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8"/>
  <workbookPr showInkAnnotation="0" codeName="ThisWorkbook"/>
  <mc:AlternateContent xmlns:mc="http://schemas.openxmlformats.org/markup-compatibility/2006">
    <mc:Choice Requires="x15">
      <x15ac:absPath xmlns:x15ac="http://schemas.microsoft.com/office/spreadsheetml/2010/11/ac" url="C:\discoe\Planificacion\estudios varios\19-20\Resultados SGIC\"/>
    </mc:Choice>
  </mc:AlternateContent>
  <xr:revisionPtr revIDLastSave="0" documentId="8_{7F564BA5-39AF-4B5D-90ED-C77FD569E423}" xr6:coauthVersionLast="36" xr6:coauthVersionMax="36" xr10:uidLastSave="{00000000-0000-0000-0000-000000000000}"/>
  <bookViews>
    <workbookView xWindow="-30" yWindow="180" windowWidth="19200" windowHeight="12525" tabRatio="547" activeTab="2" xr2:uid="{00000000-000D-0000-FFFF-FFFF00000000}"/>
  </bookViews>
  <sheets>
    <sheet name="Resultados" sheetId="1" r:id="rId1"/>
    <sheet name="Hoja1" sheetId="18" state="hidden" r:id="rId2"/>
    <sheet name="(1)perfil nuevo ingreso Grado" sheetId="5" r:id="rId3"/>
    <sheet name="(1a)perfil de Grado" sheetId="6" r:id="rId4"/>
    <sheet name="(1b)Perfil Master" sheetId="7" r:id="rId5"/>
    <sheet name="Indicadores SIIU" sheetId="20" r:id="rId6"/>
    <sheet name="(2a)TasaGraduacionGrados" sheetId="15" r:id="rId7"/>
    <sheet name="(2aa)TasaGraduacionGrados SIIU" sheetId="19" r:id="rId8"/>
    <sheet name="(2b)TasaAbandonoGrados" sheetId="16" r:id="rId9"/>
    <sheet name="(2c)Tasa EficienciaGrados" sheetId="17" r:id="rId10"/>
    <sheet name="(3)Tasas Master" sheetId="4" r:id="rId11"/>
    <sheet name="(9) Practicas en empresa" sheetId="10" r:id="rId12"/>
    <sheet name="(10) Estudio de movilidad" sheetId="14" r:id="rId13"/>
    <sheet name="(11) SQRF" sheetId="21" r:id="rId14"/>
  </sheets>
  <externalReferences>
    <externalReference r:id="rId15"/>
    <externalReference r:id="rId16"/>
    <externalReference r:id="rId17"/>
  </externalReferences>
  <definedNames>
    <definedName name="_xlnm._FilterDatabase" localSheetId="2" hidden="1">'(1)perfil nuevo ingreso Grado'!$A$3:$O$145</definedName>
    <definedName name="_xlnm._FilterDatabase" localSheetId="13" hidden="1">'(11) SQRF'!$A$4:$H$4</definedName>
    <definedName name="_xlnm._FilterDatabase" localSheetId="3" hidden="1">'(1a)perfil de Grado'!$B$4:$B$168</definedName>
    <definedName name="_xlnm._FilterDatabase" localSheetId="4" hidden="1">'(1b)Perfil Master'!$B$4:$B$135</definedName>
    <definedName name="_xlnm._FilterDatabase" localSheetId="8" hidden="1">'(2b)TasaAbandonoGrados'!#REF!</definedName>
    <definedName name="_xlnm._FilterDatabase" localSheetId="1" hidden="1">Hoja1!$Y$1:$AC$97</definedName>
    <definedName name="_xlnm._FilterDatabase" localSheetId="0" hidden="1">Resultados!$A$3:$CO$63</definedName>
    <definedName name="_ftn1" localSheetId="0">Resultados!#REF!</definedName>
    <definedName name="_ftnref1" localSheetId="0">Resultados!#REF!</definedName>
    <definedName name="_xlnm.Print_Area" localSheetId="6">'(2a)TasaGraduacionGrados'!$A$1:$G$35</definedName>
    <definedName name="_xlnm.Print_Area" localSheetId="7">'(2aa)TasaGraduacionGrados SIIU'!$A$1:$J$34</definedName>
    <definedName name="_xlnm.Print_Area" localSheetId="8">'(2b)TasaAbandonoGrados'!$A$1:$H$36</definedName>
    <definedName name="_xlnm.Print_Area" localSheetId="10">'(3)Tasas Master'!$A$1:$N$34</definedName>
    <definedName name="_xlnm.Print_Area" localSheetId="0">Resultados!$A$2:$BE$78</definedName>
    <definedName name="_xlnm.Print_Titles" localSheetId="2">'(1)perfil nuevo ingreso Grado'!$1:$4</definedName>
    <definedName name="_xlnm.Print_Titles" localSheetId="3">'(1a)perfil de Grado'!$1:$4</definedName>
    <definedName name="_xlnm.Print_Titles" localSheetId="4">'(1b)Perfil Master'!$1:$4</definedName>
    <definedName name="_xlnm.Print_Titles" localSheetId="0">Resultados!$A:$B</definedName>
  </definedNames>
  <calcPr calcId="191029"/>
  <pivotCaches>
    <pivotCache cacheId="390" r:id="rId18"/>
    <pivotCache cacheId="391" r:id="rId19"/>
    <pivotCache cacheId="392" r:id="rId20"/>
    <pivotCache cacheId="393" r:id="rId21"/>
    <pivotCache cacheId="394" r:id="rId22"/>
    <pivotCache cacheId="395" r:id="rId23"/>
    <pivotCache cacheId="396" r:id="rId24"/>
    <pivotCache cacheId="397" r:id="rId25"/>
    <pivotCache cacheId="398" r:id="rId26"/>
    <pivotCache cacheId="399" r:id="rId27"/>
  </pivotCaches>
</workbook>
</file>

<file path=xl/calcChain.xml><?xml version="1.0" encoding="utf-8"?>
<calcChain xmlns="http://schemas.openxmlformats.org/spreadsheetml/2006/main">
  <c r="O21" i="1" l="1"/>
  <c r="O20" i="1"/>
  <c r="O19" i="1"/>
  <c r="O18" i="1"/>
  <c r="O17" i="1"/>
  <c r="O16" i="1"/>
  <c r="O15" i="1"/>
  <c r="O13" i="1"/>
  <c r="O12" i="1"/>
  <c r="O10" i="1"/>
  <c r="O9" i="1"/>
  <c r="O8" i="1"/>
  <c r="O7" i="1"/>
  <c r="O6" i="1"/>
  <c r="O4" i="1"/>
  <c r="BD5" i="18" l="1"/>
  <c r="AB4" i="1" s="1"/>
  <c r="BD44" i="18"/>
  <c r="BD43" i="18"/>
  <c r="AB30" i="1" s="1"/>
  <c r="BD42" i="18"/>
  <c r="AB11" i="1" s="1"/>
  <c r="BD41" i="18"/>
  <c r="BD40" i="18"/>
  <c r="AB41" i="1" s="1"/>
  <c r="BD39" i="18"/>
  <c r="AB40" i="1" s="1"/>
  <c r="BD38" i="18"/>
  <c r="AB39" i="1" s="1"/>
  <c r="BD37" i="18"/>
  <c r="AB38" i="1" s="1"/>
  <c r="BD36" i="18"/>
  <c r="AB37" i="1" s="1"/>
  <c r="BD35" i="18"/>
  <c r="AB36" i="1" s="1"/>
  <c r="BD34" i="18"/>
  <c r="AB35" i="1" s="1"/>
  <c r="BD33" i="18"/>
  <c r="AB34" i="1" s="1"/>
  <c r="BD32" i="18"/>
  <c r="AB33" i="1" s="1"/>
  <c r="BD31" i="18"/>
  <c r="AB32" i="1" s="1"/>
  <c r="BD30" i="18"/>
  <c r="AB31" i="1" s="1"/>
  <c r="BD29" i="18"/>
  <c r="AB22" i="1" s="1"/>
  <c r="BD28" i="18"/>
  <c r="AB21" i="1" s="1"/>
  <c r="BD27" i="18"/>
  <c r="AB20" i="1" s="1"/>
  <c r="BD26" i="18"/>
  <c r="AB19" i="1" s="1"/>
  <c r="BD25" i="18"/>
  <c r="AB18" i="1" s="1"/>
  <c r="BD24" i="18"/>
  <c r="AB29" i="1" s="1"/>
  <c r="BD23" i="18"/>
  <c r="AB28" i="1" s="1"/>
  <c r="BD22" i="18"/>
  <c r="AB17" i="1" s="1"/>
  <c r="BD21" i="18"/>
  <c r="AB16" i="1" s="1"/>
  <c r="BD20" i="18"/>
  <c r="AB15" i="1" s="1"/>
  <c r="BD19" i="18"/>
  <c r="AB27" i="1" s="1"/>
  <c r="BD18" i="18"/>
  <c r="AB26" i="1" s="1"/>
  <c r="BD17" i="18"/>
  <c r="AB14" i="1" s="1"/>
  <c r="BD16" i="18"/>
  <c r="AB13" i="1" s="1"/>
  <c r="BD15" i="18"/>
  <c r="AB12" i="1" s="1"/>
  <c r="BD14" i="18"/>
  <c r="AB25" i="1" s="1"/>
  <c r="BD13" i="18"/>
  <c r="AB24" i="1" s="1"/>
  <c r="BD12" i="18"/>
  <c r="AB23" i="1" s="1"/>
  <c r="BD11" i="18"/>
  <c r="AB10" i="1" s="1"/>
  <c r="BD10" i="18"/>
  <c r="AB9" i="1" s="1"/>
  <c r="BD9" i="18"/>
  <c r="AB8" i="1" s="1"/>
  <c r="BD8" i="18"/>
  <c r="AB7" i="1" s="1"/>
  <c r="BD7" i="18"/>
  <c r="AB6" i="1" s="1"/>
  <c r="BD6" i="18"/>
  <c r="AB5" i="1" s="1"/>
  <c r="AK41" i="1" l="1"/>
  <c r="AK40" i="1"/>
  <c r="AK39" i="1"/>
  <c r="AK38" i="1"/>
  <c r="AK37" i="1"/>
  <c r="AK36" i="1"/>
  <c r="AK35" i="1"/>
  <c r="AK34" i="1"/>
  <c r="AK33" i="1"/>
  <c r="AK32" i="1"/>
  <c r="AK31" i="1"/>
  <c r="AK30" i="1"/>
  <c r="AK29" i="1"/>
  <c r="AK28" i="1"/>
  <c r="AK27" i="1"/>
  <c r="AK26" i="1"/>
  <c r="AK25" i="1"/>
  <c r="AK24" i="1"/>
  <c r="AK23" i="1"/>
  <c r="AK22" i="1"/>
  <c r="AK21" i="1"/>
  <c r="AK20" i="1"/>
  <c r="AK19" i="1"/>
  <c r="AK18" i="1"/>
  <c r="AK17" i="1"/>
  <c r="AK16" i="1"/>
  <c r="AK15" i="1"/>
  <c r="AK14" i="1"/>
  <c r="AK13" i="1"/>
  <c r="AK12" i="1"/>
  <c r="AK11" i="1"/>
  <c r="AK10" i="1"/>
  <c r="AK9" i="1"/>
  <c r="AK8" i="1"/>
  <c r="AK7" i="1"/>
  <c r="AK6" i="1"/>
  <c r="AK5" i="1"/>
  <c r="AI41" i="1"/>
  <c r="AG41" i="1"/>
  <c r="AI40" i="1"/>
  <c r="AG40" i="1"/>
  <c r="AI39" i="1"/>
  <c r="AG39" i="1"/>
  <c r="AI38" i="1"/>
  <c r="AG38" i="1"/>
  <c r="AI37" i="1"/>
  <c r="AG37" i="1"/>
  <c r="AI36" i="1"/>
  <c r="AG36" i="1"/>
  <c r="AI35" i="1"/>
  <c r="AG35" i="1"/>
  <c r="AI34" i="1"/>
  <c r="AG34" i="1"/>
  <c r="AI33" i="1"/>
  <c r="AG33" i="1"/>
  <c r="AI32" i="1"/>
  <c r="AG32" i="1"/>
  <c r="AI31" i="1"/>
  <c r="AG31" i="1"/>
  <c r="AI30" i="1"/>
  <c r="AG30" i="1"/>
  <c r="AI29" i="1"/>
  <c r="AG29" i="1"/>
  <c r="AI28" i="1"/>
  <c r="AG28" i="1"/>
  <c r="AI27" i="1"/>
  <c r="AG27" i="1"/>
  <c r="AI26" i="1"/>
  <c r="AG26" i="1"/>
  <c r="AI25" i="1"/>
  <c r="AG25" i="1"/>
  <c r="AI24" i="1"/>
  <c r="AG24" i="1"/>
  <c r="AI23" i="1"/>
  <c r="AG23" i="1"/>
  <c r="AI22" i="1"/>
  <c r="AG22" i="1"/>
  <c r="AI21" i="1"/>
  <c r="AG21" i="1"/>
  <c r="AI20" i="1"/>
  <c r="AG20" i="1"/>
  <c r="AI19" i="1"/>
  <c r="AG19" i="1"/>
  <c r="AI18" i="1"/>
  <c r="AG18" i="1"/>
  <c r="AI17" i="1"/>
  <c r="AG17" i="1"/>
  <c r="AI16" i="1"/>
  <c r="AG16" i="1"/>
  <c r="AI15" i="1"/>
  <c r="AG15" i="1"/>
  <c r="AI14" i="1"/>
  <c r="AG14" i="1"/>
  <c r="AI13" i="1"/>
  <c r="AG13" i="1"/>
  <c r="AI12" i="1"/>
  <c r="AG12" i="1"/>
  <c r="AI11" i="1"/>
  <c r="AG11" i="1"/>
  <c r="AI10" i="1"/>
  <c r="AG10" i="1"/>
  <c r="AI9" i="1"/>
  <c r="AG9" i="1"/>
  <c r="AI8" i="1"/>
  <c r="AG8" i="1"/>
  <c r="AI7" i="1"/>
  <c r="AG7" i="1"/>
  <c r="AI6" i="1"/>
  <c r="AG6" i="1"/>
  <c r="AI5" i="1"/>
  <c r="AG5"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F9" i="1"/>
  <c r="AF8" i="1"/>
  <c r="AF7" i="1"/>
  <c r="AF6" i="1"/>
  <c r="AF5" i="1"/>
  <c r="AE41" i="1"/>
  <c r="AE40" i="1"/>
  <c r="AE39" i="1"/>
  <c r="AE38" i="1"/>
  <c r="AE37" i="1"/>
  <c r="AE36" i="1"/>
  <c r="AE35" i="1"/>
  <c r="AE34" i="1"/>
  <c r="AE33" i="1"/>
  <c r="AE32" i="1"/>
  <c r="AE31" i="1"/>
  <c r="AE30" i="1"/>
  <c r="AE29" i="1"/>
  <c r="AE28" i="1"/>
  <c r="AE27" i="1"/>
  <c r="AE26" i="1"/>
  <c r="AE25" i="1"/>
  <c r="AE24" i="1"/>
  <c r="AE23" i="1"/>
  <c r="AE22" i="1"/>
  <c r="AE21" i="1"/>
  <c r="AE20" i="1"/>
  <c r="AE19" i="1"/>
  <c r="AE18" i="1"/>
  <c r="AE17" i="1"/>
  <c r="AE16" i="1"/>
  <c r="AE15" i="1"/>
  <c r="AE14" i="1"/>
  <c r="AE13" i="1"/>
  <c r="AE12" i="1"/>
  <c r="AE11" i="1"/>
  <c r="AE10" i="1"/>
  <c r="AE9" i="1"/>
  <c r="AE8" i="1"/>
  <c r="AE7" i="1"/>
  <c r="AE6" i="1"/>
  <c r="AE5" i="1"/>
  <c r="BK44" i="18"/>
  <c r="BK43" i="18"/>
  <c r="AC30" i="1" s="1"/>
  <c r="BK42" i="18"/>
  <c r="AC11" i="1" s="1"/>
  <c r="BK41" i="18"/>
  <c r="BK40" i="18"/>
  <c r="AC41" i="1" s="1"/>
  <c r="BK39" i="18"/>
  <c r="AC40" i="1" s="1"/>
  <c r="BK38" i="18"/>
  <c r="AC39" i="1" s="1"/>
  <c r="BK37" i="18"/>
  <c r="AC38" i="1" s="1"/>
  <c r="BK36" i="18"/>
  <c r="AC37" i="1" s="1"/>
  <c r="BK35" i="18"/>
  <c r="AC36" i="1" s="1"/>
  <c r="BK34" i="18"/>
  <c r="AC35" i="1" s="1"/>
  <c r="BK33" i="18"/>
  <c r="AC34" i="1" s="1"/>
  <c r="BK32" i="18"/>
  <c r="AC33" i="1" s="1"/>
  <c r="BK31" i="18"/>
  <c r="AC32" i="1" s="1"/>
  <c r="BK30" i="18"/>
  <c r="AC31" i="1" s="1"/>
  <c r="BK29" i="18"/>
  <c r="AC22" i="1" s="1"/>
  <c r="BK28" i="18"/>
  <c r="AC21" i="1" s="1"/>
  <c r="BK27" i="18"/>
  <c r="AC20" i="1" s="1"/>
  <c r="BK26" i="18"/>
  <c r="AC19" i="1" s="1"/>
  <c r="BK25" i="18"/>
  <c r="AC18" i="1" s="1"/>
  <c r="BK24" i="18"/>
  <c r="AC29" i="1" s="1"/>
  <c r="BK23" i="18"/>
  <c r="AC28" i="1" s="1"/>
  <c r="BK22" i="18"/>
  <c r="AC17" i="1" s="1"/>
  <c r="BK21" i="18"/>
  <c r="AC16" i="1" s="1"/>
  <c r="BK20" i="18"/>
  <c r="AC15" i="1" s="1"/>
  <c r="BK19" i="18"/>
  <c r="AC27" i="1" s="1"/>
  <c r="BK18" i="18"/>
  <c r="AC26" i="1" s="1"/>
  <c r="BK17" i="18"/>
  <c r="AC14" i="1" s="1"/>
  <c r="BK16" i="18"/>
  <c r="AC13" i="1" s="1"/>
  <c r="BK15" i="18"/>
  <c r="AC12" i="1" s="1"/>
  <c r="BK14" i="18"/>
  <c r="AC25" i="1" s="1"/>
  <c r="BK13" i="18"/>
  <c r="AC24" i="1" s="1"/>
  <c r="BK12" i="18"/>
  <c r="AC23" i="1" s="1"/>
  <c r="BK11" i="18"/>
  <c r="AC10" i="1" s="1"/>
  <c r="BK10" i="18"/>
  <c r="AC9" i="1" s="1"/>
  <c r="BK9" i="18"/>
  <c r="AC8" i="1" s="1"/>
  <c r="BK8" i="18"/>
  <c r="AC7" i="1" s="1"/>
  <c r="BK7" i="18"/>
  <c r="AC6" i="1" s="1"/>
  <c r="BK6" i="18"/>
  <c r="AC5" i="1" s="1"/>
  <c r="BK5" i="18"/>
  <c r="AX43" i="18"/>
  <c r="AX42" i="18"/>
  <c r="AX41" i="18"/>
  <c r="AH6" i="1" l="1"/>
  <c r="AH14" i="1"/>
  <c r="AH18" i="1"/>
  <c r="AH30" i="1"/>
  <c r="AH38" i="1"/>
  <c r="AJ6" i="1"/>
  <c r="AJ10" i="1"/>
  <c r="AJ14" i="1"/>
  <c r="AJ18" i="1"/>
  <c r="AJ22" i="1"/>
  <c r="AJ26" i="1"/>
  <c r="AJ30" i="1"/>
  <c r="AJ34" i="1"/>
  <c r="AJ38" i="1"/>
  <c r="AH26" i="1"/>
  <c r="AH34" i="1"/>
  <c r="AH10" i="1"/>
  <c r="AH22" i="1"/>
  <c r="AJ8" i="1"/>
  <c r="AJ16" i="1"/>
  <c r="AJ20" i="1"/>
  <c r="AJ40" i="1"/>
  <c r="AH5" i="1"/>
  <c r="AH7" i="1"/>
  <c r="AH9" i="1"/>
  <c r="AH11" i="1"/>
  <c r="AH13" i="1"/>
  <c r="AH15" i="1"/>
  <c r="AH17" i="1"/>
  <c r="AH19" i="1"/>
  <c r="AH21" i="1"/>
  <c r="AH23" i="1"/>
  <c r="AH25" i="1"/>
  <c r="AH27" i="1"/>
  <c r="AH29" i="1"/>
  <c r="AH31" i="1"/>
  <c r="AH33" i="1"/>
  <c r="AH35" i="1"/>
  <c r="AH37" i="1"/>
  <c r="AH39" i="1"/>
  <c r="AH41" i="1"/>
  <c r="AH8" i="1"/>
  <c r="AH12" i="1"/>
  <c r="AH16" i="1"/>
  <c r="AH20" i="1"/>
  <c r="AH24" i="1"/>
  <c r="AH28" i="1"/>
  <c r="AH32" i="1"/>
  <c r="AH36" i="1"/>
  <c r="AH40" i="1"/>
  <c r="AJ12" i="1"/>
  <c r="AJ24" i="1"/>
  <c r="AJ28" i="1"/>
  <c r="AJ32" i="1"/>
  <c r="AJ36" i="1"/>
  <c r="AJ5" i="1"/>
  <c r="AJ7" i="1"/>
  <c r="AJ9" i="1"/>
  <c r="AJ11" i="1"/>
  <c r="AJ13" i="1"/>
  <c r="AJ15" i="1"/>
  <c r="AJ17" i="1"/>
  <c r="AJ19" i="1"/>
  <c r="AJ21" i="1"/>
  <c r="AJ23" i="1"/>
  <c r="AJ25" i="1"/>
  <c r="AJ27" i="1"/>
  <c r="AJ29" i="1"/>
  <c r="AJ31" i="1"/>
  <c r="AJ33" i="1"/>
  <c r="AJ35" i="1"/>
  <c r="AJ37" i="1"/>
  <c r="AJ39" i="1"/>
  <c r="AJ41" i="1"/>
  <c r="AA30" i="1"/>
  <c r="AA11" i="1"/>
  <c r="AX5" i="18"/>
  <c r="AA4" i="1" s="1"/>
  <c r="AX40" i="18"/>
  <c r="AA41" i="1" s="1"/>
  <c r="AX39" i="18"/>
  <c r="AA40" i="1" s="1"/>
  <c r="AX38" i="18"/>
  <c r="AA39" i="1" s="1"/>
  <c r="AX37" i="18"/>
  <c r="AA38" i="1" s="1"/>
  <c r="AX36" i="18"/>
  <c r="AA37" i="1" s="1"/>
  <c r="AX35" i="18"/>
  <c r="AA36" i="1" s="1"/>
  <c r="AX34" i="18"/>
  <c r="AA35" i="1" s="1"/>
  <c r="AX33" i="18"/>
  <c r="AA34" i="1" s="1"/>
  <c r="AX32" i="18"/>
  <c r="AA33" i="1" s="1"/>
  <c r="AX31" i="18"/>
  <c r="AA32" i="1" s="1"/>
  <c r="AX30" i="18"/>
  <c r="AA31" i="1" s="1"/>
  <c r="AX29" i="18"/>
  <c r="AA22" i="1" s="1"/>
  <c r="AX28" i="18"/>
  <c r="AA21" i="1" s="1"/>
  <c r="AX27" i="18"/>
  <c r="AA20" i="1" s="1"/>
  <c r="AX26" i="18"/>
  <c r="AA19" i="1" s="1"/>
  <c r="AX25" i="18"/>
  <c r="AA18" i="1" s="1"/>
  <c r="AX24" i="18"/>
  <c r="AA29" i="1" s="1"/>
  <c r="AX23" i="18"/>
  <c r="AA28" i="1" s="1"/>
  <c r="AX22" i="18"/>
  <c r="AA17" i="1" s="1"/>
  <c r="AX21" i="18"/>
  <c r="AA16" i="1" s="1"/>
  <c r="AX20" i="18"/>
  <c r="AA15" i="1" s="1"/>
  <c r="AX19" i="18"/>
  <c r="AA27" i="1" s="1"/>
  <c r="AX18" i="18"/>
  <c r="AA26" i="1" s="1"/>
  <c r="AX17" i="18"/>
  <c r="AA14" i="1" s="1"/>
  <c r="AX16" i="18"/>
  <c r="AA13" i="1" s="1"/>
  <c r="AX15" i="18"/>
  <c r="AA12" i="1" s="1"/>
  <c r="AX14" i="18"/>
  <c r="AA25" i="1" s="1"/>
  <c r="AX13" i="18"/>
  <c r="AA24" i="1" s="1"/>
  <c r="AX12" i="18"/>
  <c r="AA23" i="1" s="1"/>
  <c r="AX11" i="18"/>
  <c r="AA10" i="1" s="1"/>
  <c r="AX10" i="18"/>
  <c r="AA9" i="1" s="1"/>
  <c r="AX9" i="18"/>
  <c r="AA8" i="1" s="1"/>
  <c r="AX8" i="18"/>
  <c r="AA7" i="1" s="1"/>
  <c r="AX7" i="18"/>
  <c r="AA6" i="1" s="1"/>
  <c r="AX6" i="18"/>
  <c r="AA5" i="1" s="1"/>
  <c r="Z41" i="1"/>
  <c r="Z40" i="1"/>
  <c r="Z39" i="1"/>
  <c r="Z38" i="1"/>
  <c r="Z37" i="1"/>
  <c r="Z36" i="1"/>
  <c r="Z34" i="1"/>
  <c r="Z33" i="1"/>
  <c r="Z32" i="1"/>
  <c r="Z30" i="1"/>
  <c r="Z29" i="1"/>
  <c r="Z27" i="1"/>
  <c r="Z26" i="1"/>
  <c r="Z25" i="1"/>
  <c r="Z24" i="1"/>
  <c r="Z23" i="1"/>
  <c r="Z22" i="1"/>
  <c r="Z21" i="1"/>
  <c r="Z20" i="1"/>
  <c r="Z19" i="1"/>
  <c r="Z18" i="1"/>
  <c r="Z17" i="1"/>
  <c r="Z16" i="1"/>
  <c r="Z15" i="1"/>
  <c r="Z14" i="1"/>
  <c r="Z13" i="1"/>
  <c r="Z12" i="1"/>
  <c r="Z11" i="1"/>
  <c r="Z10" i="1"/>
  <c r="Z9" i="1"/>
  <c r="Z8" i="1"/>
  <c r="Z7" i="1"/>
  <c r="Z6" i="1"/>
  <c r="Z5" i="1"/>
  <c r="Z4" i="1"/>
  <c r="Y41" i="1"/>
  <c r="Y40" i="1"/>
  <c r="Y39" i="1"/>
  <c r="Y38" i="1"/>
  <c r="Y37" i="1"/>
  <c r="Y36" i="1"/>
  <c r="Y34" i="1"/>
  <c r="Y33" i="1"/>
  <c r="Y32" i="1"/>
  <c r="Y30" i="1"/>
  <c r="Y29" i="1"/>
  <c r="Y27" i="1"/>
  <c r="Y26" i="1"/>
  <c r="Y25" i="1"/>
  <c r="Y24" i="1"/>
  <c r="Y23" i="1"/>
  <c r="Y22" i="1"/>
  <c r="Y21" i="1"/>
  <c r="Y20" i="1"/>
  <c r="Y19" i="1"/>
  <c r="Y18" i="1"/>
  <c r="Y17" i="1"/>
  <c r="Y16" i="1"/>
  <c r="Y15" i="1"/>
  <c r="Y14" i="1"/>
  <c r="Y13" i="1"/>
  <c r="Y12" i="1"/>
  <c r="Y11" i="1"/>
  <c r="Y10" i="1"/>
  <c r="Y9" i="1"/>
  <c r="Y8" i="1"/>
  <c r="Y7" i="1"/>
  <c r="Y6" i="1"/>
  <c r="Y5" i="1"/>
  <c r="Y4" i="1" l="1"/>
  <c r="W41" i="1" l="1"/>
  <c r="V41" i="1"/>
  <c r="W40" i="1"/>
  <c r="V40" i="1"/>
  <c r="W39" i="1"/>
  <c r="V39" i="1"/>
  <c r="W38" i="1"/>
  <c r="V38" i="1"/>
  <c r="W37" i="1"/>
  <c r="V37" i="1"/>
  <c r="W36" i="1"/>
  <c r="V36" i="1"/>
  <c r="W35" i="1"/>
  <c r="V35" i="1"/>
  <c r="W34" i="1"/>
  <c r="V34" i="1"/>
  <c r="W33" i="1"/>
  <c r="V33" i="1"/>
  <c r="W32" i="1"/>
  <c r="V32" i="1"/>
  <c r="W31" i="1"/>
  <c r="V31" i="1"/>
  <c r="W30" i="1"/>
  <c r="V30" i="1"/>
  <c r="W29" i="1"/>
  <c r="V29" i="1"/>
  <c r="W27" i="1"/>
  <c r="V27" i="1"/>
  <c r="W26" i="1"/>
  <c r="V26" i="1"/>
  <c r="W25" i="1"/>
  <c r="V25" i="1"/>
  <c r="W24" i="1"/>
  <c r="V24" i="1"/>
  <c r="W23" i="1"/>
  <c r="V23" i="1"/>
  <c r="W22" i="1"/>
  <c r="V22" i="1"/>
  <c r="W21" i="1"/>
  <c r="V21" i="1"/>
  <c r="W20" i="1"/>
  <c r="V20" i="1"/>
  <c r="W19" i="1"/>
  <c r="V19" i="1"/>
  <c r="W18" i="1"/>
  <c r="V18" i="1"/>
  <c r="W17" i="1"/>
  <c r="V17" i="1"/>
  <c r="W16" i="1"/>
  <c r="V16" i="1"/>
  <c r="W15" i="1"/>
  <c r="V15" i="1"/>
  <c r="W14" i="1"/>
  <c r="V14" i="1"/>
  <c r="W13" i="1"/>
  <c r="V13" i="1"/>
  <c r="W12" i="1"/>
  <c r="V12" i="1"/>
  <c r="W11" i="1"/>
  <c r="V11" i="1"/>
  <c r="W10" i="1"/>
  <c r="V10" i="1"/>
  <c r="W9" i="1"/>
  <c r="V9" i="1"/>
  <c r="W8" i="1"/>
  <c r="V8" i="1"/>
  <c r="W7" i="1"/>
  <c r="V7" i="1"/>
  <c r="W6" i="1"/>
  <c r="V6" i="1"/>
  <c r="W5" i="1"/>
  <c r="V5" i="1"/>
  <c r="W4" i="1" l="1"/>
  <c r="V4" i="1"/>
  <c r="G57" i="18"/>
  <c r="G56" i="18"/>
  <c r="R41" i="1" s="1"/>
  <c r="G55" i="18"/>
  <c r="R40" i="1" s="1"/>
  <c r="G54" i="18"/>
  <c r="R39" i="1" s="1"/>
  <c r="G53" i="18"/>
  <c r="R38" i="1" s="1"/>
  <c r="G52" i="18"/>
  <c r="R37" i="1" s="1"/>
  <c r="G51" i="18"/>
  <c r="R36" i="1" s="1"/>
  <c r="G50" i="18"/>
  <c r="R35" i="1" s="1"/>
  <c r="G49" i="18"/>
  <c r="G48" i="18"/>
  <c r="G47" i="18"/>
  <c r="R63" i="1" s="1"/>
  <c r="G46" i="18"/>
  <c r="R34" i="1" s="1"/>
  <c r="G45" i="18"/>
  <c r="R33" i="1" s="1"/>
  <c r="G44" i="18"/>
  <c r="R32" i="1" s="1"/>
  <c r="G43" i="18"/>
  <c r="R31" i="1" s="1"/>
  <c r="G42" i="18"/>
  <c r="R22" i="1" s="1"/>
  <c r="G41" i="18"/>
  <c r="R21" i="1" s="1"/>
  <c r="G40" i="18"/>
  <c r="R20" i="1" s="1"/>
  <c r="G39" i="18"/>
  <c r="R19" i="1" s="1"/>
  <c r="G38" i="18"/>
  <c r="R18" i="1" s="1"/>
  <c r="G37" i="18"/>
  <c r="R60" i="1" s="1"/>
  <c r="G36" i="18"/>
  <c r="R59" i="1" s="1"/>
  <c r="G35" i="18"/>
  <c r="R58" i="1" s="1"/>
  <c r="G34" i="18"/>
  <c r="R30" i="1" s="1"/>
  <c r="G33" i="18"/>
  <c r="R29" i="1" s="1"/>
  <c r="G32" i="18"/>
  <c r="R28" i="1" s="1"/>
  <c r="G31" i="18"/>
  <c r="R17" i="1" s="1"/>
  <c r="G30" i="18"/>
  <c r="R16" i="1" s="1"/>
  <c r="G29" i="18"/>
  <c r="R15" i="1" s="1"/>
  <c r="G28" i="18"/>
  <c r="G27" i="18"/>
  <c r="R53" i="1" s="1"/>
  <c r="G26" i="18"/>
  <c r="R52" i="1" s="1"/>
  <c r="G25" i="18"/>
  <c r="R51" i="1" s="1"/>
  <c r="G24" i="18"/>
  <c r="R27" i="1" s="1"/>
  <c r="G23" i="18"/>
  <c r="R26" i="1" s="1"/>
  <c r="G22" i="18"/>
  <c r="R14" i="1" s="1"/>
  <c r="G21" i="18"/>
  <c r="R13" i="1" s="1"/>
  <c r="G20" i="18"/>
  <c r="R12" i="1" s="1"/>
  <c r="G19" i="18"/>
  <c r="R47" i="1" s="1"/>
  <c r="G18" i="18"/>
  <c r="R11" i="1" s="1"/>
  <c r="G17" i="18"/>
  <c r="G16" i="18"/>
  <c r="R46" i="1" s="1"/>
  <c r="G15" i="18"/>
  <c r="R45" i="1" s="1"/>
  <c r="G14" i="18"/>
  <c r="R25" i="1" s="1"/>
  <c r="G13" i="18"/>
  <c r="R24" i="1" s="1"/>
  <c r="G12" i="18"/>
  <c r="R23" i="1" s="1"/>
  <c r="G11" i="18"/>
  <c r="R10" i="1" s="1"/>
  <c r="G10" i="18"/>
  <c r="R9" i="1" s="1"/>
  <c r="G9" i="18"/>
  <c r="R8" i="1" s="1"/>
  <c r="G8" i="18"/>
  <c r="R7" i="1" s="1"/>
  <c r="G7" i="18"/>
  <c r="R6" i="1" s="1"/>
  <c r="G6" i="18"/>
  <c r="R5" i="1" s="1"/>
  <c r="G5" i="18"/>
  <c r="P63" i="1"/>
  <c r="P59" i="1"/>
  <c r="P53" i="1"/>
  <c r="P52" i="1"/>
  <c r="P51" i="1"/>
  <c r="P47" i="1"/>
  <c r="P46" i="1"/>
  <c r="P45" i="1"/>
  <c r="P40" i="1"/>
  <c r="P39" i="1"/>
  <c r="P38" i="1"/>
  <c r="P37" i="1"/>
  <c r="P36" i="1"/>
  <c r="P35" i="1"/>
  <c r="P34" i="1"/>
  <c r="P32" i="1"/>
  <c r="P27" i="1"/>
  <c r="P26" i="1"/>
  <c r="P25" i="1"/>
  <c r="P24" i="1"/>
  <c r="P22" i="1"/>
  <c r="P21" i="1"/>
  <c r="P20" i="1"/>
  <c r="P19" i="1"/>
  <c r="P18" i="1"/>
  <c r="P17" i="1"/>
  <c r="P16" i="1"/>
  <c r="P15" i="1"/>
  <c r="P14" i="1"/>
  <c r="P13" i="1"/>
  <c r="P12" i="1"/>
  <c r="P11" i="1"/>
  <c r="P10" i="1"/>
  <c r="P9" i="1"/>
  <c r="P8" i="1"/>
  <c r="P7" i="1"/>
  <c r="P6" i="1"/>
  <c r="P5" i="1"/>
  <c r="N41" i="1"/>
  <c r="N40" i="1"/>
  <c r="N39" i="1"/>
  <c r="N38" i="1"/>
  <c r="N37" i="1"/>
  <c r="N36" i="1"/>
  <c r="N35" i="1"/>
  <c r="N34" i="1"/>
  <c r="N33" i="1"/>
  <c r="N32" i="1"/>
  <c r="N31" i="1"/>
  <c r="N30" i="1"/>
  <c r="N29" i="1"/>
  <c r="N27" i="1"/>
  <c r="N26" i="1"/>
  <c r="N25" i="1"/>
  <c r="N24" i="1"/>
  <c r="N23" i="1"/>
  <c r="N22" i="1"/>
  <c r="N21" i="1"/>
  <c r="N20" i="1"/>
  <c r="N19" i="1"/>
  <c r="N18" i="1"/>
  <c r="N17" i="1"/>
  <c r="N16" i="1"/>
  <c r="N15" i="1"/>
  <c r="N14" i="1"/>
  <c r="N13" i="1"/>
  <c r="N12" i="1"/>
  <c r="N11" i="1"/>
  <c r="N10" i="1"/>
  <c r="N9" i="1"/>
  <c r="N8" i="1"/>
  <c r="N7" i="1"/>
  <c r="N6" i="1"/>
  <c r="N5" i="1"/>
  <c r="N4" i="1"/>
  <c r="F22" i="1" l="1"/>
  <c r="F21" i="1"/>
  <c r="F20" i="1"/>
  <c r="F19" i="1"/>
  <c r="F18" i="1"/>
  <c r="F17" i="1"/>
  <c r="F16" i="1"/>
  <c r="F15" i="1"/>
  <c r="F14" i="1"/>
  <c r="F13" i="1"/>
  <c r="F12" i="1"/>
  <c r="F11" i="1"/>
  <c r="F10" i="1"/>
  <c r="F9" i="1"/>
  <c r="F8" i="1"/>
  <c r="F7" i="1"/>
  <c r="F6" i="1"/>
  <c r="F5" i="1"/>
  <c r="F4" i="1"/>
  <c r="E63" i="1" l="1"/>
  <c r="E60" i="1"/>
  <c r="E59" i="1"/>
  <c r="E53" i="1"/>
  <c r="E52" i="1"/>
  <c r="E51" i="1"/>
  <c r="E47" i="1"/>
  <c r="E46" i="1"/>
  <c r="E34" i="1"/>
  <c r="E33" i="1"/>
  <c r="E32" i="1"/>
  <c r="E31" i="1"/>
  <c r="E30" i="1"/>
  <c r="E29" i="1"/>
  <c r="E28" i="1"/>
  <c r="E27" i="1"/>
  <c r="E26" i="1"/>
  <c r="E25" i="1"/>
  <c r="E24" i="1"/>
  <c r="E23" i="1" l="1"/>
  <c r="W24" i="18"/>
  <c r="W23" i="18"/>
  <c r="W22" i="18"/>
  <c r="W21" i="18"/>
  <c r="W20" i="18"/>
  <c r="W19" i="18"/>
  <c r="W18" i="18"/>
  <c r="W17" i="18"/>
  <c r="W16" i="18"/>
  <c r="W15" i="18"/>
  <c r="W14" i="18"/>
  <c r="W13" i="18"/>
  <c r="W12" i="18"/>
  <c r="W11" i="18"/>
  <c r="W10" i="18"/>
  <c r="W9" i="18"/>
  <c r="W8" i="18"/>
  <c r="W7" i="18"/>
  <c r="W6" i="18"/>
  <c r="S142" i="7"/>
  <c r="Q142" i="7"/>
  <c r="O142" i="7"/>
  <c r="M142" i="7"/>
  <c r="I11" i="7"/>
  <c r="H11" i="7"/>
  <c r="D142" i="7"/>
  <c r="C142" i="7"/>
  <c r="L54" i="7"/>
  <c r="K54" i="7"/>
  <c r="I54" i="7"/>
  <c r="H54" i="7"/>
  <c r="D54" i="7"/>
  <c r="P54" i="7" s="1"/>
  <c r="C54" i="7"/>
  <c r="N54" i="7" s="1"/>
  <c r="N153" i="5"/>
  <c r="J224" i="6"/>
  <c r="J215" i="6"/>
  <c r="J208" i="6"/>
  <c r="J192" i="6"/>
  <c r="J180" i="6"/>
  <c r="J170" i="6"/>
  <c r="J156" i="6"/>
  <c r="J148" i="6"/>
  <c r="J140" i="6"/>
  <c r="J127" i="6"/>
  <c r="J118" i="6"/>
  <c r="J109" i="6"/>
  <c r="J97" i="6"/>
  <c r="J87" i="6"/>
  <c r="J74" i="6"/>
  <c r="J61" i="6"/>
  <c r="J45" i="6"/>
  <c r="J32" i="6"/>
  <c r="J21" i="6"/>
  <c r="J152" i="5"/>
  <c r="J146" i="5"/>
  <c r="J140" i="5"/>
  <c r="J132" i="5"/>
  <c r="J124" i="5"/>
  <c r="J116" i="5"/>
  <c r="J107" i="5"/>
  <c r="J102" i="5"/>
  <c r="J97" i="5"/>
  <c r="J87" i="5"/>
  <c r="J81" i="5"/>
  <c r="J76" i="5"/>
  <c r="J67" i="5"/>
  <c r="J60" i="5"/>
  <c r="J51" i="5"/>
  <c r="J43" i="5"/>
  <c r="J33" i="5"/>
  <c r="J23" i="5"/>
  <c r="J14" i="5"/>
  <c r="G140" i="6"/>
  <c r="R54" i="7" l="1"/>
  <c r="T54" i="7"/>
  <c r="D102" i="14" l="1"/>
  <c r="C102" i="14"/>
  <c r="E38" i="10" l="1"/>
  <c r="D38" i="10"/>
  <c r="C38" i="10"/>
  <c r="B38" i="10"/>
  <c r="D24" i="17" l="1"/>
  <c r="C24" i="17"/>
  <c r="B24" i="17"/>
  <c r="D23" i="17"/>
  <c r="C23" i="17"/>
  <c r="D22" i="17"/>
  <c r="C22" i="17"/>
  <c r="D21" i="17"/>
  <c r="C21" i="17"/>
  <c r="D20" i="17"/>
  <c r="C20" i="17"/>
  <c r="D19" i="17"/>
  <c r="C19" i="17"/>
  <c r="B19" i="17"/>
  <c r="D18" i="17"/>
  <c r="C18" i="17"/>
  <c r="D17" i="17"/>
  <c r="C17" i="17"/>
  <c r="D16" i="17"/>
  <c r="C16" i="17"/>
  <c r="B16" i="17"/>
  <c r="D15" i="17"/>
  <c r="C15" i="17"/>
  <c r="B15" i="17"/>
  <c r="D14" i="17"/>
  <c r="C14" i="17"/>
  <c r="B14" i="17"/>
  <c r="D13" i="17"/>
  <c r="C13" i="17"/>
  <c r="B13" i="17"/>
  <c r="D12" i="17"/>
  <c r="C12" i="17"/>
  <c r="D11" i="17"/>
  <c r="C11" i="17"/>
  <c r="D10" i="17"/>
  <c r="C10" i="17"/>
  <c r="B10" i="17"/>
  <c r="D9" i="17"/>
  <c r="C9" i="17"/>
  <c r="B9" i="17"/>
  <c r="D8" i="17"/>
  <c r="C8" i="17"/>
  <c r="D7" i="17"/>
  <c r="C7" i="17"/>
  <c r="B7" i="17"/>
  <c r="D6" i="17"/>
  <c r="C6" i="17"/>
  <c r="B6" i="17"/>
  <c r="D5" i="17"/>
  <c r="C5" i="17"/>
  <c r="B5" i="17"/>
  <c r="D24" i="16"/>
  <c r="C5" i="15"/>
  <c r="C6" i="15"/>
  <c r="C7" i="15"/>
  <c r="C8" i="15"/>
  <c r="C24" i="15" s="1"/>
  <c r="C9" i="15"/>
  <c r="C10" i="15"/>
  <c r="C11" i="15"/>
  <c r="C12" i="15"/>
  <c r="C13" i="15"/>
  <c r="C14" i="15"/>
  <c r="C15" i="15"/>
  <c r="C17" i="15"/>
  <c r="C18" i="15"/>
  <c r="C19" i="15"/>
  <c r="D19" i="15"/>
  <c r="C20" i="15"/>
  <c r="C21" i="15"/>
  <c r="C22" i="15"/>
  <c r="C23" i="15"/>
  <c r="B24" i="15"/>
  <c r="D24" i="15"/>
  <c r="E24" i="15"/>
  <c r="N24" i="4" l="1"/>
  <c r="N23" i="4"/>
  <c r="N22" i="4"/>
  <c r="N21" i="4"/>
  <c r="N20" i="4"/>
  <c r="N19" i="4"/>
  <c r="N18" i="4"/>
  <c r="N17" i="4"/>
  <c r="N16" i="4"/>
  <c r="N15" i="4"/>
  <c r="N14" i="4"/>
  <c r="N13" i="4"/>
  <c r="N12" i="4"/>
  <c r="N10" i="4"/>
  <c r="N9" i="4"/>
  <c r="N8" i="4"/>
  <c r="N7" i="4"/>
  <c r="N6" i="4"/>
  <c r="H17" i="4" l="1"/>
  <c r="H15" i="4"/>
  <c r="H6" i="4" l="1"/>
  <c r="F16" i="4" l="1"/>
  <c r="F15" i="4"/>
  <c r="D11" i="4" l="1"/>
  <c r="H63" i="1"/>
  <c r="H60" i="1"/>
  <c r="H59" i="1"/>
  <c r="H58" i="1"/>
  <c r="H53" i="1"/>
  <c r="H52" i="1"/>
  <c r="H51" i="1"/>
  <c r="H47" i="1"/>
  <c r="H46" i="1"/>
  <c r="H45" i="1"/>
  <c r="H41" i="1"/>
  <c r="H40" i="1"/>
  <c r="H39" i="1"/>
  <c r="H38" i="1"/>
  <c r="H37" i="1"/>
  <c r="H36" i="1"/>
  <c r="H35" i="1"/>
  <c r="H34"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D63" i="1"/>
  <c r="D60" i="1"/>
  <c r="D59" i="1"/>
  <c r="D52" i="1"/>
  <c r="D51" i="1"/>
  <c r="D47" i="1"/>
  <c r="D46" i="1"/>
  <c r="D45" i="1"/>
  <c r="D41" i="1"/>
  <c r="X41" i="1" s="1"/>
  <c r="D40" i="1"/>
  <c r="X40" i="1" s="1"/>
  <c r="D39" i="1"/>
  <c r="X39" i="1" s="1"/>
  <c r="D38" i="1"/>
  <c r="X38" i="1" s="1"/>
  <c r="D37" i="1"/>
  <c r="X37" i="1" s="1"/>
  <c r="D36" i="1"/>
  <c r="X36" i="1" s="1"/>
  <c r="D35" i="1"/>
  <c r="X35" i="1" s="1"/>
  <c r="D34" i="1"/>
  <c r="D33" i="1"/>
  <c r="D32" i="1"/>
  <c r="D31" i="1"/>
  <c r="D30" i="1"/>
  <c r="D29" i="1"/>
  <c r="D27" i="1"/>
  <c r="D26" i="1"/>
  <c r="D25" i="1"/>
  <c r="D24" i="1"/>
  <c r="D23" i="1"/>
  <c r="X23" i="1" s="1"/>
  <c r="D22" i="1"/>
  <c r="X22" i="1" s="1"/>
  <c r="D21" i="1"/>
  <c r="X21" i="1" s="1"/>
  <c r="D20" i="1"/>
  <c r="X20" i="1" s="1"/>
  <c r="D19" i="1"/>
  <c r="X19" i="1" s="1"/>
  <c r="D18" i="1"/>
  <c r="X18" i="1" s="1"/>
  <c r="D17" i="1"/>
  <c r="X17" i="1" s="1"/>
  <c r="D16" i="1"/>
  <c r="X16" i="1" s="1"/>
  <c r="D15" i="1"/>
  <c r="X15" i="1" s="1"/>
  <c r="D14" i="1"/>
  <c r="X14" i="1" s="1"/>
  <c r="D13" i="1"/>
  <c r="X13" i="1" s="1"/>
  <c r="D12" i="1"/>
  <c r="X12" i="1" s="1"/>
  <c r="D11" i="1"/>
  <c r="X11" i="1" s="1"/>
  <c r="D10" i="1"/>
  <c r="X10" i="1" s="1"/>
  <c r="D9" i="1"/>
  <c r="X9" i="1" s="1"/>
  <c r="D8" i="1"/>
  <c r="X8" i="1" s="1"/>
  <c r="D7" i="1"/>
  <c r="X7" i="1" s="1"/>
  <c r="D6" i="1"/>
  <c r="X6" i="1" s="1"/>
  <c r="D5" i="1"/>
  <c r="X5" i="1" s="1"/>
  <c r="D4" i="1"/>
  <c r="X4" i="1" s="1"/>
  <c r="F29" i="1"/>
  <c r="I29" i="1" s="1"/>
  <c r="M5" i="1" l="1"/>
  <c r="M9" i="1"/>
  <c r="M13" i="1"/>
  <c r="M17" i="1"/>
  <c r="M21" i="1"/>
  <c r="M25" i="1"/>
  <c r="M29" i="1"/>
  <c r="M37" i="1"/>
  <c r="M41" i="1"/>
  <c r="M51" i="1"/>
  <c r="M59" i="1"/>
  <c r="D10" i="4"/>
  <c r="F10" i="4" s="1"/>
  <c r="X27" i="1"/>
  <c r="D15" i="4"/>
  <c r="X32" i="1"/>
  <c r="D7" i="4"/>
  <c r="F7" i="4" s="1"/>
  <c r="X24" i="1"/>
  <c r="D12" i="4"/>
  <c r="X29" i="1"/>
  <c r="D16" i="4"/>
  <c r="X33" i="1"/>
  <c r="D8" i="4"/>
  <c r="F8" i="4" s="1"/>
  <c r="X25" i="1"/>
  <c r="D13" i="4"/>
  <c r="F13" i="4" s="1"/>
  <c r="X30" i="1"/>
  <c r="D17" i="4"/>
  <c r="X34" i="1"/>
  <c r="D9" i="4"/>
  <c r="F9" i="4" s="1"/>
  <c r="X26" i="1"/>
  <c r="D14" i="4"/>
  <c r="X31" i="1"/>
  <c r="M6" i="1"/>
  <c r="M10" i="1"/>
  <c r="M14" i="1"/>
  <c r="M18" i="1"/>
  <c r="M22" i="1"/>
  <c r="M26" i="1"/>
  <c r="M34" i="1"/>
  <c r="M38" i="1"/>
  <c r="M45" i="1"/>
  <c r="M52" i="1"/>
  <c r="M60" i="1"/>
  <c r="M7" i="1"/>
  <c r="M11" i="1"/>
  <c r="M15" i="1"/>
  <c r="M19" i="1"/>
  <c r="M23" i="1"/>
  <c r="M27" i="1"/>
  <c r="M31" i="1"/>
  <c r="M35" i="1"/>
  <c r="M39" i="1"/>
  <c r="M46" i="1"/>
  <c r="M63" i="1"/>
  <c r="M8" i="1"/>
  <c r="M12" i="1"/>
  <c r="M16" i="1"/>
  <c r="M20" i="1"/>
  <c r="M24" i="1"/>
  <c r="M32" i="1"/>
  <c r="M36" i="1"/>
  <c r="M40" i="1"/>
  <c r="M47" i="1"/>
  <c r="D19" i="4"/>
  <c r="G36" i="1"/>
  <c r="D20" i="4"/>
  <c r="G37" i="1"/>
  <c r="D24" i="4"/>
  <c r="F24" i="4" s="1"/>
  <c r="G41" i="1"/>
  <c r="D21" i="4"/>
  <c r="G38" i="1"/>
  <c r="D23" i="4"/>
  <c r="F23" i="4" s="1"/>
  <c r="G40" i="1"/>
  <c r="D18" i="4"/>
  <c r="G35" i="1"/>
  <c r="D22" i="4"/>
  <c r="G39" i="1"/>
  <c r="G29" i="1"/>
  <c r="C192" i="6" l="1"/>
  <c r="C140" i="6"/>
  <c r="G14" i="5"/>
  <c r="C14" i="5"/>
  <c r="G23" i="5"/>
  <c r="C23" i="5"/>
  <c r="M23" i="5" s="1"/>
  <c r="G33" i="5"/>
  <c r="C33" i="5"/>
  <c r="G43" i="5"/>
  <c r="C43" i="5"/>
  <c r="G51" i="5"/>
  <c r="C51" i="5"/>
  <c r="G60" i="5"/>
  <c r="C60" i="5"/>
  <c r="G67" i="5"/>
  <c r="C67" i="5"/>
  <c r="E67" i="5" s="1"/>
  <c r="G76" i="5"/>
  <c r="C76" i="5"/>
  <c r="G81" i="5"/>
  <c r="C81" i="5"/>
  <c r="G87" i="5"/>
  <c r="C87" i="5"/>
  <c r="G97" i="5"/>
  <c r="C97" i="5"/>
  <c r="E97" i="5" s="1"/>
  <c r="G102" i="5"/>
  <c r="C102" i="5"/>
  <c r="G107" i="5"/>
  <c r="C107" i="5"/>
  <c r="G116" i="5"/>
  <c r="C116" i="5"/>
  <c r="G124" i="5"/>
  <c r="C124" i="5"/>
  <c r="G132" i="5"/>
  <c r="C132" i="5"/>
  <c r="G140" i="5"/>
  <c r="C140" i="5"/>
  <c r="O140" i="5" s="1"/>
  <c r="G146" i="5"/>
  <c r="C146" i="5"/>
  <c r="F20" i="4"/>
  <c r="F18" i="4"/>
  <c r="G34" i="1"/>
  <c r="G30" i="1"/>
  <c r="G25" i="1"/>
  <c r="P4" i="1"/>
  <c r="O22" i="1"/>
  <c r="O14" i="1"/>
  <c r="O11" i="1"/>
  <c r="O5" i="1"/>
  <c r="R4" i="1"/>
  <c r="G63" i="1"/>
  <c r="G60" i="1"/>
  <c r="G59" i="1"/>
  <c r="G52" i="1"/>
  <c r="G51" i="1"/>
  <c r="G47" i="1"/>
  <c r="G46" i="1"/>
  <c r="G45" i="1"/>
  <c r="G11" i="1"/>
  <c r="H4" i="1"/>
  <c r="M4" i="1" s="1"/>
  <c r="G4" i="1"/>
  <c r="F63" i="1"/>
  <c r="I63" i="1" s="1"/>
  <c r="I4" i="1"/>
  <c r="G33" i="1"/>
  <c r="G32" i="1"/>
  <c r="G31" i="1"/>
  <c r="G27" i="1"/>
  <c r="G26" i="1"/>
  <c r="G24" i="1"/>
  <c r="G23" i="1"/>
  <c r="G22" i="1"/>
  <c r="G20" i="1"/>
  <c r="G19" i="1"/>
  <c r="G18" i="1"/>
  <c r="G16" i="1"/>
  <c r="G15" i="1"/>
  <c r="G14" i="1"/>
  <c r="G10" i="1"/>
  <c r="G7" i="1"/>
  <c r="G6" i="1"/>
  <c r="F60" i="1"/>
  <c r="I60" i="1" s="1"/>
  <c r="F59" i="1"/>
  <c r="I59" i="1" s="1"/>
  <c r="F58" i="1"/>
  <c r="I58" i="1" s="1"/>
  <c r="F53" i="1"/>
  <c r="I53" i="1" s="1"/>
  <c r="F52" i="1"/>
  <c r="I52" i="1" s="1"/>
  <c r="F51" i="1"/>
  <c r="I51" i="1" s="1"/>
  <c r="F47" i="1"/>
  <c r="I47" i="1" s="1"/>
  <c r="F46" i="1"/>
  <c r="I46" i="1" s="1"/>
  <c r="F45" i="1"/>
  <c r="I45" i="1" s="1"/>
  <c r="G208" i="6"/>
  <c r="E208" i="6" s="1"/>
  <c r="C208" i="6"/>
  <c r="M208" i="6" s="1"/>
  <c r="C87" i="6"/>
  <c r="G74" i="6"/>
  <c r="C74" i="6"/>
  <c r="M74" i="6" s="1"/>
  <c r="AK4" i="1"/>
  <c r="AI4" i="1"/>
  <c r="AG4" i="1"/>
  <c r="AF4" i="1"/>
  <c r="AE4" i="1"/>
  <c r="AC4" i="1"/>
  <c r="F62" i="1"/>
  <c r="F61" i="1"/>
  <c r="F57" i="1"/>
  <c r="F56" i="1"/>
  <c r="F55" i="1"/>
  <c r="F54" i="1"/>
  <c r="F50" i="1"/>
  <c r="F49" i="1"/>
  <c r="F48" i="1"/>
  <c r="F44" i="1"/>
  <c r="F43" i="1"/>
  <c r="F42" i="1"/>
  <c r="I22" i="1"/>
  <c r="I21" i="1"/>
  <c r="I20" i="1"/>
  <c r="I19" i="1"/>
  <c r="I18" i="1"/>
  <c r="I17" i="1"/>
  <c r="I16" i="1"/>
  <c r="I15" i="1"/>
  <c r="I14" i="1"/>
  <c r="I13" i="1"/>
  <c r="I12" i="1"/>
  <c r="I11" i="1"/>
  <c r="I10" i="1"/>
  <c r="I9" i="1"/>
  <c r="I8" i="1"/>
  <c r="I7" i="1"/>
  <c r="I6" i="1"/>
  <c r="I5" i="1"/>
  <c r="I41" i="1"/>
  <c r="I40" i="1"/>
  <c r="I39" i="1"/>
  <c r="I38" i="1"/>
  <c r="I37" i="1"/>
  <c r="I36" i="1"/>
  <c r="I35" i="1"/>
  <c r="F34" i="1"/>
  <c r="I34" i="1" s="1"/>
  <c r="F33" i="1"/>
  <c r="I33" i="1" s="1"/>
  <c r="F32" i="1"/>
  <c r="I32" i="1" s="1"/>
  <c r="F31" i="1"/>
  <c r="I31" i="1" s="1"/>
  <c r="F30" i="1"/>
  <c r="I30" i="1" s="1"/>
  <c r="F28" i="1"/>
  <c r="I28" i="1" s="1"/>
  <c r="F27" i="1"/>
  <c r="I27" i="1" s="1"/>
  <c r="F26" i="1"/>
  <c r="I26" i="1" s="1"/>
  <c r="F25" i="1"/>
  <c r="I25" i="1" s="1"/>
  <c r="F24" i="1"/>
  <c r="I24" i="1" s="1"/>
  <c r="E22" i="1"/>
  <c r="E21" i="1"/>
  <c r="E20" i="1"/>
  <c r="E19" i="1"/>
  <c r="E18" i="1"/>
  <c r="E17" i="1"/>
  <c r="E16" i="1"/>
  <c r="E15" i="1"/>
  <c r="E14" i="1"/>
  <c r="E13" i="1"/>
  <c r="E12" i="1"/>
  <c r="E11" i="1"/>
  <c r="E10" i="1"/>
  <c r="E9" i="1"/>
  <c r="E8" i="1"/>
  <c r="E7" i="1"/>
  <c r="E6" i="1"/>
  <c r="E5" i="1"/>
  <c r="D11" i="7"/>
  <c r="T11" i="7" s="1"/>
  <c r="D18" i="7"/>
  <c r="T18" i="7" s="1"/>
  <c r="D25" i="7"/>
  <c r="P25" i="7" s="1"/>
  <c r="D33" i="7"/>
  <c r="P33" i="7" s="1"/>
  <c r="D40" i="7"/>
  <c r="T40" i="7" s="1"/>
  <c r="D47" i="7"/>
  <c r="T47" i="7" s="1"/>
  <c r="D61" i="7"/>
  <c r="D68" i="7"/>
  <c r="D75" i="7"/>
  <c r="P75" i="7" s="1"/>
  <c r="D82" i="7"/>
  <c r="P82" i="7" s="1"/>
  <c r="D89" i="7"/>
  <c r="D96" i="7"/>
  <c r="D103" i="7"/>
  <c r="D110" i="7"/>
  <c r="D117" i="7"/>
  <c r="D124" i="7"/>
  <c r="D131" i="7"/>
  <c r="D140" i="7"/>
  <c r="C140" i="7"/>
  <c r="C131" i="7"/>
  <c r="C124" i="7"/>
  <c r="C117" i="7"/>
  <c r="C110" i="7"/>
  <c r="C103" i="7"/>
  <c r="C96" i="7"/>
  <c r="C11" i="7"/>
  <c r="C18" i="7"/>
  <c r="R18" i="7" s="1"/>
  <c r="C25" i="7"/>
  <c r="C33" i="7"/>
  <c r="R33" i="7" s="1"/>
  <c r="C40" i="7"/>
  <c r="N40" i="7" s="1"/>
  <c r="C47" i="7"/>
  <c r="R47" i="7" s="1"/>
  <c r="C61" i="7"/>
  <c r="R61" i="7" s="1"/>
  <c r="C68" i="7"/>
  <c r="N68" i="7" s="1"/>
  <c r="C75" i="7"/>
  <c r="N75" i="7" s="1"/>
  <c r="C82" i="7"/>
  <c r="R82" i="7" s="1"/>
  <c r="C89" i="7"/>
  <c r="R89" i="7" s="1"/>
  <c r="L82" i="7"/>
  <c r="K82" i="7"/>
  <c r="I82" i="7"/>
  <c r="H82" i="7"/>
  <c r="L75" i="7"/>
  <c r="K75" i="7"/>
  <c r="I75" i="7"/>
  <c r="H75" i="7"/>
  <c r="T75" i="7"/>
  <c r="R75" i="7"/>
  <c r="L47" i="7"/>
  <c r="K47" i="7"/>
  <c r="I47" i="7"/>
  <c r="H47" i="7"/>
  <c r="G59" i="18"/>
  <c r="G58" i="18"/>
  <c r="C97" i="6"/>
  <c r="J225" i="6"/>
  <c r="F23" i="1"/>
  <c r="I23" i="1" s="1"/>
  <c r="E4" i="1"/>
  <c r="D6" i="4"/>
  <c r="D25" i="4" s="1"/>
  <c r="L140" i="7"/>
  <c r="K140" i="7"/>
  <c r="I140" i="7"/>
  <c r="H140" i="7"/>
  <c r="L131" i="7"/>
  <c r="K131" i="7"/>
  <c r="I131" i="7"/>
  <c r="H131" i="7"/>
  <c r="L124" i="7"/>
  <c r="K124" i="7"/>
  <c r="I124" i="7"/>
  <c r="H124" i="7"/>
  <c r="L117" i="7"/>
  <c r="K117" i="7"/>
  <c r="I117" i="7"/>
  <c r="H117" i="7"/>
  <c r="L110" i="7"/>
  <c r="K110" i="7"/>
  <c r="I110" i="7"/>
  <c r="H110" i="7"/>
  <c r="L103" i="7"/>
  <c r="K103" i="7"/>
  <c r="I103" i="7"/>
  <c r="H103" i="7"/>
  <c r="L96" i="7"/>
  <c r="K96" i="7"/>
  <c r="K141" i="7" s="1"/>
  <c r="I96" i="7"/>
  <c r="H96" i="7"/>
  <c r="L89" i="7"/>
  <c r="K89" i="7"/>
  <c r="I89" i="7"/>
  <c r="H89" i="7"/>
  <c r="T89" i="7"/>
  <c r="L68" i="7"/>
  <c r="K68" i="7"/>
  <c r="I68" i="7"/>
  <c r="H68" i="7"/>
  <c r="T68" i="7"/>
  <c r="R68" i="7"/>
  <c r="L61" i="7"/>
  <c r="K61" i="7"/>
  <c r="I61" i="7"/>
  <c r="H61" i="7"/>
  <c r="T61" i="7"/>
  <c r="L40" i="7"/>
  <c r="K40" i="7"/>
  <c r="I40" i="7"/>
  <c r="H40" i="7"/>
  <c r="L33" i="7"/>
  <c r="K33" i="7"/>
  <c r="I33" i="7"/>
  <c r="H33" i="7"/>
  <c r="L25" i="7"/>
  <c r="K25" i="7"/>
  <c r="I25" i="7"/>
  <c r="H25" i="7"/>
  <c r="T25" i="7"/>
  <c r="R25" i="7"/>
  <c r="L18" i="7"/>
  <c r="K18" i="7"/>
  <c r="I18" i="7"/>
  <c r="H18" i="7"/>
  <c r="L11" i="7"/>
  <c r="L142" i="7" s="1"/>
  <c r="K11" i="7"/>
  <c r="N225" i="6"/>
  <c r="L225" i="6"/>
  <c r="K225" i="6"/>
  <c r="G224" i="6"/>
  <c r="C224" i="6"/>
  <c r="M224" i="6" s="1"/>
  <c r="G215" i="6"/>
  <c r="E215" i="6" s="1"/>
  <c r="C215" i="6"/>
  <c r="M215" i="6" s="1"/>
  <c r="G192" i="6"/>
  <c r="E192" i="6" s="1"/>
  <c r="M192" i="6"/>
  <c r="G180" i="6"/>
  <c r="C180" i="6"/>
  <c r="M180" i="6" s="1"/>
  <c r="G170" i="6"/>
  <c r="C170" i="6"/>
  <c r="M170" i="6" s="1"/>
  <c r="G156" i="6"/>
  <c r="C156" i="6"/>
  <c r="M156" i="6" s="1"/>
  <c r="G148" i="6"/>
  <c r="C148" i="6"/>
  <c r="M148" i="6" s="1"/>
  <c r="E140" i="6"/>
  <c r="M140" i="6"/>
  <c r="G127" i="6"/>
  <c r="C127" i="6"/>
  <c r="O127" i="6" s="1"/>
  <c r="G118" i="6"/>
  <c r="C118" i="6"/>
  <c r="M118" i="6" s="1"/>
  <c r="G109" i="6"/>
  <c r="C109" i="6"/>
  <c r="M109" i="6" s="1"/>
  <c r="G97" i="6"/>
  <c r="E97" i="6" s="1"/>
  <c r="G87" i="6"/>
  <c r="E87" i="6" s="1"/>
  <c r="M87" i="6"/>
  <c r="G61" i="6"/>
  <c r="C61" i="6"/>
  <c r="M61" i="6" s="1"/>
  <c r="G45" i="6"/>
  <c r="C45" i="6"/>
  <c r="O45" i="6" s="1"/>
  <c r="G32" i="6"/>
  <c r="C32" i="6"/>
  <c r="M32" i="6" s="1"/>
  <c r="G21" i="6"/>
  <c r="C21" i="6"/>
  <c r="M21" i="6" s="1"/>
  <c r="L153" i="5"/>
  <c r="K153" i="5"/>
  <c r="G152" i="5"/>
  <c r="C152" i="5"/>
  <c r="O152" i="5" s="1"/>
  <c r="M146" i="5"/>
  <c r="M132" i="5"/>
  <c r="M124" i="5"/>
  <c r="M116" i="5"/>
  <c r="M107" i="5"/>
  <c r="M102" i="5"/>
  <c r="M97" i="5"/>
  <c r="M87" i="5"/>
  <c r="M81" i="5"/>
  <c r="M76" i="5"/>
  <c r="O67" i="5"/>
  <c r="M60" i="5"/>
  <c r="M51" i="5"/>
  <c r="M43" i="5"/>
  <c r="O146" i="5"/>
  <c r="J153" i="5"/>
  <c r="N25" i="7"/>
  <c r="N89" i="7"/>
  <c r="P11" i="7"/>
  <c r="P61" i="7"/>
  <c r="P89" i="7"/>
  <c r="O116" i="5"/>
  <c r="O87" i="5"/>
  <c r="M67" i="5"/>
  <c r="O60" i="5"/>
  <c r="O132" i="5"/>
  <c r="O102" i="5"/>
  <c r="O76" i="5"/>
  <c r="O51" i="5"/>
  <c r="O43" i="5"/>
  <c r="O81" i="5"/>
  <c r="O97" i="5"/>
  <c r="O107" i="5"/>
  <c r="O124" i="5"/>
  <c r="O23" i="5"/>
  <c r="O14" i="5"/>
  <c r="O208" i="6"/>
  <c r="O97" i="6"/>
  <c r="O74" i="6"/>
  <c r="P68" i="7"/>
  <c r="L141" i="7"/>
  <c r="N18" i="7"/>
  <c r="N82" i="7"/>
  <c r="C141" i="7"/>
  <c r="O192" i="6"/>
  <c r="O140" i="6"/>
  <c r="M97" i="6"/>
  <c r="O156" i="6"/>
  <c r="O87" i="6"/>
  <c r="G153" i="5"/>
  <c r="AJ4" i="1" l="1"/>
  <c r="AH4" i="1"/>
  <c r="K142" i="7"/>
  <c r="H142" i="7"/>
  <c r="I142" i="7"/>
  <c r="R40" i="7"/>
  <c r="P40" i="7"/>
  <c r="T33" i="7"/>
  <c r="P18" i="7"/>
  <c r="G225" i="6"/>
  <c r="E124" i="5"/>
  <c r="E107" i="5"/>
  <c r="E81" i="5"/>
  <c r="E180" i="6"/>
  <c r="O180" i="6"/>
  <c r="E156" i="6"/>
  <c r="E74" i="6"/>
  <c r="O148" i="6"/>
  <c r="E148" i="6"/>
  <c r="O109" i="6"/>
  <c r="O215" i="6"/>
  <c r="O118" i="6"/>
  <c r="E118" i="6"/>
  <c r="E224" i="6"/>
  <c r="M127" i="6"/>
  <c r="O224" i="6"/>
  <c r="E109" i="6"/>
  <c r="E45" i="6"/>
  <c r="M45" i="6"/>
  <c r="O32" i="6"/>
  <c r="E32" i="6"/>
  <c r="O21" i="6"/>
  <c r="E132" i="5"/>
  <c r="E76" i="5"/>
  <c r="E43" i="5"/>
  <c r="M140" i="5"/>
  <c r="E102" i="5"/>
  <c r="E152" i="5"/>
  <c r="E87" i="5"/>
  <c r="E146" i="5"/>
  <c r="E51" i="5"/>
  <c r="E33" i="5"/>
  <c r="E14" i="5"/>
  <c r="E140" i="5"/>
  <c r="E116" i="5"/>
  <c r="M152" i="5"/>
  <c r="E60" i="5"/>
  <c r="O33" i="5"/>
  <c r="M33" i="5"/>
  <c r="E23" i="5"/>
  <c r="C153" i="5"/>
  <c r="M14" i="5"/>
  <c r="G12" i="1"/>
  <c r="G8" i="1"/>
  <c r="G5" i="1"/>
  <c r="G9" i="1"/>
  <c r="G13" i="1"/>
  <c r="G17" i="1"/>
  <c r="G21" i="1"/>
  <c r="N25" i="4"/>
  <c r="P47" i="7"/>
  <c r="F21" i="4"/>
  <c r="R141" i="7"/>
  <c r="N141" i="7"/>
  <c r="E170" i="6"/>
  <c r="O170" i="6"/>
  <c r="E21" i="6"/>
  <c r="N47" i="7"/>
  <c r="T82" i="7"/>
  <c r="C225" i="6"/>
  <c r="O61" i="6"/>
  <c r="E61" i="6"/>
  <c r="E127" i="6"/>
  <c r="H141" i="7"/>
  <c r="I141" i="7"/>
  <c r="D141" i="7"/>
  <c r="N61" i="7"/>
  <c r="N33" i="7"/>
  <c r="R11" i="7"/>
  <c r="N11" i="7"/>
  <c r="E153" i="5" l="1"/>
  <c r="P141" i="7"/>
  <c r="T141" i="7"/>
  <c r="E225" i="6"/>
  <c r="H14" i="4" l="1"/>
  <c r="H13" i="4"/>
  <c r="L24" i="4" l="1"/>
  <c r="L20" i="4"/>
  <c r="L16" i="4"/>
  <c r="L12" i="4"/>
  <c r="L8" i="4"/>
  <c r="L6" i="4"/>
  <c r="L21" i="4"/>
  <c r="L23" i="4"/>
  <c r="L19" i="4"/>
  <c r="L15" i="4"/>
  <c r="L7" i="4"/>
  <c r="L22" i="4"/>
  <c r="L14" i="4"/>
  <c r="L10" i="4"/>
  <c r="L17" i="4"/>
  <c r="L13" i="4"/>
  <c r="J23" i="4"/>
  <c r="J19" i="4"/>
  <c r="J14" i="4"/>
  <c r="J9" i="4"/>
  <c r="J12" i="4"/>
  <c r="J20" i="4"/>
  <c r="J10" i="4"/>
  <c r="J22" i="4"/>
  <c r="J17" i="4"/>
  <c r="J13" i="4"/>
  <c r="J8" i="4"/>
  <c r="J21" i="4"/>
  <c r="J16" i="4"/>
  <c r="J7" i="4"/>
  <c r="J24" i="4"/>
  <c r="J15" i="4"/>
  <c r="J6" i="4"/>
  <c r="H24" i="4"/>
  <c r="H21" i="4"/>
  <c r="H12" i="4"/>
  <c r="H7" i="4"/>
  <c r="H10" i="4"/>
  <c r="H19" i="4"/>
  <c r="H16" i="4"/>
  <c r="H23" i="4"/>
  <c r="H20" i="4"/>
  <c r="H8" i="4"/>
  <c r="H22" i="4"/>
</calcChain>
</file>

<file path=xl/sharedStrings.xml><?xml version="1.0" encoding="utf-8"?>
<sst xmlns="http://schemas.openxmlformats.org/spreadsheetml/2006/main" count="2648" uniqueCount="646">
  <si>
    <t>Nº de Convenios movilidad</t>
  </si>
  <si>
    <t>201G</t>
  </si>
  <si>
    <t>Grado en Administración y Dirección de Empresas</t>
  </si>
  <si>
    <t>202G</t>
  </si>
  <si>
    <t>Grado en Derecho</t>
  </si>
  <si>
    <t>203G</t>
  </si>
  <si>
    <t>Grado en Trabajo Social</t>
  </si>
  <si>
    <t>205G</t>
  </si>
  <si>
    <t>Grado en Educación Infantil</t>
  </si>
  <si>
    <t>206G</t>
  </si>
  <si>
    <t>Grado en Educación Primaria</t>
  </si>
  <si>
    <t>601G</t>
  </si>
  <si>
    <t>Grado en Estudios Ingleses</t>
  </si>
  <si>
    <t>602G</t>
  </si>
  <si>
    <t>Grado en Geografía e Historia</t>
  </si>
  <si>
    <t>603G</t>
  </si>
  <si>
    <t>Grado en Lengua y Literatura Hispánica</t>
  </si>
  <si>
    <t>651M</t>
  </si>
  <si>
    <t>653M</t>
  </si>
  <si>
    <t>701G</t>
  </si>
  <si>
    <t>Grado en Matemáticas</t>
  </si>
  <si>
    <t>753D</t>
  </si>
  <si>
    <t>754D</t>
  </si>
  <si>
    <t>801G</t>
  </si>
  <si>
    <t>Grado en Ingeniería Informática</t>
  </si>
  <si>
    <t>851M</t>
  </si>
  <si>
    <t>M01A</t>
  </si>
  <si>
    <t>MÁSTER EN PROFESORADO- ECONOMÍA</t>
  </si>
  <si>
    <t>M02A</t>
  </si>
  <si>
    <t>MÁSTER EN PROFESORADO-FÍSICA Y QUÍMICA</t>
  </si>
  <si>
    <t>M03A</t>
  </si>
  <si>
    <t>MÁSTER EN PROFESORADO-GEOGRAFÍA E HISTORIA</t>
  </si>
  <si>
    <t>M04A</t>
  </si>
  <si>
    <t>MÁSTER EN PROFESORADO-INGLÉS</t>
  </si>
  <si>
    <t>M05A</t>
  </si>
  <si>
    <t>MÁSTER EN PROFESORADO-LENGUA CASTELLANA</t>
  </si>
  <si>
    <t>M06A</t>
  </si>
  <si>
    <t>MÁSTER EN PROFESORADO-MATEMÁTICAS</t>
  </si>
  <si>
    <t>M07A</t>
  </si>
  <si>
    <t>MÁSTER EN PROFESORADO-TECNOLOGÍA</t>
  </si>
  <si>
    <t>Porcentaje de Estudiantes que realizan prácticas externas</t>
  </si>
  <si>
    <t>Nota promedio de valoraciones positivas del alumnado con las prácticas (Máximo 5.0)</t>
  </si>
  <si>
    <t>Ver [1]</t>
  </si>
  <si>
    <t>Preinscripción en primera opción</t>
  </si>
  <si>
    <t>Total Preinscripción</t>
  </si>
  <si>
    <t>Tasa de Cobertura (Matricula de Nuevo Ingreso/Oferta de Nuevo Ingreso)</t>
  </si>
  <si>
    <t>Nota promedio de valoraciones positivas del alumnado con la movilidad (in/out) (Máximo 5.0)</t>
  </si>
  <si>
    <t>Nota promedio de Satisfacción del PAS (máximo 5.0) (encuestas de satisfacción y de clima laboral)</t>
  </si>
  <si>
    <t>Número de Profesores</t>
  </si>
  <si>
    <t>Número de Quinquenios</t>
  </si>
  <si>
    <t>Número de Quinquenios/Profesor</t>
  </si>
  <si>
    <t>Número de Sexenios</t>
  </si>
  <si>
    <t>Número de Sexenios/Profesor</t>
  </si>
  <si>
    <t>Titulación</t>
  </si>
  <si>
    <t>Código</t>
  </si>
  <si>
    <t>Porcentaje de estudiantes en programas de movilidad</t>
  </si>
  <si>
    <t>Porcentaje de plazas ofertadas cubiertas en cada convocatoria de movilidad</t>
  </si>
  <si>
    <t>Porcentaje de Alumnos que NO han Superado los Criterios de Permanencia</t>
  </si>
  <si>
    <t>Nº de Convenios de prácticas externas</t>
  </si>
  <si>
    <t>Porcentaje de participación de los Estudiantes en las encuestas de satisfacción con el programa formativo</t>
  </si>
  <si>
    <t>Nota promedio de valoraciones positivas del PDI con el programa formativo (Máximo 5.0)</t>
  </si>
  <si>
    <t>Porcentaje de participación del PDI en las encuestas de satisfacción con el programa formativo</t>
  </si>
  <si>
    <t>Porcentaje de participación del PAS en las encuestas de satisfacción y de clima laboral</t>
  </si>
  <si>
    <t>Porcentaje de empleo encajado por los egresados</t>
  </si>
  <si>
    <t>Valoración de la formación recibida (Máximo 5.0)</t>
  </si>
  <si>
    <t>Valoración de dicha formación en el desempeño laboral (Máximo 5.0)</t>
  </si>
  <si>
    <t>Porcentaje de sugerencias, quejas, reclamaciones y felicitaciones (SQRF’s) relativas a las prácticas en empresas.</t>
  </si>
  <si>
    <t>Ratio de Plazas demandadas/ ofertadas</t>
  </si>
  <si>
    <t>Vía de acceso a los estudios:
[PAU=Pruebas de Acceso a la Universidad, FP=Formación Profesional o Ciclos Formativos, Extranjeros UE=Extranjeros que han directamente, Conv.Parc.Estud.Extranjeros=Alumnos Extranjeros que se les ha convalidado más de 30cred., Mayores 25=acceso a través de pruebas para mayores de 25 años]</t>
  </si>
  <si>
    <t>Nota media acceso</t>
  </si>
  <si>
    <t>Matricula</t>
  </si>
  <si>
    <t>Grupo</t>
  </si>
  <si>
    <t>Prácticas Externas</t>
  </si>
  <si>
    <t>Movilidad</t>
  </si>
  <si>
    <t>Satisfacción</t>
  </si>
  <si>
    <t>SQRFs</t>
  </si>
  <si>
    <t>Número de sugerencias y reclamaciones recibidas en un curso segmentado por grupo de interés</t>
  </si>
  <si>
    <t>Porcentaje de sugerencias y reclamaciones atendidas en un plazo inferior a 7 días segmentadas por grupo de interés</t>
  </si>
  <si>
    <t>Nº de felicitaciones recibidas</t>
  </si>
  <si>
    <t>Inserción Laboral</t>
  </si>
  <si>
    <t>Rendimiento</t>
  </si>
  <si>
    <t>Tasa de Egreso o Graduación</t>
  </si>
  <si>
    <t>Tasa de Abandono</t>
  </si>
  <si>
    <t>Tasa de Eficiencia</t>
  </si>
  <si>
    <t>Resultados del programa DOCENTIA: Media de la Evaluación Docente</t>
  </si>
  <si>
    <t>Resultados del programa DOCENTIA: Porcentaje de Profesores que han Obtenido la Excelencia en DOCENTIA</t>
  </si>
  <si>
    <t>Porcentaje de docencia impartida por profesorado doctor acreditado</t>
  </si>
  <si>
    <t>Porcentaje de Profesores en Programas de Formación del PDI</t>
  </si>
  <si>
    <t>Tasas de Rendimiento en Porcentaje
(Alumnos Aptos/ Alumnos Matriculados)</t>
  </si>
  <si>
    <t>Nota Promedio de Satisfacción con el Plan de Formación del PDI (Máximo 5.0)</t>
  </si>
  <si>
    <t>204G</t>
  </si>
  <si>
    <t>207G</t>
  </si>
  <si>
    <t>Grado en Turismo</t>
  </si>
  <si>
    <t>702G</t>
  </si>
  <si>
    <t>Grado en Química</t>
  </si>
  <si>
    <t>703G</t>
  </si>
  <si>
    <t>Grado en Enología</t>
  </si>
  <si>
    <t>802G</t>
  </si>
  <si>
    <t>Grado en Ingeniería Agrícola</t>
  </si>
  <si>
    <t>803G</t>
  </si>
  <si>
    <t>Grado en Ingeniería Mecánica</t>
  </si>
  <si>
    <t>Grado en Relaciones Laborales y Recursos Humanos</t>
  </si>
  <si>
    <t>804G</t>
  </si>
  <si>
    <t>Grado en Ingeniería Eléctrica</t>
  </si>
  <si>
    <t>805G</t>
  </si>
  <si>
    <t>Grado en Ingeniería Electrónica Industrial y Automática</t>
  </si>
  <si>
    <t>MÁSTER INTERUNIVERSITARIO EN DIRECCIÓN DE PROYECTOS</t>
  </si>
  <si>
    <t>273D</t>
  </si>
  <si>
    <t>Doctorado en Economía de la Empresa</t>
  </si>
  <si>
    <t>672D</t>
  </si>
  <si>
    <t>Doctorado en Historia, Cultura y Territorio</t>
  </si>
  <si>
    <t>673D</t>
  </si>
  <si>
    <t>Doctorado en Filologías Modernas</t>
  </si>
  <si>
    <t>Doctorado en Ecosistemas Agrícolas Sostenibles</t>
  </si>
  <si>
    <t>Doctorado en Ingeniería Eléctrica, Matemáticas y Computación</t>
  </si>
  <si>
    <t>Doctorado en Química</t>
  </si>
  <si>
    <t>775D</t>
  </si>
  <si>
    <t>Doctorado en Innovación en Ingeniería de producto y procesos industriales</t>
  </si>
  <si>
    <t>871D</t>
  </si>
  <si>
    <t>En los programas de doctorado los datos se refieren exclusivamente al periodo de investigación, salvo en aquellos programas que tienen periodo formativo</t>
  </si>
  <si>
    <t>301G</t>
  </si>
  <si>
    <t>Grado en Enfermería</t>
  </si>
  <si>
    <t>-</t>
  </si>
  <si>
    <t>[3] Ver el estudo de tasas específicas de máster</t>
  </si>
  <si>
    <t>CÓD. PLAN</t>
  </si>
  <si>
    <t>PLAN</t>
  </si>
  <si>
    <t>Máster Interuniversitario en Dirección de Proyectos</t>
  </si>
  <si>
    <t>Máster en Profesorado- Economía</t>
  </si>
  <si>
    <t>Máster en Profesorado- Física y Química</t>
  </si>
  <si>
    <t>Máster en Profesorado- Geografía e Historia</t>
  </si>
  <si>
    <t>Máster en Profesorado- Inglés</t>
  </si>
  <si>
    <t>Máster en Profesorado- Lengua Castellana</t>
  </si>
  <si>
    <t>Máster en Profesorado- Matemáticas</t>
  </si>
  <si>
    <t>Máster en Profesorado- Tecnología</t>
  </si>
  <si>
    <t>TOTAL</t>
  </si>
  <si>
    <t>Estudiante a TC</t>
  </si>
  <si>
    <t>FORMA DE ACCESO AL GRADO</t>
  </si>
  <si>
    <t>Total general</t>
  </si>
  <si>
    <t>Nota media</t>
  </si>
  <si>
    <t>Nuevo ingreso en Universidad</t>
  </si>
  <si>
    <t>Opción preinscripción</t>
  </si>
  <si>
    <t>S</t>
  </si>
  <si>
    <t>N*</t>
  </si>
  <si>
    <t>Tot. Créditos Matriculados</t>
  </si>
  <si>
    <t>Créd. / estudiante</t>
  </si>
  <si>
    <t>Tot. Créditos Reconocidos</t>
  </si>
  <si>
    <t>GADE</t>
  </si>
  <si>
    <t>Ciclo Formativo de Grado Superior</t>
  </si>
  <si>
    <t>Pruebas de aptitud para el acceso a la Universidad - COU</t>
  </si>
  <si>
    <t>Total 201G</t>
  </si>
  <si>
    <t>G. Derecho</t>
  </si>
  <si>
    <t>Pruebas de acceso a Grado de mayores de 25 años</t>
  </si>
  <si>
    <t>Cursando otros Grados</t>
  </si>
  <si>
    <t>Total 202G</t>
  </si>
  <si>
    <t>G. T. Social</t>
  </si>
  <si>
    <t>Total 203G</t>
  </si>
  <si>
    <t>G. RRLL</t>
  </si>
  <si>
    <t>Total 204G</t>
  </si>
  <si>
    <t>G. E. Infantil</t>
  </si>
  <si>
    <t>Total 205G</t>
  </si>
  <si>
    <t>G. E. Primaria</t>
  </si>
  <si>
    <t>Formación Profesional de 2º Grado</t>
  </si>
  <si>
    <t>Total 206G</t>
  </si>
  <si>
    <t>G. Turismo</t>
  </si>
  <si>
    <t>Total 207G</t>
  </si>
  <si>
    <t>G. Enfermería</t>
  </si>
  <si>
    <t>Pruebas de acceso a Grado de mayores de 40 años con experiencia laboral</t>
  </si>
  <si>
    <t>Pruebas de acceso a Grado de mayores de 45 años</t>
  </si>
  <si>
    <t>Total 301G</t>
  </si>
  <si>
    <t>G. Estud. Ingleses</t>
  </si>
  <si>
    <t>Total 601G</t>
  </si>
  <si>
    <t>G. Geografía e Hª</t>
  </si>
  <si>
    <t>Total 602G</t>
  </si>
  <si>
    <t>G. Lengua y L.H.</t>
  </si>
  <si>
    <t>Total 603G</t>
  </si>
  <si>
    <t>G. Matemáticas</t>
  </si>
  <si>
    <t>Total 701G</t>
  </si>
  <si>
    <t>G. Química</t>
  </si>
  <si>
    <t>Total 702G</t>
  </si>
  <si>
    <t>G. Enología</t>
  </si>
  <si>
    <t>Total 703G</t>
  </si>
  <si>
    <t>G. Ing. Informática</t>
  </si>
  <si>
    <t>Total 801G</t>
  </si>
  <si>
    <t>G. Ing. Agrícola</t>
  </si>
  <si>
    <t>Total 802G</t>
  </si>
  <si>
    <t>G. Ing. Mecánica</t>
  </si>
  <si>
    <t>Total 803G</t>
  </si>
  <si>
    <t>G. Ing. Eléctrica</t>
  </si>
  <si>
    <t>Total 804G</t>
  </si>
  <si>
    <t>G. Ing. Electrónica</t>
  </si>
  <si>
    <t>Total 805G</t>
  </si>
  <si>
    <t>Nuevo ingreso en Universidad**</t>
  </si>
  <si>
    <t>Situación anterior al acceso al Grado que está cursando</t>
  </si>
  <si>
    <t>Nuevo ingreso</t>
  </si>
  <si>
    <t>Total</t>
  </si>
  <si>
    <t>FORMA DE ACCESO AL MÁSTER</t>
  </si>
  <si>
    <t>SÍ</t>
  </si>
  <si>
    <t>Nuevo Ingreso</t>
  </si>
  <si>
    <t>UNIVERSIDAD DEL TÍTULO DE ORIGEN</t>
  </si>
  <si>
    <t>TIPO DE MATRÍCULA</t>
  </si>
  <si>
    <t>Matrículas de honor en estudios superiores</t>
  </si>
  <si>
    <t>Extranjeras</t>
  </si>
  <si>
    <t>Otras</t>
  </si>
  <si>
    <t>UR</t>
  </si>
  <si>
    <t>M.U. DIRECCIÓN DE PROYECTOS</t>
  </si>
  <si>
    <t>Total 851M</t>
  </si>
  <si>
    <t>M. PROFESORADO- ECONOMÍA</t>
  </si>
  <si>
    <t>Total M01A</t>
  </si>
  <si>
    <t>M. PROFESORADO-FÍSICA Y QUÍMICA</t>
  </si>
  <si>
    <t>Total M02A</t>
  </si>
  <si>
    <t>M. PROFESORADO-GEOGRAFÍA E HISTORIA</t>
  </si>
  <si>
    <t>Total M03A</t>
  </si>
  <si>
    <t>M. PROFESORADO-INGLÉS</t>
  </si>
  <si>
    <t>Total M04A</t>
  </si>
  <si>
    <t>M. PROFESORADO-LENGUA CASTELLANA</t>
  </si>
  <si>
    <t>Total M05A</t>
  </si>
  <si>
    <t>M. PROFESORADO-MATEMÁTICAS</t>
  </si>
  <si>
    <t>Total M06A</t>
  </si>
  <si>
    <t>M. PROFESORADO-TECNOLOGÍA</t>
  </si>
  <si>
    <t>Total M07A</t>
  </si>
  <si>
    <t>Total 261M MÁSTER EN PROFESORADO</t>
  </si>
  <si>
    <t>(1a)</t>
  </si>
  <si>
    <t>(1b)</t>
  </si>
  <si>
    <t>PORCENTAJE DE  EGRESADOS DE LA UR QUE ACABAN LA CARRERA EN EL TIEMPO PREVISTO</t>
  </si>
  <si>
    <t>O EN UN AÑO MÁS RESPECTO A SU COHORTE DE ENTRADA (TASA DE GRADUACIÓN)</t>
  </si>
  <si>
    <t>2009-10</t>
  </si>
  <si>
    <t>2010-11</t>
  </si>
  <si>
    <t>PROMEDIO</t>
  </si>
  <si>
    <t>(2a) Tasa de graduación</t>
  </si>
  <si>
    <t xml:space="preserve">PORCENTAJE DE  ALUMNOS DE UNA COHORTE DE ENTRADA QUE DEBIERON GRADUARSE EL CURSO ANTERIOR </t>
  </si>
  <si>
    <t>(2b) Tasa de abandono</t>
  </si>
  <si>
    <t>Nota promedio de valoraciones positivas de los Estudiantes con el programa formativo</t>
  </si>
  <si>
    <t>[7]   Ver encuestas de satisfacción y de clima laboral, tanto del PAS como del PDI en los Observatorios de la OPC</t>
  </si>
  <si>
    <t>Satisfacción de los alumnos con las prácticas en empresa</t>
  </si>
  <si>
    <t>Satisfacción de los tutores externos con las prácticas en empresa</t>
  </si>
  <si>
    <t>* En los Máster Interuniversitarios los datos y ratios reflejados se refieren sólo a alumnado matriculado en la UR</t>
  </si>
  <si>
    <t>* Máster Internuniversitario. Datos y ratios referidos exclusivamente al alumnado matriculado en la Universidad de La Rioja</t>
  </si>
  <si>
    <t xml:space="preserve">PORCENTAJE DE CRÉDITOS MATRICULADOS  POR LOS EGRESADOS DE LA UR </t>
  </si>
  <si>
    <t>RESPECTO DEL TOTAL DE CRÉDITOS DEL PLAN DE ESTUDIOS (TASA DE EFICIENCIA)</t>
  </si>
  <si>
    <t>(2c) Tasa de eficiencia</t>
  </si>
  <si>
    <t>(Ver 4)</t>
  </si>
  <si>
    <t>(Ver 7)</t>
  </si>
  <si>
    <t>(Ver 5)</t>
  </si>
  <si>
    <t>(Ver 8)</t>
  </si>
  <si>
    <t>(Ver 6)</t>
  </si>
  <si>
    <t>(10) Estudio de Movilidad</t>
  </si>
  <si>
    <t>Movilidad in (hacia la UR)</t>
  </si>
  <si>
    <t>Rendimiento (11)</t>
  </si>
  <si>
    <t>271D</t>
  </si>
  <si>
    <t>Doctorado en Psicología y Educación Físico-deportiva</t>
  </si>
  <si>
    <t>Doctorado en Derecho</t>
  </si>
  <si>
    <t>272D</t>
  </si>
  <si>
    <t>771D</t>
  </si>
  <si>
    <t>Doctorado en Matemáticas</t>
  </si>
  <si>
    <t>872D</t>
  </si>
  <si>
    <t>Doctorado en Ingeniería Informática</t>
  </si>
  <si>
    <t>** Los que han ingresado en los Grados desde 2009</t>
  </si>
  <si>
    <t>Becario MEC</t>
  </si>
  <si>
    <t>Personas discapacitadas</t>
  </si>
  <si>
    <t>Porcentaje de Alumnos Presentados**</t>
  </si>
  <si>
    <t>Tasa de Éxito en Porcentaje
(Alumnos Aptos/Alumnos Presentados)**</t>
  </si>
  <si>
    <t>Solicitudes Movilidad out</t>
  </si>
  <si>
    <t>(Ver 10)</t>
  </si>
  <si>
    <t>[4] Ver encuestas de satisfacción de  alumnos y profesores con el programa formativo</t>
  </si>
  <si>
    <t>254M</t>
  </si>
  <si>
    <t>MÁSTER UNIVERSITARIO DE ACCESO A LA ABOGACÍA</t>
  </si>
  <si>
    <t>759M</t>
  </si>
  <si>
    <t>MÁSTER INTERUNIVERSITARIO EN MODELIZACIÓN E INVESTIGACIÓN MATEMÁTICA, ESTADÍSTICA Y COMPUTACIÓN</t>
  </si>
  <si>
    <t>671D</t>
  </si>
  <si>
    <t>Doctorado en Crítica e Interpretación de Textos Hispánicos</t>
  </si>
  <si>
    <t>(Ver 2)</t>
  </si>
  <si>
    <t>(Ver 9)</t>
  </si>
  <si>
    <t>Premio Extraordinario Fin de Grado</t>
  </si>
  <si>
    <t>Familia Numerosa de Categoría General</t>
  </si>
  <si>
    <t>2012-13</t>
  </si>
  <si>
    <t>Año ingreso Grados</t>
  </si>
  <si>
    <t>Y QUE NO SE HAN MATRICULADO NI EN ESE CURSO NI EN EL ANTERIOR (TASA DE ABANDONO)1</t>
  </si>
  <si>
    <t>381D</t>
  </si>
  <si>
    <t>Doctorado en Ciencias Biomédicas y Biotecnológicas</t>
  </si>
  <si>
    <t>Situación anterior para ingresos en universidad anteriores a 2013</t>
  </si>
  <si>
    <t>Título universitario español</t>
  </si>
  <si>
    <t>M.U. EN ACCESO A LA ABOGACÍA</t>
  </si>
  <si>
    <t>Total 254M</t>
  </si>
  <si>
    <t>Zaragoza</t>
  </si>
  <si>
    <t>Total 759M</t>
  </si>
  <si>
    <t>Burgos</t>
  </si>
  <si>
    <t>Grado en Ingeniería Electrónica y Automática</t>
  </si>
  <si>
    <t xml:space="preserve">Grado en Turismo </t>
  </si>
  <si>
    <t>Doctorado</t>
  </si>
  <si>
    <t>Máster</t>
  </si>
  <si>
    <t>Movilidad out (hacia el extranjero)</t>
  </si>
  <si>
    <t>Satisfacción de los tutores académicos con las prácticas en empresa</t>
  </si>
  <si>
    <t>[2] Se pueden revisar los datos de las titulaciones de Grado en el estudio de las tasas ANECA</t>
  </si>
  <si>
    <t>2013-14</t>
  </si>
  <si>
    <t>COHORTE DE INGRESO para 2012-13</t>
  </si>
  <si>
    <t>COHORTE DE INGRESO para 2013-14</t>
  </si>
  <si>
    <t>Máster Interunivers. en Modelizacion e Investigación Matemática, Estadística y Computación</t>
  </si>
  <si>
    <t>654M</t>
  </si>
  <si>
    <t>MÁSTER UNIVERSITARIO EN MUSICOLOGÍA</t>
  </si>
  <si>
    <t>MÁSTER UNIVERSITARIO EN INGENIERÍA INDUSTRIAL</t>
  </si>
  <si>
    <t>852M</t>
  </si>
  <si>
    <t>281D</t>
  </si>
  <si>
    <t>681D</t>
  </si>
  <si>
    <t>Doctorado en Humanidades</t>
  </si>
  <si>
    <t>682D</t>
  </si>
  <si>
    <t>Doctorado en Filología Inglesa</t>
  </si>
  <si>
    <t>781D</t>
  </si>
  <si>
    <t>782D</t>
  </si>
  <si>
    <t>Doctorado en Matemáticas y Computación</t>
  </si>
  <si>
    <t>783D</t>
  </si>
  <si>
    <t>Doctorado en Enología, Viticultura y Sostenibilidad</t>
  </si>
  <si>
    <t>881D</t>
  </si>
  <si>
    <t>Cambio de estudios por reconocimiento de 30 ECTS</t>
  </si>
  <si>
    <t>Salamanca</t>
  </si>
  <si>
    <t>Título universitario no homologado del EEES</t>
  </si>
  <si>
    <t>M.U. EN MUSICOLOGÍA</t>
  </si>
  <si>
    <t>Familia Numerosa de Categoría Especial</t>
  </si>
  <si>
    <t>Conservatorio</t>
  </si>
  <si>
    <t>Total 654M</t>
  </si>
  <si>
    <t>M.U. MODELIZACIÓN E INVESTIG. MATEMÁTICA, ESTADÍSTICA Y COMPUTACIÓN</t>
  </si>
  <si>
    <t>Título universitario no homologado ajeno al EEES</t>
  </si>
  <si>
    <t>M.U. INGENIERÍA INDUSTRIAL</t>
  </si>
  <si>
    <t>Total 852M</t>
  </si>
  <si>
    <t>2014-15</t>
  </si>
  <si>
    <t>** En rojo los datos que han variado al tener en cuenta n+1 en el año de graduación</t>
  </si>
  <si>
    <t>COHORTE DE INGRESO para 2014-15</t>
  </si>
  <si>
    <t>2011-12</t>
  </si>
  <si>
    <r>
      <t xml:space="preserve">1 </t>
    </r>
    <r>
      <rPr>
        <sz val="10"/>
        <rFont val="Times"/>
        <family val="1"/>
      </rPr>
      <t>Ej.:  Se considera graduado del 2012/13 a un alumno que ha ingresado en una Grado en el 2009/10 y que se ha graduado en el 12/13 o el 13/14</t>
    </r>
  </si>
  <si>
    <t>853M</t>
  </si>
  <si>
    <t>854M</t>
  </si>
  <si>
    <t>ERAS</t>
  </si>
  <si>
    <t>Cuenta de DNI</t>
  </si>
  <si>
    <t>Etiquetas de columna</t>
  </si>
  <si>
    <t>Etiquetas de fila</t>
  </si>
  <si>
    <t>A Tiempo Completo</t>
  </si>
  <si>
    <t>A Tiempo Parcial</t>
  </si>
  <si>
    <t>Reducido</t>
  </si>
  <si>
    <t>(en blanco)</t>
  </si>
  <si>
    <t>255M</t>
  </si>
  <si>
    <t>256M</t>
  </si>
  <si>
    <t>282D</t>
  </si>
  <si>
    <t>655M</t>
  </si>
  <si>
    <t>760M</t>
  </si>
  <si>
    <t>SEN</t>
  </si>
  <si>
    <t>Máster universitario de Acceso a la Abogacía***</t>
  </si>
  <si>
    <t>*** En los máster que tienen más de 1 anualidad, las tasas están calculadas sobre el nuevo ingreso del curso inmediatamente anterior</t>
  </si>
  <si>
    <t>MÁSTER UNIVERSITARIO EN GESTIÓN DE EMPRESAS</t>
  </si>
  <si>
    <t>MÁSTER UNIVERSITARIO EN INTERVENCIÓN E INNOVACIÓN EDUCATIVA</t>
  </si>
  <si>
    <t>MÁSTER UNIVERSITARIO EN ESTUDIOS AVANZADOS EN HUMANIDADES</t>
  </si>
  <si>
    <t>MÁSTER UNIVERSITARIO EN QUÍMICA Y BIOTECNOLOGÍA</t>
  </si>
  <si>
    <t>MÁSTER UNIVERSITARIO EN TECNOLOGÍAS INFORMÁTICAS</t>
  </si>
  <si>
    <t>MÁSTER UNIVERSITARIO EN INGENIERÍA AGRONÓMICA</t>
  </si>
  <si>
    <t>Doctorado en Derecho y Cambio Social</t>
  </si>
  <si>
    <t>2015-16</t>
  </si>
  <si>
    <t>* La tasa de graduación del 15/16 es provisional, puesto que faltaría por incorporar en la misma los egresados del 16/17</t>
  </si>
  <si>
    <t>COHORTE DE INGRESO para 2015-16</t>
  </si>
  <si>
    <t>2015-15</t>
  </si>
  <si>
    <t>Por primera vez, para el curso 15/16, y esperando lograr un acercamiento con las tasas definitivas calculadas por el SIIU, se ha excluido del cálculo a los alumnos que tuvieran más de 30 créditos reconocidos (o 36 si accedieron desde un ciclo formativo)</t>
  </si>
  <si>
    <t>2016-17</t>
  </si>
  <si>
    <t>683D</t>
  </si>
  <si>
    <t>EXT</t>
  </si>
  <si>
    <t>Alumnos Preinscritos 1ª opción</t>
  </si>
  <si>
    <t>Título Homologado a Licenciado Universitario, Ingeniero o Arquitecto</t>
  </si>
  <si>
    <t>rendimiento x plan</t>
  </si>
  <si>
    <t>261M</t>
  </si>
  <si>
    <t>evaluación docente</t>
  </si>
  <si>
    <t>[5]  Ver las encuestas a egresados de los nuevos títulos. Además,  pueden obtenerse también referencias de las encuestas de inserción laboral a egresados de PSC en el Observatorio de la OPC</t>
  </si>
  <si>
    <t>M.U. EN GESTIÓN DE EMPRESAS</t>
  </si>
  <si>
    <t>M.U. EN INTERENCIÓN E INNOVACIÓN EDUCATIVA</t>
  </si>
  <si>
    <t>Total 255M</t>
  </si>
  <si>
    <t>Total 256M</t>
  </si>
  <si>
    <t>M.U. EN ESTUDIOS AVANZADOS EN HUMANIDADES</t>
  </si>
  <si>
    <t>Total 655M</t>
  </si>
  <si>
    <t>M.U. EN QUÍMICA Y BIOTECNOLOGÍA</t>
  </si>
  <si>
    <t>Total 760M</t>
  </si>
  <si>
    <t>M.U. EN TECNOLOGÍAS INFORMÁTICAS</t>
  </si>
  <si>
    <t>Total 853M</t>
  </si>
  <si>
    <t>M.U. EN INGENIERÍA AGRONÓMICA</t>
  </si>
  <si>
    <t>Total 854M</t>
  </si>
  <si>
    <t>Valladolid</t>
  </si>
  <si>
    <t>UNED</t>
  </si>
  <si>
    <t>Máster universitario en Gestión de Empresas</t>
  </si>
  <si>
    <t>Máster universitario en Intervención e Innovación Educativa</t>
  </si>
  <si>
    <t>Máster universitario  en Estudios Avanzados en Humanidades</t>
  </si>
  <si>
    <t>Máster universitario en Química y Biotecnología</t>
  </si>
  <si>
    <t>Máster universitario en Tecnologías Informáticas</t>
  </si>
  <si>
    <t>Máster universitario  en Musicología***</t>
  </si>
  <si>
    <t>Máster universitario en Ingeniería Industrial***</t>
  </si>
  <si>
    <t>Máster universitario en Ingeniería Agronómica***</t>
  </si>
  <si>
    <t>****Por primera vez, para el curso 15/16, y esperando lograr un acercamiento con las tasas definitivas calculadas por el SIIU, se ha excluido del cálculo a los alumnos que tuvieran 10 ó más créditos reconocidos</t>
  </si>
  <si>
    <t>2017-18</t>
  </si>
  <si>
    <t>Doctorado en Patrimonio, Sociedades y Espacios de Frontera</t>
  </si>
  <si>
    <t>créditos x plan</t>
  </si>
  <si>
    <t>Suma de CREDITIMPARTE</t>
  </si>
  <si>
    <t>DOCENTIA</t>
  </si>
  <si>
    <t>Cuenta de DNIPROFE</t>
  </si>
  <si>
    <t>NO</t>
  </si>
  <si>
    <t>FORMAC PDI</t>
  </si>
  <si>
    <t>PDI DOCTOR</t>
  </si>
  <si>
    <t>profes x titulación</t>
  </si>
  <si>
    <t>quinquenios</t>
  </si>
  <si>
    <t>sexenios</t>
  </si>
  <si>
    <t>Suma de quinquenios</t>
  </si>
  <si>
    <t>Suma de sexenios</t>
  </si>
  <si>
    <t>Horas Presenciales Profesor/Matricula de Nuevo Ingreso</t>
  </si>
  <si>
    <t>Créditos Docentes Totales</t>
  </si>
  <si>
    <t>Créditos Docentes Impartidos por Doctores</t>
  </si>
  <si>
    <t>Curricular</t>
  </si>
  <si>
    <t>Extracurricular</t>
  </si>
  <si>
    <t>Trabajo Fin de Estudios</t>
  </si>
  <si>
    <t>201G - Grado en Administración y Dirección de Empresas</t>
  </si>
  <si>
    <t>202G - Grado en Derecho</t>
  </si>
  <si>
    <t>203G - Grado en Trabajo Social</t>
  </si>
  <si>
    <t>204G - Grado en Relaciones Laborales y Recursos Humanos</t>
  </si>
  <si>
    <t>205G - Grado en Educación Infantil</t>
  </si>
  <si>
    <t>206G - Grado en Educación Primaria</t>
  </si>
  <si>
    <t>207G - Grado en Turismo</t>
  </si>
  <si>
    <t>254M - Máster univ. de Acceso a la Abogacía</t>
  </si>
  <si>
    <t>255M - Máster en Gestión de Empresas</t>
  </si>
  <si>
    <t>256M - Máster en Intervención Educativa e Innovación</t>
  </si>
  <si>
    <t>301G - Grado en Enfermería</t>
  </si>
  <si>
    <t>601G - Grado en Estudios Ingleses</t>
  </si>
  <si>
    <t>602G - Grado en Geografía e Historia</t>
  </si>
  <si>
    <t>654M - Máster univ. Musicología</t>
  </si>
  <si>
    <t>701G - Grado en Matemáticas</t>
  </si>
  <si>
    <t>702G - Grado en Química</t>
  </si>
  <si>
    <t>703G - Grado en Enología</t>
  </si>
  <si>
    <t>760M - Máster en Química y Biotecnología</t>
  </si>
  <si>
    <t>801G - Grado en Ingeniería Informática</t>
  </si>
  <si>
    <t>802G - Grado en Ingeniería Agrícola</t>
  </si>
  <si>
    <t>803G - Grado en Ingeniería Mecánica</t>
  </si>
  <si>
    <t>804G - Grado en Ingeniería Eléctrica</t>
  </si>
  <si>
    <t>805G - Grado en Ing. Electrónica Industrial y Automática</t>
  </si>
  <si>
    <t>852M - Máster univ. Ingeniería Industrial</t>
  </si>
  <si>
    <t>854M - Máster en Ingeniería Agronómica</t>
  </si>
  <si>
    <t>M01A - Máster univ. Profesorado, esp. Economía</t>
  </si>
  <si>
    <t>M02A - Máster univ. Prosesorado, esp. Física y Química</t>
  </si>
  <si>
    <t>M03A - Máster univ. Profes., esp. Geografía e Historia</t>
  </si>
  <si>
    <t>M04A - Máster univ. Profesorado, esp. Inglés</t>
  </si>
  <si>
    <t>M05A - Máster univ. Profesorado, esp. Lengua Castellana</t>
  </si>
  <si>
    <t>M06A - Máster univ. Profesorado, esp. Matemáticas</t>
  </si>
  <si>
    <t>M07A - Máster univ. Profesorado, esp. Tecnología</t>
  </si>
  <si>
    <t>Curriculares</t>
  </si>
  <si>
    <t>Extracurriculares</t>
  </si>
  <si>
    <t>Grado en Ingeniería Informática + Grado en Matemáticas</t>
  </si>
  <si>
    <t>3 ó más</t>
  </si>
  <si>
    <t>Sevilla</t>
  </si>
  <si>
    <t>UPV</t>
  </si>
  <si>
    <t>Promedio años desde fin título acceso *</t>
  </si>
  <si>
    <t>* Dato no disponible. Su recogida se hace en la estadística que cumplimentan los alumnos al hacer la matrícula y, para este curso, sólo hay 5 alumnos que han cumplimentado el año de finalización del título que le da acceso</t>
  </si>
  <si>
    <t>COHORTE DE INGRESO para 2016-17</t>
  </si>
  <si>
    <t>Total Egresados</t>
  </si>
  <si>
    <t>Población Óptima</t>
  </si>
  <si>
    <t>Tasa</t>
  </si>
  <si>
    <t>TOTAL GRADOS</t>
  </si>
  <si>
    <t>(2aa) Tasa de graduación</t>
  </si>
  <si>
    <t>TOTAL UR</t>
  </si>
  <si>
    <t>* Datos de todos los cursos revisados siguiendo la definición del SIIU hasta el curso x+4</t>
  </si>
  <si>
    <t>Por primera vez, para el curso 16/17, el cálculo se ha realizado de conformidad con los indicadores del SIIU. Igualmente, el cáculo para el total UR ya no es un promedio, sino el cálculo del indicador para el total de la población</t>
  </si>
  <si>
    <t>Por primera vez, para el curso 16/17, el cálculo de las tasas de graduación y eficiencia se ha realizado de conformidad con los indicadores del SIIU. Igualmente, el cáculo para el total UR ya no es un promedio, sino el cálculo del indicador para el total de la población. Igualmente, al tratarse el Máster de Profesorado de una titulación única para ANECA y el SIIU, sus tasas no se ofrecen desglosadas por especialidades</t>
  </si>
  <si>
    <t>Definición SIIU de las tasas para Grado y Máster</t>
  </si>
  <si>
    <t>Pincha en el icono para ver los indicadores SIIU</t>
  </si>
  <si>
    <t>MATRÍCULA YA SIN DATA</t>
  </si>
  <si>
    <t>283D</t>
  </si>
  <si>
    <t>nuevo ingreso 18-19</t>
  </si>
  <si>
    <t>761M</t>
  </si>
  <si>
    <t>Variación porcentual de la matrícula de nuevo ingreso con relación al curso académico anterior 2017-2018 vs 2018-2019</t>
  </si>
  <si>
    <t>Porcentaje de Alumnos a Tiempo Parcial 2018-19</t>
  </si>
  <si>
    <t>Promedio de M_1_13</t>
  </si>
  <si>
    <t>(Ver 3)</t>
  </si>
  <si>
    <t>Cambio de universidad por reconocimiento de 30 ECTS</t>
  </si>
  <si>
    <t>Pruebas de acceso a la Universidad- LOGSE</t>
  </si>
  <si>
    <t>Pruebas de acceso de mayores de 25 años (desde 2004 a 2008)</t>
  </si>
  <si>
    <t>Cursando Máster</t>
  </si>
  <si>
    <t>Valencia Studi General</t>
  </si>
  <si>
    <t>UPNA</t>
  </si>
  <si>
    <t>Cantabria</t>
  </si>
  <si>
    <t>COHORTE DE INGRESO para 2017-18</t>
  </si>
  <si>
    <t>NUEVO INGRESO 17/18</t>
  </si>
  <si>
    <t>TASA ABANDONO COHORTE DE ACCESO 17/18</t>
  </si>
  <si>
    <t>TASA GRADUACIÓN COHORTE 17/18</t>
  </si>
  <si>
    <t>NOTA MEDIA GRADUACIÓN 17/18</t>
  </si>
  <si>
    <t>TASA EFICIENCIA 17/18</t>
  </si>
  <si>
    <t>TASA RENDIMIENTO 17-18</t>
  </si>
  <si>
    <t>Titulación alumno</t>
  </si>
  <si>
    <t>NUEVO INGRESO 18/19</t>
  </si>
  <si>
    <t>TASA ABANDONO COHORTE DE ACCESO 18/19</t>
  </si>
  <si>
    <t>TASA GRADUACIÓN COHORTE 18/19</t>
  </si>
  <si>
    <t>NOTA MEDIA GRADUACIÓN 18/19</t>
  </si>
  <si>
    <t>TASA EFICIENCIA 18/19</t>
  </si>
  <si>
    <t>TASA RENDIMIENTO 18-19</t>
  </si>
  <si>
    <t>Máster universitario en Tecnología, Gestión e Innovación Vitivinícola</t>
  </si>
  <si>
    <t>Nº de Plazas ofertadas de nuevo ingreso 2018/19</t>
  </si>
  <si>
    <t>MÁSTER UNIVERSITARIO EN TECNOLOGÍA, GESTIÓN E INNOVACIÓN VITIVINÍCOLA</t>
  </si>
  <si>
    <t>Número de Alumnos de Nuevo Ingreso en el Curso 2018/19</t>
  </si>
  <si>
    <t>684D</t>
  </si>
  <si>
    <t>nuevo ingreso 19-20</t>
  </si>
  <si>
    <t>Número de Alumnos de Nuevo Ingreso en el Curso 2019-20</t>
  </si>
  <si>
    <t>En rojo las tasas de graduación de n+1</t>
  </si>
  <si>
    <t>RDTO</t>
  </si>
  <si>
    <t>ÉXITO</t>
  </si>
  <si>
    <t>PRESENTACION</t>
  </si>
  <si>
    <t>RESULTADOS ALCANZADOS POR LOS ALUMNOS DE NUEVO INGRESO EN MÁSTER EN EL CURSO ACADÉMICO 2018/19</t>
  </si>
  <si>
    <t>2018-19</t>
  </si>
  <si>
    <t>* La tasa de graduación del 18/19 es provisional, puesto que faltaría por incorporar en la misma los egresados del 19/20</t>
  </si>
  <si>
    <t>** En rojo los datos que han variado al tener en cuenta n+1 en el año de graduación. Para la 1ª cohorte de estudio también se han modificado algunos datos al haber revisado la población óptima objeto de estudio</t>
  </si>
  <si>
    <t>COHORTE DE INGRESO para 2018-19</t>
  </si>
  <si>
    <t>761M - Máster en Tecnología, Gestión e Inn. Vitivinícola</t>
  </si>
  <si>
    <t>ERAS - Movilidad-Erasmus Grado en Trabajo Social</t>
  </si>
  <si>
    <t>Estadísticas de Prácticas Externas por Titulación-Curso 2018-19</t>
  </si>
  <si>
    <t>[8] Existen 346 convenios con empresas pero no están asignados claramente a una titulación específica.</t>
  </si>
  <si>
    <t>[9] Se pueden revisar los datos del curso 18/19 en el estudio de prácticas en empresa</t>
  </si>
  <si>
    <t>[1] Perfil de nuevo ingreso en la UR en el curso 18/19. Además, se puede ver el perfil de los alumnos de Grado de la UR (1a) en el curso 18/19 o, en su caso, el perfil de los alumnos de Máster (1b)</t>
  </si>
  <si>
    <t>Movilidad por titulación UR.  Curso 18/19</t>
  </si>
  <si>
    <t>Grado en Ingeniería Industrial</t>
  </si>
  <si>
    <t>NUEVO INGRESO EN LA UNIVERSIDAD DE LA RIOJA. CURSO ACADÉMICO 2018-19</t>
  </si>
  <si>
    <t>Bachillerato países UE o con acuerdo suscrito y cumplen acceso univ. origen</t>
  </si>
  <si>
    <t>Convalidación al menos 30 ECTS estudios extranjeros universitarios</t>
  </si>
  <si>
    <t>Evaluación de Bachillerato para Acceso a la Universidad (EBAU) - LOMCE</t>
  </si>
  <si>
    <t>Pruebas de acceso a la Universidad (PAU)- LOE</t>
  </si>
  <si>
    <t>Titulo homolog. o equiv. bachillerato (no UE y no suscrito acuerdo)</t>
  </si>
  <si>
    <t>Título de Diplomado Universitario, Ingeniero Técnico o Arquitecto Técnico</t>
  </si>
  <si>
    <t>Título de Licenciado, Arquitecto, Ingeniero o Graduado Universitario</t>
  </si>
  <si>
    <t>Título homologado a Licenciado Universitario , Ingeniero o Arquitecto</t>
  </si>
  <si>
    <t>Títulos homologados o equivalentes a FP sistema educativo español</t>
  </si>
  <si>
    <t>Título de Máster Universitario</t>
  </si>
  <si>
    <t>Maestria Industrial</t>
  </si>
  <si>
    <t>Bachillerato finalizado en 2015-16 o 2016-17 sin EBAU</t>
  </si>
  <si>
    <t>Título homologado a Diplomado Universitario , Ing. Tco. o Arquitecto Tco.</t>
  </si>
  <si>
    <t>Título no Homologado a Licenciado Universitario, Ingeniero o Arquitecto</t>
  </si>
  <si>
    <t>Desconocido, pero con reconocimiento de créditos</t>
  </si>
  <si>
    <t>* Todos los que tenemos son estudiantes en modalidad de matrícula parcial, salvo 2 alumnos en GADE, 1 en Lengua y Lit. Hisp., y 2 en Ing. Agrícola</t>
  </si>
  <si>
    <t>* Todos los que tenemos son estudiantes en modalidad de matrícula parcial, salvo 3 alumnos en GADE, 1 en Lengua y Lit. Hisp., y 2 en Ing. Agrícola</t>
  </si>
  <si>
    <t>Total 761M</t>
  </si>
  <si>
    <t>M.U. EN TECNOLOGÍA, GESTIÓN E INNOVACIÓN VITIVINÍCOLA</t>
  </si>
  <si>
    <t>Oviedo</t>
  </si>
  <si>
    <t>León</t>
  </si>
  <si>
    <t>Politécnica de Madrid</t>
  </si>
  <si>
    <t>Navarra</t>
  </si>
  <si>
    <t>Complutense</t>
  </si>
  <si>
    <t>Granada</t>
  </si>
  <si>
    <t>Becario PAÍS VASCO</t>
  </si>
  <si>
    <t>Familia numerosa de 3 hijos o menos</t>
  </si>
  <si>
    <t>Víctima de violencia de género</t>
  </si>
  <si>
    <t>Convenio empresas Investigación</t>
  </si>
  <si>
    <t>TOTAL DE ALUMNOS EN LOS GRADOS DE LA UNIVERSIDAD DE LA RIOJA. CURSO ACADÉMICO 2018/19</t>
  </si>
  <si>
    <t>TOTAL DE ALUMNOS EN MÁSTER DE LA UNIVERSIDAD DE LA RIOJA. CURSO ACADÉMICO 2018/19</t>
  </si>
  <si>
    <t>[10] Existen 78 convenios bilaterales con universidades de Ámerica, Australia, Asia y África. Existen 132 convenios Erasmus. Se pueden revisar los datos concretos por titulación en el estudio de Movilidad</t>
  </si>
  <si>
    <t>Posgrado</t>
  </si>
  <si>
    <t>OE</t>
  </si>
  <si>
    <t>Externo UR</t>
  </si>
  <si>
    <t>Preinscripción Máster</t>
  </si>
  <si>
    <t>Reclamación</t>
  </si>
  <si>
    <t>FUR</t>
  </si>
  <si>
    <t>Alumno</t>
  </si>
  <si>
    <t>Aula virtual</t>
  </si>
  <si>
    <t>Solicitud información</t>
  </si>
  <si>
    <t>Solicitud información destinada a la UNIR</t>
  </si>
  <si>
    <t>Preinscripción</t>
  </si>
  <si>
    <t>Pago de prácticas</t>
  </si>
  <si>
    <t>Grado</t>
  </si>
  <si>
    <t>Optatividad</t>
  </si>
  <si>
    <t>Dialnet</t>
  </si>
  <si>
    <t>Biblioteca</t>
  </si>
  <si>
    <t>Apoyo interbibliotecario</t>
  </si>
  <si>
    <t>Solicitud</t>
  </si>
  <si>
    <t>UAE</t>
  </si>
  <si>
    <t>SI</t>
  </si>
  <si>
    <t>Trámites con otra Universidad</t>
  </si>
  <si>
    <t>Felicitación</t>
  </si>
  <si>
    <t>Preinscripción itinerarios</t>
  </si>
  <si>
    <t>Sede Electrónica</t>
  </si>
  <si>
    <t>EUE</t>
  </si>
  <si>
    <t>Trámites necesarios para colegiarse</t>
  </si>
  <si>
    <t>Beca necesidades especiales</t>
  </si>
  <si>
    <t>EMYDUR</t>
  </si>
  <si>
    <t>Director Estudios</t>
  </si>
  <si>
    <t>Información máster</t>
  </si>
  <si>
    <t>Servicios externos</t>
  </si>
  <si>
    <t>Aire acondicionado</t>
  </si>
  <si>
    <t>RAPI</t>
  </si>
  <si>
    <t>Cobro de matrícula</t>
  </si>
  <si>
    <t>Servicio Personal</t>
  </si>
  <si>
    <t>Gerencia</t>
  </si>
  <si>
    <t>PDI</t>
  </si>
  <si>
    <t>Descuentos por huelga</t>
  </si>
  <si>
    <t>ETSII</t>
  </si>
  <si>
    <t>Horarios</t>
  </si>
  <si>
    <t>Petición información</t>
  </si>
  <si>
    <t>CCT</t>
  </si>
  <si>
    <t>Cafetería</t>
  </si>
  <si>
    <t>OCE</t>
  </si>
  <si>
    <t>Salas de ordenadores</t>
  </si>
  <si>
    <t>Servicio Fotocopiadoras</t>
  </si>
  <si>
    <t>Máquinas expendedoras</t>
  </si>
  <si>
    <t>RRII</t>
  </si>
  <si>
    <t>ERASMUS</t>
  </si>
  <si>
    <t>MES</t>
  </si>
  <si>
    <t>DESTINATARIO3</t>
  </si>
  <si>
    <t>DESTINATARIO2</t>
  </si>
  <si>
    <t>DESTINATARIO1</t>
  </si>
  <si>
    <t>TITULACIÓN</t>
  </si>
  <si>
    <t>COLECTIVO</t>
  </si>
  <si>
    <t>MATERIA</t>
  </si>
  <si>
    <t>TIPO DE SQRF</t>
  </si>
  <si>
    <t>[6]   Se ha instalado un buzón web para la gestión de las Sugerencias, Quejas, Reclamaciones y Felicitaciones (SQRF) que, si bien no permite un estudio exhaustivo por título, puede aportar información añadida. (11)  Además, pueden analizarse las SQRF de cada Facultad y el informe de la Defensora Universitaria.</t>
  </si>
  <si>
    <t>(11) Estudio SQRF</t>
  </si>
  <si>
    <t>CURSO 2018-19</t>
  </si>
  <si>
    <t>ESTUDIO DE SUGERENCIAS, QJEJAS, FELICITACIONES Y RECLAMACIONES DEL BUZÓN WEB*</t>
  </si>
  <si>
    <t>* Dado el escaso número de entradas para el curso que nos ocupa, en lugar de un estudio estadístico se ha optado por publicar la tabla con todas las entradas, de forma que cada uno pueda establecer sus propios criterios de análisis</t>
  </si>
  <si>
    <t>Tipo de Estudio</t>
  </si>
  <si>
    <t>Nº de Preinscritos</t>
  </si>
  <si>
    <t>Hombre</t>
  </si>
  <si>
    <t>Mujer</t>
  </si>
  <si>
    <t>Código Plan Estudios</t>
  </si>
  <si>
    <t>1</t>
  </si>
  <si>
    <t>Nº de Admitidos</t>
  </si>
  <si>
    <t>Nº de Matriculados</t>
  </si>
  <si>
    <t>Nº de Plazas Ofertadas</t>
  </si>
  <si>
    <t>251M</t>
  </si>
  <si>
    <t>252M</t>
  </si>
  <si>
    <t>253M</t>
  </si>
  <si>
    <t>652M</t>
  </si>
  <si>
    <t>755M</t>
  </si>
  <si>
    <t>756M</t>
  </si>
  <si>
    <t>757M</t>
  </si>
  <si>
    <t>758M</t>
  </si>
  <si>
    <t>M01-</t>
  </si>
  <si>
    <t>Variación porcentual de la matrícula de nuevo ingreso con relación al curso académico anterior 2018-2019 vs 2019-2020</t>
  </si>
  <si>
    <t>** Para más detalle, ver completo el Estudio de Rendimiento 2018/2019</t>
  </si>
  <si>
    <t>Porcentaje de alumnos de 2017/18 que no se matriculan en 2018/19</t>
  </si>
  <si>
    <t>Porcentaje de Alumnos a Tiempo Parcial 2019-20</t>
  </si>
  <si>
    <t>matrícula total 19/20</t>
  </si>
  <si>
    <t>Resultados del programa DOCENTIA: Media de la Pregunta 13 de la Evaluación Docente</t>
  </si>
  <si>
    <t>Promedio de M_13</t>
  </si>
  <si>
    <t>créditos impartidos X DOCTORES</t>
  </si>
  <si>
    <t>4,44 (común para todas las titulaciones</t>
  </si>
  <si>
    <t>ANYO_PRIMERA_MATRICULA</t>
  </si>
  <si>
    <t>(Todas)</t>
  </si>
  <si>
    <t>opc preinscr2</t>
  </si>
  <si>
    <t>opc preinscr</t>
  </si>
  <si>
    <t>2</t>
  </si>
  <si>
    <t>3 o más</t>
  </si>
  <si>
    <t>tot matri 2018</t>
  </si>
  <si>
    <t>Curso 2018-19 (pinchar en el icono)</t>
  </si>
  <si>
    <r>
      <t>ÁMBITO TITULACIONES DE EDUCACIÓN</t>
    </r>
    <r>
      <rPr>
        <b/>
        <sz val="10"/>
        <color rgb="FFFF0000"/>
        <rFont val="Wide Latin"/>
        <family val="1"/>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</si>
</sst>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0;[Red]\-#,##0"/>
  </numFmts>
  <fonts count="45" x14ac:knownFonts="1">
    <font>
      <sz val="10"/>
      <name val="Arial"/>
    </font>
    <font>
      <sz val="11"/>
      <color theme="1"/>
      <name val="Calibri"/>
      <family val="2"/>
      <scheme val="minor"/>
    </font>
    <font>
      <sz val="10"/>
      <name val="Arial"/>
      <family val="2"/>
    </font>
    <font>
      <u/>
      <sz val="10"/>
      <color indexed="12"/>
      <name val="Arial"/>
      <family val="2"/>
    </font>
    <font>
      <sz val="10"/>
      <name val="times"/>
    </font>
    <font>
      <b/>
      <sz val="9"/>
      <name val="Verdana"/>
      <family val="2"/>
    </font>
    <font>
      <b/>
      <sz val="10"/>
      <name val="times"/>
    </font>
    <font>
      <sz val="10"/>
      <name val="Arial"/>
      <family val="2"/>
    </font>
    <font>
      <b/>
      <sz val="10"/>
      <name val="Arial"/>
      <family val="2"/>
    </font>
    <font>
      <b/>
      <sz val="10"/>
      <color indexed="10"/>
      <name val="Arial"/>
      <family val="2"/>
    </font>
    <font>
      <b/>
      <sz val="10"/>
      <name val="Arial"/>
      <family val="2"/>
    </font>
    <font>
      <sz val="10"/>
      <name val="Arial"/>
      <family val="2"/>
    </font>
    <font>
      <b/>
      <i/>
      <sz val="10"/>
      <color indexed="10"/>
      <name val="Arial"/>
      <family val="2"/>
    </font>
    <font>
      <i/>
      <sz val="9"/>
      <name val="Verdana"/>
      <family val="2"/>
    </font>
    <font>
      <b/>
      <i/>
      <sz val="9"/>
      <name val="Verdana"/>
      <family val="2"/>
    </font>
    <font>
      <i/>
      <sz val="10"/>
      <name val="Arial"/>
      <family val="2"/>
    </font>
    <font>
      <sz val="10"/>
      <color indexed="8"/>
      <name val="Arial"/>
      <family val="2"/>
    </font>
    <font>
      <b/>
      <sz val="12"/>
      <name val="times"/>
    </font>
    <font>
      <sz val="10"/>
      <color indexed="8"/>
      <name val="TIMES"/>
    </font>
    <font>
      <b/>
      <sz val="10"/>
      <color indexed="8"/>
      <name val="TIMES"/>
    </font>
    <font>
      <b/>
      <sz val="10"/>
      <color indexed="51"/>
      <name val="times"/>
    </font>
    <font>
      <b/>
      <sz val="10"/>
      <name val="Times"/>
      <family val="1"/>
    </font>
    <font>
      <sz val="10"/>
      <name val="Times"/>
      <family val="1"/>
    </font>
    <font>
      <sz val="5"/>
      <name val="Times"/>
      <family val="1"/>
    </font>
    <font>
      <sz val="10"/>
      <name val="Times New Roman"/>
      <family val="1"/>
    </font>
    <font>
      <b/>
      <sz val="10"/>
      <name val="Times New Roman"/>
      <family val="1"/>
    </font>
    <font>
      <sz val="8"/>
      <name val="Arial"/>
      <family val="2"/>
    </font>
    <font>
      <b/>
      <sz val="14"/>
      <name val="Arial"/>
      <family val="2"/>
    </font>
    <font>
      <b/>
      <sz val="8"/>
      <name val="Arial"/>
      <family val="2"/>
    </font>
    <font>
      <b/>
      <sz val="12"/>
      <name val="Arial"/>
      <family val="2"/>
    </font>
    <font>
      <b/>
      <sz val="10"/>
      <color indexed="10"/>
      <name val="times"/>
    </font>
    <font>
      <b/>
      <sz val="8"/>
      <color indexed="8"/>
      <name val="TIMES"/>
    </font>
    <font>
      <b/>
      <sz val="9"/>
      <name val="Times New Roman"/>
      <family val="1"/>
    </font>
    <font>
      <sz val="11"/>
      <color theme="1"/>
      <name val="Calibri"/>
      <family val="2"/>
    </font>
    <font>
      <sz val="10"/>
      <color rgb="FFFF0000"/>
      <name val="Times"/>
      <family val="1"/>
    </font>
    <font>
      <sz val="8"/>
      <color theme="1"/>
      <name val="Calibri"/>
      <family val="2"/>
    </font>
    <font>
      <b/>
      <sz val="8"/>
      <color theme="1"/>
      <name val="Calibri"/>
      <family val="2"/>
    </font>
    <font>
      <b/>
      <sz val="10"/>
      <color rgb="FFFF0000"/>
      <name val="Times"/>
    </font>
    <font>
      <sz val="11"/>
      <color rgb="FF000000"/>
      <name val="Calibri"/>
      <family val="2"/>
    </font>
    <font>
      <sz val="10"/>
      <color rgb="FFFF0000"/>
      <name val="Arial"/>
      <family val="2"/>
    </font>
    <font>
      <b/>
      <sz val="11"/>
      <color theme="1"/>
      <name val="Calibri"/>
      <family val="2"/>
      <scheme val="minor"/>
    </font>
    <font>
      <sz val="8"/>
      <color theme="1"/>
      <name val="Calibri"/>
      <family val="2"/>
    </font>
    <font>
      <sz val="10"/>
      <color rgb="FFFF0000"/>
      <name val="Times"/>
    </font>
    <font>
      <sz val="8"/>
      <color theme="1"/>
      <name val="Calibri"/>
      <family val="2"/>
    </font>
    <font>
      <b/>
      <sz val="10"/>
      <color rgb="FFFF0000"/>
      <name val="Wide Latin"/>
      <family val="1"/>
    </font>
  </fonts>
  <fills count="21">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47"/>
        <bgColor indexed="64"/>
      </patternFill>
    </fill>
    <fill>
      <patternFill patternType="solid">
        <fgColor indexed="8"/>
        <bgColor indexed="64"/>
      </patternFill>
    </fill>
    <fill>
      <patternFill patternType="solid">
        <fgColor indexed="60"/>
        <bgColor indexed="64"/>
      </patternFill>
    </fill>
    <fill>
      <patternFill patternType="solid">
        <fgColor indexed="51"/>
        <bgColor indexed="64"/>
      </patternFill>
    </fill>
    <fill>
      <patternFill patternType="solid">
        <fgColor indexed="14"/>
        <bgColor indexed="64"/>
      </patternFill>
    </fill>
    <fill>
      <patternFill patternType="solid">
        <fgColor indexed="13"/>
        <bgColor indexed="64"/>
      </patternFill>
    </fill>
    <fill>
      <patternFill patternType="solid">
        <fgColor rgb="FFCCFFFF"/>
        <bgColor indexed="64"/>
      </patternFill>
    </fill>
    <fill>
      <patternFill patternType="solid">
        <fgColor rgb="FFFFFF99"/>
        <bgColor indexed="64"/>
      </patternFill>
    </fill>
    <fill>
      <patternFill patternType="solid">
        <fgColor rgb="FFFFCC99"/>
        <bgColor indexed="64"/>
      </patternFill>
    </fill>
    <fill>
      <patternFill patternType="solid">
        <fgColor rgb="FFCCFFCC"/>
        <bgColor indexed="64"/>
      </patternFill>
    </fill>
    <fill>
      <patternFill patternType="solid">
        <fgColor rgb="FFFFFF00"/>
        <bgColor indexed="64"/>
      </patternFill>
    </fill>
    <fill>
      <patternFill patternType="solid">
        <fgColor rgb="FF99CCFF"/>
        <bgColor indexed="64"/>
      </patternFill>
    </fill>
    <fill>
      <patternFill patternType="solid">
        <fgColor rgb="FFFFFFFF"/>
      </patternFill>
    </fill>
    <fill>
      <patternFill patternType="solid">
        <fgColor rgb="FFF0F4FA"/>
      </patternFill>
    </fill>
    <fill>
      <patternFill patternType="solid">
        <fgColor rgb="FFFF0000"/>
        <bgColor indexed="64"/>
      </patternFill>
    </fill>
  </fills>
  <borders count="7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8"/>
      </right>
      <top style="thin">
        <color indexed="8"/>
      </top>
      <bottom style="thin">
        <color indexed="8"/>
      </bottom>
      <diagonal/>
    </border>
    <border>
      <left style="thin">
        <color indexed="64"/>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right/>
      <top style="thin">
        <color indexed="8"/>
      </top>
      <bottom style="thin">
        <color indexed="8"/>
      </bottom>
      <diagonal/>
    </border>
    <border>
      <left style="thin">
        <color indexed="8"/>
      </left>
      <right/>
      <top style="thin">
        <color indexed="8"/>
      </top>
      <bottom/>
      <diagonal/>
    </border>
    <border>
      <left style="thin">
        <color indexed="64"/>
      </left>
      <right/>
      <top style="thin">
        <color indexed="65"/>
      </top>
      <bottom/>
      <diagonal/>
    </border>
    <border>
      <left style="thin">
        <color indexed="8"/>
      </left>
      <right/>
      <top/>
      <bottom/>
      <diagonal/>
    </border>
    <border>
      <left style="thin">
        <color indexed="8"/>
      </left>
      <right style="thin">
        <color indexed="8"/>
      </right>
      <top/>
      <bottom/>
      <diagonal/>
    </border>
    <border>
      <left style="thin">
        <color indexed="64"/>
      </left>
      <right/>
      <top/>
      <bottom/>
      <diagonal/>
    </border>
    <border>
      <left/>
      <right style="thin">
        <color indexed="8"/>
      </right>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bottom style="thin">
        <color indexed="8"/>
      </bottom>
      <diagonal/>
    </border>
    <border>
      <left/>
      <right/>
      <top/>
      <bottom style="thin">
        <color indexed="8"/>
      </bottom>
      <diagonal/>
    </border>
    <border>
      <left style="thin">
        <color indexed="64"/>
      </left>
      <right style="thin">
        <color indexed="8"/>
      </right>
      <top style="thin">
        <color indexed="8"/>
      </top>
      <bottom/>
      <diagonal/>
    </border>
    <border>
      <left style="thin">
        <color indexed="64"/>
      </left>
      <right style="thin">
        <color indexed="8"/>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style="thin">
        <color rgb="FF959595"/>
      </right>
      <top/>
      <bottom/>
      <diagonal/>
    </border>
    <border>
      <left style="medium">
        <color indexed="64"/>
      </left>
      <right style="double">
        <color indexed="64"/>
      </right>
      <top style="medium">
        <color indexed="64"/>
      </top>
      <bottom style="double">
        <color indexed="64"/>
      </bottom>
      <diagonal/>
    </border>
    <border>
      <left style="double">
        <color indexed="64"/>
      </left>
      <right style="double">
        <color indexed="64"/>
      </right>
      <top style="medium">
        <color indexed="64"/>
      </top>
      <bottom style="double">
        <color indexed="64"/>
      </bottom>
      <diagonal/>
    </border>
    <border>
      <left style="double">
        <color indexed="64"/>
      </left>
      <right style="medium">
        <color indexed="64"/>
      </right>
      <top style="medium">
        <color indexed="64"/>
      </top>
      <bottom style="double">
        <color indexed="64"/>
      </bottom>
      <diagonal/>
    </border>
    <border>
      <left style="medium">
        <color indexed="64"/>
      </left>
      <right style="double">
        <color indexed="64"/>
      </right>
      <top style="double">
        <color indexed="64"/>
      </top>
      <bottom style="medium">
        <color indexed="64"/>
      </bottom>
      <diagonal/>
    </border>
    <border>
      <left style="double">
        <color indexed="64"/>
      </left>
      <right style="double">
        <color indexed="64"/>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double">
        <color indexed="64"/>
      </right>
      <top style="medium">
        <color indexed="64"/>
      </top>
      <bottom/>
      <diagonal/>
    </border>
    <border>
      <left style="double">
        <color indexed="64"/>
      </left>
      <right style="double">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double">
        <color indexed="64"/>
      </right>
      <top/>
      <bottom/>
      <diagonal/>
    </border>
    <border>
      <left style="double">
        <color indexed="64"/>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thin">
        <color rgb="FF999999"/>
      </left>
      <right/>
      <top/>
      <bottom/>
      <diagonal/>
    </border>
    <border>
      <left/>
      <right/>
      <top style="thin">
        <color rgb="FF999999"/>
      </top>
      <bottom/>
      <diagonal/>
    </border>
    <border>
      <left style="thin">
        <color rgb="FF999999"/>
      </left>
      <right/>
      <top style="thin">
        <color rgb="FF999999"/>
      </top>
      <bottom/>
      <diagonal/>
    </border>
    <border>
      <left style="thin">
        <color rgb="FF979991"/>
      </left>
      <right style="thin">
        <color rgb="FF979991"/>
      </right>
      <top style="thin">
        <color rgb="FF979991"/>
      </top>
      <bottom style="thin">
        <color rgb="FF979991"/>
      </bottom>
      <diagonal/>
    </border>
    <border>
      <left style="thin">
        <color rgb="FFFFFFFF"/>
      </left>
      <right/>
      <top style="thin">
        <color rgb="FFFFFFFF"/>
      </top>
      <bottom/>
      <diagonal/>
    </border>
    <border>
      <left style="thin">
        <color rgb="FF979991"/>
      </left>
      <right/>
      <top style="thin">
        <color rgb="FF979991"/>
      </top>
      <bottom style="thin">
        <color rgb="FF979991"/>
      </bottom>
      <diagonal/>
    </border>
    <border>
      <left/>
      <right style="thin">
        <color rgb="FF979991"/>
      </right>
      <top style="thin">
        <color rgb="FF979991"/>
      </top>
      <bottom style="thin">
        <color rgb="FF979991"/>
      </bottom>
      <diagonal/>
    </border>
    <border>
      <left style="thin">
        <color rgb="FFFFFFFF"/>
      </left>
      <right/>
      <top/>
      <bottom/>
      <diagonal/>
    </border>
    <border>
      <left style="thin">
        <color rgb="FF979991"/>
      </left>
      <right/>
      <top style="thin">
        <color rgb="FF979991"/>
      </top>
      <bottom/>
      <diagonal/>
    </border>
  </borders>
  <cellStyleXfs count="8">
    <xf numFmtId="0" fontId="0" fillId="0" borderId="0"/>
    <xf numFmtId="0" fontId="3" fillId="0" borderId="0" applyNumberFormat="0" applyFill="0" applyBorder="0" applyAlignment="0" applyProtection="0">
      <alignment vertical="top"/>
      <protection locked="0"/>
    </xf>
    <xf numFmtId="0" fontId="33" fillId="0" borderId="0"/>
    <xf numFmtId="0" fontId="2" fillId="0" borderId="0"/>
    <xf numFmtId="0" fontId="2" fillId="0" borderId="0"/>
    <xf numFmtId="0" fontId="16" fillId="0" borderId="0"/>
    <xf numFmtId="0" fontId="2" fillId="0" borderId="0"/>
    <xf numFmtId="0" fontId="1" fillId="0" borderId="0"/>
  </cellStyleXfs>
  <cellXfs count="380">
    <xf numFmtId="0" fontId="0" fillId="0" borderId="0" xfId="0"/>
    <xf numFmtId="0" fontId="0" fillId="0" borderId="0" xfId="0" applyFill="1" applyBorder="1"/>
    <xf numFmtId="0" fontId="4" fillId="2" borderId="0" xfId="0" applyFont="1" applyFill="1" applyProtection="1">
      <protection locked="0"/>
    </xf>
    <xf numFmtId="2" fontId="4" fillId="2" borderId="0" xfId="0" applyNumberFormat="1" applyFont="1" applyFill="1"/>
    <xf numFmtId="1" fontId="0" fillId="2" borderId="0" xfId="0" applyNumberFormat="1" applyFill="1" applyBorder="1" applyAlignment="1">
      <alignment horizontal="center"/>
    </xf>
    <xf numFmtId="2" fontId="8" fillId="2" borderId="0" xfId="0" applyNumberFormat="1" applyFont="1" applyFill="1" applyBorder="1" applyAlignment="1">
      <alignment horizontal="center"/>
    </xf>
    <xf numFmtId="0" fontId="8" fillId="2" borderId="0" xfId="0" applyFont="1" applyFill="1" applyBorder="1" applyAlignment="1">
      <alignment horizontal="center"/>
    </xf>
    <xf numFmtId="0" fontId="0" fillId="2" borderId="0" xfId="0" applyFill="1" applyBorder="1" applyAlignment="1">
      <alignment horizontal="center"/>
    </xf>
    <xf numFmtId="0" fontId="0" fillId="3" borderId="0" xfId="0" applyFill="1" applyBorder="1" applyProtection="1"/>
    <xf numFmtId="0" fontId="4" fillId="3" borderId="0" xfId="0" applyFont="1" applyFill="1" applyAlignment="1" applyProtection="1">
      <alignment horizontal="center"/>
    </xf>
    <xf numFmtId="0" fontId="4" fillId="3" borderId="0" xfId="0" applyFont="1" applyFill="1" applyProtection="1"/>
    <xf numFmtId="0" fontId="8" fillId="4" borderId="0" xfId="0" applyFont="1" applyFill="1" applyBorder="1" applyAlignment="1">
      <alignment horizontal="center"/>
    </xf>
    <xf numFmtId="0" fontId="8" fillId="5" borderId="0" xfId="0" applyFont="1" applyFill="1" applyBorder="1" applyAlignment="1">
      <alignment horizontal="center"/>
    </xf>
    <xf numFmtId="0" fontId="8" fillId="3" borderId="0" xfId="0" applyFont="1" applyFill="1" applyBorder="1" applyAlignment="1">
      <alignment horizontal="center"/>
    </xf>
    <xf numFmtId="0" fontId="8" fillId="3" borderId="0" xfId="0" applyFont="1" applyFill="1" applyBorder="1"/>
    <xf numFmtId="0" fontId="8" fillId="6" borderId="0" xfId="0" applyFont="1" applyFill="1" applyBorder="1" applyAlignment="1">
      <alignment horizontal="center"/>
    </xf>
    <xf numFmtId="0" fontId="0" fillId="4" borderId="0" xfId="0" applyFill="1" applyBorder="1"/>
    <xf numFmtId="0" fontId="7" fillId="3" borderId="0" xfId="0" applyFont="1" applyFill="1" applyBorder="1" applyAlignment="1">
      <alignment horizontal="center"/>
    </xf>
    <xf numFmtId="0" fontId="2" fillId="3" borderId="0" xfId="0" applyFont="1" applyFill="1" applyBorder="1" applyAlignment="1">
      <alignment horizontal="center"/>
    </xf>
    <xf numFmtId="0" fontId="0" fillId="3" borderId="0" xfId="0" applyFill="1" applyBorder="1"/>
    <xf numFmtId="0" fontId="12" fillId="2" borderId="0" xfId="0" applyFont="1" applyFill="1" applyBorder="1" applyAlignment="1" applyProtection="1">
      <alignment horizontal="center"/>
    </xf>
    <xf numFmtId="0" fontId="12" fillId="5" borderId="0" xfId="0" applyFont="1" applyFill="1" applyBorder="1" applyAlignment="1">
      <alignment horizontal="center"/>
    </xf>
    <xf numFmtId="0" fontId="12" fillId="4" borderId="0" xfId="0" applyFont="1" applyFill="1" applyBorder="1" applyAlignment="1">
      <alignment horizontal="center"/>
    </xf>
    <xf numFmtId="0" fontId="12" fillId="6" borderId="0" xfId="0" applyFont="1" applyFill="1" applyBorder="1" applyAlignment="1">
      <alignment horizontal="center"/>
    </xf>
    <xf numFmtId="0" fontId="12" fillId="2" borderId="0" xfId="0" applyFont="1" applyFill="1" applyBorder="1" applyAlignment="1">
      <alignment horizontal="center"/>
    </xf>
    <xf numFmtId="0" fontId="12" fillId="3" borderId="0" xfId="0" applyFont="1" applyFill="1" applyBorder="1" applyAlignment="1">
      <alignment horizontal="center"/>
    </xf>
    <xf numFmtId="0" fontId="12" fillId="3" borderId="0" xfId="0" applyFont="1" applyFill="1" applyBorder="1" applyProtection="1"/>
    <xf numFmtId="0" fontId="12" fillId="3" borderId="0" xfId="0" applyFont="1" applyFill="1" applyBorder="1" applyAlignment="1" applyProtection="1">
      <alignment horizontal="center"/>
    </xf>
    <xf numFmtId="0" fontId="12" fillId="0" borderId="0" xfId="0" applyFont="1" applyFill="1" applyBorder="1"/>
    <xf numFmtId="0" fontId="8" fillId="2" borderId="0" xfId="0" applyFont="1" applyFill="1" applyBorder="1" applyAlignment="1" applyProtection="1">
      <alignment horizontal="center"/>
      <protection locked="0"/>
    </xf>
    <xf numFmtId="0" fontId="12" fillId="2" borderId="0" xfId="0" applyFont="1" applyFill="1" applyBorder="1" applyAlignment="1" applyProtection="1">
      <alignment horizontal="center"/>
      <protection locked="0"/>
    </xf>
    <xf numFmtId="0" fontId="4" fillId="2" borderId="0" xfId="0" applyFont="1" applyFill="1" applyProtection="1">
      <protection locked="0" hidden="1"/>
    </xf>
    <xf numFmtId="0" fontId="12" fillId="2" borderId="0" xfId="0" applyFont="1" applyFill="1" applyBorder="1" applyAlignment="1" applyProtection="1">
      <alignment horizontal="center"/>
      <protection locked="0" hidden="1"/>
    </xf>
    <xf numFmtId="0" fontId="0" fillId="0" borderId="0" xfId="0" applyFill="1" applyBorder="1" applyProtection="1"/>
    <xf numFmtId="0" fontId="8" fillId="0" borderId="0" xfId="0" applyFont="1" applyFill="1" applyBorder="1" applyAlignment="1" applyProtection="1">
      <alignment horizontal="center"/>
      <protection locked="0"/>
    </xf>
    <xf numFmtId="0" fontId="4" fillId="0" borderId="0" xfId="0" applyFont="1" applyFill="1" applyProtection="1">
      <protection locked="0"/>
    </xf>
    <xf numFmtId="0" fontId="4" fillId="0" borderId="0" xfId="0" applyFont="1" applyFill="1" applyProtection="1">
      <protection locked="0" hidden="1"/>
    </xf>
    <xf numFmtId="2" fontId="4" fillId="0" borderId="0" xfId="0" applyNumberFormat="1" applyFont="1" applyFill="1"/>
    <xf numFmtId="1" fontId="0" fillId="0" borderId="0" xfId="0" applyNumberFormat="1" applyFill="1" applyBorder="1" applyAlignment="1">
      <alignment horizontal="center"/>
    </xf>
    <xf numFmtId="2" fontId="8" fillId="0" borderId="0" xfId="0" applyNumberFormat="1" applyFont="1" applyFill="1" applyBorder="1" applyAlignment="1">
      <alignment horizontal="center"/>
    </xf>
    <xf numFmtId="0" fontId="8" fillId="0" borderId="0" xfId="0" applyFont="1" applyFill="1" applyBorder="1" applyAlignment="1">
      <alignment horizontal="center"/>
    </xf>
    <xf numFmtId="0" fontId="0" fillId="0" borderId="0" xfId="0" applyFill="1" applyBorder="1" applyAlignment="1">
      <alignment horizontal="center"/>
    </xf>
    <xf numFmtId="0" fontId="7" fillId="0" borderId="0" xfId="0" applyFont="1" applyFill="1" applyBorder="1" applyAlignment="1">
      <alignment horizontal="center"/>
    </xf>
    <xf numFmtId="2" fontId="0" fillId="0" borderId="0" xfId="0" applyNumberFormat="1" applyFill="1" applyBorder="1" applyAlignment="1">
      <alignment horizontal="center"/>
    </xf>
    <xf numFmtId="0" fontId="8" fillId="0" borderId="0" xfId="0" applyFont="1" applyFill="1" applyBorder="1"/>
    <xf numFmtId="0" fontId="6" fillId="0" borderId="0" xfId="0" applyFont="1" applyFill="1" applyProtection="1">
      <protection locked="0"/>
    </xf>
    <xf numFmtId="0" fontId="7" fillId="0" borderId="0" xfId="0" applyFont="1" applyFill="1" applyBorder="1"/>
    <xf numFmtId="0" fontId="6" fillId="0" borderId="0" xfId="0" applyFont="1" applyFill="1"/>
    <xf numFmtId="0" fontId="5" fillId="0" borderId="0" xfId="0" applyFont="1" applyFill="1" applyBorder="1" applyAlignment="1">
      <alignment horizontal="left" vertical="top" wrapText="1"/>
    </xf>
    <xf numFmtId="0" fontId="14" fillId="2" borderId="0" xfId="0" applyFont="1" applyFill="1" applyBorder="1" applyAlignment="1" applyProtection="1">
      <alignment horizontal="center" vertical="top" wrapText="1"/>
      <protection locked="0"/>
    </xf>
    <xf numFmtId="0" fontId="14" fillId="6" borderId="0" xfId="0" applyFont="1" applyFill="1" applyBorder="1" applyAlignment="1" applyProtection="1">
      <alignment horizontal="center" vertical="top" wrapText="1"/>
      <protection locked="0"/>
    </xf>
    <xf numFmtId="0" fontId="8" fillId="3" borderId="0" xfId="0" quotePrefix="1" applyFont="1" applyFill="1" applyBorder="1" applyAlignment="1">
      <alignment horizontal="center"/>
    </xf>
    <xf numFmtId="0" fontId="17" fillId="0" borderId="0" xfId="3" applyFont="1" applyAlignment="1">
      <alignment horizontal="center"/>
    </xf>
    <xf numFmtId="0" fontId="4" fillId="0" borderId="0" xfId="3" applyFont="1" applyAlignment="1"/>
    <xf numFmtId="0" fontId="18" fillId="0" borderId="0" xfId="5" applyFont="1"/>
    <xf numFmtId="0" fontId="19" fillId="0" borderId="1" xfId="5" applyFont="1" applyBorder="1" applyAlignment="1">
      <alignment horizontal="center" vertical="center" wrapText="1"/>
    </xf>
    <xf numFmtId="0" fontId="19" fillId="0" borderId="2" xfId="5" applyFont="1" applyBorder="1" applyAlignment="1">
      <alignment horizontal="center" vertical="center" wrapText="1"/>
    </xf>
    <xf numFmtId="0" fontId="19" fillId="0" borderId="0" xfId="5" applyFont="1" applyAlignment="1">
      <alignment horizontal="center" vertical="center" wrapText="1"/>
    </xf>
    <xf numFmtId="0" fontId="19" fillId="0" borderId="2" xfId="5" applyNumberFormat="1" applyFont="1" applyBorder="1"/>
    <xf numFmtId="2" fontId="19" fillId="0" borderId="2" xfId="5" applyNumberFormat="1" applyFont="1" applyBorder="1"/>
    <xf numFmtId="2" fontId="19" fillId="0" borderId="3" xfId="5" applyNumberFormat="1" applyFont="1" applyBorder="1"/>
    <xf numFmtId="2" fontId="18" fillId="0" borderId="0" xfId="5" applyNumberFormat="1" applyFont="1"/>
    <xf numFmtId="0" fontId="4" fillId="0" borderId="0" xfId="0" applyFont="1"/>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20" fillId="7" borderId="7" xfId="0" applyFont="1" applyFill="1" applyBorder="1" applyAlignment="1">
      <alignment horizontal="center" vertical="center" wrapText="1"/>
    </xf>
    <xf numFmtId="0" fontId="6" fillId="0" borderId="8" xfId="0" applyFont="1" applyBorder="1" applyAlignment="1">
      <alignment horizontal="center" vertical="center" wrapText="1"/>
    </xf>
    <xf numFmtId="0" fontId="20" fillId="8" borderId="7" xfId="0" applyFont="1" applyFill="1" applyBorder="1" applyAlignment="1">
      <alignment horizontal="center" vertical="center" wrapText="1"/>
    </xf>
    <xf numFmtId="0" fontId="4" fillId="0" borderId="5" xfId="0" applyFont="1" applyBorder="1"/>
    <xf numFmtId="0" fontId="4" fillId="0" borderId="9" xfId="0" applyFont="1" applyBorder="1"/>
    <xf numFmtId="0" fontId="4" fillId="0" borderId="7" xfId="0" applyNumberFormat="1" applyFont="1" applyBorder="1" applyAlignment="1">
      <alignment horizontal="center"/>
    </xf>
    <xf numFmtId="2" fontId="4" fillId="0" borderId="7" xfId="0" applyNumberFormat="1" applyFont="1" applyBorder="1" applyAlignment="1">
      <alignment horizontal="center"/>
    </xf>
    <xf numFmtId="0" fontId="4" fillId="0" borderId="7" xfId="0" applyFont="1" applyBorder="1"/>
    <xf numFmtId="0" fontId="4" fillId="0" borderId="10" xfId="0" applyFont="1" applyBorder="1"/>
    <xf numFmtId="0" fontId="4" fillId="0" borderId="11" xfId="0" applyFont="1" applyBorder="1"/>
    <xf numFmtId="0" fontId="4" fillId="0" borderId="12" xfId="0" applyNumberFormat="1" applyFont="1" applyBorder="1" applyAlignment="1">
      <alignment horizontal="center"/>
    </xf>
    <xf numFmtId="2" fontId="4" fillId="0" borderId="12" xfId="0" applyNumberFormat="1" applyFont="1" applyBorder="1" applyAlignment="1">
      <alignment horizontal="center"/>
    </xf>
    <xf numFmtId="0" fontId="4" fillId="0" borderId="12" xfId="0" applyFont="1" applyBorder="1"/>
    <xf numFmtId="0" fontId="6" fillId="9" borderId="13" xfId="0" applyFont="1" applyFill="1" applyBorder="1"/>
    <xf numFmtId="0" fontId="6" fillId="9" borderId="0" xfId="0" applyFont="1" applyFill="1" applyBorder="1"/>
    <xf numFmtId="0" fontId="6" fillId="9" borderId="12" xfId="0" applyNumberFormat="1" applyFont="1" applyFill="1" applyBorder="1" applyAlignment="1">
      <alignment horizontal="center"/>
    </xf>
    <xf numFmtId="2" fontId="6" fillId="9" borderId="12" xfId="0" applyNumberFormat="1" applyFont="1" applyFill="1" applyBorder="1" applyAlignment="1">
      <alignment horizontal="center"/>
    </xf>
    <xf numFmtId="0" fontId="6" fillId="9" borderId="14" xfId="0" applyFont="1" applyFill="1" applyBorder="1"/>
    <xf numFmtId="0" fontId="3" fillId="0" borderId="0" xfId="1" applyFill="1" applyBorder="1" applyAlignment="1" applyProtection="1">
      <alignment horizontal="center" vertical="center"/>
      <protection locked="0"/>
    </xf>
    <xf numFmtId="4" fontId="6" fillId="9" borderId="12" xfId="0" applyNumberFormat="1" applyFont="1" applyFill="1" applyBorder="1" applyAlignment="1">
      <alignment horizontal="center"/>
    </xf>
    <xf numFmtId="4" fontId="4" fillId="0" borderId="7" xfId="0" applyNumberFormat="1" applyFont="1" applyBorder="1" applyAlignment="1">
      <alignment horizontal="center"/>
    </xf>
    <xf numFmtId="4" fontId="4" fillId="0" borderId="12" xfId="0" applyNumberFormat="1" applyFont="1" applyBorder="1" applyAlignment="1">
      <alignment horizontal="center"/>
    </xf>
    <xf numFmtId="0" fontId="20" fillId="7" borderId="15" xfId="0" applyFont="1" applyFill="1" applyBorder="1"/>
    <xf numFmtId="0" fontId="20" fillId="7" borderId="16" xfId="0" applyFont="1" applyFill="1" applyBorder="1"/>
    <xf numFmtId="0" fontId="20" fillId="7" borderId="17" xfId="0" applyNumberFormat="1" applyFont="1" applyFill="1" applyBorder="1" applyAlignment="1">
      <alignment horizontal="center"/>
    </xf>
    <xf numFmtId="4" fontId="20" fillId="7" borderId="17" xfId="0" applyNumberFormat="1" applyFont="1" applyFill="1" applyBorder="1" applyAlignment="1">
      <alignment horizontal="center"/>
    </xf>
    <xf numFmtId="1" fontId="4" fillId="0" borderId="7" xfId="0" applyNumberFormat="1" applyFont="1" applyBorder="1" applyAlignment="1">
      <alignment horizontal="center"/>
    </xf>
    <xf numFmtId="1" fontId="4" fillId="0" borderId="12" xfId="0" applyNumberFormat="1" applyFont="1" applyBorder="1" applyAlignment="1">
      <alignment horizontal="center"/>
    </xf>
    <xf numFmtId="2" fontId="20" fillId="7" borderId="17" xfId="0" applyNumberFormat="1" applyFont="1" applyFill="1" applyBorder="1" applyAlignment="1">
      <alignment horizontal="center"/>
    </xf>
    <xf numFmtId="0" fontId="22" fillId="0" borderId="0" xfId="4" applyFont="1"/>
    <xf numFmtId="0" fontId="22" fillId="0" borderId="18" xfId="4" applyFont="1" applyBorder="1"/>
    <xf numFmtId="0" fontId="22" fillId="0" borderId="19" xfId="4" applyFont="1" applyBorder="1"/>
    <xf numFmtId="0" fontId="22" fillId="0" borderId="20" xfId="4" applyFont="1" applyBorder="1"/>
    <xf numFmtId="0" fontId="24" fillId="0" borderId="0" xfId="0" applyFont="1"/>
    <xf numFmtId="0" fontId="24" fillId="0" borderId="0" xfId="0" applyFont="1" applyFill="1"/>
    <xf numFmtId="0" fontId="25" fillId="0" borderId="0" xfId="0" applyFont="1" applyAlignment="1">
      <alignment horizontal="center"/>
    </xf>
    <xf numFmtId="0" fontId="25" fillId="0" borderId="0" xfId="0" applyFont="1" applyBorder="1"/>
    <xf numFmtId="2" fontId="24" fillId="0" borderId="0" xfId="0" applyNumberFormat="1" applyFont="1" applyFill="1" applyBorder="1" applyAlignment="1">
      <alignment horizontal="center"/>
    </xf>
    <xf numFmtId="2" fontId="25" fillId="0" borderId="0" xfId="0" applyNumberFormat="1" applyFont="1" applyFill="1" applyBorder="1" applyAlignment="1">
      <alignment horizontal="center"/>
    </xf>
    <xf numFmtId="0" fontId="10" fillId="0" borderId="0" xfId="0" applyFont="1" applyFill="1" applyBorder="1" applyProtection="1"/>
    <xf numFmtId="0" fontId="6" fillId="0" borderId="0" xfId="3" applyFont="1"/>
    <xf numFmtId="0" fontId="0" fillId="0" borderId="0" xfId="0" applyFill="1" applyBorder="1" applyAlignment="1" applyProtection="1">
      <alignment vertical="center"/>
    </xf>
    <xf numFmtId="0" fontId="4" fillId="0" borderId="0" xfId="0" applyFont="1" applyFill="1" applyAlignment="1" applyProtection="1">
      <alignment vertical="center"/>
      <protection locked="0"/>
    </xf>
    <xf numFmtId="0" fontId="4" fillId="0" borderId="0" xfId="0" applyFont="1" applyFill="1" applyAlignment="1" applyProtection="1">
      <alignment vertical="center"/>
      <protection locked="0" hidden="1"/>
    </xf>
    <xf numFmtId="2" fontId="4" fillId="0" borderId="0" xfId="0" applyNumberFormat="1" applyFont="1" applyFill="1" applyAlignment="1">
      <alignment vertical="center"/>
    </xf>
    <xf numFmtId="1" fontId="0" fillId="0" borderId="0" xfId="0" applyNumberFormat="1" applyFill="1" applyBorder="1" applyAlignment="1">
      <alignment horizontal="center" vertical="center"/>
    </xf>
    <xf numFmtId="2" fontId="9" fillId="0" borderId="0" xfId="0" applyNumberFormat="1" applyFont="1" applyFill="1" applyBorder="1" applyAlignment="1">
      <alignment horizontal="center" vertical="center"/>
    </xf>
    <xf numFmtId="0" fontId="8" fillId="0" borderId="0" xfId="0" applyFont="1" applyFill="1" applyBorder="1" applyAlignment="1">
      <alignment horizontal="center" vertical="center"/>
    </xf>
    <xf numFmtId="2" fontId="8" fillId="0" borderId="0" xfId="0" applyNumberFormat="1" applyFont="1" applyFill="1" applyBorder="1" applyAlignment="1">
      <alignment horizontal="center" vertical="center"/>
    </xf>
    <xf numFmtId="0" fontId="0" fillId="0" borderId="0" xfId="0" applyFill="1" applyBorder="1" applyAlignment="1">
      <alignment horizontal="center" vertical="center"/>
    </xf>
    <xf numFmtId="0" fontId="7" fillId="0" borderId="0" xfId="0" applyFont="1" applyFill="1" applyBorder="1" applyAlignment="1">
      <alignment horizontal="center" vertical="center"/>
    </xf>
    <xf numFmtId="0" fontId="8" fillId="0" borderId="0" xfId="0" applyFont="1" applyFill="1" applyBorder="1" applyAlignment="1">
      <alignment vertical="center"/>
    </xf>
    <xf numFmtId="0" fontId="0" fillId="0" borderId="0" xfId="0" applyFill="1" applyBorder="1" applyAlignment="1">
      <alignment vertical="center"/>
    </xf>
    <xf numFmtId="2" fontId="0" fillId="0" borderId="0" xfId="0" applyNumberFormat="1" applyFill="1" applyBorder="1" applyAlignment="1">
      <alignment horizontal="center" vertical="center"/>
    </xf>
    <xf numFmtId="0" fontId="3" fillId="0" borderId="0" xfId="1" applyFill="1" applyBorder="1" applyAlignment="1" applyProtection="1">
      <alignment horizontal="center" vertical="center"/>
    </xf>
    <xf numFmtId="0" fontId="3" fillId="0" borderId="0" xfId="1" applyAlignment="1" applyProtection="1">
      <alignment vertical="center"/>
    </xf>
    <xf numFmtId="0" fontId="3" fillId="0" borderId="0" xfId="1" applyFill="1" applyBorder="1" applyAlignment="1" applyProtection="1">
      <alignment horizontal="left" vertical="center" wrapText="1"/>
    </xf>
    <xf numFmtId="0" fontId="8" fillId="0" borderId="0" xfId="0" applyFont="1" applyFill="1" applyBorder="1" applyAlignment="1" applyProtection="1">
      <alignment horizontal="center" vertical="center"/>
      <protection locked="0"/>
    </xf>
    <xf numFmtId="2" fontId="3" fillId="0" borderId="0" xfId="1" applyNumberFormat="1" applyFill="1" applyBorder="1" applyAlignment="1" applyProtection="1">
      <alignment horizontal="center" vertical="center"/>
    </xf>
    <xf numFmtId="0" fontId="3" fillId="0" borderId="0" xfId="1" applyFont="1" applyFill="1" applyBorder="1" applyAlignment="1" applyProtection="1">
      <alignment horizontal="left" vertical="center" wrapText="1"/>
    </xf>
    <xf numFmtId="0" fontId="0" fillId="0" borderId="0" xfId="0" applyAlignment="1">
      <alignment horizontal="center" vertical="center" wrapText="1"/>
    </xf>
    <xf numFmtId="0" fontId="4" fillId="0" borderId="5" xfId="0" applyFont="1" applyFill="1" applyBorder="1"/>
    <xf numFmtId="0" fontId="29" fillId="0" borderId="28" xfId="0" applyFont="1" applyBorder="1" applyAlignment="1">
      <alignment vertical="center"/>
    </xf>
    <xf numFmtId="0" fontId="3" fillId="0" borderId="0" xfId="1" applyFont="1" applyFill="1" applyBorder="1" applyAlignment="1" applyProtection="1">
      <alignment horizontal="center" vertical="center"/>
      <protection locked="0"/>
    </xf>
    <xf numFmtId="0" fontId="30" fillId="0" borderId="0" xfId="0" applyFont="1"/>
    <xf numFmtId="0" fontId="21" fillId="0" borderId="0" xfId="4" applyFont="1" applyAlignment="1"/>
    <xf numFmtId="0" fontId="21" fillId="0" borderId="20" xfId="4" applyFont="1" applyBorder="1" applyAlignment="1">
      <alignment horizontal="center"/>
    </xf>
    <xf numFmtId="2" fontId="22" fillId="0" borderId="29" xfId="4" applyNumberFormat="1" applyFont="1" applyBorder="1"/>
    <xf numFmtId="2" fontId="22" fillId="0" borderId="30" xfId="4" applyNumberFormat="1" applyFont="1" applyBorder="1"/>
    <xf numFmtId="2" fontId="22" fillId="0" borderId="20" xfId="4" applyNumberFormat="1" applyFont="1" applyBorder="1"/>
    <xf numFmtId="0" fontId="22" fillId="0" borderId="0" xfId="4" applyFont="1" applyAlignment="1">
      <alignment horizontal="right"/>
    </xf>
    <xf numFmtId="0" fontId="21" fillId="0" borderId="0" xfId="0" applyFont="1" applyAlignment="1"/>
    <xf numFmtId="0" fontId="31" fillId="0" borderId="2" xfId="5" applyFont="1" applyFill="1" applyBorder="1" applyAlignment="1">
      <alignment horizontal="center" vertical="center" wrapText="1"/>
    </xf>
    <xf numFmtId="0" fontId="31" fillId="0" borderId="3" xfId="5" applyFont="1" applyFill="1" applyBorder="1" applyAlignment="1">
      <alignment horizontal="center" vertical="center" wrapText="1"/>
    </xf>
    <xf numFmtId="0" fontId="18" fillId="0" borderId="0" xfId="5" applyFont="1" applyBorder="1" applyAlignment="1">
      <alignment vertical="center" wrapText="1"/>
    </xf>
    <xf numFmtId="0" fontId="18" fillId="0" borderId="0" xfId="5" applyNumberFormat="1" applyFont="1" applyBorder="1" applyAlignment="1">
      <alignment vertical="center"/>
    </xf>
    <xf numFmtId="2" fontId="18" fillId="0" borderId="0" xfId="5" applyNumberFormat="1" applyFont="1" applyBorder="1" applyAlignment="1">
      <alignment vertical="center"/>
    </xf>
    <xf numFmtId="2" fontId="18" fillId="0" borderId="31" xfId="5" applyNumberFormat="1" applyFont="1" applyBorder="1" applyAlignment="1">
      <alignment vertical="center"/>
    </xf>
    <xf numFmtId="0" fontId="18" fillId="0" borderId="32" xfId="5" applyFont="1" applyBorder="1" applyAlignment="1">
      <alignment vertical="center" wrapText="1"/>
    </xf>
    <xf numFmtId="0" fontId="18" fillId="0" borderId="32" xfId="5" applyNumberFormat="1" applyFont="1" applyBorder="1" applyAlignment="1">
      <alignment vertical="center"/>
    </xf>
    <xf numFmtId="2" fontId="18" fillId="0" borderId="32" xfId="5" applyNumberFormat="1" applyFont="1" applyBorder="1" applyAlignment="1">
      <alignment vertical="center"/>
    </xf>
    <xf numFmtId="0" fontId="15" fillId="10" borderId="0" xfId="0" applyFont="1" applyFill="1" applyBorder="1" applyProtection="1">
      <protection locked="0"/>
    </xf>
    <xf numFmtId="0" fontId="13" fillId="2" borderId="0" xfId="0" applyFont="1" applyFill="1" applyBorder="1" applyAlignment="1" applyProtection="1">
      <alignment horizontal="center" vertical="top" wrapText="1"/>
      <protection locked="0"/>
    </xf>
    <xf numFmtId="0" fontId="14" fillId="3" borderId="0" xfId="0" applyFont="1" applyFill="1" applyBorder="1" applyAlignment="1" applyProtection="1">
      <alignment horizontal="center" vertical="top" wrapText="1"/>
      <protection locked="0"/>
    </xf>
    <xf numFmtId="0" fontId="15" fillId="0" borderId="0" xfId="0" applyFont="1" applyFill="1" applyBorder="1" applyProtection="1">
      <protection locked="0"/>
    </xf>
    <xf numFmtId="0" fontId="18" fillId="0" borderId="0" xfId="5" applyFont="1" applyFill="1"/>
    <xf numFmtId="0" fontId="19" fillId="0" borderId="0" xfId="5" applyFont="1"/>
    <xf numFmtId="0" fontId="4" fillId="0" borderId="11" xfId="0" quotePrefix="1" applyFont="1" applyBorder="1" applyAlignment="1">
      <alignment horizontal="right"/>
    </xf>
    <xf numFmtId="0" fontId="8" fillId="13" borderId="0" xfId="0" applyFont="1" applyFill="1" applyBorder="1"/>
    <xf numFmtId="0" fontId="14" fillId="13" borderId="0" xfId="0" applyFont="1" applyFill="1" applyBorder="1" applyAlignment="1" applyProtection="1">
      <alignment horizontal="center" vertical="top" wrapText="1"/>
      <protection locked="0"/>
    </xf>
    <xf numFmtId="0" fontId="13" fillId="13" borderId="0" xfId="0" applyFont="1" applyFill="1" applyBorder="1" applyAlignment="1" applyProtection="1">
      <alignment horizontal="center" vertical="top" wrapText="1"/>
      <protection locked="0"/>
    </xf>
    <xf numFmtId="0" fontId="12" fillId="14" borderId="0" xfId="0" applyFont="1" applyFill="1" applyBorder="1" applyAlignment="1">
      <alignment horizontal="center"/>
    </xf>
    <xf numFmtId="0" fontId="12" fillId="12" borderId="0" xfId="0" applyFont="1" applyFill="1" applyBorder="1" applyAlignment="1">
      <alignment horizontal="center"/>
    </xf>
    <xf numFmtId="2" fontId="34" fillId="0" borderId="29" xfId="4" applyNumberFormat="1" applyFont="1" applyBorder="1"/>
    <xf numFmtId="2" fontId="34" fillId="0" borderId="30" xfId="4" applyNumberFormat="1" applyFont="1" applyBorder="1"/>
    <xf numFmtId="2" fontId="34" fillId="0" borderId="20" xfId="4" applyNumberFormat="1" applyFont="1" applyBorder="1"/>
    <xf numFmtId="0" fontId="7" fillId="13" borderId="0" xfId="0" applyFont="1" applyFill="1" applyBorder="1" applyAlignment="1">
      <alignment horizontal="center"/>
    </xf>
    <xf numFmtId="0" fontId="8" fillId="0" borderId="0" xfId="0" applyFont="1" applyFill="1" applyBorder="1" applyProtection="1"/>
    <xf numFmtId="0" fontId="12" fillId="15" borderId="0" xfId="0" applyFont="1" applyFill="1" applyBorder="1" applyAlignment="1">
      <alignment horizontal="center"/>
    </xf>
    <xf numFmtId="2" fontId="34" fillId="0" borderId="30" xfId="4" applyNumberFormat="1" applyFont="1" applyFill="1" applyBorder="1"/>
    <xf numFmtId="2" fontId="22" fillId="0" borderId="30" xfId="4" applyNumberFormat="1" applyFont="1" applyFill="1" applyBorder="1"/>
    <xf numFmtId="0" fontId="34" fillId="0" borderId="0" xfId="4" applyFont="1" applyAlignment="1">
      <alignment vertical="center" wrapText="1"/>
    </xf>
    <xf numFmtId="0" fontId="22" fillId="0" borderId="0" xfId="4" applyFont="1" applyAlignment="1">
      <alignment vertical="center" wrapText="1"/>
    </xf>
    <xf numFmtId="0" fontId="6" fillId="0" borderId="6" xfId="0" applyFont="1" applyFill="1" applyBorder="1" applyAlignment="1">
      <alignment horizontal="center" vertical="center" wrapText="1"/>
    </xf>
    <xf numFmtId="0" fontId="8" fillId="11" borderId="34" xfId="0" applyFont="1" applyFill="1" applyBorder="1" applyAlignment="1">
      <alignment horizontal="center" vertical="center" wrapText="1"/>
    </xf>
    <xf numFmtId="0" fontId="18" fillId="0" borderId="0" xfId="5" applyFont="1" applyAlignment="1">
      <alignment vertical="center" wrapText="1"/>
    </xf>
    <xf numFmtId="0" fontId="0" fillId="16" borderId="0" xfId="0" applyFill="1"/>
    <xf numFmtId="0" fontId="0" fillId="0" borderId="0" xfId="0" applyNumberFormat="1"/>
    <xf numFmtId="0" fontId="4" fillId="0" borderId="13" xfId="0" applyFont="1" applyBorder="1"/>
    <xf numFmtId="0" fontId="4" fillId="0" borderId="11" xfId="0" applyFont="1" applyBorder="1" applyAlignment="1">
      <alignment horizontal="right"/>
    </xf>
    <xf numFmtId="0" fontId="4" fillId="0" borderId="0" xfId="0" applyFont="1" applyFill="1"/>
    <xf numFmtId="0" fontId="4" fillId="0" borderId="0" xfId="0" applyFont="1" applyBorder="1"/>
    <xf numFmtId="0" fontId="6" fillId="0" borderId="8" xfId="0" applyFont="1" applyFill="1" applyBorder="1" applyAlignment="1">
      <alignment horizontal="center" vertical="center" wrapText="1"/>
    </xf>
    <xf numFmtId="0" fontId="21" fillId="0" borderId="49" xfId="4" applyFont="1" applyBorder="1" applyAlignment="1">
      <alignment horizontal="center"/>
    </xf>
    <xf numFmtId="0" fontId="6" fillId="0" borderId="50" xfId="4" applyFont="1" applyBorder="1" applyAlignment="1">
      <alignment horizontal="center"/>
    </xf>
    <xf numFmtId="0" fontId="6" fillId="0" borderId="51" xfId="4" applyFont="1" applyBorder="1" applyAlignment="1">
      <alignment horizontal="center"/>
    </xf>
    <xf numFmtId="1" fontId="22" fillId="0" borderId="52" xfId="4" applyNumberFormat="1" applyFont="1" applyBorder="1"/>
    <xf numFmtId="1" fontId="22" fillId="0" borderId="53" xfId="4" applyNumberFormat="1" applyFont="1" applyBorder="1"/>
    <xf numFmtId="2" fontId="22" fillId="0" borderId="54" xfId="4" applyNumberFormat="1" applyFont="1" applyBorder="1"/>
    <xf numFmtId="1" fontId="22" fillId="0" borderId="55" xfId="4" applyNumberFormat="1" applyFont="1" applyBorder="1"/>
    <xf numFmtId="1" fontId="22" fillId="0" borderId="56" xfId="4" applyNumberFormat="1" applyFont="1" applyBorder="1"/>
    <xf numFmtId="2" fontId="22" fillId="0" borderId="57" xfId="4" applyNumberFormat="1" applyFont="1" applyBorder="1"/>
    <xf numFmtId="1" fontId="22" fillId="0" borderId="58" xfId="4" applyNumberFormat="1" applyFont="1" applyBorder="1"/>
    <xf numFmtId="1" fontId="22" fillId="0" borderId="59" xfId="4" applyNumberFormat="1" applyFont="1" applyBorder="1"/>
    <xf numFmtId="2" fontId="22" fillId="0" borderId="60" xfId="4" applyNumberFormat="1" applyFont="1" applyBorder="1"/>
    <xf numFmtId="0" fontId="22" fillId="0" borderId="1" xfId="4" applyFont="1" applyBorder="1"/>
    <xf numFmtId="2" fontId="22" fillId="0" borderId="2" xfId="4" applyNumberFormat="1" applyFont="1" applyBorder="1"/>
    <xf numFmtId="0" fontId="22" fillId="0" borderId="2" xfId="4" applyFont="1" applyBorder="1"/>
    <xf numFmtId="2" fontId="22" fillId="0" borderId="3" xfId="4" applyNumberFormat="1" applyFont="1" applyBorder="1"/>
    <xf numFmtId="1" fontId="0" fillId="0" borderId="56" xfId="0" applyNumberFormat="1" applyBorder="1"/>
    <xf numFmtId="0" fontId="2"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8" fillId="0" borderId="0" xfId="0" applyFont="1"/>
    <xf numFmtId="0" fontId="3" fillId="0" borderId="0" xfId="1" applyFill="1" applyBorder="1" applyAlignment="1" applyProtection="1">
      <alignment horizontal="center" vertical="center" wrapText="1"/>
    </xf>
    <xf numFmtId="0" fontId="8" fillId="12" borderId="0" xfId="0" applyFont="1" applyFill="1" applyBorder="1" applyAlignment="1">
      <alignment horizontal="center"/>
    </xf>
    <xf numFmtId="0" fontId="14" fillId="12" borderId="0" xfId="0" applyFont="1" applyFill="1" applyBorder="1" applyAlignment="1" applyProtection="1">
      <alignment horizontal="center" vertical="top" wrapText="1"/>
      <protection locked="0"/>
    </xf>
    <xf numFmtId="2" fontId="14" fillId="12" borderId="0" xfId="0" applyNumberFormat="1" applyFont="1" applyFill="1" applyBorder="1" applyAlignment="1" applyProtection="1">
      <alignment horizontal="center" vertical="top" wrapText="1"/>
      <protection locked="0"/>
    </xf>
    <xf numFmtId="0" fontId="8" fillId="15" borderId="0" xfId="0" applyFont="1" applyFill="1" applyBorder="1" applyAlignment="1">
      <alignment horizontal="center"/>
    </xf>
    <xf numFmtId="0" fontId="14" fillId="15" borderId="0" xfId="0" applyFont="1" applyFill="1" applyBorder="1" applyAlignment="1" applyProtection="1">
      <alignment horizontal="center" vertical="top" wrapText="1"/>
      <protection locked="0"/>
    </xf>
    <xf numFmtId="0" fontId="8" fillId="17" borderId="0" xfId="0" applyFont="1" applyFill="1" applyBorder="1" applyAlignment="1">
      <alignment horizontal="center"/>
    </xf>
    <xf numFmtId="0" fontId="14" fillId="17" borderId="0" xfId="0" applyFont="1" applyFill="1" applyBorder="1" applyAlignment="1" applyProtection="1">
      <alignment horizontal="center" vertical="top" wrapText="1"/>
      <protection locked="0"/>
    </xf>
    <xf numFmtId="0" fontId="14" fillId="14" borderId="0" xfId="0" applyFont="1" applyFill="1" applyBorder="1" applyAlignment="1" applyProtection="1">
      <alignment horizontal="center" vertical="top" wrapText="1"/>
      <protection locked="0"/>
    </xf>
    <xf numFmtId="0" fontId="4" fillId="0" borderId="10" xfId="0" applyFont="1" applyFill="1" applyBorder="1"/>
    <xf numFmtId="1" fontId="34" fillId="0" borderId="52" xfId="4" applyNumberFormat="1" applyFont="1" applyBorder="1"/>
    <xf numFmtId="1" fontId="34" fillId="0" borderId="53" xfId="4" applyNumberFormat="1" applyFont="1" applyBorder="1"/>
    <xf numFmtId="2" fontId="34" fillId="0" borderId="54" xfId="4" applyNumberFormat="1" applyFont="1" applyBorder="1"/>
    <xf numFmtId="1" fontId="34" fillId="0" borderId="55" xfId="4" applyNumberFormat="1" applyFont="1" applyBorder="1"/>
    <xf numFmtId="1" fontId="34" fillId="0" borderId="56" xfId="4" applyNumberFormat="1" applyFont="1" applyBorder="1"/>
    <xf numFmtId="2" fontId="34" fillId="0" borderId="57" xfId="4" applyNumberFormat="1" applyFont="1" applyBorder="1"/>
    <xf numFmtId="1" fontId="39" fillId="0" borderId="56" xfId="0" applyNumberFormat="1" applyFont="1" applyBorder="1"/>
    <xf numFmtId="1" fontId="34" fillId="0" borderId="58" xfId="4" applyNumberFormat="1" applyFont="1" applyBorder="1"/>
    <xf numFmtId="1" fontId="34" fillId="0" borderId="59" xfId="4" applyNumberFormat="1" applyFont="1" applyBorder="1"/>
    <xf numFmtId="2" fontId="34" fillId="0" borderId="60" xfId="4" applyNumberFormat="1" applyFont="1" applyBorder="1"/>
    <xf numFmtId="1" fontId="34" fillId="0" borderId="2" xfId="4" applyNumberFormat="1" applyFont="1" applyBorder="1"/>
    <xf numFmtId="0" fontId="34" fillId="0" borderId="2" xfId="4" applyFont="1" applyBorder="1"/>
    <xf numFmtId="2" fontId="34" fillId="0" borderId="3" xfId="4" applyNumberFormat="1" applyFont="1" applyBorder="1"/>
    <xf numFmtId="0" fontId="40" fillId="0" borderId="0" xfId="0" applyFont="1"/>
    <xf numFmtId="0" fontId="0" fillId="0" borderId="62" xfId="0" applyBorder="1"/>
    <xf numFmtId="0" fontId="0" fillId="0" borderId="63" xfId="0" applyNumberFormat="1" applyBorder="1"/>
    <xf numFmtId="0" fontId="0" fillId="0" borderId="62" xfId="0" applyNumberFormat="1" applyBorder="1"/>
    <xf numFmtId="0" fontId="0" fillId="0" borderId="0" xfId="0" applyBorder="1"/>
    <xf numFmtId="0" fontId="0" fillId="0" borderId="61" xfId="0" applyNumberFormat="1" applyBorder="1"/>
    <xf numFmtId="0" fontId="0" fillId="0" borderId="61" xfId="0" applyBorder="1"/>
    <xf numFmtId="0" fontId="2" fillId="0" borderId="0" xfId="0" applyFont="1" applyAlignment="1">
      <alignment horizontal="center" vertical="center" wrapText="1"/>
    </xf>
    <xf numFmtId="0" fontId="2" fillId="0" borderId="34" xfId="0" applyFont="1" applyBorder="1" applyAlignment="1">
      <alignment vertical="center"/>
    </xf>
    <xf numFmtId="0" fontId="2" fillId="0" borderId="34" xfId="0" applyFont="1" applyFill="1" applyBorder="1" applyAlignment="1">
      <alignment vertical="center"/>
    </xf>
    <xf numFmtId="0" fontId="2" fillId="0" borderId="35" xfId="0" applyFont="1" applyBorder="1" applyAlignment="1">
      <alignment vertical="center"/>
    </xf>
    <xf numFmtId="0" fontId="2" fillId="0" borderId="36" xfId="0" applyFont="1" applyBorder="1" applyAlignment="1">
      <alignment vertical="center"/>
    </xf>
    <xf numFmtId="1" fontId="8" fillId="12" borderId="0" xfId="0" applyNumberFormat="1" applyFont="1" applyFill="1" applyBorder="1" applyAlignment="1" applyProtection="1">
      <alignment horizontal="center"/>
      <protection locked="0"/>
    </xf>
    <xf numFmtId="0" fontId="13" fillId="12" borderId="0" xfId="0" applyFont="1" applyFill="1" applyBorder="1" applyAlignment="1" applyProtection="1">
      <alignment horizontal="center" vertical="top" wrapText="1"/>
      <protection locked="0"/>
    </xf>
    <xf numFmtId="1" fontId="0" fillId="12" borderId="0" xfId="0" applyNumberFormat="1" applyFill="1" applyBorder="1" applyAlignment="1">
      <alignment horizontal="center"/>
    </xf>
    <xf numFmtId="2" fontId="42" fillId="0" borderId="0" xfId="5" applyNumberFormat="1" applyFont="1" applyBorder="1" applyAlignment="1">
      <alignment vertical="center"/>
    </xf>
    <xf numFmtId="2" fontId="37" fillId="0" borderId="2" xfId="5" applyNumberFormat="1" applyFont="1" applyBorder="1"/>
    <xf numFmtId="0" fontId="7" fillId="0" borderId="0" xfId="0" applyFont="1" applyFill="1"/>
    <xf numFmtId="0" fontId="0" fillId="0" borderId="0" xfId="0" applyFill="1"/>
    <xf numFmtId="2" fontId="0" fillId="0" borderId="0" xfId="0" applyNumberFormat="1" applyFill="1"/>
    <xf numFmtId="1" fontId="2" fillId="0" borderId="56" xfId="0" applyNumberFormat="1" applyFont="1" applyBorder="1"/>
    <xf numFmtId="2" fontId="34" fillId="0" borderId="2" xfId="4" applyNumberFormat="1" applyFont="1" applyBorder="1"/>
    <xf numFmtId="1" fontId="6" fillId="9" borderId="12" xfId="0" applyNumberFormat="1" applyFont="1" applyFill="1" applyBorder="1" applyAlignment="1">
      <alignment horizontal="center"/>
    </xf>
    <xf numFmtId="0" fontId="1" fillId="0" borderId="0" xfId="7"/>
    <xf numFmtId="17" fontId="1" fillId="0" borderId="0" xfId="7" applyNumberFormat="1"/>
    <xf numFmtId="0" fontId="17" fillId="0" borderId="0" xfId="0" applyFont="1" applyAlignment="1"/>
    <xf numFmtId="0" fontId="43" fillId="19" borderId="64" xfId="0" applyFont="1" applyFill="1" applyBorder="1" applyAlignment="1">
      <alignment horizontal="left" vertical="top" wrapText="1"/>
    </xf>
    <xf numFmtId="0" fontId="43" fillId="19" borderId="66" xfId="0" applyFont="1" applyFill="1" applyBorder="1" applyAlignment="1">
      <alignment horizontal="left" vertical="top" wrapText="1"/>
    </xf>
    <xf numFmtId="0" fontId="43" fillId="19" borderId="69" xfId="0" applyFont="1" applyFill="1" applyBorder="1" applyAlignment="1">
      <alignment horizontal="left" vertical="top" wrapText="1"/>
    </xf>
    <xf numFmtId="0" fontId="43" fillId="0" borderId="0" xfId="0" applyFont="1" applyFill="1" applyAlignment="1">
      <alignment horizontal="right" vertical="top" wrapText="1"/>
    </xf>
    <xf numFmtId="0" fontId="43" fillId="0" borderId="64" xfId="0" applyFont="1" applyFill="1" applyBorder="1" applyAlignment="1">
      <alignment horizontal="left" vertical="top" wrapText="1"/>
    </xf>
    <xf numFmtId="0" fontId="0" fillId="0" borderId="65" xfId="0" applyFill="1" applyBorder="1" applyAlignment="1">
      <alignment horizontal="left" vertical="top" wrapText="1"/>
    </xf>
    <xf numFmtId="0" fontId="43" fillId="0" borderId="66" xfId="0" applyFont="1" applyFill="1" applyBorder="1" applyAlignment="1">
      <alignment horizontal="left" vertical="top" wrapText="1"/>
    </xf>
    <xf numFmtId="164" fontId="35" fillId="0" borderId="43" xfId="0" applyNumberFormat="1" applyFont="1" applyFill="1" applyBorder="1" applyAlignment="1">
      <alignment horizontal="right" vertical="top" wrapText="1"/>
    </xf>
    <xf numFmtId="1" fontId="43" fillId="0" borderId="66" xfId="0" applyNumberFormat="1" applyFont="1" applyFill="1" applyBorder="1" applyAlignment="1">
      <alignment horizontal="right" vertical="top" wrapText="1"/>
    </xf>
    <xf numFmtId="1" fontId="43" fillId="0" borderId="64" xfId="0" applyNumberFormat="1" applyFont="1" applyFill="1" applyBorder="1" applyAlignment="1">
      <alignment horizontal="right" vertical="top" wrapText="1"/>
    </xf>
    <xf numFmtId="165" fontId="43" fillId="18" borderId="66" xfId="0" applyNumberFormat="1" applyFont="1" applyFill="1" applyBorder="1" applyAlignment="1">
      <alignment horizontal="right" vertical="top" wrapText="1"/>
    </xf>
    <xf numFmtId="3" fontId="43" fillId="18" borderId="64" xfId="0" applyNumberFormat="1" applyFont="1" applyFill="1" applyBorder="1" applyAlignment="1">
      <alignment horizontal="right" vertical="top" wrapText="1"/>
    </xf>
    <xf numFmtId="0" fontId="0" fillId="18" borderId="64" xfId="0" applyFill="1" applyBorder="1" applyAlignment="1">
      <alignment horizontal="right" vertical="top" wrapText="1"/>
    </xf>
    <xf numFmtId="0" fontId="0" fillId="18" borderId="66" xfId="0" applyFill="1" applyBorder="1" applyAlignment="1">
      <alignment horizontal="right" vertical="top" wrapText="1"/>
    </xf>
    <xf numFmtId="165" fontId="43" fillId="20" borderId="66" xfId="0" applyNumberFormat="1" applyFont="1" applyFill="1" applyBorder="1" applyAlignment="1">
      <alignment horizontal="right" vertical="top" wrapText="1"/>
    </xf>
    <xf numFmtId="0" fontId="0" fillId="20" borderId="66" xfId="0" applyFill="1" applyBorder="1" applyAlignment="1">
      <alignment horizontal="right" vertical="top" wrapText="1"/>
    </xf>
    <xf numFmtId="0" fontId="0" fillId="0" borderId="0" xfId="0" applyFill="1" applyBorder="1" applyAlignment="1">
      <alignment horizontal="left" vertical="top"/>
    </xf>
    <xf numFmtId="0" fontId="38" fillId="0" borderId="34" xfId="0" applyNumberFormat="1" applyFont="1" applyBorder="1" applyAlignment="1">
      <alignment horizontal="center" wrapText="1"/>
    </xf>
    <xf numFmtId="0" fontId="38" fillId="0" borderId="34" xfId="0" applyFont="1" applyBorder="1" applyAlignment="1">
      <alignment horizontal="center"/>
    </xf>
    <xf numFmtId="0" fontId="38" fillId="0" borderId="34" xfId="0" applyNumberFormat="1" applyFont="1" applyBorder="1" applyAlignment="1">
      <alignment horizontal="center"/>
    </xf>
    <xf numFmtId="1" fontId="0" fillId="12" borderId="0" xfId="0" applyNumberFormat="1" applyFill="1" applyBorder="1" applyAlignment="1" applyProtection="1">
      <alignment horizontal="center"/>
      <protection locked="0"/>
    </xf>
    <xf numFmtId="1" fontId="0" fillId="12" borderId="0" xfId="0" applyNumberFormat="1" applyFill="1" applyBorder="1" applyAlignment="1" applyProtection="1">
      <alignment horizontal="center"/>
      <protection locked="0" hidden="1"/>
    </xf>
    <xf numFmtId="2" fontId="0" fillId="12" borderId="0" xfId="0" applyNumberFormat="1" applyFill="1" applyBorder="1" applyAlignment="1">
      <alignment horizontal="center"/>
    </xf>
    <xf numFmtId="1" fontId="2" fillId="12" borderId="0" xfId="0" applyNumberFormat="1" applyFont="1" applyFill="1" applyBorder="1" applyAlignment="1" applyProtection="1">
      <alignment horizontal="center"/>
      <protection locked="0"/>
    </xf>
    <xf numFmtId="2" fontId="8" fillId="12" borderId="0" xfId="0" applyNumberFormat="1" applyFont="1" applyFill="1" applyBorder="1" applyAlignment="1">
      <alignment horizontal="center"/>
    </xf>
    <xf numFmtId="2" fontId="2" fillId="12" borderId="0" xfId="0" applyNumberFormat="1" applyFont="1" applyFill="1" applyBorder="1" applyAlignment="1">
      <alignment horizontal="center"/>
    </xf>
    <xf numFmtId="2" fontId="7" fillId="13" borderId="0" xfId="0" applyNumberFormat="1" applyFont="1" applyFill="1" applyBorder="1" applyAlignment="1">
      <alignment horizontal="center"/>
    </xf>
    <xf numFmtId="2" fontId="2" fillId="13" borderId="0" xfId="0" applyNumberFormat="1" applyFont="1" applyFill="1" applyBorder="1" applyAlignment="1">
      <alignment horizontal="center"/>
    </xf>
    <xf numFmtId="0" fontId="0" fillId="0" borderId="0" xfId="0" applyAlignment="1">
      <alignment horizontal="left"/>
    </xf>
    <xf numFmtId="0" fontId="0" fillId="0" borderId="0" xfId="0" pivotButton="1"/>
    <xf numFmtId="0" fontId="0" fillId="16" borderId="0" xfId="0" pivotButton="1" applyFill="1"/>
    <xf numFmtId="0" fontId="0" fillId="0" borderId="68" xfId="0" pivotButton="1" applyFill="1" applyBorder="1" applyAlignment="1">
      <alignment horizontal="left" vertical="top" wrapText="1"/>
    </xf>
    <xf numFmtId="0" fontId="43" fillId="0" borderId="66" xfId="0" pivotButton="1" applyFont="1" applyFill="1" applyBorder="1" applyAlignment="1">
      <alignment horizontal="left" vertical="top" wrapText="1"/>
    </xf>
    <xf numFmtId="0" fontId="43" fillId="0" borderId="64" xfId="0" pivotButton="1" applyFont="1" applyFill="1" applyBorder="1" applyAlignment="1">
      <alignment horizontal="left" vertical="top" wrapText="1"/>
    </xf>
    <xf numFmtId="0" fontId="0" fillId="0" borderId="0" xfId="0" pivotButton="1" applyFill="1"/>
    <xf numFmtId="0" fontId="0" fillId="0" borderId="0" xfId="0" pivotButton="1" applyFill="1" applyBorder="1" applyAlignment="1">
      <alignment horizontal="left" vertical="top"/>
    </xf>
    <xf numFmtId="0" fontId="38" fillId="0" borderId="34" xfId="0" pivotButton="1" applyNumberFormat="1" applyFont="1" applyBorder="1" applyAlignment="1">
      <alignment horizontal="center"/>
    </xf>
    <xf numFmtId="2" fontId="0" fillId="0" borderId="0" xfId="0" pivotButton="1" applyNumberFormat="1" applyFill="1"/>
    <xf numFmtId="0" fontId="2" fillId="0" borderId="0" xfId="0" applyFont="1" applyFill="1"/>
    <xf numFmtId="0" fontId="2" fillId="0" borderId="0" xfId="0" applyFont="1" applyFill="1" applyAlignment="1">
      <alignment horizontal="left"/>
    </xf>
    <xf numFmtId="0" fontId="2" fillId="0" borderId="0" xfId="0" applyNumberFormat="1" applyFont="1" applyFill="1"/>
    <xf numFmtId="2" fontId="11" fillId="13" borderId="0" xfId="0" applyNumberFormat="1" applyFont="1" applyFill="1" applyBorder="1" applyAlignment="1">
      <alignment horizontal="center"/>
    </xf>
    <xf numFmtId="2" fontId="8" fillId="13" borderId="0" xfId="0" applyNumberFormat="1" applyFont="1" applyFill="1" applyBorder="1" applyAlignment="1">
      <alignment horizontal="center"/>
    </xf>
    <xf numFmtId="0" fontId="0" fillId="0" borderId="0" xfId="0" applyFill="1" applyAlignment="1">
      <alignment horizontal="left"/>
    </xf>
    <xf numFmtId="0" fontId="0" fillId="0" borderId="0" xfId="0" pivotButton="1" applyFill="1" applyBorder="1"/>
    <xf numFmtId="2" fontId="0" fillId="0" borderId="0" xfId="0" applyNumberFormat="1"/>
    <xf numFmtId="0" fontId="0" fillId="0" borderId="0" xfId="0" pivotButton="1" applyAlignment="1">
      <alignment horizontal="left"/>
    </xf>
    <xf numFmtId="0" fontId="0" fillId="0" borderId="0" xfId="0" pivotButton="1" applyNumberFormat="1"/>
    <xf numFmtId="2" fontId="28" fillId="13" borderId="0" xfId="0" applyNumberFormat="1" applyFont="1" applyFill="1" applyBorder="1" applyAlignment="1">
      <alignment horizontal="center"/>
    </xf>
    <xf numFmtId="1" fontId="2" fillId="12" borderId="0" xfId="0" applyNumberFormat="1" applyFont="1" applyFill="1" applyBorder="1" applyAlignment="1">
      <alignment horizontal="center"/>
    </xf>
    <xf numFmtId="0" fontId="0" fillId="0" borderId="0" xfId="0" applyFill="1" applyAlignment="1">
      <alignment vertical="center"/>
    </xf>
    <xf numFmtId="1" fontId="41" fillId="0" borderId="64" xfId="0" applyNumberFormat="1" applyFont="1" applyFill="1" applyBorder="1" applyAlignment="1">
      <alignment horizontal="right" vertical="top" wrapText="1"/>
    </xf>
    <xf numFmtId="0" fontId="0" fillId="0" borderId="0" xfId="0" pivotButton="1" applyFill="1" applyAlignment="1">
      <alignment vertical="center"/>
    </xf>
    <xf numFmtId="0" fontId="43" fillId="0" borderId="69" xfId="0" pivotButton="1" applyFont="1" applyFill="1" applyBorder="1" applyAlignment="1">
      <alignment horizontal="left" vertical="top" wrapText="1"/>
    </xf>
    <xf numFmtId="164" fontId="35" fillId="0" borderId="43" xfId="0" pivotButton="1" applyNumberFormat="1" applyFont="1" applyFill="1" applyBorder="1" applyAlignment="1">
      <alignment horizontal="right" vertical="top" wrapText="1"/>
    </xf>
    <xf numFmtId="0" fontId="0" fillId="0" borderId="0" xfId="0" pivotButton="1" applyFill="1" applyAlignment="1">
      <alignment horizontal="left"/>
    </xf>
    <xf numFmtId="2" fontId="0" fillId="0" borderId="0" xfId="0" pivotButton="1" applyNumberFormat="1"/>
    <xf numFmtId="0" fontId="2" fillId="0" borderId="0" xfId="0" applyFont="1"/>
    <xf numFmtId="0" fontId="24" fillId="0" borderId="22" xfId="0" applyFont="1" applyFill="1" applyBorder="1"/>
    <xf numFmtId="0" fontId="24" fillId="0" borderId="23" xfId="0" applyFont="1" applyFill="1" applyBorder="1"/>
    <xf numFmtId="0" fontId="24" fillId="0" borderId="24" xfId="0" applyFont="1" applyFill="1" applyBorder="1"/>
    <xf numFmtId="0" fontId="24" fillId="0" borderId="13" xfId="0" applyFont="1" applyFill="1" applyBorder="1"/>
    <xf numFmtId="0" fontId="24" fillId="0" borderId="0" xfId="0" applyFont="1" applyFill="1" applyBorder="1"/>
    <xf numFmtId="0" fontId="24" fillId="0" borderId="25" xfId="0" applyFont="1" applyFill="1" applyBorder="1"/>
    <xf numFmtId="0" fontId="24" fillId="0" borderId="26" xfId="0" applyFont="1" applyFill="1" applyBorder="1"/>
    <xf numFmtId="0" fontId="24" fillId="0" borderId="21" xfId="0" applyFont="1" applyFill="1" applyBorder="1"/>
    <xf numFmtId="0" fontId="24" fillId="0" borderId="27" xfId="0" applyFont="1" applyFill="1" applyBorder="1"/>
    <xf numFmtId="1" fontId="0" fillId="12" borderId="0" xfId="0" applyNumberFormat="1" applyFill="1" applyBorder="1" applyAlignment="1" applyProtection="1">
      <alignment horizontal="center" vertical="center"/>
      <protection locked="0"/>
    </xf>
    <xf numFmtId="0" fontId="3" fillId="15" borderId="0" xfId="1" quotePrefix="1" applyFill="1" applyAlignment="1" applyProtection="1">
      <alignment horizontal="center" vertical="center"/>
    </xf>
    <xf numFmtId="0" fontId="3" fillId="12" borderId="0" xfId="1" applyFill="1" applyAlignment="1" applyProtection="1">
      <alignment horizontal="center" vertical="center"/>
    </xf>
    <xf numFmtId="0" fontId="3" fillId="14" borderId="0" xfId="1" applyFill="1" applyAlignment="1" applyProtection="1">
      <alignment horizontal="center" vertical="center"/>
    </xf>
    <xf numFmtId="0" fontId="3" fillId="15" borderId="0" xfId="1" applyFill="1" applyAlignment="1" applyProtection="1">
      <alignment horizontal="center" vertical="center"/>
    </xf>
    <xf numFmtId="0" fontId="3" fillId="17" borderId="0" xfId="1" quotePrefix="1" applyFill="1" applyAlignment="1" applyProtection="1">
      <alignment horizontal="center" vertical="center"/>
    </xf>
    <xf numFmtId="2" fontId="28" fillId="13" borderId="0" xfId="0" applyNumberFormat="1" applyFont="1" applyFill="1" applyBorder="1" applyAlignment="1">
      <alignment horizontal="center" vertical="center" wrapText="1"/>
    </xf>
    <xf numFmtId="0" fontId="0" fillId="13" borderId="0" xfId="0" applyFill="1" applyAlignment="1">
      <alignment horizontal="center" vertical="center" wrapText="1"/>
    </xf>
    <xf numFmtId="2" fontId="8" fillId="13" borderId="35" xfId="0" applyNumberFormat="1" applyFont="1" applyFill="1" applyBorder="1" applyAlignment="1">
      <alignment horizontal="center" vertical="center"/>
    </xf>
    <xf numFmtId="2" fontId="8" fillId="13" borderId="37" xfId="0" applyNumberFormat="1" applyFont="1" applyFill="1" applyBorder="1" applyAlignment="1">
      <alignment horizontal="center" vertical="center"/>
    </xf>
    <xf numFmtId="2" fontId="8" fillId="13" borderId="38" xfId="0" applyNumberFormat="1" applyFont="1" applyFill="1" applyBorder="1" applyAlignment="1">
      <alignment horizontal="center" vertical="center"/>
    </xf>
    <xf numFmtId="0" fontId="3" fillId="13" borderId="0" xfId="1" applyFill="1" applyBorder="1" applyAlignment="1" applyProtection="1">
      <alignment horizontal="center" vertical="center"/>
    </xf>
    <xf numFmtId="0" fontId="3" fillId="13" borderId="0" xfId="1" applyFill="1" applyAlignment="1" applyProtection="1">
      <alignment horizontal="center" vertical="center"/>
    </xf>
    <xf numFmtId="2" fontId="2" fillId="13" borderId="35" xfId="0" applyNumberFormat="1" applyFont="1" applyFill="1" applyBorder="1" applyAlignment="1">
      <alignment horizontal="center" vertical="center"/>
    </xf>
    <xf numFmtId="2" fontId="2" fillId="13" borderId="37" xfId="0" applyNumberFormat="1" applyFont="1" applyFill="1" applyBorder="1" applyAlignment="1">
      <alignment horizontal="center" vertical="center"/>
    </xf>
    <xf numFmtId="2" fontId="2" fillId="13" borderId="38" xfId="0" applyNumberFormat="1" applyFont="1" applyFill="1" applyBorder="1" applyAlignment="1">
      <alignment horizontal="center" vertical="center"/>
    </xf>
    <xf numFmtId="0" fontId="43" fillId="0" borderId="66" xfId="0" applyFont="1" applyFill="1" applyBorder="1" applyAlignment="1">
      <alignment horizontal="left" vertical="top" wrapText="1"/>
    </xf>
    <xf numFmtId="0" fontId="43" fillId="0" borderId="67" xfId="0" applyFont="1" applyFill="1" applyBorder="1" applyAlignment="1">
      <alignment horizontal="left" vertical="top" wrapText="1"/>
    </xf>
    <xf numFmtId="0" fontId="36" fillId="0" borderId="44" xfId="0" applyFont="1" applyFill="1" applyBorder="1" applyAlignment="1">
      <alignment horizontal="left" vertical="top" wrapText="1"/>
    </xf>
    <xf numFmtId="0" fontId="36" fillId="0" borderId="45" xfId="0" pivotButton="1" applyFont="1" applyFill="1" applyBorder="1" applyAlignment="1">
      <alignment horizontal="left" vertical="top" wrapText="1"/>
    </xf>
    <xf numFmtId="0" fontId="6" fillId="0" borderId="8" xfId="0" applyFont="1" applyFill="1" applyBorder="1" applyAlignment="1">
      <alignment horizontal="center" vertical="center" wrapText="1"/>
    </xf>
    <xf numFmtId="0" fontId="6" fillId="0" borderId="8"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5"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17" fillId="0" borderId="0" xfId="0" applyFont="1" applyAlignment="1">
      <alignment horizontal="center"/>
    </xf>
    <xf numFmtId="0" fontId="20" fillId="7" borderId="15" xfId="0" applyFont="1" applyFill="1" applyBorder="1" applyAlignment="1">
      <alignment horizontal="center" vertical="center" wrapText="1"/>
    </xf>
    <xf numFmtId="0" fontId="20" fillId="7" borderId="4" xfId="0" applyFont="1" applyFill="1" applyBorder="1" applyAlignment="1">
      <alignment horizontal="center" vertical="center" wrapText="1"/>
    </xf>
    <xf numFmtId="0" fontId="20" fillId="8" borderId="39" xfId="0" applyFont="1" applyFill="1" applyBorder="1" applyAlignment="1">
      <alignment horizontal="center" vertical="center" wrapText="1"/>
    </xf>
    <xf numFmtId="0" fontId="20" fillId="8" borderId="40" xfId="0" applyFont="1" applyFill="1" applyBorder="1" applyAlignment="1">
      <alignment horizontal="center" vertical="center" wrapText="1"/>
    </xf>
    <xf numFmtId="0" fontId="4" fillId="0" borderId="41" xfId="0" applyFont="1" applyBorder="1" applyAlignment="1">
      <alignment vertical="center" wrapText="1"/>
    </xf>
    <xf numFmtId="0" fontId="0" fillId="0" borderId="42" xfId="0" applyBorder="1" applyAlignment="1">
      <alignment vertical="center" wrapText="1"/>
    </xf>
    <xf numFmtId="0" fontId="23" fillId="0" borderId="0" xfId="4" applyFont="1" applyAlignment="1">
      <alignment horizontal="justify" vertical="center" wrapText="1"/>
    </xf>
    <xf numFmtId="0" fontId="22" fillId="0" borderId="0" xfId="4" applyFont="1" applyAlignment="1">
      <alignment horizontal="justify" vertical="center" wrapText="1"/>
    </xf>
    <xf numFmtId="0" fontId="34" fillId="0" borderId="0" xfId="4" applyFont="1" applyAlignment="1">
      <alignment horizontal="justify" vertical="center" wrapText="1"/>
    </xf>
    <xf numFmtId="0" fontId="21" fillId="0" borderId="46" xfId="4" applyFont="1" applyBorder="1" applyAlignment="1">
      <alignment horizontal="center"/>
    </xf>
    <xf numFmtId="0" fontId="21" fillId="0" borderId="47" xfId="4" applyFont="1" applyBorder="1" applyAlignment="1">
      <alignment horizontal="center"/>
    </xf>
    <xf numFmtId="0" fontId="21" fillId="0" borderId="48" xfId="4" applyFont="1" applyBorder="1" applyAlignment="1">
      <alignment horizontal="center"/>
    </xf>
    <xf numFmtId="0" fontId="34" fillId="0" borderId="0" xfId="4" applyFont="1" applyAlignment="1">
      <alignment horizontal="left" vertical="center" wrapText="1"/>
    </xf>
    <xf numFmtId="0" fontId="37" fillId="0" borderId="0" xfId="4" applyFont="1" applyAlignment="1">
      <alignment horizontal="left" vertical="center" wrapText="1"/>
    </xf>
    <xf numFmtId="0" fontId="17" fillId="0" borderId="0" xfId="3" applyFont="1" applyAlignment="1">
      <alignment horizontal="center"/>
    </xf>
    <xf numFmtId="0" fontId="19" fillId="0" borderId="1" xfId="5" applyFont="1" applyBorder="1" applyAlignment="1">
      <alignment horizontal="center"/>
    </xf>
    <xf numFmtId="0" fontId="19" fillId="0" borderId="2" xfId="5" applyFont="1" applyBorder="1" applyAlignment="1">
      <alignment horizontal="center"/>
    </xf>
    <xf numFmtId="0" fontId="42" fillId="0" borderId="0" xfId="5" applyFont="1" applyAlignment="1">
      <alignment vertical="center" wrapText="1"/>
    </xf>
    <xf numFmtId="2" fontId="18" fillId="0" borderId="0" xfId="5" applyNumberFormat="1" applyFont="1" applyBorder="1" applyAlignment="1">
      <alignment horizontal="center" vertical="center"/>
    </xf>
    <xf numFmtId="2" fontId="18" fillId="0" borderId="32" xfId="5" applyNumberFormat="1" applyFont="1" applyBorder="1" applyAlignment="1">
      <alignment horizontal="center" vertical="center"/>
    </xf>
    <xf numFmtId="2" fontId="42" fillId="0" borderId="0" xfId="5" applyNumberFormat="1" applyFont="1" applyBorder="1" applyAlignment="1">
      <alignment horizontal="center" vertical="center"/>
    </xf>
    <xf numFmtId="2" fontId="42" fillId="0" borderId="32" xfId="5" applyNumberFormat="1" applyFont="1" applyBorder="1" applyAlignment="1">
      <alignment horizontal="center" vertical="center"/>
    </xf>
    <xf numFmtId="2" fontId="18" fillId="0" borderId="31" xfId="5" applyNumberFormat="1" applyFont="1" applyBorder="1" applyAlignment="1">
      <alignment horizontal="center" vertical="center"/>
    </xf>
    <xf numFmtId="2" fontId="18" fillId="0" borderId="33" xfId="5" applyNumberFormat="1" applyFont="1" applyBorder="1" applyAlignment="1">
      <alignment horizontal="center" vertical="center"/>
    </xf>
    <xf numFmtId="0" fontId="19" fillId="0" borderId="0" xfId="5" applyFont="1" applyAlignment="1">
      <alignment vertical="center" wrapText="1"/>
    </xf>
    <xf numFmtId="0" fontId="25" fillId="0" borderId="26" xfId="0" applyFont="1" applyFill="1" applyBorder="1" applyAlignment="1">
      <alignment horizontal="center"/>
    </xf>
    <xf numFmtId="0" fontId="25" fillId="0" borderId="21" xfId="0" applyFont="1" applyFill="1" applyBorder="1" applyAlignment="1">
      <alignment horizontal="center"/>
    </xf>
    <xf numFmtId="0" fontId="25" fillId="0" borderId="27" xfId="0" applyFont="1" applyFill="1" applyBorder="1" applyAlignment="1">
      <alignment horizontal="center"/>
    </xf>
    <xf numFmtId="0" fontId="24" fillId="0" borderId="13" xfId="0" applyFont="1" applyFill="1" applyBorder="1" applyAlignment="1">
      <alignment horizontal="center"/>
    </xf>
    <xf numFmtId="0" fontId="24" fillId="0" borderId="0" xfId="0" applyFont="1" applyFill="1" applyBorder="1" applyAlignment="1">
      <alignment horizontal="center"/>
    </xf>
    <xf numFmtId="0" fontId="24" fillId="0" borderId="25" xfId="0" applyFont="1" applyFill="1" applyBorder="1" applyAlignment="1">
      <alignment horizontal="center"/>
    </xf>
    <xf numFmtId="0" fontId="25" fillId="0" borderId="13" xfId="0" applyFont="1" applyFill="1" applyBorder="1" applyAlignment="1">
      <alignment horizontal="center"/>
    </xf>
    <xf numFmtId="0" fontId="25" fillId="0" borderId="0" xfId="0" applyFont="1" applyFill="1" applyBorder="1" applyAlignment="1">
      <alignment horizontal="center"/>
    </xf>
    <xf numFmtId="0" fontId="25" fillId="0" borderId="25" xfId="0" applyFont="1" applyFill="1" applyBorder="1" applyAlignment="1">
      <alignment horizontal="center"/>
    </xf>
    <xf numFmtId="0" fontId="32" fillId="0" borderId="13" xfId="0" applyFont="1" applyFill="1" applyBorder="1" applyAlignment="1">
      <alignment horizontal="center"/>
    </xf>
    <xf numFmtId="0" fontId="32" fillId="0" borderId="0" xfId="0" applyFont="1" applyFill="1" applyBorder="1" applyAlignment="1">
      <alignment horizontal="center"/>
    </xf>
    <xf numFmtId="0" fontId="32" fillId="0" borderId="25" xfId="0" applyFont="1" applyFill="1" applyBorder="1" applyAlignment="1">
      <alignment horizontal="center"/>
    </xf>
    <xf numFmtId="0" fontId="27" fillId="0" borderId="0" xfId="0" applyFont="1" applyAlignment="1">
      <alignment horizontal="center"/>
    </xf>
    <xf numFmtId="0" fontId="1" fillId="0" borderId="0" xfId="7" applyAlignment="1">
      <alignment vertical="center" wrapText="1"/>
    </xf>
  </cellXfs>
  <cellStyles count="8">
    <cellStyle name="Hipervínculo" xfId="1" builtinId="8"/>
    <cellStyle name="Normal" xfId="0" builtinId="0"/>
    <cellStyle name="Normal 2" xfId="2" xr:uid="{00000000-0005-0000-0000-000002000000}"/>
    <cellStyle name="Normal 3" xfId="6" xr:uid="{00000000-0005-0000-0000-000003000000}"/>
    <cellStyle name="Normal 4" xfId="7" xr:uid="{73CC315A-BAF3-4972-95F4-99FA5E62583D}"/>
    <cellStyle name="Normal_Datos varios de acceso 2010" xfId="3" xr:uid="{00000000-0005-0000-0000-000004000000}"/>
    <cellStyle name="Normal_TasaEficienciaTotal" xfId="4" xr:uid="{00000000-0005-0000-0000-000005000000}"/>
    <cellStyle name="Normal_tasas para Master" xfId="5" xr:uid="{00000000-0005-0000-0000-000006000000}"/>
  </cellStyles>
  <dxfs count="47">
    <dxf>
      <numFmt numFmtId="22" formatCode="mmm\-yy"/>
    </dxf>
    <dxf>
      <border diagonalUp="0" diagonalDown="0" outline="0">
        <left style="thin">
          <color rgb="FF999999"/>
        </left>
        <right/>
        <top/>
        <bottom/>
      </border>
    </dxf>
    <dxf>
      <numFmt numFmtId="0" formatCode="General"/>
      <border diagonalUp="0" diagonalDown="0">
        <left style="thin">
          <color rgb="FF999999"/>
        </left>
        <right/>
        <top/>
        <bottom/>
        <vertical/>
        <horizontal/>
      </border>
    </dxf>
    <dxf>
      <numFmt numFmtId="0" formatCode="General"/>
    </dxf>
    <dxf>
      <numFmt numFmtId="0" formatCode="General"/>
    </dxf>
    <dxf>
      <border diagonalUp="0" diagonalDown="0" outline="0">
        <left style="thin">
          <color rgb="FF999999"/>
        </left>
        <right/>
        <top/>
        <bottom/>
      </border>
    </dxf>
    <dxf>
      <numFmt numFmtId="0" formatCode="General"/>
      <border diagonalUp="0" diagonalDown="0">
        <left style="thin">
          <color rgb="FF999999"/>
        </left>
        <right/>
        <top/>
        <bottom/>
        <vertical/>
        <horizontal/>
      </border>
    </dxf>
    <dxf>
      <border outline="0">
        <left style="thin">
          <color rgb="FF999999"/>
        </left>
        <right style="thin">
          <color rgb="FF999999"/>
        </right>
        <top style="thin">
          <color rgb="FF999999"/>
        </top>
        <bottom style="thin">
          <color rgb="FF999999"/>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99"/>
      <color rgb="FFCCFFCC"/>
      <color rgb="FFCCFFFF"/>
      <color rgb="FFFFCC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pivotCacheDefinition" Target="pivotCache/pivotCacheDefinition9.xml"/><Relationship Id="rId3" Type="http://schemas.openxmlformats.org/officeDocument/2006/relationships/worksheet" Target="worksheets/sheet3.xml"/><Relationship Id="rId21" Type="http://schemas.openxmlformats.org/officeDocument/2006/relationships/pivotCacheDefinition" Target="pivotCache/pivotCacheDefinition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pivotCacheDefinition" Target="pivotCache/pivotCacheDefinition8.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pivotCacheDefinition" Target="pivotCache/pivotCacheDefinition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7.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pivotCacheDefinition" Target="pivotCache/pivotCacheDefinition6.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_tradnl"/>
              <a:t>INDICADORES DEL S.G.I.C. (Curso 2018-19)</a:t>
            </a:r>
          </a:p>
          <a:p>
            <a:pPr>
              <a:defRPr/>
            </a:pPr>
            <a:r>
              <a:rPr lang="es-ES_tradnl"/>
              <a:t>Valoraciones, de 1 (mínimo) a 5 (máximo), de los programas de movilidad internacional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8235527162878227E-2"/>
          <c:y val="0.17395649617871839"/>
          <c:w val="0.9414871490120339"/>
          <c:h val="0.74026070815222167"/>
        </c:manualLayout>
      </c:layout>
      <c:barChart>
        <c:barDir val="col"/>
        <c:grouping val="clustered"/>
        <c:varyColors val="1"/>
        <c:ser>
          <c:idx val="0"/>
          <c:order val="0"/>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E88-4925-8B33-5F1ED9FEF4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E88-4925-8B33-5F1ED9FEF4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E88-4925-8B33-5F1ED9FEF4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E88-4925-8B33-5F1ED9FEF4E4}"/>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9-5E88-4925-8B33-5F1ED9FEF4E4}"/>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B-5E88-4925-8B33-5F1ED9FEF4E4}"/>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'[3](10) Estudio de movilidad'!$K$19:$P$19</c:f>
              <c:strCache>
                <c:ptCount val="6"/>
                <c:pt idx="0">
                  <c:v>Valoración académica de la estancia</c:v>
                </c:pt>
                <c:pt idx="1">
                  <c:v>Valoración personal de la estancia</c:v>
                </c:pt>
                <c:pt idx="2">
                  <c:v>Valoración general de la estancia</c:v>
                </c:pt>
                <c:pt idx="3">
                  <c:v>Valoración académica de la estancia</c:v>
                </c:pt>
                <c:pt idx="4">
                  <c:v>Valoración personal de la estancia</c:v>
                </c:pt>
                <c:pt idx="5">
                  <c:v>Valoración general de la estancia</c:v>
                </c:pt>
              </c:strCache>
            </c:strRef>
          </c:cat>
          <c:val>
            <c:numRef>
              <c:f>'[3](10) Estudio de movilidad'!$K$20:$P$20</c:f>
              <c:numCache>
                <c:formatCode>General</c:formatCode>
                <c:ptCount val="6"/>
                <c:pt idx="0">
                  <c:v>3.96</c:v>
                </c:pt>
                <c:pt idx="1">
                  <c:v>3.91</c:v>
                </c:pt>
                <c:pt idx="2">
                  <c:v>4.46</c:v>
                </c:pt>
                <c:pt idx="3">
                  <c:v>3.93</c:v>
                </c:pt>
                <c:pt idx="4">
                  <c:v>3.98</c:v>
                </c:pt>
                <c:pt idx="5">
                  <c:v>4.5999999999999996</c:v>
                </c:pt>
              </c:numCache>
            </c:numRef>
          </c:val>
          <c:extLst>
            <c:ext xmlns:c16="http://schemas.microsoft.com/office/drawing/2014/chart" uri="{C3380CC4-5D6E-409C-BE32-E72D297353CC}">
              <c16:uniqueId val="{0000000C-5E88-4925-8B33-5F1ED9FEF4E4}"/>
            </c:ext>
          </c:extLst>
        </c:ser>
        <c:dLbls>
          <c:dLblPos val="outEnd"/>
          <c:showLegendKey val="0"/>
          <c:showVal val="1"/>
          <c:showCatName val="0"/>
          <c:showSerName val="0"/>
          <c:showPercent val="0"/>
          <c:showBubbleSize val="0"/>
        </c:dLbls>
        <c:gapWidth val="219"/>
        <c:overlap val="-27"/>
        <c:axId val="334321744"/>
        <c:axId val="333108776"/>
      </c:barChart>
      <c:catAx>
        <c:axId val="334321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33108776"/>
        <c:crosses val="autoZero"/>
        <c:auto val="1"/>
        <c:lblAlgn val="ctr"/>
        <c:lblOffset val="100"/>
        <c:noMultiLvlLbl val="0"/>
      </c:catAx>
      <c:valAx>
        <c:axId val="3331087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34321744"/>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ES_tradnl" sz="1800" b="0" i="0" baseline="0">
                <a:effectLst/>
              </a:rPr>
              <a:t>INDICADORES DEL S.G.I.C. (curso 2018/19)</a:t>
            </a:r>
            <a:endParaRPr lang="es-ES_tradnl" sz="18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s-ES_tradnl" sz="1800" b="0" i="0" baseline="0">
                <a:effectLst/>
              </a:rPr>
              <a:t>Valoraciones, en porcentaje, de la satisfacción con los programas de movilidad internacional </a:t>
            </a:r>
            <a:endParaRPr lang="es-ES_tradnl" sz="18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ES"/>
        </a:p>
      </c:txPr>
    </c:title>
    <c:autoTitleDeleted val="0"/>
    <c:plotArea>
      <c:layout>
        <c:manualLayout>
          <c:layoutTarget val="inner"/>
          <c:xMode val="edge"/>
          <c:yMode val="edge"/>
          <c:x val="4.5078161839939498E-2"/>
          <c:y val="0.17171270857329884"/>
          <c:w val="0.91424387205836577"/>
          <c:h val="0.69000138471899641"/>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1-3147-4AEC-830B-FFE72F953EC5}"/>
              </c:ext>
            </c:extLst>
          </c:dPt>
          <c:dPt>
            <c:idx val="3"/>
            <c:invertIfNegative val="0"/>
            <c:bubble3D val="0"/>
            <c:spPr>
              <a:solidFill>
                <a:srgbClr val="FFC000"/>
              </a:solidFill>
              <a:ln>
                <a:noFill/>
              </a:ln>
              <a:effectLst/>
            </c:spPr>
            <c:extLst>
              <c:ext xmlns:c16="http://schemas.microsoft.com/office/drawing/2014/chart" uri="{C3380CC4-5D6E-409C-BE32-E72D297353CC}">
                <c16:uniqueId val="{00000003-3147-4AEC-830B-FFE72F953EC5}"/>
              </c:ext>
            </c:extLst>
          </c:dPt>
          <c:dLbls>
            <c:dLbl>
              <c:idx val="1"/>
              <c:layout>
                <c:manualLayout>
                  <c:x val="-1.1708230886313938E-3"/>
                  <c:y val="-2.0684662322887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47-4AEC-830B-FFE72F953EC5}"/>
                </c:ext>
              </c:extLst>
            </c:dLbl>
            <c:dLbl>
              <c:idx val="3"/>
              <c:layout>
                <c:manualLayout>
                  <c:x val="0"/>
                  <c:y val="-1.03423311614437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47-4AEC-830B-FFE72F953EC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'[3](10) Estudio de movilidad'!$K$42:$K$45</c:f>
              <c:strCache>
                <c:ptCount val="4"/>
                <c:pt idx="0">
                  <c:v>Valoraciones positivas de los alumnos</c:v>
                </c:pt>
                <c:pt idx="1">
                  <c:v>Incidencias, quejas y reclamaciones de los alumnos</c:v>
                </c:pt>
                <c:pt idx="2">
                  <c:v>Valoraciones positivas de los alumnos</c:v>
                </c:pt>
                <c:pt idx="3">
                  <c:v>Incidencias, quejas y reclamaciones de los alumnos</c:v>
                </c:pt>
              </c:strCache>
            </c:strRef>
          </c:cat>
          <c:val>
            <c:numRef>
              <c:f>'[3](10) Estudio de movilidad'!$L$42:$L$45</c:f>
              <c:numCache>
                <c:formatCode>General</c:formatCode>
                <c:ptCount val="4"/>
                <c:pt idx="0">
                  <c:v>92.592592592592595</c:v>
                </c:pt>
                <c:pt idx="1">
                  <c:v>7.4074074074074066</c:v>
                </c:pt>
                <c:pt idx="2">
                  <c:v>92.857142857142861</c:v>
                </c:pt>
                <c:pt idx="3">
                  <c:v>7.1428571428571423</c:v>
                </c:pt>
              </c:numCache>
            </c:numRef>
          </c:val>
          <c:extLst>
            <c:ext xmlns:c16="http://schemas.microsoft.com/office/drawing/2014/chart" uri="{C3380CC4-5D6E-409C-BE32-E72D297353CC}">
              <c16:uniqueId val="{00000004-3147-4AEC-830B-FFE72F953EC5}"/>
            </c:ext>
          </c:extLst>
        </c:ser>
        <c:dLbls>
          <c:showLegendKey val="0"/>
          <c:showVal val="0"/>
          <c:showCatName val="0"/>
          <c:showSerName val="0"/>
          <c:showPercent val="0"/>
          <c:showBubbleSize val="0"/>
        </c:dLbls>
        <c:gapWidth val="219"/>
        <c:overlap val="-27"/>
        <c:axId val="47887968"/>
        <c:axId val="48049712"/>
      </c:barChart>
      <c:catAx>
        <c:axId val="4788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48049712"/>
        <c:crosses val="autoZero"/>
        <c:auto val="1"/>
        <c:lblAlgn val="ctr"/>
        <c:lblOffset val="100"/>
        <c:noMultiLvlLbl val="0"/>
      </c:catAx>
      <c:valAx>
        <c:axId val="48049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887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xdr:col>
          <xdr:colOff>28575</xdr:colOff>
          <xdr:row>10</xdr:row>
          <xdr:rowOff>114300</xdr:rowOff>
        </xdr:to>
        <xdr:sp macro="" textlink="">
          <xdr:nvSpPr>
            <xdr:cNvPr id="15362" name="Object 2" descr="Indicadores SIIU" hidden="1">
              <a:extLst>
                <a:ext uri="{63B3BB69-23CF-44E3-9099-C40C66FF867C}">
                  <a14:compatExt spid="_x0000_s15362"/>
                </a:ext>
                <a:ext uri="{FF2B5EF4-FFF2-40B4-BE49-F238E27FC236}">
                  <a16:creationId xmlns:a16="http://schemas.microsoft.com/office/drawing/2014/main" id="{00000000-0008-0000-0500-0000023C0000}"/>
                </a:ext>
              </a:extLst>
            </xdr:cNvPr>
            <xdr:cNvSpPr/>
          </xdr:nvSpPr>
          <xdr:spPr bwMode="auto">
            <a:xfrm>
              <a:off x="0" y="0"/>
              <a:ext cx="0" cy="0"/>
            </a:xfrm>
            <a:prstGeom prst="rect">
              <a:avLst/>
            </a:prstGeom>
            <a:solidFill>
              <a:srgbClr val="000000" mc:Ignorable="a14" a14:legacySpreadsheetColorIndex="8"/>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4</xdr:row>
          <xdr:rowOff>19050</xdr:rowOff>
        </xdr:from>
        <xdr:to>
          <xdr:col>7</xdr:col>
          <xdr:colOff>447675</xdr:colOff>
          <xdr:row>8</xdr:row>
          <xdr:rowOff>142875</xdr:rowOff>
        </xdr:to>
        <xdr:sp macro="" textlink="">
          <xdr:nvSpPr>
            <xdr:cNvPr id="3112" name="Object 40" hidden="1">
              <a:extLst>
                <a:ext uri="{63B3BB69-23CF-44E3-9099-C40C66FF867C}">
                  <a14:compatExt spid="_x0000_s3112"/>
                </a:ext>
                <a:ext uri="{FF2B5EF4-FFF2-40B4-BE49-F238E27FC236}">
                  <a16:creationId xmlns:a16="http://schemas.microsoft.com/office/drawing/2014/main" id="{00000000-0008-0000-0B00-0000280C0000}"/>
                </a:ext>
              </a:extLst>
            </xdr:cNvPr>
            <xdr:cNvSpPr/>
          </xdr:nvSpPr>
          <xdr:spPr bwMode="auto">
            <a:xfrm>
              <a:off x="0" y="0"/>
              <a:ext cx="0" cy="0"/>
            </a:xfrm>
            <a:prstGeom prst="rect">
              <a:avLst/>
            </a:prstGeom>
            <a:solidFill>
              <a:srgbClr val="000000" mc:Ignorable="a14" a14:legacySpreadsheetColorIndex="8"/>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485775</xdr:colOff>
          <xdr:row>4</xdr:row>
          <xdr:rowOff>19050</xdr:rowOff>
        </xdr:from>
        <xdr:to>
          <xdr:col>9</xdr:col>
          <xdr:colOff>638175</xdr:colOff>
          <xdr:row>8</xdr:row>
          <xdr:rowOff>142875</xdr:rowOff>
        </xdr:to>
        <xdr:sp macro="" textlink="">
          <xdr:nvSpPr>
            <xdr:cNvPr id="3113" name="Object 41" hidden="1">
              <a:extLst>
                <a:ext uri="{63B3BB69-23CF-44E3-9099-C40C66FF867C}">
                  <a14:compatExt spid="_x0000_s3113"/>
                </a:ext>
                <a:ext uri="{FF2B5EF4-FFF2-40B4-BE49-F238E27FC236}">
                  <a16:creationId xmlns:a16="http://schemas.microsoft.com/office/drawing/2014/main" id="{00000000-0008-0000-0B00-0000290C0000}"/>
                </a:ext>
              </a:extLst>
            </xdr:cNvPr>
            <xdr:cNvSpPr/>
          </xdr:nvSpPr>
          <xdr:spPr bwMode="auto">
            <a:xfrm>
              <a:off x="0" y="0"/>
              <a:ext cx="0" cy="0"/>
            </a:xfrm>
            <a:prstGeom prst="rect">
              <a:avLst/>
            </a:prstGeom>
            <a:solidFill>
              <a:srgbClr val="000000" mc:Ignorable="a14" a14:legacySpreadsheetColorIndex="8"/>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28575</xdr:rowOff>
        </xdr:from>
        <xdr:to>
          <xdr:col>7</xdr:col>
          <xdr:colOff>447675</xdr:colOff>
          <xdr:row>21</xdr:row>
          <xdr:rowOff>152400</xdr:rowOff>
        </xdr:to>
        <xdr:sp macro="" textlink="">
          <xdr:nvSpPr>
            <xdr:cNvPr id="3114" name="Object 42" hidden="1">
              <a:extLst>
                <a:ext uri="{63B3BB69-23CF-44E3-9099-C40C66FF867C}">
                  <a14:compatExt spid="_x0000_s3114"/>
                </a:ext>
                <a:ext uri="{FF2B5EF4-FFF2-40B4-BE49-F238E27FC236}">
                  <a16:creationId xmlns:a16="http://schemas.microsoft.com/office/drawing/2014/main" id="{00000000-0008-0000-0B00-00002A0C0000}"/>
                </a:ext>
              </a:extLst>
            </xdr:cNvPr>
            <xdr:cNvSpPr/>
          </xdr:nvSpPr>
          <xdr:spPr bwMode="auto">
            <a:xfrm>
              <a:off x="0" y="0"/>
              <a:ext cx="0" cy="0"/>
            </a:xfrm>
            <a:prstGeom prst="rect">
              <a:avLst/>
            </a:prstGeom>
            <a:solidFill>
              <a:srgbClr val="000000" mc:Ignorable="a14" a14:legacySpreadsheetColorIndex="8"/>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17</xdr:row>
          <xdr:rowOff>9525</xdr:rowOff>
        </xdr:from>
        <xdr:to>
          <xdr:col>9</xdr:col>
          <xdr:colOff>619125</xdr:colOff>
          <xdr:row>21</xdr:row>
          <xdr:rowOff>133350</xdr:rowOff>
        </xdr:to>
        <xdr:sp macro="" textlink="">
          <xdr:nvSpPr>
            <xdr:cNvPr id="3115" name="Object 43" hidden="1">
              <a:extLst>
                <a:ext uri="{63B3BB69-23CF-44E3-9099-C40C66FF867C}">
                  <a14:compatExt spid="_x0000_s3115"/>
                </a:ext>
                <a:ext uri="{FF2B5EF4-FFF2-40B4-BE49-F238E27FC236}">
                  <a16:creationId xmlns:a16="http://schemas.microsoft.com/office/drawing/2014/main" id="{00000000-0008-0000-0B00-00002B0C0000}"/>
                </a:ext>
              </a:extLst>
            </xdr:cNvPr>
            <xdr:cNvSpPr/>
          </xdr:nvSpPr>
          <xdr:spPr bwMode="auto">
            <a:xfrm>
              <a:off x="0" y="0"/>
              <a:ext cx="0" cy="0"/>
            </a:xfrm>
            <a:prstGeom prst="rect">
              <a:avLst/>
            </a:prstGeom>
            <a:solidFill>
              <a:srgbClr val="000000" mc:Ignorable="a14" a14:legacySpreadsheetColorIndex="8"/>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17</xdr:row>
          <xdr:rowOff>47625</xdr:rowOff>
        </xdr:from>
        <xdr:to>
          <xdr:col>12</xdr:col>
          <xdr:colOff>466725</xdr:colOff>
          <xdr:row>22</xdr:row>
          <xdr:rowOff>9525</xdr:rowOff>
        </xdr:to>
        <xdr:sp macro="" textlink="">
          <xdr:nvSpPr>
            <xdr:cNvPr id="3120" name="Object 48" hidden="1">
              <a:extLst>
                <a:ext uri="{63B3BB69-23CF-44E3-9099-C40C66FF867C}">
                  <a14:compatExt spid="_x0000_s3120"/>
                </a:ext>
                <a:ext uri="{FF2B5EF4-FFF2-40B4-BE49-F238E27FC236}">
                  <a16:creationId xmlns:a16="http://schemas.microsoft.com/office/drawing/2014/main" id="{00000000-0008-0000-0B00-0000300C0000}"/>
                </a:ext>
              </a:extLst>
            </xdr:cNvPr>
            <xdr:cNvSpPr/>
          </xdr:nvSpPr>
          <xdr:spPr bwMode="auto">
            <a:xfrm>
              <a:off x="0" y="0"/>
              <a:ext cx="0" cy="0"/>
            </a:xfrm>
            <a:prstGeom prst="rect">
              <a:avLst/>
            </a:prstGeom>
            <a:solidFill>
              <a:srgbClr val="000000" mc:Ignorable="a14" a14:legacySpreadsheetColorIndex="8"/>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16</xdr:row>
          <xdr:rowOff>152400</xdr:rowOff>
        </xdr:from>
        <xdr:to>
          <xdr:col>14</xdr:col>
          <xdr:colOff>419100</xdr:colOff>
          <xdr:row>21</xdr:row>
          <xdr:rowOff>114300</xdr:rowOff>
        </xdr:to>
        <xdr:sp macro="" textlink="">
          <xdr:nvSpPr>
            <xdr:cNvPr id="3121" name="Object 49" hidden="1">
              <a:extLst>
                <a:ext uri="{63B3BB69-23CF-44E3-9099-C40C66FF867C}">
                  <a14:compatExt spid="_x0000_s3121"/>
                </a:ext>
                <a:ext uri="{FF2B5EF4-FFF2-40B4-BE49-F238E27FC236}">
                  <a16:creationId xmlns:a16="http://schemas.microsoft.com/office/drawing/2014/main" id="{00000000-0008-0000-0B00-0000310C0000}"/>
                </a:ext>
              </a:extLst>
            </xdr:cNvPr>
            <xdr:cNvSpPr/>
          </xdr:nvSpPr>
          <xdr:spPr bwMode="auto">
            <a:xfrm>
              <a:off x="0" y="0"/>
              <a:ext cx="0" cy="0"/>
            </a:xfrm>
            <a:prstGeom prst="rect">
              <a:avLst/>
            </a:prstGeom>
            <a:solidFill>
              <a:srgbClr val="000000" mc:Ignorable="a14" a14:legacySpreadsheetColorIndex="8"/>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31</xdr:row>
          <xdr:rowOff>9525</xdr:rowOff>
        </xdr:from>
        <xdr:to>
          <xdr:col>7</xdr:col>
          <xdr:colOff>504825</xdr:colOff>
          <xdr:row>35</xdr:row>
          <xdr:rowOff>133350</xdr:rowOff>
        </xdr:to>
        <xdr:sp macro="" textlink="">
          <xdr:nvSpPr>
            <xdr:cNvPr id="3122" name="Object 50" hidden="1">
              <a:extLst>
                <a:ext uri="{63B3BB69-23CF-44E3-9099-C40C66FF867C}">
                  <a14:compatExt spid="_x0000_s3122"/>
                </a:ext>
                <a:ext uri="{FF2B5EF4-FFF2-40B4-BE49-F238E27FC236}">
                  <a16:creationId xmlns:a16="http://schemas.microsoft.com/office/drawing/2014/main" id="{00000000-0008-0000-0B00-0000320C0000}"/>
                </a:ext>
              </a:extLst>
            </xdr:cNvPr>
            <xdr:cNvSpPr/>
          </xdr:nvSpPr>
          <xdr:spPr bwMode="auto">
            <a:xfrm>
              <a:off x="0" y="0"/>
              <a:ext cx="0" cy="0"/>
            </a:xfrm>
            <a:prstGeom prst="rect">
              <a:avLst/>
            </a:prstGeom>
            <a:solidFill>
              <a:srgbClr val="000000" mc:Ignorable="a14" a14:legacySpreadsheetColorIndex="8"/>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31</xdr:row>
          <xdr:rowOff>9525</xdr:rowOff>
        </xdr:from>
        <xdr:to>
          <xdr:col>9</xdr:col>
          <xdr:colOff>647700</xdr:colOff>
          <xdr:row>35</xdr:row>
          <xdr:rowOff>133350</xdr:rowOff>
        </xdr:to>
        <xdr:sp macro="" textlink="">
          <xdr:nvSpPr>
            <xdr:cNvPr id="3123" name="Object 51" hidden="1">
              <a:extLst>
                <a:ext uri="{63B3BB69-23CF-44E3-9099-C40C66FF867C}">
                  <a14:compatExt spid="_x0000_s3123"/>
                </a:ext>
                <a:ext uri="{FF2B5EF4-FFF2-40B4-BE49-F238E27FC236}">
                  <a16:creationId xmlns:a16="http://schemas.microsoft.com/office/drawing/2014/main" id="{00000000-0008-0000-0B00-0000330C0000}"/>
                </a:ext>
              </a:extLst>
            </xdr:cNvPr>
            <xdr:cNvSpPr/>
          </xdr:nvSpPr>
          <xdr:spPr bwMode="auto">
            <a:xfrm>
              <a:off x="0" y="0"/>
              <a:ext cx="0" cy="0"/>
            </a:xfrm>
            <a:prstGeom prst="rect">
              <a:avLst/>
            </a:prstGeom>
            <a:solidFill>
              <a:srgbClr val="000000" mc:Ignorable="a14" a14:legacySpreadsheetColorIndex="8"/>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xdr:colOff>
      <xdr:row>0</xdr:row>
      <xdr:rowOff>0</xdr:rowOff>
    </xdr:from>
    <xdr:to>
      <xdr:col>8</xdr:col>
      <xdr:colOff>752476</xdr:colOff>
      <xdr:row>35</xdr:row>
      <xdr:rowOff>123825</xdr:rowOff>
    </xdr:to>
    <xdr:graphicFrame macro="">
      <xdr:nvGraphicFramePr>
        <xdr:cNvPr id="13" name="Gráfico 12">
          <a:extLst>
            <a:ext uri="{FF2B5EF4-FFF2-40B4-BE49-F238E27FC236}">
              <a16:creationId xmlns:a16="http://schemas.microsoft.com/office/drawing/2014/main" id="{00000000-0008-0000-0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868681</xdr:colOff>
      <xdr:row>32</xdr:row>
      <xdr:rowOff>121920</xdr:rowOff>
    </xdr:from>
    <xdr:to>
      <xdr:col>3</xdr:col>
      <xdr:colOff>162904</xdr:colOff>
      <xdr:row>34</xdr:row>
      <xdr:rowOff>41868</xdr:rowOff>
    </xdr:to>
    <xdr:sp macro="" textlink="">
      <xdr:nvSpPr>
        <xdr:cNvPr id="14" name="CuadroTexto 13">
          <a:extLst>
            <a:ext uri="{FF2B5EF4-FFF2-40B4-BE49-F238E27FC236}">
              <a16:creationId xmlns:a16="http://schemas.microsoft.com/office/drawing/2014/main" id="{00000000-0008-0000-0C00-00000E000000}"/>
            </a:ext>
          </a:extLst>
        </xdr:cNvPr>
        <xdr:cNvSpPr txBox="1"/>
      </xdr:nvSpPr>
      <xdr:spPr>
        <a:xfrm>
          <a:off x="868681" y="5303520"/>
          <a:ext cx="5418798" cy="2437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1400"/>
            <a:t>Alumnos</a:t>
          </a:r>
          <a:r>
            <a:rPr lang="es-ES_tradnl" sz="1400" baseline="0"/>
            <a:t> extranjeros en la UR</a:t>
          </a:r>
          <a:endParaRPr lang="es-ES_tradnl" sz="1400"/>
        </a:p>
      </xdr:txBody>
    </xdr:sp>
    <xdr:clientData/>
  </xdr:twoCellAnchor>
  <xdr:twoCellAnchor>
    <xdr:from>
      <xdr:col>0</xdr:col>
      <xdr:colOff>0</xdr:colOff>
      <xdr:row>35</xdr:row>
      <xdr:rowOff>152401</xdr:rowOff>
    </xdr:from>
    <xdr:to>
      <xdr:col>8</xdr:col>
      <xdr:colOff>723899</xdr:colOff>
      <xdr:row>73</xdr:row>
      <xdr:rowOff>148591</xdr:rowOff>
    </xdr:to>
    <xdr:graphicFrame macro="">
      <xdr:nvGraphicFramePr>
        <xdr:cNvPr id="19" name="Gráfico 18">
          <a:extLst>
            <a:ext uri="{FF2B5EF4-FFF2-40B4-BE49-F238E27FC236}">
              <a16:creationId xmlns:a16="http://schemas.microsoft.com/office/drawing/2014/main"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0.5157</cdr:x>
      <cdr:y>0.95346</cdr:y>
    </cdr:from>
    <cdr:to>
      <cdr:x>0.99758</cdr:x>
      <cdr:y>0.99371</cdr:y>
    </cdr:to>
    <cdr:sp macro="" textlink="">
      <cdr:nvSpPr>
        <cdr:cNvPr id="2" name="CuadroTexto 1"/>
        <cdr:cNvSpPr txBox="1"/>
      </cdr:nvSpPr>
      <cdr:spPr>
        <a:xfrm xmlns:a="http://schemas.openxmlformats.org/drawingml/2006/main">
          <a:off x="6507480" y="5775960"/>
          <a:ext cx="6080760"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_tradnl" sz="1100"/>
        </a:p>
      </cdr:txBody>
    </cdr:sp>
  </cdr:relSizeAnchor>
  <cdr:relSizeAnchor xmlns:cdr="http://schemas.openxmlformats.org/drawingml/2006/chartDrawing">
    <cdr:from>
      <cdr:x>0.52234</cdr:x>
      <cdr:y>0.95723</cdr:y>
    </cdr:from>
    <cdr:to>
      <cdr:x>0.99457</cdr:x>
      <cdr:y>1</cdr:y>
    </cdr:to>
    <cdr:sp macro="" textlink="">
      <cdr:nvSpPr>
        <cdr:cNvPr id="3" name="CuadroTexto 2"/>
        <cdr:cNvSpPr txBox="1"/>
      </cdr:nvSpPr>
      <cdr:spPr>
        <a:xfrm xmlns:a="http://schemas.openxmlformats.org/drawingml/2006/main">
          <a:off x="5878835" y="5470585"/>
          <a:ext cx="5314738" cy="24441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s-ES_tradnl" sz="1400"/>
            <a:t>Alumnos</a:t>
          </a:r>
          <a:r>
            <a:rPr lang="es-ES_tradnl" sz="1400" baseline="0"/>
            <a:t> de la UR en el extranjero</a:t>
          </a:r>
          <a:endParaRPr lang="es-ES_tradnl" sz="1400"/>
        </a:p>
      </cdr:txBody>
    </cdr:sp>
  </cdr:relSizeAnchor>
</c:userShapes>
</file>

<file path=xl/drawings/drawing5.xml><?xml version="1.0" encoding="utf-8"?>
<c:userShapes xmlns:c="http://schemas.openxmlformats.org/drawingml/2006/chart">
  <cdr:relSizeAnchor xmlns:cdr="http://schemas.openxmlformats.org/drawingml/2006/chartDrawing">
    <cdr:from>
      <cdr:x>0.0461</cdr:x>
      <cdr:y>0.93645</cdr:y>
    </cdr:from>
    <cdr:to>
      <cdr:x>0.50237</cdr:x>
      <cdr:y>0.994</cdr:y>
    </cdr:to>
    <cdr:sp macro="" textlink="">
      <cdr:nvSpPr>
        <cdr:cNvPr id="2" name="CuadroTexto 1"/>
        <cdr:cNvSpPr txBox="1"/>
      </cdr:nvSpPr>
      <cdr:spPr>
        <a:xfrm xmlns:a="http://schemas.openxmlformats.org/drawingml/2006/main">
          <a:off x="518160" y="5951220"/>
          <a:ext cx="5128260" cy="3657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Overflow="clip" horzOverflow="clip" wrap="square" rtlCol="0" anchor="ctr"/>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s-ES_tradnl" sz="1400">
              <a:solidFill>
                <a:schemeClr val="dk1"/>
              </a:solidFill>
              <a:effectLst/>
              <a:latin typeface="+mn-lt"/>
              <a:ea typeface="+mn-ea"/>
              <a:cs typeface="+mn-cs"/>
            </a:rPr>
            <a:t>Alumnos</a:t>
          </a:r>
          <a:r>
            <a:rPr lang="es-ES_tradnl" sz="1400" baseline="0">
              <a:solidFill>
                <a:schemeClr val="dk1"/>
              </a:solidFill>
              <a:effectLst/>
              <a:latin typeface="+mn-lt"/>
              <a:ea typeface="+mn-ea"/>
              <a:cs typeface="+mn-cs"/>
            </a:rPr>
            <a:t> extranjeros en la UR</a:t>
          </a:r>
          <a:endParaRPr lang="es-ES_tradnl" sz="1400">
            <a:effectLst/>
          </a:endParaRPr>
        </a:p>
        <a:p xmlns:a="http://schemas.openxmlformats.org/drawingml/2006/main">
          <a:pPr algn="ctr"/>
          <a:endParaRPr lang="es-ES_tradnl" sz="1400"/>
        </a:p>
      </cdr:txBody>
    </cdr:sp>
  </cdr:relSizeAnchor>
  <cdr:relSizeAnchor xmlns:cdr="http://schemas.openxmlformats.org/drawingml/2006/chartDrawing">
    <cdr:from>
      <cdr:x>0.50983</cdr:x>
      <cdr:y>0.93405</cdr:y>
    </cdr:from>
    <cdr:to>
      <cdr:x>0.97288</cdr:x>
      <cdr:y>0.99161</cdr:y>
    </cdr:to>
    <cdr:sp macro="" textlink="">
      <cdr:nvSpPr>
        <cdr:cNvPr id="4" name="CuadroTexto 3"/>
        <cdr:cNvSpPr txBox="1"/>
      </cdr:nvSpPr>
      <cdr:spPr>
        <a:xfrm xmlns:a="http://schemas.openxmlformats.org/drawingml/2006/main">
          <a:off x="5730240" y="5935980"/>
          <a:ext cx="5204460" cy="36576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Overflow="clip" horzOverflow="clip" wrap="square" rtlCol="0" anchor="ctr"/>
        <a:lstStyle xmlns:a="http://schemas.openxmlformats.org/drawingml/2006/main"/>
        <a:p xmlns:a="http://schemas.openxmlformats.org/drawingml/2006/main">
          <a:pPr algn="ctr"/>
          <a:r>
            <a:rPr lang="es-ES_tradnl" sz="1400"/>
            <a:t>Alumnos de la UR en el extranjero</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abandonos%20de%201%20a&#241;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ndimiento%20M&#225;ster%20SIIU%2018-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pia%20de%20Valoraciones%20movilidad%20IN%20y%20OUT%20para%20SGIC%20Curso%202018-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bonita"/>
      <sheetName val="abandonos de 1 año"/>
      <sheetName val="TABLA MATRI 17-18"/>
      <sheetName val="matri 17-18"/>
      <sheetName val="matri 18-19"/>
      <sheetName val="egresados 17-18"/>
    </sheetNames>
    <sheetDataSet>
      <sheetData sheetId="0"/>
      <sheetData sheetId="1">
        <row r="3">
          <cell r="A3" t="str">
            <v>Cuenta de DNI</v>
          </cell>
          <cell r="B3" t="str">
            <v>matri 18-19</v>
          </cell>
          <cell r="C3" t="str">
            <v>egresados</v>
          </cell>
        </row>
        <row r="4">
          <cell r="B4" t="str">
            <v>NO</v>
          </cell>
          <cell r="C4" t="str">
            <v>Total general</v>
          </cell>
        </row>
        <row r="5">
          <cell r="A5" t="str">
            <v>PLAN</v>
          </cell>
          <cell r="B5" t="str">
            <v>NO</v>
          </cell>
        </row>
        <row r="6">
          <cell r="A6" t="str">
            <v>201G</v>
          </cell>
          <cell r="B6">
            <v>67</v>
          </cell>
          <cell r="C6">
            <v>67</v>
          </cell>
        </row>
        <row r="7">
          <cell r="A7" t="str">
            <v>202G</v>
          </cell>
          <cell r="B7">
            <v>28</v>
          </cell>
          <cell r="C7">
            <v>28</v>
          </cell>
        </row>
        <row r="8">
          <cell r="A8" t="str">
            <v>203G</v>
          </cell>
          <cell r="B8">
            <v>16</v>
          </cell>
          <cell r="C8">
            <v>16</v>
          </cell>
        </row>
        <row r="9">
          <cell r="A9" t="str">
            <v>204G</v>
          </cell>
          <cell r="B9">
            <v>17</v>
          </cell>
          <cell r="C9">
            <v>17</v>
          </cell>
        </row>
        <row r="10">
          <cell r="A10" t="str">
            <v>205G</v>
          </cell>
          <cell r="B10">
            <v>15</v>
          </cell>
          <cell r="C10">
            <v>15</v>
          </cell>
        </row>
        <row r="11">
          <cell r="A11" t="str">
            <v>206G</v>
          </cell>
          <cell r="B11">
            <v>60</v>
          </cell>
          <cell r="C11">
            <v>60</v>
          </cell>
        </row>
        <row r="12">
          <cell r="A12" t="str">
            <v>207G</v>
          </cell>
          <cell r="B12">
            <v>16</v>
          </cell>
          <cell r="C12">
            <v>16</v>
          </cell>
        </row>
        <row r="13">
          <cell r="A13" t="str">
            <v>281D</v>
          </cell>
          <cell r="B13">
            <v>5</v>
          </cell>
          <cell r="C13">
            <v>5</v>
          </cell>
        </row>
        <row r="14">
          <cell r="A14" t="str">
            <v>301G</v>
          </cell>
          <cell r="B14">
            <v>11</v>
          </cell>
          <cell r="C14">
            <v>11</v>
          </cell>
        </row>
        <row r="15">
          <cell r="A15" t="str">
            <v>381D</v>
          </cell>
          <cell r="B15">
            <v>6</v>
          </cell>
          <cell r="C15">
            <v>6</v>
          </cell>
        </row>
        <row r="16">
          <cell r="A16" t="str">
            <v>601G</v>
          </cell>
          <cell r="B16">
            <v>5</v>
          </cell>
          <cell r="C16">
            <v>5</v>
          </cell>
        </row>
        <row r="17">
          <cell r="A17" t="str">
            <v>602G</v>
          </cell>
          <cell r="B17">
            <v>7</v>
          </cell>
          <cell r="C17">
            <v>7</v>
          </cell>
        </row>
        <row r="18">
          <cell r="A18" t="str">
            <v>603G</v>
          </cell>
          <cell r="B18">
            <v>15</v>
          </cell>
          <cell r="C18">
            <v>15</v>
          </cell>
        </row>
        <row r="19">
          <cell r="A19" t="str">
            <v>654M</v>
          </cell>
          <cell r="B19">
            <v>21</v>
          </cell>
          <cell r="C19">
            <v>21</v>
          </cell>
        </row>
        <row r="20">
          <cell r="A20" t="str">
            <v>681D</v>
          </cell>
          <cell r="B20">
            <v>3</v>
          </cell>
          <cell r="C20">
            <v>3</v>
          </cell>
        </row>
        <row r="21">
          <cell r="A21" t="str">
            <v>682D</v>
          </cell>
          <cell r="B21">
            <v>3</v>
          </cell>
          <cell r="C21">
            <v>3</v>
          </cell>
        </row>
        <row r="22">
          <cell r="A22" t="str">
            <v>701G</v>
          </cell>
          <cell r="B22">
            <v>5</v>
          </cell>
          <cell r="C22">
            <v>5</v>
          </cell>
        </row>
        <row r="23">
          <cell r="A23" t="str">
            <v>702G</v>
          </cell>
          <cell r="B23">
            <v>26</v>
          </cell>
          <cell r="C23">
            <v>26</v>
          </cell>
        </row>
        <row r="24">
          <cell r="A24" t="str">
            <v>703G</v>
          </cell>
          <cell r="B24">
            <v>12</v>
          </cell>
          <cell r="C24">
            <v>12</v>
          </cell>
        </row>
        <row r="25">
          <cell r="A25" t="str">
            <v>782D</v>
          </cell>
          <cell r="B25">
            <v>3</v>
          </cell>
          <cell r="C25">
            <v>3</v>
          </cell>
        </row>
        <row r="26">
          <cell r="A26" t="str">
            <v>801G</v>
          </cell>
          <cell r="B26">
            <v>28</v>
          </cell>
          <cell r="C26">
            <v>28</v>
          </cell>
        </row>
        <row r="27">
          <cell r="A27" t="str">
            <v>802G</v>
          </cell>
          <cell r="B27">
            <v>19</v>
          </cell>
          <cell r="C27">
            <v>19</v>
          </cell>
        </row>
        <row r="28">
          <cell r="A28" t="str">
            <v>803G</v>
          </cell>
          <cell r="B28">
            <v>39</v>
          </cell>
          <cell r="C28">
            <v>39</v>
          </cell>
        </row>
        <row r="29">
          <cell r="A29" t="str">
            <v>804G</v>
          </cell>
          <cell r="B29">
            <v>16</v>
          </cell>
          <cell r="C29">
            <v>16</v>
          </cell>
        </row>
        <row r="30">
          <cell r="A30" t="str">
            <v>805G</v>
          </cell>
          <cell r="B30">
            <v>12</v>
          </cell>
          <cell r="C30">
            <v>12</v>
          </cell>
        </row>
        <row r="31">
          <cell r="A31" t="str">
            <v>852M</v>
          </cell>
          <cell r="B31">
            <v>2</v>
          </cell>
          <cell r="C31">
            <v>2</v>
          </cell>
        </row>
        <row r="32">
          <cell r="A32" t="str">
            <v>881D</v>
          </cell>
          <cell r="B32">
            <v>8</v>
          </cell>
          <cell r="C32">
            <v>8</v>
          </cell>
        </row>
        <row r="33">
          <cell r="A33" t="str">
            <v>ERAS</v>
          </cell>
          <cell r="B33">
            <v>106</v>
          </cell>
          <cell r="C33">
            <v>106</v>
          </cell>
        </row>
        <row r="34">
          <cell r="A34" t="str">
            <v>M01A</v>
          </cell>
          <cell r="B34">
            <v>1</v>
          </cell>
          <cell r="C34">
            <v>1</v>
          </cell>
        </row>
        <row r="35">
          <cell r="A35" t="str">
            <v>M02A</v>
          </cell>
          <cell r="B35">
            <v>1</v>
          </cell>
          <cell r="C35">
            <v>1</v>
          </cell>
        </row>
        <row r="36">
          <cell r="A36" t="str">
            <v>M03A</v>
          </cell>
          <cell r="B36">
            <v>1</v>
          </cell>
          <cell r="C36">
            <v>1</v>
          </cell>
        </row>
        <row r="37">
          <cell r="A37" t="str">
            <v>M04A</v>
          </cell>
          <cell r="B37">
            <v>2</v>
          </cell>
          <cell r="C37">
            <v>2</v>
          </cell>
        </row>
        <row r="38">
          <cell r="A38" t="str">
            <v>M05A</v>
          </cell>
          <cell r="B38">
            <v>3</v>
          </cell>
          <cell r="C38">
            <v>3</v>
          </cell>
        </row>
        <row r="39">
          <cell r="A39" t="str">
            <v>M06A</v>
          </cell>
          <cell r="B39">
            <v>1</v>
          </cell>
          <cell r="C39">
            <v>1</v>
          </cell>
        </row>
        <row r="40">
          <cell r="A40" t="str">
            <v>255M</v>
          </cell>
          <cell r="B40">
            <v>5</v>
          </cell>
          <cell r="C40">
            <v>5</v>
          </cell>
        </row>
        <row r="41">
          <cell r="A41" t="str">
            <v>256M</v>
          </cell>
          <cell r="B41">
            <v>2</v>
          </cell>
          <cell r="C41">
            <v>2</v>
          </cell>
        </row>
        <row r="42">
          <cell r="A42" t="str">
            <v>282D</v>
          </cell>
          <cell r="B42">
            <v>4</v>
          </cell>
          <cell r="C42">
            <v>4</v>
          </cell>
        </row>
        <row r="43">
          <cell r="A43" t="str">
            <v>655M</v>
          </cell>
          <cell r="B43">
            <v>6</v>
          </cell>
          <cell r="C43">
            <v>6</v>
          </cell>
        </row>
        <row r="44">
          <cell r="A44" t="str">
            <v>854M</v>
          </cell>
          <cell r="B44">
            <v>3</v>
          </cell>
          <cell r="C44">
            <v>3</v>
          </cell>
        </row>
        <row r="45">
          <cell r="A45" t="str">
            <v>SEN</v>
          </cell>
          <cell r="B45">
            <v>6</v>
          </cell>
          <cell r="C45">
            <v>6</v>
          </cell>
        </row>
        <row r="46">
          <cell r="A46" t="str">
            <v>683D</v>
          </cell>
          <cell r="B46">
            <v>1</v>
          </cell>
          <cell r="C46">
            <v>1</v>
          </cell>
        </row>
        <row r="47">
          <cell r="A47" t="str">
            <v>EXT</v>
          </cell>
          <cell r="B47">
            <v>2</v>
          </cell>
          <cell r="C47">
            <v>2</v>
          </cell>
        </row>
        <row r="48">
          <cell r="A48" t="str">
            <v>Total general</v>
          </cell>
          <cell r="B48">
            <v>609</v>
          </cell>
          <cell r="C48">
            <v>609</v>
          </cell>
        </row>
      </sheetData>
      <sheetData sheetId="2">
        <row r="3">
          <cell r="A3" t="str">
            <v>Cuenta de DNI</v>
          </cell>
        </row>
        <row r="4">
          <cell r="A4" t="str">
            <v>PLAN</v>
          </cell>
          <cell r="B4" t="str">
            <v>Total</v>
          </cell>
        </row>
        <row r="5">
          <cell r="A5" t="str">
            <v>201G</v>
          </cell>
          <cell r="B5">
            <v>506</v>
          </cell>
        </row>
        <row r="6">
          <cell r="A6" t="str">
            <v>202G</v>
          </cell>
          <cell r="B6">
            <v>228</v>
          </cell>
        </row>
        <row r="7">
          <cell r="A7" t="str">
            <v>203G</v>
          </cell>
          <cell r="B7">
            <v>195</v>
          </cell>
        </row>
        <row r="8">
          <cell r="A8" t="str">
            <v>204G</v>
          </cell>
          <cell r="B8">
            <v>85</v>
          </cell>
        </row>
        <row r="9">
          <cell r="A9" t="str">
            <v>205G</v>
          </cell>
          <cell r="B9">
            <v>315</v>
          </cell>
        </row>
        <row r="10">
          <cell r="A10" t="str">
            <v>206G</v>
          </cell>
          <cell r="B10">
            <v>593</v>
          </cell>
        </row>
        <row r="11">
          <cell r="A11" t="str">
            <v>207G</v>
          </cell>
          <cell r="B11">
            <v>100</v>
          </cell>
        </row>
        <row r="12">
          <cell r="A12" t="str">
            <v>254M</v>
          </cell>
          <cell r="B12">
            <v>25</v>
          </cell>
        </row>
        <row r="13">
          <cell r="A13" t="str">
            <v>281D</v>
          </cell>
          <cell r="B13">
            <v>16</v>
          </cell>
        </row>
        <row r="14">
          <cell r="A14" t="str">
            <v>301G</v>
          </cell>
          <cell r="B14">
            <v>314</v>
          </cell>
        </row>
        <row r="15">
          <cell r="A15" t="str">
            <v>381D</v>
          </cell>
          <cell r="B15">
            <v>40</v>
          </cell>
        </row>
        <row r="16">
          <cell r="A16" t="str">
            <v>601G</v>
          </cell>
          <cell r="B16">
            <v>84</v>
          </cell>
        </row>
        <row r="17">
          <cell r="A17" t="str">
            <v>602G</v>
          </cell>
          <cell r="B17">
            <v>84</v>
          </cell>
        </row>
        <row r="18">
          <cell r="A18" t="str">
            <v>603G</v>
          </cell>
          <cell r="B18">
            <v>73</v>
          </cell>
        </row>
        <row r="19">
          <cell r="A19" t="str">
            <v>654M</v>
          </cell>
          <cell r="B19">
            <v>71</v>
          </cell>
        </row>
        <row r="20">
          <cell r="A20" t="str">
            <v>681D</v>
          </cell>
          <cell r="B20">
            <v>48</v>
          </cell>
        </row>
        <row r="21">
          <cell r="A21" t="str">
            <v>682D</v>
          </cell>
          <cell r="B21">
            <v>21</v>
          </cell>
        </row>
        <row r="22">
          <cell r="A22" t="str">
            <v>701G</v>
          </cell>
          <cell r="B22">
            <v>104</v>
          </cell>
        </row>
        <row r="23">
          <cell r="A23" t="str">
            <v>702G</v>
          </cell>
          <cell r="B23">
            <v>157</v>
          </cell>
        </row>
        <row r="24">
          <cell r="A24" t="str">
            <v>703G</v>
          </cell>
          <cell r="B24">
            <v>108</v>
          </cell>
        </row>
        <row r="25">
          <cell r="A25" t="str">
            <v>759M</v>
          </cell>
          <cell r="B25">
            <v>1</v>
          </cell>
        </row>
        <row r="26">
          <cell r="A26" t="str">
            <v>781D</v>
          </cell>
          <cell r="B26">
            <v>33</v>
          </cell>
        </row>
        <row r="27">
          <cell r="A27" t="str">
            <v>782D</v>
          </cell>
          <cell r="B27">
            <v>13</v>
          </cell>
        </row>
        <row r="28">
          <cell r="A28" t="str">
            <v>783D</v>
          </cell>
          <cell r="B28">
            <v>22</v>
          </cell>
        </row>
        <row r="29">
          <cell r="A29" t="str">
            <v>801G</v>
          </cell>
          <cell r="B29">
            <v>188</v>
          </cell>
        </row>
        <row r="30">
          <cell r="A30" t="str">
            <v>802G</v>
          </cell>
          <cell r="B30">
            <v>109</v>
          </cell>
        </row>
        <row r="31">
          <cell r="A31" t="str">
            <v>803G</v>
          </cell>
          <cell r="B31">
            <v>218</v>
          </cell>
        </row>
        <row r="32">
          <cell r="A32" t="str">
            <v>804G</v>
          </cell>
          <cell r="B32">
            <v>65</v>
          </cell>
        </row>
        <row r="33">
          <cell r="A33" t="str">
            <v>805G</v>
          </cell>
          <cell r="B33">
            <v>109</v>
          </cell>
        </row>
        <row r="34">
          <cell r="A34" t="str">
            <v>851M</v>
          </cell>
          <cell r="B34">
            <v>5</v>
          </cell>
        </row>
        <row r="35">
          <cell r="A35" t="str">
            <v>852M</v>
          </cell>
          <cell r="B35">
            <v>51</v>
          </cell>
        </row>
        <row r="36">
          <cell r="A36" t="str">
            <v>881D</v>
          </cell>
          <cell r="B36">
            <v>37</v>
          </cell>
        </row>
        <row r="37">
          <cell r="A37" t="str">
            <v>ERAS</v>
          </cell>
          <cell r="B37">
            <v>109</v>
          </cell>
        </row>
        <row r="38">
          <cell r="A38" t="str">
            <v>M01A</v>
          </cell>
          <cell r="B38">
            <v>21</v>
          </cell>
        </row>
        <row r="39">
          <cell r="A39" t="str">
            <v>M02A</v>
          </cell>
          <cell r="B39">
            <v>21</v>
          </cell>
        </row>
        <row r="40">
          <cell r="A40" t="str">
            <v>M03A</v>
          </cell>
          <cell r="B40">
            <v>26</v>
          </cell>
        </row>
        <row r="41">
          <cell r="A41" t="str">
            <v>M04A</v>
          </cell>
          <cell r="B41">
            <v>24</v>
          </cell>
        </row>
        <row r="42">
          <cell r="A42" t="str">
            <v>M05A</v>
          </cell>
          <cell r="B42">
            <v>23</v>
          </cell>
        </row>
        <row r="43">
          <cell r="A43" t="str">
            <v>M06A</v>
          </cell>
          <cell r="B43">
            <v>20</v>
          </cell>
        </row>
        <row r="44">
          <cell r="A44" t="str">
            <v>M07A</v>
          </cell>
          <cell r="B44">
            <v>24</v>
          </cell>
        </row>
        <row r="45">
          <cell r="A45" t="str">
            <v>(en blanco)</v>
          </cell>
        </row>
        <row r="46">
          <cell r="A46" t="str">
            <v>255M</v>
          </cell>
          <cell r="B46">
            <v>16</v>
          </cell>
        </row>
        <row r="47">
          <cell r="A47" t="str">
            <v>256M</v>
          </cell>
          <cell r="B47">
            <v>38</v>
          </cell>
        </row>
        <row r="48">
          <cell r="A48" t="str">
            <v>282D</v>
          </cell>
          <cell r="B48">
            <v>24</v>
          </cell>
        </row>
        <row r="49">
          <cell r="A49" t="str">
            <v>655M</v>
          </cell>
          <cell r="B49">
            <v>17</v>
          </cell>
        </row>
        <row r="50">
          <cell r="A50" t="str">
            <v>760M</v>
          </cell>
          <cell r="B50">
            <v>12</v>
          </cell>
        </row>
        <row r="51">
          <cell r="A51" t="str">
            <v>853M</v>
          </cell>
          <cell r="B51">
            <v>7</v>
          </cell>
        </row>
        <row r="52">
          <cell r="A52" t="str">
            <v>854M</v>
          </cell>
          <cell r="B52">
            <v>26</v>
          </cell>
        </row>
        <row r="53">
          <cell r="A53" t="str">
            <v>SEN</v>
          </cell>
          <cell r="B53">
            <v>6</v>
          </cell>
        </row>
        <row r="54">
          <cell r="A54" t="str">
            <v>683D</v>
          </cell>
          <cell r="B54">
            <v>4</v>
          </cell>
        </row>
        <row r="55">
          <cell r="A55" t="str">
            <v>EXT</v>
          </cell>
          <cell r="B55">
            <v>2</v>
          </cell>
        </row>
        <row r="56">
          <cell r="A56" t="str">
            <v>Total general</v>
          </cell>
          <cell r="B56">
            <v>4438</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ados para m 2 años"/>
      <sheetName val="Hoja3"/>
      <sheetName val="Hoja2"/>
      <sheetName val="máster"/>
    </sheetNames>
    <sheetDataSet>
      <sheetData sheetId="0">
        <row r="1">
          <cell r="A1" t="str">
            <v>egresados 18</v>
          </cell>
          <cell r="E1" t="str">
            <v>ingreso 17</v>
          </cell>
        </row>
        <row r="2">
          <cell r="A2" t="str">
            <v>254M</v>
          </cell>
          <cell r="B2">
            <v>13</v>
          </cell>
          <cell r="E2" t="str">
            <v>261M</v>
          </cell>
          <cell r="F2">
            <v>155</v>
          </cell>
        </row>
        <row r="3">
          <cell r="A3" t="str">
            <v>256M</v>
          </cell>
          <cell r="B3">
            <v>1</v>
          </cell>
          <cell r="E3" t="str">
            <v>851M</v>
          </cell>
          <cell r="F3">
            <v>3</v>
          </cell>
        </row>
        <row r="4">
          <cell r="A4" t="str">
            <v>261M</v>
          </cell>
          <cell r="B4">
            <v>8</v>
          </cell>
          <cell r="E4" t="str">
            <v>254M</v>
          </cell>
          <cell r="F4">
            <v>14</v>
          </cell>
        </row>
        <row r="5">
          <cell r="A5" t="str">
            <v>655M</v>
          </cell>
          <cell r="B5">
            <v>4</v>
          </cell>
          <cell r="E5" t="str">
            <v>759M</v>
          </cell>
          <cell r="F5">
            <v>1</v>
          </cell>
        </row>
        <row r="6">
          <cell r="A6" t="str">
            <v>760M</v>
          </cell>
          <cell r="B6">
            <v>1</v>
          </cell>
          <cell r="E6" t="str">
            <v>654M</v>
          </cell>
          <cell r="F6">
            <v>15</v>
          </cell>
        </row>
        <row r="7">
          <cell r="A7" t="str">
            <v>852M</v>
          </cell>
          <cell r="B7">
            <v>19</v>
          </cell>
          <cell r="E7" t="str">
            <v>852M</v>
          </cell>
          <cell r="F7">
            <v>29</v>
          </cell>
        </row>
        <row r="8">
          <cell r="A8" t="str">
            <v>854M</v>
          </cell>
          <cell r="B8">
            <v>9</v>
          </cell>
          <cell r="E8" t="str">
            <v>853M</v>
          </cell>
          <cell r="F8">
            <v>4</v>
          </cell>
        </row>
        <row r="9">
          <cell r="B9"/>
          <cell r="E9" t="str">
            <v>760M</v>
          </cell>
          <cell r="F9">
            <v>9</v>
          </cell>
        </row>
        <row r="10">
          <cell r="B10"/>
          <cell r="E10" t="str">
            <v>256M</v>
          </cell>
          <cell r="F10">
            <v>29</v>
          </cell>
        </row>
        <row r="11">
          <cell r="B11"/>
          <cell r="E11" t="str">
            <v>655M</v>
          </cell>
          <cell r="F11">
            <v>13</v>
          </cell>
        </row>
        <row r="12">
          <cell r="E12" t="str">
            <v>854M</v>
          </cell>
          <cell r="F12">
            <v>11</v>
          </cell>
        </row>
        <row r="13">
          <cell r="E13" t="str">
            <v>255M</v>
          </cell>
          <cell r="F13">
            <v>7</v>
          </cell>
        </row>
      </sheetData>
      <sheetData sheetId="1">
        <row r="1">
          <cell r="I1"/>
        </row>
        <row r="6">
          <cell r="C6" t="str">
            <v>261M</v>
          </cell>
          <cell r="D6">
            <v>150</v>
          </cell>
          <cell r="H6" t="str">
            <v>261M</v>
          </cell>
          <cell r="I6">
            <v>130</v>
          </cell>
          <cell r="N6" t="str">
            <v>261M</v>
          </cell>
          <cell r="O6">
            <v>8.4020270270270281</v>
          </cell>
          <cell r="S6" t="str">
            <v>261M</v>
          </cell>
          <cell r="T6">
            <v>98.785614198972439</v>
          </cell>
        </row>
        <row r="7">
          <cell r="C7" t="str">
            <v>851M</v>
          </cell>
          <cell r="D7">
            <v>2</v>
          </cell>
          <cell r="H7" t="str">
            <v>851M</v>
          </cell>
          <cell r="I7">
            <v>1</v>
          </cell>
          <cell r="N7" t="str">
            <v>851M</v>
          </cell>
          <cell r="O7">
            <v>8.9</v>
          </cell>
          <cell r="S7" t="str">
            <v>851M</v>
          </cell>
          <cell r="T7">
            <v>82.35294117647058</v>
          </cell>
        </row>
        <row r="8">
          <cell r="C8" t="str">
            <v>254M</v>
          </cell>
          <cell r="D8">
            <v>19</v>
          </cell>
          <cell r="H8" t="str">
            <v>853M</v>
          </cell>
          <cell r="I8">
            <v>1</v>
          </cell>
          <cell r="N8" t="str">
            <v>254M</v>
          </cell>
          <cell r="O8">
            <v>7.9538461538461522</v>
          </cell>
          <cell r="S8" t="str">
            <v>254M</v>
          </cell>
          <cell r="T8">
            <v>100</v>
          </cell>
        </row>
        <row r="9">
          <cell r="C9" t="str">
            <v>654M</v>
          </cell>
          <cell r="D9">
            <v>19</v>
          </cell>
          <cell r="H9" t="str">
            <v>760M</v>
          </cell>
          <cell r="I9">
            <v>11</v>
          </cell>
          <cell r="N9" t="str">
            <v>654M</v>
          </cell>
          <cell r="O9">
            <v>8.1125000000000007</v>
          </cell>
          <cell r="S9" t="str">
            <v>852M</v>
          </cell>
          <cell r="T9">
            <v>98.305084745762713</v>
          </cell>
        </row>
        <row r="10">
          <cell r="C10" t="str">
            <v>852M</v>
          </cell>
          <cell r="D10">
            <v>28</v>
          </cell>
          <cell r="H10" t="str">
            <v>256M</v>
          </cell>
          <cell r="I10">
            <v>9</v>
          </cell>
          <cell r="N10" t="str">
            <v>852M</v>
          </cell>
          <cell r="O10">
            <v>7.6041666666666652</v>
          </cell>
          <cell r="S10" t="str">
            <v>853M</v>
          </cell>
          <cell r="T10">
            <v>72.448979591836732</v>
          </cell>
        </row>
        <row r="11">
          <cell r="C11" t="str">
            <v>853M</v>
          </cell>
          <cell r="D11">
            <v>2</v>
          </cell>
          <cell r="H11" t="str">
            <v>655M</v>
          </cell>
          <cell r="I11">
            <v>18</v>
          </cell>
          <cell r="N11" t="str">
            <v>853M</v>
          </cell>
          <cell r="O11">
            <v>8.375</v>
          </cell>
          <cell r="S11" t="str">
            <v>760M</v>
          </cell>
          <cell r="T11">
            <v>100</v>
          </cell>
        </row>
        <row r="12">
          <cell r="C12" t="str">
            <v>760M</v>
          </cell>
          <cell r="D12">
            <v>13</v>
          </cell>
          <cell r="H12" t="str">
            <v>255M</v>
          </cell>
          <cell r="I12">
            <v>5</v>
          </cell>
          <cell r="N12" t="str">
            <v>760M</v>
          </cell>
          <cell r="O12">
            <v>8.0083333333333329</v>
          </cell>
          <cell r="S12" t="str">
            <v>256M</v>
          </cell>
          <cell r="T12">
            <v>90.445859872611464</v>
          </cell>
        </row>
        <row r="13">
          <cell r="C13" t="str">
            <v>256M</v>
          </cell>
          <cell r="D13">
            <v>13</v>
          </cell>
          <cell r="H13" t="str">
            <v>761M</v>
          </cell>
          <cell r="I13">
            <v>1</v>
          </cell>
          <cell r="N13" t="str">
            <v>256M</v>
          </cell>
          <cell r="O13">
            <v>8.3642857142857139</v>
          </cell>
          <cell r="S13" t="str">
            <v>655M</v>
          </cell>
          <cell r="T13">
            <v>93.469387755102034</v>
          </cell>
        </row>
        <row r="14">
          <cell r="C14" t="str">
            <v>655M</v>
          </cell>
          <cell r="D14">
            <v>38</v>
          </cell>
          <cell r="N14" t="str">
            <v>655M</v>
          </cell>
          <cell r="O14">
            <v>8.2521739130434781</v>
          </cell>
          <cell r="S14" t="str">
            <v>854M</v>
          </cell>
          <cell r="T14">
            <v>100</v>
          </cell>
        </row>
        <row r="15">
          <cell r="C15" t="str">
            <v>854M</v>
          </cell>
          <cell r="D15">
            <v>12</v>
          </cell>
          <cell r="N15" t="str">
            <v>854M</v>
          </cell>
          <cell r="O15">
            <v>7.8</v>
          </cell>
          <cell r="S15" t="str">
            <v>255M</v>
          </cell>
          <cell r="T15">
            <v>100</v>
          </cell>
        </row>
        <row r="16">
          <cell r="C16" t="str">
            <v>255M</v>
          </cell>
          <cell r="D16">
            <v>9</v>
          </cell>
          <cell r="N16" t="str">
            <v>255M</v>
          </cell>
          <cell r="O16">
            <v>7.2333333333333334</v>
          </cell>
          <cell r="S16" t="str">
            <v>761M</v>
          </cell>
          <cell r="T16">
            <v>100</v>
          </cell>
        </row>
        <row r="17">
          <cell r="C17" t="str">
            <v>761M</v>
          </cell>
          <cell r="D17">
            <v>15</v>
          </cell>
          <cell r="N17" t="str">
            <v>761M</v>
          </cell>
          <cell r="O17">
            <v>7.7333333333333334</v>
          </cell>
          <cell r="T17">
            <v>97.395354538211677</v>
          </cell>
        </row>
        <row r="22">
          <cell r="C22" t="str">
            <v>para actualizar la tasa de graduación de la cohorte 17-18</v>
          </cell>
          <cell r="H22" t="str">
            <v>(Todas)</v>
          </cell>
        </row>
        <row r="23">
          <cell r="H23" t="str">
            <v>(Todas)</v>
          </cell>
          <cell r="I23" t="str">
            <v>para créditos reconocidos</v>
          </cell>
        </row>
        <row r="24">
          <cell r="H24" t="str">
            <v>(Todas)</v>
          </cell>
        </row>
        <row r="26">
          <cell r="C26" t="str">
            <v>261M</v>
          </cell>
          <cell r="D26">
            <v>8</v>
          </cell>
          <cell r="H26" t="str">
            <v>Suma de CreditosRecCurso</v>
          </cell>
          <cell r="I26" t="str">
            <v>Suma de CreditosRecInicio</v>
          </cell>
          <cell r="N26"/>
          <cell r="O26"/>
          <cell r="S26"/>
          <cell r="T26"/>
        </row>
        <row r="27">
          <cell r="C27" t="str">
            <v>254M</v>
          </cell>
          <cell r="D27">
            <v>13</v>
          </cell>
          <cell r="H27">
            <v>149.5</v>
          </cell>
          <cell r="I27">
            <v>161.5</v>
          </cell>
        </row>
        <row r="28">
          <cell r="C28" t="str">
            <v>852M</v>
          </cell>
          <cell r="D28">
            <v>19</v>
          </cell>
          <cell r="H28">
            <v>12</v>
          </cell>
          <cell r="I28">
            <v>18</v>
          </cell>
        </row>
        <row r="29">
          <cell r="C29" t="str">
            <v>760M</v>
          </cell>
          <cell r="D29">
            <v>1</v>
          </cell>
          <cell r="H29">
            <v>0</v>
          </cell>
          <cell r="I29">
            <v>0</v>
          </cell>
        </row>
        <row r="30">
          <cell r="C30" t="str">
            <v>256M</v>
          </cell>
          <cell r="D30">
            <v>1</v>
          </cell>
          <cell r="H30">
            <v>445</v>
          </cell>
          <cell r="I30">
            <v>1135</v>
          </cell>
        </row>
        <row r="31">
          <cell r="C31" t="str">
            <v>655M</v>
          </cell>
          <cell r="D31">
            <v>4</v>
          </cell>
          <cell r="H31">
            <v>207</v>
          </cell>
          <cell r="I31">
            <v>256.5</v>
          </cell>
        </row>
        <row r="32">
          <cell r="C32" t="str">
            <v>854M</v>
          </cell>
          <cell r="D32">
            <v>9</v>
          </cell>
          <cell r="H32">
            <v>27</v>
          </cell>
          <cell r="I32">
            <v>48</v>
          </cell>
        </row>
        <row r="33">
          <cell r="H33">
            <v>18</v>
          </cell>
          <cell r="I33">
            <v>18</v>
          </cell>
        </row>
        <row r="34">
          <cell r="H34">
            <v>9</v>
          </cell>
          <cell r="I34">
            <v>18</v>
          </cell>
        </row>
        <row r="35">
          <cell r="H35">
            <v>6</v>
          </cell>
          <cell r="I35">
            <v>6</v>
          </cell>
        </row>
        <row r="36">
          <cell r="H36">
            <v>30</v>
          </cell>
          <cell r="I36">
            <v>35</v>
          </cell>
        </row>
        <row r="37">
          <cell r="H37">
            <v>6</v>
          </cell>
          <cell r="I37">
            <v>57</v>
          </cell>
        </row>
        <row r="38">
          <cell r="H38">
            <v>108</v>
          </cell>
          <cell r="I38">
            <v>108</v>
          </cell>
        </row>
        <row r="39">
          <cell r="H39">
            <v>1017.5</v>
          </cell>
          <cell r="I39">
            <v>1861</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Estudio de movilidad"/>
    </sheetNames>
    <sheetDataSet>
      <sheetData sheetId="0">
        <row r="19">
          <cell r="K19" t="str">
            <v>Valoración académica de la estancia</v>
          </cell>
          <cell r="L19" t="str">
            <v>Valoración personal de la estancia</v>
          </cell>
          <cell r="M19" t="str">
            <v>Valoración general de la estancia</v>
          </cell>
          <cell r="N19" t="str">
            <v>Valoración académica de la estancia</v>
          </cell>
          <cell r="O19" t="str">
            <v>Valoración personal de la estancia</v>
          </cell>
          <cell r="P19" t="str">
            <v>Valoración general de la estancia</v>
          </cell>
        </row>
        <row r="20">
          <cell r="K20">
            <v>3.96</v>
          </cell>
          <cell r="L20">
            <v>3.91</v>
          </cell>
          <cell r="M20">
            <v>4.46</v>
          </cell>
          <cell r="N20">
            <v>3.93</v>
          </cell>
          <cell r="O20">
            <v>3.98</v>
          </cell>
          <cell r="P20">
            <v>4.5999999999999996</v>
          </cell>
        </row>
        <row r="42">
          <cell r="K42" t="str">
            <v>Valoraciones positivas de los alumnos</v>
          </cell>
          <cell r="L42">
            <v>92.592592592592595</v>
          </cell>
        </row>
        <row r="43">
          <cell r="K43" t="str">
            <v>Incidencias, quejas y reclamaciones de los alumnos</v>
          </cell>
          <cell r="L43">
            <v>7.4074074074074066</v>
          </cell>
        </row>
        <row r="44">
          <cell r="K44" t="str">
            <v>Valoraciones positivas de los alumnos</v>
          </cell>
          <cell r="L44">
            <v>92.857142857142861</v>
          </cell>
        </row>
        <row r="45">
          <cell r="K45" t="str">
            <v>Incidencias, quejas y reclamaciones de los alumnos</v>
          </cell>
          <cell r="L45">
            <v>7.1428571428571423</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discoe/Planificacion/estudios%20varios/19-20/CENSOS/alumnos%20x%20modalidad%20a%2008-01-20.xlsx" TargetMode="External"/><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2" Type="http://schemas.openxmlformats.org/officeDocument/2006/relationships/externalLinkPath" Target="704B%20aps%20Alumnos%20matriculados%20con%20datos%20de%20acceso.xlsx" TargetMode="External"/><Relationship Id="rId1" Type="http://schemas.openxmlformats.org/officeDocument/2006/relationships/pivotCacheRecords" Target="pivotCacheRecords10.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fes%20x%20asig%20a%2029-10-19%20REFINITIVO.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discoe/Planificacion/Alumnos/est_convocats/18-19/Copia%20de%20_DEF%20MEDIAS%20EXCEL%20PRIMER%20Y%20SEGUNDO%20SEMESTRE%2018-19%20%20UR%20+%20ENFERMERIA%2002-12-19%20OK%20encdisp%202S%20+%20upred.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Profes%20x%20asig%20a%2029-10-19%20REFINITIVO.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Profes%20x%20asig%20a%2029-10-19%20REFINITIVO.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Profes%20x%20asig%20a%2029-10-19%20REFINITIVO.xlsx"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2" Type="http://schemas.openxmlformats.org/officeDocument/2006/relationships/externalLinkPath" Target="Profes%20x%20asig%20a%2029-10-19%20REFINITIVO.xlsx" TargetMode="External"/><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2" Type="http://schemas.openxmlformats.org/officeDocument/2006/relationships/externalLinkPath" Target="Profes%20x%20asig%20a%2029-10-19%20REFINITIVO.xlsx" TargetMode="External"/><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2" Type="http://schemas.openxmlformats.org/officeDocument/2006/relationships/externalLinkPath" Target="Profes%20x%20asig%20a%2029-10-19%20REFINITIVO.xlsx" TargetMode="External"/><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ª. Estrella Sáenz Urbina" refreshedDate="43927.391834374997" createdVersion="6" refreshedVersion="6" minRefreshableVersion="3" recordCount="4397" xr:uid="{01427CBF-F5B0-454F-BDA7-B3C92342F23C}">
  <cacheSource type="worksheet">
    <worksheetSource ref="A1:L1048576" sheet="Hoja1" r:id="rId2"/>
  </cacheSource>
  <cacheFields count="12">
    <cacheField name="PLAN" numFmtId="0">
      <sharedItems containsBlank="1" count="54">
        <s v="201G"/>
        <s v="202G"/>
        <s v="203G"/>
        <s v="204G"/>
        <s v="205G"/>
        <s v="206G"/>
        <s v="207G"/>
        <s v="254M"/>
        <s v="255M"/>
        <s v="256M"/>
        <s v="281D"/>
        <s v="282D"/>
        <s v="283D"/>
        <s v="301G"/>
        <s v="381D"/>
        <s v="601G"/>
        <s v="602G"/>
        <s v="603G"/>
        <s v="654M"/>
        <s v="655M"/>
        <s v="681D"/>
        <s v="682D"/>
        <s v="683D"/>
        <s v="684D"/>
        <s v="701G"/>
        <s v="702G"/>
        <s v="703G"/>
        <s v="759M"/>
        <s v="760M"/>
        <s v="761M"/>
        <s v="781D"/>
        <s v="782D"/>
        <s v="783D"/>
        <s v="801G"/>
        <s v="802G"/>
        <s v="803G"/>
        <s v="804G"/>
        <s v="805G"/>
        <s v="851M"/>
        <s v="852M"/>
        <s v="853M"/>
        <s v="854M"/>
        <s v="881D"/>
        <s v="ERAS"/>
        <s v="EXT"/>
        <s v="M01A"/>
        <s v="M02A"/>
        <s v="M03A"/>
        <s v="M04A"/>
        <s v="M05A"/>
        <s v="M06A"/>
        <s v="M07A"/>
        <s v="SEN"/>
        <m/>
      </sharedItems>
    </cacheField>
    <cacheField name="DNI" numFmtId="0">
      <sharedItems containsBlank="1" containsMixedTypes="1" containsNumber="1" containsInteger="1" minValue="413716" maxValue="801199013870"/>
    </cacheField>
    <cacheField name="DESCRIPCION" numFmtId="0">
      <sharedItems containsBlank="1"/>
    </cacheField>
    <cacheField name="DNI2" numFmtId="0">
      <sharedItems containsBlank="1" containsMixedTypes="1" containsNumber="1" containsInteger="1" minValue="413716" maxValue="801199013870"/>
    </cacheField>
    <cacheField name="NOMBRE" numFmtId="0">
      <sharedItems containsBlank="1"/>
    </cacheField>
    <cacheField name="APELLIDO1" numFmtId="0">
      <sharedItems containsBlank="1"/>
    </cacheField>
    <cacheField name="APELLIDO2" numFmtId="0">
      <sharedItems containsBlank="1"/>
    </cacheField>
    <cacheField name="EMAIL" numFmtId="0">
      <sharedItems containsBlank="1"/>
    </cacheField>
    <cacheField name="CURSOINICIO" numFmtId="0">
      <sharedItems containsBlank="1"/>
    </cacheField>
    <cacheField name="MODALIDAD" numFmtId="0">
      <sharedItems containsBlank="1" count="4">
        <s v="A Tiempo Completo"/>
        <s v="A Tiempo Parcial"/>
        <s v="Reducido"/>
        <m/>
      </sharedItems>
    </cacheField>
    <cacheField name="AÑOMATRICULA" numFmtId="0">
      <sharedItems containsBlank="1"/>
    </cacheField>
    <cacheField name="FECHAMATRICULA" numFmtId="0">
      <sharedItems containsNonDate="0" containsDate="1" containsString="0" containsBlank="1" minDate="2019-06-21T01:01:16" maxDate="2019-12-20T11:39:05"/>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ª. Estrella Sáenz Urbina" refreshedDate="43923.413642245374" createdVersion="5" refreshedVersion="6" minRefreshableVersion="3" recordCount="3563" xr:uid="{08BA3159-B140-4EA8-A38C-155F4DB4FA4D}">
  <cacheSource type="worksheet">
    <worksheetSource ref="A1:U1048576" sheet="todos" r:id="rId2"/>
  </cacheSource>
  <cacheFields count="22">
    <cacheField name="ANYO" numFmtId="0">
      <sharedItems containsBlank="1"/>
    </cacheField>
    <cacheField name="PLAN" numFmtId="0">
      <sharedItems containsBlank="1" count="20">
        <s v="602G"/>
        <s v="805G"/>
        <s v="204G"/>
        <s v="803G"/>
        <s v="301G"/>
        <s v="205G"/>
        <s v="206G"/>
        <s v="804G"/>
        <s v="603G"/>
        <s v="201G"/>
        <s v="202G"/>
        <s v="203G"/>
        <s v="207G"/>
        <s v="702G"/>
        <s v="802G"/>
        <s v="703G"/>
        <s v="701G"/>
        <s v="801G"/>
        <s v="601G"/>
        <m/>
      </sharedItems>
    </cacheField>
    <cacheField name="DNI" numFmtId="0">
      <sharedItems containsBlank="1" containsMixedTypes="1" containsNumber="1" containsInteger="1" minValue="1627007" maxValue="86780542"/>
    </cacheField>
    <cacheField name="concatenar" numFmtId="0">
      <sharedItems containsBlank="1"/>
    </cacheField>
    <cacheField name="modalidad" numFmtId="0">
      <sharedItems containsBlank="1" count="4">
        <s v="A Tiempo Completo"/>
        <s v="A Tiempo Parcial"/>
        <s v="Reducido"/>
        <m/>
      </sharedItems>
    </cacheField>
    <cacheField name="NOMBRE" numFmtId="0">
      <sharedItems containsBlank="1"/>
    </cacheField>
    <cacheField name="ANYO_PRIMERA_MATRICULA" numFmtId="0">
      <sharedItems containsBlank="1" count="11">
        <s v="2015-16"/>
        <s v="2016-17"/>
        <s v="2017-18"/>
        <s v="2018-19"/>
        <s v="2012-13"/>
        <s v="2014-15"/>
        <s v="2013-14"/>
        <s v="2009-10"/>
        <s v="2011-12"/>
        <s v="2010-11"/>
        <m/>
      </sharedItems>
    </cacheField>
    <cacheField name="NOTAVALOR" numFmtId="2">
      <sharedItems containsString="0" containsBlank="1" containsNumber="1" minValue="5" maxValue="9.8040000000000003"/>
    </cacheField>
    <cacheField name="ESTUDIO" numFmtId="0">
      <sharedItems containsBlank="1"/>
    </cacheField>
    <cacheField name="UNIVERSIDAD" numFmtId="0">
      <sharedItems containsBlank="1"/>
    </cacheField>
    <cacheField name="ACCESO" numFmtId="0">
      <sharedItems containsString="0" containsBlank="1" containsNumber="1" containsInteger="1" minValue="1" maxValue="90"/>
    </cacheField>
    <cacheField name="desc acceso" numFmtId="0">
      <sharedItems containsBlank="1"/>
    </cacheField>
    <cacheField name="SUBACCESO" numFmtId="0">
      <sharedItems containsString="0" containsBlank="1" containsNumber="1" containsInteger="1" minValue="1" maxValue="99"/>
    </cacheField>
    <cacheField name="concatenar2" numFmtId="0">
      <sharedItems containsBlank="1"/>
    </cacheField>
    <cacheField name="desc subacc" numFmtId="0">
      <sharedItems containsBlank="1"/>
    </cacheField>
    <cacheField name="nuevo SUE" numFmtId="0">
      <sharedItems containsBlank="1"/>
    </cacheField>
    <cacheField name="opc preinscr" numFmtId="1">
      <sharedItems containsBlank="1" containsMixedTypes="1" containsNumber="1" containsInteger="1" minValue="1" maxValue="6" count="13">
        <s v="1"/>
        <n v="1"/>
        <s v="2"/>
        <s v="4"/>
        <s v="3"/>
        <s v="5"/>
        <s v="6"/>
        <m/>
        <n v="5" u="1"/>
        <n v="2" u="1"/>
        <n v="6" u="1"/>
        <n v="3" u="1"/>
        <n v="4" u="1"/>
      </sharedItems>
      <fieldGroup par="21"/>
    </cacheField>
    <cacheField name="matri en 17-18" numFmtId="0">
      <sharedItems containsBlank="1"/>
    </cacheField>
    <cacheField name="matri en 16-17" numFmtId="0">
      <sharedItems containsBlank="1"/>
    </cacheField>
    <cacheField name="reconc siiu" numFmtId="0">
      <sharedItems containsBlank="1"/>
    </cacheField>
    <cacheField name="¿cursos anteriores?" numFmtId="0">
      <sharedItems containsBlank="1"/>
    </cacheField>
    <cacheField name="opc preinscr2" numFmtId="0" databaseField="0">
      <fieldGroup base="16">
        <discretePr count="13">
          <x v="3"/>
          <x v="3"/>
          <x v="2"/>
          <x v="4"/>
          <x v="4"/>
          <x v="4"/>
          <x v="4"/>
          <x v="3"/>
          <x v="1"/>
          <x v="0"/>
          <x v="1"/>
          <x v="1"/>
          <x v="1"/>
        </discretePr>
        <groupItems count="5">
          <n v="2"/>
          <s v="Grupo1"/>
          <s v="2"/>
          <s v="Grupo2"/>
          <s v="Grupo3"/>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ª. Estrella Sáenz Urbina" refreshedDate="43803.415391782408" createdVersion="6" refreshedVersion="6" minRefreshableVersion="3" recordCount="6288" xr:uid="{E62264AF-7683-40EC-B6E0-9C384B3C8B37}">
  <cacheSource type="worksheet">
    <worksheetSource ref="A1:AI1048576" sheet="Hoja1" r:id="rId2"/>
  </cacheSource>
  <cacheFields count="34">
    <cacheField name="PLANGRUPO" numFmtId="0">
      <sharedItems containsBlank="1" count="39">
        <s v="201G"/>
        <s v="202G"/>
        <s v="204G"/>
        <s v="203G"/>
        <s v="205G"/>
        <s v="206G"/>
        <s v="207G"/>
        <s v="301G"/>
        <s v="601G"/>
        <s v="602G"/>
        <s v="603G"/>
        <s v="701G"/>
        <s v="702G"/>
        <s v="703G"/>
        <s v="802G"/>
        <s v="801G"/>
        <s v="803G"/>
        <s v="804G"/>
        <s v="805G"/>
        <s v="254M"/>
        <s v="759M"/>
        <s v="654M"/>
        <s v="852M"/>
        <s v="854M"/>
        <s v="853M"/>
        <s v="760M"/>
        <s v="255M"/>
        <s v="256M"/>
        <s v="655M"/>
        <s v="761M"/>
        <s v="M01A"/>
        <s v="M02A"/>
        <s v="M03A"/>
        <s v="M04A"/>
        <s v="M05A"/>
        <s v="M06A"/>
        <s v="M07A"/>
        <s v="851M"/>
        <m/>
      </sharedItems>
    </cacheField>
    <cacheField name="FACULTAD" numFmtId="0">
      <sharedItems containsBlank="1" count="8">
        <s v="FCE"/>
        <s v="FCJS"/>
        <s v="FLE"/>
        <s v="EUE"/>
        <s v="FCYT"/>
        <s v="ETSII"/>
        <s v="EMYDUR"/>
        <m/>
      </sharedItems>
    </cacheField>
    <cacheField name="CODASIG" numFmtId="0">
      <sharedItems containsString="0" containsBlank="1" containsNumber="1" containsInteger="1" minValue="201" maxValue="851516000"/>
    </cacheField>
    <cacheField name="CODACTIV" numFmtId="0">
      <sharedItems containsBlank="1"/>
    </cacheField>
    <cacheField name="CODGRUPO" numFmtId="0">
      <sharedItems containsBlank="1"/>
    </cacheField>
    <cacheField name="DNIPROFE" numFmtId="0">
      <sharedItems containsBlank="1" containsMixedTypes="1" containsNumber="1" containsInteger="1" minValue="410009" maxValue="80154902"/>
    </cacheField>
    <cacheField name="DESASIG" numFmtId="0">
      <sharedItems containsBlank="1"/>
    </cacheField>
    <cacheField name="CODCLASEACTIV" numFmtId="0">
      <sharedItems containsBlank="1"/>
    </cacheField>
    <cacheField name="DESCLASEACTIV" numFmtId="0">
      <sharedItems containsBlank="1"/>
    </cacheField>
    <cacheField name="CODACTIV2" numFmtId="0">
      <sharedItems containsBlank="1"/>
    </cacheField>
    <cacheField name="DESACTIV" numFmtId="0">
      <sharedItems containsBlank="1"/>
    </cacheField>
    <cacheField name="CODGRUPO2" numFmtId="0">
      <sharedItems containsBlank="1"/>
    </cacheField>
    <cacheField name="DESGRUPO" numFmtId="0">
      <sharedItems containsBlank="1"/>
    </cacheField>
    <cacheField name="DURACION" numFmtId="0">
      <sharedItems containsBlank="1"/>
    </cacheField>
    <cacheField name="DNIPROFE2" numFmtId="0">
      <sharedItems containsBlank="1" containsMixedTypes="1" containsNumber="1" containsInteger="1" minValue="410009" maxValue="80154902"/>
    </cacheField>
    <cacheField name="APELL1" numFmtId="0">
      <sharedItems containsBlank="1"/>
    </cacheField>
    <cacheField name="APELL2" numFmtId="0">
      <sharedItems containsBlank="1"/>
    </cacheField>
    <cacheField name="NOMBREPROFE" numFmtId="0">
      <sharedItems containsBlank="1"/>
    </cacheField>
    <cacheField name="LOGINPROFE" numFmtId="0">
      <sharedItems containsBlank="1"/>
    </cacheField>
    <cacheField name="EMAILPROFE" numFmtId="0">
      <sharedItems containsBlank="1"/>
    </cacheField>
    <cacheField name="CREDITIMPARTE" numFmtId="2">
      <sharedItems containsString="0" containsBlank="1" containsNumber="1" minValue="0" maxValue="10"/>
    </cacheField>
    <cacheField name="CRÉDIT.1 VEZ" numFmtId="0">
      <sharedItems containsString="0" containsBlank="1" containsNumber="1" minValue="0" maxValue="10"/>
    </cacheField>
    <cacheField name="CODCATEGORIA" numFmtId="0">
      <sharedItems containsBlank="1" containsMixedTypes="1" containsNumber="1" containsInteger="1" minValue="0" maxValue="7081"/>
    </cacheField>
    <cacheField name="DESCATEGORIA" numFmtId="0">
      <sharedItems containsBlank="1"/>
    </cacheField>
    <cacheField name="CODDEDICACION" numFmtId="0">
      <sharedItems containsBlank="1" containsMixedTypes="1" containsNumber="1" containsInteger="1" minValue="0" maxValue="0"/>
    </cacheField>
    <cacheField name="DESDEDICACION" numFmtId="0">
      <sharedItems containsBlank="1"/>
    </cacheField>
    <cacheField name="FDESDE" numFmtId="0">
      <sharedItems containsBlank="1"/>
    </cacheField>
    <cacheField name="FHASTA" numFmtId="0">
      <sharedItems containsBlank="1"/>
    </cacheField>
    <cacheField name="CODPLAZA" numFmtId="0">
      <sharedItems containsBlank="1"/>
    </cacheField>
    <cacheField name="DESPLAZA" numFmtId="0">
      <sharedItems containsBlank="1"/>
    </cacheField>
    <cacheField name="CODDEPTO" numFmtId="0">
      <sharedItems containsBlank="1"/>
    </cacheField>
    <cacheField name="DESDEPTO" numFmtId="0">
      <sharedItems containsBlank="1" count="12">
        <s v="ECONOMÍA Y EMPRESA"/>
        <s v="DERECHO"/>
        <s v="CIENCIAS DE LA EDUCACIÓN"/>
        <s v="CIENCIAS HUMANAS"/>
        <s v="AGRICULTURA Y ALIMENTACIÓN"/>
        <s v="FILOLOGÍAS HISPÁNICA Y CLÁSICAS"/>
        <s v="FILOLOGÍAS MODERNAS"/>
        <s v="MATEMÁTICAS Y COMPUTACIÓN"/>
        <s v="QUÍMICA"/>
        <s v="INGENIERÍA ELÉCTRICA"/>
        <s v="INGENIERÍA MECÁNICA"/>
        <m/>
      </sharedItems>
    </cacheField>
    <cacheField name="CODAREA" numFmtId="0">
      <sharedItems containsString="0" containsBlank="1" containsNumber="1" containsInteger="1" minValue="5" maxValue="813"/>
    </cacheField>
    <cacheField name="DESAREA"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ª. Estrella Sáenz Urbina" refreshedDate="43927.432896296297" createdVersion="6" refreshedVersion="6" minRefreshableVersion="3" recordCount="1719" xr:uid="{8242FBB2-5744-454E-B52E-101C28F562F2}">
  <cacheSource type="worksheet">
    <worksheetSource ref="A1:Q1048576" sheet="UR+ENF MEDIAS DEF 1S+2S 18-19" r:id="rId2"/>
  </cacheSource>
  <cacheFields count="17">
    <cacheField name="Curso" numFmtId="0">
      <sharedItems containsBlank="1"/>
    </cacheField>
    <cacheField name="Cuatrimestre" numFmtId="0">
      <sharedItems containsString="0" containsBlank="1" containsNumber="1" containsInteger="1" minValue="1" maxValue="2"/>
    </cacheField>
    <cacheField name="Cod. Plan" numFmtId="0">
      <sharedItems containsBlank="1" count="32">
        <s v="201G"/>
        <s v="202G"/>
        <s v="203G"/>
        <s v="204G"/>
        <s v="205G"/>
        <s v="206G"/>
        <s v="207G"/>
        <s v="254M"/>
        <s v="255M"/>
        <s v="256M"/>
        <s v="261M"/>
        <s v="301G"/>
        <s v="601G"/>
        <s v="602G"/>
        <s v="603G"/>
        <s v="654M"/>
        <s v="655M"/>
        <s v="701G"/>
        <s v="702G"/>
        <s v="703G"/>
        <s v="760M"/>
        <s v="761M"/>
        <s v="801G"/>
        <s v="802G"/>
        <s v="803G"/>
        <s v="804G"/>
        <s v="805G"/>
        <s v="852M"/>
        <s v="853M"/>
        <s v="854M"/>
        <s v="ERAS"/>
        <m/>
      </sharedItems>
    </cacheField>
    <cacheField name="Centro" numFmtId="0">
      <sharedItems containsBlank="1"/>
    </cacheField>
    <cacheField name="Departamento" numFmtId="0">
      <sharedItems containsBlank="1"/>
    </cacheField>
    <cacheField name="NIF" numFmtId="0">
      <sharedItems containsBlank="1" containsMixedTypes="1" containsNumber="1" containsInteger="1" minValue="16603964" maxValue="16617135"/>
    </cacheField>
    <cacheField name="codProfesor" numFmtId="0">
      <sharedItems containsString="0" containsBlank="1" containsNumber="1" containsInteger="1" minValue="2" maxValue="1360"/>
    </cacheField>
    <cacheField name="Profesor" numFmtId="0">
      <sharedItems containsBlank="1"/>
    </cacheField>
    <cacheField name="codAsignatura" numFmtId="0">
      <sharedItems containsString="0" containsBlank="1" containsNumber="1" containsInteger="1" minValue="201" maxValue="267206000"/>
    </cacheField>
    <cacheField name="Asignatura" numFmtId="0">
      <sharedItems containsBlank="1"/>
    </cacheField>
    <cacheField name="M_1_13" numFmtId="0">
      <sharedItems containsBlank="1" containsMixedTypes="1" containsNumber="1" minValue="1.4" maxValue="5"/>
    </cacheField>
    <cacheField name="Literal" numFmtId="0">
      <sharedItems containsBlank="1"/>
    </cacheField>
    <cacheField name="M_13" numFmtId="0">
      <sharedItems containsBlank="1" containsMixedTypes="1" containsNumber="1" minValue="1" maxValue="5"/>
    </cacheField>
    <cacheField name="Literal_M13" numFmtId="0">
      <sharedItems containsBlank="1"/>
    </cacheField>
    <cacheField name="Encuestas Disponibles" numFmtId="0">
      <sharedItems containsString="0" containsBlank="1" containsNumber="1" containsInteger="1" minValue="2" maxValue="54862"/>
    </cacheField>
    <cacheField name="Encuestas Leidas" numFmtId="0">
      <sharedItems containsString="0" containsBlank="1" containsNumber="1" containsInteger="1" minValue="2" maxValue="15868"/>
    </cacheField>
    <cacheField name="Frecuencia de Respuesta" numFmtId="0">
      <sharedItems containsBlank="1" containsMixedTypes="1" containsNumber="1" minValue="8.5271317829457363E-2" maxValue="1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ª. Estrella Sáenz Urbina" refreshedDate="43927.553090624999" createdVersion="6" refreshedVersion="6" minRefreshableVersion="3" recordCount="1495" xr:uid="{4FF31F7B-30BB-45A0-B5EB-189E260FF7A3}">
  <cacheSource type="worksheet">
    <worksheetSource ref="A1:AN1048576" sheet="prefes 1 vez x titulación" r:id="rId2"/>
  </cacheSource>
  <cacheFields count="40">
    <cacheField name="PLANGRUPO" numFmtId="0">
      <sharedItems containsBlank="1" count="39">
        <s v="201G"/>
        <s v="202G"/>
        <s v="204G"/>
        <s v="203G"/>
        <s v="205G"/>
        <s v="206G"/>
        <s v="207G"/>
        <s v="301G"/>
        <s v="601G"/>
        <s v="602G"/>
        <s v="603G"/>
        <s v="701G"/>
        <s v="702G"/>
        <s v="703G"/>
        <s v="802G"/>
        <s v="801G"/>
        <s v="803G"/>
        <s v="804G"/>
        <s v="805G"/>
        <s v="254M"/>
        <s v="759M"/>
        <s v="654M"/>
        <s v="852M"/>
        <s v="854M"/>
        <s v="853M"/>
        <s v="760M"/>
        <s v="255M"/>
        <s v="256M"/>
        <s v="655M"/>
        <s v="761M"/>
        <s v="M01A"/>
        <s v="M02A"/>
        <s v="M03A"/>
        <s v="M04A"/>
        <s v="M05A"/>
        <s v="M06A"/>
        <s v="M07A"/>
        <s v="851M"/>
        <m/>
      </sharedItems>
    </cacheField>
    <cacheField name="DNIPROFE" numFmtId="0">
      <sharedItems containsBlank="1" containsMixedTypes="1" containsNumber="1" containsInteger="1" minValue="410009" maxValue="80154902"/>
    </cacheField>
    <cacheField name="FACULTAD" numFmtId="0">
      <sharedItems containsBlank="1" count="8">
        <s v="FCE"/>
        <s v="FCJS"/>
        <s v="FLE"/>
        <s v="EUE"/>
        <s v="FCYT"/>
        <s v="ETSII"/>
        <s v="EMYDUR"/>
        <m/>
      </sharedItems>
    </cacheField>
    <cacheField name="CODASIG" numFmtId="0">
      <sharedItems containsString="0" containsBlank="1" containsNumber="1" containsInteger="1" minValue="201" maxValue="851415000"/>
    </cacheField>
    <cacheField name="CODACTIV" numFmtId="0">
      <sharedItems containsBlank="1"/>
    </cacheField>
    <cacheField name="CODGRUPO" numFmtId="0">
      <sharedItems containsBlank="1"/>
    </cacheField>
    <cacheField name="DESASIG" numFmtId="0">
      <sharedItems containsBlank="1"/>
    </cacheField>
    <cacheField name="CODCLASEACTIV" numFmtId="0">
      <sharedItems containsBlank="1"/>
    </cacheField>
    <cacheField name="DESCLASEACTIV" numFmtId="0">
      <sharedItems containsBlank="1"/>
    </cacheField>
    <cacheField name="CODACTIV2" numFmtId="0">
      <sharedItems containsBlank="1"/>
    </cacheField>
    <cacheField name="DESACTIV" numFmtId="0">
      <sharedItems containsBlank="1"/>
    </cacheField>
    <cacheField name="CODGRUPO2" numFmtId="0">
      <sharedItems containsBlank="1"/>
    </cacheField>
    <cacheField name="DESGRUPO" numFmtId="0">
      <sharedItems containsBlank="1"/>
    </cacheField>
    <cacheField name="DURACION" numFmtId="0">
      <sharedItems containsBlank="1"/>
    </cacheField>
    <cacheField name="DNIPROFE2" numFmtId="0">
      <sharedItems containsBlank="1" containsMixedTypes="1" containsNumber="1" containsInteger="1" minValue="410009" maxValue="80154902"/>
    </cacheField>
    <cacheField name="APELL1" numFmtId="0">
      <sharedItems containsBlank="1"/>
    </cacheField>
    <cacheField name="APELL2" numFmtId="0">
      <sharedItems containsBlank="1"/>
    </cacheField>
    <cacheField name="NOMBREPROFE" numFmtId="0">
      <sharedItems containsBlank="1"/>
    </cacheField>
    <cacheField name="NOMBRE COMPLETO" numFmtId="0">
      <sharedItems containsBlank="1"/>
    </cacheField>
    <cacheField name="EXCEL DOCENTIA" numFmtId="0">
      <sharedItems containsBlank="1" count="3">
        <s v="SÍ"/>
        <s v="NO"/>
        <m/>
      </sharedItems>
    </cacheField>
    <cacheField name="formación PDI" numFmtId="0">
      <sharedItems containsNonDate="0" containsString="0" containsBlank="1" count="1">
        <m/>
      </sharedItems>
    </cacheField>
    <cacheField name="DOCTOR" numFmtId="0">
      <sharedItems containsNonDate="0" containsString="0" containsBlank="1" count="1">
        <m/>
      </sharedItems>
    </cacheField>
    <cacheField name="quinquenios" numFmtId="0">
      <sharedItems containsNonDate="0" containsString="0" containsBlank="1"/>
    </cacheField>
    <cacheField name="sexenios" numFmtId="0">
      <sharedItems containsNonDate="0" containsString="0" containsBlank="1"/>
    </cacheField>
    <cacheField name="LOGINPROFE" numFmtId="0">
      <sharedItems containsBlank="1"/>
    </cacheField>
    <cacheField name="EMAILPROFE" numFmtId="0">
      <sharedItems containsBlank="1"/>
    </cacheField>
    <cacheField name="CREDITIMPARTE" numFmtId="0">
      <sharedItems containsString="0" containsBlank="1" containsNumber="1" minValue="0" maxValue="10"/>
    </cacheField>
    <cacheField name="CRÉDIT.1 VEZ" numFmtId="0">
      <sharedItems containsString="0" containsBlank="1" containsNumber="1" minValue="0" maxValue="10"/>
    </cacheField>
    <cacheField name="CODCATEGORIA" numFmtId="0">
      <sharedItems containsBlank="1" containsMixedTypes="1" containsNumber="1" containsInteger="1" minValue="0" maxValue="7081"/>
    </cacheField>
    <cacheField name="DESCATEGORIA" numFmtId="0">
      <sharedItems containsBlank="1"/>
    </cacheField>
    <cacheField name="CODDEDICACION" numFmtId="0">
      <sharedItems containsBlank="1" containsMixedTypes="1" containsNumber="1" containsInteger="1" minValue="0" maxValue="0"/>
    </cacheField>
    <cacheField name="DESDEDICACION" numFmtId="0">
      <sharedItems containsBlank="1"/>
    </cacheField>
    <cacheField name="FDESDE" numFmtId="0">
      <sharedItems containsBlank="1"/>
    </cacheField>
    <cacheField name="FHASTA" numFmtId="0">
      <sharedItems containsBlank="1"/>
    </cacheField>
    <cacheField name="CODPLAZA" numFmtId="0">
      <sharedItems containsBlank="1"/>
    </cacheField>
    <cacheField name="DESPLAZA" numFmtId="0">
      <sharedItems containsBlank="1"/>
    </cacheField>
    <cacheField name="CODDEPTO" numFmtId="0">
      <sharedItems containsBlank="1"/>
    </cacheField>
    <cacheField name="DESDEPTO" numFmtId="0">
      <sharedItems containsBlank="1" count="12">
        <s v="ECONOMÍA Y EMPRESA"/>
        <s v="DERECHO"/>
        <s v="CIENCIAS DE LA EDUCACIÓN"/>
        <s v="CIENCIAS HUMANAS"/>
        <s v="AGRICULTURA Y ALIMENTACIÓN"/>
        <s v="FILOLOGÍAS HISPÁNICA Y CLÁSICAS"/>
        <s v="FILOLOGÍAS MODERNAS"/>
        <s v="MATEMÁTICAS Y COMPUTACIÓN"/>
        <s v="QUÍMICA"/>
        <s v="INGENIERÍA ELÉCTRICA"/>
        <s v="INGENIERÍA MECÁNICA"/>
        <m/>
      </sharedItems>
    </cacheField>
    <cacheField name="CODAREA" numFmtId="0">
      <sharedItems containsString="0" containsBlank="1" containsNumber="1" containsInteger="1" minValue="5" maxValue="813"/>
    </cacheField>
    <cacheField name="DESAREA"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ª. Estrella Sáenz Urbina" refreshedDate="43927.571935069442" createdVersion="6" refreshedVersion="6" minRefreshableVersion="3" recordCount="1495" xr:uid="{049B711D-47D9-4C06-B76F-5B50DE2F30F0}">
  <cacheSource type="worksheet">
    <worksheetSource ref="A1:AN1048576" sheet="prefes 1 vez x titulación" r:id="rId2"/>
  </cacheSource>
  <cacheFields count="40">
    <cacheField name="PLANGRUPO" numFmtId="0">
      <sharedItems containsBlank="1" count="39">
        <s v="201G"/>
        <s v="202G"/>
        <s v="204G"/>
        <s v="203G"/>
        <s v="205G"/>
        <s v="206G"/>
        <s v="207G"/>
        <s v="301G"/>
        <s v="601G"/>
        <s v="602G"/>
        <s v="603G"/>
        <s v="701G"/>
        <s v="702G"/>
        <s v="703G"/>
        <s v="802G"/>
        <s v="801G"/>
        <s v="803G"/>
        <s v="804G"/>
        <s v="805G"/>
        <s v="254M"/>
        <s v="759M"/>
        <s v="654M"/>
        <s v="852M"/>
        <s v="854M"/>
        <s v="853M"/>
        <s v="760M"/>
        <s v="255M"/>
        <s v="256M"/>
        <s v="655M"/>
        <s v="761M"/>
        <s v="M01A"/>
        <s v="M02A"/>
        <s v="M03A"/>
        <s v="M04A"/>
        <s v="M05A"/>
        <s v="M06A"/>
        <s v="M07A"/>
        <s v="851M"/>
        <m/>
      </sharedItems>
    </cacheField>
    <cacheField name="DNIPROFE" numFmtId="0">
      <sharedItems containsBlank="1" containsMixedTypes="1" containsNumber="1" containsInteger="1" minValue="410009" maxValue="80154902"/>
    </cacheField>
    <cacheField name="FACULTAD" numFmtId="0">
      <sharedItems containsBlank="1" count="8">
        <s v="FCE"/>
        <s v="FCJS"/>
        <s v="FLE"/>
        <s v="EUE"/>
        <s v="FCYT"/>
        <s v="ETSII"/>
        <s v="EMYDUR"/>
        <m/>
      </sharedItems>
    </cacheField>
    <cacheField name="CODASIG" numFmtId="0">
      <sharedItems containsString="0" containsBlank="1" containsNumber="1" containsInteger="1" minValue="201" maxValue="851415000"/>
    </cacheField>
    <cacheField name="CODACTIV" numFmtId="0">
      <sharedItems containsBlank="1"/>
    </cacheField>
    <cacheField name="CODGRUPO" numFmtId="0">
      <sharedItems containsBlank="1"/>
    </cacheField>
    <cacheField name="DESASIG" numFmtId="0">
      <sharedItems containsBlank="1"/>
    </cacheField>
    <cacheField name="CODCLASEACTIV" numFmtId="0">
      <sharedItems containsBlank="1"/>
    </cacheField>
    <cacheField name="DESCLASEACTIV" numFmtId="0">
      <sharedItems containsBlank="1"/>
    </cacheField>
    <cacheField name="CODACTIV2" numFmtId="0">
      <sharedItems containsBlank="1"/>
    </cacheField>
    <cacheField name="DESACTIV" numFmtId="0">
      <sharedItems containsBlank="1"/>
    </cacheField>
    <cacheField name="CODGRUPO2" numFmtId="0">
      <sharedItems containsBlank="1"/>
    </cacheField>
    <cacheField name="DESGRUPO" numFmtId="0">
      <sharedItems containsBlank="1"/>
    </cacheField>
    <cacheField name="DURACION" numFmtId="0">
      <sharedItems containsBlank="1"/>
    </cacheField>
    <cacheField name="DNIPROFE2" numFmtId="0">
      <sharedItems containsBlank="1" containsMixedTypes="1" containsNumber="1" containsInteger="1" minValue="410009" maxValue="80154902"/>
    </cacheField>
    <cacheField name="APELL1" numFmtId="0">
      <sharedItems containsBlank="1"/>
    </cacheField>
    <cacheField name="APELL2" numFmtId="0">
      <sharedItems containsBlank="1"/>
    </cacheField>
    <cacheField name="NOMBREPROFE" numFmtId="0">
      <sharedItems containsBlank="1"/>
    </cacheField>
    <cacheField name="NOMBRE COMPLETO" numFmtId="0">
      <sharedItems containsBlank="1"/>
    </cacheField>
    <cacheField name="EXCEL DOCENTIA" numFmtId="0">
      <sharedItems containsBlank="1" count="3">
        <s v="SÍ"/>
        <s v="NO"/>
        <m/>
      </sharedItems>
    </cacheField>
    <cacheField name="formación PDI" numFmtId="0">
      <sharedItems containsNonDate="0" containsString="0" containsBlank="1" count="1">
        <m/>
      </sharedItems>
    </cacheField>
    <cacheField name="DOCTOR" numFmtId="0">
      <sharedItems containsBlank="1" count="3">
        <s v="SÍ"/>
        <s v="NO"/>
        <m/>
      </sharedItems>
    </cacheField>
    <cacheField name="quinquenios" numFmtId="0">
      <sharedItems containsNonDate="0" containsString="0" containsBlank="1"/>
    </cacheField>
    <cacheField name="sexenios" numFmtId="0">
      <sharedItems containsNonDate="0" containsString="0" containsBlank="1"/>
    </cacheField>
    <cacheField name="LOGINPROFE" numFmtId="0">
      <sharedItems containsBlank="1"/>
    </cacheField>
    <cacheField name="EMAILPROFE" numFmtId="0">
      <sharedItems containsBlank="1"/>
    </cacheField>
    <cacheField name="CREDITIMPARTE" numFmtId="0">
      <sharedItems containsString="0" containsBlank="1" containsNumber="1" minValue="0" maxValue="10"/>
    </cacheField>
    <cacheField name="CRÉDIT.1 VEZ" numFmtId="0">
      <sharedItems containsString="0" containsBlank="1" containsNumber="1" minValue="0" maxValue="10"/>
    </cacheField>
    <cacheField name="CODCATEGORIA" numFmtId="0">
      <sharedItems containsBlank="1" containsMixedTypes="1" containsNumber="1" containsInteger="1" minValue="0" maxValue="7081"/>
    </cacheField>
    <cacheField name="DESCATEGORIA" numFmtId="0">
      <sharedItems containsBlank="1"/>
    </cacheField>
    <cacheField name="CODDEDICACION" numFmtId="0">
      <sharedItems containsBlank="1" containsMixedTypes="1" containsNumber="1" containsInteger="1" minValue="0" maxValue="0"/>
    </cacheField>
    <cacheField name="DESDEDICACION" numFmtId="0">
      <sharedItems containsBlank="1"/>
    </cacheField>
    <cacheField name="FDESDE" numFmtId="0">
      <sharedItems containsBlank="1"/>
    </cacheField>
    <cacheField name="FHASTA" numFmtId="0">
      <sharedItems containsBlank="1"/>
    </cacheField>
    <cacheField name="CODPLAZA" numFmtId="0">
      <sharedItems containsBlank="1"/>
    </cacheField>
    <cacheField name="DESPLAZA" numFmtId="0">
      <sharedItems containsBlank="1"/>
    </cacheField>
    <cacheField name="CODDEPTO" numFmtId="0">
      <sharedItems containsBlank="1"/>
    </cacheField>
    <cacheField name="DESDEPTO" numFmtId="0">
      <sharedItems containsBlank="1" count="12">
        <s v="ECONOMÍA Y EMPRESA"/>
        <s v="DERECHO"/>
        <s v="CIENCIAS DE LA EDUCACIÓN"/>
        <s v="CIENCIAS HUMANAS"/>
        <s v="AGRICULTURA Y ALIMENTACIÓN"/>
        <s v="FILOLOGÍAS HISPÁNICA Y CLÁSICAS"/>
        <s v="FILOLOGÍAS MODERNAS"/>
        <s v="MATEMÁTICAS Y COMPUTACIÓN"/>
        <s v="QUÍMICA"/>
        <s v="INGENIERÍA ELÉCTRICA"/>
        <s v="INGENIERÍA MECÁNICA"/>
        <m/>
      </sharedItems>
    </cacheField>
    <cacheField name="CODAREA" numFmtId="0">
      <sharedItems containsString="0" containsBlank="1" containsNumber="1" containsInteger="1" minValue="5" maxValue="813"/>
    </cacheField>
    <cacheField name="DESAREA"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ª. Estrella Sáenz Urbina" refreshedDate="43927.575409143516" createdVersion="6" refreshedVersion="6" minRefreshableVersion="3" recordCount="1495" xr:uid="{4040C545-090B-40AC-BD4F-EC5CB5A1FA46}">
  <cacheSource type="worksheet">
    <worksheetSource ref="A1:AN1048576" sheet="prefes 1 vez x titulación" r:id="rId2"/>
  </cacheSource>
  <cacheFields count="40">
    <cacheField name="PLANGRUPO" numFmtId="0">
      <sharedItems containsBlank="1" count="39">
        <s v="201G"/>
        <s v="202G"/>
        <s v="204G"/>
        <s v="203G"/>
        <s v="205G"/>
        <s v="206G"/>
        <s v="207G"/>
        <s v="301G"/>
        <s v="601G"/>
        <s v="602G"/>
        <s v="603G"/>
        <s v="701G"/>
        <s v="702G"/>
        <s v="703G"/>
        <s v="802G"/>
        <s v="801G"/>
        <s v="803G"/>
        <s v="804G"/>
        <s v="805G"/>
        <s v="254M"/>
        <s v="759M"/>
        <s v="654M"/>
        <s v="852M"/>
        <s v="854M"/>
        <s v="853M"/>
        <s v="760M"/>
        <s v="255M"/>
        <s v="256M"/>
        <s v="655M"/>
        <s v="761M"/>
        <s v="M01A"/>
        <s v="M02A"/>
        <s v="M03A"/>
        <s v="M04A"/>
        <s v="M05A"/>
        <s v="M06A"/>
        <s v="M07A"/>
        <s v="851M"/>
        <m/>
      </sharedItems>
    </cacheField>
    <cacheField name="DNIPROFE" numFmtId="0">
      <sharedItems containsBlank="1" containsMixedTypes="1" containsNumber="1" containsInteger="1" minValue="410009" maxValue="80154902"/>
    </cacheField>
    <cacheField name="FACULTAD" numFmtId="0">
      <sharedItems containsBlank="1" count="8">
        <s v="FCE"/>
        <s v="FCJS"/>
        <s v="FLE"/>
        <s v="EUE"/>
        <s v="FCYT"/>
        <s v="ETSII"/>
        <s v="EMYDUR"/>
        <m/>
      </sharedItems>
    </cacheField>
    <cacheField name="CODASIG" numFmtId="0">
      <sharedItems containsString="0" containsBlank="1" containsNumber="1" containsInteger="1" minValue="201" maxValue="851415000"/>
    </cacheField>
    <cacheField name="CODACTIV" numFmtId="0">
      <sharedItems containsBlank="1"/>
    </cacheField>
    <cacheField name="CODGRUPO" numFmtId="0">
      <sharedItems containsBlank="1"/>
    </cacheField>
    <cacheField name="DESASIG" numFmtId="0">
      <sharedItems containsBlank="1"/>
    </cacheField>
    <cacheField name="CODCLASEACTIV" numFmtId="0">
      <sharedItems containsBlank="1"/>
    </cacheField>
    <cacheField name="DESCLASEACTIV" numFmtId="0">
      <sharedItems containsBlank="1"/>
    </cacheField>
    <cacheField name="CODACTIV2" numFmtId="0">
      <sharedItems containsBlank="1"/>
    </cacheField>
    <cacheField name="DESACTIV" numFmtId="0">
      <sharedItems containsBlank="1"/>
    </cacheField>
    <cacheField name="CODGRUPO2" numFmtId="0">
      <sharedItems containsBlank="1"/>
    </cacheField>
    <cacheField name="DESGRUPO" numFmtId="0">
      <sharedItems containsBlank="1"/>
    </cacheField>
    <cacheField name="DURACION" numFmtId="0">
      <sharedItems containsBlank="1"/>
    </cacheField>
    <cacheField name="DNIPROFE2" numFmtId="0">
      <sharedItems containsBlank="1" containsMixedTypes="1" containsNumber="1" containsInteger="1" minValue="410009" maxValue="80154902"/>
    </cacheField>
    <cacheField name="APELL1" numFmtId="0">
      <sharedItems containsBlank="1"/>
    </cacheField>
    <cacheField name="APELL2" numFmtId="0">
      <sharedItems containsBlank="1"/>
    </cacheField>
    <cacheField name="NOMBREPROFE" numFmtId="0">
      <sharedItems containsBlank="1"/>
    </cacheField>
    <cacheField name="NOMBRE COMPLETO" numFmtId="0">
      <sharedItems containsBlank="1"/>
    </cacheField>
    <cacheField name="EXCEL DOCENTIA" numFmtId="0">
      <sharedItems containsBlank="1" count="3">
        <s v="SÍ"/>
        <s v="NO"/>
        <m/>
      </sharedItems>
    </cacheField>
    <cacheField name="formación PDI" numFmtId="0">
      <sharedItems containsNonDate="0" containsString="0" containsBlank="1" count="1">
        <m/>
      </sharedItems>
    </cacheField>
    <cacheField name="DOCTOR" numFmtId="0">
      <sharedItems containsBlank="1" count="3">
        <s v="SÍ"/>
        <s v="NO"/>
        <m/>
      </sharedItems>
    </cacheField>
    <cacheField name="quinquenios" numFmtId="0">
      <sharedItems containsNonDate="0" containsString="0" containsBlank="1"/>
    </cacheField>
    <cacheField name="sexenios" numFmtId="0">
      <sharedItems containsNonDate="0" containsString="0" containsBlank="1"/>
    </cacheField>
    <cacheField name="LOGINPROFE" numFmtId="0">
      <sharedItems containsBlank="1"/>
    </cacheField>
    <cacheField name="EMAILPROFE" numFmtId="0">
      <sharedItems containsBlank="1"/>
    </cacheField>
    <cacheField name="CREDITIMPARTE" numFmtId="0">
      <sharedItems containsString="0" containsBlank="1" containsNumber="1" minValue="0" maxValue="10"/>
    </cacheField>
    <cacheField name="CRÉDIT.1 VEZ" numFmtId="0">
      <sharedItems containsString="0" containsBlank="1" containsNumber="1" minValue="0" maxValue="10"/>
    </cacheField>
    <cacheField name="CODCATEGORIA" numFmtId="0">
      <sharedItems containsBlank="1" containsMixedTypes="1" containsNumber="1" containsInteger="1" minValue="0" maxValue="7081"/>
    </cacheField>
    <cacheField name="DESCATEGORIA" numFmtId="0">
      <sharedItems containsBlank="1"/>
    </cacheField>
    <cacheField name="CODDEDICACION" numFmtId="0">
      <sharedItems containsBlank="1" containsMixedTypes="1" containsNumber="1" containsInteger="1" minValue="0" maxValue="0"/>
    </cacheField>
    <cacheField name="DESDEDICACION" numFmtId="0">
      <sharedItems containsBlank="1"/>
    </cacheField>
    <cacheField name="FDESDE" numFmtId="0">
      <sharedItems containsBlank="1"/>
    </cacheField>
    <cacheField name="FHASTA" numFmtId="0">
      <sharedItems containsBlank="1"/>
    </cacheField>
    <cacheField name="CODPLAZA" numFmtId="0">
      <sharedItems containsBlank="1"/>
    </cacheField>
    <cacheField name="DESPLAZA" numFmtId="0">
      <sharedItems containsBlank="1"/>
    </cacheField>
    <cacheField name="CODDEPTO" numFmtId="0">
      <sharedItems containsBlank="1"/>
    </cacheField>
    <cacheField name="DESDEPTO" numFmtId="0">
      <sharedItems containsBlank="1" count="12">
        <s v="ECONOMÍA Y EMPRESA"/>
        <s v="DERECHO"/>
        <s v="CIENCIAS DE LA EDUCACIÓN"/>
        <s v="CIENCIAS HUMANAS"/>
        <s v="AGRICULTURA Y ALIMENTACIÓN"/>
        <s v="FILOLOGÍAS HISPÁNICA Y CLÁSICAS"/>
        <s v="FILOLOGÍAS MODERNAS"/>
        <s v="MATEMÁTICAS Y COMPUTACIÓN"/>
        <s v="QUÍMICA"/>
        <s v="INGENIERÍA ELÉCTRICA"/>
        <s v="INGENIERÍA MECÁNICA"/>
        <m/>
      </sharedItems>
    </cacheField>
    <cacheField name="CODAREA" numFmtId="0">
      <sharedItems containsString="0" containsBlank="1" containsNumber="1" containsInteger="1" minValue="5" maxValue="813"/>
    </cacheField>
    <cacheField name="DESAREA" numFmtId="0">
      <sharedItems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ª. Estrella Sáenz Urbina" refreshedDate="43927.583091550929" createdVersion="6" refreshedVersion="6" minRefreshableVersion="3" recordCount="1495" xr:uid="{6F1D22AB-A145-45CE-8A95-372D94E88425}">
  <cacheSource type="worksheet">
    <worksheetSource ref="A1:AN1048576" sheet="prefes 1 vez x titulación" r:id="rId2"/>
  </cacheSource>
  <cacheFields count="40">
    <cacheField name="PLANGRUPO" numFmtId="0">
      <sharedItems containsBlank="1" count="39">
        <s v="201G"/>
        <s v="202G"/>
        <s v="204G"/>
        <s v="203G"/>
        <s v="205G"/>
        <s v="206G"/>
        <s v="207G"/>
        <s v="301G"/>
        <s v="601G"/>
        <s v="602G"/>
        <s v="603G"/>
        <s v="701G"/>
        <s v="702G"/>
        <s v="703G"/>
        <s v="802G"/>
        <s v="801G"/>
        <s v="803G"/>
        <s v="804G"/>
        <s v="805G"/>
        <s v="254M"/>
        <s v="759M"/>
        <s v="654M"/>
        <s v="852M"/>
        <s v="854M"/>
        <s v="853M"/>
        <s v="760M"/>
        <s v="255M"/>
        <s v="256M"/>
        <s v="655M"/>
        <s v="761M"/>
        <s v="M01A"/>
        <s v="M02A"/>
        <s v="M03A"/>
        <s v="M04A"/>
        <s v="M05A"/>
        <s v="M06A"/>
        <s v="M07A"/>
        <s v="851M"/>
        <m/>
      </sharedItems>
    </cacheField>
    <cacheField name="DNIPROFE" numFmtId="0">
      <sharedItems containsBlank="1" containsMixedTypes="1" containsNumber="1" containsInteger="1" minValue="410009" maxValue="80154902"/>
    </cacheField>
    <cacheField name="FACULTAD" numFmtId="0">
      <sharedItems containsBlank="1" count="8">
        <s v="FCE"/>
        <s v="FCJS"/>
        <s v="FLE"/>
        <s v="EUE"/>
        <s v="FCYT"/>
        <s v="ETSII"/>
        <s v="EMYDUR"/>
        <m/>
      </sharedItems>
    </cacheField>
    <cacheField name="CODASIG" numFmtId="0">
      <sharedItems containsString="0" containsBlank="1" containsNumber="1" containsInteger="1" minValue="201" maxValue="851415000"/>
    </cacheField>
    <cacheField name="CODACTIV" numFmtId="0">
      <sharedItems containsBlank="1"/>
    </cacheField>
    <cacheField name="CODGRUPO" numFmtId="0">
      <sharedItems containsBlank="1"/>
    </cacheField>
    <cacheField name="DESASIG" numFmtId="0">
      <sharedItems containsBlank="1"/>
    </cacheField>
    <cacheField name="CODCLASEACTIV" numFmtId="0">
      <sharedItems containsBlank="1"/>
    </cacheField>
    <cacheField name="DESCLASEACTIV" numFmtId="0">
      <sharedItems containsBlank="1"/>
    </cacheField>
    <cacheField name="CODACTIV2" numFmtId="0">
      <sharedItems containsBlank="1"/>
    </cacheField>
    <cacheField name="DESACTIV" numFmtId="0">
      <sharedItems containsBlank="1"/>
    </cacheField>
    <cacheField name="CODGRUPO2" numFmtId="0">
      <sharedItems containsBlank="1"/>
    </cacheField>
    <cacheField name="DESGRUPO" numFmtId="0">
      <sharedItems containsBlank="1"/>
    </cacheField>
    <cacheField name="DURACION" numFmtId="0">
      <sharedItems containsBlank="1"/>
    </cacheField>
    <cacheField name="DNIPROFE2" numFmtId="0">
      <sharedItems containsBlank="1" containsMixedTypes="1" containsNumber="1" containsInteger="1" minValue="410009" maxValue="80154902"/>
    </cacheField>
    <cacheField name="APELL1" numFmtId="0">
      <sharedItems containsBlank="1"/>
    </cacheField>
    <cacheField name="APELL2" numFmtId="0">
      <sharedItems containsBlank="1"/>
    </cacheField>
    <cacheField name="NOMBREPROFE" numFmtId="0">
      <sharedItems containsBlank="1"/>
    </cacheField>
    <cacheField name="NOMBRE COMPLETO" numFmtId="0">
      <sharedItems containsBlank="1"/>
    </cacheField>
    <cacheField name="EXCEL DOCENTIA" numFmtId="0">
      <sharedItems containsBlank="1" count="3">
        <s v="SÍ"/>
        <s v="NO"/>
        <m/>
      </sharedItems>
    </cacheField>
    <cacheField name="formación PDI" numFmtId="0">
      <sharedItems containsNonDate="0" containsString="0" containsBlank="1" count="1">
        <m/>
      </sharedItems>
    </cacheField>
    <cacheField name="DOCTOR" numFmtId="0">
      <sharedItems containsBlank="1" count="3">
        <s v="SÍ"/>
        <s v="NO"/>
        <m/>
      </sharedItems>
    </cacheField>
    <cacheField name="quinquenios" numFmtId="0">
      <sharedItems containsString="0" containsBlank="1" containsNumber="1" containsInteger="1" minValue="0" maxValue="7"/>
    </cacheField>
    <cacheField name="sexenios" numFmtId="0">
      <sharedItems containsString="0" containsBlank="1" containsNumber="1" containsInteger="1" minValue="0" maxValue="6"/>
    </cacheField>
    <cacheField name="LOGINPROFE" numFmtId="0">
      <sharedItems containsBlank="1"/>
    </cacheField>
    <cacheField name="EMAILPROFE" numFmtId="0">
      <sharedItems containsBlank="1"/>
    </cacheField>
    <cacheField name="CREDITIMPARTE" numFmtId="0">
      <sharedItems containsString="0" containsBlank="1" containsNumber="1" minValue="0" maxValue="10"/>
    </cacheField>
    <cacheField name="CRÉDIT.1 VEZ" numFmtId="0">
      <sharedItems containsString="0" containsBlank="1" containsNumber="1" minValue="0" maxValue="10"/>
    </cacheField>
    <cacheField name="CODCATEGORIA" numFmtId="0">
      <sharedItems containsBlank="1" containsMixedTypes="1" containsNumber="1" containsInteger="1" minValue="0" maxValue="7081"/>
    </cacheField>
    <cacheField name="DESCATEGORIA" numFmtId="0">
      <sharedItems containsBlank="1"/>
    </cacheField>
    <cacheField name="CODDEDICACION" numFmtId="0">
      <sharedItems containsBlank="1" containsMixedTypes="1" containsNumber="1" containsInteger="1" minValue="0" maxValue="0"/>
    </cacheField>
    <cacheField name="DESDEDICACION" numFmtId="0">
      <sharedItems containsBlank="1"/>
    </cacheField>
    <cacheField name="FDESDE" numFmtId="0">
      <sharedItems containsBlank="1"/>
    </cacheField>
    <cacheField name="FHASTA" numFmtId="0">
      <sharedItems containsBlank="1"/>
    </cacheField>
    <cacheField name="CODPLAZA" numFmtId="0">
      <sharedItems containsBlank="1"/>
    </cacheField>
    <cacheField name="DESPLAZA" numFmtId="0">
      <sharedItems containsBlank="1"/>
    </cacheField>
    <cacheField name="CODDEPTO" numFmtId="0">
      <sharedItems containsBlank="1"/>
    </cacheField>
    <cacheField name="DESDEPTO" numFmtId="0">
      <sharedItems containsBlank="1" count="12">
        <s v="ECONOMÍA Y EMPRESA"/>
        <s v="DERECHO"/>
        <s v="CIENCIAS DE LA EDUCACIÓN"/>
        <s v="CIENCIAS HUMANAS"/>
        <s v="AGRICULTURA Y ALIMENTACIÓN"/>
        <s v="FILOLOGÍAS HISPÁNICA Y CLÁSICAS"/>
        <s v="FILOLOGÍAS MODERNAS"/>
        <s v="MATEMÁTICAS Y COMPUTACIÓN"/>
        <s v="QUÍMICA"/>
        <s v="INGENIERÍA ELÉCTRICA"/>
        <s v="INGENIERÍA MECÁNICA"/>
        <m/>
      </sharedItems>
    </cacheField>
    <cacheField name="CODAREA" numFmtId="0">
      <sharedItems containsString="0" containsBlank="1" containsNumber="1" containsInteger="1" minValue="5" maxValue="813"/>
    </cacheField>
    <cacheField name="DESAREA" numFmtId="0">
      <sharedItems containsBlank="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ª. Estrella Sáenz Urbina" refreshedDate="43927.587627430556" createdVersion="6" refreshedVersion="6" minRefreshableVersion="3" recordCount="6288" xr:uid="{F9C222CC-9C9D-4DFF-9D14-077195AB0246}">
  <cacheSource type="worksheet">
    <worksheetSource ref="A1:AI1048576" sheet="Hoja1" r:id="rId2"/>
  </cacheSource>
  <cacheFields count="35">
    <cacheField name="PLANGRUPO" numFmtId="0">
      <sharedItems containsBlank="1" count="39">
        <s v="201G"/>
        <s v="202G"/>
        <s v="204G"/>
        <s v="203G"/>
        <s v="205G"/>
        <s v="206G"/>
        <s v="207G"/>
        <s v="301G"/>
        <s v="601G"/>
        <s v="602G"/>
        <s v="603G"/>
        <s v="701G"/>
        <s v="702G"/>
        <s v="703G"/>
        <s v="802G"/>
        <s v="801G"/>
        <s v="803G"/>
        <s v="804G"/>
        <s v="805G"/>
        <s v="254M"/>
        <s v="759M"/>
        <s v="654M"/>
        <s v="852M"/>
        <s v="854M"/>
        <s v="853M"/>
        <s v="760M"/>
        <s v="255M"/>
        <s v="256M"/>
        <s v="655M"/>
        <s v="761M"/>
        <s v="M01A"/>
        <s v="M02A"/>
        <s v="M03A"/>
        <s v="M04A"/>
        <s v="M05A"/>
        <s v="M06A"/>
        <s v="M07A"/>
        <s v="851M"/>
        <m/>
      </sharedItems>
    </cacheField>
    <cacheField name="DNIPROFE" numFmtId="0">
      <sharedItems containsBlank="1" containsMixedTypes="1" containsNumber="1" containsInteger="1" minValue="410009" maxValue="80154902"/>
    </cacheField>
    <cacheField name="FACULTAD" numFmtId="0">
      <sharedItems containsBlank="1"/>
    </cacheField>
    <cacheField name="CODASIG" numFmtId="0">
      <sharedItems containsString="0" containsBlank="1" containsNumber="1" containsInteger="1" minValue="201" maxValue="851516000"/>
    </cacheField>
    <cacheField name="CODACTIV" numFmtId="0">
      <sharedItems containsBlank="1"/>
    </cacheField>
    <cacheField name="CODGRUPO" numFmtId="0">
      <sharedItems containsBlank="1"/>
    </cacheField>
    <cacheField name="DESASIG" numFmtId="0">
      <sharedItems containsBlank="1"/>
    </cacheField>
    <cacheField name="CODCLASEACTIV" numFmtId="0">
      <sharedItems containsBlank="1"/>
    </cacheField>
    <cacheField name="DESCLASEACTIV" numFmtId="0">
      <sharedItems containsBlank="1"/>
    </cacheField>
    <cacheField name="CODACTIV2" numFmtId="0">
      <sharedItems containsBlank="1"/>
    </cacheField>
    <cacheField name="DESACTIV" numFmtId="0">
      <sharedItems containsBlank="1"/>
    </cacheField>
    <cacheField name="CODGRUPO2" numFmtId="0">
      <sharedItems containsBlank="1"/>
    </cacheField>
    <cacheField name="DESGRUPO" numFmtId="0">
      <sharedItems containsBlank="1"/>
    </cacheField>
    <cacheField name="DURACION" numFmtId="0">
      <sharedItems containsBlank="1"/>
    </cacheField>
    <cacheField name="DNIPROFE2" numFmtId="0">
      <sharedItems containsBlank="1" containsMixedTypes="1" containsNumber="1" containsInteger="1" minValue="410009" maxValue="80154902"/>
    </cacheField>
    <cacheField name="APELL1" numFmtId="0">
      <sharedItems containsBlank="1"/>
    </cacheField>
    <cacheField name="APELL2" numFmtId="0">
      <sharedItems containsBlank="1"/>
    </cacheField>
    <cacheField name="NOMBREPROFE" numFmtId="0">
      <sharedItems containsBlank="1"/>
    </cacheField>
    <cacheField name="LOGINPROFE" numFmtId="0">
      <sharedItems containsBlank="1"/>
    </cacheField>
    <cacheField name="EMAILPROFE" numFmtId="0">
      <sharedItems containsBlank="1"/>
    </cacheField>
    <cacheField name="CREDITIMPARTE" numFmtId="2">
      <sharedItems containsString="0" containsBlank="1" containsNumber="1" minValue="0" maxValue="10"/>
    </cacheField>
    <cacheField name="CRÉDIT.1 VEZ" numFmtId="0">
      <sharedItems containsString="0" containsBlank="1" containsNumber="1" minValue="0" maxValue="10"/>
    </cacheField>
    <cacheField name="DOCTOR" numFmtId="0">
      <sharedItems containsBlank="1" count="3">
        <s v="SÍ"/>
        <s v="NO"/>
        <m/>
      </sharedItems>
    </cacheField>
    <cacheField name="CODCATEGORIA" numFmtId="0">
      <sharedItems containsBlank="1" containsMixedTypes="1" containsNumber="1" containsInteger="1" minValue="0" maxValue="7081"/>
    </cacheField>
    <cacheField name="DESCATEGORIA" numFmtId="0">
      <sharedItems containsBlank="1"/>
    </cacheField>
    <cacheField name="CODDEDICACION" numFmtId="0">
      <sharedItems containsBlank="1" containsMixedTypes="1" containsNumber="1" containsInteger="1" minValue="0" maxValue="0"/>
    </cacheField>
    <cacheField name="DESDEDICACION" numFmtId="0">
      <sharedItems containsBlank="1"/>
    </cacheField>
    <cacheField name="FDESDE" numFmtId="0">
      <sharedItems containsBlank="1"/>
    </cacheField>
    <cacheField name="FHASTA" numFmtId="0">
      <sharedItems containsBlank="1"/>
    </cacheField>
    <cacheField name="CODPLAZA" numFmtId="0">
      <sharedItems containsBlank="1"/>
    </cacheField>
    <cacheField name="DESPLAZA" numFmtId="0">
      <sharedItems containsBlank="1"/>
    </cacheField>
    <cacheField name="CODDEPTO" numFmtId="0">
      <sharedItems containsBlank="1"/>
    </cacheField>
    <cacheField name="DESDEPTO" numFmtId="0">
      <sharedItems containsBlank="1" count="12">
        <s v="ECONOMÍA Y EMPRESA"/>
        <s v="DERECHO"/>
        <s v="CIENCIAS DE LA EDUCACIÓN"/>
        <s v="CIENCIAS HUMANAS"/>
        <s v="AGRICULTURA Y ALIMENTACIÓN"/>
        <s v="FILOLOGÍAS HISPÁNICA Y CLÁSICAS"/>
        <s v="FILOLOGÍAS MODERNAS"/>
        <s v="MATEMÁTICAS Y COMPUTACIÓN"/>
        <s v="QUÍMICA"/>
        <s v="INGENIERÍA ELÉCTRICA"/>
        <s v="INGENIERÍA MECÁNICA"/>
        <m/>
      </sharedItems>
    </cacheField>
    <cacheField name="CODAREA" numFmtId="0">
      <sharedItems containsString="0" containsBlank="1" containsNumber="1" containsInteger="1" minValue="5" maxValue="813"/>
    </cacheField>
    <cacheField name="DESAREA" numFmtId="0">
      <sharedItems containsBlank="1"/>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ª. Estrella Sáenz Urbina" refreshedDate="43928.490176041669" createdVersion="6" refreshedVersion="6" minRefreshableVersion="3" recordCount="1495" xr:uid="{1E177395-E0F7-4753-85B5-4B15BE4FF07B}">
  <cacheSource type="worksheet">
    <worksheetSource ref="A1:AN1048576" sheet="prefes 1 vez x titulación" r:id="rId2"/>
  </cacheSource>
  <cacheFields count="40">
    <cacheField name="PLANGRUPO" numFmtId="0">
      <sharedItems containsBlank="1" count="39">
        <s v="201G"/>
        <s v="202G"/>
        <s v="204G"/>
        <s v="203G"/>
        <s v="205G"/>
        <s v="206G"/>
        <s v="207G"/>
        <s v="301G"/>
        <s v="601G"/>
        <s v="602G"/>
        <s v="603G"/>
        <s v="701G"/>
        <s v="702G"/>
        <s v="703G"/>
        <s v="802G"/>
        <s v="801G"/>
        <s v="803G"/>
        <s v="804G"/>
        <s v="805G"/>
        <s v="254M"/>
        <s v="759M"/>
        <s v="654M"/>
        <s v="852M"/>
        <s v="854M"/>
        <s v="853M"/>
        <s v="760M"/>
        <s v="255M"/>
        <s v="256M"/>
        <s v="655M"/>
        <s v="761M"/>
        <s v="M01A"/>
        <s v="M02A"/>
        <s v="M03A"/>
        <s v="M04A"/>
        <s v="M05A"/>
        <s v="M06A"/>
        <s v="M07A"/>
        <s v="851M"/>
        <m/>
      </sharedItems>
    </cacheField>
    <cacheField name="DNIPROFE" numFmtId="0">
      <sharedItems containsBlank="1" containsMixedTypes="1" containsNumber="1" containsInteger="1" minValue="410009" maxValue="80154902"/>
    </cacheField>
    <cacheField name="FACULTAD" numFmtId="0">
      <sharedItems containsBlank="1" count="8">
        <s v="FCE"/>
        <s v="FCJS"/>
        <s v="FLE"/>
        <s v="EUE"/>
        <s v="FCYT"/>
        <s v="ETSII"/>
        <s v="EMYDUR"/>
        <m/>
      </sharedItems>
    </cacheField>
    <cacheField name="CODASIG" numFmtId="0">
      <sharedItems containsString="0" containsBlank="1" containsNumber="1" containsInteger="1" minValue="201" maxValue="851415000"/>
    </cacheField>
    <cacheField name="CODACTIV" numFmtId="0">
      <sharedItems containsBlank="1"/>
    </cacheField>
    <cacheField name="CODGRUPO" numFmtId="0">
      <sharedItems containsBlank="1"/>
    </cacheField>
    <cacheField name="DESASIG" numFmtId="0">
      <sharedItems containsBlank="1"/>
    </cacheField>
    <cacheField name="CODCLASEACTIV" numFmtId="0">
      <sharedItems containsBlank="1"/>
    </cacheField>
    <cacheField name="DESCLASEACTIV" numFmtId="0">
      <sharedItems containsBlank="1"/>
    </cacheField>
    <cacheField name="CODACTIV2" numFmtId="0">
      <sharedItems containsBlank="1"/>
    </cacheField>
    <cacheField name="DESACTIV" numFmtId="0">
      <sharedItems containsBlank="1"/>
    </cacheField>
    <cacheField name="CODGRUPO2" numFmtId="0">
      <sharedItems containsBlank="1"/>
    </cacheField>
    <cacheField name="DESGRUPO" numFmtId="0">
      <sharedItems containsBlank="1"/>
    </cacheField>
    <cacheField name="DURACION" numFmtId="0">
      <sharedItems containsBlank="1"/>
    </cacheField>
    <cacheField name="DNIPROFE2" numFmtId="0">
      <sharedItems containsBlank="1" containsMixedTypes="1" containsNumber="1" containsInteger="1" minValue="410009" maxValue="80154902"/>
    </cacheField>
    <cacheField name="APELL1" numFmtId="0">
      <sharedItems containsBlank="1"/>
    </cacheField>
    <cacheField name="APELL2" numFmtId="0">
      <sharedItems containsBlank="1"/>
    </cacheField>
    <cacheField name="NOMBREPROFE" numFmtId="0">
      <sharedItems containsBlank="1"/>
    </cacheField>
    <cacheField name="NOMBRE COMPLETO" numFmtId="0">
      <sharedItems containsBlank="1"/>
    </cacheField>
    <cacheField name="EXCEL DOCENTIA" numFmtId="0">
      <sharedItems containsBlank="1" count="3">
        <s v="SÍ"/>
        <s v="NO"/>
        <m/>
      </sharedItems>
    </cacheField>
    <cacheField name="formación PDI" numFmtId="0">
      <sharedItems containsBlank="1" count="3">
        <s v="SÍ"/>
        <s v="NO"/>
        <m/>
      </sharedItems>
    </cacheField>
    <cacheField name="DOCTOR" numFmtId="0">
      <sharedItems containsBlank="1" count="3">
        <s v="SÍ"/>
        <s v="NO"/>
        <m/>
      </sharedItems>
    </cacheField>
    <cacheField name="quinquenios" numFmtId="0">
      <sharedItems containsString="0" containsBlank="1" containsNumber="1" containsInteger="1" minValue="0" maxValue="7"/>
    </cacheField>
    <cacheField name="sexenios" numFmtId="0">
      <sharedItems containsString="0" containsBlank="1" containsNumber="1" containsInteger="1" minValue="0" maxValue="6"/>
    </cacheField>
    <cacheField name="LOGINPROFE" numFmtId="0">
      <sharedItems containsBlank="1"/>
    </cacheField>
    <cacheField name="EMAILPROFE" numFmtId="0">
      <sharedItems containsBlank="1"/>
    </cacheField>
    <cacheField name="CREDITIMPARTE" numFmtId="0">
      <sharedItems containsString="0" containsBlank="1" containsNumber="1" minValue="0" maxValue="10"/>
    </cacheField>
    <cacheField name="CRÉDIT.1 VEZ" numFmtId="0">
      <sharedItems containsString="0" containsBlank="1" containsNumber="1" minValue="0" maxValue="10"/>
    </cacheField>
    <cacheField name="CODCATEGORIA" numFmtId="0">
      <sharedItems containsBlank="1" containsMixedTypes="1" containsNumber="1" containsInteger="1" minValue="0" maxValue="7081"/>
    </cacheField>
    <cacheField name="DESCATEGORIA" numFmtId="0">
      <sharedItems containsBlank="1"/>
    </cacheField>
    <cacheField name="CODDEDICACION" numFmtId="0">
      <sharedItems containsBlank="1" containsMixedTypes="1" containsNumber="1" containsInteger="1" minValue="0" maxValue="0"/>
    </cacheField>
    <cacheField name="DESDEDICACION" numFmtId="0">
      <sharedItems containsBlank="1"/>
    </cacheField>
    <cacheField name="FDESDE" numFmtId="0">
      <sharedItems containsBlank="1"/>
    </cacheField>
    <cacheField name="FHASTA" numFmtId="0">
      <sharedItems containsBlank="1"/>
    </cacheField>
    <cacheField name="CODPLAZA" numFmtId="0">
      <sharedItems containsBlank="1"/>
    </cacheField>
    <cacheField name="DESPLAZA" numFmtId="0">
      <sharedItems containsBlank="1"/>
    </cacheField>
    <cacheField name="CODDEPTO" numFmtId="0">
      <sharedItems containsBlank="1"/>
    </cacheField>
    <cacheField name="DESDEPTO" numFmtId="0">
      <sharedItems containsBlank="1" count="12">
        <s v="ECONOMÍA Y EMPRESA"/>
        <s v="DERECHO"/>
        <s v="CIENCIAS DE LA EDUCACIÓN"/>
        <s v="CIENCIAS HUMANAS"/>
        <s v="AGRICULTURA Y ALIMENTACIÓN"/>
        <s v="FILOLOGÍAS HISPÁNICA Y CLÁSICAS"/>
        <s v="FILOLOGÍAS MODERNAS"/>
        <s v="MATEMÁTICAS Y COMPUTACIÓN"/>
        <s v="QUÍMICA"/>
        <s v="INGENIERÍA ELÉCTRICA"/>
        <s v="INGENIERÍA MECÁNICA"/>
        <m/>
      </sharedItems>
    </cacheField>
    <cacheField name="CODAREA" numFmtId="0">
      <sharedItems containsString="0" containsBlank="1" containsNumber="1" containsInteger="1" minValue="5" maxValue="813"/>
    </cacheField>
    <cacheField name="DESAREA"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97">
  <r>
    <x v="0"/>
    <n v="16626009"/>
    <s v="Grado en Administración y Dirección de Empresas"/>
    <n v="16626009"/>
    <s v="MARÍA YOLANDA DEL VILLAR"/>
    <s v="MAGREÑÁN"/>
    <s v="RUIZ"/>
    <s v="maria-yolanda-del-villar.magrenan@alum.unirioja.es"/>
    <s v="2009-10"/>
    <x v="0"/>
    <s v="2019-20"/>
    <d v="2019-07-24T11:00:19"/>
  </r>
  <r>
    <x v="0"/>
    <n v="72797842"/>
    <s v="Grado en Administración y Dirección de Empresas"/>
    <n v="72797842"/>
    <s v="SERGIO"/>
    <s v="PÉREZ"/>
    <s v="TOLEDO"/>
    <s v="sergio.perezt@alum.unirioja.es"/>
    <s v="2009-10"/>
    <x v="1"/>
    <s v="2019-20"/>
    <d v="2019-07-25T11:11:24"/>
  </r>
  <r>
    <x v="0"/>
    <s v="X7556865"/>
    <s v="Grado en Administración y Dirección de Empresas"/>
    <s v="X7556865"/>
    <s v="AMELIA"/>
    <s v="GHERASIM"/>
    <m/>
    <s v="amelia.gherasim@alum.unirioja.es"/>
    <s v="2011-12"/>
    <x v="1"/>
    <s v="2019-20"/>
    <d v="2019-07-26T11:29:34"/>
  </r>
  <r>
    <x v="0"/>
    <n v="16605396"/>
    <s v="Grado en Administración y Dirección de Empresas"/>
    <n v="16605396"/>
    <s v="ALBERTO"/>
    <s v="ÁLVAREZ"/>
    <s v="MORILLAS"/>
    <s v="alberto.alvarez@alum.unirioja.es"/>
    <s v="2011-12"/>
    <x v="1"/>
    <s v="2019-20"/>
    <d v="2019-09-03T10:10:04"/>
  </r>
  <r>
    <x v="0"/>
    <n v="72666790"/>
    <s v="Grado en Administración y Dirección de Empresas"/>
    <n v="72666790"/>
    <s v="MARÍA DE LOS ÁNGELES"/>
    <s v="SAINZ"/>
    <s v="SUBERVIOLA"/>
    <s v="maria-de-los-angeles.sainz@alum.unirioja.es"/>
    <s v="2011-12"/>
    <x v="1"/>
    <s v="2019-20"/>
    <d v="2019-07-24T11:00:53"/>
  </r>
  <r>
    <x v="0"/>
    <n v="16622594"/>
    <s v="Grado en Administración y Dirección de Empresas"/>
    <n v="16622594"/>
    <s v="ANGELA"/>
    <s v="TOFE"/>
    <s v="ECHEVARRIA"/>
    <s v="angela.tofe@alum.unirioja.es"/>
    <s v="2011-12"/>
    <x v="0"/>
    <s v="2019-20"/>
    <d v="2019-07-24T02:40:03"/>
  </r>
  <r>
    <x v="0"/>
    <n v="16610877"/>
    <s v="Grado en Administración y Dirección de Empresas"/>
    <n v="16610877"/>
    <s v="ADRIÁN-DIMAS"/>
    <s v="BERNEDO"/>
    <s v="GARCÍA-APARICIO"/>
    <s v="adrian-dimas.bernedo@alum.unirioja.es"/>
    <s v="2011-12"/>
    <x v="0"/>
    <s v="2019-20"/>
    <d v="2019-07-24T11:04:59"/>
  </r>
  <r>
    <x v="0"/>
    <n v="16614487"/>
    <s v="Grado en Administración y Dirección de Empresas"/>
    <n v="16614487"/>
    <s v="ALEXANDRA"/>
    <s v="PALACIOS"/>
    <s v="RODRÍGUEZ"/>
    <s v="alexandra.palacios@alum.unirioja.es"/>
    <s v="2012-13"/>
    <x v="1"/>
    <s v="2019-20"/>
    <d v="2019-07-29T08:28:55"/>
  </r>
  <r>
    <x v="0"/>
    <n v="16626393"/>
    <s v="Grado en Administración y Dirección de Empresas"/>
    <n v="16626393"/>
    <s v="ANGEL"/>
    <s v="ALCALDE"/>
    <s v="URTUBIA"/>
    <s v="angel.alcalde@alum.unirioja.es"/>
    <s v="2012-13"/>
    <x v="0"/>
    <s v="2019-20"/>
    <d v="2019-07-24T11:02:24"/>
  </r>
  <r>
    <x v="0"/>
    <n v="16630934"/>
    <s v="Grado en Administración y Dirección de Empresas"/>
    <n v="16630934"/>
    <s v="RAMÓN"/>
    <s v="AGUIRRE"/>
    <s v="MUNÁRRIZ"/>
    <s v="ramon.aguirre@alum.unirioja.es"/>
    <s v="2012-13"/>
    <x v="0"/>
    <s v="2019-20"/>
    <d v="2019-07-26T05:37:45"/>
  </r>
  <r>
    <x v="0"/>
    <n v="16622784"/>
    <s v="Grado en Administración y Dirección de Empresas"/>
    <n v="16622784"/>
    <s v="ADRIÁN"/>
    <s v="CAÑAS"/>
    <s v="ALONSO"/>
    <s v="adrian.canas@alum.unirioja.es"/>
    <s v="2012-13"/>
    <x v="0"/>
    <s v="2019-20"/>
    <d v="2019-07-30T12:09:03"/>
  </r>
  <r>
    <x v="0"/>
    <n v="16601402"/>
    <s v="Grado en Administración y Dirección de Empresas"/>
    <n v="16601402"/>
    <s v="JAVIER"/>
    <s v="TORRES"/>
    <s v="REMÍREZ"/>
    <s v="javier.torresr@alum.unirioja.es"/>
    <s v="2012-13"/>
    <x v="0"/>
    <s v="2019-20"/>
    <d v="2019-07-24T11:01:28"/>
  </r>
  <r>
    <x v="0"/>
    <n v="16606773"/>
    <s v="Grado en Administración y Dirección de Empresas"/>
    <n v="16606773"/>
    <s v="HÉCTOR"/>
    <s v="BARRASA"/>
    <s v="MURO"/>
    <s v="hector.barrasa@alum.unirioja.es"/>
    <s v="2012-13"/>
    <x v="0"/>
    <s v="2019-20"/>
    <d v="2019-07-30T07:25:05"/>
  </r>
  <r>
    <x v="0"/>
    <n v="72798283"/>
    <s v="Grado en Administración y Dirección de Empresas"/>
    <n v="72798283"/>
    <s v="IRENE"/>
    <s v="PASTOR"/>
    <s v="IRIGARAY"/>
    <s v="irene.pastor@alum.unirioja.es"/>
    <s v="2012-13"/>
    <x v="1"/>
    <s v="2019-20"/>
    <d v="2019-09-12T12:49:25"/>
  </r>
  <r>
    <x v="0"/>
    <n v="16626911"/>
    <s v="Grado en Administración y Dirección de Empresas"/>
    <n v="16626911"/>
    <s v="LUCÍA MONTSERRAT"/>
    <s v="MIRANDA"/>
    <s v="SAINZ"/>
    <s v="lucia-montserrat.miranda@alum.unirioja.es"/>
    <s v="2012-13"/>
    <x v="0"/>
    <s v="2019-20"/>
    <d v="2019-07-30T12:05:56"/>
  </r>
  <r>
    <x v="0"/>
    <n v="78749150"/>
    <s v="Grado en Administración y Dirección de Empresas"/>
    <n v="78749150"/>
    <s v="JESÚS ÁNGEL"/>
    <s v="OLEA"/>
    <s v="PRAT"/>
    <s v="jesus-angel.olea@alum.unirioja.es"/>
    <s v="2013-14"/>
    <x v="0"/>
    <s v="2019-20"/>
    <d v="2019-07-30T06:06:19"/>
  </r>
  <r>
    <x v="0"/>
    <n v="16625427"/>
    <s v="Grado en Administración y Dirección de Empresas"/>
    <n v="16625427"/>
    <s v="MIGUEL"/>
    <s v="FERNÁNDEZ DE LA PRADILLA"/>
    <s v="ASUNCIÓN"/>
    <s v="miguel.fernandez-de-la-pradilla@alum.unirioja.es"/>
    <s v="2013-14"/>
    <x v="0"/>
    <s v="2019-20"/>
    <d v="2019-07-24T11:58:53"/>
  </r>
  <r>
    <x v="0"/>
    <n v="78760207"/>
    <s v="Grado en Administración y Dirección de Empresas"/>
    <n v="78760207"/>
    <s v="MIGUEL"/>
    <s v="HERNÁNDEZ"/>
    <s v="SOLA"/>
    <s v="miguel.hernandezs@alum.unirioja.es"/>
    <s v="2013-14"/>
    <x v="0"/>
    <s v="2019-20"/>
    <d v="2019-07-25T11:51:05"/>
  </r>
  <r>
    <x v="0"/>
    <n v="16628141"/>
    <s v="Grado en Administración y Dirección de Empresas"/>
    <n v="16628141"/>
    <s v="LEYRE"/>
    <s v="MARTÍNEZ"/>
    <s v="NICOLÁS"/>
    <s v="leyre.martinezn@alum.unirioja.es"/>
    <s v="2013-14"/>
    <x v="1"/>
    <s v="2019-20"/>
    <d v="2019-07-30T10:28:35"/>
  </r>
  <r>
    <x v="0"/>
    <n v="78774333"/>
    <s v="Grado en Administración y Dirección de Empresas"/>
    <n v="78774333"/>
    <s v="VICENTE"/>
    <s v="ESCRIBANO"/>
    <s v="COMAS"/>
    <s v="vicente.escribano@alum.unirioja.es"/>
    <s v="2013-14"/>
    <x v="1"/>
    <s v="2019-20"/>
    <d v="2019-09-27T10:10:43"/>
  </r>
  <r>
    <x v="0"/>
    <n v="16615740"/>
    <s v="Grado en Administración y Dirección de Empresas"/>
    <n v="16615740"/>
    <s v="BORJA RAFAEL"/>
    <s v="TOMÉ"/>
    <s v="PABLO"/>
    <s v="borja-rafael.tome@alum.unirioja.es"/>
    <s v="2013-14"/>
    <x v="0"/>
    <s v="2019-20"/>
    <d v="2019-07-25T06:29:09"/>
  </r>
  <r>
    <x v="0"/>
    <n v="72835312"/>
    <s v="Grado en Administración y Dirección de Empresas"/>
    <n v="72835312"/>
    <s v="ÁNGELA"/>
    <s v="SANTAMARÍA"/>
    <s v="ESPESO"/>
    <s v="angela.santamaria@alum.unirioja.es"/>
    <s v="2013-14"/>
    <x v="0"/>
    <s v="2019-20"/>
    <d v="2019-07-24T11:00:29"/>
  </r>
  <r>
    <x v="0"/>
    <n v="16633633"/>
    <s v="Grado en Administración y Dirección de Empresas"/>
    <n v="16633633"/>
    <s v="ARTURO"/>
    <s v="ORTEGA"/>
    <s v="CRESPO"/>
    <s v="arturo.ortega@alum.unirioja.es"/>
    <s v="2013-14"/>
    <x v="0"/>
    <s v="2019-20"/>
    <d v="2019-07-24T11:13:05"/>
  </r>
  <r>
    <x v="0"/>
    <n v="21046056"/>
    <s v="Grado en Administración y Dirección de Empresas"/>
    <n v="21046056"/>
    <s v="PATRICIA"/>
    <s v="SÁENZ DE SANTA MARÍA"/>
    <s v="MARIJUÁN"/>
    <s v="patricia.saenz-de-sta-maria@alum.unirioja.es"/>
    <s v="2013-14"/>
    <x v="0"/>
    <s v="2019-20"/>
    <d v="2019-07-30T10:31:44"/>
  </r>
  <r>
    <x v="0"/>
    <n v="16619540"/>
    <s v="Grado en Administración y Dirección de Empresas"/>
    <n v="16619540"/>
    <s v="BEATRIZ"/>
    <s v="ANDRÉS"/>
    <s v="ANTÓN"/>
    <s v="beatriz.andres@alum.unirioja.es"/>
    <s v="2013-14"/>
    <x v="0"/>
    <s v="2019-20"/>
    <d v="2019-07-29T11:20:24"/>
  </r>
  <r>
    <x v="0"/>
    <n v="18186781"/>
    <s v="Grado en Administración y Dirección de Empresas"/>
    <n v="18186781"/>
    <s v="ANDREA ESTEFANÍA"/>
    <s v="MARTÍNEZ"/>
    <s v="VILLEGAS"/>
    <s v="andrea-estefania.martinez@alum.unirioja.es"/>
    <s v="2013-14"/>
    <x v="1"/>
    <s v="2019-20"/>
    <d v="2019-07-24T04:13:17"/>
  </r>
  <r>
    <x v="0"/>
    <n v="16617462"/>
    <s v="Grado en Administración y Dirección de Empresas"/>
    <n v="16617462"/>
    <s v="FÉLIX"/>
    <s v="HERNÁEZ"/>
    <s v="LARREA"/>
    <s v="felix.hernaez@alum.unirioja.es"/>
    <s v="2013-14"/>
    <x v="0"/>
    <s v="2019-20"/>
    <d v="2019-07-30T10:47:33"/>
  </r>
  <r>
    <x v="0"/>
    <n v="16626364"/>
    <s v="Grado en Administración y Dirección de Empresas"/>
    <n v="16626364"/>
    <s v="BORJA"/>
    <s v="MURO"/>
    <s v="CELORRIO"/>
    <s v="borja.muro@alum.unirioja.es"/>
    <s v="2013-14"/>
    <x v="0"/>
    <s v="2019-20"/>
    <d v="2019-07-25T04:30:29"/>
  </r>
  <r>
    <x v="0"/>
    <n v="21045941"/>
    <s v="Grado en Administración y Dirección de Empresas"/>
    <n v="21045941"/>
    <s v="NEREA"/>
    <s v="SÁENZ DE SANTA MARÍA"/>
    <s v="MARIJUÁN"/>
    <s v="nerea.saenz-de-sta-maria@alum.unirioja.es"/>
    <s v="2013-14"/>
    <x v="0"/>
    <s v="2019-20"/>
    <d v="2019-07-30T10:27:43"/>
  </r>
  <r>
    <x v="0"/>
    <n v="18084721"/>
    <s v="Grado en Administración y Dirección de Empresas"/>
    <n v="18084721"/>
    <s v="MARÍA DEL PILAR"/>
    <s v="PARDO"/>
    <s v="AMBULUDI"/>
    <s v="maria-del-pilar.pardo@alum.unirioja.es"/>
    <s v="2013-14"/>
    <x v="0"/>
    <s v="2019-20"/>
    <d v="2019-07-25T06:32:22"/>
  </r>
  <r>
    <x v="0"/>
    <n v="72799515"/>
    <s v="Grado en Administración y Dirección de Empresas"/>
    <n v="72799515"/>
    <s v="DIEGO"/>
    <s v="DE LOS SANTOS"/>
    <s v="GIL"/>
    <s v="diego-de-los.santos@alum.unirioja.es"/>
    <s v="2013-14"/>
    <x v="0"/>
    <s v="2019-20"/>
    <d v="2019-07-29T10:33:03"/>
  </r>
  <r>
    <x v="0"/>
    <n v="16625091"/>
    <s v="Grado en Administración y Dirección de Empresas"/>
    <n v="16625091"/>
    <s v="ANA MARÍA"/>
    <s v="GARCÍA"/>
    <s v="IBARRA"/>
    <s v="ana-maria.garciai@alum.unirioja.es"/>
    <s v="2013-14"/>
    <x v="0"/>
    <s v="2019-20"/>
    <d v="2019-09-09T10:38:08"/>
  </r>
  <r>
    <x v="0"/>
    <n v="17498625"/>
    <s v="Grado en Administración y Dirección de Empresas"/>
    <n v="17498625"/>
    <s v="MARTA"/>
    <s v="IBAIBARRIAGA"/>
    <s v="LAZCANO"/>
    <s v="marta.ibaibarriaga@alum.unirioja.es"/>
    <s v="2013-14"/>
    <x v="0"/>
    <s v="2019-20"/>
    <d v="2019-07-25T06:40:52"/>
  </r>
  <r>
    <x v="0"/>
    <n v="72799735"/>
    <s v="Grado en Administración y Dirección de Empresas"/>
    <n v="72799735"/>
    <s v="CLAUDIA"/>
    <s v="MARÍN"/>
    <s v="MALUMBRES"/>
    <s v="claudia.marin@alum.unirioja.es"/>
    <s v="2013-14"/>
    <x v="0"/>
    <s v="2019-20"/>
    <d v="2019-07-30T05:31:05"/>
  </r>
  <r>
    <x v="0"/>
    <n v="78773242"/>
    <s v="Grado en Administración y Dirección de Empresas"/>
    <n v="78773242"/>
    <s v="MARÍA"/>
    <s v="PALACIOS"/>
    <s v="GIL"/>
    <s v="maria.palaciosg@alum.unirioja.es"/>
    <s v="2014-15"/>
    <x v="0"/>
    <s v="2019-20"/>
    <d v="2019-07-24T11:00:31"/>
  </r>
  <r>
    <x v="0"/>
    <n v="18083243"/>
    <s v="Grado en Administración y Dirección de Empresas"/>
    <n v="18083243"/>
    <s v="MIA ISABELLA"/>
    <s v="ZAMORA"/>
    <s v="CHACÓN"/>
    <s v="ronny-fabricio.zamora@alum.unirioja.es"/>
    <s v="2014-15"/>
    <x v="0"/>
    <s v="2019-20"/>
    <d v="2019-07-25T08:26:33"/>
  </r>
  <r>
    <x v="0"/>
    <n v="72798843"/>
    <s v="Grado en Administración y Dirección de Empresas"/>
    <n v="72798843"/>
    <s v="ADRIÁN"/>
    <s v="RODRIGO"/>
    <s v="SAN ANSELMO"/>
    <s v="adrian.rodrigo@alum.unirioja.es"/>
    <s v="2014-15"/>
    <x v="0"/>
    <s v="2019-20"/>
    <d v="2019-07-24T12:47:30"/>
  </r>
  <r>
    <x v="0"/>
    <n v="16632108"/>
    <s v="Grado en Administración y Dirección de Empresas"/>
    <n v="16632108"/>
    <s v="ELENA"/>
    <s v="ZÁRATE"/>
    <s v="AMORÓS"/>
    <s v="elena.zarate@alum.unirioja.es"/>
    <s v="2014-15"/>
    <x v="0"/>
    <s v="2019-20"/>
    <d v="2019-07-24T11:00:16"/>
  </r>
  <r>
    <x v="0"/>
    <n v="16635116"/>
    <s v="Grado en Administración y Dirección de Empresas"/>
    <n v="16635116"/>
    <s v="INÉS"/>
    <s v="GALLEGO"/>
    <s v="SOLANA"/>
    <s v="ines.gallego@alum.unirioja.es"/>
    <s v="2014-15"/>
    <x v="0"/>
    <s v="2019-20"/>
    <d v="2019-07-24T11:00:43"/>
  </r>
  <r>
    <x v="0"/>
    <n v="16620266"/>
    <s v="Grado en Administración y Dirección de Empresas"/>
    <n v="16620266"/>
    <s v="NATALIA"/>
    <s v="CALVO"/>
    <s v="SANTAMARÍA"/>
    <s v="natalia.calvo@alum.unirioja.es"/>
    <s v="2014-15"/>
    <x v="0"/>
    <s v="2019-20"/>
    <d v="2019-07-24T03:41:35"/>
  </r>
  <r>
    <x v="0"/>
    <n v="16625752"/>
    <s v="Grado en Administración y Dirección de Empresas"/>
    <n v="16625752"/>
    <s v="RODRIGO"/>
    <s v="RODRÍGUEZ"/>
    <s v="OSMA"/>
    <s v="rodrigo.rodriguez@alum.unirioja.es"/>
    <s v="2014-15"/>
    <x v="0"/>
    <s v="2019-20"/>
    <d v="2019-07-25T10:25:45"/>
  </r>
  <r>
    <x v="0"/>
    <s v="X4175483"/>
    <s v="Grado en Administración y Dirección de Empresas"/>
    <s v="X4175483"/>
    <s v="MARIANA"/>
    <s v="PODINA"/>
    <m/>
    <s v="mariana.podina13@alum.unirioja.es"/>
    <s v="2014-15"/>
    <x v="0"/>
    <s v="2019-20"/>
    <d v="2019-07-24T11:51:10"/>
  </r>
  <r>
    <x v="0"/>
    <n v="18075033"/>
    <s v="Grado en Administración y Dirección de Empresas"/>
    <n v="18075033"/>
    <s v="ÁNGELA"/>
    <s v="MORA"/>
    <s v="BELVER"/>
    <s v="angela.mora@alum.unirioja.es"/>
    <s v="2014-15"/>
    <x v="0"/>
    <s v="2019-20"/>
    <d v="2019-07-24T11:02:34"/>
  </r>
  <r>
    <x v="0"/>
    <n v="17495854"/>
    <s v="Grado en Administración y Dirección de Empresas"/>
    <n v="17495854"/>
    <s v="CRISTINA"/>
    <s v="PÉREZ"/>
    <s v="GUILLÉN"/>
    <s v="cristina.perezgu@alum.unirioja.es"/>
    <s v="2014-15"/>
    <x v="0"/>
    <s v="2019-20"/>
    <d v="2019-07-25T03:38:20"/>
  </r>
  <r>
    <x v="0"/>
    <n v="17499808"/>
    <s v="Grado en Administración y Dirección de Empresas"/>
    <n v="17499808"/>
    <s v="ÁNGELA"/>
    <s v="FERNÁNDEZ"/>
    <s v="GONZÁLEZ"/>
    <s v="angela.fernandezg@alum.unirioja.es"/>
    <s v="2014-15"/>
    <x v="0"/>
    <s v="2019-20"/>
    <d v="2019-07-24T11:04:13"/>
  </r>
  <r>
    <x v="0"/>
    <n v="16641884"/>
    <s v="Grado en Administración y Dirección de Empresas"/>
    <n v="16641884"/>
    <s v="JOSÉ LUIS"/>
    <s v="HERAS"/>
    <s v="POZO"/>
    <s v="jose-luis.heras@alum.unirioja.es"/>
    <s v="2014-15"/>
    <x v="0"/>
    <s v="2019-20"/>
    <d v="2019-07-30T10:17:17"/>
  </r>
  <r>
    <x v="0"/>
    <n v="18077274"/>
    <s v="Grado en Administración y Dirección de Empresas"/>
    <n v="18077274"/>
    <s v="PATRICIA"/>
    <s v="LOZANO"/>
    <s v="IBARGOYEN"/>
    <s v="patricia.lozano@alum.unirioja.es"/>
    <s v="2014-15"/>
    <x v="0"/>
    <s v="2019-20"/>
    <d v="2019-07-24T01:40:24"/>
  </r>
  <r>
    <x v="0"/>
    <n v="16633556"/>
    <s v="Grado en Administración y Dirección de Empresas"/>
    <n v="16633556"/>
    <s v="LAURA"/>
    <s v="LIZARANZU"/>
    <s v="LASANTA"/>
    <s v="laura.lizaranzu@alum.unirioja.es"/>
    <s v="2014-15"/>
    <x v="0"/>
    <s v="2019-20"/>
    <d v="2019-07-24T04:38:06"/>
  </r>
  <r>
    <x v="0"/>
    <n v="16630259"/>
    <s v="Grado en Administración y Dirección de Empresas"/>
    <n v="16630259"/>
    <s v="ÍÑIGO"/>
    <s v="MARTÍNEZ"/>
    <s v="TRAPERO"/>
    <s v="inigo.martinez@alum.unirioja.es"/>
    <s v="2014-15"/>
    <x v="0"/>
    <s v="2019-20"/>
    <d v="2019-07-24T12:56:59"/>
  </r>
  <r>
    <x v="0"/>
    <n v="16634990"/>
    <s v="Grado en Administración y Dirección de Empresas"/>
    <n v="16634990"/>
    <s v="PATRICIA"/>
    <s v="SÁENZ"/>
    <s v="GUERRA"/>
    <s v="patricia.saenz@alum.unirioja.es"/>
    <s v="2014-15"/>
    <x v="0"/>
    <s v="2019-20"/>
    <d v="2019-07-29T05:53:52"/>
  </r>
  <r>
    <x v="0"/>
    <n v="16641714"/>
    <s v="Grado en Administración y Dirección de Empresas"/>
    <n v="16641714"/>
    <s v="ALBA"/>
    <s v="SÁENZ DE SANTAMARÍA"/>
    <s v="URUÑUELA"/>
    <s v="alba.saenz-de-santamaria@alum.unirioja.es"/>
    <s v="2014-15"/>
    <x v="0"/>
    <s v="2019-20"/>
    <d v="2019-07-24T04:30:30"/>
  </r>
  <r>
    <x v="0"/>
    <n v="16622399"/>
    <s v="Grado en Administración y Dirección de Empresas"/>
    <n v="16622399"/>
    <s v="BEATRIZ"/>
    <s v="GARCÍA"/>
    <s v="RUBIO"/>
    <s v="beatriz.garciaru@alum.unirioja.es"/>
    <s v="2014-15"/>
    <x v="1"/>
    <s v="2019-20"/>
    <d v="2019-07-24T11:00:40"/>
  </r>
  <r>
    <x v="0"/>
    <n v="16608259"/>
    <s v="Grado en Administración y Dirección de Empresas"/>
    <n v="16608259"/>
    <s v="MARÍA PAZ"/>
    <s v="HIERRO"/>
    <s v="SOLA"/>
    <s v="maria-paz.hierro@alum.unirioja.es"/>
    <s v="2014-15"/>
    <x v="1"/>
    <s v="2019-20"/>
    <d v="2019-07-30T11:51:36"/>
  </r>
  <r>
    <x v="0"/>
    <n v="18075807"/>
    <s v="Grado en Administración y Dirección de Empresas"/>
    <n v="18075807"/>
    <s v="PEDRO"/>
    <s v="ÁLVAREZ"/>
    <s v="LOZA"/>
    <s v="pedro.alvarez@alum.unirioja.es"/>
    <s v="2014-15"/>
    <x v="0"/>
    <s v="2019-20"/>
    <d v="2019-07-29T11:45:03"/>
  </r>
  <r>
    <x v="0"/>
    <n v="16634257"/>
    <s v="Grado en Administración y Dirección de Empresas"/>
    <n v="16634257"/>
    <s v="SANDRA"/>
    <s v="CASTRO"/>
    <s v="BLANCO"/>
    <s v="sandra.castrob@alum.unirioja.es"/>
    <s v="2014-15"/>
    <x v="0"/>
    <s v="2019-20"/>
    <d v="2019-07-24T11:00:12"/>
  </r>
  <r>
    <x v="0"/>
    <s v="X5936104"/>
    <s v="Grado en Administración y Dirección de Empresas"/>
    <s v="X5936104"/>
    <s v="LAMIAE"/>
    <s v="EL KOUISSI"/>
    <m/>
    <s v="lamiae.el-kouissi34@alum.unirioja.es"/>
    <s v="2014-15"/>
    <x v="0"/>
    <s v="2019-20"/>
    <d v="2019-09-24T01:22:34"/>
  </r>
  <r>
    <x v="0"/>
    <n v="16628381"/>
    <s v="Grado en Administración y Dirección de Empresas"/>
    <n v="16628381"/>
    <s v="ROBERTO"/>
    <s v="SARABIA"/>
    <s v="MARTÍNEZ"/>
    <s v="roberto.sarabia@alum.unirioja.es"/>
    <s v="2014-15"/>
    <x v="0"/>
    <s v="2019-20"/>
    <d v="2019-07-29T10:23:54"/>
  </r>
  <r>
    <x v="0"/>
    <n v="16640424"/>
    <s v="Grado en Administración y Dirección de Empresas"/>
    <n v="16640424"/>
    <s v="GONZALO"/>
    <s v="RAMÍREZ"/>
    <s v="PEDREÑO"/>
    <s v="gonzalo.ramirez@alum.unirioja.es"/>
    <s v="2014-15"/>
    <x v="0"/>
    <s v="2019-20"/>
    <d v="2019-07-24T11:08:00"/>
  </r>
  <r>
    <x v="0"/>
    <n v="16628375"/>
    <s v="Grado en Administración y Dirección de Empresas"/>
    <n v="16628375"/>
    <s v="ELOY"/>
    <s v="BLANCO"/>
    <s v="GARCÍA"/>
    <s v="eloy.blanco@alum.unirioja.es"/>
    <s v="2014-15"/>
    <x v="0"/>
    <s v="2019-20"/>
    <d v="2019-07-24T11:36:13"/>
  </r>
  <r>
    <x v="0"/>
    <s v="X8624349"/>
    <s v="Grado en Administración y Dirección de Empresas"/>
    <s v="X8624349"/>
    <s v="FLAVIUS FLORIÁN"/>
    <s v="DAMIÁN"/>
    <m/>
    <s v="flavius-florian.damian77@alum.unirioja.es"/>
    <s v="2014-15"/>
    <x v="0"/>
    <s v="2019-20"/>
    <d v="2019-07-29T01:14:58"/>
  </r>
  <r>
    <x v="0"/>
    <n v="17497883"/>
    <s v="Grado en Administración y Dirección de Empresas"/>
    <n v="17497883"/>
    <s v="GABRIEL"/>
    <s v="YECORA"/>
    <s v="CRISTOBAL"/>
    <s v="gabriel.yecora@alum.unirioja.es"/>
    <s v="2014-15"/>
    <x v="0"/>
    <s v="2019-20"/>
    <d v="2019-07-24T11:25:22"/>
  </r>
  <r>
    <x v="0"/>
    <n v="72748249"/>
    <s v="Grado en Administración y Dirección de Empresas"/>
    <n v="72748249"/>
    <s v="RODRIGO"/>
    <s v="BOTAS"/>
    <s v="VEGA"/>
    <s v="rodrigo.botas@alum.unirioja.es"/>
    <s v="2014-15"/>
    <x v="1"/>
    <s v="2019-20"/>
    <d v="2019-07-28T06:13:14"/>
  </r>
  <r>
    <x v="0"/>
    <n v="16641260"/>
    <s v="Grado en Administración y Dirección de Empresas"/>
    <n v="16641260"/>
    <s v="LUIS EDUARDO"/>
    <s v="DEL ÁLAMO"/>
    <s v="SANCHA"/>
    <s v="luis-eduardo-del.alamo@alum.unirioja.es"/>
    <s v="2014-15"/>
    <x v="0"/>
    <s v="2019-20"/>
    <d v="2019-07-25T08:28:32"/>
  </r>
  <r>
    <x v="0"/>
    <n v="18074316"/>
    <s v="Grado en Administración y Dirección de Empresas"/>
    <n v="18074316"/>
    <s v="MANUEL"/>
    <s v="LÓPEZ"/>
    <s v="MIGUEL"/>
    <s v="manuel.lopezm@alum.unirioja.es"/>
    <s v="2014-15"/>
    <x v="0"/>
    <s v="2019-20"/>
    <d v="2019-07-24T11:00:12"/>
  </r>
  <r>
    <x v="0"/>
    <n v="72793156"/>
    <s v="Grado en Administración y Dirección de Empresas"/>
    <n v="72793156"/>
    <s v="MIKEL"/>
    <s v="ARÉVALO"/>
    <s v="AYLAGAS"/>
    <s v="mikel.arevalo@alum.unirioja.es"/>
    <s v="2014-15"/>
    <x v="0"/>
    <s v="2019-20"/>
    <d v="2019-07-29T10:52:32"/>
  </r>
  <r>
    <x v="0"/>
    <n v="73122176"/>
    <s v="Grado en Administración y Dirección de Empresas"/>
    <n v="73122176"/>
    <s v="PATRICIA"/>
    <s v="HERMAND"/>
    <s v="ERASO"/>
    <s v="patricia.hermand@alum.unirioja.es"/>
    <s v="2014-15"/>
    <x v="0"/>
    <s v="2019-20"/>
    <d v="2019-07-25T09:40:40"/>
  </r>
  <r>
    <x v="0"/>
    <n v="16633584"/>
    <s v="Grado en Administración y Dirección de Empresas"/>
    <n v="16633584"/>
    <s v="ISABEL"/>
    <s v="GONZÁLEZ"/>
    <s v="DOMÍNGUEZ"/>
    <s v="isabel.gonzalezd@alum.unirioja.es"/>
    <s v="2014-15"/>
    <x v="0"/>
    <s v="2019-20"/>
    <d v="2019-07-24T11:00:19"/>
  </r>
  <r>
    <x v="0"/>
    <n v="18092801"/>
    <s v="Grado en Administración y Dirección de Empresas"/>
    <n v="18092801"/>
    <s v="INGRID STEFANY"/>
    <s v="SANTISTEBAN"/>
    <s v="DÍAZ"/>
    <s v="ingrid-stefany.santisteban@alum.unirioja.es"/>
    <s v="2014-15"/>
    <x v="0"/>
    <s v="2019-20"/>
    <d v="2019-07-24T03:32:03"/>
  </r>
  <r>
    <x v="0"/>
    <n v="16635039"/>
    <s v="Grado en Administración y Dirección de Empresas"/>
    <n v="16635039"/>
    <s v="SARA"/>
    <s v="BENEDÍ"/>
    <s v="RUIZ"/>
    <s v="sara.benedi@alum.unirioja.es"/>
    <s v="2015-16"/>
    <x v="0"/>
    <s v="2019-20"/>
    <d v="2019-07-24T11:01:43"/>
  </r>
  <r>
    <x v="0"/>
    <n v="16635627"/>
    <s v="Grado en Administración y Dirección de Empresas"/>
    <n v="16635627"/>
    <s v="SARAY"/>
    <s v="SOTO"/>
    <s v="ROBLEDO"/>
    <s v="saray.soto@alum.unirioja.es"/>
    <s v="2015-16"/>
    <x v="0"/>
    <s v="2019-20"/>
    <d v="2019-07-24T11:15:29"/>
  </r>
  <r>
    <x v="0"/>
    <n v="16631940"/>
    <s v="Grado en Administración y Dirección de Empresas"/>
    <n v="16631940"/>
    <s v="PABLO"/>
    <s v="TOYAS"/>
    <s v="SÁEZ"/>
    <s v="pablo.toyass@alum.unirioja.es"/>
    <s v="2015-16"/>
    <x v="0"/>
    <s v="2019-20"/>
    <d v="2019-07-24T11:03:25"/>
  </r>
  <r>
    <x v="0"/>
    <n v="16644759"/>
    <s v="Grado en Administración y Dirección de Empresas"/>
    <n v="16644759"/>
    <s v="SANDRA"/>
    <s v="FERNÁNDEZ"/>
    <s v="FERNÁNDEZ"/>
    <s v="sandra.fernandezfe@alum.unirioja.es"/>
    <s v="2015-16"/>
    <x v="0"/>
    <s v="2019-20"/>
    <d v="2019-07-26T12:38:06"/>
  </r>
  <r>
    <x v="0"/>
    <n v="78756122"/>
    <s v="Grado en Administración y Dirección de Empresas"/>
    <n v="78756122"/>
    <s v="FRANCISCO JOSE"/>
    <s v="SAINZ"/>
    <s v="IGEA"/>
    <s v="francisco-jose.sainz@alum.unirioja.es"/>
    <s v="2015-16"/>
    <x v="0"/>
    <s v="2019-20"/>
    <d v="2019-07-24T11:17:09"/>
  </r>
  <r>
    <x v="0"/>
    <n v="16625554"/>
    <s v="Grado en Administración y Dirección de Empresas"/>
    <n v="16625554"/>
    <s v="ÓLIVER"/>
    <s v="FLETCHER"/>
    <s v="CIDAD"/>
    <s v="oliver.fletcher@alum.unirioja.es"/>
    <s v="2015-16"/>
    <x v="0"/>
    <s v="2019-20"/>
    <d v="2019-07-25T02:33:21"/>
  </r>
  <r>
    <x v="0"/>
    <n v="16633219"/>
    <s v="Grado en Administración y Dirección de Empresas"/>
    <n v="16633219"/>
    <s v="ÁLVARO"/>
    <s v="AGUADO"/>
    <s v="GARRIDO"/>
    <s v="alvaro.aguado@alum.unirioja.es"/>
    <s v="2015-16"/>
    <x v="0"/>
    <s v="2019-20"/>
    <d v="2019-07-29T07:41:26"/>
  </r>
  <r>
    <x v="0"/>
    <n v="16628293"/>
    <s v="Grado en Administración y Dirección de Empresas"/>
    <n v="16628293"/>
    <s v="ANDREA"/>
    <s v="MARRODÁN"/>
    <s v="ECHEVARRÍA"/>
    <s v="andrea.marrodan@alum.unirioja.es"/>
    <s v="2015-16"/>
    <x v="0"/>
    <s v="2019-20"/>
    <d v="2019-07-26T11:20:00"/>
  </r>
  <r>
    <x v="0"/>
    <n v="21045391"/>
    <s v="Grado en Administración y Dirección de Empresas"/>
    <n v="21045391"/>
    <s v="ÁNGELA"/>
    <s v="PÉREZ"/>
    <s v="LEÓN"/>
    <s v="angela.perezl@alum.unirioja.es"/>
    <s v="2015-16"/>
    <x v="0"/>
    <s v="2019-20"/>
    <d v="2019-07-25T06:12:02"/>
  </r>
  <r>
    <x v="0"/>
    <n v="73124233"/>
    <s v="Grado en Administración y Dirección de Empresas"/>
    <n v="73124233"/>
    <s v="ZOE ALAITZ"/>
    <s v="ARAZURI"/>
    <s v="PRIETO"/>
    <s v="zoe-alaitz.arazuri@alum.unirioja.es"/>
    <s v="2015-16"/>
    <x v="0"/>
    <s v="2019-20"/>
    <d v="2019-07-24T11:03:40"/>
  </r>
  <r>
    <x v="0"/>
    <n v="18089562"/>
    <s v="Grado en Administración y Dirección de Empresas"/>
    <n v="18089562"/>
    <s v="LAYLA"/>
    <s v="EL MAACH"/>
    <s v="EL MAKHLOUFI"/>
    <s v="layla.elmaach@alum.unirioja.es"/>
    <s v="2015-16"/>
    <x v="0"/>
    <s v="2019-20"/>
    <d v="2019-07-24T11:43:19"/>
  </r>
  <r>
    <x v="0"/>
    <n v="16635206"/>
    <s v="Grado en Administración y Dirección de Empresas"/>
    <n v="16635206"/>
    <s v="CRISTINA"/>
    <s v="ÁLAVA"/>
    <s v="ÚBEDA"/>
    <s v="cristina.alava@alum.unirioja.es"/>
    <s v="2015-16"/>
    <x v="0"/>
    <s v="2019-20"/>
    <d v="2019-07-24T12:13:24"/>
  </r>
  <r>
    <x v="0"/>
    <n v="16642568"/>
    <s v="Grado en Administración y Dirección de Empresas"/>
    <n v="16642568"/>
    <s v="EDUARDO"/>
    <s v="DEL VAL"/>
    <s v="MARTÍNEZ"/>
    <s v="eduardo-del.val@alum.unirioja.es"/>
    <s v="2015-16"/>
    <x v="0"/>
    <s v="2019-20"/>
    <d v="2019-07-24T06:45:01"/>
  </r>
  <r>
    <x v="0"/>
    <n v="16630882"/>
    <s v="Grado en Administración y Dirección de Empresas"/>
    <n v="16630882"/>
    <s v="ÁLVARO"/>
    <s v="ZALDÍVAR"/>
    <s v="TOFÉ"/>
    <s v="alvaro.zaldivar@alum.unirioja.es"/>
    <s v="2015-16"/>
    <x v="0"/>
    <s v="2019-20"/>
    <d v="2019-07-24T12:29:46"/>
  </r>
  <r>
    <x v="0"/>
    <n v="44647574"/>
    <s v="Grado en Administración y Dirección de Empresas"/>
    <n v="44647574"/>
    <s v="MIGUEL"/>
    <s v="SANZOL"/>
    <s v="ESCUDERO"/>
    <s v="miguel.sanzol@alum.unirioja.es"/>
    <s v="2015-16"/>
    <x v="0"/>
    <s v="2019-20"/>
    <d v="2019-07-24T11:00:44"/>
  </r>
  <r>
    <x v="0"/>
    <n v="18078535"/>
    <s v="Grado en Administración y Dirección de Empresas"/>
    <n v="18078535"/>
    <s v="AROA"/>
    <s v="ANÉS"/>
    <s v="DE PRADO"/>
    <s v="aroa.anes@alum.unirioja.es"/>
    <s v="2015-16"/>
    <x v="0"/>
    <s v="2019-20"/>
    <d v="2019-07-24T11:00:37"/>
  </r>
  <r>
    <x v="0"/>
    <n v="18077954"/>
    <s v="Grado en Administración y Dirección de Empresas"/>
    <n v="18077954"/>
    <s v="JAVIER"/>
    <s v="SIGÜENZA"/>
    <s v="ARIZNAVARRETA"/>
    <s v="javier.siguenza@alum.unirioja.es"/>
    <s v="2015-16"/>
    <x v="0"/>
    <s v="2019-20"/>
    <d v="2019-07-24T11:32:38"/>
  </r>
  <r>
    <x v="0"/>
    <n v="16640179"/>
    <s v="Grado en Administración y Dirección de Empresas"/>
    <n v="16640179"/>
    <s v="RAQUEL"/>
    <s v="EGUIZÁBAL"/>
    <s v="ESPINOSA"/>
    <s v="raquel.eguizabal@alum.unirioja.es"/>
    <s v="2015-16"/>
    <x v="0"/>
    <s v="2019-20"/>
    <d v="2019-07-24T11:38:26"/>
  </r>
  <r>
    <x v="0"/>
    <n v="17499018"/>
    <s v="Grado en Administración y Dirección de Empresas"/>
    <n v="17499018"/>
    <s v="CLAUDIA"/>
    <s v="RUIZ"/>
    <s v="MARÍN"/>
    <s v="claudia.ruiz@alum.unirioja.es"/>
    <s v="2015-16"/>
    <x v="0"/>
    <s v="2019-20"/>
    <d v="2019-07-24T01:24:55"/>
  </r>
  <r>
    <x v="0"/>
    <n v="16643710"/>
    <s v="Grado en Administración y Dirección de Empresas"/>
    <n v="16643710"/>
    <s v="IRANZU"/>
    <s v="GARNICA"/>
    <s v="DUPUY"/>
    <s v="iranzu.garnica@alum.unirioja.es"/>
    <s v="2015-16"/>
    <x v="0"/>
    <s v="2019-20"/>
    <d v="2019-07-24T01:08:58"/>
  </r>
  <r>
    <x v="0"/>
    <n v="78761606"/>
    <s v="Grado en Administración y Dirección de Empresas"/>
    <n v="78761606"/>
    <s v="MAIALEN"/>
    <s v="GAVARI"/>
    <s v="ONECA"/>
    <s v="maialen.gavari@alum.unirioja.es"/>
    <s v="2015-16"/>
    <x v="0"/>
    <s v="2019-20"/>
    <d v="2019-07-24T11:00:12"/>
  </r>
  <r>
    <x v="0"/>
    <n v="78773026"/>
    <s v="Grado en Administración y Dirección de Empresas"/>
    <n v="78773026"/>
    <s v="ALBERTO"/>
    <s v="MARTÍNEZ"/>
    <s v="BAIGORRI"/>
    <s v="alberto.martinezb@alum.unirioja.es"/>
    <s v="2015-16"/>
    <x v="0"/>
    <s v="2019-20"/>
    <d v="2019-07-25T03:38:38"/>
  </r>
  <r>
    <x v="0"/>
    <s v="Y0627270"/>
    <s v="Grado en Administración y Dirección de Empresas"/>
    <s v="Y0627270"/>
    <s v="ANNA BEATRIZ"/>
    <s v="GARCÍA"/>
    <s v="PONTES"/>
    <s v="anna-beatriz.garcia@alum.unirioja.es"/>
    <s v="2015-16"/>
    <x v="0"/>
    <s v="2019-20"/>
    <d v="2019-07-24T11:01:24"/>
  </r>
  <r>
    <x v="0"/>
    <n v="16631899"/>
    <s v="Grado en Administración y Dirección de Empresas"/>
    <n v="16631899"/>
    <s v="MARTA"/>
    <s v="ESTUDILLO"/>
    <s v="CALVO"/>
    <s v="marta.estudillo@alum.unirioja.es"/>
    <s v="2015-16"/>
    <x v="0"/>
    <s v="2019-20"/>
    <d v="2019-07-24T11:39:08"/>
  </r>
  <r>
    <x v="0"/>
    <n v="16636419"/>
    <s v="Grado en Administración y Dirección de Empresas"/>
    <n v="16636419"/>
    <s v="DIEGO"/>
    <s v="ZANGRÓNIZ"/>
    <s v="VELA"/>
    <s v="diego.zangroniz@alum.unirioja.es"/>
    <s v="2015-16"/>
    <x v="0"/>
    <s v="2019-20"/>
    <d v="2019-07-25T01:05:55"/>
  </r>
  <r>
    <x v="0"/>
    <n v="16638892"/>
    <s v="Grado en Administración y Dirección de Empresas"/>
    <n v="16638892"/>
    <s v="JAVIER"/>
    <s v="FERNÁNDEZ DE LUCO"/>
    <s v="SÁENZ-DÍEZ"/>
    <s v="javier.fernandezdeluco@alum.unirioja.es"/>
    <s v="2015-16"/>
    <x v="0"/>
    <s v="2019-20"/>
    <d v="2019-07-25T03:58:22"/>
  </r>
  <r>
    <x v="0"/>
    <n v="16626344"/>
    <s v="Grado en Administración y Dirección de Empresas"/>
    <n v="16626344"/>
    <s v="PRISCILA"/>
    <s v="CLAVEL"/>
    <s v="GÓMEZ"/>
    <s v="priscila.clavel@alum.unirioja.es"/>
    <s v="2015-16"/>
    <x v="0"/>
    <s v="2019-20"/>
    <d v="2019-07-29T11:51:37"/>
  </r>
  <r>
    <x v="0"/>
    <n v="78772179"/>
    <s v="Grado en Administración y Dirección de Empresas"/>
    <n v="78772179"/>
    <s v="ALBERTO"/>
    <s v="GARCÉS"/>
    <s v="GARCÍA"/>
    <s v="alberto.garces@alum.unirioja.es"/>
    <s v="2015-16"/>
    <x v="0"/>
    <s v="2019-20"/>
    <d v="2019-07-24T11:01:36"/>
  </r>
  <r>
    <x v="0"/>
    <n v="73142100"/>
    <s v="Grado en Administración y Dirección de Empresas"/>
    <n v="73142100"/>
    <s v="RAÚL"/>
    <s v="ECHALECU"/>
    <s v="SAGASTI"/>
    <s v="raul.echalecu@alum.unirioja.es"/>
    <s v="2015-16"/>
    <x v="0"/>
    <s v="2019-20"/>
    <d v="2019-07-29T09:04:51"/>
  </r>
  <r>
    <x v="0"/>
    <n v="18080604"/>
    <s v="Grado en Administración y Dirección de Empresas"/>
    <n v="18080604"/>
    <s v="LAURA"/>
    <s v="TREVIÑO"/>
    <s v="BURBANO"/>
    <s v="laura.trevino@alum.unirioja.es"/>
    <s v="2015-16"/>
    <x v="0"/>
    <s v="2019-20"/>
    <d v="2019-07-24T12:41:52"/>
  </r>
  <r>
    <x v="0"/>
    <n v="72835082"/>
    <s v="Grado en Administración y Dirección de Empresas"/>
    <n v="72835082"/>
    <s v="ÁNGELA"/>
    <s v="FERNÁNDEZ"/>
    <s v="CASTILLO"/>
    <s v="angela.fernandezc@alum.unirioja.es"/>
    <s v="2015-16"/>
    <x v="0"/>
    <s v="2019-20"/>
    <d v="2019-07-24T11:00:13"/>
  </r>
  <r>
    <x v="0"/>
    <n v="21071859"/>
    <s v="Grado en Administración y Dirección de Empresas"/>
    <n v="21071859"/>
    <s v="LAURA"/>
    <s v="FALCES"/>
    <s v="FELIPE"/>
    <s v="laura.falces@alum.unirioja.es"/>
    <s v="2015-16"/>
    <x v="0"/>
    <s v="2019-20"/>
    <d v="2019-07-24T11:00:45"/>
  </r>
  <r>
    <x v="0"/>
    <n v="17496468"/>
    <s v="Grado en Administración y Dirección de Empresas"/>
    <n v="17496468"/>
    <s v="HENAR"/>
    <s v="ÁLVAREZ"/>
    <s v="ORTIZ"/>
    <s v="henar.alvarez@alum.unirioja.es"/>
    <s v="2015-16"/>
    <x v="0"/>
    <s v="2019-20"/>
    <d v="2019-07-25T12:59:22"/>
  </r>
  <r>
    <x v="0"/>
    <n v="16638647"/>
    <s v="Grado en Administración y Dirección de Empresas"/>
    <n v="16638647"/>
    <s v="SERGIO"/>
    <s v="GONZALO"/>
    <s v="SÁENZ"/>
    <s v="sergio.gonzalo@alum.unirioja.es"/>
    <s v="2015-16"/>
    <x v="0"/>
    <s v="2019-20"/>
    <d v="2019-07-24T12:19:24"/>
  </r>
  <r>
    <x v="0"/>
    <n v="16625537"/>
    <s v="Grado en Administración y Dirección de Empresas"/>
    <n v="16625537"/>
    <s v="ESTER"/>
    <s v="MARTÍNEZ"/>
    <s v="MARTÍNEZ"/>
    <s v="ester.martinez@alum.unirioja.es"/>
    <s v="2015-16"/>
    <x v="0"/>
    <s v="2019-20"/>
    <d v="2019-07-24T01:44:23"/>
  </r>
  <r>
    <x v="0"/>
    <s v="X6016035"/>
    <s v="Grado en Administración y Dirección de Empresas"/>
    <s v="X6016035"/>
    <s v="XINYA"/>
    <s v="XIANG"/>
    <s v="ZHU"/>
    <s v="xinya.xiang@alum.unirioja.es"/>
    <s v="2015-16"/>
    <x v="0"/>
    <s v="2019-20"/>
    <d v="2019-07-24T05:00:27"/>
  </r>
  <r>
    <x v="0"/>
    <n v="73455790"/>
    <s v="Grado en Administración y Dirección de Empresas"/>
    <n v="73455790"/>
    <s v="MARITZA TALIA"/>
    <s v="LLANGOMA"/>
    <s v="BORJA"/>
    <s v="maritza.llangoma@alum.unirioja.es"/>
    <s v="2015-16"/>
    <x v="0"/>
    <s v="2019-20"/>
    <d v="2019-07-24T07:59:41"/>
  </r>
  <r>
    <x v="0"/>
    <n v="18083220"/>
    <s v="Grado en Administración y Dirección de Empresas"/>
    <n v="18083220"/>
    <s v="JENIFER ANGÉLICA"/>
    <s v="YASIG"/>
    <s v="YASIG"/>
    <s v="jenifer-angelica.yasig@alum.unirioja.es"/>
    <s v="2015-16"/>
    <x v="0"/>
    <s v="2019-20"/>
    <d v="2019-07-24T11:02:46"/>
  </r>
  <r>
    <x v="0"/>
    <n v="16621429"/>
    <s v="Grado en Administración y Dirección de Empresas"/>
    <n v="16621429"/>
    <s v="JAVIER"/>
    <s v="PÉREZ"/>
    <s v="HOCES"/>
    <s v="javier.perezh@alum.unirioja.es"/>
    <s v="2015-16"/>
    <x v="0"/>
    <s v="2019-20"/>
    <d v="2019-07-25T04:37:01"/>
  </r>
  <r>
    <x v="0"/>
    <n v="16640934"/>
    <s v="Grado en Administración y Dirección de Empresas"/>
    <n v="16640934"/>
    <s v="SIRA"/>
    <s v="LÓPEZ"/>
    <s v="VÁZQUEZ"/>
    <s v="sira.lopezv@alum.unirioja.es"/>
    <s v="2015-16"/>
    <x v="0"/>
    <s v="2019-20"/>
    <d v="2019-07-24T11:00:26"/>
  </r>
  <r>
    <x v="0"/>
    <n v="17495517"/>
    <s v="Grado en Administración y Dirección de Empresas"/>
    <n v="17495517"/>
    <s v="DANIEL"/>
    <s v="ZAMORA"/>
    <s v="MAESTRESALA"/>
    <s v="daniel.zamora@alum.unirioja.es"/>
    <s v="2015-16"/>
    <x v="0"/>
    <s v="2019-20"/>
    <d v="2019-07-25T08:31:15"/>
  </r>
  <r>
    <x v="0"/>
    <n v="16630835"/>
    <s v="Grado en Administración y Dirección de Empresas"/>
    <n v="16630835"/>
    <s v="JAVIER"/>
    <s v="DELGADO"/>
    <s v="CORRAL"/>
    <s v="javier.delgadoc@alum.unirioja.es"/>
    <s v="2015-16"/>
    <x v="0"/>
    <s v="2019-20"/>
    <d v="2019-07-30T10:04:40"/>
  </r>
  <r>
    <x v="0"/>
    <n v="78771994"/>
    <s v="Grado en Administración y Dirección de Empresas"/>
    <n v="78771994"/>
    <s v="PAOLA"/>
    <s v="HERNÁNDEZ"/>
    <s v="SÁNCHEZ"/>
    <s v="paola.hernandez@alum.unirioja.es"/>
    <s v="2015-16"/>
    <x v="0"/>
    <s v="2019-20"/>
    <d v="2019-07-24T11:00:28"/>
  </r>
  <r>
    <x v="0"/>
    <n v="16630832"/>
    <s v="Grado en Administración y Dirección de Empresas"/>
    <n v="16630832"/>
    <s v="CHRISTOPHE"/>
    <s v="SARABIA"/>
    <s v="GARCÍA"/>
    <s v="christophe.sarabia@alum.unirioja.es"/>
    <s v="2015-16"/>
    <x v="0"/>
    <s v="2019-20"/>
    <d v="2019-07-24T11:20:17"/>
  </r>
  <r>
    <x v="0"/>
    <n v="17495354"/>
    <s v="Grado en Administración y Dirección de Empresas"/>
    <n v="17495354"/>
    <s v="RICARDO"/>
    <s v="OSÉS"/>
    <s v="SOLANA"/>
    <s v="ricardo.oses@alum.unirioja.es"/>
    <s v="2015-16"/>
    <x v="0"/>
    <s v="2019-20"/>
    <d v="2019-07-30T10:39:24"/>
  </r>
  <r>
    <x v="0"/>
    <n v="17496865"/>
    <s v="Grado en Administración y Dirección de Empresas"/>
    <n v="17496865"/>
    <s v="FRANCISCO ADRIÁN"/>
    <s v="ESTEBAN"/>
    <s v="ENCINAS"/>
    <s v="francisco-adrian.esteban@alum.unirioja.es"/>
    <s v="2015-16"/>
    <x v="0"/>
    <s v="2019-20"/>
    <d v="2019-07-30T12:17:09"/>
  </r>
  <r>
    <x v="0"/>
    <n v="16623725"/>
    <s v="Grado en Administración y Dirección de Empresas"/>
    <n v="16623725"/>
    <s v="JOSÉ LUIS"/>
    <s v="SANTAMARÍA"/>
    <s v="ALARCÓN"/>
    <s v="jose-luis.santamaria@alum.unirioja.es"/>
    <s v="2015-16"/>
    <x v="0"/>
    <s v="2019-20"/>
    <d v="2019-07-24T11:04:34"/>
  </r>
  <r>
    <x v="0"/>
    <n v="73435716"/>
    <s v="Grado en Administración y Dirección de Empresas"/>
    <n v="73435716"/>
    <s v="ÍÑIGO"/>
    <s v="PÉREZ"/>
    <s v="LACALLE"/>
    <s v="inigo.perezl@alum.unirioja.es"/>
    <s v="2015-16"/>
    <x v="0"/>
    <s v="2019-20"/>
    <d v="2019-07-29T03:38:39"/>
  </r>
  <r>
    <x v="0"/>
    <n v="16638514"/>
    <s v="Grado en Administración y Dirección de Empresas"/>
    <n v="16638514"/>
    <s v="ANA"/>
    <s v="OTERO"/>
    <s v="PROVEDO"/>
    <s v="ana.oterop@alum.unirioja.es"/>
    <s v="2016-17"/>
    <x v="0"/>
    <s v="2019-20"/>
    <d v="2019-07-25T12:23:31"/>
  </r>
  <r>
    <x v="0"/>
    <n v="18092503"/>
    <s v="Grado en Administración y Dirección de Empresas"/>
    <n v="18092503"/>
    <s v="LUCÍA"/>
    <s v="KOHN"/>
    <s v="CAORSI"/>
    <s v="lucia.kohn@alum.unirioja.es"/>
    <s v="2016-17"/>
    <x v="0"/>
    <s v="2019-20"/>
    <d v="2019-07-24T11:33:41"/>
  </r>
  <r>
    <x v="0"/>
    <s v="X9835844"/>
    <s v="Grado en Administración y Dirección de Empresas"/>
    <s v="X9835844"/>
    <s v="ADRIANA"/>
    <s v="DAVIDESCU"/>
    <m/>
    <s v="adriana.davidescu@alum.unirioja.es"/>
    <s v="2016-17"/>
    <x v="0"/>
    <s v="2019-20"/>
    <d v="2019-07-24T11:14:54"/>
  </r>
  <r>
    <x v="0"/>
    <n v="16630239"/>
    <s v="Grado en Administración y Dirección de Empresas"/>
    <n v="16630239"/>
    <s v="ADRIÁN"/>
    <s v="MORALES"/>
    <s v="RAMIREZ"/>
    <s v="adrian.morales@alum.unirioja.es"/>
    <s v="2016-17"/>
    <x v="0"/>
    <s v="2019-20"/>
    <d v="2019-07-24T11:00:42"/>
  </r>
  <r>
    <x v="0"/>
    <n v="16637484"/>
    <s v="Grado en Administración y Dirección de Empresas"/>
    <n v="16637484"/>
    <s v="ÚRSULA MARÍA"/>
    <s v="TABERNERO"/>
    <s v="LAS HERAS"/>
    <s v="ursula-maria.tabernero@alum.unirioja.es"/>
    <s v="2016-17"/>
    <x v="0"/>
    <s v="2019-20"/>
    <d v="2019-07-24T04:50:09"/>
  </r>
  <r>
    <x v="0"/>
    <n v="18084109"/>
    <s v="Grado en Administración y Dirección de Empresas"/>
    <n v="18084109"/>
    <s v="MARÍA DE LAS MERCEDES"/>
    <s v="GÓMEZ"/>
    <s v="RUIZ"/>
    <s v="maria-mercedes.gomez@alum.unirioja.es"/>
    <s v="2016-17"/>
    <x v="0"/>
    <s v="2019-20"/>
    <d v="2019-09-16T09:49:50"/>
  </r>
  <r>
    <x v="0"/>
    <n v="18074734"/>
    <s v="Grado en Administración y Dirección de Empresas"/>
    <n v="18074734"/>
    <s v="SILVIA"/>
    <s v="DÍEZ"/>
    <s v="PASCUAL"/>
    <s v="silvia.diez@alum.unirioja.es"/>
    <s v="2016-17"/>
    <x v="0"/>
    <s v="2019-20"/>
    <d v="2019-07-24T11:00:32"/>
  </r>
  <r>
    <x v="0"/>
    <n v="72798214"/>
    <s v="Grado en Administración y Dirección de Empresas"/>
    <n v="72798214"/>
    <s v="JUAN"/>
    <s v="SÁENZ"/>
    <s v="LEÓN"/>
    <s v="juan.saenz@alum.unirioja.es"/>
    <s v="2016-17"/>
    <x v="0"/>
    <s v="2019-20"/>
    <d v="2019-07-24T11:18:27"/>
  </r>
  <r>
    <x v="0"/>
    <n v="16633810"/>
    <s v="Grado en Administración y Dirección de Empresas"/>
    <n v="16633810"/>
    <s v="ALEJANDRO"/>
    <s v="POVES"/>
    <s v="AYDILLO"/>
    <s v="alejandro.poves@alum.unirioja.es"/>
    <s v="2016-17"/>
    <x v="0"/>
    <s v="2019-20"/>
    <d v="2019-07-24T11:01:15"/>
  </r>
  <r>
    <x v="0"/>
    <n v="16643706"/>
    <s v="Grado en Administración y Dirección de Empresas"/>
    <n v="16643706"/>
    <s v="SAMUEL"/>
    <s v="ALONSO"/>
    <s v="MANZANARES"/>
    <s v="samuel.alonso@alum.unirioja.es"/>
    <s v="2016-17"/>
    <x v="0"/>
    <s v="2019-20"/>
    <d v="2019-07-25T09:09:03"/>
  </r>
  <r>
    <x v="0"/>
    <n v="16641056"/>
    <s v="Grado en Administración y Dirección de Empresas"/>
    <n v="16641056"/>
    <s v="ASIER"/>
    <s v="GONZÁLEZ"/>
    <s v="GARCÍA"/>
    <s v="asier.gonzalezg@alum.unirioja.es"/>
    <s v="2016-17"/>
    <x v="0"/>
    <s v="2019-20"/>
    <d v="2019-07-26T11:20:29"/>
  </r>
  <r>
    <x v="0"/>
    <n v="18085312"/>
    <s v="Grado en Administración y Dirección de Empresas"/>
    <n v="18085312"/>
    <s v="STALIN DANIEL"/>
    <s v="TORRES"/>
    <s v="TINIZARAY"/>
    <s v="stalin-daniel.torres@alum.unirioja.es"/>
    <s v="2016-17"/>
    <x v="0"/>
    <s v="2019-20"/>
    <d v="2019-07-24T01:12:19"/>
  </r>
  <r>
    <x v="0"/>
    <n v="18080768"/>
    <s v="Grado en Administración y Dirección de Empresas"/>
    <n v="18080768"/>
    <s v="CECILIA"/>
    <s v="SÁENZ"/>
    <s v="BELAHCEN"/>
    <s v="cecilia.saenzb@alum.unirioja.es"/>
    <s v="2016-17"/>
    <x v="0"/>
    <s v="2019-20"/>
    <d v="2019-07-24T11:00:21"/>
  </r>
  <r>
    <x v="0"/>
    <n v="16628465"/>
    <s v="Grado en Administración y Dirección de Empresas"/>
    <n v="16628465"/>
    <s v="JAVIER"/>
    <s v="PUERTA"/>
    <s v="GONZÁLEZ"/>
    <s v="javier.puerta@alum.unirioja.es"/>
    <s v="2016-17"/>
    <x v="0"/>
    <s v="2019-20"/>
    <d v="2019-07-24T12:11:38"/>
  </r>
  <r>
    <x v="0"/>
    <n v="16635709"/>
    <s v="Grado en Administración y Dirección de Empresas"/>
    <n v="16635709"/>
    <s v="IRENE"/>
    <s v="SANZ"/>
    <s v="ROMERO"/>
    <s v="irene.sanz@alum.unirioja.es"/>
    <s v="2016-17"/>
    <x v="0"/>
    <s v="2019-20"/>
    <d v="2019-07-25T03:10:11"/>
  </r>
  <r>
    <x v="0"/>
    <n v="18081659"/>
    <s v="Grado en Administración y Dirección de Empresas"/>
    <n v="18081659"/>
    <s v="CARLOS"/>
    <s v="MARTÍNEZ"/>
    <s v="PÉREZ"/>
    <s v="carlos.martinezp@alum.unirioja.es"/>
    <s v="2016-17"/>
    <x v="0"/>
    <s v="2019-20"/>
    <d v="2019-07-26T04:58:30"/>
  </r>
  <r>
    <x v="0"/>
    <n v="71353637"/>
    <s v="Grado en Administración y Dirección de Empresas"/>
    <n v="71353637"/>
    <s v="EDUARDO"/>
    <s v="MARTÍNEZ"/>
    <s v="CORTÉS"/>
    <s v="eduardo.martinezco@alum.unirioja.es"/>
    <s v="2016-17"/>
    <x v="0"/>
    <s v="2019-20"/>
    <d v="2019-07-25T10:57:05"/>
  </r>
  <r>
    <x v="0"/>
    <n v="16636493"/>
    <s v="Grado en Administración y Dirección de Empresas"/>
    <n v="16636493"/>
    <s v="DAVID"/>
    <s v="BLANCAS"/>
    <s v="SARRAMIÁN"/>
    <s v="david.blancas@alum.unirioja.es"/>
    <s v="2016-17"/>
    <x v="0"/>
    <s v="2019-20"/>
    <d v="2019-07-24T11:14:30"/>
  </r>
  <r>
    <x v="0"/>
    <n v="16622537"/>
    <s v="Grado en Administración y Dirección de Empresas"/>
    <n v="16622537"/>
    <s v="SILVIA"/>
    <s v="ARNÁN"/>
    <s v="ECHEVARRÍA"/>
    <s v="silvia.arnan@alum.unirioja.es"/>
    <s v="2016-17"/>
    <x v="0"/>
    <s v="2019-20"/>
    <d v="2019-07-25T11:09:06"/>
  </r>
  <r>
    <x v="0"/>
    <n v="16631583"/>
    <s v="Grado en Administración y Dirección de Empresas"/>
    <n v="16631583"/>
    <s v="SERGIO"/>
    <s v="RODRÍGUEZ"/>
    <s v="GARNICA"/>
    <s v="sergio.rodriguezga@alum.unirioja.es"/>
    <s v="2016-17"/>
    <x v="0"/>
    <s v="2019-20"/>
    <d v="2019-07-24T11:24:19"/>
  </r>
  <r>
    <x v="0"/>
    <n v="16639491"/>
    <s v="Grado en Administración y Dirección de Empresas"/>
    <n v="16639491"/>
    <s v="RUBÉN"/>
    <s v="PÉREZ"/>
    <s v="OCHOA"/>
    <s v="ruben.perezo@alum.unirioja.es"/>
    <s v="2016-17"/>
    <x v="0"/>
    <s v="2019-20"/>
    <d v="2019-07-24T02:27:27"/>
  </r>
  <r>
    <x v="0"/>
    <s v="X5881523"/>
    <s v="Grado en Administración y Dirección de Empresas"/>
    <s v="X5881523"/>
    <s v="PJOTR KELVIN"/>
    <s v="ROOS"/>
    <m/>
    <s v="pjotr.roos@alum.unirioja.es"/>
    <s v="2016-17"/>
    <x v="0"/>
    <s v="2019-20"/>
    <d v="2019-07-24T05:00:13"/>
  </r>
  <r>
    <x v="0"/>
    <n v="16637365"/>
    <s v="Grado en Administración y Dirección de Empresas"/>
    <n v="16637365"/>
    <s v="LOREA"/>
    <s v="GONZALEZ"/>
    <s v="ORDOÑEZ"/>
    <s v="lorea.gonzalez@alum.unirioja.es"/>
    <s v="2016-17"/>
    <x v="0"/>
    <s v="2019-20"/>
    <d v="2019-07-24T11:00:23"/>
  </r>
  <r>
    <x v="0"/>
    <n v="17495105"/>
    <s v="Grado en Administración y Dirección de Empresas"/>
    <n v="17495105"/>
    <s v="ÓSCAR"/>
    <s v="AGUIRRE"/>
    <s v="CLAUDIO"/>
    <s v="oscar.aguirre@alum.unirioja.es"/>
    <s v="2016-17"/>
    <x v="0"/>
    <s v="2019-20"/>
    <d v="2019-07-24T11:44:08"/>
  </r>
  <r>
    <x v="0"/>
    <s v="X7470842"/>
    <s v="Grado en Administración y Dirección de Empresas"/>
    <s v="X7470842"/>
    <s v="DAN GEORGIAN"/>
    <s v="PITIC"/>
    <m/>
    <s v="dan-georgian.pitic@alum.unirioja.es"/>
    <s v="2016-17"/>
    <x v="0"/>
    <s v="2019-20"/>
    <d v="2019-07-24T01:10:47"/>
  </r>
  <r>
    <x v="0"/>
    <n v="16636981"/>
    <s v="Grado en Administración y Dirección de Empresas"/>
    <n v="16636981"/>
    <s v="SANTIAGO"/>
    <s v="GUTIÉRREZ"/>
    <s v="TEJA"/>
    <s v="santiago.gutierrez@alum.unirioja.es"/>
    <s v="2016-17"/>
    <x v="0"/>
    <s v="2019-20"/>
    <d v="2019-07-24T11:00:30"/>
  </r>
  <r>
    <x v="0"/>
    <n v="16635513"/>
    <s v="Grado en Administración y Dirección de Empresas"/>
    <n v="16635513"/>
    <s v="DAVID"/>
    <s v="MEDRANO"/>
    <s v="MARTÍNEZ"/>
    <s v="david.medrano@alum.unirioja.es"/>
    <s v="2016-17"/>
    <x v="0"/>
    <s v="2019-20"/>
    <d v="2019-07-25T02:12:20"/>
  </r>
  <r>
    <x v="0"/>
    <n v="44645633"/>
    <s v="Grado en Administración y Dirección de Empresas"/>
    <n v="44645633"/>
    <s v="MIKEL"/>
    <s v="ECHEVERRIA"/>
    <s v="OBANOS"/>
    <s v="mikel.echeverria@alum.unirioja.es"/>
    <s v="2016-17"/>
    <x v="0"/>
    <s v="2019-20"/>
    <d v="2019-07-24T11:01:01"/>
  </r>
  <r>
    <x v="0"/>
    <n v="72798554"/>
    <s v="Grado en Administración y Dirección de Empresas"/>
    <n v="72798554"/>
    <s v="LUIS"/>
    <s v="ADUNA"/>
    <s v="VISA"/>
    <s v="luis.aduna@alum.unirioja.es"/>
    <s v="2016-17"/>
    <x v="0"/>
    <s v="2019-20"/>
    <d v="2019-07-24T04:09:20"/>
  </r>
  <r>
    <x v="0"/>
    <n v="73136098"/>
    <s v="Grado en Administración y Dirección de Empresas"/>
    <n v="73136098"/>
    <s v="ARITZ"/>
    <s v="ASTRAIN"/>
    <s v="RODRIGO"/>
    <s v="aritz.astrain@alum.unirioja.es"/>
    <s v="2016-17"/>
    <x v="0"/>
    <s v="2019-20"/>
    <d v="2019-07-26T02:15:30"/>
  </r>
  <r>
    <x v="0"/>
    <n v="17498265"/>
    <s v="Grado en Administración y Dirección de Empresas"/>
    <n v="17498265"/>
    <s v="LUIS"/>
    <s v="DÍEZ"/>
    <s v="DE PABLO"/>
    <s v="luis.diez@alum.unirioja.es"/>
    <s v="2016-17"/>
    <x v="0"/>
    <s v="2019-20"/>
    <d v="2019-07-29T09:11:57"/>
  </r>
  <r>
    <x v="0"/>
    <n v="16636391"/>
    <s v="Grado en Administración y Dirección de Empresas"/>
    <n v="16636391"/>
    <s v="PEDRO"/>
    <s v="MARTINEZ"/>
    <s v="MORENO"/>
    <s v="pedro.martinez@alum.unirioja.es"/>
    <s v="2016-17"/>
    <x v="0"/>
    <s v="2019-20"/>
    <d v="2019-07-24T11:06:26"/>
  </r>
  <r>
    <x v="0"/>
    <n v="16644051"/>
    <s v="Grado en Administración y Dirección de Empresas"/>
    <n v="16644051"/>
    <s v="ANTONIO"/>
    <s v="HERREROS"/>
    <s v="POZO"/>
    <s v="antonio.herreros@alum.unirioja.es"/>
    <s v="2016-17"/>
    <x v="0"/>
    <s v="2019-20"/>
    <d v="2019-07-26T05:57:44"/>
  </r>
  <r>
    <x v="0"/>
    <n v="18083401"/>
    <s v="Grado en Administración y Dirección de Empresas"/>
    <n v="18083401"/>
    <s v="NEREA"/>
    <s v="PÉREZ"/>
    <s v="ARANSAY"/>
    <s v="nerea.pereza@alum.unirioja.es"/>
    <s v="2016-17"/>
    <x v="1"/>
    <s v="2019-20"/>
    <d v="2019-07-25T12:13:24"/>
  </r>
  <r>
    <x v="0"/>
    <n v="18084125"/>
    <s v="Grado en Administración y Dirección de Empresas"/>
    <n v="18084125"/>
    <s v="MARINA"/>
    <s v="GARCÍA"/>
    <s v="BERMEJO"/>
    <s v="marina.garciab@alum.unirioja.es"/>
    <s v="2016-17"/>
    <x v="0"/>
    <s v="2019-20"/>
    <d v="2019-07-30T02:05:41"/>
  </r>
  <r>
    <x v="0"/>
    <n v="18077787"/>
    <s v="Grado en Administración y Dirección de Empresas"/>
    <n v="18077787"/>
    <s v="MIGUEL"/>
    <s v="LÓPEZ"/>
    <s v="SÁENZ"/>
    <s v="miguel.lopezs@alum.unirioja.es"/>
    <s v="2016-17"/>
    <x v="0"/>
    <s v="2019-20"/>
    <d v="2019-07-24T11:08:13"/>
  </r>
  <r>
    <x v="0"/>
    <n v="20909112"/>
    <s v="Grado en Administración y Dirección de Empresas"/>
    <n v="20909112"/>
    <s v="ELIA"/>
    <s v="CORBACHO"/>
    <s v="SALVADOR"/>
    <s v="elia.corbacho@alum.unirioja.es"/>
    <s v="2016-17"/>
    <x v="0"/>
    <s v="2019-20"/>
    <d v="2019-07-24T11:14:54"/>
  </r>
  <r>
    <x v="0"/>
    <n v="16635658"/>
    <s v="Grado en Administración y Dirección de Empresas"/>
    <n v="16635658"/>
    <s v="IRENE"/>
    <s v="SÁENZ"/>
    <s v="VILLALTA"/>
    <s v="irene.saenzv@alum.unirioja.es"/>
    <s v="2016-17"/>
    <x v="0"/>
    <s v="2019-20"/>
    <d v="2019-07-24T11:57:07"/>
  </r>
  <r>
    <x v="0"/>
    <n v="72835188"/>
    <s v="Grado en Administración y Dirección de Empresas"/>
    <n v="72835188"/>
    <s v="MÍRIAM"/>
    <s v="MARTÍNEZ"/>
    <s v="LÓPEZ"/>
    <s v="miriam.martinezl@alum.unirioja.es"/>
    <s v="2016-17"/>
    <x v="0"/>
    <s v="2019-20"/>
    <d v="2019-07-29T09:58:32"/>
  </r>
  <r>
    <x v="0"/>
    <n v="17496619"/>
    <s v="Grado en Administración y Dirección de Empresas"/>
    <n v="17496619"/>
    <s v="MARINA"/>
    <s v="MORENO"/>
    <s v="LORENTE"/>
    <s v="marina.moreno@alum.unirioja.es"/>
    <s v="2016-17"/>
    <x v="0"/>
    <s v="2019-20"/>
    <d v="2019-07-25T02:55:24"/>
  </r>
  <r>
    <x v="0"/>
    <n v="18077203"/>
    <s v="Grado en Administración y Dirección de Empresas"/>
    <n v="18077203"/>
    <s v="MIGUEL"/>
    <s v="QUINTANA"/>
    <s v="DUEÑAS"/>
    <s v="miguel.quintana@alum.unirioja.es"/>
    <s v="2016-17"/>
    <x v="0"/>
    <s v="2019-20"/>
    <d v="2019-07-24T11:42:22"/>
  </r>
  <r>
    <x v="0"/>
    <n v="16636650"/>
    <s v="Grado en Administración y Dirección de Empresas"/>
    <n v="16636650"/>
    <s v="NAIARA"/>
    <s v="MADURO"/>
    <s v="LANDERAS"/>
    <s v="naiara.maduro@alum.unirioja.es"/>
    <s v="2016-17"/>
    <x v="0"/>
    <s v="2019-20"/>
    <d v="2019-07-24T11:00:33"/>
  </r>
  <r>
    <x v="0"/>
    <n v="72835133"/>
    <s v="Grado en Administración y Dirección de Empresas"/>
    <n v="72835133"/>
    <s v="JORGE"/>
    <s v="VALER"/>
    <s v="OLAVE"/>
    <s v="jorge.valer@alum.unirioja.es"/>
    <s v="2016-17"/>
    <x v="0"/>
    <s v="2019-20"/>
    <d v="2019-07-25T04:39:57"/>
  </r>
  <r>
    <x v="0"/>
    <n v="72798425"/>
    <s v="Grado en Administración y Dirección de Empresas"/>
    <n v="72798425"/>
    <s v="FERNANDO"/>
    <s v="DOMÍNGUEZ"/>
    <s v="PÉREZ"/>
    <s v="fernando.dominguez@alum.unirioja.es"/>
    <s v="2016-17"/>
    <x v="0"/>
    <s v="2019-20"/>
    <d v="2019-07-25T03:03:54"/>
  </r>
  <r>
    <x v="0"/>
    <n v="16624703"/>
    <s v="Grado en Administración y Dirección de Empresas"/>
    <n v="16624703"/>
    <s v="PATRICIA"/>
    <s v="RUIZ"/>
    <s v="ÁLAVA"/>
    <s v="patricia.ruiza@alum.unirioja.es"/>
    <s v="2016-17"/>
    <x v="0"/>
    <s v="2019-20"/>
    <d v="2019-07-27T01:47:05"/>
  </r>
  <r>
    <x v="0"/>
    <n v="16632223"/>
    <s v="Grado en Administración y Dirección de Empresas"/>
    <n v="16632223"/>
    <s v="IGNACIO"/>
    <s v="HERNÁIZ"/>
    <s v="CANALS"/>
    <s v="ignacio.hernaiz@alum.unirioja.es"/>
    <s v="2016-17"/>
    <x v="0"/>
    <s v="2019-20"/>
    <d v="2019-07-27T04:15:42"/>
  </r>
  <r>
    <x v="0"/>
    <n v="16629008"/>
    <s v="Grado en Administración y Dirección de Empresas"/>
    <n v="16629008"/>
    <s v="EDUARDO"/>
    <s v="ANDRÉS"/>
    <s v="ALONSO"/>
    <s v="eduardo.andres@alum.unirioja.es"/>
    <s v="2016-17"/>
    <x v="0"/>
    <s v="2019-20"/>
    <d v="2019-07-24T07:54:37"/>
  </r>
  <r>
    <x v="0"/>
    <n v="78779756"/>
    <s v="Grado en Administración y Dirección de Empresas"/>
    <n v="78779756"/>
    <s v="IRACHE"/>
    <s v="PASTOR"/>
    <s v="OLLOBARREN"/>
    <s v="irache.pastor@alum.unirioja.es"/>
    <s v="2016-17"/>
    <x v="0"/>
    <s v="2019-20"/>
    <d v="2019-07-24T11:51:03"/>
  </r>
  <r>
    <x v="0"/>
    <s v="Y0293674"/>
    <s v="Grado en Administración y Dirección de Empresas"/>
    <s v="Y0293674"/>
    <s v="LOUBNA"/>
    <s v="EL BAROUDI"/>
    <m/>
    <s v="loubna.el-baroudi@alum.unirioja.es"/>
    <s v="2016-17"/>
    <x v="0"/>
    <s v="2019-20"/>
    <d v="2019-07-27T09:39:54"/>
  </r>
  <r>
    <x v="0"/>
    <n v="18073631"/>
    <s v="Grado en Administración y Dirección de Empresas"/>
    <n v="18073631"/>
    <s v="ÁNGELA"/>
    <s v="MARTÍNEZ"/>
    <s v="CANO"/>
    <s v="angela.martinezc@alum.unirioja.es"/>
    <s v="2016-17"/>
    <x v="0"/>
    <s v="2019-20"/>
    <d v="2019-07-24T12:48:38"/>
  </r>
  <r>
    <x v="0"/>
    <n v="18080374"/>
    <s v="Grado en Administración y Dirección de Empresas"/>
    <n v="18080374"/>
    <s v="IVÁN"/>
    <s v="MARTÍNEZ"/>
    <s v="VILLOSLADA"/>
    <s v="ivan.martinezv@alum.unirioja.es"/>
    <s v="2016-17"/>
    <x v="0"/>
    <s v="2019-20"/>
    <d v="2019-07-24T08:34:29"/>
  </r>
  <r>
    <x v="0"/>
    <n v="78774530"/>
    <s v="Grado en Administración y Dirección de Empresas"/>
    <n v="78774530"/>
    <s v="JANET"/>
    <s v="PEREZ"/>
    <s v="MARTINEZ"/>
    <s v="janet.perez@alum.unirioja.es"/>
    <s v="2016-17"/>
    <x v="0"/>
    <s v="2019-20"/>
    <d v="2019-07-29T08:32:50"/>
  </r>
  <r>
    <x v="0"/>
    <n v="16637794"/>
    <s v="Grado en Administración y Dirección de Empresas"/>
    <n v="16637794"/>
    <s v="ROBERTO"/>
    <s v="MESA"/>
    <s v="PERAITA"/>
    <s v="roberto.mesa@alum.unirioja.es"/>
    <s v="2016-17"/>
    <x v="0"/>
    <s v="2019-20"/>
    <d v="2019-07-25T03:30:57"/>
  </r>
  <r>
    <x v="0"/>
    <n v="16628821"/>
    <s v="Grado en Administración y Dirección de Empresas"/>
    <n v="16628821"/>
    <s v="RAQUEL"/>
    <s v="NÁJERA"/>
    <s v="ESCRIBANO"/>
    <s v="raquel.najera@alum.unirioja.es"/>
    <s v="2016-17"/>
    <x v="0"/>
    <s v="2019-20"/>
    <d v="2019-07-25T06:41:35"/>
  </r>
  <r>
    <x v="0"/>
    <n v="16639955"/>
    <s v="Grado en Administración y Dirección de Empresas"/>
    <n v="16639955"/>
    <s v="SILVIA"/>
    <s v="GARCÍA"/>
    <s v="ESPINA"/>
    <s v="silvia.garciae@alum.unirioja.es"/>
    <s v="2016-17"/>
    <x v="0"/>
    <s v="2019-20"/>
    <d v="2019-07-24T12:06:22"/>
  </r>
  <r>
    <x v="0"/>
    <n v="72803237"/>
    <s v="Grado en Administración y Dirección de Empresas"/>
    <n v="72803237"/>
    <s v="GAIZKA"/>
    <s v="CRUZ MENDOZA"/>
    <s v="CALVO"/>
    <s v="gaizka.cruz-mendoza@alum.unirioja.es"/>
    <s v="2016-17"/>
    <x v="0"/>
    <s v="2019-20"/>
    <d v="2019-07-24T11:00:43"/>
  </r>
  <r>
    <x v="0"/>
    <n v="18089455"/>
    <s v="Grado en Administración y Dirección de Empresas"/>
    <n v="18089455"/>
    <s v="ÓSCAR ALBERTO"/>
    <s v="LASSO"/>
    <s v="BELALCÁZAR"/>
    <s v="oscar.lasso@alum.unirioja.es"/>
    <s v="2016-17"/>
    <x v="0"/>
    <s v="2019-20"/>
    <d v="2019-07-29T09:34:16"/>
  </r>
  <r>
    <x v="0"/>
    <n v="79350646"/>
    <s v="Grado en Administración y Dirección de Empresas"/>
    <n v="79350646"/>
    <s v="VERÓNICA"/>
    <s v="SÁNCHEZ"/>
    <s v="ARCILA"/>
    <s v="veronica.sanchez@alum.unirioja.es"/>
    <s v="2016-17"/>
    <x v="0"/>
    <s v="2019-20"/>
    <d v="2019-07-24T11:05:37"/>
  </r>
  <r>
    <x v="0"/>
    <s v="X8577739"/>
    <s v="Grado en Administración y Dirección de Empresas"/>
    <s v="X8577739"/>
    <s v="LEMYA"/>
    <s v="BOUGHANEM"/>
    <s v="SEBAI"/>
    <s v="lemya.boughanem@alum.unirioja.es"/>
    <s v="2016-17"/>
    <x v="0"/>
    <s v="2019-20"/>
    <d v="2019-07-26T11:39:14"/>
  </r>
  <r>
    <x v="0"/>
    <n v="73135962"/>
    <s v="Grado en Administración y Dirección de Empresas"/>
    <n v="73135962"/>
    <s v="IRANZU"/>
    <s v="URMENETA"/>
    <s v="APESTEGUÍA"/>
    <s v="iranzu.urmeneta@alum.unirioja.es"/>
    <s v="2016-17"/>
    <x v="0"/>
    <s v="2019-20"/>
    <d v="2019-09-30T01:05:19"/>
  </r>
  <r>
    <x v="0"/>
    <n v="16643543"/>
    <s v="Grado en Administración y Dirección de Empresas"/>
    <n v="16643543"/>
    <s v="ABEL"/>
    <s v="ROBLES"/>
    <s v="SÁENZ"/>
    <s v="abel.robles@alum.unirioja.es"/>
    <s v="2016-17"/>
    <x v="0"/>
    <s v="2019-20"/>
    <d v="2019-07-25T04:56:50"/>
  </r>
  <r>
    <x v="0"/>
    <n v="18478153"/>
    <s v="Grado en Administración y Dirección de Empresas"/>
    <n v="18478153"/>
    <s v="OMAR"/>
    <s v="MAJAITI"/>
    <s v="MAJAITI"/>
    <s v="omar.majaiti@alum.unirioja.es"/>
    <s v="2016-17"/>
    <x v="0"/>
    <s v="2019-20"/>
    <d v="2019-07-29T08:06:32"/>
  </r>
  <r>
    <x v="0"/>
    <n v="16632988"/>
    <s v="Grado en Administración y Dirección de Empresas"/>
    <n v="16632988"/>
    <s v="ÁLVARO"/>
    <s v="PÉREZ"/>
    <s v="SOLOZÁBAL"/>
    <s v="alvaro.perezs@alum.unirioja.es"/>
    <s v="2016-17"/>
    <x v="0"/>
    <s v="2019-20"/>
    <d v="2019-07-28T06:41:54"/>
  </r>
  <r>
    <x v="0"/>
    <s v="X7539278"/>
    <s v="Grado en Administración y Dirección de Empresas"/>
    <s v="X7539278"/>
    <s v="MARÍA"/>
    <s v="OLARAS"/>
    <m/>
    <s v="maria.olaras@alum.unirioja.es"/>
    <s v="2016-17"/>
    <x v="0"/>
    <s v="2019-20"/>
    <d v="2019-07-24T11:02:25"/>
  </r>
  <r>
    <x v="0"/>
    <n v="16640493"/>
    <s v="Grado en Administración y Dirección de Empresas"/>
    <n v="16640493"/>
    <s v="JEFFERSON ANDRÉS"/>
    <s v="SACOTO"/>
    <s v="ESPÍN"/>
    <s v="jefferson.sacoto@alum.unirioja.es"/>
    <s v="2016-17"/>
    <x v="0"/>
    <s v="2019-20"/>
    <d v="2019-07-24T09:09:32"/>
  </r>
  <r>
    <x v="0"/>
    <n v="18079464"/>
    <s v="Grado en Administración y Dirección de Empresas"/>
    <n v="18079464"/>
    <s v="ALFREDO"/>
    <s v="MENDOZA"/>
    <s v="CALAVIA"/>
    <s v="alfredo.mendoza@alum.unirioja.es"/>
    <s v="2016-17"/>
    <x v="0"/>
    <s v="2019-20"/>
    <d v="2019-07-26T01:27:26"/>
  </r>
  <r>
    <x v="0"/>
    <s v="Y4212894"/>
    <s v="Grado en Administración y Dirección de Empresas"/>
    <s v="Y4212894"/>
    <s v="RUI"/>
    <s v="LIU"/>
    <m/>
    <s v="rui.liul@alum.unirioja.es"/>
    <s v="2017-18"/>
    <x v="0"/>
    <s v="2019-20"/>
    <d v="2019-10-17T11:00:39"/>
  </r>
  <r>
    <x v="0"/>
    <n v="16637191"/>
    <s v="Grado en Administración y Dirección de Empresas"/>
    <n v="16637191"/>
    <s v="GONZALO"/>
    <s v="UGARTE"/>
    <s v="MURILLO"/>
    <s v="gonzalo.ugarte@alum.unirioja.es"/>
    <s v="2017-18"/>
    <x v="0"/>
    <s v="2019-20"/>
    <d v="2019-07-29T10:28:52"/>
  </r>
  <r>
    <x v="0"/>
    <n v="16623676"/>
    <s v="Grado en Administración y Dirección de Empresas"/>
    <n v="16623676"/>
    <s v="EDUARDO"/>
    <s v="GARRIDO"/>
    <s v="TEJADA"/>
    <s v="eduardo.garridot@alum.unirioja.es"/>
    <s v="2017-18"/>
    <x v="0"/>
    <s v="2019-20"/>
    <d v="2019-07-24T02:27:51"/>
  </r>
  <r>
    <x v="0"/>
    <n v="18082235"/>
    <s v="Grado en Administración y Dirección de Empresas"/>
    <n v="18082235"/>
    <s v="ANA"/>
    <s v="SÁENZ"/>
    <s v="YANGÜELA"/>
    <s v="ana.saenzy@alum.unirioja.es"/>
    <s v="2017-18"/>
    <x v="0"/>
    <s v="2019-20"/>
    <d v="2019-07-25T08:33:24"/>
  </r>
  <r>
    <x v="0"/>
    <n v="78761617"/>
    <s v="Grado en Administración y Dirección de Empresas"/>
    <n v="78761617"/>
    <s v="PELAYO"/>
    <s v="BONILLA"/>
    <s v="MARTINEZ"/>
    <s v="pelayo.bonilla@alum.unirioja.es"/>
    <s v="2017-18"/>
    <x v="0"/>
    <s v="2019-20"/>
    <d v="2019-07-25T01:12:34"/>
  </r>
  <r>
    <x v="0"/>
    <n v="16631725"/>
    <s v="Grado en Administración y Dirección de Empresas"/>
    <n v="16631725"/>
    <s v="LUCÍA"/>
    <s v="BENÉS"/>
    <s v="FERNÁNDEZ"/>
    <s v="lucia.benes@alum.unirioja.es"/>
    <s v="2017-18"/>
    <x v="0"/>
    <s v="2019-20"/>
    <d v="2019-07-28T11:19:12"/>
  </r>
  <r>
    <x v="0"/>
    <n v="16640134"/>
    <s v="Grado en Administración y Dirección de Empresas"/>
    <n v="16640134"/>
    <s v="MOISÉS"/>
    <s v="SEGURA"/>
    <s v="OLANO"/>
    <s v="moises.segura@alum.unirioja.es"/>
    <s v="2017-18"/>
    <x v="0"/>
    <s v="2019-20"/>
    <d v="2019-07-24T11:14:57"/>
  </r>
  <r>
    <x v="0"/>
    <n v="18091323"/>
    <s v="Grado en Administración y Dirección de Empresas"/>
    <n v="18091323"/>
    <s v="MÓNICA"/>
    <s v="GIBAJA"/>
    <s v="AGUSTÍN"/>
    <s v="monica.gibaja@alum.unirioja.es"/>
    <s v="2017-18"/>
    <x v="0"/>
    <s v="2019-20"/>
    <d v="2019-07-25T10:24:05"/>
  </r>
  <r>
    <x v="0"/>
    <n v="18087883"/>
    <s v="Grado en Administración y Dirección de Empresas"/>
    <n v="18087883"/>
    <s v="DAVID"/>
    <s v="MATEO"/>
    <s v="CORRAL"/>
    <s v="david.mateo@alum.unirioja.es"/>
    <s v="2017-18"/>
    <x v="0"/>
    <s v="2019-20"/>
    <d v="2019-07-29T12:00:07"/>
  </r>
  <r>
    <x v="0"/>
    <n v="16630103"/>
    <s v="Grado en Administración y Dirección de Empresas"/>
    <n v="16630103"/>
    <s v="ENRIQUE"/>
    <s v="ORIO"/>
    <s v="TRE"/>
    <s v="enrique.orio@alum.unirioja.es"/>
    <s v="2017-18"/>
    <x v="0"/>
    <s v="2019-20"/>
    <d v="2019-07-29T12:30:38"/>
  </r>
  <r>
    <x v="0"/>
    <n v="71350111"/>
    <s v="Grado en Administración y Dirección de Empresas"/>
    <n v="71350111"/>
    <s v="MARÍA"/>
    <s v="ORIVE"/>
    <s v="BEREZO"/>
    <s v="maria.orive@alum.unirioja.es"/>
    <s v="2017-18"/>
    <x v="0"/>
    <s v="2019-20"/>
    <d v="2019-07-24T11:19:31"/>
  </r>
  <r>
    <x v="0"/>
    <n v="18075710"/>
    <s v="Grado en Administración y Dirección de Empresas"/>
    <n v="18075710"/>
    <s v="ALBERTO"/>
    <s v="BARRIO"/>
    <s v="PANCORBO"/>
    <s v="alberto.barrio@alum.unirioja.es"/>
    <s v="2017-18"/>
    <x v="0"/>
    <s v="2019-20"/>
    <d v="2019-07-25T02:39:22"/>
  </r>
  <r>
    <x v="0"/>
    <n v="16596789"/>
    <s v="Grado en Administración y Dirección de Empresas"/>
    <n v="16596789"/>
    <s v="LUIS"/>
    <s v="FALCES"/>
    <s v="DE ANDRES"/>
    <s v="luis.falces@alum.unirioja.es"/>
    <s v="2017-18"/>
    <x v="0"/>
    <s v="2019-20"/>
    <d v="2019-07-30T09:12:13"/>
  </r>
  <r>
    <x v="0"/>
    <n v="72534551"/>
    <s v="Grado en Administración y Dirección de Empresas"/>
    <n v="72534551"/>
    <s v="NAIARA"/>
    <s v="ZUDAIRE"/>
    <s v="CORRAL"/>
    <s v="naiara.zudaire@alum.unirioja.es"/>
    <s v="2017-18"/>
    <x v="0"/>
    <s v="2019-20"/>
    <d v="2019-07-26T05:24:13"/>
  </r>
  <r>
    <x v="0"/>
    <n v="16640019"/>
    <s v="Grado en Administración y Dirección de Empresas"/>
    <n v="16640019"/>
    <s v="MANUEL"/>
    <s v="LANGARICA"/>
    <s v="BLANCO"/>
    <s v="manuel.langarica@alum.unirioja.es"/>
    <s v="2017-18"/>
    <x v="0"/>
    <s v="2019-20"/>
    <d v="2019-07-25T11:09:50"/>
  </r>
  <r>
    <x v="0"/>
    <n v="78814840"/>
    <s v="Grado en Administración y Dirección de Empresas"/>
    <n v="78814840"/>
    <s v="JHAN CARLOS"/>
    <s v="MARTÍNEZ"/>
    <s v="CAICEDO"/>
    <s v="jhan-carlos.martinez@alum.unirioja.es"/>
    <s v="2017-18"/>
    <x v="0"/>
    <s v="2019-20"/>
    <d v="2019-07-28T04:09:11"/>
  </r>
  <r>
    <x v="0"/>
    <n v="16636754"/>
    <s v="Grado en Administración y Dirección de Empresas"/>
    <n v="16636754"/>
    <s v="MARIO"/>
    <s v="RIVERO"/>
    <s v="TORQUEMADA"/>
    <s v="mario.rivero@alum.unirioja.es"/>
    <s v="2017-18"/>
    <x v="0"/>
    <s v="2019-20"/>
    <d v="2019-07-25T03:06:26"/>
  </r>
  <r>
    <x v="0"/>
    <n v="18074866"/>
    <s v="Grado en Administración y Dirección de Empresas"/>
    <n v="18074866"/>
    <s v="KATHERINE PAMELA"/>
    <s v="JARAMILLO"/>
    <s v="GUALÁN"/>
    <s v="katherine.jaramillo@alum.unirioja.es"/>
    <s v="2017-18"/>
    <x v="0"/>
    <s v="2019-20"/>
    <d v="2019-07-30T10:25:35"/>
  </r>
  <r>
    <x v="0"/>
    <n v="16629141"/>
    <s v="Grado en Administración y Dirección de Empresas"/>
    <n v="16629141"/>
    <s v="RAQUEL"/>
    <s v="VERANO"/>
    <s v="VILLARO"/>
    <s v="raquel.verano@alum.unirioja.es"/>
    <s v="2017-18"/>
    <x v="0"/>
    <s v="2019-20"/>
    <d v="2019-07-25T07:19:42"/>
  </r>
  <r>
    <x v="0"/>
    <n v="18081604"/>
    <s v="Grado en Administración y Dirección de Empresas"/>
    <n v="18081604"/>
    <s v="MARÍA"/>
    <s v="BARRIO"/>
    <s v="MALO"/>
    <s v="maria.barriom@alum.unirioja.es"/>
    <s v="2017-18"/>
    <x v="0"/>
    <s v="2019-20"/>
    <d v="2019-07-27T09:47:22"/>
  </r>
  <r>
    <x v="0"/>
    <n v="18079142"/>
    <s v="Grado en Administración y Dirección de Empresas"/>
    <n v="18079142"/>
    <s v="ANDRÉS"/>
    <s v="MAZO"/>
    <s v="VILLANUEVA"/>
    <s v="andres.mazo@alum.unirioja.es"/>
    <s v="2017-18"/>
    <x v="0"/>
    <s v="2019-20"/>
    <d v="2019-07-24T12:35:12"/>
  </r>
  <r>
    <x v="0"/>
    <n v="16642906"/>
    <s v="Grado en Administración y Dirección de Empresas"/>
    <n v="16642906"/>
    <s v="ALBA"/>
    <s v="LÓPEZ"/>
    <s v="GALILEA"/>
    <s v="alba.lopezg@alum.unirioja.es"/>
    <s v="2017-18"/>
    <x v="0"/>
    <s v="2019-20"/>
    <d v="2019-07-28T06:05:47"/>
  </r>
  <r>
    <x v="0"/>
    <n v="16644585"/>
    <s v="Grado en Administración y Dirección de Empresas"/>
    <n v="16644585"/>
    <s v="JUDITH"/>
    <s v="FUENTE"/>
    <s v="PÉREZ"/>
    <s v="judith.fuente@alum.unirioja.es"/>
    <s v="2017-18"/>
    <x v="0"/>
    <s v="2019-20"/>
    <d v="2019-07-24T11:19:46"/>
  </r>
  <r>
    <x v="0"/>
    <s v="X8071429"/>
    <s v="Grado en Administración y Dirección de Empresas"/>
    <s v="X8071429"/>
    <s v="ALINA NICOLETA"/>
    <s v="NEDELCU"/>
    <m/>
    <s v="alina-nicoleta.nedelcu@alum.unirioja.es"/>
    <s v="2017-18"/>
    <x v="0"/>
    <s v="2019-20"/>
    <d v="2019-07-26T12:39:31"/>
  </r>
  <r>
    <x v="0"/>
    <n v="71350506"/>
    <s v="Grado en Administración y Dirección de Empresas"/>
    <n v="71350506"/>
    <s v="DAVID"/>
    <s v="SAGREDO"/>
    <s v="ABRIL"/>
    <s v="david.sagredo@alum.unirioja.es"/>
    <s v="2017-18"/>
    <x v="0"/>
    <s v="2019-20"/>
    <d v="2019-07-27T12:01:47"/>
  </r>
  <r>
    <x v="0"/>
    <s v="X5985452"/>
    <s v="Grado en Administración y Dirección de Empresas"/>
    <s v="X5985452"/>
    <s v="LARISA-BIANCA"/>
    <s v="BACIU"/>
    <m/>
    <s v="larisa-bianca.baciu@alum.unirioja.es"/>
    <s v="2017-18"/>
    <x v="0"/>
    <s v="2019-20"/>
    <d v="2019-07-29T02:09:52"/>
  </r>
  <r>
    <x v="0"/>
    <n v="17495677"/>
    <s v="Grado en Administración y Dirección de Empresas"/>
    <n v="17495677"/>
    <s v="JORGE"/>
    <s v="CARBALLO"/>
    <s v="PÉREZ"/>
    <s v="jorge.carballo@alum.unirioja.es"/>
    <s v="2017-18"/>
    <x v="0"/>
    <s v="2019-20"/>
    <d v="2019-07-25T11:31:47"/>
  </r>
  <r>
    <x v="0"/>
    <n v="72799712"/>
    <s v="Grado en Administración y Dirección de Empresas"/>
    <n v="72799712"/>
    <s v="PABLO"/>
    <s v="MORENO"/>
    <s v="RODRÍGUEZ"/>
    <s v="pablo.morenor@alum.unirioja.es"/>
    <s v="2017-18"/>
    <x v="0"/>
    <s v="2019-20"/>
    <d v="2019-07-26T12:04:50"/>
  </r>
  <r>
    <x v="0"/>
    <n v="16643830"/>
    <s v="Grado en Administración y Dirección de Empresas"/>
    <n v="16643830"/>
    <s v="ALBERTO"/>
    <s v="OCÓN"/>
    <s v="PINILLOS"/>
    <s v="alberto.ocon@alum.unirioja.es"/>
    <s v="2017-18"/>
    <x v="0"/>
    <s v="2019-20"/>
    <d v="2019-07-24T04:23:22"/>
  </r>
  <r>
    <x v="0"/>
    <n v="78771857"/>
    <s v="Grado en Administración y Dirección de Empresas"/>
    <n v="78771857"/>
    <s v="AITANA"/>
    <s v="GARCÉS"/>
    <s v="GARCÍA"/>
    <s v="aitana.garces@alum.unirioja.es"/>
    <s v="2017-18"/>
    <x v="0"/>
    <s v="2019-20"/>
    <d v="2019-07-28T06:13:50"/>
  </r>
  <r>
    <x v="0"/>
    <n v="18475354"/>
    <s v="Grado en Administración y Dirección de Empresas"/>
    <n v="18475354"/>
    <s v="HASSNA"/>
    <s v="SERHIR"/>
    <s v="SERHIR"/>
    <s v="hassna.serhir@alum.unirioja.es"/>
    <s v="2017-18"/>
    <x v="0"/>
    <s v="2019-20"/>
    <d v="2019-07-24T04:35:03"/>
  </r>
  <r>
    <x v="0"/>
    <s v="X7945508"/>
    <s v="Grado en Administración y Dirección de Empresas"/>
    <s v="X7945508"/>
    <s v="JIAXIANG"/>
    <s v="ZHANG"/>
    <m/>
    <s v="jiaxiang.zhang@alum.unirioja.es"/>
    <s v="2017-18"/>
    <x v="0"/>
    <s v="2019-20"/>
    <d v="2019-07-24T02:58:19"/>
  </r>
  <r>
    <x v="0"/>
    <n v="21045935"/>
    <s v="Grado en Administración y Dirección de Empresas"/>
    <n v="21045935"/>
    <s v="ELENA"/>
    <s v="MARTÍNEZ"/>
    <s v="CONESA"/>
    <s v="elena.martinezc@alum.unirioja.es"/>
    <s v="2017-18"/>
    <x v="0"/>
    <s v="2019-20"/>
    <d v="2019-07-24T11:00:25"/>
  </r>
  <r>
    <x v="0"/>
    <n v="16640797"/>
    <s v="Grado en Administración y Dirección de Empresas"/>
    <n v="16640797"/>
    <s v="ADRIÁN"/>
    <s v="BERBÉS"/>
    <s v="BÓBEDA"/>
    <s v="adrian.berbes@alum.unirioja.es"/>
    <s v="2017-18"/>
    <x v="0"/>
    <s v="2019-20"/>
    <d v="2019-07-29T09:27:33"/>
  </r>
  <r>
    <x v="0"/>
    <n v="71352724"/>
    <s v="Grado en Administración y Dirección de Empresas"/>
    <n v="71352724"/>
    <s v="LEIRE"/>
    <s v="ORTIZ"/>
    <s v="SALAZAR"/>
    <s v="leire.ortiz@alum.unirioja.es"/>
    <s v="2017-18"/>
    <x v="0"/>
    <s v="2019-20"/>
    <d v="2019-07-24T11:02:19"/>
  </r>
  <r>
    <x v="0"/>
    <n v="18475351"/>
    <s v="Grado en Administración y Dirección de Empresas"/>
    <n v="18475351"/>
    <s v="CAROLINA"/>
    <s v="VALLEJOS"/>
    <s v="CLAROS"/>
    <s v="carolina.vallejos@alum.unirioja.es"/>
    <s v="2017-18"/>
    <x v="0"/>
    <s v="2019-20"/>
    <d v="2019-07-27T03:08:56"/>
  </r>
  <r>
    <x v="0"/>
    <n v="16626103"/>
    <s v="Grado en Administración y Dirección de Empresas"/>
    <n v="16626103"/>
    <s v="CRISTINA"/>
    <s v="BASURTO"/>
    <s v="TOYAS"/>
    <s v="cristina.basurto@alum.unirioja.es"/>
    <s v="2017-18"/>
    <x v="0"/>
    <s v="2019-20"/>
    <d v="2019-07-24T05:11:51"/>
  </r>
  <r>
    <x v="0"/>
    <n v="73417971"/>
    <s v="Grado en Administración y Dirección de Empresas"/>
    <n v="73417971"/>
    <s v="ANDRÉS"/>
    <s v="ARMENDÁRIZ"/>
    <s v="ANDUEZA"/>
    <s v="andres.armendariz@alum.unirioja.es"/>
    <s v="2017-18"/>
    <x v="0"/>
    <s v="2019-20"/>
    <d v="2019-07-29T10:41:38"/>
  </r>
  <r>
    <x v="0"/>
    <n v="18084550"/>
    <s v="Grado en Administración y Dirección de Empresas"/>
    <n v="18084550"/>
    <s v="JORGE"/>
    <s v="MARTÍNEZ"/>
    <s v="VENTO"/>
    <s v="jorge.martinezv@alum.unirioja.es"/>
    <s v="2017-18"/>
    <x v="0"/>
    <s v="2019-20"/>
    <d v="2019-07-29T09:13:17"/>
  </r>
  <r>
    <x v="0"/>
    <s v="X4847044"/>
    <s v="Grado en Administración y Dirección de Empresas"/>
    <s v="X4847044"/>
    <s v="ISUF ALIOSMANOV"/>
    <s v="ABAZOV"/>
    <m/>
    <s v="isuf-aliosmanov.abazov@alum.unirioja.es"/>
    <s v="2017-18"/>
    <x v="0"/>
    <s v="2019-20"/>
    <d v="2019-07-29T03:26:05"/>
  </r>
  <r>
    <x v="0"/>
    <n v="16636600"/>
    <s v="Grado en Administración y Dirección de Empresas"/>
    <n v="16636600"/>
    <s v="VERÓNICA"/>
    <s v="SANTOLAYA"/>
    <s v="RUIZ"/>
    <s v="veronica.santolaya@alum.unirioja.es"/>
    <s v="2017-18"/>
    <x v="0"/>
    <s v="2019-20"/>
    <d v="2019-07-25T10:08:39"/>
  </r>
  <r>
    <x v="0"/>
    <n v="16635142"/>
    <s v="Grado en Administración y Dirección de Empresas"/>
    <n v="16635142"/>
    <s v="CRISTINA"/>
    <s v="ORRUÑO"/>
    <s v="JAUREGUI"/>
    <s v="cristina.orruno@alum.unirioja.es"/>
    <s v="2017-18"/>
    <x v="0"/>
    <s v="2019-20"/>
    <d v="2019-07-24T12:15:20"/>
  </r>
  <r>
    <x v="0"/>
    <n v="16639934"/>
    <s v="Grado en Administración y Dirección de Empresas"/>
    <n v="16639934"/>
    <s v="KAREN"/>
    <s v="VALLEJO"/>
    <s v="PASCUAL"/>
    <s v="karen.vallejo@alum.unirioja.es"/>
    <s v="2017-18"/>
    <x v="0"/>
    <s v="2019-20"/>
    <d v="2019-07-29T05:41:39"/>
  </r>
  <r>
    <x v="0"/>
    <n v="78761490"/>
    <s v="Grado en Administración y Dirección de Empresas"/>
    <n v="78761490"/>
    <s v="LUCÍA"/>
    <s v="MARÍN"/>
    <s v="BARRICARTE"/>
    <s v="lucia.marin@alum.unirioja.es"/>
    <s v="2017-18"/>
    <x v="0"/>
    <s v="2019-20"/>
    <d v="2019-07-24T11:23:25"/>
  </r>
  <r>
    <x v="0"/>
    <n v="16639316"/>
    <s v="Grado en Administración y Dirección de Empresas"/>
    <n v="16639316"/>
    <s v="ROBERTO"/>
    <s v="RUIZ"/>
    <s v="VILLUENDAS"/>
    <s v="roberto.ruiz@alum.unirioja.es"/>
    <s v="2017-18"/>
    <x v="0"/>
    <s v="2019-20"/>
    <d v="2019-07-24T08:05:26"/>
  </r>
  <r>
    <x v="0"/>
    <n v="18079542"/>
    <s v="Grado en Administración y Dirección de Empresas"/>
    <n v="18079542"/>
    <s v="AITOR"/>
    <s v="SIMÓN"/>
    <s v="MUÑOZ"/>
    <s v="aitor.simon@alum.unirioja.es"/>
    <s v="2017-18"/>
    <x v="0"/>
    <s v="2019-20"/>
    <d v="2019-07-29T08:09:57"/>
  </r>
  <r>
    <x v="0"/>
    <s v="Y1809267"/>
    <s v="Grado en Administración y Dirección de Empresas"/>
    <s v="Y1809267"/>
    <s v="SALMA VALENTINA"/>
    <s v="ROJAS"/>
    <s v="PAEZ"/>
    <s v="salma-valentina.rojas@alum.unirioja.es"/>
    <s v="2017-18"/>
    <x v="0"/>
    <s v="2019-20"/>
    <d v="2019-07-24T04:16:28"/>
  </r>
  <r>
    <x v="0"/>
    <n v="71350719"/>
    <s v="Grado en Administración y Dirección de Empresas"/>
    <n v="71350719"/>
    <s v="DIEGO"/>
    <s v="GÓMEZ"/>
    <s v="ESGUEVA"/>
    <s v="diego.gomeze@alum.unirioja.es"/>
    <s v="2017-18"/>
    <x v="0"/>
    <s v="2019-20"/>
    <d v="2019-07-29T03:33:56"/>
  </r>
  <r>
    <x v="0"/>
    <n v="18075631"/>
    <s v="Grado en Administración y Dirección de Empresas"/>
    <n v="18075631"/>
    <s v="RAÚL"/>
    <s v="GARCÍA"/>
    <s v="DÍAZ"/>
    <s v="raul.garciad@alum.unirioja.es"/>
    <s v="2017-18"/>
    <x v="0"/>
    <s v="2019-20"/>
    <d v="2019-07-25T06:35:21"/>
  </r>
  <r>
    <x v="0"/>
    <n v="18083582"/>
    <s v="Grado en Administración y Dirección de Empresas"/>
    <n v="18083582"/>
    <s v="ALBERTO"/>
    <s v="GUTIÉRREZ"/>
    <s v="LEÓN"/>
    <s v="alberto.gutierrez@alum.unirioja.es"/>
    <s v="2017-18"/>
    <x v="0"/>
    <s v="2019-20"/>
    <d v="2019-07-29T07:58:15"/>
  </r>
  <r>
    <x v="0"/>
    <n v="44647000"/>
    <s v="Grado en Administración y Dirección de Empresas"/>
    <n v="44647000"/>
    <s v="ÁLVARO"/>
    <s v="LARDIÉS"/>
    <s v="LÓPEZ"/>
    <s v="alvaro.lardies@alum.unirioja.es"/>
    <s v="2017-18"/>
    <x v="0"/>
    <s v="2019-20"/>
    <d v="2019-07-24T11:04:51"/>
  </r>
  <r>
    <x v="0"/>
    <s v="X7385399"/>
    <s v="Grado en Administración y Dirección de Empresas"/>
    <s v="X7385399"/>
    <s v="ZAIN"/>
    <s v="ASGHAR"/>
    <m/>
    <s v="zain.asghar@alum.unirioja.es"/>
    <s v="2017-18"/>
    <x v="0"/>
    <s v="2019-20"/>
    <d v="2019-07-26T06:28:40"/>
  </r>
  <r>
    <x v="0"/>
    <n v="21046272"/>
    <s v="Grado en Administración y Dirección de Empresas"/>
    <n v="21046272"/>
    <s v="JESÚS"/>
    <s v="RUIZ-ALEJOS"/>
    <s v="AYORA"/>
    <s v="jesus.ruiz-alejos@alum.unirioja.es"/>
    <s v="2017-18"/>
    <x v="0"/>
    <s v="2019-20"/>
    <d v="2019-07-24T08:45:34"/>
  </r>
  <r>
    <x v="0"/>
    <n v="16641831"/>
    <s v="Grado en Administración y Dirección de Empresas"/>
    <n v="16641831"/>
    <s v="EDUARDO"/>
    <s v="PASTOR"/>
    <s v="CORRES"/>
    <s v="eduardo.pastor@alum.unirioja.es"/>
    <s v="2017-18"/>
    <x v="0"/>
    <s v="2019-20"/>
    <d v="2019-07-24T11:59:47"/>
  </r>
  <r>
    <x v="0"/>
    <n v="16633023"/>
    <s v="Grado en Administración y Dirección de Empresas"/>
    <n v="16633023"/>
    <s v="GONZALO"/>
    <s v="ORTIZ-OLAVE"/>
    <s v="URIBE"/>
    <s v="gonzalo.ortiz-olave@alum.unirioja.es"/>
    <s v="2017-18"/>
    <x v="0"/>
    <s v="2019-20"/>
    <d v="2019-07-24T12:23:14"/>
  </r>
  <r>
    <x v="0"/>
    <s v="Y4331041"/>
    <s v="Grado en Administración y Dirección de Empresas"/>
    <s v="Y4331041"/>
    <s v="FATIMA BEATRIZ"/>
    <s v="YARNOLD"/>
    <s v="LAY"/>
    <s v="fatima-beatriz.yarnold@alum.unirioja.es"/>
    <s v="2017-18"/>
    <x v="1"/>
    <s v="2019-20"/>
    <d v="2019-09-16T10:24:13"/>
  </r>
  <r>
    <x v="0"/>
    <n v="16633332"/>
    <s v="Grado en Administración y Dirección de Empresas"/>
    <n v="16633332"/>
    <s v="JAVIER"/>
    <s v="LÓPEZ"/>
    <s v="ROBLES"/>
    <s v="javier.lopezr@alum.unirioja.es"/>
    <s v="2017-18"/>
    <x v="0"/>
    <s v="2019-20"/>
    <d v="2019-07-29T06:10:01"/>
  </r>
  <r>
    <x v="0"/>
    <n v="16642781"/>
    <s v="Grado en Administración y Dirección de Empresas"/>
    <n v="16642781"/>
    <s v="PAULA"/>
    <s v="HERRERO"/>
    <s v="RIAÑO"/>
    <s v="paula.herrero@alum.unirioja.es"/>
    <s v="2017-18"/>
    <x v="0"/>
    <s v="2019-20"/>
    <d v="2019-07-26T06:02:48"/>
  </r>
  <r>
    <x v="0"/>
    <n v="17499467"/>
    <s v="Grado en Administración y Dirección de Empresas"/>
    <n v="17499467"/>
    <s v="GONZALO"/>
    <s v="ALIENDE"/>
    <s v="GARCÍA"/>
    <s v="gonzalo.aliende@alum.unirioja.es"/>
    <s v="2017-18"/>
    <x v="0"/>
    <s v="2019-20"/>
    <d v="2019-07-29T12:16:01"/>
  </r>
  <r>
    <x v="0"/>
    <n v="17495570"/>
    <s v="Grado en Administración y Dirección de Empresas"/>
    <n v="17495570"/>
    <s v="PAULA"/>
    <s v="POMBO"/>
    <s v="PALACIOS"/>
    <s v="paula.pombo@alum.unirioja.es"/>
    <s v="2017-18"/>
    <x v="0"/>
    <s v="2019-20"/>
    <d v="2019-07-29T07:59:06"/>
  </r>
  <r>
    <x v="0"/>
    <n v="73419797"/>
    <s v="Grado en Administración y Dirección de Empresas"/>
    <n v="73419797"/>
    <s v="ANDREA"/>
    <s v="MENDOZA"/>
    <s v="AGUILAR"/>
    <s v="andrea.mendoza@alum.unirioja.es"/>
    <s v="2017-18"/>
    <x v="0"/>
    <s v="2019-20"/>
    <d v="2019-07-24T04:05:07"/>
  </r>
  <r>
    <x v="0"/>
    <s v="X5932870"/>
    <s v="Grado en Administración y Dirección de Empresas"/>
    <s v="X5932870"/>
    <s v="KHADIJA"/>
    <s v="BASSIM"/>
    <m/>
    <s v="khadija.bassim@alum.unirioja.es"/>
    <s v="2017-18"/>
    <x v="0"/>
    <s v="2019-20"/>
    <d v="2019-07-29T12:14:19"/>
  </r>
  <r>
    <x v="0"/>
    <n v="73638857"/>
    <s v="Grado en Administración y Dirección de Empresas"/>
    <n v="73638857"/>
    <s v="SINDY KERLY"/>
    <s v="MARQUEZ"/>
    <s v="CHERRES"/>
    <s v="sindy.marquez@alum.unirioja.es"/>
    <s v="2017-18"/>
    <x v="0"/>
    <s v="2019-20"/>
    <d v="2019-07-24T07:32:09"/>
  </r>
  <r>
    <x v="0"/>
    <n v="16619191"/>
    <s v="Grado en Administración y Dirección de Empresas"/>
    <n v="16619191"/>
    <s v="ALBA"/>
    <s v="CARRAMIÑANA"/>
    <s v="OCHOA"/>
    <s v="alba.carraminana@alum.unirioja.es"/>
    <s v="2017-18"/>
    <x v="0"/>
    <s v="2019-20"/>
    <d v="2019-07-29T05:50:12"/>
  </r>
  <r>
    <x v="0"/>
    <n v="18077642"/>
    <s v="Grado en Administración y Dirección de Empresas"/>
    <n v="18077642"/>
    <s v="JESÚS"/>
    <s v="PÉREZ"/>
    <s v="ABAD"/>
    <s v="jesus.pereza@alum.unirioja.es"/>
    <s v="2017-18"/>
    <x v="0"/>
    <s v="2019-20"/>
    <d v="2019-07-30T06:17:55"/>
  </r>
  <r>
    <x v="0"/>
    <n v="16640795"/>
    <s v="Grado en Administración y Dirección de Empresas"/>
    <n v="16640795"/>
    <s v="SARA"/>
    <s v="FERNÁNDEZ"/>
    <s v="MARTÍNEZ"/>
    <s v="sara.fernandezm@alum.unirioja.es"/>
    <s v="2017-18"/>
    <x v="0"/>
    <s v="2019-20"/>
    <d v="2019-07-24T06:29:33"/>
  </r>
  <r>
    <x v="0"/>
    <n v="78772722"/>
    <s v="Grado en Administración y Dirección de Empresas"/>
    <n v="78772722"/>
    <s v="LAURA"/>
    <s v="GOMEZ"/>
    <s v="CARRERA"/>
    <s v="laura.gomezca@alum.unirioja.es"/>
    <s v="2017-18"/>
    <x v="0"/>
    <s v="2019-20"/>
    <d v="2019-07-29T10:25:48"/>
  </r>
  <r>
    <x v="0"/>
    <n v="17496231"/>
    <s v="Grado en Administración y Dirección de Empresas"/>
    <n v="17496231"/>
    <s v="ALBERTO"/>
    <s v="SAN MILLÁN"/>
    <s v="SANTAMARÍA"/>
    <s v="alberto.san-millan@alum.unirioja.es"/>
    <s v="2017-18"/>
    <x v="0"/>
    <s v="2019-20"/>
    <d v="2019-07-25T11:41:01"/>
  </r>
  <r>
    <x v="0"/>
    <n v="17498009"/>
    <s v="Grado en Administración y Dirección de Empresas"/>
    <n v="17498009"/>
    <s v="INÉS"/>
    <s v="VARGAS"/>
    <s v="ZORZANO"/>
    <s v="ines.vargas@alum.unirioja.es"/>
    <s v="2017-18"/>
    <x v="0"/>
    <s v="2019-20"/>
    <d v="2019-07-29T06:24:42"/>
  </r>
  <r>
    <x v="0"/>
    <n v="16639328"/>
    <s v="Grado en Administración y Dirección de Empresas"/>
    <n v="16639328"/>
    <s v="SERGIO"/>
    <s v="SÁENZ"/>
    <s v="VALDEMOROS"/>
    <s v="sergio.saenzv@alum.unirioja.es"/>
    <s v="2017-18"/>
    <x v="0"/>
    <s v="2019-20"/>
    <d v="2019-07-29T09:22:32"/>
  </r>
  <r>
    <x v="0"/>
    <n v="18082838"/>
    <s v="Grado en Administración y Dirección de Empresas"/>
    <n v="18082838"/>
    <s v="SAMUEL"/>
    <s v="URRACA"/>
    <s v="GÓMEZ"/>
    <s v="samuel.urraca@alum.unirioja.es"/>
    <s v="2017-18"/>
    <x v="0"/>
    <s v="2019-20"/>
    <d v="2019-07-30T12:07:17"/>
  </r>
  <r>
    <x v="0"/>
    <n v="78770335"/>
    <s v="Grado en Administración y Dirección de Empresas"/>
    <n v="78770335"/>
    <s v="SAYRA"/>
    <s v="FRANCÉS"/>
    <s v="CLEMENTE"/>
    <s v="sayra.frances@alum.unirioja.es"/>
    <s v="2017-18"/>
    <x v="0"/>
    <s v="2019-20"/>
    <d v="2019-07-29T01:08:44"/>
  </r>
  <r>
    <x v="0"/>
    <n v="18186922"/>
    <s v="Grado en Administración y Dirección de Empresas"/>
    <n v="18186922"/>
    <s v="BEATRIZ"/>
    <s v="GÓMEZ"/>
    <s v="FERNÁNDEZ"/>
    <s v="beatriz.gomezf@alum.unirioja.es"/>
    <s v="2017-18"/>
    <x v="0"/>
    <s v="2019-20"/>
    <d v="2019-07-29T07:58:11"/>
  </r>
  <r>
    <x v="0"/>
    <n v="18080739"/>
    <s v="Grado en Administración y Dirección de Empresas"/>
    <n v="18080739"/>
    <s v="AINHOA DE"/>
    <s v="DIEGO"/>
    <s v="ALESON"/>
    <s v="ainhoa-de.diego@alum.unirioja.es"/>
    <s v="2017-18"/>
    <x v="0"/>
    <s v="2019-20"/>
    <d v="2019-07-25T10:58:01"/>
  </r>
  <r>
    <x v="0"/>
    <n v="78844085"/>
    <s v="Grado en Administración y Dirección de Empresas"/>
    <n v="78844085"/>
    <s v="JIHANE"/>
    <s v="SOLA"/>
    <s v="MAKRIZI"/>
    <s v="jihane.sola@alum.unirioja.es"/>
    <s v="2017-18"/>
    <x v="0"/>
    <s v="2019-20"/>
    <d v="2019-07-26T07:37:04"/>
  </r>
  <r>
    <x v="0"/>
    <n v="73451671"/>
    <s v="Grado en Administración y Dirección de Empresas"/>
    <n v="73451671"/>
    <s v="RAQUEL"/>
    <s v="GARCÍA"/>
    <s v="GONZÁLEZ"/>
    <s v="raquel.garciag@alum.unirioja.es"/>
    <s v="2017-18"/>
    <x v="0"/>
    <s v="2019-20"/>
    <d v="2019-07-24T02:40:22"/>
  </r>
  <r>
    <x v="0"/>
    <n v="16637241"/>
    <s v="Grado en Administración y Dirección de Empresas"/>
    <n v="16637241"/>
    <s v="ÓSCAR"/>
    <s v="BALADO"/>
    <s v="RICO"/>
    <s v="oscar.balado@alum.unirioja.es"/>
    <s v="2017-18"/>
    <x v="0"/>
    <s v="2019-20"/>
    <d v="2019-07-29T05:02:43"/>
  </r>
  <r>
    <x v="0"/>
    <n v="16636238"/>
    <s v="Grado en Administración y Dirección de Empresas"/>
    <n v="16636238"/>
    <s v="ELISA"/>
    <s v="PANIAGUA"/>
    <s v="VICENTE"/>
    <s v="elisa.paniagua@alum.unirioja.es"/>
    <s v="2017-18"/>
    <x v="0"/>
    <s v="2019-20"/>
    <d v="2019-07-24T04:00:21"/>
  </r>
  <r>
    <x v="0"/>
    <n v="16632674"/>
    <s v="Grado en Administración y Dirección de Empresas"/>
    <n v="16632674"/>
    <s v="MARIO"/>
    <s v="SÁENZ"/>
    <s v="ARAGÓN"/>
    <s v="mario.saenza@alum.unirioja.es"/>
    <s v="2017-18"/>
    <x v="0"/>
    <s v="2019-20"/>
    <d v="2019-07-24T10:55:25"/>
  </r>
  <r>
    <x v="0"/>
    <n v="17499249"/>
    <s v="Grado en Administración y Dirección de Empresas"/>
    <n v="17499249"/>
    <s v="JAVIER"/>
    <s v="SÁEZ"/>
    <s v="IBÁÑEZ"/>
    <s v="javier.saez@alum.unirioja.es"/>
    <s v="2017-18"/>
    <x v="0"/>
    <s v="2019-20"/>
    <d v="2019-07-29T07:23:14"/>
  </r>
  <r>
    <x v="0"/>
    <n v="18075837"/>
    <s v="Grado en Administración y Dirección de Empresas"/>
    <n v="18075837"/>
    <s v="JOSÉ LUIS"/>
    <s v="MORENO"/>
    <s v="LÓPEZ"/>
    <s v="jose-luis.moreno@alum.unirioja.es"/>
    <s v="2017-18"/>
    <x v="0"/>
    <s v="2019-20"/>
    <d v="2019-07-29T11:30:49"/>
  </r>
  <r>
    <x v="0"/>
    <s v="Y2859590"/>
    <s v="Grado en Administración y Dirección de Empresas"/>
    <s v="Y2859590"/>
    <s v="ALINA"/>
    <s v="MANUILENKO"/>
    <m/>
    <s v="alina.manuilenko@alum.unirioja.es"/>
    <s v="2017-18"/>
    <x v="0"/>
    <s v="2019-20"/>
    <d v="2019-07-24T11:00:25"/>
  </r>
  <r>
    <x v="0"/>
    <n v="18090726"/>
    <s v="Grado en Administración y Dirección de Empresas"/>
    <n v="18090726"/>
    <s v="GABRIEL"/>
    <s v="GONZÁLEZ"/>
    <s v="ROMERO"/>
    <s v="gabriel.gonzalezr@alum.unirioja.es"/>
    <s v="2017-18"/>
    <x v="0"/>
    <s v="2019-20"/>
    <d v="2019-07-30T03:44:38"/>
  </r>
  <r>
    <x v="0"/>
    <n v="45175137"/>
    <s v="Grado en Administración y Dirección de Empresas"/>
    <n v="45175137"/>
    <s v="MARIA"/>
    <s v="URRA"/>
    <s v="RESANO"/>
    <s v="maria.urra@alum.unirioja.es"/>
    <s v="2017-18"/>
    <x v="0"/>
    <s v="2019-20"/>
    <d v="2019-07-24T11:03:20"/>
  </r>
  <r>
    <x v="0"/>
    <n v="16629202"/>
    <s v="Grado en Administración y Dirección de Empresas"/>
    <n v="16629202"/>
    <s v="YERAY"/>
    <s v="GUTIÉRREZ"/>
    <s v="RUBIO"/>
    <s v="yeray.gutierrez@alum.unirioja.es"/>
    <s v="2017-18"/>
    <x v="0"/>
    <s v="2019-20"/>
    <d v="2019-07-26T11:20:54"/>
  </r>
  <r>
    <x v="0"/>
    <n v="18189486"/>
    <s v="Grado en Administración y Dirección de Empresas"/>
    <n v="18189486"/>
    <s v="DAYAN ALEXANDRA"/>
    <s v="VELASCO"/>
    <s v="VILLA"/>
    <s v="dayan-alexadra.velasco@alum.unirioja.es"/>
    <s v="2017-18"/>
    <x v="0"/>
    <s v="2019-20"/>
    <d v="2019-07-29T09:46:00"/>
  </r>
  <r>
    <x v="0"/>
    <s v="X4154610"/>
    <s v="Grado en Administración y Dirección de Empresas"/>
    <s v="X4154610"/>
    <s v="BÁRBARA"/>
    <s v="KRUMNACK"/>
    <s v="ROMANO"/>
    <s v="barbara.krumnack@alum.unirioja.es"/>
    <s v="2017-18"/>
    <x v="0"/>
    <s v="2019-20"/>
    <d v="2019-07-30T06:39:14"/>
  </r>
  <r>
    <x v="0"/>
    <n v="44646042"/>
    <s v="Grado en Administración y Dirección de Empresas"/>
    <n v="44646042"/>
    <s v="PATRICIA"/>
    <s v="MAEZTU"/>
    <s v="GARCÍA DE GALDIANO"/>
    <s v="patricia.maeztu@alum.unirioja.es"/>
    <s v="2017-18"/>
    <x v="0"/>
    <s v="2019-20"/>
    <d v="2019-07-24T02:00:57"/>
  </r>
  <r>
    <x v="0"/>
    <n v="18081022"/>
    <s v="Grado en Administración y Dirección de Empresas"/>
    <n v="18081022"/>
    <s v="MARÍA"/>
    <s v="TABERNERO"/>
    <s v="PASCUAL"/>
    <s v="maria.tabernero@alum.unirioja.es"/>
    <s v="2017-18"/>
    <x v="0"/>
    <s v="2019-20"/>
    <d v="2019-07-30T04:38:29"/>
  </r>
  <r>
    <x v="0"/>
    <n v="18082582"/>
    <s v="Grado en Administración y Dirección de Empresas"/>
    <n v="18082582"/>
    <s v="GONZALO"/>
    <s v="VILLAFAÑE"/>
    <s v="CADARSO"/>
    <s v="gonzalo.villafane@alum.unirioja.es"/>
    <s v="2017-18"/>
    <x v="0"/>
    <s v="2019-20"/>
    <d v="2019-07-26T12:18:30"/>
  </r>
  <r>
    <x v="0"/>
    <n v="16607154"/>
    <s v="Grado en Administración y Dirección de Empresas"/>
    <n v="16607154"/>
    <s v="JORGE"/>
    <s v="CORTES"/>
    <s v="GARCIA"/>
    <s v="jorge.cortesg@alum.unirioja.es"/>
    <s v="2017-18"/>
    <x v="0"/>
    <s v="2019-20"/>
    <d v="2019-07-25T11:44:50"/>
  </r>
  <r>
    <x v="0"/>
    <n v="73430893"/>
    <s v="Grado en Administración y Dirección de Empresas"/>
    <n v="73430893"/>
    <s v="ALBERTO"/>
    <s v="SAGASTI"/>
    <s v="ELIZARAGAY"/>
    <s v="alberto.sagasti@alum.unirioja.es"/>
    <s v="2017-18"/>
    <x v="0"/>
    <s v="2019-20"/>
    <d v="2019-07-29T06:54:39"/>
  </r>
  <r>
    <x v="0"/>
    <s v="Y4107271"/>
    <s v="Grado en Administración y Dirección de Empresas"/>
    <s v="Y4107271"/>
    <s v="LUDMILA"/>
    <s v="MERISEVSCHI"/>
    <m/>
    <s v="ludmila.merisevschi@alum.unirioja.es"/>
    <s v="2017-18"/>
    <x v="0"/>
    <s v="2019-20"/>
    <d v="2019-07-25T01:39:44"/>
  </r>
  <r>
    <x v="0"/>
    <n v="72799796"/>
    <s v="Grado en Administración y Dirección de Empresas"/>
    <n v="72799796"/>
    <s v="PABLO"/>
    <s v="GÓMEZ"/>
    <s v="ALONSO"/>
    <s v="pablo.gomez@alum.unirioja.es"/>
    <s v="2017-18"/>
    <x v="0"/>
    <s v="2019-20"/>
    <d v="2019-07-30T11:21:32"/>
  </r>
  <r>
    <x v="0"/>
    <n v="18088847"/>
    <s v="Grado en Administración y Dirección de Empresas"/>
    <n v="18088847"/>
    <s v="RODRIGO"/>
    <s v="FIEL"/>
    <s v="DÍAZ"/>
    <s v="rodrigo.fiel@alum.unirioja.es"/>
    <s v="2018-19"/>
    <x v="0"/>
    <s v="2019-20"/>
    <d v="2019-07-24T08:35:20"/>
  </r>
  <r>
    <x v="0"/>
    <n v="18074636"/>
    <s v="Grado en Administración y Dirección de Empresas"/>
    <n v="18074636"/>
    <s v="ALBA"/>
    <s v="ARAMENDIA"/>
    <s v="MOURA"/>
    <s v="alba.aramendia@alum.unirioja.es"/>
    <s v="2018-19"/>
    <x v="0"/>
    <s v="2019-20"/>
    <d v="2019-07-25T11:20:41"/>
  </r>
  <r>
    <x v="0"/>
    <n v="17495713"/>
    <s v="Grado en Administración y Dirección de Empresas"/>
    <n v="17495713"/>
    <s v="JESÚS"/>
    <s v="VILLOTA"/>
    <s v="MIRANDA"/>
    <s v="jesus.villota@alum.unirioja.es"/>
    <s v="2018-19"/>
    <x v="0"/>
    <s v="2019-20"/>
    <d v="2019-07-29T10:19:46"/>
  </r>
  <r>
    <x v="0"/>
    <n v="17496647"/>
    <s v="Grado en Administración y Dirección de Empresas"/>
    <n v="17496647"/>
    <s v="GUILLERMO"/>
    <s v="MARTÍNEZ"/>
    <s v="RONCERO"/>
    <s v="guillermo.martinezr@alum.unirioja.es"/>
    <s v="2018-19"/>
    <x v="0"/>
    <s v="2019-20"/>
    <d v="2019-07-25T09:36:19"/>
  </r>
  <r>
    <x v="0"/>
    <s v="X5514340"/>
    <s v="Grado en Administración y Dirección de Empresas"/>
    <s v="X5514340"/>
    <s v="TAMARI"/>
    <s v="KVANTASHVILI"/>
    <s v="UDZILAURI"/>
    <s v="tamari.kvantashvili@alum.unirioja.es"/>
    <s v="2018-19"/>
    <x v="0"/>
    <s v="2019-20"/>
    <d v="2019-07-24T11:04:40"/>
  </r>
  <r>
    <x v="0"/>
    <n v="16639061"/>
    <s v="Grado en Administración y Dirección de Empresas"/>
    <n v="16639061"/>
    <s v="JAVIER"/>
    <s v="TEJADA"/>
    <s v="GRIJALBA"/>
    <s v="javier.tejadag@alum.unirioja.es"/>
    <s v="2018-19"/>
    <x v="0"/>
    <s v="2019-20"/>
    <d v="2019-07-27T05:29:39"/>
  </r>
  <r>
    <x v="0"/>
    <n v="18085278"/>
    <s v="Grado en Administración y Dirección de Empresas"/>
    <n v="18085278"/>
    <s v="MARÍA"/>
    <s v="FERNÁNDEZ"/>
    <s v="MATA"/>
    <s v="maria.fernandezm@alum.unirioja.es"/>
    <s v="2018-19"/>
    <x v="0"/>
    <s v="2019-20"/>
    <d v="2019-07-24T12:25:12"/>
  </r>
  <r>
    <x v="0"/>
    <n v="17498646"/>
    <s v="Grado en Administración y Dirección de Empresas"/>
    <n v="17498646"/>
    <s v="ALEJANDRO"/>
    <s v="DOMÍNGUEZ"/>
    <s v="DE LA CRUZ"/>
    <s v="alejandro.dominguez-de-la@alum.unirioja.es"/>
    <s v="2018-19"/>
    <x v="0"/>
    <s v="2019-20"/>
    <d v="2019-07-24T11:04:45"/>
  </r>
  <r>
    <x v="0"/>
    <n v="21046920"/>
    <s v="Grado en Administración y Dirección de Empresas"/>
    <n v="21046920"/>
    <s v="ANDREA"/>
    <s v="RUIZ"/>
    <s v="MARTÍN"/>
    <s v="andrea.ruizm@alum.unirioja.es"/>
    <s v="2018-19"/>
    <x v="0"/>
    <s v="2019-20"/>
    <d v="2019-07-24T02:07:07"/>
  </r>
  <r>
    <x v="0"/>
    <s v="X8420140"/>
    <s v="Grado en Administración y Dirección de Empresas"/>
    <s v="X8420140"/>
    <s v="RAÚL-MARIAN"/>
    <s v="CIORNEA"/>
    <m/>
    <s v="raul-marian.ciornea@alum.unirioja.es"/>
    <s v="2018-19"/>
    <x v="0"/>
    <s v="2019-20"/>
    <d v="2019-07-29T08:03:41"/>
  </r>
  <r>
    <x v="0"/>
    <n v="73455618"/>
    <s v="Grado en Administración y Dirección de Empresas"/>
    <n v="73455618"/>
    <s v="JAVIER"/>
    <s v="JURIO"/>
    <s v="SESMA"/>
    <s v="javier.jurio@alum.unirioja.es"/>
    <s v="2018-19"/>
    <x v="0"/>
    <s v="2019-20"/>
    <d v="2019-07-26T06:25:16"/>
  </r>
  <r>
    <x v="0"/>
    <n v="17497114"/>
    <s v="Grado en Administración y Dirección de Empresas"/>
    <n v="17497114"/>
    <s v="NEREA"/>
    <s v="ZUECO"/>
    <s v="OCHOA"/>
    <s v="nerea.zueco@alum.unirioja.es"/>
    <s v="2018-19"/>
    <x v="0"/>
    <s v="2019-20"/>
    <d v="2019-07-25T12:56:35"/>
  </r>
  <r>
    <x v="0"/>
    <n v="18075906"/>
    <s v="Grado en Administración y Dirección de Empresas"/>
    <n v="18075906"/>
    <s v="JOSÉ"/>
    <s v="PÍRIZ"/>
    <s v="ORTEGA"/>
    <s v="jose.piriz@alum.unirioja.es"/>
    <s v="2018-19"/>
    <x v="0"/>
    <s v="2019-20"/>
    <d v="2019-07-24T04:32:39"/>
  </r>
  <r>
    <x v="0"/>
    <n v="18080325"/>
    <s v="Grado en Administración y Dirección de Empresas"/>
    <n v="18080325"/>
    <s v="IVÁN"/>
    <s v="VILLAR"/>
    <s v="ZURITA"/>
    <s v="ivan.villar@alum.unirioja.es"/>
    <s v="2018-19"/>
    <x v="0"/>
    <s v="2019-20"/>
    <d v="2019-07-25T01:42:40"/>
  </r>
  <r>
    <x v="0"/>
    <n v="16617502"/>
    <s v="Grado en Administración y Dirección de Empresas"/>
    <n v="16617502"/>
    <s v="PABLO"/>
    <s v="PÉREZ"/>
    <s v="ARGAIZ"/>
    <s v="pablo.pereza@alum.unirioja.es"/>
    <s v="2018-19"/>
    <x v="0"/>
    <s v="2019-20"/>
    <d v="2019-07-26T06:28:24"/>
  </r>
  <r>
    <x v="0"/>
    <n v="17497499"/>
    <s v="Grado en Administración y Dirección de Empresas"/>
    <n v="17497499"/>
    <s v="ÍÑIGO"/>
    <s v="SARABIA"/>
    <s v="BACHILLER"/>
    <s v="inigo.sarabia@alum.unirioja.es"/>
    <s v="2018-19"/>
    <x v="0"/>
    <s v="2019-20"/>
    <d v="2019-07-24T01:16:43"/>
  </r>
  <r>
    <x v="0"/>
    <n v="72909072"/>
    <s v="Grado en Administración y Dirección de Empresas"/>
    <n v="72909072"/>
    <s v="AHMED"/>
    <s v="EL MALHA"/>
    <s v="GHAILAN"/>
    <s v="ahmed.el-malha@alum.unirioja.es"/>
    <s v="2018-19"/>
    <x v="0"/>
    <s v="2019-20"/>
    <d v="2019-07-24T11:12:25"/>
  </r>
  <r>
    <x v="0"/>
    <n v="18483279"/>
    <s v="Grado en Administración y Dirección de Empresas"/>
    <n v="18483279"/>
    <s v="ROBERT NINIL"/>
    <s v="YOTNDA"/>
    <s v="NAMOU"/>
    <s v="robert-ninil.yotnda@alum.unirioja.es"/>
    <s v="2018-19"/>
    <x v="0"/>
    <s v="2019-20"/>
    <d v="2019-07-24T01:31:04"/>
  </r>
  <r>
    <x v="0"/>
    <n v="16643256"/>
    <s v="Grado en Administración y Dirección de Empresas"/>
    <n v="16643256"/>
    <s v="IVÁN"/>
    <s v="RIOJA"/>
    <s v="FERNÁNDEZ"/>
    <s v="ivan.rioja@alum.unirioja.es"/>
    <s v="2018-19"/>
    <x v="0"/>
    <s v="2019-20"/>
    <d v="2019-07-24T08:06:50"/>
  </r>
  <r>
    <x v="0"/>
    <n v="72799281"/>
    <s v="Grado en Administración y Dirección de Empresas"/>
    <n v="72799281"/>
    <s v="ALBERTO"/>
    <s v="AZCONA"/>
    <s v="LANAS"/>
    <s v="alberto.azcona@alum.unirioja.es"/>
    <s v="2018-19"/>
    <x v="0"/>
    <s v="2019-20"/>
    <d v="2019-07-24T11:05:18"/>
  </r>
  <r>
    <x v="0"/>
    <n v="16634884"/>
    <s v="Grado en Administración y Dirección de Empresas"/>
    <n v="16634884"/>
    <s v="ADRIÁN"/>
    <s v="MONTERO"/>
    <s v="SÁIZ-AJA"/>
    <s v="adrian.montero@alum.unirioja.es"/>
    <s v="2018-19"/>
    <x v="0"/>
    <s v="2019-20"/>
    <d v="2019-07-24T03:57:26"/>
  </r>
  <r>
    <x v="0"/>
    <n v="18079478"/>
    <s v="Grado en Administración y Dirección de Empresas"/>
    <n v="18079478"/>
    <s v="JAVIER"/>
    <s v="EZQUERRO"/>
    <s v="EZQUERRO"/>
    <s v="javier.ezquerro@alum.unirioja.es"/>
    <s v="2018-19"/>
    <x v="0"/>
    <s v="2019-20"/>
    <d v="2019-07-30T12:20:52"/>
  </r>
  <r>
    <x v="0"/>
    <n v="43220946"/>
    <s v="Grado en Administración y Dirección de Empresas"/>
    <n v="43220946"/>
    <s v="VÍCTOR"/>
    <s v="HAYLES"/>
    <s v="BACAICOA"/>
    <s v="victor.hayles@alum.unirioja.es"/>
    <s v="2018-19"/>
    <x v="0"/>
    <s v="2019-20"/>
    <d v="2019-07-26T04:48:30"/>
  </r>
  <r>
    <x v="0"/>
    <n v="16638798"/>
    <s v="Grado en Administración y Dirección de Empresas"/>
    <n v="16638798"/>
    <s v="ÁLVARO"/>
    <s v="MORALES"/>
    <s v="RODRÍGUEZ"/>
    <s v="alvaro.morales@alum.unirioja.es"/>
    <s v="2018-19"/>
    <x v="0"/>
    <s v="2019-20"/>
    <d v="2019-07-25T04:08:57"/>
  </r>
  <r>
    <x v="0"/>
    <n v="18087200"/>
    <s v="Grado en Administración y Dirección de Empresas"/>
    <n v="18087200"/>
    <s v="MARÍA"/>
    <s v="VIVANCO"/>
    <s v="ALONSO"/>
    <s v="maria.vivanco@alum.unirioja.es"/>
    <s v="2018-19"/>
    <x v="0"/>
    <s v="2019-20"/>
    <d v="2019-07-26T05:26:13"/>
  </r>
  <r>
    <x v="0"/>
    <s v="Y2072701"/>
    <s v="Grado en Administración y Dirección de Empresas"/>
    <s v="Y2072701"/>
    <s v="ANDREI ROBERT"/>
    <s v="TIPA"/>
    <m/>
    <s v="andrei-robert.tipa@alum.unirioja.es"/>
    <s v="2018-19"/>
    <x v="0"/>
    <s v="2019-20"/>
    <d v="2019-07-28T11:56:57"/>
  </r>
  <r>
    <x v="0"/>
    <n v="18083585"/>
    <s v="Grado en Administración y Dirección de Empresas"/>
    <n v="18083585"/>
    <s v="VERÓNICA"/>
    <s v="CASTELLANOS"/>
    <s v="MARTINEZ"/>
    <s v="veronica.castellanos@alum.unirioja.es"/>
    <s v="2018-19"/>
    <x v="1"/>
    <s v="2019-20"/>
    <d v="2019-07-28T11:05:39"/>
  </r>
  <r>
    <x v="0"/>
    <n v="18186823"/>
    <s v="Grado en Administración y Dirección de Empresas"/>
    <n v="18186823"/>
    <s v="PATRICIA"/>
    <s v="DONADO"/>
    <s v="CENICEROS"/>
    <s v="patricia.donado@alum.unirioja.es"/>
    <s v="2018-19"/>
    <x v="0"/>
    <s v="2019-20"/>
    <d v="2019-07-28T01:19:55"/>
  </r>
  <r>
    <x v="0"/>
    <n v="16642599"/>
    <s v="Grado en Administración y Dirección de Empresas"/>
    <n v="16642599"/>
    <s v="ADRIÁN"/>
    <s v="FERNÁNDEZ"/>
    <s v="MARTÍNEZ"/>
    <s v="adrian.fernandezma@alum.unirioja.es"/>
    <s v="2018-19"/>
    <x v="0"/>
    <s v="2019-20"/>
    <d v="2019-07-25T11:34:49"/>
  </r>
  <r>
    <x v="0"/>
    <n v="18081611"/>
    <s v="Grado en Administración y Dirección de Empresas"/>
    <n v="18081611"/>
    <s v="EVA"/>
    <s v="PASCUAL"/>
    <s v="CLAVIJO"/>
    <s v="eva.pascualc@alum.unirioja.es"/>
    <s v="2018-19"/>
    <x v="0"/>
    <s v="2019-20"/>
    <d v="2019-07-29T01:10:16"/>
  </r>
  <r>
    <x v="0"/>
    <n v="78773228"/>
    <s v="Grado en Administración y Dirección de Empresas"/>
    <n v="78773228"/>
    <s v="RUBÉN"/>
    <s v="LEÓN"/>
    <s v="AYENSA"/>
    <s v="ruben.leon@alum.unirioja.es"/>
    <s v="2018-19"/>
    <x v="0"/>
    <s v="2019-20"/>
    <d v="2019-07-28T07:42:18"/>
  </r>
  <r>
    <x v="0"/>
    <n v="16637593"/>
    <s v="Grado en Administración y Dirección de Empresas"/>
    <n v="16637593"/>
    <s v="DANIEL"/>
    <s v="TRAPERO"/>
    <s v="ÍÑIGUEZ"/>
    <s v="daniel.trapero@alum.unirioja.es"/>
    <s v="2018-19"/>
    <x v="0"/>
    <s v="2019-20"/>
    <d v="2019-07-26T03:06:58"/>
  </r>
  <r>
    <x v="0"/>
    <n v="16636249"/>
    <s v="Grado en Administración y Dirección de Empresas"/>
    <n v="16636249"/>
    <s v="MANUEL"/>
    <s v="GONZÁLEZ"/>
    <s v="GALILEA"/>
    <s v="manuel.gonzalez@alum.unirioja.es"/>
    <s v="2018-19"/>
    <x v="0"/>
    <s v="2019-20"/>
    <d v="2019-07-25T12:50:21"/>
  </r>
  <r>
    <x v="0"/>
    <n v="18079618"/>
    <s v="Grado en Administración y Dirección de Empresas"/>
    <n v="18079618"/>
    <s v="ADRIANA"/>
    <s v="CASTAÑAL"/>
    <s v="TERROBA"/>
    <s v="adriana.castanal@alum.unirioja.es"/>
    <s v="2018-19"/>
    <x v="0"/>
    <s v="2019-20"/>
    <d v="2019-07-29T07:40:17"/>
  </r>
  <r>
    <x v="0"/>
    <n v="78778785"/>
    <s v="Grado en Administración y Dirección de Empresas"/>
    <n v="78778785"/>
    <s v="JOSE LUIS"/>
    <s v="GARCIA"/>
    <s v="GARCIA"/>
    <s v="jose-luis.garciag@alum.unirioja.es"/>
    <s v="2018-19"/>
    <x v="0"/>
    <s v="2019-20"/>
    <d v="2019-07-29T12:11:05"/>
  </r>
  <r>
    <x v="0"/>
    <n v="78775834"/>
    <s v="Grado en Administración y Dirección de Empresas"/>
    <n v="78775834"/>
    <s v="SARA"/>
    <s v="BEZGA"/>
    <s v="BOUMAOUT"/>
    <s v="sara.bezga@alum.unirioja.es"/>
    <s v="2018-19"/>
    <x v="0"/>
    <s v="2019-20"/>
    <d v="2019-07-26T06:08:14"/>
  </r>
  <r>
    <x v="0"/>
    <n v="18073839"/>
    <s v="Grado en Administración y Dirección de Empresas"/>
    <n v="18073839"/>
    <s v="NATALIA"/>
    <s v="MARTÍN"/>
    <s v="SANZ"/>
    <s v="natalia.martins@alum.unirioja.es"/>
    <s v="2018-19"/>
    <x v="0"/>
    <s v="2019-20"/>
    <d v="2019-07-24T07:39:20"/>
  </r>
  <r>
    <x v="0"/>
    <n v="73126887"/>
    <s v="Grado en Administración y Dirección de Empresas"/>
    <n v="73126887"/>
    <s v="ERICK PATRICIO"/>
    <s v="FIALLOS"/>
    <s v="ESPAÑA"/>
    <s v="erick-patricio.fiallos@alum.unirioja.es"/>
    <s v="2018-19"/>
    <x v="0"/>
    <s v="2019-20"/>
    <d v="2019-07-30T09:34:20"/>
  </r>
  <r>
    <x v="0"/>
    <n v="18081754"/>
    <s v="Grado en Administración y Dirección de Empresas"/>
    <n v="18081754"/>
    <s v="ANTÓN"/>
    <s v="ARIETA-ARAUNABEÑA"/>
    <s v="AZPEITIA"/>
    <s v="anton.arieta-araunabena@alum.unirioja.es"/>
    <s v="2018-19"/>
    <x v="0"/>
    <s v="2019-20"/>
    <d v="2019-07-27T01:11:01"/>
  </r>
  <r>
    <x v="0"/>
    <n v="16641369"/>
    <s v="Grado en Administración y Dirección de Empresas"/>
    <n v="16641369"/>
    <s v="ANA"/>
    <s v="LILLO"/>
    <s v="ARADILLA"/>
    <s v="ana.lillo@alum.unirioja.es"/>
    <s v="2018-19"/>
    <x v="0"/>
    <s v="2019-20"/>
    <d v="2019-07-24T11:38:58"/>
  </r>
  <r>
    <x v="0"/>
    <n v="44647134"/>
    <s v="Grado en Administración y Dirección de Empresas"/>
    <n v="44647134"/>
    <s v="DAVID"/>
    <s v="CERDÁN"/>
    <s v="DÍAZ"/>
    <s v="david.cerdan@alum.unirioja.es"/>
    <s v="2018-19"/>
    <x v="0"/>
    <s v="2019-20"/>
    <d v="2019-07-27T12:39:46"/>
  </r>
  <r>
    <x v="0"/>
    <n v="18082066"/>
    <s v="Grado en Administración y Dirección de Empresas"/>
    <n v="18082066"/>
    <s v="CARMEN"/>
    <s v="PRADO"/>
    <s v="ÁLVAREZ"/>
    <s v="carmen.prado@alum.unirioja.es"/>
    <s v="2018-19"/>
    <x v="0"/>
    <s v="2019-20"/>
    <d v="2019-07-24T12:57:36"/>
  </r>
  <r>
    <x v="0"/>
    <n v="44646827"/>
    <s v="Grado en Administración y Dirección de Empresas"/>
    <n v="44646827"/>
    <s v="AROA"/>
    <s v="OSÉS"/>
    <s v="CASTILLO"/>
    <s v="aroa.oses@alum.unirioja.es"/>
    <s v="2018-19"/>
    <x v="0"/>
    <s v="2019-20"/>
    <d v="2019-07-26T11:33:46"/>
  </r>
  <r>
    <x v="0"/>
    <n v="16630731"/>
    <s v="Grado en Administración y Dirección de Empresas"/>
    <n v="16630731"/>
    <s v="ANDREA"/>
    <s v="MENÉNDEZ"/>
    <s v="COLÁS"/>
    <s v="andrea.menendez@alum.unirioja.es"/>
    <s v="2018-19"/>
    <x v="0"/>
    <s v="2019-20"/>
    <d v="2019-07-24T11:03:24"/>
  </r>
  <r>
    <x v="0"/>
    <n v="16634730"/>
    <s v="Grado en Administración y Dirección de Empresas"/>
    <n v="16634730"/>
    <s v="CÉSAR"/>
    <s v="SÁINZ"/>
    <s v="ROYO"/>
    <s v="cesar.sainz@alum.unirioja.es"/>
    <s v="2018-19"/>
    <x v="0"/>
    <s v="2019-20"/>
    <d v="2019-07-29T03:00:45"/>
  </r>
  <r>
    <x v="0"/>
    <n v="16641967"/>
    <s v="Grado en Administración y Dirección de Empresas"/>
    <n v="16641967"/>
    <s v="MARTA"/>
    <s v="OCHOA"/>
    <s v="AJAMIL"/>
    <s v="marta.ochoaaj@alum.unirioja.es"/>
    <s v="2018-19"/>
    <x v="0"/>
    <s v="2019-20"/>
    <d v="2019-07-12T02:28:16"/>
  </r>
  <r>
    <x v="0"/>
    <n v="18078339"/>
    <s v="Grado en Administración y Dirección de Empresas"/>
    <n v="18078339"/>
    <s v="DAVID"/>
    <s v="MARTÍNEZ"/>
    <s v="MARTÍNEZ"/>
    <s v="david.martinezma@alum.unirioja.es"/>
    <s v="2018-19"/>
    <x v="0"/>
    <s v="2019-20"/>
    <d v="2019-07-24T04:52:02"/>
  </r>
  <r>
    <x v="0"/>
    <n v="18082787"/>
    <s v="Grado en Administración y Dirección de Empresas"/>
    <n v="18082787"/>
    <s v="CAROLINA"/>
    <s v="TERRAZAS"/>
    <s v="LÓPEZ"/>
    <s v="carolina.terrazas@alum.unirioja.es"/>
    <s v="2018-19"/>
    <x v="0"/>
    <s v="2019-20"/>
    <d v="2019-07-26T01:24:24"/>
  </r>
  <r>
    <x v="0"/>
    <n v="16630396"/>
    <s v="Grado en Administración y Dirección de Empresas"/>
    <n v="16630396"/>
    <s v="MALENA CAI"/>
    <s v="GUTIÉRREZ"/>
    <s v="PEREIRA"/>
    <s v="malena-cai.gutierrez@alum.unirioja.es"/>
    <s v="2018-19"/>
    <x v="0"/>
    <s v="2019-20"/>
    <d v="2019-07-24T11:13:35"/>
  </r>
  <r>
    <x v="0"/>
    <s v="X8960954"/>
    <s v="Grado en Administración y Dirección de Empresas"/>
    <s v="X8960954"/>
    <s v="RAZVAN SEBASTIÁN"/>
    <s v="BABUT"/>
    <m/>
    <s v="razvan-sebastian.babut@alum.unirioja.es"/>
    <s v="2018-19"/>
    <x v="0"/>
    <s v="2019-20"/>
    <d v="2019-07-29T07:18:55"/>
  </r>
  <r>
    <x v="0"/>
    <n v="18075896"/>
    <s v="Grado en Administración y Dirección de Empresas"/>
    <n v="18075896"/>
    <s v="ANDREA"/>
    <s v="HIERRO"/>
    <s v="ORTIZ"/>
    <s v="andrea.hierro@alum.unirioja.es"/>
    <s v="2018-19"/>
    <x v="0"/>
    <s v="2019-20"/>
    <d v="2019-07-26T12:19:28"/>
  </r>
  <r>
    <x v="0"/>
    <n v="78843572"/>
    <s v="Grado en Administración y Dirección de Empresas"/>
    <n v="78843572"/>
    <s v="MARTA"/>
    <s v="LÓPEZ"/>
    <s v="CASAJÚS"/>
    <s v="marta.lopezc@alum.unirioja.es"/>
    <s v="2018-19"/>
    <x v="0"/>
    <s v="2019-20"/>
    <d v="2019-07-24T05:40:52"/>
  </r>
  <r>
    <x v="0"/>
    <n v="72903895"/>
    <s v="Grado en Administración y Dirección de Empresas"/>
    <n v="72903895"/>
    <s v="PAULA"/>
    <s v="CALLEJA"/>
    <s v="LÓPEZ"/>
    <s v="paula.calleja@alum.unirioja.es"/>
    <s v="2018-19"/>
    <x v="0"/>
    <s v="2019-20"/>
    <d v="2019-07-27T12:10:58"/>
  </r>
  <r>
    <x v="0"/>
    <n v="16629777"/>
    <s v="Grado en Administración y Dirección de Empresas"/>
    <n v="16629777"/>
    <s v="PAOLA"/>
    <s v="SANTAMARÍA"/>
    <s v="ORÚE"/>
    <s v="paola.santamaria@alum.unirioja.es"/>
    <s v="2018-19"/>
    <x v="0"/>
    <s v="2019-20"/>
    <d v="2019-07-24T02:40:21"/>
  </r>
  <r>
    <x v="0"/>
    <n v="18076934"/>
    <s v="Grado en Administración y Dirección de Empresas"/>
    <n v="18076934"/>
    <s v="HÉCTOR"/>
    <s v="BARRIO"/>
    <s v="DE LA VEGA"/>
    <s v="hector.barrio@alum.unirioja.es"/>
    <s v="2018-19"/>
    <x v="0"/>
    <s v="2019-20"/>
    <d v="2019-07-24T11:10:11"/>
  </r>
  <r>
    <x v="0"/>
    <n v="22757153"/>
    <s v="Grado en Administración y Dirección de Empresas"/>
    <n v="22757153"/>
    <s v="EMMA"/>
    <s v="GUTIÉRREZ"/>
    <s v="MANCHADO"/>
    <s v="emma.gutierrez@alum.unirioja.es"/>
    <s v="2018-19"/>
    <x v="0"/>
    <s v="2019-20"/>
    <d v="2019-07-28T07:29:49"/>
  </r>
  <r>
    <x v="0"/>
    <n v="58010150"/>
    <s v="Grado en Administración y Dirección de Empresas"/>
    <n v="58010150"/>
    <s v="JOSELYN JANETH"/>
    <s v="PIÑA"/>
    <s v="ROCANO"/>
    <s v="joselyn-janeth.pina@alum.unirioja.es"/>
    <s v="2018-19"/>
    <x v="0"/>
    <s v="2019-20"/>
    <d v="2019-09-16T10:37:09"/>
  </r>
  <r>
    <x v="0"/>
    <n v="16635936"/>
    <s v="Grado en Administración y Dirección de Empresas"/>
    <n v="16635936"/>
    <s v="RAQUEL"/>
    <s v="FERREIRO"/>
    <s v="VÉLEZ"/>
    <s v="raquel.ferreiro@alum.unirioja.es"/>
    <s v="2018-19"/>
    <x v="0"/>
    <s v="2019-20"/>
    <d v="2019-07-29T01:08:52"/>
  </r>
  <r>
    <x v="0"/>
    <n v="72798766"/>
    <s v="Grado en Administración y Dirección de Empresas"/>
    <n v="72798766"/>
    <s v="JAIME"/>
    <s v="ARGÁIZ"/>
    <s v="CANO"/>
    <s v="jaime.argaiz@alum.unirioja.es"/>
    <s v="2018-19"/>
    <x v="0"/>
    <s v="2019-20"/>
    <d v="2019-07-29T02:36:04"/>
  </r>
  <r>
    <x v="0"/>
    <n v="18084422"/>
    <s v="Grado en Administración y Dirección de Empresas"/>
    <n v="18084422"/>
    <s v="JAVIER"/>
    <s v="MARTÍNEZ"/>
    <s v="ORTÚN"/>
    <s v="javier.martinezo@alum.unirioja.es"/>
    <s v="2018-19"/>
    <x v="0"/>
    <s v="2019-20"/>
    <d v="2019-07-29T04:05:19"/>
  </r>
  <r>
    <x v="0"/>
    <n v="17495419"/>
    <s v="Grado en Administración y Dirección de Empresas"/>
    <n v="17495419"/>
    <s v="SERGIO"/>
    <s v="BRIONES"/>
    <s v="CRESPO"/>
    <s v="sergio.briones@alum.unirioja.es"/>
    <s v="2018-19"/>
    <x v="0"/>
    <s v="2019-20"/>
    <d v="2019-07-24T11:03:58"/>
  </r>
  <r>
    <x v="0"/>
    <n v="45175274"/>
    <s v="Grado en Administración y Dirección de Empresas"/>
    <n v="45175274"/>
    <s v="LAURA"/>
    <s v="AÑORBE"/>
    <s v="PARDO"/>
    <s v="laura.anorbe@alum.unirioja.es"/>
    <s v="2018-19"/>
    <x v="0"/>
    <s v="2019-20"/>
    <d v="2019-08-27T09:12:58"/>
  </r>
  <r>
    <x v="0"/>
    <n v="18076902"/>
    <s v="Grado en Administración y Dirección de Empresas"/>
    <n v="18076902"/>
    <s v="JORGE"/>
    <s v="ORTIGOSA"/>
    <s v="CEBRIÁN"/>
    <s v="jorge.ortigosa@alum.unirioja.es"/>
    <s v="2018-19"/>
    <x v="0"/>
    <s v="2019-20"/>
    <d v="2019-07-29T07:00:58"/>
  </r>
  <r>
    <x v="0"/>
    <n v="17496000"/>
    <s v="Grado en Administración y Dirección de Empresas"/>
    <n v="17496000"/>
    <s v="MARIO"/>
    <s v="RUIZ"/>
    <s v="DÍEZ"/>
    <s v="mario.ruizd@alum.unirioja.es"/>
    <s v="2018-19"/>
    <x v="0"/>
    <s v="2019-20"/>
    <d v="2019-07-25T05:23:40"/>
  </r>
  <r>
    <x v="0"/>
    <n v="16636532"/>
    <s v="Grado en Administración y Dirección de Empresas"/>
    <n v="16636532"/>
    <s v="MANUEL"/>
    <s v="ALONSO"/>
    <s v="ROMERO"/>
    <s v="manuel.alonso@alum.unirioja.es"/>
    <s v="2018-19"/>
    <x v="0"/>
    <s v="2019-20"/>
    <d v="2019-07-29T04:18:36"/>
  </r>
  <r>
    <x v="0"/>
    <n v="21045689"/>
    <s v="Grado en Administración y Dirección de Empresas"/>
    <n v="21045689"/>
    <s v="MARÍA"/>
    <s v="MORGA"/>
    <s v="IZQUIERDO"/>
    <s v="maria.morga@alum.unirioja.es"/>
    <s v="2018-19"/>
    <x v="0"/>
    <s v="2019-20"/>
    <d v="2019-07-29T01:46:10"/>
  </r>
  <r>
    <x v="0"/>
    <n v="16629904"/>
    <s v="Grado en Administración y Dirección de Empresas"/>
    <n v="16629904"/>
    <s v="ESTEFANÍA"/>
    <s v="DOS SANTOS"/>
    <s v="XARDO"/>
    <s v="estefania.dos-santos@alum.unirioja.es"/>
    <s v="2018-19"/>
    <x v="0"/>
    <s v="2019-20"/>
    <d v="2019-07-29T11:11:51"/>
  </r>
  <r>
    <x v="0"/>
    <n v="73430967"/>
    <s v="Grado en Administración y Dirección de Empresas"/>
    <n v="73430967"/>
    <s v="RUBÉN"/>
    <s v="IRIJALBA"/>
    <s v="JIMÉNEZ"/>
    <s v="ruben.irijalba@alum.unirioja.es"/>
    <s v="2018-19"/>
    <x v="0"/>
    <s v="2019-20"/>
    <d v="2019-07-24T02:00:55"/>
  </r>
  <r>
    <x v="0"/>
    <n v="18081890"/>
    <s v="Grado en Administración y Dirección de Empresas"/>
    <n v="18081890"/>
    <s v="AARÓN"/>
    <s v="ITURRIAGA"/>
    <s v="VELA"/>
    <s v="aaron.iturriaga@alum.unirioja.es"/>
    <s v="2018-19"/>
    <x v="0"/>
    <s v="2019-20"/>
    <d v="2019-07-25T12:44:07"/>
  </r>
  <r>
    <x v="0"/>
    <n v="16639479"/>
    <s v="Grado en Administración y Dirección de Empresas"/>
    <n v="16639479"/>
    <s v="FERNANDO"/>
    <s v="BAIGORRI"/>
    <s v="NAVARRO"/>
    <s v="fernando.baigorri@alum.unirioja.es"/>
    <s v="2018-19"/>
    <x v="0"/>
    <s v="2019-20"/>
    <d v="2019-07-29T03:43:24"/>
  </r>
  <r>
    <x v="0"/>
    <n v="17497331"/>
    <s v="Grado en Administración y Dirección de Empresas"/>
    <n v="17497331"/>
    <s v="SERGIO"/>
    <s v="MARTÍNEZ"/>
    <s v="MARTÍNEZ"/>
    <s v="sergio.martinezm@alum.unirioja.es"/>
    <s v="2018-19"/>
    <x v="0"/>
    <s v="2019-20"/>
    <d v="2019-07-26T05:44:38"/>
  </r>
  <r>
    <x v="0"/>
    <n v="18091675"/>
    <s v="Grado en Administración y Dirección de Empresas"/>
    <n v="18091675"/>
    <s v="LUCIA"/>
    <s v="MIGUEL"/>
    <s v="EZQUERRO"/>
    <s v="lucia.miguel@alum.unirioja.es"/>
    <s v="2018-19"/>
    <x v="0"/>
    <s v="2019-20"/>
    <d v="2019-07-28T10:11:22"/>
  </r>
  <r>
    <x v="0"/>
    <n v="18080922"/>
    <s v="Grado en Administración y Dirección de Empresas"/>
    <n v="18080922"/>
    <s v="PAULA"/>
    <s v="MARTÍNEZ"/>
    <s v="GONZÁLEZ"/>
    <s v="paula.martinezg@alum.unirioja.es"/>
    <s v="2018-19"/>
    <x v="0"/>
    <s v="2019-20"/>
    <d v="2019-07-26T06:17:07"/>
  </r>
  <r>
    <x v="0"/>
    <n v="73488332"/>
    <s v="Grado en Administración y Dirección de Empresas"/>
    <n v="73488332"/>
    <s v="LIERNI"/>
    <s v="BILDARRAZ"/>
    <s v="ARTOLA"/>
    <s v="lierni.bildarraz@alum.unirioja.es"/>
    <s v="2018-19"/>
    <x v="0"/>
    <s v="2019-20"/>
    <d v="2019-07-29T02:44:33"/>
  </r>
  <r>
    <x v="0"/>
    <n v="16620829"/>
    <s v="Grado en Administración y Dirección de Empresas"/>
    <n v="16620829"/>
    <s v="MINGCHIE ELIZABETH"/>
    <s v="YU"/>
    <s v="LIN"/>
    <s v="mingchie-elizabeth.yu@alum.unirioja.es"/>
    <s v="2018-19"/>
    <x v="0"/>
    <s v="2019-20"/>
    <d v="2019-07-24T12:24:53"/>
  </r>
  <r>
    <x v="0"/>
    <n v="16613972"/>
    <s v="Grado en Administración y Dirección de Empresas"/>
    <n v="16613972"/>
    <s v="AGOSTINO"/>
    <s v="GIULIANI"/>
    <s v="BRETÓN"/>
    <s v="agostino.giuliani@alum.unirioja.es"/>
    <s v="2018-19"/>
    <x v="0"/>
    <s v="2019-20"/>
    <d v="2019-07-24T11:53:19"/>
  </r>
  <r>
    <x v="0"/>
    <n v="18187473"/>
    <s v="Grado en Administración y Dirección de Empresas"/>
    <n v="18187473"/>
    <s v="PABLO"/>
    <s v="CAÑAS"/>
    <s v="IRAZU"/>
    <s v="pablo.canas@alum.unirioja.es"/>
    <s v="2018-19"/>
    <x v="0"/>
    <s v="2019-20"/>
    <d v="2019-07-29T09:45:55"/>
  </r>
  <r>
    <x v="0"/>
    <n v="39423240"/>
    <s v="Grado en Administración y Dirección de Empresas"/>
    <n v="39423240"/>
    <s v="CAROLINA"/>
    <s v="JIMÉNEZ"/>
    <s v="MENDOZA"/>
    <s v="carolina.jimenez@alum.unirioja.es"/>
    <s v="2018-19"/>
    <x v="0"/>
    <s v="2019-20"/>
    <d v="2019-07-24T11:55:07"/>
  </r>
  <r>
    <x v="0"/>
    <n v="42345568"/>
    <s v="Grado en Administración y Dirección de Empresas"/>
    <n v="42345568"/>
    <s v="CARLOS MIGUEL"/>
    <s v="MAYS"/>
    <s v="BRAVO"/>
    <s v="carlos-miguel.mays@alum.unirioja.es"/>
    <s v="2018-19"/>
    <x v="0"/>
    <s v="2019-20"/>
    <d v="2019-07-26T11:31:19"/>
  </r>
  <r>
    <x v="0"/>
    <n v="18081643"/>
    <s v="Grado en Administración y Dirección de Empresas"/>
    <n v="18081643"/>
    <s v="SARA"/>
    <s v="ASCORBE"/>
    <s v="FERNÁNDEZ"/>
    <s v="sara.ascorbe@alum.unirioja.es"/>
    <s v="2018-19"/>
    <x v="0"/>
    <s v="2019-20"/>
    <d v="2019-07-25T10:59:44"/>
  </r>
  <r>
    <x v="0"/>
    <n v="18078511"/>
    <s v="Grado en Administración y Dirección de Empresas"/>
    <n v="18078511"/>
    <s v="DAVID"/>
    <s v="DÍEZ"/>
    <s v="GARRIDO"/>
    <s v="david.diezg@alum.unirioja.es"/>
    <s v="2019-20"/>
    <x v="0"/>
    <s v="2019-20"/>
    <d v="2019-07-12T09:10:04"/>
  </r>
  <r>
    <x v="0"/>
    <n v="18086083"/>
    <s v="Grado en Administración y Dirección de Empresas"/>
    <n v="18086083"/>
    <s v="ALICIA"/>
    <s v="SÁENZ DE CABEZÓN"/>
    <s v="SÁEZ"/>
    <s v="alicia.saenz-decabezon@alum.unirioja.es"/>
    <s v="2019-20"/>
    <x v="0"/>
    <s v="2019-20"/>
    <d v="2019-07-12T09:15:18"/>
  </r>
  <r>
    <x v="0"/>
    <n v="21045645"/>
    <s v="Grado en Administración y Dirección de Empresas"/>
    <n v="21045645"/>
    <s v="MIRIAM"/>
    <s v="SÁNCHEZ"/>
    <s v="MAYOR"/>
    <s v="miriam.sanchez@alum.unirioja.es"/>
    <s v="2019-20"/>
    <x v="0"/>
    <s v="2019-20"/>
    <d v="2019-07-12T09:23:18"/>
  </r>
  <r>
    <x v="0"/>
    <n v="18089088"/>
    <s v="Grado en Administración y Dirección de Empresas"/>
    <n v="18089088"/>
    <s v="SOFÍA"/>
    <s v="SANTOLAYA"/>
    <s v="DÍAZ"/>
    <s v="sofia.santolaya@alum.unirioja.es"/>
    <s v="2019-20"/>
    <x v="0"/>
    <s v="2019-20"/>
    <d v="2019-07-12T09:28:51"/>
  </r>
  <r>
    <x v="0"/>
    <n v="18092059"/>
    <s v="Grado en Administración y Dirección de Empresas"/>
    <n v="18092059"/>
    <s v="MARIO"/>
    <s v="GARCÍA"/>
    <s v="RUIZ"/>
    <s v="mario.garciaru@alum.unirioja.es"/>
    <s v="2019-20"/>
    <x v="0"/>
    <s v="2019-20"/>
    <d v="2019-07-12T09:29:11"/>
  </r>
  <r>
    <x v="0"/>
    <n v="71306977"/>
    <s v="Grado en Administración y Dirección de Empresas"/>
    <n v="71306977"/>
    <s v="PAULA"/>
    <s v="MARDONES"/>
    <s v="LOPEZ"/>
    <s v="paula.mardonesl@alum.unirioja.es"/>
    <s v="2019-20"/>
    <x v="0"/>
    <s v="2019-20"/>
    <d v="2019-07-12T09:31:57"/>
  </r>
  <r>
    <x v="0"/>
    <n v="17497441"/>
    <s v="Grado en Administración y Dirección de Empresas"/>
    <n v="17497441"/>
    <s v="PABLO"/>
    <s v="CALLES"/>
    <s v="GARAY"/>
    <s v="pablo.calles@alum.unirioja.es"/>
    <s v="2019-20"/>
    <x v="0"/>
    <s v="2019-20"/>
    <d v="2019-07-12T09:55:40"/>
  </r>
  <r>
    <x v="0"/>
    <s v="X4800483"/>
    <s v="Grado en Administración y Dirección de Empresas"/>
    <s v="X4800483"/>
    <s v="LORENA ANA"/>
    <s v="MAIERASIU"/>
    <m/>
    <s v="lorena-ana.maierasiu@alum.unirioja.es"/>
    <s v="2019-20"/>
    <x v="0"/>
    <s v="2019-20"/>
    <d v="2019-07-12T09:57:08"/>
  </r>
  <r>
    <x v="0"/>
    <n v="17497542"/>
    <s v="Grado en Administración y Dirección de Empresas"/>
    <n v="17497542"/>
    <s v="PEDRO ÁNGEL"/>
    <s v="DELGADO"/>
    <s v="JIMENO"/>
    <s v="pedro-angel.delgado@alum.unirioja.es"/>
    <s v="2019-20"/>
    <x v="0"/>
    <s v="2019-20"/>
    <d v="2019-07-12T10:11:27"/>
  </r>
  <r>
    <x v="0"/>
    <s v="X8774031"/>
    <s v="Grado en Administración y Dirección de Empresas"/>
    <s v="X8774031"/>
    <s v="HABIBA"/>
    <s v="UMME"/>
    <m/>
    <s v="habiba.umme@alum.unirioja.es"/>
    <s v="2019-20"/>
    <x v="0"/>
    <s v="2019-20"/>
    <d v="2019-07-12T10:15:12"/>
  </r>
  <r>
    <x v="0"/>
    <n v="18075035"/>
    <s v="Grado en Administración y Dirección de Empresas"/>
    <n v="18075035"/>
    <s v="ANA"/>
    <s v="BELLA"/>
    <s v="BORONAT"/>
    <s v="ana.bella@alum.unirioja.es"/>
    <s v="2019-20"/>
    <x v="0"/>
    <s v="2019-20"/>
    <d v="2019-07-12T10:21:30"/>
  </r>
  <r>
    <x v="0"/>
    <n v="16636657"/>
    <s v="Grado en Administración y Dirección de Empresas"/>
    <n v="16636657"/>
    <s v="BORJA"/>
    <s v="SÁENZ"/>
    <s v="MÁRTINEZ"/>
    <s v="borja.saenz@alum.unirioja.es"/>
    <s v="2019-20"/>
    <x v="0"/>
    <s v="2019-20"/>
    <d v="2019-07-12T10:29:04"/>
  </r>
  <r>
    <x v="0"/>
    <n v="16620921"/>
    <s v="Grado en Administración y Dirección de Empresas"/>
    <n v="16620921"/>
    <s v="CLAUDIA"/>
    <s v="OLAVARRIETA"/>
    <s v="NESTARES"/>
    <s v="claudia.olavarrieta@alum.unirioja.es"/>
    <s v="2019-20"/>
    <x v="0"/>
    <s v="2019-20"/>
    <d v="2019-07-12T10:29:35"/>
  </r>
  <r>
    <x v="0"/>
    <s v="X8408919"/>
    <s v="Grado en Administración y Dirección de Empresas"/>
    <s v="X8408919"/>
    <s v="ADELINA"/>
    <s v="MEHMEDOVA"/>
    <s v="ABAZOVA"/>
    <s v="adelina.mehmedova@alum.unirioja.es"/>
    <s v="2019-20"/>
    <x v="0"/>
    <s v="2019-20"/>
    <d v="2019-07-12T11:21:45"/>
  </r>
  <r>
    <x v="0"/>
    <n v="45369421"/>
    <s v="Grado en Administración y Dirección de Empresas"/>
    <n v="45369421"/>
    <s v="PAULA"/>
    <s v="PASTOR"/>
    <s v="GARCÍA"/>
    <s v="paula.pastor@alum.unirioja.es"/>
    <s v="2019-20"/>
    <x v="0"/>
    <s v="2019-20"/>
    <d v="2019-07-12T12:41:44"/>
  </r>
  <r>
    <x v="0"/>
    <s v="X5936029"/>
    <s v="Grado en Administración y Dirección de Empresas"/>
    <s v="X5936029"/>
    <s v="YOUSSRA"/>
    <s v="EL KOUISSI"/>
    <m/>
    <s v="youssra.el-kouissi@alum.unirioja.es"/>
    <s v="2019-20"/>
    <x v="0"/>
    <s v="2019-20"/>
    <d v="2019-07-12T01:46:33"/>
  </r>
  <r>
    <x v="0"/>
    <n v="78814613"/>
    <s v="Grado en Administración y Dirección de Empresas"/>
    <n v="78814613"/>
    <s v="MAIDER"/>
    <s v="MENDIVE"/>
    <s v="FERNÁNDEZ"/>
    <s v="maider.mendive@alum.unirioja.es"/>
    <s v="2019-20"/>
    <x v="0"/>
    <s v="2019-20"/>
    <d v="2019-07-12T03:06:22"/>
  </r>
  <r>
    <x v="0"/>
    <n v="18084396"/>
    <s v="Grado en Administración y Dirección de Empresas"/>
    <n v="18084396"/>
    <s v="DIANA"/>
    <s v="LÓPEZ"/>
    <s v="VALVERDE"/>
    <s v="diana.lopez@alum.unirioja.es"/>
    <s v="2019-20"/>
    <x v="0"/>
    <s v="2019-20"/>
    <d v="2019-07-12T04:27:22"/>
  </r>
  <r>
    <x v="0"/>
    <n v="73419071"/>
    <s v="Grado en Administración y Dirección de Empresas"/>
    <n v="73419071"/>
    <s v="MARÍA FERNANDA"/>
    <s v="BRITO"/>
    <s v="SALCEDO"/>
    <s v="maria-fernanda.brito@alum.unirioja.es"/>
    <s v="2019-20"/>
    <x v="0"/>
    <s v="2019-20"/>
    <d v="2019-07-12T06:47:57"/>
  </r>
  <r>
    <x v="0"/>
    <n v="18075567"/>
    <s v="Grado en Administración y Dirección de Empresas"/>
    <n v="18075567"/>
    <s v="CARMELA"/>
    <s v="PÉREZ-SEVILLA"/>
    <s v="MARTÍNEZ-LOSA"/>
    <s v="carmela.perez-sevilla@alum.unirioja.es"/>
    <s v="2019-20"/>
    <x v="0"/>
    <s v="2019-20"/>
    <d v="2019-07-12T08:59:43"/>
  </r>
  <r>
    <x v="0"/>
    <n v="18088656"/>
    <s v="Grado en Administración y Dirección de Empresas"/>
    <n v="18088656"/>
    <s v="VÍCTOR"/>
    <s v="SOTO"/>
    <s v="GARCÍA"/>
    <s v="victor.soto@alum.unirioja.es"/>
    <s v="2019-20"/>
    <x v="0"/>
    <s v="2019-20"/>
    <d v="2019-07-14T01:33:02"/>
  </r>
  <r>
    <x v="0"/>
    <n v="16637159"/>
    <s v="Grado en Administración y Dirección de Empresas"/>
    <n v="16637159"/>
    <s v="IVÁN"/>
    <s v="FERNÁNDEZ"/>
    <s v="GISPERT"/>
    <s v="ivan.fernandezgi@alum.unirioja.es"/>
    <s v="2019-20"/>
    <x v="0"/>
    <s v="2019-20"/>
    <d v="2019-07-15T12:47:44"/>
  </r>
  <r>
    <x v="0"/>
    <n v="16634060"/>
    <s v="Grado en Administración y Dirección de Empresas"/>
    <n v="16634060"/>
    <s v="MIGUEL"/>
    <s v="PARRA"/>
    <s v="ROMERO"/>
    <s v="miguel.parra@alum.unirioja.es"/>
    <s v="2019-20"/>
    <x v="0"/>
    <s v="2019-20"/>
    <d v="2019-07-15T01:31:31"/>
  </r>
  <r>
    <x v="0"/>
    <n v="18073911"/>
    <s v="Grado en Administración y Dirección de Empresas"/>
    <n v="18073911"/>
    <s v="DAVID"/>
    <s v="MARTÍNEZ"/>
    <s v="SALCEDO"/>
    <s v="david.martinezs@alum.unirioja.es"/>
    <s v="2019-20"/>
    <x v="0"/>
    <s v="2019-20"/>
    <d v="2019-07-15T03:00:27"/>
  </r>
  <r>
    <x v="0"/>
    <n v="16632834"/>
    <s v="Grado en Administración y Dirección de Empresas"/>
    <n v="16632834"/>
    <s v="ÓSCAR"/>
    <s v="SALINAS"/>
    <s v="CASTRO"/>
    <s v="oscar.salinas@alum.unirioja.es"/>
    <s v="2019-20"/>
    <x v="0"/>
    <s v="2019-20"/>
    <d v="2019-07-15T10:17:46"/>
  </r>
  <r>
    <x v="0"/>
    <n v="18073639"/>
    <s v="Grado en Administración y Dirección de Empresas"/>
    <n v="18073639"/>
    <s v="ÁLVARO"/>
    <s v="PÉREZ"/>
    <s v="GARCÍA"/>
    <s v="alvaro.perezg@alum.unirioja.es"/>
    <s v="2019-20"/>
    <x v="0"/>
    <s v="2019-20"/>
    <d v="2019-07-15T10:45:50"/>
  </r>
  <r>
    <x v="0"/>
    <n v="18088239"/>
    <s v="Grado en Administración y Dirección de Empresas"/>
    <n v="18088239"/>
    <s v="JON"/>
    <s v="SAGASTAGOITIA"/>
    <s v="SÁENZ"/>
    <s v="jon.sagastagoitia@alum.unirioja.es"/>
    <s v="2019-20"/>
    <x v="0"/>
    <s v="2019-20"/>
    <d v="2019-07-16T12:10:55"/>
  </r>
  <r>
    <x v="0"/>
    <n v="72900788"/>
    <s v="Grado en Administración y Dirección de Empresas"/>
    <n v="72900788"/>
    <s v="CARLOS"/>
    <s v="RUIZ"/>
    <s v="VIDAURRETA"/>
    <s v="carlos.ruizv@alum.unirioja.es"/>
    <s v="2019-20"/>
    <x v="0"/>
    <s v="2019-20"/>
    <d v="2019-07-16T08:56:35"/>
  </r>
  <r>
    <x v="0"/>
    <n v="18086742"/>
    <s v="Grado en Administración y Dirección de Empresas"/>
    <n v="18086742"/>
    <s v="NEKANE"/>
    <s v="MARTÍNEZ"/>
    <s v="MARTÍNEZ"/>
    <s v="nekane.martinez@alum.unirioja.es"/>
    <s v="2019-20"/>
    <x v="0"/>
    <s v="2019-20"/>
    <d v="2019-07-16T10:12:02"/>
  </r>
  <r>
    <x v="0"/>
    <n v="17495218"/>
    <s v="Grado en Administración y Dirección de Empresas"/>
    <n v="17495218"/>
    <s v="DAVID"/>
    <s v="CIAURRI"/>
    <s v="MARÍN"/>
    <s v="david.ciaurri@alum.unirioja.es"/>
    <s v="2019-20"/>
    <x v="0"/>
    <s v="2019-20"/>
    <d v="2019-07-16T10:12:15"/>
  </r>
  <r>
    <x v="0"/>
    <s v="Y0573123"/>
    <s v="Grado en Administración y Dirección de Empresas"/>
    <s v="Y0573123"/>
    <s v="DAYANA AILEN"/>
    <s v="PATIÑO"/>
    <s v="ROJAS"/>
    <s v="dayana-ailen.patino@alum.unirioja.es"/>
    <s v="2019-20"/>
    <x v="0"/>
    <s v="2019-20"/>
    <d v="2019-07-16T10:51:30"/>
  </r>
  <r>
    <x v="0"/>
    <n v="18076741"/>
    <s v="Grado en Administración y Dirección de Empresas"/>
    <n v="18076741"/>
    <s v="JAVIER"/>
    <s v="FERNÁNDEZ"/>
    <s v="IBÁÑEZ"/>
    <s v="javier.fernandezi@alum.unirioja.es"/>
    <s v="2019-20"/>
    <x v="0"/>
    <s v="2019-20"/>
    <d v="2019-07-16T11:32:13"/>
  </r>
  <r>
    <x v="0"/>
    <n v="16617368"/>
    <s v="Grado en Administración y Dirección de Empresas"/>
    <n v="16617368"/>
    <s v="LINA"/>
    <s v="CAÑAS"/>
    <s v="ALBUQUERQUE"/>
    <s v="lina.canas@alum.unirioja.es"/>
    <s v="2019-20"/>
    <x v="0"/>
    <s v="2019-20"/>
    <d v="2019-07-16T11:55:28"/>
  </r>
  <r>
    <x v="0"/>
    <n v="18474711"/>
    <s v="Grado en Administración y Dirección de Empresas"/>
    <n v="18474711"/>
    <s v="PABLO"/>
    <s v="ARTALEJO"/>
    <s v="LUEZAS"/>
    <s v="pablo.artalejo@alum.unirioja.es"/>
    <s v="2019-20"/>
    <x v="0"/>
    <s v="2019-20"/>
    <d v="2019-07-16T12:04:22"/>
  </r>
  <r>
    <x v="0"/>
    <n v="70941529"/>
    <s v="Grado en Administración y Dirección de Empresas"/>
    <n v="70941529"/>
    <s v="JORGE"/>
    <s v="CHAPARRO"/>
    <s v="MARDARAS"/>
    <s v="jorge.chaparro@alum.unirioja.es"/>
    <s v="2019-20"/>
    <x v="0"/>
    <s v="2019-20"/>
    <d v="2019-07-16T12:59:38"/>
  </r>
  <r>
    <x v="0"/>
    <n v="18479711"/>
    <s v="Grado en Administración y Dirección de Empresas"/>
    <n v="18479711"/>
    <s v="HAMMAD"/>
    <s v="MUHAMMAD"/>
    <s v="NAZ"/>
    <s v="hammad.muhammad@alum.unirioja.es"/>
    <s v="2019-20"/>
    <x v="0"/>
    <s v="2019-20"/>
    <d v="2019-07-16T01:45:58"/>
  </r>
  <r>
    <x v="0"/>
    <n v="78770536"/>
    <s v="Grado en Administración y Dirección de Empresas"/>
    <n v="78770536"/>
    <s v="ASIER"/>
    <s v="ARELLANO"/>
    <s v="OCHOA"/>
    <s v="asier.arellano@alum.unirioja.es"/>
    <s v="2019-20"/>
    <x v="0"/>
    <s v="2019-20"/>
    <d v="2019-07-16T03:03:20"/>
  </r>
  <r>
    <x v="0"/>
    <s v="Y0546280"/>
    <s v="Grado en Administración y Dirección de Empresas"/>
    <s v="Y0546280"/>
    <s v="LARISA"/>
    <s v="CHIS"/>
    <m/>
    <s v="larisa.chis@alum.unirioja.es"/>
    <s v="2019-20"/>
    <x v="0"/>
    <s v="2019-20"/>
    <d v="2019-07-16T03:34:12"/>
  </r>
  <r>
    <x v="0"/>
    <n v="18090521"/>
    <s v="Grado en Administración y Dirección de Empresas"/>
    <n v="18090521"/>
    <s v="PILAR"/>
    <s v="SAN PEDRO"/>
    <s v="GARCÍA"/>
    <s v="pilar.san-pedro@alum.unirioja.es"/>
    <s v="2019-20"/>
    <x v="0"/>
    <s v="2019-20"/>
    <d v="2019-07-16T04:35:55"/>
  </r>
  <r>
    <x v="0"/>
    <n v="72799722"/>
    <s v="Grado en Administración y Dirección de Empresas"/>
    <n v="72799722"/>
    <s v="LUCIA"/>
    <s v="PASCUAL"/>
    <s v="MARTÍNEZ"/>
    <s v="lucia.pascualm@alum.unirioja.es"/>
    <s v="2019-20"/>
    <x v="0"/>
    <s v="2019-20"/>
    <d v="2019-07-16T04:51:48"/>
  </r>
  <r>
    <x v="0"/>
    <n v="16637371"/>
    <s v="Grado en Administración y Dirección de Empresas"/>
    <n v="16637371"/>
    <s v="PAULA"/>
    <s v="MANGADO"/>
    <s v="GÓMEZ"/>
    <s v="paula.mangado@alum.unirioja.es"/>
    <s v="2019-20"/>
    <x v="0"/>
    <s v="2019-20"/>
    <d v="2019-07-16T05:45:41"/>
  </r>
  <r>
    <x v="0"/>
    <n v="16639052"/>
    <s v="Grado en Administración y Dirección de Empresas"/>
    <n v="16639052"/>
    <s v="KATERINA"/>
    <s v="MUSASHVILI"/>
    <s v="TSKITISHVILI"/>
    <s v="katerina.musashvili@alum.unirioja.es"/>
    <s v="2019-20"/>
    <x v="0"/>
    <s v="2019-20"/>
    <d v="2019-07-16T08:11:14"/>
  </r>
  <r>
    <x v="0"/>
    <n v="71349975"/>
    <s v="Grado en Administración y Dirección de Empresas"/>
    <n v="71349975"/>
    <s v="CLAUDIA"/>
    <s v="PÉREZ"/>
    <s v="SOLANA"/>
    <s v="claudia.perez@alum.unirioja.es"/>
    <s v="2019-20"/>
    <x v="0"/>
    <s v="2019-20"/>
    <d v="2019-07-17T10:00:45"/>
  </r>
  <r>
    <x v="0"/>
    <n v="18075307"/>
    <s v="Grado en Administración y Dirección de Empresas"/>
    <n v="18075307"/>
    <s v="MANUEL"/>
    <s v="ARRIETA"/>
    <s v="OLARTE"/>
    <s v="manuel.arrieta@alum.unirioja.es"/>
    <s v="2019-20"/>
    <x v="0"/>
    <s v="2019-20"/>
    <d v="2019-07-17T11:36:53"/>
  </r>
  <r>
    <x v="0"/>
    <n v="16643480"/>
    <s v="Grado en Administración y Dirección de Empresas"/>
    <n v="16643480"/>
    <s v="CARLA"/>
    <s v="ESPINOSA"/>
    <s v="RÍO"/>
    <s v="carla.espinosa@alum.unirioja.es"/>
    <s v="2019-20"/>
    <x v="0"/>
    <s v="2019-20"/>
    <d v="2019-07-17T05:26:27"/>
  </r>
  <r>
    <x v="0"/>
    <s v="Y0626883"/>
    <s v="Grado en Administración y Dirección de Empresas"/>
    <s v="Y0626883"/>
    <s v="MARIANA"/>
    <s v="GARCÍA"/>
    <s v="PONTES"/>
    <s v="mariana.garcia@alum.unirioja.es"/>
    <s v="2019-20"/>
    <x v="0"/>
    <s v="2019-20"/>
    <d v="2019-07-17T08:15:06"/>
  </r>
  <r>
    <x v="0"/>
    <n v="16620439"/>
    <s v="Grado en Administración y Dirección de Empresas"/>
    <n v="16620439"/>
    <s v="ELENA"/>
    <s v="HERREROS"/>
    <s v="CESTAFE"/>
    <s v="elena.herreros@alum.unirioja.es"/>
    <s v="2019-20"/>
    <x v="0"/>
    <s v="2019-20"/>
    <d v="2019-07-17T10:15:08"/>
  </r>
  <r>
    <x v="0"/>
    <n v="45175937"/>
    <s v="Grado en Administración y Dirección de Empresas"/>
    <n v="45175937"/>
    <s v="JAVIER"/>
    <s v="LANDA"/>
    <s v="DÍAZ"/>
    <s v="javier.landa@alum.unirioja.es"/>
    <s v="2019-20"/>
    <x v="0"/>
    <s v="2019-20"/>
    <d v="2019-07-18T09:09:15"/>
  </r>
  <r>
    <x v="0"/>
    <n v="16625391"/>
    <s v="Grado en Administración y Dirección de Empresas"/>
    <n v="16625391"/>
    <s v="MATÍAS"/>
    <s v="RUIZ"/>
    <s v="TOYAS"/>
    <s v="matias.ruiz@alum.unirioja.es"/>
    <s v="2019-20"/>
    <x v="0"/>
    <s v="2019-20"/>
    <d v="2019-07-18T04:47:49"/>
  </r>
  <r>
    <x v="0"/>
    <n v="16616979"/>
    <s v="Grado en Administración y Dirección de Empresas"/>
    <n v="16616979"/>
    <s v="RUBÉN"/>
    <s v="ESPINOSA"/>
    <s v="LAGUNA"/>
    <s v="ruben.espinosal@alum.unirioja.es"/>
    <s v="2019-20"/>
    <x v="0"/>
    <s v="2019-20"/>
    <d v="2019-07-18T08:07:21"/>
  </r>
  <r>
    <x v="0"/>
    <n v="18073730"/>
    <s v="Grado en Administración y Dirección de Empresas"/>
    <n v="18073730"/>
    <s v="LUCIA"/>
    <s v="LIZUAÍN"/>
    <s v="SUSO"/>
    <s v="lucia.lizuain@alum.unirioja.es"/>
    <s v="2019-20"/>
    <x v="0"/>
    <s v="2019-20"/>
    <d v="2019-07-18T11:21:49"/>
  </r>
  <r>
    <x v="0"/>
    <n v="78843767"/>
    <s v="Grado en Administración y Dirección de Empresas"/>
    <n v="78843767"/>
    <s v="NORA"/>
    <s v="NAYEM"/>
    <s v="BACHIR"/>
    <s v="nora.nayem@alum.unirioja.es"/>
    <s v="2019-20"/>
    <x v="0"/>
    <s v="2019-20"/>
    <d v="2019-08-28T09:07:40"/>
  </r>
  <r>
    <x v="0"/>
    <n v="18074038"/>
    <s v="Grado en Administración y Dirección de Empresas"/>
    <n v="18074038"/>
    <s v="MARCOS"/>
    <s v="MARTÍNEZ"/>
    <s v="RUBIO"/>
    <s v="marcos.martinezr@alum.unirioja.es"/>
    <s v="2019-20"/>
    <x v="0"/>
    <s v="2019-20"/>
    <d v="2019-08-28T09:09:39"/>
  </r>
  <r>
    <x v="0"/>
    <n v="16630919"/>
    <s v="Grado en Administración y Dirección de Empresas"/>
    <n v="16630919"/>
    <s v="FRANCISCO JOSÉ"/>
    <s v="NUNES"/>
    <s v="DI PIERRI"/>
    <s v="francisco-jose.nunes@alum.unirioja.es"/>
    <s v="2019-20"/>
    <x v="0"/>
    <s v="2019-20"/>
    <d v="2019-08-28T09:12:27"/>
  </r>
  <r>
    <x v="0"/>
    <n v="71036507"/>
    <s v="Grado en Administración y Dirección de Empresas"/>
    <n v="71036507"/>
    <s v="ELÍAS"/>
    <s v="BARAJAS"/>
    <s v="CASTROVIEJO"/>
    <s v="elias.barajas@alum.unirioja.es"/>
    <s v="2019-20"/>
    <x v="0"/>
    <s v="2019-20"/>
    <d v="2019-08-28T09:35:57"/>
  </r>
  <r>
    <x v="0"/>
    <n v="16621365"/>
    <s v="Grado en Administración y Dirección de Empresas"/>
    <n v="16621365"/>
    <s v="DAVID"/>
    <s v="SANCHO"/>
    <s v="AMATRIAÍN"/>
    <s v="david.sancho@alum.unirioja.es"/>
    <s v="2019-20"/>
    <x v="0"/>
    <s v="2019-20"/>
    <d v="2019-08-28T09:39:43"/>
  </r>
  <r>
    <x v="0"/>
    <n v="18475617"/>
    <s v="Grado en Administración y Dirección de Empresas"/>
    <n v="18475617"/>
    <s v="FERNANDO"/>
    <s v="URDIALES"/>
    <s v="PESO"/>
    <s v="fernando.urdiales@alum.unirioja.es"/>
    <s v="2019-20"/>
    <x v="0"/>
    <s v="2019-20"/>
    <d v="2019-08-28T10:04:59"/>
  </r>
  <r>
    <x v="0"/>
    <s v="Y0434376"/>
    <s v="Grado en Administración y Dirección de Empresas"/>
    <s v="Y0434376"/>
    <s v="DIOGO"/>
    <s v="PAULOS"/>
    <s v="ALVES"/>
    <s v="diogo.paulos@alum.unirioja.es"/>
    <s v="2019-20"/>
    <x v="0"/>
    <s v="2019-20"/>
    <d v="2019-08-28T10:12:11"/>
  </r>
  <r>
    <x v="0"/>
    <n v="73454356"/>
    <s v="Grado en Administración y Dirección de Empresas"/>
    <n v="73454356"/>
    <s v="SARA LIZBETH"/>
    <s v="ARMIJOS"/>
    <s v="CURIMILMA"/>
    <s v="sara-lizbeth.armijos@alum.unirioja.es"/>
    <s v="2019-20"/>
    <x v="0"/>
    <s v="2019-20"/>
    <d v="2019-08-28T10:22:51"/>
  </r>
  <r>
    <x v="0"/>
    <s v="X4762822"/>
    <s v="Grado en Administración y Dirección de Empresas"/>
    <s v="X4762822"/>
    <s v="LEONEL"/>
    <s v="ENRIQUEZ"/>
    <m/>
    <s v="leonel.enriquez@alum.unirioja.es"/>
    <s v="2019-20"/>
    <x v="0"/>
    <s v="2019-20"/>
    <d v="2019-08-28T11:12:44"/>
  </r>
  <r>
    <x v="0"/>
    <n v="16639951"/>
    <s v="Grado en Administración y Dirección de Empresas"/>
    <n v="16639951"/>
    <s v="CARLOS"/>
    <s v="EGUZKITZA"/>
    <s v="EZPONDA"/>
    <s v="carlos.eguzkitza@alum.unirioja.es"/>
    <s v="2019-20"/>
    <x v="0"/>
    <s v="2019-20"/>
    <d v="2019-08-28T11:27:13"/>
  </r>
  <r>
    <x v="0"/>
    <n v="18082828"/>
    <s v="Grado en Administración y Dirección de Empresas"/>
    <n v="18082828"/>
    <s v="MARÍA"/>
    <s v="TORRECILLA"/>
    <s v="SOLDEVILLA"/>
    <s v="maria.torrecilla@alum.unirioja.es"/>
    <s v="2019-20"/>
    <x v="0"/>
    <s v="2019-20"/>
    <d v="2019-08-28T12:15:17"/>
  </r>
  <r>
    <x v="0"/>
    <n v="78771825"/>
    <s v="Grado en Administración y Dirección de Empresas"/>
    <n v="78771825"/>
    <s v="ALBERTO"/>
    <s v="MUÑOZ"/>
    <s v="ESPÍ"/>
    <s v="alberto.munoz@alum.unirioja.es"/>
    <s v="2019-20"/>
    <x v="0"/>
    <s v="2019-20"/>
    <d v="2019-08-28T01:13:10"/>
  </r>
  <r>
    <x v="0"/>
    <n v="18474191"/>
    <s v="Grado en Administración y Dirección de Empresas"/>
    <n v="18474191"/>
    <s v="ALBERTO"/>
    <s v="QUESADA"/>
    <s v="VIGUERA"/>
    <s v="alberto.quesada@alum.unirioja.es"/>
    <s v="2019-20"/>
    <x v="0"/>
    <s v="2019-20"/>
    <d v="2019-08-28T01:50:29"/>
  </r>
  <r>
    <x v="0"/>
    <n v="18080879"/>
    <s v="Grado en Administración y Dirección de Empresas"/>
    <n v="18080879"/>
    <s v="LEYRE"/>
    <s v="EXTREMIANA"/>
    <s v="ARISTU"/>
    <s v="leyre.extremiana@alum.unirioja.es"/>
    <s v="2019-20"/>
    <x v="0"/>
    <s v="2019-20"/>
    <d v="2019-08-28T03:35:32"/>
  </r>
  <r>
    <x v="0"/>
    <n v="18090178"/>
    <s v="Grado en Administración y Dirección de Empresas"/>
    <n v="18090178"/>
    <s v="MARTA"/>
    <s v="HERNANDO"/>
    <s v="MARTÍNEZ"/>
    <s v="marta.hernando@alum.unirioja.es"/>
    <s v="2019-20"/>
    <x v="0"/>
    <s v="2019-20"/>
    <d v="2019-08-28T04:41:20"/>
  </r>
  <r>
    <x v="0"/>
    <n v="73490028"/>
    <s v="Grado en Administración y Dirección de Empresas"/>
    <n v="73490028"/>
    <s v="LYDIA"/>
    <s v="DEL BARRIO"/>
    <s v="DELGADO"/>
    <s v="lydia.del-barrio@alum.unirioja.es"/>
    <s v="2019-20"/>
    <x v="0"/>
    <s v="2019-20"/>
    <d v="2019-08-28T04:45:12"/>
  </r>
  <r>
    <x v="0"/>
    <n v="73129783"/>
    <s v="Grado en Administración y Dirección de Empresas"/>
    <n v="73129783"/>
    <s v="LEGARDA"/>
    <s v="SAGÜÉS"/>
    <s v="VERANO"/>
    <s v="legarda.sagues@alum.unirioja.es"/>
    <s v="2019-20"/>
    <x v="0"/>
    <s v="2019-20"/>
    <d v="2019-08-28T04:46:21"/>
  </r>
  <r>
    <x v="0"/>
    <s v="Y6607345"/>
    <s v="Grado en Administración y Dirección de Empresas"/>
    <s v="Y6607345"/>
    <s v="MARIA VITTORIA"/>
    <s v="TORRES"/>
    <s v="CASTES"/>
    <s v="maria-vittoria.torres@alum.unirioja.es"/>
    <s v="2019-20"/>
    <x v="0"/>
    <s v="2019-20"/>
    <d v="2019-08-29T09:50:55"/>
  </r>
  <r>
    <x v="0"/>
    <n v="18478516"/>
    <s v="Grado en Administración y Dirección de Empresas"/>
    <n v="18478516"/>
    <s v="ELIANA"/>
    <s v="RAMIREZ"/>
    <s v="SOLORZANO"/>
    <s v="eliana.ramirez@alum.unirioja.es"/>
    <s v="2019-20"/>
    <x v="0"/>
    <s v="2019-20"/>
    <d v="2019-08-29T10:57:40"/>
  </r>
  <r>
    <x v="0"/>
    <n v="18079678"/>
    <s v="Grado en Administración y Dirección de Empresas"/>
    <n v="18079678"/>
    <s v="ÁNGELA"/>
    <s v="GIL"/>
    <s v="SÁENZ-DÍEZ"/>
    <s v="angela.gils@alum.unirioja.es"/>
    <s v="2019-20"/>
    <x v="0"/>
    <s v="2019-20"/>
    <d v="2019-08-29T04:35:00"/>
  </r>
  <r>
    <x v="0"/>
    <n v="18079171"/>
    <s v="Grado en Administración y Dirección de Empresas"/>
    <n v="18079171"/>
    <s v="RUBÉN"/>
    <s v="MEDINA"/>
    <s v="UYARRA"/>
    <s v="ruben.medina@alum.unirioja.es"/>
    <s v="2019-20"/>
    <x v="0"/>
    <s v="2019-20"/>
    <d v="2019-08-29T05:53:44"/>
  </r>
  <r>
    <x v="0"/>
    <n v="16620511"/>
    <s v="Grado en Administración y Dirección de Empresas"/>
    <n v="16620511"/>
    <s v="LAILA"/>
    <s v="BENHADI"/>
    <s v="MOHAMED"/>
    <s v="laila.benhadi@alum.unirioja.es"/>
    <s v="2019-20"/>
    <x v="0"/>
    <s v="2019-20"/>
    <d v="2019-08-30T12:01:36"/>
  </r>
  <r>
    <x v="0"/>
    <s v="Y1057321"/>
    <s v="Grado en Administración y Dirección de Empresas"/>
    <s v="Y1057321"/>
    <s v="NINO"/>
    <s v="BEBOSHVILI"/>
    <m/>
    <s v="nino.beboshvili@alum.unirioja.es"/>
    <s v="2019-20"/>
    <x v="0"/>
    <s v="2019-20"/>
    <d v="2019-08-30T01:04:24"/>
  </r>
  <r>
    <x v="0"/>
    <n v="18088906"/>
    <s v="Grado en Administración y Dirección de Empresas"/>
    <n v="18088906"/>
    <s v="CAMILO ANDRÉS"/>
    <s v="DUEÑAS"/>
    <s v="AMAYA"/>
    <s v="camilo-andres.duenas@alum.unirioja.es"/>
    <s v="2019-20"/>
    <x v="0"/>
    <s v="2019-20"/>
    <d v="2019-08-30T01:42:33"/>
  </r>
  <r>
    <x v="0"/>
    <n v="18188220"/>
    <s v="Grado en Administración y Dirección de Empresas"/>
    <n v="18188220"/>
    <s v="MARCOS"/>
    <s v="PISÓN"/>
    <s v="BENITO"/>
    <s v="marcos.pison@alum.unirioja.es"/>
    <s v="2019-20"/>
    <x v="0"/>
    <s v="2019-20"/>
    <d v="2019-08-31T05:07:47"/>
  </r>
  <r>
    <x v="0"/>
    <n v="52067041"/>
    <s v="Grado en Administración y Dirección de Empresas"/>
    <n v="52067041"/>
    <s v="IGNACIO"/>
    <s v="NAVARRO"/>
    <s v="HERNANDEZ"/>
    <s v="ignacio.navarro@alum.unirioja.es"/>
    <s v="2019-20"/>
    <x v="0"/>
    <s v="2019-20"/>
    <d v="2019-09-02T01:49:51"/>
  </r>
  <r>
    <x v="0"/>
    <n v="18076865"/>
    <s v="Grado en Administración y Dirección de Empresas"/>
    <n v="18076865"/>
    <s v="GABRIEL"/>
    <s v="LABIED"/>
    <s v="OCHOA"/>
    <s v="gabriel.labied@alum.unirioja.es"/>
    <s v="2019-20"/>
    <x v="0"/>
    <s v="2019-20"/>
    <d v="2019-09-02T02:46:40"/>
  </r>
  <r>
    <x v="0"/>
    <n v="18088857"/>
    <s v="Grado en Administración y Dirección de Empresas"/>
    <n v="18088857"/>
    <s v="IVÁN"/>
    <s v="ARREA"/>
    <s v="SOTO"/>
    <s v="ivan.arrea@alum.unirioja.es"/>
    <s v="2019-20"/>
    <x v="0"/>
    <s v="2019-20"/>
    <d v="2019-09-06T03:35:12"/>
  </r>
  <r>
    <x v="0"/>
    <n v="16629033"/>
    <s v="Grado en Administración y Dirección de Empresas"/>
    <n v="16629033"/>
    <s v="GUILLERMO"/>
    <s v="SAENZ"/>
    <s v="ROBA"/>
    <s v="guillermo.saenz@alum.unirioja.es"/>
    <s v="2019-20"/>
    <x v="0"/>
    <s v="2019-20"/>
    <d v="2019-09-06T11:06:09"/>
  </r>
  <r>
    <x v="0"/>
    <n v="1031176247"/>
    <s v="Grado en Administración y Dirección de Empresas"/>
    <n v="1031176247"/>
    <s v="LUIS ELIER"/>
    <s v="CASANOVA"/>
    <s v="MONTILLA"/>
    <s v="luis-elier.casanova@alum.unirioja.es"/>
    <s v="2019-20"/>
    <x v="0"/>
    <s v="2019-20"/>
    <d v="2019-09-09T08:26:48"/>
  </r>
  <r>
    <x v="0"/>
    <n v="18083068"/>
    <s v="Grado en Administración y Dirección de Empresas"/>
    <n v="18083068"/>
    <s v="DIEGO"/>
    <s v="ESTEBAN"/>
    <s v="PEREZ"/>
    <s v="diego.esteban@alum.unirioja.es"/>
    <s v="2019-20"/>
    <x v="0"/>
    <s v="2019-20"/>
    <d v="2019-09-12T01:10:46"/>
  </r>
  <r>
    <x v="0"/>
    <n v="48017678"/>
    <s v="Grado en Administración y Dirección de Empresas"/>
    <n v="48017678"/>
    <s v="IAN"/>
    <s v="MARTRA"/>
    <s v="SANROMA"/>
    <s v="ian.martra@alum.unirioja.es"/>
    <s v="2019-20"/>
    <x v="0"/>
    <s v="2019-20"/>
    <d v="2019-09-17T10:31:57"/>
  </r>
  <r>
    <x v="0"/>
    <n v="18081682"/>
    <s v="Grado en Administración y Dirección de Empresas"/>
    <n v="18081682"/>
    <s v="ALBERTO"/>
    <s v="MARÍN"/>
    <s v="MARTÍNEZ"/>
    <s v="alberto.marinm@alum.unirioja.es"/>
    <s v="2019-20"/>
    <x v="0"/>
    <s v="2019-20"/>
    <d v="2019-09-17T05:11:49"/>
  </r>
  <r>
    <x v="0"/>
    <n v="16639566"/>
    <s v="Grado en Administración y Dirección de Empresas"/>
    <n v="16639566"/>
    <s v="JOSU"/>
    <s v="TUDELILLA"/>
    <s v="GARRIDO"/>
    <s v="josu.tudelilla@alum.unirioja.es"/>
    <s v="2019-20"/>
    <x v="0"/>
    <s v="2019-20"/>
    <d v="2019-09-24T12:16:36"/>
  </r>
  <r>
    <x v="0"/>
    <n v="18188265"/>
    <s v="Grado en Administración y Dirección de Empresas"/>
    <n v="18188265"/>
    <s v="MONICA"/>
    <s v="VIERA"/>
    <s v="FRANCO"/>
    <s v="monica.viera@alum.unirioja.es"/>
    <s v="2019-20"/>
    <x v="0"/>
    <s v="2019-20"/>
    <d v="2019-10-08T12:40:50"/>
  </r>
  <r>
    <x v="1"/>
    <n v="16625835"/>
    <s v="Grado en Derecho"/>
    <n v="16625835"/>
    <s v="MARTA"/>
    <s v="TERREL"/>
    <s v="GARRIDO"/>
    <s v="marta.terrel@alum.unirioja.es"/>
    <s v="2010-11"/>
    <x v="0"/>
    <s v="2019-20"/>
    <d v="2019-07-30T11:52:44"/>
  </r>
  <r>
    <x v="1"/>
    <n v="16625174"/>
    <s v="Grado en Derecho"/>
    <n v="16625174"/>
    <s v="ANA ISABEL"/>
    <s v="RODRÍGUEZ"/>
    <s v="GARCÍA"/>
    <s v="ana-isabel.rodriguez@alum.unirioja.es"/>
    <s v="2010-11"/>
    <x v="0"/>
    <s v="2019-20"/>
    <d v="2019-07-29T07:20:14"/>
  </r>
  <r>
    <x v="1"/>
    <n v="16628298"/>
    <s v="Grado en Derecho"/>
    <n v="16628298"/>
    <s v="RAQUEL"/>
    <s v="HERRERÍA"/>
    <s v="GARCÍA"/>
    <s v="raquel.herreria@alum.unirioja.es"/>
    <s v="2011-12"/>
    <x v="0"/>
    <s v="2019-20"/>
    <d v="2019-07-24T11:18:01"/>
  </r>
  <r>
    <x v="1"/>
    <n v="72816257"/>
    <s v="Grado en Derecho"/>
    <n v="72816257"/>
    <s v="LEIRE"/>
    <s v="IRIARTE"/>
    <s v="MARTÍNEZ"/>
    <s v="leire.iriarte@alum.unirioja.es"/>
    <s v="2011-12"/>
    <x v="0"/>
    <s v="2019-20"/>
    <d v="2019-09-06T09:17:34"/>
  </r>
  <r>
    <x v="1"/>
    <n v="16637746"/>
    <s v="Grado en Derecho"/>
    <n v="16637746"/>
    <s v="SARA"/>
    <s v="ROMERO"/>
    <s v="PARDO"/>
    <s v="sara.romero@alum.unirioja.es"/>
    <s v="2012-13"/>
    <x v="0"/>
    <s v="2019-20"/>
    <d v="2019-08-23T08:26:21"/>
  </r>
  <r>
    <x v="1"/>
    <n v="18090550"/>
    <s v="Grado en Derecho"/>
    <n v="18090550"/>
    <s v="ANGÉLICA MARÍA"/>
    <s v="OSORIO"/>
    <s v="OSORIO"/>
    <s v="angelica-maria.osorio@alum.unirioja.es"/>
    <s v="2012-13"/>
    <x v="1"/>
    <s v="2019-20"/>
    <d v="2019-07-29T08:10:07"/>
  </r>
  <r>
    <x v="1"/>
    <n v="16599922"/>
    <s v="Grado en Derecho"/>
    <n v="16599922"/>
    <s v="MARÍA"/>
    <s v="HIDALGO"/>
    <s v="MUÑOZ"/>
    <s v="maria.hidalgo@alum.unirioja.es"/>
    <s v="2013-14"/>
    <x v="0"/>
    <s v="2019-20"/>
    <d v="2019-07-25T06:18:32"/>
  </r>
  <r>
    <x v="1"/>
    <n v="16617564"/>
    <s v="Grado en Derecho"/>
    <n v="16617564"/>
    <s v="ALFONSO"/>
    <s v="MARTÍNEZ"/>
    <s v="LIZUAIN"/>
    <s v="alfonso.martinezl@alum.unirioja.es"/>
    <s v="2013-14"/>
    <x v="0"/>
    <s v="2019-20"/>
    <d v="2019-07-29T01:23:00"/>
  </r>
  <r>
    <x v="1"/>
    <n v="16634460"/>
    <s v="Grado en Derecho"/>
    <n v="16634460"/>
    <s v="ÍÑIGO"/>
    <s v="MARTÍN"/>
    <s v="ANTÓN"/>
    <s v="inigo.martin@alum.unirioja.es"/>
    <s v="2013-14"/>
    <x v="0"/>
    <s v="2019-20"/>
    <d v="2019-07-29T09:20:37"/>
  </r>
  <r>
    <x v="1"/>
    <n v="73507388"/>
    <s v="Grado en Derecho"/>
    <n v="73507388"/>
    <s v="ÓSCAR ALEXANDER"/>
    <s v="TIPAN"/>
    <s v="GUALOTUÑA"/>
    <s v="oscar-alexander.tipan@alum.unirioja.es"/>
    <s v="2013-14"/>
    <x v="0"/>
    <s v="2019-20"/>
    <d v="2019-07-29T09:13:06"/>
  </r>
  <r>
    <x v="1"/>
    <s v="X4695891"/>
    <s v="Grado en Derecho"/>
    <s v="X4695891"/>
    <s v="RUDY"/>
    <s v="GUTIÉRREZ"/>
    <s v="SALVATIERRA"/>
    <s v="rudy.gutierrez@alum.unirioja.es"/>
    <s v="2014-15"/>
    <x v="0"/>
    <s v="2019-20"/>
    <d v="2019-07-26T11:20:58"/>
  </r>
  <r>
    <x v="1"/>
    <n v="16622466"/>
    <s v="Grado en Derecho"/>
    <n v="16622466"/>
    <s v="SARA"/>
    <s v="PALACIO"/>
    <s v="MARTÍNEZ"/>
    <s v="sara.palacio@alum.unirioja.es"/>
    <s v="2014-15"/>
    <x v="0"/>
    <s v="2019-20"/>
    <d v="2019-07-25T01:19:09"/>
  </r>
  <r>
    <x v="1"/>
    <n v="16637020"/>
    <s v="Grado en Derecho"/>
    <n v="16637020"/>
    <s v="DÁMASO"/>
    <s v="MANZANO"/>
    <s v="PÉREZ"/>
    <s v="damaso.manzano@alum.unirioja.es"/>
    <s v="2014-15"/>
    <x v="0"/>
    <s v="2019-20"/>
    <d v="2019-07-24T01:12:14"/>
  </r>
  <r>
    <x v="1"/>
    <n v="73432956"/>
    <s v="Grado en Derecho"/>
    <n v="73432956"/>
    <s v="UXUA"/>
    <s v="FAULIN"/>
    <s v="TELLECHEA"/>
    <s v="uxua.faulin@alum.unirioja.es"/>
    <s v="2014-15"/>
    <x v="0"/>
    <s v="2019-20"/>
    <d v="2019-07-29T09:59:23"/>
  </r>
  <r>
    <x v="1"/>
    <n v="72799064"/>
    <s v="Grado en Derecho"/>
    <n v="72799064"/>
    <s v="IGNACIO"/>
    <s v="BARTOLOMÉ"/>
    <s v="BERNÁLDEZ"/>
    <s v="ignacio.bartolome@alum.unirioja.es"/>
    <s v="2014-15"/>
    <x v="0"/>
    <s v="2019-20"/>
    <d v="2019-07-24T12:47:47"/>
  </r>
  <r>
    <x v="1"/>
    <n v="18074953"/>
    <s v="Grado en Derecho"/>
    <n v="18074953"/>
    <s v="JOSÉ"/>
    <s v="SÁEZ"/>
    <s v="SOBRÓN"/>
    <s v="jose.saez@alum.unirioja.es"/>
    <s v="2015-16"/>
    <x v="0"/>
    <s v="2019-20"/>
    <d v="2019-07-24T01:40:29"/>
  </r>
  <r>
    <x v="1"/>
    <n v="17499930"/>
    <s v="Grado en Derecho"/>
    <n v="17499930"/>
    <s v="JORGE"/>
    <s v="NALDA"/>
    <s v="GIRAUTA"/>
    <s v="jorge.nalda@alum.unirioja.es"/>
    <s v="2015-16"/>
    <x v="0"/>
    <s v="2019-20"/>
    <d v="2019-07-24T11:07:28"/>
  </r>
  <r>
    <x v="1"/>
    <n v="16625197"/>
    <s v="Grado en Derecho"/>
    <n v="16625197"/>
    <s v="MIKEL"/>
    <s v="IBARRONDO"/>
    <s v="ALSASUA"/>
    <s v="mikel.ibarrondo@alum.unirioja.es"/>
    <s v="2015-16"/>
    <x v="0"/>
    <s v="2019-20"/>
    <d v="2019-07-30T12:47:32"/>
  </r>
  <r>
    <x v="1"/>
    <n v="17498788"/>
    <s v="Grado en Derecho"/>
    <n v="17498788"/>
    <s v="ÁNGELA"/>
    <s v="VIDA"/>
    <s v="BENITO"/>
    <s v="angela.vida@alum.unirioja.es"/>
    <s v="2015-16"/>
    <x v="0"/>
    <s v="2019-20"/>
    <d v="2019-07-24T11:03:52"/>
  </r>
  <r>
    <x v="1"/>
    <n v="17499053"/>
    <s v="Grado en Derecho"/>
    <n v="17499053"/>
    <s v="RUBÉN"/>
    <s v="AGUADO"/>
    <s v="BARRASA"/>
    <s v="ruben.aguado@alum.unirioja.es"/>
    <s v="2015-16"/>
    <x v="0"/>
    <s v="2019-20"/>
    <d v="2019-07-30T10:22:08"/>
  </r>
  <r>
    <x v="1"/>
    <s v="X8855451"/>
    <s v="Grado en Derecho"/>
    <s v="X8855451"/>
    <s v="GEORGIANA"/>
    <s v="ABABEI"/>
    <m/>
    <s v="georgiana.ababei@alum.unirioja.es"/>
    <s v="2015-16"/>
    <x v="0"/>
    <s v="2019-20"/>
    <d v="2019-07-29T04:47:00"/>
  </r>
  <r>
    <x v="1"/>
    <n v="16633161"/>
    <s v="Grado en Derecho"/>
    <n v="16633161"/>
    <s v="LAURA"/>
    <s v="MARÍN"/>
    <s v="LÓPEZ"/>
    <s v="laura.marinlo@alum.unirioja.es"/>
    <s v="2015-16"/>
    <x v="0"/>
    <s v="2019-20"/>
    <d v="2019-07-25T02:43:13"/>
  </r>
  <r>
    <x v="1"/>
    <n v="72799876"/>
    <s v="Grado en Derecho"/>
    <n v="72799876"/>
    <s v="PABLO"/>
    <s v="FERNÁNDEZ"/>
    <s v="MARTÍNEZ"/>
    <s v="pablo.fernandezma@alum.unirioja.es"/>
    <s v="2015-16"/>
    <x v="0"/>
    <s v="2019-20"/>
    <d v="2019-07-26T06:28:11"/>
  </r>
  <r>
    <x v="1"/>
    <n v="16618735"/>
    <s v="Grado en Derecho"/>
    <n v="16618735"/>
    <s v="MARÍA"/>
    <s v="NASSIR"/>
    <s v="AYALA"/>
    <s v="maria.nassir@alum.unirioja.es"/>
    <s v="2015-16"/>
    <x v="0"/>
    <s v="2019-20"/>
    <d v="2019-07-27T01:49:40"/>
  </r>
  <r>
    <x v="1"/>
    <n v="16633945"/>
    <s v="Grado en Derecho"/>
    <n v="16633945"/>
    <s v="RUBÉN"/>
    <s v="CÁRCAMO"/>
    <s v="MÚGICA"/>
    <s v="ruben.carcamo@alum.unirioja.es"/>
    <s v="2015-16"/>
    <x v="0"/>
    <s v="2019-20"/>
    <d v="2019-07-24T03:51:48"/>
  </r>
  <r>
    <x v="1"/>
    <n v="16638562"/>
    <s v="Grado en Derecho"/>
    <n v="16638562"/>
    <s v="CARLOS"/>
    <s v="EZQUERRO"/>
    <s v="MARÍN"/>
    <s v="carlos.ezquerro@alum.unirioja.es"/>
    <s v="2015-16"/>
    <x v="0"/>
    <s v="2019-20"/>
    <d v="2019-07-29T11:30:56"/>
  </r>
  <r>
    <x v="1"/>
    <n v="16618707"/>
    <s v="Grado en Derecho"/>
    <n v="16618707"/>
    <s v="VÍCTOR"/>
    <s v="GONZÁLEZ"/>
    <s v="LECEA"/>
    <s v="victor.gonzalezl@alum.unirioja.es"/>
    <s v="2015-16"/>
    <x v="0"/>
    <s v="2019-20"/>
    <d v="2019-07-28T09:14:35"/>
  </r>
  <r>
    <x v="1"/>
    <n v="16610180"/>
    <s v="Grado en Derecho"/>
    <n v="16610180"/>
    <s v="CHRISTIAN"/>
    <s v="DUCROS"/>
    <s v="AGUIRRE"/>
    <s v="christian.ducros@alum.unirioja.es"/>
    <s v="2015-16"/>
    <x v="0"/>
    <s v="2019-20"/>
    <d v="2019-07-30T02:34:26"/>
  </r>
  <r>
    <x v="1"/>
    <n v="16630796"/>
    <s v="Grado en Derecho"/>
    <n v="16630796"/>
    <s v="ANA"/>
    <s v="MAGUREGUI"/>
    <s v="PASCUAL"/>
    <s v="ana.maguregui@alum.unirioja.es"/>
    <s v="2015-16"/>
    <x v="0"/>
    <s v="2019-20"/>
    <d v="2019-07-26T10:40:24"/>
  </r>
  <r>
    <x v="1"/>
    <n v="53319719"/>
    <s v="Grado en Derecho"/>
    <n v="53319719"/>
    <s v="PATRICIA"/>
    <s v="LLABRÉS"/>
    <s v="HERRERA"/>
    <s v="patricia.llabres@alum.unirioja.es"/>
    <s v="2015-16"/>
    <x v="0"/>
    <s v="2019-20"/>
    <d v="2019-07-25T01:43:16"/>
  </r>
  <r>
    <x v="1"/>
    <n v="16635309"/>
    <s v="Grado en Derecho"/>
    <n v="16635309"/>
    <s v="LEIRE"/>
    <s v="MARTÍNEZ"/>
    <s v="ARMENDÁRIZ"/>
    <s v="leire.martinez@alum.unirioja.es"/>
    <s v="2015-16"/>
    <x v="0"/>
    <s v="2019-20"/>
    <d v="2019-07-24T11:06:04"/>
  </r>
  <r>
    <x v="1"/>
    <n v="18078293"/>
    <s v="Grado en Derecho"/>
    <n v="18078293"/>
    <s v="TANIA"/>
    <s v="GONZÁLEZ"/>
    <s v="SALAZAR"/>
    <s v="tania.gonzalez@alum.unirioja.es"/>
    <s v="2015-16"/>
    <x v="0"/>
    <s v="2019-20"/>
    <d v="2019-07-30T02:11:11"/>
  </r>
  <r>
    <x v="1"/>
    <n v="79353481"/>
    <s v="Grado en Derecho"/>
    <n v="79353481"/>
    <s v="ASMAE"/>
    <s v="EL MASOUDY"/>
    <s v="MESSOUDI"/>
    <s v="asmae.el-masoudy@alum.unirioja.es"/>
    <s v="2015-16"/>
    <x v="0"/>
    <s v="2019-20"/>
    <d v="2019-07-29T09:03:47"/>
  </r>
  <r>
    <x v="1"/>
    <n v="16635981"/>
    <s v="Grado en Derecho"/>
    <n v="16635981"/>
    <s v="CARLOS"/>
    <s v="SÁEZ"/>
    <s v="GARCÍA"/>
    <s v="carlos.saez@alum.unirioja.es"/>
    <s v="2015-16"/>
    <x v="0"/>
    <s v="2019-20"/>
    <d v="2019-07-29T12:51:40"/>
  </r>
  <r>
    <x v="1"/>
    <s v="X4154574"/>
    <s v="Grado en Derecho"/>
    <s v="X4154574"/>
    <s v="FEDERICO"/>
    <s v="KRUMNACK"/>
    <m/>
    <s v="federico.krumnack@alum.unirioja.es"/>
    <s v="2015-16"/>
    <x v="0"/>
    <s v="2019-20"/>
    <d v="2019-07-30T01:13:20"/>
  </r>
  <r>
    <x v="1"/>
    <n v="17499336"/>
    <s v="Grado en Derecho"/>
    <n v="17499336"/>
    <s v="PAOLA"/>
    <s v="PACHECO"/>
    <s v="FILALI"/>
    <s v="paola.pacheco@alum.unirioja.es"/>
    <s v="2015-16"/>
    <x v="0"/>
    <s v="2019-20"/>
    <d v="2019-07-28T06:26:41"/>
  </r>
  <r>
    <x v="1"/>
    <n v="18076032"/>
    <s v="Grado en Derecho"/>
    <n v="18076032"/>
    <s v="WAGNER ELÍAS"/>
    <s v="ENRÍQUEZ"/>
    <s v="PROAÑO"/>
    <s v="wagner-elias.enriquez@alum.unirioja.es"/>
    <s v="2015-16"/>
    <x v="0"/>
    <s v="2019-20"/>
    <d v="2019-07-24T05:00:55"/>
  </r>
  <r>
    <x v="1"/>
    <n v="72798873"/>
    <s v="Grado en Derecho"/>
    <n v="72798873"/>
    <s v="ÁLVARO"/>
    <s v="PUELLES"/>
    <s v="ARNÁEZ"/>
    <s v="alvaro.puelles@alum.unirioja.es"/>
    <s v="2016-17"/>
    <x v="0"/>
    <s v="2019-20"/>
    <d v="2019-07-25T11:02:59"/>
  </r>
  <r>
    <x v="1"/>
    <n v="71351788"/>
    <s v="Grado en Derecho"/>
    <n v="71351788"/>
    <s v="SERGIO"/>
    <s v="CAPELLÁN"/>
    <s v="UGALDE"/>
    <s v="sergio.capellan@alum.unirioja.es"/>
    <s v="2016-17"/>
    <x v="0"/>
    <s v="2019-20"/>
    <d v="2019-07-25T05:24:29"/>
  </r>
  <r>
    <x v="1"/>
    <s v="X7590385"/>
    <s v="Grado en Derecho"/>
    <s v="X7590385"/>
    <s v="IHOR"/>
    <s v="FETSYAK"/>
    <m/>
    <s v="ihor.fetsyak@alum.unirioja.es"/>
    <s v="2016-17"/>
    <x v="0"/>
    <s v="2019-20"/>
    <d v="2019-07-24T12:19:56"/>
  </r>
  <r>
    <x v="1"/>
    <n v="16641975"/>
    <s v="Grado en Derecho"/>
    <n v="16641975"/>
    <s v="JUAN"/>
    <s v="ALCALÁ"/>
    <s v="DÍEZ"/>
    <s v="juan.alcala@alum.unirioja.es"/>
    <s v="2016-17"/>
    <x v="0"/>
    <s v="2019-20"/>
    <d v="2019-07-25T08:16:07"/>
  </r>
  <r>
    <x v="1"/>
    <n v="72799430"/>
    <s v="Grado en Derecho"/>
    <n v="72799430"/>
    <s v="ABEL"/>
    <s v="MARTÍNEZ"/>
    <s v="MORENO"/>
    <s v="abel.martinezm@alum.unirioja.es"/>
    <s v="2016-17"/>
    <x v="0"/>
    <s v="2019-20"/>
    <d v="2019-07-27T10:10:50"/>
  </r>
  <r>
    <x v="1"/>
    <n v="73455208"/>
    <s v="Grado en Derecho"/>
    <n v="73455208"/>
    <s v="LEIRE"/>
    <s v="VERANO"/>
    <s v="AMATE"/>
    <s v="leire.verano@alum.unirioja.es"/>
    <s v="2016-17"/>
    <x v="0"/>
    <s v="2019-20"/>
    <d v="2019-07-24T12:50:48"/>
  </r>
  <r>
    <x v="1"/>
    <s v="Y0527693"/>
    <s v="Grado en Derecho"/>
    <s v="Y0527693"/>
    <s v="ANDREEA MARIA"/>
    <s v="MARCU"/>
    <m/>
    <s v="andreea.marcu@alum.unirioja.es"/>
    <s v="2016-17"/>
    <x v="0"/>
    <s v="2019-20"/>
    <d v="2019-07-29T11:22:59"/>
  </r>
  <r>
    <x v="1"/>
    <n v="16643598"/>
    <s v="Grado en Derecho"/>
    <n v="16643598"/>
    <s v="VERÓNICA"/>
    <s v="HIERRO"/>
    <s v="RUIZ"/>
    <s v="veronica.hierro@alum.unirioja.es"/>
    <s v="2016-17"/>
    <x v="0"/>
    <s v="2019-20"/>
    <d v="2019-07-24T11:46:30"/>
  </r>
  <r>
    <x v="1"/>
    <n v="73179135"/>
    <s v="Grado en Derecho"/>
    <n v="73179135"/>
    <s v="CELEDONIO RICARDO"/>
    <s v="CARO"/>
    <s v="FERNANDEZ"/>
    <s v="celedonio-ricardo.caro@alum.unirioja.es"/>
    <s v="2016-17"/>
    <x v="0"/>
    <s v="2019-20"/>
    <d v="2019-07-24T11:35:36"/>
  </r>
  <r>
    <x v="1"/>
    <n v="72897960"/>
    <s v="Grado en Derecho"/>
    <n v="72897960"/>
    <s v="SERGIO"/>
    <s v="APARICIO"/>
    <s v="MARTINEZ DE QUEL"/>
    <s v="sergio.aparicio@alum.unirioja.es"/>
    <s v="2016-17"/>
    <x v="0"/>
    <s v="2019-20"/>
    <d v="2019-07-24T11:21:47"/>
  </r>
  <r>
    <x v="1"/>
    <n v="16629518"/>
    <s v="Grado en Derecho"/>
    <n v="16629518"/>
    <s v="INÉS"/>
    <s v="TOFÉ"/>
    <s v="GARCÍA"/>
    <s v="ines.tofe@alum.unirioja.es"/>
    <s v="2016-17"/>
    <x v="0"/>
    <s v="2019-20"/>
    <d v="2019-07-24T11:04:18"/>
  </r>
  <r>
    <x v="1"/>
    <n v="16626581"/>
    <s v="Grado en Derecho"/>
    <n v="16626581"/>
    <s v="RAQUEL"/>
    <s v="SÁNCHEZ"/>
    <s v="CALZADA"/>
    <s v="raquel.sanchezc@alum.unirioja.es"/>
    <s v="2016-17"/>
    <x v="0"/>
    <s v="2019-20"/>
    <d v="2019-07-24T11:00:32"/>
  </r>
  <r>
    <x v="1"/>
    <n v="16629801"/>
    <s v="Grado en Derecho"/>
    <n v="16629801"/>
    <s v="LAURA"/>
    <s v="CARCEDO"/>
    <s v="GARCÍA"/>
    <s v="laura.carcedo@alum.unirioja.es"/>
    <s v="2016-17"/>
    <x v="0"/>
    <s v="2019-20"/>
    <d v="2019-07-25T11:17:32"/>
  </r>
  <r>
    <x v="1"/>
    <n v="17498160"/>
    <s v="Grado en Derecho"/>
    <n v="17498160"/>
    <s v="MIGUEL"/>
    <s v="MENDIZÁBAL"/>
    <s v="PRÁDANOS"/>
    <s v="miguel.mendizabal@alum.unirioja.es"/>
    <s v="2016-17"/>
    <x v="0"/>
    <s v="2019-20"/>
    <d v="2019-07-26T10:48:38"/>
  </r>
  <r>
    <x v="1"/>
    <n v="18079409"/>
    <s v="Grado en Derecho"/>
    <n v="18079409"/>
    <s v="CELIA"/>
    <s v="MENDOZA"/>
    <s v="SOBA"/>
    <s v="celia.mendoza@alum.unirioja.es"/>
    <s v="2016-17"/>
    <x v="0"/>
    <s v="2019-20"/>
    <d v="2019-07-26T01:07:09"/>
  </r>
  <r>
    <x v="1"/>
    <n v="16645959"/>
    <s v="Grado en Derecho"/>
    <n v="16645959"/>
    <s v="JOSUÉ CARLOS"/>
    <s v="YARHUI"/>
    <s v="VALDIVIA"/>
    <s v="josue-carlos.yarhui@alum.unirioja.es"/>
    <s v="2016-17"/>
    <x v="0"/>
    <s v="2019-20"/>
    <d v="2019-07-26T05:25:57"/>
  </r>
  <r>
    <x v="1"/>
    <n v="18086556"/>
    <s v="Grado en Derecho"/>
    <n v="18086556"/>
    <s v="ÁLVARO JOSÉ"/>
    <s v="REINOSO"/>
    <s v="ORDUÑA"/>
    <s v="alvaro-jose.reinoso@alum.unirioja.es"/>
    <s v="2016-17"/>
    <x v="0"/>
    <s v="2019-20"/>
    <d v="2019-07-25T05:46:37"/>
  </r>
  <r>
    <x v="1"/>
    <n v="79351684"/>
    <s v="Grado en Derecho"/>
    <n v="79351684"/>
    <s v="NOHAILA"/>
    <s v="AIT HAMDAN"/>
    <s v="BOUDRARI"/>
    <s v="nohaila.ait-hamdan@alum.unirioja.es"/>
    <s v="2016-17"/>
    <x v="0"/>
    <s v="2019-20"/>
    <d v="2019-07-24T01:31:47"/>
  </r>
  <r>
    <x v="1"/>
    <n v="18085391"/>
    <s v="Grado en Derecho"/>
    <n v="18085391"/>
    <s v="OUTMAN"/>
    <s v="ABOUZAHR"/>
    <s v="SADKI"/>
    <s v="outman.abouzahr@alum.unirioja.es"/>
    <s v="2016-17"/>
    <x v="0"/>
    <s v="2019-20"/>
    <d v="2019-07-29T01:54:45"/>
  </r>
  <r>
    <x v="1"/>
    <n v="16628597"/>
    <s v="Grado en Derecho"/>
    <n v="16628597"/>
    <s v="NATALIA"/>
    <s v="SAN MILLÁN"/>
    <s v="OMEÑACA"/>
    <s v="natalia.san-millan@alum.unirioja.es"/>
    <s v="2016-17"/>
    <x v="0"/>
    <s v="2019-20"/>
    <d v="2019-07-24T10:33:35"/>
  </r>
  <r>
    <x v="1"/>
    <n v="18188454"/>
    <s v="Grado en Derecho"/>
    <n v="18188454"/>
    <s v="LILIANA"/>
    <s v="SOTO"/>
    <s v="GUZMÁN"/>
    <s v="liliana.soto@alum.unirioja.es"/>
    <s v="2016-17"/>
    <x v="0"/>
    <s v="2019-20"/>
    <d v="2019-07-30T09:42:42"/>
  </r>
  <r>
    <x v="1"/>
    <n v="16634127"/>
    <s v="Grado en Derecho"/>
    <n v="16634127"/>
    <s v="IRENE"/>
    <s v="ARNEDILLO"/>
    <s v="ROLDÁN"/>
    <s v="irene.arnedillo@alum.unirioja.es"/>
    <s v="2016-17"/>
    <x v="0"/>
    <s v="2019-20"/>
    <d v="2019-07-24T11:17:23"/>
  </r>
  <r>
    <x v="1"/>
    <n v="78774017"/>
    <s v="Grado en Derecho"/>
    <n v="78774017"/>
    <s v="LUISA"/>
    <s v="RODRIGUEZ"/>
    <s v="SERRANO"/>
    <s v="luisa.rodriguez@alum.unirioja.es"/>
    <s v="2016-17"/>
    <x v="0"/>
    <s v="2019-20"/>
    <d v="2019-07-25T06:50:18"/>
  </r>
  <r>
    <x v="1"/>
    <n v="16633452"/>
    <s v="Grado en Derecho"/>
    <n v="16633452"/>
    <s v="BEATRIZ"/>
    <s v="ROJO"/>
    <s v="PÉREZ"/>
    <s v="beatriz.rojo@alum.unirioja.es"/>
    <s v="2016-17"/>
    <x v="0"/>
    <s v="2019-20"/>
    <d v="2019-07-29T02:58:56"/>
  </r>
  <r>
    <x v="1"/>
    <n v="16638495"/>
    <s v="Grado en Derecho"/>
    <n v="16638495"/>
    <s v="ÁLVARO"/>
    <s v="VILDOSOLA"/>
    <s v="GARCÍA"/>
    <s v="alvaro.vildosola@alum.unirioja.es"/>
    <s v="2016-17"/>
    <x v="0"/>
    <s v="2019-20"/>
    <d v="2019-07-28T11:45:37"/>
  </r>
  <r>
    <x v="1"/>
    <n v="18085892"/>
    <s v="Grado en Derecho"/>
    <n v="18085892"/>
    <s v="LAURA"/>
    <s v="MOYA"/>
    <s v="MORENO"/>
    <s v="laura.moya@alum.unirioja.es"/>
    <s v="2016-17"/>
    <x v="0"/>
    <s v="2019-20"/>
    <d v="2019-07-27T12:31:05"/>
  </r>
  <r>
    <x v="1"/>
    <n v="16630281"/>
    <s v="Grado en Derecho"/>
    <n v="16630281"/>
    <s v="PABLO"/>
    <s v="GONZÁLEZ"/>
    <s v="PÉREZ"/>
    <s v="pablo.gonzalezp@alum.unirioja.es"/>
    <s v="2016-17"/>
    <x v="0"/>
    <s v="2019-20"/>
    <d v="2019-07-29T11:48:45"/>
  </r>
  <r>
    <x v="1"/>
    <n v="16624771"/>
    <s v="Grado en Derecho"/>
    <n v="16624771"/>
    <s v="MARTA"/>
    <s v="BLASCO"/>
    <s v="MORO"/>
    <s v="marta.blasco@alum.unirioja.es"/>
    <s v="2016-17"/>
    <x v="0"/>
    <s v="2019-20"/>
    <d v="2019-07-25T05:59:53"/>
  </r>
  <r>
    <x v="1"/>
    <n v="16641937"/>
    <s v="Grado en Derecho"/>
    <n v="16641937"/>
    <s v="OMAR"/>
    <s v="HAROUD"/>
    <s v="HASSINE"/>
    <s v="omar.haroud@alum.unirioja.es"/>
    <s v="2016-17"/>
    <x v="0"/>
    <s v="2019-20"/>
    <d v="2019-07-26T11:18:28"/>
  </r>
  <r>
    <x v="1"/>
    <s v="Y0630250"/>
    <s v="Grado en Derecho"/>
    <s v="Y0630250"/>
    <s v="ANDREA BENITA"/>
    <s v="AYINGONO"/>
    <s v="ABAGA"/>
    <s v="andrea-benita.ayingono@alum.unirioja.es"/>
    <s v="2016-17"/>
    <x v="0"/>
    <s v="2019-20"/>
    <d v="2019-08-27T08:16:22"/>
  </r>
  <r>
    <x v="1"/>
    <n v="18082986"/>
    <s v="Grado en Derecho"/>
    <n v="18082986"/>
    <s v="MARÍA DEL CARMEN"/>
    <s v="VILLARO"/>
    <s v="LÓPEZ"/>
    <s v="carmen.villaro@alum.unirioja.es"/>
    <s v="2016-17"/>
    <x v="0"/>
    <s v="2019-20"/>
    <d v="2019-07-31T08:43:18"/>
  </r>
  <r>
    <x v="1"/>
    <n v="18076163"/>
    <s v="Grado en Derecho"/>
    <n v="18076163"/>
    <s v="MARINA"/>
    <s v="RAMÍREZ"/>
    <s v="LASHERAS"/>
    <s v="marina.ramirez@alum.unirioja.es"/>
    <s v="2016-17"/>
    <x v="0"/>
    <s v="2019-20"/>
    <d v="2019-07-31T08:32:54"/>
  </r>
  <r>
    <x v="1"/>
    <n v="16622651"/>
    <s v="Grado en Derecho"/>
    <n v="16622651"/>
    <s v="JESICA"/>
    <s v="ARRAIZ"/>
    <s v="EXPÓSITO"/>
    <s v="jesica.exposito@alum.unirioja.es"/>
    <s v="2016-17"/>
    <x v="0"/>
    <s v="2019-20"/>
    <d v="2019-07-24T11:03:12"/>
  </r>
  <r>
    <x v="1"/>
    <n v="16630269"/>
    <s v="Grado en Derecho"/>
    <n v="16630269"/>
    <s v="CRISTINA"/>
    <s v="SANTO TOMÁS"/>
    <s v="RUIZ"/>
    <s v="cristina.santo-tomas@alum.unirioja.es"/>
    <s v="2016-17"/>
    <x v="0"/>
    <s v="2019-20"/>
    <d v="2019-07-26T06:26:33"/>
  </r>
  <r>
    <x v="1"/>
    <s v="X9302249"/>
    <s v="Grado en Derecho"/>
    <s v="X9302249"/>
    <s v="ROBERT REINHART"/>
    <s v="SCHULLER"/>
    <m/>
    <s v="robert-reinhart.schuller@alum.unirioja.es"/>
    <s v="2016-17"/>
    <x v="0"/>
    <s v="2019-20"/>
    <d v="2019-07-30T12:06:51"/>
  </r>
  <r>
    <x v="1"/>
    <n v="16643241"/>
    <s v="Grado en Derecho"/>
    <n v="16643241"/>
    <s v="JOSÉ ANTONIO"/>
    <s v="CALZADA"/>
    <s v="ÁNGELES"/>
    <s v="jose-antonio.calzadaa@alum.unirioja.es"/>
    <s v="2016-17"/>
    <x v="0"/>
    <s v="2019-20"/>
    <d v="2019-07-30T08:19:17"/>
  </r>
  <r>
    <x v="1"/>
    <n v="16624567"/>
    <s v="Grado en Derecho"/>
    <n v="16624567"/>
    <s v="DIANA"/>
    <s v="FERNÁNDEZ"/>
    <s v="ARANA"/>
    <s v="diana.fernandez@alum.unirioja.es"/>
    <s v="2016-17"/>
    <x v="0"/>
    <s v="2019-20"/>
    <d v="2019-07-24T11:11:42"/>
  </r>
  <r>
    <x v="1"/>
    <n v="16645149"/>
    <s v="Grado en Derecho"/>
    <n v="16645149"/>
    <s v="IRYNA"/>
    <s v="SHMATENKO"/>
    <s v="ZINCHENKO"/>
    <s v="iryna.shmatenko@alum.unirioja.es"/>
    <s v="2016-17"/>
    <x v="0"/>
    <s v="2019-20"/>
    <d v="2019-07-30T03:45:21"/>
  </r>
  <r>
    <x v="1"/>
    <n v="18076255"/>
    <s v="Grado en Derecho"/>
    <n v="18076255"/>
    <s v="RAFAEL"/>
    <s v="VILLAR"/>
    <s v="MURILLO"/>
    <s v="rafael.villar@alum.unirioja.es"/>
    <s v="2017-18"/>
    <x v="0"/>
    <s v="2019-20"/>
    <d v="2019-07-24T11:17:51"/>
  </r>
  <r>
    <x v="1"/>
    <n v="17495465"/>
    <s v="Grado en Derecho"/>
    <n v="17495465"/>
    <s v="MANUELA"/>
    <s v="RÓDENAS"/>
    <s v="CEPEDA"/>
    <s v="manuela.rodenas@alum.unirioja.es"/>
    <s v="2017-18"/>
    <x v="0"/>
    <s v="2019-20"/>
    <d v="2019-07-24T11:01:35"/>
  </r>
  <r>
    <x v="1"/>
    <n v="18085826"/>
    <s v="Grado en Derecho"/>
    <n v="18085826"/>
    <s v="RODRIGO"/>
    <s v="PESOS"/>
    <s v="GIL"/>
    <s v="rodrigo.pesos@alum.unirioja.es"/>
    <s v="2017-18"/>
    <x v="0"/>
    <s v="2019-20"/>
    <d v="2019-07-24T08:25:34"/>
  </r>
  <r>
    <x v="1"/>
    <n v="16641794"/>
    <s v="Grado en Derecho"/>
    <n v="16641794"/>
    <s v="ÁNDER"/>
    <s v="BAÑOS"/>
    <s v="AGUIRRE"/>
    <s v="ander.banos@alum.unirioja.es"/>
    <s v="2017-18"/>
    <x v="0"/>
    <s v="2019-20"/>
    <d v="2019-07-24T01:10:24"/>
  </r>
  <r>
    <x v="1"/>
    <n v="18082977"/>
    <s v="Grado en Derecho"/>
    <n v="18082977"/>
    <s v="LAURA"/>
    <s v="HUERTA"/>
    <s v="FERNÁNDEZ-ANDES"/>
    <s v="laura.huertaf@alum.unirioja.es"/>
    <s v="2017-18"/>
    <x v="0"/>
    <s v="2019-20"/>
    <d v="2019-07-27T09:37:26"/>
  </r>
  <r>
    <x v="1"/>
    <n v="18077919"/>
    <s v="Grado en Derecho"/>
    <n v="18077919"/>
    <s v="SARA"/>
    <s v="MARTÍNEZ"/>
    <s v="ILARRAZA"/>
    <s v="sara.martinezi@alum.unirioja.es"/>
    <s v="2017-18"/>
    <x v="0"/>
    <s v="2019-20"/>
    <d v="2019-07-24T02:55:01"/>
  </r>
  <r>
    <x v="1"/>
    <n v="16637858"/>
    <s v="Grado en Derecho"/>
    <n v="16637858"/>
    <s v="PAULA"/>
    <s v="CAMARASA"/>
    <s v="JAÉN"/>
    <s v="paula.camarasa@alum.unirioja.es"/>
    <s v="2017-18"/>
    <x v="0"/>
    <s v="2019-20"/>
    <d v="2019-07-27T04:12:31"/>
  </r>
  <r>
    <x v="1"/>
    <n v="16637782"/>
    <s v="Grado en Derecho"/>
    <n v="16637782"/>
    <s v="FERNANDO LUIS"/>
    <s v="BARRIENTOS"/>
    <s v="NISTAL"/>
    <s v="fernando-luis.barrientos@alum.unirioja.es"/>
    <s v="2017-18"/>
    <x v="0"/>
    <s v="2019-20"/>
    <d v="2019-07-24T01:30:47"/>
  </r>
  <r>
    <x v="1"/>
    <n v="16636503"/>
    <s v="Grado en Derecho"/>
    <n v="16636503"/>
    <s v="ALEJANDRA"/>
    <s v="FERNÁNDEZ"/>
    <s v="GALAR"/>
    <s v="alejandra.fernandezg@alum.unirioja.es"/>
    <s v="2017-18"/>
    <x v="0"/>
    <s v="2019-20"/>
    <d v="2019-07-24T09:18:27"/>
  </r>
  <r>
    <x v="1"/>
    <n v="16641303"/>
    <s v="Grado en Derecho"/>
    <n v="16641303"/>
    <s v="ADRIÁN"/>
    <s v="GONZÁLEZ"/>
    <s v="GARCÍA"/>
    <s v="adrian.gonzalezg@alum.unirioja.es"/>
    <s v="2017-18"/>
    <x v="0"/>
    <s v="2019-20"/>
    <d v="2019-07-27T04:22:27"/>
  </r>
  <r>
    <x v="1"/>
    <n v="16612991"/>
    <s v="Grado en Derecho"/>
    <n v="16612991"/>
    <s v="MARÍA TERESA"/>
    <s v="FERNÁNDEZ"/>
    <s v="OBAMA"/>
    <s v="maria-teresa.fernandezo@alum.unirioja.es"/>
    <s v="2017-18"/>
    <x v="0"/>
    <s v="2019-20"/>
    <d v="2019-07-24T07:05:27"/>
  </r>
  <r>
    <x v="1"/>
    <n v="21046171"/>
    <s v="Grado en Derecho"/>
    <n v="21046171"/>
    <s v="GONZALO"/>
    <s v="AGUILLO"/>
    <s v="GÓMEZ"/>
    <s v="gonzalo.aguillo@alum.unirioja.es"/>
    <s v="2017-18"/>
    <x v="0"/>
    <s v="2019-20"/>
    <d v="2019-07-25T06:06:50"/>
  </r>
  <r>
    <x v="1"/>
    <n v="16641135"/>
    <s v="Grado en Derecho"/>
    <n v="16641135"/>
    <s v="ANA"/>
    <s v="DÍEZ"/>
    <s v="JIMÉNEZ"/>
    <s v="ana.diezj@alum.unirioja.es"/>
    <s v="2017-18"/>
    <x v="0"/>
    <s v="2019-20"/>
    <d v="2019-07-25T04:35:27"/>
  </r>
  <r>
    <x v="1"/>
    <n v="18085773"/>
    <s v="Grado en Derecho"/>
    <n v="18085773"/>
    <s v="CRISTINA"/>
    <s v="GIL"/>
    <s v="ALCOLEA"/>
    <s v="cristina.gila@alum.unirioja.es"/>
    <s v="2017-18"/>
    <x v="0"/>
    <s v="2019-20"/>
    <d v="2019-07-24T04:26:19"/>
  </r>
  <r>
    <x v="1"/>
    <n v="17495597"/>
    <s v="Grado en Derecho"/>
    <n v="17495597"/>
    <s v="MARÍA"/>
    <s v="ABIÁN"/>
    <s v="MURILLO"/>
    <s v="maria.abian@alum.unirioja.es"/>
    <s v="2017-18"/>
    <x v="0"/>
    <s v="2019-20"/>
    <d v="2019-07-24T05:43:36"/>
  </r>
  <r>
    <x v="1"/>
    <n v="16635104"/>
    <s v="Grado en Derecho"/>
    <n v="16635104"/>
    <s v="MICHELLE"/>
    <s v="SORROCHE"/>
    <s v="EZQUERRO"/>
    <s v="michelle.sorroche@alum.unirioja.es"/>
    <s v="2017-18"/>
    <x v="0"/>
    <s v="2019-20"/>
    <d v="2019-07-24T06:35:46"/>
  </r>
  <r>
    <x v="1"/>
    <s v="X5974196"/>
    <s v="Grado en Derecho"/>
    <s v="X5974196"/>
    <s v="LANA"/>
    <s v="MGELIASHVILI"/>
    <m/>
    <s v="lana.mgeliashvili@alum.unirioja.es"/>
    <s v="2017-18"/>
    <x v="0"/>
    <s v="2019-20"/>
    <d v="2019-07-24T02:14:56"/>
  </r>
  <r>
    <x v="1"/>
    <n v="16636435"/>
    <s v="Grado en Derecho"/>
    <n v="16636435"/>
    <s v="ANA"/>
    <s v="SÁNCHEZ"/>
    <s v="LARREA"/>
    <s v="ana.sanchezl@alum.unirioja.es"/>
    <s v="2017-18"/>
    <x v="0"/>
    <s v="2019-20"/>
    <d v="2019-07-26T12:41:08"/>
  </r>
  <r>
    <x v="1"/>
    <n v="16642784"/>
    <s v="Grado en Derecho"/>
    <n v="16642784"/>
    <s v="LAURA"/>
    <s v="PÉREZ"/>
    <s v="FUERTES"/>
    <s v="laura.perezf@alum.unirioja.es"/>
    <s v="2017-18"/>
    <x v="0"/>
    <s v="2019-20"/>
    <d v="2019-07-27T11:21:23"/>
  </r>
  <r>
    <x v="1"/>
    <n v="16638689"/>
    <s v="Grado en Derecho"/>
    <n v="16638689"/>
    <s v="DANIEL"/>
    <s v="BARRÓN"/>
    <s v="DUEÑAS"/>
    <s v="daniel.barron@alum.unirioja.es"/>
    <s v="2017-18"/>
    <x v="0"/>
    <s v="2019-20"/>
    <d v="2019-07-29T05:48:53"/>
  </r>
  <r>
    <x v="1"/>
    <n v="16626150"/>
    <s v="Grado en Derecho"/>
    <n v="16626150"/>
    <s v="MALENA"/>
    <s v="FRAILE"/>
    <s v="BAÑOS"/>
    <s v="malena.fraile@alum.unirioja.es"/>
    <s v="2017-18"/>
    <x v="0"/>
    <s v="2019-20"/>
    <d v="2019-07-29T10:02:57"/>
  </r>
  <r>
    <x v="1"/>
    <n v="16605495"/>
    <s v="Grado en Derecho"/>
    <n v="16605495"/>
    <s v="MARTA"/>
    <s v="GRIJALBA"/>
    <s v="GONZÁLEZ"/>
    <s v="marta.grijalba@alum.unirioja.es"/>
    <s v="2017-18"/>
    <x v="0"/>
    <s v="2019-20"/>
    <d v="2019-07-30T10:08:49"/>
  </r>
  <r>
    <x v="1"/>
    <n v="16628775"/>
    <s v="Grado en Derecho"/>
    <n v="16628775"/>
    <s v="ANDRES BENITO"/>
    <s v="MARTINEZ"/>
    <s v="BELLIDO"/>
    <s v="andres-benito.martinez@alum.unirioja.es"/>
    <s v="2017-18"/>
    <x v="0"/>
    <s v="2019-20"/>
    <d v="2019-07-25T09:58:07"/>
  </r>
  <r>
    <x v="1"/>
    <n v="16625810"/>
    <s v="Grado en Derecho"/>
    <n v="16625810"/>
    <s v="ÓSCAR"/>
    <s v="GUERRERO"/>
    <s v="MAESTRO"/>
    <s v="oscar.guerrero@alum.unirioja.es"/>
    <s v="2017-18"/>
    <x v="0"/>
    <s v="2019-20"/>
    <d v="2019-07-26T08:38:59"/>
  </r>
  <r>
    <x v="1"/>
    <n v="18084112"/>
    <s v="Grado en Derecho"/>
    <n v="18084112"/>
    <s v="BEATRIZ"/>
    <s v="FERNÁNDEZ"/>
    <s v="IGLESIAS"/>
    <s v="beatriz.fernandezi@alum.unirioja.es"/>
    <s v="2017-18"/>
    <x v="0"/>
    <s v="2019-20"/>
    <d v="2019-07-30T03:39:02"/>
  </r>
  <r>
    <x v="1"/>
    <n v="18081223"/>
    <s v="Grado en Derecho"/>
    <n v="18081223"/>
    <s v="SABELA"/>
    <s v="VILLARROEL"/>
    <s v="MORO"/>
    <s v="sabela.villarroel@alum.unirioja.es"/>
    <s v="2017-18"/>
    <x v="0"/>
    <s v="2019-20"/>
    <d v="2019-07-25T09:59:08"/>
  </r>
  <r>
    <x v="1"/>
    <n v="18084487"/>
    <s v="Grado en Derecho"/>
    <n v="18084487"/>
    <s v="JAVIER"/>
    <s v="RUIZ"/>
    <s v="RUIZ"/>
    <s v="javier.ruizr@alum.unirioja.es"/>
    <s v="2017-18"/>
    <x v="0"/>
    <s v="2019-20"/>
    <d v="2019-07-26T09:47:40"/>
  </r>
  <r>
    <x v="1"/>
    <n v="16643240"/>
    <s v="Grado en Derecho"/>
    <n v="16643240"/>
    <s v="ÍÑIGO"/>
    <s v="MESONADA"/>
    <s v="GONZÁLEZ"/>
    <s v="inigo.mesonada@alum.unirioja.es"/>
    <s v="2017-18"/>
    <x v="0"/>
    <s v="2019-20"/>
    <d v="2019-07-24T11:02:39"/>
  </r>
  <r>
    <x v="1"/>
    <n v="16639796"/>
    <s v="Grado en Derecho"/>
    <n v="16639796"/>
    <s v="MIGUEL"/>
    <s v="ROMERO"/>
    <s v="RUIZ"/>
    <s v="miguel.romeror@alum.unirioja.es"/>
    <s v="2017-18"/>
    <x v="0"/>
    <s v="2019-20"/>
    <d v="2019-07-26T11:02:07"/>
  </r>
  <r>
    <x v="1"/>
    <n v="18087068"/>
    <s v="Grado en Derecho"/>
    <n v="18087068"/>
    <s v="DANIEL"/>
    <s v="CARLOS"/>
    <s v="MARTÍNEZ"/>
    <s v="daniel.carlos@alum.unirioja.es"/>
    <s v="2017-18"/>
    <x v="0"/>
    <s v="2019-20"/>
    <d v="2019-07-24T11:02:30"/>
  </r>
  <r>
    <x v="1"/>
    <n v="17499786"/>
    <s v="Grado en Derecho"/>
    <n v="17499786"/>
    <s v="LUCIA"/>
    <s v="CALATRAVA"/>
    <s v="MARTÍNEZ"/>
    <s v="lucia.calatrava@alum.unirioja.es"/>
    <s v="2017-18"/>
    <x v="0"/>
    <s v="2019-20"/>
    <d v="2019-07-25T05:48:06"/>
  </r>
  <r>
    <x v="1"/>
    <n v="16635682"/>
    <s v="Grado en Derecho"/>
    <n v="16635682"/>
    <s v="ISMAEL"/>
    <s v="POMAR"/>
    <s v="BARCELONA"/>
    <s v="ismael.pomar@alum.unirioja.es"/>
    <s v="2017-18"/>
    <x v="0"/>
    <s v="2019-20"/>
    <d v="2019-07-24T11:55:06"/>
  </r>
  <r>
    <x v="1"/>
    <n v="73105329"/>
    <s v="Grado en Derecho"/>
    <n v="73105329"/>
    <s v="RAMON"/>
    <s v="ANDIA"/>
    <s v="MELERO"/>
    <s v="ramon.andia@alum.unirioja.es"/>
    <s v="2017-18"/>
    <x v="0"/>
    <s v="2019-20"/>
    <d v="2019-07-30T12:04:26"/>
  </r>
  <r>
    <x v="1"/>
    <n v="17499443"/>
    <s v="Grado en Derecho"/>
    <n v="17499443"/>
    <s v="TOMÁS"/>
    <s v="VIGUERA"/>
    <s v="ROMERO"/>
    <s v="tomas.viguera@alum.unirioja.es"/>
    <s v="2017-18"/>
    <x v="0"/>
    <s v="2019-20"/>
    <d v="2019-07-29T12:23:22"/>
  </r>
  <r>
    <x v="1"/>
    <s v="X7097816"/>
    <s v="Grado en Derecho"/>
    <s v="X7097816"/>
    <s v="ARTUR"/>
    <s v="TARASENKO"/>
    <m/>
    <s v="artur.tarasenko@alum.unirioja.es"/>
    <s v="2017-18"/>
    <x v="0"/>
    <s v="2019-20"/>
    <d v="2019-07-28T07:45:53"/>
  </r>
  <r>
    <x v="1"/>
    <s v="Y3822541"/>
    <s v="Grado en Derecho"/>
    <s v="Y3822541"/>
    <s v="ENRIQUE MUHAMMAD"/>
    <s v="POZO"/>
    <s v="ARENAS"/>
    <s v="enrique-muhammad.pozo@alum.unirioja.es"/>
    <s v="2017-18"/>
    <x v="0"/>
    <s v="2019-20"/>
    <d v="2019-09-02T12:07:20"/>
  </r>
  <r>
    <x v="1"/>
    <n v="16629845"/>
    <s v="Grado en Derecho"/>
    <n v="16629845"/>
    <s v="SANDRA"/>
    <s v="PIZARRO"/>
    <s v="CRIADO"/>
    <s v="sandra.pizarro@alum.unirioja.es"/>
    <s v="2017-18"/>
    <x v="1"/>
    <s v="2019-20"/>
    <d v="2019-07-25T09:21:07"/>
  </r>
  <r>
    <x v="1"/>
    <n v="18076289"/>
    <s v="Grado en Derecho"/>
    <n v="18076289"/>
    <s v="MILLÁN"/>
    <s v="RUIZ"/>
    <s v="GÓMEZ"/>
    <s v="millan.ruiz@alum.unirioja.es"/>
    <s v="2018-19"/>
    <x v="0"/>
    <s v="2019-20"/>
    <d v="2019-07-24T11:01:10"/>
  </r>
  <r>
    <x v="1"/>
    <n v="18187052"/>
    <s v="Grado en Derecho"/>
    <n v="18187052"/>
    <s v="LUCIA"/>
    <s v="DOBLADO"/>
    <s v="FRAGUAS"/>
    <s v="lucia.doblado@alum.unirioja.es"/>
    <s v="2018-19"/>
    <x v="0"/>
    <s v="2019-20"/>
    <d v="2019-07-25T01:53:19"/>
  </r>
  <r>
    <x v="1"/>
    <n v="17499921"/>
    <s v="Grado en Derecho"/>
    <n v="17499921"/>
    <s v="ANDREA"/>
    <s v="GONZÁLEZ"/>
    <s v="MARTÍNEZ"/>
    <s v="andrea.gonzalezma@alum.unirioja.es"/>
    <s v="2018-19"/>
    <x v="0"/>
    <s v="2019-20"/>
    <d v="2019-07-24T12:11:48"/>
  </r>
  <r>
    <x v="1"/>
    <n v="16638904"/>
    <s v="Grado en Derecho"/>
    <n v="16638904"/>
    <s v="PAULA"/>
    <s v="PALACIOS"/>
    <s v="VAREA"/>
    <s v="paula.palacios@alum.unirioja.es"/>
    <s v="2018-19"/>
    <x v="0"/>
    <s v="2019-20"/>
    <d v="2019-07-25T05:35:31"/>
  </r>
  <r>
    <x v="1"/>
    <n v="18079737"/>
    <s v="Grado en Derecho"/>
    <n v="18079737"/>
    <s v="ÁLVARO"/>
    <s v="ANTOÑANZAS"/>
    <s v="FONSECA"/>
    <s v="alvaro.antonanzas@alum.unirioja.es"/>
    <s v="2018-19"/>
    <x v="0"/>
    <s v="2019-20"/>
    <d v="2019-07-24T02:46:53"/>
  </r>
  <r>
    <x v="1"/>
    <s v="X7810115"/>
    <s v="Grado en Derecho"/>
    <s v="X7810115"/>
    <s v="COSMIN FLORÍN"/>
    <s v="MOCANU"/>
    <m/>
    <s v="cosmin-florin.mocanu@alum.unirioja.es"/>
    <s v="2018-19"/>
    <x v="0"/>
    <s v="2019-20"/>
    <d v="2019-07-29T05:31:03"/>
  </r>
  <r>
    <x v="1"/>
    <n v="73511815"/>
    <s v="Grado en Derecho"/>
    <n v="73511815"/>
    <s v="ACHRAF"/>
    <s v="EL AMRANI"/>
    <s v="MIDA"/>
    <s v="achraf.el-amrani@alum.unirioja.es"/>
    <s v="2018-19"/>
    <x v="0"/>
    <s v="2019-20"/>
    <d v="2019-07-24T12:01:26"/>
  </r>
  <r>
    <x v="1"/>
    <n v="16627864"/>
    <s v="Grado en Derecho"/>
    <n v="16627864"/>
    <s v="ÁLEX"/>
    <s v="DOMÍNGUEZ"/>
    <s v="ANDRÉS"/>
    <s v="alex.dominguez@alum.unirioja.es"/>
    <s v="2018-19"/>
    <x v="0"/>
    <s v="2019-20"/>
    <d v="2019-07-24T11:08:27"/>
  </r>
  <r>
    <x v="1"/>
    <n v="16619233"/>
    <s v="Grado en Derecho"/>
    <n v="16619233"/>
    <s v="LUISA FERNANDA"/>
    <s v="GÓMEZ"/>
    <s v="MORENO"/>
    <s v="luisa-fernanda.gomez@alum.unirioja.es"/>
    <s v="2018-19"/>
    <x v="0"/>
    <s v="2019-20"/>
    <d v="2019-07-24T12:28:23"/>
  </r>
  <r>
    <x v="1"/>
    <n v="18088741"/>
    <s v="Grado en Derecho"/>
    <n v="18088741"/>
    <s v="ANDREA"/>
    <s v="ZABALA"/>
    <s v="SANTAMARÍA"/>
    <s v="andrea.zabala@alum.unirioja.es"/>
    <s v="2018-19"/>
    <x v="0"/>
    <s v="2019-20"/>
    <d v="2019-07-24T12:05:29"/>
  </r>
  <r>
    <x v="1"/>
    <n v="18189993"/>
    <s v="Grado en Derecho"/>
    <n v="18189993"/>
    <s v="SOFÍA"/>
    <s v="ARMENTIA"/>
    <s v="ROLDÁN"/>
    <s v="sofia.armentia@alum.unirioja.es"/>
    <s v="2018-19"/>
    <x v="0"/>
    <s v="2019-20"/>
    <d v="2019-07-27T09:41:19"/>
  </r>
  <r>
    <x v="1"/>
    <n v="5209688"/>
    <s v="Grado en Derecho"/>
    <n v="5209688"/>
    <s v="PATRICIA"/>
    <s v="DE ANTONIO"/>
    <s v="LOBO"/>
    <s v="patricia.de-antonio@alum.unirioja.es"/>
    <s v="2018-19"/>
    <x v="0"/>
    <s v="2019-20"/>
    <d v="2019-07-28T01:57:38"/>
  </r>
  <r>
    <x v="1"/>
    <n v="78760934"/>
    <s v="Grado en Derecho"/>
    <n v="78760934"/>
    <s v="ERIKA"/>
    <s v="GIMENO"/>
    <s v="ARNEDO"/>
    <s v="erika.gimeno@alum.unirioja.es"/>
    <s v="2018-19"/>
    <x v="0"/>
    <s v="2019-20"/>
    <d v="2019-07-24T07:05:54"/>
  </r>
  <r>
    <x v="1"/>
    <n v="25363469"/>
    <s v="Grado en Derecho"/>
    <n v="25363469"/>
    <s v="MARINA"/>
    <s v="SINUÉS"/>
    <s v="BORDETAS"/>
    <s v="marina.sinues@alum.unirioja.es"/>
    <s v="2018-19"/>
    <x v="0"/>
    <s v="2019-20"/>
    <d v="2019-07-28T06:44:42"/>
  </r>
  <r>
    <x v="1"/>
    <n v="18186455"/>
    <s v="Grado en Derecho"/>
    <n v="18186455"/>
    <s v="JUAN"/>
    <s v="SÁENZ"/>
    <s v="VILLAMOR"/>
    <s v="juan.saenzv@alum.unirioja.es"/>
    <s v="2018-19"/>
    <x v="0"/>
    <s v="2019-20"/>
    <d v="2019-07-24T11:11:32"/>
  </r>
  <r>
    <x v="1"/>
    <n v="72903536"/>
    <s v="Grado en Derecho"/>
    <n v="72903536"/>
    <s v="PAULA"/>
    <s v="VILLAR"/>
    <s v="MANSO"/>
    <s v="paula.villar@alum.unirioja.es"/>
    <s v="2018-19"/>
    <x v="0"/>
    <s v="2019-20"/>
    <d v="2019-07-29T08:47:52"/>
  </r>
  <r>
    <x v="1"/>
    <n v="17495728"/>
    <s v="Grado en Derecho"/>
    <n v="17495728"/>
    <s v="PAULA"/>
    <s v="RAMÍREZ"/>
    <s v="GÓMEZ"/>
    <s v="paula.ramirezg@alum.unirioja.es"/>
    <s v="2018-19"/>
    <x v="0"/>
    <s v="2019-20"/>
    <d v="2019-07-26T06:50:58"/>
  </r>
  <r>
    <x v="1"/>
    <n v="18079640"/>
    <s v="Grado en Derecho"/>
    <n v="18079640"/>
    <s v="JANETTE"/>
    <s v="PUJADA"/>
    <s v="VILCHES"/>
    <s v="janette.pujada@alum.unirioja.es"/>
    <s v="2018-19"/>
    <x v="0"/>
    <s v="2019-20"/>
    <d v="2019-07-28T06:55:39"/>
  </r>
  <r>
    <x v="1"/>
    <n v="16640123"/>
    <s v="Grado en Derecho"/>
    <n v="16640123"/>
    <s v="VERÓNICA"/>
    <s v="MATO"/>
    <s v="ZÁRATE"/>
    <s v="veronica.matoz@alum.unirioja.es"/>
    <s v="2018-19"/>
    <x v="0"/>
    <s v="2019-20"/>
    <d v="2019-07-24T11:43:48"/>
  </r>
  <r>
    <x v="1"/>
    <n v="18185946"/>
    <s v="Grado en Derecho"/>
    <n v="18185946"/>
    <s v="ANDREA"/>
    <s v="GARCÍA"/>
    <s v="CALAHORRANO"/>
    <s v="andrea.garciac@alum.unirioja.es"/>
    <s v="2018-19"/>
    <x v="0"/>
    <s v="2019-20"/>
    <d v="2019-07-24T04:07:10"/>
  </r>
  <r>
    <x v="1"/>
    <n v="72799765"/>
    <s v="Grado en Derecho"/>
    <n v="72799765"/>
    <s v="ESTELA"/>
    <s v="LEZA"/>
    <s v="SÁEZ"/>
    <s v="estela.leza@alum.unirioja.es"/>
    <s v="2018-19"/>
    <x v="0"/>
    <s v="2019-20"/>
    <d v="2019-07-30T10:54:19"/>
  </r>
  <r>
    <x v="1"/>
    <n v="16637962"/>
    <s v="Grado en Derecho"/>
    <n v="16637962"/>
    <s v="EDUARDO"/>
    <s v="LASA"/>
    <s v="NIETO"/>
    <s v="eduardo.lasa@alum.unirioja.es"/>
    <s v="2018-19"/>
    <x v="0"/>
    <s v="2019-20"/>
    <d v="2019-07-29T10:16:54"/>
  </r>
  <r>
    <x v="1"/>
    <n v="18080269"/>
    <s v="Grado en Derecho"/>
    <n v="18080269"/>
    <s v="MÓNICA"/>
    <s v="CALLEJA"/>
    <s v="ALBELDA"/>
    <s v="monica.calleja@alum.unirioja.es"/>
    <s v="2018-19"/>
    <x v="0"/>
    <s v="2019-20"/>
    <d v="2019-07-28T06:14:43"/>
  </r>
  <r>
    <x v="1"/>
    <n v="71350221"/>
    <s v="Grado en Derecho"/>
    <n v="71350221"/>
    <s v="JOSÉ"/>
    <s v="FUENTE"/>
    <s v="MORATINOS"/>
    <s v="jose.fuente@alum.unirioja.es"/>
    <s v="2018-19"/>
    <x v="0"/>
    <s v="2019-20"/>
    <d v="2019-07-24T11:41:06"/>
  </r>
  <r>
    <x v="1"/>
    <n v="58042354"/>
    <s v="Grado en Derecho"/>
    <n v="58042354"/>
    <s v="LUZ DALIANYS"/>
    <s v="GARCIA"/>
    <s v="DE LA HOZ"/>
    <s v="luz-dalianys.garcia@alum.unirioja.es"/>
    <s v="2018-19"/>
    <x v="0"/>
    <s v="2019-20"/>
    <d v="2019-07-24T11:04:11"/>
  </r>
  <r>
    <x v="1"/>
    <n v="72857818"/>
    <s v="Grado en Derecho"/>
    <n v="72857818"/>
    <s v="IRATI"/>
    <s v="RONCERO"/>
    <s v="MARTIN"/>
    <s v="irati.roncero@alum.unirioja.es"/>
    <s v="2018-19"/>
    <x v="0"/>
    <s v="2019-20"/>
    <d v="2019-07-27T01:49:06"/>
  </r>
  <r>
    <x v="1"/>
    <n v="41610927"/>
    <s v="Grado en Derecho"/>
    <n v="41610927"/>
    <s v="HAIZEA"/>
    <s v="DOMÍNGUEZ"/>
    <s v="IZQUIERDO"/>
    <s v="haizea.dominguez@alum.unirioja.es"/>
    <s v="2018-19"/>
    <x v="0"/>
    <s v="2019-20"/>
    <d v="2019-07-30T07:29:43"/>
  </r>
  <r>
    <x v="1"/>
    <n v="18089090"/>
    <s v="Grado en Derecho"/>
    <n v="18089090"/>
    <s v="DAVID"/>
    <s v="LEÓN"/>
    <s v="CASADO"/>
    <s v="david.leon@alum.unirioja.es"/>
    <s v="2018-19"/>
    <x v="0"/>
    <s v="2019-20"/>
    <d v="2019-07-29T05:42:41"/>
  </r>
  <r>
    <x v="1"/>
    <n v="21045795"/>
    <s v="Grado en Derecho"/>
    <n v="21045795"/>
    <s v="ÁNGEL"/>
    <s v="PÉREZ"/>
    <s v="GIL"/>
    <s v="angel.perez@alum.unirioja.es"/>
    <s v="2018-19"/>
    <x v="0"/>
    <s v="2019-20"/>
    <d v="2019-07-24T03:21:56"/>
  </r>
  <r>
    <x v="1"/>
    <n v="16642366"/>
    <s v="Grado en Derecho"/>
    <n v="16642366"/>
    <s v="TANIA"/>
    <s v="ÁLVAREZ"/>
    <s v="PANTIOSO"/>
    <s v="tania.alvarez@alum.unirioja.es"/>
    <s v="2018-19"/>
    <x v="0"/>
    <s v="2019-20"/>
    <d v="2019-07-24T11:02:04"/>
  </r>
  <r>
    <x v="1"/>
    <n v="16633861"/>
    <s v="Grado en Derecho"/>
    <n v="16633861"/>
    <s v="CARLOTA"/>
    <s v="PÉREZ"/>
    <s v="MARTÍN"/>
    <s v="carlota.perezm@alum.unirioja.es"/>
    <s v="2018-19"/>
    <x v="0"/>
    <s v="2019-20"/>
    <d v="2019-07-24T12:27:32"/>
  </r>
  <r>
    <x v="1"/>
    <n v="16635671"/>
    <s v="Grado en Derecho"/>
    <n v="16635671"/>
    <s v="ANA"/>
    <s v="MATEO"/>
    <s v="ÁLVAREZ"/>
    <s v="ana.mateo@alum.unirioja.es"/>
    <s v="2018-19"/>
    <x v="0"/>
    <s v="2019-20"/>
    <d v="2019-07-24T11:04:04"/>
  </r>
  <r>
    <x v="1"/>
    <s v="X3135068"/>
    <s v="Grado en Derecho"/>
    <s v="X3135068"/>
    <s v="MIGUEL ANGEL"/>
    <s v="COSTA"/>
    <s v="CARVALHO"/>
    <s v="miguel-angel.costa@alum.unirioja.es"/>
    <s v="2018-19"/>
    <x v="0"/>
    <s v="2019-20"/>
    <d v="2019-07-30T04:13:30"/>
  </r>
  <r>
    <x v="1"/>
    <n v="16641918"/>
    <s v="Grado en Derecho"/>
    <n v="16641918"/>
    <s v="DANIEL"/>
    <s v="ALEGRE"/>
    <s v="AYALA"/>
    <s v="daniel.alegre@alum.unirioja.es"/>
    <s v="2018-19"/>
    <x v="0"/>
    <s v="2019-20"/>
    <d v="2019-07-24T12:39:15"/>
  </r>
  <r>
    <x v="1"/>
    <n v="73121094"/>
    <s v="Grado en Derecho"/>
    <n v="73121094"/>
    <s v="KELLY BERENICE"/>
    <s v="ORTIZ"/>
    <s v="RUIZ"/>
    <s v="kelly-berenice.ortiz@alum.unirioja.es"/>
    <s v="2018-19"/>
    <x v="0"/>
    <s v="2019-20"/>
    <d v="2019-07-24T11:06:15"/>
  </r>
  <r>
    <x v="1"/>
    <n v="16636748"/>
    <s v="Grado en Derecho"/>
    <n v="16636748"/>
    <s v="SANTIAGO"/>
    <s v="BLÁZQUEZ"/>
    <s v="BARRERAS"/>
    <s v="santiago.blazquez@alum.unirioja.es"/>
    <s v="2018-19"/>
    <x v="0"/>
    <s v="2019-20"/>
    <d v="2019-07-24T11:40:52"/>
  </r>
  <r>
    <x v="1"/>
    <n v="45168368"/>
    <s v="Grado en Derecho"/>
    <n v="45168368"/>
    <s v="ANDREA"/>
    <s v="HEREDIA"/>
    <s v="BENITO"/>
    <s v="andrea.heredia@alum.unirioja.es"/>
    <s v="2018-19"/>
    <x v="0"/>
    <s v="2019-20"/>
    <d v="2019-07-24T11:20:12"/>
  </r>
  <r>
    <x v="1"/>
    <n v="18075133"/>
    <s v="Grado en Derecho"/>
    <n v="18075133"/>
    <s v="ÁNGELA"/>
    <s v="RUIZ"/>
    <s v="OLIVÁN"/>
    <s v="angela.ruiz@alum.unirioja.es"/>
    <s v="2018-19"/>
    <x v="0"/>
    <s v="2019-20"/>
    <d v="2019-07-24T04:33:17"/>
  </r>
  <r>
    <x v="1"/>
    <n v="16638124"/>
    <s v="Grado en Derecho"/>
    <n v="16638124"/>
    <s v="LUIS RAMÓN"/>
    <s v="ARANDA"/>
    <s v="LÓPEZ"/>
    <s v="luis-ramon.aranda@alum.unirioja.es"/>
    <s v="2018-19"/>
    <x v="0"/>
    <s v="2019-20"/>
    <d v="2019-07-26T08:09:28"/>
  </r>
  <r>
    <x v="1"/>
    <n v="72835226"/>
    <s v="Grado en Derecho"/>
    <n v="72835226"/>
    <s v="NEREA"/>
    <s v="FORCADA"/>
    <s v="GIL"/>
    <s v="nerea.forcada@alum.unirioja.es"/>
    <s v="2018-19"/>
    <x v="0"/>
    <s v="2019-20"/>
    <d v="2019-07-25T09:22:45"/>
  </r>
  <r>
    <x v="1"/>
    <n v="18185883"/>
    <s v="Grado en Derecho"/>
    <n v="18185883"/>
    <s v="LUCÍA"/>
    <s v="SIERRA"/>
    <s v="MARCOS"/>
    <s v="lucia.sierra@alum.unirioja.es"/>
    <s v="2018-19"/>
    <x v="0"/>
    <s v="2019-20"/>
    <d v="2019-07-25T02:21:00"/>
  </r>
  <r>
    <x v="1"/>
    <n v="16628376"/>
    <s v="Grado en Derecho"/>
    <n v="16628376"/>
    <s v="GADEA"/>
    <s v="BLANCO"/>
    <s v="GARCÍA"/>
    <s v="gadea.blanco@alum.unirioja.es"/>
    <s v="2018-19"/>
    <x v="0"/>
    <s v="2019-20"/>
    <d v="2019-07-28T10:53:15"/>
  </r>
  <r>
    <x v="1"/>
    <s v="Y4185590"/>
    <s v="Grado en Derecho"/>
    <s v="Y4185590"/>
    <s v="ANA CLARA"/>
    <s v="MACIEL"/>
    <s v="LOPES"/>
    <s v="ana-clara.maciell@alum.unirioja.es"/>
    <s v="2018-19"/>
    <x v="0"/>
    <s v="2019-20"/>
    <d v="2019-07-24T03:15:51"/>
  </r>
  <r>
    <x v="1"/>
    <n v="78778894"/>
    <s v="Grado en Derecho"/>
    <n v="78778894"/>
    <s v="GABRIELA ESTEFANIA"/>
    <s v="CHUQUI"/>
    <s v="USHPA"/>
    <s v="gabriela-estefania.chuqui@alum.unirioja.es"/>
    <s v="2018-19"/>
    <x v="0"/>
    <s v="2019-20"/>
    <d v="2019-07-29T11:17:25"/>
  </r>
  <r>
    <x v="1"/>
    <n v="18090047"/>
    <s v="Grado en Derecho"/>
    <n v="18090047"/>
    <s v="CLAUDIA"/>
    <s v="OLIVAN"/>
    <s v="VILLANUEVA"/>
    <s v="claudia.olivan@alum.unirioja.es"/>
    <s v="2019-20"/>
    <x v="0"/>
    <s v="2019-20"/>
    <d v="2019-07-12T09:07:18"/>
  </r>
  <r>
    <x v="1"/>
    <n v="18074223"/>
    <s v="Grado en Derecho"/>
    <n v="18074223"/>
    <s v="PATRICIA"/>
    <s v="NICOLÁS"/>
    <s v="RUIZ"/>
    <s v="patricia.nicolas@alum.unirioja.es"/>
    <s v="2019-20"/>
    <x v="0"/>
    <s v="2019-20"/>
    <d v="2019-07-12T09:23:03"/>
  </r>
  <r>
    <x v="1"/>
    <n v="71354697"/>
    <s v="Grado en Derecho"/>
    <n v="71354697"/>
    <s v="DIEGO"/>
    <s v="CANO"/>
    <s v="TORRALBO"/>
    <s v="diego.cano@alum.unirioja.es"/>
    <s v="2019-20"/>
    <x v="0"/>
    <s v="2019-20"/>
    <d v="2019-07-12T10:55:34"/>
  </r>
  <r>
    <x v="1"/>
    <n v="18061932"/>
    <s v="Grado en Derecho"/>
    <n v="18061932"/>
    <s v="VERONICA VICTORIA"/>
    <s v="FRESNEDA"/>
    <s v="MUÑOZ"/>
    <s v="veronica.fresneda@alum.unirioja.es"/>
    <s v="2019-20"/>
    <x v="0"/>
    <s v="2019-20"/>
    <d v="2019-07-12T02:20:01"/>
  </r>
  <r>
    <x v="1"/>
    <n v="16641328"/>
    <s v="Grado en Derecho"/>
    <n v="16641328"/>
    <s v="ANA"/>
    <s v="MENDIZÁBAL"/>
    <s v="MARTÍNEZ"/>
    <s v="ana.mendizabal@alum.unirioja.es"/>
    <s v="2019-20"/>
    <x v="0"/>
    <s v="2019-20"/>
    <d v="2019-07-12T02:54:13"/>
  </r>
  <r>
    <x v="1"/>
    <n v="73431281"/>
    <s v="Grado en Derecho"/>
    <n v="73431281"/>
    <s v="MARIA"/>
    <s v="ILARRAZ"/>
    <s v="PARDOS"/>
    <s v="maria.ilarraz@alum.unirioja.es"/>
    <s v="2019-20"/>
    <x v="0"/>
    <s v="2019-20"/>
    <d v="2019-07-13T04:58:56"/>
  </r>
  <r>
    <x v="1"/>
    <n v="25361271"/>
    <s v="Grado en Derecho"/>
    <n v="25361271"/>
    <s v="JORGE"/>
    <s v="PÉREZ"/>
    <s v="MOLINA"/>
    <s v="jorge.perezmo@alum.unirioja.es"/>
    <s v="2019-20"/>
    <x v="0"/>
    <s v="2019-20"/>
    <d v="2019-07-14T12:59:11"/>
  </r>
  <r>
    <x v="1"/>
    <n v="18088893"/>
    <s v="Grado en Derecho"/>
    <n v="18088893"/>
    <s v="KAREN NAYELY"/>
    <s v="SOLIS"/>
    <s v="ROMERO"/>
    <s v="karen-nayely.solis@alum.unirioja.es"/>
    <s v="2019-20"/>
    <x v="0"/>
    <s v="2019-20"/>
    <d v="2019-07-15T10:52:50"/>
  </r>
  <r>
    <x v="1"/>
    <n v="72899399"/>
    <s v="Grado en Derecho"/>
    <n v="72899399"/>
    <s v="JIMENA"/>
    <s v="DE LA FUENTE"/>
    <s v="FERNÁNDEZ"/>
    <s v="jimena.de-lafuente@alum.unirioja.es"/>
    <s v="2019-20"/>
    <x v="0"/>
    <s v="2019-20"/>
    <d v="2019-07-15T12:48:35"/>
  </r>
  <r>
    <x v="1"/>
    <n v="21045174"/>
    <s v="Grado en Derecho"/>
    <n v="21045174"/>
    <s v="BEATRIZ"/>
    <s v="SADA"/>
    <s v="FERNÁNDEZ"/>
    <s v="beatriz.sada@alum.unirioja.es"/>
    <s v="2019-20"/>
    <x v="0"/>
    <s v="2019-20"/>
    <d v="2019-07-15T03:18:20"/>
  </r>
  <r>
    <x v="1"/>
    <n v="18084450"/>
    <s v="Grado en Derecho"/>
    <n v="18084450"/>
    <s v="BEATRIZ"/>
    <s v="MARTÍN"/>
    <s v="REVILLA"/>
    <s v="beatriz.martinr@alum.unirioja.es"/>
    <s v="2019-20"/>
    <x v="0"/>
    <s v="2019-20"/>
    <d v="2019-07-15T03:21:01"/>
  </r>
  <r>
    <x v="1"/>
    <n v="16642022"/>
    <s v="Grado en Derecho"/>
    <n v="16642022"/>
    <s v="ELISA"/>
    <s v="ESTEBAN"/>
    <s v="MARTÍNEZ"/>
    <s v="elisa.esteban@alum.unirioja.es"/>
    <s v="2019-20"/>
    <x v="0"/>
    <s v="2019-20"/>
    <d v="2019-07-15T03:34:24"/>
  </r>
  <r>
    <x v="1"/>
    <n v="71302960"/>
    <s v="Grado en Derecho"/>
    <n v="71302960"/>
    <s v="JOSÉ JAVIER"/>
    <s v="ARRIMADAS"/>
    <s v="GONZÁLEZ"/>
    <s v="jose-javier.arrimadas@alum.unirioja.es"/>
    <s v="2019-20"/>
    <x v="0"/>
    <s v="2019-20"/>
    <d v="2019-07-15T05:37:53"/>
  </r>
  <r>
    <x v="1"/>
    <n v="18088706"/>
    <s v="Grado en Derecho"/>
    <n v="18088706"/>
    <s v="PAULA"/>
    <s v="HIDALGO"/>
    <s v="RIOJA"/>
    <s v="paula.hidalgo@alum.unirioja.es"/>
    <s v="2019-20"/>
    <x v="0"/>
    <s v="2019-20"/>
    <d v="2019-07-15T05:50:26"/>
  </r>
  <r>
    <x v="1"/>
    <n v="17495021"/>
    <s v="Grado en Derecho"/>
    <n v="17495021"/>
    <s v="LEYRE"/>
    <s v="BENGOA"/>
    <s v="NANCLARES"/>
    <s v="leyre.bengoa@alum.unirioja.es"/>
    <s v="2019-20"/>
    <x v="0"/>
    <s v="2019-20"/>
    <d v="2019-07-15T10:14:55"/>
  </r>
  <r>
    <x v="1"/>
    <n v="18188196"/>
    <s v="Grado en Derecho"/>
    <n v="18188196"/>
    <s v="JAVIER"/>
    <s v="ROIG"/>
    <s v="RODANÉS"/>
    <s v="javier.roig@alum.unirioja.es"/>
    <s v="2019-20"/>
    <x v="0"/>
    <s v="2019-20"/>
    <d v="2019-07-16T12:14:20"/>
  </r>
  <r>
    <x v="1"/>
    <n v="73448199"/>
    <s v="Grado en Derecho"/>
    <n v="73448199"/>
    <s v="ISABEL"/>
    <s v="PÉREZ"/>
    <s v="RIVAS"/>
    <s v="isabel.perezr@alum.unirioja.es"/>
    <s v="2019-20"/>
    <x v="0"/>
    <s v="2019-20"/>
    <d v="2019-07-16T09:49:19"/>
  </r>
  <r>
    <x v="1"/>
    <s v="X9913214"/>
    <s v="Grado en Derecho"/>
    <s v="X9913214"/>
    <s v="LUMINITA DANIELA"/>
    <s v="FLORIAN"/>
    <m/>
    <s v="luminita-daniela.florian@alum.unirioja.es"/>
    <s v="2019-20"/>
    <x v="0"/>
    <s v="2019-20"/>
    <d v="2019-07-16T10:30:32"/>
  </r>
  <r>
    <x v="1"/>
    <n v="18186808"/>
    <s v="Grado en Derecho"/>
    <n v="18186808"/>
    <s v="ELSA"/>
    <s v="ARBEO"/>
    <s v="BRETÓN"/>
    <s v="elsa.arbeo@alum.unirioja.es"/>
    <s v="2019-20"/>
    <x v="0"/>
    <s v="2019-20"/>
    <d v="2019-07-16T11:11:21"/>
  </r>
  <r>
    <x v="1"/>
    <n v="18063588"/>
    <s v="Grado en Derecho"/>
    <n v="18063588"/>
    <s v="DIEGO"/>
    <s v="RAMON"/>
    <s v="CARRANZA"/>
    <s v="diego.ramon@alum.unirioja.es"/>
    <s v="2019-20"/>
    <x v="0"/>
    <s v="2019-20"/>
    <d v="2019-07-16T12:44:02"/>
  </r>
  <r>
    <x v="1"/>
    <n v="18083684"/>
    <s v="Grado en Derecho"/>
    <n v="18083684"/>
    <s v="JORGE"/>
    <s v="AGUIRRE"/>
    <s v="BLANCO"/>
    <s v="jorge.aguirreb@alum.unirioja.es"/>
    <s v="2019-20"/>
    <x v="0"/>
    <s v="2019-20"/>
    <d v="2019-07-16T01:53:37"/>
  </r>
  <r>
    <x v="1"/>
    <n v="21045512"/>
    <s v="Grado en Derecho"/>
    <n v="21045512"/>
    <s v="CLARA"/>
    <s v="GÓMEZ"/>
    <s v="CÁMARA"/>
    <s v="clara.gomez@alum.unirioja.es"/>
    <s v="2019-20"/>
    <x v="0"/>
    <s v="2019-20"/>
    <d v="2019-07-16T02:15:24"/>
  </r>
  <r>
    <x v="1"/>
    <n v="78773171"/>
    <s v="Grado en Derecho"/>
    <n v="78773171"/>
    <s v="ALBA"/>
    <s v="SANTAMARÍA"/>
    <s v="LALINDE"/>
    <s v="alba.santamarial@alum.unirioja.es"/>
    <s v="2019-20"/>
    <x v="0"/>
    <s v="2019-20"/>
    <d v="2019-07-16T02:29:02"/>
  </r>
  <r>
    <x v="1"/>
    <n v="18465135"/>
    <s v="Grado en Derecho"/>
    <n v="18465135"/>
    <s v="AURORA"/>
    <s v="MARTÍN"/>
    <s v="CONESA"/>
    <s v="aurora.martin@alum.unirioja.es"/>
    <s v="2019-20"/>
    <x v="0"/>
    <s v="2019-20"/>
    <d v="2019-07-17T12:43:41"/>
  </r>
  <r>
    <x v="1"/>
    <n v="78762160"/>
    <s v="Grado en Derecho"/>
    <n v="78762160"/>
    <s v="ÁLVARO"/>
    <s v="PASTOR"/>
    <s v="PRUSÉN"/>
    <s v="alvaro.pastor@alum.unirioja.es"/>
    <s v="2019-20"/>
    <x v="0"/>
    <s v="2019-20"/>
    <d v="2019-07-17T08:02:38"/>
  </r>
  <r>
    <x v="1"/>
    <n v="58018936"/>
    <s v="Grado en Derecho"/>
    <n v="58018936"/>
    <s v="DAVID FERNANDO"/>
    <s v="MOSQUERA"/>
    <s v="ARBOLEDA"/>
    <s v="david-fernando.mosquera@alum.unirioja.es"/>
    <s v="2019-20"/>
    <x v="0"/>
    <s v="2019-20"/>
    <d v="2019-07-17T10:26:30"/>
  </r>
  <r>
    <x v="1"/>
    <n v="18073834"/>
    <s v="Grado en Derecho"/>
    <n v="18073834"/>
    <s v="IÑIGO"/>
    <s v="BLANCO"/>
    <s v="FERNANDEZ"/>
    <s v="inigo.blanco@alum.unirioja.es"/>
    <s v="2019-20"/>
    <x v="0"/>
    <s v="2019-20"/>
    <d v="2019-07-22T11:24:57"/>
  </r>
  <r>
    <x v="1"/>
    <n v="18089790"/>
    <s v="Grado en Derecho"/>
    <n v="18089790"/>
    <s v="ANA"/>
    <s v="AGUIRRE"/>
    <s v="LÓPEZ"/>
    <s v="ana.aguirre@alum.unirioja.es"/>
    <s v="2019-20"/>
    <x v="0"/>
    <s v="2019-20"/>
    <d v="2019-07-22T12:28:14"/>
  </r>
  <r>
    <x v="1"/>
    <n v="16620576"/>
    <s v="Grado en Derecho"/>
    <n v="16620576"/>
    <s v="BRANDON SEBASTIÁN"/>
    <s v="SIGCHA"/>
    <s v="OCHOA"/>
    <s v="brandon-sebastian.sigcha@alum.unirioja.es"/>
    <s v="2019-20"/>
    <x v="0"/>
    <s v="2019-20"/>
    <d v="2019-07-22T12:45:20"/>
  </r>
  <r>
    <x v="1"/>
    <s v="X6613377"/>
    <s v="Grado en Derecho"/>
    <s v="X6613377"/>
    <s v="MUNEEBA"/>
    <s v="MASQAN"/>
    <m/>
    <s v="muneeba.masqan@alum.unirioja.es"/>
    <s v="2019-20"/>
    <x v="0"/>
    <s v="2019-20"/>
    <d v="2019-07-22T12:53:13"/>
  </r>
  <r>
    <x v="1"/>
    <n v="18084913"/>
    <s v="Grado en Derecho"/>
    <n v="18084913"/>
    <s v="MARÍA"/>
    <s v="PATO"/>
    <s v="RAMOS"/>
    <s v="maria.pato@alum.unirioja.es"/>
    <s v="2019-20"/>
    <x v="0"/>
    <s v="2019-20"/>
    <d v="2019-07-22T12:58:12"/>
  </r>
  <r>
    <x v="1"/>
    <n v="16649358"/>
    <s v="Grado en Derecho"/>
    <n v="16649358"/>
    <s v="HIND"/>
    <s v="TONINE"/>
    <s v="OUJELLAL"/>
    <s v="hind.tonine@alum.unirioja.es"/>
    <s v="2019-20"/>
    <x v="0"/>
    <s v="2019-20"/>
    <d v="2019-07-22T01:24:19"/>
  </r>
  <r>
    <x v="1"/>
    <n v="18083983"/>
    <s v="Grado en Derecho"/>
    <n v="18083983"/>
    <s v="NATALIE"/>
    <s v="MAMOLAR"/>
    <s v="DOMENECH"/>
    <s v="natalie.mamolar@alum.unirioja.es"/>
    <s v="2019-20"/>
    <x v="0"/>
    <s v="2019-20"/>
    <d v="2019-07-23T09:05:08"/>
  </r>
  <r>
    <x v="1"/>
    <n v="72600116"/>
    <s v="Grado en Derecho"/>
    <n v="72600116"/>
    <s v="MARTIN"/>
    <s v="TOSAL"/>
    <s v="POZA"/>
    <s v="martin.tosal@alum.unirioja.es"/>
    <s v="2019-20"/>
    <x v="0"/>
    <s v="2019-20"/>
    <d v="2019-07-23T10:37:24"/>
  </r>
  <r>
    <x v="1"/>
    <n v="16621709"/>
    <s v="Grado en Derecho"/>
    <n v="16621709"/>
    <s v="ROCÍO"/>
    <s v="MONTES"/>
    <s v="FOUARGE"/>
    <s v="rocio.montes@alum.unirioja.es"/>
    <s v="2019-20"/>
    <x v="0"/>
    <s v="2019-20"/>
    <d v="2019-07-24T02:53:45"/>
  </r>
  <r>
    <x v="1"/>
    <n v="16640456"/>
    <s v="Grado en Derecho"/>
    <n v="16640456"/>
    <s v="ANDREA"/>
    <s v="SANZ"/>
    <s v="SANCHA"/>
    <s v="andrea.sanz@alum.unirioja.es"/>
    <s v="2019-20"/>
    <x v="0"/>
    <s v="2019-20"/>
    <d v="2019-07-24T10:51:47"/>
  </r>
  <r>
    <x v="1"/>
    <n v="73481387"/>
    <s v="Grado en Derecho"/>
    <n v="73481387"/>
    <s v="ANDREA"/>
    <s v="SERRA"/>
    <s v="MARQUEZ"/>
    <s v="andrea.serra@alum.unirioja.es"/>
    <s v="2019-20"/>
    <x v="0"/>
    <s v="2019-20"/>
    <d v="2019-07-23T12:30:53"/>
  </r>
  <r>
    <x v="1"/>
    <n v="78777710"/>
    <s v="Grado en Derecho"/>
    <n v="78777710"/>
    <s v="VICTORIA"/>
    <s v="OVEJAS"/>
    <s v="SÁEZ"/>
    <s v="victoria.ovejas@alum.unirioja.es"/>
    <s v="2019-20"/>
    <x v="0"/>
    <s v="2019-20"/>
    <d v="2019-07-23T04:38:38"/>
  </r>
  <r>
    <x v="1"/>
    <n v="16644141"/>
    <s v="Grado en Derecho"/>
    <n v="16644141"/>
    <s v="COLOMA"/>
    <s v="ESPUELAS"/>
    <s v="MARTINEZ"/>
    <s v="coloma.espuelas@alum.unirioja.es"/>
    <s v="2019-20"/>
    <x v="0"/>
    <s v="2019-20"/>
    <d v="2019-07-24T07:50:21"/>
  </r>
  <r>
    <x v="1"/>
    <n v="17496417"/>
    <s v="Grado en Derecho"/>
    <n v="17496417"/>
    <s v="ELENA"/>
    <s v="MARÍN"/>
    <s v="GÓMEZ"/>
    <s v="elena.maring@alum.unirioja.es"/>
    <s v="2019-20"/>
    <x v="0"/>
    <s v="2019-20"/>
    <d v="2019-07-24T09:10:15"/>
  </r>
  <r>
    <x v="1"/>
    <n v="78762702"/>
    <s v="Grado en Derecho"/>
    <n v="78762702"/>
    <s v="SATURIO"/>
    <s v="CASAS"/>
    <s v="LOZANO"/>
    <s v="saturio.casas@alum.unirioja.es"/>
    <s v="2019-20"/>
    <x v="0"/>
    <s v="2019-20"/>
    <d v="2019-07-24T09:44:54"/>
  </r>
  <r>
    <x v="1"/>
    <n v="16642039"/>
    <s v="Grado en Derecho"/>
    <n v="16642039"/>
    <s v="DANILO"/>
    <s v="GIL"/>
    <s v="DELGADO"/>
    <s v="danilo.gil@alum.unirioja.es"/>
    <s v="2019-20"/>
    <x v="0"/>
    <s v="2019-20"/>
    <d v="2019-07-25T09:18:57"/>
  </r>
  <r>
    <x v="1"/>
    <n v="16645636"/>
    <s v="Grado en Derecho"/>
    <n v="16645636"/>
    <s v="ISABELLA"/>
    <s v="JARAMILLO"/>
    <s v="AGUILAR"/>
    <s v="isabella.jaramillo@alum.unirioja.es"/>
    <s v="2019-20"/>
    <x v="0"/>
    <s v="2019-20"/>
    <d v="2019-07-28T08:16:08"/>
  </r>
  <r>
    <x v="1"/>
    <n v="73436875"/>
    <s v="Grado en Derecho"/>
    <n v="73436875"/>
    <s v="CELIA"/>
    <s v="ALDAZ"/>
    <s v="SAMANES"/>
    <s v="celia.aldaz@alum.unirioja.es"/>
    <s v="2019-20"/>
    <x v="0"/>
    <s v="2019-20"/>
    <d v="2019-07-29T10:17:25"/>
  </r>
  <r>
    <x v="1"/>
    <n v="17495603"/>
    <s v="Grado en Derecho"/>
    <n v="17495603"/>
    <s v="DANIEL JESÚS"/>
    <s v="ALIDO"/>
    <s v="MARTÍN"/>
    <s v="daniel-jesus.alido@alum.unirioja.es"/>
    <s v="2019-20"/>
    <x v="0"/>
    <s v="2019-20"/>
    <d v="2019-07-31T08:10:30"/>
  </r>
  <r>
    <x v="1"/>
    <n v="18075265"/>
    <s v="Grado en Derecho"/>
    <n v="18075265"/>
    <s v="VÍCTOR RODRIGO"/>
    <s v="SIERRA"/>
    <s v="RODRÍGUEZ"/>
    <s v="victor-rodrigo.sierra@alum.unirioja.es"/>
    <s v="2019-20"/>
    <x v="0"/>
    <s v="2019-20"/>
    <d v="2019-07-31T11:52:21"/>
  </r>
  <r>
    <x v="1"/>
    <n v="58031903"/>
    <s v="Grado en Derecho"/>
    <n v="58031903"/>
    <s v="NOELIA"/>
    <s v="BRUNO"/>
    <s v="ANTOLIN"/>
    <s v="noelia.bruno@alum.unirioja.es"/>
    <s v="2019-20"/>
    <x v="0"/>
    <s v="2019-20"/>
    <d v="2019-08-28T09:55:53"/>
  </r>
  <r>
    <x v="1"/>
    <n v="72833142"/>
    <s v="Grado en Derecho"/>
    <n v="72833142"/>
    <s v="GLANA"/>
    <s v="AZMAN"/>
    <s v="SAD-DAF"/>
    <s v="glana.azman@alum.unirioja.es"/>
    <s v="2019-20"/>
    <x v="0"/>
    <s v="2019-20"/>
    <d v="2019-08-28T12:07:38"/>
  </r>
  <r>
    <x v="1"/>
    <n v="18187002"/>
    <s v="Grado en Derecho"/>
    <n v="18187002"/>
    <s v="INMACULADA"/>
    <s v="RAMÍREZ"/>
    <s v="PEDROSO"/>
    <s v="inmaculada.ramirez@alum.unirioja.es"/>
    <s v="2019-20"/>
    <x v="0"/>
    <s v="2019-20"/>
    <d v="2019-08-29T04:43:54"/>
  </r>
  <r>
    <x v="1"/>
    <n v="17495873"/>
    <s v="Grado en Derecho"/>
    <n v="17495873"/>
    <s v="ANA"/>
    <s v="GURREA"/>
    <s v="GARCIA"/>
    <s v="ana.gurreag@alum.unirioja.es"/>
    <s v="2019-20"/>
    <x v="0"/>
    <s v="2019-20"/>
    <d v="2019-09-03T01:44:32"/>
  </r>
  <r>
    <x v="1"/>
    <n v="16645695"/>
    <s v="Grado en Derecho"/>
    <n v="16645695"/>
    <s v="SOUFIANE"/>
    <s v="MOUSSAOUI"/>
    <s v="ABDERRAHAMANE"/>
    <s v="soufiane.moussaoui@alum.unirioja.es"/>
    <s v="2019-20"/>
    <x v="0"/>
    <s v="2019-20"/>
    <d v="2019-09-27T08:48:34"/>
  </r>
  <r>
    <x v="1"/>
    <n v="18061117"/>
    <s v="Grado en Derecho"/>
    <n v="18061117"/>
    <s v="ADRIÁN"/>
    <s v="BUENO"/>
    <s v="PÉREZ-SEVILLA"/>
    <s v="adrian.bueno@alum.unirioja.es"/>
    <s v="2019-20"/>
    <x v="0"/>
    <s v="2019-20"/>
    <d v="2019-09-18T04:23:06"/>
  </r>
  <r>
    <x v="2"/>
    <n v="16632949"/>
    <s v="Grado en Trabajo Social"/>
    <n v="16632949"/>
    <s v="VANESSA"/>
    <s v="SALCEDO"/>
    <s v="MILLA"/>
    <s v="vanessa.salcedo@alum.unirioja.es"/>
    <s v="2011-12"/>
    <x v="0"/>
    <s v="2019-20"/>
    <d v="2019-07-30T08:24:41"/>
  </r>
  <r>
    <x v="2"/>
    <n v="72891694"/>
    <s v="Grado en Trabajo Social"/>
    <n v="72891694"/>
    <s v="NATALIA"/>
    <s v="FERNÁNDEZ"/>
    <s v="DÍAZ"/>
    <s v="natalia.fernandezd@alum.unirioja.es"/>
    <s v="2013-14"/>
    <x v="0"/>
    <s v="2019-20"/>
    <d v="2019-07-25T08:50:30"/>
  </r>
  <r>
    <x v="2"/>
    <n v="16630518"/>
    <s v="Grado en Trabajo Social"/>
    <n v="16630518"/>
    <s v="GORKA"/>
    <s v="RODRÍGUEZ"/>
    <s v="JIMÉNEZ"/>
    <s v="gorka.rodriguez@alum.unirioja.es"/>
    <s v="2013-14"/>
    <x v="0"/>
    <s v="2019-20"/>
    <d v="2019-07-25T11:10:19"/>
  </r>
  <r>
    <x v="2"/>
    <n v="16643101"/>
    <s v="Grado en Trabajo Social"/>
    <n v="16643101"/>
    <s v="DANIEL"/>
    <s v="BERCEO"/>
    <s v="IBÁÑEZ"/>
    <s v="daniel.berceo@alum.unirioja.es"/>
    <s v="2014-15"/>
    <x v="0"/>
    <s v="2019-20"/>
    <d v="2019-08-21T09:35:42"/>
  </r>
  <r>
    <x v="2"/>
    <n v="16635014"/>
    <s v="Grado en Trabajo Social"/>
    <n v="16635014"/>
    <s v="ERIKA PRISCILA"/>
    <s v="AGUILAR"/>
    <s v="QUINATOA"/>
    <s v="erika-priscila.aguilar@alum.unirioja.es"/>
    <s v="2014-15"/>
    <x v="0"/>
    <s v="2019-20"/>
    <d v="2019-07-24T01:47:51"/>
  </r>
  <r>
    <x v="2"/>
    <n v="16641027"/>
    <s v="Grado en Trabajo Social"/>
    <n v="16641027"/>
    <s v="MARCOS"/>
    <s v="LÁZARO"/>
    <s v="LASOTA"/>
    <s v="marcos.lazaro@alum.unirioja.es"/>
    <s v="2014-15"/>
    <x v="0"/>
    <s v="2019-20"/>
    <d v="2019-09-18T09:45:17"/>
  </r>
  <r>
    <x v="2"/>
    <n v="78761895"/>
    <s v="Grado en Trabajo Social"/>
    <n v="78761895"/>
    <s v="ALEJANDRO"/>
    <s v="MORACHO"/>
    <s v="CARO"/>
    <s v="alejandro.moracho@alum.unirioja.es"/>
    <s v="2015-16"/>
    <x v="0"/>
    <s v="2019-20"/>
    <d v="2019-10-08T01:11:12"/>
  </r>
  <r>
    <x v="2"/>
    <n v="16638894"/>
    <s v="Grado en Trabajo Social"/>
    <n v="16638894"/>
    <s v="IVÁN"/>
    <s v="JIMÉNEZ"/>
    <s v="FADRIQUE"/>
    <s v="ivan.jimenez@alum.unirioja.es"/>
    <s v="2015-16"/>
    <x v="0"/>
    <s v="2019-20"/>
    <d v="2019-07-25T10:40:53"/>
  </r>
  <r>
    <x v="2"/>
    <n v="16623061"/>
    <s v="Grado en Trabajo Social"/>
    <n v="16623061"/>
    <s v="MARTÍN"/>
    <s v="RODRÍGUEZ"/>
    <s v="PRONESTI"/>
    <s v="martin.rodriguez@alum.unirioja.es"/>
    <s v="2015-16"/>
    <x v="0"/>
    <s v="2019-20"/>
    <d v="2019-07-25T10:55:51"/>
  </r>
  <r>
    <x v="2"/>
    <n v="18082311"/>
    <s v="Grado en Trabajo Social"/>
    <n v="18082311"/>
    <s v="MALENA"/>
    <s v="SÁENZ"/>
    <s v="MURRIA"/>
    <s v="malena.saenz@alum.unirioja.es"/>
    <s v="2015-16"/>
    <x v="0"/>
    <s v="2019-20"/>
    <d v="2019-07-29T01:15:36"/>
  </r>
  <r>
    <x v="2"/>
    <n v="51129938"/>
    <s v="Grado en Trabajo Social"/>
    <n v="51129938"/>
    <s v="CLARA"/>
    <s v="FLORES"/>
    <s v="ISLA"/>
    <s v="clara.flores@alum.unirioja.es"/>
    <s v="2015-16"/>
    <x v="0"/>
    <s v="2019-20"/>
    <d v="2019-07-25T05:12:19"/>
  </r>
  <r>
    <x v="2"/>
    <n v="17498671"/>
    <s v="Grado en Trabajo Social"/>
    <n v="17498671"/>
    <s v="LEIRE"/>
    <s v="PÉREZ"/>
    <s v="SÁENZ"/>
    <s v="leire.perezs@alum.unirioja.es"/>
    <s v="2015-16"/>
    <x v="0"/>
    <s v="2019-20"/>
    <d v="2019-07-24T02:46:19"/>
  </r>
  <r>
    <x v="2"/>
    <s v="X3303835"/>
    <s v="Grado en Trabajo Social"/>
    <s v="X3303835"/>
    <s v="PORCIANA"/>
    <s v="NTOTO"/>
    <s v="PAULINA"/>
    <s v="paulina.porciana@alum.unirioja.es"/>
    <s v="2015-16"/>
    <x v="0"/>
    <s v="2019-20"/>
    <d v="2019-10-08T01:13:58"/>
  </r>
  <r>
    <x v="2"/>
    <n v="21045414"/>
    <s v="Grado en Trabajo Social"/>
    <n v="21045414"/>
    <s v="MARINA"/>
    <s v="MARTÍNEZ"/>
    <s v="TOMÉ"/>
    <s v="marina.martinezt@alum.unirioja.es"/>
    <s v="2015-16"/>
    <x v="0"/>
    <s v="2019-20"/>
    <d v="2019-07-26T02:45:15"/>
  </r>
  <r>
    <x v="2"/>
    <n v="18075058"/>
    <s v="Grado en Trabajo Social"/>
    <n v="18075058"/>
    <s v="HELENA"/>
    <s v="ALCALDE"/>
    <s v="JIMÉNEZ"/>
    <s v="helena.alcalde@alum.unirioja.es"/>
    <s v="2015-16"/>
    <x v="0"/>
    <s v="2019-20"/>
    <d v="2019-07-24T04:25:34"/>
  </r>
  <r>
    <x v="2"/>
    <n v="73424122"/>
    <s v="Grado en Trabajo Social"/>
    <n v="73424122"/>
    <s v="SARA"/>
    <s v="EL BAKALI"/>
    <s v="MOHAMMADI"/>
    <s v="sara.el-bakali@alum.unirioja.es"/>
    <s v="2015-16"/>
    <x v="1"/>
    <s v="2019-20"/>
    <d v="2019-07-24T06:24:58"/>
  </r>
  <r>
    <x v="2"/>
    <n v="16649052"/>
    <s v="Grado en Trabajo Social"/>
    <n v="16649052"/>
    <s v="YOUSRA"/>
    <s v="ABTAUL"/>
    <s v="EL BAKKALI"/>
    <s v="yousra.abtaul@alum.unirioja.es"/>
    <s v="2015-16"/>
    <x v="0"/>
    <s v="2019-20"/>
    <d v="2019-07-29T12:16:04"/>
  </r>
  <r>
    <x v="2"/>
    <n v="78771157"/>
    <s v="Grado en Trabajo Social"/>
    <n v="78771157"/>
    <s v="MARÍA EUGENIA"/>
    <s v="SORIANO"/>
    <s v="MARZO"/>
    <s v="maria-eugenia.soriano@alum.unirioja.es"/>
    <s v="2015-16"/>
    <x v="0"/>
    <s v="2019-20"/>
    <d v="2019-07-24T01:56:53"/>
  </r>
  <r>
    <x v="2"/>
    <n v="18079773"/>
    <s v="Grado en Trabajo Social"/>
    <n v="18079773"/>
    <s v="NATALIA"/>
    <s v="BENI"/>
    <s v="FERNÁNDEZ"/>
    <s v="natalia.beni@alum.unirioja.es"/>
    <s v="2015-16"/>
    <x v="0"/>
    <s v="2019-20"/>
    <d v="2019-07-24T11:12:39"/>
  </r>
  <r>
    <x v="2"/>
    <n v="72524838"/>
    <s v="Grado en Trabajo Social"/>
    <n v="72524838"/>
    <s v="AMAIA"/>
    <s v="URRATE"/>
    <s v="RETEGUI"/>
    <s v="amaia.urrate@alum.unirioja.es"/>
    <s v="2015-16"/>
    <x v="0"/>
    <s v="2019-20"/>
    <d v="2019-07-24T12:22:22"/>
  </r>
  <r>
    <x v="2"/>
    <n v="16639302"/>
    <s v="Grado en Trabajo Social"/>
    <n v="16639302"/>
    <s v="ALBERTO"/>
    <s v="LÓPEZ"/>
    <s v="GARIJO"/>
    <s v="alberto.lopezg@alum.unirioja.es"/>
    <s v="2015-16"/>
    <x v="0"/>
    <s v="2019-20"/>
    <d v="2019-07-26T09:43:26"/>
  </r>
  <r>
    <x v="2"/>
    <n v="21045057"/>
    <s v="Grado en Trabajo Social"/>
    <n v="21045057"/>
    <s v="MÍRIAM"/>
    <s v="MAEZTU"/>
    <s v="CALVO"/>
    <s v="miriam.maeztu@alum.unirioja.es"/>
    <s v="2015-16"/>
    <x v="0"/>
    <s v="2019-20"/>
    <d v="2019-07-25T09:56:48"/>
  </r>
  <r>
    <x v="2"/>
    <n v="16644815"/>
    <s v="Grado en Trabajo Social"/>
    <n v="16644815"/>
    <s v="JUDITH"/>
    <s v="MARTÍNEZ"/>
    <s v="LEZA"/>
    <s v="judith.martinezl@alum.unirioja.es"/>
    <s v="2015-16"/>
    <x v="0"/>
    <s v="2019-20"/>
    <d v="2019-07-24T12:41:11"/>
  </r>
  <r>
    <x v="2"/>
    <n v="16626091"/>
    <s v="Grado en Trabajo Social"/>
    <n v="16626091"/>
    <s v="ADRIÁN"/>
    <s v="CENICEROS"/>
    <s v="EIBAR"/>
    <s v="adrian.cenicerose@alum.unirioja.es"/>
    <s v="2015-16"/>
    <x v="0"/>
    <s v="2019-20"/>
    <d v="2019-07-30T07:10:17"/>
  </r>
  <r>
    <x v="2"/>
    <n v="44646382"/>
    <s v="Grado en Trabajo Social"/>
    <n v="44646382"/>
    <s v="MARÍA"/>
    <s v="PAJA"/>
    <s v="MENDIVIL"/>
    <s v="maria.paja@alum.unirioja.es"/>
    <s v="2015-16"/>
    <x v="0"/>
    <s v="2019-20"/>
    <d v="2019-07-27T11:00:49"/>
  </r>
  <r>
    <x v="2"/>
    <n v="78774122"/>
    <s v="Grado en Trabajo Social"/>
    <n v="78774122"/>
    <s v="ESTÍBALIZ"/>
    <s v="ARNEDO"/>
    <s v="CORDÓN"/>
    <s v="estibaliz.arnedo@alum.unirioja.es"/>
    <s v="2015-16"/>
    <x v="0"/>
    <s v="2019-20"/>
    <d v="2019-07-25T03:39:58"/>
  </r>
  <r>
    <x v="2"/>
    <n v="16644708"/>
    <s v="Grado en Trabajo Social"/>
    <n v="16644708"/>
    <s v="REBECA"/>
    <s v="MORENO"/>
    <s v="PÉREZ"/>
    <s v="rebeca.morenop@alum.unirioja.es"/>
    <s v="2015-16"/>
    <x v="0"/>
    <s v="2019-20"/>
    <d v="2019-07-24T05:41:07"/>
  </r>
  <r>
    <x v="2"/>
    <n v="17496716"/>
    <s v="Grado en Trabajo Social"/>
    <n v="17496716"/>
    <s v="JUDITH"/>
    <s v="INFANTE"/>
    <s v="RUBIO"/>
    <s v="judith.infante@alum.unirioja.es"/>
    <s v="2015-16"/>
    <x v="0"/>
    <s v="2019-20"/>
    <d v="2019-07-24T12:56:52"/>
  </r>
  <r>
    <x v="2"/>
    <n v="16626511"/>
    <s v="Grado en Trabajo Social"/>
    <n v="16626511"/>
    <s v="PABLO"/>
    <s v="CAPARROSO"/>
    <s v="RUDIEZ"/>
    <s v="pablo.caparroso@alum.unirioja.es"/>
    <s v="2016-17"/>
    <x v="0"/>
    <s v="2019-20"/>
    <d v="2019-07-29T10:46:45"/>
  </r>
  <r>
    <x v="2"/>
    <n v="16632894"/>
    <s v="Grado en Trabajo Social"/>
    <n v="16632894"/>
    <s v="MARÍA"/>
    <s v="PRADO"/>
    <s v="MORRAS"/>
    <s v="maria.prado@alum.unirioja.es"/>
    <s v="2016-17"/>
    <x v="0"/>
    <s v="2019-20"/>
    <d v="2019-07-24T12:05:11"/>
  </r>
  <r>
    <x v="2"/>
    <n v="18082837"/>
    <s v="Grado en Trabajo Social"/>
    <n v="18082837"/>
    <s v="MISHELL FERNANDA"/>
    <s v="LÓPEZ"/>
    <s v="CÓNDOR"/>
    <s v="mishell-fernanda.lopez@alum.unirioja.es"/>
    <s v="2016-17"/>
    <x v="0"/>
    <s v="2019-20"/>
    <d v="2019-07-24T07:08:58"/>
  </r>
  <r>
    <x v="2"/>
    <n v="73436016"/>
    <s v="Grado en Trabajo Social"/>
    <n v="73436016"/>
    <s v="CIELO"/>
    <s v="SÁNCHEZ"/>
    <s v="GALGO"/>
    <s v="cielo.sanchez@alum.unirioja.es"/>
    <s v="2016-17"/>
    <x v="0"/>
    <s v="2019-20"/>
    <d v="2019-07-24T11:27:18"/>
  </r>
  <r>
    <x v="2"/>
    <n v="16640654"/>
    <s v="Grado en Trabajo Social"/>
    <n v="16640654"/>
    <s v="AINHOA"/>
    <s v="LÓPEZ DE DICASTILLO"/>
    <s v="JIMÉNEZ"/>
    <s v="ainhoa.lopez-dedicastillo@alum.unirioja.es"/>
    <s v="2016-17"/>
    <x v="0"/>
    <s v="2019-20"/>
    <d v="2019-07-24T11:38:35"/>
  </r>
  <r>
    <x v="2"/>
    <n v="72798736"/>
    <s v="Grado en Trabajo Social"/>
    <n v="72798736"/>
    <s v="ALBA"/>
    <s v="ARMENGOL"/>
    <s v="ZURIMENDI"/>
    <s v="alba.armengol@alum.unirioja.es"/>
    <s v="2016-17"/>
    <x v="0"/>
    <s v="2019-20"/>
    <d v="2019-07-24T11:01:48"/>
  </r>
  <r>
    <x v="2"/>
    <n v="45167627"/>
    <s v="Grado en Trabajo Social"/>
    <n v="45167627"/>
    <s v="NAGORE"/>
    <s v="PEÑA"/>
    <s v="BARJOLA"/>
    <s v="nagore.pena@alum.unirioja.es"/>
    <s v="2016-17"/>
    <x v="0"/>
    <s v="2019-20"/>
    <d v="2019-07-24T11:31:22"/>
  </r>
  <r>
    <x v="2"/>
    <n v="16623809"/>
    <s v="Grado en Trabajo Social"/>
    <n v="16623809"/>
    <s v="IVÁN"/>
    <s v="CAMPO"/>
    <s v="PÉREZ"/>
    <s v="ivan.campo@alum.unirioja.es"/>
    <s v="2016-17"/>
    <x v="0"/>
    <s v="2019-20"/>
    <d v="2019-07-24T11:02:49"/>
  </r>
  <r>
    <x v="2"/>
    <n v="16625403"/>
    <s v="Grado en Trabajo Social"/>
    <n v="16625403"/>
    <s v="IRENE"/>
    <s v="YANGUAS"/>
    <s v="SÁENZ"/>
    <s v="irene.yanguas@alum.unirioja.es"/>
    <s v="2016-17"/>
    <x v="0"/>
    <s v="2019-20"/>
    <d v="2019-07-24T03:25:32"/>
  </r>
  <r>
    <x v="2"/>
    <n v="73009364"/>
    <s v="Grado en Trabajo Social"/>
    <n v="73009364"/>
    <s v="LUCÍA"/>
    <s v="CASTRO"/>
    <s v="SÁNCHEZ"/>
    <s v="lucia.castro@alum.unirioja.es"/>
    <s v="2016-17"/>
    <x v="0"/>
    <s v="2019-20"/>
    <d v="2019-07-24T02:24:35"/>
  </r>
  <r>
    <x v="2"/>
    <n v="16099068"/>
    <s v="Grado en Trabajo Social"/>
    <n v="16099068"/>
    <s v="GABRIELA"/>
    <s v="NÚÑEZ"/>
    <s v="CERUELO"/>
    <s v="gabriela.nunez@alum.unirioja.es"/>
    <s v="2016-17"/>
    <x v="0"/>
    <s v="2019-20"/>
    <d v="2019-07-24T11:02:58"/>
  </r>
  <r>
    <x v="2"/>
    <n v="16612847"/>
    <s v="Grado en Trabajo Social"/>
    <n v="16612847"/>
    <s v="ANDREA"/>
    <s v="MUÑOZ"/>
    <s v="FERNÁNDEZ"/>
    <s v="andrea.munozf@alum.unirioja.es"/>
    <s v="2016-17"/>
    <x v="0"/>
    <s v="2019-20"/>
    <d v="2019-07-24T11:12:28"/>
  </r>
  <r>
    <x v="2"/>
    <n v="16633037"/>
    <s v="Grado en Trabajo Social"/>
    <n v="16633037"/>
    <s v="MARINA"/>
    <s v="GALAR"/>
    <s v="SAN JUAN"/>
    <s v="marina.galar@alum.unirioja.es"/>
    <s v="2016-17"/>
    <x v="0"/>
    <s v="2019-20"/>
    <d v="2019-07-24T01:50:39"/>
  </r>
  <r>
    <x v="2"/>
    <n v="18076444"/>
    <s v="Grado en Trabajo Social"/>
    <n v="18076444"/>
    <s v="SARA"/>
    <s v="NARRO"/>
    <s v="LAPUENTE"/>
    <s v="sara.narro@alum.unirioja.es"/>
    <s v="2016-17"/>
    <x v="0"/>
    <s v="2019-20"/>
    <d v="2019-07-24T03:45:58"/>
  </r>
  <r>
    <x v="2"/>
    <n v="78762049"/>
    <s v="Grado en Trabajo Social"/>
    <n v="78762049"/>
    <s v="CELIA"/>
    <s v="ANTÓN"/>
    <s v="ENERIZ"/>
    <s v="celia.anton@alum.unirioja.es"/>
    <s v="2016-17"/>
    <x v="0"/>
    <s v="2019-20"/>
    <d v="2019-07-29T02:51:34"/>
  </r>
  <r>
    <x v="2"/>
    <n v="16635839"/>
    <s v="Grado en Trabajo Social"/>
    <n v="16635839"/>
    <s v="ELENA"/>
    <s v="DOMINGUEZ"/>
    <s v="SAN PEDRO"/>
    <s v="elena.dominguez@alum.unirioja.es"/>
    <s v="2016-17"/>
    <x v="0"/>
    <s v="2019-20"/>
    <d v="2019-07-24T11:04:36"/>
  </r>
  <r>
    <x v="2"/>
    <n v="58017217"/>
    <s v="Grado en Trabajo Social"/>
    <n v="58017217"/>
    <s v="ANA CRISTINA"/>
    <s v="FERREIRA"/>
    <s v="LOPES"/>
    <s v="ana-cristina.ferreira@alum.unirioja.es"/>
    <s v="2016-17"/>
    <x v="0"/>
    <s v="2019-20"/>
    <d v="2019-07-25T09:31:12"/>
  </r>
  <r>
    <x v="2"/>
    <n v="78776658"/>
    <s v="Grado en Trabajo Social"/>
    <n v="78776658"/>
    <s v="VANESA"/>
    <s v="GARCÉS"/>
    <s v="SESMA"/>
    <s v="vanesa.garces@alum.unirioja.es"/>
    <s v="2016-17"/>
    <x v="0"/>
    <s v="2019-20"/>
    <d v="2019-07-25T11:38:05"/>
  </r>
  <r>
    <x v="2"/>
    <n v="18075233"/>
    <s v="Grado en Trabajo Social"/>
    <n v="18075233"/>
    <s v="ÁLVARO"/>
    <s v="ROYO"/>
    <s v="BENITO"/>
    <s v="alvaro.royo@alum.unirioja.es"/>
    <s v="2016-17"/>
    <x v="0"/>
    <s v="2019-20"/>
    <d v="2019-07-24T11:10:48"/>
  </r>
  <r>
    <x v="2"/>
    <n v="17496498"/>
    <s v="Grado en Trabajo Social"/>
    <n v="17496498"/>
    <s v="CARMEN"/>
    <s v="BELLÓN"/>
    <s v="GARCÍA"/>
    <s v="carmen.bellon@alum.unirioja.es"/>
    <s v="2016-17"/>
    <x v="0"/>
    <s v="2019-20"/>
    <d v="2019-07-24T11:04:34"/>
  </r>
  <r>
    <x v="2"/>
    <n v="71351560"/>
    <s v="Grado en Trabajo Social"/>
    <n v="71351560"/>
    <s v="ADRIANA"/>
    <s v="GARCÍA DE ANDOAÍN"/>
    <s v="NEBREDA"/>
    <s v="adriana.garciadeandoain@alum.unirioja.es"/>
    <s v="2016-17"/>
    <x v="0"/>
    <s v="2019-20"/>
    <d v="2019-07-30T02:07:03"/>
  </r>
  <r>
    <x v="2"/>
    <n v="72797612"/>
    <s v="Grado en Trabajo Social"/>
    <n v="72797612"/>
    <s v="ÁNGELA"/>
    <s v="CALVO"/>
    <s v="BRUÑA"/>
    <s v="angela.calvo@alum.unirioja.es"/>
    <s v="2016-17"/>
    <x v="0"/>
    <s v="2019-20"/>
    <d v="2019-07-24T02:10:44"/>
  </r>
  <r>
    <x v="2"/>
    <n v="44648167"/>
    <s v="Grado en Trabajo Social"/>
    <n v="44648167"/>
    <s v="ÁNGELA"/>
    <s v="DÍAZ"/>
    <s v="TANCO"/>
    <s v="angela.diaz@alum.unirioja.es"/>
    <s v="2016-17"/>
    <x v="0"/>
    <s v="2019-20"/>
    <d v="2019-07-24T08:55:37"/>
  </r>
  <r>
    <x v="2"/>
    <n v="21070561"/>
    <s v="Grado en Trabajo Social"/>
    <n v="21070561"/>
    <s v="NATALIA"/>
    <s v="GIL"/>
    <s v="BURGOS"/>
    <s v="natalia.gilb@alum.unirioja.es"/>
    <s v="2016-17"/>
    <x v="0"/>
    <s v="2019-20"/>
    <d v="2019-07-24T11:00:33"/>
  </r>
  <r>
    <x v="2"/>
    <n v="16643746"/>
    <s v="Grado en Trabajo Social"/>
    <n v="16643746"/>
    <s v="ÁNGELA"/>
    <s v="GIL DE GÓMEZ"/>
    <s v="CHAMADOIRA"/>
    <s v="angela.gil-degomez@alum.unirioja.es"/>
    <s v="2016-17"/>
    <x v="0"/>
    <s v="2019-20"/>
    <d v="2019-07-24T03:48:21"/>
  </r>
  <r>
    <x v="2"/>
    <n v="18080164"/>
    <s v="Grado en Trabajo Social"/>
    <n v="18080164"/>
    <s v="SONIA"/>
    <s v="MARTÍNEZ"/>
    <s v="FREJO"/>
    <s v="sonia.martinezf@alum.unirioja.es"/>
    <s v="2016-17"/>
    <x v="0"/>
    <s v="2019-20"/>
    <d v="2019-07-24T02:28:59"/>
  </r>
  <r>
    <x v="2"/>
    <n v="18082870"/>
    <s v="Grado en Trabajo Social"/>
    <n v="18082870"/>
    <s v="ROBERTO"/>
    <s v="PASCUAL"/>
    <s v="HERREROS"/>
    <s v="roberto.pascualh@alum.unirioja.es"/>
    <s v="2016-17"/>
    <x v="0"/>
    <s v="2019-20"/>
    <d v="2019-07-30T11:19:14"/>
  </r>
  <r>
    <x v="2"/>
    <n v="16629115"/>
    <s v="Grado en Trabajo Social"/>
    <n v="16629115"/>
    <s v="SAÚL"/>
    <s v="PURAS"/>
    <s v="MANTEIGA"/>
    <s v="saul.puras@alum.unirioja.es"/>
    <s v="2016-17"/>
    <x v="0"/>
    <s v="2019-20"/>
    <d v="2019-07-29T12:12:01"/>
  </r>
  <r>
    <x v="2"/>
    <n v="73127218"/>
    <s v="Grado en Trabajo Social"/>
    <n v="73127218"/>
    <s v="CARLOTA"/>
    <s v="MARTIN"/>
    <s v="JAURRIETA"/>
    <s v="carlota.martin@alum.unirioja.es"/>
    <s v="2016-17"/>
    <x v="0"/>
    <s v="2019-20"/>
    <d v="2019-07-26T11:15:01"/>
  </r>
  <r>
    <x v="2"/>
    <n v="17495433"/>
    <s v="Grado en Trabajo Social"/>
    <n v="17495433"/>
    <s v="SANDRA"/>
    <s v="LOZANO"/>
    <s v="FERREIRA"/>
    <s v="sandra.lozano@alum.unirioja.es"/>
    <s v="2016-17"/>
    <x v="0"/>
    <s v="2019-20"/>
    <d v="2019-07-25T02:07:09"/>
  </r>
  <r>
    <x v="2"/>
    <n v="1627385"/>
    <s v="Grado en Trabajo Social"/>
    <n v="1627385"/>
    <s v="PATRICIA"/>
    <s v="TORRES"/>
    <s v="URRACA"/>
    <s v="patricia.torres@alum.unirioja.es"/>
    <s v="2016-17"/>
    <x v="0"/>
    <s v="2019-20"/>
    <d v="2019-07-27T01:16:34"/>
  </r>
  <r>
    <x v="2"/>
    <s v="X5635808"/>
    <s v="Grado en Trabajo Social"/>
    <s v="X5635808"/>
    <s v="ELSA PAOLA"/>
    <s v="MOUTHE"/>
    <m/>
    <s v="elsa-paola.mouthe@alum.unirioja.es"/>
    <s v="2016-17"/>
    <x v="0"/>
    <s v="2019-20"/>
    <d v="2019-07-24T01:21:03"/>
  </r>
  <r>
    <x v="2"/>
    <n v="58012529"/>
    <s v="Grado en Trabajo Social"/>
    <n v="58012529"/>
    <s v="ARIADNA"/>
    <s v="GIL"/>
    <s v="GIL"/>
    <s v="ariadna.gil@alum.unirioja.es"/>
    <s v="2016-17"/>
    <x v="0"/>
    <s v="2019-20"/>
    <d v="2019-07-30T06:40:27"/>
  </r>
  <r>
    <x v="2"/>
    <n v="16640150"/>
    <s v="Grado en Trabajo Social"/>
    <n v="16640150"/>
    <s v="NOELIA"/>
    <s v="MARTÍNEZ"/>
    <s v="TOBÍAS"/>
    <s v="noelia.martinezto@alum.unirioja.es"/>
    <s v="2016-17"/>
    <x v="0"/>
    <s v="2019-20"/>
    <d v="2019-07-24T02:24:51"/>
  </r>
  <r>
    <x v="2"/>
    <n v="16623771"/>
    <s v="Grado en Trabajo Social"/>
    <n v="16623771"/>
    <s v="ÁNGELA"/>
    <s v="PINEDO"/>
    <s v="COLOMO"/>
    <s v="angela.pinedo@alum.unirioja.es"/>
    <s v="2016-17"/>
    <x v="0"/>
    <s v="2019-20"/>
    <d v="2019-07-24T11:01:33"/>
  </r>
  <r>
    <x v="2"/>
    <n v="16643127"/>
    <s v="Grado en Trabajo Social"/>
    <n v="16643127"/>
    <s v="PABLO"/>
    <s v="MORENO"/>
    <s v="SANTOLAYA"/>
    <s v="pablo.morenos@alum.unirioja.es"/>
    <s v="2016-17"/>
    <x v="0"/>
    <s v="2019-20"/>
    <d v="2019-07-24T11:00:33"/>
  </r>
  <r>
    <x v="2"/>
    <n v="73417646"/>
    <s v="Grado en Trabajo Social"/>
    <n v="73417646"/>
    <s v="ANDREA"/>
    <s v="LORENTE"/>
    <s v="CASANELLAS"/>
    <s v="andrea.lorentec@alum.unirioja.es"/>
    <s v="2016-17"/>
    <x v="0"/>
    <s v="2019-20"/>
    <d v="2019-07-24T11:20:41"/>
  </r>
  <r>
    <x v="2"/>
    <n v="71351247"/>
    <s v="Grado en Trabajo Social"/>
    <n v="71351247"/>
    <s v="AITANA"/>
    <s v="IZQUIERDO"/>
    <s v="AMEYUGO"/>
    <s v="aitana.izquierdo@alum.unirioja.es"/>
    <s v="2016-17"/>
    <x v="0"/>
    <s v="2019-20"/>
    <d v="2019-07-30T12:57:17"/>
  </r>
  <r>
    <x v="2"/>
    <n v="18079890"/>
    <s v="Grado en Trabajo Social"/>
    <n v="18079890"/>
    <s v="PAÚL"/>
    <s v="BONNEFOY"/>
    <s v="ABELLÓ"/>
    <s v="paul.bonnefoy@alum.unirioja.es"/>
    <s v="2016-17"/>
    <x v="0"/>
    <s v="2019-20"/>
    <d v="2019-07-26T01:33:00"/>
  </r>
  <r>
    <x v="2"/>
    <s v="X6128783"/>
    <s v="Grado en Trabajo Social"/>
    <s v="X6128783"/>
    <s v="WARDA"/>
    <s v="ZOUHIRI"/>
    <m/>
    <s v="warda.zouhiri@alum.unirioja.es"/>
    <s v="2016-17"/>
    <x v="0"/>
    <s v="2019-20"/>
    <d v="2019-07-24T11:01:24"/>
  </r>
  <r>
    <x v="2"/>
    <n v="16616695"/>
    <s v="Grado en Trabajo Social"/>
    <n v="16616695"/>
    <s v="MARTA"/>
    <s v="LÓPEZ"/>
    <s v="SÁENZ"/>
    <s v="marta.lopez@alum.unirioja.es"/>
    <s v="2016-17"/>
    <x v="0"/>
    <s v="2019-20"/>
    <d v="2019-08-21T09:56:46"/>
  </r>
  <r>
    <x v="2"/>
    <n v="16635293"/>
    <s v="Grado en Trabajo Social"/>
    <n v="16635293"/>
    <s v="CARMEN"/>
    <s v="GONZÁLEZ"/>
    <s v="LARRINAGA"/>
    <s v="carmen.gonzalezl@alum.unirioja.es"/>
    <s v="2016-17"/>
    <x v="0"/>
    <s v="2019-20"/>
    <d v="2019-07-24T06:20:32"/>
  </r>
  <r>
    <x v="2"/>
    <n v="16632391"/>
    <s v="Grado en Trabajo Social"/>
    <n v="16632391"/>
    <s v="SANDRA"/>
    <s v="PÉREZ"/>
    <s v="CEDILLO"/>
    <s v="sandra.perezc@alum.unirioja.es"/>
    <s v="2017-18"/>
    <x v="0"/>
    <s v="2019-20"/>
    <d v="2019-07-28T12:50:34"/>
  </r>
  <r>
    <x v="2"/>
    <n v="18082364"/>
    <s v="Grado en Trabajo Social"/>
    <n v="18082364"/>
    <s v="SILVIA"/>
    <s v="PÉREZ"/>
    <s v="OLARTE"/>
    <s v="silvia.perezo@alum.unirioja.es"/>
    <s v="2017-18"/>
    <x v="0"/>
    <s v="2019-20"/>
    <d v="2019-07-24T11:00:40"/>
  </r>
  <r>
    <x v="2"/>
    <n v="16643336"/>
    <s v="Grado en Trabajo Social"/>
    <n v="16643336"/>
    <s v="ANDREA"/>
    <s v="SÁENZ"/>
    <s v="URBINA"/>
    <s v="andrea.saenzu@alum.unirioja.es"/>
    <s v="2017-18"/>
    <x v="0"/>
    <s v="2019-20"/>
    <d v="2019-07-26T07:18:37"/>
  </r>
  <r>
    <x v="2"/>
    <n v="16628790"/>
    <s v="Grado en Trabajo Social"/>
    <n v="16628790"/>
    <s v="VÍCTOR"/>
    <s v="GONZÁLEZ"/>
    <s v="MANSO"/>
    <s v="victor.gonzalezm@alum.unirioja.es"/>
    <s v="2017-18"/>
    <x v="0"/>
    <s v="2019-20"/>
    <d v="2019-07-25T12:33:03"/>
  </r>
  <r>
    <x v="2"/>
    <n v="16631506"/>
    <s v="Grado en Trabajo Social"/>
    <n v="16631506"/>
    <s v="MARÍA"/>
    <s v="OLARTE"/>
    <s v="BELLO"/>
    <s v="maria.olarte@alum.unirioja.es"/>
    <s v="2017-18"/>
    <x v="0"/>
    <s v="2019-20"/>
    <d v="2019-07-24T11:51:28"/>
  </r>
  <r>
    <x v="2"/>
    <n v="16642343"/>
    <s v="Grado en Trabajo Social"/>
    <n v="16642343"/>
    <s v="LAURA"/>
    <s v="IMAZ"/>
    <s v="GRACIA"/>
    <s v="laura.imaz@alum.unirioja.es"/>
    <s v="2017-18"/>
    <x v="0"/>
    <s v="2019-20"/>
    <d v="2019-07-24T01:47:30"/>
  </r>
  <r>
    <x v="2"/>
    <n v="71350092"/>
    <s v="Grado en Trabajo Social"/>
    <n v="71350092"/>
    <s v="MIREYA"/>
    <s v="VILLAMAÑÁN"/>
    <s v="JIMÉNEZ"/>
    <s v="mireya.villamanan@alum.unirioja.es"/>
    <s v="2017-18"/>
    <x v="0"/>
    <s v="2019-20"/>
    <d v="2019-07-24T11:31:35"/>
  </r>
  <r>
    <x v="2"/>
    <n v="72798108"/>
    <s v="Grado en Trabajo Social"/>
    <n v="72798108"/>
    <s v="PATRICIA"/>
    <s v="MIRANDA"/>
    <s v="QUIÑONES"/>
    <s v="patricia.miranda@alum.unirioja.es"/>
    <s v="2017-18"/>
    <x v="0"/>
    <s v="2019-20"/>
    <d v="2019-07-24T10:25:58"/>
  </r>
  <r>
    <x v="2"/>
    <n v="16552093"/>
    <s v="Grado en Trabajo Social"/>
    <n v="16552093"/>
    <s v="JESÚS ÁNGEL"/>
    <s v="TESO"/>
    <s v="SÁENZ"/>
    <s v="jesus-angel.teso@alum.unirioja.es"/>
    <s v="2017-18"/>
    <x v="0"/>
    <s v="2019-20"/>
    <d v="2019-07-24T03:19:16"/>
  </r>
  <r>
    <x v="2"/>
    <n v="18077128"/>
    <s v="Grado en Trabajo Social"/>
    <n v="18077128"/>
    <s v="MARTA"/>
    <s v="GONZÁLEZ"/>
    <s v="ALONSO"/>
    <s v="marta.gonzaleza@alum.unirioja.es"/>
    <s v="2017-18"/>
    <x v="0"/>
    <s v="2019-20"/>
    <d v="2019-07-27T03:43:36"/>
  </r>
  <r>
    <x v="2"/>
    <n v="73452689"/>
    <s v="Grado en Trabajo Social"/>
    <n v="73452689"/>
    <s v="LEYRE"/>
    <s v="URDACI"/>
    <s v="SADA"/>
    <s v="leyre.urdaci@alum.unirioja.es"/>
    <s v="2017-18"/>
    <x v="0"/>
    <s v="2019-20"/>
    <d v="2019-07-29T02:52:49"/>
  </r>
  <r>
    <x v="2"/>
    <n v="77216901"/>
    <s v="Grado en Trabajo Social"/>
    <n v="77216901"/>
    <s v="MARIA LUISA"/>
    <s v="FERRER"/>
    <s v="SOLAN"/>
    <s v="maria-luisa.ferrer@alum.unirioja.es"/>
    <s v="2017-18"/>
    <x v="0"/>
    <s v="2019-20"/>
    <d v="2019-07-26T12:05:24"/>
  </r>
  <r>
    <x v="2"/>
    <s v="Y0050444"/>
    <s v="Grado en Trabajo Social"/>
    <s v="Y0050444"/>
    <s v="ANGÉLICA MARÍA"/>
    <s v="MENESES"/>
    <s v="BARCO"/>
    <s v="angelica-maria.meneses@alum.unirioja.es"/>
    <s v="2017-18"/>
    <x v="0"/>
    <s v="2019-20"/>
    <d v="2019-07-29T03:33:56"/>
  </r>
  <r>
    <x v="2"/>
    <n v="71349645"/>
    <s v="Grado en Trabajo Social"/>
    <n v="71349645"/>
    <s v="ALBA"/>
    <s v="PURAS"/>
    <s v="GÓMEZ"/>
    <s v="alba.puras@alum.unirioja.es"/>
    <s v="2017-18"/>
    <x v="0"/>
    <s v="2019-20"/>
    <d v="2019-07-24T05:38:31"/>
  </r>
  <r>
    <x v="2"/>
    <n v="16640151"/>
    <s v="Grado en Trabajo Social"/>
    <n v="16640151"/>
    <s v="MARTA"/>
    <s v="GARCÍA"/>
    <s v="GALLEGO"/>
    <s v="marta.garciag@alum.unirioja.es"/>
    <s v="2017-18"/>
    <x v="0"/>
    <s v="2019-20"/>
    <d v="2019-07-25T11:11:17"/>
  </r>
  <r>
    <x v="2"/>
    <n v="16573565"/>
    <s v="Grado en Trabajo Social"/>
    <n v="16573565"/>
    <s v="MARÍA DEL PILAR"/>
    <s v="BARRÓN"/>
    <s v="ALIENDE"/>
    <s v="maria-pilar.barron@alum.unirioja.es"/>
    <s v="2017-18"/>
    <x v="1"/>
    <s v="2019-20"/>
    <d v="2019-07-29T10:52:54"/>
  </r>
  <r>
    <x v="2"/>
    <n v="58008220"/>
    <s v="Grado en Trabajo Social"/>
    <n v="58008220"/>
    <s v="IRATI"/>
    <s v="ALAÑA"/>
    <s v="ORTEGA"/>
    <s v="irati.alana@alum.unirioja.es"/>
    <s v="2017-18"/>
    <x v="0"/>
    <s v="2019-20"/>
    <d v="2019-07-24T05:45:05"/>
  </r>
  <r>
    <x v="2"/>
    <n v="16620969"/>
    <s v="Grado en Trabajo Social"/>
    <n v="16620969"/>
    <s v="MARCOS"/>
    <s v="REINARES"/>
    <s v="GARCÍA"/>
    <s v="marcos.reinares@alum.unirioja.es"/>
    <s v="2017-18"/>
    <x v="0"/>
    <s v="2019-20"/>
    <d v="2019-07-29T11:24:33"/>
  </r>
  <r>
    <x v="2"/>
    <n v="76058015"/>
    <s v="Grado en Trabajo Social"/>
    <n v="76058015"/>
    <s v="MARIA"/>
    <s v="CHAVES"/>
    <s v="VAZ"/>
    <s v="maria.chaves@alum.unirioja.es"/>
    <s v="2017-18"/>
    <x v="0"/>
    <s v="2019-20"/>
    <d v="2019-07-26T11:15:01"/>
  </r>
  <r>
    <x v="2"/>
    <n v="16293606"/>
    <s v="Grado en Trabajo Social"/>
    <n v="16293606"/>
    <s v="MERCEDES"/>
    <s v="IZAR DE LA FUENTE"/>
    <s v="MONTOYA"/>
    <s v="mercedes.izardelafuente@alum.unirioja.es"/>
    <s v="2017-18"/>
    <x v="0"/>
    <s v="2019-20"/>
    <d v="2019-07-26T06:21:00"/>
  </r>
  <r>
    <x v="2"/>
    <n v="21045917"/>
    <s v="Grado en Trabajo Social"/>
    <n v="21045917"/>
    <s v="DIEGO"/>
    <s v="DEL RINCÓN"/>
    <s v="PÉREZ"/>
    <s v="diego-del.rincon@alum.unirioja.es"/>
    <s v="2017-18"/>
    <x v="0"/>
    <s v="2019-20"/>
    <d v="2019-07-29T11:56:32"/>
  </r>
  <r>
    <x v="2"/>
    <n v="78778101"/>
    <s v="Grado en Trabajo Social"/>
    <n v="78778101"/>
    <s v="INDIRA"/>
    <s v="HUGUET"/>
    <s v="SANZ"/>
    <s v="indira.huguet@alum.unirioja.es"/>
    <s v="2017-18"/>
    <x v="0"/>
    <s v="2019-20"/>
    <d v="2019-07-24T12:06:04"/>
  </r>
  <r>
    <x v="2"/>
    <n v="21046413"/>
    <s v="Grado en Trabajo Social"/>
    <n v="21046413"/>
    <s v="LUIS"/>
    <s v="ANTOÑANZAS"/>
    <s v="SOTA"/>
    <s v="luis.antonanzas@alum.unirioja.es"/>
    <s v="2017-18"/>
    <x v="0"/>
    <s v="2019-20"/>
    <d v="2019-07-25T11:09:05"/>
  </r>
  <r>
    <x v="2"/>
    <n v="73460834"/>
    <s v="Grado en Trabajo Social"/>
    <n v="73460834"/>
    <s v="MIREN"/>
    <s v="DELGADO"/>
    <s v="CACHARRON"/>
    <s v="miren.delgado@alum.unirioja.es"/>
    <s v="2017-18"/>
    <x v="0"/>
    <s v="2019-20"/>
    <d v="2019-07-30T01:44:02"/>
  </r>
  <r>
    <x v="2"/>
    <n v="16640278"/>
    <s v="Grado en Trabajo Social"/>
    <n v="16640278"/>
    <s v="ASLY YAHAIRA"/>
    <s v="RAMOS"/>
    <s v="HURTADO"/>
    <s v="asly.ramos@alum.unirioja.es"/>
    <s v="2017-18"/>
    <x v="0"/>
    <s v="2019-20"/>
    <d v="2019-07-30T11:42:20"/>
  </r>
  <r>
    <x v="2"/>
    <n v="78758570"/>
    <s v="Grado en Trabajo Social"/>
    <n v="78758570"/>
    <s v="CLAUDIA MARÍA"/>
    <s v="CHIVITE"/>
    <s v="BERMÚDEZ"/>
    <s v="claudia-maria.chivite@alum.unirioja.es"/>
    <s v="2017-18"/>
    <x v="0"/>
    <s v="2019-20"/>
    <d v="2019-07-24T11:01:37"/>
  </r>
  <r>
    <x v="2"/>
    <s v="X8948068"/>
    <s v="Grado en Trabajo Social"/>
    <s v="X8948068"/>
    <s v="OUMAYMA"/>
    <s v="TORQUI"/>
    <m/>
    <s v="oumayma.torqui@alum.unirioja.es"/>
    <s v="2017-18"/>
    <x v="0"/>
    <s v="2019-20"/>
    <d v="2019-07-27T01:15:23"/>
  </r>
  <r>
    <x v="2"/>
    <s v="X8909143"/>
    <s v="Grado en Trabajo Social"/>
    <s v="X8909143"/>
    <s v="ALI"/>
    <s v="RAZA"/>
    <m/>
    <s v="ali.raza@alum.unirioja.es"/>
    <s v="2017-18"/>
    <x v="0"/>
    <s v="2019-20"/>
    <d v="2019-07-24T11:15:23"/>
  </r>
  <r>
    <x v="2"/>
    <n v="16640195"/>
    <s v="Grado en Trabajo Social"/>
    <n v="16640195"/>
    <s v="ALEXIS"/>
    <s v="MÉNDEZ"/>
    <s v="ROA"/>
    <s v="alexis.mendez@alum.unirioja.es"/>
    <s v="2017-18"/>
    <x v="0"/>
    <s v="2019-20"/>
    <d v="2019-07-26T06:37:31"/>
  </r>
  <r>
    <x v="2"/>
    <n v="73459780"/>
    <s v="Grado en Trabajo Social"/>
    <n v="73459780"/>
    <s v="LAURA"/>
    <s v="PABOLAZA"/>
    <s v="LACAMBRA"/>
    <s v="laura.pabolaza@alum.unirioja.es"/>
    <s v="2017-18"/>
    <x v="0"/>
    <s v="2019-20"/>
    <d v="2019-07-24T11:01:30"/>
  </r>
  <r>
    <x v="2"/>
    <n v="16636392"/>
    <s v="Grado en Trabajo Social"/>
    <n v="16636392"/>
    <s v="MARIO"/>
    <s v="ALTUZARRA"/>
    <s v="ARCE"/>
    <s v="mario.altuzarra@alum.unirioja.es"/>
    <s v="2017-18"/>
    <x v="0"/>
    <s v="2019-20"/>
    <d v="2019-07-24T01:08:18"/>
  </r>
  <r>
    <x v="2"/>
    <n v="78761288"/>
    <s v="Grado en Trabajo Social"/>
    <n v="78761288"/>
    <s v="EDURNE"/>
    <s v="MIRAMON"/>
    <s v="RONCAL"/>
    <s v="edurne.miramon@alum.unirioja.es"/>
    <s v="2017-18"/>
    <x v="0"/>
    <s v="2019-20"/>
    <d v="2019-07-26T11:31:28"/>
  </r>
  <r>
    <x v="2"/>
    <n v="18080531"/>
    <s v="Grado en Trabajo Social"/>
    <n v="18080531"/>
    <s v="SARA"/>
    <s v="LÓPEZ"/>
    <s v="GARIJO"/>
    <s v="sara.lopezga@alum.unirioja.es"/>
    <s v="2017-18"/>
    <x v="0"/>
    <s v="2019-20"/>
    <d v="2019-07-26T11:07:33"/>
  </r>
  <r>
    <x v="2"/>
    <n v="18483639"/>
    <s v="Grado en Trabajo Social"/>
    <n v="18483639"/>
    <s v="VALENTINA"/>
    <s v="SEGURA"/>
    <s v="ALVARADO"/>
    <s v="valentina.segura@alum.unirioja.es"/>
    <s v="2017-18"/>
    <x v="0"/>
    <s v="2019-20"/>
    <d v="2019-07-30T09:54:35"/>
  </r>
  <r>
    <x v="2"/>
    <n v="17497470"/>
    <s v="Grado en Trabajo Social"/>
    <n v="17497470"/>
    <s v="LUCÍA"/>
    <s v="RODRÍGUEZ-MAIMON"/>
    <s v="ZAMALLOA"/>
    <s v="lucia.rodriguez-maimon@alum.unirioja.es"/>
    <s v="2018-19"/>
    <x v="0"/>
    <s v="2019-20"/>
    <d v="2019-07-24T11:05:53"/>
  </r>
  <r>
    <x v="2"/>
    <n v="18074417"/>
    <s v="Grado en Trabajo Social"/>
    <n v="18074417"/>
    <s v="EVA"/>
    <s v="RUIZ"/>
    <s v="BERGES"/>
    <s v="eva.ruiz@alum.unirioja.es"/>
    <s v="2018-19"/>
    <x v="0"/>
    <s v="2019-20"/>
    <d v="2019-07-27T11:41:45"/>
  </r>
  <r>
    <x v="2"/>
    <n v="16639546"/>
    <s v="Grado en Trabajo Social"/>
    <n v="16639546"/>
    <s v="ANDREA"/>
    <s v="ALONSO"/>
    <s v="SÁEZ"/>
    <s v="andrea.alonsos@alum.unirioja.es"/>
    <s v="2018-19"/>
    <x v="0"/>
    <s v="2019-20"/>
    <d v="2019-07-24T11:18:02"/>
  </r>
  <r>
    <x v="2"/>
    <n v="76031392"/>
    <s v="Grado en Trabajo Social"/>
    <n v="76031392"/>
    <s v="SHEILA"/>
    <s v="OJALVO"/>
    <s v="LAJAS"/>
    <s v="sheila.ojalvo@alum.unirioja.es"/>
    <s v="2018-19"/>
    <x v="0"/>
    <s v="2019-20"/>
    <d v="2019-07-24T10:57:05"/>
  </r>
  <r>
    <x v="2"/>
    <n v="72538362"/>
    <s v="Grado en Trabajo Social"/>
    <n v="72538362"/>
    <s v="ASIER"/>
    <s v="ARANALDE"/>
    <s v="OYARZABAL"/>
    <s v="asier.aranalde@alum.unirioja.es"/>
    <s v="2018-19"/>
    <x v="0"/>
    <s v="2019-20"/>
    <d v="2019-07-26T09:32:12"/>
  </r>
  <r>
    <x v="2"/>
    <n v="79352710"/>
    <s v="Grado en Trabajo Social"/>
    <n v="79352710"/>
    <s v="SANAA"/>
    <s v="KOURTAM"/>
    <s v="MAZOUZI"/>
    <s v="sanaa.kourtam@alum.unirioja.es"/>
    <s v="2018-19"/>
    <x v="0"/>
    <s v="2019-20"/>
    <d v="2019-07-24T12:28:50"/>
  </r>
  <r>
    <x v="2"/>
    <n v="17496168"/>
    <s v="Grado en Trabajo Social"/>
    <n v="17496168"/>
    <s v="MARÍA"/>
    <s v="RIVAS"/>
    <s v="SIMÓN"/>
    <s v="maria.rivass@alum.unirioja.es"/>
    <s v="2018-19"/>
    <x v="0"/>
    <s v="2019-20"/>
    <d v="2019-07-24T01:35:17"/>
  </r>
  <r>
    <x v="2"/>
    <n v="78760820"/>
    <s v="Grado en Trabajo Social"/>
    <n v="78760820"/>
    <s v="ALEJANDRO"/>
    <s v="GIL"/>
    <s v="ZARDOYA"/>
    <s v="alejandro.gilz@alum.unirioja.es"/>
    <s v="2018-19"/>
    <x v="0"/>
    <s v="2019-20"/>
    <d v="2019-07-26T11:04:02"/>
  </r>
  <r>
    <x v="2"/>
    <n v="18076077"/>
    <s v="Grado en Trabajo Social"/>
    <n v="18076077"/>
    <s v="MARÍA"/>
    <s v="ESTÉBANEZ"/>
    <s v="BUENO"/>
    <s v="maria.estebanez@alum.unirioja.es"/>
    <s v="2018-19"/>
    <x v="0"/>
    <s v="2019-20"/>
    <d v="2019-07-24T11:14:02"/>
  </r>
  <r>
    <x v="2"/>
    <n v="18075250"/>
    <s v="Grado en Trabajo Social"/>
    <n v="18075250"/>
    <s v="MARÍA"/>
    <s v="CARO"/>
    <s v="SÁEZ"/>
    <s v="maria.caros@alum.unirioja.es"/>
    <s v="2018-19"/>
    <x v="0"/>
    <s v="2019-20"/>
    <d v="2019-07-24T02:31:26"/>
  </r>
  <r>
    <x v="2"/>
    <n v="16636050"/>
    <s v="Grado en Trabajo Social"/>
    <n v="16636050"/>
    <s v="ANDREA"/>
    <s v="FERNÁNDEZ"/>
    <s v="GONZÁLEZ"/>
    <s v="andrea.fernandezg@alum.unirioja.es"/>
    <s v="2018-19"/>
    <x v="0"/>
    <s v="2019-20"/>
    <d v="2019-07-27T10:48:29"/>
  </r>
  <r>
    <x v="2"/>
    <n v="17495795"/>
    <s v="Grado en Trabajo Social"/>
    <n v="17495795"/>
    <s v="ÍÑIGO"/>
    <s v="RUIZ"/>
    <s v="MERINO"/>
    <s v="inigo.ruiz@alum.unirioja.es"/>
    <s v="2018-19"/>
    <x v="0"/>
    <s v="2019-20"/>
    <d v="2019-07-24T08:19:44"/>
  </r>
  <r>
    <x v="2"/>
    <n v="17495670"/>
    <s v="Grado en Trabajo Social"/>
    <n v="17495670"/>
    <s v="HUGO"/>
    <s v="PÉREZ"/>
    <s v="SÁENZ-LÓPEZ"/>
    <s v="hugo.perez@alum.unirioja.es"/>
    <s v="2018-19"/>
    <x v="0"/>
    <s v="2019-20"/>
    <d v="2019-07-24T07:56:52"/>
  </r>
  <r>
    <x v="2"/>
    <s v="X5795057"/>
    <s v="Grado en Trabajo Social"/>
    <s v="X5795057"/>
    <s v="MIRA"/>
    <s v="DANAILOVA"/>
    <s v="YORDANOVA"/>
    <s v="mira.danailova@alum.unirioja.es"/>
    <s v="2018-19"/>
    <x v="0"/>
    <s v="2019-20"/>
    <d v="2019-09-04T11:42:00"/>
  </r>
  <r>
    <x v="2"/>
    <n v="17498007"/>
    <s v="Grado en Trabajo Social"/>
    <n v="17498007"/>
    <s v="ELISA"/>
    <s v="TOFÉ"/>
    <s v="BENITO"/>
    <s v="elisa.tofe@alum.unirioja.es"/>
    <s v="2018-19"/>
    <x v="0"/>
    <s v="2019-20"/>
    <d v="2019-07-24T11:06:26"/>
  </r>
  <r>
    <x v="2"/>
    <n v="71350791"/>
    <s v="Grado en Trabajo Social"/>
    <n v="71350791"/>
    <s v="PAULA"/>
    <s v="DE MIGUEL"/>
    <s v="FAUS"/>
    <s v="paula.de-miguel@alum.unirioja.es"/>
    <s v="2018-19"/>
    <x v="0"/>
    <s v="2019-20"/>
    <d v="2019-07-29T04:02:42"/>
  </r>
  <r>
    <x v="2"/>
    <n v="72537957"/>
    <s v="Grado en Trabajo Social"/>
    <n v="72537957"/>
    <s v="EIDER"/>
    <s v="KORTABARRIA"/>
    <s v="RODRIGUEZ"/>
    <s v="eider.kortabarria@alum.unirioja.es"/>
    <s v="2018-19"/>
    <x v="0"/>
    <s v="2019-20"/>
    <d v="2019-07-26T04:19:17"/>
  </r>
  <r>
    <x v="2"/>
    <n v="72902286"/>
    <s v="Grado en Trabajo Social"/>
    <n v="72902286"/>
    <s v="ANDREA"/>
    <s v="FERNANDEZ"/>
    <s v="MORENO"/>
    <s v="andrea.fernandezm@alum.unirioja.es"/>
    <s v="2018-19"/>
    <x v="0"/>
    <s v="2019-20"/>
    <d v="2019-07-25T05:01:24"/>
  </r>
  <r>
    <x v="2"/>
    <n v="1627618"/>
    <s v="Grado en Trabajo Social"/>
    <n v="1627618"/>
    <s v="ELENA"/>
    <s v="SANTAMARÍA"/>
    <s v="MORO"/>
    <s v="elena.santamaria@alum.unirioja.es"/>
    <s v="2018-19"/>
    <x v="0"/>
    <s v="2019-20"/>
    <d v="2019-07-26T03:48:11"/>
  </r>
  <r>
    <x v="2"/>
    <n v="16627219"/>
    <s v="Grado en Trabajo Social"/>
    <n v="16627219"/>
    <s v="ELENA"/>
    <s v="MERINO"/>
    <s v="ESCUDERO"/>
    <s v="elena.merinoe@alum.unirioja.es"/>
    <s v="2018-19"/>
    <x v="0"/>
    <s v="2019-20"/>
    <d v="2019-07-27T01:02:47"/>
  </r>
  <r>
    <x v="2"/>
    <n v="72895665"/>
    <s v="Grado en Trabajo Social"/>
    <n v="72895665"/>
    <s v="NEIDER"/>
    <s v="SÁNCHEZ"/>
    <s v="HERRERO"/>
    <s v="neider.sanchez@alum.unirioja.es"/>
    <s v="2018-19"/>
    <x v="0"/>
    <s v="2019-20"/>
    <d v="2019-07-25T08:53:17"/>
  </r>
  <r>
    <x v="2"/>
    <n v="17495873"/>
    <s v="Grado en Trabajo Social"/>
    <n v="17495873"/>
    <s v="ANA"/>
    <s v="GURREA"/>
    <s v="GARCIA"/>
    <s v="ana.gurreag@alum.unirioja.es"/>
    <s v="2018-19"/>
    <x v="0"/>
    <s v="2019-20"/>
    <d v="2019-07-30T11:32:06"/>
  </r>
  <r>
    <x v="2"/>
    <n v="18077292"/>
    <s v="Grado en Trabajo Social"/>
    <n v="18077292"/>
    <s v="NADIA"/>
    <s v="CALVO"/>
    <s v="MARTÍN"/>
    <s v="nadia.calvo@alum.unirioja.es"/>
    <s v="2018-19"/>
    <x v="0"/>
    <s v="2019-20"/>
    <d v="2019-07-24T02:02:32"/>
  </r>
  <r>
    <x v="2"/>
    <n v="18092378"/>
    <s v="Grado en Trabajo Social"/>
    <n v="18092378"/>
    <s v="MARÍA VALVANERA"/>
    <s v="IGLESIAS"/>
    <s v="BOTANA"/>
    <s v="maria-valvanera.iglesias@alum.unirioja.es"/>
    <s v="2018-19"/>
    <x v="0"/>
    <s v="2019-20"/>
    <d v="2019-07-24T04:53:11"/>
  </r>
  <r>
    <x v="2"/>
    <n v="58034645"/>
    <s v="Grado en Trabajo Social"/>
    <n v="58034645"/>
    <s v="NAGORE"/>
    <s v="CABRERA"/>
    <s v="RODRÍGUEZ"/>
    <s v="nagore.cabrera@alum.unirioja.es"/>
    <s v="2018-19"/>
    <x v="0"/>
    <s v="2019-20"/>
    <d v="2019-07-24T11:02:49"/>
  </r>
  <r>
    <x v="2"/>
    <n v="16638100"/>
    <s v="Grado en Trabajo Social"/>
    <n v="16638100"/>
    <s v="ESTEFANÍA"/>
    <s v="ABRANTES"/>
    <s v="FERNÁNDEZ DE BOBADILLA"/>
    <s v="estefania.abrantes@alum.unirioja.es"/>
    <s v="2018-19"/>
    <x v="0"/>
    <s v="2019-20"/>
    <d v="2019-07-24T11:02:09"/>
  </r>
  <r>
    <x v="2"/>
    <n v="73417542"/>
    <s v="Grado en Trabajo Social"/>
    <n v="73417542"/>
    <s v="ALDO ANGEL"/>
    <s v="MEDRANO"/>
    <s v="RIVERO"/>
    <s v="aldo-angel.medrano@alum.unirioja.es"/>
    <s v="2018-19"/>
    <x v="0"/>
    <s v="2019-20"/>
    <d v="2019-07-24T11:01:47"/>
  </r>
  <r>
    <x v="2"/>
    <n v="17497690"/>
    <s v="Grado en Trabajo Social"/>
    <n v="17497690"/>
    <s v="NEREA"/>
    <s v="MENENDEZ"/>
    <s v="CORDOBA"/>
    <s v="nerea.menendez@alum.unirioja.es"/>
    <s v="2018-19"/>
    <x v="0"/>
    <s v="2019-20"/>
    <d v="2019-07-25T10:53:26"/>
  </r>
  <r>
    <x v="2"/>
    <n v="72190479"/>
    <s v="Grado en Trabajo Social"/>
    <n v="72190479"/>
    <s v="ESTHER"/>
    <s v="TRUJEDA"/>
    <s v="ORDOÑEZ"/>
    <s v="esther.trujeda@alum.unirioja.es"/>
    <s v="2018-19"/>
    <x v="0"/>
    <s v="2019-20"/>
    <d v="2019-07-24T09:07:04"/>
  </r>
  <r>
    <x v="2"/>
    <s v="X4084217"/>
    <s v="Grado en Trabajo Social"/>
    <s v="X4084217"/>
    <s v="DANIELA"/>
    <s v="LONDOÑO"/>
    <s v="LONDOÑO"/>
    <s v="daniela.londono@alum.unirioja.es"/>
    <s v="2018-19"/>
    <x v="0"/>
    <s v="2019-20"/>
    <d v="2019-07-24T11:03:16"/>
  </r>
  <r>
    <x v="2"/>
    <n v="58010154"/>
    <s v="Grado en Trabajo Social"/>
    <n v="58010154"/>
    <s v="DAYANA CAROLINA"/>
    <s v="PIÑA"/>
    <s v="ROCANO"/>
    <s v="dayana-carolina.pina@alum.unirioja.es"/>
    <s v="2018-19"/>
    <x v="0"/>
    <s v="2019-20"/>
    <d v="2019-07-24T11:03:25"/>
  </r>
  <r>
    <x v="2"/>
    <n v="72182816"/>
    <s v="Grado en Trabajo Social"/>
    <n v="72182816"/>
    <s v="DIEGO"/>
    <s v="FERNANDEZ"/>
    <s v="VASCO"/>
    <s v="diego.fernandezv@alum.unirioja.es"/>
    <s v="2018-19"/>
    <x v="0"/>
    <s v="2019-20"/>
    <d v="2019-07-27T10:53:36"/>
  </r>
  <r>
    <x v="2"/>
    <n v="72905602"/>
    <s v="Grado en Trabajo Social"/>
    <n v="72905602"/>
    <s v="YESSICA"/>
    <s v="PÉREZ"/>
    <s v="ASENSIO"/>
    <s v="yessica.perez@alum.unirioja.es"/>
    <s v="2018-19"/>
    <x v="0"/>
    <s v="2019-20"/>
    <d v="2019-07-25T01:58:39"/>
  </r>
  <r>
    <x v="2"/>
    <n v="71313729"/>
    <s v="Grado en Trabajo Social"/>
    <n v="71313729"/>
    <s v="ALEJANDRA"/>
    <s v="GARCIA"/>
    <s v="IZQUIERDO"/>
    <s v="alejandra.garcia@alum.unirioja.es"/>
    <s v="2018-19"/>
    <x v="0"/>
    <s v="2019-20"/>
    <d v="2019-07-27T12:01:00"/>
  </r>
  <r>
    <x v="2"/>
    <s v="Y0064078"/>
    <s v="Grado en Trabajo Social"/>
    <s v="Y0064078"/>
    <s v="ALEXANDRA"/>
    <s v="KLEMENS"/>
    <m/>
    <s v="alexandra.klemens@alum.unirioja.es"/>
    <s v="2018-19"/>
    <x v="0"/>
    <s v="2019-20"/>
    <d v="2019-07-25T11:28:46"/>
  </r>
  <r>
    <x v="2"/>
    <n v="17498454"/>
    <s v="Grado en Trabajo Social"/>
    <n v="17498454"/>
    <s v="VÍCTOR"/>
    <s v="GUTIÉRREZ"/>
    <s v="BARRASA"/>
    <s v="victor.gutierrez@alum.unirioja.es"/>
    <s v="2018-19"/>
    <x v="0"/>
    <s v="2019-20"/>
    <d v="2019-07-26T06:07:07"/>
  </r>
  <r>
    <x v="2"/>
    <n v="18082559"/>
    <s v="Grado en Trabajo Social"/>
    <n v="18082559"/>
    <s v="ANE"/>
    <s v="LOZANO"/>
    <s v="IBARGOYEN"/>
    <s v="ane.lozano@alum.unirioja.es"/>
    <s v="2018-19"/>
    <x v="0"/>
    <s v="2019-20"/>
    <d v="2019-07-24T02:22:16"/>
  </r>
  <r>
    <x v="2"/>
    <n v="72899378"/>
    <s v="Grado en Trabajo Social"/>
    <n v="72899378"/>
    <s v="PAULA"/>
    <s v="BRAVO"/>
    <s v="PASCUAL"/>
    <s v="paula.bravo@alum.unirioja.es"/>
    <s v="2018-19"/>
    <x v="0"/>
    <s v="2019-20"/>
    <d v="2019-07-25T05:23:40"/>
  </r>
  <r>
    <x v="2"/>
    <n v="21046376"/>
    <s v="Grado en Trabajo Social"/>
    <n v="21046376"/>
    <s v="NOELIA"/>
    <s v="SANZ"/>
    <s v="VEGAS"/>
    <s v="noelia.sanz@alum.unirioja.es"/>
    <s v="2018-19"/>
    <x v="0"/>
    <s v="2019-20"/>
    <d v="2019-07-25T11:02:54"/>
  </r>
  <r>
    <x v="2"/>
    <n v="16634715"/>
    <s v="Grado en Trabajo Social"/>
    <n v="16634715"/>
    <s v="ÁNGELA"/>
    <s v="RUIZOLALLA"/>
    <s v="PAJARES"/>
    <s v="angela.ruizolalla@alum.unirioja.es"/>
    <s v="2018-19"/>
    <x v="0"/>
    <s v="2019-20"/>
    <d v="2019-07-24T06:55:36"/>
  </r>
  <r>
    <x v="2"/>
    <n v="16629601"/>
    <s v="Grado en Trabajo Social"/>
    <n v="16629601"/>
    <s v="MARÍA"/>
    <s v="CASCANTE"/>
    <s v="GARCÍA"/>
    <s v="maria.cascante@alum.unirioja.es"/>
    <s v="2019-20"/>
    <x v="0"/>
    <s v="2019-20"/>
    <d v="2019-07-12T09:35:06"/>
  </r>
  <r>
    <x v="2"/>
    <n v="18474443"/>
    <s v="Grado en Trabajo Social"/>
    <n v="18474443"/>
    <s v="LYDIA"/>
    <s v="MARÍN"/>
    <s v="PÉREZ"/>
    <s v="lydia.marinp@alum.unirioja.es"/>
    <s v="2019-20"/>
    <x v="0"/>
    <s v="2019-20"/>
    <d v="2019-07-12T09:38:12"/>
  </r>
  <r>
    <x v="2"/>
    <n v="72795821"/>
    <s v="Grado en Trabajo Social"/>
    <n v="72795821"/>
    <s v="ROBERTO"/>
    <s v="GONZÁLEZ"/>
    <s v="MARTÍNEZ"/>
    <s v="roberto.gonzalezm@alum.unirioja.es"/>
    <s v="2019-20"/>
    <x v="0"/>
    <s v="2019-20"/>
    <d v="2019-07-12T09:46:17"/>
  </r>
  <r>
    <x v="2"/>
    <n v="17497957"/>
    <s v="Grado en Trabajo Social"/>
    <n v="17497957"/>
    <s v="SARA"/>
    <s v="LATORRE"/>
    <s v="FUIDIO"/>
    <s v="sara.latorre@alum.unirioja.es"/>
    <s v="2019-20"/>
    <x v="0"/>
    <s v="2019-20"/>
    <d v="2019-07-12T10:01:47"/>
  </r>
  <r>
    <x v="2"/>
    <n v="16620224"/>
    <s v="Grado en Trabajo Social"/>
    <n v="16620224"/>
    <s v="DANIELA"/>
    <s v="HINCAPIÉ"/>
    <s v="BETANCUR"/>
    <s v="daniela.hincapie@alum.unirioja.es"/>
    <s v="2019-20"/>
    <x v="0"/>
    <s v="2019-20"/>
    <d v="2019-07-12T10:05:39"/>
  </r>
  <r>
    <x v="2"/>
    <n v="18185668"/>
    <s v="Grado en Trabajo Social"/>
    <n v="18185668"/>
    <s v="NAIARA"/>
    <s v="GUTIÉRREZ"/>
    <s v="PIPAÓN"/>
    <s v="naiara.gutierrez@alum.unirioja.es"/>
    <s v="2019-20"/>
    <x v="0"/>
    <s v="2019-20"/>
    <d v="2019-07-12T10:22:11"/>
  </r>
  <r>
    <x v="2"/>
    <n v="18073927"/>
    <s v="Grado en Trabajo Social"/>
    <n v="18073927"/>
    <s v="SOFÍA"/>
    <s v="TRUJILLO"/>
    <s v="GARCÍA"/>
    <s v="sofia.trujillo@alum.unirioja.es"/>
    <s v="2019-20"/>
    <x v="0"/>
    <s v="2019-20"/>
    <d v="2019-07-12T11:51:12"/>
  </r>
  <r>
    <x v="2"/>
    <n v="72799053"/>
    <s v="Grado en Trabajo Social"/>
    <n v="72799053"/>
    <s v="ÁNGELA"/>
    <s v="GÓMEZ"/>
    <s v="NOGUERADO"/>
    <s v="angela.gomezn@alum.unirioja.es"/>
    <s v="2019-20"/>
    <x v="0"/>
    <s v="2019-20"/>
    <d v="2019-07-12T11:58:07"/>
  </r>
  <r>
    <x v="2"/>
    <s v="X7195554"/>
    <s v="Grado en Trabajo Social"/>
    <s v="X7195554"/>
    <s v="GABRIELA"/>
    <s v="GHEBAN"/>
    <m/>
    <s v="gabriela.gheban@alum.unirioja.es"/>
    <s v="2019-20"/>
    <x v="0"/>
    <s v="2019-20"/>
    <d v="2019-07-12T11:58:31"/>
  </r>
  <r>
    <x v="2"/>
    <n v="18082269"/>
    <s v="Grado en Trabajo Social"/>
    <n v="18082269"/>
    <s v="MARTA"/>
    <s v="GIL"/>
    <s v="LANGARICA"/>
    <s v="marta.gill@alum.unirioja.es"/>
    <s v="2019-20"/>
    <x v="0"/>
    <s v="2019-20"/>
    <d v="2019-07-12T12:32:25"/>
  </r>
  <r>
    <x v="2"/>
    <n v="79115213"/>
    <s v="Grado en Trabajo Social"/>
    <n v="79115213"/>
    <s v="ITSASO"/>
    <s v="POZUELO"/>
    <s v="ZARRAUA"/>
    <s v="itsaso.pozuelo@alum.unirioja.es"/>
    <s v="2019-20"/>
    <x v="0"/>
    <s v="2019-20"/>
    <d v="2019-07-12T03:18:26"/>
  </r>
  <r>
    <x v="2"/>
    <n v="78775139"/>
    <s v="Grado en Trabajo Social"/>
    <n v="78775139"/>
    <s v="MAIALEN"/>
    <s v="QUINTO"/>
    <s v="CLEMOS"/>
    <s v="maialen.quinto@alum.unirioja.es"/>
    <s v="2019-20"/>
    <x v="0"/>
    <s v="2019-20"/>
    <d v="2019-07-12T04:25:23"/>
  </r>
  <r>
    <x v="2"/>
    <n v="16637505"/>
    <s v="Grado en Trabajo Social"/>
    <n v="16637505"/>
    <s v="MARINA"/>
    <s v="HERNÁEZ"/>
    <s v="TROYA"/>
    <s v="marina.hernaez@alum.unirioja.es"/>
    <s v="2019-20"/>
    <x v="0"/>
    <s v="2019-20"/>
    <d v="2019-07-12T04:32:59"/>
  </r>
  <r>
    <x v="2"/>
    <n v="18082245"/>
    <s v="Grado en Trabajo Social"/>
    <n v="18082245"/>
    <s v="LEIRE"/>
    <s v="RUIZ DE VIÑASPRE"/>
    <s v="LÓPEZ"/>
    <s v="leire.ruiz-devinaspre@alum.unirioja.es"/>
    <s v="2019-20"/>
    <x v="0"/>
    <s v="2019-20"/>
    <d v="2019-07-12T06:22:35"/>
  </r>
  <r>
    <x v="2"/>
    <n v="17498742"/>
    <s v="Grado en Trabajo Social"/>
    <n v="17498742"/>
    <s v="KYRA"/>
    <s v="GARCÍA"/>
    <s v="SÁENZ"/>
    <s v="kyra.garcia@alum.unirioja.es"/>
    <s v="2019-20"/>
    <x v="0"/>
    <s v="2019-20"/>
    <d v="2019-07-12T10:25:56"/>
  </r>
  <r>
    <x v="2"/>
    <n v="72798094"/>
    <s v="Grado en Trabajo Social"/>
    <n v="72798094"/>
    <s v="ANAÍS ALEJANDRA"/>
    <s v="LADRIYE"/>
    <s v="HERRERA"/>
    <s v="anais-alejandra.ladriye@alum.unirioja.es"/>
    <s v="2019-20"/>
    <x v="0"/>
    <s v="2019-20"/>
    <d v="2019-07-13T01:45:32"/>
  </r>
  <r>
    <x v="2"/>
    <s v="X4457616"/>
    <s v="Grado en Trabajo Social"/>
    <s v="X4457616"/>
    <s v="FÁTIMA EZZAHRA"/>
    <s v="EL KHAYALI"/>
    <m/>
    <s v="fatima.elkhayali@alum.unirioja.es"/>
    <s v="2019-20"/>
    <x v="0"/>
    <s v="2019-20"/>
    <d v="2019-07-13T03:30:52"/>
  </r>
  <r>
    <x v="2"/>
    <n v="18086043"/>
    <s v="Grado en Trabajo Social"/>
    <n v="18086043"/>
    <s v="PAULA"/>
    <s v="PALAO"/>
    <s v="ORTIZ"/>
    <s v="paula.palao@alum.unirioja.es"/>
    <s v="2019-20"/>
    <x v="0"/>
    <s v="2019-20"/>
    <d v="2019-07-13T04:53:45"/>
  </r>
  <r>
    <x v="2"/>
    <n v="21045460"/>
    <s v="Grado en Trabajo Social"/>
    <n v="21045460"/>
    <s v="ANA"/>
    <s v="RUBIO"/>
    <s v="TOMÁS"/>
    <s v="ana.rubiot@alum.unirioja.es"/>
    <s v="2019-20"/>
    <x v="0"/>
    <s v="2019-20"/>
    <d v="2019-07-13T06:27:11"/>
  </r>
  <r>
    <x v="2"/>
    <n v="16636907"/>
    <s v="Grado en Trabajo Social"/>
    <n v="16636907"/>
    <s v="NEREA"/>
    <s v="MUÑOZ"/>
    <s v="ECHEVERRIA"/>
    <s v="nerea.munoz@alum.unirioja.es"/>
    <s v="2019-20"/>
    <x v="0"/>
    <s v="2019-20"/>
    <d v="2019-07-14T10:52:29"/>
  </r>
  <r>
    <x v="2"/>
    <n v="17497099"/>
    <s v="Grado en Trabajo Social"/>
    <n v="17497099"/>
    <s v="LUCIA"/>
    <s v="MARTÍNEZ"/>
    <s v="AGUILERA"/>
    <s v="lucia.martineza@alum.unirioja.es"/>
    <s v="2019-20"/>
    <x v="0"/>
    <s v="2019-20"/>
    <d v="2019-07-14T01:44:45"/>
  </r>
  <r>
    <x v="2"/>
    <n v="17499575"/>
    <s v="Grado en Trabajo Social"/>
    <n v="17499575"/>
    <s v="PAULA"/>
    <s v="VALGAÑÓN"/>
    <s v="RIAÑO"/>
    <s v="paula.valganon@alum.unirioja.es"/>
    <s v="2019-20"/>
    <x v="0"/>
    <s v="2019-20"/>
    <d v="2019-07-14T08:34:02"/>
  </r>
  <r>
    <x v="2"/>
    <n v="18089699"/>
    <s v="Grado en Trabajo Social"/>
    <n v="18089699"/>
    <s v="NORA"/>
    <s v="ADJEI"/>
    <s v="FERNÁNDEZ"/>
    <s v="nora.adjei@alum.unirioja.es"/>
    <s v="2019-20"/>
    <x v="0"/>
    <s v="2019-20"/>
    <d v="2019-07-15T08:33:30"/>
  </r>
  <r>
    <x v="2"/>
    <n v="16641757"/>
    <s v="Grado en Trabajo Social"/>
    <n v="16641757"/>
    <s v="LUCIA"/>
    <s v="LEON"/>
    <s v="LOPEZ"/>
    <s v="lucia.leonl@alum.unirioja.es"/>
    <s v="2019-20"/>
    <x v="0"/>
    <s v="2019-20"/>
    <d v="2019-07-15T09:51:16"/>
  </r>
  <r>
    <x v="2"/>
    <n v="18185267"/>
    <s v="Grado en Trabajo Social"/>
    <n v="18185267"/>
    <s v="ALBA"/>
    <s v="SÁENZ"/>
    <s v="PALACIOS"/>
    <s v="alba.saenzp@alum.unirioja.es"/>
    <s v="2019-20"/>
    <x v="0"/>
    <s v="2019-20"/>
    <d v="2019-07-15T10:14:48"/>
  </r>
  <r>
    <x v="2"/>
    <n v="16641875"/>
    <s v="Grado en Trabajo Social"/>
    <n v="16641875"/>
    <s v="BELÉN"/>
    <s v="PARELLADA"/>
    <s v="TERROBA"/>
    <s v="belen.parellada@alum.unirioja.es"/>
    <s v="2019-20"/>
    <x v="0"/>
    <s v="2019-20"/>
    <d v="2019-07-15T11:19:24"/>
  </r>
  <r>
    <x v="2"/>
    <n v="16631671"/>
    <s v="Grado en Trabajo Social"/>
    <n v="16631671"/>
    <s v="IRENE"/>
    <s v="DÍEZ"/>
    <s v="RAMÍREZ"/>
    <s v="irene.diez@alum.unirioja.es"/>
    <s v="2019-20"/>
    <x v="0"/>
    <s v="2019-20"/>
    <d v="2019-07-15T11:36:32"/>
  </r>
  <r>
    <x v="2"/>
    <n v="72851078"/>
    <s v="Grado en Trabajo Social"/>
    <n v="72851078"/>
    <s v="JAIONE"/>
    <s v="GARCIA DE GARAYO"/>
    <s v="CORTABARRIA"/>
    <s v="jaione.garcia-degarayo@alum.unirioja.es"/>
    <s v="2019-20"/>
    <x v="0"/>
    <s v="2019-20"/>
    <d v="2019-07-15T02:48:21"/>
  </r>
  <r>
    <x v="2"/>
    <n v="16631442"/>
    <s v="Grado en Trabajo Social"/>
    <n v="16631442"/>
    <s v="ELENA VICTORIA"/>
    <s v="MUÑOZ"/>
    <s v="JADRAQUE"/>
    <s v="elena-victoria.munoz@alum.unirioja.es"/>
    <s v="2019-20"/>
    <x v="0"/>
    <s v="2019-20"/>
    <d v="2019-07-15T04:13:11"/>
  </r>
  <r>
    <x v="2"/>
    <n v="18185631"/>
    <s v="Grado en Trabajo Social"/>
    <n v="18185631"/>
    <s v="SERGIO"/>
    <s v="GÓMEZ"/>
    <s v="MARTÍN"/>
    <s v="sergio.gomezm@alum.unirioja.es"/>
    <s v="2019-20"/>
    <x v="0"/>
    <s v="2019-20"/>
    <d v="2019-07-15T06:46:35"/>
  </r>
  <r>
    <x v="2"/>
    <n v="17497039"/>
    <s v="Grado en Trabajo Social"/>
    <n v="17497039"/>
    <s v="ERIK"/>
    <s v="FERNÁNDEZ"/>
    <s v="ANDREU"/>
    <s v="erik.fernandez@alum.unirioja.es"/>
    <s v="2019-20"/>
    <x v="0"/>
    <s v="2019-20"/>
    <d v="2019-07-17T10:10:05"/>
  </r>
  <r>
    <x v="2"/>
    <n v="73009365"/>
    <s v="Grado en Trabajo Social"/>
    <n v="73009365"/>
    <s v="LIDIA"/>
    <s v="CASTRO"/>
    <s v="SÁNCHEZ"/>
    <s v="lidia.castro@alum.unirioja.es"/>
    <s v="2019-20"/>
    <x v="0"/>
    <s v="2019-20"/>
    <d v="2019-07-15T08:39:06"/>
  </r>
  <r>
    <x v="2"/>
    <n v="18189809"/>
    <s v="Grado en Trabajo Social"/>
    <n v="18189809"/>
    <s v="CARLOTA"/>
    <s v="ROYO"/>
    <s v="JIMÉNEZ"/>
    <s v="carlota.royo@alum.unirioja.es"/>
    <s v="2019-20"/>
    <x v="0"/>
    <s v="2019-20"/>
    <d v="2019-07-15T09:00:48"/>
  </r>
  <r>
    <x v="2"/>
    <n v="18076633"/>
    <s v="Grado en Trabajo Social"/>
    <n v="18076633"/>
    <s v="MARINA"/>
    <s v="ZABALA"/>
    <s v="DAVALILLO"/>
    <s v="marina.zabala@alum.unirioja.es"/>
    <s v="2019-20"/>
    <x v="0"/>
    <s v="2019-20"/>
    <d v="2019-07-15T10:31:20"/>
  </r>
  <r>
    <x v="2"/>
    <n v="17498308"/>
    <s v="Grado en Trabajo Social"/>
    <n v="17498308"/>
    <s v="NAYRA"/>
    <s v="HIDALGO"/>
    <s v="JIMÉNEZ"/>
    <s v="nayra.hidalgo@alum.unirioja.es"/>
    <s v="2019-20"/>
    <x v="0"/>
    <s v="2019-20"/>
    <d v="2019-07-16T01:56:30"/>
  </r>
  <r>
    <x v="2"/>
    <n v="72900756"/>
    <s v="Grado en Trabajo Social"/>
    <n v="72900756"/>
    <s v="MIREYA"/>
    <s v="OLALLA"/>
    <s v="ESCRIBANO"/>
    <s v="mireya.olalla@alum.unirioja.es"/>
    <s v="2019-20"/>
    <x v="0"/>
    <s v="2019-20"/>
    <d v="2019-07-16T03:51:56"/>
  </r>
  <r>
    <x v="2"/>
    <n v="79352079"/>
    <s v="Grado en Trabajo Social"/>
    <n v="79352079"/>
    <s v="ERIKA"/>
    <s v="CATOTA"/>
    <s v="URIBE"/>
    <s v="erika.catota@alum.unirioja.es"/>
    <s v="2019-20"/>
    <x v="0"/>
    <s v="2019-20"/>
    <d v="2019-07-16T05:47:13"/>
  </r>
  <r>
    <x v="2"/>
    <n v="18084535"/>
    <s v="Grado en Trabajo Social"/>
    <n v="18084535"/>
    <s v="JUDIT"/>
    <s v="SOLANAS"/>
    <s v="GALILEA"/>
    <s v="judit.solanas@alum.unirioja.es"/>
    <s v="2019-20"/>
    <x v="0"/>
    <s v="2019-20"/>
    <d v="2019-07-16T06:19:36"/>
  </r>
  <r>
    <x v="2"/>
    <n v="17499203"/>
    <s v="Grado en Trabajo Social"/>
    <n v="17499203"/>
    <s v="ÁLVARO"/>
    <s v="IZQUIERDO"/>
    <s v="AIXALA"/>
    <s v="alvaro.izquierdo@alum.unirioja.es"/>
    <s v="2019-20"/>
    <x v="0"/>
    <s v="2019-20"/>
    <d v="2019-07-16T11:10:19"/>
  </r>
  <r>
    <x v="2"/>
    <n v="78778379"/>
    <s v="Grado en Trabajo Social"/>
    <n v="78778379"/>
    <s v="ADRIANA"/>
    <s v="GUTIÉRREZ"/>
    <s v="ÁLVARO"/>
    <s v="adriana.gutierrez@alum.unirioja.es"/>
    <s v="2019-20"/>
    <x v="0"/>
    <s v="2019-20"/>
    <d v="2019-07-17T09:13:23"/>
  </r>
  <r>
    <x v="2"/>
    <n v="45175514"/>
    <s v="Grado en Trabajo Social"/>
    <n v="45175514"/>
    <s v="AINHOA"/>
    <s v="ORDÓÑEZ"/>
    <s v="MANGADO"/>
    <s v="ainhoa.ordonez@alum.unirioja.es"/>
    <s v="2019-20"/>
    <x v="0"/>
    <s v="2019-20"/>
    <d v="2019-07-18T09:06:14"/>
  </r>
  <r>
    <x v="2"/>
    <n v="16625911"/>
    <s v="Grado en Trabajo Social"/>
    <n v="16625911"/>
    <s v="PAULA"/>
    <s v="VERGARA"/>
    <s v="GIL"/>
    <s v="paula.vergarag@alum.unirioja.es"/>
    <s v="2019-20"/>
    <x v="0"/>
    <s v="2019-20"/>
    <d v="2019-07-22T01:52:59"/>
  </r>
  <r>
    <x v="2"/>
    <n v="72848631"/>
    <s v="Grado en Trabajo Social"/>
    <n v="72848631"/>
    <s v="ALAZNE"/>
    <s v="GONZALEZ DE BELANDIA"/>
    <s v="RAMOS"/>
    <s v="alazne.gonzalez-debelandia@alum.unirioja.es"/>
    <s v="2019-20"/>
    <x v="0"/>
    <s v="2019-20"/>
    <d v="2019-07-22T11:52:09"/>
  </r>
  <r>
    <x v="2"/>
    <n v="73213670"/>
    <s v="Grado en Trabajo Social"/>
    <n v="73213670"/>
    <s v="MARISOL"/>
    <s v="BETATO"/>
    <s v="THACCO"/>
    <s v="marisol.betato@alum.unirioja.es"/>
    <s v="2019-20"/>
    <x v="0"/>
    <s v="2019-20"/>
    <d v="2019-07-23T10:28:47"/>
  </r>
  <r>
    <x v="2"/>
    <n v="79144865"/>
    <s v="Grado en Trabajo Social"/>
    <n v="79144865"/>
    <s v="ANDER"/>
    <s v="VALDERAS"/>
    <s v="MARTINEZ"/>
    <s v="ander.valderas@alum.unirioja.es"/>
    <s v="2019-20"/>
    <x v="0"/>
    <s v="2019-20"/>
    <d v="2019-07-23T12:38:38"/>
  </r>
  <r>
    <x v="2"/>
    <n v="73119007"/>
    <s v="Grado en Trabajo Social"/>
    <n v="73119007"/>
    <s v="ENAR"/>
    <s v="LASUNCIÓN"/>
    <s v="URDANIZ"/>
    <s v="enar.lasuncion@alum.unirioja.es"/>
    <s v="2019-20"/>
    <x v="0"/>
    <s v="2019-20"/>
    <d v="2019-07-23T03:17:46"/>
  </r>
  <r>
    <x v="2"/>
    <n v="16641570"/>
    <s v="Grado en Trabajo Social"/>
    <n v="16641570"/>
    <s v="RAQUEL"/>
    <s v="MONTES"/>
    <s v="PUENTE"/>
    <s v="raquel.montes@alum.unirioja.es"/>
    <s v="2019-20"/>
    <x v="0"/>
    <s v="2019-20"/>
    <d v="2019-07-24T08:21:23"/>
  </r>
  <r>
    <x v="2"/>
    <n v="79078246"/>
    <s v="Grado en Trabajo Social"/>
    <n v="79078246"/>
    <s v="DAVID"/>
    <s v="MARTINEZ"/>
    <s v="BARBUDO"/>
    <s v="david.martinezbar@alum.unirioja.es"/>
    <s v="2019-20"/>
    <x v="0"/>
    <s v="2019-20"/>
    <d v="2019-07-24T10:10:18"/>
  </r>
  <r>
    <x v="2"/>
    <n v="72853104"/>
    <s v="Grado en Trabajo Social"/>
    <n v="72853104"/>
    <s v="OHIANE"/>
    <s v="ALVIZ"/>
    <s v="GARCIA"/>
    <s v="oihand.alviz@alum.unirioja.es"/>
    <s v="2019-20"/>
    <x v="0"/>
    <s v="2019-20"/>
    <d v="2019-08-26T09:50:02"/>
  </r>
  <r>
    <x v="2"/>
    <n v="78841886"/>
    <s v="Grado en Trabajo Social"/>
    <n v="78841886"/>
    <s v="LEIRE"/>
    <s v="SESMA"/>
    <s v="ANTÓN"/>
    <s v="leire.sesma@alum.unirioja.es"/>
    <s v="2019-20"/>
    <x v="0"/>
    <s v="2019-20"/>
    <d v="2019-08-26T01:18:08"/>
  </r>
  <r>
    <x v="3"/>
    <n v="72889778"/>
    <s v="Grado en Relaciones Laborales y Recursos Humanos"/>
    <n v="72889778"/>
    <s v="SANDRA DEL"/>
    <s v="POZO"/>
    <s v="GONZALO"/>
    <s v="sandra.del-pozo@alum.unirioja.es"/>
    <s v="2010-11"/>
    <x v="0"/>
    <s v="2019-20"/>
    <d v="2019-07-25T11:38:16"/>
  </r>
  <r>
    <x v="3"/>
    <n v="72799626"/>
    <s v="Grado en Relaciones Laborales y Recursos Humanos"/>
    <n v="72799626"/>
    <s v="MARÍA INÉS"/>
    <s v="FERNÁNDEZ"/>
    <s v="ROMERO"/>
    <s v="maria-ines.fernandez@alum.unirioja.es"/>
    <s v="2011-12"/>
    <x v="0"/>
    <s v="2019-20"/>
    <d v="2019-09-16T02:11:57"/>
  </r>
  <r>
    <x v="3"/>
    <n v="16611426"/>
    <s v="Grado en Relaciones Laborales y Recursos Humanos"/>
    <n v="16611426"/>
    <s v="COVADONGA"/>
    <s v="ALONSO"/>
    <s v="MARTÍNEZ"/>
    <s v="covadonga.alonso@alum.unirioja.es"/>
    <s v="2012-13"/>
    <x v="0"/>
    <s v="2019-20"/>
    <d v="2019-08-21T09:29:15"/>
  </r>
  <r>
    <x v="3"/>
    <n v="78776120"/>
    <s v="Grado en Relaciones Laborales y Recursos Humanos"/>
    <n v="78776120"/>
    <s v="NICOLÁS STEVEN"/>
    <s v="SOLER"/>
    <s v="FERNÁNDEZ"/>
    <s v="nicolas-steven.soler@alum.unirioja.es"/>
    <s v="2014-15"/>
    <x v="0"/>
    <s v="2019-20"/>
    <d v="2019-07-26T02:24:56"/>
  </r>
  <r>
    <x v="3"/>
    <n v="44640899"/>
    <s v="Grado en Relaciones Laborales y Recursos Humanos"/>
    <n v="44640899"/>
    <s v="BELÉN"/>
    <s v="MARTÍN"/>
    <s v="ORTIZ"/>
    <s v="belen.martin@alum.unirioja.es"/>
    <s v="2014-15"/>
    <x v="0"/>
    <s v="2019-20"/>
    <d v="2019-07-24T03:47:25"/>
  </r>
  <r>
    <x v="3"/>
    <n v="16553378"/>
    <s v="Grado en Relaciones Laborales y Recursos Humanos"/>
    <n v="16553378"/>
    <s v="MARÍA VEGA"/>
    <s v="ARENAS"/>
    <s v="BARTOLOMÉ"/>
    <s v="maria-vega.arenas@alum.unirioja.es"/>
    <s v="2015-16"/>
    <x v="0"/>
    <s v="2019-20"/>
    <d v="2019-07-25T05:39:22"/>
  </r>
  <r>
    <x v="3"/>
    <n v="16623460"/>
    <s v="Grado en Relaciones Laborales y Recursos Humanos"/>
    <n v="16623460"/>
    <s v="ANA"/>
    <s v="LOZA"/>
    <s v="CASAS"/>
    <s v="ana.loza@alum.unirioja.es"/>
    <s v="2015-16"/>
    <x v="0"/>
    <s v="2019-20"/>
    <d v="2019-07-25T03:46:34"/>
  </r>
  <r>
    <x v="3"/>
    <n v="16645695"/>
    <s v="Grado en Relaciones Laborales y Recursos Humanos"/>
    <n v="16645695"/>
    <s v="SOUFIANE"/>
    <s v="MOUSSAOUI"/>
    <s v="ABDERRAHAMANE"/>
    <s v="soufiane.moussaoui@alum.unirioja.es"/>
    <s v="2015-16"/>
    <x v="0"/>
    <s v="2019-20"/>
    <d v="2019-07-29T01:52:40"/>
  </r>
  <r>
    <x v="3"/>
    <n v="16632733"/>
    <s v="Grado en Relaciones Laborales y Recursos Humanos"/>
    <n v="16632733"/>
    <s v="IGNACIO"/>
    <s v="GARCÍA"/>
    <s v="FERNÁNDEZ"/>
    <s v="ignacio.garciaf@alum.unirioja.es"/>
    <s v="2015-16"/>
    <x v="0"/>
    <s v="2019-20"/>
    <d v="2019-07-30T01:51:55"/>
  </r>
  <r>
    <x v="3"/>
    <n v="16624207"/>
    <s v="Grado en Relaciones Laborales y Recursos Humanos"/>
    <n v="16624207"/>
    <s v="EDUARDO"/>
    <s v="SÁENZ"/>
    <s v="MARTÍNEZ"/>
    <s v="eduardo.saenzm@alum.unirioja.es"/>
    <s v="2015-16"/>
    <x v="0"/>
    <s v="2019-20"/>
    <d v="2019-10-29T09:47:32"/>
  </r>
  <r>
    <x v="3"/>
    <n v="16546925"/>
    <s v="Grado en Relaciones Laborales y Recursos Humanos"/>
    <n v="16546925"/>
    <s v="CARMEN"/>
    <s v="BARRERAS"/>
    <s v="CARRACEDO"/>
    <s v="carmen.barreras@alum.unirioja.es"/>
    <s v="2015-16"/>
    <x v="1"/>
    <s v="2019-20"/>
    <d v="2019-07-30T09:29:44"/>
  </r>
  <r>
    <x v="3"/>
    <n v="16638783"/>
    <s v="Grado en Relaciones Laborales y Recursos Humanos"/>
    <n v="16638783"/>
    <s v="MILLÁN"/>
    <s v="ÁLVARO"/>
    <s v="FERNÁNDEZ"/>
    <s v="millan.alvaro@alum.unirioja.es"/>
    <s v="2015-16"/>
    <x v="0"/>
    <s v="2019-20"/>
    <d v="2019-08-22T01:31:10"/>
  </r>
  <r>
    <x v="3"/>
    <n v="17499783"/>
    <s v="Grado en Relaciones Laborales y Recursos Humanos"/>
    <n v="17499783"/>
    <s v="SAMUEL"/>
    <s v="LÓPEZ GIL"/>
    <s v="FREJO"/>
    <s v="samuel.lopez-gil@alum.unirioja.es"/>
    <s v="2015-16"/>
    <x v="0"/>
    <s v="2019-20"/>
    <d v="2019-07-29T11:09:20"/>
  </r>
  <r>
    <x v="3"/>
    <n v="18081759"/>
    <s v="Grado en Relaciones Laborales y Recursos Humanos"/>
    <n v="18081759"/>
    <s v="MAURO JULIO"/>
    <s v="EGUIZÁBAL"/>
    <s v="MARTÍNEZ"/>
    <s v="mauro-julio.eguizabal@alum.unirioja.es"/>
    <s v="2016-17"/>
    <x v="0"/>
    <s v="2019-20"/>
    <d v="2019-07-24T02:37:06"/>
  </r>
  <r>
    <x v="3"/>
    <n v="16627903"/>
    <s v="Grado en Relaciones Laborales y Recursos Humanos"/>
    <n v="16627903"/>
    <s v="MARÍA"/>
    <s v="ESCUDERO"/>
    <s v="SANTAMARÍA"/>
    <s v="maria.escuderos@alum.unirioja.es"/>
    <s v="2016-17"/>
    <x v="0"/>
    <s v="2019-20"/>
    <d v="2019-07-24T01:07:15"/>
  </r>
  <r>
    <x v="3"/>
    <s v="X6183917"/>
    <s v="Grado en Relaciones Laborales y Recursos Humanos"/>
    <s v="X6183917"/>
    <s v="ANZHELA"/>
    <s v="BALANDINA"/>
    <m/>
    <s v="anzhela.balandina@alum.unirioja.es"/>
    <s v="2016-17"/>
    <x v="0"/>
    <s v="2019-20"/>
    <d v="2019-07-25T02:11:49"/>
  </r>
  <r>
    <x v="3"/>
    <n v="18076201"/>
    <s v="Grado en Relaciones Laborales y Recursos Humanos"/>
    <n v="18076201"/>
    <s v="MARÍA DEL CARMEN"/>
    <s v="MONSALVE"/>
    <s v="DE TORRE"/>
    <s v="maria-carmen.monsalve@alum.unirioja.es"/>
    <s v="2016-17"/>
    <x v="0"/>
    <s v="2019-20"/>
    <d v="2019-07-25T11:08:19"/>
  </r>
  <r>
    <x v="3"/>
    <n v="16634240"/>
    <s v="Grado en Relaciones Laborales y Recursos Humanos"/>
    <n v="16634240"/>
    <s v="RAQUEL"/>
    <s v="SASTRE"/>
    <s v="GÓMEZ"/>
    <s v="raquel.sastre@alum.unirioja.es"/>
    <s v="2016-17"/>
    <x v="0"/>
    <s v="2019-20"/>
    <d v="2019-07-24T11:26:56"/>
  </r>
  <r>
    <x v="3"/>
    <n v="73120077"/>
    <s v="Grado en Relaciones Laborales y Recursos Humanos"/>
    <n v="73120077"/>
    <s v="MARIA"/>
    <s v="PEREZ DE ZABALZA"/>
    <s v="ALTUNA"/>
    <s v="maria.perez-dezabalza@alum.unirioja.es"/>
    <s v="2016-17"/>
    <x v="0"/>
    <s v="2019-20"/>
    <d v="2019-07-29T07:32:52"/>
  </r>
  <r>
    <x v="3"/>
    <n v="16643158"/>
    <s v="Grado en Relaciones Laborales y Recursos Humanos"/>
    <n v="16643158"/>
    <s v="PAULA"/>
    <s v="OJANGUREN"/>
    <s v="SARRIÓN"/>
    <s v="paula.ojanguren@alum.unirioja.es"/>
    <s v="2016-17"/>
    <x v="0"/>
    <s v="2019-20"/>
    <d v="2019-07-30T01:51:34"/>
  </r>
  <r>
    <x v="3"/>
    <n v="16624034"/>
    <s v="Grado en Relaciones Laborales y Recursos Humanos"/>
    <n v="16624034"/>
    <s v="ÍÑIGO"/>
    <s v="BENÉS"/>
    <s v="TARTAS"/>
    <s v="inigo.benes@alum.unirioja.es"/>
    <s v="2016-17"/>
    <x v="0"/>
    <s v="2019-20"/>
    <d v="2019-07-24T06:33:35"/>
  </r>
  <r>
    <x v="3"/>
    <n v="44647876"/>
    <s v="Grado en Relaciones Laborales y Recursos Humanos"/>
    <n v="44647876"/>
    <s v="AITOR"/>
    <s v="PALACIOS"/>
    <s v="CHASCO"/>
    <s v="aitor.palacios@alum.unirioja.es"/>
    <s v="2016-17"/>
    <x v="0"/>
    <s v="2019-20"/>
    <d v="2019-07-17T12:00:07"/>
  </r>
  <r>
    <x v="3"/>
    <n v="16644030"/>
    <s v="Grado en Relaciones Laborales y Recursos Humanos"/>
    <n v="16644030"/>
    <s v="JUAN ESTEBAN"/>
    <s v="ARANGO"/>
    <s v="PARRA"/>
    <s v="juan-esteban.arango@alum.unirioja.es"/>
    <s v="2016-17"/>
    <x v="0"/>
    <s v="2019-20"/>
    <d v="2019-07-30T10:59:27"/>
  </r>
  <r>
    <x v="3"/>
    <n v="18074472"/>
    <s v="Grado en Relaciones Laborales y Recursos Humanos"/>
    <n v="18074472"/>
    <s v="IRENE"/>
    <s v="LARREA"/>
    <s v="LÓPEZ"/>
    <s v="irene.larrea@alum.unirioja.es"/>
    <s v="2016-17"/>
    <x v="0"/>
    <s v="2019-20"/>
    <d v="2019-07-29T12:20:16"/>
  </r>
  <r>
    <x v="3"/>
    <n v="16625668"/>
    <s v="Grado en Relaciones Laborales y Recursos Humanos"/>
    <n v="16625668"/>
    <s v="NATALIA"/>
    <s v="ABOLAFIA"/>
    <s v="RAMÍREZ"/>
    <s v="natalia.abolafia@alum.unirioja.es"/>
    <s v="2016-17"/>
    <x v="0"/>
    <s v="2019-20"/>
    <d v="2019-07-30T11:08:37"/>
  </r>
  <r>
    <x v="3"/>
    <n v="16632992"/>
    <s v="Grado en Relaciones Laborales y Recursos Humanos"/>
    <n v="16632992"/>
    <s v="SORAYA"/>
    <s v="PÉREZ"/>
    <s v="BEZARES"/>
    <s v="soraya.perezb@alum.unirioja.es"/>
    <s v="2016-17"/>
    <x v="0"/>
    <s v="2019-20"/>
    <d v="2019-07-26T12:03:59"/>
  </r>
  <r>
    <x v="3"/>
    <n v="71351784"/>
    <s v="Grado en Relaciones Laborales y Recursos Humanos"/>
    <n v="71351784"/>
    <s v="ANDREA"/>
    <s v="ORTEGA"/>
    <s v="JIMÉNEZ"/>
    <s v="andrea.ortegaj@alum.unirioja.es"/>
    <s v="2017-18"/>
    <x v="0"/>
    <s v="2019-20"/>
    <d v="2019-07-24T12:17:45"/>
  </r>
  <r>
    <x v="3"/>
    <n v="16639746"/>
    <s v="Grado en Relaciones Laborales y Recursos Humanos"/>
    <n v="16639746"/>
    <s v="LEYRE"/>
    <s v="GARCÍA"/>
    <s v="GELOS"/>
    <s v="leyre.garcia@alum.unirioja.es"/>
    <s v="2017-18"/>
    <x v="0"/>
    <s v="2019-20"/>
    <d v="2019-07-24T04:22:43"/>
  </r>
  <r>
    <x v="3"/>
    <n v="18086102"/>
    <s v="Grado en Relaciones Laborales y Recursos Humanos"/>
    <n v="18086102"/>
    <s v="MARTA"/>
    <s v="ESPINOSA"/>
    <s v="RUEDA"/>
    <s v="marta.espinosa@alum.unirioja.es"/>
    <s v="2017-18"/>
    <x v="0"/>
    <s v="2019-20"/>
    <d v="2019-07-24T12:03:37"/>
  </r>
  <r>
    <x v="3"/>
    <n v="71352015"/>
    <s v="Grado en Relaciones Laborales y Recursos Humanos"/>
    <n v="71352015"/>
    <s v="IVAN"/>
    <s v="ESCUDERO"/>
    <s v="CORCUERA"/>
    <s v="ivan.escudero@alum.unirioja.es"/>
    <s v="2017-18"/>
    <x v="0"/>
    <s v="2019-20"/>
    <d v="2019-07-24T05:46:21"/>
  </r>
  <r>
    <x v="3"/>
    <n v="18083405"/>
    <s v="Grado en Relaciones Laborales y Recursos Humanos"/>
    <n v="18083405"/>
    <s v="SERGIO"/>
    <s v="SACRISTÁN"/>
    <s v="MARTÍNEZ"/>
    <s v="sergio.sacristan@alum.unirioja.es"/>
    <s v="2017-18"/>
    <x v="0"/>
    <s v="2019-20"/>
    <d v="2019-07-30T08:13:43"/>
  </r>
  <r>
    <x v="3"/>
    <n v="16644875"/>
    <s v="Grado en Relaciones Laborales y Recursos Humanos"/>
    <n v="16644875"/>
    <s v="ALBA"/>
    <s v="GARCÍA"/>
    <s v="LÓPEZ"/>
    <s v="alba.garcial@alum.unirioja.es"/>
    <s v="2017-18"/>
    <x v="0"/>
    <s v="2019-20"/>
    <d v="2019-07-24T12:16:25"/>
  </r>
  <r>
    <x v="3"/>
    <n v="72797326"/>
    <s v="Grado en Relaciones Laborales y Recursos Humanos"/>
    <n v="72797326"/>
    <s v="ANDREA"/>
    <s v="TOLEDO"/>
    <s v="RUIZ"/>
    <s v="andrea.toledo@alum.unirioja.es"/>
    <s v="2017-18"/>
    <x v="1"/>
    <s v="2019-20"/>
    <d v="2019-07-25T11:33:30"/>
  </r>
  <r>
    <x v="3"/>
    <n v="18082322"/>
    <s v="Grado en Relaciones Laborales y Recursos Humanos"/>
    <n v="18082322"/>
    <s v="KATHLEEN GISELLE"/>
    <s v="CIFUENTES"/>
    <s v="OSORIO"/>
    <s v="kathleen.cifuentes@alum.unirioja.es"/>
    <s v="2017-18"/>
    <x v="0"/>
    <s v="2019-20"/>
    <d v="2019-07-28T04:09:56"/>
  </r>
  <r>
    <x v="3"/>
    <n v="78772085"/>
    <s v="Grado en Relaciones Laborales y Recursos Humanos"/>
    <n v="78772085"/>
    <s v="MARIO"/>
    <s v="EMBUN"/>
    <s v="URDANIZ"/>
    <s v="mario.embun@alum.unirioja.es"/>
    <s v="2017-18"/>
    <x v="0"/>
    <s v="2019-20"/>
    <d v="2019-07-24T11:28:55"/>
  </r>
  <r>
    <x v="3"/>
    <n v="16632573"/>
    <s v="Grado en Relaciones Laborales y Recursos Humanos"/>
    <n v="16632573"/>
    <s v="GABRIEL"/>
    <s v="CABRÉ"/>
    <s v="SOTO"/>
    <s v="gabriel.cabre@alum.unirioja.es"/>
    <s v="2017-18"/>
    <x v="0"/>
    <s v="2019-20"/>
    <d v="2019-07-24T03:51:23"/>
  </r>
  <r>
    <x v="3"/>
    <n v="16644659"/>
    <s v="Grado en Relaciones Laborales y Recursos Humanos"/>
    <n v="16644659"/>
    <s v="VALERIA"/>
    <s v="GARCÍA"/>
    <s v="ANGULO"/>
    <s v="valeria.garcia@alum.unirioja.es"/>
    <s v="2017-18"/>
    <x v="0"/>
    <s v="2019-20"/>
    <d v="2019-07-24T08:36:59"/>
  </r>
  <r>
    <x v="3"/>
    <s v="X8388082"/>
    <s v="Grado en Relaciones Laborales y Recursos Humanos"/>
    <s v="X8388082"/>
    <s v="BIANCA VALENTINA"/>
    <s v="GUNEA"/>
    <s v="-"/>
    <s v="bianca-valentina.gunea@alum.unirioja.es"/>
    <s v="2017-18"/>
    <x v="0"/>
    <s v="2019-20"/>
    <d v="2019-07-24T11:57:30"/>
  </r>
  <r>
    <x v="3"/>
    <n v="18185002"/>
    <s v="Grado en Relaciones Laborales y Recursos Humanos"/>
    <n v="18185002"/>
    <s v="LILIANA"/>
    <s v="LÓPEZ"/>
    <s v="NOGALES"/>
    <s v="liliana.lopez@alum.unirioja.es"/>
    <s v="2017-18"/>
    <x v="0"/>
    <s v="2019-20"/>
    <d v="2019-07-25T11:23:38"/>
  </r>
  <r>
    <x v="3"/>
    <n v="18074260"/>
    <s v="Grado en Relaciones Laborales y Recursos Humanos"/>
    <n v="18074260"/>
    <s v="LUCÍA"/>
    <s v="GARAY"/>
    <s v="IGEA"/>
    <s v="lucia.garay@alum.unirioja.es"/>
    <s v="2018-19"/>
    <x v="0"/>
    <s v="2019-20"/>
    <d v="2019-07-24T04:22:03"/>
  </r>
  <r>
    <x v="3"/>
    <n v="18477844"/>
    <s v="Grado en Relaciones Laborales y Recursos Humanos"/>
    <n v="18477844"/>
    <s v="YASSIN"/>
    <s v="BELGARNE"/>
    <s v="EDDBIRI"/>
    <s v="yassin.belgarne@alum.unirioja.es"/>
    <s v="2018-19"/>
    <x v="0"/>
    <s v="2019-20"/>
    <d v="2019-07-29T11:41:01"/>
  </r>
  <r>
    <x v="3"/>
    <n v="16616028"/>
    <s v="Grado en Relaciones Laborales y Recursos Humanos"/>
    <n v="16616028"/>
    <s v="RODRIGO"/>
    <s v="ORIO"/>
    <s v="PEÑA"/>
    <s v="rodrigo.orio@alum.unirioja.es"/>
    <s v="2018-19"/>
    <x v="0"/>
    <s v="2019-20"/>
    <d v="2019-07-24T12:58:23"/>
  </r>
  <r>
    <x v="3"/>
    <s v="X7880180"/>
    <s v="Grado en Relaciones Laborales y Recursos Humanos"/>
    <s v="X7880180"/>
    <s v="LILI"/>
    <s v="ILINOVA"/>
    <s v="KASTAMANOVA"/>
    <s v="lili.ilinova@alum.unirioja.es"/>
    <s v="2018-19"/>
    <x v="0"/>
    <s v="2019-20"/>
    <d v="2019-07-24T11:24:39"/>
  </r>
  <r>
    <x v="3"/>
    <n v="73488167"/>
    <s v="Grado en Relaciones Laborales y Recursos Humanos"/>
    <n v="73488167"/>
    <s v="ADRIÁN"/>
    <s v="CÍA"/>
    <s v="MARTÍN"/>
    <s v="adrian.ciam@alum.unirioja.es"/>
    <s v="2018-19"/>
    <x v="0"/>
    <s v="2019-20"/>
    <d v="2019-07-24T12:13:46"/>
  </r>
  <r>
    <x v="3"/>
    <s v="X6157547"/>
    <s v="Grado en Relaciones Laborales y Recursos Humanos"/>
    <s v="X6157547"/>
    <s v="YASMINA"/>
    <s v="ARDELEAN"/>
    <m/>
    <s v="yasmina.ardelean@alum.unirioja.es"/>
    <s v="2018-19"/>
    <x v="0"/>
    <s v="2019-20"/>
    <d v="2019-07-24T11:52:47"/>
  </r>
  <r>
    <x v="3"/>
    <n v="16636839"/>
    <s v="Grado en Relaciones Laborales y Recursos Humanos"/>
    <n v="16636839"/>
    <s v="JOSÉ AMADOR"/>
    <s v="VIGUERA"/>
    <s v="SUESCUN"/>
    <s v="jose-amador.viguera@alum.unirioja.es"/>
    <s v="2018-19"/>
    <x v="0"/>
    <s v="2019-20"/>
    <d v="2019-07-25T05:30:33"/>
  </r>
  <r>
    <x v="3"/>
    <s v="X9871509"/>
    <s v="Grado en Relaciones Laborales y Recursos Humanos"/>
    <s v="X9871509"/>
    <s v="BEATRICE MELORA"/>
    <s v="MAGUREAN"/>
    <m/>
    <s v="beatrice-melora.magurean@alum.unirioja.es"/>
    <s v="2018-19"/>
    <x v="0"/>
    <s v="2019-20"/>
    <d v="2019-07-24T05:38:07"/>
  </r>
  <r>
    <x v="3"/>
    <n v="18185956"/>
    <s v="Grado en Relaciones Laborales y Recursos Humanos"/>
    <n v="18185956"/>
    <s v="MARÍA AURORA"/>
    <s v="GUTIÉRREZ"/>
    <s v="ESCOBAR"/>
    <s v="maria-aurora.gutierrez@alum.unirioja.es"/>
    <s v="2018-19"/>
    <x v="0"/>
    <s v="2019-20"/>
    <d v="2019-07-24T11:01:52"/>
  </r>
  <r>
    <x v="3"/>
    <n v="21045567"/>
    <s v="Grado en Relaciones Laborales y Recursos Humanos"/>
    <n v="21045567"/>
    <s v="CELIA"/>
    <s v="PÉREZ"/>
    <s v="GARCÍA"/>
    <s v="celia.perez@alum.unirioja.es"/>
    <s v="2018-19"/>
    <x v="0"/>
    <s v="2019-20"/>
    <d v="2019-07-24T03:58:04"/>
  </r>
  <r>
    <x v="3"/>
    <n v="18085461"/>
    <s v="Grado en Relaciones Laborales y Recursos Humanos"/>
    <n v="18085461"/>
    <s v="BERTHA LUCI"/>
    <s v="SOLIS"/>
    <s v="LERMA"/>
    <s v="bertha-luci.solisl@alum.unirioja.es"/>
    <s v="2018-19"/>
    <x v="0"/>
    <s v="2019-20"/>
    <d v="2019-07-30T01:09:46"/>
  </r>
  <r>
    <x v="3"/>
    <n v="18081611"/>
    <s v="Grado en Relaciones Laborales y Recursos Humanos"/>
    <n v="18081611"/>
    <s v="EVA"/>
    <s v="PASCUAL"/>
    <s v="CLAVIJO"/>
    <s v="eva.pascualc@alum.unirioja.es"/>
    <s v="2018-19"/>
    <x v="0"/>
    <s v="2019-20"/>
    <d v="2019-08-20T08:59:23"/>
  </r>
  <r>
    <x v="3"/>
    <n v="18075909"/>
    <s v="Grado en Relaciones Laborales y Recursos Humanos"/>
    <n v="18075909"/>
    <s v="MARÍA"/>
    <s v="GRAÑÓN"/>
    <s v="CLAVIJO"/>
    <s v="maria.granon@alum.unirioja.es"/>
    <s v="2018-19"/>
    <x v="0"/>
    <s v="2019-20"/>
    <d v="2019-07-24T02:18:13"/>
  </r>
  <r>
    <x v="3"/>
    <n v="18186370"/>
    <s v="Grado en Relaciones Laborales y Recursos Humanos"/>
    <n v="18186370"/>
    <s v="ANA"/>
    <s v="SAMPEDRO"/>
    <s v="BASTIDA"/>
    <s v="ana.sampedrob@alum.unirioja.es"/>
    <s v="2018-19"/>
    <x v="0"/>
    <s v="2019-20"/>
    <d v="2019-07-29T03:23:30"/>
  </r>
  <r>
    <x v="3"/>
    <s v="X6012885"/>
    <s v="Grado en Relaciones Laborales y Recursos Humanos"/>
    <s v="X6012885"/>
    <s v="JULIETA DEL CARMEN"/>
    <s v="MONTOYA"/>
    <s v="ARIAS"/>
    <s v="julieta.montoya@alum.unirioja.es"/>
    <s v="2018-19"/>
    <x v="0"/>
    <s v="2019-20"/>
    <d v="2019-07-29T01:35:14"/>
  </r>
  <r>
    <x v="3"/>
    <n v="17496914"/>
    <s v="Grado en Relaciones Laborales y Recursos Humanos"/>
    <n v="17496914"/>
    <s v="DAVID"/>
    <s v="BASTIDA"/>
    <s v="BERROZPE"/>
    <s v="david.bastida@alum.unirioja.es"/>
    <s v="2018-19"/>
    <x v="0"/>
    <s v="2019-20"/>
    <d v="2019-07-24T12:57:21"/>
  </r>
  <r>
    <x v="3"/>
    <n v="18086910"/>
    <s v="Grado en Relaciones Laborales y Recursos Humanos"/>
    <n v="18086910"/>
    <s v="ALBA DE LOS LLANOS"/>
    <s v="GARRIDO"/>
    <s v="ESTEBAN"/>
    <s v="alba.garrido@alum.unirioja.es"/>
    <s v="2018-19"/>
    <x v="0"/>
    <s v="2019-20"/>
    <d v="2019-07-24T11:00:25"/>
  </r>
  <r>
    <x v="3"/>
    <n v="71350633"/>
    <s v="Grado en Relaciones Laborales y Recursos Humanos"/>
    <n v="71350633"/>
    <s v="SARA"/>
    <s v="VARELA"/>
    <s v="POLO"/>
    <s v="sara.varelap@alum.unirioja.es"/>
    <s v="2018-19"/>
    <x v="0"/>
    <s v="2019-20"/>
    <d v="2019-07-26T11:50:46"/>
  </r>
  <r>
    <x v="3"/>
    <n v="16632221"/>
    <s v="Grado en Relaciones Laborales y Recursos Humanos"/>
    <n v="16632221"/>
    <s v="INÉS"/>
    <s v="HERNAIZ"/>
    <s v="CANALS"/>
    <s v="ines.hernaiz@alum.unirioja.es"/>
    <s v="2018-19"/>
    <x v="0"/>
    <s v="2019-20"/>
    <d v="2019-07-27T03:51:53"/>
  </r>
  <r>
    <x v="3"/>
    <n v="18086007"/>
    <s v="Grado en Relaciones Laborales y Recursos Humanos"/>
    <n v="18086007"/>
    <s v="JENIFER"/>
    <s v="JIMÉNEZ"/>
    <s v="PEÑA"/>
    <s v="jenifer.jimenez@alum.unirioja.es"/>
    <s v="2018-19"/>
    <x v="0"/>
    <s v="2019-20"/>
    <d v="2019-07-24T05:59:07"/>
  </r>
  <r>
    <x v="3"/>
    <n v="18089413"/>
    <s v="Grado en Relaciones Laborales y Recursos Humanos"/>
    <n v="18089413"/>
    <s v="NELLY JACINTA"/>
    <s v="PARRA"/>
    <s v="QUIÑONEZ"/>
    <s v="nelly-jacinta.parra@alum.unirioja.es"/>
    <s v="2018-19"/>
    <x v="0"/>
    <s v="2019-20"/>
    <d v="2019-07-30T06:18:24"/>
  </r>
  <r>
    <x v="3"/>
    <n v="18080076"/>
    <s v="Grado en Relaciones Laborales y Recursos Humanos"/>
    <n v="18080076"/>
    <s v="PABLO SHANTARAM"/>
    <s v="BURGOS"/>
    <s v="FERNÁNDEZ"/>
    <s v="pablo-shantaram.burgos@alum.unirioja.es"/>
    <s v="2019-20"/>
    <x v="0"/>
    <s v="2019-20"/>
    <d v="2019-07-12T10:30:42"/>
  </r>
  <r>
    <x v="3"/>
    <n v="18083716"/>
    <s v="Grado en Relaciones Laborales y Recursos Humanos"/>
    <n v="18083716"/>
    <s v="NEREA"/>
    <s v="PUJADES"/>
    <s v="OTEGUI"/>
    <s v="nerea.pujades@alum.unirioja.es"/>
    <s v="2019-20"/>
    <x v="0"/>
    <s v="2019-20"/>
    <d v="2019-07-12T10:50:11"/>
  </r>
  <r>
    <x v="3"/>
    <n v="16629443"/>
    <s v="Grado en Relaciones Laborales y Recursos Humanos"/>
    <n v="16629443"/>
    <s v="CLARA"/>
    <s v="BAÑOS"/>
    <s v="MATEOS"/>
    <s v="clara.banos@alum.unirioja.es"/>
    <s v="2019-20"/>
    <x v="0"/>
    <s v="2019-20"/>
    <d v="2019-07-12T11:51:14"/>
  </r>
  <r>
    <x v="3"/>
    <n v="71311322"/>
    <s v="Grado en Relaciones Laborales y Recursos Humanos"/>
    <n v="71311322"/>
    <s v="EVA"/>
    <s v="LARREA"/>
    <s v="FRANCO"/>
    <s v="eva.larrea@alum.unirioja.es"/>
    <s v="2019-20"/>
    <x v="0"/>
    <s v="2019-20"/>
    <d v="2019-07-12T12:22:41"/>
  </r>
  <r>
    <x v="3"/>
    <n v="16629955"/>
    <s v="Grado en Relaciones Laborales y Recursos Humanos"/>
    <n v="16629955"/>
    <s v="ALBA SHUIYI"/>
    <s v="RUIZ"/>
    <s v="GARCÍA"/>
    <s v="alba-shuiyi.ruiz@alum.unirioja.es"/>
    <s v="2019-20"/>
    <x v="0"/>
    <s v="2019-20"/>
    <d v="2019-07-13T10:44:54"/>
  </r>
  <r>
    <x v="3"/>
    <n v="17496068"/>
    <s v="Grado en Relaciones Laborales y Recursos Humanos"/>
    <n v="17496068"/>
    <s v="ANTONIO"/>
    <s v="ARPÓN"/>
    <s v="SANCIBRIÁN"/>
    <s v="antonio.arpon@alum.unirioja.es"/>
    <s v="2019-20"/>
    <x v="0"/>
    <s v="2019-20"/>
    <d v="2019-07-14T10:45:01"/>
  </r>
  <r>
    <x v="3"/>
    <n v="71351523"/>
    <s v="Grado en Relaciones Laborales y Recursos Humanos"/>
    <n v="71351523"/>
    <s v="TANIA"/>
    <s v="FERNÁNDEZ"/>
    <s v="GIBAJA"/>
    <s v="tania.fernandez@alum.unirioja.es"/>
    <s v="2019-20"/>
    <x v="0"/>
    <s v="2019-20"/>
    <d v="2019-07-15T11:28:00"/>
  </r>
  <r>
    <x v="3"/>
    <n v="78815558"/>
    <s v="Grado en Relaciones Laborales y Recursos Humanos"/>
    <n v="78815558"/>
    <s v="NATALIA"/>
    <s v="RUIZ"/>
    <s v="ARDAIZ"/>
    <s v="natalia.ruiz@alum.unirioja.es"/>
    <s v="2019-20"/>
    <x v="0"/>
    <s v="2019-20"/>
    <d v="2019-07-15T01:58:21"/>
  </r>
  <r>
    <x v="3"/>
    <n v="18187796"/>
    <s v="Grado en Relaciones Laborales y Recursos Humanos"/>
    <n v="18187796"/>
    <s v="LAURA"/>
    <s v="TORRES"/>
    <s v="RIVAS"/>
    <s v="laura.torresr@alum.unirioja.es"/>
    <s v="2019-20"/>
    <x v="0"/>
    <s v="2019-20"/>
    <d v="2019-07-16T12:48:13"/>
  </r>
  <r>
    <x v="3"/>
    <n v="18074193"/>
    <s v="Grado en Relaciones Laborales y Recursos Humanos"/>
    <n v="18074193"/>
    <s v="LIDIA"/>
    <s v="AGUADO"/>
    <s v="GARRIDO"/>
    <s v="lidia.aguado@alum.unirioja.es"/>
    <s v="2019-20"/>
    <x v="0"/>
    <s v="2019-20"/>
    <d v="2019-07-16T01:37:51"/>
  </r>
  <r>
    <x v="3"/>
    <n v="21047260"/>
    <s v="Grado en Relaciones Laborales y Recursos Humanos"/>
    <n v="21047260"/>
    <s v="MARTA"/>
    <s v="BERNAL"/>
    <s v="SANTAMARÍA"/>
    <s v="marta.bernal@alum.unirioja.es"/>
    <s v="2019-20"/>
    <x v="0"/>
    <s v="2019-20"/>
    <d v="2019-07-18T09:48:59"/>
  </r>
  <r>
    <x v="3"/>
    <n v="16598610"/>
    <s v="Grado en Relaciones Laborales y Recursos Humanos"/>
    <n v="16598610"/>
    <s v="OLIVIA"/>
    <s v="RUBIO"/>
    <s v="URIBE"/>
    <s v="olivia.rubio@alum.unirioja.es"/>
    <s v="2019-20"/>
    <x v="1"/>
    <s v="2019-20"/>
    <d v="2019-07-25T09:24:35"/>
  </r>
  <r>
    <x v="3"/>
    <n v="16623628"/>
    <s v="Grado en Relaciones Laborales y Recursos Humanos"/>
    <n v="16623628"/>
    <s v="ANA"/>
    <s v="HERNÁNDEZ"/>
    <s v="MONTENEGRO"/>
    <s v="ana.hernandezm@alum.unirioja.es"/>
    <s v="2019-20"/>
    <x v="0"/>
    <s v="2019-20"/>
    <d v="2019-09-10T09:12:06"/>
  </r>
  <r>
    <x v="3"/>
    <n v="16636301"/>
    <s v="Grado en Relaciones Laborales y Recursos Humanos"/>
    <n v="16636301"/>
    <s v="SAMANTA"/>
    <s v="RODRÍGUEZ"/>
    <s v="GARCÍA"/>
    <s v="samanta.rodriguez@alum.unirioja.es"/>
    <s v="2019-20"/>
    <x v="1"/>
    <s v="2019-20"/>
    <d v="2019-08-29T04:37:17"/>
  </r>
  <r>
    <x v="3"/>
    <n v="16619848"/>
    <s v="Grado en Relaciones Laborales y Recursos Humanos"/>
    <n v="16619848"/>
    <s v="ÁLVARO"/>
    <s v="AZCONA"/>
    <s v="BRITO"/>
    <s v="alvaro.azcona@alum.unirioja.es"/>
    <s v="2019-20"/>
    <x v="0"/>
    <s v="2019-20"/>
    <d v="2019-08-28T11:26:26"/>
  </r>
  <r>
    <x v="3"/>
    <n v="18075203"/>
    <s v="Grado en Relaciones Laborales y Recursos Humanos"/>
    <n v="18075203"/>
    <s v="ÓSCAR"/>
    <s v="RÍO"/>
    <s v="MARTÍNEZ"/>
    <s v="oscar.rio@alum.unirioja.es"/>
    <s v="2019-20"/>
    <x v="0"/>
    <s v="2019-20"/>
    <d v="2019-08-30T01:39:14"/>
  </r>
  <r>
    <x v="3"/>
    <n v="73461035"/>
    <s v="Grado en Relaciones Laborales y Recursos Humanos"/>
    <n v="73461035"/>
    <s v="MARIA"/>
    <s v="CAMPOS"/>
    <s v="LÓPEZ DE GOICOECHEA"/>
    <s v="maria.campos@alum.unirioja.es"/>
    <s v="2019-20"/>
    <x v="0"/>
    <s v="2019-20"/>
    <d v="2019-09-02T10:37:54"/>
  </r>
  <r>
    <x v="3"/>
    <n v="16641617"/>
    <s v="Grado en Relaciones Laborales y Recursos Humanos"/>
    <n v="16641617"/>
    <s v="FELIPE"/>
    <s v="OLANO"/>
    <s v="PEREIRA"/>
    <s v="felipe.olano@alum.unirioja.es"/>
    <s v="2019-20"/>
    <x v="0"/>
    <s v="2019-20"/>
    <d v="2019-09-03T10:18:13"/>
  </r>
  <r>
    <x v="3"/>
    <n v="58018872"/>
    <s v="Grado en Relaciones Laborales y Recursos Humanos"/>
    <n v="58018872"/>
    <s v="AICHA"/>
    <s v="MARTÍNEZ"/>
    <s v="GARRIDO"/>
    <s v="aicha.martinez@alum.unirioja.es"/>
    <s v="2019-20"/>
    <x v="0"/>
    <s v="2019-20"/>
    <d v="2019-09-05T03:07:31"/>
  </r>
  <r>
    <x v="3"/>
    <s v="Y1023038"/>
    <s v="Grado en Relaciones Laborales y Recursos Humanos"/>
    <s v="Y1023038"/>
    <s v="MIKOLAJ ARTUR"/>
    <s v="WITAS"/>
    <m/>
    <s v="mikolaj-artur.witas@alum.unirioja.es"/>
    <s v="2019-20"/>
    <x v="0"/>
    <s v="2019-20"/>
    <d v="2019-09-05T04:26:59"/>
  </r>
  <r>
    <x v="3"/>
    <n v="73041539"/>
    <s v="Grado en Relaciones Laborales y Recursos Humanos"/>
    <n v="73041539"/>
    <s v="ALEX"/>
    <s v="AGUIRRE"/>
    <s v="AGUIRRE"/>
    <s v="alex.aguirre@alum.unirioja.es"/>
    <s v="2019-20"/>
    <x v="0"/>
    <s v="2019-20"/>
    <d v="2019-09-06T09:10:58"/>
  </r>
  <r>
    <x v="3"/>
    <n v="16587133"/>
    <s v="Grado en Relaciones Laborales y Recursos Humanos"/>
    <n v="16587133"/>
    <s v="ÓSCAR IGNACIO"/>
    <s v="GONZÁLEZ"/>
    <s v="SAN JUAN"/>
    <s v="oscar.gonzalezsa@alum.unirioja.es"/>
    <s v="2019-20"/>
    <x v="0"/>
    <s v="2019-20"/>
    <d v="2019-09-06T10:41:53"/>
  </r>
  <r>
    <x v="3"/>
    <n v="78842124"/>
    <s v="Grado en Relaciones Laborales y Recursos Humanos"/>
    <n v="78842124"/>
    <s v="MAYRA ALEXANDRA"/>
    <s v="RIVERA"/>
    <s v="TENELEMA"/>
    <s v="mayra-alexandra.rivera@alum.unirioja.es"/>
    <s v="2019-20"/>
    <x v="0"/>
    <s v="2019-20"/>
    <d v="2019-09-06T04:06:20"/>
  </r>
  <r>
    <x v="3"/>
    <n v="16644792"/>
    <s v="Grado en Relaciones Laborales y Recursos Humanos"/>
    <n v="16644792"/>
    <s v="IGNACIO"/>
    <s v="SOTO"/>
    <s v="SANZ"/>
    <s v="ignacio.sotos@alum.unirioja.es"/>
    <s v="2019-20"/>
    <x v="0"/>
    <s v="2019-20"/>
    <d v="2019-09-09T07:52:16"/>
  </r>
  <r>
    <x v="3"/>
    <n v="16636848"/>
    <s v="Grado en Relaciones Laborales y Recursos Humanos"/>
    <n v="16636848"/>
    <s v="MARINA"/>
    <s v="LARA"/>
    <s v="MANZANARES"/>
    <s v="marina.lara@alum.unirioja.es"/>
    <s v="2019-20"/>
    <x v="0"/>
    <s v="2019-20"/>
    <d v="2019-09-19T12:33:01"/>
  </r>
  <r>
    <x v="3"/>
    <n v="73087852"/>
    <s v="Grado en Relaciones Laborales y Recursos Humanos"/>
    <n v="73087852"/>
    <s v="JENIFER"/>
    <s v="GOMES"/>
    <s v="DOS REIS"/>
    <s v="jenifer.gomes@alum.unirioja.es"/>
    <s v="2019-20"/>
    <x v="0"/>
    <s v="2019-20"/>
    <d v="2019-09-19T12:47:18"/>
  </r>
  <r>
    <x v="4"/>
    <n v="16625615"/>
    <s v="Grado en Educación Infantil"/>
    <n v="16625615"/>
    <s v="MARTA"/>
    <s v="DOMÍNGUEZ"/>
    <s v="MANERO"/>
    <s v="marta.dominguez@alum.unirioja.es"/>
    <s v="2011-12"/>
    <x v="1"/>
    <s v="2019-20"/>
    <d v="2019-07-29T08:23:48"/>
  </r>
  <r>
    <x v="4"/>
    <n v="78932604"/>
    <s v="Grado en Educación Infantil"/>
    <n v="78932604"/>
    <s v="SUSANA"/>
    <s v="PABLOS"/>
    <s v="BAEZA"/>
    <s v="susana.pablos@alum.unirioja.es"/>
    <s v="2012-13"/>
    <x v="0"/>
    <s v="2019-20"/>
    <d v="2019-09-23T10:37:58"/>
  </r>
  <r>
    <x v="4"/>
    <n v="16635019"/>
    <s v="Grado en Educación Infantil"/>
    <n v="16635019"/>
    <s v="ANDREA"/>
    <s v="OJEDA"/>
    <s v="CASADO"/>
    <s v="andrea.ojeda@alum.unirioja.es"/>
    <s v="2012-13"/>
    <x v="0"/>
    <s v="2019-20"/>
    <d v="2019-09-09T11:04:23"/>
  </r>
  <r>
    <x v="4"/>
    <n v="44647883"/>
    <s v="Grado en Educación Infantil"/>
    <n v="44647883"/>
    <s v="IARA"/>
    <s v="LANA"/>
    <s v="IBÁÑEZ"/>
    <s v="iara.lana@alum.unirioja.es"/>
    <s v="2013-14"/>
    <x v="0"/>
    <s v="2019-20"/>
    <d v="2019-09-04T12:46:50"/>
  </r>
  <r>
    <x v="4"/>
    <n v="72799347"/>
    <s v="Grado en Educación Infantil"/>
    <n v="72799347"/>
    <s v="SARA"/>
    <s v="RODRÍGUEZ"/>
    <s v="MADORRÁN"/>
    <s v="sara.rodriguezm@alum.unirioja.es"/>
    <s v="2013-14"/>
    <x v="0"/>
    <s v="2019-20"/>
    <d v="2019-09-06T02:46:26"/>
  </r>
  <r>
    <x v="4"/>
    <n v="16641895"/>
    <s v="Grado en Educación Infantil"/>
    <n v="16641895"/>
    <s v="PAULA"/>
    <s v="LAMATA"/>
    <s v="GONZÁLEZ"/>
    <s v="paula.lamata@alum.unirioja.es"/>
    <s v="2013-14"/>
    <x v="0"/>
    <s v="2019-20"/>
    <d v="2019-07-30T11:01:15"/>
  </r>
  <r>
    <x v="4"/>
    <n v="16631724"/>
    <s v="Grado en Educación Infantil"/>
    <n v="16631724"/>
    <s v="LAURA"/>
    <s v="MARTÍNEZ"/>
    <s v="LAS HERAS"/>
    <s v="laura.martinezl@alum.unirioja.es"/>
    <s v="2013-14"/>
    <x v="0"/>
    <s v="2019-20"/>
    <d v="2019-07-30T01:14:55"/>
  </r>
  <r>
    <x v="4"/>
    <n v="16572141"/>
    <s v="Grado en Educación Infantil"/>
    <n v="16572141"/>
    <s v="CRISTINA"/>
    <s v="ÁLAMOS"/>
    <s v="MURO"/>
    <s v="cristina.alamos@alum.unirioja.es"/>
    <s v="2014-15"/>
    <x v="0"/>
    <s v="2019-20"/>
    <d v="2019-07-24T09:05:51"/>
  </r>
  <r>
    <x v="4"/>
    <n v="71348185"/>
    <s v="Grado en Educación Infantil"/>
    <n v="71348185"/>
    <s v="ÁNGEL"/>
    <s v="FERNÁNDEZ"/>
    <s v="SIERRO"/>
    <s v="angel.fernandezs@alum.unirioja.es"/>
    <s v="2014-15"/>
    <x v="0"/>
    <s v="2019-20"/>
    <d v="2019-07-25T02:19:18"/>
  </r>
  <r>
    <x v="4"/>
    <n v="78760933"/>
    <s v="Grado en Educación Infantil"/>
    <n v="78760933"/>
    <s v="NEREA"/>
    <s v="PEJENAUTE"/>
    <s v="IGLESIAS"/>
    <s v="nerea.pejenaute@alum.unirioja.es"/>
    <s v="2014-15"/>
    <x v="0"/>
    <s v="2019-20"/>
    <d v="2019-07-24T02:46:15"/>
  </r>
  <r>
    <x v="4"/>
    <n v="18092426"/>
    <s v="Grado en Educación Infantil"/>
    <n v="18092426"/>
    <s v="SANDRA BEATRICE"/>
    <s v="BILYAK"/>
    <s v="PIRVAN"/>
    <s v="sandra-beatrice.pirvan@alum.unirioja.es"/>
    <s v="2014-15"/>
    <x v="0"/>
    <s v="2019-20"/>
    <d v="2019-07-30T09:16:01"/>
  </r>
  <r>
    <x v="4"/>
    <n v="72736297"/>
    <s v="Grado en Educación Infantil"/>
    <n v="72736297"/>
    <s v="ZURIÑE"/>
    <s v="FERNÁNDEZ DE ROMARATEGUI"/>
    <s v="INSAGURBE"/>
    <s v="zurine.fernandez-de-romarategui@alum.unirioja.es"/>
    <s v="2014-15"/>
    <x v="0"/>
    <s v="2019-20"/>
    <d v="2019-07-28T12:48:30"/>
  </r>
  <r>
    <x v="4"/>
    <n v="71350637"/>
    <s v="Grado en Educación Infantil"/>
    <n v="71350637"/>
    <s v="MARTA"/>
    <s v="FAUS"/>
    <s v="SOTO"/>
    <s v="marta.faus@alum.unirioja.es"/>
    <s v="2014-15"/>
    <x v="0"/>
    <s v="2019-20"/>
    <d v="2019-07-28T01:37:49"/>
  </r>
  <r>
    <x v="4"/>
    <n v="16637123"/>
    <s v="Grado en Educación Infantil"/>
    <n v="16637123"/>
    <s v="ANA SHERLIN"/>
    <s v="HERRERA"/>
    <s v="BUITRAGO"/>
    <s v="ana-sherlin.herrera@alum.unirioja.es"/>
    <s v="2014-15"/>
    <x v="0"/>
    <s v="2019-20"/>
    <d v="2019-07-24T07:21:24"/>
  </r>
  <r>
    <x v="4"/>
    <n v="48108412"/>
    <s v="Grado en Educación Infantil"/>
    <n v="48108412"/>
    <s v="PAULA"/>
    <s v="CARCELLER"/>
    <s v="SÁENZ"/>
    <s v="paula.carceller@alum.unirioja.es"/>
    <s v="2014-15"/>
    <x v="0"/>
    <s v="2019-20"/>
    <d v="2019-07-30T09:21:54"/>
  </r>
  <r>
    <x v="4"/>
    <n v="78761270"/>
    <s v="Grado en Educación Infantil"/>
    <n v="78761270"/>
    <s v="MÍRIAM"/>
    <s v="GÓMEZ"/>
    <s v="GARCÍA"/>
    <s v="miriam.gomez@alum.unirioja.es"/>
    <s v="2014-15"/>
    <x v="0"/>
    <s v="2019-20"/>
    <d v="2019-07-24T03:07:51"/>
  </r>
  <r>
    <x v="4"/>
    <s v="X7544816"/>
    <s v="Grado en Educación Infantil"/>
    <s v="X7544816"/>
    <s v="CRISTINA MIRELA"/>
    <s v="CRETU"/>
    <m/>
    <s v="cristina-mirela.cretu72@alum.unirioja.es"/>
    <s v="2014-15"/>
    <x v="0"/>
    <s v="2019-20"/>
    <d v="2019-07-25T05:21:02"/>
  </r>
  <r>
    <x v="4"/>
    <n v="71344285"/>
    <s v="Grado en Educación Infantil"/>
    <n v="71344285"/>
    <s v="ELIA"/>
    <s v="BASTIDA"/>
    <s v="SOTO"/>
    <s v="elia.bastida@alum.unirioja.es"/>
    <s v="2014-15"/>
    <x v="0"/>
    <s v="2019-20"/>
    <d v="2019-07-24T12:39:38"/>
  </r>
  <r>
    <x v="4"/>
    <n v="16622188"/>
    <s v="Grado en Educación Infantil"/>
    <n v="16622188"/>
    <s v="LAURA"/>
    <s v="RODRÍGUEZ"/>
    <s v="SÁENZ"/>
    <s v="laura.rodriguezs@alum.unirioja.es"/>
    <s v="2014-15"/>
    <x v="0"/>
    <s v="2019-20"/>
    <d v="2019-07-29T05:09:11"/>
  </r>
  <r>
    <x v="4"/>
    <n v="16560330"/>
    <s v="Grado en Educación Infantil"/>
    <n v="16560330"/>
    <s v="MARÍA LAURA"/>
    <s v="GONZÁLEZ"/>
    <s v="GARCÍA"/>
    <s v="maria-laura.gonzalez@alum.unirioja.es"/>
    <s v="2014-15"/>
    <x v="0"/>
    <s v="2019-20"/>
    <d v="2019-07-24T01:05:05"/>
  </r>
  <r>
    <x v="4"/>
    <n v="21045178"/>
    <s v="Grado en Educación Infantil"/>
    <n v="21045178"/>
    <s v="ESTEFANÍA"/>
    <s v="GARCÍA"/>
    <s v="CUENCA"/>
    <s v="estefania.garciac@alum.unirioja.es"/>
    <s v="2014-15"/>
    <x v="0"/>
    <s v="2019-20"/>
    <d v="2019-07-29T12:29:54"/>
  </r>
  <r>
    <x v="4"/>
    <n v="16617809"/>
    <s v="Grado en Educación Infantil"/>
    <n v="16617809"/>
    <s v="ALBA"/>
    <s v="PALACIOS"/>
    <s v="PALACIOS"/>
    <s v="alba.palaciosp@alum.unirioja.es"/>
    <s v="2014-15"/>
    <x v="0"/>
    <s v="2019-20"/>
    <d v="2019-07-24T02:16:16"/>
  </r>
  <r>
    <x v="4"/>
    <n v="72792159"/>
    <s v="Grado en Educación Infantil"/>
    <n v="72792159"/>
    <s v="MEILIN"/>
    <s v="LOSA"/>
    <s v="EZQUERRO"/>
    <s v="meilin.losa@alum.unirioja.es"/>
    <s v="2014-15"/>
    <x v="0"/>
    <s v="2019-20"/>
    <d v="2019-07-24T09:01:59"/>
  </r>
  <r>
    <x v="4"/>
    <s v="X7374040"/>
    <s v="Grado en Educación Infantil"/>
    <s v="X7374040"/>
    <s v="ROXANA MADALINA"/>
    <s v="IACOBUTI"/>
    <m/>
    <s v="roxana-madalina.iacobuti76@alum.unirioja.es"/>
    <s v="2014-15"/>
    <x v="0"/>
    <s v="2019-20"/>
    <d v="2019-08-22T10:49:29"/>
  </r>
  <r>
    <x v="4"/>
    <n v="72855236"/>
    <s v="Grado en Educación Infantil"/>
    <n v="72855236"/>
    <s v="MIREYA"/>
    <s v="ROLDÁN"/>
    <s v="CEMBELLÍN"/>
    <s v="mireya.roldan@alum.unirioja.es"/>
    <s v="2014-15"/>
    <x v="0"/>
    <s v="2019-20"/>
    <d v="2019-07-24T09:02:52"/>
  </r>
  <r>
    <x v="4"/>
    <n v="16623597"/>
    <s v="Grado en Educación Infantil"/>
    <n v="16623597"/>
    <s v="SHEILA"/>
    <s v="GALLARDO"/>
    <s v="SÁEZ"/>
    <s v="sheila.gallardo@alum.unirioja.es"/>
    <s v="2015-16"/>
    <x v="0"/>
    <s v="2019-20"/>
    <d v="2019-07-25T02:14:31"/>
  </r>
  <r>
    <x v="4"/>
    <n v="78940489"/>
    <s v="Grado en Educación Infantil"/>
    <n v="78940489"/>
    <s v="PATRICIA"/>
    <s v="GOYASTÚA"/>
    <s v="GUTIÉRREZ DEL RÍO"/>
    <s v="patricia.goyastua@alum.unirioja.es"/>
    <s v="2015-16"/>
    <x v="0"/>
    <s v="2019-20"/>
    <d v="2019-09-06T11:30:42"/>
  </r>
  <r>
    <x v="4"/>
    <n v="71352881"/>
    <s v="Grado en Educación Infantil"/>
    <n v="71352881"/>
    <s v="ANDREA"/>
    <s v="ZUBIAGA"/>
    <s v="MENA"/>
    <s v="andrea.zubiaga@alum.unirioja.es"/>
    <s v="2015-16"/>
    <x v="0"/>
    <s v="2019-20"/>
    <d v="2019-09-06T08:43:44"/>
  </r>
  <r>
    <x v="4"/>
    <n v="78756628"/>
    <s v="Grado en Educación Infantil"/>
    <n v="78756628"/>
    <s v="LEYRE"/>
    <s v="SARRÍA"/>
    <s v="MONREAL"/>
    <s v="leyre.sarria@alum.unirioja.es"/>
    <s v="2015-16"/>
    <x v="0"/>
    <s v="2019-20"/>
    <d v="2019-09-06T01:46:42"/>
  </r>
  <r>
    <x v="4"/>
    <n v="18074731"/>
    <s v="Grado en Educación Infantil"/>
    <n v="18074731"/>
    <s v="ELENA"/>
    <s v="SOLAS"/>
    <s v="ALEJOS"/>
    <s v="elena.solas@alum.unirioja.es"/>
    <s v="2015-16"/>
    <x v="0"/>
    <s v="2019-20"/>
    <d v="2019-07-29T10:48:59"/>
  </r>
  <r>
    <x v="4"/>
    <n v="72850005"/>
    <s v="Grado en Educación Infantil"/>
    <n v="72850005"/>
    <s v="YASMINA"/>
    <s v="LACALLE"/>
    <s v="SANTOS"/>
    <s v="yasmina.lacalle@alum.unirioja.es"/>
    <s v="2015-16"/>
    <x v="0"/>
    <s v="2019-20"/>
    <d v="2019-07-30T07:23:39"/>
  </r>
  <r>
    <x v="4"/>
    <n v="73420203"/>
    <s v="Grado en Educación Infantil"/>
    <n v="73420203"/>
    <s v="SILVIA"/>
    <s v="MINA"/>
    <s v="LARRAYA"/>
    <s v="silvia.mina@alum.unirioja.es"/>
    <s v="2015-16"/>
    <x v="0"/>
    <s v="2019-20"/>
    <d v="2019-07-24T09:28:39"/>
  </r>
  <r>
    <x v="4"/>
    <n v="44642281"/>
    <s v="Grado en Educación Infantil"/>
    <n v="44642281"/>
    <s v="ISABEL"/>
    <s v="DOMÍNGUEZ"/>
    <s v="AISA"/>
    <s v="isabel.dominguez@alum.unirioja.es"/>
    <s v="2015-16"/>
    <x v="0"/>
    <s v="2019-20"/>
    <d v="2019-07-26T12:44:17"/>
  </r>
  <r>
    <x v="4"/>
    <n v="17495412"/>
    <s v="Grado en Educación Infantil"/>
    <n v="17495412"/>
    <s v="ANA"/>
    <s v="HIERRO"/>
    <s v="PASTOR"/>
    <s v="ana.hierro@alum.unirioja.es"/>
    <s v="2015-16"/>
    <x v="0"/>
    <s v="2019-20"/>
    <d v="2019-07-24T06:15:26"/>
  </r>
  <r>
    <x v="4"/>
    <s v="Y0062963"/>
    <s v="Grado en Educación Infantil"/>
    <s v="Y0062963"/>
    <s v="DIANA GEORGIANA"/>
    <s v="TRANDAFIR"/>
    <m/>
    <s v="diana-georgiana.trandafir@alum.unirioja.es"/>
    <s v="2015-16"/>
    <x v="0"/>
    <s v="2019-20"/>
    <d v="2019-07-30T11:40:00"/>
  </r>
  <r>
    <x v="4"/>
    <n v="18090579"/>
    <s v="Grado en Educación Infantil"/>
    <n v="18090579"/>
    <s v="STEFANÍA"/>
    <s v="MEDINA"/>
    <s v="RESTREPO"/>
    <s v="stefania.medina@alum.unirioja.es"/>
    <s v="2015-16"/>
    <x v="0"/>
    <s v="2019-20"/>
    <d v="2019-07-29T05:56:34"/>
  </r>
  <r>
    <x v="4"/>
    <n v="16631907"/>
    <s v="Grado en Educación Infantil"/>
    <n v="16631907"/>
    <s v="ÁLVARO"/>
    <s v="PINÓS"/>
    <s v="GARRIDO"/>
    <s v="alvaro.pinos@alum.unirioja.es"/>
    <s v="2015-16"/>
    <x v="0"/>
    <s v="2019-20"/>
    <d v="2019-08-26T01:50:34"/>
  </r>
  <r>
    <x v="4"/>
    <n v="16585767"/>
    <s v="Grado en Educación Infantil"/>
    <n v="16585767"/>
    <s v="ANA"/>
    <s v="MORENO"/>
    <s v="DOMAICA"/>
    <s v="ana.morenod@alum.unirioja.es"/>
    <s v="2015-16"/>
    <x v="1"/>
    <s v="2019-20"/>
    <d v="2019-07-24T12:08:07"/>
  </r>
  <r>
    <x v="4"/>
    <n v="16626707"/>
    <s v="Grado en Educación Infantil"/>
    <n v="16626707"/>
    <s v="SARA"/>
    <s v="SANTIAGO"/>
    <s v="GONZÁLEZ"/>
    <s v="sara.santiago@alum.unirioja.es"/>
    <s v="2015-16"/>
    <x v="0"/>
    <s v="2019-20"/>
    <d v="2019-07-29T11:54:29"/>
  </r>
  <r>
    <x v="4"/>
    <n v="52003610"/>
    <s v="Grado en Educación Infantil"/>
    <n v="52003610"/>
    <s v="MARÍA ISABEL"/>
    <s v="SÁNCHEZ"/>
    <s v="MARCHANTE"/>
    <s v="maria-isabel.sanchez@alum.unirioja.es"/>
    <s v="2015-16"/>
    <x v="0"/>
    <s v="2019-20"/>
    <d v="2019-07-25T01:10:52"/>
  </r>
  <r>
    <x v="4"/>
    <n v="72799128"/>
    <s v="Grado en Educación Infantil"/>
    <n v="72799128"/>
    <s v="CRISTINA"/>
    <s v="GACHO"/>
    <s v="GARCÍA"/>
    <s v="cristina.gacho@alum.unirioja.es"/>
    <s v="2015-16"/>
    <x v="0"/>
    <s v="2019-20"/>
    <d v="2019-08-20T08:31:50"/>
  </r>
  <r>
    <x v="4"/>
    <n v="18087550"/>
    <s v="Grado en Educación Infantil"/>
    <n v="18087550"/>
    <s v="PAMELA ALEJANDRA"/>
    <s v="QUILOANGO"/>
    <s v="BARRERA"/>
    <s v="pamela.quiloango@alum.unirioja.es"/>
    <s v="2015-16"/>
    <x v="0"/>
    <s v="2019-20"/>
    <d v="2019-07-30T07:52:31"/>
  </r>
  <r>
    <x v="4"/>
    <n v="47316166"/>
    <s v="Grado en Educación Infantil"/>
    <n v="47316166"/>
    <s v="SANDRA"/>
    <s v="CAÑAS"/>
    <s v="RODRÍGUEZ"/>
    <s v="sandra.canas@alum.unirioja.es"/>
    <s v="2015-16"/>
    <x v="0"/>
    <s v="2019-20"/>
    <d v="2019-07-29T12:47:03"/>
  </r>
  <r>
    <x v="4"/>
    <n v="16630973"/>
    <s v="Grado en Educación Infantil"/>
    <n v="16630973"/>
    <s v="PAULA"/>
    <s v="JUARROS"/>
    <s v="MOSQUERA"/>
    <s v="paula.juarros@alum.unirioja.es"/>
    <s v="2015-16"/>
    <x v="0"/>
    <s v="2019-20"/>
    <d v="2019-07-24T07:59:17"/>
  </r>
  <r>
    <x v="4"/>
    <n v="16627244"/>
    <s v="Grado en Educación Infantil"/>
    <n v="16627244"/>
    <s v="IRENE"/>
    <s v="HERNÁNDEZ"/>
    <s v="JIMÉNEZ"/>
    <s v="irene.hernandez@alum.unirioja.es"/>
    <s v="2015-16"/>
    <x v="0"/>
    <s v="2019-20"/>
    <d v="2019-07-28T08:36:47"/>
  </r>
  <r>
    <x v="4"/>
    <n v="16604757"/>
    <s v="Grado en Educación Infantil"/>
    <n v="16604757"/>
    <s v="VANESA"/>
    <s v="MARTINEZ"/>
    <s v="ALEJOS"/>
    <s v="vanesa.martinez@alum.unirioja.es"/>
    <s v="2016-17"/>
    <x v="1"/>
    <s v="2019-20"/>
    <d v="2019-07-27T04:13:54"/>
  </r>
  <r>
    <x v="4"/>
    <n v="16607193"/>
    <s v="Grado en Educación Infantil"/>
    <n v="16607193"/>
    <s v="ISABEL"/>
    <s v="MERINO"/>
    <s v="GÓMEZ"/>
    <s v="isabel.merinog@alum.unirioja.es"/>
    <s v="2016-17"/>
    <x v="1"/>
    <s v="2019-20"/>
    <d v="2019-07-29T12:42:05"/>
  </r>
  <r>
    <x v="4"/>
    <n v="16628209"/>
    <s v="Grado en Educación Infantil"/>
    <n v="16628209"/>
    <s v="JAVIER"/>
    <s v="MALLÉN"/>
    <s v="GONZÁLEZ"/>
    <s v="javier.mallen@alum.unirioja.es"/>
    <s v="2016-17"/>
    <x v="0"/>
    <s v="2019-20"/>
    <d v="2019-07-24T09:01:43"/>
  </r>
  <r>
    <x v="4"/>
    <n v="18076923"/>
    <s v="Grado en Educación Infantil"/>
    <n v="18076923"/>
    <s v="ÁNGELA"/>
    <s v="DE FELIPE"/>
    <s v="ESTEBAN"/>
    <s v="angela-de.felipe@alum.unirioja.es"/>
    <s v="2016-17"/>
    <x v="0"/>
    <s v="2019-20"/>
    <d v="2019-07-24T09:01:25"/>
  </r>
  <r>
    <x v="4"/>
    <n v="16625441"/>
    <s v="Grado en Educación Infantil"/>
    <n v="16625441"/>
    <s v="CELIA"/>
    <s v="ECHEVERRÍA"/>
    <s v="TUDANCA"/>
    <s v="celia.echeverria@alum.unirioja.es"/>
    <s v="2016-17"/>
    <x v="0"/>
    <s v="2019-20"/>
    <d v="2019-07-26T02:37:40"/>
  </r>
  <r>
    <x v="4"/>
    <n v="16632968"/>
    <s v="Grado en Educación Infantil"/>
    <n v="16632968"/>
    <s v="MARÍA"/>
    <s v="SOBRÓN"/>
    <s v="JORGE"/>
    <s v="maria.sobron@alum.unirioja.es"/>
    <s v="2016-17"/>
    <x v="0"/>
    <s v="2019-20"/>
    <d v="2019-09-02T11:47:22"/>
  </r>
  <r>
    <x v="4"/>
    <n v="16642422"/>
    <s v="Grado en Educación Infantil"/>
    <n v="16642422"/>
    <s v="NATALIA"/>
    <s v="MARUGAN"/>
    <s v="GARRIDO"/>
    <s v="natalia.marugan@alum.unirioja.es"/>
    <s v="2016-17"/>
    <x v="0"/>
    <s v="2019-20"/>
    <d v="2019-07-24T03:49:31"/>
  </r>
  <r>
    <x v="4"/>
    <n v="16626762"/>
    <s v="Grado en Educación Infantil"/>
    <n v="16626762"/>
    <s v="LORENA"/>
    <s v="LARA"/>
    <s v="MARTÍNEZ"/>
    <s v="lorena.laram@alum.unirioja.es"/>
    <s v="2016-17"/>
    <x v="0"/>
    <s v="2019-20"/>
    <d v="2019-07-24T09:04:39"/>
  </r>
  <r>
    <x v="4"/>
    <n v="44868964"/>
    <s v="Grado en Educación Infantil"/>
    <n v="44868964"/>
    <s v="RAQUEL"/>
    <s v="BORÉS"/>
    <s v="CASALS"/>
    <s v="raquel.bores@alum.unirioja.es"/>
    <s v="2016-17"/>
    <x v="0"/>
    <s v="2019-20"/>
    <d v="2019-07-24T09:01:15"/>
  </r>
  <r>
    <x v="4"/>
    <n v="72833698"/>
    <s v="Grado en Educación Infantil"/>
    <n v="72833698"/>
    <s v="IRUNE"/>
    <s v="BEZARES"/>
    <s v="SANCHEZ"/>
    <s v="irune.bezares@alum.unirioja.es"/>
    <s v="2016-17"/>
    <x v="0"/>
    <s v="2019-20"/>
    <d v="2019-07-24T12:23:40"/>
  </r>
  <r>
    <x v="4"/>
    <n v="17495403"/>
    <s v="Grado en Educación Infantil"/>
    <n v="17495403"/>
    <s v="LAURA"/>
    <s v="SAN MARTÍN"/>
    <s v="GARCÍA"/>
    <s v="laura.san-martin@alum.unirioja.es"/>
    <s v="2016-17"/>
    <x v="0"/>
    <s v="2019-20"/>
    <d v="2019-07-24T10:35:14"/>
  </r>
  <r>
    <x v="4"/>
    <n v="73460377"/>
    <s v="Grado en Educación Infantil"/>
    <n v="73460377"/>
    <s v="AINHOA"/>
    <s v="GOÑI"/>
    <s v="MOLINERO"/>
    <s v="ainhoa.goni@alum.unirioja.es"/>
    <s v="2016-17"/>
    <x v="0"/>
    <s v="2019-20"/>
    <d v="2019-07-24T01:21:11"/>
  </r>
  <r>
    <x v="4"/>
    <n v="16644912"/>
    <s v="Grado en Educación Infantil"/>
    <n v="16644912"/>
    <s v="SARA"/>
    <s v="LAZCANO"/>
    <s v="MUÑOZ"/>
    <s v="sara.lazcano@alum.unirioja.es"/>
    <s v="2016-17"/>
    <x v="0"/>
    <s v="2019-20"/>
    <d v="2019-07-24T09:00:52"/>
  </r>
  <r>
    <x v="4"/>
    <n v="16632207"/>
    <s v="Grado en Educación Infantil"/>
    <n v="16632207"/>
    <s v="VANESA"/>
    <s v="OLARTE"/>
    <s v="SÁENZ"/>
    <s v="vanesa.olarte@alum.unirioja.es"/>
    <s v="2016-17"/>
    <x v="0"/>
    <s v="2019-20"/>
    <d v="2019-07-24T04:31:43"/>
  </r>
  <r>
    <x v="4"/>
    <n v="18077328"/>
    <s v="Grado en Educación Infantil"/>
    <n v="18077328"/>
    <s v="MARINA"/>
    <s v="GARCÍA"/>
    <s v="OLAGARAY"/>
    <s v="marina.garcia@alum.unirioja.es"/>
    <s v="2016-17"/>
    <x v="0"/>
    <s v="2019-20"/>
    <d v="2019-07-24T09:00:45"/>
  </r>
  <r>
    <x v="4"/>
    <n v="78778231"/>
    <s v="Grado en Educación Infantil"/>
    <n v="78778231"/>
    <s v="MARIA"/>
    <s v="SOLA"/>
    <s v="SANDUA"/>
    <s v="maria.sola@alum.unirioja.es"/>
    <s v="2016-17"/>
    <x v="0"/>
    <s v="2019-20"/>
    <d v="2019-07-24T03:31:41"/>
  </r>
  <r>
    <x v="4"/>
    <n v="18081839"/>
    <s v="Grado en Educación Infantil"/>
    <n v="18081839"/>
    <s v="LUCÍA"/>
    <s v="TRILLO"/>
    <s v="DOMÍNGUEZ"/>
    <s v="lucia.trillo@alum.unirioja.es"/>
    <s v="2016-17"/>
    <x v="0"/>
    <s v="2019-20"/>
    <d v="2019-07-24T09:05:17"/>
  </r>
  <r>
    <x v="4"/>
    <n v="18082660"/>
    <s v="Grado en Educación Infantil"/>
    <n v="18082660"/>
    <s v="JAVIER"/>
    <s v="VELASCO"/>
    <s v="PALACIOS"/>
    <s v="javier.velasco@alum.unirioja.es"/>
    <s v="2016-17"/>
    <x v="0"/>
    <s v="2019-20"/>
    <d v="2019-07-24T03:24:54"/>
  </r>
  <r>
    <x v="4"/>
    <n v="78762405"/>
    <s v="Grado en Educación Infantil"/>
    <n v="78762405"/>
    <s v="ANDREA"/>
    <s v="LÓPEZ"/>
    <s v="PEÑA"/>
    <s v="andrea.lopezp@alum.unirioja.es"/>
    <s v="2016-17"/>
    <x v="0"/>
    <s v="2019-20"/>
    <d v="2019-07-29T01:55:48"/>
  </r>
  <r>
    <x v="4"/>
    <n v="16627268"/>
    <s v="Grado en Educación Infantil"/>
    <n v="16627268"/>
    <s v="DEKRA"/>
    <s v="HAMDOUN"/>
    <s v="BGHIYEL"/>
    <s v="dekra.hamdoun@alum.unirioja.es"/>
    <s v="2016-17"/>
    <x v="0"/>
    <s v="2019-20"/>
    <d v="2019-07-24T09:08:24"/>
  </r>
  <r>
    <x v="4"/>
    <n v="18077947"/>
    <s v="Grado en Educación Infantil"/>
    <n v="18077947"/>
    <s v="INMACULADA"/>
    <s v="ROMERO"/>
    <s v="IBÁÑEZ"/>
    <s v="inmaculada.romero@alum.unirioja.es"/>
    <s v="2016-17"/>
    <x v="0"/>
    <s v="2019-20"/>
    <d v="2019-07-24T09:15:41"/>
  </r>
  <r>
    <x v="4"/>
    <n v="18078651"/>
    <s v="Grado en Educación Infantil"/>
    <n v="18078651"/>
    <s v="CARLA"/>
    <s v="BENITO"/>
    <s v="YANGUAS"/>
    <s v="carla.benito@alum.unirioja.es"/>
    <s v="2016-17"/>
    <x v="0"/>
    <s v="2019-20"/>
    <d v="2019-07-24T01:20:55"/>
  </r>
  <r>
    <x v="4"/>
    <n v="18078789"/>
    <s v="Grado en Educación Infantil"/>
    <n v="18078789"/>
    <s v="LUCÍA"/>
    <s v="CAVIA"/>
    <s v="VILLA"/>
    <s v="lucia.cavia@alum.unirioja.es"/>
    <s v="2016-17"/>
    <x v="0"/>
    <s v="2019-20"/>
    <d v="2019-07-24T11:00:42"/>
  </r>
  <r>
    <x v="4"/>
    <n v="21070387"/>
    <s v="Grado en Educación Infantil"/>
    <n v="21070387"/>
    <s v="NAIMA"/>
    <s v="JIMÉNEZ"/>
    <s v="GILABERT"/>
    <s v="naima.jimenez@alum.unirioja.es"/>
    <s v="2016-17"/>
    <x v="0"/>
    <s v="2019-20"/>
    <d v="2019-07-24T06:00:50"/>
  </r>
  <r>
    <x v="4"/>
    <n v="73128612"/>
    <s v="Grado en Educación Infantil"/>
    <n v="73128612"/>
    <s v="SARA ISABELA"/>
    <s v="RESTREPO"/>
    <s v="GONZÁLEZ"/>
    <s v="sara-isabela.restrepo@alum.unirioja.es"/>
    <s v="2016-17"/>
    <x v="0"/>
    <s v="2019-20"/>
    <d v="2019-07-29T05:59:10"/>
  </r>
  <r>
    <x v="4"/>
    <n v="17495252"/>
    <s v="Grado en Educación Infantil"/>
    <n v="17495252"/>
    <s v="ANA ISABEL"/>
    <s v="FELIPE"/>
    <s v="MORENO"/>
    <s v="ana-isabel.felipe@alum.unirioja.es"/>
    <s v="2016-17"/>
    <x v="0"/>
    <s v="2019-20"/>
    <d v="2019-07-24T09:01:15"/>
  </r>
  <r>
    <x v="4"/>
    <n v="18083030"/>
    <s v="Grado en Educación Infantil"/>
    <n v="18083030"/>
    <s v="ANA"/>
    <s v="MARTÍNEZ"/>
    <s v="LLANOS"/>
    <s v="ana.martinezl@alum.unirioja.es"/>
    <s v="2016-17"/>
    <x v="0"/>
    <s v="2019-20"/>
    <d v="2019-07-24T09:00:24"/>
  </r>
  <r>
    <x v="4"/>
    <n v="78775219"/>
    <s v="Grado en Educación Infantil"/>
    <n v="78775219"/>
    <s v="JENNIFER"/>
    <s v="ZORRILLA"/>
    <s v="PUERTO"/>
    <s v="jennifer.zorrilla@alum.unirioja.es"/>
    <s v="2016-17"/>
    <x v="0"/>
    <s v="2019-20"/>
    <d v="2019-07-25T03:54:12"/>
  </r>
  <r>
    <x v="4"/>
    <n v="16643488"/>
    <s v="Grado en Educación Infantil"/>
    <n v="16643488"/>
    <s v="ALLENDE"/>
    <s v="PAJARES"/>
    <s v="CÁRCAMO"/>
    <s v="allende.pajares@alum.unirioja.es"/>
    <s v="2016-17"/>
    <x v="0"/>
    <s v="2019-20"/>
    <d v="2019-07-29T10:19:13"/>
  </r>
  <r>
    <x v="4"/>
    <n v="78760084"/>
    <s v="Grado en Educación Infantil"/>
    <n v="78760084"/>
    <s v="LARA"/>
    <s v="PINA"/>
    <s v="LOPEZ"/>
    <s v="lara.pina@alum.unirioja.es"/>
    <s v="2016-17"/>
    <x v="0"/>
    <s v="2019-20"/>
    <d v="2019-07-27T01:04:36"/>
  </r>
  <r>
    <x v="4"/>
    <n v="78773659"/>
    <s v="Grado en Educación Infantil"/>
    <n v="78773659"/>
    <s v="MARÍA JOSÉ"/>
    <s v="FORCADA"/>
    <s v="LACRUZ"/>
    <s v="maria-jose.forcada@alum.unirioja.es"/>
    <s v="2016-17"/>
    <x v="0"/>
    <s v="2019-20"/>
    <d v="2019-07-24T12:27:11"/>
  </r>
  <r>
    <x v="4"/>
    <n v="78774789"/>
    <s v="Grado en Educación Infantil"/>
    <n v="78774789"/>
    <s v="SARA"/>
    <s v="FRAILE"/>
    <s v="FRAILE"/>
    <s v="sara.fraile@alum.unirioja.es"/>
    <s v="2016-17"/>
    <x v="0"/>
    <s v="2019-20"/>
    <d v="2019-07-25T09:48:55"/>
  </r>
  <r>
    <x v="4"/>
    <n v="78760268"/>
    <s v="Grado en Educación Infantil"/>
    <n v="78760268"/>
    <s v="ALEJANDRA"/>
    <s v="LOPEZ"/>
    <s v="CONTIN"/>
    <s v="alejandra.lopez@alum.unirioja.es"/>
    <s v="2016-17"/>
    <x v="0"/>
    <s v="2019-20"/>
    <d v="2019-09-02T11:19:46"/>
  </r>
  <r>
    <x v="4"/>
    <n v="18481939"/>
    <s v="Grado en Educación Infantil"/>
    <n v="18481939"/>
    <s v="STEFANITA"/>
    <s v="MACARI"/>
    <s v="POPA"/>
    <s v="stefanita.macari@alum.unirioja.es"/>
    <s v="2016-17"/>
    <x v="0"/>
    <s v="2019-20"/>
    <d v="2019-07-27T02:06:17"/>
  </r>
  <r>
    <x v="4"/>
    <n v="16629323"/>
    <s v="Grado en Educación Infantil"/>
    <n v="16629323"/>
    <s v="ANA"/>
    <s v="BARTOLOMÉ"/>
    <s v="NAVASA"/>
    <s v="ana.bartolome@alum.unirioja.es"/>
    <s v="2016-17"/>
    <x v="0"/>
    <s v="2019-20"/>
    <d v="2019-07-24T11:00:22"/>
  </r>
  <r>
    <x v="4"/>
    <n v="72788386"/>
    <s v="Grado en Educación Infantil"/>
    <n v="72788386"/>
    <s v="MARIA SORAYA"/>
    <s v="TAVANAIE"/>
    <s v="URRUTIA"/>
    <s v="maria-soraya.tavanaie@alum.unirioja.es"/>
    <s v="2016-17"/>
    <x v="0"/>
    <s v="2019-20"/>
    <d v="2019-07-24T10:27:02"/>
  </r>
  <r>
    <x v="4"/>
    <n v="21070756"/>
    <s v="Grado en Educación Infantil"/>
    <n v="21070756"/>
    <s v="AINHOA"/>
    <s v="GORRICHO"/>
    <s v="AMATRIA"/>
    <s v="ainhoa.gorricho@alum.unirioja.es"/>
    <s v="2016-17"/>
    <x v="0"/>
    <s v="2019-20"/>
    <d v="2019-07-29T12:20:30"/>
  </r>
  <r>
    <x v="4"/>
    <n v="72810720"/>
    <s v="Grado en Educación Infantil"/>
    <n v="72810720"/>
    <s v="AMETS"/>
    <s v="LASQUIBAR"/>
    <s v="MURUA"/>
    <s v="amets.lasquibar@alum.unirioja.es"/>
    <s v="2016-17"/>
    <x v="0"/>
    <s v="2019-20"/>
    <d v="2019-07-28T12:12:29"/>
  </r>
  <r>
    <x v="4"/>
    <n v="16635652"/>
    <s v="Grado en Educación Infantil"/>
    <n v="16635652"/>
    <s v="PAULA"/>
    <s v="RUIZ"/>
    <s v="SENOSIAIN"/>
    <s v="paula.ruiz@alum.unirioja.es"/>
    <s v="2016-17"/>
    <x v="0"/>
    <s v="2019-20"/>
    <d v="2019-07-25T10:59:20"/>
  </r>
  <r>
    <x v="4"/>
    <n v="16603695"/>
    <s v="Grado en Educación Infantil"/>
    <n v="16603695"/>
    <s v="EMMA MARIA"/>
    <s v="MAZA"/>
    <s v="HUETO"/>
    <s v="emma-maria.maza@alum.unirioja.es"/>
    <s v="2016-17"/>
    <x v="0"/>
    <s v="2019-20"/>
    <d v="2019-09-09T02:04:35"/>
  </r>
  <r>
    <x v="4"/>
    <n v="21046110"/>
    <s v="Grado en Educación Infantil"/>
    <n v="21046110"/>
    <s v="CLARA"/>
    <s v="MORENO"/>
    <s v="GARCÍA"/>
    <s v="clara.moreno@alum.unirioja.es"/>
    <s v="2016-17"/>
    <x v="0"/>
    <s v="2019-20"/>
    <d v="2019-07-25T01:40:03"/>
  </r>
  <r>
    <x v="4"/>
    <n v="73431038"/>
    <s v="Grado en Educación Infantil"/>
    <n v="73431038"/>
    <s v="AINARA"/>
    <s v="GOIKOETXEA"/>
    <s v="PEREZ"/>
    <s v="ainara.goicoechea@alum.unirioja.es"/>
    <s v="2016-17"/>
    <x v="0"/>
    <s v="2019-20"/>
    <d v="2019-07-24T04:13:44"/>
  </r>
  <r>
    <x v="4"/>
    <n v="72504104"/>
    <s v="Grado en Educación Infantil"/>
    <n v="72504104"/>
    <s v="OLAIA"/>
    <s v="ITURBE"/>
    <s v="TORRES"/>
    <s v="olaia.iturbe@alum.unirioja.es"/>
    <s v="2016-17"/>
    <x v="0"/>
    <s v="2019-20"/>
    <d v="2019-07-25T01:17:08"/>
  </r>
  <r>
    <x v="4"/>
    <n v="16628598"/>
    <s v="Grado en Educación Infantil"/>
    <n v="16628598"/>
    <s v="MARÍA"/>
    <s v="RAMAS"/>
    <s v="PEÑARANDA"/>
    <s v="maria.ramas@alum.unirioja.es"/>
    <s v="2016-17"/>
    <x v="0"/>
    <s v="2019-20"/>
    <d v="2019-07-24T09:01:16"/>
  </r>
  <r>
    <x v="4"/>
    <n v="72741121"/>
    <s v="Grado en Educación Infantil"/>
    <n v="72741121"/>
    <s v="VICTORIA"/>
    <s v="BUSTOS"/>
    <s v="MORLESÍN"/>
    <s v="victoria.bustos@alum.unirioja.es"/>
    <s v="2016-17"/>
    <x v="0"/>
    <s v="2019-20"/>
    <d v="2019-07-24T09:00:56"/>
  </r>
  <r>
    <x v="4"/>
    <n v="73480342"/>
    <s v="Grado en Educación Infantil"/>
    <n v="73480342"/>
    <s v="MAITE"/>
    <s v="MIRANDA"/>
    <s v="SALVADOR"/>
    <s v="maite.miranda@alum.unirioja.es"/>
    <s v="2016-17"/>
    <x v="0"/>
    <s v="2019-20"/>
    <d v="2019-07-25T03:53:37"/>
  </r>
  <r>
    <x v="4"/>
    <n v="17499042"/>
    <s v="Grado en Educación Infantil"/>
    <n v="17499042"/>
    <s v="MARCOS"/>
    <s v="SAN ROMÁN"/>
    <s v="GÓMEZ"/>
    <s v="marcos.san-roman@alum.unirioja.es"/>
    <s v="2016-17"/>
    <x v="0"/>
    <s v="2019-20"/>
    <d v="2019-07-24T06:18:22"/>
  </r>
  <r>
    <x v="4"/>
    <n v="16634507"/>
    <s v="Grado en Educación Infantil"/>
    <n v="16634507"/>
    <s v="SARA"/>
    <s v="LACALLE"/>
    <s v="DE LA IGLESIA"/>
    <s v="sara.lacalle@alum.unirioja.es"/>
    <s v="2016-17"/>
    <x v="0"/>
    <s v="2019-20"/>
    <d v="2019-07-24T09:02:00"/>
  </r>
  <r>
    <x v="4"/>
    <n v="45896657"/>
    <s v="Grado en Educación Infantil"/>
    <n v="45896657"/>
    <s v="NEKANE"/>
    <s v="RANERO"/>
    <s v="DEL AMO"/>
    <s v="nekane.ranero@alum.unirioja.es"/>
    <s v="2016-17"/>
    <x v="0"/>
    <s v="2019-20"/>
    <d v="2019-07-24T09:01:10"/>
  </r>
  <r>
    <x v="4"/>
    <n v="18078382"/>
    <s v="Grado en Educación Infantil"/>
    <n v="18078382"/>
    <s v="JORGE"/>
    <s v="ORTEGA"/>
    <s v="GÓMEZ"/>
    <s v="jorge.ortega@alum.unirioja.es"/>
    <s v="2016-17"/>
    <x v="0"/>
    <s v="2019-20"/>
    <d v="2019-07-24T11:20:23"/>
  </r>
  <r>
    <x v="4"/>
    <n v="78758557"/>
    <s v="Grado en Educación Infantil"/>
    <n v="78758557"/>
    <s v="GEMMA"/>
    <s v="SESMA"/>
    <s v="GARCIA"/>
    <s v="gemma.sesma@alum.unirioja.es"/>
    <s v="2016-17"/>
    <x v="0"/>
    <s v="2019-20"/>
    <d v="2019-07-24T09:49:12"/>
  </r>
  <r>
    <x v="4"/>
    <n v="16639376"/>
    <s v="Grado en Educación Infantil"/>
    <n v="16639376"/>
    <s v="DIANA"/>
    <s v="GARCÍA"/>
    <s v="GÁLVEZ"/>
    <s v="diana.garcia@alum.unirioja.es"/>
    <s v="2016-17"/>
    <x v="0"/>
    <s v="2019-20"/>
    <d v="2019-07-24T09:31:27"/>
  </r>
  <r>
    <x v="4"/>
    <n v="17497183"/>
    <s v="Grado en Educación Infantil"/>
    <n v="17497183"/>
    <s v="NAHIARA"/>
    <s v="REMUÑÁN"/>
    <s v="REDONDO"/>
    <s v="nahiara.remunan@alum.unirioja.es"/>
    <s v="2016-17"/>
    <x v="0"/>
    <s v="2019-20"/>
    <d v="2019-07-30T04:51:13"/>
  </r>
  <r>
    <x v="4"/>
    <n v="78755455"/>
    <s v="Grado en Educación Infantil"/>
    <n v="78755455"/>
    <s v="ROCIO"/>
    <s v="MORENO"/>
    <s v="PRAXEDES"/>
    <s v="rocio.moreno@alum.unirioja.es"/>
    <s v="2016-17"/>
    <x v="0"/>
    <s v="2019-20"/>
    <d v="2019-07-24T09:00:48"/>
  </r>
  <r>
    <x v="4"/>
    <s v="X8539130"/>
    <s v="Grado en Educación Infantil"/>
    <s v="X8539130"/>
    <s v="KATHERINE NARCIZA"/>
    <s v="SARANGO"/>
    <s v="GONZÁLEZ"/>
    <s v="katherine-narciza.sarango@alum.unirioja.es"/>
    <s v="2016-17"/>
    <x v="0"/>
    <s v="2019-20"/>
    <d v="2019-07-29T11:37:53"/>
  </r>
  <r>
    <x v="4"/>
    <n v="73483273"/>
    <s v="Grado en Educación Infantil"/>
    <n v="73483273"/>
    <s v="CARLA"/>
    <s v="TORRES"/>
    <s v="RUIZ"/>
    <s v="carla.torres@alum.unirioja.es"/>
    <s v="2016-17"/>
    <x v="0"/>
    <s v="2019-20"/>
    <d v="2019-07-26T02:29:56"/>
  </r>
  <r>
    <x v="4"/>
    <n v="16632897"/>
    <s v="Grado en Educación Infantil"/>
    <n v="16632897"/>
    <s v="MARÍA ROSA"/>
    <s v="MARTÍNEZ"/>
    <s v="MADORRÁN"/>
    <s v="maria-rosa.martinez@alum.unirioja.es"/>
    <s v="2016-17"/>
    <x v="0"/>
    <s v="2019-20"/>
    <d v="2019-07-25T11:13:31"/>
  </r>
  <r>
    <x v="4"/>
    <n v="78758852"/>
    <s v="Grado en Educación Infantil"/>
    <n v="78758852"/>
    <s v="MARINA"/>
    <s v="CHIVITE"/>
    <s v="JIMENEZ"/>
    <s v="marina.chivite@alum.unirioja.es"/>
    <s v="2016-17"/>
    <x v="0"/>
    <s v="2019-20"/>
    <d v="2019-07-24T07:08:02"/>
  </r>
  <r>
    <x v="4"/>
    <s v="X5634983"/>
    <s v="Grado en Educación Infantil"/>
    <s v="X5634983"/>
    <s v="CHAYMAE"/>
    <s v="BOUCHARRAFA"/>
    <m/>
    <s v="chaymae.boucharrafa@alum.unirioja.es"/>
    <s v="2016-17"/>
    <x v="0"/>
    <s v="2019-20"/>
    <d v="2019-07-26T01:44:05"/>
  </r>
  <r>
    <x v="4"/>
    <s v="X7196384"/>
    <s v="Grado en Educación Infantil"/>
    <s v="X7196384"/>
    <s v="ANA ROMINA"/>
    <s v="LOZANO"/>
    <s v="CONTRERAS"/>
    <s v="ana-romina.lozano@alum.unirioja.es"/>
    <s v="2016-17"/>
    <x v="1"/>
    <s v="2019-20"/>
    <d v="2019-07-24T12:41:25"/>
  </r>
  <r>
    <x v="4"/>
    <n v="16637688"/>
    <s v="Grado en Educación Infantil"/>
    <n v="16637688"/>
    <s v="SANDRA"/>
    <s v="RAMÍREZ"/>
    <s v="GARCÍA"/>
    <s v="sandra.ramirezg@alum.unirioja.es"/>
    <s v="2016-17"/>
    <x v="0"/>
    <s v="2019-20"/>
    <d v="2019-07-25T10:59:19"/>
  </r>
  <r>
    <x v="4"/>
    <n v="72848493"/>
    <s v="Grado en Educación Infantil"/>
    <n v="72848493"/>
    <s v="DANIEL"/>
    <s v="SANCHEZ"/>
    <s v="ROMAN"/>
    <s v="daniel.sanchezro@alum.unirioja.es"/>
    <s v="2016-17"/>
    <x v="0"/>
    <s v="2019-20"/>
    <d v="2019-07-24T12:58:43"/>
  </r>
  <r>
    <x v="4"/>
    <n v="78777370"/>
    <s v="Grado en Educación Infantil"/>
    <n v="78777370"/>
    <s v="MARTA"/>
    <s v="APECECHEA"/>
    <s v="OLLO"/>
    <s v="marta.apecechea@alum.unirioja.es"/>
    <s v="2016-17"/>
    <x v="0"/>
    <s v="2019-20"/>
    <d v="2019-07-24T09:02:23"/>
  </r>
  <r>
    <x v="4"/>
    <n v="16628471"/>
    <s v="Grado en Educación Infantil"/>
    <n v="16628471"/>
    <s v="Mª ASUNCIÓN"/>
    <s v="SOLLOA"/>
    <s v="VIGUERA"/>
    <s v="m-asuncion.solloa@alum.unirioja.es"/>
    <s v="2016-17"/>
    <x v="0"/>
    <s v="2019-20"/>
    <d v="2019-07-24T10:28:41"/>
  </r>
  <r>
    <x v="4"/>
    <n v="16617448"/>
    <s v="Grado en Educación Infantil"/>
    <n v="16617448"/>
    <s v="CRISTINA"/>
    <s v="MEDRANO"/>
    <s v="PASCUAL"/>
    <s v="cristina.medrano@alum.unirioja.es"/>
    <s v="2016-17"/>
    <x v="0"/>
    <s v="2019-20"/>
    <d v="2019-10-01T10:25:36"/>
  </r>
  <r>
    <x v="4"/>
    <n v="16635916"/>
    <s v="Grado en Educación Infantil"/>
    <n v="16635916"/>
    <s v="GEMA"/>
    <s v="TEJEIRO"/>
    <s v="SÁEZ"/>
    <s v="gema.tejeiro@alum.unirioja.es"/>
    <s v="2016-17"/>
    <x v="0"/>
    <s v="2019-20"/>
    <d v="2019-07-24T11:41:25"/>
  </r>
  <r>
    <x v="4"/>
    <n v="16627291"/>
    <s v="Grado en Educación Infantil"/>
    <n v="16627291"/>
    <s v="MARTA"/>
    <s v="CORTÉS"/>
    <s v="CABEZÓN"/>
    <s v="marta.cortes@alum.unirioja.es"/>
    <s v="2016-17"/>
    <x v="0"/>
    <s v="2019-20"/>
    <d v="2019-07-24T09:17:42"/>
  </r>
  <r>
    <x v="4"/>
    <n v="16638382"/>
    <s v="Grado en Educación Infantil"/>
    <n v="16638382"/>
    <s v="MARÍA"/>
    <s v="MAESTU"/>
    <s v="SÁNCHEZ"/>
    <s v="maria.maestu@alum.unirioja.es"/>
    <s v="2017-18"/>
    <x v="0"/>
    <s v="2019-20"/>
    <d v="2019-07-24T09:00:54"/>
  </r>
  <r>
    <x v="4"/>
    <n v="16628324"/>
    <s v="Grado en Educación Infantil"/>
    <n v="16628324"/>
    <s v="ALEJANDRA"/>
    <s v="MIGUEL"/>
    <s v="MURUGARREN"/>
    <s v="alejandra.miguel@alum.unirioja.es"/>
    <s v="2017-18"/>
    <x v="0"/>
    <s v="2019-20"/>
    <d v="2019-07-24T04:32:00"/>
  </r>
  <r>
    <x v="4"/>
    <n v="16629600"/>
    <s v="Grado en Educación Infantil"/>
    <n v="16629600"/>
    <s v="LAURA"/>
    <s v="CASCANTE"/>
    <s v="GARCIA"/>
    <s v="laura.cascante@alum.unirioja.es"/>
    <s v="2017-18"/>
    <x v="0"/>
    <s v="2019-20"/>
    <d v="2019-07-24T09:44:14"/>
  </r>
  <r>
    <x v="4"/>
    <n v="16643490"/>
    <s v="Grado en Educación Infantil"/>
    <n v="16643490"/>
    <s v="ANDREA"/>
    <s v="DONCEL"/>
    <s v="ÁLVAREZ"/>
    <s v="andrea.doncel@alum.unirioja.es"/>
    <s v="2017-18"/>
    <x v="0"/>
    <s v="2019-20"/>
    <d v="2019-07-24T09:01:14"/>
  </r>
  <r>
    <x v="4"/>
    <n v="16643526"/>
    <s v="Grado en Educación Infantil"/>
    <n v="16643526"/>
    <s v="NATALIA"/>
    <s v="TORO"/>
    <s v="MIGUEL"/>
    <s v="natalia.toro@alum.unirioja.es"/>
    <s v="2017-18"/>
    <x v="0"/>
    <s v="2019-20"/>
    <d v="2019-07-24T09:28:10"/>
  </r>
  <r>
    <x v="4"/>
    <n v="16632874"/>
    <s v="Grado en Educación Infantil"/>
    <n v="16632874"/>
    <s v="AITANA"/>
    <s v="RODRÍGUEZ"/>
    <s v="BARRIO"/>
    <s v="aitana.rodriguez@alum.unirioja.es"/>
    <s v="2017-18"/>
    <x v="0"/>
    <s v="2019-20"/>
    <d v="2019-07-24T09:28:09"/>
  </r>
  <r>
    <x v="4"/>
    <n v="16624727"/>
    <s v="Grado en Educación Infantil"/>
    <n v="16624727"/>
    <s v="ERIKA"/>
    <s v="MONTALVO"/>
    <s v="BERNAD"/>
    <s v="erika.montalvo@alum.unirioja.es"/>
    <s v="2017-18"/>
    <x v="0"/>
    <s v="2019-20"/>
    <d v="2019-07-24T09:53:15"/>
  </r>
  <r>
    <x v="4"/>
    <n v="78761644"/>
    <s v="Grado en Educación Infantil"/>
    <n v="78761644"/>
    <s v="ANA"/>
    <s v="LOPEZ"/>
    <s v="GARCIA"/>
    <s v="ana.lopezg@alum.unirioja.es"/>
    <s v="2017-18"/>
    <x v="0"/>
    <s v="2019-20"/>
    <d v="2019-07-24T01:37:39"/>
  </r>
  <r>
    <x v="4"/>
    <n v="78773668"/>
    <s v="Grado en Educación Infantil"/>
    <n v="78773668"/>
    <s v="NORA"/>
    <s v="SESMA"/>
    <s v="SEBASTIÁ"/>
    <s v="nora.sesma@alum.unirioja.es"/>
    <s v="2017-18"/>
    <x v="0"/>
    <s v="2019-20"/>
    <d v="2019-07-24T11:58:45"/>
  </r>
  <r>
    <x v="4"/>
    <n v="18092037"/>
    <s v="Grado en Educación Infantil"/>
    <n v="18092037"/>
    <s v="LICETH KAROLINA"/>
    <s v="ZAMBRANO"/>
    <s v="MOREIRA"/>
    <s v="liceth-karolina.zambrano@alum.unirioja.es"/>
    <s v="2017-18"/>
    <x v="0"/>
    <s v="2019-20"/>
    <d v="2019-07-26T01:26:26"/>
  </r>
  <r>
    <x v="4"/>
    <n v="72798774"/>
    <s v="Grado en Educación Infantil"/>
    <n v="72798774"/>
    <s v="ANDREA"/>
    <s v="PASTOR"/>
    <s v="HERRERO"/>
    <s v="andrea.pastor@alum.unirioja.es"/>
    <s v="2017-18"/>
    <x v="0"/>
    <s v="2019-20"/>
    <d v="2019-07-24T12:25:30"/>
  </r>
  <r>
    <x v="4"/>
    <n v="18077141"/>
    <s v="Grado en Educación Infantil"/>
    <n v="18077141"/>
    <s v="MARÍA"/>
    <s v="GONZÁLEZ"/>
    <s v="FERNÁNDEZ"/>
    <s v="maria.gonzalezf@alum.unirioja.es"/>
    <s v="2017-18"/>
    <x v="0"/>
    <s v="2019-20"/>
    <d v="2019-07-26T12:27:12"/>
  </r>
  <r>
    <x v="4"/>
    <n v="18078417"/>
    <s v="Grado en Educación Infantil"/>
    <n v="18078417"/>
    <s v="ZURIÑE"/>
    <s v="VILLALBA"/>
    <s v="TRANCÓN"/>
    <s v="zurine.villalba@alum.unirioja.es"/>
    <s v="2017-18"/>
    <x v="0"/>
    <s v="2019-20"/>
    <d v="2019-07-24T09:00:36"/>
  </r>
  <r>
    <x v="4"/>
    <n v="71376687"/>
    <s v="Grado en Educación Infantil"/>
    <n v="71376687"/>
    <s v="FÁTIMA BEATRIZ"/>
    <s v="ALVES"/>
    <s v="BASTIANA"/>
    <s v="fatima-beatriz.alves@alum.unirioja.es"/>
    <s v="2017-18"/>
    <x v="0"/>
    <s v="2019-20"/>
    <d v="2019-07-24T01:17:46"/>
  </r>
  <r>
    <x v="4"/>
    <n v="79009403"/>
    <s v="Grado en Educación Infantil"/>
    <n v="79009403"/>
    <s v="ZURIÑE"/>
    <s v="ARAZURI"/>
    <s v="ARTOLA"/>
    <s v="zurine.arazuri@alum.unirioja.es"/>
    <s v="2017-18"/>
    <x v="0"/>
    <s v="2019-20"/>
    <d v="2019-07-24T08:14:39"/>
  </r>
  <r>
    <x v="4"/>
    <n v="18089928"/>
    <s v="Grado en Educación Infantil"/>
    <n v="18089928"/>
    <s v="ALMUDENA"/>
    <s v="ESCUDERO"/>
    <s v="SANCHÍS"/>
    <s v="almudena.escudero@alum.unirioja.es"/>
    <s v="2017-18"/>
    <x v="0"/>
    <s v="2019-20"/>
    <d v="2019-07-24T11:58:12"/>
  </r>
  <r>
    <x v="4"/>
    <n v="16637208"/>
    <s v="Grado en Educación Infantil"/>
    <n v="16637208"/>
    <s v="DIANA"/>
    <s v="CORDÓN"/>
    <s v="SÁENZ"/>
    <s v="diana.cordon@alum.unirioja.es"/>
    <s v="2017-18"/>
    <x v="0"/>
    <s v="2019-20"/>
    <d v="2019-07-25T10:25:20"/>
  </r>
  <r>
    <x v="4"/>
    <n v="45176090"/>
    <s v="Grado en Educación Infantil"/>
    <n v="45176090"/>
    <s v="ELENA"/>
    <s v="LARIOS"/>
    <s v="IBAÑEZ"/>
    <s v="elena.larios@alum.unirioja.es"/>
    <s v="2017-18"/>
    <x v="0"/>
    <s v="2019-20"/>
    <d v="2019-07-25T11:28:02"/>
  </r>
  <r>
    <x v="4"/>
    <n v="16637316"/>
    <s v="Grado en Educación Infantil"/>
    <n v="16637316"/>
    <s v="ALBA"/>
    <s v="SANTAMARIA"/>
    <s v="GARCÍA"/>
    <s v="alba.santamaria@alum.unirioja.es"/>
    <s v="2017-18"/>
    <x v="0"/>
    <s v="2019-20"/>
    <d v="2019-07-24T09:31:42"/>
  </r>
  <r>
    <x v="4"/>
    <n v="58027947"/>
    <s v="Grado en Educación Infantil"/>
    <n v="58027947"/>
    <s v="ISABEL"/>
    <s v="CLEMENTE"/>
    <s v="ALBA"/>
    <s v="isabel.clemente@alum.unirioja.es"/>
    <s v="2017-18"/>
    <x v="0"/>
    <s v="2019-20"/>
    <d v="2019-07-29T06:38:07"/>
  </r>
  <r>
    <x v="4"/>
    <n v="18074865"/>
    <s v="Grado en Educación Infantil"/>
    <n v="18074865"/>
    <s v="SHEILA"/>
    <s v="ECHEVARRÍA"/>
    <s v="PEÑA"/>
    <s v="sheila.echevarria@alum.unirioja.es"/>
    <s v="2017-18"/>
    <x v="0"/>
    <s v="2019-20"/>
    <d v="2019-07-24T09:04:27"/>
  </r>
  <r>
    <x v="4"/>
    <n v="78776669"/>
    <s v="Grado en Educación Infantil"/>
    <n v="78776669"/>
    <s v="ELENA"/>
    <s v="MANRIQUE"/>
    <s v="SÁNCHEZ"/>
    <s v="elena.manrique@alum.unirioja.es"/>
    <s v="2017-18"/>
    <x v="0"/>
    <s v="2019-20"/>
    <d v="2019-07-24T09:00:57"/>
  </r>
  <r>
    <x v="4"/>
    <n v="16642975"/>
    <s v="Grado en Educación Infantil"/>
    <n v="16642975"/>
    <s v="ANA"/>
    <s v="MARÍN"/>
    <s v="TEJADA"/>
    <s v="ana.marint@alum.unirioja.es"/>
    <s v="2017-18"/>
    <x v="0"/>
    <s v="2019-20"/>
    <d v="2019-07-26T09:05:38"/>
  </r>
  <r>
    <x v="4"/>
    <n v="45669127"/>
    <s v="Grado en Educación Infantil"/>
    <n v="45669127"/>
    <s v="ANDER"/>
    <s v="LONGARTE"/>
    <s v="CABELLO"/>
    <s v="ander.longarte@alum.unirioja.es"/>
    <s v="2017-18"/>
    <x v="0"/>
    <s v="2019-20"/>
    <d v="2019-07-25T11:41:59"/>
  </r>
  <r>
    <x v="4"/>
    <n v="16642831"/>
    <s v="Grado en Educación Infantil"/>
    <n v="16642831"/>
    <s v="SARA"/>
    <s v="SÁENZ"/>
    <s v="BLASCO"/>
    <s v="sara.saenzb@alum.unirioja.es"/>
    <s v="2017-18"/>
    <x v="0"/>
    <s v="2019-20"/>
    <d v="2019-07-25T11:05:27"/>
  </r>
  <r>
    <x v="4"/>
    <n v="21046233"/>
    <s v="Grado en Educación Infantil"/>
    <n v="21046233"/>
    <s v="PAULA"/>
    <s v="HERNÁEZ"/>
    <s v="CAPILLA"/>
    <s v="paula.hernaez@alum.unirioja.es"/>
    <s v="2017-18"/>
    <x v="0"/>
    <s v="2019-20"/>
    <d v="2019-07-28T09:54:08"/>
  </r>
  <r>
    <x v="4"/>
    <n v="16643625"/>
    <s v="Grado en Educación Infantil"/>
    <n v="16643625"/>
    <s v="EVA"/>
    <s v="MARTÍNEZ"/>
    <s v="RUIZ"/>
    <s v="eva.martinezr@alum.unirioja.es"/>
    <s v="2017-18"/>
    <x v="0"/>
    <s v="2019-20"/>
    <d v="2019-07-24T04:50:04"/>
  </r>
  <r>
    <x v="4"/>
    <n v="17496465"/>
    <s v="Grado en Educación Infantil"/>
    <n v="17496465"/>
    <s v="CAROLINA"/>
    <s v="ARRIETA"/>
    <s v="NALDA"/>
    <s v="carolina.arrieta@alum.unirioja.es"/>
    <s v="2017-18"/>
    <x v="0"/>
    <s v="2019-20"/>
    <d v="2019-07-25T11:49:56"/>
  </r>
  <r>
    <x v="4"/>
    <n v="17499362"/>
    <s v="Grado en Educación Infantil"/>
    <n v="17499362"/>
    <s v="ÁNGELA"/>
    <s v="ANGULO"/>
    <s v="BRIEGA"/>
    <s v="angela.angulob@alum.unirioja.es"/>
    <s v="2017-18"/>
    <x v="0"/>
    <s v="2019-20"/>
    <d v="2019-07-24T11:14:10"/>
  </r>
  <r>
    <x v="4"/>
    <n v="73618964"/>
    <s v="Grado en Educación Infantil"/>
    <n v="73618964"/>
    <s v="MARJORIE ELIZABETH"/>
    <s v="CARRIÓN"/>
    <s v="ARMIJOS"/>
    <s v="elizabeth.carrion@alum.unirioja.es"/>
    <s v="2017-18"/>
    <x v="0"/>
    <s v="2019-20"/>
    <d v="2019-07-24T02:49:39"/>
  </r>
  <r>
    <x v="4"/>
    <n v="18084191"/>
    <s v="Grado en Educación Infantil"/>
    <n v="18084191"/>
    <s v="SABINA"/>
    <s v="GANGUTIA"/>
    <s v="ESPINOSA"/>
    <s v="sabina.gangutia@alum.unirioja.es"/>
    <s v="2017-18"/>
    <x v="0"/>
    <s v="2019-20"/>
    <d v="2019-07-24T05:26:55"/>
  </r>
  <r>
    <x v="4"/>
    <n v="73118063"/>
    <s v="Grado en Educación Infantil"/>
    <n v="73118063"/>
    <s v="MIREN"/>
    <s v="SUBIZA"/>
    <s v="LORENTE"/>
    <s v="miren.subiza@alum.unirioja.es"/>
    <s v="2017-18"/>
    <x v="0"/>
    <s v="2019-20"/>
    <d v="2019-07-24T09:00:30"/>
  </r>
  <r>
    <x v="4"/>
    <n v="17499987"/>
    <s v="Grado en Educación Infantil"/>
    <n v="17499987"/>
    <s v="LAURA"/>
    <s v="VAREA"/>
    <s v="MATUTE"/>
    <s v="laura.varea@alum.unirioja.es"/>
    <s v="2017-18"/>
    <x v="0"/>
    <s v="2019-20"/>
    <d v="2019-07-24T04:14:21"/>
  </r>
  <r>
    <x v="4"/>
    <n v="18087188"/>
    <s v="Grado en Educación Infantil"/>
    <n v="18087188"/>
    <s v="JUDITH PILAR"/>
    <s v="SANTAMARÍA"/>
    <s v="RODRÍGUEZ"/>
    <s v="judith-pilar.santamaria@alum.unirioja.es"/>
    <s v="2017-18"/>
    <x v="0"/>
    <s v="2019-20"/>
    <d v="2019-07-24T12:11:06"/>
  </r>
  <r>
    <x v="4"/>
    <n v="18082975"/>
    <s v="Grado en Educación Infantil"/>
    <n v="18082975"/>
    <s v="LUCÍA"/>
    <s v="LADRERA"/>
    <s v="SAN JUAN"/>
    <s v="lucia.ladrera@alum.unirioja.es"/>
    <s v="2017-18"/>
    <x v="0"/>
    <s v="2019-20"/>
    <d v="2019-07-25T04:31:08"/>
  </r>
  <r>
    <x v="4"/>
    <n v="71349884"/>
    <s v="Grado en Educación Infantil"/>
    <n v="71349884"/>
    <s v="PAULA"/>
    <s v="MARDONES"/>
    <s v="CALLEJA"/>
    <s v="paula.mardones@alum.unirioja.es"/>
    <s v="2017-18"/>
    <x v="0"/>
    <s v="2019-20"/>
    <d v="2019-07-24T03:10:59"/>
  </r>
  <r>
    <x v="4"/>
    <n v="16623779"/>
    <s v="Grado en Educación Infantil"/>
    <n v="16623779"/>
    <s v="MARÍA"/>
    <s v="REMÍREZ"/>
    <s v="ESPILA"/>
    <s v="maria.remirez@alum.unirioja.es"/>
    <s v="2017-18"/>
    <x v="0"/>
    <s v="2019-20"/>
    <d v="2019-07-24T09:31:49"/>
  </r>
  <r>
    <x v="4"/>
    <n v="16638527"/>
    <s v="Grado en Educación Infantil"/>
    <n v="16638527"/>
    <s v="LORENA"/>
    <s v="LAS HERAS"/>
    <s v="ANTOLÍN"/>
    <s v="lorena-las.heras@alum.unirioja.es"/>
    <s v="2017-18"/>
    <x v="0"/>
    <s v="2019-20"/>
    <d v="2019-07-24T10:08:04"/>
  </r>
  <r>
    <x v="4"/>
    <n v="73449838"/>
    <s v="Grado en Educación Infantil"/>
    <n v="73449838"/>
    <s v="UNAI"/>
    <s v="PEREDA"/>
    <s v="MALDONADO"/>
    <s v="unai.pereda@alum.unirioja.es"/>
    <s v="2017-18"/>
    <x v="0"/>
    <s v="2019-20"/>
    <d v="2019-07-25T02:15:37"/>
  </r>
  <r>
    <x v="4"/>
    <n v="73437904"/>
    <s v="Grado en Educación Infantil"/>
    <n v="73437904"/>
    <s v="MARTA"/>
    <s v="MENDEZ"/>
    <s v="SERRANO"/>
    <s v="marta.mendez@alum.unirioja.es"/>
    <s v="2017-18"/>
    <x v="0"/>
    <s v="2019-20"/>
    <d v="2019-07-24T10:13:38"/>
  </r>
  <r>
    <x v="4"/>
    <n v="16639569"/>
    <s v="Grado en Educación Infantil"/>
    <n v="16639569"/>
    <s v="PAULA"/>
    <s v="SOBRÓN"/>
    <s v="IBÁÑEZ"/>
    <s v="paula.sobron@alum.unirioja.es"/>
    <s v="2017-18"/>
    <x v="0"/>
    <s v="2019-20"/>
    <d v="2019-07-24T09:31:48"/>
  </r>
  <r>
    <x v="4"/>
    <n v="72798938"/>
    <s v="Grado en Educación Infantil"/>
    <n v="72798938"/>
    <s v="SARA"/>
    <s v="ACHA"/>
    <s v="RUIZ"/>
    <s v="sara.acha@alum.unirioja.es"/>
    <s v="2017-18"/>
    <x v="0"/>
    <s v="2019-20"/>
    <d v="2019-07-30T04:12:11"/>
  </r>
  <r>
    <x v="4"/>
    <n v="18084860"/>
    <s v="Grado en Educación Infantil"/>
    <n v="18084860"/>
    <s v="CLARA"/>
    <s v="MAISO"/>
    <s v="SORIANO"/>
    <s v="clara.maiso@alum.unirioja.es"/>
    <s v="2017-18"/>
    <x v="0"/>
    <s v="2019-20"/>
    <d v="2019-07-29T10:15:56"/>
  </r>
  <r>
    <x v="4"/>
    <n v="16634708"/>
    <s v="Grado en Educación Infantil"/>
    <n v="16634708"/>
    <s v="NATALIA"/>
    <s v="ULECIA"/>
    <s v="MARÍN"/>
    <s v="natalia.ulecia@alum.unirioja.es"/>
    <s v="2017-18"/>
    <x v="0"/>
    <s v="2019-20"/>
    <d v="2019-07-29T11:46:40"/>
  </r>
  <r>
    <x v="4"/>
    <s v="X4457647"/>
    <s v="Grado en Educación Infantil"/>
    <s v="X4457647"/>
    <s v="DIANA VALERIA"/>
    <s v="NECSA"/>
    <m/>
    <s v="diana-valeria.necsa@alum.unirioja.es"/>
    <s v="2017-18"/>
    <x v="0"/>
    <s v="2019-20"/>
    <d v="2019-07-30T07:32:22"/>
  </r>
  <r>
    <x v="4"/>
    <n v="16632395"/>
    <s v="Grado en Educación Infantil"/>
    <n v="16632395"/>
    <s v="ÁNGELA"/>
    <s v="FORONDA"/>
    <s v="SÁINZ"/>
    <s v="angela.foronda@alum.unirioja.es"/>
    <s v="2017-18"/>
    <x v="0"/>
    <s v="2019-20"/>
    <d v="2019-07-25T05:10:56"/>
  </r>
  <r>
    <x v="4"/>
    <n v="16622716"/>
    <s v="Grado en Educación Infantil"/>
    <n v="16622716"/>
    <s v="MARTA"/>
    <s v="ARJONA"/>
    <s v="OLAVE"/>
    <s v="marta.arjona@alum.unirioja.es"/>
    <s v="2017-18"/>
    <x v="0"/>
    <s v="2019-20"/>
    <d v="2019-07-30T11:42:22"/>
  </r>
  <r>
    <x v="4"/>
    <n v="16635851"/>
    <s v="Grado en Educación Infantil"/>
    <n v="16635851"/>
    <s v="LAURA"/>
    <s v="LORENTE"/>
    <s v="VICENTE"/>
    <s v="laura.lorente@alum.unirioja.es"/>
    <s v="2017-18"/>
    <x v="0"/>
    <s v="2019-20"/>
    <d v="2019-08-29T11:17:08"/>
  </r>
  <r>
    <x v="4"/>
    <n v="58010577"/>
    <s v="Grado en Educación Infantil"/>
    <n v="58010577"/>
    <s v="JENNIFER"/>
    <s v="VICARIO"/>
    <s v="ALVAREZ"/>
    <s v="jennifer.vicario@alum.unirioja.es"/>
    <s v="2017-18"/>
    <x v="0"/>
    <s v="2019-20"/>
    <d v="2019-07-24T10:10:32"/>
  </r>
  <r>
    <x v="4"/>
    <n v="17498909"/>
    <s v="Grado en Educación Infantil"/>
    <n v="17498909"/>
    <s v="MARIAN AZUCENA"/>
    <s v="RODRÍGUEZ"/>
    <s v="CALVO"/>
    <s v="marian-azucena.rodriguez@alum.unirioja.es"/>
    <s v="2017-18"/>
    <x v="0"/>
    <s v="2019-20"/>
    <d v="2019-07-24T02:57:31"/>
  </r>
  <r>
    <x v="4"/>
    <n v="16640496"/>
    <s v="Grado en Educación Infantil"/>
    <n v="16640496"/>
    <s v="CELIA"/>
    <s v="MAYA"/>
    <s v="MARTÍNEZ"/>
    <s v="celia.maya@alum.unirioja.es"/>
    <s v="2017-18"/>
    <x v="0"/>
    <s v="2019-20"/>
    <d v="2019-07-24T03:42:33"/>
  </r>
  <r>
    <x v="4"/>
    <n v="73137830"/>
    <s v="Grado en Educación Infantil"/>
    <n v="73137830"/>
    <s v="LAURA"/>
    <s v="ARTOLA"/>
    <s v="CHASCO"/>
    <s v="laura.artola@alum.unirioja.es"/>
    <s v="2017-18"/>
    <x v="0"/>
    <s v="2019-20"/>
    <d v="2019-07-29T08:58:18"/>
  </r>
  <r>
    <x v="4"/>
    <n v="16572540"/>
    <s v="Grado en Educación Infantil"/>
    <n v="16572540"/>
    <s v="ISABEL ELENA"/>
    <s v="PRIETO"/>
    <s v="TORRE"/>
    <s v="isabel-elena.prieto@alum.unirioja.es"/>
    <s v="2017-18"/>
    <x v="0"/>
    <s v="2019-20"/>
    <d v="2019-07-24T10:41:22"/>
  </r>
  <r>
    <x v="4"/>
    <n v="16636733"/>
    <s v="Grado en Educación Infantil"/>
    <n v="16636733"/>
    <s v="DAMARIS"/>
    <s v="MARTÍ"/>
    <s v="ROJO"/>
    <s v="damaris.marti@alum.unirioja.es"/>
    <s v="2017-18"/>
    <x v="0"/>
    <s v="2019-20"/>
    <d v="2019-07-24T04:41:50"/>
  </r>
  <r>
    <x v="4"/>
    <n v="20232058"/>
    <s v="Grado en Educación Infantil"/>
    <n v="20232058"/>
    <s v="OIHANE"/>
    <s v="GONZÁLEZ"/>
    <s v="QUIRÓS"/>
    <s v="oihane.gonzalez@alum.unirioja.es"/>
    <s v="2017-18"/>
    <x v="0"/>
    <s v="2019-20"/>
    <d v="2019-07-24T09:10:19"/>
  </r>
  <r>
    <x v="4"/>
    <n v="16631924"/>
    <s v="Grado en Educación Infantil"/>
    <n v="16631924"/>
    <s v="MÍRIAM"/>
    <s v="MARTÍNEZ"/>
    <s v="FERNÁNDEZ"/>
    <s v="miriam.martinezf@alum.unirioja.es"/>
    <s v="2017-18"/>
    <x v="0"/>
    <s v="2019-20"/>
    <d v="2019-07-24T09:00:37"/>
  </r>
  <r>
    <x v="4"/>
    <n v="72527690"/>
    <s v="Grado en Educación Infantil"/>
    <n v="72527690"/>
    <s v="CLAUDIA"/>
    <s v="FADRIQUE"/>
    <s v="SAEZ- BENITO"/>
    <s v="claudia.fadrique@alum.unirioja.es"/>
    <s v="2017-18"/>
    <x v="0"/>
    <s v="2019-20"/>
    <d v="2019-07-30T10:35:39"/>
  </r>
  <r>
    <x v="4"/>
    <n v="73115674"/>
    <s v="Grado en Educación Infantil"/>
    <n v="73115674"/>
    <s v="MIREIA"/>
    <s v="BLANCO"/>
    <s v="RUIZ"/>
    <s v="mireia.blanco@alum.unirioja.es"/>
    <s v="2017-18"/>
    <x v="0"/>
    <s v="2019-20"/>
    <d v="2019-07-24T10:05:01"/>
  </r>
  <r>
    <x v="4"/>
    <n v="16638010"/>
    <s v="Grado en Educación Infantil"/>
    <n v="16638010"/>
    <s v="NEREA"/>
    <s v="SÁENZ DE URTURI"/>
    <s v="MARTÍNEZ"/>
    <s v="nerea.saenzdeurturi@alum.unirioja.es"/>
    <s v="2017-18"/>
    <x v="0"/>
    <s v="2019-20"/>
    <d v="2019-07-24T08:08:39"/>
  </r>
  <r>
    <x v="4"/>
    <n v="16638315"/>
    <s v="Grado en Educación Infantil"/>
    <n v="16638315"/>
    <s v="LAURA"/>
    <s v="TERROBA"/>
    <s v="BASCONES"/>
    <s v="laura.terroba@alum.unirioja.es"/>
    <s v="2017-18"/>
    <x v="0"/>
    <s v="2019-20"/>
    <d v="2019-07-24T11:30:47"/>
  </r>
  <r>
    <x v="4"/>
    <n v="73122532"/>
    <s v="Grado en Educación Infantil"/>
    <n v="73122532"/>
    <s v="MAIALEN"/>
    <s v="MORENO"/>
    <s v="VALDIVIA"/>
    <s v="maialen.moreno@alum.unirioja.es"/>
    <s v="2017-18"/>
    <x v="0"/>
    <s v="2019-20"/>
    <d v="2019-07-25T11:40:50"/>
  </r>
  <r>
    <x v="4"/>
    <n v="16639199"/>
    <s v="Grado en Educación Infantil"/>
    <n v="16639199"/>
    <s v="NURIA"/>
    <s v="BARRIO"/>
    <s v="FANDIÑO"/>
    <s v="nuria.barrio@alum.unirioja.es"/>
    <s v="2017-18"/>
    <x v="0"/>
    <s v="2019-20"/>
    <d v="2019-07-24T11:27:53"/>
  </r>
  <r>
    <x v="4"/>
    <n v="73481825"/>
    <s v="Grado en Educación Infantil"/>
    <n v="73481825"/>
    <s v="JENNIFER"/>
    <s v="JIMÉNEZ"/>
    <s v="SAEZ"/>
    <s v="jennifer.jimenez@alum.unirioja.es"/>
    <s v="2017-18"/>
    <x v="0"/>
    <s v="2019-20"/>
    <d v="2019-07-25T09:38:45"/>
  </r>
  <r>
    <x v="4"/>
    <n v="78759818"/>
    <s v="Grado en Educación Infantil"/>
    <n v="78759818"/>
    <s v="RAQUEL"/>
    <s v="GARCÍA"/>
    <s v="JIMÉNEZ"/>
    <s v="raquel.garciaj@alum.unirioja.es"/>
    <s v="2017-18"/>
    <x v="0"/>
    <s v="2019-20"/>
    <d v="2019-07-24T09:01:49"/>
  </r>
  <r>
    <x v="4"/>
    <n v="78775640"/>
    <s v="Grado en Educación Infantil"/>
    <n v="78775640"/>
    <s v="LAURA"/>
    <s v="REINALDO"/>
    <s v="JIMENEZ"/>
    <s v="laura.reinaldo@alum.unirioja.es"/>
    <s v="2017-18"/>
    <x v="0"/>
    <s v="2019-20"/>
    <d v="2019-07-25T12:08:40"/>
  </r>
  <r>
    <x v="4"/>
    <n v="73431151"/>
    <s v="Grado en Educación Infantil"/>
    <n v="73431151"/>
    <s v="ANDER"/>
    <s v="ASENJO"/>
    <s v="ELIZARI"/>
    <s v="ander.asenjo@alum.unirioja.es"/>
    <s v="2017-18"/>
    <x v="0"/>
    <s v="2019-20"/>
    <d v="2019-07-24T09:36:09"/>
  </r>
  <r>
    <x v="4"/>
    <n v="18074214"/>
    <s v="Grado en Educación Infantil"/>
    <n v="18074214"/>
    <s v="SARA"/>
    <s v="FERNÁNDEZ DE LA PRADILLA"/>
    <s v="PRIOR"/>
    <s v="sara.fernandez-pradilla@alum.unirioja.es"/>
    <s v="2017-18"/>
    <x v="0"/>
    <s v="2019-20"/>
    <d v="2019-07-24T09:31:15"/>
  </r>
  <r>
    <x v="4"/>
    <n v="72853408"/>
    <s v="Grado en Educación Infantil"/>
    <n v="72853408"/>
    <s v="ANDER"/>
    <s v="RODRIGUEZ"/>
    <s v="GARCIA"/>
    <s v="ander.rodriguez@alum.unirioja.es"/>
    <s v="2017-18"/>
    <x v="0"/>
    <s v="2019-20"/>
    <d v="2019-07-24T09:19:26"/>
  </r>
  <r>
    <x v="4"/>
    <n v="18074591"/>
    <s v="Grado en Educación Infantil"/>
    <n v="18074591"/>
    <s v="MARTA"/>
    <s v="VILLAR"/>
    <s v="GARCÍA"/>
    <s v="marta.villar@alum.unirioja.es"/>
    <s v="2017-18"/>
    <x v="0"/>
    <s v="2019-20"/>
    <d v="2019-07-30T03:32:24"/>
  </r>
  <r>
    <x v="4"/>
    <n v="18086783"/>
    <s v="Grado en Educación Infantil"/>
    <n v="18086783"/>
    <s v="NORA"/>
    <s v="LAFONT"/>
    <s v="GONZÁLEZ"/>
    <s v="nora.gonzalez@alum.unirioja.es"/>
    <s v="2017-18"/>
    <x v="0"/>
    <s v="2019-20"/>
    <d v="2019-07-28T03:25:51"/>
  </r>
  <r>
    <x v="4"/>
    <n v="18092981"/>
    <s v="Grado en Educación Infantil"/>
    <n v="18092981"/>
    <s v="CARMEN"/>
    <s v="BARRIOBERO"/>
    <s v="CASTELLANOS"/>
    <s v="carmen.barrioberoc@alum.unirioja.es"/>
    <s v="2018-19"/>
    <x v="0"/>
    <s v="2019-20"/>
    <d v="2019-07-24T01:17:01"/>
  </r>
  <r>
    <x v="4"/>
    <n v="71350531"/>
    <s v="Grado en Educación Infantil"/>
    <n v="71350531"/>
    <s v="LAURA"/>
    <s v="PALACIOS"/>
    <s v="URBIOLA"/>
    <s v="laura.palacios@alum.unirioja.es"/>
    <s v="2018-19"/>
    <x v="0"/>
    <s v="2019-20"/>
    <d v="2019-07-26T08:10:31"/>
  </r>
  <r>
    <x v="4"/>
    <n v="18087221"/>
    <s v="Grado en Educación Infantil"/>
    <n v="18087221"/>
    <s v="PATRICIA"/>
    <s v="GONZÁLEZ"/>
    <s v="AGUIRRE"/>
    <s v="patricia.gonzalezag@alum.unirioja.es"/>
    <s v="2018-19"/>
    <x v="0"/>
    <s v="2019-20"/>
    <d v="2019-07-24T03:56:29"/>
  </r>
  <r>
    <x v="4"/>
    <n v="78773265"/>
    <s v="Grado en Educación Infantil"/>
    <n v="78773265"/>
    <s v="MARÍA"/>
    <s v="SALCEDO"/>
    <s v="VIRTO"/>
    <s v="maria.salcedo@alum.unirioja.es"/>
    <s v="2018-19"/>
    <x v="0"/>
    <s v="2019-20"/>
    <d v="2019-07-24T01:54:02"/>
  </r>
  <r>
    <x v="4"/>
    <n v="78815544"/>
    <s v="Grado en Educación Infantil"/>
    <n v="78815544"/>
    <s v="DENIS"/>
    <s v="GARCIA"/>
    <s v="REY"/>
    <s v="denis.garcia@alum.unirioja.es"/>
    <s v="2018-19"/>
    <x v="0"/>
    <s v="2019-20"/>
    <d v="2019-07-26T02:07:01"/>
  </r>
  <r>
    <x v="4"/>
    <n v="77128777"/>
    <s v="Grado en Educación Infantil"/>
    <n v="77128777"/>
    <s v="JUDIT"/>
    <s v="LÓPEZ"/>
    <s v="LÓPEZ"/>
    <s v="judit.lopez@alum.unirioja.es"/>
    <s v="2018-19"/>
    <x v="0"/>
    <s v="2019-20"/>
    <d v="2019-07-24T09:18:53"/>
  </r>
  <r>
    <x v="4"/>
    <n v="18076788"/>
    <s v="Grado en Educación Infantil"/>
    <n v="18076788"/>
    <s v="CRISTINA"/>
    <s v="ÁBALOS"/>
    <s v="VILLANUEVA"/>
    <s v="cristina.abalos@alum.unirioja.es"/>
    <s v="2018-19"/>
    <x v="0"/>
    <s v="2019-20"/>
    <d v="2019-07-24T04:52:04"/>
  </r>
  <r>
    <x v="4"/>
    <n v="21045716"/>
    <s v="Grado en Educación Infantil"/>
    <n v="21045716"/>
    <s v="SILVIA"/>
    <s v="CORCUERA"/>
    <s v="VEIGAS"/>
    <s v="silvia.corcuera@alum.unirioja.es"/>
    <s v="2018-19"/>
    <x v="0"/>
    <s v="2019-20"/>
    <d v="2019-07-24T12:43:13"/>
  </r>
  <r>
    <x v="4"/>
    <n v="18078208"/>
    <s v="Grado en Educación Infantil"/>
    <n v="18078208"/>
    <s v="SANDRA"/>
    <s v="SÁEZ"/>
    <s v="NARANJO"/>
    <s v="sandra.saez@alum.unirioja.es"/>
    <s v="2018-19"/>
    <x v="0"/>
    <s v="2019-20"/>
    <d v="2019-07-24T01:11:47"/>
  </r>
  <r>
    <x v="4"/>
    <n v="18084940"/>
    <s v="Grado en Educación Infantil"/>
    <n v="18084940"/>
    <s v="IRENE"/>
    <s v="JIMÉNEZ"/>
    <s v="SASTRE"/>
    <s v="irene.jimenez@alum.unirioja.es"/>
    <s v="2018-19"/>
    <x v="0"/>
    <s v="2019-20"/>
    <d v="2019-07-24T10:26:23"/>
  </r>
  <r>
    <x v="4"/>
    <n v="18092003"/>
    <s v="Grado en Educación Infantil"/>
    <n v="18092003"/>
    <s v="MARÍA FERNANDA"/>
    <s v="GALVIS"/>
    <s v="JUSTINIANO"/>
    <s v="maria-fernanda.galvis@alum.unirioja.es"/>
    <s v="2018-19"/>
    <x v="0"/>
    <s v="2019-20"/>
    <d v="2019-07-26T08:43:54"/>
  </r>
  <r>
    <x v="4"/>
    <n v="78778775"/>
    <s v="Grado en Educación Infantil"/>
    <n v="78778775"/>
    <s v="NORA"/>
    <s v="MEDINA"/>
    <s v="MENDIZÁBAL"/>
    <s v="nora.medina@alum.unirioja.es"/>
    <s v="2018-19"/>
    <x v="0"/>
    <s v="2019-20"/>
    <d v="2019-07-26T02:06:19"/>
  </r>
  <r>
    <x v="4"/>
    <n v="17498342"/>
    <s v="Grado en Educación Infantil"/>
    <n v="17498342"/>
    <s v="SHEILA"/>
    <s v="ILLERA"/>
    <s v="MARTÍNEZ"/>
    <s v="sheila.illera@alum.unirioja.es"/>
    <s v="2018-19"/>
    <x v="0"/>
    <s v="2019-20"/>
    <d v="2019-07-24T12:12:02"/>
  </r>
  <r>
    <x v="4"/>
    <n v="16633578"/>
    <s v="Grado en Educación Infantil"/>
    <n v="16633578"/>
    <s v="MARÍA"/>
    <s v="JADRAQUE"/>
    <s v="ZORZANO"/>
    <s v="maria.jadraque@alum.unirioja.es"/>
    <s v="2018-19"/>
    <x v="0"/>
    <s v="2019-20"/>
    <d v="2019-07-24T03:48:58"/>
  </r>
  <r>
    <x v="4"/>
    <n v="18077039"/>
    <s v="Grado en Educación Infantil"/>
    <n v="18077039"/>
    <s v="KORA"/>
    <s v="CAYETANO"/>
    <s v="SÁEZ"/>
    <s v="kora.cayetano@alum.unirioja.es"/>
    <s v="2018-19"/>
    <x v="0"/>
    <s v="2019-20"/>
    <d v="2019-07-24T03:56:43"/>
  </r>
  <r>
    <x v="4"/>
    <n v="16643834"/>
    <s v="Grado en Educación Infantil"/>
    <n v="16643834"/>
    <s v="ANA"/>
    <s v="SÁENZ"/>
    <s v="YANGUAS"/>
    <s v="ana.saenzya@alum.unirioja.es"/>
    <s v="2018-19"/>
    <x v="0"/>
    <s v="2019-20"/>
    <d v="2019-07-24T03:53:35"/>
  </r>
  <r>
    <x v="4"/>
    <n v="16632051"/>
    <s v="Grado en Educación Infantil"/>
    <n v="16632051"/>
    <s v="REBECA"/>
    <s v="RUIZ"/>
    <s v="SOBA"/>
    <s v="rebeca.ruizs@alum.unirioja.es"/>
    <s v="2018-19"/>
    <x v="0"/>
    <s v="2019-20"/>
    <d v="2019-07-29T01:57:29"/>
  </r>
  <r>
    <x v="4"/>
    <n v="16630231"/>
    <s v="Grado en Educación Infantil"/>
    <n v="16630231"/>
    <s v="LAURA DE"/>
    <s v="ALEJANDRO"/>
    <s v="RÍO"/>
    <s v="laura-de.alejandro@alum.unirioja.es"/>
    <s v="2018-19"/>
    <x v="0"/>
    <s v="2019-20"/>
    <d v="2019-07-24T02:38:40"/>
  </r>
  <r>
    <x v="4"/>
    <n v="16640864"/>
    <s v="Grado en Educación Infantil"/>
    <n v="16640864"/>
    <s v="LUCÍA"/>
    <s v="MURO"/>
    <s v="LLORENTE"/>
    <s v="lucia.murol@alum.unirioja.es"/>
    <s v="2018-19"/>
    <x v="0"/>
    <s v="2019-20"/>
    <d v="2019-07-24T10:04:19"/>
  </r>
  <r>
    <x v="4"/>
    <n v="73123119"/>
    <s v="Grado en Educación Infantil"/>
    <n v="73123119"/>
    <s v="MARIA VICTORIA"/>
    <s v="ALEGRÍA"/>
    <s v="MAULEÓN"/>
    <s v="maria-victoria.alegria@alum.unirioja.es"/>
    <s v="2018-19"/>
    <x v="0"/>
    <s v="2019-20"/>
    <d v="2019-07-24T09:09:50"/>
  </r>
  <r>
    <x v="4"/>
    <n v="44648572"/>
    <s v="Grado en Educación Infantil"/>
    <n v="44648572"/>
    <s v="ALBA"/>
    <s v="SUESCUN"/>
    <s v="MURUZÁBAL"/>
    <s v="alba.suescun@alum.unirioja.es"/>
    <s v="2018-19"/>
    <x v="0"/>
    <s v="2019-20"/>
    <d v="2019-07-24T05:36:05"/>
  </r>
  <r>
    <x v="4"/>
    <n v="73422098"/>
    <s v="Grado en Educación Infantil"/>
    <n v="73422098"/>
    <s v="MARTA"/>
    <s v="JAIME"/>
    <s v="MEDINA"/>
    <s v="marta.jaime@alum.unirioja.es"/>
    <s v="2018-19"/>
    <x v="0"/>
    <s v="2019-20"/>
    <d v="2019-07-24T09:08:26"/>
  </r>
  <r>
    <x v="4"/>
    <n v="16643643"/>
    <s v="Grado en Educación Infantil"/>
    <n v="16643643"/>
    <s v="LYDIA"/>
    <s v="SUCO"/>
    <s v="MARTÍNEZ"/>
    <s v="lydia.suco@alum.unirioja.es"/>
    <s v="2018-19"/>
    <x v="0"/>
    <s v="2019-20"/>
    <d v="2019-07-29T04:46:02"/>
  </r>
  <r>
    <x v="4"/>
    <n v="44649730"/>
    <s v="Grado en Educación Infantil"/>
    <n v="44649730"/>
    <s v="ANA"/>
    <s v="SOLANO"/>
    <s v="ARBELOA"/>
    <s v="ana.solano@alum.unirioja.es"/>
    <s v="2018-19"/>
    <x v="0"/>
    <s v="2019-20"/>
    <d v="2019-07-25T09:54:53"/>
  </r>
  <r>
    <x v="4"/>
    <n v="78771606"/>
    <s v="Grado en Educación Infantil"/>
    <n v="78771606"/>
    <s v="MARIA CAMILA"/>
    <s v="BETANCOURTH"/>
    <s v="SEGURA"/>
    <s v="maria-camila.betancourth@alum.unirioja.es"/>
    <s v="2018-19"/>
    <x v="0"/>
    <s v="2019-20"/>
    <d v="2019-07-26T07:54:58"/>
  </r>
  <r>
    <x v="4"/>
    <n v="16632041"/>
    <s v="Grado en Educación Infantil"/>
    <n v="16632041"/>
    <s v="JORGE DANIEL"/>
    <s v="DÍEZ"/>
    <s v="DEL RÍO"/>
    <s v="jorge-daniel.diez@alum.unirioja.es"/>
    <s v="2018-19"/>
    <x v="0"/>
    <s v="2019-20"/>
    <d v="2019-07-24T11:44:34"/>
  </r>
  <r>
    <x v="4"/>
    <n v="17496502"/>
    <s v="Grado en Educación Infantil"/>
    <n v="17496502"/>
    <s v="SHEILA"/>
    <s v="FERNÁNDEZ"/>
    <s v="IBÁÑEZ"/>
    <s v="sheila.fernandez@alum.unirioja.es"/>
    <s v="2018-19"/>
    <x v="0"/>
    <s v="2019-20"/>
    <d v="2019-07-25T12:53:29"/>
  </r>
  <r>
    <x v="4"/>
    <n v="18074295"/>
    <s v="Grado en Educación Infantil"/>
    <n v="18074295"/>
    <s v="CLAUDIA"/>
    <s v="UBAGO"/>
    <s v="ORÍO"/>
    <s v="claudia.ubago@alum.unirioja.es"/>
    <s v="2018-19"/>
    <x v="0"/>
    <s v="2019-20"/>
    <d v="2019-07-27T12:51:41"/>
  </r>
  <r>
    <x v="4"/>
    <n v="16637883"/>
    <s v="Grado en Educación Infantil"/>
    <n v="16637883"/>
    <s v="TAMARA"/>
    <s v="BRETÓN"/>
    <s v="PALACIOS"/>
    <s v="tamara.breton@alum.unirioja.es"/>
    <s v="2018-19"/>
    <x v="0"/>
    <s v="2019-20"/>
    <d v="2019-07-24T10:33:39"/>
  </r>
  <r>
    <x v="4"/>
    <n v="73610876"/>
    <s v="Grado en Educación Infantil"/>
    <n v="73610876"/>
    <s v="ANDREA CAROLINA"/>
    <s v="BARCIA"/>
    <s v="CORO"/>
    <s v="andrea-carolina.barcia@alum.unirioja.es"/>
    <s v="2018-19"/>
    <x v="0"/>
    <s v="2019-20"/>
    <d v="2019-07-29T10:03:55"/>
  </r>
  <r>
    <x v="4"/>
    <n v="78762511"/>
    <s v="Grado en Educación Infantil"/>
    <n v="78762511"/>
    <s v="ANA"/>
    <s v="MUNARRIZ"/>
    <s v="BURGALETA"/>
    <s v="ana.munarriz@alum.unirioja.es"/>
    <s v="2018-19"/>
    <x v="0"/>
    <s v="2019-20"/>
    <d v="2019-07-24T09:04:07"/>
  </r>
  <r>
    <x v="4"/>
    <n v="73125180"/>
    <s v="Grado en Educación Infantil"/>
    <n v="73125180"/>
    <s v="LIDIA"/>
    <s v="CACHARRON"/>
    <s v="ESLAVA"/>
    <s v="lidia.cacharron@alum.unirioja.es"/>
    <s v="2018-19"/>
    <x v="0"/>
    <s v="2019-20"/>
    <d v="2019-07-29T07:26:02"/>
  </r>
  <r>
    <x v="4"/>
    <n v="71347398"/>
    <s v="Grado en Educación Infantil"/>
    <n v="71347398"/>
    <s v="NURIA"/>
    <s v="DOMÍNGUEZ"/>
    <s v="DÍEZ"/>
    <s v="nuria.dominguezd@alum.unirioja.es"/>
    <s v="2018-19"/>
    <x v="0"/>
    <s v="2019-20"/>
    <d v="2019-07-29T12:42:20"/>
  </r>
  <r>
    <x v="4"/>
    <n v="16634896"/>
    <s v="Grado en Educación Infantil"/>
    <n v="16634896"/>
    <s v="PAULA"/>
    <s v="LÁZARO"/>
    <s v="SANJUÁN"/>
    <s v="paula.lazaro@alum.unirioja.es"/>
    <s v="2018-19"/>
    <x v="0"/>
    <s v="2019-20"/>
    <d v="2019-07-27T01:10:43"/>
  </r>
  <r>
    <x v="4"/>
    <n v="18083633"/>
    <s v="Grado en Educación Infantil"/>
    <n v="18083633"/>
    <s v="IRENE"/>
    <s v="NALDA"/>
    <s v="MARTÍNEZ"/>
    <s v="irene.nalda@alum.unirioja.es"/>
    <s v="2018-19"/>
    <x v="0"/>
    <s v="2019-20"/>
    <d v="2019-07-24T06:20:21"/>
  </r>
  <r>
    <x v="4"/>
    <n v="18076786"/>
    <s v="Grado en Educación Infantil"/>
    <n v="18076786"/>
    <s v="KAREN"/>
    <s v="LARRION"/>
    <s v="BALDA"/>
    <s v="karen.larrion@alum.unirioja.es"/>
    <s v="2018-19"/>
    <x v="0"/>
    <s v="2019-20"/>
    <d v="2019-07-29T09:09:03"/>
  </r>
  <r>
    <x v="4"/>
    <n v="79176584"/>
    <s v="Grado en Educación Infantil"/>
    <n v="79176584"/>
    <s v="ALICIA"/>
    <s v="CORZANA"/>
    <s v="ACERO"/>
    <s v="alicia.corzana@alum.unirioja.es"/>
    <s v="2018-19"/>
    <x v="0"/>
    <s v="2019-20"/>
    <d v="2019-07-24T10:47:41"/>
  </r>
  <r>
    <x v="4"/>
    <n v="16635622"/>
    <s v="Grado en Educación Infantil"/>
    <n v="16635622"/>
    <s v="MARA"/>
    <s v="PÉREZ"/>
    <s v="ALONSO"/>
    <s v="mara.perez@alum.unirioja.es"/>
    <s v="2018-19"/>
    <x v="0"/>
    <s v="2019-20"/>
    <d v="2019-07-29T09:45:33"/>
  </r>
  <r>
    <x v="4"/>
    <n v="16634437"/>
    <s v="Grado en Educación Infantil"/>
    <n v="16634437"/>
    <s v="SERGIO"/>
    <s v="ALESANCO"/>
    <s v="SÁENZ"/>
    <s v="sergio.alesanco@alum.unirioja.es"/>
    <s v="2018-19"/>
    <x v="0"/>
    <s v="2019-20"/>
    <d v="2019-07-29T04:07:07"/>
  </r>
  <r>
    <x v="4"/>
    <n v="78815546"/>
    <s v="Grado en Educación Infantil"/>
    <n v="78815546"/>
    <s v="EDURNE"/>
    <s v="VIRTO"/>
    <s v="NAVARRO"/>
    <s v="edurne.virto@alum.unirioja.es"/>
    <s v="2018-19"/>
    <x v="0"/>
    <s v="2019-20"/>
    <d v="2019-07-24T01:39:23"/>
  </r>
  <r>
    <x v="4"/>
    <n v="73437032"/>
    <s v="Grado en Educación Infantil"/>
    <n v="73437032"/>
    <s v="BLANCA"/>
    <s v="PARRA"/>
    <s v="LOPEZ"/>
    <s v="blanca.parra@alum.unirioja.es"/>
    <s v="2018-19"/>
    <x v="0"/>
    <s v="2019-20"/>
    <d v="2019-07-29T02:11:31"/>
  </r>
  <r>
    <x v="4"/>
    <n v="17495692"/>
    <s v="Grado en Educación Infantil"/>
    <n v="17495692"/>
    <s v="CLAUDIA"/>
    <s v="SÁNCHEZ"/>
    <s v="NÁJERA"/>
    <s v="claudia.sanchez@alum.unirioja.es"/>
    <s v="2018-19"/>
    <x v="0"/>
    <s v="2019-20"/>
    <d v="2019-07-25T04:11:59"/>
  </r>
  <r>
    <x v="4"/>
    <n v="73137650"/>
    <s v="Grado en Educación Infantil"/>
    <n v="73137650"/>
    <s v="ANDREA"/>
    <s v="ESTEBAN"/>
    <s v="JULIÁN"/>
    <s v="andrea.esteban@alum.unirioja.es"/>
    <s v="2018-19"/>
    <x v="0"/>
    <s v="2019-20"/>
    <d v="2019-07-29T10:24:04"/>
  </r>
  <r>
    <x v="4"/>
    <n v="16628885"/>
    <s v="Grado en Educación Infantil"/>
    <n v="16628885"/>
    <s v="CRISTINA"/>
    <s v="FERNÁNDEZ"/>
    <s v="GIL"/>
    <s v="cristina.fernandezg@alum.unirioja.es"/>
    <s v="2018-19"/>
    <x v="0"/>
    <s v="2019-20"/>
    <d v="2019-07-29T01:33:19"/>
  </r>
  <r>
    <x v="4"/>
    <n v="73421810"/>
    <s v="Grado en Educación Infantil"/>
    <n v="73421810"/>
    <s v="FLOR JAQUELINE"/>
    <s v="GANAN"/>
    <s v="ATI"/>
    <s v="flor-jaqueline.ganan@alum.unirioja.es"/>
    <s v="2018-19"/>
    <x v="0"/>
    <s v="2019-20"/>
    <d v="2019-07-26T01:06:36"/>
  </r>
  <r>
    <x v="4"/>
    <n v="49447151"/>
    <s v="Grado en Educación Infantil"/>
    <n v="49447151"/>
    <s v="IRIS"/>
    <s v="MARTINEZ"/>
    <s v="RUIZ"/>
    <s v="iris.martinez@alum.unirioja.es"/>
    <s v="2018-19"/>
    <x v="0"/>
    <s v="2019-20"/>
    <d v="2019-07-25T01:18:15"/>
  </r>
  <r>
    <x v="4"/>
    <n v="73456295"/>
    <s v="Grado en Educación Infantil"/>
    <n v="73456295"/>
    <s v="CARLA"/>
    <s v="PEREZ"/>
    <s v="GUILLEN"/>
    <s v="carla.perez@alum.unirioja.es"/>
    <s v="2018-19"/>
    <x v="0"/>
    <s v="2019-20"/>
    <d v="2019-07-26T03:09:46"/>
  </r>
  <r>
    <x v="4"/>
    <n v="21071804"/>
    <s v="Grado en Educación Infantil"/>
    <n v="21071804"/>
    <s v="NOELIA"/>
    <s v="MARTÍNEZ"/>
    <s v="LÓPEZ"/>
    <s v="noelia.martinezl@alum.unirioja.es"/>
    <s v="2018-19"/>
    <x v="0"/>
    <s v="2019-20"/>
    <d v="2019-07-26T02:22:28"/>
  </r>
  <r>
    <x v="4"/>
    <n v="18082074"/>
    <s v="Grado en Educación Infantil"/>
    <n v="18082074"/>
    <s v="RUTH"/>
    <s v="IBÁÑEZ"/>
    <s v="BAUZA"/>
    <s v="ruth.ibanez@alum.unirioja.es"/>
    <s v="2018-19"/>
    <x v="0"/>
    <s v="2019-20"/>
    <d v="2019-07-24T10:50:32"/>
  </r>
  <r>
    <x v="4"/>
    <n v="73123097"/>
    <s v="Grado en Educación Infantil"/>
    <n v="73123097"/>
    <s v="MARTA"/>
    <s v="FERNANDEZ"/>
    <s v="MACAYA"/>
    <s v="marta.fernandezma@alum.unirioja.es"/>
    <s v="2018-19"/>
    <x v="0"/>
    <s v="2019-20"/>
    <d v="2019-07-25T11:19:18"/>
  </r>
  <r>
    <x v="4"/>
    <n v="45574966"/>
    <s v="Grado en Educación Infantil"/>
    <n v="45574966"/>
    <s v="PAULA"/>
    <s v="ASTIGARRAGA"/>
    <s v="SANZ"/>
    <s v="paula.astigarraga@alum.unirioja.es"/>
    <s v="2018-19"/>
    <x v="0"/>
    <s v="2019-20"/>
    <d v="2019-07-28T02:55:30"/>
  </r>
  <r>
    <x v="4"/>
    <n v="18088022"/>
    <s v="Grado en Educación Infantil"/>
    <n v="18088022"/>
    <s v="LUCÍA"/>
    <s v="ZAPATERO"/>
    <s v="YÉCORA"/>
    <s v="lucia.zapatero@alum.unirioja.es"/>
    <s v="2018-19"/>
    <x v="0"/>
    <s v="2019-20"/>
    <d v="2019-07-28T11:54:25"/>
  </r>
  <r>
    <x v="4"/>
    <n v="16634366"/>
    <s v="Grado en Educación Infantil"/>
    <n v="16634366"/>
    <s v="MARÍA"/>
    <s v="FALCÓN"/>
    <s v="URRIZA"/>
    <s v="maria.falcon@alum.unirioja.es"/>
    <s v="2018-19"/>
    <x v="0"/>
    <s v="2019-20"/>
    <d v="2019-07-25T01:28:12"/>
  </r>
  <r>
    <x v="4"/>
    <n v="73142655"/>
    <s v="Grado en Educación Infantil"/>
    <n v="73142655"/>
    <s v="MAITE"/>
    <s v="MOLINERO"/>
    <s v="MENÉNDEZ"/>
    <s v="maite.molinero@alum.unirioja.es"/>
    <s v="2018-19"/>
    <x v="0"/>
    <s v="2019-20"/>
    <d v="2019-07-24T09:29:31"/>
  </r>
  <r>
    <x v="4"/>
    <n v="72847295"/>
    <s v="Grado en Educación Infantil"/>
    <n v="72847295"/>
    <s v="MÍRIAM"/>
    <s v="VICENTE"/>
    <s v="GONZÁLEZ"/>
    <s v="miriam.vicente@alum.unirioja.es"/>
    <s v="2018-19"/>
    <x v="0"/>
    <s v="2019-20"/>
    <d v="2019-07-24T09:53:04"/>
  </r>
  <r>
    <x v="4"/>
    <n v="44648981"/>
    <s v="Grado en Educación Infantil"/>
    <n v="44648981"/>
    <s v="JOKIN"/>
    <s v="INCHAUSPE"/>
    <s v="ILUNDAIN"/>
    <s v="jokin.inchauspe@alum.unirioja.es"/>
    <s v="2018-19"/>
    <x v="0"/>
    <s v="2019-20"/>
    <d v="2019-07-26T06:51:25"/>
  </r>
  <r>
    <x v="4"/>
    <n v="48620765"/>
    <s v="Grado en Educación Infantil"/>
    <n v="48620765"/>
    <s v="TOMAS"/>
    <s v="GIRON"/>
    <s v="GIMENEZ"/>
    <s v="tomas.giron@alum.unirioja.es"/>
    <s v="2018-19"/>
    <x v="0"/>
    <s v="2019-20"/>
    <d v="2019-07-25T09:40:05"/>
  </r>
  <r>
    <x v="4"/>
    <n v="16632144"/>
    <s v="Grado en Educación Infantil"/>
    <n v="16632144"/>
    <s v="PAULA"/>
    <s v="ALONSO"/>
    <s v="GÓMEZ"/>
    <s v="paula.alonsogo@alum.unirioja.es"/>
    <s v="2018-19"/>
    <x v="0"/>
    <s v="2019-20"/>
    <d v="2019-07-25T10:55:52"/>
  </r>
  <r>
    <x v="4"/>
    <n v="73438103"/>
    <s v="Grado en Educación Infantil"/>
    <n v="73438103"/>
    <s v="CARMEN"/>
    <s v="ESAIN"/>
    <s v="OCHOA-LACAR"/>
    <s v="carmen.esain@alum.unirioja.es"/>
    <s v="2018-19"/>
    <x v="0"/>
    <s v="2019-20"/>
    <d v="2019-07-24T01:18:26"/>
  </r>
  <r>
    <x v="4"/>
    <n v="16643058"/>
    <s v="Grado en Educación Infantil"/>
    <n v="16643058"/>
    <s v="ESTHER"/>
    <s v="ORTEGA"/>
    <s v="MUÑOZ"/>
    <s v="esther.ortegam@alum.unirioja.es"/>
    <s v="2018-19"/>
    <x v="0"/>
    <s v="2019-20"/>
    <d v="2019-07-30T10:40:33"/>
  </r>
  <r>
    <x v="4"/>
    <n v="16610685"/>
    <s v="Grado en Educación Infantil"/>
    <n v="16610685"/>
    <s v="GEMA"/>
    <s v="RAMIREZ"/>
    <s v="DIEZ"/>
    <s v="gema.ramirez@alum.unirioja.es"/>
    <s v="2019-20"/>
    <x v="1"/>
    <s v="2019-20"/>
    <d v="2019-07-15T09:22:44"/>
  </r>
  <r>
    <x v="4"/>
    <n v="45194409"/>
    <s v="Grado en Educación Infantil"/>
    <n v="45194409"/>
    <s v="JONE"/>
    <s v="RAMOS"/>
    <s v="VILLANUEVA"/>
    <s v="jone.ramos@alum.unirioja.es"/>
    <s v="2019-20"/>
    <x v="0"/>
    <s v="2019-20"/>
    <d v="2019-07-12T09:14:33"/>
  </r>
  <r>
    <x v="4"/>
    <n v="16642262"/>
    <s v="Grado en Educación Infantil"/>
    <n v="16642262"/>
    <s v="MÓNICA"/>
    <s v="TORRES"/>
    <s v="MEDRANO"/>
    <s v="monica.torres@alum.unirioja.es"/>
    <s v="2019-20"/>
    <x v="0"/>
    <s v="2019-20"/>
    <d v="2019-07-12T09:23:51"/>
  </r>
  <r>
    <x v="4"/>
    <n v="16619185"/>
    <s v="Grado en Educación Infantil"/>
    <n v="16619185"/>
    <s v="LAURA"/>
    <s v="RODRÍGUEZ"/>
    <s v="BLANCO"/>
    <s v="laura.rodriguezb@alum.unirioja.es"/>
    <s v="2019-20"/>
    <x v="0"/>
    <s v="2019-20"/>
    <d v="2019-07-12T09:30:48"/>
  </r>
  <r>
    <x v="4"/>
    <n v="18177732"/>
    <s v="Grado en Educación Infantil"/>
    <n v="18177732"/>
    <s v="IRENE"/>
    <s v="SALINAS"/>
    <s v="PONS"/>
    <s v="irene.salinas@alum.unirioja.es"/>
    <s v="2019-20"/>
    <x v="0"/>
    <s v="2019-20"/>
    <d v="2019-07-12T09:37:27"/>
  </r>
  <r>
    <x v="4"/>
    <n v="1627481"/>
    <s v="Grado en Educación Infantil"/>
    <n v="1627481"/>
    <s v="MARTA"/>
    <s v="GOMEZ"/>
    <s v="RODRIGUEZ"/>
    <s v="marta.gomezr@alum.unirioja.es"/>
    <s v="2019-20"/>
    <x v="0"/>
    <s v="2019-20"/>
    <d v="2019-07-12T10:26:44"/>
  </r>
  <r>
    <x v="4"/>
    <n v="18080321"/>
    <s v="Grado en Educación Infantil"/>
    <n v="18080321"/>
    <s v="ANDREA"/>
    <s v="ARELLANO"/>
    <s v="APARICIO"/>
    <s v="andrea.arellano@alum.unirioja.es"/>
    <s v="2019-20"/>
    <x v="0"/>
    <s v="2019-20"/>
    <d v="2019-07-12T10:27:04"/>
  </r>
  <r>
    <x v="4"/>
    <n v="78760896"/>
    <s v="Grado en Educación Infantil"/>
    <n v="78760896"/>
    <s v="ROCÍO"/>
    <s v="PÉREZ"/>
    <s v="FÉLIX"/>
    <s v="rocio.perezf@alum.unirioja.es"/>
    <s v="2019-20"/>
    <x v="0"/>
    <s v="2019-20"/>
    <d v="2019-07-12T10:32:24"/>
  </r>
  <r>
    <x v="4"/>
    <n v="44570195"/>
    <s v="Grado en Educación Infantil"/>
    <n v="44570195"/>
    <s v="PATRICIA"/>
    <s v="MANGAS"/>
    <s v="GARCÍA"/>
    <s v="patricia.mangas@alum.unirioja.es"/>
    <s v="2019-20"/>
    <x v="0"/>
    <s v="2019-20"/>
    <d v="2019-07-12T10:41:49"/>
  </r>
  <r>
    <x v="4"/>
    <n v="18077520"/>
    <s v="Grado en Educación Infantil"/>
    <n v="18077520"/>
    <s v="JESSICA"/>
    <s v="SÁENZ-TORRE"/>
    <s v="DÍAZ"/>
    <s v="jessica.saenz-torre@alum.unirioja.es"/>
    <s v="2019-20"/>
    <x v="0"/>
    <s v="2019-20"/>
    <d v="2019-07-12T11:05:00"/>
  </r>
  <r>
    <x v="4"/>
    <n v="18087705"/>
    <s v="Grado en Educación Infantil"/>
    <n v="18087705"/>
    <s v="RAQUEL"/>
    <s v="PASCUA"/>
    <s v="RODRÍGUEZ"/>
    <s v="raquel.pascua@alum.unirioja.es"/>
    <s v="2019-20"/>
    <x v="0"/>
    <s v="2019-20"/>
    <d v="2019-07-12T11:44:11"/>
  </r>
  <r>
    <x v="4"/>
    <n v="16633148"/>
    <s v="Grado en Educación Infantil"/>
    <n v="16633148"/>
    <s v="ALEJANDRO"/>
    <s v="TEJADA"/>
    <s v="PESQUERA"/>
    <s v="alejandro.tejada@alum.unirioja.es"/>
    <s v="2019-20"/>
    <x v="0"/>
    <s v="2019-20"/>
    <d v="2019-07-12T11:51:12"/>
  </r>
  <r>
    <x v="4"/>
    <n v="71352290"/>
    <s v="Grado en Educación Infantil"/>
    <n v="71352290"/>
    <s v="JANIRA"/>
    <s v="MARCO"/>
    <s v="MARCOS"/>
    <s v="janira.marco@alum.unirioja.es"/>
    <s v="2019-20"/>
    <x v="0"/>
    <s v="2019-20"/>
    <d v="2019-07-12T11:52:01"/>
  </r>
  <r>
    <x v="4"/>
    <n v="18187042"/>
    <s v="Grado en Educación Infantil"/>
    <n v="18187042"/>
    <s v="MERCEDES"/>
    <s v="CARRILLO"/>
    <s v="ARAGÓN"/>
    <s v="mercedes.carrillo@alum.unirioja.es"/>
    <s v="2019-20"/>
    <x v="0"/>
    <s v="2019-20"/>
    <d v="2019-07-12T12:54:32"/>
  </r>
  <r>
    <x v="4"/>
    <n v="18185570"/>
    <s v="Grado en Educación Infantil"/>
    <n v="18185570"/>
    <s v="ANDREA"/>
    <s v="VIANA"/>
    <s v="EGUIZÁBAL"/>
    <s v="andrea.viana@alum.unirioja.es"/>
    <s v="2019-20"/>
    <x v="0"/>
    <s v="2019-20"/>
    <d v="2019-07-12T04:06:06"/>
  </r>
  <r>
    <x v="4"/>
    <n v="16629174"/>
    <s v="Grado en Educación Infantil"/>
    <n v="16629174"/>
    <s v="ALBA"/>
    <s v="AUSEJO"/>
    <s v="VÁZQUEZ"/>
    <s v="alba.ausejo@alum.unirioja.es"/>
    <s v="2019-20"/>
    <x v="0"/>
    <s v="2019-20"/>
    <d v="2019-07-12T04:23:14"/>
  </r>
  <r>
    <x v="4"/>
    <n v="18084395"/>
    <s v="Grado en Educación Infantil"/>
    <n v="18084395"/>
    <s v="SANDRA"/>
    <s v="LÓPEZ"/>
    <s v="VALVERDE"/>
    <s v="sandra.lopez@alum.unirioja.es"/>
    <s v="2019-20"/>
    <x v="0"/>
    <s v="2019-20"/>
    <d v="2019-07-12T04:41:27"/>
  </r>
  <r>
    <x v="4"/>
    <s v="X8645059"/>
    <s v="Grado en Educación Infantil"/>
    <s v="X8645059"/>
    <s v="CRISTINA ANDREEA"/>
    <s v="ROSCA"/>
    <m/>
    <s v="cristina-andreea.rosca@alum.unirioja.es"/>
    <s v="2019-20"/>
    <x v="0"/>
    <s v="2019-20"/>
    <d v="2019-07-12T07:06:40"/>
  </r>
  <r>
    <x v="4"/>
    <n v="18082937"/>
    <s v="Grado en Educación Infantil"/>
    <n v="18082937"/>
    <s v="LIDIA"/>
    <s v="ZORZANO"/>
    <s v="RUIZ"/>
    <s v="lidia.zorzano@alum.unirioja.es"/>
    <s v="2019-20"/>
    <x v="0"/>
    <s v="2019-20"/>
    <d v="2019-07-13T12:52:15"/>
  </r>
  <r>
    <x v="4"/>
    <n v="71351173"/>
    <s v="Grado en Educación Infantil"/>
    <n v="71351173"/>
    <s v="ANE"/>
    <s v="RUIZ DE LOIZAGA"/>
    <s v="PEREA"/>
    <s v="ane.ruiz-deloizaga@alum.unirioja.es"/>
    <s v="2019-20"/>
    <x v="0"/>
    <s v="2019-20"/>
    <d v="2019-07-13T01:27:44"/>
  </r>
  <r>
    <x v="4"/>
    <n v="73490272"/>
    <s v="Grado en Educación Infantil"/>
    <n v="73490272"/>
    <s v="MARIAM"/>
    <s v="ERRACHID"/>
    <s v="AIT CHAIB"/>
    <s v="mariam.errachid@alum.unirioja.es"/>
    <s v="2019-20"/>
    <x v="0"/>
    <s v="2019-20"/>
    <d v="2019-07-13T01:40:19"/>
  </r>
  <r>
    <x v="4"/>
    <n v="72841406"/>
    <s v="Grado en Educación Infantil"/>
    <n v="72841406"/>
    <s v="ARITZ"/>
    <s v="GIL"/>
    <s v="ARANDA"/>
    <s v="aritz.gil@alum.unirioja.es"/>
    <s v="2019-20"/>
    <x v="0"/>
    <s v="2019-20"/>
    <d v="2019-07-13T02:31:03"/>
  </r>
  <r>
    <x v="4"/>
    <n v="16627711"/>
    <s v="Grado en Educación Infantil"/>
    <n v="16627711"/>
    <s v="CHENOA"/>
    <s v="ABEYTUA"/>
    <s v="ITURBE"/>
    <s v="chenoa.abeytua@alum.unirioja.es"/>
    <s v="2019-20"/>
    <x v="0"/>
    <s v="2019-20"/>
    <d v="2019-07-13T03:00:09"/>
  </r>
  <r>
    <x v="4"/>
    <n v="17499760"/>
    <s v="Grado en Educación Infantil"/>
    <n v="17499760"/>
    <s v="ALICIA"/>
    <s v="EGUIZÁBAL"/>
    <s v="PASCUAL"/>
    <s v="alicia.eguizabal@alum.unirioja.es"/>
    <s v="2019-20"/>
    <x v="0"/>
    <s v="2019-20"/>
    <d v="2019-07-13T05:51:32"/>
  </r>
  <r>
    <x v="4"/>
    <n v="58019103"/>
    <s v="Grado en Educación Infantil"/>
    <n v="58019103"/>
    <s v="MARLY YIRETH"/>
    <s v="RIVERA"/>
    <s v="VARON"/>
    <s v="marly-yireth.rivera@alum.unirioja.es"/>
    <s v="2019-20"/>
    <x v="0"/>
    <s v="2019-20"/>
    <d v="2019-07-13T10:50:10"/>
  </r>
  <r>
    <x v="4"/>
    <n v="71350675"/>
    <s v="Grado en Educación Infantil"/>
    <n v="71350675"/>
    <s v="AITANA"/>
    <s v="ROSÓN"/>
    <s v="LAKUNZA"/>
    <s v="aitana.roson@alum.unirioja.es"/>
    <s v="2019-20"/>
    <x v="0"/>
    <s v="2019-20"/>
    <d v="2019-07-14T11:52:21"/>
  </r>
  <r>
    <x v="4"/>
    <n v="73141171"/>
    <s v="Grado en Educación Infantil"/>
    <n v="73141171"/>
    <s v="LUR"/>
    <s v="DOMBLÁS"/>
    <s v="JURIO"/>
    <s v="lur.domblas@alum.unirioja.es"/>
    <s v="2019-20"/>
    <x v="0"/>
    <s v="2019-20"/>
    <d v="2019-07-14T03:12:59"/>
  </r>
  <r>
    <x v="4"/>
    <n v="18075603"/>
    <s v="Grado en Educación Infantil"/>
    <n v="18075603"/>
    <s v="MANUEL"/>
    <s v="SÁENZ"/>
    <s v="MEDRANO"/>
    <s v="manuel.saenzm@alum.unirioja.es"/>
    <s v="2019-20"/>
    <x v="0"/>
    <s v="2019-20"/>
    <d v="2019-07-14T09:30:22"/>
  </r>
  <r>
    <x v="4"/>
    <n v="72856038"/>
    <s v="Grado en Educación Infantil"/>
    <n v="72856038"/>
    <s v="ITXASO"/>
    <s v="MONTOYA"/>
    <s v="POVES"/>
    <s v="itxaso.montoya@alum.unirioja.es"/>
    <s v="2019-20"/>
    <x v="0"/>
    <s v="2019-20"/>
    <d v="2019-07-14T09:33:58"/>
  </r>
  <r>
    <x v="4"/>
    <n v="18073603"/>
    <s v="Grado en Educación Infantil"/>
    <n v="18073603"/>
    <s v="SILVIA"/>
    <s v="PEDROSA"/>
    <s v="GARCÍA"/>
    <s v="silvia.pedrosa@alum.unirioja.es"/>
    <s v="2019-20"/>
    <x v="0"/>
    <s v="2019-20"/>
    <d v="2019-07-14T09:38:00"/>
  </r>
  <r>
    <x v="4"/>
    <n v="18087800"/>
    <s v="Grado en Educación Infantil"/>
    <n v="18087800"/>
    <s v="MÓNICA"/>
    <s v="OCÓN"/>
    <s v="LÓPEZ"/>
    <s v="monica.ocon@alum.unirioja.es"/>
    <s v="2019-20"/>
    <x v="0"/>
    <s v="2019-20"/>
    <d v="2019-07-15T09:05:32"/>
  </r>
  <r>
    <x v="4"/>
    <n v="16641807"/>
    <s v="Grado en Educación Infantil"/>
    <n v="16641807"/>
    <s v="RAQUEL"/>
    <s v="FERNÁNDEZ"/>
    <s v="HERNÁNDEZ"/>
    <s v="raquel.fernandezh@alum.unirioja.es"/>
    <s v="2019-20"/>
    <x v="0"/>
    <s v="2019-20"/>
    <d v="2019-07-15T09:49:22"/>
  </r>
  <r>
    <x v="4"/>
    <s v="Y2428578"/>
    <s v="Grado en Educación Infantil"/>
    <s v="Y2428578"/>
    <s v="ROXANA ANA MARÍA"/>
    <s v="LOVASZ"/>
    <m/>
    <s v="roxana.lovasz@alum.unirioja.es"/>
    <s v="2019-20"/>
    <x v="0"/>
    <s v="2019-20"/>
    <d v="2019-07-15T10:23:03"/>
  </r>
  <r>
    <x v="4"/>
    <n v="78760660"/>
    <s v="Grado en Educación Infantil"/>
    <n v="78760660"/>
    <s v="ALBA"/>
    <s v="VELASCO"/>
    <s v="MORALES"/>
    <s v="alba.velasco@alum.unirioja.es"/>
    <s v="2019-20"/>
    <x v="0"/>
    <s v="2019-20"/>
    <d v="2019-07-15T11:08:31"/>
  </r>
  <r>
    <x v="4"/>
    <n v="16622350"/>
    <s v="Grado en Educación Infantil"/>
    <n v="16622350"/>
    <s v="CLAUDIA"/>
    <s v="CANTALEJOS"/>
    <s v="EZQUERRA"/>
    <s v="claudia.cantalejos@alum.unirioja.es"/>
    <s v="2019-20"/>
    <x v="0"/>
    <s v="2019-20"/>
    <d v="2019-07-15T11:37:39"/>
  </r>
  <r>
    <x v="4"/>
    <n v="17495167"/>
    <s v="Grado en Educación Infantil"/>
    <n v="17495167"/>
    <s v="REBECA"/>
    <s v="BALMASEDA"/>
    <s v="ROYO"/>
    <s v="rebeca.balmaseda@alum.unirioja.es"/>
    <s v="2019-20"/>
    <x v="0"/>
    <s v="2019-20"/>
    <d v="2019-07-15T12:01:27"/>
  </r>
  <r>
    <x v="4"/>
    <s v="X9093761"/>
    <s v="Grado en Educación Infantil"/>
    <s v="X9093761"/>
    <s v="ALEXANDRA NICOLETA"/>
    <s v="JURCA"/>
    <m/>
    <s v="alexandra-nicoleta.jurca@alum.unirioja.es"/>
    <s v="2019-20"/>
    <x v="0"/>
    <s v="2019-20"/>
    <d v="2019-07-15T02:19:29"/>
  </r>
  <r>
    <x v="4"/>
    <n v="18073812"/>
    <s v="Grado en Educación Infantil"/>
    <n v="18073812"/>
    <s v="MARÍA PILAR"/>
    <s v="HERVÁS"/>
    <s v="LÁZARO"/>
    <s v="maria-pilar.hervas@alum.unirioja.es"/>
    <s v="2019-20"/>
    <x v="0"/>
    <s v="2019-20"/>
    <d v="2019-07-15T04:10:12"/>
  </r>
  <r>
    <x v="4"/>
    <n v="18085897"/>
    <s v="Grado en Educación Infantil"/>
    <n v="18085897"/>
    <s v="JAVIER"/>
    <s v="LUMBRERAS"/>
    <s v="GUTIÉRREZ"/>
    <s v="javier.lumbreras@alum.unirioja.es"/>
    <s v="2019-20"/>
    <x v="0"/>
    <s v="2019-20"/>
    <d v="2019-07-15T04:33:49"/>
  </r>
  <r>
    <x v="4"/>
    <n v="21046648"/>
    <s v="Grado en Educación Infantil"/>
    <n v="21046648"/>
    <s v="ELENA"/>
    <s v="SORIA"/>
    <s v="EGUREN"/>
    <s v="elena.soria@alum.unirioja.es"/>
    <s v="2019-20"/>
    <x v="0"/>
    <s v="2019-20"/>
    <d v="2019-07-15T05:02:14"/>
  </r>
  <r>
    <x v="4"/>
    <n v="17495398"/>
    <s v="Grado en Educación Infantil"/>
    <n v="17495398"/>
    <s v="LUCÍA"/>
    <s v="GENTIL"/>
    <s v="ULECIA"/>
    <s v="lucia.gentil@alum.unirioja.es"/>
    <s v="2019-20"/>
    <x v="0"/>
    <s v="2019-20"/>
    <d v="2019-07-15T05:41:54"/>
  </r>
  <r>
    <x v="4"/>
    <n v="73137938"/>
    <s v="Grado en Educación Infantil"/>
    <n v="73137938"/>
    <s v="XABIER"/>
    <s v="GALÁN"/>
    <s v="NAVÍO"/>
    <s v="xabier.galan@alum.unirioja.es"/>
    <s v="2019-20"/>
    <x v="0"/>
    <s v="2019-20"/>
    <d v="2019-07-15T06:37:30"/>
  </r>
  <r>
    <x v="4"/>
    <n v="78776268"/>
    <s v="Grado en Educación Infantil"/>
    <n v="78776268"/>
    <s v="VANESSA"/>
    <s v="JIMA"/>
    <s v="GONZAGA"/>
    <s v="vanessa.jima@alum.unirioja.es"/>
    <s v="2019-20"/>
    <x v="0"/>
    <s v="2019-20"/>
    <d v="2019-07-15T06:53:36"/>
  </r>
  <r>
    <x v="4"/>
    <n v="17499251"/>
    <s v="Grado en Educación Infantil"/>
    <n v="17499251"/>
    <s v="BELÉN"/>
    <s v="LÓPEZ"/>
    <s v="MENDOZA"/>
    <s v="belen.lopez@alum.unirioja.es"/>
    <s v="2019-20"/>
    <x v="0"/>
    <s v="2019-20"/>
    <d v="2019-07-15T08:30:35"/>
  </r>
  <r>
    <x v="4"/>
    <n v="58030421"/>
    <s v="Grado en Educación Infantil"/>
    <n v="58030421"/>
    <s v="LEIDY CAROLINA"/>
    <s v="ORTIZ"/>
    <s v="CARRERA"/>
    <s v="leidy-carolina.ortiz@alum.unirioja.es"/>
    <s v="2019-20"/>
    <x v="0"/>
    <s v="2019-20"/>
    <d v="2019-07-15T10:43:19"/>
  </r>
  <r>
    <x v="4"/>
    <n v="78776380"/>
    <s v="Grado en Educación Infantil"/>
    <n v="78776380"/>
    <s v="LAURA"/>
    <s v="LACRUZ"/>
    <s v="GIL"/>
    <s v="laura.lacruz@alum.unirioja.es"/>
    <s v="2019-20"/>
    <x v="0"/>
    <s v="2019-20"/>
    <d v="2019-07-15T11:26:16"/>
  </r>
  <r>
    <x v="4"/>
    <n v="21072275"/>
    <s v="Grado en Educación Infantil"/>
    <n v="21072275"/>
    <s v="DIANA"/>
    <s v="CIAURRIZ"/>
    <s v="MARTINEZ"/>
    <s v="diana.ciaurriz@alum.unirioja.es"/>
    <s v="2019-20"/>
    <x v="0"/>
    <s v="2019-20"/>
    <d v="2019-07-16T09:16:43"/>
  </r>
  <r>
    <x v="4"/>
    <n v="18087300"/>
    <s v="Grado en Educación Infantil"/>
    <n v="18087300"/>
    <s v="JULIÁN"/>
    <s v="NEGUERUELA"/>
    <s v="UGARTE"/>
    <s v="julian.negueruela@alum.unirioja.es"/>
    <s v="2019-20"/>
    <x v="0"/>
    <s v="2019-20"/>
    <d v="2019-07-16T10:19:46"/>
  </r>
  <r>
    <x v="4"/>
    <n v="78535464"/>
    <s v="Grado en Educación Infantil"/>
    <n v="78535464"/>
    <s v="IRIS MARIA"/>
    <s v="MELIAN"/>
    <s v="MONZON"/>
    <s v="iris-maria.melian@alum.unirioja.es"/>
    <s v="2019-20"/>
    <x v="0"/>
    <s v="2019-20"/>
    <d v="2019-07-16T12:40:20"/>
  </r>
  <r>
    <x v="4"/>
    <n v="73434469"/>
    <s v="Grado en Educación Infantil"/>
    <n v="73434469"/>
    <s v="SORTZE"/>
    <s v="ARRONIZ"/>
    <s v="MORCILLO"/>
    <s v="sortze.arroniz@alum.unirioja.es"/>
    <s v="2019-20"/>
    <x v="0"/>
    <s v="2019-20"/>
    <d v="2019-07-16T12:52:11"/>
  </r>
  <r>
    <x v="4"/>
    <n v="44642732"/>
    <s v="Grado en Educación Infantil"/>
    <n v="44642732"/>
    <s v="IRANTZU"/>
    <s v="ORDUÑA"/>
    <s v="DIAZ DE CORCUERA"/>
    <s v="irantzu.orduna@alum.unirioja.es"/>
    <s v="2019-20"/>
    <x v="0"/>
    <s v="2019-20"/>
    <d v="2019-07-16T01:32:29"/>
  </r>
  <r>
    <x v="4"/>
    <n v="58018934"/>
    <s v="Grado en Educación Infantil"/>
    <n v="58018934"/>
    <s v="GERALDYN"/>
    <s v="MOSQUERA"/>
    <s v="ARBOLEDA"/>
    <s v="geraldyn.mosquera@alum.unirioja.es"/>
    <s v="2019-20"/>
    <x v="0"/>
    <s v="2019-20"/>
    <d v="2019-07-16T01:58:32"/>
  </r>
  <r>
    <x v="4"/>
    <n v="78761269"/>
    <s v="Grado en Educación Infantil"/>
    <n v="78761269"/>
    <s v="CRISTINA"/>
    <s v="GIL"/>
    <s v="GONZALEZ"/>
    <s v="cristina.gilg@alum.unirioja.es"/>
    <s v="2019-20"/>
    <x v="0"/>
    <s v="2019-20"/>
    <d v="2019-07-16T03:26:11"/>
  </r>
  <r>
    <x v="4"/>
    <n v="78772755"/>
    <s v="Grado en Educación Infantil"/>
    <n v="78772755"/>
    <s v="MARIA"/>
    <s v="GARCIA"/>
    <s v="IZAL"/>
    <s v="maria.garciaiz@alum.unirioja.es"/>
    <s v="2019-20"/>
    <x v="0"/>
    <s v="2019-20"/>
    <d v="2019-07-16T04:59:06"/>
  </r>
  <r>
    <x v="4"/>
    <n v="78770294"/>
    <s v="Grado en Educación Infantil"/>
    <n v="78770294"/>
    <s v="LAURA"/>
    <s v="BUÑUEL"/>
    <s v="HERNANDEZ"/>
    <s v="laura.bunuel@alum.unirioja.es"/>
    <s v="2019-20"/>
    <x v="0"/>
    <s v="2019-20"/>
    <d v="2019-07-16T06:15:49"/>
  </r>
  <r>
    <x v="4"/>
    <s v="X6487203"/>
    <s v="Grado en Educación Infantil"/>
    <s v="X6487203"/>
    <s v="IBTISSAM"/>
    <s v="ZOUÍN"/>
    <m/>
    <s v="ibtissam.zouin@alum.unirioja.es"/>
    <s v="2019-20"/>
    <x v="0"/>
    <s v="2019-20"/>
    <d v="2019-07-16T07:36:11"/>
  </r>
  <r>
    <x v="4"/>
    <s v="Y4792453"/>
    <s v="Grado en Educación Infantil"/>
    <s v="Y4792453"/>
    <s v="GLENDA MIRIAN"/>
    <s v="CABEZAS"/>
    <s v="SOLANO"/>
    <s v="glenda-mirian.cabezas@alum.unirioja.es"/>
    <s v="2019-20"/>
    <x v="0"/>
    <s v="2019-20"/>
    <d v="2019-07-17T08:42:17"/>
  </r>
  <r>
    <x v="4"/>
    <n v="17497667"/>
    <s v="Grado en Educación Infantil"/>
    <n v="17497667"/>
    <s v="NURIA"/>
    <s v="BARTOLOMÉ"/>
    <s v="CALDERÓN"/>
    <s v="nuria.bartolome@alum.unirioja.es"/>
    <s v="2019-20"/>
    <x v="0"/>
    <s v="2019-20"/>
    <d v="2019-07-17T03:11:03"/>
  </r>
  <r>
    <x v="4"/>
    <n v="73458504"/>
    <s v="Grado en Educación Infantil"/>
    <n v="73458504"/>
    <s v="ERIKA FERNANDA"/>
    <s v="CAISAGUANO"/>
    <s v="CASTRO"/>
    <s v="erika-fernanda.caisaguano@alum.unirioja.es"/>
    <s v="2019-20"/>
    <x v="0"/>
    <s v="2019-20"/>
    <d v="2019-07-17T05:17:06"/>
  </r>
  <r>
    <x v="4"/>
    <n v="16643766"/>
    <s v="Grado en Educación Infantil"/>
    <n v="16643766"/>
    <s v="PAULA"/>
    <s v="GÓMEZ"/>
    <s v="RUIZ"/>
    <s v="paula.gomezr@alum.unirioja.es"/>
    <s v="2019-20"/>
    <x v="0"/>
    <s v="2019-20"/>
    <d v="2019-07-18T09:51:05"/>
  </r>
  <r>
    <x v="4"/>
    <n v="18087115"/>
    <s v="Grado en Educación Infantil"/>
    <n v="18087115"/>
    <s v="INÉS"/>
    <s v="LACALLE"/>
    <s v="GARCÍA"/>
    <s v="ines.lacalle@alum.unirioja.es"/>
    <s v="2019-20"/>
    <x v="0"/>
    <s v="2019-20"/>
    <d v="2019-07-18T11:43:35"/>
  </r>
  <r>
    <x v="4"/>
    <n v="73511499"/>
    <s v="Grado en Educación Infantil"/>
    <n v="73511499"/>
    <s v="GILDA MARIVEL"/>
    <s v="GUAMAN"/>
    <s v="FERNANDEZ"/>
    <s v="gilda-marivel.guaman@alum.unirioja.es"/>
    <s v="2019-20"/>
    <x v="0"/>
    <s v="2019-20"/>
    <d v="2019-07-18T11:45:09"/>
  </r>
  <r>
    <x v="4"/>
    <n v="79416396"/>
    <s v="Grado en Educación Infantil"/>
    <n v="79416396"/>
    <s v="ASSIA"/>
    <s v="GHOUZILI"/>
    <s v="EL JELD"/>
    <s v="assia.ghouzili@alum.unirioja.es"/>
    <s v="2019-20"/>
    <x v="0"/>
    <s v="2019-20"/>
    <d v="2019-07-18T04:49:35"/>
  </r>
  <r>
    <x v="4"/>
    <n v="45175210"/>
    <s v="Grado en Educación Infantil"/>
    <n v="45175210"/>
    <s v="CARLA"/>
    <s v="DÍAZ"/>
    <s v="GIL"/>
    <s v="carla.diaz@alum.unirioja.es"/>
    <s v="2019-20"/>
    <x v="0"/>
    <s v="2019-20"/>
    <d v="2019-07-22T01:13:58"/>
  </r>
  <r>
    <x v="4"/>
    <s v="X8884317"/>
    <s v="Grado en Educación Infantil"/>
    <s v="X8884317"/>
    <s v="ELITSA"/>
    <s v="YURIEVA"/>
    <s v="NEDEVA"/>
    <s v="elitsa.yurieva@alum.unirioja.es"/>
    <s v="2019-20"/>
    <x v="0"/>
    <s v="2019-20"/>
    <d v="2019-07-22T02:12:44"/>
  </r>
  <r>
    <x v="4"/>
    <n v="18087402"/>
    <s v="Grado en Educación Infantil"/>
    <n v="18087402"/>
    <s v="NOELIA"/>
    <s v="TAMAYO"/>
    <s v="LOPEZ"/>
    <s v="noelia.tamayo@alum.unirioja.es"/>
    <s v="2019-20"/>
    <x v="0"/>
    <s v="2019-20"/>
    <d v="2019-07-23T12:38:54"/>
  </r>
  <r>
    <x v="4"/>
    <n v="16640802"/>
    <s v="Grado en Educación Infantil"/>
    <n v="16640802"/>
    <s v="CARLOTA"/>
    <s v="ARENZANA"/>
    <s v="DOMINGO"/>
    <s v="carlota.arenzana@alum.unirioja.es"/>
    <s v="2019-20"/>
    <x v="0"/>
    <s v="2019-20"/>
    <d v="2019-07-24T11:23:23"/>
  </r>
  <r>
    <x v="4"/>
    <n v="72847064"/>
    <s v="Grado en Educación Infantil"/>
    <n v="72847064"/>
    <s v="MIREIA"/>
    <s v="MADINABEITIA"/>
    <s v="VICO"/>
    <s v="mireia.madinabeitia@alum.unirioja.es"/>
    <s v="2019-20"/>
    <x v="0"/>
    <s v="2019-20"/>
    <d v="2019-07-24T05:08:03"/>
  </r>
  <r>
    <x v="4"/>
    <n v="17495725"/>
    <s v="Grado en Educación Infantil"/>
    <n v="17495725"/>
    <s v="VERÓNICA"/>
    <s v="FERNÁNDEZ"/>
    <s v="GARCÍA"/>
    <s v="veronica.fernandezg@alum.unirioja.es"/>
    <s v="2019-20"/>
    <x v="0"/>
    <s v="2019-20"/>
    <d v="2019-07-23T04:44:05"/>
  </r>
  <r>
    <x v="4"/>
    <n v="73430163"/>
    <s v="Grado en Educación Infantil"/>
    <n v="73430163"/>
    <s v="IÑAKI"/>
    <s v="GUTIERREZ"/>
    <s v="PARRA"/>
    <s v="inaki.gutierrez@alum.unirioja.es"/>
    <s v="2019-20"/>
    <x v="0"/>
    <s v="2019-20"/>
    <d v="2019-07-24T08:59:02"/>
  </r>
  <r>
    <x v="4"/>
    <n v="16642418"/>
    <s v="Grado en Educación Infantil"/>
    <n v="16642418"/>
    <s v="CARLA"/>
    <s v="MERINO"/>
    <s v="OCÓN"/>
    <s v="carla.merino@alum.unirioja.es"/>
    <s v="2019-20"/>
    <x v="0"/>
    <s v="2019-20"/>
    <d v="2019-07-29T10:01:09"/>
  </r>
  <r>
    <x v="4"/>
    <n v="16619817"/>
    <s v="Grado en Educación Infantil"/>
    <n v="16619817"/>
    <s v="EDUARDO"/>
    <s v="RUIZ"/>
    <s v="URRACA"/>
    <s v="eduardo.ruizu@alum.unirioja.es"/>
    <s v="2019-20"/>
    <x v="1"/>
    <s v="2019-20"/>
    <d v="2019-07-29T12:58:23"/>
  </r>
  <r>
    <x v="4"/>
    <n v="21045247"/>
    <s v="Grado en Educación Infantil"/>
    <n v="21045247"/>
    <s v="ÁNGELA"/>
    <s v="SÁEZ"/>
    <s v="SÁEZ"/>
    <s v="angela.saezs@alum.unirioja.es"/>
    <s v="2019-20"/>
    <x v="0"/>
    <s v="2019-20"/>
    <d v="2019-08-23T12:34:31"/>
  </r>
  <r>
    <x v="4"/>
    <n v="78761095"/>
    <s v="Grado en Educación Infantil"/>
    <n v="78761095"/>
    <s v="ALBA"/>
    <s v="GARCÍA"/>
    <s v="RUIZ"/>
    <s v="alba.garciar@alum.unirioja.es"/>
    <s v="2019-20"/>
    <x v="0"/>
    <s v="2019-20"/>
    <d v="2019-09-04T03:17:48"/>
  </r>
  <r>
    <x v="4"/>
    <n v="73435416"/>
    <s v="Grado en Educación Infantil"/>
    <n v="73435416"/>
    <s v="KATERYN"/>
    <s v="CHOQUE"/>
    <s v="SEJAS"/>
    <s v="kateryn.choque@alum.unirioja.es"/>
    <s v="2019-20"/>
    <x v="0"/>
    <s v="2019-20"/>
    <d v="2019-09-10T10:08:31"/>
  </r>
  <r>
    <x v="4"/>
    <n v="73419351"/>
    <s v="Grado en Educación Infantil"/>
    <n v="73419351"/>
    <s v="MARTÍN"/>
    <s v="PÉREZ"/>
    <s v="HERNÁNDEZ"/>
    <s v="martin.perez@alum.unirioja.es"/>
    <s v="2019-20"/>
    <x v="0"/>
    <s v="2019-20"/>
    <d v="2019-09-11T10:11:27"/>
  </r>
  <r>
    <x v="4"/>
    <n v="18092362"/>
    <s v="Grado en Educación Infantil"/>
    <n v="18092362"/>
    <s v="ALICIA"/>
    <s v="MARTÍNEZ"/>
    <s v="BAILO"/>
    <s v="alicia.martinezba@alum.unirioja.es"/>
    <s v="2019-20"/>
    <x v="0"/>
    <s v="2019-20"/>
    <d v="2019-09-13T07:54:12"/>
  </r>
  <r>
    <x v="4"/>
    <n v="16633242"/>
    <s v="Grado en Educación Infantil"/>
    <n v="16633242"/>
    <s v="ANDREA"/>
    <s v="RUBIO"/>
    <s v="VOZMEDIANO"/>
    <s v="andrea.rubiov@alum.unirioja.es"/>
    <s v="2019-20"/>
    <x v="0"/>
    <s v="2019-20"/>
    <d v="2019-09-20T01:16:27"/>
  </r>
  <r>
    <x v="4"/>
    <n v="48606180"/>
    <s v="Grado en Educación Infantil"/>
    <n v="48606180"/>
    <s v="MARTÍN"/>
    <s v="LAPEÑA"/>
    <s v="RAMOS"/>
    <s v="martin.lapena@alum.unirioja.es"/>
    <s v="2019-20"/>
    <x v="0"/>
    <s v="2019-20"/>
    <d v="2019-10-09T12:09:09"/>
  </r>
  <r>
    <x v="5"/>
    <n v="72798625"/>
    <s v="Grado en Educación Primaria"/>
    <n v="72798625"/>
    <s v="BELÉN"/>
    <s v="ROYO"/>
    <s v="CALVO"/>
    <s v="belen.royo@alum.unirioja.es"/>
    <s v="2009-10"/>
    <x v="0"/>
    <s v="2019-20"/>
    <d v="2019-09-25T01:06:02"/>
  </r>
  <r>
    <x v="5"/>
    <n v="18476692"/>
    <s v="Grado en Educación Primaria"/>
    <n v="18476692"/>
    <s v="SILVANA"/>
    <s v="BALMACEDA"/>
    <s v="CUELLO"/>
    <s v="silvana.balmaceda@alum.unirioja.es"/>
    <s v="2010-11"/>
    <x v="1"/>
    <s v="2019-20"/>
    <d v="2019-07-24T10:02:14"/>
  </r>
  <r>
    <x v="5"/>
    <n v="72789200"/>
    <s v="Grado en Educación Primaria"/>
    <n v="72789200"/>
    <s v="ALBA"/>
    <s v="BALLUGERA"/>
    <s v="RODRIGO"/>
    <s v="alba.ballugera@alum.unirioja.es"/>
    <s v="2011-12"/>
    <x v="0"/>
    <s v="2019-20"/>
    <d v="2019-07-24T09:00:44"/>
  </r>
  <r>
    <x v="5"/>
    <n v="16624225"/>
    <s v="Grado en Educación Primaria"/>
    <n v="16624225"/>
    <s v="ÁLVARO"/>
    <s v="UNTORIA"/>
    <s v="HERVÍAS"/>
    <s v="alvaro.untoria@alum.unirioja.es"/>
    <s v="2011-12"/>
    <x v="0"/>
    <s v="2019-20"/>
    <d v="2019-07-25T01:11:42"/>
  </r>
  <r>
    <x v="5"/>
    <n v="72525134"/>
    <s v="Grado en Educación Primaria"/>
    <n v="72525134"/>
    <s v="MIKEL"/>
    <s v="MIRANDA"/>
    <s v="TABERNA"/>
    <s v="mikel.miranda@alum.unirioja.es"/>
    <s v="2011-12"/>
    <x v="0"/>
    <s v="2019-20"/>
    <d v="2019-07-30T09:07:55"/>
  </r>
  <r>
    <x v="5"/>
    <n v="16571249"/>
    <s v="Grado en Educación Primaria"/>
    <n v="16571249"/>
    <s v="AMAYA"/>
    <s v="LEÓN"/>
    <s v="CABELLO"/>
    <s v="amaya.leon@alum.unirioja.es"/>
    <s v="2011-12"/>
    <x v="1"/>
    <s v="2019-20"/>
    <d v="2019-09-25T10:03:36"/>
  </r>
  <r>
    <x v="5"/>
    <n v="44646182"/>
    <s v="Grado en Educación Primaria"/>
    <n v="44646182"/>
    <s v="ÁLVARO"/>
    <s v="DÍEZ"/>
    <s v="DÍAZ"/>
    <s v="alvaro.diezd@alum.unirioja.es"/>
    <s v="2012-13"/>
    <x v="0"/>
    <s v="2019-20"/>
    <d v="2019-07-29T02:47:31"/>
  </r>
  <r>
    <x v="5"/>
    <n v="72792454"/>
    <s v="Grado en Educación Primaria"/>
    <n v="72792454"/>
    <s v="MARTA"/>
    <s v="GIL"/>
    <s v="GUERRA"/>
    <s v="marta.gilg@alum.unirioja.es"/>
    <s v="2012-13"/>
    <x v="0"/>
    <s v="2019-20"/>
    <d v="2019-09-02T12:00:43"/>
  </r>
  <r>
    <x v="5"/>
    <n v="16636809"/>
    <s v="Grado en Educación Primaria"/>
    <n v="16636809"/>
    <s v="LAURA"/>
    <s v="LIMIA"/>
    <s v="PEÑALVA"/>
    <s v="laura.limia@alum.unirioja.es"/>
    <s v="2012-13"/>
    <x v="0"/>
    <s v="2019-20"/>
    <d v="2019-07-29T03:37:41"/>
  </r>
  <r>
    <x v="5"/>
    <n v="16623748"/>
    <s v="Grado en Educación Primaria"/>
    <n v="16623748"/>
    <s v="CLARA"/>
    <s v="GONZÁLEZ"/>
    <s v="PÉREZ"/>
    <s v="clara.gonzalez@alum.unirioja.es"/>
    <s v="2013-14"/>
    <x v="0"/>
    <s v="2019-20"/>
    <d v="2019-07-24T07:21:17"/>
  </r>
  <r>
    <x v="5"/>
    <n v="72554224"/>
    <s v="Grado en Educación Primaria"/>
    <n v="72554224"/>
    <s v="IRATI"/>
    <s v="ACHA"/>
    <s v="ASURMENDI"/>
    <s v="irati.acha@alum.unirioja.es"/>
    <s v="2013-14"/>
    <x v="0"/>
    <s v="2019-20"/>
    <d v="2019-07-24T09:02:41"/>
  </r>
  <r>
    <x v="5"/>
    <n v="16609182"/>
    <s v="Grado en Educación Primaria"/>
    <n v="16609182"/>
    <s v="ISRAEL"/>
    <s v="PACHÓN"/>
    <s v="ALEJOS"/>
    <s v="israel.pachon@alum.unirioja.es"/>
    <s v="2013-14"/>
    <x v="1"/>
    <s v="2019-20"/>
    <d v="2019-07-24T02:30:13"/>
  </r>
  <r>
    <x v="5"/>
    <s v="X2439254"/>
    <s v="Grado en Educación Primaria"/>
    <s v="X2439254"/>
    <s v="MOUNA"/>
    <s v="AIT IMGHOUR"/>
    <s v="AIT BOUKHRIS"/>
    <s v="mun.it-imghur@alum.unirioja.es"/>
    <s v="2013-14"/>
    <x v="0"/>
    <s v="2019-20"/>
    <d v="2019-10-09T09:53:18"/>
  </r>
  <r>
    <x v="5"/>
    <n v="78773447"/>
    <s v="Grado en Educación Primaria"/>
    <n v="78773447"/>
    <s v="ANDREA"/>
    <s v="MORENO"/>
    <s v="GURIDI"/>
    <s v="andrea.morenog@alum.unirioja.es"/>
    <s v="2013-14"/>
    <x v="0"/>
    <s v="2019-20"/>
    <d v="2019-07-24T10:34:38"/>
  </r>
  <r>
    <x v="5"/>
    <n v="16627440"/>
    <s v="Grado en Educación Primaria"/>
    <n v="16627440"/>
    <s v="ANA MARTA"/>
    <s v="GIL"/>
    <s v="RIVA"/>
    <s v="marta.gilr@alum.unirioja.es"/>
    <s v="2014-15"/>
    <x v="0"/>
    <s v="2019-20"/>
    <d v="2019-10-09T08:56:40"/>
  </r>
  <r>
    <x v="5"/>
    <n v="17499295"/>
    <s v="Grado en Educación Primaria"/>
    <n v="17499295"/>
    <s v="MARIO"/>
    <s v="MARQUÉS"/>
    <s v="BAQUERO"/>
    <s v="mri.mrques@alum.unirioja.es"/>
    <s v="2014-15"/>
    <x v="0"/>
    <s v="2019-20"/>
    <d v="2019-07-24T10:48:40"/>
  </r>
  <r>
    <x v="5"/>
    <n v="78756442"/>
    <s v="Grado en Educación Primaria"/>
    <n v="78756442"/>
    <s v="NOELIA"/>
    <s v="SESMA"/>
    <s v="GARBAYO"/>
    <s v="noelia.sesma@alum.unirioja.es"/>
    <s v="2014-15"/>
    <x v="0"/>
    <s v="2019-20"/>
    <d v="2019-09-12T11:01:25"/>
  </r>
  <r>
    <x v="5"/>
    <n v="16643171"/>
    <s v="Grado en Educación Primaria"/>
    <n v="16643171"/>
    <s v="ANDRÉS"/>
    <s v="MONZÓN"/>
    <s v="GARCÍA"/>
    <s v="andres.monzon@alum.unirioja.es"/>
    <s v="2014-15"/>
    <x v="0"/>
    <s v="2019-20"/>
    <d v="2019-09-16T02:26:50"/>
  </r>
  <r>
    <x v="5"/>
    <n v="16630577"/>
    <s v="Grado en Educación Primaria"/>
    <n v="16630577"/>
    <s v="RAQUEL"/>
    <s v="FERNÁNDEZ"/>
    <s v="LÓPEZ DAVALILLO"/>
    <s v="raquel.fernandez@alum.unirioja.es"/>
    <s v="2014-15"/>
    <x v="0"/>
    <s v="2019-20"/>
    <d v="2019-07-24T09:46:05"/>
  </r>
  <r>
    <x v="5"/>
    <n v="16629149"/>
    <s v="Grado en Educación Primaria"/>
    <n v="16629149"/>
    <s v="NAGORE"/>
    <s v="ARMENDARIZ"/>
    <s v="ALBERO"/>
    <s v="nagore.armendariz@alum.unirioja.es"/>
    <s v="2014-15"/>
    <x v="0"/>
    <s v="2019-20"/>
    <d v="2019-07-29T09:45:46"/>
  </r>
  <r>
    <x v="5"/>
    <n v="71566505"/>
    <s v="Grado en Educación Primaria"/>
    <n v="71566505"/>
    <s v="IRENE"/>
    <s v="PÉREZ"/>
    <s v="RAMÍREZ"/>
    <s v="irene.perezr@alum.unirioja.es"/>
    <s v="2014-15"/>
    <x v="0"/>
    <s v="2019-20"/>
    <d v="2019-09-24T10:50:40"/>
  </r>
  <r>
    <x v="5"/>
    <n v="16640100"/>
    <s v="Grado en Educación Primaria"/>
    <n v="16640100"/>
    <s v="VÍCTOR"/>
    <s v="MERINO"/>
    <s v="MARTÍNEZ"/>
    <s v="victor.merino@alum.unirioja.es"/>
    <s v="2014-15"/>
    <x v="0"/>
    <s v="2019-20"/>
    <d v="2019-07-29T10:44:26"/>
  </r>
  <r>
    <x v="5"/>
    <n v="72799408"/>
    <s v="Grado en Educación Primaria"/>
    <n v="72799408"/>
    <s v="TAMARA"/>
    <s v="PEÑALVA"/>
    <s v="COLOMERA"/>
    <s v="tamara.penalva@alum.unirioja.es"/>
    <s v="2014-15"/>
    <x v="0"/>
    <s v="2019-20"/>
    <d v="2019-07-24T01:28:06"/>
  </r>
  <r>
    <x v="5"/>
    <n v="16610962"/>
    <s v="Grado en Educación Primaria"/>
    <n v="16610962"/>
    <s v="ANDREA"/>
    <s v="LÓPEZ"/>
    <s v="MARTÍNEZ"/>
    <s v="andrea.lopez@alum.unirioja.es"/>
    <s v="2014-15"/>
    <x v="0"/>
    <s v="2019-20"/>
    <d v="2019-07-29T01:59:37"/>
  </r>
  <r>
    <x v="5"/>
    <n v="71348016"/>
    <s v="Grado en Educación Primaria"/>
    <n v="71348016"/>
    <s v="BERTA"/>
    <s v="SALAZAR DE GURENDES"/>
    <s v="GUTIÉRREZ"/>
    <s v="berta.salazar-de-gurendes@alum.unirioja.es"/>
    <s v="2014-15"/>
    <x v="0"/>
    <s v="2019-20"/>
    <d v="2019-07-24T01:55:44"/>
  </r>
  <r>
    <x v="5"/>
    <n v="18074728"/>
    <s v="Grado en Educación Primaria"/>
    <n v="18074728"/>
    <s v="ADRIÁN"/>
    <s v="FREZZA"/>
    <s v="BERIAÍN"/>
    <s v="adrian.frezza@alum.unirioja.es"/>
    <s v="2014-15"/>
    <x v="0"/>
    <s v="2019-20"/>
    <d v="2019-07-29T10:52:33"/>
  </r>
  <r>
    <x v="5"/>
    <n v="78773848"/>
    <s v="Grado en Educación Primaria"/>
    <n v="78773848"/>
    <s v="CAROLINA"/>
    <s v="LÓPEZ"/>
    <s v="LOZANO"/>
    <s v="carolina.lopez@alum.unirioja.es"/>
    <s v="2014-15"/>
    <x v="0"/>
    <s v="2019-20"/>
    <d v="2019-07-30T08:25:45"/>
  </r>
  <r>
    <x v="5"/>
    <n v="16560305"/>
    <s v="Grado en Educación Primaria"/>
    <n v="16560305"/>
    <s v="CRISTINA"/>
    <s v="PÉREZ"/>
    <s v="HERRERA"/>
    <s v="cristina.perezh@alum.unirioja.es"/>
    <s v="2015-16"/>
    <x v="1"/>
    <s v="2019-20"/>
    <d v="2019-07-25T03:47:23"/>
  </r>
  <r>
    <x v="5"/>
    <n v="72799002"/>
    <s v="Grado en Educación Primaria"/>
    <n v="72799002"/>
    <s v="LEIRE"/>
    <s v="RUIZ"/>
    <s v="GONZÁLEZ"/>
    <s v="leire.ruiz@alum.unirioja.es"/>
    <s v="2015-16"/>
    <x v="0"/>
    <s v="2019-20"/>
    <d v="2019-09-10T01:10:44"/>
  </r>
  <r>
    <x v="5"/>
    <n v="16597257"/>
    <s v="Grado en Educación Primaria"/>
    <n v="16597257"/>
    <s v="NOEMI"/>
    <s v="MATUTE"/>
    <s v="BURGOS"/>
    <s v="noemi.matute@alum.unirioja.es"/>
    <s v="2015-16"/>
    <x v="0"/>
    <s v="2019-20"/>
    <d v="2019-07-30T03:39:50"/>
  </r>
  <r>
    <x v="5"/>
    <n v="73419351"/>
    <s v="Grado en Educación Primaria"/>
    <n v="73419351"/>
    <s v="MARTÍN"/>
    <s v="PÉREZ"/>
    <s v="HERNÁNDEZ"/>
    <s v="martin.perez@alum.unirioja.es"/>
    <s v="2015-16"/>
    <x v="0"/>
    <s v="2019-20"/>
    <d v="2019-07-24T02:49:25"/>
  </r>
  <r>
    <x v="5"/>
    <n v="18078078"/>
    <s v="Grado en Educación Primaria"/>
    <n v="18078078"/>
    <s v="IRIA ANA"/>
    <s v="URRUTIA"/>
    <s v="ICETA"/>
    <s v="iria-ana.urrutia@alum.unirioja.es"/>
    <s v="2015-16"/>
    <x v="0"/>
    <s v="2019-20"/>
    <d v="2019-07-24T10:03:33"/>
  </r>
  <r>
    <x v="5"/>
    <n v="18079432"/>
    <s v="Grado en Educación Primaria"/>
    <n v="18079432"/>
    <s v="MARIO"/>
    <s v="LÓPEZ"/>
    <s v="SÁENZ-LAGUNA"/>
    <s v="mario.lopezs@alum.unirioja.es"/>
    <s v="2015-16"/>
    <x v="0"/>
    <s v="2019-20"/>
    <d v="2019-07-26T04:07:54"/>
  </r>
  <r>
    <x v="5"/>
    <n v="16636706"/>
    <s v="Grado en Educación Primaria"/>
    <n v="16636706"/>
    <s v="NOELIA"/>
    <s v="RUIZ"/>
    <s v="MARTÍNEZ"/>
    <s v="noelia.ruiz@alum.unirioja.es"/>
    <s v="2015-16"/>
    <x v="0"/>
    <s v="2019-20"/>
    <d v="2019-07-24T10:46:40"/>
  </r>
  <r>
    <x v="5"/>
    <n v="17496191"/>
    <s v="Grado en Educación Primaria"/>
    <n v="17496191"/>
    <s v="IÑAKI"/>
    <s v="HIDALGO"/>
    <s v="MARINÉ"/>
    <s v="inaki.hidalgo@alum.unirioja.es"/>
    <s v="2015-16"/>
    <x v="0"/>
    <s v="2019-20"/>
    <d v="2019-07-25T02:31:56"/>
  </r>
  <r>
    <x v="5"/>
    <n v="72835949"/>
    <s v="Grado en Educación Primaria"/>
    <n v="72835949"/>
    <s v="AINHOA"/>
    <s v="ECHEVERRÍA"/>
    <s v="GONZÁLEZ"/>
    <s v="ainhoa.echeverria@alum.unirioja.es"/>
    <s v="2015-16"/>
    <x v="0"/>
    <s v="2019-20"/>
    <d v="2019-07-30T12:55:35"/>
  </r>
  <r>
    <x v="5"/>
    <n v="18076281"/>
    <s v="Grado en Educación Primaria"/>
    <n v="18076281"/>
    <s v="GONZALO"/>
    <s v="RODRÍGUEZ"/>
    <s v="RUBIO"/>
    <s v="gonzalo.rodriguezr@alum.unirioja.es"/>
    <s v="2015-16"/>
    <x v="0"/>
    <s v="2019-20"/>
    <d v="2019-07-24T11:26:00"/>
  </r>
  <r>
    <x v="5"/>
    <n v="78755500"/>
    <s v="Grado en Educación Primaria"/>
    <n v="78755500"/>
    <s v="FÉLIX JAVIER"/>
    <s v="NAVARRO"/>
    <s v="CERDÁN"/>
    <s v="felix-javier.navarro@alum.unirioja.es"/>
    <s v="2015-16"/>
    <x v="0"/>
    <s v="2019-20"/>
    <d v="2019-07-29T07:22:25"/>
  </r>
  <r>
    <x v="5"/>
    <n v="18076602"/>
    <s v="Grado en Educación Primaria"/>
    <n v="18076602"/>
    <s v="ANA"/>
    <s v="MARTÍNEZ"/>
    <s v="BENITO"/>
    <s v="ana.martinezb@alum.unirioja.es"/>
    <s v="2015-16"/>
    <x v="0"/>
    <s v="2019-20"/>
    <d v="2019-07-24T09:15:40"/>
  </r>
  <r>
    <x v="5"/>
    <n v="71345681"/>
    <s v="Grado en Educación Primaria"/>
    <n v="71345681"/>
    <s v="JUAN"/>
    <s v="SOBRINO"/>
    <s v="AGUIRRE"/>
    <s v="juan.sobrino@alum.unirioja.es"/>
    <s v="2015-16"/>
    <x v="0"/>
    <s v="2019-20"/>
    <d v="2019-07-24T12:21:57"/>
  </r>
  <r>
    <x v="5"/>
    <n v="16634643"/>
    <s v="Grado en Educación Primaria"/>
    <n v="16634643"/>
    <s v="GALA ALEJANDRA"/>
    <s v="BENITO"/>
    <s v="MORA"/>
    <s v="gala-alejandra.benito@alum.unirioja.es"/>
    <s v="2015-16"/>
    <x v="0"/>
    <s v="2019-20"/>
    <d v="2019-07-28T11:25:35"/>
  </r>
  <r>
    <x v="5"/>
    <n v="16639663"/>
    <s v="Grado en Educación Primaria"/>
    <n v="16639663"/>
    <s v="RUBÉN"/>
    <s v="MARTÍNEZ"/>
    <s v="LÓPEZ"/>
    <s v="ruben.martinezl@alum.unirioja.es"/>
    <s v="2015-16"/>
    <x v="0"/>
    <s v="2019-20"/>
    <d v="2019-07-24T09:18:01"/>
  </r>
  <r>
    <x v="5"/>
    <n v="16628743"/>
    <s v="Grado en Educación Primaria"/>
    <n v="16628743"/>
    <s v="WENCESLAO"/>
    <s v="MATA"/>
    <s v="PONS"/>
    <s v="wenceslao.mata@alum.unirioja.es"/>
    <s v="2015-16"/>
    <x v="0"/>
    <s v="2019-20"/>
    <d v="2019-07-24T10:20:13"/>
  </r>
  <r>
    <x v="5"/>
    <n v="78754421"/>
    <s v="Grado en Educación Primaria"/>
    <n v="78754421"/>
    <s v="ALBERTO"/>
    <s v="ALONSO"/>
    <s v="TOBÍAS"/>
    <s v="alberto.alonsot@alum.unirioja.es"/>
    <s v="2015-16"/>
    <x v="0"/>
    <s v="2019-20"/>
    <d v="2019-07-25T03:11:23"/>
  </r>
  <r>
    <x v="5"/>
    <n v="72541282"/>
    <s v="Grado en Educación Primaria"/>
    <n v="72541282"/>
    <s v="JAVIER"/>
    <s v="LÓPEZ"/>
    <s v="FERNÁNDEZ"/>
    <s v="javier.lopezf@alum.unirioja.es"/>
    <s v="2015-16"/>
    <x v="0"/>
    <s v="2019-20"/>
    <d v="2019-07-24T12:03:26"/>
  </r>
  <r>
    <x v="5"/>
    <n v="78842773"/>
    <s v="Grado en Educación Primaria"/>
    <n v="78842773"/>
    <s v="ATIKA"/>
    <s v="BARKAOUI"/>
    <s v="BOUIDEL"/>
    <s v="atika.barkaoui@alum.unirioja.es"/>
    <s v="2015-16"/>
    <x v="0"/>
    <s v="2019-20"/>
    <d v="2019-07-24T09:55:03"/>
  </r>
  <r>
    <x v="5"/>
    <n v="16633269"/>
    <s v="Grado en Educación Primaria"/>
    <n v="16633269"/>
    <s v="ÁNGELA"/>
    <s v="TOLEDANO"/>
    <s v="REGALADO"/>
    <s v="angela.toledano@alum.unirioja.es"/>
    <s v="2015-16"/>
    <x v="0"/>
    <s v="2019-20"/>
    <d v="2019-07-29T12:08:28"/>
  </r>
  <r>
    <x v="5"/>
    <n v="78775080"/>
    <s v="Grado en Educación Primaria"/>
    <n v="78775080"/>
    <s v="LAURA"/>
    <s v="ARAGÓN"/>
    <s v="OCHOA"/>
    <s v="laura.aragon@alum.unirioja.es"/>
    <s v="2015-16"/>
    <x v="0"/>
    <s v="2019-20"/>
    <d v="2019-07-24T09:02:36"/>
  </r>
  <r>
    <x v="5"/>
    <n v="16635716"/>
    <s v="Grado en Educación Primaria"/>
    <n v="16635716"/>
    <s v="MANUEL"/>
    <s v="RODRÍGUEZ"/>
    <s v="CALERO"/>
    <s v="manuel.rodriguez@alum.unirioja.es"/>
    <s v="2015-16"/>
    <x v="0"/>
    <s v="2019-20"/>
    <d v="2019-08-21T08:48:29"/>
  </r>
  <r>
    <x v="5"/>
    <n v="78773270"/>
    <s v="Grado en Educación Primaria"/>
    <n v="78773270"/>
    <s v="IMANOL"/>
    <s v="NAVARRO"/>
    <s v="BARCA"/>
    <s v="imanol.navarro@alum.unirioja.es"/>
    <s v="2015-16"/>
    <x v="0"/>
    <s v="2019-20"/>
    <d v="2019-09-17T11:31:39"/>
  </r>
  <r>
    <x v="5"/>
    <n v="45823747"/>
    <s v="Grado en Educación Primaria"/>
    <n v="45823747"/>
    <s v="MARINO"/>
    <s v="IBÁÑEZ"/>
    <s v="LARUMBE"/>
    <s v="marino.ibanez@alum.unirioja.es"/>
    <s v="2015-16"/>
    <x v="0"/>
    <s v="2019-20"/>
    <d v="2019-07-29T06:04:45"/>
  </r>
  <r>
    <x v="5"/>
    <n v="73115783"/>
    <s v="Grado en Educación Primaria"/>
    <n v="73115783"/>
    <s v="DAVID"/>
    <s v="ARGUIBIDE"/>
    <s v="ROMERO"/>
    <s v="david.arguibide@alum.unirioja.es"/>
    <s v="2015-16"/>
    <x v="0"/>
    <s v="2019-20"/>
    <d v="2019-07-31T10:44:55"/>
  </r>
  <r>
    <x v="5"/>
    <n v="73213287"/>
    <s v="Grado en Educación Primaria"/>
    <n v="73213287"/>
    <s v="ELENA"/>
    <s v="JURADO"/>
    <s v="CALVO"/>
    <s v="elena.jurado@alum.unirioja.es"/>
    <s v="2015-16"/>
    <x v="0"/>
    <s v="2019-20"/>
    <d v="2019-07-30T08:55:37"/>
  </r>
  <r>
    <x v="5"/>
    <n v="16628414"/>
    <s v="Grado en Educación Primaria"/>
    <n v="16628414"/>
    <s v="IVÁN"/>
    <s v="GARCÍA"/>
    <s v="TRIMIÑO"/>
    <s v="ivan.garciat@alum.unirioja.es"/>
    <s v="2015-16"/>
    <x v="0"/>
    <s v="2019-20"/>
    <d v="2019-07-30T08:52:32"/>
  </r>
  <r>
    <x v="5"/>
    <n v="17495625"/>
    <s v="Grado en Educación Primaria"/>
    <n v="17495625"/>
    <s v="NURIA"/>
    <s v="SÁENZ"/>
    <s v="VAREA"/>
    <s v="nuria.saenz@alum.unirioja.es"/>
    <s v="2015-16"/>
    <x v="0"/>
    <s v="2019-20"/>
    <d v="2019-07-29T02:04:42"/>
  </r>
  <r>
    <x v="5"/>
    <n v="17499897"/>
    <s v="Grado en Educación Primaria"/>
    <n v="17499897"/>
    <s v="MARÍA"/>
    <s v="IZCUE"/>
    <s v="DOMÍNGUEZ"/>
    <s v="maria.izcue@alum.unirioja.es"/>
    <s v="2015-16"/>
    <x v="0"/>
    <s v="2019-20"/>
    <d v="2019-07-24T01:25:37"/>
  </r>
  <r>
    <x v="5"/>
    <n v="18075719"/>
    <s v="Grado en Educación Primaria"/>
    <n v="18075719"/>
    <s v="LAURA"/>
    <s v="MARTÍNEZ"/>
    <s v="OLMOS"/>
    <s v="laura.martinezo@alum.unirioja.es"/>
    <s v="2015-16"/>
    <x v="0"/>
    <s v="2019-20"/>
    <d v="2019-07-25T10:58:12"/>
  </r>
  <r>
    <x v="5"/>
    <n v="16645136"/>
    <s v="Grado en Educación Primaria"/>
    <n v="16645136"/>
    <s v="NIHAD"/>
    <s v="SALAME"/>
    <s v="SAHDANE"/>
    <s v="nihad.salame@alum.unirioja.es"/>
    <s v="2015-16"/>
    <x v="0"/>
    <s v="2019-20"/>
    <d v="2019-07-24T03:33:11"/>
  </r>
  <r>
    <x v="5"/>
    <n v="16642829"/>
    <s v="Grado en Educación Primaria"/>
    <n v="16642829"/>
    <s v="SARA"/>
    <s v="ALFARO"/>
    <s v="CARRILLO"/>
    <s v="sara.alfaro@alum.unirioja.es"/>
    <s v="2015-16"/>
    <x v="0"/>
    <s v="2019-20"/>
    <d v="2019-07-24T10:12:02"/>
  </r>
  <r>
    <x v="5"/>
    <s v="X9320029"/>
    <s v="Grado en Educación Primaria"/>
    <s v="X9320029"/>
    <s v="MARINELA IOANA"/>
    <s v="TARNITA"/>
    <m/>
    <s v="marinela-ioana.tarnita@alum.unirioja.es"/>
    <s v="2015-16"/>
    <x v="0"/>
    <s v="2019-20"/>
    <d v="2019-07-24T08:11:06"/>
  </r>
  <r>
    <x v="5"/>
    <n v="16621737"/>
    <s v="Grado en Educación Primaria"/>
    <n v="16621737"/>
    <s v="ANDREA"/>
    <s v="MARUCA"/>
    <s v="PORTEIRO"/>
    <s v="andrea.maruca@alum.unirioja.es"/>
    <s v="2015-16"/>
    <x v="0"/>
    <s v="2019-20"/>
    <d v="2019-07-25T07:58:53"/>
  </r>
  <r>
    <x v="5"/>
    <n v="72797604"/>
    <s v="Grado en Educación Primaria"/>
    <n v="72797604"/>
    <s v="TERESA"/>
    <s v="FERNÁNDEZ"/>
    <s v="RUBIO"/>
    <s v="teresa.fernandezr@alum.unirioja.es"/>
    <s v="2015-16"/>
    <x v="0"/>
    <s v="2019-20"/>
    <d v="2019-07-24T09:00:22"/>
  </r>
  <r>
    <x v="5"/>
    <n v="73139904"/>
    <s v="Grado en Educación Primaria"/>
    <n v="73139904"/>
    <s v="AMAIA"/>
    <s v="ISTÚRIZ"/>
    <s v="CALAVIA"/>
    <s v="amaia.isturiz@alum.unirioja.es"/>
    <s v="2015-16"/>
    <x v="0"/>
    <s v="2019-20"/>
    <d v="2019-07-30T11:20:12"/>
  </r>
  <r>
    <x v="5"/>
    <n v="18078290"/>
    <s v="Grado en Educación Primaria"/>
    <n v="18078290"/>
    <s v="MARTA"/>
    <s v="SANTO TOMÁS"/>
    <s v="MARTÍNEZ"/>
    <s v="marta.santo-tomasm@alum.unirioja.es"/>
    <s v="2015-16"/>
    <x v="0"/>
    <s v="2019-20"/>
    <d v="2019-07-29T09:41:00"/>
  </r>
  <r>
    <x v="5"/>
    <n v="78777287"/>
    <s v="Grado en Educación Primaria"/>
    <n v="78777287"/>
    <s v="ALICIA"/>
    <s v="MORACHO"/>
    <s v="POZOS"/>
    <s v="alicia.moracho@alum.unirioja.es"/>
    <s v="2015-16"/>
    <x v="0"/>
    <s v="2019-20"/>
    <d v="2019-07-30T09:44:03"/>
  </r>
  <r>
    <x v="5"/>
    <n v="17495839"/>
    <s v="Grado en Educación Primaria"/>
    <n v="17495839"/>
    <s v="ANA"/>
    <s v="EGUILEOR"/>
    <s v="ZANGRÓNIZ"/>
    <s v="ana.eguileor@alum.unirioja.es"/>
    <s v="2015-16"/>
    <x v="0"/>
    <s v="2019-20"/>
    <d v="2019-07-24T09:01:08"/>
  </r>
  <r>
    <x v="5"/>
    <n v="79352552"/>
    <s v="Grado en Educación Primaria"/>
    <n v="79352552"/>
    <s v="OSAIYEKENWEN DEBORAH"/>
    <s v="AYELA"/>
    <s v="AYELA"/>
    <s v="osaiyekenwen.ayela@alum.unirioja.es"/>
    <s v="2015-16"/>
    <x v="0"/>
    <s v="2019-20"/>
    <d v="2019-09-13T11:24:02"/>
  </r>
  <r>
    <x v="5"/>
    <n v="16625236"/>
    <s v="Grado en Educación Primaria"/>
    <n v="16625236"/>
    <s v="SOFÍA"/>
    <s v="HERAS"/>
    <s v="SICILIA"/>
    <s v="sofia.heras@alum.unirioja.es"/>
    <s v="2015-16"/>
    <x v="0"/>
    <s v="2019-20"/>
    <d v="2019-07-29T02:13:13"/>
  </r>
  <r>
    <x v="5"/>
    <n v="44649808"/>
    <s v="Grado en Educación Primaria"/>
    <n v="44649808"/>
    <s v="TANIA GABRIELA"/>
    <s v="PAUCAR"/>
    <s v="ESPINOZA"/>
    <s v="tania-gabriela.paucar@alum.unirioja.es"/>
    <s v="2015-16"/>
    <x v="0"/>
    <s v="2019-20"/>
    <d v="2019-07-24T07:41:44"/>
  </r>
  <r>
    <x v="5"/>
    <n v="72842879"/>
    <s v="Grado en Educación Primaria"/>
    <n v="72842879"/>
    <s v="IKER"/>
    <s v="ARANDO"/>
    <s v="ASENSI"/>
    <s v="iker.arando@alum.unirioja.es"/>
    <s v="2016-17"/>
    <x v="0"/>
    <s v="2019-20"/>
    <d v="2019-07-24T12:16:28"/>
  </r>
  <r>
    <x v="5"/>
    <n v="18085498"/>
    <s v="Grado en Educación Primaria"/>
    <n v="18085498"/>
    <s v="MARÍA"/>
    <s v="GOÑI"/>
    <s v="JIMENO"/>
    <s v="maria.goni@alum.unirioja.es"/>
    <s v="2016-17"/>
    <x v="0"/>
    <s v="2019-20"/>
    <d v="2019-07-24T11:47:47"/>
  </r>
  <r>
    <x v="5"/>
    <n v="16635535"/>
    <s v="Grado en Educación Primaria"/>
    <n v="16635535"/>
    <s v="SERGIO"/>
    <s v="GORDILLO"/>
    <s v="PAREJA"/>
    <s v="sergio.gordillo@alum.unirioja.es"/>
    <s v="2016-17"/>
    <x v="0"/>
    <s v="2019-20"/>
    <d v="2019-07-24T11:24:20"/>
  </r>
  <r>
    <x v="5"/>
    <n v="44569751"/>
    <s v="Grado en Educación Primaria"/>
    <n v="44569751"/>
    <s v="AINHOA"/>
    <s v="AGUILERA"/>
    <s v="MARQUÍNEZ"/>
    <s v="ainhoa.aguilera@alum.unirioja.es"/>
    <s v="2016-17"/>
    <x v="0"/>
    <s v="2019-20"/>
    <d v="2019-09-06T12:07:42"/>
  </r>
  <r>
    <x v="5"/>
    <n v="16629856"/>
    <s v="Grado en Educación Primaria"/>
    <n v="16629856"/>
    <s v="ANDER"/>
    <s v="ESTALAYO"/>
    <s v="SANTAMARÍA"/>
    <s v="ander.estalayo@alum.unirioja.es"/>
    <s v="2016-17"/>
    <x v="0"/>
    <s v="2019-20"/>
    <d v="2019-07-24T12:22:46"/>
  </r>
  <r>
    <x v="5"/>
    <n v="16640379"/>
    <s v="Grado en Educación Primaria"/>
    <n v="16640379"/>
    <s v="DAVID ANGEL"/>
    <s v="GOMEZ"/>
    <s v="CANTABRANA"/>
    <s v="david-angel.gomez@alum.unirioja.es"/>
    <s v="2016-17"/>
    <x v="0"/>
    <s v="2019-20"/>
    <d v="2019-07-24T09:14:13"/>
  </r>
  <r>
    <x v="5"/>
    <n v="16623510"/>
    <s v="Grado en Educación Primaria"/>
    <n v="16623510"/>
    <s v="RAQUEL"/>
    <s v="NAVAJAS"/>
    <s v="HERNANDEZ"/>
    <s v="raquel.navajas@alum.unirioja.es"/>
    <s v="2016-17"/>
    <x v="0"/>
    <s v="2019-20"/>
    <d v="2019-07-24T09:43:19"/>
  </r>
  <r>
    <x v="5"/>
    <n v="17498246"/>
    <s v="Grado en Educación Primaria"/>
    <n v="17498246"/>
    <s v="ALBA"/>
    <s v="SAINZ"/>
    <s v="CANCIO"/>
    <s v="alba.sainz@alum.unirioja.es"/>
    <s v="2016-17"/>
    <x v="0"/>
    <s v="2019-20"/>
    <d v="2019-07-26T12:39:11"/>
  </r>
  <r>
    <x v="5"/>
    <n v="71314250"/>
    <s v="Grado en Educación Primaria"/>
    <n v="71314250"/>
    <s v="BEATRIZ"/>
    <s v="RIAÑO"/>
    <s v="FRANCO"/>
    <s v="beatriz.riano@alum.unirioja.es"/>
    <s v="2016-17"/>
    <x v="0"/>
    <s v="2019-20"/>
    <d v="2019-07-24T03:55:18"/>
  </r>
  <r>
    <x v="5"/>
    <n v="16644971"/>
    <s v="Grado en Educación Primaria"/>
    <n v="16644971"/>
    <s v="MARCOS"/>
    <s v="ASCACÍBAR"/>
    <s v="HIGES"/>
    <s v="marcos.ascacibar@alum.unirioja.es"/>
    <s v="2016-17"/>
    <x v="0"/>
    <s v="2019-20"/>
    <d v="2019-07-26T04:30:32"/>
  </r>
  <r>
    <x v="5"/>
    <n v="16638795"/>
    <s v="Grado en Educación Primaria"/>
    <n v="16638795"/>
    <s v="SARA"/>
    <s v="MARCOS"/>
    <s v="EZQUERRO"/>
    <s v="sara.marcos@alum.unirioja.es"/>
    <s v="2016-17"/>
    <x v="0"/>
    <s v="2019-20"/>
    <d v="2019-07-24T12:40:57"/>
  </r>
  <r>
    <x v="5"/>
    <n v="17498226"/>
    <s v="Grado en Educación Primaria"/>
    <n v="17498226"/>
    <s v="MARÍA EUGENIA"/>
    <s v="CÁRCAMO"/>
    <s v="SÁENZ-DÍEZ"/>
    <s v="maria-eugenia.carcamo@alum.unirioja.es"/>
    <s v="2016-17"/>
    <x v="0"/>
    <s v="2019-20"/>
    <d v="2019-07-24T11:47:44"/>
  </r>
  <r>
    <x v="5"/>
    <n v="78779602"/>
    <s v="Grado en Educación Primaria"/>
    <n v="78779602"/>
    <s v="MARTA"/>
    <s v="MARTINEZ"/>
    <s v="SANCHEZ"/>
    <s v="marta.martinezs@alum.unirioja.es"/>
    <s v="2016-17"/>
    <x v="0"/>
    <s v="2019-20"/>
    <d v="2019-07-26T11:33:01"/>
  </r>
  <r>
    <x v="5"/>
    <n v="72799782"/>
    <s v="Grado en Educación Primaria"/>
    <n v="72799782"/>
    <s v="MANUEL"/>
    <s v="BALLESTERO"/>
    <s v="ROURERA"/>
    <s v="manuel.ballestero@alum.unirioja.es"/>
    <s v="2016-17"/>
    <x v="0"/>
    <s v="2019-20"/>
    <d v="2019-07-24T10:58:45"/>
  </r>
  <r>
    <x v="5"/>
    <n v="53980527"/>
    <s v="Grado en Educación Primaria"/>
    <n v="53980527"/>
    <s v="SANDRA"/>
    <s v="CERECEDA"/>
    <s v="GAMBRA"/>
    <s v="sandra.cereceda@alum.unirioja.es"/>
    <s v="2016-17"/>
    <x v="0"/>
    <s v="2019-20"/>
    <d v="2019-07-24T11:42:14"/>
  </r>
  <r>
    <x v="5"/>
    <n v="18084186"/>
    <s v="Grado en Educación Primaria"/>
    <n v="18084186"/>
    <s v="RAQUEL"/>
    <s v="GRANDES"/>
    <s v="DIGÓN"/>
    <s v="raquel.grandes@alum.unirioja.es"/>
    <s v="2016-17"/>
    <x v="0"/>
    <s v="2019-20"/>
    <d v="2019-07-26T11:10:42"/>
  </r>
  <r>
    <x v="5"/>
    <n v="78761754"/>
    <s v="Grado en Educación Primaria"/>
    <n v="78761754"/>
    <s v="IÑIGO"/>
    <s v="MARIN"/>
    <s v="MORENO"/>
    <s v="inigo.marin@alum.unirioja.es"/>
    <s v="2016-17"/>
    <x v="0"/>
    <s v="2019-20"/>
    <d v="2019-07-26T05:06:25"/>
  </r>
  <r>
    <x v="5"/>
    <n v="72798805"/>
    <s v="Grado en Educación Primaria"/>
    <n v="72798805"/>
    <s v="ADRIÁN"/>
    <s v="URRACA"/>
    <s v="RUIZ"/>
    <s v="adrian.urraca@alum.unirioja.es"/>
    <s v="2016-17"/>
    <x v="0"/>
    <s v="2019-20"/>
    <d v="2019-07-25T10:08:31"/>
  </r>
  <r>
    <x v="5"/>
    <n v="16613216"/>
    <s v="Grado en Educación Primaria"/>
    <n v="16613216"/>
    <s v="ANDREA"/>
    <s v="FERNÁNDEZ"/>
    <s v="TOLEDO"/>
    <s v="andrea.fernandezt@alum.unirioja.es"/>
    <s v="2016-17"/>
    <x v="0"/>
    <s v="2019-20"/>
    <d v="2019-07-29T11:52:47"/>
  </r>
  <r>
    <x v="5"/>
    <n v="16639711"/>
    <s v="Grado en Educación Primaria"/>
    <n v="16639711"/>
    <s v="ESPERANZA ALBA"/>
    <s v="LARREA"/>
    <s v="CALLEJA"/>
    <s v="esperanza-alba.larrea@alum.unirioja.es"/>
    <s v="2016-17"/>
    <x v="0"/>
    <s v="2019-20"/>
    <d v="2019-07-24T04:15:57"/>
  </r>
  <r>
    <x v="5"/>
    <n v="16635971"/>
    <s v="Grado en Educación Primaria"/>
    <n v="16635971"/>
    <s v="LUCÍA"/>
    <s v="GUTIÉRREZ"/>
    <s v="DE LA MERCED"/>
    <s v="lucia.gutierrez@alum.unirioja.es"/>
    <s v="2016-17"/>
    <x v="0"/>
    <s v="2019-20"/>
    <d v="2019-07-24T10:53:15"/>
  </r>
  <r>
    <x v="5"/>
    <n v="51119826"/>
    <s v="Grado en Educación Primaria"/>
    <n v="51119826"/>
    <s v="ANDRÉS"/>
    <s v="ALBAJAR"/>
    <s v="GÓMEZ"/>
    <s v="andres.albajar@alum.unirioja.es"/>
    <s v="2016-17"/>
    <x v="0"/>
    <s v="2019-20"/>
    <d v="2019-07-25T03:09:56"/>
  </r>
  <r>
    <x v="5"/>
    <n v="16632201"/>
    <s v="Grado en Educación Primaria"/>
    <n v="16632201"/>
    <s v="LEYRE"/>
    <s v="PALACIOS"/>
    <s v="PASCUAL"/>
    <s v="leyre.palacios@alum.unirioja.es"/>
    <s v="2016-17"/>
    <x v="0"/>
    <s v="2019-20"/>
    <d v="2019-07-24T08:28:00"/>
  </r>
  <r>
    <x v="5"/>
    <n v="72834603"/>
    <s v="Grado en Educación Primaria"/>
    <n v="72834603"/>
    <s v="KEVIN"/>
    <s v="GALLARDO"/>
    <s v="CABRERA"/>
    <s v="kevin.gallardo@alum.unirioja.es"/>
    <s v="2016-17"/>
    <x v="0"/>
    <s v="2019-20"/>
    <d v="2019-07-24T09:35:57"/>
  </r>
  <r>
    <x v="5"/>
    <n v="18075556"/>
    <s v="Grado en Educación Primaria"/>
    <n v="18075556"/>
    <s v="PAULA"/>
    <s v="PASCUAL"/>
    <s v="CEBALLOS"/>
    <s v="paula.pascual@alum.unirioja.es"/>
    <s v="2016-17"/>
    <x v="0"/>
    <s v="2019-20"/>
    <d v="2019-07-25T02:17:33"/>
  </r>
  <r>
    <x v="5"/>
    <n v="16643602"/>
    <s v="Grado en Educación Primaria"/>
    <n v="16643602"/>
    <s v="SANDRA"/>
    <s v="OJEDA"/>
    <s v="RIVILLAS"/>
    <s v="sandra.ojeda@alum.unirioja.es"/>
    <s v="2016-17"/>
    <x v="0"/>
    <s v="2019-20"/>
    <d v="2019-07-24T12:57:58"/>
  </r>
  <r>
    <x v="5"/>
    <n v="78814647"/>
    <s v="Grado en Educación Primaria"/>
    <n v="78814647"/>
    <s v="PAULA"/>
    <s v="DÍAZ"/>
    <s v="BUENO"/>
    <s v="paula.diazb@alum.unirioja.es"/>
    <s v="2016-17"/>
    <x v="0"/>
    <s v="2019-20"/>
    <d v="2019-07-24T09:23:04"/>
  </r>
  <r>
    <x v="5"/>
    <n v="18082317"/>
    <s v="Grado en Educación Primaria"/>
    <n v="18082317"/>
    <s v="ELENA"/>
    <s v="BAÑOS"/>
    <s v="SAGREDO"/>
    <s v="elena.banos@alum.unirioja.es"/>
    <s v="2016-17"/>
    <x v="0"/>
    <s v="2019-20"/>
    <d v="2019-07-27T08:48:03"/>
  </r>
  <r>
    <x v="5"/>
    <n v="17495110"/>
    <s v="Grado en Educación Primaria"/>
    <n v="17495110"/>
    <s v="DAVID"/>
    <s v="MENDOZA"/>
    <s v="SALINAS"/>
    <s v="david.mendoza@alum.unirioja.es"/>
    <s v="2016-17"/>
    <x v="0"/>
    <s v="2019-20"/>
    <d v="2019-07-26T09:41:57"/>
  </r>
  <r>
    <x v="5"/>
    <n v="72895095"/>
    <s v="Grado en Educación Primaria"/>
    <n v="72895095"/>
    <s v="MIGUEL"/>
    <s v="PEREZ"/>
    <s v="REVILLA"/>
    <s v="miguel.perezr@alum.unirioja.es"/>
    <s v="2016-17"/>
    <x v="0"/>
    <s v="2019-20"/>
    <d v="2019-07-24T02:02:55"/>
  </r>
  <r>
    <x v="5"/>
    <n v="16638707"/>
    <s v="Grado en Educación Primaria"/>
    <n v="16638707"/>
    <s v="ESTELA"/>
    <s v="RODRÍGUEZ"/>
    <s v="MARTÍNEZ"/>
    <s v="estela.rodriguezm@alum.unirioja.es"/>
    <s v="2016-17"/>
    <x v="0"/>
    <s v="2019-20"/>
    <d v="2019-07-24T09:00:37"/>
  </r>
  <r>
    <x v="5"/>
    <n v="79046721"/>
    <s v="Grado en Educación Primaria"/>
    <n v="79046721"/>
    <s v="JULIA"/>
    <s v="HERNÁNDEZ"/>
    <s v="SANZ"/>
    <s v="julia.hernandez@alum.unirioja.es"/>
    <s v="2016-17"/>
    <x v="0"/>
    <s v="2019-20"/>
    <d v="2019-07-24T09:23:16"/>
  </r>
  <r>
    <x v="5"/>
    <n v="16631301"/>
    <s v="Grado en Educación Primaria"/>
    <n v="16631301"/>
    <s v="MARIAM"/>
    <s v="SATOUR"/>
    <s v="SÁENZ"/>
    <s v="mariam.satour@alum.unirioja.es"/>
    <s v="2016-17"/>
    <x v="0"/>
    <s v="2019-20"/>
    <d v="2019-07-24T12:58:00"/>
  </r>
  <r>
    <x v="5"/>
    <n v="18084152"/>
    <s v="Grado en Educación Primaria"/>
    <n v="18084152"/>
    <s v="DANIEL"/>
    <s v="VÁZQUEZ"/>
    <s v="VITORES"/>
    <s v="daniel.vazquez@alum.unirioja.es"/>
    <s v="2016-17"/>
    <x v="0"/>
    <s v="2019-20"/>
    <d v="2019-07-27T01:02:11"/>
  </r>
  <r>
    <x v="5"/>
    <n v="17495168"/>
    <s v="Grado en Educación Primaria"/>
    <n v="17495168"/>
    <s v="SARA MARÍA"/>
    <s v="GÓMEZ"/>
    <s v="LÓPEZ DE CASTRO"/>
    <s v="sara.gomezlo@alum.unirioja.es"/>
    <s v="2016-17"/>
    <x v="0"/>
    <s v="2019-20"/>
    <d v="2019-07-24T09:02:49"/>
  </r>
  <r>
    <x v="5"/>
    <n v="16637345"/>
    <s v="Grado en Educación Primaria"/>
    <n v="16637345"/>
    <s v="TOMÁS"/>
    <s v="CÁMARA"/>
    <s v="PASTOR"/>
    <s v="tomas.camara@alum.unirioja.es"/>
    <s v="2016-17"/>
    <x v="0"/>
    <s v="2019-20"/>
    <d v="2019-07-24T02:21:32"/>
  </r>
  <r>
    <x v="5"/>
    <n v="16636367"/>
    <s v="Grado en Educación Primaria"/>
    <n v="16636367"/>
    <s v="MARIO"/>
    <s v="PÉREZ"/>
    <s v="WARMERDAM"/>
    <s v="mario.perezw@alum.unirioja.es"/>
    <s v="2016-17"/>
    <x v="0"/>
    <s v="2019-20"/>
    <d v="2019-07-25T04:52:38"/>
  </r>
  <r>
    <x v="5"/>
    <n v="16636899"/>
    <s v="Grado en Educación Primaria"/>
    <n v="16636899"/>
    <s v="JIMENA"/>
    <s v="SÁNCHEZ"/>
    <s v="GARRIDO"/>
    <s v="jimena.sanchez@alum.unirioja.es"/>
    <s v="2016-17"/>
    <x v="0"/>
    <s v="2019-20"/>
    <d v="2019-07-29T11:54:55"/>
  </r>
  <r>
    <x v="5"/>
    <n v="16644218"/>
    <s v="Grado en Educación Primaria"/>
    <n v="16644218"/>
    <s v="ADRIÁN"/>
    <s v="IGLESIAS"/>
    <s v="ANGULO"/>
    <s v="adrian.iglesias@alum.unirioja.es"/>
    <s v="2016-17"/>
    <x v="0"/>
    <s v="2019-20"/>
    <d v="2019-07-24T11:16:25"/>
  </r>
  <r>
    <x v="5"/>
    <n v="78772479"/>
    <s v="Grado en Educación Primaria"/>
    <n v="78772479"/>
    <s v="ÍÑIGO"/>
    <s v="LORZA"/>
    <s v="BURGALETA"/>
    <s v="inigo.lorza@alum.unirioja.es"/>
    <s v="2016-17"/>
    <x v="0"/>
    <s v="2019-20"/>
    <d v="2019-07-24T09:15:12"/>
  </r>
  <r>
    <x v="5"/>
    <n v="16630949"/>
    <s v="Grado en Educación Primaria"/>
    <n v="16630949"/>
    <s v="BEATRIZ"/>
    <s v="DE DIEGO"/>
    <s v="GARCÍA"/>
    <s v="beatriz-de.diego@alum.unirioja.es"/>
    <s v="2016-17"/>
    <x v="0"/>
    <s v="2019-20"/>
    <d v="2019-07-25T12:35:15"/>
  </r>
  <r>
    <x v="5"/>
    <n v="18081294"/>
    <s v="Grado en Educación Primaria"/>
    <n v="18081294"/>
    <s v="MEGAN"/>
    <s v="DUVAL"/>
    <s v="LASANTA"/>
    <s v="megan.duval@alum.unirioja.es"/>
    <s v="2016-17"/>
    <x v="0"/>
    <s v="2019-20"/>
    <d v="2019-07-26T02:38:43"/>
  </r>
  <r>
    <x v="5"/>
    <n v="21045269"/>
    <s v="Grado en Educación Primaria"/>
    <n v="21045269"/>
    <s v="RAÚL"/>
    <s v="PÉREZ"/>
    <s v="PÉREZ"/>
    <s v="raul.perezp@alum.unirioja.es"/>
    <s v="2016-17"/>
    <x v="0"/>
    <s v="2019-20"/>
    <d v="2019-07-24T10:47:06"/>
  </r>
  <r>
    <x v="5"/>
    <n v="21045719"/>
    <s v="Grado en Educación Primaria"/>
    <n v="21045719"/>
    <s v="JORGE"/>
    <s v="ANTOÑANZAS"/>
    <s v="CALONGE"/>
    <s v="jorge.antonanzas@alum.unirioja.es"/>
    <s v="2016-17"/>
    <x v="0"/>
    <s v="2019-20"/>
    <d v="2019-07-25T11:38:16"/>
  </r>
  <r>
    <x v="5"/>
    <n v="16630975"/>
    <s v="Grado en Educación Primaria"/>
    <n v="16630975"/>
    <s v="SHEILA"/>
    <s v="NARRO"/>
    <s v="GOMEZ"/>
    <s v="sheila.narro@alum.unirioja.es"/>
    <s v="2016-17"/>
    <x v="0"/>
    <s v="2019-20"/>
    <d v="2019-07-24T09:17:18"/>
  </r>
  <r>
    <x v="5"/>
    <n v="16637344"/>
    <s v="Grado en Educación Primaria"/>
    <n v="16637344"/>
    <s v="AIDA"/>
    <s v="ETAYO"/>
    <s v="PALACIOS"/>
    <s v="aida.etayo@alum.unirioja.es"/>
    <s v="2016-17"/>
    <x v="0"/>
    <s v="2019-20"/>
    <d v="2019-07-24T03:19:24"/>
  </r>
  <r>
    <x v="5"/>
    <n v="73452971"/>
    <s v="Grado en Educación Primaria"/>
    <n v="73452971"/>
    <s v="AINGERU"/>
    <s v="ARELLANO"/>
    <s v="SANCHEZ"/>
    <s v="aingeru.arellano@alum.unirioja.es"/>
    <s v="2016-17"/>
    <x v="0"/>
    <s v="2019-20"/>
    <d v="2019-07-29T10:51:44"/>
  </r>
  <r>
    <x v="5"/>
    <n v="18075625"/>
    <s v="Grado en Educación Primaria"/>
    <n v="18075625"/>
    <s v="MARINA"/>
    <s v="MATEO"/>
    <s v="GARCÍA"/>
    <s v="marina.mateo@alum.unirioja.es"/>
    <s v="2016-17"/>
    <x v="0"/>
    <s v="2019-20"/>
    <d v="2019-07-26T09:08:27"/>
  </r>
  <r>
    <x v="5"/>
    <n v="73450204"/>
    <s v="Grado en Educación Primaria"/>
    <n v="73450204"/>
    <s v="NIKOLAS"/>
    <s v="LEONARDO"/>
    <s v="PEÑAS"/>
    <s v="nikolas.leonardo@alum.unirioja.es"/>
    <s v="2016-17"/>
    <x v="0"/>
    <s v="2019-20"/>
    <d v="2019-07-26T01:49:54"/>
  </r>
  <r>
    <x v="5"/>
    <n v="18085336"/>
    <s v="Grado en Educación Primaria"/>
    <n v="18085336"/>
    <s v="LAURA"/>
    <s v="BLANCO"/>
    <s v="CALVO"/>
    <s v="laura.blancoc@alum.unirioja.es"/>
    <s v="2016-17"/>
    <x v="0"/>
    <s v="2019-20"/>
    <d v="2019-07-24T11:23:16"/>
  </r>
  <r>
    <x v="5"/>
    <n v="16615094"/>
    <s v="Grado en Educación Primaria"/>
    <n v="16615094"/>
    <s v="LEIRE"/>
    <s v="FERNANDEZ"/>
    <s v="EZQUERRO"/>
    <s v="leire.fernandez@alum.unirioja.es"/>
    <s v="2016-17"/>
    <x v="0"/>
    <s v="2019-20"/>
    <d v="2019-07-29T10:37:58"/>
  </r>
  <r>
    <x v="5"/>
    <n v="16632525"/>
    <s v="Grado en Educación Primaria"/>
    <n v="16632525"/>
    <s v="FLAVIA"/>
    <s v="DE LA NATIVIDAD"/>
    <s v="SANZ"/>
    <s v="flavia.delanatividad@alum.unirioja.es"/>
    <s v="2016-17"/>
    <x v="0"/>
    <s v="2019-20"/>
    <d v="2019-07-24T04:19:21"/>
  </r>
  <r>
    <x v="5"/>
    <n v="18077148"/>
    <s v="Grado en Educación Primaria"/>
    <n v="18077148"/>
    <s v="EVA"/>
    <s v="TRE"/>
    <s v="ROPERO"/>
    <s v="eva.tre@alum.unirioja.es"/>
    <s v="2016-17"/>
    <x v="0"/>
    <s v="2019-20"/>
    <d v="2019-07-24T09:37:41"/>
  </r>
  <r>
    <x v="5"/>
    <s v="X5164558"/>
    <s v="Grado en Educación Primaria"/>
    <s v="X5164558"/>
    <s v="DIANA"/>
    <s v="KURYLIV"/>
    <m/>
    <s v="diana.kuryliv@alum.unirioja.es"/>
    <s v="2016-17"/>
    <x v="0"/>
    <s v="2019-20"/>
    <d v="2019-07-24T09:19:44"/>
  </r>
  <r>
    <x v="5"/>
    <n v="18079818"/>
    <s v="Grado en Educación Primaria"/>
    <n v="18079818"/>
    <s v="LAURA"/>
    <s v="SÁENZ"/>
    <s v="PALACIOS"/>
    <s v="laura.saenzp@alum.unirioja.es"/>
    <s v="2016-17"/>
    <x v="0"/>
    <s v="2019-20"/>
    <d v="2019-07-24T10:15:55"/>
  </r>
  <r>
    <x v="5"/>
    <n v="21046148"/>
    <s v="Grado en Educación Primaria"/>
    <n v="21046148"/>
    <s v="GLORIA"/>
    <s v="OCHOA"/>
    <s v="ARPÓN"/>
    <s v="gloria.ochoa@alum.unirioja.es"/>
    <s v="2016-17"/>
    <x v="0"/>
    <s v="2019-20"/>
    <d v="2019-07-24T11:40:04"/>
  </r>
  <r>
    <x v="5"/>
    <n v="72603317"/>
    <s v="Grado en Educación Primaria"/>
    <n v="72603317"/>
    <s v="ANE"/>
    <s v="ESTEFANO"/>
    <s v="ALBISU"/>
    <s v="ane.estefano@alum.unirioja.es"/>
    <s v="2016-17"/>
    <x v="0"/>
    <s v="2019-20"/>
    <d v="2019-07-24T11:00:14"/>
  </r>
  <r>
    <x v="5"/>
    <n v="72799832"/>
    <s v="Grado en Educación Primaria"/>
    <n v="72799832"/>
    <s v="SERGIO"/>
    <s v="MEDEL"/>
    <s v="JIMENEZ"/>
    <s v="sergio.medel@alum.unirioja.es"/>
    <s v="2016-17"/>
    <x v="0"/>
    <s v="2019-20"/>
    <d v="2019-07-29T09:06:28"/>
  </r>
  <r>
    <x v="5"/>
    <n v="18079170"/>
    <s v="Grado en Educación Primaria"/>
    <n v="18079170"/>
    <s v="SERGIO"/>
    <s v="MIRANDA"/>
    <s v="PÉREZ"/>
    <s v="sergio.mirandap@alum.unirioja.es"/>
    <s v="2016-17"/>
    <x v="0"/>
    <s v="2019-20"/>
    <d v="2019-07-29T09:56:28"/>
  </r>
  <r>
    <x v="5"/>
    <n v="72599947"/>
    <s v="Grado en Educación Primaria"/>
    <n v="72599947"/>
    <s v="JULEN"/>
    <s v="LARRAINZAR"/>
    <s v="FALCES"/>
    <s v="julen.larrainzar@alum.unirioja.es"/>
    <s v="2016-17"/>
    <x v="0"/>
    <s v="2019-20"/>
    <d v="2019-07-24T11:27:00"/>
  </r>
  <r>
    <x v="5"/>
    <n v="18077744"/>
    <s v="Grado en Educación Primaria"/>
    <n v="18077744"/>
    <s v="SUSANA"/>
    <s v="SÁENZ"/>
    <s v="ÍÑIGUEZ"/>
    <s v="susana.saenz@alum.unirioja.es"/>
    <s v="2016-17"/>
    <x v="0"/>
    <s v="2019-20"/>
    <d v="2019-07-24T01:13:42"/>
  </r>
  <r>
    <x v="5"/>
    <n v="18086756"/>
    <s v="Grado en Educación Primaria"/>
    <n v="18086756"/>
    <s v="LORCAN PATRICK"/>
    <s v="JIMÉNEZ"/>
    <s v="MULHOLLAND"/>
    <s v="lorcan-patrick.jimenez@alum.unirioja.es"/>
    <s v="2016-17"/>
    <x v="0"/>
    <s v="2019-20"/>
    <d v="2019-07-24T05:13:30"/>
  </r>
  <r>
    <x v="5"/>
    <n v="16642269"/>
    <s v="Grado en Educación Primaria"/>
    <n v="16642269"/>
    <s v="TANIA"/>
    <s v="GIL"/>
    <s v="SIGÜENZA"/>
    <s v="tania.gils@alum.unirioja.es"/>
    <s v="2016-17"/>
    <x v="0"/>
    <s v="2019-20"/>
    <d v="2019-07-25T10:04:25"/>
  </r>
  <r>
    <x v="5"/>
    <n v="78777832"/>
    <s v="Grado en Educación Primaria"/>
    <n v="78777832"/>
    <s v="IÑAKI"/>
    <s v="TRAMULLAS"/>
    <s v="HUERTA"/>
    <s v="inaki.tramullas@alum.unirioja.es"/>
    <s v="2016-17"/>
    <x v="0"/>
    <s v="2019-20"/>
    <d v="2019-07-29T08:04:06"/>
  </r>
  <r>
    <x v="5"/>
    <n v="45893409"/>
    <s v="Grado en Educación Primaria"/>
    <n v="45893409"/>
    <s v="MIKEL"/>
    <s v="ANGULO"/>
    <s v="PÉREZ"/>
    <s v="mikel.angulo@alum.unirioja.es"/>
    <s v="2016-17"/>
    <x v="0"/>
    <s v="2019-20"/>
    <d v="2019-07-24T04:02:43"/>
  </r>
  <r>
    <x v="5"/>
    <n v="78754007"/>
    <s v="Grado en Educación Primaria"/>
    <n v="78754007"/>
    <s v="MARTA"/>
    <s v="MORENO"/>
    <s v="GARBAYO"/>
    <s v="marta.moreno@alum.unirioja.es"/>
    <s v="2016-17"/>
    <x v="0"/>
    <s v="2019-20"/>
    <d v="2019-07-26T09:37:28"/>
  </r>
  <r>
    <x v="5"/>
    <n v="72799479"/>
    <s v="Grado en Educación Primaria"/>
    <n v="72799479"/>
    <s v="MARÍA DEL BURGO"/>
    <s v="LÁZARO"/>
    <s v="ROMEO"/>
    <s v="maria-burgo.lazaro@alum.unirioja.es"/>
    <s v="2016-17"/>
    <x v="0"/>
    <s v="2019-20"/>
    <d v="2019-07-29T01:21:11"/>
  </r>
  <r>
    <x v="5"/>
    <n v="78761080"/>
    <s v="Grado en Educación Primaria"/>
    <n v="78761080"/>
    <s v="SORAYA"/>
    <s v="DIAZ"/>
    <s v="MUNARRIZ"/>
    <s v="soraya.diaz@alum.unirioja.es"/>
    <s v="2016-17"/>
    <x v="0"/>
    <s v="2019-20"/>
    <d v="2019-07-26T05:20:09"/>
  </r>
  <r>
    <x v="5"/>
    <n v="16629118"/>
    <s v="Grado en Educación Primaria"/>
    <n v="16629118"/>
    <s v="IRENE"/>
    <s v="SACRISTÁN"/>
    <s v="ARRIOLA"/>
    <s v="irene.sacristan@alum.unirioja.es"/>
    <s v="2016-17"/>
    <x v="0"/>
    <s v="2019-20"/>
    <d v="2019-07-26T06:56:52"/>
  </r>
  <r>
    <x v="5"/>
    <n v="21046258"/>
    <s v="Grado en Educación Primaria"/>
    <n v="21046258"/>
    <s v="ZOE"/>
    <s v="PASCUAL"/>
    <s v="JIMÉNEZ"/>
    <s v="zoe.pascual@alum.unirioja.es"/>
    <s v="2016-17"/>
    <x v="0"/>
    <s v="2019-20"/>
    <d v="2019-07-24T10:28:13"/>
  </r>
  <r>
    <x v="5"/>
    <n v="18075656"/>
    <s v="Grado en Educación Primaria"/>
    <n v="18075656"/>
    <s v="LAURA"/>
    <s v="MAULEÓN"/>
    <s v="GARCÍA"/>
    <s v="laura.mauleon@alum.unirioja.es"/>
    <s v="2016-17"/>
    <x v="0"/>
    <s v="2019-20"/>
    <d v="2019-07-24T11:02:47"/>
  </r>
  <r>
    <x v="5"/>
    <n v="16644309"/>
    <s v="Grado en Educación Primaria"/>
    <n v="16644309"/>
    <s v="PABLO"/>
    <s v="GARBAYO"/>
    <s v="OJEDA"/>
    <s v="pablo.garbayo@alum.unirioja.es"/>
    <s v="2016-17"/>
    <x v="0"/>
    <s v="2019-20"/>
    <d v="2019-07-25T04:51:38"/>
  </r>
  <r>
    <x v="5"/>
    <n v="16634985"/>
    <s v="Grado en Educación Primaria"/>
    <n v="16634985"/>
    <s v="MARINA"/>
    <s v="EGUIZÁBAL"/>
    <s v="NESTARES"/>
    <s v="marina.eguizabal@alum.unirioja.es"/>
    <s v="2016-17"/>
    <x v="0"/>
    <s v="2019-20"/>
    <d v="2019-07-25T02:41:25"/>
  </r>
  <r>
    <x v="5"/>
    <n v="78777394"/>
    <s v="Grado en Educación Primaria"/>
    <n v="78777394"/>
    <s v="AMARA"/>
    <s v="ARRONDO"/>
    <s v="GUILLÉN"/>
    <s v="amara.arrondo@alum.unirioja.es"/>
    <s v="2016-17"/>
    <x v="0"/>
    <s v="2019-20"/>
    <d v="2019-07-24T06:55:30"/>
  </r>
  <r>
    <x v="5"/>
    <n v="16638055"/>
    <s v="Grado en Educación Primaria"/>
    <n v="16638055"/>
    <s v="MARÍA CRISTINA"/>
    <s v="AJA"/>
    <s v="LÓPEZ"/>
    <s v="maria-cristina.aja@alum.unirioja.es"/>
    <s v="2016-17"/>
    <x v="0"/>
    <s v="2019-20"/>
    <d v="2019-07-24T03:59:39"/>
  </r>
  <r>
    <x v="5"/>
    <n v="9053897"/>
    <s v="Grado en Educación Primaria"/>
    <n v="9053897"/>
    <s v="MALELA"/>
    <s v="IDJABE"/>
    <s v="MAKUALE"/>
    <s v="malela.idjabe@alum.unirioja.es"/>
    <s v="2016-17"/>
    <x v="0"/>
    <s v="2019-20"/>
    <d v="2019-07-30T12:39:08"/>
  </r>
  <r>
    <x v="5"/>
    <n v="78761184"/>
    <s v="Grado en Educación Primaria"/>
    <n v="78761184"/>
    <s v="KATHERINE"/>
    <s v="JIMÉNEZ"/>
    <s v="RIPALDA"/>
    <s v="katherine.jimenezr@alum.unirioja.es"/>
    <s v="2016-17"/>
    <x v="0"/>
    <s v="2019-20"/>
    <d v="2019-07-24T09:14:29"/>
  </r>
  <r>
    <x v="5"/>
    <n v="16629388"/>
    <s v="Grado en Educación Primaria"/>
    <n v="16629388"/>
    <s v="MARINA"/>
    <s v="RODRÍGUEZ"/>
    <s v="ALONSO"/>
    <s v="marina.rodrigueza@alum.unirioja.es"/>
    <s v="2016-17"/>
    <x v="0"/>
    <s v="2019-20"/>
    <d v="2019-07-25T11:24:42"/>
  </r>
  <r>
    <x v="5"/>
    <n v="18086141"/>
    <s v="Grado en Educación Primaria"/>
    <n v="18086141"/>
    <s v="NICOL"/>
    <s v="RESTREPO"/>
    <s v="CÓRDOBA"/>
    <s v="nicol.restrepo@alum.unirioja.es"/>
    <s v="2016-17"/>
    <x v="0"/>
    <s v="2019-20"/>
    <d v="2019-07-24T10:02:37"/>
  </r>
  <r>
    <x v="5"/>
    <n v="16630763"/>
    <s v="Grado en Educación Primaria"/>
    <n v="16630763"/>
    <s v="MAITE"/>
    <s v="MAJUELO"/>
    <s v="TABERNERO"/>
    <s v="maite.majuelo@alum.unirioja.es"/>
    <s v="2016-17"/>
    <x v="0"/>
    <s v="2019-20"/>
    <d v="2019-07-29T10:21:06"/>
  </r>
  <r>
    <x v="5"/>
    <n v="16637136"/>
    <s v="Grado en Educación Primaria"/>
    <n v="16637136"/>
    <s v="ANDREA"/>
    <s v="VILLARREAL"/>
    <s v="GUEDÁN"/>
    <s v="andrea.villarreal@alum.unirioja.es"/>
    <s v="2016-17"/>
    <x v="0"/>
    <s v="2019-20"/>
    <d v="2019-07-26T03:12:47"/>
  </r>
  <r>
    <x v="5"/>
    <n v="18075032"/>
    <s v="Grado en Educación Primaria"/>
    <n v="18075032"/>
    <s v="JAVIER"/>
    <s v="CHICOTE"/>
    <s v="FRÍAS"/>
    <s v="javier.chicote@alum.unirioja.es"/>
    <s v="2016-17"/>
    <x v="0"/>
    <s v="2019-20"/>
    <d v="2019-07-29T10:57:29"/>
  </r>
  <r>
    <x v="5"/>
    <n v="18074189"/>
    <s v="Grado en Educación Primaria"/>
    <n v="18074189"/>
    <s v="ÁNGELA"/>
    <s v="FERNÁNDEZ"/>
    <s v="BERASATEGUI"/>
    <s v="angela.fernandezb@alum.unirioja.es"/>
    <s v="2016-17"/>
    <x v="0"/>
    <s v="2019-20"/>
    <d v="2019-07-30T10:03:56"/>
  </r>
  <r>
    <x v="5"/>
    <n v="16643876"/>
    <s v="Grado en Educación Primaria"/>
    <n v="16643876"/>
    <s v="MARÍA DE LOS ÁNGELES"/>
    <s v="FERNÁNDEZ"/>
    <s v="ESCOBAR"/>
    <s v="m-angeles.fernandez@alum.unirioja.es"/>
    <s v="2016-17"/>
    <x v="0"/>
    <s v="2019-20"/>
    <d v="2019-07-24T10:04:12"/>
  </r>
  <r>
    <x v="5"/>
    <n v="18075398"/>
    <s v="Grado en Educación Primaria"/>
    <n v="18075398"/>
    <s v="JAVIER"/>
    <s v="BARTOLOMÉ"/>
    <s v="MURUGARREN"/>
    <s v="javier.bartolome@alum.unirioja.es"/>
    <s v="2016-17"/>
    <x v="0"/>
    <s v="2019-20"/>
    <d v="2019-07-24T11:27:22"/>
  </r>
  <r>
    <x v="5"/>
    <n v="72608569"/>
    <s v="Grado en Educación Primaria"/>
    <n v="72608569"/>
    <s v="OLAIA"/>
    <s v="LUQUE"/>
    <s v="GARCIA"/>
    <s v="olaia.luque@alum.unirioja.es"/>
    <s v="2016-17"/>
    <x v="0"/>
    <s v="2019-20"/>
    <d v="2019-07-29T09:48:42"/>
  </r>
  <r>
    <x v="5"/>
    <n v="16639160"/>
    <s v="Grado en Educación Primaria"/>
    <n v="16639160"/>
    <s v="CLARA"/>
    <s v="GUZMÁN"/>
    <s v="FERNÁNDEZ"/>
    <s v="clara.guzman@alum.unirioja.es"/>
    <s v="2016-17"/>
    <x v="0"/>
    <s v="2019-20"/>
    <d v="2019-07-26T09:59:34"/>
  </r>
  <r>
    <x v="5"/>
    <n v="21045758"/>
    <s v="Grado en Educación Primaria"/>
    <n v="21045758"/>
    <s v="LAURA"/>
    <s v="CARMONA"/>
    <s v="SÁINZ"/>
    <s v="laura.carmona@alum.unirioja.es"/>
    <s v="2016-17"/>
    <x v="0"/>
    <s v="2019-20"/>
    <d v="2019-07-25T10:31:35"/>
  </r>
  <r>
    <x v="5"/>
    <n v="18086909"/>
    <s v="Grado en Educación Primaria"/>
    <n v="18086909"/>
    <s v="BERENICE ESTEFANÍA"/>
    <s v="CAJAMARCA"/>
    <s v="SOTO"/>
    <s v="berenice.cajamarca@alum.unirioja.es"/>
    <s v="2016-17"/>
    <x v="0"/>
    <s v="2019-20"/>
    <d v="2019-07-24T10:19:12"/>
  </r>
  <r>
    <x v="5"/>
    <n v="18080167"/>
    <s v="Grado en Educación Primaria"/>
    <n v="18080167"/>
    <s v="NEREA"/>
    <s v="PÉREZ"/>
    <s v="OCHOA"/>
    <s v="nerea.perezo@alum.unirioja.es"/>
    <s v="2016-17"/>
    <x v="1"/>
    <s v="2019-20"/>
    <d v="2019-07-26T10:27:05"/>
  </r>
  <r>
    <x v="5"/>
    <n v="78760577"/>
    <s v="Grado en Educación Primaria"/>
    <n v="78760577"/>
    <s v="JAIME"/>
    <s v="AYUSO"/>
    <s v="LIBRADA"/>
    <s v="jaime.ayuso@alum.unirioja.es"/>
    <s v="2016-17"/>
    <x v="0"/>
    <s v="2019-20"/>
    <d v="2019-07-24T02:49:49"/>
  </r>
  <r>
    <x v="5"/>
    <n v="16643362"/>
    <s v="Grado en Educación Primaria"/>
    <n v="16643362"/>
    <s v="NADIA"/>
    <s v="AGUIRRE"/>
    <s v="MATEO"/>
    <s v="nadia.aguirre@alum.unirioja.es"/>
    <s v="2016-17"/>
    <x v="0"/>
    <s v="2019-20"/>
    <d v="2019-07-25T09:20:50"/>
  </r>
  <r>
    <x v="5"/>
    <n v="16641961"/>
    <s v="Grado en Educación Primaria"/>
    <n v="16641961"/>
    <s v="DOMINGO TAREK"/>
    <s v="HERNAIZ"/>
    <s v="ELAMRANI"/>
    <s v="domingo-tarek.hernaiz@alum.unirioja.es"/>
    <s v="2016-17"/>
    <x v="0"/>
    <s v="2019-20"/>
    <d v="2019-07-24T12:42:29"/>
  </r>
  <r>
    <x v="5"/>
    <n v="73457447"/>
    <s v="Grado en Educación Primaria"/>
    <n v="73457447"/>
    <s v="AMAIA"/>
    <s v="MEDRANO"/>
    <s v="MELLADO"/>
    <s v="amaia.medrano@alum.unirioja.es"/>
    <s v="2016-17"/>
    <x v="0"/>
    <s v="2019-20"/>
    <d v="2019-07-24T11:33:37"/>
  </r>
  <r>
    <x v="5"/>
    <n v="44647027"/>
    <s v="Grado en Educación Primaria"/>
    <n v="44647027"/>
    <s v="AMAIA"/>
    <s v="NAVARRO"/>
    <s v="FERNANDEZ"/>
    <s v="amaia.navarro@alum.unirioja.es"/>
    <s v="2016-17"/>
    <x v="0"/>
    <s v="2019-20"/>
    <d v="2019-07-30T11:47:14"/>
  </r>
  <r>
    <x v="5"/>
    <n v="16632398"/>
    <s v="Grado en Educación Primaria"/>
    <n v="16632398"/>
    <s v="CARLOTA"/>
    <s v="MARTÍNEZ"/>
    <s v="MARTÍNEZ"/>
    <s v="carlota.martinez@alum.unirioja.es"/>
    <s v="2016-17"/>
    <x v="0"/>
    <s v="2019-20"/>
    <d v="2019-07-24T10:14:18"/>
  </r>
  <r>
    <x v="5"/>
    <n v="73127727"/>
    <s v="Grado en Educación Primaria"/>
    <n v="73127727"/>
    <s v="DAVID"/>
    <s v="SAENZ-TORRE"/>
    <s v="NUÑEZ"/>
    <s v="david.saenz-torre@alum.unirioja.es"/>
    <s v="2016-17"/>
    <x v="0"/>
    <s v="2019-20"/>
    <d v="2019-07-24T04:53:29"/>
  </r>
  <r>
    <x v="5"/>
    <n v="45176025"/>
    <s v="Grado en Educación Primaria"/>
    <n v="45176025"/>
    <s v="VIRGINIA"/>
    <s v="AMEZCUA"/>
    <s v="TORRES"/>
    <s v="virginia.amezcua@alum.unirioja.es"/>
    <s v="2016-17"/>
    <x v="0"/>
    <s v="2019-20"/>
    <d v="2019-07-24T11:28:34"/>
  </r>
  <r>
    <x v="5"/>
    <s v="X8846218"/>
    <s v="Grado en Educación Primaria"/>
    <s v="X8846218"/>
    <s v="BRIGITTE"/>
    <s v="GHINDA"/>
    <m/>
    <s v="brigitte.ghinda@alum.unirioja.es"/>
    <s v="2016-17"/>
    <x v="0"/>
    <s v="2019-20"/>
    <d v="2019-07-27T10:46:15"/>
  </r>
  <r>
    <x v="5"/>
    <n v="78757587"/>
    <s v="Grado en Educación Primaria"/>
    <n v="78757587"/>
    <s v="CARLA"/>
    <s v="URDANIZ"/>
    <s v="LASHERAS"/>
    <s v="carla.urdaniz@alum.unirioja.es"/>
    <s v="2016-17"/>
    <x v="0"/>
    <s v="2019-20"/>
    <d v="2019-07-25T04:38:32"/>
  </r>
  <r>
    <x v="5"/>
    <n v="16636580"/>
    <s v="Grado en Educación Primaria"/>
    <n v="16636580"/>
    <s v="NORA"/>
    <s v="OLAZÁBAL"/>
    <s v="MAISO"/>
    <s v="nora.olazabal@alum.unirioja.es"/>
    <s v="2016-17"/>
    <x v="0"/>
    <s v="2019-20"/>
    <d v="2019-07-29T02:56:07"/>
  </r>
  <r>
    <x v="5"/>
    <n v="16636680"/>
    <s v="Grado en Educación Primaria"/>
    <n v="16636680"/>
    <s v="IRENE MARÍA"/>
    <s v="TOLEDO"/>
    <s v="SOLANO"/>
    <s v="irene-maria.toledo@alum.unirioja.es"/>
    <s v="2016-17"/>
    <x v="0"/>
    <s v="2019-20"/>
    <d v="2019-07-29T03:07:04"/>
  </r>
  <r>
    <x v="5"/>
    <n v="73467047"/>
    <s v="Grado en Educación Primaria"/>
    <n v="73467047"/>
    <s v="JON"/>
    <s v="FERNANDEZ"/>
    <s v="ORAINDI"/>
    <s v="jon.fernandez@alum.unirioja.es"/>
    <s v="2016-17"/>
    <x v="0"/>
    <s v="2019-20"/>
    <d v="2019-07-26T10:39:45"/>
  </r>
  <r>
    <x v="5"/>
    <n v="17499113"/>
    <s v="Grado en Educación Primaria"/>
    <n v="17499113"/>
    <s v="MARÍA ELENA"/>
    <s v="ISASI"/>
    <s v="HIDALGO"/>
    <s v="maria-elena.isasi@alum.unirioja.es"/>
    <s v="2016-17"/>
    <x v="0"/>
    <s v="2019-20"/>
    <d v="2019-07-26T01:32:37"/>
  </r>
  <r>
    <x v="5"/>
    <n v="18479525"/>
    <s v="Grado en Educación Primaria"/>
    <n v="18479525"/>
    <s v="STOYCHO"/>
    <s v="STOIANOV"/>
    <s v="STOYKOVA"/>
    <s v="stoycho.dimitrov@alum.unirioja.es"/>
    <s v="2016-17"/>
    <x v="0"/>
    <s v="2019-20"/>
    <d v="2019-07-25T09:42:19"/>
  </r>
  <r>
    <x v="5"/>
    <n v="16636915"/>
    <s v="Grado en Educación Primaria"/>
    <n v="16636915"/>
    <s v="ALBA"/>
    <s v="SAN MARTÍN"/>
    <s v="RETAMAL"/>
    <s v="alba.san-martin@alum.unirioja.es"/>
    <s v="2016-17"/>
    <x v="0"/>
    <s v="2019-20"/>
    <d v="2019-07-24T12:58:02"/>
  </r>
  <r>
    <x v="5"/>
    <n v="78770189"/>
    <s v="Grado en Educación Primaria"/>
    <n v="78770189"/>
    <s v="CRISTINA"/>
    <s v="MORALES"/>
    <s v="LASHERAS"/>
    <s v="cristina.morales@alum.unirioja.es"/>
    <s v="2016-17"/>
    <x v="0"/>
    <s v="2019-20"/>
    <d v="2019-07-25T11:40:47"/>
  </r>
  <r>
    <x v="5"/>
    <n v="16634740"/>
    <s v="Grado en Educación Primaria"/>
    <n v="16634740"/>
    <s v="MARÍA"/>
    <s v="TORRES"/>
    <s v="MURO"/>
    <s v="maria.torres@alum.unirioja.es"/>
    <s v="2016-17"/>
    <x v="0"/>
    <s v="2019-20"/>
    <d v="2019-07-24T10:02:36"/>
  </r>
  <r>
    <x v="5"/>
    <n v="73108959"/>
    <s v="Grado en Educación Primaria"/>
    <n v="73108959"/>
    <s v="IÑIGO"/>
    <s v="ALAMEDA"/>
    <s v="LOPEZ"/>
    <s v="inigo.alameda@alum.unirioja.es"/>
    <s v="2016-17"/>
    <x v="0"/>
    <s v="2019-20"/>
    <d v="2019-07-24T01:13:58"/>
  </r>
  <r>
    <x v="5"/>
    <n v="18075550"/>
    <s v="Grado en Educación Primaria"/>
    <n v="18075550"/>
    <s v="ANDREA"/>
    <s v="DÍEZ"/>
    <s v="JIMÉNEZ"/>
    <s v="andrea.diez@alum.unirioja.es"/>
    <s v="2016-17"/>
    <x v="0"/>
    <s v="2019-20"/>
    <d v="2019-07-24T11:35:41"/>
  </r>
  <r>
    <x v="5"/>
    <n v="16607872"/>
    <s v="Grado en Educación Primaria"/>
    <n v="16607872"/>
    <s v="JESICA"/>
    <s v="REVILLA"/>
    <s v="ROYO"/>
    <s v="jesica.revilla@alum.unirioja.es"/>
    <s v="2017-18"/>
    <x v="0"/>
    <s v="2019-20"/>
    <d v="2019-07-24T09:34:03"/>
  </r>
  <r>
    <x v="5"/>
    <n v="17497300"/>
    <s v="Grado en Educación Primaria"/>
    <n v="17497300"/>
    <s v="MARÍA"/>
    <s v="VITERI"/>
    <s v="APESTEGUI"/>
    <s v="maria.viteri@alum.unirioja.es"/>
    <s v="2017-18"/>
    <x v="0"/>
    <s v="2019-20"/>
    <d v="2019-07-28T06:32:27"/>
  </r>
  <r>
    <x v="5"/>
    <n v="16640402"/>
    <s v="Grado en Educación Primaria"/>
    <n v="16640402"/>
    <s v="ÁNGELA"/>
    <s v="LÓPEZ"/>
    <s v="FERNÁNDEZ"/>
    <s v="angela.lopezf@alum.unirioja.es"/>
    <s v="2017-18"/>
    <x v="0"/>
    <s v="2019-20"/>
    <d v="2019-07-24T11:04:50"/>
  </r>
  <r>
    <x v="5"/>
    <n v="58045992"/>
    <s v="Grado en Educación Primaria"/>
    <n v="58045992"/>
    <s v="YENERITH"/>
    <s v="CORTES"/>
    <s v="BUENO"/>
    <s v="yenerith.cortes@alum.unirioja.es"/>
    <s v="2017-18"/>
    <x v="0"/>
    <s v="2019-20"/>
    <d v="2019-07-24T10:19:50"/>
  </r>
  <r>
    <x v="5"/>
    <n v="17495458"/>
    <s v="Grado en Educación Primaria"/>
    <n v="17495458"/>
    <s v="SOFÍA"/>
    <s v="MARTÍNEZ"/>
    <s v="MIGUEL"/>
    <s v="sofia.martinez@alum.unirioja.es"/>
    <s v="2017-18"/>
    <x v="0"/>
    <s v="2019-20"/>
    <d v="2019-07-24T09:16:32"/>
  </r>
  <r>
    <x v="5"/>
    <n v="16633800"/>
    <s v="Grado en Educación Primaria"/>
    <n v="16633800"/>
    <s v="SANDRA"/>
    <s v="GONZÁLEZ"/>
    <s v="MORENO"/>
    <s v="sandra.gonzalezm@alum.unirioja.es"/>
    <s v="2017-18"/>
    <x v="0"/>
    <s v="2019-20"/>
    <d v="2019-07-24T10:46:56"/>
  </r>
  <r>
    <x v="5"/>
    <n v="16628004"/>
    <s v="Grado en Educación Primaria"/>
    <n v="16628004"/>
    <s v="ARANTXA"/>
    <s v="MARZO"/>
    <s v="OYARBIDE"/>
    <s v="arantxa.marzo@alum.unirioja.es"/>
    <s v="2017-18"/>
    <x v="0"/>
    <s v="2019-20"/>
    <d v="2019-07-24T09:24:18"/>
  </r>
  <r>
    <x v="5"/>
    <n v="18079884"/>
    <s v="Grado en Educación Primaria"/>
    <n v="18079884"/>
    <s v="ELENA"/>
    <s v="JIMÉNEZ"/>
    <s v="MARTÍN"/>
    <s v="elena.jimenez@alum.unirioja.es"/>
    <s v="2017-18"/>
    <x v="0"/>
    <s v="2019-20"/>
    <d v="2019-07-24T10:29:27"/>
  </r>
  <r>
    <x v="5"/>
    <n v="18078463"/>
    <s v="Grado en Educación Primaria"/>
    <n v="18078463"/>
    <s v="ALFONSO CARLOS"/>
    <s v="MORA"/>
    <s v="HERRÁEZ"/>
    <s v="alfonso-carlos.mora@alum.unirioja.es"/>
    <s v="2017-18"/>
    <x v="0"/>
    <s v="2019-20"/>
    <d v="2019-07-24T01:46:51"/>
  </r>
  <r>
    <x v="5"/>
    <n v="12779726"/>
    <s v="Grado en Educación Primaria"/>
    <n v="12779726"/>
    <s v="MARÍA DEL CARMEN"/>
    <s v="SALVADOR"/>
    <s v="POLANCO"/>
    <s v="maria-carmen.salvador@alum.unirioja.es"/>
    <s v="2017-18"/>
    <x v="0"/>
    <s v="2019-20"/>
    <d v="2019-07-26T11:01:18"/>
  </r>
  <r>
    <x v="5"/>
    <n v="17497570"/>
    <s v="Grado en Educación Primaria"/>
    <n v="17497570"/>
    <s v="MARÍA"/>
    <s v="DICKSON"/>
    <s v="MUÑOZ"/>
    <s v="maria.dickson@alum.unirioja.es"/>
    <s v="2017-18"/>
    <x v="0"/>
    <s v="2019-20"/>
    <d v="2019-07-24T09:01:02"/>
  </r>
  <r>
    <x v="5"/>
    <n v="21046136"/>
    <s v="Grado en Educación Primaria"/>
    <n v="21046136"/>
    <s v="ANDREA"/>
    <s v="MARTÍNEZ"/>
    <s v="HERNANDO"/>
    <s v="andrea.martinezh@alum.unirioja.es"/>
    <s v="2017-18"/>
    <x v="0"/>
    <s v="2019-20"/>
    <d v="2019-07-25T08:33:28"/>
  </r>
  <r>
    <x v="5"/>
    <n v="78771066"/>
    <s v="Grado en Educación Primaria"/>
    <n v="78771066"/>
    <s v="JUAN"/>
    <s v="CATALÁN"/>
    <s v="RAMÓN"/>
    <s v="juan.catalan@alum.unirioja.es"/>
    <s v="2017-18"/>
    <x v="0"/>
    <s v="2019-20"/>
    <d v="2019-07-25T06:24:18"/>
  </r>
  <r>
    <x v="5"/>
    <n v="18090131"/>
    <s v="Grado en Educación Primaria"/>
    <n v="18090131"/>
    <s v="MARINA"/>
    <s v="SÁENZ"/>
    <s v="GUTIÉRREZ"/>
    <s v="marina.saenz@alum.unirioja.es"/>
    <s v="2017-18"/>
    <x v="0"/>
    <s v="2019-20"/>
    <d v="2019-07-25T09:24:28"/>
  </r>
  <r>
    <x v="5"/>
    <n v="16617841"/>
    <s v="Grado en Educación Primaria"/>
    <n v="16617841"/>
    <s v="ALICIA"/>
    <s v="VENTOSO"/>
    <s v="GIL"/>
    <s v="alicia.ventoso@alum.unirioja.es"/>
    <s v="2017-18"/>
    <x v="0"/>
    <s v="2019-20"/>
    <d v="2019-07-26T02:11:26"/>
  </r>
  <r>
    <x v="5"/>
    <n v="16639782"/>
    <s v="Grado en Educación Primaria"/>
    <n v="16639782"/>
    <s v="INÉS"/>
    <s v="GARCÍA"/>
    <s v="LASOTA"/>
    <s v="ines.garcial@alum.unirioja.es"/>
    <s v="2017-18"/>
    <x v="0"/>
    <s v="2019-20"/>
    <d v="2019-07-24T09:10:23"/>
  </r>
  <r>
    <x v="5"/>
    <n v="18081310"/>
    <s v="Grado en Educación Primaria"/>
    <n v="18081310"/>
    <s v="MÓNICA"/>
    <s v="GARRIDO"/>
    <s v="RUIZ"/>
    <s v="monica.garridor@alum.unirioja.es"/>
    <s v="2017-18"/>
    <x v="0"/>
    <s v="2019-20"/>
    <d v="2019-07-25T11:43:24"/>
  </r>
  <r>
    <x v="5"/>
    <n v="72840953"/>
    <s v="Grado en Educación Primaria"/>
    <n v="72840953"/>
    <s v="JENNIFER"/>
    <s v="GARCÍA"/>
    <s v="SALGADO"/>
    <s v="jennifer.garcia@alum.unirioja.es"/>
    <s v="2017-18"/>
    <x v="0"/>
    <s v="2019-20"/>
    <d v="2019-07-24T09:03:37"/>
  </r>
  <r>
    <x v="5"/>
    <n v="17497595"/>
    <s v="Grado en Educación Primaria"/>
    <n v="17497595"/>
    <s v="MARÍA"/>
    <s v="FERNÁNDEZ"/>
    <s v="PASCUAL"/>
    <s v="maria.fernandezpa@alum.unirioja.es"/>
    <s v="2017-18"/>
    <x v="0"/>
    <s v="2019-20"/>
    <d v="2019-07-24T09:10:24"/>
  </r>
  <r>
    <x v="5"/>
    <n v="78772684"/>
    <s v="Grado en Educación Primaria"/>
    <n v="78772684"/>
    <s v="NATALIA"/>
    <s v="ARELLANO"/>
    <s v="LEÓN"/>
    <s v="natalia.arellano@alum.unirioja.es"/>
    <s v="2017-18"/>
    <x v="0"/>
    <s v="2019-20"/>
    <d v="2019-07-29T11:04:38"/>
  </r>
  <r>
    <x v="5"/>
    <n v="17499010"/>
    <s v="Grado en Educación Primaria"/>
    <n v="17499010"/>
    <s v="DANIEL"/>
    <s v="MARTÍNEZ"/>
    <s v="SAN MIGUEL"/>
    <s v="daniel.martinezs@alum.unirioja.es"/>
    <s v="2017-18"/>
    <x v="0"/>
    <s v="2019-20"/>
    <d v="2019-07-24T11:56:14"/>
  </r>
  <r>
    <x v="5"/>
    <n v="16636820"/>
    <s v="Grado en Educación Primaria"/>
    <n v="16636820"/>
    <s v="MARÍA"/>
    <s v="LIMIA"/>
    <s v="PEÑALVA"/>
    <s v="maria.limia@alum.unirioja.es"/>
    <s v="2017-18"/>
    <x v="0"/>
    <s v="2019-20"/>
    <d v="2019-07-24T09:02:44"/>
  </r>
  <r>
    <x v="5"/>
    <n v="17498080"/>
    <s v="Grado en Educación Primaria"/>
    <n v="17498080"/>
    <s v="LUCÍA"/>
    <s v="GARRIDO"/>
    <s v="SAN JUAN"/>
    <s v="lucia.garridos@alum.unirioja.es"/>
    <s v="2017-18"/>
    <x v="0"/>
    <s v="2019-20"/>
    <d v="2019-07-24T05:37:40"/>
  </r>
  <r>
    <x v="5"/>
    <n v="18089243"/>
    <s v="Grado en Educación Primaria"/>
    <n v="18089243"/>
    <s v="IRENE"/>
    <s v="GALILEA"/>
    <s v="GAMBRA"/>
    <s v="irene.galileaga@alum.unirioja.es"/>
    <s v="2017-18"/>
    <x v="0"/>
    <s v="2019-20"/>
    <d v="2019-07-29T09:10:55"/>
  </r>
  <r>
    <x v="5"/>
    <n v="17497038"/>
    <s v="Grado en Educación Primaria"/>
    <n v="17497038"/>
    <s v="MARÍA"/>
    <s v="BERMEJO"/>
    <s v="GUTIÉRREZ"/>
    <s v="maria.bermejo@alum.unirioja.es"/>
    <s v="2017-18"/>
    <x v="0"/>
    <s v="2019-20"/>
    <d v="2019-07-24T02:43:32"/>
  </r>
  <r>
    <x v="5"/>
    <n v="78772530"/>
    <s v="Grado en Educación Primaria"/>
    <n v="78772530"/>
    <s v="ÓSCAR"/>
    <s v="VIRTO"/>
    <s v="ALFARO"/>
    <s v="oscar.virto@alum.unirioja.es"/>
    <s v="2017-18"/>
    <x v="0"/>
    <s v="2019-20"/>
    <d v="2019-07-30T02:38:00"/>
  </r>
  <r>
    <x v="5"/>
    <n v="18081725"/>
    <s v="Grado en Educación Primaria"/>
    <n v="18081725"/>
    <s v="MARTA"/>
    <s v="RUIZ"/>
    <s v="VILLAVERDE"/>
    <s v="marta.ruizv@alum.unirioja.es"/>
    <s v="2017-18"/>
    <x v="0"/>
    <s v="2019-20"/>
    <d v="2019-07-25T01:44:24"/>
  </r>
  <r>
    <x v="5"/>
    <n v="18076726"/>
    <s v="Grado en Educación Primaria"/>
    <n v="18076726"/>
    <s v="ANA"/>
    <s v="JORGE"/>
    <s v="GARCÍA"/>
    <s v="ana.jorge@alum.unirioja.es"/>
    <s v="2017-18"/>
    <x v="0"/>
    <s v="2019-20"/>
    <d v="2019-07-24T04:54:40"/>
  </r>
  <r>
    <x v="5"/>
    <n v="18081055"/>
    <s v="Grado en Educación Primaria"/>
    <n v="18081055"/>
    <s v="RUBÉN"/>
    <s v="ROCANDIO"/>
    <s v="CORCUERA"/>
    <s v="ruben.rocandio@alum.unirioja.es"/>
    <s v="2017-18"/>
    <x v="0"/>
    <s v="2019-20"/>
    <d v="2019-07-24T04:00:50"/>
  </r>
  <r>
    <x v="5"/>
    <n v="18082028"/>
    <s v="Grado en Educación Primaria"/>
    <n v="18082028"/>
    <s v="GUILLERMO"/>
    <s v="MARTÍNEZ"/>
    <s v="LLERINS"/>
    <s v="guillermo.martinezl@alum.unirioja.es"/>
    <s v="2017-18"/>
    <x v="0"/>
    <s v="2019-20"/>
    <d v="2019-07-24T10:23:17"/>
  </r>
  <r>
    <x v="5"/>
    <n v="16642387"/>
    <s v="Grado en Educación Primaria"/>
    <n v="16642387"/>
    <s v="RAQUEL"/>
    <s v="FERNÁNDEZ"/>
    <s v="SÁENZ"/>
    <s v="raquel.fernandezs@alum.unirioja.es"/>
    <s v="2017-18"/>
    <x v="0"/>
    <s v="2019-20"/>
    <d v="2019-07-25T02:44:09"/>
  </r>
  <r>
    <x v="5"/>
    <s v="X4364672"/>
    <s v="Grado en Educación Primaria"/>
    <s v="X4364672"/>
    <s v="DIANA"/>
    <s v="DANILAS"/>
    <m/>
    <s v="diana.danilas@alum.unirioja.es"/>
    <s v="2017-18"/>
    <x v="0"/>
    <s v="2019-20"/>
    <d v="2019-07-24T10:14:27"/>
  </r>
  <r>
    <x v="5"/>
    <n v="16635873"/>
    <s v="Grado en Educación Primaria"/>
    <n v="16635873"/>
    <s v="MARTA"/>
    <s v="OCHOA"/>
    <s v="LUMBRERAS"/>
    <s v="marta.ochoal@alum.unirioja.es"/>
    <s v="2017-18"/>
    <x v="0"/>
    <s v="2019-20"/>
    <d v="2019-07-24T11:23:59"/>
  </r>
  <r>
    <x v="5"/>
    <n v="45175966"/>
    <s v="Grado en Educación Primaria"/>
    <n v="45175966"/>
    <s v="CARLA"/>
    <s v="OTEIZA"/>
    <s v="VILCHEZ"/>
    <s v="carla.oteiza@alum.unirioja.es"/>
    <s v="2017-18"/>
    <x v="0"/>
    <s v="2019-20"/>
    <d v="2019-07-26T01:05:05"/>
  </r>
  <r>
    <x v="5"/>
    <n v="18089517"/>
    <s v="Grado en Educación Primaria"/>
    <n v="18089517"/>
    <s v="IRENE"/>
    <s v="TRICIO"/>
    <s v="DARBONNENS"/>
    <s v="irene.tricio@alum.unirioja.es"/>
    <s v="2017-18"/>
    <x v="0"/>
    <s v="2019-20"/>
    <d v="2019-07-26T10:36:47"/>
  </r>
  <r>
    <x v="5"/>
    <n v="78770009"/>
    <s v="Grado en Educación Primaria"/>
    <n v="78770009"/>
    <s v="MARTA"/>
    <s v="VILLAFRANCA"/>
    <s v="VILLANUEVA"/>
    <s v="marta.villafranca@alum.unirioja.es"/>
    <s v="2017-18"/>
    <x v="0"/>
    <s v="2019-20"/>
    <d v="2019-07-25T11:58:07"/>
  </r>
  <r>
    <x v="5"/>
    <n v="78778242"/>
    <s v="Grado en Educación Primaria"/>
    <n v="78778242"/>
    <s v="MAIALEN"/>
    <s v="SASO"/>
    <s v="FORNIES"/>
    <s v="maialen.saso@alum.unirioja.es"/>
    <s v="2017-18"/>
    <x v="0"/>
    <s v="2019-20"/>
    <d v="2019-07-25T12:23:56"/>
  </r>
  <r>
    <x v="5"/>
    <n v="18088819"/>
    <s v="Grado en Educación Primaria"/>
    <n v="18088819"/>
    <s v="CAMILA"/>
    <s v="CASTRO"/>
    <s v="GARRO"/>
    <s v="camila.castro@alum.unirioja.es"/>
    <s v="2017-18"/>
    <x v="0"/>
    <s v="2019-20"/>
    <d v="2019-07-30T02:23:51"/>
  </r>
  <r>
    <x v="5"/>
    <n v="73127500"/>
    <s v="Grado en Educación Primaria"/>
    <n v="73127500"/>
    <s v="SILVIA"/>
    <s v="HASENBURG"/>
    <s v="VIEJO"/>
    <s v="silvia.hasenburg@alum.unirioja.es"/>
    <s v="2017-18"/>
    <x v="0"/>
    <s v="2019-20"/>
    <d v="2019-07-24T05:55:26"/>
  </r>
  <r>
    <x v="5"/>
    <n v="16642360"/>
    <s v="Grado en Educación Primaria"/>
    <n v="16642360"/>
    <s v="ALBERTO"/>
    <s v="FERNÁNDEZ"/>
    <s v="SANTAMARÍA"/>
    <s v="alberto.fernandezs@alum.unirioja.es"/>
    <s v="2017-18"/>
    <x v="0"/>
    <s v="2019-20"/>
    <d v="2019-07-25T05:08:20"/>
  </r>
  <r>
    <x v="5"/>
    <n v="18077950"/>
    <s v="Grado en Educación Primaria"/>
    <n v="18077950"/>
    <s v="LAURA"/>
    <s v="PÉREZ"/>
    <s v="SÁEZ"/>
    <s v="laura.perezs@alum.unirioja.es"/>
    <s v="2017-18"/>
    <x v="0"/>
    <s v="2019-20"/>
    <d v="2019-07-24T11:07:18"/>
  </r>
  <r>
    <x v="5"/>
    <n v="21046232"/>
    <s v="Grado en Educación Primaria"/>
    <n v="21046232"/>
    <s v="MARTA"/>
    <s v="HERNÁEZ"/>
    <s v="CAPILLA"/>
    <s v="marta.hernaez@alum.unirioja.es"/>
    <s v="2017-18"/>
    <x v="0"/>
    <s v="2019-20"/>
    <d v="2019-07-24T05:23:31"/>
  </r>
  <r>
    <x v="5"/>
    <n v="16643973"/>
    <s v="Grado en Educación Primaria"/>
    <n v="16643973"/>
    <s v="VÍCTOR"/>
    <s v="RENET"/>
    <s v="LÓPEZ DE DAVALILLO"/>
    <s v="victor.renet@alum.unirioja.es"/>
    <s v="2017-18"/>
    <x v="0"/>
    <s v="2019-20"/>
    <d v="2019-07-24T11:44:05"/>
  </r>
  <r>
    <x v="5"/>
    <n v="18075000"/>
    <s v="Grado en Educación Primaria"/>
    <n v="18075000"/>
    <s v="ALBERTO"/>
    <s v="ÁLVAREZ"/>
    <s v="MARTÍNEZ"/>
    <s v="alberto.alvarezm@alum.unirioja.es"/>
    <s v="2017-18"/>
    <x v="0"/>
    <s v="2019-20"/>
    <d v="2019-07-26T04:23:05"/>
  </r>
  <r>
    <x v="5"/>
    <n v="44642654"/>
    <s v="Grado en Educación Primaria"/>
    <n v="44642654"/>
    <s v="ASIER"/>
    <s v="LACARRA"/>
    <s v="ECHARRI"/>
    <s v="asier.lacarra@alum.unirioja.es"/>
    <s v="2017-18"/>
    <x v="0"/>
    <s v="2019-20"/>
    <d v="2019-07-29T02:18:56"/>
  </r>
  <r>
    <x v="5"/>
    <n v="16638953"/>
    <s v="Grado en Educación Primaria"/>
    <n v="16638953"/>
    <s v="JUDITH"/>
    <s v="LUZURIAGA"/>
    <s v="ALBELDA"/>
    <s v="judith.luzuriaga@alum.unirioja.es"/>
    <s v="2017-18"/>
    <x v="0"/>
    <s v="2019-20"/>
    <d v="2019-07-29T03:17:02"/>
  </r>
  <r>
    <x v="5"/>
    <n v="17497931"/>
    <s v="Grado en Educación Primaria"/>
    <n v="17497931"/>
    <s v="ADRIÁN"/>
    <s v="JIMÉNEZ"/>
    <s v="GONZÁLEZ"/>
    <s v="adrian.jimenezg@alum.unirioja.es"/>
    <s v="2017-18"/>
    <x v="0"/>
    <s v="2019-20"/>
    <d v="2019-07-25T07:42:15"/>
  </r>
  <r>
    <x v="5"/>
    <n v="18077815"/>
    <s v="Grado en Educación Primaria"/>
    <n v="18077815"/>
    <s v="PALOMA"/>
    <s v="VIGUERA"/>
    <s v="MANZANARES"/>
    <s v="paloma.viguera@alum.unirioja.es"/>
    <s v="2017-18"/>
    <x v="0"/>
    <s v="2019-20"/>
    <d v="2019-07-25T11:27:54"/>
  </r>
  <r>
    <x v="5"/>
    <n v="73114808"/>
    <s v="Grado en Educación Primaria"/>
    <n v="73114808"/>
    <s v="MIGUEL"/>
    <s v="OCHOA"/>
    <s v="MURUGARREN"/>
    <s v="miguel.ochoa@alum.unirioja.es"/>
    <s v="2017-18"/>
    <x v="0"/>
    <s v="2019-20"/>
    <d v="2019-07-27T01:26:06"/>
  </r>
  <r>
    <x v="5"/>
    <n v="45175528"/>
    <s v="Grado en Educación Primaria"/>
    <n v="45175528"/>
    <s v="MARÍA ALEKSANDRA"/>
    <s v="MUÑOZ"/>
    <s v="SANCHO"/>
    <s v="maria-aleksandra.munoz@alum.unirioja.es"/>
    <s v="2017-18"/>
    <x v="0"/>
    <s v="2019-20"/>
    <d v="2019-07-24T09:30:10"/>
  </r>
  <r>
    <x v="5"/>
    <n v="45176093"/>
    <s v="Grado en Educación Primaria"/>
    <n v="45176093"/>
    <s v="IRATXE"/>
    <s v="FRANCÉS"/>
    <s v="MEDRANO"/>
    <s v="iratxe.frances@alum.unirioja.es"/>
    <s v="2017-18"/>
    <x v="0"/>
    <s v="2019-20"/>
    <d v="2019-07-30T08:49:06"/>
  </r>
  <r>
    <x v="5"/>
    <n v="16642621"/>
    <s v="Grado en Educación Primaria"/>
    <n v="16642621"/>
    <s v="MARINA"/>
    <s v="LOSANTOS"/>
    <s v="SOLDEVILLA"/>
    <s v="marina.losantos@alum.unirioja.es"/>
    <s v="2017-18"/>
    <x v="0"/>
    <s v="2019-20"/>
    <d v="2019-07-24T11:56:14"/>
  </r>
  <r>
    <x v="5"/>
    <n v="18081692"/>
    <s v="Grado en Educación Primaria"/>
    <n v="18081692"/>
    <s v="ELENA"/>
    <s v="GIL"/>
    <s v="ARAGÓ"/>
    <s v="elena.gil@alum.unirioja.es"/>
    <s v="2017-18"/>
    <x v="0"/>
    <s v="2019-20"/>
    <d v="2019-07-24T09:10:23"/>
  </r>
  <r>
    <x v="5"/>
    <n v="80091419"/>
    <s v="Grado en Educación Primaria"/>
    <n v="80091419"/>
    <s v="TERESA DEL ROCÍO"/>
    <s v="CORBACHO"/>
    <s v="BERMEJO"/>
    <s v="teresa.corbacho@alum.unirioja.es"/>
    <s v="2017-18"/>
    <x v="1"/>
    <s v="2019-20"/>
    <d v="2019-07-26T01:04:44"/>
  </r>
  <r>
    <x v="5"/>
    <n v="45993715"/>
    <s v="Grado en Educación Primaria"/>
    <n v="45993715"/>
    <s v="LAURA"/>
    <s v="MIRANDA"/>
    <s v="LÓPEZ"/>
    <s v="laura.miranda@alum.unirioja.es"/>
    <s v="2017-18"/>
    <x v="0"/>
    <s v="2019-20"/>
    <d v="2019-07-26T12:35:06"/>
  </r>
  <r>
    <x v="5"/>
    <n v="16630435"/>
    <s v="Grado en Educación Primaria"/>
    <n v="16630435"/>
    <s v="SARA"/>
    <s v="ZURBANO"/>
    <s v="PECIÑA"/>
    <s v="sara.zurbano@alum.unirioja.es"/>
    <s v="2017-18"/>
    <x v="0"/>
    <s v="2019-20"/>
    <d v="2019-07-24T09:08:39"/>
  </r>
  <r>
    <x v="5"/>
    <n v="17495064"/>
    <s v="Grado en Educación Primaria"/>
    <n v="17495064"/>
    <s v="FERNANDO"/>
    <s v="AMESTOY"/>
    <s v="VITERI"/>
    <s v="fernando.amestoy@alum.unirioja.es"/>
    <s v="2017-18"/>
    <x v="0"/>
    <s v="2019-20"/>
    <d v="2019-07-29T09:12:58"/>
  </r>
  <r>
    <x v="5"/>
    <n v="16620256"/>
    <s v="Grado en Educación Primaria"/>
    <n v="16620256"/>
    <s v="TERESA"/>
    <s v="BÓBEDA"/>
    <s v="FERNÁNDEZ"/>
    <s v="teresa.bobeda@alum.unirioja.es"/>
    <s v="2017-18"/>
    <x v="0"/>
    <s v="2019-20"/>
    <d v="2019-07-31T07:53:27"/>
  </r>
  <r>
    <x v="5"/>
    <n v="16636174"/>
    <s v="Grado en Educación Primaria"/>
    <n v="16636174"/>
    <s v="NURIA"/>
    <s v="GONZÁLEZ"/>
    <s v="BLANCO"/>
    <s v="nuria.gonzalezb@alum.unirioja.es"/>
    <s v="2017-18"/>
    <x v="0"/>
    <s v="2019-20"/>
    <d v="2019-07-24T09:03:13"/>
  </r>
  <r>
    <x v="5"/>
    <n v="16626318"/>
    <s v="Grado en Educación Primaria"/>
    <n v="16626318"/>
    <s v="SERGIO"/>
    <s v="MURO"/>
    <s v="HERNAIZ"/>
    <s v="sergio.muro@alum.unirioja.es"/>
    <s v="2017-18"/>
    <x v="0"/>
    <s v="2019-20"/>
    <d v="2019-07-26T04:34:36"/>
  </r>
  <r>
    <x v="5"/>
    <n v="44647001"/>
    <s v="Grado en Educación Primaria"/>
    <n v="44647001"/>
    <s v="GUILLERMO"/>
    <s v="LARDIÉS"/>
    <s v="LÓPEZ"/>
    <s v="guillermo.lardies@alum.unirioja.es"/>
    <s v="2017-18"/>
    <x v="0"/>
    <s v="2019-20"/>
    <d v="2019-07-24T09:10:32"/>
  </r>
  <r>
    <x v="5"/>
    <n v="16639753"/>
    <s v="Grado en Educación Primaria"/>
    <n v="16639753"/>
    <s v="VIRGINIA"/>
    <s v="AMOR"/>
    <s v="BEISTI"/>
    <s v="virginia.amor@alum.unirioja.es"/>
    <s v="2017-18"/>
    <x v="0"/>
    <s v="2019-20"/>
    <d v="2019-07-26T02:39:32"/>
  </r>
  <r>
    <x v="5"/>
    <n v="18078739"/>
    <s v="Grado en Educación Primaria"/>
    <n v="18078739"/>
    <s v="LUCIA"/>
    <s v="SÁENZ DE CABEZÓN"/>
    <s v="ARANOA"/>
    <s v="lucia.saenzdecabezon@alum.unirioja.es"/>
    <s v="2017-18"/>
    <x v="0"/>
    <s v="2019-20"/>
    <d v="2019-07-25T09:50:25"/>
  </r>
  <r>
    <x v="5"/>
    <n v="18083599"/>
    <s v="Grado en Educación Primaria"/>
    <n v="18083599"/>
    <s v="RAQUEL"/>
    <s v="CUERVO"/>
    <s v="CÁRDENAS"/>
    <s v="raquel.cuervo@alum.unirioja.es"/>
    <s v="2017-18"/>
    <x v="0"/>
    <s v="2019-20"/>
    <d v="2019-07-29T11:33:58"/>
  </r>
  <r>
    <x v="5"/>
    <n v="18077616"/>
    <s v="Grado en Educación Primaria"/>
    <n v="18077616"/>
    <s v="ÁLVARO"/>
    <s v="GARCÍA"/>
    <s v="PÉREZ"/>
    <s v="alvaro.garciap@alum.unirioja.es"/>
    <s v="2017-18"/>
    <x v="0"/>
    <s v="2019-20"/>
    <d v="2019-07-24T09:39:39"/>
  </r>
  <r>
    <x v="5"/>
    <n v="18084256"/>
    <s v="Grado en Educación Primaria"/>
    <n v="18084256"/>
    <s v="MÍRIAM"/>
    <s v="IRUZUBIETA"/>
    <s v="FERNÁNDEZ"/>
    <s v="miriam.iruzubieta@alum.unirioja.es"/>
    <s v="2017-18"/>
    <x v="0"/>
    <s v="2019-20"/>
    <d v="2019-07-25T07:51:29"/>
  </r>
  <r>
    <x v="5"/>
    <n v="18083293"/>
    <s v="Grado en Educación Primaria"/>
    <n v="18083293"/>
    <s v="VÍCTOR"/>
    <s v="MORRAS"/>
    <s v="LUNA"/>
    <s v="victor.morras@alum.unirioja.es"/>
    <s v="2017-18"/>
    <x v="0"/>
    <s v="2019-20"/>
    <d v="2019-07-26T11:04:45"/>
  </r>
  <r>
    <x v="5"/>
    <n v="71349382"/>
    <s v="Grado en Educación Primaria"/>
    <n v="71349382"/>
    <s v="PAULA"/>
    <s v="CABEZÓN"/>
    <s v="URBINA"/>
    <s v="paula.cabezon@alum.unirioja.es"/>
    <s v="2017-18"/>
    <x v="0"/>
    <s v="2019-20"/>
    <d v="2019-07-24T01:46:18"/>
  </r>
  <r>
    <x v="5"/>
    <n v="16639874"/>
    <s v="Grado en Educación Primaria"/>
    <n v="16639874"/>
    <s v="SARA"/>
    <s v="APARICIO"/>
    <s v="PÉREZ"/>
    <s v="sara.aparicio@alum.unirioja.es"/>
    <s v="2017-18"/>
    <x v="0"/>
    <s v="2019-20"/>
    <d v="2019-07-24T09:42:37"/>
  </r>
  <r>
    <x v="5"/>
    <n v="16642456"/>
    <s v="Grado en Educación Primaria"/>
    <n v="16642456"/>
    <s v="SARA"/>
    <s v="MARTÍNEZ"/>
    <s v="SÁNCHEZ"/>
    <s v="sara.martinezs@alum.unirioja.es"/>
    <s v="2017-18"/>
    <x v="0"/>
    <s v="2019-20"/>
    <d v="2019-07-24T03:17:01"/>
  </r>
  <r>
    <x v="5"/>
    <n v="16640131"/>
    <s v="Grado en Educación Primaria"/>
    <n v="16640131"/>
    <s v="MARÍA"/>
    <s v="CENICEROS"/>
    <s v="ARANSAY"/>
    <s v="maria.ceniceros@alum.unirioja.es"/>
    <s v="2017-18"/>
    <x v="0"/>
    <s v="2019-20"/>
    <d v="2019-07-24T09:14:21"/>
  </r>
  <r>
    <x v="5"/>
    <n v="73487937"/>
    <s v="Grado en Educación Primaria"/>
    <n v="73487937"/>
    <s v="ANDREA ISABEL"/>
    <s v="KERR"/>
    <s v="LÓPEZ-ARAUS"/>
    <s v="andrea-isabel.kerr@alum.unirioja.es"/>
    <s v="2017-18"/>
    <x v="0"/>
    <s v="2019-20"/>
    <d v="2019-07-24T11:23:15"/>
  </r>
  <r>
    <x v="5"/>
    <n v="16626370"/>
    <s v="Grado en Educación Primaria"/>
    <n v="16626370"/>
    <s v="JORGE"/>
    <s v="ALCALDE"/>
    <s v="MATUTE"/>
    <s v="jorge.alcalde@alum.unirioja.es"/>
    <s v="2017-18"/>
    <x v="0"/>
    <s v="2019-20"/>
    <d v="2019-07-24T10:22:40"/>
  </r>
  <r>
    <x v="5"/>
    <n v="45175650"/>
    <s v="Grado en Educación Primaria"/>
    <n v="45175650"/>
    <s v="MARTA"/>
    <s v="RUIZ"/>
    <s v="GONZÁLEZ"/>
    <s v="marta.ruizg@alum.unirioja.es"/>
    <s v="2017-18"/>
    <x v="0"/>
    <s v="2019-20"/>
    <d v="2019-07-30T09:11:08"/>
  </r>
  <r>
    <x v="5"/>
    <n v="18185669"/>
    <s v="Grado en Educación Primaria"/>
    <n v="18185669"/>
    <s v="JACKELINE"/>
    <s v="PINTO"/>
    <s v="TORRICO"/>
    <s v="jackeline.pinto@alum.unirioja.es"/>
    <s v="2017-18"/>
    <x v="0"/>
    <s v="2019-20"/>
    <d v="2019-07-26T10:11:42"/>
  </r>
  <r>
    <x v="5"/>
    <n v="18482891"/>
    <s v="Grado en Educación Primaria"/>
    <n v="18482891"/>
    <s v="EVA"/>
    <s v="BEILLARD"/>
    <s v="ESPINOSA"/>
    <s v="eva.beillard@alum.unirioja.es"/>
    <s v="2017-18"/>
    <x v="0"/>
    <s v="2019-20"/>
    <d v="2019-07-29T12:33:05"/>
  </r>
  <r>
    <x v="5"/>
    <n v="18185220"/>
    <s v="Grado en Educación Primaria"/>
    <n v="18185220"/>
    <s v="TOMÁS DANIEL"/>
    <s v="PARDO"/>
    <s v="HOFFMAN"/>
    <s v="tomas-daniel.pardo@alum.unirioja.es"/>
    <s v="2017-18"/>
    <x v="0"/>
    <s v="2019-20"/>
    <d v="2019-07-26T09:51:26"/>
  </r>
  <r>
    <x v="5"/>
    <n v="18077756"/>
    <s v="Grado en Educación Primaria"/>
    <n v="18077756"/>
    <s v="CARLA"/>
    <s v="ZABALA"/>
    <s v="VILLAR"/>
    <s v="carla.zabala@alum.unirioja.es"/>
    <s v="2017-18"/>
    <x v="0"/>
    <s v="2019-20"/>
    <d v="2019-07-25T11:09:08"/>
  </r>
  <r>
    <x v="5"/>
    <n v="16579022"/>
    <s v="Grado en Educación Primaria"/>
    <n v="16579022"/>
    <s v="MIGUEL"/>
    <s v="SOROA"/>
    <s v="ROYO"/>
    <s v="miguel.soroa@alum.unirioja.es"/>
    <s v="2017-18"/>
    <x v="1"/>
    <s v="2019-20"/>
    <d v="2019-07-24T09:04:41"/>
  </r>
  <r>
    <x v="5"/>
    <n v="72825474"/>
    <s v="Grado en Educación Primaria"/>
    <n v="72825474"/>
    <s v="MIRIAM"/>
    <s v="CORRES"/>
    <s v="ORIBE"/>
    <s v="miriam.corres@alum.unirioja.es"/>
    <s v="2017-18"/>
    <x v="0"/>
    <s v="2019-20"/>
    <d v="2019-08-27T12:16:48"/>
  </r>
  <r>
    <x v="5"/>
    <n v="16636434"/>
    <s v="Grado en Educación Primaria"/>
    <n v="16636434"/>
    <s v="ÍÑIGO"/>
    <s v="OCHOA"/>
    <s v="FERNÁNDEZ"/>
    <s v="inigo.ochoaf@alum.unirioja.es"/>
    <s v="2017-18"/>
    <x v="0"/>
    <s v="2019-20"/>
    <d v="2019-07-26T01:30:04"/>
  </r>
  <r>
    <x v="5"/>
    <n v="16644537"/>
    <s v="Grado en Educación Primaria"/>
    <n v="16644537"/>
    <s v="RUTH"/>
    <s v="ALDEA"/>
    <s v="TONZAN"/>
    <s v="ruth.aldea@alum.unirioja.es"/>
    <s v="2017-18"/>
    <x v="0"/>
    <s v="2019-20"/>
    <d v="2019-07-30T11:02:08"/>
  </r>
  <r>
    <x v="5"/>
    <n v="73119744"/>
    <s v="Grado en Educación Primaria"/>
    <n v="73119744"/>
    <s v="JON"/>
    <s v="CANARIAS"/>
    <s v="GÓMEZ-ULLATE"/>
    <s v="jon.canarias@alum.unirioja.es"/>
    <s v="2017-18"/>
    <x v="0"/>
    <s v="2019-20"/>
    <d v="2019-07-30T07:31:59"/>
  </r>
  <r>
    <x v="5"/>
    <n v="17496206"/>
    <s v="Grado en Educación Primaria"/>
    <n v="17496206"/>
    <s v="JORGE"/>
    <s v="PÉREZ"/>
    <s v="IZQUIERDO"/>
    <s v="jorge.perezi@alum.unirioja.es"/>
    <s v="2017-18"/>
    <x v="0"/>
    <s v="2019-20"/>
    <d v="2019-07-26T09:42:22"/>
  </r>
  <r>
    <x v="5"/>
    <n v="73416687"/>
    <s v="Grado en Educación Primaria"/>
    <n v="73416687"/>
    <s v="IKER"/>
    <s v="RIEZU"/>
    <s v="RODRIGO"/>
    <s v="iker.riezu@alum.unirioja.es"/>
    <s v="2017-18"/>
    <x v="0"/>
    <s v="2019-20"/>
    <d v="2019-07-26T11:42:12"/>
  </r>
  <r>
    <x v="5"/>
    <n v="16643775"/>
    <s v="Grado en Educación Primaria"/>
    <n v="16643775"/>
    <s v="JAIME"/>
    <s v="MARQUETA"/>
    <s v="LÓPEZ"/>
    <s v="jaime.marqueta@alum.unirioja.es"/>
    <s v="2017-18"/>
    <x v="0"/>
    <s v="2019-20"/>
    <d v="2019-07-29T03:09:05"/>
  </r>
  <r>
    <x v="5"/>
    <n v="72815462"/>
    <s v="Grado en Educación Primaria"/>
    <n v="72815462"/>
    <s v="ALVARO"/>
    <s v="ARELLANO"/>
    <s v="PAJARES"/>
    <s v="alvaro.arellano@alum.unirioja.es"/>
    <s v="2017-18"/>
    <x v="0"/>
    <s v="2019-20"/>
    <d v="2019-07-26T02:17:43"/>
  </r>
  <r>
    <x v="5"/>
    <n v="73416889"/>
    <s v="Grado en Educación Primaria"/>
    <n v="73416889"/>
    <s v="ANGEL"/>
    <s v="ROLDAN"/>
    <s v="MUNARRIZ"/>
    <s v="angel.roldan@alum.unirioja.es"/>
    <s v="2017-18"/>
    <x v="0"/>
    <s v="2019-20"/>
    <d v="2019-07-26T02:16:30"/>
  </r>
  <r>
    <x v="5"/>
    <n v="73141249"/>
    <s v="Grado en Educación Primaria"/>
    <n v="73141249"/>
    <s v="MIKEL"/>
    <s v="ELIZALDE"/>
    <s v="IZQUIETA"/>
    <s v="mikel.elizalde@alum.unirioja.es"/>
    <s v="2017-18"/>
    <x v="0"/>
    <s v="2019-20"/>
    <d v="2019-07-24T09:55:03"/>
  </r>
  <r>
    <x v="5"/>
    <n v="44649599"/>
    <s v="Grado en Educación Primaria"/>
    <n v="44649599"/>
    <s v="TADEO"/>
    <s v="ERASO"/>
    <s v="ANTÓN"/>
    <s v="tadeo.eraso@alum.unirioja.es"/>
    <s v="2017-18"/>
    <x v="0"/>
    <s v="2019-20"/>
    <d v="2019-07-24T09:19:50"/>
  </r>
  <r>
    <x v="5"/>
    <n v="16625162"/>
    <s v="Grado en Educación Primaria"/>
    <n v="16625162"/>
    <s v="ANDREA"/>
    <s v="LÁZARO"/>
    <s v="MARTÍNEZ"/>
    <s v="andrea.lazarom@alum.unirioja.es"/>
    <s v="2017-18"/>
    <x v="0"/>
    <s v="2019-20"/>
    <d v="2019-07-24T09:07:50"/>
  </r>
  <r>
    <x v="5"/>
    <n v="18080540"/>
    <s v="Grado en Educación Primaria"/>
    <n v="18080540"/>
    <s v="MARÍA DE LA O"/>
    <s v="CAMARERO"/>
    <s v="SÁNCHEZ"/>
    <s v="maria.camarero@alum.unirioja.es"/>
    <s v="2017-18"/>
    <x v="0"/>
    <s v="2019-20"/>
    <d v="2019-07-29T03:37:00"/>
  </r>
  <r>
    <x v="5"/>
    <n v="16643831"/>
    <s v="Grado en Educación Primaria"/>
    <n v="16643831"/>
    <s v="NICOLÁS"/>
    <s v="SANTOLAYA"/>
    <s v="SANCHA"/>
    <s v="nicolas.santolaya@alum.unirioja.es"/>
    <s v="2017-18"/>
    <x v="0"/>
    <s v="2019-20"/>
    <d v="2019-07-26T05:36:04"/>
  </r>
  <r>
    <x v="5"/>
    <n v="21746602"/>
    <s v="Grado en Educación Primaria"/>
    <n v="21746602"/>
    <s v="LAURA"/>
    <s v="CAMACHO"/>
    <s v="NAVARRO"/>
    <s v="laura.camacho@alum.unirioja.es"/>
    <s v="2017-18"/>
    <x v="0"/>
    <s v="2019-20"/>
    <d v="2019-07-26T09:29:41"/>
  </r>
  <r>
    <x v="5"/>
    <n v="18089005"/>
    <s v="Grado en Educación Primaria"/>
    <n v="18089005"/>
    <s v="MARÍA"/>
    <s v="ALÚTIZ"/>
    <s v="CUADRA"/>
    <s v="maria.alutiz@alum.unirioja.es"/>
    <s v="2017-18"/>
    <x v="0"/>
    <s v="2019-20"/>
    <d v="2019-07-24T02:48:00"/>
  </r>
  <r>
    <x v="5"/>
    <n v="72699595"/>
    <s v="Grado en Educación Primaria"/>
    <n v="72699595"/>
    <s v="MIREN DE UXUA"/>
    <s v="LANCHA"/>
    <s v="URTASUN"/>
    <s v="uxua.lancha@alum.unirioja.es"/>
    <s v="2017-18"/>
    <x v="1"/>
    <s v="2019-20"/>
    <d v="2019-07-26T08:40:15"/>
  </r>
  <r>
    <x v="5"/>
    <n v="16629031"/>
    <s v="Grado en Educación Primaria"/>
    <n v="16629031"/>
    <s v="MARIO"/>
    <s v="SÁENZ"/>
    <s v="ROBA"/>
    <s v="mario.saenzr@alum.unirioja.es"/>
    <s v="2017-18"/>
    <x v="0"/>
    <s v="2019-20"/>
    <d v="2019-07-24T11:49:51"/>
  </r>
  <r>
    <x v="5"/>
    <n v="18076937"/>
    <s v="Grado en Educación Primaria"/>
    <n v="18076937"/>
    <s v="IÑAKI"/>
    <s v="ACERO"/>
    <s v="ARDANAZ"/>
    <s v="inaki.acero@alum.unirioja.es"/>
    <s v="2017-18"/>
    <x v="0"/>
    <s v="2019-20"/>
    <d v="2019-07-24T11:43:58"/>
  </r>
  <r>
    <x v="5"/>
    <n v="16630887"/>
    <s v="Grado en Educación Primaria"/>
    <n v="16630887"/>
    <s v="RODRIGO"/>
    <s v="ÁLAMOS"/>
    <s v="OLIVÁN"/>
    <s v="rodrigo.alamos@alum.unirioja.es"/>
    <s v="2017-18"/>
    <x v="0"/>
    <s v="2019-20"/>
    <d v="2019-07-29T06:58:20"/>
  </r>
  <r>
    <x v="5"/>
    <n v="73125086"/>
    <s v="Grado en Educación Primaria"/>
    <n v="73125086"/>
    <s v="PAULA"/>
    <s v="VERGARA"/>
    <s v="VERGARA"/>
    <s v="paula.vergara@alum.unirioja.es"/>
    <s v="2017-18"/>
    <x v="0"/>
    <s v="2019-20"/>
    <d v="2019-07-27T07:48:15"/>
  </r>
  <r>
    <x v="5"/>
    <n v="16643398"/>
    <s v="Grado en Educación Primaria"/>
    <n v="16643398"/>
    <s v="FERMÍN"/>
    <s v="SOBRÓN"/>
    <s v="OLARTE"/>
    <s v="fermin.sobron@alum.unirioja.es"/>
    <s v="2017-18"/>
    <x v="0"/>
    <s v="2019-20"/>
    <d v="2019-07-28T06:28:15"/>
  </r>
  <r>
    <x v="5"/>
    <n v="18075289"/>
    <s v="Grado en Educación Primaria"/>
    <n v="18075289"/>
    <s v="VÍCTOR"/>
    <s v="DÍEZ"/>
    <s v="RAMÍREZ"/>
    <s v="victor.diez@alum.unirioja.es"/>
    <s v="2017-18"/>
    <x v="0"/>
    <s v="2019-20"/>
    <d v="2019-07-24T09:08:18"/>
  </r>
  <r>
    <x v="5"/>
    <s v="Y0990453"/>
    <s v="Grado en Educación Primaria"/>
    <s v="Y0990453"/>
    <s v="LARISA VIORICA"/>
    <s v="PRISACAR"/>
    <m/>
    <s v="larisa-viorica.prisacar@alum.unirioja.es"/>
    <s v="2017-18"/>
    <x v="0"/>
    <s v="2019-20"/>
    <d v="2019-07-26T10:11:10"/>
  </r>
  <r>
    <x v="5"/>
    <n v="16641000"/>
    <s v="Grado en Educación Primaria"/>
    <n v="16641000"/>
    <s v="RAQUEL"/>
    <s v="SÁENZ"/>
    <s v="ANDRÉS"/>
    <s v="raquel.saenzan@alum.unirioja.es"/>
    <s v="2017-18"/>
    <x v="0"/>
    <s v="2019-20"/>
    <d v="2019-07-25T08:59:29"/>
  </r>
  <r>
    <x v="5"/>
    <n v="73138310"/>
    <s v="Grado en Educación Primaria"/>
    <n v="73138310"/>
    <s v="BLANCA"/>
    <s v="JIMÉNEZ"/>
    <s v="PÉREZ"/>
    <s v="blanca.jimenez@alum.unirioja.es"/>
    <s v="2017-18"/>
    <x v="0"/>
    <s v="2019-20"/>
    <d v="2019-07-26T12:37:46"/>
  </r>
  <r>
    <x v="5"/>
    <n v="16626675"/>
    <s v="Grado en Educación Primaria"/>
    <n v="16626675"/>
    <s v="CRISTINA"/>
    <s v="OJEDA"/>
    <s v="GÓMEZ"/>
    <s v="cristina.ojeda@alum.unirioja.es"/>
    <s v="2017-18"/>
    <x v="0"/>
    <s v="2019-20"/>
    <d v="2019-07-29T12:20:17"/>
  </r>
  <r>
    <x v="5"/>
    <n v="72848646"/>
    <s v="Grado en Educación Primaria"/>
    <n v="72848646"/>
    <s v="MAIDER"/>
    <s v="DE LA TORRE"/>
    <s v="MURILLO"/>
    <s v="maider.torre@alum.unirioja.es"/>
    <s v="2017-18"/>
    <x v="0"/>
    <s v="2019-20"/>
    <d v="2019-07-26T11:53:37"/>
  </r>
  <r>
    <x v="5"/>
    <n v="1627302"/>
    <s v="Grado en Educación Primaria"/>
    <n v="1627302"/>
    <s v="LUIS"/>
    <s v="ORTIZ DE ZÁRATE"/>
    <s v="RIVERA"/>
    <s v="luis.ortiz@alum.unirioja.es"/>
    <s v="2017-18"/>
    <x v="0"/>
    <s v="2019-20"/>
    <d v="2019-07-26T03:37:44"/>
  </r>
  <r>
    <x v="5"/>
    <n v="16627822"/>
    <s v="Grado en Educación Primaria"/>
    <n v="16627822"/>
    <s v="MIKEL"/>
    <s v="BERZAL"/>
    <s v="MUÑOZ"/>
    <s v="mikel.berzal@alum.unirioja.es"/>
    <s v="2017-18"/>
    <x v="0"/>
    <s v="2019-20"/>
    <d v="2019-07-30T12:13:38"/>
  </r>
  <r>
    <x v="5"/>
    <n v="73137183"/>
    <s v="Grado en Educación Primaria"/>
    <n v="73137183"/>
    <s v="IÑAKI"/>
    <s v="GOYACHE"/>
    <s v="MORENO"/>
    <s v="inaki.goyache@alum.unirioja.es"/>
    <s v="2017-18"/>
    <x v="0"/>
    <s v="2019-20"/>
    <d v="2019-07-28T11:03:24"/>
  </r>
  <r>
    <x v="5"/>
    <n v="18085417"/>
    <s v="Grado en Educación Primaria"/>
    <n v="18085417"/>
    <s v="HÉCTOR"/>
    <s v="FERNÁNDEZ"/>
    <s v="TEJADA"/>
    <s v="hector.fernandezt@alum.unirioja.es"/>
    <s v="2017-18"/>
    <x v="0"/>
    <s v="2019-20"/>
    <d v="2019-07-24T10:12:44"/>
  </r>
  <r>
    <x v="5"/>
    <n v="17498531"/>
    <s v="Grado en Educación Primaria"/>
    <n v="17498531"/>
    <s v="MARIO"/>
    <s v="OSMA"/>
    <s v="UBIS"/>
    <s v="mario.osma@alum.unirioja.es"/>
    <s v="2017-18"/>
    <x v="0"/>
    <s v="2019-20"/>
    <d v="2019-07-26T03:15:53"/>
  </r>
  <r>
    <x v="5"/>
    <n v="72835039"/>
    <s v="Grado en Educación Primaria"/>
    <n v="72835039"/>
    <s v="PATRICIA"/>
    <s v="BRUSCA"/>
    <s v="ALIENDE"/>
    <s v="patricia.brusca@alum.unirioja.es"/>
    <s v="2017-18"/>
    <x v="0"/>
    <s v="2019-20"/>
    <d v="2019-07-24T09:44:42"/>
  </r>
  <r>
    <x v="5"/>
    <n v="18079583"/>
    <s v="Grado en Educación Primaria"/>
    <n v="18079583"/>
    <s v="FEDERICO"/>
    <s v="DÍEZ DEL CORRAL"/>
    <s v="REVILLA"/>
    <s v="federico.diezdelcorral@alum.unirioja.es"/>
    <s v="2017-18"/>
    <x v="0"/>
    <s v="2019-20"/>
    <d v="2019-07-29T05:33:04"/>
  </r>
  <r>
    <x v="5"/>
    <n v="44568900"/>
    <s v="Grado en Educación Primaria"/>
    <n v="44568900"/>
    <s v="ALBA"/>
    <s v="VICENTE"/>
    <s v="RAMOS"/>
    <s v="alba.vicente@alum.unirioja.es"/>
    <s v="2017-18"/>
    <x v="0"/>
    <s v="2019-20"/>
    <d v="2019-07-24T11:05:03"/>
  </r>
  <r>
    <x v="5"/>
    <n v="18083944"/>
    <s v="Grado en Educación Primaria"/>
    <n v="18083944"/>
    <s v="ANDREA"/>
    <s v="MERUELO"/>
    <s v="BARRIOS"/>
    <s v="andrea.meruelo@alum.unirioja.es"/>
    <s v="2017-18"/>
    <x v="0"/>
    <s v="2019-20"/>
    <d v="2019-07-24T09:53:57"/>
  </r>
  <r>
    <x v="5"/>
    <n v="18084087"/>
    <s v="Grado en Educación Primaria"/>
    <n v="18084087"/>
    <s v="CLAUDIA"/>
    <s v="VILLANUEVA"/>
    <s v="BARRIO"/>
    <s v="claudia.villanueva@alum.unirioja.es"/>
    <s v="2017-18"/>
    <x v="0"/>
    <s v="2019-20"/>
    <d v="2019-07-24T09:09:47"/>
  </r>
  <r>
    <x v="5"/>
    <n v="18075337"/>
    <s v="Grado en Educación Primaria"/>
    <n v="18075337"/>
    <s v="VÍCTOR"/>
    <s v="MARTÍNEZ"/>
    <s v="GÓMEZ"/>
    <s v="victor.martinezgo@alum.unirioja.es"/>
    <s v="2017-18"/>
    <x v="0"/>
    <s v="2019-20"/>
    <d v="2019-07-24T05:34:59"/>
  </r>
  <r>
    <x v="5"/>
    <n v="16638975"/>
    <s v="Grado en Educación Primaria"/>
    <n v="16638975"/>
    <s v="INÉS"/>
    <s v="RAMÍREZ"/>
    <s v="MARTÍNEZ"/>
    <s v="ines.ramirez@alum.unirioja.es"/>
    <s v="2017-18"/>
    <x v="0"/>
    <s v="2019-20"/>
    <d v="2019-07-25T08:50:55"/>
  </r>
  <r>
    <x v="5"/>
    <n v="29102827"/>
    <s v="Grado en Educación Primaria"/>
    <n v="29102827"/>
    <s v="ROSABEL"/>
    <s v="GERMÁN"/>
    <s v="GALO"/>
    <s v="rosabel.german@alum.unirioja.es"/>
    <s v="2018-19"/>
    <x v="1"/>
    <s v="2019-20"/>
    <d v="2019-07-25T11:38:55"/>
  </r>
  <r>
    <x v="5"/>
    <n v="16640294"/>
    <s v="Grado en Educación Primaria"/>
    <n v="16640294"/>
    <s v="SILVIA DE"/>
    <s v="PEDRO"/>
    <s v="MARTÍNEZ"/>
    <s v="silvia-de.pedro@alum.unirioja.es"/>
    <s v="2018-19"/>
    <x v="0"/>
    <s v="2019-20"/>
    <d v="2019-07-24T09:01:38"/>
  </r>
  <r>
    <x v="5"/>
    <n v="18086251"/>
    <s v="Grado en Educación Primaria"/>
    <n v="18086251"/>
    <s v="CRISTINA"/>
    <s v="BENITO"/>
    <s v="LÓPEZ DE MUNAIN"/>
    <s v="cristina.benitolo@alum.unirioja.es"/>
    <s v="2018-19"/>
    <x v="0"/>
    <s v="2019-20"/>
    <d v="2019-07-24T09:20:46"/>
  </r>
  <r>
    <x v="5"/>
    <n v="73436874"/>
    <s v="Grado en Educación Primaria"/>
    <n v="73436874"/>
    <s v="MARTA"/>
    <s v="ALDAZ"/>
    <s v="SAMANES"/>
    <s v="marta.aldaz@alum.unirioja.es"/>
    <s v="2018-19"/>
    <x v="0"/>
    <s v="2019-20"/>
    <d v="2019-07-26T05:39:21"/>
  </r>
  <r>
    <x v="5"/>
    <n v="16632467"/>
    <s v="Grado en Educación Primaria"/>
    <n v="16632467"/>
    <s v="RODRIGO"/>
    <s v="VILLALVILLA"/>
    <s v="ELOSUA"/>
    <s v="rodrigo.villalvilla@alum.unirioja.es"/>
    <s v="2018-19"/>
    <x v="0"/>
    <s v="2019-20"/>
    <d v="2019-07-28T08:03:46"/>
  </r>
  <r>
    <x v="5"/>
    <n v="16641315"/>
    <s v="Grado en Educación Primaria"/>
    <n v="16641315"/>
    <s v="RUBÉN"/>
    <s v="MIGUEL"/>
    <s v="SAINZ"/>
    <s v="ruben.miguel@alum.unirioja.es"/>
    <s v="2018-19"/>
    <x v="0"/>
    <s v="2019-20"/>
    <d v="2019-07-24T12:59:48"/>
  </r>
  <r>
    <x v="5"/>
    <n v="18081889"/>
    <s v="Grado en Educación Primaria"/>
    <n v="18081889"/>
    <s v="CRISTINA"/>
    <s v="SAINZ"/>
    <s v="LÓPEZ"/>
    <s v="cristina.sainzl@alum.unirioja.es"/>
    <s v="2018-19"/>
    <x v="0"/>
    <s v="2019-20"/>
    <d v="2019-07-25T01:09:02"/>
  </r>
  <r>
    <x v="5"/>
    <n v="16627067"/>
    <s v="Grado en Educación Primaria"/>
    <n v="16627067"/>
    <s v="ALEJANDRO"/>
    <s v="AGUIRRE"/>
    <s v="RODRÍGUEZ"/>
    <s v="alejandro.aguirre@alum.unirioja.es"/>
    <s v="2018-19"/>
    <x v="0"/>
    <s v="2019-20"/>
    <d v="2019-07-25T07:21:02"/>
  </r>
  <r>
    <x v="5"/>
    <n v="16632735"/>
    <s v="Grado en Educación Primaria"/>
    <n v="16632735"/>
    <s v="UXUE"/>
    <s v="FERNÁNDEZ-ANDES"/>
    <s v="ARBULU"/>
    <s v="uxue.fernandez-andes@alum.unirioja.es"/>
    <s v="2018-19"/>
    <x v="0"/>
    <s v="2019-20"/>
    <d v="2019-07-26T04:45:51"/>
  </r>
  <r>
    <x v="5"/>
    <n v="16640945"/>
    <s v="Grado en Educación Primaria"/>
    <n v="16640945"/>
    <s v="GUILLERMO"/>
    <s v="PÉREZ"/>
    <s v="SÁENZ DE LA CÁMARA"/>
    <s v="guillermo.perezs@alum.unirioja.es"/>
    <s v="2018-19"/>
    <x v="0"/>
    <s v="2019-20"/>
    <d v="2019-07-24T01:18:18"/>
  </r>
  <r>
    <x v="5"/>
    <n v="78761618"/>
    <s v="Grado en Educación Primaria"/>
    <n v="78761618"/>
    <s v="RODRIGO"/>
    <s v="BONILLA"/>
    <s v="MARTINEZ"/>
    <s v="rodrigo.bonilla@alum.unirioja.es"/>
    <s v="2018-19"/>
    <x v="0"/>
    <s v="2019-20"/>
    <d v="2019-07-25T02:29:55"/>
  </r>
  <r>
    <x v="5"/>
    <n v="16613923"/>
    <s v="Grado en Educación Primaria"/>
    <n v="16613923"/>
    <s v="ANDREA"/>
    <s v="ZORRILLA"/>
    <s v="GARCÍA"/>
    <s v="andrea.zorrilla@alum.unirioja.es"/>
    <s v="2018-19"/>
    <x v="0"/>
    <s v="2019-20"/>
    <d v="2019-07-24T06:34:02"/>
  </r>
  <r>
    <x v="5"/>
    <n v="16642855"/>
    <s v="Grado en Educación Primaria"/>
    <n v="16642855"/>
    <s v="VIRGINIA"/>
    <s v="GUTIÉRREZ"/>
    <s v="VIOTA"/>
    <s v="virginia.gutierrez@alum.unirioja.es"/>
    <s v="2018-19"/>
    <x v="0"/>
    <s v="2019-20"/>
    <d v="2019-07-24T01:02:58"/>
  </r>
  <r>
    <x v="5"/>
    <n v="18080403"/>
    <s v="Grado en Educación Primaria"/>
    <n v="18080403"/>
    <s v="ALEJANDRA"/>
    <s v="ELIZALDE"/>
    <s v="BENITO"/>
    <s v="alejandra.elizalde@alum.unirioja.es"/>
    <s v="2018-19"/>
    <x v="0"/>
    <s v="2019-20"/>
    <d v="2019-07-29T05:58:09"/>
  </r>
  <r>
    <x v="5"/>
    <n v="16641195"/>
    <s v="Grado en Educación Primaria"/>
    <n v="16641195"/>
    <s v="EDUARDO"/>
    <s v="CARIÑANOS"/>
    <s v="VILLAR"/>
    <s v="eduardo.carinanos@alum.unirioja.es"/>
    <s v="2018-19"/>
    <x v="0"/>
    <s v="2019-20"/>
    <d v="2019-07-25T05:30:13"/>
  </r>
  <r>
    <x v="5"/>
    <n v="72843407"/>
    <s v="Grado en Educación Primaria"/>
    <n v="72843407"/>
    <s v="LEIRE"/>
    <s v="ASTORGA"/>
    <s v="VARGAS"/>
    <s v="leire.astorga@alum.unirioja.es"/>
    <s v="2018-19"/>
    <x v="0"/>
    <s v="2019-20"/>
    <d v="2019-07-25T10:11:05"/>
  </r>
  <r>
    <x v="5"/>
    <n v="18075057"/>
    <s v="Grado en Educación Primaria"/>
    <n v="18075057"/>
    <s v="NATALIA"/>
    <s v="GARCÍA"/>
    <s v="MURGA"/>
    <s v="natalia.garciam@alum.unirioja.es"/>
    <s v="2018-19"/>
    <x v="0"/>
    <s v="2019-20"/>
    <d v="2019-07-24T09:01:33"/>
  </r>
  <r>
    <x v="5"/>
    <n v="48060599"/>
    <s v="Grado en Educación Primaria"/>
    <n v="48060599"/>
    <s v="MARIA"/>
    <s v="GONZALEZ"/>
    <s v="PONT"/>
    <s v="maria.gonzalezp@alum.unirioja.es"/>
    <s v="2018-19"/>
    <x v="0"/>
    <s v="2019-20"/>
    <d v="2019-07-24T09:37:54"/>
  </r>
  <r>
    <x v="5"/>
    <n v="18075599"/>
    <s v="Grado en Educación Primaria"/>
    <n v="18075599"/>
    <s v="LAURA"/>
    <s v="FERNÁNDEZ"/>
    <s v="GARCÍA"/>
    <s v="laura.fernandezga@alum.unirioja.es"/>
    <s v="2018-19"/>
    <x v="0"/>
    <s v="2019-20"/>
    <d v="2019-07-25T06:00:28"/>
  </r>
  <r>
    <x v="5"/>
    <n v="73506837"/>
    <s v="Grado en Educación Primaria"/>
    <n v="73506837"/>
    <s v="AINHOA"/>
    <s v="CRESPO"/>
    <s v="DÍAZ DE CERIO"/>
    <s v="ainhoa.crespo@alum.unirioja.es"/>
    <s v="2018-19"/>
    <x v="0"/>
    <s v="2019-20"/>
    <d v="2019-07-24T09:15:10"/>
  </r>
  <r>
    <x v="5"/>
    <n v="72799555"/>
    <s v="Grado en Educación Primaria"/>
    <n v="72799555"/>
    <s v="ADRIÁN"/>
    <s v="PRADO"/>
    <s v="GÓMEZ"/>
    <s v="adrian.prado@alum.unirioja.es"/>
    <s v="2018-19"/>
    <x v="0"/>
    <s v="2019-20"/>
    <d v="2019-07-24T11:46:03"/>
  </r>
  <r>
    <x v="5"/>
    <n v="17497909"/>
    <s v="Grado en Educación Primaria"/>
    <n v="17497909"/>
    <s v="CELIA"/>
    <s v="OCHOA"/>
    <s v="IBÁÑEZ"/>
    <s v="celia.ochoa@alum.unirioja.es"/>
    <s v="2018-19"/>
    <x v="0"/>
    <s v="2019-20"/>
    <d v="2019-07-24T10:44:11"/>
  </r>
  <r>
    <x v="5"/>
    <n v="18089179"/>
    <s v="Grado en Educación Primaria"/>
    <n v="18089179"/>
    <s v="RUBÉN"/>
    <s v="MARTÍN"/>
    <s v="LUQUE"/>
    <s v="ruben.martinl@alum.unirioja.es"/>
    <s v="2018-19"/>
    <x v="0"/>
    <s v="2019-20"/>
    <d v="2019-07-24T03:05:14"/>
  </r>
  <r>
    <x v="5"/>
    <n v="73508585"/>
    <s v="Grado en Educación Primaria"/>
    <n v="73508585"/>
    <s v="PATRICIA"/>
    <s v="FERNÁNDEZ"/>
    <s v="GARJÓN"/>
    <s v="patricia.fernandezg@alum.unirioja.es"/>
    <s v="2018-19"/>
    <x v="0"/>
    <s v="2019-20"/>
    <d v="2019-07-24T11:05:37"/>
  </r>
  <r>
    <x v="5"/>
    <n v="78761441"/>
    <s v="Grado en Educación Primaria"/>
    <n v="78761441"/>
    <s v="CLARA"/>
    <s v="BERROZPE"/>
    <s v="ORTA"/>
    <s v="clara.berrozpe@alum.unirioja.es"/>
    <s v="2018-19"/>
    <x v="0"/>
    <s v="2019-20"/>
    <d v="2019-07-24T05:40:57"/>
  </r>
  <r>
    <x v="5"/>
    <n v="16640781"/>
    <s v="Grado en Educación Primaria"/>
    <n v="16640781"/>
    <s v="NIEVA"/>
    <s v="GUTIÉRREZ"/>
    <s v="MERINO"/>
    <s v="nieva.gutierrez@alum.unirioja.es"/>
    <s v="2018-19"/>
    <x v="0"/>
    <s v="2019-20"/>
    <d v="2019-07-29T09:08:02"/>
  </r>
  <r>
    <x v="5"/>
    <n v="44649816"/>
    <s v="Grado en Educación Primaria"/>
    <n v="44649816"/>
    <s v="NOELIA"/>
    <s v="MARTÍNEZ"/>
    <s v="ELIZALDE"/>
    <s v="noelia.martineze@alum.unirioja.es"/>
    <s v="2018-19"/>
    <x v="0"/>
    <s v="2019-20"/>
    <d v="2019-07-25T11:37:28"/>
  </r>
  <r>
    <x v="5"/>
    <n v="16628830"/>
    <s v="Grado en Educación Primaria"/>
    <n v="16628830"/>
    <s v="ABRAHAM"/>
    <s v="BARTOLOME"/>
    <s v="VITORIA"/>
    <s v="abraham.bartolome@alum.unirioja.es"/>
    <s v="2018-19"/>
    <x v="0"/>
    <s v="2019-20"/>
    <d v="2019-07-29T10:02:44"/>
  </r>
  <r>
    <x v="5"/>
    <n v="16641115"/>
    <s v="Grado en Educación Primaria"/>
    <n v="16641115"/>
    <s v="AROA"/>
    <s v="FERNANDEZ"/>
    <s v="ALEGRE"/>
    <s v="aroa.fernandez@alum.unirioja.es"/>
    <s v="2018-19"/>
    <x v="0"/>
    <s v="2019-20"/>
    <d v="2019-07-24T10:42:28"/>
  </r>
  <r>
    <x v="5"/>
    <n v="16641342"/>
    <s v="Grado en Educación Primaria"/>
    <n v="16641342"/>
    <s v="PATRICIA"/>
    <s v="BLÁZQUEZ"/>
    <s v="MARTÍN"/>
    <s v="patricia.blazquez@alum.unirioja.es"/>
    <s v="2018-19"/>
    <x v="0"/>
    <s v="2019-20"/>
    <d v="2019-07-24T03:33:22"/>
  </r>
  <r>
    <x v="5"/>
    <n v="16627597"/>
    <s v="Grado en Educación Primaria"/>
    <n v="16627597"/>
    <s v="LUCIA"/>
    <s v="VILLOSLADA"/>
    <s v="MARTÍNEZ"/>
    <s v="lucia.villoslada@alum.unirioja.es"/>
    <s v="2018-19"/>
    <x v="0"/>
    <s v="2019-20"/>
    <d v="2019-07-26T02:14:56"/>
  </r>
  <r>
    <x v="5"/>
    <n v="16628032"/>
    <s v="Grado en Educación Primaria"/>
    <n v="16628032"/>
    <s v="RAÚL"/>
    <s v="BASTIDA"/>
    <s v="NATIVIDAD"/>
    <s v="raul.bastidan@alum.unirioja.es"/>
    <s v="2018-19"/>
    <x v="0"/>
    <s v="2019-20"/>
    <d v="2019-07-24T04:32:41"/>
  </r>
  <r>
    <x v="5"/>
    <n v="18081469"/>
    <s v="Grado en Educación Primaria"/>
    <n v="18081469"/>
    <s v="CARMEN"/>
    <s v="FERNÁNDEZ DE LA PRADILLA"/>
    <s v="NAVARRO"/>
    <s v="carmen.fernandez-pradilla@alum.unirioja.es"/>
    <s v="2018-19"/>
    <x v="0"/>
    <s v="2019-20"/>
    <d v="2019-07-24T09:05:14"/>
  </r>
  <r>
    <x v="5"/>
    <n v="73463806"/>
    <s v="Grado en Educación Primaria"/>
    <n v="73463806"/>
    <s v="LEIRE"/>
    <s v="ARROYO"/>
    <s v="EGAÑA"/>
    <s v="leire.arroyo@alum.unirioja.es"/>
    <s v="2018-19"/>
    <x v="0"/>
    <s v="2019-20"/>
    <d v="2019-07-24T09:13:04"/>
  </r>
  <r>
    <x v="5"/>
    <n v="17496662"/>
    <s v="Grado en Educación Primaria"/>
    <n v="17496662"/>
    <s v="MARINA"/>
    <s v="ESTEBAN"/>
    <s v="GONZÁLEZ"/>
    <s v="marina.esteban@alum.unirioja.es"/>
    <s v="2018-19"/>
    <x v="0"/>
    <s v="2019-20"/>
    <d v="2019-07-29T11:51:04"/>
  </r>
  <r>
    <x v="5"/>
    <n v="72502018"/>
    <s v="Grado en Educación Primaria"/>
    <n v="72502018"/>
    <s v="PAULA"/>
    <s v="LUMBRERAS"/>
    <s v="LASA"/>
    <s v="paula.lumbreras@alum.unirioja.es"/>
    <s v="2018-19"/>
    <x v="0"/>
    <s v="2019-20"/>
    <d v="2019-07-26T01:16:32"/>
  </r>
  <r>
    <x v="5"/>
    <n v="17497508"/>
    <s v="Grado en Educación Primaria"/>
    <n v="17497508"/>
    <s v="NOEMÍ"/>
    <s v="LORENZO"/>
    <s v="LAG"/>
    <s v="noemi.lorenzo@alum.unirioja.es"/>
    <s v="2018-19"/>
    <x v="0"/>
    <s v="2019-20"/>
    <d v="2019-07-25T06:02:39"/>
  </r>
  <r>
    <x v="5"/>
    <n v="18088405"/>
    <s v="Grado en Educación Primaria"/>
    <n v="18088405"/>
    <s v="ELISA"/>
    <s v="BEZARES"/>
    <s v="PEÑA"/>
    <s v="elisa.bezares@alum.unirioja.es"/>
    <s v="2018-19"/>
    <x v="0"/>
    <s v="2019-20"/>
    <d v="2019-07-27T12:09:15"/>
  </r>
  <r>
    <x v="5"/>
    <n v="16640027"/>
    <s v="Grado en Educación Primaria"/>
    <n v="16640027"/>
    <s v="PAOLA"/>
    <s v="LLORENTE"/>
    <s v="TRESPADERNE"/>
    <s v="paola.llorente@alum.unirioja.es"/>
    <s v="2018-19"/>
    <x v="0"/>
    <s v="2019-20"/>
    <d v="2019-07-26T10:03:58"/>
  </r>
  <r>
    <x v="5"/>
    <s v="X8630408"/>
    <s v="Grado en Educación Primaria"/>
    <s v="X8630408"/>
    <s v="BOUBACAR"/>
    <s v="KEITA"/>
    <m/>
    <s v="boubacar.keita91@alum.unirioja.es"/>
    <s v="2018-19"/>
    <x v="0"/>
    <s v="2019-20"/>
    <d v="2019-07-24T03:24:28"/>
  </r>
  <r>
    <x v="5"/>
    <n v="18073592"/>
    <s v="Grado en Educación Primaria"/>
    <n v="18073592"/>
    <s v="JESÚS"/>
    <s v="VASALDUA"/>
    <s v="JUSTO"/>
    <s v="jesus.vasaldua@alum.unirioja.es"/>
    <s v="2018-19"/>
    <x v="0"/>
    <s v="2019-20"/>
    <d v="2019-07-28T09:57:07"/>
  </r>
  <r>
    <x v="5"/>
    <n v="45175272"/>
    <s v="Grado en Educación Primaria"/>
    <n v="45175272"/>
    <s v="LAURA"/>
    <s v="PAREJA"/>
    <s v="CALVO"/>
    <s v="laura.pareja@alum.unirioja.es"/>
    <s v="2018-19"/>
    <x v="0"/>
    <s v="2019-20"/>
    <d v="2019-07-24T04:23:51"/>
  </r>
  <r>
    <x v="5"/>
    <n v="78772628"/>
    <s v="Grado en Educación Primaria"/>
    <n v="78772628"/>
    <s v="MARIA"/>
    <s v="RODRIGO"/>
    <s v="RODRIGUEZ"/>
    <s v="maria.rodrigo@alum.unirioja.es"/>
    <s v="2018-19"/>
    <x v="0"/>
    <s v="2019-20"/>
    <d v="2019-07-30T10:18:31"/>
  </r>
  <r>
    <x v="5"/>
    <n v="16644930"/>
    <s v="Grado en Educación Primaria"/>
    <n v="16644930"/>
    <s v="CRISTINA"/>
    <s v="GARCÍA"/>
    <s v="VILLALENGUA"/>
    <s v="cristina.garciav@alum.unirioja.es"/>
    <s v="2018-19"/>
    <x v="0"/>
    <s v="2019-20"/>
    <d v="2019-07-25T11:15:07"/>
  </r>
  <r>
    <x v="5"/>
    <n v="18087376"/>
    <s v="Grado en Educación Primaria"/>
    <n v="18087376"/>
    <s v="BEATRIZ"/>
    <s v="GIL"/>
    <s v="GARCÍA"/>
    <s v="beatriz.gilg@alum.unirioja.es"/>
    <s v="2018-19"/>
    <x v="0"/>
    <s v="2019-20"/>
    <d v="2019-07-25T11:26:15"/>
  </r>
  <r>
    <x v="5"/>
    <n v="73433233"/>
    <s v="Grado en Educación Primaria"/>
    <n v="73433233"/>
    <s v="INÉS"/>
    <s v="MARÍN"/>
    <s v="PARDO"/>
    <s v="ines.marin@alum.unirioja.es"/>
    <s v="2018-19"/>
    <x v="0"/>
    <s v="2019-20"/>
    <d v="2019-07-24T03:38:01"/>
  </r>
  <r>
    <x v="5"/>
    <n v="18086786"/>
    <s v="Grado en Educación Primaria"/>
    <n v="18086786"/>
    <s v="AINHOA"/>
    <s v="BUJANDA"/>
    <s v="ARAUZ"/>
    <s v="ainhoa.bujanda@alum.unirioja.es"/>
    <s v="2018-19"/>
    <x v="0"/>
    <s v="2019-20"/>
    <d v="2019-07-29T10:15:35"/>
  </r>
  <r>
    <x v="5"/>
    <n v="18075126"/>
    <s v="Grado en Educación Primaria"/>
    <n v="18075126"/>
    <s v="SANDRA"/>
    <s v="DÍEZ"/>
    <s v="PÉREZ"/>
    <s v="sandra.diezp@alum.unirioja.es"/>
    <s v="2018-19"/>
    <x v="0"/>
    <s v="2019-20"/>
    <d v="2019-07-24T03:56:11"/>
  </r>
  <r>
    <x v="5"/>
    <n v="16633501"/>
    <s v="Grado en Educación Primaria"/>
    <n v="16633501"/>
    <s v="IVÁN"/>
    <s v="FERNÁNDEZ"/>
    <s v="GONZÁLEZ"/>
    <s v="ivan.fernandezg@alum.unirioja.es"/>
    <s v="2018-19"/>
    <x v="0"/>
    <s v="2019-20"/>
    <d v="2019-07-26T12:18:06"/>
  </r>
  <r>
    <x v="5"/>
    <n v="16636937"/>
    <s v="Grado en Educación Primaria"/>
    <n v="16636937"/>
    <s v="SERGIO"/>
    <s v="DÍAZ DE CERIO"/>
    <s v="MENDOZA"/>
    <s v="sergio.diazdecerio@alum.unirioja.es"/>
    <s v="2018-19"/>
    <x v="0"/>
    <s v="2019-20"/>
    <d v="2019-07-24T11:59:37"/>
  </r>
  <r>
    <x v="5"/>
    <n v="18083439"/>
    <s v="Grado en Educación Primaria"/>
    <n v="18083439"/>
    <s v="MARÍA"/>
    <s v="LASHERAS"/>
    <s v="ROJO"/>
    <s v="maria.lasheras@alum.unirioja.es"/>
    <s v="2018-19"/>
    <x v="0"/>
    <s v="2019-20"/>
    <d v="2019-07-26T10:32:36"/>
  </r>
  <r>
    <x v="5"/>
    <n v="73431230"/>
    <s v="Grado en Educación Primaria"/>
    <n v="73431230"/>
    <s v="DAVID"/>
    <s v="VICO"/>
    <s v="BALLAZ"/>
    <s v="david.vico@alum.unirioja.es"/>
    <s v="2018-19"/>
    <x v="0"/>
    <s v="2019-20"/>
    <d v="2019-07-29T03:18:23"/>
  </r>
  <r>
    <x v="5"/>
    <n v="73217411"/>
    <s v="Grado en Educación Primaria"/>
    <n v="73217411"/>
    <s v="MIKEL"/>
    <s v="CORTAJARENA"/>
    <s v="JIMENEZ"/>
    <s v="mikel.cortajarena@alum.unirioja.es"/>
    <s v="2018-19"/>
    <x v="0"/>
    <s v="2019-20"/>
    <d v="2019-07-29T09:04:24"/>
  </r>
  <r>
    <x v="5"/>
    <n v="18085389"/>
    <s v="Grado en Educación Primaria"/>
    <n v="18085389"/>
    <s v="PATRICIA"/>
    <s v="TOFÉ"/>
    <s v="BENITO"/>
    <s v="patricia.tofe@alum.unirioja.es"/>
    <s v="2018-19"/>
    <x v="0"/>
    <s v="2019-20"/>
    <d v="2019-07-24T11:37:00"/>
  </r>
  <r>
    <x v="5"/>
    <n v="73046963"/>
    <s v="Grado en Educación Primaria"/>
    <n v="73046963"/>
    <s v="NORA"/>
    <s v="IBAÑEZ"/>
    <s v="ARRIBAS"/>
    <s v="nora.ibanez@alum.unirioja.es"/>
    <s v="2018-19"/>
    <x v="0"/>
    <s v="2019-20"/>
    <d v="2019-07-25T04:26:21"/>
  </r>
  <r>
    <x v="5"/>
    <s v="X3427949"/>
    <s v="Grado en Educación Primaria"/>
    <s v="X3427949"/>
    <s v="MARÍA FILIPA"/>
    <s v="TEIXEIRA"/>
    <s v="LUCIANO"/>
    <s v="maria-filipa.teixeira@alum.unirioja.es"/>
    <s v="2018-19"/>
    <x v="0"/>
    <s v="2019-20"/>
    <d v="2019-07-24T11:49:08"/>
  </r>
  <r>
    <x v="5"/>
    <n v="16644517"/>
    <s v="Grado en Educación Primaria"/>
    <n v="16644517"/>
    <s v="ESTHER"/>
    <s v="LOPE"/>
    <s v="MARÍN"/>
    <s v="esther.lope@alum.unirioja.es"/>
    <s v="2018-19"/>
    <x v="0"/>
    <s v="2019-20"/>
    <d v="2019-07-29T10:36:42"/>
  </r>
  <r>
    <x v="5"/>
    <n v="17499444"/>
    <s v="Grado en Educación Primaria"/>
    <n v="17499444"/>
    <s v="EVA"/>
    <s v="EZQUERRO"/>
    <s v="LÓPEZ"/>
    <s v="eva.ezquerro@alum.unirioja.es"/>
    <s v="2018-19"/>
    <x v="0"/>
    <s v="2019-20"/>
    <d v="2019-07-26T09:25:49"/>
  </r>
  <r>
    <x v="5"/>
    <n v="16632396"/>
    <s v="Grado en Educación Primaria"/>
    <n v="16632396"/>
    <s v="ERNESTO"/>
    <s v="FORONDA"/>
    <s v="SÁINZ"/>
    <s v="ernesto.foronda@alum.unirioja.es"/>
    <s v="2018-19"/>
    <x v="0"/>
    <s v="2019-20"/>
    <d v="2019-07-25T11:47:19"/>
  </r>
  <r>
    <x v="5"/>
    <n v="78840895"/>
    <s v="Grado en Educación Primaria"/>
    <n v="78840895"/>
    <s v="AMARA"/>
    <s v="CARCAR"/>
    <s v="URMENETA"/>
    <s v="amara.carcar@alum.unirioja.es"/>
    <s v="2018-19"/>
    <x v="0"/>
    <s v="2019-20"/>
    <d v="2019-07-25T10:41:09"/>
  </r>
  <r>
    <x v="5"/>
    <n v="72826629"/>
    <s v="Grado en Educación Primaria"/>
    <n v="72826629"/>
    <s v="UNAI"/>
    <s v="LOBATO"/>
    <s v="DE LA FUENTE"/>
    <s v="unai.lobato@alum.unirioja.es"/>
    <s v="2018-19"/>
    <x v="0"/>
    <s v="2019-20"/>
    <d v="2019-07-24T12:44:38"/>
  </r>
  <r>
    <x v="5"/>
    <n v="16627446"/>
    <s v="Grado en Educación Primaria"/>
    <n v="16627446"/>
    <s v="PABLO"/>
    <s v="MARTÍNEZ"/>
    <s v="PÉREZ"/>
    <s v="pablo.martinezp@alum.unirioja.es"/>
    <s v="2018-19"/>
    <x v="0"/>
    <s v="2019-20"/>
    <d v="2019-07-26T10:46:02"/>
  </r>
  <r>
    <x v="5"/>
    <n v="73217176"/>
    <s v="Grado en Educación Primaria"/>
    <n v="73217176"/>
    <s v="NEREA"/>
    <s v="VIDEIRA"/>
    <s v="GIL"/>
    <s v="nerea.videira@alum.unirioja.es"/>
    <s v="2018-19"/>
    <x v="0"/>
    <s v="2019-20"/>
    <d v="2019-07-24T05:10:08"/>
  </r>
  <r>
    <x v="5"/>
    <n v="72599435"/>
    <s v="Grado en Educación Primaria"/>
    <n v="72599435"/>
    <s v="JOSEBA"/>
    <s v="CORTAJARENA"/>
    <s v="JIMENEZ"/>
    <s v="joseba.cortajarena@alum.unirioja.es"/>
    <s v="2018-19"/>
    <x v="0"/>
    <s v="2019-20"/>
    <d v="2019-07-29T08:14:32"/>
  </r>
  <r>
    <x v="5"/>
    <n v="18073700"/>
    <s v="Grado en Educación Primaria"/>
    <n v="18073700"/>
    <s v="DAVID"/>
    <s v="CHAVARRI"/>
    <s v="ALEGRÍA"/>
    <s v="david.chavarri@alum.unirioja.es"/>
    <s v="2018-19"/>
    <x v="0"/>
    <s v="2019-20"/>
    <d v="2019-07-25T03:37:59"/>
  </r>
  <r>
    <x v="5"/>
    <n v="78771283"/>
    <s v="Grado en Educación Primaria"/>
    <n v="78771283"/>
    <s v="MARIA"/>
    <s v="GARCÍA"/>
    <s v="BAILE"/>
    <s v="maria.garciab@alum.unirioja.es"/>
    <s v="2018-19"/>
    <x v="0"/>
    <s v="2019-20"/>
    <d v="2019-07-26T08:34:48"/>
  </r>
  <r>
    <x v="5"/>
    <n v="16636605"/>
    <s v="Grado en Educación Primaria"/>
    <n v="16636605"/>
    <s v="LUIS"/>
    <s v="RUIZ"/>
    <s v="AGUIRRE"/>
    <s v="luis.ruiza@alum.unirioja.es"/>
    <s v="2018-19"/>
    <x v="0"/>
    <s v="2019-20"/>
    <d v="2019-07-29T10:43:02"/>
  </r>
  <r>
    <x v="5"/>
    <n v="78999120"/>
    <s v="Grado en Educación Primaria"/>
    <n v="78999120"/>
    <s v="JON"/>
    <s v="MARÍAS"/>
    <s v="SAN PEDRO"/>
    <s v="jon.marias@alum.unirioja.es"/>
    <s v="2018-19"/>
    <x v="0"/>
    <s v="2019-20"/>
    <d v="2019-07-26T05:40:30"/>
  </r>
  <r>
    <x v="5"/>
    <n v="78774664"/>
    <s v="Grado en Educación Primaria"/>
    <n v="78774664"/>
    <s v="ÁNGEL"/>
    <s v="CORDOBÉS"/>
    <s v="PÉREZ"/>
    <s v="angel.cordobes@alum.unirioja.es"/>
    <s v="2018-19"/>
    <x v="0"/>
    <s v="2019-20"/>
    <d v="2019-07-26T04:23:27"/>
  </r>
  <r>
    <x v="5"/>
    <n v="16634943"/>
    <s v="Grado en Educación Primaria"/>
    <n v="16634943"/>
    <s v="ENRIQUE"/>
    <s v="ARIZNAVARRETA"/>
    <s v="MARÍN"/>
    <s v="enrique.ariznavarreta@alum.unirioja.es"/>
    <s v="2018-19"/>
    <x v="0"/>
    <s v="2019-20"/>
    <d v="2019-07-25T06:00:28"/>
  </r>
  <r>
    <x v="5"/>
    <n v="72526030"/>
    <s v="Grado en Educación Primaria"/>
    <n v="72526030"/>
    <s v="MANEX"/>
    <s v="IRAZABALBEITIA"/>
    <s v="BARANDIARAN"/>
    <s v="manex.irazabalbeitia@alum.unirioja.es"/>
    <s v="2018-19"/>
    <x v="0"/>
    <s v="2019-20"/>
    <d v="2019-07-24T03:37:06"/>
  </r>
  <r>
    <x v="5"/>
    <n v="78770401"/>
    <s v="Grado en Educación Primaria"/>
    <n v="78770401"/>
    <s v="AINHOA"/>
    <s v="GONZALEZ"/>
    <s v="ANTON"/>
    <s v="ainhoa.gonzalez@alum.unirioja.es"/>
    <s v="2018-19"/>
    <x v="0"/>
    <s v="2019-20"/>
    <d v="2019-07-25T12:29:55"/>
  </r>
  <r>
    <x v="5"/>
    <n v="16641331"/>
    <s v="Grado en Educación Primaria"/>
    <n v="16641331"/>
    <s v="DIEGO"/>
    <s v="AGUIRRE"/>
    <s v="ABASCAL"/>
    <s v="diego.aguirre@alum.unirioja.es"/>
    <s v="2018-19"/>
    <x v="0"/>
    <s v="2019-20"/>
    <d v="2019-07-24T09:03:50"/>
  </r>
  <r>
    <x v="5"/>
    <n v="17497564"/>
    <s v="Grado en Educación Primaria"/>
    <n v="17497564"/>
    <s v="CLARA"/>
    <s v="GARRIDO"/>
    <s v="FERNÁNDEZ"/>
    <s v="clara.garridof@alum.unirioja.es"/>
    <s v="2018-19"/>
    <x v="0"/>
    <s v="2019-20"/>
    <d v="2019-07-29T06:24:50"/>
  </r>
  <r>
    <x v="5"/>
    <n v="18173803"/>
    <s v="Grado en Educación Primaria"/>
    <n v="18173803"/>
    <s v="ALICIA"/>
    <s v="ECHEVARRIA"/>
    <s v="MOLANO"/>
    <s v="alicia.echevarria@alum.unirioja.es"/>
    <s v="2018-19"/>
    <x v="0"/>
    <s v="2019-20"/>
    <d v="2019-07-25T12:50:00"/>
  </r>
  <r>
    <x v="5"/>
    <n v="78758924"/>
    <s v="Grado en Educación Primaria"/>
    <n v="78758924"/>
    <s v="PILAR"/>
    <s v="MARTÍNEZ"/>
    <s v="REGAIRA"/>
    <s v="pilar.martinezr@alum.unirioja.es"/>
    <s v="2018-19"/>
    <x v="0"/>
    <s v="2019-20"/>
    <d v="2019-07-25T10:45:07"/>
  </r>
  <r>
    <x v="5"/>
    <n v="16637828"/>
    <s v="Grado en Educación Primaria"/>
    <n v="16637828"/>
    <s v="ANA"/>
    <s v="GARCÍA"/>
    <s v="TARANCÓN"/>
    <s v="ana.garciata@alum.unirioja.es"/>
    <s v="2018-19"/>
    <x v="0"/>
    <s v="2019-20"/>
    <d v="2019-07-25T10:32:40"/>
  </r>
  <r>
    <x v="5"/>
    <n v="45175323"/>
    <s v="Grado en Educación Primaria"/>
    <n v="45175323"/>
    <s v="GORKA"/>
    <s v="VERGARA"/>
    <s v="VELA"/>
    <s v="gorka.vergara@alum.unirioja.es"/>
    <s v="2018-19"/>
    <x v="0"/>
    <s v="2019-20"/>
    <d v="2019-07-24T01:57:08"/>
  </r>
  <r>
    <x v="5"/>
    <n v="73487936"/>
    <s v="Grado en Educación Primaria"/>
    <n v="73487936"/>
    <s v="MICHAEL"/>
    <s v="KERR"/>
    <s v="LÓPEZ-ARAUS"/>
    <s v="michael.kerr@alum.unirioja.es"/>
    <s v="2018-19"/>
    <x v="0"/>
    <s v="2019-20"/>
    <d v="2019-07-24T12:49:27"/>
  </r>
  <r>
    <x v="5"/>
    <n v="16637984"/>
    <s v="Grado en Educación Primaria"/>
    <n v="16637984"/>
    <s v="IRENE"/>
    <s v="MADORRÁN"/>
    <s v="LARRAÑAGA"/>
    <s v="irene.madorran@alum.unirioja.es"/>
    <s v="2018-19"/>
    <x v="0"/>
    <s v="2019-20"/>
    <d v="2019-07-24T09:10:17"/>
  </r>
  <r>
    <x v="5"/>
    <n v="78772644"/>
    <s v="Grado en Educación Primaria"/>
    <n v="78772644"/>
    <s v="REGINA"/>
    <s v="CIRIZA"/>
    <s v="REOYO"/>
    <s v="regina.ciriza@alum.unirioja.es"/>
    <s v="2018-19"/>
    <x v="0"/>
    <s v="2019-20"/>
    <d v="2019-07-29T10:34:34"/>
  </r>
  <r>
    <x v="5"/>
    <n v="16635258"/>
    <s v="Grado en Educación Primaria"/>
    <n v="16635258"/>
    <s v="JUAN"/>
    <s v="ALESANCO"/>
    <s v="LLORENTE"/>
    <s v="juan.alesanco@alum.unirioja.es"/>
    <s v="2018-19"/>
    <x v="0"/>
    <s v="2019-20"/>
    <d v="2019-07-24T10:23:26"/>
  </r>
  <r>
    <x v="5"/>
    <n v="18186649"/>
    <s v="Grado en Educación Primaria"/>
    <n v="18186649"/>
    <s v="ADRIANA"/>
    <s v="RECIO"/>
    <s v="FERNÁNDEZ"/>
    <s v="adriana.recio@alum.unirioja.es"/>
    <s v="2018-19"/>
    <x v="0"/>
    <s v="2019-20"/>
    <d v="2019-07-24T12:39:29"/>
  </r>
  <r>
    <x v="5"/>
    <n v="71350558"/>
    <s v="Grado en Educación Primaria"/>
    <n v="71350558"/>
    <s v="JULIAN"/>
    <s v="GORDO"/>
    <s v="DORADO"/>
    <s v="julian.gordo@alum.unirioja.es"/>
    <s v="2018-19"/>
    <x v="0"/>
    <s v="2019-20"/>
    <d v="2019-07-24T03:17:14"/>
  </r>
  <r>
    <x v="5"/>
    <n v="58009954"/>
    <s v="Grado en Educación Primaria"/>
    <n v="58009954"/>
    <s v="ANIA"/>
    <s v="IÑIGO"/>
    <s v="GALIANO"/>
    <s v="ania.inigo@alum.unirioja.es"/>
    <s v="2018-19"/>
    <x v="0"/>
    <s v="2019-20"/>
    <d v="2019-07-24T10:15:45"/>
  </r>
  <r>
    <x v="5"/>
    <n v="17496586"/>
    <s v="Grado en Educación Primaria"/>
    <n v="17496586"/>
    <s v="MANUEL"/>
    <s v="SÁENZ DE TEJADA"/>
    <s v="GIL DE GÓMEZ"/>
    <s v="manuel.saenz-detejada@alum.unirioja.es"/>
    <s v="2018-19"/>
    <x v="0"/>
    <s v="2019-20"/>
    <d v="2019-07-26T09:37:54"/>
  </r>
  <r>
    <x v="5"/>
    <n v="44647361"/>
    <s v="Grado en Educación Primaria"/>
    <n v="44647361"/>
    <s v="CARLOS"/>
    <s v="SÁNCHEZ"/>
    <s v="YANGUAS"/>
    <s v="carlos.sanchezy@alum.unirioja.es"/>
    <s v="2018-19"/>
    <x v="0"/>
    <s v="2019-20"/>
    <d v="2019-07-29T01:48:34"/>
  </r>
  <r>
    <x v="5"/>
    <n v="58033643"/>
    <s v="Grado en Educación Primaria"/>
    <n v="58033643"/>
    <s v="SERGIO"/>
    <s v="GARCÍA"/>
    <s v="MARTÍNEZ"/>
    <s v="sergio.garciam@alum.unirioja.es"/>
    <s v="2018-19"/>
    <x v="0"/>
    <s v="2019-20"/>
    <d v="2019-07-25T07:10:33"/>
  </r>
  <r>
    <x v="5"/>
    <n v="16629500"/>
    <s v="Grado en Educación Primaria"/>
    <n v="16629500"/>
    <s v="IKER"/>
    <s v="CAÑAS"/>
    <s v="GARCÍA"/>
    <s v="iker.canas@alum.unirioja.es"/>
    <s v="2018-19"/>
    <x v="0"/>
    <s v="2019-20"/>
    <d v="2019-07-26T10:03:17"/>
  </r>
  <r>
    <x v="5"/>
    <n v="18080927"/>
    <s v="Grado en Educación Primaria"/>
    <n v="18080927"/>
    <s v="TANIA"/>
    <s v="MARTÍNEZ"/>
    <s v="SAN JOSÉ"/>
    <s v="tania.martinezs@alum.unirioja.es"/>
    <s v="2018-19"/>
    <x v="0"/>
    <s v="2019-20"/>
    <d v="2019-07-24T12:43:10"/>
  </r>
  <r>
    <x v="5"/>
    <n v="17497219"/>
    <s v="Grado en Educación Primaria"/>
    <n v="17497219"/>
    <s v="ALEJANDRO"/>
    <s v="GÓMEZ"/>
    <s v="RODRIGO"/>
    <s v="alejandro.gomezr@alum.unirioja.es"/>
    <s v="2018-19"/>
    <x v="0"/>
    <s v="2019-20"/>
    <d v="2019-07-29T09:08:49"/>
  </r>
  <r>
    <x v="5"/>
    <n v="78840388"/>
    <s v="Grado en Educación Primaria"/>
    <n v="78840388"/>
    <s v="MOUSSA"/>
    <s v="HAFIDI"/>
    <s v="HAFIDI"/>
    <s v="moussa.hafidi@alum.unirioja.es"/>
    <s v="2018-19"/>
    <x v="0"/>
    <s v="2019-20"/>
    <d v="2019-07-29T10:09:54"/>
  </r>
  <r>
    <x v="5"/>
    <n v="73142012"/>
    <s v="Grado en Educación Primaria"/>
    <n v="73142012"/>
    <s v="IÑIGO"/>
    <s v="HERNANDEZ"/>
    <s v="BARASOAIN"/>
    <s v="inigo.hernandez@alum.unirioja.es"/>
    <s v="2018-19"/>
    <x v="0"/>
    <s v="2019-20"/>
    <d v="2019-07-26T01:04:15"/>
  </r>
  <r>
    <x v="5"/>
    <n v="16642238"/>
    <s v="Grado en Educación Primaria"/>
    <n v="16642238"/>
    <s v="ADRIÁN"/>
    <s v="SAMANIEGO"/>
    <s v="TOMÁS"/>
    <s v="adrian.samaniego@alum.unirioja.es"/>
    <s v="2018-19"/>
    <x v="0"/>
    <s v="2019-20"/>
    <d v="2019-07-27T06:03:23"/>
  </r>
  <r>
    <x v="5"/>
    <n v="16643918"/>
    <s v="Grado en Educación Primaria"/>
    <n v="16643918"/>
    <s v="ADOLFO"/>
    <s v="FERNÁNDEZ"/>
    <s v="DE LA MERCED"/>
    <s v="adolfo.fernandez@alum.unirioja.es"/>
    <s v="2018-19"/>
    <x v="0"/>
    <s v="2019-20"/>
    <d v="2019-07-24T09:00:58"/>
  </r>
  <r>
    <x v="5"/>
    <n v="71482419"/>
    <s v="Grado en Educación Primaria"/>
    <n v="71482419"/>
    <s v="SARAI"/>
    <s v="VILLAR"/>
    <s v="PÉREZ"/>
    <s v="sarai.villar@alum.unirioja.es"/>
    <s v="2018-19"/>
    <x v="0"/>
    <s v="2019-20"/>
    <d v="2019-07-24T07:00:13"/>
  </r>
  <r>
    <x v="5"/>
    <n v="18080790"/>
    <s v="Grado en Educación Primaria"/>
    <n v="18080790"/>
    <s v="MANUEL"/>
    <s v="AGUIRRE"/>
    <s v="RUIZ"/>
    <s v="manuel.aguirre@alum.unirioja.es"/>
    <s v="2018-19"/>
    <x v="0"/>
    <s v="2019-20"/>
    <d v="2019-07-30T10:34:25"/>
  </r>
  <r>
    <x v="5"/>
    <n v="73506346"/>
    <s v="Grado en Educación Primaria"/>
    <n v="73506346"/>
    <s v="FATIMA ZAHRA"/>
    <s v="BEN MOUSSA"/>
    <s v="BOUALI"/>
    <s v="fatima-zahra.benmoussa@alum.unirioja.es"/>
    <s v="2018-19"/>
    <x v="0"/>
    <s v="2019-20"/>
    <d v="2019-07-25T03:28:46"/>
  </r>
  <r>
    <x v="5"/>
    <n v="78761440"/>
    <s v="Grado en Educación Primaria"/>
    <n v="78761440"/>
    <s v="LUCÍA"/>
    <s v="BERROZPE"/>
    <s v="ORTA"/>
    <s v="lucia.berrozpe@alum.unirioja.es"/>
    <s v="2018-19"/>
    <x v="0"/>
    <s v="2019-20"/>
    <d v="2019-09-09T11:00:11"/>
  </r>
  <r>
    <x v="5"/>
    <n v="73430328"/>
    <s v="Grado en Educación Primaria"/>
    <n v="73430328"/>
    <s v="UXUE"/>
    <s v="SEGURA"/>
    <s v="MOZO"/>
    <s v="uxue.segura@alum.unirioja.es"/>
    <s v="2018-19"/>
    <x v="0"/>
    <s v="2019-20"/>
    <d v="2019-07-25T10:54:47"/>
  </r>
  <r>
    <x v="5"/>
    <n v="21046622"/>
    <s v="Grado en Educación Primaria"/>
    <n v="21046622"/>
    <s v="PABLO"/>
    <s v="LERÍA"/>
    <s v="MORENO"/>
    <s v="pablo.leria@alum.unirioja.es"/>
    <s v="2018-19"/>
    <x v="0"/>
    <s v="2019-20"/>
    <d v="2019-07-29T09:20:22"/>
  </r>
  <r>
    <x v="5"/>
    <n v="16625130"/>
    <s v="Grado en Educación Primaria"/>
    <n v="16625130"/>
    <s v="BEATRIZ"/>
    <s v="MARTÍN"/>
    <s v="MAZO"/>
    <s v="beatriz.martin@alum.unirioja.es"/>
    <s v="2018-19"/>
    <x v="0"/>
    <s v="2019-20"/>
    <d v="2019-07-24T10:57:00"/>
  </r>
  <r>
    <x v="5"/>
    <n v="18085987"/>
    <s v="Grado en Educación Primaria"/>
    <n v="18085987"/>
    <s v="ALEJANDRO"/>
    <s v="MURO"/>
    <s v="CAMPORREDONDO"/>
    <s v="alejandro.muro@alum.unirioja.es"/>
    <s v="2018-19"/>
    <x v="0"/>
    <s v="2019-20"/>
    <d v="2019-07-25T08:43:14"/>
  </r>
  <r>
    <x v="5"/>
    <n v="16626242"/>
    <s v="Grado en Educación Primaria"/>
    <n v="16626242"/>
    <s v="PAULA"/>
    <s v="CAÑAS"/>
    <s v="BELLIDO"/>
    <s v="paula.canas@alum.unirioja.es"/>
    <s v="2018-19"/>
    <x v="0"/>
    <s v="2019-20"/>
    <d v="2019-07-25T11:09:09"/>
  </r>
  <r>
    <x v="5"/>
    <n v="18085650"/>
    <s v="Grado en Educación Primaria"/>
    <n v="18085650"/>
    <s v="LAURA"/>
    <s v="CHIMENO"/>
    <s v="SILVA"/>
    <s v="laura.chimeno@alum.unirioja.es"/>
    <s v="2018-19"/>
    <x v="0"/>
    <s v="2019-20"/>
    <d v="2019-07-28T10:59:49"/>
  </r>
  <r>
    <x v="5"/>
    <n v="12338306"/>
    <s v="Grado en Educación Primaria"/>
    <n v="12338306"/>
    <s v="ALEJANDRO"/>
    <s v="MARTÍNEZ"/>
    <s v="ROMÁN"/>
    <s v="alejandro.martinezr@alum.unirioja.es"/>
    <s v="2018-19"/>
    <x v="0"/>
    <s v="2019-20"/>
    <d v="2019-08-30T01:55:26"/>
  </r>
  <r>
    <x v="5"/>
    <n v="17497207"/>
    <s v="Grado en Educación Primaria"/>
    <n v="17497207"/>
    <s v="ADRIÁN"/>
    <s v="MATUTE"/>
    <s v="AZCONA"/>
    <s v="adrian.matute@alum.unirioja.es"/>
    <s v="2018-19"/>
    <x v="0"/>
    <s v="2019-20"/>
    <d v="2019-07-29T12:08:43"/>
  </r>
  <r>
    <x v="5"/>
    <n v="79178277"/>
    <s v="Grado en Educación Primaria"/>
    <n v="79178277"/>
    <s v="MAIDER"/>
    <s v="IRAOLA"/>
    <s v="ROMO"/>
    <s v="maider.iraola@alum.unirioja.es"/>
    <s v="2018-19"/>
    <x v="0"/>
    <s v="2019-20"/>
    <d v="2019-07-26T03:28:13"/>
  </r>
  <r>
    <x v="5"/>
    <n v="18084677"/>
    <s v="Grado en Educación Primaria"/>
    <n v="18084677"/>
    <s v="REBECA"/>
    <s v="MENDOZA"/>
    <s v="MARTÍNEZ DE PINILLOS"/>
    <s v="rebeca.mendoza@alum.unirioja.es"/>
    <s v="2018-19"/>
    <x v="0"/>
    <s v="2019-20"/>
    <d v="2019-07-25T03:56:19"/>
  </r>
  <r>
    <x v="5"/>
    <n v="18088541"/>
    <s v="Grado en Educación Primaria"/>
    <n v="18088541"/>
    <s v="ANDREA"/>
    <s v="JIMÉNEZ"/>
    <s v="ARPÓN"/>
    <s v="andrea.jimenez@alum.unirioja.es"/>
    <s v="2018-19"/>
    <x v="0"/>
    <s v="2019-20"/>
    <d v="2019-07-30T09:26:42"/>
  </r>
  <r>
    <x v="5"/>
    <n v="72527351"/>
    <s v="Grado en Educación Primaria"/>
    <n v="72527351"/>
    <s v="LUCIA"/>
    <s v="URIA"/>
    <s v="TORRES"/>
    <s v="lucia.uria@alum.unirioja.es"/>
    <s v="2018-19"/>
    <x v="0"/>
    <s v="2019-20"/>
    <d v="2019-07-25T05:57:14"/>
  </r>
  <r>
    <x v="5"/>
    <n v="16632866"/>
    <s v="Grado en Educación Primaria"/>
    <n v="16632866"/>
    <s v="ALEJANDRO"/>
    <s v="VILLAR"/>
    <s v="LOZANO"/>
    <s v="alejandro.villar@alum.unirioja.es"/>
    <s v="2018-19"/>
    <x v="0"/>
    <s v="2019-20"/>
    <d v="2019-07-26T02:31:39"/>
  </r>
  <r>
    <x v="5"/>
    <n v="16630139"/>
    <s v="Grado en Educación Primaria"/>
    <n v="16630139"/>
    <s v="VÍCTOR"/>
    <s v="MARTÍNEZ"/>
    <s v="URUÑUELA"/>
    <s v="victor.martinezu@alum.unirioja.es"/>
    <s v="2018-19"/>
    <x v="0"/>
    <s v="2019-20"/>
    <d v="2019-07-29T01:30:14"/>
  </r>
  <r>
    <x v="5"/>
    <n v="18079649"/>
    <s v="Grado en Educación Primaria"/>
    <n v="18079649"/>
    <s v="PEDRO"/>
    <s v="SAN JUAN"/>
    <s v="GONZÁLEZ-CUEVAS"/>
    <s v="pedro.san-juan@alum.unirioja.es"/>
    <s v="2018-19"/>
    <x v="0"/>
    <s v="2019-20"/>
    <d v="2019-07-26T05:38:57"/>
  </r>
  <r>
    <x v="5"/>
    <n v="18075800"/>
    <s v="Grado en Educación Primaria"/>
    <n v="18075800"/>
    <s v="SERGIO"/>
    <s v="ORTE DE"/>
    <s v="SANTIAGO"/>
    <s v="sergio.orte-de@alum.unirioja.es"/>
    <s v="2018-19"/>
    <x v="0"/>
    <s v="2019-20"/>
    <d v="2019-07-24T09:59:58"/>
  </r>
  <r>
    <x v="5"/>
    <n v="78770666"/>
    <s v="Grado en Educación Primaria"/>
    <n v="78770666"/>
    <s v="ELENA"/>
    <s v="MELERO"/>
    <s v="GARIJO"/>
    <s v="elena.melero@alum.unirioja.es"/>
    <s v="2018-19"/>
    <x v="0"/>
    <s v="2019-20"/>
    <d v="2019-07-24T09:11:24"/>
  </r>
  <r>
    <x v="5"/>
    <n v="18074733"/>
    <s v="Grado en Educación Primaria"/>
    <n v="18074733"/>
    <s v="RUBÉN"/>
    <s v="REINARES"/>
    <s v="VÁZQUEZ"/>
    <s v="ruben.reinares@alum.unirioja.es"/>
    <s v="2018-19"/>
    <x v="0"/>
    <s v="2019-20"/>
    <d v="2019-07-24T11:36:24"/>
  </r>
  <r>
    <x v="5"/>
    <n v="31020699"/>
    <s v="Grado en Educación Primaria"/>
    <n v="31020699"/>
    <s v="ALVARO"/>
    <s v="MALDONADO"/>
    <s v="NOGUERAS"/>
    <s v="alvaro.maldonado@alum.unirioja.es"/>
    <s v="2018-19"/>
    <x v="1"/>
    <s v="2019-20"/>
    <d v="2019-08-22T09:46:04"/>
  </r>
  <r>
    <x v="5"/>
    <n v="21070112"/>
    <s v="Grado en Educación Primaria"/>
    <n v="21070112"/>
    <s v="JULEN"/>
    <s v="GURREA"/>
    <s v="BLASCO"/>
    <s v="julen.gurrea@alum.unirioja.es"/>
    <s v="2018-19"/>
    <x v="0"/>
    <s v="2019-20"/>
    <d v="2019-07-24T05:16:23"/>
  </r>
  <r>
    <x v="5"/>
    <n v="47682781"/>
    <s v="Grado en Educación Primaria"/>
    <n v="47682781"/>
    <s v="LUÍS"/>
    <s v="MARTÍNEZ"/>
    <s v="MADROÑERO"/>
    <s v="luis.martinezma@alum.unirioja.es"/>
    <s v="2018-19"/>
    <x v="0"/>
    <s v="2019-20"/>
    <d v="2019-07-24T01:20:43"/>
  </r>
  <r>
    <x v="5"/>
    <n v="16633579"/>
    <s v="Grado en Educación Primaria"/>
    <n v="16633579"/>
    <s v="ALBERTO"/>
    <s v="AUSEJO"/>
    <s v="ALONSO"/>
    <s v="alberto.ausejo@alum.unirioja.es"/>
    <s v="2018-19"/>
    <x v="0"/>
    <s v="2019-20"/>
    <d v="2019-07-25T02:58:55"/>
  </r>
  <r>
    <x v="5"/>
    <n v="4859647"/>
    <s v="Grado en Educación Primaria"/>
    <n v="4859647"/>
    <s v="SALMA"/>
    <s v="FARAJI"/>
    <s v="BELMAHI"/>
    <s v="salma.faraji@alum.unirioja.es"/>
    <s v="2018-19"/>
    <x v="0"/>
    <s v="2019-20"/>
    <d v="2019-07-29T07:14:20"/>
  </r>
  <r>
    <x v="5"/>
    <n v="72555049"/>
    <s v="Grado en Educación Primaria"/>
    <n v="72555049"/>
    <s v="LEIRE"/>
    <s v="BELDARRAIN"/>
    <s v="BADIOLA"/>
    <s v="leire.beldarrain@alum.unirioja.es"/>
    <s v="2018-19"/>
    <x v="0"/>
    <s v="2019-20"/>
    <d v="2019-07-26T10:21:55"/>
  </r>
  <r>
    <x v="5"/>
    <n v="44649884"/>
    <s v="Grado en Educación Primaria"/>
    <n v="44649884"/>
    <s v="CLAUDIA"/>
    <s v="VISCASILLAS"/>
    <s v="LAPEDRIZA"/>
    <s v="claudia.viscasillas@alum.unirioja.es"/>
    <s v="2018-19"/>
    <x v="0"/>
    <s v="2019-20"/>
    <d v="2019-07-29T12:33:25"/>
  </r>
  <r>
    <x v="5"/>
    <n v="1627194"/>
    <s v="Grado en Educación Primaria"/>
    <n v="1627194"/>
    <s v="CARLOS"/>
    <s v="GUTIERREZ"/>
    <s v="GARRO"/>
    <s v="carlos.gutierrezg@alum.unirioja.es"/>
    <s v="2018-19"/>
    <x v="0"/>
    <s v="2019-20"/>
    <d v="2019-07-26T03:58:10"/>
  </r>
  <r>
    <x v="5"/>
    <n v="18091264"/>
    <s v="Grado en Educación Primaria"/>
    <n v="18091264"/>
    <s v="ÍÑIGO"/>
    <s v="OCHOA"/>
    <s v="PÉREZ"/>
    <s v="inigo.ochoap@alum.unirioja.es"/>
    <s v="2018-19"/>
    <x v="0"/>
    <s v="2019-20"/>
    <d v="2019-07-24T11:05:23"/>
  </r>
  <r>
    <x v="5"/>
    <n v="18089240"/>
    <s v="Grado en Educación Primaria"/>
    <n v="18089240"/>
    <s v="MARÍA"/>
    <s v="PASTOR"/>
    <s v="ESTÉVEZ"/>
    <s v="maria.pastor@alum.unirioja.es"/>
    <s v="2018-19"/>
    <x v="0"/>
    <s v="2019-20"/>
    <d v="2019-07-24T12:11:01"/>
  </r>
  <r>
    <x v="5"/>
    <n v="78815564"/>
    <s v="Grado en Educación Primaria"/>
    <n v="78815564"/>
    <s v="ÁNGELA"/>
    <s v="LÓPEZ"/>
    <s v="GÓMEZ"/>
    <s v="angela.lopezg@alum.unirioja.es"/>
    <s v="2018-19"/>
    <x v="0"/>
    <s v="2019-20"/>
    <d v="2019-07-29T12:08:11"/>
  </r>
  <r>
    <x v="5"/>
    <n v="73416672"/>
    <s v="Grado en Educación Primaria"/>
    <n v="73416672"/>
    <s v="JULEN"/>
    <s v="MARTINEZ"/>
    <s v="AZPIROZ"/>
    <s v="julen.martinez@alum.unirioja.es"/>
    <s v="2018-19"/>
    <x v="0"/>
    <s v="2019-20"/>
    <d v="2019-07-24T10:06:06"/>
  </r>
  <r>
    <x v="5"/>
    <n v="78775690"/>
    <s v="Grado en Educación Primaria"/>
    <n v="78775690"/>
    <s v="MARTA"/>
    <s v="BURGOS"/>
    <s v="MARTÍN"/>
    <s v="marta.burgos@alum.unirioja.es"/>
    <s v="2018-19"/>
    <x v="0"/>
    <s v="2019-20"/>
    <d v="2019-07-25T04:17:40"/>
  </r>
  <r>
    <x v="5"/>
    <n v="73133781"/>
    <s v="Grado en Educación Primaria"/>
    <n v="73133781"/>
    <s v="SERGIO"/>
    <s v="GRACIA"/>
    <s v="BERNAD"/>
    <s v="sergio.gracia@alum.unirioja.es"/>
    <s v="2018-19"/>
    <x v="0"/>
    <s v="2019-20"/>
    <d v="2019-07-24T11:09:27"/>
  </r>
  <r>
    <x v="5"/>
    <s v="X5936147"/>
    <s v="Grado en Educación Primaria"/>
    <s v="X5936147"/>
    <s v="AMAL"/>
    <s v="EL KOUISSI"/>
    <m/>
    <s v="amal.el-kouissi@alum.unirioja.es"/>
    <s v="2018-19"/>
    <x v="0"/>
    <s v="2019-20"/>
    <d v="2019-07-24T12:51:32"/>
  </r>
  <r>
    <x v="5"/>
    <n v="18185030"/>
    <s v="Grado en Educación Primaria"/>
    <n v="18185030"/>
    <s v="STEFANY JEANINE"/>
    <s v="FUENTES"/>
    <s v="FUENTES"/>
    <s v="stefany-jeanine.fuentes@alum.unirioja.es"/>
    <s v="2018-19"/>
    <x v="0"/>
    <s v="2019-20"/>
    <d v="2019-07-30T12:58:29"/>
  </r>
  <r>
    <x v="5"/>
    <s v="Y0064039"/>
    <s v="Grado en Educación Primaria"/>
    <s v="Y0064039"/>
    <s v="CRISTIAN ALEXANDRU"/>
    <s v="KLEMENS"/>
    <m/>
    <s v="cristian.klemens@alum.unirioja.es"/>
    <s v="2018-19"/>
    <x v="0"/>
    <s v="2019-20"/>
    <d v="2019-07-25T11:26:22"/>
  </r>
  <r>
    <x v="5"/>
    <n v="73449358"/>
    <s v="Grado en Educación Primaria"/>
    <n v="73449358"/>
    <s v="AITANA"/>
    <s v="RIVERA"/>
    <s v="DE LEÓN"/>
    <s v="aitana.rivera@alum.unirioja.es"/>
    <s v="2018-19"/>
    <x v="0"/>
    <s v="2019-20"/>
    <d v="2019-07-24T02:06:35"/>
  </r>
  <r>
    <x v="5"/>
    <n v="78779253"/>
    <s v="Grado en Educación Primaria"/>
    <n v="78779253"/>
    <s v="SARA"/>
    <s v="ÚCAR"/>
    <s v="CALVO"/>
    <s v="sara.ucar@alum.unirioja.es"/>
    <s v="2018-19"/>
    <x v="0"/>
    <s v="2019-20"/>
    <d v="2019-07-29T11:45:28"/>
  </r>
  <r>
    <x v="5"/>
    <n v="58005855"/>
    <s v="Grado en Educación Primaria"/>
    <n v="58005855"/>
    <s v="SHELCI VALENTINA"/>
    <s v="PINEDA"/>
    <s v="SANABRIA"/>
    <s v="shelci-valentina.pineda@alum.unirioja.es"/>
    <s v="2018-19"/>
    <x v="0"/>
    <s v="2019-20"/>
    <d v="2019-07-24T01:28:28"/>
  </r>
  <r>
    <x v="5"/>
    <n v="18076655"/>
    <s v="Grado en Educación Primaria"/>
    <n v="18076655"/>
    <s v="SARAY"/>
    <s v="RAMOS"/>
    <s v="VIRSEDA"/>
    <s v="saray.ramos@alum.unirioja.es"/>
    <s v="2018-19"/>
    <x v="0"/>
    <s v="2019-20"/>
    <d v="2019-07-24T09:01:11"/>
  </r>
  <r>
    <x v="5"/>
    <n v="16627052"/>
    <s v="Grado en Educación Primaria"/>
    <n v="16627052"/>
    <s v="CRISTINA"/>
    <s v="TEJADA"/>
    <s v="ARRIAGA"/>
    <s v="cristina.tejada@alum.unirioja.es"/>
    <s v="2019-20"/>
    <x v="0"/>
    <s v="2019-20"/>
    <d v="2019-07-12T09:01:17"/>
  </r>
  <r>
    <x v="5"/>
    <n v="18075548"/>
    <s v="Grado en Educación Primaria"/>
    <n v="18075548"/>
    <s v="ADRIÁN"/>
    <s v="BARRIO"/>
    <s v="LOZANO"/>
    <s v="adrian.barrio@alum.unirioja.es"/>
    <s v="2019-20"/>
    <x v="0"/>
    <s v="2019-20"/>
    <d v="2019-07-12T09:02:40"/>
  </r>
  <r>
    <x v="5"/>
    <n v="16636321"/>
    <s v="Grado en Educación Primaria"/>
    <n v="16636321"/>
    <s v="ANA ANGÉLICA"/>
    <s v="ZANZA"/>
    <s v="MARTÍNEZ"/>
    <s v="ana-angelica.zanza@alum.unirioja.es"/>
    <s v="2019-20"/>
    <x v="0"/>
    <s v="2019-20"/>
    <d v="2019-07-12T09:04:38"/>
  </r>
  <r>
    <x v="5"/>
    <n v="72835097"/>
    <s v="Grado en Educación Primaria"/>
    <n v="72835097"/>
    <s v="JAIME"/>
    <s v="PALAU"/>
    <s v="SANTOS"/>
    <s v="jaime.palau@alum.unirioja.es"/>
    <s v="2019-20"/>
    <x v="0"/>
    <s v="2019-20"/>
    <d v="2019-07-12T09:07:11"/>
  </r>
  <r>
    <x v="5"/>
    <n v="71377190"/>
    <s v="Grado en Educación Primaria"/>
    <n v="71377190"/>
    <s v="GINÉS"/>
    <s v="TORRES"/>
    <s v="VALDÉS"/>
    <s v="gines.torres@alum.unirioja.es"/>
    <s v="2019-20"/>
    <x v="0"/>
    <s v="2019-20"/>
    <d v="2019-07-12T09:07:14"/>
  </r>
  <r>
    <x v="5"/>
    <n v="18187504"/>
    <s v="Grado en Educación Primaria"/>
    <n v="18187504"/>
    <s v="SANDRA"/>
    <s v="TOBALINA"/>
    <s v="ESCRICH"/>
    <s v="sandra.tobalina@alum.unirioja.es"/>
    <s v="2019-20"/>
    <x v="0"/>
    <s v="2019-20"/>
    <d v="2019-07-12T09:19:56"/>
  </r>
  <r>
    <x v="5"/>
    <n v="18086724"/>
    <s v="Grado en Educación Primaria"/>
    <n v="18086724"/>
    <s v="NOELIA"/>
    <s v="PORRAS"/>
    <s v="ANTOÑANA"/>
    <s v="noelia.porras@alum.unirioja.es"/>
    <s v="2019-20"/>
    <x v="0"/>
    <s v="2019-20"/>
    <d v="2019-07-12T09:20:12"/>
  </r>
  <r>
    <x v="5"/>
    <n v="1627608"/>
    <s v="Grado en Educación Primaria"/>
    <n v="1627608"/>
    <s v="JAVIER"/>
    <s v="DÍEZ"/>
    <s v="VILLAR"/>
    <s v="javier.diezv@alum.unirioja.es"/>
    <s v="2019-20"/>
    <x v="0"/>
    <s v="2019-20"/>
    <d v="2019-07-12T09:25:38"/>
  </r>
  <r>
    <x v="5"/>
    <n v="18077598"/>
    <s v="Grado en Educación Primaria"/>
    <n v="18077598"/>
    <s v="CRISTINA"/>
    <s v="ALFARO"/>
    <s v="MARTÍN"/>
    <s v="cristina.alfaro@alum.unirioja.es"/>
    <s v="2019-20"/>
    <x v="0"/>
    <s v="2019-20"/>
    <d v="2019-07-12T09:57:10"/>
  </r>
  <r>
    <x v="5"/>
    <n v="16642501"/>
    <s v="Grado en Educación Primaria"/>
    <n v="16642501"/>
    <s v="DIEGO"/>
    <s v="LERÍA"/>
    <s v="UGARTE"/>
    <s v="diego.leria@alum.unirioja.es"/>
    <s v="2019-20"/>
    <x v="0"/>
    <s v="2019-20"/>
    <d v="2019-07-12T09:58:00"/>
  </r>
  <r>
    <x v="5"/>
    <n v="18075235"/>
    <s v="Grado en Educación Primaria"/>
    <n v="18075235"/>
    <s v="MARÍA"/>
    <s v="NEVOT"/>
    <s v="PASTOR"/>
    <s v="maria.nevot@alum.unirioja.es"/>
    <s v="2019-20"/>
    <x v="0"/>
    <s v="2019-20"/>
    <d v="2019-07-12T10:14:41"/>
  </r>
  <r>
    <x v="5"/>
    <n v="17496599"/>
    <s v="Grado en Educación Primaria"/>
    <n v="17496599"/>
    <s v="CELIA PILAR"/>
    <s v="CONDE"/>
    <s v="SOLDEVILLA"/>
    <s v="celia-pilar.conde@alum.unirioja.es"/>
    <s v="2019-20"/>
    <x v="0"/>
    <s v="2019-20"/>
    <d v="2019-07-12T10:36:28"/>
  </r>
  <r>
    <x v="5"/>
    <n v="58028144"/>
    <s v="Grado en Educación Primaria"/>
    <n v="58028144"/>
    <s v="AINTZANE"/>
    <s v="FERNANDEZ"/>
    <s v="FRAILE"/>
    <s v="aintzane.fernandez@alum.unirioja.es"/>
    <s v="2019-20"/>
    <x v="0"/>
    <s v="2019-20"/>
    <d v="2019-07-12T10:41:54"/>
  </r>
  <r>
    <x v="5"/>
    <n v="78941062"/>
    <s v="Grado en Educación Primaria"/>
    <n v="78941062"/>
    <s v="REGINA"/>
    <s v="SANTOLARIA"/>
    <s v="CASADO"/>
    <s v="regina.santolaria@alum.unirioja.es"/>
    <s v="2019-20"/>
    <x v="0"/>
    <s v="2019-20"/>
    <d v="2019-07-12T10:43:39"/>
  </r>
  <r>
    <x v="5"/>
    <n v="16627506"/>
    <s v="Grado en Educación Primaria"/>
    <n v="16627506"/>
    <s v="ALBA"/>
    <s v="GALLARDO"/>
    <s v="GARRACHÓN"/>
    <s v="alba.gallardo@alum.unirioja.es"/>
    <s v="2019-20"/>
    <x v="0"/>
    <s v="2019-20"/>
    <d v="2019-07-12T11:06:19"/>
  </r>
  <r>
    <x v="5"/>
    <n v="16643530"/>
    <s v="Grado en Educación Primaria"/>
    <n v="16643530"/>
    <s v="GLORIA"/>
    <s v="MÁRQUEZ"/>
    <s v="PESO"/>
    <s v="gloria.marquez@alum.unirioja.es"/>
    <s v="2019-20"/>
    <x v="0"/>
    <s v="2019-20"/>
    <d v="2019-07-12T11:40:43"/>
  </r>
  <r>
    <x v="5"/>
    <n v="73464307"/>
    <s v="Grado en Educación Primaria"/>
    <n v="73464307"/>
    <s v="MAITE"/>
    <s v="VIDAURRE"/>
    <s v="DIEZ"/>
    <s v="maite.vidaurre@alum.unirioja.es"/>
    <s v="2019-20"/>
    <x v="0"/>
    <s v="2019-20"/>
    <d v="2019-07-12T11:56:01"/>
  </r>
  <r>
    <x v="5"/>
    <n v="17499453"/>
    <s v="Grado en Educación Primaria"/>
    <n v="17499453"/>
    <s v="CLAUDIA"/>
    <s v="URTIAGA"/>
    <s v="CRESPO"/>
    <s v="claudia.urtiaga@alum.unirioja.es"/>
    <s v="2019-20"/>
    <x v="0"/>
    <s v="2019-20"/>
    <d v="2019-07-12T12:12:50"/>
  </r>
  <r>
    <x v="5"/>
    <n v="72592106"/>
    <s v="Grado en Educación Primaria"/>
    <n v="72592106"/>
    <s v="MARÍA BELÉN"/>
    <s v="DE PAZ"/>
    <s v="HERNÁNDEZ"/>
    <s v="maria-belen.depaz@alum.unirioja.es"/>
    <s v="2019-20"/>
    <x v="0"/>
    <s v="2019-20"/>
    <d v="2019-07-12T12:40:24"/>
  </r>
  <r>
    <x v="5"/>
    <n v="13144751"/>
    <s v="Grado en Educación Primaria"/>
    <n v="13144751"/>
    <s v="ELENA"/>
    <s v="REAL"/>
    <s v="RODRIGALVAREZ"/>
    <s v="elena.real@alum.unirioja.es"/>
    <s v="2019-20"/>
    <x v="0"/>
    <s v="2019-20"/>
    <d v="2019-07-12T12:51:23"/>
  </r>
  <r>
    <x v="5"/>
    <n v="71350122"/>
    <s v="Grado en Educación Primaria"/>
    <n v="71350122"/>
    <s v="MARINA"/>
    <s v="CASQUERO"/>
    <s v="HERRERO"/>
    <s v="marina.casquero@alum.unirioja.es"/>
    <s v="2019-20"/>
    <x v="0"/>
    <s v="2019-20"/>
    <d v="2019-07-12T12:54:52"/>
  </r>
  <r>
    <x v="5"/>
    <n v="18086292"/>
    <s v="Grado en Educación Primaria"/>
    <n v="18086292"/>
    <s v="ANDREA"/>
    <s v="GALÁN"/>
    <s v="GONZÁLEZ"/>
    <s v="andrea.galan@alum.unirioja.es"/>
    <s v="2019-20"/>
    <x v="0"/>
    <s v="2019-20"/>
    <d v="2019-07-12T01:01:37"/>
  </r>
  <r>
    <x v="5"/>
    <n v="17498055"/>
    <s v="Grado en Educación Primaria"/>
    <n v="17498055"/>
    <s v="INÉS"/>
    <s v="NIETO"/>
    <s v="COLÁS"/>
    <s v="ines.nieto@alum.unirioja.es"/>
    <s v="2019-20"/>
    <x v="0"/>
    <s v="2019-20"/>
    <d v="2019-07-12T01:34:29"/>
  </r>
  <r>
    <x v="5"/>
    <n v="49877581"/>
    <s v="Grado en Educación Primaria"/>
    <n v="49877581"/>
    <s v="NICOLE JOVANA"/>
    <s v="MORALES"/>
    <s v="COBOS"/>
    <s v="nicole-jovana.morales@alum.unirioja.es"/>
    <s v="2019-20"/>
    <x v="0"/>
    <s v="2019-20"/>
    <d v="2019-07-12T01:56:57"/>
  </r>
  <r>
    <x v="5"/>
    <s v="Y5455909"/>
    <s v="Grado en Educación Primaria"/>
    <s v="Y5455909"/>
    <s v="DAMARIS"/>
    <s v="PORTILLO"/>
    <s v="HERNANDEZ"/>
    <s v="damaris.portillo@alum.unirioja.es"/>
    <s v="2019-20"/>
    <x v="0"/>
    <s v="2019-20"/>
    <d v="2019-07-12T02:22:57"/>
  </r>
  <r>
    <x v="5"/>
    <n v="44649879"/>
    <s v="Grado en Educación Primaria"/>
    <n v="44649879"/>
    <s v="PAULA"/>
    <s v="CHALEZQUER"/>
    <s v="GOMEZ"/>
    <s v="paula.chalezquer@alum.unirioja.es"/>
    <s v="2019-20"/>
    <x v="0"/>
    <s v="2019-20"/>
    <d v="2019-07-12T02:57:27"/>
  </r>
  <r>
    <x v="5"/>
    <n v="44572846"/>
    <s v="Grado en Educación Primaria"/>
    <n v="44572846"/>
    <s v="ENEKO"/>
    <s v="LANCHAS"/>
    <s v="GOROSABEL"/>
    <s v="eneko.lanchas@alum.unirioja.es"/>
    <s v="2019-20"/>
    <x v="0"/>
    <s v="2019-20"/>
    <d v="2019-07-12T03:32:16"/>
  </r>
  <r>
    <x v="5"/>
    <n v="18074977"/>
    <s v="Grado en Educación Primaria"/>
    <n v="18074977"/>
    <s v="IZAN"/>
    <s v="SÁEZ"/>
    <s v="ARNÁEZ"/>
    <s v="izan.saez@alum.unirioja.es"/>
    <s v="2019-20"/>
    <x v="0"/>
    <s v="2019-20"/>
    <d v="2019-07-12T03:38:31"/>
  </r>
  <r>
    <x v="5"/>
    <n v="16641680"/>
    <s v="Grado en Educación Primaria"/>
    <n v="16641680"/>
    <s v="SERGIO"/>
    <s v="PRIOR"/>
    <s v="BACAICOA"/>
    <s v="sergio.prior@alum.unirioja.es"/>
    <s v="2019-20"/>
    <x v="0"/>
    <s v="2019-20"/>
    <d v="2019-07-12T04:07:36"/>
  </r>
  <r>
    <x v="5"/>
    <n v="18073854"/>
    <s v="Grado en Educación Primaria"/>
    <n v="18073854"/>
    <s v="DAVID"/>
    <s v="LOZANO"/>
    <s v="MARTÍNEZ"/>
    <s v="david.lozanom@alum.unirioja.es"/>
    <s v="2019-20"/>
    <x v="0"/>
    <s v="2019-20"/>
    <d v="2019-07-12T07:17:26"/>
  </r>
  <r>
    <x v="5"/>
    <n v="18077771"/>
    <s v="Grado en Educación Primaria"/>
    <n v="18077771"/>
    <s v="DIEGO"/>
    <s v="CHACÓN"/>
    <s v="RODRÍGUEZ"/>
    <s v="diego.chacon@alum.unirioja.es"/>
    <s v="2019-20"/>
    <x v="0"/>
    <s v="2019-20"/>
    <d v="2019-07-12T08:16:41"/>
  </r>
  <r>
    <x v="5"/>
    <s v="Y2050922"/>
    <s v="Grado en Educación Primaria"/>
    <s v="Y2050922"/>
    <s v="BIANCA DAMARIS"/>
    <s v="BANU"/>
    <m/>
    <s v="bianca-damaris.banu@alum.unirioja.es"/>
    <s v="2019-20"/>
    <x v="0"/>
    <s v="2019-20"/>
    <d v="2019-07-12T09:28:06"/>
  </r>
  <r>
    <x v="5"/>
    <n v="18091383"/>
    <s v="Grado en Educación Primaria"/>
    <n v="18091383"/>
    <s v="PATRICIA"/>
    <s v="SÁENZ"/>
    <s v="MURO"/>
    <s v="patricia.saenzm@alum.unirioja.es"/>
    <s v="2019-20"/>
    <x v="0"/>
    <s v="2019-20"/>
    <d v="2019-07-12T10:10:40"/>
  </r>
  <r>
    <x v="5"/>
    <n v="72835198"/>
    <s v="Grado en Educación Primaria"/>
    <n v="72835198"/>
    <s v="LARA"/>
    <s v="RIVAS"/>
    <s v="ROYO"/>
    <s v="lara.rivas@alum.unirioja.es"/>
    <s v="2019-20"/>
    <x v="0"/>
    <s v="2019-20"/>
    <d v="2019-07-13T12:35:04"/>
  </r>
  <r>
    <x v="5"/>
    <n v="1627430"/>
    <s v="Grado en Educación Primaria"/>
    <n v="1627430"/>
    <s v="ERICA"/>
    <s v="LETONA"/>
    <s v="DEL REY"/>
    <s v="erica.letona@alum.unirioja.es"/>
    <s v="2019-20"/>
    <x v="0"/>
    <s v="2019-20"/>
    <d v="2019-07-13T12:56:52"/>
  </r>
  <r>
    <x v="5"/>
    <n v="18092761"/>
    <s v="Grado en Educación Primaria"/>
    <n v="18092761"/>
    <s v="GABRIEL"/>
    <s v="MARAÑON"/>
    <s v="MANGADO"/>
    <s v="gabriel.maranon@alum.unirioja.es"/>
    <s v="2019-20"/>
    <x v="0"/>
    <s v="2019-20"/>
    <d v="2019-07-13T01:35:38"/>
  </r>
  <r>
    <x v="5"/>
    <n v="16638794"/>
    <s v="Grado en Educación Primaria"/>
    <n v="16638794"/>
    <s v="MARTA"/>
    <s v="MARCOS"/>
    <s v="EZQUERRO"/>
    <s v="marta.marcos@alum.unirioja.es"/>
    <s v="2019-20"/>
    <x v="0"/>
    <s v="2019-20"/>
    <d v="2019-07-13T01:48:00"/>
  </r>
  <r>
    <x v="5"/>
    <n v="16627062"/>
    <s v="Grado en Educación Primaria"/>
    <n v="16627062"/>
    <s v="PABLO"/>
    <s v="MIR"/>
    <s v="BIRIBAY"/>
    <s v="pablo.mir@alum.unirioja.es"/>
    <s v="2019-20"/>
    <x v="0"/>
    <s v="2019-20"/>
    <d v="2019-07-13T01:48:21"/>
  </r>
  <r>
    <x v="5"/>
    <n v="18079522"/>
    <s v="Grado en Educación Primaria"/>
    <n v="18079522"/>
    <s v="PABLO"/>
    <s v="MARTÍNEZ"/>
    <s v="LARA"/>
    <s v="pablo.martinezl@alum.unirioja.es"/>
    <s v="2019-20"/>
    <x v="0"/>
    <s v="2019-20"/>
    <d v="2019-07-13T04:27:52"/>
  </r>
  <r>
    <x v="5"/>
    <n v="73450806"/>
    <s v="Grado en Educación Primaria"/>
    <n v="73450806"/>
    <s v="ALAIN"/>
    <s v="LAZCANO"/>
    <s v="RAZQUIN"/>
    <s v="alain.lazcano@alum.unirioja.es"/>
    <s v="2019-20"/>
    <x v="0"/>
    <s v="2019-20"/>
    <d v="2019-07-13T04:58:23"/>
  </r>
  <r>
    <x v="5"/>
    <n v="78779310"/>
    <s v="Grado en Educación Primaria"/>
    <n v="78779310"/>
    <s v="SARA"/>
    <s v="GARCÍA"/>
    <s v="GUILLORME"/>
    <s v="sara.garciagu@alum.unirioja.es"/>
    <s v="2019-20"/>
    <x v="0"/>
    <s v="2019-20"/>
    <d v="2019-07-13T07:07:02"/>
  </r>
  <r>
    <x v="5"/>
    <n v="1627292"/>
    <s v="Grado en Educación Primaria"/>
    <n v="1627292"/>
    <s v="ÁLVARO"/>
    <s v="MARCOS"/>
    <s v="ASÍN"/>
    <s v="alvaro.marcos@alum.unirioja.es"/>
    <s v="2019-20"/>
    <x v="0"/>
    <s v="2019-20"/>
    <d v="2019-07-14T11:35:47"/>
  </r>
  <r>
    <x v="5"/>
    <n v="25358092"/>
    <s v="Grado en Educación Primaria"/>
    <n v="25358092"/>
    <s v="ALBA"/>
    <s v="VILLAESCUSA"/>
    <s v="ORDÓÑEZ"/>
    <s v="alba.villaescusa@alum.unirioja.es"/>
    <s v="2019-20"/>
    <x v="0"/>
    <s v="2019-20"/>
    <d v="2019-07-14T11:42:43"/>
  </r>
  <r>
    <x v="5"/>
    <n v="17497776"/>
    <s v="Grado en Educación Primaria"/>
    <n v="17497776"/>
    <s v="LUCÍA"/>
    <s v="SÁEZ"/>
    <s v="MARTÍNEZ"/>
    <s v="lucia.saez@alum.unirioja.es"/>
    <s v="2019-20"/>
    <x v="0"/>
    <s v="2019-20"/>
    <d v="2019-07-14T12:29:21"/>
  </r>
  <r>
    <x v="5"/>
    <n v="58011579"/>
    <s v="Grado en Educación Primaria"/>
    <n v="58011579"/>
    <s v="EVA NINI"/>
    <s v="MÍNGUEZ"/>
    <s v="DE LA CRUZ"/>
    <s v="eva-nini.minguez@alum.unirioja.es"/>
    <s v="2019-20"/>
    <x v="0"/>
    <s v="2019-20"/>
    <d v="2019-07-14T12:58:01"/>
  </r>
  <r>
    <x v="5"/>
    <n v="16640618"/>
    <s v="Grado en Educación Primaria"/>
    <n v="16640618"/>
    <s v="ANA"/>
    <s v="GONZÁLEZ"/>
    <s v="REPES"/>
    <s v="ana.gonzalezr@alum.unirioja.es"/>
    <s v="2019-20"/>
    <x v="0"/>
    <s v="2019-20"/>
    <d v="2019-07-14T04:45:30"/>
  </r>
  <r>
    <x v="5"/>
    <n v="73437835"/>
    <s v="Grado en Educación Primaria"/>
    <n v="73437835"/>
    <s v="BRUNO"/>
    <s v="MEOQUI"/>
    <s v="GARCIA"/>
    <s v="bruno.meoqui@alum.unirioja.es"/>
    <s v="2019-20"/>
    <x v="0"/>
    <s v="2019-20"/>
    <d v="2019-07-14T06:25:46"/>
  </r>
  <r>
    <x v="5"/>
    <n v="16635316"/>
    <s v="Grado en Educación Primaria"/>
    <n v="16635316"/>
    <s v="LAURA"/>
    <s v="RUIZ DE GOPEGUI"/>
    <s v="RUIZ"/>
    <s v="laura.ruiz-degopegui@alum.unirioja.es"/>
    <s v="2019-20"/>
    <x v="0"/>
    <s v="2019-20"/>
    <d v="2019-07-14T06:51:03"/>
  </r>
  <r>
    <x v="5"/>
    <n v="78758133"/>
    <s v="Grado en Educación Primaria"/>
    <n v="78758133"/>
    <s v="PABLO"/>
    <s v="BIENZOBAS"/>
    <s v="ARELLANO"/>
    <s v="pablo.bienzobas@alum.unirioja.es"/>
    <s v="2019-20"/>
    <x v="0"/>
    <s v="2019-20"/>
    <d v="2019-07-14T07:16:38"/>
  </r>
  <r>
    <x v="5"/>
    <n v="16641551"/>
    <s v="Grado en Educación Primaria"/>
    <n v="16641551"/>
    <s v="DANIEL"/>
    <s v="CARRILLO"/>
    <s v="ALONSO"/>
    <s v="daniel.carrillo@alum.unirioja.es"/>
    <s v="2019-20"/>
    <x v="0"/>
    <s v="2019-20"/>
    <d v="2019-07-14T07:25:38"/>
  </r>
  <r>
    <x v="5"/>
    <n v="18075482"/>
    <s v="Grado en Educación Primaria"/>
    <n v="18075482"/>
    <s v="DIEGO"/>
    <s v="SARABIA"/>
    <s v="CARO"/>
    <s v="diego.sarabia@alum.unirioja.es"/>
    <s v="2019-20"/>
    <x v="0"/>
    <s v="2019-20"/>
    <d v="2019-07-14T08:15:38"/>
  </r>
  <r>
    <x v="5"/>
    <n v="18084832"/>
    <s v="Grado en Educación Primaria"/>
    <n v="18084832"/>
    <s v="CARLA"/>
    <s v="CALVO"/>
    <s v="PALACIOS"/>
    <s v="carla.calvop@alum.unirioja.es"/>
    <s v="2019-20"/>
    <x v="0"/>
    <s v="2019-20"/>
    <d v="2019-07-14T08:21:19"/>
  </r>
  <r>
    <x v="5"/>
    <n v="18073568"/>
    <s v="Grado en Educación Primaria"/>
    <n v="18073568"/>
    <s v="NEREA"/>
    <s v="LLACH"/>
    <s v="GARCÍA"/>
    <s v="nerea.llach@alum.unirioja.es"/>
    <s v="2019-20"/>
    <x v="0"/>
    <s v="2019-20"/>
    <d v="2019-07-14T08:28:50"/>
  </r>
  <r>
    <x v="5"/>
    <n v="18474008"/>
    <s v="Grado en Educación Primaria"/>
    <n v="18474008"/>
    <s v="VICTORIA"/>
    <s v="CASIS"/>
    <s v="MARTÍNEZ"/>
    <s v="victoria.casis@alum.unirioja.es"/>
    <s v="2019-20"/>
    <x v="0"/>
    <s v="2019-20"/>
    <d v="2019-07-14T08:55:39"/>
  </r>
  <r>
    <x v="5"/>
    <n v="79425819"/>
    <s v="Grado en Educación Primaria"/>
    <n v="79425819"/>
    <s v="VILMA MAYTE"/>
    <s v="QUILUMBA"/>
    <s v="ISAMA"/>
    <s v="vilma-mayte.quilimba@alum.unirioja.es"/>
    <s v="2019-20"/>
    <x v="0"/>
    <s v="2019-20"/>
    <d v="2019-07-14T09:30:20"/>
  </r>
  <r>
    <x v="5"/>
    <n v="18474009"/>
    <s v="Grado en Educación Primaria"/>
    <n v="18474009"/>
    <s v="ANDREA"/>
    <s v="CASIS"/>
    <s v="MARTÍNEZ"/>
    <s v="andrea.casis@alum.unirioja.es"/>
    <s v="2019-20"/>
    <x v="0"/>
    <s v="2019-20"/>
    <d v="2019-07-14T09:45:16"/>
  </r>
  <r>
    <x v="5"/>
    <n v="18074426"/>
    <s v="Grado en Educación Primaria"/>
    <n v="18074426"/>
    <s v="SANDRA"/>
    <s v="IBÁÑEZ"/>
    <s v="URDIALES"/>
    <s v="sandra.ibanez@alum.unirioja.es"/>
    <s v="2019-20"/>
    <x v="0"/>
    <s v="2019-20"/>
    <d v="2019-07-15T09:59:27"/>
  </r>
  <r>
    <x v="5"/>
    <n v="16613851"/>
    <s v="Grado en Educación Primaria"/>
    <n v="16613851"/>
    <s v="VERÓNICA"/>
    <s v="PASCUAL"/>
    <s v="ANGULO"/>
    <s v="veronica.pascual@alum.unirioja.es"/>
    <s v="2019-20"/>
    <x v="0"/>
    <s v="2019-20"/>
    <d v="2019-07-15T10:05:17"/>
  </r>
  <r>
    <x v="5"/>
    <n v="17496316"/>
    <s v="Grado en Educación Primaria"/>
    <n v="17496316"/>
    <s v="LUCÍA"/>
    <s v="CARRASCÓN"/>
    <s v="PUERTAS"/>
    <s v="lucia.carrascon@alum.unirioja.es"/>
    <s v="2019-20"/>
    <x v="0"/>
    <s v="2019-20"/>
    <d v="2019-07-15T10:28:26"/>
  </r>
  <r>
    <x v="5"/>
    <n v="16628944"/>
    <s v="Grado en Educación Primaria"/>
    <n v="16628944"/>
    <s v="NEREA"/>
    <s v="MAISO"/>
    <s v="ALONSO"/>
    <s v="nerea.maiso@alum.unirioja.es"/>
    <s v="2019-20"/>
    <x v="1"/>
    <s v="2019-20"/>
    <d v="2019-07-15T10:49:21"/>
  </r>
  <r>
    <x v="5"/>
    <n v="18079434"/>
    <s v="Grado en Educación Primaria"/>
    <n v="18079434"/>
    <s v="INÉS"/>
    <s v="LÓPEZ"/>
    <s v="SÁENZ-LAGUNA"/>
    <s v="ines.lopez@alum.unirioja.es"/>
    <s v="2019-20"/>
    <x v="0"/>
    <s v="2019-20"/>
    <d v="2019-07-15T11:24:38"/>
  </r>
  <r>
    <x v="5"/>
    <s v="X5362437"/>
    <s v="Grado en Educación Primaria"/>
    <s v="X5362437"/>
    <s v="DANIELA ELENA"/>
    <s v="BUCIUMAN"/>
    <m/>
    <s v="daniela-elena.buciuman@alum.unirioja.es"/>
    <s v="2019-20"/>
    <x v="0"/>
    <s v="2019-20"/>
    <d v="2019-07-15T11:54:07"/>
  </r>
  <r>
    <x v="5"/>
    <n v="72835041"/>
    <s v="Grado en Educación Primaria"/>
    <n v="72835041"/>
    <s v="CLARA"/>
    <s v="ALONSO"/>
    <s v="PRIOR"/>
    <s v="clara.alonsop@alum.unirioja.es"/>
    <s v="2019-20"/>
    <x v="0"/>
    <s v="2019-20"/>
    <d v="2019-07-15T12:10:16"/>
  </r>
  <r>
    <x v="5"/>
    <n v="16636448"/>
    <s v="Grado en Educación Primaria"/>
    <n v="16636448"/>
    <s v="SILVIA"/>
    <s v="LEÓN"/>
    <s v="SAN PEDRO"/>
    <s v="silvia.leon@alum.unirioja.es"/>
    <s v="2019-20"/>
    <x v="0"/>
    <s v="2019-20"/>
    <d v="2019-07-15T12:50:44"/>
  </r>
  <r>
    <x v="5"/>
    <n v="73423579"/>
    <s v="Grado en Educación Primaria"/>
    <n v="73423579"/>
    <s v="ERIKA MARIA"/>
    <s v="URRA"/>
    <s v="BATISTA"/>
    <s v="erika-maria.urra@alum.unirioja.es"/>
    <s v="2019-20"/>
    <x v="0"/>
    <s v="2019-20"/>
    <d v="2019-07-15T01:58:17"/>
  </r>
  <r>
    <x v="5"/>
    <n v="16644849"/>
    <s v="Grado en Educación Primaria"/>
    <n v="16644849"/>
    <s v="ÍKER"/>
    <s v="HERNÁEZ"/>
    <s v="OJEDA"/>
    <s v="iker.hernaez@alum.unirioja.es"/>
    <s v="2019-20"/>
    <x v="0"/>
    <s v="2019-20"/>
    <d v="2019-07-15T02:52:33"/>
  </r>
  <r>
    <x v="5"/>
    <n v="73143638"/>
    <s v="Grado en Educación Primaria"/>
    <n v="73143638"/>
    <s v="ALICIA"/>
    <s v="BURÓN"/>
    <s v="FRECHÍN"/>
    <s v="alicia.buron@alum.unirioja.es"/>
    <s v="2019-20"/>
    <x v="0"/>
    <s v="2019-20"/>
    <d v="2019-07-15T02:56:47"/>
  </r>
  <r>
    <x v="5"/>
    <n v="17499481"/>
    <s v="Grado en Educación Primaria"/>
    <n v="17499481"/>
    <s v="JORGE"/>
    <s v="CIRIANO"/>
    <s v="FERNÁNDEZ"/>
    <s v="jorge.ciriano@alum.unirioja.es"/>
    <s v="2019-20"/>
    <x v="0"/>
    <s v="2019-20"/>
    <d v="2019-07-15T03:25:28"/>
  </r>
  <r>
    <x v="5"/>
    <n v="78840268"/>
    <s v="Grado en Educación Primaria"/>
    <n v="78840268"/>
    <s v="CLAUDIA"/>
    <s v="ULLATE"/>
    <s v="ARRIAZU"/>
    <s v="claudia.ullate@alum.unirioja.es"/>
    <s v="2019-20"/>
    <x v="0"/>
    <s v="2019-20"/>
    <d v="2019-07-15T03:36:15"/>
  </r>
  <r>
    <x v="5"/>
    <s v="X7203732"/>
    <s v="Grado en Educación Primaria"/>
    <s v="X7203732"/>
    <s v="KUNZA"/>
    <s v="ARIF"/>
    <m/>
    <s v="kunza.arif@alum.unirioja.es"/>
    <s v="2019-20"/>
    <x v="0"/>
    <s v="2019-20"/>
    <d v="2019-07-15T04:07:10"/>
  </r>
  <r>
    <x v="5"/>
    <n v="17500000"/>
    <s v="Grado en Educación Primaria"/>
    <n v="17500000"/>
    <s v="JUDHIT"/>
    <s v="PEÑALVA"/>
    <s v="TOBÍAS"/>
    <s v="judhit.penalva@alum.unirioja.es"/>
    <s v="2019-20"/>
    <x v="0"/>
    <s v="2019-20"/>
    <d v="2019-07-15T04:22:04"/>
  </r>
  <r>
    <x v="5"/>
    <n v="71353641"/>
    <s v="Grado en Educación Primaria"/>
    <n v="71353641"/>
    <s v="ALVARO"/>
    <s v="DELGADO"/>
    <s v="OLLORA"/>
    <s v="alvaro.delgado@alum.unirioja.es"/>
    <s v="2019-20"/>
    <x v="0"/>
    <s v="2019-20"/>
    <d v="2019-07-15T06:36:45"/>
  </r>
  <r>
    <x v="5"/>
    <n v="73418247"/>
    <s v="Grado en Educación Primaria"/>
    <n v="73418247"/>
    <s v="MAIDER"/>
    <s v="GARIN"/>
    <s v="OZCOIDI"/>
    <s v="maider.garin@alum.unirioja.es"/>
    <s v="2019-20"/>
    <x v="0"/>
    <s v="2019-20"/>
    <d v="2019-07-15T06:37:21"/>
  </r>
  <r>
    <x v="5"/>
    <n v="18082905"/>
    <s v="Grado en Educación Primaria"/>
    <n v="18082905"/>
    <s v="EVA"/>
    <s v="CAÑAS"/>
    <s v="IRAZU"/>
    <s v="eva.canas@alum.unirioja.es"/>
    <s v="2019-20"/>
    <x v="0"/>
    <s v="2019-20"/>
    <d v="2019-07-15T07:29:31"/>
  </r>
  <r>
    <x v="5"/>
    <n v="71352136"/>
    <s v="Grado en Educación Primaria"/>
    <n v="71352136"/>
    <s v="PEDRO"/>
    <s v="TERROBA"/>
    <s v="CONDE"/>
    <s v="pedro.terroba@alum.unirioja.es"/>
    <s v="2019-20"/>
    <x v="0"/>
    <s v="2019-20"/>
    <d v="2019-07-15T10:53:42"/>
  </r>
  <r>
    <x v="5"/>
    <n v="58019031"/>
    <s v="Grado en Educación Primaria"/>
    <n v="58019031"/>
    <s v="Mª ANGELES"/>
    <s v="CLEMENTE"/>
    <s v="ALBA"/>
    <s v="m-angeles.clemente@alum.unirioja.es"/>
    <s v="2019-20"/>
    <x v="0"/>
    <s v="2019-20"/>
    <d v="2019-07-16T12:04:59"/>
  </r>
  <r>
    <x v="5"/>
    <n v="18079152"/>
    <s v="Grado en Educación Primaria"/>
    <n v="18079152"/>
    <s v="LUCIA"/>
    <s v="SÁNCHEZ"/>
    <s v="GRANDES"/>
    <s v="lucia.sanchez@alum.unirioja.es"/>
    <s v="2019-20"/>
    <x v="0"/>
    <s v="2019-20"/>
    <d v="2019-07-16T10:16:22"/>
  </r>
  <r>
    <x v="5"/>
    <n v="73493255"/>
    <s v="Grado en Educación Primaria"/>
    <n v="73493255"/>
    <s v="PAULA"/>
    <s v="ROLDÁN"/>
    <s v="MAESTRO"/>
    <s v="paula.roldan@alum.unirioja.es"/>
    <s v="2019-20"/>
    <x v="0"/>
    <s v="2019-20"/>
    <d v="2019-07-16T11:24:29"/>
  </r>
  <r>
    <x v="5"/>
    <n v="16640087"/>
    <s v="Grado en Educación Primaria"/>
    <n v="16640087"/>
    <s v="SERGIO"/>
    <s v="GUTIÉRREZ"/>
    <s v="URBINA"/>
    <s v="sergio.gutierrezu@alum.unirioja.es"/>
    <s v="2019-20"/>
    <x v="0"/>
    <s v="2019-20"/>
    <d v="2019-07-16T11:30:40"/>
  </r>
  <r>
    <x v="5"/>
    <n v="18087194"/>
    <s v="Grado en Educación Primaria"/>
    <n v="18087194"/>
    <s v="GIOVANNI"/>
    <s v="SPAMPINATO"/>
    <s v="RUIZ"/>
    <s v="giovanni.spampinato@alum.unirioja.es"/>
    <s v="2019-20"/>
    <x v="0"/>
    <s v="2019-20"/>
    <d v="2019-07-16T11:39:17"/>
  </r>
  <r>
    <x v="5"/>
    <n v="18081539"/>
    <s v="Grado en Educación Primaria"/>
    <n v="18081539"/>
    <s v="SAÚL"/>
    <s v="NIETO"/>
    <s v="ROMÁN"/>
    <s v="saul.nieto@alum.unirioja.es"/>
    <s v="2019-20"/>
    <x v="0"/>
    <s v="2019-20"/>
    <d v="2019-07-16T11:41:22"/>
  </r>
  <r>
    <x v="5"/>
    <n v="16624465"/>
    <s v="Grado en Educación Primaria"/>
    <n v="16624465"/>
    <s v="SARA"/>
    <s v="JIMÉNEZ"/>
    <s v="FERREIRA"/>
    <s v="sara.jimenezf@alum.unirioja.es"/>
    <s v="2019-20"/>
    <x v="0"/>
    <s v="2019-20"/>
    <d v="2019-07-16T11:41:33"/>
  </r>
  <r>
    <x v="5"/>
    <n v="78758094"/>
    <s v="Grado en Educación Primaria"/>
    <n v="78758094"/>
    <s v="ANDREA"/>
    <s v="CIRIA"/>
    <s v="SÁNCHEZ"/>
    <s v="andrea.ciria@alum.unirioja.es"/>
    <s v="2019-20"/>
    <x v="0"/>
    <s v="2019-20"/>
    <d v="2019-07-16T12:25:09"/>
  </r>
  <r>
    <x v="5"/>
    <n v="16640475"/>
    <s v="Grado en Educación Primaria"/>
    <n v="16640475"/>
    <s v="MARÍA"/>
    <s v="RODRÍGUEZ"/>
    <s v="ORTIZ"/>
    <s v="maria.rodriguezo@alum.unirioja.es"/>
    <s v="2019-20"/>
    <x v="0"/>
    <s v="2019-20"/>
    <d v="2019-07-16T12:34:13"/>
  </r>
  <r>
    <x v="5"/>
    <n v="17496665"/>
    <s v="Grado en Educación Primaria"/>
    <n v="17496665"/>
    <s v="ROCÍO"/>
    <s v="MONASTERIO"/>
    <s v="GIL"/>
    <s v="rocio.monasterio@alum.unirioja.es"/>
    <s v="2019-20"/>
    <x v="0"/>
    <s v="2019-20"/>
    <d v="2019-07-16T12:34:46"/>
  </r>
  <r>
    <x v="5"/>
    <n v="73140295"/>
    <s v="Grado en Educación Primaria"/>
    <n v="73140295"/>
    <s v="ELSA"/>
    <s v="LÓPEZ"/>
    <s v="PÉREZ"/>
    <s v="elsa.lopez@alum.unirioja.es"/>
    <s v="2019-20"/>
    <x v="0"/>
    <s v="2019-20"/>
    <d v="2019-07-16T12:38:16"/>
  </r>
  <r>
    <x v="5"/>
    <n v="78760254"/>
    <s v="Grado en Educación Primaria"/>
    <n v="78760254"/>
    <s v="ANDREA"/>
    <s v="SAGASTI"/>
    <s v="ORRADRE"/>
    <s v="andrea.sagastio@alum.unirioja.es"/>
    <s v="2019-20"/>
    <x v="0"/>
    <s v="2019-20"/>
    <d v="2019-07-16T01:07:36"/>
  </r>
  <r>
    <x v="5"/>
    <n v="16638937"/>
    <s v="Grado en Educación Primaria"/>
    <n v="16638937"/>
    <s v="DANIEL"/>
    <s v="FLAMENCO"/>
    <s v="CUNCHILLOS"/>
    <s v="daniel.flamenco@alum.unirioja.es"/>
    <s v="2019-20"/>
    <x v="0"/>
    <s v="2019-20"/>
    <d v="2019-07-16T01:08:25"/>
  </r>
  <r>
    <x v="5"/>
    <n v="72909576"/>
    <s v="Grado en Educación Primaria"/>
    <n v="72909576"/>
    <s v="DAVID"/>
    <s v="JIMÉNEZ"/>
    <s v="PASCUAL"/>
    <s v="david.jimenezp@alum.unirioja.es"/>
    <s v="2019-20"/>
    <x v="0"/>
    <s v="2019-20"/>
    <d v="2019-07-16T02:12:53"/>
  </r>
  <r>
    <x v="5"/>
    <n v="21046246"/>
    <s v="Grado en Educación Primaria"/>
    <n v="21046246"/>
    <s v="SANDRA"/>
    <s v="GONZÁLEZ"/>
    <s v="GONZÁLEZ"/>
    <s v="sandra.gonzalezg@alum.unirioja.es"/>
    <s v="2019-20"/>
    <x v="0"/>
    <s v="2019-20"/>
    <d v="2019-07-16T03:09:26"/>
  </r>
  <r>
    <x v="5"/>
    <n v="17497505"/>
    <s v="Grado en Educación Primaria"/>
    <n v="17497505"/>
    <s v="IRENE"/>
    <s v="FERNÁNDEZ"/>
    <s v="MARÍN"/>
    <s v="irene.fernandezm@alum.unirioja.es"/>
    <s v="2019-20"/>
    <x v="0"/>
    <s v="2019-20"/>
    <d v="2019-07-16T03:23:18"/>
  </r>
  <r>
    <x v="5"/>
    <n v="17498898"/>
    <s v="Grado en Educación Primaria"/>
    <n v="17498898"/>
    <s v="MARÍA"/>
    <s v="REINARES"/>
    <s v="MUNILLA"/>
    <s v="maria.reinaresm@alum.unirioja.es"/>
    <s v="2019-20"/>
    <x v="0"/>
    <s v="2019-20"/>
    <d v="2019-07-16T03:36:55"/>
  </r>
  <r>
    <x v="5"/>
    <n v="44646926"/>
    <s v="Grado en Educación Primaria"/>
    <n v="44646926"/>
    <s v="DAVID"/>
    <s v="BONETA"/>
    <s v="BELLOSO"/>
    <s v="david.bonetab@alum.unirioja.es"/>
    <s v="2019-20"/>
    <x v="0"/>
    <s v="2019-20"/>
    <d v="2019-07-16T04:15:25"/>
  </r>
  <r>
    <x v="5"/>
    <n v="18083123"/>
    <s v="Grado en Educación Primaria"/>
    <n v="18083123"/>
    <s v="ALBA"/>
    <s v="ORTIZ"/>
    <s v="LÓPEZ AGOS"/>
    <s v="alba.ortiz@alum.unirioja.es"/>
    <s v="2019-20"/>
    <x v="0"/>
    <s v="2019-20"/>
    <d v="2019-07-16T04:29:56"/>
  </r>
  <r>
    <x v="5"/>
    <n v="73423254"/>
    <s v="Grado en Educación Primaria"/>
    <n v="73423254"/>
    <s v="HENAR"/>
    <s v="CABALLERO"/>
    <s v="FERRERO"/>
    <s v="henar.caballero@alum.unirioja.es"/>
    <s v="2019-20"/>
    <x v="0"/>
    <s v="2019-20"/>
    <d v="2019-07-16T05:25:45"/>
  </r>
  <r>
    <x v="5"/>
    <n v="72902246"/>
    <s v="Grado en Educación Primaria"/>
    <n v="72902246"/>
    <s v="PAULA"/>
    <s v="MENDOZA"/>
    <s v="VERA"/>
    <s v="paula.mendoza@alum.unirioja.es"/>
    <s v="2019-20"/>
    <x v="0"/>
    <s v="2019-20"/>
    <d v="2019-07-16T06:43:38"/>
  </r>
  <r>
    <x v="5"/>
    <n v="16638967"/>
    <s v="Grado en Educación Primaria"/>
    <n v="16638967"/>
    <s v="CAROLINA"/>
    <s v="MAYOR"/>
    <s v="ORTIZ"/>
    <s v="carolina.mayor@alum.unirioja.es"/>
    <s v="2019-20"/>
    <x v="0"/>
    <s v="2019-20"/>
    <d v="2019-07-16T07:26:07"/>
  </r>
  <r>
    <x v="5"/>
    <n v="16637096"/>
    <s v="Grado en Educación Primaria"/>
    <n v="16637096"/>
    <s v="TERESA"/>
    <s v="JULIENCH"/>
    <s v="AGUDO"/>
    <s v="teresa.juliench@alum.unirioja.es"/>
    <s v="2019-20"/>
    <x v="0"/>
    <s v="2019-20"/>
    <d v="2019-07-16T07:42:14"/>
  </r>
  <r>
    <x v="5"/>
    <n v="78779657"/>
    <s v="Grado en Educación Primaria"/>
    <n v="78779657"/>
    <s v="JOSÉ ANTONIO"/>
    <s v="ANDRÉS"/>
    <s v="LOSTADO"/>
    <s v="jose-antonio.andres@alum.unirioja.es"/>
    <s v="2019-20"/>
    <x v="0"/>
    <s v="2019-20"/>
    <d v="2019-07-16T09:50:47"/>
  </r>
  <r>
    <x v="5"/>
    <n v="78775890"/>
    <s v="Grado en Educación Primaria"/>
    <n v="78775890"/>
    <s v="ANDRES"/>
    <s v="GARCIA"/>
    <s v="RIDRUEJO"/>
    <s v="andres.garcia73@alum.unirioja.es"/>
    <s v="2019-20"/>
    <x v="0"/>
    <s v="2019-20"/>
    <d v="2019-07-16T11:32:39"/>
  </r>
  <r>
    <x v="5"/>
    <n v="16638166"/>
    <s v="Grado en Educación Primaria"/>
    <n v="16638166"/>
    <s v="SARA"/>
    <s v="PEVIDAL"/>
    <s v="VÁZQUEZ"/>
    <s v="sara.pevidal@alum.unirioja.es"/>
    <s v="2019-20"/>
    <x v="0"/>
    <s v="2019-20"/>
    <d v="2019-07-17T08:42:39"/>
  </r>
  <r>
    <x v="5"/>
    <n v="21085103"/>
    <s v="Grado en Educación Primaria"/>
    <n v="21085103"/>
    <s v="GERMÁN"/>
    <s v="JIMÉNEZ"/>
    <s v="ARDANAZ"/>
    <s v="german.jimenez@alum.unirioja.es"/>
    <s v="2019-20"/>
    <x v="0"/>
    <s v="2019-20"/>
    <d v="2019-07-17T09:09:16"/>
  </r>
  <r>
    <x v="5"/>
    <n v="18085639"/>
    <s v="Grado en Educación Primaria"/>
    <n v="18085639"/>
    <s v="CARLOS"/>
    <s v="RUIZ"/>
    <s v="MEDRANO"/>
    <s v="carlos.ruizme@alum.unirioja.es"/>
    <s v="2019-20"/>
    <x v="0"/>
    <s v="2019-20"/>
    <d v="2019-07-17T03:32:04"/>
  </r>
  <r>
    <x v="5"/>
    <n v="18075864"/>
    <s v="Grado en Educación Primaria"/>
    <n v="18075864"/>
    <s v="LUCIA"/>
    <s v="TORRES"/>
    <s v="RUIZ"/>
    <s v="lucia.torresr@alum.unirioja.es"/>
    <s v="2019-20"/>
    <x v="0"/>
    <s v="2019-20"/>
    <d v="2019-07-17T11:34:29"/>
  </r>
  <r>
    <x v="5"/>
    <n v="72835270"/>
    <s v="Grado en Educación Primaria"/>
    <n v="72835270"/>
    <s v="MARÍA"/>
    <s v="LEÓN"/>
    <s v="CASADO"/>
    <s v="maria.leon@alum.unirioja.es"/>
    <s v="2019-20"/>
    <x v="0"/>
    <s v="2019-20"/>
    <d v="2019-07-17T10:47:39"/>
  </r>
  <r>
    <x v="5"/>
    <n v="73479310"/>
    <s v="Grado en Educación Primaria"/>
    <n v="73479310"/>
    <s v="SAIOA"/>
    <s v="SOTO"/>
    <s v="SANCET"/>
    <s v="saioa.soto@alum.unirioja.es"/>
    <s v="2019-20"/>
    <x v="0"/>
    <s v="2019-20"/>
    <d v="2019-07-17T11:33:34"/>
  </r>
  <r>
    <x v="5"/>
    <n v="16637655"/>
    <s v="Grado en Educación Primaria"/>
    <n v="16637655"/>
    <s v="MANUEL"/>
    <s v="PÉREZ"/>
    <s v="MARTÍNEZ"/>
    <s v="manuel.perezm@alum.unirioja.es"/>
    <s v="2019-20"/>
    <x v="0"/>
    <s v="2019-20"/>
    <d v="2019-07-17T11:46:52"/>
  </r>
  <r>
    <x v="5"/>
    <n v="18068191"/>
    <s v="Grado en Educación Primaria"/>
    <n v="18068191"/>
    <s v="MARÍA PILAR"/>
    <s v="PORTA"/>
    <s v="CUELLO"/>
    <s v="maria-pilar.porta@alum.unirioja.es"/>
    <s v="2019-20"/>
    <x v="0"/>
    <s v="2019-20"/>
    <d v="2019-07-17T11:48:30"/>
  </r>
  <r>
    <x v="5"/>
    <n v="78772428"/>
    <s v="Grado en Educación Primaria"/>
    <n v="78772428"/>
    <s v="JAVIER"/>
    <s v="MARTÍNEZ"/>
    <s v="PAVÓN"/>
    <s v="javier.martinezp@alum.unirioja.es"/>
    <s v="2019-20"/>
    <x v="0"/>
    <s v="2019-20"/>
    <d v="2019-07-17T11:54:59"/>
  </r>
  <r>
    <x v="5"/>
    <n v="18084853"/>
    <s v="Grado en Educación Primaria"/>
    <n v="18084853"/>
    <s v="IZÁN"/>
    <s v="VARGAS"/>
    <s v="BASTIDA"/>
    <s v="izan.vargas@alum.unirioja.es"/>
    <s v="2019-20"/>
    <x v="0"/>
    <s v="2019-20"/>
    <d v="2019-07-17T11:56:07"/>
  </r>
  <r>
    <x v="5"/>
    <n v="17499932"/>
    <s v="Grado en Educación Primaria"/>
    <n v="17499932"/>
    <s v="PAOLA"/>
    <s v="MORENO"/>
    <s v="MORA"/>
    <s v="paola.moreno@alum.unirioja.es"/>
    <s v="2019-20"/>
    <x v="0"/>
    <s v="2019-20"/>
    <d v="2019-07-17T01:03:21"/>
  </r>
  <r>
    <x v="5"/>
    <n v="45176117"/>
    <s v="Grado en Educación Primaria"/>
    <n v="45176117"/>
    <s v="CRISTINA"/>
    <s v="INSAUSTI"/>
    <s v="LÓPEZ"/>
    <s v="cristina.insausti@alum.unirioja.es"/>
    <s v="2019-20"/>
    <x v="0"/>
    <s v="2019-20"/>
    <d v="2019-07-17T02:16:38"/>
  </r>
  <r>
    <x v="5"/>
    <n v="78770697"/>
    <s v="Grado en Educación Primaria"/>
    <n v="78770697"/>
    <s v="PATRICIA"/>
    <s v="MARTINEZ"/>
    <s v="MUÑOZ"/>
    <s v="patricia.martinezm@alum.unirioja.es"/>
    <s v="2019-20"/>
    <x v="0"/>
    <s v="2019-20"/>
    <d v="2019-07-17T04:55:52"/>
  </r>
  <r>
    <x v="5"/>
    <n v="45820214"/>
    <s v="Grado en Educación Primaria"/>
    <n v="45820214"/>
    <s v="AITZIBER"/>
    <s v="GONZÁLEZ"/>
    <s v="GRANADOS"/>
    <s v="aitziber.gonzalez@alum.unirioja.es"/>
    <s v="2019-20"/>
    <x v="0"/>
    <s v="2019-20"/>
    <d v="2019-07-17T04:57:14"/>
  </r>
  <r>
    <x v="5"/>
    <n v="72596269"/>
    <s v="Grado en Educación Primaria"/>
    <n v="72596269"/>
    <s v="NAROA"/>
    <s v="ABEIJON"/>
    <s v="PEREZ"/>
    <s v="naroa.abeijon@alum.unirioja.es"/>
    <s v="2019-20"/>
    <x v="0"/>
    <s v="2019-20"/>
    <d v="2019-07-17T07:00:15"/>
  </r>
  <r>
    <x v="5"/>
    <n v="16642160"/>
    <s v="Grado en Educación Primaria"/>
    <n v="16642160"/>
    <s v="ALBA"/>
    <s v="SIERRA"/>
    <s v="BRUNA"/>
    <s v="alba.sierra@alum.unirioja.es"/>
    <s v="2019-20"/>
    <x v="0"/>
    <s v="2019-20"/>
    <d v="2019-07-17T07:57:27"/>
  </r>
  <r>
    <x v="5"/>
    <n v="18085874"/>
    <s v="Grado en Educación Primaria"/>
    <n v="18085874"/>
    <s v="CLARA"/>
    <s v="LOBATO"/>
    <s v="LÓPEZ"/>
    <s v="clara.lobato@alum.unirioja.es"/>
    <s v="2019-20"/>
    <x v="0"/>
    <s v="2019-20"/>
    <d v="2019-07-18T12:59:57"/>
  </r>
  <r>
    <x v="5"/>
    <n v="16621449"/>
    <s v="Grado en Educación Primaria"/>
    <n v="16621449"/>
    <s v="DANIELA"/>
    <s v="BRIT"/>
    <s v="GIRALDO"/>
    <s v="daniela.brit@alum.unirioja.es"/>
    <s v="2019-20"/>
    <x v="0"/>
    <s v="2019-20"/>
    <d v="2019-07-18T01:06:02"/>
  </r>
  <r>
    <x v="5"/>
    <n v="45901397"/>
    <s v="Grado en Educación Primaria"/>
    <n v="45901397"/>
    <s v="SANTIAGO"/>
    <s v="PUEBLA"/>
    <s v="MENDOZA"/>
    <s v="santiago.puebla@alum.unirioja.es"/>
    <s v="2019-20"/>
    <x v="0"/>
    <s v="2019-20"/>
    <d v="2019-07-18T01:26:04"/>
  </r>
  <r>
    <x v="5"/>
    <n v="78760928"/>
    <s v="Grado en Educación Primaria"/>
    <n v="78760928"/>
    <s v="VICTOR"/>
    <s v="PARDO"/>
    <s v="GUTIERREZ"/>
    <s v="victor.pardo@alum.unirioja.es"/>
    <s v="2019-20"/>
    <x v="0"/>
    <s v="2019-20"/>
    <d v="2019-07-18T09:51:53"/>
  </r>
  <r>
    <x v="5"/>
    <n v="18083731"/>
    <s v="Grado en Educación Primaria"/>
    <n v="18083731"/>
    <s v="AITOR"/>
    <s v="PEREZ"/>
    <s v="MARCO"/>
    <s v="aitor.perez@alum.unirioja.es"/>
    <s v="2019-20"/>
    <x v="0"/>
    <s v="2019-20"/>
    <d v="2019-07-18T09:51:56"/>
  </r>
  <r>
    <x v="5"/>
    <n v="16606605"/>
    <s v="Grado en Educación Primaria"/>
    <n v="16606605"/>
    <s v="VÍCTOR"/>
    <s v="LÓPEZ"/>
    <s v="GARRIDO"/>
    <s v="victor.lopezg@alum.unirioja.es"/>
    <s v="2019-20"/>
    <x v="1"/>
    <s v="2019-20"/>
    <d v="2019-07-24T12:35:37"/>
  </r>
  <r>
    <x v="5"/>
    <n v="72892519"/>
    <s v="Grado en Educación Primaria"/>
    <n v="72892519"/>
    <s v="CELIA"/>
    <s v="MOLINA"/>
    <s v="MILLAN"/>
    <s v="celia.molina@alum.unirioja.es"/>
    <s v="2019-20"/>
    <x v="0"/>
    <s v="2019-20"/>
    <d v="2019-07-22T10:24:02"/>
  </r>
  <r>
    <x v="5"/>
    <n v="16638788"/>
    <s v="Grado en Educación Primaria"/>
    <n v="16638788"/>
    <s v="RUBÉN"/>
    <s v="ABAD"/>
    <s v="GONZÁLEZ"/>
    <s v="ruben.abad@alum.unirioja.es"/>
    <s v="2019-20"/>
    <x v="0"/>
    <s v="2019-20"/>
    <d v="2019-07-22T01:17:02"/>
  </r>
  <r>
    <x v="5"/>
    <n v="51279146"/>
    <s v="Grado en Educación Primaria"/>
    <n v="51279146"/>
    <s v="JULEN"/>
    <s v="AMUNARRIZ"/>
    <s v="QUEIRUGA"/>
    <s v="julen.amunarriz@alum.unirioja.es"/>
    <s v="2019-20"/>
    <x v="0"/>
    <s v="2019-20"/>
    <d v="2019-07-22T01:24:11"/>
  </r>
  <r>
    <x v="5"/>
    <n v="16635705"/>
    <s v="Grado en Educación Primaria"/>
    <n v="16635705"/>
    <s v="ALBERTO"/>
    <s v="TORRES"/>
    <s v="EGUÍLAZ"/>
    <s v="alberto.torrese@alum.unirioja.es"/>
    <s v="2019-20"/>
    <x v="0"/>
    <s v="2019-20"/>
    <d v="2019-07-22T03:14:42"/>
  </r>
  <r>
    <x v="5"/>
    <n v="18075119"/>
    <s v="Grado en Educación Primaria"/>
    <n v="18075119"/>
    <s v="JON"/>
    <s v="ESTALAYO"/>
    <s v="VILLAVERDE"/>
    <s v="jon.estalayo@alum.unirioja.es"/>
    <s v="2019-20"/>
    <x v="0"/>
    <s v="2019-20"/>
    <d v="2019-07-23T04:11:22"/>
  </r>
  <r>
    <x v="5"/>
    <n v="72789472"/>
    <s v="Grado en Educación Primaria"/>
    <n v="72789472"/>
    <s v="AGUSTIN"/>
    <s v="MANZANARES"/>
    <s v="BRAVO"/>
    <s v="agustin.manzanares@alum.unirioja.es"/>
    <s v="2019-20"/>
    <x v="0"/>
    <s v="2019-20"/>
    <d v="2019-07-22T06:37:04"/>
  </r>
  <r>
    <x v="5"/>
    <n v="73135428"/>
    <s v="Grado en Educación Primaria"/>
    <n v="73135428"/>
    <s v="LEYRE"/>
    <s v="HUICI"/>
    <s v="AGUIRRE"/>
    <s v="leyre.huici@alum.unirioja.es"/>
    <s v="2019-20"/>
    <x v="0"/>
    <s v="2019-20"/>
    <d v="2019-07-22T08:59:51"/>
  </r>
  <r>
    <x v="5"/>
    <n v="18091525"/>
    <s v="Grado en Educación Primaria"/>
    <n v="18091525"/>
    <s v="ÁLVARO"/>
    <s v="LEÓN"/>
    <s v="MARTÍNEZ"/>
    <s v="alvaro.leonm@alum.unirioja.es"/>
    <s v="2019-20"/>
    <x v="0"/>
    <s v="2019-20"/>
    <d v="2019-07-22T09:54:20"/>
  </r>
  <r>
    <x v="5"/>
    <n v="18084523"/>
    <s v="Grado en Educación Primaria"/>
    <n v="18084523"/>
    <s v="LUCIA"/>
    <s v="CALLEJA"/>
    <s v="SAN MIGUEL"/>
    <s v="lucia.callejas@alum.unirioja.es"/>
    <s v="2019-20"/>
    <x v="0"/>
    <s v="2019-20"/>
    <d v="2019-07-22T10:34:25"/>
  </r>
  <r>
    <x v="5"/>
    <n v="73036880"/>
    <s v="Grado en Educación Primaria"/>
    <n v="73036880"/>
    <s v="JON ANDER"/>
    <s v="ELIZEGI"/>
    <s v="MIRAS"/>
    <s v="jon-ander.elizegi@alum.unirioja.es"/>
    <s v="2019-20"/>
    <x v="0"/>
    <s v="2019-20"/>
    <d v="2019-07-22T11:45:38"/>
  </r>
  <r>
    <x v="5"/>
    <n v="16640201"/>
    <s v="Grado en Educación Primaria"/>
    <n v="16640201"/>
    <s v="MARÍA"/>
    <s v="SÁENZ"/>
    <s v="RUIZ"/>
    <s v="maria.saenzrui@alum.unirioja.es"/>
    <s v="2019-20"/>
    <x v="0"/>
    <s v="2019-20"/>
    <d v="2019-07-23T10:44:37"/>
  </r>
  <r>
    <x v="5"/>
    <n v="16631943"/>
    <s v="Grado en Educación Primaria"/>
    <n v="16631943"/>
    <s v="VERONICA"/>
    <s v="ARECHA"/>
    <s v="GRACIA"/>
    <s v="veronica.arecha@alum.unirioja.es"/>
    <s v="2019-20"/>
    <x v="1"/>
    <s v="2019-20"/>
    <d v="2019-07-23T10:50:25"/>
  </r>
  <r>
    <x v="5"/>
    <n v="73139664"/>
    <s v="Grado en Educación Primaria"/>
    <n v="73139664"/>
    <s v="BORJA"/>
    <s v="AIZPÚN"/>
    <s v="MENDIZÁBAL"/>
    <s v="borja.aizpun@alum.unirioja.es"/>
    <s v="2019-20"/>
    <x v="0"/>
    <s v="2019-20"/>
    <d v="2019-07-23T11:40:55"/>
  </r>
  <r>
    <x v="5"/>
    <n v="79008504"/>
    <s v="Grado en Educación Primaria"/>
    <n v="79008504"/>
    <s v="ZIHARA"/>
    <s v="CHAPARRO"/>
    <s v="CHÁVARRI"/>
    <s v="zihara.chaparro@alum.unirioja.es"/>
    <s v="2019-20"/>
    <x v="0"/>
    <s v="2019-20"/>
    <d v="2019-07-23T11:45:55"/>
  </r>
  <r>
    <x v="5"/>
    <n v="16630804"/>
    <s v="Grado en Educación Primaria"/>
    <n v="16630804"/>
    <s v="YUSRA"/>
    <s v="TARFY"/>
    <s v="ER RAOUI"/>
    <s v="yusra.tarfy@alum.unirioja.es"/>
    <s v="2019-20"/>
    <x v="0"/>
    <s v="2019-20"/>
    <d v="2019-07-23T12:40:06"/>
  </r>
  <r>
    <x v="5"/>
    <n v="16621986"/>
    <s v="Grado en Educación Primaria"/>
    <n v="16621986"/>
    <s v="MARCOS"/>
    <s v="GONZÁLEZ"/>
    <s v="VALDIVIELSO"/>
    <s v="marcos.gonzalez@alum.unirioja.es"/>
    <s v="2019-20"/>
    <x v="0"/>
    <s v="2019-20"/>
    <d v="2019-07-23T04:18:25"/>
  </r>
  <r>
    <x v="5"/>
    <n v="18081695"/>
    <s v="Grado en Educación Primaria"/>
    <n v="18081695"/>
    <s v="CARMEN"/>
    <s v="MARTÍNEZ"/>
    <s v="MIGUEL"/>
    <s v="carmen.martinezm@alum.unirioja.es"/>
    <s v="2019-20"/>
    <x v="0"/>
    <s v="2019-20"/>
    <d v="2019-07-23T05:53:12"/>
  </r>
  <r>
    <x v="5"/>
    <n v="45197803"/>
    <s v="Grado en Educación Primaria"/>
    <n v="45197803"/>
    <s v="CRISTINA"/>
    <s v="RUIZ"/>
    <s v="GARZO"/>
    <s v="cristina.ruizg@alum.unirioja.es"/>
    <s v="2019-20"/>
    <x v="0"/>
    <s v="2019-20"/>
    <d v="2019-07-23T05:58:04"/>
  </r>
  <r>
    <x v="5"/>
    <n v="72799211"/>
    <s v="Grado en Educación Primaria"/>
    <n v="72799211"/>
    <s v="IGNACIO"/>
    <s v="SAN MIGUEL"/>
    <s v="SANZ"/>
    <s v="ignacio.san-miguel@alum.unirioja.es"/>
    <s v="2019-20"/>
    <x v="0"/>
    <s v="2019-20"/>
    <d v="2019-07-24T08:10:22"/>
  </r>
  <r>
    <x v="5"/>
    <n v="18080036"/>
    <s v="Grado en Educación Primaria"/>
    <n v="18080036"/>
    <s v="JORGE"/>
    <s v="UYARRA"/>
    <s v="REMÍREZ"/>
    <s v="jorge.uyarra@alum.unirioja.es"/>
    <s v="2019-20"/>
    <x v="0"/>
    <s v="2019-20"/>
    <d v="2019-07-24T11:02:12"/>
  </r>
  <r>
    <x v="5"/>
    <n v="73218835"/>
    <s v="Grado en Educación Primaria"/>
    <n v="73218835"/>
    <s v="YAIZA"/>
    <s v="CORRAL"/>
    <s v="MARTIN"/>
    <s v="yaiza.corral@alum.unirioja.es"/>
    <s v="2019-20"/>
    <x v="0"/>
    <s v="2019-20"/>
    <d v="2019-07-24T04:58:02"/>
  </r>
  <r>
    <x v="5"/>
    <n v="18079630"/>
    <s v="Grado en Educación Primaria"/>
    <n v="18079630"/>
    <s v="FRANCISCO JAVIER"/>
    <s v="DONCEL"/>
    <s v="JIMÉNEZ"/>
    <s v="francisco-javier.doncel@alum.unirioja.es"/>
    <s v="2019-20"/>
    <x v="0"/>
    <s v="2019-20"/>
    <d v="2019-07-24T05:12:01"/>
  </r>
  <r>
    <x v="5"/>
    <s v="X7031261"/>
    <s v="Grado en Educación Primaria"/>
    <s v="X7031261"/>
    <s v="BEATRICE-ALICE"/>
    <s v="CIULIN"/>
    <m/>
    <s v="beatrice-alice.ciulin@alum.unirioja.es"/>
    <s v="2019-20"/>
    <x v="0"/>
    <s v="2019-20"/>
    <d v="2019-09-01T01:08:00"/>
  </r>
  <r>
    <x v="5"/>
    <n v="72909465"/>
    <s v="Grado en Educación Primaria"/>
    <n v="72909465"/>
    <s v="NOELIA"/>
    <s v="HERNANDO"/>
    <s v="LORENTE"/>
    <s v="noelia.hernando@alum.unirioja.es"/>
    <s v="2019-20"/>
    <x v="0"/>
    <s v="2019-20"/>
    <d v="2019-09-03T12:17:14"/>
  </r>
  <r>
    <x v="5"/>
    <n v="73480769"/>
    <s v="Grado en Educación Primaria"/>
    <n v="73480769"/>
    <s v="MAITE"/>
    <s v="AIZPÚN"/>
    <s v="ANCHORENA"/>
    <s v="maite.aizpun@alum.unirioja.es"/>
    <s v="2019-20"/>
    <x v="0"/>
    <s v="2019-20"/>
    <d v="2019-09-05T04:35:34"/>
  </r>
  <r>
    <x v="5"/>
    <n v="73519391"/>
    <s v="Grado en Educación Primaria"/>
    <n v="73519391"/>
    <s v="IRATI"/>
    <s v="AGUIRRE"/>
    <s v="MARTIARTU"/>
    <s v="irati.aguirre@alum.unirioja.es"/>
    <s v="2019-20"/>
    <x v="0"/>
    <s v="2019-20"/>
    <d v="2019-09-09T08:01:43"/>
  </r>
  <r>
    <x v="5"/>
    <n v="44569853"/>
    <s v="Grado en Educación Primaria"/>
    <n v="44569853"/>
    <s v="KATTALIN"/>
    <s v="ODRIOZOLA"/>
    <s v="MUXIKA"/>
    <s v="kattalin.odriozola@alum.unirioja.es"/>
    <s v="2019-20"/>
    <x v="0"/>
    <s v="2019-20"/>
    <d v="2019-09-11T10:10:58"/>
  </r>
  <r>
    <x v="5"/>
    <n v="73485340"/>
    <s v="Grado en Educación Primaria"/>
    <n v="73485340"/>
    <s v="SAIOA"/>
    <s v="ARIZALETA"/>
    <s v="FERNANDEZ"/>
    <s v="saioa.arizaleta@alum.unirioja.es"/>
    <s v="2019-20"/>
    <x v="0"/>
    <s v="2019-20"/>
    <d v="2019-09-11T11:31:48"/>
  </r>
  <r>
    <x v="5"/>
    <n v="18076812"/>
    <s v="Grado en Educación Primaria"/>
    <n v="18076812"/>
    <s v="JENNIFER"/>
    <s v="REINARES"/>
    <s v="IBÁÑEZ"/>
    <s v="jennifer.reinares@alum.unirioja.es"/>
    <s v="2019-20"/>
    <x v="0"/>
    <s v="2019-20"/>
    <d v="2019-09-19T11:47:53"/>
  </r>
  <r>
    <x v="5"/>
    <n v="17495996"/>
    <s v="Grado en Educación Primaria"/>
    <n v="17495996"/>
    <s v="MARÍA"/>
    <s v="GAONA"/>
    <s v="POZA"/>
    <s v="maria.gaona@alum.unirioja.es"/>
    <s v="2019-20"/>
    <x v="0"/>
    <s v="2019-20"/>
    <d v="2019-10-04T04:39:29"/>
  </r>
  <r>
    <x v="6"/>
    <n v="16622374"/>
    <s v="Grado en Turismo"/>
    <n v="16622374"/>
    <s v="JULIA"/>
    <s v="ECHENAUSIA"/>
    <s v="RUIZ"/>
    <s v="julia.echenausia@alum.unirioja.es"/>
    <s v="2011-12"/>
    <x v="0"/>
    <s v="2019-20"/>
    <d v="2019-07-28T12:07:09"/>
  </r>
  <r>
    <x v="6"/>
    <n v="72825267"/>
    <s v="Grado en Turismo"/>
    <n v="72825267"/>
    <s v="CARLOS"/>
    <s v="FERNÁNDEZ DE ALEGRÍA"/>
    <s v="BARRAGÁN"/>
    <s v="carlos.fernandez-de-alegria@alum.unirioja.es"/>
    <s v="2013-14"/>
    <x v="0"/>
    <s v="2019-20"/>
    <d v="2019-07-29T04:18:28"/>
  </r>
  <r>
    <x v="6"/>
    <n v="17495474"/>
    <s v="Grado en Turismo"/>
    <n v="17495474"/>
    <s v="SANDRA"/>
    <s v="RUIZ"/>
    <s v="VALPUESTA"/>
    <s v="sandra.ruizv@alum.unirioja.es"/>
    <s v="2013-14"/>
    <x v="0"/>
    <s v="2019-20"/>
    <d v="2019-07-27T11:40:22"/>
  </r>
  <r>
    <x v="6"/>
    <n v="16638504"/>
    <s v="Grado en Turismo"/>
    <n v="16638504"/>
    <s v="ELENA MARÍA"/>
    <s v="DÍEZ"/>
    <s v="LEÓN"/>
    <s v="elena-maria.diez@alum.unirioja.es"/>
    <s v="2014-15"/>
    <x v="0"/>
    <s v="2019-20"/>
    <d v="2019-07-24T12:58:53"/>
  </r>
  <r>
    <x v="6"/>
    <n v="16625736"/>
    <s v="Grado en Turismo"/>
    <n v="16625736"/>
    <s v="NOEMÍ"/>
    <s v="FERNÁNDEZ"/>
    <s v="RODRÍGUEZ"/>
    <s v="noemi.fernandez@alum.unirioja.es"/>
    <s v="2014-15"/>
    <x v="0"/>
    <s v="2019-20"/>
    <d v="2019-07-29T11:29:20"/>
  </r>
  <r>
    <x v="6"/>
    <n v="54054697"/>
    <s v="Grado en Turismo"/>
    <n v="54054697"/>
    <s v="NOELIA"/>
    <s v="CANTERO"/>
    <s v="LÓPEZ"/>
    <s v="noelia.cantero@alum.unirioja.es"/>
    <s v="2015-16"/>
    <x v="0"/>
    <s v="2019-20"/>
    <d v="2019-07-29T10:01:52"/>
  </r>
  <r>
    <x v="6"/>
    <s v="X3213904"/>
    <s v="Grado en Turismo"/>
    <s v="X3213904"/>
    <s v="NELLI"/>
    <s v="AZARASHVILI"/>
    <m/>
    <s v="nelly.azarashvili71@alum.unirioja.es"/>
    <s v="2015-16"/>
    <x v="0"/>
    <s v="2019-20"/>
    <d v="2019-07-30T10:26:37"/>
  </r>
  <r>
    <x v="6"/>
    <n v="17498943"/>
    <s v="Grado en Turismo"/>
    <n v="17498943"/>
    <s v="REBECA"/>
    <s v="SAN ROMÁN"/>
    <s v="NICOLÁS"/>
    <s v="rebeca.san-roman@alum.unirioja.es"/>
    <s v="2015-16"/>
    <x v="0"/>
    <s v="2019-20"/>
    <d v="2019-09-03T01:24:08"/>
  </r>
  <r>
    <x v="6"/>
    <n v="17497295"/>
    <s v="Grado en Turismo"/>
    <n v="17497295"/>
    <s v="RODRIGO"/>
    <s v="ROBA"/>
    <s v="MARTÍNEZ"/>
    <s v="rodrigo.roba@alum.unirioja.es"/>
    <s v="2015-16"/>
    <x v="0"/>
    <s v="2019-20"/>
    <d v="2019-07-29T06:54:48"/>
  </r>
  <r>
    <x v="6"/>
    <n v="16637132"/>
    <s v="Grado en Turismo"/>
    <n v="16637132"/>
    <s v="GIUSEPPE"/>
    <s v="REDI"/>
    <s v="ORTEGA"/>
    <s v="giuseppe.redi@alum.unirioja.es"/>
    <s v="2015-16"/>
    <x v="0"/>
    <s v="2019-20"/>
    <d v="2019-07-26T01:05:40"/>
  </r>
  <r>
    <x v="6"/>
    <n v="17495074"/>
    <s v="Grado en Turismo"/>
    <n v="17495074"/>
    <s v="ANDY"/>
    <s v="LÁZARO"/>
    <s v="PRIETO"/>
    <s v="andy.lazaro@alum.unirioja.es"/>
    <s v="2015-16"/>
    <x v="0"/>
    <s v="2019-20"/>
    <d v="2019-07-29T10:57:09"/>
  </r>
  <r>
    <x v="6"/>
    <n v="18076707"/>
    <s v="Grado en Turismo"/>
    <n v="18076707"/>
    <s v="MARÍA"/>
    <s v="ÚBEDA"/>
    <s v="ORTIZ"/>
    <s v="maria.ubeda@alum.unirioja.es"/>
    <s v="2015-16"/>
    <x v="0"/>
    <s v="2019-20"/>
    <d v="2019-09-09T10:31:10"/>
  </r>
  <r>
    <x v="6"/>
    <n v="16636337"/>
    <s v="Grado en Turismo"/>
    <n v="16636337"/>
    <s v="NURIA"/>
    <s v="GARCÍA"/>
    <s v="HERREROS"/>
    <s v="nuria.garcia@alum.unirioja.es"/>
    <s v="2016-17"/>
    <x v="0"/>
    <s v="2019-20"/>
    <d v="2019-07-24T01:43:05"/>
  </r>
  <r>
    <x v="6"/>
    <s v="X7388963"/>
    <s v="Grado en Turismo"/>
    <s v="X7388963"/>
    <s v="ROXANA DANIELA"/>
    <s v="SKIRTA"/>
    <m/>
    <s v="roxana-daniela.skirta@alum.unirioja.es"/>
    <s v="2016-17"/>
    <x v="0"/>
    <s v="2019-20"/>
    <d v="2019-07-30T12:20:01"/>
  </r>
  <r>
    <x v="6"/>
    <s v="X4465117"/>
    <s v="Grado en Turismo"/>
    <s v="X4465117"/>
    <s v="DIMITAR"/>
    <s v="VLADIMIROV"/>
    <s v="BONCHEV"/>
    <s v="dimitar.vladimirov@alum.unirioja.es"/>
    <s v="2016-17"/>
    <x v="0"/>
    <s v="2019-20"/>
    <d v="2019-07-24T11:00:59"/>
  </r>
  <r>
    <x v="6"/>
    <n v="16635439"/>
    <s v="Grado en Turismo"/>
    <n v="16635439"/>
    <s v="LUCÍA"/>
    <s v="GONZÁLEZ"/>
    <s v="PASCUAL"/>
    <s v="lucia.gonzalezp@alum.unirioja.es"/>
    <s v="2016-17"/>
    <x v="0"/>
    <s v="2019-20"/>
    <d v="2019-07-26T10:10:05"/>
  </r>
  <r>
    <x v="6"/>
    <n v="16641423"/>
    <s v="Grado en Turismo"/>
    <n v="16641423"/>
    <s v="LAURA"/>
    <s v="PÉREZ"/>
    <s v="MARAÑÓN"/>
    <s v="laura.perezma@alum.unirioja.es"/>
    <s v="2016-17"/>
    <x v="0"/>
    <s v="2019-20"/>
    <d v="2019-07-24T04:49:44"/>
  </r>
  <r>
    <x v="6"/>
    <n v="18084227"/>
    <s v="Grado en Turismo"/>
    <n v="18084227"/>
    <s v="ELENA"/>
    <s v="PEÑA"/>
    <s v="CADARSO"/>
    <s v="elena.pena@alum.unirioja.es"/>
    <s v="2016-17"/>
    <x v="0"/>
    <s v="2019-20"/>
    <d v="2019-07-25T04:30:58"/>
  </r>
  <r>
    <x v="6"/>
    <n v="16640597"/>
    <s v="Grado en Turismo"/>
    <n v="16640597"/>
    <s v="ANDREA"/>
    <s v="MIRANDA"/>
    <s v="MATEO"/>
    <s v="andrea.mirandam@alum.unirioja.es"/>
    <s v="2016-17"/>
    <x v="0"/>
    <s v="2019-20"/>
    <d v="2019-07-26T03:38:38"/>
  </r>
  <r>
    <x v="6"/>
    <n v="73468914"/>
    <s v="Grado en Turismo"/>
    <n v="73468914"/>
    <s v="ASIER"/>
    <s v="NUÑEZ"/>
    <s v="PARDO"/>
    <s v="asier.nunez@alum.unirioja.es"/>
    <s v="2016-17"/>
    <x v="0"/>
    <s v="2019-20"/>
    <d v="2019-07-26T01:21:23"/>
  </r>
  <r>
    <x v="6"/>
    <n v="18084312"/>
    <s v="Grado en Turismo"/>
    <n v="18084312"/>
    <s v="CARMEN"/>
    <s v="MESA"/>
    <s v="CALLEJA"/>
    <s v="carmen.mesa@alum.unirioja.es"/>
    <s v="2016-17"/>
    <x v="0"/>
    <s v="2019-20"/>
    <d v="2019-07-29T11:01:25"/>
  </r>
  <r>
    <x v="6"/>
    <n v="48099024"/>
    <s v="Grado en Turismo"/>
    <n v="48099024"/>
    <s v="MARIA"/>
    <s v="RENARD"/>
    <s v="HERNÁNDEZ"/>
    <s v="maria.renard@alum.unirioja.es"/>
    <s v="2016-17"/>
    <x v="0"/>
    <s v="2019-20"/>
    <d v="2019-07-30T10:24:37"/>
  </r>
  <r>
    <x v="6"/>
    <n v="17499066"/>
    <s v="Grado en Turismo"/>
    <n v="17499066"/>
    <s v="ALBERTO"/>
    <s v="ROMÁN"/>
    <s v="EZQUERRO"/>
    <s v="alberto.romane@alum.unirioja.es"/>
    <s v="2016-17"/>
    <x v="0"/>
    <s v="2019-20"/>
    <d v="2019-07-29T02:36:03"/>
  </r>
  <r>
    <x v="6"/>
    <n v="17497309"/>
    <s v="Grado en Turismo"/>
    <n v="17497309"/>
    <s v="PABLO"/>
    <s v="HERNANI"/>
    <s v="VERANO"/>
    <s v="pablo.hernani@alum.unirioja.es"/>
    <s v="2016-17"/>
    <x v="0"/>
    <s v="2019-20"/>
    <d v="2019-07-24T12:12:24"/>
  </r>
  <r>
    <x v="6"/>
    <n v="16640512"/>
    <s v="Grado en Turismo"/>
    <n v="16640512"/>
    <s v="ARIANE"/>
    <s v="EZQUERRO"/>
    <s v="FERNÁNDEZ"/>
    <s v="ariane.ezquerro@alum.unirioja.es"/>
    <s v="2016-17"/>
    <x v="0"/>
    <s v="2019-20"/>
    <d v="2019-07-25T03:12:29"/>
  </r>
  <r>
    <x v="6"/>
    <s v="Y4779746"/>
    <s v="Grado en Turismo"/>
    <s v="Y4779746"/>
    <s v="RENBO"/>
    <s v="WANG"/>
    <m/>
    <s v="wang.renbo@alum.unirioja.es"/>
    <s v="2017-18"/>
    <x v="0"/>
    <s v="2019-20"/>
    <d v="2019-10-08T07:55:47"/>
  </r>
  <r>
    <x v="6"/>
    <s v="Y4779747"/>
    <s v="Grado en Turismo"/>
    <s v="Y4779747"/>
    <s v="ZHENG"/>
    <s v="ZHENYU"/>
    <m/>
    <s v="zheng.zhenyu@alum.unirioja.es"/>
    <s v="2017-18"/>
    <x v="0"/>
    <s v="2019-20"/>
    <d v="2019-07-26T07:59:01"/>
  </r>
  <r>
    <x v="6"/>
    <s v="Y4876258"/>
    <s v="Grado en Turismo"/>
    <s v="Y4876258"/>
    <s v="HOU"/>
    <s v="JIE"/>
    <m/>
    <s v="hou.jie@alum.unirioja.es"/>
    <s v="2017-18"/>
    <x v="0"/>
    <s v="2019-20"/>
    <d v="2019-07-29T02:48:30"/>
  </r>
  <r>
    <x v="6"/>
    <s v="Y4876261"/>
    <s v="Grado en Turismo"/>
    <s v="Y4876261"/>
    <s v="LI"/>
    <s v="ZHENGYI"/>
    <m/>
    <s v="li.zhengyi@alum.unirioja.es"/>
    <s v="2017-18"/>
    <x v="0"/>
    <s v="2019-20"/>
    <d v="2019-07-30T07:09:37"/>
  </r>
  <r>
    <x v="6"/>
    <n v="16627297"/>
    <s v="Grado en Turismo"/>
    <n v="16627297"/>
    <s v="MARÍA LAURA"/>
    <s v="FERNÁNDEZ-CUERVO"/>
    <s v="GARCÍA"/>
    <s v="laura.fernandez-cuervo@alum.unirioja.es"/>
    <s v="2017-18"/>
    <x v="0"/>
    <s v="2019-20"/>
    <d v="2019-07-24T08:39:36"/>
  </r>
  <r>
    <x v="6"/>
    <n v="72844547"/>
    <s v="Grado en Turismo"/>
    <n v="72844547"/>
    <s v="SILVIA"/>
    <s v="GARCÍA"/>
    <s v="FERNÁNDEZ"/>
    <s v="silvia.garciaf@alum.unirioja.es"/>
    <s v="2017-18"/>
    <x v="0"/>
    <s v="2019-20"/>
    <d v="2019-07-26T10:29:51"/>
  </r>
  <r>
    <x v="6"/>
    <n v="78770621"/>
    <s v="Grado en Turismo"/>
    <n v="78770621"/>
    <s v="ÁLVARO"/>
    <s v="LÁZARO"/>
    <s v="RADA"/>
    <s v="alvaro.lazaro@alum.unirioja.es"/>
    <s v="2017-18"/>
    <x v="0"/>
    <s v="2019-20"/>
    <d v="2019-07-24T11:05:18"/>
  </r>
  <r>
    <x v="6"/>
    <n v="18478593"/>
    <s v="Grado en Turismo"/>
    <n v="18478593"/>
    <s v="DANIELA"/>
    <s v="MORALES"/>
    <s v="PÉREZ"/>
    <s v="daniela.morales@alum.unirioja.es"/>
    <s v="2017-18"/>
    <x v="0"/>
    <s v="2019-20"/>
    <d v="2019-07-25T11:58:43"/>
  </r>
  <r>
    <x v="6"/>
    <n v="16637140"/>
    <s v="Grado en Turismo"/>
    <n v="16637140"/>
    <s v="ALBA"/>
    <s v="GIL DE MURO"/>
    <s v="PÉREZ-SEVILLA"/>
    <s v="alba.gildemuro@alum.unirioja.es"/>
    <s v="2017-18"/>
    <x v="0"/>
    <s v="2019-20"/>
    <d v="2019-07-24T11:48:01"/>
  </r>
  <r>
    <x v="6"/>
    <n v="78773507"/>
    <s v="Grado en Turismo"/>
    <n v="78773507"/>
    <s v="MARCO DANILO"/>
    <s v="QUISPE"/>
    <s v="PUMASUNTA"/>
    <s v="marco-danilo.quispe@alum.unirioja.es"/>
    <s v="2017-18"/>
    <x v="1"/>
    <s v="2019-20"/>
    <d v="2019-07-25T10:26:32"/>
  </r>
  <r>
    <x v="6"/>
    <n v="16639902"/>
    <s v="Grado en Turismo"/>
    <n v="16639902"/>
    <s v="MARÍA"/>
    <s v="SÁENZ"/>
    <s v="RUBIO"/>
    <s v="maria.saenzru@alum.unirioja.es"/>
    <s v="2017-18"/>
    <x v="0"/>
    <s v="2019-20"/>
    <d v="2019-07-30T10:08:51"/>
  </r>
  <r>
    <x v="6"/>
    <n v="17497329"/>
    <s v="Grado en Turismo"/>
    <n v="17497329"/>
    <s v="LIDIA"/>
    <s v="LECEA"/>
    <s v="DIÉGUEZ"/>
    <s v="lidia.lecea@alum.unirioja.es"/>
    <s v="2017-18"/>
    <x v="0"/>
    <s v="2019-20"/>
    <d v="2019-07-31T08:03:27"/>
  </r>
  <r>
    <x v="6"/>
    <n v="18082844"/>
    <s v="Grado en Turismo"/>
    <n v="18082844"/>
    <s v="LUCÍA"/>
    <s v="FONTECHA"/>
    <s v="TOBÍAS"/>
    <s v="lucia.fontecha@alum.unirioja.es"/>
    <s v="2017-18"/>
    <x v="0"/>
    <s v="2019-20"/>
    <d v="2019-07-26T03:22:05"/>
  </r>
  <r>
    <x v="6"/>
    <n v="72537761"/>
    <s v="Grado en Turismo"/>
    <n v="72537761"/>
    <s v="NEREA"/>
    <s v="DÍEZ"/>
    <s v="GUIRAL"/>
    <s v="nerea.diez@alum.unirioja.es"/>
    <s v="2018-19"/>
    <x v="0"/>
    <s v="2019-20"/>
    <d v="2019-07-26T09:29:42"/>
  </r>
  <r>
    <x v="6"/>
    <n v="16643159"/>
    <s v="Grado en Turismo"/>
    <n v="16643159"/>
    <s v="MIGUEL"/>
    <s v="JIMÉNEZ"/>
    <s v="MARTÍNEZ"/>
    <s v="miguel.jimenezm@alum.unirioja.es"/>
    <s v="2018-19"/>
    <x v="0"/>
    <s v="2019-20"/>
    <d v="2019-07-28T11:40:50"/>
  </r>
  <r>
    <x v="6"/>
    <n v="18091778"/>
    <s v="Grado en Turismo"/>
    <n v="18091778"/>
    <s v="PABLO"/>
    <s v="GALARRETA"/>
    <s v="SALINAS"/>
    <s v="pablo.galarreta@alum.unirioja.es"/>
    <s v="2018-19"/>
    <x v="0"/>
    <s v="2019-20"/>
    <d v="2019-07-26T12:38:43"/>
  </r>
  <r>
    <x v="6"/>
    <n v="17495294"/>
    <s v="Grado en Turismo"/>
    <n v="17495294"/>
    <s v="ELISABET"/>
    <s v="DOS SANTOS"/>
    <s v="RODRÍGUEZ"/>
    <s v="elisabet.dos-santos@alum.unirioja.es"/>
    <s v="2018-19"/>
    <x v="0"/>
    <s v="2019-20"/>
    <d v="2019-07-29T10:44:48"/>
  </r>
  <r>
    <x v="6"/>
    <n v="18065046"/>
    <s v="Grado en Turismo"/>
    <n v="18065046"/>
    <s v="RAQUEL"/>
    <s v="LAFUENTE"/>
    <s v="CASALES"/>
    <s v="raquel.lafuente@alum.unirioja.es"/>
    <s v="2018-19"/>
    <x v="0"/>
    <s v="2019-20"/>
    <d v="2019-07-24T11:26:55"/>
  </r>
  <r>
    <x v="6"/>
    <n v="27395735"/>
    <s v="Grado en Turismo"/>
    <n v="27395735"/>
    <s v="THALIA STEFANY"/>
    <s v="ARMIJOS"/>
    <s v="CHICAY"/>
    <s v="thalia-stefany.armijos@alum.unirioja.es"/>
    <s v="2018-19"/>
    <x v="0"/>
    <s v="2019-20"/>
    <d v="2019-07-29T06:01:05"/>
  </r>
  <r>
    <x v="6"/>
    <n v="73465026"/>
    <s v="Grado en Turismo"/>
    <n v="73465026"/>
    <s v="ÁLVARO"/>
    <s v="SANCHEZ"/>
    <s v="ALBISU"/>
    <s v="alvaro.sancheza@alum.unirioja.es"/>
    <s v="2018-19"/>
    <x v="0"/>
    <s v="2019-20"/>
    <d v="2019-07-26T12:27:39"/>
  </r>
  <r>
    <x v="6"/>
    <n v="16637384"/>
    <s v="Grado en Turismo"/>
    <n v="16637384"/>
    <s v="CRISTINA"/>
    <s v="FERNÁNDEZ"/>
    <s v="PAYUETA"/>
    <s v="cristina.fernandezp@alum.unirioja.es"/>
    <s v="2018-19"/>
    <x v="0"/>
    <s v="2019-20"/>
    <d v="2019-07-25T11:03:49"/>
  </r>
  <r>
    <x v="6"/>
    <n v="16637707"/>
    <s v="Grado en Turismo"/>
    <n v="16637707"/>
    <s v="ALBERTO"/>
    <s v="PASCUAL"/>
    <s v="MARTÍNEZ DE QUEL"/>
    <s v="alberto.pascual@alum.unirioja.es"/>
    <s v="2018-19"/>
    <x v="0"/>
    <s v="2019-20"/>
    <d v="2019-07-29T05:31:56"/>
  </r>
  <r>
    <x v="6"/>
    <n v="78770070"/>
    <s v="Grado en Turismo"/>
    <n v="78770070"/>
    <s v="JAVIER"/>
    <s v="FRAUCA"/>
    <s v="PEREZ"/>
    <s v="javier.frauca@alum.unirioja.es"/>
    <s v="2018-19"/>
    <x v="0"/>
    <s v="2019-20"/>
    <d v="2019-07-28T11:19:24"/>
  </r>
  <r>
    <x v="6"/>
    <n v="72832554"/>
    <s v="Grado en Turismo"/>
    <n v="72832554"/>
    <s v="VÍCTOR MANUEL"/>
    <s v="GARCÍA"/>
    <s v="ABERÁSTURI"/>
    <s v="victor-manuel.garcia@alum.unirioja.es"/>
    <s v="2018-19"/>
    <x v="0"/>
    <s v="2019-20"/>
    <d v="2019-07-24T01:37:22"/>
  </r>
  <r>
    <x v="6"/>
    <n v="72896228"/>
    <s v="Grado en Turismo"/>
    <n v="72896228"/>
    <s v="SERGIO"/>
    <s v="GASPAR"/>
    <s v="VALERO"/>
    <s v="sergio.gaspar@alum.unirioja.es"/>
    <s v="2018-19"/>
    <x v="0"/>
    <s v="2019-20"/>
    <d v="2019-07-29T07:33:09"/>
  </r>
  <r>
    <x v="6"/>
    <n v="72848922"/>
    <s v="Grado en Turismo"/>
    <n v="72848922"/>
    <s v="ANDREA"/>
    <s v="SANDOVAL"/>
    <s v="SERENO"/>
    <s v="andrea.sandoval@alum.unirioja.es"/>
    <s v="2018-19"/>
    <x v="0"/>
    <s v="2019-20"/>
    <d v="2019-07-24T01:25:29"/>
  </r>
  <r>
    <x v="6"/>
    <n v="18078722"/>
    <s v="Grado en Turismo"/>
    <n v="18078722"/>
    <s v="GERMÁN"/>
    <s v="GARCÍA"/>
    <s v="HEREDIA"/>
    <s v="german.garciah@alum.unirioja.es"/>
    <s v="2018-19"/>
    <x v="0"/>
    <s v="2019-20"/>
    <d v="2019-07-25T12:09:22"/>
  </r>
  <r>
    <x v="6"/>
    <n v="78815020"/>
    <s v="Grado en Turismo"/>
    <n v="78815020"/>
    <s v="MARÍA ISABEL"/>
    <s v="ARRAZOLA"/>
    <s v="ORTIZ"/>
    <s v="maria-isabel.arrazola@alum.unirioja.es"/>
    <s v="2018-19"/>
    <x v="0"/>
    <s v="2019-20"/>
    <d v="2019-07-29T06:24:57"/>
  </r>
  <r>
    <x v="6"/>
    <n v="21070954"/>
    <s v="Grado en Turismo"/>
    <n v="21070954"/>
    <s v="LEIRE"/>
    <s v="BARRIOLA"/>
    <s v="GOÑI"/>
    <s v="leire.barriola@alum.unirioja.es"/>
    <s v="2019-20"/>
    <x v="0"/>
    <s v="2019-20"/>
    <d v="2019-07-12T10:03:32"/>
  </r>
  <r>
    <x v="6"/>
    <n v="31714262"/>
    <s v="Grado en Turismo"/>
    <n v="31714262"/>
    <s v="CAROLINA"/>
    <s v="RAMOS"/>
    <s v="GONZALEZ"/>
    <s v="carolina.ramos@alum.unirioja.es"/>
    <s v="2019-20"/>
    <x v="1"/>
    <s v="2019-20"/>
    <d v="2019-07-12T10:12:28"/>
  </r>
  <r>
    <x v="6"/>
    <n v="73109163"/>
    <s v="Grado en Turismo"/>
    <n v="73109163"/>
    <s v="BELTRÁN"/>
    <s v="ERICE"/>
    <s v="GARCÍA"/>
    <s v="beltran.erice@alum.unirioja.es"/>
    <s v="2019-20"/>
    <x v="0"/>
    <s v="2019-20"/>
    <d v="2019-07-12T07:04:05"/>
  </r>
  <r>
    <x v="6"/>
    <n v="17496732"/>
    <s v="Grado en Turismo"/>
    <n v="17496732"/>
    <s v="MARINA"/>
    <s v="ROMERO"/>
    <s v="DÍAZ"/>
    <s v="marina.romero@alum.unirioja.es"/>
    <s v="2019-20"/>
    <x v="0"/>
    <s v="2019-20"/>
    <d v="2019-07-12T07:52:27"/>
  </r>
  <r>
    <x v="6"/>
    <n v="23321150"/>
    <s v="Grado en Turismo"/>
    <n v="23321150"/>
    <s v="MIREIA"/>
    <s v="CASTAÑO"/>
    <s v="AZNAR"/>
    <s v="mireia.castano@alum.unirioja.es"/>
    <s v="2019-20"/>
    <x v="0"/>
    <s v="2019-20"/>
    <d v="2019-07-15T01:05:24"/>
  </r>
  <r>
    <x v="6"/>
    <n v="73140792"/>
    <s v="Grado en Turismo"/>
    <n v="73140792"/>
    <s v="NAIARA"/>
    <s v="DOMINGUEZ"/>
    <s v="EZCURRA"/>
    <s v="naiara.dominguez@alum.unirioja.es"/>
    <s v="2019-20"/>
    <x v="0"/>
    <s v="2019-20"/>
    <d v="2019-07-15T07:51:15"/>
  </r>
  <r>
    <x v="6"/>
    <n v="72553546"/>
    <s v="Grado en Turismo"/>
    <n v="72553546"/>
    <s v="ANDREA"/>
    <s v="MEDIAVILLA"/>
    <s v="MATEO"/>
    <s v="andrea.mediavillam@alum.unirioja.es"/>
    <s v="2019-20"/>
    <x v="0"/>
    <s v="2019-20"/>
    <d v="2019-07-16T07:46:50"/>
  </r>
  <r>
    <x v="6"/>
    <s v="X7425131"/>
    <s v="Grado en Turismo"/>
    <s v="X7425131"/>
    <s v="MARK"/>
    <s v="BALAZS"/>
    <m/>
    <s v="mark.balazs@alum.unirioja.es"/>
    <s v="2019-20"/>
    <x v="0"/>
    <s v="2019-20"/>
    <d v="2019-07-18T02:59:58"/>
  </r>
  <r>
    <x v="6"/>
    <n v="2300070"/>
    <s v="Grado en Turismo"/>
    <n v="2300070"/>
    <s v="ESTÍBALIZ"/>
    <s v="LORA"/>
    <s v="CABRERA"/>
    <s v="estibaliz.lora@alum.unirioja.es"/>
    <s v="2019-20"/>
    <x v="0"/>
    <s v="2019-20"/>
    <d v="2019-07-17T11:05:20"/>
  </r>
  <r>
    <x v="6"/>
    <n v="16610568"/>
    <s v="Grado en Turismo"/>
    <n v="16610568"/>
    <s v="CARLA"/>
    <s v="GIL DIEZ"/>
    <s v="LÓPEZ MAROTO"/>
    <s v="carla.gil-diez@alum.unirioja.es"/>
    <s v="2019-20"/>
    <x v="0"/>
    <s v="2019-20"/>
    <d v="2019-07-17T12:45:24"/>
  </r>
  <r>
    <x v="6"/>
    <n v="73421820"/>
    <s v="Grado en Turismo"/>
    <n v="73421820"/>
    <s v="ADRIAN"/>
    <s v="UDOBRO"/>
    <s v="SANCHEZ"/>
    <s v="adrian.udobro@alum.unirioja.es"/>
    <s v="2019-20"/>
    <x v="0"/>
    <s v="2019-20"/>
    <d v="2019-07-17T12:56:54"/>
  </r>
  <r>
    <x v="6"/>
    <n v="72906285"/>
    <s v="Grado en Turismo"/>
    <n v="72906285"/>
    <s v="SARA"/>
    <s v="CABRERIZO"/>
    <s v="MUNERA"/>
    <s v="sara.cabrerizo@alum.unirioja.es"/>
    <s v="2019-20"/>
    <x v="0"/>
    <s v="2019-20"/>
    <d v="2019-07-17T01:20:29"/>
  </r>
  <r>
    <x v="6"/>
    <n v="16637471"/>
    <s v="Grado en Turismo"/>
    <n v="16637471"/>
    <s v="CARLOS"/>
    <s v="RÍO"/>
    <s v="SAN MARTÍN"/>
    <s v="carlos.rio@alum.unirioja.es"/>
    <s v="2019-20"/>
    <x v="0"/>
    <s v="2019-20"/>
    <d v="2019-07-17T06:09:28"/>
  </r>
  <r>
    <x v="6"/>
    <n v="16568727"/>
    <s v="Grado en Turismo"/>
    <n v="16568727"/>
    <s v="ALFREDO"/>
    <s v="MAYAYO"/>
    <s v="ÁLVAREZ DE EULATE"/>
    <s v="alfredo.mayayo@alum.unirioja.es"/>
    <s v="2019-20"/>
    <x v="1"/>
    <s v="2019-20"/>
    <d v="2019-07-18T08:30:49"/>
  </r>
  <r>
    <x v="6"/>
    <n v="72518350"/>
    <s v="Grado en Turismo"/>
    <n v="72518350"/>
    <s v="MAIDER"/>
    <s v="MUÑOA"/>
    <s v="GOMEZ"/>
    <s v="maider.munoa@alum.unirioja.es"/>
    <s v="2019-20"/>
    <x v="0"/>
    <s v="2019-20"/>
    <d v="2019-08-28T09:18:11"/>
  </r>
  <r>
    <x v="6"/>
    <s v="X9447437"/>
    <s v="Grado en Turismo"/>
    <s v="X9447437"/>
    <s v="RAZVAN IOAN"/>
    <s v="MOLDOVAN"/>
    <m/>
    <s v="razvan-ioan.moldovan@alum.unirioja.es"/>
    <s v="2019-20"/>
    <x v="0"/>
    <s v="2019-20"/>
    <d v="2019-08-30T11:11:00"/>
  </r>
  <r>
    <x v="6"/>
    <s v="X8180393"/>
    <s v="Grado en Turismo"/>
    <s v="X8180393"/>
    <s v="ROBERT ILIE"/>
    <s v="BOLDOR"/>
    <m/>
    <s v="robert-ilie.boldor@alum.unirioja.es"/>
    <s v="2019-20"/>
    <x v="0"/>
    <s v="2019-20"/>
    <d v="2019-09-06T09:39:11"/>
  </r>
  <r>
    <x v="6"/>
    <s v="X6337857"/>
    <s v="Grado en Turismo"/>
    <s v="X6337857"/>
    <s v="VALENTINA"/>
    <s v="RESTREPO"/>
    <s v="ARIAS"/>
    <s v="valentina.restrepo@alum.unirioja.es"/>
    <s v="2019-20"/>
    <x v="0"/>
    <s v="2019-20"/>
    <d v="2019-09-07T08:15:19"/>
  </r>
  <r>
    <x v="6"/>
    <n v="16636214"/>
    <s v="Grado en Turismo"/>
    <n v="16636214"/>
    <s v="CANDELA"/>
    <s v="OLAVE"/>
    <s v="SOBRÓN"/>
    <s v="candela.olave@alum.unirioja.es"/>
    <s v="2019-20"/>
    <x v="0"/>
    <s v="2019-20"/>
    <d v="2019-09-09T11:48:45"/>
  </r>
  <r>
    <x v="6"/>
    <n v="18174043"/>
    <s v="Grado en Turismo"/>
    <n v="18174043"/>
    <s v="JAIME"/>
    <s v="MORENO"/>
    <s v="HERVAS"/>
    <s v="jaime.morenoh@alum.unirioja.es"/>
    <s v="2019-20"/>
    <x v="0"/>
    <s v="2019-20"/>
    <d v="2019-09-09T02:27:23"/>
  </r>
  <r>
    <x v="6"/>
    <n v="18085106"/>
    <s v="Grado en Turismo"/>
    <n v="18085106"/>
    <s v="AYMAN"/>
    <s v="DEBBAB"/>
    <s v="ABOUZAHR"/>
    <s v="ayman.debbab@alum.unirioja.es"/>
    <s v="2019-20"/>
    <x v="0"/>
    <s v="2019-20"/>
    <d v="2019-09-10T11:26:46"/>
  </r>
  <r>
    <x v="6"/>
    <n v="16611258"/>
    <s v="Grado en Turismo"/>
    <n v="16611258"/>
    <s v="SONIA"/>
    <s v="ACEVEDO"/>
    <s v="TRICIO"/>
    <s v="sonia.acevedo@alum.unirioja.es"/>
    <s v="2019-20"/>
    <x v="0"/>
    <s v="2019-20"/>
    <d v="2019-09-17T05:32:36"/>
  </r>
  <r>
    <x v="6"/>
    <n v="73488603"/>
    <s v="Grado en Turismo"/>
    <n v="73488603"/>
    <s v="ROMINA"/>
    <s v="CASTILLO"/>
    <s v="CALDERON"/>
    <s v="romina.castillo@alum.unirioja.es"/>
    <s v="2019-20"/>
    <x v="0"/>
    <s v="2019-20"/>
    <d v="2019-09-18T12:59:06"/>
  </r>
  <r>
    <x v="6"/>
    <n v="21746700"/>
    <s v="Grado en Turismo"/>
    <n v="21746700"/>
    <s v="DIANA"/>
    <s v="CARCELLER"/>
    <s v="ORTEGA"/>
    <s v="diana.carceller@alum.unirioja.es"/>
    <s v="2019-20"/>
    <x v="0"/>
    <s v="2019-20"/>
    <d v="2019-09-20T11:29:37"/>
  </r>
  <r>
    <x v="6"/>
    <n v="78813778"/>
    <s v="Grado en Turismo"/>
    <n v="78813778"/>
    <s v="ANDREW"/>
    <s v="BAPTISTA"/>
    <s v="BARRIOS"/>
    <s v="andrew.baptista@alum.unirioja.es"/>
    <s v="2019-20"/>
    <x v="0"/>
    <s v="2019-20"/>
    <d v="2019-09-23T03:31:55"/>
  </r>
  <r>
    <x v="7"/>
    <n v="16579933"/>
    <s v="Máster Universitario en Acceso a la Abogacía"/>
    <n v="16579933"/>
    <s v="JESÚS DAVID"/>
    <s v="GARCÍA"/>
    <s v="ÁLVAREZ"/>
    <s v="jesus-david.garcia@alum.unirioja.es"/>
    <s v="2017-18"/>
    <x v="0"/>
    <s v="2019-20"/>
    <d v="2019-09-20T10:11:04"/>
  </r>
  <r>
    <x v="7"/>
    <n v="16621441"/>
    <s v="Máster Universitario en Acceso a la Abogacía"/>
    <n v="16621441"/>
    <s v="IVÁN"/>
    <s v="GÓMEZ"/>
    <s v="SEGOVIA"/>
    <s v="ivan.gomezs@alum.unirioja.es"/>
    <s v="2018-19"/>
    <x v="0"/>
    <s v="2019-20"/>
    <d v="2019-07-24T02:25:45"/>
  </r>
  <r>
    <x v="7"/>
    <n v="16622029"/>
    <s v="Máster Universitario en Acceso a la Abogacía"/>
    <n v="16622029"/>
    <s v="ÁLEX"/>
    <s v="MARTÍNEZ"/>
    <s v="MARTÍNEZ"/>
    <s v="alex.martinez@alum.unirioja.es"/>
    <s v="2018-19"/>
    <x v="0"/>
    <s v="2019-20"/>
    <d v="2019-07-25T10:19:38"/>
  </r>
  <r>
    <x v="7"/>
    <n v="16629052"/>
    <s v="Máster Universitario en Acceso a la Abogacía"/>
    <n v="16629052"/>
    <s v="DAVID"/>
    <s v="GARCÍA"/>
    <s v="CARMONA"/>
    <s v="david.garciac@alum.unirioja.es"/>
    <s v="2018-19"/>
    <x v="0"/>
    <s v="2019-20"/>
    <d v="2019-07-24T08:56:13"/>
  </r>
  <r>
    <x v="7"/>
    <n v="16632724"/>
    <s v="Máster Universitario en Acceso a la Abogacía"/>
    <n v="16632724"/>
    <s v="PAULA"/>
    <s v="ALICART"/>
    <s v="IBÁÑEZ"/>
    <s v="paula.alicart@alum.unirioja.es"/>
    <s v="2018-19"/>
    <x v="0"/>
    <s v="2019-20"/>
    <d v="2019-07-24T10:53:52"/>
  </r>
  <r>
    <x v="7"/>
    <n v="18075687"/>
    <s v="Máster Universitario en Acceso a la Abogacía"/>
    <n v="18075687"/>
    <s v="CARLA"/>
    <s v="ABADÍA"/>
    <s v="SÁINZ"/>
    <s v="carla.abadia@alum.unirioja.es"/>
    <s v="2018-19"/>
    <x v="0"/>
    <s v="2019-20"/>
    <d v="2019-07-26T01:18:12"/>
  </r>
  <r>
    <x v="7"/>
    <n v="18082486"/>
    <s v="Máster Universitario en Acceso a la Abogacía"/>
    <n v="18082486"/>
    <s v="LORENA"/>
    <s v="GONZÁLEZ"/>
    <s v="LOSANTOS"/>
    <s v="lorena.gonzalez@alum.unirioja.es"/>
    <s v="2018-19"/>
    <x v="0"/>
    <s v="2019-20"/>
    <d v="2019-07-25T04:15:31"/>
  </r>
  <r>
    <x v="7"/>
    <n v="18089807"/>
    <s v="Máster Universitario en Acceso a la Abogacía"/>
    <n v="18089807"/>
    <s v="ISABEL CRISTINA"/>
    <s v="MUNERA"/>
    <s v="JARAMILLO"/>
    <s v="isabel-cristina.munera@alum.unirioja.es"/>
    <s v="2018-19"/>
    <x v="0"/>
    <s v="2019-20"/>
    <d v="2019-07-24T01:10:36"/>
  </r>
  <r>
    <x v="7"/>
    <n v="44647646"/>
    <s v="Máster Universitario en Acceso a la Abogacía"/>
    <n v="44647646"/>
    <s v="AROA"/>
    <s v="JIMÉNEZ"/>
    <s v="MONTÁVEZ"/>
    <s v="aroa.jimenez@alum.unirioja.es"/>
    <s v="2018-19"/>
    <x v="0"/>
    <s v="2019-20"/>
    <d v="2019-09-05T09:56:27"/>
  </r>
  <r>
    <x v="7"/>
    <n v="72830582"/>
    <s v="Máster Universitario en Acceso a la Abogacía"/>
    <n v="72830582"/>
    <s v="ÁLVARO"/>
    <s v="DÍAZ"/>
    <s v="FERNÁNDEZ"/>
    <s v="alvaro.diaz@alum.unirioja.es"/>
    <s v="2018-19"/>
    <x v="0"/>
    <s v="2019-20"/>
    <d v="2019-07-26T03:38:46"/>
  </r>
  <r>
    <x v="7"/>
    <n v="72835310"/>
    <s v="Máster Universitario en Acceso a la Abogacía"/>
    <n v="72835310"/>
    <s v="GONZALO"/>
    <s v="PARDO"/>
    <s v="SAINZ"/>
    <s v="gonzalo.pardo@alum.unirioja.es"/>
    <s v="2018-19"/>
    <x v="0"/>
    <s v="2019-20"/>
    <d v="2019-07-26T04:27:56"/>
  </r>
  <r>
    <x v="7"/>
    <n v="73117566"/>
    <s v="Máster Universitario en Acceso a la Abogacía"/>
    <n v="73117566"/>
    <s v="JESÚS AITOR"/>
    <s v="PRADO"/>
    <s v="SEOANE"/>
    <s v="jesus-aitor.prado@alum.unirioja.es"/>
    <s v="2018-19"/>
    <x v="0"/>
    <s v="2019-20"/>
    <d v="2019-07-25T01:56:52"/>
  </r>
  <r>
    <x v="7"/>
    <n v="78756089"/>
    <s v="Máster Universitario en Acceso a la Abogacía"/>
    <n v="78756089"/>
    <s v="ALBA"/>
    <s v="JACOSTE"/>
    <s v="IBARRA"/>
    <s v="alba.jacoste@alum.unirioja.es"/>
    <s v="2018-19"/>
    <x v="0"/>
    <s v="2019-20"/>
    <d v="2019-07-25T09:41:16"/>
  </r>
  <r>
    <x v="7"/>
    <n v="16630848"/>
    <s v="Máster Universitario en Acceso a la Abogacía"/>
    <n v="16630848"/>
    <s v="ANA"/>
    <s v="SARRIÓN"/>
    <s v="RUIZ DE LA TORRE"/>
    <s v="ana.sarrion@alum.unirioja.es"/>
    <s v="2018-19"/>
    <x v="0"/>
    <s v="2019-20"/>
    <d v="2019-07-25T02:01:48"/>
  </r>
  <r>
    <x v="7"/>
    <n v="16634706"/>
    <s v="Máster Universitario en Acceso a la Abogacía"/>
    <n v="16634706"/>
    <s v="PAULA"/>
    <s v="LERENA"/>
    <s v="MERINO"/>
    <s v="paula.lerena@alum.unirioja.es"/>
    <s v="2018-19"/>
    <x v="0"/>
    <s v="2019-20"/>
    <d v="2019-07-25T04:55:28"/>
  </r>
  <r>
    <x v="7"/>
    <n v="16644954"/>
    <s v="Máster Universitario en Acceso a la Abogacía"/>
    <n v="16644954"/>
    <s v="DAVID"/>
    <s v="FERNÁNDEZ"/>
    <s v="GARCÍA"/>
    <s v="david.fernandezga@alum.unirioja.es"/>
    <s v="2018-19"/>
    <x v="0"/>
    <s v="2019-20"/>
    <d v="2019-07-25T01:56:28"/>
  </r>
  <r>
    <x v="7"/>
    <n v="18078001"/>
    <s v="Máster Universitario en Acceso a la Abogacía"/>
    <n v="18078001"/>
    <s v="DIEGO"/>
    <s v="CASTILLO"/>
    <s v="JIMÉNEZ"/>
    <s v="diego.castillo@alum.unirioja.es"/>
    <s v="2018-19"/>
    <x v="0"/>
    <s v="2019-20"/>
    <d v="2019-07-26T07:32:05"/>
  </r>
  <r>
    <x v="7"/>
    <n v="44346945"/>
    <s v="Máster Universitario en Acceso a la Abogacía"/>
    <n v="44346945"/>
    <s v="ITZIAR"/>
    <s v="GÓMEZ"/>
    <s v="GUISADO"/>
    <s v="itziar.gomez@alum.unirioja.es"/>
    <s v="2018-19"/>
    <x v="0"/>
    <s v="2019-20"/>
    <d v="2019-07-26T03:53:05"/>
  </r>
  <r>
    <x v="7"/>
    <n v="71351932"/>
    <s v="Máster Universitario en Acceso a la Abogacía"/>
    <n v="71351932"/>
    <s v="ZURIÑE"/>
    <s v="GASCO"/>
    <s v="EGUREN"/>
    <s v="zurine.gasco@alum.unirioja.es"/>
    <s v="2018-19"/>
    <x v="0"/>
    <s v="2019-20"/>
    <d v="2019-07-30T12:12:53"/>
  </r>
  <r>
    <x v="7"/>
    <n v="78773773"/>
    <s v="Máster Universitario en Acceso a la Abogacía"/>
    <n v="78773773"/>
    <s v="NOELIA"/>
    <s v="MELERO"/>
    <s v="LADRÓN"/>
    <s v="noelia.melero@alum.unirioja.es"/>
    <s v="2018-19"/>
    <x v="0"/>
    <s v="2019-20"/>
    <d v="2019-07-30T11:02:58"/>
  </r>
  <r>
    <x v="7"/>
    <n v="16624836"/>
    <s v="Máster Universitario en Acceso a la Abogacía"/>
    <n v="16624836"/>
    <s v="LARA"/>
    <s v="RAMOS"/>
    <s v="HIDALGO"/>
    <s v="lara.ramos@alum.unirioja.es"/>
    <s v="2019-20"/>
    <x v="0"/>
    <s v="2019-20"/>
    <d v="2019-07-15T03:52:24"/>
  </r>
  <r>
    <x v="7"/>
    <n v="16627616"/>
    <s v="Máster Universitario en Acceso a la Abogacía"/>
    <n v="16627616"/>
    <s v="ERIK"/>
    <s v="MARTÍNEZ-ALDAMA"/>
    <s v="CRISTÓBAL"/>
    <s v="erik.martinez-aldama@alum.unirioja.es"/>
    <s v="2019-20"/>
    <x v="0"/>
    <s v="2019-20"/>
    <d v="2019-07-09T10:24:55"/>
  </r>
  <r>
    <x v="7"/>
    <n v="17498783"/>
    <s v="Máster Universitario en Acceso a la Abogacía"/>
    <n v="17498783"/>
    <s v="ARMANDO"/>
    <s v="CUNHA"/>
    <s v="MORENO"/>
    <s v="armando.cunha@alum.unirioja.es"/>
    <s v="2019-20"/>
    <x v="0"/>
    <s v="2019-20"/>
    <d v="2019-07-08T07:49:51"/>
  </r>
  <r>
    <x v="7"/>
    <n v="17499129"/>
    <s v="Máster Universitario en Acceso a la Abogacía"/>
    <n v="17499129"/>
    <s v="MARÍA"/>
    <s v="MURO"/>
    <s v="SÁENZ"/>
    <s v="maria.muro@alum.unirioja.es"/>
    <s v="2019-20"/>
    <x v="0"/>
    <s v="2019-20"/>
    <d v="2019-07-11T11:08:40"/>
  </r>
  <r>
    <x v="7"/>
    <n v="18073698"/>
    <s v="Máster Universitario en Acceso a la Abogacía"/>
    <n v="18073698"/>
    <s v="JESSICA"/>
    <s v="DEL CAMPO"/>
    <s v="MONGE"/>
    <s v="jessica-del.campo@alum.unirioja.es"/>
    <s v="2019-20"/>
    <x v="0"/>
    <s v="2019-20"/>
    <d v="2019-07-12T03:09:25"/>
  </r>
  <r>
    <x v="7"/>
    <n v="18077404"/>
    <s v="Máster Universitario en Acceso a la Abogacía"/>
    <n v="18077404"/>
    <s v="PAULA"/>
    <s v="DIAZ DE CERIO"/>
    <s v="GARRIDO"/>
    <s v="paula.diaz-decerio@alum.unirioja.es"/>
    <s v="2019-20"/>
    <x v="0"/>
    <s v="2019-20"/>
    <d v="2019-07-17T10:58:26"/>
  </r>
  <r>
    <x v="7"/>
    <n v="72795162"/>
    <s v="Máster Universitario en Acceso a la Abogacía"/>
    <n v="72795162"/>
    <s v="SARA"/>
    <s v="ARMAS"/>
    <s v="HERRADÓN"/>
    <s v="sara.armas@alum.unirioja.es"/>
    <s v="2019-20"/>
    <x v="0"/>
    <s v="2019-20"/>
    <d v="2019-07-08T12:36:21"/>
  </r>
  <r>
    <x v="7"/>
    <n v="78759381"/>
    <s v="Máster Universitario en Acceso a la Abogacía"/>
    <n v="78759381"/>
    <s v="ANA"/>
    <s v="FRAILE"/>
    <s v="CUARTERO"/>
    <s v="ana.fraile@alum.unirioja.es"/>
    <s v="2019-20"/>
    <x v="0"/>
    <s v="2019-20"/>
    <d v="2019-07-15T09:56:59"/>
  </r>
  <r>
    <x v="7"/>
    <s v="Y2600516"/>
    <s v="Máster Universitario en Acceso a la Abogacía"/>
    <s v="Y2600516"/>
    <s v="JOHANA MARCELA"/>
    <s v="MONTOYA"/>
    <s v="ROJAS"/>
    <s v="johana-marcela.montoya@alum.unirioja.es"/>
    <s v="2019-20"/>
    <x v="0"/>
    <s v="2019-20"/>
    <d v="2019-07-17T09:56:53"/>
  </r>
  <r>
    <x v="7"/>
    <n v="16639761"/>
    <s v="Máster Universitario en Acceso a la Abogacía"/>
    <n v="16639761"/>
    <s v="JAVIER"/>
    <s v="LAGO"/>
    <s v="IÑIGUEZ"/>
    <s v="javier.lago@alum.unirioja.es"/>
    <s v="2019-20"/>
    <x v="0"/>
    <s v="2019-20"/>
    <d v="2019-09-16T09:45:09"/>
  </r>
  <r>
    <x v="7"/>
    <n v="16642368"/>
    <s v="Máster Universitario en Acceso a la Abogacía"/>
    <n v="16642368"/>
    <s v="ALEJANDRO"/>
    <s v="ABAD"/>
    <s v="VICENTE"/>
    <s v="alejandro.abadv@alum.unirioja.es"/>
    <s v="2019-20"/>
    <x v="0"/>
    <s v="2019-20"/>
    <d v="2019-09-16T11:22:14"/>
  </r>
  <r>
    <x v="7"/>
    <n v="18084194"/>
    <s v="Máster Universitario en Acceso a la Abogacía"/>
    <n v="18084194"/>
    <s v="PAULA"/>
    <s v="SIGÜENZA"/>
    <s v="GÓMEZ"/>
    <s v="paula.siguenza@alum.unirioja.es"/>
    <s v="2019-20"/>
    <x v="0"/>
    <s v="2019-20"/>
    <d v="2019-09-16T11:48:56"/>
  </r>
  <r>
    <x v="7"/>
    <s v="X7967106"/>
    <s v="Máster Universitario en Acceso a la Abogacía"/>
    <s v="X7967106"/>
    <s v="ANACLET"/>
    <s v="NSIMBA"/>
    <s v="LUTUMBA"/>
    <s v="anaclet.nsimba@alum.unirioja.es"/>
    <s v="2019-20"/>
    <x v="0"/>
    <s v="2019-20"/>
    <d v="2019-10-18T08:57:30"/>
  </r>
  <r>
    <x v="7"/>
    <s v="X5518140"/>
    <s v="Máster Universitario en Acceso a la Abogacía"/>
    <s v="X5518140"/>
    <s v="ELENA GEORGIANA"/>
    <s v="MANOLE"/>
    <m/>
    <s v="elena-georgiana.manole30@alum.unirioja.es"/>
    <s v="2019-20"/>
    <x v="0"/>
    <s v="2019-20"/>
    <d v="2019-10-03T07:51:53"/>
  </r>
  <r>
    <x v="7"/>
    <n v="16634359"/>
    <s v="Máster Universitario en Acceso a la Abogacía"/>
    <n v="16634359"/>
    <s v="CARMEN"/>
    <s v="IRIGARAY"/>
    <s v="GARCÍA"/>
    <s v="carmen.irigaray@alum.unirioja.es"/>
    <s v="2019-20"/>
    <x v="0"/>
    <s v="2019-20"/>
    <d v="2019-12-20T11:39:05"/>
  </r>
  <r>
    <x v="8"/>
    <s v="Y3069483"/>
    <s v="Máster Universitario en Gestión de Empresas"/>
    <s v="Y3069483"/>
    <s v="LIZ RUTH"/>
    <s v="MARTÍNEZ"/>
    <s v="MONTES"/>
    <s v="liz-ruth.martinez@alum.unirioja.es"/>
    <s v="2015-16"/>
    <x v="0"/>
    <s v="2019-20"/>
    <d v="2019-09-27T12:39:40"/>
  </r>
  <r>
    <x v="8"/>
    <n v="16628780"/>
    <s v="Máster Universitario en Gestión de Empresas"/>
    <n v="16628780"/>
    <s v="ÓSCAR"/>
    <s v="GONZÁLEZ"/>
    <s v="CALVO"/>
    <s v="oscar.gonzalezc@alum.unirioja.es"/>
    <s v="2018-19"/>
    <x v="0"/>
    <s v="2019-20"/>
    <d v="2019-07-25T06:02:03"/>
  </r>
  <r>
    <x v="8"/>
    <s v="Y6578423"/>
    <s v="Máster Universitario en Gestión de Empresas"/>
    <s v="Y6578423"/>
    <s v="SARA"/>
    <s v="DAVILA"/>
    <s v="PAZMIÑO"/>
    <s v="sara.davila@alum.unirioja.es"/>
    <s v="2018-19"/>
    <x v="0"/>
    <s v="2019-20"/>
    <d v="2019-07-24T11:30:59"/>
  </r>
  <r>
    <x v="8"/>
    <s v="Y6557752"/>
    <s v="Máster Universitario en Gestión de Empresas"/>
    <s v="Y6557752"/>
    <s v="PAOLA ANDREA"/>
    <s v="GARCIA"/>
    <s v="RUIZ"/>
    <s v="paola-andrea.garcia@alum.unirioja.es"/>
    <s v="2018-19"/>
    <x v="0"/>
    <s v="2019-20"/>
    <d v="2019-07-24T11:34:51"/>
  </r>
  <r>
    <x v="8"/>
    <s v="AV972407"/>
    <s v="Máster Universitario en Gestión de Empresas"/>
    <s v="AV972407"/>
    <s v="MONICA NATALIA"/>
    <s v="HERRERA"/>
    <s v="RUBIANO"/>
    <s v="monica-natalia.herrera@alum.unirioja.es"/>
    <s v="2019-20"/>
    <x v="0"/>
    <s v="2019-20"/>
    <d v="2019-06-21T01:02:56"/>
  </r>
  <r>
    <x v="8"/>
    <n v="118222279"/>
    <s v="Máster Universitario en Gestión de Empresas"/>
    <n v="118222279"/>
    <s v="ERICKA ALEJANDRA"/>
    <s v="ATO"/>
    <s v="RUIZ"/>
    <s v="ericka-alejandra.ato@alum.unirioja.es"/>
    <s v="2019-20"/>
    <x v="0"/>
    <s v="2019-20"/>
    <d v="2019-06-21T01:05:56"/>
  </r>
  <r>
    <x v="8"/>
    <s v="AR338061"/>
    <s v="Máster Universitario en Gestión de Empresas"/>
    <s v="AR338061"/>
    <s v="CHRISTIAN CAMILO"/>
    <s v="CANO"/>
    <s v="RICO"/>
    <s v="christian-camilo.cano@alum.unirioja.es"/>
    <s v="2019-20"/>
    <x v="0"/>
    <s v="2019-20"/>
    <d v="2019-06-21T01:01:16"/>
  </r>
  <r>
    <x v="8"/>
    <s v="G29366164"/>
    <s v="Máster Universitario en Gestión de Empresas"/>
    <s v="G29366164"/>
    <s v="ERIKA"/>
    <s v="GARCÍA"/>
    <s v="SILVA"/>
    <s v="erika.garcia@alum.unirioja.es"/>
    <s v="2019-20"/>
    <x v="0"/>
    <s v="2019-20"/>
    <d v="2019-06-21T01:04:39"/>
  </r>
  <r>
    <x v="8"/>
    <n v="16622456"/>
    <s v="Máster Universitario en Gestión de Empresas"/>
    <n v="16622456"/>
    <s v="ÁUREA"/>
    <s v="SUBERO"/>
    <s v="NAVARRO"/>
    <s v="aurea.subero@alum.unirioja.es"/>
    <s v="2019-20"/>
    <x v="0"/>
    <s v="2019-20"/>
    <d v="2019-07-09T09:44:46"/>
  </r>
  <r>
    <x v="8"/>
    <n v="21045695"/>
    <s v="Máster Universitario en Gestión de Empresas"/>
    <n v="21045695"/>
    <s v="ALBA"/>
    <s v="MORGA"/>
    <s v="IZQUIERDO"/>
    <s v="alba.morga@alum.unirioja.es"/>
    <s v="2019-20"/>
    <x v="0"/>
    <s v="2019-20"/>
    <d v="2019-07-22T10:05:06"/>
  </r>
  <r>
    <x v="8"/>
    <s v="F0248636"/>
    <s v="Máster Universitario en Gestión de Empresas"/>
    <s v="F0248636"/>
    <s v="ROSARIO SINFOROSA MODJOBUY"/>
    <s v="NDONG"/>
    <s v="MODJOBUY"/>
    <s v="rosario-sinforosa.ndong@alum.unirioja.es"/>
    <s v="2019-20"/>
    <x v="0"/>
    <s v="2019-20"/>
    <d v="2019-07-14T07:27:46"/>
  </r>
  <r>
    <x v="8"/>
    <s v="G31933267"/>
    <s v="Máster Universitario en Gestión de Empresas"/>
    <s v="G31933267"/>
    <s v="STEPHANIA"/>
    <s v="CIRILO"/>
    <s v="JORDAN"/>
    <s v="stephania.cirilo@alum.unirioja.es"/>
    <s v="2019-20"/>
    <x v="0"/>
    <s v="2019-20"/>
    <d v="2019-07-19T10:00:25"/>
  </r>
  <r>
    <x v="8"/>
    <s v="AE82423"/>
    <s v="Máster Universitario en Gestión de Empresas"/>
    <s v="AE82423"/>
    <s v="PAOLA ANDREA"/>
    <s v="MARTÍNEZ"/>
    <s v="VALDEZ"/>
    <s v="paola-andrea.martinez@alum.unirioja.es"/>
    <s v="2019-20"/>
    <x v="0"/>
    <s v="2019-20"/>
    <d v="2019-09-21T07:13:19"/>
  </r>
  <r>
    <x v="8"/>
    <n v="16611597"/>
    <s v="Máster Universitario en Gestión de Empresas"/>
    <n v="16611597"/>
    <s v="SILVIA"/>
    <s v="DONIS"/>
    <s v="MARTÍNEZ"/>
    <s v="silvia.donis@unirioja.es"/>
    <s v="2019-20"/>
    <x v="0"/>
    <s v="2019-20"/>
    <d v="2019-10-04T11:44:38"/>
  </r>
  <r>
    <x v="9"/>
    <n v="16628796"/>
    <s v="Máster Universitario en Intervención e Innovación Educativa"/>
    <n v="16628796"/>
    <s v="MILLÁN"/>
    <s v="PÉREZ"/>
    <s v="PALACIOS"/>
    <s v="millan.perez@alum.unirioja.es"/>
    <s v="2017-18"/>
    <x v="0"/>
    <s v="2019-20"/>
    <d v="2019-09-13T03:27:12"/>
  </r>
  <r>
    <x v="9"/>
    <n v="16626739"/>
    <s v="Máster Universitario en Intervención e Innovación Educativa"/>
    <n v="16626739"/>
    <s v="CARMEN ZAHARA"/>
    <s v="PEÑA"/>
    <s v="MORENO"/>
    <s v="carmen-zahara.pena@alum.unirioja.es"/>
    <s v="2018-19"/>
    <x v="0"/>
    <s v="2019-20"/>
    <d v="2019-07-29T12:23:14"/>
  </r>
  <r>
    <x v="9"/>
    <n v="16630186"/>
    <s v="Máster Universitario en Intervención e Innovación Educativa"/>
    <n v="16630186"/>
    <s v="ANDREA"/>
    <s v="BALTAR"/>
    <s v="RUIZ-OLALLA"/>
    <s v="andrea.baltar@alum.unirioja.es"/>
    <s v="2018-19"/>
    <x v="0"/>
    <s v="2019-20"/>
    <d v="2019-07-28T12:03:45"/>
  </r>
  <r>
    <x v="9"/>
    <n v="16602381"/>
    <s v="Máster Universitario en Intervención e Innovación Educativa"/>
    <n v="16602381"/>
    <s v="CRISTINA"/>
    <s v="LUENGO"/>
    <s v="MURU"/>
    <s v="cristina.luengo@alum.unirioja.es"/>
    <s v="2019-20"/>
    <x v="0"/>
    <s v="2019-20"/>
    <d v="2019-07-14T11:55:36"/>
  </r>
  <r>
    <x v="9"/>
    <n v="16606427"/>
    <s v="Máster Universitario en Intervención e Innovación Educativa"/>
    <n v="16606427"/>
    <s v="ELENA"/>
    <s v="HIJAZO"/>
    <s v="ÁLVAREZ"/>
    <s v="elena.hijazo@alum.unirioja.es"/>
    <s v="2019-20"/>
    <x v="0"/>
    <s v="2019-20"/>
    <d v="2019-07-09T02:43:09"/>
  </r>
  <r>
    <x v="9"/>
    <n v="16612726"/>
    <s v="Máster Universitario en Intervención e Innovación Educativa"/>
    <n v="16612726"/>
    <s v="YASMINA"/>
    <s v="FERNÁNDEZ"/>
    <s v="CALONGE"/>
    <s v="ysmin.fernndez@alum.unirioja.es"/>
    <s v="2019-20"/>
    <x v="1"/>
    <s v="2019-20"/>
    <d v="2019-07-12T09:04:29"/>
  </r>
  <r>
    <x v="9"/>
    <n v="16630580"/>
    <s v="Máster Universitario en Intervención e Innovación Educativa"/>
    <n v="16630580"/>
    <s v="DANIEL"/>
    <s v="DÍAZ"/>
    <s v="LOZANO"/>
    <s v="daniel.diaz@alum.unirioja.es"/>
    <s v="2019-20"/>
    <x v="0"/>
    <s v="2019-20"/>
    <d v="2019-07-21T03:48:44"/>
  </r>
  <r>
    <x v="9"/>
    <n v="16638057"/>
    <s v="Máster Universitario en Intervención e Innovación Educativa"/>
    <n v="16638057"/>
    <s v="CELIA"/>
    <s v="AZOFRA"/>
    <s v="MARTÍNEZ"/>
    <s v="celia.azofra@alum.unirioja.es"/>
    <s v="2019-20"/>
    <x v="0"/>
    <s v="2019-20"/>
    <d v="2019-07-18T10:13:14"/>
  </r>
  <r>
    <x v="9"/>
    <n v="16639841"/>
    <s v="Máster Universitario en Intervención e Innovación Educativa"/>
    <n v="16639841"/>
    <s v="ALEJANDRO"/>
    <s v="DE LA CONCEPCIÓN"/>
    <s v="ORTEGA"/>
    <s v="alejandro-de-la.concepcion@alum.unirioja.es"/>
    <s v="2019-20"/>
    <x v="0"/>
    <s v="2019-20"/>
    <d v="2019-07-20T06:22:13"/>
  </r>
  <r>
    <x v="9"/>
    <n v="16644254"/>
    <s v="Máster Universitario en Intervención e Innovación Educativa"/>
    <n v="16644254"/>
    <s v="MARIO"/>
    <s v="GIL"/>
    <s v="RAMIREZ"/>
    <s v="mario.gil@alum.unirioja.es"/>
    <s v="2019-20"/>
    <x v="0"/>
    <s v="2019-20"/>
    <d v="2019-07-22T12:15:24"/>
  </r>
  <r>
    <x v="9"/>
    <n v="17495300"/>
    <s v="Máster Universitario en Intervención e Innovación Educativa"/>
    <n v="17495300"/>
    <s v="RUBÉN"/>
    <s v="GARRIDO"/>
    <s v="HERREROS"/>
    <s v="ruben.garrido@alum.unirioja.es"/>
    <s v="2019-20"/>
    <x v="0"/>
    <s v="2019-20"/>
    <d v="2019-07-10T12:23:46"/>
  </r>
  <r>
    <x v="9"/>
    <n v="17497343"/>
    <s v="Máster Universitario en Intervención e Innovación Educativa"/>
    <n v="17497343"/>
    <s v="MARINA"/>
    <s v="DIEZ"/>
    <s v="LEÓN"/>
    <s v="marina.diez@alum.unirioja.es"/>
    <s v="2019-20"/>
    <x v="0"/>
    <s v="2019-20"/>
    <d v="2019-07-09T05:35:29"/>
  </r>
  <r>
    <x v="9"/>
    <n v="18064365"/>
    <s v="Máster Universitario en Intervención e Innovación Educativa"/>
    <n v="18064365"/>
    <s v="MARTA"/>
    <s v="VICIÉN"/>
    <s v="RAMI"/>
    <s v="marta.vicien@alum.unirioja.es"/>
    <s v="2019-20"/>
    <x v="0"/>
    <s v="2019-20"/>
    <d v="2019-07-09T08:35:14"/>
  </r>
  <r>
    <x v="9"/>
    <n v="18076463"/>
    <s v="Máster Universitario en Intervención e Innovación Educativa"/>
    <n v="18076463"/>
    <s v="ALEJANDRO"/>
    <s v="BAÑARES"/>
    <s v="SÁENZ"/>
    <s v="alejandro.banares@alum.unirioja.es"/>
    <s v="2019-20"/>
    <x v="0"/>
    <s v="2019-20"/>
    <d v="2019-07-19T01:24:40"/>
  </r>
  <r>
    <x v="9"/>
    <n v="18077255"/>
    <s v="Máster Universitario en Intervención e Innovación Educativa"/>
    <n v="18077255"/>
    <s v="LUCÍA"/>
    <s v="GIL"/>
    <s v="ALEJOS"/>
    <s v="lucia.gila@alum.unirioja.es"/>
    <s v="2019-20"/>
    <x v="0"/>
    <s v="2019-20"/>
    <d v="2019-07-17T07:13:16"/>
  </r>
  <r>
    <x v="9"/>
    <n v="18176336"/>
    <s v="Máster Universitario en Intervención e Innovación Educativa"/>
    <n v="18176336"/>
    <s v="MANUELA"/>
    <s v="ARBUÉS"/>
    <s v="BRÁVIZ"/>
    <s v="manuela.arbues@alum.unirioja.es"/>
    <s v="2019-20"/>
    <x v="0"/>
    <s v="2019-20"/>
    <d v="2019-07-20T08:47:24"/>
  </r>
  <r>
    <x v="9"/>
    <n v="73131843"/>
    <s v="Máster Universitario en Intervención e Innovación Educativa"/>
    <n v="73131843"/>
    <s v="LAURA"/>
    <s v="APARICIO"/>
    <s v="ANGLÉS"/>
    <s v="laura.aparicio@alum.unirioja.es"/>
    <s v="2019-20"/>
    <x v="0"/>
    <s v="2019-20"/>
    <d v="2019-07-20T09:05:57"/>
  </r>
  <r>
    <x v="9"/>
    <n v="74016670"/>
    <s v="Máster Universitario en Intervención e Innovación Educativa"/>
    <n v="74016670"/>
    <s v="PILAR"/>
    <s v="GÓMEZ"/>
    <s v="PASTOR"/>
    <s v="pilar.gomez@alum.unirioja.es"/>
    <s v="2019-20"/>
    <x v="0"/>
    <s v="2019-20"/>
    <d v="2019-07-21T04:24:09"/>
  </r>
  <r>
    <x v="9"/>
    <n v="77922213"/>
    <s v="Máster Universitario en Intervención e Innovación Educativa"/>
    <n v="77922213"/>
    <s v="EUDALD"/>
    <s v="CAPDEVILA"/>
    <s v="GUÀRDIA"/>
    <s v="eudald.capdevila@alum.unirioja.es"/>
    <s v="2019-20"/>
    <x v="0"/>
    <s v="2019-20"/>
    <d v="2019-07-09T01:48:14"/>
  </r>
  <r>
    <x v="9"/>
    <n v="16614744"/>
    <s v="Máster Universitario en Intervención e Innovación Educativa"/>
    <n v="16614744"/>
    <s v="SANDRA"/>
    <s v="ACHÚTEGUI"/>
    <s v="SOLDEVILLA"/>
    <s v="sandra.achutegui@alum.unirioja.es"/>
    <s v="2019-20"/>
    <x v="0"/>
    <s v="2019-20"/>
    <d v="2019-09-14T11:01:04"/>
  </r>
  <r>
    <x v="9"/>
    <n v="16624774"/>
    <s v="Máster Universitario en Intervención e Innovación Educativa"/>
    <n v="16624774"/>
    <s v="MALENA"/>
    <s v="BARRERA"/>
    <s v="RIVERA"/>
    <s v="malena.barrera@alum.unirioja.es"/>
    <s v="2019-20"/>
    <x v="0"/>
    <s v="2019-20"/>
    <d v="2019-09-17T01:13:18"/>
  </r>
  <r>
    <x v="9"/>
    <n v="78754269"/>
    <s v="Máster Universitario en Intervención e Innovación Educativa"/>
    <n v="78754269"/>
    <s v="IRENE"/>
    <s v="GÓMEZ"/>
    <s v="SÁENZ"/>
    <s v="irene.gomezs@alum.unirioja.es"/>
    <s v="2019-20"/>
    <x v="1"/>
    <s v="2019-20"/>
    <d v="2019-09-20T08:51:32"/>
  </r>
  <r>
    <x v="9"/>
    <n v="16643637"/>
    <s v="Máster Universitario en Intervención e Innovación Educativa"/>
    <n v="16643637"/>
    <s v="PILAR"/>
    <s v="CUESTA"/>
    <s v="GALILEA"/>
    <s v="pilar.cuesta@alum.unirioja.es"/>
    <s v="2019-20"/>
    <x v="0"/>
    <s v="2019-20"/>
    <d v="2019-09-25T03:04:30"/>
  </r>
  <r>
    <x v="9"/>
    <n v="16602965"/>
    <s v="Máster Universitario en Intervención e Innovación Educativa"/>
    <n v="16602965"/>
    <s v="VÍCTOR JERÓNIMO"/>
    <s v="GAMÓN"/>
    <s v="ALTABÁS"/>
    <s v="victor.gamon@alum.unirioja.es"/>
    <s v="2019-20"/>
    <x v="1"/>
    <s v="2019-20"/>
    <d v="2019-09-26T10:23:14"/>
  </r>
  <r>
    <x v="9"/>
    <n v="72855800"/>
    <s v="Máster Universitario en Intervención e Innovación Educativa"/>
    <n v="72855800"/>
    <s v="LUIS"/>
    <s v="ROA"/>
    <s v="GONZÁLEZ"/>
    <s v="luis.roa@alum.unirioja.es"/>
    <s v="2019-20"/>
    <x v="0"/>
    <s v="2019-20"/>
    <d v="2019-09-25T03:21:36"/>
  </r>
  <r>
    <x v="9"/>
    <n v="16630598"/>
    <s v="Máster Universitario en Intervención e Innovación Educativa"/>
    <n v="16630598"/>
    <s v="MARÍA"/>
    <s v="SÁNCHEZ"/>
    <s v="CÁMARA"/>
    <s v="maria.sanchezc@alum.unirioja.es"/>
    <s v="2019-20"/>
    <x v="0"/>
    <s v="2019-20"/>
    <d v="2019-09-26T10:14:01"/>
  </r>
  <r>
    <x v="9"/>
    <n v="16631326"/>
    <s v="Máster Universitario en Intervención e Innovación Educativa"/>
    <n v="16631326"/>
    <s v="IÑIGO"/>
    <s v="FERNÁNDEZ"/>
    <s v="GASTEARENA"/>
    <s v="inigo.fernandez@alum.unirioja.es"/>
    <s v="2019-20"/>
    <x v="0"/>
    <s v="2019-20"/>
    <d v="2019-09-30T06:17:52"/>
  </r>
  <r>
    <x v="9"/>
    <n v="16632819"/>
    <s v="Máster Universitario en Intervención e Innovación Educativa"/>
    <n v="16632819"/>
    <s v="PABLO"/>
    <s v="GIL"/>
    <s v="MERINO"/>
    <s v="pablo.gilm@alum.unirioja.es"/>
    <s v="2019-20"/>
    <x v="0"/>
    <s v="2019-20"/>
    <d v="2019-09-30T06:54:10"/>
  </r>
  <r>
    <x v="10"/>
    <n v="16612791"/>
    <s v="Doctorado en Economía de la Empresa"/>
    <n v="16612791"/>
    <s v="ÁLVARO"/>
    <s v="MELÓN"/>
    <s v="IZCO"/>
    <s v="alvaro.melon@alum.unirioja.es"/>
    <s v="2015-16"/>
    <x v="0"/>
    <s v="2019-20"/>
    <d v="2019-09-16T12:55:58"/>
  </r>
  <r>
    <x v="10"/>
    <n v="29151503"/>
    <s v="Doctorado en Economía de la Empresa"/>
    <n v="29151503"/>
    <s v="MARÍA ELENA"/>
    <s v="ARAMENDIA"/>
    <s v="MUNETA"/>
    <s v="maria-elena.aramendia@alum.unirioja.es"/>
    <s v="2014-15"/>
    <x v="0"/>
    <s v="2019-20"/>
    <d v="2019-09-20T11:01:37"/>
  </r>
  <r>
    <x v="10"/>
    <s v="X7142814"/>
    <s v="Doctorado en Economía de la Empresa"/>
    <s v="X7142814"/>
    <s v="CARLA"/>
    <s v="DI PIERRI"/>
    <s v="DELVECCHIO"/>
    <s v="carla.di-pierri@alum.unirioja.es"/>
    <s v="2015-16"/>
    <x v="1"/>
    <s v="2019-20"/>
    <d v="2019-07-27T11:15:39"/>
  </r>
  <r>
    <x v="10"/>
    <s v="FF605296"/>
    <s v="Doctorado en Economía de la Empresa"/>
    <s v="FF605296"/>
    <s v="ELIANE CRISTINA"/>
    <s v="BRINGMANN"/>
    <s v="DE SOUZA"/>
    <s v="eliane-cristina.souza@alum.unirioja.es"/>
    <s v="2016-17"/>
    <x v="0"/>
    <s v="2019-20"/>
    <d v="2019-10-16T09:22:01"/>
  </r>
  <r>
    <x v="10"/>
    <n v="16644821"/>
    <s v="Doctorado en Economía de la Empresa"/>
    <n v="16644821"/>
    <s v="ALBA"/>
    <s v="GARCÍA"/>
    <s v="MILON"/>
    <s v="alba.garciam@alum.unirioja.es"/>
    <s v="2017-18"/>
    <x v="1"/>
    <s v="2019-20"/>
    <d v="2019-07-29T01:25:24"/>
  </r>
  <r>
    <x v="10"/>
    <n v="37388320"/>
    <s v="Doctorado en Economía de la Empresa"/>
    <n v="37388320"/>
    <s v="RAMSÉS"/>
    <s v="GALLEGO"/>
    <s v="DÍAZ"/>
    <s v="ramses.gallego@alum.unirioja.es"/>
    <s v="2017-18"/>
    <x v="1"/>
    <s v="2019-20"/>
    <d v="2019-07-25T04:45:30"/>
  </r>
  <r>
    <x v="10"/>
    <n v="16610002"/>
    <s v="Doctorado en Economía de la Empresa"/>
    <n v="16610002"/>
    <s v="PAULA"/>
    <s v="ROJAS"/>
    <s v="GARCÍA"/>
    <s v="paula.rojas@alum.unirioja.es"/>
    <s v="2017-18"/>
    <x v="0"/>
    <s v="2019-20"/>
    <d v="2019-07-24T01:01:19"/>
  </r>
  <r>
    <x v="10"/>
    <s v="OZ7346269"/>
    <s v="Doctorado en Economía de la Empresa"/>
    <s v="OZ7346269"/>
    <s v="ZAKARIAE"/>
    <s v="EL ZAITOUNI"/>
    <m/>
    <s v="zakariae.el-zaitouni@alum.unirioja.es"/>
    <s v="2019-20"/>
    <x v="0"/>
    <s v="2019-20"/>
    <d v="2019-09-27T01:14:54"/>
  </r>
  <r>
    <x v="11"/>
    <n v="16578811"/>
    <s v="Doctorado en Derecho y Cambio Social"/>
    <n v="16578811"/>
    <s v="ELENA"/>
    <s v="MARTÍNEZ-ZAPORTA"/>
    <s v="ARÉCHAGA"/>
    <s v="elena.martinez-zaporta@alum.unirioja.es"/>
    <s v="2015-16"/>
    <x v="1"/>
    <s v="2019-20"/>
    <d v="2019-07-30T06:24:38"/>
  </r>
  <r>
    <x v="11"/>
    <n v="16628645"/>
    <s v="Doctorado en Derecho y Cambio Social"/>
    <n v="16628645"/>
    <s v="SOFÍA"/>
    <s v="MONTENEGRO"/>
    <s v="LEZA"/>
    <s v="sofia.montenegro@alum.unirioja.es"/>
    <s v="2015-16"/>
    <x v="0"/>
    <s v="2019-20"/>
    <d v="2019-07-25T12:39:02"/>
  </r>
  <r>
    <x v="11"/>
    <n v="16628430"/>
    <s v="Doctorado en Derecho y Cambio Social"/>
    <n v="16628430"/>
    <s v="JON AITOR"/>
    <s v="GARCÍA"/>
    <s v="DONCEL"/>
    <s v="jon-aitor.garcia@alum.unirioja.es"/>
    <s v="2015-16"/>
    <x v="0"/>
    <s v="2019-20"/>
    <d v="2019-09-16T10:18:27"/>
  </r>
  <r>
    <x v="11"/>
    <n v="72093112"/>
    <s v="Doctorado en Derecho y Cambio Social"/>
    <n v="72093112"/>
    <s v="JUAN JOSÉ"/>
    <s v="MUELA"/>
    <s v="MIGUEL"/>
    <s v="muela.miguel@alum.unirioja.es"/>
    <s v="2015-16"/>
    <x v="1"/>
    <s v="2019-20"/>
    <d v="2019-07-29T08:20:44"/>
  </r>
  <r>
    <x v="11"/>
    <n v="16518881"/>
    <s v="Doctorado en Derecho y Cambio Social"/>
    <n v="16518881"/>
    <s v="BERNABÉ"/>
    <s v="PALACÍN"/>
    <s v="SÁENZ"/>
    <s v="bernabe.palacin@alum.unirioja.es"/>
    <s v="2015-16"/>
    <x v="1"/>
    <s v="2019-20"/>
    <d v="2019-07-24T06:01:52"/>
  </r>
  <r>
    <x v="11"/>
    <n v="33275469"/>
    <s v="Doctorado en Derecho y Cambio Social"/>
    <n v="33275469"/>
    <s v="XOSÉ ANTONIO"/>
    <s v="NEIRA"/>
    <s v="CRUZ"/>
    <s v="xose-antonio.neira@alum.unirioja.es"/>
    <s v="2015-16"/>
    <x v="1"/>
    <s v="2019-20"/>
    <d v="2019-09-25T11:31:50"/>
  </r>
  <r>
    <x v="11"/>
    <n v="52447230"/>
    <s v="Doctorado en Derecho y Cambio Social"/>
    <n v="52447230"/>
    <s v="NICOLÁS CRISTÓBAL"/>
    <s v="TORRES"/>
    <s v="PÉREZ"/>
    <s v="nicolas-cristobal.torres@alum.unirioja.es"/>
    <s v="2019-20"/>
    <x v="1"/>
    <s v="2019-20"/>
    <d v="2019-10-03T09:36:30"/>
  </r>
  <r>
    <x v="11"/>
    <s v="Y4471966"/>
    <s v="Doctorado en Derecho y Cambio Social"/>
    <s v="Y4471966"/>
    <s v="MARTA JOANNA"/>
    <s v="GESINSKA"/>
    <s v="-"/>
    <s v="marta-joanna.gesinska@alum.unirioja.es"/>
    <s v="2015-16"/>
    <x v="0"/>
    <s v="2019-20"/>
    <d v="2019-07-25T04:57:04"/>
  </r>
  <r>
    <x v="11"/>
    <n v="16598717"/>
    <s v="Doctorado en Derecho y Cambio Social"/>
    <n v="16598717"/>
    <s v="DAVID"/>
    <s v="SAN MARTÍN"/>
    <s v="SEGURA"/>
    <s v="david.san-martin@unirioja.es"/>
    <s v="2015-16"/>
    <x v="0"/>
    <s v="2019-20"/>
    <d v="2019-09-10T12:39:10"/>
  </r>
  <r>
    <x v="11"/>
    <n v="16581972"/>
    <s v="Doctorado en Derecho y Cambio Social"/>
    <n v="16581972"/>
    <s v="AGUSTÍN"/>
    <s v="HERVÍAS"/>
    <s v="SALINAS"/>
    <s v="agustin.hervias@alum.unirioja.es"/>
    <s v="2016-17"/>
    <x v="1"/>
    <s v="2019-20"/>
    <d v="2019-07-29T10:36:26"/>
  </r>
  <r>
    <x v="11"/>
    <n v="16614140"/>
    <s v="Doctorado en Derecho y Cambio Social"/>
    <n v="16614140"/>
    <s v="JUAN DE LA CRUZ"/>
    <s v="OCON"/>
    <s v="GARCIA"/>
    <s v="juan.ocon@alum.unirioja.es"/>
    <s v="2016-17"/>
    <x v="0"/>
    <s v="2019-20"/>
    <d v="2019-07-25T12:10:52"/>
  </r>
  <r>
    <x v="11"/>
    <n v="16623637"/>
    <s v="Doctorado en Derecho y Cambio Social"/>
    <n v="16623637"/>
    <s v="ROCÍO"/>
    <s v="ALCALDE"/>
    <s v="CORZO"/>
    <s v="rocio.alcalde@alum.unirioja.es"/>
    <s v="2016-17"/>
    <x v="1"/>
    <s v="2019-20"/>
    <d v="2019-09-23T02:24:58"/>
  </r>
  <r>
    <x v="11"/>
    <n v="32077517"/>
    <s v="Doctorado en Derecho y Cambio Social"/>
    <n v="32077517"/>
    <s v="MARÍA VICTORIA"/>
    <s v="FERNÁNDEZ"/>
    <s v="RAMOS"/>
    <s v="maria-victoria.fernandez@alum.unirioja.es"/>
    <s v="2016-17"/>
    <x v="1"/>
    <s v="2019-20"/>
    <d v="2019-09-16T12:18:49"/>
  </r>
  <r>
    <x v="11"/>
    <n v="44761505"/>
    <s v="Doctorado en Derecho y Cambio Social"/>
    <n v="44761505"/>
    <s v="GEMA"/>
    <s v="JOVER"/>
    <s v="ROIG"/>
    <s v="gema.jover@alum.unirioja.es"/>
    <s v="2016-17"/>
    <x v="0"/>
    <s v="2019-20"/>
    <d v="2019-11-25T05:49:53"/>
  </r>
  <r>
    <x v="11"/>
    <n v="7855278"/>
    <s v="Doctorado en Derecho y Cambio Social"/>
    <n v="7855278"/>
    <s v="MARÍA CARMEN-INMACULADA"/>
    <s v="LÓPEZ"/>
    <s v="GONZÁLEZ"/>
    <s v="carmen-i.lopez@alum.unirioja.es"/>
    <s v="2016-17"/>
    <x v="1"/>
    <s v="2019-20"/>
    <d v="2019-09-20T12:49:33"/>
  </r>
  <r>
    <x v="11"/>
    <n v="16586796"/>
    <s v="Doctorado en Derecho y Cambio Social"/>
    <n v="16586796"/>
    <s v="ANA BELEN"/>
    <s v="CUESTA"/>
    <s v="RUIZ CLAVIJO"/>
    <s v="ana-belen.cuesta@unirioja.es"/>
    <s v="2016-17"/>
    <x v="1"/>
    <s v="2019-20"/>
    <d v="2019-09-10T11:40:43"/>
  </r>
  <r>
    <x v="11"/>
    <n v="40962945"/>
    <s v="Doctorado en Derecho y Cambio Social"/>
    <n v="40962945"/>
    <s v="FERRÁN"/>
    <s v="MATEO"/>
    <s v="RUEDA"/>
    <s v="ferran.mateo@alum.unirioja.es"/>
    <s v="2017-18"/>
    <x v="1"/>
    <s v="2019-20"/>
    <d v="2019-09-05T11:51:45"/>
  </r>
  <r>
    <x v="11"/>
    <n v="75750218"/>
    <s v="Doctorado en Derecho y Cambio Social"/>
    <n v="75750218"/>
    <s v="Mª ÁNGELES"/>
    <s v="DÍAZ"/>
    <s v="CAMA"/>
    <s v="maria-angeles.diaz@unirioja.es"/>
    <s v="2017-18"/>
    <x v="0"/>
    <s v="2019-20"/>
    <d v="2019-07-29T02:38:50"/>
  </r>
  <r>
    <x v="11"/>
    <n v="25281143"/>
    <s v="Doctorado en Derecho y Cambio Social"/>
    <n v="25281143"/>
    <s v="MELINA"/>
    <s v="MALUF"/>
    <s v="MARTÍNEZ"/>
    <s v="melina.maluf@alum.unirioja.es"/>
    <s v="2017-18"/>
    <x v="0"/>
    <s v="2019-20"/>
    <d v="2019-10-23T08:54:17"/>
  </r>
  <r>
    <x v="11"/>
    <n v="16632993"/>
    <s v="Doctorado en Derecho y Cambio Social"/>
    <n v="16632993"/>
    <s v="LUCÍA"/>
    <s v="MUÑOZ"/>
    <s v="BENITO"/>
    <s v="lucia.munoz@alum.unirioja.es"/>
    <s v="2018-19"/>
    <x v="0"/>
    <s v="2019-20"/>
    <d v="2019-07-24T05:00:39"/>
  </r>
  <r>
    <x v="11"/>
    <s v="AT3223841"/>
    <s v="Doctorado en Derecho y Cambio Social"/>
    <s v="AT3223841"/>
    <s v="ALESSANDRA"/>
    <s v="BONELLI"/>
    <s v="-"/>
    <s v="alessandra.bonelli@alum.unirioja.es"/>
    <s v="2018-19"/>
    <x v="1"/>
    <s v="2019-20"/>
    <d v="2019-09-09T09:14:24"/>
  </r>
  <r>
    <x v="11"/>
    <n v="72797700"/>
    <s v="Doctorado en Derecho y Cambio Social"/>
    <n v="72797700"/>
    <s v="PAULA"/>
    <s v="MÉNDEZ"/>
    <s v="DOMÍNGUEZ"/>
    <s v="paula.mendez@alum.unirioja.es"/>
    <s v="2019-20"/>
    <x v="0"/>
    <s v="2019-20"/>
    <d v="2019-10-03T11:42:09"/>
  </r>
  <r>
    <x v="12"/>
    <n v="16610808"/>
    <s v="Doctorado en Educación y Psicología"/>
    <n v="16610808"/>
    <s v="REBECA"/>
    <s v="ARITIO"/>
    <s v="SOLANA"/>
    <s v="rebeca.aritio@unirioja.es"/>
    <s v="2018-19"/>
    <x v="0"/>
    <s v="2019-20"/>
    <d v="2019-07-30T04:52:43"/>
  </r>
  <r>
    <x v="12"/>
    <n v="16586737"/>
    <s v="Doctorado en Educación y Psicología"/>
    <n v="16586737"/>
    <s v="MARTA"/>
    <s v="BAÑUELOS"/>
    <s v="CAÑAS"/>
    <s v="marta.banuelos@alum.unirioja.es"/>
    <s v="2018-19"/>
    <x v="1"/>
    <s v="2019-20"/>
    <d v="2019-07-25T12:59:06"/>
  </r>
  <r>
    <x v="12"/>
    <n v="72891189"/>
    <s v="Doctorado en Educación y Psicología"/>
    <n v="72891189"/>
    <s v="JESÚS"/>
    <s v="CASTELLANO"/>
    <s v="LATORRE"/>
    <s v="jesus.castellano@alum.unirioja.es"/>
    <s v="2018-19"/>
    <x v="1"/>
    <s v="2019-20"/>
    <d v="2019-07-24T09:48:55"/>
  </r>
  <r>
    <x v="12"/>
    <n v="16622591"/>
    <s v="Doctorado en Educación y Psicología"/>
    <n v="16622591"/>
    <s v="RAÚL"/>
    <s v="JIMÉNEZ"/>
    <s v="BORAITA"/>
    <s v="raul.jimenezb@alum.unirioja.es"/>
    <s v="2018-19"/>
    <x v="0"/>
    <s v="2019-20"/>
    <d v="2019-09-05T10:35:42"/>
  </r>
  <r>
    <x v="12"/>
    <n v="16617448"/>
    <s v="Doctorado en Educación y Psicología"/>
    <n v="16617448"/>
    <s v="CRISTINA"/>
    <s v="MEDRANO"/>
    <s v="PASCUAL"/>
    <s v="cristina.medrano@alum.unirioja.es"/>
    <s v="2018-19"/>
    <x v="0"/>
    <s v="2019-20"/>
    <d v="2019-07-29T12:42:22"/>
  </r>
  <r>
    <x v="12"/>
    <n v="16531888"/>
    <s v="Doctorado en Educación y Psicología"/>
    <n v="16531888"/>
    <s v="LOURDES"/>
    <s v="VIANA"/>
    <s v="SÁENZ"/>
    <s v="lourdes.viana@unirioja.es"/>
    <s v="2018-19"/>
    <x v="0"/>
    <s v="2019-20"/>
    <d v="2019-07-24T01:14:33"/>
  </r>
  <r>
    <x v="12"/>
    <n v="16619484"/>
    <s v="Doctorado en Educación y Psicología"/>
    <n v="16619484"/>
    <s v="ADRIANA"/>
    <s v="DÍEZ"/>
    <s v="GÓMEZ DEL CASAL"/>
    <s v="adriana.diez@unirioja.es"/>
    <s v="2018-19"/>
    <x v="0"/>
    <s v="2019-20"/>
    <d v="2019-07-26T10:57:39"/>
  </r>
  <r>
    <x v="12"/>
    <n v="16636117"/>
    <s v="Doctorado en Educación y Psicología"/>
    <n v="16636117"/>
    <s v="ELVIRA"/>
    <s v="PASCUAL"/>
    <s v="SOARES"/>
    <s v="elvira.pascual@alum.unirioja.es"/>
    <s v="2018-19"/>
    <x v="1"/>
    <s v="2019-20"/>
    <d v="2019-07-30T11:04:56"/>
  </r>
  <r>
    <x v="12"/>
    <n v="71276459"/>
    <s v="Doctorado en Educación y Psicología"/>
    <n v="71276459"/>
    <s v="MARIO"/>
    <s v="SANTAMARÍA"/>
    <s v="BAÑOS"/>
    <s v="mario.santamaria@alum.unirioja.es"/>
    <s v="2018-19"/>
    <x v="1"/>
    <s v="2019-20"/>
    <d v="2019-07-26T09:57:37"/>
  </r>
  <r>
    <x v="12"/>
    <n v="16537977"/>
    <s v="Doctorado en Educación y Psicología"/>
    <n v="16537977"/>
    <s v="ILDEFONSO"/>
    <s v="ÁLVAREZ"/>
    <s v="MARÍN"/>
    <s v="ildefonso.alvarez@alum.unirioja.es"/>
    <s v="2019-20"/>
    <x v="0"/>
    <s v="2019-20"/>
    <d v="2019-10-02T09:19:47"/>
  </r>
  <r>
    <x v="12"/>
    <n v="16566489"/>
    <s v="Doctorado en Educación y Psicología"/>
    <n v="16566489"/>
    <s v="MARTA"/>
    <s v="TERROBA"/>
    <s v="ACHA"/>
    <s v="marta.terroba@alum.unirioja.es"/>
    <s v="2019-20"/>
    <x v="0"/>
    <s v="2019-20"/>
    <d v="2019-09-30T05:52:23"/>
  </r>
  <r>
    <x v="12"/>
    <n v="16595064"/>
    <s v="Doctorado en Educación y Psicología"/>
    <n v="16595064"/>
    <s v="AMAYA"/>
    <s v="DOMÍNGUEZ"/>
    <s v="CASTROVIEJO"/>
    <s v="amaya.dominguezc@alum.unirioja.es"/>
    <s v="2019-20"/>
    <x v="1"/>
    <s v="2019-20"/>
    <d v="2019-10-01T11:27:56"/>
  </r>
  <r>
    <x v="12"/>
    <n v="16624312"/>
    <s v="Doctorado en Educación y Psicología"/>
    <n v="16624312"/>
    <s v="ADRIANA"/>
    <s v="CIFONE"/>
    <s v="PONTE"/>
    <s v="adriana.cifone@alum.unirioja.es"/>
    <s v="2019-20"/>
    <x v="0"/>
    <s v="2019-20"/>
    <d v="2019-09-26T01:35:18"/>
  </r>
  <r>
    <x v="12"/>
    <n v="17497221"/>
    <s v="Doctorado en Educación y Psicología"/>
    <n v="17497221"/>
    <s v="VANESSA"/>
    <s v="SASTRE"/>
    <s v="FÁCILA"/>
    <s v="vanessa.sastre@alum.unirioja.es"/>
    <s v="2019-20"/>
    <x v="0"/>
    <s v="2019-20"/>
    <d v="2019-09-26T12:11:08"/>
  </r>
  <r>
    <x v="12"/>
    <n v="18188680"/>
    <s v="Doctorado en Educación y Psicología"/>
    <n v="18188680"/>
    <s v="ALEJANDRA"/>
    <s v="OSORIO"/>
    <s v="RAMÍREZ"/>
    <s v="alejandra.osorio@alum.unirioja.es"/>
    <s v="2019-20"/>
    <x v="0"/>
    <s v="2019-20"/>
    <d v="2019-09-28T02:37:47"/>
  </r>
  <r>
    <x v="12"/>
    <n v="21045128"/>
    <s v="Doctorado en Educación y Psicología"/>
    <n v="21045128"/>
    <s v="JORGE"/>
    <s v="MIRANDA"/>
    <s v="PÉREZ"/>
    <s v="jorge.miranda@alum.unirioja.es"/>
    <s v="2019-20"/>
    <x v="0"/>
    <s v="2019-20"/>
    <d v="2019-09-26T04:10:34"/>
  </r>
  <r>
    <x v="12"/>
    <n v="45847736"/>
    <s v="Doctorado en Educación y Psicología"/>
    <n v="45847736"/>
    <s v="XACOBE ABEL"/>
    <s v="FERNÁNDEZ"/>
    <s v="GARCÍA"/>
    <s v="xacobe-abel.fernandez@alum.unirioja.es"/>
    <s v="2019-20"/>
    <x v="0"/>
    <s v="2019-20"/>
    <d v="2019-10-01T10:22:49"/>
  </r>
  <r>
    <x v="12"/>
    <n v="16617712"/>
    <s v="Doctorado en Educación y Psicología"/>
    <n v="16617712"/>
    <s v="GLORIA"/>
    <s v="TOMÁS"/>
    <s v="GALLEGO"/>
    <s v="gloria.tomas-gallego@alum.unirioja.es"/>
    <s v="2019-20"/>
    <x v="0"/>
    <s v="2019-20"/>
    <d v="2019-10-10T01:51:59"/>
  </r>
  <r>
    <x v="12"/>
    <n v="72686727"/>
    <s v="Doctorado en Educación y Psicología"/>
    <n v="72686727"/>
    <s v="GABRIEL"/>
    <s v="PARDO"/>
    <s v="FERNÁNDEZ"/>
    <s v="gabriel.pardo@alum.unirioja.es"/>
    <s v="2019-20"/>
    <x v="0"/>
    <s v="2019-20"/>
    <d v="2019-11-19T08:41:35"/>
  </r>
  <r>
    <x v="13"/>
    <s v="X6521764"/>
    <s v="Grado en Enfermería"/>
    <s v="X6521764"/>
    <s v="ANDRÉS FELIPE"/>
    <s v="JIMÉNEZ"/>
    <s v="ARBOLEDA"/>
    <s v="andres-felipe.jimenez@alum.unirioja.es"/>
    <s v="2010-11"/>
    <x v="0"/>
    <s v="2019-20"/>
    <d v="2019-07-31T12:12:15"/>
  </r>
  <r>
    <x v="13"/>
    <n v="16619473"/>
    <s v="Grado en Enfermería"/>
    <n v="16619473"/>
    <s v="CAROLINA"/>
    <s v="NÁJERA"/>
    <s v="GALLEGO"/>
    <s v="carolina.najera@alum.unirioja.es"/>
    <s v="2013-14"/>
    <x v="0"/>
    <s v="2019-20"/>
    <d v="2019-07-24T12:00:03"/>
  </r>
  <r>
    <x v="13"/>
    <n v="42197664"/>
    <s v="Grado en Enfermería"/>
    <n v="42197664"/>
    <s v="CELIA"/>
    <s v="PÉREZ"/>
    <s v="DUQUE"/>
    <s v="celi.perez@alum.unirioja.es"/>
    <s v="2013-14"/>
    <x v="0"/>
    <s v="2019-20"/>
    <d v="2019-07-25T12:22:41"/>
  </r>
  <r>
    <x v="13"/>
    <n v="45665302"/>
    <s v="Grado en Enfermería"/>
    <n v="45665302"/>
    <s v="LARRAITZ"/>
    <s v="FURUNDARENA"/>
    <s v="DARRIBA"/>
    <s v="larraitz.furundarena@alum.unirioja.es"/>
    <s v="2013-14"/>
    <x v="0"/>
    <s v="2019-20"/>
    <d v="2019-07-25T12:57:36"/>
  </r>
  <r>
    <x v="13"/>
    <n v="16095467"/>
    <s v="Grado en Enfermería"/>
    <n v="16095467"/>
    <s v="MARÍA"/>
    <s v="FERNÁNDEZ"/>
    <s v="OMAGOGEASCOA"/>
    <s v="maria.fernandezo@alum.unirioja.es"/>
    <s v="2015-16"/>
    <x v="0"/>
    <s v="2019-20"/>
    <d v="2019-07-24T12:21:00"/>
  </r>
  <r>
    <x v="13"/>
    <n v="16631160"/>
    <s v="Grado en Enfermería"/>
    <n v="16631160"/>
    <s v="TAWFIQ"/>
    <s v="OUADDI"/>
    <s v="SAGHIR"/>
    <s v="tawfiq.ouaddi@alum.unirioja.es"/>
    <s v="2016-17"/>
    <x v="0"/>
    <s v="2019-20"/>
    <d v="2019-09-05T10:57:07"/>
  </r>
  <r>
    <x v="13"/>
    <n v="18076286"/>
    <s v="Grado en Enfermería"/>
    <n v="18076286"/>
    <s v="SILVIA"/>
    <s v="GARCÍA"/>
    <s v="GARCÍA"/>
    <s v="silvia.garciaga@alum.unirioja.es"/>
    <s v="2016-17"/>
    <x v="0"/>
    <s v="2019-20"/>
    <d v="2019-07-25T01:34:48"/>
  </r>
  <r>
    <x v="13"/>
    <n v="17499224"/>
    <s v="Grado en Enfermería"/>
    <n v="17499224"/>
    <s v="MONICA"/>
    <s v="GARRIDO"/>
    <s v="PEÑA"/>
    <s v="monica.garrido@alum.unirioja.es"/>
    <s v="2016-17"/>
    <x v="0"/>
    <s v="2019-20"/>
    <d v="2019-07-27T10:18:12"/>
  </r>
  <r>
    <x v="13"/>
    <n v="79181377"/>
    <s v="Grado en Enfermería"/>
    <n v="79181377"/>
    <s v="IRENE"/>
    <s v="FERNANDEZ"/>
    <s v="HIDALGO"/>
    <s v="irene.fernandez@alum.unirioja.es"/>
    <s v="2016-17"/>
    <x v="0"/>
    <s v="2019-20"/>
    <d v="2019-07-29T01:36:31"/>
  </r>
  <r>
    <x v="13"/>
    <n v="16631565"/>
    <s v="Grado en Enfermería"/>
    <n v="16631565"/>
    <s v="LAURA"/>
    <s v="SANTAMARÍA"/>
    <s v="SÁINZ"/>
    <s v="laura.santamarias@alum.unirioja.es"/>
    <s v="2016-17"/>
    <x v="0"/>
    <s v="2019-20"/>
    <d v="2019-07-26T10:56:45"/>
  </r>
  <r>
    <x v="13"/>
    <n v="17496967"/>
    <s v="Grado en Enfermería"/>
    <n v="17496967"/>
    <s v="INÉS"/>
    <s v="ARAMENDÍA"/>
    <s v="MARTÍNEZ"/>
    <s v="ines.aramendia@alum.unirioja.es"/>
    <s v="2016-17"/>
    <x v="0"/>
    <s v="2019-20"/>
    <d v="2019-07-27T02:19:04"/>
  </r>
  <r>
    <x v="13"/>
    <n v="22758464"/>
    <s v="Grado en Enfermería"/>
    <n v="22758464"/>
    <s v="LORENA"/>
    <s v="BOTANA"/>
    <s v="GONZÁLEZ"/>
    <s v="lorena.botana@alum.unirioja.es"/>
    <s v="2016-17"/>
    <x v="0"/>
    <s v="2019-20"/>
    <d v="2019-07-24T11:08:41"/>
  </r>
  <r>
    <x v="13"/>
    <n v="72554194"/>
    <s v="Grado en Enfermería"/>
    <n v="72554194"/>
    <s v="OLATZ"/>
    <s v="RICO"/>
    <s v="UGARTEMENDIA"/>
    <s v="olatz.rico@alum.unirioja.es"/>
    <s v="2016-17"/>
    <x v="0"/>
    <s v="2019-20"/>
    <d v="2019-07-29T12:50:48"/>
  </r>
  <r>
    <x v="13"/>
    <n v="18079323"/>
    <s v="Grado en Enfermería"/>
    <n v="18079323"/>
    <s v="LAURA"/>
    <s v="ORIO"/>
    <s v="JIMÉNEZ"/>
    <s v="laura.orio@alum.unirioja.es"/>
    <s v="2016-17"/>
    <x v="0"/>
    <s v="2019-20"/>
    <d v="2019-07-24T02:54:07"/>
  </r>
  <r>
    <x v="13"/>
    <n v="16639312"/>
    <s v="Grado en Enfermería"/>
    <n v="16639312"/>
    <s v="LAURA"/>
    <s v="TORRES"/>
    <s v="CALLEJA"/>
    <s v="laura.torresc@alum.unirioja.es"/>
    <s v="2016-17"/>
    <x v="0"/>
    <s v="2019-20"/>
    <d v="2019-07-24T03:52:56"/>
  </r>
  <r>
    <x v="13"/>
    <n v="79124473"/>
    <s v="Grado en Enfermería"/>
    <n v="79124473"/>
    <s v="LEIRY ROSSANA"/>
    <s v="CAZALILLA"/>
    <s v="PARRA"/>
    <s v="leiry-rossana.parra@alum.unirioja.es"/>
    <s v="2016-17"/>
    <x v="0"/>
    <s v="2019-20"/>
    <d v="2019-07-30T04:55:59"/>
  </r>
  <r>
    <x v="13"/>
    <n v="43382742"/>
    <s v="Grado en Enfermería"/>
    <n v="43382742"/>
    <s v="MARILIA"/>
    <s v="CALMELS"/>
    <s v="VIERA"/>
    <s v="marilia.calmels@alum.unirioja.es"/>
    <s v="2016-17"/>
    <x v="0"/>
    <s v="2019-20"/>
    <d v="2019-07-25T01:24:11"/>
  </r>
  <r>
    <x v="13"/>
    <n v="17499168"/>
    <s v="Grado en Enfermería"/>
    <n v="17499168"/>
    <s v="ALBA"/>
    <s v="SANZ"/>
    <s v="DÍAZ"/>
    <s v="alba.sanz@alum.unirioja.es"/>
    <s v="2016-17"/>
    <x v="0"/>
    <s v="2019-20"/>
    <d v="2019-07-25T02:09:35"/>
  </r>
  <r>
    <x v="13"/>
    <n v="44564798"/>
    <s v="Grado en Enfermería"/>
    <n v="44564798"/>
    <s v="AMAIA"/>
    <s v="MARTIARENA"/>
    <s v="AGUIRRECHE"/>
    <s v="amaia.martiarena@alum.unirioja.es"/>
    <s v="2016-17"/>
    <x v="0"/>
    <s v="2019-20"/>
    <d v="2019-07-25T09:21:08"/>
  </r>
  <r>
    <x v="13"/>
    <n v="17499281"/>
    <s v="Grado en Enfermería"/>
    <n v="17499281"/>
    <s v="RAQUEL"/>
    <s v="FERNÁNDEZ"/>
    <s v="MARCILLA"/>
    <s v="raquel.fernandezm@alum.unirioja.es"/>
    <s v="2016-17"/>
    <x v="0"/>
    <s v="2019-20"/>
    <d v="2019-07-25T08:20:23"/>
  </r>
  <r>
    <x v="13"/>
    <n v="71954029"/>
    <s v="Grado en Enfermería"/>
    <n v="71954029"/>
    <s v="ELOY"/>
    <s v="LIBRADA"/>
    <s v="LLOBREGAT"/>
    <s v="eloy.librada@alum.unirioja.es"/>
    <s v="2016-17"/>
    <x v="0"/>
    <s v="2019-20"/>
    <d v="2019-07-30T11:15:57"/>
  </r>
  <r>
    <x v="13"/>
    <n v="18085871"/>
    <s v="Grado en Enfermería"/>
    <n v="18085871"/>
    <s v="TANIA"/>
    <s v="MONFORTE"/>
    <s v="ÍÑIGUEZ"/>
    <s v="tania.monforte@alum.unirioja.es"/>
    <s v="2016-17"/>
    <x v="0"/>
    <s v="2019-20"/>
    <d v="2019-07-25T12:48:23"/>
  </r>
  <r>
    <x v="13"/>
    <n v="17496809"/>
    <s v="Grado en Enfermería"/>
    <n v="17496809"/>
    <s v="SILVIA"/>
    <s v="VERGUIZAS"/>
    <s v="SANZ"/>
    <s v="silvia.verguizas@alum.unirioja.es"/>
    <s v="2016-17"/>
    <x v="0"/>
    <s v="2019-20"/>
    <d v="2019-07-25T03:32:49"/>
  </r>
  <r>
    <x v="13"/>
    <n v="18082662"/>
    <s v="Grado en Enfermería"/>
    <n v="18082662"/>
    <s v="PAÚL ANDRÉS"/>
    <s v="QUITO"/>
    <s v="SILVA"/>
    <s v="paul-andres.quito@alum.unirioja.es"/>
    <s v="2016-17"/>
    <x v="0"/>
    <s v="2019-20"/>
    <d v="2019-07-24T11:44:35"/>
  </r>
  <r>
    <x v="13"/>
    <n v="72853375"/>
    <s v="Grado en Enfermería"/>
    <n v="72853375"/>
    <s v="MARÍA"/>
    <s v="ESTÉVEZ"/>
    <s v="CHASCO"/>
    <s v="maria.estevez@alum.unirioja.es"/>
    <s v="2016-17"/>
    <x v="0"/>
    <s v="2019-20"/>
    <d v="2019-07-26T09:09:38"/>
  </r>
  <r>
    <x v="13"/>
    <n v="72799209"/>
    <s v="Grado en Enfermería"/>
    <n v="72799209"/>
    <s v="PAULA"/>
    <s v="DEL RINCÓN"/>
    <s v="HIDALGO"/>
    <s v="paula-del.rincon@alum.unirioja.es"/>
    <s v="2016-17"/>
    <x v="0"/>
    <s v="2019-20"/>
    <d v="2019-07-25T08:49:36"/>
  </r>
  <r>
    <x v="13"/>
    <n v="46368369"/>
    <s v="Grado en Enfermería"/>
    <n v="46368369"/>
    <s v="OIHANE"/>
    <s v="OZKARIZ"/>
    <s v="IBAIBARRIAGA"/>
    <s v="oihane.ozkariz@alum.unirioja.es"/>
    <s v="2016-17"/>
    <x v="0"/>
    <s v="2019-20"/>
    <d v="2019-07-25T12:31:50"/>
  </r>
  <r>
    <x v="13"/>
    <n v="72830209"/>
    <s v="Grado en Enfermería"/>
    <n v="72830209"/>
    <s v="MIKEL"/>
    <s v="URIARTE"/>
    <s v="GUEDE"/>
    <s v="mikel.uriarte@alum.unirioja.es"/>
    <s v="2016-17"/>
    <x v="0"/>
    <s v="2019-20"/>
    <d v="2019-07-26T11:05:34"/>
  </r>
  <r>
    <x v="13"/>
    <n v="72850137"/>
    <s v="Grado en Enfermería"/>
    <n v="72850137"/>
    <s v="ITZIAR"/>
    <s v="ELORZA"/>
    <s v="ODRIOZOLA"/>
    <s v="itziar.elorza@alum.unirioja.es"/>
    <s v="2016-17"/>
    <x v="0"/>
    <s v="2019-20"/>
    <d v="2019-07-24T12:46:43"/>
  </r>
  <r>
    <x v="13"/>
    <n v="16628860"/>
    <s v="Grado en Enfermería"/>
    <n v="16628860"/>
    <s v="ÁLVARO"/>
    <s v="DEL RÍO"/>
    <s v="JIMÉNEZ"/>
    <s v="alvaro-del.rio@alum.unirioja.es"/>
    <s v="2016-17"/>
    <x v="0"/>
    <s v="2019-20"/>
    <d v="2019-07-29T12:26:53"/>
  </r>
  <r>
    <x v="13"/>
    <n v="16632181"/>
    <s v="Grado en Enfermería"/>
    <n v="16632181"/>
    <s v="NORA"/>
    <s v="GIL"/>
    <s v="FERNANDEZ"/>
    <s v="nora.gil@alum.unirioja.es"/>
    <s v="2016-17"/>
    <x v="0"/>
    <s v="2019-20"/>
    <d v="2019-07-26T09:35:57"/>
  </r>
  <r>
    <x v="13"/>
    <n v="72558202"/>
    <s v="Grado en Enfermería"/>
    <n v="72558202"/>
    <s v="MAIDER"/>
    <s v="MANDAYO"/>
    <s v="SANTIN"/>
    <s v="maider.mandayo@alum.unirioja.es"/>
    <s v="2016-17"/>
    <x v="0"/>
    <s v="2019-20"/>
    <d v="2019-07-29T01:02:20"/>
  </r>
  <r>
    <x v="13"/>
    <n v="72856284"/>
    <s v="Grado en Enfermería"/>
    <n v="72856284"/>
    <s v="MAITE"/>
    <s v="CAMPO"/>
    <s v="LÓPEZ DE ARMENTIA"/>
    <s v="maite.campo@alum.unirioja.es"/>
    <s v="2016-17"/>
    <x v="0"/>
    <s v="2019-20"/>
    <d v="2019-07-24T07:36:13"/>
  </r>
  <r>
    <x v="13"/>
    <n v="72834535"/>
    <s v="Grado en Enfermería"/>
    <n v="72834535"/>
    <s v="SARA"/>
    <s v="ARANZABAL"/>
    <s v="KORTABARRIA"/>
    <s v="sara.aranzabal@alum.unirioja.es"/>
    <s v="2016-17"/>
    <x v="0"/>
    <s v="2019-20"/>
    <d v="2019-07-29T11:27:47"/>
  </r>
  <r>
    <x v="13"/>
    <n v="72835851"/>
    <s v="Grado en Enfermería"/>
    <n v="72835851"/>
    <s v="LIDIA"/>
    <s v="ALVAREZ"/>
    <s v="DIEZ"/>
    <s v="lidia.alvarez@alum.unirioja.es"/>
    <s v="2016-17"/>
    <x v="0"/>
    <s v="2019-20"/>
    <d v="2019-07-25T11:22:37"/>
  </r>
  <r>
    <x v="13"/>
    <n v="16642487"/>
    <s v="Grado en Enfermería"/>
    <n v="16642487"/>
    <s v="BEATRIZ"/>
    <s v="SÁENZ-DÍEZ"/>
    <s v="PÉREZ"/>
    <s v="beatriz.saenz-diez@alum.unirioja.es"/>
    <s v="2016-17"/>
    <x v="0"/>
    <s v="2019-20"/>
    <d v="2019-07-24T01:46:16"/>
  </r>
  <r>
    <x v="13"/>
    <n v="16632770"/>
    <s v="Grado en Enfermería"/>
    <n v="16632770"/>
    <s v="ADRIÁN"/>
    <s v="MARTÍNEZ"/>
    <s v="LANDERAS"/>
    <s v="adrian.martinezl@alum.unirioja.es"/>
    <s v="2016-17"/>
    <x v="0"/>
    <s v="2019-20"/>
    <d v="2019-07-26T01:09:16"/>
  </r>
  <r>
    <x v="13"/>
    <n v="45993939"/>
    <s v="Grado en Enfermería"/>
    <n v="45993939"/>
    <s v="AINHOA"/>
    <s v="IBARMIA"/>
    <s v="MARÍN"/>
    <s v="ainhoa.ibarmia@alum.unirioja.es"/>
    <s v="2016-17"/>
    <x v="0"/>
    <s v="2019-20"/>
    <d v="2019-07-26T01:22:45"/>
  </r>
  <r>
    <x v="13"/>
    <n v="16096312"/>
    <s v="Grado en Enfermería"/>
    <n v="16096312"/>
    <s v="ARIANE"/>
    <s v="COLINA"/>
    <s v="GARCIA"/>
    <s v="ariane.colina@alum.unirioja.es"/>
    <s v="2016-17"/>
    <x v="0"/>
    <s v="2019-20"/>
    <d v="2019-07-24T05:02:28"/>
  </r>
  <r>
    <x v="13"/>
    <n v="72406338"/>
    <s v="Grado en Enfermería"/>
    <n v="72406338"/>
    <s v="ASIER"/>
    <s v="MARTINEZ"/>
    <s v="DE LA CÁMARA"/>
    <s v="asier.martinezd@alum.unirioja.es"/>
    <s v="2016-17"/>
    <x v="0"/>
    <s v="2019-20"/>
    <d v="2019-07-26T11:58:20"/>
  </r>
  <r>
    <x v="13"/>
    <n v="72548317"/>
    <s v="Grado en Enfermería"/>
    <n v="72548317"/>
    <s v="MIREN"/>
    <s v="BENITO"/>
    <s v="GÓMEZ"/>
    <s v="miren.benito@alum.unirioja.es"/>
    <s v="2016-17"/>
    <x v="0"/>
    <s v="2019-20"/>
    <d v="2019-07-26T09:41:36"/>
  </r>
  <r>
    <x v="13"/>
    <n v="72556389"/>
    <s v="Grado en Enfermería"/>
    <n v="72556389"/>
    <s v="IRATI"/>
    <s v="MUGICA"/>
    <s v="FERNANDEZ"/>
    <s v="irati.mugica@alum.unirioja.es"/>
    <s v="2016-17"/>
    <x v="0"/>
    <s v="2019-20"/>
    <d v="2019-07-26T12:13:39"/>
  </r>
  <r>
    <x v="13"/>
    <n v="72832310"/>
    <s v="Grado en Enfermería"/>
    <n v="72832310"/>
    <s v="OLATZ"/>
    <s v="MACIAS"/>
    <s v="MARTINEZ"/>
    <s v="olatz.macias@alum.unirioja.es"/>
    <s v="2016-17"/>
    <x v="0"/>
    <s v="2019-20"/>
    <d v="2019-07-25T01:10:58"/>
  </r>
  <r>
    <x v="13"/>
    <n v="72595648"/>
    <s v="Grado en Enfermería"/>
    <n v="72595648"/>
    <s v="MAIALEN"/>
    <s v="ORMAZABAL"/>
    <s v="JIMENEZ"/>
    <s v="maialen.ormazabal@alum.unirioja.es"/>
    <s v="2016-17"/>
    <x v="0"/>
    <s v="2019-20"/>
    <d v="2019-07-27T01:50:21"/>
  </r>
  <r>
    <x v="13"/>
    <n v="16610728"/>
    <s v="Grado en Enfermería"/>
    <n v="16610728"/>
    <s v="IVÁN"/>
    <s v="MORENO"/>
    <s v="MURU"/>
    <s v="ivan.morenom@alum.unirioja.es"/>
    <s v="2016-17"/>
    <x v="0"/>
    <s v="2019-20"/>
    <d v="2019-07-24T03:46:06"/>
  </r>
  <r>
    <x v="13"/>
    <n v="22762351"/>
    <s v="Grado en Enfermería"/>
    <n v="22762351"/>
    <s v="AIDA"/>
    <s v="GUERRA"/>
    <s v="SÁNCHEZ"/>
    <s v="aida.guerra@alum.unirioja.es"/>
    <s v="2016-17"/>
    <x v="0"/>
    <s v="2019-20"/>
    <d v="2019-07-25T10:33:43"/>
  </r>
  <r>
    <x v="13"/>
    <n v="45918637"/>
    <s v="Grado en Enfermería"/>
    <n v="45918637"/>
    <s v="XABIER"/>
    <s v="JIMENEZ"/>
    <s v="ALCAÑIZ"/>
    <s v="xabier.jimenez@alum.unirioja.es"/>
    <s v="2016-17"/>
    <x v="0"/>
    <s v="2019-20"/>
    <d v="2019-07-25T12:37:10"/>
  </r>
  <r>
    <x v="13"/>
    <n v="72545567"/>
    <s v="Grado en Enfermería"/>
    <n v="72545567"/>
    <s v="ANE"/>
    <s v="ELIZBURU"/>
    <s v="ANDOLA"/>
    <s v="ane.elizburu@alum.unirioja.es"/>
    <s v="2016-17"/>
    <x v="0"/>
    <s v="2019-20"/>
    <d v="2019-08-26T12:46:38"/>
  </r>
  <r>
    <x v="13"/>
    <n v="73027072"/>
    <s v="Grado en Enfermería"/>
    <n v="73027072"/>
    <s v="SARA PILAR"/>
    <s v="FERNANDEZ"/>
    <s v="ROMERO"/>
    <s v="sara-pilar.fernandez@alum.unirioja.es"/>
    <s v="2016-17"/>
    <x v="0"/>
    <s v="2019-20"/>
    <d v="2019-07-25T09:02:28"/>
  </r>
  <r>
    <x v="13"/>
    <n v="16623249"/>
    <s v="Grado en Enfermería"/>
    <n v="16623249"/>
    <s v="VANESA"/>
    <s v="HERREROS"/>
    <s v="PÉREZ-MEDRANO"/>
    <s v="vanesa.herreros@alum.unirioja.es"/>
    <s v="2016-17"/>
    <x v="0"/>
    <s v="2019-20"/>
    <d v="2019-07-25T12:04:47"/>
  </r>
  <r>
    <x v="13"/>
    <n v="72851934"/>
    <s v="Grado en Enfermería"/>
    <n v="72851934"/>
    <s v="RAÚL"/>
    <s v="LAZARO"/>
    <s v="GALÁN"/>
    <s v="raul.lazarog@alum.unirioja.es"/>
    <s v="2016-17"/>
    <x v="0"/>
    <s v="2019-20"/>
    <d v="2019-07-25T12:17:26"/>
  </r>
  <r>
    <x v="13"/>
    <n v="72842478"/>
    <s v="Grado en Enfermería"/>
    <n v="72842478"/>
    <s v="AMAIA"/>
    <s v="PÉREZ DE NANCLARES"/>
    <s v="SAEZ DE JAUREGUI"/>
    <s v="amaia.perez@alum.unirioja.es"/>
    <s v="2016-17"/>
    <x v="0"/>
    <s v="2019-20"/>
    <d v="2019-07-30T11:07:57"/>
  </r>
  <r>
    <x v="13"/>
    <n v="72834573"/>
    <s v="Grado en Enfermería"/>
    <n v="72834573"/>
    <s v="MAITE"/>
    <s v="BAYO"/>
    <s v="ESPERANZA"/>
    <s v="maite.bayo@alum.unirioja.es"/>
    <s v="2016-17"/>
    <x v="0"/>
    <s v="2019-20"/>
    <d v="2019-07-26T03:06:45"/>
  </r>
  <r>
    <x v="13"/>
    <n v="72187863"/>
    <s v="Grado en Enfermería"/>
    <n v="72187863"/>
    <s v="PAULA"/>
    <s v="MARTÍNEZ"/>
    <s v="PÉREZ"/>
    <s v="paula.martinezp@alum.unirioja.es"/>
    <s v="2016-17"/>
    <x v="0"/>
    <s v="2019-20"/>
    <d v="2019-07-24T12:06:09"/>
  </r>
  <r>
    <x v="13"/>
    <n v="18081396"/>
    <s v="Grado en Enfermería"/>
    <n v="18081396"/>
    <s v="PABLO"/>
    <s v="VIGUERA"/>
    <s v="SAN EMETERIO"/>
    <s v="pablo.viguera@alum.unirioja.es"/>
    <s v="2016-17"/>
    <x v="0"/>
    <s v="2019-20"/>
    <d v="2019-07-24T03:43:37"/>
  </r>
  <r>
    <x v="13"/>
    <n v="72856675"/>
    <s v="Grado en Enfermería"/>
    <n v="72856675"/>
    <s v="HAIZEA"/>
    <s v="ORTIZ DE URBINA"/>
    <s v="CARREÑO"/>
    <s v="haizea.ortiz@alum.unirioja.es"/>
    <s v="2016-17"/>
    <x v="0"/>
    <s v="2019-20"/>
    <d v="2019-07-24T11:42:52"/>
  </r>
  <r>
    <x v="13"/>
    <n v="44648470"/>
    <s v="Grado en Enfermería"/>
    <n v="44648470"/>
    <s v="NAGORE"/>
    <s v="ORZANCO"/>
    <s v="OLALLA"/>
    <s v="nagore.orzanco@alum.unirioja.es"/>
    <s v="2016-17"/>
    <x v="0"/>
    <s v="2019-20"/>
    <d v="2019-07-24T11:40:32"/>
  </r>
  <r>
    <x v="13"/>
    <n v="78763596"/>
    <s v="Grado en Enfermería"/>
    <n v="78763596"/>
    <s v="SARA"/>
    <s v="DIAZ"/>
    <s v="ALFONSO"/>
    <s v="sara.diaz@alum.unirioja.es"/>
    <s v="2016-17"/>
    <x v="0"/>
    <s v="2019-20"/>
    <d v="2019-07-26T02:10:50"/>
  </r>
  <r>
    <x v="13"/>
    <n v="72857789"/>
    <s v="Grado en Enfermería"/>
    <n v="72857789"/>
    <s v="JOSU"/>
    <s v="NANCLARES"/>
    <s v="SALVIDEA"/>
    <s v="josu.nanclares@alum.unirioja.es"/>
    <s v="2016-17"/>
    <x v="0"/>
    <s v="2019-20"/>
    <d v="2019-07-25T11:35:48"/>
  </r>
  <r>
    <x v="13"/>
    <n v="44689258"/>
    <s v="Grado en Enfermería"/>
    <n v="44689258"/>
    <s v="OIHANE"/>
    <s v="GUINEA"/>
    <s v="VITORICA"/>
    <s v="oihane.guinea@alum.unirioja.es"/>
    <s v="2016-17"/>
    <x v="0"/>
    <s v="2019-20"/>
    <d v="2019-07-25T09:52:52"/>
  </r>
  <r>
    <x v="13"/>
    <n v="72851593"/>
    <s v="Grado en Enfermería"/>
    <n v="72851593"/>
    <s v="ANDREA"/>
    <s v="LÓPEZ DE LUZURIAGA"/>
    <s v="CASTILLO"/>
    <s v="andrea.luzuriaga@alum.unirioja.es"/>
    <s v="2016-17"/>
    <x v="0"/>
    <s v="2019-20"/>
    <d v="2019-07-29T11:24:47"/>
  </r>
  <r>
    <x v="13"/>
    <n v="72515928"/>
    <s v="Grado en Enfermería"/>
    <n v="72515928"/>
    <s v="AMAIA"/>
    <s v="GARMENDIA"/>
    <s v="BENITO"/>
    <s v="amaia.garmendia@alum.unirioja.es"/>
    <s v="2016-17"/>
    <x v="0"/>
    <s v="2019-20"/>
    <d v="2019-07-24T11:41:44"/>
  </r>
  <r>
    <x v="13"/>
    <n v="16622485"/>
    <s v="Grado en Enfermería"/>
    <n v="16622485"/>
    <s v="NATALIA"/>
    <s v="MONTERO"/>
    <s v="CABEZAS"/>
    <s v="natalia.montero@alum.unirioja.es"/>
    <s v="2016-17"/>
    <x v="0"/>
    <s v="2019-20"/>
    <d v="2019-07-24T11:33:31"/>
  </r>
  <r>
    <x v="13"/>
    <n v="73128572"/>
    <s v="Grado en Enfermería"/>
    <n v="73128572"/>
    <s v="ANA MARÍA"/>
    <s v="EPIFANIO"/>
    <s v="BARRAL"/>
    <s v="ana-maria.epifanio@alum.unirioja.es"/>
    <s v="2016-17"/>
    <x v="0"/>
    <s v="2019-20"/>
    <d v="2019-07-29T12:12:37"/>
  </r>
  <r>
    <x v="13"/>
    <n v="78761260"/>
    <s v="Grado en Enfermería"/>
    <n v="78761260"/>
    <s v="LUCIA"/>
    <s v="MARTÍNEZ"/>
    <s v="DOMÍNGUEZ"/>
    <s v="lucia.martinez@alum.unirioja.es"/>
    <s v="2016-17"/>
    <x v="0"/>
    <s v="2019-20"/>
    <d v="2019-07-25T11:40:10"/>
  </r>
  <r>
    <x v="13"/>
    <n v="72846971"/>
    <s v="Grado en Enfermería"/>
    <n v="72846971"/>
    <s v="ITZIAR"/>
    <s v="FERNÁNDEZ"/>
    <s v="URBIZU"/>
    <s v="itziar.fernandez@alum.unirioja.es"/>
    <s v="2016-17"/>
    <x v="0"/>
    <s v="2019-20"/>
    <d v="2019-07-27T02:02:53"/>
  </r>
  <r>
    <x v="13"/>
    <n v="46366507"/>
    <s v="Grado en Enfermería"/>
    <n v="46366507"/>
    <s v="ESTELA"/>
    <s v="MEMBRIVES"/>
    <s v="GARCIA"/>
    <s v="estela.membrives@alum.unirioja.es"/>
    <s v="2016-17"/>
    <x v="0"/>
    <s v="2019-20"/>
    <d v="2019-07-24T12:59:01"/>
  </r>
  <r>
    <x v="13"/>
    <n v="44044357"/>
    <s v="Grado en Enfermería"/>
    <n v="44044357"/>
    <s v="JOSE ANTONIO"/>
    <s v="PONCE"/>
    <s v="GUTIÉRREZ"/>
    <s v="jose-antonio.ponce@alum.unirioja.es"/>
    <s v="2016-17"/>
    <x v="0"/>
    <s v="2019-20"/>
    <d v="2019-07-24T11:31:06"/>
  </r>
  <r>
    <x v="13"/>
    <n v="71345844"/>
    <s v="Grado en Enfermería"/>
    <n v="71345844"/>
    <s v="MARTA"/>
    <s v="GOMEZ"/>
    <s v="PECIÑA"/>
    <s v="marta.gomezp@alum.unirioja.es"/>
    <s v="2016-17"/>
    <x v="0"/>
    <s v="2019-20"/>
    <d v="2019-07-29T03:35:11"/>
  </r>
  <r>
    <x v="13"/>
    <n v="72835154"/>
    <s v="Grado en Enfermería"/>
    <n v="72835154"/>
    <s v="ESTHER"/>
    <s v="NIEVA"/>
    <s v="PORRES"/>
    <s v="esther.nieva@alum.unirioja.es"/>
    <s v="2016-17"/>
    <x v="0"/>
    <s v="2019-20"/>
    <d v="2019-07-25T01:24:36"/>
  </r>
  <r>
    <x v="13"/>
    <n v="72190464"/>
    <s v="Grado en Enfermería"/>
    <n v="72190464"/>
    <s v="CRISTINA"/>
    <s v="ALONSO"/>
    <s v="FERNÁNDEZ-SETIEN"/>
    <s v="cristina.alonsof@alum.unirioja.es"/>
    <s v="2016-17"/>
    <x v="0"/>
    <s v="2019-20"/>
    <d v="2019-07-26T09:09:43"/>
  </r>
  <r>
    <x v="13"/>
    <n v="46366966"/>
    <s v="Grado en Enfermería"/>
    <n v="46366966"/>
    <s v="IRENE"/>
    <s v="RENTERIA"/>
    <s v="RODRIGUEZ"/>
    <s v="irene.renteria@alum.unirioja.es"/>
    <s v="2016-17"/>
    <x v="0"/>
    <s v="2019-20"/>
    <d v="2019-07-25T01:02:46"/>
  </r>
  <r>
    <x v="13"/>
    <n v="45750147"/>
    <s v="Grado en Enfermería"/>
    <n v="45750147"/>
    <s v="JONE"/>
    <s v="AGUAYO"/>
    <s v="ARBERAS"/>
    <s v="jone.aguayo@alum.unirioja.es"/>
    <s v="2016-17"/>
    <x v="0"/>
    <s v="2019-20"/>
    <d v="2019-07-29T01:47:52"/>
  </r>
  <r>
    <x v="13"/>
    <n v="45894598"/>
    <s v="Grado en Enfermería"/>
    <n v="45894598"/>
    <s v="NEREA"/>
    <s v="IBARMIA"/>
    <s v="NOVALES"/>
    <s v="nerea.ibarmia@alum.unirioja.es"/>
    <s v="2016-17"/>
    <x v="0"/>
    <s v="2019-20"/>
    <d v="2019-07-25T06:02:43"/>
  </r>
  <r>
    <x v="13"/>
    <n v="72605909"/>
    <s v="Grado en Enfermería"/>
    <n v="72605909"/>
    <s v="MAIDER"/>
    <s v="LOPEZ"/>
    <s v="UTESA"/>
    <s v="maider.lopez@alum.unirioja.es"/>
    <s v="2016-17"/>
    <x v="0"/>
    <s v="2019-20"/>
    <d v="2019-07-29T10:51:17"/>
  </r>
  <r>
    <x v="13"/>
    <n v="16619626"/>
    <s v="Grado en Enfermería"/>
    <n v="16619626"/>
    <s v="CARMEN"/>
    <s v="GONZÁLEZ"/>
    <s v="MARTÍNEZ"/>
    <s v="carmen.gonzalezm@alum.unirioja.es"/>
    <s v="2016-17"/>
    <x v="0"/>
    <s v="2019-20"/>
    <d v="2019-07-26T05:45:14"/>
  </r>
  <r>
    <x v="13"/>
    <n v="16562913"/>
    <s v="Grado en Enfermería"/>
    <n v="16562913"/>
    <s v="MARÍA DEL MAR"/>
    <s v="MIRANDA"/>
    <s v="MÍNGUEZ"/>
    <s v="m-mar.miranda@alum.unirioja.es"/>
    <s v="2017-18"/>
    <x v="0"/>
    <s v="2019-20"/>
    <d v="2019-07-29T01:17:13"/>
  </r>
  <r>
    <x v="13"/>
    <s v="X7535914"/>
    <s v="Grado en Enfermería"/>
    <s v="X7535914"/>
    <s v="ZAHRA"/>
    <s v="MAIMOUNI"/>
    <m/>
    <s v="zahra.maimouni@alum.unirioja.es"/>
    <s v="2017-18"/>
    <x v="0"/>
    <s v="2019-20"/>
    <d v="2019-07-24T11:01:01"/>
  </r>
  <r>
    <x v="13"/>
    <n v="16630819"/>
    <s v="Grado en Enfermería"/>
    <n v="16630819"/>
    <s v="LORENA"/>
    <s v="ROLDAN"/>
    <s v="RUBIO"/>
    <s v="lorena.roldan@alum.unirioja.es"/>
    <s v="2017-18"/>
    <x v="0"/>
    <s v="2019-20"/>
    <d v="2019-07-24T11:14:06"/>
  </r>
  <r>
    <x v="13"/>
    <n v="16611524"/>
    <s v="Grado en Enfermería"/>
    <n v="16611524"/>
    <s v="RAQUEL"/>
    <s v="OSA"/>
    <s v="SIERRA"/>
    <s v="raquel.osa@alum.unirioja.es"/>
    <s v="2017-18"/>
    <x v="0"/>
    <s v="2019-20"/>
    <d v="2019-07-25T06:58:33"/>
  </r>
  <r>
    <x v="13"/>
    <n v="13302437"/>
    <s v="Grado en Enfermería"/>
    <n v="13302437"/>
    <s v="MARÍA BELÉN"/>
    <s v="ORIVE"/>
    <s v="MARTÍNEZ"/>
    <s v="maria-belen.orive@alum.unirioja.es"/>
    <s v="2017-18"/>
    <x v="0"/>
    <s v="2019-20"/>
    <d v="2019-07-25T05:17:15"/>
  </r>
  <r>
    <x v="13"/>
    <n v="73210735"/>
    <s v="Grado en Enfermería"/>
    <n v="73210735"/>
    <s v="ELISA"/>
    <s v="GIMÉNEZ"/>
    <s v="GIL"/>
    <s v="elisa.gimenez@alum.unirioja.es"/>
    <s v="2017-18"/>
    <x v="0"/>
    <s v="2019-20"/>
    <d v="2019-07-25T05:48:41"/>
  </r>
  <r>
    <x v="13"/>
    <n v="79172308"/>
    <s v="Grado en Enfermería"/>
    <n v="79172308"/>
    <s v="NEREA"/>
    <s v="DURAN"/>
    <s v="RODRIGUEZ"/>
    <s v="nerea.duran@alum.unirioja.es"/>
    <s v="2017-18"/>
    <x v="0"/>
    <s v="2019-20"/>
    <d v="2019-07-27T11:56:12"/>
  </r>
  <r>
    <x v="13"/>
    <s v="X6058420"/>
    <s v="Grado en Enfermería"/>
    <s v="X6058420"/>
    <s v="SAMRAH"/>
    <s v="BATOOL"/>
    <m/>
    <s v="samrah.batool@alum.unirioja.es"/>
    <s v="2017-18"/>
    <x v="0"/>
    <s v="2019-20"/>
    <d v="2019-07-24T12:56:52"/>
  </r>
  <r>
    <x v="13"/>
    <n v="17499231"/>
    <s v="Grado en Enfermería"/>
    <n v="17499231"/>
    <s v="ANDREA"/>
    <s v="SÁINZ"/>
    <s v="PRADO"/>
    <s v="andrea.sainzp@alum.unirioja.es"/>
    <s v="2017-18"/>
    <x v="0"/>
    <s v="2019-20"/>
    <d v="2019-07-25T04:15:31"/>
  </r>
  <r>
    <x v="13"/>
    <n v="18074479"/>
    <s v="Grado en Enfermería"/>
    <n v="18074479"/>
    <s v="LAURA"/>
    <s v="SEDANO"/>
    <s v="JIMÉNEZ"/>
    <s v="laura.sedano@alum.unirioja.es"/>
    <s v="2017-18"/>
    <x v="0"/>
    <s v="2019-20"/>
    <d v="2019-07-24T11:49:53"/>
  </r>
  <r>
    <x v="13"/>
    <n v="16092839"/>
    <s v="Grado en Enfermería"/>
    <n v="16092839"/>
    <s v="OIHANE"/>
    <s v="ORTUZAR"/>
    <s v="MARIÑO"/>
    <s v="oihane.ortuzar@alum.unirioja.es"/>
    <s v="2017-18"/>
    <x v="0"/>
    <s v="2019-20"/>
    <d v="2019-07-24T11:01:18"/>
  </r>
  <r>
    <x v="13"/>
    <n v="45917528"/>
    <s v="Grado en Enfermería"/>
    <n v="45917528"/>
    <s v="NAROA"/>
    <s v="DÍEZ"/>
    <s v="DÍEZ"/>
    <s v="naroa.diez@alum.unirioja.es"/>
    <s v="2017-18"/>
    <x v="0"/>
    <s v="2019-20"/>
    <d v="2019-07-25T10:08:44"/>
  </r>
  <r>
    <x v="13"/>
    <n v="45892971"/>
    <s v="Grado en Enfermería"/>
    <n v="45892971"/>
    <s v="MARINA"/>
    <s v="ARTEAGOITIA"/>
    <s v="ESTEBAN"/>
    <s v="marina.arteagoitia@alum.unirioja.es"/>
    <s v="2017-18"/>
    <x v="0"/>
    <s v="2019-20"/>
    <d v="2019-07-25T09:06:04"/>
  </r>
  <r>
    <x v="13"/>
    <n v="72834061"/>
    <s v="Grado en Enfermería"/>
    <n v="72834061"/>
    <s v="NAIA"/>
    <s v="LARREA"/>
    <s v="SAEZ"/>
    <s v="naia.larrea@alum.unirioja.es"/>
    <s v="2017-18"/>
    <x v="0"/>
    <s v="2019-20"/>
    <d v="2019-07-24T08:35:06"/>
  </r>
  <r>
    <x v="13"/>
    <n v="72858935"/>
    <s v="Grado en Enfermería"/>
    <n v="72858935"/>
    <s v="AROA"/>
    <s v="GOMEZ-LOBO"/>
    <s v="SARRALDE"/>
    <s v="aroa.gomez-lobo@alum.unirioja.es"/>
    <s v="2017-18"/>
    <x v="0"/>
    <s v="2019-20"/>
    <d v="2019-07-25T10:36:43"/>
  </r>
  <r>
    <x v="13"/>
    <n v="18089498"/>
    <s v="Grado en Enfermería"/>
    <n v="18089498"/>
    <s v="ELENA"/>
    <s v="JIMÉNEZ"/>
    <s v="RAMÓN"/>
    <s v="elena.jimenezr@alum.unirioja.es"/>
    <s v="2017-18"/>
    <x v="0"/>
    <s v="2019-20"/>
    <d v="2019-07-24T02:18:31"/>
  </r>
  <r>
    <x v="13"/>
    <n v="72846270"/>
    <s v="Grado en Enfermería"/>
    <n v="72846270"/>
    <s v="YASMINA"/>
    <s v="LAMRABET"/>
    <s v="BENAISSA"/>
    <s v="yasmina.lamrabet@alum.unirioja.es"/>
    <s v="2017-18"/>
    <x v="0"/>
    <s v="2019-20"/>
    <d v="2019-07-27T09:47:01"/>
  </r>
  <r>
    <x v="13"/>
    <n v="18089006"/>
    <s v="Grado en Enfermería"/>
    <n v="18089006"/>
    <s v="LORENA"/>
    <s v="MENDIZÁBAL"/>
    <s v="PASCUAL"/>
    <s v="lorena.mendizabal@alum.unirioja.es"/>
    <s v="2017-18"/>
    <x v="0"/>
    <s v="2019-20"/>
    <d v="2019-07-24T12:20:11"/>
  </r>
  <r>
    <x v="13"/>
    <n v="16643182"/>
    <s v="Grado en Enfermería"/>
    <n v="16643182"/>
    <s v="LAURA"/>
    <s v="SÁENZ"/>
    <s v="CORNAGO"/>
    <s v="laura.saenzc@alum.unirioja.es"/>
    <s v="2017-18"/>
    <x v="0"/>
    <s v="2019-20"/>
    <d v="2019-07-24T03:35:29"/>
  </r>
  <r>
    <x v="13"/>
    <n v="45894722"/>
    <s v="Grado en Enfermería"/>
    <n v="45894722"/>
    <s v="IRANTZU"/>
    <s v="FERRER"/>
    <s v="JAEN"/>
    <s v="irantzu.ferrer@alum.unirioja.es"/>
    <s v="2017-18"/>
    <x v="0"/>
    <s v="2019-20"/>
    <d v="2019-07-25T01:03:43"/>
  </r>
  <r>
    <x v="13"/>
    <n v="72849892"/>
    <s v="Grado en Enfermería"/>
    <n v="72849892"/>
    <s v="MARINA"/>
    <s v="PLATAS"/>
    <s v="HERMOSILLA"/>
    <s v="marina.platas@alum.unirioja.es"/>
    <s v="2017-18"/>
    <x v="0"/>
    <s v="2019-20"/>
    <d v="2019-07-24T11:32:14"/>
  </r>
  <r>
    <x v="13"/>
    <n v="78942878"/>
    <s v="Grado en Enfermería"/>
    <n v="78942878"/>
    <s v="AINHOA"/>
    <s v="BASABE"/>
    <s v="AGUIRRE"/>
    <s v="ainhoa.basabe@alum.unirioja.es"/>
    <s v="2017-18"/>
    <x v="0"/>
    <s v="2019-20"/>
    <d v="2019-07-24T03:34:38"/>
  </r>
  <r>
    <x v="13"/>
    <n v="79047931"/>
    <s v="Grado en Enfermería"/>
    <n v="79047931"/>
    <s v="ESTIBALIZ"/>
    <s v="DUEÑAS"/>
    <s v="GALLEGO"/>
    <s v="estibaliz.duenas@alum.unirioja.es"/>
    <s v="2017-18"/>
    <x v="0"/>
    <s v="2019-20"/>
    <d v="2019-07-25T11:58:59"/>
  </r>
  <r>
    <x v="13"/>
    <n v="17498301"/>
    <s v="Grado en Enfermería"/>
    <n v="17498301"/>
    <s v="ELENA"/>
    <s v="BEZARES"/>
    <s v="GALILEA"/>
    <s v="elena.bezares@alum.unirioja.es"/>
    <s v="2017-18"/>
    <x v="0"/>
    <s v="2019-20"/>
    <d v="2019-07-25T04:32:43"/>
  </r>
  <r>
    <x v="13"/>
    <n v="18088573"/>
    <s v="Grado en Enfermería"/>
    <n v="18088573"/>
    <s v="RAQUEL"/>
    <s v="FERRERO"/>
    <s v="MATEO"/>
    <s v="raquel.ferrerom@alum.unirioja.es"/>
    <s v="2017-18"/>
    <x v="0"/>
    <s v="2019-20"/>
    <d v="2019-07-26T02:34:59"/>
  </r>
  <r>
    <x v="13"/>
    <n v="22757875"/>
    <s v="Grado en Enfermería"/>
    <n v="22757875"/>
    <s v="ANDREA"/>
    <s v="VADILLO"/>
    <s v="REIGADAS"/>
    <s v="andrea.vadillo@alum.unirioja.es"/>
    <s v="2017-18"/>
    <x v="0"/>
    <s v="2019-20"/>
    <d v="2019-07-26T01:06:34"/>
  </r>
  <r>
    <x v="13"/>
    <n v="71352589"/>
    <s v="Grado en Enfermería"/>
    <n v="71352589"/>
    <s v="IRUNE"/>
    <s v="ARIÑO"/>
    <s v="ZABALLA"/>
    <s v="irune.arino@alum.unirioja.es"/>
    <s v="2017-18"/>
    <x v="0"/>
    <s v="2019-20"/>
    <d v="2019-07-24T01:57:45"/>
  </r>
  <r>
    <x v="13"/>
    <n v="22761793"/>
    <s v="Grado en Enfermería"/>
    <n v="22761793"/>
    <s v="DAVID"/>
    <s v="GALAN"/>
    <s v="GIL"/>
    <s v="david.galan@alum.unirioja.es"/>
    <s v="2017-18"/>
    <x v="0"/>
    <s v="2019-20"/>
    <d v="2019-07-27T02:46:10"/>
  </r>
  <r>
    <x v="13"/>
    <n v="16635426"/>
    <s v="Grado en Enfermería"/>
    <n v="16635426"/>
    <s v="ANA"/>
    <s v="RUBIO"/>
    <s v="GIL DE GÓMEZ"/>
    <s v="ana.rubio@alum.unirioja.es"/>
    <s v="2017-18"/>
    <x v="0"/>
    <s v="2019-20"/>
    <d v="2019-07-24T11:55:00"/>
  </r>
  <r>
    <x v="13"/>
    <n v="73218895"/>
    <s v="Grado en Enfermería"/>
    <n v="73218895"/>
    <s v="MANUELA"/>
    <s v="WALTEROS"/>
    <s v="VILLA"/>
    <s v="manuela.walteros@alum.unirioja.es"/>
    <s v="2017-18"/>
    <x v="0"/>
    <s v="2019-20"/>
    <d v="2019-07-29T10:07:08"/>
  </r>
  <r>
    <x v="13"/>
    <n v="71176469"/>
    <s v="Grado en Enfermería"/>
    <n v="71176469"/>
    <s v="MARINA"/>
    <s v="DEL CAÑO"/>
    <s v="GALLARDO"/>
    <s v="marina.del-cano@alum.unirioja.es"/>
    <s v="2017-18"/>
    <x v="0"/>
    <s v="2019-20"/>
    <d v="2019-07-24T02:06:46"/>
  </r>
  <r>
    <x v="13"/>
    <n v="18075659"/>
    <s v="Grado en Enfermería"/>
    <n v="18075659"/>
    <s v="VERÓNICA"/>
    <s v="RUIZ"/>
    <s v="NARRO"/>
    <s v="veronica.ruiz@alum.unirioja.es"/>
    <s v="2017-18"/>
    <x v="0"/>
    <s v="2019-20"/>
    <d v="2019-07-25T11:10:14"/>
  </r>
  <r>
    <x v="13"/>
    <n v="79079377"/>
    <s v="Grado en Enfermería"/>
    <n v="79079377"/>
    <s v="IRATI"/>
    <s v="SESTAFE"/>
    <s v="PORRES"/>
    <s v="irati.sestafe@alum.unirioja.es"/>
    <s v="2017-18"/>
    <x v="0"/>
    <s v="2019-20"/>
    <d v="2019-07-26T01:37:01"/>
  </r>
  <r>
    <x v="13"/>
    <n v="78777342"/>
    <s v="Grado en Enfermería"/>
    <n v="78777342"/>
    <s v="ITZIAR"/>
    <s v="URIEL"/>
    <s v="VILLAFRANCA"/>
    <s v="itziar.uriel@alum.unirioja.es"/>
    <s v="2017-18"/>
    <x v="0"/>
    <s v="2019-20"/>
    <d v="2019-07-25T04:39:35"/>
  </r>
  <r>
    <x v="13"/>
    <n v="72172528"/>
    <s v="Grado en Enfermería"/>
    <n v="72172528"/>
    <s v="AMAYA"/>
    <s v="PALACIO"/>
    <s v="MARTÍNEZ"/>
    <s v="amaya.palacio@alum.unirioja.es"/>
    <s v="2017-18"/>
    <x v="0"/>
    <s v="2019-20"/>
    <d v="2019-07-24T09:48:47"/>
  </r>
  <r>
    <x v="13"/>
    <n v="79232247"/>
    <s v="Grado en Enfermería"/>
    <n v="79232247"/>
    <s v="AIMAR"/>
    <s v="BILBAO"/>
    <s v="MADARIAGA"/>
    <s v="aimar.bilbao@alum.unirioja.es"/>
    <s v="2017-18"/>
    <x v="0"/>
    <s v="2019-20"/>
    <d v="2019-07-24T04:07:21"/>
  </r>
  <r>
    <x v="13"/>
    <n v="58011621"/>
    <s v="Grado en Enfermería"/>
    <n v="58011621"/>
    <s v="LIDIA"/>
    <s v="VILLAMOR"/>
    <s v="GAUNA"/>
    <s v="lidia.villamor@alum.unirioja.es"/>
    <s v="2017-18"/>
    <x v="0"/>
    <s v="2019-20"/>
    <d v="2019-07-24T08:49:06"/>
  </r>
  <r>
    <x v="13"/>
    <n v="73481942"/>
    <s v="Grado en Enfermería"/>
    <n v="73481942"/>
    <s v="LAURA"/>
    <s v="AZANZA"/>
    <s v="URABAYEN"/>
    <s v="laura.azanza@alum.unirioja.es"/>
    <s v="2017-18"/>
    <x v="0"/>
    <s v="2019-20"/>
    <d v="2019-07-26T09:24:47"/>
  </r>
  <r>
    <x v="13"/>
    <n v="45195045"/>
    <s v="Grado en Enfermería"/>
    <n v="45195045"/>
    <s v="CRISTINA"/>
    <s v="HERNÁNDEZ"/>
    <s v="FRAILE"/>
    <s v="cristina.hernandez@alum.unirioja.es"/>
    <s v="2017-18"/>
    <x v="0"/>
    <s v="2019-20"/>
    <d v="2019-07-24T11:33:53"/>
  </r>
  <r>
    <x v="13"/>
    <n v="17499229"/>
    <s v="Grado en Enfermería"/>
    <n v="17499229"/>
    <s v="RAQUEL"/>
    <s v="SÁINZ"/>
    <s v="PRADO"/>
    <s v="raquel.sainz@alum.unirioja.es"/>
    <s v="2017-18"/>
    <x v="0"/>
    <s v="2019-20"/>
    <d v="2019-07-24T01:19:04"/>
  </r>
  <r>
    <x v="13"/>
    <n v="16083516"/>
    <s v="Grado en Enfermería"/>
    <n v="16083516"/>
    <s v="YAIZA"/>
    <s v="OROZCO"/>
    <s v="NAVEIRA"/>
    <s v="yaiza.orozco@alum.unirioja.es"/>
    <s v="2017-18"/>
    <x v="0"/>
    <s v="2019-20"/>
    <d v="2019-07-25T12:14:17"/>
  </r>
  <r>
    <x v="13"/>
    <n v="45892266"/>
    <s v="Grado en Enfermería"/>
    <n v="45892266"/>
    <s v="PELLO"/>
    <s v="SANZ"/>
    <s v="PORTILLO"/>
    <s v="pello.sanz@alum.unirioja.es"/>
    <s v="2017-18"/>
    <x v="0"/>
    <s v="2019-20"/>
    <d v="2019-07-29T03:59:02"/>
  </r>
  <r>
    <x v="13"/>
    <n v="72553463"/>
    <s v="Grado en Enfermería"/>
    <n v="72553463"/>
    <s v="ROCIO"/>
    <s v="CACERES"/>
    <s v="POVEDANO"/>
    <s v="rocio.caceres@alum.unirioja.es"/>
    <s v="2017-18"/>
    <x v="0"/>
    <s v="2019-20"/>
    <d v="2019-07-24T11:11:00"/>
  </r>
  <r>
    <x v="13"/>
    <n v="58015784"/>
    <s v="Grado en Enfermería"/>
    <n v="58015784"/>
    <s v="XABIER"/>
    <s v="LEANIZBARRUTIA"/>
    <s v="BAKEDANO"/>
    <s v="xabier.leanizbarrutia@alum.unirioja.es"/>
    <s v="2017-18"/>
    <x v="0"/>
    <s v="2019-20"/>
    <d v="2019-07-24T04:44:43"/>
  </r>
  <r>
    <x v="13"/>
    <n v="1627625"/>
    <s v="Grado en Enfermería"/>
    <n v="1627625"/>
    <s v="NAIARA"/>
    <s v="CABALLERO"/>
    <s v="SAYAR"/>
    <s v="naiara.caballero@alum.unirioja.es"/>
    <s v="2017-18"/>
    <x v="0"/>
    <s v="2019-20"/>
    <d v="2019-07-24T02:42:46"/>
  </r>
  <r>
    <x v="13"/>
    <n v="16106345"/>
    <s v="Grado en Enfermería"/>
    <n v="16106345"/>
    <s v="EIDER"/>
    <s v="CABREJAS"/>
    <s v="SANCHEZ-SECO"/>
    <s v="eider.cabrejas@alum.unirioja.es"/>
    <s v="2017-18"/>
    <x v="0"/>
    <s v="2019-20"/>
    <d v="2019-08-21T01:51:54"/>
  </r>
  <r>
    <x v="13"/>
    <n v="58006384"/>
    <s v="Grado en Enfermería"/>
    <n v="58006384"/>
    <s v="NAIARA"/>
    <s v="BORDES"/>
    <s v="CENDOYA"/>
    <s v="naiara.bordes@alum.unirioja.es"/>
    <s v="2017-18"/>
    <x v="0"/>
    <s v="2019-20"/>
    <d v="2019-07-24T04:34:13"/>
  </r>
  <r>
    <x v="13"/>
    <n v="45754116"/>
    <s v="Grado en Enfermería"/>
    <n v="45754116"/>
    <s v="UNAI"/>
    <s v="VILLALBA"/>
    <s v="SALVADOR"/>
    <s v="unai.villalba@alum.unirioja.es"/>
    <s v="2017-18"/>
    <x v="0"/>
    <s v="2019-20"/>
    <d v="2019-07-29T07:15:20"/>
  </r>
  <r>
    <x v="13"/>
    <n v="44565524"/>
    <s v="Grado en Enfermería"/>
    <n v="44565524"/>
    <s v="LEYRE"/>
    <s v="CHAVES"/>
    <s v="ALFONSO"/>
    <s v="leyre.chaves@alum.unirioja.es"/>
    <s v="2017-18"/>
    <x v="0"/>
    <s v="2019-20"/>
    <d v="2019-07-24T11:15:29"/>
  </r>
  <r>
    <x v="13"/>
    <n v="45198812"/>
    <s v="Grado en Enfermería"/>
    <n v="45198812"/>
    <s v="MARTA"/>
    <s v="GARCIA"/>
    <s v="MENDIOLA"/>
    <s v="marta.garciam@alum.unirioja.es"/>
    <s v="2017-18"/>
    <x v="0"/>
    <s v="2019-20"/>
    <d v="2019-07-24T03:22:42"/>
  </r>
  <r>
    <x v="13"/>
    <n v="78759495"/>
    <s v="Grado en Enfermería"/>
    <n v="78759495"/>
    <s v="AITANA"/>
    <s v="PARRA"/>
    <s v="MARTÍNEZ"/>
    <s v="aitana.parra@alum.unirioja.es"/>
    <s v="2017-18"/>
    <x v="0"/>
    <s v="2019-20"/>
    <d v="2019-07-24T02:28:55"/>
  </r>
  <r>
    <x v="13"/>
    <n v="72843663"/>
    <s v="Grado en Enfermería"/>
    <n v="72843663"/>
    <s v="VANESA"/>
    <s v="APARICIO"/>
    <s v="DE LERA"/>
    <s v="vanesa.aparicio@alum.unirioja.es"/>
    <s v="2017-18"/>
    <x v="0"/>
    <s v="2019-20"/>
    <d v="2019-07-24T01:04:06"/>
  </r>
  <r>
    <x v="13"/>
    <n v="73042753"/>
    <s v="Grado en Enfermería"/>
    <n v="73042753"/>
    <s v="OLATZ"/>
    <s v="IRAZUSTABARRENA"/>
    <s v="INDART"/>
    <s v="olatz.irazustabarrena@alum.unirioja.es"/>
    <s v="2017-18"/>
    <x v="0"/>
    <s v="2019-20"/>
    <d v="2019-07-29T08:25:00"/>
  </r>
  <r>
    <x v="13"/>
    <n v="72833005"/>
    <s v="Grado en Enfermería"/>
    <n v="72833005"/>
    <s v="MIKEL"/>
    <s v="FERNANDEZ DE OCARIZ"/>
    <s v="RUESGA"/>
    <s v="mikel.fernandez@alum.unirioja.es"/>
    <s v="2017-18"/>
    <x v="0"/>
    <s v="2019-20"/>
    <d v="2019-07-26T12:21:26"/>
  </r>
  <r>
    <x v="13"/>
    <n v="16641033"/>
    <s v="Grado en Enfermería"/>
    <n v="16641033"/>
    <s v="CLARA VICTORIA"/>
    <s v="PÉREZ"/>
    <s v="MOYA"/>
    <s v="clara-victoria.perez@alum.unirioja.es"/>
    <s v="2017-18"/>
    <x v="0"/>
    <s v="2019-20"/>
    <d v="2019-07-24T03:47:10"/>
  </r>
  <r>
    <x v="13"/>
    <n v="73417267"/>
    <s v="Grado en Enfermería"/>
    <n v="73417267"/>
    <s v="JON"/>
    <s v="PAREDES"/>
    <s v="LANCHAS"/>
    <s v="jon.paredes@alum.unirioja.es"/>
    <s v="2017-18"/>
    <x v="0"/>
    <s v="2019-20"/>
    <d v="2019-07-24T05:40:54"/>
  </r>
  <r>
    <x v="13"/>
    <n v="16101341"/>
    <s v="Grado en Enfermería"/>
    <n v="16101341"/>
    <s v="IRATI"/>
    <s v="ETXANIZ"/>
    <s v="AGIRRE"/>
    <s v="irati.etxaniz@alum.unirioja.es"/>
    <s v="2017-18"/>
    <x v="0"/>
    <s v="2019-20"/>
    <d v="2019-07-24T03:47:18"/>
  </r>
  <r>
    <x v="13"/>
    <n v="78996655"/>
    <s v="Grado en Enfermería"/>
    <n v="78996655"/>
    <s v="AMAIA"/>
    <s v="VICENTE"/>
    <s v="SOUTO"/>
    <s v="amaia.vicente@alum.unirioja.es"/>
    <s v="2017-18"/>
    <x v="0"/>
    <s v="2019-20"/>
    <d v="2019-07-24T11:01:19"/>
  </r>
  <r>
    <x v="13"/>
    <n v="20234441"/>
    <s v="Grado en Enfermería"/>
    <n v="20234441"/>
    <s v="HAIZEA"/>
    <s v="SANCHEZ"/>
    <s v="GOMEZ"/>
    <s v="haizea.sanchez@alum.unirioja.es"/>
    <s v="2017-18"/>
    <x v="0"/>
    <s v="2019-20"/>
    <d v="2019-07-24T11:53:09"/>
  </r>
  <r>
    <x v="13"/>
    <n v="44647315"/>
    <s v="Grado en Enfermería"/>
    <n v="44647315"/>
    <s v="MIGUEL"/>
    <s v="ERASO"/>
    <s v="DÍAZ DE CERIO"/>
    <s v="miguel.eraso@alum.unirioja.es"/>
    <s v="2017-18"/>
    <x v="0"/>
    <s v="2019-20"/>
    <d v="2019-07-25T08:09:02"/>
  </r>
  <r>
    <x v="13"/>
    <n v="16640813"/>
    <s v="Grado en Enfermería"/>
    <n v="16640813"/>
    <s v="LUCIA"/>
    <s v="CORVO"/>
    <s v="VALER"/>
    <s v="lucia.corvo@alum.unirioja.es"/>
    <s v="2017-18"/>
    <x v="0"/>
    <s v="2019-20"/>
    <d v="2019-07-24T11:08:23"/>
  </r>
  <r>
    <x v="13"/>
    <n v="44689454"/>
    <s v="Grado en Enfermería"/>
    <n v="44689454"/>
    <s v="NEREA"/>
    <s v="USATEGUI"/>
    <s v="GONZALEZ"/>
    <s v="nerea.usategui@alum.unirioja.es"/>
    <s v="2017-18"/>
    <x v="0"/>
    <s v="2019-20"/>
    <d v="2019-07-24T12:29:12"/>
  </r>
  <r>
    <x v="13"/>
    <n v="72830444"/>
    <s v="Grado en Enfermería"/>
    <n v="72830444"/>
    <s v="MARTA"/>
    <s v="ALZAGA"/>
    <s v="ARCONADA"/>
    <s v="marta.alzaga@alum.unirioja.es"/>
    <s v="2017-18"/>
    <x v="0"/>
    <s v="2019-20"/>
    <d v="2019-07-30T08:38:03"/>
  </r>
  <r>
    <x v="13"/>
    <n v="46368722"/>
    <s v="Grado en Enfermería"/>
    <n v="46368722"/>
    <s v="IRUNE"/>
    <s v="VÁZQUEZ"/>
    <s v="PÉREZ"/>
    <s v="irune.vazquez@alum.unirioja.es"/>
    <s v="2017-18"/>
    <x v="0"/>
    <s v="2019-20"/>
    <d v="2019-07-24T11:21:02"/>
  </r>
  <r>
    <x v="13"/>
    <n v="79049389"/>
    <s v="Grado en Enfermería"/>
    <n v="79049389"/>
    <s v="AGUSTINA"/>
    <s v="FIORENTINO"/>
    <s v="JALIL"/>
    <s v="agustina.fiorentino@alum.unirioja.es"/>
    <s v="2017-18"/>
    <x v="0"/>
    <s v="2019-20"/>
    <d v="2019-07-27T01:00:39"/>
  </r>
  <r>
    <x v="13"/>
    <n v="45918772"/>
    <s v="Grado en Enfermería"/>
    <n v="45918772"/>
    <s v="NEREA"/>
    <s v="TRIGUERO"/>
    <s v="ALSASUA"/>
    <s v="nerea.triguero@alum.unirioja.es"/>
    <s v="2017-18"/>
    <x v="0"/>
    <s v="2019-20"/>
    <d v="2019-07-25T10:28:28"/>
  </r>
  <r>
    <x v="13"/>
    <n v="16638684"/>
    <s v="Grado en Enfermería"/>
    <n v="16638684"/>
    <s v="ALBA"/>
    <s v="GÓMEZ"/>
    <s v="PALACIOS"/>
    <s v="alba.gomezp@alum.unirioja.es"/>
    <s v="2017-18"/>
    <x v="0"/>
    <s v="2019-20"/>
    <d v="2019-07-25T06:32:35"/>
  </r>
  <r>
    <x v="13"/>
    <n v="44645261"/>
    <s v="Grado en Enfermería"/>
    <n v="44645261"/>
    <s v="MARTA"/>
    <s v="ZUBIRI"/>
    <s v="MANGADO"/>
    <s v="marta.zubiri@alum.unirioja.es"/>
    <s v="2017-18"/>
    <x v="0"/>
    <s v="2019-20"/>
    <d v="2019-07-24T01:05:27"/>
  </r>
  <r>
    <x v="13"/>
    <n v="72855104"/>
    <s v="Grado en Enfermería"/>
    <n v="72855104"/>
    <s v="NEREA"/>
    <s v="FERNANDEZ"/>
    <s v="ORTEGA"/>
    <s v="nerea.fernandez@alum.unirioja.es"/>
    <s v="2017-18"/>
    <x v="0"/>
    <s v="2019-20"/>
    <d v="2019-07-24T04:45:23"/>
  </r>
  <r>
    <x v="13"/>
    <n v="22760031"/>
    <s v="Grado en Enfermería"/>
    <n v="22760031"/>
    <s v="NAHIKARI"/>
    <s v="REYERO"/>
    <s v="LLANO"/>
    <s v="nahikari.reyero@alum.unirioja.es"/>
    <s v="2017-18"/>
    <x v="0"/>
    <s v="2019-20"/>
    <d v="2019-07-28T07:09:55"/>
  </r>
  <r>
    <x v="13"/>
    <s v="X6025958"/>
    <s v="Grado en Enfermería"/>
    <s v="X6025958"/>
    <s v="UMETHA"/>
    <s v="BRAHIM"/>
    <s v="MOHAMED"/>
    <s v="umetha.brahim@alum.unirioja.es"/>
    <s v="2017-18"/>
    <x v="0"/>
    <s v="2019-20"/>
    <d v="2019-07-25T01:20:12"/>
  </r>
  <r>
    <x v="13"/>
    <n v="72837981"/>
    <s v="Grado en Enfermería"/>
    <n v="72837981"/>
    <s v="IRATI"/>
    <s v="INCHAUSTI"/>
    <s v="SAN MARTIN"/>
    <s v="irati.inchausti@alum.unirioja.es"/>
    <s v="2017-18"/>
    <x v="0"/>
    <s v="2019-20"/>
    <d v="2019-07-28T04:01:29"/>
  </r>
  <r>
    <x v="13"/>
    <n v="72594468"/>
    <s v="Grado en Enfermería"/>
    <n v="72594468"/>
    <s v="SABINA"/>
    <s v="SAMSO"/>
    <s v="DIAZ"/>
    <s v="sabina.samso@alum.unirioja.es"/>
    <s v="2017-18"/>
    <x v="0"/>
    <s v="2019-20"/>
    <d v="2019-07-24T12:01:15"/>
  </r>
  <r>
    <x v="13"/>
    <n v="72790518"/>
    <s v="Grado en Enfermería"/>
    <n v="72790518"/>
    <s v="ANA MARIA"/>
    <s v="TROMPETA"/>
    <s v="GIL"/>
    <s v="ana-maria.trompeta@alum.unirioja.es"/>
    <s v="2018-19"/>
    <x v="1"/>
    <s v="2019-20"/>
    <d v="2019-07-24T12:57:50"/>
  </r>
  <r>
    <x v="13"/>
    <n v="79266932"/>
    <s v="Grado en Enfermería"/>
    <n v="79266932"/>
    <s v="HASLY ORIANA"/>
    <s v="ACOSTA"/>
    <s v="CASTAÑEDA"/>
    <s v="hasly-oriana.acosta@alum.unirioja.es"/>
    <s v="2018-19"/>
    <x v="0"/>
    <s v="2019-20"/>
    <d v="2019-07-27T10:10:41"/>
  </r>
  <r>
    <x v="13"/>
    <n v="17496285"/>
    <s v="Grado en Enfermería"/>
    <n v="17496285"/>
    <s v="MARÍA"/>
    <s v="HURTADO DE MENDOZA"/>
    <s v="MARTÍNEZ"/>
    <s v="maria.hurtado-demendoza@alum.unirioja.es"/>
    <s v="2018-19"/>
    <x v="0"/>
    <s v="2019-20"/>
    <d v="2019-07-24T11:01:59"/>
  </r>
  <r>
    <x v="13"/>
    <n v="72752687"/>
    <s v="Grado en Enfermería"/>
    <n v="72752687"/>
    <s v="ESTÍBALIZ"/>
    <s v="RINCÓN"/>
    <s v="MONTAÑA"/>
    <s v="estibaliz.rincon@alum.unirioja.es"/>
    <s v="2018-19"/>
    <x v="0"/>
    <s v="2019-20"/>
    <d v="2019-07-24T12:19:30"/>
  </r>
  <r>
    <x v="13"/>
    <n v="38127053"/>
    <s v="Grado en Enfermería"/>
    <n v="38127053"/>
    <s v="SANDRA"/>
    <s v="TORRAS"/>
    <s v="MARTI"/>
    <s v="sandra.torras@alum.unirioja.es"/>
    <s v="2018-19"/>
    <x v="0"/>
    <s v="2019-20"/>
    <d v="2019-07-24T11:15:49"/>
  </r>
  <r>
    <x v="13"/>
    <n v="79181858"/>
    <s v="Grado en Enfermería"/>
    <n v="79181858"/>
    <s v="INÉS"/>
    <s v="ARIAS"/>
    <s v="PEREIRA"/>
    <s v="ines.arias@alum.unirioja.es"/>
    <s v="2018-19"/>
    <x v="0"/>
    <s v="2019-20"/>
    <d v="2019-07-25T11:51:02"/>
  </r>
  <r>
    <x v="13"/>
    <n v="18086121"/>
    <s v="Grado en Enfermería"/>
    <n v="18086121"/>
    <s v="ALBA"/>
    <s v="RUBIO"/>
    <s v="GARCÍA"/>
    <s v="alba.rubio@alum.unirioja.es"/>
    <s v="2018-19"/>
    <x v="0"/>
    <s v="2019-20"/>
    <d v="2019-07-26T09:05:56"/>
  </r>
  <r>
    <x v="13"/>
    <n v="72845291"/>
    <s v="Grado en Enfermería"/>
    <n v="72845291"/>
    <s v="LEIRE"/>
    <s v="CABALLERO"/>
    <s v="RAMIREZ DE LA PISCINA"/>
    <s v="leire.caballero@alum.unirioja.es"/>
    <s v="2018-19"/>
    <x v="0"/>
    <s v="2019-20"/>
    <d v="2019-07-26T04:19:48"/>
  </r>
  <r>
    <x v="13"/>
    <n v="18186427"/>
    <s v="Grado en Enfermería"/>
    <n v="18186427"/>
    <s v="JORGE"/>
    <s v="SAMPEDRO"/>
    <s v="ROMERO"/>
    <s v="jorge.sampedro@alum.unirioja.es"/>
    <s v="2018-19"/>
    <x v="0"/>
    <s v="2019-20"/>
    <d v="2019-07-25T12:24:23"/>
  </r>
  <r>
    <x v="13"/>
    <n v="78759817"/>
    <s v="Grado en Enfermería"/>
    <n v="78759817"/>
    <s v="MARTA"/>
    <s v="OCHOA"/>
    <s v="GUTIÉRREZ"/>
    <s v="marta.ochoag@alum.unirioja.es"/>
    <s v="2018-19"/>
    <x v="0"/>
    <s v="2019-20"/>
    <d v="2019-07-25T01:50:00"/>
  </r>
  <r>
    <x v="13"/>
    <s v="X8287911"/>
    <s v="Grado en Enfermería"/>
    <s v="X8287911"/>
    <s v="FLORINA"/>
    <s v="SCARLAT"/>
    <m/>
    <s v="florina.scarlat@alum.unirioja.es"/>
    <s v="2018-19"/>
    <x v="0"/>
    <s v="2019-20"/>
    <d v="2019-07-26T10:14:39"/>
  </r>
  <r>
    <x v="13"/>
    <n v="16558924"/>
    <s v="Grado en Enfermería"/>
    <n v="16558924"/>
    <s v="ANA ISABEL"/>
    <s v="LEÓN"/>
    <s v="LÓPEZ"/>
    <s v="ana-isabel.leon@alum.unirioja.es"/>
    <s v="2018-19"/>
    <x v="0"/>
    <s v="2019-20"/>
    <d v="2019-07-24T11:19:34"/>
  </r>
  <r>
    <x v="13"/>
    <n v="16095336"/>
    <s v="Grado en Enfermería"/>
    <n v="16095336"/>
    <s v="HAIZEA"/>
    <s v="GALARZA"/>
    <s v="UGALDE"/>
    <s v="haizea.galarza@alum.unirioja.es"/>
    <s v="2018-19"/>
    <x v="0"/>
    <s v="2019-20"/>
    <d v="2019-07-29T05:32:38"/>
  </r>
  <r>
    <x v="13"/>
    <n v="79136759"/>
    <s v="Grado en Enfermería"/>
    <n v="79136759"/>
    <s v="IRENE"/>
    <s v="DEL RÍO"/>
    <s v="VALLEJO"/>
    <s v="irene.del-rio@alum.unirioja.es"/>
    <s v="2018-19"/>
    <x v="0"/>
    <s v="2019-20"/>
    <d v="2019-07-26T05:56:12"/>
  </r>
  <r>
    <x v="13"/>
    <n v="79001152"/>
    <s v="Grado en Enfermería"/>
    <n v="79001152"/>
    <s v="ALBA"/>
    <s v="HERNÁNDEZ"/>
    <s v="GARCÍA"/>
    <s v="alba.hernandez@alum.unirioja.es"/>
    <s v="2018-19"/>
    <x v="0"/>
    <s v="2019-20"/>
    <d v="2019-07-24T11:57:52"/>
  </r>
  <r>
    <x v="13"/>
    <n v="71354091"/>
    <s v="Grado en Enfermería"/>
    <n v="71354091"/>
    <s v="CARLOS"/>
    <s v="URRUCHI"/>
    <s v="QUINTANO"/>
    <s v="carlos.urruchi@alum.unirioja.es"/>
    <s v="2018-19"/>
    <x v="0"/>
    <s v="2019-20"/>
    <d v="2019-07-24T11:03:02"/>
  </r>
  <r>
    <x v="13"/>
    <n v="72847193"/>
    <s v="Grado en Enfermería"/>
    <n v="72847193"/>
    <s v="NAHIA"/>
    <s v="PEREZ DE VIÑASPRE"/>
    <s v="CANTON"/>
    <s v="nahia.perezdevinaspre@alum.unirioja.es"/>
    <s v="2018-19"/>
    <x v="0"/>
    <s v="2019-20"/>
    <d v="2019-07-26T03:56:40"/>
  </r>
  <r>
    <x v="13"/>
    <n v="72756834"/>
    <s v="Grado en Enfermería"/>
    <n v="72756834"/>
    <s v="GONZALO"/>
    <s v="ACEBES"/>
    <s v="GOMEZ"/>
    <s v="gonzalo.acebes@alum.unirioja.es"/>
    <s v="2018-19"/>
    <x v="0"/>
    <s v="2019-20"/>
    <d v="2019-07-24T11:32:21"/>
  </r>
  <r>
    <x v="13"/>
    <n v="45168120"/>
    <s v="Grado en Enfermería"/>
    <n v="45168120"/>
    <s v="MIREN"/>
    <s v="IZAGUIRRE"/>
    <s v="OGUIZA"/>
    <s v="miren.izaguirreo@alum.unirioja.es"/>
    <s v="2018-19"/>
    <x v="0"/>
    <s v="2019-20"/>
    <d v="2019-07-24T11:26:14"/>
  </r>
  <r>
    <x v="13"/>
    <n v="72837804"/>
    <s v="Grado en Enfermería"/>
    <n v="72837804"/>
    <s v="MARIA"/>
    <s v="IBARLUZEA"/>
    <s v="VECI"/>
    <s v="maria.ibarluzea@alum.unirioja.es"/>
    <s v="2018-19"/>
    <x v="0"/>
    <s v="2019-20"/>
    <d v="2019-07-24T12:08:33"/>
  </r>
  <r>
    <x v="13"/>
    <n v="17495842"/>
    <s v="Grado en Enfermería"/>
    <n v="17495842"/>
    <s v="MARÍA"/>
    <s v="PÉREZ"/>
    <s v="VILLAESCUSA"/>
    <s v="maria.perezv@alum.unirioja.es"/>
    <s v="2018-19"/>
    <x v="0"/>
    <s v="2019-20"/>
    <d v="2019-07-24T03:04:39"/>
  </r>
  <r>
    <x v="13"/>
    <n v="16643930"/>
    <s v="Grado en Enfermería"/>
    <n v="16643930"/>
    <s v="LUCIA ANTIGUA"/>
    <s v="MINGO"/>
    <s v="FERNÁNDEZ"/>
    <s v="lucia-antigua.mingo@alum.unirioja.es"/>
    <s v="2018-19"/>
    <x v="0"/>
    <s v="2019-20"/>
    <d v="2019-07-24T12:19:00"/>
  </r>
  <r>
    <x v="13"/>
    <n v="79180584"/>
    <s v="Grado en Enfermería"/>
    <n v="79180584"/>
    <s v="ANGELA"/>
    <s v="RUBIO"/>
    <s v="RUIZ"/>
    <s v="angela.rubior@alum.unirioja.es"/>
    <s v="2018-19"/>
    <x v="0"/>
    <s v="2019-20"/>
    <d v="2019-07-25T09:06:43"/>
  </r>
  <r>
    <x v="13"/>
    <n v="72858942"/>
    <s v="Grado en Enfermería"/>
    <n v="72858942"/>
    <s v="YESSICA"/>
    <s v="HERNANDO"/>
    <s v="MARTINEZ"/>
    <s v="yessica.hernando@alum.unirioja.es"/>
    <s v="2018-19"/>
    <x v="0"/>
    <s v="2019-20"/>
    <d v="2019-07-24T04:17:38"/>
  </r>
  <r>
    <x v="13"/>
    <n v="18086555"/>
    <s v="Grado en Enfermería"/>
    <n v="18086555"/>
    <s v="MARTA"/>
    <s v="GONZÁLEZ"/>
    <s v="JIMÉNEZ"/>
    <s v="marta.gonzalezj@alum.unirioja.es"/>
    <s v="2018-19"/>
    <x v="0"/>
    <s v="2019-20"/>
    <d v="2019-07-24T11:28:03"/>
  </r>
  <r>
    <x v="13"/>
    <n v="20233596"/>
    <s v="Grado en Enfermería"/>
    <n v="20233596"/>
    <s v="EVA"/>
    <s v="IBAÑEZ"/>
    <s v="LIÑEIRA"/>
    <s v="eva.ibanez@alum.unirioja.es"/>
    <s v="2018-19"/>
    <x v="0"/>
    <s v="2019-20"/>
    <d v="2019-07-28T03:40:16"/>
  </r>
  <r>
    <x v="13"/>
    <n v="18085888"/>
    <s v="Grado en Enfermería"/>
    <n v="18085888"/>
    <s v="CARLA"/>
    <s v="SARABIA"/>
    <s v="MAYORAL"/>
    <s v="carla.sarabia@alum.unirioja.es"/>
    <s v="2018-19"/>
    <x v="0"/>
    <s v="2019-20"/>
    <d v="2019-07-26T09:51:18"/>
  </r>
  <r>
    <x v="13"/>
    <n v="71734945"/>
    <s v="Grado en Enfermería"/>
    <n v="71734945"/>
    <s v="CANDELA"/>
    <s v="JUANES"/>
    <s v="GARCÍA"/>
    <s v="candela.juanes@alum.unirioja.es"/>
    <s v="2018-19"/>
    <x v="0"/>
    <s v="2019-20"/>
    <d v="2019-07-24T11:11:17"/>
  </r>
  <r>
    <x v="13"/>
    <n v="53982654"/>
    <s v="Grado en Enfermería"/>
    <n v="53982654"/>
    <s v="ANDREA"/>
    <s v="SANCHEZ"/>
    <s v="GUEVARA"/>
    <s v="andrea.sanchez@alum.unirioja.es"/>
    <s v="2018-19"/>
    <x v="0"/>
    <s v="2019-20"/>
    <d v="2019-07-26T02:16:48"/>
  </r>
  <r>
    <x v="13"/>
    <n v="45994705"/>
    <s v="Grado en Enfermería"/>
    <n v="45994705"/>
    <s v="MAIDER"/>
    <s v="SAINZ"/>
    <s v="ESTEBAN"/>
    <s v="maider.sainz@alum.unirioja.es"/>
    <s v="2018-19"/>
    <x v="0"/>
    <s v="2019-20"/>
    <d v="2019-07-24T11:45:00"/>
  </r>
  <r>
    <x v="13"/>
    <n v="73424363"/>
    <s v="Grado en Enfermería"/>
    <n v="73424363"/>
    <s v="PAULA"/>
    <s v="OYARZUN"/>
    <s v="ZUGALDIA"/>
    <s v="paula.oyarzun@alum.unirioja.es"/>
    <s v="2018-19"/>
    <x v="0"/>
    <s v="2019-20"/>
    <d v="2019-07-26T10:52:09"/>
  </r>
  <r>
    <x v="13"/>
    <n v="16590673"/>
    <s v="Grado en Enfermería"/>
    <n v="16590673"/>
    <s v="JOSÉ CARLOS"/>
    <s v="GARROTE"/>
    <s v="CÁMARA"/>
    <s v="jose-carlos.garrote@alum.unirioja.es"/>
    <s v="2018-19"/>
    <x v="0"/>
    <s v="2019-20"/>
    <d v="2019-07-26T08:58:17"/>
  </r>
  <r>
    <x v="13"/>
    <n v="18189624"/>
    <s v="Grado en Enfermería"/>
    <n v="18189624"/>
    <s v="MARINA"/>
    <s v="RUIZ"/>
    <s v="DIAZ"/>
    <s v="marina.ruizd@alum.unirioja.es"/>
    <s v="2018-19"/>
    <x v="0"/>
    <s v="2019-20"/>
    <d v="2019-07-24T11:55:28"/>
  </r>
  <r>
    <x v="13"/>
    <n v="79125733"/>
    <s v="Grado en Enfermería"/>
    <n v="79125733"/>
    <s v="LIDIA"/>
    <s v="SOBRINO"/>
    <s v="AVILA"/>
    <s v="lidia.sobrino@alum.unirioja.es"/>
    <s v="2018-19"/>
    <x v="0"/>
    <s v="2019-20"/>
    <d v="2019-07-26T06:49:27"/>
  </r>
  <r>
    <x v="13"/>
    <n v="79116138"/>
    <s v="Grado en Enfermería"/>
    <n v="79116138"/>
    <s v="AINHOA"/>
    <s v="LARRAÑAGA"/>
    <s v="BENGOA"/>
    <s v="ainhoa.larranaga@alum.unirioja.es"/>
    <s v="2018-19"/>
    <x v="0"/>
    <s v="2019-20"/>
    <d v="2019-07-24T11:35:57"/>
  </r>
  <r>
    <x v="13"/>
    <n v="79048866"/>
    <s v="Grado en Enfermería"/>
    <n v="79048866"/>
    <s v="KERMAN"/>
    <s v="DE LA FUENTE"/>
    <s v="UGALDE"/>
    <s v="kerman.fuente@alum.unirioja.es"/>
    <s v="2018-19"/>
    <x v="0"/>
    <s v="2019-20"/>
    <d v="2019-07-24T11:15:45"/>
  </r>
  <r>
    <x v="13"/>
    <n v="72900229"/>
    <s v="Grado en Enfermería"/>
    <n v="72900229"/>
    <s v="ALBA"/>
    <s v="REDONDO"/>
    <s v="ZAMORA"/>
    <s v="alba.redondoz@alum.unirioja.es"/>
    <s v="2018-19"/>
    <x v="0"/>
    <s v="2019-20"/>
    <d v="2019-07-25T12:21:20"/>
  </r>
  <r>
    <x v="13"/>
    <n v="72831649"/>
    <s v="Grado en Enfermería"/>
    <n v="72831649"/>
    <s v="IRUNE"/>
    <s v="HERNANDEZ"/>
    <s v="BUENO"/>
    <s v="irune.hernandez@alum.unirioja.es"/>
    <s v="2018-19"/>
    <x v="0"/>
    <s v="2019-20"/>
    <d v="2019-07-24T01:09:34"/>
  </r>
  <r>
    <x v="13"/>
    <n v="25210031"/>
    <s v="Grado en Enfermería"/>
    <n v="25210031"/>
    <s v="MARÍA"/>
    <s v="SANGRÓS"/>
    <s v="TOLOSA"/>
    <s v="maria.sangros@alum.unirioja.es"/>
    <s v="2018-19"/>
    <x v="0"/>
    <s v="2019-20"/>
    <d v="2019-07-26T09:21:10"/>
  </r>
  <r>
    <x v="13"/>
    <n v="72827706"/>
    <s v="Grado en Enfermería"/>
    <n v="72827706"/>
    <s v="AINHOA"/>
    <s v="ZALDIVAR"/>
    <s v="ESTEBAN"/>
    <s v="ainhoa.zaldivar@alum.unirioja.es"/>
    <s v="2018-19"/>
    <x v="0"/>
    <s v="2019-20"/>
    <d v="2019-07-24T11:00:50"/>
  </r>
  <r>
    <x v="13"/>
    <n v="44570531"/>
    <s v="Grado en Enfermería"/>
    <n v="44570531"/>
    <s v="OIHANA"/>
    <s v="LARRALDE"/>
    <s v="OLAZAR"/>
    <s v="oihana.larralde@alum.unirioja.es"/>
    <s v="2018-19"/>
    <x v="0"/>
    <s v="2019-20"/>
    <d v="2019-07-24T06:54:28"/>
  </r>
  <r>
    <x v="13"/>
    <n v="72592413"/>
    <s v="Grado en Enfermería"/>
    <n v="72592413"/>
    <s v="MAITANE"/>
    <s v="IRIONDO"/>
    <s v="GUISASOLA"/>
    <s v="maitane.iriondo@alum.unirioja.es"/>
    <s v="2018-19"/>
    <x v="0"/>
    <s v="2019-20"/>
    <d v="2019-07-26T02:45:52"/>
  </r>
  <r>
    <x v="13"/>
    <n v="22760140"/>
    <s v="Grado en Enfermería"/>
    <n v="22760140"/>
    <s v="UXUE"/>
    <s v="BUSTAMANTE"/>
    <s v="IBISATE"/>
    <s v="uxue.bustamante@alum.unirioja.es"/>
    <s v="2018-19"/>
    <x v="0"/>
    <s v="2019-20"/>
    <d v="2019-07-25T03:56:21"/>
  </r>
  <r>
    <x v="13"/>
    <n v="22763261"/>
    <s v="Grado en Enfermería"/>
    <n v="22763261"/>
    <s v="UNAI"/>
    <s v="DE LA QUINTANA"/>
    <s v="SANTACOLOMA"/>
    <s v="unai.quintana@alum.unirioja.es"/>
    <s v="2018-19"/>
    <x v="0"/>
    <s v="2019-20"/>
    <d v="2019-07-24T03:22:26"/>
  </r>
  <r>
    <x v="13"/>
    <n v="72517708"/>
    <s v="Grado en Enfermería"/>
    <n v="72517708"/>
    <s v="ALBA"/>
    <s v="MARTÍNEZ DE MORENTIN"/>
    <s v="ARTOLA"/>
    <s v="alba.martinez-moretin@alum.unirioja.es"/>
    <s v="2018-19"/>
    <x v="0"/>
    <s v="2019-20"/>
    <d v="2019-07-24T11:24:25"/>
  </r>
  <r>
    <x v="13"/>
    <n v="72607488"/>
    <s v="Grado en Enfermería"/>
    <n v="72607488"/>
    <s v="MIREIA"/>
    <s v="SEGUROLA"/>
    <s v="GOROSTIDI"/>
    <s v="mireia.segurola@alum.unirioja.es"/>
    <s v="2018-19"/>
    <x v="0"/>
    <s v="2019-20"/>
    <d v="2019-07-28T07:09:20"/>
  </r>
  <r>
    <x v="13"/>
    <n v="44573928"/>
    <s v="Grado en Enfermería"/>
    <n v="44573928"/>
    <s v="NAROA"/>
    <s v="REGALADO"/>
    <s v="SAN JOSE"/>
    <s v="naroa.regalado@alum.unirioja.es"/>
    <s v="2018-19"/>
    <x v="0"/>
    <s v="2019-20"/>
    <d v="2019-07-24T11:25:03"/>
  </r>
  <r>
    <x v="13"/>
    <n v="73416279"/>
    <s v="Grado en Enfermería"/>
    <n v="73416279"/>
    <s v="MARÍA"/>
    <s v="IBÁÑEZ"/>
    <s v="RIVAS"/>
    <s v="maria.ibanezr@alum.unirioja.es"/>
    <s v="2018-19"/>
    <x v="0"/>
    <s v="2019-20"/>
    <d v="2019-07-24T03:16:57"/>
  </r>
  <r>
    <x v="13"/>
    <n v="72755831"/>
    <s v="Grado en Enfermería"/>
    <n v="72755831"/>
    <s v="SANDRA"/>
    <s v="VILLAR"/>
    <s v="ARCEREDILLO"/>
    <s v="sandra.villar@alum.unirioja.es"/>
    <s v="2018-19"/>
    <x v="0"/>
    <s v="2019-20"/>
    <d v="2019-07-29T10:48:29"/>
  </r>
  <r>
    <x v="13"/>
    <n v="73034146"/>
    <s v="Grado en Enfermería"/>
    <n v="73034146"/>
    <s v="OLATZ"/>
    <s v="LÓPEZ"/>
    <s v="EGUIGUREN"/>
    <s v="olatz.lopez@alum.unirioja.es"/>
    <s v="2018-19"/>
    <x v="0"/>
    <s v="2019-20"/>
    <d v="2019-07-24T01:33:20"/>
  </r>
  <r>
    <x v="13"/>
    <n v="72758486"/>
    <s v="Grado en Enfermería"/>
    <n v="72758486"/>
    <s v="ANE"/>
    <s v="HERNANDEZ"/>
    <s v="JAÑEZ"/>
    <s v="ane.hernandez@alum.unirioja.es"/>
    <s v="2018-19"/>
    <x v="0"/>
    <s v="2019-20"/>
    <d v="2019-07-24T03:50:50"/>
  </r>
  <r>
    <x v="13"/>
    <n v="73124377"/>
    <s v="Grado en Enfermería"/>
    <n v="73124377"/>
    <s v="CELIA LAURA"/>
    <s v="ALVAREZ"/>
    <s v="LORDUY"/>
    <s v="celia-laura.alvarez@alum.unirioja.es"/>
    <s v="2018-19"/>
    <x v="0"/>
    <s v="2019-20"/>
    <d v="2019-07-24T09:13:33"/>
  </r>
  <r>
    <x v="13"/>
    <n v="73036982"/>
    <s v="Grado en Enfermería"/>
    <n v="73036982"/>
    <s v="AINHOA"/>
    <s v="TOLOSA"/>
    <s v="ULACIA"/>
    <s v="ainhoa.tolosa@alum.unirioja.es"/>
    <s v="2018-19"/>
    <x v="0"/>
    <s v="2019-20"/>
    <d v="2019-07-24T03:40:00"/>
  </r>
  <r>
    <x v="13"/>
    <n v="79136704"/>
    <s v="Grado en Enfermería"/>
    <n v="79136704"/>
    <s v="GOIURI"/>
    <s v="MUÑOZ"/>
    <s v="MUÑIZ"/>
    <s v="goiuri.munoz@alum.unirioja.es"/>
    <s v="2018-19"/>
    <x v="0"/>
    <s v="2019-20"/>
    <d v="2019-07-24T10:18:17"/>
  </r>
  <r>
    <x v="13"/>
    <n v="79077359"/>
    <s v="Grado en Enfermería"/>
    <n v="79077359"/>
    <s v="SHEILA"/>
    <s v="CALVO"/>
    <s v="BARCO"/>
    <s v="sheila.calvob@alum.unirioja.es"/>
    <s v="2018-19"/>
    <x v="0"/>
    <s v="2019-20"/>
    <d v="2019-07-25T10:07:42"/>
  </r>
  <r>
    <x v="13"/>
    <n v="46366147"/>
    <s v="Grado en Enfermería"/>
    <n v="46366147"/>
    <s v="JULENE"/>
    <s v="ARZA"/>
    <s v="MALLONA"/>
    <s v="julene.arza@alum.unirioja.es"/>
    <s v="2018-19"/>
    <x v="0"/>
    <s v="2019-20"/>
    <d v="2019-07-24T11:09:53"/>
  </r>
  <r>
    <x v="13"/>
    <n v="72603174"/>
    <s v="Grado en Enfermería"/>
    <n v="72603174"/>
    <s v="JON"/>
    <s v="RÚA"/>
    <s v="BAGLIETTO"/>
    <s v="jon.rua@alum.unirioja.es"/>
    <s v="2018-19"/>
    <x v="0"/>
    <s v="2019-20"/>
    <d v="2019-07-24T11:13:15"/>
  </r>
  <r>
    <x v="13"/>
    <n v="79048636"/>
    <s v="Grado en Enfermería"/>
    <n v="79048636"/>
    <s v="ANE"/>
    <s v="ALAVA"/>
    <s v="AZCARATE"/>
    <s v="ane.alava@alum.unirioja.es"/>
    <s v="2018-19"/>
    <x v="0"/>
    <s v="2019-20"/>
    <d v="2019-07-24T02:15:45"/>
  </r>
  <r>
    <x v="13"/>
    <n v="72827117"/>
    <s v="Grado en Enfermería"/>
    <n v="72827117"/>
    <s v="IÑAKI"/>
    <s v="IRATXETA"/>
    <s v="YANCI"/>
    <s v="inaki.iratxeta@alum.unirioja.es"/>
    <s v="2018-19"/>
    <x v="0"/>
    <s v="2019-20"/>
    <d v="2019-07-24T06:25:01"/>
  </r>
  <r>
    <x v="13"/>
    <n v="16098586"/>
    <s v="Grado en Enfermería"/>
    <n v="16098586"/>
    <s v="OIHANE"/>
    <s v="GOMEZ"/>
    <s v="FERNANDEZ"/>
    <s v="oihane.gomez@alum.unirioja.es"/>
    <s v="2018-19"/>
    <x v="0"/>
    <s v="2019-20"/>
    <d v="2019-07-24T02:01:09"/>
  </r>
  <r>
    <x v="13"/>
    <n v="17496132"/>
    <s v="Grado en Enfermería"/>
    <n v="17496132"/>
    <s v="CLARA"/>
    <s v="BUENO"/>
    <s v="JIMÉNEZ"/>
    <s v="clara.bueno@alum.unirioja.es"/>
    <s v="2018-19"/>
    <x v="0"/>
    <s v="2019-20"/>
    <d v="2019-07-24T04:20:19"/>
  </r>
  <r>
    <x v="13"/>
    <n v="73423803"/>
    <s v="Grado en Enfermería"/>
    <n v="73423803"/>
    <s v="LEIRE"/>
    <s v="IBAÑEZ"/>
    <s v="VIVAS"/>
    <s v="leire.ibanez@alum.unirioja.es"/>
    <s v="2018-19"/>
    <x v="0"/>
    <s v="2019-20"/>
    <d v="2019-07-24T11:08:20"/>
  </r>
  <r>
    <x v="13"/>
    <n v="49578854"/>
    <s v="Grado en Enfermería"/>
    <n v="49578854"/>
    <s v="TELMO"/>
    <s v="SALMERON"/>
    <s v="GARMENDIA"/>
    <s v="telmo.salmeron@alum.unirioja.es"/>
    <s v="2018-19"/>
    <x v="0"/>
    <s v="2019-20"/>
    <d v="2019-07-27T01:28:10"/>
  </r>
  <r>
    <x v="13"/>
    <n v="77217309"/>
    <s v="Grado en Enfermería"/>
    <n v="77217309"/>
    <s v="MARTA"/>
    <s v="ANDRÉS"/>
    <s v="QUEROL"/>
    <s v="marta.andres@alum.unirioja.es"/>
    <s v="2018-19"/>
    <x v="0"/>
    <s v="2019-20"/>
    <d v="2019-07-25T07:43:10"/>
  </r>
  <r>
    <x v="13"/>
    <n v="72753291"/>
    <s v="Grado en Enfermería"/>
    <n v="72753291"/>
    <s v="NEREA"/>
    <s v="ÁLVAREZ"/>
    <s v="DÍAZ"/>
    <s v="nerea.alvarez@alum.unirioja.es"/>
    <s v="2018-19"/>
    <x v="0"/>
    <s v="2019-20"/>
    <d v="2019-07-28T12:45:14"/>
  </r>
  <r>
    <x v="13"/>
    <n v="72845703"/>
    <s v="Grado en Enfermería"/>
    <n v="72845703"/>
    <s v="LEIRE"/>
    <s v="FERNÁNDEZ DE MONJE"/>
    <s v="SANTANO"/>
    <s v="leire.fernandez-demonje@alum.unirioja.es"/>
    <s v="2018-19"/>
    <x v="0"/>
    <s v="2019-20"/>
    <d v="2019-07-26T04:37:37"/>
  </r>
  <r>
    <x v="13"/>
    <n v="45196846"/>
    <s v="Grado en Enfermería"/>
    <n v="45196846"/>
    <s v="MAIDER"/>
    <s v="CASTAÑO"/>
    <s v="COEDO"/>
    <s v="maider.castano@alum.unirioja.es"/>
    <s v="2018-19"/>
    <x v="0"/>
    <s v="2019-20"/>
    <d v="2019-07-24T10:49:09"/>
  </r>
  <r>
    <x v="13"/>
    <n v="73494684"/>
    <s v="Grado en Enfermería"/>
    <n v="73494684"/>
    <s v="SAIOA"/>
    <s v="GOÑI"/>
    <s v="JAUREGI"/>
    <s v="saioa.goni@alum.unirioja.es"/>
    <s v="2018-19"/>
    <x v="0"/>
    <s v="2019-20"/>
    <d v="2019-07-26T10:03:35"/>
  </r>
  <r>
    <x v="13"/>
    <n v="79131757"/>
    <s v="Grado en Enfermería"/>
    <n v="79131757"/>
    <s v="ANE"/>
    <s v="GURTUBAY"/>
    <s v="ARTABE"/>
    <s v="ane.gurtubay@alum.unirioja.es"/>
    <s v="2018-19"/>
    <x v="0"/>
    <s v="2019-20"/>
    <d v="2019-07-24T11:02:46"/>
  </r>
  <r>
    <x v="13"/>
    <n v="45915001"/>
    <s v="Grado en Enfermería"/>
    <n v="45915001"/>
    <s v="IRATXE"/>
    <s v="DE LA CRUZ"/>
    <s v="MARTINEZ"/>
    <s v="iratxe.delacruz@alum.unirioja.es"/>
    <s v="2018-19"/>
    <x v="0"/>
    <s v="2019-20"/>
    <d v="2019-07-24T11:43:45"/>
  </r>
  <r>
    <x v="13"/>
    <n v="78761859"/>
    <s v="Grado en Enfermería"/>
    <n v="78761859"/>
    <s v="PAULA"/>
    <s v="GARCÍA"/>
    <s v="OZCOZ"/>
    <s v="paula.garciao@alum.unirioja.es"/>
    <s v="2018-19"/>
    <x v="0"/>
    <s v="2019-20"/>
    <d v="2019-07-25T12:40:46"/>
  </r>
  <r>
    <x v="13"/>
    <n v="79007270"/>
    <s v="Grado en Enfermería"/>
    <n v="79007270"/>
    <s v="ANE"/>
    <s v="FERNÁNDEZ"/>
    <s v="PEREDA"/>
    <s v="ane.fernandez@alum.unirioja.es"/>
    <s v="2018-19"/>
    <x v="0"/>
    <s v="2019-20"/>
    <d v="2019-07-27T02:46:32"/>
  </r>
  <r>
    <x v="13"/>
    <n v="58028271"/>
    <s v="Grado en Enfermería"/>
    <n v="58028271"/>
    <s v="MICHELLE ESTEFANIA"/>
    <s v="BELTRAN"/>
    <s v="MOROCHO"/>
    <s v="michelle.beltran@alum.unirioja.es"/>
    <s v="2018-19"/>
    <x v="0"/>
    <s v="2019-20"/>
    <d v="2019-07-24T11:05:00"/>
  </r>
  <r>
    <x v="13"/>
    <n v="72853640"/>
    <s v="Grado en Enfermería"/>
    <n v="72853640"/>
    <s v="RUBEN"/>
    <s v="DULANTO"/>
    <s v="HERNANDEZ"/>
    <s v="ruben.dulanto@alum.unirioja.es"/>
    <s v="2018-19"/>
    <x v="0"/>
    <s v="2019-20"/>
    <d v="2019-07-26T09:37:07"/>
  </r>
  <r>
    <x v="13"/>
    <n v="77221879"/>
    <s v="Grado en Enfermería"/>
    <n v="77221879"/>
    <s v="PILAR"/>
    <s v="ASION"/>
    <s v="POLO"/>
    <s v="pilar.asion@alum.unirioja.es"/>
    <s v="2018-19"/>
    <x v="0"/>
    <s v="2019-20"/>
    <d v="2019-07-24T10:42:00"/>
  </r>
  <r>
    <x v="13"/>
    <n v="16092188"/>
    <s v="Grado en Enfermería"/>
    <n v="16092188"/>
    <s v="IZARO"/>
    <s v="ELGUEZABAL"/>
    <s v="ARGALUZA"/>
    <s v="izaro.elguezabal@alum.unirioja.es"/>
    <s v="2018-19"/>
    <x v="0"/>
    <s v="2019-20"/>
    <d v="2019-07-26T07:31:06"/>
  </r>
  <r>
    <x v="13"/>
    <n v="16096126"/>
    <s v="Grado en Enfermería"/>
    <n v="16096126"/>
    <s v="LIBE"/>
    <s v="ARNAIZ"/>
    <s v="ALBONIGA"/>
    <s v="libe.arnaiz@alum.unirioja.es"/>
    <s v="2018-19"/>
    <x v="0"/>
    <s v="2019-20"/>
    <d v="2019-07-24T06:35:21"/>
  </r>
  <r>
    <x v="13"/>
    <n v="72553106"/>
    <s v="Grado en Enfermería"/>
    <n v="72553106"/>
    <s v="LEIRE"/>
    <s v="EIZMENDI"/>
    <s v="SAGARNA"/>
    <s v="leire.eizmendi@alum.unirioja.es"/>
    <s v="2019-20"/>
    <x v="0"/>
    <s v="2019-20"/>
    <d v="2019-07-12T09:48:03"/>
  </r>
  <r>
    <x v="13"/>
    <n v="79242445"/>
    <s v="Grado en Enfermería"/>
    <n v="79242445"/>
    <s v="MAIALEN"/>
    <s v="MOLINERO"/>
    <s v="UNDA"/>
    <s v="maialen.molinero@alum.unirioja.es"/>
    <s v="2019-20"/>
    <x v="0"/>
    <s v="2019-20"/>
    <d v="2019-07-12T11:17:55"/>
  </r>
  <r>
    <x v="13"/>
    <n v="79125150"/>
    <s v="Grado en Enfermería"/>
    <n v="79125150"/>
    <s v="LEIRE"/>
    <s v="IBAÑEZ"/>
    <s v="IRULEGUI"/>
    <s v="leire.ibanezi@alum.unirioja.es"/>
    <s v="2019-20"/>
    <x v="0"/>
    <s v="2019-20"/>
    <d v="2019-07-12T01:02:46"/>
  </r>
  <r>
    <x v="13"/>
    <n v="16561310"/>
    <s v="Grado en Enfermería"/>
    <n v="16561310"/>
    <s v="ANA ISABEL"/>
    <s v="MENDOZA"/>
    <s v="TORRES"/>
    <s v="ana-isabel.mendozat@alum.unirioja.es"/>
    <s v="2019-20"/>
    <x v="1"/>
    <s v="2019-20"/>
    <d v="2019-07-12T01:31:13"/>
  </r>
  <r>
    <x v="13"/>
    <n v="16636134"/>
    <s v="Grado en Enfermería"/>
    <n v="16636134"/>
    <s v="CLAUDIA"/>
    <s v="ARENZANA"/>
    <s v="CRISTÓBAL"/>
    <s v="claudia.arenzana@alum.unirioja.es"/>
    <s v="2019-20"/>
    <x v="0"/>
    <s v="2019-20"/>
    <d v="2019-07-12T01:36:18"/>
  </r>
  <r>
    <x v="13"/>
    <n v="49584545"/>
    <s v="Grado en Enfermería"/>
    <n v="49584545"/>
    <s v="ESTHER"/>
    <s v="SANCHEZ"/>
    <s v="SANCHEZ"/>
    <s v="esther.sanchez@alum.unirioja.es"/>
    <s v="2019-20"/>
    <x v="0"/>
    <s v="2019-20"/>
    <d v="2019-07-12T02:36:48"/>
  </r>
  <r>
    <x v="13"/>
    <n v="72856283"/>
    <s v="Grado en Enfermería"/>
    <n v="72856283"/>
    <s v="CLAUDIA"/>
    <s v="CARRERA"/>
    <s v="GARCÍA"/>
    <s v="claudia.carrera@alum.unirioja.es"/>
    <s v="2019-20"/>
    <x v="0"/>
    <s v="2019-20"/>
    <d v="2019-07-13T10:00:36"/>
  </r>
  <r>
    <x v="13"/>
    <n v="58027976"/>
    <s v="Grado en Enfermería"/>
    <n v="58027976"/>
    <s v="SAIOA"/>
    <s v="ZUBIZARRETA"/>
    <s v="ROMERO"/>
    <s v="saioa.zubizarreta@alum.unirioja.es"/>
    <s v="2019-20"/>
    <x v="0"/>
    <s v="2019-20"/>
    <d v="2019-07-12T04:07:15"/>
  </r>
  <r>
    <x v="13"/>
    <n v="72845904"/>
    <s v="Grado en Enfermería"/>
    <n v="72845904"/>
    <s v="UNAI"/>
    <s v="PABLO"/>
    <s v="RUIZ"/>
    <s v="unai.pablo@alum.unirioja.es"/>
    <s v="2019-20"/>
    <x v="0"/>
    <s v="2019-20"/>
    <d v="2019-07-12T04:28:09"/>
  </r>
  <r>
    <x v="13"/>
    <n v="79067271"/>
    <s v="Grado en Enfermería"/>
    <n v="79067271"/>
    <s v="IKER"/>
    <s v="URIBARRI"/>
    <s v="BASTERRETXEA"/>
    <s v="iker.uribarri@alum.unirioja.es"/>
    <s v="2019-20"/>
    <x v="0"/>
    <s v="2019-20"/>
    <d v="2019-07-12T04:47:05"/>
  </r>
  <r>
    <x v="13"/>
    <n v="16104977"/>
    <s v="Grado en Enfermería"/>
    <n v="16104977"/>
    <s v="MIREIA"/>
    <s v="IRUSTA"/>
    <s v="MONROY"/>
    <s v="mireia.irusta@alum.unirioja.es"/>
    <s v="2019-20"/>
    <x v="0"/>
    <s v="2019-20"/>
    <d v="2019-07-12T05:35:27"/>
  </r>
  <r>
    <x v="13"/>
    <n v="9013386"/>
    <s v="Grado en Enfermería"/>
    <n v="9013386"/>
    <s v="MIGUEL"/>
    <s v="FALLANZA"/>
    <s v="PÉREZ"/>
    <s v="miguel.fallanza@alum.unirioja.es"/>
    <s v="2019-20"/>
    <x v="1"/>
    <s v="2019-20"/>
    <d v="2019-07-12T07:10:20"/>
  </r>
  <r>
    <x v="13"/>
    <n v="72598617"/>
    <s v="Grado en Enfermería"/>
    <n v="72598617"/>
    <s v="MARIA"/>
    <s v="GONZALEZ"/>
    <s v="BARRADO"/>
    <s v="maria.gonzalezb@alum.unirioja.es"/>
    <s v="2019-20"/>
    <x v="0"/>
    <s v="2019-20"/>
    <d v="2019-07-12T09:43:33"/>
  </r>
  <r>
    <x v="13"/>
    <n v="58012814"/>
    <s v="Grado en Enfermería"/>
    <n v="58012814"/>
    <s v="EIDER"/>
    <s v="ARRÓNIZ"/>
    <s v="ZUBIZARRETA"/>
    <s v="eider.arroniz@alum.unirioja.es"/>
    <s v="2019-20"/>
    <x v="0"/>
    <s v="2019-20"/>
    <d v="2019-07-13T10:43:29"/>
  </r>
  <r>
    <x v="13"/>
    <n v="46368044"/>
    <s v="Grado en Enfermería"/>
    <n v="46368044"/>
    <s v="MAIDER"/>
    <s v="CORTAZAR"/>
    <s v="SÁNCHEZ"/>
    <s v="maider.cortazar@alum.unirioja.es"/>
    <s v="2019-20"/>
    <x v="0"/>
    <s v="2019-20"/>
    <d v="2019-07-13T10:47:26"/>
  </r>
  <r>
    <x v="13"/>
    <n v="53980823"/>
    <s v="Grado en Enfermería"/>
    <n v="53980823"/>
    <s v="ANDREA"/>
    <s v="BLAZQUEZ"/>
    <s v="PRADA"/>
    <s v="andrea.blazquez@alum.unirioja.es"/>
    <s v="2019-20"/>
    <x v="0"/>
    <s v="2019-20"/>
    <d v="2019-07-13T11:21:38"/>
  </r>
  <r>
    <x v="13"/>
    <n v="34286280"/>
    <s v="Grado en Enfermería"/>
    <n v="34286280"/>
    <s v="CARMEN"/>
    <s v="SAÁ"/>
    <s v="DÍAZ"/>
    <s v="carmen.saa@alum.unirioja.es"/>
    <s v="2019-20"/>
    <x v="0"/>
    <s v="2019-20"/>
    <d v="2019-07-14T11:44:23"/>
  </r>
  <r>
    <x v="13"/>
    <n v="20976418"/>
    <s v="Grado en Enfermería"/>
    <n v="20976418"/>
    <s v="AINHOA"/>
    <s v="NAVAS"/>
    <s v="DEL RIO"/>
    <s v="ainhoa.navas@alum.unirioja.es"/>
    <s v="2019-20"/>
    <x v="0"/>
    <s v="2019-20"/>
    <d v="2019-07-15T12:46:47"/>
  </r>
  <r>
    <x v="13"/>
    <n v="18069381"/>
    <s v="Grado en Enfermería"/>
    <n v="18069381"/>
    <s v="JORGE"/>
    <s v="TRICAS"/>
    <s v="PERALTA"/>
    <s v="jorge.tricas@alum.unirioja.es"/>
    <s v="2019-20"/>
    <x v="0"/>
    <s v="2019-20"/>
    <d v="2019-07-15T10:03:41"/>
  </r>
  <r>
    <x v="13"/>
    <n v="46367888"/>
    <s v="Grado en Enfermería"/>
    <n v="46367888"/>
    <s v="ITSASO"/>
    <s v="IRUSTA"/>
    <s v="ARRIEN"/>
    <s v="itsaso.irusta@alum.unirioja.es"/>
    <s v="2019-20"/>
    <x v="0"/>
    <s v="2019-20"/>
    <d v="2019-07-15T10:09:35"/>
  </r>
  <r>
    <x v="13"/>
    <n v="18091012"/>
    <s v="Grado en Enfermería"/>
    <n v="18091012"/>
    <s v="LUCIA"/>
    <s v="SANTOLAYA"/>
    <s v="VECINO"/>
    <s v="lucia.santolaya@alum.unirioja.es"/>
    <s v="2019-20"/>
    <x v="0"/>
    <s v="2019-20"/>
    <d v="2019-07-15T10:29:29"/>
  </r>
  <r>
    <x v="13"/>
    <n v="16098745"/>
    <s v="Grado en Enfermería"/>
    <n v="16098745"/>
    <s v="UNAI"/>
    <s v="BERMEJO"/>
    <s v="EGUILETA"/>
    <s v="unai.bermejo@alum.unirioja.es"/>
    <s v="2019-20"/>
    <x v="0"/>
    <s v="2019-20"/>
    <d v="2019-07-15T10:30:35"/>
  </r>
  <r>
    <x v="13"/>
    <n v="72851903"/>
    <s v="Grado en Enfermería"/>
    <n v="72851903"/>
    <s v="NEREA"/>
    <s v="BUGALLO"/>
    <s v="GARCÍA"/>
    <s v="nerea.bugallo@alum.unirioja.es"/>
    <s v="2019-20"/>
    <x v="0"/>
    <s v="2019-20"/>
    <d v="2019-07-15T11:27:03"/>
  </r>
  <r>
    <x v="13"/>
    <n v="16630246"/>
    <s v="Grado en Enfermería"/>
    <n v="16630246"/>
    <s v="MARINA"/>
    <s v="NAVARRO"/>
    <s v="MADRAZO"/>
    <s v="marina.navarro@alum.unirioja.es"/>
    <s v="2019-20"/>
    <x v="0"/>
    <s v="2019-20"/>
    <d v="2019-07-15T12:38:55"/>
  </r>
  <r>
    <x v="13"/>
    <n v="53983718"/>
    <s v="Grado en Enfermería"/>
    <n v="53983718"/>
    <s v="JESÚS"/>
    <s v="COCA"/>
    <s v="ALMAZAN"/>
    <s v="jesus.coca@alum.unirioja.es"/>
    <s v="2019-20"/>
    <x v="0"/>
    <s v="2019-20"/>
    <d v="2019-07-15T01:03:20"/>
  </r>
  <r>
    <x v="13"/>
    <n v="79126614"/>
    <s v="Grado en Enfermería"/>
    <n v="79126614"/>
    <s v="IDOYA"/>
    <s v="CANTON DE SALAZAR"/>
    <s v="ESTEBAN"/>
    <s v="idoya.canton-desalazar@alum.unirioja.es"/>
    <s v="2019-20"/>
    <x v="0"/>
    <s v="2019-20"/>
    <d v="2019-07-15T04:40:53"/>
  </r>
  <r>
    <x v="13"/>
    <n v="58015171"/>
    <s v="Grado en Enfermería"/>
    <n v="58015171"/>
    <s v="OXEL"/>
    <s v="ARESTI"/>
    <s v="ZUBIZARRETA"/>
    <s v="oxel.aresti@alum.unirioja.es"/>
    <s v="2019-20"/>
    <x v="0"/>
    <s v="2019-20"/>
    <d v="2019-07-15T05:38:36"/>
  </r>
  <r>
    <x v="13"/>
    <n v="16623760"/>
    <s v="Grado en Enfermería"/>
    <n v="16623760"/>
    <s v="ALBA"/>
    <s v="MACÍAS"/>
    <s v="CARRERA"/>
    <s v="alba.macias@alum.unirioja.es"/>
    <s v="2019-20"/>
    <x v="1"/>
    <s v="2019-20"/>
    <d v="2019-07-15T06:29:05"/>
  </r>
  <r>
    <x v="13"/>
    <n v="72518591"/>
    <s v="Grado en Enfermería"/>
    <n v="72518591"/>
    <s v="JANIRE"/>
    <s v="HUERTAS"/>
    <s v="PENCO"/>
    <s v="janire.huertas@alum.unirioja.es"/>
    <s v="2019-20"/>
    <x v="0"/>
    <s v="2019-20"/>
    <d v="2019-07-15T07:28:38"/>
  </r>
  <r>
    <x v="13"/>
    <s v="Y5728655"/>
    <s v="Grado en Enfermería"/>
    <s v="Y5728655"/>
    <s v="YULIIA"/>
    <s v="POPIAN"/>
    <s v="XX"/>
    <s v="yuliia.popian@alum.unirioja.es"/>
    <s v="2019-20"/>
    <x v="0"/>
    <s v="2019-20"/>
    <d v="2019-07-15T09:57:45"/>
  </r>
  <r>
    <x v="13"/>
    <n v="16637103"/>
    <s v="Grado en Enfermería"/>
    <n v="16637103"/>
    <s v="BELÉN"/>
    <s v="SOLANO"/>
    <s v="LUIS"/>
    <s v="belen.solano@alum.unirioja.es"/>
    <s v="2019-20"/>
    <x v="0"/>
    <s v="2019-20"/>
    <d v="2019-07-16T11:32:21"/>
  </r>
  <r>
    <x v="13"/>
    <n v="21141522"/>
    <s v="Grado en Enfermería"/>
    <n v="21141522"/>
    <s v="BELÉN"/>
    <s v="OLABARRIA"/>
    <s v="SAN CRISTÓBAL"/>
    <s v="belen.olabarria@alum.unirioja.es"/>
    <s v="2019-20"/>
    <x v="0"/>
    <s v="2019-20"/>
    <d v="2019-07-16T04:04:21"/>
  </r>
  <r>
    <x v="13"/>
    <n v="17496353"/>
    <s v="Grado en Enfermería"/>
    <n v="17496353"/>
    <s v="RAQUEL"/>
    <s v="PINILLOS"/>
    <s v="OROZ"/>
    <s v="raquel.pinillos@alum.unirioja.es"/>
    <s v="2019-20"/>
    <x v="0"/>
    <s v="2019-20"/>
    <d v="2019-07-16T04:15:20"/>
  </r>
  <r>
    <x v="13"/>
    <n v="72836379"/>
    <s v="Grado en Enfermería"/>
    <n v="72836379"/>
    <s v="MAIALEN"/>
    <s v="ESNAL"/>
    <s v="ERRAZQUIN"/>
    <s v="maialen.esnal@alum.unirioja.es"/>
    <s v="2019-20"/>
    <x v="0"/>
    <s v="2019-20"/>
    <d v="2019-07-16T04:49:13"/>
  </r>
  <r>
    <x v="13"/>
    <n v="79297582"/>
    <s v="Grado en Enfermería"/>
    <n v="79297582"/>
    <s v="KAYLA"/>
    <s v="LAMBARRI"/>
    <s v="LOPEZ"/>
    <s v="kayla.lambarri@alum.unirioja.es"/>
    <s v="2019-20"/>
    <x v="0"/>
    <s v="2019-20"/>
    <d v="2019-07-16T05:34:21"/>
  </r>
  <r>
    <x v="13"/>
    <n v="18082900"/>
    <s v="Grado en Enfermería"/>
    <n v="18082900"/>
    <s v="JULEN"/>
    <s v="SASTRE"/>
    <s v="MERINO"/>
    <s v="julen.sastre@alum.unirioja.es"/>
    <s v="2019-20"/>
    <x v="0"/>
    <s v="2019-20"/>
    <d v="2019-07-16T09:27:09"/>
  </r>
  <r>
    <x v="13"/>
    <n v="73481659"/>
    <s v="Grado en Enfermería"/>
    <n v="73481659"/>
    <s v="ERNESTO"/>
    <s v="GOÑI"/>
    <s v="MACUA"/>
    <s v="ernesto.goni@alum.unirioja.es"/>
    <s v="2019-20"/>
    <x v="1"/>
    <s v="2019-20"/>
    <d v="2019-07-17T11:45:54"/>
  </r>
  <r>
    <x v="13"/>
    <n v="79008614"/>
    <s v="Grado en Enfermería"/>
    <n v="79008614"/>
    <s v="AINARA"/>
    <s v="CASTRO"/>
    <s v="NEGRETE"/>
    <s v="ainara.castro@alum.unirioja.es"/>
    <s v="2019-20"/>
    <x v="0"/>
    <s v="2019-20"/>
    <d v="2019-07-18T10:30:32"/>
  </r>
  <r>
    <x v="13"/>
    <n v="22765595"/>
    <s v="Grado en Enfermería"/>
    <n v="22765595"/>
    <s v="BORJA"/>
    <s v="GONZALEZ"/>
    <s v="MARTINEZ"/>
    <s v="borja.gonzalezm@alum.unirioja.es"/>
    <s v="2019-20"/>
    <x v="0"/>
    <s v="2019-20"/>
    <d v="2019-07-22T10:16:36"/>
  </r>
  <r>
    <x v="13"/>
    <n v="18088692"/>
    <s v="Grado en Enfermería"/>
    <n v="18088692"/>
    <s v="ÁNGELA"/>
    <s v="ZORZANO"/>
    <s v="GORDILLO"/>
    <s v="angela.zorzano@alum.unirioja.es"/>
    <s v="2019-20"/>
    <x v="0"/>
    <s v="2019-20"/>
    <d v="2019-07-22T10:34:23"/>
  </r>
  <r>
    <x v="13"/>
    <n v="22760543"/>
    <s v="Grado en Enfermería"/>
    <n v="22760543"/>
    <s v="ARRATE"/>
    <s v="MARDONES"/>
    <s v="LAFUENTE"/>
    <s v="arrate.mardones@alum.unirioja.es"/>
    <s v="2019-20"/>
    <x v="0"/>
    <s v="2019-20"/>
    <d v="2019-07-22T10:53:45"/>
  </r>
  <r>
    <x v="13"/>
    <n v="16638193"/>
    <s v="Grado en Enfermería"/>
    <n v="16638193"/>
    <s v="MARINA"/>
    <s v="GORDO"/>
    <s v="RIBERA"/>
    <s v="marina.gordo@alum.unirioja.es"/>
    <s v="2019-20"/>
    <x v="0"/>
    <s v="2019-20"/>
    <d v="2019-07-22T11:19:22"/>
  </r>
  <r>
    <x v="13"/>
    <n v="45993228"/>
    <s v="Grado en Enfermería"/>
    <n v="45993228"/>
    <s v="SANDRA"/>
    <s v="FERRERA"/>
    <s v="MOGROBEJO"/>
    <s v="sandra.ferrera@alum.unirioja.es"/>
    <s v="2019-20"/>
    <x v="0"/>
    <s v="2019-20"/>
    <d v="2019-07-22T11:57:21"/>
  </r>
  <r>
    <x v="13"/>
    <n v="20976850"/>
    <s v="Grado en Enfermería"/>
    <n v="20976850"/>
    <s v="MAIALEN"/>
    <s v="DEL RÍO"/>
    <s v="RUBIO"/>
    <s v="maialen.del-rio@alum.unirioja.es"/>
    <s v="2019-20"/>
    <x v="0"/>
    <s v="2019-20"/>
    <d v="2019-07-22T12:00:28"/>
  </r>
  <r>
    <x v="13"/>
    <n v="44573479"/>
    <s v="Grado en Enfermería"/>
    <n v="44573479"/>
    <s v="EIDER"/>
    <s v="ALBISTUR"/>
    <s v="UNZAIN"/>
    <s v="eider.albistur@alum.unirioja.es"/>
    <s v="2019-20"/>
    <x v="0"/>
    <s v="2019-20"/>
    <d v="2019-07-22T12:23:52"/>
  </r>
  <r>
    <x v="13"/>
    <n v="58044612"/>
    <s v="Grado en Enfermería"/>
    <n v="58044612"/>
    <s v="ALEXANDER"/>
    <s v="CRESPO"/>
    <s v="CARBONELL"/>
    <s v="alexander.crespo@alum.unirioja.es"/>
    <s v="2019-20"/>
    <x v="0"/>
    <s v="2019-20"/>
    <d v="2019-07-22T01:30:45"/>
  </r>
  <r>
    <x v="13"/>
    <n v="16627264"/>
    <s v="Grado en Enfermería"/>
    <n v="16627264"/>
    <s v="LEIRE"/>
    <s v="RAMÍREZ"/>
    <s v="GARCÍA"/>
    <s v="leire.ramirez@alum.unirioja.es"/>
    <s v="2019-20"/>
    <x v="0"/>
    <s v="2019-20"/>
    <d v="2019-07-22T01:43:04"/>
  </r>
  <r>
    <x v="13"/>
    <n v="18075462"/>
    <s v="Grado en Enfermería"/>
    <n v="18075462"/>
    <s v="ÁNGELA"/>
    <s v="HERNÁNDEZ"/>
    <s v="ESPINOSA"/>
    <s v="angela.hernandez@alum.unirioja.es"/>
    <s v="2019-20"/>
    <x v="0"/>
    <s v="2019-20"/>
    <d v="2019-07-22T04:12:38"/>
  </r>
  <r>
    <x v="13"/>
    <n v="72858503"/>
    <s v="Grado en Enfermería"/>
    <n v="72858503"/>
    <s v="ITZIAR"/>
    <s v="EGEA"/>
    <s v="ROMO"/>
    <s v="itziar.egea@alum.unirioja.es"/>
    <s v="2019-20"/>
    <x v="0"/>
    <s v="2019-20"/>
    <d v="2019-07-23T10:00:28"/>
  </r>
  <r>
    <x v="13"/>
    <n v="79176664"/>
    <s v="Grado en Enfermería"/>
    <n v="79176664"/>
    <s v="AITOR"/>
    <s v="DEL HOYO"/>
    <s v="MORALES"/>
    <s v="aitor.del-hoyo@alum.unirioja.es"/>
    <s v="2019-20"/>
    <x v="0"/>
    <s v="2019-20"/>
    <d v="2019-07-22T09:36:49"/>
  </r>
  <r>
    <x v="13"/>
    <n v="20976646"/>
    <s v="Grado en Enfermería"/>
    <n v="20976646"/>
    <s v="NAROA"/>
    <s v="CONCEPCION"/>
    <s v="ZARRAGA"/>
    <s v="naroa.concepcion@alum.unirioja.es"/>
    <s v="2019-20"/>
    <x v="0"/>
    <s v="2019-20"/>
    <d v="2019-07-22T09:42:44"/>
  </r>
  <r>
    <x v="13"/>
    <n v="20977070"/>
    <s v="Grado en Enfermería"/>
    <n v="20977070"/>
    <s v="OLATZ"/>
    <s v="CORTON"/>
    <s v="CARRASCO"/>
    <s v="olatz.corton@alum.unirioja.es"/>
    <s v="2019-20"/>
    <x v="0"/>
    <s v="2019-20"/>
    <d v="2019-07-23T10:27:07"/>
  </r>
  <r>
    <x v="13"/>
    <n v="18092585"/>
    <s v="Grado en Enfermería"/>
    <n v="18092585"/>
    <s v="ANA"/>
    <s v="SACRISTÁN"/>
    <s v="ARRIOLA"/>
    <s v="ana.sacristan@alum.unirioja.es"/>
    <s v="2019-20"/>
    <x v="0"/>
    <s v="2019-20"/>
    <d v="2019-07-23T10:43:36"/>
  </r>
  <r>
    <x v="13"/>
    <n v="79189723"/>
    <s v="Grado en Enfermería"/>
    <n v="79189723"/>
    <s v="MAITE"/>
    <s v="MADARIETA"/>
    <s v="LOZA"/>
    <s v="maite.madarieta@alum.unirioja.es"/>
    <s v="2019-20"/>
    <x v="0"/>
    <s v="2019-20"/>
    <d v="2019-07-23T11:34:53"/>
  </r>
  <r>
    <x v="13"/>
    <n v="21045251"/>
    <s v="Grado en Enfermería"/>
    <n v="21045251"/>
    <s v="CONCEPCIÓN"/>
    <s v="PASCUAL"/>
    <s v="GALDÁMEZ"/>
    <s v="concepcion.pascual@alum.unirioja.es"/>
    <s v="2019-20"/>
    <x v="0"/>
    <s v="2019-20"/>
    <d v="2019-07-25T12:09:14"/>
  </r>
  <r>
    <x v="13"/>
    <n v="44644301"/>
    <s v="Grado en Enfermería"/>
    <n v="44644301"/>
    <s v="NEREA"/>
    <s v="SANZ DE ACEDO"/>
    <s v="VEGA"/>
    <s v="nerea.sanz-deacedo@alum.unirioja.es"/>
    <s v="2019-20"/>
    <x v="0"/>
    <s v="2019-20"/>
    <d v="2019-07-26T11:30:30"/>
  </r>
  <r>
    <x v="13"/>
    <n v="72605216"/>
    <s v="Grado en Enfermería"/>
    <n v="72605216"/>
    <s v="ANE"/>
    <s v="TENA"/>
    <s v="GONZALEZ"/>
    <s v="ane.tena@alum.unirioja.es"/>
    <s v="2019-20"/>
    <x v="0"/>
    <s v="2019-20"/>
    <d v="2019-07-29T10:44:22"/>
  </r>
  <r>
    <x v="13"/>
    <n v="44336707"/>
    <s v="Grado en Enfermería"/>
    <n v="44336707"/>
    <s v="ANE"/>
    <s v="GARCIA"/>
    <s v="RODRIGUEZ"/>
    <s v="ane.garcia@alum.unirioja.es"/>
    <s v="2019-20"/>
    <x v="0"/>
    <s v="2019-20"/>
    <d v="2019-07-24T10:03:55"/>
  </r>
  <r>
    <x v="13"/>
    <n v="22763319"/>
    <s v="Grado en Enfermería"/>
    <n v="22763319"/>
    <s v="LEIRE"/>
    <s v="GONZALEZ"/>
    <s v="MARTIN"/>
    <s v="leire.gonzalezm@alum.unirioja.es"/>
    <s v="2019-20"/>
    <x v="0"/>
    <s v="2019-20"/>
    <d v="2019-07-23T01:43:54"/>
  </r>
  <r>
    <x v="13"/>
    <n v="49581180"/>
    <s v="Grado en Enfermería"/>
    <n v="49581180"/>
    <s v="AMAIUR"/>
    <s v="ECHEVERRIA"/>
    <s v="SAGARZAZU"/>
    <s v="amaiur.echeverria@alum.unirioja.es"/>
    <s v="2019-20"/>
    <x v="0"/>
    <s v="2019-20"/>
    <d v="2019-07-23T05:51:32"/>
  </r>
  <r>
    <x v="13"/>
    <n v="45893597"/>
    <s v="Grado en Enfermería"/>
    <n v="45893597"/>
    <s v="AINARA"/>
    <s v="LOROÑO"/>
    <s v="SEISDEDOS"/>
    <s v="ainara.lorono@alum.unirioja.es"/>
    <s v="2019-20"/>
    <x v="0"/>
    <s v="2019-20"/>
    <d v="2019-07-23T11:41:17"/>
  </r>
  <r>
    <x v="13"/>
    <n v="79115454"/>
    <s v="Grado en Enfermería"/>
    <n v="79115454"/>
    <s v="AITOR"/>
    <s v="ÁLVAREZ"/>
    <s v="MACÍAS"/>
    <s v="aitor.alvarez@alum.unirioja.es"/>
    <s v="2019-20"/>
    <x v="0"/>
    <s v="2019-20"/>
    <d v="2019-07-24T09:26:27"/>
  </r>
  <r>
    <x v="13"/>
    <s v="Y5492941"/>
    <s v="Grado en Enfermería"/>
    <s v="Y5492941"/>
    <s v="YULIANA ANDREA"/>
    <s v="SANTOS"/>
    <s v="CALDERÓN"/>
    <s v="yuliana-andrea.santos@alum.unirioja.es"/>
    <s v="2019-20"/>
    <x v="0"/>
    <s v="2019-20"/>
    <d v="2019-08-21T12:21:37"/>
  </r>
  <r>
    <x v="13"/>
    <n v="16619755"/>
    <s v="Grado en Enfermería"/>
    <n v="16619755"/>
    <s v="IRIS"/>
    <s v="ITURRALDE"/>
    <s v="JAUREGUI"/>
    <s v="iris.iturralde@alum.unirioja.es"/>
    <s v="2019-20"/>
    <x v="0"/>
    <s v="2019-20"/>
    <d v="2019-08-22T04:01:43"/>
  </r>
  <r>
    <x v="13"/>
    <n v="73518878"/>
    <s v="Grado en Enfermería"/>
    <n v="73518878"/>
    <s v="ANA"/>
    <s v="MATEO"/>
    <s v="IZQUIERDO"/>
    <s v="ana.mateoi@alum.unirioja.es"/>
    <s v="2019-20"/>
    <x v="0"/>
    <s v="2019-20"/>
    <d v="2019-08-22T05:12:14"/>
  </r>
  <r>
    <x v="13"/>
    <n v="18074216"/>
    <s v="Grado en Enfermería"/>
    <n v="18074216"/>
    <s v="IKER"/>
    <s v="GARCÍA"/>
    <s v="BILBAO"/>
    <s v="iker.garcia@alum.unirioja.es"/>
    <s v="2019-20"/>
    <x v="0"/>
    <s v="2019-20"/>
    <d v="2019-08-23T09:27:31"/>
  </r>
  <r>
    <x v="13"/>
    <n v="16635871"/>
    <s v="Grado en Enfermería"/>
    <n v="16635871"/>
    <s v="SERGIO"/>
    <s v="GONZÁLEZ"/>
    <s v="GONZÁLEZ"/>
    <s v="sergio.gonzalezg@alum.unirioja.es"/>
    <s v="2019-20"/>
    <x v="0"/>
    <s v="2019-20"/>
    <d v="2019-09-04T12:41:38"/>
  </r>
  <r>
    <x v="13"/>
    <n v="78995486"/>
    <s v="Grado en Enfermería"/>
    <n v="78995486"/>
    <s v="INES"/>
    <s v="LOPEZ DE CALLE"/>
    <s v="OLAETA"/>
    <s v="ines.lopez-decalle@alum.unirioja.es"/>
    <s v="2019-20"/>
    <x v="0"/>
    <s v="2019-20"/>
    <d v="2019-09-04T05:09:29"/>
  </r>
  <r>
    <x v="13"/>
    <n v="16638575"/>
    <s v="Grado en Enfermería"/>
    <n v="16638575"/>
    <s v="MASUTA"/>
    <s v="GIL"/>
    <s v="ABAD"/>
    <s v="masuta.gil@alum.unirioja.es"/>
    <s v="2019-20"/>
    <x v="0"/>
    <s v="2019-20"/>
    <d v="2019-09-09T01:13:03"/>
  </r>
  <r>
    <x v="13"/>
    <n v="58019960"/>
    <s v="Grado en Enfermería"/>
    <n v="58019960"/>
    <s v="ELENE"/>
    <s v="ZULOAGA"/>
    <s v="ELKOROIRIBE"/>
    <s v="elene.zuloaga@alum.unirioja.es"/>
    <s v="2019-20"/>
    <x v="0"/>
    <s v="2019-20"/>
    <d v="2019-09-09T04:03:55"/>
  </r>
  <r>
    <x v="13"/>
    <n v="46367430"/>
    <s v="Grado en Enfermería"/>
    <n v="46367430"/>
    <s v="IRUNE"/>
    <s v="CASTILLA"/>
    <s v="AREITIOAURTENA"/>
    <s v="irune.castilla@alum.unirioja.es"/>
    <s v="2019-20"/>
    <x v="0"/>
    <s v="2019-20"/>
    <d v="2019-09-10T03:40:42"/>
  </r>
  <r>
    <x v="13"/>
    <n v="72558609"/>
    <s v="Grado en Enfermería"/>
    <n v="72558609"/>
    <s v="IKER"/>
    <s v="LOPEZ"/>
    <s v="SAROBE"/>
    <s v="iker.lopezs@alum.unirioja.es"/>
    <s v="2019-20"/>
    <x v="0"/>
    <s v="2019-20"/>
    <d v="2019-09-11T01:13:08"/>
  </r>
  <r>
    <x v="13"/>
    <n v="73437555"/>
    <s v="Grado en Enfermería"/>
    <n v="73437555"/>
    <s v="ASIER"/>
    <s v="GOLDARAZ"/>
    <s v="ARTOLA"/>
    <s v="asier.goldaraz@alum.unirioja.es"/>
    <s v="2019-20"/>
    <x v="0"/>
    <s v="2019-20"/>
    <d v="2019-09-11T04:18:47"/>
  </r>
  <r>
    <x v="13"/>
    <n v="79227422"/>
    <s v="Grado en Enfermería"/>
    <n v="79227422"/>
    <s v="MARÍA"/>
    <s v="DE LLANO"/>
    <s v="IBISATE"/>
    <s v="maria.de-llano@alum.unirioja.es"/>
    <s v="2019-20"/>
    <x v="0"/>
    <s v="2019-20"/>
    <d v="2019-09-11T05:18:13"/>
  </r>
  <r>
    <x v="13"/>
    <n v="79127806"/>
    <s v="Grado en Enfermería"/>
    <n v="79127806"/>
    <s v="ITSASNE"/>
    <s v="PÉREZ"/>
    <s v="DEL OLMO"/>
    <s v="itsasne.perez@alum.unirioja.es"/>
    <s v="2019-20"/>
    <x v="0"/>
    <s v="2019-20"/>
    <d v="2019-09-19T12:47:38"/>
  </r>
  <r>
    <x v="13"/>
    <n v="72514925"/>
    <s v="Grado en Enfermería"/>
    <n v="72514925"/>
    <s v="UXUE"/>
    <s v="ARIZMENDI"/>
    <s v="USABIAGA"/>
    <s v="uxue.arizmendi@alum.unirioja.es"/>
    <s v="2019-20"/>
    <x v="0"/>
    <s v="2019-20"/>
    <d v="2019-09-19T08:30:58"/>
  </r>
  <r>
    <x v="13"/>
    <n v="16097054"/>
    <s v="Grado en Enfermería"/>
    <n v="16097054"/>
    <s v="SARA"/>
    <s v="HERRERO"/>
    <s v="SÁNCHEZ"/>
    <s v="sara.herrero@alum.unirioja.es"/>
    <s v="2019-20"/>
    <x v="0"/>
    <s v="2019-20"/>
    <d v="2019-09-21T08:51:19"/>
  </r>
  <r>
    <x v="13"/>
    <n v="18075081"/>
    <s v="Grado en Enfermería"/>
    <n v="18075081"/>
    <s v="SARA"/>
    <s v="GARCÍA"/>
    <s v="RUIZ"/>
    <s v="sara.garciaru@alum.unirioja.es"/>
    <s v="2019-20"/>
    <x v="0"/>
    <s v="2019-20"/>
    <d v="2019-09-23T04:18:00"/>
  </r>
  <r>
    <x v="13"/>
    <n v="79174708"/>
    <s v="Grado en Enfermería"/>
    <n v="79174708"/>
    <s v="MAITE"/>
    <s v="RAFAEL"/>
    <s v="LEZAMIZ"/>
    <s v="maite.rafael@alum.unirioja.es"/>
    <s v="2019-20"/>
    <x v="0"/>
    <s v="2019-20"/>
    <d v="2019-10-03T12:51:34"/>
  </r>
  <r>
    <x v="13"/>
    <n v="44643425"/>
    <s v="Grado en Enfermería"/>
    <n v="44643425"/>
    <s v="ANA"/>
    <s v="CONDE"/>
    <s v="LÓPEZ"/>
    <s v="ana.conde@alum.unirioja.es"/>
    <s v="2019-20"/>
    <x v="1"/>
    <s v="2019-20"/>
    <d v="2019-10-29T02:18:52"/>
  </r>
  <r>
    <x v="14"/>
    <n v="16612933"/>
    <s v="Doctorado en Ciencias Biomédicas y Biotecnológicas"/>
    <n v="16612933"/>
    <s v="MIRIAN"/>
    <s v="RUIZ DE LA CUESTA"/>
    <s v="LÓPEZ"/>
    <s v="mirian.ruiz-de-la-cuesta@alum.unirioja.es"/>
    <s v="2013-14"/>
    <x v="1"/>
    <s v="2019-20"/>
    <d v="2019-09-11T07:56:55"/>
  </r>
  <r>
    <x v="14"/>
    <n v="72072045"/>
    <s v="Doctorado en Ciencias Biomédicas y Biotecnológicas"/>
    <n v="72072045"/>
    <s v="JOSÉ MANUEL"/>
    <s v="AZCONA"/>
    <s v="GUTIÉRREZ"/>
    <s v="jose-manuel.azcona@alum.unirioja.es"/>
    <s v="2013-14"/>
    <x v="1"/>
    <s v="2019-20"/>
    <d v="2019-09-09T04:00:03"/>
  </r>
  <r>
    <x v="14"/>
    <n v="32805269"/>
    <s v="Doctorado en Ciencias Biomédicas y Biotecnológicas"/>
    <n v="32805269"/>
    <s v="MARCOS"/>
    <s v="VILARIÑO"/>
    <s v="CAMEÁN"/>
    <s v="marcos.vilarino@alum.unirioja.es"/>
    <s v="2014-15"/>
    <x v="1"/>
    <s v="2019-20"/>
    <d v="2019-07-30T04:01:14"/>
  </r>
  <r>
    <x v="14"/>
    <n v="7974334"/>
    <s v="Doctorado en Ciencias Biomédicas y Biotecnológicas"/>
    <n v="7974334"/>
    <s v="ALFONSO"/>
    <s v="MARTÍN"/>
    <s v="CARNICERO"/>
    <s v="alfonso.martin@alum.unirioja.es"/>
    <s v="2014-15"/>
    <x v="1"/>
    <s v="2019-20"/>
    <d v="2019-11-15T12:45:56"/>
  </r>
  <r>
    <x v="14"/>
    <n v="30648818"/>
    <s v="Doctorado en Ciencias Biomédicas y Biotecnológicas"/>
    <n v="30648818"/>
    <s v="INMACULADA"/>
    <s v="FERNÁNDEZ"/>
    <s v="DURÁN"/>
    <s v="inmaculada.fernandez@alum.unirioja.es"/>
    <s v="2014-15"/>
    <x v="1"/>
    <s v="2019-20"/>
    <d v="2019-07-28T05:39:34"/>
  </r>
  <r>
    <x v="14"/>
    <n v="29124108"/>
    <s v="Doctorado en Ciencias Biomédicas y Biotecnológicas"/>
    <n v="29124108"/>
    <s v="ISABEL"/>
    <s v="SÁENZ"/>
    <s v="MORENO"/>
    <s v="isabel.saenzm@alum.unirioja.es"/>
    <s v="2015-16"/>
    <x v="0"/>
    <s v="2019-20"/>
    <d v="2019-07-31T08:58:26"/>
  </r>
  <r>
    <x v="14"/>
    <n v="44647489"/>
    <s v="Doctorado en Ciencias Biomédicas y Biotecnológicas"/>
    <n v="44647489"/>
    <s v="LAURA"/>
    <s v="RUIZ"/>
    <s v="RIPA"/>
    <s v="laura.ruiz@alum.unirioja.es"/>
    <s v="2015-16"/>
    <x v="0"/>
    <s v="2019-20"/>
    <d v="2019-07-25T01:00:28"/>
  </r>
  <r>
    <x v="14"/>
    <n v="16601538"/>
    <s v="Doctorado en Ciencias Biomédicas y Biotecnológicas"/>
    <n v="16601538"/>
    <s v="ANDRA"/>
    <s v="SERRANO"/>
    <s v="PÉREZ"/>
    <s v="andra.serrano@alum.unirioja.es"/>
    <s v="2016-17"/>
    <x v="1"/>
    <s v="2019-20"/>
    <d v="2019-07-24T06:39:27"/>
  </r>
  <r>
    <x v="14"/>
    <n v="16614633"/>
    <s v="Doctorado en Ciencias Biomédicas y Biotecnológicas"/>
    <n v="16614633"/>
    <s v="ANA"/>
    <s v="PARIENTE"/>
    <s v="DELGADO"/>
    <s v="ana.pariente@alum.unirioja.es"/>
    <s v="2016-17"/>
    <x v="0"/>
    <s v="2019-20"/>
    <d v="2019-07-29T05:21:01"/>
  </r>
  <r>
    <x v="14"/>
    <n v="16623437"/>
    <s v="Doctorado en Ciencias Biomédicas y Biotecnológicas"/>
    <n v="16623437"/>
    <s v="NEREA"/>
    <s v="ORTEGA"/>
    <s v="UNANUE"/>
    <s v="nerea.ortega@alum.unirioja.es"/>
    <s v="2016-17"/>
    <x v="1"/>
    <s v="2019-20"/>
    <d v="2019-09-27T01:10:18"/>
  </r>
  <r>
    <x v="14"/>
    <n v="16624785"/>
    <s v="Doctorado en Ciencias Biomédicas y Biotecnológicas"/>
    <n v="16624785"/>
    <s v="ELVIRA"/>
    <s v="ALFARO"/>
    <s v="ARNEDO"/>
    <s v="elvira.alfaro@alum.unirioja.es"/>
    <s v="2016-17"/>
    <x v="0"/>
    <s v="2019-20"/>
    <d v="2019-07-29T05:41:39"/>
  </r>
  <r>
    <x v="14"/>
    <n v="72795245"/>
    <s v="Doctorado en Ciencias Biomédicas y Biotecnológicas"/>
    <n v="72795245"/>
    <s v="ANA ISABEL"/>
    <s v="OCA"/>
    <s v="LÁZARO"/>
    <s v="ana-isabel.oca@alum.unirioja.es"/>
    <s v="2016-17"/>
    <x v="1"/>
    <s v="2019-20"/>
    <d v="2019-07-24T04:11:20"/>
  </r>
  <r>
    <x v="14"/>
    <n v="76038286"/>
    <s v="Doctorado en Ciencias Biomédicas y Biotecnológicas"/>
    <n v="76038286"/>
    <s v="ALEJANDRA"/>
    <s v="RONCERO"/>
    <s v="LÁZARO"/>
    <s v="alejandra.roncero@alum.unirioja.es"/>
    <s v="2016-17"/>
    <x v="1"/>
    <s v="2019-20"/>
    <d v="2019-09-12T03:59:26"/>
  </r>
  <r>
    <x v="14"/>
    <s v="B0492062"/>
    <s v="Doctorado en Ciencias Biomédicas y Biotecnológicas"/>
    <s v="B0492062"/>
    <s v="OLOUWAFEMI MISTOURATH"/>
    <s v="MAMA"/>
    <s v="."/>
    <s v="olouwafem.mama@alum.unirioja.es"/>
    <s v="2016-17"/>
    <x v="0"/>
    <s v="2019-20"/>
    <d v="2019-07-25T10:38:48"/>
  </r>
  <r>
    <x v="14"/>
    <n v="16614290"/>
    <s v="Doctorado en Ciencias Biomédicas y Biotecnológicas"/>
    <n v="16614290"/>
    <s v="MARÍA"/>
    <s v="DÍAZ DE CERIO"/>
    <s v="FLORES"/>
    <s v="maria.diazdecerio@alum.unirioja.es"/>
    <s v="2016-17"/>
    <x v="0"/>
    <s v="2019-20"/>
    <d v="2019-07-29T02:45:40"/>
  </r>
  <r>
    <x v="14"/>
    <n v="16583625"/>
    <s v="Doctorado en Ciencias Biomédicas y Biotecnológicas"/>
    <n v="16583625"/>
    <s v="MARIA BEATRIZ"/>
    <s v="FERNÁNDEZ"/>
    <s v="VALLEJO"/>
    <s v="maria-beatriz.fernandez@alum.unirioja.es"/>
    <s v="2017-18"/>
    <x v="1"/>
    <s v="2019-20"/>
    <d v="2019-07-30T03:56:35"/>
  </r>
  <r>
    <x v="14"/>
    <n v="16597725"/>
    <s v="Doctorado en Ciencias Biomédicas y Biotecnológicas"/>
    <n v="16597725"/>
    <s v="FRANCISCO"/>
    <s v="JULIÁN"/>
    <s v="VILLAVERDE"/>
    <s v="francisco.julian@alum.unirioja.es"/>
    <s v="2017-18"/>
    <x v="0"/>
    <s v="2019-20"/>
    <d v="2019-07-26T11:04:32"/>
  </r>
  <r>
    <x v="14"/>
    <n v="16618403"/>
    <s v="Doctorado en Ciencias Biomédicas y Biotecnológicas"/>
    <n v="16618403"/>
    <s v="VÍCTOR"/>
    <s v="ESCRICH"/>
    <s v="ITURBE"/>
    <s v="victor.escrich@alum.unirioja.es"/>
    <s v="2017-18"/>
    <x v="1"/>
    <s v="2019-20"/>
    <d v="2019-07-25T11:05:01"/>
  </r>
  <r>
    <x v="14"/>
    <n v="52870741"/>
    <s v="Doctorado en Ciencias Biomédicas y Biotecnológicas"/>
    <n v="52870741"/>
    <s v="JARA"/>
    <s v="GALLARDO"/>
    <s v="ANCIANO"/>
    <s v="jara.gallardo@alum.unirioja.es"/>
    <s v="2017-18"/>
    <x v="1"/>
    <s v="2019-20"/>
    <d v="2019-07-24T10:05:21"/>
  </r>
  <r>
    <x v="14"/>
    <n v="53726058"/>
    <s v="Doctorado en Ciencias Biomédicas y Biotecnológicas"/>
    <n v="53726058"/>
    <s v="ANA"/>
    <s v="MENCHER"/>
    <s v="BELTRÁN"/>
    <s v="ana.mencher@alum.unirioja.es"/>
    <s v="2017-18"/>
    <x v="0"/>
    <s v="2019-20"/>
    <d v="2019-07-25T01:37:19"/>
  </r>
  <r>
    <x v="14"/>
    <n v="72795013"/>
    <s v="Doctorado en Ciencias Biomédicas y Biotecnológicas"/>
    <n v="72795013"/>
    <s v="CRISTINA"/>
    <s v="GARCÍA"/>
    <s v="MURO"/>
    <s v="cristina.garciamu@alum.unirioja.es"/>
    <s v="2017-18"/>
    <x v="1"/>
    <s v="2019-20"/>
    <d v="2019-07-29T07:44:19"/>
  </r>
  <r>
    <x v="14"/>
    <n v="72988888"/>
    <s v="Doctorado en Ciencias Biomédicas y Biotecnológicas"/>
    <n v="72988888"/>
    <s v="CRISTINA"/>
    <s v="TOLEDO"/>
    <s v="GOTOR"/>
    <s v="cristina.toledo@alum.unirioja.es"/>
    <s v="2017-18"/>
    <x v="1"/>
    <s v="2019-20"/>
    <d v="2019-07-29T12:51:53"/>
  </r>
  <r>
    <x v="14"/>
    <n v="72996064"/>
    <s v="Doctorado en Ciencias Biomédicas y Biotecnológicas"/>
    <n v="72996064"/>
    <s v="TAMARA"/>
    <s v="RIVERO"/>
    <s v="SALVADOR"/>
    <s v="tamara.rivero@alum.unirioja.es"/>
    <s v="2017-18"/>
    <x v="0"/>
    <s v="2019-20"/>
    <d v="2019-07-31T08:55:37"/>
  </r>
  <r>
    <x v="14"/>
    <n v="75268560"/>
    <s v="Doctorado en Ciencias Biomédicas y Biotecnológicas"/>
    <n v="75268560"/>
    <s v="GUILLERMO"/>
    <s v="VERDEJO"/>
    <s v="MUÑOZ"/>
    <s v="guillermo.verdejo@alum.unirioja.es"/>
    <s v="2017-18"/>
    <x v="0"/>
    <s v="2019-20"/>
    <d v="2019-07-30T08:42:46"/>
  </r>
  <r>
    <x v="14"/>
    <n v="33539945"/>
    <s v="Doctorado en Ciencias Biomédicas y Biotecnológicas"/>
    <n v="33539945"/>
    <s v="MARÍA JOSÉ"/>
    <s v="CUMBRAOS"/>
    <s v="SÁNCHEZ"/>
    <s v="maria-jose.cumbraos@alum.unirioja.es"/>
    <s v="2017-18"/>
    <x v="0"/>
    <s v="2019-20"/>
    <d v="2019-09-19T10:06:03"/>
  </r>
  <r>
    <x v="14"/>
    <n v="16615024"/>
    <s v="Doctorado en Ciencias Biomédicas y Biotecnológicas"/>
    <n v="16615024"/>
    <s v="PABLO"/>
    <s v="VILLOSLADA"/>
    <s v="BLANCO"/>
    <s v="pablo.villoslada@alum.unirioja.es"/>
    <s v="2018-19"/>
    <x v="0"/>
    <s v="2019-20"/>
    <d v="2019-09-09T01:27:24"/>
  </r>
  <r>
    <x v="14"/>
    <n v="16619583"/>
    <s v="Doctorado en Ciencias Biomédicas y Biotecnológicas"/>
    <n v="16619583"/>
    <s v="RAQUEL"/>
    <s v="MARIN"/>
    <s v="GORRICHO"/>
    <s v="raquel.maring@alum.unirioja.es"/>
    <s v="2018-19"/>
    <x v="1"/>
    <s v="2019-20"/>
    <d v="2019-07-28T06:04:01"/>
  </r>
  <r>
    <x v="14"/>
    <n v="16623398"/>
    <s v="Doctorado en Ciencias Biomédicas y Biotecnológicas"/>
    <n v="16623398"/>
    <s v="PATRICIA"/>
    <s v="GARCÍA"/>
    <s v="NAVAS"/>
    <s v="patricia.garcian@alum.unirioja.es"/>
    <s v="2018-19"/>
    <x v="1"/>
    <s v="2019-20"/>
    <d v="2019-07-29T06:38:08"/>
  </r>
  <r>
    <x v="14"/>
    <n v="16644758"/>
    <s v="Doctorado en Ciencias Biomédicas y Biotecnológicas"/>
    <n v="16644758"/>
    <s v="ROSA"/>
    <s v="FERNÁNDEZ"/>
    <s v="FERNÁNDEZ"/>
    <s v="rosa.fernandez@alum.unirioja.es"/>
    <s v="2018-19"/>
    <x v="0"/>
    <s v="2019-20"/>
    <d v="2019-09-16T03:35:43"/>
  </r>
  <r>
    <x v="14"/>
    <n v="17760210"/>
    <s v="Doctorado en Ciencias Biomédicas y Biotecnológicas"/>
    <n v="17760210"/>
    <s v="NATALIA"/>
    <s v="PÉREZ"/>
    <s v="SERRANO"/>
    <s v="natalia.perezs@alum.unirioja.es"/>
    <s v="2018-19"/>
    <x v="0"/>
    <s v="2019-20"/>
    <d v="2019-07-28T08:36:25"/>
  </r>
  <r>
    <x v="14"/>
    <n v="50772095"/>
    <s v="Doctorado en Ciencias Biomédicas y Biotecnológicas"/>
    <n v="50772095"/>
    <s v="ELENA"/>
    <s v="MORILLA"/>
    <s v="MORALES"/>
    <s v="elena.morilla@alum.unirioja.es"/>
    <s v="2018-19"/>
    <x v="0"/>
    <s v="2019-20"/>
    <d v="2019-09-09T10:15:31"/>
  </r>
  <r>
    <x v="14"/>
    <n v="70067453"/>
    <s v="Doctorado en Ciencias Biomédicas y Biotecnológicas"/>
    <n v="70067453"/>
    <s v="GABRIELA"/>
    <s v="CHICHÓN"/>
    <s v="DE LA FUENTE"/>
    <s v="gabriela.chichon@alum.unirioja.es"/>
    <s v="2018-19"/>
    <x v="0"/>
    <s v="2019-20"/>
    <d v="2019-09-11T09:14:47"/>
  </r>
  <r>
    <x v="14"/>
    <n v="16618485"/>
    <s v="Doctorado en Ciencias Biomédicas y Biotecnológicas"/>
    <n v="16618485"/>
    <s v="ALFREDO"/>
    <s v="URTUBIA"/>
    <s v="NEGUERUELA"/>
    <s v="alfredo.urtubia@alum.unirioja.es"/>
    <s v="2018-19"/>
    <x v="0"/>
    <s v="2019-20"/>
    <d v="2019-09-11T10:27:47"/>
  </r>
  <r>
    <x v="14"/>
    <n v="16621023"/>
    <s v="Doctorado en Ciencias Biomédicas y Biotecnológicas"/>
    <n v="16621023"/>
    <s v="ALBA"/>
    <s v="MARTÍNEZ"/>
    <s v="LAORDEN"/>
    <s v="alba.martinezl@alum.unirioja.es"/>
    <s v="2019-20"/>
    <x v="0"/>
    <s v="2019-20"/>
    <d v="2019-09-26T12:20:31"/>
  </r>
  <r>
    <x v="14"/>
    <n v="16623732"/>
    <s v="Doctorado en Ciencias Biomédicas y Biotecnológicas"/>
    <n v="16623732"/>
    <s v="ANA"/>
    <s v="SAINZ"/>
    <s v="GARCÍA"/>
    <s v="ana.sainz@alum.unirioja.es"/>
    <s v="2019-20"/>
    <x v="0"/>
    <s v="2019-20"/>
    <d v="2019-10-01T03:13:47"/>
  </r>
  <r>
    <x v="14"/>
    <n v="16635059"/>
    <s v="Doctorado en Ciencias Biomédicas y Biotecnológicas"/>
    <n v="16635059"/>
    <s v="PABLO"/>
    <s v="GARRIDO"/>
    <s v="RODRIGUEZ"/>
    <s v="pablo.garrido@alum.unirioja.es"/>
    <s v="2019-20"/>
    <x v="0"/>
    <s v="2019-20"/>
    <d v="2019-10-01T06:04:41"/>
  </r>
  <r>
    <x v="14"/>
    <n v="28970859"/>
    <s v="Doctorado en Ciencias Biomédicas y Biotecnológicas"/>
    <n v="28970859"/>
    <s v="SAMUEL"/>
    <s v="MARTÍN"/>
    <s v="RODRÍGUEZ"/>
    <s v="samuel.martin@alum.unirioja.es"/>
    <s v="2019-20"/>
    <x v="1"/>
    <s v="2019-20"/>
    <d v="2019-10-01T03:36:29"/>
  </r>
  <r>
    <x v="14"/>
    <n v="44742698"/>
    <s v="Doctorado en Ciencias Biomédicas y Biotecnológicas"/>
    <n v="44742698"/>
    <s v="ESTEFANÍA DE LOS ÁNGELES"/>
    <s v="CABRERA"/>
    <s v="FALCÓN"/>
    <s v="estefania.cabrera@alum.unirioja.es"/>
    <s v="2019-20"/>
    <x v="0"/>
    <s v="2019-20"/>
    <d v="2019-09-27T01:31:45"/>
  </r>
  <r>
    <x v="14"/>
    <n v="70917060"/>
    <s v="Doctorado en Ciencias Biomédicas y Biotecnológicas"/>
    <n v="70917060"/>
    <s v="SARA"/>
    <s v="GARCÍA"/>
    <s v="VELA"/>
    <s v="sara.garciave@alum.unirioja.es"/>
    <s v="2019-20"/>
    <x v="0"/>
    <s v="2019-20"/>
    <d v="2019-09-30T01:50:29"/>
  </r>
  <r>
    <x v="14"/>
    <n v="73084640"/>
    <s v="Doctorado en Ciencias Biomédicas y Biotecnológicas"/>
    <n v="73084640"/>
    <s v="MARIA TERESA"/>
    <s v="ACÍN"/>
    <s v="GERICÓ"/>
    <s v="maria-teresa.acin@alum.unirioja.es"/>
    <s v="2019-20"/>
    <x v="1"/>
    <s v="2019-20"/>
    <d v="2019-10-01T08:14:34"/>
  </r>
  <r>
    <x v="14"/>
    <s v="FX596775"/>
    <s v="Doctorado en Ciencias Biomédicas y Biotecnológicas"/>
    <s v="FX596775"/>
    <s v="JESSICA"/>
    <s v="DA SILVA"/>
    <s v="GUEDES"/>
    <s v="INFO:jessica.da-silva@unirioja.es"/>
    <s v="2019-20"/>
    <x v="0"/>
    <s v="2019-20"/>
    <d v="2019-10-02T01:58:03"/>
  </r>
  <r>
    <x v="14"/>
    <s v="Y0966831"/>
    <s v="Doctorado en Ciencias Biomédicas y Biotecnológicas"/>
    <s v="Y0966831"/>
    <s v="LAURA PATRICIA"/>
    <s v="SAHDALÁ"/>
    <s v="SANTANA"/>
    <s v="laura-patricia.sahdala@alum.unirioja.es"/>
    <s v="2019-20"/>
    <x v="0"/>
    <s v="2019-20"/>
    <d v="2019-10-02T05:08:09"/>
  </r>
  <r>
    <x v="14"/>
    <s v="Y4752533"/>
    <s v="Doctorado en Ciencias Biomédicas y Biotecnológicas"/>
    <s v="Y4752533"/>
    <s v="XAVIER"/>
    <s v="BOULVARD"/>
    <s v="CHOLLET"/>
    <s v="xavier.boulvard@alum.unirioja.es"/>
    <s v="2019-20"/>
    <x v="0"/>
    <s v="2019-20"/>
    <d v="2019-10-02T12:04:40"/>
  </r>
  <r>
    <x v="15"/>
    <n v="16616599"/>
    <s v="Grado en Estudios Ingleses"/>
    <n v="16616599"/>
    <s v="MARÍA"/>
    <s v="MARTÍNEZ"/>
    <s v="RUIZ"/>
    <s v="maria.martinez@alum.unirioja.es"/>
    <s v="2010-11"/>
    <x v="1"/>
    <s v="2019-20"/>
    <d v="2019-07-29T01:59:31"/>
  </r>
  <r>
    <x v="15"/>
    <n v="16556654"/>
    <s v="Grado en Estudios Ingleses"/>
    <n v="16556654"/>
    <s v="MARÍA CONCEPCIÓN"/>
    <s v="PEÑARANDA"/>
    <s v="DÍAZ"/>
    <s v="maria-concepcion.penaranda@alum.unirioja.es"/>
    <s v="2013-14"/>
    <x v="0"/>
    <s v="2019-20"/>
    <d v="2019-07-24T01:01:08"/>
  </r>
  <r>
    <x v="15"/>
    <s v="Y0420747"/>
    <s v="Grado en Estudios Ingleses"/>
    <s v="Y0420747"/>
    <s v="ANA SOFÍA"/>
    <s v="ESTEVAN"/>
    <m/>
    <s v="ana-sofia.estevan@alum.unirioja.es"/>
    <s v="2014-15"/>
    <x v="1"/>
    <s v="2019-20"/>
    <d v="2019-07-24T09:06:41"/>
  </r>
  <r>
    <x v="15"/>
    <n v="16639218"/>
    <s v="Grado en Estudios Ingleses"/>
    <n v="16639218"/>
    <s v="SARA"/>
    <s v="GONZÁLEZ"/>
    <s v="DÍAZ"/>
    <s v="sara.gonzalezd@alum.unirioja.es"/>
    <s v="2015-16"/>
    <x v="0"/>
    <s v="2019-20"/>
    <d v="2019-07-28T09:29:26"/>
  </r>
  <r>
    <x v="15"/>
    <n v="18077384"/>
    <s v="Grado en Estudios Ingleses"/>
    <n v="18077384"/>
    <s v="LUCÍA"/>
    <s v="DOMÍNGUEZ"/>
    <s v="BERNAL"/>
    <s v="lucia.dominguez@alum.unirioja.es"/>
    <s v="2015-16"/>
    <x v="0"/>
    <s v="2019-20"/>
    <d v="2019-07-28T08:24:52"/>
  </r>
  <r>
    <x v="15"/>
    <n v="72834852"/>
    <s v="Grado en Estudios Ingleses"/>
    <n v="72834852"/>
    <s v="RACHEL"/>
    <s v="GARCÍA"/>
    <s v="EARLY"/>
    <s v="rachel.garcia@alum.unirioja.es"/>
    <s v="2015-16"/>
    <x v="0"/>
    <s v="2019-20"/>
    <d v="2019-07-30T10:06:20"/>
  </r>
  <r>
    <x v="15"/>
    <n v="16637319"/>
    <s v="Grado en Estudios Ingleses"/>
    <n v="16637319"/>
    <s v="CLAUDIA"/>
    <s v="MARTÍNEZ"/>
    <s v="SOBA"/>
    <s v="claudia.martinezs@alum.unirioja.es"/>
    <s v="2015-16"/>
    <x v="0"/>
    <s v="2019-20"/>
    <d v="2019-07-24T03:39:23"/>
  </r>
  <r>
    <x v="15"/>
    <n v="18080271"/>
    <s v="Grado en Estudios Ingleses"/>
    <n v="18080271"/>
    <s v="LEIRE"/>
    <s v="ELBUSTO"/>
    <s v="ARAIZ"/>
    <s v="leire.elbusto@alum.unirioja.es"/>
    <s v="2015-16"/>
    <x v="0"/>
    <s v="2019-20"/>
    <d v="2019-07-26T12:30:24"/>
  </r>
  <r>
    <x v="15"/>
    <s v="X8359625"/>
    <s v="Grado en Estudios Ingleses"/>
    <s v="X8359625"/>
    <s v="IOLANDA FLORENTINA"/>
    <s v="DINA"/>
    <m/>
    <s v="iolanda-florentina.dina@alum.unirioja.es"/>
    <s v="2015-16"/>
    <x v="1"/>
    <s v="2019-20"/>
    <d v="2019-09-17T12:32:36"/>
  </r>
  <r>
    <x v="15"/>
    <n v="73139898"/>
    <s v="Grado en Estudios Ingleses"/>
    <n v="73139898"/>
    <s v="MARINA"/>
    <s v="GALDEANO"/>
    <s v="CHASCO"/>
    <s v="marina.galdeano@alum.unirioja.es"/>
    <s v="2016-17"/>
    <x v="0"/>
    <s v="2019-20"/>
    <d v="2019-07-24T11:09:01"/>
  </r>
  <r>
    <x v="15"/>
    <n v="16638465"/>
    <s v="Grado en Estudios Ingleses"/>
    <n v="16638465"/>
    <s v="GONZALO OMAR"/>
    <s v="LÓPEZ"/>
    <s v="MARTÍN"/>
    <s v="gonzalo-omar.lopez@alum.unirioja.es"/>
    <s v="2016-17"/>
    <x v="0"/>
    <s v="2019-20"/>
    <d v="2019-07-24T09:00:44"/>
  </r>
  <r>
    <x v="15"/>
    <n v="18083521"/>
    <s v="Grado en Estudios Ingleses"/>
    <n v="18083521"/>
    <s v="SANDRA"/>
    <s v="PALACIOS"/>
    <s v="GARCÍA"/>
    <s v="sandra.palacios@alum.unirioja.es"/>
    <s v="2016-17"/>
    <x v="0"/>
    <s v="2019-20"/>
    <d v="2019-07-24T01:22:26"/>
  </r>
  <r>
    <x v="15"/>
    <n v="34293437"/>
    <s v="Grado en Estudios Ingleses"/>
    <n v="34293437"/>
    <s v="MARIA"/>
    <s v="ALONSO"/>
    <s v="ÁLVAREZ"/>
    <s v="maria.alonsoa@alum.unirioja.es"/>
    <s v="2016-17"/>
    <x v="0"/>
    <s v="2019-20"/>
    <d v="2019-07-24T10:05:10"/>
  </r>
  <r>
    <x v="15"/>
    <n v="72793550"/>
    <s v="Grado en Estudios Ingleses"/>
    <n v="72793550"/>
    <s v="LIDIA"/>
    <s v="FERNÁNDEZ"/>
    <s v="CRISTÓBAL"/>
    <s v="lidia.fernandez@alum.unirioja.es"/>
    <s v="2016-17"/>
    <x v="0"/>
    <s v="2019-20"/>
    <d v="2019-07-24T05:29:22"/>
  </r>
  <r>
    <x v="15"/>
    <n v="78757583"/>
    <s v="Grado en Estudios Ingleses"/>
    <n v="78757583"/>
    <s v="DAVID"/>
    <s v="HUGUET"/>
    <s v="VAREA"/>
    <s v="david.huguet@alum.unirioja.es"/>
    <s v="2016-17"/>
    <x v="0"/>
    <s v="2019-20"/>
    <d v="2019-07-25T11:32:05"/>
  </r>
  <r>
    <x v="15"/>
    <n v="16640492"/>
    <s v="Grado en Estudios Ingleses"/>
    <n v="16640492"/>
    <s v="CLARA"/>
    <s v="PASCUAL"/>
    <s v="MORALES"/>
    <s v="clara.pascual@alum.unirioja.es"/>
    <s v="2016-17"/>
    <x v="0"/>
    <s v="2019-20"/>
    <d v="2019-07-25T10:43:56"/>
  </r>
  <r>
    <x v="15"/>
    <n v="16643109"/>
    <s v="Grado en Estudios Ingleses"/>
    <n v="16643109"/>
    <s v="ÁLVARO"/>
    <s v="MARTÍNEZ DE LA PUENTE"/>
    <s v="MOLINA"/>
    <s v="alvaro.martinez-delapuente@alum.unirioja.es"/>
    <s v="2016-17"/>
    <x v="0"/>
    <s v="2019-20"/>
    <d v="2019-07-24T10:06:53"/>
  </r>
  <r>
    <x v="15"/>
    <n v="16634457"/>
    <s v="Grado en Estudios Ingleses"/>
    <n v="16634457"/>
    <s v="LYDIA"/>
    <s v="MARÍN"/>
    <s v="OLAGARAY"/>
    <s v="lydia.marin@alum.unirioja.es"/>
    <s v="2016-17"/>
    <x v="0"/>
    <s v="2019-20"/>
    <d v="2019-07-24T03:49:09"/>
  </r>
  <r>
    <x v="15"/>
    <n v="71362218"/>
    <s v="Grado en Estudios Ingleses"/>
    <n v="71362218"/>
    <s v="LAURA"/>
    <s v="GIL"/>
    <s v="GARCIA"/>
    <s v="laura.gil@alum.unirioja.es"/>
    <s v="2016-17"/>
    <x v="0"/>
    <s v="2019-20"/>
    <d v="2019-07-26T08:53:57"/>
  </r>
  <r>
    <x v="15"/>
    <n v="17496065"/>
    <s v="Grado en Estudios Ingleses"/>
    <n v="17496065"/>
    <s v="MÍRIAM"/>
    <s v="ÁLVAREZ"/>
    <s v="RÍO"/>
    <s v="miriam.alvarezr@alum.unirioja.es"/>
    <s v="2016-17"/>
    <x v="0"/>
    <s v="2019-20"/>
    <d v="2019-07-25T10:07:30"/>
  </r>
  <r>
    <x v="15"/>
    <s v="X8349843"/>
    <s v="Grado en Estudios Ingleses"/>
    <s v="X8349843"/>
    <s v="ANDREEA DANIELA"/>
    <s v="CIRSTEA"/>
    <m/>
    <s v="andreea-daniela.cirstea@alum.unirioja.es"/>
    <s v="2016-17"/>
    <x v="0"/>
    <s v="2019-20"/>
    <d v="2019-07-24T03:02:39"/>
  </r>
  <r>
    <x v="15"/>
    <n v="16636286"/>
    <s v="Grado en Estudios Ingleses"/>
    <n v="16636286"/>
    <s v="ELENA"/>
    <s v="LAVILLA"/>
    <s v="GARCÍA"/>
    <s v="elena.lavilla@alum.unirioja.es"/>
    <s v="2016-17"/>
    <x v="0"/>
    <s v="2019-20"/>
    <d v="2019-07-24T02:23:44"/>
  </r>
  <r>
    <x v="15"/>
    <n v="16638591"/>
    <s v="Grado en Estudios Ingleses"/>
    <n v="16638591"/>
    <s v="ISABEL"/>
    <s v="MAGAÑA"/>
    <s v="HERNÁEZ"/>
    <s v="isabel.magana@alum.unirioja.es"/>
    <s v="2016-17"/>
    <x v="0"/>
    <s v="2019-20"/>
    <d v="2019-07-25T12:45:21"/>
  </r>
  <r>
    <x v="15"/>
    <n v="18069379"/>
    <s v="Grado en Estudios Ingleses"/>
    <n v="18069379"/>
    <s v="OSCAR"/>
    <s v="TRICAS"/>
    <s v="PERALTA"/>
    <s v="oscar.tricas@alum.unirioja.es"/>
    <s v="2016-17"/>
    <x v="0"/>
    <s v="2019-20"/>
    <d v="2019-07-24T11:01:30"/>
  </r>
  <r>
    <x v="15"/>
    <n v="73436632"/>
    <s v="Grado en Estudios Ingleses"/>
    <n v="73436632"/>
    <s v="MARTA"/>
    <s v="VALDAZO"/>
    <s v="VESTER"/>
    <s v="marta.valdazo@alum.unirioja.es"/>
    <s v="2016-17"/>
    <x v="0"/>
    <s v="2019-20"/>
    <d v="2019-07-26T11:00:59"/>
  </r>
  <r>
    <x v="15"/>
    <n v="16629857"/>
    <s v="Grado en Estudios Ingleses"/>
    <n v="16629857"/>
    <s v="TERESA"/>
    <s v="SÁENZ DE LA CUESTA"/>
    <s v="MARTÍNEZ"/>
    <s v="teresa.saenz-de-la-cuesta@alum.unirioja.es"/>
    <s v="2016-17"/>
    <x v="0"/>
    <s v="2019-20"/>
    <d v="2019-07-24T09:02:40"/>
  </r>
  <r>
    <x v="15"/>
    <s v="X5386204"/>
    <s v="Grado en Estudios Ingleses"/>
    <s v="X5386204"/>
    <s v="DIANA"/>
    <s v="HARUTYUNYAN"/>
    <m/>
    <s v="diana.harutyunyan@alum.unirioja.es"/>
    <s v="2016-17"/>
    <x v="0"/>
    <s v="2019-20"/>
    <d v="2019-07-24T11:58:17"/>
  </r>
  <r>
    <x v="15"/>
    <s v="X8539594"/>
    <s v="Grado en Estudios Ingleses"/>
    <s v="X8539594"/>
    <s v="ANDREEA MADALINA"/>
    <s v="STROE"/>
    <m/>
    <s v="andreea-madalina.stroe@alum.unirioja.es"/>
    <s v="2016-17"/>
    <x v="0"/>
    <s v="2019-20"/>
    <d v="2019-07-26T01:47:08"/>
  </r>
  <r>
    <x v="15"/>
    <n v="18087696"/>
    <s v="Grado en Estudios Ingleses"/>
    <n v="18087696"/>
    <s v="NOELIA"/>
    <s v="RUIZ"/>
    <s v="AJENJO"/>
    <s v="noelia.ruiza@alum.unirioja.es"/>
    <s v="2017-18"/>
    <x v="0"/>
    <s v="2019-20"/>
    <d v="2019-07-24T09:04:36"/>
  </r>
  <r>
    <x v="15"/>
    <n v="72798808"/>
    <s v="Grado en Estudios Ingleses"/>
    <n v="72798808"/>
    <s v="PAULA"/>
    <s v="NESTARES"/>
    <s v="EXTREMIANA"/>
    <s v="paula.nestares@alum.unirioja.es"/>
    <s v="2017-18"/>
    <x v="0"/>
    <s v="2019-20"/>
    <d v="2019-07-24T09:01:49"/>
  </r>
  <r>
    <x v="15"/>
    <n v="78776473"/>
    <s v="Grado en Estudios Ingleses"/>
    <n v="78776473"/>
    <s v="LORENA"/>
    <s v="ARCOS"/>
    <s v="PEREZ"/>
    <s v="lorena.arcos@alum.unirioja.es"/>
    <s v="2017-18"/>
    <x v="0"/>
    <s v="2019-20"/>
    <d v="2019-07-25T09:55:45"/>
  </r>
  <r>
    <x v="15"/>
    <n v="16627107"/>
    <s v="Grado en Estudios Ingleses"/>
    <n v="16627107"/>
    <s v="JOHANA"/>
    <s v="ALCALDE"/>
    <s v="MARTÍN"/>
    <s v="johana.alcalde@alum.unirioja.es"/>
    <s v="2017-18"/>
    <x v="0"/>
    <s v="2019-20"/>
    <d v="2019-07-24T12:27:41"/>
  </r>
  <r>
    <x v="15"/>
    <n v="18081490"/>
    <s v="Grado en Estudios Ingleses"/>
    <n v="18081490"/>
    <s v="MARINA"/>
    <s v="MONTES"/>
    <s v="ARNEDO"/>
    <s v="marina.montes@alum.unirioja.es"/>
    <s v="2017-18"/>
    <x v="0"/>
    <s v="2019-20"/>
    <d v="2019-07-24T10:10:28"/>
  </r>
  <r>
    <x v="15"/>
    <n v="18475952"/>
    <s v="Grado en Estudios Ingleses"/>
    <n v="18475952"/>
    <s v="MARIYAMUO"/>
    <s v="NIMAGA"/>
    <s v="NIMAGA"/>
    <s v="mariyamuo.nimaga@alum.unirioja.es"/>
    <s v="2017-18"/>
    <x v="0"/>
    <s v="2019-20"/>
    <d v="2019-07-29T10:56:57"/>
  </r>
  <r>
    <x v="15"/>
    <n v="18074562"/>
    <s v="Grado en Estudios Ingleses"/>
    <n v="18074562"/>
    <s v="LOURDES"/>
    <s v="MARTÍNEZ-ALDAMA"/>
    <s v="ZAMAJON"/>
    <s v="lourdes.martinez-aldama@alum.unirioja.es"/>
    <s v="2017-18"/>
    <x v="0"/>
    <s v="2019-20"/>
    <d v="2019-07-25T03:51:03"/>
  </r>
  <r>
    <x v="15"/>
    <n v="18076415"/>
    <s v="Grado en Estudios Ingleses"/>
    <n v="18076415"/>
    <s v="INÉS LETICIA"/>
    <s v="RODRÍGUEZ"/>
    <s v="GARCÍA"/>
    <s v="ines-leticia.rodriguez@alum.unirioja.es"/>
    <s v="2017-18"/>
    <x v="0"/>
    <s v="2019-20"/>
    <d v="2019-07-24T10:53:45"/>
  </r>
  <r>
    <x v="15"/>
    <n v="18082689"/>
    <s v="Grado en Estudios Ingleses"/>
    <n v="18082689"/>
    <s v="LAURA"/>
    <s v="MARTÍN DE LAS PUEBLAS"/>
    <s v="YANGUAS"/>
    <s v="laura.martin-pueblas@alum.unirioja.es"/>
    <s v="2017-18"/>
    <x v="0"/>
    <s v="2019-20"/>
    <d v="2019-07-24T09:03:43"/>
  </r>
  <r>
    <x v="15"/>
    <s v="X8645084"/>
    <s v="Grado en Estudios Ingleses"/>
    <s v="X8645084"/>
    <s v="ELENA CLAUDIA"/>
    <s v="ROSCA"/>
    <m/>
    <s v="elena-claudia.rosca@alum.unirioja.es"/>
    <s v="2017-18"/>
    <x v="0"/>
    <s v="2019-20"/>
    <d v="2019-07-24T09:04:08"/>
  </r>
  <r>
    <x v="15"/>
    <n v="18084589"/>
    <s v="Grado en Estudios Ingleses"/>
    <n v="18084589"/>
    <s v="CLAUDIA"/>
    <s v="FERNÁNDEZ"/>
    <s v="AGORRETA"/>
    <s v="claudia.fernandez@alum.unirioja.es"/>
    <s v="2017-18"/>
    <x v="0"/>
    <s v="2019-20"/>
    <d v="2019-07-27T10:32:06"/>
  </r>
  <r>
    <x v="15"/>
    <n v="16625449"/>
    <s v="Grado en Estudios Ingleses"/>
    <n v="16625449"/>
    <s v="PAULA MARINA"/>
    <s v="BLANCO"/>
    <s v="DEL POZO"/>
    <s v="paula-marina.blanco@alum.unirioja.es"/>
    <s v="2017-18"/>
    <x v="0"/>
    <s v="2019-20"/>
    <d v="2019-07-31T09:57:13"/>
  </r>
  <r>
    <x v="15"/>
    <n v="18075683"/>
    <s v="Grado en Estudios Ingleses"/>
    <n v="18075683"/>
    <s v="MARCOS"/>
    <s v="LALINDE"/>
    <s v="ASTOLA"/>
    <s v="marcos.lalinde@alum.unirioja.es"/>
    <s v="2017-18"/>
    <x v="0"/>
    <s v="2019-20"/>
    <d v="2019-07-24T01:32:24"/>
  </r>
  <r>
    <x v="15"/>
    <n v="16642247"/>
    <s v="Grado en Estudios Ingleses"/>
    <n v="16642247"/>
    <s v="MARÍA ELBA"/>
    <s v="LARRONDO"/>
    <s v="ORDUÑA"/>
    <s v="maria-elba.larrondo@alum.unirioja.es"/>
    <s v="2017-18"/>
    <x v="0"/>
    <s v="2019-20"/>
    <d v="2019-07-24T01:23:24"/>
  </r>
  <r>
    <x v="15"/>
    <s v="X4846674"/>
    <s v="Grado en Estudios Ingleses"/>
    <s v="X4846674"/>
    <s v="YOANA ALEKSANDROVA"/>
    <s v="YORDANOVA"/>
    <m/>
    <s v="yoana.yordanova@alum.unirioja.es"/>
    <s v="2017-18"/>
    <x v="0"/>
    <s v="2019-20"/>
    <d v="2019-07-24T09:49:01"/>
  </r>
  <r>
    <x v="15"/>
    <n v="73617671"/>
    <s v="Grado en Estudios Ingleses"/>
    <n v="73617671"/>
    <s v="MILAGROS"/>
    <s v="MARQUEZ"/>
    <s v="CHERRES"/>
    <s v="milagros.marquez@alum.unirioja.es"/>
    <s v="2017-18"/>
    <x v="0"/>
    <s v="2019-20"/>
    <d v="2019-07-24T09:14:06"/>
  </r>
  <r>
    <x v="15"/>
    <n v="78934887"/>
    <s v="Grado en Estudios Ingleses"/>
    <n v="78934887"/>
    <s v="IRATI"/>
    <s v="MADRID"/>
    <s v="CALLEJÓN"/>
    <s v="irati.madrid@alum.unirioja.es"/>
    <s v="2017-18"/>
    <x v="0"/>
    <s v="2019-20"/>
    <d v="2019-07-24T09:00:51"/>
  </r>
  <r>
    <x v="15"/>
    <n v="72799345"/>
    <s v="Grado en Estudios Ingleses"/>
    <n v="72799345"/>
    <s v="CRISTIAN"/>
    <s v="HERNÁNDEZ"/>
    <s v="HERMOSILLA"/>
    <s v="cristian.hernandez@alum.unirioja.es"/>
    <s v="2017-18"/>
    <x v="0"/>
    <s v="2019-20"/>
    <d v="2019-07-24T12:25:58"/>
  </r>
  <r>
    <x v="15"/>
    <n v="18084008"/>
    <s v="Grado en Estudios Ingleses"/>
    <n v="18084008"/>
    <s v="ALEJANDRO"/>
    <s v="GARCÍA"/>
    <s v="ÁLVAREZ"/>
    <s v="alejandro.garciaa@alum.unirioja.es"/>
    <s v="2017-18"/>
    <x v="0"/>
    <s v="2019-20"/>
    <d v="2019-07-26T05:49:03"/>
  </r>
  <r>
    <x v="15"/>
    <n v="16626220"/>
    <s v="Grado en Estudios Ingleses"/>
    <n v="16626220"/>
    <s v="ADRIÁN"/>
    <s v="MARTÍNEZ"/>
    <s v="TORRES"/>
    <s v="adrian.martinezt@alum.unirioja.es"/>
    <s v="2017-18"/>
    <x v="0"/>
    <s v="2019-20"/>
    <d v="2019-07-25T05:30:48"/>
  </r>
  <r>
    <x v="15"/>
    <n v="78771949"/>
    <s v="Grado en Estudios Ingleses"/>
    <n v="78771949"/>
    <s v="MARINA"/>
    <s v="LACARTA"/>
    <s v="HERNÁNDEZ"/>
    <s v="marina.lacarta@alum.unirioja.es"/>
    <s v="2017-18"/>
    <x v="0"/>
    <s v="2019-20"/>
    <d v="2019-07-29T01:26:19"/>
  </r>
  <r>
    <x v="15"/>
    <n v="78998716"/>
    <s v="Grado en Estudios Ingleses"/>
    <n v="78998716"/>
    <s v="ANE"/>
    <s v="IBARRONDO"/>
    <s v="GONZALEZ"/>
    <s v="ane.ibarrondo@alum.unirioja.es"/>
    <s v="2017-18"/>
    <x v="0"/>
    <s v="2019-20"/>
    <d v="2019-07-24T09:39:06"/>
  </r>
  <r>
    <x v="15"/>
    <n v="16635626"/>
    <s v="Grado en Estudios Ingleses"/>
    <n v="16635626"/>
    <s v="ROCÍO"/>
    <s v="VALLEJO"/>
    <s v="JIMÉNEZ"/>
    <s v="rocio.vallejo@alum.unirioja.es"/>
    <s v="2018-19"/>
    <x v="0"/>
    <s v="2019-20"/>
    <d v="2019-07-24T09:36:21"/>
  </r>
  <r>
    <x v="15"/>
    <s v="X8909172"/>
    <s v="Grado en Estudios Ingleses"/>
    <s v="X8909172"/>
    <s v="MISAL"/>
    <s v="RANI"/>
    <m/>
    <s v="misal.rani@alum.unirioja.es"/>
    <s v="2018-19"/>
    <x v="0"/>
    <s v="2019-20"/>
    <d v="2019-07-24T09:11:53"/>
  </r>
  <r>
    <x v="15"/>
    <s v="X8905566"/>
    <s v="Grado en Estudios Ingleses"/>
    <s v="X8905566"/>
    <s v="NATALI"/>
    <s v="IVANOVA"/>
    <s v="TODOROVA"/>
    <s v="natali.ivanova@alum.unirioja.es"/>
    <s v="2018-19"/>
    <x v="0"/>
    <s v="2019-20"/>
    <d v="2019-07-24T09:25:49"/>
  </r>
  <r>
    <x v="15"/>
    <n v="18082405"/>
    <s v="Grado en Estudios Ingleses"/>
    <n v="18082405"/>
    <s v="CLARA"/>
    <s v="MARTÍN"/>
    <s v="MARTÍNEZ"/>
    <s v="clara.martin@alum.unirioja.es"/>
    <s v="2018-19"/>
    <x v="0"/>
    <s v="2019-20"/>
    <d v="2019-07-25T01:04:33"/>
  </r>
  <r>
    <x v="15"/>
    <s v="Y0509163"/>
    <s v="Grado en Estudios Ingleses"/>
    <s v="Y0509163"/>
    <s v="ADRIANA MARÍA"/>
    <s v="RUJOI"/>
    <m/>
    <s v="adriana-maria.rujoi@alum.unirioja.es"/>
    <s v="2018-19"/>
    <x v="0"/>
    <s v="2019-20"/>
    <d v="2019-07-24T03:20:05"/>
  </r>
  <r>
    <x v="15"/>
    <n v="16641202"/>
    <s v="Grado en Estudios Ingleses"/>
    <n v="16641202"/>
    <s v="PATRICIA"/>
    <s v="FERNÁNDEZ"/>
    <s v="ALTUZARRA"/>
    <s v="patricia.fernandeza@alum.unirioja.es"/>
    <s v="2018-19"/>
    <x v="0"/>
    <s v="2019-20"/>
    <d v="2019-07-28T04:12:42"/>
  </r>
  <r>
    <x v="15"/>
    <n v="79047110"/>
    <s v="Grado en Estudios Ingleses"/>
    <n v="79047110"/>
    <s v="AINARA"/>
    <s v="FERNANDEZ"/>
    <s v="BERRIOZABAL"/>
    <s v="ainara.fernandezb@alum.unirioja.es"/>
    <s v="2018-19"/>
    <x v="0"/>
    <s v="2019-20"/>
    <d v="2019-07-24T03:28:10"/>
  </r>
  <r>
    <x v="15"/>
    <s v="X9608497"/>
    <s v="Grado en Estudios Ingleses"/>
    <s v="X9608497"/>
    <s v="DENISA ANDREEA"/>
    <s v="MITIU"/>
    <m/>
    <s v="denisa-andreea.mitiu@alum.unirioja.es"/>
    <s v="2018-19"/>
    <x v="0"/>
    <s v="2019-20"/>
    <d v="2019-07-24T10:35:38"/>
  </r>
  <r>
    <x v="15"/>
    <n v="16637308"/>
    <s v="Grado en Estudios Ingleses"/>
    <n v="16637308"/>
    <s v="MARIO"/>
    <s v="ARNEDO"/>
    <s v="SÁNCHEZ"/>
    <s v="mario.arnedo@alum.unirioja.es"/>
    <s v="2018-19"/>
    <x v="0"/>
    <s v="2019-20"/>
    <d v="2019-07-24T09:10:49"/>
  </r>
  <r>
    <x v="15"/>
    <n v="18081039"/>
    <s v="Grado en Estudios Ingleses"/>
    <n v="18081039"/>
    <s v="ANA"/>
    <s v="MARTÍNEZ"/>
    <s v="ELGUEZÁBAL"/>
    <s v="ana.martineze@alum.unirioja.es"/>
    <s v="2018-19"/>
    <x v="0"/>
    <s v="2019-20"/>
    <d v="2019-07-30T07:00:55"/>
  </r>
  <r>
    <x v="15"/>
    <n v="16640115"/>
    <s v="Grado en Estudios Ingleses"/>
    <n v="16640115"/>
    <s v="DIEGO"/>
    <s v="RODRÍGUEZ"/>
    <s v="GÓMEZ"/>
    <s v="diego.rodriguezgo@alum.unirioja.es"/>
    <s v="2018-19"/>
    <x v="0"/>
    <s v="2019-20"/>
    <d v="2019-07-24T02:09:33"/>
  </r>
  <r>
    <x v="15"/>
    <n v="18083669"/>
    <s v="Grado en Estudios Ingleses"/>
    <n v="18083669"/>
    <s v="SANDRA"/>
    <s v="PÉREZ"/>
    <s v="VÁZQUEZ"/>
    <s v="sandra.perezv@alum.unirioja.es"/>
    <s v="2018-19"/>
    <x v="0"/>
    <s v="2019-20"/>
    <d v="2019-07-24T11:12:08"/>
  </r>
  <r>
    <x v="15"/>
    <n v="18086596"/>
    <s v="Grado en Estudios Ingleses"/>
    <n v="18086596"/>
    <s v="ANA"/>
    <s v="MARTÍNEZ"/>
    <s v="SARRÍAS"/>
    <s v="ana.martinezs@alum.unirioja.es"/>
    <s v="2018-19"/>
    <x v="0"/>
    <s v="2019-20"/>
    <d v="2019-07-25T09:57:04"/>
  </r>
  <r>
    <x v="15"/>
    <n v="73510096"/>
    <s v="Grado en Estudios Ingleses"/>
    <n v="73510096"/>
    <s v="SERGIO"/>
    <s v="CARRILLO"/>
    <s v="RUIZ"/>
    <s v="sergio.carrillo@alum.unirioja.es"/>
    <s v="2018-19"/>
    <x v="0"/>
    <s v="2019-20"/>
    <d v="2019-07-24T01:01:13"/>
  </r>
  <r>
    <x v="15"/>
    <n v="16636001"/>
    <s v="Grado en Estudios Ingleses"/>
    <n v="16636001"/>
    <s v="CARMEN ARSEMA"/>
    <s v="PÉREZ"/>
    <s v="HERNÁNDEZ"/>
    <s v="carmen-arsema.perez@alum.unirioja.es"/>
    <s v="2018-19"/>
    <x v="0"/>
    <s v="2019-20"/>
    <d v="2019-07-24T09:20:11"/>
  </r>
  <r>
    <x v="15"/>
    <n v="16642431"/>
    <s v="Grado en Estudios Ingleses"/>
    <n v="16642431"/>
    <s v="CARLOS"/>
    <s v="SÁENZ"/>
    <s v="ROMO"/>
    <s v="carlos.saenzr@alum.unirioja.es"/>
    <s v="2018-19"/>
    <x v="0"/>
    <s v="2019-20"/>
    <d v="2019-07-29T04:45:39"/>
  </r>
  <r>
    <x v="15"/>
    <n v="16631634"/>
    <s v="Grado en Estudios Ingleses"/>
    <n v="16631634"/>
    <s v="HÉCTOR"/>
    <s v="SAMADI"/>
    <s v="FERNÁNDEZ"/>
    <s v="hector.samadi@alum.unirioja.es"/>
    <s v="2018-19"/>
    <x v="0"/>
    <s v="2019-20"/>
    <d v="2019-07-24T10:47:55"/>
  </r>
  <r>
    <x v="15"/>
    <n v="18073947"/>
    <s v="Grado en Estudios Ingleses"/>
    <n v="18073947"/>
    <s v="LEYRE"/>
    <s v="CASADO"/>
    <s v="ROMAN"/>
    <s v="leyre.casado@alum.unirioja.es"/>
    <s v="2018-19"/>
    <x v="0"/>
    <s v="2019-20"/>
    <d v="2019-07-24T09:50:09"/>
  </r>
  <r>
    <x v="15"/>
    <n v="18084466"/>
    <s v="Grado en Estudios Ingleses"/>
    <n v="18084466"/>
    <s v="ALBA"/>
    <s v="ARCE"/>
    <s v="GARCÍA"/>
    <s v="alba.arceg@alum.unirioja.es"/>
    <s v="2018-19"/>
    <x v="0"/>
    <s v="2019-20"/>
    <d v="2019-07-24T02:15:27"/>
  </r>
  <r>
    <x v="15"/>
    <n v="77861353"/>
    <s v="Grado en Estudios Ingleses"/>
    <n v="77861353"/>
    <s v="ALBA"/>
    <s v="RIVERO"/>
    <s v="MERINO"/>
    <s v="alba.rivero@alum.unirioja.es"/>
    <s v="2018-19"/>
    <x v="0"/>
    <s v="2019-20"/>
    <d v="2019-07-24T09:19:57"/>
  </r>
  <r>
    <x v="15"/>
    <n v="16631669"/>
    <s v="Grado en Estudios Ingleses"/>
    <n v="16631669"/>
    <s v="RAÚL"/>
    <s v="FERNÁNDEZ"/>
    <s v="GARCÍA"/>
    <s v="raul.fernandezga@alum.unirioja.es"/>
    <s v="2018-19"/>
    <x v="0"/>
    <s v="2019-20"/>
    <d v="2019-07-24T05:54:32"/>
  </r>
  <r>
    <x v="15"/>
    <s v="Y3459535"/>
    <s v="Grado en Estudios Ingleses"/>
    <s v="Y3459535"/>
    <s v="MONICA FLORINA"/>
    <s v="MAN"/>
    <m/>
    <s v="monica-florina.man@alum.unirioja.es"/>
    <s v="2018-19"/>
    <x v="0"/>
    <s v="2019-20"/>
    <d v="2019-07-30T11:04:56"/>
  </r>
  <r>
    <x v="15"/>
    <n v="18085912"/>
    <s v="Grado en Estudios Ingleses"/>
    <n v="18085912"/>
    <s v="PAULA"/>
    <s v="DE PEDRO"/>
    <s v="HERNÁNDEZ"/>
    <s v="paula.de-pedro@alum.unirioja.es"/>
    <s v="2019-20"/>
    <x v="0"/>
    <s v="2019-20"/>
    <d v="2019-07-12T09:50:33"/>
  </r>
  <r>
    <x v="15"/>
    <n v="73419352"/>
    <s v="Grado en Estudios Ingleses"/>
    <n v="73419352"/>
    <s v="LIDIA"/>
    <s v="PÉREZ"/>
    <s v="HERNÁNDEZ"/>
    <s v="lidia.perez@alum.unirioja.es"/>
    <s v="2019-20"/>
    <x v="0"/>
    <s v="2019-20"/>
    <d v="2019-07-12T09:54:52"/>
  </r>
  <r>
    <x v="15"/>
    <s v="AX5632921"/>
    <s v="Grado en Estudios Ingleses"/>
    <s v="AX5632921"/>
    <s v="MARIA CIRA"/>
    <s v="NAPOLETANO"/>
    <m/>
    <s v="maria-cira.napoletano@alum.unirioja.es"/>
    <s v="2019-20"/>
    <x v="0"/>
    <s v="2019-20"/>
    <d v="2019-07-12T10:07:58"/>
  </r>
  <r>
    <x v="15"/>
    <n v="18074475"/>
    <s v="Grado en Estudios Ingleses"/>
    <n v="18074475"/>
    <s v="LAURA"/>
    <s v="ALÚTIZ"/>
    <s v="ABELLÁN"/>
    <s v="laura.alutiz@alum.unirioja.es"/>
    <s v="2019-20"/>
    <x v="0"/>
    <s v="2019-20"/>
    <d v="2019-07-12T11:03:30"/>
  </r>
  <r>
    <x v="15"/>
    <s v="X8394954"/>
    <s v="Grado en Estudios Ingleses"/>
    <s v="X8394954"/>
    <s v="NARCISA-DIANA"/>
    <s v="TEOCAN"/>
    <m/>
    <s v="narcisa-diana.teocan@alum.unirioja.es"/>
    <s v="2019-20"/>
    <x v="0"/>
    <s v="2019-20"/>
    <d v="2019-07-12T05:37:19"/>
  </r>
  <r>
    <x v="15"/>
    <n v="18085419"/>
    <s v="Grado en Estudios Ingleses"/>
    <n v="18085419"/>
    <s v="LAURA"/>
    <s v="HERCE"/>
    <s v="NAVAJAS"/>
    <s v="laura.herce@alum.unirioja.es"/>
    <s v="2019-20"/>
    <x v="0"/>
    <s v="2019-20"/>
    <d v="2019-07-14T05:51:08"/>
  </r>
  <r>
    <x v="15"/>
    <n v="18081119"/>
    <s v="Grado en Estudios Ingleses"/>
    <n v="18081119"/>
    <s v="MARÍA"/>
    <s v="VALLEJO"/>
    <s v="ANTÓN"/>
    <s v="maria.vallejo@alum.unirioja.es"/>
    <s v="2019-20"/>
    <x v="0"/>
    <s v="2019-20"/>
    <d v="2019-07-15T09:46:39"/>
  </r>
  <r>
    <x v="15"/>
    <n v="18462983"/>
    <s v="Grado en Estudios Ingleses"/>
    <n v="18462983"/>
    <s v="SARA"/>
    <s v="RUBIO"/>
    <s v="ARTIGOT"/>
    <s v="sara.rubioa@alum.unirioja.es"/>
    <s v="2019-20"/>
    <x v="0"/>
    <s v="2019-20"/>
    <d v="2019-07-15T12:42:28"/>
  </r>
  <r>
    <x v="15"/>
    <s v="X6465925"/>
    <s v="Grado en Estudios Ingleses"/>
    <s v="X6465925"/>
    <s v="ISMET"/>
    <s v="MEHMEDOV"/>
    <s v="KARADALIEV"/>
    <s v="ismet.mehmedov@alum.unirioja.es"/>
    <s v="2019-20"/>
    <x v="0"/>
    <s v="2019-20"/>
    <d v="2019-07-15T06:55:08"/>
  </r>
  <r>
    <x v="15"/>
    <n v="18083994"/>
    <s v="Grado en Estudios Ingleses"/>
    <n v="18083994"/>
    <s v="NATALIA"/>
    <s v="HERNÁNDEZ"/>
    <s v="ÁLVAREZ"/>
    <s v="natalia.hernandez@alum.unirioja.es"/>
    <s v="2019-20"/>
    <x v="0"/>
    <s v="2019-20"/>
    <d v="2019-07-15T07:42:56"/>
  </r>
  <r>
    <x v="15"/>
    <n v="73453793"/>
    <s v="Grado en Estudios Ingleses"/>
    <n v="73453793"/>
    <s v="MIKEL"/>
    <s v="LECUMBERRI"/>
    <s v="CIORDIA"/>
    <s v="mikel.lecumberri@alum.unirioja.es"/>
    <s v="2019-20"/>
    <x v="0"/>
    <s v="2019-20"/>
    <d v="2019-07-16T08:52:36"/>
  </r>
  <r>
    <x v="15"/>
    <n v="18091031"/>
    <s v="Grado en Estudios Ingleses"/>
    <n v="18091031"/>
    <s v="NAYLA"/>
    <s v="MARTÍNEZ"/>
    <s v="GONZÁLEZ"/>
    <s v="nayla.martinez@alum.unirioja.es"/>
    <s v="2019-20"/>
    <x v="0"/>
    <s v="2019-20"/>
    <d v="2019-07-16T09:07:13"/>
  </r>
  <r>
    <x v="15"/>
    <n v="18074944"/>
    <s v="Grado en Estudios Ingleses"/>
    <n v="18074944"/>
    <s v="REBECA"/>
    <s v="PASTOR"/>
    <s v="MARTÍN"/>
    <s v="rebeca.pastor@alum.unirioja.es"/>
    <s v="2019-20"/>
    <x v="0"/>
    <s v="2019-20"/>
    <d v="2019-07-16T02:16:27"/>
  </r>
  <r>
    <x v="15"/>
    <n v="17497713"/>
    <s v="Grado en Estudios Ingleses"/>
    <n v="17497713"/>
    <s v="PAULA"/>
    <s v="ORTIZ"/>
    <s v="CUBERO"/>
    <s v="paula.ortiz@alum.unirioja.es"/>
    <s v="2019-20"/>
    <x v="0"/>
    <s v="2019-20"/>
    <d v="2019-07-16T03:45:15"/>
  </r>
  <r>
    <x v="15"/>
    <n v="72835069"/>
    <s v="Grado en Estudios Ingleses"/>
    <n v="72835069"/>
    <s v="ALICIA"/>
    <s v="BLANCO"/>
    <s v="HERCE"/>
    <s v="alicia.blanco@alum.unirioja.es"/>
    <s v="2019-20"/>
    <x v="0"/>
    <s v="2019-20"/>
    <d v="2019-07-16T10:44:23"/>
  </r>
  <r>
    <x v="15"/>
    <n v="79420038"/>
    <s v="Grado en Estudios Ingleses"/>
    <n v="79420038"/>
    <s v="SALMA"/>
    <s v="ERRAMI"/>
    <s v="FENNANE"/>
    <s v="salma.errami@alum.unirioja.es"/>
    <s v="2019-20"/>
    <x v="0"/>
    <s v="2019-20"/>
    <d v="2019-07-17T10:51:49"/>
  </r>
  <r>
    <x v="15"/>
    <n v="21046008"/>
    <s v="Grado en Estudios Ingleses"/>
    <n v="21046008"/>
    <s v="AITANA"/>
    <s v="SOLOZÁBAL"/>
    <s v="FERNÁNDEZ"/>
    <s v="aitana.solozabal@alum.unirioja.es"/>
    <s v="2019-20"/>
    <x v="0"/>
    <s v="2019-20"/>
    <d v="2019-07-17T12:58:58"/>
  </r>
  <r>
    <x v="15"/>
    <n v="58017219"/>
    <s v="Grado en Estudios Ingleses"/>
    <n v="58017219"/>
    <s v="MIRIAM"/>
    <s v="FERREIRA"/>
    <s v="LOPES"/>
    <s v="miriam.ferreira@alum.unirioja.es"/>
    <s v="2019-20"/>
    <x v="0"/>
    <s v="2019-20"/>
    <d v="2019-07-17T03:28:59"/>
  </r>
  <r>
    <x v="15"/>
    <n v="78762446"/>
    <s v="Grado en Estudios Ingleses"/>
    <n v="78762446"/>
    <s v="ANGEL ALDAHIR"/>
    <s v="ROMERO"/>
    <s v="VALENCIA"/>
    <s v="angel-aldahir.romero@alum.unirioja.es"/>
    <s v="2019-20"/>
    <x v="0"/>
    <s v="2019-20"/>
    <d v="2019-07-17T10:32:37"/>
  </r>
  <r>
    <x v="15"/>
    <s v="Y6025948"/>
    <s v="Grado en Estudios Ingleses"/>
    <s v="Y6025948"/>
    <s v="ÁLVARO HERNANDO"/>
    <s v="DÍAZ"/>
    <s v="YEPES"/>
    <s v="alvaro-hernando.diaz@alum.unirioja.es"/>
    <s v="2019-20"/>
    <x v="0"/>
    <s v="2019-20"/>
    <d v="2019-07-26T12:07:28"/>
  </r>
  <r>
    <x v="15"/>
    <n v="16622415"/>
    <s v="Grado en Estudios Ingleses"/>
    <n v="16622415"/>
    <s v="BLANCA"/>
    <s v="ZULAICA"/>
    <s v="LÓPEZ"/>
    <s v="blanca.zulaica@alum.unirioja.es"/>
    <s v="2019-20"/>
    <x v="0"/>
    <s v="2019-20"/>
    <d v="2019-08-28T10:23:18"/>
  </r>
  <r>
    <x v="15"/>
    <n v="16641040"/>
    <s v="Grado en Estudios Ingleses"/>
    <n v="16641040"/>
    <s v="MARINA"/>
    <s v="RUIZ"/>
    <s v="TORRES"/>
    <s v="marina.ruizt@alum.unirioja.es"/>
    <s v="2019-20"/>
    <x v="0"/>
    <s v="2019-20"/>
    <d v="2019-08-28T08:19:10"/>
  </r>
  <r>
    <x v="15"/>
    <n v="16640175"/>
    <s v="Grado en Estudios Ingleses"/>
    <n v="16640175"/>
    <s v="ÍÑIGO ALFREDO AJAX"/>
    <s v="ARAMBARRI"/>
    <s v="MENDOZA"/>
    <s v="inigo-alfredo-ajax.arambarri@alum.unirioja.es"/>
    <s v="2019-20"/>
    <x v="0"/>
    <s v="2019-20"/>
    <d v="2019-08-29T04:44:55"/>
  </r>
  <r>
    <x v="15"/>
    <n v="58025626"/>
    <s v="Grado en Estudios Ingleses"/>
    <n v="58025626"/>
    <s v="NICO"/>
    <s v="SCHOFIELD"/>
    <s v="SÁENZ DE ORMIJANA"/>
    <s v="nico.schofield@alum.unirioja.es"/>
    <s v="2019-20"/>
    <x v="0"/>
    <s v="2019-20"/>
    <d v="2019-09-01T08:42:28"/>
  </r>
  <r>
    <x v="15"/>
    <n v="17497805"/>
    <s v="Grado en Estudios Ingleses"/>
    <n v="17497805"/>
    <s v="TELMO"/>
    <s v="TORRUBIA"/>
    <s v="PEREIRA"/>
    <s v="telmo.torrubia@alum.unirioja.es"/>
    <s v="2019-20"/>
    <x v="0"/>
    <s v="2019-20"/>
    <d v="2019-09-05T10:57:32"/>
  </r>
  <r>
    <x v="15"/>
    <n v="18092381"/>
    <s v="Grado en Estudios Ingleses"/>
    <n v="18092381"/>
    <s v="ZORAIDA"/>
    <s v="GRIJALBA"/>
    <s v="ABEYTUA"/>
    <s v="zoraida.grijalba@alum.unirioja.es"/>
    <s v="2019-20"/>
    <x v="0"/>
    <s v="2019-20"/>
    <d v="2019-09-11T05:20:18"/>
  </r>
  <r>
    <x v="15"/>
    <n v="16644419"/>
    <s v="Grado en Estudios Ingleses"/>
    <n v="16644419"/>
    <s v="PAULA"/>
    <s v="RUIZ"/>
    <s v="TOMÁS"/>
    <s v="paula.ruizt@alum.unirioja.es"/>
    <s v="2019-20"/>
    <x v="0"/>
    <s v="2019-20"/>
    <d v="2019-09-16T10:49:51"/>
  </r>
  <r>
    <x v="16"/>
    <n v="16624921"/>
    <s v="Grado en Geografía e Historia"/>
    <n v="16624921"/>
    <s v="ROBERTO"/>
    <s v="GARCÍA"/>
    <s v="BRETÓN"/>
    <s v="roberto.garciab@alum.unirioja.es"/>
    <s v="2010-11"/>
    <x v="0"/>
    <s v="2019-20"/>
    <d v="2019-07-26T10:04:27"/>
  </r>
  <r>
    <x v="16"/>
    <n v="71518748"/>
    <s v="Grado en Geografía e Historia"/>
    <n v="71518748"/>
    <s v="JONATHAN"/>
    <s v="ÁLVAREZ"/>
    <s v="ARIAS"/>
    <s v="jonathan.alvarez@alum.unirioja.es"/>
    <s v="2013-14"/>
    <x v="0"/>
    <s v="2019-20"/>
    <d v="2019-07-24T09:12:32"/>
  </r>
  <r>
    <x v="16"/>
    <s v="X7194362"/>
    <s v="Grado en Geografía e Historia"/>
    <s v="X7194362"/>
    <s v="ANA DENISA"/>
    <s v="STOIAN"/>
    <m/>
    <s v="ana-denisa.stoian18@alum.unirioja.es"/>
    <s v="2013-14"/>
    <x v="0"/>
    <s v="2019-20"/>
    <d v="2019-07-24T11:41:10"/>
  </r>
  <r>
    <x v="16"/>
    <n v="16557772"/>
    <s v="Grado en Geografía e Historia"/>
    <n v="16557772"/>
    <s v="GONZALO"/>
    <s v="GARCÍA-BAQUERO"/>
    <s v="BORRELL"/>
    <s v="gonzalo.garcia-baquero@alum.unirioja.es"/>
    <s v="2014-15"/>
    <x v="1"/>
    <s v="2019-20"/>
    <d v="2019-07-24T11:03:10"/>
  </r>
  <r>
    <x v="16"/>
    <n v="17496736"/>
    <s v="Grado en Geografía e Historia"/>
    <n v="17496736"/>
    <s v="JUAN SAMIR"/>
    <s v="RHALIZANI"/>
    <s v="PALACIOS"/>
    <s v="juan-samir.rhalizani@alum.unirioja.es"/>
    <s v="2016-17"/>
    <x v="0"/>
    <s v="2019-20"/>
    <d v="2019-07-24T11:48:47"/>
  </r>
  <r>
    <x v="16"/>
    <n v="44639256"/>
    <s v="Grado en Geografía e Historia"/>
    <n v="44639256"/>
    <s v="JESUS"/>
    <s v="CHAVARRI"/>
    <s v="ARETA"/>
    <s v="jesus.chavarri@alum.unirioja.es"/>
    <s v="2016-17"/>
    <x v="0"/>
    <s v="2019-20"/>
    <d v="2019-07-24T05:14:37"/>
  </r>
  <r>
    <x v="16"/>
    <n v="18084090"/>
    <s v="Grado en Geografía e Historia"/>
    <n v="18084090"/>
    <s v="CARLOS"/>
    <s v="CARMONA"/>
    <s v="VICIOSO"/>
    <s v="carlos.carmonav@alum.unirioja.es"/>
    <s v="2016-17"/>
    <x v="0"/>
    <s v="2019-20"/>
    <d v="2019-07-24T01:40:56"/>
  </r>
  <r>
    <x v="16"/>
    <n v="16641393"/>
    <s v="Grado en Geografía e Historia"/>
    <n v="16641393"/>
    <s v="MARINA"/>
    <s v="GIL"/>
    <s v="ARENAL"/>
    <s v="marina.gil@alum.unirioja.es"/>
    <s v="2016-17"/>
    <x v="0"/>
    <s v="2019-20"/>
    <d v="2019-07-25T12:38:17"/>
  </r>
  <r>
    <x v="16"/>
    <n v="16626841"/>
    <s v="Grado en Geografía e Historia"/>
    <n v="16626841"/>
    <s v="ÁLVARO"/>
    <s v="CENICEROS"/>
    <s v="PÉREZ"/>
    <s v="alvaro.ceniceros@alum.unirioja.es"/>
    <s v="2016-17"/>
    <x v="0"/>
    <s v="2019-20"/>
    <d v="2019-07-25T07:13:37"/>
  </r>
  <r>
    <x v="16"/>
    <n v="18084132"/>
    <s v="Grado en Geografía e Historia"/>
    <n v="18084132"/>
    <s v="JESÚS MARÍA"/>
    <s v="GOÑI"/>
    <s v="CANO"/>
    <s v="jesus-maria.goni@alum.unirioja.es"/>
    <s v="2016-17"/>
    <x v="0"/>
    <s v="2019-20"/>
    <d v="2019-07-28T01:50:33"/>
  </r>
  <r>
    <x v="16"/>
    <n v="18086135"/>
    <s v="Grado en Geografía e Historia"/>
    <n v="18086135"/>
    <s v="LEIRE MARÍA"/>
    <s v="GARCÍA"/>
    <s v="GIL"/>
    <s v="leire-maria.garcia@alum.unirioja.es"/>
    <s v="2016-17"/>
    <x v="0"/>
    <s v="2019-20"/>
    <d v="2019-07-26T11:19:29"/>
  </r>
  <r>
    <x v="16"/>
    <s v="X8600698"/>
    <s v="Grado en Geografía e Historia"/>
    <s v="X8600698"/>
    <s v="CRISTIANA"/>
    <s v="ZICA"/>
    <m/>
    <s v="cristiana.zica@alum.unirioja.es"/>
    <s v="2016-17"/>
    <x v="0"/>
    <s v="2019-20"/>
    <d v="2019-07-29T12:43:35"/>
  </r>
  <r>
    <x v="16"/>
    <n v="17498563"/>
    <s v="Grado en Geografía e Historia"/>
    <n v="17498563"/>
    <s v="ÁNGEL"/>
    <s v="VELILLA"/>
    <s v="HERCE"/>
    <s v="angel.velilla@alum.unirioja.es"/>
    <s v="2016-17"/>
    <x v="0"/>
    <s v="2019-20"/>
    <d v="2019-07-24T12:40:56"/>
  </r>
  <r>
    <x v="16"/>
    <n v="72835206"/>
    <s v="Grado en Geografía e Historia"/>
    <n v="72835206"/>
    <s v="SERGIO"/>
    <s v="HERNÁNDEZ"/>
    <s v="VILLOSLADA"/>
    <s v="sergio.hernandezv@alum.unirioja.es"/>
    <s v="2016-17"/>
    <x v="0"/>
    <s v="2019-20"/>
    <d v="2019-07-30T12:34:47"/>
  </r>
  <r>
    <x v="16"/>
    <n v="72905294"/>
    <s v="Grado en Geografía e Historia"/>
    <n v="72905294"/>
    <s v="EMMA"/>
    <s v="MARTÍN"/>
    <s v="ASENJO"/>
    <s v="emma.martin@alum.unirioja.es"/>
    <s v="2016-17"/>
    <x v="0"/>
    <s v="2019-20"/>
    <d v="2019-07-24T04:35:22"/>
  </r>
  <r>
    <x v="16"/>
    <n v="16641187"/>
    <s v="Grado en Geografía e Historia"/>
    <n v="16641187"/>
    <s v="MARÍA PILAR"/>
    <s v="CORRES"/>
    <s v="BOTAYA"/>
    <s v="maria-pilar.corres@alum.unirioja.es"/>
    <s v="2016-17"/>
    <x v="0"/>
    <s v="2019-20"/>
    <d v="2019-07-24T01:26:22"/>
  </r>
  <r>
    <x v="16"/>
    <n v="17498802"/>
    <s v="Grado en Geografía e Historia"/>
    <n v="17498802"/>
    <s v="JAVIER"/>
    <s v="IRUZUBIETA"/>
    <s v="JIMÉNEZ"/>
    <s v="javier.iruzubietaj@alum.unirioja.es"/>
    <s v="2016-17"/>
    <x v="0"/>
    <s v="2019-20"/>
    <d v="2019-07-24T09:27:07"/>
  </r>
  <r>
    <x v="16"/>
    <n v="16640767"/>
    <s v="Grado en Geografía e Historia"/>
    <n v="16640767"/>
    <s v="PEDRO"/>
    <s v="TOFÉ"/>
    <s v="OLAGARAY"/>
    <s v="pedro.tofe@alum.unirioja.es"/>
    <s v="2016-17"/>
    <x v="0"/>
    <s v="2019-20"/>
    <d v="2019-07-24T09:16:28"/>
  </r>
  <r>
    <x v="16"/>
    <n v="16635596"/>
    <s v="Grado en Geografía e Historia"/>
    <n v="16635596"/>
    <s v="DANIEL"/>
    <s v="FLAÑO"/>
    <s v="MARTÍNEZ"/>
    <s v="daniel.flano@alum.unirioja.es"/>
    <s v="2016-17"/>
    <x v="0"/>
    <s v="2019-20"/>
    <d v="2019-07-25T02:44:01"/>
  </r>
  <r>
    <x v="16"/>
    <n v="21045144"/>
    <s v="Grado en Geografía e Historia"/>
    <n v="21045144"/>
    <s v="ÓSCAR"/>
    <s v="REINA"/>
    <s v="MARTÍNEZ"/>
    <s v="oscar.reina@alum.unirioja.es"/>
    <s v="2016-17"/>
    <x v="0"/>
    <s v="2019-20"/>
    <d v="2019-07-27T11:51:37"/>
  </r>
  <r>
    <x v="16"/>
    <n v="16643796"/>
    <s v="Grado en Geografía e Historia"/>
    <n v="16643796"/>
    <s v="JULIA"/>
    <s v="GIL"/>
    <s v="GARCÍA"/>
    <s v="julia.gil@alum.unirioja.es"/>
    <s v="2016-17"/>
    <x v="0"/>
    <s v="2019-20"/>
    <d v="2019-07-24T09:03:29"/>
  </r>
  <r>
    <x v="16"/>
    <n v="16629051"/>
    <s v="Grado en Geografía e Historia"/>
    <n v="16629051"/>
    <s v="ESTÍBALIZ"/>
    <s v="UNANUE"/>
    <s v="MAESTU"/>
    <s v="estibaliz.unanue@alum.unirioja.es"/>
    <s v="2017-18"/>
    <x v="0"/>
    <s v="2019-20"/>
    <d v="2019-07-24T03:30:02"/>
  </r>
  <r>
    <x v="16"/>
    <n v="16630650"/>
    <s v="Grado en Geografía e Historia"/>
    <n v="16630650"/>
    <s v="MAURO"/>
    <s v="GONZÁLEZ"/>
    <s v="PEREDO"/>
    <s v="mauro.gonzalez@alum.unirioja.es"/>
    <s v="2017-18"/>
    <x v="0"/>
    <s v="2019-20"/>
    <d v="2019-07-25T09:02:39"/>
  </r>
  <r>
    <x v="16"/>
    <n v="77385130"/>
    <s v="Grado en Geografía e Historia"/>
    <n v="77385130"/>
    <s v="ALEJANDRO"/>
    <s v="ELVIRO"/>
    <s v="CIUDAD"/>
    <s v="alejandro.elviro@alum.unirioja.es"/>
    <s v="2017-18"/>
    <x v="0"/>
    <s v="2019-20"/>
    <d v="2019-07-27T12:48:07"/>
  </r>
  <r>
    <x v="16"/>
    <n v="17498314"/>
    <s v="Grado en Geografía e Historia"/>
    <n v="17498314"/>
    <s v="IVÁN"/>
    <s v="PASCUAL"/>
    <s v="MARTÍN"/>
    <s v="ivan.pascual@alum.unirioja.es"/>
    <s v="2017-18"/>
    <x v="0"/>
    <s v="2019-20"/>
    <d v="2019-07-29T09:31:31"/>
  </r>
  <r>
    <x v="16"/>
    <n v="16636170"/>
    <s v="Grado en Geografía e Historia"/>
    <n v="16636170"/>
    <s v="GONZALO"/>
    <s v="CASTAÑO"/>
    <s v="GÓMEZ"/>
    <s v="gonzalo.castano@alum.unirioja.es"/>
    <s v="2017-18"/>
    <x v="0"/>
    <s v="2019-20"/>
    <d v="2019-07-25T12:00:05"/>
  </r>
  <r>
    <x v="16"/>
    <n v="16641416"/>
    <s v="Grado en Geografía e Historia"/>
    <n v="16641416"/>
    <s v="BRUNO"/>
    <s v="CALLEJA"/>
    <s v="ESCALONA"/>
    <s v="bruno.calleja@alum.unirioja.es"/>
    <s v="2017-18"/>
    <x v="0"/>
    <s v="2019-20"/>
    <d v="2019-07-27T10:40:21"/>
  </r>
  <r>
    <x v="16"/>
    <n v="18081679"/>
    <s v="Grado en Geografía e Historia"/>
    <n v="18081679"/>
    <s v="SARA"/>
    <s v="ESTABLIE"/>
    <s v="GALÁN"/>
    <s v="sara.establie@alum.unirioja.es"/>
    <s v="2017-18"/>
    <x v="0"/>
    <s v="2019-20"/>
    <d v="2019-07-24T11:31:05"/>
  </r>
  <r>
    <x v="16"/>
    <n v="18092344"/>
    <s v="Grado en Geografía e Historia"/>
    <n v="18092344"/>
    <s v="SARAY"/>
    <s v="LÓPEZ"/>
    <s v="TORROBA"/>
    <s v="saray.lopez@alum.unirioja.es"/>
    <s v="2017-18"/>
    <x v="0"/>
    <s v="2019-20"/>
    <d v="2019-07-29T08:59:29"/>
  </r>
  <r>
    <x v="16"/>
    <n v="18083991"/>
    <s v="Grado en Geografía e Historia"/>
    <n v="18083991"/>
    <s v="JOSÉ"/>
    <s v="HERNÁNDEZ"/>
    <s v="ÁLVAREZ"/>
    <s v="jose.hernandez@alum.unirioja.es"/>
    <s v="2017-18"/>
    <x v="0"/>
    <s v="2019-20"/>
    <d v="2019-07-27T11:43:07"/>
  </r>
  <r>
    <x v="16"/>
    <n v="18077609"/>
    <s v="Grado en Geografía e Historia"/>
    <n v="18077609"/>
    <s v="JUAN JOSÉ"/>
    <s v="SÁENZ"/>
    <s v="PÉREZ"/>
    <s v="juan-jose.saenzp@alum.unirioja.es"/>
    <s v="2017-18"/>
    <x v="0"/>
    <s v="2019-20"/>
    <d v="2019-07-24T11:33:21"/>
  </r>
  <r>
    <x v="16"/>
    <n v="16636287"/>
    <s v="Grado en Geografía e Historia"/>
    <n v="16636287"/>
    <s v="DAVID"/>
    <s v="LAVILLA"/>
    <s v="GARCÍA"/>
    <s v="david.lavilla@alum.unirioja.es"/>
    <s v="2017-18"/>
    <x v="0"/>
    <s v="2019-20"/>
    <d v="2019-07-25T11:48:16"/>
  </r>
  <r>
    <x v="16"/>
    <n v="16642007"/>
    <s v="Grado en Geografía e Historia"/>
    <n v="16642007"/>
    <s v="NOELIA"/>
    <s v="MORENO"/>
    <s v="ORIO"/>
    <s v="noelia.morenoo@alum.unirioja.es"/>
    <s v="2017-18"/>
    <x v="0"/>
    <s v="2019-20"/>
    <d v="2019-07-26T12:43:01"/>
  </r>
  <r>
    <x v="16"/>
    <n v="16628472"/>
    <s v="Grado en Geografía e Historia"/>
    <n v="16628472"/>
    <s v="VÍCTOR"/>
    <s v="SOLLOA"/>
    <s v="VIGUERA"/>
    <s v="victor.solloa@alum.unirioja.es"/>
    <s v="2017-18"/>
    <x v="0"/>
    <s v="2019-20"/>
    <d v="2019-07-24T10:45:01"/>
  </r>
  <r>
    <x v="16"/>
    <n v="16635525"/>
    <s v="Grado en Geografía e Historia"/>
    <n v="16635525"/>
    <s v="DIANA MARÍA"/>
    <s v="ÁGREDA"/>
    <s v="BIESA"/>
    <s v="diana-maria.agreda@alum.unirioja.es"/>
    <s v="2017-18"/>
    <x v="0"/>
    <s v="2019-20"/>
    <d v="2019-07-27T11:25:35"/>
  </r>
  <r>
    <x v="16"/>
    <n v="16637282"/>
    <s v="Grado en Geografía e Historia"/>
    <n v="16637282"/>
    <s v="EDUARDO"/>
    <s v="ALCÁZAR"/>
    <s v="CIRIA"/>
    <s v="eduardo.alcazar@alum.unirioja.es"/>
    <s v="2017-18"/>
    <x v="0"/>
    <s v="2019-20"/>
    <d v="2019-07-24T12:10:03"/>
  </r>
  <r>
    <x v="16"/>
    <n v="18083853"/>
    <s v="Grado en Geografía e Historia"/>
    <n v="18083853"/>
    <s v="JAVIER"/>
    <s v="LÓPEZ DE SILANES"/>
    <s v="LÓPEZ"/>
    <s v="javier.lopezdesilanes@alum.unirioja.es"/>
    <s v="2017-18"/>
    <x v="0"/>
    <s v="2019-20"/>
    <d v="2019-07-28T05:06:47"/>
  </r>
  <r>
    <x v="16"/>
    <n v="16642859"/>
    <s v="Grado en Geografía e Historia"/>
    <n v="16642859"/>
    <s v="RAÚL"/>
    <s v="PÉREZ"/>
    <s v="BASTIDA"/>
    <s v="raul.perezb@alum.unirioja.es"/>
    <s v="2017-18"/>
    <x v="0"/>
    <s v="2019-20"/>
    <d v="2019-07-24T04:04:09"/>
  </r>
  <r>
    <x v="16"/>
    <n v="18082995"/>
    <s v="Grado en Geografía e Historia"/>
    <n v="18082995"/>
    <s v="ISMAEL"/>
    <s v="GUTIÉRREZ"/>
    <s v="FRÍAS"/>
    <s v="ismael.gutierrez@alum.unirioja.es"/>
    <s v="2017-18"/>
    <x v="0"/>
    <s v="2019-20"/>
    <d v="2019-07-24T03:35:31"/>
  </r>
  <r>
    <x v="16"/>
    <n v="72799819"/>
    <s v="Grado en Geografía e Historia"/>
    <n v="72799819"/>
    <s v="JAVIER"/>
    <s v="OLALLA"/>
    <s v="ARANDA"/>
    <s v="javier.olalla@alum.unirioja.es"/>
    <s v="2017-18"/>
    <x v="0"/>
    <s v="2019-20"/>
    <d v="2019-08-21T09:49:31"/>
  </r>
  <r>
    <x v="16"/>
    <n v="18077789"/>
    <s v="Grado en Geografía e Historia"/>
    <n v="18077789"/>
    <s v="PAULA"/>
    <s v="SARABIA"/>
    <s v="SANZ"/>
    <s v="paula.sarabia@alum.unirioja.es"/>
    <s v="2017-18"/>
    <x v="0"/>
    <s v="2019-20"/>
    <d v="2019-07-27T08:23:14"/>
  </r>
  <r>
    <x v="16"/>
    <n v="16550733"/>
    <s v="Grado en Geografía e Historia"/>
    <n v="16550733"/>
    <s v="ELEUTERIO"/>
    <s v="REINARES"/>
    <s v="JIMÉNEZ"/>
    <s v="eleuterio.reinares@alum.unirioja.es"/>
    <s v="2018-19"/>
    <x v="1"/>
    <s v="2019-20"/>
    <d v="2019-07-24T10:46:47"/>
  </r>
  <r>
    <x v="16"/>
    <n v="78777511"/>
    <s v="Grado en Geografía e Historia"/>
    <n v="78777511"/>
    <s v="NATALIA"/>
    <s v="MOLINER"/>
    <s v="PEREZ"/>
    <s v="natalia.moliner@alum.unirioja.es"/>
    <s v="2018-19"/>
    <x v="0"/>
    <s v="2019-20"/>
    <d v="2019-07-24T10:56:53"/>
  </r>
  <r>
    <x v="16"/>
    <n v="45176047"/>
    <s v="Grado en Geografía e Historia"/>
    <n v="45176047"/>
    <s v="ÁLVARO"/>
    <s v="AZANZA"/>
    <s v="MORENO"/>
    <s v="alvaro.azanza@alum.unirioja.es"/>
    <s v="2018-19"/>
    <x v="0"/>
    <s v="2019-20"/>
    <d v="2019-07-25T04:19:31"/>
  </r>
  <r>
    <x v="16"/>
    <n v="18091710"/>
    <s v="Grado en Geografía e Historia"/>
    <n v="18091710"/>
    <s v="MIREIA"/>
    <s v="ROCA"/>
    <s v="SOTO"/>
    <s v="mireia.roca@alum.unirioja.es"/>
    <s v="2018-19"/>
    <x v="0"/>
    <s v="2019-20"/>
    <d v="2019-07-25T05:21:04"/>
  </r>
  <r>
    <x v="16"/>
    <n v="16642095"/>
    <s v="Grado en Geografía e Historia"/>
    <n v="16642095"/>
    <s v="MANUEL CARLOS"/>
    <s v="BOYANO"/>
    <s v="HERNÁNDEZ"/>
    <s v="manuel-carlos.boyano@alum.unirioja.es"/>
    <s v="2018-19"/>
    <x v="0"/>
    <s v="2019-20"/>
    <d v="2019-07-24T01:02:19"/>
  </r>
  <r>
    <x v="16"/>
    <n v="18080937"/>
    <s v="Grado en Geografía e Historia"/>
    <n v="18080937"/>
    <s v="PAULA"/>
    <s v="MARTÍNEZ"/>
    <s v="VELA"/>
    <s v="paula.martinezve@alum.unirioja.es"/>
    <s v="2018-19"/>
    <x v="0"/>
    <s v="2019-20"/>
    <d v="2019-07-29T09:46:54"/>
  </r>
  <r>
    <x v="16"/>
    <n v="17497828"/>
    <s v="Grado en Geografía e Historia"/>
    <n v="17497828"/>
    <s v="MIGUEL"/>
    <s v="TERROBA"/>
    <s v="IZQUIERDO"/>
    <s v="miguel.terroba@alum.unirioja.es"/>
    <s v="2018-19"/>
    <x v="0"/>
    <s v="2019-20"/>
    <d v="2019-07-25T11:49:58"/>
  </r>
  <r>
    <x v="16"/>
    <n v="21046879"/>
    <s v="Grado en Geografía e Historia"/>
    <n v="21046879"/>
    <s v="RUBÉN"/>
    <s v="MARTÍNEZ"/>
    <s v="SAINZ"/>
    <s v="ruben.martinezsa@alum.unirioja.es"/>
    <s v="2018-19"/>
    <x v="0"/>
    <s v="2019-20"/>
    <d v="2019-07-27T10:34:34"/>
  </r>
  <r>
    <x v="16"/>
    <n v="18074196"/>
    <s v="Grado en Geografía e Historia"/>
    <n v="18074196"/>
    <s v="ALDARA"/>
    <s v="CILLERO"/>
    <s v="HERNÁNDEZ"/>
    <s v="aldara.cillero@alum.unirioja.es"/>
    <s v="2018-19"/>
    <x v="0"/>
    <s v="2019-20"/>
    <d v="2019-07-24T01:44:05"/>
  </r>
  <r>
    <x v="16"/>
    <n v="18086806"/>
    <s v="Grado en Geografía e Historia"/>
    <n v="18086806"/>
    <s v="BORJA"/>
    <s v="LEZA"/>
    <s v="CALVO"/>
    <s v="borja.leza@alum.unirioja.es"/>
    <s v="2018-19"/>
    <x v="0"/>
    <s v="2019-20"/>
    <d v="2019-07-24T04:55:12"/>
  </r>
  <r>
    <x v="16"/>
    <n v="16642521"/>
    <s v="Grado en Geografía e Historia"/>
    <n v="16642521"/>
    <s v="JESÚS JAVIER"/>
    <s v="MORENO"/>
    <s v="GARCÍA"/>
    <s v="jesus-javier.moreno@alum.unirioja.es"/>
    <s v="2018-19"/>
    <x v="0"/>
    <s v="2019-20"/>
    <d v="2019-07-24T10:46:09"/>
  </r>
  <r>
    <x v="16"/>
    <n v="16628514"/>
    <s v="Grado en Geografía e Historia"/>
    <n v="16628514"/>
    <s v="ALBERTO"/>
    <s v="SABANZA"/>
    <s v="GIL"/>
    <s v="alberto.sabanza@alum.unirioja.es"/>
    <s v="2018-19"/>
    <x v="0"/>
    <s v="2019-20"/>
    <d v="2019-07-25T05:08:59"/>
  </r>
  <r>
    <x v="16"/>
    <n v="16627496"/>
    <s v="Grado en Geografía e Historia"/>
    <n v="16627496"/>
    <s v="ELENA"/>
    <s v="GÓMEZ"/>
    <s v="EGUÍLAZ"/>
    <s v="elena.gomeze@alum.unirioja.es"/>
    <s v="2018-19"/>
    <x v="0"/>
    <s v="2019-20"/>
    <d v="2019-07-27T05:41:39"/>
  </r>
  <r>
    <x v="16"/>
    <s v="X8392011"/>
    <s v="Grado en Geografía e Historia"/>
    <s v="X8392011"/>
    <s v="MARIAN IOAN"/>
    <s v="BABUT"/>
    <m/>
    <s v="marian-ioan.babut@alum.unirioja.es"/>
    <s v="2018-19"/>
    <x v="0"/>
    <s v="2019-20"/>
    <d v="2019-07-24T10:36:47"/>
  </r>
  <r>
    <x v="16"/>
    <n v="16637910"/>
    <s v="Grado en Geografía e Historia"/>
    <n v="16637910"/>
    <s v="JUAN"/>
    <s v="PÉREZ"/>
    <s v="CIORDIA"/>
    <s v="juan.perezc@alum.unirioja.es"/>
    <s v="2018-19"/>
    <x v="0"/>
    <s v="2019-20"/>
    <d v="2019-07-27T10:33:42"/>
  </r>
  <r>
    <x v="16"/>
    <n v="17498394"/>
    <s v="Grado en Geografía e Historia"/>
    <n v="17498394"/>
    <s v="JON"/>
    <s v="MARTÍN"/>
    <s v="ANTÓN"/>
    <s v="jon.martina@alum.unirioja.es"/>
    <s v="2018-19"/>
    <x v="0"/>
    <s v="2019-20"/>
    <d v="2019-07-28T06:03:37"/>
  </r>
  <r>
    <x v="16"/>
    <n v="16642694"/>
    <s v="Grado en Geografía e Historia"/>
    <n v="16642694"/>
    <s v="ANE"/>
    <s v="ATXA"/>
    <s v="CRISTÓBAL"/>
    <s v="ane.atxa@alum.unirioja.es"/>
    <s v="2018-19"/>
    <x v="0"/>
    <s v="2019-20"/>
    <d v="2019-07-27T02:56:31"/>
  </r>
  <r>
    <x v="16"/>
    <n v="26525161"/>
    <s v="Grado en Geografía e Historia"/>
    <n v="26525161"/>
    <s v="ULISES ADRIÁN"/>
    <s v="MIRÓN"/>
    <s v="HIDALGO"/>
    <s v="ulises-adrian.miron@alum.unirioja.es"/>
    <s v="2018-19"/>
    <x v="0"/>
    <s v="2019-20"/>
    <d v="2019-09-16T02:30:48"/>
  </r>
  <r>
    <x v="16"/>
    <n v="16534294"/>
    <s v="Grado en Geografía e Historia"/>
    <n v="16534294"/>
    <s v="MARIA DEL MAR"/>
    <s v="CALVO"/>
    <s v="TORRE"/>
    <s v="maria-mar.calvo@alum.unirioja.es"/>
    <s v="2019-20"/>
    <x v="0"/>
    <s v="2019-20"/>
    <d v="2019-07-12T11:44:38"/>
  </r>
  <r>
    <x v="16"/>
    <n v="14920384"/>
    <s v="Grado en Geografía e Historia"/>
    <n v="14920384"/>
    <s v="JULIÁN ÁNGEL"/>
    <s v="ESTEBAN"/>
    <s v="SOLA"/>
    <s v="julian-angel.esteban@alum.unirioja.es"/>
    <s v="2019-20"/>
    <x v="0"/>
    <s v="2019-20"/>
    <d v="2019-07-12T12:00:19"/>
  </r>
  <r>
    <x v="16"/>
    <n v="16636399"/>
    <s v="Grado en Geografía e Historia"/>
    <n v="16636399"/>
    <s v="CLARA"/>
    <s v="ALONSO"/>
    <s v="BAÑUELOS"/>
    <s v="clara.alonsob@alum.unirioja.es"/>
    <s v="2019-20"/>
    <x v="0"/>
    <s v="2019-20"/>
    <d v="2019-07-12T09:27:03"/>
  </r>
  <r>
    <x v="16"/>
    <n v="18077153"/>
    <s v="Grado en Geografía e Historia"/>
    <n v="18077153"/>
    <s v="MARINA"/>
    <s v="NOVOA"/>
    <s v="ÁBALOS"/>
    <s v="marina.novoa@alum.unirioja.es"/>
    <s v="2019-20"/>
    <x v="0"/>
    <s v="2019-20"/>
    <d v="2019-07-14T07:53:18"/>
  </r>
  <r>
    <x v="16"/>
    <n v="18086900"/>
    <s v="Grado en Geografía e Historia"/>
    <n v="18086900"/>
    <s v="MIGUEL"/>
    <s v="CARBONELL"/>
    <s v="YANGÜELA"/>
    <s v="miguel.carbonell@alum.unirioja.es"/>
    <s v="2019-20"/>
    <x v="0"/>
    <s v="2019-20"/>
    <d v="2019-07-14T08:27:51"/>
  </r>
  <r>
    <x v="16"/>
    <n v="18075009"/>
    <s v="Grado en Geografía e Historia"/>
    <n v="18075009"/>
    <s v="ANSELMO"/>
    <s v="GORDO"/>
    <s v="MURILLO"/>
    <s v="anselmo.gordo@alum.unirioja.es"/>
    <s v="2019-20"/>
    <x v="0"/>
    <s v="2019-20"/>
    <d v="2019-07-14T11:06:03"/>
  </r>
  <r>
    <x v="16"/>
    <n v="18086935"/>
    <s v="Grado en Geografía e Historia"/>
    <n v="18086935"/>
    <s v="DANIEL"/>
    <s v="LEDESMA"/>
    <s v="MORACIA"/>
    <s v="daniel.ledesma@alum.unirioja.es"/>
    <s v="2019-20"/>
    <x v="0"/>
    <s v="2019-20"/>
    <d v="2019-07-15T09:04:12"/>
  </r>
  <r>
    <x v="16"/>
    <n v="16643628"/>
    <s v="Grado en Geografía e Historia"/>
    <n v="16643628"/>
    <s v="MIGUEL"/>
    <s v="APELLÁNIZ"/>
    <s v="ORTEGA"/>
    <s v="miguel.apellaniz@alum.unirioja.es"/>
    <s v="2019-20"/>
    <x v="0"/>
    <s v="2019-20"/>
    <d v="2019-07-15T10:08:41"/>
  </r>
  <r>
    <x v="16"/>
    <n v="16641094"/>
    <s v="Grado en Geografía e Historia"/>
    <n v="16641094"/>
    <s v="CHRISTIAN"/>
    <s v="MARTÍNEZ"/>
    <s v="GARCÍA DEL CASTILLO"/>
    <s v="christian.martinez@alum.unirioja.es"/>
    <s v="2019-20"/>
    <x v="0"/>
    <s v="2019-20"/>
    <d v="2019-07-15T03:46:53"/>
  </r>
  <r>
    <x v="16"/>
    <n v="45579837"/>
    <s v="Grado en Geografía e Historia"/>
    <n v="45579837"/>
    <s v="ALEJANDRO"/>
    <s v="OVEJERO"/>
    <s v="CANCELA"/>
    <s v="alejandro.ovejero@alum.unirioja.es"/>
    <s v="2019-20"/>
    <x v="0"/>
    <s v="2019-20"/>
    <d v="2019-07-15T03:54:27"/>
  </r>
  <r>
    <x v="16"/>
    <n v="18082230"/>
    <s v="Grado en Geografía e Historia"/>
    <n v="18082230"/>
    <s v="AINOA"/>
    <s v="MOSCARDÓ"/>
    <s v="GALLEGO"/>
    <s v="ainoa.moscardo@alum.unirioja.es"/>
    <s v="2019-20"/>
    <x v="0"/>
    <s v="2019-20"/>
    <d v="2019-07-16T01:17:04"/>
  </r>
  <r>
    <x v="16"/>
    <n v="78842054"/>
    <s v="Grado en Geografía e Historia"/>
    <n v="78842054"/>
    <s v="IKER"/>
    <s v="VALLEJO"/>
    <s v="FELIPE"/>
    <s v="iker.vallejo@alum.unirioja.es"/>
    <s v="2019-20"/>
    <x v="0"/>
    <s v="2019-20"/>
    <d v="2019-07-17T09:51:30"/>
  </r>
  <r>
    <x v="16"/>
    <n v="16794978"/>
    <s v="Grado en Geografía e Historia"/>
    <n v="16794978"/>
    <s v="MARÍA EUGENIA"/>
    <s v="CARAZO"/>
    <s v="CALVO"/>
    <s v="eugenia.carazo@alum.unirioja.es"/>
    <s v="2019-20"/>
    <x v="1"/>
    <s v="2019-20"/>
    <d v="2019-07-18T10:41:47"/>
  </r>
  <r>
    <x v="16"/>
    <n v="72798872"/>
    <s v="Grado en Geografía e Historia"/>
    <n v="72798872"/>
    <s v="MANUEL"/>
    <s v="PUELLES"/>
    <s v="ARNÁEZ"/>
    <s v="manuel.puelles@alum.unirioja.es"/>
    <s v="2019-20"/>
    <x v="0"/>
    <s v="2019-20"/>
    <d v="2019-08-28T09:33:40"/>
  </r>
  <r>
    <x v="16"/>
    <n v="21071306"/>
    <s v="Grado en Geografía e Historia"/>
    <n v="21071306"/>
    <s v="PAOLA"/>
    <s v="MAYOR"/>
    <s v="RESANO"/>
    <s v="paola.mayor@alum.unirioja.es"/>
    <s v="2019-20"/>
    <x v="0"/>
    <s v="2019-20"/>
    <d v="2019-08-28T10:19:31"/>
  </r>
  <r>
    <x v="16"/>
    <n v="18474139"/>
    <s v="Grado en Geografía e Historia"/>
    <n v="18474139"/>
    <s v="NÉMESIS"/>
    <s v="GÓMEZ"/>
    <s v="FERRERES"/>
    <s v="nemesis.gomez@alum.unirioja.es"/>
    <s v="2019-20"/>
    <x v="0"/>
    <s v="2019-20"/>
    <d v="2019-08-28T10:42:20"/>
  </r>
  <r>
    <x v="16"/>
    <n v="18085649"/>
    <s v="Grado en Geografía e Historia"/>
    <n v="18085649"/>
    <s v="SAMUEL"/>
    <s v="GONZÁLEZ"/>
    <s v="SANTOS"/>
    <s v="samuel.gonzalez@alum.unirioja.es"/>
    <s v="2019-20"/>
    <x v="0"/>
    <s v="2019-20"/>
    <d v="2019-09-02T11:39:25"/>
  </r>
  <r>
    <x v="16"/>
    <n v="23931500"/>
    <s v="Grado en Geografía e Historia"/>
    <n v="23931500"/>
    <s v="XAVIER"/>
    <s v="MAÑES"/>
    <s v="CASADO"/>
    <s v="xavier.manes@alum.unirioja.es"/>
    <s v="2019-20"/>
    <x v="0"/>
    <s v="2019-20"/>
    <d v="2019-09-09T11:03:53"/>
  </r>
  <r>
    <x v="16"/>
    <n v="18081128"/>
    <s v="Grado en Geografía e Historia"/>
    <n v="18081128"/>
    <s v="DANIEL"/>
    <s v="OCHOA"/>
    <s v="MARTÍNEZ"/>
    <s v="daniel.ochoam@alum.unirioja.es"/>
    <s v="2019-20"/>
    <x v="0"/>
    <s v="2019-20"/>
    <d v="2019-09-09T11:19:01"/>
  </r>
  <r>
    <x v="16"/>
    <n v="16639612"/>
    <s v="Grado en Geografía e Historia"/>
    <n v="16639612"/>
    <s v="RAFAEL"/>
    <s v="ARTEAGA"/>
    <s v="IGUIÑIZ"/>
    <s v="rafael.arteaga@alum.unirioja.es"/>
    <s v="2019-20"/>
    <x v="0"/>
    <s v="2019-20"/>
    <d v="2019-09-09T11:40:36"/>
  </r>
  <r>
    <x v="16"/>
    <n v="15875450"/>
    <s v="Grado en Geografía e Historia"/>
    <n v="15875450"/>
    <s v="LUIS MARÍA"/>
    <s v="FERNÁNDEZ"/>
    <s v="FERNÁNDEZ"/>
    <s v="luis-maria.fernandez@alum.unirioja.es"/>
    <s v="2019-20"/>
    <x v="2"/>
    <s v="2019-20"/>
    <d v="2019-10-02T11:06:12"/>
  </r>
  <r>
    <x v="17"/>
    <n v="16631365"/>
    <s v="Grado en Lengua y Literatura Hispánica"/>
    <n v="16631365"/>
    <s v="MARÍA"/>
    <s v="MIRANDA"/>
    <s v="SOTA"/>
    <s v="maria.miranda@alum.unirioja.es"/>
    <s v="2011-12"/>
    <x v="0"/>
    <s v="2019-20"/>
    <d v="2019-07-30T08:38:16"/>
  </r>
  <r>
    <x v="17"/>
    <n v="73430469"/>
    <s v="Grado en Lengua y Literatura Hispánica"/>
    <n v="73430469"/>
    <s v="BELKIS JOSEFINA"/>
    <s v="POLANCO"/>
    <s v="MILLAN"/>
    <s v="belkis-josefina.polanco@alum.unirioja.es"/>
    <s v="2011-12"/>
    <x v="0"/>
    <s v="2019-20"/>
    <d v="2019-07-28T11:03:00"/>
  </r>
  <r>
    <x v="17"/>
    <n v="78774581"/>
    <s v="Grado en Lengua y Literatura Hispánica"/>
    <n v="78774581"/>
    <s v="SAÚL"/>
    <s v="CAPITÁN"/>
    <s v="VEGA"/>
    <s v="saul.capitan@alum.unirioja.es"/>
    <s v="2013-14"/>
    <x v="0"/>
    <s v="2019-20"/>
    <d v="2019-07-30T01:48:11"/>
  </r>
  <r>
    <x v="17"/>
    <n v="16619229"/>
    <s v="Grado en Lengua y Literatura Hispánica"/>
    <n v="16619229"/>
    <s v="SILVESTRE"/>
    <s v="GARBAYO"/>
    <s v="VIDAURRETA"/>
    <s v="silvestre.garbayo@alum.unirioja.es"/>
    <s v="2014-15"/>
    <x v="0"/>
    <s v="2019-20"/>
    <d v="2019-07-25T09:46:16"/>
  </r>
  <r>
    <x v="17"/>
    <n v="17499202"/>
    <s v="Grado en Lengua y Literatura Hispánica"/>
    <n v="17499202"/>
    <s v="AYESHA MARÍA"/>
    <s v="HOLGUÍN"/>
    <s v="MINUESA"/>
    <s v="ayesha-maria.holguin@alum.unirioja.es"/>
    <s v="2014-15"/>
    <x v="0"/>
    <s v="2019-20"/>
    <d v="2019-07-29T10:23:15"/>
  </r>
  <r>
    <x v="17"/>
    <n v="16634754"/>
    <s v="Grado en Lengua y Literatura Hispánica"/>
    <n v="16634754"/>
    <s v="ALBA"/>
    <s v="RUIZ"/>
    <s v="URUÑUELA"/>
    <s v="alba.ruizu@alum.unirioja.es"/>
    <s v="2014-15"/>
    <x v="0"/>
    <s v="2019-20"/>
    <d v="2019-07-25T10:40:49"/>
  </r>
  <r>
    <x v="17"/>
    <n v="72799284"/>
    <s v="Grado en Lengua y Literatura Hispánica"/>
    <n v="72799284"/>
    <s v="MARÍA"/>
    <s v="MARTÍNEZ"/>
    <s v="LÓPEZ"/>
    <s v="maria.martinezlo@alum.unirioja.es"/>
    <s v="2015-16"/>
    <x v="0"/>
    <s v="2019-20"/>
    <d v="2019-07-24T10:20:35"/>
  </r>
  <r>
    <x v="17"/>
    <n v="72813216"/>
    <s v="Grado en Lengua y Literatura Hispánica"/>
    <n v="72813216"/>
    <s v="RAQUEL"/>
    <s v="SADA"/>
    <s v="ERASO"/>
    <s v="raquel.sada@alum.unirioja.es"/>
    <s v="2015-16"/>
    <x v="0"/>
    <s v="2019-20"/>
    <d v="2019-07-25T12:20:00"/>
  </r>
  <r>
    <x v="17"/>
    <n v="16644701"/>
    <s v="Grado en Lengua y Literatura Hispánica"/>
    <n v="16644701"/>
    <s v="MARTA"/>
    <s v="CASTRO"/>
    <s v="DURÁN"/>
    <s v="marta.castro@alum.unirioja.es"/>
    <s v="2016-17"/>
    <x v="0"/>
    <s v="2019-20"/>
    <d v="2019-07-29T10:10:13"/>
  </r>
  <r>
    <x v="17"/>
    <n v="17499856"/>
    <s v="Grado en Lengua y Literatura Hispánica"/>
    <n v="17499856"/>
    <s v="ADRIÁN"/>
    <s v="CALVO"/>
    <s v="MARTÍNEZ"/>
    <s v="adrian.calvo@alum.unirioja.es"/>
    <s v="2016-17"/>
    <x v="0"/>
    <s v="2019-20"/>
    <d v="2019-07-24T10:18:17"/>
  </r>
  <r>
    <x v="17"/>
    <n v="16594154"/>
    <s v="Grado en Lengua y Literatura Hispánica"/>
    <n v="16594154"/>
    <s v="LAURA"/>
    <s v="JIMÉNEZ"/>
    <s v="PÉREZ"/>
    <s v="laura.jimenezp@alum.unirioja.es"/>
    <s v="2016-17"/>
    <x v="0"/>
    <s v="2019-20"/>
    <d v="2019-07-26T02:27:58"/>
  </r>
  <r>
    <x v="17"/>
    <n v="18077467"/>
    <s v="Grado en Lengua y Literatura Hispánica"/>
    <n v="18077467"/>
    <s v="FRANCISCO JAVIER"/>
    <s v="HERNÁNDEZ"/>
    <s v="LÓPEZ"/>
    <s v="francisco.hernandezlo@alum.unirioja.es"/>
    <s v="2016-17"/>
    <x v="0"/>
    <s v="2019-20"/>
    <d v="2019-07-25T08:37:03"/>
  </r>
  <r>
    <x v="17"/>
    <n v="72793808"/>
    <s v="Grado en Lengua y Literatura Hispánica"/>
    <n v="72793808"/>
    <s v="EVA MARÍA"/>
    <s v="LORENTE"/>
    <s v="DOMÍNGUEZ"/>
    <s v="eva-maria.lorente@alum.unirioja.es"/>
    <s v="2016-17"/>
    <x v="1"/>
    <s v="2019-20"/>
    <d v="2019-07-25T12:05:43"/>
  </r>
  <r>
    <x v="17"/>
    <n v="44675337"/>
    <s v="Grado en Lengua y Literatura Hispánica"/>
    <n v="44675337"/>
    <s v="RUBÉN CARLOS"/>
    <s v="LOBOS"/>
    <s v="ARCONADA"/>
    <s v="ruben-carlos.lobos@alum.unirioja.es"/>
    <s v="2016-17"/>
    <x v="1"/>
    <s v="2019-20"/>
    <d v="2019-09-05T08:33:25"/>
  </r>
  <r>
    <x v="17"/>
    <n v="18077772"/>
    <s v="Grado en Lengua y Literatura Hispánica"/>
    <n v="18077772"/>
    <s v="RAQUEL"/>
    <s v="ORTEGA"/>
    <s v="PÉREZ"/>
    <s v="raquel.ortega@alum.unirioja.es"/>
    <s v="2016-17"/>
    <x v="0"/>
    <s v="2019-20"/>
    <d v="2019-07-24T09:03:22"/>
  </r>
  <r>
    <x v="17"/>
    <n v="18074901"/>
    <s v="Grado en Lengua y Literatura Hispánica"/>
    <n v="18074901"/>
    <s v="ALBA"/>
    <s v="AGUIRRE"/>
    <s v="JEREZ"/>
    <s v="alba.aguirre@alum.unirioja.es"/>
    <s v="2016-17"/>
    <x v="0"/>
    <s v="2019-20"/>
    <d v="2019-07-24T12:18:58"/>
  </r>
  <r>
    <x v="17"/>
    <n v="16627925"/>
    <s v="Grado en Lengua y Literatura Hispánica"/>
    <n v="16627925"/>
    <s v="PAULA"/>
    <s v="CRESPO"/>
    <s v="DEL CAMPO"/>
    <s v="paula.crespo@alum.unirioja.es"/>
    <s v="2016-17"/>
    <x v="0"/>
    <s v="2019-20"/>
    <d v="2019-07-24T09:39:34"/>
  </r>
  <r>
    <x v="17"/>
    <n v="16638178"/>
    <s v="Grado en Lengua y Literatura Hispánica"/>
    <n v="16638178"/>
    <s v="MARÍA JULIA"/>
    <s v="ROYE"/>
    <s v="SICART"/>
    <s v="maria-julia.roye@alum.unirioja.es"/>
    <s v="2016-17"/>
    <x v="0"/>
    <s v="2019-20"/>
    <d v="2019-07-24T03:34:23"/>
  </r>
  <r>
    <x v="17"/>
    <n v="18077151"/>
    <s v="Grado en Lengua y Literatura Hispánica"/>
    <n v="18077151"/>
    <s v="LUCAS"/>
    <s v="LERENA"/>
    <s v="REPES"/>
    <s v="lucas.lerena@alum.unirioja.es"/>
    <s v="2016-17"/>
    <x v="0"/>
    <s v="2019-20"/>
    <d v="2019-07-30T09:17:17"/>
  </r>
  <r>
    <x v="17"/>
    <n v="16640271"/>
    <s v="Grado en Lengua y Literatura Hispánica"/>
    <n v="16640271"/>
    <s v="SAMUEL"/>
    <s v="RODRÍGUEZ"/>
    <s v="RAMÍREZ"/>
    <s v="samuel.rodriguezr@alum.unirioja.es"/>
    <s v="2016-17"/>
    <x v="0"/>
    <s v="2019-20"/>
    <d v="2019-07-29T10:26:07"/>
  </r>
  <r>
    <x v="17"/>
    <n v="18078150"/>
    <s v="Grado en Lengua y Literatura Hispánica"/>
    <n v="18078150"/>
    <s v="ERIKA"/>
    <s v="ÁLVAREZ"/>
    <s v="LAGUNA"/>
    <s v="erika.alvarez@alum.unirioja.es"/>
    <s v="2016-17"/>
    <x v="0"/>
    <s v="2019-20"/>
    <d v="2019-07-25T01:58:06"/>
  </r>
  <r>
    <x v="17"/>
    <s v="MK9752619"/>
    <s v="Grado en Lengua y Literatura Hispánica"/>
    <s v="MK9752619"/>
    <s v="RIDA"/>
    <s v="ASSAIEB"/>
    <m/>
    <s v="rida.assaieb@alum.unirioja.es"/>
    <s v="2016-17"/>
    <x v="0"/>
    <s v="2019-20"/>
    <d v="2019-07-25T12:47:28"/>
  </r>
  <r>
    <x v="17"/>
    <n v="17496843"/>
    <s v="Grado en Lengua y Literatura Hispánica"/>
    <n v="17496843"/>
    <s v="LAURA"/>
    <s v="CENICEROS"/>
    <s v="RODRÍGUEZ"/>
    <s v="laura.ceniceros@alum.unirioja.es"/>
    <s v="2017-18"/>
    <x v="0"/>
    <s v="2019-20"/>
    <d v="2019-07-24T02:03:24"/>
  </r>
  <r>
    <x v="17"/>
    <s v="EC4647512"/>
    <s v="Grado en Lengua y Literatura Hispánica"/>
    <s v="EC4647512"/>
    <s v="JERVI GABRIEL"/>
    <s v="EUGENIO"/>
    <s v="LOPEZ"/>
    <s v="jervi.lopez@alum.unirioja.es"/>
    <s v="2017-18"/>
    <x v="0"/>
    <s v="2019-20"/>
    <d v="2019-07-24T10:13:37"/>
  </r>
  <r>
    <x v="17"/>
    <n v="80699780"/>
    <s v="Grado en Lengua y Literatura Hispánica"/>
    <n v="80699780"/>
    <s v="ZIJIA"/>
    <s v="LUAN"/>
    <m/>
    <s v="zijia.luan@alum.unirioja.es"/>
    <s v="2017-18"/>
    <x v="0"/>
    <s v="2019-20"/>
    <d v="2019-07-24T09:45:42"/>
  </r>
  <r>
    <x v="17"/>
    <n v="86780542"/>
    <s v="Grado en Lengua y Literatura Hispánica"/>
    <n v="86780542"/>
    <s v="YUWEI"/>
    <s v="ZHANG"/>
    <m/>
    <s v="yuwei.zhang@alum.unirioja.es"/>
    <s v="2017-18"/>
    <x v="0"/>
    <s v="2019-20"/>
    <d v="2019-07-29T04:26:43"/>
  </r>
  <r>
    <x v="17"/>
    <n v="85309978"/>
    <s v="Grado en Lengua y Literatura Hispánica"/>
    <n v="85309978"/>
    <s v="RUOYING"/>
    <s v="XIAO"/>
    <m/>
    <s v="ruoying.xiao@alum.unirioja.es"/>
    <s v="2017-18"/>
    <x v="0"/>
    <s v="2019-20"/>
    <d v="2019-07-24T10:41:58"/>
  </r>
  <r>
    <x v="17"/>
    <n v="18091735"/>
    <s v="Grado en Lengua y Literatura Hispánica"/>
    <n v="18091735"/>
    <s v="ABIGAIL"/>
    <s v="PERALTA"/>
    <s v="PÉREZ"/>
    <s v="abigail.peralta@alum.unirioja.es"/>
    <s v="2017-18"/>
    <x v="0"/>
    <s v="2019-20"/>
    <d v="2019-07-26T12:36:36"/>
  </r>
  <r>
    <x v="17"/>
    <n v="18073907"/>
    <s v="Grado en Lengua y Literatura Hispánica"/>
    <n v="18073907"/>
    <s v="CARLOS"/>
    <s v="LEÓN"/>
    <s v="MARTÍN"/>
    <s v="carlos.leon@alum.unirioja.es"/>
    <s v="2017-18"/>
    <x v="0"/>
    <s v="2019-20"/>
    <d v="2019-07-25T09:34:45"/>
  </r>
  <r>
    <x v="17"/>
    <n v="18082110"/>
    <s v="Grado en Lengua y Literatura Hispánica"/>
    <n v="18082110"/>
    <s v="ANDREA"/>
    <s v="JOVER"/>
    <s v="SALVATIERRA"/>
    <s v="andrea.jover@alum.unirioja.es"/>
    <s v="2017-18"/>
    <x v="0"/>
    <s v="2019-20"/>
    <d v="2019-07-24T10:40:31"/>
  </r>
  <r>
    <x v="17"/>
    <n v="16636263"/>
    <s v="Grado en Lengua y Literatura Hispánica"/>
    <n v="16636263"/>
    <s v="CORAL"/>
    <s v="AZOFRA"/>
    <s v="LOZA"/>
    <s v="coral.azofra@alum.unirioja.es"/>
    <s v="2017-18"/>
    <x v="0"/>
    <s v="2019-20"/>
    <d v="2019-07-24T09:01:41"/>
  </r>
  <r>
    <x v="17"/>
    <n v="78761794"/>
    <s v="Grado en Lengua y Literatura Hispánica"/>
    <n v="78761794"/>
    <s v="LEYRE"/>
    <s v="MARIN"/>
    <s v="LARRAGA"/>
    <s v="leyre.marin@alum.unirioja.es"/>
    <s v="2017-18"/>
    <x v="0"/>
    <s v="2019-20"/>
    <d v="2019-07-24T09:03:00"/>
  </r>
  <r>
    <x v="17"/>
    <n v="13174166"/>
    <s v="Grado en Lengua y Literatura Hispánica"/>
    <n v="13174166"/>
    <s v="GADEA"/>
    <s v="DE PEDRO"/>
    <s v="DE MIGUEL"/>
    <s v="gadea.de-pedro@alum.unirioja.es"/>
    <s v="2017-18"/>
    <x v="0"/>
    <s v="2019-20"/>
    <d v="2019-07-26T12:02:36"/>
  </r>
  <r>
    <x v="17"/>
    <n v="17498338"/>
    <s v="Grado en Lengua y Literatura Hispánica"/>
    <n v="17498338"/>
    <s v="CARLA"/>
    <s v="URUÑUELA"/>
    <s v="GARRIDO"/>
    <s v="carla.urunuela@alum.unirioja.es"/>
    <s v="2017-18"/>
    <x v="0"/>
    <s v="2019-20"/>
    <d v="2019-07-24T11:49:55"/>
  </r>
  <r>
    <x v="17"/>
    <n v="16639364"/>
    <s v="Grado en Lengua y Literatura Hispánica"/>
    <n v="16639364"/>
    <s v="IRENE"/>
    <s v="DENDARRIETA"/>
    <s v="JIMÉNEZ"/>
    <s v="irene.dendarrieta@alum.unirioja.es"/>
    <s v="2017-18"/>
    <x v="0"/>
    <s v="2019-20"/>
    <d v="2019-07-26T09:14:37"/>
  </r>
  <r>
    <x v="17"/>
    <n v="16636905"/>
    <s v="Grado en Lengua y Literatura Hispánica"/>
    <n v="16636905"/>
    <s v="IZASKUN"/>
    <s v="MUÑOZ"/>
    <s v="ECHEVERRÍA"/>
    <s v="izaskun.munoz@alum.unirioja.es"/>
    <s v="2017-18"/>
    <x v="0"/>
    <s v="2019-20"/>
    <d v="2019-07-24T04:35:02"/>
  </r>
  <r>
    <x v="17"/>
    <n v="16635456"/>
    <s v="Grado en Lengua y Literatura Hispánica"/>
    <n v="16635456"/>
    <s v="JAVIER"/>
    <s v="GONZÁLEZ"/>
    <s v="LÓPEZ"/>
    <s v="javier.gonzalezl@alum.unirioja.es"/>
    <s v="2018-19"/>
    <x v="0"/>
    <s v="2019-20"/>
    <d v="2019-07-24T10:59:08"/>
  </r>
  <r>
    <x v="17"/>
    <n v="17499995"/>
    <s v="Grado en Lengua y Literatura Hispánica"/>
    <n v="17499995"/>
    <s v="CRISTINA"/>
    <s v="PÉREZ"/>
    <s v="UZURIAGA"/>
    <s v="cristina.perezu@alum.unirioja.es"/>
    <s v="2018-19"/>
    <x v="0"/>
    <s v="2019-20"/>
    <d v="2019-07-24T06:54:12"/>
  </r>
  <r>
    <x v="17"/>
    <n v="18090362"/>
    <s v="Grado en Lengua y Literatura Hispánica"/>
    <n v="18090362"/>
    <s v="SARAY"/>
    <s v="BARCINA"/>
    <s v="GALIANA"/>
    <s v="saray.barcina@alum.unirioja.es"/>
    <s v="2018-19"/>
    <x v="0"/>
    <s v="2019-20"/>
    <d v="2019-07-27T05:39:57"/>
  </r>
  <r>
    <x v="17"/>
    <n v="16635056"/>
    <s v="Grado en Lengua y Literatura Hispánica"/>
    <n v="16635056"/>
    <s v="ÁNGELA"/>
    <s v="PASTOR"/>
    <s v="BUJANDA"/>
    <s v="angela.pastor@alum.unirioja.es"/>
    <s v="2018-19"/>
    <x v="0"/>
    <s v="2019-20"/>
    <d v="2019-07-25T11:00:38"/>
  </r>
  <r>
    <x v="17"/>
    <n v="18081856"/>
    <s v="Grado en Lengua y Literatura Hispánica"/>
    <n v="18081856"/>
    <s v="ESTEFANÍA"/>
    <s v="REDI"/>
    <s v="ORTEGA"/>
    <s v="estefania.redi@alum.unirioja.es"/>
    <s v="2018-19"/>
    <x v="0"/>
    <s v="2019-20"/>
    <d v="2019-07-24T12:45:06"/>
  </r>
  <r>
    <x v="17"/>
    <n v="45175523"/>
    <s v="Grado en Lengua y Literatura Hispánica"/>
    <n v="45175523"/>
    <s v="MARÍA"/>
    <s v="RODRÍGUEZ"/>
    <s v="FREIXAS"/>
    <s v="maria.rodriguezf@alum.unirioja.es"/>
    <s v="2018-19"/>
    <x v="0"/>
    <s v="2019-20"/>
    <d v="2019-07-24T09:43:23"/>
  </r>
  <r>
    <x v="17"/>
    <n v="18080721"/>
    <s v="Grado en Lengua y Literatura Hispánica"/>
    <n v="18080721"/>
    <s v="JORGE"/>
    <s v="MARTÍNEZ"/>
    <s v="FRANCIA"/>
    <s v="jorge.martinezf@alum.unirioja.es"/>
    <s v="2018-19"/>
    <x v="0"/>
    <s v="2019-20"/>
    <d v="2019-07-25T08:05:08"/>
  </r>
  <r>
    <x v="17"/>
    <n v="18076330"/>
    <s v="Grado en Lengua y Literatura Hispánica"/>
    <n v="18076330"/>
    <s v="CLAUDIA"/>
    <s v="IZAGUIRRE"/>
    <s v="PEÑA"/>
    <s v="claudia.izaguirre@alum.unirioja.es"/>
    <s v="2018-19"/>
    <x v="0"/>
    <s v="2019-20"/>
    <d v="2019-07-24T10:00:23"/>
  </r>
  <r>
    <x v="17"/>
    <n v="72799932"/>
    <s v="Grado en Lengua y Literatura Hispánica"/>
    <n v="72799932"/>
    <s v="CAROLINA"/>
    <s v="ÁLVAREZ"/>
    <s v="MERINO"/>
    <s v="carolina.alvarez@alum.unirioja.es"/>
    <s v="2018-19"/>
    <x v="0"/>
    <s v="2019-20"/>
    <d v="2019-07-26T10:47:26"/>
  </r>
  <r>
    <x v="17"/>
    <n v="58032872"/>
    <s v="Grado en Lengua y Literatura Hispánica"/>
    <n v="58032872"/>
    <s v="MARINA"/>
    <s v="APARICIO"/>
    <s v="SAEZ"/>
    <s v="marina.aparicio@alum.unirioja.es"/>
    <s v="2018-19"/>
    <x v="0"/>
    <s v="2019-20"/>
    <d v="2019-07-24T11:08:38"/>
  </r>
  <r>
    <x v="17"/>
    <n v="16639751"/>
    <s v="Grado en Lengua y Literatura Hispánica"/>
    <n v="16639751"/>
    <s v="LEYRE"/>
    <s v="AMOR"/>
    <s v="BEISTI"/>
    <s v="leyre.amor@alum.unirioja.es"/>
    <s v="2018-19"/>
    <x v="0"/>
    <s v="2019-20"/>
    <d v="2019-07-26T03:17:57"/>
  </r>
  <r>
    <x v="17"/>
    <n v="18089019"/>
    <s v="Grado en Lengua y Literatura Hispánica"/>
    <n v="18089019"/>
    <s v="JOSÉ"/>
    <s v="FERNÁNDEZ"/>
    <s v="LLERINS"/>
    <s v="jose.fernandezl@alum.unirioja.es"/>
    <s v="2019-20"/>
    <x v="0"/>
    <s v="2019-20"/>
    <d v="2019-07-12T09:21:37"/>
  </r>
  <r>
    <x v="17"/>
    <n v="18188030"/>
    <s v="Grado en Lengua y Literatura Hispánica"/>
    <n v="18188030"/>
    <s v="SOFÍA"/>
    <s v="GARCÍA"/>
    <s v="PECIÑA"/>
    <s v="sofia.garciap@alum.unirioja.es"/>
    <s v="2019-20"/>
    <x v="0"/>
    <s v="2019-20"/>
    <d v="2019-07-12T09:34:03"/>
  </r>
  <r>
    <x v="17"/>
    <s v="Y5846326"/>
    <s v="Grado en Lengua y Literatura Hispánica"/>
    <s v="Y5846326"/>
    <s v="MARTHA NOHORA"/>
    <s v="TORRES"/>
    <s v="ANGARITA"/>
    <s v="martha-nohora.torres@alum.unirioja.es"/>
    <s v="2019-20"/>
    <x v="0"/>
    <s v="2019-20"/>
    <d v="2019-07-12T06:01:29"/>
  </r>
  <r>
    <x v="17"/>
    <n v="18088171"/>
    <s v="Grado en Lengua y Literatura Hispánica"/>
    <n v="18088171"/>
    <s v="CELIA"/>
    <s v="VILDOSOLA"/>
    <s v="PASCUAL"/>
    <s v="celia.vildosola@alum.unirioja.es"/>
    <s v="2019-20"/>
    <x v="0"/>
    <s v="2019-20"/>
    <d v="2019-07-12T06:23:59"/>
  </r>
  <r>
    <x v="17"/>
    <n v="18077891"/>
    <s v="Grado en Lengua y Literatura Hispánica"/>
    <n v="18077891"/>
    <s v="MARÍA"/>
    <s v="SÁINZ"/>
    <s v="MAYORAL"/>
    <s v="maria.sainzma@alum.unirioja.es"/>
    <s v="2019-20"/>
    <x v="0"/>
    <s v="2019-20"/>
    <d v="2019-07-12T10:29:51"/>
  </r>
  <r>
    <x v="17"/>
    <n v="16637982"/>
    <s v="Grado en Lengua y Literatura Hispánica"/>
    <n v="16637982"/>
    <s v="PAOLA"/>
    <s v="GARCÍA-DIEGO"/>
    <s v="RODRÍGUEZ"/>
    <s v="paola.garcia-diego@alum.unirioja.es"/>
    <s v="2019-20"/>
    <x v="0"/>
    <s v="2019-20"/>
    <d v="2019-07-12T11:42:48"/>
  </r>
  <r>
    <x v="17"/>
    <n v="17497321"/>
    <s v="Grado en Lengua y Literatura Hispánica"/>
    <n v="17497321"/>
    <s v="DIEGO"/>
    <s v="RODRÍGUEZ"/>
    <s v="LURI"/>
    <s v="diego.rodriguezl@alum.unirioja.es"/>
    <s v="2019-20"/>
    <x v="0"/>
    <s v="2019-20"/>
    <d v="2019-07-13T02:18:27"/>
  </r>
  <r>
    <x v="17"/>
    <n v="18087025"/>
    <s v="Grado en Lengua y Literatura Hispánica"/>
    <n v="18087025"/>
    <s v="PAULA"/>
    <s v="RAPOSO"/>
    <s v="JIMÉNEZ"/>
    <s v="paula.raposo@alum.unirioja.es"/>
    <s v="2019-20"/>
    <x v="0"/>
    <s v="2019-20"/>
    <d v="2019-07-15T12:03:47"/>
  </r>
  <r>
    <x v="17"/>
    <n v="16098143"/>
    <s v="Grado en Lengua y Literatura Hispánica"/>
    <n v="16098143"/>
    <s v="IKER"/>
    <s v="ALONSO"/>
    <s v="GURRUCHAGA"/>
    <s v="iker.alonso@alum.unirioja.es"/>
    <s v="2019-20"/>
    <x v="0"/>
    <s v="2019-20"/>
    <d v="2019-07-16T07:57:24"/>
  </r>
  <r>
    <x v="17"/>
    <n v="79418966"/>
    <s v="Grado en Lengua y Literatura Hispánica"/>
    <n v="79418966"/>
    <s v="IKRAM"/>
    <s v="RAJI"/>
    <s v="FAKIR"/>
    <s v="ikram.raji@alum.unirioja.es"/>
    <s v="2019-20"/>
    <x v="0"/>
    <s v="2019-20"/>
    <d v="2019-07-17T10:26:06"/>
  </r>
  <r>
    <x v="17"/>
    <s v="X9792449"/>
    <s v="Grado en Lengua y Literatura Hispánica"/>
    <s v="X9792449"/>
    <s v="BOGDAN IOAN RADU"/>
    <s v="IONESCU"/>
    <m/>
    <s v="bogdan.ionescu@alum.unirioja.es"/>
    <s v="2019-20"/>
    <x v="0"/>
    <s v="2019-20"/>
    <d v="2019-07-18T12:38:01"/>
  </r>
  <r>
    <x v="17"/>
    <n v="58032946"/>
    <s v="Grado en Lengua y Literatura Hispánica"/>
    <n v="58032946"/>
    <s v="ERIK"/>
    <s v="RANEA"/>
    <s v="SIERRA"/>
    <s v="erik.ranea@alum.unirioja.es"/>
    <s v="2019-20"/>
    <x v="0"/>
    <s v="2019-20"/>
    <d v="2019-08-28T11:16:22"/>
  </r>
  <r>
    <x v="17"/>
    <s v="X7531373"/>
    <s v="Grado en Lengua y Literatura Hispánica"/>
    <s v="X7531373"/>
    <s v="EUGÉNIA"/>
    <s v="GONÇALVES"/>
    <s v="VARELA"/>
    <s v="eugenia.goncalves@alum.unirioja.es"/>
    <s v="2019-20"/>
    <x v="0"/>
    <s v="2019-20"/>
    <d v="2019-08-28T12:27:33"/>
  </r>
  <r>
    <x v="17"/>
    <n v="18083885"/>
    <s v="Grado en Lengua y Literatura Hispánica"/>
    <n v="18083885"/>
    <s v="GABRIEL"/>
    <s v="ITURBE"/>
    <s v="SAN JUAN"/>
    <s v="gabriel.iturbe@alum.unirioja.es"/>
    <s v="2019-20"/>
    <x v="0"/>
    <s v="2019-20"/>
    <d v="2019-08-28T09:14:53"/>
  </r>
  <r>
    <x v="17"/>
    <s v="Y7514468"/>
    <s v="Grado en Lengua y Literatura Hispánica"/>
    <s v="Y7514468"/>
    <s v="ASIA"/>
    <s v="FERRARI"/>
    <s v="ZAMPEDRI"/>
    <s v="asia.ferrari@alum.unirioja.es"/>
    <s v="2019-20"/>
    <x v="0"/>
    <s v="2019-20"/>
    <d v="2019-08-29T12:21:16"/>
  </r>
  <r>
    <x v="17"/>
    <n v="16633359"/>
    <s v="Grado en Lengua y Literatura Hispánica"/>
    <n v="16633359"/>
    <s v="ELISA"/>
    <s v="PÉREZ"/>
    <s v="BUENO"/>
    <s v="elisa.perezb@alum.unirioja.es"/>
    <s v="2019-20"/>
    <x v="0"/>
    <s v="2019-20"/>
    <d v="2019-08-29T04:53:55"/>
  </r>
  <r>
    <x v="17"/>
    <n v="47445744"/>
    <s v="Grado en Lengua y Literatura Hispánica"/>
    <n v="47445744"/>
    <s v="LUCÍA"/>
    <s v="GUTIÉRREZ"/>
    <s v="LAGUNA"/>
    <s v="lucia.gutierrezl@alum.unirioja.es"/>
    <s v="2019-20"/>
    <x v="0"/>
    <s v="2019-20"/>
    <d v="2019-09-01T10:41:17"/>
  </r>
  <r>
    <x v="17"/>
    <s v="Y6722558"/>
    <s v="Grado en Lengua y Literatura Hispánica"/>
    <s v="Y6722558"/>
    <s v="GABRIELA"/>
    <s v="MAC"/>
    <s v="BARROS"/>
    <s v="gabriela.mac@alum.unirioja.es"/>
    <s v="2019-20"/>
    <x v="0"/>
    <s v="2019-20"/>
    <d v="2019-09-03T09:15:06"/>
  </r>
  <r>
    <x v="17"/>
    <n v="79007785"/>
    <s v="Grado en Lengua y Literatura Hispánica"/>
    <n v="79007785"/>
    <s v="NAHIA"/>
    <s v="FONT"/>
    <s v="CORBATON"/>
    <s v="nahia.font@alum.unirioja.es"/>
    <s v="2019-20"/>
    <x v="0"/>
    <s v="2019-20"/>
    <d v="2019-09-06T02:09:14"/>
  </r>
  <r>
    <x v="17"/>
    <n v="18078221"/>
    <s v="Grado en Lengua y Literatura Hispánica"/>
    <n v="18078221"/>
    <s v="DIEGO ANDRÉS"/>
    <s v="CASTRO"/>
    <s v="GUAZÁ"/>
    <s v="diego-andres.castro@alum.unirioja.es"/>
    <s v="2019-20"/>
    <x v="1"/>
    <s v="2019-20"/>
    <d v="2019-09-11T09:15:58"/>
  </r>
  <r>
    <x v="17"/>
    <s v="Y6486957"/>
    <s v="Grado en Lengua y Literatura Hispánica"/>
    <s v="Y6486957"/>
    <s v="VALENTINA"/>
    <s v="SUÁREZ"/>
    <s v="CÁCERES"/>
    <s v="valentina.suarez@alum.unirioja.es"/>
    <s v="2019-20"/>
    <x v="0"/>
    <s v="2019-20"/>
    <d v="2019-09-23T12:39:03"/>
  </r>
  <r>
    <x v="18"/>
    <n v="21673083"/>
    <s v="Máster Universitario en Musicología"/>
    <n v="21673083"/>
    <s v="JORDI"/>
    <s v="FRANCÉS"/>
    <s v="SANJUÁN"/>
    <s v="jordi.frances@alum.unirioja.es"/>
    <s v="2014-15"/>
    <x v="0"/>
    <s v="2019-20"/>
    <d v="2019-09-13T08:02:53"/>
  </r>
  <r>
    <x v="18"/>
    <n v="31708306"/>
    <s v="Máster Universitario en Musicología"/>
    <n v="31708306"/>
    <s v="FRANCISCO"/>
    <s v="MARÍN"/>
    <s v="ROMERO"/>
    <s v="francisco.marin@alum.unirioja.es"/>
    <s v="2014-15"/>
    <x v="0"/>
    <s v="2019-20"/>
    <d v="2019-09-13T03:06:11"/>
  </r>
  <r>
    <x v="18"/>
    <n v="75967272"/>
    <s v="Máster Universitario en Musicología"/>
    <n v="75967272"/>
    <s v="PAOLA"/>
    <s v="MONTERO"/>
    <s v="CHACÓN"/>
    <s v="paola.montero@alum.unirioja.es"/>
    <s v="2014-15"/>
    <x v="1"/>
    <s v="2019-20"/>
    <d v="2019-09-05T11:38:19"/>
  </r>
  <r>
    <x v="18"/>
    <n v="25478582"/>
    <s v="Máster Universitario en Musicología"/>
    <n v="25478582"/>
    <s v="SUSANA"/>
    <s v="LIERTA"/>
    <s v="SANCHO"/>
    <s v="susana.lierta@alum.unirioja.es"/>
    <s v="2015-16"/>
    <x v="1"/>
    <s v="2019-20"/>
    <d v="2019-07-30T02:19:31"/>
  </r>
  <r>
    <x v="18"/>
    <n v="72694885"/>
    <s v="Máster Universitario en Musicología"/>
    <n v="72694885"/>
    <s v="JOSÉ RAMÓN"/>
    <s v="RODRÍGUEZ"/>
    <s v="LÓPEZ"/>
    <s v="jose-ramon.rodriguez@alum.unirioja.es"/>
    <s v="2015-16"/>
    <x v="1"/>
    <s v="2019-20"/>
    <d v="2019-07-30T02:21:46"/>
  </r>
  <r>
    <x v="18"/>
    <n v="30646059"/>
    <s v="Máster Universitario en Musicología"/>
    <n v="30646059"/>
    <s v="JOSU GOTZON"/>
    <s v="BENGOA"/>
    <s v="BARRENA"/>
    <s v="josu-gotzon.bengoa@alum.unirioja.es"/>
    <s v="2015-16"/>
    <x v="0"/>
    <s v="2019-20"/>
    <d v="2019-07-24T09:24:08"/>
  </r>
  <r>
    <x v="18"/>
    <n v="42645092"/>
    <s v="Máster Universitario en Musicología"/>
    <n v="42645092"/>
    <s v="JUAN JOSÉ"/>
    <s v="BETHENCOURT"/>
    <s v="MORELL"/>
    <s v="juan.bethencourt@alum.unirioja.es"/>
    <s v="2015-16"/>
    <x v="0"/>
    <s v="2019-20"/>
    <d v="2019-09-05T09:58:03"/>
  </r>
  <r>
    <x v="18"/>
    <n v="3893938"/>
    <s v="Máster Universitario en Musicología"/>
    <n v="3893938"/>
    <s v="ARTURO"/>
    <s v="SÁNCHEZ"/>
    <s v="RODRÍGUEZ-MANZANEQUE"/>
    <s v="arturo.sanchez@alum.unirioja.es"/>
    <s v="2016-17"/>
    <x v="1"/>
    <s v="2019-20"/>
    <d v="2019-07-24T09:12:45"/>
  </r>
  <r>
    <x v="18"/>
    <n v="5908937"/>
    <s v="Máster Universitario en Musicología"/>
    <n v="5908937"/>
    <s v="RAFAEL"/>
    <s v="FERNÁNDEZ DE LARRINOA"/>
    <s v="FERNÁNDEZ"/>
    <s v="rafael.larrinoa@alum.unirioja.es"/>
    <s v="2016-17"/>
    <x v="1"/>
    <s v="2019-20"/>
    <d v="2019-07-29T10:32:48"/>
  </r>
  <r>
    <x v="18"/>
    <n v="44771859"/>
    <s v="Máster Universitario en Musicología"/>
    <n v="44771859"/>
    <s v="DANIEL"/>
    <s v="ANTOLÍN"/>
    <s v="COMPAÑ"/>
    <s v="daniel.antolin@alum.unirioja.es"/>
    <s v="2016-17"/>
    <x v="1"/>
    <s v="2019-20"/>
    <d v="2019-07-24T04:28:00"/>
  </r>
  <r>
    <x v="18"/>
    <n v="13862009"/>
    <s v="Máster Universitario en Musicología"/>
    <n v="13862009"/>
    <s v="CHRISTIAN ALIRIO"/>
    <s v="MARTINEZ"/>
    <s v="MOLINA"/>
    <s v="christian-alirio.martinez@alum.unirioja.es"/>
    <s v="2016-17"/>
    <x v="1"/>
    <s v="2019-20"/>
    <d v="2019-09-09T10:11:05"/>
  </r>
  <r>
    <x v="18"/>
    <n v="29215107"/>
    <s v="Máster Universitario en Musicología"/>
    <n v="29215107"/>
    <s v="SERGIO"/>
    <s v="ROSA"/>
    <s v="FERRERO"/>
    <s v="sergio.rosa@alum.unirioja.es"/>
    <s v="2016-17"/>
    <x v="1"/>
    <s v="2019-20"/>
    <d v="2019-07-24T06:48:17"/>
  </r>
  <r>
    <x v="18"/>
    <n v="44385956"/>
    <s v="Máster Universitario en Musicología"/>
    <n v="44385956"/>
    <s v="JOSÉ LUIS"/>
    <s v="VILLODRE"/>
    <s v="LÓPEZ"/>
    <s v="jose-luis.villodre@alum.unirioja.es"/>
    <s v="2016-17"/>
    <x v="1"/>
    <s v="2019-20"/>
    <d v="2019-07-08T01:20:41"/>
  </r>
  <r>
    <x v="18"/>
    <n v="20018880"/>
    <s v="Máster Universitario en Musicología"/>
    <n v="20018880"/>
    <s v="CLAUDIO"/>
    <s v="CARBÓ"/>
    <s v="MONTANER"/>
    <s v="claudio.carbo@alum.unirioja.es"/>
    <s v="2017-18"/>
    <x v="0"/>
    <s v="2019-20"/>
    <d v="2019-12-20T01:13:35"/>
  </r>
  <r>
    <x v="18"/>
    <n v="20456114"/>
    <s v="Máster Universitario en Musicología"/>
    <n v="20456114"/>
    <s v="RAQUEL"/>
    <s v="ARANDA"/>
    <s v="OLIVEROS"/>
    <s v="raquel.aranda@alum.unirioja.es"/>
    <s v="2017-18"/>
    <x v="0"/>
    <s v="2019-20"/>
    <d v="2019-07-26T04:58:46"/>
  </r>
  <r>
    <x v="18"/>
    <n v="23027079"/>
    <s v="Máster Universitario en Musicología"/>
    <n v="23027079"/>
    <s v="IBÁN"/>
    <s v="HUERTAS"/>
    <s v="SAN MILLÁN"/>
    <s v="iban.huertas@alum.unirioja.es"/>
    <s v="2017-18"/>
    <x v="1"/>
    <s v="2019-20"/>
    <d v="2019-07-25T05:27:29"/>
  </r>
  <r>
    <x v="18"/>
    <n v="25344877"/>
    <s v="Máster Universitario en Musicología"/>
    <n v="25344877"/>
    <s v="LOURDES VIOLETA"/>
    <s v="PELÁEZ"/>
    <s v="RUIZ"/>
    <s v="lourdes-violeta.pelaez@alum.unirioja.es"/>
    <s v="2017-18"/>
    <x v="0"/>
    <s v="2019-20"/>
    <d v="2019-07-24T05:15:36"/>
  </r>
  <r>
    <x v="18"/>
    <n v="44956081"/>
    <s v="Máster Universitario en Musicología"/>
    <n v="44956081"/>
    <s v="FRANCISCO"/>
    <s v="FERNÁNDEZ"/>
    <s v="HERENCIA"/>
    <s v="francisco.fernandez@alum.unirioja.es"/>
    <s v="2017-18"/>
    <x v="1"/>
    <s v="2019-20"/>
    <d v="2019-07-25T10:50:17"/>
  </r>
  <r>
    <x v="18"/>
    <n v="73244441"/>
    <s v="Máster Universitario en Musicología"/>
    <n v="73244441"/>
    <s v="Mª ESTHER"/>
    <s v="CIUDAD"/>
    <s v="CAUDEVILLA"/>
    <s v="m-esther.ciudad@alum.unirioja.es"/>
    <s v="2017-18"/>
    <x v="0"/>
    <s v="2019-20"/>
    <d v="2019-09-05T09:26:46"/>
  </r>
  <r>
    <x v="18"/>
    <n v="5448843"/>
    <s v="Máster Universitario en Musicología"/>
    <n v="5448843"/>
    <s v="CARLOS"/>
    <s v="SÁNCHEZ"/>
    <s v="LEONARDO"/>
    <s v="carlos.sanchezl@alum.unirioja.es"/>
    <s v="2017-18"/>
    <x v="0"/>
    <s v="2019-20"/>
    <d v="2019-07-29T09:48:43"/>
  </r>
  <r>
    <x v="18"/>
    <n v="17736093"/>
    <s v="Máster Universitario en Musicología"/>
    <n v="17736093"/>
    <s v="SUSANA"/>
    <s v="BERBEGAL"/>
    <s v="GISBERT"/>
    <s v="susana.berbegal@alum.unirioja.es"/>
    <s v="2017-18"/>
    <x v="1"/>
    <s v="2019-20"/>
    <d v="2019-07-19T12:47:49"/>
  </r>
  <r>
    <x v="18"/>
    <n v="20249502"/>
    <s v="Máster Universitario en Musicología"/>
    <n v="20249502"/>
    <s v="JAUME"/>
    <s v="FABREGAT"/>
    <s v="MESTRE"/>
    <s v="jaume.fabregat@alum.unirioja.es"/>
    <s v="2017-18"/>
    <x v="1"/>
    <s v="2019-20"/>
    <d v="2019-07-29T11:18:13"/>
  </r>
  <r>
    <x v="18"/>
    <n v="80250055"/>
    <s v="Máster Universitario en Musicología"/>
    <n v="80250055"/>
    <s v="SANTIAGO"/>
    <s v="PEREIRA"/>
    <s v="BUSCEMA"/>
    <s v="santiago.pereira@alum.unirioja.es"/>
    <s v="2017-18"/>
    <x v="1"/>
    <s v="2019-20"/>
    <d v="2019-07-25T04:41:57"/>
  </r>
  <r>
    <x v="18"/>
    <n v="73394428"/>
    <s v="Máster Universitario en Musicología"/>
    <n v="73394428"/>
    <s v="RAÚL"/>
    <s v="PARIS"/>
    <s v="GARCÍA"/>
    <s v="raul.paris@alum.unirioja.es"/>
    <s v="2017-18"/>
    <x v="1"/>
    <s v="2019-20"/>
    <d v="2019-07-27T12:02:26"/>
  </r>
  <r>
    <x v="18"/>
    <n v="413716"/>
    <s v="Máster Universitario en Musicología"/>
    <n v="413716"/>
    <s v="CRISTINA"/>
    <s v="SIMON"/>
    <s v="CORDERO"/>
    <s v="cristina.simon@alum.unirioja.es"/>
    <s v="2018-19"/>
    <x v="1"/>
    <s v="2019-20"/>
    <d v="2019-07-24T10:05:09"/>
  </r>
  <r>
    <x v="18"/>
    <n v="11912490"/>
    <s v="Máster Universitario en Musicología"/>
    <n v="11912490"/>
    <s v="CRISTINA"/>
    <s v="AIESTA"/>
    <s v="YUSTE"/>
    <s v="cristina.aiesta@alum.unirioja.es"/>
    <s v="2018-19"/>
    <x v="1"/>
    <s v="2019-20"/>
    <d v="2019-07-24T10:06:32"/>
  </r>
  <r>
    <x v="18"/>
    <n v="25199861"/>
    <s v="Máster Universitario en Musicología"/>
    <n v="25199861"/>
    <s v="MIRIAM"/>
    <s v="GARCÍA"/>
    <s v="DEL VAL"/>
    <s v="miriam.garciad@alum.unirioja.es"/>
    <s v="2018-19"/>
    <x v="0"/>
    <s v="2019-20"/>
    <d v="2019-07-16T02:02:08"/>
  </r>
  <r>
    <x v="18"/>
    <n v="28829392"/>
    <s v="Máster Universitario en Musicología"/>
    <n v="28829392"/>
    <s v="MARTHA FREDESVINDA"/>
    <s v="VILLA"/>
    <s v="ARTEAGA"/>
    <s v="martha-fredesvinda.villa@alum.unirioja.es"/>
    <s v="2018-19"/>
    <x v="1"/>
    <s v="2019-20"/>
    <d v="2019-07-27T03:20:25"/>
  </r>
  <r>
    <x v="18"/>
    <n v="28960043"/>
    <s v="Máster Universitario en Musicología"/>
    <n v="28960043"/>
    <s v="MANUEL DAMIAN"/>
    <s v="MARTIN"/>
    <s v="GIL"/>
    <s v="manuel-damian.martin@alum.unirioja.es"/>
    <s v="2018-19"/>
    <x v="0"/>
    <s v="2019-20"/>
    <d v="2019-07-25T12:43:26"/>
  </r>
  <r>
    <x v="18"/>
    <n v="34894731"/>
    <s v="Máster Universitario en Musicología"/>
    <n v="34894731"/>
    <s v="MARÍA ARÁNZAZU"/>
    <s v="GARCÍA"/>
    <s v="ESCUREDO"/>
    <s v="aranzazu.garciae@alum.unirioja.es"/>
    <s v="2018-19"/>
    <x v="1"/>
    <s v="2019-20"/>
    <d v="2019-09-03T10:01:08"/>
  </r>
  <r>
    <x v="18"/>
    <n v="34943893"/>
    <s v="Máster Universitario en Musicología"/>
    <n v="34943893"/>
    <s v="MANUEL JOSÉ"/>
    <s v="GRANDE"/>
    <s v="RAMOS"/>
    <s v="manuel-jose.grande@alum.unirioja.es"/>
    <s v="2018-19"/>
    <x v="1"/>
    <s v="2019-20"/>
    <d v="2019-07-29T12:16:59"/>
  </r>
  <r>
    <x v="18"/>
    <n v="46855489"/>
    <s v="Máster Universitario en Musicología"/>
    <n v="46855489"/>
    <s v="JAVIER"/>
    <s v="ACEBES"/>
    <s v="ROLDAN"/>
    <s v="javier.acebes@alum.unirioja.es"/>
    <s v="2018-19"/>
    <x v="0"/>
    <s v="2019-20"/>
    <d v="2019-09-03T08:03:09"/>
  </r>
  <r>
    <x v="18"/>
    <n v="47396014"/>
    <s v="Máster Universitario en Musicología"/>
    <n v="47396014"/>
    <s v="LETICIA"/>
    <s v="OSUNA"/>
    <s v="LÓPEZ"/>
    <s v="leticia.osuna@alum.unirioja.es"/>
    <s v="2018-19"/>
    <x v="0"/>
    <s v="2019-20"/>
    <d v="2019-07-20T01:24:46"/>
  </r>
  <r>
    <x v="18"/>
    <n v="50712807"/>
    <s v="Máster Universitario en Musicología"/>
    <n v="50712807"/>
    <s v="CRISTINA"/>
    <s v="MARCOS"/>
    <s v="PATIÑO"/>
    <s v="cristina.marcosp@alum.unirioja.es"/>
    <s v="2018-19"/>
    <x v="1"/>
    <s v="2019-20"/>
    <d v="2019-07-25T12:40:49"/>
  </r>
  <r>
    <x v="18"/>
    <n v="53550644"/>
    <s v="Máster Universitario en Musicología"/>
    <n v="53550644"/>
    <s v="MANUEL"/>
    <s v="TRINIDAD"/>
    <s v="CASTAÑO"/>
    <s v="manuel.trinidad@alum.unirioja.es"/>
    <s v="2018-19"/>
    <x v="1"/>
    <s v="2019-20"/>
    <d v="2019-07-30T12:33:11"/>
  </r>
  <r>
    <x v="18"/>
    <n v="53624655"/>
    <s v="Máster Universitario en Musicología"/>
    <n v="53624655"/>
    <s v="JUAN PEDRO"/>
    <s v="CASTRO"/>
    <s v="GÓMEZ-VALADÉS"/>
    <s v="juan-pedro.castro@alum.unirioja.es"/>
    <s v="2018-19"/>
    <x v="1"/>
    <s v="2019-20"/>
    <d v="2019-07-25T11:26:36"/>
  </r>
  <r>
    <x v="18"/>
    <n v="71659092"/>
    <s v="Máster Universitario en Musicología"/>
    <n v="71659092"/>
    <s v="MARTA"/>
    <s v="VÁZQUEZ"/>
    <s v="PÉREZ"/>
    <s v="marta.vazquez@alum.unirioja.es"/>
    <s v="2018-19"/>
    <x v="1"/>
    <s v="2019-20"/>
    <d v="2019-07-30T12:47:16"/>
  </r>
  <r>
    <x v="18"/>
    <n v="73259055"/>
    <s v="Máster Universitario en Musicología"/>
    <n v="73259055"/>
    <s v="MIGUEL"/>
    <s v="GÓRRIZ"/>
    <s v="RAMÓN"/>
    <s v="miguel.gorriz@alum.unirioja.es"/>
    <s v="2018-19"/>
    <x v="0"/>
    <s v="2019-20"/>
    <d v="2019-09-05T10:35:20"/>
  </r>
  <r>
    <x v="18"/>
    <n v="74391867"/>
    <s v="Máster Universitario en Musicología"/>
    <n v="74391867"/>
    <s v="ALICIA"/>
    <s v="GALIANA"/>
    <s v="NAVARRO"/>
    <s v="alicia.galiana@alum.unirioja.es"/>
    <s v="2018-19"/>
    <x v="0"/>
    <s v="2019-20"/>
    <d v="2019-09-13T11:36:22"/>
  </r>
  <r>
    <x v="18"/>
    <n v="78757785"/>
    <s v="Máster Universitario en Musicología"/>
    <n v="78757785"/>
    <s v="NOELIA"/>
    <s v="PELLICER"/>
    <s v="PALACIOS"/>
    <s v="noelia.pellicer@alum.unirioja.es"/>
    <s v="2018-19"/>
    <x v="0"/>
    <s v="2019-20"/>
    <d v="2019-07-24T11:11:33"/>
  </r>
  <r>
    <x v="18"/>
    <n v="3097960"/>
    <s v="Máster Universitario en Musicología"/>
    <n v="3097960"/>
    <s v="LUIS JAVIER"/>
    <s v="VALLES"/>
    <s v="NUEVO"/>
    <s v="luis-javier.valles@alum.unirioja.es"/>
    <s v="2018-19"/>
    <x v="0"/>
    <s v="2019-20"/>
    <d v="2019-09-23T11:38:27"/>
  </r>
  <r>
    <x v="18"/>
    <n v="5311425"/>
    <s v="Máster Universitario en Musicología"/>
    <n v="5311425"/>
    <s v="CAMILA"/>
    <s v="FERNÁNDEZ"/>
    <s v="GUTIÉRREZ"/>
    <s v="camila.fernandez@alum.unirioja.es"/>
    <s v="2018-19"/>
    <x v="1"/>
    <s v="2019-20"/>
    <d v="2019-07-26T04:06:55"/>
  </r>
  <r>
    <x v="18"/>
    <n v="25176214"/>
    <s v="Máster Universitario en Musicología"/>
    <n v="25176214"/>
    <s v="CARLOS"/>
    <s v="REMÓN"/>
    <s v="CANO"/>
    <s v="carlos.remon@alum.unirioja.es"/>
    <s v="2018-19"/>
    <x v="0"/>
    <s v="2019-20"/>
    <d v="2019-07-28T09:06:56"/>
  </r>
  <r>
    <x v="18"/>
    <n v="26812938"/>
    <s v="Máster Universitario en Musicología"/>
    <n v="26812938"/>
    <s v="ANA MARÍA"/>
    <s v="BARRANCO"/>
    <s v="DOMINGUEZ"/>
    <s v="ana-maria.barranco@alum.unirioja.es"/>
    <s v="2018-19"/>
    <x v="0"/>
    <s v="2019-20"/>
    <d v="2019-07-26T10:06:39"/>
  </r>
  <r>
    <x v="18"/>
    <n v="4587036"/>
    <s v="Máster Universitario en Musicología"/>
    <n v="4587036"/>
    <s v="MARÍA BELÉN"/>
    <s v="ESTIVAL"/>
    <s v="VISIER"/>
    <s v="maria-belen.estival@alum.unirioja.es"/>
    <s v="2018-19"/>
    <x v="1"/>
    <s v="2019-20"/>
    <d v="2019-07-15T01:01:19"/>
  </r>
  <r>
    <x v="18"/>
    <n v="77409609"/>
    <s v="Máster Universitario en Musicología"/>
    <n v="77409609"/>
    <s v="MARGARITA"/>
    <s v="MARTÍNEZ"/>
    <s v="MUÑIZ"/>
    <s v="margarita.marttinez@alum.unirioja.es"/>
    <s v="2018-19"/>
    <x v="0"/>
    <s v="2019-20"/>
    <d v="2019-07-27T03:25:33"/>
  </r>
  <r>
    <x v="18"/>
    <n v="36139454"/>
    <s v="Máster Universitario en Musicología"/>
    <n v="36139454"/>
    <s v="NICOLÁS"/>
    <s v="MATO"/>
    <s v="GUERRA"/>
    <s v="nicolas.mato@alum.unirioja.es"/>
    <s v="2018-19"/>
    <x v="0"/>
    <s v="2019-20"/>
    <d v="2019-07-24T10:48:19"/>
  </r>
  <r>
    <x v="18"/>
    <n v="77466263"/>
    <s v="Máster Universitario en Musicología"/>
    <n v="77466263"/>
    <s v="RUBÉN"/>
    <s v="FRAGA"/>
    <s v="RIVERA"/>
    <s v="ruben.fraga@alum.unirioja.es"/>
    <s v="2018-19"/>
    <x v="0"/>
    <s v="2019-20"/>
    <d v="2019-07-24T12:03:48"/>
  </r>
  <r>
    <x v="18"/>
    <n v="74389877"/>
    <s v="Máster Universitario en Musicología"/>
    <n v="74389877"/>
    <s v="NURIA"/>
    <s v="GOMIS"/>
    <s v="ANTÓN"/>
    <s v="nuria.gomis@alum.unirioja.es"/>
    <s v="2018-19"/>
    <x v="0"/>
    <s v="2019-20"/>
    <d v="2019-09-02T01:12:43"/>
  </r>
  <r>
    <x v="18"/>
    <n v="2312360"/>
    <s v="Máster Universitario en Musicología"/>
    <n v="2312360"/>
    <s v="JORGE"/>
    <s v="FÉLIZ"/>
    <s v="GARCÍA"/>
    <s v="jorge.feliz@alum.unirioja.es"/>
    <s v="2019-20"/>
    <x v="1"/>
    <s v="2019-20"/>
    <d v="2019-07-08T12:58:08"/>
  </r>
  <r>
    <x v="18"/>
    <n v="14595566"/>
    <s v="Máster Universitario en Musicología"/>
    <n v="14595566"/>
    <s v="ANE MIREN"/>
    <s v="ETXEBARRIA"/>
    <s v="ALONSO"/>
    <s v="ane-miren.etxebarria@alum.unirioja.es"/>
    <s v="2019-20"/>
    <x v="1"/>
    <s v="2019-20"/>
    <d v="2019-07-08T10:05:15"/>
  </r>
  <r>
    <x v="18"/>
    <n v="22539082"/>
    <s v="Máster Universitario en Musicología"/>
    <n v="22539082"/>
    <s v="MARI CARMEN"/>
    <s v="GUALLART"/>
    <s v="FURIO"/>
    <s v="mari-carmen.guallart@alum.unirioja.es"/>
    <s v="2019-20"/>
    <x v="1"/>
    <s v="2019-20"/>
    <d v="2019-07-11T12:02:11"/>
  </r>
  <r>
    <x v="18"/>
    <n v="28845091"/>
    <s v="Máster Universitario en Musicología"/>
    <n v="28845091"/>
    <s v="NOELIA"/>
    <s v="PÉREZ"/>
    <s v="CARMONA"/>
    <s v="noelia.perezc@alum.unirioja.es"/>
    <s v="2019-20"/>
    <x v="0"/>
    <s v="2019-20"/>
    <d v="2019-07-22T08:29:45"/>
  </r>
  <r>
    <x v="18"/>
    <n v="29130322"/>
    <s v="Máster Universitario en Musicología"/>
    <n v="29130322"/>
    <s v="DANIEL"/>
    <s v="FRANCÉS"/>
    <s v="MARTÍNEZ"/>
    <s v="daniel.frances@alum.unirioja.es"/>
    <s v="2019-20"/>
    <x v="1"/>
    <s v="2019-20"/>
    <d v="2019-07-11T10:56:11"/>
  </r>
  <r>
    <x v="18"/>
    <n v="36172041"/>
    <s v="Máster Universitario en Musicología"/>
    <n v="36172041"/>
    <s v="JUDIT"/>
    <s v="ALONSO"/>
    <s v="COMESAÑA"/>
    <s v="judit.alonso@alum.unirioja.es"/>
    <s v="2019-20"/>
    <x v="1"/>
    <s v="2019-20"/>
    <d v="2019-07-16T10:14:56"/>
  </r>
  <r>
    <x v="18"/>
    <n v="44497508"/>
    <s v="Máster Universitario en Musicología"/>
    <n v="44497508"/>
    <s v="EREA"/>
    <s v="CARBAJALES"/>
    <s v="MOLINA"/>
    <s v="erea.carbajales-molina@alum.unirioja.es"/>
    <s v="2019-20"/>
    <x v="0"/>
    <s v="2019-20"/>
    <d v="2019-07-08T09:45:39"/>
  </r>
  <r>
    <x v="18"/>
    <n v="45846414"/>
    <s v="Máster Universitario en Musicología"/>
    <n v="45846414"/>
    <s v="MARÍA DEL PILAR"/>
    <s v="GARCÍA"/>
    <s v="MOSTEIRO"/>
    <s v="pilar.garciam@alum.unirioja.es"/>
    <s v="2019-20"/>
    <x v="0"/>
    <s v="2019-20"/>
    <d v="2019-07-22T01:26:46"/>
  </r>
  <r>
    <x v="18"/>
    <n v="45869689"/>
    <s v="Máster Universitario en Musicología"/>
    <n v="45869689"/>
    <s v="MARINA"/>
    <s v="GARCÍA"/>
    <s v="MAGDALENO"/>
    <s v="marina.garciam@alum.unirioja.es"/>
    <s v="2019-20"/>
    <x v="0"/>
    <s v="2019-20"/>
    <d v="2019-07-20T01:41:02"/>
  </r>
  <r>
    <x v="18"/>
    <n v="45909560"/>
    <s v="Máster Universitario en Musicología"/>
    <n v="45909560"/>
    <s v="MARÍA LUISA"/>
    <s v="OTERO"/>
    <s v="FERNÁNDEZ"/>
    <s v="maria-luisa.otero@alum.unirioja.es"/>
    <s v="2019-20"/>
    <x v="0"/>
    <s v="2019-20"/>
    <d v="2019-07-18T05:55:24"/>
  </r>
  <r>
    <x v="18"/>
    <n v="47322800"/>
    <s v="Máster Universitario en Musicología"/>
    <n v="47322800"/>
    <s v="ROBERT"/>
    <s v="SEARA"/>
    <s v="MORA"/>
    <s v="robert.seara@alum.unirioja.es"/>
    <s v="2019-20"/>
    <x v="0"/>
    <s v="2019-20"/>
    <d v="2019-07-21T10:45:51"/>
  </r>
  <r>
    <x v="18"/>
    <n v="47382395"/>
    <s v="Máster Universitario en Musicología"/>
    <n v="47382395"/>
    <s v="NAÍMA"/>
    <s v="ACUÑA"/>
    <s v="RODRÍGUEZ"/>
    <s v="naima.acuna@alum.unirioja.es"/>
    <s v="2019-20"/>
    <x v="1"/>
    <s v="2019-20"/>
    <d v="2019-07-19T07:41:12"/>
  </r>
  <r>
    <x v="18"/>
    <n v="50610919"/>
    <s v="Máster Universitario en Musicología"/>
    <n v="50610919"/>
    <s v="ANTONIO ÁNGEL"/>
    <s v="ESCALERA"/>
    <s v="GARCÍA"/>
    <s v="antonio-angel.escalera@alum.unirioja.es"/>
    <s v="2019-20"/>
    <x v="1"/>
    <s v="2019-20"/>
    <d v="2019-07-18T04:07:59"/>
  </r>
  <r>
    <x v="18"/>
    <n v="72078663"/>
    <s v="Máster Universitario en Musicología"/>
    <n v="72078663"/>
    <s v="MELISA"/>
    <s v="CANO"/>
    <s v="SÁNCHEZ"/>
    <s v="melisa.cano@alum.unirioja.es"/>
    <s v="2019-20"/>
    <x v="1"/>
    <s v="2019-20"/>
    <d v="2019-07-18T12:11:43"/>
  </r>
  <r>
    <x v="18"/>
    <n v="72092486"/>
    <s v="Máster Universitario en Musicología"/>
    <n v="72092486"/>
    <s v="ANA"/>
    <s v="SANTAMARIA"/>
    <s v="HERNÁNDEZ"/>
    <s v="ana.santamaria@alum.unirioja.es"/>
    <s v="2019-20"/>
    <x v="1"/>
    <s v="2019-20"/>
    <d v="2019-07-08T12:51:33"/>
  </r>
  <r>
    <x v="18"/>
    <n v="72686147"/>
    <s v="Máster Universitario en Musicología"/>
    <n v="72686147"/>
    <s v="ISABEL"/>
    <s v="SEÑAS"/>
    <s v="BEA"/>
    <s v="isabel.senas@alum.unirioja.es"/>
    <s v="2019-20"/>
    <x v="0"/>
    <s v="2019-20"/>
    <d v="2019-07-08T09:45:51"/>
  </r>
  <r>
    <x v="18"/>
    <n v="72846920"/>
    <s v="Máster Universitario en Musicología"/>
    <n v="72846920"/>
    <s v="LAURA"/>
    <s v="LEGIDO"/>
    <s v="PÉREZ DE SAN ROMÁN"/>
    <s v="laura.legido@alum.unirioja.es"/>
    <s v="2019-20"/>
    <x v="0"/>
    <s v="2019-20"/>
    <d v="2019-07-18T12:09:29"/>
  </r>
  <r>
    <x v="18"/>
    <n v="73418372"/>
    <s v="Máster Universitario en Musicología"/>
    <n v="73418372"/>
    <s v="IMANOL"/>
    <s v="RESANO"/>
    <s v="DUARTE"/>
    <s v="imanol.resano@alum.unirioja.es"/>
    <s v="2019-20"/>
    <x v="1"/>
    <s v="2019-20"/>
    <d v="2019-07-16T10:54:04"/>
  </r>
  <r>
    <x v="18"/>
    <n v="74888795"/>
    <s v="Máster Universitario en Musicología"/>
    <n v="74888795"/>
    <s v="MIGUEL ÁNGEL"/>
    <s v="MUÑOZ"/>
    <s v="BÉJAR"/>
    <s v="miguel-angel.munozb@alum.unirioja.es"/>
    <s v="2019-20"/>
    <x v="0"/>
    <s v="2019-20"/>
    <d v="2019-07-10T09:42:00"/>
  </r>
  <r>
    <x v="18"/>
    <n v="78216597"/>
    <s v="Máster Universitario en Musicología"/>
    <n v="78216597"/>
    <s v="JUAN ANTONIO"/>
    <s v="BALLESTER"/>
    <s v="COLL"/>
    <s v="juan-antonio.ballester@alum.unirioja.es"/>
    <s v="2019-20"/>
    <x v="1"/>
    <s v="2019-20"/>
    <d v="2019-07-19T07:43:07"/>
  </r>
  <r>
    <x v="18"/>
    <n v="79002859"/>
    <s v="Máster Universitario en Musicología"/>
    <n v="79002859"/>
    <s v="JAVIER"/>
    <s v="ALCITURRI"/>
    <s v="BELAUSTEGUIGOITIA"/>
    <s v="javier.alciturri@alum.unirioja.es"/>
    <s v="2019-20"/>
    <x v="0"/>
    <s v="2019-20"/>
    <d v="2019-07-16T11:37:30"/>
  </r>
  <r>
    <x v="18"/>
    <s v="G24558024"/>
    <s v="Máster Universitario en Musicología"/>
    <s v="G24558024"/>
    <s v="BERENICE"/>
    <s v="RUIZ"/>
    <s v="CALDERÓN"/>
    <s v="berenice.ruiz@alum.unirioja.es"/>
    <s v="2019-20"/>
    <x v="1"/>
    <s v="2019-20"/>
    <d v="2019-07-22T01:20:32"/>
  </r>
  <r>
    <x v="18"/>
    <n v="48294187"/>
    <s v="Máster Universitario en Musicología"/>
    <n v="48294187"/>
    <s v="FRANCESC"/>
    <s v="NADAL"/>
    <s v="CANALES"/>
    <s v="francesc.nadal@alum.unirioja.es"/>
    <s v="2019-20"/>
    <x v="1"/>
    <s v="2019-20"/>
    <d v="2019-07-30T10:31:58"/>
  </r>
  <r>
    <x v="18"/>
    <n v="3954049"/>
    <s v="Máster Universitario en Musicología"/>
    <n v="3954049"/>
    <s v="ÁNGELA"/>
    <s v="RODRÍGUEZ"/>
    <s v="SAINZ"/>
    <s v="angela.rodriguezs@alum.unirioja.es"/>
    <s v="2019-20"/>
    <x v="0"/>
    <s v="2019-20"/>
    <d v="2019-09-22T01:54:24"/>
  </r>
  <r>
    <x v="18"/>
    <n v="801199013870"/>
    <s v="Máster Universitario en Musicología"/>
    <n v="801199013870"/>
    <s v="JORGE"/>
    <s v="BENAVIDES"/>
    <s v="ROMERO"/>
    <s v="jorge.benavides@alum.unirioja.es"/>
    <s v="2019-20"/>
    <x v="0"/>
    <s v="2019-20"/>
    <d v="2019-09-17T07:41:03"/>
  </r>
  <r>
    <x v="18"/>
    <n v="18044812"/>
    <s v="Máster Universitario en Musicología"/>
    <n v="18044812"/>
    <s v="CARLOS"/>
    <s v="MACHUCA"/>
    <s v="OLIVÁN"/>
    <s v="carlos.machuca@alum.unirioja.es"/>
    <s v="2019-20"/>
    <x v="0"/>
    <s v="2019-20"/>
    <d v="2019-09-22T08:16:01"/>
  </r>
  <r>
    <x v="18"/>
    <n v="36022499"/>
    <s v="Máster Universitario en Musicología"/>
    <n v="36022499"/>
    <s v="ANTONIO"/>
    <s v="ROCHA"/>
    <s v="ÁLVAREZ"/>
    <s v="antonio.rocha@alum.unirioja.es"/>
    <s v="2019-20"/>
    <x v="0"/>
    <s v="2019-20"/>
    <d v="2019-09-20T10:19:27"/>
  </r>
  <r>
    <x v="18"/>
    <n v="46887252"/>
    <s v="Máster Universitario en Musicología"/>
    <n v="46887252"/>
    <s v="SONIA"/>
    <s v="GARCÍA"/>
    <s v="RABASA"/>
    <s v="sonia.garcia@alum.unirioja.es"/>
    <s v="2019-20"/>
    <x v="1"/>
    <s v="2019-20"/>
    <d v="2019-09-19T10:45:07"/>
  </r>
  <r>
    <x v="18"/>
    <n v="76871554"/>
    <s v="Máster Universitario en Musicología"/>
    <n v="76871554"/>
    <s v="IVAN"/>
    <s v="ABAL"/>
    <s v="PULLEIRO"/>
    <s v="ivan.abal@alum.unirioja.es"/>
    <s v="2019-20"/>
    <x v="1"/>
    <s v="2019-20"/>
    <d v="2019-09-20T11:33:53"/>
  </r>
  <r>
    <x v="18"/>
    <n v="79030883"/>
    <s v="Máster Universitario en Musicología"/>
    <n v="79030883"/>
    <s v="DEBORAH"/>
    <s v="HENRIKSON"/>
    <s v="BENICHOU"/>
    <s v="deborah.henrikson@alum.unirioja.es"/>
    <s v="2019-20"/>
    <x v="0"/>
    <s v="2019-20"/>
    <d v="2019-09-22T12:18:45"/>
  </r>
  <r>
    <x v="18"/>
    <s v="G21883497"/>
    <s v="Máster Universitario en Musicología"/>
    <s v="G21883497"/>
    <s v="LUIS ANGEL"/>
    <s v="RIVERA"/>
    <s v="GARCÍA"/>
    <s v="luis-angel.rivera@alum.unirioja.es"/>
    <s v="2019-20"/>
    <x v="1"/>
    <s v="2019-20"/>
    <d v="2019-09-20T05:20:27"/>
  </r>
  <r>
    <x v="18"/>
    <n v="80091691"/>
    <s v="Máster Universitario en Musicología"/>
    <n v="80091691"/>
    <s v="LOURDES"/>
    <s v="HIGES"/>
    <s v="MÁRQUEZ"/>
    <s v="lourdes.higes@alum.unirioja.es"/>
    <s v="2019-20"/>
    <x v="0"/>
    <s v="2019-20"/>
    <d v="2019-10-05T02:03:55"/>
  </r>
  <r>
    <x v="18"/>
    <n v="44490708"/>
    <s v="Máster Universitario en Musicología"/>
    <n v="44490708"/>
    <s v="LUZ MARÍA"/>
    <s v="ESTÉVEZ"/>
    <s v="SUÁREZ"/>
    <s v="luz-maria.estevez@alum.unirioja.es"/>
    <s v="2019-20"/>
    <x v="1"/>
    <s v="2019-20"/>
    <d v="2019-10-08T12:47:47"/>
  </r>
  <r>
    <x v="18"/>
    <n v="6985626"/>
    <s v="Máster Universitario en Musicología"/>
    <n v="6985626"/>
    <s v="ELENA"/>
    <s v="GARCÍA"/>
    <s v="GÓMEZ"/>
    <s v="elena.garciag@alum.unirioja.es"/>
    <s v="2019-20"/>
    <x v="1"/>
    <s v="2019-20"/>
    <d v="2019-10-10T10:00:09"/>
  </r>
  <r>
    <x v="18"/>
    <n v="45911508"/>
    <s v="Máster Universitario en Musicología"/>
    <n v="45911508"/>
    <s v="DAVID"/>
    <s v="HEREDIA"/>
    <s v="GARCÍA"/>
    <s v="david.heredia@alum.unirioja.es"/>
    <s v="2019-20"/>
    <x v="1"/>
    <s v="2019-20"/>
    <d v="2019-10-08T01:22:33"/>
  </r>
  <r>
    <x v="18"/>
    <n v="77474410"/>
    <s v="Máster Universitario en Musicología"/>
    <n v="77474410"/>
    <s v="DANIEL"/>
    <s v="RAMOS"/>
    <s v="SÁNCHEZ"/>
    <s v="daniel.ramos@alum.unirioja.es"/>
    <s v="2019-20"/>
    <x v="1"/>
    <s v="2019-20"/>
    <d v="2019-10-09T10:19:26"/>
  </r>
  <r>
    <x v="18"/>
    <n v="47473791"/>
    <s v="Máster Universitario en Musicología"/>
    <n v="47473791"/>
    <s v="JORGE"/>
    <s v="SUÁREZ"/>
    <s v="MUÑOZ"/>
    <s v="jorge.suarezm@alum.unirioja.es"/>
    <s v="2019-20"/>
    <x v="1"/>
    <s v="2019-20"/>
    <d v="2019-10-25T11:13:56"/>
  </r>
  <r>
    <x v="18"/>
    <n v="74896118"/>
    <s v="Máster Universitario en Musicología"/>
    <n v="74896118"/>
    <s v="JUAN"/>
    <s v="DEL PINO"/>
    <s v="ANDRADE"/>
    <s v="juan.del-pino@alum.unirioja.es"/>
    <s v="2019-20"/>
    <x v="1"/>
    <s v="2019-20"/>
    <d v="2019-12-14T11:50:28"/>
  </r>
  <r>
    <x v="18"/>
    <n v="74877439"/>
    <s v="Máster Universitario en Musicología"/>
    <n v="74877439"/>
    <s v="TANIA"/>
    <s v="MOYA"/>
    <s v="BUENO"/>
    <s v="tania.moya@alum.unirioja.es"/>
    <s v="2019-20"/>
    <x v="1"/>
    <s v="2019-20"/>
    <d v="2019-12-14T11:50:29"/>
  </r>
  <r>
    <x v="18"/>
    <n v="78563002"/>
    <s v="Máster Universitario en Musicología"/>
    <n v="78563002"/>
    <s v="MARÍA DEL PILAR"/>
    <s v="PRENDES"/>
    <s v="FAJARDO"/>
    <s v="maria-pilar.prendes@alum.unirioja.es"/>
    <s v="2019-20"/>
    <x v="1"/>
    <s v="2019-20"/>
    <d v="2019-12-12T01:13:36"/>
  </r>
  <r>
    <x v="19"/>
    <n v="32626392"/>
    <s v="Máster Universitario en Estudios Avanzados en Humanidades"/>
    <n v="32626392"/>
    <s v="CONSUELO"/>
    <s v="TRILLO"/>
    <s v="LÓPEZ"/>
    <s v="consuelo.trillo@alum.unirioja.es"/>
    <s v="2016-17"/>
    <x v="0"/>
    <s v="2019-20"/>
    <d v="2019-09-20T12:37:09"/>
  </r>
  <r>
    <x v="19"/>
    <n v="22999033"/>
    <s v="Máster Universitario en Estudios Avanzados en Humanidades"/>
    <n v="22999033"/>
    <s v="ELENA"/>
    <s v="GISBERT"/>
    <s v="GARCÍA"/>
    <s v="elena.gisbert@alum.unirioja.es"/>
    <s v="2017-18"/>
    <x v="1"/>
    <s v="2019-20"/>
    <d v="2019-07-30T07:14:26"/>
  </r>
  <r>
    <x v="19"/>
    <n v="72798802"/>
    <s v="Máster Universitario en Estudios Avanzados en Humanidades"/>
    <n v="72798802"/>
    <s v="JESÚS"/>
    <s v="LÓPEZ"/>
    <s v="ANTOÑANZAS"/>
    <s v="jesus.lopeza@alum.unirioja.es"/>
    <s v="2018-19"/>
    <x v="0"/>
    <s v="2019-20"/>
    <d v="2019-09-08T01:03:25"/>
  </r>
  <r>
    <x v="19"/>
    <n v="2659286"/>
    <s v="Máster Universitario en Estudios Avanzados en Humanidades"/>
    <n v="2659286"/>
    <s v="PILAR"/>
    <s v="LLADA"/>
    <s v="CIENFUEGOS"/>
    <s v="pilar.llada@alum.unirioja.es"/>
    <s v="2018-19"/>
    <x v="0"/>
    <s v="2019-20"/>
    <d v="2019-09-08T08:28:32"/>
  </r>
  <r>
    <x v="19"/>
    <n v="16550334"/>
    <s v="Máster Universitario en Estudios Avanzados en Humanidades"/>
    <n v="16550334"/>
    <s v="ANA"/>
    <s v="GARRIDO"/>
    <s v="RUBIO"/>
    <s v="ana.garridor@alum.unirioja.es"/>
    <s v="2018-19"/>
    <x v="0"/>
    <s v="2019-20"/>
    <d v="2019-07-19T11:53:30"/>
  </r>
  <r>
    <x v="19"/>
    <n v="16641154"/>
    <s v="Máster Universitario en Estudios Avanzados en Humanidades"/>
    <n v="16641154"/>
    <s v="LUIS"/>
    <s v="ESTEBAN"/>
    <s v="PERUCHA"/>
    <s v="luis.esteban@alum.unirioja.es"/>
    <s v="2018-19"/>
    <x v="0"/>
    <s v="2019-20"/>
    <d v="2019-09-05T06:24:14"/>
  </r>
  <r>
    <x v="19"/>
    <n v="18075181"/>
    <s v="Máster Universitario en Estudios Avanzados en Humanidades"/>
    <n v="18075181"/>
    <s v="JANIRE"/>
    <s v="MARTÍNEZ"/>
    <s v="SARRIAS"/>
    <s v="janire.martinezs@alum.unirioja.es"/>
    <s v="2018-19"/>
    <x v="0"/>
    <s v="2019-20"/>
    <d v="2019-09-11T02:43:33"/>
  </r>
  <r>
    <x v="19"/>
    <n v="42238279"/>
    <s v="Máster Universitario en Estudios Avanzados en Humanidades"/>
    <n v="42238279"/>
    <s v="DENIS CRISTÓBAL"/>
    <s v="SANTOS"/>
    <s v="GONZALEZ"/>
    <s v="denis-cristobal.santos@alum.unirioja.es"/>
    <s v="2018-19"/>
    <x v="0"/>
    <s v="2019-20"/>
    <d v="2019-09-10T01:18:57"/>
  </r>
  <r>
    <x v="19"/>
    <n v="45326420"/>
    <s v="Máster Universitario en Estudios Avanzados en Humanidades"/>
    <n v="45326420"/>
    <s v="AÍDA MARÍA"/>
    <s v="CAIRÓN"/>
    <s v="PEINADO"/>
    <s v="aida-maria.cairon@alum.unirioja.es"/>
    <s v="2018-19"/>
    <x v="0"/>
    <s v="2019-20"/>
    <d v="2019-09-05T03:43:51"/>
  </r>
  <r>
    <x v="19"/>
    <n v="45954379"/>
    <s v="Máster Universitario en Estudios Avanzados en Humanidades"/>
    <n v="45954379"/>
    <s v="FRANCISCO"/>
    <s v="LIÑEIRA"/>
    <s v="GONZÁLEZ"/>
    <s v="francisco.lineira@alum.unirioja.es"/>
    <s v="2018-19"/>
    <x v="1"/>
    <s v="2019-20"/>
    <d v="2019-07-24T10:28:17"/>
  </r>
  <r>
    <x v="19"/>
    <n v="48749459"/>
    <s v="Máster Universitario en Estudios Avanzados en Humanidades"/>
    <n v="48749459"/>
    <s v="ALMUDENA"/>
    <s v="ORTIZ"/>
    <s v="VÁZQUEZ"/>
    <s v="almudena.ortiz@alum.unirioja.es"/>
    <s v="2018-19"/>
    <x v="0"/>
    <s v="2019-20"/>
    <d v="2019-09-16T12:46:50"/>
  </r>
  <r>
    <x v="19"/>
    <n v="52369366"/>
    <s v="Máster Universitario en Estudios Avanzados en Humanidades"/>
    <n v="52369366"/>
    <s v="IRIS"/>
    <s v="LUCIO VILLEGAS"/>
    <s v="SPILLARD"/>
    <s v="iris.lucio-villegas@alum.unirioja.es"/>
    <s v="2018-19"/>
    <x v="0"/>
    <s v="2019-20"/>
    <d v="2019-07-29T12:07:20"/>
  </r>
  <r>
    <x v="19"/>
    <n v="13171856"/>
    <s v="Máster Universitario en Estudios Avanzados en Humanidades"/>
    <n v="13171856"/>
    <s v="REBECA"/>
    <s v="RIO"/>
    <s v="LUCIO"/>
    <s v="rebeca.rio@alum.unirioja.es"/>
    <s v="2019-20"/>
    <x v="1"/>
    <s v="2019-20"/>
    <d v="2019-07-08T11:19:29"/>
  </r>
  <r>
    <x v="19"/>
    <n v="52094180"/>
    <s v="Máster Universitario en Estudios Avanzados en Humanidades"/>
    <n v="52094180"/>
    <s v="MARÍA LOURDES"/>
    <s v="CAÑAS"/>
    <s v="SORIA"/>
    <s v="lourdes.canas@alum.unirioja.es"/>
    <s v="2019-20"/>
    <x v="1"/>
    <s v="2019-20"/>
    <d v="2019-07-16T06:39:45"/>
  </r>
  <r>
    <x v="19"/>
    <n v="72186073"/>
    <s v="Máster Universitario en Estudios Avanzados en Humanidades"/>
    <n v="72186073"/>
    <s v="EDUARDO"/>
    <s v="SAN MARTIN"/>
    <s v="FERMIN"/>
    <s v="eduardo.san-martin@alum.unirioja.es"/>
    <s v="2019-20"/>
    <x v="0"/>
    <s v="2019-20"/>
    <d v="2019-07-20T02:09:24"/>
  </r>
  <r>
    <x v="19"/>
    <n v="72799452"/>
    <s v="Máster Universitario en Estudios Avanzados en Humanidades"/>
    <n v="72799452"/>
    <s v="JAVIER"/>
    <s v="SÁENZ"/>
    <s v="PÉREZ-ARADROS"/>
    <s v="javier.saenz@alum.unirioja.es"/>
    <s v="2019-20"/>
    <x v="0"/>
    <s v="2019-20"/>
    <d v="2019-07-16T11:41:06"/>
  </r>
  <r>
    <x v="19"/>
    <s v="EC6914513"/>
    <s v="Máster Universitario en Estudios Avanzados en Humanidades"/>
    <s v="EC6914513"/>
    <s v="JINRU"/>
    <s v="YANG"/>
    <m/>
    <s v="jinruyang7@gmail.com"/>
    <s v="2019-20"/>
    <x v="0"/>
    <s v="2019-20"/>
    <d v="2019-07-17T10:35:06"/>
  </r>
  <r>
    <x v="19"/>
    <s v="E54303267"/>
    <s v="Máster Universitario en Estudios Avanzados en Humanidades"/>
    <s v="E54303267"/>
    <s v="SHAOWEI"/>
    <s v="LI"/>
    <m/>
    <s v="shaowei.li@alum.unirioja.es"/>
    <s v="2019-20"/>
    <x v="0"/>
    <s v="2019-20"/>
    <d v="2019-07-17T07:55:55"/>
  </r>
  <r>
    <x v="19"/>
    <n v="77661818"/>
    <s v="Máster Universitario en Estudios Avanzados en Humanidades"/>
    <n v="77661818"/>
    <s v="CARMEN CELESTE"/>
    <s v="JIMÉNEZ"/>
    <s v="PERAL"/>
    <s v="carmen-celeste.jimenez@alum.unirioja.es"/>
    <s v="2019-20"/>
    <x v="1"/>
    <s v="2019-20"/>
    <d v="2019-07-20T12:45:03"/>
  </r>
  <r>
    <x v="19"/>
    <n v="16584014"/>
    <s v="Máster Universitario en Estudios Avanzados en Humanidades"/>
    <n v="16584014"/>
    <s v="ROBERTO"/>
    <s v="ALÚTIZ"/>
    <s v="MORENO"/>
    <s v="roberto.alutiz@alum.unirioja.es"/>
    <s v="2019-20"/>
    <x v="0"/>
    <s v="2019-20"/>
    <d v="2019-09-18T07:03:13"/>
  </r>
  <r>
    <x v="19"/>
    <n v="16639392"/>
    <s v="Máster Universitario en Estudios Avanzados en Humanidades"/>
    <n v="16639392"/>
    <s v="BEATRIZ"/>
    <s v="ESTEFANÍA DE LA"/>
    <s v="CONCEPCIÓN"/>
    <s v="beatriz.estefania@alum.unirioja.es"/>
    <s v="2019-20"/>
    <x v="0"/>
    <s v="2019-20"/>
    <d v="2019-09-19T01:53:29"/>
  </r>
  <r>
    <x v="19"/>
    <n v="17495025"/>
    <s v="Máster Universitario en Estudios Avanzados en Humanidades"/>
    <n v="17495025"/>
    <s v="NEREA"/>
    <s v="ROZA DEL"/>
    <s v="SANTO"/>
    <s v="nerea.roza@alum.unirioja.es"/>
    <s v="2019-20"/>
    <x v="0"/>
    <s v="2019-20"/>
    <d v="2019-09-16T10:29:50"/>
  </r>
  <r>
    <x v="19"/>
    <n v="17769808"/>
    <s v="Máster Universitario en Estudios Avanzados en Humanidades"/>
    <n v="17769808"/>
    <s v="BEATRIZ"/>
    <s v="CUESTA"/>
    <s v="BUENO"/>
    <s v="beatriz.cuesta@alum.unirioja.es"/>
    <s v="2019-20"/>
    <x v="0"/>
    <s v="2019-20"/>
    <d v="2019-09-20T08:53:18"/>
  </r>
  <r>
    <x v="19"/>
    <n v="18074474"/>
    <s v="Máster Universitario en Estudios Avanzados en Humanidades"/>
    <n v="18074474"/>
    <s v="DIEGO"/>
    <s v="ALÚTIZ"/>
    <s v="ABELLÁN"/>
    <s v="diego.alutiz@alum.unirioja.es"/>
    <s v="2019-20"/>
    <x v="0"/>
    <s v="2019-20"/>
    <d v="2019-09-16T08:55:52"/>
  </r>
  <r>
    <x v="19"/>
    <n v="26053437"/>
    <s v="Máster Universitario en Estudios Avanzados en Humanidades"/>
    <n v="26053437"/>
    <s v="MARTA"/>
    <s v="LÓPEZ"/>
    <s v="CÁRDENAS"/>
    <s v="marta.lopezca@alum.unirioja.es"/>
    <s v="2019-20"/>
    <x v="0"/>
    <s v="2019-20"/>
    <d v="2019-09-16T10:58:54"/>
  </r>
  <r>
    <x v="19"/>
    <n v="33336031"/>
    <s v="Máster Universitario en Estudios Avanzados en Humanidades"/>
    <n v="33336031"/>
    <s v="ROBERTO"/>
    <s v="REBOREDO"/>
    <s v="BREA"/>
    <s v="roberto.reboredo@alum.unirioja.es"/>
    <s v="2019-20"/>
    <x v="1"/>
    <s v="2019-20"/>
    <d v="2019-09-14T08:17:15"/>
  </r>
  <r>
    <x v="19"/>
    <n v="45687052"/>
    <s v="Máster Universitario en Estudios Avanzados en Humanidades"/>
    <n v="45687052"/>
    <s v="MARIA ELENA"/>
    <s v="CARRASCO"/>
    <s v="CAMARÓN"/>
    <s v="maria-elena.carrasco@alum.unirioja.es"/>
    <s v="2019-20"/>
    <x v="0"/>
    <s v="2019-20"/>
    <d v="2019-09-16T05:15:37"/>
  </r>
  <r>
    <x v="19"/>
    <n v="48700735"/>
    <s v="Máster Universitario en Estudios Avanzados en Humanidades"/>
    <n v="48700735"/>
    <s v="MARÍA"/>
    <s v="HELLÍN"/>
    <s v="JIMÉNEZ"/>
    <s v="maria.hellin@alum.unirioja.es"/>
    <s v="2019-20"/>
    <x v="0"/>
    <s v="2019-20"/>
    <d v="2019-09-13T12:27:19"/>
  </r>
  <r>
    <x v="19"/>
    <n v="53059614"/>
    <s v="Máster Universitario en Estudios Avanzados en Humanidades"/>
    <n v="53059614"/>
    <s v="SILVIA"/>
    <s v="USEROS"/>
    <s v="RODRIGUEZ"/>
    <s v="silvia.useros@alum.unirioja.es"/>
    <s v="2019-20"/>
    <x v="1"/>
    <s v="2019-20"/>
    <d v="2019-09-19T03:57:37"/>
  </r>
  <r>
    <x v="19"/>
    <n v="72992191"/>
    <s v="Máster Universitario en Estudios Avanzados en Humanidades"/>
    <n v="72992191"/>
    <s v="RICARDO"/>
    <s v="CEBOLLA"/>
    <s v="PÉREZ"/>
    <s v="ricardo.cebolla@alum.unirioja.es"/>
    <s v="2019-20"/>
    <x v="0"/>
    <s v="2019-20"/>
    <d v="2019-09-22T08:17:22"/>
  </r>
  <r>
    <x v="19"/>
    <n v="77838724"/>
    <s v="Máster Universitario en Estudios Avanzados en Humanidades"/>
    <n v="77838724"/>
    <s v="JORGE"/>
    <s v="MARÍN"/>
    <s v="MORALES"/>
    <s v="jorge.marinm@alum.unirioja.es"/>
    <s v="2019-20"/>
    <x v="0"/>
    <s v="2019-20"/>
    <d v="2019-09-16T04:49:08"/>
  </r>
  <r>
    <x v="19"/>
    <n v="80069022"/>
    <s v="Máster Universitario en Estudios Avanzados en Humanidades"/>
    <n v="80069022"/>
    <s v="MANUEL JESÚS"/>
    <s v="CARDOSO"/>
    <s v="PULIDO"/>
    <s v="manuel-jesus.cardoso@alum.unirioja.es"/>
    <s v="2019-20"/>
    <x v="0"/>
    <s v="2019-20"/>
    <d v="2019-09-19T01:03:16"/>
  </r>
  <r>
    <x v="19"/>
    <n v="80074382"/>
    <s v="Máster Universitario en Estudios Avanzados en Humanidades"/>
    <n v="80074382"/>
    <s v="MARÍA"/>
    <s v="SÁNCHEZ"/>
    <s v="SALGUERO"/>
    <s v="maria.sanchezs@alum.unirioja.es"/>
    <s v="2019-20"/>
    <x v="0"/>
    <s v="2019-20"/>
    <d v="2019-09-16T02:34:12"/>
  </r>
  <r>
    <x v="19"/>
    <n v="80165091"/>
    <s v="Máster Universitario en Estudios Avanzados en Humanidades"/>
    <n v="80165091"/>
    <s v="ANTONIO JESÚS"/>
    <s v="TINEDO"/>
    <s v="RODRÍGUEZ"/>
    <s v="antonio-jesus.tinedo@alum.unirioja.es"/>
    <s v="2019-20"/>
    <x v="1"/>
    <s v="2019-20"/>
    <d v="2019-09-17T02:13:33"/>
  </r>
  <r>
    <x v="19"/>
    <n v="16627258"/>
    <s v="Máster Universitario en Estudios Avanzados en Humanidades"/>
    <n v="16627258"/>
    <s v="MANUEL"/>
    <s v="MONTOYA"/>
    <s v="SÁENZ"/>
    <s v="manuel.montoya@alum.unirioja.es"/>
    <s v="2019-20"/>
    <x v="0"/>
    <s v="2019-20"/>
    <d v="2019-10-04T11:07:26"/>
  </r>
  <r>
    <x v="19"/>
    <n v="18436773"/>
    <s v="Máster Universitario en Estudios Avanzados en Humanidades"/>
    <n v="18436773"/>
    <s v="MARÍA DEL CARMEN"/>
    <s v="MILLÁN"/>
    <s v="BENEDICTO"/>
    <s v="maria-carmen.millan@alum.unirioja.es"/>
    <s v="2019-20"/>
    <x v="1"/>
    <s v="2019-20"/>
    <d v="2019-10-07T02:04:26"/>
  </r>
  <r>
    <x v="19"/>
    <n v="53895420"/>
    <s v="Máster Universitario en Estudios Avanzados en Humanidades"/>
    <n v="53895420"/>
    <s v="CELIA MARÍA"/>
    <s v="MILLÓN"/>
    <s v="SOTO"/>
    <s v="celia-maria.millon@alum.unirioja.es"/>
    <s v="2019-20"/>
    <x v="0"/>
    <s v="2019-20"/>
    <d v="2019-10-07T04:44:40"/>
  </r>
  <r>
    <x v="19"/>
    <n v="77375878"/>
    <s v="Máster Universitario en Estudios Avanzados en Humanidades"/>
    <n v="77375878"/>
    <s v="MARÍA"/>
    <s v="MARTÍNEZ"/>
    <s v="DEL MORAL"/>
    <s v="maria.martinezd@alum.unirioja.es"/>
    <s v="2019-20"/>
    <x v="0"/>
    <s v="2019-20"/>
    <d v="2019-10-08T04:21:11"/>
  </r>
  <r>
    <x v="20"/>
    <n v="16534102"/>
    <s v="Doctorado en Humanidades"/>
    <n v="16534102"/>
    <s v="MARÍA JOSÉ"/>
    <s v="NAVAJAS"/>
    <s v="MORAL"/>
    <s v="maria-jose.navajas@alum.unirioja.es"/>
    <s v="2014-15"/>
    <x v="1"/>
    <s v="2019-20"/>
    <d v="2019-09-17T08:02:26"/>
  </r>
  <r>
    <x v="20"/>
    <n v="36142419"/>
    <s v="Doctorado en Humanidades"/>
    <n v="36142419"/>
    <s v="ROSALÍA"/>
    <s v="POLO"/>
    <s v="CAL"/>
    <s v="rosalia.polo@alum.unirioja.es"/>
    <s v="2014-15"/>
    <x v="1"/>
    <s v="2019-20"/>
    <d v="2019-07-26T08:05:02"/>
  </r>
  <r>
    <x v="20"/>
    <n v="16601260"/>
    <s v="Doctorado en Humanidades"/>
    <n v="16601260"/>
    <s v="BEGOÑA"/>
    <s v="AYALA"/>
    <s v="PAGOLA"/>
    <s v="begona.ayala@alum.unirioja.es"/>
    <s v="2015-16"/>
    <x v="1"/>
    <s v="2019-20"/>
    <d v="2019-07-28T11:26:51"/>
  </r>
  <r>
    <x v="20"/>
    <n v="16604450"/>
    <s v="Doctorado en Humanidades"/>
    <n v="16604450"/>
    <s v="DANIEL"/>
    <s v="ESTELLA"/>
    <s v="MARTÍNEZ"/>
    <s v="daniel.estella@alum.unirioja.es"/>
    <s v="2015-16"/>
    <x v="0"/>
    <s v="2019-20"/>
    <d v="2019-07-26T03:45:48"/>
  </r>
  <r>
    <x v="20"/>
    <n v="16625119"/>
    <s v="Doctorado en Humanidades"/>
    <n v="16625119"/>
    <s v="DIEGO"/>
    <s v="MORENO"/>
    <s v="GALILEA"/>
    <s v="diego.morenog@alum.unirioja.es"/>
    <s v="2015-16"/>
    <x v="1"/>
    <s v="2019-20"/>
    <d v="2019-07-29T01:20:16"/>
  </r>
  <r>
    <x v="20"/>
    <n v="16630524"/>
    <s v="Doctorado en Humanidades"/>
    <n v="16630524"/>
    <s v="JUAN"/>
    <s v="IBÁÑEZ"/>
    <s v="CASTRO"/>
    <s v="juan.ibanez@alum.unirioja.es"/>
    <s v="2015-16"/>
    <x v="0"/>
    <s v="2019-20"/>
    <d v="2019-07-29T09:05:34"/>
  </r>
  <r>
    <x v="20"/>
    <n v="72817385"/>
    <s v="Doctorado en Humanidades"/>
    <n v="72817385"/>
    <s v="ISABEL"/>
    <s v="ILZARBE"/>
    <s v="LÓPEZ"/>
    <s v="isabel.ilzarbe@alum.unirioja.es"/>
    <s v="2015-16"/>
    <x v="0"/>
    <s v="2019-20"/>
    <d v="2019-07-29T09:29:17"/>
  </r>
  <r>
    <x v="20"/>
    <n v="14324788"/>
    <s v="Doctorado en Humanidades"/>
    <n v="14324788"/>
    <s v="FRANCISCO JAVIER"/>
    <s v="SÁNCHEZ"/>
    <s v="PUENTE"/>
    <s v="francisco-javier.sanchez@alum.unirioja.es"/>
    <s v="2015-16"/>
    <x v="1"/>
    <s v="2019-20"/>
    <d v="2019-07-26T05:39:51"/>
  </r>
  <r>
    <x v="20"/>
    <n v="16596800"/>
    <s v="Doctorado en Humanidades"/>
    <n v="16596800"/>
    <s v="ARCADIO RUBÉN"/>
    <s v="SODUPE"/>
    <s v="VILLARO"/>
    <s v="arcadio-ruben.sodupe@alum.unirioja.es"/>
    <s v="2015-16"/>
    <x v="0"/>
    <s v="2019-20"/>
    <d v="2019-07-28T10:33:59"/>
  </r>
  <r>
    <x v="20"/>
    <n v="72786679"/>
    <s v="Doctorado en Humanidades"/>
    <n v="72786679"/>
    <s v="CARMEN"/>
    <s v="HERREROS"/>
    <s v="GONZÁLEZ"/>
    <s v="carmen.herreros@unirioja.es"/>
    <s v="2015-16"/>
    <x v="1"/>
    <s v="2019-20"/>
    <d v="2019-07-29T10:52:37"/>
  </r>
  <r>
    <x v="20"/>
    <n v="16578523"/>
    <s v="Doctorado en Humanidades"/>
    <n v="16578523"/>
    <s v="ESTHER"/>
    <s v="LÓPEZ"/>
    <s v="OJEDA"/>
    <s v="esther.lopezo@alum.unirioja.es"/>
    <s v="2016-17"/>
    <x v="1"/>
    <s v="2019-20"/>
    <d v="2019-07-30T11:21:08"/>
  </r>
  <r>
    <x v="20"/>
    <n v="16620640"/>
    <s v="Doctorado en Humanidades"/>
    <n v="16620640"/>
    <s v="MIGUEL"/>
    <s v="LAS HERAS"/>
    <s v="CALVO"/>
    <s v="miguel.las-heras@unirioja.es"/>
    <s v="2016-17"/>
    <x v="0"/>
    <s v="2019-20"/>
    <d v="2019-07-29T08:12:51"/>
  </r>
  <r>
    <x v="20"/>
    <n v="16630554"/>
    <s v="Doctorado en Humanidades"/>
    <n v="16630554"/>
    <s v="JUAN"/>
    <s v="CASTROVIEJO"/>
    <s v="SANZ"/>
    <s v="juan.castroviejo@alum.unirioja.es"/>
    <s v="2016-17"/>
    <x v="0"/>
    <s v="2019-20"/>
    <d v="2019-07-27T04:36:41"/>
  </r>
  <r>
    <x v="20"/>
    <n v="29767935"/>
    <s v="Doctorado en Humanidades"/>
    <n v="29767935"/>
    <s v="EUGENIA"/>
    <s v="BIEDMA"/>
    <s v="LÓPEZ"/>
    <s v="eugenia.biedma@alum.unirioja.es"/>
    <s v="2016-17"/>
    <x v="0"/>
    <s v="2019-20"/>
    <d v="2019-07-28T04:01:52"/>
  </r>
  <r>
    <x v="20"/>
    <n v="72788646"/>
    <s v="Doctorado en Humanidades"/>
    <n v="72788646"/>
    <s v="JORGE"/>
    <s v="RUIZ"/>
    <s v="PRECIADO"/>
    <s v="jorge.ruizp@alum.unirioja.es"/>
    <s v="2016-17"/>
    <x v="1"/>
    <s v="2019-20"/>
    <d v="2019-07-30T04:31:20"/>
  </r>
  <r>
    <x v="20"/>
    <n v="72791332"/>
    <s v="Doctorado en Humanidades"/>
    <n v="72791332"/>
    <s v="SIMÓN"/>
    <s v="RUIZ"/>
    <s v="CHARRO"/>
    <s v="simon.ruiz@alum.unirioja.es"/>
    <s v="2016-17"/>
    <x v="1"/>
    <s v="2019-20"/>
    <d v="2019-09-09T10:22:15"/>
  </r>
  <r>
    <x v="20"/>
    <n v="72792727"/>
    <s v="Doctorado en Humanidades"/>
    <n v="72792727"/>
    <s v="ROBERTO"/>
    <s v="PASTOR"/>
    <s v="CRISTÓBAL"/>
    <s v="roberto.pastor@alum.unirioja.es"/>
    <s v="2016-17"/>
    <x v="0"/>
    <s v="2019-20"/>
    <d v="2019-07-28T07:38:39"/>
  </r>
  <r>
    <x v="20"/>
    <n v="16493584"/>
    <s v="Doctorado en Humanidades"/>
    <n v="16493584"/>
    <s v="FRANCISCO JAVIER"/>
    <s v="VIRTO"/>
    <s v="BAJO"/>
    <s v="francisco-javier.virtob@alum.unirioja.es"/>
    <s v="2016-17"/>
    <x v="0"/>
    <s v="2019-20"/>
    <d v="2019-07-29T08:57:23"/>
  </r>
  <r>
    <x v="20"/>
    <n v="30485127"/>
    <s v="Doctorado en Humanidades"/>
    <n v="30485127"/>
    <s v="JAVIER LUIS"/>
    <s v="JURADO"/>
    <s v="LUQUE"/>
    <s v="javier.jurado@alum.unirioja.es"/>
    <s v="2016-17"/>
    <x v="1"/>
    <s v="2019-20"/>
    <d v="2019-10-10T09:20:49"/>
  </r>
  <r>
    <x v="20"/>
    <n v="3458198"/>
    <s v="Doctorado en Humanidades"/>
    <n v="3458198"/>
    <s v="ANA"/>
    <s v="BLANCO"/>
    <s v="GONZÁLEZ"/>
    <s v="ana.blanco@alum.unirioja.es"/>
    <s v="2017-18"/>
    <x v="1"/>
    <s v="2019-20"/>
    <d v="2019-07-29T12:30:44"/>
  </r>
  <r>
    <x v="20"/>
    <n v="16059799"/>
    <s v="Doctorado en Humanidades"/>
    <n v="16059799"/>
    <s v="LETICIA"/>
    <s v="VIÑUELA"/>
    <s v="SOTO"/>
    <s v="leticia.vinuela@alum.unirioja.es"/>
    <s v="2017-18"/>
    <x v="0"/>
    <s v="2019-20"/>
    <d v="2019-07-26T04:01:21"/>
  </r>
  <r>
    <x v="20"/>
    <n v="16546204"/>
    <s v="Doctorado en Humanidades"/>
    <n v="16546204"/>
    <s v="ALICIA"/>
    <s v="UBAGO"/>
    <s v="OTERO"/>
    <s v="alicia.ubago@alum.unirioja.es"/>
    <s v="2017-18"/>
    <x v="1"/>
    <s v="2019-20"/>
    <d v="2019-07-29T11:35:49"/>
  </r>
  <r>
    <x v="20"/>
    <n v="16578181"/>
    <s v="Doctorado en Humanidades"/>
    <n v="16578181"/>
    <s v="ISMAEL"/>
    <s v="PEÑARANDA"/>
    <s v="GÓMEZ"/>
    <s v="ismael.penaranda@alum.unirioja.es"/>
    <s v="2017-18"/>
    <x v="0"/>
    <s v="2019-20"/>
    <d v="2019-07-27T05:05:57"/>
  </r>
  <r>
    <x v="20"/>
    <n v="20830939"/>
    <s v="Doctorado en Humanidades"/>
    <n v="20830939"/>
    <s v="DANIEL"/>
    <s v="VIDAL"/>
    <s v="RIBERO"/>
    <s v="daniel.vidal@alum.unirioja.es"/>
    <s v="2017-18"/>
    <x v="0"/>
    <s v="2019-20"/>
    <d v="2019-07-26T02:50:23"/>
  </r>
  <r>
    <x v="20"/>
    <n v="44007147"/>
    <s v="Doctorado en Humanidades"/>
    <n v="44007147"/>
    <s v="JOSEP LLUÍS"/>
    <s v="GORGORI"/>
    <s v="GONZÁLEZ"/>
    <s v="josep-lluis.gorgori@alum.unirioja.es"/>
    <s v="2017-18"/>
    <x v="1"/>
    <s v="2019-20"/>
    <d v="2019-09-06T10:31:26"/>
  </r>
  <r>
    <x v="20"/>
    <n v="48346225"/>
    <s v="Doctorado en Humanidades"/>
    <n v="48346225"/>
    <s v="JOSÉ VICENTE"/>
    <s v="SÁNCHEZ"/>
    <s v="ALBERTOS"/>
    <s v="jose-vicente.sanchez@alum.unirioja.es"/>
    <s v="2017-18"/>
    <x v="1"/>
    <s v="2019-20"/>
    <d v="2019-07-29T12:48:38"/>
  </r>
  <r>
    <x v="20"/>
    <n v="52442407"/>
    <s v="Doctorado en Humanidades"/>
    <n v="52442407"/>
    <s v="HERMINIA"/>
    <s v="PAGOLA"/>
    <s v="MARTÍNEZ"/>
    <s v="herminia.pagola@alum.unirioja.es"/>
    <s v="2017-18"/>
    <x v="0"/>
    <s v="2019-20"/>
    <d v="2019-07-29T10:15:45"/>
  </r>
  <r>
    <x v="20"/>
    <n v="70053185"/>
    <s v="Doctorado en Humanidades"/>
    <n v="70053185"/>
    <s v="IRENE"/>
    <s v="GONZÁLEZ"/>
    <s v="CUETO"/>
    <s v="irene.gonzalez@alum.unirioja.es"/>
    <s v="2017-18"/>
    <x v="1"/>
    <s v="2019-20"/>
    <d v="2019-09-23T05:11:34"/>
  </r>
  <r>
    <x v="20"/>
    <n v="72793773"/>
    <s v="Doctorado en Humanidades"/>
    <n v="72793773"/>
    <s v="ROCÍO"/>
    <s v="JIMÉNEZ"/>
    <s v="BENITO"/>
    <s v="rocio.jimenez@alum.unirioja.es"/>
    <s v="2017-18"/>
    <x v="1"/>
    <s v="2019-20"/>
    <d v="2019-07-29T11:18:02"/>
  </r>
  <r>
    <x v="20"/>
    <n v="16633495"/>
    <s v="Doctorado en Humanidades"/>
    <n v="16633495"/>
    <s v="TAMARA"/>
    <s v="SERRANO"/>
    <s v="ROMERO"/>
    <s v="tamara.serrano@unirioja.es"/>
    <s v="2017-18"/>
    <x v="0"/>
    <s v="2019-20"/>
    <d v="2019-07-29T03:52:37"/>
  </r>
  <r>
    <x v="20"/>
    <n v="16635120"/>
    <s v="Doctorado en Humanidades"/>
    <n v="16635120"/>
    <s v="DANIEL"/>
    <s v="VALDIVIESO"/>
    <s v="VITORIA"/>
    <s v="daniel.valdivieso@alum.unirioja.es"/>
    <s v="2017-18"/>
    <x v="0"/>
    <s v="2019-20"/>
    <d v="2019-07-29T04:16:43"/>
  </r>
  <r>
    <x v="20"/>
    <s v="E09833269"/>
    <s v="Doctorado en Humanidades"/>
    <s v="E09833269"/>
    <s v="SUSANA"/>
    <s v="PHELTS"/>
    <s v="RAMOS"/>
    <s v="susana.phelts@alum.unirioja.es"/>
    <s v="2017-18"/>
    <x v="0"/>
    <s v="2019-20"/>
    <d v="2019-07-27T09:22:49"/>
  </r>
  <r>
    <x v="20"/>
    <s v="Y4300865"/>
    <s v="Doctorado en Humanidades"/>
    <s v="Y4300865"/>
    <s v="SALLY ESTELLE"/>
    <s v="MEKAME - TIOGO"/>
    <m/>
    <s v="sally.mekame@alum.unirioja.es"/>
    <s v="2017-18"/>
    <x v="0"/>
    <s v="2019-20"/>
    <d v="2019-09-10T08:08:29"/>
  </r>
  <r>
    <x v="20"/>
    <n v="2285121"/>
    <s v="Doctorado en Humanidades"/>
    <n v="2285121"/>
    <s v="MIRIAM"/>
    <s v="RODRÍGUEZ"/>
    <s v="ALONSO"/>
    <s v="miriam.rodriguez@alum.unirioja.es"/>
    <s v="2018-19"/>
    <x v="0"/>
    <s v="2019-20"/>
    <d v="2019-09-25T04:59:28"/>
  </r>
  <r>
    <x v="20"/>
    <n v="16541230"/>
    <s v="Doctorado en Humanidades"/>
    <n v="16541230"/>
    <s v="GLORIA"/>
    <s v="MIRANDA"/>
    <s v="MURO"/>
    <s v="gloria.miranda@alum.unirioja.es"/>
    <s v="2018-19"/>
    <x v="1"/>
    <s v="2019-20"/>
    <d v="2019-07-30T11:05:34"/>
  </r>
  <r>
    <x v="20"/>
    <n v="16560036"/>
    <s v="Doctorado en Humanidades"/>
    <n v="16560036"/>
    <s v="CARLOS JAVIER"/>
    <s v="BLANCO"/>
    <s v="RUIZ"/>
    <s v="carlos.blancor@alum.unirioja.es"/>
    <s v="2018-19"/>
    <x v="0"/>
    <s v="2019-20"/>
    <d v="2019-07-26T05:37:58"/>
  </r>
  <r>
    <x v="20"/>
    <n v="16620518"/>
    <s v="Doctorado en Humanidades"/>
    <n v="16620518"/>
    <s v="ÁLVARO"/>
    <s v="RODRÍGUEZ"/>
    <s v="SUBERO"/>
    <s v="alvaro.rodriguezs@alum.unirioja.es"/>
    <s v="2018-19"/>
    <x v="0"/>
    <s v="2019-20"/>
    <d v="2019-07-29T11:57:59"/>
  </r>
  <r>
    <x v="20"/>
    <n v="16636658"/>
    <s v="Doctorado en Humanidades"/>
    <n v="16636658"/>
    <s v="RAQUEL"/>
    <s v="IRISARRI"/>
    <s v="GUTIÉRREZ"/>
    <s v="raquel.irisarri@alum.unirioja.es"/>
    <s v="2018-19"/>
    <x v="0"/>
    <s v="2019-20"/>
    <d v="2019-07-28T03:56:00"/>
  </r>
  <r>
    <x v="20"/>
    <n v="19009381"/>
    <s v="Doctorado en Humanidades"/>
    <n v="19009381"/>
    <s v="MIGUEL ÁNGEL"/>
    <s v="MARTÍNEZ"/>
    <s v="MARTÍNEZ"/>
    <s v="miguel-angel.martinezm@alum.unirioja.es"/>
    <s v="2018-19"/>
    <x v="1"/>
    <s v="2019-20"/>
    <d v="2019-09-11T05:21:55"/>
  </r>
  <r>
    <x v="20"/>
    <n v="44707934"/>
    <s v="Doctorado en Humanidades"/>
    <n v="44707934"/>
    <s v="ÓSCAR MANUEL"/>
    <s v="SÁNCHEZ"/>
    <s v="BENÍTEZ"/>
    <s v="oscar-manuel.sanchez@alum.unirioja.es"/>
    <s v="2018-19"/>
    <x v="0"/>
    <s v="2019-20"/>
    <d v="2019-07-26T05:25:10"/>
  </r>
  <r>
    <x v="20"/>
    <n v="16601936"/>
    <s v="Doctorado en Humanidades"/>
    <n v="16601936"/>
    <s v="JENIFER"/>
    <s v="MÉNDEZ"/>
    <s v="CHAVES"/>
    <s v="jenifer.mendez@alum.unirioja.es"/>
    <s v="2018-19"/>
    <x v="0"/>
    <s v="2019-20"/>
    <d v="2019-12-17T10:26:00"/>
  </r>
  <r>
    <x v="20"/>
    <n v="16609086"/>
    <s v="Doctorado en Humanidades"/>
    <n v="16609086"/>
    <s v="SARA"/>
    <s v="ZERROUTI"/>
    <s v="HOLGUÍN"/>
    <s v="sara.zerrouti@alum.unirioja.es"/>
    <s v="2018-19"/>
    <x v="1"/>
    <s v="2019-20"/>
    <d v="2019-07-27T02:52:22"/>
  </r>
  <r>
    <x v="20"/>
    <n v="16579862"/>
    <s v="Doctorado en Humanidades"/>
    <n v="16579862"/>
    <s v="ROBERTO"/>
    <s v="RODRÍGUEZ"/>
    <s v="ANDRÉS"/>
    <s v="roberto.rodriguezan@alum.unirioja.es"/>
    <s v="2019-20"/>
    <x v="1"/>
    <s v="2019-20"/>
    <d v="2019-09-30T11:53:33"/>
  </r>
  <r>
    <x v="20"/>
    <n v="16625345"/>
    <s v="Doctorado en Humanidades"/>
    <n v="16625345"/>
    <s v="LAURA"/>
    <s v="MARTÍNEZ"/>
    <s v="RODRÍGUEZ"/>
    <s v="laura.martinezr@unirioja.es"/>
    <s v="2019-20"/>
    <x v="1"/>
    <s v="2019-20"/>
    <d v="2019-09-27T01:18:34"/>
  </r>
  <r>
    <x v="20"/>
    <n v="16635501"/>
    <s v="Doctorado en Humanidades"/>
    <n v="16635501"/>
    <s v="MARTA"/>
    <s v="JIMÉNEZ"/>
    <s v="SÁENZ DE TEJADA"/>
    <s v="marta.jimenezsa@alum.unirioja.es"/>
    <s v="2019-20"/>
    <x v="0"/>
    <s v="2019-20"/>
    <d v="2019-09-26T12:02:47"/>
  </r>
  <r>
    <x v="20"/>
    <n v="31337096"/>
    <s v="Doctorado en Humanidades"/>
    <n v="31337096"/>
    <s v="ADELAIDA"/>
    <s v="RONDÁN"/>
    <s v="DE LA ROSA"/>
    <s v="adelaida.rondan@alum.unirioja.es"/>
    <s v="2019-20"/>
    <x v="0"/>
    <s v="2019-20"/>
    <d v="2019-10-03T11:25:16"/>
  </r>
  <r>
    <x v="20"/>
    <n v="53526509"/>
    <s v="Doctorado en Humanidades"/>
    <n v="53526509"/>
    <s v="DAVID"/>
    <s v="ACEBAL"/>
    <s v="PELÁEZ"/>
    <s v="david.acebal@alum.unirioja.es"/>
    <s v="2019-20"/>
    <x v="0"/>
    <s v="2019-20"/>
    <d v="2019-10-01T02:08:17"/>
  </r>
  <r>
    <x v="20"/>
    <n v="72886462"/>
    <s v="Doctorado en Humanidades"/>
    <n v="72886462"/>
    <s v="FERNANDO"/>
    <s v="BOILLOS"/>
    <s v="GARCÍA"/>
    <s v="fernando.boillos@alum.unirioja.es"/>
    <s v="2019-20"/>
    <x v="0"/>
    <s v="2019-20"/>
    <d v="2019-09-30T10:34:52"/>
  </r>
  <r>
    <x v="20"/>
    <n v="70259790"/>
    <s v="Doctorado en Humanidades"/>
    <n v="70259790"/>
    <s v="RAÚL"/>
    <s v="SAN JUAN"/>
    <s v="PALACIOS"/>
    <s v="raul.san-juan@alum.unirioja.es"/>
    <s v="2019-20"/>
    <x v="0"/>
    <s v="2019-20"/>
    <d v="2019-12-13T11:03:13"/>
  </r>
  <r>
    <x v="21"/>
    <n v="8967213"/>
    <s v="Doctorado en Filología Inglesa"/>
    <n v="8967213"/>
    <s v="M.ª ISABEL"/>
    <s v="GUERRA"/>
    <s v="ÁLVAREZ"/>
    <s v="maria-isabel.guerra@alum.unirioja.es"/>
    <s v="2014-15"/>
    <x v="1"/>
    <s v="2019-20"/>
    <d v="2019-07-24T03:39:18"/>
  </r>
  <r>
    <x v="21"/>
    <n v="73198465"/>
    <s v="Doctorado en Filología Inglesa"/>
    <n v="73198465"/>
    <s v="ANA ISABEL"/>
    <s v="ALTEMIR"/>
    <s v="GIRAL"/>
    <s v="ana-isabel.altemir@alum.unirioja.es"/>
    <s v="2015-16"/>
    <x v="0"/>
    <s v="2019-20"/>
    <d v="2019-09-17T11:42:48"/>
  </r>
  <r>
    <x v="21"/>
    <n v="16605769"/>
    <s v="Doctorado en Filología Inglesa"/>
    <n v="16605769"/>
    <s v="MIGUEL"/>
    <s v="LACALLE"/>
    <s v="PALACIOS"/>
    <s v="miguel.lacalle@unirioja.es"/>
    <s v="2016-17"/>
    <x v="0"/>
    <s v="2019-20"/>
    <d v="2019-07-25T05:20:04"/>
  </r>
  <r>
    <x v="21"/>
    <n v="16626817"/>
    <s v="Doctorado en Filología Inglesa"/>
    <n v="16626817"/>
    <s v="JONATAN"/>
    <s v="GONZÁLEZ"/>
    <s v="GARCÍA"/>
    <s v="jonatan.gonzalezg@alum.unirioja.es"/>
    <s v="2016-17"/>
    <x v="0"/>
    <s v="2019-20"/>
    <d v="2019-07-26T10:03:44"/>
  </r>
  <r>
    <x v="21"/>
    <s v="AN661146"/>
    <s v="Doctorado en Filología Inglesa"/>
    <s v="AN661146"/>
    <s v="JAQUELINE"/>
    <s v="MORA"/>
    <s v="GUARIN"/>
    <s v="jaqueline.mora@alum.unirioja.es"/>
    <s v="2016-17"/>
    <x v="0"/>
    <s v="2019-20"/>
    <d v="2019-10-14T02:11:30"/>
  </r>
  <r>
    <x v="21"/>
    <n v="16607430"/>
    <s v="Doctorado en Filología Inglesa"/>
    <n v="16607430"/>
    <s v="MARIO"/>
    <s v="ARRIBAS"/>
    <s v="GARCÍA"/>
    <s v="mario.arribas@alum.unirioja.es"/>
    <s v="2017-18"/>
    <x v="0"/>
    <s v="2019-20"/>
    <d v="2019-09-17T04:01:38"/>
  </r>
  <r>
    <x v="21"/>
    <n v="16640863"/>
    <s v="Doctorado en Filología Inglesa"/>
    <n v="16640863"/>
    <s v="ALICIA"/>
    <s v="MURO"/>
    <s v="LLORENTE"/>
    <s v="alicia.muro@alum.unirioja.es"/>
    <s v="2017-18"/>
    <x v="0"/>
    <s v="2019-20"/>
    <d v="2019-07-24T10:22:26"/>
  </r>
  <r>
    <x v="21"/>
    <n v="16641973"/>
    <s v="Doctorado en Filología Inglesa"/>
    <n v="16641973"/>
    <s v="INÉS"/>
    <s v="LOZANO"/>
    <s v="PALACIO"/>
    <s v="ines.lozano@alum.unirioja.es"/>
    <s v="2017-18"/>
    <x v="0"/>
    <s v="2019-20"/>
    <d v="2019-07-24T05:54:39"/>
  </r>
  <r>
    <x v="21"/>
    <n v="48966092"/>
    <s v="Doctorado en Filología Inglesa"/>
    <n v="48966092"/>
    <s v="SERGIO"/>
    <s v="GARCÍA"/>
    <s v="GÓMEZ"/>
    <s v="sergio.garciago@alum.unirioja.es"/>
    <s v="2017-18"/>
    <x v="1"/>
    <s v="2019-20"/>
    <d v="2019-09-19T12:41:02"/>
  </r>
  <r>
    <x v="21"/>
    <s v="X2888003"/>
    <s v="Doctorado en Filología Inglesa"/>
    <s v="X2888003"/>
    <s v="MAHUM"/>
    <s v="HAYAT"/>
    <s v="KHAN"/>
    <s v="mahum.mubashar@alum.unirioja.es"/>
    <s v="2017-18"/>
    <x v="0"/>
    <s v="2019-20"/>
    <d v="2019-07-28T11:02:45"/>
  </r>
  <r>
    <x v="21"/>
    <n v="13933534"/>
    <s v="Doctorado en Filología Inglesa"/>
    <n v="13933534"/>
    <s v="MARÍA ISABEL"/>
    <s v="ANTÓN"/>
    <s v="CRESPO"/>
    <s v="maria-isabel.anton@alum.unirioja.es"/>
    <s v="2018-19"/>
    <x v="1"/>
    <s v="2019-20"/>
    <d v="2019-09-05T09:00:13"/>
  </r>
  <r>
    <x v="21"/>
    <n v="16634576"/>
    <s v="Doctorado en Filología Inglesa"/>
    <n v="16634576"/>
    <s v="REBECA"/>
    <s v="LERENA"/>
    <s v="REPES"/>
    <s v="rebeca.lerena@alum.unirioja.es"/>
    <s v="2018-19"/>
    <x v="1"/>
    <s v="2019-20"/>
    <d v="2019-10-03T09:12:00"/>
  </r>
  <r>
    <x v="21"/>
    <n v="16634886"/>
    <s v="Doctorado en Filología Inglesa"/>
    <n v="16634886"/>
    <s v="ALEJANDRA"/>
    <s v="MONTERO"/>
    <s v="SAIZ AJA"/>
    <s v="alejandra.montero@alum.unirioja.es"/>
    <s v="2018-19"/>
    <x v="0"/>
    <s v="2019-20"/>
    <d v="2019-07-24T04:39:13"/>
  </r>
  <r>
    <x v="21"/>
    <n v="72835061"/>
    <s v="Doctorado en Filología Inglesa"/>
    <n v="72835061"/>
    <s v="SARA"/>
    <s v="DOMÍNGUEZ"/>
    <s v="BARRAGÁN"/>
    <s v="sara.dominguez@alum.unirioja.es"/>
    <s v="2018-19"/>
    <x v="0"/>
    <s v="2019-20"/>
    <d v="2019-07-24T11:08:38"/>
  </r>
  <r>
    <x v="21"/>
    <s v="AQ292577"/>
    <s v="Doctorado en Filología Inglesa"/>
    <s v="AQ292577"/>
    <s v="CARMENZA"/>
    <s v="ARENAS"/>
    <s v="MATEUS"/>
    <s v="carmenza.arenas@alum.unirioja.es"/>
    <s v="2018-19"/>
    <x v="0"/>
    <s v="2019-20"/>
    <d v="2019-09-21T01:23:15"/>
  </r>
  <r>
    <x v="21"/>
    <n v="16627269"/>
    <s v="Doctorado en Filología Inglesa"/>
    <n v="16627269"/>
    <s v="YOSRA"/>
    <s v="HAMDOUN"/>
    <s v="BGHIYEL"/>
    <s v="yosra.hamdoun@alum.unirioja.es"/>
    <s v="2019-20"/>
    <x v="0"/>
    <s v="2019-20"/>
    <d v="2019-09-26T12:02:48"/>
  </r>
  <r>
    <x v="21"/>
    <n v="72798749"/>
    <s v="Doctorado en Filología Inglesa"/>
    <n v="72798749"/>
    <s v="CARLA"/>
    <s v="OVEJAS"/>
    <s v="RAMÍREZ"/>
    <s v="carla.ovejas@alum.unirioja.es"/>
    <s v="2019-20"/>
    <x v="0"/>
    <s v="2019-20"/>
    <d v="2019-09-27T10:22:36"/>
  </r>
  <r>
    <x v="21"/>
    <s v="PC9891020"/>
    <s v="Doctorado en Filología Inglesa"/>
    <s v="PC9891020"/>
    <s v="LEAH"/>
    <s v="GEOGHEGAN"/>
    <s v="WALSH"/>
    <s v="leah.geoghegan@alum.unirioja.es"/>
    <s v="2019-20"/>
    <x v="0"/>
    <s v="2019-20"/>
    <d v="2019-09-27T01:58:10"/>
  </r>
  <r>
    <x v="21"/>
    <n v="71269305"/>
    <s v="Doctorado en Filología Inglesa"/>
    <n v="71269305"/>
    <s v="BELÉN"/>
    <s v="OZARÍN"/>
    <s v="GARCÍA"/>
    <s v="belen.ozarin@alum.unirioja.es"/>
    <s v="2019-20"/>
    <x v="1"/>
    <s v="2019-20"/>
    <d v="2019-10-08T11:35:15"/>
  </r>
  <r>
    <x v="22"/>
    <n v="72995898"/>
    <s v="Doctorado en Patrimonio, Sociedades y Espacios de Frontera"/>
    <n v="72995898"/>
    <s v="PABLO"/>
    <s v="NAVARRO"/>
    <s v="LORBÉS"/>
    <s v="pablo.navarro@alum.unirioja.es"/>
    <s v="2016-17"/>
    <x v="0"/>
    <s v="2019-20"/>
    <d v="2019-10-09T11:30:54"/>
  </r>
  <r>
    <x v="22"/>
    <n v="44525115"/>
    <s v="Doctorado en Patrimonio, Sociedades y Espacios de Frontera"/>
    <n v="44525115"/>
    <s v="MIREIA"/>
    <s v="FERRER"/>
    <s v="VENTURA"/>
    <s v="mireia.ferrer@alum.unirioja.es"/>
    <s v="2017-18"/>
    <x v="0"/>
    <s v="2019-20"/>
    <d v="2019-09-23T11:08:45"/>
  </r>
  <r>
    <x v="22"/>
    <n v="16608904"/>
    <s v="Doctorado en Patrimonio, Sociedades y Espacios de Frontera"/>
    <n v="16608904"/>
    <s v="LARA"/>
    <s v="PÉREZ"/>
    <s v="CASTAÑARES"/>
    <s v="lara.perez@alum.unirioja.es"/>
    <s v="2019-20"/>
    <x v="1"/>
    <s v="2019-20"/>
    <d v="2019-10-02T07:08:25"/>
  </r>
  <r>
    <x v="23"/>
    <n v="16084128"/>
    <s v="Doctorado en Musicología"/>
    <n v="16084128"/>
    <s v="LAURA"/>
    <s v="LÓPEZ"/>
    <s v="GÓMEZ"/>
    <s v="laura.lopez@alum.unirioja.es"/>
    <s v="2019-20"/>
    <x v="1"/>
    <s v="2019-20"/>
    <d v="2019-09-30T06:41:09"/>
  </r>
  <r>
    <x v="23"/>
    <n v="22524818"/>
    <s v="Doctorado en Musicología"/>
    <n v="22524818"/>
    <s v="MIGUEL"/>
    <s v="ANGLÉS"/>
    <s v="MÁRQUEZ"/>
    <s v="miguel.angles@alum.unirioja.es"/>
    <s v="2019-20"/>
    <x v="1"/>
    <s v="2019-20"/>
    <d v="2019-09-30T10:50:08"/>
  </r>
  <r>
    <x v="23"/>
    <n v="33289145"/>
    <s v="Doctorado en Musicología"/>
    <n v="33289145"/>
    <s v="MYRIAM"/>
    <s v="PÍAS"/>
    <s v="GONZÁLEZ"/>
    <s v="myriam.pias@alum.unirioja.es"/>
    <s v="2019-20"/>
    <x v="1"/>
    <s v="2019-20"/>
    <d v="2019-09-27T09:38:01"/>
  </r>
  <r>
    <x v="23"/>
    <n v="85089081"/>
    <s v="Doctorado en Musicología"/>
    <n v="85089081"/>
    <s v="DANIEL"/>
    <s v="MARTÍNEZ"/>
    <s v="BABILONI"/>
    <s v="daniel.martinezb@alum.unirioja.es"/>
    <s v="2019-20"/>
    <x v="1"/>
    <s v="2019-20"/>
    <d v="2019-09-30T01:31:39"/>
  </r>
  <r>
    <x v="24"/>
    <n v="11776186"/>
    <s v="Grado en Matemáticas"/>
    <n v="11776186"/>
    <s v="MIGUEL ÁNGEL"/>
    <s v="DÍAZ"/>
    <s v="FELIPE"/>
    <s v="miguel-angel.diaz@alum.unirioja.es"/>
    <s v="2011-12"/>
    <x v="0"/>
    <s v="2019-20"/>
    <d v="2019-07-26T09:50:11"/>
  </r>
  <r>
    <x v="24"/>
    <n v="16614694"/>
    <s v="Grado en Matemáticas"/>
    <n v="16614694"/>
    <s v="BEATRIZ"/>
    <s v="MARTÍNEZ"/>
    <s v="MORAL"/>
    <s v="beatriz.martinezmmo@alum.unirioja.es"/>
    <s v="2011-12"/>
    <x v="1"/>
    <s v="2019-20"/>
    <d v="2019-07-25T01:49:46"/>
  </r>
  <r>
    <x v="24"/>
    <n v="17497143"/>
    <s v="Grado en Matemáticas"/>
    <n v="17497143"/>
    <s v="ALAZNE"/>
    <s v="URBIETA"/>
    <s v="MURO"/>
    <s v="alazne.urbieta@alum.unirioja.es"/>
    <s v="2013-14"/>
    <x v="0"/>
    <s v="2019-20"/>
    <d v="2019-07-24T02:27:23"/>
  </r>
  <r>
    <x v="24"/>
    <n v="78814990"/>
    <s v="Grado en Matemáticas"/>
    <n v="78814990"/>
    <s v="MAYELING MILAGROS"/>
    <s v="MENDOZA"/>
    <s v="ESPINAL"/>
    <s v="mayeling-milagros.mendoza@alum.unirioja.es"/>
    <s v="2013-14"/>
    <x v="1"/>
    <s v="2019-20"/>
    <d v="2019-07-24T07:01:18"/>
  </r>
  <r>
    <x v="24"/>
    <n v="16626826"/>
    <s v="Grado en Matemáticas"/>
    <n v="16626826"/>
    <s v="MORAD"/>
    <s v="BEN-LACHHAB-OUADRASSI"/>
    <s v="LAAKEL"/>
    <s v="morad.ben-lachhab-ouadrassi@alum.unirioja.es"/>
    <s v="2013-14"/>
    <x v="0"/>
    <s v="2019-20"/>
    <d v="2019-07-25T02:59:16"/>
  </r>
  <r>
    <x v="24"/>
    <n v="73121338"/>
    <s v="Grado en Matemáticas"/>
    <n v="73121338"/>
    <s v="SAIOA"/>
    <s v="SADA"/>
    <s v="ALLO"/>
    <s v="saioa.sada@alum.unirioja.es"/>
    <s v="2013-14"/>
    <x v="0"/>
    <s v="2019-20"/>
    <d v="2019-07-26T06:11:50"/>
  </r>
  <r>
    <x v="24"/>
    <n v="71349589"/>
    <s v="Grado en Matemáticas"/>
    <n v="71349589"/>
    <s v="LEYRE"/>
    <s v="GORT"/>
    <s v="MUÑOZ"/>
    <s v="leyre.gort@alum.unirioja.es"/>
    <s v="2014-15"/>
    <x v="0"/>
    <s v="2019-20"/>
    <d v="2019-07-30T08:59:51"/>
  </r>
  <r>
    <x v="24"/>
    <n v="73415414"/>
    <s v="Grado en Matemáticas"/>
    <n v="73415414"/>
    <s v="LORENA"/>
    <s v="IRIARTE"/>
    <s v="CASTRO"/>
    <s v="lorena.iriarte@alum.unirioja.es"/>
    <s v="2014-15"/>
    <x v="0"/>
    <s v="2019-20"/>
    <d v="2019-07-24T02:06:00"/>
  </r>
  <r>
    <x v="24"/>
    <n v="16630886"/>
    <s v="Grado en Matemáticas"/>
    <n v="16630886"/>
    <s v="IGNACIO"/>
    <s v="AMAT"/>
    <s v="PÉREZ"/>
    <s v="ignacio.amat@alum.unirioja.es"/>
    <s v="2014-15"/>
    <x v="0"/>
    <s v="2019-20"/>
    <d v="2019-07-29T11:37:31"/>
  </r>
  <r>
    <x v="24"/>
    <n v="73116844"/>
    <s v="Grado en Matemáticas"/>
    <n v="73116844"/>
    <s v="ANA"/>
    <s v="NOAIN"/>
    <s v="IZURIAGA"/>
    <s v="ana.noain@alum.unirioja.es"/>
    <s v="2014-15"/>
    <x v="0"/>
    <s v="2019-20"/>
    <d v="2019-07-24T12:01:07"/>
  </r>
  <r>
    <x v="24"/>
    <n v="73138687"/>
    <s v="Grado en Matemáticas"/>
    <n v="73138687"/>
    <s v="PABLO AITOR"/>
    <s v="LIZARRAGA"/>
    <s v="GUERRA"/>
    <s v="pablo-aitor.lizarraga@alum.unirioja.es"/>
    <s v="2014-15"/>
    <x v="0"/>
    <s v="2019-20"/>
    <d v="2019-07-24T12:01:04"/>
  </r>
  <r>
    <x v="24"/>
    <n v="16634882"/>
    <s v="Grado en Matemáticas"/>
    <n v="16634882"/>
    <s v="LUCAS"/>
    <s v="FERNÁNDEZ"/>
    <s v="CEDRÓN"/>
    <s v="lucas.fernandez@alum.unirioja.es"/>
    <s v="2014-15"/>
    <x v="0"/>
    <s v="2019-20"/>
    <d v="2019-07-26T06:19:50"/>
  </r>
  <r>
    <x v="24"/>
    <n v="16640518"/>
    <s v="Grado en Matemáticas"/>
    <n v="16640518"/>
    <s v="GONZALO"/>
    <s v="TOBÍAS"/>
    <s v="MARÍN"/>
    <s v="gonzalo.tobias@alum.unirioja.es"/>
    <s v="2014-15"/>
    <x v="0"/>
    <s v="2019-20"/>
    <d v="2019-07-24T10:44:20"/>
  </r>
  <r>
    <x v="24"/>
    <n v="16644333"/>
    <s v="Grado en Matemáticas"/>
    <n v="16644333"/>
    <s v="LAURA"/>
    <s v="GÓMEZ"/>
    <s v="DE MARCOS"/>
    <s v="laura.gomezd@alum.unirioja.es"/>
    <s v="2015-16"/>
    <x v="0"/>
    <s v="2019-20"/>
    <d v="2019-07-24T12:03:02"/>
  </r>
  <r>
    <x v="24"/>
    <n v="16639944"/>
    <s v="Grado en Matemáticas"/>
    <n v="16639944"/>
    <s v="AMAYA"/>
    <s v="GARCÍA"/>
    <s v="EGUIZÁBAL"/>
    <s v="amaya.garciae@alum.unirioja.es"/>
    <s v="2015-16"/>
    <x v="0"/>
    <s v="2019-20"/>
    <d v="2019-07-24T12:01:28"/>
  </r>
  <r>
    <x v="24"/>
    <n v="18078119"/>
    <s v="Grado en Matemáticas"/>
    <n v="18078119"/>
    <s v="PEDRO"/>
    <s v="VIGUERA"/>
    <s v="HERNANI"/>
    <s v="pedro.viguera@alum.unirioja.es"/>
    <s v="2015-16"/>
    <x v="0"/>
    <s v="2019-20"/>
    <d v="2019-07-28T11:32:04"/>
  </r>
  <r>
    <x v="24"/>
    <n v="44568899"/>
    <s v="Grado en Matemáticas"/>
    <n v="44568899"/>
    <s v="PAULA"/>
    <s v="VICENTE"/>
    <s v="RAMOS"/>
    <s v="paula.vicente@alum.unirioja.es"/>
    <s v="2015-16"/>
    <x v="0"/>
    <s v="2019-20"/>
    <d v="2019-07-25T11:54:17"/>
  </r>
  <r>
    <x v="24"/>
    <n v="13172331"/>
    <s v="Grado en Matemáticas"/>
    <n v="13172331"/>
    <s v="MARTA"/>
    <s v="ELVIRA"/>
    <s v="REY"/>
    <s v="marta.elvira@alum.unirioja.es"/>
    <s v="2015-16"/>
    <x v="0"/>
    <s v="2019-20"/>
    <d v="2019-07-28T11:27:42"/>
  </r>
  <r>
    <x v="24"/>
    <n v="16627996"/>
    <s v="Grado en Matemáticas"/>
    <n v="16627996"/>
    <s v="ISMAEL HAMZA"/>
    <s v="ANAKKAR"/>
    <s v="BELGHITI"/>
    <s v="ismael-hamza.anakkar@alum.unirioja.es"/>
    <s v="2015-16"/>
    <x v="0"/>
    <s v="2019-20"/>
    <d v="2019-07-26T09:40:04"/>
  </r>
  <r>
    <x v="24"/>
    <n v="72901000"/>
    <s v="Grado en Matemáticas"/>
    <n v="72901000"/>
    <s v="ALICIA"/>
    <s v="MARTÍN"/>
    <s v="CASAS"/>
    <s v="alicia.martin@alum.unirioja.es"/>
    <s v="2015-16"/>
    <x v="0"/>
    <s v="2019-20"/>
    <d v="2019-07-24T12:14:57"/>
  </r>
  <r>
    <x v="24"/>
    <n v="17498269"/>
    <s v="Grado en Matemáticas"/>
    <n v="17498269"/>
    <s v="EDUARDO"/>
    <s v="MUÑOZ"/>
    <s v="ORIVE"/>
    <s v="eduardo.munozo@alum.unirioja.es"/>
    <s v="2015-16"/>
    <x v="0"/>
    <s v="2019-20"/>
    <d v="2019-07-27T05:54:22"/>
  </r>
  <r>
    <x v="24"/>
    <n v="18078540"/>
    <s v="Grado en Matemáticas"/>
    <n v="18078540"/>
    <s v="JAVIER"/>
    <s v="PERUJO"/>
    <s v="JIMÉNEZ"/>
    <s v="javier.perujo@alum.unirioja.es"/>
    <s v="2015-16"/>
    <x v="0"/>
    <s v="2019-20"/>
    <d v="2019-07-29T01:12:44"/>
  </r>
  <r>
    <x v="24"/>
    <n v="17495159"/>
    <s v="Grado en Matemáticas"/>
    <n v="17495159"/>
    <s v="CARLA"/>
    <s v="URRUTIA"/>
    <s v="HURTADO"/>
    <s v="carla.urrutia@alum.unirioja.es"/>
    <s v="2015-16"/>
    <x v="0"/>
    <s v="2019-20"/>
    <d v="2019-08-29T09:29:18"/>
  </r>
  <r>
    <x v="24"/>
    <n v="72597049"/>
    <s v="Grado en Matemáticas"/>
    <n v="72597049"/>
    <s v="UNAI"/>
    <s v="IPARRAGIRRE"/>
    <s v="QUILEZ"/>
    <s v="unai.iparragirre@alum.unirioja.es"/>
    <s v="2015-16"/>
    <x v="0"/>
    <s v="2019-20"/>
    <d v="2019-07-24T02:54:05"/>
  </r>
  <r>
    <x v="24"/>
    <n v="72897096"/>
    <s v="Grado en Matemáticas"/>
    <n v="72897096"/>
    <s v="ÁNGELA"/>
    <s v="HIDALGO"/>
    <s v="SIMAL"/>
    <s v="angela.hidalgo@alum.unirioja.es"/>
    <s v="2015-16"/>
    <x v="0"/>
    <s v="2019-20"/>
    <d v="2019-07-24T12:00:22"/>
  </r>
  <r>
    <x v="24"/>
    <n v="16638612"/>
    <s v="Grado en Matemáticas"/>
    <n v="16638612"/>
    <s v="LUCÍA"/>
    <s v="COMPAÑÓN"/>
    <s v="LACALLE"/>
    <s v="lucia.companon@alum.unirioja.es"/>
    <s v="2015-16"/>
    <x v="0"/>
    <s v="2019-20"/>
    <d v="2019-07-29T02:09:10"/>
  </r>
  <r>
    <x v="24"/>
    <n v="72819746"/>
    <s v="Grado en Matemáticas"/>
    <n v="72819746"/>
    <s v="FERMÍN"/>
    <s v="MONTOYA"/>
    <s v="YERRO"/>
    <s v="fermin.montoya@alum.unirioja.es"/>
    <s v="2015-16"/>
    <x v="0"/>
    <s v="2019-20"/>
    <d v="2019-07-26T11:04:59"/>
  </r>
  <r>
    <x v="24"/>
    <n v="34286930"/>
    <s v="Grado en Matemáticas"/>
    <n v="34286930"/>
    <s v="IAGO"/>
    <s v="ABAD"/>
    <s v="BARREIRO"/>
    <s v="iago.abad@alum.unirioja.es"/>
    <s v="2015-16"/>
    <x v="0"/>
    <s v="2019-20"/>
    <d v="2019-08-20T02:55:21"/>
  </r>
  <r>
    <x v="24"/>
    <n v="17495711"/>
    <s v="Grado en Matemáticas"/>
    <n v="17495711"/>
    <s v="MARÍA"/>
    <s v="VILLOTA"/>
    <s v="MIRANDA"/>
    <s v="maria.villota@alum.unirioja.es"/>
    <s v="2016-17"/>
    <x v="0"/>
    <s v="2019-20"/>
    <d v="2019-07-24T12:01:15"/>
  </r>
  <r>
    <x v="24"/>
    <n v="18080722"/>
    <s v="Grado en Matemáticas"/>
    <n v="18080722"/>
    <s v="MIGUEL"/>
    <s v="ALONSO"/>
    <s v="ANGULO"/>
    <s v="miguel.alonsoa@alum.unirioja.es"/>
    <s v="2016-17"/>
    <x v="0"/>
    <s v="2019-20"/>
    <d v="2019-07-24T12:02:40"/>
  </r>
  <r>
    <x v="24"/>
    <s v="X4831824"/>
    <s v="Grado en Matemáticas"/>
    <s v="X4831824"/>
    <s v="ELINA"/>
    <s v="MALTSEVA"/>
    <m/>
    <s v="elina.maltseva@alum.unirioja.es"/>
    <s v="2016-17"/>
    <x v="0"/>
    <s v="2019-20"/>
    <d v="2019-07-25T01:54:32"/>
  </r>
  <r>
    <x v="24"/>
    <s v="X8654144"/>
    <s v="Grado en Matemáticas"/>
    <s v="X8654144"/>
    <s v="ALEXANDRA DENISA"/>
    <s v="KOVACS"/>
    <m/>
    <s v="alexandra-denisa.kovacs@alum.unirioja.es"/>
    <s v="2016-17"/>
    <x v="0"/>
    <s v="2019-20"/>
    <d v="2019-07-25T10:40:35"/>
  </r>
  <r>
    <x v="24"/>
    <n v="49260693"/>
    <s v="Grado en Matemáticas"/>
    <n v="49260693"/>
    <s v="ALEJANDRO"/>
    <s v="DEL CAMPO"/>
    <s v="LOPEZ"/>
    <s v="alejandro.del-campo@alum.unirioja.es"/>
    <s v="2016-17"/>
    <x v="0"/>
    <s v="2019-20"/>
    <d v="2019-07-31T11:35:54"/>
  </r>
  <r>
    <x v="24"/>
    <n v="18085547"/>
    <s v="Grado en Matemáticas"/>
    <n v="18085547"/>
    <s v="SANNA"/>
    <s v="AROOJ"/>
    <s v="QADIR"/>
    <s v="sanna.arooj@alum.unirioja.es"/>
    <s v="2016-17"/>
    <x v="0"/>
    <s v="2019-20"/>
    <d v="2019-07-24T03:30:24"/>
  </r>
  <r>
    <x v="24"/>
    <n v="78773048"/>
    <s v="Grado en Matemáticas"/>
    <n v="78773048"/>
    <s v="ALBERTO"/>
    <s v="CALLEJA"/>
    <s v="PASCUAL"/>
    <s v="alberto.calleja@alum.unirioja.es"/>
    <s v="2016-17"/>
    <x v="0"/>
    <s v="2019-20"/>
    <d v="2019-07-24T08:36:23"/>
  </r>
  <r>
    <x v="24"/>
    <n v="73461895"/>
    <s v="Grado en Matemáticas"/>
    <n v="73461895"/>
    <s v="ALICIA"/>
    <s v="BURGOS"/>
    <s v="CARRASCÓN"/>
    <s v="alicia.burgosc@alum.unirioja.es"/>
    <s v="2016-17"/>
    <x v="0"/>
    <s v="2019-20"/>
    <d v="2019-07-24T12:52:24"/>
  </r>
  <r>
    <x v="24"/>
    <n v="18082224"/>
    <s v="Grado en Matemáticas"/>
    <n v="18082224"/>
    <s v="JOSÉ ANTONIO"/>
    <s v="SANTO"/>
    <s v="ARGAIZ"/>
    <s v="jose-antonio.santo@alum.unirioja.es"/>
    <s v="2016-17"/>
    <x v="0"/>
    <s v="2019-20"/>
    <d v="2019-07-24T06:41:59"/>
  </r>
  <r>
    <x v="24"/>
    <n v="58016087"/>
    <s v="Grado en Matemáticas"/>
    <n v="58016087"/>
    <s v="IVAN"/>
    <s v="DIAZ"/>
    <s v="CONDE"/>
    <s v="ivan.diaz@alum.unirioja.es"/>
    <s v="2016-17"/>
    <x v="0"/>
    <s v="2019-20"/>
    <d v="2019-07-24T11:48:12"/>
  </r>
  <r>
    <x v="24"/>
    <n v="18458189"/>
    <s v="Grado en Matemáticas"/>
    <n v="18458189"/>
    <s v="RAMÓN"/>
    <s v="SÁNCHEZ"/>
    <s v="ESTEBAN"/>
    <s v="ramon.sanchez@alum.unirioja.es"/>
    <s v="2016-17"/>
    <x v="0"/>
    <s v="2019-20"/>
    <d v="2019-07-26T10:19:02"/>
  </r>
  <r>
    <x v="24"/>
    <n v="73141179"/>
    <s v="Grado en Matemáticas"/>
    <n v="73141179"/>
    <s v="SANTIAGO"/>
    <s v="CEBELLAN"/>
    <s v="MARTINEZ"/>
    <s v="santiago.cebellan@alum.unirioja.es"/>
    <s v="2016-17"/>
    <x v="0"/>
    <s v="2019-20"/>
    <d v="2019-07-28T10:51:59"/>
  </r>
  <r>
    <x v="24"/>
    <n v="21046461"/>
    <s v="Grado en Matemáticas"/>
    <n v="21046461"/>
    <s v="PAULA"/>
    <s v="TOLEDO"/>
    <s v="MORENO"/>
    <s v="paula.toledo@alum.unirioja.es"/>
    <s v="2016-17"/>
    <x v="0"/>
    <s v="2019-20"/>
    <d v="2019-07-26T12:13:04"/>
  </r>
  <r>
    <x v="24"/>
    <n v="18075077"/>
    <s v="Grado en Matemáticas"/>
    <n v="18075077"/>
    <s v="IGNACIO"/>
    <s v="MARCO"/>
    <s v="PÉREZ"/>
    <s v="ignacio.marco@alum.unirioja.es"/>
    <s v="2016-17"/>
    <x v="0"/>
    <s v="2019-20"/>
    <d v="2019-07-31T09:40:19"/>
  </r>
  <r>
    <x v="24"/>
    <n v="72835070"/>
    <s v="Grado en Matemáticas"/>
    <n v="72835070"/>
    <s v="VÍCTOR MANUEL"/>
    <s v="LÓPEZ"/>
    <s v="ANTÓN"/>
    <s v="victor-manuel.lopez@alum.unirioja.es"/>
    <s v="2016-17"/>
    <x v="0"/>
    <s v="2019-20"/>
    <d v="2019-07-25T06:12:09"/>
  </r>
  <r>
    <x v="24"/>
    <n v="16635794"/>
    <s v="Grado en Matemáticas"/>
    <n v="16635794"/>
    <s v="CARLOS"/>
    <s v="CARBONELL"/>
    <s v="URTUBIA"/>
    <s v="carlos.carbonell@alum.unirioja.es"/>
    <s v="2016-17"/>
    <x v="0"/>
    <s v="2019-20"/>
    <d v="2019-07-24T04:06:57"/>
  </r>
  <r>
    <x v="24"/>
    <n v="18082888"/>
    <s v="Grado en Matemáticas"/>
    <n v="18082888"/>
    <s v="JOSÉ MARÍA"/>
    <s v="FERNÁNDEZ"/>
    <s v="ESTÉBANEZ"/>
    <s v="jose-maria.fernandez@alum.unirioja.es"/>
    <s v="2016-17"/>
    <x v="0"/>
    <s v="2019-20"/>
    <d v="2019-07-24T12:06:50"/>
  </r>
  <r>
    <x v="24"/>
    <n v="73457582"/>
    <s v="Grado en Matemáticas"/>
    <n v="73457582"/>
    <s v="MIREN MIRARI"/>
    <s v="SAN MARTIN"/>
    <s v="LACUNZA"/>
    <s v="miren.san-martin@alum.unirioja.es"/>
    <s v="2016-17"/>
    <x v="0"/>
    <s v="2019-20"/>
    <d v="2019-07-26T08:19:25"/>
  </r>
  <r>
    <x v="24"/>
    <n v="71352627"/>
    <s v="Grado en Matemáticas"/>
    <n v="71352627"/>
    <s v="GONZALO"/>
    <s v="SANTAMARÍA"/>
    <s v="GÓMEZ"/>
    <s v="gonzalo.santamaria@alum.unirioja.es"/>
    <s v="2016-17"/>
    <x v="0"/>
    <s v="2019-20"/>
    <d v="2019-07-24T12:02:17"/>
  </r>
  <r>
    <x v="24"/>
    <n v="18074144"/>
    <s v="Grado en Matemáticas"/>
    <n v="18074144"/>
    <s v="ANTONIO"/>
    <s v="RUBIO"/>
    <s v="LOSCERTALES"/>
    <s v="antonio.rubio@alum.unirioja.es"/>
    <s v="2016-17"/>
    <x v="0"/>
    <s v="2019-20"/>
    <d v="2019-07-29T11:38:02"/>
  </r>
  <r>
    <x v="24"/>
    <n v="72894497"/>
    <s v="Grado en Matemáticas"/>
    <n v="72894497"/>
    <s v="IRIS"/>
    <s v="PIZARRO"/>
    <s v="PUENTE"/>
    <s v="iris.pizarro@alum.unirioja.es"/>
    <s v="2017-18"/>
    <x v="0"/>
    <s v="2019-20"/>
    <d v="2019-07-24T04:42:17"/>
  </r>
  <r>
    <x v="24"/>
    <n v="16638873"/>
    <s v="Grado en Matemáticas"/>
    <n v="16638873"/>
    <s v="ALEJANDRO"/>
    <s v="RUIZ"/>
    <s v="RUIZ"/>
    <s v="alejandro.ruizr@alum.unirioja.es"/>
    <s v="2017-18"/>
    <x v="0"/>
    <s v="2019-20"/>
    <d v="2019-07-24T03:04:41"/>
  </r>
  <r>
    <x v="24"/>
    <n v="18074033"/>
    <s v="Grado en Matemáticas"/>
    <n v="18074033"/>
    <s v="JAVIER"/>
    <s v="RÁNDEZ"/>
    <s v="IBÁÑEZ"/>
    <s v="javier.randez@alum.unirioja.es"/>
    <s v="2017-18"/>
    <x v="0"/>
    <s v="2019-20"/>
    <d v="2019-07-24T12:29:44"/>
  </r>
  <r>
    <x v="24"/>
    <n v="16632789"/>
    <s v="Grado en Matemáticas"/>
    <n v="16632789"/>
    <s v="ÁNGELA"/>
    <s v="SÁENZ"/>
    <s v="PINILLOS"/>
    <s v="angela.saenz@alum.unirioja.es"/>
    <s v="2017-18"/>
    <x v="0"/>
    <s v="2019-20"/>
    <d v="2019-07-24T01:28:31"/>
  </r>
  <r>
    <x v="24"/>
    <n v="71306363"/>
    <s v="Grado en Matemáticas"/>
    <n v="71306363"/>
    <s v="ÁLVARO"/>
    <s v="GÓMEZ"/>
    <s v="TROITIÑO"/>
    <s v="alvaro.gomezt@alum.unirioja.es"/>
    <s v="2017-18"/>
    <x v="0"/>
    <s v="2019-20"/>
    <d v="2019-07-24T02:57:09"/>
  </r>
  <r>
    <x v="24"/>
    <n v="48711530"/>
    <s v="Grado en Matemáticas"/>
    <n v="48711530"/>
    <s v="ALEJANDRO"/>
    <s v="GUARNIZO"/>
    <s v="DE LA TORRE"/>
    <s v="alejandro.garciase@alum.unirioja.es"/>
    <s v="2017-18"/>
    <x v="0"/>
    <s v="2019-20"/>
    <d v="2019-07-24T12:24:34"/>
  </r>
  <r>
    <x v="24"/>
    <s v="X8416622"/>
    <s v="Grado en Matemáticas"/>
    <s v="X8416622"/>
    <s v="RALUCA IULIA"/>
    <s v="MIRCESCU"/>
    <m/>
    <s v="raluca-iulia.mircescu@alum.unirioja.es"/>
    <s v="2017-18"/>
    <x v="0"/>
    <s v="2019-20"/>
    <d v="2019-07-27T01:37:36"/>
  </r>
  <r>
    <x v="24"/>
    <n v="43226265"/>
    <s v="Grado en Matemáticas"/>
    <n v="43226265"/>
    <s v="ADRIÁN"/>
    <s v="CORTÉS"/>
    <s v="CARRACEDO"/>
    <s v="adrian.cortes@alum.unirioja.es"/>
    <s v="2017-18"/>
    <x v="0"/>
    <s v="2019-20"/>
    <d v="2019-07-26T12:20:19"/>
  </r>
  <r>
    <x v="24"/>
    <n v="71796693"/>
    <s v="Grado en Matemáticas"/>
    <n v="71796693"/>
    <s v="JUAN DANIEL"/>
    <s v="GARCÍA"/>
    <s v="CARBALLO"/>
    <s v="juan-daniel.garcia@alum.unirioja.es"/>
    <s v="2017-18"/>
    <x v="0"/>
    <s v="2019-20"/>
    <d v="2019-07-24T06:11:43"/>
  </r>
  <r>
    <x v="24"/>
    <n v="21070318"/>
    <s v="Grado en Matemáticas"/>
    <n v="21070318"/>
    <s v="ANNE"/>
    <s v="ARANA"/>
    <s v="SALVATIERRA"/>
    <s v="anne.arana@alum.unirioja.es"/>
    <s v="2017-18"/>
    <x v="0"/>
    <s v="2019-20"/>
    <d v="2019-07-24T04:39:09"/>
  </r>
  <r>
    <x v="24"/>
    <n v="18187537"/>
    <s v="Grado en Matemáticas"/>
    <n v="18187537"/>
    <s v="ENRIQUE"/>
    <s v="ESPADA"/>
    <s v="CALVO"/>
    <s v="enrique.espada@alum.unirioja.es"/>
    <s v="2017-18"/>
    <x v="0"/>
    <s v="2019-20"/>
    <d v="2019-07-26T10:41:44"/>
  </r>
  <r>
    <x v="24"/>
    <n v="16630282"/>
    <s v="Grado en Matemáticas"/>
    <n v="16630282"/>
    <s v="MIGUEL"/>
    <s v="ALONSO"/>
    <s v="GONZÁLEZ"/>
    <s v="miguel.alonsog@alum.unirioja.es"/>
    <s v="2017-18"/>
    <x v="0"/>
    <s v="2019-20"/>
    <d v="2019-07-26T09:46:56"/>
  </r>
  <r>
    <x v="24"/>
    <n v="73449452"/>
    <s v="Grado en Matemáticas"/>
    <n v="73449452"/>
    <s v="XABIER"/>
    <s v="JIMENEZ"/>
    <s v="LIRAS"/>
    <s v="xabier.jimenezl@alum.unirioja.es"/>
    <s v="2017-18"/>
    <x v="0"/>
    <s v="2019-20"/>
    <d v="2019-07-24T05:13:41"/>
  </r>
  <r>
    <x v="24"/>
    <n v="73140013"/>
    <s v="Grado en Matemáticas"/>
    <n v="73140013"/>
    <s v="LAURA"/>
    <s v="SERRANO"/>
    <s v="ORTIGOSA"/>
    <s v="laura.serranoo@alum.unirioja.es"/>
    <s v="2017-18"/>
    <x v="0"/>
    <s v="2019-20"/>
    <d v="2019-07-25T11:47:18"/>
  </r>
  <r>
    <x v="24"/>
    <n v="16636277"/>
    <s v="Grado en Matemáticas"/>
    <n v="16636277"/>
    <s v="SARA"/>
    <s v="GONZALO"/>
    <s v="GONZÁLEZ"/>
    <s v="sara.gonzalo@alum.unirioja.es"/>
    <s v="2017-18"/>
    <x v="0"/>
    <s v="2019-20"/>
    <d v="2019-07-28T08:41:09"/>
  </r>
  <r>
    <x v="24"/>
    <n v="16627419"/>
    <s v="Grado en Matemáticas"/>
    <n v="16627419"/>
    <s v="ÍÑIGO"/>
    <s v="DEL AMO"/>
    <s v="ORTEGA"/>
    <s v="inigo-del.amo@alum.unirioja.es"/>
    <s v="2017-18"/>
    <x v="0"/>
    <s v="2019-20"/>
    <d v="2019-07-29T04:14:21"/>
  </r>
  <r>
    <x v="24"/>
    <n v="16639412"/>
    <s v="Grado en Matemáticas"/>
    <n v="16639412"/>
    <s v="ALEJANDRO"/>
    <s v="BOCIGAS"/>
    <s v="HURTADO"/>
    <s v="alejandro.bocigas@alum.unirioja.es"/>
    <s v="2017-18"/>
    <x v="0"/>
    <s v="2019-20"/>
    <d v="2019-07-24T02:27:43"/>
  </r>
  <r>
    <x v="24"/>
    <n v="73128618"/>
    <s v="Grado en Matemáticas"/>
    <n v="73128618"/>
    <s v="DANIEL"/>
    <s v="CHASCO"/>
    <s v="ARPÓN"/>
    <s v="daniel.chasco@alum.unirioja.es"/>
    <s v="2017-18"/>
    <x v="0"/>
    <s v="2019-20"/>
    <d v="2019-07-25T02:46:04"/>
  </r>
  <r>
    <x v="24"/>
    <n v="18087958"/>
    <s v="Grado en Matemáticas"/>
    <n v="18087958"/>
    <s v="DAVID"/>
    <s v="PRIETO"/>
    <s v="RODRÍGUEZ"/>
    <s v="david.prieto@alum.unirioja.es"/>
    <s v="2017-18"/>
    <x v="0"/>
    <s v="2019-20"/>
    <d v="2019-07-25T09:00:41"/>
  </r>
  <r>
    <x v="24"/>
    <n v="18082060"/>
    <s v="Grado en Matemáticas"/>
    <n v="18082060"/>
    <s v="NURIA"/>
    <s v="IBÁÑEZ"/>
    <s v="ESPIGA"/>
    <s v="nuria.ibanez@alum.unirioja.es"/>
    <s v="2017-18"/>
    <x v="0"/>
    <s v="2019-20"/>
    <d v="2019-07-24T04:12:04"/>
  </r>
  <r>
    <x v="24"/>
    <n v="73421386"/>
    <s v="Grado en Matemáticas"/>
    <n v="73421386"/>
    <s v="IKER"/>
    <s v="ZUBILLAGA"/>
    <s v="RUIZ"/>
    <s v="iker.zubillaga@alum.unirioja.es"/>
    <s v="2017-18"/>
    <x v="0"/>
    <s v="2019-20"/>
    <d v="2019-07-29T01:51:19"/>
  </r>
  <r>
    <x v="24"/>
    <n v="72835285"/>
    <s v="Grado en Matemáticas"/>
    <n v="72835285"/>
    <s v="DAVID"/>
    <s v="GIL DE GÓMEZ"/>
    <s v="NÚÑEZ"/>
    <s v="david.gildegomez@alum.unirioja.es"/>
    <s v="2017-18"/>
    <x v="0"/>
    <s v="2019-20"/>
    <d v="2019-07-28T05:15:31"/>
  </r>
  <r>
    <x v="24"/>
    <n v="16631123"/>
    <s v="Grado en Matemáticas"/>
    <n v="16631123"/>
    <s v="RAQUEL"/>
    <s v="PUENTE"/>
    <s v="IZQUIERDO"/>
    <s v="raquel.puente@alum.unirioja.es"/>
    <s v="2017-18"/>
    <x v="0"/>
    <s v="2019-20"/>
    <d v="2019-07-24T03:43:20"/>
  </r>
  <r>
    <x v="24"/>
    <n v="16633863"/>
    <s v="Grado en Matemáticas"/>
    <n v="16633863"/>
    <s v="VIRGINIA"/>
    <s v="MORENZA"/>
    <s v="GARCÍA"/>
    <s v="virginia.morenza@alum.unirioja.es"/>
    <s v="2017-18"/>
    <x v="0"/>
    <s v="2019-20"/>
    <d v="2019-07-26T09:15:54"/>
  </r>
  <r>
    <x v="24"/>
    <n v="18060445"/>
    <s v="Grado en Matemáticas"/>
    <n v="18060445"/>
    <s v="PAULA"/>
    <s v="GODED"/>
    <s v="BAJÉN"/>
    <s v="paula.goded@alum.unirioja.es"/>
    <s v="2017-18"/>
    <x v="0"/>
    <s v="2019-20"/>
    <d v="2019-07-29T06:06:37"/>
  </r>
  <r>
    <x v="24"/>
    <n v="16639002"/>
    <s v="Grado en Matemáticas"/>
    <n v="16639002"/>
    <s v="ALBA"/>
    <s v="RODRÍGUEZ"/>
    <s v="RIVERA"/>
    <s v="alba.rodriguezr@alum.unirioja.es"/>
    <s v="2017-18"/>
    <x v="0"/>
    <s v="2019-20"/>
    <d v="2019-07-28T06:42:37"/>
  </r>
  <r>
    <x v="24"/>
    <n v="16644921"/>
    <s v="Grado en Matemáticas"/>
    <n v="16644921"/>
    <s v="SERGIO"/>
    <s v="AYALA"/>
    <s v="SIGÜENZA"/>
    <s v="sergio.ayala@alum.unirioja.es"/>
    <s v="2018-19"/>
    <x v="0"/>
    <s v="2019-20"/>
    <d v="2019-07-25T10:38:20"/>
  </r>
  <r>
    <x v="24"/>
    <n v="18080375"/>
    <s v="Grado en Matemáticas"/>
    <n v="18080375"/>
    <s v="SILVIA"/>
    <s v="BORDEL"/>
    <s v="VOZMEDIANO"/>
    <s v="silvia.bordel@alum.unirioja.es"/>
    <s v="2018-19"/>
    <x v="0"/>
    <s v="2019-20"/>
    <d v="2019-07-25T09:58:39"/>
  </r>
  <r>
    <x v="24"/>
    <n v="71351697"/>
    <s v="Grado en Matemáticas"/>
    <n v="71351697"/>
    <s v="JOEL"/>
    <s v="MATEO"/>
    <s v="SALAZAR"/>
    <s v="joel.mateo@alum.unirioja.es"/>
    <s v="2018-19"/>
    <x v="0"/>
    <s v="2019-20"/>
    <d v="2019-07-29T10:28:06"/>
  </r>
  <r>
    <x v="24"/>
    <n v="16626268"/>
    <s v="Grado en Matemáticas"/>
    <n v="16626268"/>
    <s v="MIGUEL"/>
    <s v="VALGAÑÓN"/>
    <s v="SORIA"/>
    <s v="miguel.valganon@alum.unirioja.es"/>
    <s v="2018-19"/>
    <x v="0"/>
    <s v="2019-20"/>
    <d v="2019-07-26T11:13:05"/>
  </r>
  <r>
    <x v="24"/>
    <n v="17499063"/>
    <s v="Grado en Matemáticas"/>
    <n v="17499063"/>
    <s v="BEATRIZ"/>
    <s v="ABAD"/>
    <s v="DOMÍNGUEZ"/>
    <s v="beatriz.abad@alum.unirioja.es"/>
    <s v="2018-19"/>
    <x v="0"/>
    <s v="2019-20"/>
    <d v="2019-07-25T02:58:28"/>
  </r>
  <r>
    <x v="24"/>
    <n v="18089293"/>
    <s v="Grado en Matemáticas"/>
    <n v="18089293"/>
    <s v="SERGIO"/>
    <s v="ARANCÓN"/>
    <s v="SÁENZ"/>
    <s v="sergio.arancon@alum.unirioja.es"/>
    <s v="2018-19"/>
    <x v="0"/>
    <s v="2019-20"/>
    <d v="2019-07-24T05:14:23"/>
  </r>
  <r>
    <x v="24"/>
    <n v="17498119"/>
    <s v="Grado en Matemáticas"/>
    <n v="17498119"/>
    <s v="VÍCTOR"/>
    <s v="ÁLVAREZ"/>
    <s v="APARICIO"/>
    <s v="victor.alvarez@alum.unirioja.es"/>
    <s v="2018-19"/>
    <x v="0"/>
    <s v="2019-20"/>
    <d v="2019-07-26T11:06:15"/>
  </r>
  <r>
    <x v="24"/>
    <n v="17495982"/>
    <s v="Grado en Matemáticas"/>
    <n v="17495982"/>
    <s v="MARÍA"/>
    <s v="VICENTE"/>
    <s v="DUBLAN"/>
    <s v="maria.vicente@alum.unirioja.es"/>
    <s v="2018-19"/>
    <x v="0"/>
    <s v="2019-20"/>
    <d v="2019-07-29T12:25:50"/>
  </r>
  <r>
    <x v="24"/>
    <n v="16636102"/>
    <s v="Grado en Matemáticas"/>
    <n v="16636102"/>
    <s v="ALEJANDRO"/>
    <s v="BERGASA"/>
    <s v="ALONSO"/>
    <s v="alejandro.bergasa@alum.unirioja.es"/>
    <s v="2018-19"/>
    <x v="0"/>
    <s v="2019-20"/>
    <d v="2019-07-24T12:18:25"/>
  </r>
  <r>
    <x v="24"/>
    <n v="16633059"/>
    <s v="Grado en Matemáticas"/>
    <n v="16633059"/>
    <s v="MIGUEL"/>
    <s v="HERREROS"/>
    <s v="GAONA"/>
    <s v="miguel.herreros@alum.unirioja.es"/>
    <s v="2018-19"/>
    <x v="0"/>
    <s v="2019-20"/>
    <d v="2019-07-24T12:37:20"/>
  </r>
  <r>
    <x v="24"/>
    <n v="73042208"/>
    <s v="Grado en Matemáticas"/>
    <n v="73042208"/>
    <s v="MARTA"/>
    <s v="ROJAS"/>
    <s v="MARTINEZ"/>
    <s v="marta.rojas@alum.unirioja.es"/>
    <s v="2018-19"/>
    <x v="0"/>
    <s v="2019-20"/>
    <d v="2019-07-24T12:01:25"/>
  </r>
  <r>
    <x v="24"/>
    <n v="78778426"/>
    <s v="Grado en Matemáticas"/>
    <n v="78778426"/>
    <s v="PABLO"/>
    <s v="SANZ"/>
    <s v="GALARRETA"/>
    <s v="pablo.sanzg@alum.unirioja.es"/>
    <s v="2018-19"/>
    <x v="0"/>
    <s v="2019-20"/>
    <d v="2019-07-25T12:18:29"/>
  </r>
  <r>
    <x v="24"/>
    <n v="18082993"/>
    <s v="Grado en Matemáticas"/>
    <n v="18082993"/>
    <s v="EDUARDO"/>
    <s v="GIL"/>
    <s v="RODRÍGUEZ"/>
    <s v="eduardo.gilr@alum.unirioja.es"/>
    <s v="2018-19"/>
    <x v="0"/>
    <s v="2019-20"/>
    <d v="2019-07-24T07:40:09"/>
  </r>
  <r>
    <x v="24"/>
    <n v="71310060"/>
    <s v="Grado en Matemáticas"/>
    <n v="71310060"/>
    <s v="HECTOR"/>
    <s v="SERNA"/>
    <s v="GUTIÉRREZ"/>
    <s v="hector.serna@alum.unirioja.es"/>
    <s v="2018-19"/>
    <x v="0"/>
    <s v="2019-20"/>
    <d v="2019-07-24T12:00:56"/>
  </r>
  <r>
    <x v="24"/>
    <n v="18084771"/>
    <s v="Grado en Matemáticas"/>
    <n v="18084771"/>
    <s v="LUIS"/>
    <s v="VARONA"/>
    <s v="RAMÍREZ"/>
    <s v="luis.varona@alum.unirioja.es"/>
    <s v="2018-19"/>
    <x v="0"/>
    <s v="2019-20"/>
    <d v="2019-07-25T01:20:37"/>
  </r>
  <r>
    <x v="24"/>
    <n v="16639787"/>
    <s v="Grado en Matemáticas"/>
    <n v="16639787"/>
    <s v="LAURA"/>
    <s v="GORDO"/>
    <s v="MORGA"/>
    <s v="laura.gordo@alum.unirioja.es"/>
    <s v="2018-19"/>
    <x v="0"/>
    <s v="2019-20"/>
    <d v="2019-07-29T12:22:57"/>
  </r>
  <r>
    <x v="24"/>
    <n v="18080957"/>
    <s v="Grado en Matemáticas"/>
    <n v="18080957"/>
    <s v="JAVIER"/>
    <s v="VILLAR"/>
    <s v="ORTEGA"/>
    <s v="javier.villar@alum.unirioja.es"/>
    <s v="2018-19"/>
    <x v="0"/>
    <s v="2019-20"/>
    <d v="2019-07-25T12:56:52"/>
  </r>
  <r>
    <x v="24"/>
    <n v="17498850"/>
    <s v="Grado en Matemáticas"/>
    <n v="17498850"/>
    <s v="LAURA"/>
    <s v="SÁEZ"/>
    <s v="MARÍN"/>
    <s v="laura.saez@alum.unirioja.es"/>
    <s v="2018-19"/>
    <x v="0"/>
    <s v="2019-20"/>
    <d v="2019-07-29T09:47:34"/>
  </r>
  <r>
    <x v="24"/>
    <n v="16620280"/>
    <s v="Grado en Matemáticas"/>
    <n v="16620280"/>
    <s v="ANA"/>
    <s v="PALACIOS"/>
    <s v="SÁENZ DE LA TORRE"/>
    <s v="ana.palacioss@alum.unirioja.es"/>
    <s v="2018-19"/>
    <x v="0"/>
    <s v="2019-20"/>
    <d v="2019-07-24T12:00:20"/>
  </r>
  <r>
    <x v="24"/>
    <n v="18075149"/>
    <s v="Grado en Matemáticas"/>
    <n v="18075149"/>
    <s v="LAYO"/>
    <s v="CRUZ"/>
    <s v="MORAL"/>
    <s v="layo.cruz@alum.unirioja.es"/>
    <s v="2018-19"/>
    <x v="0"/>
    <s v="2019-20"/>
    <d v="2019-07-24T12:27:44"/>
  </r>
  <r>
    <x v="24"/>
    <n v="71364136"/>
    <s v="Grado en Matemáticas"/>
    <n v="71364136"/>
    <s v="NURIA"/>
    <s v="ARNAIZ"/>
    <s v="DEL CAMPO"/>
    <s v="nuria.arnaiz@alum.unirioja.es"/>
    <s v="2018-19"/>
    <x v="0"/>
    <s v="2019-20"/>
    <d v="2019-07-24T12:01:32"/>
  </r>
  <r>
    <x v="24"/>
    <n v="18073976"/>
    <s v="Grado en Matemáticas"/>
    <n v="18073976"/>
    <s v="ANDRÉS"/>
    <s v="MÉNDIZ"/>
    <s v="FERNÁNDEZ"/>
    <s v="andres.mendiz@alum.unirioja.es"/>
    <s v="2018-19"/>
    <x v="0"/>
    <s v="2019-20"/>
    <d v="2019-07-30T03:20:36"/>
  </r>
  <r>
    <x v="24"/>
    <n v="17499530"/>
    <s v="Grado en Matemáticas"/>
    <n v="17499530"/>
    <s v="ÁLEX"/>
    <s v="PÉREZ"/>
    <s v="MARÍN"/>
    <s v="alex.perez@alum.unirioja.es"/>
    <s v="2018-19"/>
    <x v="0"/>
    <s v="2019-20"/>
    <d v="2019-07-29T04:33:50"/>
  </r>
  <r>
    <x v="24"/>
    <n v="48086793"/>
    <s v="Grado en Matemáticas"/>
    <n v="48086793"/>
    <s v="HÉCTOR"/>
    <s v="ORTEGA"/>
    <s v="ALCALDE"/>
    <s v="hector.ortega@alum.unirioja.es"/>
    <s v="2018-19"/>
    <x v="0"/>
    <s v="2019-20"/>
    <d v="2019-07-26T01:12:29"/>
  </r>
  <r>
    <x v="24"/>
    <n v="16636093"/>
    <s v="Grado en Matemáticas"/>
    <n v="16636093"/>
    <s v="JUAN"/>
    <s v="BRAVO"/>
    <s v="RUEDA"/>
    <s v="juan.bravo@alum.unirioja.es"/>
    <s v="2018-19"/>
    <x v="0"/>
    <s v="2019-20"/>
    <d v="2019-07-25T11:26:50"/>
  </r>
  <r>
    <x v="24"/>
    <n v="16642869"/>
    <s v="Grado en Matemáticas"/>
    <n v="16642869"/>
    <s v="JESÚS"/>
    <s v="GIL"/>
    <s v="JIMÉNEZ"/>
    <s v="jesus.gilj@alum.unirioja.es"/>
    <s v="2018-19"/>
    <x v="0"/>
    <s v="2019-20"/>
    <d v="2019-07-25T09:13:44"/>
  </r>
  <r>
    <x v="24"/>
    <n v="17497908"/>
    <s v="Grado en Matemáticas"/>
    <n v="17497908"/>
    <s v="MATEO"/>
    <s v="PECIÑA"/>
    <s v="MARQUETA"/>
    <s v="mateo.pecina@alum.unirioja.es"/>
    <s v="2018-19"/>
    <x v="0"/>
    <s v="2019-20"/>
    <d v="2019-07-24T12:43:23"/>
  </r>
  <r>
    <x v="24"/>
    <n v="16642212"/>
    <s v="Grado en Matemáticas"/>
    <n v="16642212"/>
    <s v="PABLO"/>
    <s v="GARCÍA"/>
    <s v="GIL"/>
    <s v="pablo.garciag@alum.unirioja.es"/>
    <s v="2019-20"/>
    <x v="0"/>
    <s v="2019-20"/>
    <d v="2019-07-12T09:21:39"/>
  </r>
  <r>
    <x v="24"/>
    <n v="58007818"/>
    <s v="Grado en Matemáticas"/>
    <n v="58007818"/>
    <s v="MARCOS"/>
    <s v="OLAVE"/>
    <s v="ORTIZ DE PINEDO"/>
    <s v="marcos.olave@alum.unirioja.es"/>
    <s v="2019-20"/>
    <x v="0"/>
    <s v="2019-20"/>
    <d v="2019-07-12T09:46:24"/>
  </r>
  <r>
    <x v="24"/>
    <n v="16643607"/>
    <s v="Grado en Matemáticas"/>
    <n v="16643607"/>
    <s v="JAVIER"/>
    <s v="JIMÉNEZ"/>
    <s v="SANTANA"/>
    <s v="javier.jimenezsa@alum.unirioja.es"/>
    <s v="2019-20"/>
    <x v="0"/>
    <s v="2019-20"/>
    <d v="2019-07-12T11:47:06"/>
  </r>
  <r>
    <x v="24"/>
    <n v="16102530"/>
    <s v="Grado en Matemáticas"/>
    <n v="16102530"/>
    <s v="IRATI"/>
    <s v="GÓMEZ"/>
    <s v="SARRALDE"/>
    <s v="irati.gomez@alum.unirioja.es"/>
    <s v="2019-20"/>
    <x v="0"/>
    <s v="2019-20"/>
    <d v="2019-07-12T01:28:49"/>
  </r>
  <r>
    <x v="24"/>
    <n v="18092402"/>
    <s v="Grado en Matemáticas"/>
    <n v="18092402"/>
    <s v="MARÍA DEL PUY"/>
    <s v="URTUBIA"/>
    <s v="GÓMEZ"/>
    <s v="maria-puy.urtubia@alum.unirioja.es"/>
    <s v="2019-20"/>
    <x v="0"/>
    <s v="2019-20"/>
    <d v="2019-07-12T01:40:32"/>
  </r>
  <r>
    <x v="24"/>
    <n v="72594860"/>
    <s v="Grado en Matemáticas"/>
    <n v="72594860"/>
    <s v="JON ANDER"/>
    <s v="ALONSO"/>
    <s v="ORTIZ DE ELGUEA"/>
    <s v="jon-ander.alonso@alum.unirioja.es"/>
    <s v="2019-20"/>
    <x v="0"/>
    <s v="2019-20"/>
    <d v="2019-07-12T03:41:27"/>
  </r>
  <r>
    <x v="24"/>
    <n v="16639608"/>
    <s v="Grado en Matemáticas"/>
    <n v="16639608"/>
    <s v="LORENA"/>
    <s v="REMACHA"/>
    <s v="BORDALLO"/>
    <s v="lorena.remacha@alum.unirioja.es"/>
    <s v="2019-20"/>
    <x v="0"/>
    <s v="2019-20"/>
    <d v="2019-07-13T12:53:36"/>
  </r>
  <r>
    <x v="24"/>
    <n v="58005122"/>
    <s v="Grado en Matemáticas"/>
    <n v="58005122"/>
    <s v="ALEX"/>
    <s v="NEIRA"/>
    <s v="GARCÍA"/>
    <s v="alex.neira@alum.unirioja.es"/>
    <s v="2019-20"/>
    <x v="0"/>
    <s v="2019-20"/>
    <d v="2019-07-13T06:48:17"/>
  </r>
  <r>
    <x v="24"/>
    <n v="16637897"/>
    <s v="Grado en Matemáticas"/>
    <n v="16637897"/>
    <s v="IVÁN"/>
    <s v="PURÓN"/>
    <s v="CHASCO"/>
    <s v="ivan.puron@alum.unirioja.es"/>
    <s v="2019-20"/>
    <x v="0"/>
    <s v="2019-20"/>
    <d v="2019-07-15T10:20:00"/>
  </r>
  <r>
    <x v="24"/>
    <n v="17499143"/>
    <s v="Grado en Matemáticas"/>
    <n v="17499143"/>
    <s v="LAURA"/>
    <s v="MORENO"/>
    <s v="RESA"/>
    <s v="laura.morenor@alum.unirioja.es"/>
    <s v="2019-20"/>
    <x v="0"/>
    <s v="2019-20"/>
    <d v="2019-07-15T03:36:54"/>
  </r>
  <r>
    <x v="24"/>
    <n v="71794861"/>
    <s v="Grado en Matemáticas"/>
    <n v="71794861"/>
    <s v="ROMÁN"/>
    <s v="ALONSO"/>
    <s v="DELGADO"/>
    <s v="roman.alonso@alum.unirioja.es"/>
    <s v="2019-20"/>
    <x v="0"/>
    <s v="2019-20"/>
    <d v="2019-07-17T09:30:52"/>
  </r>
  <r>
    <x v="24"/>
    <n v="71364692"/>
    <s v="Grado en Matemáticas"/>
    <n v="71364692"/>
    <s v="ALEJANDRO"/>
    <s v="MARCOS"/>
    <s v="BAÑOS"/>
    <s v="alejandro.marcos@alum.unirioja.es"/>
    <s v="2019-20"/>
    <x v="0"/>
    <s v="2019-20"/>
    <d v="2019-07-17T09:49:15"/>
  </r>
  <r>
    <x v="24"/>
    <n v="78779268"/>
    <s v="Grado en Matemáticas"/>
    <n v="78779268"/>
    <s v="DANIEL"/>
    <s v="VALLÉS"/>
    <s v="BELLOSO"/>
    <s v="daniel.valles@alum.unirioja.es"/>
    <s v="2019-20"/>
    <x v="0"/>
    <s v="2019-20"/>
    <d v="2019-07-18T01:57:59"/>
  </r>
  <r>
    <x v="24"/>
    <n v="48794739"/>
    <s v="Grado en Matemáticas"/>
    <n v="48794739"/>
    <s v="JOSÉ MANUEL"/>
    <s v="ROS"/>
    <s v="RODRIGO"/>
    <s v="jose-manuel.ros@alum.unirioja.es"/>
    <s v="2019-20"/>
    <x v="0"/>
    <s v="2019-20"/>
    <d v="2019-07-25T09:55:19"/>
  </r>
  <r>
    <x v="24"/>
    <n v="18188631"/>
    <s v="Grado en Matemáticas"/>
    <n v="18188631"/>
    <s v="MARÍA"/>
    <s v="MARTÍNEZ"/>
    <s v="SÁNCHEZ"/>
    <s v="maria.martinezsa@alum.unirioja.es"/>
    <s v="2019-20"/>
    <x v="0"/>
    <s v="2019-20"/>
    <d v="2019-07-25T10:23:09"/>
  </r>
  <r>
    <x v="24"/>
    <n v="16631209"/>
    <s v="Grado en Matemáticas"/>
    <n v="16631209"/>
    <s v="ALONSO DEL"/>
    <s v="RINCÓN"/>
    <s v="LOZA"/>
    <s v="alonso-del.rincon@alum.unirioja.es"/>
    <s v="2019-20"/>
    <x v="0"/>
    <s v="2019-20"/>
    <d v="2019-07-22T12:38:30"/>
  </r>
  <r>
    <x v="24"/>
    <n v="44573170"/>
    <s v="Grado en Matemáticas"/>
    <n v="44573170"/>
    <s v="ANDER"/>
    <s v="CHUECA"/>
    <s v="RODRÍGUEZ"/>
    <s v="ander.chueca@alum.unirioja.es"/>
    <s v="2019-20"/>
    <x v="0"/>
    <s v="2019-20"/>
    <d v="2019-07-22T05:16:47"/>
  </r>
  <r>
    <x v="24"/>
    <n v="71310429"/>
    <s v="Grado en Matemáticas"/>
    <n v="71310429"/>
    <s v="VÍCTOR"/>
    <s v="ALCALDE"/>
    <s v="ESPINOSA"/>
    <s v="victor.alcalde@alum.unirioja.es"/>
    <s v="2019-20"/>
    <x v="0"/>
    <s v="2019-20"/>
    <d v="2019-07-31T09:53:59"/>
  </r>
  <r>
    <x v="24"/>
    <n v="18076871"/>
    <s v="Grado en Matemáticas"/>
    <n v="18076871"/>
    <s v="DIEGO"/>
    <s v="DE LA TORRE"/>
    <s v="GUTIÉRREZ"/>
    <s v="diego.de-latorre@alum.unirioja.es"/>
    <s v="2019-20"/>
    <x v="0"/>
    <s v="2019-20"/>
    <d v="2019-07-24T08:28:35"/>
  </r>
  <r>
    <x v="24"/>
    <n v="16637392"/>
    <s v="Grado en Matemáticas"/>
    <n v="16637392"/>
    <s v="DAVID"/>
    <s v="DELGADO"/>
    <s v="RAMOS"/>
    <s v="david.delgado@alum.unirioja.es"/>
    <s v="2019-20"/>
    <x v="0"/>
    <s v="2019-20"/>
    <d v="2019-07-24T01:50:35"/>
  </r>
  <r>
    <x v="24"/>
    <n v="71350681"/>
    <s v="Grado en Matemáticas"/>
    <n v="71350681"/>
    <s v="DIEGO"/>
    <s v="MELGOSA"/>
    <s v="CONEJO"/>
    <s v="diego.melgosa@alum.unirioja.es"/>
    <s v="2019-20"/>
    <x v="0"/>
    <s v="2019-20"/>
    <d v="2019-07-29T10:12:11"/>
  </r>
  <r>
    <x v="24"/>
    <n v="72898338"/>
    <s v="Grado en Matemáticas"/>
    <n v="72898338"/>
    <s v="JUNCAL"/>
    <s v="GONZÁLEZ"/>
    <s v="MARTÍNEZ"/>
    <s v="juncal.gonzalez@alum.unirioja.es"/>
    <s v="2019-20"/>
    <x v="0"/>
    <s v="2019-20"/>
    <d v="2019-07-29T11:47:37"/>
  </r>
  <r>
    <x v="24"/>
    <n v="72846978"/>
    <s v="Grado en Matemáticas"/>
    <n v="72846978"/>
    <s v="ELENA"/>
    <s v="LEZAUN"/>
    <s v="PÉREZ"/>
    <s v="elena.lezaun@alum.unirioja.es"/>
    <s v="2019-20"/>
    <x v="0"/>
    <s v="2019-20"/>
    <d v="2019-07-29T11:54:10"/>
  </r>
  <r>
    <x v="24"/>
    <n v="73480284"/>
    <s v="Grado en Matemáticas"/>
    <n v="73480284"/>
    <s v="LEIRE RUI"/>
    <s v="CABEZAS"/>
    <s v="IZCUE"/>
    <s v="leire-rui.cabezas@alum.unirioja.es"/>
    <s v="2019-20"/>
    <x v="0"/>
    <s v="2019-20"/>
    <d v="2019-08-22T01:16:24"/>
  </r>
  <r>
    <x v="24"/>
    <n v="48718475"/>
    <s v="Grado en Matemáticas"/>
    <n v="48718475"/>
    <s v="MARÍA"/>
    <s v="LACOBA"/>
    <s v="MARTÍNEZ"/>
    <s v="maria.lacoba@alum.unirioja.es"/>
    <s v="2019-20"/>
    <x v="0"/>
    <s v="2019-20"/>
    <d v="2019-08-22T03:54:08"/>
  </r>
  <r>
    <x v="24"/>
    <n v="16637205"/>
    <s v="Grado en Matemáticas"/>
    <n v="16637205"/>
    <s v="SARA"/>
    <s v="CAMISÓN"/>
    <s v="PERAITA"/>
    <s v="sara.camison@alum.unirioja.es"/>
    <s v="2019-20"/>
    <x v="0"/>
    <s v="2019-20"/>
    <d v="2019-08-23T12:20:57"/>
  </r>
  <r>
    <x v="24"/>
    <n v="16627260"/>
    <s v="Grado en Matemáticas"/>
    <n v="16627260"/>
    <s v="JUAN"/>
    <s v="PULGAR"/>
    <s v="HERNAIZ"/>
    <s v="juan.pulgar@alum.unirioja.es"/>
    <s v="2019-20"/>
    <x v="0"/>
    <s v="2019-20"/>
    <d v="2019-08-23T12:29:31"/>
  </r>
  <r>
    <x v="24"/>
    <n v="49582259"/>
    <s v="Grado en Matemáticas"/>
    <n v="49582259"/>
    <s v="UXUE"/>
    <s v="ESCUDERO"/>
    <s v="GARMENDIA"/>
    <s v="uxue.escudero@alum.unirioja.es"/>
    <s v="2019-20"/>
    <x v="0"/>
    <s v="2019-20"/>
    <d v="2019-09-04T09:28:48"/>
  </r>
  <r>
    <x v="24"/>
    <n v="17499848"/>
    <s v="Grado en Matemáticas"/>
    <n v="17499848"/>
    <s v="ÁLEX"/>
    <s v="MEDRANO"/>
    <s v="SERRANO"/>
    <s v="alex.medrano@alum.unirioja.es"/>
    <s v="2019-20"/>
    <x v="0"/>
    <s v="2019-20"/>
    <d v="2019-10-02T08:23:26"/>
  </r>
  <r>
    <x v="25"/>
    <n v="16612937"/>
    <s v="Grado en Química"/>
    <n v="16612937"/>
    <s v="ADRIÁN"/>
    <s v="EGUILUZ"/>
    <s v="HUICI"/>
    <s v="adrian.eguiluz@alum.unirioja.es"/>
    <s v="2010-11"/>
    <x v="0"/>
    <s v="2019-20"/>
    <d v="2019-08-27T01:25:43"/>
  </r>
  <r>
    <x v="25"/>
    <n v="72799847"/>
    <s v="Grado en Química"/>
    <n v="72799847"/>
    <s v="ALICIA"/>
    <s v="GÓMEZ"/>
    <s v="JIMÉNEZ"/>
    <s v="alicia.gomez@alum.unirioja.es"/>
    <s v="2012-13"/>
    <x v="0"/>
    <s v="2019-20"/>
    <d v="2019-07-25T10:12:07"/>
  </r>
  <r>
    <x v="25"/>
    <n v="72791851"/>
    <s v="Grado en Química"/>
    <n v="72791851"/>
    <s v="JUAN"/>
    <s v="DE LA PEÑA"/>
    <s v="MENDOZA"/>
    <s v="juan.de-la-pena@alum.unirioja.es"/>
    <s v="2012-13"/>
    <x v="0"/>
    <s v="2019-20"/>
    <d v="2019-07-29T09:49:47"/>
  </r>
  <r>
    <x v="25"/>
    <n v="16628145"/>
    <s v="Grado en Química"/>
    <n v="16628145"/>
    <s v="CARMEN"/>
    <s v="FERNÁNDEZ"/>
    <s v="BUJANDA"/>
    <s v="carmen.fernandez@alum.unirioja.es"/>
    <s v="2012-13"/>
    <x v="0"/>
    <s v="2019-20"/>
    <d v="2019-07-24T12:10:57"/>
  </r>
  <r>
    <x v="25"/>
    <n v="16629744"/>
    <s v="Grado en Química"/>
    <n v="16629744"/>
    <s v="ALMUDENA"/>
    <s v="TERREL"/>
    <s v="BLANCO"/>
    <s v="almudena.terrel@alum.unirioja.es"/>
    <s v="2013-14"/>
    <x v="0"/>
    <s v="2019-20"/>
    <d v="2019-07-29T11:04:46"/>
  </r>
  <r>
    <x v="25"/>
    <n v="18079901"/>
    <s v="Grado en Química"/>
    <n v="18079901"/>
    <s v="ALEJANDRO"/>
    <s v="CADARSO"/>
    <s v="CABALLERO"/>
    <s v="alejandro.cadarso@alum.unirioja.es"/>
    <s v="2014-15"/>
    <x v="0"/>
    <s v="2019-20"/>
    <d v="2019-07-28T06:52:14"/>
  </r>
  <r>
    <x v="25"/>
    <n v="42220946"/>
    <s v="Grado en Química"/>
    <n v="42220946"/>
    <s v="ELIA"/>
    <s v="CANDIL"/>
    <s v="GARCÍA"/>
    <s v="elia.candil@alum.unirioja.es"/>
    <s v="2014-15"/>
    <x v="0"/>
    <s v="2019-20"/>
    <d v="2019-07-30T12:03:09"/>
  </r>
  <r>
    <x v="25"/>
    <n v="16641509"/>
    <s v="Grado en Química"/>
    <n v="16641509"/>
    <s v="BEATRIZ"/>
    <s v="YÉCORA"/>
    <s v="BUJANDA"/>
    <s v="beatriz.yecora@alum.unirioja.es"/>
    <s v="2014-15"/>
    <x v="0"/>
    <s v="2019-20"/>
    <d v="2019-09-18T01:38:43"/>
  </r>
  <r>
    <x v="25"/>
    <n v="45175525"/>
    <s v="Grado en Química"/>
    <n v="45175525"/>
    <s v="JORGE"/>
    <s v="MANSO"/>
    <s v="MOLINERO"/>
    <s v="jorge.manso@alum.unirioja.es"/>
    <s v="2014-15"/>
    <x v="0"/>
    <s v="2019-20"/>
    <d v="2019-07-24T05:24:54"/>
  </r>
  <r>
    <x v="25"/>
    <n v="16635647"/>
    <s v="Grado en Química"/>
    <n v="16635647"/>
    <s v="LIDYA"/>
    <s v="MAESTU"/>
    <s v="VALGAÑÓN"/>
    <s v="lidya.maestu@alum.unirioja.es"/>
    <s v="2014-15"/>
    <x v="0"/>
    <s v="2019-20"/>
    <d v="2019-07-26T08:31:45"/>
  </r>
  <r>
    <x v="25"/>
    <n v="18076704"/>
    <s v="Grado en Química"/>
    <n v="18076704"/>
    <s v="UNAI"/>
    <s v="YESA"/>
    <s v="MOURE"/>
    <s v="unai.yesa@alum.unirioja.es"/>
    <s v="2014-15"/>
    <x v="0"/>
    <s v="2019-20"/>
    <d v="2019-07-29T01:47:14"/>
  </r>
  <r>
    <x v="25"/>
    <n v="18075761"/>
    <s v="Grado en Química"/>
    <n v="18075761"/>
    <s v="JULIO"/>
    <s v="ZABALZA"/>
    <s v="PASCUAL"/>
    <s v="julio.zabalza@alum.unirioja.es"/>
    <s v="2014-15"/>
    <x v="0"/>
    <s v="2019-20"/>
    <d v="2019-09-18T01:10:38"/>
  </r>
  <r>
    <x v="25"/>
    <n v="17499344"/>
    <s v="Grado en Química"/>
    <n v="17499344"/>
    <s v="SERGIO JAVIER"/>
    <s v="LOZANO"/>
    <s v="PALACIOS"/>
    <s v="sergio-javier.lozano@alum.unirioja.es"/>
    <s v="2014-15"/>
    <x v="0"/>
    <s v="2019-20"/>
    <d v="2019-07-29T04:05:44"/>
  </r>
  <r>
    <x v="25"/>
    <n v="16631585"/>
    <s v="Grado en Química"/>
    <n v="16631585"/>
    <s v="MARÍA"/>
    <s v="MARTÍNEZ"/>
    <s v="ALONSO"/>
    <s v="maria.martineza@alum.unirioja.es"/>
    <s v="2015-16"/>
    <x v="0"/>
    <s v="2019-20"/>
    <d v="2019-07-30T09:37:55"/>
  </r>
  <r>
    <x v="25"/>
    <n v="78760415"/>
    <s v="Grado en Química"/>
    <n v="78760415"/>
    <s v="CARMEN"/>
    <s v="GARIJO"/>
    <s v="FERNÁNDEZ"/>
    <s v="carmen.garijo@alum.unirioja.es"/>
    <s v="2015-16"/>
    <x v="0"/>
    <s v="2019-20"/>
    <d v="2019-07-29T05:05:31"/>
  </r>
  <r>
    <x v="25"/>
    <n v="16609460"/>
    <s v="Grado en Química"/>
    <n v="16609460"/>
    <s v="DAVID"/>
    <s v="RINCÓN"/>
    <s v="MONTÓN"/>
    <s v="david.rincon@alum.unirioja.es"/>
    <s v="2015-16"/>
    <x v="0"/>
    <s v="2019-20"/>
    <d v="2019-07-29T03:59:03"/>
  </r>
  <r>
    <x v="25"/>
    <n v="16634087"/>
    <s v="Grado en Química"/>
    <n v="16634087"/>
    <s v="MARTA"/>
    <s v="PÉREZ"/>
    <s v="FERNÁNDEZ"/>
    <s v="marta.perezf@alum.unirioja.es"/>
    <s v="2015-16"/>
    <x v="0"/>
    <s v="2019-20"/>
    <d v="2019-07-29T08:16:40"/>
  </r>
  <r>
    <x v="25"/>
    <n v="18080045"/>
    <s v="Grado en Química"/>
    <n v="18080045"/>
    <s v="DAVID MIGUEL"/>
    <s v="GARCÍA"/>
    <s v="SORIA"/>
    <s v="david-miguel.garcia@alum.unirioja.es"/>
    <s v="2015-16"/>
    <x v="0"/>
    <s v="2019-20"/>
    <d v="2019-07-29T02:48:49"/>
  </r>
  <r>
    <x v="25"/>
    <n v="21071104"/>
    <s v="Grado en Química"/>
    <n v="21071104"/>
    <s v="JANIRA"/>
    <s v="HERCE"/>
    <s v="MARTÍNEZ"/>
    <s v="janira.herce@alum.unirioja.es"/>
    <s v="2015-16"/>
    <x v="0"/>
    <s v="2019-20"/>
    <d v="2019-07-29T04:10:35"/>
  </r>
  <r>
    <x v="25"/>
    <n v="16628758"/>
    <s v="Grado en Química"/>
    <n v="16628758"/>
    <s v="MÓNICA"/>
    <s v="PASCUAL"/>
    <s v="RAMÍREZ DE ARELLANO"/>
    <s v="monica.pascual@alum.unirioja.es"/>
    <s v="2015-16"/>
    <x v="0"/>
    <s v="2019-20"/>
    <d v="2019-07-30T07:05:13"/>
  </r>
  <r>
    <x v="25"/>
    <n v="16642745"/>
    <s v="Grado en Química"/>
    <n v="16642745"/>
    <s v="CHRISTIAN"/>
    <s v="RUIZ"/>
    <s v="EIZAGUIRRE"/>
    <s v="christian.ruiz@alum.unirioja.es"/>
    <s v="2015-16"/>
    <x v="0"/>
    <s v="2019-20"/>
    <d v="2019-07-30T11:08:57"/>
  </r>
  <r>
    <x v="25"/>
    <n v="16635717"/>
    <s v="Grado en Química"/>
    <n v="16635717"/>
    <s v="CÉSAR"/>
    <s v="MONTIEL"/>
    <s v="CERVANTES"/>
    <s v="cesar.montiel@alum.unirioja.es"/>
    <s v="2015-16"/>
    <x v="1"/>
    <s v="2019-20"/>
    <d v="2019-07-27T02:46:01"/>
  </r>
  <r>
    <x v="25"/>
    <n v="16619722"/>
    <s v="Grado en Química"/>
    <n v="16619722"/>
    <s v="ADRIAN"/>
    <s v="MORENO"/>
    <s v="GONZALEZ"/>
    <s v="adrian.moreno@alum.unirioja.es"/>
    <s v="2016-17"/>
    <x v="0"/>
    <s v="2019-20"/>
    <d v="2019-07-24T12:26:44"/>
  </r>
  <r>
    <x v="25"/>
    <n v="18080587"/>
    <s v="Grado en Química"/>
    <n v="18080587"/>
    <s v="ANA"/>
    <s v="HERNANDO"/>
    <s v="SÁENZ"/>
    <s v="ana.hernando@alum.unirioja.es"/>
    <s v="2016-17"/>
    <x v="0"/>
    <s v="2019-20"/>
    <d v="2019-07-25T09:34:49"/>
  </r>
  <r>
    <x v="25"/>
    <n v="18082839"/>
    <s v="Grado en Química"/>
    <n v="18082839"/>
    <s v="LEONARDO ANDRÉ"/>
    <s v="LÓPEZ"/>
    <s v="CÓNDOR"/>
    <s v="leonardo-andre.lopez@alum.unirioja.es"/>
    <s v="2016-17"/>
    <x v="0"/>
    <s v="2019-20"/>
    <d v="2019-07-24T02:09:48"/>
  </r>
  <r>
    <x v="25"/>
    <n v="16625556"/>
    <s v="Grado en Química"/>
    <n v="16625556"/>
    <s v="CLARA"/>
    <s v="RUBIO"/>
    <s v="ORTÍZ"/>
    <s v="clara.rubio@alum.unirioja.es"/>
    <s v="2016-17"/>
    <x v="0"/>
    <s v="2019-20"/>
    <d v="2019-07-30T04:16:48"/>
  </r>
  <r>
    <x v="25"/>
    <n v="17499441"/>
    <s v="Grado en Química"/>
    <n v="17499441"/>
    <s v="ÁNGEL"/>
    <s v="ALONSO"/>
    <s v="RODRÍGUEZ"/>
    <s v="angel.alonso@alum.unirioja.es"/>
    <s v="2016-17"/>
    <x v="0"/>
    <s v="2019-20"/>
    <d v="2019-07-24T06:34:03"/>
  </r>
  <r>
    <x v="25"/>
    <n v="18077500"/>
    <s v="Grado en Química"/>
    <n v="18077500"/>
    <s v="CARMEN"/>
    <s v="BRETÓN"/>
    <s v="BELTRÁN"/>
    <s v="carmen.breton@alum.unirioja.es"/>
    <s v="2016-17"/>
    <x v="0"/>
    <s v="2019-20"/>
    <d v="2019-07-24T12:41:27"/>
  </r>
  <r>
    <x v="25"/>
    <n v="72795618"/>
    <s v="Grado en Química"/>
    <n v="72795618"/>
    <s v="SUKAYNA"/>
    <s v="EZQUERRO"/>
    <s v="BERDOUZI"/>
    <s v="sukayna.ezquerro@alum.unirioja.es"/>
    <s v="2016-17"/>
    <x v="0"/>
    <s v="2019-20"/>
    <d v="2019-07-24T12:14:44"/>
  </r>
  <r>
    <x v="25"/>
    <n v="18086341"/>
    <s v="Grado en Química"/>
    <n v="18086341"/>
    <s v="PAULA"/>
    <s v="EGUIZÁBAL"/>
    <s v="MARCOS"/>
    <s v="paula.eguizabalm@alum.unirioja.es"/>
    <s v="2016-17"/>
    <x v="0"/>
    <s v="2019-20"/>
    <d v="2019-07-24T03:44:10"/>
  </r>
  <r>
    <x v="25"/>
    <n v="73463982"/>
    <s v="Grado en Química"/>
    <n v="73463982"/>
    <s v="ITSASO"/>
    <s v="COMPAINS"/>
    <s v="ALDUNATE"/>
    <s v="itsaso.compains@alum.unirioja.es"/>
    <s v="2016-17"/>
    <x v="0"/>
    <s v="2019-20"/>
    <d v="2019-07-25T12:57:25"/>
  </r>
  <r>
    <x v="25"/>
    <n v="18077961"/>
    <s v="Grado en Química"/>
    <n v="18077961"/>
    <s v="ROBERTO"/>
    <s v="PEÑA"/>
    <s v="MARTÍNEZ"/>
    <s v="roberto.pena@alum.unirioja.es"/>
    <s v="2016-17"/>
    <x v="0"/>
    <s v="2019-20"/>
    <d v="2019-07-24T02:02:28"/>
  </r>
  <r>
    <x v="25"/>
    <n v="16617245"/>
    <s v="Grado en Química"/>
    <n v="16617245"/>
    <s v="VÍCTOR"/>
    <s v="SABANZA"/>
    <s v="GIL"/>
    <s v="victor.sabanza@alum.unirioja.es"/>
    <s v="2016-17"/>
    <x v="0"/>
    <s v="2019-20"/>
    <d v="2019-07-25T12:06:08"/>
  </r>
  <r>
    <x v="25"/>
    <n v="16638624"/>
    <s v="Grado en Química"/>
    <n v="16638624"/>
    <s v="LEYRE"/>
    <s v="LÓPEZ"/>
    <s v="CIGÜELA"/>
    <s v="leyre.lopezc@alum.unirioja.es"/>
    <s v="2016-17"/>
    <x v="0"/>
    <s v="2019-20"/>
    <d v="2019-07-24T12:57:40"/>
  </r>
  <r>
    <x v="25"/>
    <n v="16643116"/>
    <s v="Grado en Química"/>
    <n v="16643116"/>
    <s v="ELISA"/>
    <s v="GARIJO"/>
    <s v="RIDRUEJO"/>
    <s v="elisa.garijo@alum.unirioja.es"/>
    <s v="2016-17"/>
    <x v="0"/>
    <s v="2019-20"/>
    <d v="2019-07-27T11:02:43"/>
  </r>
  <r>
    <x v="25"/>
    <n v="71351390"/>
    <s v="Grado en Química"/>
    <n v="71351390"/>
    <s v="MARÍA"/>
    <s v="GRACIA"/>
    <s v="SAMANIEGO"/>
    <s v="maria.gracia@alum.unirioja.es"/>
    <s v="2016-17"/>
    <x v="0"/>
    <s v="2019-20"/>
    <d v="2019-07-25T12:00:53"/>
  </r>
  <r>
    <x v="25"/>
    <n v="18077758"/>
    <s v="Grado en Química"/>
    <n v="18077758"/>
    <s v="PABLO"/>
    <s v="GARCÍA"/>
    <s v="PORTA"/>
    <s v="pablo.garcia@alum.unirioja.es"/>
    <s v="2016-17"/>
    <x v="0"/>
    <s v="2019-20"/>
    <d v="2019-07-26T08:15:06"/>
  </r>
  <r>
    <x v="25"/>
    <n v="78777392"/>
    <s v="Grado en Química"/>
    <n v="78777392"/>
    <s v="LEYRE"/>
    <s v="OCHOA"/>
    <s v="ALONSO"/>
    <s v="leyre.ochoa@alum.unirioja.es"/>
    <s v="2016-17"/>
    <x v="0"/>
    <s v="2019-20"/>
    <d v="2019-07-28T03:41:57"/>
  </r>
  <r>
    <x v="25"/>
    <n v="18078252"/>
    <s v="Grado en Química"/>
    <n v="18078252"/>
    <s v="ANA"/>
    <s v="DÍEZ"/>
    <s v="NAVARRO"/>
    <s v="ana.diez@alum.unirioja.es"/>
    <s v="2016-17"/>
    <x v="0"/>
    <s v="2019-20"/>
    <d v="2019-07-27T09:13:36"/>
  </r>
  <r>
    <x v="25"/>
    <n v="16641343"/>
    <s v="Grado en Química"/>
    <n v="16641343"/>
    <s v="JAVIER"/>
    <s v="BLÁZQUEZ"/>
    <s v="MARTÍN"/>
    <s v="javier.blazquez@alum.unirioja.es"/>
    <s v="2016-17"/>
    <x v="0"/>
    <s v="2019-20"/>
    <d v="2019-07-24T03:35:15"/>
  </r>
  <r>
    <x v="25"/>
    <n v="78777338"/>
    <s v="Grado en Química"/>
    <n v="78777338"/>
    <s v="EVA"/>
    <s v="MORALES"/>
    <s v="PIOZ"/>
    <s v="eva.morales@alum.unirioja.es"/>
    <s v="2016-17"/>
    <x v="0"/>
    <s v="2019-20"/>
    <d v="2019-07-27T07:42:42"/>
  </r>
  <r>
    <x v="25"/>
    <n v="17498902"/>
    <s v="Grado en Química"/>
    <n v="17498902"/>
    <s v="CRISTINA"/>
    <s v="SÁENZ"/>
    <s v="RUBIO"/>
    <s v="cristina.saenzr@alum.unirioja.es"/>
    <s v="2016-17"/>
    <x v="0"/>
    <s v="2019-20"/>
    <d v="2019-07-26T08:22:32"/>
  </r>
  <r>
    <x v="25"/>
    <n v="44649675"/>
    <s v="Grado en Química"/>
    <n v="44649675"/>
    <s v="PAOLA"/>
    <s v="SÁDABA"/>
    <s v="BRAVO"/>
    <s v="paola.sadaba@alum.unirioja.es"/>
    <s v="2016-17"/>
    <x v="0"/>
    <s v="2019-20"/>
    <d v="2019-07-24T06:08:33"/>
  </r>
  <r>
    <x v="25"/>
    <n v="16632536"/>
    <s v="Grado en Química"/>
    <n v="16632536"/>
    <s v="CRISTINA"/>
    <s v="GARCIA"/>
    <s v="FRANCO"/>
    <s v="cristina.garciaf@alum.unirioja.es"/>
    <s v="2016-17"/>
    <x v="0"/>
    <s v="2019-20"/>
    <d v="2019-07-30T10:55:01"/>
  </r>
  <r>
    <x v="25"/>
    <n v="16633648"/>
    <s v="Grado en Química"/>
    <n v="16633648"/>
    <s v="VÍCTOR"/>
    <s v="TORRALBO"/>
    <s v="DEZAINDE"/>
    <s v="victor.torralbo@alum.unirioja.es"/>
    <s v="2016-17"/>
    <x v="0"/>
    <s v="2019-20"/>
    <d v="2019-07-30T11:28:43"/>
  </r>
  <r>
    <x v="25"/>
    <n v="18075565"/>
    <s v="Grado en Química"/>
    <n v="18075565"/>
    <s v="MARTA"/>
    <s v="PINILLOS"/>
    <s v="ROBRES"/>
    <s v="marta.pinillos@alum.unirioja.es"/>
    <s v="2016-17"/>
    <x v="0"/>
    <s v="2019-20"/>
    <d v="2019-07-29T12:04:56"/>
  </r>
  <r>
    <x v="25"/>
    <n v="78756166"/>
    <s v="Grado en Química"/>
    <n v="78756166"/>
    <s v="LEYRE"/>
    <s v="MIRAMÓN"/>
    <s v="DEL BARRIO"/>
    <s v="leyre.miramon@alum.unirioja.es"/>
    <s v="2016-17"/>
    <x v="0"/>
    <s v="2019-20"/>
    <d v="2019-07-25T11:08:27"/>
  </r>
  <r>
    <x v="25"/>
    <n v="21070987"/>
    <s v="Grado en Química"/>
    <n v="21070987"/>
    <s v="NATALIA"/>
    <s v="PUENTE"/>
    <s v="SEGURA"/>
    <s v="natalia.puente@alum.unirioja.es"/>
    <s v="2016-17"/>
    <x v="0"/>
    <s v="2019-20"/>
    <d v="2019-07-27T11:08:03"/>
  </r>
  <r>
    <x v="25"/>
    <n v="72822231"/>
    <s v="Grado en Química"/>
    <n v="72822231"/>
    <s v="DAVID"/>
    <s v="PÉREZ"/>
    <s v="GOICOA"/>
    <s v="david.perezgo@alum.unirioja.es"/>
    <s v="2016-17"/>
    <x v="0"/>
    <s v="2019-20"/>
    <d v="2019-07-28T11:02:18"/>
  </r>
  <r>
    <x v="25"/>
    <n v="18084248"/>
    <s v="Grado en Química"/>
    <n v="18084248"/>
    <s v="RODRIGO"/>
    <s v="GARCÉS"/>
    <s v="CASTELLANOS"/>
    <s v="rodrigo.garces@alum.unirioja.es"/>
    <s v="2016-17"/>
    <x v="0"/>
    <s v="2019-20"/>
    <d v="2019-07-25T04:35:21"/>
  </r>
  <r>
    <x v="25"/>
    <n v="16620659"/>
    <s v="Grado en Química"/>
    <n v="16620659"/>
    <s v="ÁLVARO"/>
    <s v="SOTÉS"/>
    <s v="ELÍAS"/>
    <s v="alvaro.sotes@alum.unirioja.es"/>
    <s v="2016-17"/>
    <x v="0"/>
    <s v="2019-20"/>
    <d v="2019-07-26T12:07:51"/>
  </r>
  <r>
    <x v="25"/>
    <n v="78775914"/>
    <s v="Grado en Química"/>
    <n v="78775914"/>
    <s v="RAQUEL"/>
    <s v="LÓPEZ"/>
    <s v="CASAJÚS"/>
    <s v="raquel.lopezc@alum.unirioja.es"/>
    <s v="2016-17"/>
    <x v="0"/>
    <s v="2019-20"/>
    <d v="2019-07-26T02:42:15"/>
  </r>
  <r>
    <x v="25"/>
    <n v="18077286"/>
    <s v="Grado en Química"/>
    <n v="18077286"/>
    <s v="EDUARDO"/>
    <s v="ALCOLEA"/>
    <s v="VILLALBA"/>
    <s v="eduardo.alcolea@alum.unirioja.es"/>
    <s v="2017-18"/>
    <x v="0"/>
    <s v="2019-20"/>
    <d v="2019-07-26T11:36:57"/>
  </r>
  <r>
    <x v="25"/>
    <n v="16643946"/>
    <s v="Grado en Química"/>
    <n v="16643946"/>
    <s v="TAMARA"/>
    <s v="SÁNCHEZ"/>
    <s v="BASCONES"/>
    <s v="tamara.sanchez@alum.unirioja.es"/>
    <s v="2017-18"/>
    <x v="0"/>
    <s v="2019-20"/>
    <d v="2019-07-28T06:17:34"/>
  </r>
  <r>
    <x v="25"/>
    <n v="16643679"/>
    <s v="Grado en Química"/>
    <n v="16643679"/>
    <s v="CRISTINA"/>
    <s v="BENITO"/>
    <s v="LOPEZ"/>
    <s v="cristina.benitol@alum.unirioja.es"/>
    <s v="2017-18"/>
    <x v="0"/>
    <s v="2019-20"/>
    <d v="2019-07-24T01:48:23"/>
  </r>
  <r>
    <x v="25"/>
    <n v="18087826"/>
    <s v="Grado en Química"/>
    <n v="18087826"/>
    <s v="SARA"/>
    <s v="VÁZQUEZ DEL"/>
    <s v="BUSTO"/>
    <s v="sara.vazquez-del@alum.unirioja.es"/>
    <s v="2017-18"/>
    <x v="0"/>
    <s v="2019-20"/>
    <d v="2019-07-25T10:11:34"/>
  </r>
  <r>
    <x v="25"/>
    <n v="16641608"/>
    <s v="Grado en Química"/>
    <n v="16641608"/>
    <s v="CARLOS"/>
    <s v="MONTERO"/>
    <s v="GALÁN"/>
    <s v="carlos.montero@alum.unirioja.es"/>
    <s v="2017-18"/>
    <x v="0"/>
    <s v="2019-20"/>
    <d v="2019-07-24T12:31:31"/>
  </r>
  <r>
    <x v="25"/>
    <n v="16629267"/>
    <s v="Grado en Química"/>
    <n v="16629267"/>
    <s v="MARIO"/>
    <s v="SAN ANTONIO"/>
    <s v="MURILLO"/>
    <s v="mario.san-antonio@alum.unirioja.es"/>
    <s v="2017-18"/>
    <x v="0"/>
    <s v="2019-20"/>
    <d v="2019-07-26T04:27:41"/>
  </r>
  <r>
    <x v="25"/>
    <n v="16640351"/>
    <s v="Grado en Química"/>
    <n v="16640351"/>
    <s v="SERGIO"/>
    <s v="DUEÑAS"/>
    <s v="EGUIZÁBAL"/>
    <s v="sergio.duenas@alum.unirioja.es"/>
    <s v="2017-18"/>
    <x v="0"/>
    <s v="2019-20"/>
    <d v="2019-07-26T08:12:17"/>
  </r>
  <r>
    <x v="25"/>
    <n v="73601354"/>
    <s v="Grado en Química"/>
    <n v="73601354"/>
    <s v="ANDRÉS SEBASTIÁN"/>
    <s v="GÓMEZ"/>
    <s v="CUCAITA"/>
    <s v="andres.gomezc@alum.unirioja.es"/>
    <s v="2017-18"/>
    <x v="0"/>
    <s v="2019-20"/>
    <d v="2019-07-26T12:02:00"/>
  </r>
  <r>
    <x v="25"/>
    <n v="16622194"/>
    <s v="Grado en Química"/>
    <n v="16622194"/>
    <s v="DAVID"/>
    <s v="ROYO"/>
    <s v="PAREJA"/>
    <s v="david.royop@alum.unirioja.es"/>
    <s v="2017-18"/>
    <x v="0"/>
    <s v="2019-20"/>
    <d v="2019-07-24T12:31:00"/>
  </r>
  <r>
    <x v="25"/>
    <n v="5453007"/>
    <s v="Grado en Química"/>
    <n v="5453007"/>
    <s v="ALEJANDRO"/>
    <s v="MARTÍN"/>
    <s v="MARTÍNEZ"/>
    <s v="alejandro.martin@alum.unirioja.es"/>
    <s v="2017-18"/>
    <x v="0"/>
    <s v="2019-20"/>
    <d v="2019-07-24T12:00:45"/>
  </r>
  <r>
    <x v="25"/>
    <n v="18081624"/>
    <s v="Grado en Química"/>
    <n v="18081624"/>
    <s v="AIMARA"/>
    <s v="GARCÍA"/>
    <s v="CAMACHO"/>
    <s v="aimara.garcia@alum.unirioja.es"/>
    <s v="2017-18"/>
    <x v="0"/>
    <s v="2019-20"/>
    <d v="2019-07-28T05:46:15"/>
  </r>
  <r>
    <x v="25"/>
    <n v="18092738"/>
    <s v="Grado en Química"/>
    <n v="18092738"/>
    <s v="PATRICIA"/>
    <s v="TORRE"/>
    <s v="PÉREZ"/>
    <s v="patricia.torre@alum.unirioja.es"/>
    <s v="2017-18"/>
    <x v="0"/>
    <s v="2019-20"/>
    <d v="2019-07-26T01:58:26"/>
  </r>
  <r>
    <x v="25"/>
    <n v="17499842"/>
    <s v="Grado en Química"/>
    <n v="17499842"/>
    <s v="LUCÍA"/>
    <s v="HERNÁNDEZ"/>
    <s v="MOLINA"/>
    <s v="lucia.hernandez@alum.unirioja.es"/>
    <s v="2017-18"/>
    <x v="0"/>
    <s v="2019-20"/>
    <d v="2019-07-24T04:25:32"/>
  </r>
  <r>
    <x v="25"/>
    <n v="18080113"/>
    <s v="Grado en Química"/>
    <n v="18080113"/>
    <s v="AIDA"/>
    <s v="MURO"/>
    <s v="NAVARIDAS"/>
    <s v="aida.muro@alum.unirioja.es"/>
    <s v="2017-18"/>
    <x v="0"/>
    <s v="2019-20"/>
    <d v="2019-07-25T11:18:58"/>
  </r>
  <r>
    <x v="25"/>
    <n v="16640453"/>
    <s v="Grado en Química"/>
    <n v="16640453"/>
    <s v="ANDREA"/>
    <s v="CORRAL"/>
    <s v="ZORZANO"/>
    <s v="andrea.corral@alum.unirioja.es"/>
    <s v="2017-18"/>
    <x v="0"/>
    <s v="2019-20"/>
    <d v="2019-07-28T11:01:24"/>
  </r>
  <r>
    <x v="25"/>
    <n v="16641438"/>
    <s v="Grado en Química"/>
    <n v="16641438"/>
    <s v="DIEGO"/>
    <s v="PRADO"/>
    <s v="AJONA"/>
    <s v="diego.prado@alum.unirioja.es"/>
    <s v="2017-18"/>
    <x v="0"/>
    <s v="2019-20"/>
    <d v="2019-07-24T04:28:28"/>
  </r>
  <r>
    <x v="25"/>
    <n v="16616753"/>
    <s v="Grado en Química"/>
    <n v="16616753"/>
    <s v="DIEGO"/>
    <s v="RODRIGO"/>
    <s v="BURKE"/>
    <s v="diego.rodrigob@alum.unirioja.es"/>
    <s v="2017-18"/>
    <x v="0"/>
    <s v="2019-20"/>
    <d v="2019-07-24T12:14:58"/>
  </r>
  <r>
    <x v="25"/>
    <n v="16632709"/>
    <s v="Grado en Química"/>
    <n v="16632709"/>
    <s v="BETSAIDA DE GALILEA"/>
    <s v="JIMÉNEZ"/>
    <s v="VICENTE"/>
    <s v="betsaida.jimenez@alum.unirioja.es"/>
    <s v="2017-18"/>
    <x v="0"/>
    <s v="2019-20"/>
    <d v="2019-07-24T04:58:22"/>
  </r>
  <r>
    <x v="25"/>
    <n v="16644508"/>
    <s v="Grado en Química"/>
    <n v="16644508"/>
    <s v="ELIÁN ANDRÉS"/>
    <s v="HERRERA"/>
    <s v="JIMÉNEZ"/>
    <s v="elian-andres.herrera@alum.unirioja.es"/>
    <s v="2017-18"/>
    <x v="0"/>
    <s v="2019-20"/>
    <d v="2019-07-24T12:00:41"/>
  </r>
  <r>
    <x v="25"/>
    <n v="18186450"/>
    <s v="Grado en Química"/>
    <n v="18186450"/>
    <s v="DAVID"/>
    <s v="RUIZ"/>
    <s v="GÓMEZ"/>
    <s v="david.ruizg@alum.unirioja.es"/>
    <s v="2017-18"/>
    <x v="0"/>
    <s v="2019-20"/>
    <d v="2019-07-25T09:48:51"/>
  </r>
  <r>
    <x v="25"/>
    <n v="16634809"/>
    <s v="Grado en Química"/>
    <n v="16634809"/>
    <s v="JUAN"/>
    <s v="TAMAYO"/>
    <s v="GARCÍA"/>
    <s v="juan.tamayo@alum.unirioja.es"/>
    <s v="2017-18"/>
    <x v="0"/>
    <s v="2019-20"/>
    <d v="2019-07-25T02:27:49"/>
  </r>
  <r>
    <x v="25"/>
    <n v="18079526"/>
    <s v="Grado en Química"/>
    <n v="18079526"/>
    <s v="FÉLIX"/>
    <s v="REBOIRO"/>
    <s v="SÁEZ"/>
    <s v="felix.reboiro@alum.unirioja.es"/>
    <s v="2017-18"/>
    <x v="0"/>
    <s v="2019-20"/>
    <d v="2019-07-25T06:12:06"/>
  </r>
  <r>
    <x v="25"/>
    <n v="72172175"/>
    <s v="Grado en Química"/>
    <n v="72172175"/>
    <s v="MAURO JOSÉ"/>
    <s v="GÓMEZ"/>
    <s v="ACOSTA"/>
    <s v="mauro-jose.gomez@alum.unirioja.es"/>
    <s v="2017-18"/>
    <x v="0"/>
    <s v="2019-20"/>
    <d v="2019-07-28T03:15:40"/>
  </r>
  <r>
    <x v="25"/>
    <n v="18086072"/>
    <s v="Grado en Química"/>
    <n v="18086072"/>
    <s v="AINHOA"/>
    <s v="RODRÍGUEZ"/>
    <s v="GOBERNADO"/>
    <s v="ainhoa.rodriguez@alum.unirioja.es"/>
    <s v="2017-18"/>
    <x v="0"/>
    <s v="2019-20"/>
    <d v="2019-07-24T08:09:46"/>
  </r>
  <r>
    <x v="25"/>
    <n v="73009316"/>
    <s v="Grado en Química"/>
    <n v="73009316"/>
    <s v="CARLOS"/>
    <s v="MORENO"/>
    <s v="MONTERDE"/>
    <s v="carlos.moreno@alum.unirioja.es"/>
    <s v="2017-18"/>
    <x v="0"/>
    <s v="2019-20"/>
    <d v="2019-07-25T01:25:04"/>
  </r>
  <r>
    <x v="25"/>
    <n v="44647330"/>
    <s v="Grado en Química"/>
    <n v="44647330"/>
    <s v="VÍCTOR"/>
    <s v="REMÍREZ"/>
    <s v="MORENO"/>
    <s v="victor.remirez@alum.unirioja.es"/>
    <s v="2018-19"/>
    <x v="0"/>
    <s v="2019-20"/>
    <d v="2019-07-28T04:39:31"/>
  </r>
  <r>
    <x v="25"/>
    <n v="73418348"/>
    <s v="Grado en Química"/>
    <n v="73418348"/>
    <s v="NAIARA"/>
    <s v="LOPEZ"/>
    <s v="FERNANDEZ"/>
    <s v="naiara.lopezf@alum.unirioja.es"/>
    <s v="2018-19"/>
    <x v="0"/>
    <s v="2019-20"/>
    <d v="2019-07-25T04:46:30"/>
  </r>
  <r>
    <x v="25"/>
    <n v="16630187"/>
    <s v="Grado en Química"/>
    <n v="16630187"/>
    <s v="OLIVER"/>
    <s v="BALTAR"/>
    <s v="RUIZ-OLALLA"/>
    <s v="oliver.baltar@alum.unirioja.es"/>
    <s v="2018-19"/>
    <x v="0"/>
    <s v="2019-20"/>
    <d v="2019-07-26T11:05:46"/>
  </r>
  <r>
    <x v="25"/>
    <n v="21070376"/>
    <s v="Grado en Química"/>
    <n v="21070376"/>
    <s v="SILVIA"/>
    <s v="RUEDA"/>
    <s v="CIORDIA"/>
    <s v="silvia.rueda@alum.unirioja.es"/>
    <s v="2018-19"/>
    <x v="0"/>
    <s v="2019-20"/>
    <d v="2019-07-24T12:19:55"/>
  </r>
  <r>
    <x v="25"/>
    <n v="71350909"/>
    <s v="Grado en Química"/>
    <n v="71350909"/>
    <s v="AITANA"/>
    <s v="MARTÍNEZ"/>
    <s v="GONZÁLEZ"/>
    <s v="aitana.martinez@alum.unirioja.es"/>
    <s v="2018-19"/>
    <x v="0"/>
    <s v="2019-20"/>
    <d v="2019-07-25T04:36:27"/>
  </r>
  <r>
    <x v="25"/>
    <n v="18084123"/>
    <s v="Grado en Química"/>
    <n v="18084123"/>
    <s v="DIEGO"/>
    <s v="AMBROSI"/>
    <s v="JALÓN"/>
    <s v="diego.ambrosi@alum.unirioja.es"/>
    <s v="2018-19"/>
    <x v="0"/>
    <s v="2019-20"/>
    <d v="2019-07-24T04:26:14"/>
  </r>
  <r>
    <x v="25"/>
    <n v="16623289"/>
    <s v="Grado en Química"/>
    <n v="16623289"/>
    <s v="JORGE"/>
    <s v="SAN JUAN"/>
    <s v="PELLEJERO"/>
    <s v="jorge.san-juanp@alum.unirioja.es"/>
    <s v="2018-19"/>
    <x v="0"/>
    <s v="2019-20"/>
    <d v="2019-09-16T11:45:35"/>
  </r>
  <r>
    <x v="25"/>
    <n v="16632350"/>
    <s v="Grado en Química"/>
    <n v="16632350"/>
    <s v="ENRIQUE"/>
    <s v="RUIZ"/>
    <s v="ÁLVAREZ"/>
    <s v="enrique.ruiz@alum.unirioja.es"/>
    <s v="2018-19"/>
    <x v="0"/>
    <s v="2019-20"/>
    <d v="2019-07-24T12:06:21"/>
  </r>
  <r>
    <x v="25"/>
    <n v="18088296"/>
    <s v="Grado en Química"/>
    <n v="18088296"/>
    <s v="ÁNGELA"/>
    <s v="MARTÍNEZ"/>
    <s v="PÉREZ"/>
    <s v="angela.martinezp@alum.unirioja.es"/>
    <s v="2018-19"/>
    <x v="0"/>
    <s v="2019-20"/>
    <d v="2019-07-26T11:23:42"/>
  </r>
  <r>
    <x v="25"/>
    <n v="18089331"/>
    <s v="Grado en Química"/>
    <n v="18089331"/>
    <s v="DARWIN"/>
    <s v="ALVARADO"/>
    <s v="JUSTINIANO"/>
    <s v="darwin.alvarado@alum.unirioja.es"/>
    <s v="2018-19"/>
    <x v="0"/>
    <s v="2019-20"/>
    <d v="2019-07-28T05:22:01"/>
  </r>
  <r>
    <x v="25"/>
    <n v="17495451"/>
    <s v="Grado en Química"/>
    <n v="17495451"/>
    <s v="ALBA"/>
    <s v="HERCE"/>
    <s v="SÁENZ"/>
    <s v="alba.herce@alum.unirioja.es"/>
    <s v="2018-19"/>
    <x v="0"/>
    <s v="2019-20"/>
    <d v="2019-07-24T02:43:04"/>
  </r>
  <r>
    <x v="25"/>
    <n v="73433920"/>
    <s v="Grado en Química"/>
    <n v="73433920"/>
    <s v="GABRIELA"/>
    <s v="ALMACHE"/>
    <s v="HINOJOSA"/>
    <s v="gabriela.almache@alum.unirioja.es"/>
    <s v="2018-19"/>
    <x v="0"/>
    <s v="2019-20"/>
    <d v="2019-07-28T10:10:37"/>
  </r>
  <r>
    <x v="25"/>
    <n v="73493061"/>
    <s v="Grado en Química"/>
    <n v="73493061"/>
    <s v="PABLO"/>
    <s v="ZUDAIRE"/>
    <s v="HERNÁNDEZ"/>
    <s v="pablo.zudaire@alum.unirioja.es"/>
    <s v="2018-19"/>
    <x v="0"/>
    <s v="2019-20"/>
    <d v="2019-07-24T03:33:35"/>
  </r>
  <r>
    <x v="25"/>
    <n v="18087543"/>
    <s v="Grado en Química"/>
    <n v="18087543"/>
    <s v="ÁNGEL"/>
    <s v="JIMÉNEZ"/>
    <s v="MENDOZA"/>
    <s v="angel.jimenezm@alum.unirioja.es"/>
    <s v="2018-19"/>
    <x v="0"/>
    <s v="2019-20"/>
    <d v="2019-07-24T07:28:01"/>
  </r>
  <r>
    <x v="25"/>
    <n v="18076915"/>
    <s v="Grado en Química"/>
    <n v="18076915"/>
    <s v="ALLENDE"/>
    <s v="ULECIA"/>
    <s v="SOTO"/>
    <s v="allende.ulecia@alum.unirioja.es"/>
    <s v="2018-19"/>
    <x v="0"/>
    <s v="2019-20"/>
    <d v="2019-07-26T06:31:38"/>
  </r>
  <r>
    <x v="25"/>
    <n v="17495012"/>
    <s v="Grado en Química"/>
    <n v="17495012"/>
    <s v="INÉS"/>
    <s v="DEL CAMPO"/>
    <s v="FERNÁNDEZ"/>
    <s v="ines.del-campo@alum.unirioja.es"/>
    <s v="2018-19"/>
    <x v="0"/>
    <s v="2019-20"/>
    <d v="2019-07-24T12:01:30"/>
  </r>
  <r>
    <x v="25"/>
    <n v="18082943"/>
    <s v="Grado en Química"/>
    <n v="18082943"/>
    <s v="EDUARDO"/>
    <s v="ALAMAYONA"/>
    <s v="ALDEA"/>
    <s v="eduardo.alamayona@alum.unirioja.es"/>
    <s v="2018-19"/>
    <x v="0"/>
    <s v="2019-20"/>
    <d v="2019-07-27T03:44:22"/>
  </r>
  <r>
    <x v="25"/>
    <n v="18457257"/>
    <s v="Grado en Química"/>
    <n v="18457257"/>
    <s v="MÓNICA"/>
    <s v="EGEA"/>
    <s v="GARCÍA"/>
    <s v="monica.egea@alum.unirioja.es"/>
    <s v="2018-19"/>
    <x v="0"/>
    <s v="2019-20"/>
    <d v="2019-07-24T12:42:20"/>
  </r>
  <r>
    <x v="25"/>
    <n v="44649361"/>
    <s v="Grado en Química"/>
    <n v="44649361"/>
    <s v="CRISTINA"/>
    <s v="IZAGUIRRE"/>
    <s v="CAMPOS"/>
    <s v="cristina.izaguirre@alum.unirioja.es"/>
    <s v="2018-19"/>
    <x v="0"/>
    <s v="2019-20"/>
    <d v="2019-07-24T03:53:48"/>
  </r>
  <r>
    <x v="25"/>
    <s v="Y0075077"/>
    <s v="Grado en Química"/>
    <s v="Y0075077"/>
    <s v="ANTOANETA"/>
    <s v="VILIZAROVA"/>
    <s v="VIDENOVA"/>
    <s v="antoaneta.vilizarova@alum.unirioja.es"/>
    <s v="2018-19"/>
    <x v="0"/>
    <s v="2019-20"/>
    <d v="2019-07-30T04:19:38"/>
  </r>
  <r>
    <x v="25"/>
    <n v="18075390"/>
    <s v="Grado en Química"/>
    <n v="18075390"/>
    <s v="DAVID"/>
    <s v="MARTÍNEZ"/>
    <s v="RUIZ"/>
    <s v="david.martinezr@alum.unirioja.es"/>
    <s v="2018-19"/>
    <x v="0"/>
    <s v="2019-20"/>
    <d v="2019-07-30T12:54:37"/>
  </r>
  <r>
    <x v="25"/>
    <n v="72535675"/>
    <s v="Grado en Química"/>
    <n v="72535675"/>
    <s v="OLATZ"/>
    <s v="GORROTXATEGI"/>
    <s v="DORRONSORO"/>
    <s v="olatz.gorrotxategi@alum.unirioja.es"/>
    <s v="2018-19"/>
    <x v="0"/>
    <s v="2019-20"/>
    <d v="2019-09-18T09:39:25"/>
  </r>
  <r>
    <x v="25"/>
    <n v="72910900"/>
    <s v="Grado en Química"/>
    <n v="72910900"/>
    <s v="KATHERINE ANDREA"/>
    <s v="ROJAS"/>
    <s v="TIGASI"/>
    <s v="katherine-andrea.rojas@alum.unirioja.es"/>
    <s v="2018-19"/>
    <x v="0"/>
    <s v="2019-20"/>
    <d v="2019-07-30T08:14:42"/>
  </r>
  <r>
    <x v="25"/>
    <n v="18091661"/>
    <s v="Grado en Química"/>
    <n v="18091661"/>
    <s v="GABRIELA ADINA"/>
    <s v="NICOLÁS"/>
    <s v="SÁENZ"/>
    <s v="gabriela-adina.nicolas@alum.unirioja.es"/>
    <s v="2018-19"/>
    <x v="1"/>
    <s v="2019-20"/>
    <d v="2019-09-09T11:04:21"/>
  </r>
  <r>
    <x v="25"/>
    <n v="72844121"/>
    <s v="Grado en Química"/>
    <n v="72844121"/>
    <s v="BEÑAT"/>
    <s v="GONZALEZ DE GARIBAY"/>
    <s v="LATORRE"/>
    <s v="benat.gonzalez-degaribay@alum.unirioja.es"/>
    <s v="2018-19"/>
    <x v="0"/>
    <s v="2019-20"/>
    <d v="2019-07-24T12:06:52"/>
  </r>
  <r>
    <x v="25"/>
    <n v="16636202"/>
    <s v="Grado en Química"/>
    <n v="16636202"/>
    <s v="TAMARA"/>
    <s v="ÁLVAREZ"/>
    <s v="GÓMEZ"/>
    <s v="tamara.alvarez@alum.unirioja.es"/>
    <s v="2018-19"/>
    <x v="0"/>
    <s v="2019-20"/>
    <d v="2019-07-26T11:20:11"/>
  </r>
  <r>
    <x v="25"/>
    <s v="X8707919"/>
    <s v="Grado en Química"/>
    <s v="X8707919"/>
    <s v="ELENA BEATRICE"/>
    <s v="GIDOIU"/>
    <m/>
    <s v="elena-beatrice.gidoiu@alum.unirioja.es"/>
    <s v="2018-19"/>
    <x v="0"/>
    <s v="2019-20"/>
    <d v="2019-07-24T12:01:17"/>
  </r>
  <r>
    <x v="25"/>
    <n v="18185040"/>
    <s v="Grado en Química"/>
    <n v="18185040"/>
    <s v="ANDREA"/>
    <s v="ORTEGA"/>
    <s v="RUIZ"/>
    <s v="andrea.ortegar@alum.unirioja.es"/>
    <s v="2018-19"/>
    <x v="0"/>
    <s v="2019-20"/>
    <d v="2019-07-24T12:36:03"/>
  </r>
  <r>
    <x v="25"/>
    <n v="18068632"/>
    <s v="Grado en Química"/>
    <n v="18068632"/>
    <s v="SANTI"/>
    <s v="ROPERO"/>
    <s v="CADENAS"/>
    <s v="santi.ropero@alum.unirioja.es"/>
    <s v="2018-19"/>
    <x v="0"/>
    <s v="2019-20"/>
    <d v="2019-07-29T11:07:39"/>
  </r>
  <r>
    <x v="25"/>
    <n v="25202640"/>
    <s v="Grado en Química"/>
    <n v="25202640"/>
    <s v="ADRIÁN"/>
    <s v="LARRAGA"/>
    <s v="CENGOTITA"/>
    <s v="adrian.larraga@alum.unirioja.es"/>
    <s v="2018-19"/>
    <x v="0"/>
    <s v="2019-20"/>
    <d v="2019-07-29T10:13:09"/>
  </r>
  <r>
    <x v="25"/>
    <n v="17499891"/>
    <s v="Grado en Química"/>
    <n v="17499891"/>
    <s v="ROBERTO"/>
    <s v="MARTÍNEZ"/>
    <s v="FERNÁNDEZ"/>
    <s v="roberto.martinezf@alum.unirioja.es"/>
    <s v="2018-19"/>
    <x v="0"/>
    <s v="2019-20"/>
    <d v="2019-07-26T12:36:34"/>
  </r>
  <r>
    <x v="25"/>
    <s v="X9670294"/>
    <s v="Grado en Química"/>
    <s v="X9670294"/>
    <s v="MARIAM"/>
    <s v="TOUFI"/>
    <s v="ACHAMRAH"/>
    <s v="mariam.toufi@alum.unirioja.es"/>
    <s v="2018-19"/>
    <x v="0"/>
    <s v="2019-20"/>
    <d v="2019-07-26T12:03:54"/>
  </r>
  <r>
    <x v="25"/>
    <n v="18075163"/>
    <s v="Grado en Química"/>
    <n v="18075163"/>
    <s v="IRENE"/>
    <s v="DEL CAMPO"/>
    <s v="DE PEDRO"/>
    <s v="irene.del-campo@alum.unirioja.es"/>
    <s v="2019-20"/>
    <x v="0"/>
    <s v="2019-20"/>
    <d v="2019-07-12T09:02:40"/>
  </r>
  <r>
    <x v="25"/>
    <n v="18075928"/>
    <s v="Grado en Química"/>
    <n v="18075928"/>
    <s v="CRISTINA"/>
    <s v="FRÍAS"/>
    <s v="GARCÍA"/>
    <s v="cristina.frias@alum.unirioja.es"/>
    <s v="2019-20"/>
    <x v="0"/>
    <s v="2019-20"/>
    <d v="2019-07-12T09:10:26"/>
  </r>
  <r>
    <x v="25"/>
    <n v="18091536"/>
    <s v="Grado en Química"/>
    <n v="18091536"/>
    <s v="IKER"/>
    <s v="GIL"/>
    <s v="GÓMEZ DE SEGURA"/>
    <s v="iker.gil@alum.unirioja.es"/>
    <s v="2019-20"/>
    <x v="0"/>
    <s v="2019-20"/>
    <d v="2019-07-12T09:20:43"/>
  </r>
  <r>
    <x v="25"/>
    <n v="17496574"/>
    <s v="Grado en Química"/>
    <n v="17496574"/>
    <s v="ÁLVARO JOSÉ"/>
    <s v="TOMÉ"/>
    <s v="NIETO"/>
    <s v="alvaro-jose.tome@alum.unirioja.es"/>
    <s v="2019-20"/>
    <x v="0"/>
    <s v="2019-20"/>
    <d v="2019-07-12T09:48:56"/>
  </r>
  <r>
    <x v="25"/>
    <n v="79136209"/>
    <s v="Grado en Química"/>
    <n v="79136209"/>
    <s v="LEIRE"/>
    <s v="LÓPEZ"/>
    <s v="CALVO"/>
    <s v="leire.lopez@alum.unirioja.es"/>
    <s v="2019-20"/>
    <x v="0"/>
    <s v="2019-20"/>
    <d v="2019-07-12T09:49:07"/>
  </r>
  <r>
    <x v="25"/>
    <n v="17496974"/>
    <s v="Grado en Química"/>
    <n v="17496974"/>
    <s v="CRISTINA"/>
    <s v="BARRASA"/>
    <s v="GOICOECHEA"/>
    <s v="cristina.barrasa@alum.unirioja.es"/>
    <s v="2019-20"/>
    <x v="0"/>
    <s v="2019-20"/>
    <d v="2019-07-12T10:02:07"/>
  </r>
  <r>
    <x v="25"/>
    <n v="16644877"/>
    <s v="Grado en Química"/>
    <n v="16644877"/>
    <s v="DAVID"/>
    <s v="SÁENZ"/>
    <s v="RODRÍGUEZ"/>
    <s v="david.saenzr@alum.unirioja.es"/>
    <s v="2019-20"/>
    <x v="0"/>
    <s v="2019-20"/>
    <d v="2019-07-12T10:23:06"/>
  </r>
  <r>
    <x v="25"/>
    <n v="18090999"/>
    <s v="Grado en Química"/>
    <n v="18090999"/>
    <s v="Mª CARMEN"/>
    <s v="JIMÉNEZ"/>
    <s v="JIMÉNEZ"/>
    <s v="m-carmen.jimenez@alum.unirioja.es"/>
    <s v="2019-20"/>
    <x v="0"/>
    <s v="2019-20"/>
    <d v="2019-07-12T12:38:24"/>
  </r>
  <r>
    <x v="25"/>
    <n v="71351463"/>
    <s v="Grado en Química"/>
    <n v="71351463"/>
    <s v="ELENA"/>
    <s v="PARA"/>
    <s v="MARTINEZ"/>
    <s v="elena.para@alum.unirioja.es"/>
    <s v="2019-20"/>
    <x v="0"/>
    <s v="2019-20"/>
    <d v="2019-07-12T02:02:32"/>
  </r>
  <r>
    <x v="25"/>
    <n v="44343787"/>
    <s v="Grado en Química"/>
    <n v="44343787"/>
    <s v="ALEX"/>
    <s v="CACERES"/>
    <s v="CUADRADO"/>
    <s v="alex.caceres@alum.unirioja.es"/>
    <s v="2019-20"/>
    <x v="0"/>
    <s v="2019-20"/>
    <d v="2019-07-12T02:15:04"/>
  </r>
  <r>
    <x v="25"/>
    <n v="16642927"/>
    <s v="Grado en Química"/>
    <n v="16642927"/>
    <s v="JAVIER"/>
    <s v="RIDRUEJO"/>
    <s v="OCHOA"/>
    <s v="javier.ridruejo@alum.unirioja.es"/>
    <s v="2019-20"/>
    <x v="0"/>
    <s v="2019-20"/>
    <d v="2019-07-12T03:18:11"/>
  </r>
  <r>
    <x v="25"/>
    <n v="16640630"/>
    <s v="Grado en Química"/>
    <n v="16640630"/>
    <s v="SOLIHA"/>
    <s v="LEÓN"/>
    <s v="ORTEGA"/>
    <s v="soliha.leon@alum.unirioja.es"/>
    <s v="2019-20"/>
    <x v="0"/>
    <s v="2019-20"/>
    <d v="2019-07-12T04:20:05"/>
  </r>
  <r>
    <x v="25"/>
    <n v="18089931"/>
    <s v="Grado en Química"/>
    <n v="18089931"/>
    <s v="ÁFRICA"/>
    <s v="ESCUDERO"/>
    <s v="SANCHÍS"/>
    <s v="africa.escudero@alum.unirioja.es"/>
    <s v="2019-20"/>
    <x v="0"/>
    <s v="2019-20"/>
    <d v="2019-07-12T06:53:26"/>
  </r>
  <r>
    <x v="25"/>
    <n v="18086174"/>
    <s v="Grado en Química"/>
    <n v="18086174"/>
    <s v="LAURA"/>
    <s v="GIBAJA"/>
    <s v="SANTOLAYA"/>
    <s v="laura.gibaja@alum.unirioja.es"/>
    <s v="2019-20"/>
    <x v="0"/>
    <s v="2019-20"/>
    <d v="2019-07-12T08:09:45"/>
  </r>
  <r>
    <x v="25"/>
    <n v="18085605"/>
    <s v="Grado en Química"/>
    <n v="18085605"/>
    <s v="ANA"/>
    <s v="BENITO"/>
    <s v="ARAGÓN"/>
    <s v="ana.benitoa@alum.unirioja.es"/>
    <s v="2019-20"/>
    <x v="0"/>
    <s v="2019-20"/>
    <d v="2019-07-14T03:58:06"/>
  </r>
  <r>
    <x v="25"/>
    <n v="16639693"/>
    <s v="Grado en Química"/>
    <n v="16639693"/>
    <s v="JAVIER"/>
    <s v="GÓMEZ"/>
    <s v="BENITO"/>
    <s v="javier.gomezb@alum.unirioja.es"/>
    <s v="2019-20"/>
    <x v="0"/>
    <s v="2019-20"/>
    <d v="2019-07-14T08:38:41"/>
  </r>
  <r>
    <x v="25"/>
    <n v="58014943"/>
    <s v="Grado en Química"/>
    <n v="58014943"/>
    <s v="ZAIRA"/>
    <s v="RIVERO"/>
    <s v="MARTÍN"/>
    <s v="zaira.rivero@alum.unirioja.es"/>
    <s v="2019-20"/>
    <x v="0"/>
    <s v="2019-20"/>
    <d v="2019-07-14T08:42:54"/>
  </r>
  <r>
    <x v="25"/>
    <n v="16642956"/>
    <s v="Grado en Química"/>
    <n v="16642956"/>
    <s v="MIGUEL"/>
    <s v="TORRES"/>
    <s v="SOTO"/>
    <s v="miguel.torres@alum.unirioja.es"/>
    <s v="2019-20"/>
    <x v="0"/>
    <s v="2019-20"/>
    <d v="2019-07-15T08:59:10"/>
  </r>
  <r>
    <x v="25"/>
    <n v="18083162"/>
    <s v="Grado en Química"/>
    <n v="18083162"/>
    <s v="PABLO"/>
    <s v="GONZÁLEZ"/>
    <s v="JIMÉNEZ"/>
    <s v="pablo.gonzalezj@alum.unirioja.es"/>
    <s v="2019-20"/>
    <x v="0"/>
    <s v="2019-20"/>
    <d v="2019-07-15T09:00:53"/>
  </r>
  <r>
    <x v="25"/>
    <n v="72899092"/>
    <s v="Grado en Química"/>
    <n v="72899092"/>
    <s v="MARTA"/>
    <s v="MEDRANO"/>
    <s v="GURREA"/>
    <s v="marta.medrano@alum.unirioja.es"/>
    <s v="2019-20"/>
    <x v="0"/>
    <s v="2019-20"/>
    <d v="2019-07-15T01:54:01"/>
  </r>
  <r>
    <x v="25"/>
    <n v="73466036"/>
    <s v="Grado en Química"/>
    <n v="73466036"/>
    <s v="IRENE"/>
    <s v="LIZARRAGA"/>
    <s v="PÉREZ"/>
    <s v="irene.lizarraga@alum.unirioja.es"/>
    <s v="2019-20"/>
    <x v="0"/>
    <s v="2019-20"/>
    <d v="2019-07-15T10:34:44"/>
  </r>
  <r>
    <x v="25"/>
    <n v="21073085"/>
    <s v="Grado en Química"/>
    <n v="21073085"/>
    <s v="AIMAR"/>
    <s v="GÓMEZ"/>
    <s v="VALLEJO"/>
    <s v="aimar.gomez@alum.unirioja.es"/>
    <s v="2019-20"/>
    <x v="0"/>
    <s v="2019-20"/>
    <d v="2019-07-16T11:05:21"/>
  </r>
  <r>
    <x v="25"/>
    <n v="22758366"/>
    <s v="Grado en Química"/>
    <n v="22758366"/>
    <s v="NOEMI"/>
    <s v="CHAMBORRO"/>
    <s v="FERNÁNDEZ"/>
    <s v="noemi.chamborro@alum.unirioja.es"/>
    <s v="2019-20"/>
    <x v="0"/>
    <s v="2019-20"/>
    <d v="2019-07-16T12:18:08"/>
  </r>
  <r>
    <x v="25"/>
    <n v="73135517"/>
    <s v="Grado en Química"/>
    <n v="73135517"/>
    <s v="AINHOA"/>
    <s v="RECALDE"/>
    <s v="LARREA"/>
    <s v="ainhoa.recalde@alum.unirioja.es"/>
    <s v="2019-20"/>
    <x v="0"/>
    <s v="2019-20"/>
    <d v="2019-07-16T05:15:02"/>
  </r>
  <r>
    <x v="25"/>
    <n v="18081486"/>
    <s v="Grado en Química"/>
    <n v="18081486"/>
    <s v="VALERIA"/>
    <s v="BACAICOA"/>
    <s v="RÍO"/>
    <s v="valeria.bacaicoa@alum.unirioja.es"/>
    <s v="2019-20"/>
    <x v="0"/>
    <s v="2019-20"/>
    <d v="2019-07-16T05:51:07"/>
  </r>
  <r>
    <x v="25"/>
    <n v="16635612"/>
    <s v="Grado en Química"/>
    <n v="16635612"/>
    <s v="ROCÍO"/>
    <s v="LÓPEZ"/>
    <s v="SÁENZ DE NAVARRETE"/>
    <s v="rocio.lopez@alum.unirioja.es"/>
    <s v="2019-20"/>
    <x v="0"/>
    <s v="2019-20"/>
    <d v="2019-07-16T07:11:35"/>
  </r>
  <r>
    <x v="25"/>
    <n v="73276932"/>
    <s v="Grado en Química"/>
    <n v="73276932"/>
    <s v="AHLAM"/>
    <s v="EL ABDLI"/>
    <s v="CHERKAOUI"/>
    <s v="ahlam.el-abdli@alum.unirioja.es"/>
    <s v="2019-20"/>
    <x v="0"/>
    <s v="2019-20"/>
    <d v="2019-07-17T09:15:56"/>
  </r>
  <r>
    <x v="25"/>
    <n v="17497995"/>
    <s v="Grado en Química"/>
    <n v="17497995"/>
    <s v="MARÍA FERNANDA"/>
    <s v="SOLANO"/>
    <s v="GONZÁLEZ"/>
    <s v="maria-fernanda.solano@alum.unirioja.es"/>
    <s v="2019-20"/>
    <x v="0"/>
    <s v="2019-20"/>
    <d v="2019-07-17T01:10:17"/>
  </r>
  <r>
    <x v="25"/>
    <n v="73462443"/>
    <s v="Grado en Química"/>
    <n v="73462443"/>
    <s v="RIM"/>
    <s v="LAHBABI"/>
    <s v="CHATT"/>
    <s v="rim.lahbabi@alum.unirioja.es"/>
    <s v="2019-20"/>
    <x v="0"/>
    <s v="2019-20"/>
    <d v="2019-07-17T01:49:56"/>
  </r>
  <r>
    <x v="25"/>
    <n v="18075474"/>
    <s v="Grado en Química"/>
    <n v="18075474"/>
    <s v="JUNCAL"/>
    <s v="ARISTE"/>
    <s v="FERNÁNDEZ"/>
    <s v="juncal.ariste@alum.unirioja.es"/>
    <s v="2019-20"/>
    <x v="0"/>
    <s v="2019-20"/>
    <d v="2019-07-17T02:04:13"/>
  </r>
  <r>
    <x v="25"/>
    <n v="21045459"/>
    <s v="Grado en Química"/>
    <n v="21045459"/>
    <s v="LAURA"/>
    <s v="RUBIO"/>
    <s v="TOMÁS"/>
    <s v="laura.rubiot@alum.unirioja.es"/>
    <s v="2019-20"/>
    <x v="0"/>
    <s v="2019-20"/>
    <d v="2019-07-22T10:53:25"/>
  </r>
  <r>
    <x v="25"/>
    <s v="X8409722"/>
    <s v="Grado en Química"/>
    <s v="X8409722"/>
    <s v="LORENA LUCIANA"/>
    <s v="BOGORODEA"/>
    <m/>
    <s v="lorena-luciana.bogorodea@alum.unirioja.es"/>
    <s v="2019-20"/>
    <x v="0"/>
    <s v="2019-20"/>
    <d v="2019-07-22T11:36:31"/>
  </r>
  <r>
    <x v="25"/>
    <n v="3154744"/>
    <s v="Grado en Química"/>
    <n v="3154744"/>
    <s v="JORGE"/>
    <s v="ORERA"/>
    <s v="BARBER"/>
    <s v="jorge.orera@alum.unirioja.es"/>
    <s v="2019-20"/>
    <x v="0"/>
    <s v="2019-20"/>
    <d v="2019-07-22T01:25:10"/>
  </r>
  <r>
    <x v="25"/>
    <n v="17498359"/>
    <s v="Grado en Química"/>
    <n v="17498359"/>
    <s v="SOFÍA"/>
    <s v="OTERO"/>
    <s v="SOLAR"/>
    <s v="sofia.otero@alum.unirioja.es"/>
    <s v="2019-20"/>
    <x v="0"/>
    <s v="2019-20"/>
    <d v="2019-07-22T03:08:29"/>
  </r>
  <r>
    <x v="25"/>
    <n v="71480598"/>
    <s v="Grado en Química"/>
    <n v="71480598"/>
    <s v="JULIÁN"/>
    <s v="ALONSO"/>
    <s v="GUTIÉRREZ"/>
    <s v="julian.alonso@alum.unirioja.es"/>
    <s v="2019-20"/>
    <x v="0"/>
    <s v="2019-20"/>
    <d v="2019-07-22T03:31:36"/>
  </r>
  <r>
    <x v="25"/>
    <n v="12449279"/>
    <s v="Grado en Química"/>
    <n v="12449279"/>
    <s v="ALICIA"/>
    <s v="KHAMASHTA"/>
    <s v="MARTÍNEZ"/>
    <s v="alicia.khamashta@alum.unirioja.es"/>
    <s v="2019-20"/>
    <x v="0"/>
    <s v="2019-20"/>
    <d v="2019-07-22T03:42:15"/>
  </r>
  <r>
    <x v="25"/>
    <n v="71376311"/>
    <s v="Grado en Química"/>
    <n v="71376311"/>
    <s v="BORJA"/>
    <s v="BARRENECHEA"/>
    <s v="GUTIÉRREZ"/>
    <s v="borja.barrenechea@alum.unirioja.es"/>
    <s v="2019-20"/>
    <x v="0"/>
    <s v="2019-20"/>
    <d v="2019-07-22T04:35:52"/>
  </r>
  <r>
    <x v="25"/>
    <n v="18189251"/>
    <s v="Grado en Química"/>
    <n v="18189251"/>
    <s v="ALEX"/>
    <s v="ROSALES"/>
    <s v="LÓPEZ"/>
    <s v="alex.rosales@alum.unirioja.es"/>
    <s v="2019-20"/>
    <x v="0"/>
    <s v="2019-20"/>
    <d v="2019-07-23T09:22:16"/>
  </r>
  <r>
    <x v="25"/>
    <n v="16631511"/>
    <s v="Grado en Química"/>
    <n v="16631511"/>
    <s v="ALBERTO"/>
    <s v="YÉCORA"/>
    <s v="GÓMEZ"/>
    <s v="alberto.yecora@alum.unirioja.es"/>
    <s v="2019-20"/>
    <x v="0"/>
    <s v="2019-20"/>
    <d v="2019-07-23T09:32:27"/>
  </r>
  <r>
    <x v="25"/>
    <n v="73140422"/>
    <s v="Grado en Química"/>
    <n v="73140422"/>
    <s v="DANIEL"/>
    <s v="BENECCHI"/>
    <s v="ROTA"/>
    <s v="daniel.benecchi@alum.unirioja.es"/>
    <s v="2019-20"/>
    <x v="0"/>
    <s v="2019-20"/>
    <d v="2019-07-23T12:38:05"/>
  </r>
  <r>
    <x v="25"/>
    <n v="73137189"/>
    <s v="Grado en Química"/>
    <n v="73137189"/>
    <s v="GAIZKA"/>
    <s v="ZARATIEGUI"/>
    <s v="URRUTIA"/>
    <s v="gaizka.zaratiegui@alum.unirioja.es"/>
    <s v="2019-20"/>
    <x v="0"/>
    <s v="2019-20"/>
    <d v="2019-07-23T07:56:46"/>
  </r>
  <r>
    <x v="25"/>
    <n v="78842229"/>
    <s v="Grado en Química"/>
    <n v="78842229"/>
    <s v="GIELSY CHRISTALL"/>
    <s v="COKCHI"/>
    <s v="MARTÍNEZ"/>
    <s v="gielsy-christall.cokchi@alum.unirioja.es"/>
    <s v="2019-20"/>
    <x v="0"/>
    <s v="2019-20"/>
    <d v="2019-07-23T08:07:24"/>
  </r>
  <r>
    <x v="25"/>
    <n v="18076528"/>
    <s v="Grado en Química"/>
    <n v="18076528"/>
    <s v="PABLO"/>
    <s v="SAN MARTÍN"/>
    <s v="SESMA"/>
    <s v="pablo.san-martin@alum.unirioja.es"/>
    <s v="2019-20"/>
    <x v="0"/>
    <s v="2019-20"/>
    <d v="2019-07-24T11:24:37"/>
  </r>
  <r>
    <x v="25"/>
    <n v="16647394"/>
    <s v="Grado en Química"/>
    <n v="16647394"/>
    <s v="THANIS"/>
    <s v="GUASTI"/>
    <s v="VARGAS"/>
    <s v="thanis.guasti@alum.unirioja.es"/>
    <s v="2019-20"/>
    <x v="0"/>
    <s v="2019-20"/>
    <d v="2019-09-09T10:16:30"/>
  </r>
  <r>
    <x v="25"/>
    <n v="16636681"/>
    <s v="Grado en Química"/>
    <n v="16636681"/>
    <s v="ELENA"/>
    <s v="HERNÁEZ"/>
    <s v="ACHA"/>
    <s v="elena.hernaeza@alum.unirioja.es"/>
    <s v="2019-20"/>
    <x v="0"/>
    <s v="2019-20"/>
    <d v="2019-09-11T08:48:35"/>
  </r>
  <r>
    <x v="26"/>
    <n v="16616478"/>
    <s v="Grado en Enología"/>
    <n v="16616478"/>
    <s v="ÁLVARO HUGO"/>
    <s v="AZOFRA"/>
    <s v="RAMOS"/>
    <s v="alvaro-hugo.azofra@alum.unirioja.es"/>
    <s v="2010-11"/>
    <x v="0"/>
    <s v="2019-20"/>
    <d v="2019-07-29T10:41:07"/>
  </r>
  <r>
    <x v="26"/>
    <n v="16627660"/>
    <s v="Grado en Enología"/>
    <n v="16627660"/>
    <s v="IRENE"/>
    <s v="ITURBE"/>
    <s v="FERNÁNDEZ"/>
    <s v="irene.iturbe@alum.unirioja.es"/>
    <s v="2010-11"/>
    <x v="0"/>
    <s v="2019-20"/>
    <d v="2019-07-24T02:07:43"/>
  </r>
  <r>
    <x v="26"/>
    <n v="16610876"/>
    <s v="Grado en Enología"/>
    <n v="16610876"/>
    <s v="ALBA"/>
    <s v="VAREA"/>
    <s v="MATUTE"/>
    <s v="alba.varea@alum.unirioja.es"/>
    <s v="2012-13"/>
    <x v="0"/>
    <s v="2019-20"/>
    <d v="2019-09-25T09:14:28"/>
  </r>
  <r>
    <x v="26"/>
    <n v="16637206"/>
    <s v="Grado en Enología"/>
    <n v="16637206"/>
    <s v="FERNANDO"/>
    <s v="EGUREN"/>
    <s v="VIANA"/>
    <s v="fernando.eguren@alum.unirioja.es"/>
    <s v="2012-13"/>
    <x v="1"/>
    <s v="2019-20"/>
    <d v="2019-07-24T01:27:26"/>
  </r>
  <r>
    <x v="26"/>
    <n v="16637301"/>
    <s v="Grado en Enología"/>
    <n v="16637301"/>
    <s v="ALLENDE"/>
    <s v="MARTÍNEZ"/>
    <s v="GAYARRE"/>
    <s v="allende.martinez@alum.unirioja.es"/>
    <s v="2012-13"/>
    <x v="1"/>
    <s v="2019-20"/>
    <d v="2019-10-17T08:49:58"/>
  </r>
  <r>
    <x v="26"/>
    <n v="73419130"/>
    <s v="Grado en Enología"/>
    <n v="73419130"/>
    <s v="YEZMI KATHERINE"/>
    <s v="GARCÍA"/>
    <s v="GÓMEZ"/>
    <s v="yezmi-katherine.garcia@alum.unirioja.es"/>
    <s v="2012-13"/>
    <x v="0"/>
    <s v="2019-20"/>
    <d v="2019-09-24T11:24:51"/>
  </r>
  <r>
    <x v="26"/>
    <n v="72793465"/>
    <s v="Grado en Enología"/>
    <n v="72793465"/>
    <s v="EDUARDO"/>
    <s v="MARTÍNEZ"/>
    <s v="MORENO"/>
    <s v="eduardo.martinezm@alum.unirioja.es"/>
    <s v="2012-13"/>
    <x v="0"/>
    <s v="2019-20"/>
    <d v="2019-07-24T02:20:42"/>
  </r>
  <r>
    <x v="26"/>
    <n v="78760090"/>
    <s v="Grado en Enología"/>
    <n v="78760090"/>
    <s v="ALEJANDRO"/>
    <s v="GUILLORME"/>
    <s v="SOTA"/>
    <s v="alejandro.guillorme@alum.unirioja.es"/>
    <s v="2013-14"/>
    <x v="0"/>
    <s v="2019-20"/>
    <d v="2019-08-30T09:24:28"/>
  </r>
  <r>
    <x v="26"/>
    <n v="16641226"/>
    <s v="Grado en Enología"/>
    <n v="16641226"/>
    <s v="ADRIÁN"/>
    <s v="GARCÍA"/>
    <s v="SAGREDO"/>
    <s v="adrian.garcias@alum.unirioja.es"/>
    <s v="2013-14"/>
    <x v="0"/>
    <s v="2019-20"/>
    <d v="2019-08-20T08:49:43"/>
  </r>
  <r>
    <x v="26"/>
    <n v="16633590"/>
    <s v="Grado en Enología"/>
    <n v="16633590"/>
    <s v="JULIÁN"/>
    <s v="RODRÍGUEZ"/>
    <s v="GARCÍA"/>
    <s v="julian.rodriguez@alum.unirioja.es"/>
    <s v="2013-14"/>
    <x v="0"/>
    <s v="2019-20"/>
    <d v="2019-07-26T04:32:31"/>
  </r>
  <r>
    <x v="26"/>
    <n v="16631664"/>
    <s v="Grado en Enología"/>
    <n v="16631664"/>
    <s v="ANA"/>
    <s v="NARANJO"/>
    <s v="JIMÉNEZ"/>
    <s v="ana.naranjo@alum.unirioja.es"/>
    <s v="2014-15"/>
    <x v="0"/>
    <s v="2019-20"/>
    <d v="2019-08-20T12:56:57"/>
  </r>
  <r>
    <x v="26"/>
    <n v="45574810"/>
    <s v="Grado en Enología"/>
    <n v="45574810"/>
    <s v="LARA JIMENA"/>
    <s v="NEBREDA"/>
    <s v="IZCARA"/>
    <s v="lara.nebreda@alum.unirioja.es"/>
    <s v="2014-15"/>
    <x v="0"/>
    <s v="2019-20"/>
    <d v="2019-09-13T09:43:37"/>
  </r>
  <r>
    <x v="26"/>
    <n v="78760091"/>
    <s v="Grado en Enología"/>
    <n v="78760091"/>
    <s v="ALMUDENA"/>
    <s v="ANTÓN"/>
    <s v="LÁZARO"/>
    <s v="almudena.anton@alum.unirioja.es"/>
    <s v="2014-15"/>
    <x v="0"/>
    <s v="2019-20"/>
    <d v="2019-07-25T10:00:22"/>
  </r>
  <r>
    <x v="26"/>
    <s v="Y3600627"/>
    <s v="Grado en Enología"/>
    <s v="Y3600627"/>
    <s v="NI"/>
    <s v="SHENLIN"/>
    <m/>
    <s v="ni.shenlin@alum.unirioja.es"/>
    <s v="2015-16"/>
    <x v="0"/>
    <s v="2019-20"/>
    <d v="2019-09-09T09:10:03"/>
  </r>
  <r>
    <x v="26"/>
    <n v="47011730"/>
    <s v="Grado en Enología"/>
    <n v="47011730"/>
    <s v="ANA MARÍA"/>
    <s v="FERRUSOLA"/>
    <s v="CORRALES"/>
    <s v="ana-maria.ferrusola@alum.unirioja.es"/>
    <s v="2015-16"/>
    <x v="0"/>
    <s v="2019-20"/>
    <d v="2019-07-24T12:33:18"/>
  </r>
  <r>
    <x v="26"/>
    <s v="Y3043856"/>
    <s v="Grado en Enología"/>
    <s v="Y3043856"/>
    <s v="LIUBOV"/>
    <s v="LETOROVA"/>
    <m/>
    <s v="liubov.letorova@alum.unirioja.es"/>
    <s v="2015-16"/>
    <x v="1"/>
    <s v="2019-20"/>
    <d v="2019-07-27T10:03:55"/>
  </r>
  <r>
    <x v="26"/>
    <n v="16624838"/>
    <s v="Grado en Enología"/>
    <n v="16624838"/>
    <s v="CRISTINA"/>
    <s v="GÓMEZ"/>
    <s v="PÉREZ"/>
    <s v="cristina.gomez@alum.unirioja.es"/>
    <s v="2015-16"/>
    <x v="0"/>
    <s v="2019-20"/>
    <d v="2019-07-26T07:20:08"/>
  </r>
  <r>
    <x v="26"/>
    <n v="53983503"/>
    <s v="Grado en Enología"/>
    <n v="53983503"/>
    <s v="ALAIN"/>
    <s v="KINTANA"/>
    <s v="GENTO"/>
    <s v="alain.kintana@alum.unirioja.es"/>
    <s v="2015-16"/>
    <x v="0"/>
    <s v="2019-20"/>
    <d v="2019-07-29T07:36:45"/>
  </r>
  <r>
    <x v="26"/>
    <n v="16639466"/>
    <s v="Grado en Enología"/>
    <n v="16639466"/>
    <s v="ICÍAR"/>
    <s v="GALLO"/>
    <s v="MARTÍNEZ"/>
    <s v="iciar.gallo@alum.unirioja.es"/>
    <s v="2015-16"/>
    <x v="0"/>
    <s v="2019-20"/>
    <d v="2019-07-26T04:49:34"/>
  </r>
  <r>
    <x v="26"/>
    <n v="73021727"/>
    <s v="Grado en Enología"/>
    <n v="73021727"/>
    <s v="PAULA"/>
    <s v="CUSTARDOY"/>
    <s v="AZNAR"/>
    <s v="paula.custardoy@alum.unirioja.es"/>
    <s v="2015-16"/>
    <x v="0"/>
    <s v="2019-20"/>
    <d v="2019-09-17T12:13:01"/>
  </r>
  <r>
    <x v="26"/>
    <n v="17498268"/>
    <s v="Grado en Enología"/>
    <n v="17498268"/>
    <s v="MARINA"/>
    <s v="MIRANDA"/>
    <s v="SÁEZ"/>
    <s v="marina.miranda@alum.unirioja.es"/>
    <s v="2015-16"/>
    <x v="0"/>
    <s v="2019-20"/>
    <d v="2019-07-24T02:04:00"/>
  </r>
  <r>
    <x v="26"/>
    <n v="34271263"/>
    <s v="Grado en Enología"/>
    <n v="34271263"/>
    <s v="DAVID"/>
    <s v="VARELA"/>
    <s v="RODRÍGUEZ"/>
    <s v="david.varela@alum.unirioja.es"/>
    <s v="2015-16"/>
    <x v="0"/>
    <s v="2019-20"/>
    <d v="2019-09-19T09:37:12"/>
  </r>
  <r>
    <x v="26"/>
    <n v="16622559"/>
    <s v="Grado en Enología"/>
    <n v="16622559"/>
    <s v="RAQUEL"/>
    <s v="VOZMEDIANO"/>
    <s v="SANTO TOMÁS"/>
    <s v="raquel.vozmediano@alum.unirioja.es"/>
    <s v="2015-16"/>
    <x v="0"/>
    <s v="2019-20"/>
    <d v="2019-07-28T08:18:15"/>
  </r>
  <r>
    <x v="26"/>
    <n v="74521634"/>
    <s v="Grado en Enología"/>
    <n v="74521634"/>
    <s v="ANTONIO"/>
    <s v="SERRANO"/>
    <s v="SÁNCHEZ"/>
    <s v="antonio.serrano@alum.unirioja.es"/>
    <s v="2015-16"/>
    <x v="0"/>
    <s v="2019-20"/>
    <d v="2019-12-10T09:55:53"/>
  </r>
  <r>
    <x v="26"/>
    <n v="78759139"/>
    <s v="Grado en Enología"/>
    <n v="78759139"/>
    <s v="FERNANDO"/>
    <s v="RUBIO"/>
    <s v="ORDOYO"/>
    <s v="fernando.rubioo@alum.unirioja.es"/>
    <s v="2015-16"/>
    <x v="0"/>
    <s v="2019-20"/>
    <d v="2019-07-24T12:00:42"/>
  </r>
  <r>
    <x v="26"/>
    <n v="78771245"/>
    <s v="Grado en Enología"/>
    <n v="78771245"/>
    <s v="AMANDA"/>
    <s v="COLOMA"/>
    <s v="ROMEO"/>
    <s v="amanda.coloma@alum.unirioja.es"/>
    <s v="2015-16"/>
    <x v="0"/>
    <s v="2019-20"/>
    <d v="2019-07-26T03:19:40"/>
  </r>
  <r>
    <x v="26"/>
    <n v="71287399"/>
    <s v="Grado en Enología"/>
    <n v="71287399"/>
    <s v="MARÍA"/>
    <s v="MARTÍNEZ"/>
    <s v="COLOMA"/>
    <s v="maria.martinezco@alum.unirioja.es"/>
    <s v="2015-16"/>
    <x v="0"/>
    <s v="2019-20"/>
    <d v="2019-09-19T08:37:08"/>
  </r>
  <r>
    <x v="26"/>
    <n v="78771870"/>
    <s v="Grado en Enología"/>
    <n v="78771870"/>
    <s v="ANDRÉS"/>
    <s v="BRETÓN"/>
    <s v="RAMÍREZ"/>
    <s v="andres.breton@alum.unirioja.es"/>
    <s v="2015-16"/>
    <x v="0"/>
    <s v="2019-20"/>
    <d v="2019-07-26T11:22:23"/>
  </r>
  <r>
    <x v="26"/>
    <n v="3221607"/>
    <s v="Grado en Enología"/>
    <n v="3221607"/>
    <s v="MIKEL"/>
    <s v="LANDIN"/>
    <s v="ROSS-MAGAHY"/>
    <s v="mikel.landin@alum.unirioja.es"/>
    <s v="2016-17"/>
    <x v="0"/>
    <s v="2019-20"/>
    <d v="2019-07-24T12:34:16"/>
  </r>
  <r>
    <x v="26"/>
    <n v="18083093"/>
    <s v="Grado en Enología"/>
    <n v="18083093"/>
    <s v="RUBÉN"/>
    <s v="MARTÍNEZ"/>
    <s v="BRETÓN"/>
    <s v="ruben.martinezbr@alum.unirioja.es"/>
    <s v="2016-17"/>
    <x v="0"/>
    <s v="2019-20"/>
    <d v="2019-07-24T12:32:29"/>
  </r>
  <r>
    <x v="26"/>
    <n v="17459411"/>
    <s v="Grado en Enología"/>
    <n v="17459411"/>
    <s v="PATRICIA"/>
    <s v="IBARRA"/>
    <s v="BELTRÁN"/>
    <s v="patricia.ibarra@alum.unirioja.es"/>
    <s v="2016-17"/>
    <x v="0"/>
    <s v="2019-20"/>
    <d v="2019-07-24T01:38:40"/>
  </r>
  <r>
    <x v="26"/>
    <n v="17496645"/>
    <s v="Grado en Enología"/>
    <n v="17496645"/>
    <s v="VICTOR"/>
    <s v="RUBIO"/>
    <s v="RUIZ"/>
    <s v="victor.rubioru@alum.unirioja.es"/>
    <s v="2016-17"/>
    <x v="0"/>
    <s v="2019-20"/>
    <d v="2019-07-29T08:49:43"/>
  </r>
  <r>
    <x v="26"/>
    <n v="18080100"/>
    <s v="Grado en Enología"/>
    <n v="18080100"/>
    <s v="DARÍO"/>
    <s v="ESTEBAN"/>
    <s v="MONTEJO"/>
    <s v="dario.esteban@alum.unirioja.es"/>
    <s v="2016-17"/>
    <x v="0"/>
    <s v="2019-20"/>
    <d v="2019-07-26T11:39:00"/>
  </r>
  <r>
    <x v="26"/>
    <n v="18174690"/>
    <s v="Grado en Enología"/>
    <n v="18174690"/>
    <s v="MAITE"/>
    <s v="RODRÍGUEZ"/>
    <s v="CÁMARA"/>
    <s v="maite.rodriguezc@alum.unirioja.es"/>
    <s v="2016-17"/>
    <x v="0"/>
    <s v="2019-20"/>
    <d v="2019-07-25T09:07:46"/>
  </r>
  <r>
    <x v="26"/>
    <n v="74524440"/>
    <s v="Grado en Enología"/>
    <n v="74524440"/>
    <s v="JAVIER"/>
    <s v="BALLESTEROS"/>
    <s v="MARTÍNEZ"/>
    <s v="javier.ballesteros@alum.unirioja.es"/>
    <s v="2016-17"/>
    <x v="0"/>
    <s v="2019-20"/>
    <d v="2019-07-29T09:36:23"/>
  </r>
  <r>
    <x v="26"/>
    <n v="16629307"/>
    <s v="Grado en Enología"/>
    <n v="16629307"/>
    <s v="PATRICIA"/>
    <s v="CONDE"/>
    <s v="MARTINEZ"/>
    <s v="patricia.conde@alum.unirioja.es"/>
    <s v="2016-17"/>
    <x v="1"/>
    <s v="2019-20"/>
    <d v="2019-07-29T02:46:55"/>
  </r>
  <r>
    <x v="26"/>
    <n v="16616622"/>
    <s v="Grado en Enología"/>
    <n v="16616622"/>
    <s v="DANIEL"/>
    <s v="NEGUERUELA"/>
    <s v="FLORES"/>
    <s v="daniel.negueruela@alum.unirioja.es"/>
    <s v="2016-17"/>
    <x v="1"/>
    <s v="2019-20"/>
    <d v="2019-07-29T07:30:38"/>
  </r>
  <r>
    <x v="26"/>
    <n v="20618931"/>
    <s v="Grado en Enología"/>
    <n v="20618931"/>
    <s v="JORGE CAYETANO"/>
    <s v="PARRA"/>
    <s v="JIMÉNEZ"/>
    <s v="jorge-cayetano.parra@alum.unirioja.es"/>
    <s v="2016-17"/>
    <x v="0"/>
    <s v="2019-20"/>
    <d v="2019-07-27T05:27:51"/>
  </r>
  <r>
    <x v="26"/>
    <n v="16620358"/>
    <s v="Grado en Enología"/>
    <n v="16620358"/>
    <s v="MIGUEL"/>
    <s v="PUELLES"/>
    <s v="RUIZ DE GOPEGUI"/>
    <s v="miguel.puelles@alum.unirioja.es"/>
    <s v="2016-17"/>
    <x v="1"/>
    <s v="2019-20"/>
    <d v="2019-07-24T12:52:53"/>
  </r>
  <r>
    <x v="26"/>
    <n v="16635521"/>
    <s v="Grado en Enología"/>
    <n v="16635521"/>
    <s v="NEREA"/>
    <s v="ESTALAYO"/>
    <s v="OCHOA"/>
    <s v="nerea.estalayo@alum.unirioja.es"/>
    <s v="2016-17"/>
    <x v="0"/>
    <s v="2019-20"/>
    <d v="2019-07-29T09:42:45"/>
  </r>
  <r>
    <x v="26"/>
    <n v="16632830"/>
    <s v="Grado en Enología"/>
    <n v="16632830"/>
    <s v="RUBÉN"/>
    <s v="IÑIGUEZ"/>
    <s v="MANGADO"/>
    <s v="ruben.iniguez@unirioja.es"/>
    <s v="2016-17"/>
    <x v="0"/>
    <s v="2019-20"/>
    <d v="2019-07-27T12:40:05"/>
  </r>
  <r>
    <x v="26"/>
    <n v="21070785"/>
    <s v="Grado en Enología"/>
    <n v="21070785"/>
    <s v="ALBA"/>
    <s v="PÉREZ"/>
    <s v="PÉREZ"/>
    <s v="alba.perezp@alum.unirioja.es"/>
    <s v="2016-17"/>
    <x v="0"/>
    <s v="2019-20"/>
    <d v="2019-07-26T04:32:33"/>
  </r>
  <r>
    <x v="26"/>
    <n v="16621538"/>
    <s v="Grado en Enología"/>
    <n v="16621538"/>
    <s v="MIGUEL ANGEL"/>
    <s v="GARRIDO"/>
    <s v="ALEJOS"/>
    <s v="miguel-angel.garrido@alum.unirioja.es"/>
    <s v="2016-17"/>
    <x v="1"/>
    <s v="2019-20"/>
    <d v="2019-07-30T07:39:44"/>
  </r>
  <r>
    <x v="26"/>
    <n v="16638463"/>
    <s v="Grado en Enología"/>
    <n v="16638463"/>
    <s v="TATIANA"/>
    <s v="PURAS"/>
    <s v="MANTEIGA"/>
    <s v="tatiana.puras@alum.unirioja.es"/>
    <s v="2016-17"/>
    <x v="0"/>
    <s v="2019-20"/>
    <d v="2019-07-25T10:25:50"/>
  </r>
  <r>
    <x v="26"/>
    <n v="48472519"/>
    <s v="Grado en Enología"/>
    <n v="48472519"/>
    <s v="DAVID"/>
    <s v="SORIANO"/>
    <s v="SALCEDO"/>
    <s v="david.soriano@alum.unirioja.es"/>
    <s v="2016-17"/>
    <x v="1"/>
    <s v="2019-20"/>
    <d v="2019-07-26T09:55:45"/>
  </r>
  <r>
    <x v="26"/>
    <n v="3141749"/>
    <s v="Grado en Enología"/>
    <n v="3141749"/>
    <s v="CARLOTA"/>
    <s v="RUPÉREZ"/>
    <s v="DÍAZ-CARRASCO"/>
    <s v="carlota.ruperez@alum.unirioja.es"/>
    <s v="2017-18"/>
    <x v="0"/>
    <s v="2019-20"/>
    <d v="2019-07-26T12:43:17"/>
  </r>
  <r>
    <x v="26"/>
    <n v="45929651"/>
    <s v="Grado en Enología"/>
    <n v="45929651"/>
    <s v="LUCIA"/>
    <s v="LEAL"/>
    <s v="NAVARRO"/>
    <s v="lucia.leal@alum.unirioja.es"/>
    <s v="2017-18"/>
    <x v="0"/>
    <s v="2019-20"/>
    <d v="2019-07-24T12:01:54"/>
  </r>
  <r>
    <x v="26"/>
    <n v="18073778"/>
    <s v="Grado en Enología"/>
    <n v="18073778"/>
    <s v="AITZIBER"/>
    <s v="BERMUDEZ"/>
    <s v="MONASTERIO"/>
    <s v="aitziber.bermudez@alum.unirioja.es"/>
    <s v="2017-18"/>
    <x v="0"/>
    <s v="2019-20"/>
    <d v="2019-07-24T12:06:51"/>
  </r>
  <r>
    <x v="26"/>
    <n v="44439378"/>
    <s v="Grado en Enología"/>
    <n v="44439378"/>
    <s v="ANDREA"/>
    <s v="RODRIGUEZ"/>
    <s v="VUELTA"/>
    <s v="andrea.rodriguezv@alum.unirioja.es"/>
    <s v="2017-18"/>
    <x v="0"/>
    <s v="2019-20"/>
    <d v="2019-07-25T12:05:13"/>
  </r>
  <r>
    <x v="26"/>
    <n v="48719522"/>
    <s v="Grado en Enología"/>
    <n v="48719522"/>
    <s v="ALBA"/>
    <s v="ORTUÑO"/>
    <s v="RUIZ"/>
    <s v="alba.ortuno@alum.unirioja.es"/>
    <s v="2017-18"/>
    <x v="0"/>
    <s v="2019-20"/>
    <d v="2019-07-24T01:02:34"/>
  </r>
  <r>
    <x v="26"/>
    <n v="16637087"/>
    <s v="Grado en Enología"/>
    <n v="16637087"/>
    <s v="IMANOL"/>
    <s v="BERRUECO"/>
    <s v="DIEZ"/>
    <s v="imanol.berrueco@alum.unirioja.es"/>
    <s v="2017-18"/>
    <x v="0"/>
    <s v="2019-20"/>
    <d v="2019-07-25T06:00:07"/>
  </r>
  <r>
    <x v="26"/>
    <n v="71349091"/>
    <s v="Grado en Enología"/>
    <n v="71349091"/>
    <s v="CARMEN"/>
    <s v="ALONSO"/>
    <s v="CRESPO"/>
    <s v="carmen.alonso@alum.unirioja.es"/>
    <s v="2017-18"/>
    <x v="0"/>
    <s v="2019-20"/>
    <d v="2019-07-24T10:02:54"/>
  </r>
  <r>
    <x v="26"/>
    <n v="48454343"/>
    <s v="Grado en Enología"/>
    <n v="48454343"/>
    <s v="ADRIÁN"/>
    <s v="VICEDO"/>
    <s v="SÁNCHEZ"/>
    <s v="adrian.vicedo@alum.unirioja.es"/>
    <s v="2017-18"/>
    <x v="0"/>
    <s v="2019-20"/>
    <d v="2019-07-27T10:19:02"/>
  </r>
  <r>
    <x v="26"/>
    <n v="16643092"/>
    <s v="Grado en Enología"/>
    <n v="16643092"/>
    <s v="AITANA"/>
    <s v="TEJADA"/>
    <s v="GONZÁLEZ"/>
    <s v="aitana.tejada@alum.unirioja.es"/>
    <s v="2017-18"/>
    <x v="0"/>
    <s v="2019-20"/>
    <d v="2019-07-25T06:39:20"/>
  </r>
  <r>
    <x v="26"/>
    <n v="16631753"/>
    <s v="Grado en Enología"/>
    <n v="16631753"/>
    <s v="SANDRA"/>
    <s v="MARTÍNEZ"/>
    <s v="HERRERO"/>
    <s v="sandra.martinezh@alum.unirioja.es"/>
    <s v="2017-18"/>
    <x v="0"/>
    <s v="2019-20"/>
    <d v="2019-07-26T11:49:00"/>
  </r>
  <r>
    <x v="26"/>
    <n v="18084210"/>
    <s v="Grado en Enología"/>
    <n v="18084210"/>
    <s v="REBECA"/>
    <s v="GARCÍA"/>
    <s v="SAN JUAN"/>
    <s v="rebeca.garcia@alum.unirioja.es"/>
    <s v="2017-18"/>
    <x v="0"/>
    <s v="2019-20"/>
    <d v="2019-07-25T09:47:08"/>
  </r>
  <r>
    <x v="26"/>
    <n v="71346852"/>
    <s v="Grado en Enología"/>
    <n v="71346852"/>
    <s v="ELBA"/>
    <s v="BONILLA"/>
    <s v="EGUIZABAL"/>
    <s v="elba.bonilla@alum.unirioja.es"/>
    <s v="2017-18"/>
    <x v="0"/>
    <s v="2019-20"/>
    <d v="2019-07-24T02:13:53"/>
  </r>
  <r>
    <x v="26"/>
    <n v="71363334"/>
    <s v="Grado en Enología"/>
    <n v="71363334"/>
    <s v="SILVIA"/>
    <s v="AYUSO"/>
    <s v="CAMARGO"/>
    <s v="silvia.ayuso@alum.unirioja.es"/>
    <s v="2017-18"/>
    <x v="0"/>
    <s v="2019-20"/>
    <d v="2019-07-25T11:45:17"/>
  </r>
  <r>
    <x v="26"/>
    <n v="21045871"/>
    <s v="Grado en Enología"/>
    <n v="21045871"/>
    <s v="CARLOS"/>
    <s v="BACIGALUPE"/>
    <s v="RUIZ"/>
    <s v="carlos.bacigalupe@alum.unirioja.es"/>
    <s v="2017-18"/>
    <x v="0"/>
    <s v="2019-20"/>
    <d v="2019-07-25T01:08:18"/>
  </r>
  <r>
    <x v="26"/>
    <n v="16622946"/>
    <s v="Grado en Enología"/>
    <n v="16622946"/>
    <s v="ALEJANDRO"/>
    <s v="CALVO"/>
    <s v="LÓPEZ"/>
    <s v="alejandro.calvo@alum.unirioja.es"/>
    <s v="2017-18"/>
    <x v="0"/>
    <s v="2019-20"/>
    <d v="2019-07-29T11:45:21"/>
  </r>
  <r>
    <x v="26"/>
    <n v="17497181"/>
    <s v="Grado en Enología"/>
    <n v="17497181"/>
    <s v="NOEMÍ"/>
    <s v="OVEJAS"/>
    <s v="CASAS"/>
    <s v="noemi.ovejas@alum.unirioja.es"/>
    <s v="2017-18"/>
    <x v="0"/>
    <s v="2019-20"/>
    <d v="2019-07-24T01:11:52"/>
  </r>
  <r>
    <x v="26"/>
    <n v="16636286"/>
    <s v="Grado en Enología"/>
    <n v="16636286"/>
    <s v="ELENA"/>
    <s v="LAVILLA"/>
    <s v="GARCÍA"/>
    <s v="elena.lavilla@alum.unirioja.es"/>
    <s v="2017-18"/>
    <x v="0"/>
    <s v="2019-20"/>
    <d v="2019-08-27T10:44:56"/>
  </r>
  <r>
    <x v="26"/>
    <n v="70593289"/>
    <s v="Grado en Enología"/>
    <n v="70593289"/>
    <s v="JOSÉ ÁNGEL"/>
    <s v="DELGADO"/>
    <s v="CASADO"/>
    <s v="jose-angel.delgado@alum.unirioja.es"/>
    <s v="2017-18"/>
    <x v="0"/>
    <s v="2019-20"/>
    <d v="2019-07-26T12:27:49"/>
  </r>
  <r>
    <x v="26"/>
    <n v="18081908"/>
    <s v="Grado en Enología"/>
    <n v="18081908"/>
    <s v="MARÍA"/>
    <s v="BUZARRA"/>
    <s v="OLLERO"/>
    <s v="maria.buzarra@alum.unirioja.es"/>
    <s v="2017-18"/>
    <x v="0"/>
    <s v="2019-20"/>
    <d v="2019-07-29T10:57:08"/>
  </r>
  <r>
    <x v="26"/>
    <n v="44437436"/>
    <s v="Grado en Enología"/>
    <n v="44437436"/>
    <s v="MARINA"/>
    <s v="OTERO"/>
    <s v="ÁLVAREZ"/>
    <s v="marina.otero@alum.unirioja.es"/>
    <s v="2018-19"/>
    <x v="0"/>
    <s v="2019-20"/>
    <d v="2019-07-24T12:07:51"/>
  </r>
  <r>
    <x v="26"/>
    <n v="16628168"/>
    <s v="Grado en Enología"/>
    <n v="16628168"/>
    <s v="MIGUEL GREGORIO"/>
    <s v="MARTÍNEZ"/>
    <s v="MARTÍNEZ"/>
    <s v="miguel-gregorio.martinez@alum.unirioja.es"/>
    <s v="2018-19"/>
    <x v="0"/>
    <s v="2019-20"/>
    <d v="2019-07-29T06:19:09"/>
  </r>
  <r>
    <x v="26"/>
    <n v="18452822"/>
    <s v="Grado en Enología"/>
    <n v="18452822"/>
    <s v="ANA"/>
    <s v="LECHA"/>
    <s v="DE LA FUENTE"/>
    <s v="ana.lecha@alum.unirioja.es"/>
    <s v="2018-19"/>
    <x v="0"/>
    <s v="2019-20"/>
    <d v="2019-07-26T06:46:47"/>
  </r>
  <r>
    <x v="26"/>
    <s v="EA5296865"/>
    <s v="Grado en Enología"/>
    <s v="EA5296865"/>
    <s v="WENCHAO"/>
    <s v="SHENG"/>
    <m/>
    <s v="wenchao.sheng@alum.unirioja.es"/>
    <s v="2018-19"/>
    <x v="0"/>
    <s v="2019-20"/>
    <d v="2019-07-24T02:47:42"/>
  </r>
  <r>
    <x v="26"/>
    <n v="73440680"/>
    <s v="Grado en Enología"/>
    <n v="73440680"/>
    <s v="MIGUEL"/>
    <s v="VICENTE"/>
    <s v="PÉREZ"/>
    <s v="miguel.vicente@alum.unirioja.es"/>
    <s v="2018-19"/>
    <x v="0"/>
    <s v="2019-20"/>
    <d v="2019-07-29T04:42:59"/>
  </r>
  <r>
    <x v="26"/>
    <n v="71229610"/>
    <s v="Grado en Enología"/>
    <n v="71229610"/>
    <s v="JUAN"/>
    <s v="AGUILAR"/>
    <s v="LOPEZ"/>
    <s v="juan.aguilarl@alum.unirioja.es"/>
    <s v="2018-19"/>
    <x v="0"/>
    <s v="2019-20"/>
    <d v="2019-07-24T12:05:10"/>
  </r>
  <r>
    <x v="26"/>
    <n v="18452860"/>
    <s v="Grado en Enología"/>
    <n v="18452860"/>
    <s v="JOSÉ ANTONIO"/>
    <s v="SANTA ANA"/>
    <s v="PUENTE"/>
    <s v="jose.santa-ana@alum.unirioja.es"/>
    <s v="2018-19"/>
    <x v="0"/>
    <s v="2019-20"/>
    <d v="2019-07-29T10:56:10"/>
  </r>
  <r>
    <x v="26"/>
    <n v="47984572"/>
    <s v="Grado en Enología"/>
    <n v="47984572"/>
    <s v="VICTOR"/>
    <s v="POVEDANO"/>
    <s v="MONTILLA"/>
    <s v="victor.povedano@alum.unirioja.es"/>
    <s v="2018-19"/>
    <x v="0"/>
    <s v="2019-20"/>
    <d v="2019-07-24T11:01:40"/>
  </r>
  <r>
    <x v="26"/>
    <n v="72835187"/>
    <s v="Grado en Enología"/>
    <n v="72835187"/>
    <s v="EDUARDO"/>
    <s v="LEIVA"/>
    <s v="REBOLLAR"/>
    <s v="eduardo.leiva@alum.unirioja.es"/>
    <s v="2018-19"/>
    <x v="0"/>
    <s v="2019-20"/>
    <d v="2019-07-25T02:20:18"/>
  </r>
  <r>
    <x v="26"/>
    <n v="47869090"/>
    <s v="Grado en Enología"/>
    <n v="47869090"/>
    <s v="ANNA"/>
    <s v="GÁMEZ"/>
    <s v="SANZ"/>
    <s v="anna.gamez@alum.unirioja.es"/>
    <s v="2018-19"/>
    <x v="0"/>
    <s v="2019-20"/>
    <d v="2019-07-24T02:25:10"/>
  </r>
  <r>
    <x v="26"/>
    <n v="16632226"/>
    <s v="Grado en Enología"/>
    <n v="16632226"/>
    <s v="FRANCISCO MANUEL"/>
    <s v="VERDÚ"/>
    <s v="DE LA TORRE"/>
    <s v="francisco-manuel.verdu-de-la@alum.unirioja.es"/>
    <s v="2018-19"/>
    <x v="0"/>
    <s v="2019-20"/>
    <d v="2019-07-24T12:32:21"/>
  </r>
  <r>
    <x v="26"/>
    <n v="16580533"/>
    <s v="Grado en Enología"/>
    <n v="16580533"/>
    <s v="CARLOS"/>
    <s v="RUIZ"/>
    <s v="BENITO"/>
    <s v="carlos.ruizb@alum.unirioja.es"/>
    <s v="2018-19"/>
    <x v="1"/>
    <s v="2019-20"/>
    <d v="2019-09-18T09:33:05"/>
  </r>
  <r>
    <x v="26"/>
    <n v="16638941"/>
    <s v="Grado en Enología"/>
    <n v="16638941"/>
    <s v="MAIDER"/>
    <s v="GIL"/>
    <s v="LÓPEZ"/>
    <s v="maider.gil@alum.unirioja.es"/>
    <s v="2018-19"/>
    <x v="0"/>
    <s v="2019-20"/>
    <d v="2019-07-24T12:04:24"/>
  </r>
  <r>
    <x v="26"/>
    <n v="76073678"/>
    <s v="Grado en Enología"/>
    <n v="76073678"/>
    <s v="ÁNGELA"/>
    <s v="BUENO"/>
    <s v="TORO"/>
    <s v="angela.bueno@alum.unirioja.es"/>
    <s v="2018-19"/>
    <x v="0"/>
    <s v="2019-20"/>
    <d v="2019-07-25T02:33:53"/>
  </r>
  <r>
    <x v="26"/>
    <n v="16630671"/>
    <s v="Grado en Enología"/>
    <n v="16630671"/>
    <s v="NOELIA"/>
    <s v="RODRÍGUEZ"/>
    <s v="PÉREZ"/>
    <s v="noelia.rodriguezp@alum.unirioja.es"/>
    <s v="2018-19"/>
    <x v="0"/>
    <s v="2019-20"/>
    <d v="2019-09-10T10:30:52"/>
  </r>
  <r>
    <x v="26"/>
    <n v="49207245"/>
    <s v="Grado en Enología"/>
    <n v="49207245"/>
    <s v="PATRICIA"/>
    <s v="REGUEIRO"/>
    <s v="RODRIGUEZ"/>
    <s v="patricia.regueiro@alum.unirioja.es"/>
    <s v="2018-19"/>
    <x v="0"/>
    <s v="2019-20"/>
    <d v="2019-07-26T03:36:20"/>
  </r>
  <r>
    <x v="26"/>
    <n v="53910359"/>
    <s v="Grado en Enología"/>
    <n v="53910359"/>
    <s v="EVA"/>
    <s v="ALBA"/>
    <s v="GARCÍA"/>
    <s v="eva.alba@alum.unirioja.es"/>
    <s v="2018-19"/>
    <x v="0"/>
    <s v="2019-20"/>
    <d v="2019-07-27T11:58:45"/>
  </r>
  <r>
    <x v="26"/>
    <n v="18086855"/>
    <s v="Grado en Enología"/>
    <n v="18086855"/>
    <s v="GONZALO"/>
    <s v="CAUSAPÉ"/>
    <s v="COTELO"/>
    <s v="gonzalo.causape@alum.unirioja.es"/>
    <s v="2018-19"/>
    <x v="0"/>
    <s v="2019-20"/>
    <d v="2019-07-29T11:12:59"/>
  </r>
  <r>
    <x v="26"/>
    <n v="12341830"/>
    <s v="Grado en Enología"/>
    <n v="12341830"/>
    <s v="MARIA TERESA"/>
    <s v="SANZ"/>
    <s v="VALERO"/>
    <s v="maria-teresa.sanz@alum.unirioja.es"/>
    <s v="2018-19"/>
    <x v="0"/>
    <s v="2019-20"/>
    <d v="2019-07-28T11:38:21"/>
  </r>
  <r>
    <x v="26"/>
    <n v="18073998"/>
    <s v="Grado en Enología"/>
    <n v="18073998"/>
    <s v="JORGE"/>
    <s v="GARCÍA"/>
    <s v="BLAS"/>
    <s v="jorge.garciabl@alum.unirioja.es"/>
    <s v="2018-19"/>
    <x v="0"/>
    <s v="2019-20"/>
    <d v="2019-07-29T01:37:26"/>
  </r>
  <r>
    <x v="26"/>
    <n v="16609060"/>
    <s v="Grado en Enología"/>
    <n v="16609060"/>
    <s v="GEMA"/>
    <s v="RODRÍGUEZ"/>
    <s v="HERCE"/>
    <s v="gema.rodriguez@alum.unirioja.es"/>
    <s v="2018-19"/>
    <x v="1"/>
    <s v="2019-20"/>
    <d v="2019-07-24T09:40:20"/>
  </r>
  <r>
    <x v="26"/>
    <n v="16639975"/>
    <s v="Grado en Enología"/>
    <n v="16639975"/>
    <s v="ÁNGELA"/>
    <s v="BALLESTEROS"/>
    <s v="PABLO"/>
    <s v="angela.ballesteros@alum.unirioja.es"/>
    <s v="2019-20"/>
    <x v="0"/>
    <s v="2019-20"/>
    <d v="2019-07-12T09:01:33"/>
  </r>
  <r>
    <x v="26"/>
    <n v="44484606"/>
    <s v="Grado en Enología"/>
    <n v="44484606"/>
    <s v="DEBORA"/>
    <s v="MARTINEZ"/>
    <s v="ESPINOSA"/>
    <s v="debora.martinez@alum.unirioja.es"/>
    <s v="2019-20"/>
    <x v="0"/>
    <s v="2019-20"/>
    <d v="2019-07-12T10:34:52"/>
  </r>
  <r>
    <x v="26"/>
    <n v="18076072"/>
    <s v="Grado en Enología"/>
    <n v="18076072"/>
    <s v="ALBERTO"/>
    <s v="JUÁREZ"/>
    <s v="GONZALO"/>
    <s v="alberto.juarez@alum.unirioja.es"/>
    <s v="2019-20"/>
    <x v="0"/>
    <s v="2019-20"/>
    <d v="2019-07-12T11:50:04"/>
  </r>
  <r>
    <x v="26"/>
    <n v="18074904"/>
    <s v="Grado en Enología"/>
    <n v="18074904"/>
    <s v="MARÍA"/>
    <s v="TERROBA"/>
    <s v="FERNÁNDEZ"/>
    <s v="maria.terrobaf@alum.unirioja.es"/>
    <s v="2019-20"/>
    <x v="0"/>
    <s v="2019-20"/>
    <d v="2019-07-12T12:08:00"/>
  </r>
  <r>
    <x v="26"/>
    <n v="45875130"/>
    <s v="Grado en Enología"/>
    <n v="45875130"/>
    <s v="CESAR"/>
    <s v="ARGUETA"/>
    <s v="MERCHAN"/>
    <s v="cesar.argueta@alum.unirioja.es"/>
    <s v="2019-20"/>
    <x v="0"/>
    <s v="2019-20"/>
    <d v="2019-07-12T01:06:47"/>
  </r>
  <r>
    <x v="26"/>
    <n v="17464679"/>
    <s v="Grado en Enología"/>
    <n v="17464679"/>
    <s v="BORJA"/>
    <s v="LASHERAS"/>
    <s v="FONDÓN"/>
    <s v="borja.lasheras@alum.unirioja.es"/>
    <s v="2019-20"/>
    <x v="0"/>
    <s v="2019-20"/>
    <d v="2019-07-12T02:09:54"/>
  </r>
  <r>
    <x v="26"/>
    <n v="72857677"/>
    <s v="Grado en Enología"/>
    <n v="72857677"/>
    <s v="JULEN"/>
    <s v="CALVO"/>
    <s v="RAMIREZ"/>
    <s v="julen.calvo@alum.unirioja.es"/>
    <s v="2019-20"/>
    <x v="0"/>
    <s v="2019-20"/>
    <d v="2019-07-12T06:24:25"/>
  </r>
  <r>
    <x v="26"/>
    <n v="16642375"/>
    <s v="Grado en Enología"/>
    <n v="16642375"/>
    <s v="ANA"/>
    <s v="AYALA"/>
    <s v="RUBIO"/>
    <s v="ana.ayala@alum.unirioja.es"/>
    <s v="2019-20"/>
    <x v="0"/>
    <s v="2019-20"/>
    <d v="2019-07-12T07:40:27"/>
  </r>
  <r>
    <x v="26"/>
    <n v="16806933"/>
    <s v="Grado en Enología"/>
    <n v="16806933"/>
    <s v="ROSA MARIA"/>
    <s v="RODRIGO"/>
    <s v="JIMENEZ"/>
    <s v="rosa-maria.rodrigo@alum.unirioja.es"/>
    <s v="2019-20"/>
    <x v="1"/>
    <s v="2019-20"/>
    <d v="2019-07-15T06:37:32"/>
  </r>
  <r>
    <x v="26"/>
    <n v="8891029"/>
    <s v="Grado en Enología"/>
    <n v="8891029"/>
    <s v="GONZALO"/>
    <s v="GARCIA"/>
    <s v="DURAN"/>
    <s v="gonzalo.garcia@alum.unirioja.es"/>
    <s v="2019-20"/>
    <x v="0"/>
    <s v="2019-20"/>
    <d v="2019-07-15T10:10:36"/>
  </r>
  <r>
    <x v="26"/>
    <n v="18084171"/>
    <s v="Grado en Enología"/>
    <n v="18084171"/>
    <s v="ANA"/>
    <s v="BENITO"/>
    <s v="CASTELLANOS"/>
    <s v="ana.benitoc@alum.unirioja.es"/>
    <s v="2019-20"/>
    <x v="0"/>
    <s v="2019-20"/>
    <d v="2019-07-15T10:59:49"/>
  </r>
  <r>
    <x v="26"/>
    <n v="12434684"/>
    <s v="Grado en Enología"/>
    <n v="12434684"/>
    <s v="VICTOR"/>
    <s v="FERNANDEZ"/>
    <s v="VALLELADO"/>
    <s v="victor.fernandezv@alum.unirioja.es"/>
    <s v="2019-20"/>
    <x v="0"/>
    <s v="2019-20"/>
    <d v="2019-07-16T12:47:09"/>
  </r>
  <r>
    <x v="26"/>
    <n v="79007575"/>
    <s v="Grado en Enología"/>
    <n v="79007575"/>
    <s v="IZARO"/>
    <s v="DE LA PRESA"/>
    <s v="PEÑA"/>
    <s v="izaro.de-lapresa@alum.unirioja.es"/>
    <s v="2019-20"/>
    <x v="0"/>
    <s v="2019-20"/>
    <d v="2019-07-16T03:51:19"/>
  </r>
  <r>
    <x v="26"/>
    <n v="16631413"/>
    <s v="Grado en Enología"/>
    <n v="16631413"/>
    <s v="JAVIER"/>
    <s v="FERNÁNDEZ"/>
    <s v="MARQUÍNEZ"/>
    <s v="javier.fernandezm@alum.unirioja.es"/>
    <s v="2019-20"/>
    <x v="0"/>
    <s v="2019-20"/>
    <d v="2019-07-17T11:29:07"/>
  </r>
  <r>
    <x v="26"/>
    <n v="18078453"/>
    <s v="Grado en Enología"/>
    <n v="18078453"/>
    <s v="GRACIELA"/>
    <s v="PALACIOS"/>
    <s v="SÁNCHEZ-VEGAZO"/>
    <s v="graciela.palacios@alum.unirioja.es"/>
    <s v="2019-20"/>
    <x v="0"/>
    <s v="2019-20"/>
    <d v="2019-07-17T05:33:11"/>
  </r>
  <r>
    <x v="26"/>
    <s v="E41424063"/>
    <s v="Grado en Enología"/>
    <s v="E41424063"/>
    <s v="JIAYI"/>
    <s v="SONG"/>
    <m/>
    <s v="jiayi.song@alum.unirioja.es"/>
    <s v="2019-20"/>
    <x v="0"/>
    <s v="2019-20"/>
    <d v="2019-07-22T12:39:29"/>
  </r>
  <r>
    <x v="26"/>
    <n v="18078660"/>
    <s v="Grado en Enología"/>
    <n v="18078660"/>
    <s v="ANDREA"/>
    <s v="RAMOS"/>
    <s v="PEÑA"/>
    <s v="andrea.ramos@alum.unirioja.es"/>
    <s v="2019-20"/>
    <x v="0"/>
    <s v="2019-20"/>
    <d v="2019-07-22T01:03:01"/>
  </r>
  <r>
    <x v="26"/>
    <n v="73119631"/>
    <s v="Grado en Enología"/>
    <n v="73119631"/>
    <s v="FRANCISCO"/>
    <s v="EGUILAZ"/>
    <s v="MORIONES"/>
    <s v="francisco.eguilaz@alum.unirioja.es"/>
    <s v="2019-20"/>
    <x v="0"/>
    <s v="2019-20"/>
    <d v="2019-07-22T02:01:53"/>
  </r>
  <r>
    <x v="26"/>
    <n v="16578606"/>
    <s v="Grado en Enología"/>
    <n v="16578606"/>
    <s v="SAMUEL"/>
    <s v="RIVAS"/>
    <s v="GONZÁLEZ"/>
    <s v="samuel.rivas@alum.unirioja.es"/>
    <s v="2019-20"/>
    <x v="0"/>
    <s v="2019-20"/>
    <d v="2019-07-29T01:19:43"/>
  </r>
  <r>
    <x v="26"/>
    <s v="E39065299"/>
    <s v="Grado en Enología"/>
    <s v="E39065299"/>
    <s v="FUNING"/>
    <s v="YANG"/>
    <m/>
    <s v="funing.yang@alum.unirioja.es"/>
    <s v="2019-20"/>
    <x v="0"/>
    <s v="2019-20"/>
    <d v="2019-07-22T04:05:36"/>
  </r>
  <r>
    <x v="26"/>
    <n v="17498449"/>
    <s v="Grado en Enología"/>
    <n v="17498449"/>
    <s v="RAQUEL"/>
    <s v="ELÍAS"/>
    <s v="CASTILLO"/>
    <s v="raquel.elias@alum.unirioja.es"/>
    <s v="2019-20"/>
    <x v="0"/>
    <s v="2019-20"/>
    <d v="2019-07-24T09:42:26"/>
  </r>
  <r>
    <x v="26"/>
    <n v="32819105"/>
    <s v="Grado en Enología"/>
    <n v="32819105"/>
    <s v="BEGOÑA"/>
    <s v="MENDEZ"/>
    <s v="GOMEZ"/>
    <s v="begona.mendez@alum.unirioja.es"/>
    <s v="2019-20"/>
    <x v="1"/>
    <s v="2019-20"/>
    <d v="2019-07-24T09:49:39"/>
  </r>
  <r>
    <x v="26"/>
    <n v="17495731"/>
    <s v="Grado en Enología"/>
    <n v="17495731"/>
    <s v="MANUEL"/>
    <s v="SANTOLAYA"/>
    <s v="CABREDO"/>
    <s v="manuel.santolaya@alum.unirioja.es"/>
    <s v="2019-20"/>
    <x v="0"/>
    <s v="2019-20"/>
    <d v="2019-09-04T11:12:30"/>
  </r>
  <r>
    <x v="26"/>
    <n v="16643118"/>
    <s v="Grado en Enología"/>
    <n v="16643118"/>
    <s v="JAVIER"/>
    <s v="VILLARO"/>
    <s v="TRICIO"/>
    <s v="javier.villaro@alum.unirioja.es"/>
    <s v="2019-20"/>
    <x v="0"/>
    <s v="2019-20"/>
    <d v="2019-09-11T01:32:23"/>
  </r>
  <r>
    <x v="26"/>
    <n v="17496612"/>
    <s v="Grado en Enología"/>
    <n v="17496612"/>
    <s v="SAMUEL"/>
    <s v="MATEO"/>
    <s v="RODRÍGUEZ"/>
    <s v="samuel.mateo@alum.unirioja.es"/>
    <s v="2019-20"/>
    <x v="0"/>
    <s v="2019-20"/>
    <d v="2019-08-28T01:44:43"/>
  </r>
  <r>
    <x v="26"/>
    <n v="45558041"/>
    <s v="Grado en Enología"/>
    <n v="45558041"/>
    <s v="JOSÉ DAVID"/>
    <s v="TORIBIO"/>
    <s v="VALDÉS"/>
    <s v="jose-david.toribio@alum.unirioja.es"/>
    <s v="2019-20"/>
    <x v="0"/>
    <s v="2019-20"/>
    <d v="2019-08-29T10:19:39"/>
  </r>
  <r>
    <x v="26"/>
    <n v="16609924"/>
    <s v="Grado en Enología"/>
    <n v="16609924"/>
    <s v="MARTA"/>
    <s v="BERNAD"/>
    <s v="CABREDO"/>
    <s v="marta.bernad@alum.unirioja.es"/>
    <s v="2019-20"/>
    <x v="1"/>
    <s v="2019-20"/>
    <d v="2019-08-29T11:53:58"/>
  </r>
  <r>
    <x v="26"/>
    <n v="78760058"/>
    <s v="Grado en Enología"/>
    <n v="78760058"/>
    <s v="BERTA"/>
    <s v="MATEO"/>
    <s v="MARTINEZ"/>
    <s v="berta.mateo@alum.unirioja.es"/>
    <s v="2019-20"/>
    <x v="0"/>
    <s v="2019-20"/>
    <d v="2019-09-11T09:02:21"/>
  </r>
  <r>
    <x v="26"/>
    <n v="78759646"/>
    <s v="Grado en Enología"/>
    <n v="78759646"/>
    <s v="ELENA"/>
    <s v="CORPAS"/>
    <s v="AZCONA"/>
    <s v="elena.corpas@alum.unirioja.es"/>
    <s v="2019-20"/>
    <x v="0"/>
    <s v="2019-20"/>
    <d v="2019-09-11T11:39:52"/>
  </r>
  <r>
    <x v="26"/>
    <n v="16633111"/>
    <s v="Grado en Enología"/>
    <n v="16633111"/>
    <s v="MARTA"/>
    <s v="GARCÍA"/>
    <s v="RUIZ"/>
    <s v="marta.garciaru@alum.unirioja.es"/>
    <s v="2019-20"/>
    <x v="0"/>
    <s v="2019-20"/>
    <d v="2019-09-12T07:52:11"/>
  </r>
  <r>
    <x v="27"/>
    <n v="16643311"/>
    <s v="Máster Universitario en Modelización e Investigación Matemática, Estadístic"/>
    <n v="16643311"/>
    <s v="ÓSCAR"/>
    <s v="MARTÍNEZ"/>
    <s v="MARTÍNEZ"/>
    <s v="oscar.martinezm@alum.unirioja.es"/>
    <s v="2019-20"/>
    <x v="1"/>
    <s v="2019-20"/>
    <d v="2019-09-20T09:53:32"/>
  </r>
  <r>
    <x v="28"/>
    <n v="1627171"/>
    <s v="Máster Universitario en Química y Biotecnología"/>
    <n v="1627171"/>
    <s v="IRENE"/>
    <s v="SÁENZ"/>
    <s v="MENDI"/>
    <s v="irene.saenzme@alum.unirioja.es"/>
    <s v="2018-19"/>
    <x v="1"/>
    <s v="2019-20"/>
    <d v="2019-09-23T08:48:52"/>
  </r>
  <r>
    <x v="28"/>
    <n v="16630415"/>
    <s v="Máster Universitario en Química y Biotecnología"/>
    <n v="16630415"/>
    <s v="ELENA"/>
    <s v="CASTILLO"/>
    <s v="MARTÍNEZ"/>
    <s v="elena.castillo@alum.unirioja.es"/>
    <s v="2018-19"/>
    <x v="0"/>
    <s v="2019-20"/>
    <d v="2019-09-06T09:13:42"/>
  </r>
  <r>
    <x v="28"/>
    <n v="797412"/>
    <s v="Máster Universitario en Química y Biotecnología"/>
    <n v="797412"/>
    <s v="YENIFER"/>
    <s v="OLIVO"/>
    <s v="MARTÍNEZ"/>
    <s v="yenifer.olivo@alum.unirioja.es"/>
    <s v="2019-20"/>
    <x v="0"/>
    <s v="2019-20"/>
    <d v="2019-06-21T12:59:43"/>
  </r>
  <r>
    <x v="28"/>
    <s v="AV531035"/>
    <s v="Máster Universitario en Química y Biotecnología"/>
    <s v="AV531035"/>
    <s v="JOSÉ DANIEL"/>
    <s v="BELTRÁN"/>
    <s v="VELASCO"/>
    <s v="jose-daniel.beltran@alum.unirioja.es"/>
    <s v="2019-20"/>
    <x v="0"/>
    <s v="2019-20"/>
    <d v="2019-06-21T12:55:28"/>
  </r>
  <r>
    <x v="28"/>
    <s v="Y7529649"/>
    <s v="Máster Universitario en Química y Biotecnología"/>
    <s v="Y7529649"/>
    <s v="MARIO SERGIO"/>
    <s v="PINO"/>
    <s v="HURTADO"/>
    <s v="mario-sergio.pinoh@alum.unirioja.es"/>
    <s v="2019-20"/>
    <x v="0"/>
    <s v="2019-20"/>
    <d v="2019-06-21T12:53:14"/>
  </r>
  <r>
    <x v="28"/>
    <s v="Y7447828"/>
    <s v="Máster Universitario en Química y Biotecnología"/>
    <s v="Y7447828"/>
    <s v="BRAYAN JAVIER"/>
    <s v="ANAYA"/>
    <s v="MEZA"/>
    <s v="brayan-javier.anaya@alum.unirioja.es"/>
    <s v="2019-20"/>
    <x v="0"/>
    <s v="2019-20"/>
    <d v="2019-06-21T12:57:57"/>
  </r>
  <r>
    <x v="28"/>
    <s v="AU442344"/>
    <s v="Máster Universitario en Química y Biotecnología"/>
    <s v="AU442344"/>
    <s v="MAURICIO ERNESTO"/>
    <s v="OROZCO"/>
    <s v="UGARRIZA"/>
    <s v="mauricio-ernesto.orozco@alum.unirioja.es"/>
    <s v="2019-20"/>
    <x v="0"/>
    <s v="2019-20"/>
    <d v="2019-06-26T10:02:58"/>
  </r>
  <r>
    <x v="28"/>
    <n v="16586059"/>
    <s v="Máster Universitario en Química y Biotecnología"/>
    <n v="16586059"/>
    <s v="JOSUNE"/>
    <s v="ANTÓN"/>
    <s v="RAMÍREZ"/>
    <s v="josune.anton@alum.unirioja.es"/>
    <s v="2019-20"/>
    <x v="0"/>
    <s v="2019-20"/>
    <d v="2019-07-14T10:28:32"/>
  </r>
  <r>
    <x v="28"/>
    <n v="16635103"/>
    <s v="Máster Universitario en Química y Biotecnología"/>
    <n v="16635103"/>
    <s v="ALBA"/>
    <s v="SORROCHE"/>
    <s v="EZQUERRO"/>
    <s v="alba.sorroche@alum.unirioja.es"/>
    <s v="2019-20"/>
    <x v="0"/>
    <s v="2019-20"/>
    <d v="2019-07-20T11:29:31"/>
  </r>
  <r>
    <x v="28"/>
    <n v="16641201"/>
    <s v="Máster Universitario en Química y Biotecnología"/>
    <n v="16641201"/>
    <s v="DAVID"/>
    <s v="GOMEZ DE SEGURA"/>
    <s v="ZORZANO"/>
    <s v="david.gomezdesegura@alum.unirioja.es"/>
    <s v="2019-20"/>
    <x v="0"/>
    <s v="2019-20"/>
    <d v="2019-07-22T04:34:35"/>
  </r>
  <r>
    <x v="28"/>
    <n v="17496370"/>
    <s v="Máster Universitario en Química y Biotecnología"/>
    <n v="17496370"/>
    <s v="AINARA"/>
    <s v="MARTÍNEZ"/>
    <s v="ROYO"/>
    <s v="ainara.martinez@alum.unirioja.es"/>
    <s v="2019-20"/>
    <x v="0"/>
    <s v="2019-20"/>
    <d v="2019-07-19T02:35:12"/>
  </r>
  <r>
    <x v="28"/>
    <n v="72825766"/>
    <s v="Máster Universitario en Química y Biotecnología"/>
    <n v="72825766"/>
    <s v="OHIANA"/>
    <s v="RODRÍGUEZ"/>
    <s v="MEDINA"/>
    <s v="ohiana.rodriguez@alum.unirioja.es"/>
    <s v="2019-20"/>
    <x v="0"/>
    <s v="2019-20"/>
    <d v="2019-07-08T05:45:28"/>
  </r>
  <r>
    <x v="28"/>
    <n v="76262565"/>
    <s v="Máster Universitario en Química y Biotecnología"/>
    <n v="76262565"/>
    <s v="MIGUEL"/>
    <s v="MEJIAS"/>
    <s v="ORTIZ"/>
    <s v="miguel.mejias@alum.unirioja.es"/>
    <s v="2019-20"/>
    <x v="0"/>
    <s v="2019-20"/>
    <d v="2019-07-10T05:13:15"/>
  </r>
  <r>
    <x v="28"/>
    <s v="J003516"/>
    <s v="Máster Universitario en Química y Biotecnología"/>
    <s v="J003516"/>
    <s v="CLAUDIA"/>
    <s v="HERNÁNDEZ"/>
    <s v="LÓPEZ"/>
    <s v="claudia.hernandez@alum.unirioja.es"/>
    <s v="2019-20"/>
    <x v="0"/>
    <s v="2019-20"/>
    <d v="2019-07-23T09:28:25"/>
  </r>
  <r>
    <x v="28"/>
    <n v="16642691"/>
    <s v="Máster Universitario en Química y Biotecnología"/>
    <n v="16642691"/>
    <s v="SANDRA"/>
    <s v="MARTÍNEZ"/>
    <s v="ÁLVAREZ"/>
    <s v="sandra.martinezal@alum.unirioja.es"/>
    <s v="2019-20"/>
    <x v="0"/>
    <s v="2019-20"/>
    <d v="2019-09-16T11:07:36"/>
  </r>
  <r>
    <x v="29"/>
    <n v="12343386"/>
    <s v="Máster Universitario en Tecnología, Gestión e Innovación Vitivinícola"/>
    <n v="12343386"/>
    <s v="ANA"/>
    <s v="RUIZ"/>
    <s v="ORTEGA"/>
    <s v="ana.ruizo@alum.unirioja.es"/>
    <s v="2018-19"/>
    <x v="0"/>
    <s v="2019-20"/>
    <d v="2019-07-22T04:59:03"/>
  </r>
  <r>
    <x v="29"/>
    <n v="16571164"/>
    <s v="Máster Universitario en Tecnología, Gestión e Innovación Vitivinícola"/>
    <n v="16571164"/>
    <s v="ESTHER"/>
    <s v="TORRES"/>
    <s v="MONTES"/>
    <s v="esther.torres@alum.unirioja.es"/>
    <s v="2018-19"/>
    <x v="0"/>
    <s v="2019-20"/>
    <d v="2019-07-28T01:04:56"/>
  </r>
  <r>
    <x v="29"/>
    <n v="16613372"/>
    <s v="Máster Universitario en Tecnología, Gestión e Innovación Vitivinícola"/>
    <n v="16613372"/>
    <s v="SARA"/>
    <s v="ARNÁEZ"/>
    <s v="LOYO"/>
    <s v="sara.arnaez@alum.unirioja.es"/>
    <s v="2018-19"/>
    <x v="0"/>
    <s v="2019-20"/>
    <d v="2019-07-25T12:02:47"/>
  </r>
  <r>
    <x v="29"/>
    <n v="16620923"/>
    <s v="Máster Universitario en Tecnología, Gestión e Innovación Vitivinícola"/>
    <n v="16620923"/>
    <s v="INÉS"/>
    <s v="MORAL"/>
    <s v="RUIZ"/>
    <s v="ines.moral@alum.unirioja.es"/>
    <s v="2018-19"/>
    <x v="0"/>
    <s v="2019-20"/>
    <d v="2019-07-25T01:47:38"/>
  </r>
  <r>
    <x v="29"/>
    <n v="16633172"/>
    <s v="Máster Universitario en Tecnología, Gestión e Innovación Vitivinícola"/>
    <n v="16633172"/>
    <s v="DIEGO"/>
    <s v="PÉREZ"/>
    <s v="FUERTES"/>
    <s v="diego.perez@alum.unirioja.es"/>
    <s v="2018-19"/>
    <x v="1"/>
    <s v="2019-20"/>
    <d v="2019-07-26T04:38:15"/>
  </r>
  <r>
    <x v="29"/>
    <n v="16634712"/>
    <s v="Máster Universitario en Tecnología, Gestión e Innovación Vitivinícola"/>
    <n v="16634712"/>
    <s v="JUAN PEDRO"/>
    <s v="VALDELANA"/>
    <s v="VILLUENDAS"/>
    <s v="juan-pedro.valdelana@alum.unirioja.es"/>
    <s v="2018-19"/>
    <x v="0"/>
    <s v="2019-20"/>
    <d v="2019-07-22T12:52:46"/>
  </r>
  <r>
    <x v="29"/>
    <n v="72798882"/>
    <s v="Máster Universitario en Tecnología, Gestión e Innovación Vitivinícola"/>
    <n v="72798882"/>
    <s v="OMAR"/>
    <s v="BÓVEDA"/>
    <s v="TREVIÑO"/>
    <s v="omar.arrieta@alum.unirioja.es"/>
    <s v="2018-19"/>
    <x v="0"/>
    <s v="2019-20"/>
    <d v="2019-09-24T10:44:32"/>
  </r>
  <r>
    <x v="29"/>
    <n v="73006235"/>
    <s v="Máster Universitario en Tecnología, Gestión e Innovación Vitivinícola"/>
    <n v="73006235"/>
    <s v="JUAN CARLOS"/>
    <s v="GARCÍA"/>
    <s v="RUIZ"/>
    <s v="juan-carlos.garcia@alum.unirioja.es"/>
    <s v="2018-19"/>
    <x v="0"/>
    <s v="2019-20"/>
    <d v="2019-07-17T04:09:46"/>
  </r>
  <r>
    <x v="29"/>
    <n v="16612704"/>
    <s v="Máster Universitario en Tecnología, Gestión e Innovación Vitivinícola"/>
    <n v="16612704"/>
    <s v="BEATRIZ"/>
    <s v="LARREINA"/>
    <s v="MANZANARES"/>
    <s v="beatriz.larreina@alum.unirioja.es"/>
    <s v="2018-19"/>
    <x v="1"/>
    <s v="2019-20"/>
    <d v="2019-09-24T12:21:09"/>
  </r>
  <r>
    <x v="29"/>
    <n v="16625759"/>
    <s v="Máster Universitario en Tecnología, Gestión e Innovación Vitivinícola"/>
    <n v="16625759"/>
    <s v="PAULA"/>
    <s v="JIMÉNEZ"/>
    <s v="MUÑOZ"/>
    <s v="paula.jimenez@alum.unirioja.es"/>
    <s v="2018-19"/>
    <x v="0"/>
    <s v="2019-20"/>
    <d v="2019-07-24T10:20:40"/>
  </r>
  <r>
    <x v="29"/>
    <n v="71932402"/>
    <s v="Máster Universitario en Tecnología, Gestión e Innovación Vitivinícola"/>
    <n v="71932402"/>
    <s v="DANIEL"/>
    <s v="MARTÍNEZ"/>
    <s v="PORRO"/>
    <s v="daniel.martinezpo@alum.unirioja.es"/>
    <s v="2018-19"/>
    <x v="0"/>
    <s v="2019-20"/>
    <d v="2019-07-28T09:58:11"/>
  </r>
  <r>
    <x v="29"/>
    <n v="72998843"/>
    <s v="Máster Universitario en Tecnología, Gestión e Innovación Vitivinícola"/>
    <n v="72998843"/>
    <s v="ESTELA"/>
    <s v="TERROBA"/>
    <s v="PÉREZ"/>
    <s v="estela.terroba@alum.unirioja.es"/>
    <s v="2018-19"/>
    <x v="1"/>
    <s v="2019-20"/>
    <d v="2019-07-29T11:11:37"/>
  </r>
  <r>
    <x v="29"/>
    <n v="3151375"/>
    <s v="Máster Universitario en Tecnología, Gestión e Innovación Vitivinícola"/>
    <n v="3151375"/>
    <s v="MIGUEL"/>
    <s v="OCHANDO"/>
    <s v="OLCINA"/>
    <s v="miguel.ochando@alum.unirioja.es"/>
    <s v="2019-20"/>
    <x v="0"/>
    <s v="2019-20"/>
    <d v="2019-07-21T06:32:50"/>
  </r>
  <r>
    <x v="29"/>
    <n v="16616448"/>
    <s v="Máster Universitario en Tecnología, Gestión e Innovación Vitivinícola"/>
    <n v="16616448"/>
    <s v="ANA"/>
    <s v="ROMERO"/>
    <s v="CHECA"/>
    <s v="ana.romeroc@alum.unirioja.es"/>
    <s v="2019-20"/>
    <x v="1"/>
    <s v="2019-20"/>
    <d v="2019-07-16T11:58:13"/>
  </r>
  <r>
    <x v="29"/>
    <n v="44571041"/>
    <s v="Máster Universitario en Tecnología, Gestión e Innovación Vitivinícola"/>
    <n v="44571041"/>
    <s v="SANDRA"/>
    <s v="CASTELO"/>
    <s v="FRANCO"/>
    <s v="sandra.castelo@alum.unirioja.es"/>
    <s v="2019-20"/>
    <x v="0"/>
    <s v="2019-20"/>
    <d v="2019-07-15T06:13:12"/>
  </r>
  <r>
    <x v="29"/>
    <n v="53754733"/>
    <s v="Máster Universitario en Tecnología, Gestión e Innovación Vitivinícola"/>
    <n v="53754733"/>
    <s v="ESTANISLAO"/>
    <s v="GARCÉS"/>
    <s v="GARCÍA"/>
    <s v="estanislao.garces@alum.unirioja.es"/>
    <s v="2019-20"/>
    <x v="0"/>
    <s v="2019-20"/>
    <d v="2019-07-17T01:39:17"/>
  </r>
  <r>
    <x v="29"/>
    <n v="16602542"/>
    <s v="Máster Universitario en Tecnología, Gestión e Innovación Vitivinícola"/>
    <n v="16602542"/>
    <s v="DOMINGO"/>
    <s v="RODRIGUEZ"/>
    <s v="PASCUAL"/>
    <s v="domingo.rodriguez@alum.unirioja.es"/>
    <s v="2019-20"/>
    <x v="1"/>
    <s v="2019-20"/>
    <d v="2019-09-16T04:04:33"/>
  </r>
  <r>
    <x v="29"/>
    <n v="72149482"/>
    <s v="Máster Universitario en Tecnología, Gestión e Innovación Vitivinícola"/>
    <n v="72149482"/>
    <s v="DIEGO"/>
    <s v="GONZÁLEZ"/>
    <s v="RODRÍGUEZ"/>
    <s v="diego.gonzalezr@alum.unirioja.es"/>
    <s v="2019-20"/>
    <x v="0"/>
    <s v="2019-20"/>
    <d v="2019-09-16T03:20:45"/>
  </r>
  <r>
    <x v="29"/>
    <s v="Y1983031"/>
    <s v="Máster Universitario en Tecnología, Gestión e Innovación Vitivinícola"/>
    <s v="Y1983031"/>
    <s v="TIANQI"/>
    <s v="AO"/>
    <m/>
    <s v="tianqi.ao33@alum.unirioja.es"/>
    <s v="2019-20"/>
    <x v="0"/>
    <s v="2019-20"/>
    <d v="2019-09-20T12:26:44"/>
  </r>
  <r>
    <x v="29"/>
    <n v="9201648"/>
    <s v="Máster Universitario en Tecnología, Gestión e Innovación Vitivinícola"/>
    <n v="9201648"/>
    <s v="JOSE RAMÓN"/>
    <s v="RAMOS"/>
    <s v="ACEDO"/>
    <s v="jose-ramon.ramos@alum.unirioja.es"/>
    <s v="2019-20"/>
    <x v="1"/>
    <s v="2019-20"/>
    <d v="2019-09-27T09:19:32"/>
  </r>
  <r>
    <x v="30"/>
    <n v="73090115"/>
    <s v="Doctorado en Química"/>
    <n v="73090115"/>
    <s v="MARÍA"/>
    <s v="GIL"/>
    <s v="MOLES"/>
    <s v="maria.gil@alum.unirioja.es"/>
    <s v="2014-15"/>
    <x v="0"/>
    <s v="2019-20"/>
    <d v="2019-09-18T09:42:01"/>
  </r>
  <r>
    <x v="30"/>
    <n v="16626451"/>
    <s v="Doctorado en Química"/>
    <n v="16626451"/>
    <s v="REBECA"/>
    <s v="LARA"/>
    <s v="GARNICA"/>
    <s v="rebeca.lara@alum.unirioja.es"/>
    <s v="2015-16"/>
    <x v="0"/>
    <s v="2019-20"/>
    <d v="2019-09-09T01:37:48"/>
  </r>
  <r>
    <x v="30"/>
    <n v="16628080"/>
    <s v="Doctorado en Química"/>
    <n v="16628080"/>
    <s v="ELENA"/>
    <s v="CONTRERAS"/>
    <s v="GARCÍA"/>
    <s v="elena.contreras@alum.unirioja.es"/>
    <s v="2015-16"/>
    <x v="0"/>
    <s v="2019-20"/>
    <d v="2019-09-09T05:11:03"/>
  </r>
  <r>
    <x v="30"/>
    <n v="16622831"/>
    <s v="Doctorado en Química"/>
    <n v="16622831"/>
    <s v="MARÍA"/>
    <s v="GARCÍA"/>
    <s v="PASTOR"/>
    <s v="maria.garcia@alum.unirioja.es"/>
    <s v="2015-16"/>
    <x v="1"/>
    <s v="2019-20"/>
    <d v="2019-09-27T11:34:14"/>
  </r>
  <r>
    <x v="30"/>
    <n v="16625850"/>
    <s v="Doctorado en Química"/>
    <n v="16625850"/>
    <s v="MARTA"/>
    <s v="JIMÉNEZ"/>
    <s v="SALCEDO"/>
    <s v="marta.jimenez@alum.unirioja.es"/>
    <s v="2016-17"/>
    <x v="0"/>
    <s v="2019-20"/>
    <d v="2019-07-26T11:08:44"/>
  </r>
  <r>
    <x v="30"/>
    <n v="16630379"/>
    <s v="Doctorado en Química"/>
    <n v="16630379"/>
    <s v="PABLO"/>
    <s v="TOVILLAS"/>
    <s v="GRECA"/>
    <s v="pablo.tovillas@alum.unirioja.es"/>
    <s v="2016-17"/>
    <x v="0"/>
    <s v="2019-20"/>
    <d v="2019-07-25T01:00:55"/>
  </r>
  <r>
    <x v="30"/>
    <n v="16640471"/>
    <s v="Doctorado en Química"/>
    <n v="16640471"/>
    <s v="DANIEL"/>
    <s v="BLASCO"/>
    <s v="SANTANA"/>
    <s v="daniel.blascos@alum.unirioja.es"/>
    <s v="2016-17"/>
    <x v="0"/>
    <s v="2019-20"/>
    <d v="2019-07-29T12:24:44"/>
  </r>
  <r>
    <x v="30"/>
    <n v="72894187"/>
    <s v="Doctorado en Química"/>
    <n v="72894187"/>
    <s v="SONIA"/>
    <s v="MORENO"/>
    <s v="INFANTES"/>
    <s v="sonia.moreno@alum.unirioja.es"/>
    <s v="2016-17"/>
    <x v="0"/>
    <s v="2019-20"/>
    <d v="2019-07-26T10:41:17"/>
  </r>
  <r>
    <x v="30"/>
    <n v="16623053"/>
    <s v="Doctorado en Química"/>
    <n v="16623053"/>
    <s v="EDUARDO"/>
    <s v="SANTAMARÍA"/>
    <s v="ARANDA"/>
    <s v="eduardo.santamaria@alum.unirioja.es"/>
    <s v="2016-17"/>
    <x v="0"/>
    <s v="2019-20"/>
    <d v="2019-09-09T05:17:27"/>
  </r>
  <r>
    <x v="30"/>
    <n v="73158680"/>
    <s v="Doctorado en Química"/>
    <n v="73158680"/>
    <s v="GUILLERMO"/>
    <s v="GARCÍA"/>
    <s v="MARQUINA"/>
    <s v="guillermo.garciam@alum.unirioja.es"/>
    <s v="2016-17"/>
    <x v="0"/>
    <s v="2019-20"/>
    <d v="2019-09-13T05:11:16"/>
  </r>
  <r>
    <x v="30"/>
    <n v="72798128"/>
    <s v="Doctorado en Química"/>
    <n v="72798128"/>
    <s v="DIEGO AUGUSTO"/>
    <s v="CILLA"/>
    <s v="GARCÍA"/>
    <s v="diego-augusto.cilla@alum.unirioja.es"/>
    <s v="2016-17"/>
    <x v="1"/>
    <s v="2019-20"/>
    <d v="2019-09-05T10:51:36"/>
  </r>
  <r>
    <x v="30"/>
    <n v="10470024"/>
    <s v="Doctorado en Química"/>
    <n v="10470024"/>
    <s v="EDUARDO"/>
    <s v="VILADÉS"/>
    <s v="JUAN"/>
    <s v="eduardo.vilades@alum.unirioja.es"/>
    <s v="2017-18"/>
    <x v="0"/>
    <s v="2019-20"/>
    <d v="2019-07-25T09:09:15"/>
  </r>
  <r>
    <x v="30"/>
    <n v="16609791"/>
    <s v="Doctorado en Química"/>
    <n v="16609791"/>
    <s v="JAVIER"/>
    <s v="QUINTANA"/>
    <s v="VAZQUEZ"/>
    <s v="javier.quintana@alum.unirioja.es"/>
    <s v="2017-18"/>
    <x v="0"/>
    <s v="2019-20"/>
    <d v="2019-07-24T11:30:49"/>
  </r>
  <r>
    <x v="30"/>
    <n v="16642896"/>
    <s v="Doctorado en Química"/>
    <n v="16642896"/>
    <s v="PAULA"/>
    <s v="OROZ"/>
    <s v="MATEO"/>
    <s v="paula.oroz@alum.unirioja.es"/>
    <s v="2017-18"/>
    <x v="0"/>
    <s v="2019-20"/>
    <d v="2019-07-24T10:39:18"/>
  </r>
  <r>
    <x v="30"/>
    <n v="16616624"/>
    <s v="Doctorado en Química"/>
    <n v="16616624"/>
    <s v="ALICIA"/>
    <s v="ASÍN"/>
    <s v="VICENTE"/>
    <s v="alicia.asin@alum.unirioja.es"/>
    <s v="2017-18"/>
    <x v="0"/>
    <s v="2019-20"/>
    <d v="2019-07-24T10:37:06"/>
  </r>
  <r>
    <x v="30"/>
    <n v="16633694"/>
    <s v="Doctorado en Química"/>
    <n v="16633694"/>
    <s v="GONZALO"/>
    <s v="MILLÁN"/>
    <s v="FERNÁNDEZ"/>
    <s v="gonzalo.millan@alum.unirioja.es"/>
    <s v="2017-18"/>
    <x v="0"/>
    <s v="2019-20"/>
    <d v="2019-09-10T10:18:40"/>
  </r>
  <r>
    <x v="30"/>
    <n v="16636831"/>
    <s v="Doctorado en Química"/>
    <n v="16636831"/>
    <s v="MÓNICA"/>
    <s v="MARTÍNEZ"/>
    <s v="JUNQUERA"/>
    <s v="monica.martinezj@alum.unirioja.es"/>
    <s v="2017-18"/>
    <x v="0"/>
    <s v="2019-20"/>
    <d v="2019-09-19T12:48:14"/>
  </r>
  <r>
    <x v="30"/>
    <n v="16631800"/>
    <s v="Doctorado en Química"/>
    <n v="16631800"/>
    <s v="INÉS"/>
    <s v="SOLDEVILLA"/>
    <s v="GARRIDO"/>
    <s v="ines.soldevilla@alum.unirioja.es"/>
    <s v="2019-20"/>
    <x v="0"/>
    <s v="2019-20"/>
    <d v="2019-10-01T04:31:39"/>
  </r>
  <r>
    <x v="30"/>
    <n v="16635747"/>
    <s v="Doctorado en Química"/>
    <n v="16635747"/>
    <s v="MÓNICA"/>
    <s v="MARTÍNEZ"/>
    <s v="AGUIRRE"/>
    <s v="monica.martineza@alum.unirioja.es"/>
    <s v="2019-20"/>
    <x v="0"/>
    <s v="2019-20"/>
    <d v="2019-09-26T10:41:51"/>
  </r>
  <r>
    <x v="30"/>
    <s v="AN809150"/>
    <s v="Doctorado en Química"/>
    <s v="AN809150"/>
    <s v="LAURA CAROLINA"/>
    <s v="COCONUBO"/>
    <s v="GUIO"/>
    <s v="laura-carolina.coconubo@alum.unirioja.es"/>
    <s v="2019-20"/>
    <x v="0"/>
    <s v="2019-20"/>
    <d v="2019-10-03T10:53:22"/>
  </r>
  <r>
    <x v="30"/>
    <s v="EH243361"/>
    <s v="Doctorado en Química"/>
    <s v="EH243361"/>
    <s v="KATERYNA"/>
    <s v="TKACHENKO"/>
    <m/>
    <s v="kateryna.tkachenko@alum.unirioja.es"/>
    <s v="2019-20"/>
    <x v="0"/>
    <s v="2019-20"/>
    <d v="2019-09-26T04:08:22"/>
  </r>
  <r>
    <x v="30"/>
    <n v="34283104"/>
    <s v="Doctorado en Química"/>
    <n v="34283104"/>
    <s v="JACOBO"/>
    <s v="SOILÁN"/>
    <s v="SACO"/>
    <s v="jacobo.soilan@alum.unirioja.es"/>
    <s v="2019-20"/>
    <x v="1"/>
    <s v="2019-20"/>
    <d v="2019-11-13T11:34:12"/>
  </r>
  <r>
    <x v="31"/>
    <n v="72795835"/>
    <s v="Doctorado en Matemáticas y Computación"/>
    <n v="72795835"/>
    <s v="DANIEL"/>
    <s v="JORGE"/>
    <s v="POZO"/>
    <s v="daniel.jorgep@alum.unirioja.es"/>
    <s v="2014-15"/>
    <x v="1"/>
    <s v="2019-20"/>
    <d v="2019-09-06T09:56:07"/>
  </r>
  <r>
    <x v="31"/>
    <n v="16632681"/>
    <s v="Doctorado en Matemáticas y Computación"/>
    <n v="16632681"/>
    <s v="PATRICIA"/>
    <s v="PASCUAL"/>
    <s v="ORTIGOSA"/>
    <s v="patricia.pascualo@alum.unirioja.es"/>
    <s v="2016-17"/>
    <x v="0"/>
    <s v="2019-20"/>
    <d v="2019-07-24T10:31:47"/>
  </r>
  <r>
    <x v="31"/>
    <s v="AQ027655"/>
    <s v="Doctorado en Matemáticas y Computación"/>
    <s v="AQ027655"/>
    <s v="JULIAN LEONARDO"/>
    <s v="CUEVAS"/>
    <s v="ROZO"/>
    <s v="julian-leonardo.cuevas@alum.unirioja.es"/>
    <s v="2017-18"/>
    <x v="0"/>
    <s v="2019-20"/>
    <d v="2019-09-05T03:40:08"/>
  </r>
  <r>
    <x v="31"/>
    <n v="16620567"/>
    <s v="Doctorado en Matemáticas y Computación"/>
    <n v="16620567"/>
    <s v="ADRIÁN"/>
    <s v="INÉS"/>
    <s v="ARMAS"/>
    <s v="adrian.ines@alum.unirioja.es"/>
    <s v="2017-18"/>
    <x v="0"/>
    <s v="2019-20"/>
    <d v="2019-07-24T10:25:33"/>
  </r>
  <r>
    <x v="31"/>
    <n v="16628393"/>
    <s v="Doctorado en Matemáticas y Computación"/>
    <n v="16628393"/>
    <s v="JORGE"/>
    <s v="ROLDÁN"/>
    <s v="LÓPEZ"/>
    <s v="jorge.roldanl@alum.unirioja.es"/>
    <s v="2017-18"/>
    <x v="0"/>
    <s v="2019-20"/>
    <d v="2019-07-24T10:26:49"/>
  </r>
  <r>
    <x v="31"/>
    <n v="16632823"/>
    <s v="Doctorado en Matemáticas y Computación"/>
    <n v="16632823"/>
    <s v="MANUEL"/>
    <s v="GARCÍA"/>
    <s v="DOMÍNGUEZ"/>
    <s v="manuel.garciad@alum.unirioja.es"/>
    <s v="2017-18"/>
    <x v="0"/>
    <s v="2019-20"/>
    <d v="2019-07-24T10:27:56"/>
  </r>
  <r>
    <x v="31"/>
    <n v="70886137"/>
    <s v="Doctorado en Matemáticas y Computación"/>
    <n v="70886137"/>
    <s v="LUIS"/>
    <s v="SÁNCHEZ"/>
    <s v="SAN CAYETANO"/>
    <s v="luis.sanchez@alum.unirioja.es"/>
    <s v="2018-19"/>
    <x v="1"/>
    <s v="2019-20"/>
    <d v="2019-07-30T12:49:29"/>
  </r>
  <r>
    <x v="31"/>
    <s v="Y4022996"/>
    <s v="Doctorado en Matemáticas y Computación"/>
    <s v="Y4022996"/>
    <s v="EDNA VIVIANA"/>
    <s v="SEGURA"/>
    <s v="ALVARADO"/>
    <s v="edna-viviana.segura@alum.unirioja.es"/>
    <s v="2018-19"/>
    <x v="0"/>
    <s v="2019-20"/>
    <d v="2019-09-05T10:43:41"/>
  </r>
  <r>
    <x v="31"/>
    <s v="Y4022997"/>
    <s v="Doctorado en Matemáticas y Computación"/>
    <s v="Y4022997"/>
    <s v="HANS MAURICIO"/>
    <s v="CARRILLO"/>
    <s v="HERNÁNDEZ"/>
    <s v="hans-mauricio.carrillo@alum.unirioja.es"/>
    <s v="2018-19"/>
    <x v="0"/>
    <s v="2019-20"/>
    <d v="2019-09-05T10:43:43"/>
  </r>
  <r>
    <x v="31"/>
    <n v="16628965"/>
    <s v="Doctorado en Matemáticas y Computación"/>
    <n v="16628965"/>
    <s v="ÁNGELA"/>
    <s v="CASADO"/>
    <s v="GARCÍA"/>
    <s v="angela.casado@alum.unirioja.es"/>
    <s v="2018-19"/>
    <x v="1"/>
    <s v="2019-20"/>
    <d v="2019-07-25T09:51:45"/>
  </r>
  <r>
    <x v="32"/>
    <n v="16613371"/>
    <s v="Doctorado en Enología, Viticultura y Sostenibilidad"/>
    <n v="16613371"/>
    <s v="MIRIAM"/>
    <s v="GONZÁLEZ"/>
    <s v="LÁZARO"/>
    <s v="mirian.gonzalez@alum.unirioja.es"/>
    <s v="2014-15"/>
    <x v="0"/>
    <s v="2019-20"/>
    <d v="2019-07-26T10:04:21"/>
  </r>
  <r>
    <x v="32"/>
    <s v="Y4232163"/>
    <s v="Doctorado en Enología, Viticultura y Sostenibilidad"/>
    <s v="Y4232163"/>
    <s v="LUIS"/>
    <s v="JIMÉNEZ"/>
    <s v="GARCÍA"/>
    <s v="luis.jimenez@alum.unirioja.es"/>
    <s v="2015-16"/>
    <x v="0"/>
    <s v="2019-20"/>
    <d v="2019-07-30T10:51:10"/>
  </r>
  <r>
    <x v="32"/>
    <s v="Y4232162"/>
    <s v="Doctorado en Enología, Viticultura y Sostenibilidad"/>
    <s v="Y4232162"/>
    <s v="YULIANA GRISEL"/>
    <s v="GARCÍA"/>
    <s v="MARTÍNEZ"/>
    <s v="yuliana-grisel.garcia@alum.unirioja.es"/>
    <s v="2015-16"/>
    <x v="0"/>
    <s v="2019-20"/>
    <d v="2019-07-30T11:05:18"/>
  </r>
  <r>
    <x v="32"/>
    <n v="16589933"/>
    <s v="Doctorado en Enología, Viticultura y Sostenibilidad"/>
    <n v="16589933"/>
    <s v="ALEJANDRO"/>
    <s v="PARRA"/>
    <s v="MANZANARES"/>
    <s v="alejandro.parra@alum.unirioja.es"/>
    <s v="2015-16"/>
    <x v="1"/>
    <s v="2019-20"/>
    <d v="2019-09-06T01:40:04"/>
  </r>
  <r>
    <x v="32"/>
    <n v="72814406"/>
    <s v="Doctorado en Enología, Viticultura y Sostenibilidad"/>
    <n v="72814406"/>
    <s v="CRISTINA"/>
    <s v="MANSO"/>
    <s v="MARTÍNEZ"/>
    <s v="manso.martinez@alum.unirioja.es"/>
    <s v="2015-16"/>
    <x v="0"/>
    <s v="2019-20"/>
    <d v="2019-07-25T03:23:18"/>
  </r>
  <r>
    <x v="32"/>
    <n v="24385708"/>
    <s v="Doctorado en Enología, Viticultura y Sostenibilidad"/>
    <n v="24385708"/>
    <s v="CARMEN"/>
    <s v="BERLANAS"/>
    <s v="VICENTE"/>
    <s v="carmen.berlanas@alum.unirioja.es"/>
    <s v="2015-16"/>
    <x v="0"/>
    <s v="2019-20"/>
    <d v="2019-07-29T01:52:04"/>
  </r>
  <r>
    <x v="32"/>
    <n v="71024313"/>
    <s v="Doctorado en Enología, Viticultura y Sostenibilidad"/>
    <n v="71024313"/>
    <s v="SARA"/>
    <s v="FERRERO"/>
    <s v="DEL TESO"/>
    <s v="sara.ferrero@alum.unirioja.es"/>
    <s v="2016-17"/>
    <x v="0"/>
    <s v="2019-20"/>
    <d v="2019-07-25T02:05:04"/>
  </r>
  <r>
    <x v="32"/>
    <n v="71346955"/>
    <s v="Doctorado en Enología, Viticultura y Sostenibilidad"/>
    <n v="71346955"/>
    <s v="ROCÍO"/>
    <s v="ESCRIBANO"/>
    <s v="VIANA"/>
    <s v="rocio.escribano@alum.unirioja.es"/>
    <s v="2016-17"/>
    <x v="0"/>
    <s v="2019-20"/>
    <d v="2019-09-06T09:06:06"/>
  </r>
  <r>
    <x v="32"/>
    <s v="Y1325527"/>
    <s v="Doctorado en Enología, Viticultura y Sostenibilidad"/>
    <s v="Y1325527"/>
    <s v="SHUYAN"/>
    <s v="LIU"/>
    <m/>
    <s v="shuyan.liu@alum.unirioja.es"/>
    <s v="2016-17"/>
    <x v="0"/>
    <s v="2019-20"/>
    <d v="2019-07-25T06:11:32"/>
  </r>
  <r>
    <x v="32"/>
    <s v="Y5018930"/>
    <s v="Doctorado en Enología, Viticultura y Sostenibilidad"/>
    <s v="Y5018930"/>
    <s v="GASTON"/>
    <s v="GUTIÉRREZ"/>
    <s v="GAMBOA"/>
    <s v="gaston.gutierrez@alum.unirioja.es"/>
    <s v="2016-17"/>
    <x v="0"/>
    <s v="2019-20"/>
    <d v="2019-07-30T10:29:43"/>
  </r>
  <r>
    <x v="32"/>
    <n v="16609517"/>
    <s v="Doctorado en Enología, Viticultura y Sostenibilidad"/>
    <n v="16609517"/>
    <s v="CRISTINA"/>
    <s v="PESQUERA"/>
    <s v="ALEGRÍA"/>
    <s v="cristina.pesquera@alum.unirioja.es"/>
    <s v="2017-18"/>
    <x v="0"/>
    <s v="2019-20"/>
    <d v="2019-07-24T12:56:15"/>
  </r>
  <r>
    <x v="32"/>
    <n v="16624705"/>
    <s v="Doctorado en Enología, Viticultura y Sostenibilidad"/>
    <n v="16624705"/>
    <s v="MARIA GLORIA"/>
    <s v="SAENZ"/>
    <s v="ROMO"/>
    <s v="maria-gloria.saenz@alum.unirioja.es"/>
    <s v="2017-18"/>
    <x v="0"/>
    <s v="2019-20"/>
    <d v="2019-07-24T12:03:00"/>
  </r>
  <r>
    <x v="32"/>
    <n v="53285035"/>
    <s v="Doctorado en Enología, Viticultura y Sostenibilidad"/>
    <n v="53285035"/>
    <s v="ARIADNA"/>
    <s v="VEAS"/>
    <s v="BERNAL"/>
    <s v="ariadna.veas@alum.unirioja.es"/>
    <s v="2017-18"/>
    <x v="0"/>
    <s v="2019-20"/>
    <d v="2019-09-05T06:03:50"/>
  </r>
  <r>
    <x v="32"/>
    <n v="71550409"/>
    <s v="Doctorado en Enología, Viticultura y Sostenibilidad"/>
    <n v="71550409"/>
    <s v="RUBÉN"/>
    <s v="BLANCO"/>
    <s v="PÉREZ"/>
    <s v="ruben.blanco@alum.unirioja.es"/>
    <s v="2017-18"/>
    <x v="0"/>
    <s v="2019-20"/>
    <d v="2019-07-25T12:24:13"/>
  </r>
  <r>
    <x v="32"/>
    <n v="76629951"/>
    <s v="Doctorado en Enología, Viticultura y Sostenibilidad"/>
    <n v="76629951"/>
    <s v="FERNANDO"/>
    <s v="PALACIOS"/>
    <s v="LÓPEZ"/>
    <s v="fernando.palacios@alum.unirioja.es"/>
    <s v="2017-18"/>
    <x v="0"/>
    <s v="2019-20"/>
    <d v="2019-07-25T02:06:50"/>
  </r>
  <r>
    <x v="32"/>
    <n v="16625726"/>
    <s v="Doctorado en Enología, Viticultura y Sostenibilidad"/>
    <n v="16625726"/>
    <s v="LAURA"/>
    <s v="ALTI"/>
    <s v="PALACIOS"/>
    <s v="laura.alti@alum.unirioja.es"/>
    <s v="2017-18"/>
    <x v="0"/>
    <s v="2019-20"/>
    <d v="2019-07-29T05:02:01"/>
  </r>
  <r>
    <x v="32"/>
    <n v="16631410"/>
    <s v="Doctorado en Enología, Viticultura y Sostenibilidad"/>
    <n v="16631410"/>
    <s v="SANDRA"/>
    <s v="MARÍN"/>
    <s v="SAN ROMÁN"/>
    <s v="sandra.marin@alum.unirioja.es"/>
    <s v="2018-19"/>
    <x v="0"/>
    <s v="2019-20"/>
    <d v="2019-07-24T09:03:29"/>
  </r>
  <r>
    <x v="32"/>
    <n v="2308549"/>
    <s v="Doctorado en Enología, Viticultura y Sostenibilidad"/>
    <n v="2308549"/>
    <s v="ANDREA"/>
    <s v="MARTÍN"/>
    <s v="GUINDAL"/>
    <s v="andrea.martin@alum.unirioja.es"/>
    <s v="2018-19"/>
    <x v="0"/>
    <s v="2019-20"/>
    <d v="2019-07-24T12:45:30"/>
  </r>
  <r>
    <x v="32"/>
    <n v="16614815"/>
    <s v="Doctorado en Enología, Viticultura y Sostenibilidad"/>
    <n v="16614815"/>
    <s v="REBECA"/>
    <s v="MURILLO"/>
    <s v="PEÑA"/>
    <s v="rebeca.murillo@alum.unirioja.es"/>
    <s v="2019-20"/>
    <x v="0"/>
    <s v="2019-20"/>
    <d v="2019-10-03T08:58:58"/>
  </r>
  <r>
    <x v="32"/>
    <n v="16629835"/>
    <s v="Doctorado en Enología, Viticultura y Sostenibilidad"/>
    <n v="16629835"/>
    <s v="DIEGO"/>
    <s v="CANALEJO"/>
    <s v="COLLADO"/>
    <s v="diego.canalejo@alum.unirioja.es"/>
    <s v="2019-20"/>
    <x v="0"/>
    <s v="2019-20"/>
    <d v="2019-09-26T12:04:00"/>
  </r>
  <r>
    <x v="32"/>
    <n v="16642804"/>
    <s v="Doctorado en Enología, Viticultura y Sostenibilidad"/>
    <n v="16642804"/>
    <s v="IGNACIO"/>
    <s v="VICENTE"/>
    <s v="DÍEZ"/>
    <s v="ignacio.vicente@alum.unirioja.es"/>
    <s v="2019-20"/>
    <x v="0"/>
    <s v="2019-20"/>
    <d v="2019-10-01T02:21:28"/>
  </r>
  <r>
    <x v="32"/>
    <n v="5331207"/>
    <s v="Doctorado en Enología, Viticultura y Sostenibilidad"/>
    <n v="5331207"/>
    <s v="NOELIA"/>
    <s v="ALAÑÓN"/>
    <s v="SÁNCHEZ"/>
    <s v="noelia.alanon@alum.unirioja.es"/>
    <s v="2019-20"/>
    <x v="0"/>
    <s v="2019-20"/>
    <d v="2019-09-26T01:08:56"/>
  </r>
  <r>
    <x v="33"/>
    <n v="16564618"/>
    <s v="Grado en Ingeniería Informática"/>
    <n v="16564618"/>
    <s v="SANTOS"/>
    <s v="NANCLARES"/>
    <s v="ESPINOSA"/>
    <s v="santos.nanclares@alum.unirioja.es"/>
    <s v="2011-12"/>
    <x v="0"/>
    <s v="2019-20"/>
    <d v="2019-07-25T11:49:17"/>
  </r>
  <r>
    <x v="33"/>
    <n v="72794544"/>
    <s v="Grado en Ingeniería Informática"/>
    <n v="72794544"/>
    <s v="MARÍA PILAR"/>
    <s v="ABAD"/>
    <s v="FERNÁNDEZ"/>
    <s v="maria-pilar.abad@alum.unirioja.es"/>
    <s v="2013-14"/>
    <x v="0"/>
    <s v="2019-20"/>
    <d v="2019-09-25T10:18:50"/>
  </r>
  <r>
    <x v="33"/>
    <n v="16635606"/>
    <s v="Grado en Ingeniería Informática"/>
    <n v="16635606"/>
    <s v="RODRIGO"/>
    <s v="CÁMARA"/>
    <s v="HERNÁEZ"/>
    <s v="rodrigo.camara@alum.unirioja.es"/>
    <s v="2013-14"/>
    <x v="0"/>
    <s v="2019-20"/>
    <d v="2019-08-27T08:03:40"/>
  </r>
  <r>
    <x v="33"/>
    <n v="72799746"/>
    <s v="Grado en Ingeniería Informática"/>
    <n v="72799746"/>
    <s v="JORGE"/>
    <s v="BELLA"/>
    <s v="SÁENZ DE INESTRILLAS"/>
    <s v="jorge.bella@alum.unirioja.es"/>
    <s v="2013-14"/>
    <x v="0"/>
    <s v="2019-20"/>
    <d v="2019-07-28T07:15:03"/>
  </r>
  <r>
    <x v="33"/>
    <n v="16610864"/>
    <s v="Grado en Ingeniería Informática"/>
    <n v="16610864"/>
    <s v="VÍCTOR"/>
    <s v="MORGA"/>
    <s v="MARCHAL"/>
    <s v="victor.morga@alum.unirioja.es"/>
    <s v="2013-14"/>
    <x v="0"/>
    <s v="2019-20"/>
    <d v="2019-07-29T11:07:53"/>
  </r>
  <r>
    <x v="33"/>
    <n v="16632188"/>
    <s v="Grado en Ingeniería Informática"/>
    <n v="16632188"/>
    <s v="MARCOS"/>
    <s v="MARTÍNEZ"/>
    <s v="LANCHARES"/>
    <s v="marcos.martinezl@alum.unirioja.es"/>
    <s v="2014-15"/>
    <x v="0"/>
    <s v="2019-20"/>
    <d v="2019-07-24T04:37:30"/>
  </r>
  <r>
    <x v="33"/>
    <n v="18077159"/>
    <s v="Grado en Ingeniería Informática"/>
    <n v="18077159"/>
    <s v="REGINA"/>
    <s v="OCHOA"/>
    <s v="ESQUIU"/>
    <s v="regina.ochoa@alum.unirioja.es"/>
    <s v="2014-15"/>
    <x v="0"/>
    <s v="2019-20"/>
    <d v="2019-07-24T12:10:50"/>
  </r>
  <r>
    <x v="33"/>
    <n v="16637958"/>
    <s v="Grado en Ingeniería Informática"/>
    <n v="16637958"/>
    <s v="GUILLERMO"/>
    <s v="PÉREZ"/>
    <s v="LORENZO"/>
    <s v="guillermo.perezl@alum.unirioja.es"/>
    <s v="2014-15"/>
    <x v="0"/>
    <s v="2019-20"/>
    <d v="2019-07-28T07:07:54"/>
  </r>
  <r>
    <x v="33"/>
    <n v="16629099"/>
    <s v="Grado en Ingeniería Informática"/>
    <n v="16629099"/>
    <s v="HÉCTOR"/>
    <s v="GUTIÉRREZ"/>
    <s v="MUÑOZ"/>
    <s v="hector.gutierrez@alum.unirioja.es"/>
    <s v="2014-15"/>
    <x v="0"/>
    <s v="2019-20"/>
    <d v="2019-09-23T09:25:49"/>
  </r>
  <r>
    <x v="33"/>
    <n v="16625355"/>
    <s v="Grado en Ingeniería Informática"/>
    <n v="16625355"/>
    <s v="CRISTINA"/>
    <s v="PLAZA"/>
    <s v="ROJO"/>
    <s v="cristina.plaza@alum.unirioja.es"/>
    <s v="2014-15"/>
    <x v="1"/>
    <s v="2019-20"/>
    <d v="2019-07-26T08:24:11"/>
  </r>
  <r>
    <x v="33"/>
    <n v="16628417"/>
    <s v="Grado en Ingeniería Informática"/>
    <n v="16628417"/>
    <s v="CARLOS"/>
    <s v="AGUDO"/>
    <s v="POSTIGO"/>
    <s v="carlos.agudo@alum.unirioja.es"/>
    <s v="2014-15"/>
    <x v="0"/>
    <s v="2019-20"/>
    <d v="2019-07-24T05:50:06"/>
  </r>
  <r>
    <x v="33"/>
    <n v="16643226"/>
    <s v="Grado en Ingeniería Informática"/>
    <n v="16643226"/>
    <s v="SERGIO"/>
    <s v="CLAVIJO"/>
    <s v="GONZÁLEZ"/>
    <s v="sergio.clavijog@alum.unirioja.es"/>
    <s v="2015-16"/>
    <x v="0"/>
    <s v="2019-20"/>
    <d v="2019-07-24T08:22:30"/>
  </r>
  <r>
    <x v="33"/>
    <n v="18074445"/>
    <s v="Grado en Ingeniería Informática"/>
    <n v="18074445"/>
    <s v="ALEJANDRO"/>
    <s v="RUIZ-OLALLA"/>
    <s v="MOURE"/>
    <s v="alejandro.ruiz-olalla@alum.unirioja.es"/>
    <s v="2015-16"/>
    <x v="0"/>
    <s v="2019-20"/>
    <d v="2019-07-24T12:08:58"/>
  </r>
  <r>
    <x v="33"/>
    <n v="18084673"/>
    <s v="Grado en Ingeniería Informática"/>
    <n v="18084673"/>
    <s v="IGNACIO ANDRÉS"/>
    <s v="JORQUERA"/>
    <s v="FERRAT"/>
    <s v="ignacio-andres.jorquera@alum.unirioja.es"/>
    <s v="2015-16"/>
    <x v="0"/>
    <s v="2019-20"/>
    <d v="2019-07-24T02:13:35"/>
  </r>
  <r>
    <x v="33"/>
    <s v="Y0886185"/>
    <s v="Grado en Ingeniería Informática"/>
    <s v="Y0886185"/>
    <s v="ALIN EMANUEL"/>
    <s v="BANITA"/>
    <s v="BANITA"/>
    <s v="alin-emanuel.banita@alum.unirioja.es"/>
    <s v="2015-16"/>
    <x v="0"/>
    <s v="2019-20"/>
    <d v="2019-07-24T12:51:28"/>
  </r>
  <r>
    <x v="33"/>
    <n v="18081660"/>
    <s v="Grado en Ingeniería Informática"/>
    <n v="18081660"/>
    <s v="IGNACIO"/>
    <s v="MARTÍNEZ"/>
    <s v="PÉREZ"/>
    <s v="ignacio.martinez@alum.unirioja.es"/>
    <s v="2015-16"/>
    <x v="0"/>
    <s v="2019-20"/>
    <d v="2019-07-25T11:26:36"/>
  </r>
  <r>
    <x v="33"/>
    <s v="X8426600"/>
    <s v="Grado en Ingeniería Informática"/>
    <s v="X8426600"/>
    <s v="HAMZA"/>
    <s v="ZENBI"/>
    <m/>
    <s v="hamza.zenbi@alum.unirioja.es"/>
    <s v="2015-16"/>
    <x v="0"/>
    <s v="2019-20"/>
    <d v="2019-07-24T02:49:29"/>
  </r>
  <r>
    <x v="33"/>
    <n v="18077970"/>
    <s v="Grado en Ingeniería Informática"/>
    <n v="18077970"/>
    <s v="CHRISTIAN"/>
    <s v="MARAÑÓN"/>
    <s v="MANGADO"/>
    <s v="christian.maranon@alum.unirioja.es"/>
    <s v="2015-16"/>
    <x v="0"/>
    <s v="2019-20"/>
    <d v="2019-07-25T08:49:25"/>
  </r>
  <r>
    <x v="33"/>
    <n v="18077968"/>
    <s v="Grado en Ingeniería Informática"/>
    <n v="18077968"/>
    <s v="ISRAEL"/>
    <s v="MARAÑÓN"/>
    <s v="MANGADO"/>
    <s v="israel.maranon@alum.unirioja.es"/>
    <s v="2015-16"/>
    <x v="0"/>
    <s v="2019-20"/>
    <d v="2019-07-25T08:41:14"/>
  </r>
  <r>
    <x v="33"/>
    <n v="16620886"/>
    <s v="Grado en Ingeniería Informática"/>
    <n v="16620886"/>
    <s v="ANDREA"/>
    <s v="LARA"/>
    <s v="MANZANARES"/>
    <s v="andrea.lara@alum.unirioja.es"/>
    <s v="2015-16"/>
    <x v="0"/>
    <s v="2019-20"/>
    <d v="2019-07-24T12:00:20"/>
  </r>
  <r>
    <x v="33"/>
    <n v="18079854"/>
    <s v="Grado en Ingeniería Informática"/>
    <n v="18079854"/>
    <s v="BORJA"/>
    <s v="VÁZQUEZ"/>
    <s v="CUESTA"/>
    <s v="borja.vazquez@alum.unirioja.es"/>
    <s v="2015-16"/>
    <x v="0"/>
    <s v="2019-20"/>
    <d v="2019-07-25T08:04:04"/>
  </r>
  <r>
    <x v="33"/>
    <n v="71350541"/>
    <s v="Grado en Ingeniería Informática"/>
    <n v="71350541"/>
    <s v="JERAI"/>
    <s v="FERRADÁS"/>
    <s v="GUTIÉRREZ"/>
    <s v="jerai.ferradas@alum.unirioja.es"/>
    <s v="2015-16"/>
    <x v="0"/>
    <s v="2019-20"/>
    <d v="2019-07-25T12:23:21"/>
  </r>
  <r>
    <x v="33"/>
    <n v="18078599"/>
    <s v="Grado en Ingeniería Informática"/>
    <n v="18078599"/>
    <s v="ALEJANDRO"/>
    <s v="MAHILLO"/>
    <s v="CAZORLA"/>
    <s v="alejandro.mahillo@alum.unirioja.es"/>
    <s v="2015-16"/>
    <x v="0"/>
    <s v="2019-20"/>
    <d v="2019-07-26T11:08:39"/>
  </r>
  <r>
    <x v="33"/>
    <n v="72899057"/>
    <s v="Grado en Ingeniería Informática"/>
    <n v="72899057"/>
    <s v="MANUEL"/>
    <s v="BOÍLLOS"/>
    <s v="GARCÍA"/>
    <s v="manuel.boillos@alum.unirioja.es"/>
    <s v="2015-16"/>
    <x v="0"/>
    <s v="2019-20"/>
    <d v="2019-07-26T01:30:04"/>
  </r>
  <r>
    <x v="33"/>
    <n v="16636597"/>
    <s v="Grado en Ingeniería Informática"/>
    <n v="16636597"/>
    <s v="ALBERTO"/>
    <s v="RUIZ"/>
    <s v="JIMÉNEZ"/>
    <s v="alberto.ruiz@alum.unirioja.es"/>
    <s v="2015-16"/>
    <x v="0"/>
    <s v="2019-20"/>
    <d v="2019-07-25T03:35:17"/>
  </r>
  <r>
    <x v="33"/>
    <n v="18081015"/>
    <s v="Grado en Ingeniería Informática"/>
    <n v="18081015"/>
    <s v="DIEGO"/>
    <s v="MARÍN"/>
    <s v="MARTÍNEZ"/>
    <s v="diego.marinm@alum.unirioja.es"/>
    <s v="2015-16"/>
    <x v="0"/>
    <s v="2019-20"/>
    <d v="2019-07-24T12:33:00"/>
  </r>
  <r>
    <x v="33"/>
    <n v="18076620"/>
    <s v="Grado en Ingeniería Informática"/>
    <n v="18076620"/>
    <s v="JEAN FRANCO"/>
    <s v="TIRAVANTTI"/>
    <s v="BILBAO"/>
    <s v="jean-franco.tiravantti@alum.unirioja.es"/>
    <s v="2015-16"/>
    <x v="0"/>
    <s v="2019-20"/>
    <d v="2019-07-27T08:56:44"/>
  </r>
  <r>
    <x v="33"/>
    <n v="16603534"/>
    <s v="Grado en Ingeniería Informática"/>
    <n v="16603534"/>
    <s v="ALBERTO"/>
    <s v="DÍEZ"/>
    <s v="FRÍAS"/>
    <s v="alberto.diezfr@alum.unirioja.es"/>
    <s v="2015-16"/>
    <x v="1"/>
    <s v="2019-20"/>
    <d v="2019-07-24T12:01:51"/>
  </r>
  <r>
    <x v="33"/>
    <n v="53568263"/>
    <s v="Grado en Ingeniería Informática"/>
    <n v="53568263"/>
    <s v="RICHARD PATRICK"/>
    <s v="ALCÁNTARA"/>
    <s v="VILLA"/>
    <s v="richard.alcantara@alum.unirioja.es"/>
    <s v="2015-16"/>
    <x v="0"/>
    <s v="2019-20"/>
    <d v="2019-07-24T06:21:06"/>
  </r>
  <r>
    <x v="33"/>
    <n v="16634882"/>
    <s v="Grado en Ingeniería Informática"/>
    <n v="16634882"/>
    <s v="LUCAS"/>
    <s v="FERNÁNDEZ"/>
    <s v="CEDRÓN"/>
    <s v="lucas.fernandez@alum.unirioja.es"/>
    <s v="2015-16"/>
    <x v="0"/>
    <s v="2019-20"/>
    <d v="2019-08-20T08:34:08"/>
  </r>
  <r>
    <x v="33"/>
    <n v="74391612"/>
    <s v="Grado en Ingeniería Informática"/>
    <n v="74391612"/>
    <s v="DANIEL"/>
    <s v="SÁNCHEZ"/>
    <s v="FERNÁNDEZ"/>
    <s v="daniel.sanchezf@alum.unirioja.es"/>
    <s v="2015-16"/>
    <x v="0"/>
    <s v="2019-20"/>
    <d v="2019-07-24T12:06:56"/>
  </r>
  <r>
    <x v="33"/>
    <n v="16633026"/>
    <s v="Grado en Ingeniería Informática"/>
    <n v="16633026"/>
    <s v="ANDRÉS"/>
    <s v="GARCÍA"/>
    <s v="GARCÍA"/>
    <s v="andres.garciag@alum.unirioja.es"/>
    <s v="2015-16"/>
    <x v="0"/>
    <s v="2019-20"/>
    <d v="2019-07-24T08:24:30"/>
  </r>
  <r>
    <x v="33"/>
    <n v="18074144"/>
    <s v="Grado en Ingeniería Informática"/>
    <n v="18074144"/>
    <s v="ANTONIO"/>
    <s v="RUBIO"/>
    <s v="LOSCERTALES"/>
    <s v="antonio.rubio@alum.unirioja.es"/>
    <s v="2015-16"/>
    <x v="0"/>
    <s v="2019-20"/>
    <d v="2019-07-25T01:57:22"/>
  </r>
  <r>
    <x v="33"/>
    <n v="21045859"/>
    <s v="Grado en Ingeniería Informática"/>
    <n v="21045859"/>
    <s v="ALBERTO"/>
    <s v="BARCELONA"/>
    <s v="MUÑOZ"/>
    <s v="alberto.barcelona@alum.unirioja.es"/>
    <s v="2015-16"/>
    <x v="0"/>
    <s v="2019-20"/>
    <d v="2019-07-29T01:04:40"/>
  </r>
  <r>
    <x v="33"/>
    <n v="16635488"/>
    <s v="Grado en Ingeniería Informática"/>
    <n v="16635488"/>
    <s v="ANDRÉS"/>
    <s v="RUIZ-CLAVIJO"/>
    <s v="PÉREZ"/>
    <s v="andres.ruiz-clavijo@alum.unirioja.es"/>
    <s v="2015-16"/>
    <x v="0"/>
    <s v="2019-20"/>
    <d v="2019-07-24T12:42:58"/>
  </r>
  <r>
    <x v="33"/>
    <n v="16637712"/>
    <s v="Grado en Ingeniería Informática"/>
    <n v="16637712"/>
    <s v="JOSÉ"/>
    <s v="GARCÍA"/>
    <s v="HIDALGO"/>
    <s v="jose.garciah@alum.unirioja.es"/>
    <s v="2016-17"/>
    <x v="0"/>
    <s v="2019-20"/>
    <d v="2019-07-24T12:01:15"/>
  </r>
  <r>
    <x v="33"/>
    <n v="16637448"/>
    <s v="Grado en Ingeniería Informática"/>
    <n v="16637448"/>
    <s v="DAVID"/>
    <s v="LACALLE"/>
    <s v="CASTILLO"/>
    <s v="david.lacalle@alum.unirioja.es"/>
    <s v="2016-17"/>
    <x v="0"/>
    <s v="2019-20"/>
    <d v="2019-07-24T12:04:02"/>
  </r>
  <r>
    <x v="33"/>
    <n v="16630419"/>
    <s v="Grado en Ingeniería Informática"/>
    <n v="16630419"/>
    <s v="ROMÁN"/>
    <s v="FERNÁNDEZ"/>
    <s v="GARCÍA"/>
    <s v="roman.fernandez@alum.unirioja.es"/>
    <s v="2016-17"/>
    <x v="0"/>
    <s v="2019-20"/>
    <d v="2019-07-28T09:09:39"/>
  </r>
  <r>
    <x v="33"/>
    <n v="16635555"/>
    <s v="Grado en Ingeniería Informática"/>
    <n v="16635555"/>
    <s v="LUIS"/>
    <s v="CABEZÓN"/>
    <s v="MANCHADO"/>
    <s v="luis.cabezon@alum.unirioja.es"/>
    <s v="2016-17"/>
    <x v="0"/>
    <s v="2019-20"/>
    <d v="2019-07-24T12:00:59"/>
  </r>
  <r>
    <x v="33"/>
    <n v="16636916"/>
    <s v="Grado en Ingeniería Informática"/>
    <n v="16636916"/>
    <s v="SERGIO"/>
    <s v="GARRIDO"/>
    <s v="LÓPEZ"/>
    <s v="sergio.garridol@alum.unirioja.es"/>
    <s v="2016-17"/>
    <x v="0"/>
    <s v="2019-20"/>
    <d v="2019-07-24T12:42:22"/>
  </r>
  <r>
    <x v="33"/>
    <n v="18078889"/>
    <s v="Grado en Ingeniería Informática"/>
    <n v="18078889"/>
    <s v="RICARDO"/>
    <s v="CALLE"/>
    <s v="VELASCO"/>
    <s v="ricardo.calle@alum.unirioja.es"/>
    <s v="2016-17"/>
    <x v="0"/>
    <s v="2019-20"/>
    <d v="2019-07-24T12:03:48"/>
  </r>
  <r>
    <x v="33"/>
    <n v="18189132"/>
    <s v="Grado en Ingeniería Informática"/>
    <n v="18189132"/>
    <s v="CHRISTIAN STALIN"/>
    <s v="BENALCÁZAR"/>
    <s v="ADRIÁN"/>
    <s v="christian.benalcazar@alum.unirioja.es"/>
    <s v="2016-17"/>
    <x v="0"/>
    <s v="2019-20"/>
    <d v="2019-07-24T06:21:35"/>
  </r>
  <r>
    <x v="33"/>
    <n v="18083153"/>
    <s v="Grado en Ingeniería Informática"/>
    <n v="18083153"/>
    <s v="PABLO"/>
    <s v="MENDOZA"/>
    <s v="GARCÍA"/>
    <s v="pablo.mendoza@alum.unirioja.es"/>
    <s v="2016-17"/>
    <x v="0"/>
    <s v="2019-20"/>
    <d v="2019-07-24T12:04:36"/>
  </r>
  <r>
    <x v="33"/>
    <n v="72172746"/>
    <s v="Grado en Ingeniería Informática"/>
    <n v="72172746"/>
    <s v="ÁLVARO"/>
    <s v="CAÑAL"/>
    <s v="GARCÍA"/>
    <s v="alvaro.canal@alum.unirioja.es"/>
    <s v="2016-17"/>
    <x v="0"/>
    <s v="2019-20"/>
    <d v="2019-07-24T12:00:59"/>
  </r>
  <r>
    <x v="33"/>
    <n v="21045714"/>
    <s v="Grado en Ingeniería Informática"/>
    <n v="21045714"/>
    <s v="JULIA"/>
    <s v="CORTÉS"/>
    <s v="DUEÑAS"/>
    <s v="julia.cortes@alum.unirioja.es"/>
    <s v="2016-17"/>
    <x v="0"/>
    <s v="2019-20"/>
    <d v="2019-07-24T12:00:41"/>
  </r>
  <r>
    <x v="33"/>
    <n v="18081673"/>
    <s v="Grado en Ingeniería Informática"/>
    <n v="18081673"/>
    <s v="JOHN ALEXANDER"/>
    <s v="MONTES"/>
    <s v="LÓPEZ"/>
    <s v="john-alexander.montes@alum.unirioja.es"/>
    <s v="2016-17"/>
    <x v="0"/>
    <s v="2019-20"/>
    <d v="2019-07-25T12:18:43"/>
  </r>
  <r>
    <x v="33"/>
    <n v="17496578"/>
    <s v="Grado en Ingeniería Informática"/>
    <n v="17496578"/>
    <s v="RODRIGO"/>
    <s v="TOMÉ"/>
    <s v="NIETO"/>
    <s v="rodrigo.tome@alum.unirioja.es"/>
    <s v="2016-17"/>
    <x v="0"/>
    <s v="2019-20"/>
    <d v="2019-07-24T12:19:44"/>
  </r>
  <r>
    <x v="33"/>
    <n v="16631897"/>
    <s v="Grado en Ingeniería Informática"/>
    <n v="16631897"/>
    <s v="FERNANDO"/>
    <s v="ORTIZ"/>
    <s v="CACEO"/>
    <s v="fernando.ortizc@alum.unirioja.es"/>
    <s v="2016-17"/>
    <x v="0"/>
    <s v="2019-20"/>
    <d v="2019-07-24T12:57:40"/>
  </r>
  <r>
    <x v="33"/>
    <n v="21045323"/>
    <s v="Grado en Ingeniería Informática"/>
    <n v="21045323"/>
    <s v="ALMUDENA"/>
    <s v="GÓMEZ"/>
    <s v="MORENO"/>
    <s v="almudena.gomez@alum.unirioja.es"/>
    <s v="2016-17"/>
    <x v="0"/>
    <s v="2019-20"/>
    <d v="2019-07-24T03:22:01"/>
  </r>
  <r>
    <x v="33"/>
    <n v="18077267"/>
    <s v="Grado en Ingeniería Informática"/>
    <n v="18077267"/>
    <s v="MARINA"/>
    <s v="BLANCO"/>
    <s v="IGLESIAS"/>
    <s v="marina.blancoi@alum.unirioja.es"/>
    <s v="2016-17"/>
    <x v="0"/>
    <s v="2019-20"/>
    <d v="2019-07-24T12:23:34"/>
  </r>
  <r>
    <x v="33"/>
    <n v="16635853"/>
    <s v="Grado en Ingeniería Informática"/>
    <n v="16635853"/>
    <s v="CARLOS"/>
    <s v="MARTÍNEZ"/>
    <s v="TORCELLY"/>
    <s v="carlos.martinezt@alum.unirioja.es"/>
    <s v="2016-17"/>
    <x v="0"/>
    <s v="2019-20"/>
    <d v="2019-07-24T12:01:12"/>
  </r>
  <r>
    <x v="33"/>
    <n v="16633791"/>
    <s v="Grado en Ingeniería Informática"/>
    <n v="16633791"/>
    <s v="ADRIÁN"/>
    <s v="GARCÍA"/>
    <s v="VILLALTA"/>
    <s v="adrian.garciav@alum.unirioja.es"/>
    <s v="2016-17"/>
    <x v="0"/>
    <s v="2019-20"/>
    <d v="2019-07-24T01:34:43"/>
  </r>
  <r>
    <x v="33"/>
    <n v="18078631"/>
    <s v="Grado en Ingeniería Informática"/>
    <n v="18078631"/>
    <s v="DÁVIDE"/>
    <s v="PÉREZ"/>
    <s v="SCHIAVARELLI"/>
    <s v="davide.perez@alum.unirioja.es"/>
    <s v="2016-17"/>
    <x v="0"/>
    <s v="2019-20"/>
    <d v="2019-07-24T12:36:16"/>
  </r>
  <r>
    <x v="33"/>
    <n v="18079704"/>
    <s v="Grado en Ingeniería Informática"/>
    <n v="18079704"/>
    <s v="LUCÍA"/>
    <s v="TAMBO"/>
    <s v="CORTES"/>
    <s v="lucia.tambo@alum.unirioja.es"/>
    <s v="2016-17"/>
    <x v="0"/>
    <s v="2019-20"/>
    <d v="2019-07-25T11:03:44"/>
  </r>
  <r>
    <x v="33"/>
    <n v="16637304"/>
    <s v="Grado en Ingeniería Informática"/>
    <n v="16637304"/>
    <s v="DIEGO"/>
    <s v="RUDIEZ"/>
    <s v="GÓMEZ"/>
    <s v="diego.rudiez@alum.unirioja.es"/>
    <s v="2016-17"/>
    <x v="0"/>
    <s v="2019-20"/>
    <d v="2019-07-24T12:04:06"/>
  </r>
  <r>
    <x v="33"/>
    <n v="18087750"/>
    <s v="Grado en Ingeniería Informática"/>
    <n v="18087750"/>
    <s v="SERGIO"/>
    <s v="LEIVA"/>
    <s v="VILLOSLADA"/>
    <s v="sergio.leiva@alum.unirioja.es"/>
    <s v="2016-17"/>
    <x v="0"/>
    <s v="2019-20"/>
    <d v="2019-07-24T12:56:57"/>
  </r>
  <r>
    <x v="33"/>
    <n v="16637234"/>
    <s v="Grado en Ingeniería Informática"/>
    <n v="16637234"/>
    <s v="DAVID"/>
    <s v="GONZÁLEZ"/>
    <s v="ROMERO"/>
    <s v="david.gonzalezr@alum.unirioja.es"/>
    <s v="2016-17"/>
    <x v="0"/>
    <s v="2019-20"/>
    <d v="2019-07-25T03:13:24"/>
  </r>
  <r>
    <x v="33"/>
    <n v="18074311"/>
    <s v="Grado en Ingeniería Informática"/>
    <n v="18074311"/>
    <s v="MILLÁN"/>
    <s v="SANTAMARÍA"/>
    <s v="SACRISTÁN"/>
    <s v="millan.santamaria@alum.unirioja.es"/>
    <s v="2016-17"/>
    <x v="0"/>
    <s v="2019-20"/>
    <d v="2019-07-24T12:02:19"/>
  </r>
  <r>
    <x v="33"/>
    <n v="18085056"/>
    <s v="Grado en Ingeniería Informática"/>
    <n v="18085056"/>
    <s v="GUILLERMO"/>
    <s v="LOBERA"/>
    <s v="GARCIA"/>
    <s v="guillermo.lobera@alum.unirioja.es"/>
    <s v="2016-17"/>
    <x v="0"/>
    <s v="2019-20"/>
    <d v="2019-07-24T12:05:42"/>
  </r>
  <r>
    <x v="33"/>
    <n v="18076294"/>
    <s v="Grado en Ingeniería Informática"/>
    <n v="18076294"/>
    <s v="PATRICIA"/>
    <s v="VALLEJO"/>
    <s v="FERNÁNDEZ"/>
    <s v="patricia.vallejo@alum.unirioja.es"/>
    <s v="2016-17"/>
    <x v="0"/>
    <s v="2019-20"/>
    <d v="2019-07-30T02:16:53"/>
  </r>
  <r>
    <x v="33"/>
    <n v="16629266"/>
    <s v="Grado en Ingeniería Informática"/>
    <n v="16629266"/>
    <s v="NEREA"/>
    <s v="MARTÍNEZ"/>
    <s v="ALONSO"/>
    <s v="nerea.martineza@alum.unirioja.es"/>
    <s v="2016-17"/>
    <x v="0"/>
    <s v="2019-20"/>
    <d v="2019-09-16T09:21:22"/>
  </r>
  <r>
    <x v="33"/>
    <n v="16635848"/>
    <s v="Grado en Ingeniería Informática"/>
    <n v="16635848"/>
    <s v="FERMIN"/>
    <s v="JIMENEZ"/>
    <s v="ALFARO"/>
    <s v="fermin.jimenez@alum.unirioja.es"/>
    <s v="2016-17"/>
    <x v="1"/>
    <s v="2019-20"/>
    <d v="2019-07-24T12:03:51"/>
  </r>
  <r>
    <x v="33"/>
    <n v="16627445"/>
    <s v="Grado en Ingeniería Informática"/>
    <n v="16627445"/>
    <s v="MIGUEL"/>
    <s v="MORENO"/>
    <s v="PASTOR"/>
    <s v="miguel.morenop@alum.unirioja.es"/>
    <s v="2016-17"/>
    <x v="0"/>
    <s v="2019-20"/>
    <d v="2019-07-24T12:00:25"/>
  </r>
  <r>
    <x v="33"/>
    <n v="16621037"/>
    <s v="Grado en Ingeniería Informática"/>
    <n v="16621037"/>
    <s v="SILVIA"/>
    <s v="FERNANDEZ"/>
    <s v="JIMENEZ"/>
    <s v="silvia.fernandezj@alum.unirioja.es"/>
    <s v="2016-17"/>
    <x v="1"/>
    <s v="2019-20"/>
    <d v="2019-07-24T12:00:23"/>
  </r>
  <r>
    <x v="33"/>
    <n v="78814990"/>
    <s v="Grado en Ingeniería Informática"/>
    <n v="78814990"/>
    <s v="MAYELING MILAGROS"/>
    <s v="MENDOZA"/>
    <s v="ESPINAL"/>
    <s v="mayeling-milagros.mendoza@alum.unirioja.es"/>
    <s v="2016-17"/>
    <x v="1"/>
    <s v="2019-20"/>
    <d v="2019-09-05T11:53:42"/>
  </r>
  <r>
    <x v="33"/>
    <n v="17499120"/>
    <s v="Grado en Ingeniería Informática"/>
    <n v="17499120"/>
    <s v="MIRIAM"/>
    <s v="BAYO"/>
    <s v="CANO"/>
    <s v="miriam.bayo@alum.unirioja.es"/>
    <s v="2016-17"/>
    <x v="0"/>
    <s v="2019-20"/>
    <d v="2019-07-24T12:34:29"/>
  </r>
  <r>
    <x v="33"/>
    <n v="72896459"/>
    <s v="Grado en Ingeniería Informática"/>
    <n v="72896459"/>
    <s v="MARIA"/>
    <s v="MARIN"/>
    <s v="GARCIA"/>
    <s v="maria.maring@alum.unirioja.es"/>
    <s v="2016-17"/>
    <x v="0"/>
    <s v="2019-20"/>
    <d v="2019-07-25T10:16:28"/>
  </r>
  <r>
    <x v="33"/>
    <n v="72798940"/>
    <s v="Grado en Ingeniería Informática"/>
    <n v="72798940"/>
    <s v="RAMÓN"/>
    <s v="SIEIRA"/>
    <s v="MARTÍNEZ"/>
    <s v="ramon.sieira@alum.unirioja.es"/>
    <s v="2016-17"/>
    <x v="0"/>
    <s v="2019-20"/>
    <d v="2019-07-24T12:09:17"/>
  </r>
  <r>
    <x v="33"/>
    <n v="72892421"/>
    <s v="Grado en Ingeniería Informática"/>
    <n v="72892421"/>
    <s v="JAVIER"/>
    <s v="VALORIA"/>
    <s v="MUÑOZ"/>
    <s v="javier.valoria@alum.unirioja.es"/>
    <s v="2016-17"/>
    <x v="0"/>
    <s v="2019-20"/>
    <d v="2019-07-24T12:01:09"/>
  </r>
  <r>
    <x v="33"/>
    <n v="18079843"/>
    <s v="Grado en Ingeniería Informática"/>
    <n v="18079843"/>
    <s v="ERNESTO"/>
    <s v="PÉREZ"/>
    <s v="SANCHO"/>
    <s v="ernesto.perez@alum.unirioja.es"/>
    <s v="2016-17"/>
    <x v="0"/>
    <s v="2019-20"/>
    <d v="2019-07-26T10:53:50"/>
  </r>
  <r>
    <x v="33"/>
    <n v="16639154"/>
    <s v="Grado en Ingeniería Informática"/>
    <n v="16639154"/>
    <s v="ÓSCAR"/>
    <s v="LÁZARO"/>
    <s v="MORENO"/>
    <s v="oscar.lazaro@alum.unirioja.es"/>
    <s v="2016-17"/>
    <x v="0"/>
    <s v="2019-20"/>
    <d v="2019-07-26T12:40:08"/>
  </r>
  <r>
    <x v="33"/>
    <n v="17495159"/>
    <s v="Grado en Ingeniería Informática"/>
    <n v="17495159"/>
    <s v="CARLA"/>
    <s v="URRUTIA"/>
    <s v="HURTADO"/>
    <s v="carla.urrutia@alum.unirioja.es"/>
    <s v="2016-17"/>
    <x v="0"/>
    <s v="2019-20"/>
    <d v="2019-08-29T09:19:11"/>
  </r>
  <r>
    <x v="33"/>
    <n v="73442412"/>
    <s v="Grado en Ingeniería Informática"/>
    <n v="73442412"/>
    <s v="DAVID"/>
    <s v="ROMÉ"/>
    <s v="LALANZA"/>
    <s v="david.rome@alum.unirioja.es"/>
    <s v="2016-17"/>
    <x v="0"/>
    <s v="2019-20"/>
    <d v="2019-07-24T02:29:48"/>
  </r>
  <r>
    <x v="33"/>
    <n v="17499275"/>
    <s v="Grado en Ingeniería Informática"/>
    <n v="17499275"/>
    <s v="MANUEL"/>
    <s v="URBIOLA"/>
    <s v="NAVARRO"/>
    <s v="manuel.urbiola@alum.unirioja.es"/>
    <s v="2016-17"/>
    <x v="0"/>
    <s v="2019-20"/>
    <d v="2019-07-27T05:49:14"/>
  </r>
  <r>
    <x v="33"/>
    <n v="18075160"/>
    <s v="Grado en Ingeniería Informática"/>
    <n v="18075160"/>
    <s v="JAVIER DEL"/>
    <s v="CAMPO"/>
    <s v="DE PEDRO"/>
    <s v="javier-del.campo@alum.unirioja.es"/>
    <s v="2017-18"/>
    <x v="0"/>
    <s v="2019-20"/>
    <d v="2019-07-24T12:02:13"/>
  </r>
  <r>
    <x v="33"/>
    <s v="X7114325"/>
    <s v="Grado en Ingeniería Informática"/>
    <s v="X7114325"/>
    <s v="VÍCTOR"/>
    <s v="COMAN"/>
    <s v="-"/>
    <s v="victor.coman@alum.unirioja.es"/>
    <s v="2017-18"/>
    <x v="0"/>
    <s v="2019-20"/>
    <d v="2019-07-30T07:54:31"/>
  </r>
  <r>
    <x v="33"/>
    <n v="18079270"/>
    <s v="Grado en Ingeniería Informática"/>
    <n v="18079270"/>
    <s v="ÁLVARO"/>
    <s v="GUTIÉRREZ"/>
    <s v="AGUADO"/>
    <s v="alvaro.gutierrez@alum.unirioja.es"/>
    <s v="2017-18"/>
    <x v="0"/>
    <s v="2019-20"/>
    <d v="2019-07-24T12:40:46"/>
  </r>
  <r>
    <x v="33"/>
    <n v="18081214"/>
    <s v="Grado en Ingeniería Informática"/>
    <n v="18081214"/>
    <s v="ALEX"/>
    <s v="GUILLÉN"/>
    <s v="CÁMARA"/>
    <s v="alex.guillen@alum.unirioja.es"/>
    <s v="2017-18"/>
    <x v="0"/>
    <s v="2019-20"/>
    <d v="2019-07-24T02:16:05"/>
  </r>
  <r>
    <x v="33"/>
    <n v="21045158"/>
    <s v="Grado en Ingeniería Informática"/>
    <n v="21045158"/>
    <s v="DAVID"/>
    <s v="DOMÍNGUEZ"/>
    <s v="ARNÁEZ"/>
    <s v="david.dominguez@alum.unirioja.es"/>
    <s v="2017-18"/>
    <x v="0"/>
    <s v="2019-20"/>
    <d v="2019-07-24T03:38:25"/>
  </r>
  <r>
    <x v="33"/>
    <n v="78773005"/>
    <s v="Grado en Ingeniería Informática"/>
    <n v="78773005"/>
    <s v="MIGUEL"/>
    <s v="GONZÁLEZ"/>
    <s v="ORTEGA"/>
    <s v="miguel.gonzalezo@alum.unirioja.es"/>
    <s v="2017-18"/>
    <x v="0"/>
    <s v="2019-20"/>
    <d v="2019-07-24T01:23:57"/>
  </r>
  <r>
    <x v="33"/>
    <n v="16642869"/>
    <s v="Grado en Ingeniería Informática"/>
    <n v="16642869"/>
    <s v="JESÚS"/>
    <s v="GIL"/>
    <s v="JIMÉNEZ"/>
    <s v="jesus.gilj@alum.unirioja.es"/>
    <s v="2017-18"/>
    <x v="0"/>
    <s v="2019-20"/>
    <d v="2019-07-26T09:13:46"/>
  </r>
  <r>
    <x v="33"/>
    <n v="16637051"/>
    <s v="Grado en Ingeniería Informática"/>
    <n v="16637051"/>
    <s v="MARIO"/>
    <s v="TRIANO"/>
    <s v="FERNÁNDEZ"/>
    <s v="mario.triano@alum.unirioja.es"/>
    <s v="2017-18"/>
    <x v="0"/>
    <s v="2019-20"/>
    <d v="2019-07-24T02:52:19"/>
  </r>
  <r>
    <x v="33"/>
    <n v="16620354"/>
    <s v="Grado en Ingeniería Informática"/>
    <n v="16620354"/>
    <s v="MARIO"/>
    <s v="ESCUDERO"/>
    <s v="IZQUIERDO"/>
    <s v="mario.escudero@alum.unirioja.es"/>
    <s v="2017-18"/>
    <x v="0"/>
    <s v="2019-20"/>
    <d v="2019-07-26T05:44:41"/>
  </r>
  <r>
    <x v="33"/>
    <n v="72902688"/>
    <s v="Grado en Ingeniería Informática"/>
    <n v="72902688"/>
    <s v="VÍCTOR"/>
    <s v="CABALLERO"/>
    <s v="CARNICERO"/>
    <s v="victor.caballero@alum.unirioja.es"/>
    <s v="2017-18"/>
    <x v="0"/>
    <s v="2019-20"/>
    <d v="2019-07-24T12:00:43"/>
  </r>
  <r>
    <x v="33"/>
    <n v="72900925"/>
    <s v="Grado en Ingeniería Informática"/>
    <n v="72900925"/>
    <s v="HÉCTOR"/>
    <s v="GRANADOS"/>
    <s v="RUIZ"/>
    <s v="hector.granados@alum.unirioja.es"/>
    <s v="2017-18"/>
    <x v="0"/>
    <s v="2019-20"/>
    <d v="2019-07-29T10:18:24"/>
  </r>
  <r>
    <x v="33"/>
    <n v="16617570"/>
    <s v="Grado en Ingeniería Informática"/>
    <n v="16617570"/>
    <s v="DANIEL"/>
    <s v="IBÁÑEZ"/>
    <s v="SORIANO"/>
    <s v="daniel.ibanez@alum.unirioja.es"/>
    <s v="2017-18"/>
    <x v="0"/>
    <s v="2019-20"/>
    <d v="2019-07-24T03:02:17"/>
  </r>
  <r>
    <x v="33"/>
    <n v="17495684"/>
    <s v="Grado en Ingeniería Informática"/>
    <n v="17495684"/>
    <s v="ALBERTO"/>
    <s v="ESTEBAN"/>
    <s v="LARREINA"/>
    <s v="alberto.esteban@alum.unirioja.es"/>
    <s v="2017-18"/>
    <x v="0"/>
    <s v="2019-20"/>
    <d v="2019-07-24T12:48:22"/>
  </r>
  <r>
    <x v="33"/>
    <n v="18081884"/>
    <s v="Grado en Ingeniería Informática"/>
    <n v="18081884"/>
    <s v="ALBANO"/>
    <s v="GONZÁLEZ"/>
    <s v="SENDINO"/>
    <s v="albano.gonzalez@alum.unirioja.es"/>
    <s v="2017-18"/>
    <x v="0"/>
    <s v="2019-20"/>
    <d v="2019-07-24T02:03:15"/>
  </r>
  <r>
    <x v="33"/>
    <n v="21046273"/>
    <s v="Grado en Ingeniería Informática"/>
    <n v="21046273"/>
    <s v="FRANCISCO"/>
    <s v="RUIZ-ALEJOS"/>
    <s v="AYORA"/>
    <s v="francisco.ruiz-alejos@alum.unirioja.es"/>
    <s v="2017-18"/>
    <x v="0"/>
    <s v="2019-20"/>
    <d v="2019-07-24T01:48:34"/>
  </r>
  <r>
    <x v="33"/>
    <n v="18080722"/>
    <s v="Grado en Ingeniería Informática"/>
    <n v="18080722"/>
    <s v="MIGUEL"/>
    <s v="ALONSO"/>
    <s v="ANGULO"/>
    <s v="miguel.alonsoa@alum.unirioja.es"/>
    <s v="2017-18"/>
    <x v="0"/>
    <s v="2019-20"/>
    <d v="2019-07-26T08:15:41"/>
  </r>
  <r>
    <x v="33"/>
    <n v="18079338"/>
    <s v="Grado en Ingeniería Informática"/>
    <n v="18079338"/>
    <s v="RAÚL"/>
    <s v="BENITO"/>
    <s v="MARTÍNEZ"/>
    <s v="raul.benito@alum.unirioja.es"/>
    <s v="2017-18"/>
    <x v="0"/>
    <s v="2019-20"/>
    <d v="2019-07-24T12:00:33"/>
  </r>
  <r>
    <x v="33"/>
    <n v="18087467"/>
    <s v="Grado en Ingeniería Informática"/>
    <n v="18087467"/>
    <s v="SERGIO"/>
    <s v="PEÑA"/>
    <s v="BAYONA"/>
    <s v="sergio.penab@alum.unirioja.es"/>
    <s v="2017-18"/>
    <x v="0"/>
    <s v="2019-20"/>
    <d v="2019-10-17T12:35:12"/>
  </r>
  <r>
    <x v="33"/>
    <n v="16639091"/>
    <s v="Grado en Ingeniería Informática"/>
    <n v="16639091"/>
    <s v="IMANOL"/>
    <s v="RODRÍGUEZ"/>
    <s v="SAN MIGUEL"/>
    <s v="imanol.rodriguez@alum.unirioja.es"/>
    <s v="2017-18"/>
    <x v="0"/>
    <s v="2019-20"/>
    <d v="2019-07-24T12:21:25"/>
  </r>
  <r>
    <x v="33"/>
    <n v="16644791"/>
    <s v="Grado en Ingeniería Informática"/>
    <n v="16644791"/>
    <s v="MARIO"/>
    <s v="CUNDIN"/>
    <s v="SÁEZ DE JÁUREGUI"/>
    <s v="mario.cundin@alum.unirioja.es"/>
    <s v="2017-18"/>
    <x v="0"/>
    <s v="2019-20"/>
    <d v="2019-07-24T01:38:37"/>
  </r>
  <r>
    <x v="33"/>
    <n v="18086300"/>
    <s v="Grado en Ingeniería Informática"/>
    <n v="18086300"/>
    <s v="PAULA"/>
    <s v="MORENO"/>
    <s v="CORNUDELLA"/>
    <s v="paula.moreno@alum.unirioja.es"/>
    <s v="2017-18"/>
    <x v="0"/>
    <s v="2019-20"/>
    <d v="2019-07-24T12:01:49"/>
  </r>
  <r>
    <x v="33"/>
    <n v="18078691"/>
    <s v="Grado en Ingeniería Informática"/>
    <n v="18078691"/>
    <s v="JORGE"/>
    <s v="CARRERA"/>
    <s v="DÍEZ"/>
    <s v="jorge.carrera@alum.unirioja.es"/>
    <s v="2017-18"/>
    <x v="0"/>
    <s v="2019-20"/>
    <d v="2019-07-24T12:32:13"/>
  </r>
  <r>
    <x v="33"/>
    <n v="18482698"/>
    <s v="Grado en Ingeniería Informática"/>
    <n v="18482698"/>
    <s v="ABDUL REHMAN"/>
    <s v="SHARIF"/>
    <s v="PARVEEN"/>
    <s v="abdul.rehman@alum.unirioja.es"/>
    <s v="2017-18"/>
    <x v="0"/>
    <s v="2019-20"/>
    <d v="2019-07-30T07:22:55"/>
  </r>
  <r>
    <x v="33"/>
    <n v="18085342"/>
    <s v="Grado en Ingeniería Informática"/>
    <n v="18085342"/>
    <s v="RUBÉN"/>
    <s v="ESCOBEDO"/>
    <s v="GUTIÉRREZ"/>
    <s v="ruben.escobedo@alum.unirioja.es"/>
    <s v="2017-18"/>
    <x v="0"/>
    <s v="2019-20"/>
    <d v="2019-07-25T09:56:49"/>
  </r>
  <r>
    <x v="33"/>
    <n v="18075183"/>
    <s v="Grado en Ingeniería Informática"/>
    <n v="18075183"/>
    <s v="JON"/>
    <s v="PELLEJERO"/>
    <s v="ESPINOSA"/>
    <s v="jon.pellejero@alum.unirioja.es"/>
    <s v="2017-18"/>
    <x v="0"/>
    <s v="2019-20"/>
    <d v="2019-07-24T02:43:46"/>
  </r>
  <r>
    <x v="33"/>
    <n v="18074064"/>
    <s v="Grado en Ingeniería Informática"/>
    <n v="18074064"/>
    <s v="HÉCTOR"/>
    <s v="SOLAR"/>
    <s v="RUIZ"/>
    <s v="hector.solar@alum.unirioja.es"/>
    <s v="2017-18"/>
    <x v="0"/>
    <s v="2019-20"/>
    <d v="2019-07-24T11:18:20"/>
  </r>
  <r>
    <x v="33"/>
    <n v="71348514"/>
    <s v="Grado en Ingeniería Informática"/>
    <n v="71348514"/>
    <s v="HECTOR"/>
    <s v="REIGADAS"/>
    <s v="TORIBIO"/>
    <s v="hector.reigadas@alum.unirioja.es"/>
    <s v="2017-18"/>
    <x v="0"/>
    <s v="2019-20"/>
    <d v="2019-07-25T01:31:45"/>
  </r>
  <r>
    <x v="33"/>
    <n v="72896311"/>
    <s v="Grado en Ingeniería Informática"/>
    <n v="72896311"/>
    <s v="VÍCTOR"/>
    <s v="GARCÍA"/>
    <s v="AGUILAR"/>
    <s v="victor.garciaag@alum.unirioja.es"/>
    <s v="2017-18"/>
    <x v="0"/>
    <s v="2019-20"/>
    <d v="2019-07-24T12:02:26"/>
  </r>
  <r>
    <x v="33"/>
    <n v="18075638"/>
    <s v="Grado en Ingeniería Informática"/>
    <n v="18075638"/>
    <s v="JON ANDER"/>
    <s v="HERRERO"/>
    <s v="AGUIRRE"/>
    <s v="jon-ander.herrero@alum.unirioja.es"/>
    <s v="2017-18"/>
    <x v="0"/>
    <s v="2019-20"/>
    <d v="2019-07-24T12:41:30"/>
  </r>
  <r>
    <x v="33"/>
    <n v="72799198"/>
    <s v="Grado en Ingeniería Informática"/>
    <n v="72799198"/>
    <s v="JUAN"/>
    <s v="PUERTA"/>
    <s v="GIL DE GÓMEZ"/>
    <s v="juan.puerta@alum.unirioja.es"/>
    <s v="2017-18"/>
    <x v="0"/>
    <s v="2019-20"/>
    <d v="2019-07-24T10:05:51"/>
  </r>
  <r>
    <x v="33"/>
    <n v="44646714"/>
    <s v="Grado en Ingeniería Informática"/>
    <n v="44646714"/>
    <s v="CARLOS"/>
    <s v="GARRAZA"/>
    <s v="CAMPO"/>
    <s v="carlos.garraza@alum.unirioja.es"/>
    <s v="2017-18"/>
    <x v="0"/>
    <s v="2019-20"/>
    <d v="2019-07-24T05:07:32"/>
  </r>
  <r>
    <x v="33"/>
    <n v="17495402"/>
    <s v="Grado en Ingeniería Informática"/>
    <n v="17495402"/>
    <s v="LUIS"/>
    <s v="SAN MARTIN"/>
    <s v="GARCIA"/>
    <s v="luis.san-marting@alum.unirioja.es"/>
    <s v="2017-18"/>
    <x v="0"/>
    <s v="2019-20"/>
    <d v="2019-07-25T12:50:34"/>
  </r>
  <r>
    <x v="33"/>
    <n v="16644656"/>
    <s v="Grado en Ingeniería Informática"/>
    <n v="16644656"/>
    <s v="IÑAKI"/>
    <s v="LAFUENTE"/>
    <s v="ESPESO"/>
    <s v="inaki.lafuente@alum.unirioja.es"/>
    <s v="2017-18"/>
    <x v="0"/>
    <s v="2019-20"/>
    <d v="2019-07-24T01:27:24"/>
  </r>
  <r>
    <x v="33"/>
    <n v="49260693"/>
    <s v="Grado en Ingeniería Informática"/>
    <n v="49260693"/>
    <s v="ALEJANDRO"/>
    <s v="DEL CAMPO"/>
    <s v="LOPEZ"/>
    <s v="alejandro.del-campo@alum.unirioja.es"/>
    <s v="2017-18"/>
    <x v="0"/>
    <s v="2019-20"/>
    <d v="2019-07-31T11:43:01"/>
  </r>
  <r>
    <x v="33"/>
    <n v="16635794"/>
    <s v="Grado en Ingeniería Informática"/>
    <n v="16635794"/>
    <s v="CARLOS"/>
    <s v="CARBONELL"/>
    <s v="URTUBIA"/>
    <s v="carlos.carbonell@alum.unirioja.es"/>
    <s v="2017-18"/>
    <x v="0"/>
    <s v="2019-20"/>
    <d v="2019-07-26T09:27:11"/>
  </r>
  <r>
    <x v="33"/>
    <n v="18075077"/>
    <s v="Grado en Ingeniería Informática"/>
    <n v="18075077"/>
    <s v="IGNACIO"/>
    <s v="MARCO"/>
    <s v="PÉREZ"/>
    <s v="ignacio.marco@alum.unirioja.es"/>
    <s v="2017-18"/>
    <x v="0"/>
    <s v="2019-20"/>
    <d v="2019-07-31T01:15:06"/>
  </r>
  <r>
    <x v="33"/>
    <n v="18458189"/>
    <s v="Grado en Ingeniería Informática"/>
    <n v="18458189"/>
    <s v="RAMÓN"/>
    <s v="SÁNCHEZ"/>
    <s v="ESTEBAN"/>
    <s v="ramon.sanchez@alum.unirioja.es"/>
    <s v="2017-18"/>
    <x v="0"/>
    <s v="2019-20"/>
    <d v="2019-07-29T01:20:45"/>
  </r>
  <r>
    <x v="33"/>
    <n v="18082224"/>
    <s v="Grado en Ingeniería Informática"/>
    <n v="18082224"/>
    <s v="JOSÉ ANTONIO"/>
    <s v="SANTO"/>
    <s v="ARGAIZ"/>
    <s v="jose-antonio.santo@alum.unirioja.es"/>
    <s v="2017-18"/>
    <x v="0"/>
    <s v="2019-20"/>
    <d v="2019-07-26T01:51:33"/>
  </r>
  <r>
    <x v="33"/>
    <n v="16628698"/>
    <s v="Grado en Ingeniería Informática"/>
    <n v="16628698"/>
    <s v="ANDRÉS"/>
    <s v="SÁENZ"/>
    <s v="GALÁN"/>
    <s v="andres.saenzg@alum.unirioja.es"/>
    <s v="2017-18"/>
    <x v="0"/>
    <s v="2019-20"/>
    <d v="2019-07-24T12:20:48"/>
  </r>
  <r>
    <x v="33"/>
    <n v="18084341"/>
    <s v="Grado en Ingeniería Informática"/>
    <n v="18084341"/>
    <s v="JAVIER JULIÁN"/>
    <s v="PURAS"/>
    <s v="PÉREZ"/>
    <s v="javier-julian.puras@alum.unirioja.es"/>
    <s v="2017-18"/>
    <x v="0"/>
    <s v="2019-20"/>
    <d v="2019-07-24T12:36:37"/>
  </r>
  <r>
    <x v="33"/>
    <n v="72894556"/>
    <s v="Grado en Ingeniería Informática"/>
    <n v="72894556"/>
    <s v="PABLO"/>
    <s v="DE ÁVILA"/>
    <s v="GONZÁLEZ"/>
    <s v="pablo.de-avila@alum.unirioja.es"/>
    <s v="2017-18"/>
    <x v="0"/>
    <s v="2019-20"/>
    <d v="2019-07-29T12:33:54"/>
  </r>
  <r>
    <x v="33"/>
    <n v="18091788"/>
    <s v="Grado en Ingeniería Informática"/>
    <n v="18091788"/>
    <s v="JOSÉ ANTONIO"/>
    <s v="ORTEGA"/>
    <s v="RUIZ"/>
    <s v="jose-antonio.ortega@alum.unirioja.es"/>
    <s v="2017-18"/>
    <x v="0"/>
    <s v="2019-20"/>
    <d v="2019-07-25T02:05:20"/>
  </r>
  <r>
    <x v="33"/>
    <n v="18077803"/>
    <s v="Grado en Ingeniería Informática"/>
    <n v="18077803"/>
    <s v="MIGUEL"/>
    <s v="MUELAS"/>
    <s v="TENORIO"/>
    <s v="miguel.muelas@alum.unirioja.es"/>
    <s v="2017-18"/>
    <x v="0"/>
    <s v="2019-20"/>
    <d v="2019-07-27T04:23:11"/>
  </r>
  <r>
    <x v="33"/>
    <n v="16631802"/>
    <s v="Grado en Ingeniería Informática"/>
    <n v="16631802"/>
    <s v="FRANCISCO JAVIER"/>
    <s v="OLAVARRIETA"/>
    <s v="SÁEZ"/>
    <s v="francisco.olavarrieta@alum.unirioja.es"/>
    <s v="2018-19"/>
    <x v="0"/>
    <s v="2019-20"/>
    <d v="2019-07-24T12:32:48"/>
  </r>
  <r>
    <x v="33"/>
    <n v="17495177"/>
    <s v="Grado en Ingeniería Informática"/>
    <n v="17495177"/>
    <s v="JORGE"/>
    <s v="CHASCO"/>
    <s v="GONZÁLEZ"/>
    <s v="jorge.chasco@alum.unirioja.es"/>
    <s v="2018-19"/>
    <x v="0"/>
    <s v="2019-20"/>
    <d v="2019-07-24T01:23:33"/>
  </r>
  <r>
    <x v="33"/>
    <n v="18087260"/>
    <s v="Grado en Ingeniería Informática"/>
    <n v="18087260"/>
    <s v="TAMARA"/>
    <s v="SUTIL"/>
    <s v="MORAL"/>
    <s v="tamara.sutil@alum.unirioja.es"/>
    <s v="2018-19"/>
    <x v="0"/>
    <s v="2019-20"/>
    <d v="2019-07-24T03:07:43"/>
  </r>
  <r>
    <x v="33"/>
    <n v="16635599"/>
    <s v="Grado en Ingeniería Informática"/>
    <n v="16635599"/>
    <s v="VÍCTOR"/>
    <s v="BARRAGUÉ"/>
    <s v="VILLASCUERNA"/>
    <s v="victor.barrague@alum.unirioja.es"/>
    <s v="2018-19"/>
    <x v="0"/>
    <s v="2019-20"/>
    <d v="2019-07-26T03:35:48"/>
  </r>
  <r>
    <x v="33"/>
    <n v="18081379"/>
    <s v="Grado en Ingeniería Informática"/>
    <n v="18081379"/>
    <s v="VÍCTOR"/>
    <s v="MARTÍN"/>
    <s v="MAMBRILLAS"/>
    <s v="victor.martinm@alum.unirioja.es"/>
    <s v="2018-19"/>
    <x v="0"/>
    <s v="2019-20"/>
    <d v="2019-07-26T05:34:20"/>
  </r>
  <r>
    <x v="33"/>
    <n v="72799233"/>
    <s v="Grado en Ingeniería Informática"/>
    <n v="72799233"/>
    <s v="GERMÁN"/>
    <s v="ANOZ"/>
    <s v="VAREA"/>
    <s v="german.anoz@alum.unirioja.es"/>
    <s v="2018-19"/>
    <x v="0"/>
    <s v="2019-20"/>
    <d v="2019-07-25T08:11:24"/>
  </r>
  <r>
    <x v="33"/>
    <n v="72812504"/>
    <s v="Grado en Ingeniería Informática"/>
    <n v="72812504"/>
    <s v="AMAIA"/>
    <s v="URRA"/>
    <s v="MARTÍNEZ"/>
    <s v="amaia.urra@alum.unirioja.es"/>
    <s v="2018-19"/>
    <x v="0"/>
    <s v="2019-20"/>
    <d v="2019-07-27T06:15:03"/>
  </r>
  <r>
    <x v="33"/>
    <s v="X7043852"/>
    <s v="Grado en Ingeniería Informática"/>
    <s v="X7043852"/>
    <s v="DIANA ANDREEA"/>
    <s v="ZAVAL"/>
    <m/>
    <s v="diana-andreea.zaval@alum.unirioja.es"/>
    <s v="2018-19"/>
    <x v="0"/>
    <s v="2019-20"/>
    <d v="2019-07-24T12:43:33"/>
  </r>
  <r>
    <x v="33"/>
    <n v="17499793"/>
    <s v="Grado en Ingeniería Informática"/>
    <n v="17499793"/>
    <s v="GONZALO"/>
    <s v="PABLO"/>
    <s v="FERNÁNDEZ"/>
    <s v="gonzalo.pablo@alum.unirioja.es"/>
    <s v="2018-19"/>
    <x v="0"/>
    <s v="2019-20"/>
    <d v="2019-07-28T03:47:14"/>
  </r>
  <r>
    <x v="33"/>
    <n v="16643374"/>
    <s v="Grado en Ingeniería Informática"/>
    <n v="16643374"/>
    <s v="ÁNGEL"/>
    <s v="ROYO"/>
    <s v="EDESA"/>
    <s v="angel.royo@alum.unirioja.es"/>
    <s v="2018-19"/>
    <x v="0"/>
    <s v="2019-20"/>
    <d v="2019-07-24T07:19:30"/>
  </r>
  <r>
    <x v="33"/>
    <n v="17496396"/>
    <s v="Grado en Ingeniería Informática"/>
    <n v="17496396"/>
    <s v="MARCOS"/>
    <s v="MORENO"/>
    <s v="CABELLO"/>
    <s v="marcos.morenoc@alum.unirioja.es"/>
    <s v="2018-19"/>
    <x v="0"/>
    <s v="2019-20"/>
    <d v="2019-07-29T12:22:58"/>
  </r>
  <r>
    <x v="33"/>
    <n v="48794739"/>
    <s v="Grado en Ingeniería Informática"/>
    <n v="48794739"/>
    <s v="JOSÉ MANUEL"/>
    <s v="ROS"/>
    <s v="RODRIGO"/>
    <s v="jose-manuel.ros@alum.unirioja.es"/>
    <s v="2018-19"/>
    <x v="0"/>
    <s v="2019-20"/>
    <d v="2019-07-25T10:08:01"/>
  </r>
  <r>
    <x v="33"/>
    <n v="18075149"/>
    <s v="Grado en Ingeniería Informática"/>
    <n v="18075149"/>
    <s v="LAYO"/>
    <s v="CRUZ"/>
    <s v="MORAL"/>
    <s v="layo.cruz@alum.unirioja.es"/>
    <s v="2019-20"/>
    <x v="0"/>
    <s v="2019-20"/>
    <d v="2019-07-25T01:01:45"/>
  </r>
  <r>
    <x v="33"/>
    <n v="16643255"/>
    <s v="Grado en Ingeniería Informática"/>
    <n v="16643255"/>
    <s v="ADRIÁN"/>
    <s v="RIOJA"/>
    <s v="FERNÁNDEZ"/>
    <s v="adrian.rioja@alum.unirioja.es"/>
    <s v="2018-19"/>
    <x v="0"/>
    <s v="2019-20"/>
    <d v="2019-07-24T12:39:38"/>
  </r>
  <r>
    <x v="33"/>
    <n v="18186412"/>
    <s v="Grado en Ingeniería Informática"/>
    <n v="18186412"/>
    <s v="IURIE"/>
    <s v="BORDEI"/>
    <s v="BORDEI"/>
    <s v="iurie.bordei@alum.unirioja.es"/>
    <s v="2018-19"/>
    <x v="0"/>
    <s v="2019-20"/>
    <d v="2019-07-24T02:28:35"/>
  </r>
  <r>
    <x v="33"/>
    <n v="16635595"/>
    <s v="Grado en Ingeniería Informática"/>
    <n v="16635595"/>
    <s v="RAÚL"/>
    <s v="MARTÍNEZ"/>
    <s v="CORDÓN"/>
    <s v="raul.martinezc@alum.unirioja.es"/>
    <s v="2018-19"/>
    <x v="0"/>
    <s v="2019-20"/>
    <d v="2019-07-26T01:31:44"/>
  </r>
  <r>
    <x v="33"/>
    <n v="16638873"/>
    <s v="Grado en Ingeniería Informática"/>
    <n v="16638873"/>
    <s v="ALEJANDRO"/>
    <s v="RUIZ"/>
    <s v="RUIZ"/>
    <s v="alejandro.ruizr@alum.unirioja.es"/>
    <s v="2018-19"/>
    <x v="0"/>
    <s v="2019-20"/>
    <d v="2019-07-25T01:49:39"/>
  </r>
  <r>
    <x v="33"/>
    <n v="71306363"/>
    <s v="Grado en Ingeniería Informática"/>
    <n v="71306363"/>
    <s v="ÁLVARO"/>
    <s v="GÓMEZ"/>
    <s v="TROITIÑO"/>
    <s v="alvaro.gomezt@alum.unirioja.es"/>
    <s v="2018-19"/>
    <x v="0"/>
    <s v="2019-20"/>
    <d v="2019-07-26T09:34:44"/>
  </r>
  <r>
    <x v="33"/>
    <n v="18074033"/>
    <s v="Grado en Ingeniería Informática"/>
    <n v="18074033"/>
    <s v="JAVIER"/>
    <s v="RÁNDEZ"/>
    <s v="IBÁÑEZ"/>
    <s v="javier.randez@alum.unirioja.es"/>
    <s v="2018-19"/>
    <x v="0"/>
    <s v="2019-20"/>
    <d v="2019-07-26T08:10:13"/>
  </r>
  <r>
    <x v="33"/>
    <n v="16631123"/>
    <s v="Grado en Ingeniería Informática"/>
    <n v="16631123"/>
    <s v="RAQUEL"/>
    <s v="PUENTE"/>
    <s v="IZQUIERDO"/>
    <s v="raquel.puente@alum.unirioja.es"/>
    <s v="2018-19"/>
    <x v="0"/>
    <s v="2019-20"/>
    <d v="2019-07-26T09:01:47"/>
  </r>
  <r>
    <x v="33"/>
    <n v="18187537"/>
    <s v="Grado en Ingeniería Informática"/>
    <n v="18187537"/>
    <s v="ENRIQUE"/>
    <s v="ESPADA"/>
    <s v="CALVO"/>
    <s v="enrique.espada@alum.unirioja.es"/>
    <s v="2018-19"/>
    <x v="0"/>
    <s v="2019-20"/>
    <d v="2019-08-21T12:32:00"/>
  </r>
  <r>
    <x v="33"/>
    <n v="73140013"/>
    <s v="Grado en Ingeniería Informática"/>
    <n v="73140013"/>
    <s v="LAURA"/>
    <s v="SERRANO"/>
    <s v="ORTIGOSA"/>
    <s v="laura.serranoo@alum.unirioja.es"/>
    <s v="2018-19"/>
    <x v="0"/>
    <s v="2019-20"/>
    <d v="2019-07-25T12:42:52"/>
  </r>
  <r>
    <x v="33"/>
    <n v="18086671"/>
    <s v="Grado en Ingeniería Informática"/>
    <n v="18086671"/>
    <s v="MIGUEL"/>
    <s v="ORIO"/>
    <s v="RUIZ"/>
    <s v="miguel.orio@alum.unirioja.es"/>
    <s v="2018-19"/>
    <x v="0"/>
    <s v="2019-20"/>
    <d v="2019-07-25T12:19:38"/>
  </r>
  <r>
    <x v="33"/>
    <n v="18078205"/>
    <s v="Grado en Ingeniería Informática"/>
    <n v="18078205"/>
    <s v="DAVID"/>
    <s v="ÍÑIGUEZ"/>
    <s v="COMPS"/>
    <s v="david.iniguez@alum.unirioja.es"/>
    <s v="2018-19"/>
    <x v="0"/>
    <s v="2019-20"/>
    <d v="2019-07-26T02:45:16"/>
  </r>
  <r>
    <x v="33"/>
    <n v="16638902"/>
    <s v="Grado en Ingeniería Informática"/>
    <n v="16638902"/>
    <s v="JORGE"/>
    <s v="VALPUESTA"/>
    <s v="SÁEZ"/>
    <s v="jorge.valpuesta@alum.unirioja.es"/>
    <s v="2018-19"/>
    <x v="0"/>
    <s v="2019-20"/>
    <d v="2019-07-24T01:54:37"/>
  </r>
  <r>
    <x v="33"/>
    <n v="18075335"/>
    <s v="Grado en Ingeniería Informática"/>
    <n v="18075335"/>
    <s v="ALBERTO"/>
    <s v="ESCALONA"/>
    <s v="OZAETA"/>
    <s v="alberto.escalona@alum.unirioja.es"/>
    <s v="2018-19"/>
    <x v="0"/>
    <s v="2019-20"/>
    <d v="2019-07-25T10:06:06"/>
  </r>
  <r>
    <x v="33"/>
    <n v="16632304"/>
    <s v="Grado en Ingeniería Informática"/>
    <n v="16632304"/>
    <s v="ÁLVARO"/>
    <s v="BAYO"/>
    <s v="MILAGRO"/>
    <s v="alvaro.bayo@alum.unirioja.es"/>
    <s v="2018-19"/>
    <x v="0"/>
    <s v="2019-20"/>
    <d v="2019-07-25T11:50:44"/>
  </r>
  <r>
    <x v="33"/>
    <n v="48711530"/>
    <s v="Grado en Ingeniería Informática"/>
    <n v="48711530"/>
    <s v="ALEJANDRO"/>
    <s v="GUARNIZO"/>
    <s v="DE LA TORRE"/>
    <s v="alejandro.garciase@alum.unirioja.es"/>
    <s v="2018-19"/>
    <x v="0"/>
    <s v="2019-20"/>
    <d v="2019-07-29T09:20:39"/>
  </r>
  <r>
    <x v="33"/>
    <n v="18188631"/>
    <s v="Grado en Ingeniería Informática"/>
    <n v="18188631"/>
    <s v="MARÍA"/>
    <s v="MARTÍNEZ"/>
    <s v="SÁNCHEZ"/>
    <s v="maria.martinezsa@alum.unirioja.es"/>
    <s v="2018-19"/>
    <x v="0"/>
    <s v="2019-20"/>
    <d v="2019-07-25T10:26:30"/>
  </r>
  <r>
    <x v="33"/>
    <n v="16641969"/>
    <s v="Grado en Ingeniería Informática"/>
    <n v="16641969"/>
    <s v="PABLO"/>
    <s v="OCHOA"/>
    <s v="AJAMIL"/>
    <s v="pablo.ochoa@alum.unirioja.es"/>
    <s v="2018-19"/>
    <x v="0"/>
    <s v="2019-20"/>
    <d v="2019-07-24T05:03:57"/>
  </r>
  <r>
    <x v="33"/>
    <n v="71351778"/>
    <s v="Grado en Ingeniería Informática"/>
    <n v="71351778"/>
    <s v="MIGUEL"/>
    <s v="INFANTE"/>
    <s v="GONZÁLEZ"/>
    <s v="miguel.infante@alum.unirioja.es"/>
    <s v="2018-19"/>
    <x v="0"/>
    <s v="2019-20"/>
    <d v="2019-07-28T11:23:19"/>
  </r>
  <r>
    <x v="33"/>
    <n v="73403607"/>
    <s v="Grado en Ingeniería Informática"/>
    <n v="73403607"/>
    <s v="UNAI"/>
    <s v="MÉNDEZ"/>
    <s v="BELLÉS"/>
    <s v="unai.mendez@alum.unirioja.es"/>
    <s v="2018-19"/>
    <x v="0"/>
    <s v="2019-20"/>
    <d v="2019-07-25T12:13:32"/>
  </r>
  <r>
    <x v="33"/>
    <n v="48086793"/>
    <s v="Grado en Ingeniería Informática"/>
    <n v="48086793"/>
    <s v="HÉCTOR"/>
    <s v="ORTEGA"/>
    <s v="ALCALDE"/>
    <s v="hector.ortega@alum.unirioja.es"/>
    <s v="2019-20"/>
    <x v="0"/>
    <s v="2019-20"/>
    <d v="2019-09-04T08:24:07"/>
  </r>
  <r>
    <x v="33"/>
    <n v="71796693"/>
    <s v="Grado en Ingeniería Informática"/>
    <n v="71796693"/>
    <s v="JUAN DANIEL"/>
    <s v="GARCÍA"/>
    <s v="CARBALLO"/>
    <s v="juan-daniel.garcia@alum.unirioja.es"/>
    <s v="2018-19"/>
    <x v="0"/>
    <s v="2019-20"/>
    <d v="2019-07-26T09:40:23"/>
  </r>
  <r>
    <x v="33"/>
    <n v="18087958"/>
    <s v="Grado en Ingeniería Informática"/>
    <n v="18087958"/>
    <s v="DAVID"/>
    <s v="PRIETO"/>
    <s v="RODRÍGUEZ"/>
    <s v="david.prieto@alum.unirioja.es"/>
    <s v="2018-19"/>
    <x v="0"/>
    <s v="2019-20"/>
    <d v="2019-07-26T08:37:35"/>
  </r>
  <r>
    <x v="33"/>
    <n v="21046116"/>
    <s v="Grado en Ingeniería Informática"/>
    <n v="21046116"/>
    <s v="PABLO"/>
    <s v="CASTRO"/>
    <s v="LARRONDO"/>
    <s v="pablo.castro@alum.unirioja.es"/>
    <s v="2018-19"/>
    <x v="0"/>
    <s v="2019-20"/>
    <d v="2019-07-24T12:33:21"/>
  </r>
  <r>
    <x v="33"/>
    <n v="16634162"/>
    <s v="Grado en Ingeniería Informática"/>
    <n v="16634162"/>
    <s v="JAIME"/>
    <s v="CLAVIJO"/>
    <s v="ÁGREDA"/>
    <s v="jaime.clavijo@alum.unirioja.es"/>
    <s v="2018-19"/>
    <x v="0"/>
    <s v="2019-20"/>
    <d v="2019-07-24T12:12:06"/>
  </r>
  <r>
    <x v="33"/>
    <n v="18075083"/>
    <s v="Grado en Ingeniería Informática"/>
    <n v="18075083"/>
    <s v="GUILLERMO"/>
    <s v="SERRANO"/>
    <s v="LAUROBA"/>
    <s v="guillermo.serrano@alum.unirioja.es"/>
    <s v="2018-19"/>
    <x v="0"/>
    <s v="2019-20"/>
    <d v="2019-07-26T02:26:23"/>
  </r>
  <r>
    <x v="33"/>
    <n v="18186348"/>
    <s v="Grado en Ingeniería Informática"/>
    <n v="18186348"/>
    <s v="JOSÉ"/>
    <s v="ELGUEA"/>
    <s v="ARRIBAS"/>
    <s v="jose.elguea@alum.unirioja.es"/>
    <s v="2018-19"/>
    <x v="0"/>
    <s v="2019-20"/>
    <d v="2019-07-24T12:01:29"/>
  </r>
  <r>
    <x v="33"/>
    <n v="18078199"/>
    <s v="Grado en Ingeniería Informática"/>
    <n v="18078199"/>
    <s v="JAVIER"/>
    <s v="PÉREZ"/>
    <s v="GORRICHO"/>
    <s v="javier.perezgo@alum.unirioja.es"/>
    <s v="2018-19"/>
    <x v="0"/>
    <s v="2019-20"/>
    <d v="2019-07-24T07:08:40"/>
  </r>
  <r>
    <x v="33"/>
    <n v="16642672"/>
    <s v="Grado en Ingeniería Informática"/>
    <n v="16642672"/>
    <s v="JORGE"/>
    <s v="FERNÁNDEZ"/>
    <s v="GÓMEZ"/>
    <s v="jorge.fernandezgo@alum.unirioja.es"/>
    <s v="2018-19"/>
    <x v="0"/>
    <s v="2019-20"/>
    <d v="2019-07-24T12:06:14"/>
  </r>
  <r>
    <x v="33"/>
    <n v="18088345"/>
    <s v="Grado en Ingeniería Informática"/>
    <n v="18088345"/>
    <s v="PABLO"/>
    <s v="ASCORBE"/>
    <s v="FERNÁNDEZ"/>
    <s v="pablo.ascorbe@alum.unirioja.es"/>
    <s v="2018-19"/>
    <x v="0"/>
    <s v="2019-20"/>
    <d v="2019-07-25T02:13:54"/>
  </r>
  <r>
    <x v="33"/>
    <n v="78774936"/>
    <s v="Grado en Ingeniería Informática"/>
    <n v="78774936"/>
    <s v="MARIO"/>
    <s v="GARCÍA"/>
    <s v="LAFUENTE"/>
    <s v="mario.garcial@alum.unirioja.es"/>
    <s v="2018-19"/>
    <x v="0"/>
    <s v="2019-20"/>
    <d v="2019-07-29T05:25:44"/>
  </r>
  <r>
    <x v="33"/>
    <n v="16643200"/>
    <s v="Grado en Ingeniería Informática"/>
    <n v="16643200"/>
    <s v="IVÁN"/>
    <s v="MARÍN"/>
    <s v="BENÍTEZ"/>
    <s v="ivan.marin@alum.unirioja.es"/>
    <s v="2018-19"/>
    <x v="0"/>
    <s v="2019-20"/>
    <d v="2019-07-24T09:45:58"/>
  </r>
  <r>
    <x v="33"/>
    <n v="17497413"/>
    <s v="Grado en Ingeniería Informática"/>
    <n v="17497413"/>
    <s v="JUAN"/>
    <s v="PÉREZ"/>
    <s v="GARRIDO"/>
    <s v="juan.perezg@alum.unirioja.es"/>
    <s v="2018-19"/>
    <x v="0"/>
    <s v="2019-20"/>
    <d v="2019-07-27T03:27:13"/>
  </r>
  <r>
    <x v="33"/>
    <n v="17498376"/>
    <s v="Grado en Ingeniería Informática"/>
    <n v="17498376"/>
    <s v="ÁLVARO"/>
    <s v="ROMERO"/>
    <s v="CORZANA"/>
    <s v="alvaro.romeroc@alum.unirioja.es"/>
    <s v="2018-19"/>
    <x v="0"/>
    <s v="2019-20"/>
    <d v="2019-07-24T02:43:56"/>
  </r>
  <r>
    <x v="33"/>
    <n v="16636040"/>
    <s v="Grado en Ingeniería Informática"/>
    <n v="16636040"/>
    <s v="FIDEL"/>
    <s v="RUIZ"/>
    <s v="ALCORTA"/>
    <s v="fidel.ruiz@alum.unirioja.es"/>
    <s v="2018-19"/>
    <x v="0"/>
    <s v="2019-20"/>
    <d v="2019-07-24T03:52:44"/>
  </r>
  <r>
    <x v="33"/>
    <n v="18085562"/>
    <s v="Grado en Ingeniería Informática"/>
    <n v="18085562"/>
    <s v="AINARA"/>
    <s v="FLÓREZ-ESTRADA"/>
    <s v="FERRERO"/>
    <s v="ainara.florez-estrada@alum.unirioja.es"/>
    <s v="2018-19"/>
    <x v="0"/>
    <s v="2019-20"/>
    <d v="2019-07-25T12:18:28"/>
  </r>
  <r>
    <x v="33"/>
    <n v="16632789"/>
    <s v="Grado en Ingeniería Informática"/>
    <n v="16632789"/>
    <s v="ÁNGELA"/>
    <s v="SÁENZ"/>
    <s v="PINILLOS"/>
    <s v="angela.saenz@alum.unirioja.es"/>
    <s v="2018-19"/>
    <x v="0"/>
    <s v="2019-20"/>
    <d v="2019-07-26T01:23:28"/>
  </r>
  <r>
    <x v="33"/>
    <n v="79054042"/>
    <s v="Grado en Ingeniería Informática"/>
    <n v="79054042"/>
    <s v="JON"/>
    <s v="RODRÍGUEZ"/>
    <s v="ARANGUREN"/>
    <s v="jon.rodriguez@alum.unirioja.es"/>
    <s v="2018-19"/>
    <x v="0"/>
    <s v="2019-20"/>
    <d v="2019-07-26T12:33:20"/>
  </r>
  <r>
    <x v="33"/>
    <n v="18085683"/>
    <s v="Grado en Ingeniería Informática"/>
    <n v="18085683"/>
    <s v="IKER"/>
    <s v="JADRAQUE"/>
    <s v="MARTINEZ"/>
    <s v="iker.jadraque@alum.unirioja.es"/>
    <s v="2018-19"/>
    <x v="0"/>
    <s v="2019-20"/>
    <d v="2019-07-26T09:15:46"/>
  </r>
  <r>
    <x v="33"/>
    <n v="16636565"/>
    <s v="Grado en Ingeniería Informática"/>
    <n v="16636565"/>
    <s v="ISMAEL"/>
    <s v="CARIÑANOS"/>
    <s v="SÁENZ DE JUBERA"/>
    <s v="ismael.carinanos@alum.unirioja.es"/>
    <s v="2018-19"/>
    <x v="0"/>
    <s v="2019-20"/>
    <d v="2019-07-24T12:18:36"/>
  </r>
  <r>
    <x v="33"/>
    <n v="16619535"/>
    <s v="Grado en Ingeniería Informática"/>
    <n v="16619535"/>
    <s v="MARCELO"/>
    <s v="CARRO"/>
    <s v="PACHECO"/>
    <s v="marcelo.carro@alum.unirioja.es"/>
    <s v="2018-19"/>
    <x v="0"/>
    <s v="2019-20"/>
    <d v="2019-07-26T09:07:36"/>
  </r>
  <r>
    <x v="33"/>
    <n v="16639412"/>
    <s v="Grado en Ingeniería Informática"/>
    <n v="16639412"/>
    <s v="ALEJANDRO"/>
    <s v="BOCIGAS"/>
    <s v="HURTADO"/>
    <s v="alejandro.bocigas@alum.unirioja.es"/>
    <s v="2018-19"/>
    <x v="0"/>
    <s v="2019-20"/>
    <d v="2019-07-29T01:33:06"/>
  </r>
  <r>
    <x v="33"/>
    <n v="73421386"/>
    <s v="Grado en Ingeniería Informática"/>
    <n v="73421386"/>
    <s v="IKER"/>
    <s v="ZUBILLAGA"/>
    <s v="RUIZ"/>
    <s v="iker.zubillaga@alum.unirioja.es"/>
    <s v="2018-19"/>
    <x v="0"/>
    <s v="2019-20"/>
    <d v="2019-07-31T12:54:20"/>
  </r>
  <r>
    <x v="33"/>
    <n v="78770602"/>
    <s v="Grado en Ingeniería Informática"/>
    <n v="78770602"/>
    <s v="JAVIER"/>
    <s v="MONCADA"/>
    <s v="JIMENEZ"/>
    <s v="javier.moncada@alum.unirioja.es"/>
    <s v="2018-19"/>
    <x v="0"/>
    <s v="2019-20"/>
    <d v="2019-07-25T05:13:57"/>
  </r>
  <r>
    <x v="33"/>
    <n v="72896594"/>
    <s v="Grado en Ingeniería Informática"/>
    <n v="72896594"/>
    <s v="DANIEL"/>
    <s v="CATALINA"/>
    <s v="BENITO"/>
    <s v="daniel.catalina@alum.unirioja.es"/>
    <s v="2018-19"/>
    <x v="0"/>
    <s v="2019-20"/>
    <d v="2019-07-24T12:09:41"/>
  </r>
  <r>
    <x v="33"/>
    <n v="16633728"/>
    <s v="Grado en Ingeniería Informática"/>
    <n v="16633728"/>
    <s v="MANUEL"/>
    <s v="ROYO"/>
    <s v="HURTADO"/>
    <s v="manuel.royoh@alum.unirioja.es"/>
    <s v="2018-19"/>
    <x v="0"/>
    <s v="2019-20"/>
    <d v="2019-07-24T12:08:13"/>
  </r>
  <r>
    <x v="33"/>
    <n v="18076134"/>
    <s v="Grado en Ingeniería Informática"/>
    <n v="18076134"/>
    <s v="IVÁN"/>
    <s v="SANTO TOMÁS"/>
    <s v="JIMÉNEZ"/>
    <s v="ivan.santo-tomas@alum.unirioja.es"/>
    <s v="2019-20"/>
    <x v="0"/>
    <s v="2019-20"/>
    <d v="2019-07-12T09:08:00"/>
  </r>
  <r>
    <x v="33"/>
    <n v="16641595"/>
    <s v="Grado en Ingeniería Informática"/>
    <n v="16641595"/>
    <s v="JUAN"/>
    <s v="PÉREZ"/>
    <s v="AMATRIAIN"/>
    <s v="juan.pereza@alum.unirioja.es"/>
    <s v="2019-20"/>
    <x v="0"/>
    <s v="2019-20"/>
    <d v="2019-07-12T11:34:26"/>
  </r>
  <r>
    <x v="33"/>
    <n v="18091289"/>
    <s v="Grado en Ingeniería Informática"/>
    <n v="18091289"/>
    <s v="MARIO"/>
    <s v="ANGUIANO"/>
    <s v="JIMÉNEZ"/>
    <s v="mario.anguiano@alum.unirioja.es"/>
    <s v="2019-20"/>
    <x v="0"/>
    <s v="2019-20"/>
    <d v="2019-07-12T11:48:32"/>
  </r>
  <r>
    <x v="33"/>
    <n v="18089586"/>
    <s v="Grado en Ingeniería Informática"/>
    <n v="18089586"/>
    <s v="JORGE"/>
    <s v="BIRIGAY"/>
    <s v="SÁNCHEZ"/>
    <s v="jorge.birigay@alum.unirioja.es"/>
    <s v="2019-20"/>
    <x v="0"/>
    <s v="2019-20"/>
    <d v="2019-07-12T01:14:31"/>
  </r>
  <r>
    <x v="33"/>
    <s v="X9505373"/>
    <s v="Grado en Ingeniería Informática"/>
    <s v="X9505373"/>
    <s v="ANDRA-IULIA"/>
    <s v="CEBUC"/>
    <m/>
    <s v="andra-iulia.cebuc@alum.unirioja.es"/>
    <s v="2019-20"/>
    <x v="0"/>
    <s v="2019-20"/>
    <d v="2019-07-12T01:36:18"/>
  </r>
  <r>
    <x v="33"/>
    <n v="16636643"/>
    <s v="Grado en Ingeniería Informática"/>
    <n v="16636643"/>
    <s v="UNAI"/>
    <s v="MARTÍNEZ"/>
    <s v="URRACA"/>
    <s v="unai.martinez@alum.unirioja.es"/>
    <s v="2019-20"/>
    <x v="0"/>
    <s v="2019-20"/>
    <d v="2019-07-12T04:02:41"/>
  </r>
  <r>
    <x v="33"/>
    <n v="71347467"/>
    <s v="Grado en Ingeniería Informática"/>
    <n v="71347467"/>
    <s v="RICARDO LUIS"/>
    <s v="URRETXO"/>
    <s v="RIOFRANCOS"/>
    <s v="ricardo-luis.urretxo@alum.unirioja.es"/>
    <s v="2019-20"/>
    <x v="0"/>
    <s v="2019-20"/>
    <d v="2019-07-13T12:46:00"/>
  </r>
  <r>
    <x v="33"/>
    <n v="17496532"/>
    <s v="Grado en Ingeniería Informática"/>
    <n v="17496532"/>
    <s v="JORGE"/>
    <s v="GÓMEZ"/>
    <s v="ARNEDO"/>
    <s v="jorge.gomez@alum.unirioja.es"/>
    <s v="2019-20"/>
    <x v="0"/>
    <s v="2019-20"/>
    <d v="2019-07-13T04:32:29"/>
  </r>
  <r>
    <x v="33"/>
    <n v="18077949"/>
    <s v="Grado en Ingeniería Informática"/>
    <n v="18077949"/>
    <s v="NOELIA"/>
    <s v="MARÍN"/>
    <s v="CASTRESANA"/>
    <s v="noelia.marinc@alum.unirioja.es"/>
    <s v="2019-20"/>
    <x v="0"/>
    <s v="2019-20"/>
    <d v="2019-07-14T05:17:04"/>
  </r>
  <r>
    <x v="33"/>
    <n v="17498016"/>
    <s v="Grado en Ingeniería Informática"/>
    <n v="17498016"/>
    <s v="SERGIO"/>
    <s v="PÉREZ"/>
    <s v="FERNÁNDEZ DE LUCO"/>
    <s v="sergio.perezf@alum.unirioja.es"/>
    <s v="2019-20"/>
    <x v="0"/>
    <s v="2019-20"/>
    <d v="2019-07-14T06:21:02"/>
  </r>
  <r>
    <x v="33"/>
    <s v="X8334169"/>
    <s v="Grado en Ingeniería Informática"/>
    <s v="X8334169"/>
    <s v="VALENTÍN CONSTANTÍN"/>
    <s v="LINTEAN"/>
    <m/>
    <s v="valentin.lintean@alum.unirioja.es"/>
    <s v="2019-20"/>
    <x v="0"/>
    <s v="2019-20"/>
    <d v="2019-07-14T10:22:32"/>
  </r>
  <r>
    <x v="33"/>
    <n v="16643733"/>
    <s v="Grado en Ingeniería Informática"/>
    <n v="16643733"/>
    <s v="LUIS"/>
    <s v="SOBRÓN"/>
    <s v="TROYA"/>
    <s v="luis.sobron@alum.unirioja.es"/>
    <s v="2019-20"/>
    <x v="0"/>
    <s v="2019-20"/>
    <d v="2019-07-15T06:31:47"/>
  </r>
  <r>
    <x v="33"/>
    <n v="18079127"/>
    <s v="Grado en Ingeniería Informática"/>
    <n v="18079127"/>
    <s v="VÍCTOR"/>
    <s v="MANSO"/>
    <s v="ALÚTIZ"/>
    <s v="victor.manso@alum.unirioja.es"/>
    <s v="2019-20"/>
    <x v="0"/>
    <s v="2019-20"/>
    <d v="2019-07-15T10:35:04"/>
  </r>
  <r>
    <x v="33"/>
    <n v="17498468"/>
    <s v="Grado en Ingeniería Informática"/>
    <n v="17498468"/>
    <s v="DAVID DE"/>
    <s v="PABLO"/>
    <s v="APELLÁNIZ"/>
    <s v="david-de.pablo@alum.unirioja.es"/>
    <s v="2019-20"/>
    <x v="0"/>
    <s v="2019-20"/>
    <d v="2019-07-15T10:36:18"/>
  </r>
  <r>
    <x v="33"/>
    <s v="X7961851"/>
    <s v="Grado en Ingeniería Informática"/>
    <s v="X7961851"/>
    <s v="RADU GABRIEL"/>
    <s v="MARÍA"/>
    <m/>
    <s v="radu-gabriel.maria@alum.unirioja.es"/>
    <s v="2019-20"/>
    <x v="0"/>
    <s v="2019-20"/>
    <d v="2019-07-15T12:45:20"/>
  </r>
  <r>
    <x v="33"/>
    <n v="78774771"/>
    <s v="Grado en Ingeniería Informática"/>
    <n v="78774771"/>
    <s v="DAVID"/>
    <s v="PÉREZ-SEVILLA"/>
    <s v="PÉREZ-MEDRANO"/>
    <s v="david.perez-sevilla@alum.unirioja.es"/>
    <s v="2019-20"/>
    <x v="0"/>
    <s v="2019-20"/>
    <d v="2019-07-15T03:35:55"/>
  </r>
  <r>
    <x v="33"/>
    <n v="17495231"/>
    <s v="Grado en Ingeniería Informática"/>
    <n v="17495231"/>
    <s v="LUCIA"/>
    <s v="AUGUSTO"/>
    <s v="ROBRES"/>
    <s v="lucia.augusto@alum.unirioja.es"/>
    <s v="2019-20"/>
    <x v="0"/>
    <s v="2019-20"/>
    <d v="2019-07-15T07:31:15"/>
  </r>
  <r>
    <x v="33"/>
    <n v="73034528"/>
    <s v="Grado en Ingeniería Informática"/>
    <n v="73034528"/>
    <s v="JULEN"/>
    <s v="CRUCELEGUI"/>
    <s v="PLAZA"/>
    <s v="julen.crucelegui@alum.unirioja.es"/>
    <s v="2019-20"/>
    <x v="0"/>
    <s v="2019-20"/>
    <d v="2019-07-15T08:31:18"/>
  </r>
  <r>
    <x v="33"/>
    <n v="16633408"/>
    <s v="Grado en Ingeniería Informática"/>
    <n v="16633408"/>
    <s v="ANDRÉS"/>
    <s v="ANTÓN"/>
    <s v="AMILBURU"/>
    <s v="andres.anton@alum.unirioja.es"/>
    <s v="2019-20"/>
    <x v="0"/>
    <s v="2019-20"/>
    <d v="2019-07-15T10:39:06"/>
  </r>
  <r>
    <x v="33"/>
    <n v="16640375"/>
    <s v="Grado en Ingeniería Informática"/>
    <n v="16640375"/>
    <s v="HAIZEA"/>
    <s v="MENÉNDEZ"/>
    <s v="GUIRADO"/>
    <s v="haizea.menendez@alum.unirioja.es"/>
    <s v="2019-20"/>
    <x v="0"/>
    <s v="2019-20"/>
    <d v="2019-07-15T10:53:35"/>
  </r>
  <r>
    <x v="33"/>
    <n v="72894377"/>
    <s v="Grado en Ingeniería Informática"/>
    <n v="72894377"/>
    <s v="JUAN"/>
    <s v="PÉREZ"/>
    <s v="GRACIA"/>
    <s v="juan.perezgr@alum.unirioja.es"/>
    <s v="2019-20"/>
    <x v="0"/>
    <s v="2019-20"/>
    <d v="2019-07-16T09:46:01"/>
  </r>
  <r>
    <x v="33"/>
    <n v="53840890"/>
    <s v="Grado en Ingeniería Informática"/>
    <n v="53840890"/>
    <s v="ANA"/>
    <s v="FOSSOUL"/>
    <s v="VALERIO"/>
    <s v="ana.fossoul@alum.unirioja.es"/>
    <s v="2019-20"/>
    <x v="0"/>
    <s v="2019-20"/>
    <d v="2019-07-16T10:49:39"/>
  </r>
  <r>
    <x v="33"/>
    <n v="17498850"/>
    <s v="Grado en Ingeniería Informática"/>
    <n v="17498850"/>
    <s v="LAURA"/>
    <s v="SÁEZ"/>
    <s v="MARÍN"/>
    <s v="laura.saez@alum.unirioja.es"/>
    <s v="2019-20"/>
    <x v="0"/>
    <s v="2019-20"/>
    <d v="2019-07-29T02:33:18"/>
  </r>
  <r>
    <x v="33"/>
    <n v="17496034"/>
    <s v="Grado en Ingeniería Informática"/>
    <n v="17496034"/>
    <s v="MARIO"/>
    <s v="JUNQUERA"/>
    <s v="BARRASA"/>
    <s v="mario.junquera@alum.unirioja.es"/>
    <s v="2019-20"/>
    <x v="0"/>
    <s v="2019-20"/>
    <d v="2019-07-16T12:21:55"/>
  </r>
  <r>
    <x v="33"/>
    <n v="18082111"/>
    <s v="Grado en Ingeniería Informática"/>
    <n v="18082111"/>
    <s v="ROBERTO"/>
    <s v="ZURBANO"/>
    <s v="ARZOZ"/>
    <s v="roberto.zurbano@alum.unirioja.es"/>
    <s v="2019-20"/>
    <x v="0"/>
    <s v="2019-20"/>
    <d v="2019-07-16T04:03:56"/>
  </r>
  <r>
    <x v="33"/>
    <n v="18081954"/>
    <s v="Grado en Ingeniería Informática"/>
    <n v="18081954"/>
    <s v="ALBERTO"/>
    <s v="URQUÍA"/>
    <s v="LÓPEZ"/>
    <s v="alberto.urquia@alum.unirioja.es"/>
    <s v="2019-20"/>
    <x v="0"/>
    <s v="2019-20"/>
    <d v="2019-07-17T02:23:00"/>
  </r>
  <r>
    <x v="33"/>
    <n v="18466660"/>
    <s v="Grado en Ingeniería Informática"/>
    <n v="18466660"/>
    <s v="ALMUDENA"/>
    <s v="ESPALLARGAS"/>
    <s v="FERNÁNDEZ"/>
    <s v="almudena.espallargas@alum.unirioja.es"/>
    <s v="2019-20"/>
    <x v="0"/>
    <s v="2019-20"/>
    <d v="2019-07-17T05:49:52"/>
  </r>
  <r>
    <x v="33"/>
    <n v="18082993"/>
    <s v="Grado en Ingeniería Informática"/>
    <n v="18082993"/>
    <s v="EDUARDO"/>
    <s v="GIL"/>
    <s v="RODRÍGUEZ"/>
    <s v="eduardo.gilr@alum.unirioja.es"/>
    <s v="2019-20"/>
    <x v="0"/>
    <s v="2019-20"/>
    <d v="2019-07-26T10:03:36"/>
  </r>
  <r>
    <x v="33"/>
    <n v="18073976"/>
    <s v="Grado en Ingeniería Informática"/>
    <n v="18073976"/>
    <s v="ANDRÉS"/>
    <s v="MÉNDIZ"/>
    <s v="FERNÁNDEZ"/>
    <s v="andres.mendiz@alum.unirioja.es"/>
    <s v="2019-20"/>
    <x v="0"/>
    <s v="2019-20"/>
    <d v="2019-08-21T12:03:52"/>
  </r>
  <r>
    <x v="33"/>
    <n v="18080957"/>
    <s v="Grado en Ingeniería Informática"/>
    <n v="18080957"/>
    <s v="JAVIER"/>
    <s v="VILLAR"/>
    <s v="ORTEGA"/>
    <s v="javier.villar@alum.unirioja.es"/>
    <s v="2019-20"/>
    <x v="0"/>
    <s v="2019-20"/>
    <d v="2019-07-26T02:25:38"/>
  </r>
  <r>
    <x v="33"/>
    <n v="16626914"/>
    <s v="Grado en Ingeniería Informática"/>
    <n v="16626914"/>
    <s v="RODRIGO JAVIER"/>
    <s v="MIRANDA"/>
    <s v="SAINZ"/>
    <s v="rodrigo-javier.miranda@alum.unirioja.es"/>
    <s v="2019-20"/>
    <x v="1"/>
    <s v="2019-20"/>
    <d v="2019-07-22T01:53:51"/>
  </r>
  <r>
    <x v="33"/>
    <n v="71354280"/>
    <s v="Grado en Ingeniería Informática"/>
    <n v="71354280"/>
    <s v="JAIME"/>
    <s v="CABAL"/>
    <s v="FERNANDEZ"/>
    <s v="jaime.cabal@alum.unirioja.es"/>
    <s v="2019-20"/>
    <x v="0"/>
    <s v="2019-20"/>
    <d v="2019-07-22T05:20:31"/>
  </r>
  <r>
    <x v="33"/>
    <n v="16641640"/>
    <s v="Grado en Ingeniería Informática"/>
    <n v="16641640"/>
    <s v="JUAN"/>
    <s v="IBARRA"/>
    <s v="VALDEMOROS"/>
    <s v="juan.ibarra@alum.unirioja.es"/>
    <s v="2019-20"/>
    <x v="0"/>
    <s v="2019-20"/>
    <d v="2019-07-22T08:15:32"/>
  </r>
  <r>
    <x v="33"/>
    <n v="78844803"/>
    <s v="Grado en Ingeniería Informática"/>
    <n v="78844803"/>
    <s v="DIEGO"/>
    <s v="ANGUAS"/>
    <s v="USARRALDE"/>
    <s v="diego.anguas@alum.unirioja.es"/>
    <s v="2019-20"/>
    <x v="0"/>
    <s v="2019-20"/>
    <d v="2019-07-23T01:11:56"/>
  </r>
  <r>
    <x v="33"/>
    <n v="17495186"/>
    <s v="Grado en Ingeniería Informática"/>
    <n v="17495186"/>
    <s v="MARCOS"/>
    <s v="MARTÍNEZ"/>
    <s v="DURÁN"/>
    <s v="marcos.martinezd@alum.unirioja.es"/>
    <s v="2019-20"/>
    <x v="1"/>
    <s v="2019-20"/>
    <d v="2019-07-23T04:01:13"/>
  </r>
  <r>
    <x v="33"/>
    <n v="16622826"/>
    <s v="Grado en Ingeniería Informática"/>
    <n v="16622826"/>
    <s v="MARÍA"/>
    <s v="HERNANI"/>
    <s v="HERNÁEZ"/>
    <s v="maria.hernani@alum.unirioja.es"/>
    <s v="2019-20"/>
    <x v="1"/>
    <s v="2019-20"/>
    <d v="2019-07-23T04:04:45"/>
  </r>
  <r>
    <x v="33"/>
    <s v="X5335814"/>
    <s v="Grado en Ingeniería Informática"/>
    <s v="X5335814"/>
    <s v="RAÚL DAN"/>
    <s v="HAIDUC"/>
    <m/>
    <s v="raul-dan.haiduc@alum.unirioja.es"/>
    <s v="2019-20"/>
    <x v="0"/>
    <s v="2019-20"/>
    <d v="2019-07-24T11:37:12"/>
  </r>
  <r>
    <x v="33"/>
    <n v="16634598"/>
    <s v="Grado en Ingeniería Informática"/>
    <n v="16634598"/>
    <s v="ÁLVARO"/>
    <s v="LOZANO"/>
    <s v="RUIZ"/>
    <s v="alvaro.lozano@alum.unirioja.es"/>
    <s v="2019-20"/>
    <x v="0"/>
    <s v="2019-20"/>
    <d v="2019-07-24T12:29:42"/>
  </r>
  <r>
    <x v="33"/>
    <n v="45175759"/>
    <s v="Grado en Ingeniería Informática"/>
    <n v="45175759"/>
    <s v="IÑIGO"/>
    <s v="RAMIREZ"/>
    <s v="TRES"/>
    <s v="inigo.ramirez@alum.unirioja.es"/>
    <s v="2019-20"/>
    <x v="0"/>
    <s v="2019-20"/>
    <d v="2019-07-24T03:40:19"/>
  </r>
  <r>
    <x v="33"/>
    <n v="21046664"/>
    <s v="Grado en Ingeniería Informática"/>
    <n v="21046664"/>
    <s v="ÁNGELA"/>
    <s v="VALGAÑÓN"/>
    <s v="JIMÉNEZ"/>
    <s v="angela.valganon@alum.unirioja.es"/>
    <s v="2019-20"/>
    <x v="0"/>
    <s v="2019-20"/>
    <d v="2019-07-26T01:21:40"/>
  </r>
  <r>
    <x v="33"/>
    <n v="71351003"/>
    <s v="Grado en Ingeniería Informática"/>
    <n v="71351003"/>
    <s v="BEATRIZ"/>
    <s v="SÁNCHEZ"/>
    <s v="RODRÍGUEZ"/>
    <s v="beatriz.sanchezr@alum.unirioja.es"/>
    <s v="2019-20"/>
    <x v="0"/>
    <s v="2019-20"/>
    <d v="2019-07-26T01:48:49"/>
  </r>
  <r>
    <x v="33"/>
    <n v="16635020"/>
    <s v="Grado en Ingeniería Informática"/>
    <n v="16635020"/>
    <s v="DIEGO"/>
    <s v="RUIZ"/>
    <s v="FERNÁNDEZ"/>
    <s v="diego.ruizf@alum.unirioja.es"/>
    <s v="2019-20"/>
    <x v="1"/>
    <s v="2019-20"/>
    <d v="2019-07-29T11:25:15"/>
  </r>
  <r>
    <x v="33"/>
    <s v="X5905004"/>
    <s v="Grado en Ingeniería Informática"/>
    <s v="X5905004"/>
    <s v="GEORGE VLAD"/>
    <s v="SANDRU"/>
    <m/>
    <s v="george-vlad.sandru@alum.unirioja.es"/>
    <s v="2019-20"/>
    <x v="0"/>
    <s v="2019-20"/>
    <d v="2019-07-29T12:12:17"/>
  </r>
  <r>
    <x v="33"/>
    <n v="18082961"/>
    <s v="Grado en Ingeniería Informática"/>
    <n v="18082961"/>
    <s v="GONZALO JAVIER"/>
    <s v="ARNÁIZ"/>
    <s v="LÁZARO"/>
    <s v="gonzalo-javier.arnaiz@alum.unirioja.es"/>
    <s v="2019-20"/>
    <x v="0"/>
    <s v="2019-20"/>
    <d v="2019-07-29T07:20:23"/>
  </r>
  <r>
    <x v="33"/>
    <n v="21045712"/>
    <s v="Grado en Ingeniería Informática"/>
    <n v="21045712"/>
    <s v="RUBÉN"/>
    <s v="CORCUERA"/>
    <s v="VEIGAS"/>
    <s v="ruben.corcuera@alum.unirioja.es"/>
    <s v="2019-20"/>
    <x v="0"/>
    <s v="2019-20"/>
    <d v="2019-08-28T02:05:31"/>
  </r>
  <r>
    <x v="33"/>
    <n v="72854183"/>
    <s v="Grado en Ingeniería Informática"/>
    <n v="72854183"/>
    <s v="IÑAKI"/>
    <s v="IRIARTE"/>
    <s v="ORMAETXEA"/>
    <s v="inaki.iriarte@alum.unirioja.es"/>
    <s v="2019-20"/>
    <x v="0"/>
    <s v="2019-20"/>
    <d v="2019-08-28T02:29:35"/>
  </r>
  <r>
    <x v="33"/>
    <n v="18091673"/>
    <s v="Grado en Ingeniería Informática"/>
    <n v="18091673"/>
    <s v="LAURA"/>
    <s v="MIGUEL"/>
    <s v="EZQUERRO"/>
    <s v="laura.miguel@alum.unirioja.es"/>
    <s v="2019-20"/>
    <x v="0"/>
    <s v="2019-20"/>
    <d v="2019-08-28T11:49:07"/>
  </r>
  <r>
    <x v="33"/>
    <n v="78761467"/>
    <s v="Grado en Ingeniería Informática"/>
    <n v="78761467"/>
    <s v="JUAN ANTONIO"/>
    <s v="FRAUCA"/>
    <s v="SESMA"/>
    <s v="juan-antonio.frauca@alum.unirioja.es"/>
    <s v="2019-20"/>
    <x v="0"/>
    <s v="2019-20"/>
    <d v="2019-08-31T04:03:36"/>
  </r>
  <r>
    <x v="33"/>
    <n v="1672944"/>
    <s v="Grado en Ingeniería Informática"/>
    <n v="1672944"/>
    <s v="MOHAMED AMÍN"/>
    <s v="EL MESSAOUDI"/>
    <s v="REDOINI"/>
    <s v="mohamed.el-messaoudi@alum.unirioja.es"/>
    <s v="2019-20"/>
    <x v="0"/>
    <s v="2019-20"/>
    <d v="2019-09-02T09:37:32"/>
  </r>
  <r>
    <x v="33"/>
    <n v="72797657"/>
    <s v="Grado en Ingeniería Informática"/>
    <n v="72797657"/>
    <s v="RONALDO"/>
    <s v="JIMÉNEZ"/>
    <s v="ROCHA"/>
    <s v="ronaldo.jimenez@alum.unirioja.es"/>
    <s v="2019-20"/>
    <x v="0"/>
    <s v="2019-20"/>
    <d v="2019-09-06T04:08:22"/>
  </r>
  <r>
    <x v="33"/>
    <n v="16641121"/>
    <s v="Grado en Ingeniería Informática"/>
    <n v="16641121"/>
    <s v="ISMAIL"/>
    <s v="LEMRHARI"/>
    <s v="ED DAYA"/>
    <s v="ismail.lemrhari@alum.unirioja.es"/>
    <s v="2019-20"/>
    <x v="0"/>
    <s v="2019-20"/>
    <d v="2019-09-12T10:14:58"/>
  </r>
  <r>
    <x v="33"/>
    <n v="73453500"/>
    <s v="Grado en Ingeniería Informática"/>
    <n v="73453500"/>
    <s v="IKER"/>
    <s v="AZCARATE"/>
    <s v="LOPEZ"/>
    <s v="iker.azcarate@alum.unirioja.es"/>
    <s v="2019-20"/>
    <x v="0"/>
    <s v="2019-20"/>
    <d v="2019-09-17T03:18:11"/>
  </r>
  <r>
    <x v="34"/>
    <n v="16625203"/>
    <s v="Grado en Ingeniería Agrícola"/>
    <n v="16625203"/>
    <s v="NEYBA"/>
    <s v="QUINTANA"/>
    <s v="DÍEZ"/>
    <s v="neyba.quintana@alum.unirioja.es"/>
    <s v="2010-11"/>
    <x v="1"/>
    <s v="2019-20"/>
    <d v="2019-07-30T04:15:09"/>
  </r>
  <r>
    <x v="34"/>
    <n v="73010217"/>
    <s v="Grado en Ingeniería Agrícola"/>
    <n v="73010217"/>
    <s v="FERNANDO ÁNGEL"/>
    <s v="BORDEJÉ"/>
    <s v="AZNAR"/>
    <s v="fernando.bordeje@alum.unirioja.es"/>
    <s v="2010-11"/>
    <x v="1"/>
    <s v="2019-20"/>
    <d v="2019-09-18T11:30:23"/>
  </r>
  <r>
    <x v="34"/>
    <n v="16631876"/>
    <s v="Grado en Ingeniería Agrícola"/>
    <n v="16631876"/>
    <s v="JORDAN"/>
    <s v="BENITO"/>
    <s v="GARCÍA"/>
    <s v="jordan.benito@alum.unirioja.es"/>
    <s v="2011-12"/>
    <x v="0"/>
    <s v="2019-20"/>
    <d v="2019-09-18T01:42:05"/>
  </r>
  <r>
    <x v="34"/>
    <n v="72723589"/>
    <s v="Grado en Ingeniería Agrícola"/>
    <n v="72723589"/>
    <s v="JAVIER"/>
    <s v="FERNÁNDEZ"/>
    <s v="MONJÓN"/>
    <s v="javier.fernan@alum.unirioja.es"/>
    <s v="2012-13"/>
    <x v="1"/>
    <s v="2019-20"/>
    <d v="2019-09-26T12:44:29"/>
  </r>
  <r>
    <x v="34"/>
    <n v="16642566"/>
    <s v="Grado en Ingeniería Agrícola"/>
    <n v="16642566"/>
    <s v="ZABEL"/>
    <s v="NALDA"/>
    <s v="FONTECHA"/>
    <s v="zabel.nalda@alum.unirioja.es"/>
    <s v="2012-13"/>
    <x v="0"/>
    <s v="2019-20"/>
    <d v="2019-09-13T09:59:57"/>
  </r>
  <r>
    <x v="34"/>
    <n v="16642549"/>
    <s v="Grado en Ingeniería Agrícola"/>
    <n v="16642549"/>
    <s v="CRISTINA"/>
    <s v="MARCOS"/>
    <s v="VICTORIANO"/>
    <s v="cristina.marcos@alum.unirioja.es"/>
    <s v="2012-13"/>
    <x v="0"/>
    <s v="2019-20"/>
    <d v="2019-09-09T10:57:30"/>
  </r>
  <r>
    <x v="34"/>
    <n v="16632690"/>
    <s v="Grado en Ingeniería Agrícola"/>
    <n v="16632690"/>
    <s v="ROBERTO"/>
    <s v="TOBALINA"/>
    <s v="BALDEÓN"/>
    <s v="roberto.tobalina@alum.unirioja.es"/>
    <s v="2013-14"/>
    <x v="0"/>
    <s v="2019-20"/>
    <d v="2019-07-30T11:27:26"/>
  </r>
  <r>
    <x v="34"/>
    <n v="16625229"/>
    <s v="Grado en Ingeniería Agrícola"/>
    <n v="16625229"/>
    <s v="JON"/>
    <s v="ECHEVERRÍA"/>
    <s v="ARANA"/>
    <s v="jon.echeverria@alum.unirioja.es"/>
    <s v="2013-14"/>
    <x v="0"/>
    <s v="2019-20"/>
    <d v="2019-09-25T12:17:57"/>
  </r>
  <r>
    <x v="34"/>
    <n v="17495731"/>
    <s v="Grado en Ingeniería Agrícola"/>
    <n v="17495731"/>
    <s v="MANUEL"/>
    <s v="SANTOLAYA"/>
    <s v="CABREDO"/>
    <s v="manuel.santolaya@alum.unirioja.es"/>
    <s v="2013-14"/>
    <x v="0"/>
    <s v="2019-20"/>
    <d v="2019-07-25T11:44:45"/>
  </r>
  <r>
    <x v="34"/>
    <n v="71344543"/>
    <s v="Grado en Ingeniería Agrícola"/>
    <n v="71344543"/>
    <s v="CAROLINA"/>
    <s v="CUBILLA"/>
    <s v="FRADEJAS"/>
    <s v="carolina.cubilla@alum.unirioja.es"/>
    <s v="2013-14"/>
    <x v="1"/>
    <s v="2019-20"/>
    <d v="2019-09-26T10:02:43"/>
  </r>
  <r>
    <x v="34"/>
    <n v="17498390"/>
    <s v="Grado en Ingeniería Agrícola"/>
    <n v="17498390"/>
    <s v="SERGIO"/>
    <s v="PÉREZ"/>
    <s v="LÓPEZ"/>
    <s v="sergio.perezl@alum.unirioja.es"/>
    <s v="2014-15"/>
    <x v="0"/>
    <s v="2019-20"/>
    <d v="2019-07-30T11:43:05"/>
  </r>
  <r>
    <x v="34"/>
    <n v="72897106"/>
    <s v="Grado en Ingeniería Agrícola"/>
    <n v="72897106"/>
    <s v="GUILLERMO"/>
    <s v="CALVO"/>
    <s v="RENTA"/>
    <s v="guillermo.calvor@alum.unirioja.es"/>
    <s v="2014-15"/>
    <x v="0"/>
    <s v="2019-20"/>
    <d v="2019-09-11T09:17:02"/>
  </r>
  <r>
    <x v="34"/>
    <n v="16624784"/>
    <s v="Grado en Ingeniería Agrícola"/>
    <n v="16624784"/>
    <s v="MARÍA"/>
    <s v="HERREROS"/>
    <s v="MARTÍNEZ"/>
    <s v="maria.herreros@alum.unirioja.es"/>
    <s v="2014-15"/>
    <x v="1"/>
    <s v="2019-20"/>
    <d v="2019-09-16T10:07:15"/>
  </r>
  <r>
    <x v="34"/>
    <n v="16643118"/>
    <s v="Grado en Ingeniería Agrícola"/>
    <n v="16643118"/>
    <s v="JAVIER"/>
    <s v="VILLARO"/>
    <s v="TRICIO"/>
    <s v="javier.villaro@alum.unirioja.es"/>
    <s v="2014-15"/>
    <x v="0"/>
    <s v="2019-20"/>
    <d v="2019-09-10T01:26:02"/>
  </r>
  <r>
    <x v="34"/>
    <s v="X8172487"/>
    <s v="Grado en Ingeniería Agrícola"/>
    <s v="X8172487"/>
    <s v="ANDERSON"/>
    <s v="GARCÍA"/>
    <s v="ESCOBAR"/>
    <s v="anderson.garcia@alum.unirioja.es"/>
    <s v="2014-15"/>
    <x v="0"/>
    <s v="2019-20"/>
    <d v="2019-07-30T12:55:37"/>
  </r>
  <r>
    <x v="34"/>
    <n v="16630654"/>
    <s v="Grado en Ingeniería Agrícola"/>
    <n v="16630654"/>
    <s v="IRENE"/>
    <s v="AZOFRA"/>
    <s v="HERREROS"/>
    <s v="irene.azofra@alum.unirioja.es"/>
    <s v="2014-15"/>
    <x v="0"/>
    <s v="2019-20"/>
    <d v="2019-09-30T08:45:23"/>
  </r>
  <r>
    <x v="34"/>
    <n v="16644488"/>
    <s v="Grado en Ingeniería Agrícola"/>
    <n v="16644488"/>
    <s v="SARA ISABEL"/>
    <s v="BLANCO"/>
    <s v="GONZÁLEZ"/>
    <s v="sara-isabel.blanco@alum.unirioja.es"/>
    <s v="2014-15"/>
    <x v="0"/>
    <s v="2019-20"/>
    <d v="2019-07-25T04:21:58"/>
  </r>
  <r>
    <x v="34"/>
    <n v="16637301"/>
    <s v="Grado en Ingeniería Agrícola"/>
    <n v="16637301"/>
    <s v="ALLENDE"/>
    <s v="MARTÍNEZ"/>
    <s v="GAYARRE"/>
    <s v="allende.martinez@alum.unirioja.es"/>
    <s v="2014-15"/>
    <x v="0"/>
    <s v="2019-20"/>
    <d v="2019-09-12T02:03:19"/>
  </r>
  <r>
    <x v="34"/>
    <n v="72797301"/>
    <s v="Grado en Ingeniería Agrícola"/>
    <n v="72797301"/>
    <s v="CARLOS RAÚL"/>
    <s v="GARCÍA"/>
    <s v="GARCÍA"/>
    <s v="carlos-raul.garcia@alum.unirioja.es"/>
    <s v="2014-15"/>
    <x v="0"/>
    <s v="2019-20"/>
    <d v="2019-07-24T12:18:14"/>
  </r>
  <r>
    <x v="34"/>
    <n v="16643485"/>
    <s v="Grado en Ingeniería Agrícola"/>
    <n v="16643485"/>
    <s v="ROBERTO"/>
    <s v="VALENCIA"/>
    <s v="OMATOS"/>
    <s v="roberto.valencia@alum.unirioja.es"/>
    <s v="2015-16"/>
    <x v="0"/>
    <s v="2019-20"/>
    <d v="2019-09-16T02:18:41"/>
  </r>
  <r>
    <x v="34"/>
    <n v="16637219"/>
    <s v="Grado en Ingeniería Agrícola"/>
    <n v="16637219"/>
    <s v="EDUARDO"/>
    <s v="MEDRANO"/>
    <s v="LATORRE"/>
    <s v="eduardo.medrano@alum.unirioja.es"/>
    <s v="2015-16"/>
    <x v="0"/>
    <s v="2019-20"/>
    <d v="2019-07-29T04:50:21"/>
  </r>
  <r>
    <x v="34"/>
    <n v="71349966"/>
    <s v="Grado en Ingeniería Agrícola"/>
    <n v="71349966"/>
    <s v="ASIER"/>
    <s v="SERRANO"/>
    <s v="GARCÍA"/>
    <s v="asier.serrano@alum.unirioja.es"/>
    <s v="2015-16"/>
    <x v="0"/>
    <s v="2019-20"/>
    <d v="2019-07-30T11:40:24"/>
  </r>
  <r>
    <x v="34"/>
    <n v="16633661"/>
    <s v="Grado en Ingeniería Agrícola"/>
    <n v="16633661"/>
    <s v="ALEJANDRO"/>
    <s v="ROJO"/>
    <s v="SOLANO"/>
    <s v="alejandro.rojo@alum.unirioja.es"/>
    <s v="2015-16"/>
    <x v="0"/>
    <s v="2019-20"/>
    <d v="2019-07-26T10:11:19"/>
  </r>
  <r>
    <x v="34"/>
    <n v="17499601"/>
    <s v="Grado en Ingeniería Agrícola"/>
    <n v="17499601"/>
    <s v="PABLO"/>
    <s v="ANTÓN"/>
    <s v="PASCUAL"/>
    <s v="pablo.anton@alum.unirioja.es"/>
    <s v="2015-16"/>
    <x v="0"/>
    <s v="2019-20"/>
    <d v="2019-07-29T12:01:40"/>
  </r>
  <r>
    <x v="34"/>
    <n v="16644750"/>
    <s v="Grado en Ingeniería Agrícola"/>
    <n v="16644750"/>
    <s v="JORGE"/>
    <s v="BLÁZQUEZ"/>
    <s v="ROLDÁN"/>
    <s v="jorge.blazquez@alum.unirioja.es"/>
    <s v="2015-16"/>
    <x v="0"/>
    <s v="2019-20"/>
    <d v="2019-07-29T11:46:00"/>
  </r>
  <r>
    <x v="34"/>
    <n v="16639243"/>
    <s v="Grado en Ingeniería Agrícola"/>
    <n v="16639243"/>
    <s v="DAVID"/>
    <s v="BALANZA"/>
    <s v="FERNÁNDEZ"/>
    <s v="david.balanza@alum.unirioja.es"/>
    <s v="2015-16"/>
    <x v="0"/>
    <s v="2019-20"/>
    <d v="2019-07-25T10:58:27"/>
  </r>
  <r>
    <x v="34"/>
    <n v="44639816"/>
    <s v="Grado en Ingeniería Agrícola"/>
    <n v="44639816"/>
    <s v="ANDER"/>
    <s v="CARCAR"/>
    <s v="ECHEPARE"/>
    <s v="ander.carcar@alum.unirioja.es"/>
    <s v="2015-16"/>
    <x v="0"/>
    <s v="2019-20"/>
    <d v="2019-07-29T04:37:01"/>
  </r>
  <r>
    <x v="34"/>
    <n v="71351476"/>
    <s v="Grado en Ingeniería Agrícola"/>
    <n v="71351476"/>
    <s v="VANESA"/>
    <s v="OTEO"/>
    <s v="MIJANCOS"/>
    <s v="vanesa.oteo@alum.unirioja.es"/>
    <s v="2015-16"/>
    <x v="0"/>
    <s v="2019-20"/>
    <d v="2019-07-24T05:36:19"/>
  </r>
  <r>
    <x v="34"/>
    <n v="16643197"/>
    <s v="Grado en Ingeniería Agrícola"/>
    <n v="16643197"/>
    <s v="MARÍA"/>
    <s v="MARTÍNEZ"/>
    <s v="GARCÍA"/>
    <s v="maria.martinezga@alum.unirioja.es"/>
    <s v="2015-16"/>
    <x v="0"/>
    <s v="2019-20"/>
    <d v="2019-07-29T10:37:31"/>
  </r>
  <r>
    <x v="34"/>
    <n v="21071097"/>
    <s v="Grado en Ingeniería Agrícola"/>
    <n v="21071097"/>
    <s v="EMILIO"/>
    <s v="HERNÁNDEZ"/>
    <s v="MEDINA"/>
    <s v="emilio.hernandez@alum.unirioja.es"/>
    <s v="2015-16"/>
    <x v="0"/>
    <s v="2019-20"/>
    <d v="2019-09-16T09:36:07"/>
  </r>
  <r>
    <x v="34"/>
    <n v="16637963"/>
    <s v="Grado en Ingeniería Agrícola"/>
    <n v="16637963"/>
    <s v="ALEJANDRO"/>
    <s v="VARELA DEL"/>
    <s v="ÁGUILA"/>
    <s v="alejandro.varela-del@alum.unirioja.es"/>
    <s v="2016-17"/>
    <x v="0"/>
    <s v="2019-20"/>
    <d v="2019-07-26T04:26:51"/>
  </r>
  <r>
    <x v="34"/>
    <n v="71348098"/>
    <s v="Grado en Ingeniería Agrícola"/>
    <n v="71348098"/>
    <s v="IRENE"/>
    <s v="MORIANA"/>
    <s v="MARTINEZ"/>
    <s v="irene.moriana@alum.unirioja.es"/>
    <s v="2016-17"/>
    <x v="0"/>
    <s v="2019-20"/>
    <d v="2019-07-26T11:40:24"/>
  </r>
  <r>
    <x v="34"/>
    <n v="16639971"/>
    <s v="Grado en Ingeniería Agrícola"/>
    <n v="16639971"/>
    <s v="AÍDA"/>
    <s v="OJANGUREN"/>
    <s v="CHASCO"/>
    <s v="aida.ojanguren@alum.unirioja.es"/>
    <s v="2016-17"/>
    <x v="0"/>
    <s v="2019-20"/>
    <d v="2019-07-24T12:21:44"/>
  </r>
  <r>
    <x v="34"/>
    <n v="18085997"/>
    <s v="Grado en Ingeniería Agrícola"/>
    <n v="18085997"/>
    <s v="MARÍA"/>
    <s v="ALONSO"/>
    <s v="VITORIA"/>
    <s v="maria.alonsov@alum.unirioja.es"/>
    <s v="2016-17"/>
    <x v="0"/>
    <s v="2019-20"/>
    <d v="2019-07-26T12:35:56"/>
  </r>
  <r>
    <x v="34"/>
    <s v="Y0293070"/>
    <s v="Grado en Ingeniería Agrícola"/>
    <s v="Y0293070"/>
    <s v="ILHAME"/>
    <s v="EL BAROUDI"/>
    <m/>
    <s v="ilhame.elbaroudi@alum.unirioja.es"/>
    <s v="2016-17"/>
    <x v="0"/>
    <s v="2019-20"/>
    <d v="2019-07-29T06:07:08"/>
  </r>
  <r>
    <x v="34"/>
    <n v="16634597"/>
    <s v="Grado en Ingeniería Agrícola"/>
    <n v="16634597"/>
    <s v="AARON"/>
    <s v="LOZANO"/>
    <s v="RUIZ"/>
    <s v="aaron.lozano@alum.unirioja.es"/>
    <s v="2016-17"/>
    <x v="0"/>
    <s v="2019-20"/>
    <d v="2019-07-27T04:15:46"/>
  </r>
  <r>
    <x v="34"/>
    <n v="16641203"/>
    <s v="Grado en Ingeniería Agrícola"/>
    <n v="16641203"/>
    <s v="DAVID"/>
    <s v="FERNÁNDEZ"/>
    <s v="ALTUZARRA"/>
    <s v="david.fernandeza@alum.unirioja.es"/>
    <s v="2016-17"/>
    <x v="0"/>
    <s v="2019-20"/>
    <d v="2019-07-25T02:16:18"/>
  </r>
  <r>
    <x v="34"/>
    <n v="18084590"/>
    <s v="Grado en Ingeniería Agrícola"/>
    <n v="18084590"/>
    <s v="ANDRÉS"/>
    <s v="PUEBLA"/>
    <s v="APARICIO"/>
    <s v="andres.puebla@alum.unirioja.es"/>
    <s v="2016-17"/>
    <x v="0"/>
    <s v="2019-20"/>
    <d v="2019-07-30T01:10:58"/>
  </r>
  <r>
    <x v="34"/>
    <n v="18084522"/>
    <s v="Grado en Ingeniería Agrícola"/>
    <n v="18084522"/>
    <s v="LUCÍA"/>
    <s v="ELIZONDO"/>
    <s v="GARCÍA"/>
    <s v="lucia.elizondo@alum.unirioja.es"/>
    <s v="2016-17"/>
    <x v="0"/>
    <s v="2019-20"/>
    <d v="2019-07-27T07:24:46"/>
  </r>
  <r>
    <x v="34"/>
    <n v="45558041"/>
    <s v="Grado en Ingeniería Agrícola"/>
    <n v="45558041"/>
    <s v="JOSÉ DAVID"/>
    <s v="TORIBIO"/>
    <s v="VALDÉS"/>
    <s v="jose-david.toribio@alum.unirioja.es"/>
    <s v="2016-17"/>
    <x v="0"/>
    <s v="2019-20"/>
    <d v="2019-07-25T11:41:34"/>
  </r>
  <r>
    <x v="34"/>
    <n v="78759535"/>
    <s v="Grado en Ingeniería Agrícola"/>
    <n v="78759535"/>
    <s v="VIDAL"/>
    <s v="CASTILLO"/>
    <s v="LAMATA"/>
    <s v="vidal.castillo@alum.unirioja.es"/>
    <s v="2016-17"/>
    <x v="0"/>
    <s v="2019-20"/>
    <d v="2019-07-26T02:32:09"/>
  </r>
  <r>
    <x v="34"/>
    <n v="78762072"/>
    <s v="Grado en Ingeniería Agrícola"/>
    <n v="78762072"/>
    <s v="IKER"/>
    <s v="BERROZPIDE"/>
    <s v="TORRES"/>
    <s v="iker.berrozpide@alum.unirioja.es"/>
    <s v="2016-17"/>
    <x v="0"/>
    <s v="2019-20"/>
    <d v="2019-07-29T01:26:48"/>
  </r>
  <r>
    <x v="34"/>
    <n v="16622641"/>
    <s v="Grado en Ingeniería Agrícola"/>
    <n v="16622641"/>
    <s v="SONIA"/>
    <s v="ROMANO"/>
    <s v="ESTEFANÍA"/>
    <s v="sonia.romano@alum.unirioja.es"/>
    <s v="2016-17"/>
    <x v="0"/>
    <s v="2019-20"/>
    <d v="2019-07-26T10:06:29"/>
  </r>
  <r>
    <x v="34"/>
    <n v="18085255"/>
    <s v="Grado en Ingeniería Agrícola"/>
    <n v="18085255"/>
    <s v="IRENE"/>
    <s v="LARIOS"/>
    <s v="PÉREZ"/>
    <s v="irene.larios@alum.unirioja.es"/>
    <s v="2016-17"/>
    <x v="0"/>
    <s v="2019-20"/>
    <d v="2019-07-26T01:05:24"/>
  </r>
  <r>
    <x v="34"/>
    <n v="16636201"/>
    <s v="Grado en Ingeniería Agrícola"/>
    <n v="16636201"/>
    <s v="MIGUEL"/>
    <s v="GALÁN"/>
    <s v="RUBIO"/>
    <s v="miguel.galan@alum.unirioja.es"/>
    <s v="2017-18"/>
    <x v="0"/>
    <s v="2019-20"/>
    <d v="2019-09-10T01:39:47"/>
  </r>
  <r>
    <x v="34"/>
    <n v="16642285"/>
    <s v="Grado en Ingeniería Agrícola"/>
    <n v="16642285"/>
    <s v="ÁLEX"/>
    <s v="RODRIGO"/>
    <s v="BAJO"/>
    <s v="alex.rodrigo@alum.unirioja.es"/>
    <s v="2017-18"/>
    <x v="0"/>
    <s v="2019-20"/>
    <d v="2019-07-24T03:15:51"/>
  </r>
  <r>
    <x v="34"/>
    <n v="18080878"/>
    <s v="Grado en Ingeniería Agrícola"/>
    <n v="18080878"/>
    <s v="DIEGO"/>
    <s v="EXTREMIANA"/>
    <s v="ARISTU"/>
    <s v="diego.extremiana@alum.unirioja.es"/>
    <s v="2017-18"/>
    <x v="0"/>
    <s v="2019-20"/>
    <d v="2019-07-26T04:43:10"/>
  </r>
  <r>
    <x v="34"/>
    <n v="18091619"/>
    <s v="Grado en Ingeniería Agrícola"/>
    <n v="18091619"/>
    <s v="DANIEL"/>
    <s v="SÁENZ"/>
    <s v="HERREROS"/>
    <s v="daniel.saenz@alum.unirioja.es"/>
    <s v="2017-18"/>
    <x v="0"/>
    <s v="2019-20"/>
    <d v="2019-07-26T09:07:01"/>
  </r>
  <r>
    <x v="34"/>
    <n v="17495918"/>
    <s v="Grado en Ingeniería Agrícola"/>
    <n v="17495918"/>
    <s v="SILVIA"/>
    <s v="SERRANO DE LA"/>
    <s v="CUESTA"/>
    <s v="silvia.serrano@alum.unirioja.es"/>
    <s v="2017-18"/>
    <x v="0"/>
    <s v="2019-20"/>
    <d v="2019-07-24T12:44:08"/>
  </r>
  <r>
    <x v="34"/>
    <n v="16637095"/>
    <s v="Grado en Ingeniería Agrícola"/>
    <n v="16637095"/>
    <s v="MERITXELL"/>
    <s v="JULIENCH"/>
    <s v="AGUDO"/>
    <s v="meritxell.juliench@alum.unirioja.es"/>
    <s v="2017-18"/>
    <x v="0"/>
    <s v="2019-20"/>
    <d v="2019-07-29T05:46:19"/>
  </r>
  <r>
    <x v="34"/>
    <n v="18084971"/>
    <s v="Grado en Ingeniería Agrícola"/>
    <n v="18084971"/>
    <s v="ANDREA"/>
    <s v="RUESGAS"/>
    <s v="PÉREZ"/>
    <s v="andrea.ruesgas@alum.unirioja.es"/>
    <s v="2017-18"/>
    <x v="0"/>
    <s v="2019-20"/>
    <d v="2019-07-26T01:24:30"/>
  </r>
  <r>
    <x v="34"/>
    <n v="16641629"/>
    <s v="Grado en Ingeniería Agrícola"/>
    <n v="16641629"/>
    <s v="DAVID"/>
    <s v="MORENO"/>
    <s v="MARTÍNEZ"/>
    <s v="david.morenoma@alum.unirioja.es"/>
    <s v="2017-18"/>
    <x v="0"/>
    <s v="2019-20"/>
    <d v="2019-07-25T05:02:26"/>
  </r>
  <r>
    <x v="34"/>
    <n v="18081124"/>
    <s v="Grado en Ingeniería Agrícola"/>
    <n v="18081124"/>
    <s v="RAQUEL"/>
    <s v="SANTAMARÍA"/>
    <s v="URTURI"/>
    <s v="raquel.santamaria@alum.unirioja.es"/>
    <s v="2018-19"/>
    <x v="0"/>
    <s v="2019-20"/>
    <d v="2019-07-25T11:52:21"/>
  </r>
  <r>
    <x v="34"/>
    <n v="18074519"/>
    <s v="Grado en Ingeniería Agrícola"/>
    <n v="18074519"/>
    <s v="VÍCTOR JOSÉ"/>
    <s v="MARTÍNEZ"/>
    <s v="GONZÁLEZ"/>
    <s v="victor-jose.martinez@alum.unirioja.es"/>
    <s v="2018-19"/>
    <x v="0"/>
    <s v="2019-20"/>
    <d v="2019-07-25T12:11:53"/>
  </r>
  <r>
    <x v="34"/>
    <n v="78999878"/>
    <s v="Grado en Ingeniería Agrícola"/>
    <n v="78999878"/>
    <s v="ANDER"/>
    <s v="GANDARIASBEITIA"/>
    <s v="FERNANDEZ"/>
    <s v="ander.gandariasbeitia@alum.unirioja.es"/>
    <s v="2018-19"/>
    <x v="0"/>
    <s v="2019-20"/>
    <d v="2019-07-24T12:09:52"/>
  </r>
  <r>
    <x v="34"/>
    <n v="78760402"/>
    <s v="Grado en Ingeniería Agrícola"/>
    <n v="78760402"/>
    <s v="RAUL"/>
    <s v="AYENSA"/>
    <s v="JIMENEZ"/>
    <s v="raul.ayensa@alum.unirioja.es"/>
    <s v="2018-19"/>
    <x v="0"/>
    <s v="2019-20"/>
    <d v="2019-08-27T09:25:09"/>
  </r>
  <r>
    <x v="34"/>
    <n v="16629080"/>
    <s v="Grado en Ingeniería Agrícola"/>
    <n v="16629080"/>
    <s v="PATRICIA"/>
    <s v="LEÓN"/>
    <s v="RODRÍGUEZ"/>
    <s v="patricia.leon@alum.unirioja.es"/>
    <s v="2018-19"/>
    <x v="0"/>
    <s v="2019-20"/>
    <d v="2019-07-24T12:00:39"/>
  </r>
  <r>
    <x v="34"/>
    <n v="18088064"/>
    <s v="Grado en Ingeniería Agrícola"/>
    <n v="18088064"/>
    <s v="JAVIER"/>
    <s v="PÉREZ"/>
    <s v="IZQUIERDO"/>
    <s v="javier.perezi@alum.unirioja.es"/>
    <s v="2018-19"/>
    <x v="0"/>
    <s v="2019-20"/>
    <d v="2019-07-24T05:38:55"/>
  </r>
  <r>
    <x v="34"/>
    <n v="16613426"/>
    <s v="Grado en Ingeniería Agrícola"/>
    <n v="16613426"/>
    <s v="RUBÉN"/>
    <s v="CARAZO"/>
    <s v="FERNÁNDEZ"/>
    <s v="ruben.carazo@alum.unirioja.es"/>
    <s v="2018-19"/>
    <x v="0"/>
    <s v="2019-20"/>
    <d v="2019-07-24T12:14:51"/>
  </r>
  <r>
    <x v="34"/>
    <n v="72798951"/>
    <s v="Grado en Ingeniería Agrícola"/>
    <n v="72798951"/>
    <s v="DANIEL"/>
    <s v="PASCUAL"/>
    <s v="MELERO"/>
    <s v="daniel.pascual@alum.unirioja.es"/>
    <s v="2018-19"/>
    <x v="0"/>
    <s v="2019-20"/>
    <d v="2019-07-29T11:49:27"/>
  </r>
  <r>
    <x v="34"/>
    <n v="18088428"/>
    <s v="Grado en Ingeniería Agrícola"/>
    <n v="18088428"/>
    <s v="INÉS"/>
    <s v="ANDREU"/>
    <s v="ESCALADA"/>
    <s v="ines.andreu@alum.unirioja.es"/>
    <s v="2018-19"/>
    <x v="0"/>
    <s v="2019-20"/>
    <d v="2019-07-24T09:31:37"/>
  </r>
  <r>
    <x v="34"/>
    <n v="18075783"/>
    <s v="Grado en Ingeniería Agrícola"/>
    <n v="18075783"/>
    <s v="DAVID"/>
    <s v="VELILLA"/>
    <s v="RODRÍGUEZ"/>
    <s v="david.velilla@alum.unirioja.es"/>
    <s v="2018-19"/>
    <x v="0"/>
    <s v="2019-20"/>
    <d v="2019-07-28T10:39:22"/>
  </r>
  <r>
    <x v="34"/>
    <n v="16636397"/>
    <s v="Grado en Ingeniería Agrícola"/>
    <n v="16636397"/>
    <s v="CLAUDIA"/>
    <s v="MARTÍNEZ"/>
    <s v="SANCHO"/>
    <s v="claudia.martinezsa@alum.unirioja.es"/>
    <s v="2018-19"/>
    <x v="0"/>
    <s v="2019-20"/>
    <d v="2019-07-24T02:59:28"/>
  </r>
  <r>
    <x v="34"/>
    <n v="16639320"/>
    <s v="Grado en Ingeniería Agrícola"/>
    <n v="16639320"/>
    <s v="SOFÍA"/>
    <s v="GIL"/>
    <s v="MAESTRE"/>
    <s v="sofia.gil@alum.unirioja.es"/>
    <s v="2018-19"/>
    <x v="0"/>
    <s v="2019-20"/>
    <d v="2019-07-25T04:07:21"/>
  </r>
  <r>
    <x v="34"/>
    <n v="18081602"/>
    <s v="Grado en Ingeniería Agrícola"/>
    <n v="18081602"/>
    <s v="AMAIA"/>
    <s v="ESTEBAN"/>
    <s v="TERCILLA"/>
    <s v="amaia.esteban@alum.unirioja.es"/>
    <s v="2018-19"/>
    <x v="0"/>
    <s v="2019-20"/>
    <d v="2019-07-29T12:04:57"/>
  </r>
  <r>
    <x v="34"/>
    <n v="72799898"/>
    <s v="Grado en Ingeniería Agrícola"/>
    <n v="72799898"/>
    <s v="IRENE"/>
    <s v="GÓMEZ"/>
    <s v="BRAVO"/>
    <s v="irene.gomezb@alum.unirioja.es"/>
    <s v="2018-19"/>
    <x v="1"/>
    <s v="2019-20"/>
    <d v="2019-07-24T09:29:13"/>
  </r>
  <r>
    <x v="34"/>
    <n v="17499250"/>
    <s v="Grado en Ingeniería Agrícola"/>
    <n v="17499250"/>
    <s v="MARÍA"/>
    <s v="GARCÍA"/>
    <s v="ASENSIO"/>
    <s v="maria.garciaa@alum.unirioja.es"/>
    <s v="2018-19"/>
    <x v="0"/>
    <s v="2019-20"/>
    <d v="2019-07-26T12:10:33"/>
  </r>
  <r>
    <x v="34"/>
    <n v="16643063"/>
    <s v="Grado en Ingeniería Agrícola"/>
    <n v="16643063"/>
    <s v="DANIEL"/>
    <s v="ALCARAZ"/>
    <s v="HURTADO"/>
    <s v="daniel.alcaraz@alum.unirioja.es"/>
    <s v="2018-19"/>
    <x v="0"/>
    <s v="2019-20"/>
    <d v="2019-07-29T08:45:08"/>
  </r>
  <r>
    <x v="34"/>
    <n v="78956044"/>
    <s v="Grado en Ingeniería Agrícola"/>
    <n v="78956044"/>
    <s v="KERMAN"/>
    <s v="ALAVA"/>
    <s v="GUERRERO"/>
    <s v="kerman.alava@alum.unirioja.es"/>
    <s v="2018-19"/>
    <x v="0"/>
    <s v="2019-20"/>
    <d v="2019-07-30T10:58:00"/>
  </r>
  <r>
    <x v="34"/>
    <n v="18083660"/>
    <s v="Grado en Ingeniería Agrícola"/>
    <n v="18083660"/>
    <s v="ANDER"/>
    <s v="CORDÓN"/>
    <s v="ARNEDO"/>
    <s v="ander.cordon@alum.unirioja.es"/>
    <s v="2018-19"/>
    <x v="0"/>
    <s v="2019-20"/>
    <d v="2019-07-30T01:23:35"/>
  </r>
  <r>
    <x v="34"/>
    <n v="18076394"/>
    <s v="Grado en Ingeniería Agrícola"/>
    <n v="18076394"/>
    <s v="JAVIER"/>
    <s v="AGUILLO"/>
    <s v="QUEMADA"/>
    <s v="javier.aguillo@alum.unirioja.es"/>
    <s v="2018-19"/>
    <x v="0"/>
    <s v="2019-20"/>
    <d v="2019-07-25T12:49:00"/>
  </r>
  <r>
    <x v="34"/>
    <n v="21045314"/>
    <s v="Grado en Ingeniería Agrícola"/>
    <n v="21045314"/>
    <s v="EDUARDO"/>
    <s v="CASAS"/>
    <s v="MARTÍNEZ"/>
    <s v="eduardo.casas@alum.unirioja.es"/>
    <s v="2018-19"/>
    <x v="0"/>
    <s v="2019-20"/>
    <d v="2019-07-25T03:57:13"/>
  </r>
  <r>
    <x v="34"/>
    <n v="18075045"/>
    <s v="Grado en Ingeniería Agrícola"/>
    <n v="18075045"/>
    <s v="PATRICIA"/>
    <s v="SÁENZ DE SANTA MARÍA"/>
    <s v="GROTÉN"/>
    <s v="patricia.saenz-smaria@alum.unirioja.es"/>
    <s v="2018-19"/>
    <x v="0"/>
    <s v="2019-20"/>
    <d v="2019-07-26T01:31:55"/>
  </r>
  <r>
    <x v="34"/>
    <n v="16631519"/>
    <s v="Grado en Ingeniería Agrícola"/>
    <n v="16631519"/>
    <s v="MARTA"/>
    <s v="ARRILLAGA"/>
    <s v="LECEA"/>
    <s v="marta.arrillagal@alum.unirioja.es"/>
    <s v="2018-19"/>
    <x v="0"/>
    <s v="2019-20"/>
    <d v="2019-07-26T10:52:41"/>
  </r>
  <r>
    <x v="34"/>
    <n v="16501376"/>
    <s v="Grado en Ingeniería Agrícola"/>
    <n v="16501376"/>
    <s v="JAVIER"/>
    <s v="CORCUERA"/>
    <s v="GARCÍA"/>
    <s v="javier.corcuera@alum.unirioja.es"/>
    <s v="2018-19"/>
    <x v="2"/>
    <s v="2019-20"/>
    <d v="2019-09-05T10:25:33"/>
  </r>
  <r>
    <x v="34"/>
    <s v="Y6675276"/>
    <s v="Grado en Ingeniería Agrícola"/>
    <s v="Y6675276"/>
    <s v="ANA MARIA"/>
    <s v="CRUZ"/>
    <s v="BERNAL"/>
    <s v="ana-maria.cruz@alum.unirioja.es"/>
    <s v="2018-19"/>
    <x v="0"/>
    <s v="2019-20"/>
    <d v="2019-07-26T11:25:34"/>
  </r>
  <r>
    <x v="34"/>
    <n v="18177731"/>
    <s v="Grado en Ingeniería Agrícola"/>
    <n v="18177731"/>
    <s v="DIEGO"/>
    <s v="SALINAS"/>
    <s v="PONS"/>
    <s v="diego.salinas@alum.unirioja.es"/>
    <s v="2019-20"/>
    <x v="0"/>
    <s v="2019-20"/>
    <d v="2019-07-12T09:03:27"/>
  </r>
  <r>
    <x v="34"/>
    <n v="16640804"/>
    <s v="Grado en Ingeniería Agrícola"/>
    <n v="16640804"/>
    <s v="LAURA"/>
    <s v="GARCÍA"/>
    <s v="HERNANDO"/>
    <s v="laura.garciah@alum.unirioja.es"/>
    <s v="2019-20"/>
    <x v="0"/>
    <s v="2019-20"/>
    <d v="2019-07-12T09:55:04"/>
  </r>
  <r>
    <x v="34"/>
    <n v="16639627"/>
    <s v="Grado en Ingeniería Agrícola"/>
    <n v="16639627"/>
    <s v="GUILLERMO"/>
    <s v="GALILEA"/>
    <s v="RODRÍGUEZ"/>
    <s v="guillermo.galilear@alum.unirioja.es"/>
    <s v="2019-20"/>
    <x v="0"/>
    <s v="2019-20"/>
    <d v="2019-07-12T10:40:12"/>
  </r>
  <r>
    <x v="34"/>
    <n v="16641404"/>
    <s v="Grado en Ingeniería Agrícola"/>
    <n v="16641404"/>
    <s v="VALERIA"/>
    <s v="LATORRE"/>
    <s v="CILLERO"/>
    <s v="valeria.latorre@alum.unirioja.es"/>
    <s v="2019-20"/>
    <x v="0"/>
    <s v="2019-20"/>
    <d v="2019-07-12T10:57:28"/>
  </r>
  <r>
    <x v="34"/>
    <n v="16641419"/>
    <s v="Grado en Ingeniería Agrícola"/>
    <n v="16641419"/>
    <s v="ROBERTO"/>
    <s v="ARNÁEZ"/>
    <s v="TARANCÓN"/>
    <s v="roberto.arnaez@alum.unirioja.es"/>
    <s v="2019-20"/>
    <x v="0"/>
    <s v="2019-20"/>
    <d v="2019-07-12T11:46:26"/>
  </r>
  <r>
    <x v="34"/>
    <n v="18186454"/>
    <s v="Grado en Ingeniería Agrícola"/>
    <n v="18186454"/>
    <s v="MARCOS"/>
    <s v="CADARSO"/>
    <s v="SÁNCHEZ"/>
    <s v="marcos.cadarso@alum.unirioja.es"/>
    <s v="2019-20"/>
    <x v="0"/>
    <s v="2019-20"/>
    <d v="2019-07-12T12:05:12"/>
  </r>
  <r>
    <x v="34"/>
    <n v="18081834"/>
    <s v="Grado en Ingeniería Agrícola"/>
    <n v="18081834"/>
    <s v="JOSÉ"/>
    <s v="ALTUZARRA"/>
    <s v="IBÁÑEZ"/>
    <s v="jose.altuzarra@alum.unirioja.es"/>
    <s v="2019-20"/>
    <x v="0"/>
    <s v="2019-20"/>
    <d v="2019-07-12T02:51:38"/>
  </r>
  <r>
    <x v="34"/>
    <n v="72557001"/>
    <s v="Grado en Ingeniería Agrícola"/>
    <n v="72557001"/>
    <s v="AINHOA"/>
    <s v="CORDÓN"/>
    <s v="IZARGARAY"/>
    <s v="ainhoa.cordon@alum.unirioja.es"/>
    <s v="2019-20"/>
    <x v="0"/>
    <s v="2019-20"/>
    <d v="2019-07-12T03:27:34"/>
  </r>
  <r>
    <x v="34"/>
    <n v="73121689"/>
    <s v="Grado en Ingeniería Agrícola"/>
    <n v="73121689"/>
    <s v="LEIRE"/>
    <s v="OLLO"/>
    <s v="ARCARAZO"/>
    <s v="leire.ollo@alum.unirioja.es"/>
    <s v="2019-20"/>
    <x v="0"/>
    <s v="2019-20"/>
    <d v="2019-07-12T04:14:47"/>
  </r>
  <r>
    <x v="34"/>
    <n v="72899312"/>
    <s v="Grado en Ingeniería Agrícola"/>
    <n v="72899312"/>
    <s v="ADRIÁN"/>
    <s v="IZQUIERDO"/>
    <s v="YUNQUERA"/>
    <s v="adrian.izquierdo@alum.unirioja.es"/>
    <s v="2019-20"/>
    <x v="0"/>
    <s v="2019-20"/>
    <d v="2019-07-12T04:17:10"/>
  </r>
  <r>
    <x v="34"/>
    <n v="18074205"/>
    <s v="Grado en Ingeniería Agrícola"/>
    <n v="18074205"/>
    <s v="ISABEL"/>
    <s v="CUADRADO"/>
    <s v="GALERA"/>
    <s v="isabel.cuadrado@alum.unirioja.es"/>
    <s v="2019-20"/>
    <x v="0"/>
    <s v="2019-20"/>
    <d v="2019-07-12T07:36:15"/>
  </r>
  <r>
    <x v="34"/>
    <s v="Y4189444"/>
    <s v="Grado en Ingeniería Agrícola"/>
    <s v="Y4189444"/>
    <s v="LARA"/>
    <s v="ARRATEL"/>
    <s v="CARNEIRO"/>
    <s v="lara.arratel@alum.unirioja.es"/>
    <s v="2019-20"/>
    <x v="0"/>
    <s v="2019-20"/>
    <d v="2019-07-13T11:15:11"/>
  </r>
  <r>
    <x v="34"/>
    <n v="18082805"/>
    <s v="Grado en Ingeniería Agrícola"/>
    <n v="18082805"/>
    <s v="DANIEL"/>
    <s v="VICENTE"/>
    <s v="MARTÍNEZ"/>
    <s v="daniel.vicente@alum.unirioja.es"/>
    <s v="2019-20"/>
    <x v="0"/>
    <s v="2019-20"/>
    <d v="2019-07-13T03:51:44"/>
  </r>
  <r>
    <x v="34"/>
    <n v="71562510"/>
    <s v="Grado en Ingeniería Agrícola"/>
    <n v="71562510"/>
    <s v="VICTORIA"/>
    <s v="SEVILLANO"/>
    <s v="ÁLVAREZ"/>
    <s v="victoria.sevillano@alum.unirioja.es"/>
    <s v="2019-20"/>
    <x v="0"/>
    <s v="2019-20"/>
    <d v="2019-07-14T01:40:30"/>
  </r>
  <r>
    <x v="34"/>
    <n v="73137831"/>
    <s v="Grado en Ingeniería Agrícola"/>
    <n v="73137831"/>
    <s v="MARINA"/>
    <s v="ARTOLA"/>
    <s v="CHASCO"/>
    <s v="marina.artola@alum.unirioja.es"/>
    <s v="2019-20"/>
    <x v="0"/>
    <s v="2019-20"/>
    <d v="2019-07-14T04:47:52"/>
  </r>
  <r>
    <x v="34"/>
    <n v="18081423"/>
    <s v="Grado en Ingeniería Agrícola"/>
    <n v="18081423"/>
    <s v="ALLENDE"/>
    <s v="OYANGUREN"/>
    <s v="GARCÍA"/>
    <s v="allende.oyanguren@alum.unirioja.es"/>
    <s v="2019-20"/>
    <x v="0"/>
    <s v="2019-20"/>
    <d v="2019-07-15T10:39:17"/>
  </r>
  <r>
    <x v="34"/>
    <n v="21155062"/>
    <s v="Grado en Ingeniería Agrícola"/>
    <n v="21155062"/>
    <s v="CLAUDIA"/>
    <s v="CALVO"/>
    <s v="NÚÑEZ"/>
    <s v="claudia.calvo@alum.unirioja.es"/>
    <s v="2019-20"/>
    <x v="0"/>
    <s v="2019-20"/>
    <d v="2019-07-15T12:57:29"/>
  </r>
  <r>
    <x v="34"/>
    <n v="16643318"/>
    <s v="Grado en Ingeniería Agrícola"/>
    <n v="16643318"/>
    <s v="ALLENDE MARÍA"/>
    <s v="GARCÍA DEL"/>
    <s v="RÍO"/>
    <s v="maria.garciad@alum.unirioja.es"/>
    <s v="2019-20"/>
    <x v="0"/>
    <s v="2019-20"/>
    <d v="2019-07-15T10:14:53"/>
  </r>
  <r>
    <x v="34"/>
    <n v="18075249"/>
    <s v="Grado en Ingeniería Agrícola"/>
    <n v="18075249"/>
    <s v="LUIS MARÍA"/>
    <s v="LERENA"/>
    <s v="ANERO"/>
    <s v="luis-maria.lerena@alum.unirioja.es"/>
    <s v="2019-20"/>
    <x v="0"/>
    <s v="2019-20"/>
    <d v="2019-07-15T10:23:41"/>
  </r>
  <r>
    <x v="34"/>
    <n v="18076103"/>
    <s v="Grado en Ingeniería Agrícola"/>
    <n v="18076103"/>
    <s v="JON"/>
    <s v="FERNÁNDEZ"/>
    <s v="GARCÍA"/>
    <s v="jon.fernandezg@alum.unirioja.es"/>
    <s v="2019-20"/>
    <x v="0"/>
    <s v="2019-20"/>
    <d v="2019-07-16T10:34:42"/>
  </r>
  <r>
    <x v="34"/>
    <n v="18087385"/>
    <s v="Grado en Ingeniería Agrícola"/>
    <n v="18087385"/>
    <s v="ALBA"/>
    <s v="SÁNCHEZ"/>
    <s v="BLASCO"/>
    <s v="alba.sanchez@alum.unirioja.es"/>
    <s v="2019-20"/>
    <x v="0"/>
    <s v="2019-20"/>
    <d v="2019-07-16T09:38:40"/>
  </r>
  <r>
    <x v="34"/>
    <n v="21045590"/>
    <s v="Grado en Ingeniería Agrícola"/>
    <n v="21045590"/>
    <s v="PABLO"/>
    <s v="LÓPEZ"/>
    <s v="TORRECILLA"/>
    <s v="pablo.lopezt@alum.unirioja.es"/>
    <s v="2019-20"/>
    <x v="0"/>
    <s v="2019-20"/>
    <d v="2019-07-17T03:37:52"/>
  </r>
  <r>
    <x v="34"/>
    <n v="18081159"/>
    <s v="Grado en Ingeniería Agrícola"/>
    <n v="18081159"/>
    <s v="CARLOS"/>
    <s v="PAÚL"/>
    <s v="SÁINZ"/>
    <s v="carlos.paul@alum.unirioja.es"/>
    <s v="2019-20"/>
    <x v="0"/>
    <s v="2019-20"/>
    <d v="2019-07-17T04:36:11"/>
  </r>
  <r>
    <x v="34"/>
    <n v="73020591"/>
    <s v="Grado en Ingeniería Agrícola"/>
    <n v="73020591"/>
    <s v="FRANCISCO"/>
    <s v="GABAS"/>
    <s v="SANMARTIN"/>
    <s v="francisco.gabas@alum.unirioja.es"/>
    <s v="2019-20"/>
    <x v="0"/>
    <s v="2019-20"/>
    <d v="2019-07-17T09:05:22"/>
  </r>
  <r>
    <x v="34"/>
    <n v="16641226"/>
    <s v="Grado en Ingeniería Agrícola"/>
    <n v="16641226"/>
    <s v="ADRIÁN"/>
    <s v="GARCÍA"/>
    <s v="SAGREDO"/>
    <s v="adrian.garcias@alum.unirioja.es"/>
    <s v="2019-20"/>
    <x v="0"/>
    <s v="2019-20"/>
    <d v="2019-07-18T10:44:04"/>
  </r>
  <r>
    <x v="34"/>
    <n v="72835246"/>
    <s v="Grado en Ingeniería Agrícola"/>
    <n v="72835246"/>
    <s v="RAÚL"/>
    <s v="SÁNCHEZ"/>
    <s v="ARANZUBÍA"/>
    <s v="raul.sanchez@alum.unirioja.es"/>
    <s v="2019-20"/>
    <x v="0"/>
    <s v="2019-20"/>
    <d v="2019-08-28T09:39:12"/>
  </r>
  <r>
    <x v="34"/>
    <n v="18088826"/>
    <s v="Grado en Ingeniería Agrícola"/>
    <n v="18088826"/>
    <s v="PABLO"/>
    <s v="AMUTIO"/>
    <s v="AYALA"/>
    <s v="pablo.amutio@alum.unirioja.es"/>
    <s v="2019-20"/>
    <x v="0"/>
    <s v="2019-20"/>
    <d v="2019-08-28T09:40:42"/>
  </r>
  <r>
    <x v="34"/>
    <n v="16633231"/>
    <s v="Grado en Ingeniería Agrícola"/>
    <n v="16633231"/>
    <s v="ESTHER"/>
    <s v="GONZÁLEZ"/>
    <s v="ULECIA"/>
    <s v="esther.gonzalez@alum.unirioja.es"/>
    <s v="2019-20"/>
    <x v="0"/>
    <s v="2019-20"/>
    <d v="2019-08-28T09:49:00"/>
  </r>
  <r>
    <x v="34"/>
    <n v="17498267"/>
    <s v="Grado en Ingeniería Agrícola"/>
    <n v="17498267"/>
    <s v="MANUEL"/>
    <s v="MIRANDA"/>
    <s v="SÁEZ"/>
    <s v="manuel.miranda@alum.unirioja.es"/>
    <s v="2019-20"/>
    <x v="0"/>
    <s v="2019-20"/>
    <d v="2019-08-28T12:00:43"/>
  </r>
  <r>
    <x v="34"/>
    <n v="18185109"/>
    <s v="Grado en Ingeniería Agrícola"/>
    <n v="18185109"/>
    <s v="ANDREA"/>
    <s v="ESPINOSA"/>
    <s v="RINCÓN"/>
    <s v="andrea.espinosa@alum.unirioja.es"/>
    <s v="2019-20"/>
    <x v="0"/>
    <s v="2019-20"/>
    <d v="2019-08-28T04:22:38"/>
  </r>
  <r>
    <x v="34"/>
    <n v="18073809"/>
    <s v="Grado en Ingeniería Agrícola"/>
    <n v="18073809"/>
    <s v="SARA"/>
    <s v="PAVÍA"/>
    <s v="CAÑAS"/>
    <s v="sara.pavia@alum.unirioja.es"/>
    <s v="2019-20"/>
    <x v="0"/>
    <s v="2019-20"/>
    <d v="2019-08-29T11:00:38"/>
  </r>
  <r>
    <x v="34"/>
    <n v="71349630"/>
    <s v="Grado en Ingeniería Agrícola"/>
    <n v="71349630"/>
    <s v="OLALLA"/>
    <s v="GARCÍA"/>
    <s v="SOTO"/>
    <s v="olalla.garcia@alum.unirioja.es"/>
    <s v="2019-20"/>
    <x v="0"/>
    <s v="2019-20"/>
    <d v="2019-08-29T06:19:31"/>
  </r>
  <r>
    <x v="34"/>
    <n v="48607714"/>
    <s v="Grado en Ingeniería Agrícola"/>
    <n v="48607714"/>
    <s v="ARMANDO"/>
    <s v="GIL"/>
    <s v="MICÓ"/>
    <s v="armando.gil@alum.unirioja.es"/>
    <s v="2019-20"/>
    <x v="0"/>
    <s v="2019-20"/>
    <d v="2019-08-29T08:08:27"/>
  </r>
  <r>
    <x v="34"/>
    <n v="16631375"/>
    <s v="Grado en Ingeniería Agrícola"/>
    <n v="16631375"/>
    <s v="GEMMA"/>
    <s v="CÁRCAMO"/>
    <s v="OCHOA"/>
    <s v="gemma.carcamo@alum.unirioja.es"/>
    <s v="2019-20"/>
    <x v="0"/>
    <s v="2019-20"/>
    <d v="2019-08-29T10:31:09"/>
  </r>
  <r>
    <x v="34"/>
    <n v="16631664"/>
    <s v="Grado en Ingeniería Agrícola"/>
    <n v="16631664"/>
    <s v="ANA"/>
    <s v="NARANJO"/>
    <s v="JIMÉNEZ"/>
    <s v="ana.naranjo@alum.unirioja.es"/>
    <s v="2019-20"/>
    <x v="0"/>
    <s v="2019-20"/>
    <d v="2019-09-04T01:48:45"/>
  </r>
  <r>
    <x v="34"/>
    <n v="71351672"/>
    <s v="Grado en Ingeniería Agrícola"/>
    <n v="71351672"/>
    <s v="MARCOS"/>
    <s v="FERNÁNDEZ"/>
    <s v="MANERO"/>
    <s v="marcos.fernandezm@alum.unirioja.es"/>
    <s v="2019-20"/>
    <x v="0"/>
    <s v="2019-20"/>
    <d v="2019-09-01T02:44:41"/>
  </r>
  <r>
    <x v="34"/>
    <n v="12340223"/>
    <s v="Grado en Ingeniería Agrícola"/>
    <n v="12340223"/>
    <s v="GONZALO"/>
    <s v="CEA"/>
    <s v="LÓPEZ"/>
    <s v="gonzalo.cea@alum.unirioja.es"/>
    <s v="2019-20"/>
    <x v="1"/>
    <s v="2019-20"/>
    <d v="2019-09-03T06:43:39"/>
  </r>
  <r>
    <x v="35"/>
    <n v="16609311"/>
    <s v="Grado en Ingeniería Mecánica"/>
    <n v="16609311"/>
    <s v="JAVIER"/>
    <s v="ESTEBAN"/>
    <s v="PINILLOS"/>
    <s v="javier.esteban@alum.unirioja.es"/>
    <s v="2010-11"/>
    <x v="0"/>
    <s v="2019-20"/>
    <d v="2019-09-20T12:42:32"/>
  </r>
  <r>
    <x v="35"/>
    <n v="44647299"/>
    <s v="Grado en Ingeniería Mecánica"/>
    <n v="44647299"/>
    <s v="AMAIA"/>
    <s v="ROS"/>
    <s v="CHASCO"/>
    <s v="amaia.ros@alum.unirioja.es"/>
    <s v="2011-12"/>
    <x v="0"/>
    <s v="2019-20"/>
    <d v="2019-07-28T08:43:16"/>
  </r>
  <r>
    <x v="35"/>
    <n v="16632522"/>
    <s v="Grado en Ingeniería Mecánica"/>
    <n v="16632522"/>
    <s v="FRANCISCO JAVIER"/>
    <s v="SACRISTÁN"/>
    <s v="APESTEGUI"/>
    <s v="francisco-javier.sacristan@alum.unirioja.es"/>
    <s v="2012-13"/>
    <x v="0"/>
    <s v="2019-20"/>
    <d v="2019-09-06T09:21:13"/>
  </r>
  <r>
    <x v="35"/>
    <n v="16631810"/>
    <s v="Grado en Ingeniería Mecánica"/>
    <n v="16631810"/>
    <s v="MONSERRAT"/>
    <s v="PRIOR"/>
    <s v="HERREROS"/>
    <s v="monserrat.prior@alum.unirioja.es"/>
    <s v="2012-13"/>
    <x v="0"/>
    <s v="2019-20"/>
    <d v="2019-09-13T10:03:06"/>
  </r>
  <r>
    <x v="35"/>
    <n v="16624471"/>
    <s v="Grado en Ingeniería Mecánica"/>
    <n v="16624471"/>
    <s v="VÍCTOR JAVIER"/>
    <s v="GALILEA"/>
    <s v="ALSASUA"/>
    <s v="victor-javier.galilea@alum.unirioja.es"/>
    <s v="2012-13"/>
    <x v="1"/>
    <s v="2019-20"/>
    <d v="2019-07-24T01:07:43"/>
  </r>
  <r>
    <x v="35"/>
    <n v="71309610"/>
    <s v="Grado en Ingeniería Mecánica"/>
    <n v="71309610"/>
    <s v="SONIA"/>
    <s v="VITORES"/>
    <s v="CALVO"/>
    <s v="sonia.vitores@alum.unirioja.es"/>
    <s v="2012-13"/>
    <x v="0"/>
    <s v="2019-20"/>
    <d v="2019-09-06T12:40:55"/>
  </r>
  <r>
    <x v="35"/>
    <n v="16624791"/>
    <s v="Grado en Ingeniería Mecánica"/>
    <n v="16624791"/>
    <s v="ANA"/>
    <s v="CALLE"/>
    <s v="GUTIÉRREZ"/>
    <s v="ana.calle@alum.unirioja.es"/>
    <s v="2013-14"/>
    <x v="0"/>
    <s v="2019-20"/>
    <d v="2019-07-25T10:19:45"/>
  </r>
  <r>
    <x v="35"/>
    <n v="72799353"/>
    <s v="Grado en Ingeniería Mecánica"/>
    <n v="72799353"/>
    <s v="ROBERTO"/>
    <s v="SALAZAR"/>
    <s v="CABAJON"/>
    <s v="roberto.salazar@alum.unirioja.es"/>
    <s v="2013-14"/>
    <x v="0"/>
    <s v="2019-20"/>
    <d v="2019-07-24T01:36:53"/>
  </r>
  <r>
    <x v="35"/>
    <n v="16640256"/>
    <s v="Grado en Ingeniería Mecánica"/>
    <n v="16640256"/>
    <s v="ALEJANDRO"/>
    <s v="MANZANARES"/>
    <s v="OLMEDO"/>
    <s v="alejandro.manzanares@alum.unirioja.es"/>
    <s v="2013-14"/>
    <x v="0"/>
    <s v="2019-20"/>
    <d v="2019-07-25T09:10:03"/>
  </r>
  <r>
    <x v="35"/>
    <n v="16628245"/>
    <s v="Grado en Ingeniería Mecánica"/>
    <n v="16628245"/>
    <s v="JAVIER"/>
    <s v="BUSTO"/>
    <s v="SANTAMARÍA"/>
    <s v="javier.busto@alum.unirioja.es"/>
    <s v="2013-14"/>
    <x v="0"/>
    <s v="2019-20"/>
    <d v="2019-09-10T01:28:32"/>
  </r>
  <r>
    <x v="35"/>
    <n v="16636667"/>
    <s v="Grado en Ingeniería Mecánica"/>
    <n v="16636667"/>
    <s v="BORJA"/>
    <s v="FERNÁNDEZ"/>
    <s v="URIEN"/>
    <s v="borja.fernandezu@alum.unirioja.es"/>
    <s v="2013-14"/>
    <x v="0"/>
    <s v="2019-20"/>
    <d v="2019-09-19T01:02:16"/>
  </r>
  <r>
    <x v="35"/>
    <n v="16619040"/>
    <s v="Grado en Ingeniería Mecánica"/>
    <n v="16619040"/>
    <s v="JAVIER"/>
    <s v="NIETO"/>
    <s v="GARCÍA"/>
    <s v="javier.nieto@alum.unirioja.es"/>
    <s v="2013-14"/>
    <x v="0"/>
    <s v="2019-20"/>
    <d v="2019-10-04T01:56:58"/>
  </r>
  <r>
    <x v="35"/>
    <n v="17499375"/>
    <s v="Grado en Ingeniería Mecánica"/>
    <n v="17499375"/>
    <s v="MIGUEL"/>
    <s v="GONZÁLEZ"/>
    <s v="MARINO"/>
    <s v="miguel.gonzalezm@alum.unirioja.es"/>
    <s v="2013-14"/>
    <x v="0"/>
    <s v="2019-20"/>
    <d v="2019-07-25T05:22:00"/>
  </r>
  <r>
    <x v="35"/>
    <n v="73430138"/>
    <s v="Grado en Ingeniería Mecánica"/>
    <n v="73430138"/>
    <s v="CRISTIAN GIOVANNY"/>
    <s v="LÓPEZ"/>
    <s v="LÓPEZ"/>
    <s v="cristian-giovanny.lopez@alum.unirioja.es"/>
    <s v="2013-14"/>
    <x v="1"/>
    <s v="2019-20"/>
    <d v="2019-09-06T08:58:52"/>
  </r>
  <r>
    <x v="35"/>
    <n v="18189285"/>
    <s v="Grado en Ingeniería Mecánica"/>
    <n v="18189285"/>
    <s v="JOSÉ DANIEL"/>
    <s v="TORO"/>
    <s v="HENAO"/>
    <s v="jose-daniel.toro@alum.unirioja.es"/>
    <s v="2013-14"/>
    <x v="0"/>
    <s v="2019-20"/>
    <d v="2019-07-25T10:34:50"/>
  </r>
  <r>
    <x v="35"/>
    <n v="17498578"/>
    <s v="Grado en Ingeniería Mecánica"/>
    <n v="17498578"/>
    <s v="MARINA"/>
    <s v="BENGOA"/>
    <s v="FERNÁNDEZ"/>
    <s v="marina.bengoa@alum.unirioja.es"/>
    <s v="2013-14"/>
    <x v="0"/>
    <s v="2019-20"/>
    <d v="2019-07-24T12:13:38"/>
  </r>
  <r>
    <x v="35"/>
    <n v="16638074"/>
    <s v="Grado en Ingeniería Mecánica"/>
    <n v="16638074"/>
    <s v="JAVIER"/>
    <s v="SANTOS"/>
    <s v="CINCUNEGUI"/>
    <s v="javier.santos@alum.unirioja.es"/>
    <s v="2013-14"/>
    <x v="0"/>
    <s v="2019-20"/>
    <d v="2019-07-29T01:49:50"/>
  </r>
  <r>
    <x v="35"/>
    <n v="73430658"/>
    <s v="Grado en Ingeniería Mecánica"/>
    <n v="73430658"/>
    <s v="CRISTIAN"/>
    <s v="GUISHCASHO"/>
    <s v="PUMASUNTA"/>
    <s v="cristian.guishcasho@alum.unirioja.es"/>
    <s v="2013-14"/>
    <x v="0"/>
    <s v="2019-20"/>
    <d v="2019-07-24T12:05:26"/>
  </r>
  <r>
    <x v="35"/>
    <n v="47312698"/>
    <s v="Grado en Ingeniería Mecánica"/>
    <n v="47312698"/>
    <s v="RICARDO"/>
    <s v="ROMERA"/>
    <s v="GIL"/>
    <s v="ricardo.romera@alum.unirioja.es"/>
    <s v="2014-15"/>
    <x v="0"/>
    <s v="2019-20"/>
    <d v="2019-07-24T05:26:19"/>
  </r>
  <r>
    <x v="35"/>
    <n v="16644844"/>
    <s v="Grado en Ingeniería Mecánica"/>
    <n v="16644844"/>
    <s v="ENRIQUE"/>
    <s v="GONZÁLEZ DE VIÑASPRE"/>
    <s v="MOSCARDÓ"/>
    <s v="enrique.gonzalez-de-vinaspre@alum.unirioja.es"/>
    <s v="2014-15"/>
    <x v="0"/>
    <s v="2019-20"/>
    <d v="2019-07-24T06:47:16"/>
  </r>
  <r>
    <x v="35"/>
    <n v="16635580"/>
    <s v="Grado en Ingeniería Mecánica"/>
    <n v="16635580"/>
    <s v="CHRISTIAN"/>
    <s v="JORDEDO"/>
    <s v="NALDA"/>
    <s v="christian.jordedo@alum.unirioja.es"/>
    <s v="2014-15"/>
    <x v="0"/>
    <s v="2019-20"/>
    <d v="2019-07-26T01:38:38"/>
  </r>
  <r>
    <x v="35"/>
    <n v="72799660"/>
    <s v="Grado en Ingeniería Mecánica"/>
    <n v="72799660"/>
    <s v="NATALIA"/>
    <s v="NAZAR"/>
    <s v="JIMÉNEZ"/>
    <s v="natalia.nazarj@alum.unirioja.es"/>
    <s v="2014-15"/>
    <x v="0"/>
    <s v="2019-20"/>
    <d v="2019-07-25T04:19:24"/>
  </r>
  <r>
    <x v="35"/>
    <n v="72798777"/>
    <s v="Grado en Ingeniería Mecánica"/>
    <n v="72798777"/>
    <s v="MARCOS"/>
    <s v="GUTIÉRREZ"/>
    <s v="GIL"/>
    <s v="marcos.gutierrezg@alum.unirioja.es"/>
    <s v="2014-15"/>
    <x v="0"/>
    <s v="2019-20"/>
    <d v="2019-07-29T07:39:50"/>
  </r>
  <r>
    <x v="35"/>
    <n v="17498051"/>
    <s v="Grado en Ingeniería Mecánica"/>
    <n v="17498051"/>
    <s v="JAIME"/>
    <s v="GARCÍA"/>
    <s v="LOIZAGA"/>
    <s v="jaime.garcia@alum.unirioja.es"/>
    <s v="2014-15"/>
    <x v="0"/>
    <s v="2019-20"/>
    <d v="2019-07-29T01:43:04"/>
  </r>
  <r>
    <x v="35"/>
    <n v="16625600"/>
    <s v="Grado en Ingeniería Mecánica"/>
    <n v="16625600"/>
    <s v="JAVIER"/>
    <s v="LABEAGA"/>
    <s v="VITERI"/>
    <s v="javier.labeaga@alum.unirioja.es"/>
    <s v="2014-15"/>
    <x v="0"/>
    <s v="2019-20"/>
    <d v="2019-07-24T12:29:34"/>
  </r>
  <r>
    <x v="35"/>
    <n v="51155197"/>
    <s v="Grado en Ingeniería Mecánica"/>
    <n v="51155197"/>
    <s v="DANIEL"/>
    <s v="BLANCO"/>
    <s v="CORTÉS"/>
    <s v="daniel.blancoc@alum.unirioja.es"/>
    <s v="2014-15"/>
    <x v="0"/>
    <s v="2019-20"/>
    <d v="2019-07-24T01:22:20"/>
  </r>
  <r>
    <x v="35"/>
    <n v="16626702"/>
    <s v="Grado en Ingeniería Mecánica"/>
    <n v="16626702"/>
    <s v="JORGE"/>
    <s v="CORTÉS"/>
    <s v="SERRANO"/>
    <s v="jorge.cortes@alum.unirioja.es"/>
    <s v="2014-15"/>
    <x v="0"/>
    <s v="2019-20"/>
    <d v="2019-09-12T01:54:29"/>
  </r>
  <r>
    <x v="35"/>
    <n v="18077140"/>
    <s v="Grado en Ingeniería Mecánica"/>
    <n v="18077140"/>
    <s v="IGNACIO"/>
    <s v="GONZÁLEZ"/>
    <s v="FERNÁNDEZ"/>
    <s v="ignacio.gonzalez@alum.unirioja.es"/>
    <s v="2015-16"/>
    <x v="1"/>
    <s v="2019-20"/>
    <d v="2019-07-30T12:22:33"/>
  </r>
  <r>
    <x v="35"/>
    <n v="18482085"/>
    <s v="Grado en Ingeniería Mecánica"/>
    <n v="18482085"/>
    <s v="YOUSSEF"/>
    <s v="BELMALEM"/>
    <s v="AFRHANI"/>
    <s v="youssef.belmalem@alum.unirioja.es"/>
    <s v="2015-16"/>
    <x v="0"/>
    <s v="2019-20"/>
    <d v="2019-07-24T12:00:20"/>
  </r>
  <r>
    <x v="35"/>
    <n v="16642172"/>
    <s v="Grado en Ingeniería Mecánica"/>
    <n v="16642172"/>
    <s v="JESÚS"/>
    <s v="DONAMARÍA"/>
    <s v="SÁEZ"/>
    <s v="jesus.donamaria@alum.unirioja.es"/>
    <s v="2015-16"/>
    <x v="0"/>
    <s v="2019-20"/>
    <d v="2019-07-30T12:03:30"/>
  </r>
  <r>
    <x v="35"/>
    <n v="16643028"/>
    <s v="Grado en Ingeniería Mecánica"/>
    <n v="16643028"/>
    <s v="MIGUEL"/>
    <s v="MARTÍNEZ DE LAGUNA"/>
    <s v="MARTÍNEZ"/>
    <s v="miguel.martinez-laguna@alum.unirioja.es"/>
    <s v="2015-16"/>
    <x v="0"/>
    <s v="2019-20"/>
    <d v="2019-07-25T04:13:53"/>
  </r>
  <r>
    <x v="35"/>
    <n v="16630472"/>
    <s v="Grado en Ingeniería Mecánica"/>
    <n v="16630472"/>
    <s v="ASIER"/>
    <s v="MARTÍNEZ"/>
    <s v="BAREA"/>
    <s v="asier.martinezb@alum.unirioja.es"/>
    <s v="2015-16"/>
    <x v="0"/>
    <s v="2019-20"/>
    <d v="2019-07-26T01:01:36"/>
  </r>
  <r>
    <x v="35"/>
    <n v="1627684"/>
    <s v="Grado en Ingeniería Mecánica"/>
    <n v="1627684"/>
    <s v="AXEL"/>
    <s v="GÓMEZ"/>
    <s v="GUINEA"/>
    <s v="axel.gomez@alum.unirioja.es"/>
    <s v="2015-16"/>
    <x v="0"/>
    <s v="2019-20"/>
    <d v="2019-07-26T05:11:02"/>
  </r>
  <r>
    <x v="35"/>
    <n v="16626437"/>
    <s v="Grado en Ingeniería Mecánica"/>
    <n v="16626437"/>
    <s v="JORGE"/>
    <s v="LOS SANTOS"/>
    <s v="ORTEGA"/>
    <s v="jorge.los-santos@alum.unirioja.es"/>
    <s v="2015-16"/>
    <x v="0"/>
    <s v="2019-20"/>
    <d v="2019-07-24T12:02:04"/>
  </r>
  <r>
    <x v="35"/>
    <n v="71349450"/>
    <s v="Grado en Ingeniería Mecánica"/>
    <n v="71349450"/>
    <s v="YERAY"/>
    <s v="REBOLLAR"/>
    <s v="LADRERO"/>
    <s v="yeray.rebollar@alum.unirioja.es"/>
    <s v="2015-16"/>
    <x v="0"/>
    <s v="2019-20"/>
    <d v="2019-07-25T08:26:28"/>
  </r>
  <r>
    <x v="35"/>
    <n v="17495189"/>
    <s v="Grado en Ingeniería Mecánica"/>
    <n v="17495189"/>
    <s v="MANUEL"/>
    <s v="RUIZ"/>
    <s v="MARTÍNEZ"/>
    <s v="manuel.ruizm@alum.unirioja.es"/>
    <s v="2015-16"/>
    <x v="0"/>
    <s v="2019-20"/>
    <d v="2019-07-24T04:22:21"/>
  </r>
  <r>
    <x v="35"/>
    <n v="17498416"/>
    <s v="Grado en Ingeniería Mecánica"/>
    <n v="17498416"/>
    <s v="DAVID"/>
    <s v="BRETÓN"/>
    <s v="IBÁÑEZ"/>
    <s v="david.breton@alum.unirioja.es"/>
    <s v="2015-16"/>
    <x v="0"/>
    <s v="2019-20"/>
    <d v="2019-07-26T12:40:00"/>
  </r>
  <r>
    <x v="35"/>
    <n v="17498549"/>
    <s v="Grado en Ingeniería Mecánica"/>
    <n v="17498549"/>
    <s v="RODRIGO"/>
    <s v="SAN JUAN"/>
    <s v="CORTÉS"/>
    <s v="rodrigo.san-juan@alum.unirioja.es"/>
    <s v="2015-16"/>
    <x v="0"/>
    <s v="2019-20"/>
    <d v="2019-07-26T01:19:46"/>
  </r>
  <r>
    <x v="35"/>
    <n v="72799523"/>
    <s v="Grado en Ingeniería Mecánica"/>
    <n v="72799523"/>
    <s v="RAÚL"/>
    <s v="BASTIDA"/>
    <s v="GÁMEZ"/>
    <s v="raul.bastida@alum.unirioja.es"/>
    <s v="2015-16"/>
    <x v="0"/>
    <s v="2019-20"/>
    <d v="2019-07-25T10:47:18"/>
  </r>
  <r>
    <x v="35"/>
    <n v="18084943"/>
    <s v="Grado en Ingeniería Mecánica"/>
    <n v="18084943"/>
    <s v="RUBÉN"/>
    <s v="ÁLVAREZ"/>
    <s v="GUTIÉRREZ"/>
    <s v="ruben.alvarez@alum.unirioja.es"/>
    <s v="2015-16"/>
    <x v="0"/>
    <s v="2019-20"/>
    <d v="2019-07-25T01:06:45"/>
  </r>
  <r>
    <x v="35"/>
    <n v="18077900"/>
    <s v="Grado en Ingeniería Mecánica"/>
    <n v="18077900"/>
    <s v="AARÓN"/>
    <s v="RODRÍGUEZ"/>
    <s v="MARTÍNEZ"/>
    <s v="aaron.rodriguez@alum.unirioja.es"/>
    <s v="2015-16"/>
    <x v="0"/>
    <s v="2019-20"/>
    <d v="2019-07-24T11:28:29"/>
  </r>
  <r>
    <x v="35"/>
    <n v="16619609"/>
    <s v="Grado en Ingeniería Mecánica"/>
    <n v="16619609"/>
    <s v="MIGUEL"/>
    <s v="GARCÍA"/>
    <s v="ALONSO"/>
    <s v="miguel.garciaa@alum.unirioja.es"/>
    <s v="2015-16"/>
    <x v="0"/>
    <s v="2019-20"/>
    <d v="2019-07-29T01:32:01"/>
  </r>
  <r>
    <x v="35"/>
    <n v="21045173"/>
    <s v="Grado en Ingeniería Mecánica"/>
    <n v="21045173"/>
    <s v="RODRIGO"/>
    <s v="MENDOZA"/>
    <s v="ALOCÉN"/>
    <s v="rodrigo.mendoza@alum.unirioja.es"/>
    <s v="2015-16"/>
    <x v="0"/>
    <s v="2019-20"/>
    <d v="2019-07-25T01:42:28"/>
  </r>
  <r>
    <x v="35"/>
    <n v="16629325"/>
    <s v="Grado en Ingeniería Mecánica"/>
    <n v="16629325"/>
    <s v="VÍCTOR"/>
    <s v="MARTÍNEZ"/>
    <s v="GARCÍA"/>
    <s v="victor.martinezg@alum.unirioja.es"/>
    <s v="2015-16"/>
    <x v="0"/>
    <s v="2019-20"/>
    <d v="2019-07-26T04:56:48"/>
  </r>
  <r>
    <x v="35"/>
    <n v="16643167"/>
    <s v="Grado en Ingeniería Mecánica"/>
    <n v="16643167"/>
    <s v="FERNANDO"/>
    <s v="RUIZ"/>
    <s v="RAMÍREZ"/>
    <s v="fernando.ruizr@alum.unirioja.es"/>
    <s v="2015-16"/>
    <x v="0"/>
    <s v="2019-20"/>
    <d v="2019-07-24T01:29:40"/>
  </r>
  <r>
    <x v="35"/>
    <n v="16643245"/>
    <s v="Grado en Ingeniería Mecánica"/>
    <n v="16643245"/>
    <s v="FRANCISCO"/>
    <s v="RIDRUEJO"/>
    <s v="CALAVIA"/>
    <s v="francisco.ridruejo@alum.unirioja.es"/>
    <s v="2015-16"/>
    <x v="0"/>
    <s v="2019-20"/>
    <d v="2019-07-29T10:35:33"/>
  </r>
  <r>
    <x v="35"/>
    <n v="16643246"/>
    <s v="Grado en Ingeniería Mecánica"/>
    <n v="16643246"/>
    <s v="ANTONIO"/>
    <s v="RIDRUEJO"/>
    <s v="CALAVIA"/>
    <s v="antonio.ridruejo@alum.unirioja.es"/>
    <s v="2015-16"/>
    <x v="0"/>
    <s v="2019-20"/>
    <d v="2019-07-27T02:01:20"/>
  </r>
  <r>
    <x v="35"/>
    <n v="18075587"/>
    <s v="Grado en Ingeniería Mecánica"/>
    <n v="18075587"/>
    <s v="GONZALO"/>
    <s v="OCÓN"/>
    <s v="LÓPEZ"/>
    <s v="gonzalo.ocon@alum.unirioja.es"/>
    <s v="2015-16"/>
    <x v="0"/>
    <s v="2019-20"/>
    <d v="2019-07-26T01:00:34"/>
  </r>
  <r>
    <x v="35"/>
    <n v="16612509"/>
    <s v="Grado en Ingeniería Mecánica"/>
    <n v="16612509"/>
    <s v="ARANTXA"/>
    <s v="FERNÁNDEZ"/>
    <s v="HERNÁEZ"/>
    <s v="arantxa.fernandez@alum.unirioja.es"/>
    <s v="2015-16"/>
    <x v="0"/>
    <s v="2019-20"/>
    <d v="2019-07-24T12:02:13"/>
  </r>
  <r>
    <x v="35"/>
    <n v="18075736"/>
    <s v="Grado en Ingeniería Mecánica"/>
    <n v="18075736"/>
    <s v="VALVANERA"/>
    <s v="SUANES"/>
    <s v="FONCEA"/>
    <s v="valvanera.suanes@alum.unirioja.es"/>
    <s v="2016-17"/>
    <x v="0"/>
    <s v="2019-20"/>
    <d v="2019-07-27T10:49:05"/>
  </r>
  <r>
    <x v="35"/>
    <n v="72892420"/>
    <s v="Grado en Ingeniería Mecánica"/>
    <n v="72892420"/>
    <s v="JUAN MANUEL"/>
    <s v="VALORIA"/>
    <s v="MUÑOZ"/>
    <s v="juan-manuel.valoria@alum.unirioja.es"/>
    <s v="2016-17"/>
    <x v="0"/>
    <s v="2019-20"/>
    <d v="2019-07-24T12:00:17"/>
  </r>
  <r>
    <x v="35"/>
    <n v="16640932"/>
    <s v="Grado en Ingeniería Mecánica"/>
    <n v="16640932"/>
    <s v="CELIA"/>
    <s v="MARTÍN"/>
    <s v="SANTAMARÍA"/>
    <s v="celia.martin@alum.unirioja.es"/>
    <s v="2016-17"/>
    <x v="0"/>
    <s v="2019-20"/>
    <d v="2019-07-29T11:08:57"/>
  </r>
  <r>
    <x v="35"/>
    <n v="16623151"/>
    <s v="Grado en Ingeniería Mecánica"/>
    <n v="16623151"/>
    <s v="MARÍA JIMENA"/>
    <s v="CABEZÓN"/>
    <s v="LOMAS"/>
    <s v="maria-jimena.cabezon@alum.unirioja.es"/>
    <s v="2016-17"/>
    <x v="0"/>
    <s v="2019-20"/>
    <d v="2019-07-26T10:33:14"/>
  </r>
  <r>
    <x v="35"/>
    <n v="18080720"/>
    <s v="Grado en Ingeniería Mecánica"/>
    <n v="18080720"/>
    <s v="GABRIEL"/>
    <s v="BENITO"/>
    <s v="CORRES"/>
    <s v="gabriel.benito@alum.unirioja.es"/>
    <s v="2016-17"/>
    <x v="0"/>
    <s v="2019-20"/>
    <d v="2019-07-24T10:25:14"/>
  </r>
  <r>
    <x v="35"/>
    <n v="18082804"/>
    <s v="Grado en Ingeniería Mecánica"/>
    <n v="18082804"/>
    <s v="ALEJANDRO"/>
    <s v="VICENTE"/>
    <s v="MARTÍNEZ"/>
    <s v="alejandro.vicente@alum.unirioja.es"/>
    <s v="2016-17"/>
    <x v="0"/>
    <s v="2019-20"/>
    <d v="2019-07-24T12:04:23"/>
  </r>
  <r>
    <x v="35"/>
    <n v="72799721"/>
    <s v="Grado en Ingeniería Mecánica"/>
    <n v="72799721"/>
    <s v="ALFONSO"/>
    <s v="PASCUAL"/>
    <s v="MARTÍNEZ"/>
    <s v="alfonso.pascualm@alum.unirioja.es"/>
    <s v="2016-17"/>
    <x v="0"/>
    <s v="2019-20"/>
    <d v="2019-07-24T12:00:18"/>
  </r>
  <r>
    <x v="35"/>
    <n v="18076560"/>
    <s v="Grado en Ingeniería Mecánica"/>
    <n v="18076560"/>
    <s v="MARIO"/>
    <s v="DEL RÍO"/>
    <s v="GONZÁLEZ"/>
    <s v="mario-del.rio@alum.unirioja.es"/>
    <s v="2016-17"/>
    <x v="0"/>
    <s v="2019-20"/>
    <d v="2019-07-26T03:22:37"/>
  </r>
  <r>
    <x v="35"/>
    <n v="16638038"/>
    <s v="Grado en Ingeniería Mecánica"/>
    <n v="16638038"/>
    <s v="DANIEL"/>
    <s v="MARTÍN"/>
    <s v="LÁZARO"/>
    <s v="daniel.martinl@alum.unirioja.es"/>
    <s v="2016-17"/>
    <x v="0"/>
    <s v="2019-20"/>
    <d v="2019-07-26T04:53:29"/>
  </r>
  <r>
    <x v="35"/>
    <n v="16643061"/>
    <s v="Grado en Ingeniería Mecánica"/>
    <n v="16643061"/>
    <s v="JUAN"/>
    <s v="PALOMINO"/>
    <s v="MONTIEL"/>
    <s v="juan.palomino@alum.unirioja.es"/>
    <s v="2016-17"/>
    <x v="0"/>
    <s v="2019-20"/>
    <d v="2019-07-25T03:12:17"/>
  </r>
  <r>
    <x v="35"/>
    <n v="18482467"/>
    <s v="Grado en Ingeniería Mecánica"/>
    <n v="18482467"/>
    <s v="JOAN SEBASTIÁN"/>
    <s v="RODRÍGUEZ"/>
    <s v="DÍAZ"/>
    <s v="joan-sebastian.rodriguez@alum.unirioja.es"/>
    <s v="2016-17"/>
    <x v="0"/>
    <s v="2019-20"/>
    <d v="2019-08-23T08:47:25"/>
  </r>
  <r>
    <x v="35"/>
    <n v="18086003"/>
    <s v="Grado en Ingeniería Mecánica"/>
    <n v="18086003"/>
    <s v="MIGUEL"/>
    <s v="MARÍN"/>
    <s v="VELASCO"/>
    <s v="miguel.marin@alum.unirioja.es"/>
    <s v="2016-17"/>
    <x v="0"/>
    <s v="2019-20"/>
    <d v="2019-07-24T12:46:12"/>
  </r>
  <r>
    <x v="35"/>
    <n v="16630952"/>
    <s v="Grado en Ingeniería Mecánica"/>
    <n v="16630952"/>
    <s v="JAIME"/>
    <s v="MARTÍNEZ"/>
    <s v="PERALTA"/>
    <s v="jaime.martinezp@alum.unirioja.es"/>
    <s v="2016-17"/>
    <x v="0"/>
    <s v="2019-20"/>
    <d v="2019-07-26T01:56:09"/>
  </r>
  <r>
    <x v="35"/>
    <n v="71954432"/>
    <s v="Grado en Ingeniería Mecánica"/>
    <n v="71954432"/>
    <s v="JAIME"/>
    <s v="GARCÍA"/>
    <s v="GONZÁLEZ"/>
    <s v="jaime.garciag@alum.unirioja.es"/>
    <s v="2016-17"/>
    <x v="0"/>
    <s v="2019-20"/>
    <d v="2019-07-29T10:43:28"/>
  </r>
  <r>
    <x v="35"/>
    <n v="18086988"/>
    <s v="Grado en Ingeniería Mecánica"/>
    <n v="18086988"/>
    <s v="ADRIÁN"/>
    <s v="OCHAGAVÍA"/>
    <s v="MADARIAGA"/>
    <s v="adrian.ochagavia@alum.unirioja.es"/>
    <s v="2016-17"/>
    <x v="0"/>
    <s v="2019-20"/>
    <d v="2019-07-24T12:06:17"/>
  </r>
  <r>
    <x v="35"/>
    <n v="18078289"/>
    <s v="Grado en Ingeniería Mecánica"/>
    <n v="18078289"/>
    <s v="DAVID"/>
    <s v="SIERRA"/>
    <s v="CALVO"/>
    <s v="david.sierra@alum.unirioja.es"/>
    <s v="2016-17"/>
    <x v="0"/>
    <s v="2019-20"/>
    <d v="2019-07-24T12:17:51"/>
  </r>
  <r>
    <x v="35"/>
    <n v="16633345"/>
    <s v="Grado en Ingeniería Mecánica"/>
    <n v="16633345"/>
    <s v="ANA"/>
    <s v="DÍEZ"/>
    <s v="PALACIOS"/>
    <s v="ana.diezp@alum.unirioja.es"/>
    <s v="2016-17"/>
    <x v="0"/>
    <s v="2019-20"/>
    <d v="2019-07-29T06:01:24"/>
  </r>
  <r>
    <x v="35"/>
    <n v="18079259"/>
    <s v="Grado en Ingeniería Mecánica"/>
    <n v="18079259"/>
    <s v="ÁLVARO"/>
    <s v="ABAD"/>
    <s v="PASCUAL"/>
    <s v="alvaro.abad@alum.unirioja.es"/>
    <s v="2016-17"/>
    <x v="0"/>
    <s v="2019-20"/>
    <d v="2019-07-29T09:48:14"/>
  </r>
  <r>
    <x v="35"/>
    <n v="17497326"/>
    <s v="Grado en Ingeniería Mecánica"/>
    <n v="17497326"/>
    <s v="PABLO"/>
    <s v="ORTEGA"/>
    <s v="URBIOLA"/>
    <s v="pablo.ortega@alum.unirioja.es"/>
    <s v="2016-17"/>
    <x v="0"/>
    <s v="2019-20"/>
    <d v="2019-07-26T12:14:48"/>
  </r>
  <r>
    <x v="35"/>
    <n v="16636870"/>
    <s v="Grado en Ingeniería Mecánica"/>
    <n v="16636870"/>
    <s v="HÉCTOR"/>
    <s v="SÁENZ"/>
    <s v="FERNÁNDEZ"/>
    <s v="hector.saenzf@alum.unirioja.es"/>
    <s v="2016-17"/>
    <x v="0"/>
    <s v="2019-20"/>
    <d v="2019-07-25T06:36:59"/>
  </r>
  <r>
    <x v="35"/>
    <n v="16642889"/>
    <s v="Grado en Ingeniería Mecánica"/>
    <n v="16642889"/>
    <s v="DIEGO"/>
    <s v="RIOJA"/>
    <s v="VITORIA"/>
    <s v="diego.riojav@alum.unirioja.es"/>
    <s v="2016-17"/>
    <x v="0"/>
    <s v="2019-20"/>
    <d v="2019-07-29T01:14:29"/>
  </r>
  <r>
    <x v="35"/>
    <n v="21045788"/>
    <s v="Grado en Ingeniería Mecánica"/>
    <n v="21045788"/>
    <s v="JORGE"/>
    <s v="ALTUZARRA"/>
    <s v="SANZ"/>
    <s v="jorge.altuzarra@alum.unirioja.es"/>
    <s v="2016-17"/>
    <x v="0"/>
    <s v="2019-20"/>
    <d v="2019-07-28T05:09:24"/>
  </r>
  <r>
    <x v="35"/>
    <n v="16637744"/>
    <s v="Grado en Ingeniería Mecánica"/>
    <n v="16637744"/>
    <s v="JORGE"/>
    <s v="ANTÓN"/>
    <s v="JIMÉNEZ"/>
    <s v="jorge.anton@alum.unirioja.es"/>
    <s v="2016-17"/>
    <x v="0"/>
    <s v="2019-20"/>
    <d v="2019-07-27T10:10:44"/>
  </r>
  <r>
    <x v="35"/>
    <n v="17497260"/>
    <s v="Grado en Ingeniería Mecánica"/>
    <n v="17497260"/>
    <s v="ALEJANDRO"/>
    <s v="EGUIZÁBAL"/>
    <s v="RODRÍGUEZ"/>
    <s v="alejandro.eguizabalr@alum.unirioja.es"/>
    <s v="2016-17"/>
    <x v="0"/>
    <s v="2019-20"/>
    <d v="2019-07-30T11:18:43"/>
  </r>
  <r>
    <x v="35"/>
    <n v="16614335"/>
    <s v="Grado en Ingeniería Mecánica"/>
    <n v="16614335"/>
    <s v="TERESA"/>
    <s v="SANTAMARÍA"/>
    <s v="PALACIOS"/>
    <s v="teresa.santamaria@alum.unirioja.es"/>
    <s v="2016-17"/>
    <x v="0"/>
    <s v="2019-20"/>
    <d v="2019-07-24T12:16:02"/>
  </r>
  <r>
    <x v="35"/>
    <n v="16629841"/>
    <s v="Grado en Ingeniería Mecánica"/>
    <n v="16629841"/>
    <s v="MARC"/>
    <s v="PRECIADO"/>
    <s v="GIL"/>
    <s v="marc.preciado@alum.unirioja.es"/>
    <s v="2017-18"/>
    <x v="0"/>
    <s v="2019-20"/>
    <d v="2019-07-25T11:41:35"/>
  </r>
  <r>
    <x v="35"/>
    <n v="16644914"/>
    <s v="Grado en Ingeniería Mecánica"/>
    <n v="16644914"/>
    <s v="MARÍA"/>
    <s v="LAZCANO"/>
    <s v="MUÑOZ"/>
    <s v="maria.lazcano@alum.unirioja.es"/>
    <s v="2017-18"/>
    <x v="0"/>
    <s v="2019-20"/>
    <d v="2019-07-24T06:44:04"/>
  </r>
  <r>
    <x v="35"/>
    <n v="17495672"/>
    <s v="Grado en Ingeniería Mecánica"/>
    <n v="17495672"/>
    <s v="PEDRO JOSÉ"/>
    <s v="RUALES"/>
    <s v="ROCANDIO"/>
    <s v="pedro-jose.ruales@alum.unirioja.es"/>
    <s v="2017-18"/>
    <x v="0"/>
    <s v="2019-20"/>
    <d v="2019-07-24T05:49:22"/>
  </r>
  <r>
    <x v="35"/>
    <n v="17497267"/>
    <s v="Grado en Ingeniería Mecánica"/>
    <n v="17497267"/>
    <s v="DAVID"/>
    <s v="VARAS"/>
    <s v="GALILEA"/>
    <s v="david.varas@alum.unirioja.es"/>
    <s v="2017-18"/>
    <x v="0"/>
    <s v="2019-20"/>
    <d v="2019-07-24T12:22:59"/>
  </r>
  <r>
    <x v="35"/>
    <n v="23935748"/>
    <s v="Grado en Ingeniería Mecánica"/>
    <n v="23935748"/>
    <s v="ALEJANDRO"/>
    <s v="MARTÍNEZ"/>
    <s v="GRAU"/>
    <s v="alejandro.martinezg@alum.unirioja.es"/>
    <s v="2017-18"/>
    <x v="0"/>
    <s v="2019-20"/>
    <d v="2019-07-26T10:31:36"/>
  </r>
  <r>
    <x v="35"/>
    <n v="16628394"/>
    <s v="Grado en Ingeniería Mecánica"/>
    <n v="16628394"/>
    <s v="VÍCTOR"/>
    <s v="LECIÑANA"/>
    <s v="SOLDEVILLA"/>
    <s v="victor.lecinana@alum.unirioja.es"/>
    <s v="2017-18"/>
    <x v="0"/>
    <s v="2019-20"/>
    <d v="2019-07-29T09:00:24"/>
  </r>
  <r>
    <x v="35"/>
    <n v="18081501"/>
    <s v="Grado en Ingeniería Mecánica"/>
    <n v="18081501"/>
    <s v="JUAN"/>
    <s v="GUIJARRO"/>
    <s v="CANO"/>
    <s v="juan.guijarro@alum.unirioja.es"/>
    <s v="2017-18"/>
    <x v="0"/>
    <s v="2019-20"/>
    <d v="2019-07-24T01:26:19"/>
  </r>
  <r>
    <x v="35"/>
    <n v="17495901"/>
    <s v="Grado en Ingeniería Mecánica"/>
    <n v="17495901"/>
    <s v="DARÍO"/>
    <s v="ORTEGA"/>
    <s v="MARTÍNEZ"/>
    <s v="dario.ortega@alum.unirioja.es"/>
    <s v="2017-18"/>
    <x v="0"/>
    <s v="2019-20"/>
    <d v="2019-07-26T12:16:48"/>
  </r>
  <r>
    <x v="35"/>
    <n v="18186025"/>
    <s v="Grado en Ingeniería Mecánica"/>
    <n v="18186025"/>
    <s v="SERGIO"/>
    <s v="BRAVO"/>
    <s v="FERNÁNDEZ"/>
    <s v="sergio.bravo@alum.unirioja.es"/>
    <s v="2017-18"/>
    <x v="0"/>
    <s v="2019-20"/>
    <d v="2019-07-25T12:21:54"/>
  </r>
  <r>
    <x v="35"/>
    <n v="18083025"/>
    <s v="Grado en Ingeniería Mecánica"/>
    <n v="18083025"/>
    <s v="JAVIER"/>
    <s v="CABRERA"/>
    <s v="BENITO"/>
    <s v="javier.cabrera@alum.unirioja.es"/>
    <s v="2017-18"/>
    <x v="0"/>
    <s v="2019-20"/>
    <d v="2019-07-27T01:56:44"/>
  </r>
  <r>
    <x v="35"/>
    <n v="16628143"/>
    <s v="Grado en Ingeniería Mecánica"/>
    <n v="16628143"/>
    <s v="NICOLÁS"/>
    <s v="ARRILLAGA"/>
    <s v="PINILLOS"/>
    <s v="nicolas.arrillaga@alum.unirioja.es"/>
    <s v="2017-18"/>
    <x v="0"/>
    <s v="2019-20"/>
    <d v="2019-07-29T09:30:25"/>
  </r>
  <r>
    <x v="35"/>
    <n v="16639097"/>
    <s v="Grado en Ingeniería Mecánica"/>
    <n v="16639097"/>
    <s v="ALBERTO"/>
    <s v="TEJEDOR"/>
    <s v="CASTELLANO"/>
    <s v="alberto.tejedor@alum.unirioja.es"/>
    <s v="2017-18"/>
    <x v="0"/>
    <s v="2019-20"/>
    <d v="2019-07-24T03:52:34"/>
  </r>
  <r>
    <x v="35"/>
    <n v="16634860"/>
    <s v="Grado en Ingeniería Mecánica"/>
    <n v="16634860"/>
    <s v="AMALIA"/>
    <s v="ARMAS"/>
    <s v="RUIZ"/>
    <s v="amalia.armas@alum.unirioja.es"/>
    <s v="2017-18"/>
    <x v="0"/>
    <s v="2019-20"/>
    <d v="2019-07-27T03:14:23"/>
  </r>
  <r>
    <x v="35"/>
    <n v="16628397"/>
    <s v="Grado en Ingeniería Mecánica"/>
    <n v="16628397"/>
    <s v="MIGUEL"/>
    <s v="OLARTE"/>
    <s v="RODRÍGUEZ"/>
    <s v="miguel.olarte@alum.unirioja.es"/>
    <s v="2017-18"/>
    <x v="0"/>
    <s v="2019-20"/>
    <d v="2019-07-30T12:08:36"/>
  </r>
  <r>
    <x v="35"/>
    <n v="18078847"/>
    <s v="Grado en Ingeniería Mecánica"/>
    <n v="18078847"/>
    <s v="SOFÍA"/>
    <s v="RUIZ"/>
    <s v="SENDINO"/>
    <s v="sofia.ruiz@alum.unirioja.es"/>
    <s v="2017-18"/>
    <x v="0"/>
    <s v="2019-20"/>
    <d v="2019-07-25T10:35:58"/>
  </r>
  <r>
    <x v="35"/>
    <n v="18092838"/>
    <s v="Grado en Ingeniería Mecánica"/>
    <n v="18092838"/>
    <s v="RAQUEL"/>
    <s v="GONZÁLEZ"/>
    <s v="PÉREZ"/>
    <s v="raquel.gonzalezp@alum.unirioja.es"/>
    <s v="2017-18"/>
    <x v="0"/>
    <s v="2019-20"/>
    <d v="2019-07-24T01:13:25"/>
  </r>
  <r>
    <x v="35"/>
    <n v="16619901"/>
    <s v="Grado en Ingeniería Mecánica"/>
    <n v="16619901"/>
    <s v="ÁLVARO"/>
    <s v="REMARTÍNEZ"/>
    <s v="MARTÍN"/>
    <s v="alvaro.remartinez@alum.unirioja.es"/>
    <s v="2017-18"/>
    <x v="0"/>
    <s v="2019-20"/>
    <d v="2019-07-24T06:46:07"/>
  </r>
  <r>
    <x v="35"/>
    <n v="16643077"/>
    <s v="Grado en Ingeniería Mecánica"/>
    <n v="16643077"/>
    <s v="LAURA"/>
    <s v="AGUADO"/>
    <s v="GONZÁLEZ"/>
    <s v="laura.aguado@alum.unirioja.es"/>
    <s v="2017-18"/>
    <x v="0"/>
    <s v="2019-20"/>
    <d v="2019-07-25T11:05:24"/>
  </r>
  <r>
    <x v="35"/>
    <n v="18075575"/>
    <s v="Grado en Ingeniería Mecánica"/>
    <n v="18075575"/>
    <s v="ALBERTO"/>
    <s v="CALVO"/>
    <s v="CALVO"/>
    <s v="alberto.calvoc@alum.unirioja.es"/>
    <s v="2017-18"/>
    <x v="0"/>
    <s v="2019-20"/>
    <d v="2019-07-24T03:48:05"/>
  </r>
  <r>
    <x v="35"/>
    <n v="18082318"/>
    <s v="Grado en Ingeniería Mecánica"/>
    <n v="18082318"/>
    <s v="JAVIER"/>
    <s v="EXTREMIANA"/>
    <s v="CRESPO"/>
    <s v="javier.extremiana@alum.unirioja.es"/>
    <s v="2017-18"/>
    <x v="0"/>
    <s v="2019-20"/>
    <d v="2019-07-26T04:09:54"/>
  </r>
  <r>
    <x v="35"/>
    <n v="45176022"/>
    <s v="Grado en Ingeniería Mecánica"/>
    <n v="45176022"/>
    <s v="DAVID"/>
    <s v="HERNÁNDEZ"/>
    <s v="DÍAZ"/>
    <s v="david.hernandezd@alum.unirioja.es"/>
    <s v="2017-18"/>
    <x v="0"/>
    <s v="2019-20"/>
    <d v="2019-07-24T12:38:21"/>
  </r>
  <r>
    <x v="35"/>
    <n v="18079710"/>
    <s v="Grado en Ingeniería Mecánica"/>
    <n v="18079710"/>
    <s v="DAVID"/>
    <s v="HIERRO"/>
    <s v="MORALES"/>
    <s v="david.hierro@alum.unirioja.es"/>
    <s v="2017-18"/>
    <x v="0"/>
    <s v="2019-20"/>
    <d v="2019-07-27T12:40:15"/>
  </r>
  <r>
    <x v="35"/>
    <n v="16631931"/>
    <s v="Grado en Ingeniería Mecánica"/>
    <n v="16631931"/>
    <s v="PABLO"/>
    <s v="SANTOLAYA"/>
    <s v="MARTÍNEZ"/>
    <s v="pablo.santolaya@alum.unirioja.es"/>
    <s v="2017-18"/>
    <x v="0"/>
    <s v="2019-20"/>
    <d v="2019-07-24T04:15:17"/>
  </r>
  <r>
    <x v="35"/>
    <n v="18087626"/>
    <s v="Grado en Ingeniería Mecánica"/>
    <n v="18087626"/>
    <s v="JESÚS"/>
    <s v="LÓPEZ"/>
    <s v="LORENTE"/>
    <s v="jesus.lopezl@alum.unirioja.es"/>
    <s v="2017-18"/>
    <x v="0"/>
    <s v="2019-20"/>
    <d v="2019-07-29T11:45:32"/>
  </r>
  <r>
    <x v="35"/>
    <n v="16642035"/>
    <s v="Grado en Ingeniería Mecánica"/>
    <n v="16642035"/>
    <s v="LUCIA"/>
    <s v="VINIEGRA"/>
    <s v="NOVOA"/>
    <s v="lucia.viniegra@alum.unirioja.es"/>
    <s v="2017-18"/>
    <x v="0"/>
    <s v="2019-20"/>
    <d v="2019-07-25T01:07:08"/>
  </r>
  <r>
    <x v="35"/>
    <n v="17496582"/>
    <s v="Grado en Ingeniería Mecánica"/>
    <n v="17496582"/>
    <s v="JORGE"/>
    <s v="FERNÁNDEZ"/>
    <s v="ZORZANO"/>
    <s v="jorge.fernandezz@alum.unirioja.es"/>
    <s v="2017-18"/>
    <x v="0"/>
    <s v="2019-20"/>
    <d v="2019-07-24T04:35:01"/>
  </r>
  <r>
    <x v="35"/>
    <n v="18075034"/>
    <s v="Grado en Ingeniería Mecánica"/>
    <n v="18075034"/>
    <s v="FERNANDO"/>
    <s v="BELLA"/>
    <s v="BORONAT"/>
    <s v="fernando.bella@alum.unirioja.es"/>
    <s v="2017-18"/>
    <x v="0"/>
    <s v="2019-20"/>
    <d v="2019-07-29T11:59:51"/>
  </r>
  <r>
    <x v="35"/>
    <n v="21045403"/>
    <s v="Grado en Ingeniería Mecánica"/>
    <n v="21045403"/>
    <s v="MIGUEL"/>
    <s v="SANTAMARÍA"/>
    <s v="TROMPETA"/>
    <s v="miguel.santamaria@alum.unirioja.es"/>
    <s v="2017-18"/>
    <x v="0"/>
    <s v="2019-20"/>
    <d v="2019-07-24T12:43:24"/>
  </r>
  <r>
    <x v="35"/>
    <n v="17497732"/>
    <s v="Grado en Ingeniería Mecánica"/>
    <n v="17497732"/>
    <s v="DIEGO"/>
    <s v="MORENO"/>
    <s v="MATAMALA"/>
    <s v="diego.morenom@alum.unirioja.es"/>
    <s v="2017-18"/>
    <x v="0"/>
    <s v="2019-20"/>
    <d v="2019-07-26T12:15:26"/>
  </r>
  <r>
    <x v="35"/>
    <n v="71354618"/>
    <s v="Grado en Ingeniería Mecánica"/>
    <n v="71354618"/>
    <s v="JORGE"/>
    <s v="VARGAS"/>
    <s v="CARRASCÓN"/>
    <s v="jorge.vargasc@alum.unirioja.es"/>
    <s v="2017-18"/>
    <x v="0"/>
    <s v="2019-20"/>
    <d v="2019-07-29T05:09:20"/>
  </r>
  <r>
    <x v="35"/>
    <n v="72903896"/>
    <s v="Grado en Ingeniería Mecánica"/>
    <n v="72903896"/>
    <s v="ESTHER"/>
    <s v="CALLEJA"/>
    <s v="LÓPEZ"/>
    <s v="esther.calleja@alum.unirioja.es"/>
    <s v="2017-18"/>
    <x v="0"/>
    <s v="2019-20"/>
    <d v="2019-07-29T12:59:41"/>
  </r>
  <r>
    <x v="35"/>
    <n v="17495055"/>
    <s v="Grado en Ingeniería Mecánica"/>
    <n v="17495055"/>
    <s v="PABLO"/>
    <s v="RUIZ"/>
    <s v="AZCONA"/>
    <s v="pablo.ruiza@alum.unirioja.es"/>
    <s v="2017-18"/>
    <x v="0"/>
    <s v="2019-20"/>
    <d v="2019-07-26T07:20:44"/>
  </r>
  <r>
    <x v="35"/>
    <n v="18082147"/>
    <s v="Grado en Ingeniería Mecánica"/>
    <n v="18082147"/>
    <s v="ALEJANDRO"/>
    <s v="LÓPEZ DE CALLE"/>
    <s v="LÓPEZ"/>
    <s v="alejandro.lopez@alum.unirioja.es"/>
    <s v="2017-18"/>
    <x v="0"/>
    <s v="2019-20"/>
    <d v="2019-07-24T10:26:56"/>
  </r>
  <r>
    <x v="35"/>
    <n v="18074956"/>
    <s v="Grado en Ingeniería Mecánica"/>
    <n v="18074956"/>
    <s v="PABLO"/>
    <s v="AZOFRA"/>
    <s v="PÉREZ-CABALLERO"/>
    <s v="pablo.azofra@alum.unirioja.es"/>
    <s v="2017-18"/>
    <x v="0"/>
    <s v="2019-20"/>
    <d v="2019-07-26T08:33:03"/>
  </r>
  <r>
    <x v="35"/>
    <n v="18075326"/>
    <s v="Grado en Ingeniería Mecánica"/>
    <n v="18075326"/>
    <s v="PATRICIA"/>
    <s v="SÁNCHEZ"/>
    <s v="MORENO"/>
    <s v="patricia.sanchezm@alum.unirioja.es"/>
    <s v="2017-18"/>
    <x v="0"/>
    <s v="2019-20"/>
    <d v="2019-07-30T11:11:49"/>
  </r>
  <r>
    <x v="35"/>
    <n v="18075286"/>
    <s v="Grado en Ingeniería Mecánica"/>
    <n v="18075286"/>
    <s v="SAÚL"/>
    <s v="PADILLA"/>
    <s v="VILLANUEVA"/>
    <s v="saul.padilla@alum.unirioja.es"/>
    <s v="2017-18"/>
    <x v="0"/>
    <s v="2019-20"/>
    <d v="2019-07-29T10:35:56"/>
  </r>
  <r>
    <x v="35"/>
    <n v="18076320"/>
    <s v="Grado en Ingeniería Mecánica"/>
    <n v="18076320"/>
    <s v="EDUARDO"/>
    <s v="SANTO TOMÁS"/>
    <s v="CURBEIRA"/>
    <s v="eduardo.santo-tomas@alum.unirioja.es"/>
    <s v="2017-18"/>
    <x v="0"/>
    <s v="2019-20"/>
    <d v="2019-07-26T11:18:34"/>
  </r>
  <r>
    <x v="35"/>
    <n v="16643659"/>
    <s v="Grado en Ingeniería Mecánica"/>
    <n v="16643659"/>
    <s v="DANIEL"/>
    <s v="BLANCO"/>
    <s v="CALATAYUD"/>
    <s v="daniel.blancoca@alum.unirioja.es"/>
    <s v="2017-18"/>
    <x v="0"/>
    <s v="2019-20"/>
    <d v="2019-07-26T10:34:54"/>
  </r>
  <r>
    <x v="35"/>
    <n v="18077973"/>
    <s v="Grado en Ingeniería Mecánica"/>
    <n v="18077973"/>
    <s v="JORGE"/>
    <s v="DÍEZ"/>
    <s v="CARRANZA"/>
    <s v="jorge.diez@alum.unirioja.es"/>
    <s v="2017-18"/>
    <x v="0"/>
    <s v="2019-20"/>
    <d v="2019-07-24T12:00:13"/>
  </r>
  <r>
    <x v="35"/>
    <s v="Y0293022"/>
    <s v="Grado en Ingeniería Mecánica"/>
    <s v="Y0293022"/>
    <s v="SOUKAINA"/>
    <s v="EL BAROUDI"/>
    <m/>
    <s v="soukaina.el-baroudi@alum.unirioja.es"/>
    <s v="2017-18"/>
    <x v="0"/>
    <s v="2019-20"/>
    <d v="2019-07-26T04:57:08"/>
  </r>
  <r>
    <x v="35"/>
    <n v="16639749"/>
    <s v="Grado en Ingeniería Mecánica"/>
    <n v="16639749"/>
    <s v="JAVIER MARIANO"/>
    <s v="GONZÁLEZ"/>
    <s v="OMATOS"/>
    <s v="javier-mariano.gonzalez@alum.unirioja.es"/>
    <s v="2017-18"/>
    <x v="0"/>
    <s v="2019-20"/>
    <d v="2019-07-28T10:47:36"/>
  </r>
  <r>
    <x v="35"/>
    <n v="72899593"/>
    <s v="Grado en Ingeniería Mecánica"/>
    <n v="72899593"/>
    <s v="IGNACIO"/>
    <s v="MILLANA"/>
    <s v="LAFUENTE"/>
    <s v="ignacio.millana@alum.unirioja.es"/>
    <s v="2018-19"/>
    <x v="0"/>
    <s v="2019-20"/>
    <d v="2019-07-29T06:09:25"/>
  </r>
  <r>
    <x v="35"/>
    <n v="18075193"/>
    <s v="Grado en Ingeniería Mecánica"/>
    <n v="18075193"/>
    <s v="JOSÉ ÁNGEL"/>
    <s v="LÁZARO"/>
    <s v="ULECIA"/>
    <s v="jose-angel.lazaro@alum.unirioja.es"/>
    <s v="2018-19"/>
    <x v="0"/>
    <s v="2019-20"/>
    <d v="2019-07-24T09:28:21"/>
  </r>
  <r>
    <x v="35"/>
    <n v="18087433"/>
    <s v="Grado en Ingeniería Mecánica"/>
    <n v="18087433"/>
    <s v="BILAL"/>
    <s v="MOHAMMAD"/>
    <s v="BIBI"/>
    <s v="bilal.mohammad@alum.unirioja.es"/>
    <s v="2018-19"/>
    <x v="0"/>
    <s v="2019-20"/>
    <d v="2019-07-24T12:14:58"/>
  </r>
  <r>
    <x v="35"/>
    <n v="18082990"/>
    <s v="Grado en Ingeniería Mecánica"/>
    <n v="18082990"/>
    <s v="DARÍO EMILIO"/>
    <s v="EGUIZÁBAL"/>
    <s v="MARTÍNEZ"/>
    <s v="dario-emilio.eguizabal@alum.unirioja.es"/>
    <s v="2018-19"/>
    <x v="0"/>
    <s v="2019-20"/>
    <d v="2019-07-25T08:22:03"/>
  </r>
  <r>
    <x v="35"/>
    <n v="16644925"/>
    <s v="Grado en Ingeniería Mecánica"/>
    <n v="16644925"/>
    <s v="PABLO"/>
    <s v="GIL"/>
    <s v="ROYO"/>
    <s v="pablo.gilr@alum.unirioja.es"/>
    <s v="2018-19"/>
    <x v="0"/>
    <s v="2019-20"/>
    <d v="2019-07-25T04:24:10"/>
  </r>
  <r>
    <x v="35"/>
    <n v="16643744"/>
    <s v="Grado en Ingeniería Mecánica"/>
    <n v="16643744"/>
    <s v="ASIER"/>
    <s v="ARANEGUI"/>
    <s v="CRUZ"/>
    <s v="asier.aranegui@alum.unirioja.es"/>
    <s v="2018-19"/>
    <x v="0"/>
    <s v="2019-20"/>
    <d v="2019-07-29T11:37:17"/>
  </r>
  <r>
    <x v="35"/>
    <n v="16628784"/>
    <s v="Grado en Ingeniería Mecánica"/>
    <n v="16628784"/>
    <s v="ALEJANDRO"/>
    <s v="EGUIZÁBAL"/>
    <s v="SÁENZ DE TEJADA"/>
    <s v="alejandro.eguizabals@alum.unirioja.es"/>
    <s v="2018-19"/>
    <x v="0"/>
    <s v="2019-20"/>
    <d v="2019-07-25T01:04:38"/>
  </r>
  <r>
    <x v="35"/>
    <n v="17497979"/>
    <s v="Grado en Ingeniería Mecánica"/>
    <n v="17497979"/>
    <s v="JAVIER"/>
    <s v="MANZANARES"/>
    <s v="VICARIO"/>
    <s v="javier.manzanaresv@alum.unirioja.es"/>
    <s v="2018-19"/>
    <x v="0"/>
    <s v="2019-20"/>
    <d v="2019-07-28T05:20:34"/>
  </r>
  <r>
    <x v="35"/>
    <n v="18090394"/>
    <s v="Grado en Ingeniería Mecánica"/>
    <n v="18090394"/>
    <s v="DIEGO"/>
    <s v="OCHOA"/>
    <s v="CAÑAS"/>
    <s v="diego.ochoac@alum.unirioja.es"/>
    <s v="2018-19"/>
    <x v="0"/>
    <s v="2019-20"/>
    <d v="2019-07-24T02:30:10"/>
  </r>
  <r>
    <x v="35"/>
    <n v="16630277"/>
    <s v="Grado en Ingeniería Mecánica"/>
    <n v="16630277"/>
    <s v="PABLO"/>
    <s v="MORENO"/>
    <s v="FERNÁNDEZ"/>
    <s v="pablo.morenof@alum.unirioja.es"/>
    <s v="2018-19"/>
    <x v="0"/>
    <s v="2019-20"/>
    <d v="2019-07-24T06:06:00"/>
  </r>
  <r>
    <x v="35"/>
    <n v="17495099"/>
    <s v="Grado en Ingeniería Mecánica"/>
    <n v="17495099"/>
    <s v="SAMUEL"/>
    <s v="IBÁÑEZ"/>
    <s v="JIMÉNEZ"/>
    <s v="samuel.ibanezj@alum.unirioja.es"/>
    <s v="2018-19"/>
    <x v="0"/>
    <s v="2019-20"/>
    <d v="2019-07-26T04:15:51"/>
  </r>
  <r>
    <x v="35"/>
    <s v="Y2543357"/>
    <s v="Grado en Ingeniería Mecánica"/>
    <s v="Y2543357"/>
    <s v="MIHAIL IVAYLOV"/>
    <s v="TOSHEV"/>
    <m/>
    <s v="mihail-ivaylov.toshev@alum.unirioja.es"/>
    <s v="2018-19"/>
    <x v="0"/>
    <s v="2019-20"/>
    <d v="2019-07-29T05:26:20"/>
  </r>
  <r>
    <x v="35"/>
    <n v="21046022"/>
    <s v="Grado en Ingeniería Mecánica"/>
    <n v="21046022"/>
    <s v="SERGIO"/>
    <s v="RUIZ"/>
    <s v="GONZÁLEZ"/>
    <s v="sergio.ruizg@alum.unirioja.es"/>
    <s v="2018-19"/>
    <x v="0"/>
    <s v="2019-20"/>
    <d v="2019-07-24T12:27:14"/>
  </r>
  <r>
    <x v="35"/>
    <n v="72799845"/>
    <s v="Grado en Ingeniería Mecánica"/>
    <n v="72799845"/>
    <s v="JORGE"/>
    <s v="PEREZ"/>
    <s v="SAENZ"/>
    <s v="jorge.perezs@alum.unirioja.es"/>
    <s v="2018-19"/>
    <x v="0"/>
    <s v="2019-20"/>
    <d v="2019-07-26T06:37:05"/>
  </r>
  <r>
    <x v="35"/>
    <n v="16623613"/>
    <s v="Grado en Ingeniería Mecánica"/>
    <n v="16623613"/>
    <s v="ÁLVARO"/>
    <s v="HAMOUDI"/>
    <s v="MOLINERO"/>
    <s v="alvaro.hamoudi@alum.unirioja.es"/>
    <s v="2018-19"/>
    <x v="0"/>
    <s v="2019-20"/>
    <d v="2019-07-25T04:52:32"/>
  </r>
  <r>
    <x v="35"/>
    <n v="16636004"/>
    <s v="Grado en Ingeniería Mecánica"/>
    <n v="16636004"/>
    <s v="ALEJANDRO"/>
    <s v="MARTÍNEZ DE PINILLOS"/>
    <s v="RUBIO"/>
    <s v="alejandro.martinez-pinillos@alum.unirioja.es"/>
    <s v="2018-19"/>
    <x v="0"/>
    <s v="2019-20"/>
    <d v="2019-07-28T03:33:37"/>
  </r>
  <r>
    <x v="35"/>
    <n v="18073604"/>
    <s v="Grado en Ingeniería Mecánica"/>
    <n v="18073604"/>
    <s v="PABLO"/>
    <s v="RUBIO"/>
    <s v="MENDAZA"/>
    <s v="pablo.rubiom@alum.unirioja.es"/>
    <s v="2018-19"/>
    <x v="0"/>
    <s v="2019-20"/>
    <d v="2019-07-24T01:55:01"/>
  </r>
  <r>
    <x v="35"/>
    <n v="16632777"/>
    <s v="Grado en Ingeniería Mecánica"/>
    <n v="16632777"/>
    <s v="JAVIER"/>
    <s v="FERNÁNDEZ"/>
    <s v="BERROZPE"/>
    <s v="javier.fernandezb@alum.unirioja.es"/>
    <s v="2018-19"/>
    <x v="0"/>
    <s v="2019-20"/>
    <d v="2019-07-24T05:08:28"/>
  </r>
  <r>
    <x v="35"/>
    <n v="17497539"/>
    <s v="Grado en Ingeniería Mecánica"/>
    <n v="17497539"/>
    <s v="PABLO"/>
    <s v="UZQUEDA"/>
    <s v="ELVIRA"/>
    <s v="pablo.uzqueda@alum.unirioja.es"/>
    <s v="2018-19"/>
    <x v="0"/>
    <s v="2019-20"/>
    <d v="2019-07-26T09:53:03"/>
  </r>
  <r>
    <x v="35"/>
    <n v="16630950"/>
    <s v="Grado en Ingeniería Mecánica"/>
    <n v="16630950"/>
    <s v="JORGE DE"/>
    <s v="DIEGO"/>
    <s v="GARCÍA"/>
    <s v="jorge-de.diego@alum.unirioja.es"/>
    <s v="2018-19"/>
    <x v="0"/>
    <s v="2019-20"/>
    <d v="2019-07-24T12:42:14"/>
  </r>
  <r>
    <x v="35"/>
    <n v="18084890"/>
    <s v="Grado en Ingeniería Mecánica"/>
    <n v="18084890"/>
    <s v="JAVIER"/>
    <s v="BLASCO"/>
    <s v="BLASCO"/>
    <s v="javier.blascob@alum.unirioja.es"/>
    <s v="2018-19"/>
    <x v="0"/>
    <s v="2019-20"/>
    <d v="2019-07-29T09:13:11"/>
  </r>
  <r>
    <x v="35"/>
    <n v="16628888"/>
    <s v="Grado en Ingeniería Mecánica"/>
    <n v="16628888"/>
    <s v="DIEGO"/>
    <s v="COLLADO"/>
    <s v="MARTÍNEZ"/>
    <s v="diego.collado@alum.unirioja.es"/>
    <s v="2018-19"/>
    <x v="0"/>
    <s v="2019-20"/>
    <d v="2019-07-25T10:03:59"/>
  </r>
  <r>
    <x v="35"/>
    <n v="18091662"/>
    <s v="Grado en Ingeniería Mecánica"/>
    <n v="18091662"/>
    <s v="SAMUEL"/>
    <s v="GARCÍA"/>
    <s v="APARICIO"/>
    <s v="samuel.garciaa@alum.unirioja.es"/>
    <s v="2018-19"/>
    <x v="0"/>
    <s v="2019-20"/>
    <d v="2019-07-28T06:57:53"/>
  </r>
  <r>
    <x v="35"/>
    <n v="16636445"/>
    <s v="Grado en Ingeniería Mecánica"/>
    <n v="16636445"/>
    <s v="MIGUEL"/>
    <s v="ALONSO"/>
    <s v="JÁUREGUI"/>
    <s v="miguel.alonsoja@alum.unirioja.es"/>
    <s v="2018-19"/>
    <x v="0"/>
    <s v="2019-20"/>
    <d v="2019-07-26T06:28:11"/>
  </r>
  <r>
    <x v="35"/>
    <n v="18083710"/>
    <s v="Grado en Ingeniería Mecánica"/>
    <n v="18083710"/>
    <s v="ÓSCAR"/>
    <s v="ORTIZ"/>
    <s v="REDONDO"/>
    <s v="oscar.ortizr@alum.unirioja.es"/>
    <s v="2018-19"/>
    <x v="0"/>
    <s v="2019-20"/>
    <d v="2019-09-18T11:36:59"/>
  </r>
  <r>
    <x v="35"/>
    <n v="17499419"/>
    <s v="Grado en Ingeniería Mecánica"/>
    <n v="17499419"/>
    <s v="JULEN"/>
    <s v="NAVAS"/>
    <s v="BURGOS"/>
    <s v="julen.navas@alum.unirioja.es"/>
    <s v="2019-20"/>
    <x v="0"/>
    <s v="2019-20"/>
    <d v="2019-07-12T09:22:37"/>
  </r>
  <r>
    <x v="35"/>
    <n v="16644109"/>
    <s v="Grado en Ingeniería Mecánica"/>
    <n v="16644109"/>
    <s v="DIEGO"/>
    <s v="ARRILLAGA"/>
    <s v="MARTÍNEZ"/>
    <s v="diego.arrillaga@alum.unirioja.es"/>
    <s v="2019-20"/>
    <x v="0"/>
    <s v="2019-20"/>
    <d v="2019-07-12T09:33:53"/>
  </r>
  <r>
    <x v="35"/>
    <n v="18076614"/>
    <s v="Grado en Ingeniería Mecánica"/>
    <n v="18076614"/>
    <s v="ÓSCAR"/>
    <s v="GARCÍA"/>
    <s v="SANTAMARÍA"/>
    <s v="oscar.garcias@alum.unirioja.es"/>
    <s v="2019-20"/>
    <x v="0"/>
    <s v="2019-20"/>
    <d v="2019-07-12T10:27:54"/>
  </r>
  <r>
    <x v="35"/>
    <n v="71351705"/>
    <s v="Grado en Ingeniería Mecánica"/>
    <n v="71351705"/>
    <s v="DAVID"/>
    <s v="OJEDA"/>
    <s v="DE LA FUENTE"/>
    <s v="david.ojeda@alum.unirioja.es"/>
    <s v="2019-20"/>
    <x v="0"/>
    <s v="2019-20"/>
    <d v="2019-07-12T10:56:14"/>
  </r>
  <r>
    <x v="35"/>
    <n v="16642050"/>
    <s v="Grado en Ingeniería Mecánica"/>
    <n v="16642050"/>
    <s v="PEDRO"/>
    <s v="GONZÁLEZ"/>
    <s v="FERNÁNDEZ"/>
    <s v="pedro.gonzalezf@alum.unirioja.es"/>
    <s v="2019-20"/>
    <x v="0"/>
    <s v="2019-20"/>
    <d v="2019-07-12T11:08:48"/>
  </r>
  <r>
    <x v="35"/>
    <n v="17496740"/>
    <s v="Grado en Ingeniería Mecánica"/>
    <n v="17496740"/>
    <s v="PAULA"/>
    <s v="DOMAICA"/>
    <s v="SAN PEDRO"/>
    <s v="paula.domaica@alum.unirioja.es"/>
    <s v="2019-20"/>
    <x v="0"/>
    <s v="2019-20"/>
    <d v="2019-07-12T11:21:37"/>
  </r>
  <r>
    <x v="35"/>
    <n v="16628418"/>
    <s v="Grado en Ingeniería Mecánica"/>
    <n v="16628418"/>
    <s v="MIGUEL"/>
    <s v="AGUDO"/>
    <s v="POSTIGO"/>
    <s v="miguel.agudo@alum.unirioja.es"/>
    <s v="2019-20"/>
    <x v="0"/>
    <s v="2019-20"/>
    <d v="2019-07-12T11:46:11"/>
  </r>
  <r>
    <x v="35"/>
    <n v="16637994"/>
    <s v="Grado en Ingeniería Mecánica"/>
    <n v="16637994"/>
    <s v="JUAN CRUZ"/>
    <s v="EZQUERRO"/>
    <s v="MARTÍNEZ-LOSA"/>
    <s v="juan-cruz.ezquerro@alum.unirioja.es"/>
    <s v="2019-20"/>
    <x v="0"/>
    <s v="2019-20"/>
    <d v="2019-07-12T09:36:04"/>
  </r>
  <r>
    <x v="35"/>
    <n v="18076550"/>
    <s v="Grado en Ingeniería Mecánica"/>
    <n v="18076550"/>
    <s v="PABLO"/>
    <s v="LÓPEZ DE BARÓ"/>
    <s v="ECHEVERRÍA"/>
    <s v="pablo.lopez-debaro@alum.unirioja.es"/>
    <s v="2019-20"/>
    <x v="0"/>
    <s v="2019-20"/>
    <d v="2019-07-14T09:12:25"/>
  </r>
  <r>
    <x v="35"/>
    <n v="16629689"/>
    <s v="Grado en Ingeniería Mecánica"/>
    <n v="16629689"/>
    <s v="MARTA"/>
    <s v="GÜEMES"/>
    <s v="RUIZ"/>
    <s v="marta.guemes@alum.unirioja.es"/>
    <s v="2019-20"/>
    <x v="0"/>
    <s v="2019-20"/>
    <d v="2019-07-15T09:51:57"/>
  </r>
  <r>
    <x v="35"/>
    <n v="78774796"/>
    <s v="Grado en Ingeniería Mecánica"/>
    <n v="78774796"/>
    <s v="CARLOS"/>
    <s v="FORCADA"/>
    <s v="CRUZ"/>
    <s v="carlos.forcada@alum.unirioja.es"/>
    <s v="2019-20"/>
    <x v="0"/>
    <s v="2019-20"/>
    <d v="2019-07-15T10:10:36"/>
  </r>
  <r>
    <x v="35"/>
    <n v="18089196"/>
    <s v="Grado en Ingeniería Mecánica"/>
    <n v="18089196"/>
    <s v="SERGIO"/>
    <s v="LÓPEZ"/>
    <s v="SÁNCHEZ"/>
    <s v="sergio.lopezsa@alum.unirioja.es"/>
    <s v="2019-20"/>
    <x v="0"/>
    <s v="2019-20"/>
    <d v="2019-07-15T11:59:05"/>
  </r>
  <r>
    <x v="35"/>
    <n v="17497904"/>
    <s v="Grado en Ingeniería Mecánica"/>
    <n v="17497904"/>
    <s v="ÓSCAR"/>
    <s v="VITORIA"/>
    <s v="BRIÑAS"/>
    <s v="oscar.vitoria@alum.unirioja.es"/>
    <s v="2019-20"/>
    <x v="0"/>
    <s v="2019-20"/>
    <d v="2019-07-15T12:05:43"/>
  </r>
  <r>
    <x v="35"/>
    <n v="16643484"/>
    <s v="Grado en Ingeniería Mecánica"/>
    <n v="16643484"/>
    <s v="ADRIÁN"/>
    <s v="IZQUIERDO"/>
    <s v="SAGARRIBAY"/>
    <s v="adrian.izquierdos@alum.unirioja.es"/>
    <s v="2019-20"/>
    <x v="0"/>
    <s v="2019-20"/>
    <d v="2019-07-15T12:42:10"/>
  </r>
  <r>
    <x v="35"/>
    <n v="16633299"/>
    <s v="Grado en Ingeniería Mecánica"/>
    <n v="16633299"/>
    <s v="JAVIER"/>
    <s v="MENDAZA"/>
    <s v="DOMAICA"/>
    <s v="javier.mendaza@alum.unirioja.es"/>
    <s v="2019-20"/>
    <x v="0"/>
    <s v="2019-20"/>
    <d v="2019-07-15T05:58:16"/>
  </r>
  <r>
    <x v="35"/>
    <n v="18076565"/>
    <s v="Grado en Ingeniería Mecánica"/>
    <n v="18076565"/>
    <s v="ALEJANDRO"/>
    <s v="GARCÍA"/>
    <s v="GURREA"/>
    <s v="alejandro.garciag@alum.unirioja.es"/>
    <s v="2019-20"/>
    <x v="0"/>
    <s v="2019-20"/>
    <d v="2019-07-15T09:10:46"/>
  </r>
  <r>
    <x v="35"/>
    <n v="18075767"/>
    <s v="Grado en Ingeniería Mecánica"/>
    <n v="18075767"/>
    <s v="OLGA"/>
    <s v="MAESTU"/>
    <s v="EZQUERRO"/>
    <s v="olga.maestu@alum.unirioja.es"/>
    <s v="2019-20"/>
    <x v="0"/>
    <s v="2019-20"/>
    <d v="2019-07-16T01:07:35"/>
  </r>
  <r>
    <x v="35"/>
    <n v="78842704"/>
    <s v="Grado en Ingeniería Mecánica"/>
    <n v="78842704"/>
    <s v="MOHAMED"/>
    <s v="LAHNIN"/>
    <s v="HARIM"/>
    <s v="mohamed.lahnin@alum.unirioja.es"/>
    <s v="2019-20"/>
    <x v="0"/>
    <s v="2019-20"/>
    <d v="2019-07-16T04:29:15"/>
  </r>
  <r>
    <x v="35"/>
    <n v="16638688"/>
    <s v="Grado en Ingeniería Mecánica"/>
    <n v="16638688"/>
    <s v="MIGUEL"/>
    <s v="RUIZ"/>
    <s v="PECIÑA"/>
    <s v="miguel.ruizp@alum.unirioja.es"/>
    <s v="2019-20"/>
    <x v="0"/>
    <s v="2019-20"/>
    <d v="2019-07-16T04:58:09"/>
  </r>
  <r>
    <x v="35"/>
    <n v="16643709"/>
    <s v="Grado en Ingeniería Mecánica"/>
    <n v="16643709"/>
    <s v="VANESA"/>
    <s v="HERGUEDAS"/>
    <s v="TOIMIL"/>
    <s v="vanesa.herguedas@alum.unirioja.es"/>
    <s v="2019-20"/>
    <x v="0"/>
    <s v="2019-20"/>
    <d v="2019-07-16T05:08:16"/>
  </r>
  <r>
    <x v="35"/>
    <n v="16644288"/>
    <s v="Grado en Ingeniería Mecánica"/>
    <n v="16644288"/>
    <s v="JORGE"/>
    <s v="GATO"/>
    <s v="CORTÉS"/>
    <s v="jorge.gato@alum.unirioja.es"/>
    <s v="2019-20"/>
    <x v="0"/>
    <s v="2019-20"/>
    <d v="2019-07-16T07:15:51"/>
  </r>
  <r>
    <x v="35"/>
    <n v="17495578"/>
    <s v="Grado en Ingeniería Mecánica"/>
    <n v="17495578"/>
    <s v="PABLO"/>
    <s v="BARRAGÁN"/>
    <s v="TRINCADO"/>
    <s v="pablo.barragan@alum.unirioja.es"/>
    <s v="2019-20"/>
    <x v="0"/>
    <s v="2019-20"/>
    <d v="2019-07-16T08:05:28"/>
  </r>
  <r>
    <x v="35"/>
    <n v="78774067"/>
    <s v="Grado en Ingeniería Mecánica"/>
    <n v="78774067"/>
    <s v="JAVIER"/>
    <s v="RODRÍGUEZ"/>
    <s v="RAMÍREZ"/>
    <s v="javier.rodriguezr@alum.unirioja.es"/>
    <s v="2019-20"/>
    <x v="0"/>
    <s v="2019-20"/>
    <d v="2019-07-16T09:47:20"/>
  </r>
  <r>
    <x v="35"/>
    <n v="16629316"/>
    <s v="Grado en Ingeniería Mecánica"/>
    <n v="16629316"/>
    <s v="CELIA"/>
    <s v="DEL REY"/>
    <s v="SOBRÓN"/>
    <s v="celia-del.rey@alum.unirioja.es"/>
    <s v="2019-20"/>
    <x v="0"/>
    <s v="2019-20"/>
    <d v="2019-07-17T10:22:31"/>
  </r>
  <r>
    <x v="35"/>
    <n v="16642169"/>
    <s v="Grado en Ingeniería Mecánica"/>
    <n v="16642169"/>
    <s v="PAULA"/>
    <s v="RODRÍGUEZ"/>
    <s v="CARRERO"/>
    <s v="paula.rodriguezc@alum.unirioja.es"/>
    <s v="2019-20"/>
    <x v="0"/>
    <s v="2019-20"/>
    <d v="2019-07-17T10:42:14"/>
  </r>
  <r>
    <x v="35"/>
    <n v="18092551"/>
    <s v="Grado en Ingeniería Mecánica"/>
    <n v="18092551"/>
    <s v="ÁLVARO"/>
    <s v="LÁZARO"/>
    <s v="VIGUERA"/>
    <s v="alvaro.lazarov@alum.unirioja.es"/>
    <s v="2019-20"/>
    <x v="0"/>
    <s v="2019-20"/>
    <d v="2019-07-17T11:30:00"/>
  </r>
  <r>
    <x v="35"/>
    <n v="18074424"/>
    <s v="Grado en Ingeniería Mecánica"/>
    <n v="18074424"/>
    <s v="ADRIÁN"/>
    <s v="GARCÍA"/>
    <s v="DIEZ"/>
    <s v="adrian.garciad@alum.unirioja.es"/>
    <s v="2019-20"/>
    <x v="0"/>
    <s v="2019-20"/>
    <d v="2019-07-17T01:27:42"/>
  </r>
  <r>
    <x v="35"/>
    <n v="18086508"/>
    <s v="Grado en Ingeniería Mecánica"/>
    <n v="18086508"/>
    <s v="ÍÑIGO"/>
    <s v="ALONSO"/>
    <s v="ARAGÓN"/>
    <s v="inigo.alonso@alum.unirioja.es"/>
    <s v="2019-20"/>
    <x v="0"/>
    <s v="2019-20"/>
    <d v="2019-07-17T07:16:42"/>
  </r>
  <r>
    <x v="35"/>
    <n v="18080968"/>
    <s v="Grado en Ingeniería Mecánica"/>
    <n v="18080968"/>
    <s v="ALBA"/>
    <s v="LALINDE"/>
    <s v="EZQUERRO"/>
    <s v="alba.lalinde@alum.unirioja.es"/>
    <s v="2019-20"/>
    <x v="0"/>
    <s v="2019-20"/>
    <d v="2019-07-18T10:37:32"/>
  </r>
  <r>
    <x v="35"/>
    <n v="16605673"/>
    <s v="Grado en Ingeniería Mecánica"/>
    <n v="16605673"/>
    <s v="ADRIÁN"/>
    <s v="DE LA VEGA"/>
    <s v="LARREA"/>
    <s v="adrian.de-lavega@alum.unirioja.es"/>
    <s v="2019-20"/>
    <x v="0"/>
    <s v="2019-20"/>
    <d v="2019-07-18T11:46:45"/>
  </r>
  <r>
    <x v="35"/>
    <n v="16626577"/>
    <s v="Grado en Ingeniería Mecánica"/>
    <n v="16626577"/>
    <s v="LUIS"/>
    <s v="LUCENDO"/>
    <s v="LOZANO"/>
    <s v="luis.lucendo@alum.unirioja.es"/>
    <s v="2019-20"/>
    <x v="0"/>
    <s v="2019-20"/>
    <d v="2019-07-18T06:42:04"/>
  </r>
  <r>
    <x v="35"/>
    <n v="16637093"/>
    <s v="Grado en Ingeniería Mecánica"/>
    <n v="16637093"/>
    <s v="LUIS"/>
    <s v="PEVIDAL"/>
    <s v="MUES"/>
    <s v="luis.pevidal@alum.unirioja.es"/>
    <s v="2019-20"/>
    <x v="0"/>
    <s v="2019-20"/>
    <d v="2019-08-28T09:20:29"/>
  </r>
  <r>
    <x v="35"/>
    <n v="18074857"/>
    <s v="Grado en Ingeniería Mecánica"/>
    <n v="18074857"/>
    <s v="UXUE"/>
    <s v="LÓPEZ"/>
    <s v="JÁUREGUI"/>
    <s v="uxue.lopez@alum.unirioja.es"/>
    <s v="2019-20"/>
    <x v="0"/>
    <s v="2019-20"/>
    <d v="2019-08-28T03:39:29"/>
  </r>
  <r>
    <x v="35"/>
    <n v="18073906"/>
    <s v="Grado en Ingeniería Mecánica"/>
    <n v="18073906"/>
    <s v="MIGUEL"/>
    <s v="CAPELLÁN"/>
    <s v="JIMÉNEZ"/>
    <s v="miguel.capellan@alum.unirioja.es"/>
    <s v="2019-20"/>
    <x v="0"/>
    <s v="2019-20"/>
    <d v="2019-08-28T10:15:19"/>
  </r>
  <r>
    <x v="35"/>
    <n v="18091305"/>
    <s v="Grado en Ingeniería Mecánica"/>
    <n v="18091305"/>
    <s v="FERNANDO"/>
    <s v="ITURRIOZ"/>
    <s v="GALARRETA"/>
    <s v="fernando.iturrioz@alum.unirioja.es"/>
    <s v="2019-20"/>
    <x v="0"/>
    <s v="2019-20"/>
    <d v="2019-08-29T10:36:39"/>
  </r>
  <r>
    <x v="35"/>
    <n v="18475153"/>
    <s v="Grado en Ingeniería Mecánica"/>
    <n v="18475153"/>
    <s v="DIEGO"/>
    <s v="BERGER"/>
    <s v="GUTIÉRREZ"/>
    <s v="diego.berger@alum.unirioja.es"/>
    <s v="2019-20"/>
    <x v="0"/>
    <s v="2019-20"/>
    <d v="2019-08-29T11:03:44"/>
  </r>
  <r>
    <x v="35"/>
    <n v="16635301"/>
    <s v="Grado en Ingeniería Mecánica"/>
    <n v="16635301"/>
    <s v="CARLOTA"/>
    <s v="GARCÍA"/>
    <s v="AZPIROZ"/>
    <s v="carlota.garcia@alum.unirioja.es"/>
    <s v="2019-20"/>
    <x v="0"/>
    <s v="2019-20"/>
    <d v="2019-08-29T03:06:40"/>
  </r>
  <r>
    <x v="35"/>
    <n v="148309447"/>
    <s v="Grado en Ingeniería Mecánica"/>
    <n v="148309447"/>
    <s v="JOSE DANIEL"/>
    <s v="SOSA"/>
    <s v="LOBO"/>
    <s v="jose-daniel.sosa@alum.unirioja.es"/>
    <s v="2019-20"/>
    <x v="0"/>
    <s v="2019-20"/>
    <d v="2019-08-30T06:34:57"/>
  </r>
  <r>
    <x v="35"/>
    <n v="16637326"/>
    <s v="Grado en Ingeniería Mecánica"/>
    <n v="16637326"/>
    <s v="IGNACIO"/>
    <s v="PALACIOS"/>
    <s v="JIMÉNEZ"/>
    <s v="ignacio.palacios@alum.unirioja.es"/>
    <s v="2019-20"/>
    <x v="0"/>
    <s v="2019-20"/>
    <d v="2019-09-01T11:28:53"/>
  </r>
  <r>
    <x v="35"/>
    <n v="18474951"/>
    <s v="Grado en Ingeniería Mecánica"/>
    <n v="18474951"/>
    <s v="ALEJANDRO"/>
    <s v="VALLEJO"/>
    <s v="MONTERO"/>
    <s v="alejandro.vallejo@alum.unirioja.es"/>
    <s v="2019-20"/>
    <x v="0"/>
    <s v="2019-20"/>
    <d v="2019-09-02T12:38:26"/>
  </r>
  <r>
    <x v="35"/>
    <n v="16649568"/>
    <s v="Grado en Ingeniería Mecánica"/>
    <n v="16649568"/>
    <s v="FRANCISCO ALEJANDRO"/>
    <s v="ZAMBRANO"/>
    <s v="GONZÁLEZ"/>
    <s v="francisco.zambrano@alum.unirioja.es"/>
    <s v="2019-20"/>
    <x v="0"/>
    <s v="2019-20"/>
    <d v="2019-09-09T09:13:17"/>
  </r>
  <r>
    <x v="35"/>
    <n v="18081663"/>
    <s v="Grado en Ingeniería Mecánica"/>
    <n v="18081663"/>
    <s v="SERGIO"/>
    <s v="LÓPEZ"/>
    <s v="JIMÉNEZ"/>
    <s v="sergio.lopezj@alum.unirioja.es"/>
    <s v="2019-20"/>
    <x v="0"/>
    <s v="2019-20"/>
    <d v="2019-09-09T09:05:46"/>
  </r>
  <r>
    <x v="35"/>
    <n v="18085847"/>
    <s v="Grado en Ingeniería Mecánica"/>
    <n v="18085847"/>
    <s v="AINHOA"/>
    <s v="ELGUEZABAL"/>
    <s v="GÓMEZ"/>
    <s v="ainhoa.elguezabal@alum.unirioja.es"/>
    <s v="2019-20"/>
    <x v="0"/>
    <s v="2019-20"/>
    <d v="2019-09-25T01:28:12"/>
  </r>
  <r>
    <x v="35"/>
    <s v="X7618045"/>
    <s v="Grado en Ingeniería Mecánica"/>
    <s v="X7618045"/>
    <s v="ALEXANDRU"/>
    <s v="IACOB"/>
    <m/>
    <s v="alexandru.iacob@alum.unirioja.es"/>
    <s v="2019-20"/>
    <x v="0"/>
    <s v="2019-20"/>
    <d v="2019-10-03T01:57:32"/>
  </r>
  <r>
    <x v="36"/>
    <n v="16622694"/>
    <s v="Grado en Ingeniería Eléctrica"/>
    <n v="16622694"/>
    <s v="VÍCTOR"/>
    <s v="LÓPEZ"/>
    <s v="FRÍAS"/>
    <s v="victor.lopezf@alum.unirioja.es"/>
    <s v="2012-13"/>
    <x v="0"/>
    <s v="2019-20"/>
    <d v="2019-09-26T10:10:54"/>
  </r>
  <r>
    <x v="36"/>
    <s v="X7093723"/>
    <s v="Grado en Ingeniería Eléctrica"/>
    <s v="X7093723"/>
    <s v="MARION"/>
    <s v="NGELI"/>
    <m/>
    <s v="marion.ngeli@alum.unirioja.es"/>
    <s v="2012-13"/>
    <x v="0"/>
    <s v="2019-20"/>
    <d v="2019-07-29T10:20:42"/>
  </r>
  <r>
    <x v="36"/>
    <n v="16628030"/>
    <s v="Grado en Ingeniería Eléctrica"/>
    <n v="16628030"/>
    <s v="DAVID"/>
    <s v="ALCAÑIZ"/>
    <s v="MURO"/>
    <s v="david.alcaniz@alum.unirioja.es"/>
    <s v="2013-14"/>
    <x v="0"/>
    <s v="2019-20"/>
    <d v="2019-09-27T01:06:46"/>
  </r>
  <r>
    <x v="36"/>
    <n v="16631805"/>
    <s v="Grado en Ingeniería Eléctrica"/>
    <n v="16631805"/>
    <s v="VÍCTOR"/>
    <s v="PASCUAL"/>
    <s v="CILLERO"/>
    <s v="victor.pascualc@alum.unirioja.es"/>
    <s v="2013-14"/>
    <x v="0"/>
    <s v="2019-20"/>
    <d v="2019-07-24T03:38:58"/>
  </r>
  <r>
    <x v="36"/>
    <n v="78745971"/>
    <s v="Grado en Ingeniería Eléctrica"/>
    <n v="78745971"/>
    <s v="FRANCISCO JAVIER"/>
    <s v="IBÁÑEZ"/>
    <s v="CUADAL"/>
    <s v="francisco-javier.ibanez@alum.unirioja.es"/>
    <s v="2013-14"/>
    <x v="0"/>
    <s v="2019-20"/>
    <d v="2019-08-30T09:54:01"/>
  </r>
  <r>
    <x v="36"/>
    <n v="16628016"/>
    <s v="Grado en Ingeniería Eléctrica"/>
    <n v="16628016"/>
    <s v="RUTH"/>
    <s v="JUBERA"/>
    <s v="SOTO"/>
    <s v="ruth.jubera@alum.unirioja.es"/>
    <s v="2014-15"/>
    <x v="0"/>
    <s v="2019-20"/>
    <d v="2019-07-24T04:28:10"/>
  </r>
  <r>
    <x v="36"/>
    <n v="72680380"/>
    <s v="Grado en Ingeniería Eléctrica"/>
    <n v="72680380"/>
    <s v="FERNANDO"/>
    <s v="RUIZ"/>
    <s v="LEGARDA"/>
    <s v="fernando.ruizl@alum.unirioja.es"/>
    <s v="2014-15"/>
    <x v="0"/>
    <s v="2019-20"/>
    <d v="2019-07-26T10:14:20"/>
  </r>
  <r>
    <x v="36"/>
    <n v="16599470"/>
    <s v="Grado en Ingeniería Eléctrica"/>
    <n v="16599470"/>
    <s v="JOSÉ"/>
    <s v="MANGADO"/>
    <s v="RUIZ"/>
    <s v="jose.mangador@alum.unirioja.es"/>
    <s v="2014-15"/>
    <x v="0"/>
    <s v="2019-20"/>
    <d v="2019-07-25T04:09:12"/>
  </r>
  <r>
    <x v="36"/>
    <n v="16630291"/>
    <s v="Grado en Ingeniería Eléctrica"/>
    <n v="16630291"/>
    <s v="SERGIO"/>
    <s v="PECIÑA"/>
    <s v="MARQUETA"/>
    <s v="sergio.pecina@alum.unirioja.es"/>
    <s v="2014-15"/>
    <x v="0"/>
    <s v="2019-20"/>
    <d v="2019-07-28T11:58:12"/>
  </r>
  <r>
    <x v="36"/>
    <n v="16609355"/>
    <s v="Grado en Ingeniería Eléctrica"/>
    <n v="16609355"/>
    <s v="DANIEL"/>
    <s v="PASTOR"/>
    <s v="CALVO"/>
    <s v="daniel.pastor@alum.unirioja.es"/>
    <s v="2015-16"/>
    <x v="1"/>
    <s v="2019-20"/>
    <d v="2019-07-17T10:00:28"/>
  </r>
  <r>
    <x v="36"/>
    <n v="72797958"/>
    <s v="Grado en Ingeniería Eléctrica"/>
    <n v="72797958"/>
    <s v="DAVID"/>
    <s v="SÁENZ"/>
    <s v="PRECIADO"/>
    <s v="david.saenzp@alum.unirioja.es"/>
    <s v="2015-16"/>
    <x v="0"/>
    <s v="2019-20"/>
    <d v="2019-07-27T05:08:47"/>
  </r>
  <r>
    <x v="36"/>
    <n v="78762127"/>
    <s v="Grado en Ingeniería Eléctrica"/>
    <n v="78762127"/>
    <s v="JAVIER ESTEBAN"/>
    <s v="MILLÁN"/>
    <s v="LAUROBA"/>
    <s v="javier-esteban.millan@alum.unirioja.es"/>
    <s v="2015-16"/>
    <x v="0"/>
    <s v="2019-20"/>
    <d v="2019-07-30T11:07:49"/>
  </r>
  <r>
    <x v="36"/>
    <n v="16630972"/>
    <s v="Grado en Ingeniería Eléctrica"/>
    <n v="16630972"/>
    <s v="MARÍA"/>
    <s v="GÓMEZ DEL CASAL"/>
    <s v="URRACA"/>
    <s v="maria.gomez-del-casal@alum.unirioja.es"/>
    <s v="2015-16"/>
    <x v="0"/>
    <s v="2019-20"/>
    <d v="2019-09-03T11:22:24"/>
  </r>
  <r>
    <x v="36"/>
    <n v="16629120"/>
    <s v="Grado en Ingeniería Eléctrica"/>
    <n v="16629120"/>
    <s v="JUAN CARLOS"/>
    <s v="MARTÍNEZ"/>
    <s v="BENITO"/>
    <s v="juan-carlos.martinez@alum.unirioja.es"/>
    <s v="2015-16"/>
    <x v="0"/>
    <s v="2019-20"/>
    <d v="2019-07-24T12:59:48"/>
  </r>
  <r>
    <x v="36"/>
    <n v="17499274"/>
    <s v="Grado en Ingeniería Eléctrica"/>
    <n v="17499274"/>
    <s v="ROCÍO"/>
    <s v="URBIOLA"/>
    <s v="NAVARRO"/>
    <s v="rocio.urbiola@alum.unirioja.es"/>
    <s v="2015-16"/>
    <x v="0"/>
    <s v="2019-20"/>
    <d v="2019-07-28T11:58:30"/>
  </r>
  <r>
    <x v="36"/>
    <n v="16633867"/>
    <s v="Grado en Ingeniería Eléctrica"/>
    <n v="16633867"/>
    <s v="AITOR"/>
    <s v="SOLANO"/>
    <s v="PÉREZ"/>
    <s v="aitor.solano@alum.unirioja.es"/>
    <s v="2015-16"/>
    <x v="0"/>
    <s v="2019-20"/>
    <d v="2019-07-29T08:19:25"/>
  </r>
  <r>
    <x v="36"/>
    <n v="16643639"/>
    <s v="Grado en Ingeniería Eléctrica"/>
    <n v="16643639"/>
    <s v="MARCOS"/>
    <s v="MUÑOZ"/>
    <s v="PÉREZ"/>
    <s v="marcos.munozp@alum.unirioja.es"/>
    <s v="2016-17"/>
    <x v="0"/>
    <s v="2019-20"/>
    <d v="2019-07-29T11:50:14"/>
  </r>
  <r>
    <x v="36"/>
    <n v="45917126"/>
    <s v="Grado en Ingeniería Eléctrica"/>
    <n v="45917126"/>
    <s v="GAIZKA"/>
    <s v="PRADAS"/>
    <s v="ARMAS"/>
    <s v="gaizka.pradas@alum.unirioja.es"/>
    <s v="2016-17"/>
    <x v="0"/>
    <s v="2019-20"/>
    <d v="2019-07-27T11:51:36"/>
  </r>
  <r>
    <x v="36"/>
    <n v="72799984"/>
    <s v="Grado en Ingeniería Eléctrica"/>
    <n v="72799984"/>
    <s v="DAVID"/>
    <s v="NAVARRO"/>
    <s v="GONZÁLEZ"/>
    <s v="david.navarrog@alum.unirioja.es"/>
    <s v="2016-17"/>
    <x v="0"/>
    <s v="2019-20"/>
    <d v="2019-07-30T09:39:41"/>
  </r>
  <r>
    <x v="36"/>
    <n v="18186411"/>
    <s v="Grado en Ingeniería Eléctrica"/>
    <n v="18186411"/>
    <s v="LARISSA"/>
    <s v="DE SOUZA"/>
    <s v="DOS SANTOS"/>
    <s v="larissa.de-souza@alum.unirioja.es"/>
    <s v="2016-17"/>
    <x v="0"/>
    <s v="2019-20"/>
    <d v="2019-08-21T10:10:34"/>
  </r>
  <r>
    <x v="36"/>
    <s v="X3025384"/>
    <s v="Grado en Ingeniería Eléctrica"/>
    <s v="X3025384"/>
    <s v="SALAH"/>
    <s v="AIT IMGHOUR"/>
    <m/>
    <s v="salah.ait-imghour@alum.unirioja.es"/>
    <s v="2016-17"/>
    <x v="0"/>
    <s v="2019-20"/>
    <d v="2019-07-25T02:49:50"/>
  </r>
  <r>
    <x v="36"/>
    <n v="16638511"/>
    <s v="Grado en Ingeniería Eléctrica"/>
    <n v="16638511"/>
    <s v="ELISA"/>
    <s v="VILLOSLADA"/>
    <s v="PRADO"/>
    <s v="elisa.villoslada@alum.unirioja.es"/>
    <s v="2016-17"/>
    <x v="0"/>
    <s v="2019-20"/>
    <d v="2019-07-26T11:11:16"/>
  </r>
  <r>
    <x v="36"/>
    <n v="16633298"/>
    <s v="Grado en Ingeniería Eléctrica"/>
    <n v="16633298"/>
    <s v="SERGIO"/>
    <s v="MENDAZA"/>
    <s v="DOMAICA"/>
    <s v="sergio.mendaza@alum.unirioja.es"/>
    <s v="2016-17"/>
    <x v="0"/>
    <s v="2019-20"/>
    <d v="2019-07-28T05:48:21"/>
  </r>
  <r>
    <x v="36"/>
    <n v="17498000"/>
    <s v="Grado en Ingeniería Eléctrica"/>
    <n v="17498000"/>
    <s v="DAVID"/>
    <s v="SÁENZ"/>
    <s v="MORENO"/>
    <s v="david.saenzm@alum.unirioja.es"/>
    <s v="2017-18"/>
    <x v="0"/>
    <s v="2019-20"/>
    <d v="2019-07-30T01:01:52"/>
  </r>
  <r>
    <x v="36"/>
    <n v="18186237"/>
    <s v="Grado en Ingeniería Eléctrica"/>
    <n v="18186237"/>
    <s v="VÍCTOR ALFONSO"/>
    <s v="CIFUENTES"/>
    <s v="DAZA"/>
    <s v="victor-alfonso.cifuentes@alum.unirioja.es"/>
    <s v="2017-18"/>
    <x v="1"/>
    <s v="2019-20"/>
    <d v="2019-07-28T02:13:18"/>
  </r>
  <r>
    <x v="36"/>
    <n v="16641994"/>
    <s v="Grado en Ingeniería Eléctrica"/>
    <n v="16641994"/>
    <s v="CÉSAR"/>
    <s v="SÁENZ DE JUBERA"/>
    <s v="MARTÍNEZ"/>
    <s v="cesar.saenz-dejubera@alum.unirioja.es"/>
    <s v="2017-18"/>
    <x v="0"/>
    <s v="2019-20"/>
    <d v="2019-07-27T02:29:37"/>
  </r>
  <r>
    <x v="36"/>
    <n v="72901990"/>
    <s v="Grado en Ingeniería Eléctrica"/>
    <n v="72901990"/>
    <s v="JHON ALEJANDRO"/>
    <s v="DÍAZ"/>
    <s v="CHAMBA"/>
    <s v="jhon-alejandro.diaz@alum.unirioja.es"/>
    <s v="2017-18"/>
    <x v="0"/>
    <s v="2019-20"/>
    <d v="2019-07-24T12:01:13"/>
  </r>
  <r>
    <x v="36"/>
    <n v="17499663"/>
    <s v="Grado en Ingeniería Eléctrica"/>
    <n v="17499663"/>
    <s v="CELIA"/>
    <s v="GUTIÉRREZ"/>
    <s v="VIDARTE"/>
    <s v="celia.gutierrez@alum.unirioja.es"/>
    <s v="2017-18"/>
    <x v="0"/>
    <s v="2019-20"/>
    <d v="2019-07-26T09:02:15"/>
  </r>
  <r>
    <x v="36"/>
    <n v="17495038"/>
    <s v="Grado en Ingeniería Eléctrica"/>
    <n v="17495038"/>
    <s v="RUBÉN"/>
    <s v="CÁMARA"/>
    <s v="JIMÉNEZ"/>
    <s v="ruben.camara@alum.unirioja.es"/>
    <s v="2017-18"/>
    <x v="0"/>
    <s v="2019-20"/>
    <d v="2019-07-30T12:49:04"/>
  </r>
  <r>
    <x v="36"/>
    <n v="45175918"/>
    <s v="Grado en Ingeniería Eléctrica"/>
    <n v="45175918"/>
    <s v="JULIO"/>
    <s v="ELARRE"/>
    <s v="ARAMENDIA"/>
    <s v="julio.elarre@alum.unirioja.es"/>
    <s v="2018-19"/>
    <x v="0"/>
    <s v="2019-20"/>
    <d v="2019-07-25T01:40:35"/>
  </r>
  <r>
    <x v="36"/>
    <n v="16643642"/>
    <s v="Grado en Ingeniería Eléctrica"/>
    <n v="16643642"/>
    <s v="ÁNGEL JOSÉ"/>
    <s v="MUÑOZ"/>
    <s v="PÉREZ"/>
    <s v="angel-jose.munoz@alum.unirioja.es"/>
    <s v="2018-19"/>
    <x v="0"/>
    <s v="2019-20"/>
    <d v="2019-07-24T12:54:23"/>
  </r>
  <r>
    <x v="36"/>
    <n v="78773319"/>
    <s v="Grado en Ingeniería Eléctrica"/>
    <n v="78773319"/>
    <s v="RICARDO"/>
    <s v="MATUTE"/>
    <s v="ESCALADA"/>
    <s v="ricardo.matute@alum.unirioja.es"/>
    <s v="2018-19"/>
    <x v="0"/>
    <s v="2019-20"/>
    <d v="2019-07-28T01:10:45"/>
  </r>
  <r>
    <x v="36"/>
    <n v="16643273"/>
    <s v="Grado en Ingeniería Eléctrica"/>
    <n v="16643273"/>
    <s v="ANDRÉS"/>
    <s v="ESTALAYO"/>
    <s v="OCHOA"/>
    <s v="andres.estalayo@alum.unirioja.es"/>
    <s v="2018-19"/>
    <x v="0"/>
    <s v="2019-20"/>
    <d v="2019-07-27T06:31:14"/>
  </r>
  <r>
    <x v="36"/>
    <n v="16627584"/>
    <s v="Grado en Ingeniería Eléctrica"/>
    <n v="16627584"/>
    <s v="ANGEL"/>
    <s v="SADABA"/>
    <s v="YANIZ"/>
    <s v="angel.sadaba@alum.unirioja.es"/>
    <s v="2018-19"/>
    <x v="0"/>
    <s v="2019-20"/>
    <d v="2019-07-26T11:45:24"/>
  </r>
  <r>
    <x v="36"/>
    <n v="16635805"/>
    <s v="Grado en Ingeniería Eléctrica"/>
    <n v="16635805"/>
    <s v="JESÚS"/>
    <s v="OJEDA"/>
    <s v="FERNÁNDEZ"/>
    <s v="jesus.ojeda@alum.unirioja.es"/>
    <s v="2018-19"/>
    <x v="0"/>
    <s v="2019-20"/>
    <d v="2019-09-04T10:27:51"/>
  </r>
  <r>
    <x v="36"/>
    <n v="17499126"/>
    <s v="Grado en Ingeniería Eléctrica"/>
    <n v="17499126"/>
    <s v="MIGUEL ÁNGEL"/>
    <s v="SÁNCHEZ"/>
    <s v="SASTRE"/>
    <s v="miguel-angel.sanchezs@alum.unirioja.es"/>
    <s v="2018-19"/>
    <x v="0"/>
    <s v="2019-20"/>
    <d v="2019-07-25T09:40:44"/>
  </r>
  <r>
    <x v="36"/>
    <n v="18186040"/>
    <s v="Grado en Ingeniería Eléctrica"/>
    <n v="18186040"/>
    <s v="PABLO"/>
    <s v="MARTÍNEZ"/>
    <s v="FERNÁNDEZ"/>
    <s v="pablo.martinezf@alum.unirioja.es"/>
    <s v="2018-19"/>
    <x v="0"/>
    <s v="2019-20"/>
    <d v="2019-07-29T04:12:25"/>
  </r>
  <r>
    <x v="36"/>
    <n v="71348047"/>
    <s v="Grado en Ingeniería Eléctrica"/>
    <n v="71348047"/>
    <s v="MARCOS"/>
    <s v="LÓPEZ"/>
    <s v="CANTABRANA"/>
    <s v="marcos.lopez@alum.unirioja.es"/>
    <s v="2018-19"/>
    <x v="0"/>
    <s v="2019-20"/>
    <d v="2019-09-13T08:15:10"/>
  </r>
  <r>
    <x v="36"/>
    <s v="X9019586"/>
    <s v="Grado en Ingeniería Eléctrica"/>
    <s v="X9019586"/>
    <s v="ANDREI ALEXANDRU"/>
    <s v="NASTASE"/>
    <m/>
    <s v="andrei-alexandru.nastase@alum.unirioja.es"/>
    <s v="2018-19"/>
    <x v="0"/>
    <s v="2019-20"/>
    <d v="2019-07-29T03:29:10"/>
  </r>
  <r>
    <x v="36"/>
    <s v="X9361920"/>
    <s v="Grado en Ingeniería Eléctrica"/>
    <s v="X9361920"/>
    <s v="LUAN GABRIEL"/>
    <s v="DE QUEIRÓZ"/>
    <s v="ROSA"/>
    <s v="luan.dequeiroz@alum.unirioja.es"/>
    <s v="2018-19"/>
    <x v="0"/>
    <s v="2019-20"/>
    <d v="2019-07-29T12:51:13"/>
  </r>
  <r>
    <x v="36"/>
    <n v="16622789"/>
    <s v="Grado en Ingeniería Eléctrica"/>
    <n v="16622789"/>
    <s v="PABLO"/>
    <s v="RUBIO"/>
    <s v="RICA"/>
    <s v="pablo.rubior@alum.unirioja.es"/>
    <s v="2018-19"/>
    <x v="0"/>
    <s v="2019-20"/>
    <d v="2019-07-30T10:58:25"/>
  </r>
  <r>
    <x v="36"/>
    <n v="44644805"/>
    <s v="Grado en Ingeniería Eléctrica"/>
    <n v="44644805"/>
    <s v="ANDER"/>
    <s v="ORIO"/>
    <s v="MARTÍNEZ"/>
    <s v="ander.orio@alum.unirioja.es"/>
    <s v="2018-19"/>
    <x v="0"/>
    <s v="2019-20"/>
    <d v="2019-07-24T12:22:44"/>
  </r>
  <r>
    <x v="36"/>
    <n v="16626578"/>
    <s v="Grado en Ingeniería Eléctrica"/>
    <n v="16626578"/>
    <s v="ANDRÉS"/>
    <s v="LUCENDO"/>
    <s v="LOZANO"/>
    <s v="andres.lucendo@alum.unirioja.es"/>
    <s v="2019-20"/>
    <x v="0"/>
    <s v="2019-20"/>
    <d v="2019-07-12T09:44:53"/>
  </r>
  <r>
    <x v="36"/>
    <n v="16628570"/>
    <s v="Grado en Ingeniería Eléctrica"/>
    <n v="16628570"/>
    <s v="JAVIER"/>
    <s v="MARTÍNEZ"/>
    <s v="MAYORDOMO"/>
    <s v="javier.martinezma@alum.unirioja.es"/>
    <s v="2019-20"/>
    <x v="0"/>
    <s v="2019-20"/>
    <d v="2019-07-12T11:38:24"/>
  </r>
  <r>
    <x v="36"/>
    <n v="16628628"/>
    <s v="Grado en Ingeniería Eléctrica"/>
    <n v="16628628"/>
    <s v="JESÚS"/>
    <s v="PALACIOS"/>
    <s v="ALMOGUERA"/>
    <s v="jesus.palaciosa@alum.unirioja.es"/>
    <s v="2019-20"/>
    <x v="0"/>
    <s v="2019-20"/>
    <d v="2019-07-12T11:38:37"/>
  </r>
  <r>
    <x v="36"/>
    <n v="72799896"/>
    <s v="Grado en Ingeniería Eléctrica"/>
    <n v="72799896"/>
    <s v="LUIS"/>
    <s v="PEREZ"/>
    <s v="SANTOS"/>
    <s v="luis.perezs@alum.unirioja.es"/>
    <s v="2019-20"/>
    <x v="0"/>
    <s v="2019-20"/>
    <d v="2019-07-13T11:37:38"/>
  </r>
  <r>
    <x v="36"/>
    <n v="17498017"/>
    <s v="Grado en Ingeniería Eléctrica"/>
    <n v="17498017"/>
    <s v="ÁNGEL"/>
    <s v="PÉREZ"/>
    <s v="FERNÁNDEZ DE LUCO"/>
    <s v="angel.perezf@alum.unirioja.es"/>
    <s v="2019-20"/>
    <x v="0"/>
    <s v="2019-20"/>
    <d v="2019-07-14T07:20:11"/>
  </r>
  <r>
    <x v="36"/>
    <n v="21046997"/>
    <s v="Grado en Ingeniería Eléctrica"/>
    <n v="21046997"/>
    <s v="SERGIO"/>
    <s v="ESTÉVEZ"/>
    <s v="GARRIDO"/>
    <s v="sergio.estevez@alum.unirioja.es"/>
    <s v="2019-20"/>
    <x v="0"/>
    <s v="2019-20"/>
    <d v="2019-07-15T07:17:24"/>
  </r>
  <r>
    <x v="36"/>
    <n v="16639932"/>
    <s v="Grado en Ingeniería Eléctrica"/>
    <n v="16639932"/>
    <s v="MATEO"/>
    <s v="ALCAIDE"/>
    <s v="LOPE"/>
    <s v="mateo.alcaide@alum.unirioja.es"/>
    <s v="2019-20"/>
    <x v="0"/>
    <s v="2019-20"/>
    <d v="2019-07-16T09:06:16"/>
  </r>
  <r>
    <x v="36"/>
    <n v="17495889"/>
    <s v="Grado en Ingeniería Eléctrica"/>
    <n v="17495889"/>
    <s v="ÁNGEL"/>
    <s v="MARZO"/>
    <s v="BLANCO"/>
    <s v="angel.marzo@alum.unirioja.es"/>
    <s v="2019-20"/>
    <x v="0"/>
    <s v="2019-20"/>
    <d v="2019-07-16T10:51:25"/>
  </r>
  <r>
    <x v="36"/>
    <n v="58019748"/>
    <s v="Grado en Ingeniería Eléctrica"/>
    <n v="58019748"/>
    <s v="JULEN"/>
    <s v="IRAZABAL"/>
    <s v="ESPINOSA"/>
    <s v="julen.irazabal@alum.unirioja.es"/>
    <s v="2019-20"/>
    <x v="0"/>
    <s v="2019-20"/>
    <d v="2019-07-16T11:25:13"/>
  </r>
  <r>
    <x v="36"/>
    <n v="16629297"/>
    <s v="Grado en Ingeniería Eléctrica"/>
    <n v="16629297"/>
    <s v="DIEGO"/>
    <s v="ZAPATA"/>
    <s v="SOLANO"/>
    <s v="diego.zapata@alum.unirioja.es"/>
    <s v="2019-20"/>
    <x v="0"/>
    <s v="2019-20"/>
    <d v="2019-07-16T02:10:13"/>
  </r>
  <r>
    <x v="36"/>
    <n v="18084446"/>
    <s v="Grado en Ingeniería Eléctrica"/>
    <n v="18084446"/>
    <s v="INÉS"/>
    <s v="MOYA"/>
    <s v="ALONSO"/>
    <s v="ines.moya@alum.unirioja.es"/>
    <s v="2019-20"/>
    <x v="0"/>
    <s v="2019-20"/>
    <d v="2019-07-16T05:11:30"/>
  </r>
  <r>
    <x v="36"/>
    <n v="21045429"/>
    <s v="Grado en Ingeniería Eléctrica"/>
    <n v="21045429"/>
    <s v="DANIEL"/>
    <s v="ANOZ"/>
    <s v="PÉREZ"/>
    <s v="daniel.anoz@alum.unirioja.es"/>
    <s v="2019-20"/>
    <x v="0"/>
    <s v="2019-20"/>
    <d v="2019-07-16T07:08:54"/>
  </r>
  <r>
    <x v="36"/>
    <n v="78842273"/>
    <s v="Grado en Ingeniería Eléctrica"/>
    <n v="78842273"/>
    <s v="ANA MARÍA"/>
    <s v="JIKURI"/>
    <s v="KARTVELISHVILI"/>
    <s v="ana-maria.jikuri@alum.unirioja.es"/>
    <s v="2019-20"/>
    <x v="0"/>
    <s v="2019-20"/>
    <d v="2019-09-01T07:03:43"/>
  </r>
  <r>
    <x v="36"/>
    <s v="Y7005918"/>
    <s v="Grado en Ingeniería Eléctrica"/>
    <s v="Y7005918"/>
    <s v="CARLOS ENRIQUE"/>
    <s v="MOZO"/>
    <s v="VERGARA"/>
    <s v="carlos-enrique.mozo@alum.unirioja.es"/>
    <s v="2019-20"/>
    <x v="0"/>
    <s v="2019-20"/>
    <d v="2019-09-24T09:26:27"/>
  </r>
  <r>
    <x v="37"/>
    <n v="16623949"/>
    <s v="Grado en Ingeniería Electrónica Industrial y Automática"/>
    <n v="16623949"/>
    <s v="JORGE"/>
    <s v="VILLARO"/>
    <s v="CAPELLÁN"/>
    <s v="jorge.villaro@alum.unirioja.es"/>
    <s v="2010-11"/>
    <x v="0"/>
    <s v="2019-20"/>
    <d v="2019-09-26T12:35:38"/>
  </r>
  <r>
    <x v="37"/>
    <n v="16623744"/>
    <s v="Grado en Ingeniería Electrónica Industrial y Automática"/>
    <n v="16623744"/>
    <s v="DAVID"/>
    <s v="VIDAL"/>
    <s v="AGUSTÍN"/>
    <s v="david.vidal@alum.unirioja.es"/>
    <s v="2012-13"/>
    <x v="0"/>
    <s v="2019-20"/>
    <d v="2019-07-16T03:03:04"/>
  </r>
  <r>
    <x v="37"/>
    <n v="78759052"/>
    <s v="Grado en Ingeniería Electrónica Industrial y Automática"/>
    <n v="78759052"/>
    <s v="JUAN"/>
    <s v="RÁNDEZ"/>
    <s v="AYENSA"/>
    <s v="juan.randez@alum.unirioja.es"/>
    <s v="2012-13"/>
    <x v="0"/>
    <s v="2019-20"/>
    <d v="2019-07-24T12:16:44"/>
  </r>
  <r>
    <x v="37"/>
    <n v="17498597"/>
    <s v="Grado en Ingeniería Electrónica Industrial y Automática"/>
    <n v="17498597"/>
    <s v="ALEJANDRO"/>
    <s v="ESTEFANÍA"/>
    <s v="RODRÍGUEZ"/>
    <s v="alejandro.estefania@alum.unirioja.es"/>
    <s v="2013-14"/>
    <x v="0"/>
    <s v="2019-20"/>
    <d v="2019-09-06T09:46:56"/>
  </r>
  <r>
    <x v="37"/>
    <n v="17499552"/>
    <s v="Grado en Ingeniería Electrónica Industrial y Automática"/>
    <n v="17499552"/>
    <s v="MARÍA"/>
    <s v="GARCÍA"/>
    <s v="IRRIBARRIA"/>
    <s v="maria.garciai@alum.unirioja.es"/>
    <s v="2013-14"/>
    <x v="0"/>
    <s v="2019-20"/>
    <d v="2019-07-29T09:28:12"/>
  </r>
  <r>
    <x v="37"/>
    <n v="71302837"/>
    <s v="Grado en Ingeniería Electrónica Industrial y Automática"/>
    <n v="71302837"/>
    <s v="EDUARDO"/>
    <s v="LARRAZ"/>
    <s v="SANTAMARÍA"/>
    <s v="eduardo.larraz@alum.unirioja.es"/>
    <s v="2013-14"/>
    <x v="0"/>
    <s v="2019-20"/>
    <d v="2019-07-30T09:00:54"/>
  </r>
  <r>
    <x v="37"/>
    <n v="16639230"/>
    <s v="Grado en Ingeniería Electrónica Industrial y Automática"/>
    <n v="16639230"/>
    <s v="JAVIER"/>
    <s v="GARCÍA"/>
    <s v="FERNÁNDEZ"/>
    <s v="javier.garciaf@alum.unirioja.es"/>
    <s v="2013-14"/>
    <x v="0"/>
    <s v="2019-20"/>
    <d v="2019-07-29T05:00:30"/>
  </r>
  <r>
    <x v="37"/>
    <n v="16636727"/>
    <s v="Grado en Ingeniería Electrónica Industrial y Automática"/>
    <n v="16636727"/>
    <s v="ALEJANDRO"/>
    <s v="GARRIDO"/>
    <s v="REINARES"/>
    <s v="alejandro.garrido@alum.unirioja.es"/>
    <s v="2014-15"/>
    <x v="0"/>
    <s v="2019-20"/>
    <d v="2019-07-24T02:44:13"/>
  </r>
  <r>
    <x v="37"/>
    <n v="16640688"/>
    <s v="Grado en Ingeniería Electrónica Industrial y Automática"/>
    <n v="16640688"/>
    <s v="JUAN IGNACIO"/>
    <s v="MENDÍA"/>
    <s v="AMORÓS"/>
    <s v="juan-ignacio.mendia@alum.unirioja.es"/>
    <s v="2014-15"/>
    <x v="0"/>
    <s v="2019-20"/>
    <d v="2019-07-26T06:02:41"/>
  </r>
  <r>
    <x v="37"/>
    <n v="16641526"/>
    <s v="Grado en Ingeniería Electrónica Industrial y Automática"/>
    <n v="16641526"/>
    <s v="ENRIQUE"/>
    <s v="VINIEGRA"/>
    <s v="GARCÍA"/>
    <s v="enrique.viniegra@alum.unirioja.es"/>
    <s v="2015-16"/>
    <x v="0"/>
    <s v="2019-20"/>
    <d v="2019-07-26T11:41:13"/>
  </r>
  <r>
    <x v="37"/>
    <n v="18074873"/>
    <s v="Grado en Ingeniería Electrónica Industrial y Automática"/>
    <n v="18074873"/>
    <s v="DIEGO"/>
    <s v="RIVERO"/>
    <s v="RAMÍREZ"/>
    <s v="diego.rivero@alum.unirioja.es"/>
    <s v="2015-16"/>
    <x v="0"/>
    <s v="2019-20"/>
    <d v="2019-07-25T12:49:36"/>
  </r>
  <r>
    <x v="37"/>
    <n v="18073690"/>
    <s v="Grado en Ingeniería Electrónica Industrial y Automática"/>
    <n v="18073690"/>
    <s v="DAVID"/>
    <s v="GONZÁLEZ"/>
    <s v="FABIÁN"/>
    <s v="david.gonzalezfa@alum.unirioja.es"/>
    <s v="2015-16"/>
    <x v="0"/>
    <s v="2019-20"/>
    <d v="2019-07-29T12:52:22"/>
  </r>
  <r>
    <x v="37"/>
    <n v="17495797"/>
    <s v="Grado en Ingeniería Electrónica Industrial y Automática"/>
    <n v="17495797"/>
    <s v="DANIEL"/>
    <s v="NARRO"/>
    <s v="ANGULO"/>
    <s v="daniel.narro@alum.unirioja.es"/>
    <s v="2015-16"/>
    <x v="0"/>
    <s v="2019-20"/>
    <d v="2019-07-29T06:03:17"/>
  </r>
  <r>
    <x v="37"/>
    <n v="16633639"/>
    <s v="Grado en Ingeniería Electrónica Industrial y Automática"/>
    <n v="16633639"/>
    <s v="JAVIER"/>
    <s v="PORRES"/>
    <s v="ABAD"/>
    <s v="javier.porres@alum.unirioja.es"/>
    <s v="2015-16"/>
    <x v="0"/>
    <s v="2019-20"/>
    <d v="2019-07-24T12:21:37"/>
  </r>
  <r>
    <x v="37"/>
    <n v="18080656"/>
    <s v="Grado en Ingeniería Electrónica Industrial y Automática"/>
    <n v="18080656"/>
    <s v="IGNACIO"/>
    <s v="BOBEDA"/>
    <s v="MARTÍNEZ"/>
    <s v="ignacio.bobeda@alum.unirioja.es"/>
    <s v="2015-16"/>
    <x v="0"/>
    <s v="2019-20"/>
    <d v="2019-07-29T05:12:39"/>
  </r>
  <r>
    <x v="37"/>
    <n v="72798286"/>
    <s v="Grado en Ingeniería Electrónica Industrial y Automática"/>
    <n v="72798286"/>
    <s v="FRANCISCO JAVIER"/>
    <s v="FRAILE"/>
    <s v="HERCE"/>
    <s v="francisco-javier.fraile@alum.unirioja.es"/>
    <s v="2015-16"/>
    <x v="0"/>
    <s v="2019-20"/>
    <d v="2019-07-15T04:31:15"/>
  </r>
  <r>
    <x v="37"/>
    <n v="72899091"/>
    <s v="Grado en Ingeniería Electrónica Industrial y Automática"/>
    <n v="72899091"/>
    <s v="MARIO"/>
    <s v="MEDRANO"/>
    <s v="GURREA"/>
    <s v="mario.medrano@alum.unirioja.es"/>
    <s v="2015-16"/>
    <x v="0"/>
    <s v="2019-20"/>
    <d v="2019-07-24T12:05:13"/>
  </r>
  <r>
    <x v="37"/>
    <n v="16617958"/>
    <s v="Grado en Ingeniería Electrónica Industrial y Automática"/>
    <n v="16617958"/>
    <s v="DIEGO"/>
    <s v="SOLANAS"/>
    <s v="AGUILLO"/>
    <s v="diego.solanas@alum.unirioja.es"/>
    <s v="2015-16"/>
    <x v="1"/>
    <s v="2019-20"/>
    <d v="2019-09-09T01:08:51"/>
  </r>
  <r>
    <x v="37"/>
    <n v="16635366"/>
    <s v="Grado en Ingeniería Electrónica Industrial y Automática"/>
    <n v="16635366"/>
    <s v="ÁLVARO"/>
    <s v="GARCÍA"/>
    <s v="CAMARÓN"/>
    <s v="alvaro.garciac@alum.unirioja.es"/>
    <s v="2015-16"/>
    <x v="0"/>
    <s v="2019-20"/>
    <d v="2019-07-27T02:07:53"/>
  </r>
  <r>
    <x v="37"/>
    <n v="16627259"/>
    <s v="Grado en Ingeniería Electrónica Industrial y Automática"/>
    <n v="16627259"/>
    <s v="JAVIER"/>
    <s v="PULGAR"/>
    <s v="HERNAIZ"/>
    <s v="javier.pulgar@alum.unirioja.es"/>
    <s v="2015-16"/>
    <x v="0"/>
    <s v="2019-20"/>
    <d v="2019-07-29T12:47:44"/>
  </r>
  <r>
    <x v="37"/>
    <n v="16630762"/>
    <s v="Grado en Ingeniería Electrónica Industrial y Automática"/>
    <n v="16630762"/>
    <s v="JESÚS MIGUEL"/>
    <s v="LALIENA"/>
    <s v="MARTÍNEZ"/>
    <s v="jesus-miguel.laliena@alum.unirioja.es"/>
    <s v="2016-17"/>
    <x v="0"/>
    <s v="2019-20"/>
    <d v="2019-07-29T06:41:45"/>
  </r>
  <r>
    <x v="37"/>
    <n v="16613078"/>
    <s v="Grado en Ingeniería Electrónica Industrial y Automática"/>
    <n v="16613078"/>
    <s v="SERGIO"/>
    <s v="MORENO"/>
    <s v="MARTÍNEZ"/>
    <s v="sergio.moreno@alum.unirioja.es"/>
    <s v="2016-17"/>
    <x v="0"/>
    <s v="2019-20"/>
    <d v="2019-07-26T08:24:05"/>
  </r>
  <r>
    <x v="37"/>
    <n v="18076340"/>
    <s v="Grado en Ingeniería Electrónica Industrial y Automática"/>
    <n v="18076340"/>
    <s v="MIGUEL"/>
    <s v="GONZÁLEZ"/>
    <s v="ROMERO"/>
    <s v="miguel.gonzalezr@alum.unirioja.es"/>
    <s v="2016-17"/>
    <x v="0"/>
    <s v="2019-20"/>
    <d v="2019-07-24T12:11:23"/>
  </r>
  <r>
    <x v="37"/>
    <n v="18082442"/>
    <s v="Grado en Ingeniería Electrónica Industrial y Automática"/>
    <n v="18082442"/>
    <s v="CARLOS"/>
    <s v="LÓPEZ"/>
    <s v="CARNICER"/>
    <s v="carlos.lopezc@alum.unirioja.es"/>
    <s v="2016-17"/>
    <x v="0"/>
    <s v="2019-20"/>
    <d v="2019-07-27T05:02:47"/>
  </r>
  <r>
    <x v="37"/>
    <n v="16627235"/>
    <s v="Grado en Ingeniería Electrónica Industrial y Automática"/>
    <n v="16627235"/>
    <s v="MIGUEL ÁNGEL"/>
    <s v="EZQUERRO"/>
    <s v="EZQUERRO"/>
    <s v="miguel-angel.ezquerro@alum.unirioja.es"/>
    <s v="2016-17"/>
    <x v="0"/>
    <s v="2019-20"/>
    <d v="2019-07-27T10:02:33"/>
  </r>
  <r>
    <x v="37"/>
    <n v="18077843"/>
    <s v="Grado en Ingeniería Electrónica Industrial y Automática"/>
    <n v="18077843"/>
    <s v="NOELIA"/>
    <s v="RUIZ"/>
    <s v="BERZAL"/>
    <s v="noelia.ruizb@alum.unirioja.es"/>
    <s v="2016-17"/>
    <x v="0"/>
    <s v="2019-20"/>
    <d v="2019-07-26T07:45:39"/>
  </r>
  <r>
    <x v="37"/>
    <n v="16641712"/>
    <s v="Grado en Ingeniería Electrónica Industrial y Automática"/>
    <n v="16641712"/>
    <s v="GABRIEL"/>
    <s v="RUIZ"/>
    <s v="SÁENZ"/>
    <s v="gabriel.ruiz@alum.unirioja.es"/>
    <s v="2016-17"/>
    <x v="0"/>
    <s v="2019-20"/>
    <d v="2019-07-29T08:03:28"/>
  </r>
  <r>
    <x v="37"/>
    <n v="18081977"/>
    <s v="Grado en Ingeniería Electrónica Industrial y Automática"/>
    <n v="18081977"/>
    <s v="DIEGO"/>
    <s v="REMIREZ"/>
    <s v="LAORDEN"/>
    <s v="diego.remirez@alum.unirioja.es"/>
    <s v="2016-17"/>
    <x v="0"/>
    <s v="2019-20"/>
    <d v="2019-07-27T05:47:36"/>
  </r>
  <r>
    <x v="37"/>
    <n v="18079188"/>
    <s v="Grado en Ingeniería Electrónica Industrial y Automática"/>
    <n v="18079188"/>
    <s v="SIHAM"/>
    <s v="AYACHI"/>
    <s v="EL KANDOUSSI"/>
    <s v="siham.ayachi@alum.unirioja.es"/>
    <s v="2016-17"/>
    <x v="0"/>
    <s v="2019-20"/>
    <d v="2019-07-27T06:40:58"/>
  </r>
  <r>
    <x v="37"/>
    <n v="16641143"/>
    <s v="Grado en Ingeniería Electrónica Industrial y Automática"/>
    <n v="16641143"/>
    <s v="ANDRES"/>
    <s v="MAUREL"/>
    <s v="MENDIZABAL"/>
    <s v="andres.maurel@alum.unirioja.es"/>
    <s v="2016-17"/>
    <x v="0"/>
    <s v="2019-20"/>
    <d v="2019-07-27T04:30:30"/>
  </r>
  <r>
    <x v="37"/>
    <n v="16639257"/>
    <s v="Grado en Ingeniería Electrónica Industrial y Automática"/>
    <n v="16639257"/>
    <s v="MARCOS"/>
    <s v="MARTÍNEZ"/>
    <s v="SANZ"/>
    <s v="marcos.martinezs@alum.unirioja.es"/>
    <s v="2016-17"/>
    <x v="0"/>
    <s v="2019-20"/>
    <d v="2019-07-24T12:36:33"/>
  </r>
  <r>
    <x v="37"/>
    <n v="18076331"/>
    <s v="Grado en Ingeniería Electrónica Industrial y Automática"/>
    <n v="18076331"/>
    <s v="JAVIER"/>
    <s v="TORIBIO"/>
    <s v="GALLEGO"/>
    <s v="javier.toribio@alum.unirioja.es"/>
    <s v="2016-17"/>
    <x v="0"/>
    <s v="2019-20"/>
    <d v="2019-07-29T08:42:36"/>
  </r>
  <r>
    <x v="37"/>
    <n v="18076700"/>
    <s v="Grado en Ingeniería Electrónica Industrial y Automática"/>
    <n v="18076700"/>
    <s v="GABRIEL"/>
    <s v="CAZORLA"/>
    <s v="GARCÍA"/>
    <s v="gabriel.cazorla@alum.unirioja.es"/>
    <s v="2016-17"/>
    <x v="0"/>
    <s v="2019-20"/>
    <d v="2019-07-24T06:34:39"/>
  </r>
  <r>
    <x v="37"/>
    <n v="16636094"/>
    <s v="Grado en Ingeniería Electrónica Industrial y Automática"/>
    <n v="16636094"/>
    <s v="DANIEL"/>
    <s v="BRAVO"/>
    <s v="RUEDA"/>
    <s v="daniel.bravor@alum.unirioja.es"/>
    <s v="2016-17"/>
    <x v="0"/>
    <s v="2019-20"/>
    <d v="2019-07-25T11:37:23"/>
  </r>
  <r>
    <x v="37"/>
    <n v="78759946"/>
    <s v="Grado en Ingeniería Electrónica Industrial y Automática"/>
    <n v="78759946"/>
    <s v="ALBA"/>
    <s v="BENAVIDES"/>
    <s v="OLÓRIZ"/>
    <s v="alba.benavides@alum.unirioja.es"/>
    <s v="2016-17"/>
    <x v="0"/>
    <s v="2019-20"/>
    <d v="2019-07-24T12:00:29"/>
  </r>
  <r>
    <x v="37"/>
    <n v="45176129"/>
    <s v="Grado en Ingeniería Electrónica Industrial y Automática"/>
    <n v="45176129"/>
    <s v="RUBÉN"/>
    <s v="ABASCAL"/>
    <s v="HERNÁNDEZ"/>
    <s v="ruben.abascal@alum.unirioja.es"/>
    <s v="2016-17"/>
    <x v="0"/>
    <s v="2019-20"/>
    <d v="2019-07-28T11:59:52"/>
  </r>
  <r>
    <x v="37"/>
    <n v="16637381"/>
    <s v="Grado en Ingeniería Electrónica Industrial y Automática"/>
    <n v="16637381"/>
    <s v="LUIS"/>
    <s v="SAENZ"/>
    <s v="MARTINEZ"/>
    <s v="luis.saenzm@alum.unirioja.es"/>
    <s v="2016-17"/>
    <x v="0"/>
    <s v="2019-20"/>
    <d v="2019-07-29T10:15:11"/>
  </r>
  <r>
    <x v="37"/>
    <n v="16644222"/>
    <s v="Grado en Ingeniería Electrónica Industrial y Automática"/>
    <n v="16644222"/>
    <s v="ADRIÁN"/>
    <s v="LLANOS"/>
    <s v="VELASCO"/>
    <s v="adrian.llanos@alum.unirioja.es"/>
    <s v="2017-18"/>
    <x v="0"/>
    <s v="2019-20"/>
    <d v="2019-07-24T01:12:02"/>
  </r>
  <r>
    <x v="37"/>
    <s v="X6313837"/>
    <s v="Grado en Ingeniería Electrónica Industrial y Automática"/>
    <s v="X6313837"/>
    <s v="SHOTA"/>
    <s v="NAKVETAURI"/>
    <m/>
    <s v="shota.nakvetauri@alum.unirioja.es"/>
    <s v="2017-18"/>
    <x v="0"/>
    <s v="2019-20"/>
    <d v="2019-07-24T12:05:39"/>
  </r>
  <r>
    <x v="37"/>
    <n v="17496594"/>
    <s v="Grado en Ingeniería Electrónica Industrial y Automática"/>
    <n v="17496594"/>
    <s v="RAMÓN"/>
    <s v="LÓPEZ"/>
    <s v="LORENTE"/>
    <s v="ramon.lopez@alum.unirioja.es"/>
    <s v="2017-18"/>
    <x v="0"/>
    <s v="2019-20"/>
    <d v="2019-07-29T09:04:33"/>
  </r>
  <r>
    <x v="37"/>
    <n v="18078349"/>
    <s v="Grado en Ingeniería Electrónica Industrial y Automática"/>
    <n v="18078349"/>
    <s v="JAVIER"/>
    <s v="RODRÍGUEZ"/>
    <s v="ELÍAS"/>
    <s v="javier.rodriguez@alum.unirioja.es"/>
    <s v="2017-18"/>
    <x v="0"/>
    <s v="2019-20"/>
    <d v="2019-07-24T03:57:02"/>
  </r>
  <r>
    <x v="37"/>
    <n v="72797518"/>
    <s v="Grado en Ingeniería Electrónica Industrial y Automática"/>
    <n v="72797518"/>
    <s v="NOELIA"/>
    <s v="RODRÍGUEZ"/>
    <s v="SURRIBAS"/>
    <s v="noelia.rodriguezsu@alum.unirioja.es"/>
    <s v="2017-18"/>
    <x v="0"/>
    <s v="2019-20"/>
    <d v="2019-07-24T01:06:21"/>
  </r>
  <r>
    <x v="37"/>
    <n v="18078080"/>
    <s v="Grado en Ingeniería Electrónica Industrial y Automática"/>
    <n v="18078080"/>
    <s v="MARIO"/>
    <s v="MÉNDEZ"/>
    <s v="ALIDO"/>
    <s v="mario.mendez@alum.unirioja.es"/>
    <s v="2017-18"/>
    <x v="0"/>
    <s v="2019-20"/>
    <d v="2019-07-29T07:40:09"/>
  </r>
  <r>
    <x v="37"/>
    <n v="16636158"/>
    <s v="Grado en Ingeniería Electrónica Industrial y Automática"/>
    <n v="16636158"/>
    <s v="PABLO"/>
    <s v="AZOFRA"/>
    <s v="LOZA"/>
    <s v="pablo.azofral@alum.unirioja.es"/>
    <s v="2017-18"/>
    <x v="0"/>
    <s v="2019-20"/>
    <d v="2019-07-26T07:55:39"/>
  </r>
  <r>
    <x v="37"/>
    <n v="18076232"/>
    <s v="Grado en Ingeniería Electrónica Industrial y Automática"/>
    <n v="18076232"/>
    <s v="SERGIO"/>
    <s v="GUTIÉRREZ"/>
    <s v="MORENO"/>
    <s v="sergio.gutierrezm@alum.unirioja.es"/>
    <s v="2017-18"/>
    <x v="0"/>
    <s v="2019-20"/>
    <d v="2019-07-29T10:05:05"/>
  </r>
  <r>
    <x v="37"/>
    <n v="16625857"/>
    <s v="Grado en Ingeniería Electrónica Industrial y Automática"/>
    <n v="16625857"/>
    <s v="DANIEL IAN"/>
    <s v="RUIZ DE MENDOZA"/>
    <s v="LAFONT"/>
    <s v="daniel.ruiz-demendoza@alum.unirioja.es"/>
    <s v="2017-18"/>
    <x v="0"/>
    <s v="2019-20"/>
    <d v="2019-07-24T12:55:34"/>
  </r>
  <r>
    <x v="37"/>
    <n v="17496977"/>
    <s v="Grado en Ingeniería Electrónica Industrial y Automática"/>
    <n v="17496977"/>
    <s v="MIGUEL"/>
    <s v="HERCE"/>
    <s v="ORIO"/>
    <s v="miguel.herceo@alum.unirioja.es"/>
    <s v="2017-18"/>
    <x v="0"/>
    <s v="2019-20"/>
    <d v="2019-07-26T09:42:02"/>
  </r>
  <r>
    <x v="37"/>
    <n v="18092527"/>
    <s v="Grado en Ingeniería Electrónica Industrial y Automática"/>
    <n v="18092527"/>
    <s v="ÁLVARO"/>
    <s v="MAGALLANES"/>
    <s v="BERNAL"/>
    <s v="alvaro.magallanes@alum.unirioja.es"/>
    <s v="2017-18"/>
    <x v="0"/>
    <s v="2019-20"/>
    <d v="2019-07-26T07:22:29"/>
  </r>
  <r>
    <x v="37"/>
    <s v="X4974385"/>
    <s v="Grado en Ingeniería Electrónica Industrial y Automática"/>
    <s v="X4974385"/>
    <s v="RAJAA"/>
    <s v="MEZIANI"/>
    <m/>
    <s v="rajaa.meziani25@alum.unirioja.es"/>
    <s v="2017-18"/>
    <x v="0"/>
    <s v="2019-20"/>
    <d v="2019-09-16T11:30:51"/>
  </r>
  <r>
    <x v="37"/>
    <n v="16643898"/>
    <s v="Grado en Ingeniería Electrónica Industrial y Automática"/>
    <n v="16643898"/>
    <s v="PAULA"/>
    <s v="MONASTERIO"/>
    <s v="SAN ROMÁN"/>
    <s v="paula.monasterio@alum.unirioja.es"/>
    <s v="2017-18"/>
    <x v="1"/>
    <s v="2019-20"/>
    <d v="2019-07-27T03:27:53"/>
  </r>
  <r>
    <x v="37"/>
    <n v="78778638"/>
    <s v="Grado en Ingeniería Electrónica Industrial y Automática"/>
    <n v="78778638"/>
    <s v="IVÁN"/>
    <s v="MARTÍNEZ"/>
    <s v="CARRA"/>
    <s v="ivan.martinezc@alum.unirioja.es"/>
    <s v="2017-18"/>
    <x v="0"/>
    <s v="2019-20"/>
    <d v="2019-07-24T12:56:16"/>
  </r>
  <r>
    <x v="37"/>
    <n v="16636309"/>
    <s v="Grado en Ingeniería Electrónica Industrial y Automática"/>
    <n v="16636309"/>
    <s v="JUAN"/>
    <s v="PINEDO"/>
    <s v="LÓPEZ"/>
    <s v="juan.pinedo@alum.unirioja.es"/>
    <s v="2017-18"/>
    <x v="0"/>
    <s v="2019-20"/>
    <d v="2019-07-26T06:00:35"/>
  </r>
  <r>
    <x v="37"/>
    <n v="18082541"/>
    <s v="Grado en Ingeniería Electrónica Industrial y Automática"/>
    <n v="18082541"/>
    <s v="ADRIÁN"/>
    <s v="CALLEJA"/>
    <s v="VÁZQUEZ"/>
    <s v="adrian.calleja@alum.unirioja.es"/>
    <s v="2017-18"/>
    <x v="0"/>
    <s v="2019-20"/>
    <d v="2019-07-25T12:55:04"/>
  </r>
  <r>
    <x v="37"/>
    <n v="18084744"/>
    <s v="Grado en Ingeniería Electrónica Industrial y Automática"/>
    <n v="18084744"/>
    <s v="DAVID"/>
    <s v="GENTICO"/>
    <s v="MERINO"/>
    <s v="david.gentico@alum.unirioja.es"/>
    <s v="2017-18"/>
    <x v="0"/>
    <s v="2019-20"/>
    <d v="2019-07-26T03:37:38"/>
  </r>
  <r>
    <x v="37"/>
    <n v="18088439"/>
    <s v="Grado en Ingeniería Electrónica Industrial y Automática"/>
    <n v="18088439"/>
    <s v="DANIEL"/>
    <s v="JIMÉNEZ"/>
    <s v="GUTIÉRREZ"/>
    <s v="daniel.jimenez@alum.unirioja.es"/>
    <s v="2018-19"/>
    <x v="0"/>
    <s v="2019-20"/>
    <d v="2019-07-24T03:26:46"/>
  </r>
  <r>
    <x v="37"/>
    <n v="71176747"/>
    <s v="Grado en Ingeniería Electrónica Industrial y Automática"/>
    <n v="71176747"/>
    <s v="MANUEL"/>
    <s v="ARENAS"/>
    <s v="NÚÑEZ"/>
    <s v="manuel.arenas@alum.unirioja.es"/>
    <s v="2018-19"/>
    <x v="0"/>
    <s v="2019-20"/>
    <d v="2019-07-24T02:05:32"/>
  </r>
  <r>
    <x v="37"/>
    <n v="18075158"/>
    <s v="Grado en Ingeniería Electrónica Industrial y Automática"/>
    <n v="18075158"/>
    <s v="DANIEL"/>
    <s v="MADRID"/>
    <s v="SACRISTÁN"/>
    <s v="daniel.madrid@alum.unirioja.es"/>
    <s v="2018-19"/>
    <x v="0"/>
    <s v="2019-20"/>
    <d v="2019-07-24T05:22:44"/>
  </r>
  <r>
    <x v="37"/>
    <n v="16629678"/>
    <s v="Grado en Ingeniería Electrónica Industrial y Automática"/>
    <n v="16629678"/>
    <s v="JAVIER"/>
    <s v="LÓPEZ"/>
    <s v="ANDRÉS"/>
    <s v="javier.lopeza@alum.unirioja.es"/>
    <s v="2018-19"/>
    <x v="0"/>
    <s v="2019-20"/>
    <d v="2019-07-28T06:12:59"/>
  </r>
  <r>
    <x v="37"/>
    <n v="41514179"/>
    <s v="Grado en Ingeniería Electrónica Industrial y Automática"/>
    <n v="41514179"/>
    <s v="SAÚL"/>
    <s v="GARCÍA"/>
    <s v="DOMINGO"/>
    <s v="saul.garcia@alum.unirioja.es"/>
    <s v="2018-19"/>
    <x v="0"/>
    <s v="2019-20"/>
    <d v="2019-07-26T06:40:29"/>
  </r>
  <r>
    <x v="37"/>
    <n v="78815589"/>
    <s v="Grado en Ingeniería Electrónica Industrial y Automática"/>
    <n v="78815589"/>
    <s v="DIEGO"/>
    <s v="ENÉRIZ"/>
    <s v="MARTÍNEZ"/>
    <s v="diego.eneriz@alum.unirioja.es"/>
    <s v="2018-19"/>
    <x v="0"/>
    <s v="2019-20"/>
    <d v="2019-07-25T09:40:11"/>
  </r>
  <r>
    <x v="37"/>
    <n v="16627856"/>
    <s v="Grado en Ingeniería Electrónica Industrial y Automática"/>
    <n v="16627856"/>
    <s v="EDUARDO"/>
    <s v="SALGADO"/>
    <s v="VIDAURRE"/>
    <s v="eduardo.salgado@alum.unirioja.es"/>
    <s v="2018-19"/>
    <x v="0"/>
    <s v="2019-20"/>
    <d v="2019-07-25T02:38:05"/>
  </r>
  <r>
    <x v="37"/>
    <n v="16639927"/>
    <s v="Grado en Ingeniería Electrónica Industrial y Automática"/>
    <n v="16639927"/>
    <s v="DIEGO"/>
    <s v="JADRAQUE"/>
    <s v="CORRAL"/>
    <s v="diego.jadraque@alum.unirioja.es"/>
    <s v="2018-19"/>
    <x v="0"/>
    <s v="2019-20"/>
    <d v="2019-07-24T03:34:07"/>
  </r>
  <r>
    <x v="37"/>
    <n v="16636414"/>
    <s v="Grado en Ingeniería Electrónica Industrial y Automática"/>
    <n v="16636414"/>
    <s v="AARÓN"/>
    <s v="GIL"/>
    <s v="SOBRÓN"/>
    <s v="aaron.gil@alum.unirioja.es"/>
    <s v="2018-19"/>
    <x v="0"/>
    <s v="2019-20"/>
    <d v="2019-07-27T06:04:41"/>
  </r>
  <r>
    <x v="37"/>
    <n v="17499271"/>
    <s v="Grado en Ingeniería Electrónica Industrial y Automática"/>
    <n v="17499271"/>
    <s v="DAVID"/>
    <s v="HERNÁNDEZ"/>
    <s v="MARAURI"/>
    <s v="david.hernandezm@alum.unirioja.es"/>
    <s v="2018-19"/>
    <x v="0"/>
    <s v="2019-20"/>
    <d v="2019-07-29T11:09:48"/>
  </r>
  <r>
    <x v="37"/>
    <n v="16634883"/>
    <s v="Grado en Ingeniería Electrónica Industrial y Automática"/>
    <n v="16634883"/>
    <s v="LAURA"/>
    <s v="FERNÁNDEZ"/>
    <s v="CEDRÓN"/>
    <s v="laura.fernandezc@alum.unirioja.es"/>
    <s v="2018-19"/>
    <x v="0"/>
    <s v="2019-20"/>
    <d v="2019-07-26T09:41:04"/>
  </r>
  <r>
    <x v="37"/>
    <n v="16642934"/>
    <s v="Grado en Ingeniería Electrónica Industrial y Automática"/>
    <n v="16642934"/>
    <s v="JUAN LUIS"/>
    <s v="MERINO"/>
    <s v="MORRAS"/>
    <s v="juan-luis.merino@alum.unirioja.es"/>
    <s v="2018-19"/>
    <x v="0"/>
    <s v="2019-20"/>
    <d v="2019-07-25T03:50:15"/>
  </r>
  <r>
    <x v="37"/>
    <n v="18079428"/>
    <s v="Grado en Ingeniería Electrónica Industrial y Automática"/>
    <n v="18079428"/>
    <s v="IVÁN"/>
    <s v="DÍAZ"/>
    <s v="LADERO"/>
    <s v="ivan.diazl@alum.unirioja.es"/>
    <s v="2018-19"/>
    <x v="0"/>
    <s v="2019-20"/>
    <d v="2019-07-29T11:35:16"/>
  </r>
  <r>
    <x v="37"/>
    <n v="18089503"/>
    <s v="Grado en Ingeniería Electrónica Industrial y Automática"/>
    <n v="18089503"/>
    <s v="RODRIGO"/>
    <s v="AZOFRA"/>
    <s v="PÉREZ-CABALLERO"/>
    <s v="rodrigo.azofra@alum.unirioja.es"/>
    <s v="2018-19"/>
    <x v="0"/>
    <s v="2019-20"/>
    <d v="2019-07-25T07:01:41"/>
  </r>
  <r>
    <x v="37"/>
    <n v="18077844"/>
    <s v="Grado en Ingeniería Electrónica Industrial y Automática"/>
    <n v="18077844"/>
    <s v="ÍÑIGO"/>
    <s v="RUIZ"/>
    <s v="BERZAL"/>
    <s v="inigo.ruizb@alum.unirioja.es"/>
    <s v="2018-19"/>
    <x v="0"/>
    <s v="2019-20"/>
    <d v="2019-07-29T06:41:50"/>
  </r>
  <r>
    <x v="37"/>
    <n v="78775261"/>
    <s v="Grado en Ingeniería Electrónica Industrial y Automática"/>
    <n v="78775261"/>
    <s v="EVA"/>
    <s v="GONZÁLEZ"/>
    <s v="ROTA"/>
    <s v="eva.gonzalez@alum.unirioja.es"/>
    <s v="2018-19"/>
    <x v="0"/>
    <s v="2019-20"/>
    <d v="2019-07-29T09:12:23"/>
  </r>
  <r>
    <x v="37"/>
    <n v="17495176"/>
    <s v="Grado en Ingeniería Electrónica Industrial y Automática"/>
    <n v="17495176"/>
    <s v="ROOSBEL VINICIO"/>
    <s v="GUAYA"/>
    <s v="VEGA"/>
    <s v="roosbel-vinicio.guaya@alum.unirioja.es"/>
    <s v="2018-19"/>
    <x v="0"/>
    <s v="2019-20"/>
    <d v="2019-07-26T10:12:21"/>
  </r>
  <r>
    <x v="37"/>
    <n v="17497940"/>
    <s v="Grado en Ingeniería Electrónica Industrial y Automática"/>
    <n v="17497940"/>
    <s v="ADRIÁN"/>
    <s v="RUBIO"/>
    <s v="MARTÍNEZ"/>
    <s v="adrian.rubio@alum.unirioja.es"/>
    <s v="2018-19"/>
    <x v="0"/>
    <s v="2019-20"/>
    <d v="2019-07-28T11:59:34"/>
  </r>
  <r>
    <x v="37"/>
    <n v="18088773"/>
    <s v="Grado en Ingeniería Electrónica Industrial y Automática"/>
    <n v="18088773"/>
    <s v="AINHOA"/>
    <s v="MILLÁN"/>
    <s v="DEL ÁLAMO"/>
    <s v="ainhoa.millan@alum.unirioja.es"/>
    <s v="2018-19"/>
    <x v="0"/>
    <s v="2019-20"/>
    <d v="2019-07-25T11:31:41"/>
  </r>
  <r>
    <x v="37"/>
    <n v="18083312"/>
    <s v="Grado en Ingeniería Electrónica Industrial y Automática"/>
    <n v="18083312"/>
    <s v="MARCO MAURO"/>
    <s v="LOSADA"/>
    <s v="FUERTES"/>
    <s v="marco-mauro.losada@alum.unirioja.es"/>
    <s v="2018-19"/>
    <x v="0"/>
    <s v="2019-20"/>
    <d v="2019-07-29T09:00:38"/>
  </r>
  <r>
    <x v="37"/>
    <n v="18078111"/>
    <s v="Grado en Ingeniería Electrónica Industrial y Automática"/>
    <n v="18078111"/>
    <s v="SUSANA"/>
    <s v="CHANDRO"/>
    <s v="HERREROS"/>
    <s v="susana.chandro@alum.unirioja.es"/>
    <s v="2019-20"/>
    <x v="0"/>
    <s v="2019-20"/>
    <d v="2019-07-12T10:29:25"/>
  </r>
  <r>
    <x v="37"/>
    <n v="16640136"/>
    <s v="Grado en Ingeniería Electrónica Industrial y Automática"/>
    <n v="16640136"/>
    <s v="MARCOS"/>
    <s v="AJAMIL"/>
    <s v="HERCE"/>
    <s v="marcos.ajamil@alum.unirioja.es"/>
    <s v="2019-20"/>
    <x v="0"/>
    <s v="2019-20"/>
    <d v="2019-07-12T10:42:53"/>
  </r>
  <r>
    <x v="37"/>
    <n v="58433877"/>
    <s v="Grado en Ingeniería Electrónica Industrial y Automática"/>
    <n v="58433877"/>
    <s v="ESTEBAN"/>
    <s v="FERNÁNDEZ"/>
    <s v="MARTÍN"/>
    <s v="esteban.fernandez@alum.unirioja.es"/>
    <s v="2019-20"/>
    <x v="0"/>
    <s v="2019-20"/>
    <d v="2019-07-12T11:34:25"/>
  </r>
  <r>
    <x v="37"/>
    <n v="18087824"/>
    <s v="Grado en Ingeniería Electrónica Industrial y Automática"/>
    <n v="18087824"/>
    <s v="ISMAEL"/>
    <s v="VÁZQUEZ DEL"/>
    <s v="BUSTO"/>
    <s v="ismael.vazquez-del@alum.unirioja.es"/>
    <s v="2019-20"/>
    <x v="0"/>
    <s v="2019-20"/>
    <d v="2019-07-12T01:04:10"/>
  </r>
  <r>
    <x v="37"/>
    <n v="18086299"/>
    <s v="Grado en Ingeniería Electrónica Industrial y Automática"/>
    <n v="18086299"/>
    <s v="MARÍA"/>
    <s v="MORENO"/>
    <s v="CORNUDELLA"/>
    <s v="maria.morenoc@alum.unirioja.es"/>
    <s v="2019-20"/>
    <x v="0"/>
    <s v="2019-20"/>
    <d v="2019-07-12T01:11:30"/>
  </r>
  <r>
    <x v="37"/>
    <n v="18187097"/>
    <s v="Grado en Ingeniería Electrónica Industrial y Automática"/>
    <n v="18187097"/>
    <s v="ELISA"/>
    <s v="CASCUDO"/>
    <s v="RIBEIRO"/>
    <s v="elisa.cascudo@alum.unirioja.es"/>
    <s v="2019-20"/>
    <x v="0"/>
    <s v="2019-20"/>
    <d v="2019-07-13T01:40:08"/>
  </r>
  <r>
    <x v="37"/>
    <s v="X4918209"/>
    <s v="Grado en Ingeniería Electrónica Industrial y Automática"/>
    <s v="X4918209"/>
    <s v="HAFSA"/>
    <s v="BENYDIR"/>
    <m/>
    <s v="hafsa.benydir@alum.unirioja.es"/>
    <s v="2019-20"/>
    <x v="0"/>
    <s v="2019-20"/>
    <d v="2019-07-14T12:26:40"/>
  </r>
  <r>
    <x v="37"/>
    <n v="16639498"/>
    <s v="Grado en Ingeniería Electrónica Industrial y Automática"/>
    <n v="16639498"/>
    <s v="DIEGO"/>
    <s v="DEL CAMPO"/>
    <s v="PEDROSA"/>
    <s v="diego.del-campop@alum.unirioja.es"/>
    <s v="2019-20"/>
    <x v="0"/>
    <s v="2019-20"/>
    <d v="2019-07-14T08:36:06"/>
  </r>
  <r>
    <x v="37"/>
    <n v="73163891"/>
    <s v="Grado en Ingeniería Electrónica Industrial y Automática"/>
    <n v="73163891"/>
    <s v="FELIPE"/>
    <s v="CARRASCO"/>
    <s v="KREMENIC"/>
    <s v="felipe.carrasco@alum.unirioja.es"/>
    <s v="2019-20"/>
    <x v="0"/>
    <s v="2019-20"/>
    <d v="2019-07-14T10:43:17"/>
  </r>
  <r>
    <x v="37"/>
    <n v="17498915"/>
    <s v="Grado en Ingeniería Electrónica Industrial y Automática"/>
    <n v="17498915"/>
    <s v="DAVID"/>
    <s v="OCHOA"/>
    <s v="MARTINEZ"/>
    <s v="david.ochoa@alum.unirioja.es"/>
    <s v="2019-20"/>
    <x v="1"/>
    <s v="2019-20"/>
    <d v="2019-07-15T02:11:05"/>
  </r>
  <r>
    <x v="37"/>
    <n v="26517350"/>
    <s v="Grado en Ingeniería Electrónica Industrial y Automática"/>
    <n v="26517350"/>
    <s v="ANDRE"/>
    <s v="ESPINOSA"/>
    <s v="DAZA"/>
    <s v="andre.espinosa@alum.unirioja.es"/>
    <s v="2019-20"/>
    <x v="0"/>
    <s v="2019-20"/>
    <d v="2019-07-15T03:07:52"/>
  </r>
  <r>
    <x v="37"/>
    <n v="18076879"/>
    <s v="Grado en Ingeniería Electrónica Industrial y Automática"/>
    <n v="18076879"/>
    <s v="ANDER"/>
    <s v="ZABALO"/>
    <s v="ECHANIZ"/>
    <s v="ander.zabalo@alum.unirioja.es"/>
    <s v="2019-20"/>
    <x v="0"/>
    <s v="2019-20"/>
    <d v="2019-07-15T09:07:59"/>
  </r>
  <r>
    <x v="37"/>
    <n v="18089798"/>
    <s v="Grado en Ingeniería Electrónica Industrial y Automática"/>
    <n v="18089798"/>
    <s v="EVA"/>
    <s v="HERNÁEZ"/>
    <s v="ALONSO"/>
    <s v="eva.hernaez@alum.unirioja.es"/>
    <s v="2019-20"/>
    <x v="0"/>
    <s v="2019-20"/>
    <d v="2019-07-16T02:30:12"/>
  </r>
  <r>
    <x v="37"/>
    <n v="16643563"/>
    <s v="Grado en Ingeniería Electrónica Industrial y Automática"/>
    <n v="16643563"/>
    <s v="ERIC"/>
    <s v="FERNÁNDEZ"/>
    <s v="GARCÍA"/>
    <s v="eric.fernandez@alum.unirioja.es"/>
    <s v="2019-20"/>
    <x v="0"/>
    <s v="2019-20"/>
    <d v="2019-07-16T07:54:06"/>
  </r>
  <r>
    <x v="37"/>
    <n v="18073539"/>
    <s v="Grado en Ingeniería Electrónica Industrial y Automática"/>
    <n v="18073539"/>
    <s v="PABLO"/>
    <s v="MARTÍNEZ"/>
    <s v="PELÁEZ"/>
    <s v="pablo.martinezpe@alum.unirioja.es"/>
    <s v="2019-20"/>
    <x v="0"/>
    <s v="2019-20"/>
    <d v="2019-07-17T09:12:11"/>
  </r>
  <r>
    <x v="37"/>
    <n v="16638972"/>
    <s v="Grado en Ingeniería Electrónica Industrial y Automática"/>
    <n v="16638972"/>
    <s v="CARLOS"/>
    <s v="SANZ"/>
    <s v="VILLAVERDE"/>
    <s v="carlos.sanz@alum.unirioja.es"/>
    <s v="2019-20"/>
    <x v="0"/>
    <s v="2019-20"/>
    <d v="2019-07-17T12:19:49"/>
  </r>
  <r>
    <x v="37"/>
    <n v="17496890"/>
    <s v="Grado en Ingeniería Electrónica Industrial y Automática"/>
    <n v="17496890"/>
    <s v="ALEX"/>
    <s v="INZA"/>
    <s v="GUBIA"/>
    <s v="alex.inza@alum.unirioja.es"/>
    <s v="2019-20"/>
    <x v="0"/>
    <s v="2019-20"/>
    <d v="2019-07-17T02:39:34"/>
  </r>
  <r>
    <x v="37"/>
    <n v="16608688"/>
    <s v="Grado en Ingeniería Electrónica Industrial y Automática"/>
    <n v="16608688"/>
    <s v="DAVID"/>
    <s v="DE MIGUEL"/>
    <s v="TERROBA"/>
    <s v="david.de-miguel@alum.unirioja.es"/>
    <s v="2019-20"/>
    <x v="1"/>
    <s v="2019-20"/>
    <d v="2019-07-18T09:33:34"/>
  </r>
  <r>
    <x v="37"/>
    <n v="18085558"/>
    <s v="Grado en Ingeniería Electrónica Industrial y Automática"/>
    <n v="18085558"/>
    <s v="SANTIAGO"/>
    <s v="SACRISTÁN"/>
    <s v="CORTES"/>
    <s v="santiago.sacristan@alum.unirioja.es"/>
    <s v="2019-20"/>
    <x v="0"/>
    <s v="2019-20"/>
    <d v="2019-07-18T11:10:06"/>
  </r>
  <r>
    <x v="37"/>
    <n v="78777818"/>
    <s v="Grado en Ingeniería Electrónica Industrial y Automática"/>
    <n v="78777818"/>
    <s v="BRYAN"/>
    <s v="FREIRE"/>
    <s v="GAVILANES"/>
    <s v="bryan.freire@alum.unirioja.es"/>
    <s v="2019-20"/>
    <x v="0"/>
    <s v="2019-20"/>
    <d v="2019-07-18T11:58:18"/>
  </r>
  <r>
    <x v="37"/>
    <s v="Y2036576"/>
    <s v="Grado en Ingeniería Electrónica Industrial y Automática"/>
    <s v="Y2036576"/>
    <s v="DANIELA FLORENTINA"/>
    <s v="ODAGIU"/>
    <m/>
    <s v="daniela-florentina.odagiu@alum.unirioja.es"/>
    <s v="2019-20"/>
    <x v="1"/>
    <s v="2019-20"/>
    <d v="2019-08-29T12:14:46"/>
  </r>
  <r>
    <x v="37"/>
    <s v="X8013506"/>
    <s v="Grado en Ingeniería Electrónica Industrial y Automática"/>
    <s v="X8013506"/>
    <s v="MOHAMMED"/>
    <s v="HASNAOUI"/>
    <m/>
    <s v="mohammed.hasnaoui31@alum.unirioja.es"/>
    <s v="2019-20"/>
    <x v="0"/>
    <s v="2019-20"/>
    <d v="2019-08-28T06:57:54"/>
  </r>
  <r>
    <x v="37"/>
    <n v="16642481"/>
    <s v="Grado en Ingeniería Electrónica Industrial y Automática"/>
    <n v="16642481"/>
    <s v="PABLO"/>
    <s v="TENORIO"/>
    <s v="TOYAS"/>
    <s v="pablo.tenorio@alum.unirioja.es"/>
    <s v="2019-20"/>
    <x v="0"/>
    <s v="2019-20"/>
    <d v="2019-08-30T01:05:56"/>
  </r>
  <r>
    <x v="38"/>
    <n v="16617452"/>
    <s v="Máster Universitario en Dirección de Proyectos"/>
    <n v="16617452"/>
    <s v="ALBERTO JAVIER"/>
    <s v="PASCUAL"/>
    <s v="SAENZ DE LA TORRE"/>
    <s v="alberto-javier.pascual@alum.unirioja.es"/>
    <s v="2018-19"/>
    <x v="0"/>
    <s v="2019-20"/>
    <d v="2019-09-19T01:28:41"/>
  </r>
  <r>
    <x v="38"/>
    <n v="16611975"/>
    <s v="Máster Universitario en Dirección de Proyectos"/>
    <n v="16611975"/>
    <s v="DIEGO"/>
    <s v="PASCUAL"/>
    <s v="SÁEZ"/>
    <s v="diego.pascual@alum.unirioja.es"/>
    <s v="2019-20"/>
    <x v="0"/>
    <s v="2019-20"/>
    <d v="2019-07-20T01:35:16"/>
  </r>
  <r>
    <x v="38"/>
    <n v="25187449"/>
    <s v="Máster Universitario en Dirección de Proyectos"/>
    <n v="25187449"/>
    <s v="ANA"/>
    <s v="ROCA"/>
    <s v="FRANCIN"/>
    <s v="ana.roca@alum.unirioja.es"/>
    <s v="2019-20"/>
    <x v="0"/>
    <s v="2019-20"/>
    <d v="2019-07-21T02:24:47"/>
  </r>
  <r>
    <x v="38"/>
    <n v="44639499"/>
    <s v="Máster Universitario en Dirección de Proyectos"/>
    <n v="44639499"/>
    <s v="ESTIBALIZ"/>
    <s v="ESQUIROZ"/>
    <s v="OLCOZ"/>
    <s v="estibaliz.esquiroz@alum.unirioja.es"/>
    <s v="2019-20"/>
    <x v="0"/>
    <s v="2019-20"/>
    <d v="2019-07-08T11:23:19"/>
  </r>
  <r>
    <x v="38"/>
    <n v="73116730"/>
    <s v="Máster Universitario en Dirección de Proyectos"/>
    <n v="73116730"/>
    <s v="IZASKUN"/>
    <s v="AMORES"/>
    <s v="ZAZPE"/>
    <s v="izaskun.amores@alum.unirioja.es"/>
    <s v="2019-20"/>
    <x v="0"/>
    <s v="2019-20"/>
    <d v="2019-07-29T04:50:54"/>
  </r>
  <r>
    <x v="39"/>
    <n v="16618019"/>
    <s v="Máster Universitario en Ingeniería Industrial"/>
    <n v="16618019"/>
    <s v="CARLOS"/>
    <s v="MARTÍNEZ"/>
    <s v="TORRES"/>
    <s v="carlos.martinez@alum.unirioja.es"/>
    <s v="2016-17"/>
    <x v="0"/>
    <s v="2019-20"/>
    <d v="2019-10-15T10:21:50"/>
  </r>
  <r>
    <x v="39"/>
    <n v="16626945"/>
    <s v="Máster Universitario en Ingeniería Industrial"/>
    <n v="16626945"/>
    <s v="CÉSAR"/>
    <s v="RASCADO"/>
    <s v="PINILLOS"/>
    <s v="cesar.rascado@alum.unirioja.es"/>
    <s v="2017-18"/>
    <x v="0"/>
    <s v="2019-20"/>
    <d v="2019-07-30T09:08:21"/>
  </r>
  <r>
    <x v="39"/>
    <n v="16627865"/>
    <s v="Máster Universitario en Ingeniería Industrial"/>
    <n v="16627865"/>
    <s v="JUAN"/>
    <s v="PÉREZ"/>
    <s v="DULÍN"/>
    <s v="juan.perezd@alum.unirioja.es"/>
    <s v="2017-18"/>
    <x v="0"/>
    <s v="2019-20"/>
    <d v="2019-07-24T07:13:55"/>
  </r>
  <r>
    <x v="39"/>
    <n v="16616300"/>
    <s v="Máster Universitario en Ingeniería Industrial"/>
    <n v="16616300"/>
    <s v="RUBÉN"/>
    <s v="FERNÁNDEZ"/>
    <s v="RADA"/>
    <s v="ruben.fernandezr@alum.unirioja.es"/>
    <s v="2017-18"/>
    <x v="0"/>
    <s v="2019-20"/>
    <d v="2019-07-30T06:30:28"/>
  </r>
  <r>
    <x v="39"/>
    <n v="16628737"/>
    <s v="Máster Universitario en Ingeniería Industrial"/>
    <n v="16628737"/>
    <s v="ÁLVARO"/>
    <s v="PUÉRTOLAS"/>
    <s v="GRACIA"/>
    <s v="alvaro.puertolas@alum.unirioja.es"/>
    <s v="2017-18"/>
    <x v="0"/>
    <s v="2019-20"/>
    <d v="2019-09-09T04:04:54"/>
  </r>
  <r>
    <x v="39"/>
    <n v="16634935"/>
    <s v="Máster Universitario en Ingeniería Industrial"/>
    <n v="16634935"/>
    <s v="SARA"/>
    <s v="GARIJO"/>
    <s v="MARQUÉS"/>
    <s v="sara.garijo@alum.unirioja.es"/>
    <s v="2017-18"/>
    <x v="0"/>
    <s v="2019-20"/>
    <d v="2019-07-30T09:43:30"/>
  </r>
  <r>
    <x v="39"/>
    <n v="16609287"/>
    <s v="Máster Universitario en Ingeniería Industrial"/>
    <n v="16609287"/>
    <s v="ABEL"/>
    <s v="CÓRDOBA DE SAMANIEGO"/>
    <s v="GARCÍA"/>
    <s v="abel.cordoba-desamaniego@alum.unirioja.es"/>
    <s v="2018-19"/>
    <x v="0"/>
    <s v="2019-20"/>
    <d v="2019-07-25T10:10:51"/>
  </r>
  <r>
    <x v="39"/>
    <n v="16621281"/>
    <s v="Máster Universitario en Ingeniería Industrial"/>
    <n v="16621281"/>
    <s v="MARCOS JULIAN"/>
    <s v="HERNANDO"/>
    <s v="TUESTA"/>
    <s v="marcos-julian.hernando@alum.unirioja.es"/>
    <s v="2018-19"/>
    <x v="0"/>
    <s v="2019-20"/>
    <d v="2019-07-24T02:41:45"/>
  </r>
  <r>
    <x v="39"/>
    <n v="16622269"/>
    <s v="Máster Universitario en Ingeniería Industrial"/>
    <n v="16622269"/>
    <s v="JAVIER"/>
    <s v="SÁENZ DE ZAITIGUI"/>
    <s v="VISA"/>
    <s v="javier.saenz-de-zaitigui@alum.unirioja.es"/>
    <s v="2018-19"/>
    <x v="0"/>
    <s v="2019-20"/>
    <d v="2019-07-28T05:25:27"/>
  </r>
  <r>
    <x v="39"/>
    <n v="16622827"/>
    <s v="Máster Universitario en Ingeniería Industrial"/>
    <n v="16622827"/>
    <s v="CARLOS"/>
    <s v="MODREGO"/>
    <s v="ULECIA"/>
    <s v="carlos.modrego@alum.unirioja.es"/>
    <s v="2018-19"/>
    <x v="0"/>
    <s v="2019-20"/>
    <d v="2019-07-24T03:01:56"/>
  </r>
  <r>
    <x v="39"/>
    <n v="16627600"/>
    <s v="Máster Universitario en Ingeniería Industrial"/>
    <n v="16627600"/>
    <s v="ANDER"/>
    <s v="BRANDARIZ"/>
    <s v="SANTAMARTA"/>
    <s v="ander.brandariz@alum.unirioja.es"/>
    <s v="2018-19"/>
    <x v="0"/>
    <s v="2019-20"/>
    <d v="2019-07-24T10:34:12"/>
  </r>
  <r>
    <x v="39"/>
    <n v="16627982"/>
    <s v="Máster Universitario en Ingeniería Industrial"/>
    <n v="16627982"/>
    <s v="OMAR"/>
    <s v="SÁENZ"/>
    <s v="MAGAÑA"/>
    <s v="omar.saenz@alum.unirioja.es"/>
    <s v="2018-19"/>
    <x v="0"/>
    <s v="2019-20"/>
    <d v="2019-07-29T08:14:49"/>
  </r>
  <r>
    <x v="39"/>
    <n v="16631231"/>
    <s v="Máster Universitario en Ingeniería Industrial"/>
    <n v="16631231"/>
    <s v="MARCOS ÁLVARO"/>
    <s v="MINER"/>
    <s v="BLANCO"/>
    <s v="marcos-alvaro.miner@alum.unirioja.es"/>
    <s v="2018-19"/>
    <x v="0"/>
    <s v="2019-20"/>
    <d v="2019-07-25T11:28:54"/>
  </r>
  <r>
    <x v="39"/>
    <n v="16634214"/>
    <s v="Máster Universitario en Ingeniería Industrial"/>
    <n v="16634214"/>
    <s v="MIGUEL DE"/>
    <s v="GREGORIO"/>
    <s v="SANTAMARINA"/>
    <s v="miguel.de-gregorio@alum.unirioja.es"/>
    <s v="2018-19"/>
    <x v="0"/>
    <s v="2019-20"/>
    <d v="2019-07-28T11:53:31"/>
  </r>
  <r>
    <x v="39"/>
    <n v="16638170"/>
    <s v="Máster Universitario en Ingeniería Industrial"/>
    <n v="16638170"/>
    <s v="CELIA"/>
    <s v="MUÑOZ"/>
    <s v="ANDRÉS"/>
    <s v="celia.munoz@alum.unirioja.es"/>
    <s v="2018-19"/>
    <x v="0"/>
    <s v="2019-20"/>
    <d v="2019-07-25T10:44:02"/>
  </r>
  <r>
    <x v="39"/>
    <n v="16639378"/>
    <s v="Máster Universitario en Ingeniería Industrial"/>
    <n v="16639378"/>
    <s v="ANA"/>
    <s v="MEROÑO"/>
    <s v="FERNÁNDEZ"/>
    <s v="ana.merono@alum.unirioja.es"/>
    <s v="2018-19"/>
    <x v="0"/>
    <s v="2019-20"/>
    <d v="2019-07-25T09:52:03"/>
  </r>
  <r>
    <x v="39"/>
    <n v="16639497"/>
    <s v="Máster Universitario en Ingeniería Industrial"/>
    <n v="16639497"/>
    <s v="ROCÍO DEL"/>
    <s v="CAMPO"/>
    <s v="PEDROSA"/>
    <s v="rocio.del-campo@alum.unirioja.es"/>
    <s v="2018-19"/>
    <x v="0"/>
    <s v="2019-20"/>
    <d v="2019-07-26T08:15:52"/>
  </r>
  <r>
    <x v="39"/>
    <n v="16643501"/>
    <s v="Máster Universitario en Ingeniería Industrial"/>
    <n v="16643501"/>
    <s v="JORGE"/>
    <s v="ESPINOSA"/>
    <s v="RÁBANOS"/>
    <s v="jorge.espinosa@alum.unirioja.es"/>
    <s v="2018-19"/>
    <x v="0"/>
    <s v="2019-20"/>
    <d v="2019-07-27T01:03:32"/>
  </r>
  <r>
    <x v="39"/>
    <n v="17495174"/>
    <s v="Máster Universitario en Ingeniería Industrial"/>
    <n v="17495174"/>
    <s v="BORJA DE"/>
    <s v="TORRE"/>
    <s v="DÍAZ"/>
    <s v="borja.de-torre@alum.unirioja.es"/>
    <s v="2018-19"/>
    <x v="0"/>
    <s v="2019-20"/>
    <d v="2019-07-24T09:02:04"/>
  </r>
  <r>
    <x v="39"/>
    <n v="17495712"/>
    <s v="Máster Universitario en Ingeniería Industrial"/>
    <n v="17495712"/>
    <s v="DAVID"/>
    <s v="VILLOTA"/>
    <s v="MIRANDA"/>
    <s v="david.villota@alum.unirioja.es"/>
    <s v="2018-19"/>
    <x v="0"/>
    <s v="2019-20"/>
    <d v="2019-07-25T04:38:15"/>
  </r>
  <r>
    <x v="39"/>
    <n v="17497016"/>
    <s v="Máster Universitario en Ingeniería Industrial"/>
    <n v="17497016"/>
    <s v="DAVID"/>
    <s v="GALLARTA"/>
    <s v="SÁENZ"/>
    <s v="david.gallarta@unirioja.es"/>
    <s v="2018-19"/>
    <x v="0"/>
    <s v="2019-20"/>
    <d v="2019-07-24T09:03:46"/>
  </r>
  <r>
    <x v="39"/>
    <n v="17497827"/>
    <s v="Máster Universitario en Ingeniería Industrial"/>
    <n v="17497827"/>
    <s v="ÁLVARO"/>
    <s v="TERROBA"/>
    <s v="IZQUIERDO"/>
    <s v="alvaro.terroba@alum.unirioja.es"/>
    <s v="2018-19"/>
    <x v="0"/>
    <s v="2019-20"/>
    <d v="2019-07-25T06:02:56"/>
  </r>
  <r>
    <x v="39"/>
    <n v="17499377"/>
    <s v="Máster Universitario en Ingeniería Industrial"/>
    <n v="17499377"/>
    <s v="DIEGO"/>
    <s v="RODRÍGUEZ"/>
    <s v="GUERRA"/>
    <s v="diego.rodriguezgu@alum.unirioja.es"/>
    <s v="2018-19"/>
    <x v="0"/>
    <s v="2019-20"/>
    <d v="2019-07-24T02:59:07"/>
  </r>
  <r>
    <x v="39"/>
    <n v="18078247"/>
    <s v="Máster Universitario en Ingeniería Industrial"/>
    <n v="18078247"/>
    <s v="BRAYAN CAMILO"/>
    <s v="GÓMEZ"/>
    <s v="RAMÍREZ"/>
    <s v="brayan-camilo.gomez@alum.unirioja.es"/>
    <s v="2018-19"/>
    <x v="0"/>
    <s v="2019-20"/>
    <d v="2019-07-29T11:17:46"/>
  </r>
  <r>
    <x v="39"/>
    <n v="21045064"/>
    <s v="Máster Universitario en Ingeniería Industrial"/>
    <n v="21045064"/>
    <s v="ANDER"/>
    <s v="GUTIÉRREZ"/>
    <s v="UREÑA"/>
    <s v="ander.gutierrez@alum.unirioja.es"/>
    <s v="2018-19"/>
    <x v="0"/>
    <s v="2019-20"/>
    <d v="2019-07-24T06:17:03"/>
  </r>
  <r>
    <x v="39"/>
    <n v="72834289"/>
    <s v="Máster Universitario en Ingeniería Industrial"/>
    <n v="72834289"/>
    <s v="AITOR"/>
    <s v="MARTÍNEZ"/>
    <s v="CLEMENTE"/>
    <s v="aitor.martinezc@alum.unirioja.es"/>
    <s v="2018-19"/>
    <x v="0"/>
    <s v="2019-20"/>
    <d v="2019-07-24T03:29:06"/>
  </r>
  <r>
    <x v="39"/>
    <n v="16625555"/>
    <s v="Máster Universitario en Ingeniería Industrial"/>
    <n v="16625555"/>
    <s v="DIEGO"/>
    <s v="RUBIO"/>
    <s v="ORTIZ"/>
    <s v="diego.rubio@alum.unirioja.es"/>
    <s v="2018-19"/>
    <x v="0"/>
    <s v="2019-20"/>
    <d v="2019-07-25T02:57:36"/>
  </r>
  <r>
    <x v="39"/>
    <n v="16639736"/>
    <s v="Máster Universitario en Ingeniería Industrial"/>
    <n v="16639736"/>
    <s v="DANIEL"/>
    <s v="PÉREZ"/>
    <s v="GARCÍA"/>
    <s v="daniel.perezg@alum.unirioja.es"/>
    <s v="2018-19"/>
    <x v="0"/>
    <s v="2019-20"/>
    <d v="2019-07-25T05:14:23"/>
  </r>
  <r>
    <x v="39"/>
    <n v="16643654"/>
    <s v="Máster Universitario en Ingeniería Industrial"/>
    <n v="16643654"/>
    <s v="MIGUEL"/>
    <s v="ARRAIZ"/>
    <s v="FERNÁNDEZ"/>
    <s v="miguel.arraiz@alum.unirioja.es"/>
    <s v="2018-19"/>
    <x v="0"/>
    <s v="2019-20"/>
    <d v="2019-07-24T01:01:37"/>
  </r>
  <r>
    <x v="39"/>
    <n v="72798092"/>
    <s v="Máster Universitario en Ingeniería Industrial"/>
    <n v="72798092"/>
    <s v="NICOLÁS"/>
    <s v="OCHOA"/>
    <s v="ARPÓN"/>
    <s v="nicolas.ochoa@alum.unirioja.es"/>
    <s v="2018-19"/>
    <x v="0"/>
    <s v="2019-20"/>
    <d v="2019-07-24T02:47:48"/>
  </r>
  <r>
    <x v="39"/>
    <n v="1627029"/>
    <s v="Máster Universitario en Ingeniería Industrial"/>
    <n v="1627029"/>
    <s v="CARMEN"/>
    <s v="MARTÍNEZ"/>
    <s v="ALONSO"/>
    <s v="carmen.martineza@alum.unirioja.es"/>
    <s v="2018-19"/>
    <x v="0"/>
    <s v="2019-20"/>
    <d v="2019-07-25T12:13:38"/>
  </r>
  <r>
    <x v="39"/>
    <n v="16628649"/>
    <s v="Máster Universitario en Ingeniería Industrial"/>
    <n v="16628649"/>
    <s v="ESTHER"/>
    <s v="CENICEROS"/>
    <s v="RINCON"/>
    <s v="esther.ceniceros@alum.unirioja.es"/>
    <s v="2018-19"/>
    <x v="0"/>
    <s v="2019-20"/>
    <d v="2019-07-24T02:37:06"/>
  </r>
  <r>
    <x v="39"/>
    <n v="16627439"/>
    <s v="Máster Universitario en Ingeniería Industrial"/>
    <n v="16627439"/>
    <s v="CELIA"/>
    <s v="SABANDO"/>
    <s v="FRAILE"/>
    <s v="celia.sabando@alum.unirioja.es"/>
    <s v="2018-19"/>
    <x v="0"/>
    <s v="2019-20"/>
    <d v="2019-07-29T11:14:22"/>
  </r>
  <r>
    <x v="39"/>
    <n v="1627164"/>
    <s v="Máster Universitario en Ingeniería Industrial"/>
    <n v="1627164"/>
    <s v="RAÚL"/>
    <s v="FERNÁNDEZ"/>
    <s v="RUIZ"/>
    <s v="raul.fernandezr@alum.unirioja.es"/>
    <s v="2019-20"/>
    <x v="0"/>
    <s v="2019-20"/>
    <d v="2019-07-19T10:48:39"/>
  </r>
  <r>
    <x v="39"/>
    <n v="16548952"/>
    <s v="Máster Universitario en Ingeniería Industrial"/>
    <n v="16548952"/>
    <s v="ALBERTO"/>
    <s v="DE PABLO"/>
    <s v="GARCÍA"/>
    <s v="alberto-de.pablo@alum.unirioja.es"/>
    <s v="2019-20"/>
    <x v="0"/>
    <s v="2019-20"/>
    <d v="2019-07-19T10:01:50"/>
  </r>
  <r>
    <x v="39"/>
    <n v="16622777"/>
    <s v="Máster Universitario en Ingeniería Industrial"/>
    <n v="16622777"/>
    <s v="GONZALO"/>
    <s v="TREVIÑO"/>
    <s v="ORODEA"/>
    <s v="gonzalo.trevino@alum.unirioja.es"/>
    <s v="2019-20"/>
    <x v="0"/>
    <s v="2019-20"/>
    <d v="2019-07-18T07:48:13"/>
  </r>
  <r>
    <x v="39"/>
    <n v="16623750"/>
    <s v="Máster Universitario en Ingeniería Industrial"/>
    <n v="16623750"/>
    <s v="CARMEN"/>
    <s v="GONZÁLEZ"/>
    <s v="PÉREZ"/>
    <s v="carmen.gonzalezp@alum.unirioja.es"/>
    <s v="2019-20"/>
    <x v="0"/>
    <s v="2019-20"/>
    <d v="2019-07-22T03:46:18"/>
  </r>
  <r>
    <x v="39"/>
    <n v="16630000"/>
    <s v="Máster Universitario en Ingeniería Industrial"/>
    <n v="16630000"/>
    <s v="ALBERTO"/>
    <s v="OTAÑO"/>
    <s v="JIMÉNEZ"/>
    <s v="alberto.otano@alum.unirioja.es"/>
    <s v="2019-20"/>
    <x v="0"/>
    <s v="2019-20"/>
    <d v="2019-07-11T07:18:37"/>
  </r>
  <r>
    <x v="39"/>
    <n v="16640051"/>
    <s v="Máster Universitario en Ingeniería Industrial"/>
    <n v="16640051"/>
    <s v="JULIO"/>
    <s v="SACRISTÁN"/>
    <s v="OLARTE"/>
    <s v="julio.sacristan@alum.unirioja.es"/>
    <s v="2019-20"/>
    <x v="0"/>
    <s v="2019-20"/>
    <d v="2019-07-15T11:10:47"/>
  </r>
  <r>
    <x v="39"/>
    <n v="16641261"/>
    <s v="Máster Universitario en Ingeniería Industrial"/>
    <n v="16641261"/>
    <s v="CARLA"/>
    <s v="DEL ÁLAMO"/>
    <s v="SANCHA"/>
    <s v="carla-del.alamo@alum.unirioja.es"/>
    <s v="2019-20"/>
    <x v="0"/>
    <s v="2019-20"/>
    <d v="2019-07-09T06:51:25"/>
  </r>
  <r>
    <x v="39"/>
    <n v="16643787"/>
    <s v="Máster Universitario en Ingeniería Industrial"/>
    <n v="16643787"/>
    <s v="CARLOS"/>
    <s v="MARTÍN"/>
    <s v="SÁENZ"/>
    <s v="carlos.martins@alum.unirioja.es"/>
    <s v="2019-20"/>
    <x v="0"/>
    <s v="2019-20"/>
    <d v="2019-07-19T03:48:47"/>
  </r>
  <r>
    <x v="39"/>
    <n v="17496733"/>
    <s v="Máster Universitario en Ingeniería Industrial"/>
    <n v="17496733"/>
    <s v="JORGE"/>
    <s v="BUENO"/>
    <s v="GIL"/>
    <s v="jorge.bueno@alum.unirioja.es"/>
    <s v="2019-20"/>
    <x v="0"/>
    <s v="2019-20"/>
    <d v="2019-07-17T11:32:37"/>
  </r>
  <r>
    <x v="39"/>
    <n v="18073861"/>
    <s v="Máster Universitario en Ingeniería Industrial"/>
    <n v="18073861"/>
    <s v="SARA"/>
    <s v="OJEDA"/>
    <s v="ÁLVAREZ"/>
    <s v="sara.ojeda@alum.unirioja.es"/>
    <s v="2019-20"/>
    <x v="0"/>
    <s v="2019-20"/>
    <d v="2019-07-11T05:21:04"/>
  </r>
  <r>
    <x v="39"/>
    <n v="18074384"/>
    <s v="Máster Universitario en Ingeniería Industrial"/>
    <n v="18074384"/>
    <s v="ANA"/>
    <s v="RÍO"/>
    <s v="RODRÍGUEZ"/>
    <s v="ana.rio@alum.unirioja.es"/>
    <s v="2019-20"/>
    <x v="0"/>
    <s v="2019-20"/>
    <d v="2019-07-09T07:06:29"/>
  </r>
  <r>
    <x v="39"/>
    <n v="18077804"/>
    <s v="Máster Universitario en Ingeniería Industrial"/>
    <n v="18077804"/>
    <s v="MARCOS"/>
    <s v="MUELAS"/>
    <s v="TENORIO"/>
    <s v="marcos.muelas@alum.unirioja.es"/>
    <s v="2019-20"/>
    <x v="0"/>
    <s v="2019-20"/>
    <d v="2019-07-16T09:59:09"/>
  </r>
  <r>
    <x v="39"/>
    <n v="18078561"/>
    <s v="Máster Universitario en Ingeniería Industrial"/>
    <n v="18078561"/>
    <s v="CAROLINA"/>
    <s v="MEDRANO"/>
    <s v="MARTÍNEZ"/>
    <s v="carolina.medrano@alum.unirioja.es"/>
    <s v="2019-20"/>
    <x v="0"/>
    <s v="2019-20"/>
    <d v="2019-07-19T01:04:22"/>
  </r>
  <r>
    <x v="39"/>
    <n v="72799232"/>
    <s v="Máster Universitario en Ingeniería Industrial"/>
    <n v="72799232"/>
    <s v="GERARDO"/>
    <s v="ANOZ"/>
    <s v="VAREA"/>
    <s v="gerardo.anoz@alum.unirioja.es"/>
    <s v="2019-20"/>
    <x v="0"/>
    <s v="2019-20"/>
    <d v="2019-07-12T10:39:06"/>
  </r>
  <r>
    <x v="39"/>
    <n v="78772243"/>
    <s v="Máster Universitario en Ingeniería Industrial"/>
    <n v="78772243"/>
    <s v="ÁLVARO"/>
    <s v="NAVASCUÉS"/>
    <s v="MARTÍN"/>
    <s v="alvaro.navascues@alum.unirioja.es"/>
    <s v="2019-20"/>
    <x v="0"/>
    <s v="2019-20"/>
    <d v="2019-07-09T07:49:09"/>
  </r>
  <r>
    <x v="39"/>
    <n v="16619784"/>
    <s v="Máster Universitario en Ingeniería Industrial"/>
    <n v="16619784"/>
    <s v="CARLOS"/>
    <s v="RODRÍGUEZ"/>
    <s v="SOLAESA"/>
    <s v="carlos.rodriguezs@alum.unirioja.es"/>
    <s v="2019-20"/>
    <x v="1"/>
    <s v="2019-20"/>
    <d v="2019-09-22T03:00:51"/>
  </r>
  <r>
    <x v="39"/>
    <n v="16634729"/>
    <s v="Máster Universitario en Ingeniería Industrial"/>
    <n v="16634729"/>
    <s v="VÍCTOR"/>
    <s v="SAINZ"/>
    <s v="ROYO"/>
    <s v="victor.sainz@alum.unirioja.es"/>
    <s v="2019-20"/>
    <x v="1"/>
    <s v="2019-20"/>
    <d v="2019-09-22T08:39:53"/>
  </r>
  <r>
    <x v="39"/>
    <n v="16638994"/>
    <s v="Máster Universitario en Ingeniería Industrial"/>
    <n v="16638994"/>
    <s v="FABIÁN"/>
    <s v="CASIS"/>
    <s v="MARTÍNEZ"/>
    <s v="fabian.casis@alum.unirioja.es"/>
    <s v="2019-20"/>
    <x v="0"/>
    <s v="2019-20"/>
    <d v="2019-09-18T12:49:44"/>
  </r>
  <r>
    <x v="39"/>
    <n v="16643765"/>
    <s v="Máster Universitario en Ingeniería Industrial"/>
    <n v="16643765"/>
    <s v="DIEGO"/>
    <s v="GÓMEZ"/>
    <s v="RUIZ"/>
    <s v="diego.gomez@alum.unirioja.es"/>
    <s v="2019-20"/>
    <x v="0"/>
    <s v="2019-20"/>
    <d v="2019-09-23T07:03:55"/>
  </r>
  <r>
    <x v="39"/>
    <n v="17499015"/>
    <s v="Máster Universitario en Ingeniería Industrial"/>
    <n v="17499015"/>
    <s v="DIEGO"/>
    <s v="RUIZ"/>
    <s v="MARÍN"/>
    <s v="diego.ruizm@alum.unirioja.es"/>
    <s v="2019-20"/>
    <x v="0"/>
    <s v="2019-20"/>
    <d v="2019-09-17T04:01:00"/>
  </r>
  <r>
    <x v="39"/>
    <n v="72799753"/>
    <s v="Máster Universitario en Ingeniería Industrial"/>
    <n v="72799753"/>
    <s v="OMAR"/>
    <s v="RADA"/>
    <s v="GARCÍA"/>
    <s v="omar.rada@alum.unirioja.es"/>
    <s v="2019-20"/>
    <x v="0"/>
    <s v="2019-20"/>
    <d v="2019-09-19T07:09:09"/>
  </r>
  <r>
    <x v="39"/>
    <n v="72854065"/>
    <s v="Máster Universitario en Ingeniería Industrial"/>
    <n v="72854065"/>
    <s v="BORJA"/>
    <s v="SIMANCAS"/>
    <s v="UBIRIA"/>
    <s v="borja.simancas@alum.unirioja.es"/>
    <s v="2019-20"/>
    <x v="0"/>
    <s v="2019-20"/>
    <d v="2019-09-17T04:31:11"/>
  </r>
  <r>
    <x v="39"/>
    <s v="X9049220"/>
    <s v="Máster Universitario en Ingeniería Industrial"/>
    <s v="X9049220"/>
    <s v="MARIANA"/>
    <s v="RIBEIRO"/>
    <s v="VINAGRE"/>
    <s v="mariana.ribeiro@alum.unirioja.es"/>
    <s v="2019-20"/>
    <x v="0"/>
    <s v="2019-20"/>
    <d v="2019-09-16T07:47:34"/>
  </r>
  <r>
    <x v="39"/>
    <n v="16629983"/>
    <s v="Máster Universitario en Ingeniería Industrial"/>
    <n v="16629983"/>
    <s v="CARLOS"/>
    <s v="GRACIA"/>
    <s v="CABEZA"/>
    <s v="carlos.gracia@alum.unirioja.es"/>
    <s v="2019-20"/>
    <x v="0"/>
    <s v="2019-20"/>
    <d v="2019-09-26T06:56:58"/>
  </r>
  <r>
    <x v="39"/>
    <n v="17499260"/>
    <s v="Máster Universitario en Ingeniería Industrial"/>
    <n v="17499260"/>
    <s v="VÍCTOR"/>
    <s v="NIETO"/>
    <s v="SOTO"/>
    <s v="victor.nieto@alum.unirioja.es"/>
    <s v="2019-20"/>
    <x v="0"/>
    <s v="2019-20"/>
    <d v="2019-09-25T10:37:47"/>
  </r>
  <r>
    <x v="39"/>
    <n v="16595025"/>
    <s v="Máster Universitario en Ingeniería Industrial"/>
    <n v="16595025"/>
    <s v="ENRIQUE"/>
    <s v="MORENO"/>
    <s v="MARTÍNEZ"/>
    <s v="enrique.moreno@alum.unirioja.es"/>
    <s v="2019-20"/>
    <x v="0"/>
    <s v="2019-20"/>
    <d v="2019-10-07T10:20:02"/>
  </r>
  <r>
    <x v="39"/>
    <n v="78942352"/>
    <s v="Máster Universitario en Ingeniería Industrial"/>
    <n v="78942352"/>
    <s v="JON"/>
    <s v="ZARRAGA"/>
    <s v="ZUBELZU"/>
    <s v="jon.zarraga@alum.unirioja.es"/>
    <s v="2019-20"/>
    <x v="0"/>
    <s v="2019-20"/>
    <d v="2019-10-18T10:30:40"/>
  </r>
  <r>
    <x v="40"/>
    <n v="16594805"/>
    <s v="Máster Universitario en Tecnologías Informáticas"/>
    <n v="16594805"/>
    <s v="RAMÓN MARÍA"/>
    <s v="CARNERO"/>
    <s v="ROJO"/>
    <s v="ramon-maria.carnero@alum.unirioja.es"/>
    <s v="2017-18"/>
    <x v="0"/>
    <s v="2019-20"/>
    <d v="2019-07-26T06:47:52"/>
  </r>
  <r>
    <x v="40"/>
    <n v="16613554"/>
    <s v="Máster Universitario en Tecnologías Informáticas"/>
    <n v="16613554"/>
    <s v="FELIX"/>
    <s v="LANAS"/>
    <s v="MANGADO"/>
    <s v="felix.lanas@alum.unirioja.es"/>
    <s v="2017-18"/>
    <x v="1"/>
    <s v="2019-20"/>
    <d v="2019-09-06T02:32:20"/>
  </r>
  <r>
    <x v="41"/>
    <n v="16568100"/>
    <s v="Máster Universitario en Ingeniería Agronómica"/>
    <n v="16568100"/>
    <s v="ANA"/>
    <s v="ROBERT"/>
    <s v="MORENO"/>
    <s v="ana.robert@alum.unirioja.es"/>
    <s v="2015-16"/>
    <x v="0"/>
    <s v="2019-20"/>
    <d v="2019-09-12T12:10:01"/>
  </r>
  <r>
    <x v="41"/>
    <n v="16594583"/>
    <s v="Máster Universitario en Ingeniería Agronómica"/>
    <n v="16594583"/>
    <s v="ROBERTO"/>
    <s v="UYARRA"/>
    <s v="FERNÁNDEZ"/>
    <s v="roberto.uyarra@alum.unirioja.es"/>
    <s v="2015-16"/>
    <x v="0"/>
    <s v="2019-20"/>
    <d v="2019-09-26T10:46:29"/>
  </r>
  <r>
    <x v="41"/>
    <n v="16550049"/>
    <s v="Máster Universitario en Ingeniería Agronómica"/>
    <n v="16550049"/>
    <s v="NURIA"/>
    <s v="BAZO"/>
    <s v="LAS HERAS"/>
    <s v="nuria.bazo@alum.unirioja.es"/>
    <s v="2015-16"/>
    <x v="0"/>
    <s v="2019-20"/>
    <d v="2019-07-30T11:55:42"/>
  </r>
  <r>
    <x v="41"/>
    <n v="16592503"/>
    <s v="Máster Universitario en Ingeniería Agronómica"/>
    <n v="16592503"/>
    <s v="JAVIER"/>
    <s v="PORTU"/>
    <s v="REINARES"/>
    <s v="javier.portu@alum.unirioja.es"/>
    <s v="2017-18"/>
    <x v="1"/>
    <s v="2019-20"/>
    <d v="2019-07-28T07:03:11"/>
  </r>
  <r>
    <x v="41"/>
    <n v="16632037"/>
    <s v="Máster Universitario en Ingeniería Agronómica"/>
    <n v="16632037"/>
    <s v="HÉCTOR"/>
    <s v="PÉREZ"/>
    <s v="CALVO"/>
    <s v="hector.perezc@alum.unirioja.es"/>
    <s v="2017-18"/>
    <x v="0"/>
    <s v="2019-20"/>
    <d v="2019-09-27T11:01:32"/>
  </r>
  <r>
    <x v="41"/>
    <n v="5209620"/>
    <s v="Máster Universitario en Ingeniería Agronómica"/>
    <n v="5209620"/>
    <s v="PATRICIA"/>
    <s v="HERNÁNDEZ"/>
    <s v="RIVAS"/>
    <s v="patricia.hernandez@alum.unirioja.es"/>
    <s v="2018-19"/>
    <x v="0"/>
    <s v="2019-20"/>
    <d v="2019-07-24T08:40:35"/>
  </r>
  <r>
    <x v="41"/>
    <n v="16631467"/>
    <s v="Máster Universitario en Ingeniería Agronómica"/>
    <n v="16631467"/>
    <s v="ENRIQUE"/>
    <s v="ARÉVALO"/>
    <s v="FERNÁNDEZ"/>
    <s v="enrique.arevalo@alum.unirioja.es"/>
    <s v="2018-19"/>
    <x v="0"/>
    <s v="2019-20"/>
    <d v="2019-07-28T09:17:01"/>
  </r>
  <r>
    <x v="41"/>
    <n v="47541871"/>
    <s v="Máster Universitario en Ingeniería Agronómica"/>
    <n v="47541871"/>
    <s v="IRENE"/>
    <s v="RAMOS"/>
    <s v="GÁLVEZ"/>
    <s v="irene.ramos@alum.unirioja.es"/>
    <s v="2018-19"/>
    <x v="0"/>
    <s v="2019-20"/>
    <d v="2019-07-25T07:26:07"/>
  </r>
  <r>
    <x v="41"/>
    <n v="4591188"/>
    <s v="Máster Universitario en Ingeniería Agronómica"/>
    <n v="4591188"/>
    <s v="JOSÉ LUIS"/>
    <s v="CRUZ"/>
    <s v="RAMÍREZ"/>
    <s v="jose-luis.cruz@alum.unirioja.es"/>
    <s v="2018-19"/>
    <x v="1"/>
    <s v="2019-20"/>
    <d v="2019-07-26T12:58:35"/>
  </r>
  <r>
    <x v="41"/>
    <n v="16632276"/>
    <s v="Máster Universitario en Ingeniería Agronómica"/>
    <n v="16632276"/>
    <s v="ISABEL"/>
    <s v="ABAD"/>
    <s v="RUIZ"/>
    <s v="isabel.abad@alum.unirioja.es"/>
    <s v="2018-19"/>
    <x v="0"/>
    <s v="2019-20"/>
    <d v="2019-07-26T09:56:23"/>
  </r>
  <r>
    <x v="41"/>
    <n v="16632851"/>
    <s v="Máster Universitario en Ingeniería Agronómica"/>
    <n v="16632851"/>
    <s v="MARINA"/>
    <s v="RUIZ"/>
    <s v="BLANCO"/>
    <s v="marina.ruiz@alum.unirioja.es"/>
    <s v="2018-19"/>
    <x v="0"/>
    <s v="2019-20"/>
    <d v="2019-07-25T02:12:38"/>
  </r>
  <r>
    <x v="41"/>
    <n v="16635872"/>
    <s v="Máster Universitario en Ingeniería Agronómica"/>
    <n v="16635872"/>
    <s v="ESTIBALIZ"/>
    <s v="RODRIGO"/>
    <s v="GARCÍA"/>
    <s v="estibaliz.rodrigo@alum.unirioja.es"/>
    <s v="2018-19"/>
    <x v="0"/>
    <s v="2019-20"/>
    <d v="2019-07-24T01:14:15"/>
  </r>
  <r>
    <x v="41"/>
    <n v="16636909"/>
    <s v="Máster Universitario en Ingeniería Agronómica"/>
    <n v="16636909"/>
    <s v="JUAN"/>
    <s v="BEISTY"/>
    <s v="LORENTE"/>
    <s v="jun.beisty@alum.unirioja.es"/>
    <s v="2018-19"/>
    <x v="0"/>
    <s v="2019-20"/>
    <d v="2019-07-26T10:21:37"/>
  </r>
  <r>
    <x v="41"/>
    <n v="16641864"/>
    <s v="Máster Universitario en Ingeniería Agronómica"/>
    <n v="16641864"/>
    <s v="JUAN CARLOS"/>
    <s v="EZQUERRO"/>
    <s v="HERMOSILLA"/>
    <s v="juan-carlos.ezquerro@alum.unirioja.es"/>
    <s v="2018-19"/>
    <x v="0"/>
    <s v="2019-20"/>
    <d v="2019-07-27T11:06:28"/>
  </r>
  <r>
    <x v="41"/>
    <n v="18188564"/>
    <s v="Máster Universitario en Ingeniería Agronómica"/>
    <n v="18188564"/>
    <s v="FRANCO GABRIEL"/>
    <s v="BRACCIALARGHE"/>
    <s v="PADILLA"/>
    <s v="franco-gabriel.braccialarghe@alum.unirioja.es"/>
    <s v="2018-19"/>
    <x v="0"/>
    <s v="2019-20"/>
    <d v="2019-07-25T09:03:26"/>
  </r>
  <r>
    <x v="41"/>
    <n v="72798896"/>
    <s v="Máster Universitario en Ingeniería Agronómica"/>
    <n v="72798896"/>
    <s v="JOSÉ ANTONIO"/>
    <s v="PÉREZ"/>
    <s v="FERNÁNDEZ"/>
    <s v="jose-antonio.perezf@alum.unirioja.es"/>
    <s v="2018-19"/>
    <x v="0"/>
    <s v="2019-20"/>
    <d v="2019-07-25T06:08:14"/>
  </r>
  <r>
    <x v="41"/>
    <n v="78880653"/>
    <s v="Máster Universitario en Ingeniería Agronómica"/>
    <n v="78880653"/>
    <s v="ANA BELÉN"/>
    <s v="FERNÁNDEZ"/>
    <s v="LAVÍN"/>
    <s v="ana-belen.fernandezl@alum.unirioja.es"/>
    <s v="2018-19"/>
    <x v="1"/>
    <s v="2019-20"/>
    <d v="2019-09-05T10:08:47"/>
  </r>
  <r>
    <x v="41"/>
    <n v="16622643"/>
    <s v="Máster Universitario en Ingeniería Agronómica"/>
    <n v="16622643"/>
    <s v="ISABEL"/>
    <s v="HERNÁNDEZ"/>
    <s v="SASETA"/>
    <s v="isabel.hernandezs@alum.unirioja.es"/>
    <s v="2019-20"/>
    <x v="1"/>
    <s v="2019-20"/>
    <d v="2019-07-21T05:47:47"/>
  </r>
  <r>
    <x v="41"/>
    <n v="16627836"/>
    <s v="Máster Universitario en Ingeniería Agronómica"/>
    <n v="16627836"/>
    <s v="DANIEL"/>
    <s v="BLANCO"/>
    <s v="SÁENZ"/>
    <s v="daniel.blanco@alum.unirioja.es"/>
    <s v="2019-20"/>
    <x v="0"/>
    <s v="2019-20"/>
    <d v="2019-07-21T07:45:44"/>
  </r>
  <r>
    <x v="41"/>
    <n v="16632719"/>
    <s v="Máster Universitario en Ingeniería Agronómica"/>
    <n v="16632719"/>
    <s v="RAFAEL"/>
    <s v="JIMÉNEZ"/>
    <s v="BALANZA"/>
    <s v="rafael.jimenezb@alum.unirioja.es"/>
    <s v="2019-20"/>
    <x v="0"/>
    <s v="2019-20"/>
    <d v="2019-07-19T01:27:43"/>
  </r>
  <r>
    <x v="41"/>
    <n v="16633855"/>
    <s v="Máster Universitario en Ingeniería Agronómica"/>
    <n v="16633855"/>
    <s v="YAIZA"/>
    <s v="PÉREZ"/>
    <s v="YANGÜELA"/>
    <s v="yaiza.perez@alum.unirioja.es"/>
    <s v="2019-20"/>
    <x v="0"/>
    <s v="2019-20"/>
    <d v="2019-07-08T01:14:24"/>
  </r>
  <r>
    <x v="41"/>
    <n v="16641346"/>
    <s v="Máster Universitario en Ingeniería Agronómica"/>
    <n v="16641346"/>
    <s v="JAVIER"/>
    <s v="CORZANA"/>
    <s v="BLANCO"/>
    <s v="javier.corzana@alum.unirioja.es"/>
    <s v="2019-20"/>
    <x v="0"/>
    <s v="2019-20"/>
    <d v="2019-07-16T10:47:31"/>
  </r>
  <r>
    <x v="41"/>
    <n v="16627371"/>
    <s v="Máster Universitario en Ingeniería Agronómica"/>
    <n v="16627371"/>
    <s v="MARIO"/>
    <s v="GIL"/>
    <s v="SÁNCHEZ"/>
    <s v="mario.gils@alum.unirioja.es"/>
    <s v="2019-20"/>
    <x v="1"/>
    <s v="2019-20"/>
    <d v="2019-09-18T04:04:50"/>
  </r>
  <r>
    <x v="41"/>
    <n v="17496428"/>
    <s v="Máster Universitario en Ingeniería Agronómica"/>
    <n v="17496428"/>
    <s v="LARA"/>
    <s v="MURO"/>
    <s v="VARGAS"/>
    <s v="lara.muro@alum.unirioja.es"/>
    <s v="2019-20"/>
    <x v="0"/>
    <s v="2019-20"/>
    <d v="2019-09-18T02:12:43"/>
  </r>
  <r>
    <x v="41"/>
    <n v="72797055"/>
    <s v="Máster Universitario en Ingeniería Agronómica"/>
    <n v="72797055"/>
    <s v="CARLOS ALBERTO"/>
    <s v="HERVÍAS"/>
    <s v="SOLOZÁBAL"/>
    <s v="carlos-alberto.hervias@alum.unirioja.es"/>
    <s v="2019-20"/>
    <x v="1"/>
    <s v="2019-20"/>
    <d v="2019-10-07T02:04:45"/>
  </r>
  <r>
    <x v="41"/>
    <n v="18073679"/>
    <s v="Máster Universitario en Ingeniería Agronómica"/>
    <n v="18073679"/>
    <s v="ÁLVARO"/>
    <s v="MARTÍNEZ"/>
    <s v="VELASCO"/>
    <s v="alvaro.martinezv@alum.unirioja.es"/>
    <s v="2019-20"/>
    <x v="0"/>
    <s v="2019-20"/>
    <d v="2019-10-07T06:24:35"/>
  </r>
  <r>
    <x v="41"/>
    <n v="18073680"/>
    <s v="Máster Universitario en Ingeniería Agronómica"/>
    <n v="18073680"/>
    <s v="JAVIER"/>
    <s v="MARTÍNEZ"/>
    <s v="VELASCO"/>
    <s v="javier.martinezv@alum.unirioja.es"/>
    <s v="2019-20"/>
    <x v="0"/>
    <s v="2019-20"/>
    <d v="2019-10-07T06:24:35"/>
  </r>
  <r>
    <x v="42"/>
    <n v="16577967"/>
    <s v="Doctorado en Innovación en Ingeniería de Producto y Procesos Industriales"/>
    <n v="16577967"/>
    <s v="EDUARDO"/>
    <s v="GARBAYO"/>
    <s v="HERCE"/>
    <s v="eduardo.garbayo@alum.unirioja.es"/>
    <s v="2014-15"/>
    <x v="1"/>
    <s v="2019-20"/>
    <d v="2019-07-26T10:02:51"/>
  </r>
  <r>
    <x v="42"/>
    <n v="16622131"/>
    <s v="Doctorado en Innovación en Ingeniería de Producto y Procesos Industriales"/>
    <n v="16622131"/>
    <s v="MARÍA CRISTINA"/>
    <s v="RAMIREZ"/>
    <s v="ARAGÓN"/>
    <s v="maria-cristina.ramirez@alum.unirioja.es"/>
    <s v="2015-16"/>
    <x v="0"/>
    <s v="2019-20"/>
    <d v="2019-07-30T07:53:48"/>
  </r>
  <r>
    <x v="42"/>
    <n v="16561606"/>
    <s v="Doctorado en Innovación en Ingeniería de Producto y Procesos Industriales"/>
    <n v="16561606"/>
    <s v="ALBERTO"/>
    <s v="YANGUAS"/>
    <s v="PEÑA"/>
    <s v="alberto.yanguas@alum.unirioja.es"/>
    <s v="2015-16"/>
    <x v="1"/>
    <s v="2019-20"/>
    <d v="2019-09-26T06:08:49"/>
  </r>
  <r>
    <x v="42"/>
    <n v="16572252"/>
    <s v="Doctorado en Innovación en Ingeniería de Producto y Procesos Industriales"/>
    <n v="16572252"/>
    <s v="ERNESTO"/>
    <s v="RODRÍGUEZ"/>
    <s v="CASADO"/>
    <s v="ernesto.rodriguez@alum.unirioja.es"/>
    <s v="2016-17"/>
    <x v="0"/>
    <s v="2019-20"/>
    <d v="2019-09-30T01:32:44"/>
  </r>
  <r>
    <x v="42"/>
    <n v="16583955"/>
    <s v="Doctorado en Innovación en Ingeniería de Producto y Procesos Industriales"/>
    <n v="16583955"/>
    <s v="DAVID"/>
    <s v="GONZÁLEZ"/>
    <s v="CASADO"/>
    <s v="david.gonzalezc@alum.unirioja.es"/>
    <s v="2016-17"/>
    <x v="1"/>
    <s v="2019-20"/>
    <d v="2019-07-29T01:08:23"/>
  </r>
  <r>
    <x v="42"/>
    <n v="16583967"/>
    <s v="Doctorado en Innovación en Ingeniería de Producto y Procesos Industriales"/>
    <n v="16583967"/>
    <s v="EDUARDO"/>
    <s v="DULCE"/>
    <s v="CHAMORRO"/>
    <s v="eduardo.dulce@alum.unirioja.es"/>
    <s v="2016-17"/>
    <x v="1"/>
    <s v="2019-20"/>
    <d v="2019-07-28T10:34:05"/>
  </r>
  <r>
    <x v="42"/>
    <n v="16587294"/>
    <s v="Doctorado en Innovación en Ingeniería de Producto y Procesos Industriales"/>
    <n v="16587294"/>
    <s v="ALEJANDRO"/>
    <s v="SAN VICENTE"/>
    <s v="NAVARRO"/>
    <s v="alejandro.san-vicente@unirioja.es"/>
    <s v="2016-17"/>
    <x v="1"/>
    <s v="2019-20"/>
    <d v="2019-09-05T11:13:47"/>
  </r>
  <r>
    <x v="42"/>
    <n v="16592988"/>
    <s v="Doctorado en Innovación en Ingeniería de Producto y Procesos Industriales"/>
    <n v="16592988"/>
    <s v="PEDRO"/>
    <s v="ESCOBAR"/>
    <s v="FORJÁN"/>
    <s v="pedro.escobar@alum.unirioja.es"/>
    <s v="2016-17"/>
    <x v="0"/>
    <s v="2019-20"/>
    <d v="2019-09-24T11:04:41"/>
  </r>
  <r>
    <x v="42"/>
    <n v="16606912"/>
    <s v="Doctorado en Innovación en Ingeniería de Producto y Procesos Industriales"/>
    <n v="16606912"/>
    <s v="CÉSAR"/>
    <s v="GARCÍA"/>
    <s v="LOZANO"/>
    <s v="cesar.garcia@unirioja.es"/>
    <s v="2016-17"/>
    <x v="0"/>
    <s v="2019-20"/>
    <d v="2019-07-25T07:44:18"/>
  </r>
  <r>
    <x v="42"/>
    <n v="16610123"/>
    <s v="Doctorado en Innovación en Ingeniería de Producto y Procesos Industriales"/>
    <n v="16610123"/>
    <s v="CARLOS"/>
    <s v="LORENTE"/>
    <s v="RUBIO"/>
    <s v="carlos.lorente@alum.unirioja.es"/>
    <s v="2016-17"/>
    <x v="0"/>
    <s v="2019-20"/>
    <d v="2019-07-29T11:34:59"/>
  </r>
  <r>
    <x v="42"/>
    <n v="16532885"/>
    <s v="Doctorado en Innovación en Ingeniería de Producto y Procesos Industriales"/>
    <n v="16532885"/>
    <s v="ENRIQUE"/>
    <s v="ZORZANO"/>
    <s v="ALBA"/>
    <s v="enrique.zorzano@unirioja.es"/>
    <s v="2017-18"/>
    <x v="1"/>
    <s v="2019-20"/>
    <d v="2019-07-25T10:38:35"/>
  </r>
  <r>
    <x v="42"/>
    <n v="16579769"/>
    <s v="Doctorado en Innovación en Ingeniería de Producto y Procesos Industriales"/>
    <n v="16579769"/>
    <s v="FÁTIMA"/>
    <s v="SOMOVILLA"/>
    <s v="GÓMEZ"/>
    <s v="fatima.somovilla@alum.unirioja.es"/>
    <s v="2017-18"/>
    <x v="0"/>
    <s v="2019-20"/>
    <d v="2019-07-24T11:11:27"/>
  </r>
  <r>
    <x v="42"/>
    <n v="16619737"/>
    <s v="Doctorado en Innovación en Ingeniería de Producto y Procesos Industriales"/>
    <n v="16619737"/>
    <s v="IGNACIO JAVIER"/>
    <s v="EGUÍA"/>
    <s v="CAMBERO"/>
    <s v="ignacio-javier.eguia@alum.unirioja.es"/>
    <s v="2017-18"/>
    <x v="1"/>
    <s v="2019-20"/>
    <d v="2019-07-30T08:35:22"/>
  </r>
  <r>
    <x v="42"/>
    <n v="16621507"/>
    <s v="Doctorado en Innovación en Ingeniería de Producto y Procesos Industriales"/>
    <n v="16621507"/>
    <s v="CARLOS"/>
    <s v="EGUIZÁBAL"/>
    <s v="ABAD"/>
    <s v="carlos.eguizabal@alum.unirioja.es"/>
    <s v="2017-18"/>
    <x v="1"/>
    <s v="2019-20"/>
    <d v="2019-09-07T10:40:22"/>
  </r>
  <r>
    <x v="42"/>
    <n v="16624985"/>
    <s v="Doctorado en Innovación en Ingeniería de Producto y Procesos Industriales"/>
    <n v="16624985"/>
    <s v="SAÚL"/>
    <s v="ÍÑIGUEZ"/>
    <s v="MACEDO"/>
    <s v="saul.iniguez@alum.unirioja.es"/>
    <s v="2017-18"/>
    <x v="1"/>
    <s v="2019-20"/>
    <d v="2019-07-27T10:03:37"/>
  </r>
  <r>
    <x v="42"/>
    <n v="16527730"/>
    <s v="Doctorado en Innovación en Ingeniería de Producto y Procesos Industriales"/>
    <n v="16527730"/>
    <s v="GREGORIO"/>
    <s v="VILLOSLADA"/>
    <s v="VILLOSLADA"/>
    <s v="gregorio.villoslada@unirioja.es"/>
    <s v="2017-18"/>
    <x v="1"/>
    <s v="2019-20"/>
    <d v="2019-07-24T02:52:29"/>
  </r>
  <r>
    <x v="42"/>
    <n v="16537707"/>
    <s v="Doctorado en Innovación en Ingeniería de Producto y Procesos Industriales"/>
    <n v="16537707"/>
    <s v="JOSÉ JAVIER"/>
    <s v="MARTÍNEZ"/>
    <s v="SANTOLAYA"/>
    <s v="jose-javier.martinez@unirioja.es"/>
    <s v="2017-18"/>
    <x v="1"/>
    <s v="2019-20"/>
    <d v="2019-07-31T09:51:18"/>
  </r>
  <r>
    <x v="42"/>
    <n v="16618162"/>
    <s v="Doctorado en Innovación en Ingeniería de Producto y Procesos Industriales"/>
    <n v="16618162"/>
    <s v="SERGIO"/>
    <s v="MAMOLAR"/>
    <s v="DOMENECH"/>
    <s v="sergio.mamolar@alum.unirioja.es"/>
    <s v="2017-18"/>
    <x v="0"/>
    <s v="2019-20"/>
    <d v="2019-09-13T03:58:17"/>
  </r>
  <r>
    <x v="42"/>
    <n v="16571904"/>
    <s v="Doctorado en Innovación en Ingeniería de Producto y Procesos Industriales"/>
    <n v="16571904"/>
    <s v="CARLOS"/>
    <s v="SÁINZ"/>
    <s v="ESCRICH"/>
    <s v="carlos.sainz@alum.unirioja.es"/>
    <s v="2018-19"/>
    <x v="1"/>
    <s v="2019-20"/>
    <d v="2019-09-05T10:59:09"/>
  </r>
  <r>
    <x v="42"/>
    <n v="16613454"/>
    <s v="Doctorado en Innovación en Ingeniería de Producto y Procesos Industriales"/>
    <n v="16613454"/>
    <s v="ENRIQUE"/>
    <s v="SAGREDO"/>
    <s v="BLANCO"/>
    <s v="enrique.sagredo@alum.unirioja.es"/>
    <s v="2018-19"/>
    <x v="1"/>
    <s v="2019-20"/>
    <d v="2019-07-25T08:00:26"/>
  </r>
  <r>
    <x v="42"/>
    <n v="16632737"/>
    <s v="Doctorado en Innovación en Ingeniería de Producto y Procesos Industriales"/>
    <n v="16632737"/>
    <s v="IGNACIO"/>
    <s v="MURO"/>
    <s v="FRAGUAS"/>
    <s v="ignacio.muro@alum.unirioja.es"/>
    <s v="2018-19"/>
    <x v="0"/>
    <s v="2019-20"/>
    <d v="2019-07-24T12:34:30"/>
  </r>
  <r>
    <x v="42"/>
    <s v="G08395142"/>
    <s v="Doctorado en Innovación en Ingeniería de Producto y Procesos Industriales"/>
    <s v="G08395142"/>
    <s v="ARTURO"/>
    <s v="REALYVÁSQUEZ"/>
    <s v="VARGAS"/>
    <s v="arturo.realyvasquez@alum.unirioja.es"/>
    <s v="2018-19"/>
    <x v="0"/>
    <s v="2019-20"/>
    <d v="2019-09-08T04:59:45"/>
  </r>
  <r>
    <x v="42"/>
    <n v="16574805"/>
    <s v="Doctorado en Innovación en Ingeniería de Producto y Procesos Industriales"/>
    <n v="16574805"/>
    <s v="JULIÁN"/>
    <s v="GÓMEZ"/>
    <s v="GÓMEZ"/>
    <s v="julian.gomezg@alum.unirioja.es"/>
    <s v="2019-20"/>
    <x v="0"/>
    <s v="2019-20"/>
    <d v="2019-09-26T10:50:55"/>
  </r>
  <r>
    <x v="42"/>
    <s v="G16610595"/>
    <s v="Doctorado en Innovación en Ingeniería de Producto y Procesos Industriales"/>
    <s v="G16610595"/>
    <s v="KARINA CECILIA"/>
    <s v="ARREDONDO"/>
    <s v="SOTO"/>
    <s v="karina-cecilia.arredondo@alum.unirioja.es"/>
    <s v="2019-20"/>
    <x v="0"/>
    <s v="2019-20"/>
    <d v="2019-11-08T08:08:58"/>
  </r>
  <r>
    <x v="43"/>
    <s v="CA67187EA"/>
    <s v="MOVILIDAD"/>
    <s v="CA67187EA"/>
    <s v="MARZIA"/>
    <s v="AMELIO"/>
    <m/>
    <s v="marzia.amelio@alum.unirioja.es"/>
    <s v="2019-20"/>
    <x v="0"/>
    <s v="2019-20"/>
    <d v="2019-07-29T10:25:19"/>
  </r>
  <r>
    <x v="43"/>
    <s v="CA44511EX"/>
    <s v="MOVILIDAD"/>
    <s v="CA44511EX"/>
    <s v="LIDIA"/>
    <s v="AQUINO"/>
    <m/>
    <s v="lidia.aquino@alum.unirioja.es"/>
    <s v="2019-20"/>
    <x v="0"/>
    <s v="2019-20"/>
    <d v="2019-07-31T09:43:02"/>
  </r>
  <r>
    <x v="43"/>
    <s v="G19359745"/>
    <s v="MOVILIDAD"/>
    <s v="G19359745"/>
    <s v="ANUAR"/>
    <s v="KURI"/>
    <s v="BAGATELLA"/>
    <s v="anuar.kuri@alum.unirioja.es"/>
    <s v="2019-20"/>
    <x v="0"/>
    <s v="2019-20"/>
    <d v="2019-07-31T08:24:24"/>
  </r>
  <r>
    <x v="43"/>
    <s v="G31109600"/>
    <s v="MOVILIDAD"/>
    <s v="G31109600"/>
    <s v="ERICK SAÚL"/>
    <s v="CARDOZO"/>
    <s v="VALLES"/>
    <s v="erick-saul.cardozo@alum.unirioja.es"/>
    <s v="2019-20"/>
    <x v="0"/>
    <s v="2019-20"/>
    <d v="2019-07-31T09:01:43"/>
  </r>
  <r>
    <x v="43"/>
    <s v="AAG055195"/>
    <s v="MOVILIDAD"/>
    <s v="AAG055195"/>
    <s v="EMILIANO JAVIER"/>
    <s v="CASTRO"/>
    <m/>
    <s v="emiliano-javier.castro@alum.unirioja.es"/>
    <s v="2019-20"/>
    <x v="0"/>
    <s v="2019-20"/>
    <d v="2019-07-31T09:18:12"/>
  </r>
  <r>
    <x v="43"/>
    <s v="AX2509484"/>
    <s v="MOVILIDAD"/>
    <s v="AX2509484"/>
    <s v="VALENTINA"/>
    <s v="CENSORI"/>
    <m/>
    <s v="valentina.censori@alum.unirioja.es"/>
    <s v="2019-20"/>
    <x v="0"/>
    <s v="2019-20"/>
    <d v="2019-07-29T10:04:06"/>
  </r>
  <r>
    <x v="43"/>
    <s v="CA22295BR"/>
    <s v="MOVILIDAD"/>
    <s v="CA22295BR"/>
    <s v="ALESSANDRO"/>
    <s v="CACCAVIELLO"/>
    <m/>
    <s v="alessandro.caccaviello@alum.unirioja.es"/>
    <s v="2019-20"/>
    <x v="0"/>
    <s v="2019-20"/>
    <d v="2019-07-31T11:09:53"/>
  </r>
  <r>
    <x v="43"/>
    <s v="AS5798892"/>
    <s v="MOVILIDAD"/>
    <s v="AS5798892"/>
    <s v="RAFFAELE"/>
    <s v="CERRETA"/>
    <m/>
    <s v="raffaele.cerreta@alum.unirioja.es"/>
    <s v="2019-20"/>
    <x v="0"/>
    <s v="2019-20"/>
    <d v="2019-07-31T10:05:13"/>
  </r>
  <r>
    <x v="43"/>
    <s v="281058DE"/>
    <s v="MOVILIDAD"/>
    <s v="281058DE"/>
    <s v="IMOLA"/>
    <s v="CSIZMADIA"/>
    <m/>
    <s v="imola.csizmadia@alum.unirioja.es"/>
    <s v="2019-20"/>
    <x v="0"/>
    <s v="2019-20"/>
    <d v="2019-07-31T10:46:00"/>
  </r>
  <r>
    <x v="43"/>
    <n v="118427367"/>
    <s v="MOVILIDAD"/>
    <n v="118427367"/>
    <s v="KATHERINE YIRÉ"/>
    <s v="DAVILA"/>
    <s v="CARRILLO"/>
    <s v="katherine-yire.davila@alum.unirioja.es"/>
    <s v="2019-20"/>
    <x v="0"/>
    <s v="2019-20"/>
    <d v="2019-07-30T02:08:55"/>
  </r>
  <r>
    <x v="43"/>
    <s v="L7CVWN2LP"/>
    <s v="MOVILIDAD"/>
    <s v="L7CVWN2LP"/>
    <s v="LEA"/>
    <s v="EFFENBERG"/>
    <m/>
    <s v="lea.effenberg@alum.unirioja.es"/>
    <s v="2019-20"/>
    <x v="0"/>
    <s v="2019-20"/>
    <d v="2019-07-30T01:51:14"/>
  </r>
  <r>
    <x v="43"/>
    <s v="AV703634"/>
    <s v="MOVILIDAD"/>
    <s v="AV703634"/>
    <s v="LEIDY YURANI"/>
    <s v="ESCOBAR"/>
    <s v="MARTÍNEZ"/>
    <s v="leidy-yurani.escobar@alum.unirioja.es"/>
    <s v="2019-20"/>
    <x v="0"/>
    <s v="2019-20"/>
    <d v="2019-07-31T01:20:54"/>
  </r>
  <r>
    <x v="43"/>
    <s v="C1J9628G8"/>
    <s v="MOVILIDAD"/>
    <s v="C1J9628G8"/>
    <s v="NIKLAS"/>
    <s v="FRANKE"/>
    <m/>
    <s v="niklas.franke@alum.unirioja.es"/>
    <s v="2019-20"/>
    <x v="0"/>
    <s v="2019-20"/>
    <d v="2019-07-30T10:19:22"/>
  </r>
  <r>
    <x v="43"/>
    <n v="40778151"/>
    <s v="MOVILIDAD"/>
    <n v="40778151"/>
    <s v="EZEQUIEL"/>
    <s v="GAZZOLA"/>
    <m/>
    <s v="ezequiel.gazzola@alum.unirioja.es"/>
    <s v="2019-20"/>
    <x v="0"/>
    <s v="2019-20"/>
    <d v="2019-07-31T09:14:32"/>
  </r>
  <r>
    <x v="43"/>
    <s v="L7Z212VNW"/>
    <s v="MOVILIDAD"/>
    <s v="L7Z212VNW"/>
    <s v="LENA"/>
    <s v="GEISSLER"/>
    <m/>
    <s v="lena.geissler@alum.unirioja.es"/>
    <s v="2019-20"/>
    <x v="0"/>
    <s v="2019-20"/>
    <d v="2019-07-31T10:25:54"/>
  </r>
  <r>
    <x v="43"/>
    <s v="L9F4HG618"/>
    <s v="MOVILIDAD"/>
    <s v="L9F4HG618"/>
    <s v="VICTORIA"/>
    <s v="GLEICHAUF"/>
    <m/>
    <s v="victoria.gleichauf@alum.unirioja.es"/>
    <s v="2019-20"/>
    <x v="0"/>
    <s v="2019-20"/>
    <d v="2019-07-29T11:09:39"/>
  </r>
  <r>
    <x v="43"/>
    <s v="G32646684"/>
    <s v="MOVILIDAD"/>
    <s v="G32646684"/>
    <s v="JOSÉ ÁNGEL"/>
    <s v="GUTIÉRREZ"/>
    <s v="DE LEÓN"/>
    <s v="jose-angel.gutierrez@alum.unirioja.es"/>
    <s v="2019-20"/>
    <x v="0"/>
    <s v="2019-20"/>
    <d v="2019-07-30T02:06:44"/>
  </r>
  <r>
    <x v="43"/>
    <s v="FW205781"/>
    <s v="MOVILIDAD"/>
    <s v="FW205781"/>
    <s v="ISADORA"/>
    <s v="HASSMANN"/>
    <m/>
    <s v="isadora.hassmann@alum.unirioja.es"/>
    <s v="2019-20"/>
    <x v="0"/>
    <s v="2019-20"/>
    <d v="2019-07-30T01:52:50"/>
  </r>
  <r>
    <x v="43"/>
    <s v="M46874713"/>
    <s v="MOVILIDAD"/>
    <s v="M46874713"/>
    <s v="SEO YUN"/>
    <s v="JEON"/>
    <m/>
    <s v="seo-yun.jeon@alum.unirioja.es"/>
    <s v="2019-20"/>
    <x v="0"/>
    <s v="2019-20"/>
    <d v="2019-07-31T09:10:29"/>
  </r>
  <r>
    <x v="43"/>
    <s v="G32275949"/>
    <s v="MOVILIDAD"/>
    <s v="G32275949"/>
    <s v="JOSÉ WERTHER"/>
    <s v="JUÁREZ"/>
    <s v="ORDOÑEZ"/>
    <s v="jose-werther.juarez@alum.unirioja.es"/>
    <s v="2019-20"/>
    <x v="0"/>
    <s v="2019-20"/>
    <d v="2019-07-31T09:54:49"/>
  </r>
  <r>
    <x v="43"/>
    <s v="M45017785"/>
    <s v="MOVILIDAD"/>
    <s v="M45017785"/>
    <s v="YEJI"/>
    <s v="JUNG"/>
    <m/>
    <s v="yeji.jung@alum.unirioja.es"/>
    <s v="2019-20"/>
    <x v="0"/>
    <s v="2019-20"/>
    <d v="2019-07-29T10:27:50"/>
  </r>
  <r>
    <x v="43"/>
    <s v="M66742372"/>
    <s v="MOVILIDAD"/>
    <s v="M66742372"/>
    <s v="HYE JI"/>
    <s v="KIM"/>
    <m/>
    <s v="hye-ji.kim@alum.unirioja.es"/>
    <s v="2019-20"/>
    <x v="0"/>
    <s v="2019-20"/>
    <d v="2019-07-31T10:51:05"/>
  </r>
  <r>
    <x v="43"/>
    <s v="M68260006"/>
    <s v="MOVILIDAD"/>
    <s v="M68260006"/>
    <s v="YEJIN"/>
    <s v="KIM"/>
    <m/>
    <s v="yejin.kim@alum.unirioja.es"/>
    <s v="2019-20"/>
    <x v="0"/>
    <s v="2019-20"/>
    <d v="2019-07-30T01:42:25"/>
  </r>
  <r>
    <x v="43"/>
    <s v="L80FL07FZ"/>
    <s v="MOVILIDAD"/>
    <s v="L80FL07FZ"/>
    <s v="SOFIE ANASTASIA"/>
    <s v="KRIEG"/>
    <m/>
    <s v="sofie-anastasia.krieg@alum.unirioja.es"/>
    <s v="2019-20"/>
    <x v="0"/>
    <s v="2019-20"/>
    <d v="2019-07-31T09:05:46"/>
  </r>
  <r>
    <x v="43"/>
    <s v="18AI05489"/>
    <s v="MOVILIDAD"/>
    <s v="18AI05489"/>
    <s v="ENORA"/>
    <s v="LE BER"/>
    <m/>
    <s v="enora.le-ber@alum.unirioja.es"/>
    <s v="2019-20"/>
    <x v="0"/>
    <s v="2019-20"/>
    <d v="2019-07-29T11:40:23"/>
  </r>
  <r>
    <x v="43"/>
    <s v="M13514513"/>
    <s v="MOVILIDAD"/>
    <s v="M13514513"/>
    <s v="SEUNGA"/>
    <s v="LEE"/>
    <m/>
    <s v="seunga.lee@alum.unirioja.es"/>
    <s v="2019-20"/>
    <x v="0"/>
    <s v="2019-20"/>
    <d v="2019-07-29T01:35:39"/>
  </r>
  <r>
    <x v="43"/>
    <n v="151178400740"/>
    <s v="MOVILIDAD"/>
    <n v="151178400740"/>
    <s v="CYPRIEN"/>
    <s v="LELIEUR"/>
    <m/>
    <s v="cyprien.lelieur@alum.unirioja.es"/>
    <s v="2019-20"/>
    <x v="0"/>
    <s v="2019-20"/>
    <d v="2019-07-30T01:59:30"/>
  </r>
  <r>
    <x v="43"/>
    <s v="G32571700"/>
    <s v="MOVILIDAD"/>
    <s v="G32571700"/>
    <s v="MIGUEL ÁNGEL"/>
    <s v="MARTÍNEZ"/>
    <s v="ZARZA"/>
    <s v="miguel-angel.martinezz@alum.unirioja.es"/>
    <s v="2019-20"/>
    <x v="0"/>
    <s v="2019-20"/>
    <d v="2019-07-31T09:51:24"/>
  </r>
  <r>
    <x v="43"/>
    <s v="EC7506152"/>
    <s v="MOVILIDAD"/>
    <s v="EC7506152"/>
    <s v="RUVIC ESGUERRA"/>
    <s v="MENDOZA"/>
    <m/>
    <s v="ruvic-esguerra.mendoza@alum.unirioja.es"/>
    <s v="2019-20"/>
    <x v="0"/>
    <s v="2019-20"/>
    <d v="2019-07-29T11:47:48"/>
  </r>
  <r>
    <x v="43"/>
    <s v="L19418081"/>
    <s v="MOVILIDAD"/>
    <s v="L19418081"/>
    <s v="BRAYAN RAÚL"/>
    <s v="MIRANDA"/>
    <s v="RUIZ"/>
    <s v="brayan-raul.miranda@alum.unirioja.es"/>
    <s v="2019-20"/>
    <x v="0"/>
    <s v="2019-20"/>
    <d v="2019-07-29T01:45:00"/>
  </r>
  <r>
    <x v="43"/>
    <s v="G33139742"/>
    <s v="MOVILIDAD"/>
    <s v="G33139742"/>
    <s v="VIRGINIA"/>
    <s v="ORTIZ"/>
    <s v="ARELLANO"/>
    <s v="virginia.ortiz@alum.unirioja.es"/>
    <s v="2019-20"/>
    <x v="0"/>
    <s v="2019-20"/>
    <d v="2019-07-30T12:25:29"/>
  </r>
  <r>
    <x v="43"/>
    <s v="L7T4HKWJN"/>
    <s v="MOVILIDAD"/>
    <s v="L7T4HKWJN"/>
    <s v="SASKIA"/>
    <s v="RICKERT"/>
    <m/>
    <s v="saskia.rickert@alum.unirioja.es"/>
    <s v="2019-20"/>
    <x v="0"/>
    <s v="2019-20"/>
    <d v="2019-07-30T01:44:49"/>
  </r>
  <r>
    <x v="43"/>
    <s v="G15977418"/>
    <s v="MOVILIDAD"/>
    <s v="G15977418"/>
    <s v="CARLOS ALBERTO"/>
    <s v="ROBLES"/>
    <s v="TOVAR"/>
    <s v="carlos-alberto.robles@alum.unirioja.es"/>
    <s v="2019-20"/>
    <x v="0"/>
    <s v="2019-20"/>
    <d v="2019-07-29T01:54:22"/>
  </r>
  <r>
    <x v="43"/>
    <s v="AV754081"/>
    <s v="MOVILIDAD"/>
    <s v="AV754081"/>
    <s v="DIEGO FERNANDO"/>
    <s v="ROJAS"/>
    <s v="RICAURTE"/>
    <s v="diego-fernando.rojas@alum.unirioja.es"/>
    <s v="2019-20"/>
    <x v="0"/>
    <s v="2019-20"/>
    <d v="2019-07-29T11:44:25"/>
  </r>
  <r>
    <x v="43"/>
    <s v="L7CV2H1KX"/>
    <s v="MOVILIDAD"/>
    <s v="L7CV2H1KX"/>
    <s v="SOPHIA"/>
    <s v="ROSIN"/>
    <m/>
    <s v="sophia.rosin@alum.unirioja.es"/>
    <s v="2019-20"/>
    <x v="0"/>
    <s v="2019-20"/>
    <d v="2019-07-31T08:21:16"/>
  </r>
  <r>
    <x v="43"/>
    <s v="AX3345429"/>
    <s v="MOVILIDAD"/>
    <s v="AX3345429"/>
    <s v="MARTINA"/>
    <s v="ROSSETTO"/>
    <m/>
    <s v="martina.rossetto@alum.unirioja.es"/>
    <s v="2019-20"/>
    <x v="0"/>
    <s v="2019-20"/>
    <d v="2019-07-30T12:15:58"/>
  </r>
  <r>
    <x v="43"/>
    <s v="17AI75139"/>
    <s v="MOVILIDAD"/>
    <s v="17AI75139"/>
    <s v="VICTORIA"/>
    <s v="SAUVAITRE"/>
    <m/>
    <s v="victoria.sauvaitre@alum.unirioja.es"/>
    <s v="2019-20"/>
    <x v="0"/>
    <s v="2019-20"/>
    <d v="2019-07-29T11:33:45"/>
  </r>
  <r>
    <x v="43"/>
    <s v="L5HMXJNZJ"/>
    <s v="MOVILIDAD"/>
    <s v="L5HMXJNZJ"/>
    <s v="YULIYA"/>
    <s v="SOROKA"/>
    <m/>
    <s v="yuliya.soroka@alum.unirioja.es"/>
    <s v="2019-20"/>
    <x v="0"/>
    <s v="2019-20"/>
    <d v="2019-07-30T02:01:56"/>
  </r>
  <r>
    <x v="43"/>
    <s v="AU5730743"/>
    <s v="MOVILIDAD"/>
    <s v="AU5730743"/>
    <s v="BARBARA"/>
    <s v="TESAURO"/>
    <m/>
    <s v="barbara.tesauro@alum.unirioja.es"/>
    <s v="2019-20"/>
    <x v="0"/>
    <s v="2019-20"/>
    <d v="2019-07-31T09:57:16"/>
  </r>
  <r>
    <x v="43"/>
    <s v="AX9256860"/>
    <s v="MOVILIDAD"/>
    <s v="AX9256860"/>
    <s v="GINA"/>
    <s v="TRONCONE"/>
    <m/>
    <s v="gina.troncone@alum.unirioja.es"/>
    <s v="2019-20"/>
    <x v="0"/>
    <s v="2019-20"/>
    <d v="2019-07-29T11:54:19"/>
  </r>
  <r>
    <x v="43"/>
    <s v="CA90490DC"/>
    <s v="MOVILIDAD"/>
    <s v="CA90490DC"/>
    <s v="VERONICA"/>
    <s v="VANDELLI"/>
    <m/>
    <s v="veronica.vandelli@alum.unirioja.es"/>
    <s v="2019-20"/>
    <x v="0"/>
    <s v="2019-20"/>
    <d v="2019-08-26T08:59:57"/>
  </r>
  <r>
    <x v="43"/>
    <n v="118521376"/>
    <s v="MOVILIDAD"/>
    <n v="118521376"/>
    <s v="GABRIEL"/>
    <s v="VEGA"/>
    <s v="RAMÍREZ"/>
    <s v="gabriel.vega@alum.unirioja.es"/>
    <s v="2019-20"/>
    <x v="0"/>
    <s v="2019-20"/>
    <d v="2019-07-29T01:49:24"/>
  </r>
  <r>
    <x v="43"/>
    <s v="AAA880592"/>
    <s v="MOVILIDAD"/>
    <s v="AAA880592"/>
    <s v="MARIA DAMARIS"/>
    <s v="VITALI"/>
    <m/>
    <s v="maria-damaris.vitali@alum.unirioja.es"/>
    <s v="2019-20"/>
    <x v="0"/>
    <s v="2019-20"/>
    <d v="2019-07-31T09:21:43"/>
  </r>
  <r>
    <x v="43"/>
    <n v="180231352598"/>
    <s v="MOVILIDAD"/>
    <n v="180231352598"/>
    <s v="JULIE"/>
    <s v="ALVES"/>
    <m/>
    <s v="julie.alves@alum.unirioja.es"/>
    <s v="2019-20"/>
    <x v="0"/>
    <s v="2019-20"/>
    <d v="2019-07-31T09:47:41"/>
  </r>
  <r>
    <x v="43"/>
    <s v="PK9223159"/>
    <s v="MOVILIDAD"/>
    <s v="PK9223159"/>
    <s v="AISLING"/>
    <s v="BEARE"/>
    <m/>
    <s v="aisling.beare@alum.unirioja.es"/>
    <s v="2019-20"/>
    <x v="0"/>
    <s v="2019-20"/>
    <d v="2019-07-31T08:08:02"/>
  </r>
  <r>
    <x v="43"/>
    <s v="AU8093251"/>
    <s v="MOVILIDAD"/>
    <s v="AU8093251"/>
    <s v="SARA"/>
    <s v="CASIMIRI"/>
    <m/>
    <s v="sara.casimiri@alum.unirioja.es"/>
    <s v="2019-20"/>
    <x v="0"/>
    <s v="2019-20"/>
    <d v="2019-07-31T08:47:59"/>
  </r>
  <r>
    <x v="43"/>
    <s v="AY5921232"/>
    <s v="MOVILIDAD"/>
    <s v="AY5921232"/>
    <s v="GIORGIA"/>
    <s v="DI DIA"/>
    <m/>
    <s v="giorgia.di-dia@alum.unirioja.es"/>
    <s v="2019-20"/>
    <x v="0"/>
    <s v="2019-20"/>
    <d v="2019-07-29T12:12:56"/>
  </r>
  <r>
    <x v="43"/>
    <n v="90856300456"/>
    <s v="MOVILIDAD"/>
    <n v="90856300456"/>
    <s v="CAMILLE"/>
    <s v="GALLIOT"/>
    <m/>
    <s v="camille.galliot@alum.unirioja.es"/>
    <s v="2019-20"/>
    <x v="0"/>
    <s v="2019-20"/>
    <d v="2019-07-30T11:16:27"/>
  </r>
  <r>
    <x v="43"/>
    <s v="AR0621278"/>
    <s v="MOVILIDAD"/>
    <s v="AR0621278"/>
    <s v="SERENA"/>
    <s v="GUARRERA"/>
    <m/>
    <s v="serena.guarrera@alum.unirioja.es"/>
    <s v="2019-20"/>
    <x v="0"/>
    <s v="2019-20"/>
    <d v="2019-08-27T07:53:59"/>
  </r>
  <r>
    <x v="43"/>
    <s v="M82163059"/>
    <s v="MOVILIDAD"/>
    <s v="M82163059"/>
    <s v="HAKUNG"/>
    <s v="KIM"/>
    <m/>
    <s v="hakung.kim@alum.unirioja.es"/>
    <s v="2019-20"/>
    <x v="0"/>
    <s v="2019-20"/>
    <d v="2019-07-29T10:54:57"/>
  </r>
  <r>
    <x v="43"/>
    <s v="CA88132DU"/>
    <s v="MOVILIDAD"/>
    <s v="CA88132DU"/>
    <s v="CHIARA"/>
    <s v="MORELLI"/>
    <m/>
    <s v="chiara.morelli@alum.unirioja.es"/>
    <s v="2019-20"/>
    <x v="0"/>
    <s v="2019-20"/>
    <d v="2019-07-29T10:20:54"/>
  </r>
  <r>
    <x v="43"/>
    <n v="150947300318"/>
    <s v="MOVILIDAD"/>
    <n v="150947300318"/>
    <s v="ELORA"/>
    <s v="QUIROGA"/>
    <m/>
    <s v="elora.quiroga@alum.unirioja.es"/>
    <s v="2019-20"/>
    <x v="0"/>
    <s v="2019-20"/>
    <d v="2019-07-29T12:01:56"/>
  </r>
  <r>
    <x v="43"/>
    <s v="AAA017445"/>
    <s v="MOVILIDAD"/>
    <s v="AAA017445"/>
    <s v="FRANCISCO"/>
    <s v="SIVORI"/>
    <m/>
    <s v="francisco.sivori@alum.unirioja.es"/>
    <s v="2019-20"/>
    <x v="0"/>
    <s v="2019-20"/>
    <d v="2019-07-30T10:09:36"/>
  </r>
  <r>
    <x v="43"/>
    <s v="PA7062879"/>
    <s v="MOVILIDAD"/>
    <s v="PA7062879"/>
    <s v="ELEANOR"/>
    <s v="ARGAR"/>
    <m/>
    <s v="eleanor-clare.argar@alum.unirioja.es"/>
    <s v="2019-20"/>
    <x v="0"/>
    <s v="2019-20"/>
    <d v="2019-07-31T11:18:09"/>
  </r>
  <r>
    <x v="43"/>
    <s v="PA6808439"/>
    <s v="MOVILIDAD"/>
    <s v="PA6808439"/>
    <s v="SIYUMI"/>
    <s v="DASSANAYAKE"/>
    <m/>
    <s v="siyumi.dassanayake@alum.unirioja.es"/>
    <s v="2019-20"/>
    <x v="0"/>
    <s v="2019-20"/>
    <d v="2019-07-31T11:23:52"/>
  </r>
  <r>
    <x v="43"/>
    <s v="PA3401363"/>
    <s v="MOVILIDAD"/>
    <s v="PA3401363"/>
    <s v="OLIVIA ROSE"/>
    <s v="DAY"/>
    <m/>
    <s v="olivia-rose.day@alum.unirioja.es"/>
    <s v="2019-20"/>
    <x v="0"/>
    <s v="2019-20"/>
    <d v="2019-07-31T11:26:50"/>
  </r>
  <r>
    <x v="43"/>
    <s v="G28170218"/>
    <s v="MOVILIDAD"/>
    <s v="G28170218"/>
    <s v="OSIRIS"/>
    <s v="NUÑEZ-ESPINOZA"/>
    <m/>
    <s v="osiris.nunez-espinoza@alum.unirioja.es"/>
    <s v="2019-20"/>
    <x v="0"/>
    <s v="2019-20"/>
    <d v="2019-08-26T07:53:37"/>
  </r>
  <r>
    <x v="43"/>
    <s v="AG100064"/>
    <s v="MOVILIDAD"/>
    <s v="AG100064"/>
    <s v="ANNA"/>
    <s v="VAN HOOF"/>
    <m/>
    <s v="anna.van-hoof@alum.unirioja.es"/>
    <s v="2019-20"/>
    <x v="0"/>
    <s v="2019-20"/>
    <d v="2019-08-28T07:51:01"/>
  </r>
  <r>
    <x v="43"/>
    <s v="PJ9725920"/>
    <s v="MOVILIDAD"/>
    <s v="PJ9725920"/>
    <s v="BLAITHÍN"/>
    <s v="HEFFERNAN"/>
    <m/>
    <s v="blaithin.heffernan@alum.unirioja.es"/>
    <s v="2019-20"/>
    <x v="0"/>
    <s v="2019-20"/>
    <d v="2019-09-10T01:02:02"/>
  </r>
  <r>
    <x v="43"/>
    <s v="AY2834196"/>
    <s v="MOVILIDAD"/>
    <s v="AY2834196"/>
    <s v="BELAYNESH"/>
    <s v="MARIANI"/>
    <m/>
    <s v="belaynesh.mariani@alum.unirioja.es"/>
    <s v="2019-20"/>
    <x v="0"/>
    <s v="2019-20"/>
    <d v="2019-09-05T09:37:42"/>
  </r>
  <r>
    <x v="43"/>
    <s v="YB3553615"/>
    <s v="MOVILIDAD"/>
    <s v="YB3553615"/>
    <s v="LORENZO"/>
    <s v="GENTILE"/>
    <m/>
    <s v="lorenzo.gentile@alum.unirioja.es"/>
    <s v="2019-20"/>
    <x v="0"/>
    <s v="2019-20"/>
    <d v="2019-09-17T09:09:47"/>
  </r>
  <r>
    <x v="43"/>
    <n v="567411051"/>
    <s v="MOVILIDAD"/>
    <n v="567411051"/>
    <s v="STERLING CONNOR"/>
    <s v="LYKES"/>
    <m/>
    <s v="sterling-connor.lykes@alum.unirioja.es"/>
    <s v="2019-20"/>
    <x v="0"/>
    <s v="2019-20"/>
    <d v="2019-10-03T02:18:17"/>
  </r>
  <r>
    <x v="43"/>
    <s v="MU4658771"/>
    <s v="MOVILIDAD"/>
    <s v="MU4658771"/>
    <s v="MASAKI"/>
    <s v="MORIMOTO"/>
    <m/>
    <s v="masaki.morimoto@alum.unirioja.es"/>
    <s v="2019-20"/>
    <x v="0"/>
    <s v="2019-20"/>
    <d v="2019-10-03T09:54:57"/>
  </r>
  <r>
    <x v="43"/>
    <n v="101249101054"/>
    <s v="MOVILIDAD"/>
    <n v="101249101054"/>
    <s v="SOLÈNE"/>
    <s v="DELAGE"/>
    <m/>
    <s v="solene.delage@alum.unirioja.es"/>
    <s v="2019-20"/>
    <x v="0"/>
    <s v="2019-20"/>
    <d v="2019-10-24T10:17:19"/>
  </r>
  <r>
    <x v="43"/>
    <n v="131130201571"/>
    <s v="MOVILIDAD"/>
    <n v="131130201571"/>
    <s v="ROBIN"/>
    <s v="GARCIA"/>
    <m/>
    <s v="robin.garcia@alum.unirioja.es"/>
    <s v="2019-20"/>
    <x v="0"/>
    <s v="2019-20"/>
    <d v="2019-10-24T11:52:38"/>
  </r>
  <r>
    <x v="43"/>
    <s v="M26527107"/>
    <s v="MOVILIDAD"/>
    <s v="M26527107"/>
    <s v="JIWOO"/>
    <s v="HA"/>
    <m/>
    <s v="jiwoo.ha@alum.unirioja.es"/>
    <s v="2019-20"/>
    <x v="0"/>
    <s v="2019-20"/>
    <d v="2019-10-24T02:04:23"/>
  </r>
  <r>
    <x v="43"/>
    <s v="M43547687"/>
    <s v="MOVILIDAD"/>
    <s v="M43547687"/>
    <s v="YONGJUN"/>
    <s v="YAN"/>
    <m/>
    <s v="yongjun.yan@alum.unirioja.es"/>
    <s v="2019-20"/>
    <x v="0"/>
    <s v="2019-20"/>
    <d v="2019-10-30T01:14:49"/>
  </r>
  <r>
    <x v="43"/>
    <s v="G32215272"/>
    <s v="MOVILIDAD"/>
    <s v="G32215272"/>
    <s v="SALVADOR"/>
    <s v="SANZ"/>
    <s v="GONZÁLEZ"/>
    <s v="salvador.sanz@alum.unirioja.es"/>
    <s v="2019-20"/>
    <x v="0"/>
    <s v="2019-20"/>
    <d v="2019-11-07T01:01:02"/>
  </r>
  <r>
    <x v="43"/>
    <s v="G32214720"/>
    <s v="MOVILIDAD"/>
    <s v="G32214720"/>
    <s v="DÁMARIS JACQUELINE"/>
    <s v="MENDIETA"/>
    <s v="PÉREZ"/>
    <s v="damaris.mendieta@alum.unirioja.es"/>
    <s v="2019-20"/>
    <x v="0"/>
    <s v="2019-20"/>
    <d v="2019-11-14T11:44:23"/>
  </r>
  <r>
    <x v="43"/>
    <s v="G32214721"/>
    <s v="MOVILIDAD"/>
    <s v="G32214721"/>
    <s v="ALBA SOFÍA"/>
    <s v="QUIÑONES"/>
    <s v="REYES"/>
    <s v="alba-sofia.quinones@alum.unirioja.es"/>
    <s v="2019-20"/>
    <x v="0"/>
    <s v="2019-20"/>
    <d v="2019-11-07T01:24:25"/>
  </r>
  <r>
    <x v="43"/>
    <s v="F20531323"/>
    <s v="MOVILIDAD"/>
    <s v="F20531323"/>
    <s v="JOSÉ PATRICIO"/>
    <s v="RUZ"/>
    <s v="YANQUEPE"/>
    <s v="jose-patricio.ruz@alum.unirioja.es"/>
    <s v="2019-20"/>
    <x v="0"/>
    <s v="2019-20"/>
    <d v="2019-11-12T01:48:22"/>
  </r>
  <r>
    <x v="43"/>
    <n v="193895727"/>
    <s v="MOVILIDAD"/>
    <n v="193895727"/>
    <s v="PAUL"/>
    <s v="ORMAZABAL"/>
    <s v="MONTECINO"/>
    <s v="paul.ormazabal@alum.unirioja.es"/>
    <s v="2019-20"/>
    <x v="0"/>
    <s v="2019-20"/>
    <d v="2019-11-12T02:01:49"/>
  </r>
  <r>
    <x v="43"/>
    <s v="G35852962"/>
    <s v="MOVILIDAD"/>
    <s v="G35852962"/>
    <s v="JOSÉ EMILIANO"/>
    <s v="URREA"/>
    <s v="GLADIN"/>
    <s v="jose-emiliano.urrea@alum.unirioja.es"/>
    <s v="2019-20"/>
    <x v="0"/>
    <s v="2019-20"/>
    <d v="2019-12-04T12:59:58"/>
  </r>
  <r>
    <x v="43"/>
    <s v="CA79014CN"/>
    <s v="MOVILIDAD"/>
    <s v="CA79014CN"/>
    <s v="ELISA"/>
    <s v="MARSICH"/>
    <m/>
    <s v="elisa.marsich@alum.unirioja.es"/>
    <s v="2019-20"/>
    <x v="0"/>
    <s v="2019-20"/>
    <d v="2019-11-18T08:01:23"/>
  </r>
  <r>
    <x v="43"/>
    <s v="G32791174"/>
    <s v="MOVILIDAD"/>
    <s v="G32791174"/>
    <s v="MARÍA FERNANDA"/>
    <s v="PANIAGUA"/>
    <s v="LUGO"/>
    <s v="maria-fernanda.paniagua@alum.unirioja.es"/>
    <s v="2019-20"/>
    <x v="0"/>
    <s v="2019-20"/>
    <d v="2019-11-19T09:06:48"/>
  </r>
  <r>
    <x v="43"/>
    <s v="G35797937"/>
    <s v="MOVILIDAD"/>
    <s v="G35797937"/>
    <s v="ELIA PAOLA"/>
    <s v="NUCAMENDI"/>
    <s v="ZARCO"/>
    <s v="elia-paola.nucamendi@alum.unirioja.es"/>
    <s v="2019-20"/>
    <x v="0"/>
    <s v="2019-20"/>
    <d v="2019-11-19T11:38:09"/>
  </r>
  <r>
    <x v="43"/>
    <n v="550613756"/>
    <s v="MOVILIDAD"/>
    <n v="550613756"/>
    <s v="THOMAS CRANE"/>
    <s v="HAMMONS"/>
    <m/>
    <s v="thomas-crane.hammons@alum.unirioja.es"/>
    <s v="2019-20"/>
    <x v="0"/>
    <s v="2019-20"/>
    <d v="2019-12-04T12:56:51"/>
  </r>
  <r>
    <x v="43"/>
    <n v="558685048"/>
    <s v="MOVILIDAD"/>
    <n v="558685048"/>
    <s v="JENNIFER LEAH"/>
    <s v="PUSHNER"/>
    <m/>
    <s v="jennifer-leah.pushner@alum.unirioja.es"/>
    <s v="2019-20"/>
    <x v="0"/>
    <s v="2019-20"/>
    <d v="2019-12-04T12:53:11"/>
  </r>
  <r>
    <x v="43"/>
    <n v="559477450"/>
    <s v="MOVILIDAD"/>
    <n v="559477450"/>
    <s v="GRACE LARA"/>
    <s v="WEISSMAN"/>
    <m/>
    <s v="grace-lara.weissman@alum.unirioja.es"/>
    <s v="2019-20"/>
    <x v="0"/>
    <s v="2019-20"/>
    <d v="2019-12-04T12:39:07"/>
  </r>
  <r>
    <x v="43"/>
    <s v="AY6478319"/>
    <s v="MOVILIDAD"/>
    <s v="AY6478319"/>
    <s v="FRANCESCO"/>
    <s v="SISTO"/>
    <m/>
    <s v="francesco.sisto@alum.unirioja.es"/>
    <s v="2019-20"/>
    <x v="0"/>
    <s v="2019-20"/>
    <d v="2019-11-25T09:07:57"/>
  </r>
  <r>
    <x v="43"/>
    <s v="D05432105"/>
    <s v="MOVILIDAD"/>
    <s v="D05432105"/>
    <s v="LESLIE ANTONELLA"/>
    <s v="CORONEL"/>
    <s v="GUERRA"/>
    <s v="leslie-antonella.coronel@alum.unirioja.es"/>
    <s v="2019-20"/>
    <x v="0"/>
    <s v="2019-20"/>
    <d v="2019-12-18T10:16:12"/>
  </r>
  <r>
    <x v="43"/>
    <n v="1032492179"/>
    <s v="MOVILIDAD"/>
    <n v="1032492179"/>
    <s v="NATALIA"/>
    <s v="DÍAZ"/>
    <s v="CRUZ"/>
    <s v="natalia.diaz@alum.unirioja.es"/>
    <s v="2019-20"/>
    <x v="0"/>
    <s v="2019-20"/>
    <d v="2019-12-10T03:53:57"/>
  </r>
  <r>
    <x v="43"/>
    <n v="118749188"/>
    <s v="MOVILIDAD"/>
    <n v="118749188"/>
    <s v="GIAN PIERRE"/>
    <s v="CODARLUPO"/>
    <s v="ALVARADO"/>
    <s v="gian-pierre.codarlupo@alum.unirioja.es"/>
    <s v="2019-20"/>
    <x v="0"/>
    <s v="2019-20"/>
    <d v="2019-12-17T10:58:06"/>
  </r>
  <r>
    <x v="43"/>
    <n v="313207966"/>
    <s v="MOVILIDAD"/>
    <n v="313207966"/>
    <s v="HUI-YU"/>
    <s v="CHIU"/>
    <m/>
    <s v="hui-yu.chiu@alum.unirioja.es"/>
    <s v="2019-20"/>
    <x v="0"/>
    <s v="2019-20"/>
    <d v="2019-12-20T08:37:06"/>
  </r>
  <r>
    <x v="43"/>
    <n v="309487156"/>
    <s v="MOVILIDAD"/>
    <n v="309487156"/>
    <s v="YU-WEN"/>
    <s v="SU"/>
    <m/>
    <s v="yu-wen.su@alum.unirioja.es"/>
    <s v="2019-20"/>
    <x v="0"/>
    <s v="2019-20"/>
    <d v="2019-12-20T09:04:01"/>
  </r>
  <r>
    <x v="44"/>
    <n v="17133093"/>
    <s v="ALUMNOS VISITANTES"/>
    <n v="17133093"/>
    <s v="MARÍA MERCEDES YOLANDA"/>
    <s v="PASCUAL"/>
    <s v="NEGUERUELA"/>
    <s v="m-mercedes.pascual@alum.unirioja.es"/>
    <s v="2019-20"/>
    <x v="0"/>
    <s v="2019-20"/>
    <d v="2019-10-03T12:45:26"/>
  </r>
  <r>
    <x v="44"/>
    <s v="Y7470524"/>
    <s v="ALUMNOS VISITANTES"/>
    <s v="Y7470524"/>
    <s v="GLADYS"/>
    <s v="JIMÉNEZ"/>
    <m/>
    <s v="gladys.jimenez@alum.unirioja.es"/>
    <s v="2019-20"/>
    <x v="0"/>
    <s v="2019-20"/>
    <d v="2019-10-07T02:56:18"/>
  </r>
  <r>
    <x v="44"/>
    <s v="Y7134714"/>
    <s v="ALUMNOS VISITANTES"/>
    <s v="Y7134714"/>
    <s v="LYNN ANN"/>
    <s v="CHOW"/>
    <m/>
    <s v="lynn-ann.chow@alum.unirioja.es"/>
    <s v="2019-20"/>
    <x v="0"/>
    <s v="2019-20"/>
    <d v="2019-10-09T10:30:15"/>
  </r>
  <r>
    <x v="45"/>
    <n v="16611990"/>
    <s v="Máster Universitario en Profesorado, especialidad Economía"/>
    <n v="16611990"/>
    <s v="JUAN JOSÉ"/>
    <s v="SOBRÓN"/>
    <s v="CORVO"/>
    <s v="juan-jose.sobron@alum.unirioja.es"/>
    <s v="2011-12"/>
    <x v="0"/>
    <s v="2019-20"/>
    <d v="2019-07-26T02:14:02"/>
  </r>
  <r>
    <x v="45"/>
    <n v="72799160"/>
    <s v="Máster Universitario en Profesorado, especialidad Economía"/>
    <n v="72799160"/>
    <s v="ADRIANO"/>
    <s v="VILLAR"/>
    <s v="ALDONZA"/>
    <s v="adriano.villar@unirioja.es"/>
    <s v="2017-18"/>
    <x v="0"/>
    <s v="2019-20"/>
    <d v="2019-07-25T10:50:10"/>
  </r>
  <r>
    <x v="45"/>
    <n v="16571498"/>
    <s v="Máster Universitario en Profesorado, especialidad Economía"/>
    <n v="16571498"/>
    <s v="ARTURO"/>
    <s v="ESCOBAR"/>
    <s v="LAS HERAS"/>
    <s v="arturo.escobar@alum.unirioja.es"/>
    <s v="2018-19"/>
    <x v="0"/>
    <s v="2019-20"/>
    <d v="2019-09-11T12:02:07"/>
  </r>
  <r>
    <x v="45"/>
    <n v="16574338"/>
    <s v="Máster Universitario en Profesorado, especialidad Economía"/>
    <n v="16574338"/>
    <s v="MARIA JOSE"/>
    <s v="DUEÑAS"/>
    <s v="POZO"/>
    <s v="maria-jose.duenas@alum.unirioja.es"/>
    <s v="2018-19"/>
    <x v="0"/>
    <s v="2019-20"/>
    <d v="2019-10-28T12:39:37"/>
  </r>
  <r>
    <x v="45"/>
    <n v="16570390"/>
    <s v="Máster Universitario en Profesorado, especialidad Economía"/>
    <n v="16570390"/>
    <s v="MÓNICA"/>
    <s v="ESTEBAN"/>
    <s v="ANGUIANO"/>
    <s v="monica.esteban@alum.unirioja.es"/>
    <s v="2018-19"/>
    <x v="0"/>
    <s v="2019-20"/>
    <d v="2019-07-24T10:48:49"/>
  </r>
  <r>
    <x v="45"/>
    <n v="16626523"/>
    <s v="Máster Universitario en Profesorado, especialidad Economía"/>
    <n v="16626523"/>
    <s v="ANDREA"/>
    <s v="ETAYO"/>
    <s v="SUBERVIOLA"/>
    <s v="andrea.etayo@alum.unirioja.es"/>
    <s v="2019-20"/>
    <x v="1"/>
    <s v="2019-20"/>
    <d v="2019-07-29T05:36:15"/>
  </r>
  <r>
    <x v="45"/>
    <n v="16557943"/>
    <s v="Máster Universitario en Profesorado, especialidad Economía"/>
    <n v="16557943"/>
    <s v="JOSÉ ÁNGEL"/>
    <s v="ORDEN"/>
    <s v="GONZÁLEZ"/>
    <s v="jose.orden@alum.unirioja.es"/>
    <s v="2019-20"/>
    <x v="0"/>
    <s v="2019-20"/>
    <d v="2019-07-15T09:46:56"/>
  </r>
  <r>
    <x v="45"/>
    <n v="16614332"/>
    <s v="Máster Universitario en Profesorado, especialidad Economía"/>
    <n v="16614332"/>
    <s v="JAVIER TEÓFILO"/>
    <s v="SANZ"/>
    <s v="ORTEGA"/>
    <s v="javier-teofilo.sanz@alum.unirioja.es"/>
    <s v="2019-20"/>
    <x v="0"/>
    <s v="2019-20"/>
    <d v="2019-07-15T08:38:52"/>
  </r>
  <r>
    <x v="45"/>
    <n v="16620084"/>
    <s v="Máster Universitario en Profesorado, especialidad Economía"/>
    <n v="16620084"/>
    <s v="ADRIÁN"/>
    <s v="DOMÍNGUEZ"/>
    <s v="RUBIO"/>
    <s v="adrian.dominguez@alum.unirioja.es"/>
    <s v="2019-20"/>
    <x v="0"/>
    <s v="2019-20"/>
    <d v="2019-07-15T11:05:06"/>
  </r>
  <r>
    <x v="45"/>
    <n v="16640130"/>
    <s v="Máster Universitario en Profesorado, especialidad Economía"/>
    <n v="16640130"/>
    <s v="DAVID"/>
    <s v="CENICEROS"/>
    <s v="ARANSAY"/>
    <s v="david.cenicerosa@alum.unirioja.es"/>
    <s v="2019-20"/>
    <x v="0"/>
    <s v="2019-20"/>
    <d v="2019-07-15T09:48:13"/>
  </r>
  <r>
    <x v="45"/>
    <n v="71725006"/>
    <s v="Máster Universitario en Profesorado, especialidad Economía"/>
    <n v="71725006"/>
    <s v="JULIA ASUNCIÓN"/>
    <s v="VALLÉS"/>
    <s v="RODRÍGUEZ"/>
    <s v="julia.valles@alum.unirioja.es"/>
    <s v="2019-20"/>
    <x v="0"/>
    <s v="2019-20"/>
    <d v="2019-07-18T02:05:25"/>
  </r>
  <r>
    <x v="45"/>
    <n v="72084104"/>
    <s v="Máster Universitario en Profesorado, especialidad Economía"/>
    <n v="72084104"/>
    <s v="DANIEL"/>
    <s v="BONET"/>
    <s v="GORROCHATEGUI"/>
    <s v="daniel.bonet@alum.unirioja.es"/>
    <s v="2019-20"/>
    <x v="0"/>
    <s v="2019-20"/>
    <d v="2019-07-11T12:05:02"/>
  </r>
  <r>
    <x v="45"/>
    <n v="72738895"/>
    <s v="Máster Universitario en Profesorado, especialidad Economía"/>
    <n v="72738895"/>
    <s v="OIANA"/>
    <s v="RUIZ DE INFANTE"/>
    <s v="MONTOYA"/>
    <s v="oiana.ruiz-deinfante@alum.unirioja.es"/>
    <s v="2019-20"/>
    <x v="1"/>
    <s v="2019-20"/>
    <d v="2019-07-08T11:09:51"/>
  </r>
  <r>
    <x v="45"/>
    <n v="72797727"/>
    <s v="Máster Universitario en Profesorado, especialidad Economía"/>
    <n v="72797727"/>
    <s v="ALICIA"/>
    <s v="MARÍN"/>
    <s v="SOLANO"/>
    <s v="alicia.marin@alum.unirioja.es"/>
    <s v="2019-20"/>
    <x v="0"/>
    <s v="2019-20"/>
    <d v="2019-07-15T08:14:38"/>
  </r>
  <r>
    <x v="45"/>
    <n v="72852057"/>
    <s v="Máster Universitario en Profesorado, especialidad Economía"/>
    <n v="72852057"/>
    <s v="DANIEL"/>
    <s v="GARCÍA"/>
    <s v="RUIZ"/>
    <s v="daniel.garciar@alum.unirioja.es"/>
    <s v="2019-20"/>
    <x v="0"/>
    <s v="2019-20"/>
    <d v="2019-07-09T07:56:23"/>
  </r>
  <r>
    <x v="45"/>
    <n v="73117269"/>
    <s v="Máster Universitario en Profesorado, especialidad Economía"/>
    <n v="73117269"/>
    <s v="ITZIAR"/>
    <s v="ITOIZ"/>
    <s v="OSINAGA"/>
    <s v="itziar.itoiz@alum.unirioja.es"/>
    <s v="2019-20"/>
    <x v="0"/>
    <s v="2019-20"/>
    <d v="2019-07-18T03:56:57"/>
  </r>
  <r>
    <x v="45"/>
    <n v="73136301"/>
    <s v="Máster Universitario en Profesorado, especialidad Economía"/>
    <n v="73136301"/>
    <s v="JOSÉ IGNACIO"/>
    <s v="ARANGUREN"/>
    <s v="DE LA GRACIA"/>
    <s v="jose-ignacio.aranguren@alum.unirioja.es"/>
    <s v="2019-20"/>
    <x v="0"/>
    <s v="2019-20"/>
    <d v="2019-07-11T11:11:33"/>
  </r>
  <r>
    <x v="45"/>
    <n v="16582600"/>
    <s v="Máster Universitario en Profesorado, especialidad Economía"/>
    <n v="16582600"/>
    <s v="JUAN MANUEL"/>
    <s v="ZORZANO"/>
    <s v="COLAS"/>
    <s v="juan-manuel.zorzano@alum.unirioja.es"/>
    <s v="2019-20"/>
    <x v="0"/>
    <s v="2019-20"/>
    <d v="2019-07-28T10:36:43"/>
  </r>
  <r>
    <x v="45"/>
    <n v="16543737"/>
    <s v="Máster Universitario en Profesorado, especialidad Economía"/>
    <n v="16543737"/>
    <s v="MARÍA"/>
    <s v="IBÁÑEZ"/>
    <s v="CAMPINO"/>
    <s v="maria.ibanezc@alum.unirioja.es"/>
    <s v="2019-20"/>
    <x v="0"/>
    <s v="2019-20"/>
    <d v="2019-07-29T01:21:36"/>
  </r>
  <r>
    <x v="45"/>
    <n v="16629013"/>
    <s v="Máster Universitario en Profesorado, especialidad Economía"/>
    <n v="16629013"/>
    <s v="GERMÁN"/>
    <s v="RUIZ"/>
    <s v="PÉREZ"/>
    <s v="german.ruiz@alum.unirioja.es"/>
    <s v="2019-20"/>
    <x v="0"/>
    <s v="2019-20"/>
    <d v="2019-07-26T11:41:36"/>
  </r>
  <r>
    <x v="45"/>
    <n v="71307888"/>
    <s v="Máster Universitario en Profesorado, especialidad Economía"/>
    <n v="71307888"/>
    <s v="SANDRA"/>
    <s v="LÓPEZ"/>
    <s v="PANADERO"/>
    <s v="sandra.lopezp@alum.unirioja.es"/>
    <s v="2019-20"/>
    <x v="0"/>
    <s v="2019-20"/>
    <d v="2019-09-17T03:44:41"/>
  </r>
  <r>
    <x v="45"/>
    <n v="47963444"/>
    <s v="Máster Universitario en Profesorado, especialidad Economía"/>
    <n v="47963444"/>
    <s v="LAIA"/>
    <s v="LÓPEZ"/>
    <s v="ARROYO"/>
    <s v="laia.lopez@alum.unirioja.es"/>
    <s v="2019-20"/>
    <x v="0"/>
    <s v="2019-20"/>
    <d v="2019-09-27T11:04:20"/>
  </r>
  <r>
    <x v="45"/>
    <n v="16633782"/>
    <s v="Máster Universitario en Profesorado, especialidad Economía"/>
    <n v="16633782"/>
    <s v="MARÍA"/>
    <s v="JIMÉNEZ"/>
    <s v="MARTÍNEZ"/>
    <s v="maria.jimenez@alum.unirioja.es"/>
    <s v="2019-20"/>
    <x v="0"/>
    <s v="2019-20"/>
    <d v="2019-09-26T09:04:28"/>
  </r>
  <r>
    <x v="45"/>
    <n v="77152638"/>
    <s v="Máster Universitario en Profesorado, especialidad Economía"/>
    <n v="77152638"/>
    <s v="LORENA"/>
    <s v="GONZÁLEZ"/>
    <s v="ORTEGA"/>
    <s v="lorena.gonzalezo@alum.unirioja.es"/>
    <s v="2019-20"/>
    <x v="0"/>
    <s v="2019-20"/>
    <d v="2019-09-30T01:06:40"/>
  </r>
  <r>
    <x v="45"/>
    <n v="45671326"/>
    <s v="Máster Universitario en Profesorado, especialidad Economía"/>
    <n v="45671326"/>
    <s v="BEATRIZ"/>
    <s v="MARTÍN"/>
    <s v="GONZÁLEZ"/>
    <s v="beatriz.marting@alum.unirioja.es"/>
    <s v="2019-20"/>
    <x v="0"/>
    <s v="2019-20"/>
    <d v="2019-09-30T01:09:22"/>
  </r>
  <r>
    <x v="45"/>
    <n v="18599312"/>
    <s v="Máster Universitario en Profesorado, especialidad Economía"/>
    <n v="18599312"/>
    <s v="LEIRE"/>
    <s v="BARROSO"/>
    <s v="MARTÍN"/>
    <s v="leire.barroso@alum.unirioja.es"/>
    <s v="2019-20"/>
    <x v="0"/>
    <s v="2019-20"/>
    <d v="2019-10-01T01:12:06"/>
  </r>
  <r>
    <x v="46"/>
    <n v="16617922"/>
    <s v="Máster Universitario de Profesorado, especialidad Física y Química"/>
    <n v="16617922"/>
    <s v="RAQUEL"/>
    <s v="OLIVÁN"/>
    <s v="ESTEBAN"/>
    <s v="raquel.olivan@alum.unirioja.es"/>
    <s v="2018-19"/>
    <x v="0"/>
    <s v="2019-20"/>
    <d v="2019-07-24T01:48:49"/>
  </r>
  <r>
    <x v="46"/>
    <n v="16100836"/>
    <s v="Máster Universitario de Profesorado, especialidad Física y Química"/>
    <n v="16100836"/>
    <s v="ZURIÑE"/>
    <s v="DEL BOSQUE"/>
    <s v="ARRIZABALAGA"/>
    <s v="zurine.del-bosque@alum.unirioja.es"/>
    <s v="2019-20"/>
    <x v="0"/>
    <s v="2019-20"/>
    <d v="2019-07-15T11:42:07"/>
  </r>
  <r>
    <x v="46"/>
    <n v="16563258"/>
    <s v="Máster Universitario de Profesorado, especialidad Física y Química"/>
    <n v="16563258"/>
    <s v="DIEGO"/>
    <s v="LÓPEZ"/>
    <s v="LLARÍA"/>
    <s v="diego.lopezll@alum.unirioja.es"/>
    <s v="2019-20"/>
    <x v="0"/>
    <s v="2019-20"/>
    <d v="2019-07-17T12:50:27"/>
  </r>
  <r>
    <x v="46"/>
    <n v="16600664"/>
    <s v="Máster Universitario de Profesorado, especialidad Física y Química"/>
    <n v="16600664"/>
    <s v="VANESA"/>
    <s v="ESQUIÚ"/>
    <s v="PÉREZ"/>
    <s v="vanesa.esquiu@alum.unirioja.es"/>
    <s v="2019-20"/>
    <x v="1"/>
    <s v="2019-20"/>
    <d v="2019-07-08T02:01:05"/>
  </r>
  <r>
    <x v="46"/>
    <n v="16631220"/>
    <s v="Máster Universitario de Profesorado, especialidad Física y Química"/>
    <n v="16631220"/>
    <s v="JESÚS ÁLVARO"/>
    <s v="IREGUI"/>
    <s v="GÓMEZ"/>
    <s v="jesus-alvaro.gomez@alum.unirioja.es"/>
    <s v="2019-20"/>
    <x v="0"/>
    <s v="2019-20"/>
    <d v="2019-07-08T06:44:56"/>
  </r>
  <r>
    <x v="46"/>
    <n v="16636447"/>
    <s v="Máster Universitario de Profesorado, especialidad Física y Química"/>
    <n v="16636447"/>
    <s v="MIGUEL"/>
    <s v="GAJATE"/>
    <s v="SANTAMARÍA"/>
    <s v="miguel.gajate@alum.unirioja.es"/>
    <s v="2019-20"/>
    <x v="0"/>
    <s v="2019-20"/>
    <d v="2019-07-08T09:49:36"/>
  </r>
  <r>
    <x v="46"/>
    <n v="18088144"/>
    <s v="Máster Universitario de Profesorado, especialidad Física y Química"/>
    <n v="18088144"/>
    <s v="NUHA"/>
    <s v="MUSHALE"/>
    <s v="AREF"/>
    <s v="nuha.mushale@alum.unirioja.es"/>
    <s v="2019-20"/>
    <x v="1"/>
    <s v="2019-20"/>
    <d v="2019-07-09T10:16:20"/>
  </r>
  <r>
    <x v="46"/>
    <n v="22757756"/>
    <s v="Máster Universitario de Profesorado, especialidad Física y Química"/>
    <n v="22757756"/>
    <s v="JOSU"/>
    <s v="IBAÑEZ"/>
    <s v="PÉREZ"/>
    <s v="josu.ibanez@alum.unirioja.es"/>
    <s v="2019-20"/>
    <x v="0"/>
    <s v="2019-20"/>
    <d v="2019-07-12T10:37:15"/>
  </r>
  <r>
    <x v="46"/>
    <n v="45951959"/>
    <s v="Máster Universitario de Profesorado, especialidad Física y Química"/>
    <n v="45951959"/>
    <s v="ANDONI"/>
    <s v="IBARRECHE"/>
    <s v="VICENTE"/>
    <s v="andoni.ibarreche@alum.unirioja.es"/>
    <s v="2019-20"/>
    <x v="0"/>
    <s v="2019-20"/>
    <d v="2019-07-21T06:09:26"/>
  </r>
  <r>
    <x v="46"/>
    <n v="47168662"/>
    <s v="Máster Universitario de Profesorado, especialidad Física y Química"/>
    <n v="47168662"/>
    <s v="PAULA"/>
    <s v="GÓMEZ"/>
    <s v="VILLAESCUSA"/>
    <s v="paula.gomezv@alum.unirioja.es"/>
    <s v="2019-20"/>
    <x v="0"/>
    <s v="2019-20"/>
    <d v="2019-07-08T12:33:02"/>
  </r>
  <r>
    <x v="46"/>
    <n v="72796280"/>
    <s v="Máster Universitario de Profesorado, especialidad Física y Química"/>
    <n v="72796280"/>
    <s v="SARA"/>
    <s v="FERNANDEZ"/>
    <s v="LANDAZURI"/>
    <s v="sara.fernandezla@alum.unirioja.es"/>
    <s v="2019-20"/>
    <x v="0"/>
    <s v="2019-20"/>
    <d v="2019-07-10T04:23:04"/>
  </r>
  <r>
    <x v="46"/>
    <n v="72754237"/>
    <s v="Máster Universitario de Profesorado, especialidad Física y Química"/>
    <n v="72754237"/>
    <s v="EDUARDO"/>
    <s v="SAENZ DE URTURI"/>
    <s v="ANTÓN"/>
    <s v="eduardo.saenz-deurturi@alum.unirioja.es"/>
    <s v="2019-20"/>
    <x v="0"/>
    <s v="2019-20"/>
    <d v="2019-07-16T06:30:15"/>
  </r>
  <r>
    <x v="46"/>
    <n v="45895070"/>
    <s v="Máster Universitario de Profesorado, especialidad Física y Química"/>
    <n v="45895070"/>
    <s v="JON ANDONI"/>
    <s v="APELLANIZ"/>
    <s v="OJANGUREN"/>
    <s v="jon-andoni.apellaniz@alum.unirioja.es"/>
    <s v="2019-20"/>
    <x v="0"/>
    <s v="2019-20"/>
    <d v="2019-07-30T06:16:49"/>
  </r>
  <r>
    <x v="46"/>
    <n v="78758911"/>
    <s v="Máster Universitario de Profesorado, especialidad Física y Química"/>
    <n v="78758911"/>
    <s v="NATALIA"/>
    <s v="MIGUIRDICHIAN"/>
    <s v="AZAGRA"/>
    <s v="natalia.miguirdichian@alum.unirioja.es"/>
    <s v="2019-20"/>
    <x v="0"/>
    <s v="2019-20"/>
    <d v="2019-07-26T11:58:39"/>
  </r>
  <r>
    <x v="46"/>
    <n v="72818190"/>
    <s v="Máster Universitario de Profesorado, especialidad Física y Química"/>
    <n v="72818190"/>
    <s v="AMAIA"/>
    <s v="FERNÁNDEZ"/>
    <s v="BANDRÉS"/>
    <s v="amaia.fernandezb@alum.unirioja.es"/>
    <s v="2019-20"/>
    <x v="0"/>
    <s v="2019-20"/>
    <d v="2019-07-26T04:36:06"/>
  </r>
  <r>
    <x v="46"/>
    <n v="16603034"/>
    <s v="Máster Universitario de Profesorado, especialidad Física y Química"/>
    <n v="16603034"/>
    <s v="ANA"/>
    <s v="FERNÁNDEZ"/>
    <s v="PESO"/>
    <s v="ana.fernandezp@alum.unirioja.es"/>
    <s v="2019-20"/>
    <x v="0"/>
    <s v="2019-20"/>
    <d v="2019-07-29T01:30:23"/>
  </r>
  <r>
    <x v="46"/>
    <n v="16630827"/>
    <s v="Máster Universitario de Profesorado, especialidad Física y Química"/>
    <n v="16630827"/>
    <s v="RAQUEL"/>
    <s v="HIDALGO"/>
    <s v="SANZ"/>
    <s v="raquel.hidalgo@alum.unirioja.es"/>
    <s v="2019-20"/>
    <x v="0"/>
    <s v="2019-20"/>
    <d v="2019-07-26T11:24:07"/>
  </r>
  <r>
    <x v="46"/>
    <n v="78948751"/>
    <s v="Máster Universitario de Profesorado, especialidad Física y Química"/>
    <n v="78948751"/>
    <s v="MARKO ALEXIS"/>
    <s v="ZABALA"/>
    <s v="OLABARRIETA"/>
    <s v="marko-alexis.zabala@alum.unirioja.es"/>
    <s v="2019-20"/>
    <x v="0"/>
    <s v="2019-20"/>
    <d v="2019-08-28T06:51:54"/>
  </r>
  <r>
    <x v="46"/>
    <n v="16616491"/>
    <s v="Máster Universitario de Profesorado, especialidad Física y Química"/>
    <n v="16616491"/>
    <s v="ISMAEL"/>
    <s v="COMPAÑON"/>
    <s v="PÉREZ"/>
    <s v="ismael.companon@alum.unirioja.es"/>
    <s v="2019-20"/>
    <x v="0"/>
    <s v="2019-20"/>
    <d v="2019-09-20T10:20:43"/>
  </r>
  <r>
    <x v="46"/>
    <n v="16626156"/>
    <s v="Máster Universitario de Profesorado, especialidad Física y Química"/>
    <n v="16626156"/>
    <s v="BEATRIZ"/>
    <s v="SAMPEDRO"/>
    <s v="CASIS"/>
    <s v="beatriz.sampedro@alum.unirioja.es"/>
    <s v="2019-20"/>
    <x v="0"/>
    <s v="2019-20"/>
    <d v="2019-09-18T06:12:13"/>
  </r>
  <r>
    <x v="46"/>
    <n v="16636929"/>
    <s v="Máster Universitario de Profesorado, especialidad Física y Química"/>
    <n v="16636929"/>
    <s v="MARIO"/>
    <s v="URBINA"/>
    <s v="DOMINGO"/>
    <s v="mario.urbina@alum.unirioja.es"/>
    <s v="2019-20"/>
    <x v="0"/>
    <s v="2019-20"/>
    <d v="2019-09-19T01:30:36"/>
  </r>
  <r>
    <x v="46"/>
    <n v="72895067"/>
    <s v="Máster Universitario de Profesorado, especialidad Física y Química"/>
    <n v="72895067"/>
    <s v="CARLOS"/>
    <s v="SANZ"/>
    <s v="MARTÍN"/>
    <s v="carlos.sanzm@alum.unirioja.es"/>
    <s v="2019-20"/>
    <x v="0"/>
    <s v="2019-20"/>
    <d v="2019-09-16T11:39:07"/>
  </r>
  <r>
    <x v="46"/>
    <n v="16636702"/>
    <s v="Máster Universitario de Profesorado, especialidad Física y Química"/>
    <n v="16636702"/>
    <s v="JAVIER"/>
    <s v="GONZÁLEZ"/>
    <s v="BUENO"/>
    <s v="javier.gonzalezb@alum.unirioja.es"/>
    <s v="2019-20"/>
    <x v="0"/>
    <s v="2019-20"/>
    <d v="2019-09-26T03:15:44"/>
  </r>
  <r>
    <x v="47"/>
    <n v="16618744"/>
    <s v="Máster Universitario de Profesorado, especialidad Geografía e Historia"/>
    <n v="16618744"/>
    <s v="TAMARA"/>
    <s v="ORODEA"/>
    <s v="SOTO"/>
    <s v="tamara.orodea@alum.unirioja.es"/>
    <s v="2017-18"/>
    <x v="0"/>
    <s v="2019-20"/>
    <d v="2019-09-13T03:17:03"/>
  </r>
  <r>
    <x v="47"/>
    <n v="16618810"/>
    <s v="Máster Universitario de Profesorado, especialidad Geografía e Historia"/>
    <n v="16618810"/>
    <s v="MARIO"/>
    <s v="PARDO"/>
    <s v="ARELLANO"/>
    <s v="mario.pardo@alum.unirioja.es"/>
    <s v="2017-18"/>
    <x v="0"/>
    <s v="2019-20"/>
    <d v="2019-09-27T02:12:56"/>
  </r>
  <r>
    <x v="47"/>
    <n v="16618440"/>
    <s v="Máster Universitario de Profesorado, especialidad Geografía e Historia"/>
    <n v="16618440"/>
    <s v="PAULA"/>
    <s v="MARÍN"/>
    <s v="MACÍAS"/>
    <s v="paula.marinm@alum.unirioja.es"/>
    <s v="2018-19"/>
    <x v="0"/>
    <s v="2019-20"/>
    <d v="2019-09-17T05:04:16"/>
  </r>
  <r>
    <x v="47"/>
    <n v="16569313"/>
    <s v="Máster Universitario de Profesorado, especialidad Geografía e Historia"/>
    <n v="16569313"/>
    <s v="PABLO JESÚS"/>
    <s v="UYARRA"/>
    <s v="ROMÁN"/>
    <s v="pablo.uyarra@alum.unirioja.es"/>
    <s v="2019-20"/>
    <x v="0"/>
    <s v="2019-20"/>
    <d v="2019-07-16T09:11:40"/>
  </r>
  <r>
    <x v="47"/>
    <n v="16570289"/>
    <s v="Máster Universitario de Profesorado, especialidad Geografía e Historia"/>
    <n v="16570289"/>
    <s v="ANDRÉS"/>
    <s v="CIORDIA"/>
    <s v="CALVO"/>
    <s v="andres.ciordia@alum.unirioja.es"/>
    <s v="2019-20"/>
    <x v="0"/>
    <s v="2019-20"/>
    <d v="2019-07-10T11:27:29"/>
  </r>
  <r>
    <x v="47"/>
    <n v="16601904"/>
    <s v="Máster Universitario de Profesorado, especialidad Geografía e Historia"/>
    <n v="16601904"/>
    <s v="JUAN CARLOS"/>
    <s v="GALLARDO"/>
    <s v="ARMAS"/>
    <s v="juan-carlos.gallardo@alum.unirioja.es"/>
    <s v="2019-20"/>
    <x v="0"/>
    <s v="2019-20"/>
    <d v="2019-07-08T08:29:31"/>
  </r>
  <r>
    <x v="47"/>
    <n v="16618089"/>
    <s v="Máster Universitario de Profesorado, especialidad Geografía e Historia"/>
    <n v="16618089"/>
    <s v="DAVID"/>
    <s v="FRÍAS"/>
    <s v="ANZUOLA"/>
    <s v="david.frias@alum.unirioja.es"/>
    <s v="2019-20"/>
    <x v="0"/>
    <s v="2019-20"/>
    <d v="2019-07-19T05:35:43"/>
  </r>
  <r>
    <x v="47"/>
    <n v="16636936"/>
    <s v="Máster Universitario de Profesorado, especialidad Geografía e Historia"/>
    <n v="16636936"/>
    <s v="ANDREA"/>
    <s v="DÍAZ DE CERIO"/>
    <s v="MENDOZA"/>
    <s v="andrea.diazdecerio@alum.unirioja.es"/>
    <s v="2019-20"/>
    <x v="0"/>
    <s v="2019-20"/>
    <d v="2019-07-16T04:38:54"/>
  </r>
  <r>
    <x v="47"/>
    <n v="16640191"/>
    <s v="Máster Universitario de Profesorado, especialidad Geografía e Historia"/>
    <n v="16640191"/>
    <s v="ALBA"/>
    <s v="FRASQUET"/>
    <s v="ÁLVAREZ"/>
    <s v="alba.frasquet@alum.unirioja.es"/>
    <s v="2019-20"/>
    <x v="0"/>
    <s v="2019-20"/>
    <d v="2019-07-08T05:40:31"/>
  </r>
  <r>
    <x v="47"/>
    <n v="16643145"/>
    <s v="Máster Universitario de Profesorado, especialidad Geografía e Historia"/>
    <n v="16643145"/>
    <s v="RAÚL"/>
    <s v="ZORZANO"/>
    <s v="GARCÍA"/>
    <s v="raul.zorzano@alum.unirioja.es"/>
    <s v="2019-20"/>
    <x v="0"/>
    <s v="2019-20"/>
    <d v="2019-07-08T03:08:55"/>
  </r>
  <r>
    <x v="47"/>
    <n v="17499062"/>
    <s v="Máster Universitario de Profesorado, especialidad Geografía e Historia"/>
    <n v="17499062"/>
    <s v="MALENA"/>
    <s v="TRICIO"/>
    <s v="MUÑOZ"/>
    <s v="malena.tricio@alum.unirioja.es"/>
    <s v="2019-20"/>
    <x v="0"/>
    <s v="2019-20"/>
    <d v="2019-07-19T01:19:37"/>
  </r>
  <r>
    <x v="47"/>
    <n v="18075202"/>
    <s v="Máster Universitario de Profesorado, especialidad Geografía e Historia"/>
    <n v="18075202"/>
    <s v="ALBA"/>
    <s v="CASTILLO"/>
    <s v="PÉREZ"/>
    <s v="alba.castillo@alum.unirioja.es"/>
    <s v="2019-20"/>
    <x v="0"/>
    <s v="2019-20"/>
    <d v="2019-07-13T10:08:20"/>
  </r>
  <r>
    <x v="47"/>
    <n v="18085797"/>
    <s v="Máster Universitario de Profesorado, especialidad Geografía e Historia"/>
    <n v="18085797"/>
    <s v="ALFREDO"/>
    <s v="SÁENZ"/>
    <s v="BOZALONGO"/>
    <s v="alfredo.saenz@alum.unirioja.es"/>
    <s v="2019-20"/>
    <x v="0"/>
    <s v="2019-20"/>
    <d v="2019-07-13T04:05:12"/>
  </r>
  <r>
    <x v="47"/>
    <n v="72799701"/>
    <s v="Máster Universitario de Profesorado, especialidad Geografía e Historia"/>
    <n v="72799701"/>
    <s v="ADRIÁN"/>
    <s v="JIMÉNEZ"/>
    <s v="CRESPO"/>
    <s v="adrian.jimenezc@alum.unirioja.es"/>
    <s v="2019-20"/>
    <x v="0"/>
    <s v="2019-20"/>
    <d v="2019-07-16T08:04:12"/>
  </r>
  <r>
    <x v="47"/>
    <n v="72826380"/>
    <s v="Máster Universitario de Profesorado, especialidad Geografía e Historia"/>
    <n v="72826380"/>
    <s v="UNAI"/>
    <s v="LOPEZ DE MUNAIN"/>
    <s v="MARIN"/>
    <s v="unai.lopez-demunain@alum.unirioja.es"/>
    <s v="2019-20"/>
    <x v="0"/>
    <s v="2019-20"/>
    <d v="2019-07-17T09:14:28"/>
  </r>
  <r>
    <x v="47"/>
    <n v="72847553"/>
    <s v="Máster Universitario de Profesorado, especialidad Geografía e Historia"/>
    <n v="72847553"/>
    <s v="KARLA"/>
    <s v="FRANCISCO"/>
    <s v="SAEZ"/>
    <s v="karla.francisco@alum.unirioja.es"/>
    <s v="2019-20"/>
    <x v="0"/>
    <s v="2019-20"/>
    <d v="2019-07-21T06:01:22"/>
  </r>
  <r>
    <x v="47"/>
    <n v="72849507"/>
    <s v="Máster Universitario de Profesorado, especialidad Geografía e Historia"/>
    <n v="72849507"/>
    <s v="CELIA"/>
    <s v="BLANCO"/>
    <s v="ARRIBAS"/>
    <s v="celia.blanco@alum.unirioja.es"/>
    <s v="2019-20"/>
    <x v="0"/>
    <s v="2019-20"/>
    <d v="2019-07-11T04:34:31"/>
  </r>
  <r>
    <x v="47"/>
    <n v="73128263"/>
    <s v="Máster Universitario de Profesorado, especialidad Geografía e Historia"/>
    <n v="73128263"/>
    <s v="JAIONE"/>
    <s v="BASSACHS"/>
    <s v="FERNANDINO"/>
    <s v="jaione.bassachs@alum.unirioja.es"/>
    <s v="2019-20"/>
    <x v="0"/>
    <s v="2019-20"/>
    <d v="2019-07-22T02:23:48"/>
  </r>
  <r>
    <x v="47"/>
    <n v="16627858"/>
    <s v="Máster Universitario de Profesorado, especialidad Geografía e Historia"/>
    <n v="16627858"/>
    <s v="JULEN"/>
    <s v="BERMÚDEZ"/>
    <s v="SARASOLA"/>
    <s v="julen.bermudez@alum.unirioja.es"/>
    <s v="2019-20"/>
    <x v="0"/>
    <s v="2019-20"/>
    <d v="2019-07-26T11:16:39"/>
  </r>
  <r>
    <x v="47"/>
    <n v="72835205"/>
    <s v="Máster Universitario de Profesorado, especialidad Geografía e Historia"/>
    <n v="72835205"/>
    <s v="MARIA ESTER"/>
    <s v="RIDRUEJO"/>
    <s v="PÉREZ"/>
    <s v="maria-ester.ridruejo@alum.unirioja.es"/>
    <s v="2019-20"/>
    <x v="0"/>
    <s v="2019-20"/>
    <d v="2019-07-26T10:58:21"/>
  </r>
  <r>
    <x v="47"/>
    <n v="18074473"/>
    <s v="Máster Universitario de Profesorado, especialidad Geografía e Historia"/>
    <n v="18074473"/>
    <s v="TATIANA"/>
    <s v="GONZÁLEZ"/>
    <s v="RUIZ"/>
    <s v="tatiana.gonzalez@alum.unirioja.es"/>
    <s v="2019-20"/>
    <x v="0"/>
    <s v="2019-20"/>
    <d v="2019-07-26T09:27:40"/>
  </r>
  <r>
    <x v="47"/>
    <n v="16642480"/>
    <s v="Máster Universitario de Profesorado, especialidad Geografía e Historia"/>
    <n v="16642480"/>
    <s v="CARLA"/>
    <s v="MEDEL"/>
    <s v="ESCOBÉS"/>
    <s v="carla.medel@alum.unirioja.es"/>
    <s v="2019-20"/>
    <x v="0"/>
    <s v="2019-20"/>
    <d v="2019-07-27T10:45:00"/>
  </r>
  <r>
    <x v="47"/>
    <n v="53865449"/>
    <s v="Máster Universitario de Profesorado, especialidad Geografía e Historia"/>
    <n v="53865449"/>
    <s v="BLANCA"/>
    <s v="BRUTAU I"/>
    <s v="CARRERAS"/>
    <s v="blanca.brutau@alum.unirioja.es"/>
    <s v="2019-20"/>
    <x v="0"/>
    <s v="2019-20"/>
    <d v="2019-07-26T12:01:38"/>
  </r>
  <r>
    <x v="47"/>
    <n v="16628524"/>
    <s v="Máster Universitario de Profesorado, especialidad Geografía e Historia"/>
    <n v="16628524"/>
    <s v="ARIADNA"/>
    <s v="MARTÍNEZ"/>
    <s v="BENITO"/>
    <s v="ariadna.martinez@alum.unirioja.es"/>
    <s v="2019-20"/>
    <x v="0"/>
    <s v="2019-20"/>
    <d v="2019-10-03T05:29:01"/>
  </r>
  <r>
    <x v="47"/>
    <n v="47070462"/>
    <s v="Máster Universitario de Profesorado, especialidad Geografía e Historia"/>
    <n v="47070462"/>
    <s v="MARÍA JOSÉ"/>
    <s v="APARICIO"/>
    <s v="ORTEGA"/>
    <s v="maria-jose.aparicioo@alum.unirioja.es"/>
    <s v="2019-20"/>
    <x v="0"/>
    <s v="2019-20"/>
    <d v="2019-09-26T12:55:22"/>
  </r>
  <r>
    <x v="47"/>
    <n v="72805297"/>
    <s v="Máster Universitario de Profesorado, especialidad Geografía e Historia"/>
    <n v="72805297"/>
    <s v="IRANTZU"/>
    <s v="ZUGARRONDO"/>
    <s v="YÁNIZ"/>
    <s v="irantzu.zugarrondo@alum.unirioja.es"/>
    <s v="2019-20"/>
    <x v="0"/>
    <s v="2019-20"/>
    <d v="2019-09-30T01:26:48"/>
  </r>
  <r>
    <x v="47"/>
    <n v="16598946"/>
    <s v="Máster Universitario de Profesorado, especialidad Geografía e Historia"/>
    <n v="16598946"/>
    <s v="CRISTINA"/>
    <s v="PÉREZ"/>
    <s v="CADARSO"/>
    <s v="cristina.perezc@alum.unirioja.es"/>
    <s v="2019-20"/>
    <x v="0"/>
    <s v="2019-20"/>
    <d v="2019-10-02T12:56:35"/>
  </r>
  <r>
    <x v="47"/>
    <n v="73457283"/>
    <s v="Máster Universitario de Profesorado, especialidad Geografía e Historia"/>
    <n v="73457283"/>
    <s v="IRATI"/>
    <s v="AGIRRE"/>
    <s v="ERICE"/>
    <s v="irati.agirre@alum.unirioja.es"/>
    <s v="2019-20"/>
    <x v="0"/>
    <s v="2019-20"/>
    <d v="2019-10-04T09:33:51"/>
  </r>
  <r>
    <x v="48"/>
    <n v="72101098"/>
    <s v="Máster Universitario de Profesorado, especialidad Inglés"/>
    <n v="72101098"/>
    <s v="JAVIER"/>
    <s v="FRANCO"/>
    <s v="LÓPEZ"/>
    <s v="javier.franco@alum.unirioja.es"/>
    <s v="2017-18"/>
    <x v="0"/>
    <s v="2019-20"/>
    <d v="2019-09-13T08:16:54"/>
  </r>
  <r>
    <x v="48"/>
    <n v="70257646"/>
    <s v="Máster Universitario de Profesorado, especialidad Inglés"/>
    <n v="70257646"/>
    <s v="NÉSTOR"/>
    <s v="CALLE"/>
    <s v="CALLE"/>
    <s v="nestor.calle@alum.unirioja.es"/>
    <s v="2018-19"/>
    <x v="0"/>
    <s v="2019-20"/>
    <d v="2019-07-24T12:39:17"/>
  </r>
  <r>
    <x v="48"/>
    <n v="16638431"/>
    <s v="Máster Universitario de Profesorado, especialidad Inglés"/>
    <n v="16638431"/>
    <s v="PAULA"/>
    <s v="ESTEBAN"/>
    <s v="VIANA"/>
    <s v="paula.esteban@alum.unirioja.es"/>
    <s v="2018-19"/>
    <x v="0"/>
    <s v="2019-20"/>
    <d v="2019-07-24T09:45:58"/>
  </r>
  <r>
    <x v="48"/>
    <n v="16086512"/>
    <s v="Máster Universitario de Profesorado, especialidad Inglés"/>
    <n v="16086512"/>
    <s v="PATRICIA"/>
    <s v="PAREDES"/>
    <s v="ORTIZ"/>
    <s v="patricia.paredes@alum.unirioja.es"/>
    <s v="2019-20"/>
    <x v="0"/>
    <s v="2019-20"/>
    <d v="2019-07-08T12:46:16"/>
  </r>
  <r>
    <x v="48"/>
    <n v="16626677"/>
    <s v="Máster Universitario de Profesorado, especialidad Inglés"/>
    <n v="16626677"/>
    <s v="ALEXANDRA"/>
    <s v="MARTÍN"/>
    <s v="HERNÁNDEZ"/>
    <s v="alexandra.martin@alum.unirioja.es"/>
    <s v="2019-20"/>
    <x v="0"/>
    <s v="2019-20"/>
    <d v="2019-07-20T01:22:37"/>
  </r>
  <r>
    <x v="48"/>
    <n v="16627564"/>
    <s v="Máster Universitario de Profesorado, especialidad Inglés"/>
    <n v="16627564"/>
    <s v="MARÍA DANIELA"/>
    <s v="CIFONE"/>
    <s v="PONTE"/>
    <s v="m-daniela.cifone@unirioja.es"/>
    <s v="2019-20"/>
    <x v="0"/>
    <s v="2019-20"/>
    <d v="2019-07-18T08:03:45"/>
  </r>
  <r>
    <x v="48"/>
    <n v="16813352"/>
    <s v="Máster Universitario de Profesorado, especialidad Inglés"/>
    <n v="16813352"/>
    <s v="PAOLA"/>
    <s v="GALÁN"/>
    <s v="AGUADO"/>
    <s v="paola.galan@alum.unirioja.es"/>
    <s v="2019-20"/>
    <x v="0"/>
    <s v="2019-20"/>
    <d v="2019-07-09T06:02:31"/>
  </r>
  <r>
    <x v="48"/>
    <n v="17496221"/>
    <s v="Máster Universitario de Profesorado, especialidad Inglés"/>
    <n v="17496221"/>
    <s v="YAIZA"/>
    <s v="MONTES"/>
    <s v="IBÁÑEZ"/>
    <s v="yaiza.montes@alum.unirioja.es"/>
    <s v="2019-20"/>
    <x v="0"/>
    <s v="2019-20"/>
    <d v="2019-07-16T08:38:55"/>
  </r>
  <r>
    <x v="48"/>
    <n v="18080741"/>
    <s v="Máster Universitario de Profesorado, especialidad Inglés"/>
    <n v="18080741"/>
    <s v="TERESA"/>
    <s v="RIVADA"/>
    <s v="PÉREZ"/>
    <s v="teresa.rivada@alum.unirioja.es"/>
    <s v="2019-20"/>
    <x v="0"/>
    <s v="2019-20"/>
    <d v="2019-07-22T01:18:01"/>
  </r>
  <r>
    <x v="48"/>
    <n v="21045573"/>
    <s v="Máster Universitario de Profesorado, especialidad Inglés"/>
    <n v="21045573"/>
    <s v="MARTA"/>
    <s v="MARTINEZ"/>
    <s v="GRANDEZ"/>
    <s v="marta.martinezgr@alum.unirioja.es"/>
    <s v="2019-20"/>
    <x v="0"/>
    <s v="2019-20"/>
    <d v="2019-07-12T02:03:19"/>
  </r>
  <r>
    <x v="48"/>
    <n v="58006912"/>
    <s v="Máster Universitario de Profesorado, especialidad Inglés"/>
    <n v="58006912"/>
    <s v="ADRIANA"/>
    <s v="MAUD"/>
    <s v="MESANZA"/>
    <s v="adriana.maud@alum.unirioja.es"/>
    <s v="2019-20"/>
    <x v="0"/>
    <s v="2019-20"/>
    <d v="2019-07-15T01:02:11"/>
  </r>
  <r>
    <x v="48"/>
    <n v="72753611"/>
    <s v="Máster Universitario de Profesorado, especialidad Inglés"/>
    <n v="72753611"/>
    <s v="MIKEL"/>
    <s v="DIAZ DE GREÑU"/>
    <s v="MARCOS"/>
    <s v="mikel.diaz-degrenu@alum.unirioja.es"/>
    <s v="2019-20"/>
    <x v="0"/>
    <s v="2019-20"/>
    <d v="2019-07-08T11:14:32"/>
  </r>
  <r>
    <x v="48"/>
    <n v="72851986"/>
    <s v="Máster Universitario de Profesorado, especialidad Inglés"/>
    <n v="72851986"/>
    <s v="SANDRA"/>
    <s v="VILLAESCUSA"/>
    <s v="DE DIEGO"/>
    <s v="sandra.villaescusa@alum.unirioja.es"/>
    <s v="2019-20"/>
    <x v="0"/>
    <s v="2019-20"/>
    <d v="2019-07-15T10:12:44"/>
  </r>
  <r>
    <x v="48"/>
    <n v="78892898"/>
    <s v="Máster Universitario de Profesorado, especialidad Inglés"/>
    <n v="78892898"/>
    <s v="RAMÓN"/>
    <s v="LASSO DE LA VEGA"/>
    <s v="HUERGA"/>
    <s v="ramon.lasso-delavega@alum.unirioja.es"/>
    <s v="2019-20"/>
    <x v="0"/>
    <s v="2019-20"/>
    <d v="2019-07-09T02:57:18"/>
  </r>
  <r>
    <x v="48"/>
    <n v="79176638"/>
    <s v="Máster Universitario de Profesorado, especialidad Inglés"/>
    <n v="79176638"/>
    <s v="JON"/>
    <s v="ARISTONDO"/>
    <s v="GÓMEZ"/>
    <s v="jon.aristondo@alum.unirioja.es"/>
    <s v="2019-20"/>
    <x v="0"/>
    <s v="2019-20"/>
    <d v="2019-07-17T06:23:54"/>
  </r>
  <r>
    <x v="48"/>
    <s v="X3600097"/>
    <s v="Máster Universitario de Profesorado, especialidad Inglés"/>
    <s v="X3600097"/>
    <s v="ANDREA"/>
    <s v="DORMAN"/>
    <s v="-"/>
    <s v="andrea.dorman@alum.unirioja.es"/>
    <s v="2019-20"/>
    <x v="0"/>
    <s v="2019-20"/>
    <d v="2019-07-11T11:45:59"/>
  </r>
  <r>
    <x v="48"/>
    <s v="X5387828"/>
    <s v="Máster Universitario de Profesorado, especialidad Inglés"/>
    <s v="X5387828"/>
    <s v="BIANCA"/>
    <s v="CAMPEAN"/>
    <s v="_"/>
    <s v="bianca.campean@alum.unirioja.es"/>
    <s v="2019-20"/>
    <x v="0"/>
    <s v="2019-20"/>
    <d v="2019-07-15T11:38:40"/>
  </r>
  <r>
    <x v="48"/>
    <s v="X5818344"/>
    <s v="Máster Universitario de Profesorado, especialidad Inglés"/>
    <s v="X5818344"/>
    <s v="IOANA-GEORGIA"/>
    <s v="ROSCA"/>
    <m/>
    <s v="ioana-georgia.rosca@alum.unirioja.es"/>
    <s v="2019-20"/>
    <x v="0"/>
    <s v="2019-20"/>
    <d v="2019-07-29T03:02:17"/>
  </r>
  <r>
    <x v="48"/>
    <s v="Y0109269"/>
    <s v="Máster Universitario de Profesorado, especialidad Inglés"/>
    <s v="Y0109269"/>
    <s v="LIVIANA STEFANA"/>
    <s v="BUCURESTEANU"/>
    <s v="BUCURESTEANU"/>
    <s v="liviana.bucuresteanu@alum.unirioja.es"/>
    <s v="2019-20"/>
    <x v="1"/>
    <s v="2019-20"/>
    <d v="2019-09-02T02:08:11"/>
  </r>
  <r>
    <x v="48"/>
    <n v="78761594"/>
    <s v="Máster Universitario de Profesorado, especialidad Inglés"/>
    <n v="78761594"/>
    <s v="LEIRE"/>
    <s v="PÉREZ"/>
    <s v="GORRICHO"/>
    <s v="leire.perez@alum.unirioja.es"/>
    <s v="2019-20"/>
    <x v="0"/>
    <s v="2019-20"/>
    <d v="2019-08-28T04:10:02"/>
  </r>
  <r>
    <x v="48"/>
    <n v="16620030"/>
    <s v="Máster Universitario de Profesorado, especialidad Inglés"/>
    <n v="16620030"/>
    <s v="SILVIA"/>
    <s v="RÍOS DEL"/>
    <s v="PUENTE"/>
    <s v="silvia.rios-del@alum.unirioja.es"/>
    <s v="2019-20"/>
    <x v="0"/>
    <s v="2019-20"/>
    <d v="2019-09-16T12:27:19"/>
  </r>
  <r>
    <x v="48"/>
    <n v="72798392"/>
    <s v="Máster Universitario de Profesorado, especialidad Inglés"/>
    <n v="72798392"/>
    <s v="LUCÍA"/>
    <s v="GARCÍA"/>
    <s v="MONTEJO"/>
    <s v="lucia.garciam@alum.unirioja.es"/>
    <s v="2019-20"/>
    <x v="0"/>
    <s v="2019-20"/>
    <d v="2019-09-19T11:49:28"/>
  </r>
  <r>
    <x v="48"/>
    <n v="72830702"/>
    <s v="Máster Universitario de Profesorado, especialidad Inglés"/>
    <n v="72830702"/>
    <s v="JUDITH"/>
    <s v="MOYA"/>
    <s v="SOTA"/>
    <s v="judith.moya@alum.unirioja.es"/>
    <s v="2019-20"/>
    <x v="0"/>
    <s v="2019-20"/>
    <d v="2019-09-26T11:53:09"/>
  </r>
  <r>
    <x v="48"/>
    <n v="50175728"/>
    <s v="Máster Universitario de Profesorado, especialidad Inglés"/>
    <n v="50175728"/>
    <s v="MARÍA TERESA"/>
    <s v="MARTÍN"/>
    <s v="MARTÍN"/>
    <s v="maria-teresa.martin@alum.unirioja.es"/>
    <s v="2019-20"/>
    <x v="0"/>
    <s v="2019-20"/>
    <d v="2019-10-09T04:57:54"/>
  </r>
  <r>
    <x v="49"/>
    <n v="47391909"/>
    <s v="Máster Universitario de Profesorado, especialidad Lengua Castellana y Liter"/>
    <n v="47391909"/>
    <s v="MARIA GUADALUPE"/>
    <s v="GARCIA"/>
    <s v="MORENO"/>
    <s v="maria-guadalupe.garcia@alum.unirioja.es"/>
    <s v="2018-19"/>
    <x v="0"/>
    <s v="2019-20"/>
    <d v="2019-07-25T02:42:09"/>
  </r>
  <r>
    <x v="49"/>
    <n v="16623880"/>
    <s v="Máster Universitario de Profesorado, especialidad Lengua Castellana y Liter"/>
    <n v="16623880"/>
    <s v="MÍRIAM"/>
    <s v="LETE"/>
    <s v="FERNÁNDEZ"/>
    <s v="miriam.lete@alum.unirioja.es"/>
    <s v="2018-19"/>
    <x v="0"/>
    <s v="2019-20"/>
    <d v="2019-07-24T12:01:48"/>
  </r>
  <r>
    <x v="49"/>
    <n v="16548932"/>
    <s v="Máster Universitario de Profesorado, especialidad Lengua Castellana y Liter"/>
    <n v="16548932"/>
    <s v="MÓNICA MERCEDES"/>
    <s v="ARCEIZ"/>
    <s v="MARTÍNEZ"/>
    <s v="monica.arceiz@alum.unirioja.es"/>
    <s v="2019-20"/>
    <x v="0"/>
    <s v="2019-20"/>
    <d v="2019-07-09T04:38:21"/>
  </r>
  <r>
    <x v="49"/>
    <n v="16569899"/>
    <s v="Máster Universitario de Profesorado, especialidad Lengua Castellana y Liter"/>
    <n v="16569899"/>
    <s v="CARLOS"/>
    <s v="ALVAREZ"/>
    <s v="PALACIOS"/>
    <s v="carlos.alvarezp@alum.unirioja.es"/>
    <s v="2019-20"/>
    <x v="0"/>
    <s v="2019-20"/>
    <d v="2019-07-08T02:08:20"/>
  </r>
  <r>
    <x v="49"/>
    <n v="16606749"/>
    <s v="Máster Universitario de Profesorado, especialidad Lengua Castellana y Liter"/>
    <n v="16606749"/>
    <s v="ESTER"/>
    <s v="RODRÍGUEZ"/>
    <s v="BAZO"/>
    <s v="esther.rodriguezb@alum.unirioja.es"/>
    <s v="2019-20"/>
    <x v="0"/>
    <s v="2019-20"/>
    <d v="2019-07-08T12:42:58"/>
  </r>
  <r>
    <x v="49"/>
    <n v="16633626"/>
    <s v="Máster Universitario de Profesorado, especialidad Lengua Castellana y Liter"/>
    <n v="16633626"/>
    <s v="MARÍA"/>
    <s v="ALONSO"/>
    <s v="TERREROS"/>
    <s v="maria.alonso@alum.unirioja.es"/>
    <s v="2019-20"/>
    <x v="1"/>
    <s v="2019-20"/>
    <d v="2019-07-20T10:52:57"/>
  </r>
  <r>
    <x v="49"/>
    <n v="16635051"/>
    <s v="Máster Universitario de Profesorado, especialidad Lengua Castellana y Liter"/>
    <n v="16635051"/>
    <s v="CARLOS"/>
    <s v="JAIME"/>
    <s v="TAMAYO"/>
    <s v="carlos.jaime@alum.unirioja.es"/>
    <s v="2019-20"/>
    <x v="0"/>
    <s v="2019-20"/>
    <d v="2019-07-09T01:50:43"/>
  </r>
  <r>
    <x v="49"/>
    <n v="16635582"/>
    <s v="Máster Universitario de Profesorado, especialidad Lengua Castellana y Liter"/>
    <n v="16635582"/>
    <s v="MARÍA DEL CARMEN"/>
    <s v="ROURET"/>
    <s v="SÁEZ"/>
    <s v="maria-carmen.rouret@alum.unirioja.es"/>
    <s v="2019-20"/>
    <x v="0"/>
    <s v="2019-20"/>
    <d v="2019-07-15T09:30:38"/>
  </r>
  <r>
    <x v="49"/>
    <n v="16642298"/>
    <s v="Máster Universitario de Profesorado, especialidad Lengua Castellana y Liter"/>
    <n v="16642298"/>
    <s v="ÁLVARO"/>
    <s v="CLAVIJO"/>
    <s v="CORCHERO"/>
    <s v="alvaro.clavijo@alum.unirioja.es"/>
    <s v="2019-20"/>
    <x v="0"/>
    <s v="2019-20"/>
    <d v="2019-07-11T10:48:29"/>
  </r>
  <r>
    <x v="49"/>
    <n v="16642438"/>
    <s v="Máster Universitario de Profesorado, especialidad Lengua Castellana y Liter"/>
    <n v="16642438"/>
    <s v="MIRIAN"/>
    <s v="MONTES"/>
    <s v="RODRÍGUEZ"/>
    <s v="miriam.montes@alum.unirioja.es"/>
    <s v="2019-20"/>
    <x v="0"/>
    <s v="2019-20"/>
    <d v="2019-07-17T12:20:38"/>
  </r>
  <r>
    <x v="49"/>
    <n v="72798514"/>
    <s v="Máster Universitario de Profesorado, especialidad Lengua Castellana y Liter"/>
    <n v="72798514"/>
    <s v="AITANA"/>
    <s v="MATEOS"/>
    <s v="GURRUCHAGA"/>
    <s v="aitana.mateos@alum.unirioja.es"/>
    <s v="2019-20"/>
    <x v="0"/>
    <s v="2019-20"/>
    <d v="2019-07-19T10:08:53"/>
  </r>
  <r>
    <x v="49"/>
    <n v="72798638"/>
    <s v="Máster Universitario de Profesorado, especialidad Lengua Castellana y Liter"/>
    <n v="72798638"/>
    <s v="CLAUDIA"/>
    <s v="CERRAJERÍA"/>
    <s v="JIMÉNEZ"/>
    <s v="claudia.cerrajeria@alum.unirioja.es"/>
    <s v="2019-20"/>
    <x v="0"/>
    <s v="2019-20"/>
    <d v="2019-07-17T03:18:59"/>
  </r>
  <r>
    <x v="49"/>
    <n v="78758663"/>
    <s v="Máster Universitario de Profesorado, especialidad Lengua Castellana y Liter"/>
    <n v="78758663"/>
    <s v="NOEMÍ"/>
    <s v="CARBONELL"/>
    <s v="PASCUAL"/>
    <s v="noemi.carbonell@alum.unirioja.es"/>
    <s v="2019-20"/>
    <x v="0"/>
    <s v="2019-20"/>
    <d v="2019-07-15T12:50:22"/>
  </r>
  <r>
    <x v="49"/>
    <n v="78774506"/>
    <s v="Máster Universitario de Profesorado, especialidad Lengua Castellana y Liter"/>
    <n v="78774506"/>
    <s v="NAHIKARE"/>
    <s v="HUGUET"/>
    <s v="SANZ"/>
    <s v="nahikare.huguet@alum.unirioja.es"/>
    <s v="2019-20"/>
    <x v="0"/>
    <s v="2019-20"/>
    <d v="2019-07-22T03:35:58"/>
  </r>
  <r>
    <x v="49"/>
    <n v="16630414"/>
    <s v="Máster Universitario de Profesorado, especialidad Lengua Castellana y Liter"/>
    <n v="16630414"/>
    <s v="LUCÍA ROSARIO"/>
    <s v="CERVANTES"/>
    <s v="MARRODÁN"/>
    <s v="lucia-rosario.cervantes@alum.unirioja.es"/>
    <s v="2019-20"/>
    <x v="0"/>
    <s v="2019-20"/>
    <d v="2019-07-29T10:37:30"/>
  </r>
  <r>
    <x v="49"/>
    <n v="16617924"/>
    <s v="Máster Universitario de Profesorado, especialidad Lengua Castellana y Liter"/>
    <n v="16617924"/>
    <s v="ALEJANDRO"/>
    <s v="VILAR"/>
    <s v="MARTÍNEZ"/>
    <s v="alejandro.vilar@alum.unirioja.es"/>
    <s v="2019-20"/>
    <x v="0"/>
    <s v="2019-20"/>
    <d v="2019-07-26T05:02:50"/>
  </r>
  <r>
    <x v="49"/>
    <n v="16635779"/>
    <s v="Máster Universitario de Profesorado, especialidad Lengua Castellana y Liter"/>
    <n v="16635779"/>
    <s v="SAMUEL"/>
    <s v="CERDERA"/>
    <s v="GARCÍA"/>
    <s v="samuel.cerdera@alum.unirioja.es"/>
    <s v="2019-20"/>
    <x v="0"/>
    <s v="2019-20"/>
    <d v="2019-09-16T09:06:23"/>
  </r>
  <r>
    <x v="49"/>
    <n v="16647035"/>
    <s v="Máster Universitario de Profesorado, especialidad Lengua Castellana y Liter"/>
    <n v="16647035"/>
    <s v="DAYHANNE JOSÉ"/>
    <s v="UREÑA"/>
    <s v="PERALTA"/>
    <s v="dayhanne-jose.urena@alum.unirioja.es"/>
    <s v="2019-20"/>
    <x v="0"/>
    <s v="2019-20"/>
    <d v="2019-09-16T09:43:56"/>
  </r>
  <r>
    <x v="49"/>
    <n v="17497722"/>
    <s v="Máster Universitario de Profesorado, especialidad Lengua Castellana y Liter"/>
    <n v="17497722"/>
    <s v="JOSÉ SANTOS"/>
    <s v="HERNÁNDEZ"/>
    <s v="JUSTO"/>
    <s v="jose-santos.hernandez@alum.unirioja.es"/>
    <s v="2019-20"/>
    <x v="0"/>
    <s v="2019-20"/>
    <d v="2019-09-21T06:05:30"/>
  </r>
  <r>
    <x v="49"/>
    <n v="72789225"/>
    <s v="Máster Universitario de Profesorado, especialidad Lengua Castellana y Liter"/>
    <n v="72789225"/>
    <s v="JAVIER"/>
    <s v="LATORRE"/>
    <s v="MARÍN"/>
    <s v="javier.latorre@alum.unirioja.es"/>
    <s v="2019-20"/>
    <x v="0"/>
    <s v="2019-20"/>
    <d v="2019-09-23T02:37:32"/>
  </r>
  <r>
    <x v="49"/>
    <n v="72798947"/>
    <s v="Máster Universitario de Profesorado, especialidad Lengua Castellana y Liter"/>
    <n v="72798947"/>
    <s v="RAQUEL"/>
    <s v="CRISTÓBAL"/>
    <s v="LAFUENTE"/>
    <s v="raquel.cristobal@alum.unirioja.es"/>
    <s v="2019-20"/>
    <x v="0"/>
    <s v="2019-20"/>
    <d v="2019-09-20T01:03:12"/>
  </r>
  <r>
    <x v="49"/>
    <s v="X7974228"/>
    <s v="Máster Universitario de Profesorado, especialidad Lengua Castellana y Liter"/>
    <s v="X7974228"/>
    <s v="DESISLAVA"/>
    <s v="KRASIMIROVA"/>
    <s v="SLAVCHEVA"/>
    <s v="desislava.krasimirova@alum.unirioja.es"/>
    <s v="2019-20"/>
    <x v="0"/>
    <s v="2019-20"/>
    <d v="2019-09-18T11:48:28"/>
  </r>
  <r>
    <x v="49"/>
    <n v="72126402"/>
    <s v="Máster Universitario de Profesorado, especialidad Lengua Castellana y Liter"/>
    <n v="72126402"/>
    <s v="JARA"/>
    <s v="CALVO"/>
    <s v="RODRÍGUEZ"/>
    <s v="jara.calvo@alum.unirioja.es"/>
    <s v="2019-20"/>
    <x v="0"/>
    <s v="2019-20"/>
    <d v="2019-09-30T01:22:03"/>
  </r>
  <r>
    <x v="49"/>
    <n v="16618237"/>
    <s v="Máster Universitario de Profesorado, especialidad Lengua Castellana y Liter"/>
    <n v="16618237"/>
    <s v="PIO ANTONIO"/>
    <s v="PUENTE"/>
    <s v="BERNALDEZ"/>
    <s v="pio-antonio.puente@alum.unirioja.es"/>
    <s v="2019-20"/>
    <x v="0"/>
    <s v="2019-20"/>
    <d v="2019-10-01T02:36:51"/>
  </r>
  <r>
    <x v="50"/>
    <n v="44161594"/>
    <s v="Máster Universitario de Profesorado, especialidad Matemáticas"/>
    <n v="44161594"/>
    <s v="MARÍA"/>
    <s v="SILVA"/>
    <s v="PÉREZ"/>
    <s v="maria.silva@alum.unirioja.es"/>
    <s v="2014-15"/>
    <x v="1"/>
    <s v="2019-20"/>
    <d v="2019-07-21T05:52:41"/>
  </r>
  <r>
    <x v="50"/>
    <n v="16588444"/>
    <s v="Máster Universitario de Profesorado, especialidad Matemáticas"/>
    <n v="16588444"/>
    <s v="BLANCA"/>
    <s v="ARGAIZ"/>
    <s v="DIEZ"/>
    <s v="blanca.argaiz@alum.unirioja.es"/>
    <s v="2017-18"/>
    <x v="0"/>
    <s v="2019-20"/>
    <d v="2019-10-15T10:12:46"/>
  </r>
  <r>
    <x v="50"/>
    <n v="16601951"/>
    <s v="Máster Universitario de Profesorado, especialidad Matemáticas"/>
    <n v="16601951"/>
    <s v="PEDRO"/>
    <s v="LÓPEZ"/>
    <s v="LAENCINA"/>
    <s v="pedro.lopezl@alum.unirioja.es"/>
    <s v="2017-18"/>
    <x v="0"/>
    <s v="2019-20"/>
    <d v="2019-10-15T10:18:48"/>
  </r>
  <r>
    <x v="50"/>
    <n v="13296208"/>
    <s v="Máster Universitario de Profesorado, especialidad Matemáticas"/>
    <n v="13296208"/>
    <s v="MARÍA RITA"/>
    <s v="LETONA"/>
    <s v="RICA"/>
    <s v="maria-rita.letona@alum.unirioja.es"/>
    <s v="2018-19"/>
    <x v="0"/>
    <s v="2019-20"/>
    <d v="2019-07-22T06:04:23"/>
  </r>
  <r>
    <x v="50"/>
    <n v="3899269"/>
    <s v="Máster Universitario de Profesorado, especialidad Matemáticas"/>
    <n v="3899269"/>
    <s v="ELDA MARIA"/>
    <s v="DELGADO"/>
    <s v="GARCIA"/>
    <s v="elda-maria.delgado@alum.unirioja.es"/>
    <s v="2019-20"/>
    <x v="0"/>
    <s v="2019-20"/>
    <d v="2019-07-08T11:54:54"/>
  </r>
  <r>
    <x v="50"/>
    <n v="13754479"/>
    <s v="Máster Universitario de Profesorado, especialidad Matemáticas"/>
    <n v="13754479"/>
    <s v="MARÍA YOLANDA"/>
    <s v="PARIENTE"/>
    <s v="GONZÁLEZ"/>
    <s v="maria-yolanda.pariente@alum.unirioja.es"/>
    <s v="2019-20"/>
    <x v="0"/>
    <s v="2019-20"/>
    <d v="2019-07-22T01:41:25"/>
  </r>
  <r>
    <x v="50"/>
    <n v="16596892"/>
    <s v="Máster Universitario de Profesorado, especialidad Matemáticas"/>
    <n v="16596892"/>
    <s v="ELENA"/>
    <s v="MATUTE"/>
    <s v="SANTAMARÍA"/>
    <s v="elena.matute@alum.unirioja.es"/>
    <s v="2019-20"/>
    <x v="0"/>
    <s v="2019-20"/>
    <d v="2019-07-17T11:07:04"/>
  </r>
  <r>
    <x v="50"/>
    <n v="16601694"/>
    <s v="Máster Universitario de Profesorado, especialidad Matemáticas"/>
    <n v="16601694"/>
    <s v="CRISTINA"/>
    <s v="EXTREMIANA"/>
    <s v="VÁZQUEZ"/>
    <s v="cristina.extremiana@alum.unirioja.es"/>
    <s v="2019-20"/>
    <x v="0"/>
    <s v="2019-20"/>
    <d v="2019-07-15T10:22:14"/>
  </r>
  <r>
    <x v="50"/>
    <n v="16627255"/>
    <s v="Máster Universitario de Profesorado, especialidad Matemáticas"/>
    <n v="16627255"/>
    <s v="SILVIA"/>
    <s v="BLANCO"/>
    <s v="MORENO"/>
    <s v="silvia.blanco@alum.unirioja.es"/>
    <s v="2019-20"/>
    <x v="1"/>
    <s v="2019-20"/>
    <d v="2019-07-17T05:47:43"/>
  </r>
  <r>
    <x v="50"/>
    <n v="16632689"/>
    <s v="Máster Universitario de Profesorado, especialidad Matemáticas"/>
    <n v="16632689"/>
    <s v="DAVID"/>
    <s v="BENITO"/>
    <s v="HUARTE"/>
    <s v="david.benitoh@alum.unirioja.es"/>
    <s v="2019-20"/>
    <x v="0"/>
    <s v="2019-20"/>
    <d v="2019-07-16T01:49:35"/>
  </r>
  <r>
    <x v="50"/>
    <n v="18059114"/>
    <s v="Máster Universitario de Profesorado, especialidad Matemáticas"/>
    <n v="18059114"/>
    <s v="LUCÍA"/>
    <s v="VILLACAMPA"/>
    <s v="MONCLÚS"/>
    <s v="lucia.villacampa@alum.unirioja.es"/>
    <s v="2019-20"/>
    <x v="0"/>
    <s v="2019-20"/>
    <d v="2019-07-18T12:59:38"/>
  </r>
  <r>
    <x v="50"/>
    <n v="72804794"/>
    <s v="Máster Universitario de Profesorado, especialidad Matemáticas"/>
    <n v="72804794"/>
    <s v="IRATI"/>
    <s v="JÁUREGUI"/>
    <s v="LÓPEZ"/>
    <s v="irati.jauregui@alum.unirioja.es"/>
    <s v="2019-20"/>
    <x v="0"/>
    <s v="2019-20"/>
    <d v="2019-07-19T10:57:55"/>
  </r>
  <r>
    <x v="50"/>
    <n v="16622915"/>
    <s v="Máster Universitario de Profesorado, especialidad Matemáticas"/>
    <n v="16622915"/>
    <s v="ROCÍO"/>
    <s v="GARCÍA"/>
    <s v="SAMANIEGO"/>
    <s v="rocio.garciasam@alum.unirioja.es"/>
    <s v="2019-20"/>
    <x v="0"/>
    <s v="2019-20"/>
    <d v="2019-07-26T03:13:28"/>
  </r>
  <r>
    <x v="50"/>
    <n v="45167533"/>
    <s v="Máster Universitario de Profesorado, especialidad Matemáticas"/>
    <n v="45167533"/>
    <s v="MIKEL"/>
    <s v="ARBULU"/>
    <s v="UGARTE"/>
    <s v="mikel.arbulu@alum.unirioja.es"/>
    <s v="2019-20"/>
    <x v="0"/>
    <s v="2019-20"/>
    <d v="2019-07-26T12:59:14"/>
  </r>
  <r>
    <x v="50"/>
    <n v="16580662"/>
    <s v="Máster Universitario de Profesorado, especialidad Matemáticas"/>
    <n v="16580662"/>
    <s v="MARCOS"/>
    <s v="TOBÍAS"/>
    <s v="MIGUEL"/>
    <s v="marcos.tobias@alum.unirioja.es"/>
    <s v="2019-20"/>
    <x v="0"/>
    <s v="2019-20"/>
    <d v="2019-07-25T05:24:22"/>
  </r>
  <r>
    <x v="50"/>
    <n v="76035300"/>
    <s v="Máster Universitario de Profesorado, especialidad Matemáticas"/>
    <n v="76035300"/>
    <s v="PATRICIA"/>
    <s v="CASARES"/>
    <s v="SÁENZ"/>
    <s v="patricia.casares@alum.unirioja.es"/>
    <s v="2019-20"/>
    <x v="0"/>
    <s v="2019-20"/>
    <d v="2019-07-26T12:38:59"/>
  </r>
  <r>
    <x v="50"/>
    <n v="16644521"/>
    <s v="Máster Universitario de Profesorado, especialidad Matemáticas"/>
    <n v="16644521"/>
    <s v="KHADIJA"/>
    <s v="EL BAKKALI TAHERI"/>
    <s v="EL BAKKALI"/>
    <s v="khadija.el-bakkali@alum.unirioja.es"/>
    <s v="2019-20"/>
    <x v="1"/>
    <s v="2019-20"/>
    <d v="2019-07-30T10:59:01"/>
  </r>
  <r>
    <x v="50"/>
    <n v="16632684"/>
    <s v="Máster Universitario de Profesorado, especialidad Matemáticas"/>
    <n v="16632684"/>
    <s v="ERIK"/>
    <s v="MUÑOZ"/>
    <s v="MARÍN"/>
    <s v="erik.munoz@alum.unirioja.es"/>
    <s v="2019-20"/>
    <x v="0"/>
    <s v="2019-20"/>
    <d v="2019-09-19T12:43:32"/>
  </r>
  <r>
    <x v="50"/>
    <n v="16634137"/>
    <s v="Máster Universitario de Profesorado, especialidad Matemáticas"/>
    <n v="16634137"/>
    <s v="RAFAEL JUAN"/>
    <s v="ALAMAÑAC"/>
    <s v="GARRIDO"/>
    <s v="rafael-juan.alamanac@alum.unirioja.es"/>
    <s v="2019-20"/>
    <x v="0"/>
    <s v="2019-20"/>
    <d v="2019-09-23T09:43:58"/>
  </r>
  <r>
    <x v="50"/>
    <s v="X5083069"/>
    <s v="Máster Universitario de Profesorado, especialidad Matemáticas"/>
    <s v="X5083069"/>
    <s v="EVELINA MALINOVA"/>
    <s v="LETKOVA"/>
    <m/>
    <s v="evelina-malinova.letkova70@alum.unirioja.es"/>
    <s v="2019-20"/>
    <x v="0"/>
    <s v="2019-20"/>
    <d v="2019-09-16T09:27:54"/>
  </r>
  <r>
    <x v="50"/>
    <n v="39455798"/>
    <s v="Máster Universitario de Profesorado, especialidad Matemáticas"/>
    <n v="39455798"/>
    <s v="SIMÓN"/>
    <s v="ROCA"/>
    <s v="SOTELO"/>
    <s v="simon.roca@alum.unirioja.es"/>
    <s v="2019-20"/>
    <x v="0"/>
    <s v="2019-20"/>
    <d v="2019-09-27T01:17:05"/>
  </r>
  <r>
    <x v="50"/>
    <n v="73453676"/>
    <s v="Máster Universitario de Profesorado, especialidad Matemáticas"/>
    <n v="73453676"/>
    <s v="JESÚS MARÍA"/>
    <s v="SAN JUAN"/>
    <s v="AQUERRETA"/>
    <s v="jesus.san-juan@alum.unirioja.es"/>
    <s v="2019-20"/>
    <x v="1"/>
    <s v="2019-20"/>
    <d v="2019-09-26T05:14:58"/>
  </r>
  <r>
    <x v="50"/>
    <n v="16606629"/>
    <s v="Máster Universitario de Profesorado, especialidad Matemáticas"/>
    <n v="16606629"/>
    <s v="ARTURO"/>
    <s v="BUZARRA"/>
    <s v="MENDIA"/>
    <s v="arturo.buzarra@alum.unirioja.es"/>
    <s v="2019-20"/>
    <x v="0"/>
    <s v="2019-20"/>
    <d v="2019-09-26T05:02:57"/>
  </r>
  <r>
    <x v="50"/>
    <n v="53488508"/>
    <s v="Máster Universitario de Profesorado, especialidad Matemáticas"/>
    <n v="53488508"/>
    <s v="ÁLVARO"/>
    <s v="FERNÁNDEZ"/>
    <s v="FERNÁNDEZ"/>
    <s v="alvaro.fernandezf@alum.unirioja.es"/>
    <s v="2019-20"/>
    <x v="0"/>
    <s v="2019-20"/>
    <d v="2019-09-30T01:03:00"/>
  </r>
  <r>
    <x v="50"/>
    <n v="26240845"/>
    <s v="Máster Universitario de Profesorado, especialidad Matemáticas"/>
    <n v="26240845"/>
    <s v="ÓSCAR"/>
    <s v="CORTÉS"/>
    <s v="LÓPEZ"/>
    <s v="oscar.cortes@alum.unirioja.es"/>
    <s v="2019-20"/>
    <x v="0"/>
    <s v="2019-20"/>
    <d v="2019-09-30T02:24:22"/>
  </r>
  <r>
    <x v="50"/>
    <n v="30649608"/>
    <s v="Máster Universitario de Profesorado, especialidad Matemáticas"/>
    <n v="30649608"/>
    <s v="LUIS"/>
    <s v="GONZÁLEZ"/>
    <s v="MARTÍNEZ"/>
    <s v="luis.gonalez@alum.unirioja.es"/>
    <s v="2019-20"/>
    <x v="0"/>
    <s v="2019-20"/>
    <d v="2019-10-03T10:16:08"/>
  </r>
  <r>
    <x v="50"/>
    <n v="16643311"/>
    <s v="Máster Universitario de Profesorado, especialidad Matemáticas"/>
    <n v="16643311"/>
    <s v="ÓSCAR"/>
    <s v="MARTÍNEZ"/>
    <s v="MARTÍNEZ"/>
    <s v="oscar.martinezm@alum.unirioja.es"/>
    <s v="2019-20"/>
    <x v="1"/>
    <s v="2019-20"/>
    <d v="2019-10-04T08:50:55"/>
  </r>
  <r>
    <x v="50"/>
    <n v="73114693"/>
    <s v="Máster Universitario de Profesorado, especialidad Matemáticas"/>
    <n v="73114693"/>
    <s v="ÍÑIGO"/>
    <s v="MARCÓ"/>
    <s v="FLAMARIQUE"/>
    <m/>
    <s v="2019-20"/>
    <x v="1"/>
    <s v="2019-20"/>
    <d v="2019-10-04T06:26:30"/>
  </r>
  <r>
    <x v="51"/>
    <n v="16611336"/>
    <s v="Máster Universitario de Profesorado, especialidad Tecnología"/>
    <n v="16611336"/>
    <s v="JAVIER"/>
    <s v="HERNÁEZ"/>
    <s v="HURTADO"/>
    <s v="javier.hernaezh@alum.unirioja.es"/>
    <s v="2018-19"/>
    <x v="1"/>
    <s v="2019-20"/>
    <d v="2019-07-09T05:40:57"/>
  </r>
  <r>
    <x v="51"/>
    <n v="16607216"/>
    <s v="Máster Universitario de Profesorado, especialidad Tecnología"/>
    <n v="16607216"/>
    <s v="CARLA"/>
    <s v="FERNÁNDEZ"/>
    <s v="COLLERA"/>
    <s v="carla.fernandezc@alum.unirioja.es"/>
    <s v="2018-19"/>
    <x v="0"/>
    <s v="2019-20"/>
    <d v="2019-07-30T11:00:49"/>
  </r>
  <r>
    <x v="51"/>
    <n v="16612276"/>
    <s v="Máster Universitario de Profesorado, especialidad Tecnología"/>
    <n v="16612276"/>
    <s v="VÍCTOR MIGUEL"/>
    <s v="LÁZARO"/>
    <s v="EZQUERRO"/>
    <s v="victor-miguel.lazaro@alum.unirioja.es"/>
    <s v="2018-19"/>
    <x v="1"/>
    <s v="2019-20"/>
    <d v="2019-07-25T11:15:23"/>
  </r>
  <r>
    <x v="51"/>
    <n v="44137024"/>
    <s v="Máster Universitario de Profesorado, especialidad Tecnología"/>
    <n v="44137024"/>
    <s v="GARBIÑE"/>
    <s v="BELOKI"/>
    <s v="EIZAGIRRE"/>
    <s v="garbine.beloki@alum.unirioja.es"/>
    <s v="2018-19"/>
    <x v="0"/>
    <s v="2019-20"/>
    <d v="2019-07-22T03:35:59"/>
  </r>
  <r>
    <x v="51"/>
    <n v="16595750"/>
    <s v="Máster Universitario de Profesorado, especialidad Tecnología"/>
    <n v="16595750"/>
    <s v="ÁLVARO"/>
    <s v="FONCEA"/>
    <s v="ROMÁN"/>
    <s v="alvaro.foncea@alum.unirioja.es"/>
    <s v="2019-20"/>
    <x v="0"/>
    <s v="2019-20"/>
    <d v="2019-07-21T12:46:22"/>
  </r>
  <r>
    <x v="51"/>
    <n v="16622640"/>
    <s v="Máster Universitario de Profesorado, especialidad Tecnología"/>
    <n v="16622640"/>
    <s v="DIEGO"/>
    <s v="IBÁÑEZ"/>
    <s v="PANCORBO"/>
    <s v="diego.ibanez@alum.unirioja.es"/>
    <s v="2019-20"/>
    <x v="0"/>
    <s v="2019-20"/>
    <d v="2019-07-15T04:35:05"/>
  </r>
  <r>
    <x v="51"/>
    <n v="16632228"/>
    <s v="Máster Universitario de Profesorado, especialidad Tecnología"/>
    <n v="16632228"/>
    <s v="JAVIER"/>
    <s v="BLAS"/>
    <s v="SÁENZ DE JUBERA"/>
    <s v="javier.blas@alum.unirioja.es"/>
    <s v="2019-20"/>
    <x v="1"/>
    <s v="2019-20"/>
    <d v="2019-07-22T05:32:54"/>
  </r>
  <r>
    <x v="51"/>
    <n v="16636542"/>
    <s v="Máster Universitario de Profesorado, especialidad Tecnología"/>
    <n v="16636542"/>
    <s v="ALICIA"/>
    <s v="CAZORLA"/>
    <s v="GARCÍA"/>
    <s v="alicia.cazorla@alum.unirioja.es"/>
    <s v="2019-20"/>
    <x v="0"/>
    <s v="2019-20"/>
    <d v="2019-07-15T06:59:34"/>
  </r>
  <r>
    <x v="51"/>
    <n v="20046317"/>
    <s v="Máster Universitario de Profesorado, especialidad Tecnología"/>
    <n v="20046317"/>
    <s v="ISABEL"/>
    <s v="SELLENS"/>
    <s v="FERNÁNDEZ"/>
    <s v="isabel.sellens@alum.unirioja.es"/>
    <s v="2019-20"/>
    <x v="0"/>
    <s v="2019-20"/>
    <d v="2019-07-16T09:20:42"/>
  </r>
  <r>
    <x v="51"/>
    <n v="33560541"/>
    <s v="Máster Universitario de Profesorado, especialidad Tecnología"/>
    <n v="33560541"/>
    <s v="BRAIS"/>
    <s v="GAGO"/>
    <s v="GÓMEZ"/>
    <s v="brais.gago@alum.unirioja.es"/>
    <s v="2019-20"/>
    <x v="0"/>
    <s v="2019-20"/>
    <d v="2019-07-08T09:50:20"/>
  </r>
  <r>
    <x v="51"/>
    <n v="44676765"/>
    <s v="Máster Universitario de Profesorado, especialidad Tecnología"/>
    <n v="44676765"/>
    <s v="AITOR"/>
    <s v="CABERO"/>
    <s v="COUTO"/>
    <s v="aitor.cabero@alum.unirioja.es"/>
    <s v="2019-20"/>
    <x v="1"/>
    <s v="2019-20"/>
    <d v="2019-07-09T08:57:01"/>
  </r>
  <r>
    <x v="51"/>
    <n v="45950409"/>
    <s v="Máster Universitario de Profesorado, especialidad Tecnología"/>
    <n v="45950409"/>
    <s v="BEÑAT"/>
    <s v="MORENTIN"/>
    <s v="GOIKOETXEA"/>
    <s v="benat.morentin@alum.unirioja.es"/>
    <s v="2019-20"/>
    <x v="0"/>
    <s v="2019-20"/>
    <d v="2019-07-18T01:14:18"/>
  </r>
  <r>
    <x v="51"/>
    <n v="46351071"/>
    <s v="Máster Universitario de Profesorado, especialidad Tecnología"/>
    <n v="46351071"/>
    <s v="JULIA"/>
    <s v="GUTIERREZ"/>
    <s v="DIAZ"/>
    <s v="julia.gutierrez@alum.unirioja.es"/>
    <s v="2019-20"/>
    <x v="0"/>
    <s v="2019-20"/>
    <d v="2019-07-08T11:54:46"/>
  </r>
  <r>
    <x v="51"/>
    <n v="72799962"/>
    <s v="Máster Universitario de Profesorado, especialidad Tecnología"/>
    <n v="72799962"/>
    <s v="CARLOS"/>
    <s v="GONZÁLEZ"/>
    <s v="GONZÁLEZ"/>
    <s v="carlos.gonzalezg@alum.unirioja.es"/>
    <s v="2019-20"/>
    <x v="0"/>
    <s v="2019-20"/>
    <d v="2019-07-18T06:46:32"/>
  </r>
  <r>
    <x v="51"/>
    <n v="72813377"/>
    <s v="Máster Universitario de Profesorado, especialidad Tecnología"/>
    <n v="72813377"/>
    <s v="DANIEL"/>
    <s v="BIENZOBAS"/>
    <s v="CALAVIA"/>
    <s v="daniel.bienzobas@alum.unirioja.es"/>
    <s v="2019-20"/>
    <x v="0"/>
    <s v="2019-20"/>
    <d v="2019-07-15T09:07:07"/>
  </r>
  <r>
    <x v="51"/>
    <n v="72824870"/>
    <s v="Máster Universitario de Profesorado, especialidad Tecnología"/>
    <n v="72824870"/>
    <s v="PEDRO JOSE"/>
    <s v="VELASCO"/>
    <s v="ZUFIA"/>
    <s v="pedro-jose.velasco@alum.unirioja.es"/>
    <s v="2019-20"/>
    <x v="0"/>
    <s v="2019-20"/>
    <d v="2019-07-08T10:46:55"/>
  </r>
  <r>
    <x v="51"/>
    <n v="16638107"/>
    <s v="Máster Universitario de Profesorado, especialidad Tecnología"/>
    <n v="16638107"/>
    <s v="SUNIVA"/>
    <s v="GUTIÉRREZ"/>
    <s v="MARTÍNEZ"/>
    <s v="suniva.gutierrez@alum.unirioja.es"/>
    <s v="2019-20"/>
    <x v="0"/>
    <s v="2019-20"/>
    <d v="2019-07-18T06:53:58"/>
  </r>
  <r>
    <x v="51"/>
    <n v="16614000"/>
    <s v="Máster Universitario de Profesorado, especialidad Tecnología"/>
    <n v="16614000"/>
    <s v="HÉCTOR"/>
    <s v="RUIZ"/>
    <s v="MARTÍNEZ"/>
    <s v="hector.ruizm@alum.unirioja.es"/>
    <s v="2019-20"/>
    <x v="0"/>
    <s v="2019-20"/>
    <d v="2019-07-17T09:28:17"/>
  </r>
  <r>
    <x v="51"/>
    <n v="72095587"/>
    <s v="Máster Universitario de Profesorado, especialidad Tecnología"/>
    <n v="72095587"/>
    <s v="JAVIER"/>
    <s v="PÉREZ"/>
    <s v="LÓPEZ"/>
    <s v="javier.perezlo@alum.unirioja.es"/>
    <s v="2019-20"/>
    <x v="0"/>
    <s v="2019-20"/>
    <d v="2019-07-29T02:59:22"/>
  </r>
  <r>
    <x v="51"/>
    <n v="16612434"/>
    <s v="Máster Universitario de Profesorado, especialidad Tecnología"/>
    <n v="16612434"/>
    <s v="ALEJANDRO"/>
    <s v="MARTÍNEZ"/>
    <s v="CUESTA"/>
    <s v="alejandro.martinezc@alum.unirioja.es"/>
    <s v="2019-20"/>
    <x v="0"/>
    <s v="2019-20"/>
    <d v="2019-07-26T12:01:49"/>
  </r>
  <r>
    <x v="51"/>
    <n v="16609255"/>
    <s v="Máster Universitario de Profesorado, especialidad Tecnología"/>
    <n v="16609255"/>
    <s v="VERÓNICA"/>
    <s v="ROLDÁN"/>
    <s v="MARTÍNEZ"/>
    <s v="veronica.roldan@alum.unirioja.es"/>
    <s v="2019-20"/>
    <x v="0"/>
    <s v="2019-20"/>
    <d v="2019-07-29T06:56:21"/>
  </r>
  <r>
    <x v="51"/>
    <n v="45951369"/>
    <s v="Máster Universitario de Profesorado, especialidad Tecnología"/>
    <n v="45951369"/>
    <s v="IRENE"/>
    <s v="RAZKIN"/>
    <s v="ARANDIA"/>
    <s v="irene.razkin@alum.unirioja.es"/>
    <s v="2019-20"/>
    <x v="0"/>
    <s v="2019-20"/>
    <d v="2019-07-26T01:45:25"/>
  </r>
  <r>
    <x v="51"/>
    <n v="44684412"/>
    <s v="Máster Universitario de Profesorado, especialidad Tecnología"/>
    <n v="44684412"/>
    <s v="IMANOL"/>
    <s v="CORRES"/>
    <s v="MEDRANO"/>
    <s v="imanol.corres@alum.unirioja.es"/>
    <s v="2019-20"/>
    <x v="0"/>
    <s v="2019-20"/>
    <d v="2019-07-26T12:45:28"/>
  </r>
  <r>
    <x v="51"/>
    <n v="71945278"/>
    <s v="Máster Universitario de Profesorado, especialidad Tecnología"/>
    <n v="71945278"/>
    <s v="MARCOS TOBÍAS"/>
    <s v="IZQUIERDO"/>
    <s v="DE DIEGO"/>
    <s v="marcos-tobias.izquierdo@alum.unirioja.es"/>
    <s v="2019-20"/>
    <x v="0"/>
    <s v="2019-20"/>
    <d v="2019-09-03T10:08:30"/>
  </r>
  <r>
    <x v="51"/>
    <n v="16625281"/>
    <s v="Máster Universitario de Profesorado, especialidad Tecnología"/>
    <n v="16625281"/>
    <s v="ELENA"/>
    <s v="SALAZAR"/>
    <s v="QUINTANAR"/>
    <s v="elena.salazar@alum.unirioja.es"/>
    <s v="2019-20"/>
    <x v="0"/>
    <s v="2019-20"/>
    <d v="2019-09-24T10:39:23"/>
  </r>
  <r>
    <x v="51"/>
    <n v="16562859"/>
    <s v="Máster Universitario de Profesorado, especialidad Tecnología"/>
    <n v="16562859"/>
    <s v="ESTHER"/>
    <s v="MARTÍNEZ"/>
    <s v="SANCHA"/>
    <s v="esther.martinezs@alum.unirioja.es"/>
    <s v="2019-20"/>
    <x v="0"/>
    <s v="2019-20"/>
    <d v="2019-09-30T01:12:30"/>
  </r>
  <r>
    <x v="51"/>
    <n v="16590725"/>
    <s v="Máster Universitario de Profesorado, especialidad Tecnología"/>
    <n v="16590725"/>
    <s v="MARÍA DEL CARMEN"/>
    <s v="RUIZOLALLA"/>
    <s v="RAMOS"/>
    <s v="carmen.ruizolallar@alum.unirioja.es"/>
    <s v="2019-20"/>
    <x v="1"/>
    <s v="2019-20"/>
    <d v="2019-10-01T10:59:31"/>
  </r>
  <r>
    <x v="52"/>
    <n v="77461844"/>
    <s v="Movilidad SENECA/SICUE"/>
    <n v="77461844"/>
    <s v="SANDRA"/>
    <s v="BOENTE"/>
    <s v="VARELA"/>
    <s v="sandra.boente@alum.unirioja.es"/>
    <s v="2019-20"/>
    <x v="0"/>
    <s v="2019-20"/>
    <d v="2019-08-21T01:36:30"/>
  </r>
  <r>
    <x v="52"/>
    <n v="48572777"/>
    <s v="Movilidad SENECA/SICUE"/>
    <n v="48572777"/>
    <s v="JOSÉ MANUEL"/>
    <s v="HERNÁNDEZ"/>
    <s v="ESCOLANO"/>
    <s v="jose-manuel.hernandez@alum.unirioja.es"/>
    <s v="2019-20"/>
    <x v="0"/>
    <s v="2019-20"/>
    <d v="2019-09-11T11:35:28"/>
  </r>
  <r>
    <x v="52"/>
    <n v="72799025"/>
    <s v="Movilidad SENECA/SICUE"/>
    <n v="72799025"/>
    <s v="EVA"/>
    <s v="CATALÁN"/>
    <s v="FERNÁNDEZ"/>
    <s v="eva.catalan@alum.unirioja.es"/>
    <s v="2019-20"/>
    <x v="0"/>
    <s v="2019-20"/>
    <d v="2019-09-12T10:31:45"/>
  </r>
  <r>
    <x v="53"/>
    <m/>
    <m/>
    <m/>
    <m/>
    <m/>
    <m/>
    <m/>
    <m/>
    <x v="3"/>
    <m/>
    <m/>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63">
  <r>
    <s v="JUN 2018-19"/>
    <x v="0"/>
    <n v="18085797"/>
    <s v="18085797602G"/>
    <x v="0"/>
    <s v="SÁENZ BOZALONGO, ALFREDO"/>
    <x v="0"/>
    <n v="7.4379999999999997"/>
    <m/>
    <s v="Universidad de La Rioja"/>
    <n v="1"/>
    <s v="Pruebas de Acceso desde bachillerato o equivalente"/>
    <n v="8"/>
    <s v="18"/>
    <s v="Pruebas de acceso a la Universidad (PAU)- LOE"/>
    <m/>
    <x v="0"/>
    <m/>
    <m/>
    <s v="NO"/>
    <m/>
  </r>
  <r>
    <s v="JUN 2018-19"/>
    <x v="0"/>
    <n v="16637772"/>
    <s v="16637772602G"/>
    <x v="0"/>
    <s v="BALMASEDA CICUENDEZ, CARLOS"/>
    <x v="1"/>
    <n v="6.4809999999999999"/>
    <m/>
    <s v="Universidad de La Rioja"/>
    <n v="1"/>
    <s v="Pruebas de Acceso desde bachillerato o equivalente"/>
    <n v="8"/>
    <s v="18"/>
    <s v="Pruebas de acceso a la Universidad (PAU)- LOE"/>
    <m/>
    <x v="0"/>
    <m/>
    <m/>
    <s v="NO"/>
    <m/>
  </r>
  <r>
    <s v="JUN 2018-19"/>
    <x v="0"/>
    <n v="17498563"/>
    <s v="17498563602G"/>
    <x v="0"/>
    <s v="VELILLA HERCE, ÁNGEL"/>
    <x v="1"/>
    <n v="8"/>
    <m/>
    <s v="Universidad de La Rioja"/>
    <n v="1"/>
    <s v="Pruebas de Acceso desde bachillerato o equivalente"/>
    <n v="8"/>
    <s v="18"/>
    <s v="Pruebas de acceso a la Universidad (PAU)- LOE"/>
    <m/>
    <x v="0"/>
    <m/>
    <m/>
    <s v="NO"/>
    <m/>
  </r>
  <r>
    <s v="JUN 2018-19"/>
    <x v="0"/>
    <n v="17498802"/>
    <s v="17498802602G"/>
    <x v="0"/>
    <s v="IRUZUBIETA JIMÉNEZ, JAVIER"/>
    <x v="1"/>
    <n v="7.7939999999999996"/>
    <m/>
    <s v="Universidad de La Rioja"/>
    <n v="1"/>
    <s v="Pruebas de Acceso desde bachillerato o equivalente"/>
    <n v="8"/>
    <s v="18"/>
    <s v="Pruebas de acceso a la Universidad (PAU)- LOE"/>
    <m/>
    <x v="1"/>
    <m/>
    <m/>
    <s v="NO"/>
    <m/>
  </r>
  <r>
    <s v="JUN 2018-19"/>
    <x v="0"/>
    <n v="16642007"/>
    <s v="16642007602G"/>
    <x v="0"/>
    <s v="MORENO ORIO, NOELIA"/>
    <x v="2"/>
    <n v="8.4670000000000005"/>
    <m/>
    <s v="Universidad de La Rioja"/>
    <n v="1"/>
    <s v="Pruebas de Acceso desde bachillerato o equivalente"/>
    <n v="9"/>
    <s v="19"/>
    <s v="Evaluación de Bachillerato para Acceso a la Universidad (EBAU) - LOMCE"/>
    <s v="SÍ"/>
    <x v="0"/>
    <m/>
    <m/>
    <s v="NO"/>
    <m/>
  </r>
  <r>
    <s v="JLO 2018-19"/>
    <x v="0"/>
    <n v="16637282"/>
    <s v="16637282602G"/>
    <x v="0"/>
    <s v="ALCÁZAR CIRIA, EDUARDO"/>
    <x v="2"/>
    <n v="6.32"/>
    <m/>
    <s v="Universidad de La Rioja"/>
    <n v="1"/>
    <s v="Pruebas de Acceso desde bachillerato o equivalente"/>
    <n v="8"/>
    <s v="18"/>
    <s v="Pruebas de acceso a la Universidad (PAU)- LOE"/>
    <m/>
    <x v="0"/>
    <m/>
    <m/>
    <s v="NO"/>
    <m/>
  </r>
  <r>
    <s v="JLO 2018-19"/>
    <x v="0"/>
    <n v="16642859"/>
    <s v="16642859602G"/>
    <x v="0"/>
    <s v="PÉREZ BASTIDA, RAÚL"/>
    <x v="2"/>
    <n v="6.2859999999999996"/>
    <m/>
    <s v="Universidad de La Rioja"/>
    <n v="1"/>
    <s v="Pruebas de Acceso desde bachillerato o equivalente"/>
    <n v="9"/>
    <s v="19"/>
    <s v="Evaluación de Bachillerato para Acceso a la Universidad (EBAU) - LOMCE"/>
    <s v="SÍ"/>
    <x v="0"/>
    <m/>
    <m/>
    <s v="NO"/>
    <m/>
  </r>
  <r>
    <s v="JUN 2018-19"/>
    <x v="0"/>
    <n v="73123357"/>
    <s v="73123357602G"/>
    <x v="0"/>
    <s v="ASURMENDI MASCARAY, OSCAR"/>
    <x v="3"/>
    <n v="5.79"/>
    <m/>
    <m/>
    <n v="11"/>
    <s v="Formación Profesional"/>
    <n v="5"/>
    <s v="115"/>
    <s v="Ciclo Formativo de Grado Superior"/>
    <m/>
    <x v="0"/>
    <m/>
    <m/>
    <s v="NO"/>
    <m/>
  </r>
  <r>
    <s v="JLO 2018-19"/>
    <x v="0"/>
    <n v="16642694"/>
    <s v="16642694602G"/>
    <x v="0"/>
    <s v="ATXA CRISTÓBAL, ANE"/>
    <x v="3"/>
    <n v="6.2439999999999998"/>
    <m/>
    <s v="Universidad de La Rioja"/>
    <n v="1"/>
    <s v="Pruebas de Acceso desde bachillerato o equivalente"/>
    <n v="8"/>
    <s v="18"/>
    <s v="Pruebas de acceso a la Universidad (PAU)- LOE"/>
    <m/>
    <x v="1"/>
    <s v="603G"/>
    <s v="603G"/>
    <s v="SÍ"/>
    <s v="otro grado"/>
  </r>
  <r>
    <s v="JLO 2018-19"/>
    <x v="0"/>
    <n v="26525161"/>
    <s v="26525161602G"/>
    <x v="0"/>
    <s v="MIRÓN HIDALGO, ULISES ADRIÁN"/>
    <x v="3"/>
    <n v="6.165"/>
    <m/>
    <s v="Universidad de La Rioja"/>
    <n v="1"/>
    <s v="Pruebas de Acceso desde bachillerato o equivalente"/>
    <n v="9"/>
    <s v="19"/>
    <s v="Evaluación de Bachillerato para Acceso a la Universidad (EBAU) - LOMCE"/>
    <m/>
    <x v="2"/>
    <m/>
    <m/>
    <s v="NO"/>
    <m/>
  </r>
  <r>
    <s v="JLO 2018-19"/>
    <x v="0"/>
    <n v="16629033"/>
    <s v="16629033602G"/>
    <x v="0"/>
    <s v="SAENZ ROBA, GUILLERMO"/>
    <x v="3"/>
    <n v="5.5960000000000001"/>
    <m/>
    <s v="Universidad de Valladolid"/>
    <n v="1"/>
    <s v="Pruebas de Acceso desde bachillerato o equivalente"/>
    <n v="9"/>
    <s v="19"/>
    <s v="Evaluación de Bachillerato para Acceso a la Universidad (EBAU) - LOMCE"/>
    <m/>
    <x v="0"/>
    <m/>
    <m/>
    <s v="NO"/>
    <m/>
  </r>
  <r>
    <s v="JUN 2018-19"/>
    <x v="1"/>
    <n v="16613447"/>
    <s v="16613447805G"/>
    <x v="0"/>
    <s v="PEÑA MORENO, IVÁN"/>
    <x v="4"/>
    <n v="8.3000000000000007"/>
    <m/>
    <m/>
    <n v="8"/>
    <s v="Cambio de universidad y/o estudios"/>
    <n v="2"/>
    <s v="82"/>
    <s v="Cambio de estudios por reconocimiento de 30 ECTS"/>
    <m/>
    <x v="0"/>
    <m/>
    <m/>
    <s v="SÍ"/>
    <s v="con reconocimientos"/>
  </r>
  <r>
    <s v="JUN 2018-19"/>
    <x v="1"/>
    <n v="16643765"/>
    <s v="16643765805G"/>
    <x v="0"/>
    <s v="GÓMEZ RUIZ, DIEGO"/>
    <x v="5"/>
    <n v="7.5140000000000002"/>
    <m/>
    <s v="Universidad de La Rioja"/>
    <n v="1"/>
    <s v="Pruebas de Acceso desde bachillerato o equivalente"/>
    <n v="8"/>
    <s v="18"/>
    <s v="Pruebas de acceso a la Universidad (PAU)- LOE"/>
    <m/>
    <x v="0"/>
    <m/>
    <m/>
    <s v="SÍ"/>
    <s v="con reconocimientos"/>
  </r>
  <r>
    <s v="JUN 2018-19"/>
    <x v="1"/>
    <n v="18074384"/>
    <s v="18074384805G"/>
    <x v="0"/>
    <s v="RÍO RODRÍGUEZ, ANA"/>
    <x v="0"/>
    <n v="8.2639999999999993"/>
    <m/>
    <s v="Universidad de La Rioja"/>
    <n v="1"/>
    <s v="Pruebas de Acceso desde bachillerato o equivalente"/>
    <n v="8"/>
    <s v="18"/>
    <s v="Pruebas de acceso a la Universidad (PAU)- LOE"/>
    <m/>
    <x v="0"/>
    <m/>
    <m/>
    <s v="NO"/>
    <m/>
  </r>
  <r>
    <s v="JUN 2018-19"/>
    <x v="1"/>
    <n v="18076340"/>
    <s v="18076340805G"/>
    <x v="0"/>
    <s v="GONZÁLEZ ROMERO, MIGUEL"/>
    <x v="1"/>
    <n v="7.2229999999999999"/>
    <m/>
    <s v="Universidad de La Rioja"/>
    <n v="1"/>
    <s v="Pruebas de Acceso desde bachillerato o equivalente"/>
    <n v="8"/>
    <s v="18"/>
    <s v="Pruebas de acceso a la Universidad (PAU)- LOE"/>
    <m/>
    <x v="0"/>
    <m/>
    <m/>
    <s v="NO"/>
    <m/>
  </r>
  <r>
    <s v="JUN 2018-19"/>
    <x v="1"/>
    <n v="18080968"/>
    <s v="18080968805G"/>
    <x v="0"/>
    <s v="LALINDE EZQUERRO, ALBA"/>
    <x v="2"/>
    <n v="7.077"/>
    <m/>
    <s v="Universidad de La Rioja"/>
    <n v="1"/>
    <s v="Pruebas de Acceso desde bachillerato o equivalente"/>
    <n v="9"/>
    <s v="19"/>
    <s v="Evaluación de Bachillerato para Acceso a la Universidad (EBAU) - LOMCE"/>
    <s v="SÍ"/>
    <x v="0"/>
    <m/>
    <m/>
    <s v="NO"/>
    <m/>
  </r>
  <r>
    <s v="JUN 2018-19"/>
    <x v="1"/>
    <n v="16626578"/>
    <s v="16626578805G"/>
    <x v="0"/>
    <s v="LUCENDO LOZANO, ANDRÉS"/>
    <x v="2"/>
    <n v="6.8860000000000001"/>
    <m/>
    <s v="Universidad de La Rioja"/>
    <n v="1"/>
    <s v="Pruebas de Acceso desde bachillerato o equivalente"/>
    <n v="9"/>
    <s v="19"/>
    <s v="Evaluación de Bachillerato para Acceso a la Universidad (EBAU) - LOMCE"/>
    <s v="SÍ"/>
    <x v="0"/>
    <m/>
    <m/>
    <s v="NO"/>
    <m/>
  </r>
  <r>
    <s v="JUN 2018-19"/>
    <x v="1"/>
    <n v="78778638"/>
    <s v="78778638805G"/>
    <x v="0"/>
    <s v="MARTÍNEZ CARRA, IVÁN"/>
    <x v="2"/>
    <n v="5.8570000000000002"/>
    <m/>
    <s v="Universidad de La Rioja"/>
    <n v="1"/>
    <s v="Pruebas de Acceso desde bachillerato o equivalente"/>
    <n v="9"/>
    <s v="19"/>
    <s v="Evaluación de Bachillerato para Acceso a la Universidad (EBAU) - LOMCE"/>
    <s v="SÍ"/>
    <x v="0"/>
    <m/>
    <m/>
    <s v="NO"/>
    <m/>
  </r>
  <r>
    <s v="JLO 2018-19"/>
    <x v="1"/>
    <n v="18084744"/>
    <s v="18084744805G"/>
    <x v="0"/>
    <s v="GENTICO MERINO, DAVID"/>
    <x v="2"/>
    <n v="5.4820000000000002"/>
    <m/>
    <s v="Universidad de La Rioja"/>
    <n v="1"/>
    <s v="Pruebas de Acceso desde bachillerato o equivalente"/>
    <n v="9"/>
    <s v="19"/>
    <s v="Evaluación de Bachillerato para Acceso a la Universidad (EBAU) - LOMCE"/>
    <m/>
    <x v="2"/>
    <m/>
    <m/>
    <s v="NO"/>
    <m/>
  </r>
  <r>
    <s v="JUN 2018-19"/>
    <x v="1"/>
    <n v="41514179"/>
    <s v="41514179805G"/>
    <x v="0"/>
    <s v="GARCÍA DOMINGO, SAÚL"/>
    <x v="3"/>
    <n v="6.8979999999999997"/>
    <m/>
    <s v="Universidad de La Rioja"/>
    <n v="1"/>
    <s v="Pruebas de Acceso desde bachillerato o equivalente"/>
    <n v="9"/>
    <s v="19"/>
    <s v="Evaluación de Bachillerato para Acceso a la Universidad (EBAU) - LOMCE"/>
    <m/>
    <x v="0"/>
    <m/>
    <m/>
    <s v="NO"/>
    <m/>
  </r>
  <r>
    <s v="JUN 2018-19"/>
    <x v="1"/>
    <n v="16639927"/>
    <s v="16639927805G"/>
    <x v="0"/>
    <s v="JADRAQUE CORRAL, DIEGO"/>
    <x v="3"/>
    <n v="9.3149999999999995"/>
    <m/>
    <s v="Universidad de La Rioja"/>
    <n v="1"/>
    <s v="Pruebas de Acceso desde bachillerato o equivalente"/>
    <n v="9"/>
    <s v="19"/>
    <s v="Evaluación de Bachillerato para Acceso a la Universidad (EBAU) - LOMCE"/>
    <m/>
    <x v="0"/>
    <m/>
    <m/>
    <s v="NO"/>
    <m/>
  </r>
  <r>
    <s v="JUN 2018-19"/>
    <x v="1"/>
    <n v="16634883"/>
    <s v="16634883805G"/>
    <x v="0"/>
    <s v="FERNÁNDEZ CEDRÓN, LAURA"/>
    <x v="3"/>
    <n v="6.2370000000000001"/>
    <m/>
    <s v="Universidad de La Rioja"/>
    <n v="1"/>
    <s v="Pruebas de Acceso desde bachillerato o equivalente"/>
    <n v="9"/>
    <s v="19"/>
    <s v="Evaluación de Bachillerato para Acceso a la Universidad (EBAU) - LOMCE"/>
    <m/>
    <x v="0"/>
    <m/>
    <m/>
    <s v="NO"/>
    <m/>
  </r>
  <r>
    <s v="JUN 2018-19"/>
    <x v="1"/>
    <n v="18079428"/>
    <s v="18079428805G"/>
    <x v="0"/>
    <s v="DÍAZ LADERO, IVÁN"/>
    <x v="3"/>
    <n v="7.609"/>
    <m/>
    <s v="Universidad de La Rioja"/>
    <n v="1"/>
    <s v="Pruebas de Acceso desde bachillerato o equivalente"/>
    <n v="9"/>
    <s v="19"/>
    <s v="Evaluación de Bachillerato para Acceso a la Universidad (EBAU) - LOMCE"/>
    <m/>
    <x v="0"/>
    <m/>
    <m/>
    <s v="NO"/>
    <m/>
  </r>
  <r>
    <s v="JUN 2018-19"/>
    <x v="2"/>
    <n v="16637808"/>
    <s v="16637808204G"/>
    <x v="0"/>
    <s v="MARTÍNEZ GRACIA, CLAUDIA"/>
    <x v="0"/>
    <n v="5.3029999999999999"/>
    <m/>
    <s v="Universidad de La Rioja"/>
    <n v="1"/>
    <s v="Pruebas de Acceso desde bachillerato o equivalente"/>
    <n v="8"/>
    <s v="18"/>
    <s v="Pruebas de acceso a la Universidad (PAU)- LOE"/>
    <m/>
    <x v="2"/>
    <m/>
    <m/>
    <s v="NO"/>
    <m/>
  </r>
  <r>
    <s v="JUN 2018-19"/>
    <x v="2"/>
    <n v="16644721"/>
    <s v="16644721204G"/>
    <x v="0"/>
    <s v="ESTENAGA ALONSO, CANDELA"/>
    <x v="0"/>
    <n v="7.4710000000000001"/>
    <m/>
    <s v="Universidad de La Rioja"/>
    <n v="1"/>
    <s v="Pruebas de Acceso desde bachillerato o equivalente"/>
    <n v="8"/>
    <s v="18"/>
    <s v="Pruebas de acceso a la Universidad (PAU)- LOE"/>
    <m/>
    <x v="0"/>
    <m/>
    <m/>
    <s v="NO"/>
    <m/>
  </r>
  <r>
    <s v="JUN 2018-19"/>
    <x v="2"/>
    <n v="16623460"/>
    <s v="16623460204G"/>
    <x v="0"/>
    <s v="LOZA CASAS, ANA"/>
    <x v="0"/>
    <n v="6"/>
    <m/>
    <m/>
    <n v="11"/>
    <s v="Formación Profesional"/>
    <n v="5"/>
    <s v="115"/>
    <s v="Ciclo Formativo de Grado Superior"/>
    <m/>
    <x v="0"/>
    <m/>
    <m/>
    <s v="NO"/>
    <m/>
  </r>
  <r>
    <s v="JUN 2018-19"/>
    <x v="2"/>
    <n v="16624207"/>
    <s v="16624207204G"/>
    <x v="0"/>
    <s v="SÁENZ MARTÍNEZ, EDUARDO"/>
    <x v="0"/>
    <n v="6.45"/>
    <m/>
    <m/>
    <n v="11"/>
    <s v="Formación Profesional"/>
    <n v="5"/>
    <s v="115"/>
    <s v="Ciclo Formativo de Grado Superior"/>
    <m/>
    <x v="0"/>
    <m/>
    <m/>
    <s v="SÍ"/>
    <s v="con reconocimientos"/>
  </r>
  <r>
    <s v="JUN 2018-19"/>
    <x v="2"/>
    <n v="18081759"/>
    <s v="18081759204G"/>
    <x v="0"/>
    <s v="EGUIZÁBAL MARTÍNEZ, MAURO JULIO"/>
    <x v="1"/>
    <n v="6.7460000000000004"/>
    <m/>
    <s v="Universidad de La Rioja"/>
    <n v="8"/>
    <s v="Cambio de universidad y/o estudios"/>
    <n v="2"/>
    <s v="82"/>
    <s v="Cambio de estudios por reconocimiento de 30 ECTS"/>
    <m/>
    <x v="1"/>
    <m/>
    <m/>
    <s v="SÍ"/>
    <s v="con reconocimientos"/>
  </r>
  <r>
    <s v="JLO 2018-19"/>
    <x v="2"/>
    <n v="18076201"/>
    <s v="18076201204G"/>
    <x v="0"/>
    <s v="MONSALVE DE TORRE, MARÍA DEL CARMEN"/>
    <x v="1"/>
    <n v="5.766"/>
    <m/>
    <s v="Universidad de La Rioja"/>
    <n v="1"/>
    <s v="Pruebas de Acceso desde bachillerato o equivalente"/>
    <n v="8"/>
    <s v="18"/>
    <s v="Pruebas de acceso a la Universidad (PAU)- LOE"/>
    <m/>
    <x v="0"/>
    <m/>
    <m/>
    <s v="SÍ"/>
    <s v="con reconocimientos"/>
  </r>
  <r>
    <s v="JUN 2018-19"/>
    <x v="2"/>
    <n v="73120077"/>
    <s v="73120077204G"/>
    <x v="0"/>
    <s v="PEREZ DE ZABALZA ALTUNA, MARIA"/>
    <x v="1"/>
    <n v="5.3559999999999999"/>
    <m/>
    <s v="Universidad Pública de Navarra"/>
    <n v="1"/>
    <s v="Pruebas de Acceso desde bachillerato o equivalente"/>
    <n v="8"/>
    <s v="18"/>
    <s v="Pruebas de acceso a la Universidad (PAU)- LOE"/>
    <m/>
    <x v="0"/>
    <m/>
    <m/>
    <s v="NO"/>
    <m/>
  </r>
  <r>
    <s v="JUN 2018-19"/>
    <x v="2"/>
    <n v="16644875"/>
    <s v="16644875204G"/>
    <x v="0"/>
    <s v="GARCÍA LÓPEZ, ALBA"/>
    <x v="2"/>
    <n v="7"/>
    <m/>
    <m/>
    <n v="11"/>
    <s v="Formación Profesional"/>
    <n v="5"/>
    <s v="115"/>
    <s v="Ciclo Formativo de Grado Superior"/>
    <m/>
    <x v="0"/>
    <m/>
    <m/>
    <s v="SÍ"/>
    <s v="con reconocimientos"/>
  </r>
  <r>
    <s v="JLO 2018-19"/>
    <x v="2"/>
    <n v="78772085"/>
    <s v="78772085204G"/>
    <x v="0"/>
    <s v="EMBUN URDANIZ, MARIO"/>
    <x v="2"/>
    <n v="6.0209999999999999"/>
    <m/>
    <s v="Universidad Pública de Navarra"/>
    <n v="1"/>
    <s v="Pruebas de Acceso desde bachillerato o equivalente"/>
    <n v="9"/>
    <s v="19"/>
    <s v="Evaluación de Bachillerato para Acceso a la Universidad (EBAU) - LOMCE"/>
    <s v="SÍ"/>
    <x v="0"/>
    <m/>
    <m/>
    <s v="NO"/>
    <m/>
  </r>
  <r>
    <s v="JUN 2018-19"/>
    <x v="2"/>
    <s v="X6157547"/>
    <s v="X6157547204G"/>
    <x v="0"/>
    <s v="ARDELEAN , YASMINA"/>
    <x v="3"/>
    <n v="7.6"/>
    <m/>
    <m/>
    <n v="11"/>
    <s v="Formación Profesional"/>
    <n v="5"/>
    <s v="115"/>
    <s v="Ciclo Formativo de Grado Superior"/>
    <m/>
    <x v="0"/>
    <m/>
    <m/>
    <s v="NO"/>
    <m/>
  </r>
  <r>
    <s v="JUN 2018-19"/>
    <x v="2"/>
    <n v="16636839"/>
    <s v="16636839204G"/>
    <x v="0"/>
    <s v="VIGUERA SUESCUN, JOSÉ AMADOR"/>
    <x v="3"/>
    <n v="6.9960000000000004"/>
    <m/>
    <s v="Universidad de Valladolid"/>
    <n v="8"/>
    <s v="Cambio de universidad y/o estudios"/>
    <n v="1"/>
    <s v="81"/>
    <s v="Cambio de universidad por reconocimiento de 30 ECTS"/>
    <m/>
    <x v="0"/>
    <m/>
    <m/>
    <s v="SÍ"/>
    <s v="con reconocimientos"/>
  </r>
  <r>
    <s v="JLO 2018-19"/>
    <x v="2"/>
    <n v="18089413"/>
    <s v="18089413204G"/>
    <x v="0"/>
    <s v="PARRA QUIÑONEZ, NELLY JACINTA"/>
    <x v="3"/>
    <m/>
    <m/>
    <m/>
    <n v="90"/>
    <s v="Acceso con estudios extranjeros no universitarios sin PAU"/>
    <n v="1"/>
    <s v="901"/>
    <s v="Titulo homolog. o equiv. bachillerato (no UE y no suscrito acuerdo)"/>
    <m/>
    <x v="3"/>
    <m/>
    <m/>
    <s v="NO"/>
    <m/>
  </r>
  <r>
    <s v="JUN 2018-19"/>
    <x v="3"/>
    <n v="16624471"/>
    <s v="16624471803G"/>
    <x v="0"/>
    <s v="GALILEA ALSASUA, VÍCTOR JAVIER"/>
    <x v="4"/>
    <n v="5.21"/>
    <m/>
    <s v="Universidad de La Rioja"/>
    <n v="1"/>
    <s v="Pruebas de Acceso desde bachillerato o equivalente"/>
    <n v="8"/>
    <s v="18"/>
    <s v="Pruebas de acceso a la Universidad (PAU)- LOE"/>
    <m/>
    <x v="1"/>
    <m/>
    <s v="805G"/>
    <s v="SÍ"/>
    <s v="otro grado"/>
  </r>
  <r>
    <s v="JUN 2018-19"/>
    <x v="3"/>
    <n v="16619784"/>
    <s v="16619784803G"/>
    <x v="0"/>
    <s v="RODRÍGUEZ SOLAESA, CARLOS"/>
    <x v="6"/>
    <n v="6.54"/>
    <m/>
    <m/>
    <n v="11"/>
    <s v="Formación Profesional"/>
    <n v="5"/>
    <s v="115"/>
    <s v="Ciclo Formativo de Grado Superior"/>
    <m/>
    <x v="1"/>
    <m/>
    <m/>
    <s v="SÍ"/>
    <s v="con reconocimientos"/>
  </r>
  <r>
    <s v="JUN 2018-19"/>
    <x v="3"/>
    <n v="16644844"/>
    <s v="16644844803G"/>
    <x v="0"/>
    <s v="GONZÁLEZ DE VIÑASPRE MOSCARDÓ, ENRIQUE"/>
    <x v="5"/>
    <n v="7.2480000000000002"/>
    <m/>
    <s v="Universidad de La Rioja"/>
    <n v="1"/>
    <s v="Pruebas de Acceso desde bachillerato o equivalente"/>
    <n v="8"/>
    <s v="18"/>
    <s v="Pruebas de acceso a la Universidad (PAU)- LOE"/>
    <m/>
    <x v="0"/>
    <m/>
    <m/>
    <s v="SÍ"/>
    <s v="con reconocimientos"/>
  </r>
  <r>
    <s v="JUN 2018-19"/>
    <x v="3"/>
    <n v="16640051"/>
    <s v="16640051803G"/>
    <x v="0"/>
    <s v="SACRISTÁN OLARTE, JULIO"/>
    <x v="5"/>
    <n v="7.3419999999999996"/>
    <m/>
    <s v="Universidad de La Rioja"/>
    <n v="1"/>
    <s v="Pruebas de Acceso desde bachillerato o equivalente"/>
    <n v="8"/>
    <s v="18"/>
    <s v="Pruebas de acceso a la Universidad (PAU)- LOE"/>
    <m/>
    <x v="0"/>
    <m/>
    <m/>
    <s v="SÍ"/>
    <s v="con reconocimientos"/>
  </r>
  <r>
    <s v="JUN 2018-19"/>
    <x v="3"/>
    <n v="71349450"/>
    <s v="71349450803G"/>
    <x v="0"/>
    <s v="REBOLLAR LADRERO, YERAY"/>
    <x v="0"/>
    <n v="6.4080000000000004"/>
    <m/>
    <s v="UNIVERSIDAD DE BURGOS"/>
    <n v="1"/>
    <s v="Pruebas de Acceso desde bachillerato o equivalente"/>
    <n v="8"/>
    <s v="18"/>
    <s v="Pruebas de acceso a la Universidad (PAU)- LOE"/>
    <m/>
    <x v="0"/>
    <m/>
    <m/>
    <s v="NO"/>
    <m/>
  </r>
  <r>
    <s v="JUN 2018-19"/>
    <x v="3"/>
    <n v="16623151"/>
    <s v="16623151803G"/>
    <x v="0"/>
    <s v="CABEZÓN LOMAS, MARÍA JIMENA"/>
    <x v="1"/>
    <n v="7.2110000000000003"/>
    <m/>
    <s v="Universidad de La Rioja"/>
    <n v="1"/>
    <s v="Pruebas de Acceso desde bachillerato o equivalente"/>
    <n v="8"/>
    <s v="18"/>
    <s v="Pruebas de acceso a la Universidad (PAU)- LOE"/>
    <m/>
    <x v="0"/>
    <m/>
    <m/>
    <s v="NO"/>
    <m/>
  </r>
  <r>
    <s v="JUN 2018-19"/>
    <x v="3"/>
    <n v="72799721"/>
    <s v="72799721803G"/>
    <x v="0"/>
    <s v="PASCUAL MARTÍNEZ, ALFONSO"/>
    <x v="1"/>
    <n v="7.6319999999999997"/>
    <m/>
    <s v="Universidad de La Rioja"/>
    <n v="1"/>
    <s v="Pruebas de Acceso desde bachillerato o equivalente"/>
    <n v="8"/>
    <s v="18"/>
    <s v="Pruebas de acceso a la Universidad (PAU)- LOE"/>
    <m/>
    <x v="0"/>
    <m/>
    <m/>
    <s v="NO"/>
    <m/>
  </r>
  <r>
    <s v="JUN 2018-19"/>
    <x v="3"/>
    <n v="18076560"/>
    <s v="18076560803G"/>
    <x v="0"/>
    <s v="DEL RÍO GONZÁLEZ, MARIO"/>
    <x v="1"/>
    <n v="7.0949999999999998"/>
    <m/>
    <s v="Universidad de La Rioja"/>
    <n v="1"/>
    <s v="Pruebas de Acceso desde bachillerato o equivalente"/>
    <n v="8"/>
    <s v="18"/>
    <s v="Pruebas de acceso a la Universidad (PAU)- LOE"/>
    <m/>
    <x v="0"/>
    <m/>
    <m/>
    <s v="NO"/>
    <m/>
  </r>
  <r>
    <s v="JUN 2018-19"/>
    <x v="3"/>
    <n v="18079259"/>
    <s v="18079259803G"/>
    <x v="0"/>
    <s v="ABAD PASCUAL, ÁLVARO"/>
    <x v="1"/>
    <n v="7.5039999999999996"/>
    <m/>
    <s v="Universidad de La Rioja"/>
    <n v="1"/>
    <s v="Pruebas de Acceso desde bachillerato o equivalente"/>
    <n v="8"/>
    <s v="18"/>
    <s v="Pruebas de acceso a la Universidad (PAU)- LOE"/>
    <m/>
    <x v="0"/>
    <m/>
    <m/>
    <s v="NO"/>
    <m/>
  </r>
  <r>
    <s v="JUN 2018-19"/>
    <x v="3"/>
    <n v="16629841"/>
    <s v="16629841803G"/>
    <x v="0"/>
    <s v="PRECIADO GIL, MARC"/>
    <x v="2"/>
    <n v="6.0030000000000001"/>
    <m/>
    <s v="Universidad de La Rioja"/>
    <n v="1"/>
    <s v="Pruebas de Acceso desde bachillerato o equivalente"/>
    <n v="9"/>
    <s v="19"/>
    <s v="Evaluación de Bachillerato para Acceso a la Universidad (EBAU) - LOMCE"/>
    <s v="SÍ"/>
    <x v="0"/>
    <m/>
    <m/>
    <s v="NO"/>
    <m/>
  </r>
  <r>
    <s v="JUN 2018-19"/>
    <x v="3"/>
    <n v="16628628"/>
    <s v="16628628803G"/>
    <x v="0"/>
    <s v="PALACIOS ALMOGUERA, JESÚS"/>
    <x v="2"/>
    <n v="6.6849999999999996"/>
    <m/>
    <s v="Universidad de La Rioja"/>
    <n v="1"/>
    <s v="Pruebas de Acceso desde bachillerato o equivalente"/>
    <n v="9"/>
    <s v="19"/>
    <s v="Evaluación de Bachillerato para Acceso a la Universidad (EBAU) - LOMCE"/>
    <s v="SÍ"/>
    <x v="0"/>
    <m/>
    <m/>
    <s v="NO"/>
    <m/>
  </r>
  <r>
    <s v="JUN 2018-19"/>
    <x v="3"/>
    <n v="18079710"/>
    <s v="18079710803G"/>
    <x v="0"/>
    <s v="HIERRO MORALES, DAVID"/>
    <x v="2"/>
    <n v="6.8170000000000002"/>
    <m/>
    <s v="Universidad de La Rioja"/>
    <n v="1"/>
    <s v="Pruebas de Acceso desde bachillerato o equivalente"/>
    <n v="9"/>
    <s v="19"/>
    <s v="Evaluación de Bachillerato para Acceso a la Universidad (EBAU) - LOMCE"/>
    <s v="SÍ"/>
    <x v="0"/>
    <m/>
    <m/>
    <s v="NO"/>
    <m/>
  </r>
  <r>
    <s v="JLO 2018-19"/>
    <x v="3"/>
    <n v="18075034"/>
    <s v="18075034803G"/>
    <x v="0"/>
    <s v="BELLA BORONAT, FERNANDO"/>
    <x v="2"/>
    <n v="5.8719999999999999"/>
    <m/>
    <s v="Universidad de La Rioja"/>
    <n v="1"/>
    <s v="Pruebas de Acceso desde bachillerato o equivalente"/>
    <n v="9"/>
    <s v="19"/>
    <s v="Evaluación de Bachillerato para Acceso a la Universidad (EBAU) - LOMCE"/>
    <s v="SÍ"/>
    <x v="0"/>
    <m/>
    <m/>
    <s v="NO"/>
    <m/>
  </r>
  <r>
    <s v="JLO 2018-19"/>
    <x v="3"/>
    <n v="16638972"/>
    <s v="16638972803G"/>
    <x v="0"/>
    <s v="SANZ VILLAVERDE, CARLOS"/>
    <x v="2"/>
    <n v="5.6349999999999998"/>
    <m/>
    <s v="Universidad de La Rioja"/>
    <n v="1"/>
    <s v="Pruebas de Acceso desde bachillerato o equivalente"/>
    <n v="9"/>
    <s v="19"/>
    <s v="Evaluación de Bachillerato para Acceso a la Universidad (EBAU) - LOMCE"/>
    <s v="SÍ"/>
    <x v="0"/>
    <m/>
    <m/>
    <s v="NO"/>
    <m/>
  </r>
  <r>
    <s v="JUN 2018-19"/>
    <x v="3"/>
    <n v="16642481"/>
    <s v="16642481803G"/>
    <x v="0"/>
    <s v="TENORIO TOYAS, PABLO"/>
    <x v="2"/>
    <n v="6.8689999999999998"/>
    <m/>
    <s v="Universidad de La Rioja"/>
    <n v="1"/>
    <s v="Pruebas de Acceso desde bachillerato o equivalente"/>
    <n v="8"/>
    <s v="18"/>
    <s v="Pruebas de acceso a la Universidad (PAU)- LOE"/>
    <m/>
    <x v="1"/>
    <m/>
    <s v="801G"/>
    <s v="NO"/>
    <s v="otro grado"/>
  </r>
  <r>
    <s v="JUN 2018-19"/>
    <x v="3"/>
    <n v="17497979"/>
    <s v="17497979803G"/>
    <x v="0"/>
    <s v="MANZANARES VICARIO, JAVIER"/>
    <x v="3"/>
    <n v="6.3860000000000001"/>
    <m/>
    <s v="Universidad de La Rioja"/>
    <n v="1"/>
    <s v="Pruebas de Acceso desde bachillerato o equivalente"/>
    <n v="9"/>
    <s v="19"/>
    <s v="Evaluación de Bachillerato para Acceso a la Universidad (EBAU) - LOMCE"/>
    <m/>
    <x v="0"/>
    <m/>
    <m/>
    <s v="NO"/>
    <m/>
  </r>
  <r>
    <s v="JUN 2018-19"/>
    <x v="3"/>
    <n v="17497539"/>
    <s v="17497539803G"/>
    <x v="0"/>
    <s v="UZQUEDA ELVIRA, PABLO"/>
    <x v="3"/>
    <n v="6.83"/>
    <m/>
    <m/>
    <n v="11"/>
    <s v="Formación Profesional"/>
    <n v="5"/>
    <s v="115"/>
    <s v="Ciclo Formativo de Grado Superior"/>
    <m/>
    <x v="0"/>
    <m/>
    <m/>
    <s v="SÍ"/>
    <s v="con reconocimientos"/>
  </r>
  <r>
    <s v="JLO 2018-19"/>
    <x v="3"/>
    <n v="71350084"/>
    <s v="71350084803G"/>
    <x v="0"/>
    <s v="SANTAMARIA TORRES, IÑIGO"/>
    <x v="3"/>
    <n v="5.7149999999999999"/>
    <m/>
    <s v="UNIVERSIDAD DE BURGOS"/>
    <n v="1"/>
    <s v="Pruebas de Acceso desde bachillerato o equivalente"/>
    <n v="9"/>
    <s v="19"/>
    <s v="Evaluación de Bachillerato para Acceso a la Universidad (EBAU) - LOMCE"/>
    <m/>
    <x v="2"/>
    <m/>
    <m/>
    <s v="NO"/>
    <m/>
  </r>
  <r>
    <s v="JLO 2018-19"/>
    <x v="3"/>
    <s v="Y7005918"/>
    <s v="Y7005918803G"/>
    <x v="0"/>
    <s v="MOZO VERGARA, CARLOS ENRIQUE"/>
    <x v="3"/>
    <m/>
    <m/>
    <m/>
    <n v="90"/>
    <s v="Acceso con estudios extranjeros no universitarios sin PAU"/>
    <n v="1"/>
    <s v="901"/>
    <s v="Titulo homolog. o equiv. bachillerato (no UE y no suscrito acuerdo)"/>
    <m/>
    <x v="0"/>
    <m/>
    <m/>
    <s v="NO"/>
    <m/>
  </r>
  <r>
    <s v="JUN 2018-19"/>
    <x v="4"/>
    <n v="42197664"/>
    <s v="42197664301G"/>
    <x v="0"/>
    <s v="PÉREZ DUQUE, CELIA"/>
    <x v="6"/>
    <n v="6.5839999999999996"/>
    <m/>
    <s v="Universidad de La Laguna"/>
    <n v="1"/>
    <s v="Pruebas de Acceso desde bachillerato o equivalente"/>
    <n v="8"/>
    <s v="18"/>
    <s v="Pruebas de acceso a la Universidad (PAU)- LOE"/>
    <m/>
    <x v="1"/>
    <m/>
    <m/>
    <s v="NO"/>
    <m/>
  </r>
  <r>
    <s v="JLO 2018-19"/>
    <x v="4"/>
    <n v="72177441"/>
    <s v="72177441301G"/>
    <x v="0"/>
    <s v="FUENTES NIETO, VIRGINIA"/>
    <x v="5"/>
    <n v="7.0069999999999997"/>
    <m/>
    <s v="Universidad de Cantabria"/>
    <n v="1"/>
    <s v="Pruebas de Acceso desde bachillerato o equivalente"/>
    <n v="8"/>
    <s v="18"/>
    <s v="Pruebas de acceso a la Universidad (PAU)- LOE"/>
    <m/>
    <x v="0"/>
    <m/>
    <m/>
    <s v="NO"/>
    <m/>
  </r>
  <r>
    <s v="JUN 2018-19"/>
    <x v="4"/>
    <n v="45947045"/>
    <s v="45947045301G"/>
    <x v="0"/>
    <s v="VILLACIEROS VILLA, IÑIGO"/>
    <x v="5"/>
    <n v="6.7160000000000002"/>
    <m/>
    <s v="Universidad del País Vasco/Euskal Herriko Unibersitatea"/>
    <n v="1"/>
    <s v="Pruebas de Acceso desde bachillerato o equivalente"/>
    <n v="8"/>
    <s v="18"/>
    <s v="Pruebas de acceso a la Universidad (PAU)- LOE"/>
    <m/>
    <x v="0"/>
    <m/>
    <m/>
    <s v="NO"/>
    <m/>
  </r>
  <r>
    <s v="JUN 2018-19"/>
    <x v="4"/>
    <n v="16618275"/>
    <s v="16618275301G"/>
    <x v="0"/>
    <s v="PANCORBO HERRERA, MARÍA EUGENIA"/>
    <x v="0"/>
    <n v="6"/>
    <m/>
    <m/>
    <n v="11"/>
    <s v="Formación Profesional"/>
    <n v="5"/>
    <s v="115"/>
    <s v="Ciclo Formativo de Grado Superior"/>
    <m/>
    <x v="0"/>
    <m/>
    <m/>
    <s v="NO"/>
    <m/>
  </r>
  <r>
    <s v="JUN 2018-19"/>
    <x v="4"/>
    <n v="17497797"/>
    <s v="17497797301G"/>
    <x v="0"/>
    <s v="IBÁÑEZ CADARSO, LUCÍA"/>
    <x v="0"/>
    <n v="7.7389999999999999"/>
    <m/>
    <s v="Universidad de La Rioja"/>
    <n v="1"/>
    <s v="Pruebas de Acceso desde bachillerato o equivalente"/>
    <n v="8"/>
    <s v="18"/>
    <s v="Pruebas de acceso a la Universidad (PAU)- LOE"/>
    <m/>
    <x v="0"/>
    <m/>
    <m/>
    <s v="NO"/>
    <m/>
  </r>
  <r>
    <s v="JUN 2018-19"/>
    <x v="4"/>
    <n v="45949053"/>
    <s v="45949053301G"/>
    <x v="0"/>
    <s v="RUBIO FERNÁNDEZ, MAIDER"/>
    <x v="0"/>
    <n v="7.0179999999999998"/>
    <m/>
    <s v="Universidad del País Vasco/Euskal Herriko Unibersitatea"/>
    <n v="1"/>
    <s v="Pruebas de Acceso desde bachillerato o equivalente"/>
    <n v="8"/>
    <s v="18"/>
    <s v="Pruebas de acceso a la Universidad (PAU)- LOE"/>
    <m/>
    <x v="0"/>
    <m/>
    <m/>
    <s v="NO"/>
    <m/>
  </r>
  <r>
    <s v="JUN 2018-19"/>
    <x v="4"/>
    <n v="16632662"/>
    <s v="16632662301G"/>
    <x v="0"/>
    <s v="RODRÍGUEZ OVEJERO, TATIANA"/>
    <x v="0"/>
    <n v="7.9530000000000003"/>
    <m/>
    <s v="Universidad de La Rioja"/>
    <n v="1"/>
    <s v="Pruebas de Acceso desde bachillerato o equivalente"/>
    <n v="8"/>
    <s v="18"/>
    <s v="Pruebas de acceso a la Universidad (PAU)- LOE"/>
    <m/>
    <x v="0"/>
    <m/>
    <m/>
    <s v="NO"/>
    <m/>
  </r>
  <r>
    <s v="JUN 2018-19"/>
    <x v="4"/>
    <n v="78996067"/>
    <s v="78996067301G"/>
    <x v="0"/>
    <s v="VARAS GARCÍA, CRISTINA"/>
    <x v="0"/>
    <n v="6.8940000000000001"/>
    <m/>
    <s v="Universidad del País Vasco/Euskal Herriko Unibersitatea"/>
    <n v="1"/>
    <s v="Pruebas de Acceso desde bachillerato o equivalente"/>
    <n v="8"/>
    <s v="18"/>
    <s v="Pruebas de acceso a la Universidad (PAU)- LOE"/>
    <m/>
    <x v="0"/>
    <m/>
    <m/>
    <s v="NO"/>
    <m/>
  </r>
  <r>
    <s v="JUN 2018-19"/>
    <x v="4"/>
    <n v="17498761"/>
    <s v="17498761301G"/>
    <x v="0"/>
    <s v="NAVAS ECHAZARRETA, NOELIA"/>
    <x v="0"/>
    <n v="7.7750000000000004"/>
    <m/>
    <s v="Universidad de La Rioja"/>
    <n v="1"/>
    <s v="Pruebas de Acceso desde bachillerato o equivalente"/>
    <n v="8"/>
    <s v="18"/>
    <s v="Pruebas de acceso a la Universidad (PAU)- LOE"/>
    <m/>
    <x v="0"/>
    <m/>
    <m/>
    <s v="NO"/>
    <m/>
  </r>
  <r>
    <s v="JUN 2018-19"/>
    <x v="4"/>
    <n v="72854584"/>
    <s v="72854584301G"/>
    <x v="0"/>
    <s v="MAYO ARIN, ESTÍBALIZ"/>
    <x v="0"/>
    <n v="7.234"/>
    <m/>
    <s v="Universidad del País Vasco/Euskal Herriko Unibersitatea"/>
    <n v="1"/>
    <s v="Pruebas de Acceso desde bachillerato o equivalente"/>
    <n v="8"/>
    <s v="18"/>
    <s v="Pruebas de acceso a la Universidad (PAU)- LOE"/>
    <m/>
    <x v="0"/>
    <m/>
    <m/>
    <s v="NO"/>
    <m/>
  </r>
  <r>
    <s v="JUN 2018-19"/>
    <x v="4"/>
    <n v="16621690"/>
    <s v="16621690301G"/>
    <x v="0"/>
    <s v="SEBASTIÁN DE FRUTOS, TERESA"/>
    <x v="0"/>
    <n v="6.5"/>
    <m/>
    <s v="Universidad de La Rioja"/>
    <n v="1"/>
    <s v="Pruebas de Acceso desde bachillerato o equivalente"/>
    <n v="8"/>
    <s v="18"/>
    <s v="Pruebas de acceso a la Universidad (PAU)- LOE"/>
    <m/>
    <x v="0"/>
    <m/>
    <m/>
    <s v="NO"/>
    <m/>
  </r>
  <r>
    <s v="JUN 2018-19"/>
    <x v="4"/>
    <n v="79171345"/>
    <s v="79171345301G"/>
    <x v="0"/>
    <s v="LÓPEZ GALEOTE, IRENE"/>
    <x v="0"/>
    <n v="6.9180000000000001"/>
    <m/>
    <s v="Universidad del País Vasco/Euskal Herriko Unibersitatea"/>
    <n v="1"/>
    <s v="Pruebas de Acceso desde bachillerato o equivalente"/>
    <n v="8"/>
    <s v="18"/>
    <s v="Pruebas de acceso a la Universidad (PAU)- LOE"/>
    <m/>
    <x v="0"/>
    <m/>
    <m/>
    <s v="NO"/>
    <m/>
  </r>
  <r>
    <s v="JUN 2018-19"/>
    <x v="4"/>
    <n v="16630243"/>
    <s v="16630243301G"/>
    <x v="0"/>
    <s v="CARO MONTEJO, SARA"/>
    <x v="0"/>
    <n v="6.17"/>
    <m/>
    <m/>
    <n v="11"/>
    <s v="Formación Profesional"/>
    <n v="5"/>
    <s v="115"/>
    <s v="Ciclo Formativo de Grado Superior"/>
    <m/>
    <x v="0"/>
    <m/>
    <m/>
    <s v="NO"/>
    <m/>
  </r>
  <r>
    <s v="JUN 2018-19"/>
    <x v="4"/>
    <n v="16631565"/>
    <s v="16631565301G"/>
    <x v="0"/>
    <s v="SANTAMARÍA SÁINZ, LAURA"/>
    <x v="1"/>
    <n v="7.63"/>
    <m/>
    <m/>
    <n v="11"/>
    <s v="Formación Profesional"/>
    <n v="5"/>
    <s v="115"/>
    <s v="Ciclo Formativo de Grado Superior"/>
    <m/>
    <x v="0"/>
    <m/>
    <m/>
    <s v="NO"/>
    <m/>
  </r>
  <r>
    <s v="JUN 2018-19"/>
    <x v="4"/>
    <n v="17499281"/>
    <s v="17499281301G"/>
    <x v="0"/>
    <s v="FERNÁNDEZ MARCILLA, RAQUEL"/>
    <x v="1"/>
    <n v="6.9539999999999997"/>
    <m/>
    <s v="Universidad de La Rioja"/>
    <n v="1"/>
    <s v="Pruebas de Acceso desde bachillerato o equivalente"/>
    <n v="8"/>
    <s v="18"/>
    <s v="Pruebas de acceso a la Universidad (PAU)- LOE"/>
    <m/>
    <x v="0"/>
    <m/>
    <m/>
    <s v="NO"/>
    <m/>
  </r>
  <r>
    <s v="JUN 2018-19"/>
    <x v="4"/>
    <n v="46368369"/>
    <s v="46368369301G"/>
    <x v="0"/>
    <s v="OZKARIZ IBAIBARRIAGA, OIHANE"/>
    <x v="1"/>
    <n v="7.1269999999999998"/>
    <m/>
    <s v="Universidad del País Vasco/Euskal Herriko Unibersitatea"/>
    <n v="1"/>
    <s v="Pruebas de Acceso desde bachillerato o equivalente"/>
    <n v="8"/>
    <s v="18"/>
    <s v="Pruebas de acceso a la Universidad (PAU)- LOE"/>
    <m/>
    <x v="0"/>
    <m/>
    <m/>
    <s v="NO"/>
    <m/>
  </r>
  <r>
    <s v="JUN 2018-19"/>
    <x v="4"/>
    <n v="16642487"/>
    <s v="16642487301G"/>
    <x v="0"/>
    <s v="SÁENZ-DÍEZ PÉREZ, BEATRIZ"/>
    <x v="1"/>
    <n v="8.1359999999999992"/>
    <m/>
    <s v="Universidad de La Rioja"/>
    <n v="1"/>
    <s v="Pruebas de Acceso desde bachillerato o equivalente"/>
    <n v="8"/>
    <s v="18"/>
    <s v="Pruebas de acceso a la Universidad (PAU)- LOE"/>
    <m/>
    <x v="0"/>
    <m/>
    <m/>
    <s v="NO"/>
    <m/>
  </r>
  <r>
    <s v="JUN 2018-19"/>
    <x v="4"/>
    <n v="72264032"/>
    <s v="72264032301G"/>
    <x v="0"/>
    <s v="CASTRO DOMÍNGUEZ, MARÍA"/>
    <x v="1"/>
    <n v="6.9880000000000004"/>
    <m/>
    <s v="UNIVERSIDAD ROVIRA I VIRGILI"/>
    <n v="8"/>
    <s v="Cambio de universidad y/o estudios"/>
    <n v="1"/>
    <s v="81"/>
    <s v="Cambio de universidad por reconocimiento de 30 ECTS"/>
    <m/>
    <x v="1"/>
    <m/>
    <m/>
    <s v="SÍ"/>
    <s v="con reconocimientos"/>
  </r>
  <r>
    <s v="JUN 2018-19"/>
    <x v="4"/>
    <s v="X6058420"/>
    <s v="X6058420301G"/>
    <x v="0"/>
    <s v="BATOOL , SAMRAH"/>
    <x v="2"/>
    <n v="8.202"/>
    <m/>
    <s v="Universidad de La Rioja"/>
    <n v="1"/>
    <s v="Pruebas de Acceso desde bachillerato o equivalente"/>
    <n v="8"/>
    <s v="18"/>
    <s v="Pruebas de acceso a la Universidad (PAU)- LOE"/>
    <m/>
    <x v="0"/>
    <m/>
    <m/>
    <s v="NO"/>
    <m/>
  </r>
  <r>
    <s v="JUN 2018-19"/>
    <x v="4"/>
    <n v="72858935"/>
    <s v="72858935301G"/>
    <x v="0"/>
    <s v="GOMEZ-LOBO SARRALDE, AROA"/>
    <x v="2"/>
    <n v="6.97"/>
    <m/>
    <s v="Universidad del País Vasco/Euskal Herriko Unibersitatea"/>
    <n v="1"/>
    <s v="Pruebas de Acceso desde bachillerato o equivalente"/>
    <n v="9"/>
    <s v="19"/>
    <s v="Evaluación de Bachillerato para Acceso a la Universidad (EBAU) - LOMCE"/>
    <m/>
    <x v="0"/>
    <m/>
    <m/>
    <s v="NO"/>
    <m/>
  </r>
  <r>
    <s v="JUN 2018-19"/>
    <x v="4"/>
    <n v="18089498"/>
    <s v="18089498301G"/>
    <x v="0"/>
    <s v="JIMÉNEZ RAMÓN, ELENA"/>
    <x v="2"/>
    <n v="7.774"/>
    <m/>
    <s v="Universidad de La Rioja"/>
    <n v="1"/>
    <s v="Pruebas de Acceso desde bachillerato o equivalente"/>
    <n v="9"/>
    <s v="19"/>
    <s v="Evaluación de Bachillerato para Acceso a la Universidad (EBAU) - LOMCE"/>
    <m/>
    <x v="0"/>
    <m/>
    <m/>
    <s v="NO"/>
    <m/>
  </r>
  <r>
    <s v="JUN 2018-19"/>
    <x v="4"/>
    <n v="18089006"/>
    <s v="18089006301G"/>
    <x v="0"/>
    <s v="MENDIZÁBAL PASCUAL, LORENA"/>
    <x v="2"/>
    <n v="8.3059999999999992"/>
    <m/>
    <s v="Universidad de La Rioja"/>
    <n v="1"/>
    <s v="Pruebas de Acceso desde bachillerato o equivalente"/>
    <n v="9"/>
    <s v="19"/>
    <s v="Evaluación de Bachillerato para Acceso a la Universidad (EBAU) - LOMCE"/>
    <m/>
    <x v="0"/>
    <m/>
    <m/>
    <s v="NO"/>
    <m/>
  </r>
  <r>
    <s v="JUN 2018-19"/>
    <x v="4"/>
    <n v="16643182"/>
    <s v="16643182301G"/>
    <x v="0"/>
    <s v="SÁENZ CORNAGO, LAURA"/>
    <x v="2"/>
    <n v="9.1839999999999993"/>
    <m/>
    <s v="Universidad de La Rioja"/>
    <n v="1"/>
    <s v="Pruebas de Acceso desde bachillerato o equivalente"/>
    <n v="9"/>
    <s v="19"/>
    <s v="Evaluación de Bachillerato para Acceso a la Universidad (EBAU) - LOMCE"/>
    <m/>
    <x v="0"/>
    <m/>
    <m/>
    <s v="NO"/>
    <m/>
  </r>
  <r>
    <s v="JUN 2018-19"/>
    <x v="4"/>
    <n v="18088573"/>
    <s v="18088573301G"/>
    <x v="0"/>
    <s v="FERRERO MATEO, RAQUEL"/>
    <x v="2"/>
    <n v="7.8920000000000003"/>
    <m/>
    <s v="Universidad de La Rioja"/>
    <n v="1"/>
    <s v="Pruebas de Acceso desde bachillerato o equivalente"/>
    <n v="9"/>
    <s v="19"/>
    <s v="Evaluación de Bachillerato para Acceso a la Universidad (EBAU) - LOMCE"/>
    <m/>
    <x v="0"/>
    <m/>
    <m/>
    <s v="NO"/>
    <m/>
  </r>
  <r>
    <s v="JUN 2018-19"/>
    <x v="4"/>
    <n v="58011621"/>
    <s v="58011621301G"/>
    <x v="0"/>
    <s v="VILLAMOR GAUNA, LIDIA"/>
    <x v="2"/>
    <n v="7.484"/>
    <m/>
    <s v="Universidad del País Vasco/Euskal Herriko Unibersitatea"/>
    <n v="1"/>
    <s v="Pruebas de Acceso desde bachillerato o equivalente"/>
    <n v="9"/>
    <s v="19"/>
    <s v="Evaluación de Bachillerato para Acceso a la Universidad (EBAU) - LOMCE"/>
    <m/>
    <x v="0"/>
    <m/>
    <m/>
    <s v="NO"/>
    <m/>
  </r>
  <r>
    <s v="JUN 2018-19"/>
    <x v="4"/>
    <n v="17499229"/>
    <s v="17499229301G"/>
    <x v="0"/>
    <s v="SÁINZ PRADO, RAQUEL"/>
    <x v="2"/>
    <n v="7.93"/>
    <m/>
    <s v="Universidad de La Rioja"/>
    <n v="1"/>
    <s v="Pruebas de Acceso desde bachillerato o equivalente"/>
    <n v="9"/>
    <s v="19"/>
    <s v="Evaluación de Bachillerato para Acceso a la Universidad (EBAU) - LOMCE"/>
    <m/>
    <x v="0"/>
    <m/>
    <m/>
    <s v="NO"/>
    <m/>
  </r>
  <r>
    <s v="JUN 2018-19"/>
    <x v="4"/>
    <n v="16106345"/>
    <s v="16106345301G"/>
    <x v="0"/>
    <s v="CABREJAS SANCHEZ-SECO, EIDER"/>
    <x v="2"/>
    <n v="7.2919999999999998"/>
    <m/>
    <s v="Universidad del País Vasco/Euskal Herriko Unibersitatea"/>
    <n v="1"/>
    <s v="Pruebas de Acceso desde bachillerato o equivalente"/>
    <n v="9"/>
    <s v="19"/>
    <s v="Evaluación de Bachillerato para Acceso a la Universidad (EBAU) - LOMCE"/>
    <m/>
    <x v="0"/>
    <m/>
    <m/>
    <s v="NO"/>
    <m/>
  </r>
  <r>
    <s v="JUN 2018-19"/>
    <x v="4"/>
    <n v="78759495"/>
    <s v="78759495301G"/>
    <x v="0"/>
    <s v="PARRA MARTÍNEZ, AITANA"/>
    <x v="2"/>
    <n v="8.83"/>
    <m/>
    <m/>
    <n v="11"/>
    <s v="Formación Profesional"/>
    <n v="5"/>
    <s v="115"/>
    <s v="Ciclo Formativo de Grado Superior"/>
    <m/>
    <x v="0"/>
    <m/>
    <m/>
    <s v="NO"/>
    <m/>
  </r>
  <r>
    <s v="JUN 2018-19"/>
    <x v="4"/>
    <n v="72845291"/>
    <s v="72845291301G"/>
    <x v="0"/>
    <s v="CABALLERO RAMIREZ DE LA PISCINA, LEIRE"/>
    <x v="3"/>
    <n v="7.8280000000000003"/>
    <m/>
    <s v="Universidad del País Vasco/Euskal Herriko Unibersitatea"/>
    <n v="1"/>
    <s v="Pruebas de Acceso desde bachillerato o equivalente"/>
    <n v="9"/>
    <s v="19"/>
    <s v="Evaluación de Bachillerato para Acceso a la Universidad (EBAU) - LOMCE"/>
    <m/>
    <x v="0"/>
    <m/>
    <m/>
    <s v="NO"/>
    <m/>
  </r>
  <r>
    <s v="JUN 2018-19"/>
    <x v="4"/>
    <n v="78759817"/>
    <s v="78759817301G"/>
    <x v="0"/>
    <s v="OCHOA GUTIÉRREZ, MARTA"/>
    <x v="3"/>
    <n v="7.7389999999999999"/>
    <m/>
    <s v="Universidad Pública de Navarra"/>
    <n v="1"/>
    <s v="Pruebas de Acceso desde bachillerato o equivalente"/>
    <n v="9"/>
    <s v="19"/>
    <s v="Evaluación de Bachillerato para Acceso a la Universidad (EBAU) - LOMCE"/>
    <m/>
    <x v="0"/>
    <m/>
    <m/>
    <s v="NO"/>
    <m/>
  </r>
  <r>
    <s v="JUN 2018-19"/>
    <x v="4"/>
    <n v="45168120"/>
    <s v="45168120301G"/>
    <x v="0"/>
    <s v="IZAGUIRRE OGUIZA, MIREN"/>
    <x v="3"/>
    <n v="7.8120000000000003"/>
    <m/>
    <s v="Universidad del País Vasco/Euskal Herriko Unibersitatea"/>
    <n v="1"/>
    <s v="Pruebas de Acceso desde bachillerato o equivalente"/>
    <n v="9"/>
    <s v="19"/>
    <s v="Evaluación de Bachillerato para Acceso a la Universidad (EBAU) - LOMCE"/>
    <m/>
    <x v="0"/>
    <m/>
    <m/>
    <s v="NO"/>
    <m/>
  </r>
  <r>
    <s v="JUN 2018-19"/>
    <x v="4"/>
    <n v="16643930"/>
    <s v="16643930301G"/>
    <x v="0"/>
    <s v="MINGO FERNÁNDEZ, LUCIA ANTIGUA"/>
    <x v="3"/>
    <n v="8.0060000000000002"/>
    <m/>
    <s v="Universidad de La Rioja"/>
    <n v="1"/>
    <s v="Pruebas de Acceso desde bachillerato o equivalente"/>
    <n v="9"/>
    <s v="19"/>
    <s v="Evaluación de Bachillerato para Acceso a la Universidad (EBAU) - LOMCE"/>
    <m/>
    <x v="0"/>
    <m/>
    <m/>
    <s v="NO"/>
    <m/>
  </r>
  <r>
    <s v="JUN 2018-19"/>
    <x v="4"/>
    <n v="18086555"/>
    <s v="18086555301G"/>
    <x v="0"/>
    <s v="GONZÁLEZ JIMÉNEZ, MARTA"/>
    <x v="3"/>
    <n v="8.9640000000000004"/>
    <m/>
    <s v="Universidad de La Rioja"/>
    <n v="1"/>
    <s v="Pruebas de Acceso desde bachillerato o equivalente"/>
    <n v="9"/>
    <s v="19"/>
    <s v="Evaluación de Bachillerato para Acceso a la Universidad (EBAU) - LOMCE"/>
    <m/>
    <x v="0"/>
    <m/>
    <m/>
    <s v="NO"/>
    <m/>
  </r>
  <r>
    <s v="JUN 2018-19"/>
    <x v="4"/>
    <n v="20233596"/>
    <s v="20233596301G"/>
    <x v="0"/>
    <s v="IBAÑEZ LIÑEIRA, EVA"/>
    <x v="3"/>
    <n v="7.64"/>
    <m/>
    <s v="Universidad del País Vasco/Euskal Herriko Unibersitatea"/>
    <n v="1"/>
    <s v="Pruebas de Acceso desde bachillerato o equivalente"/>
    <n v="9"/>
    <s v="19"/>
    <s v="Evaluación de Bachillerato para Acceso a la Universidad (EBAU) - LOMCE"/>
    <m/>
    <x v="0"/>
    <m/>
    <m/>
    <s v="NO"/>
    <m/>
  </r>
  <r>
    <s v="JUN 2018-19"/>
    <x v="4"/>
    <n v="45994705"/>
    <s v="45994705301G"/>
    <x v="0"/>
    <s v="SAINZ ESTEBAN , MAIDER"/>
    <x v="3"/>
    <n v="8.58"/>
    <m/>
    <m/>
    <n v="11"/>
    <s v="Formación Profesional"/>
    <n v="5"/>
    <s v="115"/>
    <s v="Ciclo Formativo de Grado Superior"/>
    <m/>
    <x v="0"/>
    <m/>
    <m/>
    <s v="NO"/>
    <m/>
  </r>
  <r>
    <s v="JUN 2018-19"/>
    <x v="4"/>
    <n v="73424363"/>
    <s v="73424363301G"/>
    <x v="0"/>
    <s v="OYARZUN ZUGALDIA, PAULA"/>
    <x v="3"/>
    <n v="7.827"/>
    <m/>
    <s v="Universidad Pública de Navarra"/>
    <n v="1"/>
    <s v="Pruebas de Acceso desde bachillerato o equivalente"/>
    <n v="9"/>
    <s v="19"/>
    <s v="Evaluación de Bachillerato para Acceso a la Universidad (EBAU) - LOMCE"/>
    <m/>
    <x v="0"/>
    <m/>
    <m/>
    <s v="NO"/>
    <m/>
  </r>
  <r>
    <s v="JUN 2018-19"/>
    <x v="4"/>
    <n v="18189624"/>
    <s v="18189624301G"/>
    <x v="0"/>
    <s v="RUIZ DIAZ, MARINA"/>
    <x v="3"/>
    <n v="7.859"/>
    <m/>
    <s v="Universidad Pública de Navarra"/>
    <n v="1"/>
    <s v="Pruebas de Acceso desde bachillerato o equivalente"/>
    <n v="9"/>
    <s v="19"/>
    <s v="Evaluación de Bachillerato para Acceso a la Universidad (EBAU) - LOMCE"/>
    <m/>
    <x v="0"/>
    <m/>
    <m/>
    <s v="NO"/>
    <m/>
  </r>
  <r>
    <s v="JUN 2018-19"/>
    <x v="4"/>
    <n v="16098586"/>
    <s v="16098586301G"/>
    <x v="0"/>
    <s v="GOMEZ FERNANDEZ, OIHANE"/>
    <x v="3"/>
    <n v="7.92"/>
    <m/>
    <m/>
    <n v="11"/>
    <s v="Formación Profesional"/>
    <n v="5"/>
    <s v="115"/>
    <s v="Ciclo Formativo de Grado Superior"/>
    <m/>
    <x v="0"/>
    <m/>
    <m/>
    <s v="NO"/>
    <m/>
  </r>
  <r>
    <s v="JUN 2018-19"/>
    <x v="4"/>
    <n v="73423803"/>
    <s v="73423803301G"/>
    <x v="0"/>
    <s v="IBAÑEZ VIVAS, LEIRE"/>
    <x v="3"/>
    <n v="7.66"/>
    <m/>
    <s v="Universidad Pública de Navarra"/>
    <n v="1"/>
    <s v="Pruebas de Acceso desde bachillerato o equivalente"/>
    <n v="9"/>
    <s v="19"/>
    <s v="Evaluación de Bachillerato para Acceso a la Universidad (EBAU) - LOMCE"/>
    <m/>
    <x v="0"/>
    <m/>
    <m/>
    <s v="NO"/>
    <m/>
  </r>
  <r>
    <s v="JUN 2018-19"/>
    <x v="4"/>
    <n v="72753291"/>
    <s v="72753291301G"/>
    <x v="0"/>
    <s v="ÁLVAREZ DÍAZ, NEREA"/>
    <x v="3"/>
    <n v="7.3479999999999999"/>
    <m/>
    <s v="Universidad del País Vasco/Euskal Herriko Unibersitatea"/>
    <n v="1"/>
    <s v="Pruebas de Acceso desde bachillerato o equivalente"/>
    <n v="9"/>
    <s v="19"/>
    <s v="Evaluación de Bachillerato para Acceso a la Universidad (EBAU) - LOMCE"/>
    <m/>
    <x v="0"/>
    <m/>
    <m/>
    <s v="NO"/>
    <m/>
  </r>
  <r>
    <s v="JUN 2018-19"/>
    <x v="4"/>
    <n v="16092188"/>
    <s v="16092188301G"/>
    <x v="0"/>
    <s v="ELGUEZABAL ARGALUZA, IZARO"/>
    <x v="3"/>
    <n v="6.95"/>
    <m/>
    <s v="Universidad del País Vasco/Euskal Herriko Unibersitatea"/>
    <n v="1"/>
    <s v="Pruebas de Acceso desde bachillerato o equivalente"/>
    <n v="9"/>
    <s v="19"/>
    <s v="Evaluación de Bachillerato para Acceso a la Universidad (EBAU) - LOMCE"/>
    <m/>
    <x v="0"/>
    <m/>
    <m/>
    <s v="NO"/>
    <m/>
  </r>
  <r>
    <s v="JUN 2018-19"/>
    <x v="5"/>
    <n v="44644041"/>
    <s v="44644041205G"/>
    <x v="0"/>
    <s v="ANTÓN MARÍN, MARTA"/>
    <x v="4"/>
    <n v="7.77"/>
    <m/>
    <m/>
    <n v="11"/>
    <s v="Formación Profesional"/>
    <n v="5"/>
    <s v="115"/>
    <s v="Ciclo Formativo de Grado Superior"/>
    <m/>
    <x v="1"/>
    <m/>
    <m/>
    <s v="NO"/>
    <m/>
  </r>
  <r>
    <s v="JLO 2018-19"/>
    <x v="5"/>
    <n v="16620341"/>
    <s v="16620341205G"/>
    <x v="0"/>
    <s v="MARCOS ROLDÁN, SOFÍA"/>
    <x v="5"/>
    <n v="5.5010000000000003"/>
    <m/>
    <s v="Universidad de La Rioja"/>
    <n v="1"/>
    <s v="Pruebas de Acceso desde bachillerato o equivalente"/>
    <n v="8"/>
    <s v="18"/>
    <s v="Pruebas de acceso a la Universidad (PAU)- LOE"/>
    <m/>
    <x v="0"/>
    <m/>
    <m/>
    <s v="NO"/>
    <m/>
  </r>
  <r>
    <s v="JLO 2018-19"/>
    <x v="5"/>
    <n v="16628031"/>
    <s v="16628031205G"/>
    <x v="0"/>
    <s v="HIDALGO BARRAGÁN, JORGE ANTONIO"/>
    <x v="0"/>
    <n v="5.8840000000000003"/>
    <m/>
    <s v="Universidad de La Rioja"/>
    <n v="1"/>
    <s v="Pruebas de Acceso desde bachillerato o equivalente"/>
    <n v="8"/>
    <s v="18"/>
    <s v="Pruebas de acceso a la Universidad (PAU)- LOE"/>
    <m/>
    <x v="0"/>
    <m/>
    <m/>
    <s v="SÍ"/>
    <s v="con reconocimientos"/>
  </r>
  <r>
    <s v="JUN 2018-19"/>
    <x v="5"/>
    <n v="16643637"/>
    <s v="16643637205G"/>
    <x v="0"/>
    <s v="CUESTA GALILEA, PILAR"/>
    <x v="0"/>
    <n v="6.1059999999999999"/>
    <m/>
    <s v="Universidad de La Rioja"/>
    <n v="1"/>
    <s v="Pruebas de Acceso desde bachillerato o equivalente"/>
    <n v="8"/>
    <s v="18"/>
    <s v="Pruebas de acceso a la Universidad (PAU)- LOE"/>
    <m/>
    <x v="0"/>
    <m/>
    <m/>
    <s v="SÍ"/>
    <s v="con reconocimientos"/>
  </r>
  <r>
    <s v="JUN 2018-19"/>
    <x v="5"/>
    <n v="17496989"/>
    <s v="17496989205G"/>
    <x v="0"/>
    <s v="CALVO BARBERO, REGINA"/>
    <x v="0"/>
    <n v="9.0879999999999992"/>
    <m/>
    <s v="Universidad de La Rioja"/>
    <n v="1"/>
    <s v="Pruebas de Acceso desde bachillerato o equivalente"/>
    <n v="8"/>
    <s v="18"/>
    <s v="Pruebas de acceso a la Universidad (PAU)- LOE"/>
    <m/>
    <x v="0"/>
    <m/>
    <m/>
    <s v="SÍ"/>
    <s v="con reconocimientos"/>
  </r>
  <r>
    <s v="JUN 2018-19"/>
    <x v="5"/>
    <n v="72798949"/>
    <s v="72798949205G"/>
    <x v="1"/>
    <s v="LÓPEZ ARNEDO, SARA"/>
    <x v="0"/>
    <n v="6.4359999999999999"/>
    <m/>
    <s v="Universidad de La Rioja"/>
    <n v="1"/>
    <s v="Pruebas de Acceso desde bachillerato o equivalente"/>
    <n v="8"/>
    <s v="18"/>
    <s v="Pruebas de acceso a la Universidad (PAU)- LOE"/>
    <m/>
    <x v="0"/>
    <m/>
    <m/>
    <s v="SÍ"/>
    <s v="con reconocimientos"/>
  </r>
  <r>
    <s v="JUN 2018-19"/>
    <x v="5"/>
    <n v="78761720"/>
    <s v="78761720205G"/>
    <x v="0"/>
    <s v="ANGUIANO MUERTE, JULIA"/>
    <x v="0"/>
    <n v="7.0110000000000001"/>
    <m/>
    <s v="Universidad Pública de Navarra"/>
    <n v="1"/>
    <s v="Pruebas de Acceso desde bachillerato o equivalente"/>
    <n v="8"/>
    <s v="18"/>
    <s v="Pruebas de acceso a la Universidad (PAU)- LOE"/>
    <m/>
    <x v="0"/>
    <m/>
    <m/>
    <s v="NO"/>
    <m/>
  </r>
  <r>
    <s v="JUN 2018-19"/>
    <x v="5"/>
    <n v="78770147"/>
    <s v="78770147205G"/>
    <x v="0"/>
    <s v="APERTE QUINTANAR, AINHOA"/>
    <x v="0"/>
    <n v="7.14"/>
    <m/>
    <m/>
    <n v="11"/>
    <s v="Formación Profesional"/>
    <n v="5"/>
    <s v="115"/>
    <s v="Ciclo Formativo de Grado Superior"/>
    <m/>
    <x v="0"/>
    <m/>
    <m/>
    <s v="SÍ"/>
    <s v="con reconocimientos"/>
  </r>
  <r>
    <s v="JUN 2018-19"/>
    <x v="5"/>
    <n v="73106346"/>
    <s v="73106346205G"/>
    <x v="0"/>
    <s v="ANGOS ROYO, MÍRIAM"/>
    <x v="0"/>
    <n v="7.67"/>
    <m/>
    <m/>
    <n v="11"/>
    <s v="Formación Profesional"/>
    <n v="5"/>
    <s v="115"/>
    <s v="Ciclo Formativo de Grado Superior"/>
    <m/>
    <x v="2"/>
    <m/>
    <m/>
    <s v="NO"/>
    <m/>
  </r>
  <r>
    <s v="JUN 2018-19"/>
    <x v="5"/>
    <n v="17495412"/>
    <s v="17495412205G"/>
    <x v="0"/>
    <s v="HIERRO PASTOR, ANA"/>
    <x v="0"/>
    <n v="7.43"/>
    <m/>
    <m/>
    <n v="11"/>
    <s v="Formación Profesional"/>
    <n v="5"/>
    <s v="115"/>
    <s v="Ciclo Formativo de Grado Superior"/>
    <m/>
    <x v="0"/>
    <m/>
    <m/>
    <s v="NO"/>
    <m/>
  </r>
  <r>
    <s v="JUN 2018-19"/>
    <x v="5"/>
    <n v="44649559"/>
    <s v="44649559205G"/>
    <x v="0"/>
    <s v="VISUS CALVO, ANDREA"/>
    <x v="0"/>
    <n v="7.36"/>
    <m/>
    <m/>
    <n v="11"/>
    <s v="Formación Profesional"/>
    <n v="5"/>
    <s v="115"/>
    <s v="Ciclo Formativo de Grado Superior"/>
    <m/>
    <x v="0"/>
    <m/>
    <m/>
    <s v="SÍ"/>
    <s v="con reconocimientos"/>
  </r>
  <r>
    <s v="JUN 2018-19"/>
    <x v="5"/>
    <n v="17495537"/>
    <s v="17495537205G"/>
    <x v="0"/>
    <s v="TRES GORRICHO, LAURA"/>
    <x v="0"/>
    <n v="6.83"/>
    <m/>
    <m/>
    <n v="11"/>
    <s v="Formación Profesional"/>
    <n v="5"/>
    <s v="115"/>
    <s v="Ciclo Formativo de Grado Superior"/>
    <m/>
    <x v="0"/>
    <m/>
    <m/>
    <s v="SÍ"/>
    <s v="con reconocimientos"/>
  </r>
  <r>
    <s v="JUN 2018-19"/>
    <x v="5"/>
    <n v="18082283"/>
    <s v="18082283205G"/>
    <x v="0"/>
    <s v="GARRIDO PALACIOS, ALMUDENA"/>
    <x v="0"/>
    <n v="7.5149999999999997"/>
    <m/>
    <s v="Universidad de La Rioja"/>
    <n v="1"/>
    <s v="Pruebas de Acceso desde bachillerato o equivalente"/>
    <n v="8"/>
    <s v="18"/>
    <s v="Pruebas de acceso a la Universidad (PAU)- LOE"/>
    <m/>
    <x v="0"/>
    <m/>
    <m/>
    <s v="NO"/>
    <m/>
  </r>
  <r>
    <s v="JLO 2018-19"/>
    <x v="5"/>
    <n v="16641894"/>
    <s v="16641894205G"/>
    <x v="0"/>
    <s v="LEDESMA DOMÍNGUEZ, MIRIAM"/>
    <x v="0"/>
    <n v="6.2759999999999998"/>
    <m/>
    <s v="Universidad de La Rioja"/>
    <n v="1"/>
    <s v="Pruebas de Acceso desde bachillerato o equivalente"/>
    <n v="8"/>
    <s v="18"/>
    <s v="Pruebas de acceso a la Universidad (PAU)- LOE"/>
    <m/>
    <x v="0"/>
    <m/>
    <m/>
    <s v="SÍ"/>
    <s v="con reconocimientos"/>
  </r>
  <r>
    <s v="JUN 2018-19"/>
    <x v="5"/>
    <n v="17497153"/>
    <s v="17497153205G"/>
    <x v="0"/>
    <s v="ABARCA JUMBO, KAREN PATRICIA"/>
    <x v="0"/>
    <n v="5.6289999999999996"/>
    <m/>
    <s v="Universidad de La Rioja"/>
    <n v="1"/>
    <s v="Pruebas de Acceso desde bachillerato o equivalente"/>
    <n v="8"/>
    <s v="18"/>
    <s v="Pruebas de acceso a la Universidad (PAU)- LOE"/>
    <m/>
    <x v="0"/>
    <m/>
    <m/>
    <s v="SÍ"/>
    <s v="con reconocimientos"/>
  </r>
  <r>
    <s v="JUN 2018-19"/>
    <x v="5"/>
    <n v="18073633"/>
    <s v="18073633205G"/>
    <x v="0"/>
    <s v="ELÍAS LASHERAS, CLAUDIA MARINA"/>
    <x v="0"/>
    <n v="5.82"/>
    <m/>
    <s v="Universidad de La Rioja"/>
    <n v="1"/>
    <s v="Pruebas de Acceso desde bachillerato o equivalente"/>
    <n v="8"/>
    <s v="18"/>
    <s v="Pruebas de acceso a la Universidad (PAU)- LOE"/>
    <m/>
    <x v="0"/>
    <m/>
    <m/>
    <s v="SÍ"/>
    <s v="con reconocimientos"/>
  </r>
  <r>
    <s v="JUN 2018-19"/>
    <x v="5"/>
    <n v="16625441"/>
    <s v="16625441205G"/>
    <x v="0"/>
    <s v="ECHEVERRÍA TUDANCA, CELIA"/>
    <x v="1"/>
    <n v="6.0279999999999996"/>
    <m/>
    <s v="Universidad Pública de Navarra"/>
    <n v="1"/>
    <s v="Pruebas de Acceso desde bachillerato o equivalente"/>
    <n v="8"/>
    <s v="18"/>
    <s v="Pruebas de acceso a la Universidad (PAU)- LOE"/>
    <m/>
    <x v="0"/>
    <m/>
    <m/>
    <s v="NO"/>
    <m/>
  </r>
  <r>
    <s v="JUN 2018-19"/>
    <x v="5"/>
    <n v="16632968"/>
    <s v="16632968205G"/>
    <x v="0"/>
    <s v="SOBRÓN JORGE, MARÍA"/>
    <x v="1"/>
    <n v="5.766"/>
    <m/>
    <s v="Universidad de La Rioja"/>
    <n v="1"/>
    <s v="Pruebas de Acceso desde bachillerato o equivalente"/>
    <n v="8"/>
    <s v="18"/>
    <s v="Pruebas de acceso a la Universidad (PAU)- LOE"/>
    <m/>
    <x v="0"/>
    <m/>
    <m/>
    <s v="NO"/>
    <m/>
  </r>
  <r>
    <s v="JUN 2018-19"/>
    <x v="5"/>
    <n v="16626762"/>
    <s v="16626762205G"/>
    <x v="0"/>
    <s v="LARA MARTÍNEZ, LORENA"/>
    <x v="1"/>
    <n v="6.2969999999999997"/>
    <m/>
    <s v="Universidad de La Rioja"/>
    <n v="1"/>
    <s v="Pruebas de Acceso desde bachillerato o equivalente"/>
    <n v="8"/>
    <s v="18"/>
    <s v="Pruebas de acceso a la Universidad (PAU)- LOE"/>
    <m/>
    <x v="0"/>
    <m/>
    <m/>
    <s v="NO"/>
    <m/>
  </r>
  <r>
    <s v="JUN 2018-19"/>
    <x v="5"/>
    <n v="16644912"/>
    <s v="16644912205G"/>
    <x v="0"/>
    <s v="LAZCANO MUÑOZ, SARA"/>
    <x v="1"/>
    <n v="6.0590000000000002"/>
    <m/>
    <s v="Universidad de La Rioja"/>
    <n v="1"/>
    <s v="Pruebas de Acceso desde bachillerato o equivalente"/>
    <n v="8"/>
    <s v="18"/>
    <s v="Pruebas de acceso a la Universidad (PAU)- LOE"/>
    <m/>
    <x v="0"/>
    <m/>
    <m/>
    <s v="NO"/>
    <m/>
  </r>
  <r>
    <s v="JUN 2018-19"/>
    <x v="5"/>
    <n v="16643488"/>
    <s v="16643488205G"/>
    <x v="0"/>
    <s v="PAJARES CÁRCAMO, ALLENDE"/>
    <x v="1"/>
    <n v="5.423"/>
    <m/>
    <s v="Universidad de La Rioja"/>
    <n v="1"/>
    <s v="Pruebas de Acceso desde bachillerato o equivalente"/>
    <n v="8"/>
    <s v="18"/>
    <s v="Pruebas de acceso a la Universidad (PAU)- LOE"/>
    <m/>
    <x v="0"/>
    <m/>
    <m/>
    <s v="NO"/>
    <m/>
  </r>
  <r>
    <s v="JUN 2018-19"/>
    <x v="5"/>
    <n v="21046110"/>
    <s v="21046110205G"/>
    <x v="0"/>
    <s v="MORENO GARCÍA, CLARA"/>
    <x v="1"/>
    <n v="7.3849999999999998"/>
    <m/>
    <s v="Universidad de La Rioja"/>
    <n v="1"/>
    <s v="Pruebas de Acceso desde bachillerato o equivalente"/>
    <n v="8"/>
    <s v="18"/>
    <s v="Pruebas de acceso a la Universidad (PAU)- LOE"/>
    <m/>
    <x v="0"/>
    <m/>
    <m/>
    <s v="NO"/>
    <m/>
  </r>
  <r>
    <s v="JUN 2018-19"/>
    <x v="5"/>
    <n v="72504104"/>
    <s v="72504104205G"/>
    <x v="0"/>
    <s v="ITURBE TORRES, OLAIA"/>
    <x v="1"/>
    <n v="8.14"/>
    <m/>
    <m/>
    <n v="11"/>
    <s v="Formación Profesional"/>
    <n v="5"/>
    <s v="115"/>
    <s v="Ciclo Formativo de Grado Superior"/>
    <m/>
    <x v="0"/>
    <m/>
    <m/>
    <s v="NO"/>
    <m/>
  </r>
  <r>
    <s v="JUN 2018-19"/>
    <x v="5"/>
    <n v="73480342"/>
    <s v="73480342205G"/>
    <x v="0"/>
    <s v="MIRANDA SALVADOR, MAITE"/>
    <x v="1"/>
    <n v="5.8840000000000003"/>
    <m/>
    <s v="Universidad Pública de Navarra"/>
    <n v="1"/>
    <s v="Pruebas de Acceso desde bachillerato o equivalente"/>
    <n v="8"/>
    <s v="18"/>
    <s v="Pruebas de acceso a la Universidad (PAU)- LOE"/>
    <m/>
    <x v="0"/>
    <m/>
    <m/>
    <s v="NO"/>
    <m/>
  </r>
  <r>
    <s v="JUN 2018-19"/>
    <x v="5"/>
    <n v="73483273"/>
    <s v="73483273205G"/>
    <x v="0"/>
    <s v="TORRES RUIZ, CARLA"/>
    <x v="1"/>
    <n v="5.2640000000000002"/>
    <m/>
    <s v="Universidad Pública de Navarra"/>
    <n v="1"/>
    <s v="Pruebas de Acceso desde bachillerato o equivalente"/>
    <n v="8"/>
    <s v="18"/>
    <s v="Pruebas de acceso a la Universidad (PAU)- LOE"/>
    <m/>
    <x v="0"/>
    <m/>
    <m/>
    <s v="NO"/>
    <m/>
  </r>
  <r>
    <s v="JUN 2018-19"/>
    <x v="5"/>
    <n v="78777370"/>
    <s v="78777370205G"/>
    <x v="0"/>
    <s v="APECECHEA OLLO, MARTA"/>
    <x v="1"/>
    <n v="5.532"/>
    <m/>
    <s v="Universidad Pública de Navarra"/>
    <n v="1"/>
    <s v="Pruebas de Acceso desde bachillerato o equivalente"/>
    <n v="8"/>
    <s v="18"/>
    <s v="Pruebas de acceso a la Universidad (PAU)- LOE"/>
    <m/>
    <x v="0"/>
    <m/>
    <m/>
    <s v="NO"/>
    <m/>
  </r>
  <r>
    <s v="JUN 2018-19"/>
    <x v="5"/>
    <n v="16629600"/>
    <s v="16629600205G"/>
    <x v="0"/>
    <s v="CASCANTE GARCIA, LAURA"/>
    <x v="2"/>
    <n v="7.08"/>
    <m/>
    <m/>
    <n v="11"/>
    <s v="Formación Profesional"/>
    <n v="5"/>
    <s v="115"/>
    <s v="Ciclo Formativo de Grado Superior"/>
    <m/>
    <x v="0"/>
    <m/>
    <m/>
    <s v="SÍ"/>
    <s v="con reconocimientos"/>
  </r>
  <r>
    <s v="JUN 2018-19"/>
    <x v="5"/>
    <n v="16624727"/>
    <s v="16624727205G"/>
    <x v="0"/>
    <s v="MONTALVO BERNAD, ERIKA"/>
    <x v="2"/>
    <n v="7.77"/>
    <m/>
    <m/>
    <n v="11"/>
    <s v="Formación Profesional"/>
    <n v="5"/>
    <s v="115"/>
    <s v="Ciclo Formativo de Grado Superior"/>
    <m/>
    <x v="0"/>
    <m/>
    <m/>
    <s v="SÍ"/>
    <s v="con reconocimientos"/>
  </r>
  <r>
    <s v="JUN 2018-19"/>
    <x v="5"/>
    <n v="18077141"/>
    <s v="18077141205G"/>
    <x v="0"/>
    <s v="GONZÁLEZ FERNÁNDEZ, MARÍA"/>
    <x v="2"/>
    <n v="6.266"/>
    <m/>
    <s v="Universidad de La Rioja"/>
    <n v="1"/>
    <s v="Pruebas de Acceso desde bachillerato o equivalente"/>
    <n v="9"/>
    <s v="19"/>
    <s v="Evaluación de Bachillerato para Acceso a la Universidad (EBAU) - LOMCE"/>
    <s v="SÍ"/>
    <x v="0"/>
    <m/>
    <m/>
    <s v="NO"/>
    <m/>
  </r>
  <r>
    <s v="JUN 2018-19"/>
    <x v="5"/>
    <n v="18078417"/>
    <s v="18078417205G"/>
    <x v="0"/>
    <s v="VILLALBA TRANCÓN, ZURIÑE"/>
    <x v="2"/>
    <n v="6.69"/>
    <m/>
    <m/>
    <n v="11"/>
    <s v="Formación Profesional"/>
    <n v="5"/>
    <s v="115"/>
    <s v="Ciclo Formativo de Grado Superior"/>
    <m/>
    <x v="0"/>
    <m/>
    <m/>
    <s v="SÍ"/>
    <s v="con reconocimientos"/>
  </r>
  <r>
    <s v="JUN 2018-19"/>
    <x v="5"/>
    <n v="79009403"/>
    <s v="79009403205G"/>
    <x v="0"/>
    <s v="ARAZURI ARTOLA, ZURIÑE"/>
    <x v="2"/>
    <n v="5.5519999999999996"/>
    <m/>
    <s v="Universidad del País Vasco/Euskal Herriko Unibersitatea"/>
    <n v="1"/>
    <s v="Pruebas de Acceso desde bachillerato o equivalente"/>
    <n v="9"/>
    <s v="19"/>
    <s v="Evaluación de Bachillerato para Acceso a la Universidad (EBAU) - LOMCE"/>
    <m/>
    <x v="0"/>
    <m/>
    <m/>
    <s v="NO"/>
    <m/>
  </r>
  <r>
    <s v="JUN 2018-19"/>
    <x v="5"/>
    <n v="16637208"/>
    <s v="16637208205G"/>
    <x v="0"/>
    <s v="CORDÓN SÁENZ, DIANA"/>
    <x v="2"/>
    <n v="7.7949999999999999"/>
    <m/>
    <s v="Universidad de La Rioja"/>
    <n v="1"/>
    <s v="Pruebas de Acceso desde bachillerato o equivalente"/>
    <n v="9"/>
    <s v="19"/>
    <s v="Evaluación de Bachillerato para Acceso a la Universidad (EBAU) - LOMCE"/>
    <s v="SÍ"/>
    <x v="0"/>
    <m/>
    <m/>
    <s v="NO"/>
    <m/>
  </r>
  <r>
    <s v="JUN 2018-19"/>
    <x v="5"/>
    <n v="21046233"/>
    <s v="21046233205G"/>
    <x v="0"/>
    <s v="HERNÁEZ CAPILLA, PAULA"/>
    <x v="2"/>
    <n v="6.2590000000000003"/>
    <m/>
    <s v="Universidad de La Rioja"/>
    <n v="1"/>
    <s v="Pruebas de Acceso desde bachillerato o equivalente"/>
    <n v="9"/>
    <s v="19"/>
    <s v="Evaluación de Bachillerato para Acceso a la Universidad (EBAU) - LOMCE"/>
    <m/>
    <x v="0"/>
    <m/>
    <m/>
    <s v="NO"/>
    <m/>
  </r>
  <r>
    <s v="JUN 2018-19"/>
    <x v="5"/>
    <n v="16643625"/>
    <s v="16643625205G"/>
    <x v="0"/>
    <s v="MARTÍNEZ RUIZ, EVA"/>
    <x v="2"/>
    <n v="7.5910000000000002"/>
    <m/>
    <s v="Universidad de La Rioja"/>
    <n v="1"/>
    <s v="Pruebas de Acceso desde bachillerato o equivalente"/>
    <n v="9"/>
    <s v="19"/>
    <s v="Evaluación de Bachillerato para Acceso a la Universidad (EBAU) - LOMCE"/>
    <s v="SÍ"/>
    <x v="0"/>
    <m/>
    <m/>
    <s v="NO"/>
    <m/>
  </r>
  <r>
    <s v="JUN 2018-19"/>
    <x v="5"/>
    <n v="18084191"/>
    <s v="18084191205G"/>
    <x v="0"/>
    <s v="GANGUTIA ESPINOSA, SABINA"/>
    <x v="2"/>
    <n v="8.6359999999999992"/>
    <m/>
    <s v="Universidad de La Rioja"/>
    <n v="1"/>
    <s v="Pruebas de Acceso desde bachillerato o equivalente"/>
    <n v="9"/>
    <s v="19"/>
    <s v="Evaluación de Bachillerato para Acceso a la Universidad (EBAU) - LOMCE"/>
    <s v="SÍ"/>
    <x v="0"/>
    <m/>
    <m/>
    <s v="NO"/>
    <m/>
  </r>
  <r>
    <s v="JUN 2018-19"/>
    <x v="5"/>
    <n v="73118063"/>
    <s v="73118063205G"/>
    <x v="0"/>
    <s v="SUBIZA LORENTE, MIREN"/>
    <x v="2"/>
    <n v="7.15"/>
    <m/>
    <m/>
    <n v="11"/>
    <s v="Formación Profesional"/>
    <n v="5"/>
    <s v="115"/>
    <s v="Ciclo Formativo de Grado Superior"/>
    <m/>
    <x v="0"/>
    <m/>
    <m/>
    <s v="SÍ"/>
    <s v="con reconocimientos"/>
  </r>
  <r>
    <s v="JUN 2018-19"/>
    <x v="5"/>
    <n v="18087188"/>
    <s v="18087188205G"/>
    <x v="0"/>
    <s v="SANTAMARÍA RODRÍGUEZ, JUDITH PILAR"/>
    <x v="2"/>
    <n v="6.48"/>
    <m/>
    <s v="Universidad de La Rioja"/>
    <n v="1"/>
    <s v="Pruebas de Acceso desde bachillerato o equivalente"/>
    <n v="9"/>
    <s v="19"/>
    <s v="Evaluación de Bachillerato para Acceso a la Universidad (EBAU) - LOMCE"/>
    <s v="SÍ"/>
    <x v="0"/>
    <m/>
    <m/>
    <s v="NO"/>
    <m/>
  </r>
  <r>
    <s v="JUN 2018-19"/>
    <x v="5"/>
    <n v="73437904"/>
    <s v="73437904205G"/>
    <x v="0"/>
    <s v="MENDEZ SERRANO, MARTA"/>
    <x v="2"/>
    <n v="7.23"/>
    <m/>
    <m/>
    <n v="11"/>
    <s v="Formación Profesional"/>
    <n v="5"/>
    <s v="115"/>
    <s v="Ciclo Formativo de Grado Superior"/>
    <m/>
    <x v="0"/>
    <m/>
    <m/>
    <s v="SÍ"/>
    <s v="con reconocimientos"/>
  </r>
  <r>
    <s v="JUN 2018-19"/>
    <x v="5"/>
    <s v="X4457647"/>
    <s v="X4457647205G"/>
    <x v="0"/>
    <s v="NECSA , DIANA VALERIA"/>
    <x v="2"/>
    <n v="6.7539999999999996"/>
    <m/>
    <s v="Universidad de La Rioja"/>
    <n v="1"/>
    <s v="Pruebas de Acceso desde bachillerato o equivalente"/>
    <n v="8"/>
    <s v="18"/>
    <s v="Pruebas de acceso a la Universidad (PAU)- LOE"/>
    <m/>
    <x v="0"/>
    <m/>
    <m/>
    <s v="NO"/>
    <m/>
  </r>
  <r>
    <s v="JUN 2018-19"/>
    <x v="5"/>
    <n v="16622716"/>
    <s v="16622716205G"/>
    <x v="0"/>
    <s v="ARJONA OLAVE, MARTA"/>
    <x v="2"/>
    <n v="8.4600000000000009"/>
    <m/>
    <m/>
    <n v="11"/>
    <s v="Formación Profesional"/>
    <n v="5"/>
    <s v="115"/>
    <s v="Ciclo Formativo de Grado Superior"/>
    <s v="SÍ"/>
    <x v="0"/>
    <m/>
    <m/>
    <s v="SÍ"/>
    <s v="con reconocimientos"/>
  </r>
  <r>
    <s v="JUN 2018-19"/>
    <x v="5"/>
    <n v="72815890"/>
    <s v="72815890205G"/>
    <x v="0"/>
    <s v="ZARIQUIEGUI BERMEJO, DAKOTA"/>
    <x v="2"/>
    <n v="7.23"/>
    <m/>
    <m/>
    <n v="11"/>
    <s v="Formación Profesional"/>
    <n v="5"/>
    <s v="115"/>
    <s v="Ciclo Formativo de Grado Superior"/>
    <m/>
    <x v="0"/>
    <m/>
    <m/>
    <s v="SÍ"/>
    <s v="con reconocimientos"/>
  </r>
  <r>
    <s v="JUN 2018-19"/>
    <x v="5"/>
    <n v="16636733"/>
    <s v="16636733205G"/>
    <x v="0"/>
    <s v="MARTÍ ROJO, DAMARIS"/>
    <x v="2"/>
    <n v="7.77"/>
    <m/>
    <m/>
    <n v="11"/>
    <s v="Formación Profesional"/>
    <n v="1"/>
    <s v="111"/>
    <s v="Formación Profesional de 2º Grado"/>
    <m/>
    <x v="0"/>
    <m/>
    <m/>
    <s v="NO"/>
    <m/>
  </r>
  <r>
    <s v="JUN 2018-19"/>
    <x v="5"/>
    <n v="73115674"/>
    <s v="73115674205G"/>
    <x v="0"/>
    <s v="BLANCO RUIZ, MIREIA"/>
    <x v="2"/>
    <n v="6.62"/>
    <m/>
    <m/>
    <n v="11"/>
    <s v="Formación Profesional"/>
    <n v="5"/>
    <s v="115"/>
    <s v="Ciclo Formativo de Grado Superior"/>
    <m/>
    <x v="0"/>
    <m/>
    <m/>
    <s v="SÍ"/>
    <s v="con reconocimientos"/>
  </r>
  <r>
    <s v="JUN 2018-19"/>
    <x v="5"/>
    <n v="16638010"/>
    <s v="16638010205G"/>
    <x v="0"/>
    <s v="SÁENZ DE URTURI MARTÍNEZ, NEREA"/>
    <x v="2"/>
    <n v="6.46"/>
    <m/>
    <m/>
    <n v="11"/>
    <s v="Formación Profesional"/>
    <n v="5"/>
    <s v="115"/>
    <s v="Ciclo Formativo de Grado Superior"/>
    <m/>
    <x v="0"/>
    <m/>
    <m/>
    <s v="NO"/>
    <m/>
  </r>
  <r>
    <s v="JUN 2018-19"/>
    <x v="5"/>
    <n v="72853408"/>
    <s v="72853408205G"/>
    <x v="0"/>
    <s v="RODRIGUEZ GARCIA, ANDER"/>
    <x v="2"/>
    <n v="6.08"/>
    <m/>
    <m/>
    <n v="11"/>
    <s v="Formación Profesional"/>
    <n v="5"/>
    <s v="115"/>
    <s v="Ciclo Formativo de Grado Superior"/>
    <m/>
    <x v="0"/>
    <m/>
    <m/>
    <s v="SÍ"/>
    <s v="con reconocimientos"/>
  </r>
  <r>
    <s v="JUN 2018-19"/>
    <x v="5"/>
    <n v="18092981"/>
    <s v="18092981205G"/>
    <x v="0"/>
    <s v="BARRIOBERO CASTELLANOS, CARMEN"/>
    <x v="3"/>
    <n v="6.2169999999999996"/>
    <m/>
    <s v="Universidad de La Rioja"/>
    <n v="1"/>
    <s v="Pruebas de Acceso desde bachillerato o equivalente"/>
    <n v="9"/>
    <s v="19"/>
    <s v="Evaluación de Bachillerato para Acceso a la Universidad (EBAU) - LOMCE"/>
    <m/>
    <x v="0"/>
    <m/>
    <m/>
    <s v="NO"/>
    <m/>
  </r>
  <r>
    <s v="JUN 2018-19"/>
    <x v="5"/>
    <n v="78778775"/>
    <s v="78778775205G"/>
    <x v="0"/>
    <s v="MEDINA MENDIZÁBAL, NORA"/>
    <x v="3"/>
    <n v="8.2200000000000006"/>
    <m/>
    <s v="Universidad de La Rioja"/>
    <n v="1"/>
    <s v="Pruebas de Acceso desde bachillerato o equivalente"/>
    <n v="9"/>
    <s v="19"/>
    <s v="Evaluación de Bachillerato para Acceso a la Universidad (EBAU) - LOMCE"/>
    <m/>
    <x v="0"/>
    <m/>
    <m/>
    <s v="NO"/>
    <m/>
  </r>
  <r>
    <s v="JUN 2018-19"/>
    <x v="5"/>
    <n v="16606428"/>
    <s v="16606428205G"/>
    <x v="1"/>
    <s v="GÓMEZ REVUELTO, ANA BELÉN"/>
    <x v="3"/>
    <n v="9.4"/>
    <m/>
    <m/>
    <n v="11"/>
    <s v="Formación Profesional"/>
    <n v="5"/>
    <s v="115"/>
    <s v="Ciclo Formativo de Grado Superior"/>
    <m/>
    <x v="0"/>
    <m/>
    <m/>
    <s v="SÍ"/>
    <s v="con reconocimientos"/>
  </r>
  <r>
    <s v="JUN 2018-19"/>
    <x v="5"/>
    <n v="16637883"/>
    <s v="16637883205G"/>
    <x v="0"/>
    <s v="BRETÓN PALACIOS, TAMARA"/>
    <x v="3"/>
    <n v="8.3800000000000008"/>
    <m/>
    <m/>
    <n v="11"/>
    <s v="Formación Profesional"/>
    <n v="5"/>
    <s v="115"/>
    <s v="Ciclo Formativo de Grado Superior"/>
    <m/>
    <x v="0"/>
    <m/>
    <m/>
    <s v="SÍ"/>
    <s v="con reconocimientos"/>
  </r>
  <r>
    <s v="JUN 2018-19"/>
    <x v="5"/>
    <n v="78762511"/>
    <s v="78762511205G"/>
    <x v="0"/>
    <s v="MUNARRIZ BURGALETA, ANA"/>
    <x v="3"/>
    <n v="6.6970000000000001"/>
    <m/>
    <s v="Universidad Pública de Navarra"/>
    <n v="1"/>
    <s v="Pruebas de Acceso desde bachillerato o equivalente"/>
    <n v="9"/>
    <s v="19"/>
    <s v="Evaluación de Bachillerato para Acceso a la Universidad (EBAU) - LOMCE"/>
    <m/>
    <x v="0"/>
    <m/>
    <m/>
    <s v="NO"/>
    <m/>
  </r>
  <r>
    <s v="JUN 2018-19"/>
    <x v="5"/>
    <n v="71347398"/>
    <s v="71347398205G"/>
    <x v="0"/>
    <s v="DOMÍNGUEZ DÍEZ, NURIA"/>
    <x v="3"/>
    <n v="6.2149999999999999"/>
    <m/>
    <s v="Universidad del País Vasco/Euskal Herriko Unibersitatea"/>
    <n v="1"/>
    <s v="Pruebas de Acceso desde bachillerato o equivalente"/>
    <n v="9"/>
    <s v="19"/>
    <s v="Evaluación de Bachillerato para Acceso a la Universidad (EBAU) - LOMCE"/>
    <m/>
    <x v="0"/>
    <m/>
    <m/>
    <s v="NO"/>
    <m/>
  </r>
  <r>
    <s v="JUN 2018-19"/>
    <x v="5"/>
    <n v="18083633"/>
    <s v="18083633205G"/>
    <x v="0"/>
    <s v="NALDA MARTÍNEZ, IRENE"/>
    <x v="3"/>
    <n v="7.6230000000000002"/>
    <m/>
    <s v="Universidad de La Rioja"/>
    <n v="1"/>
    <s v="Pruebas de Acceso desde bachillerato o equivalente"/>
    <n v="9"/>
    <s v="19"/>
    <s v="Evaluación de Bachillerato para Acceso a la Universidad (EBAU) - LOMCE"/>
    <m/>
    <x v="0"/>
    <m/>
    <m/>
    <s v="NO"/>
    <m/>
  </r>
  <r>
    <s v="JUN 2018-19"/>
    <x v="5"/>
    <n v="78815546"/>
    <s v="78815546205G"/>
    <x v="0"/>
    <s v="VIRTO NAVARRO, EDURNE"/>
    <x v="3"/>
    <n v="6.0519999999999996"/>
    <m/>
    <s v="Universidad Pública de Navarra"/>
    <n v="1"/>
    <s v="Pruebas de Acceso desde bachillerato o equivalente"/>
    <n v="9"/>
    <s v="19"/>
    <s v="Evaluación de Bachillerato para Acceso a la Universidad (EBAU) - LOMCE"/>
    <m/>
    <x v="0"/>
    <m/>
    <m/>
    <s v="NO"/>
    <m/>
  </r>
  <r>
    <s v="JUN 2018-19"/>
    <x v="5"/>
    <n v="16628885"/>
    <s v="16628885205G"/>
    <x v="0"/>
    <s v="FERNÁNDEZ GIL, CRISTINA"/>
    <x v="3"/>
    <n v="6.9139999999999997"/>
    <m/>
    <s v="Universidad de La Rioja"/>
    <n v="1"/>
    <s v="Pruebas de Acceso desde bachillerato o equivalente"/>
    <n v="9"/>
    <s v="19"/>
    <s v="Evaluación de Bachillerato para Acceso a la Universidad (EBAU) - LOMCE"/>
    <m/>
    <x v="0"/>
    <m/>
    <m/>
    <s v="NO"/>
    <m/>
  </r>
  <r>
    <s v="JUN 2018-19"/>
    <x v="5"/>
    <n v="73510398"/>
    <s v="73510398205G"/>
    <x v="0"/>
    <s v="LEÓN LEZANA, LUCIA"/>
    <x v="3"/>
    <n v="6.7169999999999996"/>
    <m/>
    <s v="Universidad de La Rioja"/>
    <n v="1"/>
    <s v="Pruebas de Acceso desde bachillerato o equivalente"/>
    <n v="9"/>
    <s v="19"/>
    <s v="Evaluación de Bachillerato para Acceso a la Universidad (EBAU) - LOMCE"/>
    <m/>
    <x v="0"/>
    <m/>
    <m/>
    <s v="NO"/>
    <m/>
  </r>
  <r>
    <s v="JUN 2018-19"/>
    <x v="5"/>
    <n v="16633463"/>
    <s v="16633463205G"/>
    <x v="0"/>
    <s v="FERNÁNDEZ MAÍNEZ, ISABEL"/>
    <x v="3"/>
    <n v="6.1079999999999997"/>
    <m/>
    <s v="Universidad de La Rioja"/>
    <n v="1"/>
    <s v="Pruebas de Acceso desde bachillerato o equivalente"/>
    <n v="9"/>
    <s v="19"/>
    <s v="Evaluación de Bachillerato para Acceso a la Universidad (EBAU) - LOMCE"/>
    <m/>
    <x v="0"/>
    <m/>
    <m/>
    <s v="NO"/>
    <m/>
  </r>
  <r>
    <s v="JUN 2018-19"/>
    <x v="5"/>
    <n v="17499874"/>
    <s v="17499874205G"/>
    <x v="0"/>
    <s v="LARRAÑAGA FERNANDEZ, CLARA"/>
    <x v="3"/>
    <n v="6.23"/>
    <m/>
    <m/>
    <n v="11"/>
    <s v="Formación Profesional"/>
    <n v="5"/>
    <s v="115"/>
    <s v="Ciclo Formativo de Grado Superior"/>
    <m/>
    <x v="0"/>
    <m/>
    <m/>
    <s v="SÍ"/>
    <s v="con reconocimientos"/>
  </r>
  <r>
    <s v="JUN 2018-19"/>
    <x v="6"/>
    <n v="72798625"/>
    <s v="72798625206G"/>
    <x v="0"/>
    <s v="ROYO CALVO, BELÉN"/>
    <x v="7"/>
    <n v="5.444"/>
    <m/>
    <s v="Universidad de La Rioja"/>
    <n v="1"/>
    <s v="Pruebas de Acceso desde bachillerato o equivalente"/>
    <n v="2"/>
    <s v="12"/>
    <s v="Pruebas de acceso a la Universidad- LOGSE"/>
    <m/>
    <x v="0"/>
    <m/>
    <m/>
    <s v="NO"/>
    <m/>
  </r>
  <r>
    <s v="JUN 2018-19"/>
    <x v="6"/>
    <n v="16624225"/>
    <s v="16624225206G"/>
    <x v="0"/>
    <s v="UNTORIA HERVÍAS, ÁLVARO"/>
    <x v="8"/>
    <n v="5.9569999999999999"/>
    <m/>
    <s v="Universidad de La Rioja"/>
    <n v="1"/>
    <s v="Pruebas de Acceso desde bachillerato o equivalente"/>
    <n v="8"/>
    <s v="18"/>
    <s v="Pruebas de acceso a la Universidad (PAU)- LOE"/>
    <s v="SÍ"/>
    <x v="1"/>
    <m/>
    <m/>
    <s v="NO"/>
    <m/>
  </r>
  <r>
    <s v="SEP 2018-19"/>
    <x v="6"/>
    <n v="72525134"/>
    <s v="72525134206G"/>
    <x v="0"/>
    <s v="MIRANDA TABERNA, MIKEL"/>
    <x v="8"/>
    <n v="6.194"/>
    <m/>
    <m/>
    <n v="1"/>
    <s v="Pruebas de Acceso desde bachillerato o equivalente"/>
    <n v="8"/>
    <s v="18"/>
    <s v="Pruebas de acceso a la Universidad (PAU)- LOE"/>
    <s v="SÍ"/>
    <x v="1"/>
    <m/>
    <m/>
    <s v="NO"/>
    <m/>
  </r>
  <r>
    <s v="JUN 2018-19"/>
    <x v="6"/>
    <n v="44571158"/>
    <s v="44571158206G"/>
    <x v="0"/>
    <s v="ARRIZABALAGA SOBRINO, ENARA"/>
    <x v="4"/>
    <n v="5.8559999999999999"/>
    <m/>
    <s v="Universidad del País Vasco/Euskal Herriko Unibersitatea"/>
    <n v="1"/>
    <s v="Pruebas de Acceso desde bachillerato o equivalente"/>
    <n v="8"/>
    <s v="18"/>
    <s v="Pruebas de acceso a la Universidad (PAU)- LOE"/>
    <m/>
    <x v="1"/>
    <m/>
    <m/>
    <s v="NO"/>
    <m/>
  </r>
  <r>
    <s v="JUN 2018-19"/>
    <x v="6"/>
    <n v="72792454"/>
    <s v="72792454206G"/>
    <x v="0"/>
    <s v="GIL GUERRA, MARTA"/>
    <x v="4"/>
    <n v="5.7279999999999998"/>
    <m/>
    <s v="Universidad de La Rioja"/>
    <n v="8"/>
    <s v="Cambio de universidad y/o estudios"/>
    <n v="1"/>
    <s v="81"/>
    <s v="Cambio de universidad por reconocimiento de 30 ECTS"/>
    <m/>
    <x v="1"/>
    <m/>
    <m/>
    <s v="SÍ"/>
    <s v="con reconocimientos"/>
  </r>
  <r>
    <s v="JUN 2018-19"/>
    <x v="6"/>
    <n v="16628513"/>
    <s v="16628513206G"/>
    <x v="1"/>
    <s v="GARCÍA BRAVO, RAÚL"/>
    <x v="6"/>
    <n v="6.0730000000000004"/>
    <m/>
    <s v="Universidad de La Rioja"/>
    <n v="1"/>
    <s v="Pruebas de Acceso desde bachillerato o equivalente"/>
    <n v="8"/>
    <s v="18"/>
    <s v="Pruebas de acceso a la Universidad (PAU)- LOE"/>
    <m/>
    <x v="1"/>
    <m/>
    <m/>
    <s v="NO"/>
    <m/>
  </r>
  <r>
    <s v="JUN 2018-19"/>
    <x v="6"/>
    <n v="78773447"/>
    <s v="78773447206G"/>
    <x v="0"/>
    <s v="MORENO GURIDI, ANDREA"/>
    <x v="6"/>
    <n v="5.2169999999999996"/>
    <m/>
    <s v="Universidad Pública de Navarra"/>
    <n v="1"/>
    <s v="Pruebas de Acceso desde bachillerato o equivalente"/>
    <n v="8"/>
    <s v="18"/>
    <s v="Pruebas de acceso a la Universidad (PAU)- LOE"/>
    <m/>
    <x v="1"/>
    <m/>
    <m/>
    <s v="NO"/>
    <m/>
  </r>
  <r>
    <s v="JUN 2018-19"/>
    <x v="6"/>
    <n v="72855457"/>
    <s v="72855457206G"/>
    <x v="0"/>
    <s v="MORIEL VILLAR, BLANCA"/>
    <x v="5"/>
    <n v="6.2859999999999996"/>
    <m/>
    <s v="Universidad del País Vasco/Euskal Herriko Unibersitatea"/>
    <n v="1"/>
    <s v="Pruebas de Acceso desde bachillerato o equivalente"/>
    <n v="8"/>
    <s v="18"/>
    <s v="Pruebas de acceso a la Universidad (PAU)- LOE"/>
    <m/>
    <x v="0"/>
    <m/>
    <m/>
    <s v="NO"/>
    <m/>
  </r>
  <r>
    <s v="JUN 2018-19"/>
    <x v="6"/>
    <n v="16633262"/>
    <s v="16633262206G"/>
    <x v="0"/>
    <s v="RUBIO MARTÍNEZ DE ANTOÑANA, IOSU"/>
    <x v="5"/>
    <n v="6.91"/>
    <m/>
    <m/>
    <n v="11"/>
    <s v="Formación Profesional"/>
    <n v="5"/>
    <s v="115"/>
    <s v="Ciclo Formativo de Grado Superior"/>
    <m/>
    <x v="0"/>
    <m/>
    <m/>
    <s v="NO"/>
    <m/>
  </r>
  <r>
    <s v="JUN 2018-19"/>
    <x v="6"/>
    <n v="73419351"/>
    <s v="73419351206G"/>
    <x v="0"/>
    <s v="PÉREZ HERNÁNDEZ, MARTÍN"/>
    <x v="0"/>
    <n v="6.165"/>
    <m/>
    <s v="Universidad de La Rioja"/>
    <n v="1"/>
    <s v="Pruebas de Acceso desde bachillerato o equivalente"/>
    <n v="8"/>
    <s v="18"/>
    <s v="Pruebas de acceso a la Universidad (PAU)- LOE"/>
    <m/>
    <x v="0"/>
    <m/>
    <m/>
    <s v="NO"/>
    <m/>
  </r>
  <r>
    <s v="JUN 2018-19"/>
    <x v="6"/>
    <n v="16639001"/>
    <s v="16639001206G"/>
    <x v="0"/>
    <s v="RODRÍGUEZ RIVERA, RUBÉN"/>
    <x v="0"/>
    <n v="7.38"/>
    <m/>
    <s v="Universidad de La Rioja"/>
    <n v="1"/>
    <s v="Pruebas de Acceso desde bachillerato o equivalente"/>
    <n v="8"/>
    <s v="18"/>
    <s v="Pruebas de acceso a la Universidad (PAU)- LOE"/>
    <m/>
    <x v="0"/>
    <m/>
    <m/>
    <s v="SÍ"/>
    <s v="con reconocimientos"/>
  </r>
  <r>
    <s v="JUN 2018-19"/>
    <x v="6"/>
    <n v="18078078"/>
    <s v="18078078206G"/>
    <x v="0"/>
    <s v="URRUTIA ICETA, IRIA ANA"/>
    <x v="0"/>
    <n v="5.0819999999999999"/>
    <m/>
    <s v="Universidad de La Rioja"/>
    <n v="1"/>
    <s v="Pruebas de Acceso desde bachillerato o equivalente"/>
    <n v="8"/>
    <s v="18"/>
    <s v="Pruebas de acceso a la Universidad (PAU)- LOE"/>
    <m/>
    <x v="0"/>
    <m/>
    <m/>
    <s v="NO"/>
    <m/>
  </r>
  <r>
    <s v="JUN 2018-19"/>
    <x v="6"/>
    <n v="16644254"/>
    <s v="16644254206G"/>
    <x v="0"/>
    <s v="GIL RAMIREZ, MARIO"/>
    <x v="0"/>
    <n v="8.3089999999999993"/>
    <m/>
    <s v="Universidad de La Rioja"/>
    <n v="1"/>
    <s v="Pruebas de Acceso desde bachillerato o equivalente"/>
    <n v="8"/>
    <s v="18"/>
    <s v="Pruebas de acceso a la Universidad (PAU)- LOE"/>
    <m/>
    <x v="0"/>
    <m/>
    <m/>
    <s v="NO"/>
    <m/>
  </r>
  <r>
    <s v="JUN 2018-19"/>
    <x v="6"/>
    <n v="78777644"/>
    <s v="78777644206G"/>
    <x v="0"/>
    <s v="NEVOT PASQUIER, CELIA"/>
    <x v="0"/>
    <n v="7.367"/>
    <m/>
    <s v="Universidad de La Rioja"/>
    <n v="1"/>
    <s v="Pruebas de Acceso desde bachillerato o equivalente"/>
    <n v="8"/>
    <s v="18"/>
    <s v="Pruebas de acceso a la Universidad (PAU)- LOE"/>
    <m/>
    <x v="0"/>
    <m/>
    <m/>
    <s v="SÍ"/>
    <s v="con reconocimientos"/>
  </r>
  <r>
    <s v="JUN 2018-19"/>
    <x v="6"/>
    <n v="16616677"/>
    <s v="16616677206G"/>
    <x v="0"/>
    <s v="CASTRO SAINZ, MIGUEL"/>
    <x v="0"/>
    <n v="7.484"/>
    <m/>
    <s v="Universidad de La Rioja"/>
    <n v="1"/>
    <s v="Pruebas de Acceso desde bachillerato o equivalente"/>
    <n v="8"/>
    <s v="18"/>
    <s v="Pruebas de acceso a la Universidad (PAU)- LOE"/>
    <m/>
    <x v="0"/>
    <m/>
    <m/>
    <s v="NO"/>
    <m/>
  </r>
  <r>
    <s v="JUN 2018-19"/>
    <x v="6"/>
    <n v="1627336"/>
    <s v="1627336206G"/>
    <x v="0"/>
    <s v="SÁEZ OSSÉS, ELENA"/>
    <x v="0"/>
    <n v="7.1970000000000001"/>
    <m/>
    <s v="Universidad de La Rioja"/>
    <n v="1"/>
    <s v="Pruebas de Acceso desde bachillerato o equivalente"/>
    <n v="8"/>
    <s v="18"/>
    <s v="Pruebas de acceso a la Universidad (PAU)- LOE"/>
    <m/>
    <x v="0"/>
    <m/>
    <m/>
    <s v="NO"/>
    <m/>
  </r>
  <r>
    <s v="JUN 2018-19"/>
    <x v="6"/>
    <n v="16622104"/>
    <s v="16622104206G"/>
    <x v="0"/>
    <s v="PUERTA CANTABRANA, ANDREA"/>
    <x v="0"/>
    <n v="6.2110000000000003"/>
    <m/>
    <s v="Universidad de La Rioja"/>
    <n v="1"/>
    <s v="Pruebas de Acceso desde bachillerato o equivalente"/>
    <n v="8"/>
    <s v="18"/>
    <s v="Pruebas de acceso a la Universidad (PAU)- LOE"/>
    <m/>
    <x v="0"/>
    <m/>
    <m/>
    <s v="NO"/>
    <m/>
  </r>
  <r>
    <s v="JUN 2018-19"/>
    <x v="6"/>
    <n v="78760657"/>
    <s v="78760657206G"/>
    <x v="0"/>
    <s v="FERNÁNDEZ SEGURA, MARÍA"/>
    <x v="0"/>
    <n v="5.8259999999999996"/>
    <m/>
    <s v="Universidad Pública de Navarra"/>
    <n v="1"/>
    <s v="Pruebas de Acceso desde bachillerato o equivalente"/>
    <n v="8"/>
    <s v="18"/>
    <s v="Pruebas de acceso a la Universidad (PAU)- LOE"/>
    <m/>
    <x v="2"/>
    <m/>
    <m/>
    <s v="NO"/>
    <m/>
  </r>
  <r>
    <s v="JUN 2018-19"/>
    <x v="6"/>
    <n v="18074604"/>
    <s v="18074604206G"/>
    <x v="0"/>
    <s v="MARTÍNEZ GAYARRE, ANA"/>
    <x v="0"/>
    <n v="5.6260000000000003"/>
    <m/>
    <s v="Universidad de La Rioja"/>
    <n v="1"/>
    <s v="Pruebas de Acceso desde bachillerato o equivalente"/>
    <n v="8"/>
    <s v="18"/>
    <s v="Pruebas de acceso a la Universidad (PAU)- LOE"/>
    <m/>
    <x v="0"/>
    <m/>
    <m/>
    <s v="NO"/>
    <m/>
  </r>
  <r>
    <s v="JUN 2018-19"/>
    <x v="6"/>
    <n v="72799780"/>
    <s v="72799780206G"/>
    <x v="0"/>
    <s v="DÍEZ MARÍN, EDUARDO"/>
    <x v="0"/>
    <n v="6.69"/>
    <m/>
    <s v="Universidad de La Rioja"/>
    <n v="1"/>
    <s v="Pruebas de Acceso desde bachillerato o equivalente"/>
    <n v="8"/>
    <s v="18"/>
    <s v="Pruebas de acceso a la Universidad (PAU)- LOE"/>
    <m/>
    <x v="0"/>
    <m/>
    <m/>
    <s v="NO"/>
    <m/>
  </r>
  <r>
    <s v="JUN 2018-19"/>
    <x v="6"/>
    <n v="16632475"/>
    <s v="16632475206G"/>
    <x v="0"/>
    <s v="MARTÍNEZ IÑÍGUEZ, RODRIGO"/>
    <x v="0"/>
    <n v="6.298"/>
    <m/>
    <s v="Universidad de La Rioja"/>
    <n v="1"/>
    <s v="Pruebas de Acceso desde bachillerato o equivalente"/>
    <n v="8"/>
    <s v="18"/>
    <s v="Pruebas de acceso a la Universidad (PAU)- LOE"/>
    <m/>
    <x v="0"/>
    <m/>
    <m/>
    <s v="SÍ"/>
    <s v="con reconocimientos"/>
  </r>
  <r>
    <s v="JUN 2018-19"/>
    <x v="6"/>
    <n v="78755500"/>
    <s v="78755500206G"/>
    <x v="0"/>
    <s v="NAVARRO CERDÁN, FÉLIX JAVIER"/>
    <x v="0"/>
    <n v="6"/>
    <m/>
    <m/>
    <n v="11"/>
    <s v="Formación Profesional"/>
    <n v="5"/>
    <s v="115"/>
    <s v="Ciclo Formativo de Grado Superior"/>
    <m/>
    <x v="0"/>
    <m/>
    <m/>
    <s v="NO"/>
    <m/>
  </r>
  <r>
    <s v="JUN 2018-19"/>
    <x v="6"/>
    <n v="18081907"/>
    <s v="18081907206G"/>
    <x v="0"/>
    <s v="GONZALO DUCRÓS, RAQUEL"/>
    <x v="0"/>
    <n v="6.31"/>
    <m/>
    <s v="Universidad de La Rioja"/>
    <n v="1"/>
    <s v="Pruebas de Acceso desde bachillerato o equivalente"/>
    <n v="8"/>
    <s v="18"/>
    <s v="Pruebas de acceso a la Universidad (PAU)- LOE"/>
    <m/>
    <x v="0"/>
    <m/>
    <m/>
    <s v="NO"/>
    <m/>
  </r>
  <r>
    <s v="JUN 2018-19"/>
    <x v="6"/>
    <n v="16633796"/>
    <s v="16633796206G"/>
    <x v="0"/>
    <s v="OJEDA GONZÁLEZ, CARMEN"/>
    <x v="0"/>
    <n v="5.48"/>
    <m/>
    <s v="Universidad de La Rioja"/>
    <n v="1"/>
    <s v="Pruebas de Acceso desde bachillerato o equivalente"/>
    <n v="8"/>
    <s v="18"/>
    <s v="Pruebas de acceso a la Universidad (PAU)- LOE"/>
    <m/>
    <x v="0"/>
    <m/>
    <m/>
    <s v="SÍ"/>
    <s v="con reconocimientos"/>
  </r>
  <r>
    <s v="JUN 2018-19"/>
    <x v="6"/>
    <n v="78842773"/>
    <s v="78842773206G"/>
    <x v="0"/>
    <s v="BARKAOUI BOUIDEL, ATIKA"/>
    <x v="0"/>
    <n v="7.77"/>
    <m/>
    <m/>
    <n v="11"/>
    <s v="Formación Profesional"/>
    <n v="5"/>
    <s v="115"/>
    <s v="Ciclo Formativo de Grado Superior"/>
    <m/>
    <x v="0"/>
    <m/>
    <m/>
    <s v="NO"/>
    <m/>
  </r>
  <r>
    <s v="JUN 2018-19"/>
    <x v="6"/>
    <n v="78773270"/>
    <s v="78773270206G"/>
    <x v="0"/>
    <s v="NAVARRO BARCA, IMANOL"/>
    <x v="0"/>
    <n v="5.73"/>
    <m/>
    <s v="Universidad Pública de Navarra"/>
    <n v="1"/>
    <s v="Pruebas de Acceso desde bachillerato o equivalente"/>
    <n v="8"/>
    <s v="18"/>
    <s v="Pruebas de acceso a la Universidad (PAU)- LOE"/>
    <m/>
    <x v="0"/>
    <m/>
    <m/>
    <s v="NO"/>
    <m/>
  </r>
  <r>
    <s v="JUN 2018-19"/>
    <x v="6"/>
    <n v="17499897"/>
    <s v="17499897206G"/>
    <x v="0"/>
    <s v="IZCUE DOMÍNGUEZ, MARÍA"/>
    <x v="0"/>
    <n v="5.2720000000000002"/>
    <m/>
    <s v="UNIVERSIDAD DE NAVARRA"/>
    <n v="1"/>
    <s v="Pruebas de Acceso desde bachillerato o equivalente"/>
    <n v="8"/>
    <s v="18"/>
    <s v="Pruebas de acceso a la Universidad (PAU)- LOE"/>
    <m/>
    <x v="0"/>
    <m/>
    <m/>
    <s v="NO"/>
    <m/>
  </r>
  <r>
    <s v="JUN 2018-19"/>
    <x v="6"/>
    <n v="17499620"/>
    <s v="17499620206G"/>
    <x v="0"/>
    <s v="ITURRIOZ CLEMENTE, LETICIA"/>
    <x v="0"/>
    <n v="5.0949999999999998"/>
    <m/>
    <s v="Universidad de La Rioja"/>
    <n v="1"/>
    <s v="Pruebas de Acceso desde bachillerato o equivalente"/>
    <n v="8"/>
    <s v="18"/>
    <s v="Pruebas de acceso a la Universidad (PAU)- LOE"/>
    <m/>
    <x v="1"/>
    <m/>
    <m/>
    <s v="NO"/>
    <m/>
  </r>
  <r>
    <s v="JLO 2018-19"/>
    <x v="6"/>
    <n v="78761068"/>
    <s v="78761068206G"/>
    <x v="0"/>
    <s v="ARRONDO SANGÜESA, CLAUDIA"/>
    <x v="0"/>
    <n v="5.3639999999999999"/>
    <m/>
    <s v="Universidad Pública de Navarra"/>
    <n v="1"/>
    <s v="Pruebas de Acceso desde bachillerato o equivalente"/>
    <n v="8"/>
    <s v="18"/>
    <s v="Pruebas de acceso a la Universidad (PAU)- LOE"/>
    <m/>
    <x v="0"/>
    <m/>
    <m/>
    <s v="NO"/>
    <m/>
  </r>
  <r>
    <s v="JLO 2018-19"/>
    <x v="6"/>
    <n v="17498962"/>
    <s v="17498962206G"/>
    <x v="0"/>
    <s v="GÓMEZ SÁEZ, ADRIÁN"/>
    <x v="0"/>
    <n v="5.734"/>
    <m/>
    <s v="Universidad de La Rioja"/>
    <n v="1"/>
    <s v="Pruebas de Acceso desde bachillerato o equivalente"/>
    <n v="8"/>
    <s v="18"/>
    <s v="Pruebas de acceso a la Universidad (PAU)- LOE"/>
    <m/>
    <x v="0"/>
    <m/>
    <m/>
    <s v="NO"/>
    <m/>
  </r>
  <r>
    <s v="JLO 2018-19"/>
    <x v="6"/>
    <n v="16625236"/>
    <s v="16625236206G"/>
    <x v="0"/>
    <s v="HERAS SICILIA, SOFÍA"/>
    <x v="0"/>
    <n v="5.67"/>
    <m/>
    <s v="Universidad de La Rioja"/>
    <n v="1"/>
    <s v="Pruebas de Acceso desde bachillerato o equivalente"/>
    <n v="8"/>
    <s v="18"/>
    <s v="Pruebas de acceso a la Universidad (PAU)- LOE"/>
    <m/>
    <x v="0"/>
    <m/>
    <m/>
    <s v="NO"/>
    <m/>
  </r>
  <r>
    <s v="JUN 2018-19"/>
    <x v="6"/>
    <n v="16640379"/>
    <s v="16640379206G"/>
    <x v="0"/>
    <s v="GOMEZ CANTABRANA, DAVID ANGEL"/>
    <x v="1"/>
    <n v="6.7009999999999996"/>
    <m/>
    <s v="Universidad de La Rioja"/>
    <n v="1"/>
    <s v="Pruebas de Acceso desde bachillerato o equivalente"/>
    <n v="8"/>
    <s v="18"/>
    <s v="Pruebas de acceso a la Universidad (PAU)- LOE"/>
    <m/>
    <x v="0"/>
    <m/>
    <m/>
    <s v="NO"/>
    <m/>
  </r>
  <r>
    <s v="JUN 2018-19"/>
    <x v="6"/>
    <n v="72895095"/>
    <s v="72895095206G"/>
    <x v="0"/>
    <s v="PEREZ REVILLA, MIGUEL"/>
    <x v="1"/>
    <n v="5.0730000000000004"/>
    <m/>
    <s v="Universidad de Valladolid"/>
    <n v="1"/>
    <s v="Pruebas de Acceso desde bachillerato o equivalente"/>
    <n v="8"/>
    <s v="18"/>
    <s v="Pruebas de acceso a la Universidad (PAU)- LOE"/>
    <m/>
    <x v="0"/>
    <m/>
    <m/>
    <s v="NO"/>
    <m/>
  </r>
  <r>
    <s v="JUN 2018-19"/>
    <x v="6"/>
    <n v="16637345"/>
    <s v="16637345206G"/>
    <x v="0"/>
    <s v="CÁMARA PASTOR, TOMÁS"/>
    <x v="1"/>
    <n v="6.5860000000000003"/>
    <m/>
    <s v="Universidad de La Rioja"/>
    <n v="1"/>
    <s v="Pruebas de Acceso desde bachillerato o equivalente"/>
    <n v="8"/>
    <s v="18"/>
    <s v="Pruebas de acceso a la Universidad (PAU)- LOE"/>
    <m/>
    <x v="0"/>
    <m/>
    <m/>
    <s v="NO"/>
    <m/>
  </r>
  <r>
    <s v="JUN 2018-19"/>
    <x v="6"/>
    <n v="18081294"/>
    <s v="18081294206G"/>
    <x v="0"/>
    <s v="DUVAL LASANTA, MEGAN"/>
    <x v="1"/>
    <n v="8.3719999999999999"/>
    <m/>
    <s v="Universidad de La Rioja"/>
    <n v="1"/>
    <s v="Pruebas de Acceso desde bachillerato o equivalente"/>
    <n v="8"/>
    <s v="18"/>
    <s v="Pruebas de acceso a la Universidad (PAU)- LOE"/>
    <m/>
    <x v="0"/>
    <m/>
    <m/>
    <s v="NO"/>
    <m/>
  </r>
  <r>
    <s v="JUN 2018-19"/>
    <x v="6"/>
    <n v="21045269"/>
    <s v="21045269206G"/>
    <x v="0"/>
    <s v="PÉREZ PÉREZ, RAÚL"/>
    <x v="1"/>
    <m/>
    <m/>
    <m/>
    <n v="11"/>
    <s v="Formación Profesional"/>
    <n v="5"/>
    <s v="115"/>
    <s v="Ciclo Formativo de Grado Superior"/>
    <m/>
    <x v="0"/>
    <m/>
    <m/>
    <s v="NO"/>
    <m/>
  </r>
  <r>
    <s v="JUN 2018-19"/>
    <x v="6"/>
    <n v="73450204"/>
    <s v="73450204206G"/>
    <x v="0"/>
    <s v="LEONARDO PEÑAS, NIKOLAS"/>
    <x v="1"/>
    <n v="5.0119999999999996"/>
    <m/>
    <s v="Universidad Pública de Navarra"/>
    <n v="1"/>
    <s v="Pruebas de Acceso desde bachillerato o equivalente"/>
    <n v="8"/>
    <s v="18"/>
    <s v="Pruebas de acceso a la Universidad (PAU)- LOE"/>
    <m/>
    <x v="0"/>
    <m/>
    <m/>
    <s v="NO"/>
    <m/>
  </r>
  <r>
    <s v="JUN 2018-19"/>
    <x v="6"/>
    <n v="18077148"/>
    <s v="18077148206G"/>
    <x v="0"/>
    <s v="TRE ROPERO, EVA"/>
    <x v="1"/>
    <n v="8.4390000000000001"/>
    <m/>
    <s v="Universidad de La Rioja"/>
    <n v="1"/>
    <s v="Pruebas de Acceso desde bachillerato o equivalente"/>
    <n v="8"/>
    <s v="18"/>
    <s v="Pruebas de acceso a la Universidad (PAU)- LOE"/>
    <m/>
    <x v="0"/>
    <m/>
    <m/>
    <s v="NO"/>
    <m/>
  </r>
  <r>
    <s v="JUN 2018-19"/>
    <x v="6"/>
    <n v="18079818"/>
    <s v="18079818206G"/>
    <x v="0"/>
    <s v="SÁENZ PALACIOS, LAURA"/>
    <x v="1"/>
    <n v="5.5010000000000003"/>
    <m/>
    <s v="Universidad de La Rioja"/>
    <n v="1"/>
    <s v="Pruebas de Acceso desde bachillerato o equivalente"/>
    <n v="8"/>
    <s v="18"/>
    <s v="Pruebas de acceso a la Universidad (PAU)- LOE"/>
    <m/>
    <x v="0"/>
    <m/>
    <m/>
    <s v="NO"/>
    <m/>
  </r>
  <r>
    <s v="JUN 2018-19"/>
    <x v="6"/>
    <n v="16642269"/>
    <s v="16642269206G"/>
    <x v="0"/>
    <s v="GIL SIGÜENZA, TANIA"/>
    <x v="1"/>
    <n v="5.9370000000000003"/>
    <m/>
    <s v="Universidad de La Rioja"/>
    <n v="1"/>
    <s v="Pruebas de Acceso desde bachillerato o equivalente"/>
    <n v="8"/>
    <s v="18"/>
    <s v="Pruebas de acceso a la Universidad (PAU)- LOE"/>
    <m/>
    <x v="0"/>
    <m/>
    <m/>
    <s v="NO"/>
    <m/>
  </r>
  <r>
    <s v="JUN 2018-19"/>
    <x v="6"/>
    <n v="78761184"/>
    <s v="78761184206G"/>
    <x v="0"/>
    <s v="JIMÉNEZ RIPALDA, KATHERINE"/>
    <x v="1"/>
    <n v="6.1609999999999996"/>
    <m/>
    <s v="Universidad Pública de Navarra"/>
    <n v="1"/>
    <s v="Pruebas de Acceso desde bachillerato o equivalente"/>
    <n v="8"/>
    <s v="18"/>
    <s v="Pruebas de acceso a la Universidad (PAU)- LOE"/>
    <m/>
    <x v="2"/>
    <m/>
    <m/>
    <s v="NO"/>
    <m/>
  </r>
  <r>
    <s v="JLO 2018-19"/>
    <x v="6"/>
    <s v="X8846218"/>
    <s v="X8846218206G"/>
    <x v="0"/>
    <s v="GHINDA , BRIGITTE"/>
    <x v="1"/>
    <n v="5.859"/>
    <m/>
    <s v="Universidad de La Rioja"/>
    <n v="1"/>
    <s v="Pruebas de Acceso desde bachillerato o equivalente"/>
    <n v="8"/>
    <s v="18"/>
    <s v="Pruebas de acceso a la Universidad (PAU)- LOE"/>
    <m/>
    <x v="0"/>
    <m/>
    <m/>
    <s v="NO"/>
    <m/>
  </r>
  <r>
    <s v="JLO 2018-19"/>
    <x v="6"/>
    <n v="16636580"/>
    <s v="16636580206G"/>
    <x v="0"/>
    <s v="OLAZÁBAL MAISO, NORA"/>
    <x v="1"/>
    <n v="6.1879999999999997"/>
    <m/>
    <s v="Universidad de La Rioja"/>
    <n v="1"/>
    <s v="Pruebas de Acceso desde bachillerato o equivalente"/>
    <n v="8"/>
    <s v="18"/>
    <s v="Pruebas de acceso a la Universidad (PAU)- LOE"/>
    <m/>
    <x v="2"/>
    <m/>
    <m/>
    <s v="NO"/>
    <m/>
  </r>
  <r>
    <s v="JLO 2018-19"/>
    <x v="6"/>
    <n v="17499113"/>
    <s v="17499113206G"/>
    <x v="0"/>
    <s v="ISASI HIDALGO, MARÍA ELENA"/>
    <x v="1"/>
    <n v="5.8689999999999998"/>
    <m/>
    <s v="Universidad de La Rioja"/>
    <n v="1"/>
    <s v="Pruebas de Acceso desde bachillerato o equivalente"/>
    <n v="8"/>
    <s v="18"/>
    <s v="Pruebas de acceso a la Universidad (PAU)- LOE"/>
    <m/>
    <x v="2"/>
    <m/>
    <m/>
    <s v="NO"/>
    <m/>
  </r>
  <r>
    <s v="JLO 2018-19"/>
    <x v="6"/>
    <n v="73108959"/>
    <s v="73108959206G"/>
    <x v="0"/>
    <s v="ALAMEDA LOPEZ, IÑIGO"/>
    <x v="1"/>
    <n v="6.37"/>
    <m/>
    <s v="Universidad Pública de Navarra"/>
    <n v="1"/>
    <s v="Pruebas de Acceso desde bachillerato o equivalente"/>
    <n v="8"/>
    <s v="18"/>
    <s v="Pruebas de acceso a la Universidad (PAU)- LOE"/>
    <m/>
    <x v="0"/>
    <m/>
    <m/>
    <s v="NO"/>
    <m/>
  </r>
  <r>
    <s v="JUN 2018-19"/>
    <x v="6"/>
    <n v="16639782"/>
    <s v="16639782206G"/>
    <x v="0"/>
    <s v="GARCÍA LASOTA, INÉS"/>
    <x v="2"/>
    <n v="7.9560000000000004"/>
    <m/>
    <s v="Universidad de La Rioja"/>
    <n v="1"/>
    <s v="Pruebas de Acceso desde bachillerato o equivalente"/>
    <n v="9"/>
    <s v="19"/>
    <s v="Evaluación de Bachillerato para Acceso a la Universidad (EBAU) - LOMCE"/>
    <s v="SÍ"/>
    <x v="0"/>
    <m/>
    <m/>
    <s v="NO"/>
    <m/>
  </r>
  <r>
    <s v="JUN 2018-19"/>
    <x v="6"/>
    <n v="16640802"/>
    <s v="16640802206G"/>
    <x v="0"/>
    <s v="ARENZANA DOMINGO, CARLOTA"/>
    <x v="2"/>
    <n v="6.08"/>
    <m/>
    <m/>
    <n v="11"/>
    <s v="Formación Profesional"/>
    <n v="5"/>
    <s v="115"/>
    <s v="Ciclo Formativo de Grado Superior"/>
    <m/>
    <x v="2"/>
    <m/>
    <m/>
    <s v="NO"/>
    <m/>
  </r>
  <r>
    <s v="JUN 2018-19"/>
    <x v="6"/>
    <n v="18089243"/>
    <s v="18089243206G"/>
    <x v="0"/>
    <s v="GALILEA GAMBRA, IRENE"/>
    <x v="2"/>
    <n v="5.8159999999999998"/>
    <m/>
    <s v="Universidad de La Rioja"/>
    <n v="1"/>
    <s v="Pruebas de Acceso desde bachillerato o equivalente"/>
    <n v="9"/>
    <s v="19"/>
    <s v="Evaluación de Bachillerato para Acceso a la Universidad (EBAU) - LOMCE"/>
    <s v="SÍ"/>
    <x v="0"/>
    <m/>
    <m/>
    <s v="NO"/>
    <m/>
  </r>
  <r>
    <s v="JUN 2018-19"/>
    <x v="6"/>
    <n v="78778242"/>
    <s v="78778242206G"/>
    <x v="0"/>
    <s v="SASO FORNIES, MAIALEN"/>
    <x v="2"/>
    <n v="6.2009999999999996"/>
    <m/>
    <s v="Universidad Pública de Navarra"/>
    <n v="1"/>
    <s v="Pruebas de Acceso desde bachillerato o equivalente"/>
    <n v="9"/>
    <s v="19"/>
    <s v="Evaluación de Bachillerato para Acceso a la Universidad (EBAU) - LOMCE"/>
    <s v="SÍ"/>
    <x v="0"/>
    <m/>
    <m/>
    <s v="NO"/>
    <m/>
  </r>
  <r>
    <s v="JUN 2018-19"/>
    <x v="6"/>
    <n v="18084256"/>
    <s v="18084256206G"/>
    <x v="0"/>
    <s v="IRUZUBIETA FERNÁNDEZ, MÍRIAM"/>
    <x v="2"/>
    <n v="7.2549999999999999"/>
    <m/>
    <s v="Universidad de La Rioja"/>
    <n v="1"/>
    <s v="Pruebas de Acceso desde bachillerato o equivalente"/>
    <n v="9"/>
    <s v="19"/>
    <s v="Evaluación de Bachillerato para Acceso a la Universidad (EBAU) - LOMCE"/>
    <s v="SÍ"/>
    <x v="0"/>
    <m/>
    <m/>
    <s v="NO"/>
    <m/>
  </r>
  <r>
    <s v="JUN 2018-19"/>
    <x v="6"/>
    <n v="16640131"/>
    <s v="16640131206G"/>
    <x v="0"/>
    <s v="CENICEROS ARANSAY, MARÍA"/>
    <x v="2"/>
    <n v="7.63"/>
    <m/>
    <s v="Universidad de La Rioja"/>
    <n v="1"/>
    <s v="Pruebas de Acceso desde bachillerato o equivalente"/>
    <n v="9"/>
    <s v="19"/>
    <s v="Evaluación de Bachillerato para Acceso a la Universidad (EBAU) - LOMCE"/>
    <s v="SÍ"/>
    <x v="0"/>
    <m/>
    <m/>
    <s v="NO"/>
    <m/>
  </r>
  <r>
    <s v="JUN 2018-19"/>
    <x v="6"/>
    <n v="18176348"/>
    <s v="18176348206G"/>
    <x v="0"/>
    <s v="SÁNCHEZ CASTÁN, ANNE"/>
    <x v="2"/>
    <n v="6.2480000000000002"/>
    <m/>
    <s v="Universidad de Zaragoza"/>
    <n v="1"/>
    <s v="Pruebas de Acceso desde bachillerato o equivalente"/>
    <n v="9"/>
    <s v="19"/>
    <s v="Evaluación de Bachillerato para Acceso a la Universidad (EBAU) - LOMCE"/>
    <s v="SÍ"/>
    <x v="0"/>
    <m/>
    <m/>
    <s v="NO"/>
    <m/>
  </r>
  <r>
    <s v="JUN 2018-19"/>
    <x v="6"/>
    <n v="73416889"/>
    <s v="73416889206G"/>
    <x v="0"/>
    <s v="ROLDAN MUNARRIZ, ANGEL"/>
    <x v="2"/>
    <n v="5.91"/>
    <m/>
    <m/>
    <n v="11"/>
    <s v="Formación Profesional"/>
    <n v="5"/>
    <s v="115"/>
    <s v="Ciclo Formativo de Grado Superior"/>
    <m/>
    <x v="0"/>
    <m/>
    <m/>
    <s v="NO"/>
    <m/>
  </r>
  <r>
    <s v="JUN 2018-19"/>
    <x v="6"/>
    <n v="16625162"/>
    <s v="16625162206G"/>
    <x v="0"/>
    <s v="LÁZARO MARTÍNEZ, ANDREA"/>
    <x v="2"/>
    <n v="5.5910000000000002"/>
    <m/>
    <s v="Universidad de La Rioja"/>
    <n v="1"/>
    <s v="Pruebas de Acceso desde bachillerato o equivalente"/>
    <n v="9"/>
    <s v="19"/>
    <s v="Evaluación de Bachillerato para Acceso a la Universidad (EBAU) - LOMCE"/>
    <m/>
    <x v="0"/>
    <m/>
    <m/>
    <s v="NO"/>
    <m/>
  </r>
  <r>
    <s v="JUN 2018-19"/>
    <x v="6"/>
    <n v="16629031"/>
    <s v="16629031206G"/>
    <x v="0"/>
    <s v="SÁENZ ROBA, MARIO"/>
    <x v="2"/>
    <n v="5.149"/>
    <m/>
    <s v="Universidad de La Rioja"/>
    <n v="1"/>
    <s v="Pruebas de Acceso desde bachillerato o equivalente"/>
    <n v="9"/>
    <s v="19"/>
    <s v="Evaluación de Bachillerato para Acceso a la Universidad (EBAU) - LOMCE"/>
    <m/>
    <x v="0"/>
    <m/>
    <m/>
    <s v="NO"/>
    <m/>
  </r>
  <r>
    <s v="JUN 2018-19"/>
    <x v="6"/>
    <n v="16643398"/>
    <s v="16643398206G"/>
    <x v="0"/>
    <s v="SOBRÓN OLARTE, FERMÍN"/>
    <x v="2"/>
    <n v="5.45"/>
    <m/>
    <m/>
    <n v="11"/>
    <s v="Formación Profesional"/>
    <n v="5"/>
    <s v="115"/>
    <s v="Ciclo Formativo de Grado Superior"/>
    <m/>
    <x v="0"/>
    <m/>
    <m/>
    <s v="NO"/>
    <m/>
  </r>
  <r>
    <s v="JLO 2018-19"/>
    <x v="6"/>
    <n v="16636849"/>
    <s v="16636849206G"/>
    <x v="0"/>
    <s v="SOLA ASENSIO, DAVID"/>
    <x v="2"/>
    <n v="5.1589999999999998"/>
    <m/>
    <s v="Universidad de La Rioja"/>
    <n v="1"/>
    <s v="Pruebas de Acceso desde bachillerato o equivalente"/>
    <n v="8"/>
    <s v="18"/>
    <s v="Pruebas de acceso a la Universidad (PAU)- LOE"/>
    <m/>
    <x v="0"/>
    <m/>
    <m/>
    <s v="NO"/>
    <m/>
  </r>
  <r>
    <s v="JLO 2018-19"/>
    <x v="6"/>
    <n v="16638975"/>
    <s v="16638975206G"/>
    <x v="0"/>
    <s v="RAMÍREZ MARTÍNEZ, INÉS"/>
    <x v="2"/>
    <n v="6.1310000000000002"/>
    <m/>
    <s v="Universidad de La Rioja"/>
    <n v="1"/>
    <s v="Pruebas de Acceso desde bachillerato o equivalente"/>
    <n v="9"/>
    <s v="19"/>
    <s v="Evaluación de Bachillerato para Acceso a la Universidad (EBAU) - LOMCE"/>
    <s v="SÍ"/>
    <x v="0"/>
    <m/>
    <m/>
    <s v="NO"/>
    <m/>
  </r>
  <r>
    <s v="JUN 2018-19"/>
    <x v="6"/>
    <n v="73436874"/>
    <s v="73436874206G"/>
    <x v="0"/>
    <s v="ALDAZ SAMANES, MARTA"/>
    <x v="3"/>
    <n v="5.0940000000000003"/>
    <m/>
    <s v="Universidad Pública de Navarra"/>
    <n v="1"/>
    <s v="Pruebas de Acceso desde bachillerato o equivalente"/>
    <n v="9"/>
    <s v="19"/>
    <s v="Evaluación de Bachillerato para Acceso a la Universidad (EBAU) - LOMCE"/>
    <m/>
    <x v="0"/>
    <m/>
    <m/>
    <s v="NO"/>
    <m/>
  </r>
  <r>
    <s v="JUN 2018-19"/>
    <x v="6"/>
    <n v="44649816"/>
    <s v="44649816206G"/>
    <x v="0"/>
    <s v="MARTÍNEZ ELIZALDE , NOELIA"/>
    <x v="3"/>
    <n v="8.8689999999999998"/>
    <m/>
    <s v="Universidad Pública de Navarra"/>
    <n v="1"/>
    <s v="Pruebas de Acceso desde bachillerato o equivalente"/>
    <n v="8"/>
    <s v="18"/>
    <s v="Pruebas de acceso a la Universidad (PAU)- LOE"/>
    <m/>
    <x v="0"/>
    <m/>
    <m/>
    <s v="NO"/>
    <m/>
  </r>
  <r>
    <s v="JUN 2018-19"/>
    <x v="6"/>
    <n v="16644951"/>
    <s v="16644951206G"/>
    <x v="0"/>
    <s v="TERROBA TAYLOR, CARLA"/>
    <x v="3"/>
    <m/>
    <m/>
    <m/>
    <n v="90"/>
    <s v="Acceso con estudios extranjeros no universitarios sin PAU"/>
    <n v="3"/>
    <s v="903"/>
    <s v="Bachillerato países UE o con acuerdo suscrito y cumplen acceso univ. origen"/>
    <m/>
    <x v="0"/>
    <m/>
    <m/>
    <s v="NO"/>
    <m/>
  </r>
  <r>
    <s v="JUN 2018-19"/>
    <x v="6"/>
    <n v="16636937"/>
    <s v="16636937206G"/>
    <x v="0"/>
    <s v="DÍAZ DE CERIO MENDOZA, SERGIO"/>
    <x v="3"/>
    <n v="6.5629999999999997"/>
    <m/>
    <s v="Universidad de La Rioja"/>
    <n v="1"/>
    <s v="Pruebas de Acceso desde bachillerato o equivalente"/>
    <n v="9"/>
    <s v="19"/>
    <s v="Evaluación de Bachillerato para Acceso a la Universidad (EBAU) - LOMCE"/>
    <m/>
    <x v="0"/>
    <m/>
    <m/>
    <s v="NO"/>
    <m/>
  </r>
  <r>
    <s v="JUN 2018-19"/>
    <x v="6"/>
    <n v="16644517"/>
    <s v="16644517206G"/>
    <x v="0"/>
    <s v="LOPE MARÍN, ESTHER"/>
    <x v="3"/>
    <n v="6.3330000000000002"/>
    <m/>
    <s v="Universidad de La Rioja"/>
    <n v="1"/>
    <s v="Pruebas de Acceso desde bachillerato o equivalente"/>
    <n v="9"/>
    <s v="19"/>
    <s v="Evaluación de Bachillerato para Acceso a la Universidad (EBAU) - LOMCE"/>
    <m/>
    <x v="0"/>
    <m/>
    <m/>
    <s v="NO"/>
    <m/>
  </r>
  <r>
    <s v="JUN 2018-19"/>
    <x v="6"/>
    <n v="17499444"/>
    <s v="17499444206G"/>
    <x v="0"/>
    <s v="EZQUERRO LÓPEZ, EVA"/>
    <x v="3"/>
    <n v="6.9560000000000004"/>
    <m/>
    <s v="Universidad de La Rioja"/>
    <n v="1"/>
    <s v="Pruebas de Acceso desde bachillerato o equivalente"/>
    <n v="9"/>
    <s v="19"/>
    <s v="Evaluación de Bachillerato para Acceso a la Universidad (EBAU) - LOMCE"/>
    <m/>
    <x v="0"/>
    <m/>
    <m/>
    <s v="NO"/>
    <m/>
  </r>
  <r>
    <s v="JUN 2018-19"/>
    <x v="6"/>
    <n v="16632396"/>
    <s v="16632396206G"/>
    <x v="0"/>
    <s v="FORONDA SÁINZ, ERNESTO"/>
    <x v="3"/>
    <n v="6.3319999999999999"/>
    <m/>
    <s v="Universidad de La Rioja"/>
    <n v="1"/>
    <s v="Pruebas de Acceso desde bachillerato o equivalente"/>
    <n v="9"/>
    <s v="19"/>
    <s v="Evaluación de Bachillerato para Acceso a la Universidad (EBAU) - LOMCE"/>
    <s v="SÍ"/>
    <x v="1"/>
    <s v="202G"/>
    <m/>
    <s v="NO"/>
    <s v="otro grado"/>
  </r>
  <r>
    <s v="JUN 2018-19"/>
    <x v="6"/>
    <n v="16636605"/>
    <s v="16636605206G"/>
    <x v="0"/>
    <s v="RUIZ AGUIRRE, LUIS"/>
    <x v="3"/>
    <n v="6.2949999999999999"/>
    <m/>
    <s v="Universidad de La Rioja"/>
    <n v="1"/>
    <s v="Pruebas de Acceso desde bachillerato o equivalente"/>
    <n v="8"/>
    <s v="18"/>
    <s v="Pruebas de acceso a la Universidad (PAU)- LOE"/>
    <m/>
    <x v="2"/>
    <m/>
    <m/>
    <s v="NO"/>
    <m/>
  </r>
  <r>
    <s v="JUN 2018-19"/>
    <x v="6"/>
    <n v="58033643"/>
    <s v="58033643206G"/>
    <x v="0"/>
    <s v="GARCÍA MARTÍNEZ, SERGIO"/>
    <x v="3"/>
    <n v="8.9019999999999992"/>
    <m/>
    <s v="Universidad de La Rioja"/>
    <n v="1"/>
    <s v="Pruebas de Acceso desde bachillerato o equivalente"/>
    <n v="9"/>
    <s v="19"/>
    <s v="Evaluación de Bachillerato para Acceso a la Universidad (EBAU) - LOMCE"/>
    <m/>
    <x v="0"/>
    <m/>
    <m/>
    <s v="NO"/>
    <m/>
  </r>
  <r>
    <s v="JUN 2018-19"/>
    <x v="6"/>
    <n v="17497219"/>
    <s v="17497219206G"/>
    <x v="0"/>
    <s v="GÓMEZ RODRIGO, ALEJANDRO"/>
    <x v="3"/>
    <n v="5.5720000000000001"/>
    <m/>
    <s v="Universidad de La Rioja"/>
    <n v="1"/>
    <s v="Pruebas de Acceso desde bachillerato o equivalente"/>
    <n v="9"/>
    <s v="19"/>
    <s v="Evaluación de Bachillerato para Acceso a la Universidad (EBAU) - LOMCE"/>
    <m/>
    <x v="0"/>
    <m/>
    <m/>
    <s v="NO"/>
    <m/>
  </r>
  <r>
    <s v="JUN 2018-19"/>
    <x v="6"/>
    <n v="73142012"/>
    <s v="73142012206G"/>
    <x v="0"/>
    <s v="HERNANDEZ BARASOAIN, IÑIGO"/>
    <x v="3"/>
    <n v="7.09"/>
    <m/>
    <m/>
    <n v="11"/>
    <s v="Formación Profesional"/>
    <n v="5"/>
    <s v="115"/>
    <s v="Ciclo Formativo de Grado Superior"/>
    <m/>
    <x v="0"/>
    <m/>
    <m/>
    <s v="NO"/>
    <m/>
  </r>
  <r>
    <s v="JUN 2018-19"/>
    <x v="6"/>
    <n v="18080790"/>
    <s v="18080790206G"/>
    <x v="0"/>
    <s v="AGUIRRE RUIZ, MANUEL"/>
    <x v="3"/>
    <n v="5.9390000000000001"/>
    <m/>
    <s v="Universidad de La Rioja"/>
    <n v="1"/>
    <s v="Pruebas de Acceso desde bachillerato o equivalente"/>
    <n v="9"/>
    <s v="19"/>
    <s v="Evaluación de Bachillerato para Acceso a la Universidad (EBAU) - LOMCE"/>
    <m/>
    <x v="2"/>
    <m/>
    <m/>
    <s v="NO"/>
    <m/>
  </r>
  <r>
    <s v="JUN 2018-19"/>
    <x v="6"/>
    <n v="21046622"/>
    <s v="21046622206G"/>
    <x v="0"/>
    <s v="LERÍA MORENO, PABLO"/>
    <x v="3"/>
    <n v="5.444"/>
    <m/>
    <s v="Universidad de La Rioja"/>
    <n v="1"/>
    <s v="Pruebas de Acceso desde bachillerato o equivalente"/>
    <n v="9"/>
    <s v="19"/>
    <s v="Evaluación de Bachillerato para Acceso a la Universidad (EBAU) - LOMCE"/>
    <m/>
    <x v="0"/>
    <m/>
    <m/>
    <s v="NO"/>
    <m/>
  </r>
  <r>
    <s v="JUN 2018-19"/>
    <x v="6"/>
    <n v="16626242"/>
    <s v="16626242206G"/>
    <x v="0"/>
    <s v="CAÑAS BELLIDO, PAULA"/>
    <x v="3"/>
    <n v="5.2850000000000001"/>
    <m/>
    <s v="Universidad de La Rioja"/>
    <n v="1"/>
    <s v="Pruebas de Acceso desde bachillerato o equivalente"/>
    <n v="9"/>
    <s v="19"/>
    <s v="Evaluación de Bachillerato para Acceso a la Universidad (EBAU) - LOMCE"/>
    <s v="SÍ"/>
    <x v="2"/>
    <m/>
    <m/>
    <s v="NO"/>
    <m/>
  </r>
  <r>
    <s v="JUN 2018-19"/>
    <x v="6"/>
    <n v="73121717"/>
    <s v="73121717206G"/>
    <x v="0"/>
    <s v="GÓMEZ ARRASTIO, ION"/>
    <x v="3"/>
    <n v="5.1040000000000001"/>
    <m/>
    <s v="Universidad Pública de Navarra"/>
    <n v="1"/>
    <s v="Pruebas de Acceso desde bachillerato o equivalente"/>
    <n v="8"/>
    <s v="18"/>
    <s v="Pruebas de acceso a la Universidad (PAU)- LOE"/>
    <s v="SÍ"/>
    <x v="0"/>
    <m/>
    <m/>
    <s v="SÍ"/>
    <s v="con reconocimientos"/>
  </r>
  <r>
    <s v="JUN 2018-19"/>
    <x v="6"/>
    <n v="18074733"/>
    <s v="18074733206G"/>
    <x v="0"/>
    <s v="REINARES VÁZQUEZ, RUBÉN"/>
    <x v="3"/>
    <n v="7.06"/>
    <m/>
    <s v="Universidad de La Rioja"/>
    <n v="1"/>
    <s v="Pruebas de Acceso desde bachillerato o equivalente"/>
    <n v="8"/>
    <s v="18"/>
    <s v="Pruebas de acceso a la Universidad (PAU)- LOE"/>
    <m/>
    <x v="0"/>
    <m/>
    <m/>
    <s v="NO"/>
    <m/>
  </r>
  <r>
    <s v="JUN 2018-19"/>
    <x v="6"/>
    <n v="21070112"/>
    <s v="21070112206G"/>
    <x v="0"/>
    <s v="GURREA BLASCO, JULEN"/>
    <x v="3"/>
    <n v="6.7969999999999997"/>
    <m/>
    <s v="Universidad Pública de Navarra"/>
    <n v="1"/>
    <s v="Pruebas de Acceso desde bachillerato o equivalente"/>
    <n v="9"/>
    <s v="19"/>
    <s v="Evaluación de Bachillerato para Acceso a la Universidad (EBAU) - LOMCE"/>
    <m/>
    <x v="0"/>
    <m/>
    <m/>
    <s v="NO"/>
    <m/>
  </r>
  <r>
    <s v="JLO 2018-19"/>
    <x v="6"/>
    <n v="73416672"/>
    <s v="73416672206G"/>
    <x v="0"/>
    <s v="MARTINEZ AZPIROZ, JULEN"/>
    <x v="3"/>
    <n v="8.6329999999999991"/>
    <m/>
    <m/>
    <n v="11"/>
    <s v="Formación Profesional"/>
    <n v="5"/>
    <s v="115"/>
    <s v="Ciclo Formativo de Grado Superior"/>
    <m/>
    <x v="0"/>
    <m/>
    <m/>
    <s v="NO"/>
    <m/>
  </r>
  <r>
    <s v="JLO 2018-19"/>
    <x v="6"/>
    <n v="78775690"/>
    <s v="78775690206G"/>
    <x v="0"/>
    <s v="BURGOS MARTÍN, MARTA"/>
    <x v="3"/>
    <n v="6.694"/>
    <m/>
    <s v="Universidad Pública de Navarra"/>
    <n v="1"/>
    <s v="Pruebas de Acceso desde bachillerato o equivalente"/>
    <n v="9"/>
    <s v="19"/>
    <s v="Evaluación de Bachillerato para Acceso a la Universidad (EBAU) - LOMCE"/>
    <m/>
    <x v="2"/>
    <m/>
    <m/>
    <s v="NO"/>
    <m/>
  </r>
  <r>
    <s v="JUN 2018-19"/>
    <x v="7"/>
    <n v="78745971"/>
    <s v="78745971804G"/>
    <x v="0"/>
    <s v="IBÁÑEZ CUADAL, FRANCISCO JAVIER"/>
    <x v="6"/>
    <n v="6.7859999999999996"/>
    <m/>
    <s v="Universidad Pública de Navarra"/>
    <n v="8"/>
    <s v="Cambio de universidad y/o estudios"/>
    <n v="2"/>
    <s v="82"/>
    <s v="Cambio de estudios por reconocimiento de 30 ECTS"/>
    <m/>
    <x v="1"/>
    <m/>
    <m/>
    <s v="SÍ"/>
    <s v="con reconocimientos"/>
  </r>
  <r>
    <s v="JUN 2018-19"/>
    <x v="7"/>
    <n v="78762127"/>
    <s v="78762127804G"/>
    <x v="0"/>
    <s v="MILLÁN LAUROBA, JAVIER ESTEBAN"/>
    <x v="0"/>
    <n v="7.33"/>
    <m/>
    <m/>
    <n v="11"/>
    <s v="Formación Profesional"/>
    <n v="5"/>
    <s v="115"/>
    <s v="Ciclo Formativo de Grado Superior"/>
    <m/>
    <x v="0"/>
    <m/>
    <m/>
    <s v="SÍ"/>
    <s v="con reconocimientos"/>
  </r>
  <r>
    <s v="JUN 2018-19"/>
    <x v="7"/>
    <n v="16617431"/>
    <s v="16617431804G"/>
    <x v="0"/>
    <s v="PÉREZ MERINO, HÉCTOR"/>
    <x v="0"/>
    <n v="7.17"/>
    <m/>
    <m/>
    <n v="11"/>
    <s v="Formación Profesional"/>
    <n v="5"/>
    <s v="115"/>
    <s v="Ciclo Formativo de Grado Superior"/>
    <m/>
    <x v="0"/>
    <m/>
    <m/>
    <s v="NO"/>
    <m/>
  </r>
  <r>
    <s v="JUN 2018-19"/>
    <x v="7"/>
    <n v="16623750"/>
    <s v="16623750804G"/>
    <x v="0"/>
    <s v="GONZÁLEZ PÉREZ, CARMEN"/>
    <x v="0"/>
    <n v="6.2290000000000001"/>
    <m/>
    <s v="Universidad de La Rioja"/>
    <n v="8"/>
    <s v="Cambio de universidad y/o estudios"/>
    <n v="2"/>
    <s v="82"/>
    <s v="Cambio de estudios por reconocimiento de 30 ECTS"/>
    <m/>
    <x v="1"/>
    <m/>
    <m/>
    <s v="SÍ"/>
    <s v="con reconocimientos"/>
  </r>
  <r>
    <s v="JUN 2018-19"/>
    <x v="7"/>
    <s v="X3025384"/>
    <s v="X3025384804G"/>
    <x v="0"/>
    <s v="AIT IMGHOUR , SALAH"/>
    <x v="1"/>
    <n v="7"/>
    <m/>
    <m/>
    <n v="11"/>
    <s v="Formación Profesional"/>
    <n v="5"/>
    <s v="115"/>
    <s v="Ciclo Formativo de Grado Superior"/>
    <m/>
    <x v="0"/>
    <m/>
    <m/>
    <s v="SÍ"/>
    <s v="con reconocimientos"/>
  </r>
  <r>
    <s v="JUN 2018-19"/>
    <x v="7"/>
    <n v="73487556"/>
    <s v="73487556804G"/>
    <x v="0"/>
    <s v="JUMBO TAPIA, EDWIN EDUARDO"/>
    <x v="2"/>
    <n v="5"/>
    <m/>
    <m/>
    <n v="11"/>
    <s v="Formación Profesional"/>
    <n v="5"/>
    <s v="115"/>
    <s v="Ciclo Formativo de Grado Superior"/>
    <m/>
    <x v="1"/>
    <m/>
    <s v="803G"/>
    <s v="NO"/>
    <s v="otro grado"/>
  </r>
  <r>
    <s v="JUN 2018-19"/>
    <x v="7"/>
    <n v="71348047"/>
    <s v="71348047804G"/>
    <x v="0"/>
    <s v="LÓPEZ CANTABRANA, MARCOS"/>
    <x v="3"/>
    <n v="5.53"/>
    <m/>
    <s v="Universidad del País Vasco/Euskal Herriko Unibersitatea"/>
    <n v="1"/>
    <s v="Pruebas de Acceso desde bachillerato o equivalente"/>
    <n v="8"/>
    <s v="18"/>
    <s v="Pruebas de acceso a la Universidad (PAU)- LOE"/>
    <m/>
    <x v="1"/>
    <s v="803G"/>
    <s v="803G"/>
    <s v="SÍ"/>
    <s v="otro grado"/>
  </r>
  <r>
    <s v="JUN 2018-19"/>
    <x v="7"/>
    <n v="44644805"/>
    <s v="44644805804G"/>
    <x v="0"/>
    <s v="ORIO MARTÍNEZ, ANDER"/>
    <x v="3"/>
    <n v="6.7939999999999996"/>
    <m/>
    <s v="Universidad Pública de Navarra"/>
    <n v="1"/>
    <s v="Pruebas de Acceso desde bachillerato o equivalente"/>
    <n v="8"/>
    <s v="18"/>
    <s v="Pruebas de acceso a la Universidad (PAU)- LOE"/>
    <m/>
    <x v="1"/>
    <s v="805G"/>
    <s v="805G"/>
    <s v="SÍ"/>
    <s v="otro grado"/>
  </r>
  <r>
    <s v="JLO 2018-19"/>
    <x v="8"/>
    <n v="16642694"/>
    <s v="16642694603G"/>
    <x v="0"/>
    <s v="ATXA CRISTÓBAL, ANE"/>
    <x v="6"/>
    <n v="6.2439999999999998"/>
    <m/>
    <s v="Universidad de La Rioja"/>
    <n v="1"/>
    <s v="Pruebas de Acceso desde bachillerato o equivalente"/>
    <n v="8"/>
    <s v="18"/>
    <s v="Pruebas de acceso a la Universidad (PAU)- LOE"/>
    <m/>
    <x v="1"/>
    <m/>
    <m/>
    <s v="NO"/>
    <m/>
  </r>
  <r>
    <s v="JLO 2018-19"/>
    <x v="8"/>
    <n v="17499202"/>
    <s v="17499202603G"/>
    <x v="0"/>
    <s v="HOLGUÍN MINUESA, AYESHA MARÍA"/>
    <x v="5"/>
    <n v="5.7949999999999999"/>
    <m/>
    <s v="Universidad de La Rioja"/>
    <n v="1"/>
    <s v="Pruebas de Acceso desde bachillerato o equivalente"/>
    <n v="8"/>
    <s v="18"/>
    <s v="Pruebas de acceso a la Universidad (PAU)- LOE"/>
    <m/>
    <x v="0"/>
    <m/>
    <m/>
    <s v="NO"/>
    <m/>
  </r>
  <r>
    <s v="JUN 2018-19"/>
    <x v="8"/>
    <n v="16642298"/>
    <s v="16642298603G"/>
    <x v="0"/>
    <s v="CLAVIJO CORCHERO, ÁLVARO"/>
    <x v="0"/>
    <n v="5.8920000000000003"/>
    <m/>
    <s v="Universidad de La Rioja"/>
    <n v="1"/>
    <s v="Pruebas de Acceso desde bachillerato o equivalente"/>
    <n v="8"/>
    <s v="18"/>
    <s v="Pruebas de acceso a la Universidad (PAU)- LOE"/>
    <m/>
    <x v="0"/>
    <m/>
    <m/>
    <s v="NO"/>
    <m/>
  </r>
  <r>
    <s v="JUN 2018-19"/>
    <x v="8"/>
    <n v="16644701"/>
    <s v="16644701603G"/>
    <x v="0"/>
    <s v="CASTRO DURÁN, MARTA"/>
    <x v="1"/>
    <n v="5.8879999999999999"/>
    <m/>
    <s v="Universidad de La Rioja"/>
    <n v="1"/>
    <s v="Pruebas de Acceso desde bachillerato o equivalente"/>
    <n v="8"/>
    <s v="18"/>
    <s v="Pruebas de acceso a la Universidad (PAU)- LOE"/>
    <m/>
    <x v="0"/>
    <m/>
    <m/>
    <s v="NO"/>
    <m/>
  </r>
  <r>
    <s v="JUN 2018-19"/>
    <x v="8"/>
    <n v="18077772"/>
    <s v="18077772603G"/>
    <x v="0"/>
    <s v="ORTEGA PÉREZ, RAQUEL"/>
    <x v="1"/>
    <n v="8.5050000000000008"/>
    <m/>
    <s v="Universidad de La Rioja"/>
    <n v="1"/>
    <s v="Pruebas de Acceso desde bachillerato o equivalente"/>
    <n v="8"/>
    <s v="18"/>
    <s v="Pruebas de acceso a la Universidad (PAU)- LOE"/>
    <m/>
    <x v="0"/>
    <m/>
    <m/>
    <s v="NO"/>
    <m/>
  </r>
  <r>
    <s v="JLO 2018-19"/>
    <x v="8"/>
    <n v="18078150"/>
    <s v="18078150603G"/>
    <x v="0"/>
    <s v="ÁLVAREZ LAGUNA, ERIKA"/>
    <x v="1"/>
    <n v="5.6790000000000003"/>
    <m/>
    <s v="Universidad de La Rioja"/>
    <n v="1"/>
    <s v="Pruebas de Acceso desde bachillerato o equivalente"/>
    <n v="8"/>
    <s v="18"/>
    <s v="Pruebas de acceso a la Universidad (PAU)- LOE"/>
    <m/>
    <x v="0"/>
    <m/>
    <m/>
    <s v="NO"/>
    <m/>
  </r>
  <r>
    <s v="JUN 2018-19"/>
    <x v="8"/>
    <n v="13174166"/>
    <s v="13174166603G"/>
    <x v="0"/>
    <s v="DE PEDRO DE MIGUEL, GADEA"/>
    <x v="2"/>
    <n v="8.6329999999999991"/>
    <m/>
    <s v="UNIVERSIDAD DE BURGOS"/>
    <n v="1"/>
    <s v="Pruebas de Acceso desde bachillerato o equivalente"/>
    <n v="9"/>
    <s v="19"/>
    <s v="Evaluación de Bachillerato para Acceso a la Universidad (EBAU) - LOMCE"/>
    <s v="SÍ"/>
    <x v="0"/>
    <m/>
    <m/>
    <s v="NO"/>
    <m/>
  </r>
  <r>
    <s v="JUN 2018-19"/>
    <x v="8"/>
    <s v="Y6025948"/>
    <s v="Y6025948603G"/>
    <x v="1"/>
    <s v="DÍAZ YEPES, ÁLVARO HERNANDO"/>
    <x v="2"/>
    <m/>
    <m/>
    <m/>
    <n v="3"/>
    <s v="Acceso por convalidación parcial de estudios extranjeros universitarios"/>
    <n v="98"/>
    <s v="398"/>
    <s v="Convalidación al menos 30 ECTS estudios extranjeros universitarios"/>
    <m/>
    <x v="1"/>
    <m/>
    <m/>
    <s v="SÍ"/>
    <s v="con reconocimientos"/>
  </r>
  <r>
    <s v="JLO 2018-19"/>
    <x v="8"/>
    <n v="17495371"/>
    <s v="17495371603G"/>
    <x v="0"/>
    <s v="VELASCO FONTECHA, IVÁN"/>
    <x v="3"/>
    <n v="6.4109999999999996"/>
    <m/>
    <s v="Universidad de La Rioja"/>
    <n v="1"/>
    <s v="Pruebas de Acceso desde bachillerato o equivalente"/>
    <n v="8"/>
    <s v="18"/>
    <s v="Pruebas de acceso a la Universidad (PAU)- LOE"/>
    <m/>
    <x v="1"/>
    <s v="201G"/>
    <s v="201G"/>
    <s v="NO"/>
    <s v="otro grado"/>
  </r>
  <r>
    <s v="JUN 2018-19"/>
    <x v="8"/>
    <n v="16622415"/>
    <s v="16622415603G"/>
    <x v="0"/>
    <s v="ZULAICA LÓPEZ, BLANCA"/>
    <x v="3"/>
    <n v="8.4849999999999994"/>
    <m/>
    <s v="Universidad de La Rioja"/>
    <n v="1"/>
    <s v="Pruebas de Acceso desde bachillerato o equivalente"/>
    <n v="8"/>
    <s v="18"/>
    <s v="Pruebas de acceso a la Universidad (PAU)- LOE"/>
    <m/>
    <x v="0"/>
    <m/>
    <m/>
    <s v="NO"/>
    <m/>
  </r>
  <r>
    <s v="JUN 2018-19"/>
    <x v="8"/>
    <n v="16639751"/>
    <s v="16639751603G"/>
    <x v="0"/>
    <s v="AMOR BEISTI, LEYRE"/>
    <x v="3"/>
    <n v="8.98"/>
    <m/>
    <s v="Universidad de La Rioja"/>
    <n v="1"/>
    <s v="Pruebas de Acceso desde bachillerato o equivalente"/>
    <n v="9"/>
    <s v="19"/>
    <s v="Evaluación de Bachillerato para Acceso a la Universidad (EBAU) - LOMCE"/>
    <m/>
    <x v="0"/>
    <m/>
    <m/>
    <s v="NO"/>
    <m/>
  </r>
  <r>
    <s v="JUN 2018-19"/>
    <x v="9"/>
    <n v="16625455"/>
    <s v="16625455201G"/>
    <x v="0"/>
    <s v="FÉLEZ AUSEJO, DAVID"/>
    <x v="9"/>
    <n v="6.2320000000000002"/>
    <m/>
    <s v="Universidad de La Rioja"/>
    <n v="1"/>
    <s v="Pruebas de Acceso desde bachillerato o equivalente"/>
    <n v="8"/>
    <s v="18"/>
    <s v="Pruebas de acceso a la Universidad (PAU)- LOE"/>
    <s v="SÍ"/>
    <x v="1"/>
    <m/>
    <m/>
    <s v="SÍ"/>
    <s v="con reconocimientos"/>
  </r>
  <r>
    <s v="SEP 2018-19"/>
    <x v="9"/>
    <n v="16610877"/>
    <s v="16610877201G"/>
    <x v="0"/>
    <s v="BERNEDO GARCÍA-APARICIO, ADRIÁN-DIMAS"/>
    <x v="8"/>
    <n v="5.7720000000000002"/>
    <m/>
    <s v="Universidad de La Rioja"/>
    <n v="1"/>
    <s v="Pruebas de Acceso desde bachillerato o equivalente"/>
    <n v="2"/>
    <s v="12"/>
    <s v="Pruebas de acceso a la Universidad- LOGSE"/>
    <s v="SÍ"/>
    <x v="0"/>
    <m/>
    <m/>
    <s v="SÍ"/>
    <s v="con reconocimientos"/>
  </r>
  <r>
    <s v="JUN 2018-19"/>
    <x v="9"/>
    <n v="16626393"/>
    <s v="16626393201G"/>
    <x v="0"/>
    <s v="ALCALDE URTUBIA, ANGEL"/>
    <x v="4"/>
    <n v="7.0590000000000002"/>
    <m/>
    <s v="Universidad de La Rioja"/>
    <n v="1"/>
    <s v="Pruebas de Acceso desde bachillerato o equivalente"/>
    <n v="8"/>
    <s v="18"/>
    <s v="Pruebas de acceso a la Universidad (PAU)- LOE"/>
    <m/>
    <x v="1"/>
    <m/>
    <m/>
    <s v="NO"/>
    <m/>
  </r>
  <r>
    <s v="JUN 2018-19"/>
    <x v="9"/>
    <n v="16606773"/>
    <s v="16606773201G"/>
    <x v="0"/>
    <s v="BARRASA MURO, HÉCTOR"/>
    <x v="4"/>
    <n v="6.93"/>
    <m/>
    <s v="Universidad de La Rioja"/>
    <n v="1"/>
    <s v="Pruebas de Acceso desde bachillerato o equivalente"/>
    <n v="2"/>
    <s v="12"/>
    <s v="Pruebas de acceso a la Universidad- LOGSE"/>
    <m/>
    <x v="1"/>
    <m/>
    <m/>
    <s v="SÍ"/>
    <s v="con reconocimientos"/>
  </r>
  <r>
    <s v="JLO 2018-19"/>
    <x v="9"/>
    <s v="X9818811"/>
    <s v="X9818811201G"/>
    <x v="0"/>
    <s v="MIHU , IOANA MADALINA"/>
    <x v="4"/>
    <n v="7.1909999999999998"/>
    <m/>
    <s v="Universidad de La Rioja"/>
    <n v="1"/>
    <s v="Pruebas de Acceso desde bachillerato o equivalente"/>
    <n v="8"/>
    <s v="18"/>
    <s v="Pruebas de acceso a la Universidad (PAU)- LOE"/>
    <m/>
    <x v="1"/>
    <m/>
    <m/>
    <s v="NO"/>
    <m/>
  </r>
  <r>
    <s v="JUN 2018-19"/>
    <x v="9"/>
    <n v="16625941"/>
    <s v="16625941201G"/>
    <x v="0"/>
    <s v="GONZÁLEZ GARRIDO, SANDRA"/>
    <x v="6"/>
    <n v="6.73"/>
    <m/>
    <m/>
    <n v="11"/>
    <s v="Formación Profesional"/>
    <n v="5"/>
    <s v="115"/>
    <s v="Ciclo Formativo de Grado Superior"/>
    <m/>
    <x v="1"/>
    <m/>
    <m/>
    <s v="SÍ"/>
    <s v="con reconocimientos"/>
  </r>
  <r>
    <s v="JLO 2018-19"/>
    <x v="9"/>
    <n v="16633633"/>
    <s v="16633633201G"/>
    <x v="0"/>
    <s v="ORTEGA CRESPO, ARTURO"/>
    <x v="6"/>
    <n v="5.6849999999999996"/>
    <m/>
    <s v="Universidad de La Rioja"/>
    <n v="1"/>
    <s v="Pruebas de Acceso desde bachillerato o equivalente"/>
    <n v="8"/>
    <s v="18"/>
    <s v="Pruebas de acceso a la Universidad (PAU)- LOE"/>
    <m/>
    <x v="1"/>
    <m/>
    <m/>
    <s v="NO"/>
    <m/>
  </r>
  <r>
    <s v="JUN 2018-19"/>
    <x v="9"/>
    <n v="16619540"/>
    <s v="16619540201G"/>
    <x v="0"/>
    <s v="ANDRÉS ANTÓN, BEATRIZ"/>
    <x v="6"/>
    <n v="6.64"/>
    <m/>
    <m/>
    <n v="11"/>
    <s v="Formación Profesional"/>
    <n v="5"/>
    <s v="115"/>
    <s v="Ciclo Formativo de Grado Superior"/>
    <m/>
    <x v="1"/>
    <m/>
    <m/>
    <s v="SÍ"/>
    <s v="con reconocimientos"/>
  </r>
  <r>
    <s v="JUN 2018-19"/>
    <x v="9"/>
    <n v="18186781"/>
    <s v="18186781201G"/>
    <x v="0"/>
    <s v="MARTÍNEZ VILLEGAS, ANDREA ESTEFANÍA"/>
    <x v="6"/>
    <n v="6.91"/>
    <m/>
    <m/>
    <n v="11"/>
    <s v="Formación Profesional"/>
    <n v="5"/>
    <s v="115"/>
    <s v="Ciclo Formativo de Grado Superior"/>
    <m/>
    <x v="1"/>
    <m/>
    <m/>
    <s v="SÍ"/>
    <s v="con reconocimientos"/>
  </r>
  <r>
    <s v="JUN 2018-19"/>
    <x v="9"/>
    <n v="16626364"/>
    <s v="16626364201G"/>
    <x v="0"/>
    <s v="MURO CELORRIO, BORJA"/>
    <x v="6"/>
    <n v="5.5119999999999996"/>
    <m/>
    <s v="Universidad de La Rioja"/>
    <n v="1"/>
    <s v="Pruebas de Acceso desde bachillerato o equivalente"/>
    <n v="2"/>
    <s v="12"/>
    <s v="Pruebas de acceso a la Universidad- LOGSE"/>
    <s v="SÍ"/>
    <x v="1"/>
    <m/>
    <m/>
    <s v="SÍ"/>
    <s v="con reconocimientos"/>
  </r>
  <r>
    <s v="JLO 2018-19"/>
    <x v="9"/>
    <n v="16635857"/>
    <s v="16635857201G"/>
    <x v="0"/>
    <s v="MATUTE ASTORGA, JAVIER"/>
    <x v="6"/>
    <n v="6.7530000000000001"/>
    <m/>
    <s v="Universidad de La Rioja"/>
    <n v="1"/>
    <s v="Pruebas de Acceso desde bachillerato o equivalente"/>
    <n v="8"/>
    <s v="18"/>
    <s v="Pruebas de acceso a la Universidad (PAU)- LOE"/>
    <m/>
    <x v="1"/>
    <m/>
    <m/>
    <s v="NO"/>
    <m/>
  </r>
  <r>
    <s v="JLO 2018-19"/>
    <x v="9"/>
    <n v="16633910"/>
    <s v="16633910201G"/>
    <x v="0"/>
    <s v="CÁRCAMO MÚGICA, DAVID"/>
    <x v="6"/>
    <n v="6.1719999999999997"/>
    <m/>
    <s v="Universidad de La Rioja"/>
    <n v="1"/>
    <s v="Pruebas de Acceso desde bachillerato o equivalente"/>
    <n v="8"/>
    <s v="18"/>
    <s v="Pruebas de acceso a la Universidad (PAU)- LOE"/>
    <m/>
    <x v="1"/>
    <m/>
    <m/>
    <s v="NO"/>
    <m/>
  </r>
  <r>
    <s v="JLO 2018-19"/>
    <x v="9"/>
    <n v="17498625"/>
    <s v="17498625201G"/>
    <x v="0"/>
    <s v="IBAIBARRIAGA LAZCANO, MARTA"/>
    <x v="6"/>
    <n v="5.3650000000000002"/>
    <m/>
    <s v="Universidad de La Rioja"/>
    <n v="1"/>
    <s v="Pruebas de Acceso desde bachillerato o equivalente"/>
    <n v="8"/>
    <s v="18"/>
    <s v="Pruebas de acceso a la Universidad (PAU)- LOE"/>
    <m/>
    <x v="1"/>
    <m/>
    <m/>
    <s v="NO"/>
    <m/>
  </r>
  <r>
    <s v="JUN 2018-19"/>
    <x v="9"/>
    <n v="16632706"/>
    <s v="16632706201G"/>
    <x v="0"/>
    <s v="BAZO TERROBA, JOSÉ ÁNGEL"/>
    <x v="5"/>
    <n v="6.4930000000000003"/>
    <m/>
    <s v="Universidad de La Rioja"/>
    <n v="1"/>
    <s v="Pruebas de Acceso desde bachillerato o equivalente"/>
    <n v="8"/>
    <s v="18"/>
    <s v="Pruebas de acceso a la Universidad (PAU)- LOE"/>
    <m/>
    <x v="0"/>
    <m/>
    <m/>
    <s v="NO"/>
    <m/>
  </r>
  <r>
    <s v="JUN 2018-19"/>
    <x v="9"/>
    <n v="16625752"/>
    <s v="16625752201G"/>
    <x v="0"/>
    <s v="RODRÍGUEZ OSMA, RODRIGO"/>
    <x v="5"/>
    <n v="6.82"/>
    <m/>
    <m/>
    <n v="11"/>
    <s v="Formación Profesional"/>
    <n v="5"/>
    <s v="115"/>
    <s v="Ciclo Formativo de Grado Superior"/>
    <m/>
    <x v="0"/>
    <m/>
    <m/>
    <s v="SÍ"/>
    <s v="con reconocimientos"/>
  </r>
  <r>
    <s v="JUN 2018-19"/>
    <x v="9"/>
    <n v="16629138"/>
    <s v="16629138201G"/>
    <x v="0"/>
    <s v="GAONA LOZANO, DANIEL"/>
    <x v="5"/>
    <n v="6.8529999999999998"/>
    <m/>
    <s v="Universidad de La Rioja"/>
    <n v="1"/>
    <s v="Pruebas de Acceso desde bachillerato o equivalente"/>
    <n v="8"/>
    <s v="18"/>
    <s v="Pruebas de acceso a la Universidad (PAU)- LOE"/>
    <m/>
    <x v="0"/>
    <m/>
    <m/>
    <s v="SÍ"/>
    <s v="con reconocimientos"/>
  </r>
  <r>
    <s v="JLO 2018-19"/>
    <x v="9"/>
    <n v="16628375"/>
    <s v="16628375201G"/>
    <x v="0"/>
    <s v="BLANCO GARCÍA, ELOY"/>
    <x v="5"/>
    <n v="5.6589999999999998"/>
    <m/>
    <s v="Universidad de La Rioja"/>
    <n v="1"/>
    <s v="Pruebas de Acceso desde bachillerato o equivalente"/>
    <n v="8"/>
    <s v="18"/>
    <s v="Pruebas de acceso a la Universidad (PAU)- LOE"/>
    <m/>
    <x v="0"/>
    <m/>
    <m/>
    <s v="NO"/>
    <m/>
  </r>
  <r>
    <s v="JLO 2018-19"/>
    <x v="9"/>
    <n v="72748249"/>
    <s v="72748249201G"/>
    <x v="1"/>
    <s v="BOTAS VEGA, RODRIGO"/>
    <x v="5"/>
    <n v="5.5190000000000001"/>
    <m/>
    <s v="Universidad de La Rioja"/>
    <n v="1"/>
    <s v="Pruebas de Acceso desde bachillerato o equivalente"/>
    <n v="8"/>
    <s v="18"/>
    <s v="Pruebas de acceso a la Universidad (PAU)- LOE"/>
    <m/>
    <x v="0"/>
    <m/>
    <m/>
    <s v="NO"/>
    <m/>
  </r>
  <r>
    <s v="JUN 2018-19"/>
    <x v="9"/>
    <n v="16644759"/>
    <s v="16644759201G"/>
    <x v="0"/>
    <s v="FERNÁNDEZ FERNÁNDEZ, SANDRA"/>
    <x v="0"/>
    <n v="6.274"/>
    <m/>
    <s v="Universidad de La Rioja"/>
    <n v="1"/>
    <s v="Pruebas de Acceso desde bachillerato o equivalente"/>
    <n v="8"/>
    <s v="18"/>
    <s v="Pruebas de acceso a la Universidad (PAU)- LOE"/>
    <m/>
    <x v="0"/>
    <m/>
    <m/>
    <s v="NO"/>
    <m/>
  </r>
  <r>
    <s v="JUN 2018-19"/>
    <x v="9"/>
    <n v="16630214"/>
    <s v="16630214201G"/>
    <x v="0"/>
    <s v="BLANCO BLANCO, SERGIO"/>
    <x v="0"/>
    <n v="6.048"/>
    <m/>
    <s v="Universidad de La Rioja"/>
    <n v="1"/>
    <s v="Pruebas de Acceso desde bachillerato o equivalente"/>
    <n v="8"/>
    <s v="18"/>
    <s v="Pruebas de acceso a la Universidad (PAU)- LOE"/>
    <m/>
    <x v="0"/>
    <m/>
    <m/>
    <s v="NO"/>
    <m/>
  </r>
  <r>
    <s v="JUN 2018-19"/>
    <x v="9"/>
    <n v="16628293"/>
    <s v="16628293201G"/>
    <x v="0"/>
    <s v="MARRODÁN ECHEVARRÍA, ANDREA"/>
    <x v="0"/>
    <n v="6.0140000000000002"/>
    <m/>
    <s v="Universidad de La Rioja"/>
    <n v="1"/>
    <s v="Pruebas de Acceso desde bachillerato o equivalente"/>
    <n v="8"/>
    <s v="18"/>
    <s v="Pruebas de acceso a la Universidad (PAU)- LOE"/>
    <m/>
    <x v="0"/>
    <m/>
    <m/>
    <s v="NO"/>
    <m/>
  </r>
  <r>
    <s v="JUN 2018-19"/>
    <x v="9"/>
    <n v="18077865"/>
    <s v="18077865201G"/>
    <x v="0"/>
    <s v="MARTÍNEZ CANALS, JUAN"/>
    <x v="0"/>
    <n v="7.0789999999999997"/>
    <m/>
    <s v="Universidad de La Rioja"/>
    <n v="1"/>
    <s v="Pruebas de Acceso desde bachillerato o equivalente"/>
    <n v="8"/>
    <s v="18"/>
    <s v="Pruebas de acceso a la Universidad (PAU)- LOE"/>
    <m/>
    <x v="0"/>
    <m/>
    <m/>
    <s v="NO"/>
    <m/>
  </r>
  <r>
    <s v="JLO 2018-19"/>
    <x v="9"/>
    <n v="21071859"/>
    <s v="21071859201G"/>
    <x v="0"/>
    <s v="FALCES FELIPE, LAURA"/>
    <x v="0"/>
    <n v="5.6829999999999998"/>
    <m/>
    <s v="Universidad Pública de Navarra"/>
    <n v="1"/>
    <s v="Pruebas de Acceso desde bachillerato o equivalente"/>
    <n v="8"/>
    <s v="18"/>
    <s v="Pruebas de acceso a la Universidad (PAU)- LOE"/>
    <m/>
    <x v="0"/>
    <m/>
    <m/>
    <s v="NO"/>
    <m/>
  </r>
  <r>
    <s v="JLO 2018-19"/>
    <x v="9"/>
    <n v="16640520"/>
    <s v="16640520201G"/>
    <x v="0"/>
    <s v="TOBÍAS MARÍN, CLAUDIA"/>
    <x v="0"/>
    <n v="6.0179999999999998"/>
    <m/>
    <s v="Universidad de La Rioja"/>
    <n v="1"/>
    <s v="Pruebas de Acceso desde bachillerato o equivalente"/>
    <n v="8"/>
    <s v="18"/>
    <s v="Pruebas de acceso a la Universidad (PAU)- LOE"/>
    <m/>
    <x v="0"/>
    <m/>
    <m/>
    <s v="NO"/>
    <m/>
  </r>
  <r>
    <s v="JLO 2018-19"/>
    <x v="9"/>
    <n v="17497432"/>
    <s v="17497432201G"/>
    <x v="0"/>
    <s v="RAMOS HERRERAS, ALBERTO"/>
    <x v="0"/>
    <n v="6.2359999999999998"/>
    <m/>
    <s v="Universidad de La Rioja"/>
    <n v="1"/>
    <s v="Pruebas de Acceso desde bachillerato o equivalente"/>
    <n v="8"/>
    <s v="18"/>
    <s v="Pruebas de acceso a la Universidad (PAU)- LOE"/>
    <m/>
    <x v="0"/>
    <m/>
    <m/>
    <s v="NO"/>
    <m/>
  </r>
  <r>
    <s v="JLO 2018-19"/>
    <x v="9"/>
    <n v="16630835"/>
    <s v="16630835201G"/>
    <x v="0"/>
    <s v="DELGADO CORRAL, JAVIER"/>
    <x v="0"/>
    <n v="5.7690000000000001"/>
    <m/>
    <s v="Universidad de La Rioja"/>
    <n v="1"/>
    <s v="Pruebas de Acceso desde bachillerato o equivalente"/>
    <n v="8"/>
    <s v="18"/>
    <s v="Pruebas de acceso a la Universidad (PAU)- LOE"/>
    <m/>
    <x v="0"/>
    <m/>
    <m/>
    <s v="NO"/>
    <m/>
  </r>
  <r>
    <s v="JUN 2018-19"/>
    <x v="9"/>
    <n v="18085312"/>
    <s v="18085312201G"/>
    <x v="0"/>
    <s v="TORRES TINIZARAY, STALIN DANIEL"/>
    <x v="1"/>
    <n v="6.55"/>
    <m/>
    <s v="Universidad de La Rioja"/>
    <n v="1"/>
    <s v="Pruebas de Acceso desde bachillerato o equivalente"/>
    <n v="8"/>
    <s v="18"/>
    <s v="Pruebas de acceso a la Universidad (PAU)- LOE"/>
    <m/>
    <x v="0"/>
    <m/>
    <m/>
    <s v="NO"/>
    <m/>
  </r>
  <r>
    <s v="JUN 2018-19"/>
    <x v="9"/>
    <n v="16635709"/>
    <s v="16635709201G"/>
    <x v="0"/>
    <s v="SANZ ROMERO, IRENE"/>
    <x v="1"/>
    <n v="6.7030000000000003"/>
    <m/>
    <s v="Universidad de La Rioja"/>
    <n v="1"/>
    <s v="Pruebas de Acceso desde bachillerato o equivalente"/>
    <n v="8"/>
    <s v="18"/>
    <s v="Pruebas de acceso a la Universidad (PAU)- LOE"/>
    <m/>
    <x v="0"/>
    <m/>
    <m/>
    <s v="NO"/>
    <m/>
  </r>
  <r>
    <s v="JUN 2018-19"/>
    <x v="9"/>
    <n v="73136098"/>
    <s v="73136098201G"/>
    <x v="0"/>
    <s v="ASTRAIN RODRIGO, ARITZ"/>
    <x v="1"/>
    <n v="5.79"/>
    <m/>
    <m/>
    <n v="11"/>
    <s v="Formación Profesional"/>
    <n v="5"/>
    <s v="115"/>
    <s v="Ciclo Formativo de Grado Superior"/>
    <m/>
    <x v="0"/>
    <m/>
    <m/>
    <s v="SÍ"/>
    <s v="con reconocimientos"/>
  </r>
  <r>
    <s v="JUN 2018-19"/>
    <x v="9"/>
    <n v="16644051"/>
    <s v="16644051201G"/>
    <x v="0"/>
    <s v="HERREROS POZO, ANTONIO"/>
    <x v="1"/>
    <n v="5.9550000000000001"/>
    <m/>
    <s v="Universidad de La Rioja"/>
    <n v="1"/>
    <s v="Pruebas de Acceso desde bachillerato o equivalente"/>
    <n v="8"/>
    <s v="18"/>
    <s v="Pruebas de acceso a la Universidad (PAU)- LOE"/>
    <m/>
    <x v="0"/>
    <m/>
    <m/>
    <s v="NO"/>
    <m/>
  </r>
  <r>
    <s v="JUN 2018-19"/>
    <x v="9"/>
    <n v="18084125"/>
    <s v="18084125201G"/>
    <x v="0"/>
    <s v="GARCÍA BERMEJO, MARINA"/>
    <x v="1"/>
    <n v="5.86"/>
    <m/>
    <s v="Universidad de La Rioja"/>
    <n v="1"/>
    <s v="Pruebas de Acceso desde bachillerato o equivalente"/>
    <n v="8"/>
    <s v="18"/>
    <s v="Pruebas de acceso a la Universidad (PAU)- LOE"/>
    <m/>
    <x v="0"/>
    <m/>
    <m/>
    <s v="NO"/>
    <m/>
  </r>
  <r>
    <s v="JUN 2018-19"/>
    <x v="9"/>
    <n v="72835133"/>
    <s v="72835133201G"/>
    <x v="0"/>
    <s v="VALER OLAVE, JORGE"/>
    <x v="1"/>
    <n v="6.8239999999999998"/>
    <m/>
    <s v="Universidad de La Rioja"/>
    <n v="1"/>
    <s v="Pruebas de Acceso desde bachillerato o equivalente"/>
    <n v="8"/>
    <s v="18"/>
    <s v="Pruebas de acceso a la Universidad (PAU)- LOE"/>
    <m/>
    <x v="0"/>
    <m/>
    <m/>
    <s v="NO"/>
    <m/>
  </r>
  <r>
    <s v="SEP 2018-19"/>
    <x v="9"/>
    <n v="47257628"/>
    <s v="47257628201G"/>
    <x v="0"/>
    <s v="GONZÁLEZ FORONDA, ÁLVARO ALEJANDRO"/>
    <x v="1"/>
    <n v="6.16"/>
    <m/>
    <s v="UNIVERSIDAD DE LES ILLES BALEARS"/>
    <n v="1"/>
    <s v="Pruebas de Acceso desde bachillerato o equivalente"/>
    <n v="2"/>
    <s v="12"/>
    <s v="Pruebas de acceso a la Universidad- LOGSE"/>
    <m/>
    <x v="0"/>
    <m/>
    <m/>
    <s v="NO"/>
    <m/>
  </r>
  <r>
    <s v="JLO 2018-19"/>
    <x v="9"/>
    <n v="16628821"/>
    <s v="16628821201G"/>
    <x v="0"/>
    <s v="NÁJERA ESCRIBANO, RAQUEL"/>
    <x v="1"/>
    <n v="7.4690000000000003"/>
    <m/>
    <s v="Universidad de La Rioja"/>
    <n v="5"/>
    <s v="Acceso Titulado Universitario"/>
    <n v="2"/>
    <s v="52"/>
    <s v="Título de Diplomado Universitario, Ingeniero Técnico o Arquitecto Técnico"/>
    <m/>
    <x v="0"/>
    <m/>
    <m/>
    <s v="SÍ"/>
    <s v="con reconocimientos"/>
  </r>
  <r>
    <s v="JLO 2018-19"/>
    <x v="9"/>
    <n v="72803237"/>
    <s v="72803237201G"/>
    <x v="0"/>
    <s v="ZUGARRAMURDI CRUZ-MENDOZA, GAIZKA"/>
    <x v="1"/>
    <n v="5.6589999999999998"/>
    <m/>
    <s v="Universidad Pública de Navarra"/>
    <n v="1"/>
    <s v="Pruebas de Acceso desde bachillerato o equivalente"/>
    <n v="8"/>
    <s v="18"/>
    <s v="Pruebas de acceso a la Universidad (PAU)- LOE"/>
    <m/>
    <x v="0"/>
    <m/>
    <m/>
    <s v="NO"/>
    <m/>
  </r>
  <r>
    <s v="JLO 2018-19"/>
    <x v="9"/>
    <n v="18478153"/>
    <s v="18478153201G"/>
    <x v="0"/>
    <s v="MAJAITI MAJAITI, OMAR"/>
    <x v="1"/>
    <n v="5.52"/>
    <m/>
    <s v="Universidad de La Rioja"/>
    <n v="1"/>
    <s v="Pruebas de Acceso desde bachillerato o equivalente"/>
    <n v="8"/>
    <s v="18"/>
    <s v="Pruebas de acceso a la Universidad (PAU)- LOE"/>
    <m/>
    <x v="0"/>
    <m/>
    <m/>
    <s v="NO"/>
    <m/>
  </r>
  <r>
    <s v="JUN 2018-19"/>
    <x v="9"/>
    <s v="X7539278"/>
    <s v="X7539278201G"/>
    <x v="0"/>
    <s v="OLARAS , MARÍA"/>
    <x v="1"/>
    <n v="6.5389999999999997"/>
    <m/>
    <s v="Universidad de La Rioja"/>
    <n v="1"/>
    <s v="Pruebas de Acceso desde bachillerato o equivalente"/>
    <n v="8"/>
    <s v="18"/>
    <s v="Pruebas de acceso a la Universidad (PAU)- LOE"/>
    <m/>
    <x v="0"/>
    <m/>
    <m/>
    <s v="NO"/>
    <m/>
  </r>
  <r>
    <s v="JUN 2018-19"/>
    <x v="9"/>
    <n v="18082235"/>
    <s v="18082235201G"/>
    <x v="0"/>
    <s v="SÁENZ YANGÜELA, ANA"/>
    <x v="2"/>
    <n v="5.5289999999999999"/>
    <m/>
    <s v="Universidad de La Rioja"/>
    <n v="1"/>
    <s v="Pruebas de Acceso desde bachillerato o equivalente"/>
    <n v="9"/>
    <s v="19"/>
    <s v="Evaluación de Bachillerato para Acceso a la Universidad (EBAU) - LOMCE"/>
    <m/>
    <x v="0"/>
    <m/>
    <m/>
    <s v="NO"/>
    <m/>
  </r>
  <r>
    <s v="JUN 2018-19"/>
    <x v="9"/>
    <n v="18087883"/>
    <s v="18087883201G"/>
    <x v="0"/>
    <s v="MATEO CORRAL, DAVID"/>
    <x v="2"/>
    <n v="5.4960000000000004"/>
    <m/>
    <s v="Universidad de La Rioja"/>
    <n v="1"/>
    <s v="Pruebas de Acceso desde bachillerato o equivalente"/>
    <n v="9"/>
    <s v="19"/>
    <s v="Evaluación de Bachillerato para Acceso a la Universidad (EBAU) - LOMCE"/>
    <s v="SÍ"/>
    <x v="0"/>
    <m/>
    <m/>
    <s v="NO"/>
    <m/>
  </r>
  <r>
    <s v="JUN 2018-19"/>
    <x v="9"/>
    <n v="17496403"/>
    <s v="17496403201G"/>
    <x v="0"/>
    <s v="CANTABRANA MARTÍNEZ, PATRICIA"/>
    <x v="2"/>
    <n v="5.9489999999999998"/>
    <m/>
    <s v="Universidad de La Rioja"/>
    <n v="1"/>
    <s v="Pruebas de Acceso desde bachillerato o equivalente"/>
    <n v="9"/>
    <s v="19"/>
    <s v="Evaluación de Bachillerato para Acceso a la Universidad (EBAU) - LOMCE"/>
    <s v="SÍ"/>
    <x v="0"/>
    <m/>
    <m/>
    <s v="NO"/>
    <m/>
  </r>
  <r>
    <s v="JUN 2018-19"/>
    <x v="9"/>
    <n v="78814840"/>
    <s v="78814840201G"/>
    <x v="0"/>
    <s v="MARTÍNEZ CAICEDO, JHAN CARLOS"/>
    <x v="2"/>
    <n v="6.3680000000000003"/>
    <m/>
    <s v="Universidad Pública de Navarra"/>
    <n v="1"/>
    <s v="Pruebas de Acceso desde bachillerato o equivalente"/>
    <n v="9"/>
    <s v="19"/>
    <s v="Evaluación de Bachillerato para Acceso a la Universidad (EBAU) - LOMCE"/>
    <s v="SÍ"/>
    <x v="0"/>
    <m/>
    <m/>
    <s v="NO"/>
    <m/>
  </r>
  <r>
    <s v="JUN 2018-19"/>
    <x v="9"/>
    <s v="X7945508"/>
    <s v="X7945508201G"/>
    <x v="0"/>
    <s v="ZHANG , JIAXIANG"/>
    <x v="2"/>
    <n v="6.0170000000000003"/>
    <m/>
    <s v="Universidad de La Rioja"/>
    <n v="1"/>
    <s v="Pruebas de Acceso desde bachillerato o equivalente"/>
    <n v="9"/>
    <s v="19"/>
    <s v="Evaluación de Bachillerato para Acceso a la Universidad (EBAU) - LOMCE"/>
    <m/>
    <x v="0"/>
    <m/>
    <m/>
    <s v="NO"/>
    <m/>
  </r>
  <r>
    <s v="JUN 2018-19"/>
    <x v="9"/>
    <n v="16640797"/>
    <s v="16640797201G"/>
    <x v="0"/>
    <s v="BERBÉS BÓBEDA, ADRIÁN"/>
    <x v="2"/>
    <n v="6.1719999999999997"/>
    <m/>
    <s v="Universidad de La Rioja"/>
    <n v="1"/>
    <s v="Pruebas de Acceso desde bachillerato o equivalente"/>
    <n v="9"/>
    <s v="19"/>
    <s v="Evaluación de Bachillerato para Acceso a la Universidad (EBAU) - LOMCE"/>
    <s v="SÍ"/>
    <x v="0"/>
    <m/>
    <m/>
    <s v="NO"/>
    <m/>
  </r>
  <r>
    <s v="JUN 2018-19"/>
    <x v="9"/>
    <n v="16626103"/>
    <s v="16626103201G"/>
    <x v="0"/>
    <s v="BASURTO TOYAS, CRISTINA"/>
    <x v="2"/>
    <n v="5.5149999999999997"/>
    <m/>
    <s v="Universidad de La Rioja"/>
    <n v="1"/>
    <s v="Pruebas de Acceso desde bachillerato o equivalente"/>
    <n v="9"/>
    <s v="19"/>
    <s v="Evaluación de Bachillerato para Acceso a la Universidad (EBAU) - LOMCE"/>
    <s v="SÍ"/>
    <x v="0"/>
    <m/>
    <m/>
    <s v="NO"/>
    <m/>
  </r>
  <r>
    <s v="JUN 2018-19"/>
    <x v="9"/>
    <n v="73419797"/>
    <s v="73419797201G"/>
    <x v="0"/>
    <s v="MENDOZA AGUILAR, ANDREA"/>
    <x v="2"/>
    <n v="5.5890000000000004"/>
    <m/>
    <s v="Universidad Pública de Navarra"/>
    <n v="1"/>
    <s v="Pruebas de Acceso desde bachillerato o equivalente"/>
    <n v="9"/>
    <s v="19"/>
    <s v="Evaluación de Bachillerato para Acceso a la Universidad (EBAU) - LOMCE"/>
    <s v="SÍ"/>
    <x v="0"/>
    <m/>
    <m/>
    <s v="NO"/>
    <m/>
  </r>
  <r>
    <s v="JLO 2018-19"/>
    <x v="9"/>
    <n v="78844085"/>
    <s v="78844085201G"/>
    <x v="0"/>
    <s v="SOLA MAKRIZI, JIHANE"/>
    <x v="2"/>
    <n v="6.4009999999999998"/>
    <m/>
    <s v="Universidad de La Rioja"/>
    <n v="1"/>
    <s v="Pruebas de Acceso desde bachillerato o equivalente"/>
    <n v="9"/>
    <s v="19"/>
    <s v="Evaluación de Bachillerato para Acceso a la Universidad (EBAU) - LOMCE"/>
    <s v="SÍ"/>
    <x v="4"/>
    <m/>
    <m/>
    <s v="NO"/>
    <m/>
  </r>
  <r>
    <s v="JLO 2018-19"/>
    <x v="9"/>
    <n v="73451671"/>
    <s v="73451671201G"/>
    <x v="0"/>
    <s v="GARCÍA GONZÁLEZ, RAQUEL"/>
    <x v="2"/>
    <n v="5.3609999999999998"/>
    <m/>
    <s v="Universidad Pública de Navarra"/>
    <n v="1"/>
    <s v="Pruebas de Acceso desde bachillerato o equivalente"/>
    <n v="9"/>
    <s v="19"/>
    <s v="Evaluación de Bachillerato para Acceso a la Universidad (EBAU) - LOMCE"/>
    <s v="SÍ"/>
    <x v="0"/>
    <m/>
    <m/>
    <s v="NO"/>
    <m/>
  </r>
  <r>
    <s v="JUN 2018-19"/>
    <x v="9"/>
    <n v="18078644"/>
    <s v="18078644201G"/>
    <x v="0"/>
    <s v="BELAMRI ZINET, ISLAM"/>
    <x v="2"/>
    <m/>
    <m/>
    <m/>
    <n v="2"/>
    <s v="Bachillerato o COU sin pruebas de acceso a la universidad"/>
    <n v="11"/>
    <s v="211"/>
    <s v="Bachillerato finalizado en 2015-16 o 2016-17 sin EBAU"/>
    <m/>
    <x v="0"/>
    <m/>
    <m/>
    <s v="NO"/>
    <m/>
  </r>
  <r>
    <s v="JLO 2018-19"/>
    <x v="9"/>
    <n v="16629202"/>
    <s v="16629202201G"/>
    <x v="0"/>
    <s v="GUTIÉRREZ RUBIO, YERAY"/>
    <x v="2"/>
    <n v="6.0540000000000003"/>
    <m/>
    <s v="Universidad de La Rioja"/>
    <n v="1"/>
    <s v="Pruebas de Acceso desde bachillerato o equivalente"/>
    <n v="9"/>
    <s v="19"/>
    <s v="Evaluación de Bachillerato para Acceso a la Universidad (EBAU) - LOMCE"/>
    <s v="SÍ"/>
    <x v="0"/>
    <m/>
    <m/>
    <s v="NO"/>
    <m/>
  </r>
  <r>
    <s v="JLO 2018-19"/>
    <x v="9"/>
    <n v="18074987"/>
    <s v="18074987201G"/>
    <x v="0"/>
    <s v="ESTEFANÍA DÍAZ, ANA"/>
    <x v="2"/>
    <n v="5.3310000000000004"/>
    <m/>
    <s v="Universidad de La Rioja"/>
    <n v="1"/>
    <s v="Pruebas de Acceso desde bachillerato o equivalente"/>
    <n v="9"/>
    <s v="19"/>
    <s v="Evaluación de Bachillerato para Acceso a la Universidad (EBAU) - LOMCE"/>
    <m/>
    <x v="0"/>
    <m/>
    <m/>
    <s v="NO"/>
    <m/>
  </r>
  <r>
    <s v="JUN 2018-19"/>
    <x v="9"/>
    <n v="18482550"/>
    <s v="18482550201G"/>
    <x v="2"/>
    <s v="ROSSI CINTRA, LUIGI"/>
    <x v="2"/>
    <m/>
    <m/>
    <m/>
    <n v="3"/>
    <s v="Acceso por convalidación parcial de estudios extranjeros universitarios"/>
    <n v="98"/>
    <s v="398"/>
    <s v="Convalidación al menos 30 ECTS estudios extranjeros universitarios"/>
    <m/>
    <x v="1"/>
    <m/>
    <m/>
    <s v="NO"/>
    <m/>
  </r>
  <r>
    <s v="JUN 2018-19"/>
    <x v="9"/>
    <n v="18074636"/>
    <s v="18074636201G"/>
    <x v="0"/>
    <s v="ARAMENDIA MOURA, ALBA"/>
    <x v="3"/>
    <n v="5.6760000000000002"/>
    <m/>
    <s v="Universidad Pública de Navarra"/>
    <n v="1"/>
    <s v="Pruebas de Acceso desde bachillerato o equivalente"/>
    <n v="9"/>
    <s v="19"/>
    <s v="Evaluación de Bachillerato para Acceso a la Universidad (EBAU) - LOMCE"/>
    <m/>
    <x v="0"/>
    <m/>
    <m/>
    <s v="NO"/>
    <m/>
  </r>
  <r>
    <s v="JUN 2018-19"/>
    <x v="9"/>
    <n v="78771511"/>
    <s v="78771511201G"/>
    <x v="0"/>
    <s v="PÉREZ CERDÁN, ALBERTO"/>
    <x v="3"/>
    <n v="6.2850000000000001"/>
    <m/>
    <s v="Universidad Pública de Navarra"/>
    <n v="1"/>
    <s v="Pruebas de Acceso desde bachillerato o equivalente"/>
    <n v="9"/>
    <s v="19"/>
    <s v="Evaluación de Bachillerato para Acceso a la Universidad (EBAU) - LOMCE"/>
    <m/>
    <x v="0"/>
    <m/>
    <m/>
    <s v="NO"/>
    <m/>
  </r>
  <r>
    <s v="JUN 2018-19"/>
    <x v="9"/>
    <n v="16634884"/>
    <s v="16634884201G"/>
    <x v="0"/>
    <s v="MONTERO SÁIZ-AJA, ADRIÁN"/>
    <x v="3"/>
    <n v="8.3160000000000007"/>
    <m/>
    <s v="Universidad de La Rioja"/>
    <n v="1"/>
    <s v="Pruebas de Acceso desde bachillerato o equivalente"/>
    <n v="9"/>
    <s v="19"/>
    <s v="Evaluación de Bachillerato para Acceso a la Universidad (EBAU) - LOMCE"/>
    <m/>
    <x v="0"/>
    <m/>
    <m/>
    <s v="NO"/>
    <m/>
  </r>
  <r>
    <s v="JLO 2018-19"/>
    <x v="9"/>
    <s v="X4817182"/>
    <s v="X4817182201G"/>
    <x v="0"/>
    <s v="TORRES FORERO, MARÍA ALEXANDRA"/>
    <x v="3"/>
    <n v="6.2190000000000003"/>
    <m/>
    <s v="Universidad de La Rioja"/>
    <n v="1"/>
    <s v="Pruebas de Acceso desde bachillerato o equivalente"/>
    <n v="8"/>
    <s v="18"/>
    <s v="Pruebas de acceso a la Universidad (PAU)- LOE"/>
    <m/>
    <x v="0"/>
    <m/>
    <s v="202G"/>
    <s v="NO"/>
    <s v="otro grado"/>
  </r>
  <r>
    <s v="JUN 2018-19"/>
    <x v="9"/>
    <n v="44647134"/>
    <s v="44647134201G"/>
    <x v="0"/>
    <s v="CERDÁN DÍAZ, DAVID"/>
    <x v="3"/>
    <n v="6.46"/>
    <m/>
    <m/>
    <n v="11"/>
    <s v="Formación Profesional"/>
    <n v="5"/>
    <s v="115"/>
    <s v="Ciclo Formativo de Grado Superior"/>
    <m/>
    <x v="0"/>
    <m/>
    <m/>
    <s v="SÍ"/>
    <s v="con reconocimientos"/>
  </r>
  <r>
    <s v="JUN 2018-19"/>
    <x v="9"/>
    <n v="16630731"/>
    <s v="16630731201G"/>
    <x v="0"/>
    <s v="MENÉNDEZ COLÁS, ANDREA"/>
    <x v="3"/>
    <n v="5.4630000000000001"/>
    <m/>
    <s v="Universidad de La Rioja"/>
    <n v="1"/>
    <s v="Pruebas de Acceso desde bachillerato o equivalente"/>
    <n v="9"/>
    <s v="19"/>
    <s v="Evaluación de Bachillerato para Acceso a la Universidad (EBAU) - LOMCE"/>
    <m/>
    <x v="4"/>
    <m/>
    <m/>
    <s v="NO"/>
    <m/>
  </r>
  <r>
    <s v="JUN 2018-19"/>
    <x v="9"/>
    <n v="16630396"/>
    <s v="16630396201G"/>
    <x v="0"/>
    <s v="GUTIÉRREZ PEREIRA, MALENA CAI"/>
    <x v="3"/>
    <n v="6.8650000000000002"/>
    <m/>
    <s v="Universidad de La Rioja"/>
    <n v="1"/>
    <s v="Pruebas de Acceso desde bachillerato o equivalente"/>
    <n v="9"/>
    <s v="19"/>
    <s v="Evaluación de Bachillerato para Acceso a la Universidad (EBAU) - LOMCE"/>
    <m/>
    <x v="0"/>
    <m/>
    <m/>
    <s v="NO"/>
    <m/>
  </r>
  <r>
    <s v="JUN 2018-19"/>
    <x v="9"/>
    <n v="72903895"/>
    <s v="72903895201G"/>
    <x v="0"/>
    <s v="CALLEJA LÓPEZ, PAULA"/>
    <x v="3"/>
    <n v="5.556"/>
    <m/>
    <s v="Universidad de La Rioja"/>
    <n v="1"/>
    <s v="Pruebas de Acceso desde bachillerato o equivalente"/>
    <n v="9"/>
    <s v="19"/>
    <s v="Evaluación de Bachillerato para Acceso a la Universidad (EBAU) - LOMCE"/>
    <m/>
    <x v="0"/>
    <m/>
    <m/>
    <s v="NO"/>
    <m/>
  </r>
  <r>
    <s v="JLO 2018-19"/>
    <x v="9"/>
    <n v="17496000"/>
    <s v="17496000201G"/>
    <x v="0"/>
    <s v="RUIZ DÍEZ, MARIO"/>
    <x v="3"/>
    <n v="7.0039999999999996"/>
    <m/>
    <s v="Universidad de La Rioja"/>
    <n v="1"/>
    <s v="Pruebas de Acceso desde bachillerato o equivalente"/>
    <n v="9"/>
    <s v="19"/>
    <s v="Evaluación de Bachillerato para Acceso a la Universidad (EBAU) - LOMCE"/>
    <m/>
    <x v="0"/>
    <m/>
    <m/>
    <s v="NO"/>
    <m/>
  </r>
  <r>
    <s v="JLO 2018-19"/>
    <x v="9"/>
    <n v="16636532"/>
    <s v="16636532201G"/>
    <x v="0"/>
    <s v="ALONSO ROMERO, MANUEL"/>
    <x v="3"/>
    <n v="5.9349999999999996"/>
    <m/>
    <s v="Universidad de La Rioja"/>
    <n v="1"/>
    <s v="Pruebas de Acceso desde bachillerato o equivalente"/>
    <n v="9"/>
    <s v="19"/>
    <s v="Evaluación de Bachillerato para Acceso a la Universidad (EBAU) - LOMCE"/>
    <m/>
    <x v="0"/>
    <m/>
    <m/>
    <s v="NO"/>
    <m/>
  </r>
  <r>
    <s v="JLO 2018-19"/>
    <x v="9"/>
    <n v="18082596"/>
    <s v="18082596201G"/>
    <x v="0"/>
    <s v="SÁENZ SAN ROMÁN, ALBA"/>
    <x v="3"/>
    <n v="5.2679999999999998"/>
    <m/>
    <s v="Universidad de La Rioja"/>
    <n v="1"/>
    <s v="Pruebas de Acceso desde bachillerato o equivalente"/>
    <n v="9"/>
    <s v="19"/>
    <s v="Evaluación de Bachillerato para Acceso a la Universidad (EBAU) - LOMCE"/>
    <m/>
    <x v="3"/>
    <m/>
    <m/>
    <s v="NO"/>
    <m/>
  </r>
  <r>
    <s v="JLO 2018-19"/>
    <x v="9"/>
    <n v="16629904"/>
    <s v="16629904201G"/>
    <x v="0"/>
    <s v="DOS SANTOS XARDO, ESTEFANÍA"/>
    <x v="3"/>
    <n v="6.7709999999999999"/>
    <m/>
    <s v="Universidad de La Rioja"/>
    <n v="1"/>
    <s v="Pruebas de Acceso desde bachillerato o equivalente"/>
    <n v="9"/>
    <s v="19"/>
    <s v="Evaluación de Bachillerato para Acceso a la Universidad (EBAU) - LOMCE"/>
    <m/>
    <x v="0"/>
    <m/>
    <m/>
    <s v="NO"/>
    <m/>
  </r>
  <r>
    <s v="JUN 2018-19"/>
    <x v="10"/>
    <n v="16626938"/>
    <s v="16626938202G"/>
    <x v="0"/>
    <s v="DÍEZ DELPON, GUILLERMO"/>
    <x v="6"/>
    <n v="6.1909999999999998"/>
    <m/>
    <s v="Universidad de La Rioja"/>
    <n v="1"/>
    <s v="Pruebas de Acceso desde bachillerato o equivalente"/>
    <n v="8"/>
    <s v="18"/>
    <s v="Pruebas de acceso a la Universidad (PAU)- LOE"/>
    <m/>
    <x v="1"/>
    <m/>
    <m/>
    <s v="NO"/>
    <m/>
  </r>
  <r>
    <s v="JUN 2018-19"/>
    <x v="10"/>
    <n v="15969938"/>
    <s v="15969938202G"/>
    <x v="1"/>
    <s v="JUÁREZ GONZÁLEZ, MIKEL ÁNJEL"/>
    <x v="5"/>
    <n v="5"/>
    <m/>
    <s v="Universidad del País Vasco/Euskal Herriko Unibersitatea"/>
    <n v="9"/>
    <s v="ACCESO A TERCER CICL0"/>
    <n v="1"/>
    <s v="91"/>
    <s v="LICENCIADO"/>
    <m/>
    <x v="0"/>
    <s v="204G"/>
    <s v="204G"/>
    <s v="SÍ"/>
    <s v="otro grado"/>
  </r>
  <r>
    <s v="JUN 2018-19"/>
    <x v="10"/>
    <n v="16638952"/>
    <s v="16638952202G"/>
    <x v="0"/>
    <s v="NUIN GÓMEZ, LAURA"/>
    <x v="5"/>
    <n v="7.4640000000000004"/>
    <m/>
    <s v="Universidad de La Rioja"/>
    <n v="1"/>
    <s v="Pruebas de Acceso desde bachillerato o equivalente"/>
    <n v="8"/>
    <s v="18"/>
    <s v="Pruebas de acceso a la Universidad (PAU)- LOE"/>
    <m/>
    <x v="0"/>
    <m/>
    <m/>
    <s v="NO"/>
    <m/>
  </r>
  <r>
    <s v="JUN 2018-19"/>
    <x v="10"/>
    <n v="16642368"/>
    <s v="16642368202G"/>
    <x v="0"/>
    <s v="ABAD VICENTE, ALEJANDRO"/>
    <x v="5"/>
    <n v="6.883"/>
    <m/>
    <s v="Universidad de La Rioja"/>
    <n v="1"/>
    <s v="Pruebas de Acceso desde bachillerato o equivalente"/>
    <n v="8"/>
    <s v="18"/>
    <s v="Pruebas de acceso a la Universidad (PAU)- LOE"/>
    <m/>
    <x v="0"/>
    <m/>
    <m/>
    <s v="NO"/>
    <m/>
  </r>
  <r>
    <s v="JUN 2018-19"/>
    <x v="10"/>
    <n v="72799064"/>
    <s v="72799064202G"/>
    <x v="0"/>
    <s v="BARTOLOMÉ BERNÁLDEZ, IGNACIO"/>
    <x v="5"/>
    <n v="6.7380000000000004"/>
    <m/>
    <s v="Universidad de La Rioja"/>
    <n v="1"/>
    <s v="Pruebas de Acceso desde bachillerato o equivalente"/>
    <n v="8"/>
    <s v="18"/>
    <s v="Pruebas de acceso a la Universidad (PAU)- LOE"/>
    <m/>
    <x v="0"/>
    <m/>
    <m/>
    <s v="SÍ"/>
    <s v="con reconocimientos"/>
  </r>
  <r>
    <s v="JUN 2018-19"/>
    <x v="10"/>
    <n v="17499129"/>
    <s v="17499129202G"/>
    <x v="0"/>
    <s v="MURO SÁENZ, MARÍA"/>
    <x v="0"/>
    <n v="7.9130000000000003"/>
    <m/>
    <s v="Universidad de La Rioja"/>
    <n v="1"/>
    <s v="Pruebas de Acceso desde bachillerato o equivalente"/>
    <n v="8"/>
    <s v="18"/>
    <s v="Pruebas de acceso a la Universidad (PAU)- LOE"/>
    <m/>
    <x v="0"/>
    <m/>
    <m/>
    <s v="NO"/>
    <m/>
  </r>
  <r>
    <s v="JUN 2018-19"/>
    <x v="10"/>
    <n v="16642010"/>
    <s v="16642010202G"/>
    <x v="0"/>
    <s v="MORENO ORÍO, IVÁN"/>
    <x v="0"/>
    <n v="6.4560000000000004"/>
    <m/>
    <s v="Universidad de La Rioja"/>
    <n v="1"/>
    <s v="Pruebas de Acceso desde bachillerato o equivalente"/>
    <n v="8"/>
    <s v="18"/>
    <s v="Pruebas de acceso a la Universidad (PAU)- LOE"/>
    <m/>
    <x v="0"/>
    <m/>
    <m/>
    <s v="NO"/>
    <m/>
  </r>
  <r>
    <s v="JUN 2018-19"/>
    <x v="10"/>
    <n v="18086232"/>
    <s v="18086232202G"/>
    <x v="0"/>
    <s v="SABITI VÁZQUEZ, DANIEL"/>
    <x v="1"/>
    <n v="6.7469999999999999"/>
    <m/>
    <s v="Universidad de La Rioja"/>
    <n v="1"/>
    <s v="Pruebas de Acceso desde bachillerato o equivalente"/>
    <n v="8"/>
    <s v="18"/>
    <s v="Pruebas de acceso a la Universidad (PAU)- LOE"/>
    <s v="SÍ"/>
    <x v="0"/>
    <m/>
    <m/>
    <s v="NO"/>
    <m/>
  </r>
  <r>
    <s v="JLO 2018-19"/>
    <x v="10"/>
    <n v="17498160"/>
    <s v="17498160202G"/>
    <x v="0"/>
    <s v="MENDIZÁBAL PRÁDANOS, MIGUEL"/>
    <x v="1"/>
    <n v="6.0209999999999999"/>
    <m/>
    <s v="Universidad de La Rioja"/>
    <n v="1"/>
    <s v="Pruebas de Acceso desde bachillerato o equivalente"/>
    <n v="8"/>
    <s v="18"/>
    <s v="Pruebas de acceso a la Universidad (PAU)- LOE"/>
    <m/>
    <x v="0"/>
    <m/>
    <m/>
    <s v="NO"/>
    <m/>
  </r>
  <r>
    <s v="JUN 2018-19"/>
    <x v="10"/>
    <n v="16639796"/>
    <s v="16639796202G"/>
    <x v="0"/>
    <s v="ROMERO RUIZ, MIGUEL"/>
    <x v="2"/>
    <n v="6.3529999999999998"/>
    <m/>
    <s v="Universidad de La Rioja"/>
    <n v="1"/>
    <s v="Pruebas de Acceso desde bachillerato o equivalente"/>
    <n v="8"/>
    <s v="18"/>
    <s v="Pruebas de acceso a la Universidad (PAU)- LOE"/>
    <m/>
    <x v="0"/>
    <m/>
    <m/>
    <s v="NO"/>
    <m/>
  </r>
  <r>
    <s v="JUN 2018-19"/>
    <x v="10"/>
    <n v="16638904"/>
    <s v="16638904202G"/>
    <x v="0"/>
    <s v="PALACIOS VAREA, PAULA"/>
    <x v="3"/>
    <n v="6.0640000000000001"/>
    <m/>
    <s v="Universidad de La Rioja"/>
    <n v="1"/>
    <s v="Pruebas de Acceso desde bachillerato o equivalente"/>
    <n v="9"/>
    <s v="19"/>
    <s v="Evaluación de Bachillerato para Acceso a la Universidad (EBAU) - LOMCE"/>
    <m/>
    <x v="0"/>
    <m/>
    <m/>
    <s v="NO"/>
    <m/>
  </r>
  <r>
    <s v="JUN 2018-19"/>
    <x v="10"/>
    <n v="18189993"/>
    <s v="18189993202G"/>
    <x v="0"/>
    <s v="ARMENTIA ROLDÁN, SOFÍA"/>
    <x v="3"/>
    <n v="6.24"/>
    <m/>
    <s v="Universidad de La Rioja"/>
    <n v="1"/>
    <s v="Pruebas de Acceso desde bachillerato o equivalente"/>
    <n v="9"/>
    <s v="19"/>
    <s v="Evaluación de Bachillerato para Acceso a la Universidad (EBAU) - LOMCE"/>
    <m/>
    <x v="0"/>
    <m/>
    <m/>
    <s v="NO"/>
    <m/>
  </r>
  <r>
    <s v="JUN 2018-19"/>
    <x v="10"/>
    <n v="72903536"/>
    <s v="72903536202G"/>
    <x v="0"/>
    <s v="VILLAR MANSO, PAULA"/>
    <x v="3"/>
    <n v="6.1970000000000001"/>
    <m/>
    <s v="Universidad de Valladolid"/>
    <n v="1"/>
    <s v="Pruebas de Acceso desde bachillerato o equivalente"/>
    <n v="9"/>
    <s v="19"/>
    <s v="Evaluación de Bachillerato para Acceso a la Universidad (EBAU) - LOMCE"/>
    <m/>
    <x v="0"/>
    <m/>
    <m/>
    <s v="NO"/>
    <m/>
  </r>
  <r>
    <s v="JUN 2018-19"/>
    <x v="10"/>
    <n v="18079640"/>
    <s v="18079640202G"/>
    <x v="0"/>
    <s v="PUJADA VILCHES, JANETTE"/>
    <x v="3"/>
    <n v="6.0220000000000002"/>
    <m/>
    <s v="Universidad de La Rioja"/>
    <n v="1"/>
    <s v="Pruebas de Acceso desde bachillerato o equivalente"/>
    <n v="9"/>
    <s v="19"/>
    <s v="Evaluación de Bachillerato para Acceso a la Universidad (EBAU) - LOMCE"/>
    <m/>
    <x v="0"/>
    <m/>
    <m/>
    <s v="NO"/>
    <m/>
  </r>
  <r>
    <s v="JUN 2018-19"/>
    <x v="10"/>
    <n v="18185946"/>
    <s v="18185946202G"/>
    <x v="0"/>
    <s v="GARCÍA CALAHORRANO, ANDREA"/>
    <x v="3"/>
    <n v="8.5990000000000002"/>
    <m/>
    <s v="Universidad de La Rioja"/>
    <n v="1"/>
    <s v="Pruebas de Acceso desde bachillerato o equivalente"/>
    <n v="9"/>
    <s v="19"/>
    <s v="Evaluación de Bachillerato para Acceso a la Universidad (EBAU) - LOMCE"/>
    <m/>
    <x v="0"/>
    <m/>
    <m/>
    <s v="NO"/>
    <m/>
  </r>
  <r>
    <s v="JUN 2018-19"/>
    <x v="10"/>
    <n v="18080269"/>
    <s v="18080269202G"/>
    <x v="0"/>
    <s v="CALLEJA ALBELDA, MÓNICA"/>
    <x v="3"/>
    <n v="8.4610000000000003"/>
    <m/>
    <s v="Universidad de La Rioja"/>
    <n v="1"/>
    <s v="Pruebas de Acceso desde bachillerato o equivalente"/>
    <n v="9"/>
    <s v="19"/>
    <s v="Evaluación de Bachillerato para Acceso a la Universidad (EBAU) - LOMCE"/>
    <m/>
    <x v="0"/>
    <m/>
    <m/>
    <s v="NO"/>
    <m/>
  </r>
  <r>
    <s v="JUN 2018-19"/>
    <x v="10"/>
    <n v="72846616"/>
    <s v="72846616202G"/>
    <x v="0"/>
    <s v="BUSTO GUTIERREZ, PABLO"/>
    <x v="3"/>
    <n v="5.9139999999999997"/>
    <m/>
    <s v="Universidad del País Vasco/Euskal Herriko Unibersitatea"/>
    <n v="1"/>
    <s v="Pruebas de Acceso desde bachillerato o equivalente"/>
    <n v="9"/>
    <s v="19"/>
    <s v="Evaluación de Bachillerato para Acceso a la Universidad (EBAU) - LOMCE"/>
    <m/>
    <x v="0"/>
    <m/>
    <m/>
    <s v="NO"/>
    <m/>
  </r>
  <r>
    <s v="JUN 2018-19"/>
    <x v="10"/>
    <n v="18075133"/>
    <s v="18075133202G"/>
    <x v="0"/>
    <s v="RUIZ OLIVÁN, ÁNGELA"/>
    <x v="3"/>
    <n v="6.2430000000000003"/>
    <m/>
    <s v="Universidad de La Rioja"/>
    <n v="1"/>
    <s v="Pruebas de Acceso desde bachillerato o equivalente"/>
    <n v="9"/>
    <s v="19"/>
    <s v="Evaluación de Bachillerato para Acceso a la Universidad (EBAU) - LOMCE"/>
    <m/>
    <x v="0"/>
    <m/>
    <m/>
    <s v="NO"/>
    <m/>
  </r>
  <r>
    <s v="JUN 2018-19"/>
    <x v="10"/>
    <n v="72835226"/>
    <s v="72835226202G"/>
    <x v="0"/>
    <s v="FORCADA GIL, NEREA"/>
    <x v="3"/>
    <n v="5.19"/>
    <m/>
    <s v="Universidad de La Rioja"/>
    <n v="1"/>
    <s v="Pruebas de Acceso desde bachillerato o equivalente"/>
    <n v="9"/>
    <s v="19"/>
    <s v="Evaluación de Bachillerato para Acceso a la Universidad (EBAU) - LOMCE"/>
    <m/>
    <x v="0"/>
    <m/>
    <m/>
    <s v="NO"/>
    <m/>
  </r>
  <r>
    <s v="JUN 2018-19"/>
    <x v="11"/>
    <n v="72891694"/>
    <s v="72891694203G"/>
    <x v="0"/>
    <s v="FERNÁNDEZ DÍAZ, NATALIA"/>
    <x v="6"/>
    <n v="8.08"/>
    <m/>
    <m/>
    <n v="11"/>
    <s v="Formación Profesional"/>
    <n v="5"/>
    <s v="115"/>
    <s v="Ciclo Formativo de Grado Superior"/>
    <m/>
    <x v="1"/>
    <m/>
    <m/>
    <s v="NO"/>
    <m/>
  </r>
  <r>
    <s v="JUN 2018-19"/>
    <x v="11"/>
    <n v="16643101"/>
    <s v="16643101203G"/>
    <x v="0"/>
    <s v="BERCEO IBÁÑEZ, DANIEL"/>
    <x v="5"/>
    <n v="5.5640000000000001"/>
    <m/>
    <s v="Universidad de La Rioja"/>
    <n v="1"/>
    <s v="Pruebas de Acceso desde bachillerato o equivalente"/>
    <n v="8"/>
    <s v="18"/>
    <s v="Pruebas de acceso a la Universidad (PAU)- LOE"/>
    <m/>
    <x v="0"/>
    <m/>
    <m/>
    <s v="NO"/>
    <m/>
  </r>
  <r>
    <s v="JUN 2018-19"/>
    <x v="11"/>
    <n v="16626111"/>
    <s v="16626111203G"/>
    <x v="0"/>
    <s v="SAN ANDRÉS VALLE, ANA ISABEL"/>
    <x v="5"/>
    <n v="6.17"/>
    <m/>
    <m/>
    <n v="11"/>
    <s v="Formación Profesional"/>
    <n v="5"/>
    <s v="115"/>
    <s v="Ciclo Formativo de Grado Superior"/>
    <m/>
    <x v="0"/>
    <m/>
    <m/>
    <s v="SÍ"/>
    <s v="con reconocimientos"/>
  </r>
  <r>
    <s v="JLO 2018-19"/>
    <x v="11"/>
    <n v="44645069"/>
    <s v="44645069203G"/>
    <x v="0"/>
    <s v="JIMÉNEZ SERRANO, ANDER"/>
    <x v="5"/>
    <n v="5.8079999999999998"/>
    <m/>
    <s v="Universidad Pública de Navarra"/>
    <n v="1"/>
    <s v="Pruebas de Acceso desde bachillerato o equivalente"/>
    <n v="8"/>
    <s v="18"/>
    <s v="Pruebas de acceso a la Universidad (PAU)- LOE"/>
    <m/>
    <x v="0"/>
    <m/>
    <m/>
    <s v="NO"/>
    <m/>
  </r>
  <r>
    <s v="JLO 2018-19"/>
    <x v="11"/>
    <n v="72798916"/>
    <s v="72798916203G"/>
    <x v="0"/>
    <s v="UNTORIA NOGUÉS, CRISTINA"/>
    <x v="5"/>
    <n v="5.9020000000000001"/>
    <m/>
    <s v="Universidad de La Rioja"/>
    <n v="1"/>
    <s v="Pruebas de Acceso desde bachillerato o equivalente"/>
    <n v="8"/>
    <s v="18"/>
    <s v="Pruebas de acceso a la Universidad (PAU)- LOE"/>
    <m/>
    <x v="0"/>
    <m/>
    <m/>
    <s v="NO"/>
    <m/>
  </r>
  <r>
    <s v="JUN 2018-19"/>
    <x v="11"/>
    <n v="78761895"/>
    <s v="78761895203G"/>
    <x v="0"/>
    <s v="MORACHO CARO, ALEJANDRO"/>
    <x v="0"/>
    <n v="5.5250000000000004"/>
    <m/>
    <s v="Universidad Pública de Navarra"/>
    <n v="1"/>
    <s v="Pruebas de Acceso desde bachillerato o equivalente"/>
    <n v="8"/>
    <s v="18"/>
    <s v="Pruebas de acceso a la Universidad (PAU)- LOE"/>
    <m/>
    <x v="0"/>
    <m/>
    <m/>
    <s v="NO"/>
    <m/>
  </r>
  <r>
    <s v="JUN 2018-19"/>
    <x v="11"/>
    <n v="17498671"/>
    <s v="17498671203G"/>
    <x v="0"/>
    <s v="PÉREZ SÁENZ, LEIRE"/>
    <x v="0"/>
    <n v="5.7889999999999997"/>
    <m/>
    <s v="Universidad de La Rioja"/>
    <n v="1"/>
    <s v="Pruebas de Acceso desde bachillerato o equivalente"/>
    <n v="8"/>
    <s v="18"/>
    <s v="Pruebas de acceso a la Universidad (PAU)- LOE"/>
    <m/>
    <x v="0"/>
    <m/>
    <m/>
    <s v="NO"/>
    <m/>
  </r>
  <r>
    <s v="JUN 2018-19"/>
    <x v="11"/>
    <n v="18075058"/>
    <s v="18075058203G"/>
    <x v="0"/>
    <s v="ALCALDE JIMÉNEZ, HELENA"/>
    <x v="0"/>
    <n v="7.83"/>
    <m/>
    <s v="Universidad de La Rioja"/>
    <n v="1"/>
    <s v="Pruebas de Acceso desde bachillerato o equivalente"/>
    <n v="8"/>
    <s v="18"/>
    <s v="Pruebas de acceso a la Universidad (PAU)- LOE"/>
    <m/>
    <x v="0"/>
    <m/>
    <m/>
    <s v="NO"/>
    <m/>
  </r>
  <r>
    <s v="JUN 2018-19"/>
    <x v="11"/>
    <n v="21045057"/>
    <s v="21045057203G"/>
    <x v="0"/>
    <s v="MAEZTU CALVO, MÍRIAM"/>
    <x v="0"/>
    <n v="5.6790000000000003"/>
    <m/>
    <s v="Universidad de La Rioja"/>
    <n v="1"/>
    <s v="Pruebas de Acceso desde bachillerato o equivalente"/>
    <n v="8"/>
    <s v="18"/>
    <s v="Pruebas de acceso a la Universidad (PAU)- LOE"/>
    <m/>
    <x v="0"/>
    <m/>
    <m/>
    <s v="NO"/>
    <m/>
  </r>
  <r>
    <s v="JLO 2018-19"/>
    <x v="11"/>
    <n v="78762049"/>
    <s v="78762049203G"/>
    <x v="0"/>
    <s v="ANTÓN ENERIZ, CELIA"/>
    <x v="1"/>
    <n v="5.6669999999999998"/>
    <m/>
    <s v="Universidad Pública de Navarra"/>
    <n v="1"/>
    <s v="Pruebas de Acceso desde bachillerato o equivalente"/>
    <n v="8"/>
    <s v="18"/>
    <s v="Pruebas de acceso a la Universidad (PAU)- LOE"/>
    <m/>
    <x v="0"/>
    <m/>
    <m/>
    <s v="NO"/>
    <m/>
  </r>
  <r>
    <s v="JUN 2018-19"/>
    <x v="11"/>
    <n v="16609160"/>
    <s v="16609160203G"/>
    <x v="0"/>
    <s v="MARTÍNEZ MARTÍNEZ, IGNACIO"/>
    <x v="1"/>
    <m/>
    <m/>
    <m/>
    <n v="9"/>
    <s v="ACCESO A TERCER CICL0"/>
    <n v="2"/>
    <s v="92"/>
    <s v="ARQUITECTO"/>
    <m/>
    <x v="1"/>
    <m/>
    <m/>
    <s v="SÍ"/>
    <s v="con reconocimientos"/>
  </r>
  <r>
    <s v="JUN 2018-19"/>
    <x v="11"/>
    <n v="72797612"/>
    <s v="72797612203G"/>
    <x v="0"/>
    <s v="CALVO BRUÑA, ÁNGELA"/>
    <x v="1"/>
    <n v="5.57"/>
    <m/>
    <s v="Universidad de La Rioja"/>
    <n v="1"/>
    <s v="Pruebas de Acceso desde bachillerato o equivalente"/>
    <n v="8"/>
    <s v="18"/>
    <s v="Pruebas de acceso a la Universidad (PAU)- LOE"/>
    <s v="SÍ"/>
    <x v="0"/>
    <m/>
    <m/>
    <s v="NO"/>
    <m/>
  </r>
  <r>
    <s v="JLO 2018-19"/>
    <x v="11"/>
    <n v="18082870"/>
    <s v="18082870203G"/>
    <x v="0"/>
    <s v="PASCUAL HERREROS, ROBERTO"/>
    <x v="1"/>
    <n v="5.4790000000000001"/>
    <m/>
    <s v="Universidad de La Rioja"/>
    <n v="1"/>
    <s v="Pruebas de Acceso desde bachillerato o equivalente"/>
    <n v="8"/>
    <s v="18"/>
    <s v="Pruebas de acceso a la Universidad (PAU)- LOE"/>
    <m/>
    <x v="2"/>
    <m/>
    <m/>
    <s v="NO"/>
    <m/>
  </r>
  <r>
    <s v="JLO 2018-19"/>
    <x v="11"/>
    <n v="71351247"/>
    <s v="71351247203G"/>
    <x v="0"/>
    <s v="IZQUIERDO AMEYUGO, AITANA"/>
    <x v="1"/>
    <n v="5.4660000000000002"/>
    <m/>
    <s v="Universidad del País Vasco/Euskal Herriko Unibersitatea"/>
    <n v="1"/>
    <s v="Pruebas de Acceso desde bachillerato o equivalente"/>
    <n v="8"/>
    <s v="18"/>
    <s v="Pruebas de acceso a la Universidad (PAU)- LOE"/>
    <m/>
    <x v="0"/>
    <m/>
    <m/>
    <s v="NO"/>
    <m/>
  </r>
  <r>
    <s v="JUN 2018-19"/>
    <x v="11"/>
    <n v="16552093"/>
    <s v="16552093203G"/>
    <x v="0"/>
    <s v="TESO SÁENZ, JESÚS ÁNGEL"/>
    <x v="2"/>
    <n v="6.125"/>
    <m/>
    <s v="Universidad de Zaragoza"/>
    <n v="1"/>
    <s v="Pruebas de Acceso desde bachillerato o equivalente"/>
    <n v="1"/>
    <s v="11"/>
    <s v="Pruebas de aptitud para el acceso a la Universidad - COU"/>
    <m/>
    <x v="0"/>
    <m/>
    <m/>
    <s v="SÍ"/>
    <s v="con reconocimientos"/>
  </r>
  <r>
    <s v="JUN 2018-19"/>
    <x v="11"/>
    <n v="79352710"/>
    <s v="79352710203G"/>
    <x v="0"/>
    <s v="KOURTAM MAZOUZI, SANAA"/>
    <x v="3"/>
    <n v="7"/>
    <m/>
    <m/>
    <n v="11"/>
    <s v="Formación Profesional"/>
    <n v="5"/>
    <s v="115"/>
    <s v="Ciclo Formativo de Grado Superior"/>
    <m/>
    <x v="0"/>
    <m/>
    <m/>
    <s v="SÍ"/>
    <s v="con reconocimientos"/>
  </r>
  <r>
    <s v="JUN 2018-19"/>
    <x v="11"/>
    <n v="71350791"/>
    <s v="71350791203G"/>
    <x v="0"/>
    <s v="DE MIGUEL FAUS, PAULA"/>
    <x v="3"/>
    <n v="6.8259999999999996"/>
    <m/>
    <s v="Universidad de La Rioja"/>
    <n v="8"/>
    <s v="Cambio de universidad y/o estudios"/>
    <n v="2"/>
    <s v="82"/>
    <s v="Cambio de estudios por reconocimiento de 30 ECTS"/>
    <m/>
    <x v="1"/>
    <s v="201G"/>
    <m/>
    <s v="SÍ"/>
    <s v="otro grado"/>
  </r>
  <r>
    <s v="JUN 2018-19"/>
    <x v="11"/>
    <n v="16627219"/>
    <s v="16627219203G"/>
    <x v="0"/>
    <s v="MERINO ESCUDERO, ELENA"/>
    <x v="3"/>
    <n v="6.6779999999999999"/>
    <m/>
    <s v="Universidad de La Rioja"/>
    <n v="1"/>
    <s v="Pruebas de Acceso desde bachillerato o equivalente"/>
    <n v="9"/>
    <s v="19"/>
    <s v="Evaluación de Bachillerato para Acceso a la Universidad (EBAU) - LOMCE"/>
    <m/>
    <x v="0"/>
    <m/>
    <m/>
    <s v="NO"/>
    <m/>
  </r>
  <r>
    <s v="JUN 2018-19"/>
    <x v="11"/>
    <n v="58034645"/>
    <s v="58034645203G"/>
    <x v="0"/>
    <s v="CABRERA RODRÍGUEZ, NAGORE"/>
    <x v="3"/>
    <n v="5.8159999999999998"/>
    <m/>
    <s v="Universidad del País Vasco/Euskal Herriko Unibersitatea"/>
    <n v="1"/>
    <s v="Pruebas de Acceso desde bachillerato o equivalente"/>
    <n v="9"/>
    <s v="19"/>
    <s v="Evaluación de Bachillerato para Acceso a la Universidad (EBAU) - LOMCE"/>
    <m/>
    <x v="0"/>
    <m/>
    <m/>
    <s v="NO"/>
    <m/>
  </r>
  <r>
    <s v="JUL 2018-19"/>
    <x v="11"/>
    <n v="16607581"/>
    <s v="16607581203G"/>
    <x v="0"/>
    <s v="GÓMEZ DE SEGURA IBÁÑEZ, MARÍA"/>
    <x v="3"/>
    <n v="7.57"/>
    <m/>
    <s v="Universidad del País Vasco/Euskal Herriko Unibersitatea"/>
    <n v="5"/>
    <s v="Acceso Titulado Universitario"/>
    <n v="2"/>
    <s v="52"/>
    <s v="Título de Diplomado Universitario, Ingeniero Técnico o Arquitecto Técnico"/>
    <m/>
    <x v="0"/>
    <m/>
    <m/>
    <s v="SÍ"/>
    <s v="con reconocimientos"/>
  </r>
  <r>
    <s v="JLO 2018-19"/>
    <x v="11"/>
    <n v="17498454"/>
    <s v="17498454203G"/>
    <x v="0"/>
    <s v="GUTIÉRREZ BARRASA, VÍCTOR"/>
    <x v="3"/>
    <n v="5.5570000000000004"/>
    <m/>
    <s v="Universidad de La Rioja"/>
    <n v="1"/>
    <s v="Pruebas de Acceso desde bachillerato o equivalente"/>
    <n v="9"/>
    <s v="19"/>
    <s v="Evaluación de Bachillerato para Acceso a la Universidad (EBAU) - LOMCE"/>
    <m/>
    <x v="0"/>
    <m/>
    <m/>
    <s v="NO"/>
    <m/>
  </r>
  <r>
    <s v="JLO 2018-19"/>
    <x v="12"/>
    <n v="16625736"/>
    <s v="16625736207G"/>
    <x v="0"/>
    <s v="FERNÁNDEZ RODRÍGUEZ, NOEMÍ"/>
    <x v="5"/>
    <n v="5.7130000000000001"/>
    <m/>
    <s v="Universidad de La Rioja"/>
    <n v="1"/>
    <s v="Pruebas de Acceso desde bachillerato o equivalente"/>
    <n v="8"/>
    <s v="18"/>
    <s v="Pruebas de acceso a la Universidad (PAU)- LOE"/>
    <m/>
    <x v="0"/>
    <m/>
    <m/>
    <s v="NO"/>
    <m/>
  </r>
  <r>
    <s v="JUN 2018-19"/>
    <x v="12"/>
    <n v="16637140"/>
    <s v="16637140207G"/>
    <x v="0"/>
    <s v="GIL DE MURO PÉREZ-SEVILLA, ALBA"/>
    <x v="2"/>
    <n v="6.766"/>
    <m/>
    <s v="Universidad de La Rioja"/>
    <n v="1"/>
    <s v="Pruebas de Acceso desde bachillerato o equivalente"/>
    <n v="9"/>
    <s v="19"/>
    <s v="Evaluación de Bachillerato para Acceso a la Universidad (EBAU) - LOMCE"/>
    <s v="SÍ"/>
    <x v="0"/>
    <m/>
    <m/>
    <s v="NO"/>
    <m/>
  </r>
  <r>
    <s v="JUN 2018-19"/>
    <x v="12"/>
    <n v="78773507"/>
    <s v="78773507207G"/>
    <x v="0"/>
    <s v="QUISPE PUMASUNTA, MARCO DANILO"/>
    <x v="2"/>
    <n v="6.09"/>
    <m/>
    <m/>
    <n v="11"/>
    <s v="Formación Profesional"/>
    <n v="5"/>
    <s v="115"/>
    <s v="Ciclo Formativo de Grado Superior"/>
    <m/>
    <x v="0"/>
    <m/>
    <m/>
    <s v="NO"/>
    <m/>
  </r>
  <r>
    <s v="JUN 2018-19"/>
    <x v="12"/>
    <n v="78814572"/>
    <s v="78814572207G"/>
    <x v="0"/>
    <s v="SANDOVAL PIEDRA, DANIELA ALEJANDRA"/>
    <x v="2"/>
    <m/>
    <m/>
    <m/>
    <n v="2"/>
    <s v="Bachillerato o COU sin pruebas de acceso a la universidad"/>
    <n v="11"/>
    <s v="211"/>
    <s v="Bachillerato finalizado en 2015-16 o 2016-17 sin EBAU"/>
    <m/>
    <x v="2"/>
    <m/>
    <m/>
    <s v="NO"/>
    <m/>
  </r>
  <r>
    <s v="JUN 2018-19"/>
    <x v="12"/>
    <n v="18091778"/>
    <s v="18091778207G"/>
    <x v="0"/>
    <s v="GALARRETA SALINAS, PABLO"/>
    <x v="3"/>
    <n v="7.2549999999999999"/>
    <m/>
    <s v="Universidad de La Rioja"/>
    <n v="1"/>
    <s v="Pruebas de Acceso desde bachillerato o equivalente"/>
    <n v="9"/>
    <s v="19"/>
    <s v="Evaluación de Bachillerato para Acceso a la Universidad (EBAU) - LOMCE"/>
    <m/>
    <x v="0"/>
    <m/>
    <m/>
    <s v="NO"/>
    <m/>
  </r>
  <r>
    <s v="JUN 2018-19"/>
    <x v="12"/>
    <n v="73490272"/>
    <s v="73490272207G"/>
    <x v="0"/>
    <s v="ERRACHID AIT CHAIB, MARIAM"/>
    <x v="3"/>
    <n v="6.1260000000000003"/>
    <m/>
    <s v="Universidad Pública de Navarra"/>
    <n v="1"/>
    <s v="Pruebas de Acceso desde bachillerato o equivalente"/>
    <n v="9"/>
    <s v="19"/>
    <s v="Evaluación de Bachillerato para Acceso a la Universidad (EBAU) - LOMCE"/>
    <m/>
    <x v="0"/>
    <m/>
    <m/>
    <s v="NO"/>
    <m/>
  </r>
  <r>
    <s v="JUN 2018-19"/>
    <x v="12"/>
    <n v="78770070"/>
    <s v="78770070207G"/>
    <x v="0"/>
    <s v="FRAUCA PEREZ, JAVIER"/>
    <x v="3"/>
    <n v="5.45"/>
    <m/>
    <s v="Universidad Pública de Navarra"/>
    <n v="1"/>
    <s v="Pruebas de Acceso desde bachillerato o equivalente"/>
    <n v="9"/>
    <s v="19"/>
    <s v="Evaluación de Bachillerato para Acceso a la Universidad (EBAU) - LOMCE"/>
    <m/>
    <x v="0"/>
    <m/>
    <m/>
    <s v="NO"/>
    <m/>
  </r>
  <r>
    <s v="JUN 2018-19"/>
    <x v="13"/>
    <n v="16641509"/>
    <s v="16641509702G"/>
    <x v="0"/>
    <s v="YÉCORA BUJANDA, BEATRIZ"/>
    <x v="5"/>
    <n v="6.5609999999999999"/>
    <m/>
    <s v="Universidad de La Rioja"/>
    <n v="1"/>
    <s v="Pruebas de Acceso desde bachillerato o equivalente"/>
    <n v="8"/>
    <s v="18"/>
    <s v="Pruebas de acceso a la Universidad (PAU)- LOE"/>
    <m/>
    <x v="0"/>
    <m/>
    <m/>
    <s v="NO"/>
    <m/>
  </r>
  <r>
    <s v="JUN 2018-19"/>
    <x v="13"/>
    <n v="18073866"/>
    <s v="18073866702G"/>
    <x v="0"/>
    <s v="MARTÍN NALDA, NATALIA"/>
    <x v="5"/>
    <n v="7.3209999999999997"/>
    <m/>
    <s v="Universidad de La Rioja"/>
    <n v="1"/>
    <s v="Pruebas de Acceso desde bachillerato o equivalente"/>
    <n v="8"/>
    <s v="18"/>
    <s v="Pruebas de acceso a la Universidad (PAU)- LOE"/>
    <m/>
    <x v="2"/>
    <m/>
    <m/>
    <s v="NO"/>
    <m/>
  </r>
  <r>
    <s v="JUN 2018-19"/>
    <x v="13"/>
    <n v="16635647"/>
    <s v="16635647702G"/>
    <x v="0"/>
    <s v="MAESTU VALGAÑÓN, LIDYA"/>
    <x v="5"/>
    <n v="7.7030000000000003"/>
    <m/>
    <s v="Universidad de La Rioja"/>
    <n v="1"/>
    <s v="Pruebas de Acceso desde bachillerato o equivalente"/>
    <n v="8"/>
    <s v="18"/>
    <s v="Pruebas de acceso a la Universidad (PAU)- LOE"/>
    <m/>
    <x v="2"/>
    <m/>
    <m/>
    <s v="NO"/>
    <m/>
  </r>
  <r>
    <s v="JUN 2018-19"/>
    <x v="13"/>
    <n v="17496370"/>
    <s v="17496370702G"/>
    <x v="0"/>
    <s v="MARTÍNEZ ROYO, AINARA"/>
    <x v="5"/>
    <n v="5.7759999999999998"/>
    <m/>
    <s v="Universidad de La Rioja"/>
    <n v="1"/>
    <s v="Pruebas de Acceso desde bachillerato o equivalente"/>
    <n v="8"/>
    <s v="18"/>
    <s v="Pruebas de acceso a la Universidad (PAU)- LOE"/>
    <m/>
    <x v="0"/>
    <m/>
    <m/>
    <s v="NO"/>
    <m/>
  </r>
  <r>
    <s v="JLO 2018-19"/>
    <x v="13"/>
    <n v="18075761"/>
    <s v="18075761702G"/>
    <x v="0"/>
    <s v="ZABALZA PASCUAL, JULIO"/>
    <x v="5"/>
    <n v="5.8979999999999997"/>
    <m/>
    <s v="Universidad de La Rioja"/>
    <n v="1"/>
    <s v="Pruebas de Acceso desde bachillerato o equivalente"/>
    <n v="8"/>
    <s v="18"/>
    <s v="Pruebas de acceso a la Universidad (PAU)- LOE"/>
    <m/>
    <x v="0"/>
    <m/>
    <s v="802G"/>
    <s v="SÍ"/>
    <s v="otro grado"/>
  </r>
  <r>
    <s v="JUN 2018-19"/>
    <x v="13"/>
    <n v="72798569"/>
    <s v="72798569702G"/>
    <x v="0"/>
    <s v="LÓPEZ LAFUENTE, DIEGO"/>
    <x v="0"/>
    <n v="7.25"/>
    <m/>
    <m/>
    <n v="11"/>
    <s v="Formación Profesional"/>
    <n v="5"/>
    <s v="115"/>
    <s v="Ciclo Formativo de Grado Superior"/>
    <m/>
    <x v="0"/>
    <m/>
    <m/>
    <s v="SÍ"/>
    <s v="con reconocimientos"/>
  </r>
  <r>
    <s v="JUN 2018-19"/>
    <x v="13"/>
    <n v="16635634"/>
    <s v="16635634702G"/>
    <x v="0"/>
    <s v="LÓPEZ DE ECHAZARRETA LECIÑANA, JORGE"/>
    <x v="0"/>
    <n v="7.45"/>
    <m/>
    <s v="Universidad de La Rioja"/>
    <n v="1"/>
    <s v="Pruebas de Acceso desde bachillerato o equivalente"/>
    <n v="8"/>
    <s v="18"/>
    <s v="Pruebas de acceso a la Universidad (PAU)- LOE"/>
    <m/>
    <x v="0"/>
    <m/>
    <m/>
    <s v="NO"/>
    <m/>
  </r>
  <r>
    <s v="JUN 2018-19"/>
    <x v="13"/>
    <n v="18080587"/>
    <s v="18080587702G"/>
    <x v="0"/>
    <s v="HERNANDO SÁENZ, ANA"/>
    <x v="1"/>
    <n v="9.468"/>
    <m/>
    <s v="Universidad del País Vasco/Euskal Herriko Unibersitatea"/>
    <n v="1"/>
    <s v="Pruebas de Acceso desde bachillerato o equivalente"/>
    <n v="8"/>
    <s v="18"/>
    <s v="Pruebas de acceso a la Universidad (PAU)- LOE"/>
    <m/>
    <x v="0"/>
    <m/>
    <m/>
    <s v="NO"/>
    <m/>
  </r>
  <r>
    <s v="JUN 2018-19"/>
    <x v="13"/>
    <n v="16617245"/>
    <s v="16617245702G"/>
    <x v="0"/>
    <s v="SABANZA GIL, VÍCTOR"/>
    <x v="1"/>
    <n v="9.3409999999999993"/>
    <m/>
    <s v="Universidad de La Rioja"/>
    <n v="1"/>
    <s v="Pruebas de Acceso desde bachillerato o equivalente"/>
    <n v="8"/>
    <s v="18"/>
    <s v="Pruebas de acceso a la Universidad (PAU)- LOE"/>
    <m/>
    <x v="0"/>
    <m/>
    <m/>
    <s v="NO"/>
    <m/>
  </r>
  <r>
    <s v="JUN 2018-19"/>
    <x v="13"/>
    <n v="16632536"/>
    <s v="16632536702G"/>
    <x v="0"/>
    <s v="GARCIA FRANCO, CRISTINA"/>
    <x v="1"/>
    <n v="7.25"/>
    <m/>
    <m/>
    <n v="11"/>
    <s v="Formación Profesional"/>
    <n v="5"/>
    <s v="115"/>
    <s v="Ciclo Formativo de Grado Superior"/>
    <m/>
    <x v="0"/>
    <m/>
    <m/>
    <s v="SÍ"/>
    <s v="con reconocimientos"/>
  </r>
  <r>
    <s v="JLO 2018-19"/>
    <x v="13"/>
    <n v="16633648"/>
    <s v="16633648702G"/>
    <x v="0"/>
    <s v="TORRALBO DEZAINDE, VÍCTOR"/>
    <x v="1"/>
    <n v="7.0330000000000004"/>
    <m/>
    <s v="Universidad de La Rioja"/>
    <n v="1"/>
    <s v="Pruebas de Acceso desde bachillerato o equivalente"/>
    <n v="8"/>
    <s v="18"/>
    <s v="Pruebas de acceso a la Universidad (PAU)- LOE"/>
    <m/>
    <x v="0"/>
    <m/>
    <m/>
    <s v="SÍ"/>
    <s v="con reconocimientos"/>
  </r>
  <r>
    <s v="JUN 2018-19"/>
    <x v="13"/>
    <n v="21070987"/>
    <s v="21070987702G"/>
    <x v="0"/>
    <s v="PUENTE SEGURA, NATALIA"/>
    <x v="1"/>
    <n v="7.1920000000000002"/>
    <m/>
    <s v="Universidad del País Vasco/Euskal Herriko Unibersitatea"/>
    <n v="1"/>
    <s v="Pruebas de Acceso desde bachillerato o equivalente"/>
    <n v="8"/>
    <s v="18"/>
    <s v="Pruebas de acceso a la Universidad (PAU)- LOE"/>
    <m/>
    <x v="0"/>
    <m/>
    <m/>
    <s v="NO"/>
    <m/>
  </r>
  <r>
    <s v="JLO 2018-19"/>
    <x v="13"/>
    <n v="18084248"/>
    <s v="18084248702G"/>
    <x v="0"/>
    <s v="GARCÉS CASTELLANOS, RODRIGO"/>
    <x v="1"/>
    <n v="6.1040000000000001"/>
    <m/>
    <s v="Universidad de La Rioja"/>
    <n v="1"/>
    <s v="Pruebas de Acceso desde bachillerato o equivalente"/>
    <n v="8"/>
    <s v="18"/>
    <s v="Pruebas de acceso a la Universidad (PAU)- LOE"/>
    <m/>
    <x v="0"/>
    <m/>
    <m/>
    <s v="NO"/>
    <m/>
  </r>
  <r>
    <s v="JUN 2018-19"/>
    <x v="13"/>
    <n v="18092738"/>
    <s v="18092738702G"/>
    <x v="0"/>
    <s v="TORRE PÉREZ, PATRICIA"/>
    <x v="2"/>
    <n v="6.444"/>
    <m/>
    <s v="Universidad de La Rioja"/>
    <n v="1"/>
    <s v="Pruebas de Acceso desde bachillerato o equivalente"/>
    <n v="9"/>
    <s v="19"/>
    <s v="Evaluación de Bachillerato para Acceso a la Universidad (EBAU) - LOMCE"/>
    <s v="SÍ"/>
    <x v="0"/>
    <m/>
    <m/>
    <s v="NO"/>
    <m/>
  </r>
  <r>
    <s v="JUN 2018-19"/>
    <x v="13"/>
    <n v="78760058"/>
    <s v="78760058702G"/>
    <x v="0"/>
    <s v="MATEO MARTINEZ, BERTA"/>
    <x v="2"/>
    <n v="5.5469999999999997"/>
    <m/>
    <s v="Universidad Pública de Navarra"/>
    <n v="1"/>
    <s v="Pruebas de Acceso desde bachillerato o equivalente"/>
    <n v="9"/>
    <s v="19"/>
    <s v="Evaluación de Bachillerato para Acceso a la Universidad (EBAU) - LOMCE"/>
    <s v="SÍ"/>
    <x v="0"/>
    <m/>
    <m/>
    <s v="NO"/>
    <m/>
  </r>
  <r>
    <s v="JUN 2018-19"/>
    <x v="13"/>
    <n v="16634809"/>
    <s v="16634809702G"/>
    <x v="0"/>
    <s v="TAMAYO GARCÍA, JUAN"/>
    <x v="2"/>
    <n v="6.33"/>
    <m/>
    <m/>
    <n v="11"/>
    <s v="Formación Profesional"/>
    <n v="5"/>
    <s v="115"/>
    <s v="Ciclo Formativo de Grado Superior"/>
    <m/>
    <x v="0"/>
    <m/>
    <m/>
    <s v="SÍ"/>
    <s v="con reconocimientos"/>
  </r>
  <r>
    <s v="JUN 2018-19"/>
    <x v="13"/>
    <n v="44647330"/>
    <s v="44647330702G"/>
    <x v="0"/>
    <s v="REMÍREZ MORENO, VÍCTOR"/>
    <x v="3"/>
    <n v="6.1319999999999997"/>
    <m/>
    <s v="Universidad Pública de Navarra"/>
    <n v="1"/>
    <s v="Pruebas de Acceso desde bachillerato o equivalente"/>
    <n v="9"/>
    <s v="19"/>
    <s v="Evaluación de Bachillerato para Acceso a la Universidad (EBAU) - LOMCE"/>
    <m/>
    <x v="0"/>
    <m/>
    <m/>
    <s v="NO"/>
    <m/>
  </r>
  <r>
    <s v="JUN 2018-19"/>
    <x v="13"/>
    <n v="73493061"/>
    <s v="73493061702G"/>
    <x v="0"/>
    <s v="ZUDAIRE HERNÁNDEZ, PABLO"/>
    <x v="3"/>
    <n v="6.82"/>
    <m/>
    <s v="Universidad Pública de Navarra"/>
    <n v="1"/>
    <s v="Pruebas de Acceso desde bachillerato o equivalente"/>
    <n v="9"/>
    <s v="19"/>
    <s v="Evaluación de Bachillerato para Acceso a la Universidad (EBAU) - LOMCE"/>
    <m/>
    <x v="2"/>
    <m/>
    <m/>
    <s v="NO"/>
    <m/>
  </r>
  <r>
    <s v="SEP 2018-19"/>
    <x v="13"/>
    <n v="72535675"/>
    <s v="72535675702G"/>
    <x v="0"/>
    <s v="GORROTXATEGI DORRONSORO, OLATZ"/>
    <x v="3"/>
    <n v="6.6859999999999999"/>
    <m/>
    <s v="Universidad del País Vasco/Euskal Herriko Unibersitatea"/>
    <n v="1"/>
    <s v="Pruebas de Acceso desde bachillerato o equivalente"/>
    <n v="8"/>
    <s v="18"/>
    <s v="Pruebas de acceso a la Universidad (PAU)- LOE"/>
    <m/>
    <x v="0"/>
    <m/>
    <m/>
    <s v="NO"/>
    <m/>
  </r>
  <r>
    <s v="JUN 2018-19"/>
    <x v="13"/>
    <n v="72910900"/>
    <s v="72910900702G"/>
    <x v="0"/>
    <s v="ROJAS TIGASI, KATHERINE ANDREA"/>
    <x v="3"/>
    <n v="6.91"/>
    <m/>
    <m/>
    <n v="11"/>
    <s v="Formación Profesional"/>
    <n v="5"/>
    <s v="115"/>
    <s v="Ciclo Formativo de Grado Superior"/>
    <m/>
    <x v="0"/>
    <m/>
    <m/>
    <s v="NO"/>
    <m/>
  </r>
  <r>
    <s v="JLO 2018-19"/>
    <x v="13"/>
    <n v="78775230"/>
    <s v="78775230702G"/>
    <x v="0"/>
    <s v="CHIVITE CABEZUELO, MARINA"/>
    <x v="3"/>
    <n v="5.6340000000000003"/>
    <m/>
    <s v="Universidad Pública de Navarra"/>
    <n v="1"/>
    <s v="Pruebas de Acceso desde bachillerato o equivalente"/>
    <n v="9"/>
    <s v="19"/>
    <s v="Evaluación de Bachillerato para Acceso a la Universidad (EBAU) - LOMCE"/>
    <m/>
    <x v="0"/>
    <m/>
    <m/>
    <s v="NO"/>
    <m/>
  </r>
  <r>
    <s v="JUN 2018-19"/>
    <x v="14"/>
    <n v="16628701"/>
    <s v="16628701802G"/>
    <x v="0"/>
    <s v="ORODEA NAVAS, JAVIER"/>
    <x v="4"/>
    <n v="6.056"/>
    <m/>
    <s v="Universidad de La Rioja"/>
    <n v="1"/>
    <s v="Pruebas de Acceso desde bachillerato o equivalente"/>
    <n v="8"/>
    <s v="18"/>
    <s v="Pruebas de acceso a la Universidad (PAU)- LOE"/>
    <m/>
    <x v="1"/>
    <m/>
    <m/>
    <s v="SÍ"/>
    <s v="con reconocimientos"/>
  </r>
  <r>
    <s v="JUN 2018-19"/>
    <x v="14"/>
    <n v="16622354"/>
    <s v="16622354802G"/>
    <x v="0"/>
    <s v="GONZÁLEZ OLASOLO, GUILLERMO"/>
    <x v="6"/>
    <n v="5.4409999999999998"/>
    <m/>
    <s v="Universidad de La Rioja"/>
    <n v="1"/>
    <s v="Pruebas de Acceso desde bachillerato o equivalente"/>
    <n v="8"/>
    <s v="18"/>
    <s v="Pruebas de acceso a la Universidad (PAU)- LOE"/>
    <m/>
    <x v="1"/>
    <m/>
    <m/>
    <s v="NO"/>
    <m/>
  </r>
  <r>
    <s v="JUN 2018-19"/>
    <x v="14"/>
    <n v="16633855"/>
    <s v="16633855802G"/>
    <x v="0"/>
    <s v="PÉREZ YANGÜELA, YAIZA"/>
    <x v="5"/>
    <n v="6.67"/>
    <m/>
    <m/>
    <n v="11"/>
    <s v="Formación Profesional"/>
    <n v="5"/>
    <s v="115"/>
    <s v="Ciclo Formativo de Grado Superior"/>
    <m/>
    <x v="0"/>
    <m/>
    <m/>
    <s v="SÍ"/>
    <s v="con reconocimientos"/>
  </r>
  <r>
    <s v="JUN 2018-19"/>
    <x v="14"/>
    <n v="16641958"/>
    <s v="16641958802G"/>
    <x v="0"/>
    <s v="GÓMEZ RUBIO, RAQUEL"/>
    <x v="5"/>
    <n v="6.2290000000000001"/>
    <m/>
    <s v="Universidad de La Rioja"/>
    <n v="1"/>
    <s v="Pruebas de Acceso desde bachillerato o equivalente"/>
    <n v="8"/>
    <s v="18"/>
    <s v="Pruebas de acceso a la Universidad (PAU)- LOE"/>
    <m/>
    <x v="0"/>
    <m/>
    <m/>
    <s v="NO"/>
    <m/>
  </r>
  <r>
    <s v="JUN 2018-19"/>
    <x v="14"/>
    <n v="71344597"/>
    <s v="71344597802G"/>
    <x v="0"/>
    <s v="MARTÍNEZ DE LA PERA MONTOYA, ASIER"/>
    <x v="5"/>
    <n v="5.58"/>
    <m/>
    <s v="UNIVERSIDAD DE BURGOS"/>
    <n v="1"/>
    <s v="Pruebas de Acceso desde bachillerato o equivalente"/>
    <n v="2"/>
    <s v="12"/>
    <s v="Pruebas de acceso a la Universidad- LOGSE"/>
    <m/>
    <x v="0"/>
    <m/>
    <m/>
    <s v="SÍ"/>
    <s v="con reconocimientos"/>
  </r>
  <r>
    <s v="JUN 2018-19"/>
    <x v="14"/>
    <n v="78756244"/>
    <s v="78756244802G"/>
    <x v="0"/>
    <s v="ESCUDERO ARELLANO, VÍCTOR"/>
    <x v="0"/>
    <n v="6.1970000000000001"/>
    <m/>
    <s v="Universidad de La Rioja"/>
    <n v="1"/>
    <s v="Pruebas de Acceso desde bachillerato o equivalente"/>
    <n v="8"/>
    <s v="18"/>
    <s v="Pruebas de acceso a la Universidad (PAU)- LOE"/>
    <m/>
    <x v="2"/>
    <m/>
    <m/>
    <s v="NO"/>
    <m/>
  </r>
  <r>
    <s v="JUN 2018-19"/>
    <x v="14"/>
    <n v="71349966"/>
    <s v="71349966802G"/>
    <x v="0"/>
    <s v="SERRANO GARCÍA, ASIER"/>
    <x v="0"/>
    <n v="5.0259999999999998"/>
    <m/>
    <s v="UNIVERSIDAD DE BURGOS"/>
    <n v="1"/>
    <s v="Pruebas de Acceso desde bachillerato o equivalente"/>
    <n v="8"/>
    <s v="18"/>
    <s v="Pruebas de acceso a la Universidad (PAU)- LOE"/>
    <m/>
    <x v="1"/>
    <s v="702G"/>
    <s v="702G"/>
    <s v="SÍ"/>
    <s v="otro grado"/>
  </r>
  <r>
    <s v="JLO 2018-19"/>
    <x v="14"/>
    <n v="78760402"/>
    <s v="78760402802G"/>
    <x v="0"/>
    <s v="AYENSA JIMENEZ, RAUL"/>
    <x v="3"/>
    <n v="5.3310000000000004"/>
    <m/>
    <s v="Universidad Pública de Navarra"/>
    <n v="1"/>
    <s v="Pruebas de Acceso desde bachillerato o equivalente"/>
    <n v="8"/>
    <s v="18"/>
    <s v="Pruebas de acceso a la Universidad (PAU)- LOE"/>
    <m/>
    <x v="0"/>
    <m/>
    <m/>
    <s v="SÍ"/>
    <s v="con reconocimientos"/>
  </r>
  <r>
    <s v="JUN 2018-19"/>
    <x v="14"/>
    <n v="16613426"/>
    <s v="16613426802G"/>
    <x v="0"/>
    <s v="CARAZO FERNÁNDEZ, RUBÉN"/>
    <x v="3"/>
    <n v="5.1239999999999997"/>
    <m/>
    <s v="Universidad de La Rioja"/>
    <n v="1"/>
    <s v="Pruebas de Acceso desde bachillerato o equivalente"/>
    <n v="8"/>
    <s v="18"/>
    <s v="Pruebas de acceso a la Universidad (PAU)- LOE"/>
    <m/>
    <x v="0"/>
    <s v="803G"/>
    <s v="803G"/>
    <s v="SÍ"/>
    <s v="otro grado"/>
  </r>
  <r>
    <s v="JUN 2018-19"/>
    <x v="14"/>
    <n v="72798951"/>
    <s v="72798951802G"/>
    <x v="0"/>
    <s v="PASCUAL MELERO, DANIEL"/>
    <x v="3"/>
    <n v="6.5750000000000002"/>
    <m/>
    <s v="Universidad de La Rioja"/>
    <n v="1"/>
    <s v="Pruebas de Acceso desde bachillerato o equivalente"/>
    <n v="9"/>
    <s v="19"/>
    <s v="Evaluación de Bachillerato para Acceso a la Universidad (EBAU) - LOMCE"/>
    <m/>
    <x v="0"/>
    <m/>
    <m/>
    <s v="NO"/>
    <m/>
  </r>
  <r>
    <s v="JUN 2018-19"/>
    <x v="14"/>
    <n v="18088428"/>
    <s v="18088428802G"/>
    <x v="0"/>
    <s v="ANDREU ESCALADA, INÉS"/>
    <x v="3"/>
    <n v="7.149"/>
    <m/>
    <s v="Universidad de La Rioja"/>
    <n v="1"/>
    <s v="Pruebas de Acceso desde bachillerato o equivalente"/>
    <n v="9"/>
    <s v="19"/>
    <s v="Evaluación de Bachillerato para Acceso a la Universidad (EBAU) - LOMCE"/>
    <m/>
    <x v="0"/>
    <m/>
    <m/>
    <s v="NO"/>
    <m/>
  </r>
  <r>
    <s v="JUN 2018-19"/>
    <x v="14"/>
    <n v="18083816"/>
    <s v="18083816802G"/>
    <x v="0"/>
    <s v="SÁNCHEZ MORAL, DAVID"/>
    <x v="3"/>
    <n v="7.0389999999999997"/>
    <m/>
    <s v="Universidad de La Rioja"/>
    <n v="1"/>
    <s v="Pruebas de Acceso desde bachillerato o equivalente"/>
    <n v="9"/>
    <s v="19"/>
    <s v="Evaluación de Bachillerato para Acceso a la Universidad (EBAU) - LOMCE"/>
    <m/>
    <x v="0"/>
    <m/>
    <m/>
    <s v="NO"/>
    <m/>
  </r>
  <r>
    <s v="JUN 2018-19"/>
    <x v="14"/>
    <n v="18083660"/>
    <s v="18083660802G"/>
    <x v="0"/>
    <s v="CORDÓN ARNEDO, ANDER"/>
    <x v="3"/>
    <n v="7.2240000000000002"/>
    <m/>
    <s v="Universidad de La Rioja"/>
    <n v="1"/>
    <s v="Pruebas de Acceso desde bachillerato o equivalente"/>
    <n v="9"/>
    <s v="19"/>
    <s v="Evaluación de Bachillerato para Acceso a la Universidad (EBAU) - LOMCE"/>
    <m/>
    <x v="0"/>
    <m/>
    <m/>
    <s v="NO"/>
    <m/>
  </r>
  <r>
    <s v="JLO 2018-19"/>
    <x v="14"/>
    <s v="Y0626883"/>
    <s v="Y0626883802G"/>
    <x v="0"/>
    <s v="GARCÍA PONTES, MARIANA"/>
    <x v="3"/>
    <n v="6.1769999999999996"/>
    <m/>
    <s v="Universidad de La Rioja"/>
    <n v="1"/>
    <s v="Pruebas de Acceso desde bachillerato o equivalente"/>
    <n v="9"/>
    <s v="19"/>
    <s v="Evaluación de Bachillerato para Acceso a la Universidad (EBAU) - LOMCE"/>
    <m/>
    <x v="0"/>
    <m/>
    <m/>
    <s v="NO"/>
    <m/>
  </r>
  <r>
    <s v="JUN 2018-19"/>
    <x v="14"/>
    <n v="16631519"/>
    <s v="16631519802G"/>
    <x v="0"/>
    <s v="ARRILLAGA LECEA, MARTA"/>
    <x v="3"/>
    <n v="6.19"/>
    <m/>
    <s v="Universidad de La Rioja"/>
    <n v="1"/>
    <s v="Pruebas de Acceso desde bachillerato o equivalente"/>
    <n v="9"/>
    <s v="19"/>
    <s v="Evaluación de Bachillerato para Acceso a la Universidad (EBAU) - LOMCE"/>
    <m/>
    <x v="0"/>
    <m/>
    <m/>
    <s v="NO"/>
    <m/>
  </r>
  <r>
    <s v="SEP 2018-19"/>
    <x v="14"/>
    <n v="16501376"/>
    <s v="16501376802G"/>
    <x v="2"/>
    <s v="CORCUERA GARCÍA, JAVIER"/>
    <x v="3"/>
    <n v="5"/>
    <m/>
    <m/>
    <n v="11"/>
    <s v="Formación Profesional"/>
    <n v="3"/>
    <s v="113"/>
    <s v="Maestria Industrial"/>
    <m/>
    <x v="0"/>
    <s v="803G"/>
    <s v="803G"/>
    <s v="NO"/>
    <s v="otro grado"/>
  </r>
  <r>
    <s v="JUN 2018-19"/>
    <x v="15"/>
    <n v="72793465"/>
    <s v="72793465703G"/>
    <x v="1"/>
    <s v="MARTÍNEZ MORENO, EDUARDO"/>
    <x v="4"/>
    <n v="5.5"/>
    <m/>
    <m/>
    <n v="11"/>
    <s v="Formación Profesional"/>
    <n v="5"/>
    <s v="115"/>
    <s v="Ciclo Formativo de Grado Superior"/>
    <s v="SÍ"/>
    <x v="0"/>
    <m/>
    <s v="802G"/>
    <s v="SÍ"/>
    <s v="otro grado"/>
  </r>
  <r>
    <s v="JUN 2018-19"/>
    <x v="15"/>
    <n v="78760090"/>
    <s v="78760090703G"/>
    <x v="0"/>
    <s v="GUILLORME SOTA, ALEJANDRO"/>
    <x v="6"/>
    <n v="5.0789999999999997"/>
    <m/>
    <s v="Universidad Pública de Navarra"/>
    <n v="1"/>
    <s v="Pruebas de Acceso desde bachillerato o equivalente"/>
    <n v="8"/>
    <s v="18"/>
    <s v="Pruebas de acceso a la Universidad (PAU)- LOE"/>
    <m/>
    <x v="1"/>
    <m/>
    <m/>
    <s v="NO"/>
    <m/>
  </r>
  <r>
    <s v="JUN 2018-19"/>
    <x v="15"/>
    <n v="16624838"/>
    <s v="16624838703G"/>
    <x v="0"/>
    <s v="GÓMEZ PÉREZ, CRISTINA"/>
    <x v="0"/>
    <n v="6.08"/>
    <m/>
    <m/>
    <n v="11"/>
    <s v="Formación Profesional"/>
    <n v="5"/>
    <s v="115"/>
    <s v="Ciclo Formativo de Grado Superior"/>
    <m/>
    <x v="0"/>
    <m/>
    <m/>
    <s v="SÍ"/>
    <s v="con reconocimientos"/>
  </r>
  <r>
    <s v="JUN 2018-19"/>
    <x v="15"/>
    <n v="78759139"/>
    <s v="78759139703G"/>
    <x v="0"/>
    <s v="RUBIO ORDOYO, FERNANDO"/>
    <x v="0"/>
    <n v="6.8449999999999998"/>
    <m/>
    <s v="Universidad de La Rioja"/>
    <n v="1"/>
    <s v="Pruebas de Acceso desde bachillerato o equivalente"/>
    <n v="8"/>
    <s v="18"/>
    <s v="Pruebas de acceso a la Universidad (PAU)- LOE"/>
    <m/>
    <x v="0"/>
    <m/>
    <m/>
    <s v="NO"/>
    <m/>
  </r>
  <r>
    <s v="JUN 2018-19"/>
    <x v="15"/>
    <n v="21070785"/>
    <s v="21070785703G"/>
    <x v="0"/>
    <s v="PÉREZ PÉREZ, ALBA"/>
    <x v="1"/>
    <n v="6.883"/>
    <m/>
    <s v="Universidad Pública de Navarra"/>
    <n v="1"/>
    <s v="Pruebas de Acceso desde bachillerato o equivalente"/>
    <n v="8"/>
    <s v="18"/>
    <s v="Pruebas de acceso a la Universidad (PAU)- LOE"/>
    <m/>
    <x v="0"/>
    <m/>
    <m/>
    <s v="NO"/>
    <m/>
  </r>
  <r>
    <s v="JUN 2018-19"/>
    <x v="15"/>
    <n v="70831600"/>
    <s v="70831600703G"/>
    <x v="0"/>
    <s v="CENALMOR MARTÍN, EMILIO"/>
    <x v="1"/>
    <n v="6.0960000000000001"/>
    <m/>
    <s v="Universidad de Salamanca"/>
    <n v="8"/>
    <s v="Cambio de universidad y/o estudios"/>
    <n v="1"/>
    <s v="81"/>
    <s v="Cambio de universidad por reconocimiento de 30 ECTS"/>
    <m/>
    <x v="1"/>
    <m/>
    <m/>
    <s v="SÍ"/>
    <s v="con reconocimientos"/>
  </r>
  <r>
    <s v="JUN 2018-19"/>
    <x v="15"/>
    <n v="16637087"/>
    <s v="16637087703G"/>
    <x v="0"/>
    <s v="BERRUECO DIEZ, IMANOL"/>
    <x v="2"/>
    <n v="7.3"/>
    <m/>
    <s v="Universidad del País Vasco/Euskal Herriko Unibersitatea"/>
    <n v="1"/>
    <s v="Pruebas de Acceso desde bachillerato o equivalente"/>
    <n v="9"/>
    <s v="19"/>
    <s v="Evaluación de Bachillerato para Acceso a la Universidad (EBAU) - LOMCE"/>
    <s v="SÍ"/>
    <x v="0"/>
    <m/>
    <m/>
    <s v="NO"/>
    <m/>
  </r>
  <r>
    <s v="JUN 2018-19"/>
    <x v="15"/>
    <n v="70593289"/>
    <s v="70593289703G"/>
    <x v="0"/>
    <s v="DELGADO CASADO, JOSÉ ÁNGEL"/>
    <x v="2"/>
    <n v="6.36"/>
    <m/>
    <m/>
    <n v="11"/>
    <s v="Formación Profesional"/>
    <n v="5"/>
    <s v="115"/>
    <s v="Ciclo Formativo de Grado Superior"/>
    <m/>
    <x v="0"/>
    <m/>
    <m/>
    <s v="SÍ"/>
    <s v="con reconocimientos"/>
  </r>
  <r>
    <s v="JUN 2018-19"/>
    <x v="15"/>
    <n v="16628168"/>
    <s v="16628168703G"/>
    <x v="0"/>
    <s v="MARTÍNEZ MARTÍNEZ, MIGUEL GREGORIO"/>
    <x v="3"/>
    <n v="5.7329999999999997"/>
    <m/>
    <s v="Universidad de La Rioja"/>
    <n v="1"/>
    <s v="Pruebas de Acceso desde bachillerato o equivalente"/>
    <n v="9"/>
    <s v="19"/>
    <s v="Evaluación de Bachillerato para Acceso a la Universidad (EBAU) - LOMCE"/>
    <m/>
    <x v="2"/>
    <m/>
    <m/>
    <s v="NO"/>
    <m/>
  </r>
  <r>
    <s v="JLO 2018-19"/>
    <x v="15"/>
    <n v="18452822"/>
    <s v="18452822703G"/>
    <x v="0"/>
    <s v="LECHA DE LA FUENTE, ANA"/>
    <x v="3"/>
    <n v="6.9720000000000004"/>
    <m/>
    <s v="Universidad de Zaragoza"/>
    <n v="1"/>
    <s v="Pruebas de Acceso desde bachillerato o equivalente"/>
    <n v="9"/>
    <s v="19"/>
    <s v="Evaluación de Bachillerato para Acceso a la Universidad (EBAU) - LOMCE"/>
    <s v="SÍ"/>
    <x v="0"/>
    <s v="802G"/>
    <m/>
    <s v="SÍ"/>
    <s v="otro grado"/>
  </r>
  <r>
    <s v="JUN 2018-19"/>
    <x v="15"/>
    <n v="71351672"/>
    <s v="71351672703G"/>
    <x v="0"/>
    <s v="FERNÁNDEZ MANERO, MARCOS"/>
    <x v="3"/>
    <n v="6.4509999999999996"/>
    <m/>
    <s v="Universidad de La Rioja"/>
    <n v="1"/>
    <s v="Pruebas de Acceso desde bachillerato o equivalente"/>
    <n v="9"/>
    <s v="19"/>
    <s v="Evaluación de Bachillerato para Acceso a la Universidad (EBAU) - LOMCE"/>
    <m/>
    <x v="0"/>
    <m/>
    <m/>
    <s v="NO"/>
    <m/>
  </r>
  <r>
    <s v="JUN 2018-19"/>
    <x v="15"/>
    <n v="16632226"/>
    <s v="16632226703G"/>
    <x v="0"/>
    <s v="VERDÚ DE LA TORRE, FRANCISCO MANUEL"/>
    <x v="3"/>
    <n v="7.4749999999999996"/>
    <m/>
    <s v="Universidad de La Rioja"/>
    <n v="8"/>
    <s v="Cambio de universidad y/o estudios"/>
    <n v="2"/>
    <s v="82"/>
    <s v="Cambio de estudios por reconocimiento de 30 ECTS"/>
    <m/>
    <x v="1"/>
    <s v="702G"/>
    <s v="702G"/>
    <s v="SÍ"/>
    <s v="otro grado"/>
  </r>
  <r>
    <s v="JUN 2018-19"/>
    <x v="16"/>
    <n v="18078119"/>
    <s v="18078119701G"/>
    <x v="0"/>
    <s v="VIGUERA HERNANI, PEDRO"/>
    <x v="0"/>
    <n v="5.8390000000000004"/>
    <m/>
    <s v="Universidad de La Rioja"/>
    <n v="1"/>
    <s v="Pruebas de Acceso desde bachillerato o equivalente"/>
    <n v="8"/>
    <s v="18"/>
    <s v="Pruebas de acceso a la Universidad (PAU)- LOE"/>
    <m/>
    <x v="0"/>
    <m/>
    <m/>
    <s v="NO"/>
    <m/>
  </r>
  <r>
    <s v="JUN 2018-19"/>
    <x v="16"/>
    <n v="13172331"/>
    <s v="13172331701G"/>
    <x v="0"/>
    <s v="ELVIRA REY, MARTA"/>
    <x v="0"/>
    <n v="6.9009999999999998"/>
    <m/>
    <s v="UNIVERSIDAD DE BURGOS"/>
    <n v="1"/>
    <s v="Pruebas de Acceso desde bachillerato o equivalente"/>
    <n v="8"/>
    <s v="18"/>
    <s v="Pruebas de acceso a la Universidad (PAU)- LOE"/>
    <m/>
    <x v="0"/>
    <m/>
    <m/>
    <s v="NO"/>
    <m/>
  </r>
  <r>
    <s v="JUN 2018-19"/>
    <x v="16"/>
    <n v="18085547"/>
    <s v="18085547701G"/>
    <x v="0"/>
    <s v="AROOJ QADIR, SANNA"/>
    <x v="1"/>
    <n v="8.0939999999999994"/>
    <m/>
    <s v="Universidad de La Rioja"/>
    <n v="1"/>
    <s v="Pruebas de Acceso desde bachillerato o equivalente"/>
    <n v="8"/>
    <s v="18"/>
    <s v="Pruebas de acceso a la Universidad (PAU)- LOE"/>
    <m/>
    <x v="0"/>
    <m/>
    <m/>
    <s v="NO"/>
    <m/>
  </r>
  <r>
    <s v="JUN 2018-19"/>
    <x v="16"/>
    <n v="73141179"/>
    <s v="73141179701G"/>
    <x v="0"/>
    <s v="CEBELLAN MARTINEZ, SANTIAGO"/>
    <x v="1"/>
    <n v="7.7789999999999999"/>
    <m/>
    <s v="Universidad Pública de Navarra"/>
    <n v="1"/>
    <s v="Pruebas de Acceso desde bachillerato o equivalente"/>
    <n v="8"/>
    <s v="18"/>
    <s v="Pruebas de acceso a la Universidad (PAU)- LOE"/>
    <m/>
    <x v="0"/>
    <m/>
    <m/>
    <s v="NO"/>
    <m/>
  </r>
  <r>
    <s v="JUN 2018-19"/>
    <x v="16"/>
    <n v="16635794"/>
    <s v="16635794701G"/>
    <x v="0"/>
    <s v="CARBONELL URTUBIA, CARLOS"/>
    <x v="1"/>
    <n v="9.09"/>
    <m/>
    <s v="Universidad de La Rioja"/>
    <n v="1"/>
    <s v="Pruebas de Acceso desde bachillerato o equivalente"/>
    <n v="8"/>
    <s v="18"/>
    <s v="Pruebas de acceso a la Universidad (PAU)- LOE"/>
    <m/>
    <x v="0"/>
    <m/>
    <m/>
    <s v="NO"/>
    <m/>
  </r>
  <r>
    <s v="JUN 2018-19"/>
    <x v="16"/>
    <n v="18082888"/>
    <s v="18082888701G"/>
    <x v="0"/>
    <s v="FERNÁNDEZ ESTÉBANEZ, JOSÉ MARÍA"/>
    <x v="1"/>
    <n v="8.8059999999999992"/>
    <m/>
    <s v="Universidad de La Rioja"/>
    <n v="1"/>
    <s v="Pruebas de Acceso desde bachillerato o equivalente"/>
    <n v="8"/>
    <s v="18"/>
    <s v="Pruebas de acceso a la Universidad (PAU)- LOE"/>
    <m/>
    <x v="0"/>
    <m/>
    <m/>
    <s v="NO"/>
    <m/>
  </r>
  <r>
    <s v="JUN 2018-19"/>
    <x v="16"/>
    <n v="16638873"/>
    <s v="16638873701G"/>
    <x v="0"/>
    <s v="RUIZ RUIZ, ALEJANDRO"/>
    <x v="2"/>
    <n v="9.0090000000000003"/>
    <m/>
    <s v="Universidad de La Rioja"/>
    <n v="1"/>
    <s v="Pruebas de Acceso desde bachillerato o equivalente"/>
    <n v="9"/>
    <s v="19"/>
    <s v="Evaluación de Bachillerato para Acceso a la Universidad (EBAU) - LOMCE"/>
    <s v="SÍ"/>
    <x v="0"/>
    <m/>
    <m/>
    <s v="NO"/>
    <m/>
  </r>
  <r>
    <s v="JUN 2018-19"/>
    <x v="16"/>
    <n v="18074033"/>
    <s v="18074033701G"/>
    <x v="0"/>
    <s v="RÁNDEZ IBÁÑEZ, JAVIER"/>
    <x v="2"/>
    <n v="8.66"/>
    <m/>
    <s v="Universidad de La Rioja"/>
    <n v="1"/>
    <s v="Pruebas de Acceso desde bachillerato o equivalente"/>
    <n v="9"/>
    <s v="19"/>
    <s v="Evaluación de Bachillerato para Acceso a la Universidad (EBAU) - LOMCE"/>
    <s v="SÍ"/>
    <x v="0"/>
    <m/>
    <m/>
    <s v="NO"/>
    <m/>
  </r>
  <r>
    <s v="JUN 2018-19"/>
    <x v="16"/>
    <n v="18187537"/>
    <s v="18187537701G"/>
    <x v="0"/>
    <s v="ESPADA CALVO, ENRIQUE"/>
    <x v="2"/>
    <n v="8.4139999999999997"/>
    <m/>
    <s v="Universidad de La Rioja"/>
    <n v="1"/>
    <s v="Pruebas de Acceso desde bachillerato o equivalente"/>
    <n v="9"/>
    <s v="19"/>
    <s v="Evaluación de Bachillerato para Acceso a la Universidad (EBAU) - LOMCE"/>
    <s v="SÍ"/>
    <x v="0"/>
    <m/>
    <m/>
    <s v="NO"/>
    <m/>
  </r>
  <r>
    <s v="JUN 2018-19"/>
    <x v="16"/>
    <n v="73449452"/>
    <s v="73449452701G"/>
    <x v="0"/>
    <s v="JIMENEZ LIRAS, XABIER"/>
    <x v="2"/>
    <n v="6.2110000000000003"/>
    <m/>
    <s v="Universidad Pública de Navarra"/>
    <n v="8"/>
    <s v="Cambio de universidad y/o estudios"/>
    <n v="1"/>
    <s v="81"/>
    <s v="Cambio de universidad por reconocimiento de 30 ECTS"/>
    <m/>
    <x v="1"/>
    <m/>
    <m/>
    <s v="SÍ"/>
    <s v="con reconocimientos"/>
  </r>
  <r>
    <s v="JUN 2018-19"/>
    <x v="16"/>
    <n v="16627419"/>
    <s v="16627419701G"/>
    <x v="0"/>
    <s v="DEL AMO ORTEGA, ÍÑIGO"/>
    <x v="2"/>
    <n v="7.7590000000000003"/>
    <m/>
    <s v="Universidad de La Rioja"/>
    <n v="1"/>
    <s v="Pruebas de Acceso desde bachillerato o equivalente"/>
    <n v="9"/>
    <s v="19"/>
    <s v="Evaluación de Bachillerato para Acceso a la Universidad (EBAU) - LOMCE"/>
    <s v="SÍ"/>
    <x v="0"/>
    <m/>
    <m/>
    <s v="NO"/>
    <m/>
  </r>
  <r>
    <s v="JUN 2018-19"/>
    <x v="16"/>
    <n v="16635595"/>
    <s v="16635595701G"/>
    <x v="0"/>
    <s v="MARTÍNEZ CORDÓN, RAÚL"/>
    <x v="2"/>
    <n v="7.3840000000000003"/>
    <m/>
    <s v="Universidad de La Rioja"/>
    <n v="1"/>
    <s v="Pruebas de Acceso desde bachillerato o equivalente"/>
    <n v="9"/>
    <s v="19"/>
    <s v="Evaluación de Bachillerato para Acceso a la Universidad (EBAU) - LOMCE"/>
    <s v="SÍ"/>
    <x v="0"/>
    <m/>
    <m/>
    <s v="NO"/>
    <m/>
  </r>
  <r>
    <s v="JUN 2018-19"/>
    <x v="16"/>
    <n v="18080375"/>
    <s v="18080375701G"/>
    <x v="0"/>
    <s v="BORDEL VOZMEDIANO, SILVIA"/>
    <x v="3"/>
    <n v="9.0730000000000004"/>
    <m/>
    <s v="Universidad de La Rioja"/>
    <n v="1"/>
    <s v="Pruebas de Acceso desde bachillerato o equivalente"/>
    <n v="9"/>
    <s v="19"/>
    <s v="Evaluación de Bachillerato para Acceso a la Universidad (EBAU) - LOMCE"/>
    <m/>
    <x v="0"/>
    <m/>
    <m/>
    <s v="NO"/>
    <m/>
  </r>
  <r>
    <s v="JUN 2018-19"/>
    <x v="16"/>
    <n v="71351697"/>
    <s v="71351697701G"/>
    <x v="0"/>
    <s v="MATEO SALAZAR, JOEL"/>
    <x v="3"/>
    <n v="8.6869999999999994"/>
    <m/>
    <s v="Universidad de La Rioja"/>
    <n v="1"/>
    <s v="Pruebas de Acceso desde bachillerato o equivalente"/>
    <n v="9"/>
    <s v="19"/>
    <s v="Evaluación de Bachillerato para Acceso a la Universidad (EBAU) - LOMCE"/>
    <m/>
    <x v="0"/>
    <m/>
    <m/>
    <s v="NO"/>
    <m/>
  </r>
  <r>
    <s v="JUN 2018-19"/>
    <x v="16"/>
    <n v="17499063"/>
    <s v="17499063701G"/>
    <x v="0"/>
    <s v="ABAD DOMÍNGUEZ, BEATRIZ"/>
    <x v="3"/>
    <n v="8.3710000000000004"/>
    <m/>
    <s v="Universidad de La Rioja"/>
    <n v="1"/>
    <s v="Pruebas de Acceso desde bachillerato o equivalente"/>
    <n v="9"/>
    <s v="19"/>
    <s v="Evaluación de Bachillerato para Acceso a la Universidad (EBAU) - LOMCE"/>
    <m/>
    <x v="0"/>
    <m/>
    <m/>
    <s v="NO"/>
    <m/>
  </r>
  <r>
    <s v="JUN 2018-19"/>
    <x v="16"/>
    <n v="17498119"/>
    <s v="17498119701G"/>
    <x v="0"/>
    <s v="ÁLVAREZ APARICIO, VÍCTOR"/>
    <x v="3"/>
    <n v="9.1820000000000004"/>
    <m/>
    <s v="Universidad de La Rioja"/>
    <n v="1"/>
    <s v="Pruebas de Acceso desde bachillerato o equivalente"/>
    <n v="9"/>
    <s v="19"/>
    <s v="Evaluación de Bachillerato para Acceso a la Universidad (EBAU) - LOMCE"/>
    <m/>
    <x v="0"/>
    <m/>
    <m/>
    <s v="NO"/>
    <m/>
  </r>
  <r>
    <s v="JUN 2018-19"/>
    <x v="16"/>
    <n v="17498850"/>
    <s v="17498850701G"/>
    <x v="0"/>
    <s v="SÁEZ MARÍN, LAURA"/>
    <x v="3"/>
    <n v="7.76"/>
    <m/>
    <s v="Universidad de La Rioja"/>
    <n v="1"/>
    <s v="Pruebas de Acceso desde bachillerato o equivalente"/>
    <n v="9"/>
    <s v="19"/>
    <s v="Evaluación de Bachillerato para Acceso a la Universidad (EBAU) - LOMCE"/>
    <m/>
    <x v="0"/>
    <m/>
    <m/>
    <s v="NO"/>
    <m/>
  </r>
  <r>
    <s v="JUN 2018-19"/>
    <x v="16"/>
    <n v="17497908"/>
    <s v="17497908701G"/>
    <x v="0"/>
    <s v="PECIÑA MARQUETA, MATEO"/>
    <x v="3"/>
    <n v="7.6779999999999999"/>
    <m/>
    <s v="Universidad de La Rioja"/>
    <n v="1"/>
    <s v="Pruebas de Acceso desde bachillerato o equivalente"/>
    <n v="9"/>
    <s v="19"/>
    <s v="Evaluación de Bachillerato para Acceso a la Universidad (EBAU) - LOMCE"/>
    <m/>
    <x v="0"/>
    <m/>
    <m/>
    <s v="NO"/>
    <m/>
  </r>
  <r>
    <s v="JUN 2018-19"/>
    <x v="17"/>
    <n v="16641441"/>
    <s v="16641441801G"/>
    <x v="0"/>
    <s v="JIMENO MERINO, HÉCTOR"/>
    <x v="6"/>
    <n v="7.9260000000000002"/>
    <m/>
    <s v="Universidad de La Rioja"/>
    <n v="1"/>
    <s v="Pruebas de Acceso desde bachillerato o equivalente"/>
    <n v="8"/>
    <s v="18"/>
    <s v="Pruebas de acceso a la Universidad (PAU)- LOE"/>
    <m/>
    <x v="1"/>
    <m/>
    <m/>
    <s v="NO"/>
    <m/>
  </r>
  <r>
    <s v="JUN 2018-19"/>
    <x v="17"/>
    <n v="18078385"/>
    <s v="18078385801G"/>
    <x v="0"/>
    <s v="CASTILLO RÍO, MIGUEL"/>
    <x v="5"/>
    <n v="7.359"/>
    <m/>
    <s v="Universidad de La Rioja"/>
    <n v="1"/>
    <s v="Pruebas de Acceso desde bachillerato o equivalente"/>
    <n v="8"/>
    <s v="18"/>
    <s v="Pruebas de acceso a la Universidad (PAU)- LOE"/>
    <m/>
    <x v="0"/>
    <m/>
    <m/>
    <s v="NO"/>
    <m/>
  </r>
  <r>
    <s v="JUN 2018-19"/>
    <x v="17"/>
    <n v="16629099"/>
    <s v="16629099801G"/>
    <x v="0"/>
    <s v="GUTIÉRREZ MUÑOZ, HÉCTOR"/>
    <x v="5"/>
    <n v="8.702"/>
    <m/>
    <s v="Universidad de La Rioja"/>
    <n v="9"/>
    <s v="ACCESO A TERCER CICL0"/>
    <n v="3"/>
    <s v="93"/>
    <s v="INGENIERO SUPERIOR"/>
    <m/>
    <x v="1"/>
    <m/>
    <m/>
    <s v="SÍ"/>
    <s v="con reconocimientos"/>
  </r>
  <r>
    <s v="JUN 2018-19"/>
    <x v="17"/>
    <n v="16625355"/>
    <s v="16625355801G"/>
    <x v="1"/>
    <s v="PLAZA ROJO, CRISTINA"/>
    <x v="5"/>
    <n v="6.2539999999999996"/>
    <m/>
    <s v="Universidad de La Rioja"/>
    <n v="9"/>
    <s v="ACCESO A TERCER CICL0"/>
    <n v="3"/>
    <s v="93"/>
    <s v="INGENIERO SUPERIOR"/>
    <m/>
    <x v="1"/>
    <m/>
    <m/>
    <s v="SÍ"/>
    <s v="con reconocimientos"/>
  </r>
  <r>
    <s v="JLO 2018-19"/>
    <x v="17"/>
    <n v="16628417"/>
    <s v="16628417801G"/>
    <x v="0"/>
    <s v="AGUDO POSTIGO, CARLOS"/>
    <x v="5"/>
    <n v="6.36"/>
    <m/>
    <s v="Universidad de La Rioja"/>
    <n v="1"/>
    <s v="Pruebas de Acceso desde bachillerato o equivalente"/>
    <n v="8"/>
    <s v="18"/>
    <s v="Pruebas de acceso a la Universidad (PAU)- LOE"/>
    <m/>
    <x v="0"/>
    <m/>
    <m/>
    <s v="NO"/>
    <m/>
  </r>
  <r>
    <s v="JUN 2018-19"/>
    <x v="17"/>
    <n v="18074445"/>
    <s v="18074445801G"/>
    <x v="0"/>
    <s v="RUIZ-OLALLA MOURE, ALEJANDRO"/>
    <x v="0"/>
    <n v="5.0199999999999996"/>
    <m/>
    <s v="Universidad de La Rioja"/>
    <n v="1"/>
    <s v="Pruebas de Acceso desde bachillerato o equivalente"/>
    <n v="8"/>
    <s v="18"/>
    <s v="Pruebas de acceso a la Universidad (PAU)- LOE"/>
    <m/>
    <x v="0"/>
    <m/>
    <m/>
    <s v="NO"/>
    <m/>
  </r>
  <r>
    <s v="JUN 2018-19"/>
    <x v="17"/>
    <n v="17498870"/>
    <s v="17498870801G"/>
    <x v="0"/>
    <s v="MARTÍNEZ MARTÍNEZ, ALEJANDRO"/>
    <x v="0"/>
    <n v="8.4830000000000005"/>
    <m/>
    <s v="Universidad de La Rioja"/>
    <n v="1"/>
    <s v="Pruebas de Acceso desde bachillerato o equivalente"/>
    <n v="8"/>
    <s v="18"/>
    <s v="Pruebas de acceso a la Universidad (PAU)- LOE"/>
    <m/>
    <x v="0"/>
    <m/>
    <m/>
    <s v="NO"/>
    <m/>
  </r>
  <r>
    <s v="JUN 2018-19"/>
    <x v="17"/>
    <s v="Y0886185"/>
    <s v="Y0886185801G"/>
    <x v="0"/>
    <s v="BANITA BANITA, ALIN EMANUEL"/>
    <x v="0"/>
    <n v="5.3860000000000001"/>
    <m/>
    <s v="Universidad de La Rioja"/>
    <n v="1"/>
    <s v="Pruebas de Acceso desde bachillerato o equivalente"/>
    <n v="8"/>
    <s v="18"/>
    <s v="Pruebas de acceso a la Universidad (PAU)- LOE"/>
    <m/>
    <x v="0"/>
    <m/>
    <m/>
    <s v="NO"/>
    <m/>
  </r>
  <r>
    <s v="JUN 2018-19"/>
    <x v="17"/>
    <n v="18074144"/>
    <s v="18074144801G"/>
    <x v="0"/>
    <s v="RUBIO LOSCERTALES, ANTONIO"/>
    <x v="0"/>
    <n v="8.6509999999999998"/>
    <m/>
    <s v="Universidad de La Rioja"/>
    <n v="1"/>
    <s v="Pruebas de Acceso desde bachillerato o equivalente"/>
    <n v="8"/>
    <s v="18"/>
    <s v="Pruebas de acceso a la Universidad (PAU)- LOE"/>
    <m/>
    <x v="1"/>
    <m/>
    <m/>
    <s v="SÍ"/>
    <s v="con reconocimientos"/>
  </r>
  <r>
    <s v="JLO 2018-19"/>
    <x v="17"/>
    <n v="21045859"/>
    <s v="21045859801G"/>
    <x v="0"/>
    <s v="BARCELONA MUÑOZ, ALBERTO"/>
    <x v="0"/>
    <n v="5.5960000000000001"/>
    <m/>
    <s v="Universidad de La Rioja"/>
    <n v="1"/>
    <s v="Pruebas de Acceso desde bachillerato o equivalente"/>
    <n v="8"/>
    <s v="18"/>
    <s v="Pruebas de acceso a la Universidad (PAU)- LOE"/>
    <m/>
    <x v="0"/>
    <m/>
    <m/>
    <s v="NO"/>
    <m/>
  </r>
  <r>
    <s v="JLO 2018-19"/>
    <x v="17"/>
    <n v="17499116"/>
    <s v="17499116801G"/>
    <x v="0"/>
    <s v="MADORRÁN LÓPEZ, DAVID"/>
    <x v="0"/>
    <n v="6.1340000000000003"/>
    <m/>
    <s v="Universidad de La Rioja"/>
    <n v="1"/>
    <s v="Pruebas de Acceso desde bachillerato o equivalente"/>
    <n v="8"/>
    <s v="18"/>
    <s v="Pruebas de acceso a la Universidad (PAU)- LOE"/>
    <m/>
    <x v="0"/>
    <m/>
    <m/>
    <s v="NO"/>
    <m/>
  </r>
  <r>
    <s v="JUN 2018-19"/>
    <x v="17"/>
    <n v="16637712"/>
    <s v="16637712801G"/>
    <x v="0"/>
    <s v="GARCÍA HIDALGO, JOSÉ"/>
    <x v="1"/>
    <n v="8.1120000000000001"/>
    <m/>
    <s v="Universidad de La Rioja"/>
    <n v="1"/>
    <s v="Pruebas de Acceso desde bachillerato o equivalente"/>
    <n v="8"/>
    <s v="18"/>
    <s v="Pruebas de acceso a la Universidad (PAU)- LOE"/>
    <m/>
    <x v="0"/>
    <m/>
    <m/>
    <s v="NO"/>
    <m/>
  </r>
  <r>
    <s v="JUN 2018-19"/>
    <x v="17"/>
    <n v="18083153"/>
    <s v="18083153801G"/>
    <x v="0"/>
    <s v="MENDOZA GARCÍA, PABLO"/>
    <x v="1"/>
    <n v="7.2910000000000004"/>
    <m/>
    <s v="Universidad de La Rioja"/>
    <n v="1"/>
    <s v="Pruebas de Acceso desde bachillerato o equivalente"/>
    <n v="8"/>
    <s v="18"/>
    <s v="Pruebas de acceso a la Universidad (PAU)- LOE"/>
    <m/>
    <x v="0"/>
    <m/>
    <m/>
    <s v="NO"/>
    <m/>
  </r>
  <r>
    <s v="JUN 2018-19"/>
    <x v="17"/>
    <n v="16635853"/>
    <s v="16635853801G"/>
    <x v="0"/>
    <s v="MARTÍNEZ TORCELLY, CARLOS"/>
    <x v="1"/>
    <n v="7.2489999999999997"/>
    <m/>
    <s v="Universidad de La Rioja"/>
    <n v="1"/>
    <s v="Pruebas de Acceso desde bachillerato o equivalente"/>
    <n v="8"/>
    <s v="18"/>
    <s v="Pruebas de acceso a la Universidad (PAU)- LOE"/>
    <m/>
    <x v="0"/>
    <m/>
    <m/>
    <s v="NO"/>
    <m/>
  </r>
  <r>
    <s v="JUN 2018-19"/>
    <x v="17"/>
    <n v="16627445"/>
    <s v="16627445801G"/>
    <x v="0"/>
    <s v="MORENO PASTOR, MIGUEL"/>
    <x v="1"/>
    <n v="6.3170000000000002"/>
    <m/>
    <s v="Universidad de La Rioja"/>
    <n v="1"/>
    <s v="Pruebas de Acceso desde bachillerato o equivalente"/>
    <n v="8"/>
    <s v="18"/>
    <s v="Pruebas de acceso a la Universidad (PAU)- LOE"/>
    <m/>
    <x v="0"/>
    <m/>
    <m/>
    <s v="NO"/>
    <m/>
  </r>
  <r>
    <s v="JUN 2018-19"/>
    <x v="17"/>
    <n v="17499120"/>
    <s v="17499120801G"/>
    <x v="0"/>
    <s v="BAYO CANO, MIRIAM"/>
    <x v="1"/>
    <n v="5.8179999999999996"/>
    <m/>
    <s v="Universidad de La Rioja"/>
    <n v="1"/>
    <s v="Pruebas de Acceso desde bachillerato o equivalente"/>
    <n v="8"/>
    <s v="18"/>
    <s v="Pruebas de acceso a la Universidad (PAU)- LOE"/>
    <m/>
    <x v="0"/>
    <m/>
    <m/>
    <s v="NO"/>
    <m/>
  </r>
  <r>
    <s v="JUN 2018-19"/>
    <x v="17"/>
    <n v="72892421"/>
    <s v="72892421801G"/>
    <x v="0"/>
    <s v="VALORIA MUÑOZ, JAVIER"/>
    <x v="1"/>
    <n v="6.1769999999999996"/>
    <m/>
    <s v="Universidad de Valladolid"/>
    <n v="1"/>
    <s v="Pruebas de Acceso desde bachillerato o equivalente"/>
    <n v="8"/>
    <s v="18"/>
    <s v="Pruebas de acceso a la Universidad (PAU)- LOE"/>
    <m/>
    <x v="0"/>
    <m/>
    <m/>
    <s v="NO"/>
    <m/>
  </r>
  <r>
    <s v="JLO 2018-19"/>
    <x v="17"/>
    <n v="17499275"/>
    <s v="17499275801G"/>
    <x v="0"/>
    <s v="URBIOLA NAVARRO, MANUEL"/>
    <x v="1"/>
    <n v="5.5709999999999997"/>
    <m/>
    <s v="Universidad de La Rioja"/>
    <n v="1"/>
    <s v="Pruebas de Acceso desde bachillerato o equivalente"/>
    <n v="8"/>
    <s v="18"/>
    <s v="Pruebas de acceso a la Universidad (PAU)- LOE"/>
    <m/>
    <x v="0"/>
    <m/>
    <m/>
    <s v="NO"/>
    <m/>
  </r>
  <r>
    <s v="JUN 2018-19"/>
    <x v="17"/>
    <n v="16637051"/>
    <s v="16637051801G"/>
    <x v="0"/>
    <s v="TRIANO FERNÁNDEZ, MARIO"/>
    <x v="2"/>
    <n v="7.8140000000000001"/>
    <m/>
    <s v="Universidad de La Rioja"/>
    <n v="1"/>
    <s v="Pruebas de Acceso desde bachillerato o equivalente"/>
    <n v="9"/>
    <s v="19"/>
    <s v="Evaluación de Bachillerato para Acceso a la Universidad (EBAU) - LOMCE"/>
    <s v="SÍ"/>
    <x v="0"/>
    <m/>
    <m/>
    <s v="NO"/>
    <m/>
  </r>
  <r>
    <s v="JUN 2018-19"/>
    <x v="17"/>
    <n v="72900925"/>
    <s v="72900925801G"/>
    <x v="0"/>
    <s v="GRANADOS RUIZ, HÉCTOR"/>
    <x v="2"/>
    <n v="6.1829999999999998"/>
    <m/>
    <s v="Universidad de Valladolid"/>
    <n v="1"/>
    <s v="Pruebas de Acceso desde bachillerato o equivalente"/>
    <n v="9"/>
    <s v="19"/>
    <s v="Evaluación de Bachillerato para Acceso a la Universidad (EBAU) - LOMCE"/>
    <s v="SÍ"/>
    <x v="0"/>
    <m/>
    <m/>
    <s v="NO"/>
    <m/>
  </r>
  <r>
    <s v="JUN 2018-19"/>
    <x v="17"/>
    <n v="18080722"/>
    <s v="18080722801G"/>
    <x v="0"/>
    <s v="ALONSO ANGULO, MIGUEL"/>
    <x v="2"/>
    <n v="7.4580000000000002"/>
    <m/>
    <s v="Universidad de La Rioja"/>
    <n v="9"/>
    <s v="ACCESO A TERCER CICL0"/>
    <n v="3"/>
    <s v="93"/>
    <s v="INGENIERO SUPERIOR"/>
    <m/>
    <x v="1"/>
    <m/>
    <s v="701G"/>
    <s v="SÍ"/>
    <s v="otro grado"/>
  </r>
  <r>
    <s v="JUN 2018-19"/>
    <x v="17"/>
    <n v="71348514"/>
    <s v="71348514801G"/>
    <x v="0"/>
    <s v="REIGADAS TORIBIO, HECTOR"/>
    <x v="2"/>
    <n v="6.5"/>
    <m/>
    <m/>
    <n v="11"/>
    <s v="Formación Profesional"/>
    <n v="5"/>
    <s v="115"/>
    <s v="Ciclo Formativo de Grado Superior"/>
    <m/>
    <x v="0"/>
    <m/>
    <m/>
    <s v="NO"/>
    <m/>
  </r>
  <r>
    <s v="JUN 2018-19"/>
    <x v="17"/>
    <n v="44646714"/>
    <s v="44646714801G"/>
    <x v="0"/>
    <s v="GARRAZA CAMPO, CARLOS"/>
    <x v="2"/>
    <n v="6.5"/>
    <m/>
    <m/>
    <n v="11"/>
    <s v="Formación Profesional"/>
    <n v="5"/>
    <s v="115"/>
    <s v="Ciclo Formativo de Grado Superior"/>
    <m/>
    <x v="0"/>
    <m/>
    <m/>
    <s v="SÍ"/>
    <s v="con reconocimientos"/>
  </r>
  <r>
    <s v="JUN 2018-19"/>
    <x v="17"/>
    <n v="18075077"/>
    <s v="18075077801G"/>
    <x v="0"/>
    <s v="MARCO PÉREZ, IGNACIO"/>
    <x v="2"/>
    <n v="8.2270000000000003"/>
    <m/>
    <s v="Universidad de La Rioja"/>
    <n v="9"/>
    <s v="ACCESO A TERCER CICL0"/>
    <n v="3"/>
    <s v="93"/>
    <s v="INGENIERO SUPERIOR"/>
    <m/>
    <x v="1"/>
    <s v="701G"/>
    <s v="701G"/>
    <s v="SÍ"/>
    <s v="otro grado"/>
  </r>
  <r>
    <s v="JUN 2018-19"/>
    <x v="17"/>
    <n v="16631802"/>
    <s v="16631802801G"/>
    <x v="0"/>
    <s v="OLAVARRIETA SÁEZ, FRANCISCO JAVIER"/>
    <x v="3"/>
    <n v="7.6349999999999998"/>
    <m/>
    <s v="Universidad de La Rioja"/>
    <n v="1"/>
    <s v="Pruebas de Acceso desde bachillerato o equivalente"/>
    <n v="9"/>
    <s v="19"/>
    <s v="Evaluación de Bachillerato para Acceso a la Universidad (EBAU) - LOMCE"/>
    <m/>
    <x v="0"/>
    <m/>
    <m/>
    <s v="NO"/>
    <m/>
  </r>
  <r>
    <s v="JUN 2018-19"/>
    <x v="17"/>
    <n v="18087260"/>
    <s v="18087260801G"/>
    <x v="0"/>
    <s v="SUTIL MORAL, TAMARA"/>
    <x v="3"/>
    <n v="7"/>
    <m/>
    <s v="Universidad de La Rioja"/>
    <n v="8"/>
    <s v="Cambio de universidad y/o estudios"/>
    <n v="1"/>
    <s v="81"/>
    <s v="Cambio de universidad por reconocimiento de 30 ECTS"/>
    <m/>
    <x v="1"/>
    <m/>
    <m/>
    <s v="SÍ"/>
    <s v="con reconocimientos"/>
  </r>
  <r>
    <s v="JUN 2018-19"/>
    <x v="17"/>
    <n v="16643374"/>
    <s v="16643374801G"/>
    <x v="0"/>
    <s v="ROYO EDESA, ÁNGEL"/>
    <x v="3"/>
    <n v="7.7009999999999996"/>
    <m/>
    <s v="Universidad de La Rioja"/>
    <n v="1"/>
    <s v="Pruebas de Acceso desde bachillerato o equivalente"/>
    <n v="9"/>
    <s v="19"/>
    <s v="Evaluación de Bachillerato para Acceso a la Universidad (EBAU) - LOMCE"/>
    <m/>
    <x v="0"/>
    <m/>
    <m/>
    <s v="NO"/>
    <m/>
  </r>
  <r>
    <s v="JUN 2018-19"/>
    <x v="17"/>
    <n v="18186412"/>
    <s v="18186412801G"/>
    <x v="0"/>
    <s v="BORDEI BORDEI, IURIE"/>
    <x v="3"/>
    <n v="8.6530000000000005"/>
    <m/>
    <s v="Universidad de La Rioja"/>
    <n v="1"/>
    <s v="Pruebas de Acceso desde bachillerato o equivalente"/>
    <n v="9"/>
    <s v="19"/>
    <s v="Evaluación de Bachillerato para Acceso a la Universidad (EBAU) - LOMCE"/>
    <m/>
    <x v="0"/>
    <m/>
    <m/>
    <s v="NO"/>
    <m/>
  </r>
  <r>
    <s v="JUN 2018-19"/>
    <x v="17"/>
    <n v="16632304"/>
    <s v="16632304801G"/>
    <x v="0"/>
    <s v="BAYO MILAGRO, ÁLVARO"/>
    <x v="3"/>
    <n v="7.7880000000000003"/>
    <m/>
    <s v="Universidad de La Rioja"/>
    <n v="1"/>
    <s v="Pruebas de Acceso desde bachillerato o equivalente"/>
    <n v="9"/>
    <s v="19"/>
    <s v="Evaluación de Bachillerato para Acceso a la Universidad (EBAU) - LOMCE"/>
    <m/>
    <x v="0"/>
    <m/>
    <m/>
    <s v="NO"/>
    <m/>
  </r>
  <r>
    <s v="JUN 2018-19"/>
    <x v="17"/>
    <n v="73403607"/>
    <s v="73403607801G"/>
    <x v="0"/>
    <s v="MÉNDEZ BELLÉS, UNAI"/>
    <x v="3"/>
    <n v="7.0739999999999998"/>
    <m/>
    <s v="UNIVERSIDAD JAUME I DE CASTELLÓN"/>
    <n v="1"/>
    <s v="Pruebas de Acceso desde bachillerato o equivalente"/>
    <n v="9"/>
    <s v="19"/>
    <s v="Evaluación de Bachillerato para Acceso a la Universidad (EBAU) - LOMCE"/>
    <m/>
    <x v="2"/>
    <m/>
    <m/>
    <s v="NO"/>
    <m/>
  </r>
  <r>
    <s v="JUN 2018-19"/>
    <x v="17"/>
    <n v="21046116"/>
    <s v="21046116801G"/>
    <x v="0"/>
    <s v="CASTRO LARRONDO, PABLO"/>
    <x v="3"/>
    <n v="8.0820000000000007"/>
    <m/>
    <s v="Universidad de La Rioja"/>
    <n v="1"/>
    <s v="Pruebas de Acceso desde bachillerato o equivalente"/>
    <n v="9"/>
    <s v="19"/>
    <s v="Evaluación de Bachillerato para Acceso a la Universidad (EBAU) - LOMCE"/>
    <s v="SÍ"/>
    <x v="1"/>
    <s v="206G"/>
    <m/>
    <s v="NO"/>
    <s v="otro grado"/>
  </r>
  <r>
    <s v="JUN 2018-19"/>
    <x v="17"/>
    <n v="16642672"/>
    <s v="16642672801G"/>
    <x v="0"/>
    <s v="FERNÁNDEZ GÓMEZ, JORGE"/>
    <x v="3"/>
    <n v="6.4740000000000002"/>
    <m/>
    <s v="Universidad de La Rioja"/>
    <n v="1"/>
    <s v="Pruebas de Acceso desde bachillerato o equivalente"/>
    <n v="9"/>
    <s v="19"/>
    <s v="Evaluación de Bachillerato para Acceso a la Universidad (EBAU) - LOMCE"/>
    <m/>
    <x v="0"/>
    <m/>
    <m/>
    <s v="NO"/>
    <m/>
  </r>
  <r>
    <s v="JLO 2018-19"/>
    <x v="18"/>
    <n v="16636745"/>
    <s v="16636745601G"/>
    <x v="0"/>
    <s v="NAVARRO ECHEVERRÍA, ELIZABETH"/>
    <x v="6"/>
    <n v="7.0449999999999999"/>
    <m/>
    <s v="Universidad de La Rioja"/>
    <n v="1"/>
    <s v="Pruebas de Acceso desde bachillerato o equivalente"/>
    <n v="8"/>
    <s v="18"/>
    <s v="Pruebas de acceso a la Universidad (PAU)- LOE"/>
    <m/>
    <x v="1"/>
    <m/>
    <m/>
    <s v="NO"/>
    <m/>
  </r>
  <r>
    <s v="JUN 2018-19"/>
    <x v="18"/>
    <n v="73139898"/>
    <s v="73139898601G"/>
    <x v="0"/>
    <s v="GALDEANO CHASCO, MARINA"/>
    <x v="1"/>
    <n v="8.51"/>
    <m/>
    <s v="Universidad Pública de Navarra"/>
    <n v="1"/>
    <s v="Pruebas de Acceso desde bachillerato o equivalente"/>
    <n v="8"/>
    <s v="18"/>
    <s v="Pruebas de acceso a la Universidad (PAU)- LOE"/>
    <m/>
    <x v="0"/>
    <m/>
    <m/>
    <s v="NO"/>
    <m/>
  </r>
  <r>
    <s v="JUN 2018-19"/>
    <x v="18"/>
    <n v="16636286"/>
    <s v="16636286601G"/>
    <x v="0"/>
    <s v="LAVILLA GARCÍA, ELENA"/>
    <x v="1"/>
    <n v="8.7010000000000005"/>
    <m/>
    <s v="Universidad de La Rioja"/>
    <n v="1"/>
    <s v="Pruebas de Acceso desde bachillerato o equivalente"/>
    <n v="8"/>
    <s v="18"/>
    <s v="Pruebas de acceso a la Universidad (PAU)- LOE"/>
    <m/>
    <x v="0"/>
    <s v="703G"/>
    <m/>
    <s v="NO"/>
    <s v="otro grado"/>
  </r>
  <r>
    <s v="JUN 2018-19"/>
    <x v="18"/>
    <n v="18087696"/>
    <s v="18087696601G"/>
    <x v="0"/>
    <s v="RUIZ AJENJO, NOELIA"/>
    <x v="2"/>
    <n v="7.5860000000000003"/>
    <m/>
    <s v="Universidad de La Rioja"/>
    <n v="1"/>
    <s v="Pruebas de Acceso desde bachillerato o equivalente"/>
    <n v="9"/>
    <s v="19"/>
    <s v="Evaluación de Bachillerato para Acceso a la Universidad (EBAU) - LOMCE"/>
    <s v="SÍ"/>
    <x v="0"/>
    <m/>
    <m/>
    <s v="NO"/>
    <m/>
  </r>
  <r>
    <s v="JUN 2018-19"/>
    <x v="18"/>
    <n v="16627107"/>
    <s v="16627107601G"/>
    <x v="0"/>
    <s v="ALCALDE MARTÍN, JOHANA"/>
    <x v="2"/>
    <n v="6.6260000000000003"/>
    <m/>
    <s v="Universidad de La Rioja"/>
    <n v="1"/>
    <s v="Pruebas de Acceso desde bachillerato o equivalente"/>
    <n v="9"/>
    <s v="19"/>
    <s v="Evaluación de Bachillerato para Acceso a la Universidad (EBAU) - LOMCE"/>
    <s v="SÍ"/>
    <x v="0"/>
    <m/>
    <m/>
    <s v="NO"/>
    <m/>
  </r>
  <r>
    <s v="JUN 2018-19"/>
    <x v="18"/>
    <n v="18082689"/>
    <s v="18082689601G"/>
    <x v="0"/>
    <s v="MARTÍN DE LAS PUEBLAS YANGUAS, LAURA"/>
    <x v="2"/>
    <n v="9.6020000000000003"/>
    <m/>
    <s v="Universidad de La Rioja"/>
    <n v="1"/>
    <s v="Pruebas de Acceso desde bachillerato o equivalente"/>
    <n v="9"/>
    <s v="19"/>
    <s v="Evaluación de Bachillerato para Acceso a la Universidad (EBAU) - LOMCE"/>
    <s v="SÍ"/>
    <x v="0"/>
    <m/>
    <m/>
    <s v="NO"/>
    <m/>
  </r>
  <r>
    <s v="JUN 2018-19"/>
    <x v="18"/>
    <n v="18075683"/>
    <s v="18075683601G"/>
    <x v="0"/>
    <s v="LALINDE ASTOLA, MARCOS"/>
    <x v="2"/>
    <n v="7.673"/>
    <m/>
    <s v="Universidad de La Rioja"/>
    <n v="1"/>
    <s v="Pruebas de Acceso desde bachillerato o equivalente"/>
    <n v="9"/>
    <s v="19"/>
    <s v="Evaluación de Bachillerato para Acceso a la Universidad (EBAU) - LOMCE"/>
    <s v="SÍ"/>
    <x v="0"/>
    <m/>
    <m/>
    <s v="NO"/>
    <m/>
  </r>
  <r>
    <s v="JUN 2018-19"/>
    <x v="18"/>
    <n v="78998716"/>
    <s v="78998716601G"/>
    <x v="0"/>
    <s v="IBARRONDO GONZALEZ, ANE"/>
    <x v="2"/>
    <n v="5.6980000000000004"/>
    <m/>
    <s v="Universidad del País Vasco/Euskal Herriko Unibersitatea"/>
    <n v="1"/>
    <s v="Pruebas de Acceso desde bachillerato o equivalente"/>
    <n v="9"/>
    <s v="19"/>
    <s v="Evaluación de Bachillerato para Acceso a la Universidad (EBAU) - LOMCE"/>
    <s v="SÍ"/>
    <x v="0"/>
    <m/>
    <m/>
    <s v="NO"/>
    <m/>
  </r>
  <r>
    <s v="JUN 2018-19"/>
    <x v="18"/>
    <n v="18082405"/>
    <s v="18082405601G"/>
    <x v="0"/>
    <s v="MARTÍN MARTÍNEZ, CLARA"/>
    <x v="3"/>
    <n v="6.8849999999999998"/>
    <m/>
    <s v="Universidad de La Rioja"/>
    <n v="1"/>
    <s v="Pruebas de Acceso desde bachillerato o equivalente"/>
    <n v="9"/>
    <s v="19"/>
    <s v="Evaluación de Bachillerato para Acceso a la Universidad (EBAU) - LOMCE"/>
    <m/>
    <x v="0"/>
    <m/>
    <m/>
    <s v="NO"/>
    <m/>
  </r>
  <r>
    <s v="JUN 2018-19"/>
    <x v="18"/>
    <n v="79047110"/>
    <s v="79047110601G"/>
    <x v="0"/>
    <s v="FERNANDEZ BERRIOZABAL, AINARA"/>
    <x v="3"/>
    <n v="8.08"/>
    <m/>
    <m/>
    <n v="11"/>
    <s v="Formación Profesional"/>
    <n v="5"/>
    <s v="115"/>
    <s v="Ciclo Formativo de Grado Superior"/>
    <m/>
    <x v="0"/>
    <m/>
    <m/>
    <s v="NO"/>
    <m/>
  </r>
  <r>
    <s v="JUN 2018-19"/>
    <x v="18"/>
    <n v="16630898"/>
    <s v="16630898601G"/>
    <x v="0"/>
    <s v="TORRES PRADO, CRISTIAN"/>
    <x v="3"/>
    <n v="6.6509999999999998"/>
    <m/>
    <s v="Universidad de La Rioja"/>
    <n v="8"/>
    <s v="Cambio de universidad y/o estudios"/>
    <n v="1"/>
    <s v="81"/>
    <s v="Cambio de universidad por reconocimiento de 30 ECTS"/>
    <m/>
    <x v="1"/>
    <m/>
    <m/>
    <s v="SÍ"/>
    <s v="con reconocimientos"/>
  </r>
  <r>
    <s v="JUN 2018-19"/>
    <x v="18"/>
    <s v="Y3459535"/>
    <s v="Y3459535601G"/>
    <x v="0"/>
    <s v="MAN , MONICA FLORINA"/>
    <x v="3"/>
    <m/>
    <m/>
    <m/>
    <n v="90"/>
    <s v="Acceso con estudios extranjeros no universitarios sin PAU"/>
    <n v="3"/>
    <s v="903"/>
    <s v="Bachillerato países UE o con acuerdo suscrito y cumplen acceso univ. origen"/>
    <m/>
    <x v="1"/>
    <s v="603G"/>
    <s v="202G"/>
    <s v="SÍ"/>
    <s v="otro grado"/>
  </r>
  <r>
    <s v="JUN 2018-19"/>
    <x v="0"/>
    <n v="16627258"/>
    <s v="16627258602G"/>
    <x v="0"/>
    <s v="MONTOYA SÁENZ, MANUEL"/>
    <x v="4"/>
    <n v="5.0990000000000002"/>
    <m/>
    <s v="Universidad de La Rioja"/>
    <n v="1"/>
    <s v="Pruebas de Acceso desde bachillerato o equivalente"/>
    <n v="8"/>
    <s v="18"/>
    <s v="Pruebas de acceso a la Universidad (PAU)- LOE"/>
    <m/>
    <x v="1"/>
    <s v="603G"/>
    <m/>
    <s v="NO"/>
    <s v="otro grado"/>
  </r>
  <r>
    <s v="JUN 2018-19"/>
    <x v="0"/>
    <n v="78760834"/>
    <s v="78760834602G"/>
    <x v="0"/>
    <s v="CARRASCO GARCÍA, CRISTINA"/>
    <x v="0"/>
    <n v="7.5350000000000001"/>
    <m/>
    <s v="Universidad Pública de Navarra"/>
    <n v="1"/>
    <s v="Pruebas de Acceso desde bachillerato o equivalente"/>
    <n v="8"/>
    <s v="18"/>
    <s v="Pruebas de acceso a la Universidad (PAU)- LOE"/>
    <m/>
    <x v="0"/>
    <m/>
    <m/>
    <s v="NO"/>
    <m/>
  </r>
  <r>
    <s v="JUN 2018-19"/>
    <x v="0"/>
    <n v="16644323"/>
    <s v="16644323602G"/>
    <x v="0"/>
    <s v="RÁBANOS TOBÍAS, SERGIO"/>
    <x v="0"/>
    <n v="6.9290000000000003"/>
    <m/>
    <s v="Universidad de La Rioja"/>
    <n v="1"/>
    <s v="Pruebas de Acceso desde bachillerato o equivalente"/>
    <n v="8"/>
    <s v="18"/>
    <s v="Pruebas de acceso a la Universidad (PAU)- LOE"/>
    <m/>
    <x v="0"/>
    <m/>
    <m/>
    <s v="NO"/>
    <m/>
  </r>
  <r>
    <s v="JUN 2018-19"/>
    <x v="0"/>
    <n v="18185354"/>
    <s v="18185354602G"/>
    <x v="0"/>
    <s v="PORTUGUEZ ROSERO, ISRAEL SEBASTIÁN"/>
    <x v="0"/>
    <n v="7.327"/>
    <m/>
    <s v="Universidad de La Rioja"/>
    <n v="1"/>
    <s v="Pruebas de Acceso desde bachillerato o equivalente"/>
    <n v="8"/>
    <s v="18"/>
    <s v="Pruebas de acceso a la Universidad (PAU)- LOE"/>
    <m/>
    <x v="0"/>
    <m/>
    <m/>
    <s v="NO"/>
    <m/>
  </r>
  <r>
    <s v="JUN 2018-19"/>
    <x v="0"/>
    <n v="16626841"/>
    <s v="16626841602G"/>
    <x v="0"/>
    <s v="CENICEROS PÉREZ, ÁLVARO"/>
    <x v="1"/>
    <n v="6.952"/>
    <m/>
    <s v="Universidad de La Rioja"/>
    <n v="1"/>
    <s v="Pruebas de Acceso desde bachillerato o equivalente"/>
    <n v="8"/>
    <s v="18"/>
    <s v="Pruebas de acceso a la Universidad (PAU)- LOE"/>
    <m/>
    <x v="0"/>
    <m/>
    <m/>
    <s v="NO"/>
    <m/>
  </r>
  <r>
    <s v="JUN 2018-19"/>
    <x v="0"/>
    <n v="18084132"/>
    <s v="18084132602G"/>
    <x v="0"/>
    <s v="GOÑI CANO, JESÚS MARÍA"/>
    <x v="1"/>
    <n v="6.09"/>
    <m/>
    <s v="Universidad de La Rioja"/>
    <n v="1"/>
    <s v="Pruebas de Acceso desde bachillerato o equivalente"/>
    <n v="8"/>
    <s v="18"/>
    <s v="Pruebas de acceso a la Universidad (PAU)- LOE"/>
    <m/>
    <x v="0"/>
    <m/>
    <m/>
    <s v="NO"/>
    <m/>
  </r>
  <r>
    <s v="JUN 2018-19"/>
    <x v="0"/>
    <n v="16631363"/>
    <s v="16631363602G"/>
    <x v="0"/>
    <s v="PELÁEZ SANTAMARÍA, ALEJANDRO"/>
    <x v="1"/>
    <n v="5.8959999999999999"/>
    <m/>
    <s v="Universidad de La Rioja"/>
    <n v="1"/>
    <s v="Pruebas de Acceso desde bachillerato o equivalente"/>
    <n v="8"/>
    <s v="18"/>
    <s v="Pruebas de acceso a la Universidad (PAU)- LOE"/>
    <m/>
    <x v="0"/>
    <m/>
    <m/>
    <s v="NO"/>
    <m/>
  </r>
  <r>
    <s v="JUN 2018-19"/>
    <x v="0"/>
    <n v="17498314"/>
    <s v="17498314602G"/>
    <x v="0"/>
    <s v="PASCUAL MARTÍN, IVÁN"/>
    <x v="2"/>
    <n v="6.3689999999999998"/>
    <m/>
    <s v="Universidad de La Rioja"/>
    <n v="1"/>
    <s v="Pruebas de Acceso desde bachillerato o equivalente"/>
    <n v="9"/>
    <s v="19"/>
    <s v="Evaluación de Bachillerato para Acceso a la Universidad (EBAU) - LOMCE"/>
    <s v="SÍ"/>
    <x v="0"/>
    <m/>
    <m/>
    <s v="NO"/>
    <m/>
  </r>
  <r>
    <s v="JUN 2018-19"/>
    <x v="0"/>
    <n v="17497328"/>
    <s v="17497328602G"/>
    <x v="0"/>
    <s v="PARRA GIRALDO, JUAN JOSÉ"/>
    <x v="2"/>
    <n v="6.4690000000000003"/>
    <m/>
    <s v="Universidad de La Rioja"/>
    <n v="1"/>
    <s v="Pruebas de Acceso desde bachillerato o equivalente"/>
    <n v="9"/>
    <s v="19"/>
    <s v="Evaluación de Bachillerato para Acceso a la Universidad (EBAU) - LOMCE"/>
    <s v="SÍ"/>
    <x v="0"/>
    <m/>
    <m/>
    <s v="NO"/>
    <m/>
  </r>
  <r>
    <s v="JUN 2018-19"/>
    <x v="0"/>
    <n v="16636170"/>
    <s v="16636170602G"/>
    <x v="0"/>
    <s v="CASTAÑO GÓMEZ, GONZALO"/>
    <x v="2"/>
    <n v="8.4909999999999997"/>
    <m/>
    <s v="Universidad de La Rioja"/>
    <n v="1"/>
    <s v="Pruebas de Acceso desde bachillerato o equivalente"/>
    <n v="9"/>
    <s v="19"/>
    <s v="Evaluación de Bachillerato para Acceso a la Universidad (EBAU) - LOMCE"/>
    <s v="SÍ"/>
    <x v="0"/>
    <m/>
    <m/>
    <s v="NO"/>
    <m/>
  </r>
  <r>
    <s v="JUN 2018-19"/>
    <x v="0"/>
    <n v="16641416"/>
    <s v="16641416602G"/>
    <x v="0"/>
    <s v="CALLEJA ESCALONA, BRUNO"/>
    <x v="2"/>
    <n v="7.1779999999999999"/>
    <m/>
    <s v="Universidad de La Rioja"/>
    <n v="1"/>
    <s v="Pruebas de Acceso desde bachillerato o equivalente"/>
    <n v="9"/>
    <s v="19"/>
    <s v="Evaluación de Bachillerato para Acceso a la Universidad (EBAU) - LOMCE"/>
    <s v="SÍ"/>
    <x v="0"/>
    <m/>
    <m/>
    <s v="NO"/>
    <m/>
  </r>
  <r>
    <s v="JUN 2018-19"/>
    <x v="0"/>
    <n v="21046879"/>
    <s v="21046879602G"/>
    <x v="0"/>
    <s v="MARTÍNEZ SAINZ, RUBÉN"/>
    <x v="3"/>
    <n v="7.4180000000000001"/>
    <m/>
    <s v="Universidad de La Rioja"/>
    <n v="1"/>
    <s v="Pruebas de Acceso desde bachillerato o equivalente"/>
    <n v="9"/>
    <s v="19"/>
    <s v="Evaluación de Bachillerato para Acceso a la Universidad (EBAU) - LOMCE"/>
    <m/>
    <x v="0"/>
    <m/>
    <m/>
    <s v="NO"/>
    <m/>
  </r>
  <r>
    <s v="JUN 2018-19"/>
    <x v="1"/>
    <n v="16640688"/>
    <s v="16640688805G"/>
    <x v="0"/>
    <s v="MENDÍA AMORÓS, JUAN IGNACIO"/>
    <x v="5"/>
    <n v="6.8419999999999996"/>
    <m/>
    <s v="Universidad de La Rioja"/>
    <n v="1"/>
    <s v="Pruebas de Acceso desde bachillerato o equivalente"/>
    <n v="8"/>
    <s v="18"/>
    <s v="Pruebas de acceso a la Universidad (PAU)- LOE"/>
    <m/>
    <x v="0"/>
    <m/>
    <m/>
    <s v="NO"/>
    <m/>
  </r>
  <r>
    <s v="JUN 2018-19"/>
    <x v="1"/>
    <n v="16643787"/>
    <s v="16643787805G"/>
    <x v="0"/>
    <s v="MARTÍN SÁENZ, CARLOS"/>
    <x v="0"/>
    <n v="9.3010000000000002"/>
    <m/>
    <s v="Universidad de La Rioja"/>
    <n v="1"/>
    <s v="Pruebas de Acceso desde bachillerato o equivalente"/>
    <n v="8"/>
    <s v="18"/>
    <s v="Pruebas de acceso a la Universidad (PAU)- LOE"/>
    <m/>
    <x v="0"/>
    <m/>
    <m/>
    <s v="NO"/>
    <m/>
  </r>
  <r>
    <s v="JUN 2018-19"/>
    <x v="1"/>
    <n v="18080656"/>
    <s v="18080656805G"/>
    <x v="0"/>
    <s v="BOBEDA MARTÍNEZ, IGNACIO"/>
    <x v="0"/>
    <n v="5.6719999999999997"/>
    <m/>
    <s v="Universidad de La Rioja"/>
    <n v="1"/>
    <s v="Pruebas de Acceso desde bachillerato o equivalente"/>
    <n v="8"/>
    <s v="18"/>
    <s v="Pruebas de acceso a la Universidad (PAU)- LOE"/>
    <m/>
    <x v="0"/>
    <m/>
    <m/>
    <s v="NO"/>
    <m/>
  </r>
  <r>
    <s v="JUN 2018-19"/>
    <x v="1"/>
    <n v="16627235"/>
    <s v="16627235805G"/>
    <x v="0"/>
    <s v="EZQUERRO EZQUERRO, MIGUEL ÁNGEL"/>
    <x v="1"/>
    <n v="7.44"/>
    <m/>
    <s v="Universidad de La Rioja"/>
    <n v="1"/>
    <s v="Pruebas de Acceso desde bachillerato o equivalente"/>
    <n v="8"/>
    <s v="18"/>
    <s v="Pruebas de acceso a la Universidad (PAU)- LOE"/>
    <m/>
    <x v="0"/>
    <m/>
    <m/>
    <s v="NO"/>
    <m/>
  </r>
  <r>
    <s v="JUN 2018-19"/>
    <x v="1"/>
    <n v="16639257"/>
    <s v="16639257805G"/>
    <x v="0"/>
    <s v="MARTÍNEZ SANZ, MARCOS"/>
    <x v="1"/>
    <n v="6.8109999999999999"/>
    <m/>
    <s v="Universidad de La Rioja"/>
    <n v="1"/>
    <s v="Pruebas de Acceso desde bachillerato o equivalente"/>
    <n v="8"/>
    <s v="18"/>
    <s v="Pruebas de acceso a la Universidad (PAU)- LOE"/>
    <m/>
    <x v="0"/>
    <m/>
    <m/>
    <s v="NO"/>
    <m/>
  </r>
  <r>
    <s v="JUN 2018-19"/>
    <x v="1"/>
    <n v="18076331"/>
    <s v="18076331805G"/>
    <x v="0"/>
    <s v="TORIBIO GALLEGO, JAVIER"/>
    <x v="1"/>
    <n v="7.5190000000000001"/>
    <m/>
    <s v="Universidad de La Rioja"/>
    <n v="1"/>
    <s v="Pruebas de Acceso desde bachillerato o equivalente"/>
    <n v="8"/>
    <s v="18"/>
    <s v="Pruebas de acceso a la Universidad (PAU)- LOE"/>
    <m/>
    <x v="0"/>
    <m/>
    <m/>
    <s v="NO"/>
    <m/>
  </r>
  <r>
    <s v="JUN 2018-19"/>
    <x v="1"/>
    <n v="16637381"/>
    <s v="16637381805G"/>
    <x v="0"/>
    <s v="SAENZ MARTINEZ, LUIS"/>
    <x v="1"/>
    <n v="7.21"/>
    <m/>
    <m/>
    <n v="11"/>
    <s v="Formación Profesional"/>
    <n v="5"/>
    <s v="115"/>
    <s v="Ciclo Formativo de Grado Superior"/>
    <m/>
    <x v="2"/>
    <m/>
    <m/>
    <s v="SÍ"/>
    <s v="con reconocimientos"/>
  </r>
  <r>
    <s v="JUN 2018-19"/>
    <x v="1"/>
    <n v="17496594"/>
    <s v="17496594805G"/>
    <x v="0"/>
    <s v="LÓPEZ LORENTE, RAMÓN"/>
    <x v="2"/>
    <n v="7"/>
    <m/>
    <s v="Universidad de La Rioja"/>
    <n v="1"/>
    <s v="Pruebas de Acceso desde bachillerato o equivalente"/>
    <n v="9"/>
    <s v="19"/>
    <s v="Evaluación de Bachillerato para Acceso a la Universidad (EBAU) - LOMCE"/>
    <s v="SÍ"/>
    <x v="0"/>
    <m/>
    <m/>
    <s v="NO"/>
    <m/>
  </r>
  <r>
    <s v="JUN 2018-19"/>
    <x v="1"/>
    <n v="18078080"/>
    <s v="18078080805G"/>
    <x v="0"/>
    <s v="MÉNDEZ ALIDO, MARIO"/>
    <x v="2"/>
    <n v="7.5019999999999998"/>
    <m/>
    <s v="Universidad de La Rioja"/>
    <n v="1"/>
    <s v="Pruebas de Acceso desde bachillerato o equivalente"/>
    <n v="9"/>
    <s v="19"/>
    <s v="Evaluación de Bachillerato para Acceso a la Universidad (EBAU) - LOMCE"/>
    <s v="SÍ"/>
    <x v="0"/>
    <m/>
    <m/>
    <s v="NO"/>
    <m/>
  </r>
  <r>
    <s v="JLO 2018-19"/>
    <x v="1"/>
    <n v="18082541"/>
    <s v="18082541805G"/>
    <x v="0"/>
    <s v="CALLEJA VÁZQUEZ, ADRIÁN"/>
    <x v="2"/>
    <n v="6.3070000000000004"/>
    <m/>
    <s v="Universidad de La Rioja"/>
    <n v="1"/>
    <s v="Pruebas de Acceso desde bachillerato o equivalente"/>
    <n v="9"/>
    <s v="19"/>
    <s v="Evaluación de Bachillerato para Acceso a la Universidad (EBAU) - LOMCE"/>
    <s v="SÍ"/>
    <x v="0"/>
    <m/>
    <m/>
    <s v="NO"/>
    <m/>
  </r>
  <r>
    <s v="JUN 2018-19"/>
    <x v="1"/>
    <n v="18088439"/>
    <s v="18088439805G"/>
    <x v="0"/>
    <s v="JIMÉNEZ GUTIÉRREZ, DANIEL"/>
    <x v="3"/>
    <n v="6.3550000000000004"/>
    <m/>
    <s v="Universidad de La Rioja"/>
    <n v="1"/>
    <s v="Pruebas de Acceso desde bachillerato o equivalente"/>
    <n v="9"/>
    <s v="19"/>
    <s v="Evaluación de Bachillerato para Acceso a la Universidad (EBAU) - LOMCE"/>
    <m/>
    <x v="0"/>
    <m/>
    <m/>
    <s v="NO"/>
    <m/>
  </r>
  <r>
    <s v="JUN 2018-19"/>
    <x v="1"/>
    <n v="78815589"/>
    <s v="78815589805G"/>
    <x v="0"/>
    <s v="ENÉRIZ MARTÍNEZ, DIEGO"/>
    <x v="3"/>
    <m/>
    <m/>
    <m/>
    <n v="90"/>
    <s v="Acceso con estudios extranjeros no universitarios sin PAU"/>
    <n v="3"/>
    <s v="903"/>
    <s v="Bachillerato países UE o con acuerdo suscrito y cumplen acceso univ. origen"/>
    <m/>
    <x v="0"/>
    <m/>
    <m/>
    <s v="NO"/>
    <m/>
  </r>
  <r>
    <s v="JUN 2018-19"/>
    <x v="1"/>
    <n v="16636414"/>
    <s v="16636414805G"/>
    <x v="0"/>
    <s v="GIL SOBRÓN, AARÓN"/>
    <x v="3"/>
    <n v="5.984"/>
    <m/>
    <s v="Universidad de La Rioja"/>
    <n v="1"/>
    <s v="Pruebas de Acceso desde bachillerato o equivalente"/>
    <n v="9"/>
    <s v="19"/>
    <s v="Evaluación de Bachillerato para Acceso a la Universidad (EBAU) - LOMCE"/>
    <m/>
    <x v="4"/>
    <m/>
    <m/>
    <s v="NO"/>
    <m/>
  </r>
  <r>
    <s v="JUN 2018-19"/>
    <x v="1"/>
    <n v="16609355"/>
    <s v="16609355805G"/>
    <x v="0"/>
    <s v="PASTOR CALVO, DANIEL"/>
    <x v="3"/>
    <n v="6.58"/>
    <m/>
    <m/>
    <n v="11"/>
    <s v="Formación Profesional"/>
    <n v="5"/>
    <s v="115"/>
    <s v="Ciclo Formativo de Grado Superior"/>
    <m/>
    <x v="1"/>
    <s v="803G"/>
    <s v="804G"/>
    <s v="SÍ"/>
    <s v="otro grado"/>
  </r>
  <r>
    <s v="JUN 2018-19"/>
    <x v="2"/>
    <n v="16553378"/>
    <s v="16553378204G"/>
    <x v="0"/>
    <s v="ARENAS BARTOLOMÉ, MARÍA VEGA"/>
    <x v="0"/>
    <n v="5.3570000000000002"/>
    <m/>
    <s v="Universidad de Zaragoza"/>
    <n v="1"/>
    <s v="Pruebas de Acceso desde bachillerato o equivalente"/>
    <n v="1"/>
    <s v="11"/>
    <s v="Pruebas de aptitud para el acceso a la Universidad - COU"/>
    <m/>
    <x v="0"/>
    <m/>
    <m/>
    <s v="SÍ"/>
    <s v="con reconocimientos"/>
  </r>
  <r>
    <s v="JUN 2018-19"/>
    <x v="2"/>
    <n v="16628565"/>
    <s v="16628565204G"/>
    <x v="0"/>
    <s v="NÁJERA SÁEZ, MARTA"/>
    <x v="0"/>
    <n v="7.4180000000000001"/>
    <m/>
    <s v="Universidad de La Rioja"/>
    <n v="1"/>
    <s v="Pruebas de Acceso desde bachillerato o equivalente"/>
    <n v="8"/>
    <s v="18"/>
    <s v="Pruebas de acceso a la Universidad (PAU)- LOE"/>
    <m/>
    <x v="0"/>
    <m/>
    <m/>
    <s v="NO"/>
    <m/>
  </r>
  <r>
    <s v="JLO 2018-19"/>
    <x v="2"/>
    <n v="16628381"/>
    <s v="16628381204G"/>
    <x v="0"/>
    <s v="SARABIA MARTÍNEZ, ROBERTO"/>
    <x v="0"/>
    <n v="5.6870000000000003"/>
    <m/>
    <s v="Universidad de La Rioja"/>
    <n v="1"/>
    <s v="Pruebas de Acceso desde bachillerato o equivalente"/>
    <n v="8"/>
    <s v="18"/>
    <s v="Pruebas de acceso a la Universidad (PAU)- LOE"/>
    <m/>
    <x v="1"/>
    <m/>
    <m/>
    <s v="SÍ"/>
    <s v="con reconocimientos"/>
  </r>
  <r>
    <s v="JUN 2018-19"/>
    <x v="2"/>
    <n v="16627903"/>
    <s v="16627903204G"/>
    <x v="0"/>
    <s v="ESCUDERO SANTAMARÍA, MARÍA"/>
    <x v="1"/>
    <n v="6.056"/>
    <m/>
    <s v="Universidad de La Rioja"/>
    <n v="1"/>
    <s v="Pruebas de Acceso desde bachillerato o equivalente"/>
    <n v="8"/>
    <s v="18"/>
    <s v="Pruebas de acceso a la Universidad (PAU)- LOE"/>
    <m/>
    <x v="0"/>
    <m/>
    <m/>
    <s v="NO"/>
    <m/>
  </r>
  <r>
    <s v="JUN 2018-19"/>
    <x v="2"/>
    <s v="X6183917"/>
    <s v="X6183917204G"/>
    <x v="0"/>
    <s v="BALANDINA , ANZHELA"/>
    <x v="1"/>
    <n v="6.0949999999999998"/>
    <m/>
    <s v="Universidad de La Rioja"/>
    <n v="1"/>
    <s v="Pruebas de Acceso desde bachillerato o equivalente"/>
    <n v="8"/>
    <s v="18"/>
    <s v="Pruebas de acceso a la Universidad (PAU)- LOE"/>
    <m/>
    <x v="0"/>
    <m/>
    <m/>
    <s v="NO"/>
    <m/>
  </r>
  <r>
    <s v="JUN 2018-19"/>
    <x v="2"/>
    <n v="18185002"/>
    <s v="18185002204G"/>
    <x v="0"/>
    <s v="LÓPEZ NOGALES, LILIANA"/>
    <x v="2"/>
    <m/>
    <m/>
    <m/>
    <n v="2"/>
    <s v="Bachillerato o COU sin pruebas de acceso a la universidad"/>
    <n v="11"/>
    <s v="211"/>
    <s v="Bachillerato finalizado en 2015-16 o 2016-17 sin EBAU"/>
    <m/>
    <x v="0"/>
    <m/>
    <m/>
    <s v="NO"/>
    <m/>
  </r>
  <r>
    <s v="JUN 2018-19"/>
    <x v="2"/>
    <n v="18074260"/>
    <s v="18074260204G"/>
    <x v="0"/>
    <s v="GARAY IGEA, LUCÍA"/>
    <x v="3"/>
    <n v="5.0049999999999999"/>
    <m/>
    <s v="Universidad de La Rioja"/>
    <n v="1"/>
    <s v="Pruebas de Acceso desde bachillerato o equivalente"/>
    <n v="9"/>
    <s v="19"/>
    <s v="Evaluación de Bachillerato para Acceso a la Universidad (EBAU) - LOMCE"/>
    <m/>
    <x v="2"/>
    <m/>
    <m/>
    <s v="NO"/>
    <m/>
  </r>
  <r>
    <s v="JLO 2018-19"/>
    <x v="2"/>
    <n v="18186370"/>
    <s v="18186370204G"/>
    <x v="0"/>
    <s v="SAMPEDRO BASTIDA, ANA"/>
    <x v="3"/>
    <n v="5.774"/>
    <m/>
    <s v="Universidad de La Rioja"/>
    <n v="1"/>
    <s v="Pruebas de Acceso desde bachillerato o equivalente"/>
    <n v="9"/>
    <s v="19"/>
    <s v="Evaluación de Bachillerato para Acceso a la Universidad (EBAU) - LOMCE"/>
    <m/>
    <x v="2"/>
    <m/>
    <m/>
    <s v="NO"/>
    <m/>
  </r>
  <r>
    <s v="JLO 2018-19"/>
    <x v="2"/>
    <s v="X6012885"/>
    <s v="X6012885204G"/>
    <x v="0"/>
    <s v="MONTOYA ARIAS, JULIETA DEL CARMEN"/>
    <x v="3"/>
    <n v="5.6760000000000002"/>
    <m/>
    <s v="Universidad del País Vasco/Euskal Herriko Unibersitatea"/>
    <n v="1"/>
    <s v="Pruebas de Acceso desde bachillerato o equivalente"/>
    <n v="9"/>
    <s v="19"/>
    <s v="Evaluación de Bachillerato para Acceso a la Universidad (EBAU) - LOMCE"/>
    <m/>
    <x v="2"/>
    <m/>
    <m/>
    <s v="NO"/>
    <m/>
  </r>
  <r>
    <s v="JUN 2018-19"/>
    <x v="3"/>
    <n v="44647299"/>
    <s v="44647299803G"/>
    <x v="1"/>
    <s v="ROS CHASCO, AMAIA"/>
    <x v="8"/>
    <n v="6.085"/>
    <m/>
    <s v="Universidad Pública de Navarra"/>
    <n v="1"/>
    <s v="Pruebas de Acceso desde bachillerato o equivalente"/>
    <n v="8"/>
    <s v="18"/>
    <s v="Pruebas de acceso a la Universidad (PAU)- LOE"/>
    <m/>
    <x v="1"/>
    <m/>
    <m/>
    <s v="SÍ"/>
    <s v="con reconocimientos"/>
  </r>
  <r>
    <s v="JUN 2018-19"/>
    <x v="3"/>
    <n v="16631810"/>
    <s v="16631810803G"/>
    <x v="0"/>
    <s v="PRIOR HERREROS, MONSERRAT"/>
    <x v="4"/>
    <n v="7.3620000000000001"/>
    <m/>
    <s v="Universidad de La Rioja"/>
    <n v="1"/>
    <s v="Pruebas de Acceso desde bachillerato o equivalente"/>
    <n v="8"/>
    <s v="18"/>
    <s v="Pruebas de acceso a la Universidad (PAU)- LOE"/>
    <m/>
    <x v="1"/>
    <m/>
    <m/>
    <s v="NO"/>
    <m/>
  </r>
  <r>
    <s v="JUN 2018-19"/>
    <x v="3"/>
    <n v="16628245"/>
    <s v="16628245803G"/>
    <x v="0"/>
    <s v="BUSTO SANTAMARÍA, JAVIER"/>
    <x v="6"/>
    <n v="7.069"/>
    <m/>
    <s v="Universidad de La Rioja"/>
    <n v="1"/>
    <s v="Pruebas de Acceso desde bachillerato o equivalente"/>
    <n v="8"/>
    <s v="18"/>
    <s v="Pruebas de acceso a la Universidad (PAU)- LOE"/>
    <m/>
    <x v="1"/>
    <m/>
    <m/>
    <s v="NO"/>
    <m/>
  </r>
  <r>
    <s v="JUN 2018-19"/>
    <x v="3"/>
    <n v="16619040"/>
    <s v="16619040803G"/>
    <x v="0"/>
    <s v="NIETO GARCÍA, JAVIER"/>
    <x v="6"/>
    <n v="6.4109999999999996"/>
    <m/>
    <s v="Universidad de La Rioja"/>
    <n v="1"/>
    <s v="Pruebas de Acceso desde bachillerato o equivalente"/>
    <n v="8"/>
    <s v="18"/>
    <s v="Pruebas de acceso a la Universidad (PAU)- LOE"/>
    <m/>
    <x v="1"/>
    <m/>
    <m/>
    <s v="NO"/>
    <m/>
  </r>
  <r>
    <s v="JUN 2018-19"/>
    <x v="3"/>
    <n v="17499375"/>
    <s v="17499375803G"/>
    <x v="0"/>
    <s v="GONZÁLEZ MARINO, MIGUEL"/>
    <x v="6"/>
    <n v="6.1760000000000002"/>
    <m/>
    <s v="Universidad de La Rioja"/>
    <n v="1"/>
    <s v="Pruebas de Acceso desde bachillerato o equivalente"/>
    <n v="8"/>
    <s v="18"/>
    <s v="Pruebas de acceso a la Universidad (PAU)- LOE"/>
    <m/>
    <x v="1"/>
    <m/>
    <m/>
    <s v="NO"/>
    <m/>
  </r>
  <r>
    <s v="JUN 2018-19"/>
    <x v="3"/>
    <n v="18077841"/>
    <s v="18077841803G"/>
    <x v="0"/>
    <s v="HERMOSA CEBALLOS, JAVIER"/>
    <x v="5"/>
    <n v="7.3719999999999999"/>
    <m/>
    <s v="Universidad del País Vasco/Euskal Herriko Unibersitatea"/>
    <n v="1"/>
    <s v="Pruebas de Acceso desde bachillerato o equivalente"/>
    <n v="8"/>
    <s v="18"/>
    <s v="Pruebas de acceso a la Universidad (PAU)- LOE"/>
    <m/>
    <x v="0"/>
    <m/>
    <m/>
    <s v="NO"/>
    <m/>
  </r>
  <r>
    <s v="JUN 2018-19"/>
    <x v="3"/>
    <n v="16642172"/>
    <s v="16642172803G"/>
    <x v="0"/>
    <s v="DONAMARÍA SÁEZ, JESÚS"/>
    <x v="0"/>
    <n v="6.2560000000000002"/>
    <m/>
    <s v="Universidad de La Rioja"/>
    <n v="1"/>
    <s v="Pruebas de Acceso desde bachillerato o equivalente"/>
    <n v="8"/>
    <s v="18"/>
    <s v="Pruebas de acceso a la Universidad (PAU)- LOE"/>
    <m/>
    <x v="0"/>
    <m/>
    <m/>
    <s v="NO"/>
    <m/>
  </r>
  <r>
    <s v="JUN 2018-19"/>
    <x v="3"/>
    <n v="16641261"/>
    <s v="16641261803G"/>
    <x v="0"/>
    <s v="DEL ÁLAMO SANCHA, CARLA"/>
    <x v="0"/>
    <n v="8.0120000000000005"/>
    <m/>
    <s v="Universidad de La Rioja"/>
    <n v="1"/>
    <s v="Pruebas de Acceso desde bachillerato o equivalente"/>
    <n v="8"/>
    <s v="18"/>
    <s v="Pruebas de acceso a la Universidad (PAU)- LOE"/>
    <m/>
    <x v="0"/>
    <m/>
    <m/>
    <s v="NO"/>
    <m/>
  </r>
  <r>
    <s v="JLO 2018-19"/>
    <x v="3"/>
    <n v="16643245"/>
    <s v="16643245803G"/>
    <x v="0"/>
    <s v="RIDRUEJO CALAVIA, FRANCISCO"/>
    <x v="0"/>
    <n v="6.95"/>
    <m/>
    <s v="Universidad de La Rioja"/>
    <n v="1"/>
    <s v="Pruebas de Acceso desde bachillerato o equivalente"/>
    <n v="8"/>
    <s v="18"/>
    <s v="Pruebas de acceso a la Universidad (PAU)- LOE"/>
    <m/>
    <x v="0"/>
    <m/>
    <m/>
    <s v="NO"/>
    <m/>
  </r>
  <r>
    <s v="JUN 2018-19"/>
    <x v="3"/>
    <n v="18075736"/>
    <s v="18075736803G"/>
    <x v="0"/>
    <s v="SUANES FONCEA, VALVANERA"/>
    <x v="1"/>
    <n v="7.7060000000000004"/>
    <m/>
    <s v="Universidad de La Rioja"/>
    <n v="1"/>
    <s v="Pruebas de Acceso desde bachillerato o equivalente"/>
    <n v="8"/>
    <s v="18"/>
    <s v="Pruebas de acceso a la Universidad (PAU)- LOE"/>
    <m/>
    <x v="0"/>
    <m/>
    <m/>
    <s v="NO"/>
    <m/>
  </r>
  <r>
    <s v="JUN 2018-19"/>
    <x v="3"/>
    <n v="16638038"/>
    <s v="16638038803G"/>
    <x v="0"/>
    <s v="MARTÍN LÁZARO, DANIEL"/>
    <x v="1"/>
    <n v="7.0220000000000002"/>
    <m/>
    <s v="Universidad de La Rioja"/>
    <n v="1"/>
    <s v="Pruebas de Acceso desde bachillerato o equivalente"/>
    <n v="8"/>
    <s v="18"/>
    <s v="Pruebas de acceso a la Universidad (PAU)- LOE"/>
    <m/>
    <x v="0"/>
    <m/>
    <m/>
    <s v="NO"/>
    <m/>
  </r>
  <r>
    <s v="JLO 2018-19"/>
    <x v="3"/>
    <n v="16636870"/>
    <s v="16636870803G"/>
    <x v="0"/>
    <s v="SÁENZ FERNÁNDEZ, HÉCTOR"/>
    <x v="1"/>
    <n v="6.4480000000000004"/>
    <m/>
    <s v="Universidad de La Rioja"/>
    <n v="1"/>
    <s v="Pruebas de Acceso desde bachillerato o equivalente"/>
    <n v="8"/>
    <s v="18"/>
    <s v="Pruebas de acceso a la Universidad (PAU)- LOE"/>
    <m/>
    <x v="0"/>
    <m/>
    <m/>
    <s v="NO"/>
    <m/>
  </r>
  <r>
    <s v="JLO 2018-19"/>
    <x v="3"/>
    <n v="16642889"/>
    <s v="16642889803G"/>
    <x v="0"/>
    <s v="RIOJA VITORIA, DIEGO"/>
    <x v="1"/>
    <n v="5.0949999999999998"/>
    <m/>
    <s v="Universidad de La Rioja"/>
    <n v="1"/>
    <s v="Pruebas de Acceso desde bachillerato o equivalente"/>
    <n v="8"/>
    <s v="18"/>
    <s v="Pruebas de acceso a la Universidad (PAU)- LOE"/>
    <m/>
    <x v="0"/>
    <m/>
    <m/>
    <s v="NO"/>
    <m/>
  </r>
  <r>
    <s v="JUN 2018-19"/>
    <x v="3"/>
    <n v="16628394"/>
    <s v="16628394803G"/>
    <x v="0"/>
    <s v="LECIÑANA SOLDEVILLA, VÍCTOR"/>
    <x v="2"/>
    <n v="8.4169999999999998"/>
    <m/>
    <s v="Universidad de La Rioja"/>
    <n v="1"/>
    <s v="Pruebas de Acceso desde bachillerato o equivalente"/>
    <n v="9"/>
    <s v="19"/>
    <s v="Evaluación de Bachillerato para Acceso a la Universidad (EBAU) - LOMCE"/>
    <s v="SÍ"/>
    <x v="0"/>
    <m/>
    <m/>
    <s v="NO"/>
    <m/>
  </r>
  <r>
    <s v="JUN 2018-19"/>
    <x v="3"/>
    <n v="17499225"/>
    <s v="17499225803G"/>
    <x v="0"/>
    <s v="BLANCO MUÑOZ, ADRIÁN"/>
    <x v="2"/>
    <n v="5.8159999999999998"/>
    <m/>
    <s v="Universidad de La Rioja"/>
    <n v="1"/>
    <s v="Pruebas de Acceso desde bachillerato o equivalente"/>
    <n v="9"/>
    <s v="19"/>
    <s v="Evaluación de Bachillerato para Acceso a la Universidad (EBAU) - LOMCE"/>
    <m/>
    <x v="0"/>
    <m/>
    <m/>
    <s v="NO"/>
    <m/>
  </r>
  <r>
    <s v="JUN 2018-19"/>
    <x v="3"/>
    <n v="16628397"/>
    <s v="16628397803G"/>
    <x v="0"/>
    <s v="OLARTE RODRÍGUEZ, MIGUEL"/>
    <x v="2"/>
    <n v="6.6859999999999999"/>
    <m/>
    <s v="Universidad de La Rioja"/>
    <n v="1"/>
    <s v="Pruebas de Acceso desde bachillerato o equivalente"/>
    <n v="9"/>
    <s v="19"/>
    <s v="Evaluación de Bachillerato para Acceso a la Universidad (EBAU) - LOMCE"/>
    <s v="SÍ"/>
    <x v="0"/>
    <m/>
    <m/>
    <s v="NO"/>
    <m/>
  </r>
  <r>
    <s v="JUN 2018-19"/>
    <x v="3"/>
    <n v="17496582"/>
    <s v="17496582803G"/>
    <x v="0"/>
    <s v="FERNÁNDEZ ZORZANO, JORGE"/>
    <x v="2"/>
    <n v="8.2210000000000001"/>
    <m/>
    <s v="Universidad de La Rioja"/>
    <n v="1"/>
    <s v="Pruebas de Acceso desde bachillerato o equivalente"/>
    <n v="9"/>
    <s v="19"/>
    <s v="Evaluación de Bachillerato para Acceso a la Universidad (EBAU) - LOMCE"/>
    <s v="SÍ"/>
    <x v="0"/>
    <m/>
    <m/>
    <s v="NO"/>
    <m/>
  </r>
  <r>
    <s v="JLO 2018-19"/>
    <x v="3"/>
    <n v="71354618"/>
    <s v="71354618803G"/>
    <x v="0"/>
    <s v="VARGAS CARRASCÓN, JORGE"/>
    <x v="2"/>
    <n v="6.8550000000000004"/>
    <m/>
    <s v="Universidad de La Rioja"/>
    <n v="1"/>
    <s v="Pruebas de Acceso desde bachillerato o equivalente"/>
    <n v="9"/>
    <s v="19"/>
    <s v="Evaluación de Bachillerato para Acceso a la Universidad (EBAU) - LOMCE"/>
    <s v="SÍ"/>
    <x v="0"/>
    <m/>
    <m/>
    <s v="NO"/>
    <m/>
  </r>
  <r>
    <s v="JLO 2018-19"/>
    <x v="3"/>
    <n v="72903896"/>
    <s v="72903896803G"/>
    <x v="0"/>
    <s v="CALLEJA LÓPEZ, ESTHER"/>
    <x v="2"/>
    <n v="6.27"/>
    <m/>
    <s v="Universidad de La Rioja"/>
    <n v="1"/>
    <s v="Pruebas de Acceso desde bachillerato o equivalente"/>
    <n v="9"/>
    <s v="19"/>
    <s v="Evaluación de Bachillerato para Acceso a la Universidad (EBAU) - LOMCE"/>
    <s v="SÍ"/>
    <x v="0"/>
    <m/>
    <m/>
    <s v="NO"/>
    <m/>
  </r>
  <r>
    <s v="JUN 2018-19"/>
    <x v="3"/>
    <n v="18074956"/>
    <s v="18074956803G"/>
    <x v="0"/>
    <s v="AZOFRA PÉREZ-CABALLERO, PABLO"/>
    <x v="2"/>
    <n v="6.9089999999999998"/>
    <m/>
    <s v="Universidad de La Rioja"/>
    <n v="1"/>
    <s v="Pruebas de Acceso desde bachillerato o equivalente"/>
    <n v="8"/>
    <s v="18"/>
    <s v="Pruebas de acceso a la Universidad (PAU)- LOE"/>
    <m/>
    <x v="1"/>
    <m/>
    <s v="801G"/>
    <s v="NO"/>
    <s v="otro grado"/>
  </r>
  <r>
    <s v="JUN 2018-19"/>
    <x v="3"/>
    <n v="18076320"/>
    <s v="18076320803G"/>
    <x v="0"/>
    <s v="SANTO TOMÁS CURBEIRA, EDUARDO"/>
    <x v="2"/>
    <m/>
    <m/>
    <m/>
    <n v="2"/>
    <s v="Bachillerato o COU sin pruebas de acceso a la universidad"/>
    <n v="11"/>
    <s v="211"/>
    <s v="Bachillerato finalizado en 2015-16 o 2016-17 sin EBAU"/>
    <m/>
    <x v="0"/>
    <m/>
    <m/>
    <s v="NO"/>
    <m/>
  </r>
  <r>
    <s v="JUN 2018-19"/>
    <x v="3"/>
    <n v="16561326"/>
    <s v="16561326803G"/>
    <x v="1"/>
    <s v="GARCIA RUIZ, JOSE TEODORO"/>
    <x v="3"/>
    <n v="7.72"/>
    <m/>
    <s v="Universidad de La Rioja"/>
    <n v="4"/>
    <s v="Otras Pruebas de Acceso a la Universidad: Mayores"/>
    <n v="2"/>
    <s v="42"/>
    <s v="Pruebas de acceso a Grado de mayores de 40 años con experiencia laboral"/>
    <m/>
    <x v="0"/>
    <m/>
    <m/>
    <s v="NO"/>
    <m/>
  </r>
  <r>
    <s v="JUN 2018-19"/>
    <x v="3"/>
    <n v="16644925"/>
    <s v="16644925803G"/>
    <x v="0"/>
    <s v="GIL ROYO, PABLO"/>
    <x v="3"/>
    <n v="6.4349999999999996"/>
    <m/>
    <s v="Universidad de La Rioja"/>
    <n v="1"/>
    <s v="Pruebas de Acceso desde bachillerato o equivalente"/>
    <n v="9"/>
    <s v="19"/>
    <s v="Evaluación de Bachillerato para Acceso a la Universidad (EBAU) - LOMCE"/>
    <m/>
    <x v="0"/>
    <m/>
    <m/>
    <s v="NO"/>
    <m/>
  </r>
  <r>
    <s v="JUN 2018-19"/>
    <x v="4"/>
    <n v="16640031"/>
    <s v="16640031301G"/>
    <x v="0"/>
    <s v="LOZANO DÍEZ, BELÉN"/>
    <x v="0"/>
    <n v="7.64"/>
    <m/>
    <s v="Universidad de La Rioja"/>
    <n v="1"/>
    <s v="Pruebas de Acceso desde bachillerato o equivalente"/>
    <n v="8"/>
    <s v="18"/>
    <s v="Pruebas de acceso a la Universidad (PAU)- LOE"/>
    <m/>
    <x v="0"/>
    <m/>
    <m/>
    <s v="NO"/>
    <m/>
  </r>
  <r>
    <s v="JUN 2018-19"/>
    <x v="4"/>
    <n v="72592845"/>
    <s v="72592845301G"/>
    <x v="0"/>
    <s v="BARROSO MONTEJO, CRISTINA"/>
    <x v="0"/>
    <n v="7.4"/>
    <m/>
    <m/>
    <n v="11"/>
    <s v="Formación Profesional"/>
    <n v="5"/>
    <s v="115"/>
    <s v="Ciclo Formativo de Grado Superior"/>
    <m/>
    <x v="0"/>
    <m/>
    <m/>
    <s v="NO"/>
    <m/>
  </r>
  <r>
    <s v="JUN 2018-19"/>
    <x v="4"/>
    <n v="72799143"/>
    <s v="72799143301G"/>
    <x v="0"/>
    <s v="GONZÁLEZ ABAD, MARÍA"/>
    <x v="0"/>
    <n v="7.2679999999999998"/>
    <m/>
    <s v="Universidad de La Rioja"/>
    <n v="1"/>
    <s v="Pruebas de Acceso desde bachillerato o equivalente"/>
    <n v="8"/>
    <s v="18"/>
    <s v="Pruebas de acceso a la Universidad (PAU)- LOE"/>
    <m/>
    <x v="0"/>
    <m/>
    <m/>
    <s v="SÍ"/>
    <s v="con reconocimientos"/>
  </r>
  <r>
    <s v="JUN 2018-19"/>
    <x v="4"/>
    <n v="44331617"/>
    <s v="44331617301G"/>
    <x v="0"/>
    <s v="CAPEROCHIPI RUIZ DE AZUA, MARÍA"/>
    <x v="0"/>
    <n v="6.9880000000000004"/>
    <m/>
    <s v="Universidad del País Vasco/Euskal Herriko Unibersitatea"/>
    <n v="1"/>
    <s v="Pruebas de Acceso desde bachillerato o equivalente"/>
    <n v="8"/>
    <s v="18"/>
    <s v="Pruebas de acceso a la Universidad (PAU)- LOE"/>
    <m/>
    <x v="0"/>
    <m/>
    <m/>
    <s v="NO"/>
    <m/>
  </r>
  <r>
    <s v="JUN 2018-19"/>
    <x v="4"/>
    <n v="16622198"/>
    <s v="16622198301G"/>
    <x v="0"/>
    <s v="MARTÍNEZ ADELL, SARA"/>
    <x v="0"/>
    <n v="6.6760000000000002"/>
    <m/>
    <s v="Universidad de La Rioja"/>
    <n v="1"/>
    <s v="Pruebas de Acceso desde bachillerato o equivalente"/>
    <n v="8"/>
    <s v="18"/>
    <s v="Pruebas de acceso a la Universidad (PAU)- LOE"/>
    <m/>
    <x v="0"/>
    <m/>
    <m/>
    <s v="NO"/>
    <m/>
  </r>
  <r>
    <s v="JUN 2018-19"/>
    <x v="4"/>
    <n v="20233887"/>
    <s v="20233887301G"/>
    <x v="0"/>
    <s v="RIVAS GONZÁLEZ, MAITANE"/>
    <x v="0"/>
    <n v="6.9980000000000002"/>
    <m/>
    <s v="Universidad del País Vasco/Euskal Herriko Unibersitatea"/>
    <n v="1"/>
    <s v="Pruebas de Acceso desde bachillerato o equivalente"/>
    <n v="8"/>
    <s v="18"/>
    <s v="Pruebas de acceso a la Universidad (PAU)- LOE"/>
    <m/>
    <x v="0"/>
    <m/>
    <m/>
    <s v="NO"/>
    <m/>
  </r>
  <r>
    <s v="JUN 2018-19"/>
    <x v="4"/>
    <n v="73433793"/>
    <s v="73433793301G"/>
    <x v="0"/>
    <s v="RIOFRÍO GAONA, GÉNESIS JULISA"/>
    <x v="0"/>
    <n v="6.944"/>
    <m/>
    <s v="Universidad Pública de Navarra"/>
    <n v="1"/>
    <s v="Pruebas de Acceso desde bachillerato o equivalente"/>
    <n v="8"/>
    <s v="18"/>
    <s v="Pruebas de acceso a la Universidad (PAU)- LOE"/>
    <m/>
    <x v="0"/>
    <m/>
    <m/>
    <s v="NO"/>
    <m/>
  </r>
  <r>
    <s v="JUN 2018-19"/>
    <x v="4"/>
    <n v="17496967"/>
    <s v="17496967301G"/>
    <x v="0"/>
    <s v="ARAMENDÍA MARTÍNEZ, INÉS"/>
    <x v="1"/>
    <n v="8.1170000000000009"/>
    <m/>
    <s v="Universidad de La Rioja"/>
    <n v="1"/>
    <s v="Pruebas de Acceso desde bachillerato o equivalente"/>
    <n v="8"/>
    <s v="18"/>
    <s v="Pruebas de acceso a la Universidad (PAU)- LOE"/>
    <m/>
    <x v="0"/>
    <m/>
    <m/>
    <s v="NO"/>
    <m/>
  </r>
  <r>
    <s v="JUN 2018-19"/>
    <x v="4"/>
    <n v="44564798"/>
    <s v="44564798301G"/>
    <x v="0"/>
    <s v="MARTIARENA AGUIRRECHE, AMAIA"/>
    <x v="1"/>
    <n v="7.8120000000000003"/>
    <m/>
    <s v="Universidad del País Vasco/Euskal Herriko Unibersitatea"/>
    <n v="1"/>
    <s v="Pruebas de Acceso desde bachillerato o equivalente"/>
    <n v="8"/>
    <s v="18"/>
    <s v="Pruebas de acceso a la Universidad (PAU)- LOE"/>
    <m/>
    <x v="0"/>
    <m/>
    <m/>
    <s v="NO"/>
    <m/>
  </r>
  <r>
    <s v="JUN 2018-19"/>
    <x v="4"/>
    <n v="72856284"/>
    <s v="72856284301G"/>
    <x v="0"/>
    <s v="CAMPO LÓPEZ DE ARMENTIA, MAITE"/>
    <x v="1"/>
    <n v="7.42"/>
    <m/>
    <s v="Universidad del País Vasco/Euskal Herriko Unibersitatea"/>
    <n v="1"/>
    <s v="Pruebas de Acceso desde bachillerato o equivalente"/>
    <n v="8"/>
    <s v="18"/>
    <s v="Pruebas de acceso a la Universidad (PAU)- LOE"/>
    <m/>
    <x v="0"/>
    <m/>
    <m/>
    <s v="NO"/>
    <m/>
  </r>
  <r>
    <s v="JUN 2018-19"/>
    <x v="4"/>
    <n v="72834535"/>
    <s v="72834535301G"/>
    <x v="0"/>
    <s v="ARANZABAL KORTABARRIA, SARA"/>
    <x v="1"/>
    <n v="7.63"/>
    <m/>
    <s v="Universidad del País Vasco/Euskal Herriko Unibersitatea"/>
    <n v="1"/>
    <s v="Pruebas de Acceso desde bachillerato o equivalente"/>
    <n v="8"/>
    <s v="18"/>
    <s v="Pruebas de acceso a la Universidad (PAU)- LOE"/>
    <m/>
    <x v="0"/>
    <m/>
    <m/>
    <s v="NO"/>
    <m/>
  </r>
  <r>
    <s v="JUN 2018-19"/>
    <x v="4"/>
    <n v="72406338"/>
    <s v="72406338301G"/>
    <x v="0"/>
    <s v="MARTINEZ DE LA CÁMARA, ASIER"/>
    <x v="1"/>
    <n v="8.6999999999999993"/>
    <m/>
    <m/>
    <n v="11"/>
    <s v="Formación Profesional"/>
    <n v="5"/>
    <s v="115"/>
    <s v="Ciclo Formativo de Grado Superior"/>
    <m/>
    <x v="0"/>
    <m/>
    <m/>
    <s v="NO"/>
    <m/>
  </r>
  <r>
    <s v="JUN 2018-19"/>
    <x v="4"/>
    <n v="72556389"/>
    <s v="72556389301G"/>
    <x v="0"/>
    <s v="MUGICA FERNANDEZ, IRATI"/>
    <x v="1"/>
    <n v="7.234"/>
    <m/>
    <s v="Universidad del País Vasco/Euskal Herriko Unibersitatea"/>
    <n v="1"/>
    <s v="Pruebas de Acceso desde bachillerato o equivalente"/>
    <n v="8"/>
    <s v="18"/>
    <s v="Pruebas de acceso a la Universidad (PAU)- LOE"/>
    <m/>
    <x v="0"/>
    <m/>
    <m/>
    <s v="NO"/>
    <m/>
  </r>
  <r>
    <s v="JUN 2018-19"/>
    <x v="4"/>
    <n v="47379101"/>
    <s v="47379101301G"/>
    <x v="0"/>
    <s v="GARCÍA FERNÁNDEZ, NATALIA"/>
    <x v="1"/>
    <n v="9.75"/>
    <m/>
    <s v="CENTROS DE FORMACIÓN PROFESIONAL"/>
    <n v="8"/>
    <s v="Cambio de universidad y/o estudios"/>
    <n v="1"/>
    <s v="81"/>
    <s v="Cambio de universidad por reconocimiento de 30 ECTS"/>
    <m/>
    <x v="0"/>
    <m/>
    <m/>
    <s v="SÍ"/>
    <s v="con reconocimientos"/>
  </r>
  <r>
    <s v="JUN 2018-19"/>
    <x v="4"/>
    <n v="16622485"/>
    <s v="16622485301G"/>
    <x v="0"/>
    <s v="MONTERO CABEZAS, NATALIA"/>
    <x v="1"/>
    <n v="6.65"/>
    <m/>
    <s v="Universidad de La Rioja"/>
    <n v="1"/>
    <s v="Pruebas de Acceso desde bachillerato o equivalente"/>
    <n v="8"/>
    <s v="18"/>
    <s v="Pruebas de acceso a la Universidad (PAU)- LOE"/>
    <m/>
    <x v="0"/>
    <m/>
    <m/>
    <s v="NO"/>
    <m/>
  </r>
  <r>
    <s v="JUN 2018-19"/>
    <x v="4"/>
    <n v="44044357"/>
    <s v="44044357301G"/>
    <x v="0"/>
    <s v="PONCE GUTIÉRREZ, JOSE ANTONIO"/>
    <x v="1"/>
    <m/>
    <m/>
    <m/>
    <n v="5"/>
    <s v="Acceso Titulado Universitario"/>
    <n v="4"/>
    <s v="54"/>
    <s v="Título de Máster Universitario"/>
    <m/>
    <x v="0"/>
    <m/>
    <m/>
    <s v="NO"/>
    <m/>
  </r>
  <r>
    <s v="JUN 2018-19"/>
    <x v="4"/>
    <n v="73210735"/>
    <s v="73210735301G"/>
    <x v="0"/>
    <s v="GIMÉNEZ GIL, ELISA"/>
    <x v="2"/>
    <n v="7.6159999999999997"/>
    <m/>
    <s v="Universidad de Zaragoza"/>
    <n v="1"/>
    <s v="Pruebas de Acceso desde bachillerato o equivalente"/>
    <n v="9"/>
    <s v="19"/>
    <s v="Evaluación de Bachillerato para Acceso a la Universidad (EBAU) - LOMCE"/>
    <m/>
    <x v="0"/>
    <m/>
    <m/>
    <s v="NO"/>
    <m/>
  </r>
  <r>
    <s v="JUN 2018-19"/>
    <x v="4"/>
    <n v="79047931"/>
    <s v="79047931301G"/>
    <x v="0"/>
    <s v="DUEÑAS GALLEGO, ESTIBALIZ"/>
    <x v="2"/>
    <n v="7.5839999999999996"/>
    <m/>
    <s v="Universidad del País Vasco/Euskal Herriko Unibersitatea"/>
    <n v="1"/>
    <s v="Pruebas de Acceso desde bachillerato o equivalente"/>
    <n v="9"/>
    <s v="19"/>
    <s v="Evaluación de Bachillerato para Acceso a la Universidad (EBAU) - LOMCE"/>
    <m/>
    <x v="0"/>
    <m/>
    <m/>
    <s v="NO"/>
    <m/>
  </r>
  <r>
    <s v="JUN 2018-19"/>
    <x v="4"/>
    <n v="18075659"/>
    <s v="18075659301G"/>
    <x v="0"/>
    <s v="RUIZ NARRO, VERÓNICA"/>
    <x v="2"/>
    <m/>
    <m/>
    <m/>
    <n v="8"/>
    <s v="Cambio de universidad y/o estudios"/>
    <n v="1"/>
    <s v="81"/>
    <s v="Cambio de universidad por reconocimiento de 30 ECTS"/>
    <m/>
    <x v="1"/>
    <m/>
    <m/>
    <s v="SÍ"/>
    <s v="con reconocimientos"/>
  </r>
  <r>
    <s v="JUN 2018-19"/>
    <x v="4"/>
    <n v="1627625"/>
    <s v="1627625301G"/>
    <x v="0"/>
    <s v="CABALLERO SAYAR, NAIARA"/>
    <x v="2"/>
    <n v="7.42"/>
    <m/>
    <m/>
    <n v="11"/>
    <s v="Formación Profesional"/>
    <n v="5"/>
    <s v="115"/>
    <s v="Ciclo Formativo de Grado Superior"/>
    <m/>
    <x v="0"/>
    <m/>
    <m/>
    <s v="NO"/>
    <m/>
  </r>
  <r>
    <s v="JUN 2018-19"/>
    <x v="4"/>
    <n v="45754116"/>
    <s v="45754116301G"/>
    <x v="0"/>
    <s v="VILLALBA SALVADOR, UNAI"/>
    <x v="2"/>
    <n v="7.5979999999999999"/>
    <m/>
    <s v="Universidad del País Vasco/Euskal Herriko Unibersitatea"/>
    <n v="1"/>
    <s v="Pruebas de Acceso desde bachillerato o equivalente"/>
    <n v="9"/>
    <s v="19"/>
    <s v="Evaluación de Bachillerato para Acceso a la Universidad (EBAU) - LOMCE"/>
    <m/>
    <x v="0"/>
    <m/>
    <m/>
    <s v="NO"/>
    <m/>
  </r>
  <r>
    <s v="JUN 2018-19"/>
    <x v="4"/>
    <n v="73042753"/>
    <s v="73042753301G"/>
    <x v="0"/>
    <s v="IRAZUSTABARRENA INDART, OLATZ"/>
    <x v="2"/>
    <n v="7.2489999999999997"/>
    <m/>
    <s v="Universidad del País Vasco/Euskal Herriko Unibersitatea"/>
    <n v="1"/>
    <s v="Pruebas de Acceso desde bachillerato o equivalente"/>
    <n v="9"/>
    <s v="19"/>
    <s v="Evaluación de Bachillerato para Acceso a la Universidad (EBAU) - LOMCE"/>
    <m/>
    <x v="0"/>
    <m/>
    <m/>
    <s v="NO"/>
    <m/>
  </r>
  <r>
    <s v="JUN 2018-19"/>
    <x v="4"/>
    <n v="16641033"/>
    <s v="16641033301G"/>
    <x v="0"/>
    <s v="PÉREZ MOYA, CLARA VICTORIA"/>
    <x v="2"/>
    <n v="7.5"/>
    <m/>
    <m/>
    <n v="11"/>
    <s v="Formación Profesional"/>
    <n v="5"/>
    <s v="115"/>
    <s v="Ciclo Formativo de Grado Superior"/>
    <m/>
    <x v="0"/>
    <m/>
    <m/>
    <s v="NO"/>
    <m/>
  </r>
  <r>
    <s v="JUN 2018-19"/>
    <x v="4"/>
    <n v="44689454"/>
    <s v="44689454301G"/>
    <x v="0"/>
    <s v="USATEGUI GONZALEZ, NEREA"/>
    <x v="2"/>
    <n v="7.75"/>
    <m/>
    <m/>
    <n v="11"/>
    <s v="Formación Profesional"/>
    <n v="5"/>
    <s v="115"/>
    <s v="Ciclo Formativo de Grado Superior"/>
    <m/>
    <x v="0"/>
    <m/>
    <m/>
    <s v="NO"/>
    <m/>
  </r>
  <r>
    <s v="JUN 2018-19"/>
    <x v="4"/>
    <n v="18086121"/>
    <s v="18086121301G"/>
    <x v="0"/>
    <s v="RUBIO GARCÍA, ALBA"/>
    <x v="3"/>
    <n v="8.3689999999999998"/>
    <m/>
    <s v="Universidad de La Rioja"/>
    <n v="1"/>
    <s v="Pruebas de Acceso desde bachillerato o equivalente"/>
    <n v="9"/>
    <s v="19"/>
    <s v="Evaluación de Bachillerato para Acceso a la Universidad (EBAU) - LOMCE"/>
    <m/>
    <x v="0"/>
    <m/>
    <m/>
    <s v="NO"/>
    <m/>
  </r>
  <r>
    <s v="JUN 2018-19"/>
    <x v="4"/>
    <n v="79136759"/>
    <s v="79136759301G"/>
    <x v="0"/>
    <s v="DEL RÍO VALLEJO, IRENE"/>
    <x v="3"/>
    <n v="7.7939999999999996"/>
    <m/>
    <s v="Universidad del País Vasco/Euskal Herriko Unibersitatea"/>
    <n v="1"/>
    <s v="Pruebas de Acceso desde bachillerato o equivalente"/>
    <n v="9"/>
    <s v="19"/>
    <s v="Evaluación de Bachillerato para Acceso a la Universidad (EBAU) - LOMCE"/>
    <m/>
    <x v="0"/>
    <m/>
    <m/>
    <s v="NO"/>
    <m/>
  </r>
  <r>
    <s v="JUN 2018-19"/>
    <x v="4"/>
    <n v="72847193"/>
    <s v="72847193301G"/>
    <x v="0"/>
    <s v="PEREZ DE VIÑASPRE CANTON, NAHIA"/>
    <x v="3"/>
    <n v="7.4859999999999998"/>
    <m/>
    <s v="Universidad del País Vasco/Euskal Herriko Unibersitatea"/>
    <n v="1"/>
    <s v="Pruebas de Acceso desde bachillerato o equivalente"/>
    <n v="9"/>
    <s v="19"/>
    <s v="Evaluación de Bachillerato para Acceso a la Universidad (EBAU) - LOMCE"/>
    <m/>
    <x v="0"/>
    <m/>
    <m/>
    <s v="NO"/>
    <m/>
  </r>
  <r>
    <s v="JUN 2018-19"/>
    <x v="4"/>
    <n v="79125733"/>
    <s v="79125733301G"/>
    <x v="0"/>
    <s v="SOBRINO AVILA, LIDIA"/>
    <x v="3"/>
    <n v="7.6740000000000004"/>
    <m/>
    <s v="Universidad del País Vasco/Euskal Herriko Unibersitatea"/>
    <n v="1"/>
    <s v="Pruebas de Acceso desde bachillerato o equivalente"/>
    <n v="9"/>
    <s v="19"/>
    <s v="Evaluación de Bachillerato para Acceso a la Universidad (EBAU) - LOMCE"/>
    <m/>
    <x v="0"/>
    <m/>
    <m/>
    <s v="NO"/>
    <m/>
  </r>
  <r>
    <s v="JUN 2018-19"/>
    <x v="4"/>
    <n v="79048866"/>
    <s v="79048866301G"/>
    <x v="0"/>
    <s v="DE LA FUENTE UGALDE, KERMAN"/>
    <x v="3"/>
    <n v="7.64"/>
    <m/>
    <s v="Universidad del País Vasco/Euskal Herriko Unibersitatea"/>
    <n v="1"/>
    <s v="Pruebas de Acceso desde bachillerato o equivalente"/>
    <n v="9"/>
    <s v="19"/>
    <s v="Evaluación de Bachillerato para Acceso a la Universidad (EBAU) - LOMCE"/>
    <m/>
    <x v="0"/>
    <m/>
    <m/>
    <s v="NO"/>
    <m/>
  </r>
  <r>
    <s v="JUN 2018-19"/>
    <x v="4"/>
    <n v="44573928"/>
    <s v="44573928301G"/>
    <x v="0"/>
    <s v="REGALADO SAN JOSE, NAROA"/>
    <x v="3"/>
    <n v="7.3419999999999996"/>
    <m/>
    <s v="Universidad del País Vasco/Euskal Herriko Unibersitatea"/>
    <n v="1"/>
    <s v="Pruebas de Acceso desde bachillerato o equivalente"/>
    <n v="9"/>
    <s v="19"/>
    <s v="Evaluación de Bachillerato para Acceso a la Universidad (EBAU) - LOMCE"/>
    <m/>
    <x v="0"/>
    <m/>
    <m/>
    <s v="NO"/>
    <m/>
  </r>
  <r>
    <s v="JUN 2018-19"/>
    <x v="4"/>
    <n v="73034146"/>
    <s v="73034146301G"/>
    <x v="0"/>
    <s v="LÓPEZ EGUIGUREN, OLATZ"/>
    <x v="3"/>
    <n v="7.4580000000000002"/>
    <m/>
    <s v="Universidad del País Vasco/Euskal Herriko Unibersitatea"/>
    <n v="1"/>
    <s v="Pruebas de Acceso desde bachillerato o equivalente"/>
    <n v="9"/>
    <s v="19"/>
    <s v="Evaluación de Bachillerato para Acceso a la Universidad (EBAU) - LOMCE"/>
    <m/>
    <x v="0"/>
    <m/>
    <m/>
    <s v="NO"/>
    <m/>
  </r>
  <r>
    <s v="JUN 2018-19"/>
    <x v="4"/>
    <n v="73036982"/>
    <s v="73036982301G"/>
    <x v="0"/>
    <s v="TOLOSA ULACIA, AINHOA"/>
    <x v="3"/>
    <n v="8.032"/>
    <m/>
    <s v="Universidad del País Vasco/Euskal Herriko Unibersitatea"/>
    <n v="1"/>
    <s v="Pruebas de Acceso desde bachillerato o equivalente"/>
    <n v="9"/>
    <s v="19"/>
    <s v="Evaluación de Bachillerato para Acceso a la Universidad (EBAU) - LOMCE"/>
    <m/>
    <x v="0"/>
    <m/>
    <m/>
    <s v="NO"/>
    <m/>
  </r>
  <r>
    <s v="JUN 2018-19"/>
    <x v="4"/>
    <n v="79136704"/>
    <s v="79136704301G"/>
    <x v="0"/>
    <s v="MUÑOZ MUÑIZ, GOIURI"/>
    <x v="3"/>
    <n v="7.6920000000000002"/>
    <m/>
    <s v="Universidad del País Vasco/Euskal Herriko Unibersitatea"/>
    <n v="1"/>
    <s v="Pruebas de Acceso desde bachillerato o equivalente"/>
    <n v="9"/>
    <s v="19"/>
    <s v="Evaluación de Bachillerato para Acceso a la Universidad (EBAU) - LOMCE"/>
    <m/>
    <x v="0"/>
    <m/>
    <m/>
    <s v="NO"/>
    <m/>
  </r>
  <r>
    <s v="JUN 2018-19"/>
    <x v="4"/>
    <n v="58028271"/>
    <s v="58028271301G"/>
    <x v="0"/>
    <s v="BELTRAN MOROCHO, MICHELLE ESTEFANIA"/>
    <x v="3"/>
    <n v="7.2220000000000004"/>
    <m/>
    <s v="Universidad del País Vasco/Euskal Herriko Unibersitatea"/>
    <n v="1"/>
    <s v="Pruebas de Acceso desde bachillerato o equivalente"/>
    <n v="9"/>
    <s v="19"/>
    <s v="Evaluación de Bachillerato para Acceso a la Universidad (EBAU) - LOMCE"/>
    <m/>
    <x v="0"/>
    <m/>
    <m/>
    <s v="NO"/>
    <m/>
  </r>
  <r>
    <s v="JUN 2018-19"/>
    <x v="4"/>
    <n v="16096126"/>
    <s v="16096126301G"/>
    <x v="0"/>
    <s v="ARNAIZ ALBONIGA, LIBE"/>
    <x v="3"/>
    <n v="7.07"/>
    <m/>
    <s v="Universidad del País Vasco/Euskal Herriko Unibersitatea"/>
    <n v="1"/>
    <s v="Pruebas de Acceso desde bachillerato o equivalente"/>
    <n v="9"/>
    <s v="19"/>
    <s v="Evaluación de Bachillerato para Acceso a la Universidad (EBAU) - LOMCE"/>
    <m/>
    <x v="0"/>
    <m/>
    <m/>
    <s v="NO"/>
    <m/>
  </r>
  <r>
    <s v="JLO 2018-19"/>
    <x v="5"/>
    <n v="16635019"/>
    <s v="16635019205G"/>
    <x v="0"/>
    <s v="OJEDA CASADO, ANDREA"/>
    <x v="4"/>
    <n v="5.0759999999999996"/>
    <m/>
    <s v="Universidad de La Rioja"/>
    <n v="1"/>
    <s v="Pruebas de Acceso desde bachillerato o equivalente"/>
    <n v="8"/>
    <s v="18"/>
    <s v="Pruebas de acceso a la Universidad (PAU)- LOE"/>
    <m/>
    <x v="1"/>
    <m/>
    <m/>
    <s v="NO"/>
    <m/>
  </r>
  <r>
    <s v="JUN 2018-19"/>
    <x v="5"/>
    <n v="44645829"/>
    <s v="44645829205G"/>
    <x v="0"/>
    <s v="PINILLOS MORENO, SONIA"/>
    <x v="6"/>
    <n v="7.08"/>
    <m/>
    <m/>
    <n v="11"/>
    <s v="Formación Profesional"/>
    <n v="1"/>
    <s v="111"/>
    <s v="Formación Profesional de 2º Grado"/>
    <m/>
    <x v="1"/>
    <m/>
    <m/>
    <s v="SÍ"/>
    <s v="con reconocimientos"/>
  </r>
  <r>
    <s v="JUN 2018-19"/>
    <x v="5"/>
    <n v="16644746"/>
    <s v="16644746205G"/>
    <x v="0"/>
    <s v="ÁLVAREZ PÉREZ, CELIA"/>
    <x v="0"/>
    <n v="6.3710000000000004"/>
    <m/>
    <s v="Universidad de La Rioja"/>
    <n v="1"/>
    <s v="Pruebas de Acceso desde bachillerato o equivalente"/>
    <n v="8"/>
    <s v="18"/>
    <s v="Pruebas de acceso a la Universidad (PAU)- LOE"/>
    <m/>
    <x v="0"/>
    <m/>
    <m/>
    <s v="SÍ"/>
    <s v="con reconocimientos"/>
  </r>
  <r>
    <s v="JUN 2018-19"/>
    <x v="5"/>
    <n v="18080648"/>
    <s v="18080648205G"/>
    <x v="0"/>
    <s v="VILLANUEVA GUTIÉRREZ, LUCÍA"/>
    <x v="0"/>
    <n v="7.6619999999999999"/>
    <m/>
    <s v="Universidad de La Rioja"/>
    <n v="1"/>
    <s v="Pruebas de Acceso desde bachillerato o equivalente"/>
    <n v="8"/>
    <s v="18"/>
    <s v="Pruebas de acceso a la Universidad (PAU)- LOE"/>
    <m/>
    <x v="0"/>
    <m/>
    <m/>
    <s v="SÍ"/>
    <s v="con reconocimientos"/>
  </r>
  <r>
    <s v="JUN 2018-19"/>
    <x v="5"/>
    <n v="16623597"/>
    <s v="16623597205G"/>
    <x v="0"/>
    <s v="GALLARDO SÁEZ, SHEILA"/>
    <x v="0"/>
    <n v="7.38"/>
    <m/>
    <m/>
    <n v="11"/>
    <s v="Formación Profesional"/>
    <n v="5"/>
    <s v="115"/>
    <s v="Ciclo Formativo de Grado Superior"/>
    <m/>
    <x v="0"/>
    <m/>
    <m/>
    <s v="SÍ"/>
    <s v="con reconocimientos"/>
  </r>
  <r>
    <s v="JUN 2018-19"/>
    <x v="5"/>
    <n v="78774963"/>
    <s v="78774963205G"/>
    <x v="0"/>
    <s v="CASTILLO MARTÍNEZ, MÓNICA"/>
    <x v="0"/>
    <n v="5.0510000000000002"/>
    <m/>
    <s v="Universidad de La Rioja"/>
    <n v="1"/>
    <s v="Pruebas de Acceso desde bachillerato o equivalente"/>
    <n v="8"/>
    <s v="18"/>
    <s v="Pruebas de acceso a la Universidad (PAU)- LOE"/>
    <s v="SÍ"/>
    <x v="0"/>
    <m/>
    <m/>
    <s v="NO"/>
    <m/>
  </r>
  <r>
    <s v="JUN 2018-19"/>
    <x v="5"/>
    <n v="72835112"/>
    <s v="72835112205G"/>
    <x v="0"/>
    <s v="LÓPEZ MENDIVE, CARMEN"/>
    <x v="0"/>
    <n v="6.6319999999999997"/>
    <m/>
    <s v="Universidad de La Rioja"/>
    <n v="1"/>
    <s v="Pruebas de Acceso desde bachillerato o equivalente"/>
    <n v="8"/>
    <s v="18"/>
    <s v="Pruebas de acceso a la Universidad (PAU)- LOE"/>
    <m/>
    <x v="0"/>
    <m/>
    <m/>
    <s v="SÍ"/>
    <s v="con reconocimientos"/>
  </r>
  <r>
    <s v="JUN 2018-19"/>
    <x v="5"/>
    <n v="16639588"/>
    <s v="16639588205G"/>
    <x v="0"/>
    <s v="LACALLE MANERO, LAURA"/>
    <x v="0"/>
    <n v="5.8330000000000002"/>
    <m/>
    <s v="Universidad de La Rioja"/>
    <n v="1"/>
    <s v="Pruebas de Acceso desde bachillerato o equivalente"/>
    <n v="8"/>
    <s v="18"/>
    <s v="Pruebas de acceso a la Universidad (PAU)- LOE"/>
    <m/>
    <x v="0"/>
    <m/>
    <m/>
    <s v="SÍ"/>
    <s v="con reconocimientos"/>
  </r>
  <r>
    <s v="JUN 2018-19"/>
    <x v="5"/>
    <n v="52003610"/>
    <s v="52003610205G"/>
    <x v="0"/>
    <s v="SÁNCHEZ MARCHANTE, MARÍA ISABEL"/>
    <x v="0"/>
    <n v="7.71"/>
    <m/>
    <m/>
    <n v="11"/>
    <s v="Formación Profesional"/>
    <n v="5"/>
    <s v="115"/>
    <s v="Ciclo Formativo de Grado Superior"/>
    <m/>
    <x v="0"/>
    <m/>
    <m/>
    <s v="SÍ"/>
    <s v="con reconocimientos"/>
  </r>
  <r>
    <s v="JUN 2018-19"/>
    <x v="5"/>
    <n v="16630973"/>
    <s v="16630973205G"/>
    <x v="0"/>
    <s v="JUARROS MOSQUERA, PAULA"/>
    <x v="0"/>
    <n v="5.8559999999999999"/>
    <m/>
    <s v="Universidad de La Rioja"/>
    <n v="1"/>
    <s v="Pruebas de Acceso desde bachillerato o equivalente"/>
    <n v="8"/>
    <s v="18"/>
    <s v="Pruebas de acceso a la Universidad (PAU)- LOE"/>
    <m/>
    <x v="0"/>
    <m/>
    <m/>
    <s v="NO"/>
    <m/>
  </r>
  <r>
    <s v="JUN 2018-19"/>
    <x v="5"/>
    <n v="45916353"/>
    <s v="45916353205G"/>
    <x v="0"/>
    <s v="BILDOSOLA GONZÁLEZ, ALAI"/>
    <x v="0"/>
    <n v="8.15"/>
    <m/>
    <m/>
    <n v="11"/>
    <s v="Formación Profesional"/>
    <n v="5"/>
    <s v="115"/>
    <s v="Ciclo Formativo de Grado Superior"/>
    <m/>
    <x v="0"/>
    <m/>
    <m/>
    <s v="SÍ"/>
    <s v="con reconocimientos"/>
  </r>
  <r>
    <s v="JLO 2018-19"/>
    <x v="5"/>
    <n v="16627244"/>
    <s v="16627244205G"/>
    <x v="0"/>
    <s v="HERNÁNDEZ JIMÉNEZ, IRENE"/>
    <x v="0"/>
    <n v="6.1760000000000002"/>
    <m/>
    <s v="Universidad de La Rioja"/>
    <n v="1"/>
    <s v="Pruebas de Acceso desde bachillerato o equivalente"/>
    <n v="8"/>
    <s v="18"/>
    <s v="Pruebas de acceso a la Universidad (PAU)- LOE"/>
    <m/>
    <x v="0"/>
    <m/>
    <m/>
    <s v="NO"/>
    <m/>
  </r>
  <r>
    <s v="JUN 2018-19"/>
    <x v="5"/>
    <n v="18076923"/>
    <s v="18076923205G"/>
    <x v="0"/>
    <s v="DE FELIPE ESTEBAN, ÁNGELA"/>
    <x v="1"/>
    <n v="8.0589999999999993"/>
    <m/>
    <s v="Universidad de La Rioja"/>
    <n v="1"/>
    <s v="Pruebas de Acceso desde bachillerato o equivalente"/>
    <n v="8"/>
    <s v="18"/>
    <s v="Pruebas de acceso a la Universidad (PAU)- LOE"/>
    <m/>
    <x v="0"/>
    <m/>
    <m/>
    <s v="NO"/>
    <m/>
  </r>
  <r>
    <s v="JUN 2018-19"/>
    <x v="5"/>
    <n v="16632207"/>
    <s v="16632207205G"/>
    <x v="0"/>
    <s v="OLARTE SÁENZ, VANESA"/>
    <x v="1"/>
    <n v="7.62"/>
    <m/>
    <m/>
    <n v="11"/>
    <s v="Formación Profesional"/>
    <n v="5"/>
    <s v="115"/>
    <s v="Ciclo Formativo de Grado Superior"/>
    <m/>
    <x v="0"/>
    <m/>
    <m/>
    <s v="SÍ"/>
    <s v="con reconocimientos"/>
  </r>
  <r>
    <s v="JUN 2018-19"/>
    <x v="5"/>
    <n v="18077328"/>
    <s v="18077328205G"/>
    <x v="0"/>
    <s v="GARCÍA OLAGARAY, MARINA"/>
    <x v="1"/>
    <n v="7.59"/>
    <m/>
    <s v="Universidad de La Rioja"/>
    <n v="1"/>
    <s v="Pruebas de Acceso desde bachillerato o equivalente"/>
    <n v="8"/>
    <s v="18"/>
    <s v="Pruebas de acceso a la Universidad (PAU)- LOE"/>
    <m/>
    <x v="0"/>
    <m/>
    <m/>
    <s v="NO"/>
    <m/>
  </r>
  <r>
    <s v="JUN 2018-19"/>
    <x v="5"/>
    <n v="78778231"/>
    <s v="78778231205G"/>
    <x v="0"/>
    <s v="SOLA SANDUA, MARIA"/>
    <x v="1"/>
    <n v="5.4640000000000004"/>
    <m/>
    <s v="Universidad Pública de Navarra"/>
    <n v="1"/>
    <s v="Pruebas de Acceso desde bachillerato o equivalente"/>
    <n v="8"/>
    <s v="18"/>
    <s v="Pruebas de acceso a la Universidad (PAU)- LOE"/>
    <m/>
    <x v="0"/>
    <m/>
    <m/>
    <s v="NO"/>
    <m/>
  </r>
  <r>
    <s v="JUN 2018-19"/>
    <x v="5"/>
    <n v="18078651"/>
    <s v="18078651205G"/>
    <x v="0"/>
    <s v="BENITO YANGUAS, CARLA"/>
    <x v="1"/>
    <n v="6.3209999999999997"/>
    <m/>
    <s v="Universidad de La Rioja"/>
    <n v="1"/>
    <s v="Pruebas de Acceso desde bachillerato o equivalente"/>
    <n v="8"/>
    <s v="18"/>
    <s v="Pruebas de acceso a la Universidad (PAU)- LOE"/>
    <m/>
    <x v="0"/>
    <m/>
    <m/>
    <s v="NO"/>
    <m/>
  </r>
  <r>
    <s v="JUN 2018-19"/>
    <x v="5"/>
    <n v="17495252"/>
    <s v="17495252205G"/>
    <x v="0"/>
    <s v="FELIPE MORENO, ANA ISABEL"/>
    <x v="1"/>
    <n v="8.85"/>
    <m/>
    <m/>
    <n v="11"/>
    <s v="Formación Profesional"/>
    <n v="5"/>
    <s v="115"/>
    <s v="Ciclo Formativo de Grado Superior"/>
    <m/>
    <x v="0"/>
    <m/>
    <m/>
    <s v="SÍ"/>
    <s v="con reconocimientos"/>
  </r>
  <r>
    <s v="JUN 2018-19"/>
    <x v="5"/>
    <n v="78774789"/>
    <s v="78774789205G"/>
    <x v="0"/>
    <s v="FRAILE FRAILE, SARA"/>
    <x v="1"/>
    <n v="5.36"/>
    <m/>
    <s v="Universidad de La Rioja"/>
    <n v="1"/>
    <s v="Pruebas de Acceso desde bachillerato o equivalente"/>
    <n v="8"/>
    <s v="18"/>
    <s v="Pruebas de acceso a la Universidad (PAU)- LOE"/>
    <s v="SÍ"/>
    <x v="0"/>
    <m/>
    <m/>
    <s v="NO"/>
    <m/>
  </r>
  <r>
    <s v="JUN 2018-19"/>
    <x v="5"/>
    <n v="21070756"/>
    <s v="21070756205G"/>
    <x v="0"/>
    <s v="GORRICHO AMATRIA, AINHOA"/>
    <x v="1"/>
    <n v="5.7080000000000002"/>
    <m/>
    <s v="Universidad Pública de Navarra"/>
    <n v="1"/>
    <s v="Pruebas de Acceso desde bachillerato o equivalente"/>
    <n v="8"/>
    <s v="18"/>
    <s v="Pruebas de acceso a la Universidad (PAU)- LOE"/>
    <m/>
    <x v="0"/>
    <m/>
    <m/>
    <s v="NO"/>
    <m/>
  </r>
  <r>
    <s v="JUN 2018-19"/>
    <x v="5"/>
    <s v="X5634983"/>
    <s v="X5634983205G"/>
    <x v="0"/>
    <s v="BOUCHARRAFA , CHAYMAE"/>
    <x v="1"/>
    <n v="6.8239999999999998"/>
    <m/>
    <s v="Universidad de La Rioja"/>
    <n v="1"/>
    <s v="Pruebas de Acceso desde bachillerato o equivalente"/>
    <n v="8"/>
    <s v="18"/>
    <s v="Pruebas de acceso a la Universidad (PAU)- LOE"/>
    <m/>
    <x v="0"/>
    <m/>
    <m/>
    <s v="NO"/>
    <m/>
  </r>
  <r>
    <s v="JUN 2018-19"/>
    <x v="5"/>
    <n v="72848493"/>
    <s v="72848493205G"/>
    <x v="0"/>
    <s v="SANCHEZ ROMAN, DANIEL"/>
    <x v="1"/>
    <n v="5.0060000000000002"/>
    <m/>
    <s v="Universidad del País Vasco/Euskal Herriko Unibersitatea"/>
    <n v="1"/>
    <s v="Pruebas de Acceso desde bachillerato o equivalente"/>
    <n v="8"/>
    <s v="18"/>
    <s v="Pruebas de acceso a la Universidad (PAU)- LOE"/>
    <m/>
    <x v="0"/>
    <m/>
    <m/>
    <s v="NO"/>
    <m/>
  </r>
  <r>
    <s v="JUN 2018-19"/>
    <x v="5"/>
    <n v="16617448"/>
    <s v="16617448205G"/>
    <x v="1"/>
    <s v="MEDRANO PASCUAL, CRISTINA"/>
    <x v="1"/>
    <n v="8.14"/>
    <m/>
    <s v="Universidad de La Rioja"/>
    <n v="1"/>
    <s v="Pruebas de Acceso desde bachillerato o equivalente"/>
    <n v="2"/>
    <s v="12"/>
    <s v="Pruebas de acceso a la Universidad- LOGSE"/>
    <m/>
    <x v="0"/>
    <m/>
    <m/>
    <s v="SÍ"/>
    <s v="con reconocimientos"/>
  </r>
  <r>
    <s v="JUN 2018-19"/>
    <x v="5"/>
    <n v="16628324"/>
    <s v="16628324205G"/>
    <x v="0"/>
    <s v="MIGUEL MURUGARREN, ALEJANDRA"/>
    <x v="2"/>
    <n v="6.11"/>
    <m/>
    <s v="Universidad de La Rioja"/>
    <n v="1"/>
    <s v="Pruebas de Acceso desde bachillerato o equivalente"/>
    <n v="9"/>
    <s v="19"/>
    <s v="Evaluación de Bachillerato para Acceso a la Universidad (EBAU) - LOMCE"/>
    <s v="SÍ"/>
    <x v="0"/>
    <m/>
    <m/>
    <s v="NO"/>
    <m/>
  </r>
  <r>
    <s v="JUN 2018-19"/>
    <x v="5"/>
    <n v="78773668"/>
    <s v="78773668205G"/>
    <x v="0"/>
    <s v="SESMA SEBASTIÁ, NORA"/>
    <x v="2"/>
    <n v="7.92"/>
    <m/>
    <m/>
    <n v="11"/>
    <s v="Formación Profesional"/>
    <n v="5"/>
    <s v="115"/>
    <s v="Ciclo Formativo de Grado Superior"/>
    <m/>
    <x v="0"/>
    <m/>
    <m/>
    <s v="SÍ"/>
    <s v="con reconocimientos"/>
  </r>
  <r>
    <s v="JUN 2018-19"/>
    <x v="5"/>
    <n v="45669127"/>
    <s v="45669127205G"/>
    <x v="0"/>
    <s v="LONGARTE CABELLO, ANDER"/>
    <x v="2"/>
    <n v="8.31"/>
    <m/>
    <m/>
    <n v="11"/>
    <s v="Formación Profesional"/>
    <n v="5"/>
    <s v="115"/>
    <s v="Ciclo Formativo de Grado Superior"/>
    <m/>
    <x v="0"/>
    <m/>
    <m/>
    <s v="SÍ"/>
    <s v="con reconocimientos"/>
  </r>
  <r>
    <s v="JUN 2018-19"/>
    <x v="5"/>
    <n v="16623779"/>
    <s v="16623779205G"/>
    <x v="0"/>
    <s v="REMÍREZ ESPILA, MARÍA"/>
    <x v="2"/>
    <n v="6.5579999999999998"/>
    <m/>
    <s v="Universidad de La Rioja"/>
    <n v="1"/>
    <s v="Pruebas de Acceso desde bachillerato o equivalente"/>
    <n v="9"/>
    <s v="19"/>
    <s v="Evaluación de Bachillerato para Acceso a la Universidad (EBAU) - LOMCE"/>
    <s v="SÍ"/>
    <x v="0"/>
    <m/>
    <m/>
    <s v="NO"/>
    <m/>
  </r>
  <r>
    <s v="JUN 2018-19"/>
    <x v="5"/>
    <n v="72798938"/>
    <s v="72798938205G"/>
    <x v="0"/>
    <s v="ACHA RUIZ, SARA"/>
    <x v="2"/>
    <n v="6.92"/>
    <m/>
    <m/>
    <n v="11"/>
    <s v="Formación Profesional"/>
    <n v="5"/>
    <s v="115"/>
    <s v="Ciclo Formativo de Grado Superior"/>
    <m/>
    <x v="0"/>
    <m/>
    <m/>
    <s v="SÍ"/>
    <s v="con reconocimientos"/>
  </r>
  <r>
    <s v="JUN 2018-19"/>
    <x v="5"/>
    <n v="17498342"/>
    <s v="17498342205G"/>
    <x v="0"/>
    <s v="ILLERA MARTÍNEZ, SHEILA"/>
    <x v="3"/>
    <n v="7.7279999999999998"/>
    <m/>
    <s v="Universidad de La Rioja"/>
    <n v="1"/>
    <s v="Pruebas de Acceso desde bachillerato o equivalente"/>
    <n v="9"/>
    <s v="19"/>
    <s v="Evaluación de Bachillerato para Acceso a la Universidad (EBAU) - LOMCE"/>
    <m/>
    <x v="0"/>
    <m/>
    <m/>
    <s v="NO"/>
    <m/>
  </r>
  <r>
    <s v="JUN 2018-19"/>
    <x v="5"/>
    <n v="44648572"/>
    <s v="44648572205G"/>
    <x v="0"/>
    <s v="SUESCUN MURUZÁBAL, ALBA"/>
    <x v="3"/>
    <n v="7.15"/>
    <m/>
    <m/>
    <n v="11"/>
    <s v="Formación Profesional"/>
    <n v="5"/>
    <s v="115"/>
    <s v="Ciclo Formativo de Grado Superior"/>
    <m/>
    <x v="0"/>
    <m/>
    <m/>
    <s v="SÍ"/>
    <s v="con reconocimientos"/>
  </r>
  <r>
    <s v="JUN 2018-19"/>
    <x v="5"/>
    <n v="16632041"/>
    <s v="16632041205G"/>
    <x v="0"/>
    <s v="DÍEZ DEL RÍO, JORGE DANIEL"/>
    <x v="3"/>
    <n v="6.0750000000000002"/>
    <m/>
    <s v="Universidad de La Rioja"/>
    <n v="1"/>
    <s v="Pruebas de Acceso desde bachillerato o equivalente"/>
    <n v="9"/>
    <s v="19"/>
    <s v="Evaluación de Bachillerato para Acceso a la Universidad (EBAU) - LOMCE"/>
    <m/>
    <x v="0"/>
    <m/>
    <m/>
    <s v="NO"/>
    <m/>
  </r>
  <r>
    <s v="JUN 2018-19"/>
    <x v="5"/>
    <n v="73456295"/>
    <s v="73456295205G"/>
    <x v="0"/>
    <s v="PEREZ GUILLEN, CARLA"/>
    <x v="3"/>
    <n v="6.5"/>
    <m/>
    <m/>
    <n v="11"/>
    <s v="Formación Profesional"/>
    <n v="5"/>
    <s v="115"/>
    <s v="Ciclo Formativo de Grado Superior"/>
    <m/>
    <x v="0"/>
    <m/>
    <m/>
    <s v="NO"/>
    <m/>
  </r>
  <r>
    <s v="JUN 2018-19"/>
    <x v="5"/>
    <n v="16634366"/>
    <s v="16634366205G"/>
    <x v="0"/>
    <s v="FALCÓN URRIZA, MARÍA"/>
    <x v="3"/>
    <n v="6.31"/>
    <m/>
    <m/>
    <n v="11"/>
    <s v="Formación Profesional"/>
    <n v="5"/>
    <s v="115"/>
    <s v="Ciclo Formativo de Grado Superior"/>
    <m/>
    <x v="0"/>
    <m/>
    <m/>
    <s v="SÍ"/>
    <s v="con reconocimientos"/>
  </r>
  <r>
    <s v="JUN 2018-19"/>
    <x v="5"/>
    <n v="72847295"/>
    <s v="72847295205G"/>
    <x v="0"/>
    <s v="VICENTE GONZÁLEZ, MÍRIAM"/>
    <x v="3"/>
    <n v="6.0140000000000002"/>
    <m/>
    <s v="Universidad de La Rioja"/>
    <n v="1"/>
    <s v="Pruebas de Acceso desde bachillerato o equivalente"/>
    <n v="9"/>
    <s v="19"/>
    <s v="Evaluación de Bachillerato para Acceso a la Universidad (EBAU) - LOMCE"/>
    <m/>
    <x v="0"/>
    <m/>
    <m/>
    <s v="NO"/>
    <m/>
  </r>
  <r>
    <s v="JUN 2018-19"/>
    <x v="6"/>
    <n v="16620993"/>
    <s v="16620993206G"/>
    <x v="0"/>
    <s v="SÁNCHEZ ELÓSEGUI, VICTORIA"/>
    <x v="7"/>
    <n v="5.7359999999999998"/>
    <m/>
    <s v="Universidad de La Rioja"/>
    <n v="1"/>
    <s v="Pruebas de Acceso desde bachillerato o equivalente"/>
    <n v="2"/>
    <s v="12"/>
    <s v="Pruebas de acceso a la Universidad- LOGSE"/>
    <m/>
    <x v="1"/>
    <m/>
    <m/>
    <s v="NO"/>
    <m/>
  </r>
  <r>
    <s v="JLO 2018-19"/>
    <x v="6"/>
    <n v="16636809"/>
    <s v="16636809206G"/>
    <x v="0"/>
    <s v="LIMIA PEÑALVA, LAURA"/>
    <x v="4"/>
    <n v="5"/>
    <m/>
    <s v="Universidad de La Rioja"/>
    <n v="1"/>
    <s v="Pruebas de Acceso desde bachillerato o equivalente"/>
    <n v="8"/>
    <s v="18"/>
    <s v="Pruebas de acceso a la Universidad (PAU)- LOE"/>
    <m/>
    <x v="1"/>
    <m/>
    <m/>
    <s v="NO"/>
    <m/>
  </r>
  <r>
    <s v="JLO 2018-19"/>
    <x v="6"/>
    <n v="16630596"/>
    <s v="16630596206G"/>
    <x v="0"/>
    <s v="ACHÚTEGUI ORBAÑANOS, MARTA"/>
    <x v="6"/>
    <n v="5.4770000000000003"/>
    <m/>
    <s v="Universidad de La Rioja"/>
    <n v="1"/>
    <s v="Pruebas de Acceso desde bachillerato o equivalente"/>
    <n v="8"/>
    <s v="18"/>
    <s v="Pruebas de acceso a la Universidad (PAU)- LOE"/>
    <m/>
    <x v="1"/>
    <m/>
    <m/>
    <s v="NO"/>
    <m/>
  </r>
  <r>
    <s v="JUN 2018-19"/>
    <x v="6"/>
    <n v="16643315"/>
    <s v="16643315206G"/>
    <x v="0"/>
    <s v="MARTÍNEZ-LOSA CABELLO, JORGE"/>
    <x v="6"/>
    <n v="6.2069999999999999"/>
    <m/>
    <s v="Universidad de La Rioja"/>
    <n v="1"/>
    <s v="Pruebas de Acceso desde bachillerato o equivalente"/>
    <n v="8"/>
    <s v="18"/>
    <s v="Pruebas de acceso a la Universidad (PAU)- LOE"/>
    <m/>
    <x v="1"/>
    <m/>
    <m/>
    <s v="NO"/>
    <m/>
  </r>
  <r>
    <s v="JUN 2018-19"/>
    <x v="6"/>
    <n v="16633404"/>
    <s v="16633404206G"/>
    <x v="0"/>
    <s v="ROLDÁN LÓPEZ, RAQUEL"/>
    <x v="5"/>
    <n v="6.5019999999999998"/>
    <m/>
    <s v="Universidad de La Rioja"/>
    <n v="1"/>
    <s v="Pruebas de Acceso desde bachillerato o equivalente"/>
    <n v="8"/>
    <s v="18"/>
    <s v="Pruebas de acceso a la Universidad (PAU)- LOE"/>
    <m/>
    <x v="0"/>
    <m/>
    <m/>
    <s v="SÍ"/>
    <s v="con reconocimientos"/>
  </r>
  <r>
    <s v="JUN 2018-19"/>
    <x v="6"/>
    <n v="17496563"/>
    <s v="17496563206G"/>
    <x v="0"/>
    <s v="LOZANO FARICLA, BELÉN"/>
    <x v="5"/>
    <n v="8.1769999999999996"/>
    <m/>
    <s v="Universidad de La Rioja"/>
    <n v="1"/>
    <s v="Pruebas de Acceso desde bachillerato o equivalente"/>
    <n v="8"/>
    <s v="18"/>
    <s v="Pruebas de acceso a la Universidad (PAU)- LOE"/>
    <m/>
    <x v="0"/>
    <m/>
    <m/>
    <s v="SÍ"/>
    <s v="con reconocimientos"/>
  </r>
  <r>
    <s v="JUN 2018-19"/>
    <x v="6"/>
    <n v="78756442"/>
    <s v="78756442206G"/>
    <x v="0"/>
    <s v="SESMA GARBAYO, NOELIA"/>
    <x v="5"/>
    <n v="5.32"/>
    <m/>
    <s v="Universidad Pública de Navarra"/>
    <n v="1"/>
    <s v="Pruebas de Acceso desde bachillerato o equivalente"/>
    <n v="8"/>
    <s v="18"/>
    <s v="Pruebas de acceso a la Universidad (PAU)- LOE"/>
    <m/>
    <x v="0"/>
    <m/>
    <m/>
    <s v="NO"/>
    <m/>
  </r>
  <r>
    <s v="JUN 2018-19"/>
    <x v="6"/>
    <n v="16630577"/>
    <s v="16630577206G"/>
    <x v="0"/>
    <s v="FERNÁNDEZ LÓPEZ DAVALILLO, RAQUEL"/>
    <x v="5"/>
    <n v="5.67"/>
    <m/>
    <m/>
    <n v="11"/>
    <s v="Formación Profesional"/>
    <n v="5"/>
    <s v="115"/>
    <s v="Ciclo Formativo de Grado Superior"/>
    <m/>
    <x v="0"/>
    <m/>
    <m/>
    <s v="NO"/>
    <m/>
  </r>
  <r>
    <s v="JUN 2018-19"/>
    <x v="6"/>
    <n v="16629149"/>
    <s v="16629149206G"/>
    <x v="0"/>
    <s v="ARMENDARIZ ALBERO, NAGORE"/>
    <x v="5"/>
    <n v="6.0709999999999997"/>
    <m/>
    <s v="Universidad Pública de Navarra"/>
    <n v="1"/>
    <s v="Pruebas de Acceso desde bachillerato o equivalente"/>
    <n v="8"/>
    <s v="18"/>
    <s v="Pruebas de acceso a la Universidad (PAU)- LOE"/>
    <m/>
    <x v="0"/>
    <m/>
    <m/>
    <s v="NO"/>
    <m/>
  </r>
  <r>
    <s v="JUN 2018-19"/>
    <x v="6"/>
    <n v="78759669"/>
    <s v="78759669206G"/>
    <x v="0"/>
    <s v="MONTES AUSEJO, MIGUEL JOSÉ"/>
    <x v="5"/>
    <n v="6.133"/>
    <m/>
    <s v="Universidad Pública de Navarra"/>
    <n v="1"/>
    <s v="Pruebas de Acceso desde bachillerato o equivalente"/>
    <n v="8"/>
    <s v="18"/>
    <s v="Pruebas de acceso a la Universidad (PAU)- LOE"/>
    <m/>
    <x v="0"/>
    <m/>
    <m/>
    <s v="SÍ"/>
    <s v="con reconocimientos"/>
  </r>
  <r>
    <s v="JUN 2018-19"/>
    <x v="6"/>
    <n v="78758807"/>
    <s v="78758807206G"/>
    <x v="0"/>
    <s v="MARCILLA JIMÉNEZ, CÉSAR"/>
    <x v="5"/>
    <n v="7.18"/>
    <m/>
    <m/>
    <n v="11"/>
    <s v="Formación Profesional"/>
    <n v="5"/>
    <s v="115"/>
    <s v="Ciclo Formativo de Grado Superior"/>
    <m/>
    <x v="0"/>
    <m/>
    <m/>
    <s v="NO"/>
    <m/>
  </r>
  <r>
    <s v="JLO 2018-19"/>
    <x v="6"/>
    <n v="47774751"/>
    <s v="47774751206G"/>
    <x v="0"/>
    <s v="MURCIA ARAGÓN, MARINA"/>
    <x v="5"/>
    <n v="6.0469999999999997"/>
    <m/>
    <s v="Universidad de La Rioja"/>
    <n v="1"/>
    <s v="Pruebas de Acceso desde bachillerato o equivalente"/>
    <n v="8"/>
    <s v="18"/>
    <s v="Pruebas de acceso a la Universidad (PAU)- LOE"/>
    <m/>
    <x v="2"/>
    <m/>
    <m/>
    <s v="NO"/>
    <m/>
  </r>
  <r>
    <s v="JUN 2018-19"/>
    <x v="6"/>
    <n v="78760016"/>
    <s v="78760016206G"/>
    <x v="0"/>
    <s v="CORNAGO JIMÉNEZ, GABRIEL"/>
    <x v="0"/>
    <n v="5.3289999999999997"/>
    <m/>
    <s v="Universidad Pública de Navarra"/>
    <n v="1"/>
    <s v="Pruebas de Acceso desde bachillerato o equivalente"/>
    <n v="8"/>
    <s v="18"/>
    <s v="Pruebas de acceso a la Universidad (PAU)- LOE"/>
    <m/>
    <x v="0"/>
    <m/>
    <m/>
    <s v="NO"/>
    <m/>
  </r>
  <r>
    <s v="JUN 2018-19"/>
    <x v="6"/>
    <n v="16633967"/>
    <s v="16633967206G"/>
    <x v="0"/>
    <s v="PASCUAL LEÓN, ALBA"/>
    <x v="0"/>
    <n v="5.91"/>
    <m/>
    <s v="Universidad de La Rioja"/>
    <n v="1"/>
    <s v="Pruebas de Acceso desde bachillerato o equivalente"/>
    <n v="8"/>
    <s v="18"/>
    <s v="Pruebas de acceso a la Universidad (PAU)- LOE"/>
    <m/>
    <x v="0"/>
    <m/>
    <m/>
    <s v="NO"/>
    <m/>
  </r>
  <r>
    <s v="JUN 2018-19"/>
    <x v="6"/>
    <n v="16637921"/>
    <s v="16637921206G"/>
    <x v="0"/>
    <s v="SÁENZ OLMEDO, ANDREA"/>
    <x v="0"/>
    <n v="5.3360000000000003"/>
    <m/>
    <s v="Universidad de La Rioja"/>
    <n v="1"/>
    <s v="Pruebas de Acceso desde bachillerato o equivalente"/>
    <n v="8"/>
    <s v="18"/>
    <s v="Pruebas de acceso a la Universidad (PAU)- LOE"/>
    <m/>
    <x v="0"/>
    <m/>
    <m/>
    <s v="SÍ"/>
    <s v="con reconocimientos"/>
  </r>
  <r>
    <s v="JUN 2018-19"/>
    <x v="6"/>
    <n v="16628503"/>
    <s v="16628503206G"/>
    <x v="0"/>
    <s v="DÓNIGA ALONSO, IVÁN"/>
    <x v="0"/>
    <n v="7.73"/>
    <m/>
    <m/>
    <n v="11"/>
    <s v="Formación Profesional"/>
    <n v="5"/>
    <s v="115"/>
    <s v="Ciclo Formativo de Grado Superior"/>
    <m/>
    <x v="0"/>
    <m/>
    <m/>
    <s v="NO"/>
    <m/>
  </r>
  <r>
    <s v="JUN 2018-19"/>
    <x v="6"/>
    <n v="78771410"/>
    <s v="78771410206G"/>
    <x v="0"/>
    <s v="FERNÁNDEZ GUTIÉRREZ, MARÍA"/>
    <x v="0"/>
    <n v="7.21"/>
    <m/>
    <s v="Universidad de La Rioja"/>
    <n v="1"/>
    <s v="Pruebas de Acceso desde bachillerato o equivalente"/>
    <n v="8"/>
    <s v="18"/>
    <s v="Pruebas de acceso a la Universidad (PAU)- LOE"/>
    <m/>
    <x v="0"/>
    <m/>
    <m/>
    <s v="SÍ"/>
    <s v="con reconocimientos"/>
  </r>
  <r>
    <s v="JUN 2018-19"/>
    <x v="6"/>
    <n v="16636706"/>
    <s v="16636706206G"/>
    <x v="0"/>
    <s v="RUIZ MARTÍNEZ, NOELIA"/>
    <x v="0"/>
    <n v="6.173"/>
    <m/>
    <s v="Universidad de La Rioja"/>
    <n v="1"/>
    <s v="Pruebas de Acceso desde bachillerato o equivalente"/>
    <n v="8"/>
    <s v="18"/>
    <s v="Pruebas de acceso a la Universidad (PAU)- LOE"/>
    <m/>
    <x v="0"/>
    <m/>
    <m/>
    <s v="NO"/>
    <m/>
  </r>
  <r>
    <s v="JUN 2018-19"/>
    <x v="6"/>
    <n v="18082488"/>
    <s v="18082488206G"/>
    <x v="0"/>
    <s v="BAQUERO MARTÍNEZ, DANIEL"/>
    <x v="0"/>
    <n v="6.1050000000000004"/>
    <m/>
    <s v="Universidad de La Rioja"/>
    <n v="1"/>
    <s v="Pruebas de Acceso desde bachillerato o equivalente"/>
    <n v="8"/>
    <s v="18"/>
    <s v="Pruebas de acceso a la Universidad (PAU)- LOE"/>
    <m/>
    <x v="0"/>
    <m/>
    <m/>
    <s v="NO"/>
    <m/>
  </r>
  <r>
    <s v="JUN 2018-19"/>
    <x v="6"/>
    <n v="16632603"/>
    <s v="16632603206G"/>
    <x v="0"/>
    <s v="RÍOS FERNÁNDEZ, ANDREA"/>
    <x v="0"/>
    <n v="7.2270000000000003"/>
    <m/>
    <s v="Universidad de La Rioja"/>
    <n v="1"/>
    <s v="Pruebas de Acceso desde bachillerato o equivalente"/>
    <n v="8"/>
    <s v="18"/>
    <s v="Pruebas de acceso a la Universidad (PAU)- LOE"/>
    <m/>
    <x v="0"/>
    <m/>
    <m/>
    <s v="NO"/>
    <m/>
  </r>
  <r>
    <s v="JUN 2018-19"/>
    <x v="6"/>
    <n v="16629576"/>
    <s v="16629576206G"/>
    <x v="0"/>
    <s v="SÁINZ CEBRIÁN, CRISTINA"/>
    <x v="0"/>
    <n v="6.8780000000000001"/>
    <m/>
    <s v="Universidad de La Rioja"/>
    <n v="1"/>
    <s v="Pruebas de Acceso desde bachillerato o equivalente"/>
    <n v="8"/>
    <s v="18"/>
    <s v="Pruebas de acceso a la Universidad (PAU)- LOE"/>
    <m/>
    <x v="0"/>
    <m/>
    <m/>
    <s v="SÍ"/>
    <s v="con reconocimientos"/>
  </r>
  <r>
    <s v="JUN 2018-19"/>
    <x v="6"/>
    <n v="16636407"/>
    <s v="16636407206G"/>
    <x v="0"/>
    <s v="JIMÉNEZ ORTEGA, MARTA"/>
    <x v="0"/>
    <n v="7.7450000000000001"/>
    <m/>
    <s v="Universidad de La Rioja"/>
    <n v="1"/>
    <s v="Pruebas de Acceso desde bachillerato o equivalente"/>
    <n v="8"/>
    <s v="18"/>
    <s v="Pruebas de acceso a la Universidad (PAU)- LOE"/>
    <m/>
    <x v="0"/>
    <m/>
    <m/>
    <s v="SÍ"/>
    <s v="con reconocimientos"/>
  </r>
  <r>
    <s v="JUN 2018-19"/>
    <x v="6"/>
    <n v="16813251"/>
    <s v="16813251206G"/>
    <x v="0"/>
    <s v="MARINA CARNICERO, LAURA"/>
    <x v="0"/>
    <n v="6.9939999999999998"/>
    <m/>
    <s v="Universidad de Valladolid"/>
    <n v="1"/>
    <s v="Pruebas de Acceso desde bachillerato o equivalente"/>
    <n v="8"/>
    <s v="18"/>
    <s v="Pruebas de acceso a la Universidad (PAU)- LOE"/>
    <m/>
    <x v="0"/>
    <m/>
    <m/>
    <s v="NO"/>
    <m/>
  </r>
  <r>
    <s v="JUN 2018-19"/>
    <x v="6"/>
    <n v="18081887"/>
    <s v="18081887206G"/>
    <x v="0"/>
    <s v="SAINZ LÓPEZ, MARÍA"/>
    <x v="0"/>
    <n v="6.7359999999999998"/>
    <m/>
    <s v="Universidad de La Rioja"/>
    <n v="1"/>
    <s v="Pruebas de Acceso desde bachillerato o equivalente"/>
    <n v="8"/>
    <s v="18"/>
    <s v="Pruebas de acceso a la Universidad (PAU)- LOE"/>
    <m/>
    <x v="0"/>
    <m/>
    <m/>
    <s v="NO"/>
    <m/>
  </r>
  <r>
    <s v="JUN 2018-19"/>
    <x v="6"/>
    <n v="18080413"/>
    <s v="18080413206G"/>
    <x v="0"/>
    <s v="SOTO VALIENTE, MIRIAM"/>
    <x v="0"/>
    <n v="6.0439999999999996"/>
    <m/>
    <s v="Universidad de La Rioja"/>
    <n v="1"/>
    <s v="Pruebas de Acceso desde bachillerato o equivalente"/>
    <n v="8"/>
    <s v="18"/>
    <s v="Pruebas de acceso a la Universidad (PAU)- LOE"/>
    <m/>
    <x v="0"/>
    <m/>
    <m/>
    <s v="NO"/>
    <m/>
  </r>
  <r>
    <s v="JUN 2018-19"/>
    <x v="6"/>
    <n v="17497343"/>
    <s v="17497343206G"/>
    <x v="0"/>
    <s v="DIEZ LEÓN, MARINA"/>
    <x v="0"/>
    <n v="5.524"/>
    <m/>
    <s v="Universidad de La Rioja"/>
    <n v="1"/>
    <s v="Pruebas de Acceso desde bachillerato o equivalente"/>
    <n v="8"/>
    <s v="18"/>
    <s v="Pruebas de acceso a la Universidad (PAU)- LOE"/>
    <m/>
    <x v="2"/>
    <m/>
    <m/>
    <s v="SÍ"/>
    <s v="con reconocimientos"/>
  </r>
  <r>
    <s v="JLO 2018-19"/>
    <x v="6"/>
    <n v="18080423"/>
    <s v="18080423206G"/>
    <x v="0"/>
    <s v="GARCÍA HERNÁNDEZ, PAULA"/>
    <x v="0"/>
    <n v="5.3890000000000002"/>
    <m/>
    <s v="Universidad de La Rioja"/>
    <n v="1"/>
    <s v="Pruebas de Acceso desde bachillerato o equivalente"/>
    <n v="8"/>
    <s v="18"/>
    <s v="Pruebas de acceso a la Universidad (PAU)- LOE"/>
    <m/>
    <x v="0"/>
    <m/>
    <m/>
    <s v="SÍ"/>
    <s v="con reconocimientos"/>
  </r>
  <r>
    <s v="JLO 2018-19"/>
    <x v="6"/>
    <n v="78777287"/>
    <s v="78777287206G"/>
    <x v="0"/>
    <s v="MORACHO POZOS, ALICIA"/>
    <x v="0"/>
    <n v="5.6109999999999998"/>
    <m/>
    <s v="Universidad Pública de Navarra"/>
    <n v="1"/>
    <s v="Pruebas de Acceso desde bachillerato o equivalente"/>
    <n v="8"/>
    <s v="18"/>
    <s v="Pruebas de acceso a la Universidad (PAU)- LOE"/>
    <m/>
    <x v="0"/>
    <m/>
    <m/>
    <s v="NO"/>
    <m/>
  </r>
  <r>
    <s v="JUN 2018-19"/>
    <x v="6"/>
    <n v="16629856"/>
    <s v="16629856206G"/>
    <x v="0"/>
    <s v="ESTALAYO SANTAMARÍA, ANDER"/>
    <x v="1"/>
    <n v="7.6680000000000001"/>
    <m/>
    <s v="Universidad de La Rioja"/>
    <n v="1"/>
    <s v="Pruebas de Acceso desde bachillerato o equivalente"/>
    <n v="8"/>
    <s v="18"/>
    <s v="Pruebas de acceso a la Universidad (PAU)- LOE"/>
    <m/>
    <x v="0"/>
    <m/>
    <m/>
    <s v="NO"/>
    <m/>
  </r>
  <r>
    <s v="JUN 2018-19"/>
    <x v="6"/>
    <n v="16638795"/>
    <s v="16638795206G"/>
    <x v="0"/>
    <s v="MARCOS EZQUERRO, SARA"/>
    <x v="1"/>
    <n v="6.2839999999999998"/>
    <m/>
    <s v="Universidad de La Rioja"/>
    <n v="1"/>
    <s v="Pruebas de Acceso desde bachillerato o equivalente"/>
    <n v="8"/>
    <s v="18"/>
    <s v="Pruebas de acceso a la Universidad (PAU)- LOE"/>
    <m/>
    <x v="0"/>
    <m/>
    <m/>
    <s v="NO"/>
    <m/>
  </r>
  <r>
    <s v="JUN 2018-19"/>
    <x v="6"/>
    <n v="18084186"/>
    <s v="18084186206G"/>
    <x v="0"/>
    <s v="GRANDES DIGÓN, RAQUEL"/>
    <x v="1"/>
    <n v="6.6379999999999999"/>
    <m/>
    <s v="Universidad de La Rioja"/>
    <n v="1"/>
    <s v="Pruebas de Acceso desde bachillerato o equivalente"/>
    <n v="8"/>
    <s v="18"/>
    <s v="Pruebas de acceso a la Universidad (PAU)- LOE"/>
    <m/>
    <x v="0"/>
    <m/>
    <m/>
    <s v="NO"/>
    <m/>
  </r>
  <r>
    <s v="JUN 2018-19"/>
    <x v="6"/>
    <n v="16639711"/>
    <s v="16639711206G"/>
    <x v="0"/>
    <s v="LARREA CALLEJA, ESPERANZA ALBA"/>
    <x v="1"/>
    <n v="7.5620000000000003"/>
    <m/>
    <s v="Universidad de La Rioja"/>
    <n v="1"/>
    <s v="Pruebas de Acceso desde bachillerato o equivalente"/>
    <n v="8"/>
    <s v="18"/>
    <s v="Pruebas de acceso a la Universidad (PAU)- LOE"/>
    <m/>
    <x v="0"/>
    <m/>
    <m/>
    <s v="SÍ"/>
    <s v="con reconocimientos"/>
  </r>
  <r>
    <s v="JUN 2018-19"/>
    <x v="6"/>
    <n v="18075556"/>
    <s v="18075556206G"/>
    <x v="0"/>
    <s v="PASCUAL CEBALLOS, PAULA"/>
    <x v="1"/>
    <n v="5.5590000000000002"/>
    <m/>
    <s v="Universidad de La Rioja"/>
    <n v="1"/>
    <s v="Pruebas de Acceso desde bachillerato o equivalente"/>
    <n v="8"/>
    <s v="18"/>
    <s v="Pruebas de acceso a la Universidad (PAU)- LOE"/>
    <m/>
    <x v="0"/>
    <m/>
    <m/>
    <s v="NO"/>
    <m/>
  </r>
  <r>
    <s v="JUN 2018-19"/>
    <x v="6"/>
    <n v="17495110"/>
    <s v="17495110206G"/>
    <x v="0"/>
    <s v="MENDOZA SALINAS, DAVID"/>
    <x v="1"/>
    <n v="6.2119999999999997"/>
    <m/>
    <s v="Universidad de La Rioja"/>
    <n v="1"/>
    <s v="Pruebas de Acceso desde bachillerato o equivalente"/>
    <n v="8"/>
    <s v="18"/>
    <s v="Pruebas de acceso a la Universidad (PAU)- LOE"/>
    <m/>
    <x v="0"/>
    <m/>
    <m/>
    <s v="NO"/>
    <m/>
  </r>
  <r>
    <s v="JUN 2018-19"/>
    <x v="6"/>
    <n v="16637344"/>
    <s v="16637344206G"/>
    <x v="0"/>
    <s v="ETAYO PALACIOS, AIDA"/>
    <x v="1"/>
    <n v="5.7830000000000004"/>
    <m/>
    <s v="Universidad Pública de Navarra"/>
    <n v="1"/>
    <s v="Pruebas de Acceso desde bachillerato o equivalente"/>
    <n v="8"/>
    <s v="18"/>
    <s v="Pruebas de acceso a la Universidad (PAU)- LOE"/>
    <m/>
    <x v="0"/>
    <m/>
    <m/>
    <s v="NO"/>
    <m/>
  </r>
  <r>
    <s v="JUN 2018-19"/>
    <x v="6"/>
    <n v="21046148"/>
    <s v="21046148206G"/>
    <x v="0"/>
    <s v="OCHOA ARPÓN, GLORIA"/>
    <x v="1"/>
    <n v="7.351"/>
    <m/>
    <s v="Universidad de La Rioja"/>
    <n v="1"/>
    <s v="Pruebas de Acceso desde bachillerato o equivalente"/>
    <n v="8"/>
    <s v="18"/>
    <s v="Pruebas de acceso a la Universidad (PAU)- LOE"/>
    <m/>
    <x v="0"/>
    <m/>
    <m/>
    <s v="NO"/>
    <m/>
  </r>
  <r>
    <s v="JUN 2018-19"/>
    <x v="6"/>
    <n v="21046258"/>
    <s v="21046258206G"/>
    <x v="0"/>
    <s v="PASCUAL JIMÉNEZ, ZOE"/>
    <x v="1"/>
    <n v="5.7930000000000001"/>
    <m/>
    <s v="Universidad de La Rioja"/>
    <n v="1"/>
    <s v="Pruebas de Acceso desde bachillerato o equivalente"/>
    <n v="8"/>
    <s v="18"/>
    <s v="Pruebas de acceso a la Universidad (PAU)- LOE"/>
    <m/>
    <x v="0"/>
    <m/>
    <m/>
    <s v="NO"/>
    <m/>
  </r>
  <r>
    <s v="JUN 2018-19"/>
    <x v="6"/>
    <n v="18075656"/>
    <s v="18075656206G"/>
    <x v="0"/>
    <s v="MAULEÓN GARCÍA, LAURA"/>
    <x v="1"/>
    <n v="5.4560000000000004"/>
    <m/>
    <s v="Universidad del País Vasco/Euskal Herriko Unibersitatea"/>
    <n v="1"/>
    <s v="Pruebas de Acceso desde bachillerato o equivalente"/>
    <n v="8"/>
    <s v="18"/>
    <s v="Pruebas de acceso a la Universidad (PAU)- LOE"/>
    <m/>
    <x v="0"/>
    <m/>
    <m/>
    <s v="NO"/>
    <m/>
  </r>
  <r>
    <s v="JUN 2018-19"/>
    <x v="6"/>
    <n v="16641961"/>
    <s v="16641961206G"/>
    <x v="0"/>
    <s v="HERNAIZ ELAMRANI, DOMINGO TAREK"/>
    <x v="1"/>
    <n v="6.218"/>
    <m/>
    <s v="UNIVERSIDAD DE CÓRDOBA"/>
    <n v="1"/>
    <s v="Pruebas de Acceso desde bachillerato o equivalente"/>
    <n v="8"/>
    <s v="18"/>
    <s v="Pruebas de acceso a la Universidad (PAU)- LOE"/>
    <m/>
    <x v="0"/>
    <m/>
    <m/>
    <s v="NO"/>
    <m/>
  </r>
  <r>
    <s v="JLO 2018-19"/>
    <x v="6"/>
    <n v="44647027"/>
    <s v="44647027206G"/>
    <x v="0"/>
    <s v="NAVARRO FERNANDEZ, AMAIA"/>
    <x v="1"/>
    <n v="5.3559999999999999"/>
    <m/>
    <s v="Universidad Pública de Navarra"/>
    <n v="1"/>
    <s v="Pruebas de Acceso desde bachillerato o equivalente"/>
    <n v="8"/>
    <s v="18"/>
    <s v="Pruebas de acceso a la Universidad (PAU)- LOE"/>
    <m/>
    <x v="0"/>
    <m/>
    <m/>
    <s v="NO"/>
    <m/>
  </r>
  <r>
    <s v="JLO 2018-19"/>
    <x v="6"/>
    <n v="73127727"/>
    <s v="73127727206G"/>
    <x v="0"/>
    <s v="SAENZ-TORRE NUÑEZ, DAVID"/>
    <x v="1"/>
    <n v="5.6429999999999998"/>
    <m/>
    <s v="Universidad Pública de Navarra"/>
    <n v="1"/>
    <s v="Pruebas de Acceso desde bachillerato o equivalente"/>
    <n v="8"/>
    <s v="18"/>
    <s v="Pruebas de acceso a la Universidad (PAU)- LOE"/>
    <m/>
    <x v="0"/>
    <m/>
    <m/>
    <s v="NO"/>
    <m/>
  </r>
  <r>
    <s v="JUN 2018-19"/>
    <x v="6"/>
    <n v="45176025"/>
    <s v="45176025206G"/>
    <x v="0"/>
    <s v="AMEZCUA TORRES, VIRGINIA"/>
    <x v="1"/>
    <n v="7.69"/>
    <m/>
    <m/>
    <n v="11"/>
    <s v="Formación Profesional"/>
    <n v="5"/>
    <s v="115"/>
    <s v="Ciclo Formativo de Grado Superior"/>
    <m/>
    <x v="0"/>
    <m/>
    <m/>
    <s v="NO"/>
    <m/>
  </r>
  <r>
    <s v="JLO 2018-19"/>
    <x v="6"/>
    <n v="16636680"/>
    <s v="16636680206G"/>
    <x v="0"/>
    <s v="TOLEDO SOLANO, IRENE MARÍA"/>
    <x v="1"/>
    <n v="5.593"/>
    <m/>
    <s v="Universidad de La Rioja"/>
    <n v="1"/>
    <s v="Pruebas de Acceso desde bachillerato o equivalente"/>
    <n v="8"/>
    <s v="18"/>
    <s v="Pruebas de acceso a la Universidad (PAU)- LOE"/>
    <m/>
    <x v="0"/>
    <m/>
    <m/>
    <s v="NO"/>
    <m/>
  </r>
  <r>
    <s v="JUN 2018-19"/>
    <x v="6"/>
    <n v="21046136"/>
    <s v="21046136206G"/>
    <x v="0"/>
    <s v="MARTÍNEZ HERNANDO, ANDREA"/>
    <x v="2"/>
    <n v="5.9870000000000001"/>
    <m/>
    <s v="Universidad de La Rioja"/>
    <n v="1"/>
    <s v="Pruebas de Acceso desde bachillerato o equivalente"/>
    <n v="9"/>
    <s v="19"/>
    <s v="Evaluación de Bachillerato para Acceso a la Universidad (EBAU) - LOMCE"/>
    <s v="SÍ"/>
    <x v="0"/>
    <m/>
    <m/>
    <s v="NO"/>
    <m/>
  </r>
  <r>
    <s v="JUN 2018-19"/>
    <x v="6"/>
    <n v="18081310"/>
    <s v="18081310206G"/>
    <x v="0"/>
    <s v="GARRIDO RUIZ, MÓNICA"/>
    <x v="2"/>
    <n v="7.36"/>
    <m/>
    <s v="Universidad de La Rioja"/>
    <n v="1"/>
    <s v="Pruebas de Acceso desde bachillerato o equivalente"/>
    <n v="8"/>
    <s v="18"/>
    <s v="Pruebas de acceso a la Universidad (PAU)- LOE"/>
    <m/>
    <x v="0"/>
    <m/>
    <m/>
    <s v="NO"/>
    <m/>
  </r>
  <r>
    <s v="JUN 2018-19"/>
    <x v="6"/>
    <n v="16636820"/>
    <s v="16636820206G"/>
    <x v="0"/>
    <s v="LIMIA PEÑALVA, MARÍA"/>
    <x v="2"/>
    <n v="5.8719999999999999"/>
    <m/>
    <s v="Universidad de La Rioja"/>
    <n v="1"/>
    <s v="Pruebas de Acceso desde bachillerato o equivalente"/>
    <n v="9"/>
    <s v="19"/>
    <s v="Evaluación de Bachillerato para Acceso a la Universidad (EBAU) - LOMCE"/>
    <s v="SÍ"/>
    <x v="0"/>
    <m/>
    <m/>
    <s v="NO"/>
    <m/>
  </r>
  <r>
    <s v="JUN 2018-19"/>
    <x v="6"/>
    <n v="16635873"/>
    <s v="16635873206G"/>
    <x v="0"/>
    <s v="OCHOA LUMBRERAS, MARTA"/>
    <x v="2"/>
    <n v="6.681"/>
    <m/>
    <s v="Universidad de La Rioja"/>
    <n v="1"/>
    <s v="Pruebas de Acceso desde bachillerato o equivalente"/>
    <n v="9"/>
    <s v="19"/>
    <s v="Evaluación de Bachillerato para Acceso a la Universidad (EBAU) - LOMCE"/>
    <s v="SÍ"/>
    <x v="0"/>
    <m/>
    <m/>
    <s v="NO"/>
    <m/>
  </r>
  <r>
    <s v="JUN 2018-19"/>
    <x v="6"/>
    <n v="16642360"/>
    <s v="16642360206G"/>
    <x v="0"/>
    <s v="FERNÁNDEZ SANTAMARÍA, ALBERTO"/>
    <x v="2"/>
    <n v="6.2450000000000001"/>
    <m/>
    <s v="Universidad de La Rioja"/>
    <n v="1"/>
    <s v="Pruebas de Acceso desde bachillerato o equivalente"/>
    <n v="9"/>
    <s v="19"/>
    <s v="Evaluación de Bachillerato para Acceso a la Universidad (EBAU) - LOMCE"/>
    <s v="SÍ"/>
    <x v="0"/>
    <m/>
    <m/>
    <s v="NO"/>
    <m/>
  </r>
  <r>
    <s v="JUN 2018-19"/>
    <x v="6"/>
    <n v="18077815"/>
    <s v="18077815206G"/>
    <x v="0"/>
    <s v="VIGUERA MANZANARES, PALOMA"/>
    <x v="2"/>
    <n v="6.21"/>
    <m/>
    <s v="Universidad de La Rioja"/>
    <n v="1"/>
    <s v="Pruebas de Acceso desde bachillerato o equivalente"/>
    <n v="9"/>
    <s v="19"/>
    <s v="Evaluación de Bachillerato para Acceso a la Universidad (EBAU) - LOMCE"/>
    <s v="SÍ"/>
    <x v="0"/>
    <m/>
    <m/>
    <s v="NO"/>
    <m/>
  </r>
  <r>
    <s v="JUN 2018-19"/>
    <x v="6"/>
    <n v="16626318"/>
    <s v="16626318206G"/>
    <x v="0"/>
    <s v="MURO HERNAIZ, SERGIO"/>
    <x v="2"/>
    <n v="6.1660000000000004"/>
    <m/>
    <s v="Universidad de La Rioja"/>
    <n v="1"/>
    <s v="Pruebas de Acceso desde bachillerato o equivalente"/>
    <n v="9"/>
    <s v="19"/>
    <s v="Evaluación de Bachillerato para Acceso a la Universidad (EBAU) - LOMCE"/>
    <m/>
    <x v="0"/>
    <m/>
    <m/>
    <s v="NO"/>
    <m/>
  </r>
  <r>
    <s v="JUN 2018-19"/>
    <x v="6"/>
    <n v="18078739"/>
    <s v="18078739206G"/>
    <x v="0"/>
    <s v="SÁENZ DE CABEZÓN ARANOA, LUCIA"/>
    <x v="2"/>
    <n v="7.5380000000000003"/>
    <m/>
    <s v="Universidad de La Rioja"/>
    <n v="1"/>
    <s v="Pruebas de Acceso desde bachillerato o equivalente"/>
    <n v="9"/>
    <s v="19"/>
    <s v="Evaluación de Bachillerato para Acceso a la Universidad (EBAU) - LOMCE"/>
    <s v="SÍ"/>
    <x v="0"/>
    <m/>
    <m/>
    <s v="NO"/>
    <m/>
  </r>
  <r>
    <s v="JUN 2018-19"/>
    <x v="6"/>
    <n v="71349382"/>
    <s v="71349382206G"/>
    <x v="0"/>
    <s v="CABEZÓN URBINA, PAULA"/>
    <x v="2"/>
    <n v="8.08"/>
    <m/>
    <m/>
    <n v="11"/>
    <s v="Formación Profesional"/>
    <n v="5"/>
    <s v="115"/>
    <s v="Ciclo Formativo de Grado Superior"/>
    <m/>
    <x v="0"/>
    <m/>
    <m/>
    <s v="NO"/>
    <m/>
  </r>
  <r>
    <s v="JUN 2018-19"/>
    <x v="6"/>
    <n v="73487937"/>
    <s v="73487937206G"/>
    <x v="0"/>
    <s v="KERR LÓPEZ-ARAUS, ANDREA ISABEL"/>
    <x v="2"/>
    <n v="6.1669999999999998"/>
    <m/>
    <s v="Universidad Pública de Navarra"/>
    <n v="1"/>
    <s v="Pruebas de Acceso desde bachillerato o equivalente"/>
    <n v="9"/>
    <s v="19"/>
    <s v="Evaluación de Bachillerato para Acceso a la Universidad (EBAU) - LOMCE"/>
    <s v="SÍ"/>
    <x v="0"/>
    <m/>
    <m/>
    <s v="NO"/>
    <m/>
  </r>
  <r>
    <s v="JLO 2018-19"/>
    <x v="6"/>
    <n v="18080540"/>
    <s v="18080540206G"/>
    <x v="0"/>
    <s v="CAMARERO SÁNCHEZ, MARÍA DE LA O"/>
    <x v="2"/>
    <n v="5.6260000000000003"/>
    <m/>
    <s v="Universidad de La Rioja"/>
    <n v="1"/>
    <s v="Pruebas de Acceso desde bachillerato o equivalente"/>
    <n v="8"/>
    <s v="18"/>
    <s v="Pruebas de acceso a la Universidad (PAU)- LOE"/>
    <m/>
    <x v="0"/>
    <m/>
    <m/>
    <s v="NO"/>
    <m/>
  </r>
  <r>
    <s v="JUN 2018-19"/>
    <x v="6"/>
    <n v="16643831"/>
    <s v="16643831206G"/>
    <x v="0"/>
    <s v="SANTOLAYA SANCHA, NICOLÁS"/>
    <x v="2"/>
    <n v="5.9660000000000002"/>
    <m/>
    <s v="Universidad de La Rioja"/>
    <n v="1"/>
    <s v="Pruebas de Acceso desde bachillerato o equivalente"/>
    <n v="8"/>
    <s v="18"/>
    <s v="Pruebas de acceso a la Universidad (PAU)- LOE"/>
    <m/>
    <x v="0"/>
    <m/>
    <m/>
    <s v="NO"/>
    <m/>
  </r>
  <r>
    <s v="JUN 2018-19"/>
    <x v="6"/>
    <n v="49581430"/>
    <s v="49581430206G"/>
    <x v="0"/>
    <s v="OTERO CALVO, NAIA"/>
    <x v="2"/>
    <n v="5.9640000000000004"/>
    <m/>
    <s v="Universidad del País Vasco/Euskal Herriko Unibersitatea"/>
    <n v="1"/>
    <s v="Pruebas de Acceso desde bachillerato o equivalente"/>
    <n v="9"/>
    <s v="19"/>
    <s v="Evaluación de Bachillerato para Acceso a la Universidad (EBAU) - LOMCE"/>
    <s v="SÍ"/>
    <x v="0"/>
    <m/>
    <m/>
    <s v="NO"/>
    <m/>
  </r>
  <r>
    <s v="JUN 2018-19"/>
    <x v="6"/>
    <n v="16626119"/>
    <s v="16626119206G"/>
    <x v="0"/>
    <s v="HURTADO FERNANDES, ALINE"/>
    <x v="2"/>
    <n v="6.55"/>
    <m/>
    <m/>
    <n v="11"/>
    <s v="Formación Profesional"/>
    <n v="5"/>
    <s v="115"/>
    <s v="Ciclo Formativo de Grado Superior"/>
    <m/>
    <x v="0"/>
    <m/>
    <m/>
    <s v="NO"/>
    <m/>
  </r>
  <r>
    <s v="JLO 2018-19"/>
    <x v="6"/>
    <n v="72835039"/>
    <s v="72835039206G"/>
    <x v="0"/>
    <s v="BRUSCA ALIENDE, PATRICIA"/>
    <x v="2"/>
    <n v="6.41"/>
    <m/>
    <s v="Universidad de La Rioja"/>
    <n v="1"/>
    <s v="Pruebas de Acceso desde bachillerato o equivalente"/>
    <n v="9"/>
    <s v="19"/>
    <s v="Evaluación de Bachillerato para Acceso a la Universidad (EBAU) - LOMCE"/>
    <s v="SÍ"/>
    <x v="0"/>
    <m/>
    <m/>
    <s v="NO"/>
    <m/>
  </r>
  <r>
    <s v="JLO 2018-19"/>
    <x v="6"/>
    <n v="18075337"/>
    <s v="18075337206G"/>
    <x v="0"/>
    <s v="MARTÍNEZ GÓMEZ, VÍCTOR"/>
    <x v="2"/>
    <n v="5.76"/>
    <m/>
    <s v="Universidad de La Rioja"/>
    <n v="1"/>
    <s v="Pruebas de Acceso desde bachillerato o equivalente"/>
    <n v="9"/>
    <s v="19"/>
    <s v="Evaluación de Bachillerato para Acceso a la Universidad (EBAU) - LOMCE"/>
    <s v="SÍ"/>
    <x v="0"/>
    <m/>
    <m/>
    <s v="NO"/>
    <m/>
  </r>
  <r>
    <s v="JUN 2018-19"/>
    <x v="6"/>
    <n v="18081889"/>
    <s v="18081889206G"/>
    <x v="0"/>
    <s v="SAINZ LÓPEZ, CRISTINA"/>
    <x v="3"/>
    <n v="6.226"/>
    <m/>
    <s v="Universidad de La Rioja"/>
    <n v="1"/>
    <s v="Pruebas de Acceso desde bachillerato o equivalente"/>
    <n v="9"/>
    <s v="19"/>
    <s v="Evaluación de Bachillerato para Acceso a la Universidad (EBAU) - LOMCE"/>
    <m/>
    <x v="0"/>
    <m/>
    <m/>
    <s v="NO"/>
    <m/>
  </r>
  <r>
    <s v="JUN 2018-19"/>
    <x v="6"/>
    <n v="71354123"/>
    <s v="71354123206G"/>
    <x v="0"/>
    <s v="PIQUERAS DÍAZ, SOFÍA"/>
    <x v="3"/>
    <n v="6.452"/>
    <m/>
    <s v="Universidad de La Rioja"/>
    <n v="1"/>
    <s v="Pruebas de Acceso desde bachillerato o equivalente"/>
    <n v="9"/>
    <s v="19"/>
    <s v="Evaluación de Bachillerato para Acceso a la Universidad (EBAU) - LOMCE"/>
    <m/>
    <x v="0"/>
    <m/>
    <m/>
    <s v="NO"/>
    <m/>
  </r>
  <r>
    <s v="JUN 2018-19"/>
    <x v="6"/>
    <n v="16627597"/>
    <s v="16627597206G"/>
    <x v="0"/>
    <s v="VILLOSLADA MARTÍNEZ, LUCIA"/>
    <x v="3"/>
    <n v="6.524"/>
    <m/>
    <s v="Universidad de La Rioja"/>
    <n v="1"/>
    <s v="Pruebas de Acceso desde bachillerato o equivalente"/>
    <n v="9"/>
    <s v="19"/>
    <s v="Evaluación de Bachillerato para Acceso a la Universidad (EBAU) - LOMCE"/>
    <s v="SÍ"/>
    <x v="0"/>
    <s v="804G"/>
    <m/>
    <s v="NO"/>
    <s v="otro grado"/>
  </r>
  <r>
    <s v="JUN 2018-19"/>
    <x v="6"/>
    <n v="18081469"/>
    <s v="18081469206G"/>
    <x v="0"/>
    <s v="FERNÁNDEZ DE LA PRADILLA NAVARRO, CARMEN"/>
    <x v="3"/>
    <n v="6.1159999999999997"/>
    <m/>
    <s v="Universidad de La Rioja"/>
    <n v="1"/>
    <s v="Pruebas de Acceso desde bachillerato o equivalente"/>
    <n v="9"/>
    <s v="19"/>
    <s v="Evaluación de Bachillerato para Acceso a la Universidad (EBAU) - LOMCE"/>
    <m/>
    <x v="0"/>
    <m/>
    <m/>
    <s v="NO"/>
    <m/>
  </r>
  <r>
    <s v="JUN 2018-19"/>
    <x v="6"/>
    <n v="72502018"/>
    <s v="72502018206G"/>
    <x v="0"/>
    <s v="LUMBRERAS LASA, PAULA"/>
    <x v="3"/>
    <n v="6.54"/>
    <m/>
    <m/>
    <n v="11"/>
    <s v="Formación Profesional"/>
    <n v="5"/>
    <s v="115"/>
    <s v="Ciclo Formativo de Grado Superior"/>
    <m/>
    <x v="0"/>
    <m/>
    <m/>
    <s v="NO"/>
    <m/>
  </r>
  <r>
    <s v="JUN 2018-19"/>
    <x v="6"/>
    <n v="18088405"/>
    <s v="18088405206G"/>
    <x v="0"/>
    <s v="BEZARES PEÑA, ELISA"/>
    <x v="3"/>
    <n v="6.26"/>
    <m/>
    <s v="Universidad de La Rioja"/>
    <n v="1"/>
    <s v="Pruebas de Acceso desde bachillerato o equivalente"/>
    <n v="9"/>
    <s v="19"/>
    <s v="Evaluación de Bachillerato para Acceso a la Universidad (EBAU) - LOMCE"/>
    <m/>
    <x v="0"/>
    <m/>
    <m/>
    <s v="NO"/>
    <m/>
  </r>
  <r>
    <s v="JUN 2018-19"/>
    <x v="6"/>
    <n v="17497795"/>
    <s v="17497795206G"/>
    <x v="0"/>
    <s v="SÁENZ SARABIA, LAURA"/>
    <x v="3"/>
    <n v="6.79"/>
    <m/>
    <m/>
    <n v="11"/>
    <s v="Formación Profesional"/>
    <n v="5"/>
    <s v="115"/>
    <s v="Ciclo Formativo de Grado Superior"/>
    <m/>
    <x v="0"/>
    <m/>
    <m/>
    <s v="NO"/>
    <m/>
  </r>
  <r>
    <s v="JUN 2018-19"/>
    <x v="6"/>
    <n v="18073700"/>
    <s v="18073700206G"/>
    <x v="0"/>
    <s v="CHAVARRI ALEGRÍA, DAVID"/>
    <x v="3"/>
    <n v="7"/>
    <m/>
    <s v="Universidad de La Rioja"/>
    <n v="1"/>
    <s v="Pruebas de Acceso desde bachillerato o equivalente"/>
    <n v="9"/>
    <s v="19"/>
    <s v="Evaluación de Bachillerato para Acceso a la Universidad (EBAU) - LOMCE"/>
    <m/>
    <x v="0"/>
    <m/>
    <m/>
    <s v="NO"/>
    <m/>
  </r>
  <r>
    <s v="JUN 2018-19"/>
    <x v="6"/>
    <n v="78771283"/>
    <s v="78771283206G"/>
    <x v="0"/>
    <s v="GARCÍA BAILE, MARIA"/>
    <x v="3"/>
    <n v="6.2190000000000003"/>
    <m/>
    <s v="Universidad Pública de Navarra"/>
    <n v="1"/>
    <s v="Pruebas de Acceso desde bachillerato o equivalente"/>
    <n v="9"/>
    <s v="19"/>
    <s v="Evaluación de Bachillerato para Acceso a la Universidad (EBAU) - LOMCE"/>
    <m/>
    <x v="0"/>
    <m/>
    <m/>
    <s v="NO"/>
    <m/>
  </r>
  <r>
    <s v="JUN 2018-19"/>
    <x v="6"/>
    <n v="17497564"/>
    <s v="17497564206G"/>
    <x v="0"/>
    <s v="GARRIDO FERNÁNDEZ, CLARA"/>
    <x v="3"/>
    <n v="6.0789999999999997"/>
    <m/>
    <s v="Universidad de La Rioja"/>
    <n v="1"/>
    <s v="Pruebas de Acceso desde bachillerato o equivalente"/>
    <n v="9"/>
    <s v="19"/>
    <s v="Evaluación de Bachillerato para Acceso a la Universidad (EBAU) - LOMCE"/>
    <m/>
    <x v="0"/>
    <m/>
    <m/>
    <s v="NO"/>
    <m/>
  </r>
  <r>
    <s v="JUN 2018-19"/>
    <x v="6"/>
    <n v="45175323"/>
    <s v="45175323206G"/>
    <x v="0"/>
    <s v="VERGARA VELA, GORKA"/>
    <x v="3"/>
    <n v="6.16"/>
    <m/>
    <s v="UNIVERSIDAD DE NAVARRA"/>
    <n v="1"/>
    <s v="Pruebas de Acceso desde bachillerato o equivalente"/>
    <n v="9"/>
    <s v="19"/>
    <s v="Evaluación de Bachillerato para Acceso a la Universidad (EBAU) - LOMCE"/>
    <m/>
    <x v="0"/>
    <m/>
    <m/>
    <s v="NO"/>
    <m/>
  </r>
  <r>
    <s v="JUN 2018-19"/>
    <x v="6"/>
    <n v="73506346"/>
    <s v="73506346206G"/>
    <x v="0"/>
    <s v="BEN MOUSSA BOUALI, FATIMA ZAHRA"/>
    <x v="3"/>
    <n v="5.85"/>
    <m/>
    <m/>
    <n v="11"/>
    <s v="Formación Profesional"/>
    <n v="5"/>
    <s v="115"/>
    <s v="Ciclo Formativo de Grado Superior"/>
    <m/>
    <x v="2"/>
    <m/>
    <m/>
    <s v="NO"/>
    <m/>
  </r>
  <r>
    <s v="JUN 2018-19"/>
    <x v="6"/>
    <n v="44639088"/>
    <s v="44639088206G"/>
    <x v="1"/>
    <s v="MARQUINA ESQUIROZ, VIRGINIA"/>
    <x v="3"/>
    <n v="7.1079999999999997"/>
    <m/>
    <s v="Universidad Pública de Navarra"/>
    <n v="1"/>
    <s v="Pruebas de Acceso desde bachillerato o equivalente"/>
    <n v="1"/>
    <s v="11"/>
    <s v="Pruebas de aptitud para el acceso a la Universidad - COU"/>
    <m/>
    <x v="0"/>
    <m/>
    <m/>
    <s v="NO"/>
    <m/>
  </r>
  <r>
    <s v="JLO 2018-19"/>
    <x v="6"/>
    <n v="58005855"/>
    <s v="58005855206G"/>
    <x v="0"/>
    <s v="PINEDA SANABRIA, SHELCI VALENTINA"/>
    <x v="3"/>
    <n v="6.0960000000000001"/>
    <m/>
    <s v="Universidad del País Vasco/Euskal Herriko Unibersitatea"/>
    <n v="1"/>
    <s v="Pruebas de Acceso desde bachillerato o equivalente"/>
    <n v="9"/>
    <s v="19"/>
    <s v="Evaluación de Bachillerato para Acceso a la Universidad (EBAU) - LOMCE"/>
    <m/>
    <x v="0"/>
    <m/>
    <m/>
    <s v="NO"/>
    <m/>
  </r>
  <r>
    <s v="JUN 2018-19"/>
    <x v="7"/>
    <n v="72799753"/>
    <s v="72799753804G"/>
    <x v="0"/>
    <s v="RADA GARCÍA, OMAR"/>
    <x v="4"/>
    <n v="6.8760000000000003"/>
    <m/>
    <s v="Universidad de La Rioja"/>
    <n v="1"/>
    <s v="Pruebas de Acceso desde bachillerato o equivalente"/>
    <n v="8"/>
    <s v="18"/>
    <s v="Pruebas de acceso a la Universidad (PAU)- LOE"/>
    <m/>
    <x v="1"/>
    <m/>
    <m/>
    <s v="NO"/>
    <m/>
  </r>
  <r>
    <s v="JLO 2018-19"/>
    <x v="7"/>
    <n v="16631954"/>
    <s v="16631954804G"/>
    <x v="0"/>
    <s v="MUÑOZ MARÍN, DIEGO"/>
    <x v="6"/>
    <n v="5.4980000000000002"/>
    <m/>
    <s v="Universidad de La Rioja"/>
    <n v="1"/>
    <s v="Pruebas de Acceso desde bachillerato o equivalente"/>
    <n v="8"/>
    <s v="18"/>
    <s v="Pruebas de acceso a la Universidad (PAU)- LOE"/>
    <m/>
    <x v="1"/>
    <m/>
    <m/>
    <s v="NO"/>
    <m/>
  </r>
  <r>
    <s v="JUN 2018-19"/>
    <x v="7"/>
    <n v="72799984"/>
    <s v="72799984804G"/>
    <x v="0"/>
    <s v="NAVARRO GONZÁLEZ, DAVID"/>
    <x v="1"/>
    <n v="7.8239999999999998"/>
    <m/>
    <s v="Universidad de La Rioja"/>
    <n v="1"/>
    <s v="Pruebas de Acceso desde bachillerato o equivalente"/>
    <n v="8"/>
    <s v="18"/>
    <s v="Pruebas de acceso a la Universidad (PAU)- LOE"/>
    <m/>
    <x v="0"/>
    <m/>
    <m/>
    <s v="SÍ"/>
    <s v="con reconocimientos"/>
  </r>
  <r>
    <s v="ENE 2018-19"/>
    <x v="7"/>
    <n v="18186237"/>
    <s v="18186237804G"/>
    <x v="1"/>
    <s v="CIFUENTES DAZA, VÍCTOR ALFONSO"/>
    <x v="2"/>
    <n v="7.15"/>
    <m/>
    <m/>
    <n v="11"/>
    <s v="Formación Profesional"/>
    <n v="5"/>
    <s v="115"/>
    <s v="Ciclo Formativo de Grado Superior"/>
    <m/>
    <x v="0"/>
    <m/>
    <m/>
    <s v="SÍ"/>
    <s v="con reconocimientos"/>
  </r>
  <r>
    <s v="JLO 2018-19"/>
    <x v="7"/>
    <n v="72901990"/>
    <s v="72901990804G"/>
    <x v="0"/>
    <s v="DÍAZ CHAMBA, JHON ALEJANDRO"/>
    <x v="2"/>
    <n v="5.2610000000000001"/>
    <m/>
    <s v="Universidad de Valladolid"/>
    <n v="1"/>
    <s v="Pruebas de Acceso desde bachillerato o equivalente"/>
    <n v="8"/>
    <s v="18"/>
    <s v="Pruebas de acceso a la Universidad (PAU)- LOE"/>
    <m/>
    <x v="1"/>
    <m/>
    <s v="803G"/>
    <s v="SÍ"/>
    <s v="otro grado"/>
  </r>
  <r>
    <s v="JLO 2018-19"/>
    <x v="7"/>
    <n v="17495038"/>
    <s v="17495038804G"/>
    <x v="0"/>
    <s v="CÁMARA JIMÉNEZ, RUBÉN"/>
    <x v="2"/>
    <n v="5.6639999999999997"/>
    <m/>
    <s v="Universidad de La Rioja"/>
    <n v="1"/>
    <s v="Pruebas de Acceso desde bachillerato o equivalente"/>
    <n v="8"/>
    <s v="18"/>
    <s v="Pruebas de acceso a la Universidad (PAU)- LOE"/>
    <m/>
    <x v="1"/>
    <m/>
    <s v="803G"/>
    <s v="SÍ"/>
    <s v="otro grado"/>
  </r>
  <r>
    <s v="JUN 2018-19"/>
    <x v="7"/>
    <n v="78773319"/>
    <s v="78773319804G"/>
    <x v="0"/>
    <s v="MATUTE ESCALADA, RICARDO"/>
    <x v="3"/>
    <n v="7.54"/>
    <m/>
    <m/>
    <n v="11"/>
    <s v="Formación Profesional"/>
    <n v="5"/>
    <s v="115"/>
    <s v="Ciclo Formativo de Grado Superior"/>
    <m/>
    <x v="0"/>
    <m/>
    <m/>
    <s v="SÍ"/>
    <s v="con reconocimientos"/>
  </r>
  <r>
    <s v="JLO 2018-19"/>
    <x v="7"/>
    <n v="17499126"/>
    <s v="17499126804G"/>
    <x v="0"/>
    <s v="SÁNCHEZ SASTRE, MIGUEL ÁNGEL"/>
    <x v="3"/>
    <n v="5.508"/>
    <m/>
    <s v="Universidad de La Rioja"/>
    <n v="1"/>
    <s v="Pruebas de Acceso desde bachillerato o equivalente"/>
    <n v="9"/>
    <s v="19"/>
    <s v="Evaluación de Bachillerato para Acceso a la Universidad (EBAU) - LOMCE"/>
    <m/>
    <x v="0"/>
    <m/>
    <m/>
    <s v="NO"/>
    <m/>
  </r>
  <r>
    <s v="JLO 2018-19"/>
    <x v="7"/>
    <n v="16629853"/>
    <s v="16629853804G"/>
    <x v="0"/>
    <s v="RAMOS AÍSA, PABLO"/>
    <x v="3"/>
    <n v="6.4589999999999996"/>
    <m/>
    <s v="Universidad de La Rioja"/>
    <n v="1"/>
    <s v="Pruebas de Acceso desde bachillerato o equivalente"/>
    <n v="9"/>
    <s v="19"/>
    <s v="Evaluación de Bachillerato para Acceso a la Universidad (EBAU) - LOMCE"/>
    <m/>
    <x v="0"/>
    <m/>
    <m/>
    <s v="NO"/>
    <m/>
  </r>
  <r>
    <s v="JUN 2018-19"/>
    <x v="8"/>
    <n v="73430469"/>
    <s v="73430469603G"/>
    <x v="0"/>
    <s v="POLANCO MILLAN, BELKIS JOSEFINA"/>
    <x v="8"/>
    <n v="6.97"/>
    <m/>
    <m/>
    <n v="5"/>
    <s v="Acceso Titulado Universitario"/>
    <n v="2"/>
    <s v="52"/>
    <s v="Título de Diplomado Universitario, Ingeniero Técnico o Arquitecto Técnico"/>
    <m/>
    <x v="1"/>
    <m/>
    <m/>
    <s v="NO"/>
    <m/>
  </r>
  <r>
    <s v="JLO 2018-19"/>
    <x v="8"/>
    <n v="16634754"/>
    <s v="16634754603G"/>
    <x v="0"/>
    <s v="RUIZ URUÑUELA, ALBA"/>
    <x v="5"/>
    <n v="6.0609999999999999"/>
    <m/>
    <s v="Universidad de La Rioja"/>
    <n v="1"/>
    <s v="Pruebas de Acceso desde bachillerato o equivalente"/>
    <n v="8"/>
    <s v="18"/>
    <s v="Pruebas de acceso a la Universidad (PAU)- LOE"/>
    <m/>
    <x v="0"/>
    <m/>
    <m/>
    <s v="NO"/>
    <m/>
  </r>
  <r>
    <s v="JUN 2018-19"/>
    <x v="8"/>
    <n v="72798514"/>
    <s v="72798514603G"/>
    <x v="0"/>
    <s v="MATEOS GURRUCHAGA, AITANA"/>
    <x v="0"/>
    <n v="7.2770000000000001"/>
    <m/>
    <s v="Universidad de La Rioja"/>
    <n v="1"/>
    <s v="Pruebas de Acceso desde bachillerato o equivalente"/>
    <n v="8"/>
    <s v="18"/>
    <s v="Pruebas de acceso a la Universidad (PAU)- LOE"/>
    <m/>
    <x v="0"/>
    <m/>
    <m/>
    <s v="NO"/>
    <m/>
  </r>
  <r>
    <s v="JLO 2018-19"/>
    <x v="8"/>
    <n v="72813216"/>
    <s v="72813216603G"/>
    <x v="0"/>
    <s v="SADA ERASO, RAQUEL"/>
    <x v="0"/>
    <n v="6.3360000000000003"/>
    <m/>
    <s v="Universidad Pública de Navarra"/>
    <n v="1"/>
    <s v="Pruebas de Acceso desde bachillerato o equivalente"/>
    <n v="8"/>
    <s v="18"/>
    <s v="Pruebas de acceso a la Universidad (PAU)- LOE"/>
    <m/>
    <x v="0"/>
    <m/>
    <m/>
    <s v="NO"/>
    <m/>
  </r>
  <r>
    <s v="JUN 2018-19"/>
    <x v="8"/>
    <s v="E49387684"/>
    <s v="E49387684603G"/>
    <x v="0"/>
    <s v="TIANZE , LI"/>
    <x v="1"/>
    <n v="6.1040000000000001"/>
    <m/>
    <s v="UNIVERSIDAD NACIONAL DE EDUCACIÓN A DISTANCIA"/>
    <n v="1"/>
    <s v="Pruebas de Acceso desde bachillerato o equivalente"/>
    <n v="8"/>
    <s v="18"/>
    <s v="Pruebas de acceso a la Universidad (PAU)- LOE"/>
    <m/>
    <x v="0"/>
    <m/>
    <m/>
    <s v="NO"/>
    <m/>
  </r>
  <r>
    <s v="JUN 2018-19"/>
    <x v="8"/>
    <n v="18091735"/>
    <s v="18091735603G"/>
    <x v="0"/>
    <s v="PERALTA PÉREZ, ABIGAIL"/>
    <x v="2"/>
    <n v="7.1280000000000001"/>
    <m/>
    <s v="Universidad de La Rioja"/>
    <n v="1"/>
    <s v="Pruebas de Acceso desde bachillerato o equivalente"/>
    <n v="9"/>
    <s v="19"/>
    <s v="Evaluación de Bachillerato para Acceso a la Universidad (EBAU) - LOMCE"/>
    <s v="SÍ"/>
    <x v="0"/>
    <m/>
    <m/>
    <s v="NO"/>
    <m/>
  </r>
  <r>
    <s v="JUN 2018-19"/>
    <x v="8"/>
    <n v="16636263"/>
    <s v="16636263603G"/>
    <x v="0"/>
    <s v="AZOFRA LOZA, CORAL"/>
    <x v="2"/>
    <n v="8.4719999999999995"/>
    <m/>
    <s v="Universidad de La Rioja"/>
    <n v="1"/>
    <s v="Pruebas de Acceso desde bachillerato o equivalente"/>
    <n v="8"/>
    <s v="18"/>
    <s v="Pruebas de acceso a la Universidad (PAU)- LOE"/>
    <m/>
    <x v="0"/>
    <m/>
    <m/>
    <s v="NO"/>
    <m/>
  </r>
  <r>
    <s v="JUN 2018-19"/>
    <x v="8"/>
    <n v="18090362"/>
    <s v="18090362603G"/>
    <x v="0"/>
    <s v="BARCINA GALIANA, SARAY"/>
    <x v="3"/>
    <n v="6.5869999999999997"/>
    <m/>
    <s v="Universidad de La Rioja"/>
    <n v="1"/>
    <s v="Pruebas de Acceso desde bachillerato o equivalente"/>
    <n v="9"/>
    <s v="19"/>
    <s v="Evaluación de Bachillerato para Acceso a la Universidad (EBAU) - LOMCE"/>
    <m/>
    <x v="0"/>
    <m/>
    <m/>
    <s v="NO"/>
    <m/>
  </r>
  <r>
    <s v="JUN 2018-19"/>
    <x v="8"/>
    <n v="18081856"/>
    <s v="18081856603G"/>
    <x v="0"/>
    <s v="REDI ORTEGA, ESTEFANÍA"/>
    <x v="3"/>
    <n v="7.1520000000000001"/>
    <m/>
    <s v="Universidad de La Rioja"/>
    <n v="1"/>
    <s v="Pruebas de Acceso desde bachillerato o equivalente"/>
    <n v="9"/>
    <s v="19"/>
    <s v="Evaluación de Bachillerato para Acceso a la Universidad (EBAU) - LOMCE"/>
    <m/>
    <x v="0"/>
    <m/>
    <m/>
    <s v="NO"/>
    <m/>
  </r>
  <r>
    <s v="JLO 2018-19"/>
    <x v="8"/>
    <n v="21046008"/>
    <s v="21046008603G"/>
    <x v="0"/>
    <s v="SOLOZÁBAL FERNÁNDEZ, AITANA"/>
    <x v="3"/>
    <n v="5.7919999999999998"/>
    <m/>
    <s v="Universidad de La Rioja"/>
    <n v="1"/>
    <s v="Pruebas de Acceso desde bachillerato o equivalente"/>
    <n v="9"/>
    <s v="19"/>
    <s v="Evaluación de Bachillerato para Acceso a la Universidad (EBAU) - LOMCE"/>
    <m/>
    <x v="2"/>
    <m/>
    <m/>
    <s v="NO"/>
    <m/>
  </r>
  <r>
    <s v="JUN 2018-19"/>
    <x v="9"/>
    <n v="16630934"/>
    <s v="16630934201G"/>
    <x v="0"/>
    <s v="AGUIRRE MUNÁRRIZ, RAMÓN"/>
    <x v="4"/>
    <n v="5.3079999999999998"/>
    <m/>
    <s v="Universidad de La Rioja"/>
    <n v="1"/>
    <s v="Pruebas de Acceso desde bachillerato o equivalente"/>
    <n v="8"/>
    <s v="18"/>
    <s v="Pruebas de acceso a la Universidad (PAU)- LOE"/>
    <m/>
    <x v="1"/>
    <m/>
    <m/>
    <s v="SÍ"/>
    <s v="con reconocimientos"/>
  </r>
  <r>
    <s v="JUN 2018-19"/>
    <x v="9"/>
    <n v="72798283"/>
    <s v="72798283201G"/>
    <x v="1"/>
    <s v="PASTOR IRIGARAY, IRENE"/>
    <x v="4"/>
    <n v="5.5970000000000004"/>
    <m/>
    <s v="Universidad de La Rioja"/>
    <n v="1"/>
    <s v="Pruebas de Acceso desde bachillerato o equivalente"/>
    <n v="8"/>
    <s v="18"/>
    <s v="Pruebas de acceso a la Universidad (PAU)- LOE"/>
    <m/>
    <x v="1"/>
    <s v="207G"/>
    <s v="207G"/>
    <s v="SÍ"/>
    <s v="otro grado"/>
  </r>
  <r>
    <s v="JLO 2018-19"/>
    <x v="9"/>
    <n v="16626911"/>
    <s v="16626911201G"/>
    <x v="0"/>
    <s v="MIRANDA SAINZ, LUCÍA MONTSERRAT"/>
    <x v="4"/>
    <n v="6.67"/>
    <m/>
    <m/>
    <n v="11"/>
    <s v="Formación Profesional"/>
    <n v="1"/>
    <s v="111"/>
    <s v="Formación Profesional de 2º Grado"/>
    <m/>
    <x v="1"/>
    <m/>
    <m/>
    <s v="SÍ"/>
    <s v="con reconocimientos"/>
  </r>
  <r>
    <s v="JUN 2018-19"/>
    <x v="9"/>
    <n v="16628141"/>
    <s v="16628141201G"/>
    <x v="0"/>
    <s v="MARTÍNEZ NICOLÁS, LEYRE"/>
    <x v="6"/>
    <n v="6.4509999999999996"/>
    <m/>
    <s v="Universidad de La Rioja"/>
    <n v="1"/>
    <s v="Pruebas de Acceso desde bachillerato o equivalente"/>
    <n v="8"/>
    <s v="18"/>
    <s v="Pruebas de acceso a la Universidad (PAU)- LOE"/>
    <m/>
    <x v="1"/>
    <m/>
    <m/>
    <s v="NO"/>
    <m/>
  </r>
  <r>
    <s v="JUN 2018-19"/>
    <x v="9"/>
    <n v="72835312"/>
    <s v="72835312201G"/>
    <x v="0"/>
    <s v="SANTAMARÍA ESPESO, ÁNGELA"/>
    <x v="6"/>
    <n v="8.4030000000000005"/>
    <m/>
    <s v="Universidad de La Rioja"/>
    <n v="1"/>
    <s v="Pruebas de Acceso desde bachillerato o equivalente"/>
    <n v="8"/>
    <s v="18"/>
    <s v="Pruebas de acceso a la Universidad (PAU)- LOE"/>
    <s v="SÍ"/>
    <x v="1"/>
    <m/>
    <m/>
    <s v="NO"/>
    <m/>
  </r>
  <r>
    <s v="JUN 2018-19"/>
    <x v="9"/>
    <n v="71348478"/>
    <s v="71348478201G"/>
    <x v="0"/>
    <s v="VAL ROLDÁN, MARINA"/>
    <x v="6"/>
    <n v="6.8840000000000003"/>
    <m/>
    <s v="UNIVERSIDAD DE BURGOS"/>
    <n v="1"/>
    <s v="Pruebas de Acceso desde bachillerato o equivalente"/>
    <n v="8"/>
    <s v="18"/>
    <s v="Pruebas de acceso a la Universidad (PAU)- LOE"/>
    <m/>
    <x v="1"/>
    <m/>
    <m/>
    <s v="NO"/>
    <m/>
  </r>
  <r>
    <s v="JLO 2018-19"/>
    <x v="9"/>
    <n v="72835048"/>
    <s v="72835048201G"/>
    <x v="0"/>
    <s v="POYO LÓPEZ, ALBERTO"/>
    <x v="6"/>
    <n v="5.4340000000000002"/>
    <m/>
    <s v="Universidad de La Rioja"/>
    <n v="1"/>
    <s v="Pruebas de Acceso desde bachillerato o equivalente"/>
    <n v="8"/>
    <s v="18"/>
    <s v="Pruebas de acceso a la Universidad (PAU)- LOE"/>
    <m/>
    <x v="1"/>
    <m/>
    <m/>
    <s v="NO"/>
    <m/>
  </r>
  <r>
    <s v="JUN 2018-19"/>
    <x v="9"/>
    <n v="18075033"/>
    <s v="18075033201G"/>
    <x v="0"/>
    <s v="MORA BELVER, ÁNGELA"/>
    <x v="5"/>
    <n v="7.0780000000000003"/>
    <m/>
    <s v="Universidad de La Rioja"/>
    <n v="1"/>
    <s v="Pruebas de Acceso desde bachillerato o equivalente"/>
    <n v="8"/>
    <s v="18"/>
    <s v="Pruebas de acceso a la Universidad (PAU)- LOE"/>
    <m/>
    <x v="0"/>
    <m/>
    <m/>
    <s v="NO"/>
    <m/>
  </r>
  <r>
    <s v="JUN 2018-19"/>
    <x v="9"/>
    <n v="16641884"/>
    <s v="16641884201G"/>
    <x v="0"/>
    <s v="HERAS POZO, JOSÉ LUIS"/>
    <x v="5"/>
    <n v="7.2889999999999997"/>
    <m/>
    <s v="Universidad de La Rioja"/>
    <n v="1"/>
    <s v="Pruebas de Acceso desde bachillerato o equivalente"/>
    <n v="8"/>
    <s v="18"/>
    <s v="Pruebas de acceso a la Universidad (PAU)- LOE"/>
    <m/>
    <x v="0"/>
    <m/>
    <m/>
    <s v="NO"/>
    <m/>
  </r>
  <r>
    <s v="JUN 2018-19"/>
    <x v="9"/>
    <n v="18077274"/>
    <s v="18077274201G"/>
    <x v="0"/>
    <s v="LOZANO IBARGOYEN, PATRICIA"/>
    <x v="5"/>
    <n v="7.1219999999999999"/>
    <m/>
    <s v="Universidad del País Vasco/Euskal Herriko Unibersitatea"/>
    <n v="1"/>
    <s v="Pruebas de Acceso desde bachillerato o equivalente"/>
    <n v="8"/>
    <s v="18"/>
    <s v="Pruebas de acceso a la Universidad (PAU)- LOE"/>
    <m/>
    <x v="0"/>
    <m/>
    <m/>
    <s v="NO"/>
    <m/>
  </r>
  <r>
    <s v="JUN 2018-19"/>
    <x v="9"/>
    <n v="18480756"/>
    <s v="18480756201G"/>
    <x v="0"/>
    <s v="BOUTAYIB LAMRAYAH, IKRAM"/>
    <x v="5"/>
    <n v="6.7119999999999997"/>
    <m/>
    <s v="Universidad de La Rioja"/>
    <n v="1"/>
    <s v="Pruebas de Acceso desde bachillerato o equivalente"/>
    <n v="8"/>
    <s v="18"/>
    <s v="Pruebas de acceso a la Universidad (PAU)- LOE"/>
    <m/>
    <x v="0"/>
    <m/>
    <m/>
    <s v="SÍ"/>
    <s v="con reconocimientos"/>
  </r>
  <r>
    <s v="JLO 2018-19"/>
    <x v="9"/>
    <s v="X5936104"/>
    <s v="X5936104201G"/>
    <x v="0"/>
    <s v="EL KOUISSI , LAMIAE"/>
    <x v="5"/>
    <n v="5.8620000000000001"/>
    <m/>
    <s v="Universidad de La Rioja"/>
    <n v="1"/>
    <s v="Pruebas de Acceso desde bachillerato o equivalente"/>
    <n v="8"/>
    <s v="18"/>
    <s v="Pruebas de acceso a la Universidad (PAU)- LOE"/>
    <m/>
    <x v="0"/>
    <m/>
    <m/>
    <s v="NO"/>
    <m/>
  </r>
  <r>
    <s v="JUN 2018-19"/>
    <x v="9"/>
    <n v="16635545"/>
    <s v="16635545201G"/>
    <x v="0"/>
    <s v="CAÑAS FRUTOS, ANDREA"/>
    <x v="0"/>
    <n v="8.36"/>
    <m/>
    <m/>
    <n v="11"/>
    <s v="Formación Profesional"/>
    <n v="5"/>
    <s v="115"/>
    <s v="Ciclo Formativo de Grado Superior"/>
    <m/>
    <x v="0"/>
    <m/>
    <m/>
    <s v="SÍ"/>
    <s v="con reconocimientos"/>
  </r>
  <r>
    <s v="JUN 2018-19"/>
    <x v="9"/>
    <n v="16625554"/>
    <s v="16625554201G"/>
    <x v="0"/>
    <s v="FLETCHER CIDAD, ÓLIVER"/>
    <x v="0"/>
    <n v="7.2060000000000004"/>
    <m/>
    <s v="Universidad de La Rioja"/>
    <n v="1"/>
    <s v="Pruebas de Acceso desde bachillerato o equivalente"/>
    <n v="8"/>
    <s v="18"/>
    <s v="Pruebas de acceso a la Universidad (PAU)- LOE"/>
    <m/>
    <x v="0"/>
    <m/>
    <m/>
    <s v="NO"/>
    <m/>
  </r>
  <r>
    <s v="JUN 2018-19"/>
    <x v="9"/>
    <n v="16611597"/>
    <s v="16611597201G"/>
    <x v="0"/>
    <s v="DONIS MARTÍNEZ, SILVIA"/>
    <x v="0"/>
    <n v="7.6340000000000003"/>
    <m/>
    <s v="Universidad de La Rioja"/>
    <n v="1"/>
    <s v="Pruebas de Acceso desde bachillerato o equivalente"/>
    <n v="8"/>
    <s v="18"/>
    <s v="Pruebas de acceso a la Universidad (PAU)- LOE"/>
    <m/>
    <x v="0"/>
    <m/>
    <m/>
    <s v="SÍ"/>
    <s v="con reconocimientos"/>
  </r>
  <r>
    <s v="JUN 2018-19"/>
    <x v="9"/>
    <n v="17496616"/>
    <s v="17496616201G"/>
    <x v="0"/>
    <s v="PÉREZ SÁEZ, JULIO"/>
    <x v="0"/>
    <n v="6.2759999999999998"/>
    <m/>
    <s v="Universidad de La Rioja"/>
    <n v="1"/>
    <s v="Pruebas de Acceso desde bachillerato o equivalente"/>
    <n v="8"/>
    <s v="18"/>
    <s v="Pruebas de acceso a la Universidad (PAU)- LOE"/>
    <m/>
    <x v="0"/>
    <m/>
    <m/>
    <s v="NO"/>
    <m/>
  </r>
  <r>
    <s v="JUN 2018-19"/>
    <x v="9"/>
    <n v="16633387"/>
    <s v="16633387201G"/>
    <x v="0"/>
    <s v="ALONSO SOLLA, DIEGO"/>
    <x v="0"/>
    <n v="7.2119999999999997"/>
    <m/>
    <s v="Universidad de La Rioja"/>
    <n v="1"/>
    <s v="Pruebas de Acceso desde bachillerato o equivalente"/>
    <n v="8"/>
    <s v="18"/>
    <s v="Pruebas de acceso a la Universidad (PAU)- LOE"/>
    <m/>
    <x v="0"/>
    <m/>
    <m/>
    <s v="NO"/>
    <m/>
  </r>
  <r>
    <s v="JUN 2018-19"/>
    <x v="9"/>
    <n v="16630882"/>
    <s v="16630882201G"/>
    <x v="0"/>
    <s v="ZALDÍVAR TOFÉ, ÁLVARO"/>
    <x v="0"/>
    <n v="6.4619999999999997"/>
    <m/>
    <s v="Universidad de La Rioja"/>
    <n v="1"/>
    <s v="Pruebas de Acceso desde bachillerato o equivalente"/>
    <n v="8"/>
    <s v="18"/>
    <s v="Pruebas de acceso a la Universidad (PAU)- LOE"/>
    <m/>
    <x v="0"/>
    <m/>
    <m/>
    <s v="NO"/>
    <m/>
  </r>
  <r>
    <s v="JUN 2018-19"/>
    <x v="9"/>
    <n v="44647574"/>
    <s v="44647574201G"/>
    <x v="0"/>
    <s v="SANZOL ESCUDERO, MIGUEL"/>
    <x v="0"/>
    <n v="5.57"/>
    <m/>
    <m/>
    <n v="11"/>
    <s v="Formación Profesional"/>
    <n v="5"/>
    <s v="115"/>
    <s v="Ciclo Formativo de Grado Superior"/>
    <m/>
    <x v="0"/>
    <m/>
    <m/>
    <s v="SÍ"/>
    <s v="con reconocimientos"/>
  </r>
  <r>
    <s v="JUN 2018-19"/>
    <x v="9"/>
    <n v="21046595"/>
    <s v="21046595201G"/>
    <x v="0"/>
    <s v="VILLODRES LÓPEZ, PAULA"/>
    <x v="0"/>
    <n v="5.843"/>
    <m/>
    <s v="Universidad de La Rioja"/>
    <n v="1"/>
    <s v="Pruebas de Acceso desde bachillerato o equivalente"/>
    <n v="8"/>
    <s v="18"/>
    <s v="Pruebas de acceso a la Universidad (PAU)- LOE"/>
    <m/>
    <x v="0"/>
    <m/>
    <m/>
    <s v="NO"/>
    <m/>
  </r>
  <r>
    <s v="SEP 2018-19"/>
    <x v="9"/>
    <n v="16631899"/>
    <s v="16631899201G"/>
    <x v="0"/>
    <s v="ESTUDILLO CALVO, MARTA"/>
    <x v="0"/>
    <n v="5.72"/>
    <m/>
    <s v="Universidad de La Rioja"/>
    <n v="1"/>
    <s v="Pruebas de Acceso desde bachillerato o equivalente"/>
    <n v="8"/>
    <s v="18"/>
    <s v="Pruebas de acceso a la Universidad (PAU)- LOE"/>
    <s v="SÍ"/>
    <x v="0"/>
    <m/>
    <m/>
    <s v="SÍ"/>
    <s v="con reconocimientos"/>
  </r>
  <r>
    <s v="JLO 2018-19"/>
    <x v="9"/>
    <n v="73455790"/>
    <s v="73455790201G"/>
    <x v="0"/>
    <s v="LLANGOMA BORJA, MARITZA TALIA"/>
    <x v="0"/>
    <n v="5.6079999999999997"/>
    <m/>
    <s v="Universidad Pública de Navarra"/>
    <n v="1"/>
    <s v="Pruebas de Acceso desde bachillerato o equivalente"/>
    <n v="8"/>
    <s v="18"/>
    <s v="Pruebas de acceso a la Universidad (PAU)- LOE"/>
    <m/>
    <x v="0"/>
    <m/>
    <m/>
    <s v="NO"/>
    <m/>
  </r>
  <r>
    <s v="JLO 2018-19"/>
    <x v="9"/>
    <n v="18078897"/>
    <s v="18078897201G"/>
    <x v="0"/>
    <s v="JIMÉNEZ TABERNERO, DAVID"/>
    <x v="0"/>
    <n v="6.1609999999999996"/>
    <m/>
    <s v="Universidad de La Rioja"/>
    <n v="1"/>
    <s v="Pruebas de Acceso desde bachillerato o equivalente"/>
    <n v="8"/>
    <s v="18"/>
    <s v="Pruebas de acceso a la Universidad (PAU)- LOE"/>
    <m/>
    <x v="0"/>
    <m/>
    <m/>
    <s v="SÍ"/>
    <s v="con reconocimientos"/>
  </r>
  <r>
    <s v="JLO 2018-19"/>
    <x v="9"/>
    <n v="17495517"/>
    <s v="17495517201G"/>
    <x v="0"/>
    <s v="ZAMORA MAESTRESALA, DANIEL"/>
    <x v="0"/>
    <n v="5.9649999999999999"/>
    <m/>
    <s v="Universidad de La Rioja"/>
    <n v="1"/>
    <s v="Pruebas de Acceso desde bachillerato o equivalente"/>
    <n v="8"/>
    <s v="18"/>
    <s v="Pruebas de acceso a la Universidad (PAU)- LOE"/>
    <m/>
    <x v="0"/>
    <m/>
    <m/>
    <s v="NO"/>
    <m/>
  </r>
  <r>
    <s v="JLO 2018-19"/>
    <x v="9"/>
    <n v="73435716"/>
    <s v="73435716201G"/>
    <x v="0"/>
    <s v="PÉREZ LACALLE, ÍÑIGO"/>
    <x v="0"/>
    <n v="5.7569999999999997"/>
    <m/>
    <s v="Universidad Pública de Navarra"/>
    <n v="1"/>
    <s v="Pruebas de Acceso desde bachillerato o equivalente"/>
    <n v="8"/>
    <s v="18"/>
    <s v="Pruebas de acceso a la Universidad (PAU)- LOE"/>
    <m/>
    <x v="0"/>
    <m/>
    <m/>
    <s v="NO"/>
    <m/>
  </r>
  <r>
    <s v="JUN 2018-19"/>
    <x v="9"/>
    <n v="16638514"/>
    <s v="16638514201G"/>
    <x v="0"/>
    <s v="OTERO PROVEDO, ANA"/>
    <x v="1"/>
    <n v="7.2709999999999999"/>
    <m/>
    <s v="Universidad de La Rioja"/>
    <n v="1"/>
    <s v="Pruebas de Acceso desde bachillerato o equivalente"/>
    <n v="8"/>
    <s v="18"/>
    <s v="Pruebas de acceso a la Universidad (PAU)- LOE"/>
    <m/>
    <x v="0"/>
    <m/>
    <m/>
    <s v="NO"/>
    <m/>
  </r>
  <r>
    <s v="JUN 2018-19"/>
    <x v="9"/>
    <n v="18084109"/>
    <s v="18084109201G"/>
    <x v="0"/>
    <s v="GÓMEZ RUIZ, MARÍA DE LAS MERCEDES"/>
    <x v="1"/>
    <n v="5.202"/>
    <m/>
    <s v="Universidad de La Rioja"/>
    <n v="1"/>
    <s v="Pruebas de Acceso desde bachillerato o equivalente"/>
    <n v="8"/>
    <s v="18"/>
    <s v="Pruebas de acceso a la Universidad (PAU)- LOE"/>
    <m/>
    <x v="0"/>
    <m/>
    <m/>
    <s v="NO"/>
    <m/>
  </r>
  <r>
    <s v="JUN 2018-19"/>
    <x v="9"/>
    <n v="18081659"/>
    <s v="18081659201G"/>
    <x v="0"/>
    <s v="MARTÍNEZ PÉREZ, CARLOS"/>
    <x v="1"/>
    <n v="5.7919999999999998"/>
    <m/>
    <s v="Universidad de La Rioja"/>
    <n v="1"/>
    <s v="Pruebas de Acceso desde bachillerato o equivalente"/>
    <n v="8"/>
    <s v="18"/>
    <s v="Pruebas de acceso a la Universidad (PAU)- LOE"/>
    <m/>
    <x v="0"/>
    <m/>
    <m/>
    <s v="NO"/>
    <m/>
  </r>
  <r>
    <s v="JUN 2018-19"/>
    <x v="9"/>
    <n v="16636493"/>
    <s v="16636493201G"/>
    <x v="0"/>
    <s v="BLANCAS SARRAMIÁN, DAVID"/>
    <x v="1"/>
    <n v="6.9219999999999997"/>
    <m/>
    <s v="Universidad de La Rioja"/>
    <n v="1"/>
    <s v="Pruebas de Acceso desde bachillerato o equivalente"/>
    <n v="8"/>
    <s v="18"/>
    <s v="Pruebas de acceso a la Universidad (PAU)- LOE"/>
    <m/>
    <x v="0"/>
    <m/>
    <m/>
    <s v="NO"/>
    <m/>
  </r>
  <r>
    <s v="JUN 2018-19"/>
    <x v="9"/>
    <n v="16622537"/>
    <s v="16622537201G"/>
    <x v="0"/>
    <s v="ARNÁN ECHEVARRÍA, SILVIA"/>
    <x v="1"/>
    <n v="7.1520000000000001"/>
    <m/>
    <s v="Universidad de La Rioja"/>
    <n v="1"/>
    <s v="Pruebas de Acceso desde bachillerato o equivalente"/>
    <n v="8"/>
    <s v="18"/>
    <s v="Pruebas de acceso a la Universidad (PAU)- LOE"/>
    <m/>
    <x v="0"/>
    <m/>
    <m/>
    <s v="NO"/>
    <m/>
  </r>
  <r>
    <s v="JUN 2018-19"/>
    <x v="9"/>
    <s v="X7470842"/>
    <s v="X7470842201G"/>
    <x v="0"/>
    <s v="PITIC , DAN GEORGIAN"/>
    <x v="1"/>
    <n v="6.7140000000000004"/>
    <m/>
    <s v="Universidad de La Rioja"/>
    <n v="1"/>
    <s v="Pruebas de Acceso desde bachillerato o equivalente"/>
    <n v="8"/>
    <s v="18"/>
    <s v="Pruebas de acceso a la Universidad (PAU)- LOE"/>
    <m/>
    <x v="0"/>
    <m/>
    <m/>
    <s v="NO"/>
    <m/>
  </r>
  <r>
    <s v="JUN 2018-19"/>
    <x v="9"/>
    <n v="72835188"/>
    <s v="72835188201G"/>
    <x v="0"/>
    <s v="MARTÍNEZ LÓPEZ, MÍRIAM"/>
    <x v="1"/>
    <n v="5.7759999999999998"/>
    <m/>
    <s v="Universidad de La Rioja"/>
    <n v="1"/>
    <s v="Pruebas de Acceso desde bachillerato o equivalente"/>
    <n v="8"/>
    <s v="18"/>
    <s v="Pruebas de acceso a la Universidad (PAU)- LOE"/>
    <m/>
    <x v="0"/>
    <m/>
    <m/>
    <s v="NO"/>
    <m/>
  </r>
  <r>
    <s v="JUN 2018-19"/>
    <x v="9"/>
    <n v="16632986"/>
    <s v="16632986201G"/>
    <x v="0"/>
    <s v="PÉREZ SOLOZÁBAL, RODRIGO"/>
    <x v="1"/>
    <n v="7.02"/>
    <m/>
    <s v="Universidad de La Rioja"/>
    <n v="1"/>
    <s v="Pruebas de Acceso desde bachillerato o equivalente"/>
    <n v="8"/>
    <s v="18"/>
    <s v="Pruebas de acceso a la Universidad (PAU)- LOE"/>
    <m/>
    <x v="0"/>
    <m/>
    <m/>
    <s v="SÍ"/>
    <s v="con reconocimientos"/>
  </r>
  <r>
    <s v="JUN 2018-19"/>
    <x v="9"/>
    <n v="73135962"/>
    <s v="73135962201G"/>
    <x v="0"/>
    <s v="URMENETA APESTEGUÍA, IRANZU"/>
    <x v="1"/>
    <n v="6.3490000000000002"/>
    <m/>
    <s v="UNIVERSIDAD DE NAVARRA"/>
    <n v="1"/>
    <s v="Pruebas de Acceso desde bachillerato o equivalente"/>
    <n v="8"/>
    <s v="18"/>
    <s v="Pruebas de acceso a la Universidad (PAU)- LOE"/>
    <m/>
    <x v="0"/>
    <m/>
    <m/>
    <s v="SÍ"/>
    <s v="con reconocimientos"/>
  </r>
  <r>
    <s v="JUN 2018-19"/>
    <x v="9"/>
    <n v="16631725"/>
    <s v="16631725201G"/>
    <x v="0"/>
    <s v="BENÉS FERNÁNDEZ, LUCÍA"/>
    <x v="2"/>
    <n v="6.23"/>
    <m/>
    <m/>
    <n v="11"/>
    <s v="Formación Profesional"/>
    <n v="5"/>
    <s v="115"/>
    <s v="Ciclo Formativo de Grado Superior"/>
    <m/>
    <x v="0"/>
    <m/>
    <m/>
    <s v="SÍ"/>
    <s v="con reconocimientos"/>
  </r>
  <r>
    <s v="JUN 2018-19"/>
    <x v="9"/>
    <n v="16640019"/>
    <s v="16640019201G"/>
    <x v="0"/>
    <s v="LANGARICA BLANCO, MANUEL"/>
    <x v="2"/>
    <n v="7"/>
    <m/>
    <s v="Universidad de La Rioja"/>
    <n v="1"/>
    <s v="Pruebas de Acceso desde bachillerato o equivalente"/>
    <n v="9"/>
    <s v="19"/>
    <s v="Evaluación de Bachillerato para Acceso a la Universidad (EBAU) - LOMCE"/>
    <s v="SÍ"/>
    <x v="0"/>
    <m/>
    <m/>
    <s v="NO"/>
    <m/>
  </r>
  <r>
    <s v="JUN 2018-19"/>
    <x v="9"/>
    <n v="16629141"/>
    <s v="16629141201G"/>
    <x v="0"/>
    <s v="VERANO VILLARO, RAQUEL"/>
    <x v="2"/>
    <n v="5.3410000000000002"/>
    <m/>
    <s v="Universidad de La Rioja"/>
    <n v="1"/>
    <s v="Pruebas de Acceso desde bachillerato o equivalente"/>
    <n v="9"/>
    <s v="19"/>
    <s v="Evaluación de Bachillerato para Acceso a la Universidad (EBAU) - LOMCE"/>
    <m/>
    <x v="0"/>
    <m/>
    <m/>
    <s v="NO"/>
    <m/>
  </r>
  <r>
    <s v="JUN 2018-19"/>
    <x v="9"/>
    <n v="16642906"/>
    <s v="16642906201G"/>
    <x v="0"/>
    <s v="LÓPEZ GALILEA, ALBA"/>
    <x v="2"/>
    <n v="6.2309999999999999"/>
    <m/>
    <s v="Universidad de La Rioja"/>
    <n v="1"/>
    <s v="Pruebas de Acceso desde bachillerato o equivalente"/>
    <n v="9"/>
    <s v="19"/>
    <s v="Evaluación de Bachillerato para Acceso a la Universidad (EBAU) - LOMCE"/>
    <s v="SÍ"/>
    <x v="0"/>
    <m/>
    <m/>
    <s v="NO"/>
    <m/>
  </r>
  <r>
    <s v="JUN 2018-19"/>
    <x v="9"/>
    <n v="16644585"/>
    <s v="16644585201G"/>
    <x v="0"/>
    <s v="FUENTE PÉREZ, JUDITH"/>
    <x v="2"/>
    <n v="6.6360000000000001"/>
    <m/>
    <s v="Universidad de La Rioja"/>
    <n v="1"/>
    <s v="Pruebas de Acceso desde bachillerato o equivalente"/>
    <n v="9"/>
    <s v="19"/>
    <s v="Evaluación de Bachillerato para Acceso a la Universidad (EBAU) - LOMCE"/>
    <s v="SÍ"/>
    <x v="0"/>
    <m/>
    <m/>
    <s v="NO"/>
    <m/>
  </r>
  <r>
    <s v="JUN 2018-19"/>
    <x v="9"/>
    <n v="71350506"/>
    <s v="71350506201G"/>
    <x v="0"/>
    <s v="SAGREDO ABRIL, DAVID"/>
    <x v="2"/>
    <n v="5.8079999999999998"/>
    <m/>
    <s v="UNIVERSIDAD DE BURGOS"/>
    <n v="1"/>
    <s v="Pruebas de Acceso desde bachillerato o equivalente"/>
    <n v="9"/>
    <s v="19"/>
    <s v="Evaluación de Bachillerato para Acceso a la Universidad (EBAU) - LOMCE"/>
    <s v="SÍ"/>
    <x v="0"/>
    <m/>
    <m/>
    <s v="NO"/>
    <m/>
  </r>
  <r>
    <s v="JUN 2018-19"/>
    <x v="9"/>
    <n v="18475351"/>
    <s v="18475351201G"/>
    <x v="0"/>
    <s v="VALLEJOS CLAROS, CAROLINA"/>
    <x v="2"/>
    <n v="7.2590000000000003"/>
    <m/>
    <s v="Universidad de La Rioja"/>
    <n v="1"/>
    <s v="Pruebas de Acceso desde bachillerato o equivalente"/>
    <n v="9"/>
    <s v="19"/>
    <s v="Evaluación de Bachillerato para Acceso a la Universidad (EBAU) - LOMCE"/>
    <s v="SÍ"/>
    <x v="0"/>
    <m/>
    <m/>
    <s v="NO"/>
    <m/>
  </r>
  <r>
    <s v="JUN 2018-19"/>
    <x v="9"/>
    <n v="16635142"/>
    <s v="16635142201G"/>
    <x v="0"/>
    <s v="ORRUÑO JAUREGUI, CRISTINA"/>
    <x v="2"/>
    <n v="6.8449999999999998"/>
    <m/>
    <s v="Universidad del País Vasco/Euskal Herriko Unibersitatea"/>
    <n v="1"/>
    <s v="Pruebas de Acceso desde bachillerato o equivalente"/>
    <n v="9"/>
    <s v="19"/>
    <s v="Evaluación de Bachillerato para Acceso a la Universidad (EBAU) - LOMCE"/>
    <s v="SÍ"/>
    <x v="0"/>
    <m/>
    <m/>
    <s v="NO"/>
    <m/>
  </r>
  <r>
    <s v="JUN 2018-19"/>
    <x v="9"/>
    <n v="18083582"/>
    <s v="18083582201G"/>
    <x v="0"/>
    <s v="GUTIÉRREZ LEÓN, ALBERTO"/>
    <x v="2"/>
    <n v="6.1619999999999999"/>
    <m/>
    <s v="Universidad de La Rioja"/>
    <n v="1"/>
    <s v="Pruebas de Acceso desde bachillerato o equivalente"/>
    <n v="8"/>
    <s v="18"/>
    <s v="Pruebas de acceso a la Universidad (PAU)- LOE"/>
    <m/>
    <x v="0"/>
    <m/>
    <m/>
    <s v="NO"/>
    <m/>
  </r>
  <r>
    <s v="JUN 2018-19"/>
    <x v="9"/>
    <n v="21046272"/>
    <s v="21046272201G"/>
    <x v="0"/>
    <s v="RUIZ-ALEJOS AYORA, JESÚS"/>
    <x v="2"/>
    <n v="6.766"/>
    <m/>
    <s v="Universidad de La Rioja"/>
    <n v="1"/>
    <s v="Pruebas de Acceso desde bachillerato o equivalente"/>
    <n v="9"/>
    <s v="19"/>
    <s v="Evaluación de Bachillerato para Acceso a la Universidad (EBAU) - LOMCE"/>
    <s v="SÍ"/>
    <x v="0"/>
    <m/>
    <m/>
    <s v="NO"/>
    <m/>
  </r>
  <r>
    <s v="JUN 2018-19"/>
    <x v="9"/>
    <s v="Y4331041"/>
    <s v="Y4331041201G"/>
    <x v="0"/>
    <s v="YARNOLD LAY, FATIMA BEATRIZ"/>
    <x v="2"/>
    <n v="6.23"/>
    <m/>
    <m/>
    <n v="11"/>
    <s v="Formación Profesional"/>
    <n v="5"/>
    <s v="115"/>
    <s v="Ciclo Formativo de Grado Superior"/>
    <m/>
    <x v="0"/>
    <m/>
    <m/>
    <s v="SÍ"/>
    <s v="con reconocimientos"/>
  </r>
  <r>
    <s v="JUN 2018-19"/>
    <x v="9"/>
    <n v="16642781"/>
    <s v="16642781201G"/>
    <x v="0"/>
    <s v="HERRERO RIAÑO, PAULA"/>
    <x v="2"/>
    <n v="9.3659999999999997"/>
    <m/>
    <s v="Universidad de La Rioja"/>
    <n v="1"/>
    <s v="Pruebas de Acceso desde bachillerato o equivalente"/>
    <n v="9"/>
    <s v="19"/>
    <s v="Evaluación de Bachillerato para Acceso a la Universidad (EBAU) - LOMCE"/>
    <s v="SÍ"/>
    <x v="0"/>
    <m/>
    <m/>
    <s v="NO"/>
    <m/>
  </r>
  <r>
    <s v="JLO 2018-19"/>
    <x v="9"/>
    <n v="18082838"/>
    <s v="18082838201G"/>
    <x v="0"/>
    <s v="URRACA GÓMEZ, SAMUEL"/>
    <x v="2"/>
    <n v="5.875"/>
    <m/>
    <s v="Universidad de La Rioja"/>
    <n v="1"/>
    <s v="Pruebas de Acceso desde bachillerato o equivalente"/>
    <n v="9"/>
    <s v="19"/>
    <s v="Evaluación de Bachillerato para Acceso a la Universidad (EBAU) - LOMCE"/>
    <s v="SÍ"/>
    <x v="4"/>
    <m/>
    <m/>
    <s v="NO"/>
    <m/>
  </r>
  <r>
    <s v="JLO 2018-19"/>
    <x v="9"/>
    <n v="78770335"/>
    <s v="78770335201G"/>
    <x v="0"/>
    <s v="FRANCÉS CLEMENTE, SAYRA"/>
    <x v="2"/>
    <n v="5.835"/>
    <m/>
    <s v="Universidad Pública de Navarra"/>
    <n v="1"/>
    <s v="Pruebas de Acceso desde bachillerato o equivalente"/>
    <n v="9"/>
    <s v="19"/>
    <s v="Evaluación de Bachillerato para Acceso a la Universidad (EBAU) - LOMCE"/>
    <s v="SÍ"/>
    <x v="0"/>
    <m/>
    <m/>
    <s v="NO"/>
    <m/>
  </r>
  <r>
    <s v="JLO 2018-19"/>
    <x v="9"/>
    <n v="16636238"/>
    <s v="16636238201G"/>
    <x v="0"/>
    <s v="PANIAGUA VICENTE, ELISA"/>
    <x v="2"/>
    <m/>
    <m/>
    <m/>
    <n v="2"/>
    <s v="Bachillerato o COU sin pruebas de acceso a la universidad"/>
    <n v="11"/>
    <s v="211"/>
    <s v="Bachillerato finalizado en 2015-16 o 2016-17 sin EBAU"/>
    <m/>
    <x v="0"/>
    <m/>
    <m/>
    <s v="NO"/>
    <m/>
  </r>
  <r>
    <s v="JLO 2018-19"/>
    <x v="9"/>
    <n v="18090918"/>
    <s v="18090918201G"/>
    <x v="0"/>
    <s v="MARTÍNEZ SÁENZ, FERNANDO"/>
    <x v="2"/>
    <n v="5.5919999999999996"/>
    <m/>
    <s v="Universidad de La Rioja"/>
    <n v="1"/>
    <s v="Pruebas de Acceso desde bachillerato o equivalente"/>
    <n v="9"/>
    <s v="19"/>
    <s v="Evaluación de Bachillerato para Acceso a la Universidad (EBAU) - LOMCE"/>
    <s v="SÍ"/>
    <x v="0"/>
    <m/>
    <m/>
    <s v="NO"/>
    <m/>
  </r>
  <r>
    <s v="JUN 2018-19"/>
    <x v="9"/>
    <n v="72799796"/>
    <s v="72799796201G"/>
    <x v="0"/>
    <s v="GÓMEZ ALONSO, PABLO"/>
    <x v="2"/>
    <n v="5.7210000000000001"/>
    <m/>
    <s v="Universidad de La Rioja"/>
    <n v="1"/>
    <s v="Pruebas de Acceso desde bachillerato o equivalente"/>
    <n v="8"/>
    <s v="18"/>
    <s v="Pruebas de acceso a la Universidad (PAU)- LOE"/>
    <m/>
    <x v="0"/>
    <m/>
    <m/>
    <s v="NO"/>
    <m/>
  </r>
  <r>
    <s v="JUN 2018-19"/>
    <x v="9"/>
    <n v="16637679"/>
    <s v="16637679201G"/>
    <x v="0"/>
    <s v="LEGASA MIRANDA, NOELIA"/>
    <x v="3"/>
    <n v="7.69"/>
    <m/>
    <m/>
    <n v="11"/>
    <s v="Formación Profesional"/>
    <n v="5"/>
    <s v="115"/>
    <s v="Ciclo Formativo de Grado Superior"/>
    <m/>
    <x v="0"/>
    <m/>
    <m/>
    <s v="SÍ"/>
    <s v="con reconocimientos"/>
  </r>
  <r>
    <s v="JUN 2018-19"/>
    <x v="9"/>
    <n v="16617247"/>
    <s v="16617247201G"/>
    <x v="0"/>
    <s v="MENGÍBAR MARTÍN, CARLOS"/>
    <x v="3"/>
    <n v="5.5720000000000001"/>
    <m/>
    <s v="Universidad de La Rioja"/>
    <n v="1"/>
    <s v="Pruebas de Acceso desde bachillerato o equivalente"/>
    <n v="9"/>
    <s v="19"/>
    <s v="Evaluación de Bachillerato para Acceso a la Universidad (EBAU) - LOMCE"/>
    <m/>
    <x v="0"/>
    <m/>
    <m/>
    <s v="NO"/>
    <m/>
  </r>
  <r>
    <s v="JUN 2018-19"/>
    <x v="9"/>
    <n v="16639061"/>
    <s v="16639061201G"/>
    <x v="0"/>
    <s v="TEJADA GRIJALBA, JAVIER"/>
    <x v="3"/>
    <n v="7.0659999999999998"/>
    <m/>
    <s v="Universidad de La Rioja"/>
    <n v="8"/>
    <s v="Cambio de universidad y/o estudios"/>
    <n v="1"/>
    <s v="81"/>
    <s v="Cambio de universidad por reconocimiento de 30 ECTS"/>
    <m/>
    <x v="0"/>
    <m/>
    <m/>
    <s v="SÍ"/>
    <s v="con reconocimientos"/>
  </r>
  <r>
    <s v="JUN 2018-19"/>
    <x v="9"/>
    <n v="73455618"/>
    <s v="73455618201G"/>
    <x v="0"/>
    <s v="JURIO SESMA, JAVIER"/>
    <x v="3"/>
    <n v="6.38"/>
    <m/>
    <m/>
    <n v="11"/>
    <s v="Formación Profesional"/>
    <n v="5"/>
    <s v="115"/>
    <s v="Ciclo Formativo de Grado Superior"/>
    <m/>
    <x v="0"/>
    <m/>
    <m/>
    <s v="SÍ"/>
    <s v="con reconocimientos"/>
  </r>
  <r>
    <s v="JUN 2018-19"/>
    <x v="9"/>
    <n v="73419889"/>
    <s v="73419889201G"/>
    <x v="0"/>
    <s v="PUENTE GÓMEZ, YAIZA"/>
    <x v="3"/>
    <n v="5.8630000000000004"/>
    <m/>
    <s v="Universidad de La Rioja"/>
    <n v="1"/>
    <s v="Pruebas de Acceso desde bachillerato o equivalente"/>
    <n v="9"/>
    <s v="19"/>
    <s v="Evaluación de Bachillerato para Acceso a la Universidad (EBAU) - LOMCE"/>
    <m/>
    <x v="2"/>
    <m/>
    <m/>
    <s v="NO"/>
    <m/>
  </r>
  <r>
    <s v="JUN 2018-19"/>
    <x v="9"/>
    <n v="16637593"/>
    <s v="16637593201G"/>
    <x v="0"/>
    <s v="TRAPERO ÍÑIGUEZ, DANIEL"/>
    <x v="3"/>
    <n v="5.7910000000000004"/>
    <m/>
    <s v="Universidad de La Rioja"/>
    <n v="1"/>
    <s v="Pruebas de Acceso desde bachillerato o equivalente"/>
    <n v="9"/>
    <s v="19"/>
    <s v="Evaluación de Bachillerato para Acceso a la Universidad (EBAU) - LOMCE"/>
    <m/>
    <x v="0"/>
    <m/>
    <m/>
    <s v="NO"/>
    <m/>
  </r>
  <r>
    <s v="JUN 2018-19"/>
    <x v="9"/>
    <n v="44646827"/>
    <s v="44646827201G"/>
    <x v="0"/>
    <s v="OSÉS CASTILLO, AROA"/>
    <x v="3"/>
    <n v="7.5970000000000004"/>
    <m/>
    <s v="Universidad Pública de Navarra"/>
    <n v="1"/>
    <s v="Pruebas de Acceso desde bachillerato o equivalente"/>
    <n v="9"/>
    <s v="19"/>
    <s v="Evaluación de Bachillerato para Acceso a la Universidad (EBAU) - LOMCE"/>
    <m/>
    <x v="2"/>
    <m/>
    <m/>
    <s v="NO"/>
    <m/>
  </r>
  <r>
    <s v="JUN 2018-19"/>
    <x v="9"/>
    <n v="18082787"/>
    <s v="18082787201G"/>
    <x v="0"/>
    <s v="TERRAZAS LÓPEZ, CAROLINA"/>
    <x v="3"/>
    <n v="5.21"/>
    <m/>
    <s v="Universidad de La Rioja"/>
    <n v="1"/>
    <s v="Pruebas de Acceso desde bachillerato o equivalente"/>
    <n v="9"/>
    <s v="19"/>
    <s v="Evaluación de Bachillerato para Acceso a la Universidad (EBAU) - LOMCE"/>
    <m/>
    <x v="0"/>
    <m/>
    <m/>
    <s v="NO"/>
    <m/>
  </r>
  <r>
    <s v="JUN 2018-19"/>
    <x v="9"/>
    <n v="16633039"/>
    <s v="16633039201G"/>
    <x v="0"/>
    <s v="GALAR SAN JUAN, MARCOS"/>
    <x v="3"/>
    <n v="5.5449999999999999"/>
    <m/>
    <s v="Universidad de La Rioja"/>
    <n v="1"/>
    <s v="Pruebas de Acceso desde bachillerato o equivalente"/>
    <n v="9"/>
    <s v="19"/>
    <s v="Evaluación de Bachillerato para Acceso a la Universidad (EBAU) - LOMCE"/>
    <m/>
    <x v="0"/>
    <m/>
    <m/>
    <s v="NO"/>
    <m/>
  </r>
  <r>
    <s v="JUN 2018-19"/>
    <x v="9"/>
    <n v="58010150"/>
    <s v="58010150201G"/>
    <x v="0"/>
    <s v="PIÑA ROCANO, JOSELYN JANETH"/>
    <x v="3"/>
    <n v="6.5279999999999996"/>
    <m/>
    <s v="Universidad del País Vasco/Euskal Herriko Unibersitatea"/>
    <n v="1"/>
    <s v="Pruebas de Acceso desde bachillerato o equivalente"/>
    <n v="8"/>
    <s v="18"/>
    <s v="Pruebas de acceso a la Universidad (PAU)- LOE"/>
    <m/>
    <x v="0"/>
    <m/>
    <m/>
    <s v="NO"/>
    <m/>
  </r>
  <r>
    <s v="JLO 2018-19"/>
    <x v="9"/>
    <n v="21045689"/>
    <s v="21045689201G"/>
    <x v="0"/>
    <s v="MORGA IZQUIERDO, MARÍA"/>
    <x v="3"/>
    <n v="5.226"/>
    <m/>
    <s v="Universidad de La Rioja"/>
    <n v="1"/>
    <s v="Pruebas de Acceso desde bachillerato o equivalente"/>
    <n v="9"/>
    <s v="19"/>
    <s v="Evaluación de Bachillerato para Acceso a la Universidad (EBAU) - LOMCE"/>
    <m/>
    <x v="0"/>
    <m/>
    <m/>
    <s v="NO"/>
    <m/>
  </r>
  <r>
    <s v="JLO 2018-19"/>
    <x v="9"/>
    <n v="16639479"/>
    <s v="16639479201G"/>
    <x v="0"/>
    <s v="BAIGORRI NAVARRO, FERNANDO"/>
    <x v="3"/>
    <n v="5.4080000000000004"/>
    <m/>
    <s v="UNIVERSIDAD DE NAVARRA"/>
    <n v="1"/>
    <s v="Pruebas de Acceso desde bachillerato o equivalente"/>
    <n v="9"/>
    <s v="19"/>
    <s v="Evaluación de Bachillerato para Acceso a la Universidad (EBAU) - LOMCE"/>
    <m/>
    <x v="0"/>
    <m/>
    <m/>
    <s v="NO"/>
    <m/>
  </r>
  <r>
    <s v="JUN 2018-19"/>
    <x v="9"/>
    <n v="18080922"/>
    <s v="18080922201G"/>
    <x v="0"/>
    <s v="MARTÍNEZ GONZÁLEZ, PAULA"/>
    <x v="3"/>
    <n v="8.1300000000000008"/>
    <m/>
    <s v="Universidad de La Rioja"/>
    <n v="1"/>
    <s v="Pruebas de Acceso desde bachillerato o equivalente"/>
    <n v="9"/>
    <s v="19"/>
    <s v="Evaluación de Bachillerato para Acceso a la Universidad (EBAU) - LOMCE"/>
    <m/>
    <x v="0"/>
    <m/>
    <m/>
    <s v="NO"/>
    <m/>
  </r>
  <r>
    <s v="JLO 2018-19"/>
    <x v="9"/>
    <n v="78975480"/>
    <s v="78975480201G"/>
    <x v="0"/>
    <s v="VERÓN BROGLIO, LORENZO"/>
    <x v="3"/>
    <n v="5.5629999999999997"/>
    <m/>
    <s v="Universidad Pública de Navarra"/>
    <n v="1"/>
    <s v="Pruebas de Acceso desde bachillerato o equivalente"/>
    <n v="8"/>
    <s v="18"/>
    <s v="Pruebas de acceso a la Universidad (PAU)- LOE"/>
    <m/>
    <x v="0"/>
    <s v="204G"/>
    <s v="204G"/>
    <s v="NO"/>
    <s v="otro grado"/>
  </r>
  <r>
    <s v="JLO 2018-19"/>
    <x v="9"/>
    <n v="54117844"/>
    <s v="54117844201G"/>
    <x v="0"/>
    <s v="CASAÑAS PACHECO, VALENTÍN"/>
    <x v="3"/>
    <n v="6.0339999999999998"/>
    <m/>
    <s v="Universidad de La Laguna"/>
    <n v="1"/>
    <s v="Pruebas de Acceso desde bachillerato o equivalente"/>
    <n v="9"/>
    <s v="19"/>
    <s v="Evaluación de Bachillerato para Acceso a la Universidad (EBAU) - LOMCE"/>
    <s v="SÍ"/>
    <x v="2"/>
    <m/>
    <m/>
    <s v="NO"/>
    <m/>
  </r>
  <r>
    <s v="JUN 2018-19"/>
    <x v="10"/>
    <n v="16625174"/>
    <s v="16625174202G"/>
    <x v="0"/>
    <s v="RODRÍGUEZ GARCÍA, ANA ISABEL"/>
    <x v="9"/>
    <n v="6.3719999999999999"/>
    <m/>
    <s v="Universidad de La Rioja"/>
    <n v="1"/>
    <s v="Pruebas de Acceso desde bachillerato o equivalente"/>
    <n v="2"/>
    <s v="12"/>
    <s v="Pruebas de acceso a la Universidad- LOGSE"/>
    <m/>
    <x v="1"/>
    <m/>
    <m/>
    <s v="SÍ"/>
    <s v="con reconocimientos"/>
  </r>
  <r>
    <s v="JUN 2018-19"/>
    <x v="10"/>
    <n v="72799599"/>
    <s v="72799599202G"/>
    <x v="0"/>
    <s v="EGUIZÁBAL HERNÁNDEZ, PELAYO"/>
    <x v="8"/>
    <n v="5.6459999999999999"/>
    <m/>
    <s v="Universidad de La Rioja"/>
    <n v="1"/>
    <s v="Pruebas de Acceso desde bachillerato o equivalente"/>
    <n v="8"/>
    <s v="18"/>
    <s v="Pruebas de acceso a la Universidad (PAU)- LOE"/>
    <m/>
    <x v="1"/>
    <m/>
    <m/>
    <s v="NO"/>
    <m/>
  </r>
  <r>
    <s v="JUN 2018-19"/>
    <x v="10"/>
    <n v="16637746"/>
    <s v="16637746202G"/>
    <x v="0"/>
    <s v="ROMERO PARDO, SARA"/>
    <x v="4"/>
    <n v="6.07"/>
    <m/>
    <s v="Universidad de La Rioja"/>
    <n v="1"/>
    <s v="Pruebas de Acceso desde bachillerato o equivalente"/>
    <n v="8"/>
    <s v="18"/>
    <s v="Pruebas de acceso a la Universidad (PAU)- LOE"/>
    <s v="SÍ"/>
    <x v="1"/>
    <m/>
    <m/>
    <s v="SÍ"/>
    <s v="con reconocimientos"/>
  </r>
  <r>
    <s v="JUN 2018-19"/>
    <x v="10"/>
    <n v="16622456"/>
    <s v="16622456202G"/>
    <x v="0"/>
    <s v="SUBERO NAVARRO, ÁUREA"/>
    <x v="4"/>
    <n v="7.6120000000000001"/>
    <m/>
    <s v="Universidad de La Rioja"/>
    <n v="1"/>
    <s v="Pruebas de Acceso desde bachillerato o equivalente"/>
    <n v="8"/>
    <s v="18"/>
    <s v="Pruebas de acceso a la Universidad (PAU)- LOE"/>
    <m/>
    <x v="1"/>
    <m/>
    <m/>
    <s v="SÍ"/>
    <s v="con reconocimientos"/>
  </r>
  <r>
    <s v="JUN 2018-19"/>
    <x v="10"/>
    <n v="16617564"/>
    <s v="16617564202G"/>
    <x v="0"/>
    <s v="MARTÍNEZ LIZUAIN, ALFONSO"/>
    <x v="6"/>
    <n v="6.6920000000000002"/>
    <m/>
    <s v="Universidad Pública de Navarra"/>
    <n v="1"/>
    <s v="Pruebas de Acceso desde bachillerato o equivalente"/>
    <n v="8"/>
    <s v="18"/>
    <s v="Pruebas de acceso a la Universidad (PAU)- LOE"/>
    <m/>
    <x v="1"/>
    <m/>
    <m/>
    <s v="NO"/>
    <m/>
  </r>
  <r>
    <s v="JUN 2018-19"/>
    <x v="10"/>
    <n v="16632666"/>
    <s v="16632666202G"/>
    <x v="0"/>
    <s v="GONZÁLEZ ALEGRÍA, ALBA"/>
    <x v="5"/>
    <n v="7.4939999999999998"/>
    <m/>
    <s v="Universidad de La Rioja"/>
    <n v="1"/>
    <s v="Pruebas de Acceso desde bachillerato o equivalente"/>
    <n v="8"/>
    <s v="18"/>
    <s v="Pruebas de acceso a la Universidad (PAU)- LOE"/>
    <m/>
    <x v="0"/>
    <m/>
    <m/>
    <s v="NO"/>
    <m/>
  </r>
  <r>
    <s v="JUN 2018-19"/>
    <x v="10"/>
    <n v="16643636"/>
    <s v="16643636202G"/>
    <x v="0"/>
    <s v="MARTÍNEZ BERROCAL, ERIK"/>
    <x v="0"/>
    <n v="7.6829999999999998"/>
    <m/>
    <s v="Universidad de La Rioja"/>
    <n v="1"/>
    <s v="Pruebas de Acceso desde bachillerato o equivalente"/>
    <n v="8"/>
    <s v="18"/>
    <s v="Pruebas de acceso a la Universidad (PAU)- LOE"/>
    <m/>
    <x v="0"/>
    <m/>
    <m/>
    <s v="NO"/>
    <m/>
  </r>
  <r>
    <s v="JUN 2018-19"/>
    <x v="10"/>
    <n v="16638562"/>
    <s v="16638562202G"/>
    <x v="0"/>
    <s v="EZQUERRO MARÍN, CARLOS"/>
    <x v="0"/>
    <n v="6.1340000000000003"/>
    <m/>
    <s v="Universidad de La Rioja"/>
    <n v="1"/>
    <s v="Pruebas de Acceso desde bachillerato o equivalente"/>
    <n v="8"/>
    <s v="18"/>
    <s v="Pruebas de acceso a la Universidad (PAU)- LOE"/>
    <m/>
    <x v="0"/>
    <m/>
    <m/>
    <s v="NO"/>
    <m/>
  </r>
  <r>
    <s v="JUN 2018-19"/>
    <x v="10"/>
    <n v="16618707"/>
    <s v="16618707202G"/>
    <x v="0"/>
    <s v="GONZÁLEZ LECEA, VÍCTOR"/>
    <x v="0"/>
    <n v="5.8159999999999998"/>
    <m/>
    <s v="Universidad de La Rioja"/>
    <n v="1"/>
    <s v="Pruebas de Acceso desde bachillerato o equivalente"/>
    <n v="8"/>
    <s v="18"/>
    <s v="Pruebas de acceso a la Universidad (PAU)- LOE"/>
    <m/>
    <x v="0"/>
    <m/>
    <m/>
    <s v="NO"/>
    <m/>
  </r>
  <r>
    <s v="JLO 2018-19"/>
    <x v="10"/>
    <n v="18076032"/>
    <s v="18076032202G"/>
    <x v="0"/>
    <s v="ENRÍQUEZ PROAÑO, WAGNER ELÍAS"/>
    <x v="0"/>
    <n v="5.4189999999999996"/>
    <m/>
    <s v="Universidad de La Rioja"/>
    <n v="1"/>
    <s v="Pruebas de Acceso desde bachillerato o equivalente"/>
    <n v="8"/>
    <s v="18"/>
    <s v="Pruebas de acceso a la Universidad (PAU)- LOE"/>
    <m/>
    <x v="0"/>
    <m/>
    <m/>
    <s v="NO"/>
    <m/>
  </r>
  <r>
    <s v="JUN 2018-19"/>
    <x v="10"/>
    <n v="72799430"/>
    <s v="72799430202G"/>
    <x v="0"/>
    <s v="MARTÍNEZ MORENO, ABEL"/>
    <x v="1"/>
    <n v="7.681"/>
    <m/>
    <s v="Universidad de La Rioja"/>
    <n v="1"/>
    <s v="Pruebas de Acceso desde bachillerato o equivalente"/>
    <n v="8"/>
    <s v="18"/>
    <s v="Pruebas de acceso a la Universidad (PAU)- LOE"/>
    <m/>
    <x v="0"/>
    <m/>
    <m/>
    <s v="NO"/>
    <m/>
  </r>
  <r>
    <s v="JUN 2018-19"/>
    <x v="10"/>
    <n v="16626581"/>
    <s v="16626581202G"/>
    <x v="0"/>
    <s v="SÁNCHEZ CALZADA, RAQUEL"/>
    <x v="1"/>
    <n v="8.9429999999999996"/>
    <m/>
    <s v="Universidad de La Rioja"/>
    <n v="1"/>
    <s v="Pruebas de Acceso desde bachillerato o equivalente"/>
    <n v="8"/>
    <s v="18"/>
    <s v="Pruebas de acceso a la Universidad (PAU)- LOE"/>
    <m/>
    <x v="0"/>
    <m/>
    <m/>
    <s v="NO"/>
    <m/>
  </r>
  <r>
    <s v="JUN 2018-19"/>
    <x v="10"/>
    <n v="16642070"/>
    <s v="16642070202G"/>
    <x v="0"/>
    <s v="GUTIÉRREZ CANDELA, CARLA DOLORES"/>
    <x v="1"/>
    <n v="6.1440000000000001"/>
    <m/>
    <s v="Universidad de La Rioja"/>
    <n v="1"/>
    <s v="Pruebas de Acceso desde bachillerato o equivalente"/>
    <n v="8"/>
    <s v="18"/>
    <s v="Pruebas de acceso a la Universidad (PAU)- LOE"/>
    <m/>
    <x v="0"/>
    <m/>
    <m/>
    <s v="NO"/>
    <m/>
  </r>
  <r>
    <s v="JUN 2018-19"/>
    <x v="10"/>
    <n v="16628597"/>
    <s v="16628597202G"/>
    <x v="0"/>
    <s v="SAN MILLÁN OMEÑACA, NATALIA"/>
    <x v="1"/>
    <n v="8.1859999999999999"/>
    <m/>
    <s v="Universidad de La Rioja"/>
    <n v="1"/>
    <s v="Pruebas de Acceso desde bachillerato o equivalente"/>
    <n v="8"/>
    <s v="18"/>
    <s v="Pruebas de acceso a la Universidad (PAU)- LOE"/>
    <m/>
    <x v="0"/>
    <m/>
    <m/>
    <s v="NO"/>
    <m/>
  </r>
  <r>
    <s v="JUN 2018-19"/>
    <x v="10"/>
    <n v="16634127"/>
    <s v="16634127202G"/>
    <x v="0"/>
    <s v="ARNEDILLO ROLDÁN, IRENE"/>
    <x v="1"/>
    <n v="6.8460000000000001"/>
    <m/>
    <s v="Universidad de La Rioja"/>
    <n v="1"/>
    <s v="Pruebas de Acceso desde bachillerato o equivalente"/>
    <n v="8"/>
    <s v="18"/>
    <s v="Pruebas de acceso a la Universidad (PAU)- LOE"/>
    <m/>
    <x v="0"/>
    <m/>
    <m/>
    <s v="NO"/>
    <m/>
  </r>
  <r>
    <s v="JLO 2018-19"/>
    <x v="10"/>
    <n v="16643241"/>
    <s v="16643241202G"/>
    <x v="0"/>
    <s v="CALZADA ÁNGELES, JOSÉ ANTONIO"/>
    <x v="1"/>
    <n v="6.1989999999999998"/>
    <m/>
    <s v="Universidad de La Rioja"/>
    <n v="1"/>
    <s v="Pruebas de Acceso desde bachillerato o equivalente"/>
    <n v="8"/>
    <s v="18"/>
    <s v="Pruebas de acceso a la Universidad (PAU)- LOE"/>
    <m/>
    <x v="0"/>
    <m/>
    <m/>
    <s v="NO"/>
    <m/>
  </r>
  <r>
    <s v="JLO 2018-19"/>
    <x v="10"/>
    <n v="16645149"/>
    <s v="16645149202G"/>
    <x v="0"/>
    <s v="SHMATENKO ZINCHENKO, IRYNA"/>
    <x v="1"/>
    <n v="7.5350000000000001"/>
    <m/>
    <s v="Universidad de La Rioja"/>
    <n v="1"/>
    <s v="Pruebas de Acceso desde bachillerato o equivalente"/>
    <n v="8"/>
    <s v="18"/>
    <s v="Pruebas de acceso a la Universidad (PAU)- LOE"/>
    <m/>
    <x v="0"/>
    <m/>
    <m/>
    <s v="NO"/>
    <m/>
  </r>
  <r>
    <s v="JUN 2018-19"/>
    <x v="10"/>
    <n v="18075505"/>
    <s v="18075505202G"/>
    <x v="0"/>
    <s v="GARCÍA OLIVA, VALVANERA"/>
    <x v="2"/>
    <n v="6.4560000000000004"/>
    <m/>
    <s v="Universidad de La Rioja"/>
    <n v="1"/>
    <s v="Pruebas de Acceso desde bachillerato o equivalente"/>
    <n v="9"/>
    <s v="19"/>
    <s v="Evaluación de Bachillerato para Acceso a la Universidad (EBAU) - LOMCE"/>
    <m/>
    <x v="0"/>
    <m/>
    <m/>
    <s v="NO"/>
    <m/>
  </r>
  <r>
    <s v="JUN 2018-19"/>
    <x v="10"/>
    <n v="16641303"/>
    <s v="16641303202G"/>
    <x v="0"/>
    <s v="GONZÁLEZ GARCÍA, ADRIÁN"/>
    <x v="2"/>
    <n v="6.3440000000000003"/>
    <m/>
    <s v="Universidad de La Rioja"/>
    <n v="1"/>
    <s v="Pruebas de Acceso desde bachillerato o equivalente"/>
    <n v="9"/>
    <s v="19"/>
    <s v="Evaluación de Bachillerato para Acceso a la Universidad (EBAU) - LOMCE"/>
    <s v="SÍ"/>
    <x v="0"/>
    <m/>
    <m/>
    <s v="NO"/>
    <m/>
  </r>
  <r>
    <s v="JUN 2018-19"/>
    <x v="10"/>
    <n v="16640942"/>
    <s v="16640942202G"/>
    <x v="0"/>
    <s v="GRIJALBA FERNÁNDEZ, ÁLVARO"/>
    <x v="2"/>
    <n v="6.6040000000000001"/>
    <m/>
    <s v="Universidad de La Rioja"/>
    <n v="1"/>
    <s v="Pruebas de Acceso desde bachillerato o equivalente"/>
    <n v="9"/>
    <s v="19"/>
    <s v="Evaluación de Bachillerato para Acceso a la Universidad (EBAU) - LOMCE"/>
    <s v="SÍ"/>
    <x v="0"/>
    <m/>
    <m/>
    <s v="NO"/>
    <m/>
  </r>
  <r>
    <s v="JUN 2018-19"/>
    <x v="10"/>
    <n v="16605495"/>
    <s v="16605495202G"/>
    <x v="0"/>
    <s v="GRIJALBA GONZÁLEZ, MARTA"/>
    <x v="2"/>
    <n v="8.02"/>
    <m/>
    <s v="Universidad de La Rioja"/>
    <n v="1"/>
    <s v="Pruebas de Acceso desde bachillerato o equivalente"/>
    <n v="8"/>
    <s v="18"/>
    <s v="Pruebas de acceso a la Universidad (PAU)- LOE"/>
    <m/>
    <x v="0"/>
    <m/>
    <m/>
    <s v="SÍ"/>
    <s v="con reconocimientos"/>
  </r>
  <r>
    <s v="JLO 2018-19"/>
    <x v="10"/>
    <n v="16635682"/>
    <s v="16635682202G"/>
    <x v="0"/>
    <s v="POMAR BARCELONA, ISMAEL"/>
    <x v="2"/>
    <n v="6.6890000000000001"/>
    <m/>
    <s v="Universidad de La Rioja"/>
    <n v="1"/>
    <s v="Pruebas de Acceso desde bachillerato o equivalente"/>
    <n v="8"/>
    <s v="18"/>
    <s v="Pruebas de acceso a la Universidad (PAU)- LOE"/>
    <m/>
    <x v="0"/>
    <m/>
    <m/>
    <s v="SÍ"/>
    <s v="con reconocimientos"/>
  </r>
  <r>
    <s v="JLO 2018-19"/>
    <x v="10"/>
    <n v="73105329"/>
    <s v="73105329202G"/>
    <x v="0"/>
    <s v="ANDIA MELERO, RAMON"/>
    <x v="2"/>
    <n v="6.5990000000000002"/>
    <m/>
    <s v="Universidad de Zaragoza"/>
    <n v="1"/>
    <s v="Pruebas de Acceso desde bachillerato o equivalente"/>
    <n v="8"/>
    <s v="18"/>
    <s v="Pruebas de acceso a la Universidad (PAU)- LOE"/>
    <m/>
    <x v="0"/>
    <m/>
    <m/>
    <s v="SÍ"/>
    <s v="con reconocimientos"/>
  </r>
  <r>
    <s v="JUN 2018-19"/>
    <x v="10"/>
    <n v="18075291"/>
    <s v="18075291202G"/>
    <x v="0"/>
    <s v="SÁENZ GONZÁLEZ, ENRIQUE"/>
    <x v="2"/>
    <n v="5.9429999999999996"/>
    <m/>
    <s v="Universidad de La Rioja"/>
    <n v="1"/>
    <s v="Pruebas de Acceso desde bachillerato o equivalente"/>
    <n v="8"/>
    <s v="18"/>
    <s v="Pruebas de acceso a la Universidad (PAU)- LOE"/>
    <m/>
    <x v="0"/>
    <m/>
    <m/>
    <s v="NO"/>
    <m/>
  </r>
  <r>
    <s v="JUN 2018-19"/>
    <x v="10"/>
    <n v="18079737"/>
    <s v="18079737202G"/>
    <x v="0"/>
    <s v="ANTOÑANZAS FONSECA, ÁLVARO"/>
    <x v="3"/>
    <n v="7.6980000000000004"/>
    <m/>
    <s v="Universidad de La Rioja"/>
    <n v="1"/>
    <s v="Pruebas de Acceso desde bachillerato o equivalente"/>
    <n v="9"/>
    <s v="19"/>
    <s v="Evaluación de Bachillerato para Acceso a la Universidad (EBAU) - LOMCE"/>
    <m/>
    <x v="0"/>
    <m/>
    <m/>
    <s v="NO"/>
    <m/>
  </r>
  <r>
    <s v="JUN 2018-19"/>
    <x v="10"/>
    <n v="18088741"/>
    <s v="18088741202G"/>
    <x v="0"/>
    <s v="ZABALA SANTAMARÍA, ANDREA"/>
    <x v="3"/>
    <n v="7.9530000000000003"/>
    <m/>
    <s v="Universidad de La Rioja"/>
    <n v="1"/>
    <s v="Pruebas de Acceso desde bachillerato o equivalente"/>
    <n v="9"/>
    <s v="19"/>
    <s v="Evaluación de Bachillerato para Acceso a la Universidad (EBAU) - LOMCE"/>
    <m/>
    <x v="0"/>
    <m/>
    <m/>
    <s v="NO"/>
    <m/>
  </r>
  <r>
    <s v="JUN 2018-19"/>
    <x v="10"/>
    <n v="18075499"/>
    <s v="18075499202G"/>
    <x v="0"/>
    <s v="BURGOS GÓMEZ, MÓNICA"/>
    <x v="3"/>
    <n v="8.1349999999999998"/>
    <m/>
    <s v="Universidad de La Rioja"/>
    <n v="1"/>
    <s v="Pruebas de Acceso desde bachillerato o equivalente"/>
    <n v="9"/>
    <s v="19"/>
    <s v="Evaluación de Bachillerato para Acceso a la Universidad (EBAU) - LOMCE"/>
    <m/>
    <x v="0"/>
    <m/>
    <m/>
    <s v="NO"/>
    <m/>
  </r>
  <r>
    <s v="JUN 2018-19"/>
    <x v="10"/>
    <n v="21045795"/>
    <s v="21045795202G"/>
    <x v="0"/>
    <s v="PÉREZ GIL, ÁNGEL"/>
    <x v="3"/>
    <n v="6.5339999999999998"/>
    <m/>
    <s v="Universidad de La Rioja"/>
    <n v="1"/>
    <s v="Pruebas de Acceso desde bachillerato o equivalente"/>
    <n v="9"/>
    <s v="19"/>
    <s v="Evaluación de Bachillerato para Acceso a la Universidad (EBAU) - LOMCE"/>
    <m/>
    <x v="0"/>
    <m/>
    <m/>
    <s v="NO"/>
    <m/>
  </r>
  <r>
    <s v="JUN 2018-19"/>
    <x v="10"/>
    <n v="16641918"/>
    <s v="16641918202G"/>
    <x v="0"/>
    <s v="ALEGRE AYALA, DANIEL"/>
    <x v="3"/>
    <n v="6.1109999999999998"/>
    <m/>
    <s v="Universidad de La Rioja"/>
    <n v="1"/>
    <s v="Pruebas de Acceso desde bachillerato o equivalente"/>
    <n v="9"/>
    <s v="19"/>
    <s v="Evaluación de Bachillerato para Acceso a la Universidad (EBAU) - LOMCE"/>
    <m/>
    <x v="0"/>
    <m/>
    <m/>
    <s v="NO"/>
    <m/>
  </r>
  <r>
    <s v="JUN 2018-19"/>
    <x v="10"/>
    <n v="18185883"/>
    <s v="18185883202G"/>
    <x v="0"/>
    <s v="SIERRA MARCOS, LUCÍA"/>
    <x v="3"/>
    <n v="5.4249999999999998"/>
    <m/>
    <s v="Universidad de La Rioja"/>
    <n v="1"/>
    <s v="Pruebas de Acceso desde bachillerato o equivalente"/>
    <n v="9"/>
    <s v="19"/>
    <s v="Evaluación de Bachillerato para Acceso a la Universidad (EBAU) - LOMCE"/>
    <m/>
    <x v="0"/>
    <m/>
    <m/>
    <s v="NO"/>
    <m/>
  </r>
  <r>
    <s v="JLO 2018-19"/>
    <x v="11"/>
    <n v="16620291"/>
    <s v="16620291203G"/>
    <x v="0"/>
    <s v="SOTO MARCOS, LAURA"/>
    <x v="5"/>
    <n v="6.1479999999999997"/>
    <m/>
    <s v="Universidad de La Rioja"/>
    <n v="1"/>
    <s v="Pruebas de Acceso desde bachillerato o equivalente"/>
    <n v="8"/>
    <s v="18"/>
    <s v="Pruebas de acceso a la Universidad (PAU)- LOE"/>
    <m/>
    <x v="0"/>
    <m/>
    <m/>
    <s v="NO"/>
    <m/>
  </r>
  <r>
    <s v="SEP 2018-19"/>
    <x v="11"/>
    <n v="16596737"/>
    <s v="16596737203G"/>
    <x v="0"/>
    <s v="JIMÉNEZ CELORRIO, RAMOS"/>
    <x v="0"/>
    <n v="5.5"/>
    <m/>
    <m/>
    <n v="11"/>
    <s v="Formación Profesional"/>
    <n v="5"/>
    <s v="115"/>
    <s v="Ciclo Formativo de Grado Superior"/>
    <m/>
    <x v="0"/>
    <m/>
    <m/>
    <s v="NO"/>
    <m/>
  </r>
  <r>
    <s v="JUN 2018-19"/>
    <x v="11"/>
    <n v="16634845"/>
    <s v="16634845203G"/>
    <x v="0"/>
    <s v="ALONSO RODRÍGUEZ, ALEJANDRO"/>
    <x v="0"/>
    <n v="5.0750000000000002"/>
    <m/>
    <s v="Universidad de La Rioja"/>
    <n v="1"/>
    <s v="Pruebas de Acceso desde bachillerato o equivalente"/>
    <n v="8"/>
    <s v="18"/>
    <s v="Pruebas de acceso a la Universidad (PAU)- LOE"/>
    <m/>
    <x v="0"/>
    <m/>
    <m/>
    <s v="NO"/>
    <m/>
  </r>
  <r>
    <s v="JLO 2018-19"/>
    <x v="11"/>
    <n v="16626091"/>
    <s v="16626091203G"/>
    <x v="0"/>
    <s v="CENICEROS EIBAR, ADRIÁN"/>
    <x v="0"/>
    <n v="5.3689999999999998"/>
    <m/>
    <s v="Universidad de La Rioja"/>
    <n v="1"/>
    <s v="Pruebas de Acceso desde bachillerato o equivalente"/>
    <n v="8"/>
    <s v="18"/>
    <s v="Pruebas de acceso a la Universidad (PAU)- LOE"/>
    <m/>
    <x v="0"/>
    <m/>
    <m/>
    <s v="NO"/>
    <m/>
  </r>
  <r>
    <s v="JUN 2018-19"/>
    <x v="11"/>
    <n v="16612847"/>
    <s v="16612847203G"/>
    <x v="0"/>
    <s v="MUÑOZ FERNÁNDEZ, ANDREA"/>
    <x v="1"/>
    <n v="8.1560000000000006"/>
    <m/>
    <s v="Universidad de La Rioja"/>
    <n v="1"/>
    <s v="Pruebas de Acceso desde bachillerato o equivalente"/>
    <n v="8"/>
    <s v="18"/>
    <s v="Pruebas de acceso a la Universidad (PAU)- LOE"/>
    <m/>
    <x v="0"/>
    <m/>
    <m/>
    <s v="NO"/>
    <m/>
  </r>
  <r>
    <s v="JUN 2018-19"/>
    <x v="11"/>
    <n v="72852018"/>
    <s v="72852018203G"/>
    <x v="0"/>
    <s v="CENTENO MARTINEZ DE ICAYA, OLARIZU"/>
    <x v="1"/>
    <n v="6.3019999999999996"/>
    <m/>
    <s v="Universidad del País Vasco/Euskal Herriko Unibersitatea"/>
    <n v="1"/>
    <s v="Pruebas de Acceso desde bachillerato o equivalente"/>
    <n v="8"/>
    <s v="18"/>
    <s v="Pruebas de acceso a la Universidad (PAU)- LOE"/>
    <m/>
    <x v="0"/>
    <m/>
    <m/>
    <s v="NO"/>
    <m/>
  </r>
  <r>
    <s v="JUN 2018-19"/>
    <x v="11"/>
    <n v="72826949"/>
    <s v="72826949203G"/>
    <x v="0"/>
    <s v="NIETO PÉREZ DE EULATE, CARMEN"/>
    <x v="1"/>
    <n v="5.2140000000000004"/>
    <m/>
    <s v="Universidad del País Vasco/Euskal Herriko Unibersitatea"/>
    <n v="1"/>
    <s v="Pruebas de Acceso desde bachillerato o equivalente"/>
    <n v="8"/>
    <s v="18"/>
    <s v="Pruebas de acceso a la Universidad (PAU)- LOE"/>
    <m/>
    <x v="0"/>
    <m/>
    <m/>
    <s v="NO"/>
    <m/>
  </r>
  <r>
    <s v="JLO 2018-19"/>
    <x v="11"/>
    <n v="21070561"/>
    <s v="21070561203G"/>
    <x v="0"/>
    <s v="GIL BURGOS, NATALIA"/>
    <x v="1"/>
    <n v="5.9640000000000004"/>
    <m/>
    <s v="Universidad Pública de Navarra"/>
    <n v="1"/>
    <s v="Pruebas de Acceso desde bachillerato o equivalente"/>
    <n v="8"/>
    <s v="18"/>
    <s v="Pruebas de acceso a la Universidad (PAU)- LOE"/>
    <m/>
    <x v="0"/>
    <m/>
    <m/>
    <s v="NO"/>
    <m/>
  </r>
  <r>
    <s v="JLO 2018-19"/>
    <x v="11"/>
    <n v="58012529"/>
    <s v="58012529203G"/>
    <x v="0"/>
    <s v="GIL GIL, ARIADNA"/>
    <x v="1"/>
    <n v="6.492"/>
    <m/>
    <s v="Universidad del País Vasco/Euskal Herriko Unibersitatea"/>
    <n v="1"/>
    <s v="Pruebas de Acceso desde bachillerato o equivalente"/>
    <n v="8"/>
    <s v="18"/>
    <s v="Pruebas de acceso a la Universidad (PAU)- LOE"/>
    <m/>
    <x v="0"/>
    <m/>
    <m/>
    <s v="NO"/>
    <m/>
  </r>
  <r>
    <s v="JUN 2018-19"/>
    <x v="11"/>
    <n v="16643336"/>
    <s v="16643336203G"/>
    <x v="0"/>
    <s v="SÁENZ URBINA, ANDREA"/>
    <x v="2"/>
    <n v="7.6459999999999999"/>
    <m/>
    <s v="Universidad de La Rioja"/>
    <n v="1"/>
    <s v="Pruebas de Acceso desde bachillerato o equivalente"/>
    <n v="8"/>
    <s v="18"/>
    <s v="Pruebas de acceso a la Universidad (PAU)- LOE"/>
    <m/>
    <x v="1"/>
    <m/>
    <s v="202G"/>
    <s v="SÍ"/>
    <s v="otro grado"/>
  </r>
  <r>
    <s v="JUN 2018-19"/>
    <x v="11"/>
    <n v="16628790"/>
    <s v="16628790203G"/>
    <x v="0"/>
    <s v="GONZÁLEZ MANSO, VÍCTOR"/>
    <x v="2"/>
    <n v="7.29"/>
    <m/>
    <m/>
    <n v="11"/>
    <s v="Formación Profesional"/>
    <n v="5"/>
    <s v="115"/>
    <s v="Ciclo Formativo de Grado Superior"/>
    <m/>
    <x v="0"/>
    <m/>
    <m/>
    <s v="SÍ"/>
    <s v="con reconocimientos"/>
  </r>
  <r>
    <s v="JUN 2018-19"/>
    <x v="11"/>
    <n v="72798108"/>
    <s v="72798108203G"/>
    <x v="0"/>
    <s v="MIRANDA QUIÑONES, PATRICIA"/>
    <x v="2"/>
    <n v="8"/>
    <m/>
    <m/>
    <n v="11"/>
    <s v="Formación Profesional"/>
    <n v="5"/>
    <s v="115"/>
    <s v="Ciclo Formativo de Grado Superior"/>
    <m/>
    <x v="2"/>
    <m/>
    <m/>
    <s v="SÍ"/>
    <s v="con reconocimientos"/>
  </r>
  <r>
    <s v="JUN 2018-19"/>
    <x v="11"/>
    <n v="72537957"/>
    <s v="72537957203G"/>
    <x v="0"/>
    <s v="KORTABARRIA RODRIGUEZ, EIDER"/>
    <x v="3"/>
    <n v="5.2140000000000004"/>
    <m/>
    <s v="Universidad del País Vasco/Euskal Herriko Unibersitatea"/>
    <n v="1"/>
    <s v="Pruebas de Acceso desde bachillerato o equivalente"/>
    <n v="9"/>
    <s v="19"/>
    <s v="Evaluación de Bachillerato para Acceso a la Universidad (EBAU) - LOMCE"/>
    <m/>
    <x v="0"/>
    <m/>
    <m/>
    <s v="NO"/>
    <m/>
  </r>
  <r>
    <s v="JUN 2018-19"/>
    <x v="11"/>
    <n v="48017448"/>
    <s v="48017448203G"/>
    <x v="0"/>
    <s v="FERNÁNDEZ DE LASSALETTA, LUCÍA"/>
    <x v="3"/>
    <n v="7.14"/>
    <m/>
    <m/>
    <n v="11"/>
    <s v="Formación Profesional"/>
    <n v="5"/>
    <s v="115"/>
    <s v="Ciclo Formativo de Grado Superior"/>
    <m/>
    <x v="0"/>
    <m/>
    <m/>
    <s v="SÍ"/>
    <s v="con reconocimientos"/>
  </r>
  <r>
    <s v="JLO 2018-19"/>
    <x v="11"/>
    <s v="Y0064078"/>
    <s v="Y0064078203G"/>
    <x v="0"/>
    <s v="KLEMENS , ALEXANDRA"/>
    <x v="3"/>
    <n v="6.2089999999999996"/>
    <m/>
    <s v="Universidad de La Rioja"/>
    <n v="1"/>
    <s v="Pruebas de Acceso desde bachillerato o equivalente"/>
    <n v="9"/>
    <s v="19"/>
    <s v="Evaluación de Bachillerato para Acceso a la Universidad (EBAU) - LOMCE"/>
    <m/>
    <x v="0"/>
    <m/>
    <m/>
    <s v="NO"/>
    <m/>
  </r>
  <r>
    <s v="JLO 2018-19"/>
    <x v="11"/>
    <n v="72899378"/>
    <s v="72899378203G"/>
    <x v="0"/>
    <s v="BRAVO PASCUAL, PAULA"/>
    <x v="3"/>
    <n v="5.7750000000000004"/>
    <m/>
    <s v="Universidad de Valladolid"/>
    <n v="1"/>
    <s v="Pruebas de Acceso desde bachillerato o equivalente"/>
    <n v="9"/>
    <s v="19"/>
    <s v="Evaluación de Bachillerato para Acceso a la Universidad (EBAU) - LOMCE"/>
    <m/>
    <x v="0"/>
    <m/>
    <m/>
    <s v="NO"/>
    <m/>
  </r>
  <r>
    <s v="JLO 2018-19"/>
    <x v="11"/>
    <n v="21046376"/>
    <s v="21046376203G"/>
    <x v="0"/>
    <s v="SANZ VEGAS, NOELIA"/>
    <x v="3"/>
    <n v="5.4349999999999996"/>
    <m/>
    <s v="Universidad de La Rioja"/>
    <n v="1"/>
    <s v="Pruebas de Acceso desde bachillerato o equivalente"/>
    <n v="9"/>
    <s v="19"/>
    <s v="Evaluación de Bachillerato para Acceso a la Universidad (EBAU) - LOMCE"/>
    <m/>
    <x v="0"/>
    <m/>
    <m/>
    <s v="NO"/>
    <m/>
  </r>
  <r>
    <s v="JUN 2018-19"/>
    <x v="12"/>
    <n v="16624802"/>
    <s v="16624802207G"/>
    <x v="0"/>
    <s v="ECHEVERRIA MIQUELEZ, LEYRE"/>
    <x v="5"/>
    <n v="7.2880000000000003"/>
    <m/>
    <s v="Universidad del País Vasco/Euskal Herriko Unibersitatea"/>
    <n v="1"/>
    <s v="Pruebas de Acceso desde bachillerato o equivalente"/>
    <n v="8"/>
    <s v="18"/>
    <s v="Pruebas de acceso a la Universidad (PAU)- LOE"/>
    <m/>
    <x v="0"/>
    <m/>
    <m/>
    <s v="NO"/>
    <m/>
  </r>
  <r>
    <s v="JUN 2018-19"/>
    <x v="12"/>
    <n v="30261072"/>
    <s v="30261072207G"/>
    <x v="0"/>
    <s v="MARTÍNEZ TORRES, LUIS ALBERTO"/>
    <x v="5"/>
    <n v="8.1010000000000009"/>
    <m/>
    <s v="UNIVERSIDAD NACIONAL DE EDUCACIÓN A DISTANCIA"/>
    <n v="4"/>
    <s v="Otras Pruebas de Acceso a la Universidad: Mayores"/>
    <n v="1"/>
    <s v="41"/>
    <s v="Pruebas de acceso a Grado de mayores de 25 años"/>
    <m/>
    <x v="1"/>
    <m/>
    <m/>
    <s v="NO"/>
    <m/>
  </r>
  <r>
    <s v="JUN 2018-19"/>
    <x v="12"/>
    <n v="12782154"/>
    <s v="12782154207G"/>
    <x v="0"/>
    <s v="FERNÁNDEZ GARCÍA, SHARA"/>
    <x v="0"/>
    <n v="8.69"/>
    <m/>
    <m/>
    <n v="11"/>
    <s v="Formación Profesional"/>
    <n v="5"/>
    <s v="115"/>
    <s v="Ciclo Formativo de Grado Superior"/>
    <m/>
    <x v="0"/>
    <m/>
    <m/>
    <s v="SÍ"/>
    <s v="con reconocimientos"/>
  </r>
  <r>
    <s v="JUN 2018-19"/>
    <x v="12"/>
    <n v="17499755"/>
    <s v="17499755207G"/>
    <x v="0"/>
    <s v="PALACIOS GARCÍA, SILVIA"/>
    <x v="0"/>
    <n v="6.3789999999999996"/>
    <m/>
    <s v="Universidad de La Rioja"/>
    <n v="1"/>
    <s v="Pruebas de Acceso desde bachillerato o equivalente"/>
    <n v="8"/>
    <s v="18"/>
    <s v="Pruebas de acceso a la Universidad (PAU)- LOE"/>
    <m/>
    <x v="0"/>
    <m/>
    <m/>
    <s v="NO"/>
    <m/>
  </r>
  <r>
    <s v="JUN 2018-19"/>
    <x v="12"/>
    <s v="X4679062"/>
    <s v="X4679062207G"/>
    <x v="0"/>
    <s v="MOLDOVAN , BIANCA DENISA"/>
    <x v="0"/>
    <n v="6.2960000000000003"/>
    <m/>
    <s v="Universidad de La Rioja"/>
    <n v="1"/>
    <s v="Pruebas de Acceso desde bachillerato o equivalente"/>
    <n v="8"/>
    <s v="18"/>
    <s v="Pruebas de acceso a la Universidad (PAU)- LOE"/>
    <m/>
    <x v="0"/>
    <m/>
    <m/>
    <s v="NO"/>
    <m/>
  </r>
  <r>
    <s v="JUN 2018-19"/>
    <x v="12"/>
    <s v="X3213904"/>
    <s v="X3213904207G"/>
    <x v="0"/>
    <s v="AZARASHVILI , NELLI"/>
    <x v="0"/>
    <n v="7.2249999999999996"/>
    <m/>
    <s v="Universidad de La Rioja"/>
    <n v="1"/>
    <s v="Pruebas de Acceso desde bachillerato o equivalente"/>
    <n v="8"/>
    <s v="18"/>
    <s v="Pruebas de acceso a la Universidad (PAU)- LOE"/>
    <m/>
    <x v="0"/>
    <m/>
    <m/>
    <s v="SÍ"/>
    <s v="con reconocimientos"/>
  </r>
  <r>
    <s v="JUN 2018-19"/>
    <x v="12"/>
    <n v="16641423"/>
    <s v="16641423207G"/>
    <x v="0"/>
    <s v="PÉREZ MARAÑÓN, LAURA"/>
    <x v="1"/>
    <n v="8.7379999999999995"/>
    <m/>
    <s v="Universidad de La Rioja"/>
    <n v="1"/>
    <s v="Pruebas de Acceso desde bachillerato o equivalente"/>
    <n v="8"/>
    <s v="18"/>
    <s v="Pruebas de acceso a la Universidad (PAU)- LOE"/>
    <m/>
    <x v="0"/>
    <m/>
    <m/>
    <s v="NO"/>
    <m/>
  </r>
  <r>
    <s v="JUN 2018-19"/>
    <x v="12"/>
    <n v="16640597"/>
    <s v="16640597207G"/>
    <x v="0"/>
    <s v="MIRANDA MATEO, ANDREA"/>
    <x v="1"/>
    <n v="8.2460000000000004"/>
    <m/>
    <s v="Universidad de La Rioja"/>
    <n v="1"/>
    <s v="Pruebas de Acceso desde bachillerato o equivalente"/>
    <n v="8"/>
    <s v="18"/>
    <s v="Pruebas de acceso a la Universidad (PAU)- LOE"/>
    <m/>
    <x v="0"/>
    <m/>
    <m/>
    <s v="NO"/>
    <m/>
  </r>
  <r>
    <s v="JUN 2018-19"/>
    <x v="12"/>
    <n v="48099024"/>
    <s v="48099024207G"/>
    <x v="0"/>
    <s v="RENARD HERNÁNDEZ, MARIA"/>
    <x v="1"/>
    <n v="6.2320000000000002"/>
    <m/>
    <s v="UNIVERSIDAD DE BARCELONA"/>
    <n v="1"/>
    <s v="Pruebas de Acceso desde bachillerato o equivalente"/>
    <n v="8"/>
    <s v="18"/>
    <s v="Pruebas de acceso a la Universidad (PAU)- LOE"/>
    <m/>
    <x v="0"/>
    <m/>
    <m/>
    <s v="SÍ"/>
    <s v="con reconocimientos"/>
  </r>
  <r>
    <s v="JUN 2018-19"/>
    <x v="12"/>
    <n v="17499066"/>
    <s v="17499066207G"/>
    <x v="0"/>
    <s v="ROMÁN EZQUERRO, ALBERTO"/>
    <x v="1"/>
    <n v="5.7350000000000003"/>
    <m/>
    <s v="Universidad de La Rioja"/>
    <n v="1"/>
    <s v="Pruebas de Acceso desde bachillerato o equivalente"/>
    <n v="8"/>
    <s v="18"/>
    <s v="Pruebas de acceso a la Universidad (PAU)- LOE"/>
    <m/>
    <x v="0"/>
    <m/>
    <m/>
    <s v="NO"/>
    <m/>
  </r>
  <r>
    <s v="JUN 2018-19"/>
    <x v="12"/>
    <s v="Y4779746"/>
    <s v="Y4779746207G"/>
    <x v="0"/>
    <s v="WANG , RENBO"/>
    <x v="2"/>
    <m/>
    <m/>
    <m/>
    <n v="3"/>
    <s v="Acceso por convalidación parcial de estudios extranjeros universitarios"/>
    <n v="98"/>
    <s v="398"/>
    <s v="Convalidación al menos 30 ECTS estudios extranjeros universitarios"/>
    <m/>
    <x v="1"/>
    <m/>
    <m/>
    <s v="SÍ"/>
    <s v="con reconocimientos"/>
  </r>
  <r>
    <s v="JUN 2018-19"/>
    <x v="12"/>
    <s v="Y4779747"/>
    <s v="Y4779747207G"/>
    <x v="0"/>
    <s v="ZHENYU , ZHENG"/>
    <x v="2"/>
    <m/>
    <m/>
    <m/>
    <n v="3"/>
    <s v="Acceso por convalidación parcial de estudios extranjeros universitarios"/>
    <n v="98"/>
    <s v="398"/>
    <s v="Convalidación al menos 30 ECTS estudios extranjeros universitarios"/>
    <m/>
    <x v="1"/>
    <m/>
    <m/>
    <s v="SÍ"/>
    <s v="con reconocimientos"/>
  </r>
  <r>
    <s v="JUN 2018-19"/>
    <x v="12"/>
    <n v="18478593"/>
    <s v="18478593207G"/>
    <x v="0"/>
    <s v="MORALES PÉREZ, DANIELA"/>
    <x v="2"/>
    <n v="7.8029999999999999"/>
    <m/>
    <s v="Universidad de La Rioja"/>
    <n v="1"/>
    <s v="Pruebas de Acceso desde bachillerato o equivalente"/>
    <n v="9"/>
    <s v="19"/>
    <s v="Evaluación de Bachillerato para Acceso a la Universidad (EBAU) - LOMCE"/>
    <s v="SÍ"/>
    <x v="0"/>
    <m/>
    <m/>
    <s v="NO"/>
    <m/>
  </r>
  <r>
    <s v="JUN 2018-19"/>
    <x v="12"/>
    <n v="16639902"/>
    <s v="16639902207G"/>
    <x v="0"/>
    <s v="SÁENZ RUBIO, MARÍA"/>
    <x v="2"/>
    <n v="7.056"/>
    <m/>
    <s v="Universidad de La Rioja"/>
    <n v="1"/>
    <s v="Pruebas de Acceso desde bachillerato o equivalente"/>
    <n v="9"/>
    <s v="19"/>
    <s v="Evaluación de Bachillerato para Acceso a la Universidad (EBAU) - LOMCE"/>
    <s v="SÍ"/>
    <x v="0"/>
    <m/>
    <m/>
    <s v="NO"/>
    <m/>
  </r>
  <r>
    <s v="JLO 2018-19"/>
    <x v="12"/>
    <n v="17497329"/>
    <s v="17497329207G"/>
    <x v="0"/>
    <s v="LECEA DIÉGUEZ, LIDIA"/>
    <x v="2"/>
    <n v="5.3239999999999998"/>
    <m/>
    <s v="Universidad de La Rioja"/>
    <n v="1"/>
    <s v="Pruebas de Acceso desde bachillerato o equivalente"/>
    <n v="8"/>
    <s v="18"/>
    <s v="Pruebas de acceso a la Universidad (PAU)- LOE"/>
    <m/>
    <x v="1"/>
    <m/>
    <s v="201G"/>
    <s v="SÍ"/>
    <s v="otro grado"/>
  </r>
  <r>
    <s v="JLO 2018-19"/>
    <x v="12"/>
    <n v="18084975"/>
    <s v="18084975207G"/>
    <x v="0"/>
    <s v="MARTÍNEZ CANALS, ANA"/>
    <x v="2"/>
    <m/>
    <m/>
    <m/>
    <n v="2"/>
    <s v="Bachillerato o COU sin pruebas de acceso a la universidad"/>
    <n v="11"/>
    <s v="211"/>
    <s v="Bachillerato finalizado en 2015-16 o 2016-17 sin EBAU"/>
    <m/>
    <x v="5"/>
    <m/>
    <m/>
    <s v="NO"/>
    <m/>
  </r>
  <r>
    <s v="JUN 2018-19"/>
    <x v="12"/>
    <n v="18082844"/>
    <s v="18082844207G"/>
    <x v="0"/>
    <s v="FONTECHA TOBÍAS, LUCÍA"/>
    <x v="2"/>
    <n v="6.0090000000000003"/>
    <m/>
    <s v="Universidad de La Rioja"/>
    <n v="1"/>
    <s v="Pruebas de Acceso desde bachillerato o equivalente"/>
    <n v="9"/>
    <s v="19"/>
    <s v="Evaluación de Bachillerato para Acceso a la Universidad (EBAU) - LOMCE"/>
    <s v="SÍ"/>
    <x v="0"/>
    <m/>
    <m/>
    <s v="NO"/>
    <m/>
  </r>
  <r>
    <s v="JLO 2018-19"/>
    <x v="12"/>
    <n v="18078722"/>
    <s v="18078722207G"/>
    <x v="0"/>
    <s v="GARCÍA HEREDIA, GERMÁN"/>
    <x v="3"/>
    <n v="5.2439999999999998"/>
    <m/>
    <s v="Universidad de La Rioja"/>
    <n v="1"/>
    <s v="Pruebas de Acceso desde bachillerato o equivalente"/>
    <n v="9"/>
    <s v="19"/>
    <s v="Evaluación de Bachillerato para Acceso a la Universidad (EBAU) - LOMCE"/>
    <m/>
    <x v="0"/>
    <m/>
    <m/>
    <s v="NO"/>
    <m/>
  </r>
  <r>
    <s v="JUN 2018-19"/>
    <x v="13"/>
    <n v="72825766"/>
    <s v="72825766702G"/>
    <x v="0"/>
    <s v="RODRÍGUEZ MEDINA, OHIANA"/>
    <x v="4"/>
    <n v="7.86"/>
    <m/>
    <m/>
    <n v="11"/>
    <s v="Formación Profesional"/>
    <n v="5"/>
    <s v="115"/>
    <s v="Ciclo Formativo de Grado Superior"/>
    <m/>
    <x v="1"/>
    <m/>
    <m/>
    <s v="NO"/>
    <m/>
  </r>
  <r>
    <s v="JUN 2018-19"/>
    <x v="13"/>
    <n v="16643984"/>
    <s v="16643984702G"/>
    <x v="0"/>
    <s v="EGUÍLUZ GARCÍA, CARLOTA"/>
    <x v="6"/>
    <n v="7.6130000000000004"/>
    <m/>
    <s v="Universidad de La Rioja"/>
    <n v="1"/>
    <s v="Pruebas de Acceso desde bachillerato o equivalente"/>
    <n v="8"/>
    <s v="18"/>
    <s v="Pruebas de acceso a la Universidad (PAU)- LOE"/>
    <m/>
    <x v="1"/>
    <m/>
    <m/>
    <s v="NO"/>
    <m/>
  </r>
  <r>
    <s v="JUN 2018-19"/>
    <x v="13"/>
    <n v="78760415"/>
    <s v="78760415702G"/>
    <x v="0"/>
    <s v="GARIJO FERNÁNDEZ, CARMEN"/>
    <x v="0"/>
    <n v="7.9219999999999997"/>
    <m/>
    <s v="Universidad Pública de Navarra"/>
    <n v="1"/>
    <s v="Pruebas de Acceso desde bachillerato o equivalente"/>
    <n v="8"/>
    <s v="18"/>
    <s v="Pruebas de acceso a la Universidad (PAU)- LOE"/>
    <m/>
    <x v="0"/>
    <m/>
    <m/>
    <s v="NO"/>
    <m/>
  </r>
  <r>
    <s v="JUN 2018-19"/>
    <x v="13"/>
    <n v="16619722"/>
    <s v="16619722702G"/>
    <x v="0"/>
    <s v="MORENO GONZALEZ , ADRIAN"/>
    <x v="1"/>
    <n v="7.8780000000000001"/>
    <m/>
    <s v="Universidad de La Rioja"/>
    <n v="1"/>
    <s v="Pruebas de Acceso desde bachillerato o equivalente"/>
    <n v="8"/>
    <s v="18"/>
    <s v="Pruebas de acceso a la Universidad (PAU)- LOE"/>
    <m/>
    <x v="0"/>
    <m/>
    <m/>
    <s v="NO"/>
    <m/>
  </r>
  <r>
    <s v="JUN 2018-19"/>
    <x v="13"/>
    <n v="73463982"/>
    <s v="73463982702G"/>
    <x v="0"/>
    <s v="COMPAINS ALDUNATE, ITSASO"/>
    <x v="1"/>
    <n v="6.11"/>
    <m/>
    <s v="Universidad Pública de Navarra"/>
    <n v="1"/>
    <s v="Pruebas de Acceso desde bachillerato o equivalente"/>
    <n v="8"/>
    <s v="18"/>
    <s v="Pruebas de acceso a la Universidad (PAU)- LOE"/>
    <m/>
    <x v="2"/>
    <m/>
    <m/>
    <s v="NO"/>
    <m/>
  </r>
  <r>
    <s v="JUN 2018-19"/>
    <x v="13"/>
    <n v="16638624"/>
    <s v="16638624702G"/>
    <x v="0"/>
    <s v="LÓPEZ CIGÜELA, LEYRE"/>
    <x v="1"/>
    <n v="7.2850000000000001"/>
    <m/>
    <s v="Universidad de La Rioja"/>
    <n v="1"/>
    <s v="Pruebas de Acceso desde bachillerato o equivalente"/>
    <n v="8"/>
    <s v="18"/>
    <s v="Pruebas de acceso a la Universidad (PAU)- LOE"/>
    <m/>
    <x v="0"/>
    <m/>
    <m/>
    <s v="NO"/>
    <m/>
  </r>
  <r>
    <s v="JUN 2018-19"/>
    <x v="13"/>
    <n v="16641343"/>
    <s v="16641343702G"/>
    <x v="0"/>
    <s v="BLÁZQUEZ MARTÍN, JAVIER"/>
    <x v="1"/>
    <n v="7.444"/>
    <m/>
    <s v="Universidad de La Rioja"/>
    <n v="1"/>
    <s v="Pruebas de Acceso desde bachillerato o equivalente"/>
    <n v="8"/>
    <s v="18"/>
    <s v="Pruebas de acceso a la Universidad (PAU)- LOE"/>
    <m/>
    <x v="0"/>
    <m/>
    <m/>
    <s v="NO"/>
    <m/>
  </r>
  <r>
    <s v="JUN 2018-19"/>
    <x v="13"/>
    <n v="16620659"/>
    <s v="16620659702G"/>
    <x v="0"/>
    <s v="SOTÉS ELÍAS, ÁLVARO"/>
    <x v="1"/>
    <n v="6.34"/>
    <m/>
    <s v="Universidad de La Rioja"/>
    <n v="1"/>
    <s v="Pruebas de Acceso desde bachillerato o equivalente"/>
    <n v="8"/>
    <s v="18"/>
    <s v="Pruebas de acceso a la Universidad (PAU)- LOE"/>
    <m/>
    <x v="0"/>
    <m/>
    <m/>
    <s v="NO"/>
    <m/>
  </r>
  <r>
    <s v="JUN 2018-19"/>
    <x v="13"/>
    <n v="18087826"/>
    <s v="18087826702G"/>
    <x v="0"/>
    <s v="VÁZQUEZ DEL BUSTO, SARA"/>
    <x v="2"/>
    <n v="6.3789999999999996"/>
    <m/>
    <s v="Universidad de La Rioja"/>
    <n v="1"/>
    <s v="Pruebas de Acceso desde bachillerato o equivalente"/>
    <n v="9"/>
    <s v="19"/>
    <s v="Evaluación de Bachillerato para Acceso a la Universidad (EBAU) - LOMCE"/>
    <s v="SÍ"/>
    <x v="0"/>
    <m/>
    <m/>
    <s v="NO"/>
    <m/>
  </r>
  <r>
    <s v="JUN 2018-19"/>
    <x v="13"/>
    <n v="73601354"/>
    <s v="73601354702G"/>
    <x v="0"/>
    <s v="GÓMEZ CUCAITA, ANDRÉS SEBASTIÁN"/>
    <x v="2"/>
    <n v="5.3559999999999999"/>
    <m/>
    <s v="Universidad Pública de Navarra"/>
    <n v="1"/>
    <s v="Pruebas de Acceso desde bachillerato o equivalente"/>
    <n v="9"/>
    <s v="19"/>
    <s v="Evaluación de Bachillerato para Acceso a la Universidad (EBAU) - LOMCE"/>
    <m/>
    <x v="0"/>
    <m/>
    <m/>
    <s v="NO"/>
    <m/>
  </r>
  <r>
    <s v="JLO 2018-19"/>
    <x v="13"/>
    <n v="16644451"/>
    <s v="16644451702G"/>
    <x v="0"/>
    <s v="GUERRERO LÓPEZ, JAVIER"/>
    <x v="2"/>
    <n v="5.3789999999999996"/>
    <m/>
    <s v="Universidad de La Rioja"/>
    <n v="1"/>
    <s v="Pruebas de Acceso desde bachillerato o equivalente"/>
    <n v="9"/>
    <s v="19"/>
    <s v="Evaluación de Bachillerato para Acceso a la Universidad (EBAU) - LOMCE"/>
    <m/>
    <x v="0"/>
    <m/>
    <m/>
    <s v="NO"/>
    <m/>
  </r>
  <r>
    <s v="JLO 2018-19"/>
    <x v="13"/>
    <n v="18086072"/>
    <s v="18086072702G"/>
    <x v="0"/>
    <s v="RODRÍGUEZ GOBERNADO, AINHOA"/>
    <x v="2"/>
    <m/>
    <m/>
    <m/>
    <n v="2"/>
    <s v="Bachillerato o COU sin pruebas de acceso a la universidad"/>
    <n v="11"/>
    <s v="211"/>
    <s v="Bachillerato finalizado en 2015-16 o 2016-17 sin EBAU"/>
    <m/>
    <x v="0"/>
    <m/>
    <m/>
    <s v="NO"/>
    <m/>
  </r>
  <r>
    <s v="JUN 2018-19"/>
    <x v="13"/>
    <n v="73418348"/>
    <s v="73418348702G"/>
    <x v="0"/>
    <s v="LOPEZ FERNANDEZ, NAIARA"/>
    <x v="3"/>
    <n v="6.5510000000000002"/>
    <m/>
    <s v="Universidad Pública de Navarra"/>
    <n v="1"/>
    <s v="Pruebas de Acceso desde bachillerato o equivalente"/>
    <n v="9"/>
    <s v="19"/>
    <s v="Evaluación de Bachillerato para Acceso a la Universidad (EBAU) - LOMCE"/>
    <m/>
    <x v="0"/>
    <m/>
    <m/>
    <s v="NO"/>
    <m/>
  </r>
  <r>
    <s v="JUN 2018-19"/>
    <x v="13"/>
    <n v="16623289"/>
    <s v="16623289702G"/>
    <x v="0"/>
    <s v="SAN JUAN PELLEJERO, JORGE"/>
    <x v="3"/>
    <n v="5.0419999999999998"/>
    <m/>
    <s v="Universidad de La Rioja"/>
    <n v="1"/>
    <s v="Pruebas de Acceso desde bachillerato o equivalente"/>
    <n v="9"/>
    <s v="19"/>
    <s v="Evaluación de Bachillerato para Acceso a la Universidad (EBAU) - LOMCE"/>
    <m/>
    <x v="0"/>
    <m/>
    <m/>
    <s v="NO"/>
    <m/>
  </r>
  <r>
    <s v="JUN 2018-19"/>
    <x v="13"/>
    <n v="18076915"/>
    <s v="18076915702G"/>
    <x v="0"/>
    <s v="ULECIA SOTO, ALLENDE"/>
    <x v="3"/>
    <n v="7.4480000000000004"/>
    <m/>
    <s v="Universidad de La Rioja"/>
    <n v="1"/>
    <s v="Pruebas de Acceso desde bachillerato o equivalente"/>
    <n v="9"/>
    <s v="19"/>
    <s v="Evaluación de Bachillerato para Acceso a la Universidad (EBAU) - LOMCE"/>
    <m/>
    <x v="0"/>
    <m/>
    <m/>
    <s v="NO"/>
    <m/>
  </r>
  <r>
    <s v="JUN 2018-19"/>
    <x v="13"/>
    <n v="73438464"/>
    <s v="73438464702G"/>
    <x v="0"/>
    <s v="SENOSIAIN GARAY, ANDER"/>
    <x v="3"/>
    <n v="7"/>
    <m/>
    <m/>
    <n v="11"/>
    <s v="Formación Profesional"/>
    <n v="5"/>
    <s v="115"/>
    <s v="Ciclo Formativo de Grado Superior"/>
    <m/>
    <x v="0"/>
    <m/>
    <m/>
    <s v="SÍ"/>
    <s v="con reconocimientos"/>
  </r>
  <r>
    <s v="JUN 2018-19"/>
    <x v="13"/>
    <n v="16636202"/>
    <s v="16636202702G"/>
    <x v="0"/>
    <s v="ÁLVAREZ GÓMEZ, TAMARA"/>
    <x v="3"/>
    <n v="8.3209999999999997"/>
    <m/>
    <s v="Universidad de La Rioja"/>
    <n v="1"/>
    <s v="Pruebas de Acceso desde bachillerato o equivalente"/>
    <n v="9"/>
    <s v="19"/>
    <s v="Evaluación de Bachillerato para Acceso a la Universidad (EBAU) - LOMCE"/>
    <m/>
    <x v="0"/>
    <m/>
    <m/>
    <s v="NO"/>
    <m/>
  </r>
  <r>
    <s v="JLO 2018-19"/>
    <x v="13"/>
    <n v="18185040"/>
    <s v="18185040702G"/>
    <x v="0"/>
    <s v="ORTEGA RUIZ, ANDREA"/>
    <x v="3"/>
    <n v="6"/>
    <m/>
    <s v="Universidad de La Rioja"/>
    <n v="1"/>
    <s v="Pruebas de Acceso desde bachillerato o equivalente"/>
    <n v="9"/>
    <s v="19"/>
    <s v="Evaluación de Bachillerato para Acceso a la Universidad (EBAU) - LOMCE"/>
    <m/>
    <x v="0"/>
    <m/>
    <m/>
    <s v="NO"/>
    <m/>
  </r>
  <r>
    <s v="JLO 2018-19"/>
    <x v="14"/>
    <n v="16639255"/>
    <s v="16639255802G"/>
    <x v="0"/>
    <s v="MARTÍNEZ SANZ, ALEJANDRO"/>
    <x v="4"/>
    <n v="5.6909999999999998"/>
    <m/>
    <s v="Universidad de La Rioja"/>
    <n v="1"/>
    <s v="Pruebas de Acceso desde bachillerato o equivalente"/>
    <n v="8"/>
    <s v="18"/>
    <s v="Pruebas de acceso a la Universidad (PAU)- LOE"/>
    <m/>
    <x v="1"/>
    <m/>
    <m/>
    <s v="NO"/>
    <m/>
  </r>
  <r>
    <s v="JLO 2018-19"/>
    <x v="14"/>
    <n v="16642549"/>
    <s v="16642549802G"/>
    <x v="0"/>
    <s v="MARCOS VICTORIANO, CRISTINA"/>
    <x v="4"/>
    <n v="5.4980000000000002"/>
    <m/>
    <s v="Universidad de La Rioja"/>
    <n v="1"/>
    <s v="Pruebas de Acceso desde bachillerato o equivalente"/>
    <n v="8"/>
    <s v="18"/>
    <s v="Pruebas de acceso a la Universidad (PAU)- LOE"/>
    <m/>
    <x v="1"/>
    <m/>
    <m/>
    <s v="NO"/>
    <m/>
  </r>
  <r>
    <s v="JUN 2018-19"/>
    <x v="14"/>
    <n v="16632690"/>
    <s v="16632690802G"/>
    <x v="0"/>
    <s v="TOBALINA BALDEÓN, ROBERTO"/>
    <x v="6"/>
    <n v="6.1059999999999999"/>
    <m/>
    <s v="Universidad de La Rioja"/>
    <n v="1"/>
    <s v="Pruebas de Acceso desde bachillerato o equivalente"/>
    <n v="8"/>
    <s v="18"/>
    <s v="Pruebas de acceso a la Universidad (PAU)- LOE"/>
    <m/>
    <x v="1"/>
    <m/>
    <m/>
    <s v="NO"/>
    <m/>
  </r>
  <r>
    <s v="JLO 2018-19"/>
    <x v="14"/>
    <n v="17495731"/>
    <s v="17495731802G"/>
    <x v="0"/>
    <s v="SANTOLAYA CABREDO, MANUEL"/>
    <x v="6"/>
    <n v="5.2720000000000002"/>
    <m/>
    <s v="Universidad de La Rioja"/>
    <n v="1"/>
    <s v="Pruebas de Acceso desde bachillerato o equivalente"/>
    <n v="8"/>
    <s v="18"/>
    <s v="Pruebas de acceso a la Universidad (PAU)- LOE"/>
    <m/>
    <x v="1"/>
    <m/>
    <m/>
    <s v="NO"/>
    <m/>
  </r>
  <r>
    <s v="JUN 2018-19"/>
    <x v="14"/>
    <n v="45558041"/>
    <s v="45558041802G"/>
    <x v="0"/>
    <s v="TORIBIO VALDÉS, JOSÉ DAVID"/>
    <x v="1"/>
    <n v="7.7679999999999998"/>
    <m/>
    <s v="UNIVERSIDAD DE EXTREMADURA"/>
    <n v="1"/>
    <s v="Pruebas de Acceso desde bachillerato o equivalente"/>
    <n v="8"/>
    <s v="18"/>
    <s v="Pruebas de acceso a la Universidad (PAU)- LOE"/>
    <m/>
    <x v="0"/>
    <m/>
    <m/>
    <s v="NO"/>
    <m/>
  </r>
  <r>
    <s v="JUN 2018-19"/>
    <x v="14"/>
    <n v="18080878"/>
    <s v="18080878802G"/>
    <x v="0"/>
    <s v="EXTREMIANA ARISTU, DIEGO"/>
    <x v="2"/>
    <n v="6.2519999999999998"/>
    <m/>
    <s v="Universidad de La Rioja"/>
    <n v="1"/>
    <s v="Pruebas de Acceso desde bachillerato o equivalente"/>
    <n v="9"/>
    <s v="19"/>
    <s v="Evaluación de Bachillerato para Acceso a la Universidad (EBAU) - LOMCE"/>
    <s v="SÍ"/>
    <x v="0"/>
    <m/>
    <m/>
    <s v="NO"/>
    <m/>
  </r>
  <r>
    <s v="JUN 2018-19"/>
    <x v="14"/>
    <n v="78999878"/>
    <s v="78999878802G"/>
    <x v="0"/>
    <s v="GANDARIASBEITIA FERNANDEZ, ANDER"/>
    <x v="3"/>
    <n v="6.88"/>
    <m/>
    <s v="Universidad del País Vasco/Euskal Herriko Unibersitatea"/>
    <n v="1"/>
    <s v="Pruebas de Acceso desde bachillerato o equivalente"/>
    <n v="9"/>
    <s v="19"/>
    <s v="Evaluación de Bachillerato para Acceso a la Universidad (EBAU) - LOMCE"/>
    <m/>
    <x v="0"/>
    <m/>
    <m/>
    <s v="NO"/>
    <m/>
  </r>
  <r>
    <s v="JUN 2018-19"/>
    <x v="14"/>
    <n v="78770444"/>
    <s v="78770444802G"/>
    <x v="0"/>
    <s v="RAMÍREZ FERNÁNDEZ, ÁNGEL"/>
    <x v="3"/>
    <n v="6.1870000000000003"/>
    <m/>
    <s v="Universidad de La Rioja"/>
    <n v="1"/>
    <s v="Pruebas de Acceso desde bachillerato o equivalente"/>
    <n v="9"/>
    <s v="19"/>
    <s v="Evaluación de Bachillerato para Acceso a la Universidad (EBAU) - LOMCE"/>
    <m/>
    <x v="0"/>
    <m/>
    <m/>
    <s v="NO"/>
    <m/>
  </r>
  <r>
    <s v="JUN 2018-19"/>
    <x v="14"/>
    <n v="17499250"/>
    <s v="17499250802G"/>
    <x v="0"/>
    <s v="GARCÍA ASENSIO, MARÍA"/>
    <x v="3"/>
    <n v="6.5789999999999997"/>
    <m/>
    <s v="Universidad de La Rioja"/>
    <n v="1"/>
    <s v="Pruebas de Acceso desde bachillerato o equivalente"/>
    <n v="9"/>
    <s v="19"/>
    <s v="Evaluación de Bachillerato para Acceso a la Universidad (EBAU) - LOMCE"/>
    <m/>
    <x v="0"/>
    <m/>
    <m/>
    <s v="NO"/>
    <m/>
  </r>
  <r>
    <s v="JUN 2018-19"/>
    <x v="14"/>
    <n v="16643063"/>
    <s v="16643063802G"/>
    <x v="0"/>
    <s v="ALCARAZ HURTADO, DANIEL"/>
    <x v="3"/>
    <n v="6.5060000000000002"/>
    <m/>
    <s v="Universidad de La Rioja"/>
    <n v="1"/>
    <s v="Pruebas de Acceso desde bachillerato o equivalente"/>
    <n v="9"/>
    <s v="19"/>
    <s v="Evaluación de Bachillerato para Acceso a la Universidad (EBAU) - LOMCE"/>
    <m/>
    <x v="0"/>
    <m/>
    <m/>
    <s v="NO"/>
    <m/>
  </r>
  <r>
    <s v="JLO 2018-19"/>
    <x v="14"/>
    <n v="18079414"/>
    <s v="18079414802G"/>
    <x v="0"/>
    <s v="RODRÍGUEZ BALLESTEROS, IGNACIO"/>
    <x v="3"/>
    <n v="5.492"/>
    <m/>
    <s v="Universidad de La Rioja"/>
    <n v="1"/>
    <s v="Pruebas de Acceso desde bachillerato o equivalente"/>
    <n v="9"/>
    <s v="19"/>
    <s v="Evaluación de Bachillerato para Acceso a la Universidad (EBAU) - LOMCE"/>
    <m/>
    <x v="0"/>
    <m/>
    <m/>
    <s v="NO"/>
    <m/>
  </r>
  <r>
    <s v="JUN 2018-19"/>
    <x v="15"/>
    <n v="16620449"/>
    <s v="16620449703G"/>
    <x v="0"/>
    <s v="SANTANA COSTOYA, SONIA"/>
    <x v="6"/>
    <n v="5.431"/>
    <m/>
    <s v="Universidad de La Rioja"/>
    <n v="8"/>
    <s v="Cambio de universidad y/o estudios"/>
    <n v="2"/>
    <s v="82"/>
    <s v="Cambio de estudios por reconocimiento de 30 ECTS"/>
    <m/>
    <x v="1"/>
    <m/>
    <m/>
    <s v="NO"/>
    <m/>
  </r>
  <r>
    <s v="JUN 2018-19"/>
    <x v="15"/>
    <n v="48664232"/>
    <s v="48664232703G"/>
    <x v="0"/>
    <s v="GÓMEZ AROCA, IRENE"/>
    <x v="5"/>
    <n v="6.7489999999999997"/>
    <m/>
    <s v="Universidad de Murcia"/>
    <n v="1"/>
    <s v="Pruebas de Acceso desde bachillerato o equivalente"/>
    <n v="8"/>
    <s v="18"/>
    <s v="Pruebas de acceso a la Universidad (PAU)- LOE"/>
    <m/>
    <x v="0"/>
    <m/>
    <m/>
    <s v="NO"/>
    <m/>
  </r>
  <r>
    <s v="JUN 2018-19"/>
    <x v="15"/>
    <n v="48151126"/>
    <s v="48151126703G"/>
    <x v="0"/>
    <s v="ZAMORA MARTÍNEZ, NURIA"/>
    <x v="5"/>
    <n v="5.3250000000000002"/>
    <m/>
    <s v="Univesidad de Castilla La Mancha"/>
    <n v="1"/>
    <s v="Pruebas de Acceso desde bachillerato o equivalente"/>
    <n v="8"/>
    <s v="18"/>
    <s v="Pruebas de acceso a la Universidad (PAU)- LOE"/>
    <m/>
    <x v="0"/>
    <m/>
    <m/>
    <s v="NO"/>
    <m/>
  </r>
  <r>
    <s v="JUN 2018-19"/>
    <x v="15"/>
    <n v="18083093"/>
    <s v="18083093703G"/>
    <x v="0"/>
    <s v="MARTÍNEZ BRETÓN, RUBÉN"/>
    <x v="1"/>
    <n v="6.0880000000000001"/>
    <m/>
    <s v="Universidad de La Rioja"/>
    <n v="1"/>
    <s v="Pruebas de Acceso desde bachillerato o equivalente"/>
    <n v="8"/>
    <s v="18"/>
    <s v="Pruebas de acceso a la Universidad (PAU)- LOE"/>
    <m/>
    <x v="0"/>
    <m/>
    <m/>
    <s v="NO"/>
    <m/>
  </r>
  <r>
    <s v="JUN 2018-19"/>
    <x v="15"/>
    <n v="17459411"/>
    <s v="17459411703G"/>
    <x v="0"/>
    <s v="IBARRA BELTRÁN, PATRICIA"/>
    <x v="1"/>
    <n v="7.9589999999999996"/>
    <m/>
    <s v="Universidad de Zaragoza"/>
    <n v="1"/>
    <s v="Pruebas de Acceso desde bachillerato o equivalente"/>
    <n v="8"/>
    <s v="18"/>
    <s v="Pruebas de acceso a la Universidad (PAU)- LOE"/>
    <m/>
    <x v="0"/>
    <m/>
    <m/>
    <s v="NO"/>
    <m/>
  </r>
  <r>
    <s v="JUN 2018-19"/>
    <x v="15"/>
    <n v="17496645"/>
    <s v="17496645703G"/>
    <x v="0"/>
    <s v="RUBIO RUIZ, VICTOR"/>
    <x v="1"/>
    <n v="6.6509999999999998"/>
    <m/>
    <s v="Universidad de La Rioja"/>
    <n v="1"/>
    <s v="Pruebas de Acceso desde bachillerato o equivalente"/>
    <n v="8"/>
    <s v="18"/>
    <s v="Pruebas de acceso a la Universidad (PAU)- LOE"/>
    <m/>
    <x v="0"/>
    <m/>
    <m/>
    <s v="NO"/>
    <m/>
  </r>
  <r>
    <s v="JUN 2018-19"/>
    <x v="15"/>
    <n v="16630484"/>
    <s v="16630484703G"/>
    <x v="0"/>
    <s v="RUBIO DEL BUSTO, ANDREA"/>
    <x v="1"/>
    <n v="7.4020000000000001"/>
    <m/>
    <s v="Universidad de La Rioja"/>
    <n v="1"/>
    <s v="Pruebas de Acceso desde bachillerato o equivalente"/>
    <n v="8"/>
    <s v="18"/>
    <s v="Pruebas de acceso a la Universidad (PAU)- LOE"/>
    <m/>
    <x v="0"/>
    <m/>
    <m/>
    <s v="SÍ"/>
    <s v="con reconocimientos"/>
  </r>
  <r>
    <s v="JUN 2018-19"/>
    <x v="15"/>
    <n v="20618931"/>
    <s v="20618931703G"/>
    <x v="0"/>
    <s v="PARRA JIMÉNEZ, JORGE CAYETANO"/>
    <x v="1"/>
    <n v="6.2169999999999996"/>
    <m/>
    <m/>
    <n v="1"/>
    <s v="Pruebas de Acceso desde bachillerato o equivalente"/>
    <n v="8"/>
    <s v="18"/>
    <s v="Pruebas de acceso a la Universidad (PAU)- LOE"/>
    <m/>
    <x v="0"/>
    <m/>
    <m/>
    <s v="NO"/>
    <m/>
  </r>
  <r>
    <s v="JUN 2018-19"/>
    <x v="15"/>
    <n v="16620358"/>
    <s v="16620358703G"/>
    <x v="1"/>
    <s v="PUELLES RUIZ DE GOPEGUI, MIGUEL"/>
    <x v="1"/>
    <n v="7.0640000000000001"/>
    <m/>
    <s v="Universidad de La Rioja"/>
    <n v="1"/>
    <s v="Pruebas de Acceso desde bachillerato o equivalente"/>
    <n v="2"/>
    <s v="12"/>
    <s v="Pruebas de acceso a la Universidad- LOGSE"/>
    <m/>
    <x v="0"/>
    <m/>
    <m/>
    <s v="SÍ"/>
    <s v="con reconocimientos"/>
  </r>
  <r>
    <s v="SEP 2018-19"/>
    <x v="15"/>
    <n v="16621538"/>
    <s v="16621538703G"/>
    <x v="1"/>
    <s v="GARRIDO ALEJOS, MIGUEL ANGEL"/>
    <x v="1"/>
    <n v="5.7759999999999998"/>
    <m/>
    <s v="Universidad de La Rioja"/>
    <n v="1"/>
    <s v="Pruebas de Acceso desde bachillerato o equivalente"/>
    <n v="2"/>
    <s v="12"/>
    <s v="Pruebas de acceso a la Universidad- LOGSE"/>
    <m/>
    <x v="0"/>
    <m/>
    <m/>
    <s v="SÍ"/>
    <s v="con reconocimientos"/>
  </r>
  <r>
    <s v="JUN 2018-19"/>
    <x v="15"/>
    <n v="3141749"/>
    <s v="3141749703G"/>
    <x v="0"/>
    <s v="RUPÉREZ DÍAZ-CARRASCO, CARLOTA"/>
    <x v="2"/>
    <n v="8.07"/>
    <m/>
    <m/>
    <n v="11"/>
    <s v="Formación Profesional"/>
    <n v="5"/>
    <s v="115"/>
    <s v="Ciclo Formativo de Grado Superior"/>
    <m/>
    <x v="0"/>
    <m/>
    <m/>
    <s v="SÍ"/>
    <s v="con reconocimientos"/>
  </r>
  <r>
    <s v="JUN 2018-19"/>
    <x v="15"/>
    <n v="17497181"/>
    <s v="17497181703G"/>
    <x v="0"/>
    <s v="OVEJAS CASAS, NOEMÍ"/>
    <x v="2"/>
    <n v="8.23"/>
    <m/>
    <s v="Universidad de La Rioja"/>
    <n v="8"/>
    <s v="Cambio de universidad y/o estudios"/>
    <n v="1"/>
    <s v="81"/>
    <s v="Cambio de universidad por reconocimiento de 30 ECTS"/>
    <m/>
    <x v="1"/>
    <m/>
    <m/>
    <s v="SÍ"/>
    <s v="con reconocimientos"/>
  </r>
  <r>
    <s v="JUN 2018-19"/>
    <x v="15"/>
    <n v="12340223"/>
    <s v="12340223703G"/>
    <x v="0"/>
    <s v="CEA LÓPEZ, GONZALO"/>
    <x v="3"/>
    <n v="6.38"/>
    <m/>
    <m/>
    <n v="11"/>
    <s v="Formación Profesional"/>
    <n v="5"/>
    <s v="115"/>
    <s v="Ciclo Formativo de Grado Superior"/>
    <m/>
    <x v="0"/>
    <m/>
    <m/>
    <s v="SÍ"/>
    <s v="con reconocimientos"/>
  </r>
  <r>
    <s v="JUN 2018-19"/>
    <x v="15"/>
    <n v="53910359"/>
    <s v="53910359703G"/>
    <x v="0"/>
    <s v="ALBA GARCÍA, EVA"/>
    <x v="3"/>
    <n v="5.01"/>
    <m/>
    <s v="UNIVERSIDAD DE JAÉN"/>
    <n v="1"/>
    <s v="Pruebas de Acceso desde bachillerato o equivalente"/>
    <n v="2"/>
    <s v="12"/>
    <s v="Pruebas de acceso a la Universidad- LOGSE"/>
    <m/>
    <x v="0"/>
    <m/>
    <m/>
    <s v="SÍ"/>
    <s v="con reconocimientos"/>
  </r>
  <r>
    <s v="JUN 2018-19"/>
    <x v="16"/>
    <n v="73460389"/>
    <s v="73460389701G"/>
    <x v="0"/>
    <s v="ARDAIZ GALÉ, PEIO"/>
    <x v="0"/>
    <n v="9.0570000000000004"/>
    <m/>
    <s v="Universidad Pública de Navarra"/>
    <n v="1"/>
    <s v="Pruebas de Acceso desde bachillerato o equivalente"/>
    <n v="8"/>
    <s v="18"/>
    <s v="Pruebas de acceso a la Universidad (PAU)- LOE"/>
    <m/>
    <x v="0"/>
    <m/>
    <m/>
    <s v="NO"/>
    <m/>
  </r>
  <r>
    <s v="JUN 2018-19"/>
    <x v="16"/>
    <n v="18078540"/>
    <s v="18078540701G"/>
    <x v="0"/>
    <s v="PERUJO JIMÉNEZ, JAVIER"/>
    <x v="0"/>
    <n v="7.0469999999999997"/>
    <m/>
    <s v="Universidad de La Rioja"/>
    <n v="1"/>
    <s v="Pruebas de Acceso desde bachillerato o equivalente"/>
    <n v="8"/>
    <s v="18"/>
    <s v="Pruebas de acceso a la Universidad (PAU)- LOE"/>
    <m/>
    <x v="0"/>
    <m/>
    <m/>
    <s v="NO"/>
    <m/>
  </r>
  <r>
    <s v="JUN 2018-19"/>
    <x v="16"/>
    <n v="72597049"/>
    <s v="72597049701G"/>
    <x v="0"/>
    <s v="IPARRAGIRRE QUILEZ, UNAI"/>
    <x v="0"/>
    <n v="6.5419999999999998"/>
    <m/>
    <s v="Universidad del País Vasco/Euskal Herriko Unibersitatea"/>
    <n v="1"/>
    <s v="Pruebas de Acceso desde bachillerato o equivalente"/>
    <n v="8"/>
    <s v="18"/>
    <s v="Pruebas de acceso a la Universidad (PAU)- LOE"/>
    <m/>
    <x v="0"/>
    <m/>
    <s v="801G"/>
    <s v="NO"/>
    <s v="otro grado"/>
  </r>
  <r>
    <s v="JLO 2018-19"/>
    <x v="16"/>
    <n v="16638612"/>
    <s v="16638612701G"/>
    <x v="0"/>
    <s v="COMPAÑÓN LACALLE, LUCÍA"/>
    <x v="0"/>
    <n v="5.8840000000000003"/>
    <m/>
    <s v="Universidad de La Rioja"/>
    <n v="1"/>
    <s v="Pruebas de Acceso desde bachillerato o equivalente"/>
    <n v="8"/>
    <s v="18"/>
    <s v="Pruebas de acceso a la Universidad (PAU)- LOE"/>
    <m/>
    <x v="0"/>
    <m/>
    <m/>
    <s v="NO"/>
    <m/>
  </r>
  <r>
    <s v="JUN 2018-19"/>
    <x v="16"/>
    <n v="17495711"/>
    <s v="17495711701G"/>
    <x v="0"/>
    <s v="VILLOTA MIRANDA, MARÍA"/>
    <x v="1"/>
    <n v="8.4710000000000001"/>
    <m/>
    <s v="Universidad de La Rioja"/>
    <n v="1"/>
    <s v="Pruebas de Acceso desde bachillerato o equivalente"/>
    <n v="8"/>
    <s v="18"/>
    <s v="Pruebas de acceso a la Universidad (PAU)- LOE"/>
    <m/>
    <x v="0"/>
    <m/>
    <m/>
    <s v="NO"/>
    <m/>
  </r>
  <r>
    <s v="JUN 2018-19"/>
    <x v="16"/>
    <n v="78773048"/>
    <s v="78773048701G"/>
    <x v="0"/>
    <s v="CALLEJA PASCUAL, ALBERTO"/>
    <x v="1"/>
    <n v="8.49"/>
    <m/>
    <s v="Universidad Pública de Navarra"/>
    <n v="1"/>
    <s v="Pruebas de Acceso desde bachillerato o equivalente"/>
    <n v="8"/>
    <s v="18"/>
    <s v="Pruebas de acceso a la Universidad (PAU)- LOE"/>
    <m/>
    <x v="0"/>
    <m/>
    <m/>
    <s v="NO"/>
    <m/>
  </r>
  <r>
    <s v="JUN 2018-19"/>
    <x v="16"/>
    <n v="21046461"/>
    <s v="21046461701G"/>
    <x v="0"/>
    <s v="TOLEDO MORENO, PAULA"/>
    <x v="1"/>
    <n v="9.0289999999999999"/>
    <m/>
    <s v="Universidad de La Rioja"/>
    <n v="1"/>
    <s v="Pruebas de Acceso desde bachillerato o equivalente"/>
    <n v="8"/>
    <s v="18"/>
    <s v="Pruebas de acceso a la Universidad (PAU)- LOE"/>
    <m/>
    <x v="0"/>
    <m/>
    <m/>
    <s v="SÍ"/>
    <s v="con reconocimientos"/>
  </r>
  <r>
    <s v="JUN 2018-19"/>
    <x v="16"/>
    <n v="48711530"/>
    <s v="48711530701G"/>
    <x v="0"/>
    <s v="GUARNIZO DE LA TORRE, ALEJANDRO"/>
    <x v="2"/>
    <n v="8.4909999999999997"/>
    <m/>
    <s v="UNIVERSIDAD DE BURGOS"/>
    <n v="1"/>
    <s v="Pruebas de Acceso desde bachillerato o equivalente"/>
    <n v="9"/>
    <s v="19"/>
    <s v="Evaluación de Bachillerato para Acceso a la Universidad (EBAU) - LOMCE"/>
    <s v="SÍ"/>
    <x v="0"/>
    <m/>
    <m/>
    <s v="NO"/>
    <m/>
  </r>
  <r>
    <s v="JUN 2018-19"/>
    <x v="16"/>
    <n v="43226265"/>
    <s v="43226265701G"/>
    <x v="0"/>
    <s v="CORTÉS CARRACEDO, ADRIÁN"/>
    <x v="2"/>
    <n v="8.44"/>
    <m/>
    <s v="UNIVERSIDAD DE BARCELONA"/>
    <n v="1"/>
    <s v="Pruebas de Acceso desde bachillerato o equivalente"/>
    <n v="9"/>
    <s v="19"/>
    <s v="Evaluación de Bachillerato para Acceso a la Universidad (EBAU) - LOMCE"/>
    <s v="SÍ"/>
    <x v="0"/>
    <m/>
    <m/>
    <s v="NO"/>
    <m/>
  </r>
  <r>
    <s v="JUN 2018-19"/>
    <x v="16"/>
    <n v="16631123"/>
    <s v="16631123701G"/>
    <x v="0"/>
    <s v="PUENTE IZQUIERDO, RAQUEL"/>
    <x v="2"/>
    <n v="7.0220000000000002"/>
    <m/>
    <s v="Universidad de La Rioja"/>
    <n v="1"/>
    <s v="Pruebas de Acceso desde bachillerato o equivalente"/>
    <n v="9"/>
    <s v="19"/>
    <s v="Evaluación de Bachillerato para Acceso a la Universidad (EBAU) - LOMCE"/>
    <s v="SÍ"/>
    <x v="0"/>
    <m/>
    <m/>
    <s v="NO"/>
    <m/>
  </r>
  <r>
    <s v="JUN 2018-19"/>
    <x v="16"/>
    <n v="18089293"/>
    <s v="18089293701G"/>
    <x v="0"/>
    <s v="ARANCÓN SÁENZ, SERGIO"/>
    <x v="3"/>
    <n v="8.1479999999999997"/>
    <m/>
    <s v="Universidad de La Rioja"/>
    <n v="1"/>
    <s v="Pruebas de Acceso desde bachillerato o equivalente"/>
    <n v="9"/>
    <s v="19"/>
    <s v="Evaluación de Bachillerato para Acceso a la Universidad (EBAU) - LOMCE"/>
    <m/>
    <x v="0"/>
    <m/>
    <m/>
    <s v="NO"/>
    <m/>
  </r>
  <r>
    <s v="JUN 2018-19"/>
    <x v="16"/>
    <n v="18082993"/>
    <s v="18082993701G"/>
    <x v="0"/>
    <s v="GIL RODRÍGUEZ, EDUARDO"/>
    <x v="3"/>
    <n v="8.6449999999999996"/>
    <m/>
    <s v="Universidad de La Rioja"/>
    <n v="1"/>
    <s v="Pruebas de Acceso desde bachillerato o equivalente"/>
    <n v="9"/>
    <s v="19"/>
    <s v="Evaluación de Bachillerato para Acceso a la Universidad (EBAU) - LOMCE"/>
    <m/>
    <x v="0"/>
    <m/>
    <m/>
    <s v="NO"/>
    <m/>
  </r>
  <r>
    <s v="JUN 2018-19"/>
    <x v="16"/>
    <n v="16639787"/>
    <s v="16639787701G"/>
    <x v="0"/>
    <s v="GORDO MORGA, LAURA"/>
    <x v="3"/>
    <n v="8.3260000000000005"/>
    <m/>
    <s v="Universidad de La Rioja"/>
    <n v="1"/>
    <s v="Pruebas de Acceso desde bachillerato o equivalente"/>
    <n v="9"/>
    <s v="19"/>
    <s v="Evaluación de Bachillerato para Acceso a la Universidad (EBAU) - LOMCE"/>
    <m/>
    <x v="0"/>
    <m/>
    <m/>
    <s v="NO"/>
    <m/>
  </r>
  <r>
    <s v="JUN 2018-19"/>
    <x v="16"/>
    <n v="48086793"/>
    <s v="48086793701G"/>
    <x v="0"/>
    <s v="ORTEGA ALCALDE, HÉCTOR"/>
    <x v="3"/>
    <n v="7.7460000000000004"/>
    <m/>
    <s v="Univesidad de Castilla La Mancha"/>
    <n v="1"/>
    <s v="Pruebas de Acceso desde bachillerato o equivalente"/>
    <n v="9"/>
    <s v="19"/>
    <s v="Evaluación de Bachillerato para Acceso a la Universidad (EBAU) - LOMCE"/>
    <m/>
    <x v="0"/>
    <m/>
    <m/>
    <s v="NO"/>
    <m/>
  </r>
  <r>
    <s v="JUN 2018-19"/>
    <x v="17"/>
    <n v="18077159"/>
    <s v="18077159801G"/>
    <x v="0"/>
    <s v="OCHOA ESQUIU, REGINA"/>
    <x v="5"/>
    <n v="6.6109999999999998"/>
    <m/>
    <s v="Universidad de La Rioja"/>
    <n v="1"/>
    <s v="Pruebas de Acceso desde bachillerato o equivalente"/>
    <n v="8"/>
    <s v="18"/>
    <s v="Pruebas de acceso a la Universidad (PAU)- LOE"/>
    <m/>
    <x v="0"/>
    <m/>
    <m/>
    <s v="NO"/>
    <m/>
  </r>
  <r>
    <s v="JUN 2018-19"/>
    <x v="17"/>
    <n v="16635793"/>
    <s v="16635793801G"/>
    <x v="0"/>
    <s v="CARBONELL URTUBIA, SATURIO"/>
    <x v="5"/>
    <n v="8.7850000000000001"/>
    <m/>
    <s v="Universidad de La Rioja"/>
    <n v="9"/>
    <s v="ACCESO A TERCER CICL0"/>
    <n v="3"/>
    <s v="93"/>
    <s v="INGENIERO SUPERIOR"/>
    <m/>
    <x v="1"/>
    <m/>
    <m/>
    <s v="SÍ"/>
    <s v="con reconocimientos"/>
  </r>
  <r>
    <s v="JUN 2018-19"/>
    <x v="17"/>
    <n v="18077968"/>
    <s v="18077968801G"/>
    <x v="0"/>
    <s v="MARAÑÓN MANGADO, ISRAEL"/>
    <x v="0"/>
    <n v="6.0720000000000001"/>
    <m/>
    <s v="Universidad del País Vasco/Euskal Herriko Unibersitatea"/>
    <n v="1"/>
    <s v="Pruebas de Acceso desde bachillerato o equivalente"/>
    <n v="8"/>
    <s v="18"/>
    <s v="Pruebas de acceso a la Universidad (PAU)- LOE"/>
    <m/>
    <x v="0"/>
    <m/>
    <m/>
    <s v="NO"/>
    <m/>
  </r>
  <r>
    <s v="JUN 2018-19"/>
    <x v="17"/>
    <n v="16636597"/>
    <s v="16636597801G"/>
    <x v="0"/>
    <s v="RUIZ JIMÉNEZ, ALBERTO"/>
    <x v="0"/>
    <n v="7.0119999999999996"/>
    <m/>
    <s v="Universidad de La Rioja"/>
    <n v="1"/>
    <s v="Pruebas de Acceso desde bachillerato o equivalente"/>
    <n v="8"/>
    <s v="18"/>
    <s v="Pruebas de acceso a la Universidad (PAU)- LOE"/>
    <m/>
    <x v="0"/>
    <m/>
    <m/>
    <s v="NO"/>
    <m/>
  </r>
  <r>
    <s v="JUN 2018-19"/>
    <x v="17"/>
    <n v="18073733"/>
    <s v="18073733801G"/>
    <x v="0"/>
    <s v="ADÁN SAN MARTÍN, RAÚL"/>
    <x v="0"/>
    <n v="7.6689999999999996"/>
    <m/>
    <s v="Universidad de La Rioja"/>
    <n v="1"/>
    <s v="Pruebas de Acceso desde bachillerato o equivalente"/>
    <n v="8"/>
    <s v="18"/>
    <s v="Pruebas de acceso a la Universidad (PAU)- LOE"/>
    <m/>
    <x v="0"/>
    <m/>
    <m/>
    <s v="NO"/>
    <m/>
  </r>
  <r>
    <s v="JUN 2018-19"/>
    <x v="17"/>
    <n v="16603534"/>
    <s v="16603534801G"/>
    <x v="1"/>
    <s v="DÍEZ FRÍAS, ALBERTO"/>
    <x v="0"/>
    <n v="8.6"/>
    <m/>
    <m/>
    <n v="11"/>
    <s v="Formación Profesional"/>
    <n v="5"/>
    <s v="115"/>
    <s v="Ciclo Formativo de Grado Superior"/>
    <m/>
    <x v="0"/>
    <m/>
    <m/>
    <s v="SÍ"/>
    <s v="con reconocimientos"/>
  </r>
  <r>
    <s v="JUN 2018-19"/>
    <x v="17"/>
    <n v="16632809"/>
    <s v="16632809801G"/>
    <x v="0"/>
    <s v="RODRÍGUEZ MENÉNDEZ, JUAN JOSÉ"/>
    <x v="0"/>
    <n v="5.4909999999999997"/>
    <m/>
    <s v="Universidad de La Rioja"/>
    <n v="1"/>
    <s v="Pruebas de Acceso desde bachillerato o equivalente"/>
    <n v="8"/>
    <s v="18"/>
    <s v="Pruebas de acceso a la Universidad (PAU)- LOE"/>
    <m/>
    <x v="0"/>
    <m/>
    <m/>
    <s v="SÍ"/>
    <s v="con reconocimientos"/>
  </r>
  <r>
    <s v="JLO 2018-19"/>
    <x v="17"/>
    <n v="16633026"/>
    <s v="16633026801G"/>
    <x v="0"/>
    <s v="GARCÍA GARCÍA, ANDRÉS"/>
    <x v="0"/>
    <n v="6.2080000000000002"/>
    <m/>
    <s v="Universidad de La Rioja"/>
    <n v="1"/>
    <s v="Pruebas de Acceso desde bachillerato o equivalente"/>
    <n v="8"/>
    <s v="18"/>
    <s v="Pruebas de acceso a la Universidad (PAU)- LOE"/>
    <m/>
    <x v="2"/>
    <m/>
    <m/>
    <s v="NO"/>
    <m/>
  </r>
  <r>
    <s v="JLO 2018-19"/>
    <x v="17"/>
    <n v="18189132"/>
    <s v="18189132801G"/>
    <x v="0"/>
    <s v="BENALCÁZAR ADRIÁN, CHRISTIAN STALIN"/>
    <x v="1"/>
    <n v="6.4269999999999996"/>
    <m/>
    <s v="Universidad de La Rioja"/>
    <n v="1"/>
    <s v="Pruebas de Acceso desde bachillerato o equivalente"/>
    <n v="8"/>
    <s v="18"/>
    <s v="Pruebas de acceso a la Universidad (PAU)- LOE"/>
    <m/>
    <x v="0"/>
    <m/>
    <m/>
    <s v="NO"/>
    <m/>
  </r>
  <r>
    <s v="JUN 2018-19"/>
    <x v="17"/>
    <n v="17496578"/>
    <s v="17496578801G"/>
    <x v="0"/>
    <s v="TOMÉ NIETO, RODRIGO"/>
    <x v="1"/>
    <n v="7.0830000000000002"/>
    <m/>
    <s v="Universidad de La Rioja"/>
    <n v="1"/>
    <s v="Pruebas de Acceso desde bachillerato o equivalente"/>
    <n v="8"/>
    <s v="18"/>
    <s v="Pruebas de acceso a la Universidad (PAU)- LOE"/>
    <m/>
    <x v="0"/>
    <m/>
    <m/>
    <s v="NO"/>
    <m/>
  </r>
  <r>
    <s v="JUN 2018-19"/>
    <x v="17"/>
    <n v="18087750"/>
    <s v="18087750801G"/>
    <x v="0"/>
    <s v="LEIVA VILLOSLADA, SERGIO"/>
    <x v="1"/>
    <n v="6.0439999999999996"/>
    <m/>
    <s v="Universidad de La Rioja"/>
    <n v="1"/>
    <s v="Pruebas de Acceso desde bachillerato o equivalente"/>
    <n v="8"/>
    <s v="18"/>
    <s v="Pruebas de acceso a la Universidad (PAU)- LOE"/>
    <m/>
    <x v="0"/>
    <m/>
    <m/>
    <s v="NO"/>
    <m/>
  </r>
  <r>
    <s v="JUN 2018-19"/>
    <x v="17"/>
    <n v="18076294"/>
    <s v="18076294801G"/>
    <x v="0"/>
    <s v="VALLEJO FERNÁNDEZ, PATRICIA"/>
    <x v="1"/>
    <n v="8.3699999999999992"/>
    <m/>
    <s v="Universidad de La Rioja"/>
    <n v="1"/>
    <s v="Pruebas de Acceso desde bachillerato o equivalente"/>
    <n v="8"/>
    <s v="18"/>
    <s v="Pruebas de acceso a la Universidad (PAU)- LOE"/>
    <m/>
    <x v="2"/>
    <m/>
    <m/>
    <s v="NO"/>
    <m/>
  </r>
  <r>
    <s v="JUN 2018-19"/>
    <x v="17"/>
    <n v="16621037"/>
    <s v="16621037801G"/>
    <x v="1"/>
    <s v="FERNANDEZ JIMENEZ, SILVIA"/>
    <x v="1"/>
    <n v="7.43"/>
    <m/>
    <m/>
    <n v="11"/>
    <s v="Formación Profesional"/>
    <n v="5"/>
    <s v="115"/>
    <s v="Ciclo Formativo de Grado Superior"/>
    <m/>
    <x v="0"/>
    <m/>
    <m/>
    <s v="SÍ"/>
    <s v="con reconocimientos"/>
  </r>
  <r>
    <s v="JUN 2018-19"/>
    <x v="17"/>
    <n v="21045158"/>
    <s v="21045158801G"/>
    <x v="0"/>
    <s v="DOMÍNGUEZ ARNÁEZ, DAVID"/>
    <x v="2"/>
    <n v="6.319"/>
    <m/>
    <s v="Universidad de La Rioja"/>
    <n v="1"/>
    <s v="Pruebas de Acceso desde bachillerato o equivalente"/>
    <n v="9"/>
    <s v="19"/>
    <s v="Evaluación de Bachillerato para Acceso a la Universidad (EBAU) - LOMCE"/>
    <s v="SÍ"/>
    <x v="0"/>
    <m/>
    <m/>
    <s v="NO"/>
    <m/>
  </r>
  <r>
    <s v="JUN 2018-19"/>
    <x v="17"/>
    <n v="78773005"/>
    <s v="78773005801G"/>
    <x v="0"/>
    <s v="GONZÁLEZ ORTEGA, MIGUEL"/>
    <x v="2"/>
    <n v="7.7359999999999998"/>
    <m/>
    <s v="Universidad de La Rioja"/>
    <n v="1"/>
    <s v="Pruebas de Acceso desde bachillerato o equivalente"/>
    <n v="9"/>
    <s v="19"/>
    <s v="Evaluación de Bachillerato para Acceso a la Universidad (EBAU) - LOMCE"/>
    <s v="SÍ"/>
    <x v="0"/>
    <m/>
    <m/>
    <s v="NO"/>
    <m/>
  </r>
  <r>
    <s v="JUN 2018-19"/>
    <x v="17"/>
    <n v="21046273"/>
    <s v="21046273801G"/>
    <x v="0"/>
    <s v="RUIZ-ALEJOS AYORA, FRANCISCO"/>
    <x v="2"/>
    <n v="6.3319999999999999"/>
    <m/>
    <s v="Universidad de La Rioja"/>
    <n v="1"/>
    <s v="Pruebas de Acceso desde bachillerato o equivalente"/>
    <n v="9"/>
    <s v="19"/>
    <s v="Evaluación de Bachillerato para Acceso a la Universidad (EBAU) - LOMCE"/>
    <s v="SÍ"/>
    <x v="0"/>
    <m/>
    <m/>
    <s v="NO"/>
    <m/>
  </r>
  <r>
    <s v="JUN 2018-19"/>
    <x v="17"/>
    <n v="16644791"/>
    <s v="16644791801G"/>
    <x v="0"/>
    <s v="CUNDIN SÁEZ DE JÁUREGUI, MARIO"/>
    <x v="2"/>
    <n v="5.891"/>
    <m/>
    <s v="Universidad de La Rioja"/>
    <n v="1"/>
    <s v="Pruebas de Acceso desde bachillerato o equivalente"/>
    <n v="9"/>
    <s v="19"/>
    <s v="Evaluación de Bachillerato para Acceso a la Universidad (EBAU) - LOMCE"/>
    <s v="SÍ"/>
    <x v="0"/>
    <m/>
    <m/>
    <s v="NO"/>
    <m/>
  </r>
  <r>
    <s v="JUN 2018-19"/>
    <x v="17"/>
    <n v="16644656"/>
    <s v="16644656801G"/>
    <x v="0"/>
    <s v="LAFUENTE ESPESO, IÑAKI"/>
    <x v="2"/>
    <n v="5.718"/>
    <m/>
    <s v="Universidad de La Rioja"/>
    <n v="1"/>
    <s v="Pruebas de Acceso desde bachillerato o equivalente"/>
    <n v="9"/>
    <s v="19"/>
    <s v="Evaluación de Bachillerato para Acceso a la Universidad (EBAU) - LOMCE"/>
    <m/>
    <x v="0"/>
    <m/>
    <m/>
    <s v="NO"/>
    <m/>
  </r>
  <r>
    <s v="JUN 2018-19"/>
    <x v="17"/>
    <n v="17495734"/>
    <s v="17495734801G"/>
    <x v="0"/>
    <s v="LERÍA FORTEA, AITOR"/>
    <x v="2"/>
    <n v="9.2539999999999996"/>
    <m/>
    <s v="Universidad de La Rioja"/>
    <n v="9"/>
    <s v="ACCESO A TERCER CICL0"/>
    <n v="3"/>
    <s v="93"/>
    <s v="INGENIERO SUPERIOR"/>
    <m/>
    <x v="1"/>
    <m/>
    <s v="701G"/>
    <s v="SÍ"/>
    <s v="otro grado"/>
  </r>
  <r>
    <s v="JUN 2018-19"/>
    <x v="17"/>
    <n v="72835070"/>
    <s v="72835070801G"/>
    <x v="0"/>
    <s v="LÓPEZ ANTÓN, VÍCTOR MANUEL"/>
    <x v="2"/>
    <n v="9.7550000000000008"/>
    <m/>
    <s v="Universidad de La Rioja"/>
    <n v="9"/>
    <s v="ACCESO A TERCER CICL0"/>
    <n v="3"/>
    <s v="93"/>
    <s v="INGENIERO SUPERIOR"/>
    <m/>
    <x v="1"/>
    <s v="701G"/>
    <s v="701G"/>
    <s v="SÍ"/>
    <s v="otro grado"/>
  </r>
  <r>
    <s v="JUN 2018-19"/>
    <x v="17"/>
    <n v="16628698"/>
    <s v="16628698801G"/>
    <x v="0"/>
    <s v="SÁENZ GALÁN, ANDRÉS"/>
    <x v="2"/>
    <n v="8.6519999999999992"/>
    <m/>
    <s v="Universidad de La Rioja"/>
    <n v="9"/>
    <s v="ACCESO A TERCER CICL0"/>
    <n v="3"/>
    <s v="93"/>
    <s v="INGENIERO SUPERIOR"/>
    <m/>
    <x v="1"/>
    <m/>
    <s v="701G"/>
    <s v="SÍ"/>
    <s v="otro grado"/>
  </r>
  <r>
    <s v="JLO 2018-19"/>
    <x v="17"/>
    <n v="18077803"/>
    <s v="18077803801G"/>
    <x v="0"/>
    <s v="MUELAS TENORIO, MIGUEL"/>
    <x v="2"/>
    <n v="5.7510000000000003"/>
    <m/>
    <s v="Universidad de La Rioja"/>
    <n v="1"/>
    <s v="Pruebas de Acceso desde bachillerato o equivalente"/>
    <n v="9"/>
    <s v="19"/>
    <s v="Evaluación de Bachillerato para Acceso a la Universidad (EBAU) - LOMCE"/>
    <s v="SÍ"/>
    <x v="0"/>
    <m/>
    <m/>
    <s v="NO"/>
    <m/>
  </r>
  <r>
    <s v="JUN 2018-19"/>
    <x v="17"/>
    <n v="16633863"/>
    <s v="16633863801G"/>
    <x v="0"/>
    <s v="MORENZA GARCÍA, VIRGINIA"/>
    <x v="3"/>
    <n v="8.0229999999999997"/>
    <m/>
    <s v="Universidad de La Rioja"/>
    <n v="9"/>
    <s v="ACCESO A TERCER CICL0"/>
    <n v="3"/>
    <s v="93"/>
    <s v="INGENIERO SUPERIOR"/>
    <m/>
    <x v="1"/>
    <s v="701G"/>
    <m/>
    <s v="SÍ"/>
    <s v="otro grado"/>
  </r>
  <r>
    <s v="JUN 2018-19"/>
    <x v="17"/>
    <n v="18086671"/>
    <s v="18086671801G"/>
    <x v="0"/>
    <s v="ORIO RUIZ, MIGUEL"/>
    <x v="3"/>
    <n v="7.3819999999999997"/>
    <m/>
    <s v="Universidad de La Rioja"/>
    <n v="1"/>
    <s v="Pruebas de Acceso desde bachillerato o equivalente"/>
    <n v="9"/>
    <s v="19"/>
    <s v="Evaluación de Bachillerato para Acceso a la Universidad (EBAU) - LOMCE"/>
    <m/>
    <x v="2"/>
    <m/>
    <m/>
    <s v="NO"/>
    <m/>
  </r>
  <r>
    <s v="JUN 2018-19"/>
    <x v="17"/>
    <n v="18075083"/>
    <s v="18075083801G"/>
    <x v="0"/>
    <s v="SERRANO LAUROBA, GUILLERMO"/>
    <x v="3"/>
    <n v="6.6230000000000002"/>
    <m/>
    <s v="Universidad de La Rioja"/>
    <n v="1"/>
    <s v="Pruebas de Acceso desde bachillerato o equivalente"/>
    <n v="9"/>
    <s v="19"/>
    <s v="Evaluación de Bachillerato para Acceso a la Universidad (EBAU) - LOMCE"/>
    <m/>
    <x v="0"/>
    <m/>
    <m/>
    <s v="NO"/>
    <m/>
  </r>
  <r>
    <s v="JUN 2018-19"/>
    <x v="17"/>
    <n v="78774936"/>
    <s v="78774936801G"/>
    <x v="0"/>
    <s v="GARCÍA LAFUENTE, MARIO"/>
    <x v="3"/>
    <n v="6.8239999999999998"/>
    <m/>
    <m/>
    <n v="1"/>
    <s v="Pruebas de Acceso desde bachillerato o equivalente"/>
    <n v="9"/>
    <s v="19"/>
    <s v="Evaluación de Bachillerato para Acceso a la Universidad (EBAU) - LOMCE"/>
    <m/>
    <x v="0"/>
    <m/>
    <m/>
    <s v="NO"/>
    <m/>
  </r>
  <r>
    <s v="JUN 2018-19"/>
    <x v="17"/>
    <n v="17497413"/>
    <s v="17497413801G"/>
    <x v="0"/>
    <s v="PÉREZ GARRIDO, JUAN"/>
    <x v="3"/>
    <n v="7.2839999999999998"/>
    <m/>
    <s v="Universidad de La Rioja"/>
    <n v="1"/>
    <s v="Pruebas de Acceso desde bachillerato o equivalente"/>
    <n v="9"/>
    <s v="19"/>
    <s v="Evaluación de Bachillerato para Acceso a la Universidad (EBAU) - LOMCE"/>
    <m/>
    <x v="0"/>
    <m/>
    <m/>
    <s v="NO"/>
    <m/>
  </r>
  <r>
    <s v="JUN 2018-19"/>
    <x v="17"/>
    <n v="17498376"/>
    <s v="17498376801G"/>
    <x v="0"/>
    <s v="ROMERO CORZANA, ÁLVARO"/>
    <x v="3"/>
    <n v="7.0430000000000001"/>
    <m/>
    <s v="Universidad de La Rioja"/>
    <n v="1"/>
    <s v="Pruebas de Acceso desde bachillerato o equivalente"/>
    <n v="9"/>
    <s v="19"/>
    <s v="Evaluación de Bachillerato para Acceso a la Universidad (EBAU) - LOMCE"/>
    <m/>
    <x v="2"/>
    <m/>
    <m/>
    <s v="NO"/>
    <m/>
  </r>
  <r>
    <s v="JUN 2018-19"/>
    <x v="17"/>
    <n v="43226265"/>
    <s v="43226265801G"/>
    <x v="0"/>
    <s v="CORTÉS CARRACEDO, ADRIÁN"/>
    <x v="3"/>
    <n v="8.44"/>
    <m/>
    <s v="UNIVERSIDAD DE BARCELONA"/>
    <n v="1"/>
    <s v="Pruebas de Acceso desde bachillerato o equivalente"/>
    <n v="9"/>
    <s v="19"/>
    <s v="Evaluación de Bachillerato para Acceso a la Universidad (EBAU) - LOMCE"/>
    <s v="SÍ"/>
    <x v="1"/>
    <s v="701G"/>
    <m/>
    <s v="SÍ"/>
    <s v="otro grado"/>
  </r>
  <r>
    <s v="AGO 2018-19"/>
    <x v="17"/>
    <n v="16638401"/>
    <s v="16638401801G"/>
    <x v="0"/>
    <s v="MORENO IBÁÑEZ, GUILLERMO"/>
    <x v="3"/>
    <n v="6.4690000000000003"/>
    <m/>
    <s v="Universidad de La Rioja"/>
    <n v="9"/>
    <s v="ACCESO A TERCER CICL0"/>
    <n v="3"/>
    <s v="93"/>
    <s v="INGENIERO SUPERIOR"/>
    <m/>
    <x v="1"/>
    <s v="701G"/>
    <s v="701G"/>
    <s v="SÍ"/>
    <s v="otro grado"/>
  </r>
  <r>
    <s v="JUN 2018-19"/>
    <x v="18"/>
    <n v="16618543"/>
    <s v="16618543601G"/>
    <x v="0"/>
    <s v="URTUBIA NEGUERUELA, VIRGINIA"/>
    <x v="4"/>
    <n v="6.202"/>
    <m/>
    <s v="Universidad de La Rioja"/>
    <n v="1"/>
    <s v="Pruebas de Acceso desde bachillerato o equivalente"/>
    <n v="8"/>
    <s v="18"/>
    <s v="Pruebas de acceso a la Universidad (PAU)- LOE"/>
    <s v="SÍ"/>
    <x v="1"/>
    <m/>
    <m/>
    <s v="NO"/>
    <m/>
  </r>
  <r>
    <s v="JUN 2018-19"/>
    <x v="18"/>
    <n v="79126742"/>
    <s v="79126742601G"/>
    <x v="0"/>
    <s v="LÓPEZ GUTIÉRREZ, KARMELE IRUNE"/>
    <x v="5"/>
    <n v="5.9939999999999998"/>
    <m/>
    <s v="Universidad del País Vasco/Euskal Herriko Unibersitatea"/>
    <n v="1"/>
    <s v="Pruebas de Acceso desde bachillerato o equivalente"/>
    <n v="8"/>
    <s v="18"/>
    <s v="Pruebas de acceso a la Universidad (PAU)- LOE"/>
    <m/>
    <x v="0"/>
    <m/>
    <m/>
    <s v="NO"/>
    <m/>
  </r>
  <r>
    <s v="JUN 2018-19"/>
    <x v="18"/>
    <n v="16637319"/>
    <s v="16637319601G"/>
    <x v="0"/>
    <s v="MARTÍNEZ SOBA, CLAUDIA"/>
    <x v="0"/>
    <n v="6.4020000000000001"/>
    <m/>
    <s v="Universidad de La Rioja"/>
    <n v="1"/>
    <s v="Pruebas de Acceso desde bachillerato o equivalente"/>
    <n v="8"/>
    <s v="18"/>
    <s v="Pruebas de acceso a la Universidad (PAU)- LOE"/>
    <m/>
    <x v="0"/>
    <m/>
    <m/>
    <s v="NO"/>
    <m/>
  </r>
  <r>
    <s v="JUN 2018-19"/>
    <x v="18"/>
    <n v="16620030"/>
    <s v="16620030601G"/>
    <x v="0"/>
    <s v="RÍOS DEL PUENTE, SILVIA"/>
    <x v="0"/>
    <n v="6.7510000000000003"/>
    <m/>
    <s v="Universidad de La Rioja"/>
    <n v="1"/>
    <s v="Pruebas de Acceso desde bachillerato o equivalente"/>
    <n v="8"/>
    <s v="18"/>
    <s v="Pruebas de acceso a la Universidad (PAU)- LOE"/>
    <m/>
    <x v="0"/>
    <m/>
    <m/>
    <s v="NO"/>
    <m/>
  </r>
  <r>
    <s v="JUN 2018-19"/>
    <x v="18"/>
    <n v="16643109"/>
    <s v="16643109601G"/>
    <x v="0"/>
    <s v="MARTÍNEZ DE LA PUENTE MOLINA, ÁLVARO"/>
    <x v="1"/>
    <n v="9.4239999999999995"/>
    <m/>
    <s v="Universidad de La Rioja"/>
    <n v="1"/>
    <s v="Pruebas de Acceso desde bachillerato o equivalente"/>
    <n v="8"/>
    <s v="18"/>
    <s v="Pruebas de acceso a la Universidad (PAU)- LOE"/>
    <m/>
    <x v="0"/>
    <m/>
    <m/>
    <s v="NO"/>
    <m/>
  </r>
  <r>
    <s v="JUN 2018-19"/>
    <x v="18"/>
    <n v="18069379"/>
    <s v="18069379601G"/>
    <x v="0"/>
    <s v="TRICAS PERALTA, OSCAR"/>
    <x v="1"/>
    <n v="6.73"/>
    <m/>
    <m/>
    <n v="11"/>
    <s v="Formación Profesional"/>
    <n v="5"/>
    <s v="115"/>
    <s v="Ciclo Formativo de Grado Superior"/>
    <m/>
    <x v="0"/>
    <m/>
    <m/>
    <s v="NO"/>
    <m/>
  </r>
  <r>
    <s v="JUN 2018-19"/>
    <x v="18"/>
    <n v="18081490"/>
    <s v="18081490601G"/>
    <x v="0"/>
    <s v="MONTES ARNEDO, MARINA"/>
    <x v="2"/>
    <n v="7.1470000000000002"/>
    <m/>
    <s v="Universidad de La Rioja"/>
    <n v="1"/>
    <s v="Pruebas de Acceso desde bachillerato o equivalente"/>
    <n v="9"/>
    <s v="19"/>
    <s v="Evaluación de Bachillerato para Acceso a la Universidad (EBAU) - LOMCE"/>
    <s v="SÍ"/>
    <x v="0"/>
    <m/>
    <m/>
    <s v="NO"/>
    <m/>
  </r>
  <r>
    <s v="JUN 2018-19"/>
    <x v="18"/>
    <n v="78771949"/>
    <s v="78771949601G"/>
    <x v="0"/>
    <s v="LACARTA HERNÁNDEZ, MARINA"/>
    <x v="2"/>
    <n v="6.1420000000000003"/>
    <m/>
    <s v="Universidad de Zaragoza"/>
    <n v="1"/>
    <s v="Pruebas de Acceso desde bachillerato o equivalente"/>
    <n v="8"/>
    <s v="18"/>
    <s v="Pruebas de acceso a la Universidad (PAU)- LOE"/>
    <m/>
    <x v="1"/>
    <m/>
    <s v="206G"/>
    <s v="SÍ"/>
    <s v="otro grado"/>
  </r>
  <r>
    <s v="JUN 2018-19"/>
    <x v="18"/>
    <s v="X8905566"/>
    <s v="X8905566601G"/>
    <x v="0"/>
    <s v="IVANOVA TODOROVA, NATALI"/>
    <x v="3"/>
    <n v="6.3630000000000004"/>
    <m/>
    <s v="Universidad de La Rioja"/>
    <n v="1"/>
    <s v="Pruebas de Acceso desde bachillerato o equivalente"/>
    <n v="9"/>
    <s v="19"/>
    <s v="Evaluación de Bachillerato para Acceso a la Universidad (EBAU) - LOMCE"/>
    <m/>
    <x v="0"/>
    <m/>
    <m/>
    <s v="NO"/>
    <m/>
  </r>
  <r>
    <s v="JUN 2018-19"/>
    <x v="18"/>
    <n v="18081039"/>
    <s v="18081039601G"/>
    <x v="0"/>
    <s v="MARTÍNEZ ELGUEZÁBAL, ANA"/>
    <x v="3"/>
    <n v="6.968"/>
    <m/>
    <s v="Universidad de La Rioja"/>
    <n v="1"/>
    <s v="Pruebas de Acceso desde bachillerato o equivalente"/>
    <n v="9"/>
    <s v="19"/>
    <s v="Evaluación de Bachillerato para Acceso a la Universidad (EBAU) - LOMCE"/>
    <m/>
    <x v="0"/>
    <m/>
    <m/>
    <s v="NO"/>
    <m/>
  </r>
  <r>
    <s v="JUN 2018-19"/>
    <x v="18"/>
    <n v="18073947"/>
    <s v="18073947601G"/>
    <x v="0"/>
    <s v="CASADO ROMAN, LEYRE"/>
    <x v="3"/>
    <n v="6.5279999999999996"/>
    <m/>
    <s v="Universidad del País Vasco/Euskal Herriko Unibersitatea"/>
    <n v="1"/>
    <s v="Pruebas de Acceso desde bachillerato o equivalente"/>
    <n v="9"/>
    <s v="19"/>
    <s v="Evaluación de Bachillerato para Acceso a la Universidad (EBAU) - LOMCE"/>
    <m/>
    <x v="0"/>
    <m/>
    <m/>
    <s v="NO"/>
    <m/>
  </r>
  <r>
    <s v="SEP 2018-19"/>
    <x v="0"/>
    <n v="16624921"/>
    <s v="16624921602G"/>
    <x v="0"/>
    <s v="GARCÍA BRETÓN, ROBERTO"/>
    <x v="9"/>
    <n v="5.0869999999999997"/>
    <m/>
    <s v="Universidad de La Rioja"/>
    <n v="1"/>
    <s v="Pruebas de Acceso desde bachillerato o equivalente"/>
    <n v="8"/>
    <s v="18"/>
    <s v="Pruebas de acceso a la Universidad (PAU)- LOE"/>
    <s v="SÍ"/>
    <x v="1"/>
    <m/>
    <m/>
    <s v="SÍ"/>
    <s v="con reconocimientos"/>
  </r>
  <r>
    <s v="JUN 2018-19"/>
    <x v="0"/>
    <n v="18084090"/>
    <s v="18084090602G"/>
    <x v="0"/>
    <s v="CARMONA VICIOSO, CARLOS"/>
    <x v="1"/>
    <n v="8.1549999999999994"/>
    <m/>
    <s v="Universidad de La Rioja"/>
    <n v="1"/>
    <s v="Pruebas de Acceso desde bachillerato o equivalente"/>
    <n v="8"/>
    <s v="18"/>
    <s v="Pruebas de acceso a la Universidad (PAU)- LOE"/>
    <m/>
    <x v="0"/>
    <m/>
    <m/>
    <s v="NO"/>
    <m/>
  </r>
  <r>
    <s v="JUN 2018-19"/>
    <x v="0"/>
    <n v="16641187"/>
    <s v="16641187602G"/>
    <x v="0"/>
    <s v="CORRES BOTAYA, MARÍA PILAR"/>
    <x v="1"/>
    <n v="5.6139999999999999"/>
    <m/>
    <s v="Universidad de La Rioja"/>
    <n v="1"/>
    <s v="Pruebas de Acceso desde bachillerato o equivalente"/>
    <n v="8"/>
    <s v="18"/>
    <s v="Pruebas de acceso a la Universidad (PAU)- LOE"/>
    <m/>
    <x v="0"/>
    <m/>
    <m/>
    <s v="NO"/>
    <m/>
  </r>
  <r>
    <s v="JLO 2018-19"/>
    <x v="0"/>
    <n v="16640767"/>
    <s v="16640767602G"/>
    <x v="0"/>
    <s v="TOFÉ OLAGARAY, PEDRO"/>
    <x v="1"/>
    <n v="6.3490000000000002"/>
    <m/>
    <s v="Universidad de La Rioja"/>
    <n v="1"/>
    <s v="Pruebas de Acceso desde bachillerato o equivalente"/>
    <n v="8"/>
    <s v="18"/>
    <s v="Pruebas de acceso a la Universidad (PAU)- LOE"/>
    <m/>
    <x v="0"/>
    <m/>
    <m/>
    <s v="NO"/>
    <m/>
  </r>
  <r>
    <s v="JUN 2018-19"/>
    <x v="0"/>
    <n v="16643796"/>
    <s v="16643796602G"/>
    <x v="0"/>
    <s v="GIL GARCÍA, JULIA"/>
    <x v="1"/>
    <n v="7"/>
    <m/>
    <s v="Universidad de La Rioja"/>
    <n v="1"/>
    <s v="Pruebas de Acceso desde bachillerato o equivalente"/>
    <n v="8"/>
    <s v="18"/>
    <s v="Pruebas de acceso a la Universidad (PAU)- LOE"/>
    <m/>
    <x v="0"/>
    <m/>
    <m/>
    <s v="NO"/>
    <m/>
  </r>
  <r>
    <s v="JUN 2018-19"/>
    <x v="0"/>
    <n v="18083991"/>
    <s v="18083991602G"/>
    <x v="0"/>
    <s v="HERNÁNDEZ ÁLVAREZ, JOSÉ"/>
    <x v="2"/>
    <n v="6.7530000000000001"/>
    <m/>
    <s v="Universidad de La Rioja"/>
    <n v="1"/>
    <s v="Pruebas de Acceso desde bachillerato o equivalente"/>
    <n v="9"/>
    <s v="19"/>
    <s v="Evaluación de Bachillerato para Acceso a la Universidad (EBAU) - LOMCE"/>
    <s v="SÍ"/>
    <x v="0"/>
    <m/>
    <m/>
    <s v="NO"/>
    <m/>
  </r>
  <r>
    <s v="JUN 2018-19"/>
    <x v="0"/>
    <n v="18077609"/>
    <s v="18077609602G"/>
    <x v="0"/>
    <s v="SÁENZ PÉREZ, JUAN JOSÉ"/>
    <x v="2"/>
    <n v="6.8040000000000003"/>
    <m/>
    <s v="Universidad de La Rioja"/>
    <n v="1"/>
    <s v="Pruebas de Acceso desde bachillerato o equivalente"/>
    <n v="9"/>
    <s v="19"/>
    <s v="Evaluación de Bachillerato para Acceso a la Universidad (EBAU) - LOMCE"/>
    <s v="SÍ"/>
    <x v="0"/>
    <m/>
    <m/>
    <s v="NO"/>
    <m/>
  </r>
  <r>
    <s v="JUN 2018-19"/>
    <x v="0"/>
    <n v="16550733"/>
    <s v="16550733602G"/>
    <x v="1"/>
    <s v="REINARES JIMÉNEZ, ELEUTERIO"/>
    <x v="3"/>
    <n v="6.15"/>
    <m/>
    <s v="Universidad de La Rioja"/>
    <n v="4"/>
    <s v="Otras Pruebas de Acceso a la Universidad: Mayores"/>
    <n v="3"/>
    <s v="43"/>
    <s v="Pruebas de acceso a Grado de mayores de 45 años"/>
    <m/>
    <x v="0"/>
    <m/>
    <m/>
    <s v="NO"/>
    <m/>
  </r>
  <r>
    <s v="JUN 2018-19"/>
    <x v="0"/>
    <n v="16637910"/>
    <s v="16637910602G"/>
    <x v="0"/>
    <s v="PÉREZ CIORDIA, JUAN"/>
    <x v="3"/>
    <n v="7.1189999999999998"/>
    <m/>
    <s v="Universidad de La Rioja"/>
    <n v="1"/>
    <s v="Pruebas de Acceso desde bachillerato o equivalente"/>
    <n v="9"/>
    <s v="19"/>
    <s v="Evaluación de Bachillerato para Acceso a la Universidad (EBAU) - LOMCE"/>
    <m/>
    <x v="0"/>
    <m/>
    <m/>
    <s v="NO"/>
    <m/>
  </r>
  <r>
    <s v="JUN 2018-19"/>
    <x v="1"/>
    <n v="16636727"/>
    <s v="16636727805G"/>
    <x v="0"/>
    <s v="GARRIDO REINARES, ALEJANDRO"/>
    <x v="5"/>
    <n v="7.3"/>
    <m/>
    <s v="Universidad de La Rioja"/>
    <n v="1"/>
    <s v="Pruebas de Acceso desde bachillerato o equivalente"/>
    <n v="8"/>
    <s v="18"/>
    <s v="Pruebas de acceso a la Universidad (PAU)- LOE"/>
    <m/>
    <x v="0"/>
    <m/>
    <m/>
    <s v="NO"/>
    <m/>
  </r>
  <r>
    <s v="JUN 2018-19"/>
    <x v="1"/>
    <n v="18076712"/>
    <s v="18076712805G"/>
    <x v="0"/>
    <s v="ÁLVAREZ BENITO, PABLO"/>
    <x v="5"/>
    <n v="7.56"/>
    <m/>
    <s v="Universidad de La Rioja"/>
    <n v="1"/>
    <s v="Pruebas de Acceso desde bachillerato o equivalente"/>
    <n v="8"/>
    <s v="18"/>
    <s v="Pruebas de acceso a la Universidad (PAU)- LOE"/>
    <m/>
    <x v="0"/>
    <m/>
    <m/>
    <s v="SÍ"/>
    <s v="con reconocimientos"/>
  </r>
  <r>
    <s v="JUN 2018-19"/>
    <x v="1"/>
    <n v="16641526"/>
    <s v="16641526805G"/>
    <x v="0"/>
    <s v="VINIEGRA GARCÍA, ENRIQUE"/>
    <x v="0"/>
    <n v="7.0519999999999996"/>
    <m/>
    <s v="Universidad de La Rioja"/>
    <n v="1"/>
    <s v="Pruebas de Acceso desde bachillerato o equivalente"/>
    <n v="8"/>
    <s v="18"/>
    <s v="Pruebas de acceso a la Universidad (PAU)- LOE"/>
    <m/>
    <x v="0"/>
    <m/>
    <m/>
    <s v="NO"/>
    <m/>
  </r>
  <r>
    <s v="JUN 2018-19"/>
    <x v="1"/>
    <s v="X9049220"/>
    <s v="X9049220805G"/>
    <x v="0"/>
    <s v="RIBEIRO VINAGRE, MARIANA"/>
    <x v="0"/>
    <n v="7.7709999999999999"/>
    <m/>
    <s v="Universidad Pública de Navarra"/>
    <n v="1"/>
    <s v="Pruebas de Acceso desde bachillerato o equivalente"/>
    <n v="8"/>
    <s v="18"/>
    <s v="Pruebas de acceso a la Universidad (PAU)- LOE"/>
    <m/>
    <x v="0"/>
    <m/>
    <m/>
    <s v="NO"/>
    <m/>
  </r>
  <r>
    <s v="JUN 2018-19"/>
    <x v="1"/>
    <n v="18073861"/>
    <s v="18073861805G"/>
    <x v="0"/>
    <s v="OJEDA ÁLVAREZ, SARA"/>
    <x v="0"/>
    <n v="8.0090000000000003"/>
    <m/>
    <s v="Universidad de La Rioja"/>
    <n v="1"/>
    <s v="Pruebas de Acceso desde bachillerato o equivalente"/>
    <n v="8"/>
    <s v="18"/>
    <s v="Pruebas de acceso a la Universidad (PAU)- LOE"/>
    <m/>
    <x v="0"/>
    <m/>
    <m/>
    <s v="NO"/>
    <m/>
  </r>
  <r>
    <s v="JUN 2018-19"/>
    <x v="1"/>
    <n v="18073690"/>
    <s v="18073690805G"/>
    <x v="0"/>
    <s v="GONZÁLEZ FABIÁN, DAVID"/>
    <x v="0"/>
    <n v="6.6609999999999996"/>
    <m/>
    <s v="Universidad de La Rioja"/>
    <n v="1"/>
    <s v="Pruebas de Acceso desde bachillerato o equivalente"/>
    <n v="8"/>
    <s v="18"/>
    <s v="Pruebas de acceso a la Universidad (PAU)- LOE"/>
    <m/>
    <x v="0"/>
    <m/>
    <m/>
    <s v="NO"/>
    <m/>
  </r>
  <r>
    <s v="JUN 2018-19"/>
    <x v="1"/>
    <n v="18077109"/>
    <s v="18077109805G"/>
    <x v="0"/>
    <s v="RÍO CALVO, SAÚL"/>
    <x v="0"/>
    <n v="7.1970000000000001"/>
    <m/>
    <s v="Universidad de La Rioja"/>
    <n v="8"/>
    <s v="Cambio de universidad y/o estudios"/>
    <n v="2"/>
    <s v="82"/>
    <s v="Cambio de estudios por reconocimiento de 30 ECTS"/>
    <m/>
    <x v="1"/>
    <m/>
    <m/>
    <s v="SÍ"/>
    <s v="con reconocimientos"/>
  </r>
  <r>
    <s v="JUN 2018-19"/>
    <x v="1"/>
    <n v="16629209"/>
    <s v="16629209805G"/>
    <x v="0"/>
    <s v="MÍNGUEZ RUIZ, RAQUEL"/>
    <x v="1"/>
    <n v="6.7869999999999999"/>
    <m/>
    <s v="Universidad de La Rioja"/>
    <n v="8"/>
    <s v="Cambio de universidad y/o estudios"/>
    <n v="2"/>
    <s v="82"/>
    <s v="Cambio de estudios por reconocimiento de 30 ECTS"/>
    <m/>
    <x v="1"/>
    <m/>
    <m/>
    <s v="SÍ"/>
    <s v="con reconocimientos"/>
  </r>
  <r>
    <s v="JUN 2018-19"/>
    <x v="1"/>
    <n v="18076700"/>
    <s v="18076700805G"/>
    <x v="0"/>
    <s v="CAZORLA GARCÍA, GABRIEL"/>
    <x v="1"/>
    <n v="7.516"/>
    <m/>
    <s v="Universidad de La Rioja"/>
    <n v="1"/>
    <s v="Pruebas de Acceso desde bachillerato o equivalente"/>
    <n v="8"/>
    <s v="18"/>
    <s v="Pruebas de acceso a la Universidad (PAU)- LOE"/>
    <m/>
    <x v="0"/>
    <m/>
    <m/>
    <s v="NO"/>
    <m/>
  </r>
  <r>
    <s v="JUN 2018-19"/>
    <x v="1"/>
    <n v="17496740"/>
    <s v="17496740805G"/>
    <x v="0"/>
    <s v="DOMAICA SAN PEDRO, PAULA"/>
    <x v="2"/>
    <n v="7.1589999999999998"/>
    <m/>
    <s v="Universidad de La Rioja"/>
    <n v="1"/>
    <s v="Pruebas de Acceso desde bachillerato o equivalente"/>
    <n v="9"/>
    <s v="19"/>
    <s v="Evaluación de Bachillerato para Acceso a la Universidad (EBAU) - LOMCE"/>
    <s v="SÍ"/>
    <x v="0"/>
    <m/>
    <m/>
    <s v="NO"/>
    <m/>
  </r>
  <r>
    <s v="JUN 2018-19"/>
    <x v="1"/>
    <n v="16643898"/>
    <s v="16643898805G"/>
    <x v="0"/>
    <s v="MONASTERIO SAN ROMÁN, PAULA"/>
    <x v="2"/>
    <n v="6.2"/>
    <m/>
    <m/>
    <n v="11"/>
    <s v="Formación Profesional"/>
    <n v="5"/>
    <s v="115"/>
    <s v="Ciclo Formativo de Grado Superior"/>
    <m/>
    <x v="0"/>
    <m/>
    <m/>
    <s v="SÍ"/>
    <s v="con reconocimientos"/>
  </r>
  <r>
    <s v="JUN 2018-19"/>
    <x v="1"/>
    <n v="71176747"/>
    <s v="71176747805G"/>
    <x v="0"/>
    <s v="ARENAS NÚÑEZ, MANUEL"/>
    <x v="3"/>
    <n v="8.516"/>
    <m/>
    <s v="Universidad de La Rioja"/>
    <n v="1"/>
    <s v="Pruebas de Acceso desde bachillerato o equivalente"/>
    <n v="9"/>
    <s v="19"/>
    <s v="Evaluación de Bachillerato para Acceso a la Universidad (EBAU) - LOMCE"/>
    <m/>
    <x v="0"/>
    <m/>
    <m/>
    <s v="NO"/>
    <m/>
  </r>
  <r>
    <s v="JUN 2018-19"/>
    <x v="1"/>
    <n v="16627856"/>
    <s v="16627856805G"/>
    <x v="0"/>
    <s v="SALGADO VIDAURRE, EDUARDO"/>
    <x v="3"/>
    <n v="6.1459999999999999"/>
    <m/>
    <s v="Universidad de La Rioja"/>
    <n v="1"/>
    <s v="Pruebas de Acceso desde bachillerato o equivalente"/>
    <n v="9"/>
    <s v="19"/>
    <s v="Evaluación de Bachillerato para Acceso a la Universidad (EBAU) - LOMCE"/>
    <s v="SÍ"/>
    <x v="0"/>
    <m/>
    <m/>
    <s v="NO"/>
    <m/>
  </r>
  <r>
    <s v="JUN 2018-19"/>
    <x v="1"/>
    <n v="18089503"/>
    <s v="18089503805G"/>
    <x v="0"/>
    <s v="AZOFRA PÉREZ-CABALLERO, RODRIGO"/>
    <x v="3"/>
    <n v="6.3129999999999997"/>
    <m/>
    <s v="Universidad de La Rioja"/>
    <n v="1"/>
    <s v="Pruebas de Acceso desde bachillerato o equivalente"/>
    <n v="9"/>
    <s v="19"/>
    <s v="Evaluación de Bachillerato para Acceso a la Universidad (EBAU) - LOMCE"/>
    <m/>
    <x v="0"/>
    <m/>
    <m/>
    <s v="NO"/>
    <m/>
  </r>
  <r>
    <s v="JUN 2018-19"/>
    <x v="1"/>
    <n v="18077844"/>
    <s v="18077844805G"/>
    <x v="0"/>
    <s v="RUIZ BERZAL, ÍÑIGO"/>
    <x v="3"/>
    <n v="5.306"/>
    <m/>
    <s v="Universidad de La Rioja"/>
    <n v="1"/>
    <s v="Pruebas de Acceso desde bachillerato o equivalente"/>
    <n v="9"/>
    <s v="19"/>
    <s v="Evaluación de Bachillerato para Acceso a la Universidad (EBAU) - LOMCE"/>
    <m/>
    <x v="0"/>
    <m/>
    <m/>
    <s v="NO"/>
    <m/>
  </r>
  <r>
    <s v="JLO 2018-19"/>
    <x v="1"/>
    <n v="18075788"/>
    <s v="18075788805G"/>
    <x v="0"/>
    <s v="SACRISTÁN ALEGRÍA, DIEGO"/>
    <x v="3"/>
    <n v="6.0179999999999998"/>
    <m/>
    <s v="Universidad de La Rioja"/>
    <n v="1"/>
    <s v="Pruebas de Acceso desde bachillerato o equivalente"/>
    <n v="9"/>
    <s v="19"/>
    <s v="Evaluación de Bachillerato para Acceso a la Universidad (EBAU) - LOMCE"/>
    <m/>
    <x v="0"/>
    <m/>
    <m/>
    <s v="NO"/>
    <m/>
  </r>
  <r>
    <s v="JLO 2018-19"/>
    <x v="2"/>
    <n v="72799626"/>
    <s v="72799626204G"/>
    <x v="0"/>
    <s v="FERNÁNDEZ ROMERO, MARÍA INÉS"/>
    <x v="8"/>
    <n v="5.774"/>
    <m/>
    <s v="Universidad de La Rioja"/>
    <n v="1"/>
    <s v="Pruebas de Acceso desde bachillerato o equivalente"/>
    <n v="8"/>
    <s v="18"/>
    <s v="Pruebas de acceso a la Universidad (PAU)- LOE"/>
    <m/>
    <x v="1"/>
    <m/>
    <m/>
    <s v="NO"/>
    <m/>
  </r>
  <r>
    <s v="JLO 2018-19"/>
    <x v="2"/>
    <n v="16634374"/>
    <s v="16634374204G"/>
    <x v="0"/>
    <s v="HORMILLA ALONSO, JORGE"/>
    <x v="5"/>
    <n v="5.5039999999999996"/>
    <m/>
    <s v="Universidad de La Rioja"/>
    <n v="1"/>
    <s v="Pruebas de Acceso desde bachillerato o equivalente"/>
    <n v="8"/>
    <s v="18"/>
    <s v="Pruebas de acceso a la Universidad (PAU)- LOE"/>
    <m/>
    <x v="0"/>
    <m/>
    <m/>
    <s v="NO"/>
    <m/>
  </r>
  <r>
    <s v="JUN 2018-19"/>
    <x v="2"/>
    <n v="17498334"/>
    <s v="17498334204G"/>
    <x v="0"/>
    <s v="LUCAS BARRIOBERO, NURIA"/>
    <x v="0"/>
    <n v="6"/>
    <m/>
    <s v="Universidad de La Rioja"/>
    <n v="1"/>
    <s v="Pruebas de Acceso desde bachillerato o equivalente"/>
    <n v="8"/>
    <s v="18"/>
    <s v="Pruebas de acceso a la Universidad (PAU)- LOE"/>
    <m/>
    <x v="0"/>
    <m/>
    <m/>
    <s v="NO"/>
    <m/>
  </r>
  <r>
    <s v="JLO 2018-19"/>
    <x v="2"/>
    <n v="16634922"/>
    <s v="16634922204G"/>
    <x v="0"/>
    <s v="CAMPO MONTOYA, DAVID"/>
    <x v="0"/>
    <n v="5.1059999999999999"/>
    <m/>
    <s v="Universidad de La Rioja"/>
    <n v="8"/>
    <s v="Cambio de universidad y/o estudios"/>
    <n v="2"/>
    <s v="82"/>
    <s v="Cambio de estudios por reconocimiento de 30 ECTS"/>
    <m/>
    <x v="0"/>
    <m/>
    <m/>
    <s v="SÍ"/>
    <s v="con reconocimientos"/>
  </r>
  <r>
    <s v="JUN 2018-19"/>
    <x v="2"/>
    <n v="16634240"/>
    <s v="16634240204G"/>
    <x v="0"/>
    <s v="SASTRE GÓMEZ, RAQUEL"/>
    <x v="1"/>
    <n v="7.6890000000000001"/>
    <m/>
    <s v="Universidad de La Rioja"/>
    <n v="1"/>
    <s v="Pruebas de Acceso desde bachillerato o equivalente"/>
    <n v="8"/>
    <s v="18"/>
    <s v="Pruebas de acceso a la Universidad (PAU)- LOE"/>
    <m/>
    <x v="1"/>
    <m/>
    <m/>
    <s v="NO"/>
    <m/>
  </r>
  <r>
    <s v="JLO 2018-19"/>
    <x v="2"/>
    <n v="16644030"/>
    <s v="16644030204G"/>
    <x v="0"/>
    <s v="ARANGO PARRA, JUAN ESTEBAN"/>
    <x v="1"/>
    <n v="6.2359999999999998"/>
    <m/>
    <s v="Universidad de La Rioja"/>
    <n v="1"/>
    <s v="Pruebas de Acceso desde bachillerato o equivalente"/>
    <n v="8"/>
    <s v="18"/>
    <s v="Pruebas de acceso a la Universidad (PAU)- LOE"/>
    <m/>
    <x v="2"/>
    <m/>
    <m/>
    <s v="SÍ"/>
    <s v="con reconocimientos"/>
  </r>
  <r>
    <s v="JUN 2018-19"/>
    <x v="2"/>
    <s v="X9871509"/>
    <s v="X9871509204G"/>
    <x v="0"/>
    <s v="MAGUREAN , BEATRICE MELORA"/>
    <x v="3"/>
    <n v="7.6289999999999996"/>
    <m/>
    <s v="Universidad de La Rioja"/>
    <n v="1"/>
    <s v="Pruebas de Acceso desde bachillerato o equivalente"/>
    <n v="9"/>
    <s v="19"/>
    <s v="Evaluación de Bachillerato para Acceso a la Universidad (EBAU) - LOMCE"/>
    <m/>
    <x v="0"/>
    <m/>
    <m/>
    <s v="NO"/>
    <m/>
  </r>
  <r>
    <s v="SEP 2018-19"/>
    <x v="2"/>
    <n v="18085461"/>
    <s v="18085461204G"/>
    <x v="0"/>
    <s v="SOLIS LERMA, BERTHA LUCI"/>
    <x v="3"/>
    <m/>
    <m/>
    <m/>
    <n v="90"/>
    <s v="Acceso con estudios extranjeros no universitarios sin PAU"/>
    <n v="5"/>
    <s v="905"/>
    <s v="Títulos homologados o equivalentes a FP sistema educativo español"/>
    <m/>
    <x v="0"/>
    <m/>
    <m/>
    <s v="NO"/>
    <m/>
  </r>
  <r>
    <s v="JUN 2018-19"/>
    <x v="2"/>
    <n v="16636448"/>
    <s v="16636448204G"/>
    <x v="0"/>
    <s v="LEÓN SAN PEDRO, SILVIA"/>
    <x v="3"/>
    <n v="6.3140000000000001"/>
    <m/>
    <s v="Universidad de La Rioja"/>
    <n v="1"/>
    <s v="Pruebas de Acceso desde bachillerato o equivalente"/>
    <n v="9"/>
    <s v="19"/>
    <s v="Evaluación de Bachillerato para Acceso a la Universidad (EBAU) - LOMCE"/>
    <m/>
    <x v="0"/>
    <m/>
    <m/>
    <s v="NO"/>
    <m/>
  </r>
  <r>
    <s v="JLO 2018-19"/>
    <x v="2"/>
    <n v="71350633"/>
    <s v="71350633204G"/>
    <x v="0"/>
    <s v="VARELA POLO, SARA"/>
    <x v="3"/>
    <n v="5.1689999999999996"/>
    <m/>
    <s v="Universidad de La Rioja"/>
    <n v="1"/>
    <s v="Pruebas de Acceso desde bachillerato o equivalente"/>
    <n v="9"/>
    <s v="19"/>
    <s v="Evaluación de Bachillerato para Acceso a la Universidad (EBAU) - LOMCE"/>
    <m/>
    <x v="0"/>
    <m/>
    <m/>
    <s v="NO"/>
    <m/>
  </r>
  <r>
    <s v="JUN 2018-19"/>
    <x v="3"/>
    <n v="16609311"/>
    <s v="16609311803G"/>
    <x v="0"/>
    <s v="ESTEBAN PINILLOS, JAVIER"/>
    <x v="9"/>
    <n v="6.4889999999999999"/>
    <m/>
    <s v="Universidad de La Rioja"/>
    <n v="1"/>
    <s v="Pruebas de Acceso desde bachillerato o equivalente"/>
    <n v="2"/>
    <s v="12"/>
    <s v="Pruebas de acceso a la Universidad- LOGSE"/>
    <s v="SÍ"/>
    <x v="1"/>
    <m/>
    <m/>
    <s v="SÍ"/>
    <s v="con reconocimientos"/>
  </r>
  <r>
    <s v="JUN 2018-19"/>
    <x v="3"/>
    <n v="72799353"/>
    <s v="72799353803G"/>
    <x v="0"/>
    <s v="SALAZAR CABAJON, ROBERTO"/>
    <x v="6"/>
    <n v="5.923"/>
    <m/>
    <s v="Universidad de La Rioja"/>
    <n v="1"/>
    <s v="Pruebas de Acceso desde bachillerato o equivalente"/>
    <n v="8"/>
    <s v="18"/>
    <s v="Pruebas de acceso a la Universidad (PAU)- LOE"/>
    <m/>
    <x v="1"/>
    <m/>
    <m/>
    <s v="NO"/>
    <m/>
  </r>
  <r>
    <s v="JUN 2018-19"/>
    <x v="3"/>
    <s v="Y0102157"/>
    <s v="Y0102157803G"/>
    <x v="0"/>
    <s v="GIURCA , LAVINIA CONSTANTA"/>
    <x v="6"/>
    <n v="7.7130000000000001"/>
    <m/>
    <s v="Universidad de La Rioja"/>
    <n v="1"/>
    <s v="Pruebas de Acceso desde bachillerato o equivalente"/>
    <n v="8"/>
    <s v="18"/>
    <s v="Pruebas de acceso a la Universidad (PAU)- LOE"/>
    <m/>
    <x v="1"/>
    <m/>
    <m/>
    <s v="NO"/>
    <m/>
  </r>
  <r>
    <s v="JUN 2018-19"/>
    <x v="3"/>
    <n v="72835208"/>
    <s v="72835208803G"/>
    <x v="0"/>
    <s v="SAIZ CHAVERO, PABLO"/>
    <x v="5"/>
    <n v="7.3840000000000003"/>
    <m/>
    <s v="Universidad de La Rioja"/>
    <n v="1"/>
    <s v="Pruebas de Acceso desde bachillerato o equivalente"/>
    <n v="8"/>
    <s v="18"/>
    <s v="Pruebas de acceso a la Universidad (PAU)- LOE"/>
    <m/>
    <x v="0"/>
    <m/>
    <m/>
    <s v="SÍ"/>
    <s v="con reconocimientos"/>
  </r>
  <r>
    <s v="JUN 2018-19"/>
    <x v="3"/>
    <n v="1627007"/>
    <s v="1627007803G"/>
    <x v="0"/>
    <s v="GONZÁLEZ CORDAL, ÁLVARO"/>
    <x v="0"/>
    <n v="5.8710000000000004"/>
    <m/>
    <s v="UNIVERSIDAD DE BURGOS"/>
    <n v="1"/>
    <s v="Pruebas de Acceso desde bachillerato o equivalente"/>
    <n v="8"/>
    <s v="18"/>
    <s v="Pruebas de acceso a la Universidad (PAU)- LOE"/>
    <m/>
    <x v="0"/>
    <m/>
    <m/>
    <s v="NO"/>
    <m/>
  </r>
  <r>
    <s v="JUN 2018-19"/>
    <x v="3"/>
    <n v="18482085"/>
    <s v="18482085803G"/>
    <x v="0"/>
    <s v="BELMALEM AFRHANI, YOUSSEF"/>
    <x v="0"/>
    <n v="6.69"/>
    <m/>
    <m/>
    <n v="11"/>
    <s v="Formación Profesional"/>
    <n v="5"/>
    <s v="115"/>
    <s v="Ciclo Formativo de Grado Superior"/>
    <m/>
    <x v="0"/>
    <m/>
    <m/>
    <s v="SÍ"/>
    <s v="con reconocimientos"/>
  </r>
  <r>
    <s v="JUN 2018-19"/>
    <x v="3"/>
    <n v="72799523"/>
    <s v="72799523803G"/>
    <x v="0"/>
    <s v="BASTIDA GÁMEZ, RAÚL"/>
    <x v="0"/>
    <n v="6.17"/>
    <m/>
    <m/>
    <n v="11"/>
    <s v="Formación Profesional"/>
    <n v="5"/>
    <s v="115"/>
    <s v="Ciclo Formativo de Grado Superior"/>
    <m/>
    <x v="0"/>
    <m/>
    <m/>
    <s v="SÍ"/>
    <s v="con reconocimientos"/>
  </r>
  <r>
    <s v="JUN 2018-19"/>
    <x v="3"/>
    <n v="18074422"/>
    <s v="18074422803G"/>
    <x v="0"/>
    <s v="BAÑARES SANTAMARÍA, CRISTIAN"/>
    <x v="0"/>
    <n v="6.617"/>
    <m/>
    <s v="Universidad de La Rioja"/>
    <n v="1"/>
    <s v="Pruebas de Acceso desde bachillerato o equivalente"/>
    <n v="8"/>
    <s v="18"/>
    <s v="Pruebas de acceso a la Universidad (PAU)- LOE"/>
    <m/>
    <x v="0"/>
    <m/>
    <m/>
    <s v="NO"/>
    <m/>
  </r>
  <r>
    <s v="JUN 2018-19"/>
    <x v="3"/>
    <n v="16619609"/>
    <s v="16619609803G"/>
    <x v="0"/>
    <s v="GARCÍA ALONSO, MIGUEL"/>
    <x v="0"/>
    <n v="7.492"/>
    <m/>
    <s v="Universidad de La Rioja"/>
    <n v="1"/>
    <s v="Pruebas de Acceso desde bachillerato o equivalente"/>
    <n v="8"/>
    <s v="18"/>
    <s v="Pruebas de acceso a la Universidad (PAU)- LOE"/>
    <m/>
    <x v="0"/>
    <m/>
    <m/>
    <s v="NO"/>
    <m/>
  </r>
  <r>
    <s v="JLO 2018-19"/>
    <x v="3"/>
    <n v="16643246"/>
    <s v="16643246803G"/>
    <x v="0"/>
    <s v="RIDRUEJO CALAVIA, ANTONIO"/>
    <x v="0"/>
    <n v="6.2039999999999997"/>
    <m/>
    <s v="Universidad de La Rioja"/>
    <n v="1"/>
    <s v="Pruebas de Acceso desde bachillerato o equivalente"/>
    <n v="8"/>
    <s v="18"/>
    <s v="Pruebas de acceso a la Universidad (PAU)- LOE"/>
    <m/>
    <x v="0"/>
    <m/>
    <m/>
    <s v="NO"/>
    <m/>
  </r>
  <r>
    <s v="JUN 2018-19"/>
    <x v="3"/>
    <n v="72892420"/>
    <s v="72892420803G"/>
    <x v="0"/>
    <s v="VALORIA MUÑOZ, JUAN MANUEL"/>
    <x v="1"/>
    <n v="6.2220000000000004"/>
    <m/>
    <s v="Universidad de Valladolid"/>
    <n v="1"/>
    <s v="Pruebas de Acceso desde bachillerato o equivalente"/>
    <n v="8"/>
    <s v="18"/>
    <s v="Pruebas de acceso a la Universidad (PAU)- LOE"/>
    <m/>
    <x v="0"/>
    <m/>
    <m/>
    <s v="SÍ"/>
    <s v="con reconocimientos"/>
  </r>
  <r>
    <s v="JUN 2018-19"/>
    <x v="3"/>
    <n v="16630952"/>
    <s v="16630952803G"/>
    <x v="0"/>
    <s v="MARTÍNEZ PERALTA, JAIME"/>
    <x v="1"/>
    <n v="6.7190000000000003"/>
    <m/>
    <s v="Universidad de La Rioja"/>
    <n v="1"/>
    <s v="Pruebas de Acceso desde bachillerato o equivalente"/>
    <n v="8"/>
    <s v="18"/>
    <s v="Pruebas de acceso a la Universidad (PAU)- LOE"/>
    <m/>
    <x v="0"/>
    <m/>
    <m/>
    <s v="NO"/>
    <m/>
  </r>
  <r>
    <s v="JUN 2018-19"/>
    <x v="3"/>
    <n v="18078289"/>
    <s v="18078289803G"/>
    <x v="0"/>
    <s v="SIERRA CALVO, DAVID"/>
    <x v="1"/>
    <n v="7.8869999999999996"/>
    <m/>
    <s v="Universidad de La Rioja"/>
    <n v="1"/>
    <s v="Pruebas de Acceso desde bachillerato o equivalente"/>
    <n v="8"/>
    <s v="18"/>
    <s v="Pruebas de acceso a la Universidad (PAU)- LOE"/>
    <m/>
    <x v="0"/>
    <m/>
    <m/>
    <s v="NO"/>
    <m/>
  </r>
  <r>
    <s v="JUN 2018-19"/>
    <x v="3"/>
    <n v="45176022"/>
    <s v="45176022803G"/>
    <x v="0"/>
    <s v="HERNÁNDEZ DÍAZ, DAVID"/>
    <x v="2"/>
    <n v="5.5010000000000003"/>
    <m/>
    <s v="Universidad de La Rioja"/>
    <n v="1"/>
    <s v="Pruebas de Acceso desde bachillerato o equivalente"/>
    <n v="9"/>
    <s v="19"/>
    <s v="Evaluación de Bachillerato para Acceso a la Universidad (EBAU) - LOMCE"/>
    <s v="SÍ"/>
    <x v="0"/>
    <m/>
    <m/>
    <s v="NO"/>
    <m/>
  </r>
  <r>
    <s v="JLO 2018-19"/>
    <x v="3"/>
    <n v="16640558"/>
    <s v="16640558803G"/>
    <x v="0"/>
    <s v="RAMOS CRESPO, JON"/>
    <x v="2"/>
    <m/>
    <m/>
    <m/>
    <n v="2"/>
    <s v="Bachillerato o COU sin pruebas de acceso a la universidad"/>
    <n v="11"/>
    <s v="211"/>
    <s v="Bachillerato finalizado en 2015-16 o 2016-17 sin EBAU"/>
    <m/>
    <x v="3"/>
    <m/>
    <m/>
    <s v="NO"/>
    <m/>
  </r>
  <r>
    <s v="JUN 2018-19"/>
    <x v="3"/>
    <n v="16623379"/>
    <s v="16623379803G"/>
    <x v="0"/>
    <s v="MUÑOZ IBÁÑEZ, DANIEL"/>
    <x v="3"/>
    <n v="6.14"/>
    <m/>
    <m/>
    <n v="11"/>
    <s v="Formación Profesional"/>
    <n v="5"/>
    <s v="115"/>
    <s v="Ciclo Formativo de Grado Superior"/>
    <m/>
    <x v="0"/>
    <m/>
    <m/>
    <s v="SÍ"/>
    <s v="con reconocimientos"/>
  </r>
  <r>
    <s v="JUN 2018-19"/>
    <x v="3"/>
    <n v="18082990"/>
    <s v="18082990803G"/>
    <x v="0"/>
    <s v="EGUIZÁBAL MARTÍNEZ, DARÍO EMILIO"/>
    <x v="3"/>
    <n v="5.8810000000000002"/>
    <m/>
    <s v="Universidad de La Rioja"/>
    <n v="1"/>
    <s v="Pruebas de Acceso desde bachillerato o equivalente"/>
    <n v="9"/>
    <s v="19"/>
    <s v="Evaluación de Bachillerato para Acceso a la Universidad (EBAU) - LOMCE"/>
    <m/>
    <x v="0"/>
    <m/>
    <m/>
    <s v="NO"/>
    <m/>
  </r>
  <r>
    <s v="JUN 2018-19"/>
    <x v="3"/>
    <n v="18090394"/>
    <s v="18090394803G"/>
    <x v="0"/>
    <s v="OCHOA CAÑAS, DIEGO"/>
    <x v="3"/>
    <n v="7.8460000000000001"/>
    <m/>
    <s v="Universidad de La Rioja"/>
    <n v="1"/>
    <s v="Pruebas de Acceso desde bachillerato o equivalente"/>
    <n v="9"/>
    <s v="19"/>
    <s v="Evaluación de Bachillerato para Acceso a la Universidad (EBAU) - LOMCE"/>
    <m/>
    <x v="0"/>
    <m/>
    <m/>
    <s v="NO"/>
    <m/>
  </r>
  <r>
    <s v="JUN 2018-19"/>
    <x v="3"/>
    <n v="21046022"/>
    <s v="21046022803G"/>
    <x v="0"/>
    <s v="RUIZ GONZÁLEZ, SERGIO"/>
    <x v="3"/>
    <n v="7.8330000000000002"/>
    <m/>
    <s v="Universidad de La Rioja"/>
    <n v="1"/>
    <s v="Pruebas de Acceso desde bachillerato o equivalente"/>
    <n v="9"/>
    <s v="19"/>
    <s v="Evaluación de Bachillerato para Acceso a la Universidad (EBAU) - LOMCE"/>
    <m/>
    <x v="0"/>
    <m/>
    <m/>
    <s v="NO"/>
    <m/>
  </r>
  <r>
    <s v="JUN 2018-19"/>
    <x v="3"/>
    <n v="17496415"/>
    <s v="17496415803G"/>
    <x v="0"/>
    <s v="BLANCO FERNÁNDEZ, ALEJANDRO"/>
    <x v="3"/>
    <n v="7.9189999999999996"/>
    <m/>
    <s v="Universidad de La Rioja"/>
    <n v="1"/>
    <s v="Pruebas de Acceso desde bachillerato o equivalente"/>
    <n v="9"/>
    <s v="19"/>
    <s v="Evaluación de Bachillerato para Acceso a la Universidad (EBAU) - LOMCE"/>
    <m/>
    <x v="0"/>
    <m/>
    <m/>
    <s v="NO"/>
    <m/>
  </r>
  <r>
    <s v="JUN 2018-19"/>
    <x v="3"/>
    <n v="16630950"/>
    <s v="16630950803G"/>
    <x v="0"/>
    <s v="DIEGO GARCÍA, JORGE DE"/>
    <x v="3"/>
    <n v="6.52"/>
    <m/>
    <s v="Universidad de La Rioja"/>
    <n v="1"/>
    <s v="Pruebas de Acceso desde bachillerato o equivalente"/>
    <n v="9"/>
    <s v="19"/>
    <s v="Evaluación de Bachillerato para Acceso a la Universidad (EBAU) - LOMCE"/>
    <m/>
    <x v="0"/>
    <m/>
    <m/>
    <s v="NO"/>
    <m/>
  </r>
  <r>
    <s v="JLO 2018-19"/>
    <x v="3"/>
    <n v="18091662"/>
    <s v="18091662803G"/>
    <x v="0"/>
    <s v="GARCÍA APARICIO, SAMUEL"/>
    <x v="3"/>
    <n v="6.2080000000000002"/>
    <m/>
    <s v="Universidad de La Rioja"/>
    <n v="1"/>
    <s v="Pruebas de Acceso desde bachillerato o equivalente"/>
    <n v="9"/>
    <s v="19"/>
    <s v="Evaluación de Bachillerato para Acceso a la Universidad (EBAU) - LOMCE"/>
    <m/>
    <x v="0"/>
    <m/>
    <m/>
    <s v="NO"/>
    <m/>
  </r>
  <r>
    <s v="JLO 2018-19"/>
    <x v="3"/>
    <n v="17499820"/>
    <s v="17499820803G"/>
    <x v="0"/>
    <s v="MEDRANO DÍAZ, JAVIER"/>
    <x v="3"/>
    <n v="5.6669999999999998"/>
    <m/>
    <s v="Universidad de La Rioja"/>
    <n v="1"/>
    <s v="Pruebas de Acceso desde bachillerato o equivalente"/>
    <n v="9"/>
    <s v="19"/>
    <s v="Evaluación de Bachillerato para Acceso a la Universidad (EBAU) - LOMCE"/>
    <m/>
    <x v="0"/>
    <m/>
    <m/>
    <s v="NO"/>
    <m/>
  </r>
  <r>
    <s v="JLO 2018-19"/>
    <x v="3"/>
    <n v="18092189"/>
    <s v="18092189803G"/>
    <x v="0"/>
    <s v="VIVERO CARREÑO, JAVIER"/>
    <x v="3"/>
    <n v="6.0970000000000004"/>
    <m/>
    <s v="Universidad de La Rioja"/>
    <n v="1"/>
    <s v="Pruebas de Acceso desde bachillerato o equivalente"/>
    <n v="8"/>
    <s v="18"/>
    <s v="Pruebas de acceso a la Universidad (PAU)- LOE"/>
    <m/>
    <x v="1"/>
    <s v="802G"/>
    <s v="804G"/>
    <s v="NO"/>
    <s v="otro grado"/>
  </r>
  <r>
    <s v="SEP 2018-19"/>
    <x v="3"/>
    <n v="16629120"/>
    <s v="16629120803G"/>
    <x v="1"/>
    <s v="MARTÍNEZ BENITO, JUAN CARLOS"/>
    <x v="3"/>
    <n v="5.2009999999999996"/>
    <m/>
    <s v="Universidad de La Rioja"/>
    <n v="1"/>
    <s v="Pruebas de Acceso desde bachillerato o equivalente"/>
    <n v="8"/>
    <s v="18"/>
    <s v="Pruebas de acceso a la Universidad (PAU)- LOE"/>
    <s v="SÍ"/>
    <x v="0"/>
    <s v="804G"/>
    <s v="804G"/>
    <s v="SÍ"/>
    <s v="otro grado"/>
  </r>
  <r>
    <s v="JUN 2018-19"/>
    <x v="4"/>
    <n v="45665302"/>
    <s v="45665302301G"/>
    <x v="0"/>
    <s v="FURUNDARENA DARRIBA, LARRAITZ"/>
    <x v="6"/>
    <n v="9.1"/>
    <m/>
    <m/>
    <n v="11"/>
    <s v="Formación Profesional"/>
    <n v="5"/>
    <s v="115"/>
    <s v="Ciclo Formativo de Grado Superior"/>
    <m/>
    <x v="1"/>
    <m/>
    <m/>
    <s v="NO"/>
    <m/>
  </r>
  <r>
    <s v="JUN 2018-19"/>
    <x v="4"/>
    <n v="79127418"/>
    <s v="79127418301G"/>
    <x v="0"/>
    <s v="GÓMEZ ZAPIRAIN, ESTIBALIZ"/>
    <x v="5"/>
    <n v="6.9539999999999997"/>
    <m/>
    <s v="Universidad del País Vasco/Euskal Herriko Unibersitatea"/>
    <n v="1"/>
    <s v="Pruebas de Acceso desde bachillerato o equivalente"/>
    <n v="8"/>
    <s v="18"/>
    <s v="Pruebas de acceso a la Universidad (PAU)- LOE"/>
    <m/>
    <x v="0"/>
    <m/>
    <m/>
    <s v="NO"/>
    <m/>
  </r>
  <r>
    <s v="JUN 2018-19"/>
    <x v="4"/>
    <n v="16641098"/>
    <s v="16641098301G"/>
    <x v="0"/>
    <s v="MARQUÉS IRIGOYEN, PAULA"/>
    <x v="0"/>
    <n v="7.7430000000000003"/>
    <m/>
    <s v="Universidad de La Rioja"/>
    <n v="1"/>
    <s v="Pruebas de Acceso desde bachillerato o equivalente"/>
    <n v="8"/>
    <s v="18"/>
    <s v="Pruebas de acceso a la Universidad (PAU)- LOE"/>
    <m/>
    <x v="0"/>
    <m/>
    <m/>
    <s v="NO"/>
    <m/>
  </r>
  <r>
    <s v="JUN 2018-19"/>
    <x v="4"/>
    <s v="X7146458"/>
    <s v="X7146458301G"/>
    <x v="0"/>
    <s v="IACOB , ANAMARÍA"/>
    <x v="0"/>
    <n v="7.2290000000000001"/>
    <m/>
    <s v="Universidad de La Rioja"/>
    <n v="1"/>
    <s v="Pruebas de Acceso desde bachillerato o equivalente"/>
    <n v="8"/>
    <s v="18"/>
    <s v="Pruebas de acceso a la Universidad (PAU)- LOE"/>
    <m/>
    <x v="0"/>
    <m/>
    <m/>
    <s v="NO"/>
    <m/>
  </r>
  <r>
    <s v="JUN 2018-19"/>
    <x v="4"/>
    <n v="16564435"/>
    <s v="16564435301G"/>
    <x v="0"/>
    <s v="LOMA OSORIO GARCÍA, EVA FELISA"/>
    <x v="0"/>
    <n v="9.1999999999999993"/>
    <m/>
    <s v="Universidad de La Rioja"/>
    <n v="4"/>
    <s v="Otras Pruebas de Acceso a la Universidad: Mayores"/>
    <n v="2"/>
    <s v="42"/>
    <s v="Pruebas de acceso a Grado de mayores de 40 años con experiencia laboral"/>
    <m/>
    <x v="0"/>
    <m/>
    <m/>
    <s v="NO"/>
    <m/>
  </r>
  <r>
    <s v="JUN 2018-19"/>
    <x v="4"/>
    <n v="45818030"/>
    <s v="45818030301G"/>
    <x v="0"/>
    <s v="SÁINZ TABARÉS, IRAIDE"/>
    <x v="0"/>
    <n v="8.3000000000000007"/>
    <m/>
    <m/>
    <n v="11"/>
    <s v="Formación Profesional"/>
    <n v="5"/>
    <s v="115"/>
    <s v="Ciclo Formativo de Grado Superior"/>
    <m/>
    <x v="0"/>
    <m/>
    <m/>
    <s v="NO"/>
    <m/>
  </r>
  <r>
    <s v="JUN 2018-19"/>
    <x v="4"/>
    <n v="16615508"/>
    <s v="16615508301G"/>
    <x v="0"/>
    <s v="GIL CASADO, RAQUEL CONSOLACIÓN"/>
    <x v="0"/>
    <n v="7.47"/>
    <m/>
    <s v="Universidad de La Rioja"/>
    <n v="4"/>
    <s v="Otras Pruebas de Acceso a la Universidad: Mayores"/>
    <n v="1"/>
    <s v="41"/>
    <s v="Pruebas de acceso a Grado de mayores de 25 años"/>
    <m/>
    <x v="0"/>
    <m/>
    <m/>
    <s v="NO"/>
    <m/>
  </r>
  <r>
    <s v="JUN 2018-19"/>
    <x v="4"/>
    <n v="79046088"/>
    <s v="79046088301G"/>
    <x v="0"/>
    <s v="OMAGOGEASKOA AKAITURRI, NAIA"/>
    <x v="0"/>
    <n v="6.6779999999999999"/>
    <m/>
    <s v="Universidad del País Vasco/Euskal Herriko Unibersitatea"/>
    <n v="1"/>
    <s v="Pruebas de Acceso desde bachillerato o equivalente"/>
    <n v="8"/>
    <s v="18"/>
    <s v="Pruebas de acceso a la Universidad (PAU)- LOE"/>
    <m/>
    <x v="0"/>
    <m/>
    <m/>
    <s v="NO"/>
    <m/>
  </r>
  <r>
    <s v="JUN 2018-19"/>
    <x v="4"/>
    <n v="16627913"/>
    <s v="16627913301G"/>
    <x v="0"/>
    <s v="ZORZANO VILLAFRUELA, MARÍA"/>
    <x v="0"/>
    <n v="7.1289999999999996"/>
    <m/>
    <s v="Universidad de La Rioja"/>
    <n v="1"/>
    <s v="Pruebas de Acceso desde bachillerato o equivalente"/>
    <n v="8"/>
    <s v="18"/>
    <s v="Pruebas de acceso a la Universidad (PAU)- LOE"/>
    <m/>
    <x v="0"/>
    <m/>
    <m/>
    <s v="NO"/>
    <m/>
  </r>
  <r>
    <s v="JUN 2018-19"/>
    <x v="4"/>
    <n v="79181377"/>
    <s v="79181377301G"/>
    <x v="0"/>
    <s v="FERNANDEZ HIDALGO, IRENE"/>
    <x v="1"/>
    <n v="7.12"/>
    <m/>
    <s v="Universidad del País Vasco/Euskal Herriko Unibersitatea"/>
    <n v="1"/>
    <s v="Pruebas de Acceso desde bachillerato o equivalente"/>
    <n v="8"/>
    <s v="18"/>
    <s v="Pruebas de acceso a la Universidad (PAU)- LOE"/>
    <m/>
    <x v="0"/>
    <m/>
    <m/>
    <s v="NO"/>
    <m/>
  </r>
  <r>
    <s v="JUN 2018-19"/>
    <x v="4"/>
    <n v="18079323"/>
    <s v="18079323301G"/>
    <x v="0"/>
    <s v="ORIO JIMÉNEZ, LAURA"/>
    <x v="1"/>
    <n v="8.8650000000000002"/>
    <m/>
    <s v="Universidad de La Rioja"/>
    <n v="1"/>
    <s v="Pruebas de Acceso desde bachillerato o equivalente"/>
    <n v="8"/>
    <s v="18"/>
    <s v="Pruebas de acceso a la Universidad (PAU)- LOE"/>
    <m/>
    <x v="0"/>
    <m/>
    <m/>
    <s v="NO"/>
    <m/>
  </r>
  <r>
    <s v="JUN 2018-19"/>
    <x v="4"/>
    <n v="16096312"/>
    <s v="16096312301G"/>
    <x v="0"/>
    <s v="COLINA GARCIA, ARIANE"/>
    <x v="1"/>
    <n v="7.3940000000000001"/>
    <m/>
    <s v="Universidad del País Vasco/Euskal Herriko Unibersitatea"/>
    <n v="1"/>
    <s v="Pruebas de Acceso desde bachillerato o equivalente"/>
    <n v="8"/>
    <s v="18"/>
    <s v="Pruebas de acceso a la Universidad (PAU)- LOE"/>
    <m/>
    <x v="0"/>
    <m/>
    <m/>
    <s v="SÍ"/>
    <s v="con reconocimientos"/>
  </r>
  <r>
    <s v="JUN 2018-19"/>
    <x v="4"/>
    <n v="16610728"/>
    <s v="16610728301G"/>
    <x v="0"/>
    <s v="MORENO MURU, IVÁN"/>
    <x v="1"/>
    <n v="5.4790000000000001"/>
    <m/>
    <s v="Universidad de La Rioja"/>
    <n v="4"/>
    <s v="Otras Pruebas de Acceso a la Universidad: Mayores"/>
    <n v="1"/>
    <s v="41"/>
    <s v="Pruebas de acceso a Grado de mayores de 25 años"/>
    <m/>
    <x v="1"/>
    <m/>
    <m/>
    <s v="NO"/>
    <m/>
  </r>
  <r>
    <s v="JUN 2018-19"/>
    <x v="4"/>
    <n v="72842478"/>
    <s v="72842478301G"/>
    <x v="0"/>
    <s v="PÉREZ DE NANCLARES SAEZ DE JAUREGUI, AMAIA"/>
    <x v="1"/>
    <n v="8.43"/>
    <m/>
    <m/>
    <n v="11"/>
    <s v="Formación Profesional"/>
    <n v="5"/>
    <s v="115"/>
    <s v="Ciclo Formativo de Grado Superior"/>
    <m/>
    <x v="0"/>
    <m/>
    <m/>
    <s v="NO"/>
    <m/>
  </r>
  <r>
    <s v="JUN 2018-19"/>
    <x v="4"/>
    <n v="72515928"/>
    <s v="72515928301G"/>
    <x v="0"/>
    <s v="GARMENDIA BENITO, AMAIA"/>
    <x v="1"/>
    <n v="7.8"/>
    <m/>
    <m/>
    <n v="11"/>
    <s v="Formación Profesional"/>
    <n v="5"/>
    <s v="115"/>
    <s v="Ciclo Formativo de Grado Superior"/>
    <m/>
    <x v="0"/>
    <m/>
    <m/>
    <s v="NO"/>
    <m/>
  </r>
  <r>
    <s v="JUN 2018-19"/>
    <x v="4"/>
    <n v="72846971"/>
    <s v="72846971301G"/>
    <x v="0"/>
    <s v="FERNÁNDEZ URBIZU, ITZIAR"/>
    <x v="1"/>
    <n v="8.6"/>
    <m/>
    <m/>
    <n v="11"/>
    <s v="Formación Profesional"/>
    <n v="5"/>
    <s v="115"/>
    <s v="Ciclo Formativo de Grado Superior"/>
    <m/>
    <x v="0"/>
    <m/>
    <m/>
    <s v="NO"/>
    <m/>
  </r>
  <r>
    <s v="JUN 2018-19"/>
    <x v="4"/>
    <n v="16573322"/>
    <s v="16573322301G"/>
    <x v="1"/>
    <s v="BARTOLOME RODRIGUEZ, NAGORE"/>
    <x v="1"/>
    <m/>
    <m/>
    <m/>
    <n v="11"/>
    <s v="Formación Profesional"/>
    <n v="5"/>
    <s v="115"/>
    <s v="Ciclo Formativo de Grado Superior"/>
    <m/>
    <x v="0"/>
    <m/>
    <m/>
    <s v="NO"/>
    <m/>
  </r>
  <r>
    <s v="JUN 2018-19"/>
    <x v="4"/>
    <n v="45894598"/>
    <s v="45894598301G"/>
    <x v="0"/>
    <s v="IBARMIA NOVALES, NEREA"/>
    <x v="1"/>
    <n v="8.3000000000000007"/>
    <m/>
    <m/>
    <n v="11"/>
    <s v="Formación Profesional"/>
    <n v="5"/>
    <s v="115"/>
    <s v="Ciclo Formativo de Grado Superior"/>
    <m/>
    <x v="0"/>
    <m/>
    <m/>
    <s v="NO"/>
    <m/>
  </r>
  <r>
    <s v="JUN 2018-19"/>
    <x v="4"/>
    <n v="45892971"/>
    <s v="45892971301G"/>
    <x v="0"/>
    <s v="ARTEAGOITIA ESTEBAN, MARINA"/>
    <x v="2"/>
    <n v="7.5940000000000003"/>
    <m/>
    <s v="Universidad del País Vasco/Euskal Herriko Unibersitatea"/>
    <n v="1"/>
    <s v="Pruebas de Acceso desde bachillerato o equivalente"/>
    <n v="9"/>
    <s v="19"/>
    <s v="Evaluación de Bachillerato para Acceso a la Universidad (EBAU) - LOMCE"/>
    <m/>
    <x v="0"/>
    <m/>
    <m/>
    <s v="NO"/>
    <m/>
  </r>
  <r>
    <s v="JUN 2018-19"/>
    <x v="4"/>
    <n v="71352589"/>
    <s v="71352589301G"/>
    <x v="0"/>
    <s v="ARIÑO ZABALLA, IRUNE"/>
    <x v="2"/>
    <n v="7.83"/>
    <m/>
    <m/>
    <n v="11"/>
    <s v="Formación Profesional"/>
    <n v="5"/>
    <s v="115"/>
    <s v="Ciclo Formativo de Grado Superior"/>
    <m/>
    <x v="0"/>
    <m/>
    <m/>
    <s v="NO"/>
    <m/>
  </r>
  <r>
    <s v="MAY 2018-19"/>
    <x v="4"/>
    <n v="16083516"/>
    <s v="16083516301G"/>
    <x v="0"/>
    <s v="OROZCO NAVEIRA, YAIZA"/>
    <x v="2"/>
    <n v="7.5"/>
    <m/>
    <m/>
    <n v="11"/>
    <s v="Formación Profesional"/>
    <n v="5"/>
    <s v="115"/>
    <s v="Ciclo Formativo de Grado Superior"/>
    <m/>
    <x v="0"/>
    <m/>
    <m/>
    <s v="NO"/>
    <m/>
  </r>
  <r>
    <s v="JUN 2018-19"/>
    <x v="4"/>
    <n v="72553463"/>
    <s v="72553463301G"/>
    <x v="0"/>
    <s v="CACERES POVEDANO, ROCIO"/>
    <x v="2"/>
    <n v="8.9"/>
    <m/>
    <m/>
    <n v="11"/>
    <s v="Formación Profesional"/>
    <n v="5"/>
    <s v="115"/>
    <s v="Ciclo Formativo de Grado Superior"/>
    <m/>
    <x v="0"/>
    <m/>
    <m/>
    <s v="NO"/>
    <m/>
  </r>
  <r>
    <s v="JUN 2018-19"/>
    <x v="4"/>
    <n v="58006384"/>
    <s v="58006384301G"/>
    <x v="0"/>
    <s v="BORDES CENDOYA, NAIARA"/>
    <x v="2"/>
    <n v="7.2939999999999996"/>
    <m/>
    <s v="Universidad del País Vasco/Euskal Herriko Unibersitatea"/>
    <n v="1"/>
    <s v="Pruebas de Acceso desde bachillerato o equivalente"/>
    <n v="9"/>
    <s v="19"/>
    <s v="Evaluación de Bachillerato para Acceso a la Universidad (EBAU) - LOMCE"/>
    <m/>
    <x v="0"/>
    <m/>
    <m/>
    <s v="NO"/>
    <m/>
  </r>
  <r>
    <s v="JUN 2018-19"/>
    <x v="4"/>
    <n v="45198812"/>
    <s v="45198812301G"/>
    <x v="0"/>
    <s v="GARCIA MENDIOLA, MARTA"/>
    <x v="2"/>
    <n v="7.3559999999999999"/>
    <m/>
    <s v="Universidad del País Vasco/Euskal Herriko Unibersitatea"/>
    <n v="1"/>
    <s v="Pruebas de Acceso desde bachillerato o equivalente"/>
    <n v="8"/>
    <s v="18"/>
    <s v="Pruebas de acceso a la Universidad (PAU)- LOE"/>
    <m/>
    <x v="0"/>
    <m/>
    <m/>
    <s v="NO"/>
    <m/>
  </r>
  <r>
    <s v="JUN 2018-19"/>
    <x v="4"/>
    <n v="46368722"/>
    <s v="46368722301G"/>
    <x v="0"/>
    <s v="VÁZQUEZ PÉREZ, IRUNE"/>
    <x v="2"/>
    <n v="6.9160000000000004"/>
    <m/>
    <s v="Universidad del País Vasco/Euskal Herriko Unibersitatea"/>
    <n v="1"/>
    <s v="Pruebas de Acceso desde bachillerato o equivalente"/>
    <n v="9"/>
    <s v="19"/>
    <s v="Evaluación de Bachillerato para Acceso a la Universidad (EBAU) - LOMCE"/>
    <m/>
    <x v="0"/>
    <m/>
    <m/>
    <s v="NO"/>
    <m/>
  </r>
  <r>
    <s v="JUN 2018-19"/>
    <x v="4"/>
    <n v="79049389"/>
    <s v="79049389301G"/>
    <x v="0"/>
    <s v="FIORENTINO JALIL, AGUSTINA"/>
    <x v="2"/>
    <n v="8.86"/>
    <m/>
    <m/>
    <n v="11"/>
    <s v="Formación Profesional"/>
    <n v="5"/>
    <s v="115"/>
    <s v="Ciclo Formativo de Grado Superior"/>
    <m/>
    <x v="0"/>
    <m/>
    <m/>
    <s v="NO"/>
    <m/>
  </r>
  <r>
    <s v="JUN 2018-19"/>
    <x v="4"/>
    <n v="45918772"/>
    <s v="45918772301G"/>
    <x v="0"/>
    <s v="TRIGUERO ALSASUA, NEREA"/>
    <x v="2"/>
    <n v="7.3819999999999997"/>
    <m/>
    <s v="Universidad del País Vasco/Euskal Herriko Unibersitatea"/>
    <n v="1"/>
    <s v="Pruebas de Acceso desde bachillerato o equivalente"/>
    <n v="9"/>
    <s v="19"/>
    <s v="Evaluación de Bachillerato para Acceso a la Universidad (EBAU) - LOMCE"/>
    <m/>
    <x v="0"/>
    <m/>
    <m/>
    <s v="NO"/>
    <m/>
  </r>
  <r>
    <s v="JUN 2018-19"/>
    <x v="4"/>
    <n v="16638684"/>
    <s v="16638684301G"/>
    <x v="0"/>
    <s v="GÓMEZ PALACIOS, ALBA"/>
    <x v="2"/>
    <n v="7.4470000000000001"/>
    <m/>
    <s v="Universidad de La Rioja"/>
    <n v="1"/>
    <s v="Pruebas de Acceso desde bachillerato o equivalente"/>
    <n v="9"/>
    <s v="19"/>
    <s v="Evaluación de Bachillerato para Acceso a la Universidad (EBAU) - LOMCE"/>
    <m/>
    <x v="0"/>
    <m/>
    <m/>
    <s v="NO"/>
    <m/>
  </r>
  <r>
    <s v="JUN 2018-19"/>
    <x v="4"/>
    <n v="79266932"/>
    <s v="79266932301G"/>
    <x v="0"/>
    <s v="ACOSTA CASTAÑEDA, HASLY ORIANA"/>
    <x v="3"/>
    <n v="7.9240000000000004"/>
    <m/>
    <s v="Universidad de Cantabria"/>
    <n v="1"/>
    <s v="Pruebas de Acceso desde bachillerato o equivalente"/>
    <n v="9"/>
    <s v="19"/>
    <s v="Evaluación de Bachillerato para Acceso a la Universidad (EBAU) - LOMCE"/>
    <m/>
    <x v="0"/>
    <m/>
    <m/>
    <s v="NO"/>
    <m/>
  </r>
  <r>
    <s v="JUN 2018-19"/>
    <x v="4"/>
    <n v="71354091"/>
    <s v="71354091301G"/>
    <x v="0"/>
    <s v="URRUCHI QUINTANO, CARLOS"/>
    <x v="3"/>
    <n v="7.98"/>
    <m/>
    <s v="UNIVERSIDAD DE BURGOS"/>
    <n v="1"/>
    <s v="Pruebas de Acceso desde bachillerato o equivalente"/>
    <n v="9"/>
    <s v="19"/>
    <s v="Evaluación de Bachillerato para Acceso a la Universidad (EBAU) - LOMCE"/>
    <m/>
    <x v="0"/>
    <m/>
    <m/>
    <s v="NO"/>
    <m/>
  </r>
  <r>
    <s v="JUN 2018-19"/>
    <x v="4"/>
    <n v="18085888"/>
    <s v="18085888301G"/>
    <x v="0"/>
    <s v="SARABIA MAYORAL, CARLA"/>
    <x v="3"/>
    <n v="8.0489999999999995"/>
    <m/>
    <s v="Universidad de La Rioja"/>
    <n v="1"/>
    <s v="Pruebas de Acceso desde bachillerato o equivalente"/>
    <n v="9"/>
    <s v="19"/>
    <s v="Evaluación de Bachillerato para Acceso a la Universidad (EBAU) - LOMCE"/>
    <m/>
    <x v="0"/>
    <m/>
    <m/>
    <s v="NO"/>
    <m/>
  </r>
  <r>
    <s v="JUN 2018-19"/>
    <x v="4"/>
    <n v="72607488"/>
    <s v="72607488301G"/>
    <x v="0"/>
    <s v="SEGUROLA GOROSTIDI, MIREIA"/>
    <x v="3"/>
    <n v="7.8540000000000001"/>
    <m/>
    <s v="Universidad del País Vasco/Euskal Herriko Unibersitatea"/>
    <n v="1"/>
    <s v="Pruebas de Acceso desde bachillerato o equivalente"/>
    <n v="9"/>
    <s v="19"/>
    <s v="Evaluación de Bachillerato para Acceso a la Universidad (EBAU) - LOMCE"/>
    <m/>
    <x v="0"/>
    <m/>
    <m/>
    <s v="NO"/>
    <m/>
  </r>
  <r>
    <s v="JUN 2018-19"/>
    <x v="4"/>
    <n v="46366147"/>
    <s v="46366147301G"/>
    <x v="0"/>
    <s v="ARZA MALLONA, JULENE"/>
    <x v="3"/>
    <n v="8.0719999999999992"/>
    <m/>
    <s v="Universidad del País Vasco/Euskal Herriko Unibersitatea"/>
    <n v="1"/>
    <s v="Pruebas de Acceso desde bachillerato o equivalente"/>
    <n v="9"/>
    <s v="19"/>
    <s v="Evaluación de Bachillerato para Acceso a la Universidad (EBAU) - LOMCE"/>
    <m/>
    <x v="0"/>
    <m/>
    <m/>
    <s v="NO"/>
    <m/>
  </r>
  <r>
    <s v="JLO 2018-19"/>
    <x v="4"/>
    <n v="77217309"/>
    <s v="77217309301G"/>
    <x v="0"/>
    <s v="ANDRÉS QUEROL, MARTA"/>
    <x v="3"/>
    <n v="7.4160000000000004"/>
    <m/>
    <s v="Universidad de Zaragoza"/>
    <n v="1"/>
    <s v="Pruebas de Acceso desde bachillerato o equivalente"/>
    <n v="9"/>
    <s v="19"/>
    <s v="Evaluación de Bachillerato para Acceso a la Universidad (EBAU) - LOMCE"/>
    <m/>
    <x v="0"/>
    <m/>
    <m/>
    <s v="NO"/>
    <m/>
  </r>
  <r>
    <s v="JUN 2018-19"/>
    <x v="5"/>
    <n v="16630477"/>
    <s v="16630477205G"/>
    <x v="0"/>
    <s v="ORTEGA MUÑOZ, PATRICIA"/>
    <x v="5"/>
    <n v="6.38"/>
    <m/>
    <m/>
    <n v="11"/>
    <s v="Formación Profesional"/>
    <n v="5"/>
    <s v="115"/>
    <s v="Ciclo Formativo de Grado Superior"/>
    <m/>
    <x v="0"/>
    <m/>
    <m/>
    <s v="NO"/>
    <m/>
  </r>
  <r>
    <s v="JUN 2018-19"/>
    <x v="5"/>
    <n v="72736297"/>
    <s v="72736297205G"/>
    <x v="0"/>
    <s v="FERNÁNDEZ DE ROMARATEGUI INSAGURBE, ZURIÑE"/>
    <x v="5"/>
    <n v="6.83"/>
    <m/>
    <m/>
    <n v="11"/>
    <s v="Formación Profesional"/>
    <n v="5"/>
    <s v="115"/>
    <s v="Ciclo Formativo de Grado Superior"/>
    <m/>
    <x v="0"/>
    <m/>
    <m/>
    <s v="SÍ"/>
    <s v="con reconocimientos"/>
  </r>
  <r>
    <s v="JUN 2018-19"/>
    <x v="5"/>
    <n v="18077750"/>
    <s v="18077750205G"/>
    <x v="0"/>
    <s v="CRESPO CASTRO, MARTA"/>
    <x v="5"/>
    <n v="6.1559999999999997"/>
    <m/>
    <s v="Universidad del País Vasco/Euskal Herriko Unibersitatea"/>
    <n v="1"/>
    <s v="Pruebas de Acceso desde bachillerato o equivalente"/>
    <n v="8"/>
    <s v="18"/>
    <s v="Pruebas de acceso a la Universidad (PAU)- LOE"/>
    <s v="SÍ"/>
    <x v="0"/>
    <m/>
    <m/>
    <s v="NO"/>
    <m/>
  </r>
  <r>
    <s v="JUN 2018-19"/>
    <x v="5"/>
    <n v="71344285"/>
    <s v="71344285205G"/>
    <x v="0"/>
    <s v="BASTIDA SOTO, ELIA"/>
    <x v="5"/>
    <n v="6.82"/>
    <m/>
    <m/>
    <n v="11"/>
    <s v="Formación Profesional"/>
    <n v="5"/>
    <s v="115"/>
    <s v="Ciclo Formativo de Grado Superior"/>
    <m/>
    <x v="0"/>
    <m/>
    <m/>
    <s v="NO"/>
    <m/>
  </r>
  <r>
    <s v="JUN 2018-19"/>
    <x v="5"/>
    <n v="21045178"/>
    <s v="21045178205G"/>
    <x v="0"/>
    <s v="GARCÍA CUENCA, ESTEFANÍA"/>
    <x v="5"/>
    <n v="5.61"/>
    <m/>
    <s v="Universidad de La Rioja"/>
    <n v="1"/>
    <s v="Pruebas de Acceso desde bachillerato o equivalente"/>
    <n v="8"/>
    <s v="18"/>
    <s v="Pruebas de acceso a la Universidad (PAU)- LOE"/>
    <m/>
    <x v="0"/>
    <m/>
    <m/>
    <s v="NO"/>
    <m/>
  </r>
  <r>
    <s v="JUN 2018-19"/>
    <x v="5"/>
    <n v="72398266"/>
    <s v="72398266205G"/>
    <x v="0"/>
    <s v="DE LA NAVA MANZANO, ANDREA"/>
    <x v="0"/>
    <n v="8.3000000000000007"/>
    <m/>
    <m/>
    <n v="8"/>
    <s v="Cambio de universidad y/o estudios"/>
    <n v="1"/>
    <s v="81"/>
    <s v="Cambio de universidad por reconocimiento de 30 ECTS"/>
    <m/>
    <x v="0"/>
    <m/>
    <m/>
    <s v="SÍ"/>
    <s v="con reconocimientos"/>
  </r>
  <r>
    <s v="JUN 2018-19"/>
    <x v="5"/>
    <n v="78756628"/>
    <s v="78756628205G"/>
    <x v="0"/>
    <s v="SARRÍA MONREAL, LEYRE"/>
    <x v="0"/>
    <n v="7.33"/>
    <m/>
    <m/>
    <n v="11"/>
    <s v="Formación Profesional"/>
    <n v="5"/>
    <s v="115"/>
    <s v="Ciclo Formativo de Grado Superior"/>
    <m/>
    <x v="0"/>
    <m/>
    <m/>
    <s v="SÍ"/>
    <s v="con reconocimientos"/>
  </r>
  <r>
    <s v="JUN 2018-19"/>
    <x v="5"/>
    <n v="18076037"/>
    <s v="18076037205G"/>
    <x v="0"/>
    <s v="CARBONELL GIL, PAULA"/>
    <x v="0"/>
    <n v="5.8"/>
    <m/>
    <s v="Universidad de La Rioja"/>
    <n v="1"/>
    <s v="Pruebas de Acceso desde bachillerato o equivalente"/>
    <n v="8"/>
    <s v="18"/>
    <s v="Pruebas de acceso a la Universidad (PAU)- LOE"/>
    <m/>
    <x v="0"/>
    <m/>
    <m/>
    <s v="SÍ"/>
    <s v="con reconocimientos"/>
  </r>
  <r>
    <s v="JUN 2018-19"/>
    <x v="5"/>
    <n v="16631200"/>
    <s v="16631200205G"/>
    <x v="0"/>
    <s v="SORIA GARCÍA, MARÍA"/>
    <x v="0"/>
    <n v="5.7279999999999998"/>
    <m/>
    <s v="Universidad de La Rioja"/>
    <n v="1"/>
    <s v="Pruebas de Acceso desde bachillerato o equivalente"/>
    <n v="8"/>
    <s v="18"/>
    <s v="Pruebas de acceso a la Universidad (PAU)- LOE"/>
    <m/>
    <x v="0"/>
    <m/>
    <m/>
    <s v="NO"/>
    <m/>
  </r>
  <r>
    <s v="JUN 2018-19"/>
    <x v="5"/>
    <n v="78759209"/>
    <s v="78759209205G"/>
    <x v="0"/>
    <s v="FLORISTÁN IRISARRI, CRISTINA"/>
    <x v="0"/>
    <n v="5.5709999999999997"/>
    <m/>
    <s v="Universidad Pública de Navarra"/>
    <n v="1"/>
    <s v="Pruebas de Acceso desde bachillerato o equivalente"/>
    <n v="8"/>
    <s v="18"/>
    <s v="Pruebas de acceso a la Universidad (PAU)- LOE"/>
    <m/>
    <x v="0"/>
    <m/>
    <m/>
    <s v="NO"/>
    <m/>
  </r>
  <r>
    <s v="JUN 2018-19"/>
    <x v="5"/>
    <n v="74016670"/>
    <s v="74016670205G"/>
    <x v="0"/>
    <s v="GÓMEZ PASTOR, PILAR"/>
    <x v="0"/>
    <n v="6.1420000000000003"/>
    <m/>
    <s v="UNIVERSIDAD DE ALICANTE"/>
    <n v="1"/>
    <s v="Pruebas de Acceso desde bachillerato o equivalente"/>
    <n v="8"/>
    <s v="18"/>
    <s v="Pruebas de acceso a la Universidad (PAU)- LOE"/>
    <m/>
    <x v="0"/>
    <m/>
    <m/>
    <s v="NO"/>
    <m/>
  </r>
  <r>
    <s v="JUN 2018-19"/>
    <x v="5"/>
    <n v="72847337"/>
    <s v="72847337205G"/>
    <x v="1"/>
    <s v="BASTERRA GANZÁBAL, ANDREA"/>
    <x v="0"/>
    <n v="7.38"/>
    <m/>
    <m/>
    <n v="11"/>
    <s v="Formación Profesional"/>
    <n v="5"/>
    <s v="115"/>
    <s v="Ciclo Formativo de Grado Superior"/>
    <m/>
    <x v="0"/>
    <m/>
    <m/>
    <s v="SÍ"/>
    <s v="con reconocimientos"/>
  </r>
  <r>
    <s v="JUN 2018-19"/>
    <x v="5"/>
    <n v="16607193"/>
    <s v="16607193205G"/>
    <x v="1"/>
    <s v="MERINO GÓMEZ, ISABEL"/>
    <x v="1"/>
    <n v="5.891"/>
    <m/>
    <s v="Universidad de La Rioja"/>
    <n v="1"/>
    <s v="Pruebas de Acceso desde bachillerato o equivalente"/>
    <n v="8"/>
    <s v="18"/>
    <s v="Pruebas de acceso a la Universidad (PAU)- LOE"/>
    <m/>
    <x v="0"/>
    <m/>
    <m/>
    <s v="NO"/>
    <m/>
  </r>
  <r>
    <s v="JUN 2018-19"/>
    <x v="5"/>
    <n v="16628209"/>
    <s v="16628209205G"/>
    <x v="0"/>
    <s v="MALLÉN GONZÁLEZ, JAVIER"/>
    <x v="1"/>
    <n v="6.0069999999999997"/>
    <m/>
    <s v="Universidad de La Rioja"/>
    <n v="1"/>
    <s v="Pruebas de Acceso desde bachillerato o equivalente"/>
    <n v="8"/>
    <s v="18"/>
    <s v="Pruebas de acceso a la Universidad (PAU)- LOE"/>
    <m/>
    <x v="0"/>
    <m/>
    <m/>
    <s v="NO"/>
    <m/>
  </r>
  <r>
    <s v="JUN 2018-19"/>
    <x v="5"/>
    <n v="18077947"/>
    <s v="18077947205G"/>
    <x v="0"/>
    <s v="ROMERO IBÁÑEZ, INMACULADA"/>
    <x v="1"/>
    <n v="8"/>
    <m/>
    <m/>
    <n v="11"/>
    <s v="Formación Profesional"/>
    <n v="5"/>
    <s v="115"/>
    <s v="Ciclo Formativo de Grado Superior"/>
    <m/>
    <x v="0"/>
    <m/>
    <m/>
    <s v="SÍ"/>
    <s v="con reconocimientos"/>
  </r>
  <r>
    <s v="JUN 2018-19"/>
    <x v="5"/>
    <n v="16629323"/>
    <s v="16629323205G"/>
    <x v="0"/>
    <s v="BARTOLOMÉ NAVASA, ANA"/>
    <x v="1"/>
    <n v="6.2290000000000001"/>
    <m/>
    <s v="Universidad de La Rioja"/>
    <n v="1"/>
    <s v="Pruebas de Acceso desde bachillerato o equivalente"/>
    <n v="8"/>
    <s v="18"/>
    <s v="Pruebas de acceso a la Universidad (PAU)- LOE"/>
    <m/>
    <x v="0"/>
    <m/>
    <m/>
    <s v="NO"/>
    <m/>
  </r>
  <r>
    <s v="JUN 2018-19"/>
    <x v="5"/>
    <n v="16603695"/>
    <s v="16603695205G"/>
    <x v="0"/>
    <s v="MAZA HUETO, EMMA MARIA"/>
    <x v="1"/>
    <m/>
    <m/>
    <m/>
    <n v="5"/>
    <s v="Acceso Titulado Universitario"/>
    <n v="5"/>
    <s v="55"/>
    <s v="Título homologado a Diplomado Universitario , Ing. Tco. o Arquitecto Tco."/>
    <m/>
    <x v="0"/>
    <m/>
    <m/>
    <s v="NO"/>
    <m/>
  </r>
  <r>
    <s v="JUN 2018-19"/>
    <x v="5"/>
    <n v="16634507"/>
    <s v="16634507205G"/>
    <x v="0"/>
    <s v="LACALLE DE LA IGLESIA, SARA"/>
    <x v="1"/>
    <n v="6.69"/>
    <m/>
    <m/>
    <n v="11"/>
    <s v="Formación Profesional"/>
    <n v="5"/>
    <s v="115"/>
    <s v="Ciclo Formativo de Grado Superior"/>
    <m/>
    <x v="0"/>
    <m/>
    <m/>
    <s v="SÍ"/>
    <s v="con reconocimientos"/>
  </r>
  <r>
    <s v="JUN 2018-19"/>
    <x v="5"/>
    <n v="18078382"/>
    <s v="18078382205G"/>
    <x v="0"/>
    <s v="ORTEGA GÓMEZ, JORGE"/>
    <x v="1"/>
    <n v="6.97"/>
    <m/>
    <s v="Universidad de La Rioja"/>
    <n v="1"/>
    <s v="Pruebas de Acceso desde bachillerato o equivalente"/>
    <n v="8"/>
    <s v="18"/>
    <s v="Pruebas de acceso a la Universidad (PAU)- LOE"/>
    <m/>
    <x v="0"/>
    <m/>
    <m/>
    <s v="NO"/>
    <m/>
  </r>
  <r>
    <s v="JUN 2018-19"/>
    <x v="5"/>
    <n v="78755455"/>
    <s v="78755455205G"/>
    <x v="0"/>
    <s v="MORENO PRAXEDES, ROCIO"/>
    <x v="1"/>
    <n v="6.42"/>
    <m/>
    <m/>
    <n v="11"/>
    <s v="Formación Profesional"/>
    <n v="5"/>
    <s v="115"/>
    <s v="Ciclo Formativo de Grado Superior"/>
    <m/>
    <x v="0"/>
    <m/>
    <m/>
    <s v="SÍ"/>
    <s v="con reconocimientos"/>
  </r>
  <r>
    <s v="JUN 2018-19"/>
    <x v="5"/>
    <n v="16628471"/>
    <s v="16628471205G"/>
    <x v="0"/>
    <s v="SOLLOA VIGUERA, Mª ASUNCIÓN"/>
    <x v="1"/>
    <n v="7.33"/>
    <m/>
    <m/>
    <n v="11"/>
    <s v="Formación Profesional"/>
    <n v="5"/>
    <s v="115"/>
    <s v="Ciclo Formativo de Grado Superior"/>
    <m/>
    <x v="0"/>
    <m/>
    <m/>
    <s v="NO"/>
    <m/>
  </r>
  <r>
    <s v="JUN 2018-19"/>
    <x v="5"/>
    <n v="18092037"/>
    <s v="18092037205G"/>
    <x v="0"/>
    <s v="ZAMBRANO MOREIRA, LICETH KAROLINA"/>
    <x v="2"/>
    <n v="6.69"/>
    <m/>
    <m/>
    <n v="11"/>
    <s v="Formación Profesional"/>
    <n v="5"/>
    <s v="115"/>
    <s v="Ciclo Formativo de Grado Superior"/>
    <m/>
    <x v="0"/>
    <m/>
    <m/>
    <s v="SÍ"/>
    <s v="con reconocimientos"/>
  </r>
  <r>
    <s v="JUN 2018-19"/>
    <x v="5"/>
    <n v="18074865"/>
    <s v="18074865205G"/>
    <x v="0"/>
    <s v="ECHEVARRÍA PEÑA, SHEILA"/>
    <x v="2"/>
    <n v="5.6719999999999997"/>
    <m/>
    <s v="Universidad de La Rioja"/>
    <n v="1"/>
    <s v="Pruebas de Acceso desde bachillerato o equivalente"/>
    <n v="9"/>
    <s v="19"/>
    <s v="Evaluación de Bachillerato para Acceso a la Universidad (EBAU) - LOMCE"/>
    <m/>
    <x v="0"/>
    <m/>
    <m/>
    <s v="NO"/>
    <m/>
  </r>
  <r>
    <s v="JUN 2018-19"/>
    <x v="5"/>
    <n v="17499987"/>
    <s v="17499987205G"/>
    <x v="0"/>
    <s v="VAREA MATUTE, LAURA"/>
    <x v="2"/>
    <n v="6.3730000000000002"/>
    <m/>
    <s v="Universidad de La Rioja"/>
    <n v="1"/>
    <s v="Pruebas de Acceso desde bachillerato o equivalente"/>
    <n v="9"/>
    <s v="19"/>
    <s v="Evaluación de Bachillerato para Acceso a la Universidad (EBAU) - LOMCE"/>
    <s v="SÍ"/>
    <x v="0"/>
    <m/>
    <m/>
    <s v="NO"/>
    <m/>
  </r>
  <r>
    <s v="JUN 2018-19"/>
    <x v="5"/>
    <n v="16638527"/>
    <s v="16638527205G"/>
    <x v="0"/>
    <s v="LAS HERAS ANTOLÍN, LORENA"/>
    <x v="2"/>
    <n v="7.202"/>
    <m/>
    <s v="Universidad de La Rioja"/>
    <n v="1"/>
    <s v="Pruebas de Acceso desde bachillerato o equivalente"/>
    <n v="9"/>
    <s v="19"/>
    <s v="Evaluación de Bachillerato para Acceso a la Universidad (EBAU) - LOMCE"/>
    <m/>
    <x v="0"/>
    <m/>
    <m/>
    <s v="NO"/>
    <m/>
  </r>
  <r>
    <s v="JUN 2018-19"/>
    <x v="5"/>
    <n v="16639199"/>
    <s v="16639199205G"/>
    <x v="0"/>
    <s v="BARRIO FANDIÑO, NURIA"/>
    <x v="2"/>
    <n v="6.4749999999999996"/>
    <m/>
    <s v="Universidad de La Rioja"/>
    <n v="1"/>
    <s v="Pruebas de Acceso desde bachillerato o equivalente"/>
    <n v="9"/>
    <s v="19"/>
    <s v="Evaluación de Bachillerato para Acceso a la Universidad (EBAU) - LOMCE"/>
    <m/>
    <x v="0"/>
    <m/>
    <m/>
    <s v="NO"/>
    <m/>
  </r>
  <r>
    <s v="JUN 2018-19"/>
    <x v="5"/>
    <n v="73481825"/>
    <s v="73481825205G"/>
    <x v="0"/>
    <s v="JIMÉNEZ SAEZ, JENNIFER"/>
    <x v="2"/>
    <n v="6.0259999999999998"/>
    <m/>
    <s v="Universidad Pública de Navarra"/>
    <n v="1"/>
    <s v="Pruebas de Acceso desde bachillerato o equivalente"/>
    <n v="9"/>
    <s v="19"/>
    <s v="Evaluación de Bachillerato para Acceso a la Universidad (EBAU) - LOMCE"/>
    <s v="SÍ"/>
    <x v="2"/>
    <m/>
    <m/>
    <s v="NO"/>
    <m/>
  </r>
  <r>
    <s v="JUN 2018-19"/>
    <x v="5"/>
    <n v="78775640"/>
    <s v="78775640205G"/>
    <x v="0"/>
    <s v="REINALDO JIMENEZ, LAURA"/>
    <x v="2"/>
    <n v="6.62"/>
    <m/>
    <m/>
    <n v="11"/>
    <s v="Formación Profesional"/>
    <n v="5"/>
    <s v="115"/>
    <s v="Ciclo Formativo de Grado Superior"/>
    <m/>
    <x v="0"/>
    <m/>
    <m/>
    <s v="SÍ"/>
    <s v="con reconocimientos"/>
  </r>
  <r>
    <s v="JUN 2018-19"/>
    <x v="5"/>
    <n v="73431151"/>
    <s v="73431151205G"/>
    <x v="0"/>
    <s v="ASENJO ELIZARI, ANDER"/>
    <x v="2"/>
    <n v="6.54"/>
    <m/>
    <m/>
    <n v="11"/>
    <s v="Formación Profesional"/>
    <n v="5"/>
    <s v="115"/>
    <s v="Ciclo Formativo de Grado Superior"/>
    <m/>
    <x v="0"/>
    <m/>
    <m/>
    <s v="SÍ"/>
    <s v="con reconocimientos"/>
  </r>
  <r>
    <s v="JUN 2018-19"/>
    <x v="5"/>
    <n v="75110631"/>
    <s v="75110631205G"/>
    <x v="1"/>
    <s v="LOPEZ JIMENEZ, MONTSERRAT"/>
    <x v="3"/>
    <n v="8.15"/>
    <m/>
    <m/>
    <n v="11"/>
    <s v="Formación Profesional"/>
    <n v="5"/>
    <s v="115"/>
    <s v="Ciclo Formativo de Grado Superior"/>
    <m/>
    <x v="0"/>
    <m/>
    <m/>
    <s v="SÍ"/>
    <s v="con reconocimientos"/>
  </r>
  <r>
    <s v="JUN 2018-19"/>
    <x v="5"/>
    <n v="73610876"/>
    <s v="73610876205G"/>
    <x v="0"/>
    <s v="BARCIA CORO, ANDREA CAROLINA"/>
    <x v="3"/>
    <n v="6.85"/>
    <m/>
    <m/>
    <n v="11"/>
    <s v="Formación Profesional"/>
    <n v="5"/>
    <s v="115"/>
    <s v="Ciclo Formativo de Grado Superior"/>
    <m/>
    <x v="0"/>
    <m/>
    <m/>
    <s v="SÍ"/>
    <s v="con reconocimientos"/>
  </r>
  <r>
    <s v="JUN 2018-19"/>
    <x v="5"/>
    <n v="73125180"/>
    <s v="73125180205G"/>
    <x v="0"/>
    <s v="CACHARRON ESLAVA, LIDIA"/>
    <x v="3"/>
    <n v="6.92"/>
    <m/>
    <m/>
    <n v="11"/>
    <s v="Formación Profesional"/>
    <n v="5"/>
    <s v="115"/>
    <s v="Ciclo Formativo de Grado Superior"/>
    <m/>
    <x v="0"/>
    <m/>
    <m/>
    <s v="SÍ"/>
    <s v="con reconocimientos"/>
  </r>
  <r>
    <s v="JLO 2018-19"/>
    <x v="5"/>
    <n v="16634437"/>
    <s v="16634437205G"/>
    <x v="0"/>
    <s v="ALESANCO SÁENZ, SERGIO"/>
    <x v="3"/>
    <n v="5.6479999999999997"/>
    <m/>
    <s v="Universidad de La Rioja"/>
    <n v="1"/>
    <s v="Pruebas de Acceso desde bachillerato o equivalente"/>
    <n v="9"/>
    <s v="19"/>
    <s v="Evaluación de Bachillerato para Acceso a la Universidad (EBAU) - LOMCE"/>
    <s v="SÍ"/>
    <x v="0"/>
    <s v="206G"/>
    <m/>
    <s v="SÍ"/>
    <s v="otro grado"/>
  </r>
  <r>
    <s v="JUN 2018-19"/>
    <x v="5"/>
    <n v="73415148"/>
    <s v="73415148205G"/>
    <x v="0"/>
    <s v="RUBIO ARANSAY, IRACHE"/>
    <x v="3"/>
    <n v="7.23"/>
    <m/>
    <m/>
    <n v="11"/>
    <s v="Formación Profesional"/>
    <n v="5"/>
    <s v="115"/>
    <s v="Ciclo Formativo de Grado Superior"/>
    <m/>
    <x v="0"/>
    <m/>
    <m/>
    <s v="SÍ"/>
    <s v="con reconocimientos"/>
  </r>
  <r>
    <s v="JUN 2018-19"/>
    <x v="5"/>
    <n v="48620765"/>
    <s v="48620765205G"/>
    <x v="0"/>
    <s v="GIRON GIMENEZ, TOMAS"/>
    <x v="3"/>
    <n v="6.46"/>
    <m/>
    <m/>
    <n v="11"/>
    <s v="Formación Profesional"/>
    <n v="5"/>
    <s v="115"/>
    <s v="Ciclo Formativo de Grado Superior"/>
    <m/>
    <x v="0"/>
    <m/>
    <m/>
    <s v="SÍ"/>
    <s v="con reconocimientos"/>
  </r>
  <r>
    <s v="JUN 2018-19"/>
    <x v="6"/>
    <n v="16635640"/>
    <s v="16635640206G"/>
    <x v="0"/>
    <s v="VALGAÑÓN GARCÍA, JENIFER"/>
    <x v="8"/>
    <n v="6.8029999999999999"/>
    <m/>
    <s v="Universidad de La Rioja"/>
    <n v="1"/>
    <s v="Pruebas de Acceso desde bachillerato o equivalente"/>
    <n v="8"/>
    <s v="18"/>
    <s v="Pruebas de acceso a la Universidad (PAU)- LOE"/>
    <s v="SÍ"/>
    <x v="1"/>
    <m/>
    <m/>
    <s v="NO"/>
    <m/>
  </r>
  <r>
    <s v="JUN 2018-19"/>
    <x v="6"/>
    <n v="44646182"/>
    <s v="44646182206G"/>
    <x v="0"/>
    <s v="DÍEZ DÍAZ, ÁLVARO"/>
    <x v="4"/>
    <n v="6.33"/>
    <m/>
    <m/>
    <n v="11"/>
    <s v="Formación Profesional"/>
    <n v="5"/>
    <s v="115"/>
    <s v="Ciclo Formativo de Grado Superior"/>
    <m/>
    <x v="1"/>
    <m/>
    <m/>
    <s v="NO"/>
    <m/>
  </r>
  <r>
    <s v="JUN 2018-19"/>
    <x v="6"/>
    <n v="44649899"/>
    <s v="44649899206G"/>
    <x v="0"/>
    <s v="ALDUNATE VEGA, LEYRE"/>
    <x v="6"/>
    <n v="6.2249999999999996"/>
    <m/>
    <s v="Universidad Pública de Navarra"/>
    <n v="1"/>
    <s v="Pruebas de Acceso desde bachillerato o equivalente"/>
    <n v="8"/>
    <s v="18"/>
    <s v="Pruebas de acceso a la Universidad (PAU)- LOE"/>
    <m/>
    <x v="1"/>
    <m/>
    <m/>
    <s v="NO"/>
    <m/>
  </r>
  <r>
    <s v="JUN 2018-19"/>
    <x v="6"/>
    <n v="16552575"/>
    <s v="16552575206G"/>
    <x v="1"/>
    <s v="GÓMEZ MURO, MARÍA JESÚS"/>
    <x v="6"/>
    <n v="6.875"/>
    <m/>
    <s v="Universidad de La Rioja"/>
    <n v="4"/>
    <s v="Otras Pruebas de Acceso a la Universidad: Mayores"/>
    <n v="3"/>
    <s v="43"/>
    <s v="Pruebas de acceso a Grado de mayores de 45 años"/>
    <m/>
    <x v="1"/>
    <m/>
    <m/>
    <s v="NO"/>
    <m/>
  </r>
  <r>
    <s v="JUN 2018-19"/>
    <x v="6"/>
    <n v="17496709"/>
    <s v="17496709206G"/>
    <x v="0"/>
    <s v="PÉREZ MIGUEL, GEMMA"/>
    <x v="6"/>
    <n v="6.21"/>
    <m/>
    <s v="Universidad de La Rioja"/>
    <n v="1"/>
    <s v="Pruebas de Acceso desde bachillerato o equivalente"/>
    <n v="8"/>
    <s v="18"/>
    <s v="Pruebas de acceso a la Universidad (PAU)- LOE"/>
    <m/>
    <x v="1"/>
    <m/>
    <m/>
    <s v="NO"/>
    <m/>
  </r>
  <r>
    <s v="JUN 2018-19"/>
    <x v="6"/>
    <n v="49582502"/>
    <s v="49582502206G"/>
    <x v="0"/>
    <s v="BERASATEGI GOÑI, KATTALIN"/>
    <x v="5"/>
    <n v="6.452"/>
    <m/>
    <s v="Universidad del País Vasco/Euskal Herriko Unibersitatea"/>
    <n v="1"/>
    <s v="Pruebas de Acceso desde bachillerato o equivalente"/>
    <n v="8"/>
    <s v="18"/>
    <s v="Pruebas de acceso a la Universidad (PAU)- LOE"/>
    <m/>
    <x v="0"/>
    <m/>
    <m/>
    <s v="NO"/>
    <m/>
  </r>
  <r>
    <s v="JUN 2018-19"/>
    <x v="6"/>
    <n v="45175292"/>
    <s v="45175292206G"/>
    <x v="0"/>
    <s v="JUAN ALAMÁN, LEIRE"/>
    <x v="5"/>
    <n v="5.76"/>
    <m/>
    <s v="Universidad Pública de Navarra"/>
    <n v="1"/>
    <s v="Pruebas de Acceso desde bachillerato o equivalente"/>
    <n v="8"/>
    <s v="18"/>
    <s v="Pruebas de acceso a la Universidad (PAU)- LOE"/>
    <m/>
    <x v="0"/>
    <m/>
    <m/>
    <s v="NO"/>
    <m/>
  </r>
  <r>
    <s v="JUN 2018-19"/>
    <x v="6"/>
    <n v="16640100"/>
    <s v="16640100206G"/>
    <x v="0"/>
    <s v="MERINO MARTÍNEZ, VÍCTOR"/>
    <x v="5"/>
    <n v="6.3209999999999997"/>
    <m/>
    <s v="Universidad de La Rioja"/>
    <n v="1"/>
    <s v="Pruebas de Acceso desde bachillerato o equivalente"/>
    <n v="8"/>
    <s v="18"/>
    <s v="Pruebas de acceso a la Universidad (PAU)- LOE"/>
    <m/>
    <x v="0"/>
    <m/>
    <m/>
    <s v="NO"/>
    <m/>
  </r>
  <r>
    <s v="JUN 2018-19"/>
    <x v="6"/>
    <n v="72822303"/>
    <s v="72822303206G"/>
    <x v="0"/>
    <s v="MAJO VILLANUEVA, JONE"/>
    <x v="5"/>
    <n v="5.8120000000000003"/>
    <m/>
    <s v="Universidad Pública de Navarra"/>
    <n v="1"/>
    <s v="Pruebas de Acceso desde bachillerato o equivalente"/>
    <n v="8"/>
    <s v="18"/>
    <s v="Pruebas de acceso a la Universidad (PAU)- LOE"/>
    <m/>
    <x v="0"/>
    <m/>
    <m/>
    <s v="NO"/>
    <m/>
  </r>
  <r>
    <s v="JUN 2018-19"/>
    <x v="6"/>
    <n v="73138551"/>
    <s v="73138551206G"/>
    <x v="0"/>
    <s v="EDERRA FERNÁNDEZ, JON"/>
    <x v="0"/>
    <n v="6.71"/>
    <m/>
    <m/>
    <n v="11"/>
    <s v="Formación Profesional"/>
    <n v="5"/>
    <s v="115"/>
    <s v="Ciclo Formativo de Grado Superior"/>
    <m/>
    <x v="0"/>
    <m/>
    <m/>
    <s v="NO"/>
    <m/>
  </r>
  <r>
    <s v="JUN 2018-19"/>
    <x v="6"/>
    <n v="16632732"/>
    <s v="16632732206G"/>
    <x v="0"/>
    <s v="PESO LLAMAZARES, DAVID"/>
    <x v="0"/>
    <n v="8.0839999999999996"/>
    <m/>
    <s v="Universidad de La Rioja"/>
    <n v="1"/>
    <s v="Pruebas de Acceso desde bachillerato o equivalente"/>
    <n v="8"/>
    <s v="18"/>
    <s v="Pruebas de acceso a la Universidad (PAU)- LOE"/>
    <s v="SÍ"/>
    <x v="0"/>
    <m/>
    <m/>
    <s v="NO"/>
    <m/>
  </r>
  <r>
    <s v="JUN 2018-19"/>
    <x v="6"/>
    <n v="16635197"/>
    <s v="16635197206G"/>
    <x v="0"/>
    <s v="VAQUERO MUÑOZ, EVA"/>
    <x v="0"/>
    <n v="6.5679999999999996"/>
    <m/>
    <s v="Universidad de La Rioja"/>
    <n v="1"/>
    <s v="Pruebas de Acceso desde bachillerato o equivalente"/>
    <n v="8"/>
    <s v="18"/>
    <s v="Pruebas de acceso a la Universidad (PAU)- LOE"/>
    <m/>
    <x v="0"/>
    <m/>
    <m/>
    <s v="SÍ"/>
    <s v="con reconocimientos"/>
  </r>
  <r>
    <s v="JUN 2018-19"/>
    <x v="6"/>
    <n v="72514958"/>
    <s v="72514958206G"/>
    <x v="0"/>
    <s v="MARTÍNEZ QUINTANA, ANDRÉS"/>
    <x v="0"/>
    <n v="5.8730000000000002"/>
    <m/>
    <s v="Universidad del País Vasco/Euskal Herriko Unibersitatea"/>
    <n v="1"/>
    <s v="Pruebas de Acceso desde bachillerato o equivalente"/>
    <n v="8"/>
    <s v="18"/>
    <s v="Pruebas de acceso a la Universidad (PAU)- LOE"/>
    <m/>
    <x v="0"/>
    <m/>
    <m/>
    <s v="NO"/>
    <m/>
  </r>
  <r>
    <s v="JUN 2018-19"/>
    <x v="6"/>
    <n v="17496414"/>
    <s v="17496414206G"/>
    <x v="0"/>
    <s v="BLANCO FERNÁNDEZ, HELENA"/>
    <x v="0"/>
    <n v="6.5149999999999997"/>
    <m/>
    <s v="Universidad de La Rioja"/>
    <n v="1"/>
    <s v="Pruebas de Acceso desde bachillerato o equivalente"/>
    <n v="8"/>
    <s v="18"/>
    <s v="Pruebas de acceso a la Universidad (PAU)- LOE"/>
    <m/>
    <x v="0"/>
    <m/>
    <m/>
    <s v="SÍ"/>
    <s v="con reconocimientos"/>
  </r>
  <r>
    <s v="JUN 2018-19"/>
    <x v="6"/>
    <n v="16640675"/>
    <s v="16640675206G"/>
    <x v="0"/>
    <s v="ORAÁ FADÓN, PATRICIA"/>
    <x v="0"/>
    <n v="6.3419999999999996"/>
    <m/>
    <s v="Universidad de La Rioja"/>
    <n v="1"/>
    <s v="Pruebas de Acceso desde bachillerato o equivalente"/>
    <n v="8"/>
    <s v="18"/>
    <s v="Pruebas de acceso a la Universidad (PAU)- LOE"/>
    <m/>
    <x v="0"/>
    <m/>
    <m/>
    <s v="SÍ"/>
    <s v="con reconocimientos"/>
  </r>
  <r>
    <s v="JUN 2018-19"/>
    <x v="6"/>
    <n v="18076602"/>
    <s v="18076602206G"/>
    <x v="0"/>
    <s v="MARTÍNEZ BENITO, ANA"/>
    <x v="0"/>
    <n v="6.3970000000000002"/>
    <m/>
    <s v="Universidad de La Rioja"/>
    <n v="1"/>
    <s v="Pruebas de Acceso desde bachillerato o equivalente"/>
    <n v="8"/>
    <s v="18"/>
    <s v="Pruebas de acceso a la Universidad (PAU)- LOE"/>
    <m/>
    <x v="0"/>
    <m/>
    <m/>
    <s v="NO"/>
    <m/>
  </r>
  <r>
    <s v="JUN 2018-19"/>
    <x v="6"/>
    <n v="18076747"/>
    <s v="18076747206G"/>
    <x v="0"/>
    <s v="SÁENZ GALILEA, LETICIA"/>
    <x v="0"/>
    <n v="6.1689999999999996"/>
    <m/>
    <s v="Universidad de La Rioja"/>
    <n v="1"/>
    <s v="Pruebas de Acceso desde bachillerato o equivalente"/>
    <n v="8"/>
    <s v="18"/>
    <s v="Pruebas de acceso a la Universidad (PAU)- LOE"/>
    <m/>
    <x v="0"/>
    <m/>
    <m/>
    <s v="SÍ"/>
    <s v="con reconocimientos"/>
  </r>
  <r>
    <s v="JUN 2018-19"/>
    <x v="6"/>
    <n v="73115783"/>
    <s v="73115783206G"/>
    <x v="0"/>
    <s v="ARGUIBIDE ROMERO, DAVID"/>
    <x v="0"/>
    <n v="6.77"/>
    <m/>
    <m/>
    <n v="11"/>
    <s v="Formación Profesional"/>
    <n v="5"/>
    <s v="115"/>
    <s v="Ciclo Formativo de Grado Superior"/>
    <m/>
    <x v="0"/>
    <m/>
    <m/>
    <s v="NO"/>
    <m/>
  </r>
  <r>
    <s v="JUN 2018-19"/>
    <x v="6"/>
    <n v="17499896"/>
    <s v="17499896206G"/>
    <x v="0"/>
    <s v="HERRERO GRUPELI, SANDRA"/>
    <x v="0"/>
    <n v="5.3250000000000002"/>
    <m/>
    <s v="Universidad de La Rioja"/>
    <n v="1"/>
    <s v="Pruebas de Acceso desde bachillerato o equivalente"/>
    <n v="8"/>
    <s v="18"/>
    <s v="Pruebas de acceso a la Universidad (PAU)- LOE"/>
    <m/>
    <x v="2"/>
    <m/>
    <m/>
    <s v="NO"/>
    <m/>
  </r>
  <r>
    <s v="JLO 2018-19"/>
    <x v="6"/>
    <n v="72797604"/>
    <s v="72797604206G"/>
    <x v="0"/>
    <s v="FERNÁNDEZ RUBIO, TERESA"/>
    <x v="0"/>
    <n v="6.2309999999999999"/>
    <m/>
    <s v="Universidad de La Rioja"/>
    <n v="1"/>
    <s v="Pruebas de Acceso desde bachillerato o equivalente"/>
    <n v="8"/>
    <s v="18"/>
    <s v="Pruebas de acceso a la Universidad (PAU)- LOE"/>
    <m/>
    <x v="2"/>
    <m/>
    <m/>
    <s v="NO"/>
    <m/>
  </r>
  <r>
    <s v="JUN 2018-19"/>
    <x v="6"/>
    <n v="17498246"/>
    <s v="17498246206G"/>
    <x v="0"/>
    <s v="SAINZ CANCIO, ALBA"/>
    <x v="1"/>
    <n v="6.7069999999999999"/>
    <m/>
    <s v="Universidad de La Rioja"/>
    <n v="1"/>
    <s v="Pruebas de Acceso desde bachillerato o equivalente"/>
    <n v="8"/>
    <s v="18"/>
    <s v="Pruebas de acceso a la Universidad (PAU)- LOE"/>
    <m/>
    <x v="0"/>
    <m/>
    <m/>
    <s v="NO"/>
    <m/>
  </r>
  <r>
    <s v="JUN 2018-19"/>
    <x v="6"/>
    <n v="78779602"/>
    <s v="78779602206G"/>
    <x v="0"/>
    <s v="MARTINEZ SANCHEZ, MARTA"/>
    <x v="1"/>
    <n v="5.5570000000000004"/>
    <m/>
    <s v="Universidad Pública de Navarra"/>
    <n v="1"/>
    <s v="Pruebas de Acceso desde bachillerato o equivalente"/>
    <n v="8"/>
    <s v="18"/>
    <s v="Pruebas de acceso a la Universidad (PAU)- LOE"/>
    <m/>
    <x v="0"/>
    <m/>
    <m/>
    <s v="NO"/>
    <m/>
  </r>
  <r>
    <s v="JUN 2018-19"/>
    <x v="6"/>
    <n v="78761754"/>
    <s v="78761754206G"/>
    <x v="0"/>
    <s v="MARIN MORENO, IÑIGO"/>
    <x v="1"/>
    <n v="5.6429999999999998"/>
    <m/>
    <s v="Universidad Pública de Navarra"/>
    <n v="1"/>
    <s v="Pruebas de Acceso desde bachillerato o equivalente"/>
    <n v="8"/>
    <s v="18"/>
    <s v="Pruebas de acceso a la Universidad (PAU)- LOE"/>
    <m/>
    <x v="0"/>
    <m/>
    <m/>
    <s v="NO"/>
    <m/>
  </r>
  <r>
    <s v="JUN 2018-19"/>
    <x v="6"/>
    <n v="72798805"/>
    <s v="72798805206G"/>
    <x v="0"/>
    <s v="URRACA RUIZ, ADRIÁN"/>
    <x v="1"/>
    <n v="5.73"/>
    <m/>
    <m/>
    <n v="11"/>
    <s v="Formación Profesional"/>
    <n v="5"/>
    <s v="115"/>
    <s v="Ciclo Formativo de Grado Superior"/>
    <m/>
    <x v="0"/>
    <m/>
    <m/>
    <s v="NO"/>
    <m/>
  </r>
  <r>
    <s v="JUN 2018-19"/>
    <x v="6"/>
    <n v="72834603"/>
    <s v="72834603206G"/>
    <x v="0"/>
    <s v="GALLARDO CABRERA, KEVIN"/>
    <x v="1"/>
    <n v="6.1"/>
    <m/>
    <m/>
    <n v="11"/>
    <s v="Formación Profesional"/>
    <n v="5"/>
    <s v="115"/>
    <s v="Ciclo Formativo de Grado Superior"/>
    <m/>
    <x v="0"/>
    <m/>
    <m/>
    <s v="NO"/>
    <m/>
  </r>
  <r>
    <s v="JUN 2018-19"/>
    <x v="6"/>
    <n v="72749428"/>
    <s v="72749428206G"/>
    <x v="0"/>
    <s v="MODENES LOPEZ, SAIOA"/>
    <x v="1"/>
    <n v="6.69"/>
    <m/>
    <m/>
    <n v="11"/>
    <s v="Formación Profesional"/>
    <n v="5"/>
    <s v="115"/>
    <s v="Ciclo Formativo de Grado Superior"/>
    <m/>
    <x v="0"/>
    <m/>
    <m/>
    <s v="NO"/>
    <m/>
  </r>
  <r>
    <s v="JUN 2018-19"/>
    <x v="6"/>
    <n v="78814647"/>
    <s v="78814647206G"/>
    <x v="0"/>
    <s v="DÍAZ BUENO, PAULA"/>
    <x v="1"/>
    <n v="7.8330000000000002"/>
    <m/>
    <s v="Universidad Pública de Navarra"/>
    <n v="1"/>
    <s v="Pruebas de Acceso desde bachillerato o equivalente"/>
    <n v="8"/>
    <s v="18"/>
    <s v="Pruebas de acceso a la Universidad (PAU)- LOE"/>
    <m/>
    <x v="0"/>
    <m/>
    <m/>
    <s v="NO"/>
    <m/>
  </r>
  <r>
    <s v="JUN 2018-19"/>
    <x v="6"/>
    <n v="79046721"/>
    <s v="79046721206G"/>
    <x v="0"/>
    <s v="HERNÁNDEZ SANZ, JULIA"/>
    <x v="1"/>
    <n v="5.9530000000000003"/>
    <m/>
    <s v="Universidad de La Rioja"/>
    <n v="1"/>
    <s v="Pruebas de Acceso desde bachillerato o equivalente"/>
    <n v="8"/>
    <s v="18"/>
    <s v="Pruebas de acceso a la Universidad (PAU)- LOE"/>
    <m/>
    <x v="0"/>
    <m/>
    <m/>
    <s v="NO"/>
    <m/>
  </r>
  <r>
    <s v="JUN 2018-19"/>
    <x v="6"/>
    <n v="18084152"/>
    <s v="18084152206G"/>
    <x v="0"/>
    <s v="VÁZQUEZ VITORES, DANIEL"/>
    <x v="1"/>
    <n v="6.2009999999999996"/>
    <m/>
    <s v="Universidad de La Rioja"/>
    <n v="1"/>
    <s v="Pruebas de Acceso desde bachillerato o equivalente"/>
    <n v="8"/>
    <s v="18"/>
    <s v="Pruebas de acceso a la Universidad (PAU)- LOE"/>
    <m/>
    <x v="0"/>
    <m/>
    <m/>
    <s v="NO"/>
    <m/>
  </r>
  <r>
    <s v="JUN 2018-19"/>
    <x v="6"/>
    <n v="16636367"/>
    <s v="16636367206G"/>
    <x v="0"/>
    <s v="PÉREZ WARMERDAM, MARIO"/>
    <x v="1"/>
    <n v="6.1559999999999997"/>
    <m/>
    <s v="Universidad de La Rioja"/>
    <n v="1"/>
    <s v="Pruebas de Acceso desde bachillerato o equivalente"/>
    <n v="8"/>
    <s v="18"/>
    <s v="Pruebas de acceso a la Universidad (PAU)- LOE"/>
    <m/>
    <x v="0"/>
    <m/>
    <m/>
    <s v="NO"/>
    <m/>
  </r>
  <r>
    <s v="JUN 2018-19"/>
    <x v="6"/>
    <n v="16630975"/>
    <s v="16630975206G"/>
    <x v="0"/>
    <s v="NARRO GOMEZ, SHEILA"/>
    <x v="1"/>
    <n v="7.71"/>
    <m/>
    <m/>
    <n v="11"/>
    <s v="Formación Profesional"/>
    <n v="5"/>
    <s v="115"/>
    <s v="Ciclo Formativo de Grado Superior"/>
    <m/>
    <x v="0"/>
    <m/>
    <m/>
    <s v="NO"/>
    <m/>
  </r>
  <r>
    <s v="SEP 2018-19"/>
    <x v="6"/>
    <n v="16615094"/>
    <s v="16615094206G"/>
    <x v="0"/>
    <s v="FERNANDEZ EZQUERRO, LEIRE"/>
    <x v="1"/>
    <n v="6.76"/>
    <m/>
    <s v="UNIVERSIDAD DE ALICANTE"/>
    <n v="5"/>
    <s v="Acceso Titulado Universitario"/>
    <n v="2"/>
    <s v="52"/>
    <s v="Título de Diplomado Universitario, Ingeniero Técnico o Arquitecto Técnico"/>
    <m/>
    <x v="0"/>
    <m/>
    <m/>
    <s v="NO"/>
    <m/>
  </r>
  <r>
    <s v="JUN 2018-19"/>
    <x v="6"/>
    <s v="X5164558"/>
    <s v="X5164558206G"/>
    <x v="0"/>
    <s v="KURYLIV , DIANA"/>
    <x v="1"/>
    <n v="8.3829999999999991"/>
    <m/>
    <s v="Universidad de La Rioja"/>
    <n v="1"/>
    <s v="Pruebas de Acceso desde bachillerato o equivalente"/>
    <n v="8"/>
    <s v="18"/>
    <s v="Pruebas de acceso a la Universidad (PAU)- LOE"/>
    <m/>
    <x v="0"/>
    <m/>
    <m/>
    <s v="NO"/>
    <m/>
  </r>
  <r>
    <s v="JUN 2018-19"/>
    <x v="6"/>
    <n v="18077892"/>
    <s v="18077892206G"/>
    <x v="1"/>
    <s v="SÁINZ MAYORAL, GUILLERMO"/>
    <x v="1"/>
    <n v="8.0340000000000007"/>
    <m/>
    <s v="Universidad de La Rioja"/>
    <n v="1"/>
    <s v="Pruebas de Acceso desde bachillerato o equivalente"/>
    <n v="8"/>
    <s v="18"/>
    <s v="Pruebas de acceso a la Universidad (PAU)- LOE"/>
    <m/>
    <x v="0"/>
    <m/>
    <m/>
    <s v="NO"/>
    <m/>
  </r>
  <r>
    <s v="JUN 2018-19"/>
    <x v="6"/>
    <n v="78777394"/>
    <s v="78777394206G"/>
    <x v="0"/>
    <s v="ARRONDO GUILLÉN, AMARA"/>
    <x v="1"/>
    <n v="5.4029999999999996"/>
    <m/>
    <s v="Universidad Pública de Navarra"/>
    <n v="1"/>
    <s v="Pruebas de Acceso desde bachillerato o equivalente"/>
    <n v="8"/>
    <s v="18"/>
    <s v="Pruebas de acceso a la Universidad (PAU)- LOE"/>
    <m/>
    <x v="0"/>
    <m/>
    <m/>
    <s v="NO"/>
    <m/>
  </r>
  <r>
    <s v="JUN 2018-19"/>
    <x v="6"/>
    <n v="16629388"/>
    <s v="16629388206G"/>
    <x v="0"/>
    <s v="RODRÍGUEZ ALONSO, MARINA"/>
    <x v="1"/>
    <n v="5.9749999999999996"/>
    <m/>
    <s v="Universidad de La Rioja"/>
    <n v="1"/>
    <s v="Pruebas de Acceso desde bachillerato o equivalente"/>
    <n v="8"/>
    <s v="18"/>
    <s v="Pruebas de acceso a la Universidad (PAU)- LOE"/>
    <m/>
    <x v="0"/>
    <m/>
    <m/>
    <s v="NO"/>
    <m/>
  </r>
  <r>
    <s v="JUN 2018-19"/>
    <x v="6"/>
    <n v="16643876"/>
    <s v="16643876206G"/>
    <x v="0"/>
    <s v="FERNÁNDEZ ESCOBAR, MARÍA DE LOS ÁNGELES"/>
    <x v="1"/>
    <n v="6.3710000000000004"/>
    <m/>
    <s v="Universidad de La Rioja"/>
    <n v="1"/>
    <s v="Pruebas de Acceso desde bachillerato o equivalente"/>
    <n v="8"/>
    <s v="18"/>
    <s v="Pruebas de acceso a la Universidad (PAU)- LOE"/>
    <m/>
    <x v="0"/>
    <m/>
    <m/>
    <s v="NO"/>
    <m/>
  </r>
  <r>
    <s v="JUN 2018-19"/>
    <x v="6"/>
    <n v="18075398"/>
    <s v="18075398206G"/>
    <x v="0"/>
    <s v="BARTOLOMÉ MURUGARREN, JAVIER"/>
    <x v="1"/>
    <n v="7.1840000000000002"/>
    <m/>
    <s v="Universidad de La Rioja"/>
    <n v="1"/>
    <s v="Pruebas de Acceso desde bachillerato o equivalente"/>
    <n v="8"/>
    <s v="18"/>
    <s v="Pruebas de acceso a la Universidad (PAU)- LOE"/>
    <m/>
    <x v="0"/>
    <m/>
    <m/>
    <s v="NO"/>
    <m/>
  </r>
  <r>
    <s v="JLO 2018-19"/>
    <x v="6"/>
    <n v="78757587"/>
    <s v="78757587206G"/>
    <x v="0"/>
    <s v="URDANIZ LASHERAS, CARLA"/>
    <x v="1"/>
    <n v="5.5149999999999997"/>
    <m/>
    <s v="Universidad Pública de Navarra"/>
    <n v="1"/>
    <s v="Pruebas de Acceso desde bachillerato o equivalente"/>
    <n v="8"/>
    <s v="18"/>
    <s v="Pruebas de acceso a la Universidad (PAU)- LOE"/>
    <m/>
    <x v="2"/>
    <m/>
    <m/>
    <s v="NO"/>
    <m/>
  </r>
  <r>
    <s v="JLO 2018-19"/>
    <x v="6"/>
    <n v="73467047"/>
    <s v="73467047206G"/>
    <x v="0"/>
    <s v="FERNANDEZ ORAINDI, JON"/>
    <x v="1"/>
    <n v="5.548"/>
    <m/>
    <s v="Universidad Pública de Navarra"/>
    <n v="1"/>
    <s v="Pruebas de Acceso desde bachillerato o equivalente"/>
    <n v="8"/>
    <s v="18"/>
    <s v="Pruebas de acceso a la Universidad (PAU)- LOE"/>
    <m/>
    <x v="2"/>
    <m/>
    <m/>
    <s v="NO"/>
    <m/>
  </r>
  <r>
    <s v="JUN 2018-19"/>
    <x v="6"/>
    <n v="16607872"/>
    <s v="16607872206G"/>
    <x v="0"/>
    <s v="REVILLA ROYO, JESICA"/>
    <x v="2"/>
    <n v="6.351"/>
    <m/>
    <s v="Universidad de La Rioja"/>
    <n v="9"/>
    <s v="ACCESO A TERCER CICL0"/>
    <n v="1"/>
    <s v="91"/>
    <s v="LICENCIADO"/>
    <m/>
    <x v="1"/>
    <m/>
    <m/>
    <s v="SÍ"/>
    <s v="con reconocimientos"/>
  </r>
  <r>
    <s v="JUN 2018-19"/>
    <x v="6"/>
    <n v="18084569"/>
    <s v="18084569206G"/>
    <x v="0"/>
    <s v="CORDÓN LAPUENTE, SHEYLA"/>
    <x v="2"/>
    <n v="5.8710000000000004"/>
    <m/>
    <s v="Universidad de La Rioja"/>
    <n v="1"/>
    <s v="Pruebas de Acceso desde bachillerato o equivalente"/>
    <n v="9"/>
    <s v="19"/>
    <s v="Evaluación de Bachillerato para Acceso a la Universidad (EBAU) - LOMCE"/>
    <s v="SÍ"/>
    <x v="0"/>
    <m/>
    <m/>
    <s v="NO"/>
    <m/>
  </r>
  <r>
    <s v="JUN 2018-19"/>
    <x v="6"/>
    <n v="73452727"/>
    <s v="73452727206G"/>
    <x v="0"/>
    <s v="URIARTE MAÑÚ, DAVID"/>
    <x v="2"/>
    <n v="5.3150000000000004"/>
    <m/>
    <s v="Universidad de La Rioja"/>
    <n v="1"/>
    <s v="Pruebas de Acceso desde bachillerato o equivalente"/>
    <n v="9"/>
    <s v="19"/>
    <s v="Evaluación de Bachillerato para Acceso a la Universidad (EBAU) - LOMCE"/>
    <m/>
    <x v="0"/>
    <m/>
    <m/>
    <s v="NO"/>
    <m/>
  </r>
  <r>
    <s v="JUN 2018-19"/>
    <x v="6"/>
    <n v="16642387"/>
    <s v="16642387206G"/>
    <x v="0"/>
    <s v="FERNÁNDEZ SÁENZ, RAQUEL"/>
    <x v="2"/>
    <n v="6.3460000000000001"/>
    <m/>
    <s v="Universidad de La Rioja"/>
    <n v="1"/>
    <s v="Pruebas de Acceso desde bachillerato o equivalente"/>
    <n v="9"/>
    <s v="19"/>
    <s v="Evaluación de Bachillerato para Acceso a la Universidad (EBAU) - LOMCE"/>
    <s v="SÍ"/>
    <x v="0"/>
    <m/>
    <m/>
    <s v="NO"/>
    <m/>
  </r>
  <r>
    <s v="JUN 2018-19"/>
    <x v="6"/>
    <s v="X4364672"/>
    <s v="X4364672206G"/>
    <x v="0"/>
    <s v="DANILAS , DIANA"/>
    <x v="2"/>
    <n v="7.2"/>
    <m/>
    <s v="Universidad de La Rioja"/>
    <n v="1"/>
    <s v="Pruebas de Acceso desde bachillerato o equivalente"/>
    <n v="9"/>
    <s v="19"/>
    <s v="Evaluación de Bachillerato para Acceso a la Universidad (EBAU) - LOMCE"/>
    <s v="SÍ"/>
    <x v="0"/>
    <m/>
    <m/>
    <s v="NO"/>
    <m/>
  </r>
  <r>
    <s v="JUN 2018-19"/>
    <x v="6"/>
    <n v="45175966"/>
    <s v="45175966206G"/>
    <x v="0"/>
    <s v="OTEIZA VILCHEZ, CARLA"/>
    <x v="2"/>
    <n v="6.62"/>
    <m/>
    <m/>
    <n v="11"/>
    <s v="Formación Profesional"/>
    <n v="5"/>
    <s v="115"/>
    <s v="Ciclo Formativo de Grado Superior"/>
    <m/>
    <x v="2"/>
    <m/>
    <m/>
    <s v="NO"/>
    <m/>
  </r>
  <r>
    <s v="JUN 2018-19"/>
    <x v="6"/>
    <n v="78770009"/>
    <s v="78770009206G"/>
    <x v="0"/>
    <s v="VILLAFRANCA VILLANUEVA, MARTA"/>
    <x v="2"/>
    <n v="6.5949999999999998"/>
    <m/>
    <s v="Universidad Pública de Navarra"/>
    <n v="1"/>
    <s v="Pruebas de Acceso desde bachillerato o equivalente"/>
    <n v="9"/>
    <s v="19"/>
    <s v="Evaluación de Bachillerato para Acceso a la Universidad (EBAU) - LOMCE"/>
    <m/>
    <x v="0"/>
    <m/>
    <m/>
    <s v="NO"/>
    <m/>
  </r>
  <r>
    <s v="JUN 2018-19"/>
    <x v="6"/>
    <n v="73127500"/>
    <s v="73127500206G"/>
    <x v="0"/>
    <s v="HASENBURG VIEJO, SILVIA"/>
    <x v="2"/>
    <n v="5.375"/>
    <m/>
    <s v="Universidad Pública de Navarra"/>
    <n v="1"/>
    <s v="Pruebas de Acceso desde bachillerato o equivalente"/>
    <n v="9"/>
    <s v="19"/>
    <s v="Evaluación de Bachillerato para Acceso a la Universidad (EBAU) - LOMCE"/>
    <m/>
    <x v="0"/>
    <m/>
    <m/>
    <s v="NO"/>
    <m/>
  </r>
  <r>
    <s v="JUN 2018-19"/>
    <x v="6"/>
    <n v="21046232"/>
    <s v="21046232206G"/>
    <x v="0"/>
    <s v="HERNÁEZ CAPILLA, MARTA"/>
    <x v="2"/>
    <n v="6.282"/>
    <m/>
    <s v="Universidad de La Rioja"/>
    <n v="1"/>
    <s v="Pruebas de Acceso desde bachillerato o equivalente"/>
    <n v="9"/>
    <s v="19"/>
    <s v="Evaluación de Bachillerato para Acceso a la Universidad (EBAU) - LOMCE"/>
    <m/>
    <x v="0"/>
    <m/>
    <m/>
    <s v="NO"/>
    <m/>
  </r>
  <r>
    <s v="JUN 2018-19"/>
    <x v="6"/>
    <n v="72756753"/>
    <s v="72756753206G"/>
    <x v="1"/>
    <s v="CUBILLO ALIJA, EIDER"/>
    <x v="2"/>
    <n v="5.33"/>
    <m/>
    <s v="Universidad del País Vasco/Euskal Herriko Unibersitatea"/>
    <n v="8"/>
    <s v="Cambio de universidad y/o estudios"/>
    <n v="1"/>
    <s v="81"/>
    <s v="Cambio de universidad por reconocimiento de 30 ECTS"/>
    <m/>
    <x v="1"/>
    <m/>
    <m/>
    <s v="SÍ"/>
    <s v="con reconocimientos"/>
  </r>
  <r>
    <s v="JUN 2018-19"/>
    <x v="6"/>
    <n v="73141249"/>
    <s v="73141249206G"/>
    <x v="0"/>
    <s v="ELIZALDE IZQUIETA, MIKEL"/>
    <x v="2"/>
    <n v="5.6319999999999997"/>
    <m/>
    <s v="Universidad Pública de Navarra"/>
    <n v="1"/>
    <s v="Pruebas de Acceso desde bachillerato o equivalente"/>
    <n v="9"/>
    <s v="19"/>
    <s v="Evaluación de Bachillerato para Acceso a la Universidad (EBAU) - LOMCE"/>
    <m/>
    <x v="0"/>
    <m/>
    <m/>
    <s v="NO"/>
    <m/>
  </r>
  <r>
    <s v="JUN 2018-19"/>
    <x v="6"/>
    <n v="44649599"/>
    <s v="44649599206G"/>
    <x v="0"/>
    <s v="ERASO ANTÓN, TADEO"/>
    <x v="2"/>
    <n v="5.2169999999999996"/>
    <m/>
    <s v="Universidad Pública de Navarra"/>
    <n v="1"/>
    <s v="Pruebas de Acceso desde bachillerato o equivalente"/>
    <n v="9"/>
    <s v="19"/>
    <s v="Evaluación de Bachillerato para Acceso a la Universidad (EBAU) - LOMCE"/>
    <m/>
    <x v="0"/>
    <m/>
    <m/>
    <s v="NO"/>
    <m/>
  </r>
  <r>
    <s v="JLO 2018-19"/>
    <x v="6"/>
    <n v="18075289"/>
    <s v="18075289206G"/>
    <x v="0"/>
    <s v="DÍEZ RAMÍREZ, VÍCTOR"/>
    <x v="2"/>
    <n v="5.4050000000000002"/>
    <m/>
    <s v="Universidad de La Rioja"/>
    <n v="1"/>
    <s v="Pruebas de Acceso desde bachillerato o equivalente"/>
    <n v="8"/>
    <s v="18"/>
    <s v="Pruebas de acceso a la Universidad (PAU)- LOE"/>
    <m/>
    <x v="0"/>
    <m/>
    <m/>
    <s v="NO"/>
    <m/>
  </r>
  <r>
    <s v="JUN 2018-19"/>
    <x v="6"/>
    <s v="Y0990453"/>
    <s v="Y0990453206G"/>
    <x v="0"/>
    <s v="PRISACAR , LARISA VIORICA"/>
    <x v="2"/>
    <n v="5.1829999999999998"/>
    <m/>
    <s v="Universidad de La Rioja"/>
    <n v="1"/>
    <s v="Pruebas de Acceso desde bachillerato o equivalente"/>
    <n v="9"/>
    <s v="19"/>
    <s v="Evaluación de Bachillerato para Acceso a la Universidad (EBAU) - LOMCE"/>
    <s v="SÍ"/>
    <x v="2"/>
    <m/>
    <m/>
    <s v="NO"/>
    <m/>
  </r>
  <r>
    <s v="JUN 2018-19"/>
    <x v="6"/>
    <n v="72848646"/>
    <s v="72848646206G"/>
    <x v="0"/>
    <s v="DE LA TORRE MURILLO, MAIDER"/>
    <x v="2"/>
    <n v="6.008"/>
    <m/>
    <s v="Universidad del País Vasco/Euskal Herriko Unibersitatea"/>
    <n v="1"/>
    <s v="Pruebas de Acceso desde bachillerato o equivalente"/>
    <n v="9"/>
    <s v="19"/>
    <s v="Evaluación de Bachillerato para Acceso a la Universidad (EBAU) - LOMCE"/>
    <s v="SÍ"/>
    <x v="2"/>
    <m/>
    <m/>
    <s v="NO"/>
    <m/>
  </r>
  <r>
    <s v="JLO 2018-19"/>
    <x v="6"/>
    <n v="18079583"/>
    <s v="18079583206G"/>
    <x v="0"/>
    <s v="DÍEZ DEL CORRAL REVILLA, FEDERICO"/>
    <x v="2"/>
    <n v="6.069"/>
    <m/>
    <s v="Universidad de La Rioja"/>
    <n v="1"/>
    <s v="Pruebas de Acceso desde bachillerato o equivalente"/>
    <n v="9"/>
    <s v="19"/>
    <s v="Evaluación de Bachillerato para Acceso a la Universidad (EBAU) - LOMCE"/>
    <m/>
    <x v="0"/>
    <m/>
    <m/>
    <s v="NO"/>
    <m/>
  </r>
  <r>
    <s v="JUN 2018-19"/>
    <x v="6"/>
    <n v="16642855"/>
    <s v="16642855206G"/>
    <x v="0"/>
    <s v="GUTIÉRREZ VIOTA, VIRGINIA"/>
    <x v="3"/>
    <n v="6.7549999999999999"/>
    <m/>
    <s v="Universidad de La Rioja"/>
    <n v="1"/>
    <s v="Pruebas de Acceso desde bachillerato o equivalente"/>
    <n v="9"/>
    <s v="19"/>
    <s v="Evaluación de Bachillerato para Acceso a la Universidad (EBAU) - LOMCE"/>
    <m/>
    <x v="0"/>
    <m/>
    <m/>
    <s v="NO"/>
    <m/>
  </r>
  <r>
    <s v="JUN 2018-19"/>
    <x v="6"/>
    <n v="72799555"/>
    <s v="72799555206G"/>
    <x v="0"/>
    <s v="PRADO GÓMEZ, ADRIÁN"/>
    <x v="3"/>
    <n v="5.2489999999999997"/>
    <m/>
    <s v="Universidad de La Rioja"/>
    <n v="1"/>
    <s v="Pruebas de Acceso desde bachillerato o equivalente"/>
    <n v="8"/>
    <s v="18"/>
    <s v="Pruebas de acceso a la Universidad (PAU)- LOE"/>
    <m/>
    <x v="0"/>
    <m/>
    <m/>
    <s v="NO"/>
    <m/>
  </r>
  <r>
    <s v="JUN 2018-19"/>
    <x v="6"/>
    <n v="73508585"/>
    <s v="73508585206G"/>
    <x v="0"/>
    <s v="FERNÁNDEZ GARJÓN, PATRICIA"/>
    <x v="3"/>
    <n v="5.556"/>
    <m/>
    <s v="Universidad Pública de Navarra"/>
    <n v="1"/>
    <s v="Pruebas de Acceso desde bachillerato o equivalente"/>
    <n v="9"/>
    <s v="19"/>
    <s v="Evaluación de Bachillerato para Acceso a la Universidad (EBAU) - LOMCE"/>
    <m/>
    <x v="0"/>
    <m/>
    <m/>
    <s v="NO"/>
    <m/>
  </r>
  <r>
    <s v="JUN 2018-19"/>
    <x v="6"/>
    <n v="17497508"/>
    <s v="17497508206G"/>
    <x v="0"/>
    <s v="LORENZO LAG, NOEMÍ"/>
    <x v="3"/>
    <n v="5.532"/>
    <m/>
    <s v="Universidad de La Rioja"/>
    <n v="1"/>
    <s v="Pruebas de Acceso desde bachillerato o equivalente"/>
    <n v="9"/>
    <s v="19"/>
    <s v="Evaluación de Bachillerato para Acceso a la Universidad (EBAU) - LOMCE"/>
    <m/>
    <x v="0"/>
    <m/>
    <m/>
    <s v="NO"/>
    <m/>
  </r>
  <r>
    <s v="JUN 2018-19"/>
    <x v="6"/>
    <s v="X8630408"/>
    <s v="X8630408206G"/>
    <x v="0"/>
    <s v="KEITA , BOUBACAR"/>
    <x v="3"/>
    <n v="6.6020000000000003"/>
    <m/>
    <s v="Universidad de La Rioja"/>
    <n v="1"/>
    <s v="Pruebas de Acceso desde bachillerato o equivalente"/>
    <n v="8"/>
    <s v="18"/>
    <s v="Pruebas de acceso a la Universidad (PAU)- LOE"/>
    <m/>
    <x v="0"/>
    <m/>
    <m/>
    <s v="NO"/>
    <m/>
  </r>
  <r>
    <s v="JUN 2018-19"/>
    <x v="6"/>
    <n v="18073592"/>
    <s v="18073592206G"/>
    <x v="0"/>
    <s v="VASALDUA JUSTO, JESÚS"/>
    <x v="3"/>
    <n v="7.4850000000000003"/>
    <m/>
    <s v="Universidad de La Rioja"/>
    <n v="1"/>
    <s v="Pruebas de Acceso desde bachillerato o equivalente"/>
    <n v="9"/>
    <s v="19"/>
    <s v="Evaluación de Bachillerato para Acceso a la Universidad (EBAU) - LOMCE"/>
    <m/>
    <x v="0"/>
    <m/>
    <m/>
    <s v="NO"/>
    <m/>
  </r>
  <r>
    <s v="JUN 2018-19"/>
    <x v="6"/>
    <n v="73431230"/>
    <s v="73431230206G"/>
    <x v="0"/>
    <s v="VICO BALLAZ, DAVID"/>
    <x v="3"/>
    <n v="5.67"/>
    <m/>
    <s v="Universidad Pública de Navarra"/>
    <n v="1"/>
    <s v="Pruebas de Acceso desde bachillerato o equivalente"/>
    <n v="9"/>
    <s v="19"/>
    <s v="Evaluación de Bachillerato para Acceso a la Universidad (EBAU) - LOMCE"/>
    <m/>
    <x v="0"/>
    <m/>
    <m/>
    <s v="NO"/>
    <m/>
  </r>
  <r>
    <s v="JUN 2018-19"/>
    <x v="6"/>
    <n v="16627446"/>
    <s v="16627446206G"/>
    <x v="0"/>
    <s v="MARTÍNEZ PÉREZ, PABLO"/>
    <x v="3"/>
    <n v="5.7850000000000001"/>
    <m/>
    <s v="Universidad de La Rioja"/>
    <n v="1"/>
    <s v="Pruebas de Acceso desde bachillerato o equivalente"/>
    <n v="9"/>
    <s v="19"/>
    <s v="Evaluación de Bachillerato para Acceso a la Universidad (EBAU) - LOMCE"/>
    <m/>
    <x v="0"/>
    <m/>
    <m/>
    <s v="NO"/>
    <m/>
  </r>
  <r>
    <s v="JUN 2018-19"/>
    <x v="6"/>
    <n v="16634943"/>
    <s v="16634943206G"/>
    <x v="0"/>
    <s v="ARIZNAVARRETA MARÍN, ENRIQUE"/>
    <x v="3"/>
    <n v="6.3570000000000002"/>
    <m/>
    <s v="Universidad de La Rioja"/>
    <n v="1"/>
    <s v="Pruebas de Acceso desde bachillerato o equivalente"/>
    <n v="9"/>
    <s v="19"/>
    <s v="Evaluación de Bachillerato para Acceso a la Universidad (EBAU) - LOMCE"/>
    <m/>
    <x v="0"/>
    <m/>
    <m/>
    <s v="NO"/>
    <m/>
  </r>
  <r>
    <s v="JUN 2018-19"/>
    <x v="6"/>
    <n v="72526030"/>
    <s v="72526030206G"/>
    <x v="0"/>
    <s v="IRAZABALBEITIA BARANDIARAN, MANEX"/>
    <x v="3"/>
    <n v="6.63"/>
    <m/>
    <s v="Universidad del País Vasco/Euskal Herriko Unibersitatea"/>
    <n v="1"/>
    <s v="Pruebas de Acceso desde bachillerato o equivalente"/>
    <n v="8"/>
    <s v="18"/>
    <s v="Pruebas de acceso a la Universidad (PAU)- LOE"/>
    <m/>
    <x v="0"/>
    <m/>
    <m/>
    <s v="NO"/>
    <m/>
  </r>
  <r>
    <s v="JUN 2018-19"/>
    <x v="6"/>
    <n v="18173803"/>
    <s v="18173803206G"/>
    <x v="0"/>
    <s v="ECHEVARRIA MOLANO, ALICIA"/>
    <x v="3"/>
    <n v="5.4379999999999997"/>
    <m/>
    <s v="Universidad de Zaragoza"/>
    <n v="1"/>
    <s v="Pruebas de Acceso desde bachillerato o equivalente"/>
    <n v="9"/>
    <s v="19"/>
    <s v="Evaluación de Bachillerato para Acceso a la Universidad (EBAU) - LOMCE"/>
    <m/>
    <x v="0"/>
    <m/>
    <m/>
    <s v="NO"/>
    <m/>
  </r>
  <r>
    <s v="JUN 2018-19"/>
    <x v="6"/>
    <n v="73487936"/>
    <s v="73487936206G"/>
    <x v="0"/>
    <s v="KERR LÓPEZ-ARAUS, MICHAEL"/>
    <x v="3"/>
    <n v="6.3810000000000002"/>
    <m/>
    <s v="Universidad Pública de Navarra"/>
    <n v="1"/>
    <s v="Pruebas de Acceso desde bachillerato o equivalente"/>
    <n v="9"/>
    <s v="19"/>
    <s v="Evaluación de Bachillerato para Acceso a la Universidad (EBAU) - LOMCE"/>
    <m/>
    <x v="0"/>
    <m/>
    <m/>
    <s v="NO"/>
    <m/>
  </r>
  <r>
    <s v="JUN 2018-19"/>
    <x v="6"/>
    <n v="18186649"/>
    <s v="18186649206G"/>
    <x v="0"/>
    <s v="RECIO FERNÁNDEZ, ADRIANA"/>
    <x v="3"/>
    <n v="6.3559999999999999"/>
    <m/>
    <s v="Universidad de La Rioja"/>
    <n v="1"/>
    <s v="Pruebas de Acceso desde bachillerato o equivalente"/>
    <n v="9"/>
    <s v="19"/>
    <s v="Evaluación de Bachillerato para Acceso a la Universidad (EBAU) - LOMCE"/>
    <m/>
    <x v="0"/>
    <m/>
    <m/>
    <s v="NO"/>
    <m/>
  </r>
  <r>
    <s v="JUN 2018-19"/>
    <x v="6"/>
    <n v="44647361"/>
    <s v="44647361206G"/>
    <x v="0"/>
    <s v="SÁNCHEZ YANGUAS, CARLOS"/>
    <x v="3"/>
    <n v="5.7080000000000002"/>
    <m/>
    <s v="Universidad Pública de Navarra"/>
    <n v="1"/>
    <s v="Pruebas de Acceso desde bachillerato o equivalente"/>
    <n v="9"/>
    <s v="19"/>
    <s v="Evaluación de Bachillerato para Acceso a la Universidad (EBAU) - LOMCE"/>
    <m/>
    <x v="0"/>
    <m/>
    <m/>
    <s v="NO"/>
    <m/>
  </r>
  <r>
    <s v="JUN 2018-19"/>
    <x v="6"/>
    <n v="12338306"/>
    <s v="12338306206G"/>
    <x v="0"/>
    <s v="MARTÍNEZ ROMÁN, ALEJANDRO"/>
    <x v="3"/>
    <m/>
    <m/>
    <m/>
    <n v="8"/>
    <s v="Cambio de universidad y/o estudios"/>
    <n v="1"/>
    <s v="81"/>
    <s v="Cambio de universidad por reconocimiento de 30 ECTS"/>
    <m/>
    <x v="1"/>
    <m/>
    <m/>
    <s v="SÍ"/>
    <s v="con reconocimientos"/>
  </r>
  <r>
    <s v="JUN 2018-19"/>
    <x v="6"/>
    <n v="79178277"/>
    <s v="79178277206G"/>
    <x v="0"/>
    <s v="IRAOLA ROMO, MAIDER"/>
    <x v="3"/>
    <n v="5.492"/>
    <m/>
    <s v="Universidad del País Vasco/Euskal Herriko Unibersitatea"/>
    <n v="1"/>
    <s v="Pruebas de Acceso desde bachillerato o equivalente"/>
    <n v="9"/>
    <s v="19"/>
    <s v="Evaluación de Bachillerato para Acceso a la Universidad (EBAU) - LOMCE"/>
    <m/>
    <x v="0"/>
    <m/>
    <m/>
    <s v="NO"/>
    <m/>
  </r>
  <r>
    <s v="JUN 2018-19"/>
    <x v="6"/>
    <n v="18082295"/>
    <s v="18082295206G"/>
    <x v="0"/>
    <s v="OLARTE SÁENZ, JORGE"/>
    <x v="3"/>
    <n v="5.2949999999999999"/>
    <m/>
    <s v="Universidad de La Rioja"/>
    <n v="1"/>
    <s v="Pruebas de Acceso desde bachillerato o equivalente"/>
    <n v="9"/>
    <s v="19"/>
    <s v="Evaluación de Bachillerato para Acceso a la Universidad (EBAU) - LOMCE"/>
    <m/>
    <x v="0"/>
    <m/>
    <m/>
    <s v="NO"/>
    <m/>
  </r>
  <r>
    <s v="JUN 2018-19"/>
    <x v="6"/>
    <n v="18091264"/>
    <s v="18091264206G"/>
    <x v="0"/>
    <s v="OCHOA PÉREZ, ÍÑIGO"/>
    <x v="3"/>
    <n v="5.5369999999999999"/>
    <m/>
    <s v="Universidad de La Rioja"/>
    <n v="1"/>
    <s v="Pruebas de Acceso desde bachillerato o equivalente"/>
    <n v="9"/>
    <s v="19"/>
    <s v="Evaluación de Bachillerato para Acceso a la Universidad (EBAU) - LOMCE"/>
    <m/>
    <x v="0"/>
    <m/>
    <m/>
    <s v="NO"/>
    <m/>
  </r>
  <r>
    <s v="JLO 2018-19"/>
    <x v="6"/>
    <n v="18089240"/>
    <s v="18089240206G"/>
    <x v="0"/>
    <s v="PASTOR ESTÉVEZ, MARÍA"/>
    <x v="3"/>
    <n v="6.04"/>
    <m/>
    <s v="Universidad de La Rioja"/>
    <n v="1"/>
    <s v="Pruebas de Acceso desde bachillerato o equivalente"/>
    <n v="9"/>
    <s v="19"/>
    <s v="Evaluación de Bachillerato para Acceso a la Universidad (EBAU) - LOMCE"/>
    <m/>
    <x v="0"/>
    <m/>
    <m/>
    <s v="NO"/>
    <m/>
  </r>
  <r>
    <s v="JLO 2018-19"/>
    <x v="6"/>
    <n v="18076655"/>
    <s v="18076655206G"/>
    <x v="0"/>
    <s v="RAMOS VIRSEDA, SARAY"/>
    <x v="3"/>
    <n v="5.7619999999999996"/>
    <m/>
    <s v="Universidad de La Rioja"/>
    <n v="1"/>
    <s v="Pruebas de Acceso desde bachillerato o equivalente"/>
    <n v="9"/>
    <s v="19"/>
    <s v="Evaluación de Bachillerato para Acceso a la Universidad (EBAU) - LOMCE"/>
    <m/>
    <x v="0"/>
    <m/>
    <m/>
    <s v="NO"/>
    <m/>
  </r>
  <r>
    <s v="JUN 2018-19"/>
    <x v="7"/>
    <n v="16617958"/>
    <s v="16617958804G"/>
    <x v="1"/>
    <s v="SOLANAS AGUILLO, DIEGO"/>
    <x v="6"/>
    <n v="6"/>
    <m/>
    <m/>
    <n v="11"/>
    <s v="Formación Profesional"/>
    <n v="5"/>
    <s v="115"/>
    <s v="Ciclo Formativo de Grado Superior"/>
    <m/>
    <x v="0"/>
    <m/>
    <s v="805G"/>
    <s v="SÍ"/>
    <s v="otro grado"/>
  </r>
  <r>
    <s v="JUN 2018-19"/>
    <x v="7"/>
    <n v="16628016"/>
    <s v="16628016804G"/>
    <x v="0"/>
    <s v="JUBERA SOTO, RUTH"/>
    <x v="5"/>
    <n v="6.5419999999999998"/>
    <m/>
    <s v="Universidad de La Rioja"/>
    <n v="1"/>
    <s v="Pruebas de Acceso desde bachillerato o equivalente"/>
    <n v="8"/>
    <s v="18"/>
    <s v="Pruebas de acceso a la Universidad (PAU)- LOE"/>
    <m/>
    <x v="0"/>
    <m/>
    <m/>
    <s v="NO"/>
    <m/>
  </r>
  <r>
    <s v="JUN 2018-19"/>
    <x v="7"/>
    <n v="16634077"/>
    <s v="16634077804G"/>
    <x v="0"/>
    <s v="MARTÍNEZ ALLO, DAVID"/>
    <x v="5"/>
    <n v="8.08"/>
    <m/>
    <m/>
    <n v="11"/>
    <s v="Formación Profesional"/>
    <n v="5"/>
    <s v="115"/>
    <s v="Ciclo Formativo de Grado Superior"/>
    <m/>
    <x v="0"/>
    <m/>
    <m/>
    <s v="SÍ"/>
    <s v="con reconocimientos"/>
  </r>
  <r>
    <s v="JLO 2018-19"/>
    <x v="7"/>
    <n v="16638994"/>
    <s v="16638994804G"/>
    <x v="0"/>
    <s v="CASIS MARTÍNEZ, FABIÁN"/>
    <x v="5"/>
    <n v="5.8109999999999999"/>
    <m/>
    <s v="Universidad de La Rioja"/>
    <n v="1"/>
    <s v="Pruebas de Acceso desde bachillerato o equivalente"/>
    <n v="8"/>
    <s v="18"/>
    <s v="Pruebas de acceso a la Universidad (PAU)- LOE"/>
    <m/>
    <x v="0"/>
    <m/>
    <m/>
    <s v="SÍ"/>
    <s v="con reconocimientos"/>
  </r>
  <r>
    <s v="JUN 2018-19"/>
    <x v="7"/>
    <n v="45917126"/>
    <s v="45917126804G"/>
    <x v="1"/>
    <s v="PRADAS ARMAS, GAIZKA"/>
    <x v="1"/>
    <n v="6.95"/>
    <m/>
    <s v="Universidad del País Vasco/Euskal Herriko Unibersitatea"/>
    <n v="8"/>
    <s v="Cambio de universidad y/o estudios"/>
    <n v="2"/>
    <s v="82"/>
    <s v="Cambio de estudios por reconocimiento de 30 ECTS"/>
    <m/>
    <x v="1"/>
    <m/>
    <m/>
    <s v="SÍ"/>
    <s v="con reconocimientos"/>
  </r>
  <r>
    <s v="JUN 2018-19"/>
    <x v="7"/>
    <n v="16638511"/>
    <s v="16638511804G"/>
    <x v="0"/>
    <s v="VILLOSLADA PRADO, ELISA"/>
    <x v="1"/>
    <n v="8.0640000000000001"/>
    <m/>
    <s v="Universidad de La Rioja"/>
    <n v="8"/>
    <s v="Cambio de universidad y/o estudios"/>
    <n v="2"/>
    <s v="82"/>
    <s v="Cambio de estudios por reconocimiento de 30 ECTS"/>
    <m/>
    <x v="0"/>
    <m/>
    <m/>
    <s v="SÍ"/>
    <s v="con reconocimientos"/>
  </r>
  <r>
    <s v="DIC 2018-19"/>
    <x v="7"/>
    <n v="18479621"/>
    <s v="18479621804G"/>
    <x v="0"/>
    <s v="GUASTI VARGAS, ALBERT JARRY"/>
    <x v="3"/>
    <m/>
    <m/>
    <m/>
    <n v="90"/>
    <s v="Acceso con estudios extranjeros no universitarios sin PAU"/>
    <n v="1"/>
    <s v="901"/>
    <s v="Titulo homolog. o equiv. bachillerato (no UE y no suscrito acuerdo)"/>
    <m/>
    <x v="1"/>
    <s v="803G"/>
    <m/>
    <s v="NO"/>
    <s v="otro grado"/>
  </r>
  <r>
    <s v="JLO 2018-19"/>
    <x v="7"/>
    <n v="21046129"/>
    <s v="21046129804G"/>
    <x v="0"/>
    <s v="CAÑAS GARCÍA, CARLOS"/>
    <x v="3"/>
    <n v="5.3410000000000002"/>
    <m/>
    <s v="Universidad de La Rioja"/>
    <n v="1"/>
    <s v="Pruebas de Acceso desde bachillerato o equivalente"/>
    <n v="9"/>
    <s v="19"/>
    <s v="Evaluación de Bachillerato para Acceso a la Universidad (EBAU) - LOMCE"/>
    <s v="SÍ"/>
    <x v="1"/>
    <s v="803G"/>
    <m/>
    <s v="NO"/>
    <s v="otro grado"/>
  </r>
  <r>
    <s v="JUN 2018-19"/>
    <x v="8"/>
    <n v="16631365"/>
    <s v="16631365603G"/>
    <x v="0"/>
    <s v="MIRANDA SOTA, MARÍA"/>
    <x v="8"/>
    <n v="5.5940000000000003"/>
    <m/>
    <s v="Universidad de La Rioja"/>
    <n v="1"/>
    <s v="Pruebas de Acceso desde bachillerato o equivalente"/>
    <n v="8"/>
    <s v="18"/>
    <s v="Pruebas de acceso a la Universidad (PAU)- LOE"/>
    <s v="SÍ"/>
    <x v="1"/>
    <m/>
    <m/>
    <s v="NO"/>
    <m/>
  </r>
  <r>
    <s v="JUN 2018-19"/>
    <x v="8"/>
    <n v="16642438"/>
    <s v="16642438603G"/>
    <x v="0"/>
    <s v="MONTES RODRÍGUEZ, MIRIAN"/>
    <x v="0"/>
    <n v="6.8769999999999998"/>
    <m/>
    <s v="Universidad de La Rioja"/>
    <n v="1"/>
    <s v="Pruebas de Acceso desde bachillerato o equivalente"/>
    <n v="8"/>
    <s v="18"/>
    <s v="Pruebas de acceso a la Universidad (PAU)- LOE"/>
    <m/>
    <x v="0"/>
    <m/>
    <m/>
    <s v="NO"/>
    <m/>
  </r>
  <r>
    <s v="JUN 2018-19"/>
    <x v="8"/>
    <n v="17499856"/>
    <s v="17499856603G"/>
    <x v="0"/>
    <s v="CALVO MARTÍNEZ, ADRIÁN"/>
    <x v="1"/>
    <n v="8.7949999999999999"/>
    <m/>
    <s v="Universidad de La Rioja"/>
    <n v="1"/>
    <s v="Pruebas de Acceso desde bachillerato o equivalente"/>
    <n v="8"/>
    <s v="18"/>
    <s v="Pruebas de acceso a la Universidad (PAU)- LOE"/>
    <m/>
    <x v="0"/>
    <m/>
    <m/>
    <s v="NO"/>
    <m/>
  </r>
  <r>
    <s v="JUN 2018-19"/>
    <x v="8"/>
    <n v="16594154"/>
    <s v="16594154603G"/>
    <x v="0"/>
    <s v="JIMÉNEZ PÉREZ, LAURA"/>
    <x v="1"/>
    <n v="6.0250000000000004"/>
    <m/>
    <s v="Universidad de La Rioja"/>
    <n v="4"/>
    <s v="Otras Pruebas de Acceso a la Universidad: Mayores"/>
    <n v="99"/>
    <s v="499"/>
    <s v="Pruebas de acceso de mayores de 25 años (desde 2004 a 2008)"/>
    <m/>
    <x v="0"/>
    <m/>
    <m/>
    <s v="NO"/>
    <m/>
  </r>
  <r>
    <s v="SEP 2018-19"/>
    <x v="8"/>
    <n v="44675337"/>
    <s v="44675337603G"/>
    <x v="1"/>
    <s v="LOBOS ARCONADA, RUBÉN CARLOS"/>
    <x v="1"/>
    <n v="5"/>
    <m/>
    <s v="Universidad del País Vasco/Euskal Herriko Unibersitatea"/>
    <n v="5"/>
    <s v="Acceso Titulado Universitario"/>
    <n v="3"/>
    <s v="53"/>
    <s v="Título de Licenciado, Arquitecto, Ingeniero o Graduado Universitario"/>
    <m/>
    <x v="0"/>
    <m/>
    <m/>
    <s v="NO"/>
    <m/>
  </r>
  <r>
    <s v="JUN 2018-19"/>
    <x v="8"/>
    <n v="80699780"/>
    <s v="80699780603G"/>
    <x v="0"/>
    <s v="LUAN , ZIJIA"/>
    <x v="2"/>
    <m/>
    <m/>
    <m/>
    <n v="90"/>
    <s v="Acceso con estudios extranjeros no universitarios sin PAU"/>
    <n v="3"/>
    <s v="903"/>
    <s v="Bachillerato países UE o con acuerdo suscrito y cumplen acceso univ. origen"/>
    <m/>
    <x v="0"/>
    <m/>
    <m/>
    <s v="NO"/>
    <m/>
  </r>
  <r>
    <s v="JUN 2018-19"/>
    <x v="8"/>
    <s v="E86780545"/>
    <s v="E86780545603G"/>
    <x v="0"/>
    <s v="CHEN , MINGYI"/>
    <x v="2"/>
    <m/>
    <m/>
    <m/>
    <n v="90"/>
    <s v="Acceso con estudios extranjeros no universitarios sin PAU"/>
    <n v="3"/>
    <s v="903"/>
    <s v="Bachillerato países UE o con acuerdo suscrito y cumplen acceso univ. origen"/>
    <m/>
    <x v="0"/>
    <m/>
    <m/>
    <s v="NO"/>
    <m/>
  </r>
  <r>
    <s v="JLO 2018-19"/>
    <x v="9"/>
    <n v="16622594"/>
    <s v="16622594201G"/>
    <x v="0"/>
    <s v="TOFE ECHEVARRIA, ANGELA"/>
    <x v="8"/>
    <n v="5.734"/>
    <m/>
    <s v="Universidad de La Rioja"/>
    <n v="1"/>
    <s v="Pruebas de Acceso desde bachillerato o equivalente"/>
    <n v="8"/>
    <s v="18"/>
    <s v="Pruebas de acceso a la Universidad (PAU)- LOE"/>
    <s v="SÍ"/>
    <x v="1"/>
    <m/>
    <m/>
    <s v="NO"/>
    <m/>
  </r>
  <r>
    <s v="JLO 2018-19"/>
    <x v="9"/>
    <n v="78761827"/>
    <s v="78761827201G"/>
    <x v="0"/>
    <s v="CASADO APASTEGUI, EMILIO REGINO"/>
    <x v="4"/>
    <n v="5.1260000000000003"/>
    <m/>
    <s v="Universidad Pública de Navarra"/>
    <n v="1"/>
    <s v="Pruebas de Acceso desde bachillerato o equivalente"/>
    <n v="8"/>
    <s v="18"/>
    <s v="Pruebas de acceso a la Universidad (PAU)- LOE"/>
    <m/>
    <x v="1"/>
    <m/>
    <m/>
    <s v="SÍ"/>
    <s v="con reconocimientos"/>
  </r>
  <r>
    <s v="JUN 2018-19"/>
    <x v="9"/>
    <n v="16640588"/>
    <s v="16640588201G"/>
    <x v="0"/>
    <s v="MARTÍNEZ CANALS, MIGUEL"/>
    <x v="4"/>
    <n v="6.15"/>
    <m/>
    <s v="Universidad de La Rioja"/>
    <n v="1"/>
    <s v="Pruebas de Acceso desde bachillerato o equivalente"/>
    <n v="8"/>
    <s v="18"/>
    <s v="Pruebas de acceso a la Universidad (PAU)- LOE"/>
    <m/>
    <x v="1"/>
    <m/>
    <m/>
    <s v="NO"/>
    <m/>
  </r>
  <r>
    <s v="JUN 2018-19"/>
    <x v="9"/>
    <n v="16612829"/>
    <s v="16612829201G"/>
    <x v="0"/>
    <s v="HERNÁNDEZ GARCÍA, PABLO DAVID"/>
    <x v="4"/>
    <n v="6.2"/>
    <m/>
    <m/>
    <n v="11"/>
    <s v="Formación Profesional"/>
    <n v="5"/>
    <s v="115"/>
    <s v="Ciclo Formativo de Grado Superior"/>
    <m/>
    <x v="1"/>
    <m/>
    <m/>
    <s v="SÍ"/>
    <s v="con reconocimientos"/>
  </r>
  <r>
    <s v="JLO 2018-19"/>
    <x v="9"/>
    <n v="72796693"/>
    <s v="72796693201G"/>
    <x v="0"/>
    <s v="SANZ PASTOR, VÍCTOR"/>
    <x v="6"/>
    <n v="5.2709999999999999"/>
    <m/>
    <s v="Universidad de La Rioja"/>
    <n v="1"/>
    <s v="Pruebas de Acceso desde bachillerato o equivalente"/>
    <n v="8"/>
    <s v="18"/>
    <s v="Pruebas de acceso a la Universidad (PAU)- LOE"/>
    <m/>
    <x v="1"/>
    <m/>
    <m/>
    <s v="NO"/>
    <m/>
  </r>
  <r>
    <s v="JLO 2018-19"/>
    <x v="9"/>
    <n v="72799515"/>
    <s v="72799515201G"/>
    <x v="0"/>
    <s v="DE LOS SANTOS GIL, DIEGO"/>
    <x v="6"/>
    <n v="5.3710000000000004"/>
    <m/>
    <s v="Universidad de La Rioja"/>
    <n v="1"/>
    <s v="Pruebas de Acceso desde bachillerato o equivalente"/>
    <n v="8"/>
    <s v="18"/>
    <s v="Pruebas de acceso a la Universidad (PAU)- LOE"/>
    <m/>
    <x v="1"/>
    <m/>
    <m/>
    <s v="NO"/>
    <m/>
  </r>
  <r>
    <s v="JUN 2018-19"/>
    <x v="9"/>
    <n v="18083243"/>
    <s v="18083243201G"/>
    <x v="0"/>
    <s v="ZAMORA CHACÓN, MIA ISABELLA"/>
    <x v="5"/>
    <n v="6.25"/>
    <m/>
    <m/>
    <n v="11"/>
    <s v="Formación Profesional"/>
    <n v="5"/>
    <s v="115"/>
    <s v="Ciclo Formativo de Grado Superior"/>
    <m/>
    <x v="0"/>
    <m/>
    <m/>
    <s v="NO"/>
    <m/>
  </r>
  <r>
    <s v="JUN 2018-19"/>
    <x v="9"/>
    <n v="44646716"/>
    <s v="44646716201G"/>
    <x v="0"/>
    <s v="MARTÍNEZ GALILEA, IDOIA"/>
    <x v="5"/>
    <n v="6.2889999999999997"/>
    <m/>
    <s v="Universidad Pública de Navarra"/>
    <n v="1"/>
    <s v="Pruebas de Acceso desde bachillerato o equivalente"/>
    <n v="8"/>
    <s v="18"/>
    <s v="Pruebas de acceso a la Universidad (PAU)- LOE"/>
    <m/>
    <x v="0"/>
    <m/>
    <m/>
    <s v="SÍ"/>
    <s v="con reconocimientos"/>
  </r>
  <r>
    <s v="JUN 2018-19"/>
    <x v="9"/>
    <n v="21070033"/>
    <s v="21070033201G"/>
    <x v="0"/>
    <s v="PAGOLA DALLO, ANA"/>
    <x v="5"/>
    <n v="5.0209999999999999"/>
    <m/>
    <s v="Universidad Pública de Navarra"/>
    <n v="1"/>
    <s v="Pruebas de Acceso desde bachillerato o equivalente"/>
    <n v="8"/>
    <s v="18"/>
    <s v="Pruebas de acceso a la Universidad (PAU)- LOE"/>
    <m/>
    <x v="0"/>
    <m/>
    <m/>
    <s v="NO"/>
    <m/>
  </r>
  <r>
    <s v="JUN 2018-19"/>
    <x v="9"/>
    <n v="16628246"/>
    <s v="16628246201G"/>
    <x v="0"/>
    <s v="AGUADO HERNAIZ, ELENA"/>
    <x v="5"/>
    <n v="5.7"/>
    <m/>
    <s v="Universidad de La Rioja"/>
    <n v="1"/>
    <s v="Pruebas de Acceso desde bachillerato o equivalente"/>
    <n v="8"/>
    <s v="18"/>
    <s v="Pruebas de acceso a la Universidad (PAU)- LOE"/>
    <m/>
    <x v="0"/>
    <m/>
    <m/>
    <s v="SÍ"/>
    <s v="con reconocimientos"/>
  </r>
  <r>
    <s v="JUN 2018-19"/>
    <x v="9"/>
    <n v="18478582"/>
    <s v="18478582201G"/>
    <x v="1"/>
    <s v="MEJÍA HENAO, YEIDY STEFANY"/>
    <x v="5"/>
    <n v="6"/>
    <m/>
    <m/>
    <n v="11"/>
    <s v="Formación Profesional"/>
    <n v="5"/>
    <s v="115"/>
    <s v="Ciclo Formativo de Grado Superior"/>
    <m/>
    <x v="0"/>
    <m/>
    <m/>
    <s v="SÍ"/>
    <s v="con reconocimientos"/>
  </r>
  <r>
    <s v="JUN 2018-19"/>
    <x v="9"/>
    <n v="16634990"/>
    <s v="16634990201G"/>
    <x v="0"/>
    <s v="SÁENZ GUERRA, PATRICIA"/>
    <x v="5"/>
    <n v="5.5"/>
    <m/>
    <m/>
    <n v="11"/>
    <s v="Formación Profesional"/>
    <n v="5"/>
    <s v="115"/>
    <s v="Ciclo Formativo de Grado Superior"/>
    <m/>
    <x v="0"/>
    <m/>
    <m/>
    <s v="SÍ"/>
    <s v="con reconocimientos"/>
  </r>
  <r>
    <s v="JUN 2018-19"/>
    <x v="9"/>
    <n v="16641714"/>
    <s v="16641714201G"/>
    <x v="0"/>
    <s v="SÁENZ DE SANTAMARÍA URUÑUELA, ALBA"/>
    <x v="5"/>
    <n v="6.1619999999999999"/>
    <m/>
    <s v="Universidad de La Rioja"/>
    <n v="1"/>
    <s v="Pruebas de Acceso desde bachillerato o equivalente"/>
    <n v="8"/>
    <s v="18"/>
    <s v="Pruebas de acceso a la Universidad (PAU)- LOE"/>
    <m/>
    <x v="0"/>
    <m/>
    <m/>
    <s v="NO"/>
    <m/>
  </r>
  <r>
    <s v="JLO 2018-19"/>
    <x v="9"/>
    <n v="17497883"/>
    <s v="17497883201G"/>
    <x v="0"/>
    <s v="YECORA CRISTOBAL, GABRIEL"/>
    <x v="5"/>
    <n v="5.6"/>
    <m/>
    <s v="Universidad de La Rioja"/>
    <n v="1"/>
    <s v="Pruebas de Acceso desde bachillerato o equivalente"/>
    <n v="8"/>
    <s v="18"/>
    <s v="Pruebas de acceso a la Universidad (PAU)- LOE"/>
    <m/>
    <x v="0"/>
    <m/>
    <m/>
    <s v="NO"/>
    <m/>
  </r>
  <r>
    <s v="JUN 2018-19"/>
    <x v="9"/>
    <n v="16636925"/>
    <s v="16636925201G"/>
    <x v="0"/>
    <s v="MARTÍNEZ BERUETE, NEREA"/>
    <x v="0"/>
    <n v="8"/>
    <m/>
    <m/>
    <n v="11"/>
    <s v="Formación Profesional"/>
    <n v="5"/>
    <s v="115"/>
    <s v="Ciclo Formativo de Grado Superior"/>
    <m/>
    <x v="0"/>
    <m/>
    <m/>
    <s v="SÍ"/>
    <s v="con reconocimientos"/>
  </r>
  <r>
    <s v="JUN 2018-19"/>
    <x v="9"/>
    <n v="16635039"/>
    <s v="16635039201G"/>
    <x v="0"/>
    <s v="BENEDÍ RUIZ, SARA"/>
    <x v="0"/>
    <n v="6.82"/>
    <m/>
    <m/>
    <n v="11"/>
    <s v="Formación Profesional"/>
    <n v="5"/>
    <s v="115"/>
    <s v="Ciclo Formativo de Grado Superior"/>
    <m/>
    <x v="0"/>
    <m/>
    <m/>
    <s v="SÍ"/>
    <s v="con reconocimientos"/>
  </r>
  <r>
    <s v="JUN 2018-19"/>
    <x v="9"/>
    <n v="16635627"/>
    <s v="16635627201G"/>
    <x v="0"/>
    <s v="SOTO ROBLEDO, SARAY"/>
    <x v="0"/>
    <n v="6.734"/>
    <m/>
    <s v="Universidad de La Rioja"/>
    <n v="1"/>
    <s v="Pruebas de Acceso desde bachillerato o equivalente"/>
    <n v="8"/>
    <s v="18"/>
    <s v="Pruebas de acceso a la Universidad (PAU)- LOE"/>
    <m/>
    <x v="0"/>
    <m/>
    <m/>
    <s v="NO"/>
    <m/>
  </r>
  <r>
    <s v="JUN 2018-19"/>
    <x v="9"/>
    <n v="16631940"/>
    <s v="16631940201G"/>
    <x v="0"/>
    <s v="TOYAS SÁEZ, PABLO"/>
    <x v="0"/>
    <n v="6.2530000000000001"/>
    <m/>
    <s v="Universidad de La Rioja"/>
    <n v="1"/>
    <s v="Pruebas de Acceso desde bachillerato o equivalente"/>
    <n v="8"/>
    <s v="18"/>
    <s v="Pruebas de acceso a la Universidad (PAU)- LOE"/>
    <m/>
    <x v="0"/>
    <m/>
    <m/>
    <s v="NO"/>
    <m/>
  </r>
  <r>
    <s v="JUN 2018-19"/>
    <x v="9"/>
    <n v="16630853"/>
    <s v="16630853201G"/>
    <x v="0"/>
    <s v="MARÍN ALBÉNIZ, FERNANDO"/>
    <x v="0"/>
    <n v="7.9290000000000003"/>
    <m/>
    <s v="Universidad de La Rioja"/>
    <n v="1"/>
    <s v="Pruebas de Acceso desde bachillerato o equivalente"/>
    <n v="8"/>
    <s v="18"/>
    <s v="Pruebas de acceso a la Universidad (PAU)- LOE"/>
    <m/>
    <x v="0"/>
    <m/>
    <m/>
    <s v="NO"/>
    <m/>
  </r>
  <r>
    <s v="JUN 2018-19"/>
    <x v="9"/>
    <n v="73124233"/>
    <s v="73124233201G"/>
    <x v="0"/>
    <s v="ARAZURI PRIETO, ZOE ALAITZ"/>
    <x v="0"/>
    <n v="5.68"/>
    <m/>
    <s v="Universidad del País Vasco/Euskal Herriko Unibersitatea"/>
    <n v="1"/>
    <s v="Pruebas de Acceso desde bachillerato o equivalente"/>
    <n v="8"/>
    <s v="18"/>
    <s v="Pruebas de acceso a la Universidad (PAU)- LOE"/>
    <m/>
    <x v="0"/>
    <m/>
    <m/>
    <s v="NO"/>
    <m/>
  </r>
  <r>
    <s v="JUN 2018-19"/>
    <x v="9"/>
    <n v="17497566"/>
    <s v="17497566201G"/>
    <x v="0"/>
    <s v="GÁMEZ VISAIRAS, JOAQUÍN"/>
    <x v="0"/>
    <n v="7.0019999999999998"/>
    <m/>
    <s v="Universidad de La Rioja"/>
    <n v="1"/>
    <s v="Pruebas de Acceso desde bachillerato o equivalente"/>
    <n v="8"/>
    <s v="18"/>
    <s v="Pruebas de acceso a la Universidad (PAU)- LOE"/>
    <m/>
    <x v="0"/>
    <m/>
    <m/>
    <s v="NO"/>
    <m/>
  </r>
  <r>
    <s v="JUN 2018-19"/>
    <x v="9"/>
    <n v="17499018"/>
    <s v="17499018201G"/>
    <x v="0"/>
    <s v="RUIZ MARÍN, CLAUDIA"/>
    <x v="0"/>
    <n v="6.0460000000000003"/>
    <m/>
    <s v="Universidad de La Rioja"/>
    <n v="1"/>
    <s v="Pruebas de Acceso desde bachillerato o equivalente"/>
    <n v="8"/>
    <s v="18"/>
    <s v="Pruebas de acceso a la Universidad (PAU)- LOE"/>
    <m/>
    <x v="0"/>
    <m/>
    <m/>
    <s v="NO"/>
    <m/>
  </r>
  <r>
    <s v="JLO 2018-19"/>
    <x v="9"/>
    <n v="18080604"/>
    <s v="18080604201G"/>
    <x v="0"/>
    <s v="TREVIÑO BURBANO, LAURA"/>
    <x v="0"/>
    <n v="6.5250000000000004"/>
    <m/>
    <s v="Universidad de La Rioja"/>
    <n v="1"/>
    <s v="Pruebas de Acceso desde bachillerato o equivalente"/>
    <n v="8"/>
    <s v="18"/>
    <s v="Pruebas de acceso a la Universidad (PAU)- LOE"/>
    <m/>
    <x v="0"/>
    <m/>
    <m/>
    <s v="NO"/>
    <m/>
  </r>
  <r>
    <s v="JLO 2018-19"/>
    <x v="9"/>
    <n v="17496468"/>
    <s v="17496468201G"/>
    <x v="0"/>
    <s v="ÁLVAREZ ORTIZ, HENAR"/>
    <x v="0"/>
    <n v="6.3620000000000001"/>
    <m/>
    <s v="Universidad de La Rioja"/>
    <n v="1"/>
    <s v="Pruebas de Acceso desde bachillerato o equivalente"/>
    <n v="8"/>
    <s v="18"/>
    <s v="Pruebas de acceso a la Universidad (PAU)- LOE"/>
    <m/>
    <x v="0"/>
    <m/>
    <m/>
    <s v="NO"/>
    <m/>
  </r>
  <r>
    <s v="JLO 2018-19"/>
    <x v="9"/>
    <n v="18083220"/>
    <s v="18083220201G"/>
    <x v="0"/>
    <s v="YASIG YASIG, JENIFER ANGÉLICA"/>
    <x v="0"/>
    <n v="5.8860000000000001"/>
    <m/>
    <s v="Universidad de La Rioja"/>
    <n v="1"/>
    <s v="Pruebas de Acceso desde bachillerato o equivalente"/>
    <n v="8"/>
    <s v="18"/>
    <s v="Pruebas de acceso a la Universidad (PAU)- LOE"/>
    <m/>
    <x v="0"/>
    <m/>
    <m/>
    <s v="NO"/>
    <m/>
  </r>
  <r>
    <s v="JUN 2018-19"/>
    <x v="9"/>
    <s v="X9835844"/>
    <s v="X9835844201G"/>
    <x v="0"/>
    <s v="DAVIDESCU , ADRIANA"/>
    <x v="1"/>
    <n v="8.2759999999999998"/>
    <m/>
    <s v="Universidad de La Rioja"/>
    <n v="1"/>
    <s v="Pruebas de Acceso desde bachillerato o equivalente"/>
    <n v="8"/>
    <s v="18"/>
    <s v="Pruebas de acceso a la Universidad (PAU)- LOE"/>
    <m/>
    <x v="0"/>
    <m/>
    <m/>
    <s v="NO"/>
    <m/>
  </r>
  <r>
    <s v="JUN 2018-19"/>
    <x v="9"/>
    <n v="16637484"/>
    <s v="16637484201G"/>
    <x v="0"/>
    <s v="TABERNERO LAS HERAS, ÚRSULA MARÍA"/>
    <x v="1"/>
    <n v="8.6820000000000004"/>
    <m/>
    <s v="Universidad de La Rioja"/>
    <n v="1"/>
    <s v="Pruebas de Acceso desde bachillerato o equivalente"/>
    <n v="8"/>
    <s v="18"/>
    <s v="Pruebas de acceso a la Universidad (PAU)- LOE"/>
    <m/>
    <x v="0"/>
    <m/>
    <m/>
    <s v="NO"/>
    <m/>
  </r>
  <r>
    <s v="JUN 2018-19"/>
    <x v="9"/>
    <n v="72798214"/>
    <s v="72798214201G"/>
    <x v="0"/>
    <s v="SÁENZ LEÓN, JUAN"/>
    <x v="1"/>
    <n v="5.71"/>
    <m/>
    <m/>
    <n v="11"/>
    <s v="Formación Profesional"/>
    <n v="5"/>
    <s v="115"/>
    <s v="Ciclo Formativo de Grado Superior"/>
    <m/>
    <x v="0"/>
    <m/>
    <m/>
    <s v="SÍ"/>
    <s v="con reconocimientos"/>
  </r>
  <r>
    <s v="JLO 2018-19"/>
    <x v="9"/>
    <n v="18080768"/>
    <s v="18080768201G"/>
    <x v="0"/>
    <s v="SÁENZ BELAHCEN, CECILIA"/>
    <x v="1"/>
    <n v="5.7"/>
    <m/>
    <s v="Universidad de La Rioja"/>
    <n v="1"/>
    <s v="Pruebas de Acceso desde bachillerato o equivalente"/>
    <n v="8"/>
    <s v="18"/>
    <s v="Pruebas de acceso a la Universidad (PAU)- LOE"/>
    <m/>
    <x v="0"/>
    <m/>
    <m/>
    <s v="NO"/>
    <m/>
  </r>
  <r>
    <s v="JUN 2018-19"/>
    <x v="9"/>
    <n v="72798554"/>
    <s v="72798554201G"/>
    <x v="0"/>
    <s v="ADUNA VISA, LUIS"/>
    <x v="1"/>
    <n v="5.375"/>
    <m/>
    <s v="Universidad de La Rioja"/>
    <n v="1"/>
    <s v="Pruebas de Acceso desde bachillerato o equivalente"/>
    <n v="8"/>
    <s v="18"/>
    <s v="Pruebas de acceso a la Universidad (PAU)- LOE"/>
    <m/>
    <x v="0"/>
    <m/>
    <m/>
    <s v="NO"/>
    <m/>
  </r>
  <r>
    <s v="JUN 2018-19"/>
    <x v="9"/>
    <n v="72798425"/>
    <s v="72798425201G"/>
    <x v="0"/>
    <s v="DOMÍNGUEZ PÉREZ, FERNANDO"/>
    <x v="1"/>
    <n v="6.2229999999999999"/>
    <m/>
    <s v="Universidad de La Rioja"/>
    <n v="1"/>
    <s v="Pruebas de Acceso desde bachillerato o equivalente"/>
    <n v="8"/>
    <s v="18"/>
    <s v="Pruebas de acceso a la Universidad (PAU)- LOE"/>
    <m/>
    <x v="2"/>
    <m/>
    <m/>
    <s v="NO"/>
    <m/>
  </r>
  <r>
    <s v="JUN 2018-19"/>
    <x v="9"/>
    <n v="16624703"/>
    <s v="16624703201G"/>
    <x v="0"/>
    <s v="RUIZ ÁLAVA, PATRICIA"/>
    <x v="1"/>
    <n v="5.5679999999999996"/>
    <m/>
    <s v="Universidad de La Rioja"/>
    <n v="1"/>
    <s v="Pruebas de Acceso desde bachillerato o equivalente"/>
    <n v="8"/>
    <s v="18"/>
    <s v="Pruebas de acceso a la Universidad (PAU)- LOE"/>
    <m/>
    <x v="0"/>
    <m/>
    <m/>
    <s v="NO"/>
    <m/>
  </r>
  <r>
    <s v="JUN 2018-19"/>
    <x v="9"/>
    <n v="16629008"/>
    <s v="16629008201G"/>
    <x v="0"/>
    <s v="ANDRÉS ALONSO, EDUARDO"/>
    <x v="1"/>
    <m/>
    <m/>
    <m/>
    <n v="8"/>
    <s v="Cambio de universidad y/o estudios"/>
    <n v="2"/>
    <s v="82"/>
    <s v="Cambio de estudios por reconocimiento de 30 ECTS"/>
    <m/>
    <x v="1"/>
    <m/>
    <m/>
    <s v="SÍ"/>
    <s v="con reconocimientos"/>
  </r>
  <r>
    <s v="JLO 2018-19"/>
    <x v="9"/>
    <n v="16633024"/>
    <s v="16633024201G"/>
    <x v="0"/>
    <s v="ORTIZ-OLAVE URIBE, IGNACIO"/>
    <x v="1"/>
    <n v="5.2130000000000001"/>
    <m/>
    <s v="Universidad de La Rioja"/>
    <n v="1"/>
    <s v="Pruebas de Acceso desde bachillerato o equivalente"/>
    <n v="8"/>
    <s v="18"/>
    <s v="Pruebas de acceso a la Universidad (PAU)- LOE"/>
    <m/>
    <x v="0"/>
    <m/>
    <m/>
    <s v="NO"/>
    <m/>
  </r>
  <r>
    <s v="JLO 2018-19"/>
    <x v="9"/>
    <n v="18089455"/>
    <s v="18089455201G"/>
    <x v="0"/>
    <s v="LASSO BELALCÁZAR, ÓSCAR ALBERTO"/>
    <x v="1"/>
    <n v="5.3970000000000002"/>
    <m/>
    <s v="Universidad de La Rioja"/>
    <n v="1"/>
    <s v="Pruebas de Acceso desde bachillerato o equivalente"/>
    <n v="8"/>
    <s v="18"/>
    <s v="Pruebas de acceso a la Universidad (PAU)- LOE"/>
    <m/>
    <x v="2"/>
    <m/>
    <m/>
    <s v="NO"/>
    <m/>
  </r>
  <r>
    <s v="JUN 2018-19"/>
    <x v="9"/>
    <s v="X8577739"/>
    <s v="X8577739201G"/>
    <x v="0"/>
    <s v="BOUGHANEM SEBAI, LEMYA"/>
    <x v="1"/>
    <n v="6.6"/>
    <m/>
    <s v="Universidad Pública de Navarra"/>
    <n v="1"/>
    <s v="Pruebas de Acceso desde bachillerato o equivalente"/>
    <n v="8"/>
    <s v="18"/>
    <s v="Pruebas de acceso a la Universidad (PAU)- LOE"/>
    <m/>
    <x v="0"/>
    <m/>
    <m/>
    <s v="NO"/>
    <m/>
  </r>
  <r>
    <s v="JLO 2018-19"/>
    <x v="9"/>
    <n v="16643543"/>
    <s v="16643543201G"/>
    <x v="0"/>
    <s v="ROBLES SÁENZ, ABEL"/>
    <x v="1"/>
    <n v="5.4390000000000001"/>
    <m/>
    <s v="Universidad de La Rioja"/>
    <n v="1"/>
    <s v="Pruebas de Acceso desde bachillerato o equivalente"/>
    <n v="8"/>
    <s v="18"/>
    <s v="Pruebas de acceso a la Universidad (PAU)- LOE"/>
    <m/>
    <x v="2"/>
    <m/>
    <m/>
    <s v="NO"/>
    <m/>
  </r>
  <r>
    <s v="JLO 2018-19"/>
    <x v="9"/>
    <n v="16640134"/>
    <s v="16640134201G"/>
    <x v="0"/>
    <s v="SEGURA OLANO, MOISÉS"/>
    <x v="2"/>
    <n v="5.7869999999999999"/>
    <m/>
    <s v="Universidad de La Rioja"/>
    <n v="1"/>
    <s v="Pruebas de Acceso desde bachillerato o equivalente"/>
    <n v="8"/>
    <s v="18"/>
    <s v="Pruebas de acceso a la Universidad (PAU)- LOE"/>
    <m/>
    <x v="0"/>
    <m/>
    <m/>
    <s v="NO"/>
    <m/>
  </r>
  <r>
    <s v="JUN 2018-19"/>
    <x v="9"/>
    <n v="18091323"/>
    <s v="18091323201G"/>
    <x v="0"/>
    <s v="GIBAJA AGUSTÍN, MÓNICA"/>
    <x v="2"/>
    <n v="6.0289999999999999"/>
    <m/>
    <s v="Universidad de La Rioja"/>
    <n v="1"/>
    <s v="Pruebas de Acceso desde bachillerato o equivalente"/>
    <n v="9"/>
    <s v="19"/>
    <s v="Evaluación de Bachillerato para Acceso a la Universidad (EBAU) - LOMCE"/>
    <s v="SÍ"/>
    <x v="0"/>
    <m/>
    <m/>
    <s v="NO"/>
    <m/>
  </r>
  <r>
    <s v="JUN 2018-19"/>
    <x v="9"/>
    <n v="18074866"/>
    <s v="18074866201G"/>
    <x v="1"/>
    <s v="JARAMILLO GUALÁN, KATHERINE PAMELA"/>
    <x v="2"/>
    <n v="6.35"/>
    <m/>
    <m/>
    <n v="11"/>
    <s v="Formación Profesional"/>
    <n v="5"/>
    <s v="115"/>
    <s v="Ciclo Formativo de Grado Superior"/>
    <m/>
    <x v="0"/>
    <m/>
    <m/>
    <s v="SÍ"/>
    <s v="con reconocimientos"/>
  </r>
  <r>
    <s v="JUN 2018-19"/>
    <x v="9"/>
    <s v="X5985452"/>
    <s v="X5985452201G"/>
    <x v="0"/>
    <s v="BACIU , LARISA-BIANCA"/>
    <x v="2"/>
    <n v="5.9039999999999999"/>
    <m/>
    <s v="Universidad Pública de Navarra"/>
    <n v="1"/>
    <s v="Pruebas de Acceso desde bachillerato o equivalente"/>
    <n v="9"/>
    <s v="19"/>
    <s v="Evaluación de Bachillerato para Acceso a la Universidad (EBAU) - LOMCE"/>
    <s v="SÍ"/>
    <x v="0"/>
    <m/>
    <m/>
    <s v="NO"/>
    <m/>
  </r>
  <r>
    <s v="JUN 2018-19"/>
    <x v="9"/>
    <s v="X4847044"/>
    <s v="X4847044201G"/>
    <x v="0"/>
    <s v="ABAZOV , ISUF ALIOSMANOV"/>
    <x v="2"/>
    <n v="6.444"/>
    <m/>
    <s v="Universidad de La Rioja"/>
    <n v="1"/>
    <s v="Pruebas de Acceso desde bachillerato o equivalente"/>
    <n v="9"/>
    <s v="19"/>
    <s v="Evaluación de Bachillerato para Acceso a la Universidad (EBAU) - LOMCE"/>
    <s v="SÍ"/>
    <x v="0"/>
    <m/>
    <m/>
    <s v="NO"/>
    <m/>
  </r>
  <r>
    <s v="JUN 2018-19"/>
    <x v="9"/>
    <n v="18079542"/>
    <s v="18079542201G"/>
    <x v="0"/>
    <s v="SIMÓN MUÑOZ, AITOR"/>
    <x v="2"/>
    <n v="7.1219999999999999"/>
    <m/>
    <s v="Universidad de La Rioja"/>
    <n v="1"/>
    <s v="Pruebas de Acceso desde bachillerato o equivalente"/>
    <n v="9"/>
    <s v="19"/>
    <s v="Evaluación de Bachillerato para Acceso a la Universidad (EBAU) - LOMCE"/>
    <s v="SÍ"/>
    <x v="0"/>
    <m/>
    <m/>
    <s v="NO"/>
    <m/>
  </r>
  <r>
    <s v="JUN 2018-19"/>
    <x v="9"/>
    <s v="Y1809267"/>
    <s v="Y1809267201G"/>
    <x v="0"/>
    <s v="ROJAS PAEZ, SALMA VALENTINA"/>
    <x v="2"/>
    <n v="7.38"/>
    <m/>
    <m/>
    <n v="11"/>
    <s v="Formación Profesional"/>
    <n v="5"/>
    <s v="115"/>
    <s v="Ciclo Formativo de Grado Superior"/>
    <m/>
    <x v="0"/>
    <m/>
    <m/>
    <s v="NO"/>
    <m/>
  </r>
  <r>
    <s v="JUN 2018-19"/>
    <x v="9"/>
    <s v="X5932870"/>
    <s v="X5932870201G"/>
    <x v="0"/>
    <s v="BASSIM , KHADIJA"/>
    <x v="2"/>
    <n v="7.15"/>
    <m/>
    <m/>
    <n v="11"/>
    <s v="Formación Profesional"/>
    <n v="5"/>
    <s v="115"/>
    <s v="Ciclo Formativo de Grado Superior"/>
    <m/>
    <x v="0"/>
    <m/>
    <m/>
    <s v="SÍ"/>
    <s v="con reconocimientos"/>
  </r>
  <r>
    <s v="JUN 2018-19"/>
    <x v="9"/>
    <n v="16619191"/>
    <s v="16619191201G"/>
    <x v="0"/>
    <s v="CARRAMIÑANA OCHOA, ALBA"/>
    <x v="2"/>
    <n v="6.9359999999999999"/>
    <m/>
    <s v="Universidad de La Rioja"/>
    <n v="1"/>
    <s v="Pruebas de Acceso desde bachillerato o equivalente"/>
    <n v="9"/>
    <s v="19"/>
    <s v="Evaluación de Bachillerato para Acceso a la Universidad (EBAU) - LOMCE"/>
    <s v="SÍ"/>
    <x v="0"/>
    <m/>
    <m/>
    <s v="NO"/>
    <m/>
  </r>
  <r>
    <s v="JLO 2018-19"/>
    <x v="9"/>
    <n v="16640795"/>
    <s v="16640795201G"/>
    <x v="0"/>
    <s v="FERNÁNDEZ MARTÍNEZ, SARA"/>
    <x v="2"/>
    <n v="5.577"/>
    <m/>
    <s v="Universidad de La Rioja"/>
    <n v="1"/>
    <s v="Pruebas de Acceso desde bachillerato o equivalente"/>
    <n v="9"/>
    <s v="19"/>
    <s v="Evaluación de Bachillerato para Acceso a la Universidad (EBAU) - LOMCE"/>
    <m/>
    <x v="0"/>
    <m/>
    <m/>
    <s v="NO"/>
    <m/>
  </r>
  <r>
    <s v="JLO 2018-19"/>
    <x v="9"/>
    <n v="16639328"/>
    <s v="16639328201G"/>
    <x v="0"/>
    <s v="SÁENZ VALDEMOROS, SERGIO"/>
    <x v="2"/>
    <n v="6.4020000000000001"/>
    <m/>
    <s v="Universidad de La Rioja"/>
    <n v="1"/>
    <s v="Pruebas de Acceso desde bachillerato o equivalente"/>
    <n v="9"/>
    <s v="19"/>
    <s v="Evaluación de Bachillerato para Acceso a la Universidad (EBAU) - LOMCE"/>
    <s v="SÍ"/>
    <x v="0"/>
    <m/>
    <m/>
    <s v="NO"/>
    <m/>
  </r>
  <r>
    <s v="JLO 2018-19"/>
    <x v="9"/>
    <n v="18186922"/>
    <s v="18186922201G"/>
    <x v="0"/>
    <s v="GÓMEZ FERNÁNDEZ, BEATRIZ"/>
    <x v="2"/>
    <n v="5.0979999999999999"/>
    <m/>
    <s v="Universidad de La Rioja"/>
    <n v="1"/>
    <s v="Pruebas de Acceso desde bachillerato o equivalente"/>
    <n v="9"/>
    <s v="19"/>
    <s v="Evaluación de Bachillerato para Acceso a la Universidad (EBAU) - LOMCE"/>
    <s v="SÍ"/>
    <x v="2"/>
    <m/>
    <m/>
    <s v="NO"/>
    <m/>
  </r>
  <r>
    <s v="JUN 2018-19"/>
    <x v="9"/>
    <n v="16637241"/>
    <s v="16637241201G"/>
    <x v="0"/>
    <s v="BALADO RICO, ÓSCAR"/>
    <x v="2"/>
    <n v="6.0220000000000002"/>
    <m/>
    <s v="Universidad de La Rioja"/>
    <n v="1"/>
    <s v="Pruebas de Acceso desde bachillerato o equivalente"/>
    <n v="8"/>
    <s v="18"/>
    <s v="Pruebas de acceso a la Universidad (PAU)- LOE"/>
    <m/>
    <x v="0"/>
    <m/>
    <s v="803G"/>
    <s v="NO"/>
    <s v="otro grado"/>
  </r>
  <r>
    <s v="JLO 2018-19"/>
    <x v="9"/>
    <n v="45175137"/>
    <s v="45175137201G"/>
    <x v="0"/>
    <s v="URRA RESANO, MARIA"/>
    <x v="2"/>
    <n v="5.758"/>
    <m/>
    <s v="Universidad Pública de Navarra"/>
    <n v="1"/>
    <s v="Pruebas de Acceso desde bachillerato o equivalente"/>
    <n v="9"/>
    <s v="19"/>
    <s v="Evaluación de Bachillerato para Acceso a la Universidad (EBAU) - LOMCE"/>
    <s v="SÍ"/>
    <x v="2"/>
    <m/>
    <m/>
    <s v="NO"/>
    <m/>
  </r>
  <r>
    <s v="JUN 2018-19"/>
    <x v="9"/>
    <n v="18088847"/>
    <s v="18088847201G"/>
    <x v="0"/>
    <s v="FIEL DÍAZ, RODRIGO"/>
    <x v="3"/>
    <n v="7.0209999999999999"/>
    <m/>
    <s v="Universidad de La Rioja"/>
    <n v="1"/>
    <s v="Pruebas de Acceso desde bachillerato o equivalente"/>
    <n v="9"/>
    <s v="19"/>
    <s v="Evaluación de Bachillerato para Acceso a la Universidad (EBAU) - LOMCE"/>
    <s v="SÍ"/>
    <x v="0"/>
    <s v="702G"/>
    <m/>
    <s v="NO"/>
    <s v="otro grado"/>
  </r>
  <r>
    <s v="JUN 2018-19"/>
    <x v="9"/>
    <n v="21046920"/>
    <s v="21046920201G"/>
    <x v="0"/>
    <s v="RUIZ MARTÍN, ANDREA"/>
    <x v="3"/>
    <n v="9.0129999999999999"/>
    <m/>
    <s v="Universidad de La Rioja"/>
    <n v="1"/>
    <s v="Pruebas de Acceso desde bachillerato o equivalente"/>
    <n v="9"/>
    <s v="19"/>
    <s v="Evaluación de Bachillerato para Acceso a la Universidad (EBAU) - LOMCE"/>
    <m/>
    <x v="0"/>
    <m/>
    <m/>
    <s v="NO"/>
    <m/>
  </r>
  <r>
    <s v="JUN 2018-19"/>
    <x v="9"/>
    <n v="18075906"/>
    <s v="18075906201G"/>
    <x v="0"/>
    <s v="PÍRIZ ORTEGA, JOSÉ"/>
    <x v="3"/>
    <n v="8.3360000000000003"/>
    <m/>
    <s v="Universidad de La Rioja"/>
    <n v="1"/>
    <s v="Pruebas de Acceso desde bachillerato o equivalente"/>
    <n v="9"/>
    <s v="19"/>
    <s v="Evaluación de Bachillerato para Acceso a la Universidad (EBAU) - LOMCE"/>
    <m/>
    <x v="0"/>
    <m/>
    <m/>
    <s v="NO"/>
    <m/>
  </r>
  <r>
    <s v="JUN 2018-19"/>
    <x v="9"/>
    <n v="78778785"/>
    <s v="78778785201G"/>
    <x v="0"/>
    <s v="GARCIA GARCIA, JOSE LUIS"/>
    <x v="3"/>
    <n v="5.3109999999999999"/>
    <m/>
    <s v="Universidad Pública de Navarra"/>
    <n v="1"/>
    <s v="Pruebas de Acceso desde bachillerato o equivalente"/>
    <n v="9"/>
    <s v="19"/>
    <s v="Evaluación de Bachillerato para Acceso a la Universidad (EBAU) - LOMCE"/>
    <m/>
    <x v="0"/>
    <m/>
    <m/>
    <s v="NO"/>
    <m/>
  </r>
  <r>
    <s v="JUN 2018-19"/>
    <x v="9"/>
    <n v="16641369"/>
    <s v="16641369201G"/>
    <x v="0"/>
    <s v="LILLO ARADILLA, ANA"/>
    <x v="3"/>
    <n v="7.968"/>
    <m/>
    <s v="Universidad de La Rioja"/>
    <n v="1"/>
    <s v="Pruebas de Acceso desde bachillerato o equivalente"/>
    <n v="9"/>
    <s v="19"/>
    <s v="Evaluación de Bachillerato para Acceso a la Universidad (EBAU) - LOMCE"/>
    <m/>
    <x v="0"/>
    <m/>
    <m/>
    <s v="NO"/>
    <m/>
  </r>
  <r>
    <s v="JUN 2018-19"/>
    <x v="9"/>
    <s v="X8385295"/>
    <s v="X8385295201G"/>
    <x v="0"/>
    <s v="UNGUR , FLORÍN VASILE"/>
    <x v="3"/>
    <n v="6.18"/>
    <m/>
    <s v="Universidad de La Rioja"/>
    <n v="1"/>
    <s v="Pruebas de Acceso desde bachillerato o equivalente"/>
    <n v="9"/>
    <s v="19"/>
    <s v="Evaluación de Bachillerato para Acceso a la Universidad (EBAU) - LOMCE"/>
    <m/>
    <x v="0"/>
    <m/>
    <m/>
    <s v="NO"/>
    <m/>
  </r>
  <r>
    <s v="JUN 2018-19"/>
    <x v="9"/>
    <n v="18075896"/>
    <s v="18075896201G"/>
    <x v="0"/>
    <s v="HIERRO ORTIZ, ANDREA"/>
    <x v="3"/>
    <n v="7.23"/>
    <m/>
    <m/>
    <n v="11"/>
    <s v="Formación Profesional"/>
    <n v="5"/>
    <s v="115"/>
    <s v="Ciclo Formativo de Grado Superior"/>
    <m/>
    <x v="0"/>
    <m/>
    <m/>
    <s v="SÍ"/>
    <s v="con reconocimientos"/>
  </r>
  <r>
    <s v="JUN 2018-19"/>
    <x v="9"/>
    <n v="16629777"/>
    <s v="16629777201G"/>
    <x v="0"/>
    <s v="SANTAMARÍA ORÚE, PAOLA"/>
    <x v="3"/>
    <n v="8"/>
    <m/>
    <m/>
    <n v="11"/>
    <s v="Formación Profesional"/>
    <n v="5"/>
    <s v="115"/>
    <s v="Ciclo Formativo de Grado Superior"/>
    <m/>
    <x v="0"/>
    <m/>
    <m/>
    <s v="SÍ"/>
    <s v="con reconocimientos"/>
  </r>
  <r>
    <s v="JLO 2018-19"/>
    <x v="9"/>
    <n v="44648945"/>
    <s v="44648945201G"/>
    <x v="0"/>
    <s v="SUBERO DEL RINCÓN, ADRIÁN"/>
    <x v="3"/>
    <n v="5.3079999999999998"/>
    <m/>
    <s v="Universidad de La Rioja"/>
    <n v="1"/>
    <s v="Pruebas de Acceso desde bachillerato o equivalente"/>
    <n v="9"/>
    <s v="19"/>
    <s v="Evaluación de Bachillerato para Acceso a la Universidad (EBAU) - LOMCE"/>
    <m/>
    <x v="2"/>
    <m/>
    <m/>
    <s v="NO"/>
    <m/>
  </r>
  <r>
    <s v="JLO 2018-19"/>
    <x v="9"/>
    <n v="72799053"/>
    <s v="72799053201G"/>
    <x v="0"/>
    <s v="GÓMEZ NOGUERADO, ÁNGELA"/>
    <x v="3"/>
    <n v="6.0609999999999999"/>
    <m/>
    <s v="Universidad de La Rioja"/>
    <n v="1"/>
    <s v="Pruebas de Acceso desde bachillerato o equivalente"/>
    <n v="9"/>
    <s v="19"/>
    <s v="Evaluación de Bachillerato para Acceso a la Universidad (EBAU) - LOMCE"/>
    <m/>
    <x v="4"/>
    <m/>
    <m/>
    <s v="NO"/>
    <m/>
  </r>
  <r>
    <s v="JLO 2018-19"/>
    <x v="9"/>
    <n v="18074911"/>
    <s v="18074911201G"/>
    <x v="0"/>
    <s v="ECHAVARRI MAESTU, MILLÁN"/>
    <x v="3"/>
    <n v="5.3650000000000002"/>
    <m/>
    <s v="Universidad de La Rioja"/>
    <n v="1"/>
    <s v="Pruebas de Acceso desde bachillerato o equivalente"/>
    <n v="9"/>
    <s v="19"/>
    <s v="Evaluación de Bachillerato para Acceso a la Universidad (EBAU) - LOMCE"/>
    <m/>
    <x v="2"/>
    <m/>
    <m/>
    <s v="NO"/>
    <m/>
  </r>
  <r>
    <s v="JLO 2018-19"/>
    <x v="9"/>
    <n v="18187473"/>
    <s v="18187473201G"/>
    <x v="0"/>
    <s v="CAÑAS IRAZU, PABLO"/>
    <x v="3"/>
    <n v="6.19"/>
    <m/>
    <s v="Universidad del País Vasco/Euskal Herriko Unibersitatea"/>
    <n v="1"/>
    <s v="Pruebas de Acceso desde bachillerato o equivalente"/>
    <n v="9"/>
    <s v="19"/>
    <s v="Evaluación de Bachillerato para Acceso a la Universidad (EBAU) - LOMCE"/>
    <m/>
    <x v="0"/>
    <m/>
    <m/>
    <s v="NO"/>
    <m/>
  </r>
  <r>
    <s v="AGO 2018-19"/>
    <x v="9"/>
    <n v="73488603"/>
    <s v="73488603201G"/>
    <x v="0"/>
    <s v="CASTILLO CALDERON, ROMINA"/>
    <x v="3"/>
    <m/>
    <m/>
    <m/>
    <n v="90"/>
    <s v="Acceso con estudios extranjeros no universitarios sin PAU"/>
    <n v="1"/>
    <s v="901"/>
    <s v="Titulo homolog. o equiv. bachillerato (no UE y no suscrito acuerdo)"/>
    <m/>
    <x v="0"/>
    <m/>
    <m/>
    <s v="NO"/>
    <m/>
  </r>
  <r>
    <s v="JUN 2018-19"/>
    <x v="10"/>
    <n v="16628298"/>
    <s v="16628298202G"/>
    <x v="0"/>
    <s v="HERRERÍA GARCÍA, RAQUEL"/>
    <x v="8"/>
    <n v="6.5549999999999997"/>
    <m/>
    <s v="Universidad de La Rioja"/>
    <n v="1"/>
    <s v="Pruebas de Acceso desde bachillerato o equivalente"/>
    <n v="8"/>
    <s v="18"/>
    <s v="Pruebas de acceso a la Universidad (PAU)- LOE"/>
    <m/>
    <x v="1"/>
    <m/>
    <m/>
    <s v="NO"/>
    <m/>
  </r>
  <r>
    <s v="JUN 2018-19"/>
    <x v="10"/>
    <n v="16637020"/>
    <s v="16637020202G"/>
    <x v="0"/>
    <s v="MANZANO PÉREZ, DÁMASO"/>
    <x v="5"/>
    <n v="6.141"/>
    <m/>
    <s v="Universidad de La Rioja"/>
    <n v="1"/>
    <s v="Pruebas de Acceso desde bachillerato o equivalente"/>
    <n v="8"/>
    <s v="18"/>
    <s v="Pruebas de acceso a la Universidad (PAU)- LOE"/>
    <m/>
    <x v="0"/>
    <m/>
    <m/>
    <s v="NO"/>
    <m/>
  </r>
  <r>
    <s v="JUN 2018-19"/>
    <x v="10"/>
    <n v="73432956"/>
    <s v="73432956202G"/>
    <x v="0"/>
    <s v="FAULIN TELLECHEA, UXUA"/>
    <x v="5"/>
    <n v="5.71"/>
    <m/>
    <s v="Universidad Pública de Navarra"/>
    <n v="1"/>
    <s v="Pruebas de Acceso desde bachillerato o equivalente"/>
    <n v="8"/>
    <s v="18"/>
    <s v="Pruebas de acceso a la Universidad (PAU)- LOE"/>
    <m/>
    <x v="0"/>
    <m/>
    <m/>
    <s v="NO"/>
    <m/>
  </r>
  <r>
    <s v="JUN 2018-19"/>
    <x v="10"/>
    <n v="17499053"/>
    <s v="17499053202G"/>
    <x v="0"/>
    <s v="AGUADO BARRASA, RUBÉN"/>
    <x v="0"/>
    <n v="8.109"/>
    <m/>
    <s v="Universidad de La Rioja"/>
    <n v="1"/>
    <s v="Pruebas de Acceso desde bachillerato o equivalente"/>
    <n v="8"/>
    <s v="18"/>
    <s v="Pruebas de acceso a la Universidad (PAU)- LOE"/>
    <m/>
    <x v="0"/>
    <m/>
    <m/>
    <s v="NO"/>
    <m/>
  </r>
  <r>
    <s v="JUN 2018-19"/>
    <x v="10"/>
    <n v="18077816"/>
    <s v="18077816202G"/>
    <x v="0"/>
    <s v="PESO ASUNCIÓN, MARGOT"/>
    <x v="0"/>
    <n v="7.1859999999999999"/>
    <m/>
    <s v="Universidad de La Rioja"/>
    <n v="1"/>
    <s v="Pruebas de Acceso desde bachillerato o equivalente"/>
    <n v="8"/>
    <s v="18"/>
    <s v="Pruebas de acceso a la Universidad (PAU)- LOE"/>
    <m/>
    <x v="0"/>
    <m/>
    <m/>
    <s v="NO"/>
    <m/>
  </r>
  <r>
    <s v="JUN 2018-19"/>
    <x v="10"/>
    <n v="71350898"/>
    <s v="71350898202G"/>
    <x v="0"/>
    <s v="ESCUDERO CORCUERA, MARÍA"/>
    <x v="0"/>
    <n v="7.524"/>
    <m/>
    <s v="UNIVERSIDAD DE BURGOS"/>
    <n v="1"/>
    <s v="Pruebas de Acceso desde bachillerato o equivalente"/>
    <n v="8"/>
    <s v="18"/>
    <s v="Pruebas de acceso a la Universidad (PAU)- LOE"/>
    <m/>
    <x v="0"/>
    <m/>
    <m/>
    <s v="NO"/>
    <m/>
  </r>
  <r>
    <s v="JUN 2018-19"/>
    <x v="10"/>
    <n v="16641937"/>
    <s v="16641937202G"/>
    <x v="0"/>
    <s v="HAROUD HASSINE, OMAR"/>
    <x v="1"/>
    <n v="5.7320000000000002"/>
    <m/>
    <s v="Universidad de La Rioja"/>
    <n v="1"/>
    <s v="Pruebas de Acceso desde bachillerato o equivalente"/>
    <n v="8"/>
    <s v="18"/>
    <s v="Pruebas de acceso a la Universidad (PAU)- LOE"/>
    <m/>
    <x v="0"/>
    <m/>
    <m/>
    <s v="NO"/>
    <m/>
  </r>
  <r>
    <s v="JUN 2018-19"/>
    <x v="10"/>
    <n v="16622651"/>
    <s v="16622651202G"/>
    <x v="0"/>
    <s v="ARRAIZ EXPÓSITO, JESICA"/>
    <x v="1"/>
    <n v="6.45"/>
    <m/>
    <m/>
    <n v="11"/>
    <s v="Formación Profesional"/>
    <n v="5"/>
    <s v="115"/>
    <s v="Ciclo Formativo de Grado Superior"/>
    <m/>
    <x v="1"/>
    <m/>
    <m/>
    <s v="SÍ"/>
    <s v="con reconocimientos"/>
  </r>
  <r>
    <s v="JUN 2018-19"/>
    <x v="10"/>
    <s v="X9302249"/>
    <s v="X9302249202G"/>
    <x v="0"/>
    <s v="SCHULLER , ROBERT REINHART"/>
    <x v="1"/>
    <n v="6.9690000000000003"/>
    <m/>
    <s v="Universidad de La Rioja"/>
    <n v="1"/>
    <s v="Pruebas de Acceso desde bachillerato o equivalente"/>
    <n v="8"/>
    <s v="18"/>
    <s v="Pruebas de acceso a la Universidad (PAU)- LOE"/>
    <m/>
    <x v="0"/>
    <m/>
    <m/>
    <s v="NO"/>
    <m/>
  </r>
  <r>
    <s v="JUN 2018-19"/>
    <x v="10"/>
    <n v="16637858"/>
    <s v="16637858202G"/>
    <x v="0"/>
    <s v="CAMARASA JAÉN, PAULA"/>
    <x v="2"/>
    <n v="6.87"/>
    <m/>
    <s v="Universidad de La Rioja"/>
    <n v="1"/>
    <s v="Pruebas de Acceso desde bachillerato o equivalente"/>
    <n v="9"/>
    <s v="19"/>
    <s v="Evaluación de Bachillerato para Acceso a la Universidad (EBAU) - LOMCE"/>
    <m/>
    <x v="0"/>
    <m/>
    <m/>
    <s v="NO"/>
    <m/>
  </r>
  <r>
    <s v="JUN 2018-19"/>
    <x v="10"/>
    <n v="21046171"/>
    <s v="21046171202G"/>
    <x v="0"/>
    <s v="AGUILLO GÓMEZ, GONZALO"/>
    <x v="2"/>
    <n v="5.95"/>
    <m/>
    <s v="Universidad de La Rioja"/>
    <n v="1"/>
    <s v="Pruebas de Acceso desde bachillerato o equivalente"/>
    <n v="9"/>
    <s v="19"/>
    <s v="Evaluación de Bachillerato para Acceso a la Universidad (EBAU) - LOMCE"/>
    <s v="SÍ"/>
    <x v="0"/>
    <m/>
    <m/>
    <s v="NO"/>
    <m/>
  </r>
  <r>
    <s v="JUN 2018-19"/>
    <x v="10"/>
    <n v="16629785"/>
    <s v="16629785202G"/>
    <x v="0"/>
    <s v="GARCÍA MURILLO, JUAN"/>
    <x v="2"/>
    <n v="6.4109999999999996"/>
    <m/>
    <s v="Universidad de La Rioja"/>
    <n v="1"/>
    <s v="Pruebas de Acceso desde bachillerato o equivalente"/>
    <n v="9"/>
    <s v="19"/>
    <s v="Evaluación de Bachillerato para Acceso a la Universidad (EBAU) - LOMCE"/>
    <s v="SÍ"/>
    <x v="0"/>
    <m/>
    <m/>
    <s v="NO"/>
    <m/>
  </r>
  <r>
    <s v="JUN 2018-19"/>
    <x v="10"/>
    <n v="18081223"/>
    <s v="18081223202G"/>
    <x v="0"/>
    <s v="VILLARROEL MORO, SABELA"/>
    <x v="2"/>
    <n v="5.8789999999999996"/>
    <m/>
    <s v="Universidad de La Rioja"/>
    <n v="1"/>
    <s v="Pruebas de Acceso desde bachillerato o equivalente"/>
    <n v="9"/>
    <s v="19"/>
    <s v="Evaluación de Bachillerato para Acceso a la Universidad (EBAU) - LOMCE"/>
    <s v="SÍ"/>
    <x v="0"/>
    <m/>
    <m/>
    <s v="NO"/>
    <m/>
  </r>
  <r>
    <s v="JUN 2018-19"/>
    <x v="10"/>
    <n v="18087068"/>
    <s v="18087068202G"/>
    <x v="0"/>
    <s v="CARLOS MARTÍNEZ, DANIEL"/>
    <x v="2"/>
    <n v="6.7119999999999997"/>
    <m/>
    <s v="Universidad de La Rioja"/>
    <n v="1"/>
    <s v="Pruebas de Acceso desde bachillerato o equivalente"/>
    <n v="9"/>
    <s v="19"/>
    <s v="Evaluación de Bachillerato para Acceso a la Universidad (EBAU) - LOMCE"/>
    <s v="SÍ"/>
    <x v="0"/>
    <m/>
    <m/>
    <s v="NO"/>
    <m/>
  </r>
  <r>
    <s v="JUN 2018-19"/>
    <x v="10"/>
    <n v="18076289"/>
    <s v="18076289202G"/>
    <x v="0"/>
    <s v="RUIZ GÓMEZ, MILLÁN"/>
    <x v="3"/>
    <n v="7.9809999999999999"/>
    <m/>
    <s v="Universidad de La Rioja"/>
    <n v="1"/>
    <s v="Pruebas de Acceso desde bachillerato o equivalente"/>
    <n v="9"/>
    <s v="19"/>
    <s v="Evaluación de Bachillerato para Acceso a la Universidad (EBAU) - LOMCE"/>
    <m/>
    <x v="0"/>
    <m/>
    <m/>
    <s v="NO"/>
    <m/>
  </r>
  <r>
    <s v="JUN 2018-19"/>
    <x v="10"/>
    <n v="41610927"/>
    <s v="41610927202G"/>
    <x v="0"/>
    <s v="DOMÍNGUEZ IZQUIERDO, HAIZEA"/>
    <x v="3"/>
    <n v="8.1329999999999991"/>
    <m/>
    <s v="Universidad de La Rioja"/>
    <n v="1"/>
    <s v="Pruebas de Acceso desde bachillerato o equivalente"/>
    <n v="9"/>
    <s v="19"/>
    <s v="Evaluación de Bachillerato para Acceso a la Universidad (EBAU) - LOMCE"/>
    <m/>
    <x v="0"/>
    <m/>
    <m/>
    <s v="NO"/>
    <m/>
  </r>
  <r>
    <s v="JUN 2018-19"/>
    <x v="10"/>
    <n v="16642366"/>
    <s v="16642366202G"/>
    <x v="0"/>
    <s v="ÁLVAREZ PANTIOSO, TANIA"/>
    <x v="3"/>
    <n v="5.5730000000000004"/>
    <m/>
    <s v="Universidad de La Rioja"/>
    <n v="1"/>
    <s v="Pruebas de Acceso desde bachillerato o equivalente"/>
    <n v="9"/>
    <s v="19"/>
    <s v="Evaluación de Bachillerato para Acceso a la Universidad (EBAU) - LOMCE"/>
    <m/>
    <x v="0"/>
    <m/>
    <m/>
    <s v="NO"/>
    <m/>
  </r>
  <r>
    <s v="JUN 2018-19"/>
    <x v="10"/>
    <n v="16628376"/>
    <s v="16628376202G"/>
    <x v="0"/>
    <s v="BLANCO GARCÍA, GADEA"/>
    <x v="3"/>
    <n v="6.0529999999999999"/>
    <m/>
    <s v="Universidad de La Rioja"/>
    <n v="1"/>
    <s v="Pruebas de Acceso desde bachillerato o equivalente"/>
    <n v="9"/>
    <s v="19"/>
    <s v="Evaluación de Bachillerato para Acceso a la Universidad (EBAU) - LOMCE"/>
    <m/>
    <x v="0"/>
    <m/>
    <m/>
    <s v="NO"/>
    <m/>
  </r>
  <r>
    <s v="JUN 2018-19"/>
    <x v="11"/>
    <n v="16632949"/>
    <s v="16632949203G"/>
    <x v="0"/>
    <s v="SALCEDO MILLA, VANESSA"/>
    <x v="8"/>
    <n v="5.1829999999999998"/>
    <m/>
    <s v="Universidad de La Rioja"/>
    <n v="1"/>
    <s v="Pruebas de Acceso desde bachillerato o equivalente"/>
    <n v="8"/>
    <s v="18"/>
    <s v="Pruebas de acceso a la Universidad (PAU)- LOE"/>
    <s v="SÍ"/>
    <x v="1"/>
    <m/>
    <m/>
    <s v="NO"/>
    <m/>
  </r>
  <r>
    <s v="JUN 2018-19"/>
    <x v="11"/>
    <n v="16630518"/>
    <s v="16630518203G"/>
    <x v="0"/>
    <s v="RODRÍGUEZ JIMÉNEZ, GORKA"/>
    <x v="6"/>
    <n v="6.45"/>
    <m/>
    <m/>
    <n v="11"/>
    <s v="Formación Profesional"/>
    <n v="5"/>
    <s v="115"/>
    <s v="Ciclo Formativo de Grado Superior"/>
    <m/>
    <x v="1"/>
    <m/>
    <m/>
    <s v="NO"/>
    <m/>
  </r>
  <r>
    <s v="JUN 2018-19"/>
    <x v="11"/>
    <n v="16638894"/>
    <s v="16638894203G"/>
    <x v="0"/>
    <s v="JIMÉNEZ FADRIQUE, IVÁN"/>
    <x v="0"/>
    <n v="6.4859999999999998"/>
    <m/>
    <s v="Universidad de La Rioja"/>
    <n v="1"/>
    <s v="Pruebas de Acceso desde bachillerato o equivalente"/>
    <n v="8"/>
    <s v="18"/>
    <s v="Pruebas de acceso a la Universidad (PAU)- LOE"/>
    <m/>
    <x v="0"/>
    <m/>
    <m/>
    <s v="NO"/>
    <m/>
  </r>
  <r>
    <s v="JUN 2018-19"/>
    <x v="11"/>
    <n v="18082311"/>
    <s v="18082311203G"/>
    <x v="0"/>
    <s v="SÁENZ MURRIA, MALENA"/>
    <x v="0"/>
    <n v="6.1859999999999999"/>
    <m/>
    <s v="Universidad de La Rioja"/>
    <n v="1"/>
    <s v="Pruebas de Acceso desde bachillerato o equivalente"/>
    <n v="8"/>
    <s v="18"/>
    <s v="Pruebas de acceso a la Universidad (PAU)- LOE"/>
    <m/>
    <x v="0"/>
    <m/>
    <m/>
    <s v="NO"/>
    <m/>
  </r>
  <r>
    <s v="JUN 2018-19"/>
    <x v="11"/>
    <n v="18075628"/>
    <s v="18075628203G"/>
    <x v="0"/>
    <s v="ANGUIANO JIMÉNEZ, RAQUEL"/>
    <x v="0"/>
    <n v="6.3159999999999998"/>
    <m/>
    <s v="Universidad de La Rioja"/>
    <n v="1"/>
    <s v="Pruebas de Acceso desde bachillerato o equivalente"/>
    <n v="8"/>
    <s v="18"/>
    <s v="Pruebas de acceso a la Universidad (PAU)- LOE"/>
    <m/>
    <x v="0"/>
    <m/>
    <m/>
    <s v="NO"/>
    <m/>
  </r>
  <r>
    <s v="JUN 2018-19"/>
    <x v="11"/>
    <n v="16649052"/>
    <s v="16649052203G"/>
    <x v="0"/>
    <s v="ABTAUL EL BAKKALI, YOUSRA"/>
    <x v="0"/>
    <n v="5.2130000000000001"/>
    <m/>
    <s v="Universidad de La Rioja"/>
    <n v="1"/>
    <s v="Pruebas de Acceso desde bachillerato o equivalente"/>
    <n v="8"/>
    <s v="18"/>
    <s v="Pruebas de acceso a la Universidad (PAU)- LOE"/>
    <m/>
    <x v="0"/>
    <m/>
    <m/>
    <s v="NO"/>
    <m/>
  </r>
  <r>
    <s v="JLO 2018-19"/>
    <x v="11"/>
    <n v="16639302"/>
    <s v="16639302203G"/>
    <x v="0"/>
    <s v="LÓPEZ GARIJO, ALBERTO"/>
    <x v="0"/>
    <n v="5.9249999999999998"/>
    <m/>
    <s v="Universidad de La Rioja"/>
    <n v="1"/>
    <s v="Pruebas de Acceso desde bachillerato o equivalente"/>
    <n v="8"/>
    <s v="18"/>
    <s v="Pruebas de acceso a la Universidad (PAU)- LOE"/>
    <m/>
    <x v="4"/>
    <m/>
    <m/>
    <s v="NO"/>
    <m/>
  </r>
  <r>
    <s v="JLO 2018-19"/>
    <x v="11"/>
    <n v="78778868"/>
    <s v="78778868203G"/>
    <x v="0"/>
    <s v="GARCÍA RODRÍGUEZ, KATHLEEN"/>
    <x v="0"/>
    <n v="5.1180000000000003"/>
    <m/>
    <s v="Universidad Pública de Navarra"/>
    <n v="1"/>
    <s v="Pruebas de Acceso desde bachillerato o equivalente"/>
    <n v="8"/>
    <s v="18"/>
    <s v="Pruebas de acceso a la Universidad (PAU)- LOE"/>
    <m/>
    <x v="0"/>
    <m/>
    <m/>
    <s v="NO"/>
    <m/>
  </r>
  <r>
    <s v="JLO 2018-19"/>
    <x v="11"/>
    <n v="44646382"/>
    <s v="44646382203G"/>
    <x v="0"/>
    <s v="PAJA MENDIVIL, MARÍA"/>
    <x v="0"/>
    <n v="5.35"/>
    <m/>
    <s v="Universidad Pública de Navarra"/>
    <n v="1"/>
    <s v="Pruebas de Acceso desde bachillerato o equivalente"/>
    <n v="8"/>
    <s v="18"/>
    <s v="Pruebas de acceso a la Universidad (PAU)- LOE"/>
    <m/>
    <x v="0"/>
    <m/>
    <m/>
    <s v="NO"/>
    <m/>
  </r>
  <r>
    <s v="JUN 2018-19"/>
    <x v="11"/>
    <n v="16625403"/>
    <s v="16625403203G"/>
    <x v="0"/>
    <s v="YANGUAS SÁENZ, IRENE"/>
    <x v="1"/>
    <n v="6.3239999999999998"/>
    <m/>
    <s v="Universidad de La Rioja"/>
    <n v="1"/>
    <s v="Pruebas de Acceso desde bachillerato o equivalente"/>
    <n v="8"/>
    <s v="18"/>
    <s v="Pruebas de acceso a la Universidad (PAU)- LOE"/>
    <m/>
    <x v="0"/>
    <m/>
    <m/>
    <s v="NO"/>
    <m/>
  </r>
  <r>
    <s v="JUN 2018-19"/>
    <x v="11"/>
    <n v="72785515"/>
    <s v="72785515203G"/>
    <x v="0"/>
    <s v="MORGA MANZANARES, RUTH"/>
    <x v="1"/>
    <m/>
    <m/>
    <m/>
    <n v="9"/>
    <s v="ACCESO A TERCER CICL0"/>
    <n v="2"/>
    <s v="92"/>
    <s v="ARQUITECTO"/>
    <m/>
    <x v="1"/>
    <m/>
    <m/>
    <s v="SÍ"/>
    <s v="con reconocimientos"/>
  </r>
  <r>
    <s v="JLO 2018-19"/>
    <x v="11"/>
    <n v="18080164"/>
    <s v="18080164203G"/>
    <x v="0"/>
    <s v="MARTÍNEZ FREJO, SONIA"/>
    <x v="1"/>
    <n v="6.194"/>
    <m/>
    <s v="Universidad de La Rioja"/>
    <n v="1"/>
    <s v="Pruebas de Acceso desde bachillerato o equivalente"/>
    <n v="8"/>
    <s v="18"/>
    <s v="Pruebas de acceso a la Universidad (PAU)- LOE"/>
    <m/>
    <x v="2"/>
    <m/>
    <m/>
    <s v="NO"/>
    <m/>
  </r>
  <r>
    <s v="JLO 2018-19"/>
    <x v="11"/>
    <s v="X5635808"/>
    <s v="X5635808203G"/>
    <x v="0"/>
    <s v="MOUTHE , ELSA PAOLA"/>
    <x v="1"/>
    <n v="5.47"/>
    <m/>
    <s v="Universidad del País Vasco/Euskal Herriko Unibersitatea"/>
    <n v="1"/>
    <s v="Pruebas de Acceso desde bachillerato o equivalente"/>
    <n v="8"/>
    <s v="18"/>
    <s v="Pruebas de acceso a la Universidad (PAU)- LOE"/>
    <m/>
    <x v="0"/>
    <m/>
    <m/>
    <s v="SÍ"/>
    <s v="con reconocimientos"/>
  </r>
  <r>
    <s v="JLO 2018-19"/>
    <x v="11"/>
    <s v="X6128783"/>
    <s v="X6128783203G"/>
    <x v="0"/>
    <s v="ZOUHIRI , WARDA"/>
    <x v="1"/>
    <n v="5.4859999999999998"/>
    <m/>
    <s v="Universidad de La Rioja"/>
    <n v="1"/>
    <s v="Pruebas de Acceso desde bachillerato o equivalente"/>
    <n v="8"/>
    <s v="18"/>
    <s v="Pruebas de acceso a la Universidad (PAU)- LOE"/>
    <m/>
    <x v="0"/>
    <m/>
    <m/>
    <s v="NO"/>
    <m/>
  </r>
  <r>
    <s v="JUN 2018-19"/>
    <x v="11"/>
    <n v="16632391"/>
    <s v="16632391203G"/>
    <x v="0"/>
    <s v="PÉREZ CEDILLO, SANDRA"/>
    <x v="2"/>
    <n v="7.34"/>
    <m/>
    <s v="Universidad de La Rioja"/>
    <n v="1"/>
    <s v="Pruebas de Acceso desde bachillerato o equivalente"/>
    <n v="9"/>
    <s v="19"/>
    <s v="Evaluación de Bachillerato para Acceso a la Universidad (EBAU) - LOMCE"/>
    <s v="SÍ"/>
    <x v="0"/>
    <m/>
    <m/>
    <s v="NO"/>
    <m/>
  </r>
  <r>
    <s v="JLO 2018-19"/>
    <x v="11"/>
    <n v="16642343"/>
    <s v="16642343203G"/>
    <x v="0"/>
    <s v="IMAZ GRACIA, LAURA"/>
    <x v="2"/>
    <n v="5.069"/>
    <m/>
    <s v="Universidad de La Rioja"/>
    <n v="1"/>
    <s v="Pruebas de Acceso desde bachillerato o equivalente"/>
    <n v="8"/>
    <s v="18"/>
    <s v="Pruebas de acceso a la Universidad (PAU)- LOE"/>
    <m/>
    <x v="0"/>
    <m/>
    <m/>
    <s v="NO"/>
    <m/>
  </r>
  <r>
    <s v="JUN 2018-19"/>
    <x v="11"/>
    <n v="71350092"/>
    <s v="71350092203G"/>
    <x v="0"/>
    <s v="VILLAMAÑÁN JIMÉNEZ, MIREYA"/>
    <x v="2"/>
    <n v="7.9969999999999999"/>
    <m/>
    <s v="UNIVERSIDAD DE BURGOS"/>
    <n v="1"/>
    <s v="Pruebas de Acceso desde bachillerato o equivalente"/>
    <n v="9"/>
    <s v="19"/>
    <s v="Evaluación de Bachillerato para Acceso a la Universidad (EBAU) - LOMCE"/>
    <s v="SÍ"/>
    <x v="0"/>
    <m/>
    <m/>
    <s v="NO"/>
    <m/>
  </r>
  <r>
    <s v="JUN 2018-19"/>
    <x v="11"/>
    <n v="18077128"/>
    <s v="18077128203G"/>
    <x v="0"/>
    <s v="GONZÁLEZ ALONSO, MARTA"/>
    <x v="2"/>
    <n v="5.6539999999999999"/>
    <m/>
    <s v="Universidad de La Rioja"/>
    <n v="1"/>
    <s v="Pruebas de Acceso desde bachillerato o equivalente"/>
    <n v="9"/>
    <s v="19"/>
    <s v="Evaluación de Bachillerato para Acceso a la Universidad (EBAU) - LOMCE"/>
    <m/>
    <x v="0"/>
    <m/>
    <m/>
    <s v="NO"/>
    <m/>
  </r>
  <r>
    <s v="JUN 2018-19"/>
    <x v="11"/>
    <s v="Y0050444"/>
    <s v="Y0050444203G"/>
    <x v="0"/>
    <s v="MENESES BARCO, ANGÉLICA MARÍA"/>
    <x v="2"/>
    <n v="5.9"/>
    <m/>
    <s v="Universidad de La Rioja"/>
    <n v="4"/>
    <s v="Otras Pruebas de Acceso a la Universidad: Mayores"/>
    <n v="1"/>
    <s v="41"/>
    <s v="Pruebas de acceso a Grado de mayores de 25 años"/>
    <m/>
    <x v="1"/>
    <m/>
    <m/>
    <s v="NO"/>
    <m/>
  </r>
  <r>
    <s v="JLO 2018-19"/>
    <x v="11"/>
    <n v="44647876"/>
    <s v="44647876203G"/>
    <x v="0"/>
    <s v="PALACIOS CHASCO, AITOR"/>
    <x v="2"/>
    <n v="5.2919999999999998"/>
    <m/>
    <s v="Universidad Pública de Navarra"/>
    <n v="1"/>
    <s v="Pruebas de Acceso desde bachillerato o equivalente"/>
    <n v="8"/>
    <s v="18"/>
    <s v="Pruebas de acceso a la Universidad (PAU)- LOE"/>
    <m/>
    <x v="1"/>
    <m/>
    <s v="204G"/>
    <s v="NO"/>
    <s v="otro grado"/>
  </r>
  <r>
    <s v="JUN 2018-19"/>
    <x v="11"/>
    <n v="16630008"/>
    <s v="16630008203G"/>
    <x v="0"/>
    <s v="LÓPEZ LÓPEZ, RAQUEL"/>
    <x v="2"/>
    <n v="5.0579999999999998"/>
    <m/>
    <s v="Universidad de La Rioja"/>
    <n v="1"/>
    <s v="Pruebas de Acceso desde bachillerato o equivalente"/>
    <n v="8"/>
    <s v="18"/>
    <s v="Pruebas de acceso a la Universidad (PAU)- LOE"/>
    <m/>
    <x v="1"/>
    <s v="201G"/>
    <s v="201G"/>
    <s v="SÍ"/>
    <s v="otro grado"/>
  </r>
  <r>
    <s v="JLO 2018-19"/>
    <x v="11"/>
    <n v="18080608"/>
    <s v="18080608203G"/>
    <x v="0"/>
    <s v="RAMOS ZABALETA, ITZÍAR"/>
    <x v="2"/>
    <n v="5.8479999999999999"/>
    <m/>
    <s v="Universidad de La Rioja"/>
    <n v="1"/>
    <s v="Pruebas de Acceso desde bachillerato o equivalente"/>
    <n v="9"/>
    <s v="19"/>
    <s v="Evaluación de Bachillerato para Acceso a la Universidad (EBAU) - LOMCE"/>
    <s v="SÍ"/>
    <x v="0"/>
    <m/>
    <m/>
    <s v="NO"/>
    <m/>
  </r>
  <r>
    <s v="JLO 2018-19"/>
    <x v="11"/>
    <n v="16640195"/>
    <s v="16640195203G"/>
    <x v="0"/>
    <s v="MÉNDEZ ROA, ALEXIS"/>
    <x v="2"/>
    <n v="5.0430000000000001"/>
    <m/>
    <s v="Universidad de La Rioja"/>
    <n v="1"/>
    <s v="Pruebas de Acceso desde bachillerato o equivalente"/>
    <n v="9"/>
    <s v="19"/>
    <s v="Evaluación de Bachillerato para Acceso a la Universidad (EBAU) - LOMCE"/>
    <s v="SÍ"/>
    <x v="2"/>
    <m/>
    <m/>
    <s v="NO"/>
    <m/>
  </r>
  <r>
    <s v="JUN 2018-19"/>
    <x v="11"/>
    <n v="17496168"/>
    <s v="17496168203G"/>
    <x v="0"/>
    <s v="RIVAS SIMÓN, MARÍA"/>
    <x v="3"/>
    <n v="5.9589999999999996"/>
    <m/>
    <s v="Universidad de La Rioja"/>
    <n v="1"/>
    <s v="Pruebas de Acceso desde bachillerato o equivalente"/>
    <n v="9"/>
    <s v="19"/>
    <s v="Evaluación de Bachillerato para Acceso a la Universidad (EBAU) - LOMCE"/>
    <m/>
    <x v="0"/>
    <m/>
    <m/>
    <s v="NO"/>
    <m/>
  </r>
  <r>
    <s v="JUN 2018-19"/>
    <x v="11"/>
    <n v="18076077"/>
    <s v="18076077203G"/>
    <x v="0"/>
    <s v="ESTÉBANEZ BUENO, MARÍA"/>
    <x v="3"/>
    <n v="6.22"/>
    <m/>
    <s v="Universidad de La Rioja"/>
    <n v="1"/>
    <s v="Pruebas de Acceso desde bachillerato o equivalente"/>
    <n v="9"/>
    <s v="19"/>
    <s v="Evaluación de Bachillerato para Acceso a la Universidad (EBAU) - LOMCE"/>
    <m/>
    <x v="0"/>
    <m/>
    <m/>
    <s v="NO"/>
    <m/>
  </r>
  <r>
    <s v="JUN 2018-19"/>
    <x v="11"/>
    <n v="17495795"/>
    <s v="17495795203G"/>
    <x v="0"/>
    <s v="RUIZ MERINO, ÍÑIGO"/>
    <x v="3"/>
    <n v="6.1059999999999999"/>
    <m/>
    <s v="Universidad de La Rioja"/>
    <n v="1"/>
    <s v="Pruebas de Acceso desde bachillerato o equivalente"/>
    <n v="9"/>
    <s v="19"/>
    <s v="Evaluación de Bachillerato para Acceso a la Universidad (EBAU) - LOMCE"/>
    <m/>
    <x v="0"/>
    <m/>
    <m/>
    <s v="NO"/>
    <m/>
  </r>
  <r>
    <s v="JUN 2018-19"/>
    <x v="11"/>
    <n v="18087831"/>
    <s v="18087831203G"/>
    <x v="0"/>
    <s v="VALLEJO NAVARRO, ALICIA"/>
    <x v="3"/>
    <n v="5.625"/>
    <m/>
    <s v="Universidad de La Rioja"/>
    <n v="1"/>
    <s v="Pruebas de Acceso desde bachillerato o equivalente"/>
    <n v="9"/>
    <s v="19"/>
    <s v="Evaluación de Bachillerato para Acceso a la Universidad (EBAU) - LOMCE"/>
    <m/>
    <x v="0"/>
    <m/>
    <m/>
    <s v="NO"/>
    <m/>
  </r>
  <r>
    <s v="JUN 2018-19"/>
    <x v="11"/>
    <n v="18077292"/>
    <s v="18077292203G"/>
    <x v="0"/>
    <s v="CALVO MARTÍN, NADIA"/>
    <x v="3"/>
    <n v="7.0419999999999998"/>
    <m/>
    <s v="Universidad de La Rioja"/>
    <n v="1"/>
    <s v="Pruebas de Acceso desde bachillerato o equivalente"/>
    <n v="9"/>
    <s v="19"/>
    <s v="Evaluación de Bachillerato para Acceso a la Universidad (EBAU) - LOMCE"/>
    <m/>
    <x v="0"/>
    <m/>
    <m/>
    <s v="NO"/>
    <m/>
  </r>
  <r>
    <s v="JUN 2018-19"/>
    <x v="11"/>
    <n v="73417542"/>
    <s v="73417542203G"/>
    <x v="0"/>
    <s v="MEDRANO RIVERO, ALDO ANGEL"/>
    <x v="3"/>
    <n v="5.43"/>
    <m/>
    <s v="Universidad Pública de Navarra"/>
    <n v="1"/>
    <s v="Pruebas de Acceso desde bachillerato o equivalente"/>
    <n v="9"/>
    <s v="19"/>
    <s v="Evaluación de Bachillerato para Acceso a la Universidad (EBAU) - LOMCE"/>
    <m/>
    <x v="0"/>
    <m/>
    <m/>
    <s v="NO"/>
    <m/>
  </r>
  <r>
    <s v="JLO 2018-19"/>
    <x v="11"/>
    <s v="X4084217"/>
    <s v="X4084217203G"/>
    <x v="0"/>
    <s v="LONDOÑO LONDOÑO, DANIELA"/>
    <x v="3"/>
    <n v="5.7839999999999998"/>
    <m/>
    <s v="Universidad de La Rioja"/>
    <n v="1"/>
    <s v="Pruebas de Acceso desde bachillerato o equivalente"/>
    <n v="8"/>
    <s v="18"/>
    <s v="Pruebas de acceso a la Universidad (PAU)- LOE"/>
    <m/>
    <x v="0"/>
    <s v="603G"/>
    <s v="603G"/>
    <s v="NO"/>
    <s v="otro grado"/>
  </r>
  <r>
    <s v="JUN 2018-19"/>
    <x v="12"/>
    <n v="73135850"/>
    <s v="73135850207G"/>
    <x v="0"/>
    <s v="MORENO BENGOECHEA, HELENA"/>
    <x v="0"/>
    <n v="5.1680000000000001"/>
    <m/>
    <s v="Universidad Pública de Navarra"/>
    <n v="1"/>
    <s v="Pruebas de Acceso desde bachillerato o equivalente"/>
    <n v="8"/>
    <s v="18"/>
    <s v="Pruebas de acceso a la Universidad (PAU)- LOE"/>
    <m/>
    <x v="0"/>
    <m/>
    <m/>
    <s v="NO"/>
    <m/>
  </r>
  <r>
    <s v="JUN 2018-19"/>
    <x v="12"/>
    <n v="73112123"/>
    <s v="73112123207G"/>
    <x v="0"/>
    <s v="RODRIGO RODRIGO, LEIRE"/>
    <x v="0"/>
    <n v="6.77"/>
    <m/>
    <m/>
    <n v="11"/>
    <s v="Formación Profesional"/>
    <n v="5"/>
    <s v="115"/>
    <s v="Ciclo Formativo de Grado Superior"/>
    <m/>
    <x v="0"/>
    <m/>
    <m/>
    <s v="SÍ"/>
    <s v="con reconocimientos"/>
  </r>
  <r>
    <s v="JUN 2018-19"/>
    <x v="12"/>
    <n v="54054697"/>
    <s v="54054697207G"/>
    <x v="0"/>
    <s v="CANTERO LÓPEZ, NOELIA"/>
    <x v="0"/>
    <n v="7.2030000000000003"/>
    <m/>
    <s v="Universidad de La Laguna"/>
    <n v="1"/>
    <s v="Pruebas de Acceso desde bachillerato o equivalente"/>
    <n v="8"/>
    <s v="18"/>
    <s v="Pruebas de acceso a la Universidad (PAU)- LOE"/>
    <m/>
    <x v="0"/>
    <m/>
    <m/>
    <s v="NO"/>
    <m/>
  </r>
  <r>
    <s v="JUN 2018-19"/>
    <x v="12"/>
    <s v="X4465117"/>
    <s v="X4465117207G"/>
    <x v="0"/>
    <s v="VLADIMIROV BONCHEV, DIMITAR"/>
    <x v="1"/>
    <n v="7.1970000000000001"/>
    <m/>
    <s v="Universidad de La Rioja"/>
    <n v="1"/>
    <s v="Pruebas de Acceso desde bachillerato o equivalente"/>
    <n v="8"/>
    <s v="18"/>
    <s v="Pruebas de acceso a la Universidad (PAU)- LOE"/>
    <m/>
    <x v="0"/>
    <m/>
    <m/>
    <s v="NO"/>
    <m/>
  </r>
  <r>
    <s v="JUN 2018-19"/>
    <x v="12"/>
    <n v="18084227"/>
    <s v="18084227207G"/>
    <x v="0"/>
    <s v="PEÑA CADARSO, ELENA"/>
    <x v="1"/>
    <n v="6.1369999999999996"/>
    <m/>
    <s v="Universidad de La Rioja"/>
    <n v="1"/>
    <s v="Pruebas de Acceso desde bachillerato o equivalente"/>
    <n v="8"/>
    <s v="18"/>
    <s v="Pruebas de acceso a la Universidad (PAU)- LOE"/>
    <m/>
    <x v="0"/>
    <m/>
    <m/>
    <s v="NO"/>
    <m/>
  </r>
  <r>
    <s v="JUN 2018-19"/>
    <x v="12"/>
    <s v="Y4876261"/>
    <s v="Y4876261207G"/>
    <x v="0"/>
    <s v="ZHENGYI , LI"/>
    <x v="2"/>
    <m/>
    <m/>
    <m/>
    <n v="3"/>
    <s v="Acceso por convalidación parcial de estudios extranjeros universitarios"/>
    <n v="98"/>
    <s v="398"/>
    <s v="Convalidación al menos 30 ECTS estudios extranjeros universitarios"/>
    <m/>
    <x v="1"/>
    <m/>
    <m/>
    <s v="SÍ"/>
    <s v="con reconocimientos"/>
  </r>
  <r>
    <s v="JUN 2018-19"/>
    <x v="12"/>
    <n v="16627297"/>
    <s v="16627297207G"/>
    <x v="0"/>
    <s v="FERNÁNDEZ-CUERVO GARCÍA, MARÍA LAURA"/>
    <x v="2"/>
    <n v="6.7270000000000003"/>
    <m/>
    <s v="Universidad de La Rioja"/>
    <n v="1"/>
    <s v="Pruebas de Acceso desde bachillerato o equivalente"/>
    <n v="9"/>
    <s v="19"/>
    <s v="Evaluación de Bachillerato para Acceso a la Universidad (EBAU) - LOMCE"/>
    <s v="SÍ"/>
    <x v="0"/>
    <m/>
    <m/>
    <s v="NO"/>
    <m/>
  </r>
  <r>
    <s v="JUN 2018-19"/>
    <x v="12"/>
    <n v="72537761"/>
    <s v="72537761207G"/>
    <x v="0"/>
    <s v="DÍEZ GUIRAL, NEREA"/>
    <x v="3"/>
    <n v="8.3780000000000001"/>
    <m/>
    <s v="Universidad del País Vasco/Euskal Herriko Unibersitatea"/>
    <n v="1"/>
    <s v="Pruebas de Acceso desde bachillerato o equivalente"/>
    <n v="9"/>
    <s v="19"/>
    <s v="Evaluación de Bachillerato para Acceso a la Universidad (EBAU) - LOMCE"/>
    <m/>
    <x v="0"/>
    <m/>
    <m/>
    <s v="NO"/>
    <m/>
  </r>
  <r>
    <s v="JUN 2018-19"/>
    <x v="12"/>
    <n v="27395735"/>
    <s v="27395735207G"/>
    <x v="0"/>
    <s v="ARMIJOS CHICAY, THALIA STEFANY"/>
    <x v="3"/>
    <n v="6.8659999999999997"/>
    <m/>
    <s v="Universidad de Zaragoza"/>
    <n v="1"/>
    <s v="Pruebas de Acceso desde bachillerato o equivalente"/>
    <n v="9"/>
    <s v="19"/>
    <s v="Evaluación de Bachillerato para Acceso a la Universidad (EBAU) - LOMCE"/>
    <m/>
    <x v="0"/>
    <m/>
    <m/>
    <s v="NO"/>
    <m/>
  </r>
  <r>
    <s v="JLO 2018-19"/>
    <x v="12"/>
    <n v="78815020"/>
    <s v="78815020207G"/>
    <x v="0"/>
    <s v="ARRAZOLA ORTIZ, MARÍA ISABEL"/>
    <x v="3"/>
    <n v="5.8559999999999999"/>
    <m/>
    <s v="Universidad Pública de Navarra"/>
    <n v="1"/>
    <s v="Pruebas de Acceso desde bachillerato o equivalente"/>
    <n v="9"/>
    <s v="19"/>
    <s v="Evaluación de Bachillerato para Acceso a la Universidad (EBAU) - LOMCE"/>
    <m/>
    <x v="0"/>
    <m/>
    <m/>
    <s v="NO"/>
    <m/>
  </r>
  <r>
    <s v="JLO 2018-19"/>
    <x v="13"/>
    <n v="16628145"/>
    <s v="16628145702G"/>
    <x v="0"/>
    <s v="FERNÁNDEZ BUJANDA, CARMEN"/>
    <x v="4"/>
    <n v="5.01"/>
    <m/>
    <s v="Universidad de La Rioja"/>
    <n v="1"/>
    <s v="Pruebas de Acceso desde bachillerato o equivalente"/>
    <n v="8"/>
    <s v="18"/>
    <s v="Pruebas de acceso a la Universidad (PAU)- LOE"/>
    <m/>
    <x v="1"/>
    <m/>
    <m/>
    <s v="SÍ"/>
    <s v="con reconocimientos"/>
  </r>
  <r>
    <s v="JUN 2018-19"/>
    <x v="13"/>
    <n v="16630412"/>
    <s v="16630412702G"/>
    <x v="0"/>
    <s v="BAÑOS ÁBALOS, PAULA"/>
    <x v="4"/>
    <n v="5.7729999999999997"/>
    <m/>
    <s v="Universidad de La Rioja"/>
    <n v="1"/>
    <s v="Pruebas de Acceso desde bachillerato o equivalente"/>
    <n v="8"/>
    <s v="18"/>
    <s v="Pruebas de acceso a la Universidad (PAU)- LOE"/>
    <m/>
    <x v="1"/>
    <m/>
    <m/>
    <s v="NO"/>
    <m/>
  </r>
  <r>
    <s v="JUN 2018-19"/>
    <x v="13"/>
    <n v="78757871"/>
    <s v="78757871702G"/>
    <x v="0"/>
    <s v="LURI ESPLANDIU, PAULA"/>
    <x v="6"/>
    <n v="6.9740000000000002"/>
    <m/>
    <s v="Universidad Pública de Navarra"/>
    <n v="1"/>
    <s v="Pruebas de Acceso desde bachillerato o equivalente"/>
    <n v="8"/>
    <s v="18"/>
    <s v="Pruebas de acceso a la Universidad (PAU)- LOE"/>
    <m/>
    <x v="1"/>
    <m/>
    <m/>
    <s v="NO"/>
    <m/>
  </r>
  <r>
    <s v="JUN 2018-19"/>
    <x v="13"/>
    <n v="18079901"/>
    <s v="18079901702G"/>
    <x v="0"/>
    <s v="CADARSO CABALLERO, ALEJANDRO"/>
    <x v="5"/>
    <n v="6.508"/>
    <m/>
    <s v="Universidad de La Rioja"/>
    <n v="1"/>
    <s v="Pruebas de Acceso desde bachillerato o equivalente"/>
    <n v="8"/>
    <s v="18"/>
    <s v="Pruebas de acceso a la Universidad (PAU)- LOE"/>
    <m/>
    <x v="0"/>
    <m/>
    <m/>
    <s v="NO"/>
    <m/>
  </r>
  <r>
    <s v="JUN 2018-19"/>
    <x v="13"/>
    <n v="16636647"/>
    <s v="16636647702G"/>
    <x v="0"/>
    <s v="GIL ANGULO, NATALIA"/>
    <x v="0"/>
    <n v="7.37"/>
    <m/>
    <s v="Universidad de La Rioja"/>
    <n v="1"/>
    <s v="Pruebas de Acceso desde bachillerato o equivalente"/>
    <n v="8"/>
    <s v="18"/>
    <s v="Pruebas de acceso a la Universidad (PAU)- LOE"/>
    <m/>
    <x v="0"/>
    <m/>
    <m/>
    <s v="NO"/>
    <m/>
  </r>
  <r>
    <s v="JUN 2018-19"/>
    <x v="13"/>
    <n v="16625556"/>
    <s v="16625556702G"/>
    <x v="0"/>
    <s v="RUBIO ORTÍZ, CLARA"/>
    <x v="1"/>
    <n v="6.5910000000000002"/>
    <m/>
    <s v="Universidad de La Rioja"/>
    <n v="1"/>
    <s v="Pruebas de Acceso desde bachillerato o equivalente"/>
    <n v="8"/>
    <s v="18"/>
    <s v="Pruebas de acceso a la Universidad (PAU)- LOE"/>
    <m/>
    <x v="0"/>
    <m/>
    <m/>
    <s v="NO"/>
    <m/>
  </r>
  <r>
    <s v="JUN 2018-19"/>
    <x v="13"/>
    <n v="78777392"/>
    <s v="78777392702G"/>
    <x v="0"/>
    <s v="OCHOA ALONSO, LEYRE"/>
    <x v="1"/>
    <n v="7.6529999999999996"/>
    <m/>
    <s v="Universidad Pública de Navarra"/>
    <n v="1"/>
    <s v="Pruebas de Acceso desde bachillerato o equivalente"/>
    <n v="8"/>
    <s v="18"/>
    <s v="Pruebas de acceso a la Universidad (PAU)- LOE"/>
    <m/>
    <x v="0"/>
    <m/>
    <m/>
    <s v="NO"/>
    <m/>
  </r>
  <r>
    <s v="JUN 2018-19"/>
    <x v="13"/>
    <n v="78777338"/>
    <s v="78777338702G"/>
    <x v="0"/>
    <s v="MORALES PIOZ, EVA"/>
    <x v="1"/>
    <n v="6.9349999999999996"/>
    <m/>
    <s v="Universidad Pública de Navarra"/>
    <n v="1"/>
    <s v="Pruebas de Acceso desde bachillerato o equivalente"/>
    <n v="8"/>
    <s v="18"/>
    <s v="Pruebas de acceso a la Universidad (PAU)- LOE"/>
    <m/>
    <x v="0"/>
    <m/>
    <m/>
    <s v="NO"/>
    <m/>
  </r>
  <r>
    <s v="JUN 2018-19"/>
    <x v="13"/>
    <n v="17498902"/>
    <s v="17498902702G"/>
    <x v="0"/>
    <s v="SÁENZ RUBIO, CRISTINA"/>
    <x v="1"/>
    <n v="7.0540000000000003"/>
    <m/>
    <s v="Universidad de La Rioja"/>
    <n v="1"/>
    <s v="Pruebas de Acceso desde bachillerato o equivalente"/>
    <n v="8"/>
    <s v="18"/>
    <s v="Pruebas de acceso a la Universidad (PAU)- LOE"/>
    <m/>
    <x v="0"/>
    <m/>
    <m/>
    <s v="NO"/>
    <m/>
  </r>
  <r>
    <s v="JUN 2018-19"/>
    <x v="13"/>
    <n v="17499842"/>
    <s v="17499842702G"/>
    <x v="0"/>
    <s v="HERNÁNDEZ MOLINA, LUCÍA"/>
    <x v="2"/>
    <n v="7.33"/>
    <m/>
    <m/>
    <n v="11"/>
    <s v="Formación Profesional"/>
    <n v="5"/>
    <s v="115"/>
    <s v="Ciclo Formativo de Grado Superior"/>
    <m/>
    <x v="0"/>
    <m/>
    <m/>
    <s v="SÍ"/>
    <s v="con reconocimientos"/>
  </r>
  <r>
    <s v="JUN 2018-19"/>
    <x v="13"/>
    <n v="16630207"/>
    <s v="16630207702G"/>
    <x v="0"/>
    <s v="SIMONENA MARTÍNEZ, TAMARA"/>
    <x v="2"/>
    <n v="6.3280000000000003"/>
    <m/>
    <s v="Universidad de La Rioja"/>
    <n v="1"/>
    <s v="Pruebas de Acceso desde bachillerato o equivalente"/>
    <n v="8"/>
    <s v="18"/>
    <s v="Pruebas de acceso a la Universidad (PAU)- LOE"/>
    <m/>
    <x v="1"/>
    <m/>
    <s v="201G"/>
    <s v="NO"/>
    <s v="otro grado"/>
  </r>
  <r>
    <s v="JUN 2018-19"/>
    <x v="13"/>
    <n v="18068632"/>
    <s v="18068632702G"/>
    <x v="0"/>
    <s v="ROPERO CADENAS, SANTI"/>
    <x v="3"/>
    <n v="6.1360000000000001"/>
    <m/>
    <s v="Universidad de Zaragoza"/>
    <n v="1"/>
    <s v="Pruebas de Acceso desde bachillerato o equivalente"/>
    <n v="9"/>
    <s v="19"/>
    <s v="Evaluación de Bachillerato para Acceso a la Universidad (EBAU) - LOMCE"/>
    <m/>
    <x v="0"/>
    <m/>
    <m/>
    <s v="NO"/>
    <m/>
  </r>
  <r>
    <s v="JUN 2018-19"/>
    <x v="14"/>
    <n v="16631876"/>
    <s v="16631876802G"/>
    <x v="0"/>
    <s v="BENITO GARCÍA, JORDAN"/>
    <x v="8"/>
    <n v="8.8000000000000007"/>
    <m/>
    <m/>
    <n v="11"/>
    <s v="Formación Profesional"/>
    <n v="5"/>
    <s v="115"/>
    <s v="Ciclo Formativo de Grado Superior"/>
    <m/>
    <x v="1"/>
    <m/>
    <m/>
    <s v="NO"/>
    <m/>
  </r>
  <r>
    <s v="JUN 2018-19"/>
    <x v="14"/>
    <n v="16625229"/>
    <s v="16625229802G"/>
    <x v="0"/>
    <s v="ECHEVERRÍA ARANA, JON"/>
    <x v="6"/>
    <n v="7.6529999999999996"/>
    <m/>
    <s v="Universidad de La Rioja"/>
    <n v="1"/>
    <s v="Pruebas de Acceso desde bachillerato o equivalente"/>
    <n v="8"/>
    <s v="18"/>
    <s v="Pruebas de acceso a la Universidad (PAU)- LOE"/>
    <m/>
    <x v="1"/>
    <m/>
    <m/>
    <s v="NO"/>
    <m/>
  </r>
  <r>
    <s v="SEP 2018-19"/>
    <x v="14"/>
    <n v="71344543"/>
    <s v="71344543802G"/>
    <x v="1"/>
    <s v="CUBILLA FRADEJAS, CAROLINA"/>
    <x v="6"/>
    <n v="5.7"/>
    <m/>
    <s v="UNIVERSIDAD DE BURGOS"/>
    <n v="1"/>
    <s v="Pruebas de Acceso desde bachillerato o equivalente"/>
    <n v="1"/>
    <s v="11"/>
    <s v="Pruebas de aptitud para el acceso a la Universidad - COU"/>
    <m/>
    <x v="1"/>
    <m/>
    <m/>
    <s v="SÍ"/>
    <s v="con reconocimientos"/>
  </r>
  <r>
    <s v="JUN 2018-19"/>
    <x v="14"/>
    <n v="17498390"/>
    <s v="17498390802G"/>
    <x v="0"/>
    <s v="PÉREZ LÓPEZ, SERGIO"/>
    <x v="5"/>
    <n v="6.6449999999999996"/>
    <m/>
    <s v="Universidad de La Rioja"/>
    <n v="1"/>
    <s v="Pruebas de Acceso desde bachillerato o equivalente"/>
    <n v="8"/>
    <s v="18"/>
    <s v="Pruebas de acceso a la Universidad (PAU)- LOE"/>
    <m/>
    <x v="0"/>
    <m/>
    <m/>
    <s v="NO"/>
    <m/>
  </r>
  <r>
    <s v="JUN 2018-19"/>
    <x v="14"/>
    <n v="17498677"/>
    <s v="17498677802G"/>
    <x v="0"/>
    <s v="GUZMÁN ELLACURÍA, VIRGINIA"/>
    <x v="5"/>
    <n v="8.4540000000000006"/>
    <m/>
    <s v="Universidad de La Rioja"/>
    <n v="1"/>
    <s v="Pruebas de Acceso desde bachillerato o equivalente"/>
    <n v="8"/>
    <s v="18"/>
    <s v="Pruebas de acceso a la Universidad (PAU)- LOE"/>
    <m/>
    <x v="0"/>
    <m/>
    <m/>
    <s v="NO"/>
    <m/>
  </r>
  <r>
    <s v="JLO 2018-19"/>
    <x v="14"/>
    <n v="16644488"/>
    <s v="16644488802G"/>
    <x v="0"/>
    <s v="BLANCO GONZÁLEZ, SARA ISABEL"/>
    <x v="5"/>
    <n v="5.43"/>
    <m/>
    <s v="Universidad de La Rioja"/>
    <n v="1"/>
    <s v="Pruebas de Acceso desde bachillerato o equivalente"/>
    <n v="8"/>
    <s v="18"/>
    <s v="Pruebas de acceso a la Universidad (PAU)- LOE"/>
    <m/>
    <x v="4"/>
    <m/>
    <m/>
    <s v="NO"/>
    <m/>
  </r>
  <r>
    <s v="JUN 2018-19"/>
    <x v="14"/>
    <n v="72797301"/>
    <s v="72797301802G"/>
    <x v="0"/>
    <s v="GARCÍA GARCÍA, CARLOS RAÚL"/>
    <x v="5"/>
    <n v="5.3920000000000003"/>
    <m/>
    <s v="Universidad de La Rioja"/>
    <n v="1"/>
    <s v="Pruebas de Acceso desde bachillerato o equivalente"/>
    <n v="2"/>
    <s v="12"/>
    <s v="Pruebas de acceso a la Universidad- LOGSE"/>
    <m/>
    <x v="0"/>
    <m/>
    <m/>
    <s v="SÍ"/>
    <s v="con reconocimientos"/>
  </r>
  <r>
    <s v="JUN 2018-19"/>
    <x v="14"/>
    <n v="16627371"/>
    <s v="16627371802G"/>
    <x v="0"/>
    <s v="GIL SÁNCHEZ, MARIO"/>
    <x v="0"/>
    <n v="6.1189999999999998"/>
    <m/>
    <s v="Universidad de La Rioja"/>
    <n v="1"/>
    <s v="Pruebas de Acceso desde bachillerato o equivalente"/>
    <n v="8"/>
    <s v="18"/>
    <s v="Pruebas de acceso a la Universidad (PAU)- LOE"/>
    <m/>
    <x v="0"/>
    <m/>
    <m/>
    <s v="NO"/>
    <m/>
  </r>
  <r>
    <s v="JUN 2018-19"/>
    <x v="14"/>
    <n v="21071097"/>
    <s v="21071097802G"/>
    <x v="0"/>
    <s v="HERNÁNDEZ MEDINA, EMILIO"/>
    <x v="0"/>
    <n v="5.6219999999999999"/>
    <m/>
    <s v="Universidad Pública de Navarra"/>
    <n v="1"/>
    <s v="Pruebas de Acceso desde bachillerato o equivalente"/>
    <n v="8"/>
    <s v="18"/>
    <s v="Pruebas de acceso a la Universidad (PAU)- LOE"/>
    <m/>
    <x v="0"/>
    <m/>
    <m/>
    <s v="SÍ"/>
    <s v="con reconocimientos"/>
  </r>
  <r>
    <s v="JUN 2018-19"/>
    <x v="14"/>
    <s v="Y0293070"/>
    <s v="Y0293070802G"/>
    <x v="0"/>
    <s v="EL BAROUDI , ILHAME"/>
    <x v="1"/>
    <n v="5.3140000000000001"/>
    <m/>
    <s v="Universidad de La Rioja"/>
    <n v="1"/>
    <s v="Pruebas de Acceso desde bachillerato o equivalente"/>
    <n v="8"/>
    <s v="18"/>
    <s v="Pruebas de acceso a la Universidad (PAU)- LOE"/>
    <m/>
    <x v="0"/>
    <m/>
    <m/>
    <s v="NO"/>
    <m/>
  </r>
  <r>
    <s v="JUN 2018-19"/>
    <x v="14"/>
    <n v="18084522"/>
    <s v="18084522802G"/>
    <x v="0"/>
    <s v="ELIZONDO GARCÍA, LUCÍA"/>
    <x v="1"/>
    <n v="7.49"/>
    <m/>
    <s v="Universidad de La Rioja"/>
    <n v="1"/>
    <s v="Pruebas de Acceso desde bachillerato o equivalente"/>
    <n v="8"/>
    <s v="18"/>
    <s v="Pruebas de acceso a la Universidad (PAU)- LOE"/>
    <m/>
    <x v="0"/>
    <m/>
    <m/>
    <s v="NO"/>
    <m/>
  </r>
  <r>
    <s v="JUN 2018-19"/>
    <x v="14"/>
    <n v="78759535"/>
    <s v="78759535802G"/>
    <x v="0"/>
    <s v="CASTILLO LAMATA, VIDAL"/>
    <x v="1"/>
    <n v="7.0330000000000004"/>
    <m/>
    <s v="Universidad de La Rioja"/>
    <n v="1"/>
    <s v="Pruebas de Acceso desde bachillerato o equivalente"/>
    <n v="8"/>
    <s v="18"/>
    <s v="Pruebas de acceso a la Universidad (PAU)- LOE"/>
    <m/>
    <x v="0"/>
    <m/>
    <m/>
    <s v="NO"/>
    <m/>
  </r>
  <r>
    <s v="JUN 2018-19"/>
    <x v="14"/>
    <n v="16627557"/>
    <s v="16627557802G"/>
    <x v="0"/>
    <s v="SÁENZ BASTIDA, EDUARDO"/>
    <x v="1"/>
    <n v="5.6609999999999996"/>
    <m/>
    <s v="Universidad de La Rioja"/>
    <n v="1"/>
    <s v="Pruebas de Acceso desde bachillerato o equivalente"/>
    <n v="8"/>
    <s v="18"/>
    <s v="Pruebas de acceso a la Universidad (PAU)- LOE"/>
    <s v="SÍ"/>
    <x v="0"/>
    <m/>
    <m/>
    <s v="SÍ"/>
    <s v="con reconocimientos"/>
  </r>
  <r>
    <s v="JUN 2018-19"/>
    <x v="14"/>
    <n v="18081124"/>
    <s v="18081124802G"/>
    <x v="0"/>
    <s v="SANTAMARÍA URTURI, RAQUEL"/>
    <x v="3"/>
    <n v="6.359"/>
    <m/>
    <s v="Universidad de La Rioja"/>
    <n v="1"/>
    <s v="Pruebas de Acceso desde bachillerato o equivalente"/>
    <n v="9"/>
    <s v="19"/>
    <s v="Evaluación de Bachillerato para Acceso a la Universidad (EBAU) - LOMCE"/>
    <m/>
    <x v="0"/>
    <m/>
    <m/>
    <s v="NO"/>
    <m/>
  </r>
  <r>
    <s v="JUN 2018-19"/>
    <x v="14"/>
    <n v="16629080"/>
    <s v="16629080802G"/>
    <x v="0"/>
    <s v="LEÓN RODRÍGUEZ, PATRICIA"/>
    <x v="3"/>
    <n v="5.0410000000000004"/>
    <m/>
    <s v="Universidad de La Rioja"/>
    <n v="1"/>
    <s v="Pruebas de Acceso desde bachillerato o equivalente"/>
    <n v="9"/>
    <s v="19"/>
    <s v="Evaluación de Bachillerato para Acceso a la Universidad (EBAU) - LOMCE"/>
    <m/>
    <x v="2"/>
    <m/>
    <m/>
    <s v="NO"/>
    <m/>
  </r>
  <r>
    <s v="JUN 2018-19"/>
    <x v="14"/>
    <n v="71287399"/>
    <s v="71287399802G"/>
    <x v="0"/>
    <s v="MARTÍNEZ COLOMA, MARÍA"/>
    <x v="3"/>
    <n v="6.82"/>
    <m/>
    <m/>
    <n v="11"/>
    <s v="Formación Profesional"/>
    <n v="5"/>
    <s v="115"/>
    <s v="Ciclo Formativo de Grado Superior"/>
    <m/>
    <x v="1"/>
    <s v="703G"/>
    <s v="703G"/>
    <s v="NO"/>
    <s v="otro grado"/>
  </r>
  <r>
    <s v="JLO 2018-19"/>
    <x v="14"/>
    <s v="Y6675276"/>
    <s v="Y6675276802G"/>
    <x v="2"/>
    <s v="CRUZ BERNAL, ANA MARIA"/>
    <x v="3"/>
    <m/>
    <m/>
    <m/>
    <n v="90"/>
    <s v="Acceso con estudios extranjeros no universitarios sin PAU"/>
    <n v="1"/>
    <s v="901"/>
    <s v="Titulo homolog. o equiv. bachillerato (no UE y no suscrito acuerdo)"/>
    <m/>
    <x v="0"/>
    <m/>
    <m/>
    <s v="NO"/>
    <m/>
  </r>
  <r>
    <s v="JUN 2018-19"/>
    <x v="15"/>
    <n v="72799895"/>
    <s v="72799895703G"/>
    <x v="0"/>
    <s v="PÉREZ SANTOS, ENRIQUE"/>
    <x v="5"/>
    <n v="6.468"/>
    <m/>
    <s v="Universidad de La Rioja"/>
    <n v="1"/>
    <s v="Pruebas de Acceso desde bachillerato o equivalente"/>
    <n v="8"/>
    <s v="18"/>
    <s v="Pruebas de acceso a la Universidad (PAU)- LOE"/>
    <m/>
    <x v="0"/>
    <m/>
    <m/>
    <s v="NO"/>
    <m/>
  </r>
  <r>
    <s v="JUN 2018-19"/>
    <x v="15"/>
    <n v="16631664"/>
    <s v="16631664703G"/>
    <x v="0"/>
    <s v="NARANJO JIMÉNEZ, ANA"/>
    <x v="5"/>
    <n v="6.64"/>
    <m/>
    <s v="Universidad de La Rioja"/>
    <n v="1"/>
    <s v="Pruebas de Acceso desde bachillerato o equivalente"/>
    <n v="8"/>
    <s v="18"/>
    <s v="Pruebas de acceso a la Universidad (PAU)- LOE"/>
    <m/>
    <x v="0"/>
    <m/>
    <m/>
    <s v="NO"/>
    <m/>
  </r>
  <r>
    <s v="JUN 2018-19"/>
    <x v="15"/>
    <n v="45574810"/>
    <s v="45574810703G"/>
    <x v="0"/>
    <s v="NEBREDA IZCARA, LARA JIMENA"/>
    <x v="5"/>
    <n v="7.15"/>
    <m/>
    <m/>
    <n v="11"/>
    <s v="Formación Profesional"/>
    <n v="5"/>
    <s v="115"/>
    <s v="Ciclo Formativo de Grado Superior"/>
    <m/>
    <x v="0"/>
    <m/>
    <m/>
    <s v="SÍ"/>
    <s v="con reconocimientos"/>
  </r>
  <r>
    <s v="JUN 2018-19"/>
    <x v="15"/>
    <s v="Y3600627"/>
    <s v="Y3600627703G"/>
    <x v="0"/>
    <s v="SHENLIN , NI"/>
    <x v="0"/>
    <m/>
    <m/>
    <m/>
    <n v="3"/>
    <s v="Acceso por convalidación parcial de estudios extranjeros universitarios"/>
    <n v="98"/>
    <s v="398"/>
    <s v="Convalidación al menos 30 ECTS estudios extranjeros universitarios"/>
    <m/>
    <x v="1"/>
    <m/>
    <m/>
    <s v="SÍ"/>
    <s v="con reconocimientos"/>
  </r>
  <r>
    <s v="JUN 2018-19"/>
    <x v="15"/>
    <n v="53983503"/>
    <s v="53983503703G"/>
    <x v="0"/>
    <s v="KINTANA GENTO, ALAIN"/>
    <x v="0"/>
    <n v="5.9580000000000002"/>
    <m/>
    <s v="Universidad del País Vasco/Euskal Herriko Unibersitatea"/>
    <n v="1"/>
    <s v="Pruebas de Acceso desde bachillerato o equivalente"/>
    <n v="8"/>
    <s v="18"/>
    <s v="Pruebas de acceso a la Universidad (PAU)- LOE"/>
    <m/>
    <x v="0"/>
    <m/>
    <m/>
    <s v="NO"/>
    <m/>
  </r>
  <r>
    <s v="JUN 2018-19"/>
    <x v="15"/>
    <n v="70588667"/>
    <s v="70588667703G"/>
    <x v="0"/>
    <s v="VILLALTA VILLALTA, PEDRO"/>
    <x v="0"/>
    <n v="7.93"/>
    <m/>
    <m/>
    <n v="11"/>
    <s v="Formación Profesional"/>
    <n v="5"/>
    <s v="115"/>
    <s v="Ciclo Formativo de Grado Superior"/>
    <m/>
    <x v="0"/>
    <m/>
    <m/>
    <s v="SÍ"/>
    <s v="con reconocimientos"/>
  </r>
  <r>
    <s v="JUN 2018-19"/>
    <x v="15"/>
    <n v="17498268"/>
    <s v="17498268703G"/>
    <x v="0"/>
    <s v="MIRANDA SÁEZ, MARINA"/>
    <x v="0"/>
    <n v="6.3849999999999998"/>
    <m/>
    <s v="Universidad de La Rioja"/>
    <n v="1"/>
    <s v="Pruebas de Acceso desde bachillerato o equivalente"/>
    <n v="8"/>
    <s v="18"/>
    <s v="Pruebas de acceso a la Universidad (PAU)- LOE"/>
    <m/>
    <x v="0"/>
    <m/>
    <m/>
    <s v="NO"/>
    <m/>
  </r>
  <r>
    <s v="JUN 2018-19"/>
    <x v="15"/>
    <n v="48472519"/>
    <s v="48472519703G"/>
    <x v="1"/>
    <s v="SORIANO SALCEDO, DAVID"/>
    <x v="1"/>
    <n v="8.5"/>
    <m/>
    <m/>
    <n v="11"/>
    <s v="Formación Profesional"/>
    <n v="5"/>
    <s v="115"/>
    <s v="Ciclo Formativo de Grado Superior"/>
    <m/>
    <x v="0"/>
    <m/>
    <m/>
    <s v="SÍ"/>
    <s v="con reconocimientos"/>
  </r>
  <r>
    <s v="JUN 2018-19"/>
    <x v="15"/>
    <n v="16631753"/>
    <s v="16631753703G"/>
    <x v="0"/>
    <s v="MARTÍNEZ HERRERO, SANDRA"/>
    <x v="2"/>
    <n v="6.6790000000000003"/>
    <m/>
    <s v="Universidad de La Rioja"/>
    <n v="1"/>
    <s v="Pruebas de Acceso desde bachillerato o equivalente"/>
    <n v="9"/>
    <s v="19"/>
    <s v="Evaluación de Bachillerato para Acceso a la Universidad (EBAU) - LOMCE"/>
    <s v="SÍ"/>
    <x v="0"/>
    <m/>
    <m/>
    <s v="NO"/>
    <m/>
  </r>
  <r>
    <s v="JUN 2018-19"/>
    <x v="15"/>
    <n v="16637237"/>
    <s v="16637237703G"/>
    <x v="0"/>
    <s v="ORTE SÁENZ, EVA MARÍA"/>
    <x v="2"/>
    <n v="5.38"/>
    <m/>
    <m/>
    <n v="11"/>
    <s v="Formación Profesional"/>
    <n v="5"/>
    <s v="115"/>
    <s v="Ciclo Formativo de Grado Superior"/>
    <m/>
    <x v="0"/>
    <m/>
    <m/>
    <s v="SÍ"/>
    <s v="con reconocimientos"/>
  </r>
  <r>
    <s v="JUN 2018-19"/>
    <x v="15"/>
    <n v="73440680"/>
    <s v="73440680703G"/>
    <x v="0"/>
    <s v="VICENTE PÉREZ, MIGUEL"/>
    <x v="3"/>
    <n v="5.8689999999999998"/>
    <m/>
    <s v="Universidad de Zaragoza"/>
    <n v="1"/>
    <s v="Pruebas de Acceso desde bachillerato o equivalente"/>
    <n v="9"/>
    <s v="19"/>
    <s v="Evaluación de Bachillerato para Acceso a la Universidad (EBAU) - LOMCE"/>
    <m/>
    <x v="0"/>
    <m/>
    <m/>
    <s v="NO"/>
    <m/>
  </r>
  <r>
    <s v="JUN 2018-19"/>
    <x v="15"/>
    <n v="16580533"/>
    <s v="16580533703G"/>
    <x v="1"/>
    <s v="RUIZ BENITO, CARLOS"/>
    <x v="3"/>
    <n v="6.93"/>
    <m/>
    <m/>
    <n v="11"/>
    <s v="Formación Profesional"/>
    <n v="5"/>
    <s v="115"/>
    <s v="Ciclo Formativo de Grado Superior"/>
    <m/>
    <x v="0"/>
    <m/>
    <m/>
    <s v="SÍ"/>
    <s v="con reconocimientos"/>
  </r>
  <r>
    <s v="JUN 2018-19"/>
    <x v="15"/>
    <n v="33346227"/>
    <s v="33346227703G"/>
    <x v="0"/>
    <s v="VÁZQUEZ NOCHE, JOSÉ MARÍA"/>
    <x v="3"/>
    <n v="5.23"/>
    <m/>
    <s v="UNIVERSIDAD DE SANTIAGO DE COMPOSTELA"/>
    <n v="1"/>
    <s v="Pruebas de Acceso desde bachillerato o equivalente"/>
    <n v="2"/>
    <s v="12"/>
    <s v="Pruebas de acceso a la Universidad- LOGSE"/>
    <m/>
    <x v="0"/>
    <m/>
    <m/>
    <s v="SÍ"/>
    <s v="con reconocimientos"/>
  </r>
  <r>
    <s v="JUN 2018-19"/>
    <x v="15"/>
    <n v="18086855"/>
    <s v="18086855703G"/>
    <x v="0"/>
    <s v="CAUSAPÉ COTELO, GONZALO"/>
    <x v="3"/>
    <n v="5.8360000000000003"/>
    <m/>
    <s v="Universidad de La Rioja"/>
    <n v="1"/>
    <s v="Pruebas de Acceso desde bachillerato o equivalente"/>
    <n v="8"/>
    <s v="18"/>
    <s v="Pruebas de acceso a la Universidad (PAU)- LOE"/>
    <m/>
    <x v="1"/>
    <s v="702G"/>
    <s v="702G"/>
    <s v="SÍ"/>
    <s v="otro grado"/>
  </r>
  <r>
    <s v="JUN 2018-19"/>
    <x v="15"/>
    <n v="12341830"/>
    <s v="12341830703G"/>
    <x v="0"/>
    <s v="SANZ VALERO, MARIA TERESA"/>
    <x v="3"/>
    <n v="6.0279999999999996"/>
    <m/>
    <s v="Universidad de Valladolid"/>
    <n v="1"/>
    <s v="Pruebas de Acceso desde bachillerato o equivalente"/>
    <n v="8"/>
    <s v="18"/>
    <s v="Pruebas de acceso a la Universidad (PAU)- LOE"/>
    <m/>
    <x v="0"/>
    <s v="SEN"/>
    <m/>
    <s v="SÍ"/>
    <s v="otro grado"/>
  </r>
  <r>
    <s v="JUN 2018-19"/>
    <x v="16"/>
    <n v="16630886"/>
    <s v="16630886701G"/>
    <x v="0"/>
    <s v="AMAT PÉREZ, IGNACIO"/>
    <x v="5"/>
    <n v="8.6140000000000008"/>
    <m/>
    <s v="Universidad de La Rioja"/>
    <n v="1"/>
    <s v="Pruebas de Acceso desde bachillerato o equivalente"/>
    <n v="8"/>
    <s v="18"/>
    <s v="Pruebas de acceso a la Universidad (PAU)- LOE"/>
    <m/>
    <x v="0"/>
    <s v="801G"/>
    <s v="801G"/>
    <s v="SÍ"/>
    <s v="otro grado"/>
  </r>
  <r>
    <s v="JUN 2018-19"/>
    <x v="16"/>
    <n v="18079843"/>
    <s v="18079843701G"/>
    <x v="0"/>
    <s v="PÉREZ SANCHO, ERNESTO"/>
    <x v="0"/>
    <n v="7.6970000000000001"/>
    <m/>
    <s v="Universidad de La Rioja"/>
    <n v="1"/>
    <s v="Pruebas de Acceso desde bachillerato o equivalente"/>
    <n v="8"/>
    <s v="18"/>
    <s v="Pruebas de acceso a la Universidad (PAU)- LOE"/>
    <m/>
    <x v="0"/>
    <s v="801G"/>
    <s v="801G"/>
    <s v="SÍ"/>
    <s v="otro grado"/>
  </r>
  <r>
    <s v="JUN 2018-19"/>
    <x v="16"/>
    <n v="17495159"/>
    <s v="17495159701G"/>
    <x v="0"/>
    <s v="URRUTIA HURTADO, CARLA"/>
    <x v="0"/>
    <n v="7.6929999999999996"/>
    <m/>
    <s v="Universidad de La Rioja"/>
    <n v="1"/>
    <s v="Pruebas de Acceso desde bachillerato o equivalente"/>
    <n v="8"/>
    <s v="18"/>
    <s v="Pruebas de acceso a la Universidad (PAU)- LOE"/>
    <m/>
    <x v="0"/>
    <s v="801G"/>
    <s v="801G"/>
    <s v="SÍ"/>
    <s v="otro grado"/>
  </r>
  <r>
    <s v="JLO 2018-19"/>
    <x v="16"/>
    <n v="72897096"/>
    <s v="72897096701G"/>
    <x v="0"/>
    <s v="HIDALGO SIMAL, ÁNGELA"/>
    <x v="0"/>
    <n v="5.8760000000000003"/>
    <m/>
    <s v="Universidad de Valladolid"/>
    <n v="1"/>
    <s v="Pruebas de Acceso desde bachillerato o equivalente"/>
    <n v="8"/>
    <s v="18"/>
    <s v="Pruebas de acceso a la Universidad (PAU)- LOE"/>
    <m/>
    <x v="0"/>
    <m/>
    <m/>
    <s v="SÍ"/>
    <s v="con reconocimientos"/>
  </r>
  <r>
    <s v="JUN 2018-19"/>
    <x v="16"/>
    <n v="72835070"/>
    <s v="72835070701G"/>
    <x v="0"/>
    <s v="LÓPEZ ANTÓN, VÍCTOR MANUEL"/>
    <x v="1"/>
    <n v="9.7550000000000008"/>
    <m/>
    <s v="Universidad de La Rioja"/>
    <n v="1"/>
    <s v="Pruebas de Acceso desde bachillerato o equivalente"/>
    <n v="8"/>
    <s v="18"/>
    <s v="Pruebas de acceso a la Universidad (PAU)- LOE"/>
    <m/>
    <x v="0"/>
    <m/>
    <m/>
    <s v="NO"/>
    <m/>
  </r>
  <r>
    <s v="JUN 2018-19"/>
    <x v="16"/>
    <s v="X8416622"/>
    <s v="X8416622701G"/>
    <x v="0"/>
    <s v="MIRCESCU , RALUCA IULIA"/>
    <x v="2"/>
    <n v="8.8239999999999998"/>
    <m/>
    <s v="Universidad Pública de Navarra"/>
    <n v="1"/>
    <s v="Pruebas de Acceso desde bachillerato o equivalente"/>
    <n v="9"/>
    <s v="19"/>
    <s v="Evaluación de Bachillerato para Acceso a la Universidad (EBAU) - LOMCE"/>
    <s v="SÍ"/>
    <x v="0"/>
    <m/>
    <m/>
    <s v="NO"/>
    <m/>
  </r>
  <r>
    <s v="JUN 2018-19"/>
    <x v="16"/>
    <n v="16630282"/>
    <s v="16630282701G"/>
    <x v="0"/>
    <s v="ALONSO GONZÁLEZ, MIGUEL"/>
    <x v="2"/>
    <n v="8.2850000000000001"/>
    <m/>
    <s v="Universidad de La Rioja"/>
    <n v="1"/>
    <s v="Pruebas de Acceso desde bachillerato o equivalente"/>
    <n v="8"/>
    <s v="18"/>
    <s v="Pruebas de acceso a la Universidad (PAU)- LOE"/>
    <m/>
    <x v="0"/>
    <m/>
    <s v="801G"/>
    <s v="SÍ"/>
    <s v="otro grado"/>
  </r>
  <r>
    <s v="JUN 2018-19"/>
    <x v="16"/>
    <n v="73128618"/>
    <s v="73128618701G"/>
    <x v="0"/>
    <s v="CHASCO ARPÓN, DANIEL"/>
    <x v="2"/>
    <n v="8.1720000000000006"/>
    <m/>
    <s v="UNIVERSIDAD DE NAVARRA"/>
    <n v="1"/>
    <s v="Pruebas de Acceso desde bachillerato o equivalente"/>
    <n v="9"/>
    <s v="19"/>
    <s v="Evaluación de Bachillerato para Acceso a la Universidad (EBAU) - LOMCE"/>
    <s v="SÍ"/>
    <x v="0"/>
    <m/>
    <m/>
    <s v="NO"/>
    <m/>
  </r>
  <r>
    <s v="JUN 2018-19"/>
    <x v="16"/>
    <n v="18082060"/>
    <s v="18082060701G"/>
    <x v="0"/>
    <s v="IBÁÑEZ ESPIGA, NURIA"/>
    <x v="2"/>
    <n v="7.8259999999999996"/>
    <m/>
    <s v="Universidad de La Rioja"/>
    <n v="1"/>
    <s v="Pruebas de Acceso desde bachillerato o equivalente"/>
    <n v="9"/>
    <s v="19"/>
    <s v="Evaluación de Bachillerato para Acceso a la Universidad (EBAU) - LOMCE"/>
    <s v="SÍ"/>
    <x v="0"/>
    <m/>
    <m/>
    <s v="NO"/>
    <m/>
  </r>
  <r>
    <s v="JUN 2018-19"/>
    <x v="17"/>
    <n v="16630456"/>
    <s v="16630456801G"/>
    <x v="0"/>
    <s v="MARTÍN LASAOSA, JORGE"/>
    <x v="5"/>
    <n v="5.4969999999999999"/>
    <m/>
    <s v="Universidad de La Rioja"/>
    <n v="1"/>
    <s v="Pruebas de Acceso desde bachillerato o equivalente"/>
    <n v="8"/>
    <s v="18"/>
    <s v="Pruebas de acceso a la Universidad (PAU)- LOE"/>
    <m/>
    <x v="0"/>
    <m/>
    <m/>
    <s v="SÍ"/>
    <s v="con reconocimientos"/>
  </r>
  <r>
    <s v="JUN 2018-19"/>
    <x v="17"/>
    <n v="16641911"/>
    <s v="16641911801G"/>
    <x v="0"/>
    <s v="ALTI PALACIOS, CARLOTA"/>
    <x v="0"/>
    <n v="6.9160000000000004"/>
    <m/>
    <s v="Universidad de La Rioja"/>
    <n v="1"/>
    <s v="Pruebas de Acceso desde bachillerato o equivalente"/>
    <n v="8"/>
    <s v="18"/>
    <s v="Pruebas de acceso a la Universidad (PAU)- LOE"/>
    <m/>
    <x v="0"/>
    <m/>
    <m/>
    <s v="NO"/>
    <m/>
  </r>
  <r>
    <s v="JUN 2018-19"/>
    <x v="17"/>
    <n v="18081015"/>
    <s v="18081015801G"/>
    <x v="0"/>
    <s v="MARÍN MARTÍNEZ, DIEGO"/>
    <x v="0"/>
    <n v="6.8570000000000002"/>
    <m/>
    <s v="Universidad de La Rioja"/>
    <n v="1"/>
    <s v="Pruebas de Acceso desde bachillerato o equivalente"/>
    <n v="8"/>
    <s v="18"/>
    <s v="Pruebas de acceso a la Universidad (PAU)- LOE"/>
    <m/>
    <x v="0"/>
    <m/>
    <m/>
    <s v="NO"/>
    <m/>
  </r>
  <r>
    <s v="JUN 2018-19"/>
    <x v="17"/>
    <n v="53568263"/>
    <s v="53568263801G"/>
    <x v="0"/>
    <s v="ALCÁNTARA VILLA, RICHARD PATRICK"/>
    <x v="0"/>
    <n v="5.1180000000000003"/>
    <m/>
    <s v="Universidad de La Rioja"/>
    <n v="1"/>
    <s v="Pruebas de Acceso desde bachillerato o equivalente"/>
    <n v="8"/>
    <s v="18"/>
    <s v="Pruebas de acceso a la Universidad (PAU)- LOE"/>
    <m/>
    <x v="0"/>
    <m/>
    <m/>
    <s v="NO"/>
    <m/>
  </r>
  <r>
    <s v="JUN 2018-19"/>
    <x v="17"/>
    <n v="44738326"/>
    <s v="44738326801G"/>
    <x v="0"/>
    <s v="ARIAS RUIZ-ESQUIDE, DANIEL"/>
    <x v="0"/>
    <n v="9.7850000000000001"/>
    <m/>
    <s v="UNIVERSIDAD DE LAS PALMAS DE GRAN CANARIA"/>
    <n v="9"/>
    <s v="ACCESO A TERCER CICL0"/>
    <n v="3"/>
    <s v="93"/>
    <s v="INGENIERO SUPERIOR"/>
    <m/>
    <x v="1"/>
    <m/>
    <m/>
    <s v="SÍ"/>
    <s v="con reconocimientos"/>
  </r>
  <r>
    <s v="JLO 2018-19"/>
    <x v="17"/>
    <n v="74391612"/>
    <s v="74391612801G"/>
    <x v="0"/>
    <s v="SÁNCHEZ FERNÁNDEZ, DANIEL"/>
    <x v="0"/>
    <n v="5.61"/>
    <m/>
    <s v="UNIVERSIDAD MIGUEL HERNÁNDEZ DE ELCHE"/>
    <n v="1"/>
    <s v="Pruebas de Acceso desde bachillerato o equivalente"/>
    <n v="8"/>
    <s v="18"/>
    <s v="Pruebas de acceso a la Universidad (PAU)- LOE"/>
    <m/>
    <x v="2"/>
    <m/>
    <m/>
    <s v="NO"/>
    <m/>
  </r>
  <r>
    <s v="JUN 2018-19"/>
    <x v="17"/>
    <n v="16637304"/>
    <s v="16637304801G"/>
    <x v="0"/>
    <s v="RUDIEZ GÓMEZ, DIEGO"/>
    <x v="1"/>
    <n v="6.5220000000000002"/>
    <m/>
    <s v="Universidad de La Rioja"/>
    <n v="1"/>
    <s v="Pruebas de Acceso desde bachillerato o equivalente"/>
    <n v="8"/>
    <s v="18"/>
    <s v="Pruebas de acceso a la Universidad (PAU)- LOE"/>
    <m/>
    <x v="0"/>
    <m/>
    <m/>
    <s v="NO"/>
    <m/>
  </r>
  <r>
    <s v="JUN 2018-19"/>
    <x v="17"/>
    <n v="16635848"/>
    <s v="16635848801G"/>
    <x v="1"/>
    <s v="JIMENEZ ALFARO, FERMIN"/>
    <x v="1"/>
    <n v="8"/>
    <m/>
    <m/>
    <n v="11"/>
    <s v="Formación Profesional"/>
    <n v="5"/>
    <s v="115"/>
    <s v="Ciclo Formativo de Grado Superior"/>
    <m/>
    <x v="0"/>
    <m/>
    <m/>
    <s v="SÍ"/>
    <s v="con reconocimientos"/>
  </r>
  <r>
    <s v="JUN 2018-19"/>
    <x v="17"/>
    <n v="16639154"/>
    <s v="16639154801G"/>
    <x v="0"/>
    <s v="LÁZARO MORENO, ÓSCAR"/>
    <x v="1"/>
    <n v="5.47"/>
    <m/>
    <s v="Universidad de La Rioja"/>
    <n v="9"/>
    <s v="ACCESO A TERCER CICL0"/>
    <n v="3"/>
    <s v="93"/>
    <s v="INGENIERO SUPERIOR"/>
    <m/>
    <x v="1"/>
    <m/>
    <m/>
    <s v="SÍ"/>
    <s v="con reconocimientos"/>
  </r>
  <r>
    <s v="JUN 2018-19"/>
    <x v="17"/>
    <n v="73442412"/>
    <s v="73442412801G"/>
    <x v="0"/>
    <s v="ROMÉ LALANZA, DAVID"/>
    <x v="1"/>
    <n v="6.0410000000000004"/>
    <m/>
    <s v="Universidad de Zaragoza"/>
    <n v="1"/>
    <s v="Pruebas de Acceso desde bachillerato o equivalente"/>
    <n v="8"/>
    <s v="18"/>
    <s v="Pruebas de acceso a la Universidad (PAU)- LOE"/>
    <m/>
    <x v="0"/>
    <m/>
    <m/>
    <s v="NO"/>
    <m/>
  </r>
  <r>
    <s v="JUN 2018-19"/>
    <x v="17"/>
    <n v="18087467"/>
    <s v="18087467801G"/>
    <x v="0"/>
    <s v="PEÑA BAYONA, SERGIO"/>
    <x v="2"/>
    <n v="7.431"/>
    <m/>
    <s v="Universidad de La Rioja"/>
    <n v="1"/>
    <s v="Pruebas de Acceso desde bachillerato o equivalente"/>
    <n v="8"/>
    <s v="18"/>
    <s v="Pruebas de acceso a la Universidad (PAU)- LOE"/>
    <m/>
    <x v="1"/>
    <m/>
    <s v="701G"/>
    <s v="SÍ"/>
    <s v="otro grado"/>
  </r>
  <r>
    <s v="JUN 2018-19"/>
    <x v="17"/>
    <n v="16639091"/>
    <s v="16639091801G"/>
    <x v="0"/>
    <s v="RODRÍGUEZ SAN MIGUEL, IMANOL"/>
    <x v="2"/>
    <n v="6.8490000000000002"/>
    <m/>
    <s v="Universidad de La Rioja"/>
    <n v="1"/>
    <s v="Pruebas de Acceso desde bachillerato o equivalente"/>
    <n v="8"/>
    <s v="18"/>
    <s v="Pruebas de acceso a la Universidad (PAU)- LOE"/>
    <m/>
    <x v="0"/>
    <m/>
    <m/>
    <s v="SÍ"/>
    <s v="con reconocimientos"/>
  </r>
  <r>
    <s v="JUN 2018-19"/>
    <x v="17"/>
    <n v="16614096"/>
    <s v="16614096801G"/>
    <x v="0"/>
    <s v="MERINO MANCEBO, JOSUÉ"/>
    <x v="2"/>
    <n v="6.6020000000000003"/>
    <m/>
    <s v="Universidad de La Rioja"/>
    <n v="1"/>
    <s v="Pruebas de Acceso desde bachillerato o equivalente"/>
    <n v="9"/>
    <s v="19"/>
    <s v="Evaluación de Bachillerato para Acceso a la Universidad (EBAU) - LOMCE"/>
    <s v="SÍ"/>
    <x v="0"/>
    <m/>
    <m/>
    <s v="NO"/>
    <m/>
  </r>
  <r>
    <s v="JUN 2018-19"/>
    <x v="17"/>
    <n v="16635599"/>
    <s v="16635599801G"/>
    <x v="0"/>
    <s v="BARRAGUÉ VILLASCUERNA, VÍCTOR"/>
    <x v="3"/>
    <n v="8.4909999999999997"/>
    <m/>
    <s v="Universidad de La Rioja"/>
    <n v="1"/>
    <s v="Pruebas de Acceso desde bachillerato o equivalente"/>
    <n v="9"/>
    <s v="19"/>
    <s v="Evaluación de Bachillerato para Acceso a la Universidad (EBAU) - LOMCE"/>
    <m/>
    <x v="2"/>
    <m/>
    <m/>
    <s v="NO"/>
    <m/>
  </r>
  <r>
    <s v="JUN 2018-19"/>
    <x v="17"/>
    <n v="18081379"/>
    <s v="18081379801G"/>
    <x v="0"/>
    <s v="MARTÍN MAMBRILLAS, VÍCTOR"/>
    <x v="3"/>
    <n v="7.7679999999999998"/>
    <m/>
    <s v="Universidad de La Rioja"/>
    <n v="1"/>
    <s v="Pruebas de Acceso desde bachillerato o equivalente"/>
    <n v="9"/>
    <s v="19"/>
    <s v="Evaluación de Bachillerato para Acceso a la Universidad (EBAU) - LOMCE"/>
    <m/>
    <x v="0"/>
    <m/>
    <m/>
    <s v="NO"/>
    <m/>
  </r>
  <r>
    <s v="JUN 2018-19"/>
    <x v="17"/>
    <n v="16638873"/>
    <s v="16638873801G"/>
    <x v="0"/>
    <s v="RUIZ RUIZ, ALEJANDRO"/>
    <x v="3"/>
    <n v="9.0090000000000003"/>
    <m/>
    <s v="Universidad de La Rioja"/>
    <n v="9"/>
    <s v="ACCESO A TERCER CICL0"/>
    <n v="3"/>
    <s v="93"/>
    <s v="INGENIERO SUPERIOR"/>
    <m/>
    <x v="1"/>
    <s v="701G"/>
    <m/>
    <s v="SÍ"/>
    <s v="otro grado"/>
  </r>
  <r>
    <s v="JUN 2018-19"/>
    <x v="17"/>
    <n v="16631123"/>
    <s v="16631123801G"/>
    <x v="0"/>
    <s v="PUENTE IZQUIERDO, RAQUEL"/>
    <x v="3"/>
    <n v="7.0220000000000002"/>
    <m/>
    <s v="Universidad de La Rioja"/>
    <n v="9"/>
    <s v="ACCESO A TERCER CICL0"/>
    <n v="3"/>
    <s v="93"/>
    <s v="INGENIERO SUPERIOR"/>
    <m/>
    <x v="1"/>
    <s v="701G"/>
    <m/>
    <s v="SÍ"/>
    <s v="otro grado"/>
  </r>
  <r>
    <s v="JUN 2018-19"/>
    <x v="17"/>
    <n v="16638902"/>
    <s v="16638902801G"/>
    <x v="0"/>
    <s v="VALPUESTA SÁEZ, JORGE"/>
    <x v="3"/>
    <n v="6.5289999999999999"/>
    <m/>
    <s v="Universidad de La Rioja"/>
    <n v="1"/>
    <s v="Pruebas de Acceso desde bachillerato o equivalente"/>
    <n v="9"/>
    <s v="19"/>
    <s v="Evaluación de Bachillerato para Acceso a la Universidad (EBAU) - LOMCE"/>
    <m/>
    <x v="0"/>
    <m/>
    <m/>
    <s v="NO"/>
    <m/>
  </r>
  <r>
    <s v="JUN 2018-19"/>
    <x v="18"/>
    <n v="16619921"/>
    <s v="16619921601G"/>
    <x v="0"/>
    <s v="REDONDO MIRÓ, ALBA"/>
    <x v="0"/>
    <n v="7"/>
    <m/>
    <m/>
    <n v="11"/>
    <s v="Formación Profesional"/>
    <n v="5"/>
    <s v="115"/>
    <s v="Ciclo Formativo de Grado Superior"/>
    <m/>
    <x v="0"/>
    <m/>
    <m/>
    <s v="NO"/>
    <m/>
  </r>
  <r>
    <s v="JUN 2018-19"/>
    <x v="18"/>
    <n v="34293437"/>
    <s v="34293437601G"/>
    <x v="0"/>
    <s v="ALONSO ÁLVAREZ, MARIA"/>
    <x v="1"/>
    <n v="9.0069999999999997"/>
    <m/>
    <s v="Universidad de La Rioja"/>
    <n v="1"/>
    <s v="Pruebas de Acceso desde bachillerato o equivalente"/>
    <n v="8"/>
    <s v="18"/>
    <s v="Pruebas de acceso a la Universidad (PAU)- LOE"/>
    <m/>
    <x v="0"/>
    <m/>
    <m/>
    <s v="NO"/>
    <m/>
  </r>
  <r>
    <s v="JUN 2018-19"/>
    <x v="18"/>
    <n v="73436632"/>
    <s v="73436632601G"/>
    <x v="0"/>
    <s v="VALDAZO VESTER, MARTA"/>
    <x v="1"/>
    <n v="6.0209999999999999"/>
    <m/>
    <s v="Universidad Pública de Navarra"/>
    <n v="1"/>
    <s v="Pruebas de Acceso desde bachillerato o equivalente"/>
    <n v="8"/>
    <s v="18"/>
    <s v="Pruebas de acceso a la Universidad (PAU)- LOE"/>
    <m/>
    <x v="0"/>
    <m/>
    <m/>
    <s v="NO"/>
    <m/>
  </r>
  <r>
    <s v="JUN 2018-19"/>
    <x v="18"/>
    <n v="16629857"/>
    <s v="16629857601G"/>
    <x v="0"/>
    <s v="SÁENZ DE LA CUESTA MARTÍNEZ, TERESA"/>
    <x v="1"/>
    <n v="6.0970000000000004"/>
    <m/>
    <s v="Universidad de La Rioja"/>
    <n v="8"/>
    <s v="Cambio de universidad y/o estudios"/>
    <n v="2"/>
    <s v="82"/>
    <s v="Cambio de estudios por reconocimiento de 30 ECTS"/>
    <m/>
    <x v="1"/>
    <m/>
    <m/>
    <s v="SÍ"/>
    <s v="con reconocimientos"/>
  </r>
  <r>
    <s v="JUN 2018-19"/>
    <x v="18"/>
    <n v="18084589"/>
    <s v="18084589601G"/>
    <x v="0"/>
    <s v="FERNÁNDEZ AGORRETA, CLAUDIA"/>
    <x v="2"/>
    <n v="7.1139999999999999"/>
    <m/>
    <s v="Universidad de La Rioja"/>
    <n v="1"/>
    <s v="Pruebas de Acceso desde bachillerato o equivalente"/>
    <n v="9"/>
    <s v="19"/>
    <s v="Evaluación de Bachillerato para Acceso a la Universidad (EBAU) - LOMCE"/>
    <s v="SÍ"/>
    <x v="0"/>
    <m/>
    <m/>
    <s v="NO"/>
    <m/>
  </r>
  <r>
    <s v="JUN 2018-19"/>
    <x v="18"/>
    <s v="Y0509163"/>
    <s v="Y0509163601G"/>
    <x v="0"/>
    <s v="RUJOI , ADRIANA MARÍA"/>
    <x v="3"/>
    <n v="6.7750000000000004"/>
    <m/>
    <s v="Universidad de La Rioja"/>
    <n v="1"/>
    <s v="Pruebas de Acceso desde bachillerato o equivalente"/>
    <n v="9"/>
    <s v="19"/>
    <s v="Evaluación de Bachillerato para Acceso a la Universidad (EBAU) - LOMCE"/>
    <m/>
    <x v="0"/>
    <m/>
    <m/>
    <s v="NO"/>
    <m/>
  </r>
  <r>
    <s v="JUN 2018-19"/>
    <x v="18"/>
    <n v="73510096"/>
    <s v="73510096601G"/>
    <x v="0"/>
    <s v="CARRILLO RUIZ, SERGIO"/>
    <x v="3"/>
    <n v="6.76"/>
    <m/>
    <s v="Universidad Pública de Navarra"/>
    <n v="1"/>
    <s v="Pruebas de Acceso desde bachillerato o equivalente"/>
    <n v="9"/>
    <s v="19"/>
    <s v="Evaluación de Bachillerato para Acceso a la Universidad (EBAU) - LOMCE"/>
    <m/>
    <x v="0"/>
    <m/>
    <m/>
    <s v="NO"/>
    <m/>
  </r>
  <r>
    <s v="JUN 2018-19"/>
    <x v="18"/>
    <n v="16631634"/>
    <s v="16631634601G"/>
    <x v="0"/>
    <s v="SAMADI FERNÁNDEZ, HÉCTOR"/>
    <x v="3"/>
    <n v="6.5289999999999999"/>
    <m/>
    <s v="Universidad de La Rioja"/>
    <n v="1"/>
    <s v="Pruebas de Acceso desde bachillerato o equivalente"/>
    <n v="9"/>
    <s v="19"/>
    <s v="Evaluación de Bachillerato para Acceso a la Universidad (EBAU) - LOMCE"/>
    <m/>
    <x v="0"/>
    <m/>
    <m/>
    <s v="NO"/>
    <m/>
  </r>
  <r>
    <s v="JUN 2018-19"/>
    <x v="0"/>
    <n v="16640175"/>
    <s v="16640175602G"/>
    <x v="0"/>
    <s v="ARAMBARRI MENDOZA, ÍÑIGO ALFREDO AJAX"/>
    <x v="8"/>
    <n v="7.3360000000000003"/>
    <m/>
    <s v="Universidad de La Rioja"/>
    <n v="1"/>
    <s v="Pruebas de Acceso desde bachillerato o equivalente"/>
    <n v="8"/>
    <s v="18"/>
    <s v="Pruebas de acceso a la Universidad (PAU)- LOE"/>
    <m/>
    <x v="1"/>
    <m/>
    <m/>
    <s v="NO"/>
    <m/>
  </r>
  <r>
    <s v="JUN 2018-19"/>
    <x v="0"/>
    <n v="18075202"/>
    <s v="18075202602G"/>
    <x v="0"/>
    <s v="CASTILLO PÉREZ, ALBA"/>
    <x v="0"/>
    <n v="7.16"/>
    <m/>
    <s v="Universidad de La Rioja"/>
    <n v="1"/>
    <s v="Pruebas de Acceso desde bachillerato o equivalente"/>
    <n v="8"/>
    <s v="18"/>
    <s v="Pruebas de acceso a la Universidad (PAU)- LOE"/>
    <m/>
    <x v="1"/>
    <m/>
    <m/>
    <s v="NO"/>
    <m/>
  </r>
  <r>
    <s v="SEP 2018-19"/>
    <x v="0"/>
    <n v="44639256"/>
    <s v="44639256602G"/>
    <x v="0"/>
    <s v="CHAVARRI ARETA, JESUS"/>
    <x v="1"/>
    <n v="5.4939999999999998"/>
    <m/>
    <s v="Universidad Pública de Navarra"/>
    <n v="1"/>
    <s v="Pruebas de Acceso desde bachillerato o equivalente"/>
    <n v="2"/>
    <s v="12"/>
    <s v="Pruebas de acceso a la Universidad- LOGSE"/>
    <m/>
    <x v="0"/>
    <m/>
    <m/>
    <s v="NO"/>
    <m/>
  </r>
  <r>
    <s v="JUN 2018-19"/>
    <x v="0"/>
    <n v="16641393"/>
    <s v="16641393602G"/>
    <x v="0"/>
    <s v="GIL ARENAL, MARINA"/>
    <x v="1"/>
    <n v="6.4160000000000004"/>
    <m/>
    <s v="Universidad de La Rioja"/>
    <n v="1"/>
    <s v="Pruebas de Acceso desde bachillerato o equivalente"/>
    <n v="8"/>
    <s v="18"/>
    <s v="Pruebas de acceso a la Universidad (PAU)- LOE"/>
    <m/>
    <x v="0"/>
    <m/>
    <m/>
    <s v="NO"/>
    <m/>
  </r>
  <r>
    <s v="JUN 2018-19"/>
    <x v="0"/>
    <n v="72905294"/>
    <s v="72905294602G"/>
    <x v="0"/>
    <s v="MARTÍN ASENJO, EMMA"/>
    <x v="1"/>
    <n v="7.4530000000000003"/>
    <m/>
    <s v="Universidad de Valladolid"/>
    <n v="1"/>
    <s v="Pruebas de Acceso desde bachillerato o equivalente"/>
    <n v="8"/>
    <s v="18"/>
    <s v="Pruebas de acceso a la Universidad (PAU)- LOE"/>
    <m/>
    <x v="0"/>
    <m/>
    <m/>
    <s v="NO"/>
    <m/>
  </r>
  <r>
    <s v="JUN 2018-19"/>
    <x v="0"/>
    <n v="16635467"/>
    <s v="16635467602G"/>
    <x v="0"/>
    <s v="PÉREZ LÓPEZ, DIEGO"/>
    <x v="1"/>
    <n v="7.66"/>
    <m/>
    <s v="Universidad de La Rioja"/>
    <n v="1"/>
    <s v="Pruebas de Acceso desde bachillerato o equivalente"/>
    <n v="8"/>
    <s v="18"/>
    <s v="Pruebas de acceso a la Universidad (PAU)- LOE"/>
    <m/>
    <x v="0"/>
    <m/>
    <m/>
    <s v="SÍ"/>
    <s v="con reconocimientos"/>
  </r>
  <r>
    <s v="JLO 2018-19"/>
    <x v="0"/>
    <n v="21045144"/>
    <s v="21045144602G"/>
    <x v="0"/>
    <s v="REINA MARTÍNEZ, ÓSCAR"/>
    <x v="1"/>
    <n v="6.29"/>
    <m/>
    <s v="Universidad de La Rioja"/>
    <n v="1"/>
    <s v="Pruebas de Acceso desde bachillerato o equivalente"/>
    <n v="8"/>
    <s v="18"/>
    <s v="Pruebas de acceso a la Universidad (PAU)- LOE"/>
    <m/>
    <x v="0"/>
    <m/>
    <m/>
    <s v="NO"/>
    <m/>
  </r>
  <r>
    <s v="JUN 2018-19"/>
    <x v="0"/>
    <n v="16635525"/>
    <s v="16635525602G"/>
    <x v="0"/>
    <s v="ÁGREDA BIESA, DIANA MARÍA"/>
    <x v="2"/>
    <n v="8.69"/>
    <m/>
    <s v="Universidad de La Rioja"/>
    <n v="1"/>
    <s v="Pruebas de Acceso desde bachillerato o equivalente"/>
    <n v="9"/>
    <s v="19"/>
    <s v="Evaluación de Bachillerato para Acceso a la Universidad (EBAU) - LOMCE"/>
    <s v="SÍ"/>
    <x v="0"/>
    <m/>
    <m/>
    <s v="NO"/>
    <m/>
  </r>
  <r>
    <s v="JLO 2018-19"/>
    <x v="0"/>
    <n v="18077789"/>
    <s v="18077789602G"/>
    <x v="0"/>
    <s v="SARABIA SANZ, PAULA"/>
    <x v="2"/>
    <n v="5.306"/>
    <m/>
    <s v="Universidad de La Rioja"/>
    <n v="1"/>
    <s v="Pruebas de Acceso desde bachillerato o equivalente"/>
    <n v="9"/>
    <s v="19"/>
    <s v="Evaluación de Bachillerato para Acceso a la Universidad (EBAU) - LOMCE"/>
    <s v="SÍ"/>
    <x v="3"/>
    <m/>
    <m/>
    <s v="NO"/>
    <m/>
  </r>
  <r>
    <s v="JUN 2018-19"/>
    <x v="0"/>
    <n v="16628514"/>
    <s v="16628514602G"/>
    <x v="0"/>
    <s v="SABANZA GIL, ALBERTO"/>
    <x v="3"/>
    <n v="7.3659999999999997"/>
    <m/>
    <s v="Universidad de La Rioja"/>
    <n v="1"/>
    <s v="Pruebas de Acceso desde bachillerato o equivalente"/>
    <n v="9"/>
    <s v="19"/>
    <s v="Evaluación de Bachillerato para Acceso a la Universidad (EBAU) - LOMCE"/>
    <s v="SÍ"/>
    <x v="0"/>
    <m/>
    <m/>
    <s v="NO"/>
    <m/>
  </r>
  <r>
    <s v="JUN 2018-19"/>
    <x v="1"/>
    <n v="17499015"/>
    <s v="17499015805G"/>
    <x v="0"/>
    <s v="RUIZ MARÍN, DIEGO"/>
    <x v="5"/>
    <n v="6.6289999999999996"/>
    <m/>
    <s v="Universidad de La Rioja"/>
    <n v="1"/>
    <s v="Pruebas de Acceso desde bachillerato o equivalente"/>
    <n v="8"/>
    <s v="18"/>
    <s v="Pruebas de acceso a la Universidad (PAU)- LOE"/>
    <m/>
    <x v="0"/>
    <m/>
    <m/>
    <s v="NO"/>
    <m/>
  </r>
  <r>
    <s v="JLO 2018-19"/>
    <x v="1"/>
    <n v="16627259"/>
    <s v="16627259805G"/>
    <x v="0"/>
    <s v="PULGAR HERNAIZ, JAVIER"/>
    <x v="0"/>
    <n v="5.6360000000000001"/>
    <m/>
    <s v="Universidad de La Rioja"/>
    <n v="1"/>
    <s v="Pruebas de Acceso desde bachillerato o equivalente"/>
    <n v="8"/>
    <s v="18"/>
    <s v="Pruebas de acceso a la Universidad (PAU)- LOE"/>
    <m/>
    <x v="0"/>
    <m/>
    <m/>
    <s v="NO"/>
    <m/>
  </r>
  <r>
    <s v="JUN 2018-19"/>
    <x v="1"/>
    <n v="18077843"/>
    <s v="18077843805G"/>
    <x v="0"/>
    <s v="RUIZ BERZAL, NOELIA"/>
    <x v="1"/>
    <n v="8.2710000000000008"/>
    <m/>
    <s v="Universidad de La Rioja"/>
    <n v="1"/>
    <s v="Pruebas de Acceso desde bachillerato o equivalente"/>
    <n v="8"/>
    <s v="18"/>
    <s v="Pruebas de acceso a la Universidad (PAU)- LOE"/>
    <m/>
    <x v="0"/>
    <m/>
    <m/>
    <s v="NO"/>
    <m/>
  </r>
  <r>
    <s v="JUN 2018-19"/>
    <x v="1"/>
    <n v="16641143"/>
    <s v="16641143805G"/>
    <x v="0"/>
    <s v="MAUREL MENDIZABAL, ANDRES"/>
    <x v="1"/>
    <n v="8.0259999999999998"/>
    <m/>
    <s v="Universidad de La Rioja"/>
    <n v="1"/>
    <s v="Pruebas de Acceso desde bachillerato o equivalente"/>
    <n v="8"/>
    <s v="18"/>
    <s v="Pruebas de acceso a la Universidad (PAU)- LOE"/>
    <m/>
    <x v="0"/>
    <m/>
    <m/>
    <s v="NO"/>
    <m/>
  </r>
  <r>
    <s v="JUN 2018-19"/>
    <x v="1"/>
    <n v="16636094"/>
    <s v="16636094805G"/>
    <x v="0"/>
    <s v="BRAVO RUEDA, DANIEL"/>
    <x v="1"/>
    <n v="6.7549999999999999"/>
    <m/>
    <s v="Universidad de La Rioja"/>
    <n v="8"/>
    <s v="Cambio de universidad y/o estudios"/>
    <n v="1"/>
    <s v="81"/>
    <s v="Cambio de universidad por reconocimiento de 30 ECTS"/>
    <m/>
    <x v="0"/>
    <m/>
    <m/>
    <s v="SÍ"/>
    <s v="con reconocimientos"/>
  </r>
  <r>
    <s v="JUN 2018-19"/>
    <x v="1"/>
    <n v="16644222"/>
    <s v="16644222805G"/>
    <x v="0"/>
    <s v="LLANOS VELASCO, ADRIÁN"/>
    <x v="2"/>
    <n v="8.0310000000000006"/>
    <m/>
    <s v="Universidad de La Rioja"/>
    <n v="1"/>
    <s v="Pruebas de Acceso desde bachillerato o equivalente"/>
    <n v="9"/>
    <s v="19"/>
    <s v="Evaluación de Bachillerato para Acceso a la Universidad (EBAU) - LOMCE"/>
    <s v="SÍ"/>
    <x v="0"/>
    <m/>
    <m/>
    <s v="NO"/>
    <m/>
  </r>
  <r>
    <s v="JUN 2018-19"/>
    <x v="1"/>
    <n v="16636158"/>
    <s v="16636158805G"/>
    <x v="0"/>
    <s v="AZOFRA LOZA, PABLO"/>
    <x v="2"/>
    <n v="7.1790000000000003"/>
    <m/>
    <s v="Universidad de La Rioja"/>
    <n v="1"/>
    <s v="Pruebas de Acceso desde bachillerato o equivalente"/>
    <n v="9"/>
    <s v="19"/>
    <s v="Evaluación de Bachillerato para Acceso a la Universidad (EBAU) - LOMCE"/>
    <s v="SÍ"/>
    <x v="0"/>
    <m/>
    <m/>
    <s v="NO"/>
    <m/>
  </r>
  <r>
    <s v="JUN 2018-19"/>
    <x v="1"/>
    <n v="18076232"/>
    <s v="18076232805G"/>
    <x v="0"/>
    <s v="GUTIÉRREZ MORENO, SERGIO"/>
    <x v="2"/>
    <n v="6.0289999999999999"/>
    <m/>
    <s v="Universidad de La Rioja"/>
    <n v="1"/>
    <s v="Pruebas de Acceso desde bachillerato o equivalente"/>
    <n v="9"/>
    <s v="19"/>
    <s v="Evaluación de Bachillerato para Acceso a la Universidad (EBAU) - LOMCE"/>
    <s v="SÍ"/>
    <x v="0"/>
    <m/>
    <m/>
    <s v="NO"/>
    <m/>
  </r>
  <r>
    <s v="JUN 2018-19"/>
    <x v="1"/>
    <n v="16630000"/>
    <s v="16630000805G"/>
    <x v="0"/>
    <s v="OTAÑO JIMÉNEZ, ALBERTO"/>
    <x v="2"/>
    <n v="9.0139999999999993"/>
    <m/>
    <s v="Universidad de La Rioja"/>
    <n v="8"/>
    <s v="Cambio de universidad y/o estudios"/>
    <n v="2"/>
    <s v="82"/>
    <s v="Cambio de estudios por reconocimiento de 30 ECTS"/>
    <m/>
    <x v="1"/>
    <m/>
    <s v="803G"/>
    <s v="SÍ"/>
    <s v="otro grado"/>
  </r>
  <r>
    <s v="JUN 2018-19"/>
    <x v="1"/>
    <s v="X4974385"/>
    <s v="X4974385805G"/>
    <x v="0"/>
    <s v="MEZIANI , RAJAA"/>
    <x v="2"/>
    <m/>
    <m/>
    <s v="Universidad de La Rioja"/>
    <n v="8"/>
    <s v="Cambio de universidad y/o estudios"/>
    <n v="2"/>
    <s v="82"/>
    <s v="Cambio de estudios por reconocimiento de 30 ECTS"/>
    <m/>
    <x v="1"/>
    <m/>
    <s v="803G"/>
    <s v="SÍ"/>
    <s v="otro grado"/>
  </r>
  <r>
    <s v="JLO 2018-19"/>
    <x v="1"/>
    <n v="21046128"/>
    <s v="21046128805G"/>
    <x v="0"/>
    <s v="RODRÍGUEZ SÁEZ, RAÚL"/>
    <x v="3"/>
    <n v="5.782"/>
    <m/>
    <s v="Universidad de La Rioja"/>
    <n v="1"/>
    <s v="Pruebas de Acceso desde bachillerato o equivalente"/>
    <n v="8"/>
    <s v="18"/>
    <s v="Pruebas de acceso a la Universidad (PAU)- LOE"/>
    <m/>
    <x v="0"/>
    <m/>
    <m/>
    <s v="NO"/>
    <m/>
  </r>
  <r>
    <s v="JUN 2018-19"/>
    <x v="1"/>
    <n v="73430138"/>
    <s v="73430138805G"/>
    <x v="1"/>
    <s v="LÓPEZ LÓPEZ, CRISTIAN GIOVANNY"/>
    <x v="3"/>
    <n v="6.1"/>
    <m/>
    <m/>
    <n v="11"/>
    <s v="Formación Profesional"/>
    <n v="5"/>
    <s v="115"/>
    <s v="Ciclo Formativo de Grado Superior"/>
    <m/>
    <x v="0"/>
    <s v="804G"/>
    <m/>
    <s v="SÍ"/>
    <s v="otro grado"/>
  </r>
  <r>
    <s v="JLO 2018-19"/>
    <x v="1"/>
    <n v="18088773"/>
    <s v="18088773805G"/>
    <x v="0"/>
    <s v="MILLÁN DEL ÁLAMO, AINHOA"/>
    <x v="3"/>
    <n v="5.9429999999999996"/>
    <m/>
    <s v="Universidad de La Rioja"/>
    <n v="1"/>
    <s v="Pruebas de Acceso desde bachillerato o equivalente"/>
    <n v="9"/>
    <s v="19"/>
    <s v="Evaluación de Bachillerato para Acceso a la Universidad (EBAU) - LOMCE"/>
    <m/>
    <x v="4"/>
    <m/>
    <m/>
    <s v="NO"/>
    <m/>
  </r>
  <r>
    <s v="JLO 2018-19"/>
    <x v="1"/>
    <n v="18083312"/>
    <s v="18083312805G"/>
    <x v="0"/>
    <s v="LOSADA FUERTES, MARCO MAURO"/>
    <x v="3"/>
    <n v="5.1150000000000002"/>
    <m/>
    <s v="Universidad de La Rioja"/>
    <n v="1"/>
    <s v="Pruebas de Acceso desde bachillerato o equivalente"/>
    <n v="9"/>
    <s v="19"/>
    <s v="Evaluación de Bachillerato para Acceso a la Universidad (EBAU) - LOMCE"/>
    <m/>
    <x v="2"/>
    <m/>
    <m/>
    <s v="NO"/>
    <m/>
  </r>
  <r>
    <s v="JUN 2018-19"/>
    <x v="2"/>
    <n v="72799633"/>
    <s v="72799633204G"/>
    <x v="0"/>
    <s v="PÉREZ DEL REY, SARA"/>
    <x v="0"/>
    <n v="6.4610000000000003"/>
    <m/>
    <s v="Universidad de La Rioja"/>
    <n v="1"/>
    <s v="Pruebas de Acceso desde bachillerato o equivalente"/>
    <n v="8"/>
    <s v="18"/>
    <s v="Pruebas de acceso a la Universidad (PAU)- LOE"/>
    <m/>
    <x v="0"/>
    <m/>
    <m/>
    <s v="NO"/>
    <m/>
  </r>
  <r>
    <s v="JLO 2018-19"/>
    <x v="2"/>
    <n v="16638783"/>
    <s v="16638783204G"/>
    <x v="0"/>
    <s v="ÁLVARO FERNÁNDEZ, MILLÁN"/>
    <x v="0"/>
    <n v="6"/>
    <m/>
    <s v="Universidad de La Rioja"/>
    <n v="1"/>
    <s v="Pruebas de Acceso desde bachillerato o equivalente"/>
    <n v="8"/>
    <s v="18"/>
    <s v="Pruebas de acceso a la Universidad (PAU)- LOE"/>
    <m/>
    <x v="0"/>
    <m/>
    <m/>
    <s v="NO"/>
    <m/>
  </r>
  <r>
    <s v="JLO 2018-19"/>
    <x v="2"/>
    <n v="17499783"/>
    <s v="17499783204G"/>
    <x v="0"/>
    <s v="LÓPEZ GIL FREJO, SAMUEL"/>
    <x v="0"/>
    <n v="5.524"/>
    <m/>
    <s v="Universidad de La Rioja"/>
    <n v="1"/>
    <s v="Pruebas de Acceso desde bachillerato o equivalente"/>
    <n v="8"/>
    <s v="18"/>
    <s v="Pruebas de acceso a la Universidad (PAU)- LOE"/>
    <m/>
    <x v="0"/>
    <m/>
    <m/>
    <s v="NO"/>
    <m/>
  </r>
  <r>
    <s v="SEP 2018-19"/>
    <x v="2"/>
    <n v="16624034"/>
    <s v="16624034204G"/>
    <x v="0"/>
    <s v="BENÉS TARTAS, ÍÑIGO"/>
    <x v="1"/>
    <n v="5.4880000000000004"/>
    <m/>
    <s v="Universidad de La Rioja"/>
    <n v="1"/>
    <s v="Pruebas de Acceso desde bachillerato o equivalente"/>
    <n v="2"/>
    <s v="12"/>
    <s v="Pruebas de acceso a la Universidad- LOGSE"/>
    <m/>
    <x v="0"/>
    <m/>
    <m/>
    <s v="SÍ"/>
    <s v="con reconocimientos"/>
  </r>
  <r>
    <s v="JUN 2018-19"/>
    <x v="2"/>
    <n v="71351784"/>
    <s v="71351784204G"/>
    <x v="0"/>
    <s v="ORTEGA JIMÉNEZ, ANDREA"/>
    <x v="2"/>
    <n v="6.38"/>
    <m/>
    <m/>
    <n v="11"/>
    <s v="Formación Profesional"/>
    <n v="5"/>
    <s v="115"/>
    <s v="Ciclo Formativo de Grado Superior"/>
    <m/>
    <x v="0"/>
    <m/>
    <m/>
    <s v="SÍ"/>
    <s v="con reconocimientos"/>
  </r>
  <r>
    <s v="JLO 2018-19"/>
    <x v="2"/>
    <n v="16644659"/>
    <s v="16644659204G"/>
    <x v="0"/>
    <s v="GARCÍA ANGULO, VALERIA"/>
    <x v="2"/>
    <n v="5.3029999999999999"/>
    <m/>
    <s v="Universidad de La Rioja"/>
    <n v="1"/>
    <s v="Pruebas de Acceso desde bachillerato o equivalente"/>
    <n v="9"/>
    <s v="19"/>
    <s v="Evaluación de Bachillerato para Acceso a la Universidad (EBAU) - LOMCE"/>
    <s v="SÍ"/>
    <x v="0"/>
    <m/>
    <m/>
    <s v="NO"/>
    <m/>
  </r>
  <r>
    <s v="JUN 2018-19"/>
    <x v="2"/>
    <n v="18477844"/>
    <s v="18477844204G"/>
    <x v="0"/>
    <s v="BELGARNE EDDBIRI, YASSIN"/>
    <x v="3"/>
    <n v="5.91"/>
    <m/>
    <s v="Universidad de La Rioja"/>
    <n v="1"/>
    <s v="Pruebas de Acceso desde bachillerato o equivalente"/>
    <n v="9"/>
    <s v="19"/>
    <s v="Evaluación de Bachillerato para Acceso a la Universidad (EBAU) - LOMCE"/>
    <m/>
    <x v="0"/>
    <m/>
    <m/>
    <s v="NO"/>
    <m/>
  </r>
  <r>
    <s v="JLO 2018-19"/>
    <x v="2"/>
    <n v="18083983"/>
    <s v="18083983204G"/>
    <x v="0"/>
    <s v="MAMOLAR DOMENECH, NATALIE"/>
    <x v="3"/>
    <n v="5.6609999999999996"/>
    <m/>
    <s v="Universidad de La Rioja"/>
    <n v="1"/>
    <s v="Pruebas de Acceso desde bachillerato o equivalente"/>
    <n v="9"/>
    <s v="19"/>
    <s v="Evaluación de Bachillerato para Acceso a la Universidad (EBAU) - LOMCE"/>
    <m/>
    <x v="2"/>
    <m/>
    <m/>
    <s v="NO"/>
    <m/>
  </r>
  <r>
    <s v="JUN 2018-19"/>
    <x v="3"/>
    <n v="72797627"/>
    <s v="72797627803G"/>
    <x v="0"/>
    <s v="SAN MARTÍN PÉREZ, CHRISTIAN"/>
    <x v="8"/>
    <n v="7"/>
    <m/>
    <m/>
    <n v="11"/>
    <s v="Formación Profesional"/>
    <n v="5"/>
    <s v="115"/>
    <s v="Ciclo Formativo de Grado Superior"/>
    <s v="SÍ"/>
    <x v="1"/>
    <m/>
    <m/>
    <s v="SÍ"/>
    <s v="con reconocimientos"/>
  </r>
  <r>
    <s v="JUN 2018-19"/>
    <x v="3"/>
    <n v="71309610"/>
    <s v="71309610803G"/>
    <x v="0"/>
    <s v="VITORES CALVO, SONIA"/>
    <x v="4"/>
    <n v="6.3339999999999996"/>
    <m/>
    <s v="UNIVERSIDAD DE BURGOS"/>
    <n v="1"/>
    <s v="Pruebas de Acceso desde bachillerato o equivalente"/>
    <n v="8"/>
    <s v="18"/>
    <s v="Pruebas de acceso a la Universidad (PAU)- LOE"/>
    <m/>
    <x v="1"/>
    <m/>
    <m/>
    <s v="NO"/>
    <m/>
  </r>
  <r>
    <s v="JUN 2018-19"/>
    <x v="3"/>
    <n v="78774722"/>
    <s v="78774722803G"/>
    <x v="0"/>
    <s v="CRUZ HERNÁNDEZ, SERGIO"/>
    <x v="6"/>
    <n v="6.29"/>
    <m/>
    <s v="Universidad de La Rioja"/>
    <n v="1"/>
    <s v="Pruebas de Acceso desde bachillerato o equivalente"/>
    <n v="8"/>
    <s v="18"/>
    <s v="Pruebas de acceso a la Universidad (PAU)- LOE"/>
    <m/>
    <x v="1"/>
    <m/>
    <m/>
    <s v="NO"/>
    <m/>
  </r>
  <r>
    <s v="JUN 2018-19"/>
    <x v="3"/>
    <n v="17495981"/>
    <s v="17495981803G"/>
    <x v="0"/>
    <s v="CALVO SIMÓN, SERGIO"/>
    <x v="6"/>
    <n v="6.5389999999999997"/>
    <m/>
    <s v="Universidad de La Rioja"/>
    <n v="1"/>
    <s v="Pruebas de Acceso desde bachillerato o equivalente"/>
    <n v="8"/>
    <s v="18"/>
    <s v="Pruebas de acceso a la Universidad (PAU)- LOE"/>
    <m/>
    <x v="1"/>
    <m/>
    <m/>
    <s v="NO"/>
    <m/>
  </r>
  <r>
    <s v="JLO 2018-19"/>
    <x v="3"/>
    <n v="18189285"/>
    <s v="18189285803G"/>
    <x v="0"/>
    <s v="TORO HENAO, JOSÉ DANIEL"/>
    <x v="6"/>
    <n v="5.4969999999999999"/>
    <m/>
    <s v="Universidad de La Rioja"/>
    <n v="1"/>
    <s v="Pruebas de Acceso desde bachillerato o equivalente"/>
    <n v="8"/>
    <s v="18"/>
    <s v="Pruebas de acceso a la Universidad (PAU)- LOE"/>
    <m/>
    <x v="1"/>
    <m/>
    <m/>
    <s v="NO"/>
    <m/>
  </r>
  <r>
    <s v="JLO 2018-19"/>
    <x v="3"/>
    <n v="78760124"/>
    <s v="78760124803G"/>
    <x v="0"/>
    <s v="PÉREZ PÉREZ, ASIER"/>
    <x v="6"/>
    <n v="5.8330000000000002"/>
    <m/>
    <s v="Universidad Pública de Navarra"/>
    <n v="1"/>
    <s v="Pruebas de Acceso desde bachillerato o equivalente"/>
    <n v="8"/>
    <s v="18"/>
    <s v="Pruebas de acceso a la Universidad (PAU)- LOE"/>
    <m/>
    <x v="1"/>
    <m/>
    <m/>
    <s v="NO"/>
    <m/>
  </r>
  <r>
    <s v="JUN 2018-19"/>
    <x v="3"/>
    <n v="73430658"/>
    <s v="73430658803G"/>
    <x v="0"/>
    <s v="GUISHCASHO PUMASUNTA, CRISTIAN"/>
    <x v="6"/>
    <n v="5.54"/>
    <m/>
    <m/>
    <n v="11"/>
    <s v="Formación Profesional"/>
    <n v="5"/>
    <s v="115"/>
    <s v="Ciclo Formativo de Grado Superior"/>
    <m/>
    <x v="1"/>
    <s v="804G"/>
    <s v="805G"/>
    <s v="SÍ"/>
    <s v="otro grado"/>
  </r>
  <r>
    <s v="JUN 2018-19"/>
    <x v="3"/>
    <n v="72799660"/>
    <s v="72799660803G"/>
    <x v="0"/>
    <s v="NAZAR JIMÉNEZ, NATALIA"/>
    <x v="5"/>
    <n v="6.8849999999999998"/>
    <m/>
    <s v="Universidad de La Rioja"/>
    <n v="1"/>
    <s v="Pruebas de Acceso desde bachillerato o equivalente"/>
    <n v="8"/>
    <s v="18"/>
    <s v="Pruebas de acceso a la Universidad (PAU)- LOE"/>
    <m/>
    <x v="0"/>
    <m/>
    <m/>
    <s v="NO"/>
    <m/>
  </r>
  <r>
    <s v="JUN 2018-19"/>
    <x v="3"/>
    <n v="18077140"/>
    <s v="18077140803G"/>
    <x v="0"/>
    <s v="GONZÁLEZ FERNÁNDEZ, IGNACIO"/>
    <x v="0"/>
    <n v="7"/>
    <m/>
    <s v="Universidad de La Rioja"/>
    <n v="1"/>
    <s v="Pruebas de Acceso desde bachillerato o equivalente"/>
    <n v="8"/>
    <s v="18"/>
    <s v="Pruebas de acceso a la Universidad (PAU)- LOE"/>
    <m/>
    <x v="0"/>
    <m/>
    <m/>
    <s v="NO"/>
    <m/>
  </r>
  <r>
    <s v="JUN 2018-19"/>
    <x v="3"/>
    <n v="16631933"/>
    <s v="16631933803G"/>
    <x v="0"/>
    <s v="SANTAMARÍA HOYOS, NATALIA"/>
    <x v="0"/>
    <n v="8.8960000000000008"/>
    <m/>
    <s v="Universidad de La Rioja"/>
    <n v="1"/>
    <s v="Pruebas de Acceso desde bachillerato o equivalente"/>
    <n v="8"/>
    <s v="18"/>
    <s v="Pruebas de acceso a la Universidad (PAU)- LOE"/>
    <m/>
    <x v="0"/>
    <m/>
    <m/>
    <s v="NO"/>
    <m/>
  </r>
  <r>
    <s v="JUN 2018-19"/>
    <x v="3"/>
    <n v="16630472"/>
    <s v="16630472803G"/>
    <x v="0"/>
    <s v="MARTÍNEZ BAREA, ASIER"/>
    <x v="0"/>
    <n v="6.3940000000000001"/>
    <m/>
    <s v="Universidad de La Rioja"/>
    <n v="1"/>
    <s v="Pruebas de Acceso desde bachillerato o equivalente"/>
    <n v="8"/>
    <s v="18"/>
    <s v="Pruebas de acceso a la Universidad (PAU)- LOE"/>
    <m/>
    <x v="0"/>
    <m/>
    <m/>
    <s v="NO"/>
    <m/>
  </r>
  <r>
    <s v="JUN 2018-19"/>
    <x v="3"/>
    <n v="16626437"/>
    <s v="16626437803G"/>
    <x v="0"/>
    <s v="LOS SANTOS ORTEGA, JORGE"/>
    <x v="0"/>
    <n v="7.19"/>
    <m/>
    <s v="Universidad de La Rioja"/>
    <n v="1"/>
    <s v="Pruebas de Acceso desde bachillerato o equivalente"/>
    <n v="8"/>
    <s v="18"/>
    <s v="Pruebas de acceso a la Universidad (PAU)- LOE"/>
    <m/>
    <x v="0"/>
    <m/>
    <m/>
    <s v="NO"/>
    <m/>
  </r>
  <r>
    <s v="JUN 2018-19"/>
    <x v="3"/>
    <n v="16622777"/>
    <s v="16622777803G"/>
    <x v="0"/>
    <s v="TREVIÑO ORODEA, GONZALO"/>
    <x v="0"/>
    <n v="9.3800000000000008"/>
    <m/>
    <m/>
    <n v="11"/>
    <s v="Formación Profesional"/>
    <n v="5"/>
    <s v="115"/>
    <s v="Ciclo Formativo de Grado Superior"/>
    <m/>
    <x v="0"/>
    <m/>
    <m/>
    <s v="SÍ"/>
    <s v="con reconocimientos"/>
  </r>
  <r>
    <s v="JUN 2018-19"/>
    <x v="3"/>
    <n v="18077900"/>
    <s v="18077900803G"/>
    <x v="0"/>
    <s v="RODRÍGUEZ MARTÍNEZ, AARÓN"/>
    <x v="0"/>
    <n v="6.5679999999999996"/>
    <m/>
    <s v="Universidad de La Rioja"/>
    <n v="1"/>
    <s v="Pruebas de Acceso desde bachillerato o equivalente"/>
    <n v="8"/>
    <s v="18"/>
    <s v="Pruebas de acceso a la Universidad (PAU)- LOE"/>
    <m/>
    <x v="0"/>
    <m/>
    <m/>
    <s v="NO"/>
    <m/>
  </r>
  <r>
    <s v="JLO 2018-19"/>
    <x v="3"/>
    <n v="16643167"/>
    <s v="16643167803G"/>
    <x v="0"/>
    <s v="RUIZ RAMÍREZ, FERNANDO"/>
    <x v="0"/>
    <n v="6.4980000000000002"/>
    <m/>
    <s v="Universidad de La Rioja"/>
    <n v="1"/>
    <s v="Pruebas de Acceso desde bachillerato o equivalente"/>
    <n v="8"/>
    <s v="18"/>
    <s v="Pruebas de acceso a la Universidad (PAU)- LOE"/>
    <m/>
    <x v="0"/>
    <m/>
    <m/>
    <s v="NO"/>
    <m/>
  </r>
  <r>
    <s v="JLO 2018-19"/>
    <x v="3"/>
    <n v="16612509"/>
    <s v="16612509803G"/>
    <x v="0"/>
    <s v="FERNÁNDEZ HERNÁEZ, ARANTXA"/>
    <x v="0"/>
    <n v="6.3630000000000004"/>
    <m/>
    <s v="Universidad de La Rioja"/>
    <n v="1"/>
    <s v="Pruebas de Acceso desde bachillerato o equivalente"/>
    <n v="8"/>
    <s v="18"/>
    <s v="Pruebas de acceso a la Universidad (PAU)- LOE"/>
    <m/>
    <x v="0"/>
    <m/>
    <m/>
    <s v="SÍ"/>
    <s v="con reconocimientos"/>
  </r>
  <r>
    <s v="JUN 2018-19"/>
    <x v="3"/>
    <n v="16622222"/>
    <s v="16622222803G"/>
    <x v="0"/>
    <s v="CERVANTES DE LA TORRE, MARÍA"/>
    <x v="0"/>
    <n v="6.6790000000000003"/>
    <m/>
    <s v="Universidad de La Rioja"/>
    <n v="1"/>
    <s v="Pruebas de Acceso desde bachillerato o equivalente"/>
    <n v="8"/>
    <s v="18"/>
    <s v="Pruebas de acceso a la Universidad (PAU)- LOE"/>
    <m/>
    <x v="0"/>
    <m/>
    <m/>
    <s v="SÍ"/>
    <s v="con reconocimientos"/>
  </r>
  <r>
    <s v="JUN 2018-19"/>
    <x v="3"/>
    <n v="16640932"/>
    <s v="16640932803G"/>
    <x v="0"/>
    <s v="MARTÍN SANTAMARÍA, CELIA"/>
    <x v="1"/>
    <n v="5.7649999999999997"/>
    <m/>
    <s v="Universidad de La Rioja"/>
    <n v="1"/>
    <s v="Pruebas de Acceso desde bachillerato o equivalente"/>
    <n v="8"/>
    <s v="18"/>
    <s v="Pruebas de acceso a la Universidad (PAU)- LOE"/>
    <m/>
    <x v="0"/>
    <m/>
    <m/>
    <s v="NO"/>
    <m/>
  </r>
  <r>
    <s v="JUN 2018-19"/>
    <x v="3"/>
    <n v="18080720"/>
    <s v="18080720803G"/>
    <x v="0"/>
    <s v="BENITO CORRES, GABRIEL"/>
    <x v="1"/>
    <n v="5.5579999999999998"/>
    <m/>
    <s v="Universidad de La Rioja"/>
    <n v="1"/>
    <s v="Pruebas de Acceso desde bachillerato o equivalente"/>
    <n v="8"/>
    <s v="18"/>
    <s v="Pruebas de acceso a la Universidad (PAU)- LOE"/>
    <m/>
    <x v="0"/>
    <m/>
    <m/>
    <s v="NO"/>
    <m/>
  </r>
  <r>
    <s v="JUN 2018-19"/>
    <x v="3"/>
    <n v="16643061"/>
    <s v="16643061803G"/>
    <x v="0"/>
    <s v="PALOMINO MONTIEL, JUAN"/>
    <x v="1"/>
    <n v="8.4359999999999999"/>
    <m/>
    <s v="Universidad de La Rioja"/>
    <n v="1"/>
    <s v="Pruebas de Acceso desde bachillerato o equivalente"/>
    <n v="8"/>
    <s v="18"/>
    <s v="Pruebas de acceso a la Universidad (PAU)- LOE"/>
    <m/>
    <x v="0"/>
    <m/>
    <m/>
    <s v="NO"/>
    <m/>
  </r>
  <r>
    <s v="JUN 2018-19"/>
    <x v="3"/>
    <n v="16637241"/>
    <s v="16637241803G"/>
    <x v="0"/>
    <s v="BALADO RICO, ÓSCAR"/>
    <x v="1"/>
    <n v="6.0220000000000002"/>
    <m/>
    <s v="Universidad de La Rioja"/>
    <n v="8"/>
    <s v="Cambio de universidad y/o estudios"/>
    <n v="2"/>
    <s v="82"/>
    <s v="Cambio de estudios por reconocimiento de 30 ECTS"/>
    <m/>
    <x v="1"/>
    <s v="201G"/>
    <m/>
    <s v="SÍ"/>
    <s v="otro grado"/>
  </r>
  <r>
    <s v="JLO 2018-19"/>
    <x v="3"/>
    <n v="16637744"/>
    <s v="16637744803G"/>
    <x v="0"/>
    <s v="ANTÓN JIMÉNEZ, JORGE"/>
    <x v="1"/>
    <n v="5.2220000000000004"/>
    <m/>
    <s v="Universidad de La Rioja"/>
    <n v="1"/>
    <s v="Pruebas de Acceso desde bachillerato o equivalente"/>
    <n v="8"/>
    <s v="18"/>
    <s v="Pruebas de acceso a la Universidad (PAU)- LOE"/>
    <m/>
    <x v="0"/>
    <m/>
    <m/>
    <s v="NO"/>
    <m/>
  </r>
  <r>
    <s v="JUN 2018-19"/>
    <x v="3"/>
    <n v="16614335"/>
    <s v="16614335803G"/>
    <x v="0"/>
    <s v="SANTAMARÍA PALACIOS, TERESA"/>
    <x v="1"/>
    <n v="7.9"/>
    <m/>
    <s v="Universidad de La Rioja"/>
    <n v="1"/>
    <s v="Pruebas de Acceso desde bachillerato o equivalente"/>
    <n v="8"/>
    <s v="18"/>
    <s v="Pruebas de acceso a la Universidad (PAU)- LOE"/>
    <m/>
    <x v="0"/>
    <m/>
    <m/>
    <s v="NO"/>
    <m/>
  </r>
  <r>
    <s v="JUN 2018-19"/>
    <x v="3"/>
    <n v="16644914"/>
    <s v="16644914803G"/>
    <x v="0"/>
    <s v="LAZCANO MUÑOZ, MARÍA"/>
    <x v="2"/>
    <n v="6.7249999999999996"/>
    <m/>
    <s v="Universidad de La Rioja"/>
    <n v="1"/>
    <s v="Pruebas de Acceso desde bachillerato o equivalente"/>
    <n v="9"/>
    <s v="19"/>
    <s v="Evaluación de Bachillerato para Acceso a la Universidad (EBAU) - LOMCE"/>
    <s v="SÍ"/>
    <x v="0"/>
    <m/>
    <m/>
    <s v="NO"/>
    <m/>
  </r>
  <r>
    <s v="JUN 2018-19"/>
    <x v="3"/>
    <n v="17497267"/>
    <s v="17497267803G"/>
    <x v="0"/>
    <s v="VARAS GALILEA, DAVID"/>
    <x v="2"/>
    <n v="8.4239999999999995"/>
    <m/>
    <s v="Universidad de La Rioja"/>
    <n v="1"/>
    <s v="Pruebas de Acceso desde bachillerato o equivalente"/>
    <n v="9"/>
    <s v="19"/>
    <s v="Evaluación de Bachillerato para Acceso a la Universidad (EBAU) - LOMCE"/>
    <s v="SÍ"/>
    <x v="0"/>
    <m/>
    <m/>
    <s v="NO"/>
    <m/>
  </r>
  <r>
    <s v="JUN 2018-19"/>
    <x v="3"/>
    <n v="18078847"/>
    <s v="18078847803G"/>
    <x v="0"/>
    <s v="RUIZ SENDINO, SOFÍA"/>
    <x v="2"/>
    <n v="5.2960000000000003"/>
    <m/>
    <s v="Universidad de La Rioja"/>
    <n v="1"/>
    <s v="Pruebas de Acceso desde bachillerato o equivalente"/>
    <n v="9"/>
    <s v="19"/>
    <s v="Evaluación de Bachillerato para Acceso a la Universidad (EBAU) - LOMCE"/>
    <s v="SÍ"/>
    <x v="0"/>
    <m/>
    <m/>
    <s v="NO"/>
    <m/>
  </r>
  <r>
    <s v="JUN 2018-19"/>
    <x v="3"/>
    <n v="18082318"/>
    <s v="18082318803G"/>
    <x v="0"/>
    <s v="EXTREMIANA CRESPO, JAVIER"/>
    <x v="2"/>
    <n v="6.3739999999999997"/>
    <m/>
    <s v="Universidad de La Rioja"/>
    <n v="1"/>
    <s v="Pruebas de Acceso desde bachillerato o equivalente"/>
    <n v="9"/>
    <s v="19"/>
    <s v="Evaluación de Bachillerato para Acceso a la Universidad (EBAU) - LOMCE"/>
    <s v="SÍ"/>
    <x v="0"/>
    <m/>
    <m/>
    <s v="NO"/>
    <m/>
  </r>
  <r>
    <s v="JUN 2018-19"/>
    <x v="3"/>
    <n v="18087626"/>
    <s v="18087626803G"/>
    <x v="0"/>
    <s v="LÓPEZ LORENTE, JESÚS"/>
    <x v="2"/>
    <n v="7.96"/>
    <m/>
    <s v="Universidad de La Rioja"/>
    <n v="1"/>
    <s v="Pruebas de Acceso desde bachillerato o equivalente"/>
    <n v="9"/>
    <s v="19"/>
    <s v="Evaluación de Bachillerato para Acceso a la Universidad (EBAU) - LOMCE"/>
    <s v="SÍ"/>
    <x v="0"/>
    <m/>
    <m/>
    <s v="NO"/>
    <m/>
  </r>
  <r>
    <s v="JUN 2018-19"/>
    <x v="3"/>
    <n v="16642035"/>
    <s v="16642035803G"/>
    <x v="0"/>
    <s v="VINIEGRA NOVOA, LUCIA"/>
    <x v="2"/>
    <n v="8.1050000000000004"/>
    <m/>
    <s v="Universidad de La Rioja"/>
    <n v="1"/>
    <s v="Pruebas de Acceso desde bachillerato o equivalente"/>
    <n v="9"/>
    <s v="19"/>
    <s v="Evaluación de Bachillerato para Acceso a la Universidad (EBAU) - LOMCE"/>
    <s v="SÍ"/>
    <x v="0"/>
    <m/>
    <m/>
    <s v="NO"/>
    <m/>
  </r>
  <r>
    <s v="JLO 2018-19"/>
    <x v="3"/>
    <n v="21045403"/>
    <s v="21045403803G"/>
    <x v="0"/>
    <s v="SANTAMARÍA TROMPETA, MIGUEL"/>
    <x v="2"/>
    <n v="6.101"/>
    <m/>
    <s v="Universidad de La Rioja"/>
    <n v="1"/>
    <s v="Pruebas de Acceso desde bachillerato o equivalente"/>
    <n v="9"/>
    <s v="19"/>
    <s v="Evaluación de Bachillerato para Acceso a la Universidad (EBAU) - LOMCE"/>
    <s v="SÍ"/>
    <x v="0"/>
    <m/>
    <m/>
    <s v="NO"/>
    <m/>
  </r>
  <r>
    <s v="JLO 2018-19"/>
    <x v="3"/>
    <n v="17497732"/>
    <s v="17497732803G"/>
    <x v="0"/>
    <s v="MORENO MATAMALA, DIEGO"/>
    <x v="2"/>
    <n v="5.3529999999999998"/>
    <m/>
    <s v="Universidad de La Rioja"/>
    <n v="1"/>
    <s v="Pruebas de Acceso desde bachillerato o equivalente"/>
    <n v="9"/>
    <s v="19"/>
    <s v="Evaluación de Bachillerato para Acceso a la Universidad (EBAU) - LOMCE"/>
    <s v="SÍ"/>
    <x v="0"/>
    <m/>
    <m/>
    <s v="NO"/>
    <m/>
  </r>
  <r>
    <s v="JLO 2018-19"/>
    <x v="3"/>
    <n v="18075286"/>
    <s v="18075286803G"/>
    <x v="0"/>
    <s v="PADILLA VILLANUEVA, SAÚL"/>
    <x v="2"/>
    <n v="5.9480000000000004"/>
    <m/>
    <s v="Universidad de La Rioja"/>
    <n v="1"/>
    <s v="Pruebas de Acceso desde bachillerato o equivalente"/>
    <n v="9"/>
    <s v="19"/>
    <s v="Evaluación de Bachillerato para Acceso a la Universidad (EBAU) - LOMCE"/>
    <s v="SÍ"/>
    <x v="0"/>
    <m/>
    <m/>
    <s v="NO"/>
    <m/>
  </r>
  <r>
    <s v="JUN 2018-19"/>
    <x v="3"/>
    <n v="72899593"/>
    <s v="72899593803G"/>
    <x v="0"/>
    <s v="MILLANA LAFUENTE, IGNACIO"/>
    <x v="3"/>
    <n v="6.7949999999999999"/>
    <m/>
    <s v="Universidad de Valladolid"/>
    <n v="1"/>
    <s v="Pruebas de Acceso desde bachillerato o equivalente"/>
    <n v="9"/>
    <s v="19"/>
    <s v="Evaluación de Bachillerato para Acceso a la Universidad (EBAU) - LOMCE"/>
    <m/>
    <x v="0"/>
    <m/>
    <m/>
    <s v="NO"/>
    <m/>
  </r>
  <r>
    <s v="JUN 2018-19"/>
    <x v="3"/>
    <n v="18087433"/>
    <s v="18087433803G"/>
    <x v="0"/>
    <s v="MOHAMMAD BIBI, BILAL"/>
    <x v="3"/>
    <n v="6.0330000000000004"/>
    <m/>
    <s v="Universidad de La Rioja"/>
    <n v="1"/>
    <s v="Pruebas de Acceso desde bachillerato o equivalente"/>
    <n v="9"/>
    <s v="19"/>
    <s v="Evaluación de Bachillerato para Acceso a la Universidad (EBAU) - LOMCE"/>
    <m/>
    <x v="5"/>
    <m/>
    <m/>
    <s v="NO"/>
    <m/>
  </r>
  <r>
    <s v="JUN 2018-19"/>
    <x v="3"/>
    <n v="16643744"/>
    <s v="16643744803G"/>
    <x v="0"/>
    <s v="ARANEGUI CRUZ, ASIER"/>
    <x v="3"/>
    <n v="6.298"/>
    <m/>
    <s v="Universidad de La Rioja"/>
    <n v="1"/>
    <s v="Pruebas de Acceso desde bachillerato o equivalente"/>
    <n v="9"/>
    <s v="19"/>
    <s v="Evaluación de Bachillerato para Acceso a la Universidad (EBAU) - LOMCE"/>
    <m/>
    <x v="0"/>
    <m/>
    <m/>
    <s v="NO"/>
    <m/>
  </r>
  <r>
    <s v="JUN 2018-19"/>
    <x v="3"/>
    <n v="16628784"/>
    <s v="16628784803G"/>
    <x v="0"/>
    <s v="EGUIZÁBAL SÁENZ DE TEJADA, ALEJANDRO"/>
    <x v="3"/>
    <n v="5.6539999999999999"/>
    <m/>
    <s v="Universidad de La Rioja"/>
    <n v="1"/>
    <s v="Pruebas de Acceso desde bachillerato o equivalente"/>
    <n v="9"/>
    <s v="19"/>
    <s v="Evaluación de Bachillerato para Acceso a la Universidad (EBAU) - LOMCE"/>
    <m/>
    <x v="2"/>
    <m/>
    <m/>
    <s v="NO"/>
    <m/>
  </r>
  <r>
    <s v="JUN 2018-19"/>
    <x v="3"/>
    <s v="Y2543357"/>
    <s v="Y2543357803G"/>
    <x v="0"/>
    <s v="TOSHEV , MIHAIL IVAYLOV"/>
    <x v="3"/>
    <n v="5.8730000000000002"/>
    <m/>
    <s v="Universidad de La Rioja"/>
    <n v="1"/>
    <s v="Pruebas de Acceso desde bachillerato o equivalente"/>
    <n v="9"/>
    <s v="19"/>
    <s v="Evaluación de Bachillerato para Acceso a la Universidad (EBAU) - LOMCE"/>
    <m/>
    <x v="0"/>
    <m/>
    <m/>
    <s v="NO"/>
    <m/>
  </r>
  <r>
    <s v="JUN 2018-19"/>
    <x v="3"/>
    <n v="16636289"/>
    <s v="16636289803G"/>
    <x v="0"/>
    <s v="ALONSO VITORIA, SERGIO"/>
    <x v="3"/>
    <m/>
    <m/>
    <m/>
    <n v="8"/>
    <s v="Cambio de universidad y/o estudios"/>
    <n v="2"/>
    <s v="82"/>
    <s v="Cambio de estudios por reconocimiento de 30 ECTS"/>
    <m/>
    <x v="1"/>
    <s v="805G"/>
    <s v="805G"/>
    <s v="SÍ"/>
    <s v="otro grado"/>
  </r>
  <r>
    <s v="JUN 2018-19"/>
    <x v="3"/>
    <n v="16642827"/>
    <s v="16642827803G"/>
    <x v="0"/>
    <s v="ALFARO CARRILLO, VÍCTOR"/>
    <x v="3"/>
    <n v="6.36"/>
    <m/>
    <m/>
    <n v="11"/>
    <s v="Formación Profesional"/>
    <n v="5"/>
    <s v="115"/>
    <s v="Ciclo Formativo de Grado Superior"/>
    <m/>
    <x v="0"/>
    <s v="804G"/>
    <m/>
    <s v="SÍ"/>
    <s v="otro grado"/>
  </r>
  <r>
    <s v="DIC 2018-19"/>
    <x v="3"/>
    <n v="16628888"/>
    <s v="16628888803G"/>
    <x v="0"/>
    <s v="COLLADO MARTÍNEZ, DIEGO"/>
    <x v="3"/>
    <n v="5.82"/>
    <m/>
    <m/>
    <n v="11"/>
    <s v="Formación Profesional"/>
    <n v="5"/>
    <s v="115"/>
    <s v="Ciclo Formativo de Grado Superior"/>
    <m/>
    <x v="0"/>
    <m/>
    <m/>
    <s v="SÍ"/>
    <s v="con reconocimientos"/>
  </r>
  <r>
    <s v="JUN 2018-19"/>
    <x v="4"/>
    <s v="X6521764"/>
    <s v="X6521764301G"/>
    <x v="0"/>
    <s v="JIMÉNEZ ARBOLEDA, ANDRÉS FELIPE"/>
    <x v="9"/>
    <n v="7.4409999999999998"/>
    <m/>
    <s v="Universidad de La Rioja"/>
    <n v="1"/>
    <s v="Pruebas de Acceso desde bachillerato o equivalente"/>
    <n v="8"/>
    <s v="18"/>
    <s v="Pruebas de acceso a la Universidad (PAU)- LOE"/>
    <m/>
    <x v="1"/>
    <m/>
    <m/>
    <s v="NO"/>
    <m/>
  </r>
  <r>
    <s v="JUN 2018-19"/>
    <x v="4"/>
    <n v="72177420"/>
    <s v="72177420301G"/>
    <x v="0"/>
    <s v="FERREIRA PORTERO, MARTA"/>
    <x v="6"/>
    <n v="6.83"/>
    <m/>
    <m/>
    <n v="11"/>
    <s v="Formación Profesional"/>
    <n v="5"/>
    <s v="115"/>
    <s v="Ciclo Formativo de Grado Superior"/>
    <m/>
    <x v="1"/>
    <m/>
    <m/>
    <s v="NO"/>
    <m/>
  </r>
  <r>
    <s v="JUN 2018-19"/>
    <x v="4"/>
    <n v="45892970"/>
    <s v="45892970301G"/>
    <x v="0"/>
    <s v="ARTEAGOITIA ESTEBAN, CLAUDIA MANUELA"/>
    <x v="0"/>
    <n v="7.7"/>
    <m/>
    <m/>
    <n v="11"/>
    <s v="Formación Profesional"/>
    <n v="5"/>
    <s v="115"/>
    <s v="Ciclo Formativo de Grado Superior"/>
    <m/>
    <x v="0"/>
    <m/>
    <m/>
    <s v="NO"/>
    <m/>
  </r>
  <r>
    <s v="JUN 2018-19"/>
    <x v="4"/>
    <n v="18074288"/>
    <s v="18074288301G"/>
    <x v="0"/>
    <s v="MARTÍNEZ DUQUE, DIANA"/>
    <x v="0"/>
    <n v="7.6989999999999998"/>
    <m/>
    <s v="Universidad de La Rioja"/>
    <n v="1"/>
    <s v="Pruebas de Acceso desde bachillerato o equivalente"/>
    <n v="8"/>
    <s v="18"/>
    <s v="Pruebas de acceso a la Universidad (PAU)- LOE"/>
    <m/>
    <x v="0"/>
    <m/>
    <m/>
    <s v="NO"/>
    <m/>
  </r>
  <r>
    <s v="JUN 2018-19"/>
    <x v="4"/>
    <n v="16642771"/>
    <s v="16642771301G"/>
    <x v="0"/>
    <s v="YUSTES BIRIBAY, SOFÍA"/>
    <x v="0"/>
    <n v="7.4630000000000001"/>
    <m/>
    <s v="Universidad de La Rioja"/>
    <n v="1"/>
    <s v="Pruebas de Acceso desde bachillerato o equivalente"/>
    <n v="8"/>
    <s v="18"/>
    <s v="Pruebas de acceso a la Universidad (PAU)- LOE"/>
    <m/>
    <x v="0"/>
    <m/>
    <m/>
    <s v="NO"/>
    <m/>
  </r>
  <r>
    <s v="JUN 2018-19"/>
    <x v="4"/>
    <n v="16631340"/>
    <s v="16631340301G"/>
    <x v="0"/>
    <s v="GARCÍA ÁLVAREZ, MAITE"/>
    <x v="0"/>
    <n v="8.3000000000000007"/>
    <m/>
    <m/>
    <n v="11"/>
    <s v="Formación Profesional"/>
    <n v="5"/>
    <s v="115"/>
    <s v="Ciclo Formativo de Grado Superior"/>
    <m/>
    <x v="0"/>
    <m/>
    <m/>
    <s v="NO"/>
    <m/>
  </r>
  <r>
    <s v="JUN 2018-19"/>
    <x v="4"/>
    <n v="73052892"/>
    <s v="73052892301G"/>
    <x v="0"/>
    <s v="GORRITXATEGI AREITIOAURTENA, PAULE"/>
    <x v="0"/>
    <n v="7.72"/>
    <m/>
    <s v="Universidad del País Vasco/Euskal Herriko Unibersitatea"/>
    <n v="1"/>
    <s v="Pruebas de Acceso desde bachillerato o equivalente"/>
    <n v="8"/>
    <s v="18"/>
    <s v="Pruebas de acceso a la Universidad (PAU)- LOE"/>
    <m/>
    <x v="0"/>
    <m/>
    <m/>
    <s v="NO"/>
    <m/>
  </r>
  <r>
    <s v="JUN 2018-19"/>
    <x v="4"/>
    <n v="79008617"/>
    <s v="79008617301G"/>
    <x v="0"/>
    <s v="CASTRO NEGRETE, MAIALEN"/>
    <x v="0"/>
    <n v="6.7"/>
    <m/>
    <m/>
    <n v="11"/>
    <s v="Formación Profesional"/>
    <n v="5"/>
    <s v="115"/>
    <s v="Ciclo Formativo de Grado Superior"/>
    <m/>
    <x v="0"/>
    <m/>
    <m/>
    <s v="NO"/>
    <m/>
  </r>
  <r>
    <s v="JUN 2018-19"/>
    <x v="4"/>
    <n v="72548980"/>
    <s v="72548980301G"/>
    <x v="0"/>
    <s v="EZEIZA AGIRRE, NAROA"/>
    <x v="0"/>
    <n v="6.8460000000000001"/>
    <m/>
    <s v="Universidad del País Vasco/Euskal Herriko Unibersitatea"/>
    <n v="1"/>
    <s v="Pruebas de Acceso desde bachillerato o equivalente"/>
    <n v="8"/>
    <s v="18"/>
    <s v="Pruebas de acceso a la Universidad (PAU)- LOE"/>
    <m/>
    <x v="0"/>
    <m/>
    <m/>
    <s v="NO"/>
    <m/>
  </r>
  <r>
    <s v="JUN 2018-19"/>
    <x v="4"/>
    <n v="49580505"/>
    <s v="49580505301G"/>
    <x v="0"/>
    <s v="CORDERO ARIAS, MARTA"/>
    <x v="0"/>
    <n v="7.194"/>
    <m/>
    <s v="Universidad del País Vasco/Euskal Herriko Unibersitatea"/>
    <n v="1"/>
    <s v="Pruebas de Acceso desde bachillerato o equivalente"/>
    <n v="8"/>
    <s v="18"/>
    <s v="Pruebas de acceso a la Universidad (PAU)- LOE"/>
    <m/>
    <x v="0"/>
    <m/>
    <m/>
    <s v="NO"/>
    <m/>
  </r>
  <r>
    <s v="JUN 2018-19"/>
    <x v="4"/>
    <n v="16631160"/>
    <s v="16631160301G"/>
    <x v="0"/>
    <s v="OUADDI SAGHIR, TAWFIQ"/>
    <x v="1"/>
    <n v="7.4320000000000004"/>
    <m/>
    <s v="Universidad de La Rioja"/>
    <n v="1"/>
    <s v="Pruebas de Acceso desde bachillerato o equivalente"/>
    <n v="8"/>
    <s v="18"/>
    <s v="Pruebas de acceso a la Universidad (PAU)- LOE"/>
    <m/>
    <x v="0"/>
    <m/>
    <m/>
    <s v="NO"/>
    <m/>
  </r>
  <r>
    <s v="JUN 2018-19"/>
    <x v="4"/>
    <n v="17499224"/>
    <s v="17499224301G"/>
    <x v="0"/>
    <s v="GARRIDO PEÑA, MONICA"/>
    <x v="1"/>
    <n v="7.83"/>
    <m/>
    <m/>
    <n v="11"/>
    <s v="Formación Profesional"/>
    <n v="5"/>
    <s v="115"/>
    <s v="Ciclo Formativo de Grado Superior"/>
    <m/>
    <x v="0"/>
    <m/>
    <m/>
    <s v="NO"/>
    <m/>
  </r>
  <r>
    <s v="JUN 2018-19"/>
    <x v="4"/>
    <n v="43382742"/>
    <s v="43382742301G"/>
    <x v="0"/>
    <s v="CALMELS VIERA, MARILIA"/>
    <x v="1"/>
    <n v="7.5960000000000001"/>
    <m/>
    <s v="Universidad de La Laguna"/>
    <n v="1"/>
    <s v="Pruebas de Acceso desde bachillerato o equivalente"/>
    <n v="8"/>
    <s v="18"/>
    <s v="Pruebas de acceso a la Universidad (PAU)- LOE"/>
    <m/>
    <x v="0"/>
    <m/>
    <m/>
    <s v="NO"/>
    <m/>
  </r>
  <r>
    <s v="JUN 2018-19"/>
    <x v="4"/>
    <n v="17499168"/>
    <s v="17499168301G"/>
    <x v="0"/>
    <s v="SANZ DÍAZ, ALBA"/>
    <x v="1"/>
    <n v="8"/>
    <m/>
    <m/>
    <n v="11"/>
    <s v="Formación Profesional"/>
    <n v="5"/>
    <s v="115"/>
    <s v="Ciclo Formativo de Grado Superior"/>
    <m/>
    <x v="0"/>
    <m/>
    <m/>
    <s v="NO"/>
    <m/>
  </r>
  <r>
    <s v="JUN 2018-19"/>
    <x v="4"/>
    <n v="72835851"/>
    <s v="72835851301G"/>
    <x v="0"/>
    <s v="ALVAREZ DIEZ, LIDIA"/>
    <x v="1"/>
    <n v="7.27"/>
    <m/>
    <s v="Universidad del País Vasco/Euskal Herriko Unibersitatea"/>
    <n v="1"/>
    <s v="Pruebas de Acceso desde bachillerato o equivalente"/>
    <n v="8"/>
    <s v="18"/>
    <s v="Pruebas de acceso a la Universidad (PAU)- LOE"/>
    <m/>
    <x v="0"/>
    <m/>
    <m/>
    <s v="NO"/>
    <m/>
  </r>
  <r>
    <s v="JUN 2018-19"/>
    <x v="4"/>
    <n v="72832310"/>
    <s v="72832310301G"/>
    <x v="0"/>
    <s v="MACIAS MARTINEZ, OLATZ"/>
    <x v="1"/>
    <n v="8.1"/>
    <m/>
    <m/>
    <n v="11"/>
    <s v="Formación Profesional"/>
    <n v="5"/>
    <s v="115"/>
    <s v="Ciclo Formativo de Grado Superior"/>
    <m/>
    <x v="0"/>
    <m/>
    <m/>
    <s v="NO"/>
    <m/>
  </r>
  <r>
    <s v="JUN 2018-19"/>
    <x v="4"/>
    <n v="73027072"/>
    <s v="73027072301G"/>
    <x v="0"/>
    <s v="FERNANDEZ ROMERO, SARA PILAR"/>
    <x v="1"/>
    <n v="7.0810000000000004"/>
    <m/>
    <s v="Universidad de Zaragoza"/>
    <n v="1"/>
    <s v="Pruebas de Acceso desde bachillerato o equivalente"/>
    <n v="8"/>
    <s v="18"/>
    <s v="Pruebas de acceso a la Universidad (PAU)- LOE"/>
    <m/>
    <x v="0"/>
    <m/>
    <m/>
    <s v="NO"/>
    <m/>
  </r>
  <r>
    <s v="JUN 2018-19"/>
    <x v="4"/>
    <n v="72834573"/>
    <s v="72834573301G"/>
    <x v="0"/>
    <s v="BAYO ESPERANZA, MAITE"/>
    <x v="1"/>
    <n v="6.7190000000000003"/>
    <m/>
    <s v="Universidad del País Vasco/Euskal Herriko Unibersitatea"/>
    <n v="1"/>
    <s v="Pruebas de Acceso desde bachillerato o equivalente"/>
    <n v="8"/>
    <s v="18"/>
    <s v="Pruebas de acceso a la Universidad (PAU)- LOE"/>
    <m/>
    <x v="0"/>
    <m/>
    <m/>
    <s v="NO"/>
    <m/>
  </r>
  <r>
    <s v="JUN 2018-19"/>
    <x v="4"/>
    <n v="44689258"/>
    <s v="44689258301G"/>
    <x v="0"/>
    <s v="GUINEA VITORICA, OIHANE"/>
    <x v="1"/>
    <n v="8.4700000000000006"/>
    <m/>
    <s v="Universidad del País Vasco/Euskal Herriko Unibersitatea"/>
    <n v="1"/>
    <s v="Pruebas de Acceso desde bachillerato o equivalente"/>
    <n v="8"/>
    <s v="18"/>
    <s v="Pruebas de acceso a la Universidad (PAU)- LOE"/>
    <m/>
    <x v="0"/>
    <m/>
    <m/>
    <s v="NO"/>
    <m/>
  </r>
  <r>
    <s v="JUN 2018-19"/>
    <x v="4"/>
    <n v="72835154"/>
    <s v="72835154301G"/>
    <x v="0"/>
    <s v="NIEVA PORRES, ESTHER"/>
    <x v="1"/>
    <n v="6.5970000000000004"/>
    <m/>
    <s v="Universidad de La Rioja"/>
    <n v="1"/>
    <s v="Pruebas de Acceso desde bachillerato o equivalente"/>
    <n v="8"/>
    <s v="18"/>
    <s v="Pruebas de acceso a la Universidad (PAU)- LOE"/>
    <m/>
    <x v="0"/>
    <m/>
    <m/>
    <s v="NO"/>
    <m/>
  </r>
  <r>
    <s v="JUN 2018-19"/>
    <x v="4"/>
    <n v="72190464"/>
    <s v="72190464301G"/>
    <x v="0"/>
    <s v="ALONSO FERNÁNDEZ-SETIEN, CRISTINA"/>
    <x v="1"/>
    <n v="6.8440000000000003"/>
    <m/>
    <s v="Universidad de Cantabria"/>
    <n v="1"/>
    <s v="Pruebas de Acceso desde bachillerato o equivalente"/>
    <n v="8"/>
    <s v="18"/>
    <s v="Pruebas de acceso a la Universidad (PAU)- LOE"/>
    <m/>
    <x v="0"/>
    <m/>
    <m/>
    <s v="NO"/>
    <m/>
  </r>
  <r>
    <s v="JUN 2018-19"/>
    <x v="4"/>
    <n v="72605909"/>
    <s v="72605909301G"/>
    <x v="0"/>
    <s v="LOPEZ UTESA, MAIDER"/>
    <x v="1"/>
    <n v="8.3000000000000007"/>
    <m/>
    <m/>
    <n v="11"/>
    <s v="Formación Profesional"/>
    <n v="5"/>
    <s v="115"/>
    <s v="Ciclo Formativo de Grado Superior"/>
    <m/>
    <x v="0"/>
    <m/>
    <m/>
    <s v="SÍ"/>
    <s v="con reconocimientos"/>
  </r>
  <r>
    <s v="JUN 2018-19"/>
    <x v="4"/>
    <n v="18074479"/>
    <s v="18074479301G"/>
    <x v="0"/>
    <s v="SEDANO JIMÉNEZ, LAURA"/>
    <x v="2"/>
    <n v="8.282"/>
    <m/>
    <s v="Universidad de La Rioja"/>
    <n v="1"/>
    <s v="Pruebas de Acceso desde bachillerato o equivalente"/>
    <n v="9"/>
    <s v="19"/>
    <s v="Evaluación de Bachillerato para Acceso a la Universidad (EBAU) - LOMCE"/>
    <m/>
    <x v="0"/>
    <m/>
    <m/>
    <s v="NO"/>
    <m/>
  </r>
  <r>
    <s v="JUN 2018-19"/>
    <x v="4"/>
    <n v="45917528"/>
    <s v="45917528301G"/>
    <x v="0"/>
    <s v="DÍEZ DÍEZ, NAROA"/>
    <x v="2"/>
    <n v="8"/>
    <m/>
    <m/>
    <n v="11"/>
    <s v="Formación Profesional"/>
    <n v="5"/>
    <s v="115"/>
    <s v="Ciclo Formativo de Grado Superior"/>
    <m/>
    <x v="0"/>
    <m/>
    <m/>
    <s v="NO"/>
    <m/>
  </r>
  <r>
    <s v="JUN 2018-19"/>
    <x v="4"/>
    <n v="22757875"/>
    <s v="22757875301G"/>
    <x v="0"/>
    <s v="VADILLO REIGADAS, ANDREA"/>
    <x v="2"/>
    <n v="7.5279999999999996"/>
    <m/>
    <s v="Universidad del País Vasco/Euskal Herriko Unibersitatea"/>
    <n v="1"/>
    <s v="Pruebas de Acceso desde bachillerato o equivalente"/>
    <n v="9"/>
    <s v="19"/>
    <s v="Evaluación de Bachillerato para Acceso a la Universidad (EBAU) - LOMCE"/>
    <m/>
    <x v="0"/>
    <m/>
    <m/>
    <s v="NO"/>
    <m/>
  </r>
  <r>
    <s v="JUN 2018-19"/>
    <x v="4"/>
    <n v="79079377"/>
    <s v="79079377301G"/>
    <x v="0"/>
    <s v="SESTAFE PORRES, IRATI"/>
    <x v="2"/>
    <m/>
    <m/>
    <m/>
    <n v="8"/>
    <s v="Cambio de universidad y/o estudios"/>
    <n v="1"/>
    <s v="81"/>
    <s v="Cambio de universidad por reconocimiento de 30 ECTS"/>
    <m/>
    <x v="1"/>
    <m/>
    <m/>
    <s v="SÍ"/>
    <s v="con reconocimientos"/>
  </r>
  <r>
    <s v="JUN 2018-19"/>
    <x v="4"/>
    <n v="73481942"/>
    <s v="73481942301G"/>
    <x v="0"/>
    <s v="AZANZA URABAYEN, LAURA"/>
    <x v="2"/>
    <n v="7.16"/>
    <m/>
    <s v="Universidad Pública de Navarra"/>
    <n v="1"/>
    <s v="Pruebas de Acceso desde bachillerato o equivalente"/>
    <n v="9"/>
    <s v="19"/>
    <s v="Evaluación de Bachillerato para Acceso a la Universidad (EBAU) - LOMCE"/>
    <m/>
    <x v="0"/>
    <m/>
    <m/>
    <s v="NO"/>
    <m/>
  </r>
  <r>
    <s v="JUN 2018-19"/>
    <x v="4"/>
    <n v="72833005"/>
    <s v="72833005301G"/>
    <x v="0"/>
    <s v="FERNANDEZ DE OCARIZ RUESGA, MIKEL"/>
    <x v="2"/>
    <n v="7.1559999999999997"/>
    <m/>
    <s v="Universidad del País Vasco/Euskal Herriko Unibersitatea"/>
    <n v="1"/>
    <s v="Pruebas de Acceso desde bachillerato o equivalente"/>
    <n v="9"/>
    <s v="19"/>
    <s v="Evaluación de Bachillerato para Acceso a la Universidad (EBAU) - LOMCE"/>
    <m/>
    <x v="0"/>
    <m/>
    <m/>
    <s v="NO"/>
    <m/>
  </r>
  <r>
    <s v="JUN 2018-19"/>
    <x v="4"/>
    <n v="73417267"/>
    <s v="73417267301G"/>
    <x v="0"/>
    <s v="PAREDES LANCHAS, JON"/>
    <x v="2"/>
    <n v="7.0579999999999998"/>
    <m/>
    <s v="Universidad Pública de Navarra"/>
    <n v="1"/>
    <s v="Pruebas de Acceso desde bachillerato o equivalente"/>
    <n v="9"/>
    <s v="19"/>
    <s v="Evaluación de Bachillerato para Acceso a la Universidad (EBAU) - LOMCE"/>
    <m/>
    <x v="0"/>
    <m/>
    <m/>
    <s v="NO"/>
    <m/>
  </r>
  <r>
    <s v="JUN 2018-19"/>
    <x v="4"/>
    <n v="16640813"/>
    <s v="16640813301G"/>
    <x v="0"/>
    <s v="CORVO VALER, LUCIA"/>
    <x v="2"/>
    <n v="7.2309999999999999"/>
    <m/>
    <s v="Universidad de La Rioja"/>
    <n v="1"/>
    <s v="Pruebas de Acceso desde bachillerato o equivalente"/>
    <n v="9"/>
    <s v="19"/>
    <s v="Evaluación de Bachillerato para Acceso a la Universidad (EBAU) - LOMCE"/>
    <m/>
    <x v="0"/>
    <m/>
    <m/>
    <s v="NO"/>
    <m/>
  </r>
  <r>
    <s v="JUN 2018-19"/>
    <x v="4"/>
    <n v="72830444"/>
    <s v="72830444301G"/>
    <x v="0"/>
    <s v="ALZAGA ARCONADA, MARTA"/>
    <x v="2"/>
    <n v="7.3760000000000003"/>
    <m/>
    <s v="Universidad del País Vasco/Euskal Herriko Unibersitatea"/>
    <n v="1"/>
    <s v="Pruebas de Acceso desde bachillerato o equivalente"/>
    <n v="8"/>
    <s v="18"/>
    <s v="Pruebas de acceso a la Universidad (PAU)- LOE"/>
    <m/>
    <x v="0"/>
    <m/>
    <m/>
    <s v="NO"/>
    <m/>
  </r>
  <r>
    <s v="JUN 2018-19"/>
    <x v="4"/>
    <n v="17496285"/>
    <s v="17496285301G"/>
    <x v="0"/>
    <s v="HURTADO DE MENDOZA MARTÍNEZ, MARÍA"/>
    <x v="3"/>
    <n v="7.9859999999999998"/>
    <m/>
    <s v="Universidad de La Rioja"/>
    <n v="1"/>
    <s v="Pruebas de Acceso desde bachillerato o equivalente"/>
    <n v="9"/>
    <s v="19"/>
    <s v="Evaluación de Bachillerato para Acceso a la Universidad (EBAU) - LOMCE"/>
    <m/>
    <x v="0"/>
    <m/>
    <m/>
    <s v="NO"/>
    <m/>
  </r>
  <r>
    <s v="JUN 2018-19"/>
    <x v="4"/>
    <n v="16590673"/>
    <s v="16590673301G"/>
    <x v="0"/>
    <s v="GARROTE CÁMARA, JOSÉ CARLOS"/>
    <x v="3"/>
    <n v="9.18"/>
    <m/>
    <s v="Universidad de La Rioja"/>
    <n v="4"/>
    <s v="Otras Pruebas de Acceso a la Universidad: Mayores"/>
    <n v="2"/>
    <s v="42"/>
    <s v="Pruebas de acceso a Grado de mayores de 40 años con experiencia laboral"/>
    <m/>
    <x v="0"/>
    <m/>
    <m/>
    <s v="NO"/>
    <m/>
  </r>
  <r>
    <s v="JUN 2018-19"/>
    <x v="4"/>
    <n v="72603174"/>
    <s v="72603174301G"/>
    <x v="0"/>
    <s v="RÚA BAGLIETTO, JON"/>
    <x v="3"/>
    <m/>
    <m/>
    <m/>
    <n v="8"/>
    <s v="Cambio de universidad y/o estudios"/>
    <n v="1"/>
    <s v="81"/>
    <s v="Cambio de universidad por reconocimiento de 30 ECTS"/>
    <m/>
    <x v="1"/>
    <m/>
    <m/>
    <s v="SÍ"/>
    <s v="con reconocimientos"/>
  </r>
  <r>
    <s v="JUN 2018-19"/>
    <x v="4"/>
    <n v="78761859"/>
    <s v="78761859301G"/>
    <x v="0"/>
    <s v="GARCÍA OZCOZ, PAULA"/>
    <x v="3"/>
    <n v="7.1779999999999999"/>
    <m/>
    <s v="Universidad Pública de Navarra"/>
    <n v="1"/>
    <s v="Pruebas de Acceso desde bachillerato o equivalente"/>
    <n v="9"/>
    <s v="19"/>
    <s v="Evaluación de Bachillerato para Acceso a la Universidad (EBAU) - LOMCE"/>
    <m/>
    <x v="0"/>
    <m/>
    <m/>
    <s v="NO"/>
    <m/>
  </r>
  <r>
    <s v="JUN 2018-19"/>
    <x v="5"/>
    <n v="16637398"/>
    <s v="16637398205G"/>
    <x v="0"/>
    <s v="SANTAMARINA VALVERDE, ANDREA"/>
    <x v="8"/>
    <n v="5.649"/>
    <m/>
    <s v="Universidad de La Rioja"/>
    <n v="1"/>
    <s v="Pruebas de Acceso desde bachillerato o equivalente"/>
    <n v="8"/>
    <s v="18"/>
    <s v="Pruebas de acceso a la Universidad (PAU)- LOE"/>
    <m/>
    <x v="1"/>
    <m/>
    <m/>
    <s v="SÍ"/>
    <s v="con reconocimientos"/>
  </r>
  <r>
    <s v="JUN 2018-19"/>
    <x v="5"/>
    <n v="71348185"/>
    <s v="71348185205G"/>
    <x v="0"/>
    <s v="FERNÁNDEZ SIERRO, ÁNGEL"/>
    <x v="5"/>
    <n v="5.57"/>
    <m/>
    <m/>
    <n v="11"/>
    <s v="Formación Profesional"/>
    <n v="5"/>
    <s v="115"/>
    <s v="Ciclo Formativo de Grado Superior"/>
    <m/>
    <x v="0"/>
    <m/>
    <m/>
    <s v="NO"/>
    <m/>
  </r>
  <r>
    <s v="JUN 2018-19"/>
    <x v="5"/>
    <n v="16631574"/>
    <s v="16631574205G"/>
    <x v="0"/>
    <s v="GINÉS OLARTE, JESÚS"/>
    <x v="5"/>
    <n v="5.4580000000000002"/>
    <m/>
    <s v="Universidad de La Rioja"/>
    <n v="1"/>
    <s v="Pruebas de Acceso desde bachillerato o equivalente"/>
    <n v="8"/>
    <s v="18"/>
    <s v="Pruebas de acceso a la Universidad (PAU)- LOE"/>
    <m/>
    <x v="0"/>
    <m/>
    <m/>
    <s v="SÍ"/>
    <s v="con reconocimientos"/>
  </r>
  <r>
    <s v="JUN 2018-19"/>
    <x v="5"/>
    <n v="78760933"/>
    <s v="78760933205G"/>
    <x v="0"/>
    <s v="PEJENAUTE IGLESIAS, NEREA"/>
    <x v="5"/>
    <n v="5.75"/>
    <m/>
    <s v="Universidad de La Rioja"/>
    <n v="1"/>
    <s v="Pruebas de Acceso desde bachillerato o equivalente"/>
    <n v="8"/>
    <s v="18"/>
    <s v="Pruebas de acceso a la Universidad (PAU)- LOE"/>
    <m/>
    <x v="0"/>
    <m/>
    <m/>
    <s v="NO"/>
    <m/>
  </r>
  <r>
    <s v="JLO 2018-19"/>
    <x v="5"/>
    <n v="18092426"/>
    <s v="18092426205G"/>
    <x v="0"/>
    <s v="BILYAK PIRVAN, SANDRA BEATRICE"/>
    <x v="5"/>
    <n v="6.2430000000000003"/>
    <m/>
    <s v="Universidad de La Rioja"/>
    <n v="1"/>
    <s v="Pruebas de Acceso desde bachillerato o equivalente"/>
    <n v="8"/>
    <s v="18"/>
    <s v="Pruebas de acceso a la Universidad (PAU)- LOE"/>
    <s v="SÍ"/>
    <x v="0"/>
    <m/>
    <m/>
    <s v="NO"/>
    <m/>
  </r>
  <r>
    <s v="JUN 2018-19"/>
    <x v="5"/>
    <s v="X7544816"/>
    <s v="X7544816205G"/>
    <x v="0"/>
    <s v="CRETU , CRISTINA MIRELA"/>
    <x v="5"/>
    <n v="8.91"/>
    <m/>
    <s v="UNIVERSIDAD NACIONAL DE EDUCACIÓN A DISTANCIA"/>
    <n v="1"/>
    <s v="Pruebas de Acceso desde bachillerato o equivalente"/>
    <n v="2"/>
    <s v="12"/>
    <s v="Pruebas de acceso a la Universidad- LOGSE"/>
    <m/>
    <x v="0"/>
    <m/>
    <m/>
    <s v="NO"/>
    <m/>
  </r>
  <r>
    <s v="JUN 2018-19"/>
    <x v="5"/>
    <n v="17498190"/>
    <s v="17498190205G"/>
    <x v="0"/>
    <s v="GARRIDO SAINZ, LUCÍA"/>
    <x v="0"/>
    <n v="6.1520000000000001"/>
    <m/>
    <s v="Universidad de La Rioja"/>
    <n v="1"/>
    <s v="Pruebas de Acceso desde bachillerato o equivalente"/>
    <n v="8"/>
    <s v="18"/>
    <s v="Pruebas de acceso a la Universidad (PAU)- LOE"/>
    <m/>
    <x v="0"/>
    <m/>
    <m/>
    <s v="NO"/>
    <m/>
  </r>
  <r>
    <s v="JUN 2018-19"/>
    <x v="5"/>
    <n v="45574173"/>
    <s v="45574173205G"/>
    <x v="0"/>
    <s v="LÓPEZ OLIVÁN, ICIAR"/>
    <x v="0"/>
    <n v="7.69"/>
    <m/>
    <m/>
    <n v="11"/>
    <s v="Formación Profesional"/>
    <n v="5"/>
    <s v="115"/>
    <s v="Ciclo Formativo de Grado Superior"/>
    <m/>
    <x v="0"/>
    <m/>
    <m/>
    <s v="SÍ"/>
    <s v="con reconocimientos"/>
  </r>
  <r>
    <s v="JUN 2018-19"/>
    <x v="5"/>
    <n v="16644824"/>
    <s v="16644824205G"/>
    <x v="0"/>
    <s v="GARRIDO MOLINA-PRADOS, SHEYLA"/>
    <x v="0"/>
    <n v="7.77"/>
    <m/>
    <m/>
    <n v="11"/>
    <s v="Formación Profesional"/>
    <n v="5"/>
    <s v="115"/>
    <s v="Ciclo Formativo de Grado Superior"/>
    <m/>
    <x v="0"/>
    <m/>
    <m/>
    <s v="SÍ"/>
    <s v="con reconocimientos"/>
  </r>
  <r>
    <s v="JUN 2018-19"/>
    <x v="5"/>
    <n v="18074484"/>
    <s v="18074484205G"/>
    <x v="0"/>
    <s v="PÉREZ FERNÁNDEZ, JANIRE"/>
    <x v="0"/>
    <n v="5.9569999999999999"/>
    <m/>
    <s v="Universidad de La Rioja"/>
    <n v="1"/>
    <s v="Pruebas de Acceso desde bachillerato o equivalente"/>
    <n v="8"/>
    <s v="18"/>
    <s v="Pruebas de acceso a la Universidad (PAU)- LOE"/>
    <m/>
    <x v="0"/>
    <m/>
    <m/>
    <s v="NO"/>
    <m/>
  </r>
  <r>
    <s v="JUN 2018-19"/>
    <x v="5"/>
    <n v="18074731"/>
    <s v="18074731205G"/>
    <x v="0"/>
    <s v="SOLAS ALEJOS, ELENA"/>
    <x v="0"/>
    <n v="5.0919999999999996"/>
    <m/>
    <s v="Universidad de La Rioja"/>
    <n v="1"/>
    <s v="Pruebas de Acceso desde bachillerato o equivalente"/>
    <n v="8"/>
    <s v="18"/>
    <s v="Pruebas de acceso a la Universidad (PAU)- LOE"/>
    <m/>
    <x v="0"/>
    <m/>
    <m/>
    <s v="NO"/>
    <m/>
  </r>
  <r>
    <s v="JUN 2018-19"/>
    <x v="5"/>
    <n v="78770807"/>
    <s v="78770807205G"/>
    <x v="0"/>
    <s v="LOZANO MORALES, MAITE"/>
    <x v="0"/>
    <n v="6.43"/>
    <m/>
    <s v="Universidad de Zaragoza"/>
    <n v="1"/>
    <s v="Pruebas de Acceso desde bachillerato o equivalente"/>
    <n v="8"/>
    <s v="18"/>
    <s v="Pruebas de acceso a la Universidad (PAU)- LOE"/>
    <m/>
    <x v="0"/>
    <m/>
    <m/>
    <s v="NO"/>
    <m/>
  </r>
  <r>
    <s v="JUN 2018-19"/>
    <x v="5"/>
    <n v="16644915"/>
    <s v="16644915205G"/>
    <x v="0"/>
    <s v="GARCÍA SOBA, SANDRA"/>
    <x v="0"/>
    <n v="6.6669999999999998"/>
    <m/>
    <s v="Universidad de La Rioja"/>
    <n v="1"/>
    <s v="Pruebas de Acceso desde bachillerato o equivalente"/>
    <n v="8"/>
    <s v="18"/>
    <s v="Pruebas de acceso a la Universidad (PAU)- LOE"/>
    <m/>
    <x v="0"/>
    <m/>
    <m/>
    <s v="NO"/>
    <m/>
  </r>
  <r>
    <s v="JUN 2018-19"/>
    <x v="5"/>
    <n v="16642422"/>
    <s v="16642422205G"/>
    <x v="0"/>
    <s v="MARUGAN GARRIDO, NATALIA"/>
    <x v="1"/>
    <n v="5.9"/>
    <m/>
    <s v="Universidad de La Rioja"/>
    <n v="1"/>
    <s v="Pruebas de Acceso desde bachillerato o equivalente"/>
    <n v="8"/>
    <s v="18"/>
    <s v="Pruebas de acceso a la Universidad (PAU)- LOE"/>
    <m/>
    <x v="0"/>
    <m/>
    <m/>
    <s v="NO"/>
    <m/>
  </r>
  <r>
    <s v="JUN 2018-19"/>
    <x v="5"/>
    <n v="44868964"/>
    <s v="44868964205G"/>
    <x v="0"/>
    <s v="BORÉS CASALS, RAQUEL"/>
    <x v="1"/>
    <n v="7.14"/>
    <m/>
    <m/>
    <n v="11"/>
    <s v="Formación Profesional"/>
    <n v="5"/>
    <s v="115"/>
    <s v="Ciclo Formativo de Grado Superior"/>
    <m/>
    <x v="0"/>
    <m/>
    <m/>
    <s v="SÍ"/>
    <s v="con reconocimientos"/>
  </r>
  <r>
    <s v="JUN 2018-19"/>
    <x v="5"/>
    <n v="18082660"/>
    <s v="18082660205G"/>
    <x v="0"/>
    <s v="VELASCO PALACIOS, JAVIER"/>
    <x v="1"/>
    <n v="5.9290000000000003"/>
    <m/>
    <s v="Universidad de La Rioja"/>
    <n v="1"/>
    <s v="Pruebas de Acceso desde bachillerato o equivalente"/>
    <n v="8"/>
    <s v="18"/>
    <s v="Pruebas de acceso a la Universidad (PAU)- LOE"/>
    <m/>
    <x v="0"/>
    <m/>
    <m/>
    <s v="NO"/>
    <m/>
  </r>
  <r>
    <s v="JUN 2018-19"/>
    <x v="5"/>
    <n v="78760084"/>
    <s v="78760084205G"/>
    <x v="0"/>
    <s v="PINA LOPEZ, LARA"/>
    <x v="1"/>
    <n v="5.9169999999999998"/>
    <m/>
    <s v="Universidad Pública de Navarra"/>
    <n v="1"/>
    <s v="Pruebas de Acceso desde bachillerato o equivalente"/>
    <n v="8"/>
    <s v="18"/>
    <s v="Pruebas de acceso a la Universidad (PAU)- LOE"/>
    <m/>
    <x v="0"/>
    <m/>
    <m/>
    <s v="NO"/>
    <m/>
  </r>
  <r>
    <s v="JUN 2018-19"/>
    <x v="5"/>
    <n v="78773659"/>
    <s v="78773659205G"/>
    <x v="0"/>
    <s v="FORCADA LACRUZ, MARÍA JOSÉ"/>
    <x v="1"/>
    <n v="6.5579999999999998"/>
    <m/>
    <s v="Universidad de La Rioja"/>
    <n v="1"/>
    <s v="Pruebas de Acceso desde bachillerato o equivalente"/>
    <n v="8"/>
    <s v="18"/>
    <s v="Pruebas de acceso a la Universidad (PAU)- LOE"/>
    <m/>
    <x v="0"/>
    <m/>
    <m/>
    <s v="NO"/>
    <m/>
  </r>
  <r>
    <s v="JUN 2018-19"/>
    <x v="5"/>
    <s v="X8539130"/>
    <s v="X8539130205G"/>
    <x v="0"/>
    <s v="SARANGO GONZÁLEZ, KATHERINE NARCIZA"/>
    <x v="1"/>
    <n v="7.31"/>
    <m/>
    <m/>
    <n v="11"/>
    <s v="Formación Profesional"/>
    <n v="5"/>
    <s v="115"/>
    <s v="Ciclo Formativo de Grado Superior"/>
    <m/>
    <x v="0"/>
    <m/>
    <m/>
    <s v="SÍ"/>
    <s v="con reconocimientos"/>
  </r>
  <r>
    <s v="JUN 2018-19"/>
    <x v="5"/>
    <n v="16640652"/>
    <s v="16640652205G"/>
    <x v="0"/>
    <s v="ALONSO GUTIÉRREZ, CRISTINA"/>
    <x v="1"/>
    <n v="5.3479999999999999"/>
    <m/>
    <s v="Universidad de La Rioja"/>
    <n v="1"/>
    <s v="Pruebas de Acceso desde bachillerato o equivalente"/>
    <n v="8"/>
    <s v="18"/>
    <s v="Pruebas de acceso a la Universidad (PAU)- LOE"/>
    <m/>
    <x v="0"/>
    <m/>
    <m/>
    <s v="SÍ"/>
    <s v="con reconocimientos"/>
  </r>
  <r>
    <s v="JUN 2018-19"/>
    <x v="5"/>
    <n v="18089928"/>
    <s v="18089928205G"/>
    <x v="0"/>
    <s v="ESCUDERO SANCHÍS, ALMUDENA"/>
    <x v="2"/>
    <n v="8.1280000000000001"/>
    <m/>
    <s v="Universidad de La Rioja"/>
    <n v="1"/>
    <s v="Pruebas de Acceso desde bachillerato o equivalente"/>
    <n v="9"/>
    <s v="19"/>
    <s v="Evaluación de Bachillerato para Acceso a la Universidad (EBAU) - LOMCE"/>
    <s v="SÍ"/>
    <x v="0"/>
    <m/>
    <m/>
    <s v="NO"/>
    <m/>
  </r>
  <r>
    <s v="JUN 2018-19"/>
    <x v="5"/>
    <n v="71349884"/>
    <s v="71349884205G"/>
    <x v="0"/>
    <s v="MARDONES CALLEJA, PAULA"/>
    <x v="2"/>
    <n v="7.54"/>
    <m/>
    <m/>
    <n v="11"/>
    <s v="Formación Profesional"/>
    <n v="5"/>
    <s v="115"/>
    <s v="Ciclo Formativo de Grado Superior"/>
    <m/>
    <x v="0"/>
    <m/>
    <m/>
    <s v="NO"/>
    <m/>
  </r>
  <r>
    <s v="JUN 2018-19"/>
    <x v="5"/>
    <n v="16635851"/>
    <s v="16635851205G"/>
    <x v="0"/>
    <s v="LORENTE VICENTE, LAURA"/>
    <x v="2"/>
    <n v="6.1760000000000002"/>
    <m/>
    <s v="Universidad de La Rioja"/>
    <n v="8"/>
    <s v="Cambio de universidad y/o estudios"/>
    <n v="1"/>
    <s v="81"/>
    <s v="Cambio de universidad por reconocimiento de 30 ECTS"/>
    <m/>
    <x v="1"/>
    <m/>
    <m/>
    <s v="SÍ"/>
    <s v="con reconocimientos"/>
  </r>
  <r>
    <s v="SEP 2018-19"/>
    <x v="5"/>
    <n v="16572540"/>
    <s v="16572540205G"/>
    <x v="0"/>
    <s v="PRIETO TORRE, ISABEL ELENA"/>
    <x v="2"/>
    <n v="8.9239999999999995"/>
    <m/>
    <s v="Universidad de La Rioja"/>
    <n v="5"/>
    <s v="Acceso Titulado Universitario"/>
    <n v="3"/>
    <s v="53"/>
    <s v="Título de Licenciado, Arquitecto, Ingeniero o Graduado Universitario"/>
    <m/>
    <x v="0"/>
    <m/>
    <m/>
    <s v="NO"/>
    <m/>
  </r>
  <r>
    <s v="JUN 2018-19"/>
    <x v="5"/>
    <n v="78773265"/>
    <s v="78773265205G"/>
    <x v="0"/>
    <s v="SALCEDO VIRTO, MARÍA"/>
    <x v="3"/>
    <n v="7"/>
    <m/>
    <m/>
    <n v="11"/>
    <s v="Formación Profesional"/>
    <n v="1"/>
    <s v="111"/>
    <s v="Formación Profesional de 2º Grado"/>
    <m/>
    <x v="0"/>
    <m/>
    <m/>
    <s v="SÍ"/>
    <s v="con reconocimientos"/>
  </r>
  <r>
    <s v="JUN 2018-19"/>
    <x v="5"/>
    <n v="16633578"/>
    <s v="16633578205G"/>
    <x v="0"/>
    <s v="JADRAQUE ZORZANO, MARÍA"/>
    <x v="3"/>
    <n v="6.5090000000000003"/>
    <m/>
    <s v="Universidad de La Rioja"/>
    <n v="1"/>
    <s v="Pruebas de Acceso desde bachillerato o equivalente"/>
    <n v="9"/>
    <s v="19"/>
    <s v="Evaluación de Bachillerato para Acceso a la Universidad (EBAU) - LOMCE"/>
    <m/>
    <x v="0"/>
    <m/>
    <m/>
    <s v="NO"/>
    <m/>
  </r>
  <r>
    <s v="JUN 2018-19"/>
    <x v="5"/>
    <n v="16640864"/>
    <s v="16640864205G"/>
    <x v="0"/>
    <s v="MURO LLORENTE, LUCÍA"/>
    <x v="3"/>
    <n v="7.819"/>
    <m/>
    <s v="Universidad de La Rioja"/>
    <n v="1"/>
    <s v="Pruebas de Acceso desde bachillerato o equivalente"/>
    <n v="9"/>
    <s v="19"/>
    <s v="Evaluación de Bachillerato para Acceso a la Universidad (EBAU) - LOMCE"/>
    <m/>
    <x v="0"/>
    <m/>
    <m/>
    <s v="NO"/>
    <m/>
  </r>
  <r>
    <s v="JUN 2018-19"/>
    <x v="5"/>
    <n v="73123119"/>
    <s v="73123119205G"/>
    <x v="0"/>
    <s v="ALEGRÍA MAULEÓN, MARIA VICTORIA"/>
    <x v="3"/>
    <n v="6.85"/>
    <m/>
    <m/>
    <n v="11"/>
    <s v="Formación Profesional"/>
    <n v="5"/>
    <s v="115"/>
    <s v="Ciclo Formativo de Grado Superior"/>
    <m/>
    <x v="0"/>
    <m/>
    <m/>
    <s v="SÍ"/>
    <s v="con reconocimientos"/>
  </r>
  <r>
    <s v="JUN 2018-19"/>
    <x v="5"/>
    <n v="73422098"/>
    <s v="73422098205G"/>
    <x v="0"/>
    <s v="JAIME MEDINA, MARTA"/>
    <x v="3"/>
    <n v="8.4600000000000009"/>
    <m/>
    <m/>
    <n v="11"/>
    <s v="Formación Profesional"/>
    <n v="5"/>
    <s v="115"/>
    <s v="Ciclo Formativo de Grado Superior"/>
    <m/>
    <x v="0"/>
    <m/>
    <m/>
    <s v="SÍ"/>
    <s v="con reconocimientos"/>
  </r>
  <r>
    <s v="JUN 2018-19"/>
    <x v="5"/>
    <n v="17496502"/>
    <s v="17496502205G"/>
    <x v="0"/>
    <s v="FERNÁNDEZ IBÁÑEZ, SHEILA"/>
    <x v="3"/>
    <n v="7.2610000000000001"/>
    <m/>
    <s v="Universidad de La Rioja"/>
    <n v="1"/>
    <s v="Pruebas de Acceso desde bachillerato o equivalente"/>
    <n v="9"/>
    <s v="19"/>
    <s v="Evaluación de Bachillerato para Acceso a la Universidad (EBAU) - LOMCE"/>
    <m/>
    <x v="0"/>
    <m/>
    <m/>
    <s v="NO"/>
    <m/>
  </r>
  <r>
    <s v="JUN 2018-19"/>
    <x v="5"/>
    <n v="73437032"/>
    <s v="73437032205G"/>
    <x v="0"/>
    <s v="PARRA LOPEZ, BLANCA"/>
    <x v="3"/>
    <n v="5.85"/>
    <m/>
    <m/>
    <n v="8"/>
    <s v="Cambio de universidad y/o estudios"/>
    <n v="1"/>
    <s v="81"/>
    <s v="Cambio de universidad por reconocimiento de 30 ECTS"/>
    <m/>
    <x v="0"/>
    <m/>
    <m/>
    <s v="SÍ"/>
    <s v="con reconocimientos"/>
  </r>
  <r>
    <s v="JUN 2018-19"/>
    <x v="5"/>
    <n v="73421810"/>
    <s v="73421810205G"/>
    <x v="0"/>
    <s v="GANAN ATI, FLOR JAQUELINE"/>
    <x v="3"/>
    <n v="7.38"/>
    <m/>
    <m/>
    <n v="11"/>
    <s v="Formación Profesional"/>
    <n v="5"/>
    <s v="115"/>
    <s v="Ciclo Formativo de Grado Superior"/>
    <m/>
    <x v="2"/>
    <m/>
    <m/>
    <s v="SÍ"/>
    <s v="con reconocimientos"/>
  </r>
  <r>
    <s v="JLO 2018-19"/>
    <x v="5"/>
    <n v="73438103"/>
    <s v="73438103205G"/>
    <x v="0"/>
    <s v="ESAIN OCHOA-LACAR, CARMEN"/>
    <x v="3"/>
    <n v="5.2809999999999997"/>
    <m/>
    <s v="Universidad Pública de Navarra"/>
    <n v="1"/>
    <s v="Pruebas de Acceso desde bachillerato o equivalente"/>
    <n v="8"/>
    <s v="18"/>
    <s v="Pruebas de acceso a la Universidad (PAU)- LOE"/>
    <m/>
    <x v="0"/>
    <m/>
    <m/>
    <s v="NO"/>
    <m/>
  </r>
  <r>
    <s v="JUN 2018-19"/>
    <x v="6"/>
    <n v="16630482"/>
    <s v="16630482206G"/>
    <x v="0"/>
    <s v="ZULOAGA BLAS, SARA"/>
    <x v="7"/>
    <n v="5.468"/>
    <m/>
    <s v="Universidad de La Rioja"/>
    <n v="1"/>
    <s v="Pruebas de Acceso desde bachillerato o equivalente"/>
    <n v="2"/>
    <s v="12"/>
    <s v="Pruebas de acceso a la Universidad- LOGSE"/>
    <s v="SÍ"/>
    <x v="1"/>
    <m/>
    <m/>
    <s v="NO"/>
    <m/>
  </r>
  <r>
    <s v="JUN 2018-19"/>
    <x v="6"/>
    <n v="16607227"/>
    <s v="16607227206G"/>
    <x v="0"/>
    <s v="MUÑOZ MATEO, CRISTINA"/>
    <x v="9"/>
    <n v="5.7709999999999999"/>
    <m/>
    <m/>
    <n v="1"/>
    <s v="Pruebas de Acceso desde bachillerato o equivalente"/>
    <n v="8"/>
    <s v="18"/>
    <s v="Pruebas de acceso a la Universidad (PAU)- LOE"/>
    <s v="SÍ"/>
    <x v="1"/>
    <m/>
    <m/>
    <s v="NO"/>
    <m/>
  </r>
  <r>
    <s v="JUN 2018-19"/>
    <x v="6"/>
    <n v="18476692"/>
    <s v="18476692206G"/>
    <x v="1"/>
    <s v="BALMACEDA CUELLO, SILVANA"/>
    <x v="9"/>
    <n v="5"/>
    <m/>
    <m/>
    <n v="11"/>
    <s v="Formación Profesional"/>
    <n v="5"/>
    <s v="115"/>
    <s v="Ciclo Formativo de Grado Superior"/>
    <s v="SÍ"/>
    <x v="1"/>
    <m/>
    <m/>
    <s v="SÍ"/>
    <s v="con reconocimientos"/>
  </r>
  <r>
    <s v="JLO 2018-19"/>
    <x v="6"/>
    <n v="16623748"/>
    <s v="16623748206G"/>
    <x v="0"/>
    <s v="GONZÁLEZ PÉREZ, CLARA"/>
    <x v="6"/>
    <n v="5.4710000000000001"/>
    <m/>
    <s v="Universidad de La Rioja"/>
    <n v="1"/>
    <s v="Pruebas de Acceso desde bachillerato o equivalente"/>
    <n v="8"/>
    <s v="18"/>
    <s v="Pruebas de acceso a la Universidad (PAU)- LOE"/>
    <m/>
    <x v="1"/>
    <m/>
    <m/>
    <s v="NO"/>
    <m/>
  </r>
  <r>
    <s v="JUN 2018-19"/>
    <x v="6"/>
    <n v="72523618"/>
    <s v="72523618206G"/>
    <x v="0"/>
    <s v="GOÑI BERASARTE, AINARA"/>
    <x v="6"/>
    <n v="6.14"/>
    <m/>
    <s v="Universidad del País Vasco/Euskal Herriko Unibersitatea"/>
    <n v="1"/>
    <s v="Pruebas de Acceso desde bachillerato o equivalente"/>
    <n v="2"/>
    <s v="12"/>
    <s v="Pruebas de acceso a la Universidad- LOGSE"/>
    <m/>
    <x v="1"/>
    <m/>
    <m/>
    <s v="SÍ"/>
    <s v="con reconocimientos"/>
  </r>
  <r>
    <s v="JUN 2018-19"/>
    <x v="6"/>
    <s v="X2439254"/>
    <s v="X2439254206G"/>
    <x v="0"/>
    <s v="AIT IMGHOUR AIT BOUKHRIS, MOUNA"/>
    <x v="6"/>
    <n v="7.38"/>
    <m/>
    <m/>
    <n v="11"/>
    <s v="Formación Profesional"/>
    <n v="5"/>
    <s v="115"/>
    <s v="Ciclo Formativo de Grado Superior"/>
    <s v="SÍ"/>
    <x v="1"/>
    <m/>
    <m/>
    <s v="NO"/>
    <m/>
  </r>
  <r>
    <s v="JUN 2018-19"/>
    <x v="6"/>
    <n v="16087286"/>
    <s v="16087286206G"/>
    <x v="0"/>
    <s v="DÍEZ FERNÁNDEZ, SANDRA"/>
    <x v="6"/>
    <n v="5.7759999999999998"/>
    <m/>
    <s v="Universidad del País Vasco/Euskal Herriko Unibersitatea"/>
    <n v="1"/>
    <s v="Pruebas de Acceso desde bachillerato o equivalente"/>
    <n v="8"/>
    <s v="18"/>
    <s v="Pruebas de acceso a la Universidad (PAU)- LOE"/>
    <m/>
    <x v="1"/>
    <m/>
    <m/>
    <s v="NO"/>
    <m/>
  </r>
  <r>
    <s v="JUN 2018-19"/>
    <x v="6"/>
    <n v="46242169"/>
    <s v="46242169206G"/>
    <x v="0"/>
    <s v="PÉREZ GARCÍA, ERIC"/>
    <x v="5"/>
    <n v="7.68"/>
    <m/>
    <s v="UNIVERSIDAD POLITÉCNICA DE CATALUÑA"/>
    <n v="1"/>
    <s v="Pruebas de Acceso desde bachillerato o equivalente"/>
    <n v="1"/>
    <s v="11"/>
    <s v="Pruebas de aptitud para el acceso a la Universidad - COU"/>
    <m/>
    <x v="0"/>
    <m/>
    <m/>
    <s v="NO"/>
    <m/>
  </r>
  <r>
    <s v="JUN 2018-19"/>
    <x v="6"/>
    <n v="16079462"/>
    <s v="16079462206G"/>
    <x v="0"/>
    <s v="CUENDE ANTOLIN, ANDRES"/>
    <x v="5"/>
    <n v="6.5679999999999996"/>
    <m/>
    <s v="Universidad del País Vasco/Euskal Herriko Unibersitatea"/>
    <n v="1"/>
    <s v="Pruebas de Acceso desde bachillerato o equivalente"/>
    <n v="8"/>
    <s v="18"/>
    <s v="Pruebas de acceso a la Universidad (PAU)- LOE"/>
    <m/>
    <x v="0"/>
    <m/>
    <m/>
    <s v="SÍ"/>
    <s v="con reconocimientos"/>
  </r>
  <r>
    <s v="JLO 2018-19"/>
    <x v="6"/>
    <n v="16629946"/>
    <s v="16629946206G"/>
    <x v="0"/>
    <s v="ARNEDO GONZÁLEZ, ÁLVARO"/>
    <x v="5"/>
    <n v="5.9539999999999997"/>
    <m/>
    <s v="Universidad de La Rioja"/>
    <n v="1"/>
    <s v="Pruebas de Acceso desde bachillerato o equivalente"/>
    <n v="8"/>
    <s v="18"/>
    <s v="Pruebas de acceso a la Universidad (PAU)- LOE"/>
    <m/>
    <x v="0"/>
    <m/>
    <m/>
    <s v="NO"/>
    <m/>
  </r>
  <r>
    <s v="JLO 2018-19"/>
    <x v="6"/>
    <n v="73455185"/>
    <s v="73455185206G"/>
    <x v="0"/>
    <s v="PÉREZ DE ALBÉNIZ GARIJO, ADRIANA"/>
    <x v="5"/>
    <n v="5.2279999999999998"/>
    <m/>
    <s v="Universidad Pública de Navarra"/>
    <n v="1"/>
    <s v="Pruebas de Acceso desde bachillerato o equivalente"/>
    <n v="8"/>
    <s v="18"/>
    <s v="Pruebas de acceso a la Universidad (PAU)- LOE"/>
    <m/>
    <x v="2"/>
    <m/>
    <m/>
    <s v="NO"/>
    <m/>
  </r>
  <r>
    <s v="JLO 2018-19"/>
    <x v="6"/>
    <n v="73230196"/>
    <s v="73230196206G"/>
    <x v="0"/>
    <s v="TAMBO DÍAZ, ANDREA"/>
    <x v="5"/>
    <n v="6.0430000000000001"/>
    <m/>
    <s v="Universidad Pública de Navarra"/>
    <n v="1"/>
    <s v="Pruebas de Acceso desde bachillerato o equivalente"/>
    <n v="8"/>
    <s v="18"/>
    <s v="Pruebas de acceso a la Universidad (PAU)- LOE"/>
    <m/>
    <x v="2"/>
    <m/>
    <m/>
    <s v="NO"/>
    <m/>
  </r>
  <r>
    <s v="JUN 2018-19"/>
    <x v="6"/>
    <n v="17495499"/>
    <s v="17495499206G"/>
    <x v="0"/>
    <s v="GÓMEZ ESTEBAS, YOANA"/>
    <x v="0"/>
    <n v="5.3289999999999997"/>
    <m/>
    <s v="Universidad de La Rioja"/>
    <n v="1"/>
    <s v="Pruebas de Acceso desde bachillerato o equivalente"/>
    <n v="8"/>
    <s v="18"/>
    <s v="Pruebas de acceso a la Universidad (PAU)- LOE"/>
    <m/>
    <x v="0"/>
    <m/>
    <m/>
    <s v="NO"/>
    <m/>
  </r>
  <r>
    <s v="JUN 2018-19"/>
    <x v="6"/>
    <n v="17496191"/>
    <s v="17496191206G"/>
    <x v="0"/>
    <s v="HIDALGO MARINÉ, IÑAKI"/>
    <x v="0"/>
    <n v="6.55"/>
    <m/>
    <m/>
    <n v="11"/>
    <s v="Formación Profesional"/>
    <n v="5"/>
    <s v="115"/>
    <s v="Ciclo Formativo de Grado Superior"/>
    <m/>
    <x v="0"/>
    <m/>
    <m/>
    <s v="NO"/>
    <m/>
  </r>
  <r>
    <s v="JUN 2018-19"/>
    <x v="6"/>
    <n v="21045213"/>
    <s v="21045213206G"/>
    <x v="0"/>
    <s v="PÉREZ GARCÍA, FÁTIMA"/>
    <x v="0"/>
    <n v="6.0389999999999997"/>
    <m/>
    <s v="Universidad de La Rioja"/>
    <n v="1"/>
    <s v="Pruebas de Acceso desde bachillerato o equivalente"/>
    <n v="8"/>
    <s v="18"/>
    <s v="Pruebas de acceso a la Universidad (PAU)- LOE"/>
    <m/>
    <x v="0"/>
    <m/>
    <m/>
    <s v="NO"/>
    <m/>
  </r>
  <r>
    <s v="JUN 2018-19"/>
    <x v="6"/>
    <n v="16626871"/>
    <s v="16626871206G"/>
    <x v="0"/>
    <s v="ÁLVAREZ AZCONA, LEIRE"/>
    <x v="0"/>
    <n v="6.3330000000000002"/>
    <m/>
    <s v="Universidad de La Rioja"/>
    <n v="1"/>
    <s v="Pruebas de Acceso desde bachillerato o equivalente"/>
    <n v="8"/>
    <s v="18"/>
    <s v="Pruebas de acceso a la Universidad (PAU)- LOE"/>
    <m/>
    <x v="2"/>
    <m/>
    <m/>
    <s v="NO"/>
    <m/>
  </r>
  <r>
    <s v="JUN 2018-19"/>
    <x v="6"/>
    <n v="73140460"/>
    <s v="73140460206G"/>
    <x v="0"/>
    <s v="ZARRANZ ECHEVERRÍA, IRANZU"/>
    <x v="0"/>
    <n v="6.7519999999999998"/>
    <m/>
    <s v="Universidad Pública de Navarra"/>
    <n v="1"/>
    <s v="Pruebas de Acceso desde bachillerato o equivalente"/>
    <n v="8"/>
    <s v="18"/>
    <s v="Pruebas de acceso a la Universidad (PAU)- LOE"/>
    <m/>
    <x v="0"/>
    <m/>
    <m/>
    <s v="SÍ"/>
    <s v="con reconocimientos"/>
  </r>
  <r>
    <s v="JUN 2018-19"/>
    <x v="6"/>
    <n v="16635716"/>
    <s v="16635716206G"/>
    <x v="0"/>
    <s v="RODRÍGUEZ CALERO, MANUEL"/>
    <x v="0"/>
    <n v="6.4960000000000004"/>
    <m/>
    <s v="Universidad de La Rioja"/>
    <n v="1"/>
    <s v="Pruebas de Acceso desde bachillerato o equivalente"/>
    <n v="8"/>
    <s v="18"/>
    <s v="Pruebas de acceso a la Universidad (PAU)- LOE"/>
    <m/>
    <x v="0"/>
    <m/>
    <m/>
    <s v="NO"/>
    <m/>
  </r>
  <r>
    <s v="JUN 2018-19"/>
    <x v="6"/>
    <n v="17495300"/>
    <s v="17495300206G"/>
    <x v="0"/>
    <s v="GARRIDO HERREROS, RUBÉN"/>
    <x v="0"/>
    <n v="6.8460000000000001"/>
    <m/>
    <s v="Universidad de La Rioja"/>
    <n v="1"/>
    <s v="Pruebas de Acceso desde bachillerato o equivalente"/>
    <n v="8"/>
    <s v="18"/>
    <s v="Pruebas de acceso a la Universidad (PAU)- LOE"/>
    <m/>
    <x v="0"/>
    <m/>
    <m/>
    <s v="NO"/>
    <m/>
  </r>
  <r>
    <s v="JUN 2018-19"/>
    <x v="6"/>
    <n v="16614332"/>
    <s v="16614332206G"/>
    <x v="0"/>
    <s v="SANZ ORTEGA, JAVIER TEÓFILO"/>
    <x v="0"/>
    <n v="7.9560000000000004"/>
    <m/>
    <s v="Universidad de La Rioja"/>
    <n v="1"/>
    <s v="Pruebas de Acceso desde bachillerato o equivalente"/>
    <n v="8"/>
    <s v="18"/>
    <s v="Pruebas de acceso a la Universidad (PAU)- LOE"/>
    <m/>
    <x v="1"/>
    <m/>
    <m/>
    <s v="NO"/>
    <m/>
  </r>
  <r>
    <s v="JUN 2018-19"/>
    <x v="6"/>
    <n v="17495625"/>
    <s v="17495625206G"/>
    <x v="0"/>
    <s v="SÁENZ VAREA, NURIA"/>
    <x v="0"/>
    <n v="5.3630000000000004"/>
    <m/>
    <s v="Universidad de La Rioja"/>
    <n v="1"/>
    <s v="Pruebas de Acceso desde bachillerato o equivalente"/>
    <n v="8"/>
    <s v="18"/>
    <s v="Pruebas de acceso a la Universidad (PAU)- LOE"/>
    <m/>
    <x v="0"/>
    <m/>
    <m/>
    <s v="NO"/>
    <m/>
  </r>
  <r>
    <s v="JUN 2018-19"/>
    <x v="6"/>
    <s v="X9320029"/>
    <s v="X9320029206G"/>
    <x v="0"/>
    <s v="TARNITA , MARINELA IOANA"/>
    <x v="0"/>
    <n v="6.444"/>
    <m/>
    <s v="Universidad de La Rioja"/>
    <n v="1"/>
    <s v="Pruebas de Acceso desde bachillerato o equivalente"/>
    <n v="8"/>
    <s v="18"/>
    <s v="Pruebas de acceso a la Universidad (PAU)- LOE"/>
    <m/>
    <x v="2"/>
    <m/>
    <m/>
    <s v="NO"/>
    <m/>
  </r>
  <r>
    <s v="JLO 2018-19"/>
    <x v="6"/>
    <n v="16621737"/>
    <s v="16621737206G"/>
    <x v="0"/>
    <s v="MARUCA PORTEIRO, ANDREA"/>
    <x v="0"/>
    <n v="5.4950000000000001"/>
    <m/>
    <s v="Universidad de La Rioja"/>
    <n v="1"/>
    <s v="Pruebas de Acceso desde bachillerato o equivalente"/>
    <n v="8"/>
    <s v="18"/>
    <s v="Pruebas de acceso a la Universidad (PAU)- LOE"/>
    <m/>
    <x v="0"/>
    <m/>
    <m/>
    <s v="NO"/>
    <m/>
  </r>
  <r>
    <s v="JLO 2018-19"/>
    <x v="6"/>
    <n v="16635600"/>
    <s v="16635600206G"/>
    <x v="0"/>
    <s v="NOVOA RUEDA, ANDREA"/>
    <x v="0"/>
    <n v="6.0910000000000002"/>
    <m/>
    <s v="Universidad de La Rioja"/>
    <n v="1"/>
    <s v="Pruebas de Acceso desde bachillerato o equivalente"/>
    <n v="8"/>
    <s v="18"/>
    <s v="Pruebas de acceso a la Universidad (PAU)- LOE"/>
    <m/>
    <x v="0"/>
    <m/>
    <m/>
    <s v="SÍ"/>
    <s v="con reconocimientos"/>
  </r>
  <r>
    <s v="JLO 2018-19"/>
    <x v="6"/>
    <n v="16641642"/>
    <s v="16641642206G"/>
    <x v="0"/>
    <s v="LERENA BARRIOS, CELIA"/>
    <x v="0"/>
    <n v="6.444"/>
    <m/>
    <s v="Universidad de La Rioja"/>
    <n v="1"/>
    <s v="Pruebas de Acceso desde bachillerato o equivalente"/>
    <n v="8"/>
    <s v="18"/>
    <s v="Pruebas de acceso a la Universidad (PAU)- LOE"/>
    <m/>
    <x v="2"/>
    <m/>
    <m/>
    <s v="NO"/>
    <m/>
  </r>
  <r>
    <s v="JLO 2018-19"/>
    <x v="6"/>
    <n v="79352552"/>
    <s v="79352552206G"/>
    <x v="0"/>
    <s v="AYELA AYELA, OSAIYEKENWEN DEBORAH"/>
    <x v="0"/>
    <n v="5.4909999999999997"/>
    <m/>
    <s v="Universidad de La Rioja"/>
    <n v="1"/>
    <s v="Pruebas de Acceso desde bachillerato o equivalente"/>
    <n v="8"/>
    <s v="18"/>
    <s v="Pruebas de acceso a la Universidad (PAU)- LOE"/>
    <m/>
    <x v="0"/>
    <m/>
    <m/>
    <s v="NO"/>
    <m/>
  </r>
  <r>
    <s v="JLO 2018-19"/>
    <x v="6"/>
    <n v="44649808"/>
    <s v="44649808206G"/>
    <x v="0"/>
    <s v="PAUCAR ESPINOZA, TANIA GABRIELA"/>
    <x v="0"/>
    <n v="5.5030000000000001"/>
    <m/>
    <s v="Universidad Pública de Navarra"/>
    <n v="1"/>
    <s v="Pruebas de Acceso desde bachillerato o equivalente"/>
    <n v="8"/>
    <s v="18"/>
    <s v="Pruebas de acceso a la Universidad (PAU)- LOE"/>
    <m/>
    <x v="0"/>
    <m/>
    <m/>
    <s v="NO"/>
    <m/>
  </r>
  <r>
    <s v="JUN 2018-19"/>
    <x v="6"/>
    <n v="44569751"/>
    <s v="44569751206G"/>
    <x v="0"/>
    <s v="AGUILERA MARQUÍNEZ, AINHOA"/>
    <x v="1"/>
    <n v="7.0570000000000004"/>
    <m/>
    <s v="Universidad de La Rioja"/>
    <n v="1"/>
    <s v="Pruebas de Acceso desde bachillerato o equivalente"/>
    <n v="8"/>
    <s v="18"/>
    <s v="Pruebas de acceso a la Universidad (PAU)- LOE"/>
    <m/>
    <x v="0"/>
    <m/>
    <m/>
    <s v="SÍ"/>
    <s v="con reconocimientos"/>
  </r>
  <r>
    <s v="JUN 2018-19"/>
    <x v="6"/>
    <n v="16644971"/>
    <s v="16644971206G"/>
    <x v="0"/>
    <s v="ASCACÍBAR HIGES, MARCOS"/>
    <x v="1"/>
    <n v="6.1630000000000003"/>
    <m/>
    <s v="Universidad de La Rioja"/>
    <n v="1"/>
    <s v="Pruebas de Acceso desde bachillerato o equivalente"/>
    <n v="8"/>
    <s v="18"/>
    <s v="Pruebas de acceso a la Universidad (PAU)- LOE"/>
    <m/>
    <x v="0"/>
    <m/>
    <m/>
    <s v="NO"/>
    <m/>
  </r>
  <r>
    <s v="JUN 2018-19"/>
    <x v="6"/>
    <n v="17498226"/>
    <s v="17498226206G"/>
    <x v="0"/>
    <s v="CÁRCAMO SÁENZ-DÍEZ, MARÍA EUGENIA"/>
    <x v="1"/>
    <n v="6.0949999999999998"/>
    <m/>
    <s v="Universidad de La Rioja"/>
    <n v="1"/>
    <s v="Pruebas de Acceso desde bachillerato o equivalente"/>
    <n v="8"/>
    <s v="18"/>
    <s v="Pruebas de acceso a la Universidad (PAU)- LOE"/>
    <m/>
    <x v="0"/>
    <m/>
    <m/>
    <s v="NO"/>
    <m/>
  </r>
  <r>
    <s v="JUN 2018-19"/>
    <x v="6"/>
    <n v="18082317"/>
    <s v="18082317206G"/>
    <x v="0"/>
    <s v="BAÑOS SAGREDO, ELENA"/>
    <x v="1"/>
    <n v="5.1840000000000002"/>
    <m/>
    <s v="Universidad de La Rioja"/>
    <n v="1"/>
    <s v="Pruebas de Acceso desde bachillerato o equivalente"/>
    <n v="8"/>
    <s v="18"/>
    <s v="Pruebas de acceso a la Universidad (PAU)- LOE"/>
    <m/>
    <x v="0"/>
    <m/>
    <m/>
    <s v="NO"/>
    <m/>
  </r>
  <r>
    <s v="JUN 2018-19"/>
    <x v="6"/>
    <n v="72599947"/>
    <s v="72599947206G"/>
    <x v="0"/>
    <s v="LARRAINZAR FALCES, JULEN"/>
    <x v="1"/>
    <n v="7.3"/>
    <m/>
    <m/>
    <n v="11"/>
    <s v="Formación Profesional"/>
    <n v="5"/>
    <s v="115"/>
    <s v="Ciclo Formativo de Grado Superior"/>
    <m/>
    <x v="0"/>
    <m/>
    <m/>
    <s v="NO"/>
    <m/>
  </r>
  <r>
    <s v="JUN 2018-19"/>
    <x v="6"/>
    <n v="78761080"/>
    <s v="78761080206G"/>
    <x v="0"/>
    <s v="DIAZ MUNARRIZ, SORAYA"/>
    <x v="1"/>
    <n v="6.6349999999999998"/>
    <m/>
    <s v="Universidad Pública de Navarra"/>
    <n v="1"/>
    <s v="Pruebas de Acceso desde bachillerato o equivalente"/>
    <n v="8"/>
    <s v="18"/>
    <s v="Pruebas de acceso a la Universidad (PAU)- LOE"/>
    <m/>
    <x v="0"/>
    <m/>
    <m/>
    <s v="NO"/>
    <m/>
  </r>
  <r>
    <s v="JUN 2018-19"/>
    <x v="6"/>
    <n v="16644309"/>
    <s v="16644309206G"/>
    <x v="0"/>
    <s v="GARBAYO OJEDA, PABLO"/>
    <x v="1"/>
    <n v="6.2409999999999997"/>
    <m/>
    <s v="Universidad de La Rioja"/>
    <n v="1"/>
    <s v="Pruebas de Acceso desde bachillerato o equivalente"/>
    <n v="8"/>
    <s v="18"/>
    <s v="Pruebas de acceso a la Universidad (PAU)- LOE"/>
    <m/>
    <x v="0"/>
    <m/>
    <m/>
    <s v="NO"/>
    <m/>
  </r>
  <r>
    <s v="JUN 2018-19"/>
    <x v="6"/>
    <n v="18075032"/>
    <s v="18075032206G"/>
    <x v="0"/>
    <s v="CHICOTE FRÍAS, JAVIER"/>
    <x v="1"/>
    <n v="6.1589999999999998"/>
    <m/>
    <s v="Universidad de La Rioja"/>
    <n v="1"/>
    <s v="Pruebas de Acceso desde bachillerato o equivalente"/>
    <n v="8"/>
    <s v="18"/>
    <s v="Pruebas de acceso a la Universidad (PAU)- LOE"/>
    <m/>
    <x v="0"/>
    <m/>
    <m/>
    <s v="NO"/>
    <m/>
  </r>
  <r>
    <s v="JUN 2018-19"/>
    <x v="6"/>
    <n v="21045758"/>
    <s v="21045758206G"/>
    <x v="0"/>
    <s v="CARMONA SÁINZ, LAURA"/>
    <x v="1"/>
    <n v="6.274"/>
    <m/>
    <s v="Universidad de La Rioja"/>
    <n v="1"/>
    <s v="Pruebas de Acceso desde bachillerato o equivalente"/>
    <n v="8"/>
    <s v="18"/>
    <s v="Pruebas de acceso a la Universidad (PAU)- LOE"/>
    <m/>
    <x v="0"/>
    <m/>
    <m/>
    <s v="NO"/>
    <m/>
  </r>
  <r>
    <s v="JUN 2018-19"/>
    <x v="6"/>
    <n v="17495458"/>
    <s v="17495458206G"/>
    <x v="0"/>
    <s v="MARTÍNEZ MIGUEL, SOFÍA"/>
    <x v="2"/>
    <n v="6.23"/>
    <m/>
    <m/>
    <n v="11"/>
    <s v="Formación Profesional"/>
    <n v="5"/>
    <s v="115"/>
    <s v="Ciclo Formativo de Grado Superior"/>
    <m/>
    <x v="0"/>
    <m/>
    <m/>
    <s v="NO"/>
    <m/>
  </r>
  <r>
    <s v="JUN 2018-19"/>
    <x v="6"/>
    <n v="16617841"/>
    <s v="16617841206G"/>
    <x v="0"/>
    <s v="VENTOSO GIL, ALICIA"/>
    <x v="2"/>
    <n v="9.64"/>
    <m/>
    <m/>
    <n v="11"/>
    <s v="Formación Profesional"/>
    <n v="5"/>
    <s v="115"/>
    <s v="Ciclo Formativo de Grado Superior"/>
    <m/>
    <x v="0"/>
    <m/>
    <m/>
    <s v="SÍ"/>
    <s v="con reconocimientos"/>
  </r>
  <r>
    <s v="JUN 2018-19"/>
    <x v="6"/>
    <n v="78772530"/>
    <s v="78772530206G"/>
    <x v="0"/>
    <s v="VIRTO ALFARO, ÓSCAR"/>
    <x v="2"/>
    <n v="6.2389999999999999"/>
    <m/>
    <s v="Universidad Pública de Navarra"/>
    <n v="1"/>
    <s v="Pruebas de Acceso desde bachillerato o equivalente"/>
    <n v="9"/>
    <s v="19"/>
    <s v="Evaluación de Bachillerato para Acceso a la Universidad (EBAU) - LOMCE"/>
    <s v="SÍ"/>
    <x v="0"/>
    <m/>
    <m/>
    <s v="NO"/>
    <m/>
  </r>
  <r>
    <s v="JUN 2018-19"/>
    <x v="6"/>
    <n v="18082028"/>
    <s v="18082028206G"/>
    <x v="0"/>
    <s v="MARTÍNEZ LLERINS, GUILLERMO"/>
    <x v="2"/>
    <n v="5.9139999999999997"/>
    <m/>
    <s v="Universidad de La Rioja"/>
    <n v="1"/>
    <s v="Pruebas de Acceso desde bachillerato o equivalente"/>
    <n v="9"/>
    <s v="19"/>
    <s v="Evaluación de Bachillerato para Acceso a la Universidad (EBAU) - LOMCE"/>
    <m/>
    <x v="0"/>
    <m/>
    <m/>
    <s v="NO"/>
    <m/>
  </r>
  <r>
    <s v="JUN 2018-19"/>
    <x v="6"/>
    <n v="73114808"/>
    <s v="73114808206G"/>
    <x v="0"/>
    <s v="OCHOA MURUGARREN, MIGUEL"/>
    <x v="2"/>
    <n v="6.57"/>
    <m/>
    <s v="Universidad Pública de Navarra"/>
    <n v="1"/>
    <s v="Pruebas de Acceso desde bachillerato o equivalente"/>
    <n v="9"/>
    <s v="19"/>
    <s v="Evaluación de Bachillerato para Acceso a la Universidad (EBAU) - LOMCE"/>
    <s v="SÍ"/>
    <x v="0"/>
    <m/>
    <m/>
    <s v="NO"/>
    <m/>
  </r>
  <r>
    <s v="JUN 2018-19"/>
    <x v="6"/>
    <n v="18081692"/>
    <s v="18081692206G"/>
    <x v="0"/>
    <s v="GIL ARAGÓ, ELENA"/>
    <x v="2"/>
    <n v="6.58"/>
    <m/>
    <s v="Universidad de La Rioja"/>
    <n v="1"/>
    <s v="Pruebas de Acceso desde bachillerato o equivalente"/>
    <n v="9"/>
    <s v="19"/>
    <s v="Evaluación de Bachillerato para Acceso a la Universidad (EBAU) - LOMCE"/>
    <s v="SÍ"/>
    <x v="0"/>
    <m/>
    <m/>
    <s v="NO"/>
    <m/>
  </r>
  <r>
    <s v="JUN 2018-19"/>
    <x v="6"/>
    <n v="18077756"/>
    <s v="18077756206G"/>
    <x v="0"/>
    <s v="ZABALA VILLAR, CARLA"/>
    <x v="2"/>
    <n v="6.0469999999999997"/>
    <m/>
    <s v="Universidad de La Rioja"/>
    <n v="1"/>
    <s v="Pruebas de Acceso desde bachillerato o equivalente"/>
    <n v="9"/>
    <s v="19"/>
    <s v="Evaluación de Bachillerato para Acceso a la Universidad (EBAU) - LOMCE"/>
    <s v="SÍ"/>
    <x v="2"/>
    <m/>
    <m/>
    <s v="NO"/>
    <m/>
  </r>
  <r>
    <s v="JUN 2018-19"/>
    <x v="6"/>
    <n v="16644537"/>
    <s v="16644537206G"/>
    <x v="0"/>
    <s v="ALDEA TONZAN, RUTH"/>
    <x v="2"/>
    <n v="6.3460000000000001"/>
    <m/>
    <s v="Universidad de La Rioja"/>
    <n v="1"/>
    <s v="Pruebas de Acceso desde bachillerato o equivalente"/>
    <n v="8"/>
    <s v="18"/>
    <s v="Pruebas de acceso a la Universidad (PAU)- LOE"/>
    <m/>
    <x v="0"/>
    <m/>
    <m/>
    <s v="NO"/>
    <m/>
  </r>
  <r>
    <s v="JUN 2018-19"/>
    <x v="6"/>
    <n v="17496206"/>
    <s v="17496206206G"/>
    <x v="0"/>
    <s v="PÉREZ IZQUIERDO, JORGE"/>
    <x v="2"/>
    <n v="5.5279999999999996"/>
    <m/>
    <s v="Universidad de La Rioja"/>
    <n v="8"/>
    <s v="Cambio de universidad y/o estudios"/>
    <n v="1"/>
    <s v="81"/>
    <s v="Cambio de universidad por reconocimiento de 30 ECTS"/>
    <m/>
    <x v="1"/>
    <m/>
    <m/>
    <s v="SÍ"/>
    <s v="con reconocimientos"/>
  </r>
  <r>
    <s v="JUN 2018-19"/>
    <x v="6"/>
    <n v="18076937"/>
    <s v="18076937206G"/>
    <x v="0"/>
    <s v="ACERO ARDANAZ, IÑAKI"/>
    <x v="2"/>
    <n v="5.5419999999999998"/>
    <m/>
    <s v="Universidad de La Rioja"/>
    <n v="1"/>
    <s v="Pruebas de Acceso desde bachillerato o equivalente"/>
    <n v="9"/>
    <s v="19"/>
    <s v="Evaluación de Bachillerato para Acceso a la Universidad (EBAU) - LOMCE"/>
    <m/>
    <x v="0"/>
    <m/>
    <m/>
    <s v="NO"/>
    <m/>
  </r>
  <r>
    <s v="JUN 2018-19"/>
    <x v="6"/>
    <n v="16626675"/>
    <s v="16626675206G"/>
    <x v="0"/>
    <s v="OJEDA GÓMEZ, CRISTINA"/>
    <x v="2"/>
    <n v="7.31"/>
    <m/>
    <m/>
    <n v="11"/>
    <s v="Formación Profesional"/>
    <n v="5"/>
    <s v="115"/>
    <s v="Ciclo Formativo de Grado Superior"/>
    <m/>
    <x v="2"/>
    <m/>
    <m/>
    <s v="NO"/>
    <m/>
  </r>
  <r>
    <s v="JUN 2018-19"/>
    <x v="6"/>
    <n v="1627302"/>
    <s v="1627302206G"/>
    <x v="0"/>
    <s v="ORTIZ DE ZÁRATE RIVERA, LUIS"/>
    <x v="2"/>
    <n v="5.9459999999999997"/>
    <m/>
    <s v="Universidad de La Rioja"/>
    <n v="1"/>
    <s v="Pruebas de Acceso desde bachillerato o equivalente"/>
    <n v="8"/>
    <s v="18"/>
    <s v="Pruebas de acceso a la Universidad (PAU)- LOE"/>
    <m/>
    <x v="2"/>
    <m/>
    <m/>
    <s v="NO"/>
    <m/>
  </r>
  <r>
    <s v="JUN 2018-19"/>
    <x v="6"/>
    <n v="16641315"/>
    <s v="16641315206G"/>
    <x v="0"/>
    <s v="MIGUEL SAINZ, RUBÉN"/>
    <x v="3"/>
    <n v="5.306"/>
    <m/>
    <s v="Universidad de La Rioja"/>
    <n v="1"/>
    <s v="Pruebas de Acceso desde bachillerato o equivalente"/>
    <n v="9"/>
    <s v="19"/>
    <s v="Evaluación de Bachillerato para Acceso a la Universidad (EBAU) - LOMCE"/>
    <m/>
    <x v="0"/>
    <m/>
    <m/>
    <s v="NO"/>
    <m/>
  </r>
  <r>
    <s v="JUN 2018-19"/>
    <x v="6"/>
    <n v="18080403"/>
    <s v="18080403206G"/>
    <x v="0"/>
    <s v="ELIZALDE BENITO, ALEJANDRA"/>
    <x v="3"/>
    <n v="5.1669999999999998"/>
    <m/>
    <s v="Universidad de La Rioja"/>
    <n v="1"/>
    <s v="Pruebas de Acceso desde bachillerato o equivalente"/>
    <n v="9"/>
    <s v="19"/>
    <s v="Evaluación de Bachillerato para Acceso a la Universidad (EBAU) - LOMCE"/>
    <m/>
    <x v="0"/>
    <m/>
    <m/>
    <s v="NO"/>
    <m/>
  </r>
  <r>
    <s v="JUN 2018-19"/>
    <x v="6"/>
    <n v="72843407"/>
    <s v="72843407206G"/>
    <x v="0"/>
    <s v="ASTORGA VARGAS, LEIRE"/>
    <x v="3"/>
    <n v="6.056"/>
    <m/>
    <s v="Universidad del País Vasco/Euskal Herriko Unibersitatea"/>
    <n v="1"/>
    <s v="Pruebas de Acceso desde bachillerato o equivalente"/>
    <n v="9"/>
    <s v="19"/>
    <s v="Evaluación de Bachillerato para Acceso a la Universidad (EBAU) - LOMCE"/>
    <m/>
    <x v="0"/>
    <m/>
    <m/>
    <s v="NO"/>
    <m/>
  </r>
  <r>
    <s v="JUN 2018-19"/>
    <x v="6"/>
    <n v="48060599"/>
    <s v="48060599206G"/>
    <x v="0"/>
    <s v="GONZALEZ PONT, MARIA"/>
    <x v="3"/>
    <n v="6.242"/>
    <m/>
    <s v="UNIVERSIDAD POLITÉCNICA DE CATALUÑA"/>
    <n v="1"/>
    <s v="Pruebas de Acceso desde bachillerato o equivalente"/>
    <n v="9"/>
    <s v="19"/>
    <s v="Evaluación de Bachillerato para Acceso a la Universidad (EBAU) - LOMCE"/>
    <m/>
    <x v="0"/>
    <m/>
    <m/>
    <s v="SÍ"/>
    <s v="con reconocimientos"/>
  </r>
  <r>
    <s v="JUN 2018-19"/>
    <x v="6"/>
    <n v="16628830"/>
    <s v="16628830206G"/>
    <x v="0"/>
    <s v="BARTOLOME VITORIA, ABRAHAM"/>
    <x v="3"/>
    <n v="6.58"/>
    <m/>
    <m/>
    <n v="11"/>
    <s v="Formación Profesional"/>
    <n v="5"/>
    <s v="115"/>
    <s v="Ciclo Formativo de Grado Superior"/>
    <m/>
    <x v="0"/>
    <m/>
    <m/>
    <s v="NO"/>
    <m/>
  </r>
  <r>
    <s v="JUN 2018-19"/>
    <x v="6"/>
    <n v="17496662"/>
    <s v="17496662206G"/>
    <x v="0"/>
    <s v="ESTEBAN GONZÁLEZ, MARINA"/>
    <x v="3"/>
    <n v="7.1219999999999999"/>
    <m/>
    <s v="Universidad de La Rioja"/>
    <n v="1"/>
    <s v="Pruebas de Acceso desde bachillerato o equivalente"/>
    <n v="9"/>
    <s v="19"/>
    <s v="Evaluación de Bachillerato para Acceso a la Universidad (EBAU) - LOMCE"/>
    <m/>
    <x v="0"/>
    <m/>
    <m/>
    <s v="NO"/>
    <m/>
  </r>
  <r>
    <s v="JUN 2018-19"/>
    <x v="6"/>
    <n v="16640027"/>
    <s v="16640027206G"/>
    <x v="0"/>
    <s v="LLORENTE TRESPADERNE, PAOLA"/>
    <x v="3"/>
    <n v="6.8129999999999997"/>
    <m/>
    <s v="Universidad de La Rioja"/>
    <n v="1"/>
    <s v="Pruebas de Acceso desde bachillerato o equivalente"/>
    <n v="9"/>
    <s v="19"/>
    <s v="Evaluación de Bachillerato para Acceso a la Universidad (EBAU) - LOMCE"/>
    <m/>
    <x v="0"/>
    <m/>
    <m/>
    <s v="NO"/>
    <m/>
  </r>
  <r>
    <s v="JUN 2018-19"/>
    <x v="6"/>
    <n v="18075126"/>
    <s v="18075126206G"/>
    <x v="0"/>
    <s v="DÍEZ PÉREZ, SANDRA"/>
    <x v="3"/>
    <n v="6.72"/>
    <m/>
    <s v="Universidad de La Rioja"/>
    <n v="1"/>
    <s v="Pruebas de Acceso desde bachillerato o equivalente"/>
    <n v="9"/>
    <s v="19"/>
    <s v="Evaluación de Bachillerato para Acceso a la Universidad (EBAU) - LOMCE"/>
    <m/>
    <x v="0"/>
    <m/>
    <m/>
    <s v="NO"/>
    <m/>
  </r>
  <r>
    <s v="JUN 2018-19"/>
    <x v="6"/>
    <n v="16641331"/>
    <s v="16641331206G"/>
    <x v="0"/>
    <s v="AGUIRRE ABASCAL, DIEGO"/>
    <x v="3"/>
    <n v="6.5949999999999998"/>
    <m/>
    <s v="Universidad de La Rioja"/>
    <n v="1"/>
    <s v="Pruebas de Acceso desde bachillerato o equivalente"/>
    <n v="9"/>
    <s v="19"/>
    <s v="Evaluación de Bachillerato para Acceso a la Universidad (EBAU) - LOMCE"/>
    <m/>
    <x v="0"/>
    <m/>
    <m/>
    <s v="NO"/>
    <m/>
  </r>
  <r>
    <s v="JLO 2018-19"/>
    <x v="6"/>
    <n v="78772644"/>
    <s v="78772644206G"/>
    <x v="0"/>
    <s v="CIRIZA REOYO, REGINA"/>
    <x v="3"/>
    <n v="6.3650000000000002"/>
    <m/>
    <s v="Universidad Pública de Navarra"/>
    <n v="1"/>
    <s v="Pruebas de Acceso desde bachillerato o equivalente"/>
    <n v="9"/>
    <s v="19"/>
    <s v="Evaluación de Bachillerato para Acceso a la Universidad (EBAU) - LOMCE"/>
    <s v="SÍ"/>
    <x v="0"/>
    <s v="207G"/>
    <m/>
    <s v="SÍ"/>
    <s v="otro grado"/>
  </r>
  <r>
    <s v="JUN 2018-19"/>
    <x v="6"/>
    <n v="16642238"/>
    <s v="16642238206G"/>
    <x v="0"/>
    <s v="SAMANIEGO TOMÁS, ADRIÁN"/>
    <x v="3"/>
    <n v="6.8029999999999999"/>
    <m/>
    <s v="Universidad de La Rioja"/>
    <n v="1"/>
    <s v="Pruebas de Acceso desde bachillerato o equivalente"/>
    <n v="9"/>
    <s v="19"/>
    <s v="Evaluación de Bachillerato para Acceso a la Universidad (EBAU) - LOMCE"/>
    <m/>
    <x v="0"/>
    <m/>
    <m/>
    <s v="NO"/>
    <m/>
  </r>
  <r>
    <s v="JUN 2018-19"/>
    <x v="6"/>
    <n v="17497207"/>
    <s v="17497207206G"/>
    <x v="0"/>
    <s v="MATUTE AZCONA, ADRIÁN"/>
    <x v="3"/>
    <m/>
    <m/>
    <m/>
    <n v="8"/>
    <s v="Cambio de universidad y/o estudios"/>
    <n v="1"/>
    <s v="81"/>
    <s v="Cambio de universidad por reconocimiento de 30 ECTS"/>
    <m/>
    <x v="1"/>
    <m/>
    <m/>
    <s v="SÍ"/>
    <s v="con reconocimientos"/>
  </r>
  <r>
    <s v="JUN 2018-19"/>
    <x v="6"/>
    <n v="18079649"/>
    <s v="18079649206G"/>
    <x v="0"/>
    <s v="SAN JUAN GONZÁLEZ-CUEVAS, PEDRO"/>
    <x v="3"/>
    <n v="5.5259999999999998"/>
    <m/>
    <s v="Universidad de La Rioja"/>
    <n v="1"/>
    <s v="Pruebas de Acceso desde bachillerato o equivalente"/>
    <n v="8"/>
    <s v="18"/>
    <s v="Pruebas de acceso a la Universidad (PAU)- LOE"/>
    <m/>
    <x v="1"/>
    <s v="201G"/>
    <m/>
    <s v="NO"/>
    <s v="otro grado"/>
  </r>
  <r>
    <s v="JUN 2018-19"/>
    <x v="6"/>
    <n v="18075800"/>
    <s v="18075800206G"/>
    <x v="0"/>
    <s v="ORTE DE SANTIAGO, SERGIO"/>
    <x v="3"/>
    <n v="5.2240000000000002"/>
    <m/>
    <s v="Universidad de La Rioja"/>
    <n v="1"/>
    <s v="Pruebas de Acceso desde bachillerato o equivalente"/>
    <n v="9"/>
    <s v="19"/>
    <s v="Evaluación de Bachillerato para Acceso a la Universidad (EBAU) - LOMCE"/>
    <m/>
    <x v="0"/>
    <m/>
    <m/>
    <s v="NO"/>
    <m/>
  </r>
  <r>
    <s v="JUN 2018-19"/>
    <x v="6"/>
    <n v="47682781"/>
    <s v="47682781206G"/>
    <x v="0"/>
    <s v="MARTÍNEZ MADROÑERO, LUÍS"/>
    <x v="3"/>
    <n v="6.29"/>
    <m/>
    <m/>
    <n v="11"/>
    <s v="Formación Profesional"/>
    <n v="5"/>
    <s v="115"/>
    <s v="Ciclo Formativo de Grado Superior"/>
    <m/>
    <x v="0"/>
    <m/>
    <m/>
    <s v="NO"/>
    <m/>
  </r>
  <r>
    <s v="JLO 2018-19"/>
    <x v="6"/>
    <n v="1627194"/>
    <s v="1627194206G"/>
    <x v="0"/>
    <s v="GUTIERREZ GARRO, CARLOS"/>
    <x v="3"/>
    <n v="5.2960000000000003"/>
    <m/>
    <s v="UNIVERSIDAD DE BURGOS"/>
    <n v="1"/>
    <s v="Pruebas de Acceso desde bachillerato o equivalente"/>
    <n v="9"/>
    <s v="19"/>
    <s v="Evaluación de Bachillerato para Acceso a la Universidad (EBAU) - LOMCE"/>
    <m/>
    <x v="0"/>
    <m/>
    <m/>
    <s v="NO"/>
    <m/>
  </r>
  <r>
    <s v="JLO 2018-19"/>
    <x v="6"/>
    <n v="17499839"/>
    <s v="17499839206G"/>
    <x v="0"/>
    <s v="VIGUERA SÁENZ, ANDRÉS"/>
    <x v="3"/>
    <n v="5.891"/>
    <m/>
    <s v="Universidad de La Rioja"/>
    <n v="1"/>
    <s v="Pruebas de Acceso desde bachillerato o equivalente"/>
    <n v="9"/>
    <s v="19"/>
    <s v="Evaluación de Bachillerato para Acceso a la Universidad (EBAU) - LOMCE"/>
    <s v="SÍ"/>
    <x v="0"/>
    <m/>
    <m/>
    <s v="NO"/>
    <m/>
  </r>
  <r>
    <s v="JLO 2018-19"/>
    <x v="6"/>
    <s v="Y0064039"/>
    <s v="Y0064039206G"/>
    <x v="0"/>
    <s v="KLEMENS , CRISTIAN ALEXANDRU"/>
    <x v="3"/>
    <n v="5.3109999999999999"/>
    <m/>
    <s v="Universidad de La Rioja"/>
    <n v="1"/>
    <s v="Pruebas de Acceso desde bachillerato o equivalente"/>
    <n v="9"/>
    <s v="19"/>
    <s v="Evaluación de Bachillerato para Acceso a la Universidad (EBAU) - LOMCE"/>
    <m/>
    <x v="0"/>
    <m/>
    <m/>
    <s v="NO"/>
    <m/>
  </r>
  <r>
    <s v="JLO 2018-19"/>
    <x v="6"/>
    <n v="73449358"/>
    <s v="73449358206G"/>
    <x v="0"/>
    <s v="RIVERA DE LEÓN, AITANA"/>
    <x v="3"/>
    <n v="5.65"/>
    <m/>
    <s v="Universidad Pública de Navarra"/>
    <n v="1"/>
    <s v="Pruebas de Acceso desde bachillerato o equivalente"/>
    <n v="9"/>
    <s v="19"/>
    <s v="Evaluación de Bachillerato para Acceso a la Universidad (EBAU) - LOMCE"/>
    <m/>
    <x v="0"/>
    <m/>
    <m/>
    <s v="NO"/>
    <m/>
  </r>
  <r>
    <s v="SEP 2018-19"/>
    <x v="7"/>
    <n v="16622694"/>
    <s v="16622694804G"/>
    <x v="0"/>
    <s v="LÓPEZ FRÍAS, VÍCTOR"/>
    <x v="4"/>
    <n v="5.84"/>
    <m/>
    <s v="Universidad de La Rioja"/>
    <n v="1"/>
    <s v="Pruebas de Acceso desde bachillerato o equivalente"/>
    <n v="2"/>
    <s v="12"/>
    <s v="Pruebas de acceso a la Universidad- LOGSE"/>
    <m/>
    <x v="1"/>
    <m/>
    <m/>
    <s v="SÍ"/>
    <s v="con reconocimientos"/>
  </r>
  <r>
    <s v="JUN 2018-19"/>
    <x v="7"/>
    <n v="16628030"/>
    <s v="16628030804G"/>
    <x v="0"/>
    <s v="ALCAÑIZ MURO, DAVID"/>
    <x v="6"/>
    <n v="7.08"/>
    <m/>
    <m/>
    <n v="11"/>
    <s v="Formación Profesional"/>
    <n v="5"/>
    <s v="115"/>
    <s v="Ciclo Formativo de Grado Superior"/>
    <m/>
    <x v="1"/>
    <m/>
    <m/>
    <s v="SÍ"/>
    <s v="con reconocimientos"/>
  </r>
  <r>
    <s v="JUN 2018-19"/>
    <x v="7"/>
    <n v="1627164"/>
    <s v="1627164804G"/>
    <x v="0"/>
    <s v="FERNÁNDEZ RUIZ, RAÚL"/>
    <x v="0"/>
    <n v="8.23"/>
    <m/>
    <m/>
    <n v="11"/>
    <s v="Formación Profesional"/>
    <n v="5"/>
    <s v="115"/>
    <s v="Ciclo Formativo de Grado Superior"/>
    <m/>
    <x v="0"/>
    <m/>
    <m/>
    <s v="SÍ"/>
    <s v="con reconocimientos"/>
  </r>
  <r>
    <s v="JUN 2018-19"/>
    <x v="7"/>
    <n v="17499274"/>
    <s v="17499274804G"/>
    <x v="0"/>
    <s v="URBIOLA NAVARRO, ROCÍO"/>
    <x v="0"/>
    <n v="5.7009999999999996"/>
    <m/>
    <s v="Universidad de La Rioja"/>
    <n v="8"/>
    <s v="Cambio de universidad y/o estudios"/>
    <n v="2"/>
    <s v="82"/>
    <s v="Cambio de estudios por reconocimiento de 30 ECTS"/>
    <m/>
    <x v="1"/>
    <m/>
    <m/>
    <s v="SÍ"/>
    <s v="con reconocimientos"/>
  </r>
  <r>
    <s v="JUN 2018-19"/>
    <x v="7"/>
    <n v="18186411"/>
    <s v="18186411804G"/>
    <x v="0"/>
    <s v="DE SOUZA DOS SANTOS, LARISSA"/>
    <x v="1"/>
    <n v="6.907"/>
    <m/>
    <s v="Universidad de La Rioja"/>
    <n v="1"/>
    <s v="Pruebas de Acceso desde bachillerato o equivalente"/>
    <n v="8"/>
    <s v="18"/>
    <s v="Pruebas de acceso a la Universidad (PAU)- LOE"/>
    <m/>
    <x v="0"/>
    <m/>
    <m/>
    <s v="NO"/>
    <m/>
  </r>
  <r>
    <s v="JLO 2018-19"/>
    <x v="7"/>
    <n v="16622678"/>
    <s v="16622678804G"/>
    <x v="0"/>
    <s v="SÁENZ MORÓN, CARLOS"/>
    <x v="1"/>
    <n v="5.5860000000000003"/>
    <m/>
    <s v="Universidad de La Rioja"/>
    <n v="1"/>
    <s v="Pruebas de Acceso desde bachillerato o equivalente"/>
    <n v="8"/>
    <s v="18"/>
    <s v="Pruebas de acceso a la Universidad (PAU)- LOE"/>
    <m/>
    <x v="4"/>
    <m/>
    <m/>
    <s v="NO"/>
    <m/>
  </r>
  <r>
    <s v="JUN 2018-19"/>
    <x v="7"/>
    <n v="17499663"/>
    <s v="17499663804G"/>
    <x v="0"/>
    <s v="GUTIÉRREZ VIDARTE, CELIA"/>
    <x v="2"/>
    <m/>
    <m/>
    <s v="Universidad de La Rioja"/>
    <n v="8"/>
    <s v="Cambio de universidad y/o estudios"/>
    <n v="2"/>
    <s v="82"/>
    <s v="Cambio de estudios por reconocimiento de 30 ECTS"/>
    <m/>
    <x v="1"/>
    <m/>
    <s v="803G"/>
    <s v="SÍ"/>
    <s v="otro grado"/>
  </r>
  <r>
    <s v="JUN 2018-19"/>
    <x v="7"/>
    <n v="16643642"/>
    <s v="16643642804G"/>
    <x v="0"/>
    <s v="MUÑOZ PÉREZ, ÁNGEL JOSÉ"/>
    <x v="3"/>
    <n v="6.92"/>
    <m/>
    <m/>
    <n v="11"/>
    <s v="Formación Profesional"/>
    <n v="5"/>
    <s v="115"/>
    <s v="Ciclo Formativo de Grado Superior"/>
    <m/>
    <x v="0"/>
    <m/>
    <m/>
    <s v="SÍ"/>
    <s v="con reconocimientos"/>
  </r>
  <r>
    <s v="JUN 2018-19"/>
    <x v="8"/>
    <n v="17495025"/>
    <s v="17495025603G"/>
    <x v="0"/>
    <s v="ROZA DEL SANTO, NEREA"/>
    <x v="0"/>
    <n v="7.9240000000000004"/>
    <m/>
    <s v="Universidad de La Rioja"/>
    <n v="1"/>
    <s v="Pruebas de Acceso desde bachillerato o equivalente"/>
    <n v="8"/>
    <s v="18"/>
    <s v="Pruebas de acceso a la Universidad (PAU)- LOE"/>
    <m/>
    <x v="0"/>
    <m/>
    <m/>
    <s v="NO"/>
    <m/>
  </r>
  <r>
    <s v="JLO 2018-19"/>
    <x v="8"/>
    <n v="16638645"/>
    <s v="16638645603G"/>
    <x v="0"/>
    <s v="ÍÑIGUEZ PEDROSA, ANDREA"/>
    <x v="0"/>
    <n v="6.391"/>
    <m/>
    <s v="Universidad de La Rioja"/>
    <n v="1"/>
    <s v="Pruebas de Acceso desde bachillerato o equivalente"/>
    <n v="8"/>
    <s v="18"/>
    <s v="Pruebas de acceso a la Universidad (PAU)- LOE"/>
    <m/>
    <x v="0"/>
    <m/>
    <m/>
    <s v="NO"/>
    <m/>
  </r>
  <r>
    <s v="JUN 2018-19"/>
    <x v="8"/>
    <n v="18077467"/>
    <s v="18077467603G"/>
    <x v="0"/>
    <s v="HERNÁNDEZ LÓPEZ, FRANCISCO JAVIER"/>
    <x v="1"/>
    <n v="9.3160000000000007"/>
    <m/>
    <s v="Universidad de La Rioja"/>
    <n v="1"/>
    <s v="Pruebas de Acceso desde bachillerato o equivalente"/>
    <n v="8"/>
    <s v="18"/>
    <s v="Pruebas de acceso a la Universidad (PAU)- LOE"/>
    <m/>
    <x v="0"/>
    <m/>
    <m/>
    <s v="NO"/>
    <m/>
  </r>
  <r>
    <s v="JUN 2018-19"/>
    <x v="8"/>
    <n v="86780542"/>
    <s v="86780542603G"/>
    <x v="0"/>
    <s v="ZHANG , YUWEI"/>
    <x v="2"/>
    <m/>
    <m/>
    <m/>
    <n v="90"/>
    <s v="Acceso con estudios extranjeros no universitarios sin PAU"/>
    <n v="3"/>
    <s v="903"/>
    <s v="Bachillerato países UE o con acuerdo suscrito y cumplen acceso univ. origen"/>
    <m/>
    <x v="0"/>
    <m/>
    <m/>
    <s v="NO"/>
    <m/>
  </r>
  <r>
    <s v="JUN 2018-19"/>
    <x v="8"/>
    <n v="85309978"/>
    <s v="85309978603G"/>
    <x v="0"/>
    <s v="XIAO , RUOYING"/>
    <x v="2"/>
    <m/>
    <m/>
    <m/>
    <n v="90"/>
    <s v="Acceso con estudios extranjeros no universitarios sin PAU"/>
    <n v="3"/>
    <s v="903"/>
    <s v="Bachillerato países UE o con acuerdo suscrito y cumplen acceso univ. origen"/>
    <m/>
    <x v="0"/>
    <m/>
    <m/>
    <s v="NO"/>
    <m/>
  </r>
  <r>
    <s v="JUN 2018-19"/>
    <x v="8"/>
    <n v="18073907"/>
    <s v="18073907603G"/>
    <x v="0"/>
    <s v="LEÓN MARTÍN, CARLOS"/>
    <x v="2"/>
    <n v="7.351"/>
    <m/>
    <s v="Universidad de La Rioja"/>
    <n v="1"/>
    <s v="Pruebas de Acceso desde bachillerato o equivalente"/>
    <n v="9"/>
    <s v="19"/>
    <s v="Evaluación de Bachillerato para Acceso a la Universidad (EBAU) - LOMCE"/>
    <s v="SÍ"/>
    <x v="0"/>
    <m/>
    <m/>
    <s v="NO"/>
    <m/>
  </r>
  <r>
    <s v="JUN 2018-19"/>
    <x v="9"/>
    <s v="X7556865"/>
    <s v="X7556865201G"/>
    <x v="1"/>
    <s v="GHERASIM , AMELIA"/>
    <x v="8"/>
    <n v="9.32"/>
    <m/>
    <s v="UNIVERSIDAD NACIONAL DE EDUCACIÓN A DISTANCIA"/>
    <n v="1"/>
    <s v="Pruebas de Acceso desde bachillerato o equivalente"/>
    <n v="8"/>
    <s v="18"/>
    <s v="Pruebas de acceso a la Universidad (PAU)- LOE"/>
    <m/>
    <x v="1"/>
    <m/>
    <m/>
    <s v="SÍ"/>
    <s v="con reconocimientos"/>
  </r>
  <r>
    <s v="JUN 2018-19"/>
    <x v="9"/>
    <n v="16629047"/>
    <s v="16629047201G"/>
    <x v="0"/>
    <s v="LÓPEZ DELGADO, CRISTINA"/>
    <x v="4"/>
    <n v="8"/>
    <m/>
    <m/>
    <n v="11"/>
    <s v="Formación Profesional"/>
    <n v="5"/>
    <s v="115"/>
    <s v="Ciclo Formativo de Grado Superior"/>
    <s v="SÍ"/>
    <x v="1"/>
    <m/>
    <m/>
    <s v="SÍ"/>
    <s v="con reconocimientos"/>
  </r>
  <r>
    <s v="SEP 2018-19"/>
    <x v="9"/>
    <n v="16614487"/>
    <s v="16614487201G"/>
    <x v="1"/>
    <s v="PALACIOS RODRÍGUEZ, ALEXANDRA"/>
    <x v="4"/>
    <n v="5.6280000000000001"/>
    <m/>
    <s v="Universidad de La Rioja"/>
    <n v="9"/>
    <s v="ACCESO A TERCER CICL0"/>
    <n v="1"/>
    <s v="91"/>
    <s v="LICENCIADO"/>
    <m/>
    <x v="0"/>
    <m/>
    <m/>
    <s v="SÍ"/>
    <s v="con reconocimientos"/>
  </r>
  <r>
    <s v="JUN 2018-19"/>
    <x v="9"/>
    <n v="16622784"/>
    <s v="16622784201G"/>
    <x v="0"/>
    <s v="CAÑAS ALONSO, ADRIÁN"/>
    <x v="4"/>
    <n v="5.827"/>
    <m/>
    <s v="Universidad de La Rioja"/>
    <n v="1"/>
    <s v="Pruebas de Acceso desde bachillerato o equivalente"/>
    <n v="8"/>
    <s v="18"/>
    <s v="Pruebas de acceso a la Universidad (PAU)- LOE"/>
    <m/>
    <x v="1"/>
    <m/>
    <m/>
    <s v="NO"/>
    <m/>
  </r>
  <r>
    <s v="JLO 2018-19"/>
    <x v="9"/>
    <n v="16617381"/>
    <s v="16617381201G"/>
    <x v="1"/>
    <s v="BAEZA SAN MARTÍN, DAVID"/>
    <x v="4"/>
    <n v="5.65"/>
    <m/>
    <s v="Universidad de La Rioja"/>
    <n v="1"/>
    <s v="Pruebas de Acceso desde bachillerato o equivalente"/>
    <n v="8"/>
    <s v="18"/>
    <s v="Pruebas de acceso a la Universidad (PAU)- LOE"/>
    <m/>
    <x v="1"/>
    <m/>
    <m/>
    <s v="SÍ"/>
    <s v="con reconocimientos"/>
  </r>
  <r>
    <s v="JUN 2018-19"/>
    <x v="9"/>
    <n v="16794978"/>
    <s v="16794978201G"/>
    <x v="1"/>
    <s v="CARAZO CALVO, MARÍA EUGENIA"/>
    <x v="6"/>
    <n v="6.68"/>
    <m/>
    <s v="Universidad de Valladolid"/>
    <n v="5"/>
    <s v="Acceso Titulado Universitario"/>
    <n v="3"/>
    <s v="53"/>
    <s v="Título de Licenciado, Arquitecto, Ingeniero o Graduado Universitario"/>
    <m/>
    <x v="1"/>
    <m/>
    <m/>
    <s v="SÍ"/>
    <s v="con reconocimientos"/>
  </r>
  <r>
    <s v="JUN 2018-19"/>
    <x v="9"/>
    <n v="21046056"/>
    <s v="21046056201G"/>
    <x v="0"/>
    <s v="SÁENZ DE SANTA MARÍA MARIJUÁN, PATRICIA"/>
    <x v="6"/>
    <n v="7.5659999999999998"/>
    <m/>
    <s v="Universidad de La Rioja"/>
    <n v="1"/>
    <s v="Pruebas de Acceso desde bachillerato o equivalente"/>
    <n v="8"/>
    <s v="18"/>
    <s v="Pruebas de acceso a la Universidad (PAU)- LOE"/>
    <m/>
    <x v="1"/>
    <m/>
    <m/>
    <s v="NO"/>
    <m/>
  </r>
  <r>
    <s v="JUN 2018-19"/>
    <x v="9"/>
    <n v="72798843"/>
    <s v="72798843201G"/>
    <x v="0"/>
    <s v="RODRIGO SAN ANSELMO, ADRIÁN"/>
    <x v="5"/>
    <n v="6.0640000000000001"/>
    <m/>
    <s v="Universidad de La Rioja"/>
    <n v="1"/>
    <s v="Pruebas de Acceso desde bachillerato o equivalente"/>
    <n v="8"/>
    <s v="18"/>
    <s v="Pruebas de acceso a la Universidad (PAU)- LOE"/>
    <m/>
    <x v="0"/>
    <m/>
    <m/>
    <s v="NO"/>
    <m/>
  </r>
  <r>
    <s v="JLO 2018-19"/>
    <x v="9"/>
    <n v="16620266"/>
    <s v="16620266201G"/>
    <x v="0"/>
    <s v="CALVO SANTAMARÍA, NATALIA"/>
    <x v="5"/>
    <n v="5.8090000000000002"/>
    <m/>
    <s v="Universidad de La Rioja"/>
    <n v="1"/>
    <s v="Pruebas de Acceso desde bachillerato o equivalente"/>
    <n v="8"/>
    <s v="18"/>
    <s v="Pruebas de acceso a la Universidad (PAU)- LOE"/>
    <m/>
    <x v="0"/>
    <m/>
    <m/>
    <s v="NO"/>
    <m/>
  </r>
  <r>
    <s v="JLO 2018-19"/>
    <x v="9"/>
    <n v="16630259"/>
    <s v="16630259201G"/>
    <x v="0"/>
    <s v="MARTÍNEZ TRAPERO, ÍÑIGO"/>
    <x v="5"/>
    <n v="5.0919999999999996"/>
    <m/>
    <s v="Universidad de La Rioja"/>
    <n v="1"/>
    <s v="Pruebas de Acceso desde bachillerato o equivalente"/>
    <n v="8"/>
    <s v="18"/>
    <s v="Pruebas de acceso a la Universidad (PAU)- LOE"/>
    <m/>
    <x v="2"/>
    <m/>
    <m/>
    <s v="NO"/>
    <m/>
  </r>
  <r>
    <s v="JUN 2018-19"/>
    <x v="9"/>
    <n v="44643225"/>
    <s v="44643225201G"/>
    <x v="0"/>
    <s v="FRESNO TORNERO, ADRIANA"/>
    <x v="5"/>
    <n v="5.3559999999999999"/>
    <m/>
    <s v="Universidad Pública de Navarra"/>
    <n v="1"/>
    <s v="Pruebas de Acceso desde bachillerato o equivalente"/>
    <n v="8"/>
    <s v="18"/>
    <s v="Pruebas de acceso a la Universidad (PAU)- LOE"/>
    <m/>
    <x v="0"/>
    <m/>
    <m/>
    <s v="SÍ"/>
    <s v="con reconocimientos"/>
  </r>
  <r>
    <s v="JUN 2018-19"/>
    <x v="9"/>
    <n v="16622399"/>
    <s v="16622399201G"/>
    <x v="1"/>
    <s v="GARCÍA RUBIO, BEATRIZ"/>
    <x v="5"/>
    <n v="9.2040000000000006"/>
    <m/>
    <s v="Universidad de La Rioja"/>
    <n v="1"/>
    <s v="Pruebas de Acceso desde bachillerato o equivalente"/>
    <n v="2"/>
    <s v="12"/>
    <s v="Pruebas de acceso a la Universidad- LOGSE"/>
    <m/>
    <x v="0"/>
    <m/>
    <m/>
    <s v="SÍ"/>
    <s v="con reconocimientos"/>
  </r>
  <r>
    <s v="JUN 2018-19"/>
    <x v="9"/>
    <n v="16638787"/>
    <s v="16638787201G"/>
    <x v="0"/>
    <s v="PACHECO SÁENZ, ALBA"/>
    <x v="5"/>
    <n v="6.1790000000000003"/>
    <m/>
    <s v="Universidad de La Rioja"/>
    <n v="1"/>
    <s v="Pruebas de Acceso desde bachillerato o equivalente"/>
    <n v="8"/>
    <s v="18"/>
    <s v="Pruebas de acceso a la Universidad (PAU)- LOE"/>
    <m/>
    <x v="0"/>
    <m/>
    <m/>
    <s v="NO"/>
    <m/>
  </r>
  <r>
    <s v="JLO 2018-19"/>
    <x v="9"/>
    <n v="16634257"/>
    <s v="16634257201G"/>
    <x v="0"/>
    <s v="CASTRO BLANCO, SANDRA"/>
    <x v="5"/>
    <n v="6.173"/>
    <m/>
    <s v="Universidad de La Rioja"/>
    <n v="1"/>
    <s v="Pruebas de Acceso desde bachillerato o equivalente"/>
    <n v="8"/>
    <s v="18"/>
    <s v="Pruebas de acceso a la Universidad (PAU)- LOE"/>
    <m/>
    <x v="0"/>
    <m/>
    <m/>
    <s v="NO"/>
    <m/>
  </r>
  <r>
    <s v="JLO 2018-19"/>
    <x v="9"/>
    <n v="16641260"/>
    <s v="16641260201G"/>
    <x v="0"/>
    <s v="DEL ÁLAMO SANCHA, LUIS EDUARDO"/>
    <x v="5"/>
    <n v="6.0229999999999997"/>
    <m/>
    <s v="Universidad de La Rioja"/>
    <n v="1"/>
    <s v="Pruebas de Acceso desde bachillerato o equivalente"/>
    <n v="8"/>
    <s v="18"/>
    <s v="Pruebas de acceso a la Universidad (PAU)- LOE"/>
    <m/>
    <x v="0"/>
    <m/>
    <m/>
    <s v="NO"/>
    <m/>
  </r>
  <r>
    <s v="JUN 2018-19"/>
    <x v="9"/>
    <n v="18075582"/>
    <s v="18075582201G"/>
    <x v="0"/>
    <s v="CEDILLO HERAS, SERGIO"/>
    <x v="0"/>
    <n v="5.843"/>
    <m/>
    <s v="Universidad de La Rioja"/>
    <n v="1"/>
    <s v="Pruebas de Acceso desde bachillerato o equivalente"/>
    <n v="8"/>
    <s v="18"/>
    <s v="Pruebas de acceso a la Universidad (PAU)- LOE"/>
    <m/>
    <x v="0"/>
    <m/>
    <m/>
    <s v="NO"/>
    <m/>
  </r>
  <r>
    <s v="JUN 2018-19"/>
    <x v="9"/>
    <n v="78756122"/>
    <s v="78756122201G"/>
    <x v="0"/>
    <s v="SAINZ IGEA, FRANCISCO JOSE"/>
    <x v="0"/>
    <n v="6.29"/>
    <m/>
    <m/>
    <n v="11"/>
    <s v="Formación Profesional"/>
    <n v="5"/>
    <s v="115"/>
    <s v="Ciclo Formativo de Grado Superior"/>
    <m/>
    <x v="0"/>
    <m/>
    <m/>
    <s v="SÍ"/>
    <s v="con reconocimientos"/>
  </r>
  <r>
    <s v="JUN 2018-19"/>
    <x v="9"/>
    <n v="17497596"/>
    <s v="17497596201G"/>
    <x v="0"/>
    <s v="FERNÁNDEZ PASCUAL, ÓSCAR"/>
    <x v="0"/>
    <n v="7.92"/>
    <m/>
    <s v="Universidad de La Rioja"/>
    <n v="1"/>
    <s v="Pruebas de Acceso desde bachillerato o equivalente"/>
    <n v="8"/>
    <s v="18"/>
    <s v="Pruebas de acceso a la Universidad (PAU)- LOE"/>
    <m/>
    <x v="0"/>
    <m/>
    <m/>
    <s v="NO"/>
    <m/>
  </r>
  <r>
    <s v="JUN 2018-19"/>
    <x v="9"/>
    <n v="16634655"/>
    <s v="16634655201G"/>
    <x v="0"/>
    <s v="VISA LÓPEZ, PAULA"/>
    <x v="0"/>
    <n v="5.9240000000000004"/>
    <m/>
    <s v="Universidad de La Rioja"/>
    <n v="1"/>
    <s v="Pruebas de Acceso desde bachillerato o equivalente"/>
    <n v="8"/>
    <s v="18"/>
    <s v="Pruebas de acceso a la Universidad (PAU)- LOE"/>
    <m/>
    <x v="0"/>
    <m/>
    <m/>
    <s v="NO"/>
    <m/>
  </r>
  <r>
    <s v="JUN 2018-19"/>
    <x v="9"/>
    <n v="16642568"/>
    <s v="16642568201G"/>
    <x v="0"/>
    <s v="DEL VAL MARTÍNEZ, EDUARDO"/>
    <x v="0"/>
    <n v="5.5490000000000004"/>
    <m/>
    <s v="Universidad de La Rioja"/>
    <n v="1"/>
    <s v="Pruebas de Acceso desde bachillerato o equivalente"/>
    <n v="8"/>
    <s v="18"/>
    <s v="Pruebas de acceso a la Universidad (PAU)- LOE"/>
    <m/>
    <x v="0"/>
    <m/>
    <m/>
    <s v="NO"/>
    <m/>
  </r>
  <r>
    <s v="JUN 2018-19"/>
    <x v="9"/>
    <n v="18078535"/>
    <s v="18078535201G"/>
    <x v="0"/>
    <s v="ANÉS DE PRADO, AROA"/>
    <x v="0"/>
    <n v="7.1280000000000001"/>
    <m/>
    <s v="Universidad de La Rioja"/>
    <n v="1"/>
    <s v="Pruebas de Acceso desde bachillerato o equivalente"/>
    <n v="8"/>
    <s v="18"/>
    <s v="Pruebas de acceso a la Universidad (PAU)- LOE"/>
    <m/>
    <x v="0"/>
    <m/>
    <m/>
    <s v="NO"/>
    <m/>
  </r>
  <r>
    <s v="JLO 2018-19"/>
    <x v="9"/>
    <n v="78772179"/>
    <s v="78772179201G"/>
    <x v="0"/>
    <s v="GARCÉS GARCÍA, ALBERTO"/>
    <x v="0"/>
    <n v="5.3890000000000002"/>
    <m/>
    <s v="Universidad Pública de Navarra"/>
    <n v="1"/>
    <s v="Pruebas de Acceso desde bachillerato o equivalente"/>
    <n v="8"/>
    <s v="18"/>
    <s v="Pruebas de acceso a la Universidad (PAU)- LOE"/>
    <m/>
    <x v="0"/>
    <m/>
    <m/>
    <s v="NO"/>
    <m/>
  </r>
  <r>
    <s v="JLO 2018-19"/>
    <x v="9"/>
    <n v="73142100"/>
    <s v="73142100201G"/>
    <x v="0"/>
    <s v="ECHALECU SAGASTI, RAÚL"/>
    <x v="0"/>
    <n v="5.4539999999999997"/>
    <m/>
    <s v="Universidad Pública de Navarra"/>
    <n v="1"/>
    <s v="Pruebas de Acceso desde bachillerato o equivalente"/>
    <n v="8"/>
    <s v="18"/>
    <s v="Pruebas de acceso a la Universidad (PAU)- LOE"/>
    <m/>
    <x v="0"/>
    <m/>
    <m/>
    <s v="NO"/>
    <m/>
  </r>
  <r>
    <s v="JLO 2018-19"/>
    <x v="9"/>
    <n v="17496865"/>
    <s v="17496865201G"/>
    <x v="0"/>
    <s v="ESTEBAN ENCINAS, FRANCISCO ADRIÁN"/>
    <x v="0"/>
    <n v="5.7539999999999996"/>
    <m/>
    <s v="Universidad de La Rioja"/>
    <n v="1"/>
    <s v="Pruebas de Acceso desde bachillerato o equivalente"/>
    <n v="8"/>
    <s v="18"/>
    <s v="Pruebas de acceso a la Universidad (PAU)- LOE"/>
    <m/>
    <x v="0"/>
    <m/>
    <m/>
    <s v="SÍ"/>
    <s v="con reconocimientos"/>
  </r>
  <r>
    <s v="JUN 2018-19"/>
    <x v="9"/>
    <n v="18092503"/>
    <s v="18092503201G"/>
    <x v="0"/>
    <s v="KOHN CAORSI, LUCÍA"/>
    <x v="1"/>
    <n v="5.3"/>
    <m/>
    <m/>
    <n v="11"/>
    <s v="Formación Profesional"/>
    <n v="5"/>
    <s v="115"/>
    <s v="Ciclo Formativo de Grado Superior"/>
    <m/>
    <x v="0"/>
    <m/>
    <m/>
    <s v="SÍ"/>
    <s v="con reconocimientos"/>
  </r>
  <r>
    <s v="SPT 2018-19"/>
    <x v="9"/>
    <n v="16622909"/>
    <s v="16622909201G"/>
    <x v="0"/>
    <s v="HERCE DIEZ, ISMAEL"/>
    <x v="1"/>
    <n v="6.9249999999999998"/>
    <m/>
    <s v="Universidad de La Rioja"/>
    <n v="5"/>
    <s v="Acceso Titulado Universitario"/>
    <n v="3"/>
    <s v="53"/>
    <s v="Título de Licenciado, Arquitecto, Ingeniero o Graduado Universitario"/>
    <m/>
    <x v="0"/>
    <m/>
    <m/>
    <s v="SÍ"/>
    <s v="con reconocimientos"/>
  </r>
  <r>
    <s v="JUN 2018-19"/>
    <x v="9"/>
    <n v="44645633"/>
    <s v="44645633201G"/>
    <x v="0"/>
    <s v="ECHEVERRIA OBANOS, MIKEL"/>
    <x v="1"/>
    <n v="5.61"/>
    <m/>
    <s v="Universidad Pública de Navarra"/>
    <n v="1"/>
    <s v="Pruebas de Acceso desde bachillerato o equivalente"/>
    <n v="8"/>
    <s v="18"/>
    <s v="Pruebas de acceso a la Universidad (PAU)- LOE"/>
    <m/>
    <x v="0"/>
    <m/>
    <m/>
    <s v="NO"/>
    <m/>
  </r>
  <r>
    <s v="JLO 2018-19"/>
    <x v="9"/>
    <n v="16637794"/>
    <s v="16637794201G"/>
    <x v="0"/>
    <s v="MESA PERAITA, ROBERTO"/>
    <x v="1"/>
    <n v="6.226"/>
    <m/>
    <s v="Universidad de La Rioja"/>
    <n v="1"/>
    <s v="Pruebas de Acceso desde bachillerato o equivalente"/>
    <n v="8"/>
    <s v="18"/>
    <s v="Pruebas de acceso a la Universidad (PAU)- LOE"/>
    <m/>
    <x v="0"/>
    <m/>
    <m/>
    <s v="NO"/>
    <m/>
  </r>
  <r>
    <s v="JUN 2018-19"/>
    <x v="9"/>
    <n v="18089647"/>
    <s v="18089647201G"/>
    <x v="0"/>
    <s v="TORRES AIMARA, MARCOS ALEXÁNDER"/>
    <x v="1"/>
    <n v="5.84"/>
    <m/>
    <s v="Universidad de La Rioja"/>
    <n v="1"/>
    <s v="Pruebas de Acceso desde bachillerato o equivalente"/>
    <n v="8"/>
    <s v="18"/>
    <s v="Pruebas de acceso a la Universidad (PAU)- LOE"/>
    <m/>
    <x v="0"/>
    <m/>
    <m/>
    <s v="NO"/>
    <m/>
  </r>
  <r>
    <s v="JUN 2018-19"/>
    <x v="9"/>
    <n v="16596789"/>
    <s v="16596789201G"/>
    <x v="0"/>
    <s v="FALCES DE ANDRES, LUIS"/>
    <x v="2"/>
    <n v="6.77"/>
    <m/>
    <m/>
    <n v="11"/>
    <s v="Formación Profesional"/>
    <n v="5"/>
    <s v="115"/>
    <s v="Ciclo Formativo de Grado Superior"/>
    <m/>
    <x v="0"/>
    <m/>
    <m/>
    <s v="NO"/>
    <m/>
  </r>
  <r>
    <s v="JUN 2018-19"/>
    <x v="9"/>
    <n v="18081604"/>
    <s v="18081604201G"/>
    <x v="0"/>
    <s v="BARRIO MALO, MARÍA"/>
    <x v="2"/>
    <n v="7.61"/>
    <m/>
    <s v="Universidad de La Rioja"/>
    <n v="1"/>
    <s v="Pruebas de Acceso desde bachillerato o equivalente"/>
    <n v="9"/>
    <s v="19"/>
    <s v="Evaluación de Bachillerato para Acceso a la Universidad (EBAU) - LOMCE"/>
    <s v="SÍ"/>
    <x v="0"/>
    <m/>
    <m/>
    <s v="NO"/>
    <m/>
  </r>
  <r>
    <s v="JUN 2018-19"/>
    <x v="9"/>
    <n v="18079142"/>
    <s v="18079142201G"/>
    <x v="0"/>
    <s v="MAZO VILLANUEVA, ANDRÉS"/>
    <x v="2"/>
    <n v="7.7869999999999999"/>
    <m/>
    <s v="Universidad de La Rioja"/>
    <n v="1"/>
    <s v="Pruebas de Acceso desde bachillerato o equivalente"/>
    <n v="9"/>
    <s v="19"/>
    <s v="Evaluación de Bachillerato para Acceso a la Universidad (EBAU) - LOMCE"/>
    <s v="SÍ"/>
    <x v="0"/>
    <m/>
    <m/>
    <s v="NO"/>
    <m/>
  </r>
  <r>
    <s v="JUN 2018-19"/>
    <x v="9"/>
    <s v="X8071429"/>
    <s v="X8071429201G"/>
    <x v="0"/>
    <s v="NEDELCU , ALINA NICOLETA"/>
    <x v="2"/>
    <n v="8.0649999999999995"/>
    <m/>
    <s v="Universidad de La Rioja"/>
    <n v="1"/>
    <s v="Pruebas de Acceso desde bachillerato o equivalente"/>
    <n v="9"/>
    <s v="19"/>
    <s v="Evaluación de Bachillerato para Acceso a la Universidad (EBAU) - LOMCE"/>
    <s v="SÍ"/>
    <x v="0"/>
    <m/>
    <m/>
    <s v="NO"/>
    <m/>
  </r>
  <r>
    <s v="JUN 2018-19"/>
    <x v="9"/>
    <n v="78771857"/>
    <s v="78771857201G"/>
    <x v="0"/>
    <s v="GARCÉS GARCÍA, AITANA"/>
    <x v="2"/>
    <n v="5.1150000000000002"/>
    <m/>
    <s v="Universidad Pública de Navarra"/>
    <n v="1"/>
    <s v="Pruebas de Acceso desde bachillerato o equivalente"/>
    <n v="9"/>
    <s v="19"/>
    <s v="Evaluación de Bachillerato para Acceso a la Universidad (EBAU) - LOMCE"/>
    <s v="SÍ"/>
    <x v="0"/>
    <m/>
    <m/>
    <s v="NO"/>
    <m/>
  </r>
  <r>
    <s v="JUN 2018-19"/>
    <x v="9"/>
    <n v="73417971"/>
    <s v="73417971201G"/>
    <x v="0"/>
    <s v="ARMENDÁRIZ ANDUEZA, ANDRÉS"/>
    <x v="2"/>
    <n v="5.7240000000000002"/>
    <m/>
    <s v="Universidad Pública de Navarra"/>
    <n v="1"/>
    <s v="Pruebas de Acceso desde bachillerato o equivalente"/>
    <n v="9"/>
    <s v="19"/>
    <s v="Evaluación de Bachillerato para Acceso a la Universidad (EBAU) - LOMCE"/>
    <s v="SÍ"/>
    <x v="0"/>
    <m/>
    <m/>
    <s v="NO"/>
    <m/>
  </r>
  <r>
    <s v="JUN 2018-19"/>
    <x v="9"/>
    <n v="78761490"/>
    <s v="78761490201G"/>
    <x v="0"/>
    <s v="MARÍN BARRICARTE, LUCÍA"/>
    <x v="2"/>
    <n v="6.85"/>
    <m/>
    <m/>
    <n v="11"/>
    <s v="Formación Profesional"/>
    <n v="5"/>
    <s v="115"/>
    <s v="Ciclo Formativo de Grado Superior"/>
    <m/>
    <x v="0"/>
    <m/>
    <m/>
    <s v="SÍ"/>
    <s v="con reconocimientos"/>
  </r>
  <r>
    <s v="JUN 2018-19"/>
    <x v="9"/>
    <s v="Y3088176"/>
    <s v="Y3088176201G"/>
    <x v="0"/>
    <s v="TSEKOV , MARTIN DANIELOV"/>
    <x v="2"/>
    <m/>
    <m/>
    <m/>
    <n v="90"/>
    <s v="Acceso con estudios extranjeros no universitarios sin PAU"/>
    <n v="3"/>
    <s v="903"/>
    <s v="Bachillerato países UE o con acuerdo suscrito y cumplen acceso univ. origen"/>
    <m/>
    <x v="0"/>
    <m/>
    <m/>
    <s v="SÍ"/>
    <s v="con reconocimientos"/>
  </r>
  <r>
    <s v="JUN 2018-19"/>
    <x v="9"/>
    <n v="17495570"/>
    <s v="17495570201G"/>
    <x v="0"/>
    <s v="POMBO PALACIOS, PAULA"/>
    <x v="2"/>
    <n v="6.4219999999999997"/>
    <m/>
    <s v="Universidad de La Rioja"/>
    <n v="1"/>
    <s v="Pruebas de Acceso desde bachillerato o equivalente"/>
    <n v="9"/>
    <s v="19"/>
    <s v="Evaluación de Bachillerato para Acceso a la Universidad (EBAU) - LOMCE"/>
    <s v="SÍ"/>
    <x v="0"/>
    <m/>
    <m/>
    <s v="NO"/>
    <m/>
  </r>
  <r>
    <s v="JUN 2018-19"/>
    <x v="9"/>
    <n v="73638857"/>
    <s v="73638857201G"/>
    <x v="0"/>
    <s v="MARQUEZ CHERRES, SINDY KERLY"/>
    <x v="2"/>
    <n v="6"/>
    <m/>
    <m/>
    <n v="11"/>
    <s v="Formación Profesional"/>
    <n v="5"/>
    <s v="115"/>
    <s v="Ciclo Formativo de Grado Superior"/>
    <m/>
    <x v="2"/>
    <m/>
    <m/>
    <s v="NO"/>
    <m/>
  </r>
  <r>
    <s v="JUN 2018-19"/>
    <x v="9"/>
    <n v="72191365"/>
    <s v="72191365201G"/>
    <x v="0"/>
    <s v="GÓMEZ MOLINERO, ISABEL"/>
    <x v="2"/>
    <n v="6.62"/>
    <m/>
    <m/>
    <n v="11"/>
    <s v="Formación Profesional"/>
    <n v="5"/>
    <s v="115"/>
    <s v="Ciclo Formativo de Grado Superior"/>
    <m/>
    <x v="0"/>
    <m/>
    <m/>
    <s v="SÍ"/>
    <s v="con reconocimientos"/>
  </r>
  <r>
    <s v="JLO 2018-19"/>
    <x v="9"/>
    <n v="18075837"/>
    <s v="18075837201G"/>
    <x v="0"/>
    <s v="MORENO LÓPEZ, JOSÉ LUIS"/>
    <x v="2"/>
    <n v="6.1050000000000004"/>
    <m/>
    <s v="Universidad de La Rioja"/>
    <n v="1"/>
    <s v="Pruebas de Acceso desde bachillerato o equivalente"/>
    <n v="9"/>
    <s v="19"/>
    <s v="Evaluación de Bachillerato para Acceso a la Universidad (EBAU) - LOMCE"/>
    <s v="SÍ"/>
    <x v="0"/>
    <m/>
    <m/>
    <s v="NO"/>
    <m/>
  </r>
  <r>
    <s v="JLO 2018-19"/>
    <x v="9"/>
    <s v="X4154610"/>
    <s v="X4154610201G"/>
    <x v="0"/>
    <s v="KRUMNACK ROMANO, BÁRBARA"/>
    <x v="2"/>
    <n v="5.9020000000000001"/>
    <m/>
    <s v="Universidad de La Rioja"/>
    <n v="1"/>
    <s v="Pruebas de Acceso desde bachillerato o equivalente"/>
    <n v="9"/>
    <s v="19"/>
    <s v="Evaluación de Bachillerato para Acceso a la Universidad (EBAU) - LOMCE"/>
    <m/>
    <x v="0"/>
    <m/>
    <m/>
    <s v="NO"/>
    <m/>
  </r>
  <r>
    <s v="JUN 2018-19"/>
    <x v="9"/>
    <n v="44646042"/>
    <s v="44646042201G"/>
    <x v="0"/>
    <s v="MAEZTU GARCÍA DE GALDIANO, PATRICIA"/>
    <x v="2"/>
    <n v="5.86"/>
    <m/>
    <m/>
    <n v="11"/>
    <s v="Formación Profesional"/>
    <n v="5"/>
    <s v="115"/>
    <s v="Ciclo Formativo de Grado Superior"/>
    <m/>
    <x v="0"/>
    <m/>
    <m/>
    <s v="SÍ"/>
    <s v="con reconocimientos"/>
  </r>
  <r>
    <s v="JLO 2018-19"/>
    <x v="9"/>
    <n v="18082582"/>
    <s v="18082582201G"/>
    <x v="0"/>
    <s v="VILLAFAÑE CADARSO, GONZALO"/>
    <x v="2"/>
    <n v="5.0469999999999997"/>
    <m/>
    <s v="Universidad de La Rioja"/>
    <n v="1"/>
    <s v="Pruebas de Acceso desde bachillerato o equivalente"/>
    <n v="9"/>
    <s v="19"/>
    <s v="Evaluación de Bachillerato para Acceso a la Universidad (EBAU) - LOMCE"/>
    <m/>
    <x v="0"/>
    <m/>
    <m/>
    <s v="NO"/>
    <m/>
  </r>
  <r>
    <s v="JUN 2018-19"/>
    <x v="9"/>
    <n v="16607154"/>
    <s v="16607154201G"/>
    <x v="0"/>
    <s v="CORTES GARCIA, JORGE"/>
    <x v="2"/>
    <n v="5.8780000000000001"/>
    <m/>
    <s v="Universidad de La Rioja"/>
    <n v="1"/>
    <s v="Pruebas de Acceso desde bachillerato o equivalente"/>
    <n v="2"/>
    <s v="12"/>
    <s v="Pruebas de acceso a la Universidad- LOGSE"/>
    <m/>
    <x v="0"/>
    <m/>
    <m/>
    <s v="NO"/>
    <m/>
  </r>
  <r>
    <s v="SEP 2018-19"/>
    <x v="9"/>
    <n v="16628857"/>
    <s v="16628857201G"/>
    <x v="0"/>
    <s v="BLANCO GONZÁLEZ, GUILLERMO"/>
    <x v="2"/>
    <n v="5.2089999999999996"/>
    <m/>
    <s v="Universidad de La Rioja"/>
    <n v="1"/>
    <s v="Pruebas de Acceso desde bachillerato o equivalente"/>
    <n v="8"/>
    <s v="18"/>
    <s v="Pruebas de acceso a la Universidad (PAU)- LOE"/>
    <m/>
    <x v="0"/>
    <m/>
    <m/>
    <s v="NO"/>
    <m/>
  </r>
  <r>
    <s v="ENE 2018-19"/>
    <x v="9"/>
    <n v="16613928"/>
    <s v="16613928201G"/>
    <x v="0"/>
    <s v="GARCÍA IJALBA, CRISTINA"/>
    <x v="2"/>
    <n v="5.82"/>
    <m/>
    <m/>
    <n v="11"/>
    <s v="Formación Profesional"/>
    <n v="5"/>
    <s v="115"/>
    <s v="Ciclo Formativo de Grado Superior"/>
    <m/>
    <x v="0"/>
    <m/>
    <m/>
    <s v="SÍ"/>
    <s v="con reconocimientos"/>
  </r>
  <r>
    <s v="JUN 2018-19"/>
    <x v="9"/>
    <n v="18076743"/>
    <s v="18076743201G"/>
    <x v="0"/>
    <s v="FERNÁNDEZ ÁLVAREZ, CLAUDIA"/>
    <x v="3"/>
    <n v="5.5410000000000004"/>
    <m/>
    <s v="Universidad de La Rioja"/>
    <n v="1"/>
    <s v="Pruebas de Acceso desde bachillerato o equivalente"/>
    <n v="9"/>
    <s v="19"/>
    <s v="Evaluación de Bachillerato para Acceso a la Universidad (EBAU) - LOMCE"/>
    <m/>
    <x v="0"/>
    <m/>
    <m/>
    <s v="NO"/>
    <m/>
  </r>
  <r>
    <s v="JUN 2018-19"/>
    <x v="9"/>
    <n v="18082187"/>
    <s v="18082187201G"/>
    <x v="0"/>
    <s v="DEHEYDER ROJAS, ADRIAN ARMAND"/>
    <x v="3"/>
    <n v="8"/>
    <m/>
    <m/>
    <n v="11"/>
    <s v="Formación Profesional"/>
    <n v="5"/>
    <s v="115"/>
    <s v="Ciclo Formativo de Grado Superior"/>
    <m/>
    <x v="0"/>
    <m/>
    <m/>
    <s v="SÍ"/>
    <s v="con reconocimientos"/>
  </r>
  <r>
    <s v="JUN 2018-19"/>
    <x v="9"/>
    <s v="X8420140"/>
    <s v="X8420140201G"/>
    <x v="0"/>
    <s v="CIORNEA , RAÚL-MARIAN"/>
    <x v="3"/>
    <n v="6.5339999999999998"/>
    <m/>
    <s v="Universidad de La Rioja"/>
    <n v="1"/>
    <s v="Pruebas de Acceso desde bachillerato o equivalente"/>
    <n v="9"/>
    <s v="19"/>
    <s v="Evaluación de Bachillerato para Acceso a la Universidad (EBAU) - LOMCE"/>
    <m/>
    <x v="0"/>
    <m/>
    <m/>
    <s v="NO"/>
    <m/>
  </r>
  <r>
    <s v="JUN 2018-19"/>
    <x v="9"/>
    <n v="16643256"/>
    <s v="16643256201G"/>
    <x v="0"/>
    <s v="RIOJA FERNÁNDEZ, IVÁN"/>
    <x v="3"/>
    <n v="6.7640000000000002"/>
    <m/>
    <s v="Universidad de La Rioja"/>
    <n v="1"/>
    <s v="Pruebas de Acceso desde bachillerato o equivalente"/>
    <n v="9"/>
    <s v="19"/>
    <s v="Evaluación de Bachillerato para Acceso a la Universidad (EBAU) - LOMCE"/>
    <m/>
    <x v="0"/>
    <m/>
    <m/>
    <s v="NO"/>
    <m/>
  </r>
  <r>
    <s v="JUN 2018-19"/>
    <x v="9"/>
    <n v="18081754"/>
    <s v="18081754201G"/>
    <x v="0"/>
    <s v="ARIETA-ARAUNABEÑA AZPEITIA, ANTÓN"/>
    <x v="3"/>
    <n v="6.7060000000000004"/>
    <m/>
    <s v="Universidad de La Rioja"/>
    <n v="1"/>
    <s v="Pruebas de Acceso desde bachillerato o equivalente"/>
    <n v="9"/>
    <s v="19"/>
    <s v="Evaluación de Bachillerato para Acceso a la Universidad (EBAU) - LOMCE"/>
    <m/>
    <x v="0"/>
    <m/>
    <m/>
    <s v="NO"/>
    <m/>
  </r>
  <r>
    <s v="JUN 2018-19"/>
    <x v="9"/>
    <n v="18088817"/>
    <s v="18088817201G"/>
    <x v="0"/>
    <s v="MARTÍNEZ GONZÁLEZ, JAVIER"/>
    <x v="3"/>
    <n v="5.6669999999999998"/>
    <m/>
    <s v="Universidad de La Rioja"/>
    <n v="1"/>
    <s v="Pruebas de Acceso desde bachillerato o equivalente"/>
    <n v="8"/>
    <s v="18"/>
    <s v="Pruebas de acceso a la Universidad (PAU)- LOE"/>
    <m/>
    <x v="0"/>
    <s v="803G"/>
    <s v="801G"/>
    <s v="NO"/>
    <s v="otro grado"/>
  </r>
  <r>
    <s v="JUN 2018-19"/>
    <x v="9"/>
    <n v="78843572"/>
    <s v="78843572201G"/>
    <x v="0"/>
    <s v="LÓPEZ CASAJÚS, MARTA"/>
    <x v="3"/>
    <n v="6.8289999999999997"/>
    <m/>
    <s v="Universidad Pública de Navarra"/>
    <n v="1"/>
    <s v="Pruebas de Acceso desde bachillerato o equivalente"/>
    <n v="9"/>
    <s v="19"/>
    <s v="Evaluación de Bachillerato para Acceso a la Universidad (EBAU) - LOMCE"/>
    <m/>
    <x v="0"/>
    <m/>
    <m/>
    <s v="NO"/>
    <m/>
  </r>
  <r>
    <s v="JUN 2018-19"/>
    <x v="9"/>
    <n v="18076934"/>
    <s v="18076934201G"/>
    <x v="0"/>
    <s v="BARRIO DE LA VEGA, HÉCTOR"/>
    <x v="3"/>
    <n v="6.6619999999999999"/>
    <m/>
    <s v="Universidad de La Rioja"/>
    <n v="1"/>
    <s v="Pruebas de Acceso desde bachillerato o equivalente"/>
    <n v="8"/>
    <s v="18"/>
    <s v="Pruebas de acceso a la Universidad (PAU)- LOE"/>
    <m/>
    <x v="0"/>
    <s v="803G"/>
    <s v="803G"/>
    <s v="NO"/>
    <s v="otro grado"/>
  </r>
  <r>
    <s v="JUN 2018-19"/>
    <x v="9"/>
    <n v="16635936"/>
    <s v="16635936201G"/>
    <x v="0"/>
    <s v="FERREIRO VÉLEZ, RAQUEL"/>
    <x v="3"/>
    <n v="5.4859999999999998"/>
    <m/>
    <s v="Universidad de La Rioja"/>
    <n v="1"/>
    <s v="Pruebas de Acceso desde bachillerato o equivalente"/>
    <n v="9"/>
    <s v="19"/>
    <s v="Evaluación de Bachillerato para Acceso a la Universidad (EBAU) - LOMCE"/>
    <m/>
    <x v="0"/>
    <m/>
    <m/>
    <s v="NO"/>
    <m/>
  </r>
  <r>
    <s v="JLO 2018-19"/>
    <x v="9"/>
    <n v="72798766"/>
    <s v="72798766201G"/>
    <x v="0"/>
    <s v="ARGÁIZ CANO, JAIME"/>
    <x v="3"/>
    <n v="5.8970000000000002"/>
    <m/>
    <s v="Universidad de La Rioja"/>
    <n v="1"/>
    <s v="Pruebas de Acceso desde bachillerato o equivalente"/>
    <n v="9"/>
    <s v="19"/>
    <s v="Evaluación de Bachillerato para Acceso a la Universidad (EBAU) - LOMCE"/>
    <m/>
    <x v="0"/>
    <m/>
    <m/>
    <s v="NO"/>
    <m/>
  </r>
  <r>
    <s v="JLO 2018-19"/>
    <x v="9"/>
    <n v="16613972"/>
    <s v="16613972201G"/>
    <x v="0"/>
    <s v="GIULIANI BRETÓN, AGOSTINO"/>
    <x v="3"/>
    <m/>
    <m/>
    <m/>
    <n v="90"/>
    <s v="Acceso con estudios extranjeros no universitarios sin PAU"/>
    <n v="3"/>
    <s v="903"/>
    <s v="Bachillerato países UE o con acuerdo suscrito y cumplen acceso univ. origen"/>
    <m/>
    <x v="0"/>
    <m/>
    <m/>
    <s v="NO"/>
    <m/>
  </r>
  <r>
    <s v="JLO 2018-19"/>
    <x v="9"/>
    <n v="18073854"/>
    <s v="18073854201G"/>
    <x v="0"/>
    <s v="LOZANO MARTÍNEZ, DAVID"/>
    <x v="3"/>
    <n v="5.4080000000000004"/>
    <m/>
    <s v="Universidad de La Rioja"/>
    <n v="1"/>
    <s v="Pruebas de Acceso desde bachillerato o equivalente"/>
    <n v="9"/>
    <s v="19"/>
    <s v="Evaluación de Bachillerato para Acceso a la Universidad (EBAU) - LOMCE"/>
    <m/>
    <x v="6"/>
    <m/>
    <m/>
    <s v="NO"/>
    <m/>
  </r>
  <r>
    <s v="JLO 2018-19"/>
    <x v="9"/>
    <n v="71348706"/>
    <s v="71348706201G"/>
    <x v="0"/>
    <s v="ALONSO NOYA, ANDRÉS"/>
    <x v="3"/>
    <n v="5.2080000000000002"/>
    <m/>
    <s v="UNIVERSIDAD DE BURGOS"/>
    <n v="1"/>
    <s v="Pruebas de Acceso desde bachillerato o equivalente"/>
    <n v="9"/>
    <s v="19"/>
    <s v="Evaluación de Bachillerato para Acceso a la Universidad (EBAU) - LOMCE"/>
    <m/>
    <x v="0"/>
    <m/>
    <m/>
    <s v="NO"/>
    <m/>
  </r>
  <r>
    <s v="JUN 2018-19"/>
    <x v="10"/>
    <n v="72816257"/>
    <s v="72816257202G"/>
    <x v="0"/>
    <s v="IRIARTE MARTÍNEZ, LEYRE"/>
    <x v="8"/>
    <n v="5.8890000000000002"/>
    <m/>
    <s v="Universidad Pública de Navarra"/>
    <n v="1"/>
    <s v="Pruebas de Acceso desde bachillerato o equivalente"/>
    <n v="8"/>
    <s v="18"/>
    <s v="Pruebas de acceso a la Universidad (PAU)- LOE"/>
    <s v="SÍ"/>
    <x v="1"/>
    <m/>
    <m/>
    <s v="SÍ"/>
    <s v="con reconocimientos"/>
  </r>
  <r>
    <s v="JUN 2018-19"/>
    <x v="10"/>
    <n v="16599922"/>
    <s v="16599922202G"/>
    <x v="0"/>
    <s v="HIDALGO MUÑOZ, MARÍA"/>
    <x v="6"/>
    <n v="5.25"/>
    <m/>
    <s v="Universidad de La Rioja"/>
    <n v="9"/>
    <s v="ACCESO A TERCER CICL0"/>
    <n v="1"/>
    <s v="91"/>
    <s v="LICENCIADO"/>
    <m/>
    <x v="1"/>
    <m/>
    <m/>
    <s v="SÍ"/>
    <s v="con reconocimientos"/>
  </r>
  <r>
    <s v="JUN 2018-19"/>
    <x v="10"/>
    <n v="16640447"/>
    <s v="16640447202G"/>
    <x v="0"/>
    <s v="ALCOCEBA ESCÓS, BELÉN BÁRBARA"/>
    <x v="5"/>
    <n v="7.0469999999999997"/>
    <m/>
    <s v="Universidad de La Rioja"/>
    <n v="1"/>
    <s v="Pruebas de Acceso desde bachillerato o equivalente"/>
    <n v="8"/>
    <s v="18"/>
    <s v="Pruebas de acceso a la Universidad (PAU)- LOE"/>
    <m/>
    <x v="0"/>
    <m/>
    <m/>
    <s v="NO"/>
    <m/>
  </r>
  <r>
    <s v="JUN 2018-19"/>
    <x v="10"/>
    <n v="18074122"/>
    <s v="18074122202G"/>
    <x v="0"/>
    <s v="VILLOTA PALACIO, PATRICIA"/>
    <x v="5"/>
    <n v="7.8979999999999997"/>
    <m/>
    <s v="Universidad de La Rioja"/>
    <n v="1"/>
    <s v="Pruebas de Acceso desde bachillerato o equivalente"/>
    <n v="8"/>
    <s v="18"/>
    <s v="Pruebas de acceso a la Universidad (PAU)- LOE"/>
    <m/>
    <x v="0"/>
    <m/>
    <m/>
    <s v="NO"/>
    <m/>
  </r>
  <r>
    <s v="JUN 2018-19"/>
    <x v="10"/>
    <n v="72795162"/>
    <s v="72795162202G"/>
    <x v="0"/>
    <s v="ARMAS HERRADÓN, SARA"/>
    <x v="5"/>
    <n v="5.5830000000000002"/>
    <m/>
    <s v="Universidad de La Rioja"/>
    <n v="1"/>
    <s v="Pruebas de Acceso desde bachillerato o equivalente"/>
    <n v="8"/>
    <s v="18"/>
    <s v="Pruebas de acceso a la Universidad (PAU)- LOE"/>
    <m/>
    <x v="0"/>
    <m/>
    <m/>
    <s v="NO"/>
    <m/>
  </r>
  <r>
    <s v="JUN 2018-19"/>
    <x v="10"/>
    <n v="16633346"/>
    <s v="16633346202G"/>
    <x v="0"/>
    <s v="BENITO LÓPEZ, ADRIÁN"/>
    <x v="0"/>
    <n v="6.6459999999999999"/>
    <m/>
    <s v="Universidad de La Rioja"/>
    <n v="1"/>
    <s v="Pruebas de Acceso desde bachillerato o equivalente"/>
    <n v="8"/>
    <s v="18"/>
    <s v="Pruebas de acceso a la Universidad (PAU)- LOE"/>
    <m/>
    <x v="0"/>
    <m/>
    <m/>
    <s v="NO"/>
    <m/>
  </r>
  <r>
    <s v="JUN 2018-19"/>
    <x v="10"/>
    <n v="18084194"/>
    <s v="18084194202G"/>
    <x v="0"/>
    <s v="SIGÜENZA GÓMEZ, PAULA"/>
    <x v="0"/>
    <n v="8.4169999999999998"/>
    <m/>
    <s v="Universidad de La Rioja"/>
    <n v="1"/>
    <s v="Pruebas de Acceso desde bachillerato o equivalente"/>
    <n v="8"/>
    <s v="18"/>
    <s v="Pruebas de acceso a la Universidad (PAU)- LOE"/>
    <m/>
    <x v="0"/>
    <m/>
    <m/>
    <s v="NO"/>
    <m/>
  </r>
  <r>
    <s v="JUN 2018-19"/>
    <x v="10"/>
    <n v="78592391"/>
    <s v="78592391202G"/>
    <x v="0"/>
    <s v="NOGUERADO ANGERER, PAULA"/>
    <x v="0"/>
    <n v="7.1079999999999997"/>
    <m/>
    <s v="Universidad de La Rioja"/>
    <n v="1"/>
    <s v="Pruebas de Acceso desde bachillerato o equivalente"/>
    <n v="8"/>
    <s v="18"/>
    <s v="Pruebas de acceso a la Universidad (PAU)- LOE"/>
    <m/>
    <x v="0"/>
    <m/>
    <m/>
    <s v="NO"/>
    <m/>
  </r>
  <r>
    <s v="JUN 2018-19"/>
    <x v="10"/>
    <n v="16618735"/>
    <s v="16618735202G"/>
    <x v="0"/>
    <s v="NASSIR AYALA, MARÍA"/>
    <x v="0"/>
    <n v="6.4909999999999997"/>
    <m/>
    <s v="Universidad de La Rioja"/>
    <n v="1"/>
    <s v="Pruebas de Acceso desde bachillerato o equivalente"/>
    <n v="8"/>
    <s v="18"/>
    <s v="Pruebas de acceso a la Universidad (PAU)- LOE"/>
    <m/>
    <x v="0"/>
    <m/>
    <m/>
    <s v="NO"/>
    <m/>
  </r>
  <r>
    <s v="JUN 2018-19"/>
    <x v="10"/>
    <n v="16637529"/>
    <s v="16637529202G"/>
    <x v="0"/>
    <s v="DE PRADO OCHAGAVÍA, ANA"/>
    <x v="0"/>
    <n v="7.02"/>
    <m/>
    <s v="Universidad de La Rioja"/>
    <n v="1"/>
    <s v="Pruebas de Acceso desde bachillerato o equivalente"/>
    <n v="8"/>
    <s v="18"/>
    <s v="Pruebas de acceso a la Universidad (PAU)- LOE"/>
    <m/>
    <x v="0"/>
    <m/>
    <m/>
    <s v="NO"/>
    <m/>
  </r>
  <r>
    <s v="JUN 2018-19"/>
    <x v="10"/>
    <n v="16629518"/>
    <s v="16629518202G"/>
    <x v="0"/>
    <s v="TOFÉ GARCÍA, INÉS"/>
    <x v="1"/>
    <n v="5.45"/>
    <m/>
    <s v="Universidad de La Rioja"/>
    <n v="1"/>
    <s v="Pruebas de Acceso desde bachillerato o equivalente"/>
    <n v="8"/>
    <s v="18"/>
    <s v="Pruebas de acceso a la Universidad (PAU)- LOE"/>
    <m/>
    <x v="0"/>
    <m/>
    <m/>
    <s v="NO"/>
    <m/>
  </r>
  <r>
    <s v="JUN 2018-19"/>
    <x v="10"/>
    <n v="18079409"/>
    <s v="18079409202G"/>
    <x v="0"/>
    <s v="MENDOZA SOBA, CELIA"/>
    <x v="1"/>
    <n v="6.7240000000000002"/>
    <m/>
    <s v="Universidad de La Rioja"/>
    <n v="1"/>
    <s v="Pruebas de Acceso desde bachillerato o equivalente"/>
    <n v="8"/>
    <s v="18"/>
    <s v="Pruebas de acceso a la Universidad (PAU)- LOE"/>
    <m/>
    <x v="0"/>
    <m/>
    <m/>
    <s v="NO"/>
    <m/>
  </r>
  <r>
    <s v="JUN 2018-19"/>
    <x v="10"/>
    <n v="79351684"/>
    <s v="79351684202G"/>
    <x v="0"/>
    <s v="AIT HAMDAN BOUDRARI, NOHAILA"/>
    <x v="1"/>
    <n v="7.8440000000000003"/>
    <m/>
    <s v="Universidad de La Rioja"/>
    <n v="1"/>
    <s v="Pruebas de Acceso desde bachillerato o equivalente"/>
    <n v="8"/>
    <s v="18"/>
    <s v="Pruebas de acceso a la Universidad (PAU)- LOE"/>
    <m/>
    <x v="0"/>
    <m/>
    <m/>
    <s v="NO"/>
    <m/>
  </r>
  <r>
    <s v="JUN 2018-19"/>
    <x v="10"/>
    <n v="18188454"/>
    <s v="18188454202G"/>
    <x v="0"/>
    <s v="SOTO GUZMÁN, LILIANA"/>
    <x v="1"/>
    <n v="5.29"/>
    <m/>
    <s v="Universidad de La Rioja"/>
    <n v="4"/>
    <s v="Otras Pruebas de Acceso a la Universidad: Mayores"/>
    <n v="1"/>
    <s v="41"/>
    <s v="Pruebas de acceso a Grado de mayores de 25 años"/>
    <m/>
    <x v="0"/>
    <m/>
    <m/>
    <s v="NO"/>
    <m/>
  </r>
  <r>
    <s v="JUN 2018-19"/>
    <x v="10"/>
    <n v="18076163"/>
    <s v="18076163202G"/>
    <x v="0"/>
    <s v="RAMÍREZ LASHERAS, MARINA"/>
    <x v="1"/>
    <n v="5.3070000000000004"/>
    <m/>
    <s v="Universidad de La Rioja"/>
    <n v="1"/>
    <s v="Pruebas de Acceso desde bachillerato o equivalente"/>
    <n v="8"/>
    <s v="18"/>
    <s v="Pruebas de acceso a la Universidad (PAU)- LOE"/>
    <m/>
    <x v="0"/>
    <m/>
    <m/>
    <s v="NO"/>
    <m/>
  </r>
  <r>
    <s v="JUN 2018-19"/>
    <x v="10"/>
    <n v="18080519"/>
    <s v="18080519202G"/>
    <x v="0"/>
    <s v="MARTÍNEZ SANZ, RAQUEL"/>
    <x v="1"/>
    <n v="5.1429999999999998"/>
    <m/>
    <s v="Universidad de La Rioja"/>
    <n v="1"/>
    <s v="Pruebas de Acceso desde bachillerato o equivalente"/>
    <n v="8"/>
    <s v="18"/>
    <s v="Pruebas de acceso a la Universidad (PAU)- LOE"/>
    <m/>
    <x v="0"/>
    <m/>
    <m/>
    <s v="NO"/>
    <m/>
  </r>
  <r>
    <s v="JUN 2018-19"/>
    <x v="10"/>
    <n v="17495465"/>
    <s v="17495465202G"/>
    <x v="0"/>
    <s v="RÓDENAS CEPEDA, MANUELA"/>
    <x v="2"/>
    <n v="7.0819999999999999"/>
    <m/>
    <s v="Universidad de La Rioja"/>
    <n v="1"/>
    <s v="Pruebas de Acceso desde bachillerato o equivalente"/>
    <n v="9"/>
    <s v="19"/>
    <s v="Evaluación de Bachillerato para Acceso a la Universidad (EBAU) - LOMCE"/>
    <s v="SÍ"/>
    <x v="0"/>
    <m/>
    <m/>
    <s v="NO"/>
    <m/>
  </r>
  <r>
    <s v="JUN 2018-19"/>
    <x v="10"/>
    <n v="18085826"/>
    <s v="18085826202G"/>
    <x v="0"/>
    <s v="PESOS GIL, RODRIGO"/>
    <x v="2"/>
    <n v="6.6870000000000003"/>
    <m/>
    <s v="Universidad de La Rioja"/>
    <n v="1"/>
    <s v="Pruebas de Acceso desde bachillerato o equivalente"/>
    <n v="9"/>
    <s v="19"/>
    <s v="Evaluación de Bachillerato para Acceso a la Universidad (EBAU) - LOMCE"/>
    <s v="SÍ"/>
    <x v="0"/>
    <m/>
    <m/>
    <s v="NO"/>
    <m/>
  </r>
  <r>
    <s v="JUN 2018-19"/>
    <x v="10"/>
    <n v="16635104"/>
    <s v="16635104202G"/>
    <x v="0"/>
    <s v="SORROCHE EZQUERRO, MICHELLE"/>
    <x v="2"/>
    <n v="6.1539999999999999"/>
    <m/>
    <s v="Universidad Pública de Navarra"/>
    <n v="1"/>
    <s v="Pruebas de Acceso desde bachillerato o equivalente"/>
    <n v="9"/>
    <s v="19"/>
    <s v="Evaluación de Bachillerato para Acceso a la Universidad (EBAU) - LOMCE"/>
    <s v="SÍ"/>
    <x v="0"/>
    <m/>
    <m/>
    <s v="NO"/>
    <m/>
  </r>
  <r>
    <s v="JUN 2018-19"/>
    <x v="10"/>
    <n v="18084112"/>
    <s v="18084112202G"/>
    <x v="0"/>
    <s v="FERNÁNDEZ IGLESIAS, BEATRIZ"/>
    <x v="2"/>
    <n v="7.3319999999999999"/>
    <m/>
    <s v="Universidad de La Rioja"/>
    <n v="1"/>
    <s v="Pruebas de Acceso desde bachillerato o equivalente"/>
    <n v="8"/>
    <s v="18"/>
    <s v="Pruebas de acceso a la Universidad (PAU)- LOE"/>
    <m/>
    <x v="0"/>
    <m/>
    <s v="203G"/>
    <s v="SÍ"/>
    <s v="otro grado"/>
  </r>
  <r>
    <s v="JUN 2018-19"/>
    <x v="10"/>
    <n v="18084487"/>
    <s v="18084487202G"/>
    <x v="0"/>
    <s v="RUIZ RUIZ, JAVIER"/>
    <x v="2"/>
    <n v="5.7160000000000002"/>
    <m/>
    <s v="Universidad de La Rioja"/>
    <n v="1"/>
    <s v="Pruebas de Acceso desde bachillerato o equivalente"/>
    <n v="9"/>
    <s v="19"/>
    <s v="Evaluación de Bachillerato para Acceso a la Universidad (EBAU) - LOMCE"/>
    <s v="SÍ"/>
    <x v="0"/>
    <m/>
    <m/>
    <s v="NO"/>
    <m/>
  </r>
  <r>
    <s v="SEP 2018-19"/>
    <x v="10"/>
    <n v="16629845"/>
    <s v="16629845202G"/>
    <x v="1"/>
    <s v="PIZARRO CRIADO, SANDRA"/>
    <x v="2"/>
    <n v="5.6280000000000001"/>
    <m/>
    <s v="Universidad de La Rioja"/>
    <n v="1"/>
    <s v="Pruebas de Acceso desde bachillerato o equivalente"/>
    <n v="2"/>
    <s v="12"/>
    <s v="Pruebas de acceso a la Universidad- LOGSE"/>
    <m/>
    <x v="0"/>
    <m/>
    <m/>
    <s v="SÍ"/>
    <s v="con reconocimientos"/>
  </r>
  <r>
    <s v="JUN 2018-19"/>
    <x v="10"/>
    <n v="18187052"/>
    <s v="18187052202G"/>
    <x v="0"/>
    <s v="DOBLADO FRAGUAS, LUCIA"/>
    <x v="3"/>
    <n v="6.859"/>
    <m/>
    <s v="Universidad de La Rioja"/>
    <n v="1"/>
    <s v="Pruebas de Acceso desde bachillerato o equivalente"/>
    <n v="9"/>
    <s v="19"/>
    <s v="Evaluación de Bachillerato para Acceso a la Universidad (EBAU) - LOMCE"/>
    <m/>
    <x v="0"/>
    <m/>
    <m/>
    <s v="NO"/>
    <m/>
  </r>
  <r>
    <s v="JUN 2018-19"/>
    <x v="10"/>
    <n v="18186455"/>
    <s v="18186455202G"/>
    <x v="0"/>
    <s v="SÁENZ VILLAMOR, JUAN"/>
    <x v="3"/>
    <n v="7.351"/>
    <m/>
    <s v="Universidad de La Rioja"/>
    <n v="1"/>
    <s v="Pruebas de Acceso desde bachillerato o equivalente"/>
    <n v="9"/>
    <s v="19"/>
    <s v="Evaluación de Bachillerato para Acceso a la Universidad (EBAU) - LOMCE"/>
    <m/>
    <x v="0"/>
    <m/>
    <m/>
    <s v="NO"/>
    <m/>
  </r>
  <r>
    <s v="JUN 2018-19"/>
    <x v="10"/>
    <n v="17495728"/>
    <s v="17495728202G"/>
    <x v="0"/>
    <s v="RAMÍREZ GÓMEZ, PAULA"/>
    <x v="3"/>
    <n v="6.2709999999999999"/>
    <m/>
    <s v="Universidad de La Rioja"/>
    <n v="1"/>
    <s v="Pruebas de Acceso desde bachillerato o equivalente"/>
    <n v="9"/>
    <s v="19"/>
    <s v="Evaluación de Bachillerato para Acceso a la Universidad (EBAU) - LOMCE"/>
    <m/>
    <x v="0"/>
    <m/>
    <m/>
    <s v="NO"/>
    <m/>
  </r>
  <r>
    <s v="JUN 2018-19"/>
    <x v="10"/>
    <n v="16635671"/>
    <s v="16635671202G"/>
    <x v="0"/>
    <s v="MATEO ÁLVAREZ, ANA"/>
    <x v="3"/>
    <n v="6.0570000000000004"/>
    <m/>
    <s v="Universidad de La Rioja"/>
    <n v="1"/>
    <s v="Pruebas de Acceso desde bachillerato o equivalente"/>
    <n v="9"/>
    <s v="19"/>
    <s v="Evaluación de Bachillerato para Acceso a la Universidad (EBAU) - LOMCE"/>
    <m/>
    <x v="0"/>
    <m/>
    <m/>
    <s v="NO"/>
    <m/>
  </r>
  <r>
    <s v="JUN 2018-19"/>
    <x v="10"/>
    <n v="45168368"/>
    <s v="45168368202G"/>
    <x v="0"/>
    <s v="HEREDIA BENITO, ANDREA"/>
    <x v="3"/>
    <n v="6.2060000000000004"/>
    <m/>
    <s v="Universidad del País Vasco/Euskal Herriko Unibersitatea"/>
    <n v="1"/>
    <s v="Pruebas de Acceso desde bachillerato o equivalente"/>
    <n v="9"/>
    <s v="19"/>
    <s v="Evaluación de Bachillerato para Acceso a la Universidad (EBAU) - LOMCE"/>
    <m/>
    <x v="0"/>
    <m/>
    <m/>
    <s v="NO"/>
    <m/>
  </r>
  <r>
    <s v="JUN 2018-19"/>
    <x v="10"/>
    <s v="Y0050444"/>
    <s v="Y0050444202G"/>
    <x v="0"/>
    <s v="MENESES BARCO, ANGÉLICA MARÍA"/>
    <x v="3"/>
    <n v="5.9"/>
    <m/>
    <s v="Universidad de La Rioja"/>
    <n v="4"/>
    <s v="Otras Pruebas de Acceso a la Universidad: Mayores"/>
    <n v="1"/>
    <s v="41"/>
    <s v="Pruebas de acceso a Grado de mayores de 25 años"/>
    <m/>
    <x v="0"/>
    <s v="203G"/>
    <m/>
    <s v="SÍ"/>
    <s v="otro grado"/>
  </r>
  <r>
    <s v="JUN 2018-19"/>
    <x v="11"/>
    <n v="18186625"/>
    <s v="18186625203G"/>
    <x v="0"/>
    <s v="CHARRIE ROMERO, TAMARA NICOLLE"/>
    <x v="6"/>
    <n v="5.8639999999999999"/>
    <m/>
    <s v="Universidad de La Rioja"/>
    <n v="1"/>
    <s v="Pruebas de Acceso desde bachillerato o equivalente"/>
    <n v="8"/>
    <s v="18"/>
    <s v="Pruebas de acceso a la Universidad (PAU)- LOE"/>
    <m/>
    <x v="1"/>
    <m/>
    <m/>
    <s v="NO"/>
    <m/>
  </r>
  <r>
    <s v="JLO 2018-19"/>
    <x v="11"/>
    <n v="16641027"/>
    <s v="16641027203G"/>
    <x v="0"/>
    <s v="LÁZARO LASOTA, MARCOS"/>
    <x v="5"/>
    <n v="5.8040000000000003"/>
    <m/>
    <s v="Universidad de La Rioja"/>
    <n v="1"/>
    <s v="Pruebas de Acceso desde bachillerato o equivalente"/>
    <n v="8"/>
    <s v="18"/>
    <s v="Pruebas de acceso a la Universidad (PAU)- LOE"/>
    <m/>
    <x v="4"/>
    <m/>
    <m/>
    <s v="NO"/>
    <m/>
  </r>
  <r>
    <s v="JLO 2018-19"/>
    <x v="11"/>
    <n v="13173883"/>
    <s v="13173883203G"/>
    <x v="0"/>
    <s v="BARTOLOMÉ BARTOLOMÉ, ANDREA"/>
    <x v="5"/>
    <n v="5.141"/>
    <m/>
    <s v="UNIVERSIDAD DE BURGOS"/>
    <n v="1"/>
    <s v="Pruebas de Acceso desde bachillerato o equivalente"/>
    <n v="8"/>
    <s v="18"/>
    <s v="Pruebas de acceso a la Universidad (PAU)- LOE"/>
    <m/>
    <x v="0"/>
    <m/>
    <m/>
    <s v="NO"/>
    <m/>
  </r>
  <r>
    <s v="JLO 2018-19"/>
    <x v="11"/>
    <n v="16635389"/>
    <s v="16635389203G"/>
    <x v="0"/>
    <s v="MENÉNDEZ ALIENDE, VICTORIA TERESA"/>
    <x v="0"/>
    <n v="5.173"/>
    <m/>
    <s v="Universidad de La Rioja"/>
    <n v="1"/>
    <s v="Pruebas de Acceso desde bachillerato o equivalente"/>
    <n v="8"/>
    <s v="18"/>
    <s v="Pruebas de acceso a la Universidad (PAU)- LOE"/>
    <m/>
    <x v="1"/>
    <m/>
    <m/>
    <s v="SÍ"/>
    <s v="con reconocimientos"/>
  </r>
  <r>
    <s v="JUN 2018-19"/>
    <x v="11"/>
    <n v="72900578"/>
    <s v="72900578203G"/>
    <x v="0"/>
    <s v="RUBIO RODRÍGUEZ, MARÍA"/>
    <x v="0"/>
    <n v="5.6859999999999999"/>
    <m/>
    <s v="Universidad de Valladolid"/>
    <n v="1"/>
    <s v="Pruebas de Acceso desde bachillerato o equivalente"/>
    <n v="8"/>
    <s v="18"/>
    <s v="Pruebas de acceso a la Universidad (PAU)- LOE"/>
    <m/>
    <x v="0"/>
    <m/>
    <m/>
    <s v="NO"/>
    <m/>
  </r>
  <r>
    <s v="JLO 2018-19"/>
    <x v="11"/>
    <n v="16644815"/>
    <s v="16644815203G"/>
    <x v="0"/>
    <s v="MARTÍNEZ LEZA, JUDITH"/>
    <x v="0"/>
    <n v="5.8650000000000002"/>
    <m/>
    <s v="Universidad de La Rioja"/>
    <n v="1"/>
    <s v="Pruebas de Acceso desde bachillerato o equivalente"/>
    <n v="8"/>
    <s v="18"/>
    <s v="Pruebas de acceso a la Universidad (PAU)- LOE"/>
    <m/>
    <x v="0"/>
    <m/>
    <m/>
    <s v="NO"/>
    <m/>
  </r>
  <r>
    <s v="JUN 2018-19"/>
    <x v="11"/>
    <n v="73436016"/>
    <s v="73436016203G"/>
    <x v="0"/>
    <s v="SÁNCHEZ GALGO, CIELO"/>
    <x v="1"/>
    <n v="5.601"/>
    <m/>
    <s v="UNIVERSIDAD DE NAVARRA"/>
    <n v="1"/>
    <s v="Pruebas de Acceso desde bachillerato o equivalente"/>
    <n v="8"/>
    <s v="18"/>
    <s v="Pruebas de acceso a la Universidad (PAU)- LOE"/>
    <m/>
    <x v="0"/>
    <m/>
    <m/>
    <s v="NO"/>
    <m/>
  </r>
  <r>
    <s v="JUN 2018-19"/>
    <x v="11"/>
    <n v="16640654"/>
    <s v="16640654203G"/>
    <x v="0"/>
    <s v="LÓPEZ DE DICASTILLO JIMÉNEZ, AINHOA"/>
    <x v="1"/>
    <n v="6.4550000000000001"/>
    <m/>
    <s v="Universidad de La Rioja"/>
    <n v="1"/>
    <s v="Pruebas de Acceso desde bachillerato o equivalente"/>
    <n v="8"/>
    <s v="18"/>
    <s v="Pruebas de acceso a la Universidad (PAU)- LOE"/>
    <m/>
    <x v="0"/>
    <m/>
    <m/>
    <s v="NO"/>
    <m/>
  </r>
  <r>
    <s v="JUN 2018-19"/>
    <x v="11"/>
    <n v="72798736"/>
    <s v="72798736203G"/>
    <x v="0"/>
    <s v="ARMENGOL ZURIMENDI, ALBA"/>
    <x v="1"/>
    <n v="5.7720000000000002"/>
    <m/>
    <s v="Universidad de La Rioja"/>
    <n v="1"/>
    <s v="Pruebas de Acceso desde bachillerato o equivalente"/>
    <n v="8"/>
    <s v="18"/>
    <s v="Pruebas de acceso a la Universidad (PAU)- LOE"/>
    <m/>
    <x v="0"/>
    <m/>
    <m/>
    <s v="NO"/>
    <m/>
  </r>
  <r>
    <s v="JUN 2018-19"/>
    <x v="11"/>
    <n v="45167627"/>
    <s v="45167627203G"/>
    <x v="0"/>
    <s v="PEÑA BARJOLA, NAGORE"/>
    <x v="1"/>
    <n v="5.7480000000000002"/>
    <m/>
    <s v="Universidad del País Vasco/Euskal Herriko Unibersitatea"/>
    <n v="1"/>
    <s v="Pruebas de Acceso desde bachillerato o equivalente"/>
    <n v="8"/>
    <s v="18"/>
    <s v="Pruebas de acceso a la Universidad (PAU)- LOE"/>
    <m/>
    <x v="0"/>
    <m/>
    <m/>
    <s v="NO"/>
    <m/>
  </r>
  <r>
    <s v="JUN 2018-19"/>
    <x v="11"/>
    <n v="58017217"/>
    <s v="58017217203G"/>
    <x v="0"/>
    <s v="FERREIRA LOPES, ANA CRISTINA"/>
    <x v="1"/>
    <n v="7"/>
    <m/>
    <s v="Universidad del País Vasco/Euskal Herriko Unibersitatea"/>
    <n v="1"/>
    <s v="Pruebas de Acceso desde bachillerato o equivalente"/>
    <n v="8"/>
    <s v="18"/>
    <s v="Pruebas de acceso a la Universidad (PAU)- LOE"/>
    <m/>
    <x v="1"/>
    <m/>
    <m/>
    <s v="SÍ"/>
    <s v="con reconocimientos"/>
  </r>
  <r>
    <s v="JUN 2018-19"/>
    <x v="11"/>
    <n v="18075233"/>
    <s v="18075233203G"/>
    <x v="0"/>
    <s v="ROYO BENITO, ÁLVARO"/>
    <x v="1"/>
    <n v="5.4359999999999999"/>
    <m/>
    <s v="Universidad Pública de Navarra"/>
    <n v="1"/>
    <s v="Pruebas de Acceso desde bachillerato o equivalente"/>
    <n v="8"/>
    <s v="18"/>
    <s v="Pruebas de acceso a la Universidad (PAU)- LOE"/>
    <m/>
    <x v="0"/>
    <m/>
    <m/>
    <s v="NO"/>
    <m/>
  </r>
  <r>
    <s v="JUN 2018-19"/>
    <x v="11"/>
    <n v="71351560"/>
    <s v="71351560203G"/>
    <x v="0"/>
    <s v="GARCÍA DE ANDOAÍN NEBREDA, ADRIANA"/>
    <x v="1"/>
    <n v="5.3559999999999999"/>
    <m/>
    <s v="UNIVERSIDAD DE BURGOS"/>
    <n v="1"/>
    <s v="Pruebas de Acceso desde bachillerato o equivalente"/>
    <n v="8"/>
    <s v="18"/>
    <s v="Pruebas de acceso a la Universidad (PAU)- LOE"/>
    <m/>
    <x v="0"/>
    <m/>
    <m/>
    <s v="NO"/>
    <m/>
  </r>
  <r>
    <s v="JLO 2018-19"/>
    <x v="11"/>
    <n v="16643746"/>
    <s v="16643746203G"/>
    <x v="0"/>
    <s v="GIL DE GÓMEZ CHAMADOIRA, ÁNGELA"/>
    <x v="1"/>
    <n v="5.6879999999999997"/>
    <m/>
    <s v="Universidad de La Rioja"/>
    <n v="1"/>
    <s v="Pruebas de Acceso desde bachillerato o equivalente"/>
    <n v="8"/>
    <s v="18"/>
    <s v="Pruebas de acceso a la Universidad (PAU)- LOE"/>
    <m/>
    <x v="0"/>
    <m/>
    <m/>
    <s v="NO"/>
    <m/>
  </r>
  <r>
    <s v="JLO 2018-19"/>
    <x v="11"/>
    <n v="16643127"/>
    <s v="16643127203G"/>
    <x v="0"/>
    <s v="MORENO SANTOLAYA, PABLO"/>
    <x v="1"/>
    <n v="5.0129999999999999"/>
    <m/>
    <s v="Universidad de La Rioja"/>
    <n v="1"/>
    <s v="Pruebas de Acceso desde bachillerato o equivalente"/>
    <n v="8"/>
    <s v="18"/>
    <s v="Pruebas de acceso a la Universidad (PAU)- LOE"/>
    <m/>
    <x v="0"/>
    <m/>
    <m/>
    <s v="NO"/>
    <m/>
  </r>
  <r>
    <s v="JUN 2018-19"/>
    <x v="11"/>
    <n v="16631506"/>
    <s v="16631506203G"/>
    <x v="0"/>
    <s v="OLARTE BELLO, MARÍA"/>
    <x v="2"/>
    <n v="5.9119999999999999"/>
    <m/>
    <s v="Universidad de La Rioja"/>
    <n v="1"/>
    <s v="Pruebas de Acceso desde bachillerato o equivalente"/>
    <n v="8"/>
    <s v="18"/>
    <s v="Pruebas de acceso a la Universidad (PAU)- LOE"/>
    <m/>
    <x v="0"/>
    <m/>
    <m/>
    <s v="NO"/>
    <m/>
  </r>
  <r>
    <s v="JUN 2018-19"/>
    <x v="11"/>
    <n v="16640151"/>
    <s v="16640151203G"/>
    <x v="0"/>
    <s v="GARCÍA GALLEGO, MARTA"/>
    <x v="2"/>
    <n v="8.1760000000000002"/>
    <m/>
    <s v="Universidad de La Rioja"/>
    <n v="1"/>
    <s v="Pruebas de Acceso desde bachillerato o equivalente"/>
    <n v="9"/>
    <s v="19"/>
    <s v="Evaluación de Bachillerato para Acceso a la Universidad (EBAU) - LOMCE"/>
    <s v="SÍ"/>
    <x v="0"/>
    <m/>
    <m/>
    <s v="NO"/>
    <m/>
  </r>
  <r>
    <s v="JUN 2018-19"/>
    <x v="11"/>
    <n v="73460834"/>
    <s v="73460834203G"/>
    <x v="0"/>
    <s v="DELGADO CACHARRON, MIREN"/>
    <x v="2"/>
    <n v="5.41"/>
    <m/>
    <s v="Universidad Pública de Navarra"/>
    <n v="1"/>
    <s v="Pruebas de Acceso desde bachillerato o equivalente"/>
    <n v="9"/>
    <s v="19"/>
    <s v="Evaluación de Bachillerato para Acceso a la Universidad (EBAU) - LOMCE"/>
    <m/>
    <x v="0"/>
    <m/>
    <m/>
    <s v="NO"/>
    <m/>
  </r>
  <r>
    <s v="JUN 2018-19"/>
    <x v="11"/>
    <n v="17498007"/>
    <s v="17498007203G"/>
    <x v="0"/>
    <s v="TOFÉ BENITO, ELISA"/>
    <x v="3"/>
    <n v="8.07"/>
    <m/>
    <m/>
    <n v="11"/>
    <s v="Formación Profesional"/>
    <n v="5"/>
    <s v="115"/>
    <s v="Ciclo Formativo de Grado Superior"/>
    <m/>
    <x v="0"/>
    <m/>
    <m/>
    <s v="SÍ"/>
    <s v="con reconocimientos"/>
  </r>
  <r>
    <s v="JUN 2018-19"/>
    <x v="11"/>
    <n v="49262013"/>
    <s v="49262013203G"/>
    <x v="0"/>
    <s v="BARDAJÍ SORIANO, ALBERTO"/>
    <x v="3"/>
    <n v="5.9729999999999999"/>
    <m/>
    <s v="Universidad de Zaragoza"/>
    <n v="1"/>
    <s v="Pruebas de Acceso desde bachillerato o equivalente"/>
    <n v="9"/>
    <s v="19"/>
    <s v="Evaluación de Bachillerato para Acceso a la Universidad (EBAU) - LOMCE"/>
    <m/>
    <x v="0"/>
    <m/>
    <m/>
    <s v="NO"/>
    <m/>
  </r>
  <r>
    <s v="JUN 2018-19"/>
    <x v="11"/>
    <n v="72895665"/>
    <s v="72895665203G"/>
    <x v="0"/>
    <s v="SÁNCHEZ HERRERO, NEIDER"/>
    <x v="3"/>
    <n v="5.82"/>
    <m/>
    <m/>
    <n v="11"/>
    <s v="Formación Profesional"/>
    <n v="5"/>
    <s v="115"/>
    <s v="Ciclo Formativo de Grado Superior"/>
    <m/>
    <x v="0"/>
    <m/>
    <m/>
    <s v="NO"/>
    <m/>
  </r>
  <r>
    <s v="JUN 2018-19"/>
    <x v="11"/>
    <n v="17495873"/>
    <s v="17495873203G"/>
    <x v="0"/>
    <s v="GURREA GARCIA, ANA"/>
    <x v="3"/>
    <n v="6.57"/>
    <m/>
    <m/>
    <n v="11"/>
    <s v="Formación Profesional"/>
    <n v="5"/>
    <s v="115"/>
    <s v="Ciclo Formativo de Grado Superior"/>
    <m/>
    <x v="0"/>
    <m/>
    <m/>
    <s v="SÍ"/>
    <s v="con reconocimientos"/>
  </r>
  <r>
    <s v="JUN 2018-19"/>
    <x v="11"/>
    <n v="17497690"/>
    <s v="17497690203G"/>
    <x v="0"/>
    <s v="MENENDEZ CORDOBA, NEREA"/>
    <x v="3"/>
    <n v="5.5979999999999999"/>
    <m/>
    <s v="Universidad de La Rioja"/>
    <n v="1"/>
    <s v="Pruebas de Acceso desde bachillerato o equivalente"/>
    <n v="8"/>
    <s v="18"/>
    <s v="Pruebas de acceso a la Universidad (PAU)- LOE"/>
    <m/>
    <x v="0"/>
    <s v="802G"/>
    <s v="802G"/>
    <s v="NO"/>
    <s v="otro grado"/>
  </r>
  <r>
    <s v="JUN 2018-19"/>
    <x v="11"/>
    <n v="72190479"/>
    <s v="72190479203G"/>
    <x v="0"/>
    <s v="TRUJEDA ORDOÑEZ, ESTHER"/>
    <x v="3"/>
    <n v="5.3529999999999998"/>
    <m/>
    <s v="Universidad de Cantabria"/>
    <n v="1"/>
    <s v="Pruebas de Acceso desde bachillerato o equivalente"/>
    <n v="9"/>
    <s v="19"/>
    <s v="Evaluación de Bachillerato para Acceso a la Universidad (EBAU) - LOMCE"/>
    <m/>
    <x v="0"/>
    <m/>
    <m/>
    <s v="NO"/>
    <m/>
  </r>
  <r>
    <s v="JUN 2018-19"/>
    <x v="11"/>
    <n v="72182816"/>
    <s v="72182816203G"/>
    <x v="0"/>
    <s v="FERNANDEZ VASCO, DIEGO"/>
    <x v="3"/>
    <n v="5.2320000000000002"/>
    <m/>
    <s v="Universidad de Cantabria"/>
    <n v="1"/>
    <s v="Pruebas de Acceso desde bachillerato o equivalente"/>
    <n v="9"/>
    <s v="19"/>
    <s v="Evaluación de Bachillerato para Acceso a la Universidad (EBAU) - LOMCE"/>
    <m/>
    <x v="0"/>
    <m/>
    <m/>
    <s v="NO"/>
    <m/>
  </r>
  <r>
    <s v="JUN 2018-19"/>
    <x v="12"/>
    <s v="X9685335"/>
    <s v="X9685335207G"/>
    <x v="0"/>
    <s v="PETROVA IVANOVA, VIKTORIA"/>
    <x v="5"/>
    <n v="6.3319999999999999"/>
    <m/>
    <s v="Universidad Pública de Navarra"/>
    <n v="1"/>
    <s v="Pruebas de Acceso desde bachillerato o equivalente"/>
    <n v="8"/>
    <s v="18"/>
    <s v="Pruebas de acceso a la Universidad (PAU)- LOE"/>
    <m/>
    <x v="0"/>
    <m/>
    <m/>
    <s v="NO"/>
    <m/>
  </r>
  <r>
    <s v="JUN 2018-19"/>
    <x v="12"/>
    <n v="17496006"/>
    <s v="17496006207G"/>
    <x v="0"/>
    <s v="RUIZ GÓMEZ, BEATRIZ"/>
    <x v="0"/>
    <n v="5.7240000000000002"/>
    <m/>
    <s v="Universidad de La Rioja"/>
    <n v="1"/>
    <s v="Pruebas de Acceso desde bachillerato o equivalente"/>
    <n v="8"/>
    <s v="18"/>
    <s v="Pruebas de acceso a la Universidad (PAU)- LOE"/>
    <m/>
    <x v="0"/>
    <m/>
    <m/>
    <s v="SÍ"/>
    <s v="con reconocimientos"/>
  </r>
  <r>
    <s v="JLO 2018-19"/>
    <x v="12"/>
    <n v="16637132"/>
    <s v="16637132207G"/>
    <x v="0"/>
    <s v="REDI ORTEGA, GIUSEPPE"/>
    <x v="0"/>
    <n v="6.4390000000000001"/>
    <m/>
    <s v="Universidad de La Rioja"/>
    <n v="1"/>
    <s v="Pruebas de Acceso desde bachillerato o equivalente"/>
    <n v="8"/>
    <s v="18"/>
    <s v="Pruebas de acceso a la Universidad (PAU)- LOE"/>
    <m/>
    <x v="0"/>
    <m/>
    <m/>
    <s v="NO"/>
    <m/>
  </r>
  <r>
    <s v="JUN 2018-19"/>
    <x v="12"/>
    <s v="X7388963"/>
    <s v="X7388963207G"/>
    <x v="0"/>
    <s v="SKIRTA , ROXANA DANIELA"/>
    <x v="1"/>
    <n v="6.6159999999999997"/>
    <m/>
    <s v="Universidad de La Rioja"/>
    <n v="1"/>
    <s v="Pruebas de Acceso desde bachillerato o equivalente"/>
    <n v="8"/>
    <s v="18"/>
    <s v="Pruebas de acceso a la Universidad (PAU)- LOE"/>
    <m/>
    <x v="0"/>
    <m/>
    <m/>
    <s v="NO"/>
    <m/>
  </r>
  <r>
    <s v="JUN 2018-19"/>
    <x v="12"/>
    <n v="47670517"/>
    <s v="47670517207G"/>
    <x v="0"/>
    <s v="MUÑOZ GALVE, ALEJANDRO"/>
    <x v="1"/>
    <n v="6.8780000000000001"/>
    <m/>
    <s v="UNIVERSIDAD POLITÉCNICA DE CATALUÑA"/>
    <n v="1"/>
    <s v="Pruebas de Acceso desde bachillerato o equivalente"/>
    <n v="8"/>
    <s v="18"/>
    <s v="Pruebas de acceso a la Universidad (PAU)- LOE"/>
    <m/>
    <x v="0"/>
    <m/>
    <m/>
    <s v="NO"/>
    <m/>
  </r>
  <r>
    <s v="JUN 2018-19"/>
    <x v="12"/>
    <n v="18084312"/>
    <s v="18084312207G"/>
    <x v="0"/>
    <s v="MESA CALLEJA, CARMEN"/>
    <x v="1"/>
    <n v="5.7060000000000004"/>
    <m/>
    <s v="Universidad de La Rioja"/>
    <n v="1"/>
    <s v="Pruebas de Acceso desde bachillerato o equivalente"/>
    <n v="8"/>
    <s v="18"/>
    <s v="Pruebas de acceso a la Universidad (PAU)- LOE"/>
    <m/>
    <x v="0"/>
    <m/>
    <m/>
    <s v="NO"/>
    <m/>
  </r>
  <r>
    <s v="JUN 2018-19"/>
    <x v="12"/>
    <s v="Y4876258"/>
    <s v="Y4876258207G"/>
    <x v="0"/>
    <s v="JIE , HOU"/>
    <x v="2"/>
    <m/>
    <m/>
    <m/>
    <n v="3"/>
    <s v="Acceso por convalidación parcial de estudios extranjeros universitarios"/>
    <n v="98"/>
    <s v="398"/>
    <s v="Convalidación al menos 30 ECTS estudios extranjeros universitarios"/>
    <m/>
    <x v="1"/>
    <m/>
    <m/>
    <s v="SÍ"/>
    <s v="con reconocimientos"/>
  </r>
  <r>
    <s v="JUN 2018-19"/>
    <x v="12"/>
    <n v="78770621"/>
    <s v="78770621207G"/>
    <x v="0"/>
    <s v="LÁZARO RADA, ÁLVARO"/>
    <x v="2"/>
    <n v="6.6820000000000004"/>
    <m/>
    <s v="Universidad Pública de Navarra"/>
    <n v="1"/>
    <s v="Pruebas de Acceso desde bachillerato o equivalente"/>
    <n v="8"/>
    <s v="18"/>
    <s v="Pruebas de acceso a la Universidad (PAU)- LOE"/>
    <m/>
    <x v="0"/>
    <m/>
    <s v="703G"/>
    <s v="NO"/>
    <s v="otro grado"/>
  </r>
  <r>
    <s v="JUN 2018-19"/>
    <x v="12"/>
    <s v="X9093761"/>
    <s v="X9093761207G"/>
    <x v="0"/>
    <s v="JURCA , ALEXANDRA NICOLETA"/>
    <x v="3"/>
    <n v="6.8470000000000004"/>
    <m/>
    <s v="Universidad de La Rioja"/>
    <n v="1"/>
    <s v="Pruebas de Acceso desde bachillerato o equivalente"/>
    <n v="9"/>
    <s v="19"/>
    <s v="Evaluación de Bachillerato para Acceso a la Universidad (EBAU) - LOMCE"/>
    <m/>
    <x v="0"/>
    <m/>
    <m/>
    <s v="NO"/>
    <m/>
  </r>
  <r>
    <s v="JUN 2018-19"/>
    <x v="12"/>
    <n v="18474787"/>
    <s v="18474787207G"/>
    <x v="0"/>
    <s v="ZHULKOVSKA ZHULKOVSKA, VERÓNIKA"/>
    <x v="3"/>
    <n v="5.9550000000000001"/>
    <m/>
    <s v="Universidad de La Rioja"/>
    <n v="1"/>
    <s v="Pruebas de Acceso desde bachillerato o equivalente"/>
    <n v="9"/>
    <s v="19"/>
    <s v="Evaluación de Bachillerato para Acceso a la Universidad (EBAU) - LOMCE"/>
    <m/>
    <x v="0"/>
    <m/>
    <m/>
    <s v="NO"/>
    <m/>
  </r>
  <r>
    <s v="JUN 2018-19"/>
    <x v="12"/>
    <n v="73465026"/>
    <s v="73465026207G"/>
    <x v="0"/>
    <s v="SANCHEZ ALBISU, ÁLVARO"/>
    <x v="3"/>
    <n v="5.43"/>
    <m/>
    <m/>
    <n v="11"/>
    <s v="Formación Profesional"/>
    <n v="5"/>
    <s v="115"/>
    <s v="Ciclo Formativo de Grado Superior"/>
    <m/>
    <x v="0"/>
    <m/>
    <m/>
    <s v="NO"/>
    <m/>
  </r>
  <r>
    <s v="JUN 2018-19"/>
    <x v="12"/>
    <n v="16637707"/>
    <s v="16637707207G"/>
    <x v="0"/>
    <s v="PASCUAL MARTÍNEZ DE QUEL, ALBERTO"/>
    <x v="3"/>
    <n v="5.6859999999999999"/>
    <m/>
    <s v="UNIVERSIDAD DE BURGOS"/>
    <n v="8"/>
    <s v="Cambio de universidad y/o estudios"/>
    <n v="1"/>
    <s v="81"/>
    <s v="Cambio de universidad por reconocimiento de 30 ECTS"/>
    <m/>
    <x v="1"/>
    <m/>
    <m/>
    <s v="SÍ"/>
    <s v="con reconocimientos"/>
  </r>
  <r>
    <s v="JLO 2018-19"/>
    <x v="12"/>
    <n v="72848922"/>
    <s v="72848922207G"/>
    <x v="0"/>
    <s v="SANDOVAL SERENO, ANDREA"/>
    <x v="3"/>
    <n v="5.3659999999999997"/>
    <m/>
    <s v="UNIVERSIDAD DE BURGOS"/>
    <n v="1"/>
    <s v="Pruebas de Acceso desde bachillerato o equivalente"/>
    <n v="9"/>
    <s v="19"/>
    <s v="Evaluación de Bachillerato para Acceso a la Universidad (EBAU) - LOMCE"/>
    <m/>
    <x v="0"/>
    <m/>
    <m/>
    <s v="NO"/>
    <m/>
  </r>
  <r>
    <s v="JLO 2018-19"/>
    <x v="13"/>
    <n v="16641957"/>
    <s v="16641957702G"/>
    <x v="0"/>
    <s v="GÓMEZ RUBIO, JOHN"/>
    <x v="8"/>
    <n v="6.6420000000000003"/>
    <m/>
    <s v="Universidad de La Rioja"/>
    <n v="1"/>
    <s v="Pruebas de Acceso desde bachillerato o equivalente"/>
    <n v="8"/>
    <s v="18"/>
    <s v="Pruebas de acceso a la Universidad (PAU)- LOE"/>
    <m/>
    <x v="1"/>
    <m/>
    <m/>
    <s v="NO"/>
    <m/>
  </r>
  <r>
    <s v="JLO 2018-19"/>
    <x v="13"/>
    <n v="16626156"/>
    <s v="16626156702G"/>
    <x v="0"/>
    <s v="SAMPEDRO CASIS, BEATRIZ"/>
    <x v="5"/>
    <n v="6.2889999999999997"/>
    <m/>
    <s v="Universidad de La Rioja"/>
    <n v="1"/>
    <s v="Pruebas de Acceso desde bachillerato o equivalente"/>
    <n v="8"/>
    <s v="18"/>
    <s v="Pruebas de acceso a la Universidad (PAU)- LOE"/>
    <m/>
    <x v="0"/>
    <m/>
    <m/>
    <s v="NO"/>
    <m/>
  </r>
  <r>
    <s v="JLO 2018-19"/>
    <x v="13"/>
    <n v="16626827"/>
    <s v="16626827702G"/>
    <x v="0"/>
    <s v="DEL POZO SANTOLAYA, MARTA"/>
    <x v="5"/>
    <n v="6.4539999999999997"/>
    <m/>
    <s v="Universidad de La Rioja"/>
    <n v="1"/>
    <s v="Pruebas de Acceso desde bachillerato o equivalente"/>
    <n v="8"/>
    <s v="18"/>
    <s v="Pruebas de acceso a la Universidad (PAU)- LOE"/>
    <m/>
    <x v="0"/>
    <m/>
    <m/>
    <s v="NO"/>
    <m/>
  </r>
  <r>
    <s v="JLO 2018-19"/>
    <x v="13"/>
    <n v="17499344"/>
    <s v="17499344702G"/>
    <x v="0"/>
    <s v="LOZANO PALACIOS, SERGIO JAVIER"/>
    <x v="5"/>
    <n v="6.2210000000000001"/>
    <m/>
    <s v="Universidad de La Rioja"/>
    <n v="1"/>
    <s v="Pruebas de Acceso desde bachillerato o equivalente"/>
    <n v="8"/>
    <s v="18"/>
    <s v="Pruebas de acceso a la Universidad (PAU)- LOE"/>
    <m/>
    <x v="0"/>
    <m/>
    <m/>
    <s v="NO"/>
    <m/>
  </r>
  <r>
    <s v="JUN 2018-19"/>
    <x v="13"/>
    <n v="18054548"/>
    <s v="18054548702G"/>
    <x v="0"/>
    <s v="ALCONCHEL ALLUE, AIDA"/>
    <x v="0"/>
    <n v="8.3800000000000008"/>
    <m/>
    <s v="Universidad de La Rioja"/>
    <n v="8"/>
    <s v="Cambio de universidad y/o estudios"/>
    <n v="2"/>
    <s v="82"/>
    <s v="Cambio de estudios por reconocimiento de 30 ECTS"/>
    <m/>
    <x v="0"/>
    <m/>
    <m/>
    <s v="SÍ"/>
    <s v="con reconocimientos"/>
  </r>
  <r>
    <s v="JLO 2018-19"/>
    <x v="13"/>
    <n v="16642745"/>
    <s v="16642745702G"/>
    <x v="0"/>
    <s v="RUIZ EIZAGUIRRE, CHRISTIAN"/>
    <x v="0"/>
    <n v="5.9379999999999997"/>
    <m/>
    <s v="Universidad de La Rioja"/>
    <n v="1"/>
    <s v="Pruebas de Acceso desde bachillerato o equivalente"/>
    <n v="8"/>
    <s v="18"/>
    <s v="Pruebas de acceso a la Universidad (PAU)- LOE"/>
    <m/>
    <x v="0"/>
    <m/>
    <m/>
    <s v="NO"/>
    <m/>
  </r>
  <r>
    <s v="JUN 2018-19"/>
    <x v="13"/>
    <n v="17499441"/>
    <s v="17499441702G"/>
    <x v="0"/>
    <s v="ALONSO RODRÍGUEZ, ÁNGEL"/>
    <x v="1"/>
    <n v="6.609"/>
    <m/>
    <s v="Universidad de La Rioja"/>
    <n v="1"/>
    <s v="Pruebas de Acceso desde bachillerato o equivalente"/>
    <n v="8"/>
    <s v="18"/>
    <s v="Pruebas de acceso a la Universidad (PAU)- LOE"/>
    <m/>
    <x v="0"/>
    <m/>
    <m/>
    <s v="NO"/>
    <m/>
  </r>
  <r>
    <s v="JUN 2018-19"/>
    <x v="13"/>
    <n v="72795618"/>
    <s v="72795618702G"/>
    <x v="0"/>
    <s v="EZQUERRO BERDOUZI, SUKAYNA"/>
    <x v="1"/>
    <n v="7.2530000000000001"/>
    <m/>
    <s v="UNIVERSIDAD DE ALMERÍA"/>
    <n v="1"/>
    <s v="Pruebas de Acceso desde bachillerato o equivalente"/>
    <n v="8"/>
    <s v="18"/>
    <s v="Pruebas de acceso a la Universidad (PAU)- LOE"/>
    <m/>
    <x v="2"/>
    <m/>
    <m/>
    <s v="NO"/>
    <m/>
  </r>
  <r>
    <s v="JUN 2018-19"/>
    <x v="13"/>
    <n v="16641608"/>
    <s v="16641608702G"/>
    <x v="0"/>
    <s v="MONTERO GALÁN, CARLOS"/>
    <x v="2"/>
    <n v="9.2040000000000006"/>
    <m/>
    <s v="Universidad de La Rioja"/>
    <n v="1"/>
    <s v="Pruebas de Acceso desde bachillerato o equivalente"/>
    <n v="9"/>
    <s v="19"/>
    <s v="Evaluación de Bachillerato para Acceso a la Universidad (EBAU) - LOMCE"/>
    <s v="SÍ"/>
    <x v="0"/>
    <m/>
    <m/>
    <s v="NO"/>
    <m/>
  </r>
  <r>
    <s v="JUN 2018-19"/>
    <x v="13"/>
    <n v="16629267"/>
    <s v="16629267702G"/>
    <x v="0"/>
    <s v="SAN ANTONIO MURILLO, MARIO"/>
    <x v="2"/>
    <n v="6.0179999999999998"/>
    <m/>
    <s v="Universidad de La Rioja"/>
    <n v="1"/>
    <s v="Pruebas de Acceso desde bachillerato o equivalente"/>
    <n v="9"/>
    <s v="19"/>
    <s v="Evaluación de Bachillerato para Acceso a la Universidad (EBAU) - LOMCE"/>
    <m/>
    <x v="0"/>
    <m/>
    <m/>
    <s v="NO"/>
    <m/>
  </r>
  <r>
    <s v="JLO 2018-19"/>
    <x v="13"/>
    <n v="18186450"/>
    <s v="18186450702G"/>
    <x v="0"/>
    <s v="RUIZ GÓMEZ, DAVID"/>
    <x v="2"/>
    <n v="5.2380000000000004"/>
    <m/>
    <s v="Universidad de La Rioja"/>
    <n v="1"/>
    <s v="Pruebas de Acceso desde bachillerato o equivalente"/>
    <n v="9"/>
    <s v="19"/>
    <s v="Evaluación de Bachillerato para Acceso a la Universidad (EBAU) - LOMCE"/>
    <s v="SÍ"/>
    <x v="0"/>
    <m/>
    <m/>
    <s v="NO"/>
    <m/>
  </r>
  <r>
    <s v="JLO 2018-19"/>
    <x v="13"/>
    <n v="73009316"/>
    <s v="73009316702G"/>
    <x v="0"/>
    <s v="MORENO MONTERDE, CARLOS"/>
    <x v="2"/>
    <n v="6.6630000000000003"/>
    <m/>
    <s v="Universidad de Zaragoza"/>
    <n v="1"/>
    <s v="Pruebas de Acceso desde bachillerato o equivalente"/>
    <n v="9"/>
    <s v="19"/>
    <s v="Evaluación de Bachillerato para Acceso a la Universidad (EBAU) - LOMCE"/>
    <s v="SÍ"/>
    <x v="0"/>
    <m/>
    <m/>
    <s v="NO"/>
    <m/>
  </r>
  <r>
    <s v="JUN 2018-19"/>
    <x v="13"/>
    <n v="71350909"/>
    <s v="71350909702G"/>
    <x v="0"/>
    <s v="MARTÍNEZ GONZÁLEZ, AITANA"/>
    <x v="3"/>
    <n v="7.2050000000000001"/>
    <m/>
    <s v="Universidad de La Rioja"/>
    <n v="1"/>
    <s v="Pruebas de Acceso desde bachillerato o equivalente"/>
    <n v="9"/>
    <s v="19"/>
    <s v="Evaluación de Bachillerato para Acceso a la Universidad (EBAU) - LOMCE"/>
    <m/>
    <x v="0"/>
    <m/>
    <m/>
    <s v="NO"/>
    <m/>
  </r>
  <r>
    <s v="JUN 2018-19"/>
    <x v="13"/>
    <n v="18092761"/>
    <s v="18092761702G"/>
    <x v="0"/>
    <s v="MARAÑON MANGADO, GABRIEL"/>
    <x v="3"/>
    <n v="6.0679999999999996"/>
    <m/>
    <s v="Universidad del País Vasco/Euskal Herriko Unibersitatea"/>
    <n v="1"/>
    <s v="Pruebas de Acceso desde bachillerato o equivalente"/>
    <n v="9"/>
    <s v="19"/>
    <s v="Evaluación de Bachillerato para Acceso a la Universidad (EBAU) - LOMCE"/>
    <m/>
    <x v="0"/>
    <m/>
    <m/>
    <s v="NO"/>
    <m/>
  </r>
  <r>
    <s v="JUN 2018-19"/>
    <x v="13"/>
    <n v="18087543"/>
    <s v="18087543702G"/>
    <x v="0"/>
    <s v="JIMÉNEZ MENDOZA, ÁNGEL"/>
    <x v="3"/>
    <n v="7.2060000000000004"/>
    <m/>
    <s v="Universidad de La Rioja"/>
    <n v="1"/>
    <s v="Pruebas de Acceso desde bachillerato o equivalente"/>
    <n v="9"/>
    <s v="19"/>
    <s v="Evaluación de Bachillerato para Acceso a la Universidad (EBAU) - LOMCE"/>
    <m/>
    <x v="0"/>
    <m/>
    <m/>
    <s v="NO"/>
    <m/>
  </r>
  <r>
    <s v="JUN 2018-19"/>
    <x v="13"/>
    <n v="49416856"/>
    <s v="49416856702G"/>
    <x v="0"/>
    <s v="TORO JARAMILLO, VIVIAN LISSETTE"/>
    <x v="3"/>
    <n v="5.6479999999999997"/>
    <m/>
    <s v="UNIVERSIDAD DE LES ILLES BALEARS"/>
    <n v="1"/>
    <s v="Pruebas de Acceso desde bachillerato o equivalente"/>
    <n v="9"/>
    <s v="19"/>
    <s v="Evaluación de Bachillerato para Acceso a la Universidad (EBAU) - LOMCE"/>
    <m/>
    <x v="2"/>
    <m/>
    <m/>
    <s v="NO"/>
    <m/>
  </r>
  <r>
    <s v="JUN 2018-19"/>
    <x v="13"/>
    <n v="16644529"/>
    <s v="16644529702G"/>
    <x v="0"/>
    <s v="GUZMÁN SANTAMARÍA, HARITZ"/>
    <x v="3"/>
    <n v="6.4720000000000004"/>
    <m/>
    <s v="Universidad del País Vasco/Euskal Herriko Unibersitatea"/>
    <n v="1"/>
    <s v="Pruebas de Acceso desde bachillerato o equivalente"/>
    <n v="8"/>
    <s v="18"/>
    <s v="Pruebas de acceso a la Universidad (PAU)- LOE"/>
    <s v="SÍ"/>
    <x v="0"/>
    <m/>
    <m/>
    <s v="SÍ"/>
    <s v="con reconocimientos"/>
  </r>
  <r>
    <s v="JUN 2018-19"/>
    <x v="14"/>
    <n v="16625203"/>
    <s v="16625203802G"/>
    <x v="1"/>
    <s v="QUINTANA DÍEZ, NEYBA"/>
    <x v="9"/>
    <n v="7.1"/>
    <m/>
    <m/>
    <n v="11"/>
    <s v="Formación Profesional"/>
    <n v="5"/>
    <s v="115"/>
    <s v="Ciclo Formativo de Grado Superior"/>
    <s v="SÍ"/>
    <x v="1"/>
    <m/>
    <m/>
    <s v="SÍ"/>
    <s v="con reconocimientos"/>
  </r>
  <r>
    <s v="JUN 2018-19"/>
    <x v="14"/>
    <n v="73010217"/>
    <s v="73010217802G"/>
    <x v="1"/>
    <s v="BORDEJÉ AZNAR, FERNANDO ÁNGEL"/>
    <x v="9"/>
    <n v="5.7279999999999998"/>
    <m/>
    <s v="Universidad de Zaragoza"/>
    <n v="1"/>
    <s v="Pruebas de Acceso desde bachillerato o equivalente"/>
    <n v="2"/>
    <s v="12"/>
    <s v="Pruebas de acceso a la Universidad- LOGSE"/>
    <s v="SÍ"/>
    <x v="0"/>
    <m/>
    <m/>
    <s v="SÍ"/>
    <s v="con reconocimientos"/>
  </r>
  <r>
    <s v="JLO 2018-19"/>
    <x v="14"/>
    <n v="16632719"/>
    <s v="16632719802G"/>
    <x v="0"/>
    <s v="JIMÉNEZ BALANZA, RAFAEL"/>
    <x v="6"/>
    <n v="5.726"/>
    <m/>
    <s v="Universidad de La Rioja"/>
    <n v="1"/>
    <s v="Pruebas de Acceso desde bachillerato o equivalente"/>
    <n v="8"/>
    <s v="18"/>
    <s v="Pruebas de acceso a la Universidad (PAU)- LOE"/>
    <m/>
    <x v="1"/>
    <m/>
    <m/>
    <s v="NO"/>
    <m/>
  </r>
  <r>
    <s v="JUN 2018-19"/>
    <x v="14"/>
    <n v="72897106"/>
    <s v="72897106802G"/>
    <x v="0"/>
    <s v="CALVO RENTA, GUILLERMO"/>
    <x v="5"/>
    <n v="6.1840000000000002"/>
    <m/>
    <s v="Universidad de Valladolid"/>
    <n v="1"/>
    <s v="Pruebas de Acceso desde bachillerato o equivalente"/>
    <n v="8"/>
    <s v="18"/>
    <s v="Pruebas de acceso a la Universidad (PAU)- LOE"/>
    <m/>
    <x v="0"/>
    <m/>
    <m/>
    <s v="NO"/>
    <m/>
  </r>
  <r>
    <s v="JUN 2018-19"/>
    <x v="14"/>
    <n v="16628594"/>
    <s v="16628594802G"/>
    <x v="0"/>
    <s v="CARRÉS DÍEZ, JORGE"/>
    <x v="5"/>
    <n v="6.8559999999999999"/>
    <m/>
    <s v="Universidad de La Rioja"/>
    <n v="1"/>
    <s v="Pruebas de Acceso desde bachillerato o equivalente"/>
    <n v="8"/>
    <s v="18"/>
    <s v="Pruebas de acceso a la Universidad (PAU)- LOE"/>
    <m/>
    <x v="0"/>
    <m/>
    <m/>
    <s v="NO"/>
    <m/>
  </r>
  <r>
    <s v="JUN 2018-19"/>
    <x v="14"/>
    <n v="44639816"/>
    <s v="44639816802G"/>
    <x v="0"/>
    <s v="CARCAR ECHEPARE, ANDER"/>
    <x v="0"/>
    <n v="7.27"/>
    <m/>
    <m/>
    <n v="11"/>
    <s v="Formación Profesional"/>
    <n v="5"/>
    <s v="115"/>
    <s v="Ciclo Formativo de Grado Superior"/>
    <m/>
    <x v="0"/>
    <m/>
    <m/>
    <s v="SÍ"/>
    <s v="con reconocimientos"/>
  </r>
  <r>
    <s v="JUN 2018-19"/>
    <x v="14"/>
    <n v="71351476"/>
    <s v="71351476802G"/>
    <x v="0"/>
    <s v="OTEO MIJANCOS, VANESA"/>
    <x v="0"/>
    <n v="5.6379999999999999"/>
    <m/>
    <s v="Universidad de La Rioja"/>
    <n v="1"/>
    <s v="Pruebas de Acceso desde bachillerato o equivalente"/>
    <n v="8"/>
    <s v="18"/>
    <s v="Pruebas de acceso a la Universidad (PAU)- LOE"/>
    <m/>
    <x v="0"/>
    <m/>
    <m/>
    <s v="NO"/>
    <m/>
  </r>
  <r>
    <s v="JUN 2018-19"/>
    <x v="14"/>
    <n v="16641203"/>
    <s v="16641203802G"/>
    <x v="0"/>
    <s v="FERNÁNDEZ ALTUZARRA, DAVID"/>
    <x v="1"/>
    <n v="7.18"/>
    <m/>
    <m/>
    <n v="11"/>
    <s v="Formación Profesional"/>
    <n v="5"/>
    <s v="115"/>
    <s v="Ciclo Formativo de Grado Superior"/>
    <m/>
    <x v="0"/>
    <m/>
    <m/>
    <s v="SÍ"/>
    <s v="con reconocimientos"/>
  </r>
  <r>
    <s v="JUN 2018-19"/>
    <x v="14"/>
    <n v="16636201"/>
    <s v="16636201802G"/>
    <x v="0"/>
    <s v="GALÁN RUBIO, MIGUEL"/>
    <x v="2"/>
    <n v="6"/>
    <m/>
    <m/>
    <n v="11"/>
    <s v="Formación Profesional"/>
    <n v="5"/>
    <s v="115"/>
    <s v="Ciclo Formativo de Grado Superior"/>
    <m/>
    <x v="0"/>
    <m/>
    <s v="703G"/>
    <s v="SÍ"/>
    <s v="otro grado"/>
  </r>
  <r>
    <s v="JUN 2018-19"/>
    <x v="14"/>
    <n v="18074519"/>
    <s v="18074519802G"/>
    <x v="0"/>
    <s v="MARTÍNEZ GONZÁLEZ, VÍCTOR JOSÉ"/>
    <x v="3"/>
    <n v="5.734"/>
    <m/>
    <s v="Universidad de La Rioja"/>
    <n v="1"/>
    <s v="Pruebas de Acceso desde bachillerato o equivalente"/>
    <n v="9"/>
    <s v="19"/>
    <s v="Evaluación de Bachillerato para Acceso a la Universidad (EBAU) - LOMCE"/>
    <m/>
    <x v="0"/>
    <m/>
    <m/>
    <s v="NO"/>
    <m/>
  </r>
  <r>
    <s v="JUN 2018-19"/>
    <x v="14"/>
    <n v="18076394"/>
    <s v="18076394802G"/>
    <x v="0"/>
    <s v="AGUILLO QUEMADA, JAVIER"/>
    <x v="3"/>
    <n v="7.9180000000000001"/>
    <m/>
    <s v="Universidad de La Rioja"/>
    <n v="1"/>
    <s v="Pruebas de Acceso desde bachillerato o equivalente"/>
    <n v="9"/>
    <s v="19"/>
    <s v="Evaluación de Bachillerato para Acceso a la Universidad (EBAU) - LOMCE"/>
    <m/>
    <x v="0"/>
    <m/>
    <m/>
    <s v="NO"/>
    <m/>
  </r>
  <r>
    <s v="JLO 2018-19"/>
    <x v="14"/>
    <n v="16636527"/>
    <s v="16636527802G"/>
    <x v="0"/>
    <s v="DÍEZ ROMERO, PABLO"/>
    <x v="3"/>
    <n v="6.0250000000000004"/>
    <m/>
    <s v="Universidad de La Rioja"/>
    <n v="1"/>
    <s v="Pruebas de Acceso desde bachillerato o equivalente"/>
    <n v="9"/>
    <s v="19"/>
    <s v="Evaluación de Bachillerato para Acceso a la Universidad (EBAU) - LOMCE"/>
    <m/>
    <x v="0"/>
    <m/>
    <m/>
    <s v="NO"/>
    <m/>
  </r>
  <r>
    <s v="JUN 2018-19"/>
    <x v="15"/>
    <n v="16627660"/>
    <s v="16627660703G"/>
    <x v="0"/>
    <s v="ITURBE FERNÁNDEZ, IRENE"/>
    <x v="9"/>
    <n v="6.008"/>
    <m/>
    <s v="Universidad de La Rioja"/>
    <n v="8"/>
    <s v="Cambio de universidad y/o estudios"/>
    <n v="2"/>
    <s v="82"/>
    <s v="Cambio de estudios por reconocimiento de 30 ECTS"/>
    <m/>
    <x v="1"/>
    <m/>
    <m/>
    <s v="NO"/>
    <m/>
  </r>
  <r>
    <s v="JLO 2018-19"/>
    <x v="15"/>
    <n v="16633590"/>
    <s v="16633590703G"/>
    <x v="0"/>
    <s v="RODRÍGUEZ GARCÍA, JULIÁN"/>
    <x v="6"/>
    <n v="6.5789999999999997"/>
    <m/>
    <s v="Universidad de La Rioja"/>
    <n v="1"/>
    <s v="Pruebas de Acceso desde bachillerato o equivalente"/>
    <n v="8"/>
    <s v="18"/>
    <s v="Pruebas de acceso a la Universidad (PAU)- LOE"/>
    <s v="SÍ"/>
    <x v="1"/>
    <m/>
    <m/>
    <s v="SÍ"/>
    <s v="con reconocimientos"/>
  </r>
  <r>
    <s v="JUN 2018-19"/>
    <x v="15"/>
    <n v="18074205"/>
    <s v="18074205703G"/>
    <x v="0"/>
    <s v="CUADRADO GALERA, ISABEL"/>
    <x v="0"/>
    <n v="7.8179999999999996"/>
    <m/>
    <s v="Universidad de La Rioja"/>
    <n v="1"/>
    <s v="Pruebas de Acceso desde bachillerato o equivalente"/>
    <n v="8"/>
    <s v="18"/>
    <s v="Pruebas de acceso a la Universidad (PAU)- LOE"/>
    <m/>
    <x v="0"/>
    <m/>
    <m/>
    <s v="NO"/>
    <m/>
  </r>
  <r>
    <s v="JUN 2018-19"/>
    <x v="15"/>
    <n v="74521634"/>
    <s v="74521634703G"/>
    <x v="0"/>
    <s v="SERRANO SÁNCHEZ, ANTONIO"/>
    <x v="0"/>
    <m/>
    <m/>
    <m/>
    <n v="8"/>
    <s v="Cambio de universidad y/o estudios"/>
    <n v="1"/>
    <s v="81"/>
    <s v="Cambio de universidad por reconocimiento de 30 ECTS"/>
    <m/>
    <x v="1"/>
    <m/>
    <m/>
    <s v="SÍ"/>
    <s v="con reconocimientos"/>
  </r>
  <r>
    <s v="JUN 2018-19"/>
    <x v="15"/>
    <n v="72723589"/>
    <s v="72723589703G"/>
    <x v="1"/>
    <s v="FERNÁNDEZ MONJÓN, JAVIER"/>
    <x v="0"/>
    <n v="5.01"/>
    <m/>
    <s v="Universidad del País Vasco/Euskal Herriko Unibersitatea"/>
    <n v="8"/>
    <s v="Cambio de universidad y/o estudios"/>
    <n v="2"/>
    <s v="82"/>
    <s v="Cambio de estudios por reconocimiento de 30 ECTS"/>
    <m/>
    <x v="0"/>
    <m/>
    <m/>
    <s v="SÍ"/>
    <s v="con reconocimientos"/>
  </r>
  <r>
    <s v="JUN 2018-19"/>
    <x v="15"/>
    <n v="3221607"/>
    <s v="3221607703G"/>
    <x v="0"/>
    <s v="LANDIN ROSS-MAGAHY, MIKEL"/>
    <x v="1"/>
    <n v="7.4349999999999996"/>
    <m/>
    <s v="UNIVERSIDAD AUTÓNOMA DE MADRID"/>
    <n v="1"/>
    <s v="Pruebas de Acceso desde bachillerato o equivalente"/>
    <n v="8"/>
    <s v="18"/>
    <s v="Pruebas de acceso a la Universidad (PAU)- LOE"/>
    <m/>
    <x v="0"/>
    <m/>
    <m/>
    <s v="NO"/>
    <m/>
  </r>
  <r>
    <s v="JUN 2018-19"/>
    <x v="15"/>
    <n v="18174690"/>
    <s v="18174690703G"/>
    <x v="0"/>
    <s v="RODRÍGUEZ CÁMARA, MAITE"/>
    <x v="1"/>
    <n v="7.0670000000000002"/>
    <m/>
    <s v="Universidad de Zaragoza"/>
    <n v="1"/>
    <s v="Pruebas de Acceso desde bachillerato o equivalente"/>
    <n v="8"/>
    <s v="18"/>
    <s v="Pruebas de acceso a la Universidad (PAU)- LOE"/>
    <m/>
    <x v="2"/>
    <m/>
    <m/>
    <s v="NO"/>
    <m/>
  </r>
  <r>
    <s v="JUN 2018-19"/>
    <x v="15"/>
    <n v="16629307"/>
    <s v="16629307703G"/>
    <x v="1"/>
    <s v="CONDE MARTINEZ, PATRICIA"/>
    <x v="1"/>
    <m/>
    <m/>
    <m/>
    <n v="9"/>
    <s v="ACCESO A TERCER CICL0"/>
    <n v="6"/>
    <s v="96"/>
    <s v="INGENIERO SUPERIOR CON TÍTULO EXTRANJERO HOMOLOGADO"/>
    <m/>
    <x v="1"/>
    <m/>
    <m/>
    <s v="SÍ"/>
    <s v="con reconocimientos"/>
  </r>
  <r>
    <s v="JUN 2018-19"/>
    <x v="15"/>
    <n v="16632830"/>
    <s v="16632830703G"/>
    <x v="0"/>
    <s v="IÑIGUEZ MANGADO, RUBÉN"/>
    <x v="1"/>
    <n v="6.93"/>
    <m/>
    <m/>
    <n v="11"/>
    <s v="Formación Profesional"/>
    <n v="5"/>
    <s v="115"/>
    <s v="Ciclo Formativo de Grado Superior"/>
    <m/>
    <x v="0"/>
    <m/>
    <m/>
    <s v="SÍ"/>
    <s v="con reconocimientos"/>
  </r>
  <r>
    <s v="JUN 2018-19"/>
    <x v="15"/>
    <n v="18084210"/>
    <s v="18084210703G"/>
    <x v="0"/>
    <s v="GARCÍA SAN JUAN, REBECA"/>
    <x v="2"/>
    <n v="6.9640000000000004"/>
    <m/>
    <s v="Universidad de La Rioja"/>
    <n v="1"/>
    <s v="Pruebas de Acceso desde bachillerato o equivalente"/>
    <n v="9"/>
    <s v="19"/>
    <s v="Evaluación de Bachillerato para Acceso a la Universidad (EBAU) - LOMCE"/>
    <s v="SÍ"/>
    <x v="0"/>
    <m/>
    <m/>
    <s v="NO"/>
    <m/>
  </r>
  <r>
    <s v="JUN 2018-19"/>
    <x v="15"/>
    <n v="17498357"/>
    <s v="17498357703G"/>
    <x v="0"/>
    <s v="HERNANDO LOZA, CARLOS"/>
    <x v="2"/>
    <m/>
    <m/>
    <m/>
    <n v="9"/>
    <s v="ACCESO A TERCER CICL0"/>
    <n v="7"/>
    <s v="97"/>
    <s v="LICENCIADO CON TÍTULO EXTRANJERO NO HOMOLOGADO"/>
    <m/>
    <x v="1"/>
    <m/>
    <s v="702G"/>
    <s v="SÍ"/>
    <s v="otro grado"/>
  </r>
  <r>
    <s v="JUN 2018-19"/>
    <x v="15"/>
    <n v="47869090"/>
    <s v="47869090703G"/>
    <x v="0"/>
    <s v="GÁMEZ SANZ, ANNA"/>
    <x v="3"/>
    <n v="7.4320000000000004"/>
    <m/>
    <s v="UNIVERSIDAD AUTÓNOMA DE BARCELONA"/>
    <n v="1"/>
    <s v="Pruebas de Acceso desde bachillerato o equivalente"/>
    <n v="8"/>
    <s v="18"/>
    <s v="Pruebas de acceso a la Universidad (PAU)- LOE"/>
    <m/>
    <x v="0"/>
    <m/>
    <m/>
    <s v="SÍ"/>
    <s v="con reconocimientos"/>
  </r>
  <r>
    <s v="JUN 2018-19"/>
    <x v="15"/>
    <n v="76073678"/>
    <s v="76073678703G"/>
    <x v="0"/>
    <s v="BUENO TORO, ÁNGELA"/>
    <x v="3"/>
    <n v="7.92"/>
    <m/>
    <m/>
    <n v="11"/>
    <s v="Formación Profesional"/>
    <n v="5"/>
    <s v="115"/>
    <s v="Ciclo Formativo de Grado Superior"/>
    <m/>
    <x v="0"/>
    <m/>
    <m/>
    <s v="SÍ"/>
    <s v="con reconocimientos"/>
  </r>
  <r>
    <s v="JUN 2018-19"/>
    <x v="15"/>
    <n v="50624993"/>
    <s v="50624993703G"/>
    <x v="0"/>
    <s v="REINA MEDINA, ROCÍO"/>
    <x v="3"/>
    <n v="6.08"/>
    <m/>
    <m/>
    <n v="11"/>
    <s v="Formación Profesional"/>
    <n v="5"/>
    <s v="115"/>
    <s v="Ciclo Formativo de Grado Superior"/>
    <m/>
    <x v="0"/>
    <m/>
    <m/>
    <s v="SÍ"/>
    <s v="con reconocimientos"/>
  </r>
  <r>
    <s v="SEP 2018-19"/>
    <x v="16"/>
    <n v="11776186"/>
    <s v="11776186701G"/>
    <x v="0"/>
    <s v="DÍAZ FELIPE, MIGUEL ÁNGEL"/>
    <x v="8"/>
    <n v="5.835"/>
    <m/>
    <s v="Universidad de Salamanca"/>
    <n v="9"/>
    <s v="ACCESO A TERCER CICL0"/>
    <n v="1"/>
    <s v="91"/>
    <s v="LICENCIADO"/>
    <m/>
    <x v="1"/>
    <m/>
    <m/>
    <s v="SÍ"/>
    <s v="con reconocimientos"/>
  </r>
  <r>
    <s v="JUN 2018-19"/>
    <x v="16"/>
    <n v="73116844"/>
    <s v="73116844701G"/>
    <x v="0"/>
    <s v="NOAIN IZURIAGA, ANA"/>
    <x v="5"/>
    <n v="6.4509999999999996"/>
    <m/>
    <s v="Universidad Pública de Navarra"/>
    <n v="1"/>
    <s v="Pruebas de Acceso desde bachillerato o equivalente"/>
    <n v="8"/>
    <s v="18"/>
    <s v="Pruebas de acceso a la Universidad (PAU)- LOE"/>
    <m/>
    <x v="0"/>
    <m/>
    <m/>
    <s v="NO"/>
    <m/>
  </r>
  <r>
    <s v="JUN 2018-19"/>
    <x v="16"/>
    <s v="X5083069"/>
    <s v="X5083069701G"/>
    <x v="0"/>
    <s v="LETKOVA , EVELINA MALINOVA"/>
    <x v="5"/>
    <n v="7.1050000000000004"/>
    <m/>
    <s v="Universidad de La Rioja"/>
    <n v="1"/>
    <s v="Pruebas de Acceso desde bachillerato o equivalente"/>
    <n v="8"/>
    <s v="18"/>
    <s v="Pruebas de acceso a la Universidad (PAU)- LOE"/>
    <m/>
    <x v="0"/>
    <m/>
    <m/>
    <s v="NO"/>
    <m/>
  </r>
  <r>
    <s v="JUN 2018-19"/>
    <x v="16"/>
    <n v="34286930"/>
    <s v="34286930701G"/>
    <x v="0"/>
    <s v="ABAD BARREIRO, IAGO"/>
    <x v="0"/>
    <n v="7.6079999999999997"/>
    <m/>
    <s v="UNIVERSIDAD DE SANTIAGO DE COMPOSTELA"/>
    <n v="1"/>
    <s v="Pruebas de Acceso desde bachillerato o equivalente"/>
    <n v="8"/>
    <s v="18"/>
    <s v="Pruebas de acceso a la Universidad (PAU)- LOE"/>
    <m/>
    <x v="0"/>
    <m/>
    <m/>
    <s v="SÍ"/>
    <s v="con reconocimientos"/>
  </r>
  <r>
    <s v="JUN 2018-19"/>
    <x v="16"/>
    <s v="X8654144"/>
    <s v="X8654144701G"/>
    <x v="0"/>
    <s v="KOVACS , ALEXANDRA DENISA"/>
    <x v="1"/>
    <n v="8.2769999999999992"/>
    <m/>
    <s v="Universidad de La Rioja"/>
    <n v="1"/>
    <s v="Pruebas de Acceso desde bachillerato o equivalente"/>
    <n v="8"/>
    <s v="18"/>
    <s v="Pruebas de acceso a la Universidad (PAU)- LOE"/>
    <m/>
    <x v="0"/>
    <m/>
    <m/>
    <s v="NO"/>
    <m/>
  </r>
  <r>
    <s v="JUN 2018-19"/>
    <x v="16"/>
    <n v="16632789"/>
    <s v="16632789701G"/>
    <x v="0"/>
    <s v="SÁENZ PINILLOS, ÁNGELA"/>
    <x v="2"/>
    <n v="9.1259999999999994"/>
    <m/>
    <s v="Universidad de La Rioja"/>
    <n v="1"/>
    <s v="Pruebas de Acceso desde bachillerato o equivalente"/>
    <n v="9"/>
    <s v="19"/>
    <s v="Evaluación de Bachillerato para Acceso a la Universidad (EBAU) - LOMCE"/>
    <s v="SÍ"/>
    <x v="0"/>
    <m/>
    <m/>
    <s v="NO"/>
    <m/>
  </r>
  <r>
    <s v="JUN 2018-19"/>
    <x v="16"/>
    <n v="71306363"/>
    <s v="71306363701G"/>
    <x v="0"/>
    <s v="GÓMEZ TROITIÑO, ÁLVARO"/>
    <x v="2"/>
    <n v="8.6639999999999997"/>
    <m/>
    <s v="UNIVERSIDAD DE BURGOS"/>
    <n v="1"/>
    <s v="Pruebas de Acceso desde bachillerato o equivalente"/>
    <n v="9"/>
    <s v="19"/>
    <s v="Evaluación de Bachillerato para Acceso a la Universidad (EBAU) - LOMCE"/>
    <s v="SÍ"/>
    <x v="0"/>
    <m/>
    <m/>
    <s v="NO"/>
    <m/>
  </r>
  <r>
    <s v="JUN 2018-19"/>
    <x v="16"/>
    <n v="16610864"/>
    <s v="16610864701G"/>
    <x v="0"/>
    <s v="MORGA MARCHAL, VÍCTOR"/>
    <x v="2"/>
    <m/>
    <m/>
    <s v="Universidad de La Rioja"/>
    <n v="8"/>
    <s v="Cambio de universidad y/o estudios"/>
    <n v="2"/>
    <s v="82"/>
    <s v="Cambio de estudios por reconocimiento de 30 ECTS"/>
    <m/>
    <x v="1"/>
    <m/>
    <m/>
    <s v="SÍ"/>
    <s v="con reconocimientos"/>
  </r>
  <r>
    <s v="JUN 2018-19"/>
    <x v="16"/>
    <n v="18087958"/>
    <s v="18087958701G"/>
    <x v="0"/>
    <s v="PRIETO RODRÍGUEZ, DAVID"/>
    <x v="2"/>
    <n v="7.6340000000000003"/>
    <m/>
    <s v="Universidad de La Rioja"/>
    <n v="1"/>
    <s v="Pruebas de Acceso desde bachillerato o equivalente"/>
    <n v="9"/>
    <s v="19"/>
    <s v="Evaluación de Bachillerato para Acceso a la Universidad (EBAU) - LOMCE"/>
    <s v="SÍ"/>
    <x v="0"/>
    <m/>
    <m/>
    <s v="NO"/>
    <m/>
  </r>
  <r>
    <s v="JUN 2018-19"/>
    <x v="16"/>
    <n v="16633863"/>
    <s v="16633863701G"/>
    <x v="0"/>
    <s v="MORENZA GARCÍA, VIRGINIA"/>
    <x v="2"/>
    <n v="8.0229999999999997"/>
    <m/>
    <s v="Universidad de La Rioja"/>
    <n v="1"/>
    <s v="Pruebas de Acceso desde bachillerato o equivalente"/>
    <n v="8"/>
    <s v="18"/>
    <s v="Pruebas de acceso a la Universidad (PAU)- LOE"/>
    <m/>
    <x v="0"/>
    <m/>
    <m/>
    <s v="NO"/>
    <m/>
  </r>
  <r>
    <s v="JUN 2018-19"/>
    <x v="16"/>
    <n v="16626268"/>
    <s v="16626268701G"/>
    <x v="0"/>
    <s v="VALGAÑÓN SORIA, MIGUEL"/>
    <x v="3"/>
    <n v="8.7929999999999993"/>
    <m/>
    <s v="Universidad de La Rioja"/>
    <n v="1"/>
    <s v="Pruebas de Acceso desde bachillerato o equivalente"/>
    <n v="9"/>
    <s v="19"/>
    <s v="Evaluación de Bachillerato para Acceso a la Universidad (EBAU) - LOMCE"/>
    <m/>
    <x v="0"/>
    <m/>
    <m/>
    <s v="NO"/>
    <m/>
  </r>
  <r>
    <s v="JUN 2018-19"/>
    <x v="16"/>
    <n v="17495982"/>
    <s v="17495982701G"/>
    <x v="0"/>
    <s v="VICENTE DUBLAN, MARÍA"/>
    <x v="3"/>
    <n v="9.32"/>
    <m/>
    <s v="Universidad de La Rioja"/>
    <n v="1"/>
    <s v="Pruebas de Acceso desde bachillerato o equivalente"/>
    <n v="9"/>
    <s v="19"/>
    <s v="Evaluación de Bachillerato para Acceso a la Universidad (EBAU) - LOMCE"/>
    <m/>
    <x v="0"/>
    <m/>
    <m/>
    <s v="NO"/>
    <m/>
  </r>
  <r>
    <s v="JUN 2018-19"/>
    <x v="16"/>
    <n v="18085342"/>
    <s v="18085342701G"/>
    <x v="0"/>
    <s v="ESCOBEDO GUTIÉRREZ, RUBÉN"/>
    <x v="3"/>
    <n v="6.181"/>
    <m/>
    <s v="Universidad de La Rioja"/>
    <n v="9"/>
    <s v="ACCESO A TERCER CICL0"/>
    <n v="3"/>
    <s v="93"/>
    <s v="INGENIERO SUPERIOR"/>
    <m/>
    <x v="1"/>
    <s v="801G"/>
    <m/>
    <s v="SÍ"/>
    <s v="otro grado"/>
  </r>
  <r>
    <s v="JUN 2018-19"/>
    <x v="16"/>
    <n v="18079715"/>
    <s v="18079715701G"/>
    <x v="0"/>
    <s v="BENÍTEZ SÁENZ, MIGUEL ÁNGEL"/>
    <x v="3"/>
    <n v="7.4820000000000002"/>
    <m/>
    <s v="Universidad de La Rioja"/>
    <n v="9"/>
    <s v="ACCESO A TERCER CICL0"/>
    <n v="3"/>
    <s v="93"/>
    <s v="INGENIERO SUPERIOR"/>
    <m/>
    <x v="1"/>
    <s v="801G"/>
    <m/>
    <s v="SÍ"/>
    <s v="otro grado"/>
  </r>
  <r>
    <s v="JUN 2018-19"/>
    <x v="16"/>
    <n v="71364136"/>
    <s v="71364136701G"/>
    <x v="0"/>
    <s v="ARNAIZ DEL CAMPO, NURIA"/>
    <x v="3"/>
    <n v="7.6790000000000003"/>
    <m/>
    <s v="UNIVERSIDAD DE BURGOS"/>
    <n v="1"/>
    <s v="Pruebas de Acceso desde bachillerato o equivalente"/>
    <n v="9"/>
    <s v="19"/>
    <s v="Evaluación de Bachillerato para Acceso a la Universidad (EBAU) - LOMCE"/>
    <m/>
    <x v="0"/>
    <m/>
    <m/>
    <s v="NO"/>
    <m/>
  </r>
  <r>
    <s v="JUN 2018-19"/>
    <x v="16"/>
    <n v="18073976"/>
    <s v="18073976701G"/>
    <x v="0"/>
    <s v="MÉNDIZ FERNÁNDEZ, ANDRÉS"/>
    <x v="3"/>
    <n v="7.6950000000000003"/>
    <m/>
    <s v="Universidad de La Rioja"/>
    <n v="1"/>
    <s v="Pruebas de Acceso desde bachillerato o equivalente"/>
    <n v="9"/>
    <s v="19"/>
    <s v="Evaluación de Bachillerato para Acceso a la Universidad (EBAU) - LOMCE"/>
    <m/>
    <x v="0"/>
    <m/>
    <m/>
    <s v="NO"/>
    <m/>
  </r>
  <r>
    <s v="JLO 2018-19"/>
    <x v="17"/>
    <n v="72799830"/>
    <s v="72799830801G"/>
    <x v="0"/>
    <s v="BALDERO GRACIA, ÁNGELA"/>
    <x v="6"/>
    <n v="5.5309999999999997"/>
    <m/>
    <s v="Universidad de La Rioja"/>
    <n v="1"/>
    <s v="Pruebas de Acceso desde bachillerato o equivalente"/>
    <n v="8"/>
    <s v="18"/>
    <s v="Pruebas de acceso a la Universidad (PAU)- LOE"/>
    <m/>
    <x v="1"/>
    <m/>
    <m/>
    <s v="SÍ"/>
    <s v="con reconocimientos"/>
  </r>
  <r>
    <s v="JUN 2018-19"/>
    <x v="17"/>
    <n v="17499677"/>
    <s v="17499677801G"/>
    <x v="0"/>
    <s v="MÉNDEZ TERREROS, YOLANDA"/>
    <x v="5"/>
    <n v="6.2789999999999999"/>
    <m/>
    <s v="Universidad de La Rioja"/>
    <n v="1"/>
    <s v="Pruebas de Acceso desde bachillerato o equivalente"/>
    <n v="8"/>
    <s v="18"/>
    <s v="Pruebas de acceso a la Universidad (PAU)- LOE"/>
    <m/>
    <x v="0"/>
    <m/>
    <m/>
    <s v="NO"/>
    <m/>
  </r>
  <r>
    <s v="JUN 2018-19"/>
    <x v="17"/>
    <n v="16632188"/>
    <s v="16632188801G"/>
    <x v="0"/>
    <s v="MARTÍNEZ LANCHARES, MARCOS"/>
    <x v="5"/>
    <n v="6.0460000000000003"/>
    <m/>
    <s v="Universidad de La Rioja"/>
    <n v="1"/>
    <s v="Pruebas de Acceso desde bachillerato o equivalente"/>
    <n v="8"/>
    <s v="18"/>
    <s v="Pruebas de acceso a la Universidad (PAU)- LOE"/>
    <m/>
    <x v="0"/>
    <m/>
    <m/>
    <s v="NO"/>
    <m/>
  </r>
  <r>
    <s v="JUN 2018-19"/>
    <x v="17"/>
    <n v="16637958"/>
    <s v="16637958801G"/>
    <x v="0"/>
    <s v="PÉREZ LORENZO, GUILLERMO"/>
    <x v="5"/>
    <n v="6.6669999999999998"/>
    <m/>
    <s v="Universidad de La Rioja"/>
    <n v="1"/>
    <s v="Pruebas de Acceso desde bachillerato o equivalente"/>
    <n v="8"/>
    <s v="18"/>
    <s v="Pruebas de acceso a la Universidad (PAU)- LOE"/>
    <m/>
    <x v="0"/>
    <m/>
    <m/>
    <s v="SÍ"/>
    <s v="con reconocimientos"/>
  </r>
  <r>
    <s v="JUN 2018-19"/>
    <x v="17"/>
    <n v="16643226"/>
    <s v="16643226801G"/>
    <x v="0"/>
    <s v="CLAVIJO GONZÁLEZ, SERGIO"/>
    <x v="0"/>
    <n v="6.0940000000000003"/>
    <m/>
    <s v="Universidad de La Rioja"/>
    <n v="1"/>
    <s v="Pruebas de Acceso desde bachillerato o equivalente"/>
    <n v="8"/>
    <s v="18"/>
    <s v="Pruebas de acceso a la Universidad (PAU)- LOE"/>
    <m/>
    <x v="0"/>
    <m/>
    <m/>
    <s v="NO"/>
    <m/>
  </r>
  <r>
    <s v="JUN 2018-19"/>
    <x v="17"/>
    <n v="18079854"/>
    <s v="18079854801G"/>
    <x v="0"/>
    <s v="VÁZQUEZ CUESTA, BORJA"/>
    <x v="0"/>
    <n v="6.8310000000000004"/>
    <m/>
    <s v="Universidad de La Rioja"/>
    <n v="1"/>
    <s v="Pruebas de Acceso desde bachillerato o equivalente"/>
    <n v="8"/>
    <s v="18"/>
    <s v="Pruebas de acceso a la Universidad (PAU)- LOE"/>
    <m/>
    <x v="0"/>
    <m/>
    <m/>
    <s v="NO"/>
    <m/>
  </r>
  <r>
    <s v="JUN 2018-19"/>
    <x v="17"/>
    <n v="16630886"/>
    <s v="16630886801G"/>
    <x v="0"/>
    <s v="AMAT PÉREZ, IGNACIO"/>
    <x v="0"/>
    <n v="8.6140000000000008"/>
    <m/>
    <s v="Universidad de La Rioja"/>
    <n v="9"/>
    <s v="ACCESO A TERCER CICL0"/>
    <n v="3"/>
    <s v="93"/>
    <s v="INGENIERO SUPERIOR"/>
    <m/>
    <x v="1"/>
    <m/>
    <m/>
    <s v="SÍ"/>
    <s v="con reconocimientos"/>
  </r>
  <r>
    <s v="JUN 2018-19"/>
    <x v="17"/>
    <n v="18082494"/>
    <s v="18082494801G"/>
    <x v="0"/>
    <s v="GÓMEZ OCHAGAVÍA, DANIEL"/>
    <x v="0"/>
    <n v="6.5739999999999998"/>
    <m/>
    <s v="Universidad de La Rioja"/>
    <n v="1"/>
    <s v="Pruebas de Acceso desde bachillerato o equivalente"/>
    <n v="8"/>
    <s v="18"/>
    <s v="Pruebas de acceso a la Universidad (PAU)- LOE"/>
    <m/>
    <x v="0"/>
    <m/>
    <m/>
    <s v="NO"/>
    <m/>
  </r>
  <r>
    <s v="JUN 2018-19"/>
    <x v="17"/>
    <n v="16642077"/>
    <s v="16642077801G"/>
    <x v="0"/>
    <s v="MAZO TOMÁS, RUBÉN"/>
    <x v="0"/>
    <n v="9.8040000000000003"/>
    <m/>
    <s v="Universidad de La Rioja"/>
    <n v="9"/>
    <s v="ACCESO A TERCER CICL0"/>
    <n v="3"/>
    <s v="93"/>
    <s v="INGENIERO SUPERIOR"/>
    <m/>
    <x v="1"/>
    <m/>
    <m/>
    <s v="SÍ"/>
    <s v="con reconocimientos"/>
  </r>
  <r>
    <s v="JUN 2018-19"/>
    <x v="17"/>
    <n v="16637234"/>
    <s v="16637234801G"/>
    <x v="0"/>
    <s v="GONZÁLEZ ROMERO, DAVID"/>
    <x v="1"/>
    <n v="7.7830000000000004"/>
    <m/>
    <s v="Universidad de La Rioja"/>
    <n v="1"/>
    <s v="Pruebas de Acceso desde bachillerato o equivalente"/>
    <n v="8"/>
    <s v="18"/>
    <s v="Pruebas de acceso a la Universidad (PAU)- LOE"/>
    <m/>
    <x v="0"/>
    <m/>
    <m/>
    <s v="NO"/>
    <m/>
  </r>
  <r>
    <s v="JUN 2018-19"/>
    <x v="17"/>
    <n v="18085056"/>
    <s v="18085056801G"/>
    <x v="0"/>
    <s v="LOBERA GARCIA, GUILLERMO"/>
    <x v="1"/>
    <n v="8.8160000000000007"/>
    <m/>
    <s v="Universidad de La Rioja"/>
    <n v="1"/>
    <s v="Pruebas de Acceso desde bachillerato o equivalente"/>
    <n v="8"/>
    <s v="18"/>
    <s v="Pruebas de acceso a la Universidad (PAU)- LOE"/>
    <m/>
    <x v="0"/>
    <m/>
    <m/>
    <s v="NO"/>
    <m/>
  </r>
  <r>
    <s v="JUN 2018-19"/>
    <x v="17"/>
    <n v="16620354"/>
    <s v="16620354801G"/>
    <x v="0"/>
    <s v="ESCUDERO IZQUIERDO, MARIO"/>
    <x v="2"/>
    <n v="6.343"/>
    <m/>
    <s v="Universidad de La Rioja"/>
    <n v="1"/>
    <s v="Pruebas de Acceso desde bachillerato o equivalente"/>
    <n v="9"/>
    <s v="19"/>
    <s v="Evaluación de Bachillerato para Acceso a la Universidad (EBAU) - LOMCE"/>
    <s v="SÍ"/>
    <x v="2"/>
    <m/>
    <m/>
    <s v="NO"/>
    <m/>
  </r>
  <r>
    <s v="JUN 2018-19"/>
    <x v="17"/>
    <n v="18084341"/>
    <s v="18084341801G"/>
    <x v="0"/>
    <s v="PURAS PÉREZ, JAVIER JULIÁN"/>
    <x v="2"/>
    <n v="7.3330000000000002"/>
    <m/>
    <s v="Universidad de La Rioja"/>
    <n v="1"/>
    <s v="Pruebas de Acceso desde bachillerato o equivalente"/>
    <n v="8"/>
    <s v="18"/>
    <s v="Pruebas de acceso a la Universidad (PAU)- LOE"/>
    <m/>
    <x v="1"/>
    <m/>
    <s v="703G"/>
    <s v="SÍ"/>
    <s v="otro grado"/>
  </r>
  <r>
    <s v="JUN 2018-19"/>
    <x v="17"/>
    <n v="72799233"/>
    <s v="72799233801G"/>
    <x v="0"/>
    <s v="ANOZ VAREA, GERMÁN"/>
    <x v="3"/>
    <n v="7.968"/>
    <m/>
    <s v="Universidad de La Rioja"/>
    <n v="1"/>
    <s v="Pruebas de Acceso desde bachillerato o equivalente"/>
    <n v="9"/>
    <s v="19"/>
    <s v="Evaluación de Bachillerato para Acceso a la Universidad (EBAU) - LOMCE"/>
    <m/>
    <x v="0"/>
    <m/>
    <m/>
    <s v="NO"/>
    <m/>
  </r>
  <r>
    <s v="JUN 2018-19"/>
    <x v="17"/>
    <s v="X7043852"/>
    <s v="X7043852801G"/>
    <x v="0"/>
    <s v="ZAVAL , DIANA ANDREEA"/>
    <x v="3"/>
    <n v="8.1110000000000007"/>
    <m/>
    <s v="Universidad de La Rioja"/>
    <n v="1"/>
    <s v="Pruebas de Acceso desde bachillerato o equivalente"/>
    <n v="9"/>
    <s v="19"/>
    <s v="Evaluación de Bachillerato para Acceso a la Universidad (EBAU) - LOMCE"/>
    <m/>
    <x v="0"/>
    <m/>
    <m/>
    <s v="NO"/>
    <m/>
  </r>
  <r>
    <s v="JUN 2018-19"/>
    <x v="17"/>
    <n v="17496396"/>
    <s v="17496396801G"/>
    <x v="0"/>
    <s v="MORENO CABELLO, MARCOS"/>
    <x v="3"/>
    <n v="7.2990000000000004"/>
    <m/>
    <s v="Universidad de La Rioja"/>
    <n v="1"/>
    <s v="Pruebas de Acceso desde bachillerato o equivalente"/>
    <n v="9"/>
    <s v="19"/>
    <s v="Evaluación de Bachillerato para Acceso a la Universidad (EBAU) - LOMCE"/>
    <m/>
    <x v="0"/>
    <m/>
    <m/>
    <s v="NO"/>
    <m/>
  </r>
  <r>
    <s v="JUN 2018-19"/>
    <x v="17"/>
    <n v="16643255"/>
    <s v="16643255801G"/>
    <x v="0"/>
    <s v="RIOJA FERNÁNDEZ, ADRIÁN"/>
    <x v="3"/>
    <n v="6.7240000000000002"/>
    <m/>
    <s v="Universidad de La Rioja"/>
    <n v="1"/>
    <s v="Pruebas de Acceso desde bachillerato o equivalente"/>
    <n v="9"/>
    <s v="19"/>
    <s v="Evaluación de Bachillerato para Acceso a la Universidad (EBAU) - LOMCE"/>
    <m/>
    <x v="0"/>
    <m/>
    <m/>
    <s v="NO"/>
    <m/>
  </r>
  <r>
    <s v="JUN 2018-19"/>
    <x v="17"/>
    <n v="21045427"/>
    <s v="21045427801G"/>
    <x v="0"/>
    <s v="LADRÓN ORDOYO, PABLO"/>
    <x v="3"/>
    <n v="6.0869999999999997"/>
    <m/>
    <s v="Universidad de La Rioja"/>
    <n v="1"/>
    <s v="Pruebas de Acceso desde bachillerato o equivalente"/>
    <n v="9"/>
    <s v="19"/>
    <s v="Evaluación de Bachillerato para Acceso a la Universidad (EBAU) - LOMCE"/>
    <m/>
    <x v="0"/>
    <m/>
    <m/>
    <s v="NO"/>
    <m/>
  </r>
  <r>
    <s v="JUN 2018-19"/>
    <x v="17"/>
    <n v="18078199"/>
    <s v="18078199801G"/>
    <x v="0"/>
    <s v="PÉREZ GORRICHO, JAVIER"/>
    <x v="3"/>
    <n v="6.0030000000000001"/>
    <m/>
    <s v="Universidad de La Rioja"/>
    <n v="1"/>
    <s v="Pruebas de Acceso desde bachillerato o equivalente"/>
    <n v="9"/>
    <s v="19"/>
    <s v="Evaluación de Bachillerato para Acceso a la Universidad (EBAU) - LOMCE"/>
    <m/>
    <x v="0"/>
    <m/>
    <m/>
    <s v="NO"/>
    <m/>
  </r>
  <r>
    <s v="JUN 2018-19"/>
    <x v="17"/>
    <n v="18088345"/>
    <s v="18088345801G"/>
    <x v="0"/>
    <s v="ASCORBE FERNÁNDEZ, PABLO"/>
    <x v="3"/>
    <n v="6.3639999999999999"/>
    <m/>
    <s v="Universidad de La Rioja"/>
    <n v="1"/>
    <s v="Pruebas de Acceso desde bachillerato o equivalente"/>
    <n v="9"/>
    <s v="19"/>
    <s v="Evaluación de Bachillerato para Acceso a la Universidad (EBAU) - LOMCE"/>
    <s v="SÍ"/>
    <x v="1"/>
    <s v="702G"/>
    <m/>
    <s v="NO"/>
    <s v="otro grado"/>
  </r>
  <r>
    <s v="JUN 2018-19"/>
    <x v="17"/>
    <n v="16643200"/>
    <s v="16643200801G"/>
    <x v="0"/>
    <s v="MARÍN BENÍTEZ, IVÁN"/>
    <x v="3"/>
    <n v="6.6589999999999998"/>
    <m/>
    <s v="Universidad de La Rioja"/>
    <n v="1"/>
    <s v="Pruebas de Acceso desde bachillerato o equivalente"/>
    <n v="9"/>
    <s v="19"/>
    <s v="Evaluación de Bachillerato para Acceso a la Universidad (EBAU) - LOMCE"/>
    <m/>
    <x v="2"/>
    <m/>
    <m/>
    <s v="NO"/>
    <m/>
  </r>
  <r>
    <s v="JUN 2018-19"/>
    <x v="17"/>
    <n v="78931804"/>
    <s v="78931804801G"/>
    <x v="0"/>
    <s v="BERROCAL MARTÍNEZ, CHRISTIAN"/>
    <x v="3"/>
    <n v="8.4600000000000009"/>
    <m/>
    <m/>
    <n v="11"/>
    <s v="Formación Profesional"/>
    <n v="5"/>
    <s v="115"/>
    <s v="Ciclo Formativo de Grado Superior"/>
    <m/>
    <x v="0"/>
    <m/>
    <m/>
    <s v="SÍ"/>
    <s v="con reconocimientos"/>
  </r>
  <r>
    <s v="JUN 2018-19"/>
    <x v="17"/>
    <s v="X7389829"/>
    <s v="X7389829801G"/>
    <x v="0"/>
    <s v="NASTA , SAMUEL VALER"/>
    <x v="3"/>
    <n v="7.28"/>
    <m/>
    <s v="Universidad de Cantabria"/>
    <n v="1"/>
    <s v="Pruebas de Acceso desde bachillerato o equivalente"/>
    <n v="9"/>
    <s v="19"/>
    <s v="Evaluación de Bachillerato para Acceso a la Universidad (EBAU) - LOMCE"/>
    <m/>
    <x v="0"/>
    <m/>
    <m/>
    <s v="NO"/>
    <m/>
  </r>
  <r>
    <s v="JUN 2018-19"/>
    <x v="17"/>
    <n v="72896594"/>
    <s v="72896594801G"/>
    <x v="0"/>
    <s v="CATALINA BENITO, DANIEL"/>
    <x v="3"/>
    <n v="7.6360000000000001"/>
    <m/>
    <s v="Universidad de Valladolid"/>
    <n v="1"/>
    <s v="Pruebas de Acceso desde bachillerato o equivalente"/>
    <n v="9"/>
    <s v="19"/>
    <s v="Evaluación de Bachillerato para Acceso a la Universidad (EBAU) - LOMCE"/>
    <m/>
    <x v="0"/>
    <m/>
    <m/>
    <s v="NO"/>
    <m/>
  </r>
  <r>
    <s v="AGO 2018-19"/>
    <x v="17"/>
    <n v="16633728"/>
    <s v="16633728801G"/>
    <x v="0"/>
    <s v="ROYO HURTADO, MANUEL"/>
    <x v="3"/>
    <m/>
    <m/>
    <m/>
    <n v="8"/>
    <s v="Cambio de universidad y/o estudios"/>
    <n v="1"/>
    <s v="81"/>
    <s v="Cambio de universidad por reconocimiento de 30 ECTS"/>
    <m/>
    <x v="1"/>
    <m/>
    <m/>
    <s v="SÍ"/>
    <s v="con reconocimientos"/>
  </r>
  <r>
    <s v="JUN 2018-19"/>
    <x v="18"/>
    <n v="71362218"/>
    <s v="71362218601G"/>
    <x v="0"/>
    <s v="GIL GARCIA, LAURA"/>
    <x v="1"/>
    <n v="7.6340000000000003"/>
    <m/>
    <s v="UNIVERSIDAD DE BURGOS"/>
    <n v="1"/>
    <s v="Pruebas de Acceso desde bachillerato o equivalente"/>
    <n v="8"/>
    <s v="18"/>
    <s v="Pruebas de acceso a la Universidad (PAU)- LOE"/>
    <m/>
    <x v="0"/>
    <m/>
    <m/>
    <s v="NO"/>
    <m/>
  </r>
  <r>
    <s v="JLO 2018-19"/>
    <x v="18"/>
    <s v="X5386204"/>
    <s v="X5386204601G"/>
    <x v="0"/>
    <s v="HARUTYUNYAN , DIANA"/>
    <x v="1"/>
    <n v="5.1609999999999996"/>
    <m/>
    <s v="Universidad de La Rioja"/>
    <n v="1"/>
    <s v="Pruebas de Acceso desde bachillerato o equivalente"/>
    <n v="8"/>
    <s v="18"/>
    <s v="Pruebas de acceso a la Universidad (PAU)- LOE"/>
    <m/>
    <x v="0"/>
    <m/>
    <m/>
    <s v="NO"/>
    <m/>
  </r>
  <r>
    <s v="JUN 2018-19"/>
    <x v="18"/>
    <n v="18074562"/>
    <s v="18074562601G"/>
    <x v="0"/>
    <s v="MARTÍNEZ-ALDAMA ZAMAJON, LOURDES"/>
    <x v="2"/>
    <n v="8.8510000000000009"/>
    <m/>
    <s v="Universidad de La Rioja"/>
    <n v="1"/>
    <s v="Pruebas de Acceso desde bachillerato o equivalente"/>
    <n v="9"/>
    <s v="19"/>
    <s v="Evaluación de Bachillerato para Acceso a la Universidad (EBAU) - LOMCE"/>
    <s v="SÍ"/>
    <x v="0"/>
    <m/>
    <m/>
    <s v="NO"/>
    <m/>
  </r>
  <r>
    <s v="JUN 2018-19"/>
    <x v="18"/>
    <s v="X4846674"/>
    <s v="X4846674601G"/>
    <x v="0"/>
    <s v="YORDANOVA , YOANA ALEKSANDROVA"/>
    <x v="2"/>
    <n v="8.2089999999999996"/>
    <m/>
    <s v="Universidad de La Rioja"/>
    <n v="1"/>
    <s v="Pruebas de Acceso desde bachillerato o equivalente"/>
    <n v="9"/>
    <s v="19"/>
    <s v="Evaluación de Bachillerato para Acceso a la Universidad (EBAU) - LOMCE"/>
    <s v="SÍ"/>
    <x v="0"/>
    <m/>
    <m/>
    <s v="NO"/>
    <m/>
  </r>
  <r>
    <s v="JLO 2018-19"/>
    <x v="18"/>
    <s v="X9626570"/>
    <s v="X9626570601G"/>
    <x v="0"/>
    <s v="GREENSLADE , HANNAH YVE"/>
    <x v="2"/>
    <n v="6.3339999999999996"/>
    <m/>
    <s v="UNIVERSIDAD MIGUEL HERNÁNDEZ DE ELCHE"/>
    <n v="1"/>
    <s v="Pruebas de Acceso desde bachillerato o equivalente"/>
    <n v="8"/>
    <s v="18"/>
    <s v="Pruebas de acceso a la Universidad (PAU)- LOE"/>
    <m/>
    <x v="1"/>
    <m/>
    <s v="206G"/>
    <s v="SÍ"/>
    <s v="otro grado"/>
  </r>
  <r>
    <s v="JUN 2018-19"/>
    <x v="18"/>
    <n v="16635626"/>
    <s v="16635626601G"/>
    <x v="0"/>
    <s v="VALLEJO JIMÉNEZ, ROCÍO"/>
    <x v="3"/>
    <n v="7.2110000000000003"/>
    <m/>
    <s v="Universidad de La Rioja"/>
    <n v="1"/>
    <s v="Pruebas de Acceso desde bachillerato o equivalente"/>
    <n v="9"/>
    <s v="19"/>
    <s v="Evaluación de Bachillerato para Acceso a la Universidad (EBAU) - LOMCE"/>
    <m/>
    <x v="0"/>
    <m/>
    <m/>
    <s v="NO"/>
    <m/>
  </r>
  <r>
    <s v="JUN 2018-19"/>
    <x v="18"/>
    <s v="X9608497"/>
    <s v="X9608497601G"/>
    <x v="0"/>
    <s v="MITIU , DENISA ANDREEA"/>
    <x v="3"/>
    <n v="6.6989999999999998"/>
    <m/>
    <s v="Universidad de La Rioja"/>
    <n v="1"/>
    <s v="Pruebas de Acceso desde bachillerato o equivalente"/>
    <n v="9"/>
    <s v="19"/>
    <s v="Evaluación de Bachillerato para Acceso a la Universidad (EBAU) - LOMCE"/>
    <m/>
    <x v="0"/>
    <m/>
    <m/>
    <s v="NO"/>
    <m/>
  </r>
  <r>
    <s v="JUN 2018-19"/>
    <x v="18"/>
    <n v="16636001"/>
    <s v="16636001601G"/>
    <x v="0"/>
    <s v="PÉREZ HERNÁNDEZ, CARMEN ARSEMA"/>
    <x v="3"/>
    <n v="8.2530000000000001"/>
    <m/>
    <s v="Universidad de La Rioja"/>
    <n v="1"/>
    <s v="Pruebas de Acceso desde bachillerato o equivalente"/>
    <n v="9"/>
    <s v="19"/>
    <s v="Evaluación de Bachillerato para Acceso a la Universidad (EBAU) - LOMCE"/>
    <m/>
    <x v="0"/>
    <m/>
    <m/>
    <s v="NO"/>
    <m/>
  </r>
  <r>
    <s v="JLO 2018-19"/>
    <x v="18"/>
    <n v="77861353"/>
    <s v="77861353601G"/>
    <x v="0"/>
    <s v="RIVERO MERINO, ALBA"/>
    <x v="3"/>
    <n v="6.101"/>
    <m/>
    <s v="Universidad de La Rioja"/>
    <n v="1"/>
    <s v="Pruebas de Acceso desde bachillerato o equivalente"/>
    <n v="9"/>
    <s v="19"/>
    <s v="Evaluación de Bachillerato para Acceso a la Universidad (EBAU) - LOMCE"/>
    <m/>
    <x v="0"/>
    <m/>
    <m/>
    <s v="NO"/>
    <m/>
  </r>
  <r>
    <s v="JLO 2018-19"/>
    <x v="0"/>
    <n v="79283902"/>
    <s v="79283902602G"/>
    <x v="0"/>
    <s v="AZZOUNI MEGHARI, ABDERRAHIM"/>
    <x v="6"/>
    <n v="6.0830000000000002"/>
    <m/>
    <s v="Universidad de La Rioja"/>
    <n v="1"/>
    <s v="Pruebas de Acceso desde bachillerato o equivalente"/>
    <n v="8"/>
    <s v="18"/>
    <s v="Pruebas de acceso a la Universidad (PAU)- LOE"/>
    <m/>
    <x v="1"/>
    <m/>
    <m/>
    <s v="NO"/>
    <m/>
  </r>
  <r>
    <s v="JUN 2018-19"/>
    <x v="0"/>
    <n v="72799701"/>
    <s v="72799701602G"/>
    <x v="0"/>
    <s v="JIMÉNEZ CRESPO, ADRIÁN"/>
    <x v="0"/>
    <n v="6.8570000000000002"/>
    <m/>
    <s v="Universidad de La Rioja"/>
    <n v="1"/>
    <s v="Pruebas de Acceso desde bachillerato o equivalente"/>
    <n v="8"/>
    <s v="18"/>
    <s v="Pruebas de acceso a la Universidad (PAU)- LOE"/>
    <m/>
    <x v="0"/>
    <m/>
    <m/>
    <s v="NO"/>
    <m/>
  </r>
  <r>
    <s v="JUN 2018-19"/>
    <x v="0"/>
    <n v="17499062"/>
    <s v="17499062602G"/>
    <x v="0"/>
    <s v="TRICIO MUÑOZ, MALENA"/>
    <x v="0"/>
    <n v="7.14"/>
    <m/>
    <s v="Universidad de La Rioja"/>
    <n v="1"/>
    <s v="Pruebas de Acceso desde bachillerato o equivalente"/>
    <n v="8"/>
    <s v="18"/>
    <s v="Pruebas de acceso a la Universidad (PAU)- LOE"/>
    <m/>
    <x v="0"/>
    <m/>
    <m/>
    <s v="NO"/>
    <m/>
  </r>
  <r>
    <s v="JUN 2018-19"/>
    <x v="0"/>
    <n v="16643145"/>
    <s v="16643145602G"/>
    <x v="0"/>
    <s v="ZORZANO GARCÍA, RAÚL"/>
    <x v="0"/>
    <n v="8.01"/>
    <m/>
    <s v="Universidad de La Rioja"/>
    <n v="1"/>
    <s v="Pruebas de Acceso desde bachillerato o equivalente"/>
    <n v="8"/>
    <s v="18"/>
    <s v="Pruebas de acceso a la Universidad (PAU)- LOE"/>
    <m/>
    <x v="0"/>
    <m/>
    <m/>
    <s v="NO"/>
    <m/>
  </r>
  <r>
    <s v="JUN 2018-19"/>
    <x v="0"/>
    <n v="18086135"/>
    <s v="18086135602G"/>
    <x v="0"/>
    <s v="GARCÍA GIL, LEIRE MARÍA"/>
    <x v="1"/>
    <n v="8.4169999999999998"/>
    <m/>
    <s v="Universidad de La Rioja"/>
    <n v="1"/>
    <s v="Pruebas de Acceso desde bachillerato o equivalente"/>
    <n v="8"/>
    <s v="18"/>
    <s v="Pruebas de acceso a la Universidad (PAU)- LOE"/>
    <m/>
    <x v="0"/>
    <m/>
    <m/>
    <s v="NO"/>
    <m/>
  </r>
  <r>
    <s v="JUN 2018-19"/>
    <x v="0"/>
    <n v="72835206"/>
    <s v="72835206602G"/>
    <x v="0"/>
    <s v="HERNÁNDEZ VILLOSLADA, SERGIO"/>
    <x v="1"/>
    <n v="5.2759999999999998"/>
    <m/>
    <s v="Universidad de La Rioja"/>
    <n v="1"/>
    <s v="Pruebas de Acceso desde bachillerato o equivalente"/>
    <n v="8"/>
    <s v="18"/>
    <s v="Pruebas de acceso a la Universidad (PAU)- LOE"/>
    <m/>
    <x v="0"/>
    <m/>
    <m/>
    <s v="NO"/>
    <m/>
  </r>
  <r>
    <s v="JUN 2018-19"/>
    <x v="0"/>
    <n v="77385130"/>
    <s v="77385130602G"/>
    <x v="0"/>
    <s v="ELVIRO CIUDAD, ALEJANDRO"/>
    <x v="2"/>
    <n v="6.3"/>
    <m/>
    <s v="Universidad de La Rioja"/>
    <n v="1"/>
    <s v="Pruebas de Acceso desde bachillerato o equivalente"/>
    <n v="9"/>
    <s v="19"/>
    <s v="Evaluación de Bachillerato para Acceso a la Universidad (EBAU) - LOMCE"/>
    <s v="SÍ"/>
    <x v="0"/>
    <m/>
    <m/>
    <s v="NO"/>
    <m/>
  </r>
  <r>
    <s v="JLO 2018-19"/>
    <x v="0"/>
    <n v="18082995"/>
    <s v="18082995602G"/>
    <x v="0"/>
    <s v="GUTIÉRREZ FRÍAS, ISMAEL"/>
    <x v="2"/>
    <n v="5.5679999999999996"/>
    <m/>
    <s v="Universidad de La Rioja"/>
    <n v="1"/>
    <s v="Pruebas de Acceso desde bachillerato o equivalente"/>
    <n v="9"/>
    <s v="19"/>
    <s v="Evaluación de Bachillerato para Acceso a la Universidad (EBAU) - LOMCE"/>
    <s v="SÍ"/>
    <x v="4"/>
    <m/>
    <m/>
    <s v="NO"/>
    <m/>
  </r>
  <r>
    <s v="JLO 2018-19"/>
    <x v="0"/>
    <n v="72799819"/>
    <s v="72799819602G"/>
    <x v="0"/>
    <s v="OLALLA ARANDA, JAVIER"/>
    <x v="2"/>
    <n v="7.1289999999999996"/>
    <m/>
    <s v="Universidad de La Rioja"/>
    <n v="1"/>
    <s v="Pruebas de Acceso desde bachillerato o equivalente"/>
    <n v="9"/>
    <s v="19"/>
    <s v="Evaluación de Bachillerato para Acceso a la Universidad (EBAU) - LOMCE"/>
    <m/>
    <x v="0"/>
    <m/>
    <m/>
    <s v="NO"/>
    <m/>
  </r>
  <r>
    <s v="JUN 2018-19"/>
    <x v="0"/>
    <n v="18091710"/>
    <s v="18091710602G"/>
    <x v="0"/>
    <s v="ROCA SOTO, MIREIA"/>
    <x v="3"/>
    <n v="7.0730000000000004"/>
    <m/>
    <s v="Universidad de La Rioja"/>
    <n v="1"/>
    <s v="Pruebas de Acceso desde bachillerato o equivalente"/>
    <n v="9"/>
    <s v="19"/>
    <s v="Evaluación de Bachillerato para Acceso a la Universidad (EBAU) - LOMCE"/>
    <s v="SÍ"/>
    <x v="0"/>
    <s v="805G"/>
    <m/>
    <s v="NO"/>
    <s v="otro grado"/>
  </r>
  <r>
    <s v="JUN 2018-19"/>
    <x v="0"/>
    <n v="16579714"/>
    <s v="16579714602G"/>
    <x v="0"/>
    <s v="SOMALO PLANILLO, DAVID"/>
    <x v="3"/>
    <n v="6.01"/>
    <m/>
    <s v="Universidad de La Rioja"/>
    <n v="5"/>
    <s v="Acceso Titulado Universitario"/>
    <n v="3"/>
    <s v="53"/>
    <s v="Título de Licenciado, Arquitecto, Ingeniero o Graduado Universitario"/>
    <m/>
    <x v="0"/>
    <m/>
    <m/>
    <s v="NO"/>
    <m/>
  </r>
  <r>
    <s v="JUN 2018-19"/>
    <x v="1"/>
    <n v="78759052"/>
    <s v="78759052805G"/>
    <x v="0"/>
    <s v="RÁNDEZ AYENSA, JUAN"/>
    <x v="4"/>
    <n v="6.4"/>
    <m/>
    <s v="Universidad Pública de Navarra"/>
    <n v="1"/>
    <s v="Pruebas de Acceso desde bachillerato o equivalente"/>
    <n v="8"/>
    <s v="18"/>
    <s v="Pruebas de acceso a la Universidad (PAU)- LOE"/>
    <m/>
    <x v="1"/>
    <m/>
    <m/>
    <s v="SÍ"/>
    <s v="con reconocimientos"/>
  </r>
  <r>
    <s v="JUN 2018-19"/>
    <x v="1"/>
    <n v="18077416"/>
    <s v="18077416805G"/>
    <x v="0"/>
    <s v="NAVARRO LORENTE, ALEJANDRO"/>
    <x v="5"/>
    <n v="6.47"/>
    <m/>
    <s v="Universidad de La Rioja"/>
    <n v="1"/>
    <s v="Pruebas de Acceso desde bachillerato o equivalente"/>
    <n v="8"/>
    <s v="18"/>
    <s v="Pruebas de acceso a la Universidad (PAU)- LOE"/>
    <m/>
    <x v="0"/>
    <m/>
    <m/>
    <s v="NO"/>
    <m/>
  </r>
  <r>
    <s v="JUN 2018-19"/>
    <x v="1"/>
    <n v="17496733"/>
    <s v="17496733805G"/>
    <x v="0"/>
    <s v="BUENO GIL, JORGE"/>
    <x v="0"/>
    <n v="8.9879999999999995"/>
    <m/>
    <s v="Universidad de La Rioja"/>
    <n v="1"/>
    <s v="Pruebas de Acceso desde bachillerato o equivalente"/>
    <n v="8"/>
    <s v="18"/>
    <s v="Pruebas de acceso a la Universidad (PAU)- LOE"/>
    <m/>
    <x v="0"/>
    <m/>
    <m/>
    <s v="SÍ"/>
    <s v="con reconocimientos"/>
  </r>
  <r>
    <s v="JUN 2018-19"/>
    <x v="1"/>
    <n v="17495797"/>
    <s v="17495797805G"/>
    <x v="0"/>
    <s v="NARRO ANGULO, DANIEL"/>
    <x v="0"/>
    <n v="7.2409999999999997"/>
    <m/>
    <s v="Universidad de La Rioja"/>
    <n v="1"/>
    <s v="Pruebas de Acceso desde bachillerato o equivalente"/>
    <n v="8"/>
    <s v="18"/>
    <s v="Pruebas de acceso a la Universidad (PAU)- LOE"/>
    <m/>
    <x v="0"/>
    <m/>
    <m/>
    <s v="NO"/>
    <m/>
  </r>
  <r>
    <s v="JUL 2018-19"/>
    <x v="1"/>
    <n v="72799491"/>
    <s v="72799491805G"/>
    <x v="0"/>
    <s v="PÉREZ GARCÍA, FRANCISCO"/>
    <x v="0"/>
    <m/>
    <m/>
    <m/>
    <n v="8"/>
    <s v="Cambio de universidad y/o estudios"/>
    <n v="2"/>
    <s v="82"/>
    <s v="Cambio de estudios por reconocimiento de 30 ECTS"/>
    <m/>
    <x v="1"/>
    <m/>
    <m/>
    <s v="SÍ"/>
    <s v="con reconocimientos"/>
  </r>
  <r>
    <s v="JUN 2018-19"/>
    <x v="1"/>
    <n v="16613078"/>
    <s v="16613078805G"/>
    <x v="0"/>
    <s v="MORENO MARTÍNEZ, SERGIO"/>
    <x v="1"/>
    <n v="6.8360000000000003"/>
    <m/>
    <s v="Universidad de La Rioja"/>
    <n v="1"/>
    <s v="Pruebas de Acceso desde bachillerato o equivalente"/>
    <n v="8"/>
    <s v="18"/>
    <s v="Pruebas de acceso a la Universidad (PAU)- LOE"/>
    <m/>
    <x v="0"/>
    <m/>
    <m/>
    <s v="SÍ"/>
    <s v="con reconocimientos"/>
  </r>
  <r>
    <s v="JUN 2018-19"/>
    <x v="1"/>
    <n v="72797518"/>
    <s v="72797518805G"/>
    <x v="0"/>
    <s v="RODRÍGUEZ SURRIBAS, NOELIA"/>
    <x v="2"/>
    <n v="7.2910000000000004"/>
    <m/>
    <s v="Universidad de La Rioja"/>
    <n v="1"/>
    <s v="Pruebas de Acceso desde bachillerato o equivalente"/>
    <n v="9"/>
    <s v="19"/>
    <s v="Evaluación de Bachillerato para Acceso a la Universidad (EBAU) - LOMCE"/>
    <s v="SÍ"/>
    <x v="0"/>
    <m/>
    <m/>
    <s v="NO"/>
    <m/>
  </r>
  <r>
    <s v="JUN 2018-19"/>
    <x v="1"/>
    <n v="17499419"/>
    <s v="17499419805G"/>
    <x v="0"/>
    <s v="NAVAS BURGOS, JULEN"/>
    <x v="2"/>
    <n v="6.0430000000000001"/>
    <m/>
    <s v="Universidad de La Rioja"/>
    <n v="1"/>
    <s v="Pruebas de Acceso desde bachillerato o equivalente"/>
    <n v="9"/>
    <s v="19"/>
    <s v="Evaluación de Bachillerato para Acceso a la Universidad (EBAU) - LOMCE"/>
    <s v="SÍ"/>
    <x v="0"/>
    <m/>
    <m/>
    <s v="NO"/>
    <m/>
  </r>
  <r>
    <s v="JUN 2018-19"/>
    <x v="1"/>
    <n v="18076550"/>
    <s v="18076550805G"/>
    <x v="0"/>
    <s v="LÓPEZ DE BARÓ ECHEVERRÍA, PABLO"/>
    <x v="2"/>
    <n v="6.7850000000000001"/>
    <m/>
    <s v="Universidad de La Rioja"/>
    <n v="1"/>
    <s v="Pruebas de Acceso desde bachillerato o equivalente"/>
    <n v="9"/>
    <s v="19"/>
    <s v="Evaluación de Bachillerato para Acceso a la Universidad (EBAU) - LOMCE"/>
    <s v="SÍ"/>
    <x v="0"/>
    <m/>
    <m/>
    <s v="NO"/>
    <m/>
  </r>
  <r>
    <s v="JUN 2018-19"/>
    <x v="1"/>
    <n v="18092527"/>
    <s v="18092527805G"/>
    <x v="0"/>
    <s v="MAGALLANES BERNAL, ÁLVARO"/>
    <x v="2"/>
    <n v="6.8840000000000003"/>
    <m/>
    <s v="Universidad de La Rioja"/>
    <n v="1"/>
    <s v="Pruebas de Acceso desde bachillerato o equivalente"/>
    <n v="9"/>
    <s v="19"/>
    <s v="Evaluación de Bachillerato para Acceso a la Universidad (EBAU) - LOMCE"/>
    <s v="SÍ"/>
    <x v="0"/>
    <m/>
    <m/>
    <s v="NO"/>
    <m/>
  </r>
  <r>
    <s v="JUN 2018-19"/>
    <x v="1"/>
    <n v="21045242"/>
    <s v="21045242805G"/>
    <x v="0"/>
    <s v="GURREA HERCE, PALMIRA"/>
    <x v="2"/>
    <n v="5.9720000000000004"/>
    <m/>
    <s v="Universidad de La Rioja"/>
    <n v="8"/>
    <s v="Cambio de universidad y/o estudios"/>
    <n v="2"/>
    <s v="82"/>
    <s v="Cambio de estudios por reconocimiento de 30 ECTS"/>
    <m/>
    <x v="1"/>
    <m/>
    <s v="803G"/>
    <s v="SÍ"/>
    <s v="otro grado"/>
  </r>
  <r>
    <s v="JUN 2018-19"/>
    <x v="1"/>
    <n v="16636309"/>
    <s v="16636309805G"/>
    <x v="0"/>
    <s v="PINEDO LÓPEZ, JUAN"/>
    <x v="2"/>
    <n v="6.5549999999999997"/>
    <m/>
    <s v="Universidad de La Rioja"/>
    <n v="1"/>
    <s v="Pruebas de Acceso desde bachillerato o equivalente"/>
    <n v="8"/>
    <s v="18"/>
    <s v="Pruebas de acceso a la Universidad (PAU)- LOE"/>
    <m/>
    <x v="0"/>
    <m/>
    <m/>
    <s v="SÍ"/>
    <s v="con reconocimientos"/>
  </r>
  <r>
    <s v="JUN 2018-19"/>
    <x v="1"/>
    <n v="17497940"/>
    <s v="17497940805G"/>
    <x v="0"/>
    <s v="RUBIO MARTÍNEZ, ADRIÁN"/>
    <x v="3"/>
    <m/>
    <m/>
    <s v="Universidad de La Rioja"/>
    <n v="8"/>
    <s v="Cambio de universidad y/o estudios"/>
    <n v="2"/>
    <s v="82"/>
    <s v="Cambio de estudios por reconocimiento de 30 ECTS"/>
    <m/>
    <x v="1"/>
    <s v="803G"/>
    <m/>
    <s v="SÍ"/>
    <s v="otro grado"/>
  </r>
  <r>
    <s v="JLO 2018-19"/>
    <x v="2"/>
    <n v="16638772"/>
    <s v="16638772204G"/>
    <x v="0"/>
    <s v="DÍAZ MANGADO, DÉBORA"/>
    <x v="5"/>
    <n v="5.5149999999999997"/>
    <m/>
    <s v="Universidad de La Rioja"/>
    <n v="1"/>
    <s v="Pruebas de Acceso desde bachillerato o equivalente"/>
    <n v="8"/>
    <s v="18"/>
    <s v="Pruebas de acceso a la Universidad (PAU)- LOE"/>
    <m/>
    <x v="0"/>
    <m/>
    <m/>
    <s v="NO"/>
    <m/>
  </r>
  <r>
    <s v="JUN 2018-19"/>
    <x v="2"/>
    <n v="16546925"/>
    <s v="16546925204G"/>
    <x v="0"/>
    <s v="BARRERAS CARRACEDO, CARMEN"/>
    <x v="0"/>
    <n v="8.64"/>
    <m/>
    <s v="Universidad de La Rioja"/>
    <n v="4"/>
    <s v="Otras Pruebas de Acceso a la Universidad: Mayores"/>
    <n v="2"/>
    <s v="42"/>
    <s v="Pruebas de acceso a Grado de mayores de 40 años con experiencia laboral"/>
    <m/>
    <x v="0"/>
    <m/>
    <m/>
    <s v="SÍ"/>
    <s v="con reconocimientos"/>
  </r>
  <r>
    <s v="JLO 2018-19"/>
    <x v="2"/>
    <n v="18074472"/>
    <s v="18074472204G"/>
    <x v="0"/>
    <s v="LARREA LÓPEZ, IRENE"/>
    <x v="1"/>
    <n v="6.24"/>
    <m/>
    <s v="Universidad de La Rioja"/>
    <n v="1"/>
    <s v="Pruebas de Acceso desde bachillerato o equivalente"/>
    <n v="8"/>
    <s v="18"/>
    <s v="Pruebas de acceso a la Universidad (PAU)- LOE"/>
    <m/>
    <x v="2"/>
    <m/>
    <m/>
    <s v="NO"/>
    <m/>
  </r>
  <r>
    <s v="JLO 2018-19"/>
    <x v="2"/>
    <n v="16625668"/>
    <s v="16625668204G"/>
    <x v="0"/>
    <s v="ABOLAFIA RAMÍREZ, NATALIA"/>
    <x v="1"/>
    <n v="5.91"/>
    <m/>
    <s v="Universidad de La Rioja"/>
    <n v="1"/>
    <s v="Pruebas de Acceso desde bachillerato o equivalente"/>
    <n v="8"/>
    <s v="18"/>
    <s v="Pruebas de acceso a la Universidad (PAU)- LOE"/>
    <m/>
    <x v="0"/>
    <m/>
    <m/>
    <s v="NO"/>
    <m/>
  </r>
  <r>
    <s v="JUN 2018-19"/>
    <x v="2"/>
    <n v="18086102"/>
    <s v="18086102204G"/>
    <x v="0"/>
    <s v="ESPINOSA RUEDA, MARTA"/>
    <x v="2"/>
    <n v="6.9160000000000004"/>
    <m/>
    <s v="Universidad de La Rioja"/>
    <n v="1"/>
    <s v="Pruebas de Acceso desde bachillerato o equivalente"/>
    <n v="8"/>
    <s v="18"/>
    <s v="Pruebas de acceso a la Universidad (PAU)- LOE"/>
    <m/>
    <x v="0"/>
    <m/>
    <m/>
    <s v="NO"/>
    <m/>
  </r>
  <r>
    <s v="JUN 2018-19"/>
    <x v="2"/>
    <n v="16616028"/>
    <s v="16616028204G"/>
    <x v="0"/>
    <s v="ORIO PEÑA, RODRIGO"/>
    <x v="3"/>
    <n v="8.4909999999999997"/>
    <m/>
    <s v="Universidad de La Rioja"/>
    <n v="1"/>
    <s v="Pruebas de Acceso desde bachillerato o equivalente"/>
    <n v="9"/>
    <s v="19"/>
    <s v="Evaluación de Bachillerato para Acceso a la Universidad (EBAU) - LOMCE"/>
    <s v="SÍ"/>
    <x v="1"/>
    <s v="202G"/>
    <m/>
    <s v="SÍ"/>
    <s v="otro grado"/>
  </r>
  <r>
    <s v="JUN 2018-19"/>
    <x v="2"/>
    <s v="X7880180"/>
    <s v="X7880180204G"/>
    <x v="0"/>
    <s v="ILINOVA KASTAMANOVA, LILI"/>
    <x v="3"/>
    <n v="6.3550000000000004"/>
    <m/>
    <s v="Universidad de La Rioja"/>
    <n v="1"/>
    <s v="Pruebas de Acceso desde bachillerato o equivalente"/>
    <n v="9"/>
    <s v="19"/>
    <s v="Evaluación de Bachillerato para Acceso a la Universidad (EBAU) - LOMCE"/>
    <m/>
    <x v="2"/>
    <m/>
    <m/>
    <s v="NO"/>
    <m/>
  </r>
  <r>
    <s v="JUN 2018-19"/>
    <x v="2"/>
    <n v="16637839"/>
    <s v="16637839204G"/>
    <x v="0"/>
    <s v="LAFUENTE ILARRAZA, JAVIER"/>
    <x v="3"/>
    <n v="6.1340000000000003"/>
    <m/>
    <s v="Universidad de La Rioja"/>
    <n v="1"/>
    <s v="Pruebas de Acceso desde bachillerato o equivalente"/>
    <n v="8"/>
    <s v="18"/>
    <s v="Pruebas de acceso a la Universidad (PAU)- LOE"/>
    <m/>
    <x v="0"/>
    <s v="201G"/>
    <s v="201G"/>
    <s v="SÍ"/>
    <s v="otro grado"/>
  </r>
  <r>
    <s v="JUN 2018-19"/>
    <x v="2"/>
    <n v="73488167"/>
    <s v="73488167204G"/>
    <x v="0"/>
    <s v="CÍA MARTÍN, ADRIÁN"/>
    <x v="3"/>
    <n v="5.226"/>
    <m/>
    <s v="Universidad Pública de Navarra"/>
    <n v="1"/>
    <s v="Pruebas de Acceso desde bachillerato o equivalente"/>
    <n v="9"/>
    <s v="19"/>
    <s v="Evaluación de Bachillerato para Acceso a la Universidad (EBAU) - LOMCE"/>
    <m/>
    <x v="0"/>
    <m/>
    <m/>
    <s v="NO"/>
    <m/>
  </r>
  <r>
    <s v="JLO 2018-19"/>
    <x v="2"/>
    <n v="18086910"/>
    <s v="18086910204G"/>
    <x v="0"/>
    <s v="GARRIDO ESTEBAN, ALBA DE LOS LLANOS"/>
    <x v="3"/>
    <n v="6.319"/>
    <m/>
    <s v="Universidad de La Rioja"/>
    <n v="1"/>
    <s v="Pruebas de Acceso desde bachillerato o equivalente"/>
    <n v="9"/>
    <s v="19"/>
    <s v="Evaluación de Bachillerato para Acceso a la Universidad (EBAU) - LOMCE"/>
    <m/>
    <x v="0"/>
    <m/>
    <m/>
    <s v="NO"/>
    <m/>
  </r>
  <r>
    <s v="JUN 2018-19"/>
    <x v="3"/>
    <n v="16634729"/>
    <s v="16634729803G"/>
    <x v="0"/>
    <s v="SAINZ ROYO, VÍCTOR"/>
    <x v="6"/>
    <n v="6.3789999999999996"/>
    <m/>
    <s v="Universidad de La Rioja"/>
    <n v="1"/>
    <s v="Pruebas de Acceso desde bachillerato o equivalente"/>
    <n v="8"/>
    <s v="18"/>
    <s v="Pruebas de acceso a la Universidad (PAU)- LOE"/>
    <m/>
    <x v="1"/>
    <m/>
    <m/>
    <s v="NO"/>
    <m/>
  </r>
  <r>
    <s v="JUN 2018-19"/>
    <x v="3"/>
    <n v="16639817"/>
    <s v="16639817803G"/>
    <x v="0"/>
    <s v="RUIZ MAYAYO, MIGUEL"/>
    <x v="5"/>
    <n v="6.0810000000000004"/>
    <m/>
    <s v="Universidad de La Rioja"/>
    <n v="1"/>
    <s v="Pruebas de Acceso desde bachillerato o equivalente"/>
    <n v="8"/>
    <s v="18"/>
    <s v="Pruebas de acceso a la Universidad (PAU)- LOE"/>
    <m/>
    <x v="0"/>
    <m/>
    <m/>
    <s v="NO"/>
    <m/>
  </r>
  <r>
    <s v="JUN 2018-19"/>
    <x v="3"/>
    <n v="72798777"/>
    <s v="72798777803G"/>
    <x v="0"/>
    <s v="GUTIÉRREZ GIL, MARCOS"/>
    <x v="5"/>
    <n v="6.77"/>
    <m/>
    <m/>
    <n v="11"/>
    <s v="Formación Profesional"/>
    <n v="5"/>
    <s v="115"/>
    <s v="Ciclo Formativo de Grado Superior"/>
    <m/>
    <x v="0"/>
    <m/>
    <m/>
    <s v="SÍ"/>
    <s v="con reconocimientos"/>
  </r>
  <r>
    <s v="JUN 2018-19"/>
    <x v="3"/>
    <n v="1627684"/>
    <s v="1627684803G"/>
    <x v="0"/>
    <s v="GÓMEZ GUINEA, AXEL"/>
    <x v="0"/>
    <n v="6.23"/>
    <m/>
    <s v="UNIVERSIDAD DE BURGOS"/>
    <n v="1"/>
    <s v="Pruebas de Acceso desde bachillerato o equivalente"/>
    <n v="8"/>
    <s v="18"/>
    <s v="Pruebas de acceso a la Universidad (PAU)- LOE"/>
    <m/>
    <x v="0"/>
    <m/>
    <m/>
    <s v="NO"/>
    <m/>
  </r>
  <r>
    <s v="JUN 2018-19"/>
    <x v="3"/>
    <n v="17498416"/>
    <s v="17498416803G"/>
    <x v="0"/>
    <s v="BRETÓN IBÁÑEZ, DAVID"/>
    <x v="0"/>
    <n v="6.0579999999999998"/>
    <m/>
    <s v="Universidad de La Rioja"/>
    <n v="1"/>
    <s v="Pruebas de Acceso desde bachillerato o equivalente"/>
    <n v="8"/>
    <s v="18"/>
    <s v="Pruebas de acceso a la Universidad (PAU)- LOE"/>
    <m/>
    <x v="0"/>
    <m/>
    <m/>
    <s v="NO"/>
    <m/>
  </r>
  <r>
    <s v="JUN 2018-19"/>
    <x v="3"/>
    <n v="18084943"/>
    <s v="18084943803G"/>
    <x v="0"/>
    <s v="ÁLVAREZ GUTIÉRREZ, RUBÉN"/>
    <x v="0"/>
    <n v="6.4569999999999999"/>
    <m/>
    <s v="Universidad de La Rioja"/>
    <n v="1"/>
    <s v="Pruebas de Acceso desde bachillerato o equivalente"/>
    <n v="8"/>
    <s v="18"/>
    <s v="Pruebas de acceso a la Universidad (PAU)- LOE"/>
    <m/>
    <x v="0"/>
    <m/>
    <m/>
    <s v="NO"/>
    <m/>
  </r>
  <r>
    <s v="JLO 2018-19"/>
    <x v="3"/>
    <n v="21045173"/>
    <s v="21045173803G"/>
    <x v="0"/>
    <s v="MENDOZA ALOCÉN, RODRIGO"/>
    <x v="0"/>
    <n v="6.601"/>
    <m/>
    <s v="Universidad de La Rioja"/>
    <n v="1"/>
    <s v="Pruebas de Acceso desde bachillerato o equivalente"/>
    <n v="8"/>
    <s v="18"/>
    <s v="Pruebas de acceso a la Universidad (PAU)- LOE"/>
    <m/>
    <x v="0"/>
    <m/>
    <m/>
    <s v="NO"/>
    <m/>
  </r>
  <r>
    <s v="JUN 2018-19"/>
    <x v="3"/>
    <n v="18082804"/>
    <s v="18082804803G"/>
    <x v="0"/>
    <s v="VICENTE MARTÍNEZ, ALEJANDRO"/>
    <x v="1"/>
    <n v="6.1689999999999996"/>
    <m/>
    <s v="Universidad de La Rioja"/>
    <n v="1"/>
    <s v="Pruebas de Acceso desde bachillerato o equivalente"/>
    <n v="8"/>
    <s v="18"/>
    <s v="Pruebas de acceso a la Universidad (PAU)- LOE"/>
    <m/>
    <x v="0"/>
    <m/>
    <m/>
    <s v="NO"/>
    <m/>
  </r>
  <r>
    <s v="JUN 2018-19"/>
    <x v="3"/>
    <n v="71954432"/>
    <s v="71954432803G"/>
    <x v="0"/>
    <s v="GARCÍA GONZÁLEZ, JAIME"/>
    <x v="1"/>
    <n v="5.7779999999999996"/>
    <m/>
    <s v="Universidad de Valladolid"/>
    <n v="1"/>
    <s v="Pruebas de Acceso desde bachillerato o equivalente"/>
    <n v="8"/>
    <s v="18"/>
    <s v="Pruebas de acceso a la Universidad (PAU)- LOE"/>
    <m/>
    <x v="0"/>
    <m/>
    <m/>
    <s v="NO"/>
    <m/>
  </r>
  <r>
    <s v="JUN 2018-19"/>
    <x v="3"/>
    <n v="16633345"/>
    <s v="16633345803G"/>
    <x v="0"/>
    <s v="DÍEZ PALACIOS, ANA"/>
    <x v="1"/>
    <n v="6.6909999999999998"/>
    <m/>
    <s v="Universidad de La Rioja"/>
    <n v="1"/>
    <s v="Pruebas de Acceso desde bachillerato o equivalente"/>
    <n v="8"/>
    <s v="18"/>
    <s v="Pruebas de acceso a la Universidad (PAU)- LOE"/>
    <m/>
    <x v="0"/>
    <m/>
    <m/>
    <s v="NO"/>
    <m/>
  </r>
  <r>
    <s v="JUN 2018-19"/>
    <x v="3"/>
    <n v="17495672"/>
    <s v="17495672803G"/>
    <x v="0"/>
    <s v="RUALES ROCANDIO, PEDRO JOSÉ"/>
    <x v="2"/>
    <n v="6.0709999999999997"/>
    <m/>
    <s v="Universidad de La Rioja"/>
    <n v="1"/>
    <s v="Pruebas de Acceso desde bachillerato o equivalente"/>
    <n v="9"/>
    <s v="19"/>
    <s v="Evaluación de Bachillerato para Acceso a la Universidad (EBAU) - LOMCE"/>
    <s v="SÍ"/>
    <x v="0"/>
    <m/>
    <m/>
    <s v="NO"/>
    <m/>
  </r>
  <r>
    <s v="JUN 2018-19"/>
    <x v="3"/>
    <n v="23935748"/>
    <s v="23935748803G"/>
    <x v="0"/>
    <s v="MARTÍNEZ GRAU, ALEJANDRO"/>
    <x v="2"/>
    <n v="5.8310000000000004"/>
    <m/>
    <s v="Universidad de La Rioja"/>
    <n v="1"/>
    <s v="Pruebas de Acceso desde bachillerato o equivalente"/>
    <n v="9"/>
    <s v="19"/>
    <s v="Evaluación de Bachillerato para Acceso a la Universidad (EBAU) - LOMCE"/>
    <s v="SÍ"/>
    <x v="4"/>
    <m/>
    <m/>
    <s v="NO"/>
    <m/>
  </r>
  <r>
    <s v="JUN 2018-19"/>
    <x v="3"/>
    <n v="17495901"/>
    <s v="17495901803G"/>
    <x v="0"/>
    <s v="ORTEGA MARTÍNEZ, DARÍO"/>
    <x v="2"/>
    <n v="6.5490000000000004"/>
    <m/>
    <s v="Universidad de La Rioja"/>
    <n v="1"/>
    <s v="Pruebas de Acceso desde bachillerato o equivalente"/>
    <n v="9"/>
    <s v="19"/>
    <s v="Evaluación de Bachillerato para Acceso a la Universidad (EBAU) - LOMCE"/>
    <s v="SÍ"/>
    <x v="0"/>
    <m/>
    <m/>
    <s v="NO"/>
    <m/>
  </r>
  <r>
    <s v="JUN 2018-19"/>
    <x v="3"/>
    <n v="18083025"/>
    <s v="18083025803G"/>
    <x v="0"/>
    <s v="CABRERA BENITO, JAVIER"/>
    <x v="2"/>
    <n v="6.4779999999999998"/>
    <m/>
    <s v="Universidad de La Rioja"/>
    <n v="1"/>
    <s v="Pruebas de Acceso desde bachillerato o equivalente"/>
    <n v="9"/>
    <s v="19"/>
    <s v="Evaluación de Bachillerato para Acceso a la Universidad (EBAU) - LOMCE"/>
    <s v="SÍ"/>
    <x v="0"/>
    <m/>
    <m/>
    <s v="NO"/>
    <m/>
  </r>
  <r>
    <s v="JUN 2018-19"/>
    <x v="3"/>
    <n v="18092838"/>
    <s v="18092838803G"/>
    <x v="0"/>
    <s v="GONZÁLEZ PÉREZ, RAQUEL"/>
    <x v="2"/>
    <n v="7.2779999999999996"/>
    <m/>
    <s v="Universidad de La Rioja"/>
    <n v="1"/>
    <s v="Pruebas de Acceso desde bachillerato o equivalente"/>
    <n v="9"/>
    <s v="19"/>
    <s v="Evaluación de Bachillerato para Acceso a la Universidad (EBAU) - LOMCE"/>
    <s v="SÍ"/>
    <x v="0"/>
    <m/>
    <m/>
    <s v="NO"/>
    <m/>
  </r>
  <r>
    <s v="JUN 2018-19"/>
    <x v="3"/>
    <n v="16643077"/>
    <s v="16643077803G"/>
    <x v="0"/>
    <s v="AGUADO GONZÁLEZ, LAURA"/>
    <x v="2"/>
    <n v="8.2449999999999992"/>
    <m/>
    <s v="Universidad de La Rioja"/>
    <n v="1"/>
    <s v="Pruebas de Acceso desde bachillerato o equivalente"/>
    <n v="9"/>
    <s v="19"/>
    <s v="Evaluación de Bachillerato para Acceso a la Universidad (EBAU) - LOMCE"/>
    <s v="SÍ"/>
    <x v="0"/>
    <m/>
    <m/>
    <s v="NO"/>
    <m/>
  </r>
  <r>
    <s v="JLO 2018-19"/>
    <x v="3"/>
    <n v="18075326"/>
    <s v="18075326803G"/>
    <x v="0"/>
    <s v="SÁNCHEZ MORENO, PATRICIA"/>
    <x v="2"/>
    <n v="5.5549999999999997"/>
    <m/>
    <s v="Universidad de La Rioja"/>
    <n v="1"/>
    <s v="Pruebas de Acceso desde bachillerato o equivalente"/>
    <n v="9"/>
    <s v="19"/>
    <s v="Evaluación de Bachillerato para Acceso a la Universidad (EBAU) - LOMCE"/>
    <s v="SÍ"/>
    <x v="0"/>
    <m/>
    <m/>
    <s v="NO"/>
    <m/>
  </r>
  <r>
    <s v="JLO 2018-19"/>
    <x v="3"/>
    <n v="58019748"/>
    <s v="58019748803G"/>
    <x v="0"/>
    <s v="IRAZABAL ESPINOSA, JULEN"/>
    <x v="2"/>
    <n v="5.6150000000000002"/>
    <m/>
    <s v="Universidad de La Rioja"/>
    <n v="1"/>
    <s v="Pruebas de Acceso desde bachillerato o equivalente"/>
    <n v="9"/>
    <s v="19"/>
    <s v="Evaluación de Bachillerato para Acceso a la Universidad (EBAU) - LOMCE"/>
    <s v="SÍ"/>
    <x v="4"/>
    <m/>
    <m/>
    <s v="NO"/>
    <m/>
  </r>
  <r>
    <s v="JUN 2018-19"/>
    <x v="3"/>
    <s v="Y2036576"/>
    <s v="Y2036576803G"/>
    <x v="0"/>
    <s v="ODAGIU , DANIELA FLORENTINA"/>
    <x v="2"/>
    <m/>
    <m/>
    <m/>
    <n v="90"/>
    <s v="Acceso con estudios extranjeros no universitarios sin PAU"/>
    <n v="3"/>
    <s v="903"/>
    <s v="Bachillerato países UE o con acuerdo suscrito y cumplen acceso univ. origen"/>
    <m/>
    <x v="0"/>
    <m/>
    <s v="804G"/>
    <s v="SÍ"/>
    <s v="otro grado"/>
  </r>
  <r>
    <s v="JUN 2018-19"/>
    <x v="3"/>
    <n v="16636004"/>
    <s v="16636004803G"/>
    <x v="0"/>
    <s v="MARTÍNEZ DE PINILLOS RUBIO, ALEJANDRO"/>
    <x v="3"/>
    <n v="6.48"/>
    <m/>
    <s v="Universidad de La Rioja"/>
    <n v="1"/>
    <s v="Pruebas de Acceso desde bachillerato o equivalente"/>
    <n v="9"/>
    <s v="19"/>
    <s v="Evaluación de Bachillerato para Acceso a la Universidad (EBAU) - LOMCE"/>
    <m/>
    <x v="0"/>
    <m/>
    <m/>
    <s v="NO"/>
    <m/>
  </r>
  <r>
    <s v="JLO 2018-19"/>
    <x v="3"/>
    <n v="18084890"/>
    <s v="18084890803G"/>
    <x v="0"/>
    <s v="BLASCO BLASCO, JAVIER"/>
    <x v="3"/>
    <n v="5.4260000000000002"/>
    <m/>
    <s v="Universidad de La Rioja"/>
    <n v="1"/>
    <s v="Pruebas de Acceso desde bachillerato o equivalente"/>
    <n v="9"/>
    <s v="19"/>
    <s v="Evaluación de Bachillerato para Acceso a la Universidad (EBAU) - LOMCE"/>
    <m/>
    <x v="0"/>
    <m/>
    <m/>
    <s v="NO"/>
    <m/>
  </r>
  <r>
    <s v="JUN 2018-19"/>
    <x v="3"/>
    <n v="18083710"/>
    <s v="18083710803G"/>
    <x v="0"/>
    <s v="ORTIZ REDONDO, ÓSCAR"/>
    <x v="3"/>
    <n v="7"/>
    <m/>
    <s v="Universidad de La Rioja"/>
    <n v="1"/>
    <s v="Pruebas de Acceso desde bachillerato o equivalente"/>
    <n v="8"/>
    <s v="18"/>
    <s v="Pruebas de acceso a la Universidad (PAU)- LOE"/>
    <m/>
    <x v="0"/>
    <s v="804G"/>
    <s v="804G"/>
    <s v="SÍ"/>
    <s v="otro grado"/>
  </r>
  <r>
    <s v="JUN 2018-19"/>
    <x v="4"/>
    <n v="78747022"/>
    <s v="78747022301G"/>
    <x v="0"/>
    <s v="CALVO DOMÍNGUEZ, DÉBORAH"/>
    <x v="5"/>
    <n v="9.1999999999999993"/>
    <m/>
    <m/>
    <n v="11"/>
    <s v="Formación Profesional"/>
    <n v="5"/>
    <s v="115"/>
    <s v="Ciclo Formativo de Grado Superior"/>
    <m/>
    <x v="0"/>
    <m/>
    <m/>
    <s v="NO"/>
    <m/>
  </r>
  <r>
    <s v="JUN 2018-19"/>
    <x v="4"/>
    <n v="45893659"/>
    <s v="45893659301G"/>
    <x v="0"/>
    <s v="CASTRILLEJO BALEBONA, EZTIZEN"/>
    <x v="5"/>
    <n v="9.1"/>
    <m/>
    <m/>
    <n v="11"/>
    <s v="Formación Profesional"/>
    <n v="5"/>
    <s v="115"/>
    <s v="Ciclo Formativo de Grado Superior"/>
    <m/>
    <x v="0"/>
    <m/>
    <m/>
    <s v="NO"/>
    <m/>
  </r>
  <r>
    <s v="JUN 2018-19"/>
    <x v="4"/>
    <n v="72835127"/>
    <s v="72835127301G"/>
    <x v="0"/>
    <s v="NUIN AICUA, ISABEL"/>
    <x v="0"/>
    <n v="7.742"/>
    <m/>
    <s v="Universidad de La Rioja"/>
    <n v="1"/>
    <s v="Pruebas de Acceso desde bachillerato o equivalente"/>
    <n v="8"/>
    <s v="18"/>
    <s v="Pruebas de acceso a la Universidad (PAU)- LOE"/>
    <m/>
    <x v="0"/>
    <m/>
    <m/>
    <s v="NO"/>
    <m/>
  </r>
  <r>
    <s v="JUN 2018-19"/>
    <x v="4"/>
    <n v="17496348"/>
    <s v="17496348301G"/>
    <x v="0"/>
    <s v="SÁENZ ARLANZÓN, IRENE"/>
    <x v="0"/>
    <n v="8.1980000000000004"/>
    <m/>
    <s v="Universidad de La Rioja"/>
    <n v="1"/>
    <s v="Pruebas de Acceso desde bachillerato o equivalente"/>
    <n v="8"/>
    <s v="18"/>
    <s v="Pruebas de acceso a la Universidad (PAU)- LOE"/>
    <m/>
    <x v="0"/>
    <m/>
    <m/>
    <s v="NO"/>
    <m/>
  </r>
  <r>
    <s v="JUN 2018-19"/>
    <x v="4"/>
    <n v="16632788"/>
    <s v="16632788301G"/>
    <x v="0"/>
    <s v="SÁENZ PINILLOS, ANDREA"/>
    <x v="0"/>
    <n v="7.4249999999999998"/>
    <m/>
    <s v="Universidad de La Rioja"/>
    <n v="1"/>
    <s v="Pruebas de Acceso desde bachillerato o equivalente"/>
    <n v="8"/>
    <s v="18"/>
    <s v="Pruebas de acceso a la Universidad (PAU)- LOE"/>
    <m/>
    <x v="0"/>
    <m/>
    <m/>
    <s v="NO"/>
    <m/>
  </r>
  <r>
    <s v="JUN 2018-19"/>
    <x v="4"/>
    <n v="18080808"/>
    <s v="18080808301G"/>
    <x v="0"/>
    <s v="ESPINOSA DE DIEGO, MARÍA DEL ROSARIO"/>
    <x v="0"/>
    <n v="7.1520000000000001"/>
    <m/>
    <s v="Universidad de La Rioja"/>
    <n v="1"/>
    <s v="Pruebas de Acceso desde bachillerato o equivalente"/>
    <n v="8"/>
    <s v="18"/>
    <s v="Pruebas de acceso a la Universidad (PAU)- LOE"/>
    <m/>
    <x v="0"/>
    <m/>
    <m/>
    <s v="NO"/>
    <m/>
  </r>
  <r>
    <s v="JUN 2018-19"/>
    <x v="4"/>
    <n v="28971901"/>
    <s v="28971901301G"/>
    <x v="0"/>
    <s v="LUIS DOS SANTOS, PABLO"/>
    <x v="0"/>
    <n v="7.1980000000000004"/>
    <m/>
    <s v="Universidad de La Rioja"/>
    <n v="1"/>
    <s v="Pruebas de Acceso desde bachillerato o equivalente"/>
    <n v="8"/>
    <s v="18"/>
    <s v="Pruebas de acceso a la Universidad (PAU)- LOE"/>
    <m/>
    <x v="0"/>
    <m/>
    <m/>
    <s v="NO"/>
    <m/>
  </r>
  <r>
    <s v="JUN 2018-19"/>
    <x v="4"/>
    <n v="79173197"/>
    <s v="79173197301G"/>
    <x v="0"/>
    <s v="PÉREZ ESPINOZA, YAJAIRA ZARUMY"/>
    <x v="0"/>
    <n v="8.5"/>
    <m/>
    <m/>
    <n v="11"/>
    <s v="Formación Profesional"/>
    <n v="5"/>
    <s v="115"/>
    <s v="Ciclo Formativo de Grado Superior"/>
    <m/>
    <x v="0"/>
    <m/>
    <m/>
    <s v="NO"/>
    <m/>
  </r>
  <r>
    <s v="JUN 2018-19"/>
    <x v="4"/>
    <n v="18064961"/>
    <s v="18064961301G"/>
    <x v="0"/>
    <s v="FERRANDO SÁNCHEZ, MARÍA"/>
    <x v="0"/>
    <n v="7.1459999999999999"/>
    <m/>
    <s v="Universidad de Zaragoza"/>
    <n v="1"/>
    <s v="Pruebas de Acceso desde bachillerato o equivalente"/>
    <n v="8"/>
    <s v="18"/>
    <s v="Pruebas de acceso a la Universidad (PAU)- LOE"/>
    <m/>
    <x v="0"/>
    <m/>
    <m/>
    <s v="NO"/>
    <m/>
  </r>
  <r>
    <s v="JUN 2018-19"/>
    <x v="4"/>
    <n v="79047605"/>
    <s v="79047605301G"/>
    <x v="0"/>
    <s v="AZPARREN GARCÍA, CLARA"/>
    <x v="0"/>
    <n v="7.0380000000000003"/>
    <m/>
    <s v="Universidad del País Vasco/Euskal Herriko Unibersitatea"/>
    <n v="1"/>
    <s v="Pruebas de Acceso desde bachillerato o equivalente"/>
    <n v="8"/>
    <s v="18"/>
    <s v="Pruebas de acceso a la Universidad (PAU)- LOE"/>
    <m/>
    <x v="0"/>
    <m/>
    <m/>
    <s v="NO"/>
    <m/>
  </r>
  <r>
    <s v="JUN 2018-19"/>
    <x v="4"/>
    <n v="78997822"/>
    <s v="78997822301G"/>
    <x v="0"/>
    <s v="AYO ATELA, SAIOA"/>
    <x v="0"/>
    <n v="7.226"/>
    <m/>
    <s v="Universidad del País Vasco/Euskal Herriko Unibersitatea"/>
    <n v="1"/>
    <s v="Pruebas de Acceso desde bachillerato o equivalente"/>
    <n v="8"/>
    <s v="18"/>
    <s v="Pruebas de acceso a la Universidad (PAU)- LOE"/>
    <m/>
    <x v="0"/>
    <m/>
    <m/>
    <s v="NO"/>
    <m/>
  </r>
  <r>
    <s v="JUN 2018-19"/>
    <x v="4"/>
    <n v="16095467"/>
    <s v="16095467301G"/>
    <x v="0"/>
    <s v="FERNÁNDEZ OMAGOGEASCOA, MARÍA"/>
    <x v="0"/>
    <n v="8.1470000000000002"/>
    <m/>
    <s v="Universidad del País Vasco/Euskal Herriko Unibersitatea"/>
    <n v="1"/>
    <s v="Pruebas de Acceso desde bachillerato o equivalente"/>
    <n v="8"/>
    <s v="18"/>
    <s v="Pruebas de acceso a la Universidad (PAU)- LOE"/>
    <m/>
    <x v="0"/>
    <m/>
    <m/>
    <s v="NO"/>
    <m/>
  </r>
  <r>
    <s v="JUN 2018-19"/>
    <x v="4"/>
    <n v="16649017"/>
    <s v="16649017301G"/>
    <x v="0"/>
    <s v="MACAS LOAYZA, JOSELINE SUSANA"/>
    <x v="0"/>
    <n v="6.9939999999999998"/>
    <m/>
    <s v="UNIVERSIDAD DE ALICANTE"/>
    <n v="1"/>
    <s v="Pruebas de Acceso desde bachillerato o equivalente"/>
    <n v="8"/>
    <s v="18"/>
    <s v="Pruebas de acceso a la Universidad (PAU)- LOE"/>
    <m/>
    <x v="0"/>
    <m/>
    <m/>
    <s v="NO"/>
    <m/>
  </r>
  <r>
    <s v="JUN 2018-19"/>
    <x v="4"/>
    <n v="18076286"/>
    <s v="18076286301G"/>
    <x v="0"/>
    <s v="GARCÍA GARCÍA, SILVIA"/>
    <x v="1"/>
    <n v="6.7430000000000003"/>
    <m/>
    <s v="Universidad de La Rioja"/>
    <n v="1"/>
    <s v="Pruebas de Acceso desde bachillerato o equivalente"/>
    <n v="8"/>
    <s v="18"/>
    <s v="Pruebas de acceso a la Universidad (PAU)- LOE"/>
    <m/>
    <x v="0"/>
    <m/>
    <m/>
    <s v="NO"/>
    <m/>
  </r>
  <r>
    <s v="JUN 2018-19"/>
    <x v="4"/>
    <n v="72799209"/>
    <s v="72799209301G"/>
    <x v="0"/>
    <s v="DEL RINCÓN HIDALGO, PAULA"/>
    <x v="1"/>
    <n v="7.2430000000000003"/>
    <m/>
    <s v="Universidad de La Rioja"/>
    <n v="1"/>
    <s v="Pruebas de Acceso desde bachillerato o equivalente"/>
    <n v="8"/>
    <s v="18"/>
    <s v="Pruebas de acceso a la Universidad (PAU)- LOE"/>
    <m/>
    <x v="0"/>
    <m/>
    <m/>
    <s v="NO"/>
    <m/>
  </r>
  <r>
    <s v="JUN 2018-19"/>
    <x v="4"/>
    <n v="16628860"/>
    <s v="16628860301G"/>
    <x v="0"/>
    <s v="DEL RÍO JIMÉNEZ, ÁLVARO"/>
    <x v="1"/>
    <n v="7.8319999999999999"/>
    <m/>
    <s v="Universidad de La Rioja"/>
    <n v="1"/>
    <s v="Pruebas de Acceso desde bachillerato o equivalente"/>
    <n v="8"/>
    <s v="18"/>
    <s v="Pruebas de acceso a la Universidad (PAU)- LOE"/>
    <m/>
    <x v="0"/>
    <m/>
    <m/>
    <s v="NO"/>
    <m/>
  </r>
  <r>
    <s v="JUN 2018-19"/>
    <x v="4"/>
    <n v="16632770"/>
    <s v="16632770301G"/>
    <x v="0"/>
    <s v="MARTÍNEZ LANDERAS, ADRIÁN"/>
    <x v="1"/>
    <n v="7.38"/>
    <m/>
    <m/>
    <n v="11"/>
    <s v="Formación Profesional"/>
    <n v="5"/>
    <s v="115"/>
    <s v="Ciclo Formativo de Grado Superior"/>
    <m/>
    <x v="0"/>
    <m/>
    <m/>
    <s v="NO"/>
    <m/>
  </r>
  <r>
    <s v="JUN 2018-19"/>
    <x v="4"/>
    <n v="72548317"/>
    <s v="72548317301G"/>
    <x v="0"/>
    <s v="BENITO GÓMEZ, MIREN"/>
    <x v="1"/>
    <n v="8.6999999999999993"/>
    <m/>
    <m/>
    <n v="11"/>
    <s v="Formación Profesional"/>
    <n v="1"/>
    <s v="111"/>
    <s v="Formación Profesional de 2º Grado"/>
    <m/>
    <x v="0"/>
    <m/>
    <m/>
    <s v="NO"/>
    <m/>
  </r>
  <r>
    <s v="JUN 2018-19"/>
    <x v="4"/>
    <n v="72595648"/>
    <s v="72595648301G"/>
    <x v="0"/>
    <s v="ORMAZABAL JIMENEZ, MAIALEN"/>
    <x v="1"/>
    <n v="7.5039999999999996"/>
    <m/>
    <m/>
    <n v="1"/>
    <s v="Pruebas de Acceso desde bachillerato o equivalente"/>
    <n v="8"/>
    <s v="18"/>
    <s v="Pruebas de acceso a la Universidad (PAU)- LOE"/>
    <m/>
    <x v="0"/>
    <m/>
    <m/>
    <s v="NO"/>
    <m/>
  </r>
  <r>
    <s v="JUN 2018-19"/>
    <x v="4"/>
    <n v="17499231"/>
    <s v="17499231301G"/>
    <x v="0"/>
    <s v="SÁINZ PRADO, ANDREA"/>
    <x v="2"/>
    <n v="8.2070000000000007"/>
    <m/>
    <s v="Universidad de La Rioja"/>
    <n v="1"/>
    <s v="Pruebas de Acceso desde bachillerato o equivalente"/>
    <n v="9"/>
    <s v="19"/>
    <s v="Evaluación de Bachillerato para Acceso a la Universidad (EBAU) - LOMCE"/>
    <m/>
    <x v="0"/>
    <m/>
    <m/>
    <s v="NO"/>
    <m/>
  </r>
  <r>
    <s v="JUN 2018-19"/>
    <x v="4"/>
    <n v="72846270"/>
    <s v="72846270301G"/>
    <x v="0"/>
    <s v="LAMRABET BENAISSA, YASMINA"/>
    <x v="2"/>
    <n v="7.58"/>
    <m/>
    <s v="Universidad del País Vasco/Euskal Herriko Unibersitatea"/>
    <n v="1"/>
    <s v="Pruebas de Acceso desde bachillerato o equivalente"/>
    <n v="9"/>
    <s v="19"/>
    <s v="Evaluación de Bachillerato para Acceso a la Universidad (EBAU) - LOMCE"/>
    <m/>
    <x v="0"/>
    <m/>
    <m/>
    <s v="NO"/>
    <m/>
  </r>
  <r>
    <s v="JUN 2018-19"/>
    <x v="4"/>
    <n v="22761793"/>
    <s v="22761793301G"/>
    <x v="0"/>
    <s v="GALAN GIL, DAVID"/>
    <x v="2"/>
    <n v="8.36"/>
    <m/>
    <m/>
    <n v="11"/>
    <s v="Formación Profesional"/>
    <n v="5"/>
    <s v="115"/>
    <s v="Ciclo Formativo de Grado Superior"/>
    <m/>
    <x v="0"/>
    <m/>
    <m/>
    <s v="NO"/>
    <m/>
  </r>
  <r>
    <s v="JUN 2018-19"/>
    <x v="4"/>
    <n v="45892266"/>
    <s v="45892266301G"/>
    <x v="0"/>
    <s v="SANZ PORTILLO, PELLO"/>
    <x v="2"/>
    <n v="7.7"/>
    <m/>
    <m/>
    <n v="11"/>
    <s v="Formación Profesional"/>
    <n v="5"/>
    <s v="115"/>
    <s v="Ciclo Formativo de Grado Superior"/>
    <m/>
    <x v="0"/>
    <m/>
    <m/>
    <s v="NO"/>
    <m/>
  </r>
  <r>
    <s v="JUN 2018-19"/>
    <x v="4"/>
    <n v="72855104"/>
    <s v="72855104301G"/>
    <x v="0"/>
    <s v="FERNANDEZ ORTEGA , NEREA"/>
    <x v="2"/>
    <n v="6.9859999999999998"/>
    <m/>
    <s v="Universidad del País Vasco/Euskal Herriko Unibersitatea"/>
    <n v="1"/>
    <s v="Pruebas de Acceso desde bachillerato o equivalente"/>
    <n v="9"/>
    <s v="19"/>
    <s v="Evaluación de Bachillerato para Acceso a la Universidad (EBAU) - LOMCE"/>
    <m/>
    <x v="0"/>
    <m/>
    <m/>
    <s v="SÍ"/>
    <s v="con reconocimientos"/>
  </r>
  <r>
    <s v="JUN 2018-19"/>
    <x v="4"/>
    <s v="X6025958"/>
    <s v="X6025958301G"/>
    <x v="0"/>
    <s v="BRAHIM MOHAMED, UMETHA"/>
    <x v="2"/>
    <n v="8.36"/>
    <m/>
    <m/>
    <n v="11"/>
    <s v="Formación Profesional"/>
    <n v="5"/>
    <s v="115"/>
    <s v="Ciclo Formativo de Grado Superior"/>
    <m/>
    <x v="0"/>
    <m/>
    <m/>
    <s v="NO"/>
    <m/>
  </r>
  <r>
    <s v="JUN 2018-19"/>
    <x v="4"/>
    <n v="72837981"/>
    <s v="72837981301G"/>
    <x v="0"/>
    <s v="INCHAUSTI SAN MARTIN, IRATI"/>
    <x v="2"/>
    <n v="7.194"/>
    <m/>
    <s v="Universidad del País Vasco/Euskal Herriko Unibersitatea"/>
    <n v="1"/>
    <s v="Pruebas de Acceso desde bachillerato o equivalente"/>
    <n v="9"/>
    <s v="19"/>
    <s v="Evaluación de Bachillerato para Acceso a la Universidad (EBAU) - LOMCE"/>
    <m/>
    <x v="0"/>
    <m/>
    <m/>
    <s v="NO"/>
    <m/>
  </r>
  <r>
    <s v="JUN 2018-19"/>
    <x v="4"/>
    <n v="16558924"/>
    <s v="16558924301G"/>
    <x v="0"/>
    <s v="LEÓN LÓPEZ, ANA ISABEL"/>
    <x v="3"/>
    <n v="5.33"/>
    <m/>
    <s v="Universidad de La Rioja"/>
    <n v="4"/>
    <s v="Otras Pruebas de Acceso a la Universidad: Mayores"/>
    <n v="3"/>
    <s v="43"/>
    <s v="Pruebas de acceso a Grado de mayores de 45 años"/>
    <m/>
    <x v="0"/>
    <m/>
    <m/>
    <s v="NO"/>
    <m/>
  </r>
  <r>
    <s v="JUN 2018-19"/>
    <x v="4"/>
    <n v="16095336"/>
    <s v="16095336301G"/>
    <x v="0"/>
    <s v="GALARZA UGALDE, HAIZEA"/>
    <x v="3"/>
    <n v="7.9119999999999999"/>
    <m/>
    <s v="Universidad del País Vasco/Euskal Herriko Unibersitatea"/>
    <n v="1"/>
    <s v="Pruebas de Acceso desde bachillerato o equivalente"/>
    <n v="9"/>
    <s v="19"/>
    <s v="Evaluación de Bachillerato para Acceso a la Universidad (EBAU) - LOMCE"/>
    <m/>
    <x v="0"/>
    <m/>
    <m/>
    <s v="NO"/>
    <m/>
  </r>
  <r>
    <s v="JUN 2018-19"/>
    <x v="4"/>
    <n v="79001152"/>
    <s v="79001152301G"/>
    <x v="0"/>
    <s v="HERNÁNDEZ GARCÍA, ALBA"/>
    <x v="3"/>
    <n v="8.25"/>
    <m/>
    <m/>
    <n v="11"/>
    <s v="Formación Profesional"/>
    <n v="5"/>
    <s v="115"/>
    <s v="Ciclo Formativo de Grado Superior"/>
    <m/>
    <x v="0"/>
    <m/>
    <m/>
    <s v="NO"/>
    <m/>
  </r>
  <r>
    <s v="JUN 2018-19"/>
    <x v="4"/>
    <n v="72858942"/>
    <s v="72858942301G"/>
    <x v="0"/>
    <s v="HERNANDO MARTINEZ, YESSICA"/>
    <x v="3"/>
    <n v="8.0299999999999994"/>
    <m/>
    <s v="Universidad del País Vasco/Euskal Herriko Unibersitatea"/>
    <n v="1"/>
    <s v="Pruebas de Acceso desde bachillerato o equivalente"/>
    <n v="9"/>
    <s v="19"/>
    <s v="Evaluación de Bachillerato para Acceso a la Universidad (EBAU) - LOMCE"/>
    <m/>
    <x v="0"/>
    <m/>
    <m/>
    <s v="NO"/>
    <m/>
  </r>
  <r>
    <s v="JUN 2018-19"/>
    <x v="4"/>
    <n v="72831649"/>
    <s v="72831649301G"/>
    <x v="0"/>
    <s v="HERNANDEZ BUENO, IRUNE"/>
    <x v="3"/>
    <n v="7.4969999999999999"/>
    <m/>
    <s v="Universidad del País Vasco/Euskal Herriko Unibersitatea"/>
    <n v="1"/>
    <s v="Pruebas de Acceso desde bachillerato o equivalente"/>
    <n v="9"/>
    <s v="19"/>
    <s v="Evaluación de Bachillerato para Acceso a la Universidad (EBAU) - LOMCE"/>
    <m/>
    <x v="0"/>
    <m/>
    <m/>
    <s v="NO"/>
    <m/>
  </r>
  <r>
    <s v="JUN 2018-19"/>
    <x v="4"/>
    <n v="25210031"/>
    <s v="25210031301G"/>
    <x v="0"/>
    <s v="SANGRÓS TOLOSA, MARÍA"/>
    <x v="3"/>
    <n v="9"/>
    <m/>
    <m/>
    <n v="11"/>
    <s v="Formación Profesional"/>
    <n v="5"/>
    <s v="115"/>
    <s v="Ciclo Formativo de Grado Superior"/>
    <m/>
    <x v="0"/>
    <m/>
    <m/>
    <s v="NO"/>
    <m/>
  </r>
  <r>
    <s v="JUN 2018-19"/>
    <x v="4"/>
    <n v="22760140"/>
    <s v="22760140301G"/>
    <x v="0"/>
    <s v="BUSTAMANTE IBISATE, UXUE"/>
    <x v="3"/>
    <n v="8.8079999999999998"/>
    <m/>
    <s v="Universidad del País Vasco/Euskal Herriko Unibersitatea"/>
    <n v="1"/>
    <s v="Pruebas de Acceso desde bachillerato o equivalente"/>
    <n v="9"/>
    <s v="19"/>
    <s v="Evaluación de Bachillerato para Acceso a la Universidad (EBAU) - LOMCE"/>
    <m/>
    <x v="0"/>
    <m/>
    <m/>
    <s v="NO"/>
    <m/>
  </r>
  <r>
    <s v="JUN 2018-19"/>
    <x v="4"/>
    <n v="72758486"/>
    <s v="72758486301G"/>
    <x v="0"/>
    <s v="HERNANDEZ JAÑEZ , ANE"/>
    <x v="3"/>
    <n v="7.9880000000000004"/>
    <m/>
    <s v="Universidad del País Vasco/Euskal Herriko Unibersitatea"/>
    <n v="1"/>
    <s v="Pruebas de Acceso desde bachillerato o equivalente"/>
    <n v="9"/>
    <s v="19"/>
    <s v="Evaluación de Bachillerato para Acceso a la Universidad (EBAU) - LOMCE"/>
    <m/>
    <x v="0"/>
    <m/>
    <m/>
    <s v="NO"/>
    <m/>
  </r>
  <r>
    <s v="JUN 2018-19"/>
    <x v="4"/>
    <n v="79077359"/>
    <s v="79077359301G"/>
    <x v="0"/>
    <s v="CALVO BARCO, SHEILA"/>
    <x v="3"/>
    <m/>
    <m/>
    <m/>
    <n v="8"/>
    <s v="Cambio de universidad y/o estudios"/>
    <n v="1"/>
    <s v="81"/>
    <s v="Cambio de universidad por reconocimiento de 30 ECTS"/>
    <m/>
    <x v="1"/>
    <m/>
    <m/>
    <s v="SÍ"/>
    <s v="con reconocimientos"/>
  </r>
  <r>
    <s v="JUN 2018-19"/>
    <x v="4"/>
    <n v="79048636"/>
    <s v="79048636301G"/>
    <x v="0"/>
    <s v="ALAVA AZCARATE, ANE"/>
    <x v="3"/>
    <n v="7.8280000000000003"/>
    <m/>
    <s v="Universidad del País Vasco/Euskal Herriko Unibersitatea"/>
    <n v="1"/>
    <s v="Pruebas de Acceso desde bachillerato o equivalente"/>
    <n v="9"/>
    <s v="19"/>
    <s v="Evaluación de Bachillerato para Acceso a la Universidad (EBAU) - LOMCE"/>
    <m/>
    <x v="0"/>
    <m/>
    <m/>
    <s v="NO"/>
    <m/>
  </r>
  <r>
    <s v="JUN 2018-19"/>
    <x v="4"/>
    <n v="72827117"/>
    <s v="72827117301G"/>
    <x v="0"/>
    <s v="IRATXETA YANCI, IÑAKI"/>
    <x v="3"/>
    <n v="6.452"/>
    <m/>
    <s v="Universidad del País Vasco/Euskal Herriko Unibersitatea"/>
    <n v="8"/>
    <s v="Cambio de universidad y/o estudios"/>
    <n v="1"/>
    <s v="81"/>
    <s v="Cambio de universidad por reconocimiento de 30 ECTS"/>
    <m/>
    <x v="1"/>
    <m/>
    <m/>
    <s v="SÍ"/>
    <s v="con reconocimientos"/>
  </r>
  <r>
    <s v="JUN 2018-19"/>
    <x v="4"/>
    <n v="72845703"/>
    <s v="72845703301G"/>
    <x v="0"/>
    <s v="FERNÁNDEZ DE MONJE SANTANO, LEIRE"/>
    <x v="3"/>
    <n v="7.8879999999999999"/>
    <m/>
    <s v="Universidad del País Vasco/Euskal Herriko Unibersitatea"/>
    <n v="1"/>
    <s v="Pruebas de Acceso desde bachillerato o equivalente"/>
    <n v="9"/>
    <s v="19"/>
    <s v="Evaluación de Bachillerato para Acceso a la Universidad (EBAU) - LOMCE"/>
    <m/>
    <x v="0"/>
    <m/>
    <m/>
    <s v="NO"/>
    <m/>
  </r>
  <r>
    <s v="JUN 2018-19"/>
    <x v="5"/>
    <n v="16636516"/>
    <s v="16636516205G"/>
    <x v="0"/>
    <s v="LORENTE GARCÍA, PAULA"/>
    <x v="5"/>
    <n v="6.15"/>
    <m/>
    <m/>
    <n v="11"/>
    <s v="Formación Profesional"/>
    <n v="5"/>
    <s v="115"/>
    <s v="Ciclo Formativo de Grado Superior"/>
    <m/>
    <x v="0"/>
    <m/>
    <m/>
    <s v="SÍ"/>
    <s v="con reconocimientos"/>
  </r>
  <r>
    <s v="SEP 2018-19"/>
    <x v="5"/>
    <n v="16560330"/>
    <s v="16560330205G"/>
    <x v="0"/>
    <s v="GONZÁLEZ GARCÍA, MARÍA LAURA"/>
    <x v="5"/>
    <n v="6.4"/>
    <m/>
    <m/>
    <n v="11"/>
    <s v="Formación Profesional"/>
    <n v="1"/>
    <s v="111"/>
    <s v="Formación Profesional de 2º Grado"/>
    <m/>
    <x v="0"/>
    <m/>
    <m/>
    <s v="NO"/>
    <m/>
  </r>
  <r>
    <s v="JUN 2018-19"/>
    <x v="5"/>
    <n v="16617809"/>
    <s v="16617809205G"/>
    <x v="0"/>
    <s v="PALACIOS PALACIOS, ALBA"/>
    <x v="5"/>
    <n v="5.58"/>
    <m/>
    <m/>
    <n v="11"/>
    <s v="Formación Profesional"/>
    <n v="5"/>
    <s v="115"/>
    <s v="Ciclo Formativo de Grado Superior"/>
    <m/>
    <x v="0"/>
    <m/>
    <m/>
    <s v="NO"/>
    <m/>
  </r>
  <r>
    <s v="JLO 2018-19"/>
    <x v="5"/>
    <s v="X7374040"/>
    <s v="X7374040205G"/>
    <x v="0"/>
    <s v="IACOBUTI , ROXANA MADALINA"/>
    <x v="5"/>
    <n v="5.5170000000000003"/>
    <m/>
    <s v="Universidad de La Rioja"/>
    <n v="1"/>
    <s v="Pruebas de Acceso desde bachillerato o equivalente"/>
    <n v="8"/>
    <s v="18"/>
    <s v="Pruebas de acceso a la Universidad (PAU)- LOE"/>
    <m/>
    <x v="0"/>
    <m/>
    <m/>
    <s v="NO"/>
    <m/>
  </r>
  <r>
    <s v="JUN 2018-19"/>
    <x v="5"/>
    <n v="71352881"/>
    <s v="71352881205G"/>
    <x v="0"/>
    <s v="ZUBIAGA MENA, ANDREA"/>
    <x v="0"/>
    <n v="5.96"/>
    <m/>
    <s v="UNIVERSIDAD DE BURGOS"/>
    <n v="1"/>
    <s v="Pruebas de Acceso desde bachillerato o equivalente"/>
    <n v="8"/>
    <s v="18"/>
    <s v="Pruebas de acceso a la Universidad (PAU)- LOE"/>
    <m/>
    <x v="0"/>
    <m/>
    <m/>
    <s v="NO"/>
    <m/>
  </r>
  <r>
    <s v="JUN 2018-19"/>
    <x v="5"/>
    <n v="72855800"/>
    <s v="72855800205G"/>
    <x v="0"/>
    <s v="ROA GONZÁLEZ, LUIS"/>
    <x v="0"/>
    <n v="6.0949999999999998"/>
    <m/>
    <s v="Universidad del País Vasco/Euskal Herriko Unibersitatea"/>
    <n v="1"/>
    <s v="Pruebas de Acceso desde bachillerato o equivalente"/>
    <n v="8"/>
    <s v="18"/>
    <s v="Pruebas de acceso a la Universidad (PAU)- LOE"/>
    <m/>
    <x v="0"/>
    <m/>
    <m/>
    <s v="SÍ"/>
    <s v="con reconocimientos"/>
  </r>
  <r>
    <s v="JUN 2018-19"/>
    <x v="5"/>
    <n v="72850005"/>
    <s v="72850005205G"/>
    <x v="0"/>
    <s v="LACALLE SANTOS, YASMINA"/>
    <x v="0"/>
    <n v="7.54"/>
    <m/>
    <m/>
    <n v="11"/>
    <s v="Formación Profesional"/>
    <n v="5"/>
    <s v="115"/>
    <s v="Ciclo Formativo de Grado Superior"/>
    <m/>
    <x v="0"/>
    <m/>
    <m/>
    <s v="SÍ"/>
    <s v="con reconocimientos"/>
  </r>
  <r>
    <s v="JUN 2018-19"/>
    <x v="5"/>
    <n v="44642281"/>
    <s v="44642281205G"/>
    <x v="0"/>
    <s v="DOMÍNGUEZ AISA, ISABEL"/>
    <x v="0"/>
    <n v="6.54"/>
    <m/>
    <m/>
    <n v="11"/>
    <s v="Formación Profesional"/>
    <n v="5"/>
    <s v="115"/>
    <s v="Ciclo Formativo de Grado Superior"/>
    <m/>
    <x v="0"/>
    <m/>
    <m/>
    <s v="SÍ"/>
    <s v="con reconocimientos"/>
  </r>
  <r>
    <s v="JUN 2018-19"/>
    <x v="5"/>
    <n v="16626707"/>
    <s v="16626707205G"/>
    <x v="0"/>
    <s v="SANTIAGO GONZÁLEZ, SARA"/>
    <x v="0"/>
    <n v="7.5"/>
    <m/>
    <m/>
    <n v="11"/>
    <s v="Formación Profesional"/>
    <n v="5"/>
    <s v="115"/>
    <s v="Ciclo Formativo de Grado Superior"/>
    <m/>
    <x v="0"/>
    <m/>
    <m/>
    <s v="NO"/>
    <m/>
  </r>
  <r>
    <s v="JUN 2018-19"/>
    <x v="5"/>
    <n v="16616660"/>
    <s v="16616660205G"/>
    <x v="0"/>
    <s v="SAGREDO MERINO, MARÍA"/>
    <x v="0"/>
    <n v="5.9390000000000001"/>
    <m/>
    <s v="Universidad de La Rioja"/>
    <n v="1"/>
    <s v="Pruebas de Acceso desde bachillerato o equivalente"/>
    <n v="8"/>
    <s v="18"/>
    <s v="Pruebas de acceso a la Universidad (PAU)- LOE"/>
    <m/>
    <x v="0"/>
    <m/>
    <m/>
    <s v="NO"/>
    <m/>
  </r>
  <r>
    <s v="JUN 2018-19"/>
    <x v="5"/>
    <n v="72833698"/>
    <s v="72833698205G"/>
    <x v="0"/>
    <s v="BEZARES SANCHEZ, IRUNE"/>
    <x v="1"/>
    <n v="6.01"/>
    <m/>
    <s v="Universidad del País Vasco/Euskal Herriko Unibersitatea"/>
    <n v="1"/>
    <s v="Pruebas de Acceso desde bachillerato o equivalente"/>
    <n v="8"/>
    <s v="18"/>
    <s v="Pruebas de acceso a la Universidad (PAU)- LOE"/>
    <m/>
    <x v="0"/>
    <m/>
    <m/>
    <s v="NO"/>
    <m/>
  </r>
  <r>
    <s v="JUN 2018-19"/>
    <x v="5"/>
    <n v="17495403"/>
    <s v="17495403205G"/>
    <x v="0"/>
    <s v="SAN MARTÍN GARCÍA, LAURA"/>
    <x v="1"/>
    <n v="6.54"/>
    <m/>
    <s v="Universidad de La Rioja"/>
    <n v="1"/>
    <s v="Pruebas de Acceso desde bachillerato o equivalente"/>
    <n v="8"/>
    <s v="18"/>
    <s v="Pruebas de acceso a la Universidad (PAU)- LOE"/>
    <m/>
    <x v="0"/>
    <m/>
    <m/>
    <s v="NO"/>
    <m/>
  </r>
  <r>
    <s v="JUN 2018-19"/>
    <x v="5"/>
    <n v="73460377"/>
    <s v="73460377205G"/>
    <x v="0"/>
    <s v="GOÑI MOLINERO, AINHOA"/>
    <x v="1"/>
    <n v="6.4619999999999997"/>
    <m/>
    <s v="Universidad Pública de Navarra"/>
    <n v="1"/>
    <s v="Pruebas de Acceso desde bachillerato o equivalente"/>
    <n v="8"/>
    <s v="18"/>
    <s v="Pruebas de acceso a la Universidad (PAU)- LOE"/>
    <m/>
    <x v="0"/>
    <m/>
    <m/>
    <s v="NO"/>
    <m/>
  </r>
  <r>
    <s v="JUN 2018-19"/>
    <x v="5"/>
    <n v="16627268"/>
    <s v="16627268205G"/>
    <x v="0"/>
    <s v="HAMDOUN BGHIYEL, DEKRA"/>
    <x v="1"/>
    <n v="5.4889999999999999"/>
    <m/>
    <s v="Universidad de La Rioja"/>
    <n v="1"/>
    <s v="Pruebas de Acceso desde bachillerato o equivalente"/>
    <n v="8"/>
    <s v="18"/>
    <s v="Pruebas de acceso a la Universidad (PAU)- LOE"/>
    <m/>
    <x v="0"/>
    <m/>
    <m/>
    <s v="NO"/>
    <m/>
  </r>
  <r>
    <s v="JUN 2018-19"/>
    <x v="5"/>
    <n v="18078789"/>
    <s v="18078789205G"/>
    <x v="0"/>
    <s v="CAVIA VILLA, LUCÍA"/>
    <x v="1"/>
    <n v="7.8070000000000004"/>
    <m/>
    <s v="Universidad de La Rioja"/>
    <n v="1"/>
    <s v="Pruebas de Acceso desde bachillerato o equivalente"/>
    <n v="8"/>
    <s v="18"/>
    <s v="Pruebas de acceso a la Universidad (PAU)- LOE"/>
    <m/>
    <x v="0"/>
    <m/>
    <m/>
    <s v="NO"/>
    <m/>
  </r>
  <r>
    <s v="JUN 2018-19"/>
    <x v="5"/>
    <n v="18083030"/>
    <s v="18083030205G"/>
    <x v="0"/>
    <s v="MARTÍNEZ LLANOS, ANA"/>
    <x v="1"/>
    <n v="7.2309999999999999"/>
    <m/>
    <s v="Universidad de La Rioja"/>
    <n v="1"/>
    <s v="Pruebas de Acceso desde bachillerato o equivalente"/>
    <n v="8"/>
    <s v="18"/>
    <s v="Pruebas de acceso a la Universidad (PAU)- LOE"/>
    <m/>
    <x v="0"/>
    <m/>
    <m/>
    <s v="NO"/>
    <m/>
  </r>
  <r>
    <s v="JUN 2018-19"/>
    <x v="5"/>
    <n v="78775219"/>
    <s v="78775219205G"/>
    <x v="0"/>
    <s v="ZORRILLA PUERTO, JENNIFER"/>
    <x v="1"/>
    <n v="6.5"/>
    <m/>
    <m/>
    <n v="11"/>
    <s v="Formación Profesional"/>
    <n v="5"/>
    <s v="115"/>
    <s v="Ciclo Formativo de Grado Superior"/>
    <m/>
    <x v="0"/>
    <m/>
    <m/>
    <s v="NO"/>
    <m/>
  </r>
  <r>
    <s v="JUN 2018-19"/>
    <x v="5"/>
    <n v="78760268"/>
    <s v="78760268205G"/>
    <x v="0"/>
    <s v="LOPEZ CONTIN, ALEJANDRA"/>
    <x v="1"/>
    <n v="5.8689999999999998"/>
    <m/>
    <s v="Universidad Pública de Navarra"/>
    <n v="1"/>
    <s v="Pruebas de Acceso desde bachillerato o equivalente"/>
    <n v="8"/>
    <s v="18"/>
    <s v="Pruebas de acceso a la Universidad (PAU)- LOE"/>
    <m/>
    <x v="0"/>
    <m/>
    <m/>
    <s v="NO"/>
    <m/>
  </r>
  <r>
    <s v="JUN 2018-19"/>
    <x v="5"/>
    <n v="17497183"/>
    <s v="17497183205G"/>
    <x v="0"/>
    <s v="REMUÑÁN REDONDO, NAHIARA"/>
    <x v="1"/>
    <n v="7.62"/>
    <m/>
    <m/>
    <n v="11"/>
    <s v="Formación Profesional"/>
    <n v="5"/>
    <s v="115"/>
    <s v="Ciclo Formativo de Grado Superior"/>
    <m/>
    <x v="0"/>
    <m/>
    <m/>
    <s v="SÍ"/>
    <s v="con reconocimientos"/>
  </r>
  <r>
    <s v="JUN 2018-19"/>
    <x v="5"/>
    <n v="16643526"/>
    <s v="16643526205G"/>
    <x v="0"/>
    <s v="TORO MIGUEL, NATALIA"/>
    <x v="2"/>
    <n v="7.85"/>
    <m/>
    <m/>
    <n v="11"/>
    <s v="Formación Profesional"/>
    <n v="5"/>
    <s v="115"/>
    <s v="Ciclo Formativo de Grado Superior"/>
    <m/>
    <x v="0"/>
    <m/>
    <m/>
    <s v="SÍ"/>
    <s v="con reconocimientos"/>
  </r>
  <r>
    <s v="JUN 2018-19"/>
    <x v="5"/>
    <n v="16632874"/>
    <s v="16632874205G"/>
    <x v="0"/>
    <s v="RODRÍGUEZ BARRIO, AITANA"/>
    <x v="2"/>
    <n v="7.46"/>
    <m/>
    <m/>
    <n v="11"/>
    <s v="Formación Profesional"/>
    <n v="5"/>
    <s v="115"/>
    <s v="Ciclo Formativo de Grado Superior"/>
    <m/>
    <x v="0"/>
    <m/>
    <m/>
    <s v="SÍ"/>
    <s v="con reconocimientos"/>
  </r>
  <r>
    <s v="JUN 2018-19"/>
    <x v="5"/>
    <n v="45176090"/>
    <s v="45176090205G"/>
    <x v="0"/>
    <s v="LARIOS IBAÑEZ, ELENA"/>
    <x v="2"/>
    <n v="6.524"/>
    <m/>
    <s v="Universidad Pública de Navarra"/>
    <n v="1"/>
    <s v="Pruebas de Acceso desde bachillerato o equivalente"/>
    <n v="8"/>
    <s v="18"/>
    <s v="Pruebas de acceso a la Universidad (PAU)- LOE"/>
    <m/>
    <x v="0"/>
    <m/>
    <m/>
    <s v="NO"/>
    <m/>
  </r>
  <r>
    <s v="JUN 2018-19"/>
    <x v="5"/>
    <n v="17496465"/>
    <s v="17496465205G"/>
    <x v="0"/>
    <s v="ARRIETA NALDA, CAROLINA"/>
    <x v="2"/>
    <n v="6.7859999999999996"/>
    <m/>
    <s v="Universidad de La Rioja"/>
    <n v="1"/>
    <s v="Pruebas de Acceso desde bachillerato o equivalente"/>
    <n v="9"/>
    <s v="19"/>
    <s v="Evaluación de Bachillerato para Acceso a la Universidad (EBAU) - LOMCE"/>
    <m/>
    <x v="0"/>
    <m/>
    <m/>
    <s v="NO"/>
    <m/>
  </r>
  <r>
    <s v="JUN 2018-19"/>
    <x v="5"/>
    <n v="18082975"/>
    <s v="18082975205G"/>
    <x v="0"/>
    <s v="LADRERA SAN JUAN, LUCÍA"/>
    <x v="2"/>
    <n v="6.78"/>
    <m/>
    <s v="Universidad del País Vasco/Euskal Herriko Unibersitatea"/>
    <n v="1"/>
    <s v="Pruebas de Acceso desde bachillerato o equivalente"/>
    <n v="9"/>
    <s v="19"/>
    <s v="Evaluación de Bachillerato para Acceso a la Universidad (EBAU) - LOMCE"/>
    <s v="SÍ"/>
    <x v="0"/>
    <m/>
    <m/>
    <s v="NO"/>
    <m/>
  </r>
  <r>
    <s v="JUN 2018-19"/>
    <x v="5"/>
    <n v="16634708"/>
    <s v="16634708205G"/>
    <x v="0"/>
    <s v="ULECIA MARÍN, NATALIA"/>
    <x v="2"/>
    <n v="6.2370000000000001"/>
    <m/>
    <s v="Universidad de La Rioja"/>
    <n v="1"/>
    <s v="Pruebas de Acceso desde bachillerato o equivalente"/>
    <n v="9"/>
    <s v="19"/>
    <s v="Evaluación de Bachillerato para Acceso a la Universidad (EBAU) - LOMCE"/>
    <s v="SÍ"/>
    <x v="0"/>
    <m/>
    <m/>
    <s v="NO"/>
    <m/>
  </r>
  <r>
    <s v="JUN 2018-19"/>
    <x v="5"/>
    <n v="17498909"/>
    <s v="17498909205G"/>
    <x v="0"/>
    <s v="RODRÍGUEZ CALVO, MARIAN AZUCENA"/>
    <x v="2"/>
    <n v="7.85"/>
    <m/>
    <m/>
    <n v="11"/>
    <s v="Formación Profesional"/>
    <n v="5"/>
    <s v="115"/>
    <s v="Ciclo Formativo de Grado Superior"/>
    <m/>
    <x v="0"/>
    <m/>
    <m/>
    <s v="SÍ"/>
    <s v="con reconocimientos"/>
  </r>
  <r>
    <s v="JUN 2018-19"/>
    <x v="5"/>
    <n v="72842961"/>
    <s v="72842961205G"/>
    <x v="0"/>
    <s v="FERNÁNDEZ SIERRA, AIDA"/>
    <x v="3"/>
    <n v="7.23"/>
    <m/>
    <m/>
    <n v="11"/>
    <s v="Formación Profesional"/>
    <n v="5"/>
    <s v="115"/>
    <s v="Ciclo Formativo de Grado Superior"/>
    <m/>
    <x v="1"/>
    <m/>
    <m/>
    <s v="SÍ"/>
    <s v="con reconocimientos"/>
  </r>
  <r>
    <s v="JUN 2018-19"/>
    <x v="5"/>
    <n v="18074295"/>
    <s v="18074295205G"/>
    <x v="0"/>
    <s v="UBAGO ORÍO, CLAUDIA"/>
    <x v="3"/>
    <n v="5.6779999999999999"/>
    <m/>
    <s v="Universidad de La Rioja"/>
    <n v="1"/>
    <s v="Pruebas de Acceso desde bachillerato o equivalente"/>
    <n v="9"/>
    <s v="19"/>
    <s v="Evaluación de Bachillerato para Acceso a la Universidad (EBAU) - LOMCE"/>
    <m/>
    <x v="0"/>
    <m/>
    <m/>
    <s v="NO"/>
    <m/>
  </r>
  <r>
    <s v="JUN 2018-19"/>
    <x v="5"/>
    <n v="16634896"/>
    <s v="16634896205G"/>
    <x v="0"/>
    <s v="LÁZARO SANJUÁN, PAULA"/>
    <x v="3"/>
    <n v="6.806"/>
    <m/>
    <s v="Universidad de La Rioja"/>
    <n v="1"/>
    <s v="Pruebas de Acceso desde bachillerato o equivalente"/>
    <n v="9"/>
    <s v="19"/>
    <s v="Evaluación de Bachillerato para Acceso a la Universidad (EBAU) - LOMCE"/>
    <m/>
    <x v="0"/>
    <m/>
    <m/>
    <s v="NO"/>
    <m/>
  </r>
  <r>
    <s v="JLO 2018-19"/>
    <x v="5"/>
    <n v="49447151"/>
    <s v="49447151205G"/>
    <x v="1"/>
    <s v="MARTINEZ RUIZ, IRIS"/>
    <x v="3"/>
    <n v="5.7969999999999997"/>
    <m/>
    <s v="Universidad de Murcia"/>
    <n v="1"/>
    <s v="Pruebas de Acceso desde bachillerato o equivalente"/>
    <n v="9"/>
    <s v="19"/>
    <s v="Evaluación de Bachillerato para Acceso a la Universidad (EBAU) - LOMCE"/>
    <m/>
    <x v="0"/>
    <m/>
    <m/>
    <s v="SÍ"/>
    <s v="con reconocimientos"/>
  </r>
  <r>
    <s v="JUN 2018-19"/>
    <x v="5"/>
    <n v="18073524"/>
    <s v="18073524205G"/>
    <x v="0"/>
    <s v="MARTÍNEZ MORAL, MARÍA"/>
    <x v="3"/>
    <m/>
    <m/>
    <s v="Universidad de La Rioja"/>
    <n v="8"/>
    <s v="Cambio de universidad y/o estudios"/>
    <n v="2"/>
    <s v="82"/>
    <s v="Cambio de estudios por reconocimiento de 30 ECTS"/>
    <m/>
    <x v="1"/>
    <s v="207G"/>
    <s v="207G"/>
    <s v="SÍ"/>
    <s v="otro grado"/>
  </r>
  <r>
    <s v="JUN 2018-19"/>
    <x v="5"/>
    <n v="72556491"/>
    <s v="72556491205G"/>
    <x v="0"/>
    <s v="GOENAGA JIMENEZ, JON"/>
    <x v="3"/>
    <n v="5.726"/>
    <m/>
    <s v="Universidad del País Vasco/Euskal Herriko Unibersitatea"/>
    <n v="1"/>
    <s v="Pruebas de Acceso desde bachillerato o equivalente"/>
    <n v="9"/>
    <s v="19"/>
    <s v="Evaluación de Bachillerato para Acceso a la Universidad (EBAU) - LOMCE"/>
    <m/>
    <x v="0"/>
    <m/>
    <m/>
    <s v="NO"/>
    <m/>
  </r>
  <r>
    <s v="JUN 2018-19"/>
    <x v="5"/>
    <n v="73123097"/>
    <s v="73123097205G"/>
    <x v="0"/>
    <s v="FERNANDEZ MACAYA, MARTA"/>
    <x v="3"/>
    <n v="6.0940000000000003"/>
    <m/>
    <s v="Universidad Pública de Navarra"/>
    <n v="1"/>
    <s v="Pruebas de Acceso desde bachillerato o equivalente"/>
    <n v="9"/>
    <s v="19"/>
    <s v="Evaluación de Bachillerato para Acceso a la Universidad (EBAU) - LOMCE"/>
    <m/>
    <x v="0"/>
    <m/>
    <m/>
    <s v="NO"/>
    <m/>
  </r>
  <r>
    <s v="JUN 2018-19"/>
    <x v="5"/>
    <n v="45574966"/>
    <s v="45574966205G"/>
    <x v="0"/>
    <s v="ASTIGARRAGA SANZ, PAULA"/>
    <x v="3"/>
    <n v="6.36"/>
    <m/>
    <m/>
    <n v="11"/>
    <s v="Formación Profesional"/>
    <n v="5"/>
    <s v="115"/>
    <s v="Ciclo Formativo de Grado Superior"/>
    <m/>
    <x v="0"/>
    <m/>
    <m/>
    <s v="NO"/>
    <m/>
  </r>
  <r>
    <s v="JUN 2018-19"/>
    <x v="5"/>
    <n v="44648981"/>
    <s v="44648981205G"/>
    <x v="0"/>
    <s v="INCHAUSPE ILUNDAIN, JOKIN"/>
    <x v="3"/>
    <n v="6.62"/>
    <m/>
    <m/>
    <n v="11"/>
    <s v="Formación Profesional"/>
    <n v="5"/>
    <s v="115"/>
    <s v="Ciclo Formativo de Grado Superior"/>
    <m/>
    <x v="0"/>
    <m/>
    <m/>
    <s v="SÍ"/>
    <s v="con reconocimientos"/>
  </r>
  <r>
    <s v="JUN 2018-19"/>
    <x v="6"/>
    <n v="72798526"/>
    <s v="72798526206G"/>
    <x v="0"/>
    <s v="MONTOYA GALÁN, BLANCA"/>
    <x v="7"/>
    <n v="5.3360000000000003"/>
    <m/>
    <s v="Universidad de La Rioja"/>
    <n v="1"/>
    <s v="Pruebas de Acceso desde bachillerato o equivalente"/>
    <n v="2"/>
    <s v="12"/>
    <s v="Pruebas de acceso a la Universidad- LOGSE"/>
    <s v="SÍ"/>
    <x v="1"/>
    <s v="256M"/>
    <s v="256M"/>
    <s v="SÍ"/>
    <s v="un máster"/>
  </r>
  <r>
    <s v="JUN 2018-19"/>
    <x v="6"/>
    <n v="16633674"/>
    <s v="16633674206G"/>
    <x v="0"/>
    <s v="PUERTAS FRESNO, LORENA"/>
    <x v="6"/>
    <n v="6.8810000000000002"/>
    <m/>
    <s v="Universidad de La Rioja"/>
    <n v="1"/>
    <s v="Pruebas de Acceso desde bachillerato o equivalente"/>
    <n v="8"/>
    <s v="18"/>
    <s v="Pruebas de acceso a la Universidad (PAU)- LOE"/>
    <m/>
    <x v="1"/>
    <m/>
    <m/>
    <s v="NO"/>
    <m/>
  </r>
  <r>
    <s v="JLO 2018-19"/>
    <x v="6"/>
    <n v="18079530"/>
    <s v="18079530206G"/>
    <x v="0"/>
    <s v="SAN PEDRO GALILEA, MARÍA SOLEDAD"/>
    <x v="5"/>
    <n v="5.484"/>
    <m/>
    <s v="Universidad de La Rioja"/>
    <n v="1"/>
    <s v="Pruebas de Acceso desde bachillerato o equivalente"/>
    <n v="8"/>
    <s v="18"/>
    <s v="Pruebas de acceso a la Universidad (PAU)- LOE"/>
    <m/>
    <x v="0"/>
    <m/>
    <m/>
    <s v="NO"/>
    <m/>
  </r>
  <r>
    <s v="JUN 2018-19"/>
    <x v="6"/>
    <n v="16632340"/>
    <s v="16632340206G"/>
    <x v="0"/>
    <s v="ARZA GARCÍA, HENAR MARÍA"/>
    <x v="5"/>
    <n v="6.7610000000000001"/>
    <m/>
    <s v="Universidad de La Rioja"/>
    <n v="1"/>
    <s v="Pruebas de Acceso desde bachillerato o equivalente"/>
    <n v="8"/>
    <s v="18"/>
    <s v="Pruebas de acceso a la Universidad (PAU)- LOE"/>
    <m/>
    <x v="0"/>
    <m/>
    <m/>
    <s v="SÍ"/>
    <s v="con reconocimientos"/>
  </r>
  <r>
    <s v="JUN 2018-19"/>
    <x v="6"/>
    <n v="16643171"/>
    <s v="16643171206G"/>
    <x v="0"/>
    <s v="MONZÓN GARCÍA, ANDRÉS"/>
    <x v="5"/>
    <n v="6.2130000000000001"/>
    <m/>
    <s v="Universidad de La Rioja"/>
    <n v="1"/>
    <s v="Pruebas de Acceso desde bachillerato o equivalente"/>
    <n v="8"/>
    <s v="18"/>
    <s v="Pruebas de acceso a la Universidad (PAU)- LOE"/>
    <m/>
    <x v="0"/>
    <m/>
    <m/>
    <s v="NO"/>
    <m/>
  </r>
  <r>
    <s v="JUN 2018-19"/>
    <x v="6"/>
    <n v="72897654"/>
    <s v="72897654206G"/>
    <x v="0"/>
    <s v="PARICIO SERRANO, ALMUDENA"/>
    <x v="5"/>
    <n v="6.1280000000000001"/>
    <m/>
    <s v="Universidad de Valladolid"/>
    <n v="1"/>
    <s v="Pruebas de Acceso desde bachillerato o equivalente"/>
    <n v="8"/>
    <s v="18"/>
    <s v="Pruebas de acceso a la Universidad (PAU)- LOE"/>
    <m/>
    <x v="0"/>
    <m/>
    <m/>
    <s v="NO"/>
    <m/>
  </r>
  <r>
    <s v="JUN 2018-19"/>
    <x v="6"/>
    <n v="72799408"/>
    <s v="72799408206G"/>
    <x v="0"/>
    <s v="PEÑALVA COLOMERA, TAMARA"/>
    <x v="5"/>
    <n v="6.85"/>
    <m/>
    <m/>
    <n v="11"/>
    <s v="Formación Profesional"/>
    <n v="5"/>
    <s v="115"/>
    <s v="Ciclo Formativo de Grado Superior"/>
    <m/>
    <x v="0"/>
    <m/>
    <m/>
    <s v="NO"/>
    <m/>
  </r>
  <r>
    <s v="JLO 2018-19"/>
    <x v="6"/>
    <n v="78773848"/>
    <s v="78773848206G"/>
    <x v="0"/>
    <s v="LÓPEZ LOZANO, CAROLINA"/>
    <x v="5"/>
    <n v="5.2149999999999999"/>
    <m/>
    <s v="Universidad Pública de Navarra"/>
    <n v="1"/>
    <s v="Pruebas de Acceso desde bachillerato o equivalente"/>
    <n v="8"/>
    <s v="18"/>
    <s v="Pruebas de acceso a la Universidad (PAU)- LOE"/>
    <m/>
    <x v="2"/>
    <m/>
    <m/>
    <s v="NO"/>
    <m/>
  </r>
  <r>
    <s v="JLO 2018-19"/>
    <x v="6"/>
    <n v="16641845"/>
    <s v="16641845206G"/>
    <x v="0"/>
    <s v="CONTRERAS SÁINZ, LEIRE"/>
    <x v="5"/>
    <n v="5.8890000000000002"/>
    <m/>
    <s v="Universidad de La Rioja"/>
    <n v="1"/>
    <s v="Pruebas de Acceso desde bachillerato o equivalente"/>
    <n v="8"/>
    <s v="18"/>
    <s v="Pruebas de acceso a la Universidad (PAU)- LOE"/>
    <m/>
    <x v="0"/>
    <m/>
    <m/>
    <s v="SÍ"/>
    <s v="con reconocimientos"/>
  </r>
  <r>
    <s v="JLO 2018-19"/>
    <x v="6"/>
    <s v="X8989250"/>
    <s v="X8989250206G"/>
    <x v="0"/>
    <s v="SANTOS CHUSCO, BIANCA"/>
    <x v="5"/>
    <n v="5.48"/>
    <m/>
    <s v="Universidad de La Rioja"/>
    <n v="1"/>
    <s v="Pruebas de Acceso desde bachillerato o equivalente"/>
    <n v="8"/>
    <s v="18"/>
    <s v="Pruebas de acceso a la Universidad (PAU)- LOE"/>
    <s v="SÍ"/>
    <x v="2"/>
    <m/>
    <m/>
    <s v="NO"/>
    <m/>
  </r>
  <r>
    <s v="JUN 2018-19"/>
    <x v="6"/>
    <n v="72799376"/>
    <s v="72799376206G"/>
    <x v="0"/>
    <s v="CORDÓN GARRIDO, ANA"/>
    <x v="0"/>
    <n v="6.6280000000000001"/>
    <m/>
    <s v="Universidad de La Rioja"/>
    <n v="1"/>
    <s v="Pruebas de Acceso desde bachillerato o equivalente"/>
    <n v="8"/>
    <s v="18"/>
    <s v="Pruebas de acceso a la Universidad (PAU)- LOE"/>
    <m/>
    <x v="0"/>
    <m/>
    <m/>
    <s v="SÍ"/>
    <s v="con reconocimientos"/>
  </r>
  <r>
    <s v="JUN 2018-19"/>
    <x v="6"/>
    <n v="16630138"/>
    <s v="16630138206G"/>
    <x v="0"/>
    <s v="GUTIÉRREZ CORTÉS, SANDRA"/>
    <x v="0"/>
    <n v="5.891"/>
    <m/>
    <s v="Universidad de La Rioja"/>
    <n v="1"/>
    <s v="Pruebas de Acceso desde bachillerato o equivalente"/>
    <n v="8"/>
    <s v="18"/>
    <s v="Pruebas de acceso a la Universidad (PAU)- LOE"/>
    <m/>
    <x v="0"/>
    <m/>
    <m/>
    <s v="SÍ"/>
    <s v="con reconocimientos"/>
  </r>
  <r>
    <s v="JUN 2018-19"/>
    <x v="6"/>
    <n v="17499787"/>
    <s v="17499787206G"/>
    <x v="0"/>
    <s v="CALATRAVA PÉREZ, LAURA"/>
    <x v="0"/>
    <n v="6.2969999999999997"/>
    <m/>
    <s v="Universidad de La Rioja"/>
    <n v="1"/>
    <s v="Pruebas de Acceso desde bachillerato o equivalente"/>
    <n v="8"/>
    <s v="18"/>
    <s v="Pruebas de acceso a la Universidad (PAU)- LOE"/>
    <m/>
    <x v="0"/>
    <m/>
    <m/>
    <s v="NO"/>
    <m/>
  </r>
  <r>
    <s v="JLO 2018-19"/>
    <x v="6"/>
    <n v="18077595"/>
    <s v="18077595206G"/>
    <x v="0"/>
    <s v="TORRES STOLLE, JAVIER"/>
    <x v="0"/>
    <n v="5.7750000000000004"/>
    <m/>
    <s v="Universidad de La Rioja"/>
    <n v="1"/>
    <s v="Pruebas de Acceso desde bachillerato o equivalente"/>
    <n v="8"/>
    <s v="18"/>
    <s v="Pruebas de acceso a la Universidad (PAU)- LOE"/>
    <m/>
    <x v="0"/>
    <m/>
    <m/>
    <s v="SÍ"/>
    <s v="con reconocimientos"/>
  </r>
  <r>
    <s v="JUN 2018-19"/>
    <x v="6"/>
    <n v="16629414"/>
    <s v="16629414206G"/>
    <x v="0"/>
    <s v="EZQUERRO SÁNCHEZ, CRISTIAN"/>
    <x v="0"/>
    <n v="6.2270000000000003"/>
    <m/>
    <s v="Universidad de La Rioja"/>
    <n v="1"/>
    <s v="Pruebas de Acceso desde bachillerato o equivalente"/>
    <n v="8"/>
    <s v="18"/>
    <s v="Pruebas de acceso a la Universidad (PAU)- LOE"/>
    <m/>
    <x v="0"/>
    <m/>
    <m/>
    <s v="NO"/>
    <m/>
  </r>
  <r>
    <s v="JUN 2018-19"/>
    <x v="6"/>
    <n v="71349901"/>
    <s v="71349901206G"/>
    <x v="0"/>
    <s v="SÁINZ PÉREZ DE BURGOS, PATRICIA"/>
    <x v="0"/>
    <n v="6.3719999999999999"/>
    <m/>
    <s v="UNIVERSIDAD DE BURGOS"/>
    <n v="1"/>
    <s v="Pruebas de Acceso desde bachillerato o equivalente"/>
    <n v="8"/>
    <s v="18"/>
    <s v="Pruebas de acceso a la Universidad (PAU)- LOE"/>
    <m/>
    <x v="0"/>
    <m/>
    <m/>
    <s v="SÍ"/>
    <s v="con reconocimientos"/>
  </r>
  <r>
    <s v="JLO 2018-19"/>
    <x v="6"/>
    <n v="18076281"/>
    <s v="18076281206G"/>
    <x v="0"/>
    <s v="RODRÍGUEZ RUBIO, GONZALO"/>
    <x v="0"/>
    <n v="5.7610000000000001"/>
    <m/>
    <s v="Universidad de La Rioja"/>
    <n v="1"/>
    <s v="Pruebas de Acceso desde bachillerato o equivalente"/>
    <n v="8"/>
    <s v="18"/>
    <s v="Pruebas de acceso a la Universidad (PAU)- LOE"/>
    <m/>
    <x v="0"/>
    <m/>
    <m/>
    <s v="NO"/>
    <m/>
  </r>
  <r>
    <s v="JUN 2018-19"/>
    <x v="6"/>
    <n v="16628743"/>
    <s v="16628743206G"/>
    <x v="0"/>
    <s v="MATA PONS, WENCESLAO"/>
    <x v="0"/>
    <n v="6"/>
    <m/>
    <s v="Universidad de La Rioja"/>
    <n v="1"/>
    <s v="Pruebas de Acceso desde bachillerato o equivalente"/>
    <n v="8"/>
    <s v="18"/>
    <s v="Pruebas de acceso a la Universidad (PAU)- LOE"/>
    <m/>
    <x v="0"/>
    <m/>
    <m/>
    <s v="NO"/>
    <m/>
  </r>
  <r>
    <s v="JUN 2018-19"/>
    <x v="6"/>
    <n v="16644457"/>
    <s v="16644457206G"/>
    <x v="0"/>
    <s v="GONZÁLEZ SÁENZ, MIGUEL"/>
    <x v="0"/>
    <n v="6.64"/>
    <m/>
    <s v="Universidad de La Rioja"/>
    <n v="1"/>
    <s v="Pruebas de Acceso desde bachillerato o equivalente"/>
    <n v="8"/>
    <s v="18"/>
    <s v="Pruebas de acceso a la Universidad (PAU)- LOE"/>
    <m/>
    <x v="0"/>
    <m/>
    <m/>
    <s v="NO"/>
    <m/>
  </r>
  <r>
    <s v="JUN 2018-19"/>
    <x v="6"/>
    <n v="18074824"/>
    <s v="18074824206G"/>
    <x v="0"/>
    <s v="AGUIRRE LÓPEZ, JORGE"/>
    <x v="0"/>
    <n v="5.9370000000000003"/>
    <m/>
    <s v="Universidad de La Rioja"/>
    <n v="1"/>
    <s v="Pruebas de Acceso desde bachillerato o equivalente"/>
    <n v="8"/>
    <s v="18"/>
    <s v="Pruebas de acceso a la Universidad (PAU)- LOE"/>
    <m/>
    <x v="0"/>
    <m/>
    <m/>
    <s v="NO"/>
    <m/>
  </r>
  <r>
    <s v="JUN 2018-19"/>
    <x v="6"/>
    <n v="16637699"/>
    <s v="16637699206G"/>
    <x v="0"/>
    <s v="VILLAVERDE FÉLIX, MIGUEL"/>
    <x v="0"/>
    <n v="5.9790000000000001"/>
    <m/>
    <s v="Universidad de La Rioja"/>
    <n v="1"/>
    <s v="Pruebas de Acceso desde bachillerato o equivalente"/>
    <n v="8"/>
    <s v="18"/>
    <s v="Pruebas de acceso a la Universidad (PAU)- LOE"/>
    <m/>
    <x v="0"/>
    <m/>
    <m/>
    <s v="NO"/>
    <m/>
  </r>
  <r>
    <s v="JUN 2018-19"/>
    <x v="6"/>
    <n v="16628981"/>
    <s v="16628981206G"/>
    <x v="0"/>
    <s v="LERENA MURILLO, MARIO"/>
    <x v="0"/>
    <n v="5.3769999999999998"/>
    <m/>
    <s v="Universidad de La Rioja"/>
    <n v="1"/>
    <s v="Pruebas de Acceso desde bachillerato o equivalente"/>
    <n v="8"/>
    <s v="18"/>
    <s v="Pruebas de acceso a la Universidad (PAU)- LOE"/>
    <m/>
    <x v="0"/>
    <m/>
    <m/>
    <s v="NO"/>
    <m/>
  </r>
  <r>
    <s v="JUN 2018-19"/>
    <x v="6"/>
    <n v="16643943"/>
    <s v="16643943206G"/>
    <x v="0"/>
    <s v="LOZANO IBÁÑEZ, DAVID"/>
    <x v="0"/>
    <n v="5.5910000000000002"/>
    <m/>
    <s v="Universidad de La Rioja"/>
    <n v="1"/>
    <s v="Pruebas de Acceso desde bachillerato o equivalente"/>
    <n v="8"/>
    <s v="18"/>
    <s v="Pruebas de acceso a la Universidad (PAU)- LOE"/>
    <m/>
    <x v="0"/>
    <m/>
    <m/>
    <s v="NO"/>
    <m/>
  </r>
  <r>
    <s v="JUN 2018-19"/>
    <x v="6"/>
    <n v="44573280"/>
    <s v="44573280206G"/>
    <x v="0"/>
    <s v="SÁNCHEZ CONDE, XABIER"/>
    <x v="0"/>
    <n v="6.1379999999999999"/>
    <m/>
    <s v="Universidad del País Vasco/Euskal Herriko Unibersitatea"/>
    <n v="1"/>
    <s v="Pruebas de Acceso desde bachillerato o equivalente"/>
    <n v="8"/>
    <s v="18"/>
    <s v="Pruebas de acceso a la Universidad (PAU)- LOE"/>
    <m/>
    <x v="0"/>
    <m/>
    <m/>
    <s v="NO"/>
    <m/>
  </r>
  <r>
    <s v="JLO 2018-19"/>
    <x v="6"/>
    <n v="16637127"/>
    <s v="16637127206G"/>
    <x v="0"/>
    <s v="CANO MANDALUNIZ, ANE"/>
    <x v="0"/>
    <n v="5.5250000000000004"/>
    <m/>
    <s v="Universidad de La Rioja"/>
    <n v="1"/>
    <s v="Pruebas de Acceso desde bachillerato o equivalente"/>
    <n v="8"/>
    <s v="18"/>
    <s v="Pruebas de acceso a la Universidad (PAU)- LOE"/>
    <m/>
    <x v="2"/>
    <m/>
    <m/>
    <s v="SÍ"/>
    <s v="con reconocimientos"/>
  </r>
  <r>
    <s v="JLO 2018-19"/>
    <x v="6"/>
    <n v="16639838"/>
    <s v="16639838206G"/>
    <x v="0"/>
    <s v="MERINO ESCOLAR, SANDRA"/>
    <x v="0"/>
    <n v="5.944"/>
    <m/>
    <s v="Universidad de La Rioja"/>
    <n v="1"/>
    <s v="Pruebas de Acceso desde bachillerato o equivalente"/>
    <n v="8"/>
    <s v="18"/>
    <s v="Pruebas de acceso a la Universidad (PAU)- LOE"/>
    <m/>
    <x v="0"/>
    <m/>
    <m/>
    <s v="NO"/>
    <m/>
  </r>
  <r>
    <s v="JLO 2018-19"/>
    <x v="6"/>
    <n v="73139904"/>
    <s v="73139904206G"/>
    <x v="0"/>
    <s v="ISTÚRIZ CALAVIA, AMAIA"/>
    <x v="0"/>
    <n v="5.6879999999999997"/>
    <m/>
    <s v="Universidad Pública de Navarra"/>
    <n v="1"/>
    <s v="Pruebas de Acceso desde bachillerato o equivalente"/>
    <n v="8"/>
    <s v="18"/>
    <s v="Pruebas de acceso a la Universidad (PAU)- LOE"/>
    <m/>
    <x v="2"/>
    <m/>
    <m/>
    <s v="NO"/>
    <m/>
  </r>
  <r>
    <s v="JLO 2018-19"/>
    <x v="6"/>
    <n v="17495839"/>
    <s v="17495839206G"/>
    <x v="0"/>
    <s v="EGUILEOR ZANGRÓNIZ, ANA"/>
    <x v="0"/>
    <n v="5.2080000000000002"/>
    <m/>
    <s v="Universidad de La Rioja"/>
    <n v="1"/>
    <s v="Pruebas de Acceso desde bachillerato o equivalente"/>
    <n v="8"/>
    <s v="18"/>
    <s v="Pruebas de acceso a la Universidad (PAU)- LOE"/>
    <m/>
    <x v="2"/>
    <m/>
    <m/>
    <s v="NO"/>
    <m/>
  </r>
  <r>
    <s v="JLO 2018-19"/>
    <x v="6"/>
    <n v="18080091"/>
    <s v="18080091206G"/>
    <x v="0"/>
    <s v="MARTÍNEZ LLERINS, JAIME"/>
    <x v="0"/>
    <n v="5.0380000000000003"/>
    <m/>
    <s v="Universidad de La Rioja"/>
    <n v="1"/>
    <s v="Pruebas de Acceso desde bachillerato o equivalente"/>
    <n v="8"/>
    <s v="18"/>
    <s v="Pruebas de acceso a la Universidad (PAU)- LOE"/>
    <m/>
    <x v="0"/>
    <m/>
    <m/>
    <s v="SÍ"/>
    <s v="con reconocimientos"/>
  </r>
  <r>
    <s v="JLO 2018-19"/>
    <x v="6"/>
    <n v="73115267"/>
    <s v="73115267206G"/>
    <x v="0"/>
    <s v="ADIN GUEMBE, MIKEL FERMÍN"/>
    <x v="0"/>
    <n v="5.6539999999999999"/>
    <m/>
    <s v="Universidad Pública de Navarra"/>
    <n v="1"/>
    <s v="Pruebas de Acceso desde bachillerato o equivalente"/>
    <n v="8"/>
    <s v="18"/>
    <s v="Pruebas de acceso a la Universidad (PAU)- LOE"/>
    <m/>
    <x v="0"/>
    <m/>
    <m/>
    <s v="NO"/>
    <m/>
  </r>
  <r>
    <s v="JUN 2018-19"/>
    <x v="6"/>
    <n v="71314250"/>
    <s v="71314250206G"/>
    <x v="0"/>
    <s v="RIAÑO FRANCO, BEATRIZ"/>
    <x v="1"/>
    <n v="7.2619999999999996"/>
    <m/>
    <s v="UNIVERSIDAD DE BURGOS"/>
    <n v="1"/>
    <s v="Pruebas de Acceso desde bachillerato o equivalente"/>
    <n v="8"/>
    <s v="18"/>
    <s v="Pruebas de acceso a la Universidad (PAU)- LOE"/>
    <m/>
    <x v="0"/>
    <m/>
    <m/>
    <s v="NO"/>
    <m/>
  </r>
  <r>
    <s v="JUN 2018-19"/>
    <x v="6"/>
    <n v="16613216"/>
    <s v="16613216206G"/>
    <x v="0"/>
    <s v="FERNÁNDEZ TOLEDO, ANDREA"/>
    <x v="1"/>
    <n v="8"/>
    <m/>
    <m/>
    <n v="11"/>
    <s v="Formación Profesional"/>
    <n v="5"/>
    <s v="115"/>
    <s v="Ciclo Formativo de Grado Superior"/>
    <m/>
    <x v="0"/>
    <m/>
    <m/>
    <s v="NO"/>
    <m/>
  </r>
  <r>
    <s v="JUN 2018-19"/>
    <x v="6"/>
    <n v="16635971"/>
    <s v="16635971206G"/>
    <x v="0"/>
    <s v="GUTIÉRREZ DE LA MERCED, LUCÍA"/>
    <x v="1"/>
    <n v="6.6390000000000002"/>
    <m/>
    <s v="Universidad de La Rioja"/>
    <n v="1"/>
    <s v="Pruebas de Acceso desde bachillerato o equivalente"/>
    <n v="8"/>
    <s v="18"/>
    <s v="Pruebas de acceso a la Universidad (PAU)- LOE"/>
    <m/>
    <x v="0"/>
    <m/>
    <m/>
    <s v="NO"/>
    <m/>
  </r>
  <r>
    <s v="JUN 2018-19"/>
    <x v="6"/>
    <n v="51119826"/>
    <s v="51119826206G"/>
    <x v="0"/>
    <s v="ALBAJAR GÓMEZ, ANDRÉS"/>
    <x v="1"/>
    <n v="5.819"/>
    <m/>
    <s v="Universidad de La Rioja"/>
    <n v="1"/>
    <s v="Pruebas de Acceso desde bachillerato o equivalente"/>
    <n v="8"/>
    <s v="18"/>
    <s v="Pruebas de acceso a la Universidad (PAU)- LOE"/>
    <m/>
    <x v="0"/>
    <m/>
    <m/>
    <s v="NO"/>
    <m/>
  </r>
  <r>
    <s v="JUN 2018-19"/>
    <x v="6"/>
    <n v="16643602"/>
    <s v="16643602206G"/>
    <x v="0"/>
    <s v="OJEDA RIVILLAS, SANDRA"/>
    <x v="1"/>
    <n v="5.9779999999999998"/>
    <m/>
    <s v="Universidad de La Rioja"/>
    <n v="1"/>
    <s v="Pruebas de Acceso desde bachillerato o equivalente"/>
    <n v="8"/>
    <s v="18"/>
    <s v="Pruebas de acceso a la Universidad (PAU)- LOE"/>
    <m/>
    <x v="0"/>
    <m/>
    <m/>
    <s v="NO"/>
    <m/>
  </r>
  <r>
    <s v="JUN 2018-19"/>
    <x v="6"/>
    <n v="17495168"/>
    <s v="17495168206G"/>
    <x v="0"/>
    <s v="GÓMEZ LÓPEZ DE CASTRO, SARA MARÍA"/>
    <x v="1"/>
    <n v="7.8730000000000002"/>
    <m/>
    <s v="Universidad de La Rioja"/>
    <n v="1"/>
    <s v="Pruebas de Acceso desde bachillerato o equivalente"/>
    <n v="8"/>
    <s v="18"/>
    <s v="Pruebas de acceso a la Universidad (PAU)- LOE"/>
    <m/>
    <x v="0"/>
    <m/>
    <m/>
    <s v="NO"/>
    <m/>
  </r>
  <r>
    <s v="JUN 2018-19"/>
    <x v="6"/>
    <n v="78772479"/>
    <s v="78772479206G"/>
    <x v="0"/>
    <s v="LORZA BURGALETA, ÍÑIGO"/>
    <x v="1"/>
    <n v="6.1749999999999998"/>
    <m/>
    <s v="Universidad Pública de Navarra"/>
    <n v="1"/>
    <s v="Pruebas de Acceso desde bachillerato o equivalente"/>
    <n v="8"/>
    <s v="18"/>
    <s v="Pruebas de acceso a la Universidad (PAU)- LOE"/>
    <m/>
    <x v="0"/>
    <m/>
    <m/>
    <s v="NO"/>
    <m/>
  </r>
  <r>
    <s v="JUN 2018-19"/>
    <x v="6"/>
    <n v="21045719"/>
    <s v="21045719206G"/>
    <x v="0"/>
    <s v="ANTOÑANZAS CALONGE, JORGE"/>
    <x v="1"/>
    <n v="6.2119999999999997"/>
    <m/>
    <s v="Universidad de La Rioja"/>
    <n v="1"/>
    <s v="Pruebas de Acceso desde bachillerato o equivalente"/>
    <n v="8"/>
    <s v="18"/>
    <s v="Pruebas de acceso a la Universidad (PAU)- LOE"/>
    <m/>
    <x v="0"/>
    <m/>
    <m/>
    <s v="NO"/>
    <m/>
  </r>
  <r>
    <s v="JUN 2018-19"/>
    <x v="6"/>
    <n v="18085336"/>
    <s v="18085336206G"/>
    <x v="0"/>
    <s v="BLANCO CALVO, LAURA"/>
    <x v="1"/>
    <n v="7.0069999999999997"/>
    <m/>
    <s v="Universidad de La Rioja"/>
    <n v="1"/>
    <s v="Pruebas de Acceso desde bachillerato o equivalente"/>
    <n v="8"/>
    <s v="18"/>
    <s v="Pruebas de acceso a la Universidad (PAU)- LOE"/>
    <m/>
    <x v="0"/>
    <m/>
    <m/>
    <s v="NO"/>
    <m/>
  </r>
  <r>
    <s v="JUN 2018-19"/>
    <x v="6"/>
    <n v="72603317"/>
    <s v="72603317206G"/>
    <x v="0"/>
    <s v="ESTEFANO ALBISU, ANE"/>
    <x v="1"/>
    <n v="5.7140000000000004"/>
    <m/>
    <s v="Universidad del País Vasco/Euskal Herriko Unibersitatea"/>
    <n v="1"/>
    <s v="Pruebas de Acceso desde bachillerato o equivalente"/>
    <n v="8"/>
    <s v="18"/>
    <s v="Pruebas de acceso a la Universidad (PAU)- LOE"/>
    <m/>
    <x v="0"/>
    <m/>
    <m/>
    <s v="NO"/>
    <m/>
  </r>
  <r>
    <s v="JUN 2018-19"/>
    <x v="6"/>
    <n v="72799832"/>
    <s v="72799832206G"/>
    <x v="0"/>
    <s v="MEDEL JIMENEZ, SERGIO"/>
    <x v="1"/>
    <n v="5.6109999999999998"/>
    <m/>
    <s v="Universidad Pública de Navarra"/>
    <n v="1"/>
    <s v="Pruebas de Acceso desde bachillerato o equivalente"/>
    <n v="8"/>
    <s v="18"/>
    <s v="Pruebas de acceso a la Universidad (PAU)- LOE"/>
    <m/>
    <x v="0"/>
    <m/>
    <m/>
    <s v="NO"/>
    <m/>
  </r>
  <r>
    <s v="JUN 2018-19"/>
    <x v="6"/>
    <n v="18086141"/>
    <s v="18086141206G"/>
    <x v="0"/>
    <s v="RESTREPO CÓRDOBA, NICOL"/>
    <x v="1"/>
    <n v="6.7380000000000004"/>
    <m/>
    <s v="Universidad de La Rioja"/>
    <n v="1"/>
    <s v="Pruebas de Acceso desde bachillerato o equivalente"/>
    <n v="8"/>
    <s v="18"/>
    <s v="Pruebas de acceso a la Universidad (PAU)- LOE"/>
    <m/>
    <x v="0"/>
    <m/>
    <m/>
    <s v="NO"/>
    <m/>
  </r>
  <r>
    <s v="JUN 2018-19"/>
    <x v="6"/>
    <n v="16637136"/>
    <s v="16637136206G"/>
    <x v="0"/>
    <s v="VILLARREAL GUEDÁN, ANDREA"/>
    <x v="1"/>
    <n v="8.2210000000000001"/>
    <m/>
    <s v="Universidad de La Rioja"/>
    <n v="1"/>
    <s v="Pruebas de Acceso desde bachillerato o equivalente"/>
    <n v="8"/>
    <s v="18"/>
    <s v="Pruebas de acceso a la Universidad (PAU)- LOE"/>
    <m/>
    <x v="0"/>
    <m/>
    <m/>
    <s v="NO"/>
    <m/>
  </r>
  <r>
    <s v="JUN 2018-19"/>
    <x v="6"/>
    <n v="72608569"/>
    <s v="72608569206G"/>
    <x v="0"/>
    <s v="LUQUE GARCIA, OLAIA"/>
    <x v="1"/>
    <n v="5.8380000000000001"/>
    <m/>
    <s v="Universidad del País Vasco/Euskal Herriko Unibersitatea"/>
    <n v="1"/>
    <s v="Pruebas de Acceso desde bachillerato o equivalente"/>
    <n v="8"/>
    <s v="18"/>
    <s v="Pruebas de acceso a la Universidad (PAU)- LOE"/>
    <m/>
    <x v="0"/>
    <m/>
    <m/>
    <s v="NO"/>
    <m/>
  </r>
  <r>
    <s v="JUN 2018-19"/>
    <x v="6"/>
    <n v="78760577"/>
    <s v="78760577206G"/>
    <x v="0"/>
    <s v="AYUSO LIBRADA, JAIME"/>
    <x v="1"/>
    <n v="5.73"/>
    <m/>
    <m/>
    <n v="11"/>
    <s v="Formación Profesional"/>
    <n v="5"/>
    <s v="115"/>
    <s v="Ciclo Formativo de Grado Superior"/>
    <m/>
    <x v="0"/>
    <m/>
    <m/>
    <s v="NO"/>
    <m/>
  </r>
  <r>
    <s v="JLO 2018-19"/>
    <x v="6"/>
    <n v="18075550"/>
    <s v="18075550206G"/>
    <x v="0"/>
    <s v="DÍEZ JIMÉNEZ, ANDREA"/>
    <x v="1"/>
    <n v="5.6360000000000001"/>
    <m/>
    <s v="Universidad de La Rioja"/>
    <n v="1"/>
    <s v="Pruebas de Acceso desde bachillerato o equivalente"/>
    <n v="8"/>
    <s v="18"/>
    <s v="Pruebas de acceso a la Universidad (PAU)- LOE"/>
    <m/>
    <x v="0"/>
    <m/>
    <m/>
    <s v="NO"/>
    <m/>
  </r>
  <r>
    <s v="JUN 2018-19"/>
    <x v="6"/>
    <n v="16640402"/>
    <s v="16640402206G"/>
    <x v="0"/>
    <s v="LÓPEZ FERNÁNDEZ, ÁNGELA"/>
    <x v="2"/>
    <n v="8.0210000000000008"/>
    <m/>
    <s v="Universidad de La Rioja"/>
    <n v="1"/>
    <s v="Pruebas de Acceso desde bachillerato o equivalente"/>
    <n v="9"/>
    <s v="19"/>
    <s v="Evaluación de Bachillerato para Acceso a la Universidad (EBAU) - LOMCE"/>
    <s v="SÍ"/>
    <x v="0"/>
    <m/>
    <m/>
    <s v="NO"/>
    <m/>
  </r>
  <r>
    <s v="JUN 2018-19"/>
    <x v="6"/>
    <n v="78771066"/>
    <s v="78771066206G"/>
    <x v="0"/>
    <s v="CATALÁN RAMÓN, JUAN"/>
    <x v="2"/>
    <n v="5.6289999999999996"/>
    <m/>
    <s v="Universidad Pública de Navarra"/>
    <n v="1"/>
    <s v="Pruebas de Acceso desde bachillerato o equivalente"/>
    <n v="9"/>
    <s v="19"/>
    <s v="Evaluación de Bachillerato para Acceso a la Universidad (EBAU) - LOMCE"/>
    <s v="SÍ"/>
    <x v="0"/>
    <m/>
    <m/>
    <s v="NO"/>
    <m/>
  </r>
  <r>
    <s v="JUN 2018-19"/>
    <x v="6"/>
    <n v="16643973"/>
    <s v="16643973206G"/>
    <x v="0"/>
    <s v="RENET LÓPEZ DE DAVALILLO, VÍCTOR"/>
    <x v="2"/>
    <n v="6.0389999999999997"/>
    <m/>
    <s v="Universidad de La Rioja"/>
    <n v="1"/>
    <s v="Pruebas de Acceso desde bachillerato o equivalente"/>
    <n v="9"/>
    <s v="19"/>
    <s v="Evaluación de Bachillerato para Acceso a la Universidad (EBAU) - LOMCE"/>
    <m/>
    <x v="0"/>
    <m/>
    <m/>
    <s v="NO"/>
    <m/>
  </r>
  <r>
    <s v="JUN 2018-19"/>
    <x v="6"/>
    <n v="16638953"/>
    <s v="16638953206G"/>
    <x v="0"/>
    <s v="LUZURIAGA ALBELDA, JUDITH"/>
    <x v="2"/>
    <n v="5.4390000000000001"/>
    <m/>
    <s v="Universidad de La Rioja"/>
    <n v="1"/>
    <s v="Pruebas de Acceso desde bachillerato o equivalente"/>
    <n v="9"/>
    <s v="19"/>
    <s v="Evaluación de Bachillerato para Acceso a la Universidad (EBAU) - LOMCE"/>
    <s v="SÍ"/>
    <x v="0"/>
    <m/>
    <m/>
    <s v="NO"/>
    <m/>
  </r>
  <r>
    <s v="JUN 2018-19"/>
    <x v="6"/>
    <n v="17497931"/>
    <s v="17497931206G"/>
    <x v="0"/>
    <s v="JIMÉNEZ GONZÁLEZ, ADRIÁN"/>
    <x v="2"/>
    <n v="7.5750000000000002"/>
    <m/>
    <s v="Universidad de La Rioja"/>
    <n v="1"/>
    <s v="Pruebas de Acceso desde bachillerato o equivalente"/>
    <n v="8"/>
    <s v="18"/>
    <s v="Pruebas de acceso a la Universidad (PAU)- LOE"/>
    <m/>
    <x v="0"/>
    <m/>
    <s v="702G"/>
    <s v="NO"/>
    <s v="otro grado"/>
  </r>
  <r>
    <s v="JUN 2018-19"/>
    <x v="6"/>
    <n v="45175528"/>
    <s v="45175528206G"/>
    <x v="0"/>
    <s v="MUÑOZ SANCHO, MARÍA ALEKSANDRA"/>
    <x v="2"/>
    <n v="5.3010000000000002"/>
    <m/>
    <s v="Universidad de La Rioja"/>
    <n v="1"/>
    <s v="Pruebas de Acceso desde bachillerato o equivalente"/>
    <n v="9"/>
    <s v="19"/>
    <s v="Evaluación de Bachillerato para Acceso a la Universidad (EBAU) - LOMCE"/>
    <m/>
    <x v="0"/>
    <m/>
    <m/>
    <s v="NO"/>
    <m/>
  </r>
  <r>
    <s v="JUN 2018-19"/>
    <x v="6"/>
    <n v="17495064"/>
    <s v="17495064206G"/>
    <x v="0"/>
    <s v="AMESTOY VITERI, FERNANDO"/>
    <x v="2"/>
    <n v="5.9980000000000002"/>
    <m/>
    <s v="Universidad del País Vasco/Euskal Herriko Unibersitatea"/>
    <n v="1"/>
    <s v="Pruebas de Acceso desde bachillerato o equivalente"/>
    <n v="9"/>
    <s v="19"/>
    <s v="Evaluación de Bachillerato para Acceso a la Universidad (EBAU) - LOMCE"/>
    <s v="SÍ"/>
    <x v="0"/>
    <m/>
    <m/>
    <s v="NO"/>
    <m/>
  </r>
  <r>
    <s v="JUN 2018-19"/>
    <x v="6"/>
    <n v="18077616"/>
    <s v="18077616206G"/>
    <x v="0"/>
    <s v="GARCÍA PÉREZ, ÁLVARO"/>
    <x v="2"/>
    <n v="6.09"/>
    <m/>
    <m/>
    <n v="11"/>
    <s v="Formación Profesional"/>
    <n v="5"/>
    <s v="115"/>
    <s v="Ciclo Formativo de Grado Superior"/>
    <m/>
    <x v="0"/>
    <m/>
    <m/>
    <s v="NO"/>
    <m/>
  </r>
  <r>
    <s v="JUN 2018-19"/>
    <x v="6"/>
    <n v="16626370"/>
    <s v="16626370206G"/>
    <x v="0"/>
    <s v="ALCALDE MATUTE, JORGE"/>
    <x v="2"/>
    <n v="6.8520000000000003"/>
    <m/>
    <s v="Universidad de La Rioja"/>
    <n v="1"/>
    <s v="Pruebas de Acceso desde bachillerato o equivalente"/>
    <n v="9"/>
    <s v="19"/>
    <s v="Evaluación de Bachillerato para Acceso a la Universidad (EBAU) - LOMCE"/>
    <s v="SÍ"/>
    <x v="0"/>
    <m/>
    <m/>
    <s v="NO"/>
    <m/>
  </r>
  <r>
    <s v="JUN 2018-19"/>
    <x v="6"/>
    <n v="45175650"/>
    <s v="45175650206G"/>
    <x v="0"/>
    <s v="RUIZ GONZÁLEZ, MARTA"/>
    <x v="2"/>
    <n v="6.23"/>
    <m/>
    <m/>
    <n v="11"/>
    <s v="Formación Profesional"/>
    <n v="5"/>
    <s v="115"/>
    <s v="Ciclo Formativo de Grado Superior"/>
    <m/>
    <x v="2"/>
    <m/>
    <m/>
    <s v="NO"/>
    <m/>
  </r>
  <r>
    <s v="JLO 2018-19"/>
    <x v="6"/>
    <n v="18185669"/>
    <s v="18185669206G"/>
    <x v="0"/>
    <s v="PINTO TORRICO, JACKELINE"/>
    <x v="2"/>
    <n v="5.6580000000000004"/>
    <m/>
    <s v="Universidad de La Rioja"/>
    <n v="1"/>
    <s v="Pruebas de Acceso desde bachillerato o equivalente"/>
    <n v="8"/>
    <s v="18"/>
    <s v="Pruebas de acceso a la Universidad (PAU)- LOE"/>
    <m/>
    <x v="0"/>
    <m/>
    <m/>
    <s v="NO"/>
    <m/>
  </r>
  <r>
    <s v="JUN 2018-19"/>
    <x v="6"/>
    <n v="72815462"/>
    <s v="72815462206G"/>
    <x v="0"/>
    <s v="ARELLANO PAJARES, ALVARO"/>
    <x v="2"/>
    <n v="7.08"/>
    <m/>
    <m/>
    <n v="11"/>
    <s v="Formación Profesional"/>
    <n v="5"/>
    <s v="115"/>
    <s v="Ciclo Formativo de Grado Superior"/>
    <m/>
    <x v="0"/>
    <m/>
    <m/>
    <s v="NO"/>
    <m/>
  </r>
  <r>
    <s v="JUN 2018-19"/>
    <x v="6"/>
    <n v="73436929"/>
    <s v="73436929206G"/>
    <x v="0"/>
    <s v="MENDIBURU MAIZTEGUI, IÑIGO"/>
    <x v="2"/>
    <n v="5.7939999999999996"/>
    <m/>
    <s v="Universidad Pública de Navarra"/>
    <n v="1"/>
    <s v="Pruebas de Acceso desde bachillerato o equivalente"/>
    <n v="9"/>
    <s v="19"/>
    <s v="Evaluación de Bachillerato para Acceso a la Universidad (EBAU) - LOMCE"/>
    <m/>
    <x v="0"/>
    <m/>
    <m/>
    <s v="NO"/>
    <m/>
  </r>
  <r>
    <s v="JUN 2018-19"/>
    <x v="6"/>
    <n v="21746602"/>
    <s v="21746602206G"/>
    <x v="0"/>
    <s v="CAMACHO NAVARRO, LAURA"/>
    <x v="2"/>
    <n v="5.3330000000000002"/>
    <m/>
    <s v="Universidad de Zaragoza"/>
    <n v="1"/>
    <s v="Pruebas de Acceso desde bachillerato o equivalente"/>
    <n v="9"/>
    <s v="19"/>
    <s v="Evaluación de Bachillerato para Acceso a la Universidad (EBAU) - LOMCE"/>
    <s v="SÍ"/>
    <x v="0"/>
    <m/>
    <m/>
    <s v="NO"/>
    <m/>
  </r>
  <r>
    <s v="JUN 2018-19"/>
    <x v="6"/>
    <n v="72699595"/>
    <s v="72699595206G"/>
    <x v="1"/>
    <s v="LANCHA URTASUN, MIREN DE UXUA"/>
    <x v="2"/>
    <n v="7.8650000000000002"/>
    <m/>
    <s v="UNIVERSIDAD DE NAVARRA"/>
    <n v="5"/>
    <s v="Acceso Titulado Universitario"/>
    <n v="3"/>
    <s v="53"/>
    <s v="Título de Licenciado, Arquitecto, Ingeniero o Graduado Universitario"/>
    <m/>
    <x v="2"/>
    <m/>
    <m/>
    <s v="NO"/>
    <m/>
  </r>
  <r>
    <s v="JUN 2018-19"/>
    <x v="6"/>
    <n v="16627822"/>
    <s v="16627822206G"/>
    <x v="0"/>
    <s v="BERZAL MUÑOZ, MIKEL"/>
    <x v="2"/>
    <n v="5.1360000000000001"/>
    <m/>
    <s v="Universidad del País Vasco/Euskal Herriko Unibersitatea"/>
    <n v="1"/>
    <s v="Pruebas de Acceso desde bachillerato o equivalente"/>
    <n v="9"/>
    <s v="19"/>
    <s v="Evaluación de Bachillerato para Acceso a la Universidad (EBAU) - LOMCE"/>
    <m/>
    <x v="0"/>
    <m/>
    <m/>
    <s v="NO"/>
    <m/>
  </r>
  <r>
    <s v="JLO 2018-19"/>
    <x v="6"/>
    <n v="18083944"/>
    <s v="18083944206G"/>
    <x v="0"/>
    <s v="MERUELO BARRIOS, ANDREA"/>
    <x v="2"/>
    <n v="6.359"/>
    <m/>
    <s v="Universidad de La Rioja"/>
    <n v="1"/>
    <s v="Pruebas de Acceso desde bachillerato o equivalente"/>
    <n v="9"/>
    <s v="19"/>
    <s v="Evaluación de Bachillerato para Acceso a la Universidad (EBAU) - LOMCE"/>
    <s v="SÍ"/>
    <x v="0"/>
    <m/>
    <m/>
    <s v="NO"/>
    <m/>
  </r>
  <r>
    <s v="JUN 2018-19"/>
    <x v="6"/>
    <n v="29102827"/>
    <s v="29102827206G"/>
    <x v="1"/>
    <s v="GERMÁN GALO, ROSABEL"/>
    <x v="3"/>
    <n v="7.6989999999999998"/>
    <m/>
    <s v="Universidad de Zaragoza"/>
    <n v="1"/>
    <s v="Pruebas de Acceso desde bachillerato o equivalente"/>
    <n v="1"/>
    <s v="11"/>
    <s v="Pruebas de aptitud para el acceso a la Universidad - COU"/>
    <m/>
    <x v="0"/>
    <m/>
    <m/>
    <s v="SÍ"/>
    <s v="con reconocimientos"/>
  </r>
  <r>
    <s v="JUN 2018-19"/>
    <x v="6"/>
    <n v="16627067"/>
    <s v="16627067206G"/>
    <x v="0"/>
    <s v="AGUIRRE RODRÍGUEZ, ALEJANDRO"/>
    <x v="3"/>
    <n v="5.5830000000000002"/>
    <m/>
    <s v="Universidad de La Rioja"/>
    <n v="1"/>
    <s v="Pruebas de Acceso desde bachillerato o equivalente"/>
    <n v="9"/>
    <s v="19"/>
    <s v="Evaluación de Bachillerato para Acceso a la Universidad (EBAU) - LOMCE"/>
    <m/>
    <x v="0"/>
    <m/>
    <m/>
    <s v="NO"/>
    <m/>
  </r>
  <r>
    <s v="JUN 2018-19"/>
    <x v="6"/>
    <n v="16640945"/>
    <s v="16640945206G"/>
    <x v="0"/>
    <s v="PÉREZ SÁENZ DE LA CÁMARA, GUILLERMO"/>
    <x v="3"/>
    <n v="6.5780000000000003"/>
    <m/>
    <s v="Universidad de La Rioja"/>
    <n v="1"/>
    <s v="Pruebas de Acceso desde bachillerato o equivalente"/>
    <n v="9"/>
    <s v="19"/>
    <s v="Evaluación de Bachillerato para Acceso a la Universidad (EBAU) - LOMCE"/>
    <s v="SÍ"/>
    <x v="0"/>
    <s v="801G"/>
    <m/>
    <s v="NO"/>
    <s v="otro grado"/>
  </r>
  <r>
    <s v="JUN 2018-19"/>
    <x v="6"/>
    <n v="18089179"/>
    <s v="18089179206G"/>
    <x v="0"/>
    <s v="MARTÍN LUQUE, RUBÉN"/>
    <x v="3"/>
    <n v="5.5860000000000003"/>
    <m/>
    <s v="Universidad de La Rioja"/>
    <n v="1"/>
    <s v="Pruebas de Acceso desde bachillerato o equivalente"/>
    <n v="9"/>
    <s v="19"/>
    <s v="Evaluación de Bachillerato para Acceso a la Universidad (EBAU) - LOMCE"/>
    <m/>
    <x v="0"/>
    <m/>
    <m/>
    <s v="NO"/>
    <m/>
  </r>
  <r>
    <s v="JUN 2018-19"/>
    <x v="6"/>
    <n v="78761441"/>
    <s v="78761441206G"/>
    <x v="0"/>
    <s v="BERROZPE ORTA, CLARA"/>
    <x v="3"/>
    <n v="5.7119999999999997"/>
    <m/>
    <s v="Universidad de Zaragoza"/>
    <n v="1"/>
    <s v="Pruebas de Acceso desde bachillerato o equivalente"/>
    <n v="9"/>
    <s v="19"/>
    <s v="Evaluación de Bachillerato para Acceso a la Universidad (EBAU) - LOMCE"/>
    <m/>
    <x v="0"/>
    <m/>
    <m/>
    <s v="NO"/>
    <m/>
  </r>
  <r>
    <s v="JUN 2018-19"/>
    <x v="6"/>
    <n v="16640781"/>
    <s v="16640781206G"/>
    <x v="0"/>
    <s v="GUTIÉRREZ MERINO, NIEVA"/>
    <x v="3"/>
    <n v="8.0250000000000004"/>
    <m/>
    <s v="Universidad de La Rioja"/>
    <n v="1"/>
    <s v="Pruebas de Acceso desde bachillerato o equivalente"/>
    <n v="9"/>
    <s v="19"/>
    <s v="Evaluación de Bachillerato para Acceso a la Universidad (EBAU) - LOMCE"/>
    <m/>
    <x v="0"/>
    <m/>
    <m/>
    <s v="NO"/>
    <m/>
  </r>
  <r>
    <s v="JUN 2018-19"/>
    <x v="6"/>
    <n v="16641115"/>
    <s v="16641115206G"/>
    <x v="0"/>
    <s v="FERNANDEZ ALEGRE, AROA"/>
    <x v="3"/>
    <n v="7.2"/>
    <m/>
    <s v="Universidad del País Vasco/Euskal Herriko Unibersitatea"/>
    <n v="1"/>
    <s v="Pruebas de Acceso desde bachillerato o equivalente"/>
    <n v="9"/>
    <s v="19"/>
    <s v="Evaluación de Bachillerato para Acceso a la Universidad (EBAU) - LOMCE"/>
    <s v="SÍ"/>
    <x v="0"/>
    <s v="702G"/>
    <m/>
    <s v="NO"/>
    <s v="otro grado"/>
  </r>
  <r>
    <s v="JUN 2018-19"/>
    <x v="6"/>
    <n v="16641342"/>
    <s v="16641342206G"/>
    <x v="0"/>
    <s v="BLÁZQUEZ MARTÍN, PATRICIA"/>
    <x v="3"/>
    <n v="7.0190000000000001"/>
    <m/>
    <s v="Universidad de La Rioja"/>
    <n v="1"/>
    <s v="Pruebas de Acceso desde bachillerato o equivalente"/>
    <n v="9"/>
    <s v="19"/>
    <s v="Evaluación de Bachillerato para Acceso a la Universidad (EBAU) - LOMCE"/>
    <m/>
    <x v="0"/>
    <m/>
    <m/>
    <s v="NO"/>
    <m/>
  </r>
  <r>
    <s v="JUN 2018-19"/>
    <x v="6"/>
    <n v="73463806"/>
    <s v="73463806206G"/>
    <x v="0"/>
    <s v="ARROYO EGAÑA, LEIRE"/>
    <x v="3"/>
    <n v="5.3159999999999998"/>
    <m/>
    <s v="Universidad Pública de Navarra"/>
    <n v="1"/>
    <s v="Pruebas de Acceso desde bachillerato o equivalente"/>
    <n v="9"/>
    <s v="19"/>
    <s v="Evaluación de Bachillerato para Acceso a la Universidad (EBAU) - LOMCE"/>
    <m/>
    <x v="2"/>
    <m/>
    <m/>
    <s v="NO"/>
    <m/>
  </r>
  <r>
    <s v="JUN 2018-19"/>
    <x v="6"/>
    <n v="45175272"/>
    <s v="45175272206G"/>
    <x v="0"/>
    <s v="PAREJA CALVO, LAURA"/>
    <x v="3"/>
    <n v="8"/>
    <m/>
    <m/>
    <n v="11"/>
    <s v="Formación Profesional"/>
    <n v="5"/>
    <s v="115"/>
    <s v="Ciclo Formativo de Grado Superior"/>
    <m/>
    <x v="2"/>
    <m/>
    <m/>
    <s v="NO"/>
    <m/>
  </r>
  <r>
    <s v="JLO 2018-19"/>
    <x v="6"/>
    <n v="78772628"/>
    <s v="78772628206G"/>
    <x v="0"/>
    <s v="RODRIGO RODRIGUEZ, MARIA"/>
    <x v="3"/>
    <n v="6.383"/>
    <m/>
    <s v="Universidad de Salamanca"/>
    <n v="8"/>
    <s v="Cambio de universidad y/o estudios"/>
    <n v="1"/>
    <s v="81"/>
    <s v="Cambio de universidad por reconocimiento de 30 ECTS"/>
    <m/>
    <x v="0"/>
    <m/>
    <m/>
    <s v="SÍ"/>
    <s v="con reconocimientos"/>
  </r>
  <r>
    <s v="JUN 2018-19"/>
    <x v="6"/>
    <n v="16644930"/>
    <s v="16644930206G"/>
    <x v="0"/>
    <s v="GARCÍA VILLALENGUA, CRISTINA"/>
    <x v="3"/>
    <n v="6.97"/>
    <m/>
    <s v="Universidad de La Rioja"/>
    <n v="1"/>
    <s v="Pruebas de Acceso desde bachillerato o equivalente"/>
    <n v="9"/>
    <s v="19"/>
    <s v="Evaluación de Bachillerato para Acceso a la Universidad (EBAU) - LOMCE"/>
    <m/>
    <x v="0"/>
    <m/>
    <m/>
    <s v="NO"/>
    <m/>
  </r>
  <r>
    <s v="JUN 2018-19"/>
    <x v="6"/>
    <n v="72599435"/>
    <s v="72599435206G"/>
    <x v="0"/>
    <s v="CORTAJARENA JIMENEZ, JOSEBA"/>
    <x v="3"/>
    <n v="6.0019999999999998"/>
    <m/>
    <s v="Universidad del País Vasco/Euskal Herriko Unibersitatea"/>
    <n v="1"/>
    <s v="Pruebas de Acceso desde bachillerato o equivalente"/>
    <n v="8"/>
    <s v="18"/>
    <s v="Pruebas de acceso a la Universidad (PAU)- LOE"/>
    <m/>
    <x v="0"/>
    <m/>
    <m/>
    <s v="NO"/>
    <m/>
  </r>
  <r>
    <s v="JUN 2018-19"/>
    <x v="6"/>
    <n v="78774664"/>
    <s v="78774664206G"/>
    <x v="0"/>
    <s v="CORDOBÉS PÉREZ, ÁNGEL"/>
    <x v="3"/>
    <n v="6.4640000000000004"/>
    <m/>
    <s v="UNIVERSIDAD DE NAVARRA"/>
    <n v="1"/>
    <s v="Pruebas de Acceso desde bachillerato o equivalente"/>
    <n v="9"/>
    <s v="19"/>
    <s v="Evaluación de Bachillerato para Acceso a la Universidad (EBAU) - LOMCE"/>
    <m/>
    <x v="0"/>
    <m/>
    <m/>
    <s v="NO"/>
    <m/>
  </r>
  <r>
    <s v="JUN 2018-19"/>
    <x v="6"/>
    <n v="78758924"/>
    <s v="78758924206G"/>
    <x v="0"/>
    <s v="MARTÍNEZ REGAIRA, PILAR"/>
    <x v="3"/>
    <n v="7.91"/>
    <m/>
    <m/>
    <n v="11"/>
    <s v="Formación Profesional"/>
    <n v="5"/>
    <s v="115"/>
    <s v="Ciclo Formativo de Grado Superior"/>
    <m/>
    <x v="0"/>
    <m/>
    <m/>
    <s v="NO"/>
    <m/>
  </r>
  <r>
    <s v="JUN 2018-19"/>
    <x v="6"/>
    <n v="16635258"/>
    <s v="16635258206G"/>
    <x v="0"/>
    <s v="ALESANCO LLORENTE, JUAN"/>
    <x v="3"/>
    <n v="5.8129999999999997"/>
    <m/>
    <s v="Universidad de La Rioja"/>
    <n v="1"/>
    <s v="Pruebas de Acceso desde bachillerato o equivalente"/>
    <n v="9"/>
    <s v="19"/>
    <s v="Evaluación de Bachillerato para Acceso a la Universidad (EBAU) - LOMCE"/>
    <m/>
    <x v="0"/>
    <m/>
    <m/>
    <s v="NO"/>
    <m/>
  </r>
  <r>
    <s v="JLO 2018-19"/>
    <x v="6"/>
    <n v="44689246"/>
    <s v="44689246206G"/>
    <x v="0"/>
    <s v="BASTERRA MUÑOZ, IRURI"/>
    <x v="3"/>
    <n v="6.3780000000000001"/>
    <m/>
    <s v="Universidad del País Vasco/Euskal Herriko Unibersitatea"/>
    <n v="1"/>
    <s v="Pruebas de Acceso desde bachillerato o equivalente"/>
    <n v="8"/>
    <s v="18"/>
    <s v="Pruebas de acceso a la Universidad (PAU)- LOE"/>
    <m/>
    <x v="0"/>
    <m/>
    <m/>
    <s v="NO"/>
    <m/>
  </r>
  <r>
    <s v="JUN 2018-19"/>
    <x v="6"/>
    <n v="18080927"/>
    <s v="18080927206G"/>
    <x v="0"/>
    <s v="MARTÍNEZ SAN JOSÉ, TANIA"/>
    <x v="3"/>
    <n v="6.2439999999999998"/>
    <m/>
    <s v="Universidad de La Rioja"/>
    <n v="1"/>
    <s v="Pruebas de Acceso desde bachillerato o equivalente"/>
    <n v="9"/>
    <s v="19"/>
    <s v="Evaluación de Bachillerato para Acceso a la Universidad (EBAU) - LOMCE"/>
    <m/>
    <x v="2"/>
    <m/>
    <m/>
    <s v="NO"/>
    <m/>
  </r>
  <r>
    <s v="JUN 2018-19"/>
    <x v="6"/>
    <n v="78840388"/>
    <s v="78840388206G"/>
    <x v="0"/>
    <s v="HAFIDI HAFIDI, MOUSSA"/>
    <x v="3"/>
    <n v="5.7779999999999996"/>
    <m/>
    <s v="Universidad Pública de Navarra"/>
    <n v="1"/>
    <s v="Pruebas de Acceso desde bachillerato o equivalente"/>
    <n v="9"/>
    <s v="19"/>
    <s v="Evaluación de Bachillerato para Acceso a la Universidad (EBAU) - LOMCE"/>
    <m/>
    <x v="0"/>
    <m/>
    <m/>
    <s v="NO"/>
    <m/>
  </r>
  <r>
    <s v="JUN 2018-19"/>
    <x v="6"/>
    <n v="18085987"/>
    <s v="18085987206G"/>
    <x v="0"/>
    <s v="MURO CAMPORREDONDO, ALEJANDRO"/>
    <x v="3"/>
    <n v="5.4589999999999996"/>
    <m/>
    <s v="Universidad de La Rioja"/>
    <n v="1"/>
    <s v="Pruebas de Acceso desde bachillerato o equivalente"/>
    <n v="9"/>
    <s v="19"/>
    <s v="Evaluación de Bachillerato para Acceso a la Universidad (EBAU) - LOMCE"/>
    <m/>
    <x v="0"/>
    <m/>
    <m/>
    <s v="NO"/>
    <m/>
  </r>
  <r>
    <s v="JUN 2018-19"/>
    <x v="6"/>
    <n v="18085650"/>
    <s v="18085650206G"/>
    <x v="0"/>
    <s v="CHIMENO SILVA, LAURA"/>
    <x v="3"/>
    <n v="5.3280000000000003"/>
    <m/>
    <s v="Universidad de La Rioja"/>
    <n v="1"/>
    <s v="Pruebas de Acceso desde bachillerato o equivalente"/>
    <n v="9"/>
    <s v="19"/>
    <s v="Evaluación de Bachillerato para Acceso a la Universidad (EBAU) - LOMCE"/>
    <s v="SÍ"/>
    <x v="2"/>
    <m/>
    <m/>
    <s v="NO"/>
    <m/>
  </r>
  <r>
    <s v="JLO 2018-19"/>
    <x v="6"/>
    <n v="16630139"/>
    <s v="16630139206G"/>
    <x v="0"/>
    <s v="MARTÍNEZ URUÑUELA, VÍCTOR"/>
    <x v="3"/>
    <n v="5.3120000000000003"/>
    <m/>
    <s v="Universidad de La Rioja"/>
    <n v="1"/>
    <s v="Pruebas de Acceso desde bachillerato o equivalente"/>
    <n v="9"/>
    <s v="19"/>
    <s v="Evaluación de Bachillerato para Acceso a la Universidad (EBAU) - LOMCE"/>
    <m/>
    <x v="1"/>
    <s v="201G"/>
    <m/>
    <s v="NO"/>
    <s v="otro grado"/>
  </r>
  <r>
    <s v="JUN 2018-19"/>
    <x v="6"/>
    <n v="78770666"/>
    <s v="78770666206G"/>
    <x v="0"/>
    <s v="MELERO GARIJO, ELENA"/>
    <x v="3"/>
    <n v="6.0460000000000003"/>
    <m/>
    <s v="Universidad Pública de Navarra"/>
    <n v="1"/>
    <s v="Pruebas de Acceso desde bachillerato o equivalente"/>
    <n v="9"/>
    <s v="19"/>
    <s v="Evaluación de Bachillerato para Acceso a la Universidad (EBAU) - LOMCE"/>
    <m/>
    <x v="2"/>
    <m/>
    <m/>
    <s v="NO"/>
    <m/>
  </r>
  <r>
    <s v="JLO 2018-19"/>
    <x v="6"/>
    <n v="16633579"/>
    <s v="16633579206G"/>
    <x v="0"/>
    <s v="AUSEJO ALONSO, ALBERTO"/>
    <x v="3"/>
    <n v="5.57"/>
    <m/>
    <s v="Universidad de La Rioja"/>
    <n v="1"/>
    <s v="Pruebas de Acceso desde bachillerato o equivalente"/>
    <n v="9"/>
    <s v="19"/>
    <s v="Evaluación de Bachillerato para Acceso a la Universidad (EBAU) - LOMCE"/>
    <m/>
    <x v="2"/>
    <m/>
    <m/>
    <s v="NO"/>
    <m/>
  </r>
  <r>
    <s v="JUN 2018-19"/>
    <x v="6"/>
    <n v="44649848"/>
    <s v="44649848206G"/>
    <x v="0"/>
    <s v="GARCÍA CARO, ESTÍBALIZ"/>
    <x v="3"/>
    <n v="7.21"/>
    <m/>
    <m/>
    <n v="11"/>
    <s v="Formación Profesional"/>
    <n v="5"/>
    <s v="115"/>
    <s v="Ciclo Formativo de Grado Superior"/>
    <m/>
    <x v="0"/>
    <m/>
    <m/>
    <s v="NO"/>
    <m/>
  </r>
  <r>
    <s v="JUN 2018-19"/>
    <x v="6"/>
    <n v="72555049"/>
    <s v="72555049206G"/>
    <x v="0"/>
    <s v="BELDARRAIN BADIOLA, LEIRE"/>
    <x v="3"/>
    <n v="5.6139999999999999"/>
    <m/>
    <s v="Universidad del País Vasco/Euskal Herriko Unibersitatea"/>
    <n v="1"/>
    <s v="Pruebas de Acceso desde bachillerato o equivalente"/>
    <n v="9"/>
    <s v="19"/>
    <s v="Evaluación de Bachillerato para Acceso a la Universidad (EBAU) - LOMCE"/>
    <m/>
    <x v="2"/>
    <m/>
    <m/>
    <s v="NO"/>
    <m/>
  </r>
  <r>
    <s v="JUN 2018-19"/>
    <x v="6"/>
    <n v="44649884"/>
    <s v="44649884206G"/>
    <x v="0"/>
    <s v="VISCASILLAS LAPEDRIZA, CLAUDIA"/>
    <x v="3"/>
    <n v="5.9109999999999996"/>
    <m/>
    <s v="Universidad de La Rioja"/>
    <n v="1"/>
    <s v="Pruebas de Acceso desde bachillerato o equivalente"/>
    <n v="9"/>
    <s v="19"/>
    <s v="Evaluación de Bachillerato para Acceso a la Universidad (EBAU) - LOMCE"/>
    <m/>
    <x v="0"/>
    <m/>
    <m/>
    <s v="NO"/>
    <m/>
  </r>
  <r>
    <s v="JLO 2018-19"/>
    <x v="6"/>
    <s v="X5936147"/>
    <s v="X5936147206G"/>
    <x v="0"/>
    <s v="EL KOUISSI , AMAL"/>
    <x v="3"/>
    <n v="5.9379999999999997"/>
    <m/>
    <s v="Universidad de La Rioja"/>
    <n v="1"/>
    <s v="Pruebas de Acceso desde bachillerato o equivalente"/>
    <n v="9"/>
    <s v="19"/>
    <s v="Evaluación de Bachillerato para Acceso a la Universidad (EBAU) - LOMCE"/>
    <m/>
    <x v="2"/>
    <m/>
    <m/>
    <s v="NO"/>
    <m/>
  </r>
  <r>
    <s v="JUN 2018-19"/>
    <x v="7"/>
    <n v="72680380"/>
    <s v="72680380804G"/>
    <x v="0"/>
    <s v="RUIZ LEGARDA, FERNANDO"/>
    <x v="5"/>
    <n v="6.84"/>
    <m/>
    <m/>
    <n v="11"/>
    <s v="Formación Profesional"/>
    <n v="5"/>
    <s v="115"/>
    <s v="Ciclo Formativo de Grado Superior"/>
    <m/>
    <x v="0"/>
    <m/>
    <m/>
    <s v="SÍ"/>
    <s v="con reconocimientos"/>
  </r>
  <r>
    <s v="SEP 2018-19"/>
    <x v="7"/>
    <n v="16599470"/>
    <s v="16599470804G"/>
    <x v="0"/>
    <s v="MANGADO RUIZ, JOSÉ"/>
    <x v="5"/>
    <n v="5.0439999999999996"/>
    <m/>
    <s v="Universidad de La Rioja"/>
    <n v="1"/>
    <s v="Pruebas de Acceso desde bachillerato o equivalente"/>
    <n v="2"/>
    <s v="12"/>
    <s v="Pruebas de acceso a la Universidad- LOGSE"/>
    <m/>
    <x v="0"/>
    <m/>
    <m/>
    <s v="SÍ"/>
    <s v="con reconocimientos"/>
  </r>
  <r>
    <s v="JUN 2018-19"/>
    <x v="7"/>
    <n v="16633867"/>
    <s v="16633867804G"/>
    <x v="0"/>
    <s v="SOLANO PÉREZ, AITOR"/>
    <x v="0"/>
    <n v="6.1379999999999999"/>
    <m/>
    <s v="Universidad de La Rioja"/>
    <n v="8"/>
    <s v="Cambio de universidad y/o estudios"/>
    <n v="2"/>
    <s v="82"/>
    <s v="Cambio de estudios por reconocimiento de 30 ECTS"/>
    <m/>
    <x v="1"/>
    <m/>
    <m/>
    <s v="SÍ"/>
    <s v="con reconocimientos"/>
  </r>
  <r>
    <s v="JUN 2018-19"/>
    <x v="7"/>
    <n v="16643639"/>
    <s v="16643639804G"/>
    <x v="0"/>
    <s v="MUÑOZ PÉREZ, MARCOS"/>
    <x v="1"/>
    <n v="7.31"/>
    <m/>
    <m/>
    <n v="11"/>
    <s v="Formación Profesional"/>
    <n v="5"/>
    <s v="115"/>
    <s v="Ciclo Formativo de Grado Superior"/>
    <m/>
    <x v="0"/>
    <m/>
    <m/>
    <s v="SÍ"/>
    <s v="con reconocimientos"/>
  </r>
  <r>
    <s v="JUN 2018-19"/>
    <x v="7"/>
    <n v="16641994"/>
    <s v="16641994804G"/>
    <x v="0"/>
    <s v="SÁENZ DE JUBERA MARTÍNEZ, CÉSAR"/>
    <x v="2"/>
    <n v="5.6669999999999998"/>
    <m/>
    <s v="Universidad de La Rioja"/>
    <n v="1"/>
    <s v="Pruebas de Acceso desde bachillerato o equivalente"/>
    <n v="9"/>
    <s v="19"/>
    <s v="Evaluación de Bachillerato para Acceso a la Universidad (EBAU) - LOMCE"/>
    <s v="SÍ"/>
    <x v="0"/>
    <m/>
    <m/>
    <s v="NO"/>
    <m/>
  </r>
  <r>
    <s v="JUN 2018-19"/>
    <x v="7"/>
    <n v="72798286"/>
    <s v="72798286804G"/>
    <x v="1"/>
    <s v="FRAILE HERCE, FRANCISCO JAVIER"/>
    <x v="2"/>
    <n v="6.2"/>
    <m/>
    <m/>
    <n v="11"/>
    <s v="Formación Profesional"/>
    <n v="5"/>
    <s v="115"/>
    <s v="Ciclo Formativo de Grado Superior"/>
    <m/>
    <x v="0"/>
    <m/>
    <s v="805G"/>
    <s v="SÍ"/>
    <s v="otro grado"/>
  </r>
  <r>
    <s v="JUN 2018-19"/>
    <x v="7"/>
    <n v="45175918"/>
    <s v="45175918804G"/>
    <x v="0"/>
    <s v="ELARRE ARAMENDIA, JULIO"/>
    <x v="3"/>
    <n v="6.2309999999999999"/>
    <m/>
    <s v="Universidad de La Rioja"/>
    <n v="8"/>
    <s v="Cambio de universidad y/o estudios"/>
    <n v="2"/>
    <s v="82"/>
    <s v="Cambio de estudios por reconocimiento de 30 ECTS"/>
    <m/>
    <x v="1"/>
    <s v="803G"/>
    <s v="803G"/>
    <s v="SÍ"/>
    <s v="otro grado"/>
  </r>
  <r>
    <s v="JUN 2018-19"/>
    <x v="7"/>
    <n v="18084954"/>
    <s v="18084954804G"/>
    <x v="0"/>
    <s v="SANTOS GARCÍA, ALEJANDRO"/>
    <x v="3"/>
    <n v="5.5449999999999999"/>
    <m/>
    <s v="Universidad de La Rioja"/>
    <n v="1"/>
    <s v="Pruebas de Acceso desde bachillerato o equivalente"/>
    <n v="9"/>
    <s v="19"/>
    <s v="Evaluación de Bachillerato para Acceso a la Universidad (EBAU) - LOMCE"/>
    <s v="SÍ"/>
    <x v="1"/>
    <s v="803G"/>
    <m/>
    <s v="NO"/>
    <s v="otro grado"/>
  </r>
  <r>
    <s v="JUN 2018-19"/>
    <x v="8"/>
    <n v="16635582"/>
    <s v="16635582603G"/>
    <x v="0"/>
    <s v="ROURET SÁEZ, MARÍA DEL CARMEN"/>
    <x v="5"/>
    <n v="5.8140000000000001"/>
    <m/>
    <s v="Universidad de La Rioja"/>
    <n v="1"/>
    <s v="Pruebas de Acceso desde bachillerato o equivalente"/>
    <n v="8"/>
    <s v="18"/>
    <s v="Pruebas de acceso a la Universidad (PAU)- LOE"/>
    <m/>
    <x v="0"/>
    <m/>
    <m/>
    <s v="NO"/>
    <m/>
  </r>
  <r>
    <s v="JUN 2018-19"/>
    <x v="8"/>
    <n v="16619229"/>
    <s v="16619229603G"/>
    <x v="0"/>
    <s v="GARBAYO VIDAURRETA, SILVESTRE"/>
    <x v="5"/>
    <n v="6.83"/>
    <m/>
    <s v="UNIVERSIDAD DE BURGOS"/>
    <n v="5"/>
    <s v="Acceso Titulado Universitario"/>
    <n v="3"/>
    <s v="53"/>
    <s v="Título de Licenciado, Arquitecto, Ingeniero o Graduado Universitario"/>
    <m/>
    <x v="2"/>
    <m/>
    <s v="M05A"/>
    <s v="SÍ"/>
    <s v="un máster"/>
  </r>
  <r>
    <s v="JLO 2018-19"/>
    <x v="8"/>
    <n v="17497722"/>
    <s v="17497722603G"/>
    <x v="0"/>
    <s v="HERNÁNDEZ JUSTO, JOSÉ SANTOS"/>
    <x v="5"/>
    <n v="6.5579999999999998"/>
    <m/>
    <s v="Universidad de La Rioja"/>
    <n v="1"/>
    <s v="Pruebas de Acceso desde bachillerato o equivalente"/>
    <n v="8"/>
    <s v="18"/>
    <s v="Pruebas de acceso a la Universidad (PAU)- LOE"/>
    <m/>
    <x v="0"/>
    <m/>
    <m/>
    <s v="NO"/>
    <m/>
  </r>
  <r>
    <s v="JUN 2018-19"/>
    <x v="8"/>
    <n v="16627925"/>
    <s v="16627925603G"/>
    <x v="0"/>
    <s v="CRESPO DEL CAMPO, PAULA"/>
    <x v="1"/>
    <n v="9.2490000000000006"/>
    <m/>
    <s v="Universidad de La Rioja"/>
    <n v="1"/>
    <s v="Pruebas de Acceso desde bachillerato o equivalente"/>
    <n v="8"/>
    <s v="18"/>
    <s v="Pruebas de acceso a la Universidad (PAU)- LOE"/>
    <m/>
    <x v="0"/>
    <m/>
    <m/>
    <s v="NO"/>
    <m/>
  </r>
  <r>
    <s v="DIC 2018-19"/>
    <x v="8"/>
    <s v="MK9752619"/>
    <s v="MK9752619603G"/>
    <x v="0"/>
    <s v="ASSAIEB , RIDA"/>
    <x v="1"/>
    <m/>
    <m/>
    <m/>
    <n v="3"/>
    <s v="Acceso por convalidación parcial de estudios extranjeros universitarios"/>
    <n v="98"/>
    <s v="398"/>
    <s v="Convalidación al menos 30 ECTS estudios extranjeros universitarios"/>
    <m/>
    <x v="1"/>
    <m/>
    <m/>
    <s v="SÍ"/>
    <s v="con reconocimientos"/>
  </r>
  <r>
    <s v="JUN 2018-19"/>
    <x v="8"/>
    <s v="EB2756398"/>
    <s v="EB2756398603G"/>
    <x v="0"/>
    <s v="WANG , JINGCHENG"/>
    <x v="3"/>
    <m/>
    <m/>
    <m/>
    <n v="90"/>
    <s v="Acceso con estudios extranjeros no universitarios sin PAU"/>
    <n v="3"/>
    <s v="903"/>
    <s v="Bachillerato países UE o con acuerdo suscrito y cumplen acceso univ. origen"/>
    <s v="SÍ"/>
    <x v="0"/>
    <m/>
    <m/>
    <s v="NO"/>
    <m/>
  </r>
  <r>
    <s v="JUN 2018-19"/>
    <x v="9"/>
    <n v="16605396"/>
    <s v="16605396201G"/>
    <x v="1"/>
    <s v="ÁLVAREZ MORILLAS, ALBERTO"/>
    <x v="8"/>
    <n v="7.4740000000000002"/>
    <m/>
    <s v="Universidad de La Rioja"/>
    <n v="4"/>
    <s v="Otras Pruebas de Acceso a la Universidad: Mayores"/>
    <n v="1"/>
    <s v="41"/>
    <s v="Pruebas de acceso a Grado de mayores de 25 años"/>
    <m/>
    <x v="1"/>
    <m/>
    <m/>
    <s v="SÍ"/>
    <s v="con reconocimientos"/>
  </r>
  <r>
    <s v="JUN 2018-19"/>
    <x v="9"/>
    <n v="16601402"/>
    <s v="16601402201G"/>
    <x v="0"/>
    <s v="TORRES REMÍREZ, JAVIER"/>
    <x v="4"/>
    <n v="8"/>
    <m/>
    <m/>
    <n v="11"/>
    <s v="Formación Profesional"/>
    <n v="5"/>
    <s v="115"/>
    <s v="Ciclo Formativo de Grado Superior"/>
    <m/>
    <x v="1"/>
    <m/>
    <m/>
    <s v="SÍ"/>
    <s v="con reconocimientos"/>
  </r>
  <r>
    <s v="JUN 2018-19"/>
    <x v="9"/>
    <n v="16611640"/>
    <s v="16611640201G"/>
    <x v="0"/>
    <s v="PUENTE SANTAMARÍA, REBECA"/>
    <x v="4"/>
    <n v="6.2050000000000001"/>
    <m/>
    <s v="Universidad de La Rioja"/>
    <n v="1"/>
    <s v="Pruebas de Acceso desde bachillerato o equivalente"/>
    <n v="8"/>
    <s v="18"/>
    <s v="Pruebas de acceso a la Universidad (PAU)- LOE"/>
    <m/>
    <x v="1"/>
    <m/>
    <m/>
    <s v="NO"/>
    <m/>
  </r>
  <r>
    <s v="JUN 2018-19"/>
    <x v="9"/>
    <n v="16603854"/>
    <s v="16603854201G"/>
    <x v="0"/>
    <s v="OCA SAN MARTÍN, MARÍA LOURDES"/>
    <x v="6"/>
    <m/>
    <m/>
    <m/>
    <n v="9"/>
    <s v="ACCESO A TERCER CICL0"/>
    <n v="2"/>
    <s v="92"/>
    <s v="ARQUITECTO"/>
    <m/>
    <x v="1"/>
    <m/>
    <m/>
    <s v="SÍ"/>
    <s v="con reconocimientos"/>
  </r>
  <r>
    <s v="JUN 2018-19"/>
    <x v="9"/>
    <n v="44640132"/>
    <s v="44640132201G"/>
    <x v="0"/>
    <s v="PALACIOS VITORES, ALBERTO"/>
    <x v="6"/>
    <n v="5.42"/>
    <m/>
    <m/>
    <n v="11"/>
    <s v="Formación Profesional"/>
    <n v="5"/>
    <s v="115"/>
    <s v="Ciclo Formativo de Grado Superior"/>
    <m/>
    <x v="1"/>
    <m/>
    <m/>
    <s v="SÍ"/>
    <s v="con reconocimientos"/>
  </r>
  <r>
    <s v="JUN 2018-19"/>
    <x v="9"/>
    <n v="16617462"/>
    <s v="16617462201G"/>
    <x v="0"/>
    <s v="HERNÁEZ LARREA, FÉLIX"/>
    <x v="6"/>
    <n v="8.6"/>
    <m/>
    <s v="UNIVERSIDAD EUROPEA DE MADRID"/>
    <n v="4"/>
    <s v="Otras Pruebas de Acceso a la Universidad: Mayores"/>
    <n v="1"/>
    <s v="41"/>
    <s v="Pruebas de acceso a Grado de mayores de 25 años"/>
    <m/>
    <x v="1"/>
    <m/>
    <m/>
    <s v="NO"/>
    <m/>
  </r>
  <r>
    <s v="JLO 2018-19"/>
    <x v="9"/>
    <n v="16641643"/>
    <s v="16641643201G"/>
    <x v="0"/>
    <s v="FERNÁNDEZ MANZANOS, ALMUDENA"/>
    <x v="6"/>
    <n v="5.8630000000000004"/>
    <m/>
    <s v="Universidad de La Rioja"/>
    <n v="1"/>
    <s v="Pruebas de Acceso desde bachillerato o equivalente"/>
    <n v="8"/>
    <s v="18"/>
    <s v="Pruebas de acceso a la Universidad (PAU)- LOE"/>
    <m/>
    <x v="1"/>
    <m/>
    <m/>
    <s v="NO"/>
    <m/>
  </r>
  <r>
    <s v="JLO 2018-19"/>
    <x v="9"/>
    <n v="72799735"/>
    <s v="72799735201G"/>
    <x v="1"/>
    <s v="MARÍN MALUMBRES, CLAUDIA"/>
    <x v="6"/>
    <n v="5.7290000000000001"/>
    <m/>
    <s v="Universidad de La Rioja"/>
    <n v="1"/>
    <s v="Pruebas de Acceso desde bachillerato o equivalente"/>
    <n v="8"/>
    <s v="18"/>
    <s v="Pruebas de acceso a la Universidad (PAU)- LOE"/>
    <m/>
    <x v="1"/>
    <m/>
    <m/>
    <s v="NO"/>
    <m/>
  </r>
  <r>
    <s v="JUN 2018-19"/>
    <x v="9"/>
    <n v="78773242"/>
    <s v="78773242201G"/>
    <x v="0"/>
    <s v="PALACIOS GIL, MARÍA"/>
    <x v="5"/>
    <n v="5.4980000000000002"/>
    <m/>
    <s v="Universidad de La Rioja"/>
    <n v="1"/>
    <s v="Pruebas de Acceso desde bachillerato o equivalente"/>
    <n v="8"/>
    <s v="18"/>
    <s v="Pruebas de acceso a la Universidad (PAU)- LOE"/>
    <m/>
    <x v="0"/>
    <m/>
    <m/>
    <s v="SÍ"/>
    <s v="con reconocimientos"/>
  </r>
  <r>
    <s v="JUN 2018-19"/>
    <x v="9"/>
    <n v="16633164"/>
    <s v="16633164201G"/>
    <x v="0"/>
    <s v="CASTELLANOS SÁENZ, ANDREA"/>
    <x v="5"/>
    <n v="6.1310000000000002"/>
    <m/>
    <s v="Universidad de La Rioja"/>
    <n v="1"/>
    <s v="Pruebas de Acceso desde bachillerato o equivalente"/>
    <n v="8"/>
    <s v="18"/>
    <s v="Pruebas de acceso a la Universidad (PAU)- LOE"/>
    <m/>
    <x v="0"/>
    <m/>
    <m/>
    <s v="NO"/>
    <m/>
  </r>
  <r>
    <s v="JUN 2018-19"/>
    <x v="9"/>
    <n v="71346262"/>
    <s v="71346262201G"/>
    <x v="0"/>
    <s v="UNCETA IBÁÑEZ, BORJA"/>
    <x v="5"/>
    <n v="6.36"/>
    <m/>
    <m/>
    <n v="11"/>
    <s v="Formación Profesional"/>
    <n v="5"/>
    <s v="115"/>
    <s v="Ciclo Formativo de Grado Superior"/>
    <m/>
    <x v="0"/>
    <m/>
    <m/>
    <s v="SÍ"/>
    <s v="con reconocimientos"/>
  </r>
  <r>
    <s v="JUN 2018-19"/>
    <x v="9"/>
    <n v="16627292"/>
    <s v="16627292201G"/>
    <x v="0"/>
    <s v="ESPINOSA GONZÁLEZ, JORGE"/>
    <x v="5"/>
    <n v="6.6040000000000001"/>
    <m/>
    <s v="Universidad de La Rioja"/>
    <n v="1"/>
    <s v="Pruebas de Acceso desde bachillerato o equivalente"/>
    <n v="8"/>
    <s v="18"/>
    <s v="Pruebas de acceso a la Universidad (PAU)- LOE"/>
    <m/>
    <x v="0"/>
    <m/>
    <m/>
    <s v="NO"/>
    <m/>
  </r>
  <r>
    <s v="JUN 2018-19"/>
    <x v="9"/>
    <n v="17495854"/>
    <s v="17495854201G"/>
    <x v="0"/>
    <s v="PÉREZ GUILLÉN, CRISTINA"/>
    <x v="5"/>
    <n v="5.226"/>
    <m/>
    <s v="Universidad Pública de Navarra"/>
    <n v="1"/>
    <s v="Pruebas de Acceso desde bachillerato o equivalente"/>
    <n v="8"/>
    <s v="18"/>
    <s v="Pruebas de acceso a la Universidad (PAU)- LOE"/>
    <m/>
    <x v="0"/>
    <m/>
    <m/>
    <s v="NO"/>
    <m/>
  </r>
  <r>
    <s v="JUN 2018-19"/>
    <x v="9"/>
    <n v="18185942"/>
    <s v="18185942201G"/>
    <x v="0"/>
    <s v="SÁNCHEZ SUÁREZ, YEIMT SEBASTIÁN"/>
    <x v="5"/>
    <n v="7.1619999999999999"/>
    <m/>
    <s v="Universidad de La Rioja"/>
    <n v="1"/>
    <s v="Pruebas de Acceso desde bachillerato o equivalente"/>
    <n v="8"/>
    <s v="18"/>
    <s v="Pruebas de acceso a la Universidad (PAU)- LOE"/>
    <m/>
    <x v="2"/>
    <m/>
    <m/>
    <s v="NO"/>
    <m/>
  </r>
  <r>
    <s v="JUN 2018-19"/>
    <x v="9"/>
    <n v="16644993"/>
    <s v="16644993201G"/>
    <x v="0"/>
    <s v="FERNÁNDEZ DE LA PRADILLA PEMARTÍN, PAUL"/>
    <x v="5"/>
    <n v="6.2430000000000003"/>
    <m/>
    <s v="Universidad de La Rioja"/>
    <n v="1"/>
    <s v="Pruebas de Acceso desde bachillerato o equivalente"/>
    <n v="8"/>
    <s v="18"/>
    <s v="Pruebas de acceso a la Universidad (PAU)- LOE"/>
    <m/>
    <x v="0"/>
    <m/>
    <m/>
    <s v="NO"/>
    <m/>
  </r>
  <r>
    <s v="JUN 2018-19"/>
    <x v="9"/>
    <n v="78752875"/>
    <s v="78752875201G"/>
    <x v="0"/>
    <s v="CHIVITE MARTÍNEZ, MARÍA AMALIA"/>
    <x v="5"/>
    <n v="6"/>
    <m/>
    <m/>
    <n v="11"/>
    <s v="Formación Profesional"/>
    <n v="5"/>
    <s v="115"/>
    <s v="Ciclo Formativo de Grado Superior"/>
    <m/>
    <x v="0"/>
    <m/>
    <m/>
    <s v="SÍ"/>
    <s v="con reconocimientos"/>
  </r>
  <r>
    <s v="JUN 2018-19"/>
    <x v="9"/>
    <n v="18075807"/>
    <s v="18075807201G"/>
    <x v="0"/>
    <s v="ÁLVAREZ LOZA, PEDRO"/>
    <x v="5"/>
    <n v="5.5179999999999998"/>
    <m/>
    <s v="Universidad de La Rioja"/>
    <n v="1"/>
    <s v="Pruebas de Acceso desde bachillerato o equivalente"/>
    <n v="8"/>
    <s v="18"/>
    <s v="Pruebas de acceso a la Universidad (PAU)- LOE"/>
    <m/>
    <x v="0"/>
    <m/>
    <m/>
    <s v="NO"/>
    <m/>
  </r>
  <r>
    <s v="JLO 2018-19"/>
    <x v="9"/>
    <n v="18074316"/>
    <s v="18074316201G"/>
    <x v="0"/>
    <s v="LÓPEZ MIGUEL, MANUEL"/>
    <x v="5"/>
    <n v="5.2089999999999996"/>
    <m/>
    <s v="Universidad de La Rioja"/>
    <n v="1"/>
    <s v="Pruebas de Acceso desde bachillerato o equivalente"/>
    <n v="8"/>
    <s v="18"/>
    <s v="Pruebas de acceso a la Universidad (PAU)- LOE"/>
    <m/>
    <x v="0"/>
    <m/>
    <m/>
    <s v="NO"/>
    <m/>
  </r>
  <r>
    <s v="JUN 2018-19"/>
    <x v="9"/>
    <n v="16635752"/>
    <s v="16635752201G"/>
    <x v="0"/>
    <s v="GARCÍA OJANGUREN, PILAR"/>
    <x v="0"/>
    <n v="6.859"/>
    <m/>
    <s v="Universidad de La Rioja"/>
    <n v="1"/>
    <s v="Pruebas de Acceso desde bachillerato o equivalente"/>
    <n v="8"/>
    <s v="18"/>
    <s v="Pruebas de acceso a la Universidad (PAU)- LOE"/>
    <m/>
    <x v="0"/>
    <m/>
    <m/>
    <s v="NO"/>
    <m/>
  </r>
  <r>
    <s v="JUN 2018-19"/>
    <x v="9"/>
    <n v="18076205"/>
    <s v="18076205201G"/>
    <x v="0"/>
    <s v="RANEDO MARTÍNEZ, EDUARDO"/>
    <x v="0"/>
    <n v="7.0659999999999998"/>
    <m/>
    <s v="Universidad de La Rioja"/>
    <n v="1"/>
    <s v="Pruebas de Acceso desde bachillerato o equivalente"/>
    <n v="8"/>
    <s v="18"/>
    <s v="Pruebas de acceso a la Universidad (PAU)- LOE"/>
    <m/>
    <x v="0"/>
    <m/>
    <m/>
    <s v="NO"/>
    <m/>
  </r>
  <r>
    <s v="JUN 2018-19"/>
    <x v="9"/>
    <n v="16640179"/>
    <s v="16640179201G"/>
    <x v="0"/>
    <s v="EGUIZÁBAL ESPINOSA, RAQUEL"/>
    <x v="0"/>
    <n v="5.91"/>
    <m/>
    <m/>
    <n v="11"/>
    <s v="Formación Profesional"/>
    <n v="5"/>
    <s v="115"/>
    <s v="Ciclo Formativo de Grado Superior"/>
    <m/>
    <x v="0"/>
    <m/>
    <m/>
    <s v="SÍ"/>
    <s v="con reconocimientos"/>
  </r>
  <r>
    <s v="JUN 2018-19"/>
    <x v="9"/>
    <n v="16618699"/>
    <s v="16618699201G"/>
    <x v="0"/>
    <s v="HERNÁIZ SÁNCHEZ, MARIO"/>
    <x v="0"/>
    <n v="6.9569999999999999"/>
    <m/>
    <s v="Universidad de La Rioja"/>
    <n v="1"/>
    <s v="Pruebas de Acceso desde bachillerato o equivalente"/>
    <n v="8"/>
    <s v="18"/>
    <s v="Pruebas de acceso a la Universidad (PAU)- LOE"/>
    <m/>
    <x v="0"/>
    <m/>
    <m/>
    <s v="NO"/>
    <m/>
  </r>
  <r>
    <s v="JUN 2018-19"/>
    <x v="9"/>
    <n v="78761606"/>
    <s v="78761606201G"/>
    <x v="0"/>
    <s v="GAVARI ONECA, MAIALEN"/>
    <x v="0"/>
    <n v="5.93"/>
    <m/>
    <m/>
    <n v="11"/>
    <s v="Formación Profesional"/>
    <n v="5"/>
    <s v="115"/>
    <s v="Ciclo Formativo de Grado Superior"/>
    <m/>
    <x v="0"/>
    <m/>
    <m/>
    <s v="SÍ"/>
    <s v="con reconocimientos"/>
  </r>
  <r>
    <s v="JUN 2018-19"/>
    <x v="9"/>
    <n v="78773026"/>
    <s v="78773026201G"/>
    <x v="0"/>
    <s v="MARTÍNEZ BAIGORRI, ALBERTO"/>
    <x v="0"/>
    <n v="6.5720000000000001"/>
    <m/>
    <s v="Universidad Pública de Navarra"/>
    <n v="1"/>
    <s v="Pruebas de Acceso desde bachillerato o equivalente"/>
    <n v="8"/>
    <s v="18"/>
    <s v="Pruebas de acceso a la Universidad (PAU)- LOE"/>
    <m/>
    <x v="0"/>
    <m/>
    <m/>
    <s v="NO"/>
    <m/>
  </r>
  <r>
    <s v="JUN 2018-19"/>
    <x v="9"/>
    <n v="16640103"/>
    <s v="16640103201G"/>
    <x v="0"/>
    <s v="MENDOZA PANGUA, NEREY"/>
    <x v="0"/>
    <n v="5.7140000000000004"/>
    <m/>
    <s v="Universidad de La Rioja"/>
    <n v="1"/>
    <s v="Pruebas de Acceso desde bachillerato o equivalente"/>
    <n v="8"/>
    <s v="18"/>
    <s v="Pruebas de acceso a la Universidad (PAU)- LOE"/>
    <m/>
    <x v="0"/>
    <m/>
    <m/>
    <s v="NO"/>
    <m/>
  </r>
  <r>
    <s v="JUN 2018-19"/>
    <x v="9"/>
    <s v="Y0627270"/>
    <s v="Y0627270201G"/>
    <x v="0"/>
    <s v="GARCÍA PONTES, ANNA BEATRIZ"/>
    <x v="0"/>
    <n v="6.0410000000000004"/>
    <m/>
    <s v="UNIVERSIDAD NACIONAL DE EDUCACIÓN A DISTANCIA"/>
    <n v="1"/>
    <s v="Pruebas de Acceso desde bachillerato o equivalente"/>
    <n v="8"/>
    <s v="18"/>
    <s v="Pruebas de acceso a la Universidad (PAU)- LOE"/>
    <m/>
    <x v="2"/>
    <m/>
    <m/>
    <s v="NO"/>
    <m/>
  </r>
  <r>
    <s v="JUN 2018-19"/>
    <x v="9"/>
    <n v="17498178"/>
    <s v="17498178201G"/>
    <x v="0"/>
    <s v="MARTÍNEZ KOUIHI, DANIEL"/>
    <x v="0"/>
    <n v="7.085"/>
    <m/>
    <s v="Universidad de La Rioja"/>
    <n v="1"/>
    <s v="Pruebas de Acceso desde bachillerato o equivalente"/>
    <n v="8"/>
    <s v="18"/>
    <s v="Pruebas de acceso a la Universidad (PAU)- LOE"/>
    <m/>
    <x v="0"/>
    <m/>
    <m/>
    <s v="NO"/>
    <m/>
  </r>
  <r>
    <s v="JUN 2018-19"/>
    <x v="9"/>
    <n v="16636419"/>
    <s v="16636419201G"/>
    <x v="0"/>
    <s v="ZANGRÓNIZ VELA, DIEGO"/>
    <x v="0"/>
    <n v="5.5049999999999999"/>
    <m/>
    <s v="Universidad de La Rioja"/>
    <n v="1"/>
    <s v="Pruebas de Acceso desde bachillerato o equivalente"/>
    <n v="8"/>
    <s v="18"/>
    <s v="Pruebas de acceso a la Universidad (PAU)- LOE"/>
    <m/>
    <x v="0"/>
    <m/>
    <m/>
    <s v="NO"/>
    <m/>
  </r>
  <r>
    <s v="JLO 2018-19"/>
    <x v="9"/>
    <n v="72835082"/>
    <s v="72835082201G"/>
    <x v="0"/>
    <s v="FERNÁNDEZ CASTILLO, ÁNGELA"/>
    <x v="0"/>
    <n v="5.5620000000000003"/>
    <m/>
    <s v="Universidad de La Rioja"/>
    <n v="1"/>
    <s v="Pruebas de Acceso desde bachillerato o equivalente"/>
    <n v="8"/>
    <s v="18"/>
    <s v="Pruebas de acceso a la Universidad (PAU)- LOE"/>
    <m/>
    <x v="2"/>
    <m/>
    <m/>
    <s v="NO"/>
    <m/>
  </r>
  <r>
    <s v="JLO 2018-19"/>
    <x v="9"/>
    <n v="16621429"/>
    <s v="16621429201G"/>
    <x v="0"/>
    <s v="PÉREZ HOCES, JAVIER"/>
    <x v="0"/>
    <n v="5.5510000000000002"/>
    <m/>
    <s v="Universidad de La Rioja"/>
    <n v="1"/>
    <s v="Pruebas de Acceso desde bachillerato o equivalente"/>
    <n v="8"/>
    <s v="18"/>
    <s v="Pruebas de acceso a la Universidad (PAU)- LOE"/>
    <m/>
    <x v="0"/>
    <m/>
    <m/>
    <s v="NO"/>
    <m/>
  </r>
  <r>
    <s v="JLO 2018-19"/>
    <x v="9"/>
    <n v="21070022"/>
    <s v="21070022201G"/>
    <x v="0"/>
    <s v="HIERRO DURO, LAURA"/>
    <x v="0"/>
    <n v="7.1539999999999999"/>
    <m/>
    <s v="Universidad Pública de Navarra"/>
    <n v="1"/>
    <s v="Pruebas de Acceso desde bachillerato o equivalente"/>
    <n v="8"/>
    <s v="18"/>
    <s v="Pruebas de acceso a la Universidad (PAU)- LOE"/>
    <m/>
    <x v="0"/>
    <m/>
    <m/>
    <s v="NO"/>
    <m/>
  </r>
  <r>
    <s v="JLO 2018-19"/>
    <x v="9"/>
    <n v="16630832"/>
    <s v="16630832201G"/>
    <x v="0"/>
    <s v="SARABIA GARCÍA, CHRISTOPHE"/>
    <x v="0"/>
    <n v="5.2649999999999997"/>
    <m/>
    <s v="Universidad de La Rioja"/>
    <n v="1"/>
    <s v="Pruebas de Acceso desde bachillerato o equivalente"/>
    <n v="8"/>
    <s v="18"/>
    <s v="Pruebas de acceso a la Universidad (PAU)- LOE"/>
    <m/>
    <x v="0"/>
    <m/>
    <m/>
    <s v="NO"/>
    <m/>
  </r>
  <r>
    <s v="JUN 2018-19"/>
    <x v="9"/>
    <n v="16643706"/>
    <s v="16643706201G"/>
    <x v="0"/>
    <s v="ALONSO MANZANARES, SAMUEL"/>
    <x v="1"/>
    <n v="6.2519999999999998"/>
    <m/>
    <s v="Universidad de La Rioja"/>
    <n v="1"/>
    <s v="Pruebas de Acceso desde bachillerato o equivalente"/>
    <n v="8"/>
    <s v="18"/>
    <s v="Pruebas de acceso a la Universidad (PAU)- LOE"/>
    <m/>
    <x v="0"/>
    <m/>
    <m/>
    <s v="NO"/>
    <m/>
  </r>
  <r>
    <s v="JUN 2018-19"/>
    <x v="9"/>
    <s v="X5881523"/>
    <s v="X5881523201G"/>
    <x v="0"/>
    <s v="ROOS , PJOTR KELVIN"/>
    <x v="1"/>
    <n v="6.8159999999999998"/>
    <m/>
    <s v="Universidad de La Rioja"/>
    <n v="1"/>
    <s v="Pruebas de Acceso desde bachillerato o equivalente"/>
    <n v="8"/>
    <s v="18"/>
    <s v="Pruebas de acceso a la Universidad (PAU)- LOE"/>
    <m/>
    <x v="0"/>
    <m/>
    <m/>
    <s v="NO"/>
    <m/>
  </r>
  <r>
    <s v="JUN 2018-19"/>
    <x v="9"/>
    <n v="16636981"/>
    <s v="16636981201G"/>
    <x v="0"/>
    <s v="GUTIÉRREZ TEJA, SANTIAGO"/>
    <x v="1"/>
    <n v="6.8739999999999997"/>
    <m/>
    <s v="Universidad de La Rioja"/>
    <n v="1"/>
    <s v="Pruebas de Acceso desde bachillerato o equivalente"/>
    <n v="8"/>
    <s v="18"/>
    <s v="Pruebas de acceso a la Universidad (PAU)- LOE"/>
    <m/>
    <x v="0"/>
    <m/>
    <m/>
    <s v="NO"/>
    <m/>
  </r>
  <r>
    <s v="JUN 2018-19"/>
    <x v="9"/>
    <n v="16635513"/>
    <s v="16635513201G"/>
    <x v="0"/>
    <s v="MEDRANO MARTÍNEZ, DAVID"/>
    <x v="1"/>
    <n v="7.1559999999999997"/>
    <m/>
    <s v="Universidad de La Rioja"/>
    <n v="1"/>
    <s v="Pruebas de Acceso desde bachillerato o equivalente"/>
    <n v="8"/>
    <s v="18"/>
    <s v="Pruebas de acceso a la Universidad (PAU)- LOE"/>
    <m/>
    <x v="0"/>
    <m/>
    <m/>
    <s v="NO"/>
    <m/>
  </r>
  <r>
    <s v="JUN 2018-19"/>
    <x v="9"/>
    <n v="17498265"/>
    <s v="17498265201G"/>
    <x v="0"/>
    <s v="DÍEZ DE PABLO, LUIS"/>
    <x v="1"/>
    <n v="6.0529999999999999"/>
    <m/>
    <s v="Universidad de La Rioja"/>
    <n v="1"/>
    <s v="Pruebas de Acceso desde bachillerato o equivalente"/>
    <n v="8"/>
    <s v="18"/>
    <s v="Pruebas de acceso a la Universidad (PAU)- LOE"/>
    <m/>
    <x v="0"/>
    <m/>
    <m/>
    <s v="NO"/>
    <m/>
  </r>
  <r>
    <s v="JUN 2018-19"/>
    <x v="9"/>
    <n v="20909112"/>
    <s v="20909112201G"/>
    <x v="0"/>
    <s v="CORBACHO SALVADOR, ELIA"/>
    <x v="1"/>
    <n v="6.2"/>
    <m/>
    <s v="CENTROS DE FORMACIÓN PROFESIONAL"/>
    <n v="8"/>
    <s v="Cambio de universidad y/o estudios"/>
    <n v="1"/>
    <s v="81"/>
    <s v="Cambio de universidad por reconocimiento de 30 ECTS"/>
    <m/>
    <x v="0"/>
    <m/>
    <m/>
    <s v="SÍ"/>
    <s v="con reconocimientos"/>
  </r>
  <r>
    <s v="JLO 2018-19"/>
    <x v="9"/>
    <n v="78779756"/>
    <s v="78779756201G"/>
    <x v="0"/>
    <s v="PASTOR OLLOBARREN, IRACHE"/>
    <x v="1"/>
    <n v="5.0960000000000001"/>
    <m/>
    <s v="Universidad de La Rioja"/>
    <n v="1"/>
    <s v="Pruebas de Acceso desde bachillerato o equivalente"/>
    <n v="8"/>
    <s v="18"/>
    <s v="Pruebas de acceso a la Universidad (PAU)- LOE"/>
    <m/>
    <x v="4"/>
    <m/>
    <m/>
    <s v="NO"/>
    <m/>
  </r>
  <r>
    <s v="JLO 2018-19"/>
    <x v="9"/>
    <n v="18080374"/>
    <s v="18080374201G"/>
    <x v="0"/>
    <s v="MARTÍNEZ VILLOSLADA, IVÁN"/>
    <x v="1"/>
    <n v="6.9029999999999996"/>
    <m/>
    <s v="Universidad de La Rioja"/>
    <n v="1"/>
    <s v="Pruebas de Acceso desde bachillerato o equivalente"/>
    <n v="8"/>
    <s v="18"/>
    <s v="Pruebas de acceso a la Universidad (PAU)- LOE"/>
    <m/>
    <x v="0"/>
    <m/>
    <m/>
    <s v="NO"/>
    <m/>
  </r>
  <r>
    <s v="JUN 2018-19"/>
    <x v="9"/>
    <n v="16630103"/>
    <s v="16630103201G"/>
    <x v="0"/>
    <s v="ORIO TRE, ENRIQUE"/>
    <x v="2"/>
    <n v="6.23"/>
    <m/>
    <m/>
    <n v="11"/>
    <s v="Formación Profesional"/>
    <n v="5"/>
    <s v="115"/>
    <s v="Ciclo Formativo de Grado Superior"/>
    <m/>
    <x v="0"/>
    <m/>
    <m/>
    <s v="SÍ"/>
    <s v="con reconocimientos"/>
  </r>
  <r>
    <s v="JUN 2018-19"/>
    <x v="9"/>
    <n v="71350111"/>
    <s v="71350111201G"/>
    <x v="0"/>
    <s v="ORIVE BEREZO, MARÍA"/>
    <x v="2"/>
    <n v="7.6159999999999997"/>
    <m/>
    <s v="UNIVERSIDAD DE BURGOS"/>
    <n v="1"/>
    <s v="Pruebas de Acceso desde bachillerato o equivalente"/>
    <n v="9"/>
    <s v="19"/>
    <s v="Evaluación de Bachillerato para Acceso a la Universidad (EBAU) - LOMCE"/>
    <s v="SÍ"/>
    <x v="0"/>
    <m/>
    <m/>
    <s v="NO"/>
    <m/>
  </r>
  <r>
    <s v="JUN 2018-19"/>
    <x v="9"/>
    <n v="18075710"/>
    <s v="18075710201G"/>
    <x v="0"/>
    <s v="BARRIO PANCORBO, ALBERTO"/>
    <x v="2"/>
    <n v="6.4119999999999999"/>
    <m/>
    <s v="Universidad de La Rioja"/>
    <n v="1"/>
    <s v="Pruebas de Acceso desde bachillerato o equivalente"/>
    <n v="9"/>
    <s v="19"/>
    <s v="Evaluación de Bachillerato para Acceso a la Universidad (EBAU) - LOMCE"/>
    <s v="SÍ"/>
    <x v="0"/>
    <m/>
    <m/>
    <s v="NO"/>
    <m/>
  </r>
  <r>
    <s v="JLO 2018-19"/>
    <x v="9"/>
    <n v="16636754"/>
    <s v="16636754201G"/>
    <x v="0"/>
    <s v="RIVERO TORQUEMADA, MARIO"/>
    <x v="2"/>
    <n v="5.1920000000000002"/>
    <m/>
    <s v="Universidad de La Rioja"/>
    <n v="1"/>
    <s v="Pruebas de Acceso desde bachillerato o equivalente"/>
    <n v="8"/>
    <s v="18"/>
    <s v="Pruebas de acceso a la Universidad (PAU)- LOE"/>
    <m/>
    <x v="0"/>
    <m/>
    <s v="702G"/>
    <s v="NO"/>
    <s v="otro grado"/>
  </r>
  <r>
    <s v="JUN 2018-19"/>
    <x v="9"/>
    <n v="16643830"/>
    <s v="16643830201G"/>
    <x v="0"/>
    <s v="OCÓN PINILLOS, ALBERTO"/>
    <x v="2"/>
    <n v="6.6239999999999997"/>
    <m/>
    <s v="Universidad de La Rioja"/>
    <n v="1"/>
    <s v="Pruebas de Acceso desde bachillerato o equivalente"/>
    <n v="9"/>
    <s v="19"/>
    <s v="Evaluación de Bachillerato para Acceso a la Universidad (EBAU) - LOMCE"/>
    <s v="SÍ"/>
    <x v="0"/>
    <m/>
    <m/>
    <s v="NO"/>
    <m/>
  </r>
  <r>
    <s v="JUN 2018-19"/>
    <x v="9"/>
    <n v="71352724"/>
    <s v="71352724201G"/>
    <x v="0"/>
    <s v="ORTIZ SALAZAR, LEIRE"/>
    <x v="2"/>
    <n v="8.9580000000000002"/>
    <m/>
    <s v="UNIVERSIDAD DE BURGOS"/>
    <n v="1"/>
    <s v="Pruebas de Acceso desde bachillerato o equivalente"/>
    <n v="9"/>
    <s v="19"/>
    <s v="Evaluación de Bachillerato para Acceso a la Universidad (EBAU) - LOMCE"/>
    <s v="SÍ"/>
    <x v="0"/>
    <m/>
    <m/>
    <s v="NO"/>
    <m/>
  </r>
  <r>
    <s v="JUN 2018-19"/>
    <x v="9"/>
    <n v="16642761"/>
    <s v="16642761201G"/>
    <x v="0"/>
    <s v="SCHNEIDER RODRÍGUEZ, IAN FRANCO"/>
    <x v="2"/>
    <n v="6.1390000000000002"/>
    <m/>
    <s v="Universidad de La Rioja"/>
    <n v="1"/>
    <s v="Pruebas de Acceso desde bachillerato o equivalente"/>
    <n v="9"/>
    <s v="19"/>
    <s v="Evaluación de Bachillerato para Acceso a la Universidad (EBAU) - LOMCE"/>
    <s v="SÍ"/>
    <x v="0"/>
    <m/>
    <m/>
    <s v="NO"/>
    <m/>
  </r>
  <r>
    <s v="JUN 2018-19"/>
    <x v="9"/>
    <n v="16639316"/>
    <s v="16639316201G"/>
    <x v="0"/>
    <s v="RUIZ VILLUENDAS, ROBERTO"/>
    <x v="2"/>
    <n v="7.0609999999999999"/>
    <m/>
    <s v="Universidad de La Rioja"/>
    <n v="1"/>
    <s v="Pruebas de Acceso desde bachillerato o equivalente"/>
    <n v="9"/>
    <s v="19"/>
    <s v="Evaluación de Bachillerato para Acceso a la Universidad (EBAU) - LOMCE"/>
    <s v="SÍ"/>
    <x v="0"/>
    <m/>
    <m/>
    <s v="NO"/>
    <m/>
  </r>
  <r>
    <s v="JUN 2018-19"/>
    <x v="9"/>
    <n v="18077642"/>
    <s v="18077642201G"/>
    <x v="0"/>
    <s v="PÉREZ ABAD, JESÚS"/>
    <x v="2"/>
    <n v="6.7409999999999997"/>
    <m/>
    <s v="Universidad de La Rioja"/>
    <n v="1"/>
    <s v="Pruebas de Acceso desde bachillerato o equivalente"/>
    <n v="9"/>
    <s v="19"/>
    <s v="Evaluación de Bachillerato para Acceso a la Universidad (EBAU) - LOMCE"/>
    <s v="SÍ"/>
    <x v="0"/>
    <m/>
    <m/>
    <s v="NO"/>
    <m/>
  </r>
  <r>
    <s v="JLO 2018-19"/>
    <x v="9"/>
    <n v="17496231"/>
    <s v="17496231201G"/>
    <x v="0"/>
    <s v="SAN MILLÁN SANTAMARÍA, ALBERTO"/>
    <x v="2"/>
    <n v="5.6050000000000004"/>
    <m/>
    <s v="Universidad de La Rioja"/>
    <n v="1"/>
    <s v="Pruebas de Acceso desde bachillerato o equivalente"/>
    <n v="9"/>
    <s v="19"/>
    <s v="Evaluación de Bachillerato para Acceso a la Universidad (EBAU) - LOMCE"/>
    <m/>
    <x v="0"/>
    <m/>
    <m/>
    <s v="NO"/>
    <m/>
  </r>
  <r>
    <s v="JLO 2018-19"/>
    <x v="9"/>
    <n v="17499249"/>
    <s v="17499249201G"/>
    <x v="0"/>
    <s v="SÁEZ IBÁÑEZ, JAVIER"/>
    <x v="2"/>
    <n v="5.6920000000000002"/>
    <m/>
    <s v="Universidad de La Rioja"/>
    <n v="1"/>
    <s v="Pruebas de Acceso desde bachillerato o equivalente"/>
    <n v="9"/>
    <s v="19"/>
    <s v="Evaluación de Bachillerato para Acceso a la Universidad (EBAU) - LOMCE"/>
    <s v="SÍ"/>
    <x v="0"/>
    <m/>
    <m/>
    <s v="NO"/>
    <m/>
  </r>
  <r>
    <s v="JUN 2018-19"/>
    <x v="9"/>
    <n v="18476044"/>
    <s v="18476044201G"/>
    <x v="0"/>
    <s v="AULAR RODRIGUEZ, ANGEL ADRIAN"/>
    <x v="2"/>
    <m/>
    <m/>
    <m/>
    <n v="90"/>
    <s v="Acceso con estudios extranjeros no universitarios sin PAU"/>
    <n v="1"/>
    <s v="901"/>
    <s v="Titulo homolog. o equiv. bachillerato (no UE y no suscrito acuerdo)"/>
    <m/>
    <x v="0"/>
    <m/>
    <m/>
    <s v="NO"/>
    <m/>
  </r>
  <r>
    <s v="JLO 2018-19"/>
    <x v="9"/>
    <s v="Y2859590"/>
    <s v="Y2859590201G"/>
    <x v="0"/>
    <s v="MANUILENKO , ALINA"/>
    <x v="2"/>
    <n v="5.7270000000000003"/>
    <m/>
    <s v="Universidad de La Rioja"/>
    <n v="1"/>
    <s v="Pruebas de Acceso desde bachillerato o equivalente"/>
    <n v="9"/>
    <s v="19"/>
    <s v="Evaluación de Bachillerato para Acceso a la Universidad (EBAU) - LOMCE"/>
    <m/>
    <x v="0"/>
    <m/>
    <m/>
    <s v="NO"/>
    <m/>
  </r>
  <r>
    <s v="JLO 2018-19"/>
    <x v="9"/>
    <n v="18186028"/>
    <s v="18186028201G"/>
    <x v="0"/>
    <s v="SAGARNAGA FLORES, CARLA ASTRITH"/>
    <x v="2"/>
    <n v="5.4640000000000004"/>
    <m/>
    <s v="Universidad de La Rioja"/>
    <n v="1"/>
    <s v="Pruebas de Acceso desde bachillerato o equivalente"/>
    <n v="9"/>
    <s v="19"/>
    <s v="Evaluación de Bachillerato para Acceso a la Universidad (EBAU) - LOMCE"/>
    <m/>
    <x v="0"/>
    <m/>
    <m/>
    <s v="NO"/>
    <m/>
  </r>
  <r>
    <s v="JLO 2018-19"/>
    <x v="9"/>
    <s v="Y4107271"/>
    <s v="Y4107271201G"/>
    <x v="0"/>
    <s v="MERISEVSCHI , LUDMILA"/>
    <x v="2"/>
    <m/>
    <m/>
    <m/>
    <n v="90"/>
    <s v="Acceso con estudios extranjeros no universitarios sin PAU"/>
    <n v="1"/>
    <s v="901"/>
    <s v="Titulo homolog. o equiv. bachillerato (no UE y no suscrito acuerdo)"/>
    <m/>
    <x v="0"/>
    <m/>
    <m/>
    <s v="NO"/>
    <m/>
  </r>
  <r>
    <s v="JUN 2018-19"/>
    <x v="9"/>
    <n v="73139664"/>
    <s v="73139664201G"/>
    <x v="0"/>
    <s v="AIZPÚN MENDIZÁBAL, BORJA"/>
    <x v="3"/>
    <n v="5.0430000000000001"/>
    <m/>
    <s v="Universidad Pública de Navarra"/>
    <n v="1"/>
    <s v="Pruebas de Acceso desde bachillerato o equivalente"/>
    <n v="8"/>
    <s v="18"/>
    <s v="Pruebas de acceso a la Universidad (PAU)- LOE"/>
    <m/>
    <x v="0"/>
    <m/>
    <m/>
    <s v="NO"/>
    <m/>
  </r>
  <r>
    <s v="JUN 2018-19"/>
    <x v="9"/>
    <n v="17496647"/>
    <s v="17496647201G"/>
    <x v="0"/>
    <s v="MARTÍNEZ RONCERO, GUILLERMO"/>
    <x v="3"/>
    <n v="6.609"/>
    <m/>
    <s v="Universidad de La Rioja"/>
    <n v="1"/>
    <s v="Pruebas de Acceso desde bachillerato o equivalente"/>
    <n v="9"/>
    <s v="19"/>
    <s v="Evaluación de Bachillerato para Acceso a la Universidad (EBAU) - LOMCE"/>
    <m/>
    <x v="0"/>
    <m/>
    <m/>
    <s v="NO"/>
    <m/>
  </r>
  <r>
    <s v="JUN 2018-19"/>
    <x v="9"/>
    <n v="16617502"/>
    <s v="16617502201G"/>
    <x v="0"/>
    <s v="PÉREZ ARGAIZ, PABLO"/>
    <x v="3"/>
    <n v="7.9050000000000002"/>
    <m/>
    <s v="Universidad de La Rioja"/>
    <n v="1"/>
    <s v="Pruebas de Acceso desde bachillerato o equivalente"/>
    <n v="9"/>
    <s v="19"/>
    <s v="Evaluación de Bachillerato para Acceso a la Universidad (EBAU) - LOMCE"/>
    <m/>
    <x v="0"/>
    <m/>
    <m/>
    <s v="NO"/>
    <m/>
  </r>
  <r>
    <s v="JUN 2018-19"/>
    <x v="9"/>
    <n v="18483279"/>
    <s v="18483279201G"/>
    <x v="0"/>
    <s v="YOTNDA NAMOU, ROBERT NINIL"/>
    <x v="3"/>
    <n v="6.3959999999999999"/>
    <m/>
    <s v="Universidad de La Rioja"/>
    <n v="1"/>
    <s v="Pruebas de Acceso desde bachillerato o equivalente"/>
    <n v="9"/>
    <s v="19"/>
    <s v="Evaluación de Bachillerato para Acceso a la Universidad (EBAU) - LOMCE"/>
    <m/>
    <x v="0"/>
    <m/>
    <m/>
    <s v="NO"/>
    <m/>
  </r>
  <r>
    <s v="JUN 2018-19"/>
    <x v="9"/>
    <n v="72799281"/>
    <s v="72799281201G"/>
    <x v="0"/>
    <s v="AZCONA LANAS, ALBERTO"/>
    <x v="3"/>
    <n v="7.0750000000000002"/>
    <m/>
    <s v="Universidad de La Rioja"/>
    <n v="1"/>
    <s v="Pruebas de Acceso desde bachillerato o equivalente"/>
    <n v="9"/>
    <s v="19"/>
    <s v="Evaluación de Bachillerato para Acceso a la Universidad (EBAU) - LOMCE"/>
    <m/>
    <x v="0"/>
    <m/>
    <m/>
    <s v="NO"/>
    <m/>
  </r>
  <r>
    <s v="JUN 2018-19"/>
    <x v="9"/>
    <n v="18086234"/>
    <s v="18086234201G"/>
    <x v="0"/>
    <s v="SABITI VÁZQUEZ, PABLO"/>
    <x v="3"/>
    <n v="5.4130000000000003"/>
    <m/>
    <s v="Universidad de La Rioja"/>
    <n v="1"/>
    <s v="Pruebas de Acceso desde bachillerato o equivalente"/>
    <n v="9"/>
    <s v="19"/>
    <s v="Evaluación de Bachillerato para Acceso a la Universidad (EBAU) - LOMCE"/>
    <m/>
    <x v="0"/>
    <m/>
    <m/>
    <s v="NO"/>
    <m/>
  </r>
  <r>
    <s v="JUN 2018-19"/>
    <x v="9"/>
    <n v="18186823"/>
    <s v="18186823201G"/>
    <x v="0"/>
    <s v="DONADO CENICEROS, PATRICIA"/>
    <x v="3"/>
    <n v="6.8789999999999996"/>
    <m/>
    <s v="Universidad de La Rioja"/>
    <n v="1"/>
    <s v="Pruebas de Acceso desde bachillerato o equivalente"/>
    <n v="9"/>
    <s v="19"/>
    <s v="Evaluación de Bachillerato para Acceso a la Universidad (EBAU) - LOMCE"/>
    <m/>
    <x v="0"/>
    <m/>
    <m/>
    <s v="NO"/>
    <m/>
  </r>
  <r>
    <s v="JUN 2018-19"/>
    <x v="9"/>
    <n v="78773228"/>
    <s v="78773228201G"/>
    <x v="0"/>
    <s v="LEÓN AYENSA, RUBÉN"/>
    <x v="3"/>
    <n v="6.8339999999999996"/>
    <m/>
    <s v="Universidad de La Rioja"/>
    <n v="1"/>
    <s v="Pruebas de Acceso desde bachillerato o equivalente"/>
    <n v="9"/>
    <s v="19"/>
    <s v="Evaluación de Bachillerato para Acceso a la Universidad (EBAU) - LOMCE"/>
    <m/>
    <x v="0"/>
    <m/>
    <m/>
    <s v="NO"/>
    <m/>
  </r>
  <r>
    <s v="JUN 2018-19"/>
    <x v="9"/>
    <n v="73126887"/>
    <s v="73126887201G"/>
    <x v="0"/>
    <s v="FIALLOS ESPAÑA, ERICK PATRICIO"/>
    <x v="3"/>
    <m/>
    <m/>
    <m/>
    <n v="3"/>
    <s v="Acceso por convalidación parcial de estudios extranjeros universitarios"/>
    <n v="98"/>
    <s v="398"/>
    <s v="Convalidación al menos 30 ECTS estudios extranjeros universitarios"/>
    <m/>
    <x v="1"/>
    <m/>
    <m/>
    <s v="SÍ"/>
    <s v="con reconocimientos"/>
  </r>
  <r>
    <s v="JUN 2018-19"/>
    <x v="9"/>
    <n v="16634730"/>
    <s v="16634730201G"/>
    <x v="0"/>
    <s v="SÁINZ ROYO, CÉSAR"/>
    <x v="3"/>
    <n v="5.9630000000000001"/>
    <m/>
    <s v="Universidad de La Rioja"/>
    <n v="1"/>
    <s v="Pruebas de Acceso desde bachillerato o equivalente"/>
    <n v="9"/>
    <s v="19"/>
    <s v="Evaluación de Bachillerato para Acceso a la Universidad (EBAU) - LOMCE"/>
    <m/>
    <x v="0"/>
    <m/>
    <m/>
    <s v="NO"/>
    <m/>
  </r>
  <r>
    <s v="JLO 2018-19"/>
    <x v="9"/>
    <n v="22757153"/>
    <s v="22757153201G"/>
    <x v="0"/>
    <s v="GUTIÉRREZ MANCHADO, EMMA"/>
    <x v="3"/>
    <n v="6.1120000000000001"/>
    <m/>
    <s v="Universidad del País Vasco/Euskal Herriko Unibersitatea"/>
    <n v="1"/>
    <s v="Pruebas de Acceso desde bachillerato o equivalente"/>
    <n v="9"/>
    <s v="19"/>
    <s v="Evaluación de Bachillerato para Acceso a la Universidad (EBAU) - LOMCE"/>
    <m/>
    <x v="2"/>
    <m/>
    <m/>
    <s v="NO"/>
    <m/>
  </r>
  <r>
    <s v="JLO 2018-19"/>
    <x v="9"/>
    <n v="17497331"/>
    <s v="17497331201G"/>
    <x v="0"/>
    <s v="MARTÍNEZ MARTÍNEZ, SERGIO"/>
    <x v="3"/>
    <n v="5.2389999999999999"/>
    <m/>
    <s v="Universidad de La Rioja"/>
    <n v="1"/>
    <s v="Pruebas de Acceso desde bachillerato o equivalente"/>
    <n v="9"/>
    <s v="19"/>
    <s v="Evaluación de Bachillerato para Acceso a la Universidad (EBAU) - LOMCE"/>
    <m/>
    <x v="2"/>
    <m/>
    <m/>
    <s v="NO"/>
    <m/>
  </r>
  <r>
    <s v="JLO 2018-19"/>
    <x v="9"/>
    <n v="39423240"/>
    <s v="39423240201G"/>
    <x v="0"/>
    <s v="JIMÉNEZ MENDOZA, CAROLINA"/>
    <x v="3"/>
    <n v="5.4020000000000001"/>
    <m/>
    <s v="UNIVERSIDAD POLITÉCNICA DE CATALUÑA"/>
    <n v="1"/>
    <s v="Pruebas de Acceso desde bachillerato o equivalente"/>
    <n v="9"/>
    <s v="19"/>
    <s v="Evaluación de Bachillerato para Acceso a la Universidad (EBAU) - LOMCE"/>
    <m/>
    <x v="0"/>
    <m/>
    <m/>
    <s v="NO"/>
    <m/>
  </r>
  <r>
    <s v="JUN 2018-19"/>
    <x v="9"/>
    <s v="Y6272949"/>
    <s v="Y6272949201G"/>
    <x v="1"/>
    <s v="ARANGO CASTAÑEDA, YULEISA BERLIYETH"/>
    <x v="3"/>
    <m/>
    <m/>
    <m/>
    <n v="90"/>
    <s v="Acceso con estudios extranjeros no universitarios sin PAU"/>
    <n v="1"/>
    <s v="901"/>
    <s v="Titulo homolog. o equiv. bachillerato (no UE y no suscrito acuerdo)"/>
    <m/>
    <x v="2"/>
    <m/>
    <m/>
    <s v="NO"/>
    <m/>
  </r>
  <r>
    <s v="ENE 2018-19"/>
    <x v="9"/>
    <n v="16646829"/>
    <s v="16646829201G"/>
    <x v="2"/>
    <s v="GIORGI CANAL, AUGUSTO CARLOS"/>
    <x v="3"/>
    <m/>
    <m/>
    <m/>
    <n v="90"/>
    <s v="Acceso con estudios extranjeros no universitarios sin PAU"/>
    <n v="1"/>
    <s v="901"/>
    <s v="Titulo homolog. o equiv. bachillerato (no UE y no suscrito acuerdo)"/>
    <s v="SÍ"/>
    <x v="0"/>
    <m/>
    <m/>
    <s v="NO"/>
    <m/>
  </r>
  <r>
    <s v="JUN 2018-19"/>
    <x v="10"/>
    <s v="X4695891"/>
    <s v="X4695891202G"/>
    <x v="0"/>
    <s v="GUTIÉRREZ SALVATIERRA, RUDY"/>
    <x v="5"/>
    <n v="5.64"/>
    <m/>
    <s v="Universidad de La Rioja"/>
    <n v="4"/>
    <s v="Otras Pruebas de Acceso a la Universidad: Mayores"/>
    <n v="1"/>
    <s v="41"/>
    <s v="Pruebas de acceso a Grado de mayores de 25 años"/>
    <m/>
    <x v="0"/>
    <m/>
    <m/>
    <s v="NO"/>
    <m/>
  </r>
  <r>
    <s v="JUN 2018-19"/>
    <x v="10"/>
    <n v="18074872"/>
    <s v="18074872202G"/>
    <x v="0"/>
    <s v="GANDARIAS MARCOS, CARMEN"/>
    <x v="5"/>
    <n v="7.7510000000000003"/>
    <m/>
    <s v="Universidad de La Rioja"/>
    <n v="1"/>
    <s v="Pruebas de Acceso desde bachillerato o equivalente"/>
    <n v="8"/>
    <s v="18"/>
    <s v="Pruebas de acceso a la Universidad (PAU)- LOE"/>
    <m/>
    <x v="0"/>
    <m/>
    <s v="206G"/>
    <s v="NO"/>
    <s v="otro grado"/>
  </r>
  <r>
    <s v="JUN 2018-19"/>
    <x v="10"/>
    <n v="16625197"/>
    <s v="16625197202G"/>
    <x v="0"/>
    <s v="IBARRONDO ALSASUA, MIKEL"/>
    <x v="0"/>
    <n v="6.593"/>
    <m/>
    <s v="Universidad de La Rioja"/>
    <n v="1"/>
    <s v="Pruebas de Acceso desde bachillerato o equivalente"/>
    <n v="8"/>
    <s v="18"/>
    <s v="Pruebas de acceso a la Universidad (PAU)- LOE"/>
    <m/>
    <x v="0"/>
    <m/>
    <m/>
    <s v="NO"/>
    <m/>
  </r>
  <r>
    <s v="JUN 2018-19"/>
    <x v="10"/>
    <n v="17498788"/>
    <s v="17498788202G"/>
    <x v="0"/>
    <s v="VIDA BENITO, ÁNGELA"/>
    <x v="0"/>
    <n v="6.2640000000000002"/>
    <m/>
    <s v="Universidad de La Rioja"/>
    <n v="1"/>
    <s v="Pruebas de Acceso desde bachillerato o equivalente"/>
    <n v="8"/>
    <s v="18"/>
    <s v="Pruebas de acceso a la Universidad (PAU)- LOE"/>
    <m/>
    <x v="0"/>
    <m/>
    <m/>
    <s v="NO"/>
    <m/>
  </r>
  <r>
    <s v="JUN 2018-19"/>
    <x v="10"/>
    <n v="16630262"/>
    <s v="16630262202G"/>
    <x v="0"/>
    <s v="BARROSO LAPUENTE, MIGUEL"/>
    <x v="0"/>
    <n v="7"/>
    <m/>
    <s v="Universidad de La Rioja"/>
    <n v="1"/>
    <s v="Pruebas de Acceso desde bachillerato o equivalente"/>
    <n v="8"/>
    <s v="18"/>
    <s v="Pruebas de acceso a la Universidad (PAU)- LOE"/>
    <m/>
    <x v="0"/>
    <m/>
    <m/>
    <s v="NO"/>
    <m/>
  </r>
  <r>
    <s v="JUN 2018-19"/>
    <x v="10"/>
    <n v="16610180"/>
    <s v="16610180202G"/>
    <x v="0"/>
    <s v="DUCROS AGUIRRE, CHRISTIAN"/>
    <x v="0"/>
    <n v="5.0890000000000004"/>
    <m/>
    <s v="Universidad de La Rioja"/>
    <n v="1"/>
    <s v="Pruebas de Acceso desde bachillerato o equivalente"/>
    <n v="8"/>
    <s v="18"/>
    <s v="Pruebas de acceso a la Universidad (PAU)- LOE"/>
    <m/>
    <x v="0"/>
    <m/>
    <m/>
    <s v="SÍ"/>
    <s v="con reconocimientos"/>
  </r>
  <r>
    <s v="JUN 2018-19"/>
    <x v="10"/>
    <n v="53319719"/>
    <s v="53319719202G"/>
    <x v="0"/>
    <s v="LLABRÉS HERRERA, PATRICIA"/>
    <x v="0"/>
    <n v="6.4039999999999999"/>
    <m/>
    <s v="UNIVERSIDAD POLITÉCNICA DE CATALUÑA"/>
    <n v="1"/>
    <s v="Pruebas de Acceso desde bachillerato o equivalente"/>
    <n v="8"/>
    <s v="18"/>
    <s v="Pruebas de acceso a la Universidad (PAU)- LOE"/>
    <m/>
    <x v="1"/>
    <m/>
    <m/>
    <s v="SÍ"/>
    <s v="con reconocimientos"/>
  </r>
  <r>
    <s v="JLO 2018-19"/>
    <x v="10"/>
    <n v="16635981"/>
    <s v="16635981202G"/>
    <x v="0"/>
    <s v="SÁEZ GARCÍA, CARLOS"/>
    <x v="0"/>
    <n v="6.1459999999999999"/>
    <m/>
    <s v="Universidad de La Rioja"/>
    <n v="1"/>
    <s v="Pruebas de Acceso desde bachillerato o equivalente"/>
    <n v="8"/>
    <s v="18"/>
    <s v="Pruebas de acceso a la Universidad (PAU)- LOE"/>
    <m/>
    <x v="0"/>
    <m/>
    <m/>
    <s v="NO"/>
    <m/>
  </r>
  <r>
    <s v="JUN 2018-19"/>
    <x v="10"/>
    <n v="71351788"/>
    <s v="71351788202G"/>
    <x v="0"/>
    <s v="CAPELLÁN UGALDE, SERGIO"/>
    <x v="1"/>
    <n v="8.1389999999999993"/>
    <m/>
    <s v="Universidad de La Rioja"/>
    <n v="1"/>
    <s v="Pruebas de Acceso desde bachillerato o equivalente"/>
    <n v="8"/>
    <s v="18"/>
    <s v="Pruebas de acceso a la Universidad (PAU)- LOE"/>
    <m/>
    <x v="0"/>
    <m/>
    <m/>
    <s v="NO"/>
    <m/>
  </r>
  <r>
    <s v="JUN 2018-19"/>
    <x v="10"/>
    <s v="X7590385"/>
    <s v="X7590385202G"/>
    <x v="0"/>
    <s v="FETSYAK , IHOR"/>
    <x v="1"/>
    <n v="7.4249999999999998"/>
    <m/>
    <s v="Universidad de La Rioja"/>
    <n v="1"/>
    <s v="Pruebas de Acceso desde bachillerato o equivalente"/>
    <n v="8"/>
    <s v="18"/>
    <s v="Pruebas de acceso a la Universidad (PAU)- LOE"/>
    <m/>
    <x v="0"/>
    <m/>
    <m/>
    <s v="NO"/>
    <m/>
  </r>
  <r>
    <s v="JUN 2018-19"/>
    <x v="10"/>
    <n v="18086556"/>
    <s v="18086556202G"/>
    <x v="0"/>
    <s v="REINOSO ORDUÑA, ÁLVARO JOSÉ"/>
    <x v="1"/>
    <n v="7.468"/>
    <m/>
    <s v="Universidad de La Rioja"/>
    <n v="1"/>
    <s v="Pruebas de Acceso desde bachillerato o equivalente"/>
    <n v="8"/>
    <s v="18"/>
    <s v="Pruebas de acceso a la Universidad (PAU)- LOE"/>
    <m/>
    <x v="0"/>
    <m/>
    <m/>
    <s v="NO"/>
    <m/>
  </r>
  <r>
    <s v="JUN 2018-19"/>
    <x v="10"/>
    <n v="18085892"/>
    <s v="18085892202G"/>
    <x v="0"/>
    <s v="MOYA MORENO, LAURA"/>
    <x v="1"/>
    <n v="7.9189999999999996"/>
    <m/>
    <s v="Universidad de La Rioja"/>
    <n v="1"/>
    <s v="Pruebas de Acceso desde bachillerato o equivalente"/>
    <n v="8"/>
    <s v="18"/>
    <s v="Pruebas de acceso a la Universidad (PAU)- LOE"/>
    <m/>
    <x v="0"/>
    <m/>
    <m/>
    <s v="NO"/>
    <m/>
  </r>
  <r>
    <s v="JUN 2018-19"/>
    <x v="10"/>
    <n v="18082977"/>
    <s v="18082977202G"/>
    <x v="0"/>
    <s v="HUERTA FERNÁNDEZ-ANDES, LAURA"/>
    <x v="2"/>
    <n v="7.0819999999999999"/>
    <m/>
    <s v="Universidad de La Rioja"/>
    <n v="1"/>
    <s v="Pruebas de Acceso desde bachillerato o equivalente"/>
    <n v="9"/>
    <s v="19"/>
    <s v="Evaluación de Bachillerato para Acceso a la Universidad (EBAU) - LOMCE"/>
    <m/>
    <x v="0"/>
    <m/>
    <m/>
    <s v="NO"/>
    <m/>
  </r>
  <r>
    <s v="JUN 2018-19"/>
    <x v="10"/>
    <n v="18077919"/>
    <s v="18077919202G"/>
    <x v="0"/>
    <s v="MARTÍNEZ ILARRAZA, SARA"/>
    <x v="2"/>
    <n v="7.3579999999999997"/>
    <m/>
    <s v="Universidad de La Rioja"/>
    <n v="1"/>
    <s v="Pruebas de Acceso desde bachillerato o equivalente"/>
    <n v="9"/>
    <s v="19"/>
    <s v="Evaluación de Bachillerato para Acceso a la Universidad (EBAU) - LOMCE"/>
    <s v="SÍ"/>
    <x v="0"/>
    <m/>
    <m/>
    <s v="NO"/>
    <m/>
  </r>
  <r>
    <s v="JUN 2018-19"/>
    <x v="10"/>
    <n v="16636503"/>
    <s v="16636503202G"/>
    <x v="0"/>
    <s v="FERNÁNDEZ GALAR, ALEJANDRA"/>
    <x v="2"/>
    <n v="6.9290000000000003"/>
    <m/>
    <s v="Universidad de La Rioja"/>
    <n v="1"/>
    <s v="Pruebas de Acceso desde bachillerato o equivalente"/>
    <n v="9"/>
    <s v="19"/>
    <s v="Evaluación de Bachillerato para Acceso a la Universidad (EBAU) - LOMCE"/>
    <s v="SÍ"/>
    <x v="0"/>
    <m/>
    <m/>
    <s v="NO"/>
    <m/>
  </r>
  <r>
    <s v="JUN 2018-19"/>
    <x v="10"/>
    <n v="18085773"/>
    <s v="18085773202G"/>
    <x v="0"/>
    <s v="GIL ALCOLEA, CRISTINA"/>
    <x v="2"/>
    <n v="8.1720000000000006"/>
    <m/>
    <s v="Universidad de La Rioja"/>
    <n v="1"/>
    <s v="Pruebas de Acceso desde bachillerato o equivalente"/>
    <n v="9"/>
    <s v="19"/>
    <s v="Evaluación de Bachillerato para Acceso a la Universidad (EBAU) - LOMCE"/>
    <s v="SÍ"/>
    <x v="0"/>
    <m/>
    <m/>
    <s v="NO"/>
    <m/>
  </r>
  <r>
    <s v="JUN 2018-19"/>
    <x v="10"/>
    <n v="16638689"/>
    <s v="16638689202G"/>
    <x v="0"/>
    <s v="BARRÓN DUEÑAS, DANIEL"/>
    <x v="2"/>
    <n v="9.0190000000000001"/>
    <m/>
    <s v="Universidad de La Rioja"/>
    <n v="1"/>
    <s v="Pruebas de Acceso desde bachillerato o equivalente"/>
    <n v="9"/>
    <s v="19"/>
    <s v="Evaluación de Bachillerato para Acceso a la Universidad (EBAU) - LOMCE"/>
    <s v="SÍ"/>
    <x v="0"/>
    <m/>
    <m/>
    <s v="NO"/>
    <m/>
  </r>
  <r>
    <s v="JUN 2018-19"/>
    <x v="10"/>
    <n v="16628775"/>
    <s v="16628775202G"/>
    <x v="0"/>
    <s v="MARTINEZ BELLIDO, ANDRES BENITO"/>
    <x v="2"/>
    <n v="6.0869999999999997"/>
    <m/>
    <s v="Universidad de La Rioja"/>
    <n v="1"/>
    <s v="Pruebas de Acceso desde bachillerato o equivalente"/>
    <n v="8"/>
    <s v="18"/>
    <s v="Pruebas de acceso a la Universidad (PAU)- LOE"/>
    <m/>
    <x v="0"/>
    <m/>
    <m/>
    <s v="SÍ"/>
    <s v="con reconocimientos"/>
  </r>
  <r>
    <s v="JUN 2018-19"/>
    <x v="10"/>
    <n v="18084036"/>
    <s v="18084036202G"/>
    <x v="0"/>
    <s v="MARÍN NAFRÍA, ELENA"/>
    <x v="2"/>
    <n v="5.2649999999999997"/>
    <m/>
    <s v="Universidad de La Rioja"/>
    <n v="1"/>
    <s v="Pruebas de Acceso desde bachillerato o equivalente"/>
    <n v="8"/>
    <s v="18"/>
    <s v="Pruebas de acceso a la Universidad (PAU)- LOE"/>
    <m/>
    <x v="0"/>
    <m/>
    <m/>
    <s v="NO"/>
    <m/>
  </r>
  <r>
    <s v="JUN 2018-19"/>
    <x v="10"/>
    <s v="X7097816"/>
    <s v="X7097816202G"/>
    <x v="0"/>
    <s v="TARASENKO , ARTUR"/>
    <x v="2"/>
    <n v="5.7229999999999999"/>
    <m/>
    <s v="Universidad de La Rioja"/>
    <n v="1"/>
    <s v="Pruebas de Acceso desde bachillerato o equivalente"/>
    <n v="9"/>
    <s v="19"/>
    <s v="Evaluación de Bachillerato para Acceso a la Universidad (EBAU) - LOMCE"/>
    <m/>
    <x v="0"/>
    <m/>
    <m/>
    <s v="NO"/>
    <m/>
  </r>
  <r>
    <s v="JUN 2018-19"/>
    <x v="10"/>
    <s v="X7810115"/>
    <s v="X7810115202G"/>
    <x v="0"/>
    <s v="MOCANU , COSMIN FLORÍN"/>
    <x v="3"/>
    <n v="6.9349999999999996"/>
    <m/>
    <s v="Universidad de La Rioja"/>
    <n v="1"/>
    <s v="Pruebas de Acceso desde bachillerato o equivalente"/>
    <n v="9"/>
    <s v="19"/>
    <s v="Evaluación de Bachillerato para Acceso a la Universidad (EBAU) - LOMCE"/>
    <m/>
    <x v="0"/>
    <m/>
    <m/>
    <s v="NO"/>
    <m/>
  </r>
  <r>
    <s v="JUN 2018-19"/>
    <x v="10"/>
    <n v="5209688"/>
    <s v="5209688202G"/>
    <x v="0"/>
    <s v="DE ANTONIO LOBO, PATRICIA"/>
    <x v="3"/>
    <n v="7.2190000000000003"/>
    <m/>
    <s v="UNIVERSIDAD CARLOS III"/>
    <n v="1"/>
    <s v="Pruebas de Acceso desde bachillerato o equivalente"/>
    <n v="9"/>
    <s v="19"/>
    <s v="Evaluación de Bachillerato para Acceso a la Universidad (EBAU) - LOMCE"/>
    <m/>
    <x v="0"/>
    <m/>
    <m/>
    <s v="NO"/>
    <m/>
  </r>
  <r>
    <s v="JUN 2018-19"/>
    <x v="10"/>
    <n v="78760934"/>
    <s v="78760934202G"/>
    <x v="0"/>
    <s v="GIMENO ARNEDO, ERIKA"/>
    <x v="3"/>
    <n v="6.7569999999999997"/>
    <m/>
    <s v="Universidad Pública de Navarra"/>
    <n v="1"/>
    <s v="Pruebas de Acceso desde bachillerato o equivalente"/>
    <n v="9"/>
    <s v="19"/>
    <s v="Evaluación de Bachillerato para Acceso a la Universidad (EBAU) - LOMCE"/>
    <m/>
    <x v="0"/>
    <m/>
    <m/>
    <s v="NO"/>
    <m/>
  </r>
  <r>
    <s v="JUN 2018-19"/>
    <x v="10"/>
    <n v="16640123"/>
    <s v="16640123202G"/>
    <x v="0"/>
    <s v="MATO ZÁRATE, VERÓNICA"/>
    <x v="3"/>
    <n v="7.6390000000000002"/>
    <m/>
    <s v="Universidad de La Rioja"/>
    <n v="8"/>
    <s v="Cambio de universidad y/o estudios"/>
    <n v="2"/>
    <s v="82"/>
    <s v="Cambio de estudios por reconocimiento de 30 ECTS"/>
    <m/>
    <x v="0"/>
    <s v="204G"/>
    <s v="204G"/>
    <s v="SÍ"/>
    <s v="otro grado"/>
  </r>
  <r>
    <s v="JUN 2018-19"/>
    <x v="10"/>
    <n v="16637962"/>
    <s v="16637962202G"/>
    <x v="0"/>
    <s v="LASA NIETO, EDUARDO"/>
    <x v="3"/>
    <n v="7.101"/>
    <m/>
    <s v="Universidad de La Rioja"/>
    <n v="1"/>
    <s v="Pruebas de Acceso desde bachillerato o equivalente"/>
    <n v="9"/>
    <s v="19"/>
    <s v="Evaluación de Bachillerato para Acceso a la Universidad (EBAU) - LOMCE"/>
    <m/>
    <x v="0"/>
    <m/>
    <m/>
    <s v="NO"/>
    <m/>
  </r>
  <r>
    <s v="JUN 2018-19"/>
    <x v="10"/>
    <n v="18089090"/>
    <s v="18089090202G"/>
    <x v="0"/>
    <s v="LEÓN CASADO, DAVID"/>
    <x v="3"/>
    <n v="5.4039999999999999"/>
    <m/>
    <s v="Universidad de La Rioja"/>
    <n v="1"/>
    <s v="Pruebas de Acceso desde bachillerato o equivalente"/>
    <n v="9"/>
    <s v="19"/>
    <s v="Evaluación de Bachillerato para Acceso a la Universidad (EBAU) - LOMCE"/>
    <m/>
    <x v="0"/>
    <m/>
    <m/>
    <s v="NO"/>
    <m/>
  </r>
  <r>
    <s v="JLO 2018-19"/>
    <x v="10"/>
    <n v="48720000"/>
    <s v="48720000202G"/>
    <x v="0"/>
    <s v="FERNÁNDEZ GUERREROS, CLAUDIA"/>
    <x v="3"/>
    <n v="5.1890000000000001"/>
    <m/>
    <s v="UNIVERSIDAD COMPLUTENSE DE MADRID"/>
    <n v="1"/>
    <s v="Pruebas de Acceso desde bachillerato o equivalente"/>
    <n v="8"/>
    <s v="18"/>
    <s v="Pruebas de acceso a la Universidad (PAU)- LOE"/>
    <m/>
    <x v="0"/>
    <m/>
    <m/>
    <s v="NO"/>
    <m/>
  </r>
  <r>
    <s v="JUN 2018-19"/>
    <x v="10"/>
    <s v="Y4185590"/>
    <s v="Y4185590202G"/>
    <x v="0"/>
    <s v="MACIEL LOPES, ANA CLARA"/>
    <x v="3"/>
    <m/>
    <m/>
    <m/>
    <n v="90"/>
    <s v="Acceso con estudios extranjeros no universitarios sin PAU"/>
    <n v="1"/>
    <s v="901"/>
    <s v="Titulo homolog. o equiv. bachillerato (no UE y no suscrito acuerdo)"/>
    <m/>
    <x v="0"/>
    <m/>
    <m/>
    <s v="NO"/>
    <m/>
  </r>
  <r>
    <s v="JUN 2018-19"/>
    <x v="11"/>
    <n v="16637584"/>
    <s v="16637584203G"/>
    <x v="0"/>
    <s v="GAMARRA PÉREZ, JUAN"/>
    <x v="5"/>
    <n v="5.7009999999999996"/>
    <m/>
    <s v="Universidad de La Rioja"/>
    <n v="1"/>
    <s v="Pruebas de Acceso desde bachillerato o equivalente"/>
    <n v="8"/>
    <s v="18"/>
    <s v="Pruebas de acceso a la Universidad (PAU)- LOE"/>
    <m/>
    <x v="0"/>
    <m/>
    <m/>
    <s v="NO"/>
    <m/>
  </r>
  <r>
    <s v="JUN 2018-19"/>
    <x v="11"/>
    <n v="78771011"/>
    <s v="78771011203G"/>
    <x v="0"/>
    <s v="GALARRETA RÍA, MARTA"/>
    <x v="5"/>
    <n v="5.1349999999999998"/>
    <m/>
    <s v="Universidad Pública de Navarra"/>
    <n v="1"/>
    <s v="Pruebas de Acceso desde bachillerato o equivalente"/>
    <n v="8"/>
    <s v="18"/>
    <s v="Pruebas de acceso a la Universidad (PAU)- LOE"/>
    <m/>
    <x v="0"/>
    <m/>
    <m/>
    <s v="NO"/>
    <m/>
  </r>
  <r>
    <s v="JUN 2018-19"/>
    <x v="11"/>
    <n v="16634633"/>
    <s v="16634633203G"/>
    <x v="0"/>
    <s v="VAREA CORREA, LEYRE"/>
    <x v="5"/>
    <n v="5.58"/>
    <m/>
    <s v="Universidad de La Rioja"/>
    <n v="1"/>
    <s v="Pruebas de Acceso desde bachillerato o equivalente"/>
    <n v="8"/>
    <s v="18"/>
    <s v="Pruebas de acceso a la Universidad (PAU)- LOE"/>
    <m/>
    <x v="0"/>
    <m/>
    <m/>
    <s v="NO"/>
    <m/>
  </r>
  <r>
    <s v="JUN 2018-19"/>
    <x v="11"/>
    <n v="16634391"/>
    <s v="16634391203G"/>
    <x v="0"/>
    <s v="CASTROVIEJO LÓPEZ, PAULA"/>
    <x v="5"/>
    <n v="6.95"/>
    <m/>
    <s v="Universidad de La Rioja"/>
    <n v="1"/>
    <s v="Pruebas de Acceso desde bachillerato o equivalente"/>
    <n v="8"/>
    <s v="18"/>
    <s v="Pruebas de acceso a la Universidad (PAU)- LOE"/>
    <m/>
    <x v="0"/>
    <m/>
    <m/>
    <s v="NO"/>
    <m/>
  </r>
  <r>
    <s v="JLO 2018-19"/>
    <x v="11"/>
    <n v="16635033"/>
    <s v="16635033203G"/>
    <x v="0"/>
    <s v="SAINZ NAVAJAS, ANA ISABEL"/>
    <x v="5"/>
    <n v="5.335"/>
    <m/>
    <s v="Universidad de La Rioja"/>
    <n v="1"/>
    <s v="Pruebas de Acceso desde bachillerato o equivalente"/>
    <n v="8"/>
    <s v="18"/>
    <s v="Pruebas de acceso a la Universidad (PAU)- LOE"/>
    <m/>
    <x v="0"/>
    <m/>
    <m/>
    <s v="NO"/>
    <m/>
  </r>
  <r>
    <s v="JUN 2018-19"/>
    <x v="11"/>
    <n v="51129938"/>
    <s v="51129938203G"/>
    <x v="0"/>
    <s v="FLORES ISLA, CLARA"/>
    <x v="0"/>
    <n v="6.1849999999999996"/>
    <m/>
    <s v="UNIVERSIDAD COMPLUTENSE DE MADRID"/>
    <n v="1"/>
    <s v="Pruebas de Acceso desde bachillerato o equivalente"/>
    <n v="8"/>
    <s v="18"/>
    <s v="Pruebas de acceso a la Universidad (PAU)- LOE"/>
    <m/>
    <x v="0"/>
    <m/>
    <m/>
    <s v="NO"/>
    <m/>
  </r>
  <r>
    <s v="JUN 2018-19"/>
    <x v="11"/>
    <n v="73424122"/>
    <s v="73424122203G"/>
    <x v="0"/>
    <s v="EL BAKALI MOHAMMADI, SARA"/>
    <x v="0"/>
    <n v="6.17"/>
    <m/>
    <m/>
    <n v="11"/>
    <s v="Formación Profesional"/>
    <n v="5"/>
    <s v="115"/>
    <s v="Ciclo Formativo de Grado Superior"/>
    <m/>
    <x v="0"/>
    <m/>
    <m/>
    <s v="SÍ"/>
    <s v="con reconocimientos"/>
  </r>
  <r>
    <s v="JUN 2018-19"/>
    <x v="11"/>
    <n v="16641320"/>
    <s v="16641320203G"/>
    <x v="0"/>
    <s v="UTRILLA RUIZ, BLANCA"/>
    <x v="0"/>
    <n v="5.9539999999999997"/>
    <m/>
    <s v="Universidad de La Rioja"/>
    <n v="1"/>
    <s v="Pruebas de Acceso desde bachillerato o equivalente"/>
    <n v="8"/>
    <s v="18"/>
    <s v="Pruebas de acceso a la Universidad (PAU)- LOE"/>
    <m/>
    <x v="0"/>
    <m/>
    <m/>
    <s v="NO"/>
    <m/>
  </r>
  <r>
    <s v="JLO 2018-19"/>
    <x v="11"/>
    <n v="78771157"/>
    <s v="78771157203G"/>
    <x v="0"/>
    <s v="SORIANO MARZO, MARÍA EUGENIA"/>
    <x v="0"/>
    <n v="5.7039999999999997"/>
    <m/>
    <s v="Universidad de La Rioja"/>
    <n v="1"/>
    <s v="Pruebas de Acceso desde bachillerato o equivalente"/>
    <n v="8"/>
    <s v="18"/>
    <s v="Pruebas de acceso a la Universidad (PAU)- LOE"/>
    <m/>
    <x v="0"/>
    <m/>
    <m/>
    <s v="NO"/>
    <m/>
  </r>
  <r>
    <s v="JUN 2018-19"/>
    <x v="11"/>
    <n v="16099068"/>
    <s v="16099068203G"/>
    <x v="0"/>
    <s v="NÚÑEZ CERUELO, GABRIELA"/>
    <x v="1"/>
    <n v="5.6340000000000003"/>
    <m/>
    <s v="Universidad del País Vasco/Euskal Herriko Unibersitatea"/>
    <n v="1"/>
    <s v="Pruebas de Acceso desde bachillerato o equivalente"/>
    <n v="8"/>
    <s v="18"/>
    <s v="Pruebas de acceso a la Universidad (PAU)- LOE"/>
    <m/>
    <x v="0"/>
    <m/>
    <m/>
    <s v="NO"/>
    <m/>
  </r>
  <r>
    <s v="JUN 2018-19"/>
    <x v="11"/>
    <n v="16623771"/>
    <s v="16623771203G"/>
    <x v="0"/>
    <s v="PINEDO COLOMO, ÁNGELA"/>
    <x v="1"/>
    <n v="6.5"/>
    <m/>
    <m/>
    <n v="11"/>
    <s v="Formación Profesional"/>
    <n v="5"/>
    <s v="115"/>
    <s v="Ciclo Formativo de Grado Superior"/>
    <m/>
    <x v="0"/>
    <m/>
    <m/>
    <s v="SÍ"/>
    <s v="con reconocimientos"/>
  </r>
  <r>
    <s v="JLO 2018-19"/>
    <x v="11"/>
    <n v="73417646"/>
    <s v="73417646203G"/>
    <x v="0"/>
    <s v="LORENTE CASANELLAS, ANDREA"/>
    <x v="1"/>
    <n v="5.7039999999999997"/>
    <m/>
    <s v="Universidad Pública de Navarra"/>
    <n v="1"/>
    <s v="Pruebas de Acceso desde bachillerato o equivalente"/>
    <n v="8"/>
    <s v="18"/>
    <s v="Pruebas de acceso a la Universidad (PAU)- LOE"/>
    <m/>
    <x v="0"/>
    <m/>
    <m/>
    <s v="NO"/>
    <m/>
  </r>
  <r>
    <s v="JLO 2018-19"/>
    <x v="11"/>
    <n v="18079890"/>
    <s v="18079890203G"/>
    <x v="0"/>
    <s v="BONNEFOY ABELLÓ, PAÚL"/>
    <x v="1"/>
    <n v="5.508"/>
    <m/>
    <s v="Universidad de La Rioja"/>
    <n v="1"/>
    <s v="Pruebas de Acceso desde bachillerato o equivalente"/>
    <n v="8"/>
    <s v="18"/>
    <s v="Pruebas de acceso a la Universidad (PAU)- LOE"/>
    <m/>
    <x v="0"/>
    <m/>
    <m/>
    <s v="NO"/>
    <m/>
  </r>
  <r>
    <s v="JLO 2018-19"/>
    <x v="11"/>
    <n v="16635293"/>
    <s v="16635293203G"/>
    <x v="0"/>
    <s v="GONZÁLEZ LARRINAGA, CARMEN"/>
    <x v="1"/>
    <n v="5.024"/>
    <m/>
    <s v="Universidad de La Rioja"/>
    <n v="1"/>
    <s v="Pruebas de Acceso desde bachillerato o equivalente"/>
    <n v="8"/>
    <s v="18"/>
    <s v="Pruebas de acceso a la Universidad (PAU)- LOE"/>
    <m/>
    <x v="0"/>
    <m/>
    <m/>
    <s v="NO"/>
    <m/>
  </r>
  <r>
    <s v="JUN 2018-19"/>
    <x v="11"/>
    <n v="18082364"/>
    <s v="18082364203G"/>
    <x v="0"/>
    <s v="PÉREZ OLARTE, SILVIA"/>
    <x v="2"/>
    <n v="5.7750000000000004"/>
    <m/>
    <s v="Universidad de La Rioja"/>
    <n v="1"/>
    <s v="Pruebas de Acceso desde bachillerato o equivalente"/>
    <n v="9"/>
    <s v="19"/>
    <s v="Evaluación de Bachillerato para Acceso a la Universidad (EBAU) - LOMCE"/>
    <m/>
    <x v="0"/>
    <m/>
    <m/>
    <s v="NO"/>
    <m/>
  </r>
  <r>
    <s v="JUN 2018-19"/>
    <x v="11"/>
    <n v="77216901"/>
    <s v="77216901203G"/>
    <x v="0"/>
    <s v="FERRER SOLAN, MARIA LUISA"/>
    <x v="2"/>
    <n v="6.431"/>
    <m/>
    <s v="Universidad de Zaragoza"/>
    <n v="1"/>
    <s v="Pruebas de Acceso desde bachillerato o equivalente"/>
    <n v="9"/>
    <s v="19"/>
    <s v="Evaluación de Bachillerato para Acceso a la Universidad (EBAU) - LOMCE"/>
    <s v="SÍ"/>
    <x v="0"/>
    <m/>
    <m/>
    <s v="NO"/>
    <m/>
  </r>
  <r>
    <s v="MAY 2018-19"/>
    <x v="11"/>
    <n v="16620969"/>
    <s v="16620969203G"/>
    <x v="0"/>
    <s v="REINARES GARCÍA, MARCOS"/>
    <x v="2"/>
    <n v="5.17"/>
    <m/>
    <m/>
    <n v="11"/>
    <s v="Formación Profesional"/>
    <n v="5"/>
    <s v="115"/>
    <s v="Ciclo Formativo de Grado Superior"/>
    <m/>
    <x v="0"/>
    <m/>
    <m/>
    <s v="SÍ"/>
    <s v="con reconocimientos"/>
  </r>
  <r>
    <s v="JUN 2018-19"/>
    <x v="11"/>
    <n v="21045917"/>
    <s v="21045917203G"/>
    <x v="0"/>
    <s v="DEL RINCÓN PÉREZ, DIEGO"/>
    <x v="2"/>
    <n v="5.2089999999999996"/>
    <m/>
    <s v="Universidad de La Rioja"/>
    <n v="1"/>
    <s v="Pruebas de Acceso desde bachillerato o equivalente"/>
    <n v="9"/>
    <s v="19"/>
    <s v="Evaluación de Bachillerato para Acceso a la Universidad (EBAU) - LOMCE"/>
    <s v="SÍ"/>
    <x v="0"/>
    <m/>
    <m/>
    <s v="NO"/>
    <m/>
  </r>
  <r>
    <s v="JLO 2018-19"/>
    <x v="11"/>
    <s v="X8909143"/>
    <s v="X8909143203G"/>
    <x v="0"/>
    <s v="RAZA , ALI"/>
    <x v="2"/>
    <n v="5.6459999999999999"/>
    <m/>
    <s v="Universidad de La Rioja"/>
    <n v="1"/>
    <s v="Pruebas de Acceso desde bachillerato o equivalente"/>
    <n v="9"/>
    <s v="19"/>
    <s v="Evaluación de Bachillerato para Acceso a la Universidad (EBAU) - LOMCE"/>
    <m/>
    <x v="2"/>
    <m/>
    <m/>
    <s v="NO"/>
    <m/>
  </r>
  <r>
    <s v="JLO 2018-19"/>
    <x v="11"/>
    <n v="16636392"/>
    <s v="16636392203G"/>
    <x v="0"/>
    <s v="ALTUZARRA ARCE, MARIO"/>
    <x v="2"/>
    <m/>
    <m/>
    <m/>
    <n v="2"/>
    <s v="Bachillerato o COU sin pruebas de acceso a la universidad"/>
    <n v="11"/>
    <s v="211"/>
    <s v="Bachillerato finalizado en 2015-16 o 2016-17 sin EBAU"/>
    <m/>
    <x v="4"/>
    <m/>
    <m/>
    <s v="NO"/>
    <m/>
  </r>
  <r>
    <s v="JUN 2018-19"/>
    <x v="11"/>
    <n v="18080531"/>
    <s v="18080531203G"/>
    <x v="0"/>
    <s v="LÓPEZ GARIJO, SARA"/>
    <x v="2"/>
    <m/>
    <m/>
    <m/>
    <n v="2"/>
    <s v="Bachillerato o COU sin pruebas de acceso a la universidad"/>
    <n v="11"/>
    <s v="211"/>
    <s v="Bachillerato finalizado en 2015-16 o 2016-17 sin EBAU"/>
    <m/>
    <x v="4"/>
    <m/>
    <m/>
    <s v="NO"/>
    <m/>
  </r>
  <r>
    <s v="JUN 2018-19"/>
    <x v="11"/>
    <n v="71349413"/>
    <s v="71349413203G"/>
    <x v="0"/>
    <s v="PÉREZ PÉREZ, ESTIBALIZ"/>
    <x v="3"/>
    <n v="6.5659999999999998"/>
    <m/>
    <s v="UNIVERSIDAD DE BURGOS"/>
    <n v="1"/>
    <s v="Pruebas de Acceso desde bachillerato o equivalente"/>
    <n v="9"/>
    <s v="19"/>
    <s v="Evaluación de Bachillerato para Acceso a la Universidad (EBAU) - LOMCE"/>
    <m/>
    <x v="0"/>
    <m/>
    <m/>
    <s v="NO"/>
    <m/>
  </r>
  <r>
    <s v="JUN 2018-19"/>
    <x v="11"/>
    <s v="X5795057"/>
    <s v="X5795057203G"/>
    <x v="0"/>
    <s v="DANAILOVA YORDANOVA, MIRA"/>
    <x v="3"/>
    <n v="5.8540000000000001"/>
    <m/>
    <s v="Universidad Pública de Navarra"/>
    <n v="1"/>
    <s v="Pruebas de Acceso desde bachillerato o equivalente"/>
    <n v="9"/>
    <s v="19"/>
    <s v="Evaluación de Bachillerato para Acceso a la Universidad (EBAU) - LOMCE"/>
    <m/>
    <x v="0"/>
    <m/>
    <m/>
    <s v="NO"/>
    <m/>
  </r>
  <r>
    <s v="JUN 2018-19"/>
    <x v="11"/>
    <n v="1627618"/>
    <s v="1627618203G"/>
    <x v="0"/>
    <s v="SANTAMARÍA MORO, ELENA"/>
    <x v="3"/>
    <n v="6.0330000000000004"/>
    <m/>
    <s v="UNIVERSIDAD DE BURGOS"/>
    <n v="1"/>
    <s v="Pruebas de Acceso desde bachillerato o equivalente"/>
    <n v="9"/>
    <s v="19"/>
    <s v="Evaluación de Bachillerato para Acceso a la Universidad (EBAU) - LOMCE"/>
    <m/>
    <x v="0"/>
    <m/>
    <m/>
    <s v="NO"/>
    <m/>
  </r>
  <r>
    <s v="JUN 2018-19"/>
    <x v="11"/>
    <n v="18091708"/>
    <s v="18091708203G"/>
    <x v="0"/>
    <s v="FERNÁNDEZ GARCÍA-MANCHA, LUCÍA YAQUELINE"/>
    <x v="3"/>
    <n v="5.1970000000000001"/>
    <m/>
    <s v="Universidad de La Rioja"/>
    <n v="1"/>
    <s v="Pruebas de Acceso desde bachillerato o equivalente"/>
    <n v="9"/>
    <s v="19"/>
    <s v="Evaluación de Bachillerato para Acceso a la Universidad (EBAU) - LOMCE"/>
    <m/>
    <x v="0"/>
    <m/>
    <m/>
    <s v="NO"/>
    <m/>
  </r>
  <r>
    <s v="JLO 2018-19"/>
    <x v="11"/>
    <n v="16638100"/>
    <s v="16638100203G"/>
    <x v="0"/>
    <s v="ABRANTES FERNÁNDEZ DE BOBADILLA, ESTEFANÍA"/>
    <x v="3"/>
    <n v="5.4960000000000004"/>
    <m/>
    <s v="Universidad de La Rioja"/>
    <n v="1"/>
    <s v="Pruebas de Acceso desde bachillerato o equivalente"/>
    <n v="9"/>
    <s v="19"/>
    <s v="Evaluación de Bachillerato para Acceso a la Universidad (EBAU) - LOMCE"/>
    <m/>
    <x v="0"/>
    <m/>
    <m/>
    <s v="NO"/>
    <m/>
  </r>
  <r>
    <s v="JUN 2018-19"/>
    <x v="11"/>
    <n v="71313729"/>
    <s v="71313729203G"/>
    <x v="0"/>
    <s v="GARCIA IZQUIERDO, ALEJANDRA"/>
    <x v="3"/>
    <n v="5.92"/>
    <m/>
    <m/>
    <n v="11"/>
    <s v="Formación Profesional"/>
    <n v="5"/>
    <s v="115"/>
    <s v="Ciclo Formativo de Grado Superior"/>
    <m/>
    <x v="0"/>
    <m/>
    <m/>
    <s v="SÍ"/>
    <s v="con reconocimientos"/>
  </r>
  <r>
    <s v="JLO 2018-19"/>
    <x v="11"/>
    <n v="18082559"/>
    <s v="18082559203G"/>
    <x v="0"/>
    <s v="LOZANO IBARGOYEN, ANE"/>
    <x v="3"/>
    <n v="5.8959999999999999"/>
    <m/>
    <s v="Universidad de La Rioja"/>
    <n v="1"/>
    <s v="Pruebas de Acceso desde bachillerato o equivalente"/>
    <n v="9"/>
    <s v="19"/>
    <s v="Evaluación de Bachillerato para Acceso a la Universidad (EBAU) - LOMCE"/>
    <m/>
    <x v="4"/>
    <m/>
    <m/>
    <s v="NO"/>
    <m/>
  </r>
  <r>
    <s v="JUN 2018-19"/>
    <x v="12"/>
    <s v="Y3050496"/>
    <s v="Y3050496207G"/>
    <x v="0"/>
    <s v="LU , CHANG"/>
    <x v="5"/>
    <m/>
    <m/>
    <m/>
    <n v="3"/>
    <s v="Acceso por convalidación parcial de estudios extranjeros universitarios"/>
    <n v="98"/>
    <s v="398"/>
    <s v="Convalidación al menos 30 ECTS estudios extranjeros universitarios"/>
    <m/>
    <x v="1"/>
    <m/>
    <m/>
    <s v="SÍ"/>
    <s v="con reconocimientos"/>
  </r>
  <r>
    <s v="JUN 2018-19"/>
    <x v="12"/>
    <n v="73423033"/>
    <s v="73423033207G"/>
    <x v="0"/>
    <s v="ADÁN VALIENTE, HELENA"/>
    <x v="5"/>
    <n v="6.1680000000000001"/>
    <m/>
    <s v="Universidad Pública de Navarra"/>
    <n v="1"/>
    <s v="Pruebas de Acceso desde bachillerato o equivalente"/>
    <n v="8"/>
    <s v="18"/>
    <s v="Pruebas de acceso a la Universidad (PAU)- LOE"/>
    <m/>
    <x v="0"/>
    <m/>
    <m/>
    <s v="NO"/>
    <m/>
  </r>
  <r>
    <s v="JUN 2018-19"/>
    <x v="12"/>
    <n v="18077493"/>
    <s v="18077493207G"/>
    <x v="0"/>
    <s v="BARBADILLO CALAVIA, ALICIA"/>
    <x v="0"/>
    <n v="6.33"/>
    <m/>
    <s v="Universidad de La Rioja"/>
    <n v="1"/>
    <s v="Pruebas de Acceso desde bachillerato o equivalente"/>
    <n v="8"/>
    <s v="18"/>
    <s v="Pruebas de acceso a la Universidad (PAU)- LOE"/>
    <m/>
    <x v="0"/>
    <m/>
    <m/>
    <s v="NO"/>
    <m/>
  </r>
  <r>
    <s v="JUN 2018-19"/>
    <x v="12"/>
    <n v="17498943"/>
    <s v="17498943207G"/>
    <x v="0"/>
    <s v="SAN ROMÁN NICOLÁS, REBECA"/>
    <x v="0"/>
    <n v="6.0039999999999996"/>
    <m/>
    <s v="Universidad de La Rioja"/>
    <n v="1"/>
    <s v="Pruebas de Acceso desde bachillerato o equivalente"/>
    <n v="8"/>
    <s v="18"/>
    <s v="Pruebas de acceso a la Universidad (PAU)- LOE"/>
    <m/>
    <x v="0"/>
    <m/>
    <m/>
    <s v="NO"/>
    <m/>
  </r>
  <r>
    <s v="JUN 2018-19"/>
    <x v="12"/>
    <n v="16627187"/>
    <s v="16627187207G"/>
    <x v="0"/>
    <s v="IBÁÑEZ RIBEIRO, PAULA"/>
    <x v="1"/>
    <n v="6.6159999999999997"/>
    <m/>
    <s v="Universidad de La Rioja"/>
    <n v="1"/>
    <s v="Pruebas de Acceso desde bachillerato o equivalente"/>
    <n v="8"/>
    <s v="18"/>
    <s v="Pruebas de acceso a la Universidad (PAU)- LOE"/>
    <s v="SÍ"/>
    <x v="2"/>
    <m/>
    <m/>
    <s v="SÍ"/>
    <s v="con reconocimientos"/>
  </r>
  <r>
    <s v="JUN 2018-19"/>
    <x v="12"/>
    <n v="16631501"/>
    <s v="16631501207G"/>
    <x v="0"/>
    <s v="RÍOS MILLÁN, SALVADOR MANUEL"/>
    <x v="1"/>
    <n v="6.5220000000000002"/>
    <m/>
    <s v="Universidad de La Rioja"/>
    <n v="1"/>
    <s v="Pruebas de Acceso desde bachillerato o equivalente"/>
    <n v="8"/>
    <s v="18"/>
    <s v="Pruebas de acceso a la Universidad (PAU)- LOE"/>
    <m/>
    <x v="0"/>
    <m/>
    <m/>
    <s v="NO"/>
    <m/>
  </r>
  <r>
    <s v="JUN 2018-19"/>
    <x v="12"/>
    <s v="Y4876259"/>
    <s v="Y4876259207G"/>
    <x v="0"/>
    <s v="RUIXUAN , WANG"/>
    <x v="2"/>
    <m/>
    <m/>
    <m/>
    <n v="3"/>
    <s v="Acceso por convalidación parcial de estudios extranjeros universitarios"/>
    <n v="98"/>
    <s v="398"/>
    <s v="Convalidación al menos 30 ECTS estudios extranjeros universitarios"/>
    <m/>
    <x v="1"/>
    <m/>
    <m/>
    <s v="SÍ"/>
    <s v="con reconocimientos"/>
  </r>
  <r>
    <s v="JUN 2018-19"/>
    <x v="12"/>
    <n v="16643159"/>
    <s v="16643159207G"/>
    <x v="0"/>
    <s v="JIMÉNEZ MARTÍNEZ, MIGUEL"/>
    <x v="3"/>
    <n v="7.5659999999999998"/>
    <m/>
    <s v="Universidad de La Rioja"/>
    <n v="1"/>
    <s v="Pruebas de Acceso desde bachillerato o equivalente"/>
    <n v="9"/>
    <s v="19"/>
    <s v="Evaluación de Bachillerato para Acceso a la Universidad (EBAU) - LOMCE"/>
    <m/>
    <x v="0"/>
    <m/>
    <m/>
    <s v="NO"/>
    <m/>
  </r>
  <r>
    <s v="JUN 2018-19"/>
    <x v="12"/>
    <n v="18065046"/>
    <s v="18065046207G"/>
    <x v="0"/>
    <s v="LAFUENTE CASALES, RAQUEL"/>
    <x v="3"/>
    <n v="7.1529999999999996"/>
    <m/>
    <s v="Universidad de Zaragoza"/>
    <n v="1"/>
    <s v="Pruebas de Acceso desde bachillerato o equivalente"/>
    <n v="9"/>
    <s v="19"/>
    <s v="Evaluación de Bachillerato para Acceso a la Universidad (EBAU) - LOMCE"/>
    <m/>
    <x v="0"/>
    <m/>
    <m/>
    <s v="NO"/>
    <m/>
  </r>
  <r>
    <s v="JUN 2018-19"/>
    <x v="12"/>
    <n v="18084441"/>
    <s v="18084441207G"/>
    <x v="0"/>
    <s v="YANGUAS SOBRÓN, ALEJANDRA"/>
    <x v="3"/>
    <n v="6.274"/>
    <m/>
    <s v="Universidad de La Rioja"/>
    <n v="1"/>
    <s v="Pruebas de Acceso desde bachillerato o equivalente"/>
    <n v="9"/>
    <s v="19"/>
    <s v="Evaluación de Bachillerato para Acceso a la Universidad (EBAU) - LOMCE"/>
    <m/>
    <x v="0"/>
    <m/>
    <m/>
    <s v="NO"/>
    <m/>
  </r>
  <r>
    <s v="JUN 2018-19"/>
    <x v="12"/>
    <n v="16605488"/>
    <s v="16605488207G"/>
    <x v="0"/>
    <s v="OLIVARES PAJARES, SANTIAGO JOSE"/>
    <x v="3"/>
    <n v="6.4720000000000004"/>
    <m/>
    <s v="Universidad de La Rioja"/>
    <n v="1"/>
    <s v="Pruebas de Acceso desde bachillerato o equivalente"/>
    <n v="2"/>
    <s v="12"/>
    <s v="Pruebas de acceso a la Universidad- LOGSE"/>
    <m/>
    <x v="0"/>
    <m/>
    <m/>
    <s v="SÍ"/>
    <s v="con reconocimientos"/>
  </r>
  <r>
    <s v="JUN 2018-19"/>
    <x v="12"/>
    <n v="72832554"/>
    <s v="72832554207G"/>
    <x v="0"/>
    <s v="GARCÍA ABERÁSTURI, VÍCTOR MANUEL"/>
    <x v="3"/>
    <n v="5.32"/>
    <m/>
    <s v="UNIVERSIDAD DE BURGOS"/>
    <n v="1"/>
    <s v="Pruebas de Acceso desde bachillerato o equivalente"/>
    <n v="8"/>
    <s v="18"/>
    <s v="Pruebas de acceso a la Universidad (PAU)- LOE"/>
    <m/>
    <x v="1"/>
    <s v="206G"/>
    <s v="206G"/>
    <s v="NO"/>
    <s v="otro grado"/>
  </r>
  <r>
    <s v="JUN 2018-19"/>
    <x v="12"/>
    <n v="72896228"/>
    <s v="72896228207G"/>
    <x v="0"/>
    <s v="GASPAR VALERO, SERGIO"/>
    <x v="3"/>
    <n v="7.84"/>
    <m/>
    <s v="Universidad de La Rioja"/>
    <n v="1"/>
    <s v="Pruebas de Acceso desde bachillerato o equivalente"/>
    <n v="8"/>
    <s v="18"/>
    <s v="Pruebas de acceso a la Universidad (PAU)- LOE"/>
    <m/>
    <x v="0"/>
    <m/>
    <m/>
    <s v="NO"/>
    <m/>
  </r>
  <r>
    <s v="SEP 2018-19"/>
    <x v="13"/>
    <n v="16612937"/>
    <s v="16612937702G"/>
    <x v="0"/>
    <s v="EGUILUZ HUICI, ADRIÁN"/>
    <x v="9"/>
    <n v="5.3"/>
    <m/>
    <m/>
    <n v="11"/>
    <s v="Formación Profesional"/>
    <n v="5"/>
    <s v="115"/>
    <s v="Ciclo Formativo de Grado Superior"/>
    <m/>
    <x v="1"/>
    <m/>
    <m/>
    <s v="SÍ"/>
    <s v="con reconocimientos"/>
  </r>
  <r>
    <s v="JUN 2018-19"/>
    <x v="13"/>
    <n v="73113173"/>
    <s v="73113173702G"/>
    <x v="0"/>
    <s v="SAN MARTÍN GOÑI, GONZALO"/>
    <x v="6"/>
    <n v="6.9429999999999996"/>
    <m/>
    <s v="Universidad Pública de Navarra"/>
    <n v="1"/>
    <s v="Pruebas de Acceso desde bachillerato o equivalente"/>
    <n v="8"/>
    <s v="18"/>
    <s v="Pruebas de acceso a la Universidad (PAU)- LOE"/>
    <m/>
    <x v="1"/>
    <m/>
    <m/>
    <s v="NO"/>
    <m/>
  </r>
  <r>
    <s v="JLO 2018-19"/>
    <x v="13"/>
    <n v="16644128"/>
    <s v="16644128702G"/>
    <x v="0"/>
    <s v="PORRES ALONSO, ADRIÁN"/>
    <x v="6"/>
    <n v="6.3959999999999999"/>
    <m/>
    <s v="Universidad de La Rioja"/>
    <n v="1"/>
    <s v="Pruebas de Acceso desde bachillerato o equivalente"/>
    <n v="8"/>
    <s v="18"/>
    <s v="Pruebas de acceso a la Universidad (PAU)- LOE"/>
    <m/>
    <x v="1"/>
    <m/>
    <m/>
    <s v="NO"/>
    <m/>
  </r>
  <r>
    <s v="JUN 2018-19"/>
    <x v="13"/>
    <n v="18076704"/>
    <s v="18076704702G"/>
    <x v="0"/>
    <s v="YESA MOURE, UNAI"/>
    <x v="5"/>
    <n v="6.0019999999999998"/>
    <m/>
    <s v="Universidad del País Vasco/Euskal Herriko Unibersitatea"/>
    <n v="1"/>
    <s v="Pruebas de Acceso desde bachillerato o equivalente"/>
    <n v="8"/>
    <s v="18"/>
    <s v="Pruebas de acceso a la Universidad (PAU)- LOE"/>
    <m/>
    <x v="0"/>
    <m/>
    <m/>
    <s v="NO"/>
    <m/>
  </r>
  <r>
    <s v="JUN 2018-19"/>
    <x v="13"/>
    <n v="73120720"/>
    <s v="73120720702G"/>
    <x v="0"/>
    <s v="OROZ LAURENZ, ESTIBALIZ"/>
    <x v="5"/>
    <n v="7.08"/>
    <m/>
    <m/>
    <n v="11"/>
    <s v="Formación Profesional"/>
    <n v="5"/>
    <s v="115"/>
    <s v="Ciclo Formativo de Grado Superior"/>
    <m/>
    <x v="0"/>
    <m/>
    <m/>
    <s v="SÍ"/>
    <s v="con reconocimientos"/>
  </r>
  <r>
    <s v="JUN 2018-19"/>
    <x v="13"/>
    <n v="16631585"/>
    <s v="16631585702G"/>
    <x v="0"/>
    <s v="MARTÍNEZ ALONSO, MARÍA"/>
    <x v="0"/>
    <n v="6.5149999999999997"/>
    <m/>
    <s v="Universidad de La Rioja"/>
    <n v="1"/>
    <s v="Pruebas de Acceso desde bachillerato o equivalente"/>
    <n v="8"/>
    <s v="18"/>
    <s v="Pruebas de acceso a la Universidad (PAU)- LOE"/>
    <m/>
    <x v="0"/>
    <m/>
    <m/>
    <s v="NO"/>
    <m/>
  </r>
  <r>
    <s v="JUN 2018-19"/>
    <x v="13"/>
    <n v="16634087"/>
    <s v="16634087702G"/>
    <x v="0"/>
    <s v="PÉREZ FERNÁNDEZ, MARTA"/>
    <x v="0"/>
    <n v="6.3010000000000002"/>
    <m/>
    <s v="Universidad de La Rioja"/>
    <n v="1"/>
    <s v="Pruebas de Acceso desde bachillerato o equivalente"/>
    <n v="8"/>
    <s v="18"/>
    <s v="Pruebas de acceso a la Universidad (PAU)- LOE"/>
    <m/>
    <x v="2"/>
    <m/>
    <m/>
    <s v="NO"/>
    <m/>
  </r>
  <r>
    <s v="JUN 2018-19"/>
    <x v="13"/>
    <n v="72504416"/>
    <s v="72504416702G"/>
    <x v="0"/>
    <s v="REBOLLO ORTIZ, ANE"/>
    <x v="0"/>
    <n v="8.0470000000000006"/>
    <m/>
    <s v="Universidad de La Rioja"/>
    <n v="1"/>
    <s v="Pruebas de Acceso desde bachillerato o equivalente"/>
    <n v="8"/>
    <s v="18"/>
    <s v="Pruebas de acceso a la Universidad (PAU)- LOE"/>
    <m/>
    <x v="0"/>
    <m/>
    <m/>
    <s v="NO"/>
    <m/>
  </r>
  <r>
    <s v="JUN 2018-19"/>
    <x v="13"/>
    <n v="16635103"/>
    <s v="16635103702G"/>
    <x v="0"/>
    <s v="SORROCHE EZQUERRO, ALBA"/>
    <x v="0"/>
    <n v="8.0079999999999991"/>
    <m/>
    <s v="Universidad Pública de Navarra"/>
    <n v="1"/>
    <s v="Pruebas de Acceso desde bachillerato o equivalente"/>
    <n v="8"/>
    <s v="18"/>
    <s v="Pruebas de acceso a la Universidad (PAU)- LOE"/>
    <m/>
    <x v="0"/>
    <m/>
    <m/>
    <s v="NO"/>
    <m/>
  </r>
  <r>
    <s v="JUN 2018-19"/>
    <x v="13"/>
    <n v="18077961"/>
    <s v="18077961702G"/>
    <x v="0"/>
    <s v="PEÑA MARTÍNEZ, ROBERTO"/>
    <x v="1"/>
    <n v="7.524"/>
    <m/>
    <s v="Universidad de La Rioja"/>
    <n v="1"/>
    <s v="Pruebas de Acceso desde bachillerato o equivalente"/>
    <n v="8"/>
    <s v="18"/>
    <s v="Pruebas de acceso a la Universidad (PAU)- LOE"/>
    <m/>
    <x v="0"/>
    <m/>
    <m/>
    <s v="NO"/>
    <m/>
  </r>
  <r>
    <s v="JUN 2018-19"/>
    <x v="13"/>
    <n v="18077758"/>
    <s v="18077758702G"/>
    <x v="0"/>
    <s v="GARCÍA PORTA, PABLO"/>
    <x v="1"/>
    <n v="7.0810000000000004"/>
    <m/>
    <s v="Universidad de La Rioja"/>
    <n v="1"/>
    <s v="Pruebas de Acceso desde bachillerato o equivalente"/>
    <n v="8"/>
    <s v="18"/>
    <s v="Pruebas de acceso a la Universidad (PAU)- LOE"/>
    <m/>
    <x v="0"/>
    <m/>
    <m/>
    <s v="NO"/>
    <m/>
  </r>
  <r>
    <s v="JUN 2018-19"/>
    <x v="13"/>
    <n v="18075565"/>
    <s v="18075565702G"/>
    <x v="0"/>
    <s v="PINILLOS ROBRES, MARTA"/>
    <x v="1"/>
    <n v="5.5750000000000002"/>
    <m/>
    <s v="Universidad de La Rioja"/>
    <n v="1"/>
    <s v="Pruebas de Acceso desde bachillerato o equivalente"/>
    <n v="8"/>
    <s v="18"/>
    <s v="Pruebas de acceso a la Universidad (PAU)- LOE"/>
    <m/>
    <x v="2"/>
    <m/>
    <m/>
    <s v="NO"/>
    <m/>
  </r>
  <r>
    <s v="JUN 2018-19"/>
    <x v="13"/>
    <n v="78756166"/>
    <s v="78756166702G"/>
    <x v="0"/>
    <s v="MIRAMÓN DEL BARRIO, LEYRE"/>
    <x v="1"/>
    <n v="6.8040000000000003"/>
    <m/>
    <s v="Universidad Pública de Navarra"/>
    <n v="1"/>
    <s v="Pruebas de Acceso desde bachillerato o equivalente"/>
    <n v="8"/>
    <s v="18"/>
    <s v="Pruebas de acceso a la Universidad (PAU)- LOE"/>
    <m/>
    <x v="0"/>
    <m/>
    <m/>
    <s v="SÍ"/>
    <s v="con reconocimientos"/>
  </r>
  <r>
    <s v="JUN 2018-19"/>
    <x v="13"/>
    <n v="16622194"/>
    <s v="16622194702G"/>
    <x v="0"/>
    <s v="ROYO PAREJA, DAVID"/>
    <x v="2"/>
    <n v="7.3310000000000004"/>
    <m/>
    <s v="Universidad de La Rioja"/>
    <n v="1"/>
    <s v="Pruebas de Acceso desde bachillerato o equivalente"/>
    <n v="9"/>
    <s v="19"/>
    <s v="Evaluación de Bachillerato para Acceso a la Universidad (EBAU) - LOMCE"/>
    <s v="SÍ"/>
    <x v="0"/>
    <m/>
    <m/>
    <s v="NO"/>
    <m/>
  </r>
  <r>
    <s v="JUN 2018-19"/>
    <x v="13"/>
    <n v="18081624"/>
    <s v="18081624702G"/>
    <x v="0"/>
    <s v="GARCÍA CAMACHO, AIMARA"/>
    <x v="2"/>
    <n v="8.3789999999999996"/>
    <m/>
    <s v="Universidad de La Rioja"/>
    <n v="1"/>
    <s v="Pruebas de Acceso desde bachillerato o equivalente"/>
    <n v="9"/>
    <s v="19"/>
    <s v="Evaluación de Bachillerato para Acceso a la Universidad (EBAU) - LOMCE"/>
    <s v="SÍ"/>
    <x v="0"/>
    <m/>
    <m/>
    <s v="NO"/>
    <m/>
  </r>
  <r>
    <s v="JUN 2018-19"/>
    <x v="13"/>
    <n v="16616753"/>
    <s v="16616753702G"/>
    <x v="0"/>
    <s v="RODRIGO BURKE, DIEGO"/>
    <x v="2"/>
    <n v="7.4269999999999996"/>
    <m/>
    <s v="Universidad de La Rioja"/>
    <n v="1"/>
    <s v="Pruebas de Acceso desde bachillerato o equivalente"/>
    <n v="9"/>
    <s v="19"/>
    <s v="Evaluación de Bachillerato para Acceso a la Universidad (EBAU) - LOMCE"/>
    <s v="SÍ"/>
    <x v="0"/>
    <m/>
    <m/>
    <s v="NO"/>
    <m/>
  </r>
  <r>
    <s v="JLO 2018-19"/>
    <x v="13"/>
    <n v="16633111"/>
    <s v="16633111702G"/>
    <x v="0"/>
    <s v="GARCÍA RUIZ, MARTA"/>
    <x v="2"/>
    <n v="5.5019999999999998"/>
    <m/>
    <s v="Universidad de La Rioja"/>
    <n v="1"/>
    <s v="Pruebas de Acceso desde bachillerato o equivalente"/>
    <n v="9"/>
    <s v="19"/>
    <s v="Evaluación de Bachillerato para Acceso a la Universidad (EBAU) - LOMCE"/>
    <s v="SÍ"/>
    <x v="0"/>
    <m/>
    <m/>
    <s v="NO"/>
    <m/>
  </r>
  <r>
    <s v="JUN 2018-19"/>
    <x v="13"/>
    <n v="16632350"/>
    <s v="16632350702G"/>
    <x v="0"/>
    <s v="RUIZ ÁLVAREZ, ENRIQUE"/>
    <x v="3"/>
    <n v="7.9119999999999999"/>
    <m/>
    <s v="Universidad de La Rioja"/>
    <n v="1"/>
    <s v="Pruebas de Acceso desde bachillerato o equivalente"/>
    <n v="9"/>
    <s v="19"/>
    <s v="Evaluación de Bachillerato para Acceso a la Universidad (EBAU) - LOMCE"/>
    <m/>
    <x v="0"/>
    <m/>
    <m/>
    <s v="NO"/>
    <m/>
  </r>
  <r>
    <s v="JUN 2018-19"/>
    <x v="13"/>
    <n v="18088296"/>
    <s v="18088296702G"/>
    <x v="0"/>
    <s v="MARTÍNEZ PÉREZ, ÁNGELA"/>
    <x v="3"/>
    <n v="8.92"/>
    <m/>
    <m/>
    <n v="11"/>
    <s v="Formación Profesional"/>
    <n v="5"/>
    <s v="115"/>
    <s v="Ciclo Formativo de Grado Superior"/>
    <m/>
    <x v="0"/>
    <m/>
    <m/>
    <s v="SÍ"/>
    <s v="con reconocimientos"/>
  </r>
  <r>
    <s v="JUN 2018-19"/>
    <x v="13"/>
    <n v="18082943"/>
    <s v="18082943702G"/>
    <x v="0"/>
    <s v="ALAMAYONA ALDEA, EDUARDO"/>
    <x v="3"/>
    <n v="7.25"/>
    <m/>
    <m/>
    <n v="11"/>
    <s v="Formación Profesional"/>
    <n v="5"/>
    <s v="115"/>
    <s v="Ciclo Formativo de Grado Superior"/>
    <m/>
    <x v="0"/>
    <m/>
    <m/>
    <s v="NO"/>
    <m/>
  </r>
  <r>
    <s v="JUN 2018-19"/>
    <x v="13"/>
    <n v="18075390"/>
    <s v="18075390702G"/>
    <x v="0"/>
    <s v="MARTÍNEZ RUIZ, DAVID"/>
    <x v="3"/>
    <n v="7.0170000000000003"/>
    <m/>
    <s v="Universidad de La Rioja"/>
    <n v="1"/>
    <s v="Pruebas de Acceso desde bachillerato o equivalente"/>
    <n v="9"/>
    <s v="19"/>
    <s v="Evaluación de Bachillerato para Acceso a la Universidad (EBAU) - LOMCE"/>
    <m/>
    <x v="0"/>
    <m/>
    <m/>
    <s v="NO"/>
    <m/>
  </r>
  <r>
    <s v="JLO 2018-19"/>
    <x v="13"/>
    <n v="17499891"/>
    <s v="17499891702G"/>
    <x v="0"/>
    <s v="MARTÍNEZ FERNÁNDEZ, ROBERTO"/>
    <x v="3"/>
    <n v="6.7469999999999999"/>
    <m/>
    <s v="Universidad de La Rioja"/>
    <n v="1"/>
    <s v="Pruebas de Acceso desde bachillerato o equivalente"/>
    <n v="9"/>
    <s v="19"/>
    <s v="Evaluación de Bachillerato para Acceso a la Universidad (EBAU) - LOMCE"/>
    <m/>
    <x v="0"/>
    <m/>
    <m/>
    <s v="NO"/>
    <m/>
  </r>
  <r>
    <s v="JUN 2018-19"/>
    <x v="13"/>
    <s v="X9670294"/>
    <s v="X9670294702G"/>
    <x v="0"/>
    <s v="TOUFI ACHAMRAH, MARIAM"/>
    <x v="3"/>
    <n v="8.1039999999999992"/>
    <m/>
    <s v="Universidad de Zaragoza"/>
    <n v="1"/>
    <s v="Pruebas de Acceso desde bachillerato o equivalente"/>
    <n v="8"/>
    <s v="18"/>
    <s v="Pruebas de acceso a la Universidad (PAU)- LOE"/>
    <m/>
    <x v="0"/>
    <m/>
    <m/>
    <s v="SÍ"/>
    <s v="con reconocimientos"/>
  </r>
  <r>
    <s v="JUN 2018-19"/>
    <x v="14"/>
    <n v="16633661"/>
    <s v="16633661802G"/>
    <x v="0"/>
    <s v="ROJO SOLANO, ALEJANDRO"/>
    <x v="0"/>
    <n v="5.1040000000000001"/>
    <m/>
    <s v="Universidad de La Rioja"/>
    <n v="1"/>
    <s v="Pruebas de Acceso desde bachillerato o equivalente"/>
    <n v="8"/>
    <s v="18"/>
    <s v="Pruebas de acceso a la Universidad (PAU)- LOE"/>
    <m/>
    <x v="0"/>
    <m/>
    <m/>
    <s v="NO"/>
    <m/>
  </r>
  <r>
    <s v="JUN 2018-19"/>
    <x v="14"/>
    <n v="17499601"/>
    <s v="17499601802G"/>
    <x v="0"/>
    <s v="ANTÓN PASCUAL, PABLO"/>
    <x v="0"/>
    <n v="6.7060000000000004"/>
    <m/>
    <s v="Universidad de La Rioja"/>
    <n v="1"/>
    <s v="Pruebas de Acceso desde bachillerato o equivalente"/>
    <n v="8"/>
    <s v="18"/>
    <s v="Pruebas de acceso a la Universidad (PAU)- LOE"/>
    <m/>
    <x v="0"/>
    <m/>
    <m/>
    <s v="NO"/>
    <m/>
  </r>
  <r>
    <s v="JUN 2018-19"/>
    <x v="14"/>
    <n v="16639243"/>
    <s v="16639243802G"/>
    <x v="0"/>
    <s v="BALANZA FERNÁNDEZ, DAVID"/>
    <x v="0"/>
    <n v="5.3289999999999997"/>
    <m/>
    <s v="Universidad de La Rioja"/>
    <n v="1"/>
    <s v="Pruebas de Acceso desde bachillerato o equivalente"/>
    <n v="8"/>
    <s v="18"/>
    <s v="Pruebas de acceso a la Universidad (PAU)- LOE"/>
    <m/>
    <x v="0"/>
    <m/>
    <m/>
    <s v="SÍ"/>
    <s v="con reconocimientos"/>
  </r>
  <r>
    <s v="JUN 2018-19"/>
    <x v="14"/>
    <n v="18084590"/>
    <s v="18084590802G"/>
    <x v="0"/>
    <s v="PUEBLA APARICIO, ANDRÉS"/>
    <x v="1"/>
    <n v="6.6829999999999998"/>
    <m/>
    <s v="Universidad de La Rioja"/>
    <n v="1"/>
    <s v="Pruebas de Acceso desde bachillerato o equivalente"/>
    <n v="8"/>
    <s v="18"/>
    <s v="Pruebas de acceso a la Universidad (PAU)- LOE"/>
    <m/>
    <x v="0"/>
    <m/>
    <m/>
    <s v="NO"/>
    <m/>
  </r>
  <r>
    <s v="JUN 2018-19"/>
    <x v="14"/>
    <n v="16622641"/>
    <s v="16622641802G"/>
    <x v="0"/>
    <s v="ROMANO ESTEFANÍA, SONIA"/>
    <x v="1"/>
    <n v="6.43"/>
    <m/>
    <s v="CENTROS DE FORMACIÓN PROFESIONAL"/>
    <n v="8"/>
    <s v="Cambio de universidad y/o estudios"/>
    <n v="1"/>
    <s v="81"/>
    <s v="Cambio de universidad por reconocimiento de 30 ECTS"/>
    <m/>
    <x v="0"/>
    <m/>
    <m/>
    <s v="SÍ"/>
    <s v="con reconocimientos"/>
  </r>
  <r>
    <s v="JUN 2018-19"/>
    <x v="14"/>
    <n v="16622055"/>
    <s v="16622055802G"/>
    <x v="0"/>
    <s v="FERNÁNDEZ GARCÍA, PABLO"/>
    <x v="1"/>
    <n v="5.1360000000000001"/>
    <m/>
    <s v="Universidad de La Rioja"/>
    <n v="1"/>
    <s v="Pruebas de Acceso desde bachillerato o equivalente"/>
    <n v="2"/>
    <s v="12"/>
    <s v="Pruebas de acceso a la Universidad- LOGSE"/>
    <m/>
    <x v="1"/>
    <m/>
    <m/>
    <s v="SÍ"/>
    <s v="con reconocimientos"/>
  </r>
  <r>
    <s v="JLO 2018-19"/>
    <x v="14"/>
    <n v="18085255"/>
    <s v="18085255802G"/>
    <x v="0"/>
    <s v="LARIOS PÉREZ, IRENE"/>
    <x v="1"/>
    <n v="5.8789999999999996"/>
    <m/>
    <s v="Universidad de La Rioja"/>
    <n v="1"/>
    <s v="Pruebas de Acceso desde bachillerato o equivalente"/>
    <n v="8"/>
    <s v="18"/>
    <s v="Pruebas de acceso a la Universidad (PAU)- LOE"/>
    <m/>
    <x v="0"/>
    <m/>
    <m/>
    <s v="NO"/>
    <m/>
  </r>
  <r>
    <s v="JLO 2018-19"/>
    <x v="14"/>
    <n v="17495918"/>
    <s v="17495918802G"/>
    <x v="0"/>
    <s v="SERRANO DE LA CUESTA, SILVIA"/>
    <x v="2"/>
    <n v="6.0759999999999996"/>
    <m/>
    <s v="Universidad de La Rioja"/>
    <n v="1"/>
    <s v="Pruebas de Acceso desde bachillerato o equivalente"/>
    <n v="9"/>
    <s v="19"/>
    <s v="Evaluación de Bachillerato para Acceso a la Universidad (EBAU) - LOMCE"/>
    <s v="SÍ"/>
    <x v="0"/>
    <m/>
    <m/>
    <s v="NO"/>
    <m/>
  </r>
  <r>
    <s v="JUN 2018-19"/>
    <x v="14"/>
    <n v="72799898"/>
    <s v="72799898802G"/>
    <x v="1"/>
    <s v="GÓMEZ BRAVO, IRENE"/>
    <x v="3"/>
    <n v="6.1029999999999998"/>
    <m/>
    <s v="Universidad de La Rioja"/>
    <n v="8"/>
    <s v="Cambio de universidad y/o estudios"/>
    <n v="2"/>
    <s v="82"/>
    <s v="Cambio de estudios por reconocimiento de 30 ECTS"/>
    <m/>
    <x v="1"/>
    <s v="703G"/>
    <s v="703G"/>
    <s v="SÍ"/>
    <s v="otro grado"/>
  </r>
  <r>
    <s v="JUN 2018-19"/>
    <x v="14"/>
    <n v="78956044"/>
    <s v="78956044802G"/>
    <x v="0"/>
    <s v="ALAVA GUERRERO, KERMAN"/>
    <x v="3"/>
    <n v="7.1340000000000003"/>
    <m/>
    <s v="Universidad del País Vasco/Euskal Herriko Unibersitatea"/>
    <n v="1"/>
    <s v="Pruebas de Acceso desde bachillerato o equivalente"/>
    <n v="9"/>
    <s v="19"/>
    <s v="Evaluación de Bachillerato para Acceso a la Universidad (EBAU) - LOMCE"/>
    <m/>
    <x v="0"/>
    <m/>
    <m/>
    <s v="NO"/>
    <m/>
  </r>
  <r>
    <s v="JUN 2018-19"/>
    <x v="14"/>
    <n v="17496326"/>
    <s v="17496326802G"/>
    <x v="0"/>
    <s v="TOYAS BARRERAS, MARIO"/>
    <x v="3"/>
    <n v="5.4109999999999996"/>
    <m/>
    <s v="Universidad de La Rioja"/>
    <n v="1"/>
    <s v="Pruebas de Acceso desde bachillerato o equivalente"/>
    <n v="8"/>
    <s v="18"/>
    <s v="Pruebas de acceso a la Universidad (PAU)- LOE"/>
    <m/>
    <x v="2"/>
    <m/>
    <m/>
    <s v="NO"/>
    <m/>
  </r>
  <r>
    <s v="JUN 2018-19"/>
    <x v="14"/>
    <n v="21045314"/>
    <s v="21045314802G"/>
    <x v="0"/>
    <s v="CASAS MARTÍNEZ, EDUARDO"/>
    <x v="3"/>
    <n v="7.6040000000000001"/>
    <m/>
    <s v="Universidad de La Rioja"/>
    <n v="1"/>
    <s v="Pruebas de Acceso desde bachillerato o equivalente"/>
    <n v="9"/>
    <s v="19"/>
    <s v="Evaluación de Bachillerato para Acceso a la Universidad (EBAU) - LOMCE"/>
    <m/>
    <x v="0"/>
    <m/>
    <m/>
    <s v="NO"/>
    <m/>
  </r>
  <r>
    <s v="JUN 2018-19"/>
    <x v="14"/>
    <s v="Y6579177"/>
    <s v="Y6579177802G"/>
    <x v="0"/>
    <s v="ACEVEDO RUEDA, JUAN VICENTE"/>
    <x v="3"/>
    <m/>
    <m/>
    <m/>
    <n v="3"/>
    <s v="Acceso por convalidación parcial de estudios extranjeros universitarios"/>
    <n v="98"/>
    <s v="398"/>
    <s v="Convalidación al menos 30 ECTS estudios extranjeros universitarios"/>
    <s v="SÍ"/>
    <x v="1"/>
    <m/>
    <m/>
    <s v="SÍ"/>
    <s v="con reconocimientos"/>
  </r>
  <r>
    <s v="JUN 2018-19"/>
    <x v="15"/>
    <n v="16637206"/>
    <s v="16637206703G"/>
    <x v="1"/>
    <s v="EGUREN VIANA, FERNANDO"/>
    <x v="4"/>
    <n v="5.2939999999999996"/>
    <m/>
    <s v="Universidad de La Rioja"/>
    <n v="1"/>
    <s v="Pruebas de Acceso desde bachillerato o equivalente"/>
    <n v="8"/>
    <s v="18"/>
    <s v="Pruebas de acceso a la Universidad (PAU)- LOE"/>
    <m/>
    <x v="1"/>
    <m/>
    <m/>
    <s v="NO"/>
    <m/>
  </r>
  <r>
    <s v="JUN 2018-19"/>
    <x v="15"/>
    <n v="17496834"/>
    <s v="17496834703G"/>
    <x v="0"/>
    <s v="BLANCO MARTÍNEZ, GERMÁN"/>
    <x v="6"/>
    <n v="5.976"/>
    <m/>
    <s v="Universidad de La Rioja"/>
    <n v="1"/>
    <s v="Pruebas de Acceso desde bachillerato o equivalente"/>
    <n v="8"/>
    <s v="18"/>
    <s v="Pruebas de acceso a la Universidad (PAU)- LOE"/>
    <m/>
    <x v="1"/>
    <m/>
    <m/>
    <s v="NO"/>
    <m/>
  </r>
  <r>
    <s v="JUN 2018-19"/>
    <x v="15"/>
    <n v="72149482"/>
    <s v="72149482703G"/>
    <x v="0"/>
    <s v="GONZÁLEZ RODRÍGUEZ, DIEGO"/>
    <x v="5"/>
    <n v="7.79"/>
    <m/>
    <s v="Universidad de Cantabria"/>
    <n v="1"/>
    <s v="Pruebas de Acceso desde bachillerato o equivalente"/>
    <n v="8"/>
    <s v="18"/>
    <s v="Pruebas de acceso a la Universidad (PAU)- LOE"/>
    <m/>
    <x v="0"/>
    <m/>
    <m/>
    <s v="NO"/>
    <m/>
  </r>
  <r>
    <s v="JUN 2018-19"/>
    <x v="15"/>
    <n v="47011730"/>
    <s v="47011730703G"/>
    <x v="0"/>
    <s v="FERRUSOLA CORRALES, ANA MARÍA"/>
    <x v="0"/>
    <n v="6.34"/>
    <m/>
    <s v="UNIVERSIDAD DE SEVILLA"/>
    <n v="4"/>
    <s v="Otras Pruebas de Acceso a la Universidad: Mayores"/>
    <n v="1"/>
    <s v="41"/>
    <s v="Pruebas de acceso a Grado de mayores de 25 años"/>
    <m/>
    <x v="0"/>
    <m/>
    <m/>
    <s v="NO"/>
    <m/>
  </r>
  <r>
    <s v="JUN 2018-19"/>
    <x v="15"/>
    <s v="Y3043856"/>
    <s v="Y3043856703G"/>
    <x v="1"/>
    <s v="LETOROVA , LIUBOV"/>
    <x v="0"/>
    <n v="7.8819999999999997"/>
    <m/>
    <s v="Universidad de La Rioja"/>
    <n v="1"/>
    <s v="Pruebas de Acceso desde bachillerato o equivalente"/>
    <n v="8"/>
    <s v="18"/>
    <s v="Pruebas de acceso a la Universidad (PAU)- LOE"/>
    <m/>
    <x v="0"/>
    <m/>
    <m/>
    <s v="NO"/>
    <m/>
  </r>
  <r>
    <s v="JUN 2018-19"/>
    <x v="15"/>
    <n v="16639466"/>
    <s v="16639466703G"/>
    <x v="0"/>
    <s v="GALLO MARTÍNEZ, ICÍAR"/>
    <x v="0"/>
    <n v="7.2949999999999999"/>
    <m/>
    <s v="Universidad de La Rioja"/>
    <n v="1"/>
    <s v="Pruebas de Acceso desde bachillerato o equivalente"/>
    <n v="8"/>
    <s v="18"/>
    <s v="Pruebas de acceso a la Universidad (PAU)- LOE"/>
    <m/>
    <x v="0"/>
    <m/>
    <m/>
    <s v="NO"/>
    <m/>
  </r>
  <r>
    <s v="JUN 2018-19"/>
    <x v="15"/>
    <n v="73656605"/>
    <s v="73656605703G"/>
    <x v="0"/>
    <s v="FRANCÉS DOMÉNECH, JORDI"/>
    <x v="0"/>
    <n v="6.617"/>
    <m/>
    <s v="UNIVERSIDAD DE VALENCIA ESTUDI GENERAL"/>
    <n v="1"/>
    <s v="Pruebas de Acceso desde bachillerato o equivalente"/>
    <n v="8"/>
    <s v="18"/>
    <s v="Pruebas de acceso a la Universidad (PAU)- LOE"/>
    <m/>
    <x v="0"/>
    <m/>
    <m/>
    <s v="NO"/>
    <m/>
  </r>
  <r>
    <s v="JUN 2018-19"/>
    <x v="15"/>
    <n v="78771245"/>
    <s v="78771245703G"/>
    <x v="0"/>
    <s v="COLOMA ROMEO, AMANDA"/>
    <x v="0"/>
    <n v="6.83"/>
    <m/>
    <m/>
    <n v="11"/>
    <s v="Formación Profesional"/>
    <n v="5"/>
    <s v="115"/>
    <s v="Ciclo Formativo de Grado Superior"/>
    <m/>
    <x v="0"/>
    <m/>
    <m/>
    <s v="SÍ"/>
    <s v="con reconocimientos"/>
  </r>
  <r>
    <s v="JUN 2018-19"/>
    <x v="15"/>
    <n v="74524440"/>
    <s v="74524440703G"/>
    <x v="0"/>
    <s v="BALLESTEROS MARTÍNEZ, JAVIER"/>
    <x v="1"/>
    <n v="8"/>
    <m/>
    <m/>
    <n v="11"/>
    <s v="Formación Profesional"/>
    <n v="1"/>
    <s v="111"/>
    <s v="Formación Profesional de 2º Grado"/>
    <m/>
    <x v="0"/>
    <m/>
    <m/>
    <s v="SÍ"/>
    <s v="con reconocimientos"/>
  </r>
  <r>
    <s v="JUN 2018-19"/>
    <x v="15"/>
    <n v="16629615"/>
    <s v="16629615703G"/>
    <x v="0"/>
    <s v="MARTÍNEZ SÁEZ, MARÍA"/>
    <x v="1"/>
    <n v="7.6349999999999998"/>
    <m/>
    <s v="Universidad de La Rioja"/>
    <n v="9"/>
    <s v="ACCESO A TERCER CICL0"/>
    <n v="5"/>
    <s v="95"/>
    <s v="ARQUITECTO CON TÍTULO EXTRANJERO HOMOLOGADO"/>
    <m/>
    <x v="0"/>
    <m/>
    <m/>
    <s v="SÍ"/>
    <s v="con reconocimientos"/>
  </r>
  <r>
    <s v="JUN 2018-19"/>
    <x v="15"/>
    <n v="16635521"/>
    <s v="16635521703G"/>
    <x v="0"/>
    <s v="ESTALAYO OCHOA, NEREA"/>
    <x v="1"/>
    <n v="7"/>
    <m/>
    <m/>
    <n v="11"/>
    <s v="Formación Profesional"/>
    <n v="5"/>
    <s v="115"/>
    <s v="Ciclo Formativo de Grado Superior"/>
    <m/>
    <x v="0"/>
    <m/>
    <m/>
    <s v="NO"/>
    <m/>
  </r>
  <r>
    <s v="JUN 2018-19"/>
    <x v="15"/>
    <n v="45929651"/>
    <s v="45929651703G"/>
    <x v="0"/>
    <s v="LEAL NAVARRO, LUCIA"/>
    <x v="2"/>
    <n v="8.7330000000000005"/>
    <m/>
    <m/>
    <n v="11"/>
    <s v="Formación Profesional"/>
    <n v="5"/>
    <s v="115"/>
    <s v="Ciclo Formativo de Grado Superior"/>
    <m/>
    <x v="0"/>
    <m/>
    <m/>
    <s v="SÍ"/>
    <s v="con reconocimientos"/>
  </r>
  <r>
    <s v="JUN 2018-19"/>
    <x v="15"/>
    <n v="18073778"/>
    <s v="18073778703G"/>
    <x v="0"/>
    <s v="BERMUDEZ MONASTERIO, AITZIBER"/>
    <x v="2"/>
    <n v="8.14"/>
    <m/>
    <m/>
    <n v="11"/>
    <s v="Formación Profesional"/>
    <n v="5"/>
    <s v="115"/>
    <s v="Ciclo Formativo de Grado Superior"/>
    <m/>
    <x v="0"/>
    <m/>
    <m/>
    <s v="SÍ"/>
    <s v="con reconocimientos"/>
  </r>
  <r>
    <s v="JUN 2018-19"/>
    <x v="15"/>
    <n v="47984572"/>
    <s v="47984572703G"/>
    <x v="0"/>
    <s v="POVEDANO MONTILLA, VICTOR"/>
    <x v="3"/>
    <n v="6.6379999999999999"/>
    <m/>
    <s v="UNIVERSIDAD ROVIRA I VIRGILI"/>
    <n v="1"/>
    <s v="Pruebas de Acceso desde bachillerato o equivalente"/>
    <n v="8"/>
    <s v="18"/>
    <s v="Pruebas de acceso a la Universidad (PAU)- LOE"/>
    <m/>
    <x v="0"/>
    <m/>
    <m/>
    <s v="SÍ"/>
    <s v="con reconocimientos"/>
  </r>
  <r>
    <s v="AGO 2018-19"/>
    <x v="15"/>
    <n v="16637942"/>
    <s v="16637942703G"/>
    <x v="0"/>
    <s v="QUINTANA PÉREZ, MARÍA"/>
    <x v="3"/>
    <m/>
    <m/>
    <m/>
    <n v="9"/>
    <s v="ACCESO A TERCER CICL0"/>
    <n v="6"/>
    <s v="96"/>
    <s v="INGENIERO SUPERIOR CON TÍTULO EXTRANJERO HOMOLOGADO"/>
    <m/>
    <x v="1"/>
    <s v="802G"/>
    <s v="802G"/>
    <s v="SÍ"/>
    <s v="otro grado"/>
  </r>
  <r>
    <s v="JUN 2018-19"/>
    <x v="15"/>
    <n v="18073998"/>
    <s v="18073998703G"/>
    <x v="0"/>
    <s v="GARCÍA BLAS, JORGE"/>
    <x v="3"/>
    <n v="6.5629999999999997"/>
    <m/>
    <s v="Universidad de La Rioja"/>
    <n v="1"/>
    <s v="Pruebas de Acceso desde bachillerato o equivalente"/>
    <n v="8"/>
    <s v="18"/>
    <s v="Pruebas de acceso a la Universidad (PAU)- LOE"/>
    <m/>
    <x v="0"/>
    <s v="802G"/>
    <m/>
    <s v="NO"/>
    <s v="otro grado"/>
  </r>
  <r>
    <s v="JUN 2018-19"/>
    <x v="15"/>
    <n v="16609060"/>
    <s v="16609060703G"/>
    <x v="1"/>
    <s v="RODRÍGUEZ HERCE, GEMA"/>
    <x v="3"/>
    <n v="6.3879999999999999"/>
    <m/>
    <s v="Universidad de La Rioja"/>
    <n v="1"/>
    <s v="Pruebas de Acceso desde bachillerato o equivalente"/>
    <n v="2"/>
    <s v="12"/>
    <s v="Pruebas de acceso a la Universidad- LOGSE"/>
    <m/>
    <x v="0"/>
    <m/>
    <m/>
    <s v="SÍ"/>
    <s v="con reconocimientos"/>
  </r>
  <r>
    <s v="JUN 2018-19"/>
    <x v="16"/>
    <n v="16614694"/>
    <s v="16614694701G"/>
    <x v="1"/>
    <s v="MARTÍNEZ MORAL, BEATRIZ"/>
    <x v="8"/>
    <n v="5.968"/>
    <m/>
    <s v="Universidad de La Rioja"/>
    <n v="9"/>
    <s v="ACCESO A TERCER CICL0"/>
    <n v="1"/>
    <s v="91"/>
    <s v="LICENCIADO"/>
    <m/>
    <x v="1"/>
    <m/>
    <m/>
    <s v="SÍ"/>
    <s v="con reconocimientos"/>
  </r>
  <r>
    <s v="JUN 2018-19"/>
    <x v="16"/>
    <n v="17497143"/>
    <s v="17497143701G"/>
    <x v="0"/>
    <s v="URBIETA MURO, ALAZNE"/>
    <x v="6"/>
    <n v="7.7519999999999998"/>
    <m/>
    <s v="Universidad del País Vasco/Euskal Herriko Unibersitatea"/>
    <n v="1"/>
    <s v="Pruebas de Acceso desde bachillerato o equivalente"/>
    <n v="8"/>
    <s v="18"/>
    <s v="Pruebas de acceso a la Universidad (PAU)- LOE"/>
    <m/>
    <x v="1"/>
    <m/>
    <m/>
    <s v="NO"/>
    <m/>
  </r>
  <r>
    <s v="JUN 2018-19"/>
    <x v="16"/>
    <n v="78814990"/>
    <s v="78814990701G"/>
    <x v="0"/>
    <s v="MENDOZA ESPINAL, MAYELING MILAGROS"/>
    <x v="6"/>
    <n v="5.6920000000000002"/>
    <m/>
    <s v="Universidad Pública de Navarra"/>
    <n v="1"/>
    <s v="Pruebas de Acceso desde bachillerato o equivalente"/>
    <n v="8"/>
    <s v="18"/>
    <s v="Pruebas de acceso a la Universidad (PAU)- LOE"/>
    <m/>
    <x v="1"/>
    <m/>
    <s v="801G"/>
    <s v="NO"/>
    <s v="otro grado"/>
  </r>
  <r>
    <s v="JLO 2018-19"/>
    <x v="16"/>
    <n v="73121338"/>
    <s v="73121338701G"/>
    <x v="0"/>
    <s v="SADA ALLO, SAIOA"/>
    <x v="6"/>
    <n v="6.3959999999999999"/>
    <m/>
    <s v="Universidad Pública de Navarra"/>
    <n v="1"/>
    <s v="Pruebas de Acceso desde bachillerato o equivalente"/>
    <n v="8"/>
    <s v="18"/>
    <s v="Pruebas de acceso a la Universidad (PAU)- LOE"/>
    <m/>
    <x v="1"/>
    <m/>
    <m/>
    <s v="NO"/>
    <m/>
  </r>
  <r>
    <s v="JUN 2018-19"/>
    <x v="16"/>
    <n v="71349589"/>
    <s v="71349589701G"/>
    <x v="0"/>
    <s v="GORT MUÑOZ, LEYRE"/>
    <x v="5"/>
    <n v="7.0439999999999996"/>
    <m/>
    <s v="UNIVERSIDAD DE BURGOS"/>
    <n v="1"/>
    <s v="Pruebas de Acceso desde bachillerato o equivalente"/>
    <n v="8"/>
    <s v="18"/>
    <s v="Pruebas de acceso a la Universidad (PAU)- LOE"/>
    <m/>
    <x v="0"/>
    <m/>
    <m/>
    <s v="NO"/>
    <m/>
  </r>
  <r>
    <s v="JUN 2018-19"/>
    <x v="16"/>
    <n v="73415414"/>
    <s v="73415414701G"/>
    <x v="0"/>
    <s v="IRIARTE CASTRO, LORENA"/>
    <x v="5"/>
    <n v="6.7930000000000001"/>
    <m/>
    <s v="Universidad Pública de Navarra"/>
    <n v="1"/>
    <s v="Pruebas de Acceso desde bachillerato o equivalente"/>
    <n v="8"/>
    <s v="18"/>
    <s v="Pruebas de acceso a la Universidad (PAU)- LOE"/>
    <m/>
    <x v="0"/>
    <m/>
    <m/>
    <s v="NO"/>
    <m/>
  </r>
  <r>
    <s v="JUN 2018-19"/>
    <x v="16"/>
    <n v="18076790"/>
    <s v="18076790701G"/>
    <x v="0"/>
    <s v="RUIZ NAVARRO SÁENZ, ÁNGELA"/>
    <x v="5"/>
    <n v="6.556"/>
    <m/>
    <s v="Universidad de La Rioja"/>
    <n v="1"/>
    <s v="Pruebas de Acceso desde bachillerato o equivalente"/>
    <n v="8"/>
    <s v="18"/>
    <s v="Pruebas de acceso a la Universidad (PAU)- LOE"/>
    <m/>
    <x v="0"/>
    <m/>
    <m/>
    <s v="NO"/>
    <m/>
  </r>
  <r>
    <s v="JUN 2018-19"/>
    <x v="16"/>
    <n v="73138687"/>
    <s v="73138687701G"/>
    <x v="0"/>
    <s v="LIZARRAGA GUERRA, PABLO AITOR"/>
    <x v="5"/>
    <n v="6.0110000000000001"/>
    <m/>
    <s v="Universidad Pública de Navarra"/>
    <n v="1"/>
    <s v="Pruebas de Acceso desde bachillerato o equivalente"/>
    <n v="8"/>
    <s v="18"/>
    <s v="Pruebas de acceso a la Universidad (PAU)- LOE"/>
    <m/>
    <x v="0"/>
    <m/>
    <m/>
    <s v="NO"/>
    <m/>
  </r>
  <r>
    <s v="JUN 2018-19"/>
    <x v="16"/>
    <n v="17498269"/>
    <s v="17498269701G"/>
    <x v="0"/>
    <s v="MUÑOZ ORIVE, EDUARDO"/>
    <x v="0"/>
    <n v="6.6820000000000004"/>
    <m/>
    <s v="Universidad de La Rioja"/>
    <n v="1"/>
    <s v="Pruebas de Acceso desde bachillerato o equivalente"/>
    <n v="8"/>
    <s v="18"/>
    <s v="Pruebas de acceso a la Universidad (PAU)- LOE"/>
    <m/>
    <x v="0"/>
    <m/>
    <m/>
    <s v="NO"/>
    <m/>
  </r>
  <r>
    <s v="JUN 2018-19"/>
    <x v="16"/>
    <n v="72819746"/>
    <s v="72819746701G"/>
    <x v="0"/>
    <s v="MONTOYA YERRO, FERMÍN"/>
    <x v="0"/>
    <n v="5.98"/>
    <m/>
    <s v="Universidad Pública de Navarra"/>
    <n v="1"/>
    <s v="Pruebas de Acceso desde bachillerato o equivalente"/>
    <n v="8"/>
    <s v="18"/>
    <s v="Pruebas de acceso a la Universidad (PAU)- LOE"/>
    <m/>
    <x v="0"/>
    <m/>
    <m/>
    <s v="SÍ"/>
    <s v="con reconocimientos"/>
  </r>
  <r>
    <s v="JUN 2018-19"/>
    <x v="16"/>
    <n v="18078599"/>
    <s v="18078599701G"/>
    <x v="0"/>
    <s v="MAHILLO CAZORLA, ALEJANDRO"/>
    <x v="1"/>
    <n v="9.4779999999999998"/>
    <m/>
    <s v="Universidad de La Rioja"/>
    <n v="1"/>
    <s v="Pruebas de Acceso desde bachillerato o equivalente"/>
    <n v="8"/>
    <s v="18"/>
    <s v="Pruebas de acceso a la Universidad (PAU)- LOE"/>
    <m/>
    <x v="0"/>
    <s v="801G"/>
    <m/>
    <s v="SÍ"/>
    <s v="otro grado"/>
  </r>
  <r>
    <s v="JUN 2018-19"/>
    <x v="16"/>
    <n v="18080722"/>
    <s v="18080722701G"/>
    <x v="0"/>
    <s v="ALONSO ANGULO, MIGUEL"/>
    <x v="1"/>
    <n v="7.4580000000000002"/>
    <m/>
    <s v="Universidad de La Rioja"/>
    <n v="1"/>
    <s v="Pruebas de Acceso desde bachillerato o equivalente"/>
    <n v="8"/>
    <s v="18"/>
    <s v="Pruebas de acceso a la Universidad (PAU)- LOE"/>
    <m/>
    <x v="0"/>
    <s v="801G"/>
    <m/>
    <s v="NO"/>
    <s v="otro grado"/>
  </r>
  <r>
    <s v="JUN 2018-19"/>
    <x v="16"/>
    <n v="73461895"/>
    <s v="73461895701G"/>
    <x v="0"/>
    <s v="BURGOS CARRASCÓN, ALICIA"/>
    <x v="1"/>
    <n v="9.4890000000000008"/>
    <m/>
    <s v="Universidad Pública de Navarra"/>
    <n v="1"/>
    <s v="Pruebas de Acceso desde bachillerato o equivalente"/>
    <n v="8"/>
    <s v="18"/>
    <s v="Pruebas de acceso a la Universidad (PAU)- LOE"/>
    <m/>
    <x v="0"/>
    <m/>
    <m/>
    <s v="SÍ"/>
    <s v="con reconocimientos"/>
  </r>
  <r>
    <s v="JUN 2018-19"/>
    <x v="16"/>
    <n v="73457582"/>
    <s v="73457582701G"/>
    <x v="0"/>
    <s v="SAN MARTIN LACUNZA, MIREN MIRARI"/>
    <x v="1"/>
    <n v="6.6360000000000001"/>
    <m/>
    <s v="UNIVERSIDAD DE NAVARRA"/>
    <n v="1"/>
    <s v="Pruebas de Acceso desde bachillerato o equivalente"/>
    <n v="8"/>
    <s v="18"/>
    <s v="Pruebas de acceso a la Universidad (PAU)- LOE"/>
    <m/>
    <x v="0"/>
    <m/>
    <m/>
    <s v="NO"/>
    <m/>
  </r>
  <r>
    <s v="JUN 2018-19"/>
    <x v="16"/>
    <n v="71796693"/>
    <s v="71796693701G"/>
    <x v="0"/>
    <s v="GARCÍA CARBALLO, JUAN DANIEL"/>
    <x v="2"/>
    <n v="8.4949999999999992"/>
    <m/>
    <s v="UNIVERSIDAD DE BURGOS"/>
    <n v="1"/>
    <s v="Pruebas de Acceso desde bachillerato o equivalente"/>
    <n v="9"/>
    <s v="19"/>
    <s v="Evaluación de Bachillerato para Acceso a la Universidad (EBAU) - LOMCE"/>
    <s v="SÍ"/>
    <x v="0"/>
    <m/>
    <m/>
    <s v="NO"/>
    <m/>
  </r>
  <r>
    <s v="JUN 2018-19"/>
    <x v="16"/>
    <n v="73421386"/>
    <s v="73421386701G"/>
    <x v="0"/>
    <s v="ZUBILLAGA RUIZ, IKER"/>
    <x v="2"/>
    <n v="7.06"/>
    <m/>
    <s v="Universidad Pública de Navarra"/>
    <n v="1"/>
    <s v="Pruebas de Acceso desde bachillerato o equivalente"/>
    <n v="9"/>
    <s v="19"/>
    <s v="Evaluación de Bachillerato para Acceso a la Universidad (EBAU) - LOMCE"/>
    <s v="SÍ"/>
    <x v="0"/>
    <m/>
    <m/>
    <s v="NO"/>
    <m/>
  </r>
  <r>
    <s v="JUN 2018-19"/>
    <x v="16"/>
    <n v="18060445"/>
    <s v="18060445701G"/>
    <x v="0"/>
    <s v="GODED BAJÉN, PAULA"/>
    <x v="2"/>
    <n v="6.915"/>
    <m/>
    <s v="Universidad de Zaragoza"/>
    <n v="1"/>
    <s v="Pruebas de Acceso desde bachillerato o equivalente"/>
    <n v="9"/>
    <s v="19"/>
    <s v="Evaluación de Bachillerato para Acceso a la Universidad (EBAU) - LOMCE"/>
    <s v="SÍ"/>
    <x v="0"/>
    <m/>
    <m/>
    <s v="NO"/>
    <m/>
  </r>
  <r>
    <s v="JUN 2018-19"/>
    <x v="16"/>
    <n v="18080957"/>
    <s v="18080957701G"/>
    <x v="0"/>
    <s v="VILLAR ORTEGA, JAVIER"/>
    <x v="3"/>
    <n v="8.7189999999999994"/>
    <m/>
    <s v="Universidad de La Rioja"/>
    <n v="1"/>
    <s v="Pruebas de Acceso desde bachillerato o equivalente"/>
    <n v="9"/>
    <s v="19"/>
    <s v="Evaluación de Bachillerato para Acceso a la Universidad (EBAU) - LOMCE"/>
    <m/>
    <x v="0"/>
    <m/>
    <m/>
    <s v="NO"/>
    <m/>
  </r>
  <r>
    <s v="JUN 2018-19"/>
    <x v="16"/>
    <n v="18075149"/>
    <s v="18075149701G"/>
    <x v="0"/>
    <s v="CRUZ MORAL, LAYO"/>
    <x v="3"/>
    <n v="8.6880000000000006"/>
    <m/>
    <s v="Universidad de La Rioja"/>
    <n v="1"/>
    <s v="Pruebas de Acceso desde bachillerato o equivalente"/>
    <n v="9"/>
    <s v="19"/>
    <s v="Evaluación de Bachillerato para Acceso a la Universidad (EBAU) - LOMCE"/>
    <m/>
    <x v="0"/>
    <m/>
    <m/>
    <s v="NO"/>
    <m/>
  </r>
  <r>
    <s v="AGO 2018-19"/>
    <x v="16"/>
    <n v="16642869"/>
    <s v="16642869701G"/>
    <x v="0"/>
    <s v="GIL JIMÉNEZ, JESÚS"/>
    <x v="3"/>
    <n v="7.3810000000000002"/>
    <m/>
    <s v="Universidad de La Rioja"/>
    <n v="9"/>
    <s v="ACCESO A TERCER CICL0"/>
    <n v="3"/>
    <s v="93"/>
    <s v="INGENIERO SUPERIOR"/>
    <m/>
    <x v="1"/>
    <s v="801G"/>
    <m/>
    <s v="SÍ"/>
    <s v="otro grado"/>
  </r>
  <r>
    <s v="JLO 2018-19"/>
    <x v="17"/>
    <n v="16636089"/>
    <s v="16636089801G"/>
    <x v="0"/>
    <s v="CÁMARA JIMÉNEZ, GERMÁN"/>
    <x v="8"/>
    <n v="5.7359999999999998"/>
    <m/>
    <s v="Universidad de La Rioja"/>
    <n v="1"/>
    <s v="Pruebas de Acceso desde bachillerato o equivalente"/>
    <n v="8"/>
    <s v="18"/>
    <s v="Pruebas de acceso a la Universidad (PAU)- LOE"/>
    <s v="SÍ"/>
    <x v="1"/>
    <m/>
    <m/>
    <s v="SÍ"/>
    <s v="con reconocimientos"/>
  </r>
  <r>
    <s v="JUN 2018-19"/>
    <x v="17"/>
    <n v="16564618"/>
    <s v="16564618801G"/>
    <x v="0"/>
    <s v="NANCLARES ESPINOSA, SANTOS"/>
    <x v="8"/>
    <n v="5.6"/>
    <m/>
    <s v="Universidad de La Rioja"/>
    <n v="9"/>
    <s v="ACCESO A TERCER CICL0"/>
    <n v="1"/>
    <s v="91"/>
    <s v="LICENCIADO"/>
    <m/>
    <x v="1"/>
    <m/>
    <m/>
    <s v="SÍ"/>
    <s v="con reconocimientos"/>
  </r>
  <r>
    <s v="JUN 2018-19"/>
    <x v="17"/>
    <n v="16628708"/>
    <s v="16628708801G"/>
    <x v="0"/>
    <s v="RUIZ LERA, DIEGO"/>
    <x v="6"/>
    <n v="5.867"/>
    <m/>
    <s v="Universidad de La Rioja"/>
    <n v="1"/>
    <s v="Pruebas de Acceso desde bachillerato o equivalente"/>
    <n v="8"/>
    <s v="18"/>
    <s v="Pruebas de acceso a la Universidad (PAU)- LOE"/>
    <m/>
    <x v="1"/>
    <m/>
    <m/>
    <s v="NO"/>
    <m/>
  </r>
  <r>
    <s v="JUN 2018-19"/>
    <x v="17"/>
    <s v="X8426600"/>
    <s v="X8426600801G"/>
    <x v="0"/>
    <s v="ZENBI , HAMZA"/>
    <x v="0"/>
    <n v="5.4429999999999996"/>
    <m/>
    <s v="Universidad Pública de Navarra"/>
    <n v="1"/>
    <s v="Pruebas de Acceso desde bachillerato o equivalente"/>
    <n v="8"/>
    <s v="18"/>
    <s v="Pruebas de acceso a la Universidad (PAU)- LOE"/>
    <m/>
    <x v="0"/>
    <m/>
    <m/>
    <s v="NO"/>
    <m/>
  </r>
  <r>
    <s v="JUN 2018-19"/>
    <x v="17"/>
    <n v="16638771"/>
    <s v="16638771801G"/>
    <x v="0"/>
    <s v="JIMENO TOYAS, JUAN JOSÉ"/>
    <x v="0"/>
    <n v="6.0289999999999999"/>
    <m/>
    <s v="Universidad de La Rioja"/>
    <n v="1"/>
    <s v="Pruebas de Acceso desde bachillerato o equivalente"/>
    <n v="8"/>
    <s v="18"/>
    <s v="Pruebas de acceso a la Universidad (PAU)- LOE"/>
    <m/>
    <x v="0"/>
    <m/>
    <m/>
    <s v="SÍ"/>
    <s v="con reconocimientos"/>
  </r>
  <r>
    <s v="JUN 2018-19"/>
    <x v="17"/>
    <n v="71350541"/>
    <s v="71350541801G"/>
    <x v="0"/>
    <s v="FERRADÁS GUTIÉRREZ, JERAI"/>
    <x v="0"/>
    <n v="7"/>
    <m/>
    <m/>
    <n v="11"/>
    <s v="Formación Profesional"/>
    <n v="5"/>
    <s v="115"/>
    <s v="Ciclo Formativo de Grado Superior"/>
    <m/>
    <x v="0"/>
    <m/>
    <m/>
    <s v="SÍ"/>
    <s v="con reconocimientos"/>
  </r>
  <r>
    <s v="JUN 2018-19"/>
    <x v="17"/>
    <n v="16636916"/>
    <s v="16636916801G"/>
    <x v="0"/>
    <s v="GARRIDO LÓPEZ, SERGIO"/>
    <x v="1"/>
    <n v="7.6619999999999999"/>
    <m/>
    <s v="Universidad de La Rioja"/>
    <n v="1"/>
    <s v="Pruebas de Acceso desde bachillerato o equivalente"/>
    <n v="8"/>
    <s v="18"/>
    <s v="Pruebas de acceso a la Universidad (PAU)- LOE"/>
    <m/>
    <x v="0"/>
    <m/>
    <m/>
    <s v="NO"/>
    <m/>
  </r>
  <r>
    <s v="JUN 2018-19"/>
    <x v="17"/>
    <n v="21045714"/>
    <s v="21045714801G"/>
    <x v="0"/>
    <s v="CORTÉS DUEÑAS, JULIA"/>
    <x v="1"/>
    <n v="7.6970000000000001"/>
    <m/>
    <s v="Universidad de La Rioja"/>
    <n v="1"/>
    <s v="Pruebas de Acceso desde bachillerato o equivalente"/>
    <n v="8"/>
    <s v="18"/>
    <s v="Pruebas de acceso a la Universidad (PAU)- LOE"/>
    <m/>
    <x v="0"/>
    <m/>
    <m/>
    <s v="NO"/>
    <m/>
  </r>
  <r>
    <s v="JUN 2018-19"/>
    <x v="17"/>
    <n v="16631897"/>
    <s v="16631897801G"/>
    <x v="0"/>
    <s v="ORTIZ CACEO, FERNANDO"/>
    <x v="1"/>
    <n v="8.1199999999999992"/>
    <m/>
    <s v="Universidad de La Rioja"/>
    <n v="1"/>
    <s v="Pruebas de Acceso desde bachillerato o equivalente"/>
    <n v="8"/>
    <s v="18"/>
    <s v="Pruebas de acceso a la Universidad (PAU)- LOE"/>
    <m/>
    <x v="0"/>
    <m/>
    <m/>
    <s v="NO"/>
    <m/>
  </r>
  <r>
    <s v="JUN 2018-19"/>
    <x v="17"/>
    <n v="21045323"/>
    <s v="21045323801G"/>
    <x v="0"/>
    <s v="GÓMEZ MORENO, ALMUDENA"/>
    <x v="1"/>
    <n v="6.6849999999999996"/>
    <m/>
    <s v="Universidad de La Rioja"/>
    <n v="1"/>
    <s v="Pruebas de Acceso desde bachillerato o equivalente"/>
    <n v="8"/>
    <s v="18"/>
    <s v="Pruebas de acceso a la Universidad (PAU)- LOE"/>
    <m/>
    <x v="2"/>
    <m/>
    <m/>
    <s v="NO"/>
    <m/>
  </r>
  <r>
    <s v="JUN 2018-19"/>
    <x v="17"/>
    <n v="18079704"/>
    <s v="18079704801G"/>
    <x v="0"/>
    <s v="TAMBO CORTES, LUCÍA"/>
    <x v="1"/>
    <n v="6.9009999999999998"/>
    <m/>
    <s v="Universidad de La Rioja"/>
    <n v="1"/>
    <s v="Pruebas de Acceso desde bachillerato o equivalente"/>
    <n v="8"/>
    <s v="18"/>
    <s v="Pruebas de acceso a la Universidad (PAU)- LOE"/>
    <m/>
    <x v="0"/>
    <m/>
    <m/>
    <s v="NO"/>
    <m/>
  </r>
  <r>
    <s v="JUN 2018-19"/>
    <x v="17"/>
    <n v="72798940"/>
    <s v="72798940801G"/>
    <x v="0"/>
    <s v="SIEIRA MARTÍNEZ, RAMÓN"/>
    <x v="1"/>
    <n v="6.1429999999999998"/>
    <m/>
    <s v="Universidad de La Rioja"/>
    <n v="1"/>
    <s v="Pruebas de Acceso desde bachillerato o equivalente"/>
    <n v="8"/>
    <s v="18"/>
    <s v="Pruebas de acceso a la Universidad (PAU)- LOE"/>
    <m/>
    <x v="0"/>
    <m/>
    <m/>
    <s v="NO"/>
    <m/>
  </r>
  <r>
    <s v="JUN 2018-19"/>
    <x v="17"/>
    <n v="18075160"/>
    <s v="18075160801G"/>
    <x v="0"/>
    <s v="CAMPO DE PEDRO, JAVIER DEL"/>
    <x v="2"/>
    <n v="6.641"/>
    <m/>
    <s v="Universidad de La Rioja"/>
    <n v="1"/>
    <s v="Pruebas de Acceso desde bachillerato o equivalente"/>
    <n v="9"/>
    <s v="19"/>
    <s v="Evaluación de Bachillerato para Acceso a la Universidad (EBAU) - LOMCE"/>
    <s v="SÍ"/>
    <x v="0"/>
    <m/>
    <m/>
    <s v="NO"/>
    <m/>
  </r>
  <r>
    <s v="JUN 2018-19"/>
    <x v="17"/>
    <n v="72902688"/>
    <s v="72902688801G"/>
    <x v="0"/>
    <s v="CABALLERO CARNICERO, VÍCTOR"/>
    <x v="2"/>
    <n v="6.34"/>
    <m/>
    <s v="Universidad de Valladolid"/>
    <n v="1"/>
    <s v="Pruebas de Acceso desde bachillerato o equivalente"/>
    <n v="9"/>
    <s v="19"/>
    <s v="Evaluación de Bachillerato para Acceso a la Universidad (EBAU) - LOMCE"/>
    <s v="SÍ"/>
    <x v="0"/>
    <m/>
    <m/>
    <s v="NO"/>
    <m/>
  </r>
  <r>
    <s v="JUN 2018-19"/>
    <x v="17"/>
    <n v="16617570"/>
    <s v="16617570801G"/>
    <x v="0"/>
    <s v="IBÁÑEZ SORIANO, DANIEL"/>
    <x v="2"/>
    <n v="7.31"/>
    <m/>
    <m/>
    <n v="11"/>
    <s v="Formación Profesional"/>
    <n v="5"/>
    <s v="115"/>
    <s v="Ciclo Formativo de Grado Superior"/>
    <m/>
    <x v="0"/>
    <m/>
    <m/>
    <s v="SÍ"/>
    <s v="con reconocimientos"/>
  </r>
  <r>
    <s v="JUN 2018-19"/>
    <x v="17"/>
    <n v="18081884"/>
    <s v="18081884801G"/>
    <x v="0"/>
    <s v="GONZÁLEZ SENDINO, ALBANO"/>
    <x v="2"/>
    <n v="7.0490000000000004"/>
    <m/>
    <s v="Universidad de La Rioja"/>
    <n v="1"/>
    <s v="Pruebas de Acceso desde bachillerato o equivalente"/>
    <n v="9"/>
    <s v="19"/>
    <s v="Evaluación de Bachillerato para Acceso a la Universidad (EBAU) - LOMCE"/>
    <s v="SÍ"/>
    <x v="2"/>
    <m/>
    <m/>
    <s v="NO"/>
    <m/>
  </r>
  <r>
    <s v="JUN 2018-19"/>
    <x v="17"/>
    <n v="18074064"/>
    <s v="18074064801G"/>
    <x v="0"/>
    <s v="SOLAR RUIZ, HÉCTOR"/>
    <x v="2"/>
    <n v="6.4989999999999997"/>
    <m/>
    <s v="Universidad de La Rioja"/>
    <n v="1"/>
    <s v="Pruebas de Acceso desde bachillerato o equivalente"/>
    <n v="9"/>
    <s v="19"/>
    <s v="Evaluación de Bachillerato para Acceso a la Universidad (EBAU) - LOMCE"/>
    <s v="SÍ"/>
    <x v="0"/>
    <m/>
    <m/>
    <s v="NO"/>
    <m/>
  </r>
  <r>
    <s v="JUN 2018-19"/>
    <x v="17"/>
    <n v="17495402"/>
    <s v="17495402801G"/>
    <x v="0"/>
    <s v="SAN MARTIN GARCIA, LUIS"/>
    <x v="2"/>
    <n v="6.77"/>
    <m/>
    <m/>
    <n v="11"/>
    <s v="Formación Profesional"/>
    <n v="5"/>
    <s v="115"/>
    <s v="Ciclo Formativo de Grado Superior"/>
    <m/>
    <x v="0"/>
    <m/>
    <m/>
    <s v="SÍ"/>
    <s v="con reconocimientos"/>
  </r>
  <r>
    <s v="JUN 2018-19"/>
    <x v="17"/>
    <n v="16635794"/>
    <s v="16635794801G"/>
    <x v="0"/>
    <s v="CARBONELL URTUBIA, CARLOS"/>
    <x v="2"/>
    <n v="9.09"/>
    <m/>
    <s v="Universidad de La Rioja"/>
    <n v="9"/>
    <s v="ACCESO A TERCER CICL0"/>
    <n v="3"/>
    <s v="93"/>
    <s v="INGENIERO SUPERIOR"/>
    <m/>
    <x v="1"/>
    <s v="701G"/>
    <s v="701G"/>
    <s v="SÍ"/>
    <s v="otro grado"/>
  </r>
  <r>
    <s v="JUN 2018-19"/>
    <x v="17"/>
    <n v="18458189"/>
    <s v="18458189801G"/>
    <x v="0"/>
    <s v="SÁNCHEZ ESTEBAN, RAMÓN"/>
    <x v="2"/>
    <n v="7.3479999999999999"/>
    <m/>
    <s v="Universidad de Zaragoza"/>
    <n v="9"/>
    <s v="ACCESO A TERCER CICL0"/>
    <n v="3"/>
    <s v="93"/>
    <s v="INGENIERO SUPERIOR"/>
    <m/>
    <x v="1"/>
    <m/>
    <s v="701G"/>
    <s v="SÍ"/>
    <s v="otro grado"/>
  </r>
  <r>
    <s v="JUN 2018-19"/>
    <x v="17"/>
    <n v="17495177"/>
    <s v="17495177801G"/>
    <x v="0"/>
    <s v="CHASCO GONZÁLEZ, JORGE"/>
    <x v="3"/>
    <n v="7.9210000000000003"/>
    <m/>
    <s v="Universidad de La Rioja"/>
    <n v="1"/>
    <s v="Pruebas de Acceso desde bachillerato o equivalente"/>
    <n v="9"/>
    <s v="19"/>
    <s v="Evaluación de Bachillerato para Acceso a la Universidad (EBAU) - LOMCE"/>
    <m/>
    <x v="0"/>
    <m/>
    <m/>
    <s v="NO"/>
    <m/>
  </r>
  <r>
    <s v="JUN 2018-19"/>
    <x v="17"/>
    <n v="18075335"/>
    <s v="18075335801G"/>
    <x v="0"/>
    <s v="ESCALONA OZAETA, ALBERTO"/>
    <x v="3"/>
    <n v="7.0410000000000004"/>
    <m/>
    <s v="Universidad de La Rioja"/>
    <n v="1"/>
    <s v="Pruebas de Acceso desde bachillerato o equivalente"/>
    <n v="9"/>
    <s v="19"/>
    <s v="Evaluación de Bachillerato para Acceso a la Universidad (EBAU) - LOMCE"/>
    <m/>
    <x v="0"/>
    <m/>
    <m/>
    <s v="NO"/>
    <m/>
  </r>
  <r>
    <s v="JUN 2018-19"/>
    <x v="17"/>
    <n v="18188631"/>
    <s v="18188631801G"/>
    <x v="0"/>
    <s v="MARTÍNEZ SÁNCHEZ, MARÍA"/>
    <x v="3"/>
    <n v="7.1379999999999999"/>
    <m/>
    <s v="Universidad de La Rioja"/>
    <n v="1"/>
    <s v="Pruebas de Acceso desde bachillerato o equivalente"/>
    <n v="9"/>
    <s v="19"/>
    <s v="Evaluación de Bachillerato para Acceso a la Universidad (EBAU) - LOMCE"/>
    <m/>
    <x v="2"/>
    <m/>
    <m/>
    <s v="NO"/>
    <m/>
  </r>
  <r>
    <s v="JUN 2018-19"/>
    <x v="17"/>
    <n v="79067782"/>
    <s v="79067782801G"/>
    <x v="0"/>
    <s v="IZQUIERDO CRESPO, JORGE"/>
    <x v="3"/>
    <n v="9.07"/>
    <m/>
    <m/>
    <n v="11"/>
    <s v="Formación Profesional"/>
    <n v="1"/>
    <s v="111"/>
    <s v="Formación Profesional de 2º Grado"/>
    <m/>
    <x v="0"/>
    <m/>
    <m/>
    <s v="SÍ"/>
    <s v="con reconocimientos"/>
  </r>
  <r>
    <s v="JUN 2018-19"/>
    <x v="17"/>
    <n v="16634162"/>
    <s v="16634162801G"/>
    <x v="0"/>
    <s v="CLAVIJO ÁGREDA, JAIME"/>
    <x v="3"/>
    <m/>
    <m/>
    <m/>
    <n v="8"/>
    <s v="Cambio de universidad y/o estudios"/>
    <n v="2"/>
    <s v="82"/>
    <s v="Cambio de estudios por reconocimiento de 30 ECTS"/>
    <m/>
    <x v="1"/>
    <s v="701G"/>
    <s v="701G"/>
    <s v="SÍ"/>
    <s v="otro grado"/>
  </r>
  <r>
    <s v="JUN 2018-19"/>
    <x v="17"/>
    <n v="79054042"/>
    <s v="79054042801G"/>
    <x v="0"/>
    <s v="RODRÍGUEZ ARANGUREN, JON"/>
    <x v="3"/>
    <n v="5.8840000000000003"/>
    <m/>
    <s v="Universidad del País Vasco/Euskal Herriko Unibersitatea"/>
    <n v="1"/>
    <s v="Pruebas de Acceso desde bachillerato o equivalente"/>
    <n v="9"/>
    <s v="19"/>
    <s v="Evaluación de Bachillerato para Acceso a la Universidad (EBAU) - LOMCE"/>
    <m/>
    <x v="0"/>
    <m/>
    <m/>
    <s v="NO"/>
    <m/>
  </r>
  <r>
    <s v="JUN 2018-19"/>
    <x v="17"/>
    <n v="78770602"/>
    <s v="78770602801G"/>
    <x v="0"/>
    <s v="MONCADA JIMENEZ, JAVIER"/>
    <x v="3"/>
    <n v="7.71"/>
    <m/>
    <m/>
    <n v="11"/>
    <s v="Formación Profesional"/>
    <n v="5"/>
    <s v="115"/>
    <s v="Ciclo Formativo de Grado Superior"/>
    <m/>
    <x v="0"/>
    <m/>
    <m/>
    <s v="SÍ"/>
    <s v="con reconocimientos"/>
  </r>
  <r>
    <s v="SEP 2018-19"/>
    <x v="18"/>
    <n v="16616599"/>
    <s v="16616599601G"/>
    <x v="1"/>
    <s v="MARTÍNEZ RUIZ, MARÍA"/>
    <x v="9"/>
    <n v="5.6479999999999997"/>
    <m/>
    <s v="Universidad de La Rioja"/>
    <n v="1"/>
    <s v="Pruebas de Acceso desde bachillerato o equivalente"/>
    <n v="2"/>
    <s v="12"/>
    <s v="Pruebas de acceso a la Universidad- LOGSE"/>
    <s v="SÍ"/>
    <x v="0"/>
    <m/>
    <m/>
    <s v="NO"/>
    <m/>
  </r>
  <r>
    <s v="JUN 2018-19"/>
    <x v="18"/>
    <n v="78760579"/>
    <s v="78760579601G"/>
    <x v="0"/>
    <s v="GARCÍA TRINCADO, ÁLVARO"/>
    <x v="5"/>
    <n v="8.0340000000000007"/>
    <m/>
    <s v="Universidad Pública de Navarra"/>
    <n v="1"/>
    <s v="Pruebas de Acceso desde bachillerato o equivalente"/>
    <n v="8"/>
    <s v="18"/>
    <s v="Pruebas de acceso a la Universidad (PAU)- LOE"/>
    <m/>
    <x v="0"/>
    <m/>
    <m/>
    <s v="NO"/>
    <m/>
  </r>
  <r>
    <s v="JUN 2018-19"/>
    <x v="18"/>
    <n v="16642633"/>
    <s v="16642633601G"/>
    <x v="0"/>
    <s v="ARTOLA AYERRA, SARA"/>
    <x v="0"/>
    <n v="6.14"/>
    <m/>
    <s v="Universidad Pública de Navarra"/>
    <n v="1"/>
    <s v="Pruebas de Acceso desde bachillerato o equivalente"/>
    <n v="8"/>
    <s v="18"/>
    <s v="Pruebas de acceso a la Universidad (PAU)- LOE"/>
    <m/>
    <x v="0"/>
    <m/>
    <m/>
    <s v="NO"/>
    <m/>
  </r>
  <r>
    <s v="JUN 2018-19"/>
    <x v="18"/>
    <n v="18077384"/>
    <s v="18077384601G"/>
    <x v="0"/>
    <s v="DOMÍNGUEZ BERNAL, LUCÍA"/>
    <x v="0"/>
    <n v="6.2889999999999997"/>
    <m/>
    <s v="Universidad de La Rioja"/>
    <n v="1"/>
    <s v="Pruebas de Acceso desde bachillerato o equivalente"/>
    <n v="8"/>
    <s v="18"/>
    <s v="Pruebas de acceso a la Universidad (PAU)- LOE"/>
    <m/>
    <x v="0"/>
    <m/>
    <m/>
    <s v="NO"/>
    <m/>
  </r>
  <r>
    <s v="JUN 2018-19"/>
    <x v="18"/>
    <n v="72174559"/>
    <s v="72174559601G"/>
    <x v="0"/>
    <s v="BENGOECHEA CUESTA, SARA NORA"/>
    <x v="0"/>
    <n v="5.7910000000000004"/>
    <m/>
    <s v="Universidad de Cantabria"/>
    <n v="1"/>
    <s v="Pruebas de Acceso desde bachillerato o equivalente"/>
    <n v="8"/>
    <s v="18"/>
    <s v="Pruebas de acceso a la Universidad (PAU)- LOE"/>
    <m/>
    <x v="0"/>
    <m/>
    <m/>
    <s v="NO"/>
    <m/>
  </r>
  <r>
    <s v="JUN 2018-19"/>
    <x v="18"/>
    <n v="73617671"/>
    <s v="73617671601G"/>
    <x v="0"/>
    <s v="MARQUEZ CHERRES, MILAGROS"/>
    <x v="2"/>
    <n v="6.3650000000000002"/>
    <m/>
    <s v="Universidad Pública de Navarra"/>
    <n v="1"/>
    <s v="Pruebas de Acceso desde bachillerato o equivalente"/>
    <n v="9"/>
    <s v="19"/>
    <s v="Evaluación de Bachillerato para Acceso a la Universidad (EBAU) - LOMCE"/>
    <s v="SÍ"/>
    <x v="0"/>
    <m/>
    <m/>
    <s v="NO"/>
    <m/>
  </r>
  <r>
    <s v="JUN 2018-19"/>
    <x v="18"/>
    <n v="72799345"/>
    <s v="72799345601G"/>
    <x v="0"/>
    <s v="HERNÁNDEZ HERMOSILLA, CRISTIAN"/>
    <x v="2"/>
    <n v="6.4630000000000001"/>
    <m/>
    <s v="Universidad de La Rioja"/>
    <n v="1"/>
    <s v="Pruebas de Acceso desde bachillerato o equivalente"/>
    <n v="8"/>
    <s v="18"/>
    <s v="Pruebas de acceso a la Universidad (PAU)- LOE"/>
    <m/>
    <x v="0"/>
    <m/>
    <m/>
    <s v="NO"/>
    <m/>
  </r>
  <r>
    <s v="JUN 2018-19"/>
    <x v="18"/>
    <n v="18084008"/>
    <s v="18084008601G"/>
    <x v="0"/>
    <s v="GARCÍA ÁLVAREZ, ALEJANDRO"/>
    <x v="2"/>
    <n v="6.274"/>
    <m/>
    <s v="Universidad de La Rioja"/>
    <n v="1"/>
    <s v="Pruebas de Acceso desde bachillerato o equivalente"/>
    <n v="8"/>
    <s v="18"/>
    <s v="Pruebas de acceso a la Universidad (PAU)- LOE"/>
    <m/>
    <x v="0"/>
    <m/>
    <m/>
    <s v="NO"/>
    <m/>
  </r>
  <r>
    <s v="JUN 2018-19"/>
    <x v="18"/>
    <n v="17495160"/>
    <s v="17495160601G"/>
    <x v="0"/>
    <s v="URRUTIA HURTADO, ÁLVARO"/>
    <x v="2"/>
    <n v="5.1580000000000004"/>
    <m/>
    <s v="Universidad de La Rioja"/>
    <n v="1"/>
    <s v="Pruebas de Acceso desde bachillerato o equivalente"/>
    <n v="8"/>
    <s v="18"/>
    <s v="Pruebas de acceso a la Universidad (PAU)- LOE"/>
    <m/>
    <x v="1"/>
    <m/>
    <s v="206G"/>
    <s v="NO"/>
    <s v="otro grado"/>
  </r>
  <r>
    <s v="JUN 2018-19"/>
    <x v="18"/>
    <n v="16640115"/>
    <s v="16640115601G"/>
    <x v="0"/>
    <s v="RODRÍGUEZ GÓMEZ, DIEGO"/>
    <x v="3"/>
    <n v="8.1620000000000008"/>
    <m/>
    <s v="Universidad de La Rioja"/>
    <n v="1"/>
    <s v="Pruebas de Acceso desde bachillerato o equivalente"/>
    <n v="9"/>
    <s v="19"/>
    <s v="Evaluación de Bachillerato para Acceso a la Universidad (EBAU) - LOMCE"/>
    <s v="SÍ"/>
    <x v="1"/>
    <s v="202G"/>
    <m/>
    <s v="NO"/>
    <s v="otro grado"/>
  </r>
  <r>
    <s v="JUN 2018-19"/>
    <x v="18"/>
    <n v="18086596"/>
    <s v="18086596601G"/>
    <x v="0"/>
    <s v="MARTÍNEZ SARRÍAS, ANA"/>
    <x v="3"/>
    <n v="8.173"/>
    <m/>
    <s v="Universidad de La Rioja"/>
    <n v="1"/>
    <s v="Pruebas de Acceso desde bachillerato o equivalente"/>
    <n v="9"/>
    <s v="19"/>
    <s v="Evaluación de Bachillerato para Acceso a la Universidad (EBAU) - LOMCE"/>
    <m/>
    <x v="0"/>
    <m/>
    <m/>
    <s v="NO"/>
    <m/>
  </r>
  <r>
    <s v="JUN 2018-19"/>
    <x v="0"/>
    <n v="16629051"/>
    <s v="16629051602G"/>
    <x v="0"/>
    <s v="UNANUE MAESTU, ESTÍBALIZ"/>
    <x v="2"/>
    <n v="6.4390000000000001"/>
    <m/>
    <s v="Universidad de La Rioja"/>
    <n v="1"/>
    <s v="Pruebas de Acceso desde bachillerato o equivalente"/>
    <n v="9"/>
    <s v="19"/>
    <s v="Evaluación de Bachillerato para Acceso a la Universidad (EBAU) - LOMCE"/>
    <m/>
    <x v="0"/>
    <m/>
    <m/>
    <s v="NO"/>
    <m/>
  </r>
  <r>
    <s v="JUN 2018-19"/>
    <x v="0"/>
    <n v="18092344"/>
    <s v="18092344602G"/>
    <x v="0"/>
    <s v="LÓPEZ TORROBA, SARAY"/>
    <x v="2"/>
    <n v="6.7060000000000004"/>
    <m/>
    <s v="Universidad de La Rioja"/>
    <n v="1"/>
    <s v="Pruebas de Acceso desde bachillerato o equivalente"/>
    <n v="9"/>
    <s v="19"/>
    <s v="Evaluación de Bachillerato para Acceso a la Universidad (EBAU) - LOMCE"/>
    <s v="SÍ"/>
    <x v="0"/>
    <m/>
    <m/>
    <s v="NO"/>
    <m/>
  </r>
  <r>
    <s v="JUN 2018-19"/>
    <x v="0"/>
    <n v="16636287"/>
    <s v="16636287602G"/>
    <x v="0"/>
    <s v="LAVILLA GARCÍA, DAVID"/>
    <x v="2"/>
    <n v="8.49"/>
    <m/>
    <s v="Universidad de La Rioja"/>
    <n v="1"/>
    <s v="Pruebas de Acceso desde bachillerato o equivalente"/>
    <n v="9"/>
    <s v="19"/>
    <s v="Evaluación de Bachillerato para Acceso a la Universidad (EBAU) - LOMCE"/>
    <s v="SÍ"/>
    <x v="0"/>
    <m/>
    <m/>
    <s v="NO"/>
    <m/>
  </r>
  <r>
    <s v="JLO 2018-19"/>
    <x v="0"/>
    <n v="16640139"/>
    <s v="16640139602G"/>
    <x v="0"/>
    <s v="PRADO FUENTES, ANDREA"/>
    <x v="2"/>
    <n v="6.0819999999999999"/>
    <m/>
    <s v="Universidad de La Rioja"/>
    <n v="1"/>
    <s v="Pruebas de Acceso desde bachillerato o equivalente"/>
    <n v="9"/>
    <s v="19"/>
    <s v="Evaluación de Bachillerato para Acceso a la Universidad (EBAU) - LOMCE"/>
    <m/>
    <x v="0"/>
    <m/>
    <m/>
    <s v="NO"/>
    <m/>
  </r>
  <r>
    <s v="JUN 2018-19"/>
    <x v="0"/>
    <n v="44643781"/>
    <s v="44643781602G"/>
    <x v="0"/>
    <s v="GARCÍA PUEYO, JAVIER"/>
    <x v="2"/>
    <m/>
    <m/>
    <m/>
    <n v="2"/>
    <s v="Bachillerato o COU sin pruebas de acceso a la universidad"/>
    <n v="11"/>
    <s v="211"/>
    <s v="Bachillerato finalizado en 2015-16 o 2016-17 sin EBAU"/>
    <m/>
    <x v="0"/>
    <m/>
    <m/>
    <s v="NO"/>
    <m/>
  </r>
  <r>
    <s v="JUN 2018-19"/>
    <x v="0"/>
    <n v="16642095"/>
    <s v="16642095602G"/>
    <x v="0"/>
    <s v="BOYANO HERNÁNDEZ, MANUEL CARLOS"/>
    <x v="3"/>
    <n v="7.3380000000000001"/>
    <m/>
    <s v="Universidad de La Rioja"/>
    <n v="1"/>
    <s v="Pruebas de Acceso desde bachillerato o equivalente"/>
    <n v="9"/>
    <s v="19"/>
    <s v="Evaluación de Bachillerato para Acceso a la Universidad (EBAU) - LOMCE"/>
    <m/>
    <x v="0"/>
    <m/>
    <m/>
    <s v="NO"/>
    <m/>
  </r>
  <r>
    <s v="JUN 2018-19"/>
    <x v="0"/>
    <n v="18074196"/>
    <s v="18074196602G"/>
    <x v="0"/>
    <s v="CILLERO HERNÁNDEZ, ALDARA"/>
    <x v="3"/>
    <n v="7.6779999999999999"/>
    <m/>
    <s v="Universidad de La Rioja"/>
    <n v="1"/>
    <s v="Pruebas de Acceso desde bachillerato o equivalente"/>
    <n v="9"/>
    <s v="19"/>
    <s v="Evaluación de Bachillerato para Acceso a la Universidad (EBAU) - LOMCE"/>
    <m/>
    <x v="0"/>
    <m/>
    <m/>
    <s v="NO"/>
    <m/>
  </r>
  <r>
    <s v="JUN 2018-19"/>
    <x v="0"/>
    <n v="16627496"/>
    <s v="16627496602G"/>
    <x v="0"/>
    <s v="GÓMEZ EGUÍLAZ, ELENA"/>
    <x v="3"/>
    <n v="7.5919999999999996"/>
    <m/>
    <s v="Universidad de La Rioja"/>
    <n v="1"/>
    <s v="Pruebas de Acceso desde bachillerato o equivalente"/>
    <n v="9"/>
    <s v="19"/>
    <s v="Evaluación de Bachillerato para Acceso a la Universidad (EBAU) - LOMCE"/>
    <m/>
    <x v="0"/>
    <m/>
    <m/>
    <s v="NO"/>
    <m/>
  </r>
  <r>
    <s v="JLO 2018-19"/>
    <x v="0"/>
    <n v="17498394"/>
    <s v="17498394602G"/>
    <x v="0"/>
    <s v="MARTÍN ANTÓN, JON"/>
    <x v="3"/>
    <n v="5.9470000000000001"/>
    <m/>
    <s v="Universidad de La Rioja"/>
    <n v="1"/>
    <s v="Pruebas de Acceso desde bachillerato o equivalente"/>
    <n v="9"/>
    <s v="19"/>
    <s v="Evaluación de Bachillerato para Acceso a la Universidad (EBAU) - LOMCE"/>
    <m/>
    <x v="0"/>
    <m/>
    <m/>
    <s v="NO"/>
    <m/>
  </r>
  <r>
    <s v="JUN 2018-19"/>
    <x v="1"/>
    <n v="16622754"/>
    <s v="16622754805G"/>
    <x v="0"/>
    <s v="IBARRULA IBÁÑEZ, RAÚL"/>
    <x v="4"/>
    <n v="6.9"/>
    <m/>
    <m/>
    <n v="11"/>
    <s v="Formación Profesional"/>
    <n v="5"/>
    <s v="115"/>
    <s v="Ciclo Formativo de Grado Superior"/>
    <m/>
    <x v="1"/>
    <m/>
    <m/>
    <s v="SÍ"/>
    <s v="con reconocimientos"/>
  </r>
  <r>
    <s v="JUN 2018-19"/>
    <x v="1"/>
    <n v="16627250"/>
    <s v="16627250805G"/>
    <x v="0"/>
    <s v="MANGADO SÁENZ, HÉCTOR"/>
    <x v="6"/>
    <n v="6.46"/>
    <m/>
    <m/>
    <n v="11"/>
    <s v="Formación Profesional"/>
    <n v="5"/>
    <s v="115"/>
    <s v="Ciclo Formativo de Grado Superior"/>
    <m/>
    <x v="1"/>
    <m/>
    <m/>
    <s v="SÍ"/>
    <s v="con reconocimientos"/>
  </r>
  <r>
    <s v="JUN 2018-19"/>
    <x v="1"/>
    <n v="13172499"/>
    <s v="13172499805G"/>
    <x v="0"/>
    <s v="VITORES MARTÍNEZ, DAVID"/>
    <x v="6"/>
    <n v="7.0549999999999997"/>
    <m/>
    <s v="Universidad de La Rioja"/>
    <n v="1"/>
    <s v="Pruebas de Acceso desde bachillerato o equivalente"/>
    <n v="8"/>
    <s v="18"/>
    <s v="Pruebas de acceso a la Universidad (PAU)- LOE"/>
    <m/>
    <x v="1"/>
    <m/>
    <m/>
    <s v="NO"/>
    <m/>
  </r>
  <r>
    <s v="JUN 2018-19"/>
    <x v="1"/>
    <n v="16639230"/>
    <s v="16639230805G"/>
    <x v="0"/>
    <s v="GARCÍA FERNÁNDEZ, JAVIER"/>
    <x v="6"/>
    <n v="6.8769999999999998"/>
    <m/>
    <s v="Universidad de La Rioja"/>
    <n v="1"/>
    <s v="Pruebas de Acceso desde bachillerato o equivalente"/>
    <n v="8"/>
    <s v="18"/>
    <s v="Pruebas de acceso a la Universidad (PAU)- LOE"/>
    <m/>
    <x v="1"/>
    <m/>
    <m/>
    <s v="NO"/>
    <m/>
  </r>
  <r>
    <s v="JLO 2018-19"/>
    <x v="1"/>
    <n v="16635366"/>
    <s v="16635366805G"/>
    <x v="0"/>
    <s v="GARCÍA CAMARÓN, ÁLVARO"/>
    <x v="0"/>
    <n v="6.5960000000000001"/>
    <m/>
    <s v="Universidad de La Rioja"/>
    <n v="1"/>
    <s v="Pruebas de Acceso desde bachillerato o equivalente"/>
    <n v="8"/>
    <s v="18"/>
    <s v="Pruebas de acceso a la Universidad (PAU)- LOE"/>
    <m/>
    <x v="0"/>
    <m/>
    <m/>
    <s v="NO"/>
    <m/>
  </r>
  <r>
    <s v="JUN 2018-19"/>
    <x v="1"/>
    <n v="16641712"/>
    <s v="16641712805G"/>
    <x v="0"/>
    <s v="RUIZ SÁENZ, GABRIEL"/>
    <x v="1"/>
    <n v="9.42"/>
    <m/>
    <s v="Universidad de La Rioja"/>
    <n v="1"/>
    <s v="Pruebas de Acceso desde bachillerato o equivalente"/>
    <n v="8"/>
    <s v="18"/>
    <s v="Pruebas de acceso a la Universidad (PAU)- LOE"/>
    <m/>
    <x v="0"/>
    <m/>
    <m/>
    <s v="NO"/>
    <m/>
  </r>
  <r>
    <s v="JUN 2018-19"/>
    <x v="1"/>
    <n v="18075158"/>
    <s v="18075158805G"/>
    <x v="0"/>
    <s v="MADRID SACRISTÁN, DANIEL"/>
    <x v="3"/>
    <n v="7.266"/>
    <m/>
    <s v="Universidad de La Rioja"/>
    <n v="1"/>
    <s v="Pruebas de Acceso desde bachillerato o equivalente"/>
    <n v="9"/>
    <s v="19"/>
    <s v="Evaluación de Bachillerato para Acceso a la Universidad (EBAU) - LOMCE"/>
    <m/>
    <x v="0"/>
    <m/>
    <m/>
    <s v="NO"/>
    <m/>
  </r>
  <r>
    <s v="JUN 2018-19"/>
    <x v="1"/>
    <n v="18086583"/>
    <s v="18086583805G"/>
    <x v="0"/>
    <s v="ANDRÉS ZURBANO, RODRIGO"/>
    <x v="3"/>
    <n v="6.6669999999999998"/>
    <m/>
    <s v="Universidad de La Rioja"/>
    <n v="1"/>
    <s v="Pruebas de Acceso desde bachillerato o equivalente"/>
    <n v="9"/>
    <s v="19"/>
    <s v="Evaluación de Bachillerato para Acceso a la Universidad (EBAU) - LOMCE"/>
    <m/>
    <x v="0"/>
    <m/>
    <m/>
    <s v="NO"/>
    <m/>
  </r>
  <r>
    <s v="JLO 2018-19"/>
    <x v="1"/>
    <n v="16636529"/>
    <s v="16636529805G"/>
    <x v="0"/>
    <s v="RODRÍGUEZ PANIAGUA, GONZALO"/>
    <x v="3"/>
    <n v="5.516"/>
    <m/>
    <s v="Universidad de La Rioja"/>
    <n v="1"/>
    <s v="Pruebas de Acceso desde bachillerato o equivalente"/>
    <n v="9"/>
    <s v="19"/>
    <s v="Evaluación de Bachillerato para Acceso a la Universidad (EBAU) - LOMCE"/>
    <m/>
    <x v="0"/>
    <m/>
    <m/>
    <s v="NO"/>
    <m/>
  </r>
  <r>
    <s v="JUN 2018-19"/>
    <x v="2"/>
    <n v="16591277"/>
    <s v="16591277204G"/>
    <x v="0"/>
    <s v="PALACIOS OCÓN, GONZALO"/>
    <x v="0"/>
    <n v="5.5"/>
    <m/>
    <m/>
    <n v="11"/>
    <s v="Formación Profesional"/>
    <n v="1"/>
    <s v="111"/>
    <s v="Formación Profesional de 2º Grado"/>
    <m/>
    <x v="0"/>
    <m/>
    <m/>
    <s v="SÍ"/>
    <s v="con reconocimientos"/>
  </r>
  <r>
    <s v="JUN 2018-19"/>
    <x v="2"/>
    <n v="18080541"/>
    <s v="18080541204G"/>
    <x v="0"/>
    <s v="GARCÍA ARRANZ, ADRIANA"/>
    <x v="0"/>
    <n v="6.3419999999999996"/>
    <m/>
    <s v="Universidad de La Rioja"/>
    <n v="1"/>
    <s v="Pruebas de Acceso desde bachillerato o equivalente"/>
    <n v="8"/>
    <s v="18"/>
    <s v="Pruebas de acceso a la Universidad (PAU)- LOE"/>
    <m/>
    <x v="0"/>
    <m/>
    <m/>
    <s v="NO"/>
    <m/>
  </r>
  <r>
    <s v="JLO 2018-19"/>
    <x v="2"/>
    <n v="16632733"/>
    <s v="16632733204G"/>
    <x v="0"/>
    <s v="GARCÍA FERNÁNDEZ, IGNACIO"/>
    <x v="0"/>
    <n v="5.6859999999999999"/>
    <m/>
    <s v="Universidad de La Rioja"/>
    <n v="1"/>
    <s v="Pruebas de Acceso desde bachillerato o equivalente"/>
    <n v="8"/>
    <s v="18"/>
    <s v="Pruebas de acceso a la Universidad (PAU)- LOE"/>
    <m/>
    <x v="0"/>
    <m/>
    <m/>
    <s v="SÍ"/>
    <s v="con reconocimientos"/>
  </r>
  <r>
    <s v="JUN 2018-19"/>
    <x v="2"/>
    <n v="16643158"/>
    <s v="16643158204G"/>
    <x v="0"/>
    <s v="OJANGUREN SARRIÓN, PAULA"/>
    <x v="1"/>
    <n v="5.9610000000000003"/>
    <m/>
    <s v="Universidad de La Rioja"/>
    <n v="1"/>
    <s v="Pruebas de Acceso desde bachillerato o equivalente"/>
    <n v="8"/>
    <s v="18"/>
    <s v="Pruebas de acceso a la Universidad (PAU)- LOE"/>
    <m/>
    <x v="0"/>
    <m/>
    <m/>
    <s v="NO"/>
    <m/>
  </r>
  <r>
    <s v="JLO 2018-19"/>
    <x v="2"/>
    <n v="18083405"/>
    <s v="18083405204G"/>
    <x v="0"/>
    <s v="SACRISTÁN MARTÍNEZ, SERGIO"/>
    <x v="2"/>
    <n v="6.0519999999999996"/>
    <m/>
    <s v="Universidad de La Rioja"/>
    <n v="1"/>
    <s v="Pruebas de Acceso desde bachillerato o equivalente"/>
    <n v="8"/>
    <s v="18"/>
    <s v="Pruebas de acceso a la Universidad (PAU)- LOE"/>
    <m/>
    <x v="0"/>
    <m/>
    <m/>
    <s v="NO"/>
    <m/>
  </r>
  <r>
    <s v="JLO 2018-19"/>
    <x v="2"/>
    <s v="X8388082"/>
    <s v="X8388082204G"/>
    <x v="0"/>
    <s v="GUNEA -, BIANCA VALENTINA"/>
    <x v="2"/>
    <m/>
    <m/>
    <m/>
    <n v="2"/>
    <s v="Bachillerato o COU sin pruebas de acceso a la universidad"/>
    <n v="11"/>
    <s v="211"/>
    <s v="Bachillerato finalizado en 2015-16 o 2016-17 sin EBAU"/>
    <m/>
    <x v="2"/>
    <m/>
    <m/>
    <s v="NO"/>
    <m/>
  </r>
  <r>
    <s v="JUN 2018-19"/>
    <x v="2"/>
    <n v="21045567"/>
    <s v="21045567204G"/>
    <x v="0"/>
    <s v="PÉREZ GARCÍA, CELIA"/>
    <x v="3"/>
    <n v="7.0359999999999996"/>
    <m/>
    <s v="Universidad de La Rioja"/>
    <n v="5"/>
    <s v="Acceso Titulado Universitario"/>
    <n v="3"/>
    <s v="53"/>
    <s v="Título de Licenciado, Arquitecto, Ingeniero o Graduado Universitario"/>
    <m/>
    <x v="1"/>
    <s v="203G"/>
    <s v="203G"/>
    <s v="SÍ"/>
    <s v="otro grado"/>
  </r>
  <r>
    <s v="JUN 2018-19"/>
    <x v="2"/>
    <n v="18081611"/>
    <s v="18081611204G"/>
    <x v="0"/>
    <s v="PASCUAL CLAVIJO, EVA"/>
    <x v="3"/>
    <n v="8.3350000000000009"/>
    <m/>
    <s v="Universidad de La Rioja"/>
    <n v="1"/>
    <s v="Pruebas de Acceso desde bachillerato o equivalente"/>
    <n v="9"/>
    <s v="19"/>
    <s v="Evaluación de Bachillerato para Acceso a la Universidad (EBAU) - LOMCE"/>
    <m/>
    <x v="1"/>
    <m/>
    <m/>
    <s v="SÍ"/>
    <s v="con reconocimientos"/>
  </r>
  <r>
    <s v="JUN 2018-19"/>
    <x v="2"/>
    <n v="18075909"/>
    <s v="18075909204G"/>
    <x v="0"/>
    <s v="GRAÑÓN CLAVIJO, MARÍA"/>
    <x v="3"/>
    <n v="5.9390000000000001"/>
    <m/>
    <s v="Universidad de La Rioja"/>
    <n v="1"/>
    <s v="Pruebas de Acceso desde bachillerato o equivalente"/>
    <n v="9"/>
    <s v="19"/>
    <s v="Evaluación de Bachillerato para Acceso a la Universidad (EBAU) - LOMCE"/>
    <m/>
    <x v="0"/>
    <m/>
    <m/>
    <s v="NO"/>
    <m/>
  </r>
  <r>
    <s v="JLO 2018-19"/>
    <x v="2"/>
    <n v="18086007"/>
    <s v="18086007204G"/>
    <x v="0"/>
    <s v="JIMÉNEZ PEÑA, JENIFER"/>
    <x v="3"/>
    <n v="5.101"/>
    <m/>
    <s v="Universidad de La Rioja"/>
    <n v="1"/>
    <s v="Pruebas de Acceso desde bachillerato o equivalente"/>
    <n v="9"/>
    <s v="19"/>
    <s v="Evaluación de Bachillerato para Acceso a la Universidad (EBAU) - LOMCE"/>
    <m/>
    <x v="2"/>
    <m/>
    <m/>
    <s v="NO"/>
    <m/>
  </r>
  <r>
    <s v="JLO 2018-19"/>
    <x v="3"/>
    <n v="16629983"/>
    <s v="16629983803G"/>
    <x v="0"/>
    <s v="GRACIA CABEZA, CARLOS"/>
    <x v="4"/>
    <n v="6.1189999999999998"/>
    <m/>
    <s v="Universidad de La Rioja"/>
    <n v="1"/>
    <s v="Pruebas de Acceso desde bachillerato o equivalente"/>
    <n v="8"/>
    <s v="18"/>
    <s v="Pruebas de acceso a la Universidad (PAU)- LOE"/>
    <m/>
    <x v="1"/>
    <m/>
    <m/>
    <s v="NO"/>
    <m/>
  </r>
  <r>
    <s v="JUN 2018-19"/>
    <x v="3"/>
    <n v="16611928"/>
    <s v="16611928803G"/>
    <x v="1"/>
    <s v="MUNTIÓN CANO, ALFONSO"/>
    <x v="6"/>
    <n v="7.274"/>
    <m/>
    <s v="Universidad de La Rioja"/>
    <n v="9"/>
    <s v="ACCESO A TERCER CICL0"/>
    <n v="1"/>
    <s v="91"/>
    <s v="LICENCIADO"/>
    <m/>
    <x v="1"/>
    <m/>
    <m/>
    <s v="SÍ"/>
    <s v="con reconocimientos"/>
  </r>
  <r>
    <s v="JUN 2018-19"/>
    <x v="3"/>
    <n v="16640256"/>
    <s v="16640256803G"/>
    <x v="0"/>
    <s v="MANZANARES OLMEDO, ALEJANDRO"/>
    <x v="6"/>
    <n v="6.4390000000000001"/>
    <m/>
    <s v="Universidad de La Rioja"/>
    <n v="1"/>
    <s v="Pruebas de Acceso desde bachillerato o equivalente"/>
    <n v="8"/>
    <s v="18"/>
    <s v="Pruebas de acceso a la Universidad (PAU)- LOE"/>
    <m/>
    <x v="1"/>
    <s v="804G"/>
    <m/>
    <s v="NO"/>
    <s v="otro grado"/>
  </r>
  <r>
    <s v="JUN 2018-19"/>
    <x v="3"/>
    <n v="16627710"/>
    <s v="16627710803G"/>
    <x v="0"/>
    <s v="GALILEA GAMBRA, ALEJANDRO"/>
    <x v="6"/>
    <n v="7.32"/>
    <m/>
    <s v="Universidad de La Rioja"/>
    <n v="8"/>
    <s v="Cambio de universidad y/o estudios"/>
    <n v="2"/>
    <s v="82"/>
    <s v="Cambio de estudios por reconocimiento de 30 ECTS"/>
    <m/>
    <x v="1"/>
    <m/>
    <m/>
    <s v="SÍ"/>
    <s v="con reconocimientos"/>
  </r>
  <r>
    <s v="JLO 2018-19"/>
    <x v="3"/>
    <n v="18073630"/>
    <s v="18073630803G"/>
    <x v="0"/>
    <s v="RODRIGO PÉREZ, ANDREA"/>
    <x v="6"/>
    <n v="6.6180000000000003"/>
    <m/>
    <s v="Universidad de La Rioja"/>
    <n v="1"/>
    <s v="Pruebas de Acceso desde bachillerato o equivalente"/>
    <n v="8"/>
    <s v="18"/>
    <s v="Pruebas de acceso a la Universidad (PAU)- LOE"/>
    <m/>
    <x v="1"/>
    <m/>
    <m/>
    <s v="NO"/>
    <m/>
  </r>
  <r>
    <s v="JUN 2018-19"/>
    <x v="3"/>
    <n v="16639406"/>
    <s v="16639406803G"/>
    <x v="0"/>
    <s v="GONZÁLEZ SÁENZ, JUAN JOSÉ"/>
    <x v="5"/>
    <n v="7.1509999999999998"/>
    <m/>
    <s v="Universidad de La Rioja"/>
    <n v="1"/>
    <s v="Pruebas de Acceso desde bachillerato o equivalente"/>
    <n v="8"/>
    <s v="18"/>
    <s v="Pruebas de acceso a la Universidad (PAU)- LOE"/>
    <m/>
    <x v="0"/>
    <m/>
    <m/>
    <s v="NO"/>
    <m/>
  </r>
  <r>
    <s v="JUN 2018-19"/>
    <x v="3"/>
    <n v="18078561"/>
    <s v="18078561803G"/>
    <x v="0"/>
    <s v="MEDRANO MARTÍNEZ, CAROLINA"/>
    <x v="5"/>
    <n v="7.609"/>
    <m/>
    <s v="Universidad de La Rioja"/>
    <n v="1"/>
    <s v="Pruebas de Acceso desde bachillerato o equivalente"/>
    <n v="8"/>
    <s v="18"/>
    <s v="Pruebas de acceso a la Universidad (PAU)- LOE"/>
    <m/>
    <x v="0"/>
    <m/>
    <m/>
    <s v="NO"/>
    <m/>
  </r>
  <r>
    <s v="JLO 2018-19"/>
    <x v="3"/>
    <n v="16630972"/>
    <s v="16630972803G"/>
    <x v="0"/>
    <s v="GÓMEZ DEL CASAL URRACA, MARÍA"/>
    <x v="5"/>
    <n v="5.13"/>
    <m/>
    <s v="Universidad de La Rioja"/>
    <n v="1"/>
    <s v="Pruebas de Acceso desde bachillerato o equivalente"/>
    <n v="8"/>
    <s v="18"/>
    <s v="Pruebas de acceso a la Universidad (PAU)- LOE"/>
    <m/>
    <x v="0"/>
    <s v="805G"/>
    <m/>
    <s v="NO"/>
    <s v="otro grado"/>
  </r>
  <r>
    <s v="JUN 2018-19"/>
    <x v="3"/>
    <n v="16644175"/>
    <s v="16644175803G"/>
    <x v="0"/>
    <s v="MURO FRAGUAS, LAURA"/>
    <x v="0"/>
    <n v="6.9530000000000003"/>
    <m/>
    <s v="Universidad de La Rioja"/>
    <n v="1"/>
    <s v="Pruebas de Acceso desde bachillerato o equivalente"/>
    <n v="8"/>
    <s v="18"/>
    <s v="Pruebas de acceso a la Universidad (PAU)- LOE"/>
    <m/>
    <x v="0"/>
    <m/>
    <m/>
    <s v="NO"/>
    <m/>
  </r>
  <r>
    <s v="JLO 2018-19"/>
    <x v="3"/>
    <n v="16629325"/>
    <s v="16629325803G"/>
    <x v="0"/>
    <s v="MARTÍNEZ GARCÍA, VÍCTOR"/>
    <x v="0"/>
    <n v="5.242"/>
    <m/>
    <s v="Universidad Pública de Navarra"/>
    <n v="1"/>
    <s v="Pruebas de Acceso desde bachillerato o equivalente"/>
    <n v="8"/>
    <s v="18"/>
    <s v="Pruebas de acceso a la Universidad (PAU)- LOE"/>
    <m/>
    <x v="0"/>
    <m/>
    <m/>
    <s v="NO"/>
    <m/>
  </r>
  <r>
    <s v="JUN 2018-19"/>
    <x v="3"/>
    <n v="18081501"/>
    <s v="18081501803G"/>
    <x v="0"/>
    <s v="GUIJARRO CANO, JUAN"/>
    <x v="2"/>
    <n v="6.4139999999999997"/>
    <m/>
    <s v="Universidad de La Rioja"/>
    <n v="1"/>
    <s v="Pruebas de Acceso desde bachillerato o equivalente"/>
    <n v="9"/>
    <s v="19"/>
    <s v="Evaluación de Bachillerato para Acceso a la Universidad (EBAU) - LOMCE"/>
    <s v="SÍ"/>
    <x v="0"/>
    <m/>
    <m/>
    <s v="NO"/>
    <m/>
  </r>
  <r>
    <s v="JUN 2018-19"/>
    <x v="3"/>
    <n v="16634860"/>
    <s v="16634860803G"/>
    <x v="0"/>
    <s v="ARMAS RUIZ, AMALIA"/>
    <x v="2"/>
    <n v="6.78"/>
    <m/>
    <s v="Universidad de La Rioja"/>
    <n v="1"/>
    <s v="Pruebas de Acceso desde bachillerato o equivalente"/>
    <n v="8"/>
    <s v="18"/>
    <s v="Pruebas de acceso a la Universidad (PAU)- LOE"/>
    <m/>
    <x v="0"/>
    <m/>
    <m/>
    <s v="NO"/>
    <m/>
  </r>
  <r>
    <s v="JUN 2018-19"/>
    <x v="3"/>
    <n v="16628570"/>
    <s v="16628570803G"/>
    <x v="0"/>
    <s v="MARTÍNEZ MAYORDOMO, JAVIER"/>
    <x v="2"/>
    <n v="6.7220000000000004"/>
    <m/>
    <s v="Universidad de La Rioja"/>
    <n v="1"/>
    <s v="Pruebas de Acceso desde bachillerato o equivalente"/>
    <n v="9"/>
    <s v="19"/>
    <s v="Evaluación de Bachillerato para Acceso a la Universidad (EBAU) - LOMCE"/>
    <s v="SÍ"/>
    <x v="0"/>
    <m/>
    <m/>
    <s v="NO"/>
    <m/>
  </r>
  <r>
    <s v="JUN 2018-19"/>
    <x v="3"/>
    <n v="18077973"/>
    <s v="18077973803G"/>
    <x v="0"/>
    <s v="DÍEZ CARRANZA, JORGE"/>
    <x v="2"/>
    <n v="7.7430000000000003"/>
    <m/>
    <s v="Universidad de La Rioja"/>
    <n v="1"/>
    <s v="Pruebas de Acceso desde bachillerato o equivalente"/>
    <n v="8"/>
    <s v="18"/>
    <s v="Pruebas de acceso a la Universidad (PAU)- LOE"/>
    <m/>
    <x v="0"/>
    <m/>
    <s v="805G"/>
    <s v="SÍ"/>
    <s v="otro grado"/>
  </r>
  <r>
    <s v="JUN 2018-19"/>
    <x v="3"/>
    <n v="16623613"/>
    <s v="16623613803G"/>
    <x v="0"/>
    <s v="HAMOUDI MOLINERO, ÁLVARO"/>
    <x v="3"/>
    <n v="5.64"/>
    <m/>
    <s v="Universidad de La Rioja"/>
    <n v="1"/>
    <s v="Pruebas de Acceso desde bachillerato o equivalente"/>
    <n v="9"/>
    <s v="19"/>
    <s v="Evaluación de Bachillerato para Acceso a la Universidad (EBAU) - LOMCE"/>
    <m/>
    <x v="0"/>
    <m/>
    <m/>
    <s v="NO"/>
    <m/>
  </r>
  <r>
    <s v="JUN 2018-19"/>
    <x v="3"/>
    <n v="18073604"/>
    <s v="18073604803G"/>
    <x v="0"/>
    <s v="RUBIO MENDAZA, PABLO"/>
    <x v="3"/>
    <n v="6.4619999999999997"/>
    <m/>
    <s v="Universidad del País Vasco/Euskal Herriko Unibersitatea"/>
    <n v="1"/>
    <s v="Pruebas de Acceso desde bachillerato o equivalente"/>
    <n v="8"/>
    <s v="18"/>
    <s v="Pruebas de acceso a la Universidad (PAU)- LOE"/>
    <m/>
    <x v="0"/>
    <m/>
    <m/>
    <s v="SÍ"/>
    <s v="con reconocimientos"/>
  </r>
  <r>
    <s v="JUN 2018-19"/>
    <x v="3"/>
    <n v="16636445"/>
    <s v="16636445803G"/>
    <x v="0"/>
    <s v="ALONSO JÁUREGUI, MIGUEL"/>
    <x v="3"/>
    <n v="8.7880000000000003"/>
    <m/>
    <s v="Universidad de La Rioja"/>
    <n v="1"/>
    <s v="Pruebas de Acceso desde bachillerato o equivalente"/>
    <n v="9"/>
    <s v="19"/>
    <s v="Evaluación de Bachillerato para Acceso a la Universidad (EBAU) - LOMCE"/>
    <m/>
    <x v="0"/>
    <m/>
    <m/>
    <s v="SÍ"/>
    <s v="con reconocimientos"/>
  </r>
  <r>
    <s v="JUN 2018-19"/>
    <x v="4"/>
    <n v="72758623"/>
    <s v="72758623301G"/>
    <x v="0"/>
    <s v="ARRUE PICORNELL, ALEJANDRO EMERIO"/>
    <x v="5"/>
    <n v="7"/>
    <m/>
    <m/>
    <n v="11"/>
    <s v="Formación Profesional"/>
    <n v="5"/>
    <s v="115"/>
    <s v="Ciclo Formativo de Grado Superior"/>
    <m/>
    <x v="0"/>
    <m/>
    <m/>
    <s v="NO"/>
    <m/>
  </r>
  <r>
    <s v="JUN 2018-19"/>
    <x v="4"/>
    <n v="17499335"/>
    <s v="17499335301G"/>
    <x v="0"/>
    <s v="PÉREZ ALCOLEA, LAURA"/>
    <x v="0"/>
    <n v="8.0670000000000002"/>
    <m/>
    <s v="Universidad de La Rioja"/>
    <n v="1"/>
    <s v="Pruebas de Acceso desde bachillerato o equivalente"/>
    <n v="8"/>
    <s v="18"/>
    <s v="Pruebas de acceso a la Universidad (PAU)- LOE"/>
    <m/>
    <x v="0"/>
    <m/>
    <m/>
    <s v="NO"/>
    <m/>
  </r>
  <r>
    <s v="JUN 2018-19"/>
    <x v="4"/>
    <n v="16627746"/>
    <s v="16627746301G"/>
    <x v="0"/>
    <s v="LODOSA MURGA, VALENTINA CONSUELO"/>
    <x v="0"/>
    <m/>
    <m/>
    <m/>
    <n v="5"/>
    <s v="Acceso Titulado Universitario"/>
    <n v="4"/>
    <s v="54"/>
    <s v="Título de Máster Universitario"/>
    <m/>
    <x v="0"/>
    <m/>
    <m/>
    <s v="SÍ"/>
    <s v="con reconocimientos"/>
  </r>
  <r>
    <s v="JUN 2018-19"/>
    <x v="4"/>
    <n v="16643373"/>
    <s v="16643373301G"/>
    <x v="0"/>
    <s v="ROYO EDESA, IRENE"/>
    <x v="0"/>
    <n v="7.5289999999999999"/>
    <m/>
    <s v="Universidad de La Rioja"/>
    <n v="1"/>
    <s v="Pruebas de Acceso desde bachillerato o equivalente"/>
    <n v="8"/>
    <s v="18"/>
    <s v="Pruebas de acceso a la Universidad (PAU)- LOE"/>
    <m/>
    <x v="0"/>
    <m/>
    <m/>
    <s v="NO"/>
    <m/>
  </r>
  <r>
    <s v="JUN 2018-19"/>
    <x v="4"/>
    <n v="50773199"/>
    <s v="50773199301G"/>
    <x v="0"/>
    <s v="FIGUEROA ARROYO, MARÍA"/>
    <x v="0"/>
    <n v="8.0820000000000007"/>
    <m/>
    <s v="Universidad de Valladolid"/>
    <n v="1"/>
    <s v="Pruebas de Acceso desde bachillerato o equivalente"/>
    <n v="8"/>
    <s v="18"/>
    <s v="Pruebas de acceso a la Universidad (PAU)- LOE"/>
    <m/>
    <x v="0"/>
    <m/>
    <m/>
    <s v="NO"/>
    <m/>
  </r>
  <r>
    <s v="JUN 2018-19"/>
    <x v="4"/>
    <n v="16631915"/>
    <s v="16631915301G"/>
    <x v="0"/>
    <s v="LERENA MORENO, REBECA"/>
    <x v="0"/>
    <n v="8.2330000000000005"/>
    <m/>
    <s v="Universidad de La Rioja"/>
    <n v="1"/>
    <s v="Pruebas de Acceso desde bachillerato o equivalente"/>
    <n v="8"/>
    <s v="18"/>
    <s v="Pruebas de acceso a la Universidad (PAU)- LOE"/>
    <m/>
    <x v="0"/>
    <m/>
    <m/>
    <s v="NO"/>
    <m/>
  </r>
  <r>
    <s v="JLO 2018-19"/>
    <x v="4"/>
    <n v="16637409"/>
    <s v="16637409301G"/>
    <x v="0"/>
    <s v="TORRECILLA HERMOSILLA, ANE"/>
    <x v="0"/>
    <n v="7.0650000000000004"/>
    <m/>
    <s v="Universidad de La Rioja"/>
    <n v="1"/>
    <s v="Pruebas de Acceso desde bachillerato o equivalente"/>
    <n v="8"/>
    <s v="18"/>
    <s v="Pruebas de acceso a la Universidad (PAU)- LOE"/>
    <m/>
    <x v="0"/>
    <m/>
    <m/>
    <s v="NO"/>
    <m/>
  </r>
  <r>
    <s v="JUN 2018-19"/>
    <x v="4"/>
    <n v="72554194"/>
    <s v="72554194301G"/>
    <x v="0"/>
    <s v="RICO UGARTEMENDIA, OLATZ"/>
    <x v="1"/>
    <n v="7.4480000000000004"/>
    <m/>
    <s v="Universidad del País Vasco/Euskal Herriko Unibersitatea"/>
    <n v="1"/>
    <s v="Pruebas de Acceso desde bachillerato o equivalente"/>
    <n v="8"/>
    <s v="18"/>
    <s v="Pruebas de acceso a la Universidad (PAU)- LOE"/>
    <m/>
    <x v="0"/>
    <m/>
    <m/>
    <s v="NO"/>
    <m/>
  </r>
  <r>
    <s v="JUN 2018-19"/>
    <x v="4"/>
    <n v="16639312"/>
    <s v="16639312301G"/>
    <x v="0"/>
    <s v="TORRES CALLEJA, LAURA"/>
    <x v="1"/>
    <n v="7.7560000000000002"/>
    <m/>
    <s v="Universidad de La Rioja"/>
    <n v="1"/>
    <s v="Pruebas de Acceso desde bachillerato o equivalente"/>
    <n v="8"/>
    <s v="18"/>
    <s v="Pruebas de acceso a la Universidad (PAU)- LOE"/>
    <m/>
    <x v="0"/>
    <m/>
    <m/>
    <s v="NO"/>
    <m/>
  </r>
  <r>
    <s v="JUN 2018-19"/>
    <x v="4"/>
    <n v="71954029"/>
    <s v="71954029301G"/>
    <x v="0"/>
    <s v="LIBRADA LLOBREGAT, ELOY"/>
    <x v="1"/>
    <n v="8.1300000000000008"/>
    <m/>
    <s v="Universidad de La Rioja"/>
    <n v="4"/>
    <s v="Otras Pruebas de Acceso a la Universidad: Mayores"/>
    <n v="1"/>
    <s v="41"/>
    <s v="Pruebas de acceso a Grado de mayores de 25 años"/>
    <m/>
    <x v="0"/>
    <m/>
    <m/>
    <s v="NO"/>
    <m/>
  </r>
  <r>
    <s v="JUN 2018-19"/>
    <x v="4"/>
    <n v="18082662"/>
    <s v="18082662301G"/>
    <x v="0"/>
    <s v="QUITO SILVA, PAÚL ANDRÉS"/>
    <x v="1"/>
    <n v="8.75"/>
    <m/>
    <m/>
    <n v="11"/>
    <s v="Formación Profesional"/>
    <n v="5"/>
    <s v="115"/>
    <s v="Ciclo Formativo de Grado Superior"/>
    <m/>
    <x v="0"/>
    <m/>
    <m/>
    <s v="NO"/>
    <m/>
  </r>
  <r>
    <s v="JUN 2018-19"/>
    <x v="4"/>
    <n v="16632181"/>
    <s v="16632181301G"/>
    <x v="0"/>
    <s v="GIL FERNANDEZ, NORA"/>
    <x v="1"/>
    <n v="7.6989999999999998"/>
    <m/>
    <s v="Universidad de La Rioja"/>
    <n v="1"/>
    <s v="Pruebas de Acceso desde bachillerato o equivalente"/>
    <n v="8"/>
    <s v="18"/>
    <s v="Pruebas de acceso a la Universidad (PAU)- LOE"/>
    <m/>
    <x v="0"/>
    <m/>
    <m/>
    <s v="NO"/>
    <m/>
  </r>
  <r>
    <s v="JUN 2018-19"/>
    <x v="4"/>
    <n v="45993939"/>
    <s v="45993939301G"/>
    <x v="0"/>
    <s v="IBARMIA MARÍN, AINHOA"/>
    <x v="1"/>
    <n v="7.5679999999999996"/>
    <m/>
    <s v="Universidad del País Vasco/Euskal Herriko Unibersitatea"/>
    <n v="1"/>
    <s v="Pruebas de Acceso desde bachillerato o equivalente"/>
    <n v="8"/>
    <s v="18"/>
    <s v="Pruebas de acceso a la Universidad (PAU)- LOE"/>
    <m/>
    <x v="0"/>
    <m/>
    <m/>
    <s v="NO"/>
    <m/>
  </r>
  <r>
    <s v="JUN 2018-19"/>
    <x v="4"/>
    <n v="72545567"/>
    <s v="72545567301G"/>
    <x v="0"/>
    <s v="ELIZBURU ANDOLA, ANE"/>
    <x v="1"/>
    <n v="8.3000000000000007"/>
    <m/>
    <m/>
    <n v="11"/>
    <s v="Formación Profesional"/>
    <n v="5"/>
    <s v="115"/>
    <s v="Ciclo Formativo de Grado Superior"/>
    <m/>
    <x v="0"/>
    <m/>
    <m/>
    <s v="NO"/>
    <m/>
  </r>
  <r>
    <s v="JUN 2018-19"/>
    <x v="4"/>
    <n v="16623249"/>
    <s v="16623249301G"/>
    <x v="0"/>
    <s v="HERREROS PÉREZ-MEDRANO, VANESA"/>
    <x v="1"/>
    <n v="7.33"/>
    <m/>
    <m/>
    <n v="11"/>
    <s v="Formación Profesional"/>
    <n v="5"/>
    <s v="115"/>
    <s v="Ciclo Formativo de Grado Superior"/>
    <m/>
    <x v="0"/>
    <m/>
    <m/>
    <s v="NO"/>
    <m/>
  </r>
  <r>
    <s v="JUN 2018-19"/>
    <x v="4"/>
    <n v="44648470"/>
    <s v="44648470301G"/>
    <x v="0"/>
    <s v="ORZANCO OLALLA, NAGORE"/>
    <x v="1"/>
    <n v="8.0559999999999992"/>
    <m/>
    <s v="Universidad Pública de Navarra"/>
    <n v="1"/>
    <s v="Pruebas de Acceso desde bachillerato o equivalente"/>
    <n v="8"/>
    <s v="18"/>
    <s v="Pruebas de acceso a la Universidad (PAU)- LOE"/>
    <m/>
    <x v="0"/>
    <m/>
    <m/>
    <s v="NO"/>
    <m/>
  </r>
  <r>
    <s v="JUN 2018-19"/>
    <x v="4"/>
    <n v="72857789"/>
    <s v="72857789301G"/>
    <x v="0"/>
    <s v="NANCLARES SALVIDEA, JOSU"/>
    <x v="1"/>
    <n v="6.66"/>
    <m/>
    <s v="Universidad del País Vasco/Euskal Herriko Unibersitatea"/>
    <n v="1"/>
    <s v="Pruebas de Acceso desde bachillerato o equivalente"/>
    <n v="8"/>
    <s v="18"/>
    <s v="Pruebas de acceso a la Universidad (PAU)- LOE"/>
    <m/>
    <x v="0"/>
    <m/>
    <m/>
    <s v="NO"/>
    <m/>
  </r>
  <r>
    <s v="JUN 2018-19"/>
    <x v="4"/>
    <n v="78761260"/>
    <s v="78761260301G"/>
    <x v="0"/>
    <s v="MARTÍNEZ DOMÍNGUEZ, LUCIA"/>
    <x v="1"/>
    <n v="7.17"/>
    <m/>
    <m/>
    <n v="11"/>
    <s v="Formación Profesional"/>
    <n v="5"/>
    <s v="115"/>
    <s v="Ciclo Formativo de Grado Superior"/>
    <m/>
    <x v="0"/>
    <m/>
    <m/>
    <s v="NO"/>
    <m/>
  </r>
  <r>
    <s v="JUN 2018-19"/>
    <x v="4"/>
    <n v="46366507"/>
    <s v="46366507301G"/>
    <x v="0"/>
    <s v="MEMBRIVES GARCIA, ESTELA"/>
    <x v="1"/>
    <n v="6.8639999999999999"/>
    <m/>
    <s v="Universidad del País Vasco/Euskal Herriko Unibersitatea"/>
    <n v="1"/>
    <s v="Pruebas de Acceso desde bachillerato o equivalente"/>
    <n v="8"/>
    <s v="18"/>
    <s v="Pruebas de acceso a la Universidad (PAU)- LOE"/>
    <m/>
    <x v="0"/>
    <m/>
    <m/>
    <s v="NO"/>
    <m/>
  </r>
  <r>
    <s v="JUN 2018-19"/>
    <x v="4"/>
    <n v="71345844"/>
    <s v="71345844301G"/>
    <x v="0"/>
    <s v="GOMEZ PECIÑA, MARTA"/>
    <x v="1"/>
    <m/>
    <m/>
    <m/>
    <n v="8"/>
    <s v="Cambio de universidad y/o estudios"/>
    <n v="1"/>
    <s v="81"/>
    <s v="Cambio de universidad por reconocimiento de 30 ECTS"/>
    <m/>
    <x v="1"/>
    <m/>
    <m/>
    <s v="SÍ"/>
    <s v="con reconocimientos"/>
  </r>
  <r>
    <s v="JLO 2018-19"/>
    <x v="4"/>
    <n v="16630819"/>
    <s v="16630819301G"/>
    <x v="0"/>
    <s v="ROLDAN RUBIO, LORENA"/>
    <x v="2"/>
    <n v="8"/>
    <m/>
    <m/>
    <n v="11"/>
    <s v="Formación Profesional"/>
    <n v="5"/>
    <s v="115"/>
    <s v="Ciclo Formativo de Grado Superior"/>
    <m/>
    <x v="0"/>
    <m/>
    <s v="802G"/>
    <s v="SÍ"/>
    <s v="otro grado"/>
  </r>
  <r>
    <s v="JUN 2018-19"/>
    <x v="4"/>
    <n v="13302437"/>
    <s v="13302437301G"/>
    <x v="0"/>
    <s v="ORIVE MARTÍNEZ, MARÍA BELÉN"/>
    <x v="2"/>
    <n v="7.15"/>
    <m/>
    <s v="Universidad de La Rioja"/>
    <n v="4"/>
    <s v="Otras Pruebas de Acceso a la Universidad: Mayores"/>
    <n v="3"/>
    <s v="43"/>
    <s v="Pruebas de acceso a Grado de mayores de 45 años"/>
    <m/>
    <x v="0"/>
    <m/>
    <m/>
    <s v="NO"/>
    <m/>
  </r>
  <r>
    <s v="JUN 2018-19"/>
    <x v="4"/>
    <n v="16635426"/>
    <s v="16635426301G"/>
    <x v="0"/>
    <s v="RUBIO GIL DE GÓMEZ, ANA"/>
    <x v="2"/>
    <n v="7.7430000000000003"/>
    <m/>
    <s v="Universidad de La Rioja"/>
    <n v="1"/>
    <s v="Pruebas de Acceso desde bachillerato o equivalente"/>
    <n v="9"/>
    <s v="19"/>
    <s v="Evaluación de Bachillerato para Acceso a la Universidad (EBAU) - LOMCE"/>
    <m/>
    <x v="0"/>
    <m/>
    <m/>
    <s v="NO"/>
    <m/>
  </r>
  <r>
    <s v="JUN 2018-19"/>
    <x v="4"/>
    <n v="72172528"/>
    <s v="72172528301G"/>
    <x v="0"/>
    <s v="PALACIO MARTÍNEZ, AMAYA"/>
    <x v="2"/>
    <n v="7.5869999999999997"/>
    <m/>
    <s v="Universidad de Cantabria"/>
    <n v="1"/>
    <s v="Pruebas de Acceso desde bachillerato o equivalente"/>
    <n v="9"/>
    <s v="19"/>
    <s v="Evaluación de Bachillerato para Acceso a la Universidad (EBAU) - LOMCE"/>
    <m/>
    <x v="0"/>
    <m/>
    <m/>
    <s v="NO"/>
    <m/>
  </r>
  <r>
    <s v="JUN 2018-19"/>
    <x v="4"/>
    <n v="45195045"/>
    <s v="45195045301G"/>
    <x v="0"/>
    <s v="HERNÁNDEZ FRAILE, CRISTINA"/>
    <x v="2"/>
    <n v="7.5579999999999998"/>
    <m/>
    <s v="Universidad del País Vasco/Euskal Herriko Unibersitatea"/>
    <n v="1"/>
    <s v="Pruebas de Acceso desde bachillerato o equivalente"/>
    <n v="8"/>
    <s v="18"/>
    <s v="Pruebas de acceso a la Universidad (PAU)- LOE"/>
    <m/>
    <x v="0"/>
    <m/>
    <m/>
    <s v="NO"/>
    <m/>
  </r>
  <r>
    <s v="JUN 2018-19"/>
    <x v="4"/>
    <n v="72843663"/>
    <s v="72843663301G"/>
    <x v="0"/>
    <s v="APARICIO DE LERA, VANESA"/>
    <x v="2"/>
    <n v="7.75"/>
    <m/>
    <m/>
    <n v="11"/>
    <s v="Formación Profesional"/>
    <n v="5"/>
    <s v="115"/>
    <s v="Ciclo Formativo de Grado Superior"/>
    <m/>
    <x v="0"/>
    <m/>
    <m/>
    <s v="NO"/>
    <m/>
  </r>
  <r>
    <s v="JUN 2018-19"/>
    <x v="4"/>
    <n v="16101341"/>
    <s v="16101341301G"/>
    <x v="0"/>
    <s v="ETXANIZ AGIRRE, IRATI"/>
    <x v="2"/>
    <n v="7.4119999999999999"/>
    <m/>
    <s v="Universidad del País Vasco/Euskal Herriko Unibersitatea"/>
    <n v="1"/>
    <s v="Pruebas de Acceso desde bachillerato o equivalente"/>
    <n v="9"/>
    <s v="19"/>
    <s v="Evaluación de Bachillerato para Acceso a la Universidad (EBAU) - LOMCE"/>
    <m/>
    <x v="0"/>
    <m/>
    <m/>
    <s v="NO"/>
    <m/>
  </r>
  <r>
    <s v="SEP 2018-19"/>
    <x v="4"/>
    <n v="72752687"/>
    <s v="72752687301G"/>
    <x v="0"/>
    <s v="RINCÓN MONTAÑA, ESTÍBALIZ"/>
    <x v="3"/>
    <m/>
    <m/>
    <m/>
    <n v="5"/>
    <s v="Acceso Titulado Universitario"/>
    <n v="4"/>
    <s v="54"/>
    <s v="Título de Máster Universitario"/>
    <m/>
    <x v="0"/>
    <m/>
    <m/>
    <s v="SÍ"/>
    <s v="con reconocimientos"/>
  </r>
  <r>
    <s v="JUN 2018-19"/>
    <x v="4"/>
    <n v="18186427"/>
    <s v="18186427301G"/>
    <x v="0"/>
    <s v="SAMPEDRO ROMERO, JORGE"/>
    <x v="3"/>
    <n v="7.9390000000000001"/>
    <m/>
    <s v="Universidad de La Rioja"/>
    <n v="1"/>
    <s v="Pruebas de Acceso desde bachillerato o equivalente"/>
    <n v="9"/>
    <s v="19"/>
    <s v="Evaluación de Bachillerato para Acceso a la Universidad (EBAU) - LOMCE"/>
    <m/>
    <x v="0"/>
    <m/>
    <m/>
    <s v="NO"/>
    <m/>
  </r>
  <r>
    <s v="JUN 2018-19"/>
    <x v="4"/>
    <n v="79116138"/>
    <s v="79116138301G"/>
    <x v="0"/>
    <s v="LARRAÑAGA BENGOA, AINHOA"/>
    <x v="3"/>
    <n v="7.45"/>
    <m/>
    <s v="Universidad del País Vasco/Euskal Herriko Unibersitatea"/>
    <n v="1"/>
    <s v="Pruebas de Acceso desde bachillerato o equivalente"/>
    <n v="9"/>
    <s v="19"/>
    <s v="Evaluación de Bachillerato para Acceso a la Universidad (EBAU) - LOMCE"/>
    <m/>
    <x v="0"/>
    <m/>
    <m/>
    <s v="NO"/>
    <m/>
  </r>
  <r>
    <s v="JUN 2018-19"/>
    <x v="4"/>
    <n v="72592413"/>
    <s v="72592413301G"/>
    <x v="0"/>
    <s v="IRIONDO GUISASOLA, MAITANE"/>
    <x v="3"/>
    <n v="8.0359999999999996"/>
    <m/>
    <s v="Universidad del País Vasco/Euskal Herriko Unibersitatea"/>
    <n v="1"/>
    <s v="Pruebas de Acceso desde bachillerato o equivalente"/>
    <n v="9"/>
    <s v="19"/>
    <s v="Evaluación de Bachillerato para Acceso a la Universidad (EBAU) - LOMCE"/>
    <m/>
    <x v="0"/>
    <m/>
    <m/>
    <s v="NO"/>
    <m/>
  </r>
  <r>
    <s v="JUN 2018-19"/>
    <x v="4"/>
    <n v="72517708"/>
    <s v="72517708301G"/>
    <x v="0"/>
    <s v="MARTÍNEZ DE MORENTIN ARTOLA, ALBA"/>
    <x v="3"/>
    <n v="7.6189999999999998"/>
    <m/>
    <s v="Universidad del País Vasco/Euskal Herriko Unibersitatea"/>
    <n v="1"/>
    <s v="Pruebas de Acceso desde bachillerato o equivalente"/>
    <n v="9"/>
    <s v="19"/>
    <s v="Evaluación de Bachillerato para Acceso a la Universidad (EBAU) - LOMCE"/>
    <m/>
    <x v="0"/>
    <m/>
    <m/>
    <s v="NO"/>
    <m/>
  </r>
  <r>
    <s v="JUN 2018-19"/>
    <x v="4"/>
    <n v="49578854"/>
    <s v="49578854301G"/>
    <x v="0"/>
    <s v="SALMERON GARMENDIA, TELMO"/>
    <x v="3"/>
    <n v="7.2060000000000004"/>
    <m/>
    <s v="Universidad del País Vasco/Euskal Herriko Unibersitatea"/>
    <n v="1"/>
    <s v="Pruebas de Acceso desde bachillerato o equivalente"/>
    <n v="9"/>
    <s v="19"/>
    <s v="Evaluación de Bachillerato para Acceso a la Universidad (EBAU) - LOMCE"/>
    <m/>
    <x v="0"/>
    <m/>
    <m/>
    <s v="NO"/>
    <m/>
  </r>
  <r>
    <s v="JUN 2018-19"/>
    <x v="4"/>
    <n v="72853640"/>
    <s v="72853640301G"/>
    <x v="0"/>
    <s v="DULANTO HERNANDEZ, RUBEN"/>
    <x v="3"/>
    <n v="7.5039999999999996"/>
    <m/>
    <s v="Universidad del País Vasco/Euskal Herriko Unibersitatea"/>
    <n v="1"/>
    <s v="Pruebas de Acceso desde bachillerato o equivalente"/>
    <n v="9"/>
    <s v="19"/>
    <s v="Evaluación de Bachillerato para Acceso a la Universidad (EBAU) - LOMCE"/>
    <m/>
    <x v="0"/>
    <m/>
    <m/>
    <s v="NO"/>
    <m/>
  </r>
  <r>
    <s v="JUN 2018-19"/>
    <x v="5"/>
    <n v="78932604"/>
    <s v="78932604205G"/>
    <x v="0"/>
    <s v="PABLOS BAEZA, SUSANA"/>
    <x v="4"/>
    <n v="6.92"/>
    <m/>
    <m/>
    <n v="11"/>
    <s v="Formación Profesional"/>
    <n v="5"/>
    <s v="115"/>
    <s v="Ciclo Formativo de Grado Superior"/>
    <m/>
    <x v="1"/>
    <m/>
    <m/>
    <s v="SÍ"/>
    <s v="con reconocimientos"/>
  </r>
  <r>
    <s v="JUN 2018-19"/>
    <x v="5"/>
    <n v="44647883"/>
    <s v="44647883205G"/>
    <x v="0"/>
    <s v="LANA IBÁÑEZ, IARA"/>
    <x v="6"/>
    <n v="5.53"/>
    <m/>
    <m/>
    <n v="11"/>
    <s v="Formación Profesional"/>
    <n v="5"/>
    <s v="115"/>
    <s v="Ciclo Formativo de Grado Superior"/>
    <m/>
    <x v="1"/>
    <m/>
    <m/>
    <s v="SÍ"/>
    <s v="con reconocimientos"/>
  </r>
  <r>
    <s v="JUN 2018-19"/>
    <x v="5"/>
    <n v="72799347"/>
    <s v="72799347205G"/>
    <x v="0"/>
    <s v="RODRÍGUEZ MADORRÁN, SARA"/>
    <x v="6"/>
    <n v="8.6199999999999992"/>
    <m/>
    <m/>
    <n v="11"/>
    <s v="Formación Profesional"/>
    <n v="5"/>
    <s v="115"/>
    <s v="Ciclo Formativo de Grado Superior"/>
    <s v="SÍ"/>
    <x v="1"/>
    <m/>
    <m/>
    <s v="SÍ"/>
    <s v="con reconocimientos"/>
  </r>
  <r>
    <s v="JUN 2018-19"/>
    <x v="5"/>
    <n v="72798741"/>
    <s v="72798741205G"/>
    <x v="0"/>
    <s v="GARCÍA VILLARO, MARTA ISABEL"/>
    <x v="5"/>
    <n v="6"/>
    <m/>
    <m/>
    <n v="11"/>
    <s v="Formación Profesional"/>
    <n v="5"/>
    <s v="115"/>
    <s v="Ciclo Formativo de Grado Superior"/>
    <m/>
    <x v="0"/>
    <m/>
    <m/>
    <s v="NO"/>
    <m/>
  </r>
  <r>
    <s v="JUN 2018-19"/>
    <x v="5"/>
    <n v="16636717"/>
    <s v="16636717205G"/>
    <x v="0"/>
    <s v="RUIZ SÁNCHEZ, MARINA"/>
    <x v="0"/>
    <n v="6.92"/>
    <m/>
    <m/>
    <n v="11"/>
    <s v="Formación Profesional"/>
    <n v="5"/>
    <s v="115"/>
    <s v="Ciclo Formativo de Grado Superior"/>
    <m/>
    <x v="0"/>
    <m/>
    <m/>
    <s v="SÍ"/>
    <s v="con reconocimientos"/>
  </r>
  <r>
    <s v="JUN 2018-19"/>
    <x v="5"/>
    <n v="78940489"/>
    <s v="78940489205G"/>
    <x v="0"/>
    <s v="GOYASTÚA GUTIÉRREZ DEL RÍO, PATRICIA"/>
    <x v="0"/>
    <n v="5.72"/>
    <m/>
    <s v="Universidad del País Vasco/Euskal Herriko Unibersitatea"/>
    <n v="1"/>
    <s v="Pruebas de Acceso desde bachillerato o equivalente"/>
    <n v="8"/>
    <s v="18"/>
    <s v="Pruebas de acceso a la Universidad (PAU)- LOE"/>
    <m/>
    <x v="0"/>
    <m/>
    <m/>
    <s v="NO"/>
    <m/>
  </r>
  <r>
    <s v="JUN 2018-19"/>
    <x v="5"/>
    <n v="78774183"/>
    <s v="78774183205G"/>
    <x v="0"/>
    <s v="FERNÁNDEZ FERNÁNDEZ, ISABEL"/>
    <x v="0"/>
    <n v="6.1920000000000002"/>
    <m/>
    <s v="Universidad Pública de Navarra"/>
    <n v="1"/>
    <s v="Pruebas de Acceso desde bachillerato o equivalente"/>
    <n v="8"/>
    <s v="18"/>
    <s v="Pruebas de acceso a la Universidad (PAU)- LOE"/>
    <m/>
    <x v="0"/>
    <m/>
    <m/>
    <s v="NO"/>
    <m/>
  </r>
  <r>
    <s v="JUN 2018-19"/>
    <x v="5"/>
    <n v="16630742"/>
    <s v="16630742205G"/>
    <x v="0"/>
    <s v="ARCE NALDA, PATRICIA"/>
    <x v="0"/>
    <n v="6.4589999999999996"/>
    <m/>
    <s v="Universidad de La Rioja"/>
    <n v="1"/>
    <s v="Pruebas de Acceso desde bachillerato o equivalente"/>
    <n v="8"/>
    <s v="18"/>
    <s v="Pruebas de acceso a la Universidad (PAU)- LOE"/>
    <m/>
    <x v="0"/>
    <m/>
    <m/>
    <s v="SÍ"/>
    <s v="con reconocimientos"/>
  </r>
  <r>
    <s v="JUN 2018-19"/>
    <x v="5"/>
    <n v="17496230"/>
    <s v="17496230205G"/>
    <x v="0"/>
    <s v="CILLERO LÓPEZ, NEREA"/>
    <x v="0"/>
    <n v="5.4619999999999997"/>
    <m/>
    <s v="Universidad de La Rioja"/>
    <n v="1"/>
    <s v="Pruebas de Acceso desde bachillerato o equivalente"/>
    <n v="8"/>
    <s v="18"/>
    <s v="Pruebas de acceso a la Universidad (PAU)- LOE"/>
    <m/>
    <x v="0"/>
    <m/>
    <m/>
    <s v="SÍ"/>
    <s v="con reconocimientos"/>
  </r>
  <r>
    <s v="JUN 2018-19"/>
    <x v="5"/>
    <n v="16616749"/>
    <s v="16616749205G"/>
    <x v="0"/>
    <s v="MARTÍNEZ AYÚCAR, MARÍA"/>
    <x v="0"/>
    <n v="5.8979999999999997"/>
    <m/>
    <s v="Universidad de La Rioja"/>
    <n v="1"/>
    <s v="Pruebas de Acceso desde bachillerato o equivalente"/>
    <n v="8"/>
    <s v="18"/>
    <s v="Pruebas de acceso a la Universidad (PAU)- LOE"/>
    <m/>
    <x v="0"/>
    <m/>
    <m/>
    <s v="NO"/>
    <m/>
  </r>
  <r>
    <s v="JUN 2018-19"/>
    <x v="5"/>
    <n v="16636131"/>
    <s v="16636131205G"/>
    <x v="0"/>
    <s v="CALVO RIVAS, ANDREA"/>
    <x v="0"/>
    <n v="8.76"/>
    <m/>
    <s v="Universidad de La Rioja"/>
    <n v="1"/>
    <s v="Pruebas de Acceso desde bachillerato o equivalente"/>
    <n v="8"/>
    <s v="18"/>
    <s v="Pruebas de acceso a la Universidad (PAU)- LOE"/>
    <m/>
    <x v="0"/>
    <m/>
    <m/>
    <s v="SÍ"/>
    <s v="con reconocimientos"/>
  </r>
  <r>
    <s v="JUN 2018-19"/>
    <x v="5"/>
    <n v="18090579"/>
    <s v="18090579205G"/>
    <x v="0"/>
    <s v="MEDINA RESTREPO, STEFANÍA"/>
    <x v="0"/>
    <n v="7.92"/>
    <m/>
    <m/>
    <n v="11"/>
    <s v="Formación Profesional"/>
    <n v="5"/>
    <s v="115"/>
    <s v="Ciclo Formativo de Grado Superior"/>
    <m/>
    <x v="0"/>
    <m/>
    <m/>
    <s v="SÍ"/>
    <s v="con reconocimientos"/>
  </r>
  <r>
    <s v="JUN 2018-19"/>
    <x v="5"/>
    <n v="16813124"/>
    <s v="16813124205G"/>
    <x v="0"/>
    <s v="MEDIAVILLA BERZOSA, ANDREA"/>
    <x v="0"/>
    <n v="7.67"/>
    <m/>
    <m/>
    <n v="11"/>
    <s v="Formación Profesional"/>
    <n v="5"/>
    <s v="115"/>
    <s v="Ciclo Formativo de Grado Superior"/>
    <m/>
    <x v="0"/>
    <m/>
    <m/>
    <s v="SÍ"/>
    <s v="con reconocimientos"/>
  </r>
  <r>
    <s v="JUN 2018-19"/>
    <x v="5"/>
    <n v="16585767"/>
    <s v="16585767205G"/>
    <x v="1"/>
    <s v="MORENO DOMAICA, ANA"/>
    <x v="0"/>
    <n v="8.8000000000000007"/>
    <m/>
    <m/>
    <n v="11"/>
    <s v="Formación Profesional"/>
    <n v="5"/>
    <s v="115"/>
    <s v="Ciclo Formativo de Grado Superior"/>
    <m/>
    <x v="0"/>
    <m/>
    <m/>
    <s v="SÍ"/>
    <s v="con reconocimientos"/>
  </r>
  <r>
    <s v="JUN 2018-19"/>
    <x v="5"/>
    <n v="18176198"/>
    <s v="18176198205G"/>
    <x v="0"/>
    <s v="ASÍN MALLOR, LORIÉN"/>
    <x v="0"/>
    <n v="6.31"/>
    <m/>
    <s v="Universidad de Zaragoza"/>
    <n v="1"/>
    <s v="Pruebas de Acceso desde bachillerato o equivalente"/>
    <n v="8"/>
    <s v="18"/>
    <s v="Pruebas de acceso a la Universidad (PAU)- LOE"/>
    <m/>
    <x v="0"/>
    <m/>
    <m/>
    <s v="NO"/>
    <m/>
  </r>
  <r>
    <s v="JUN 2018-19"/>
    <x v="5"/>
    <n v="78762405"/>
    <s v="78762405205G"/>
    <x v="0"/>
    <s v="LÓPEZ PEÑA, ANDREA"/>
    <x v="1"/>
    <n v="7.92"/>
    <m/>
    <m/>
    <n v="11"/>
    <s v="Formación Profesional"/>
    <n v="5"/>
    <s v="115"/>
    <s v="Ciclo Formativo de Grado Superior"/>
    <m/>
    <x v="0"/>
    <m/>
    <m/>
    <s v="SÍ"/>
    <s v="con reconocimientos"/>
  </r>
  <r>
    <s v="JUN 2018-19"/>
    <x v="5"/>
    <n v="73128612"/>
    <s v="73128612205G"/>
    <x v="0"/>
    <s v="RESTREPO GONZÁLEZ, SARA ISABELA"/>
    <x v="1"/>
    <n v="6.62"/>
    <m/>
    <m/>
    <n v="11"/>
    <s v="Formación Profesional"/>
    <n v="5"/>
    <s v="115"/>
    <s v="Ciclo Formativo de Grado Superior"/>
    <m/>
    <x v="0"/>
    <m/>
    <m/>
    <s v="SÍ"/>
    <s v="con reconocimientos"/>
  </r>
  <r>
    <s v="JLO 2018-19"/>
    <x v="5"/>
    <n v="72810720"/>
    <s v="72810720205G"/>
    <x v="0"/>
    <s v="LASQUIBAR MURUA, AMETS"/>
    <x v="1"/>
    <n v="6.1619999999999999"/>
    <m/>
    <s v="Universidad Pública de Navarra"/>
    <n v="1"/>
    <s v="Pruebas de Acceso desde bachillerato o equivalente"/>
    <n v="8"/>
    <s v="18"/>
    <s v="Pruebas de acceso a la Universidad (PAU)- LOE"/>
    <m/>
    <x v="0"/>
    <m/>
    <m/>
    <s v="NO"/>
    <m/>
  </r>
  <r>
    <s v="JUN 2018-19"/>
    <x v="5"/>
    <n v="16628598"/>
    <s v="16628598205G"/>
    <x v="0"/>
    <s v="RAMAS PEÑARANDA, MARÍA"/>
    <x v="1"/>
    <n v="7.2969999999999997"/>
    <m/>
    <s v="Universidad de La Rioja"/>
    <n v="1"/>
    <s v="Pruebas de Acceso desde bachillerato o equivalente"/>
    <n v="8"/>
    <s v="18"/>
    <s v="Pruebas de acceso a la Universidad (PAU)- LOE"/>
    <m/>
    <x v="0"/>
    <m/>
    <m/>
    <s v="NO"/>
    <m/>
  </r>
  <r>
    <s v="JUN 2018-19"/>
    <x v="5"/>
    <n v="72741121"/>
    <s v="72741121205G"/>
    <x v="0"/>
    <s v="BUSTOS MORLESÍN, VICTORIA"/>
    <x v="1"/>
    <n v="7.29"/>
    <m/>
    <m/>
    <n v="11"/>
    <s v="Formación Profesional"/>
    <n v="5"/>
    <s v="115"/>
    <s v="Ciclo Formativo de Grado Superior"/>
    <m/>
    <x v="0"/>
    <m/>
    <m/>
    <s v="NO"/>
    <m/>
  </r>
  <r>
    <s v="JUN 2018-19"/>
    <x v="5"/>
    <n v="16637688"/>
    <s v="16637688205G"/>
    <x v="0"/>
    <s v="RAMÍREZ GARCÍA, SANDRA"/>
    <x v="1"/>
    <n v="5.5720000000000001"/>
    <m/>
    <s v="Universidad de La Rioja"/>
    <n v="1"/>
    <s v="Pruebas de Acceso desde bachillerato o equivalente"/>
    <n v="8"/>
    <s v="18"/>
    <s v="Pruebas de acceso a la Universidad (PAU)- LOE"/>
    <s v="SÍ"/>
    <x v="0"/>
    <m/>
    <m/>
    <s v="NO"/>
    <m/>
  </r>
  <r>
    <s v="JUN 2018-19"/>
    <x v="5"/>
    <n v="78761644"/>
    <s v="78761644205G"/>
    <x v="0"/>
    <s v="LOPEZ GARCIA, ANA"/>
    <x v="2"/>
    <n v="7.23"/>
    <m/>
    <m/>
    <n v="11"/>
    <s v="Formación Profesional"/>
    <n v="5"/>
    <s v="115"/>
    <s v="Ciclo Formativo de Grado Superior"/>
    <m/>
    <x v="0"/>
    <m/>
    <m/>
    <s v="SÍ"/>
    <s v="con reconocimientos"/>
  </r>
  <r>
    <s v="JUN 2018-19"/>
    <x v="5"/>
    <n v="73449838"/>
    <s v="73449838205G"/>
    <x v="0"/>
    <s v="PEREDA MALDONADO, UNAI"/>
    <x v="2"/>
    <n v="7.08"/>
    <m/>
    <m/>
    <n v="11"/>
    <s v="Formación Profesional"/>
    <n v="5"/>
    <s v="115"/>
    <s v="Ciclo Formativo de Grado Superior"/>
    <m/>
    <x v="0"/>
    <m/>
    <m/>
    <s v="SÍ"/>
    <s v="con reconocimientos"/>
  </r>
  <r>
    <s v="JUN 2018-19"/>
    <x v="5"/>
    <n v="18084860"/>
    <s v="18084860205G"/>
    <x v="0"/>
    <s v="MAISO SORIANO, CLARA"/>
    <x v="2"/>
    <n v="8.7140000000000004"/>
    <m/>
    <s v="Universidad de La Rioja"/>
    <n v="1"/>
    <s v="Pruebas de Acceso desde bachillerato o equivalente"/>
    <n v="9"/>
    <s v="19"/>
    <s v="Evaluación de Bachillerato para Acceso a la Universidad (EBAU) - LOMCE"/>
    <s v="SÍ"/>
    <x v="0"/>
    <m/>
    <m/>
    <s v="NO"/>
    <m/>
  </r>
  <r>
    <s v="JUN 2018-19"/>
    <x v="5"/>
    <n v="16631924"/>
    <s v="16631924205G"/>
    <x v="0"/>
    <s v="MARTÍNEZ FERNÁNDEZ, MÍRIAM"/>
    <x v="2"/>
    <n v="6.54"/>
    <m/>
    <m/>
    <n v="11"/>
    <s v="Formación Profesional"/>
    <n v="5"/>
    <s v="115"/>
    <s v="Ciclo Formativo de Grado Superior"/>
    <m/>
    <x v="0"/>
    <m/>
    <m/>
    <s v="SÍ"/>
    <s v="con reconocimientos"/>
  </r>
  <r>
    <s v="JUN 2018-19"/>
    <x v="5"/>
    <n v="18078042"/>
    <s v="18078042205G"/>
    <x v="0"/>
    <s v="PRIETO FERNANDEZ, ESTELA"/>
    <x v="3"/>
    <n v="7.54"/>
    <m/>
    <m/>
    <n v="11"/>
    <s v="Formación Profesional"/>
    <n v="5"/>
    <s v="115"/>
    <s v="Ciclo Formativo de Grado Superior"/>
    <s v="SÍ"/>
    <x v="0"/>
    <m/>
    <m/>
    <s v="SÍ"/>
    <s v="con reconocimientos"/>
  </r>
  <r>
    <s v="JUN 2018-19"/>
    <x v="5"/>
    <n v="71350531"/>
    <s v="71350531205G"/>
    <x v="0"/>
    <s v="PALACIOS URBIOLA, LAURA"/>
    <x v="3"/>
    <n v="7.69"/>
    <m/>
    <m/>
    <n v="11"/>
    <s v="Formación Profesional"/>
    <n v="5"/>
    <s v="115"/>
    <s v="Ciclo Formativo de Grado Superior"/>
    <s v="SÍ"/>
    <x v="0"/>
    <m/>
    <m/>
    <s v="SÍ"/>
    <s v="con reconocimientos"/>
  </r>
  <r>
    <s v="JUN 2018-19"/>
    <x v="5"/>
    <n v="18076788"/>
    <s v="18076788205G"/>
    <x v="0"/>
    <s v="ÁBALOS VILLANUEVA, CRISTINA"/>
    <x v="3"/>
    <n v="8.86"/>
    <m/>
    <m/>
    <n v="11"/>
    <s v="Formación Profesional"/>
    <n v="5"/>
    <s v="115"/>
    <s v="Ciclo Formativo de Grado Superior"/>
    <m/>
    <x v="0"/>
    <m/>
    <m/>
    <s v="SÍ"/>
    <s v="con reconocimientos"/>
  </r>
  <r>
    <s v="JUN 2018-19"/>
    <x v="5"/>
    <n v="18092003"/>
    <s v="18092003205G"/>
    <x v="0"/>
    <s v="GALVIS JUSTINIANO, MARÍA FERNANDA"/>
    <x v="3"/>
    <n v="6.0449999999999999"/>
    <m/>
    <s v="Universidad de La Rioja"/>
    <n v="1"/>
    <s v="Pruebas de Acceso desde bachillerato o equivalente"/>
    <n v="9"/>
    <s v="19"/>
    <s v="Evaluación de Bachillerato para Acceso a la Universidad (EBAU) - LOMCE"/>
    <m/>
    <x v="0"/>
    <m/>
    <m/>
    <s v="NO"/>
    <m/>
  </r>
  <r>
    <s v="JUN 2018-19"/>
    <x v="5"/>
    <n v="16632051"/>
    <s v="16632051205G"/>
    <x v="0"/>
    <s v="RUIZ SOBA, REBECA"/>
    <x v="3"/>
    <n v="5.3559999999999999"/>
    <m/>
    <s v="Universidad de La Rioja"/>
    <n v="1"/>
    <s v="Pruebas de Acceso desde bachillerato o equivalente"/>
    <n v="9"/>
    <s v="19"/>
    <s v="Evaluación de Bachillerato para Acceso a la Universidad (EBAU) - LOMCE"/>
    <m/>
    <x v="0"/>
    <m/>
    <m/>
    <s v="NO"/>
    <m/>
  </r>
  <r>
    <s v="JUN 2018-19"/>
    <x v="5"/>
    <n v="16597629"/>
    <s v="16597629205G"/>
    <x v="1"/>
    <s v="MARCOS ROMERO, BEATRIZ"/>
    <x v="3"/>
    <n v="8"/>
    <m/>
    <m/>
    <n v="11"/>
    <s v="Formación Profesional"/>
    <n v="5"/>
    <s v="115"/>
    <s v="Ciclo Formativo de Grado Superior"/>
    <m/>
    <x v="0"/>
    <m/>
    <m/>
    <s v="SÍ"/>
    <s v="con reconocimientos"/>
  </r>
  <r>
    <s v="JUN 2018-19"/>
    <x v="5"/>
    <n v="16643643"/>
    <s v="16643643205G"/>
    <x v="0"/>
    <s v="SUCO MARTÍNEZ, LYDIA"/>
    <x v="3"/>
    <n v="6.4779999999999998"/>
    <m/>
    <s v="Universidad de La Rioja"/>
    <n v="1"/>
    <s v="Pruebas de Acceso desde bachillerato o equivalente"/>
    <n v="9"/>
    <s v="19"/>
    <s v="Evaluación de Bachillerato para Acceso a la Universidad (EBAU) - LOMCE"/>
    <m/>
    <x v="0"/>
    <m/>
    <m/>
    <s v="NO"/>
    <m/>
  </r>
  <r>
    <s v="JUN 2018-19"/>
    <x v="5"/>
    <n v="16635622"/>
    <s v="16635622205G"/>
    <x v="0"/>
    <s v="PÉREZ ALONSO, MARA"/>
    <x v="3"/>
    <n v="7"/>
    <m/>
    <m/>
    <n v="11"/>
    <s v="Formación Profesional"/>
    <n v="5"/>
    <s v="115"/>
    <s v="Ciclo Formativo de Grado Superior"/>
    <m/>
    <x v="0"/>
    <m/>
    <m/>
    <s v="SÍ"/>
    <s v="con reconocimientos"/>
  </r>
  <r>
    <s v="JUN 2018-19"/>
    <x v="5"/>
    <n v="73137650"/>
    <s v="73137650205G"/>
    <x v="0"/>
    <s v="ESTEBAN JULIÁN, ANDREA"/>
    <x v="3"/>
    <n v="7"/>
    <m/>
    <m/>
    <n v="11"/>
    <s v="Formación Profesional"/>
    <n v="5"/>
    <s v="115"/>
    <s v="Ciclo Formativo de Grado Superior"/>
    <m/>
    <x v="0"/>
    <m/>
    <m/>
    <s v="SÍ"/>
    <s v="con reconocimientos"/>
  </r>
  <r>
    <s v="JUN 2018-19"/>
    <x v="5"/>
    <n v="18082074"/>
    <s v="18082074205G"/>
    <x v="0"/>
    <s v="IBÁÑEZ BAUZA, RUTH"/>
    <x v="3"/>
    <n v="6.2480000000000002"/>
    <m/>
    <s v="Universidad del País Vasco/Euskal Herriko Unibersitatea"/>
    <n v="1"/>
    <s v="Pruebas de Acceso desde bachillerato o equivalente"/>
    <n v="9"/>
    <s v="19"/>
    <s v="Evaluación de Bachillerato para Acceso a la Universidad (EBAU) - LOMCE"/>
    <m/>
    <x v="0"/>
    <m/>
    <m/>
    <s v="NO"/>
    <m/>
  </r>
  <r>
    <s v="JLO 2018-19"/>
    <x v="5"/>
    <n v="18088022"/>
    <s v="18088022205G"/>
    <x v="0"/>
    <s v="ZAPATERO YÉCORA, LUCÍA"/>
    <x v="3"/>
    <n v="6.7370000000000001"/>
    <m/>
    <s v="Universidad de La Rioja"/>
    <n v="1"/>
    <s v="Pruebas de Acceso desde bachillerato o equivalente"/>
    <n v="8"/>
    <s v="18"/>
    <s v="Pruebas de acceso a la Universidad (PAU)- LOE"/>
    <m/>
    <x v="0"/>
    <m/>
    <m/>
    <s v="NO"/>
    <m/>
  </r>
  <r>
    <s v="JUN 2018-19"/>
    <x v="6"/>
    <n v="16620697"/>
    <s v="16620697206G"/>
    <x v="0"/>
    <s v="OTERO ECHAZARRETA, ALBA ISABEL"/>
    <x v="7"/>
    <n v="6.02"/>
    <m/>
    <s v="Universidad de La Rioja"/>
    <n v="1"/>
    <s v="Pruebas de Acceso desde bachillerato o equivalente"/>
    <n v="2"/>
    <s v="12"/>
    <s v="Pruebas de acceso a la Universidad- LOGSE"/>
    <m/>
    <x v="1"/>
    <m/>
    <s v="256M"/>
    <s v="NO"/>
    <s v="un máster"/>
  </r>
  <r>
    <s v="JUN 2018-19"/>
    <x v="6"/>
    <n v="73260766"/>
    <s v="73260766206G"/>
    <x v="0"/>
    <s v="CATALÁN GINER, ARIS"/>
    <x v="6"/>
    <n v="5.5979999999999999"/>
    <s v="Grado en Psicología"/>
    <s v="Universidad de Zaragoza"/>
    <n v="5"/>
    <s v="Acceso Titulado Universitario"/>
    <n v="3"/>
    <s v="53"/>
    <s v="Título de Licenciado, Arquitecto, Ingeniero o Graduado Universitario"/>
    <m/>
    <x v="1"/>
    <m/>
    <m/>
    <s v="SÍ"/>
    <s v="con reconocimientos"/>
  </r>
  <r>
    <s v="JUN 2018-19"/>
    <x v="6"/>
    <n v="16631429"/>
    <s v="16631429206G"/>
    <x v="0"/>
    <s v="MARTÍNEZ HERREROS, EVA"/>
    <x v="6"/>
    <n v="7.69"/>
    <m/>
    <m/>
    <n v="11"/>
    <s v="Formación Profesional"/>
    <n v="5"/>
    <s v="115"/>
    <s v="Ciclo Formativo de Grado Superior"/>
    <m/>
    <x v="1"/>
    <m/>
    <m/>
    <s v="NO"/>
    <m/>
  </r>
  <r>
    <s v="JUN 2018-19"/>
    <x v="6"/>
    <n v="16629228"/>
    <s v="16629228206G"/>
    <x v="0"/>
    <s v="GARCÍA GÓMEZ, ANDREA"/>
    <x v="6"/>
    <n v="5.976"/>
    <m/>
    <s v="Universidad de La Rioja"/>
    <n v="1"/>
    <s v="Pruebas de Acceso desde bachillerato o equivalente"/>
    <n v="8"/>
    <s v="18"/>
    <s v="Pruebas de acceso a la Universidad (PAU)- LOE"/>
    <m/>
    <x v="1"/>
    <m/>
    <m/>
    <s v="NO"/>
    <m/>
  </r>
  <r>
    <s v="JUN 2018-19"/>
    <x v="6"/>
    <n v="16643455"/>
    <s v="16643455206G"/>
    <x v="0"/>
    <s v="VICTORIANO ELLACURÍA, MAITE"/>
    <x v="6"/>
    <n v="5.3360000000000003"/>
    <m/>
    <s v="Universidad de La Rioja"/>
    <n v="1"/>
    <s v="Pruebas de Acceso desde bachillerato o equivalente"/>
    <n v="8"/>
    <s v="18"/>
    <s v="Pruebas de acceso a la Universidad (PAU)- LOE"/>
    <m/>
    <x v="1"/>
    <m/>
    <m/>
    <s v="NO"/>
    <m/>
  </r>
  <r>
    <s v="JUN 2018-19"/>
    <x v="6"/>
    <n v="16631247"/>
    <s v="16631247206G"/>
    <x v="0"/>
    <s v="MARTÍNEZ LATORRE, CAROLINA"/>
    <x v="5"/>
    <n v="5.7640000000000002"/>
    <m/>
    <s v="Universidad de La Rioja"/>
    <n v="1"/>
    <s v="Pruebas de Acceso desde bachillerato o equivalente"/>
    <n v="8"/>
    <s v="18"/>
    <s v="Pruebas de acceso a la Universidad (PAU)- LOE"/>
    <m/>
    <x v="0"/>
    <m/>
    <m/>
    <s v="NO"/>
    <m/>
  </r>
  <r>
    <s v="JUN 2018-19"/>
    <x v="6"/>
    <n v="78762510"/>
    <s v="78762510206G"/>
    <x v="0"/>
    <s v="MUNÁRRIZ BURGALETA, YAIZA"/>
    <x v="5"/>
    <n v="6.258"/>
    <m/>
    <s v="Universidad Pública de Navarra"/>
    <n v="1"/>
    <s v="Pruebas de Acceso desde bachillerato o equivalente"/>
    <n v="8"/>
    <s v="18"/>
    <s v="Pruebas de acceso a la Universidad (PAU)- LOE"/>
    <m/>
    <x v="0"/>
    <m/>
    <m/>
    <s v="NO"/>
    <m/>
  </r>
  <r>
    <s v="JUN 2018-19"/>
    <x v="6"/>
    <s v="X7961421"/>
    <s v="X7961421206G"/>
    <x v="0"/>
    <s v="EL GHAFFOULI , AYOUB"/>
    <x v="5"/>
    <n v="6.0880000000000001"/>
    <m/>
    <s v="Universidad de La Rioja"/>
    <n v="1"/>
    <s v="Pruebas de Acceso desde bachillerato o equivalente"/>
    <n v="8"/>
    <s v="18"/>
    <s v="Pruebas de acceso a la Universidad (PAU)- LOE"/>
    <m/>
    <x v="0"/>
    <m/>
    <m/>
    <s v="NO"/>
    <m/>
  </r>
  <r>
    <s v="JLO 2018-19"/>
    <x v="6"/>
    <n v="72897317"/>
    <s v="72897317206G"/>
    <x v="0"/>
    <s v="CÁMARA MOLINA, ELISA"/>
    <x v="5"/>
    <n v="5.0540000000000003"/>
    <m/>
    <s v="Universidad de La Rioja"/>
    <n v="1"/>
    <s v="Pruebas de Acceso desde bachillerato o equivalente"/>
    <n v="8"/>
    <s v="18"/>
    <s v="Pruebas de acceso a la Universidad (PAU)- LOE"/>
    <m/>
    <x v="2"/>
    <m/>
    <m/>
    <s v="NO"/>
    <m/>
  </r>
  <r>
    <s v="JUN 2018-19"/>
    <x v="6"/>
    <n v="16640111"/>
    <s v="16640111206G"/>
    <x v="0"/>
    <s v="LÁZARO BUENO, CARLOS"/>
    <x v="0"/>
    <n v="6.5579999999999998"/>
    <m/>
    <s v="Universidad de La Rioja"/>
    <n v="1"/>
    <s v="Pruebas de Acceso desde bachillerato o equivalente"/>
    <n v="8"/>
    <s v="18"/>
    <s v="Pruebas de acceso a la Universidad (PAU)- LOE"/>
    <m/>
    <x v="0"/>
    <m/>
    <m/>
    <s v="NO"/>
    <m/>
  </r>
  <r>
    <s v="JUN 2018-19"/>
    <x v="6"/>
    <n v="17495158"/>
    <s v="17495158206G"/>
    <x v="0"/>
    <s v="MADINABEITIA MANSO, IRENE"/>
    <x v="0"/>
    <n v="5.8330000000000002"/>
    <m/>
    <s v="Universidad de La Rioja"/>
    <n v="1"/>
    <s v="Pruebas de Acceso desde bachillerato o equivalente"/>
    <n v="8"/>
    <s v="18"/>
    <s v="Pruebas de acceso a la Universidad (PAU)- LOE"/>
    <m/>
    <x v="0"/>
    <m/>
    <m/>
    <s v="SÍ"/>
    <s v="con reconocimientos"/>
  </r>
  <r>
    <s v="JUN 2018-19"/>
    <x v="6"/>
    <n v="16641011"/>
    <s v="16641011206G"/>
    <x v="0"/>
    <s v="SÁEZ OTERO, GLORIA"/>
    <x v="0"/>
    <n v="5.6790000000000003"/>
    <m/>
    <s v="Universidad de La Rioja"/>
    <n v="1"/>
    <s v="Pruebas de Acceso desde bachillerato o equivalente"/>
    <n v="8"/>
    <s v="18"/>
    <s v="Pruebas de acceso a la Universidad (PAU)- LOE"/>
    <m/>
    <x v="0"/>
    <m/>
    <m/>
    <s v="NO"/>
    <m/>
  </r>
  <r>
    <s v="JUN 2018-19"/>
    <x v="6"/>
    <n v="16622445"/>
    <s v="16622445206G"/>
    <x v="0"/>
    <s v="MORENO CASTILLO, ÓSCAR"/>
    <x v="0"/>
    <n v="5.5410000000000004"/>
    <m/>
    <s v="Universidad de La Rioja"/>
    <n v="1"/>
    <s v="Pruebas de Acceso desde bachillerato o equivalente"/>
    <n v="8"/>
    <s v="18"/>
    <s v="Pruebas de acceso a la Universidad (PAU)- LOE"/>
    <m/>
    <x v="0"/>
    <m/>
    <m/>
    <s v="NO"/>
    <m/>
  </r>
  <r>
    <s v="JUN 2018-19"/>
    <x v="6"/>
    <n v="72798811"/>
    <s v="72798811206G"/>
    <x v="0"/>
    <s v="BLANCO GIL, PAULA"/>
    <x v="0"/>
    <n v="7.625"/>
    <m/>
    <s v="Universidad de La Rioja"/>
    <n v="1"/>
    <s v="Pruebas de Acceso desde bachillerato o equivalente"/>
    <n v="8"/>
    <s v="18"/>
    <s v="Pruebas de acceso a la Universidad (PAU)- LOE"/>
    <m/>
    <x v="0"/>
    <m/>
    <m/>
    <s v="SÍ"/>
    <s v="con reconocimientos"/>
  </r>
  <r>
    <s v="JUN 2018-19"/>
    <x v="6"/>
    <n v="16628849"/>
    <s v="16628849206G"/>
    <x v="0"/>
    <s v="PÉREZ PÉREZ, PAULA"/>
    <x v="0"/>
    <n v="7.6929999999999996"/>
    <m/>
    <s v="Universidad de La Rioja"/>
    <n v="1"/>
    <s v="Pruebas de Acceso desde bachillerato o equivalente"/>
    <n v="8"/>
    <s v="18"/>
    <s v="Pruebas de acceso a la Universidad (PAU)- LOE"/>
    <m/>
    <x v="0"/>
    <m/>
    <m/>
    <s v="NO"/>
    <m/>
  </r>
  <r>
    <s v="JUN 2018-19"/>
    <x v="6"/>
    <n v="16632819"/>
    <s v="16632819206G"/>
    <x v="0"/>
    <s v="GIL MERINO, PABLO"/>
    <x v="0"/>
    <n v="5.7270000000000003"/>
    <m/>
    <s v="Universidad de La Rioja"/>
    <n v="1"/>
    <s v="Pruebas de Acceso desde bachillerato o equivalente"/>
    <n v="8"/>
    <s v="18"/>
    <s v="Pruebas de acceso a la Universidad (PAU)- LOE"/>
    <m/>
    <x v="0"/>
    <m/>
    <m/>
    <s v="NO"/>
    <m/>
  </r>
  <r>
    <s v="JUN 2018-19"/>
    <x v="6"/>
    <n v="16639663"/>
    <s v="16639663206G"/>
    <x v="0"/>
    <s v="MARTÍNEZ LÓPEZ, RUBÉN"/>
    <x v="0"/>
    <n v="6.61"/>
    <m/>
    <s v="Universidad de La Rioja"/>
    <n v="1"/>
    <s v="Pruebas de Acceso desde bachillerato o equivalente"/>
    <n v="8"/>
    <s v="18"/>
    <s v="Pruebas de acceso a la Universidad (PAU)- LOE"/>
    <m/>
    <x v="0"/>
    <m/>
    <m/>
    <s v="NO"/>
    <m/>
  </r>
  <r>
    <s v="JUN 2018-19"/>
    <x v="6"/>
    <n v="78754421"/>
    <s v="78754421206G"/>
    <x v="0"/>
    <s v="ALONSO TOBÍAS, ALBERTO"/>
    <x v="0"/>
    <n v="6.673"/>
    <m/>
    <s v="Universidad Pública de Navarra"/>
    <n v="1"/>
    <s v="Pruebas de Acceso desde bachillerato o equivalente"/>
    <n v="8"/>
    <s v="18"/>
    <s v="Pruebas de acceso a la Universidad (PAU)- LOE"/>
    <m/>
    <x v="0"/>
    <m/>
    <m/>
    <s v="NO"/>
    <m/>
  </r>
  <r>
    <s v="JUN 2018-19"/>
    <x v="6"/>
    <n v="78775080"/>
    <s v="78775080206G"/>
    <x v="0"/>
    <s v="ARAGÓN OCHOA, LAURA"/>
    <x v="0"/>
    <n v="6.0819999999999999"/>
    <m/>
    <s v="Universidad Pública de Navarra"/>
    <n v="1"/>
    <s v="Pruebas de Acceso desde bachillerato o equivalente"/>
    <n v="8"/>
    <s v="18"/>
    <s v="Pruebas de acceso a la Universidad (PAU)- LOE"/>
    <m/>
    <x v="0"/>
    <m/>
    <m/>
    <s v="NO"/>
    <m/>
  </r>
  <r>
    <s v="JUN 2018-19"/>
    <x v="6"/>
    <n v="16628414"/>
    <s v="16628414206G"/>
    <x v="0"/>
    <s v="GARCÍA TRIMIÑO, IVÁN"/>
    <x v="0"/>
    <n v="5.5330000000000004"/>
    <m/>
    <s v="Universidad de La Rioja"/>
    <n v="1"/>
    <s v="Pruebas de Acceso desde bachillerato o equivalente"/>
    <n v="8"/>
    <s v="18"/>
    <s v="Pruebas de acceso a la Universidad (PAU)- LOE"/>
    <m/>
    <x v="0"/>
    <m/>
    <m/>
    <s v="NO"/>
    <m/>
  </r>
  <r>
    <s v="JUN 2018-19"/>
    <x v="6"/>
    <n v="16642534"/>
    <s v="16642534206G"/>
    <x v="0"/>
    <s v="GALLO GARCÍA, ALEXANDER"/>
    <x v="0"/>
    <n v="6.2229999999999999"/>
    <m/>
    <s v="Universidad de La Rioja"/>
    <n v="1"/>
    <s v="Pruebas de Acceso desde bachillerato o equivalente"/>
    <n v="8"/>
    <s v="18"/>
    <s v="Pruebas de acceso a la Universidad (PAU)- LOE"/>
    <m/>
    <x v="2"/>
    <m/>
    <m/>
    <s v="NO"/>
    <m/>
  </r>
  <r>
    <s v="JUN 2018-19"/>
    <x v="6"/>
    <n v="72842879"/>
    <s v="72842879206G"/>
    <x v="0"/>
    <s v="ARANDO ASENSI, IKER"/>
    <x v="1"/>
    <n v="6.4080000000000004"/>
    <m/>
    <s v="Universidad del País Vasco/Euskal Herriko Unibersitatea"/>
    <n v="1"/>
    <s v="Pruebas de Acceso desde bachillerato o equivalente"/>
    <n v="8"/>
    <s v="18"/>
    <s v="Pruebas de acceso a la Universidad (PAU)- LOE"/>
    <m/>
    <x v="0"/>
    <m/>
    <m/>
    <s v="NO"/>
    <m/>
  </r>
  <r>
    <s v="JUN 2018-19"/>
    <x v="6"/>
    <n v="72799782"/>
    <s v="72799782206G"/>
    <x v="0"/>
    <s v="BALLESTERO ROURERA, MANUEL"/>
    <x v="1"/>
    <n v="7.7450000000000001"/>
    <m/>
    <s v="Universidad de La Rioja"/>
    <n v="1"/>
    <s v="Pruebas de Acceso desde bachillerato o equivalente"/>
    <n v="8"/>
    <s v="18"/>
    <s v="Pruebas de acceso a la Universidad (PAU)- LOE"/>
    <m/>
    <x v="0"/>
    <m/>
    <m/>
    <s v="NO"/>
    <m/>
  </r>
  <r>
    <s v="JUN 2018-19"/>
    <x v="6"/>
    <n v="53980527"/>
    <s v="53980527206G"/>
    <x v="0"/>
    <s v="CERECEDA GAMBRA, SANDRA"/>
    <x v="1"/>
    <n v="6.6360000000000001"/>
    <m/>
    <s v="Universidad del País Vasco/Euskal Herriko Unibersitatea"/>
    <n v="1"/>
    <s v="Pruebas de Acceso desde bachillerato o equivalente"/>
    <n v="8"/>
    <s v="18"/>
    <s v="Pruebas de acceso a la Universidad (PAU)- LOE"/>
    <m/>
    <x v="0"/>
    <m/>
    <m/>
    <s v="NO"/>
    <m/>
  </r>
  <r>
    <s v="JUN 2018-19"/>
    <x v="6"/>
    <n v="16632201"/>
    <s v="16632201206G"/>
    <x v="0"/>
    <s v="PALACIOS PASCUAL, LEYRE"/>
    <x v="1"/>
    <n v="5.9390000000000001"/>
    <m/>
    <s v="Universidad de La Rioja"/>
    <n v="1"/>
    <s v="Pruebas de Acceso desde bachillerato o equivalente"/>
    <n v="8"/>
    <s v="18"/>
    <s v="Pruebas de acceso a la Universidad (PAU)- LOE"/>
    <m/>
    <x v="0"/>
    <m/>
    <m/>
    <s v="NO"/>
    <m/>
  </r>
  <r>
    <s v="JUN 2018-19"/>
    <x v="6"/>
    <n v="16636899"/>
    <s v="16636899206G"/>
    <x v="0"/>
    <s v="SÁNCHEZ GARRIDO, JIMENA"/>
    <x v="1"/>
    <n v="5.3390000000000004"/>
    <m/>
    <s v="Universidad de La Rioja"/>
    <n v="1"/>
    <s v="Pruebas de Acceso desde bachillerato o equivalente"/>
    <n v="8"/>
    <s v="18"/>
    <s v="Pruebas de acceso a la Universidad (PAU)- LOE"/>
    <m/>
    <x v="0"/>
    <m/>
    <m/>
    <s v="NO"/>
    <m/>
  </r>
  <r>
    <s v="JUN 2018-19"/>
    <x v="6"/>
    <n v="16644218"/>
    <s v="16644218206G"/>
    <x v="0"/>
    <s v="IGLESIAS ANGULO, ADRIÁN"/>
    <x v="1"/>
    <n v="7.0960000000000001"/>
    <m/>
    <s v="Universidad de La Rioja"/>
    <n v="1"/>
    <s v="Pruebas de Acceso desde bachillerato o equivalente"/>
    <n v="8"/>
    <s v="18"/>
    <s v="Pruebas de acceso a la Universidad (PAU)- LOE"/>
    <m/>
    <x v="0"/>
    <m/>
    <m/>
    <s v="NO"/>
    <m/>
  </r>
  <r>
    <s v="JUN 2018-19"/>
    <x v="6"/>
    <n v="16630949"/>
    <s v="16630949206G"/>
    <x v="0"/>
    <s v="DE DIEGO GARCÍA, BEATRIZ"/>
    <x v="1"/>
    <n v="5.7839999999999998"/>
    <m/>
    <s v="Universidad de La Rioja"/>
    <n v="1"/>
    <s v="Pruebas de Acceso desde bachillerato o equivalente"/>
    <n v="8"/>
    <s v="18"/>
    <s v="Pruebas de acceso a la Universidad (PAU)- LOE"/>
    <m/>
    <x v="0"/>
    <m/>
    <m/>
    <s v="NO"/>
    <m/>
  </r>
  <r>
    <s v="JUN 2018-19"/>
    <x v="6"/>
    <n v="73452971"/>
    <s v="73452971206G"/>
    <x v="0"/>
    <s v="ARELLANO SANCHEZ, AINGERU"/>
    <x v="1"/>
    <n v="5.2320000000000002"/>
    <m/>
    <s v="Universidad Pública de Navarra"/>
    <n v="1"/>
    <s v="Pruebas de Acceso desde bachillerato o equivalente"/>
    <n v="8"/>
    <s v="18"/>
    <s v="Pruebas de acceso a la Universidad (PAU)- LOE"/>
    <m/>
    <x v="0"/>
    <m/>
    <m/>
    <s v="NO"/>
    <m/>
  </r>
  <r>
    <s v="SEP 2018-19"/>
    <x v="6"/>
    <n v="16602461"/>
    <s v="16602461206G"/>
    <x v="0"/>
    <s v="HERNÁNDEZ SÁENZ, SILVIA"/>
    <x v="1"/>
    <n v="5.7910000000000004"/>
    <m/>
    <s v="Universidad de La Rioja"/>
    <n v="1"/>
    <s v="Pruebas de Acceso desde bachillerato o equivalente"/>
    <n v="1"/>
    <s v="11"/>
    <s v="Pruebas de aptitud para el acceso a la Universidad - COU"/>
    <m/>
    <x v="0"/>
    <m/>
    <m/>
    <s v="SÍ"/>
    <s v="con reconocimientos"/>
  </r>
  <r>
    <s v="JUN 2018-19"/>
    <x v="6"/>
    <n v="18077744"/>
    <s v="18077744206G"/>
    <x v="0"/>
    <s v="SÁENZ ÍÑIGUEZ, SUSANA"/>
    <x v="1"/>
    <n v="8.218"/>
    <m/>
    <s v="Universidad de La Rioja"/>
    <n v="1"/>
    <s v="Pruebas de Acceso desde bachillerato o equivalente"/>
    <n v="8"/>
    <s v="18"/>
    <s v="Pruebas de acceso a la Universidad (PAU)- LOE"/>
    <m/>
    <x v="0"/>
    <m/>
    <m/>
    <s v="NO"/>
    <m/>
  </r>
  <r>
    <s v="JUN 2018-19"/>
    <x v="6"/>
    <n v="78754007"/>
    <s v="78754007206G"/>
    <x v="0"/>
    <s v="MORENO GARBAYO, MARTA"/>
    <x v="1"/>
    <n v="7.069"/>
    <m/>
    <s v="Universidad Pública de Navarra"/>
    <n v="1"/>
    <s v="Pruebas de Acceso desde bachillerato o equivalente"/>
    <n v="8"/>
    <s v="18"/>
    <s v="Pruebas de acceso a la Universidad (PAU)- LOE"/>
    <m/>
    <x v="0"/>
    <m/>
    <m/>
    <s v="NO"/>
    <m/>
  </r>
  <r>
    <s v="JUN 2018-19"/>
    <x v="6"/>
    <n v="16629118"/>
    <s v="16629118206G"/>
    <x v="0"/>
    <s v="SACRISTÁN ARRIOLA, IRENE"/>
    <x v="1"/>
    <n v="7.5019999999999998"/>
    <m/>
    <s v="Universidad de La Rioja"/>
    <n v="1"/>
    <s v="Pruebas de Acceso desde bachillerato o equivalente"/>
    <n v="8"/>
    <s v="18"/>
    <s v="Pruebas de acceso a la Universidad (PAU)- LOE"/>
    <m/>
    <x v="0"/>
    <m/>
    <m/>
    <s v="NO"/>
    <m/>
  </r>
  <r>
    <s v="JUN 2018-19"/>
    <x v="6"/>
    <n v="16638055"/>
    <s v="16638055206G"/>
    <x v="0"/>
    <s v="AJA LÓPEZ, MARÍA CRISTINA"/>
    <x v="1"/>
    <n v="6.4059999999999997"/>
    <m/>
    <s v="Universidad de La Rioja"/>
    <n v="1"/>
    <s v="Pruebas de Acceso desde bachillerato o equivalente"/>
    <n v="8"/>
    <s v="18"/>
    <s v="Pruebas de acceso a la Universidad (PAU)- LOE"/>
    <m/>
    <x v="0"/>
    <m/>
    <m/>
    <s v="NO"/>
    <m/>
  </r>
  <r>
    <s v="JUN 2018-19"/>
    <x v="6"/>
    <n v="16630763"/>
    <s v="16630763206G"/>
    <x v="0"/>
    <s v="MAJUELO TABERNERO, MAITE"/>
    <x v="1"/>
    <n v="6.0090000000000003"/>
    <m/>
    <s v="Universidad del País Vasco/Euskal Herriko Unibersitatea"/>
    <n v="1"/>
    <s v="Pruebas de Acceso desde bachillerato o equivalente"/>
    <n v="2"/>
    <s v="12"/>
    <s v="Pruebas de acceso a la Universidad- LOGSE"/>
    <s v="SÍ"/>
    <x v="0"/>
    <m/>
    <m/>
    <s v="NO"/>
    <m/>
  </r>
  <r>
    <s v="JUN 2018-19"/>
    <x v="6"/>
    <n v="18074189"/>
    <s v="18074189206G"/>
    <x v="0"/>
    <s v="FERNÁNDEZ BERASATEGUI, ÁNGELA"/>
    <x v="1"/>
    <n v="6.4560000000000004"/>
    <m/>
    <s v="Universidad de La Rioja"/>
    <n v="1"/>
    <s v="Pruebas de Acceso desde bachillerato o equivalente"/>
    <n v="8"/>
    <s v="18"/>
    <s v="Pruebas de acceso a la Universidad (PAU)- LOE"/>
    <m/>
    <x v="2"/>
    <m/>
    <m/>
    <s v="NO"/>
    <m/>
  </r>
  <r>
    <s v="JUN 2018-19"/>
    <x v="6"/>
    <n v="16639160"/>
    <s v="16639160206G"/>
    <x v="0"/>
    <s v="GUZMÁN FERNÁNDEZ, CLARA"/>
    <x v="1"/>
    <n v="6.2960000000000003"/>
    <m/>
    <s v="Universidad de La Rioja"/>
    <n v="1"/>
    <s v="Pruebas de Acceso desde bachillerato o equivalente"/>
    <n v="8"/>
    <s v="18"/>
    <s v="Pruebas de acceso a la Universidad (PAU)- LOE"/>
    <m/>
    <x v="0"/>
    <m/>
    <m/>
    <s v="NO"/>
    <m/>
  </r>
  <r>
    <s v="JUN 2018-19"/>
    <x v="6"/>
    <n v="18086909"/>
    <s v="18086909206G"/>
    <x v="0"/>
    <s v="CAJAMARCA SOTO, BERENICE ESTEFANÍA"/>
    <x v="1"/>
    <n v="6.2530000000000001"/>
    <m/>
    <s v="UNIVERSIDAD AUTÓNOMA DE MADRID"/>
    <n v="1"/>
    <s v="Pruebas de Acceso desde bachillerato o equivalente"/>
    <n v="8"/>
    <s v="18"/>
    <s v="Pruebas de acceso a la Universidad (PAU)- LOE"/>
    <m/>
    <x v="0"/>
    <m/>
    <m/>
    <s v="NO"/>
    <m/>
  </r>
  <r>
    <s v="JLO 2018-19"/>
    <x v="6"/>
    <n v="73457447"/>
    <s v="73457447206G"/>
    <x v="0"/>
    <s v="MEDRANO MELLADO, AMAIA"/>
    <x v="1"/>
    <n v="5.4569999999999999"/>
    <m/>
    <s v="Universidad Pública de Navarra"/>
    <n v="1"/>
    <s v="Pruebas de Acceso desde bachillerato o equivalente"/>
    <n v="8"/>
    <s v="18"/>
    <s v="Pruebas de acceso a la Universidad (PAU)- LOE"/>
    <m/>
    <x v="4"/>
    <m/>
    <m/>
    <s v="NO"/>
    <m/>
  </r>
  <r>
    <s v="JLO 2018-19"/>
    <x v="6"/>
    <n v="78770189"/>
    <s v="78770189206G"/>
    <x v="0"/>
    <s v="MORALES LASHERAS, CRISTINA"/>
    <x v="1"/>
    <n v="5.4470000000000001"/>
    <m/>
    <s v="Universidad Pública de Navarra"/>
    <n v="1"/>
    <s v="Pruebas de Acceso desde bachillerato o equivalente"/>
    <n v="8"/>
    <s v="18"/>
    <s v="Pruebas de acceso a la Universidad (PAU)- LOE"/>
    <m/>
    <x v="2"/>
    <m/>
    <m/>
    <s v="NO"/>
    <m/>
  </r>
  <r>
    <s v="JLO 2018-19"/>
    <x v="6"/>
    <n v="16634740"/>
    <s v="16634740206G"/>
    <x v="0"/>
    <s v="TORRES MURO, MARÍA"/>
    <x v="1"/>
    <n v="5.2709999999999999"/>
    <m/>
    <s v="Universidad de La Rioja"/>
    <n v="1"/>
    <s v="Pruebas de Acceso desde bachillerato o equivalente"/>
    <n v="8"/>
    <s v="18"/>
    <s v="Pruebas de acceso a la Universidad (PAU)- LOE"/>
    <m/>
    <x v="0"/>
    <m/>
    <m/>
    <s v="NO"/>
    <m/>
  </r>
  <r>
    <s v="JLO 2018-19"/>
    <x v="6"/>
    <n v="21045662"/>
    <s v="21045662206G"/>
    <x v="0"/>
    <s v="FERNÁNDEZ GARCÍA, VÍCTOR"/>
    <x v="1"/>
    <n v="6.343"/>
    <m/>
    <s v="Universidad de La Rioja"/>
    <n v="1"/>
    <s v="Pruebas de Acceso desde bachillerato o equivalente"/>
    <n v="8"/>
    <s v="18"/>
    <s v="Pruebas de acceso a la Universidad (PAU)- LOE"/>
    <m/>
    <x v="0"/>
    <m/>
    <m/>
    <s v="NO"/>
    <m/>
  </r>
  <r>
    <s v="JUN 2018-19"/>
    <x v="6"/>
    <n v="58045992"/>
    <s v="58045992206G"/>
    <x v="0"/>
    <s v="CORTES BUENO , YENERITH"/>
    <x v="2"/>
    <n v="8.08"/>
    <m/>
    <m/>
    <n v="11"/>
    <s v="Formación Profesional"/>
    <n v="5"/>
    <s v="115"/>
    <s v="Ciclo Formativo de Grado Superior"/>
    <m/>
    <x v="0"/>
    <m/>
    <m/>
    <s v="NO"/>
    <m/>
  </r>
  <r>
    <s v="JUN 2018-19"/>
    <x v="6"/>
    <n v="18078463"/>
    <s v="18078463206G"/>
    <x v="0"/>
    <s v="MORA HERRÁEZ, ALFONSO CARLOS"/>
    <x v="2"/>
    <n v="6.7690000000000001"/>
    <m/>
    <s v="Universidad de La Rioja"/>
    <n v="1"/>
    <s v="Pruebas de Acceso desde bachillerato o equivalente"/>
    <n v="9"/>
    <s v="19"/>
    <s v="Evaluación de Bachillerato para Acceso a la Universidad (EBAU) - LOMCE"/>
    <s v="SÍ"/>
    <x v="0"/>
    <m/>
    <m/>
    <s v="NO"/>
    <m/>
  </r>
  <r>
    <s v="JUN 2018-19"/>
    <x v="6"/>
    <n v="12779726"/>
    <s v="12779726206G"/>
    <x v="0"/>
    <s v="SALVADOR POLANCO, MARÍA DEL CARMEN"/>
    <x v="2"/>
    <n v="6.5979999999999999"/>
    <m/>
    <s v="Universidad de La Rioja"/>
    <n v="1"/>
    <s v="Pruebas de Acceso desde bachillerato o equivalente"/>
    <n v="9"/>
    <s v="19"/>
    <s v="Evaluación de Bachillerato para Acceso a la Universidad (EBAU) - LOMCE"/>
    <m/>
    <x v="0"/>
    <m/>
    <m/>
    <s v="NO"/>
    <m/>
  </r>
  <r>
    <s v="JUN 2018-19"/>
    <x v="6"/>
    <n v="17497038"/>
    <s v="17497038206G"/>
    <x v="0"/>
    <s v="BERMEJO GUTIÉRREZ, MARÍA"/>
    <x v="2"/>
    <n v="5.4059999999999997"/>
    <m/>
    <s v="Universidad de La Rioja"/>
    <n v="1"/>
    <s v="Pruebas de Acceso desde bachillerato o equivalente"/>
    <n v="9"/>
    <s v="19"/>
    <s v="Evaluación de Bachillerato para Acceso a la Universidad (EBAU) - LOMCE"/>
    <m/>
    <x v="0"/>
    <m/>
    <m/>
    <s v="NO"/>
    <m/>
  </r>
  <r>
    <s v="JUN 2018-19"/>
    <x v="6"/>
    <n v="18081055"/>
    <s v="18081055206G"/>
    <x v="0"/>
    <s v="ROCANDIO CORCUERA, RUBÉN"/>
    <x v="2"/>
    <n v="5.9409999999999998"/>
    <m/>
    <s v="Universidad de La Rioja"/>
    <n v="1"/>
    <s v="Pruebas de Acceso desde bachillerato o equivalente"/>
    <n v="9"/>
    <s v="19"/>
    <s v="Evaluación de Bachillerato para Acceso a la Universidad (EBAU) - LOMCE"/>
    <s v="SÍ"/>
    <x v="0"/>
    <m/>
    <m/>
    <s v="NO"/>
    <m/>
  </r>
  <r>
    <s v="JUN 2018-19"/>
    <x v="6"/>
    <n v="45176093"/>
    <s v="45176093206G"/>
    <x v="0"/>
    <s v="FRANCÉS MEDRANO, IRATXE"/>
    <x v="2"/>
    <n v="5.7270000000000003"/>
    <m/>
    <s v="Universidad de La Rioja"/>
    <n v="1"/>
    <s v="Pruebas de Acceso desde bachillerato o equivalente"/>
    <n v="9"/>
    <s v="19"/>
    <s v="Evaluación de Bachillerato para Acceso a la Universidad (EBAU) - LOMCE"/>
    <m/>
    <x v="0"/>
    <m/>
    <m/>
    <s v="NO"/>
    <m/>
  </r>
  <r>
    <s v="JUN 2018-19"/>
    <x v="6"/>
    <n v="16642621"/>
    <s v="16642621206G"/>
    <x v="0"/>
    <s v="LOSANTOS SOLDEVILLA, MARINA"/>
    <x v="2"/>
    <n v="5.8819999999999997"/>
    <m/>
    <s v="Universidad de La Rioja"/>
    <n v="1"/>
    <s v="Pruebas de Acceso desde bachillerato o equivalente"/>
    <n v="9"/>
    <s v="19"/>
    <s v="Evaluación de Bachillerato para Acceso a la Universidad (EBAU) - LOMCE"/>
    <s v="SÍ"/>
    <x v="0"/>
    <m/>
    <m/>
    <s v="NO"/>
    <m/>
  </r>
  <r>
    <s v="JUN 2018-19"/>
    <x v="6"/>
    <n v="16636174"/>
    <s v="16636174206G"/>
    <x v="0"/>
    <s v="GONZÁLEZ BLANCO, NURIA"/>
    <x v="2"/>
    <n v="7.234"/>
    <m/>
    <s v="Universidad de La Rioja"/>
    <n v="1"/>
    <s v="Pruebas de Acceso desde bachillerato o equivalente"/>
    <n v="9"/>
    <s v="19"/>
    <s v="Evaluación de Bachillerato para Acceso a la Universidad (EBAU) - LOMCE"/>
    <s v="SÍ"/>
    <x v="0"/>
    <m/>
    <m/>
    <s v="NO"/>
    <m/>
  </r>
  <r>
    <s v="JUN 2018-19"/>
    <x v="6"/>
    <n v="16639753"/>
    <s v="16639753206G"/>
    <x v="0"/>
    <s v="AMOR BEISTI, VIRGINIA"/>
    <x v="2"/>
    <n v="7.18"/>
    <m/>
    <m/>
    <n v="11"/>
    <s v="Formación Profesional"/>
    <n v="5"/>
    <s v="115"/>
    <s v="Ciclo Formativo de Grado Superior"/>
    <m/>
    <x v="0"/>
    <m/>
    <m/>
    <s v="NO"/>
    <m/>
  </r>
  <r>
    <s v="JUN 2018-19"/>
    <x v="6"/>
    <n v="18185220"/>
    <s v="18185220206G"/>
    <x v="0"/>
    <s v="PARDO HOFFMAN, TOMÁS DANIEL"/>
    <x v="2"/>
    <n v="7.73"/>
    <m/>
    <m/>
    <n v="11"/>
    <s v="Formación Profesional"/>
    <n v="5"/>
    <s v="115"/>
    <s v="Ciclo Formativo de Grado Superior"/>
    <m/>
    <x v="0"/>
    <m/>
    <m/>
    <s v="NO"/>
    <m/>
  </r>
  <r>
    <s v="JUN 2018-19"/>
    <x v="6"/>
    <n v="73119744"/>
    <s v="73119744206G"/>
    <x v="0"/>
    <s v="CANARIAS GÓMEZ-ULLATE, JON"/>
    <x v="2"/>
    <n v="5.5019999999999998"/>
    <m/>
    <s v="Universidad Pública de Navarra"/>
    <n v="8"/>
    <s v="Cambio de universidad y/o estudios"/>
    <n v="1"/>
    <s v="81"/>
    <s v="Cambio de universidad por reconocimiento de 30 ECTS"/>
    <m/>
    <x v="1"/>
    <m/>
    <m/>
    <s v="SÍ"/>
    <s v="con reconocimientos"/>
  </r>
  <r>
    <s v="JUN 2018-19"/>
    <x v="6"/>
    <n v="18089005"/>
    <s v="18089005206G"/>
    <x v="0"/>
    <s v="ALÚTIZ CUADRA, MARÍA"/>
    <x v="2"/>
    <n v="5.2649999999999997"/>
    <m/>
    <s v="Universidad de La Rioja"/>
    <n v="1"/>
    <s v="Pruebas de Acceso desde bachillerato o equivalente"/>
    <n v="9"/>
    <s v="19"/>
    <s v="Evaluación de Bachillerato para Acceso a la Universidad (EBAU) - LOMCE"/>
    <s v="SÍ"/>
    <x v="0"/>
    <m/>
    <m/>
    <s v="NO"/>
    <m/>
  </r>
  <r>
    <s v="JUN 2018-19"/>
    <x v="6"/>
    <n v="73125086"/>
    <s v="73125086206G"/>
    <x v="0"/>
    <s v="VERGARA VERGARA, PAULA"/>
    <x v="2"/>
    <n v="5.3"/>
    <m/>
    <s v="Universidad Pública de Navarra"/>
    <n v="1"/>
    <s v="Pruebas de Acceso desde bachillerato o equivalente"/>
    <n v="9"/>
    <s v="19"/>
    <s v="Evaluación de Bachillerato para Acceso a la Universidad (EBAU) - LOMCE"/>
    <m/>
    <x v="3"/>
    <m/>
    <m/>
    <s v="NO"/>
    <m/>
  </r>
  <r>
    <s v="JUN 2018-19"/>
    <x v="6"/>
    <n v="16641000"/>
    <s v="16641000206G"/>
    <x v="0"/>
    <s v="SÁENZ ANDRÉS, RAQUEL"/>
    <x v="2"/>
    <n v="5.1340000000000003"/>
    <m/>
    <s v="Universidad de La Rioja"/>
    <n v="1"/>
    <s v="Pruebas de Acceso desde bachillerato o equivalente"/>
    <n v="9"/>
    <s v="19"/>
    <s v="Evaluación de Bachillerato para Acceso a la Universidad (EBAU) - LOMCE"/>
    <m/>
    <x v="0"/>
    <m/>
    <m/>
    <s v="NO"/>
    <m/>
  </r>
  <r>
    <s v="JLO 2018-19"/>
    <x v="6"/>
    <n v="18084087"/>
    <s v="18084087206G"/>
    <x v="0"/>
    <s v="VILLANUEVA BARRIO, CLAUDIA"/>
    <x v="2"/>
    <n v="6.0890000000000004"/>
    <m/>
    <s v="Universidad de La Rioja"/>
    <n v="1"/>
    <s v="Pruebas de Acceso desde bachillerato o equivalente"/>
    <n v="9"/>
    <s v="19"/>
    <s v="Evaluación de Bachillerato para Acceso a la Universidad (EBAU) - LOMCE"/>
    <s v="SÍ"/>
    <x v="0"/>
    <m/>
    <m/>
    <s v="NO"/>
    <m/>
  </r>
  <r>
    <s v="JUN 2018-19"/>
    <x v="6"/>
    <n v="16640294"/>
    <s v="16640294206G"/>
    <x v="0"/>
    <s v="PEDRO MARTÍNEZ, SILVIA DE"/>
    <x v="3"/>
    <n v="6.3559999999999999"/>
    <m/>
    <s v="Universidad de La Rioja"/>
    <n v="1"/>
    <s v="Pruebas de Acceso desde bachillerato o equivalente"/>
    <n v="9"/>
    <s v="19"/>
    <s v="Evaluación de Bachillerato para Acceso a la Universidad (EBAU) - LOMCE"/>
    <m/>
    <x v="0"/>
    <m/>
    <m/>
    <s v="NO"/>
    <m/>
  </r>
  <r>
    <s v="JUN 2018-19"/>
    <x v="6"/>
    <n v="78761618"/>
    <s v="78761618206G"/>
    <x v="0"/>
    <s v="BONILLA MARTINEZ, RODRIGO"/>
    <x v="3"/>
    <n v="6.1429999999999998"/>
    <m/>
    <s v="Universidad Pública de Navarra"/>
    <n v="1"/>
    <s v="Pruebas de Acceso desde bachillerato o equivalente"/>
    <n v="9"/>
    <s v="19"/>
    <s v="Evaluación de Bachillerato para Acceso a la Universidad (EBAU) - LOMCE"/>
    <s v="SÍ"/>
    <x v="0"/>
    <s v="802G"/>
    <m/>
    <s v="NO"/>
    <s v="otro grado"/>
  </r>
  <r>
    <s v="JUN 2018-19"/>
    <x v="6"/>
    <n v="16613923"/>
    <s v="16613923206G"/>
    <x v="0"/>
    <s v="ZORRILLA GARCÍA, ANDREA"/>
    <x v="3"/>
    <n v="6.33"/>
    <m/>
    <m/>
    <n v="11"/>
    <s v="Formación Profesional"/>
    <n v="5"/>
    <s v="115"/>
    <s v="Ciclo Formativo de Grado Superior"/>
    <m/>
    <x v="0"/>
    <m/>
    <m/>
    <s v="NO"/>
    <m/>
  </r>
  <r>
    <s v="JUN 2018-19"/>
    <x v="6"/>
    <n v="18075057"/>
    <s v="18075057206G"/>
    <x v="0"/>
    <s v="GARCÍA MURGA, NATALIA"/>
    <x v="3"/>
    <n v="6.0129999999999999"/>
    <m/>
    <s v="Universidad de La Rioja"/>
    <n v="1"/>
    <s v="Pruebas de Acceso desde bachillerato o equivalente"/>
    <n v="9"/>
    <s v="19"/>
    <s v="Evaluación de Bachillerato para Acceso a la Universidad (EBAU) - LOMCE"/>
    <m/>
    <x v="0"/>
    <m/>
    <m/>
    <s v="NO"/>
    <m/>
  </r>
  <r>
    <s v="JUN 2018-19"/>
    <x v="6"/>
    <n v="73506837"/>
    <s v="73506837206G"/>
    <x v="0"/>
    <s v="CRESPO DÍAZ DE CERIO, AINHOA"/>
    <x v="3"/>
    <n v="6.25"/>
    <m/>
    <s v="Universidad Pública de Navarra"/>
    <n v="1"/>
    <s v="Pruebas de Acceso desde bachillerato o equivalente"/>
    <n v="9"/>
    <s v="19"/>
    <s v="Evaluación de Bachillerato para Acceso a la Universidad (EBAU) - LOMCE"/>
    <m/>
    <x v="0"/>
    <m/>
    <m/>
    <s v="NO"/>
    <m/>
  </r>
  <r>
    <s v="JUN 2018-19"/>
    <x v="6"/>
    <n v="18087376"/>
    <s v="18087376206G"/>
    <x v="0"/>
    <s v="GIL GARCÍA, BEATRIZ"/>
    <x v="3"/>
    <n v="6.4649999999999999"/>
    <m/>
    <s v="Universidad de La Rioja"/>
    <n v="1"/>
    <s v="Pruebas de Acceso desde bachillerato o equivalente"/>
    <n v="9"/>
    <s v="19"/>
    <s v="Evaluación de Bachillerato para Acceso a la Universidad (EBAU) - LOMCE"/>
    <s v="SÍ"/>
    <x v="0"/>
    <m/>
    <m/>
    <s v="NO"/>
    <m/>
  </r>
  <r>
    <s v="JUN 2018-19"/>
    <x v="6"/>
    <n v="16633501"/>
    <s v="16633501206G"/>
    <x v="0"/>
    <s v="FERNÁNDEZ GONZÁLEZ, IVÁN"/>
    <x v="3"/>
    <n v="5.95"/>
    <m/>
    <s v="Universidad de La Rioja"/>
    <n v="1"/>
    <s v="Pruebas de Acceso desde bachillerato o equivalente"/>
    <n v="9"/>
    <s v="19"/>
    <s v="Evaluación de Bachillerato para Acceso a la Universidad (EBAU) - LOMCE"/>
    <m/>
    <x v="0"/>
    <m/>
    <m/>
    <s v="NO"/>
    <m/>
  </r>
  <r>
    <s v="JUN 2018-19"/>
    <x v="6"/>
    <n v="73217411"/>
    <s v="73217411206G"/>
    <x v="0"/>
    <s v="CORTAJARENA JIMENEZ, MIKEL"/>
    <x v="3"/>
    <n v="5.0720000000000001"/>
    <m/>
    <s v="Universidad del País Vasco/Euskal Herriko Unibersitatea"/>
    <n v="1"/>
    <s v="Pruebas de Acceso desde bachillerato o equivalente"/>
    <n v="9"/>
    <s v="19"/>
    <s v="Evaluación de Bachillerato para Acceso a la Universidad (EBAU) - LOMCE"/>
    <m/>
    <x v="0"/>
    <m/>
    <m/>
    <s v="NO"/>
    <m/>
  </r>
  <r>
    <s v="JUN 2018-19"/>
    <x v="6"/>
    <n v="18085389"/>
    <s v="18085389206G"/>
    <x v="0"/>
    <s v="TOFÉ BENITO, PATRICIA"/>
    <x v="3"/>
    <n v="5.7560000000000002"/>
    <m/>
    <s v="Universidad de La Rioja"/>
    <n v="1"/>
    <s v="Pruebas de Acceso desde bachillerato o equivalente"/>
    <n v="9"/>
    <s v="19"/>
    <s v="Evaluación de Bachillerato para Acceso a la Universidad (EBAU) - LOMCE"/>
    <m/>
    <x v="0"/>
    <m/>
    <m/>
    <s v="NO"/>
    <m/>
  </r>
  <r>
    <s v="JUN 2018-19"/>
    <x v="6"/>
    <s v="X3427949"/>
    <s v="X3427949206G"/>
    <x v="0"/>
    <s v="TEIXEIRA LUCIANO, MARÍA FILIPA"/>
    <x v="3"/>
    <n v="5.8719999999999999"/>
    <m/>
    <s v="Universidad de La Rioja"/>
    <n v="1"/>
    <s v="Pruebas de Acceso desde bachillerato o equivalente"/>
    <n v="9"/>
    <s v="19"/>
    <s v="Evaluación de Bachillerato para Acceso a la Universidad (EBAU) - LOMCE"/>
    <m/>
    <x v="0"/>
    <m/>
    <m/>
    <s v="NO"/>
    <m/>
  </r>
  <r>
    <s v="JUN 2018-19"/>
    <x v="6"/>
    <n v="72826629"/>
    <s v="72826629206G"/>
    <x v="0"/>
    <s v="LOBATO DE LA FUENTE, UNAI"/>
    <x v="3"/>
    <n v="7"/>
    <m/>
    <m/>
    <n v="11"/>
    <s v="Formación Profesional"/>
    <n v="5"/>
    <s v="115"/>
    <s v="Ciclo Formativo de Grado Superior"/>
    <m/>
    <x v="0"/>
    <m/>
    <m/>
    <s v="NO"/>
    <m/>
  </r>
  <r>
    <s v="JUN 2018-19"/>
    <x v="6"/>
    <n v="73217176"/>
    <s v="73217176206G"/>
    <x v="0"/>
    <s v="VIDEIRA GIL, NEREA"/>
    <x v="3"/>
    <n v="5.96"/>
    <m/>
    <s v="Universidad del País Vasco/Euskal Herriko Unibersitatea"/>
    <n v="1"/>
    <s v="Pruebas de Acceso desde bachillerato o equivalente"/>
    <n v="9"/>
    <s v="19"/>
    <s v="Evaluación de Bachillerato para Acceso a la Universidad (EBAU) - LOMCE"/>
    <m/>
    <x v="2"/>
    <m/>
    <m/>
    <s v="NO"/>
    <m/>
  </r>
  <r>
    <s v="JUN 2018-19"/>
    <x v="6"/>
    <n v="78999120"/>
    <s v="78999120206G"/>
    <x v="0"/>
    <s v="MARÍAS SAN PEDRO, JON"/>
    <x v="3"/>
    <n v="6.38"/>
    <m/>
    <m/>
    <n v="11"/>
    <s v="Formación Profesional"/>
    <n v="5"/>
    <s v="115"/>
    <s v="Ciclo Formativo de Grado Superior"/>
    <m/>
    <x v="0"/>
    <m/>
    <m/>
    <s v="NO"/>
    <m/>
  </r>
  <r>
    <s v="JUN 2018-19"/>
    <x v="6"/>
    <n v="78770401"/>
    <s v="78770401206G"/>
    <x v="0"/>
    <s v="GONZALEZ ANTON, AINHOA"/>
    <x v="3"/>
    <n v="7.64"/>
    <m/>
    <m/>
    <n v="11"/>
    <s v="Formación Profesional"/>
    <n v="5"/>
    <s v="115"/>
    <s v="Ciclo Formativo de Grado Superior"/>
    <m/>
    <x v="0"/>
    <m/>
    <m/>
    <s v="NO"/>
    <m/>
  </r>
  <r>
    <s v="JUN 2018-19"/>
    <x v="6"/>
    <n v="16637828"/>
    <s v="16637828206G"/>
    <x v="0"/>
    <s v="GARCÍA TARANCÓN, ANA"/>
    <x v="3"/>
    <n v="5.9589999999999996"/>
    <m/>
    <s v="Universidad de La Rioja"/>
    <n v="1"/>
    <s v="Pruebas de Acceso desde bachillerato o equivalente"/>
    <n v="9"/>
    <s v="19"/>
    <s v="Evaluación de Bachillerato para Acceso a la Universidad (EBAU) - LOMCE"/>
    <m/>
    <x v="0"/>
    <m/>
    <m/>
    <s v="NO"/>
    <m/>
  </r>
  <r>
    <s v="JUN 2018-19"/>
    <x v="6"/>
    <n v="16637984"/>
    <s v="16637984206G"/>
    <x v="0"/>
    <s v="MADORRÁN LARRAÑAGA, IRENE"/>
    <x v="3"/>
    <n v="6.6959999999999997"/>
    <m/>
    <s v="Universidad de La Rioja"/>
    <n v="1"/>
    <s v="Pruebas de Acceso desde bachillerato o equivalente"/>
    <n v="9"/>
    <s v="19"/>
    <s v="Evaluación de Bachillerato para Acceso a la Universidad (EBAU) - LOMCE"/>
    <m/>
    <x v="0"/>
    <m/>
    <m/>
    <s v="NO"/>
    <m/>
  </r>
  <r>
    <s v="JUN 2018-19"/>
    <x v="6"/>
    <n v="44649058"/>
    <s v="44649058206G"/>
    <x v="0"/>
    <s v="URBE SANTAMARÍA, ASIER"/>
    <x v="3"/>
    <n v="5.89"/>
    <m/>
    <s v="Universidad Pública de Navarra"/>
    <n v="1"/>
    <s v="Pruebas de Acceso desde bachillerato o equivalente"/>
    <n v="9"/>
    <s v="19"/>
    <s v="Evaluación de Bachillerato para Acceso a la Universidad (EBAU) - LOMCE"/>
    <m/>
    <x v="0"/>
    <m/>
    <m/>
    <s v="NO"/>
    <m/>
  </r>
  <r>
    <s v="JUN 2018-19"/>
    <x v="6"/>
    <n v="16629500"/>
    <s v="16629500206G"/>
    <x v="0"/>
    <s v="CAÑAS GARCÍA, IKER"/>
    <x v="3"/>
    <n v="8.0060000000000002"/>
    <m/>
    <s v="Universidad de La Rioja"/>
    <n v="1"/>
    <s v="Pruebas de Acceso desde bachillerato o equivalente"/>
    <n v="9"/>
    <s v="19"/>
    <s v="Evaluación de Bachillerato para Acceso a la Universidad (EBAU) - LOMCE"/>
    <m/>
    <x v="0"/>
    <m/>
    <m/>
    <s v="NO"/>
    <m/>
  </r>
  <r>
    <s v="JUN 2018-19"/>
    <x v="6"/>
    <n v="16625130"/>
    <s v="16625130206G"/>
    <x v="0"/>
    <s v="MARTÍN MAZO, BEATRIZ"/>
    <x v="3"/>
    <n v="5.67"/>
    <m/>
    <m/>
    <n v="11"/>
    <s v="Formación Profesional"/>
    <n v="5"/>
    <s v="115"/>
    <s v="Ciclo Formativo de Grado Superior"/>
    <m/>
    <x v="0"/>
    <m/>
    <m/>
    <s v="NO"/>
    <m/>
  </r>
  <r>
    <s v="JUN 2018-19"/>
    <x v="6"/>
    <n v="18084677"/>
    <s v="18084677206G"/>
    <x v="0"/>
    <s v="MENDOZA MARTÍNEZ DE PINILLOS, REBECA"/>
    <x v="3"/>
    <m/>
    <m/>
    <m/>
    <n v="8"/>
    <s v="Cambio de universidad y/o estudios"/>
    <n v="1"/>
    <s v="81"/>
    <s v="Cambio de universidad por reconocimiento de 30 ECTS"/>
    <m/>
    <x v="1"/>
    <m/>
    <m/>
    <s v="SÍ"/>
    <s v="con reconocimientos"/>
  </r>
  <r>
    <s v="JLO 2018-19"/>
    <x v="6"/>
    <n v="73133781"/>
    <s v="73133781206G"/>
    <x v="0"/>
    <s v="GRACIA BERNAD, SERGIO"/>
    <x v="3"/>
    <n v="5.4779999999999998"/>
    <m/>
    <s v="Universidad de La Rioja"/>
    <n v="1"/>
    <s v="Pruebas de Acceso desde bachillerato o equivalente"/>
    <n v="9"/>
    <s v="19"/>
    <s v="Evaluación de Bachillerato para Acceso a la Universidad (EBAU) - LOMCE"/>
    <m/>
    <x v="0"/>
    <m/>
    <m/>
    <s v="NO"/>
    <m/>
  </r>
  <r>
    <s v="JUN 2018-19"/>
    <x v="7"/>
    <s v="X8013506"/>
    <s v="X8013506804G"/>
    <x v="0"/>
    <s v="HASNAOUI , MOHAMMED"/>
    <x v="5"/>
    <n v="8.42"/>
    <m/>
    <m/>
    <n v="11"/>
    <s v="Formación Profesional"/>
    <n v="5"/>
    <s v="115"/>
    <s v="Ciclo Formativo de Grado Superior"/>
    <m/>
    <x v="0"/>
    <m/>
    <m/>
    <s v="SÍ"/>
    <s v="con reconocimientos"/>
  </r>
  <r>
    <s v="JUN 2018-19"/>
    <x v="7"/>
    <n v="16626568"/>
    <s v="16626568804G"/>
    <x v="0"/>
    <s v="BARRIUSO BACAICOA, CARMEN"/>
    <x v="0"/>
    <n v="8.1549999999999994"/>
    <m/>
    <s v="Universidad de La Rioja"/>
    <n v="1"/>
    <s v="Pruebas de Acceso desde bachillerato o equivalente"/>
    <n v="8"/>
    <s v="18"/>
    <s v="Pruebas de acceso a la Universidad (PAU)- LOE"/>
    <m/>
    <x v="0"/>
    <m/>
    <m/>
    <s v="NO"/>
    <m/>
  </r>
  <r>
    <s v="JUN 2018-19"/>
    <x v="7"/>
    <n v="16633298"/>
    <s v="16633298804G"/>
    <x v="0"/>
    <s v="MENDAZA DOMAICA, SERGIO"/>
    <x v="1"/>
    <n v="6.3890000000000002"/>
    <m/>
    <s v="Universidad de La Rioja"/>
    <n v="1"/>
    <s v="Pruebas de Acceso desde bachillerato o equivalente"/>
    <n v="8"/>
    <s v="18"/>
    <s v="Pruebas de acceso a la Universidad (PAU)- LOE"/>
    <m/>
    <x v="1"/>
    <m/>
    <m/>
    <s v="SÍ"/>
    <s v="con reconocimientos"/>
  </r>
  <r>
    <s v="JUN 2018-19"/>
    <x v="7"/>
    <n v="17498000"/>
    <s v="17498000804G"/>
    <x v="0"/>
    <s v="SÁENZ MORENO, DAVID"/>
    <x v="2"/>
    <n v="8.23"/>
    <m/>
    <m/>
    <n v="11"/>
    <s v="Formación Profesional"/>
    <n v="5"/>
    <s v="115"/>
    <s v="Ciclo Formativo de Grado Superior"/>
    <m/>
    <x v="0"/>
    <m/>
    <m/>
    <s v="SÍ"/>
    <s v="con reconocimientos"/>
  </r>
  <r>
    <s v="JUN 2018-19"/>
    <x v="7"/>
    <n v="16643273"/>
    <s v="16643273804G"/>
    <x v="0"/>
    <s v="ESTALAYO OCHOA, ANDRÉS"/>
    <x v="3"/>
    <n v="6.6020000000000003"/>
    <m/>
    <s v="Universidad de La Rioja"/>
    <n v="1"/>
    <s v="Pruebas de Acceso desde bachillerato o equivalente"/>
    <n v="9"/>
    <s v="19"/>
    <s v="Evaluación de Bachillerato para Acceso a la Universidad (EBAU) - LOMCE"/>
    <m/>
    <x v="0"/>
    <m/>
    <m/>
    <s v="NO"/>
    <m/>
  </r>
  <r>
    <s v="JLO 2018-19"/>
    <x v="7"/>
    <s v="X9019586"/>
    <s v="X9019586804G"/>
    <x v="0"/>
    <s v="NASTASE , ANDREI ALEXANDRU"/>
    <x v="3"/>
    <n v="5.6059999999999999"/>
    <m/>
    <s v="Universidad de La Rioja"/>
    <n v="1"/>
    <s v="Pruebas de Acceso desde bachillerato o equivalente"/>
    <n v="9"/>
    <s v="19"/>
    <s v="Evaluación de Bachillerato para Acceso a la Universidad (EBAU) - LOMCE"/>
    <m/>
    <x v="2"/>
    <m/>
    <m/>
    <s v="NO"/>
    <m/>
  </r>
  <r>
    <s v="JUN 2018-19"/>
    <x v="7"/>
    <n v="16622789"/>
    <s v="16622789804G"/>
    <x v="0"/>
    <s v="RUBIO RICA, PABLO"/>
    <x v="3"/>
    <n v="6.577"/>
    <m/>
    <s v="Universidad de La Rioja"/>
    <n v="1"/>
    <s v="Pruebas de Acceso desde bachillerato o equivalente"/>
    <n v="8"/>
    <s v="18"/>
    <s v="Pruebas de acceso a la Universidad (PAU)- LOE"/>
    <m/>
    <x v="1"/>
    <s v="803G"/>
    <s v="803G"/>
    <s v="SÍ"/>
    <s v="otro grado"/>
  </r>
  <r>
    <s v="JUN 2018-19"/>
    <x v="8"/>
    <n v="16647035"/>
    <s v="16647035603G"/>
    <x v="0"/>
    <s v="UREÑA PERALTA, DAYHANNE JOSÉ"/>
    <x v="0"/>
    <n v="7.4"/>
    <m/>
    <m/>
    <n v="11"/>
    <s v="Formación Profesional"/>
    <n v="5"/>
    <s v="115"/>
    <s v="Ciclo Formativo de Grado Superior"/>
    <m/>
    <x v="0"/>
    <m/>
    <m/>
    <s v="NO"/>
    <m/>
  </r>
  <r>
    <s v="JUN 2018-19"/>
    <x v="8"/>
    <n v="18074901"/>
    <s v="18074901603G"/>
    <x v="0"/>
    <s v="AGUIRRE JEREZ, ALBA"/>
    <x v="1"/>
    <n v="6.3220000000000001"/>
    <m/>
    <s v="Universidad de La Rioja"/>
    <n v="1"/>
    <s v="Pruebas de Acceso desde bachillerato o equivalente"/>
    <n v="8"/>
    <s v="18"/>
    <s v="Pruebas de acceso a la Universidad (PAU)- LOE"/>
    <m/>
    <x v="0"/>
    <m/>
    <m/>
    <s v="NO"/>
    <m/>
  </r>
  <r>
    <s v="JUN 2018-19"/>
    <x v="8"/>
    <n v="16638178"/>
    <s v="16638178603G"/>
    <x v="0"/>
    <s v="ROYE SICART, MARÍA JULIA"/>
    <x v="1"/>
    <n v="8.093"/>
    <m/>
    <s v="Universidad de La Rioja"/>
    <n v="1"/>
    <s v="Pruebas de Acceso desde bachillerato o equivalente"/>
    <n v="8"/>
    <s v="18"/>
    <s v="Pruebas de acceso a la Universidad (PAU)- LOE"/>
    <m/>
    <x v="0"/>
    <m/>
    <m/>
    <s v="NO"/>
    <m/>
  </r>
  <r>
    <s v="JUN 2018-19"/>
    <x v="8"/>
    <n v="17496843"/>
    <s v="17496843603G"/>
    <x v="0"/>
    <s v="CENICEROS RODRÍGUEZ, LAURA"/>
    <x v="2"/>
    <n v="6.4989999999999997"/>
    <m/>
    <s v="Universidad de La Rioja"/>
    <n v="1"/>
    <s v="Pruebas de Acceso desde bachillerato o equivalente"/>
    <n v="9"/>
    <s v="19"/>
    <s v="Evaluación de Bachillerato para Acceso a la Universidad (EBAU) - LOMCE"/>
    <s v="SÍ"/>
    <x v="0"/>
    <m/>
    <m/>
    <s v="NO"/>
    <m/>
  </r>
  <r>
    <s v="JUN 2018-19"/>
    <x v="8"/>
    <n v="18082110"/>
    <s v="18082110603G"/>
    <x v="0"/>
    <s v="JOVER SALVATIERRA, ANDREA"/>
    <x v="2"/>
    <n v="8.7780000000000005"/>
    <m/>
    <s v="Universidad de La Rioja"/>
    <n v="1"/>
    <s v="Pruebas de Acceso desde bachillerato o equivalente"/>
    <n v="9"/>
    <s v="19"/>
    <s v="Evaluación de Bachillerato para Acceso a la Universidad (EBAU) - LOMCE"/>
    <s v="SÍ"/>
    <x v="0"/>
    <m/>
    <m/>
    <s v="NO"/>
    <m/>
  </r>
  <r>
    <s v="JUN 2018-19"/>
    <x v="8"/>
    <n v="78761794"/>
    <s v="78761794603G"/>
    <x v="0"/>
    <s v="MARIN LARRAGA, LEYRE"/>
    <x v="2"/>
    <n v="8.1259999999999994"/>
    <m/>
    <s v="Universidad Pública de Navarra"/>
    <n v="1"/>
    <s v="Pruebas de Acceso desde bachillerato o equivalente"/>
    <n v="9"/>
    <s v="19"/>
    <s v="Evaluación de Bachillerato para Acceso a la Universidad (EBAU) - LOMCE"/>
    <s v="SÍ"/>
    <x v="0"/>
    <m/>
    <m/>
    <s v="NO"/>
    <m/>
  </r>
  <r>
    <s v="JUN 2018-19"/>
    <x v="8"/>
    <n v="17498338"/>
    <s v="17498338603G"/>
    <x v="0"/>
    <s v="URUÑUELA GARRIDO, CARLA"/>
    <x v="2"/>
    <n v="6.6369999999999996"/>
    <m/>
    <s v="Universidad de La Rioja"/>
    <n v="1"/>
    <s v="Pruebas de Acceso desde bachillerato o equivalente"/>
    <n v="8"/>
    <s v="18"/>
    <s v="Pruebas de acceso a la Universidad (PAU)- LOE"/>
    <m/>
    <x v="0"/>
    <m/>
    <s v="702G"/>
    <s v="NO"/>
    <s v="otro grado"/>
  </r>
  <r>
    <s v="JLO 2018-19"/>
    <x v="8"/>
    <n v="16639364"/>
    <s v="16639364603G"/>
    <x v="0"/>
    <s v="DENDARRIETA JIMÉNEZ, IRENE"/>
    <x v="2"/>
    <n v="5.8029999999999999"/>
    <m/>
    <s v="Universidad de La Rioja"/>
    <n v="1"/>
    <s v="Pruebas de Acceso desde bachillerato o equivalente"/>
    <n v="9"/>
    <s v="19"/>
    <s v="Evaluación de Bachillerato para Acceso a la Universidad (EBAU) - LOMCE"/>
    <s v="SÍ"/>
    <x v="0"/>
    <m/>
    <m/>
    <s v="NO"/>
    <m/>
  </r>
  <r>
    <s v="JUN 2018-19"/>
    <x v="8"/>
    <n v="45175523"/>
    <s v="45175523603G"/>
    <x v="0"/>
    <s v="RODRÍGUEZ FREIXAS, MARÍA"/>
    <x v="3"/>
    <n v="8.6940000000000008"/>
    <m/>
    <s v="Universidad Pública de Navarra"/>
    <n v="1"/>
    <s v="Pruebas de Acceso desde bachillerato o equivalente"/>
    <n v="9"/>
    <s v="19"/>
    <s v="Evaluación de Bachillerato para Acceso a la Universidad (EBAU) - LOMCE"/>
    <m/>
    <x v="0"/>
    <m/>
    <m/>
    <s v="NO"/>
    <m/>
  </r>
  <r>
    <s v="JUN 2018-19"/>
    <x v="8"/>
    <n v="18080721"/>
    <s v="18080721603G"/>
    <x v="0"/>
    <s v="MARTÍNEZ FRANCIA, JORGE"/>
    <x v="3"/>
    <n v="6.6390000000000002"/>
    <m/>
    <s v="Universidad de La Rioja"/>
    <n v="1"/>
    <s v="Pruebas de Acceso desde bachillerato o equivalente"/>
    <n v="9"/>
    <s v="19"/>
    <s v="Evaluación de Bachillerato para Acceso a la Universidad (EBAU) - LOMCE"/>
    <m/>
    <x v="0"/>
    <m/>
    <m/>
    <s v="NO"/>
    <m/>
  </r>
  <r>
    <s v="JUN 2018-19"/>
    <x v="8"/>
    <n v="72799932"/>
    <s v="72799932603G"/>
    <x v="0"/>
    <s v="ÁLVAREZ MERINO, CAROLINA"/>
    <x v="3"/>
    <n v="6.1079999999999997"/>
    <m/>
    <s v="Universidad de La Rioja"/>
    <n v="1"/>
    <s v="Pruebas de Acceso desde bachillerato o equivalente"/>
    <n v="9"/>
    <s v="19"/>
    <s v="Evaluación de Bachillerato para Acceso a la Universidad (EBAU) - LOMCE"/>
    <m/>
    <x v="0"/>
    <m/>
    <m/>
    <s v="NO"/>
    <m/>
  </r>
  <r>
    <s v="JUN 2018-19"/>
    <x v="8"/>
    <n v="58032872"/>
    <s v="58032872603G"/>
    <x v="0"/>
    <s v="APARICIO SAEZ, MARINA"/>
    <x v="3"/>
    <n v="8.0679999999999996"/>
    <m/>
    <s v="Universidad del País Vasco/Euskal Herriko Unibersitatea"/>
    <n v="1"/>
    <s v="Pruebas de Acceso desde bachillerato o equivalente"/>
    <n v="9"/>
    <s v="19"/>
    <s v="Evaluación de Bachillerato para Acceso a la Universidad (EBAU) - LOMCE"/>
    <m/>
    <x v="0"/>
    <m/>
    <m/>
    <s v="NO"/>
    <m/>
  </r>
  <r>
    <s v="JUN 2018-19"/>
    <x v="8"/>
    <s v="X7203732"/>
    <s v="X7203732603G"/>
    <x v="0"/>
    <s v="ARIF , KUNZA"/>
    <x v="3"/>
    <n v="5.7530000000000001"/>
    <m/>
    <s v="Universidad de La Rioja"/>
    <n v="1"/>
    <s v="Pruebas de Acceso desde bachillerato o equivalente"/>
    <n v="9"/>
    <s v="19"/>
    <s v="Evaluación de Bachillerato para Acceso a la Universidad (EBAU) - LOMCE"/>
    <m/>
    <x v="0"/>
    <m/>
    <m/>
    <s v="NO"/>
    <m/>
  </r>
  <r>
    <s v="JUN 2018-19"/>
    <x v="9"/>
    <n v="16599602"/>
    <s v="16599602201G"/>
    <x v="0"/>
    <s v="LÓPEZ ITURRIZAGA, JUDITH"/>
    <x v="8"/>
    <n v="5.54"/>
    <m/>
    <s v="Universidad de La Rioja"/>
    <n v="9"/>
    <s v="ACCESO A TERCER CICL0"/>
    <n v="1"/>
    <s v="91"/>
    <s v="LICENCIADO"/>
    <m/>
    <x v="1"/>
    <m/>
    <m/>
    <s v="SÍ"/>
    <s v="con reconocimientos"/>
  </r>
  <r>
    <s v="JUN 2018-19"/>
    <x v="9"/>
    <n v="16620134"/>
    <s v="16620134201G"/>
    <x v="1"/>
    <s v="PÉREZ MOYA, CRISTIAN"/>
    <x v="4"/>
    <n v="6.6840000000000002"/>
    <m/>
    <s v="Universidad de La Rioja"/>
    <n v="1"/>
    <s v="Pruebas de Acceso desde bachillerato o equivalente"/>
    <n v="2"/>
    <s v="12"/>
    <s v="Pruebas de acceso a la Universidad- LOGSE"/>
    <m/>
    <x v="0"/>
    <m/>
    <m/>
    <s v="SÍ"/>
    <s v="con reconocimientos"/>
  </r>
  <r>
    <s v="JUN 2018-19"/>
    <x v="9"/>
    <n v="16637839"/>
    <s v="16637839201G"/>
    <x v="0"/>
    <s v="LAFUENTE ILARRAZA, JAVIER"/>
    <x v="6"/>
    <n v="6.1340000000000003"/>
    <m/>
    <s v="Universidad de La Rioja"/>
    <n v="1"/>
    <s v="Pruebas de Acceso desde bachillerato o equivalente"/>
    <n v="8"/>
    <s v="18"/>
    <s v="Pruebas de acceso a la Universidad (PAU)- LOE"/>
    <m/>
    <x v="1"/>
    <m/>
    <m/>
    <s v="SÍ"/>
    <s v="con reconocimientos"/>
  </r>
  <r>
    <s v="JUN 2018-19"/>
    <x v="9"/>
    <n v="16622456"/>
    <s v="16622456201G"/>
    <x v="0"/>
    <s v="SUBERO NAVARRO, ÁUREA"/>
    <x v="6"/>
    <n v="7.6120000000000001"/>
    <m/>
    <s v="Universidad de La Rioja"/>
    <n v="1"/>
    <s v="Pruebas de Acceso desde bachillerato o equivalente"/>
    <n v="8"/>
    <s v="18"/>
    <s v="Pruebas de acceso a la Universidad (PAU)- LOE"/>
    <m/>
    <x v="1"/>
    <s v="202G"/>
    <s v="202G"/>
    <s v="SÍ"/>
    <s v="otro grado"/>
  </r>
  <r>
    <s v="JLO 2018-19"/>
    <x v="9"/>
    <n v="21045941"/>
    <s v="21045941201G"/>
    <x v="0"/>
    <s v="SÁENZ DE SANTA MARÍA MARIJUÁN, NEREA"/>
    <x v="6"/>
    <n v="5.7610000000000001"/>
    <m/>
    <s v="Universidad de La Rioja"/>
    <n v="1"/>
    <s v="Pruebas de Acceso desde bachillerato o equivalente"/>
    <n v="8"/>
    <s v="18"/>
    <s v="Pruebas de acceso a la Universidad (PAU)- LOE"/>
    <m/>
    <x v="1"/>
    <m/>
    <m/>
    <s v="NO"/>
    <m/>
  </r>
  <r>
    <s v="JLO 2018-19"/>
    <x v="9"/>
    <n v="18084721"/>
    <s v="18084721201G"/>
    <x v="0"/>
    <s v="PARDO AMBULUDI, MARÍA DEL PILAR"/>
    <x v="6"/>
    <n v="5.7279999999999998"/>
    <m/>
    <s v="Universidad de La Rioja"/>
    <n v="1"/>
    <s v="Pruebas de Acceso desde bachillerato o equivalente"/>
    <n v="8"/>
    <s v="18"/>
    <s v="Pruebas de acceso a la Universidad (PAU)- LOE"/>
    <m/>
    <x v="1"/>
    <m/>
    <m/>
    <s v="SÍ"/>
    <s v="con reconocimientos"/>
  </r>
  <r>
    <s v="JLO 2018-19"/>
    <x v="9"/>
    <n v="16637157"/>
    <s v="16637157201G"/>
    <x v="0"/>
    <s v="FERNÁNDEZ GISPERT, ADRIÁN"/>
    <x v="6"/>
    <n v="5.8630000000000004"/>
    <m/>
    <s v="Universidad de La Rioja"/>
    <n v="1"/>
    <s v="Pruebas de Acceso desde bachillerato o equivalente"/>
    <n v="8"/>
    <s v="18"/>
    <s v="Pruebas de acceso a la Universidad (PAU)- LOE"/>
    <m/>
    <x v="1"/>
    <m/>
    <m/>
    <s v="NO"/>
    <m/>
  </r>
  <r>
    <s v="JUN 2018-19"/>
    <x v="9"/>
    <n v="21045430"/>
    <s v="21045430201G"/>
    <x v="0"/>
    <s v="BEISTI ANTÓN, REBECA"/>
    <x v="5"/>
    <n v="6.1879999999999997"/>
    <m/>
    <s v="Universidad de La Rioja"/>
    <n v="1"/>
    <s v="Pruebas de Acceso desde bachillerato o equivalente"/>
    <n v="8"/>
    <s v="18"/>
    <s v="Pruebas de acceso a la Universidad (PAU)- LOE"/>
    <m/>
    <x v="0"/>
    <m/>
    <m/>
    <s v="NO"/>
    <m/>
  </r>
  <r>
    <s v="JUN 2018-19"/>
    <x v="9"/>
    <n v="17499808"/>
    <s v="17499808201G"/>
    <x v="0"/>
    <s v="FERNÁNDEZ GONZÁLEZ, ÁNGELA"/>
    <x v="5"/>
    <n v="5.7080000000000002"/>
    <m/>
    <s v="Universidad de La Rioja"/>
    <n v="1"/>
    <s v="Pruebas de Acceso desde bachillerato o equivalente"/>
    <n v="8"/>
    <s v="18"/>
    <s v="Pruebas de acceso a la Universidad (PAU)- LOE"/>
    <m/>
    <x v="0"/>
    <m/>
    <m/>
    <s v="NO"/>
    <m/>
  </r>
  <r>
    <s v="JUN 2018-19"/>
    <x v="9"/>
    <n v="16608259"/>
    <s v="16608259201G"/>
    <x v="1"/>
    <s v="HIERRO SOLA, MARÍA PAZ"/>
    <x v="5"/>
    <n v="5.2839999999999998"/>
    <m/>
    <s v="Universidad de La Rioja"/>
    <n v="4"/>
    <s v="Otras Pruebas de Acceso a la Universidad: Mayores"/>
    <n v="1"/>
    <s v="41"/>
    <s v="Pruebas de acceso a Grado de mayores de 25 años"/>
    <m/>
    <x v="0"/>
    <m/>
    <m/>
    <s v="NO"/>
    <m/>
  </r>
  <r>
    <s v="JLO 2018-19"/>
    <x v="9"/>
    <s v="X8624349"/>
    <s v="X8624349201G"/>
    <x v="0"/>
    <s v="DAMIÁN , FLAVIUS FLORIÁN"/>
    <x v="5"/>
    <n v="6.4459999999999997"/>
    <m/>
    <s v="Universidad de La Rioja"/>
    <n v="1"/>
    <s v="Pruebas de Acceso desde bachillerato o equivalente"/>
    <n v="8"/>
    <s v="18"/>
    <s v="Pruebas de acceso a la Universidad (PAU)- LOE"/>
    <m/>
    <x v="0"/>
    <m/>
    <m/>
    <s v="NO"/>
    <m/>
  </r>
  <r>
    <s v="JLO 2018-19"/>
    <x v="9"/>
    <n v="18092801"/>
    <s v="18092801201G"/>
    <x v="0"/>
    <s v="SANTISTEBAN DÍAZ, INGRID STEFANY"/>
    <x v="5"/>
    <n v="6.8179999999999996"/>
    <m/>
    <s v="UNIVERSIDAD NACIONAL DE EDUCACIÓN A DISTANCIA"/>
    <n v="1"/>
    <s v="Pruebas de Acceso desde bachillerato o equivalente"/>
    <n v="8"/>
    <s v="18"/>
    <s v="Pruebas de acceso a la Universidad (PAU)- LOE"/>
    <m/>
    <x v="0"/>
    <m/>
    <m/>
    <s v="NO"/>
    <m/>
  </r>
  <r>
    <s v="JUN 2018-19"/>
    <x v="9"/>
    <n v="16625561"/>
    <s v="16625561201G"/>
    <x v="0"/>
    <s v="SILVA VILLEGAS, SERGIO"/>
    <x v="0"/>
    <n v="6.55"/>
    <m/>
    <m/>
    <n v="11"/>
    <s v="Formación Profesional"/>
    <n v="5"/>
    <s v="115"/>
    <s v="Ciclo Formativo de Grado Superior"/>
    <m/>
    <x v="0"/>
    <m/>
    <m/>
    <s v="SÍ"/>
    <s v="con reconocimientos"/>
  </r>
  <r>
    <s v="JUN 2018-19"/>
    <x v="9"/>
    <n v="21045391"/>
    <s v="21045391201G"/>
    <x v="0"/>
    <s v="PÉREZ LEÓN, ÁNGELA"/>
    <x v="0"/>
    <n v="5.5049999999999999"/>
    <m/>
    <s v="Universidad de La Rioja"/>
    <n v="1"/>
    <s v="Pruebas de Acceso desde bachillerato o equivalente"/>
    <n v="8"/>
    <s v="18"/>
    <s v="Pruebas de acceso a la Universidad (PAU)- LOE"/>
    <m/>
    <x v="0"/>
    <m/>
    <m/>
    <s v="NO"/>
    <m/>
  </r>
  <r>
    <s v="JUN 2018-19"/>
    <x v="9"/>
    <n v="18089562"/>
    <s v="18089562201G"/>
    <x v="0"/>
    <s v="EL MAACH EL MAKHLOUFI, LAYLA"/>
    <x v="0"/>
    <n v="5.6440000000000001"/>
    <m/>
    <s v="Universidad de La Rioja"/>
    <n v="1"/>
    <s v="Pruebas de Acceso desde bachillerato o equivalente"/>
    <n v="8"/>
    <s v="18"/>
    <s v="Pruebas de acceso a la Universidad (PAU)- LOE"/>
    <m/>
    <x v="0"/>
    <m/>
    <m/>
    <s v="NO"/>
    <m/>
  </r>
  <r>
    <s v="JUN 2018-19"/>
    <x v="9"/>
    <n v="16635206"/>
    <s v="16635206201G"/>
    <x v="0"/>
    <s v="ÁLAVA ÚBEDA, CRISTINA"/>
    <x v="0"/>
    <n v="5.7249999999999996"/>
    <m/>
    <s v="Universidad de La Rioja"/>
    <n v="1"/>
    <s v="Pruebas de Acceso desde bachillerato o equivalente"/>
    <n v="8"/>
    <s v="18"/>
    <s v="Pruebas de acceso a la Universidad (PAU)- LOE"/>
    <m/>
    <x v="0"/>
    <m/>
    <m/>
    <s v="NO"/>
    <m/>
  </r>
  <r>
    <s v="JUN 2018-19"/>
    <x v="9"/>
    <n v="16628502"/>
    <s v="16628502201G"/>
    <x v="0"/>
    <s v="FERNÁNDEZ TAMAYO, RAÚL"/>
    <x v="0"/>
    <n v="7.2869999999999999"/>
    <m/>
    <s v="Universidad de La Rioja"/>
    <n v="1"/>
    <s v="Pruebas de Acceso desde bachillerato o equivalente"/>
    <n v="8"/>
    <s v="18"/>
    <s v="Pruebas de acceso a la Universidad (PAU)- LOE"/>
    <m/>
    <x v="0"/>
    <m/>
    <m/>
    <s v="SÍ"/>
    <s v="con reconocimientos"/>
  </r>
  <r>
    <s v="JLO 2018-19"/>
    <x v="9"/>
    <n v="16640934"/>
    <s v="16640934201G"/>
    <x v="0"/>
    <s v="LÓPEZ VÁZQUEZ, SIRA"/>
    <x v="0"/>
    <n v="5.2469999999999999"/>
    <m/>
    <s v="Universidad de La Rioja"/>
    <n v="1"/>
    <s v="Pruebas de Acceso desde bachillerato o equivalente"/>
    <n v="8"/>
    <s v="18"/>
    <s v="Pruebas de acceso a la Universidad (PAU)- LOE"/>
    <m/>
    <x v="0"/>
    <m/>
    <m/>
    <s v="NO"/>
    <m/>
  </r>
  <r>
    <s v="JLO 2018-19"/>
    <x v="9"/>
    <n v="78771994"/>
    <s v="78771994201G"/>
    <x v="0"/>
    <s v="HERNÁNDEZ SÁNCHEZ, PAOLA"/>
    <x v="0"/>
    <n v="5.899"/>
    <m/>
    <s v="Universidad Pública de Navarra"/>
    <n v="1"/>
    <s v="Pruebas de Acceso desde bachillerato o equivalente"/>
    <n v="8"/>
    <s v="18"/>
    <s v="Pruebas de acceso a la Universidad (PAU)- LOE"/>
    <m/>
    <x v="0"/>
    <m/>
    <m/>
    <s v="NO"/>
    <m/>
  </r>
  <r>
    <s v="JUN 2018-19"/>
    <x v="9"/>
    <n v="17495105"/>
    <s v="17495105201G"/>
    <x v="0"/>
    <s v="AGUIRRE CLAUDIO, ÓSCAR"/>
    <x v="1"/>
    <n v="6.3659999999999997"/>
    <m/>
    <s v="Universidad de La Rioja"/>
    <n v="1"/>
    <s v="Pruebas de Acceso desde bachillerato o equivalente"/>
    <n v="8"/>
    <s v="18"/>
    <s v="Pruebas de acceso a la Universidad (PAU)- LOE"/>
    <m/>
    <x v="0"/>
    <m/>
    <m/>
    <s v="NO"/>
    <m/>
  </r>
  <r>
    <s v="JUN 2018-19"/>
    <x v="9"/>
    <n v="73434398"/>
    <s v="73434398201G"/>
    <x v="0"/>
    <s v="ARZA REMÓN, AINHOA"/>
    <x v="1"/>
    <n v="5.3719999999999999"/>
    <m/>
    <s v="Universidad Pública de Navarra"/>
    <n v="1"/>
    <s v="Pruebas de Acceso desde bachillerato o equivalente"/>
    <n v="8"/>
    <s v="18"/>
    <s v="Pruebas de acceso a la Universidad (PAU)- LOE"/>
    <m/>
    <x v="0"/>
    <m/>
    <m/>
    <s v="NO"/>
    <m/>
  </r>
  <r>
    <s v="JUN 2018-19"/>
    <x v="9"/>
    <n v="18077787"/>
    <s v="18077787201G"/>
    <x v="0"/>
    <s v="LÓPEZ SÁENZ, MIGUEL"/>
    <x v="1"/>
    <n v="6.891"/>
    <m/>
    <s v="Universidad de La Rioja"/>
    <n v="1"/>
    <s v="Pruebas de Acceso desde bachillerato o equivalente"/>
    <n v="8"/>
    <s v="18"/>
    <s v="Pruebas de acceso a la Universidad (PAU)- LOE"/>
    <m/>
    <x v="0"/>
    <m/>
    <m/>
    <s v="NO"/>
    <m/>
  </r>
  <r>
    <s v="JUN 2018-19"/>
    <x v="9"/>
    <n v="18077203"/>
    <s v="18077203201G"/>
    <x v="0"/>
    <s v="QUINTANA DUEÑAS, MIGUEL"/>
    <x v="1"/>
    <n v="6.0190000000000001"/>
    <m/>
    <s v="Universidad de La Rioja"/>
    <n v="1"/>
    <s v="Pruebas de Acceso desde bachillerato o equivalente"/>
    <n v="8"/>
    <s v="18"/>
    <s v="Pruebas de acceso a la Universidad (PAU)- LOE"/>
    <m/>
    <x v="0"/>
    <m/>
    <m/>
    <s v="NO"/>
    <m/>
  </r>
  <r>
    <s v="JLO 2018-19"/>
    <x v="9"/>
    <n v="16640493"/>
    <s v="16640493201G"/>
    <x v="0"/>
    <s v="SACOTO ESPÍN, JEFFERSON ANDRÉS"/>
    <x v="1"/>
    <n v="5.5060000000000002"/>
    <m/>
    <s v="Universidad de La Rioja"/>
    <n v="1"/>
    <s v="Pruebas de Acceso desde bachillerato o equivalente"/>
    <n v="8"/>
    <s v="18"/>
    <s v="Pruebas de acceso a la Universidad (PAU)- LOE"/>
    <m/>
    <x v="2"/>
    <m/>
    <m/>
    <s v="NO"/>
    <m/>
  </r>
  <r>
    <s v="JUN 2018-19"/>
    <x v="9"/>
    <n v="18079464"/>
    <s v="18079464201G"/>
    <x v="0"/>
    <s v="MENDOZA CALAVIA, ALFREDO"/>
    <x v="1"/>
    <n v="6.16"/>
    <m/>
    <s v="Universidad de La Rioja"/>
    <n v="1"/>
    <s v="Pruebas de Acceso desde bachillerato o equivalente"/>
    <n v="8"/>
    <s v="18"/>
    <s v="Pruebas de acceso a la Universidad (PAU)- LOE"/>
    <m/>
    <x v="0"/>
    <m/>
    <m/>
    <s v="NO"/>
    <m/>
  </r>
  <r>
    <s v="JUN 2018-19"/>
    <x v="9"/>
    <s v="Y4212894"/>
    <s v="Y4212894201G"/>
    <x v="0"/>
    <s v="LIU , RUI"/>
    <x v="2"/>
    <m/>
    <m/>
    <m/>
    <n v="3"/>
    <s v="Acceso por convalidación parcial de estudios extranjeros universitarios"/>
    <n v="98"/>
    <s v="398"/>
    <s v="Convalidación al menos 30 ECTS estudios extranjeros universitarios"/>
    <m/>
    <x v="1"/>
    <m/>
    <m/>
    <s v="SÍ"/>
    <s v="con reconocimientos"/>
  </r>
  <r>
    <s v="JUN 2018-19"/>
    <x v="9"/>
    <n v="17495677"/>
    <s v="17495677201G"/>
    <x v="0"/>
    <s v="CARBALLO PÉREZ, JORGE"/>
    <x v="2"/>
    <n v="5.7130000000000001"/>
    <m/>
    <s v="Universidad de La Rioja"/>
    <n v="1"/>
    <s v="Pruebas de Acceso desde bachillerato o equivalente"/>
    <n v="8"/>
    <s v="18"/>
    <s v="Pruebas de acceso a la Universidad (PAU)- LOE"/>
    <m/>
    <x v="0"/>
    <m/>
    <m/>
    <s v="SÍ"/>
    <s v="con reconocimientos"/>
  </r>
  <r>
    <s v="JUN 2018-19"/>
    <x v="9"/>
    <n v="72799712"/>
    <s v="72799712201G"/>
    <x v="0"/>
    <s v="MORENO RODRÍGUEZ, PABLO"/>
    <x v="2"/>
    <n v="6.1159999999999997"/>
    <m/>
    <s v="Universidad de La Rioja"/>
    <n v="1"/>
    <s v="Pruebas de Acceso desde bachillerato o equivalente"/>
    <n v="8"/>
    <s v="18"/>
    <s v="Pruebas de acceso a la Universidad (PAU)- LOE"/>
    <m/>
    <x v="0"/>
    <m/>
    <s v="805G"/>
    <s v="NO"/>
    <s v="otro grado"/>
  </r>
  <r>
    <s v="JUN 2018-19"/>
    <x v="9"/>
    <n v="21045935"/>
    <s v="21045935201G"/>
    <x v="0"/>
    <s v="MARTÍNEZ CONESA, ELENA"/>
    <x v="2"/>
    <n v="9.1579999999999995"/>
    <m/>
    <s v="Universidad de La Rioja"/>
    <n v="1"/>
    <s v="Pruebas de Acceso desde bachillerato o equivalente"/>
    <n v="9"/>
    <s v="19"/>
    <s v="Evaluación de Bachillerato para Acceso a la Universidad (EBAU) - LOMCE"/>
    <s v="SÍ"/>
    <x v="0"/>
    <m/>
    <m/>
    <s v="NO"/>
    <m/>
  </r>
  <r>
    <s v="JUN 2018-19"/>
    <x v="9"/>
    <n v="16636600"/>
    <s v="16636600201G"/>
    <x v="0"/>
    <s v="SANTOLAYA RUIZ, VERÓNICA"/>
    <x v="2"/>
    <n v="6.4409999999999998"/>
    <m/>
    <s v="Universidad de La Rioja"/>
    <n v="1"/>
    <s v="Pruebas de Acceso desde bachillerato o equivalente"/>
    <n v="9"/>
    <s v="19"/>
    <s v="Evaluación de Bachillerato para Acceso a la Universidad (EBAU) - LOMCE"/>
    <s v="SÍ"/>
    <x v="0"/>
    <m/>
    <m/>
    <s v="NO"/>
    <m/>
  </r>
  <r>
    <s v="JUN 2018-19"/>
    <x v="9"/>
    <n v="16639934"/>
    <s v="16639934201G"/>
    <x v="0"/>
    <s v="VALLEJO PASCUAL, KAREN"/>
    <x v="2"/>
    <n v="6.3890000000000002"/>
    <m/>
    <s v="Universidad de La Rioja"/>
    <n v="1"/>
    <s v="Pruebas de Acceso desde bachillerato o equivalente"/>
    <n v="9"/>
    <s v="19"/>
    <s v="Evaluación de Bachillerato para Acceso a la Universidad (EBAU) - LOMCE"/>
    <s v="SÍ"/>
    <x v="0"/>
    <m/>
    <m/>
    <s v="NO"/>
    <m/>
  </r>
  <r>
    <s v="JUN 2018-19"/>
    <x v="9"/>
    <n v="16633332"/>
    <s v="16633332201G"/>
    <x v="0"/>
    <s v="LÓPEZ ROBLES, JAVIER"/>
    <x v="2"/>
    <n v="5.72"/>
    <m/>
    <s v="Universidad de La Rioja"/>
    <n v="1"/>
    <s v="Pruebas de Acceso desde bachillerato o equivalente"/>
    <n v="8"/>
    <s v="18"/>
    <s v="Pruebas de acceso a la Universidad (PAU)- LOE"/>
    <m/>
    <x v="0"/>
    <m/>
    <s v="801G"/>
    <s v="NO"/>
    <s v="otro grado"/>
  </r>
  <r>
    <s v="JLO 2018-19"/>
    <x v="9"/>
    <n v="21071486"/>
    <s v="21071486201G"/>
    <x v="0"/>
    <s v="SALCEDO SAN MARTÍN, ZURINE"/>
    <x v="2"/>
    <n v="6.1239999999999997"/>
    <m/>
    <s v="Universidad Pública de Navarra"/>
    <n v="1"/>
    <s v="Pruebas de Acceso desde bachillerato o equivalente"/>
    <n v="9"/>
    <s v="19"/>
    <s v="Evaluación de Bachillerato para Acceso a la Universidad (EBAU) - LOMCE"/>
    <m/>
    <x v="0"/>
    <m/>
    <m/>
    <s v="NO"/>
    <m/>
  </r>
  <r>
    <s v="JLO 2018-19"/>
    <x v="9"/>
    <n v="16642272"/>
    <s v="16642272201G"/>
    <x v="0"/>
    <s v="CIRAUQUI GÓMEZ, MARTA"/>
    <x v="2"/>
    <n v="5.0389999999999997"/>
    <m/>
    <s v="Universidad de La Rioja"/>
    <n v="1"/>
    <s v="Pruebas de Acceso desde bachillerato o equivalente"/>
    <n v="9"/>
    <s v="19"/>
    <s v="Evaluación de Bachillerato para Acceso a la Universidad (EBAU) - LOMCE"/>
    <m/>
    <x v="0"/>
    <m/>
    <m/>
    <s v="NO"/>
    <m/>
  </r>
  <r>
    <s v="JUN 2018-19"/>
    <x v="9"/>
    <n v="73430893"/>
    <s v="73430893201G"/>
    <x v="0"/>
    <s v="SAGASTI ELIZARAGAY, ALBERTO"/>
    <x v="2"/>
    <n v="7.1890000000000001"/>
    <m/>
    <s v="Universidad Pública de Navarra"/>
    <n v="1"/>
    <s v="Pruebas de Acceso desde bachillerato o equivalente"/>
    <n v="8"/>
    <s v="18"/>
    <s v="Pruebas de acceso a la Universidad (PAU)- LOE"/>
    <m/>
    <x v="0"/>
    <m/>
    <m/>
    <s v="NO"/>
    <m/>
  </r>
  <r>
    <s v="JUN 2018-19"/>
    <x v="9"/>
    <s v="X5514340"/>
    <s v="X5514340201G"/>
    <x v="0"/>
    <s v="KVANTASHVILI UDZILAURI, TAMARI"/>
    <x v="3"/>
    <n v="6.4240000000000004"/>
    <m/>
    <s v="Universidad de La Rioja"/>
    <n v="1"/>
    <s v="Pruebas de Acceso desde bachillerato o equivalente"/>
    <n v="9"/>
    <s v="19"/>
    <s v="Evaluación de Bachillerato para Acceso a la Universidad (EBAU) - LOMCE"/>
    <m/>
    <x v="0"/>
    <m/>
    <m/>
    <s v="NO"/>
    <m/>
  </r>
  <r>
    <s v="JUN 2018-19"/>
    <x v="9"/>
    <n v="17498646"/>
    <s v="17498646201G"/>
    <x v="0"/>
    <s v="DOMÍNGUEZ DE LA CRUZ, ALEJANDRO"/>
    <x v="3"/>
    <n v="5.7359999999999998"/>
    <m/>
    <s v="Universidad de La Rioja"/>
    <n v="1"/>
    <s v="Pruebas de Acceso desde bachillerato o equivalente"/>
    <n v="8"/>
    <s v="18"/>
    <s v="Pruebas de acceso a la Universidad (PAU)- LOE"/>
    <m/>
    <x v="0"/>
    <m/>
    <m/>
    <s v="NO"/>
    <m/>
  </r>
  <r>
    <s v="JUN 2018-19"/>
    <x v="9"/>
    <n v="18080325"/>
    <s v="18080325201G"/>
    <x v="0"/>
    <s v="VILLAR ZURITA, IVÁN"/>
    <x v="3"/>
    <n v="7.3529999999999998"/>
    <m/>
    <s v="Universidad de La Rioja"/>
    <n v="1"/>
    <s v="Pruebas de Acceso desde bachillerato o equivalente"/>
    <n v="9"/>
    <s v="19"/>
    <s v="Evaluación de Bachillerato para Acceso a la Universidad (EBAU) - LOMCE"/>
    <m/>
    <x v="0"/>
    <m/>
    <m/>
    <s v="NO"/>
    <m/>
  </r>
  <r>
    <s v="JUN 2018-19"/>
    <x v="9"/>
    <n v="72909072"/>
    <s v="72909072201G"/>
    <x v="0"/>
    <s v="EL MALHA GHAILAN, AHMED"/>
    <x v="3"/>
    <n v="5.7039999999999997"/>
    <m/>
    <s v="Universidad de La Rioja"/>
    <n v="1"/>
    <s v="Pruebas de Acceso desde bachillerato o equivalente"/>
    <n v="9"/>
    <s v="19"/>
    <s v="Evaluación de Bachillerato para Acceso a la Universidad (EBAU) - LOMCE"/>
    <m/>
    <x v="0"/>
    <m/>
    <m/>
    <s v="NO"/>
    <m/>
  </r>
  <r>
    <s v="JUN 2018-19"/>
    <x v="9"/>
    <n v="18079478"/>
    <s v="18079478201G"/>
    <x v="0"/>
    <s v="EZQUERRO EZQUERRO, JAVIER"/>
    <x v="3"/>
    <n v="8.1140000000000008"/>
    <m/>
    <s v="Universidad de La Rioja"/>
    <n v="1"/>
    <s v="Pruebas de Acceso desde bachillerato o equivalente"/>
    <n v="9"/>
    <s v="19"/>
    <s v="Evaluación de Bachillerato para Acceso a la Universidad (EBAU) - LOMCE"/>
    <m/>
    <x v="0"/>
    <m/>
    <m/>
    <s v="NO"/>
    <m/>
  </r>
  <r>
    <s v="JUN 2018-19"/>
    <x v="9"/>
    <s v="Y2072701"/>
    <s v="Y2072701201G"/>
    <x v="0"/>
    <s v="TIPA , ANDREI ROBERT"/>
    <x v="3"/>
    <n v="6.52"/>
    <m/>
    <s v="Universidad de La Rioja"/>
    <n v="1"/>
    <s v="Pruebas de Acceso desde bachillerato o equivalente"/>
    <n v="9"/>
    <s v="19"/>
    <s v="Evaluación de Bachillerato para Acceso a la Universidad (EBAU) - LOMCE"/>
    <m/>
    <x v="2"/>
    <m/>
    <m/>
    <s v="NO"/>
    <m/>
  </r>
  <r>
    <s v="JUN 2018-19"/>
    <x v="9"/>
    <n v="18083585"/>
    <s v="18083585201G"/>
    <x v="1"/>
    <s v="CASTELLANOS MARTINEZ, VERÓNICA"/>
    <x v="3"/>
    <n v="6.69"/>
    <m/>
    <m/>
    <n v="11"/>
    <s v="Formación Profesional"/>
    <n v="5"/>
    <s v="115"/>
    <s v="Ciclo Formativo de Grado Superior"/>
    <m/>
    <x v="0"/>
    <m/>
    <m/>
    <s v="SÍ"/>
    <s v="con reconocimientos"/>
  </r>
  <r>
    <s v="JUN 2018-19"/>
    <x v="9"/>
    <n v="16642599"/>
    <s v="16642599201G"/>
    <x v="0"/>
    <s v="FERNÁNDEZ MARTÍNEZ, ADRIÁN"/>
    <x v="3"/>
    <n v="5.5860000000000003"/>
    <m/>
    <s v="Universidad de La Rioja"/>
    <n v="1"/>
    <s v="Pruebas de Acceso desde bachillerato o equivalente"/>
    <n v="9"/>
    <s v="19"/>
    <s v="Evaluación de Bachillerato para Acceso a la Universidad (EBAU) - LOMCE"/>
    <m/>
    <x v="0"/>
    <m/>
    <m/>
    <s v="NO"/>
    <m/>
  </r>
  <r>
    <s v="JUN 2018-19"/>
    <x v="9"/>
    <n v="17496219"/>
    <s v="17496219201G"/>
    <x v="0"/>
    <s v="GLERA MARTÍNEZ, JOSÉ LUIS"/>
    <x v="3"/>
    <n v="6.415"/>
    <m/>
    <s v="Universidad de La Rioja"/>
    <n v="1"/>
    <s v="Pruebas de Acceso desde bachillerato o equivalente"/>
    <n v="9"/>
    <s v="19"/>
    <s v="Evaluación de Bachillerato para Acceso a la Universidad (EBAU) - LOMCE"/>
    <m/>
    <x v="0"/>
    <m/>
    <m/>
    <s v="NO"/>
    <m/>
  </r>
  <r>
    <s v="JUN 2018-19"/>
    <x v="9"/>
    <n v="16636249"/>
    <s v="16636249201G"/>
    <x v="0"/>
    <s v="GONZÁLEZ GALILEA, MANUEL"/>
    <x v="3"/>
    <n v="6.33"/>
    <m/>
    <s v="Universidad de La Rioja"/>
    <n v="1"/>
    <s v="Pruebas de Acceso desde bachillerato o equivalente"/>
    <n v="9"/>
    <s v="19"/>
    <s v="Evaluación de Bachillerato para Acceso a la Universidad (EBAU) - LOMCE"/>
    <m/>
    <x v="0"/>
    <m/>
    <m/>
    <s v="NO"/>
    <m/>
  </r>
  <r>
    <s v="JUN 2018-19"/>
    <x v="9"/>
    <n v="18079618"/>
    <s v="18079618201G"/>
    <x v="0"/>
    <s v="CASTAÑAL TERROBA, ADRIANA"/>
    <x v="3"/>
    <n v="5.7149999999999999"/>
    <m/>
    <s v="Universidad de La Rioja"/>
    <n v="1"/>
    <s v="Pruebas de Acceso desde bachillerato o equivalente"/>
    <n v="9"/>
    <s v="19"/>
    <s v="Evaluación de Bachillerato para Acceso a la Universidad (EBAU) - LOMCE"/>
    <m/>
    <x v="0"/>
    <m/>
    <m/>
    <s v="NO"/>
    <m/>
  </r>
  <r>
    <s v="JUN 2018-19"/>
    <x v="9"/>
    <n v="18073839"/>
    <s v="18073839201G"/>
    <x v="0"/>
    <s v="MARTÍN SANZ, NATALIA"/>
    <x v="3"/>
    <n v="6.62"/>
    <m/>
    <m/>
    <n v="11"/>
    <s v="Formación Profesional"/>
    <n v="5"/>
    <s v="115"/>
    <s v="Ciclo Formativo de Grado Superior"/>
    <m/>
    <x v="0"/>
    <m/>
    <m/>
    <s v="SÍ"/>
    <s v="con reconocimientos"/>
  </r>
  <r>
    <s v="JUN 2018-19"/>
    <x v="9"/>
    <s v="X8960954"/>
    <s v="X8960954201G"/>
    <x v="0"/>
    <s v="BABUT , RAZVAN SEBASTIÁN"/>
    <x v="3"/>
    <n v="5.798"/>
    <m/>
    <s v="Universidad de La Rioja"/>
    <n v="1"/>
    <s v="Pruebas de Acceso desde bachillerato o equivalente"/>
    <n v="9"/>
    <s v="19"/>
    <s v="Evaluación de Bachillerato para Acceso a la Universidad (EBAU) - LOMCE"/>
    <m/>
    <x v="0"/>
    <m/>
    <m/>
    <s v="NO"/>
    <m/>
  </r>
  <r>
    <s v="JLO 2018-19"/>
    <x v="9"/>
    <n v="18084422"/>
    <s v="18084422201G"/>
    <x v="0"/>
    <s v="MARTÍNEZ ORTÚN, JAVIER"/>
    <x v="3"/>
    <n v="5.2779999999999996"/>
    <m/>
    <s v="Universidad de La Rioja"/>
    <n v="1"/>
    <s v="Pruebas de Acceso desde bachillerato o equivalente"/>
    <n v="9"/>
    <s v="19"/>
    <s v="Evaluación de Bachillerato para Acceso a la Universidad (EBAU) - LOMCE"/>
    <m/>
    <x v="0"/>
    <m/>
    <m/>
    <s v="NO"/>
    <m/>
  </r>
  <r>
    <s v="JLO 2018-19"/>
    <x v="9"/>
    <n v="72797743"/>
    <s v="72797743201G"/>
    <x v="0"/>
    <s v="SANTANDER GARRIDO, ALFONSO"/>
    <x v="3"/>
    <n v="5.4950000000000001"/>
    <m/>
    <s v="Universidad de La Rioja"/>
    <n v="1"/>
    <s v="Pruebas de Acceso desde bachillerato o equivalente"/>
    <n v="9"/>
    <s v="19"/>
    <s v="Evaluación de Bachillerato para Acceso a la Universidad (EBAU) - LOMCE"/>
    <s v="SÍ"/>
    <x v="0"/>
    <s v="702G"/>
    <m/>
    <s v="NO"/>
    <s v="otro grado"/>
  </r>
  <r>
    <s v="JLO 2018-19"/>
    <x v="9"/>
    <n v="72847064"/>
    <s v="72847064201G"/>
    <x v="0"/>
    <s v="MADINABEITIA VICO, MIREIA"/>
    <x v="3"/>
    <n v="5.2560000000000002"/>
    <m/>
    <s v="Universidad de La Rioja"/>
    <n v="1"/>
    <s v="Pruebas de Acceso desde bachillerato o equivalente"/>
    <n v="9"/>
    <s v="19"/>
    <s v="Evaluación de Bachillerato para Acceso a la Universidad (EBAU) - LOMCE"/>
    <m/>
    <x v="0"/>
    <m/>
    <m/>
    <s v="NO"/>
    <m/>
  </r>
  <r>
    <s v="JLO 2018-19"/>
    <x v="9"/>
    <n v="73488332"/>
    <s v="73488332201G"/>
    <x v="0"/>
    <s v="BILDARRAZ ARTOLA, LIERNI"/>
    <x v="3"/>
    <n v="5.0620000000000003"/>
    <m/>
    <s v="Universidad Pública de Navarra"/>
    <n v="1"/>
    <s v="Pruebas de Acceso desde bachillerato o equivalente"/>
    <n v="9"/>
    <s v="19"/>
    <s v="Evaluación de Bachillerato para Acceso a la Universidad (EBAU) - LOMCE"/>
    <m/>
    <x v="0"/>
    <m/>
    <m/>
    <s v="NO"/>
    <m/>
  </r>
  <r>
    <s v="JLO 2018-19"/>
    <x v="9"/>
    <n v="16633242"/>
    <s v="16633242201G"/>
    <x v="0"/>
    <s v="RUBIO VOZMEDIANO, ANDREA"/>
    <x v="3"/>
    <n v="5.3819999999999997"/>
    <m/>
    <s v="Universidad de La Rioja"/>
    <n v="1"/>
    <s v="Pruebas de Acceso desde bachillerato o equivalente"/>
    <n v="9"/>
    <s v="19"/>
    <s v="Evaluación de Bachillerato para Acceso a la Universidad (EBAU) - LOMCE"/>
    <m/>
    <x v="3"/>
    <m/>
    <m/>
    <s v="NO"/>
    <m/>
  </r>
  <r>
    <s v="JLO 2018-19"/>
    <x v="9"/>
    <n v="18078221"/>
    <s v="18078221201G"/>
    <x v="0"/>
    <s v="CASTRO GUAZÁ, DIEGO ANDRÉS"/>
    <x v="3"/>
    <n v="5.1379999999999999"/>
    <m/>
    <s v="Universidad de La Rioja"/>
    <n v="1"/>
    <s v="Pruebas de Acceso desde bachillerato o equivalente"/>
    <n v="9"/>
    <s v="19"/>
    <s v="Evaluación de Bachillerato para Acceso a la Universidad (EBAU) - LOMCE"/>
    <m/>
    <x v="0"/>
    <m/>
    <m/>
    <s v="NO"/>
    <m/>
  </r>
  <r>
    <s v="JLO 2018-19"/>
    <x v="9"/>
    <n v="42345568"/>
    <s v="42345568201G"/>
    <x v="0"/>
    <s v="MAYS BRAVO, CARLOS MIGUEL"/>
    <x v="3"/>
    <m/>
    <m/>
    <m/>
    <n v="90"/>
    <s v="Acceso con estudios extranjeros no universitarios sin PAU"/>
    <n v="1"/>
    <s v="901"/>
    <s v="Titulo homolog. o equiv. bachillerato (no UE y no suscrito acuerdo)"/>
    <s v="SÍ"/>
    <x v="0"/>
    <m/>
    <m/>
    <s v="NO"/>
    <m/>
  </r>
  <r>
    <s v="JUN 2018-19"/>
    <x v="9"/>
    <n v="71352100"/>
    <s v="71352100201G"/>
    <x v="0"/>
    <s v="CASTILLO GUTIÉRREZ, JORGE"/>
    <x v="3"/>
    <n v="6.2359999999999998"/>
    <m/>
    <s v="UNIVERSIDAD DE BURGOS"/>
    <n v="1"/>
    <s v="Pruebas de Acceso desde bachillerato o equivalente"/>
    <n v="9"/>
    <s v="19"/>
    <s v="Evaluación de Bachillerato para Acceso a la Universidad (EBAU) - LOMCE"/>
    <m/>
    <x v="0"/>
    <m/>
    <m/>
    <s v="NO"/>
    <m/>
  </r>
  <r>
    <s v="JUN 2018-19"/>
    <x v="10"/>
    <s v="X4925416"/>
    <s v="X4925416202G"/>
    <x v="0"/>
    <s v="PLAMENOV HADZHIEV, SAMUIL"/>
    <x v="4"/>
    <n v="7.1630000000000003"/>
    <m/>
    <s v="Universidad de La Rioja"/>
    <n v="1"/>
    <s v="Pruebas de Acceso desde bachillerato o equivalente"/>
    <n v="8"/>
    <s v="18"/>
    <s v="Pruebas de acceso a la Universidad (PAU)- LOE"/>
    <m/>
    <x v="0"/>
    <m/>
    <m/>
    <s v="SÍ"/>
    <s v="con reconocimientos"/>
  </r>
  <r>
    <s v="JUN 2018-19"/>
    <x v="10"/>
    <n v="18090550"/>
    <s v="18090550202G"/>
    <x v="1"/>
    <s v="OSORIO OSORIO, ANGÉLICA MARÍA"/>
    <x v="4"/>
    <n v="7.2"/>
    <m/>
    <m/>
    <n v="11"/>
    <s v="Formación Profesional"/>
    <n v="5"/>
    <s v="115"/>
    <s v="Ciclo Formativo de Grado Superior"/>
    <m/>
    <x v="1"/>
    <m/>
    <m/>
    <s v="SÍ"/>
    <s v="con reconocimientos"/>
  </r>
  <r>
    <s v="JUN 2018-19"/>
    <x v="10"/>
    <n v="73507388"/>
    <s v="73507388202G"/>
    <x v="0"/>
    <s v="TIPAN GUALOTUÑA, ÓSCAR ALEXANDER"/>
    <x v="6"/>
    <n v="6.1360000000000001"/>
    <m/>
    <s v="Universidad Pública de Navarra"/>
    <n v="1"/>
    <s v="Pruebas de Acceso desde bachillerato o equivalente"/>
    <n v="8"/>
    <s v="18"/>
    <s v="Pruebas de acceso a la Universidad (PAU)- LOE"/>
    <m/>
    <x v="1"/>
    <m/>
    <m/>
    <s v="NO"/>
    <m/>
  </r>
  <r>
    <s v="JUN 2018-19"/>
    <x v="10"/>
    <n v="17499930"/>
    <s v="17499930202G"/>
    <x v="0"/>
    <s v="NALDA GIRAUTA, JORGE"/>
    <x v="0"/>
    <n v="7.335"/>
    <m/>
    <s v="Universidad de La Rioja"/>
    <n v="1"/>
    <s v="Pruebas de Acceso desde bachillerato o equivalente"/>
    <n v="8"/>
    <s v="18"/>
    <s v="Pruebas de acceso a la Universidad (PAU)- LOE"/>
    <m/>
    <x v="0"/>
    <m/>
    <m/>
    <s v="NO"/>
    <m/>
  </r>
  <r>
    <s v="JUN 2018-19"/>
    <x v="10"/>
    <n v="17495352"/>
    <s v="17495352202G"/>
    <x v="0"/>
    <s v="GARCÍA IRAZOLA, IRENE"/>
    <x v="0"/>
    <n v="8.3879999999999999"/>
    <m/>
    <s v="Universidad de La Rioja"/>
    <n v="1"/>
    <s v="Pruebas de Acceso desde bachillerato o equivalente"/>
    <n v="8"/>
    <s v="18"/>
    <s v="Pruebas de acceso a la Universidad (PAU)- LOE"/>
    <m/>
    <x v="0"/>
    <m/>
    <m/>
    <s v="NO"/>
    <m/>
  </r>
  <r>
    <s v="JUN 2018-19"/>
    <x v="10"/>
    <n v="18073698"/>
    <s v="18073698202G"/>
    <x v="0"/>
    <s v="DEL CAMPO MONGE, JESSICA"/>
    <x v="0"/>
    <n v="6.5019999999999998"/>
    <m/>
    <s v="Universidad de La Rioja"/>
    <n v="1"/>
    <s v="Pruebas de Acceso desde bachillerato o equivalente"/>
    <n v="8"/>
    <s v="18"/>
    <s v="Pruebas de acceso a la Universidad (PAU)- LOE"/>
    <m/>
    <x v="0"/>
    <m/>
    <m/>
    <s v="NO"/>
    <m/>
  </r>
  <r>
    <s v="JLO 2018-19"/>
    <x v="10"/>
    <n v="16635309"/>
    <s v="16635309202G"/>
    <x v="0"/>
    <s v="MARTÍNEZ ARMENDÁRIZ, LEIRE"/>
    <x v="0"/>
    <n v="5.35"/>
    <m/>
    <s v="Universidad Pública de Navarra"/>
    <n v="1"/>
    <s v="Pruebas de Acceso desde bachillerato o equivalente"/>
    <n v="8"/>
    <s v="18"/>
    <s v="Pruebas de acceso a la Universidad (PAU)- LOE"/>
    <m/>
    <x v="0"/>
    <m/>
    <m/>
    <s v="NO"/>
    <m/>
  </r>
  <r>
    <s v="JLO 2018-19"/>
    <x v="10"/>
    <n v="17499336"/>
    <s v="17499336202G"/>
    <x v="0"/>
    <s v="PACHECO FILALI, PAOLA"/>
    <x v="0"/>
    <n v="5.5540000000000003"/>
    <m/>
    <s v="Universidad de La Rioja"/>
    <n v="1"/>
    <s v="Pruebas de Acceso desde bachillerato o equivalente"/>
    <n v="8"/>
    <s v="18"/>
    <s v="Pruebas de acceso a la Universidad (PAU)- LOE"/>
    <m/>
    <x v="0"/>
    <m/>
    <m/>
    <s v="NO"/>
    <m/>
  </r>
  <r>
    <s v="JUN 2018-19"/>
    <x v="10"/>
    <n v="16643598"/>
    <s v="16643598202G"/>
    <x v="0"/>
    <s v="HIERRO RUIZ, VERÓNICA"/>
    <x v="1"/>
    <n v="6.9210000000000003"/>
    <m/>
    <s v="Universidad de La Rioja"/>
    <n v="1"/>
    <s v="Pruebas de Acceso desde bachillerato o equivalente"/>
    <n v="8"/>
    <s v="18"/>
    <s v="Pruebas de acceso a la Universidad (PAU)- LOE"/>
    <m/>
    <x v="0"/>
    <m/>
    <m/>
    <s v="NO"/>
    <m/>
  </r>
  <r>
    <s v="JUN 2018-19"/>
    <x v="10"/>
    <n v="78774017"/>
    <s v="78774017202G"/>
    <x v="0"/>
    <s v="RODRIGUEZ SERRANO, LUISA"/>
    <x v="1"/>
    <n v="7.2789999999999999"/>
    <m/>
    <s v="Universidad Pública de Navarra"/>
    <n v="1"/>
    <s v="Pruebas de Acceso desde bachillerato o equivalente"/>
    <n v="8"/>
    <s v="18"/>
    <s v="Pruebas de acceso a la Universidad (PAU)- LOE"/>
    <m/>
    <x v="0"/>
    <m/>
    <m/>
    <s v="NO"/>
    <m/>
  </r>
  <r>
    <s v="JUN 2018-19"/>
    <x v="10"/>
    <n v="18076255"/>
    <s v="18076255202G"/>
    <x v="0"/>
    <s v="VILLAR MURILLO, RAFAEL"/>
    <x v="2"/>
    <n v="6.7439999999999998"/>
    <m/>
    <s v="Universidad de La Rioja"/>
    <n v="1"/>
    <s v="Pruebas de Acceso desde bachillerato o equivalente"/>
    <n v="9"/>
    <s v="19"/>
    <s v="Evaluación de Bachillerato para Acceso a la Universidad (EBAU) - LOMCE"/>
    <m/>
    <x v="0"/>
    <m/>
    <m/>
    <s v="NO"/>
    <m/>
  </r>
  <r>
    <s v="JUN 2018-19"/>
    <x v="10"/>
    <n v="16637782"/>
    <s v="16637782202G"/>
    <x v="0"/>
    <s v="BARRIENTOS NISTAL, FERNANDO LUIS"/>
    <x v="2"/>
    <n v="6.94"/>
    <m/>
    <s v="Universidad de La Rioja"/>
    <n v="1"/>
    <s v="Pruebas de Acceso desde bachillerato o equivalente"/>
    <n v="9"/>
    <s v="19"/>
    <s v="Evaluación de Bachillerato para Acceso a la Universidad (EBAU) - LOMCE"/>
    <s v="SÍ"/>
    <x v="0"/>
    <m/>
    <m/>
    <s v="NO"/>
    <m/>
  </r>
  <r>
    <s v="JUN 2018-19"/>
    <x v="10"/>
    <n v="17495597"/>
    <s v="17495597202G"/>
    <x v="0"/>
    <s v="ABIÁN MURILLO, MARÍA"/>
    <x v="2"/>
    <n v="9.02"/>
    <m/>
    <s v="Universidad de La Rioja"/>
    <n v="1"/>
    <s v="Pruebas de Acceso desde bachillerato o equivalente"/>
    <n v="9"/>
    <s v="19"/>
    <s v="Evaluación de Bachillerato para Acceso a la Universidad (EBAU) - LOMCE"/>
    <s v="SÍ"/>
    <x v="0"/>
    <m/>
    <m/>
    <s v="NO"/>
    <m/>
  </r>
  <r>
    <s v="JUN 2018-19"/>
    <x v="10"/>
    <n v="16626150"/>
    <s v="16626150202G"/>
    <x v="0"/>
    <s v="FRAILE BAÑOS, MALENA"/>
    <x v="2"/>
    <n v="7.3179999999999996"/>
    <m/>
    <s v="Universidad de La Rioja"/>
    <n v="1"/>
    <s v="Pruebas de Acceso desde bachillerato o equivalente"/>
    <n v="9"/>
    <s v="19"/>
    <s v="Evaluación de Bachillerato para Acceso a la Universidad (EBAU) - LOMCE"/>
    <s v="SÍ"/>
    <x v="0"/>
    <m/>
    <m/>
    <s v="NO"/>
    <m/>
  </r>
  <r>
    <s v="JUN 2018-19"/>
    <x v="10"/>
    <n v="17499443"/>
    <s v="17499443202G"/>
    <x v="0"/>
    <s v="VIGUERA ROMERO, TOMÁS"/>
    <x v="2"/>
    <n v="5.49"/>
    <m/>
    <s v="Universidad de La Rioja"/>
    <n v="1"/>
    <s v="Pruebas de Acceso desde bachillerato o equivalente"/>
    <n v="8"/>
    <s v="18"/>
    <s v="Pruebas de acceso a la Universidad (PAU)- LOE"/>
    <m/>
    <x v="0"/>
    <m/>
    <m/>
    <s v="NO"/>
    <m/>
  </r>
  <r>
    <s v="JUN 2018-19"/>
    <x v="10"/>
    <s v="Y3822541"/>
    <s v="Y3822541202G"/>
    <x v="0"/>
    <s v="POZO ARENAS, ENRIQUE MUHAMMAD"/>
    <x v="2"/>
    <m/>
    <m/>
    <m/>
    <n v="3"/>
    <s v="Acceso por convalidación parcial de estudios extranjeros universitarios"/>
    <n v="98"/>
    <s v="398"/>
    <s v="Convalidación al menos 30 ECTS estudios extranjeros universitarios"/>
    <m/>
    <x v="1"/>
    <m/>
    <m/>
    <s v="SÍ"/>
    <s v="con reconocimientos"/>
  </r>
  <r>
    <s v="JUN 2018-19"/>
    <x v="10"/>
    <n v="73511815"/>
    <s v="73511815202G"/>
    <x v="0"/>
    <s v="EL AMRANI MIDA, ACHRAF"/>
    <x v="3"/>
    <n v="5.9370000000000003"/>
    <m/>
    <s v="Universidad Pública de Navarra"/>
    <n v="1"/>
    <s v="Pruebas de Acceso desde bachillerato o equivalente"/>
    <n v="9"/>
    <s v="19"/>
    <s v="Evaluación de Bachillerato para Acceso a la Universidad (EBAU) - LOMCE"/>
    <m/>
    <x v="0"/>
    <m/>
    <m/>
    <s v="NO"/>
    <m/>
  </r>
  <r>
    <s v="JUN 2018-19"/>
    <x v="10"/>
    <n v="16627864"/>
    <s v="16627864202G"/>
    <x v="0"/>
    <s v="DOMÍNGUEZ ANDRÉS, ÁLEX"/>
    <x v="3"/>
    <n v="7.6559999999999997"/>
    <m/>
    <s v="Universidad de La Rioja"/>
    <n v="1"/>
    <s v="Pruebas de Acceso desde bachillerato o equivalente"/>
    <n v="9"/>
    <s v="19"/>
    <s v="Evaluación de Bachillerato para Acceso a la Universidad (EBAU) - LOMCE"/>
    <m/>
    <x v="0"/>
    <m/>
    <m/>
    <s v="NO"/>
    <m/>
  </r>
  <r>
    <s v="JUN 2018-19"/>
    <x v="10"/>
    <n v="25363469"/>
    <s v="25363469202G"/>
    <x v="0"/>
    <s v="SINUÉS BORDETAS, MARINA"/>
    <x v="3"/>
    <n v="6.7549999999999999"/>
    <m/>
    <s v="Universidad de Zaragoza"/>
    <n v="1"/>
    <s v="Pruebas de Acceso desde bachillerato o equivalente"/>
    <n v="9"/>
    <s v="19"/>
    <s v="Evaluación de Bachillerato para Acceso a la Universidad (EBAU) - LOMCE"/>
    <m/>
    <x v="0"/>
    <m/>
    <m/>
    <s v="NO"/>
    <m/>
  </r>
  <r>
    <s v="JUN 2018-19"/>
    <x v="10"/>
    <n v="71350221"/>
    <s v="71350221202G"/>
    <x v="0"/>
    <s v="FUENTE MORATINOS, JOSÉ"/>
    <x v="3"/>
    <n v="7.0549999999999997"/>
    <m/>
    <s v="UNIVERSIDAD DE BURGOS"/>
    <n v="1"/>
    <s v="Pruebas de Acceso desde bachillerato o equivalente"/>
    <n v="9"/>
    <s v="19"/>
    <s v="Evaluación de Bachillerato para Acceso a la Universidad (EBAU) - LOMCE"/>
    <m/>
    <x v="0"/>
    <m/>
    <m/>
    <s v="NO"/>
    <m/>
  </r>
  <r>
    <s v="JUN 2018-19"/>
    <x v="10"/>
    <n v="58042354"/>
    <s v="58042354202G"/>
    <x v="0"/>
    <s v="GARCIA DE LA HOZ, LUZ DALIANYS"/>
    <x v="3"/>
    <n v="5.5270000000000001"/>
    <m/>
    <s v="Universidad del País Vasco/Euskal Herriko Unibersitatea"/>
    <n v="1"/>
    <s v="Pruebas de Acceso desde bachillerato o equivalente"/>
    <n v="9"/>
    <s v="19"/>
    <s v="Evaluación de Bachillerato para Acceso a la Universidad (EBAU) - LOMCE"/>
    <s v="SÍ"/>
    <x v="0"/>
    <m/>
    <m/>
    <s v="NO"/>
    <m/>
  </r>
  <r>
    <s v="JUN 2018-19"/>
    <x v="10"/>
    <n v="16633861"/>
    <s v="16633861202G"/>
    <x v="0"/>
    <s v="PÉREZ MARTÍN, CARLOTA"/>
    <x v="3"/>
    <n v="6.2910000000000004"/>
    <m/>
    <s v="Universidad de La Rioja"/>
    <n v="1"/>
    <s v="Pruebas de Acceso desde bachillerato o equivalente"/>
    <n v="9"/>
    <s v="19"/>
    <s v="Evaluación de Bachillerato para Acceso a la Universidad (EBAU) - LOMCE"/>
    <m/>
    <x v="0"/>
    <m/>
    <m/>
    <s v="NO"/>
    <m/>
  </r>
  <r>
    <s v="JUN 2018-19"/>
    <x v="10"/>
    <n v="16636748"/>
    <s v="16636748202G"/>
    <x v="0"/>
    <s v="BLÁZQUEZ BARRERAS, SANTIAGO"/>
    <x v="3"/>
    <n v="6.3849999999999998"/>
    <m/>
    <s v="Universidad de La Rioja"/>
    <n v="1"/>
    <s v="Pruebas de Acceso desde bachillerato o equivalente"/>
    <n v="9"/>
    <s v="19"/>
    <s v="Evaluación de Bachillerato para Acceso a la Universidad (EBAU) - LOMCE"/>
    <m/>
    <x v="0"/>
    <m/>
    <m/>
    <s v="NO"/>
    <m/>
  </r>
  <r>
    <s v="JUN 2018-19"/>
    <x v="10"/>
    <n v="77133089"/>
    <s v="77133089202G"/>
    <x v="0"/>
    <s v="PÉREZ CEBOLLA, LAURA"/>
    <x v="3"/>
    <n v="6.5460000000000003"/>
    <m/>
    <s v="Universidad de Zaragoza"/>
    <n v="1"/>
    <s v="Pruebas de Acceso desde bachillerato o equivalente"/>
    <n v="9"/>
    <s v="19"/>
    <s v="Evaluación de Bachillerato para Acceso a la Universidad (EBAU) - LOMCE"/>
    <m/>
    <x v="0"/>
    <m/>
    <m/>
    <s v="NO"/>
    <m/>
  </r>
  <r>
    <s v="MAR 2018-19"/>
    <x v="11"/>
    <n v="16626996"/>
    <s v="16626996203G"/>
    <x v="0"/>
    <s v="GÓMEZ RUIZ, JAVIER"/>
    <x v="4"/>
    <n v="6.17"/>
    <m/>
    <m/>
    <n v="11"/>
    <s v="Formación Profesional"/>
    <n v="5"/>
    <s v="115"/>
    <s v="Ciclo Formativo de Grado Superior"/>
    <m/>
    <x v="1"/>
    <m/>
    <m/>
    <s v="NO"/>
    <m/>
  </r>
  <r>
    <s v="JUN 2018-19"/>
    <x v="11"/>
    <n v="21045414"/>
    <s v="21045414203G"/>
    <x v="0"/>
    <s v="MARTÍNEZ TOMÉ, MARINA"/>
    <x v="0"/>
    <n v="6.5609999999999999"/>
    <m/>
    <s v="Universidad de La Rioja"/>
    <n v="1"/>
    <s v="Pruebas de Acceso desde bachillerato o equivalente"/>
    <n v="8"/>
    <s v="18"/>
    <s v="Pruebas de acceso a la Universidad (PAU)- LOE"/>
    <m/>
    <x v="2"/>
    <m/>
    <m/>
    <s v="NO"/>
    <m/>
  </r>
  <r>
    <s v="JUN 2018-19"/>
    <x v="11"/>
    <n v="71350524"/>
    <s v="71350524203G"/>
    <x v="0"/>
    <s v="CANTABRANA SAINZ, CARLA"/>
    <x v="0"/>
    <n v="6.7859999999999996"/>
    <m/>
    <s v="UNIVERSIDAD DE BURGOS"/>
    <n v="1"/>
    <s v="Pruebas de Acceso desde bachillerato o equivalente"/>
    <n v="8"/>
    <s v="18"/>
    <s v="Pruebas de acceso a la Universidad (PAU)- LOE"/>
    <m/>
    <x v="1"/>
    <m/>
    <m/>
    <s v="NO"/>
    <m/>
  </r>
  <r>
    <s v="JLO 2018-19"/>
    <x v="11"/>
    <n v="16644891"/>
    <s v="16644891203G"/>
    <x v="0"/>
    <s v="SANZ SÁENZ, DIEGO"/>
    <x v="0"/>
    <n v="5.2910000000000004"/>
    <m/>
    <s v="Universidad de La Rioja"/>
    <n v="1"/>
    <s v="Pruebas de Acceso desde bachillerato o equivalente"/>
    <n v="8"/>
    <s v="18"/>
    <s v="Pruebas de acceso a la Universidad (PAU)- LOE"/>
    <m/>
    <x v="4"/>
    <m/>
    <m/>
    <s v="NO"/>
    <m/>
  </r>
  <r>
    <s v="JUN 2018-19"/>
    <x v="11"/>
    <s v="X9825927"/>
    <s v="X9825927203G"/>
    <x v="0"/>
    <s v="FERREIRA DE MACEDO, MAGDALENA LUCECITA"/>
    <x v="0"/>
    <m/>
    <m/>
    <m/>
    <n v="5"/>
    <s v="Acceso Titulado Universitario"/>
    <n v="6"/>
    <s v="56"/>
    <s v="Título homologado a Licenciado Universitario , Ingeniero o Arquitecto"/>
    <m/>
    <x v="0"/>
    <m/>
    <m/>
    <s v="NO"/>
    <m/>
  </r>
  <r>
    <s v="JUN 2018-19"/>
    <x v="11"/>
    <n v="16632894"/>
    <s v="16632894203G"/>
    <x v="0"/>
    <s v="PRADO MORRAS, MARÍA"/>
    <x v="1"/>
    <n v="7.1219999999999999"/>
    <m/>
    <s v="Universidad de La Rioja"/>
    <n v="1"/>
    <s v="Pruebas de Acceso desde bachillerato o equivalente"/>
    <n v="8"/>
    <s v="18"/>
    <s v="Pruebas de acceso a la Universidad (PAU)- LOE"/>
    <m/>
    <x v="0"/>
    <m/>
    <m/>
    <s v="NO"/>
    <m/>
  </r>
  <r>
    <s v="JUN 2018-19"/>
    <x v="11"/>
    <n v="78776658"/>
    <s v="78776658203G"/>
    <x v="0"/>
    <s v="GARCÉS SESMA, VANESA"/>
    <x v="1"/>
    <n v="5.4260000000000002"/>
    <m/>
    <s v="Universidad de La Rioja"/>
    <n v="1"/>
    <s v="Pruebas de Acceso desde bachillerato o equivalente"/>
    <n v="8"/>
    <s v="18"/>
    <s v="Pruebas de acceso a la Universidad (PAU)- LOE"/>
    <s v="SÍ"/>
    <x v="0"/>
    <m/>
    <m/>
    <s v="NO"/>
    <m/>
  </r>
  <r>
    <s v="JUN 2018-19"/>
    <x v="11"/>
    <n v="17496498"/>
    <s v="17496498203G"/>
    <x v="0"/>
    <s v="BELLÓN GARCÍA, CARMEN"/>
    <x v="1"/>
    <n v="5.7889999999999997"/>
    <m/>
    <s v="Universidad de La Rioja"/>
    <n v="1"/>
    <s v="Pruebas de Acceso desde bachillerato o equivalente"/>
    <n v="8"/>
    <s v="18"/>
    <s v="Pruebas de acceso a la Universidad (PAU)- LOE"/>
    <m/>
    <x v="0"/>
    <m/>
    <m/>
    <s v="NO"/>
    <m/>
  </r>
  <r>
    <s v="JUN 2018-19"/>
    <x v="11"/>
    <n v="44648167"/>
    <s v="44648167203G"/>
    <x v="0"/>
    <s v="DÍAZ TANCO, ÁNGELA"/>
    <x v="1"/>
    <n v="6.5709999999999997"/>
    <m/>
    <s v="Universidad Pública de Navarra"/>
    <n v="1"/>
    <s v="Pruebas de Acceso desde bachillerato o equivalente"/>
    <n v="8"/>
    <s v="18"/>
    <s v="Pruebas de acceso a la Universidad (PAU)- LOE"/>
    <m/>
    <x v="0"/>
    <m/>
    <m/>
    <s v="NO"/>
    <m/>
  </r>
  <r>
    <s v="JLO 2018-19"/>
    <x v="11"/>
    <n v="16629115"/>
    <s v="16629115203G"/>
    <x v="0"/>
    <s v="PURAS MANTEIGA, SAÚL"/>
    <x v="1"/>
    <n v="5.6639999999999997"/>
    <m/>
    <s v="Universidad de La Rioja"/>
    <n v="1"/>
    <s v="Pruebas de Acceso desde bachillerato o equivalente"/>
    <n v="8"/>
    <s v="18"/>
    <s v="Pruebas de acceso a la Universidad (PAU)- LOE"/>
    <m/>
    <x v="2"/>
    <m/>
    <m/>
    <s v="NO"/>
    <m/>
  </r>
  <r>
    <s v="JLO 2018-19"/>
    <x v="11"/>
    <n v="17495433"/>
    <s v="17495433203G"/>
    <x v="0"/>
    <s v="LOZANO FERREIRA, SANDRA"/>
    <x v="1"/>
    <n v="5.4009999999999998"/>
    <m/>
    <s v="Universidad de La Rioja"/>
    <n v="1"/>
    <s v="Pruebas de Acceso desde bachillerato o equivalente"/>
    <n v="8"/>
    <s v="18"/>
    <s v="Pruebas de acceso a la Universidad (PAU)- LOE"/>
    <m/>
    <x v="0"/>
    <m/>
    <m/>
    <s v="NO"/>
    <m/>
  </r>
  <r>
    <s v="JLO 2018-19"/>
    <x v="11"/>
    <n v="1627385"/>
    <s v="1627385203G"/>
    <x v="0"/>
    <s v="TORRES URRACA, PATRICIA"/>
    <x v="1"/>
    <n v="5.8710000000000004"/>
    <m/>
    <s v="Universidad de La Rioja"/>
    <n v="1"/>
    <s v="Pruebas de Acceso desde bachillerato o equivalente"/>
    <n v="8"/>
    <s v="18"/>
    <s v="Pruebas de acceso a la Universidad (PAU)- LOE"/>
    <m/>
    <x v="0"/>
    <m/>
    <m/>
    <s v="NO"/>
    <m/>
  </r>
  <r>
    <s v="JLO 2018-19"/>
    <x v="11"/>
    <n v="16616695"/>
    <s v="16616695203G"/>
    <x v="0"/>
    <s v="LÓPEZ SÁENZ, MARTA"/>
    <x v="1"/>
    <n v="5.0510000000000002"/>
    <m/>
    <s v="Universidad de La Rioja"/>
    <n v="1"/>
    <s v="Pruebas de Acceso desde bachillerato o equivalente"/>
    <n v="8"/>
    <s v="18"/>
    <s v="Pruebas de acceso a la Universidad (PAU)- LOE"/>
    <m/>
    <x v="0"/>
    <m/>
    <m/>
    <s v="NO"/>
    <m/>
  </r>
  <r>
    <s v="JLO 2018-19"/>
    <x v="11"/>
    <n v="76058015"/>
    <s v="76058015203G"/>
    <x v="0"/>
    <s v="CHAVES VAZ, MARIA"/>
    <x v="2"/>
    <n v="5.7859999999999996"/>
    <m/>
    <s v="UNIVERSIDAD DE EXTREMADURA"/>
    <n v="1"/>
    <s v="Pruebas de Acceso desde bachillerato o equivalente"/>
    <n v="8"/>
    <s v="18"/>
    <s v="Pruebas de acceso a la Universidad (PAU)- LOE"/>
    <m/>
    <x v="2"/>
    <m/>
    <m/>
    <s v="NO"/>
    <m/>
  </r>
  <r>
    <s v="JLO 2018-19"/>
    <x v="11"/>
    <n v="16640278"/>
    <s v="16640278203G"/>
    <x v="0"/>
    <s v="RAMOS HURTADO, ASLY YAHAIRA"/>
    <x v="2"/>
    <n v="5.2469999999999999"/>
    <m/>
    <s v="Universidad de La Rioja"/>
    <n v="1"/>
    <s v="Pruebas de Acceso desde bachillerato o equivalente"/>
    <n v="9"/>
    <s v="19"/>
    <s v="Evaluación de Bachillerato para Acceso a la Universidad (EBAU) - LOMCE"/>
    <s v="SÍ"/>
    <x v="0"/>
    <m/>
    <m/>
    <s v="NO"/>
    <m/>
  </r>
  <r>
    <s v="JUN 2018-19"/>
    <x v="11"/>
    <s v="X8948068"/>
    <s v="X8948068203G"/>
    <x v="0"/>
    <s v="TORQUI , OUMAYMA"/>
    <x v="2"/>
    <n v="7.2910000000000004"/>
    <m/>
    <s v="Universidad de La Rioja"/>
    <n v="1"/>
    <s v="Pruebas de Acceso desde bachillerato o equivalente"/>
    <n v="9"/>
    <s v="19"/>
    <s v="Evaluación de Bachillerato para Acceso a la Universidad (EBAU) - LOMCE"/>
    <m/>
    <x v="0"/>
    <m/>
    <m/>
    <s v="NO"/>
    <m/>
  </r>
  <r>
    <s v="JLO 2018-19"/>
    <x v="11"/>
    <n v="73459780"/>
    <s v="73459780203G"/>
    <x v="0"/>
    <s v="PABOLAZA LACAMBRA, LAURA"/>
    <x v="2"/>
    <n v="5.9669999999999996"/>
    <m/>
    <s v="Universidad Pública de Navarra"/>
    <n v="1"/>
    <s v="Pruebas de Acceso desde bachillerato o equivalente"/>
    <n v="9"/>
    <s v="19"/>
    <s v="Evaluación de Bachillerato para Acceso a la Universidad (EBAU) - LOMCE"/>
    <s v="SÍ"/>
    <x v="0"/>
    <m/>
    <m/>
    <s v="NO"/>
    <m/>
  </r>
  <r>
    <s v="JLO 2018-19"/>
    <x v="11"/>
    <n v="78761288"/>
    <s v="78761288203G"/>
    <x v="0"/>
    <s v="MIRAMON RONCAL, EDURNE"/>
    <x v="2"/>
    <n v="5.3390000000000004"/>
    <m/>
    <s v="Universidad Pública de Navarra"/>
    <n v="1"/>
    <s v="Pruebas de Acceso desde bachillerato o equivalente"/>
    <n v="9"/>
    <s v="19"/>
    <s v="Evaluación de Bachillerato para Acceso a la Universidad (EBAU) - LOMCE"/>
    <s v="SÍ"/>
    <x v="0"/>
    <m/>
    <m/>
    <s v="NO"/>
    <m/>
  </r>
  <r>
    <s v="JLO 2018-19"/>
    <x v="11"/>
    <n v="18483639"/>
    <s v="18483639203G"/>
    <x v="0"/>
    <s v="SEGURA ALVARADO, VALENTINA"/>
    <x v="2"/>
    <m/>
    <m/>
    <m/>
    <n v="90"/>
    <s v="Acceso con estudios extranjeros no universitarios sin PAU"/>
    <n v="5"/>
    <s v="905"/>
    <s v="Títulos homologados o equivalentes a FP sistema educativo español"/>
    <m/>
    <x v="2"/>
    <m/>
    <m/>
    <s v="NO"/>
    <m/>
  </r>
  <r>
    <s v="JUN 2018-19"/>
    <x v="11"/>
    <n v="17497470"/>
    <s v="17497470203G"/>
    <x v="0"/>
    <s v="RODRÍGUEZ-MAIMON ZAMALLOA, LUCÍA"/>
    <x v="3"/>
    <n v="6.181"/>
    <m/>
    <s v="Universidad de La Rioja"/>
    <n v="1"/>
    <s v="Pruebas de Acceso desde bachillerato o equivalente"/>
    <n v="9"/>
    <s v="19"/>
    <s v="Evaluación de Bachillerato para Acceso a la Universidad (EBAU) - LOMCE"/>
    <m/>
    <x v="0"/>
    <m/>
    <m/>
    <s v="NO"/>
    <m/>
  </r>
  <r>
    <s v="JUN 2018-19"/>
    <x v="11"/>
    <n v="18074417"/>
    <s v="18074417203G"/>
    <x v="0"/>
    <s v="RUIZ BERGES, EVA"/>
    <x v="3"/>
    <n v="5.8869999999999996"/>
    <m/>
    <s v="Universidad de La Rioja"/>
    <n v="1"/>
    <s v="Pruebas de Acceso desde bachillerato o equivalente"/>
    <n v="9"/>
    <s v="19"/>
    <s v="Evaluación de Bachillerato para Acceso a la Universidad (EBAU) - LOMCE"/>
    <m/>
    <x v="0"/>
    <m/>
    <m/>
    <s v="NO"/>
    <m/>
  </r>
  <r>
    <s v="JUN 2018-19"/>
    <x v="11"/>
    <n v="16639546"/>
    <s v="16639546203G"/>
    <x v="0"/>
    <s v="ALONSO SÁEZ, ANDREA"/>
    <x v="3"/>
    <n v="6.7939999999999996"/>
    <m/>
    <s v="Universidad de La Rioja"/>
    <n v="1"/>
    <s v="Pruebas de Acceso desde bachillerato o equivalente"/>
    <n v="9"/>
    <s v="19"/>
    <s v="Evaluación de Bachillerato para Acceso a la Universidad (EBAU) - LOMCE"/>
    <m/>
    <x v="0"/>
    <m/>
    <m/>
    <s v="NO"/>
    <m/>
  </r>
  <r>
    <s v="JUN 2018-19"/>
    <x v="11"/>
    <n v="16640883"/>
    <s v="16640883203G"/>
    <x v="0"/>
    <s v="BARRIOS VICENTE, NOELIA"/>
    <x v="3"/>
    <n v="5.2880000000000003"/>
    <m/>
    <s v="Universidad de La Rioja"/>
    <n v="1"/>
    <s v="Pruebas de Acceso desde bachillerato o equivalente"/>
    <n v="9"/>
    <s v="19"/>
    <s v="Evaluación de Bachillerato para Acceso a la Universidad (EBAU) - LOMCE"/>
    <m/>
    <x v="0"/>
    <m/>
    <m/>
    <s v="NO"/>
    <m/>
  </r>
  <r>
    <s v="JUN 2018-19"/>
    <x v="11"/>
    <n v="78760820"/>
    <s v="78760820203G"/>
    <x v="0"/>
    <s v="GIL ZARDOYA, ALEJANDRO"/>
    <x v="3"/>
    <n v="7.8890000000000002"/>
    <m/>
    <m/>
    <n v="11"/>
    <s v="Formación Profesional"/>
    <n v="5"/>
    <s v="115"/>
    <s v="Ciclo Formativo de Grado Superior"/>
    <m/>
    <x v="0"/>
    <m/>
    <m/>
    <s v="NO"/>
    <m/>
  </r>
  <r>
    <s v="JUN 2018-19"/>
    <x v="11"/>
    <n v="16636050"/>
    <s v="16636050203G"/>
    <x v="0"/>
    <s v="FERNÁNDEZ GONZÁLEZ, ANDREA"/>
    <x v="3"/>
    <n v="7.0819999999999999"/>
    <m/>
    <s v="Universidad de La Rioja"/>
    <n v="1"/>
    <s v="Pruebas de Acceso desde bachillerato o equivalente"/>
    <n v="9"/>
    <s v="19"/>
    <s v="Evaluación de Bachillerato para Acceso a la Universidad (EBAU) - LOMCE"/>
    <m/>
    <x v="0"/>
    <m/>
    <m/>
    <s v="NO"/>
    <m/>
  </r>
  <r>
    <s v="JUN 2018-19"/>
    <x v="11"/>
    <n v="18092378"/>
    <s v="18092378203G"/>
    <x v="0"/>
    <s v="IGLESIAS BOTANA, MARÍA VALVANERA"/>
    <x v="3"/>
    <n v="7.3"/>
    <m/>
    <s v="Universidad de La Rioja"/>
    <n v="1"/>
    <s v="Pruebas de Acceso desde bachillerato o equivalente"/>
    <n v="9"/>
    <s v="19"/>
    <s v="Evaluación de Bachillerato para Acceso a la Universidad (EBAU) - LOMCE"/>
    <m/>
    <x v="0"/>
    <m/>
    <m/>
    <s v="NO"/>
    <m/>
  </r>
  <r>
    <s v="JUN 2018-19"/>
    <x v="11"/>
    <n v="77396280"/>
    <s v="77396280203G"/>
    <x v="0"/>
    <s v="FRANCO CECILIO, PATRICIA"/>
    <x v="3"/>
    <n v="5.9649999999999999"/>
    <m/>
    <s v="UNIVERSIDAD DE CÁDIZ"/>
    <n v="1"/>
    <s v="Pruebas de Acceso desde bachillerato o equivalente"/>
    <n v="9"/>
    <s v="19"/>
    <s v="Evaluación de Bachillerato para Acceso a la Universidad (EBAU) - LOMCE"/>
    <m/>
    <x v="0"/>
    <m/>
    <m/>
    <s v="NO"/>
    <m/>
  </r>
  <r>
    <s v="JUN 2018-19"/>
    <x v="11"/>
    <n v="58010154"/>
    <s v="58010154203G"/>
    <x v="0"/>
    <s v="PIÑA ROCANO, DAYANA CAROLINA"/>
    <x v="3"/>
    <n v="6.2039999999999997"/>
    <m/>
    <s v="Universidad del País Vasco/Euskal Herriko Unibersitatea"/>
    <n v="1"/>
    <s v="Pruebas de Acceso desde bachillerato o equivalente"/>
    <n v="8"/>
    <s v="18"/>
    <s v="Pruebas de acceso a la Universidad (PAU)- LOE"/>
    <m/>
    <x v="0"/>
    <s v="206G"/>
    <m/>
    <s v="NO"/>
    <s v="otro grado"/>
  </r>
  <r>
    <s v="JLO 2018-19"/>
    <x v="11"/>
    <n v="16634715"/>
    <s v="16634715203G"/>
    <x v="0"/>
    <s v="RUIZOLALLA PAJARES, ÁNGELA"/>
    <x v="3"/>
    <n v="5.6239999999999997"/>
    <m/>
    <s v="Universidad de La Rioja"/>
    <n v="1"/>
    <s v="Pruebas de Acceso desde bachillerato o equivalente"/>
    <n v="9"/>
    <s v="19"/>
    <s v="Evaluación de Bachillerato para Acceso a la Universidad (EBAU) - LOMCE"/>
    <m/>
    <x v="4"/>
    <m/>
    <m/>
    <s v="NO"/>
    <m/>
  </r>
  <r>
    <s v="JUN 2018-19"/>
    <x v="12"/>
    <n v="16617515"/>
    <s v="16617515207G"/>
    <x v="0"/>
    <s v="GARCÍA BARCENILLA, LARA MARÍA"/>
    <x v="4"/>
    <n v="6.6189999999999998"/>
    <m/>
    <s v="Universidad de La Rioja"/>
    <n v="1"/>
    <s v="Pruebas de Acceso desde bachillerato o equivalente"/>
    <n v="8"/>
    <s v="18"/>
    <s v="Pruebas de acceso a la Universidad (PAU)- LOE"/>
    <s v="SÍ"/>
    <x v="1"/>
    <m/>
    <m/>
    <s v="SÍ"/>
    <s v="con reconocimientos"/>
  </r>
  <r>
    <s v="JUN 2018-19"/>
    <x v="12"/>
    <n v="72825267"/>
    <s v="72825267207G"/>
    <x v="0"/>
    <s v="FERNÁNDEZ DE ALEGRÍA BARRAGÁN, CARLOS"/>
    <x v="6"/>
    <n v="6.4539999999999997"/>
    <m/>
    <s v="Universidad del País Vasco/Euskal Herriko Unibersitatea"/>
    <n v="1"/>
    <s v="Pruebas de Acceso desde bachillerato o equivalente"/>
    <n v="8"/>
    <s v="18"/>
    <s v="Pruebas de acceso a la Universidad (PAU)- LOE"/>
    <m/>
    <x v="1"/>
    <m/>
    <m/>
    <s v="NO"/>
    <m/>
  </r>
  <r>
    <s v="JUN 2018-19"/>
    <x v="12"/>
    <n v="72739793"/>
    <s v="72739793207G"/>
    <x v="0"/>
    <s v="MARTÍNEZ MARTÍNEZ, ALBA"/>
    <x v="6"/>
    <n v="8.85"/>
    <m/>
    <m/>
    <n v="11"/>
    <s v="Formación Profesional"/>
    <n v="5"/>
    <s v="115"/>
    <s v="Ciclo Formativo de Grado Superior"/>
    <m/>
    <x v="1"/>
    <m/>
    <m/>
    <s v="SÍ"/>
    <s v="con reconocimientos"/>
  </r>
  <r>
    <s v="JUN 2018-19"/>
    <x v="12"/>
    <n v="72806137"/>
    <s v="72806137207G"/>
    <x v="0"/>
    <s v="INDAVE HINOJAL, LUCÍA"/>
    <x v="5"/>
    <n v="6.7789999999999999"/>
    <m/>
    <s v="Universidad Pública de Navarra"/>
    <n v="1"/>
    <s v="Pruebas de Acceso desde bachillerato o equivalente"/>
    <n v="8"/>
    <s v="18"/>
    <s v="Pruebas de acceso a la Universidad (PAU)- LOE"/>
    <m/>
    <x v="0"/>
    <m/>
    <m/>
    <s v="NO"/>
    <m/>
  </r>
  <r>
    <s v="JUN 2018-19"/>
    <x v="12"/>
    <n v="18073923"/>
    <s v="18073923207G"/>
    <x v="0"/>
    <s v="RUIZ SÁENZ, JANIRE"/>
    <x v="5"/>
    <n v="6.05"/>
    <m/>
    <s v="Universidad de La Rioja"/>
    <n v="1"/>
    <s v="Pruebas de Acceso desde bachillerato o equivalente"/>
    <n v="8"/>
    <s v="18"/>
    <s v="Pruebas de acceso a la Universidad (PAU)- LOE"/>
    <m/>
    <x v="0"/>
    <m/>
    <m/>
    <s v="NO"/>
    <m/>
  </r>
  <r>
    <s v="JUN 2018-19"/>
    <x v="12"/>
    <n v="72856221"/>
    <s v="72856221207G"/>
    <x v="0"/>
    <s v="RUIZ DE VERGARA SÁEZ, JUNCAL"/>
    <x v="0"/>
    <n v="6.7240000000000002"/>
    <m/>
    <s v="Universidad del País Vasco/Euskal Herriko Unibersitatea"/>
    <n v="1"/>
    <s v="Pruebas de Acceso desde bachillerato o equivalente"/>
    <n v="8"/>
    <s v="18"/>
    <s v="Pruebas de acceso a la Universidad (PAU)- LOE"/>
    <m/>
    <x v="0"/>
    <m/>
    <m/>
    <s v="NO"/>
    <m/>
  </r>
  <r>
    <s v="JUN 2018-19"/>
    <x v="12"/>
    <n v="17495886"/>
    <s v="17495886207G"/>
    <x v="0"/>
    <s v="RODRÍGUEZ LARA, CRISTINA"/>
    <x v="0"/>
    <n v="8.9030000000000005"/>
    <m/>
    <s v="Universidad de La Rioja"/>
    <n v="1"/>
    <s v="Pruebas de Acceso desde bachillerato o equivalente"/>
    <n v="8"/>
    <s v="18"/>
    <s v="Pruebas de acceso a la Universidad (PAU)- LOE"/>
    <m/>
    <x v="0"/>
    <m/>
    <m/>
    <s v="NO"/>
    <m/>
  </r>
  <r>
    <s v="JLO 2018-19"/>
    <x v="12"/>
    <n v="17497295"/>
    <s v="17497295207G"/>
    <x v="0"/>
    <s v="ROBA MARTÍNEZ, RODRIGO"/>
    <x v="0"/>
    <n v="5.0439999999999996"/>
    <m/>
    <s v="Universidad de La Rioja"/>
    <n v="1"/>
    <s v="Pruebas de Acceso desde bachillerato o equivalente"/>
    <n v="8"/>
    <s v="18"/>
    <s v="Pruebas de acceso a la Universidad (PAU)- LOE"/>
    <m/>
    <x v="4"/>
    <m/>
    <m/>
    <s v="NO"/>
    <m/>
  </r>
  <r>
    <s v="JLO 2018-19"/>
    <x v="12"/>
    <n v="17495074"/>
    <s v="17495074207G"/>
    <x v="0"/>
    <s v="LÁZARO PRIETO, ANDY"/>
    <x v="0"/>
    <n v="5.9720000000000004"/>
    <m/>
    <s v="Universidad de La Rioja"/>
    <n v="1"/>
    <s v="Pruebas de Acceso desde bachillerato o equivalente"/>
    <n v="8"/>
    <s v="18"/>
    <s v="Pruebas de acceso a la Universidad (PAU)- LOE"/>
    <m/>
    <x v="2"/>
    <m/>
    <m/>
    <s v="NO"/>
    <m/>
  </r>
  <r>
    <s v="JUN 2018-19"/>
    <x v="12"/>
    <n v="73468914"/>
    <s v="73468914207G"/>
    <x v="0"/>
    <s v="NUÑEZ PARDO, ASIER"/>
    <x v="1"/>
    <n v="7.33"/>
    <m/>
    <s v="Universidad Pública de Navarra"/>
    <n v="1"/>
    <s v="Pruebas de Acceso desde bachillerato o equivalente"/>
    <n v="8"/>
    <s v="18"/>
    <s v="Pruebas de acceso a la Universidad (PAU)- LOE"/>
    <m/>
    <x v="0"/>
    <m/>
    <m/>
    <s v="NO"/>
    <m/>
  </r>
  <r>
    <s v="JUN 2018-19"/>
    <x v="12"/>
    <n v="17497309"/>
    <s v="17497309207G"/>
    <x v="0"/>
    <s v="HERNANI VERANO, PABLO"/>
    <x v="1"/>
    <n v="5.556"/>
    <m/>
    <s v="Universidad de La Rioja"/>
    <n v="1"/>
    <s v="Pruebas de Acceso desde bachillerato o equivalente"/>
    <n v="8"/>
    <s v="18"/>
    <s v="Pruebas de acceso a la Universidad (PAU)- LOE"/>
    <m/>
    <x v="1"/>
    <m/>
    <m/>
    <s v="SÍ"/>
    <s v="con reconocimientos"/>
  </r>
  <r>
    <s v="JLO 2018-19"/>
    <x v="12"/>
    <n v="16640512"/>
    <s v="16640512207G"/>
    <x v="0"/>
    <s v="EZQUERRO FERNÁNDEZ, ARIANE"/>
    <x v="1"/>
    <n v="5.1040000000000001"/>
    <m/>
    <s v="Universidad de La Rioja"/>
    <n v="1"/>
    <s v="Pruebas de Acceso desde bachillerato o equivalente"/>
    <n v="8"/>
    <s v="18"/>
    <s v="Pruebas de acceso a la Universidad (PAU)- LOE"/>
    <m/>
    <x v="0"/>
    <m/>
    <m/>
    <s v="NO"/>
    <m/>
  </r>
  <r>
    <s v="JUN 2018-19"/>
    <x v="12"/>
    <n v="16637384"/>
    <s v="16637384207G"/>
    <x v="0"/>
    <s v="FERNÁNDEZ PAYUETA, CRISTINA"/>
    <x v="3"/>
    <n v="5.6479999999999997"/>
    <m/>
    <s v="Universidad de La Rioja"/>
    <n v="1"/>
    <s v="Pruebas de Acceso desde bachillerato o equivalente"/>
    <n v="9"/>
    <s v="19"/>
    <s v="Evaluación de Bachillerato para Acceso a la Universidad (EBAU) - LOMCE"/>
    <m/>
    <x v="0"/>
    <m/>
    <m/>
    <s v="NO"/>
    <m/>
  </r>
  <r>
    <s v="JLO 2018-19"/>
    <x v="13"/>
    <n v="72799847"/>
    <s v="72799847702G"/>
    <x v="0"/>
    <s v="GÓMEZ JIMÉNEZ, ALICIA"/>
    <x v="4"/>
    <n v="5.782"/>
    <m/>
    <s v="Universidad de La Rioja"/>
    <n v="1"/>
    <s v="Pruebas de Acceso desde bachillerato o equivalente"/>
    <n v="8"/>
    <s v="18"/>
    <s v="Pruebas de acceso a la Universidad (PAU)- LOE"/>
    <m/>
    <x v="1"/>
    <m/>
    <m/>
    <s v="NO"/>
    <m/>
  </r>
  <r>
    <s v="JLO 2018-19"/>
    <x v="13"/>
    <n v="72791851"/>
    <s v="72791851702G"/>
    <x v="0"/>
    <s v="DE LA PEÑA MENDOZA, JUAN"/>
    <x v="4"/>
    <n v="5.8280000000000003"/>
    <m/>
    <s v="Universidad de La Rioja"/>
    <n v="1"/>
    <s v="Pruebas de Acceso desde bachillerato o equivalente"/>
    <n v="8"/>
    <s v="18"/>
    <s v="Pruebas de acceso a la Universidad (PAU)- LOE"/>
    <m/>
    <x v="1"/>
    <m/>
    <m/>
    <s v="NO"/>
    <m/>
  </r>
  <r>
    <s v="JUN 2018-19"/>
    <x v="13"/>
    <n v="16641993"/>
    <s v="16641993702G"/>
    <x v="0"/>
    <s v="VILLAR BARTOLOMÉ, MARINA"/>
    <x v="5"/>
    <n v="7.4569999999999999"/>
    <m/>
    <s v="Universidad de La Rioja"/>
    <n v="1"/>
    <s v="Pruebas de Acceso desde bachillerato o equivalente"/>
    <n v="8"/>
    <s v="18"/>
    <s v="Pruebas de acceso a la Universidad (PAU)- LOE"/>
    <m/>
    <x v="0"/>
    <m/>
    <m/>
    <s v="NO"/>
    <m/>
  </r>
  <r>
    <s v="JUN 2018-19"/>
    <x v="13"/>
    <n v="18082839"/>
    <s v="18082839702G"/>
    <x v="0"/>
    <s v="LÓPEZ CÓNDOR, LEONARDO ANDRÉ"/>
    <x v="1"/>
    <n v="7.6440000000000001"/>
    <m/>
    <s v="Universidad de La Rioja"/>
    <n v="1"/>
    <s v="Pruebas de Acceso desde bachillerato o equivalente"/>
    <n v="8"/>
    <s v="18"/>
    <s v="Pruebas de acceso a la Universidad (PAU)- LOE"/>
    <m/>
    <x v="0"/>
    <m/>
    <m/>
    <s v="NO"/>
    <m/>
  </r>
  <r>
    <s v="JUN 2018-19"/>
    <x v="13"/>
    <n v="18086341"/>
    <s v="18086341702G"/>
    <x v="0"/>
    <s v="EGUIZÁBAL MARCOS, PAULA"/>
    <x v="1"/>
    <n v="8.5060000000000002"/>
    <m/>
    <s v="Universidad de La Rioja"/>
    <n v="1"/>
    <s v="Pruebas de Acceso desde bachillerato o equivalente"/>
    <n v="8"/>
    <s v="18"/>
    <s v="Pruebas de acceso a la Universidad (PAU)- LOE"/>
    <m/>
    <x v="0"/>
    <m/>
    <m/>
    <s v="NO"/>
    <m/>
  </r>
  <r>
    <s v="JUN 2018-19"/>
    <x v="13"/>
    <n v="71351390"/>
    <s v="71351390702G"/>
    <x v="0"/>
    <s v="GRACIA SAMANIEGO, MARÍA"/>
    <x v="1"/>
    <n v="9"/>
    <m/>
    <m/>
    <n v="11"/>
    <s v="Formación Profesional"/>
    <n v="5"/>
    <s v="115"/>
    <s v="Ciclo Formativo de Grado Superior"/>
    <m/>
    <x v="0"/>
    <m/>
    <m/>
    <s v="SÍ"/>
    <s v="con reconocimientos"/>
  </r>
  <r>
    <s v="JUN 2018-19"/>
    <x v="13"/>
    <n v="16643946"/>
    <s v="16643946702G"/>
    <x v="0"/>
    <s v="SÁNCHEZ BASCONES, TAMARA"/>
    <x v="2"/>
    <n v="6.3550000000000004"/>
    <m/>
    <s v="Universidad de La Rioja"/>
    <n v="1"/>
    <s v="Pruebas de Acceso desde bachillerato o equivalente"/>
    <n v="9"/>
    <s v="19"/>
    <s v="Evaluación de Bachillerato para Acceso a la Universidad (EBAU) - LOMCE"/>
    <s v="SÍ"/>
    <x v="0"/>
    <m/>
    <m/>
    <s v="NO"/>
    <m/>
  </r>
  <r>
    <s v="JUN 2018-19"/>
    <x v="13"/>
    <n v="5453007"/>
    <s v="5453007702G"/>
    <x v="0"/>
    <s v="MARTÍN MARTÍNEZ, ALEJANDRO"/>
    <x v="2"/>
    <n v="6.8739999999999997"/>
    <m/>
    <s v="Universidad de La Rioja"/>
    <n v="1"/>
    <s v="Pruebas de Acceso desde bachillerato o equivalente"/>
    <n v="9"/>
    <s v="19"/>
    <s v="Evaluación de Bachillerato para Acceso a la Universidad (EBAU) - LOMCE"/>
    <s v="SÍ"/>
    <x v="0"/>
    <m/>
    <m/>
    <s v="NO"/>
    <m/>
  </r>
  <r>
    <s v="JUN 2018-19"/>
    <x v="13"/>
    <n v="16630187"/>
    <s v="16630187702G"/>
    <x v="0"/>
    <s v="BALTAR RUIZ-OLALLA, OLIVER"/>
    <x v="3"/>
    <n v="8.5120000000000005"/>
    <m/>
    <s v="Universidad de La Rioja"/>
    <n v="1"/>
    <s v="Pruebas de Acceso desde bachillerato o equivalente"/>
    <n v="9"/>
    <s v="19"/>
    <s v="Evaluación de Bachillerato para Acceso a la Universidad (EBAU) - LOMCE"/>
    <m/>
    <x v="0"/>
    <m/>
    <m/>
    <s v="NO"/>
    <m/>
  </r>
  <r>
    <s v="JUN 2018-19"/>
    <x v="13"/>
    <n v="17495451"/>
    <s v="17495451702G"/>
    <x v="0"/>
    <s v="HERCE SÁENZ, ALBA"/>
    <x v="3"/>
    <n v="8.8409999999999993"/>
    <m/>
    <s v="Universidad de La Rioja"/>
    <n v="1"/>
    <s v="Pruebas de Acceso desde bachillerato o equivalente"/>
    <n v="9"/>
    <s v="19"/>
    <s v="Evaluación de Bachillerato para Acceso a la Universidad (EBAU) - LOMCE"/>
    <m/>
    <x v="0"/>
    <m/>
    <m/>
    <s v="NO"/>
    <m/>
  </r>
  <r>
    <s v="JUN 2018-19"/>
    <x v="13"/>
    <n v="16624428"/>
    <s v="16624428702G"/>
    <x v="0"/>
    <s v="CENDOYA DÍAZ, ISABEL"/>
    <x v="3"/>
    <n v="6.8239999999999998"/>
    <m/>
    <s v="Universidad de La Rioja"/>
    <n v="1"/>
    <s v="Pruebas de Acceso desde bachillerato o equivalente"/>
    <n v="9"/>
    <s v="19"/>
    <s v="Evaluación de Bachillerato para Acceso a la Universidad (EBAU) - LOMCE"/>
    <m/>
    <x v="0"/>
    <m/>
    <m/>
    <s v="NO"/>
    <m/>
  </r>
  <r>
    <s v="JUN 2018-19"/>
    <x v="13"/>
    <n v="17495012"/>
    <s v="17495012702G"/>
    <x v="0"/>
    <s v="DEL CAMPO FERNÁNDEZ, INÉS"/>
    <x v="3"/>
    <n v="6.1029999999999998"/>
    <m/>
    <s v="Universidad de La Rioja"/>
    <n v="1"/>
    <s v="Pruebas de Acceso desde bachillerato o equivalente"/>
    <n v="9"/>
    <s v="19"/>
    <s v="Evaluación de Bachillerato para Acceso a la Universidad (EBAU) - LOMCE"/>
    <m/>
    <x v="2"/>
    <m/>
    <m/>
    <s v="NO"/>
    <m/>
  </r>
  <r>
    <s v="JUN 2018-19"/>
    <x v="13"/>
    <n v="18457257"/>
    <s v="18457257702G"/>
    <x v="0"/>
    <s v="EGEA GARCÍA, MÓNICA"/>
    <x v="3"/>
    <n v="7.3289999999999997"/>
    <m/>
    <s v="Universidad de Zaragoza"/>
    <n v="1"/>
    <s v="Pruebas de Acceso desde bachillerato o equivalente"/>
    <n v="9"/>
    <s v="19"/>
    <s v="Evaluación de Bachillerato para Acceso a la Universidad (EBAU) - LOMCE"/>
    <m/>
    <x v="2"/>
    <m/>
    <m/>
    <s v="NO"/>
    <m/>
  </r>
  <r>
    <s v="JUN 2018-19"/>
    <x v="13"/>
    <n v="44649361"/>
    <s v="44649361702G"/>
    <x v="0"/>
    <s v="IZAGUIRRE CAMPOS, CRISTINA"/>
    <x v="3"/>
    <n v="5.8"/>
    <m/>
    <s v="Universidad Pública de Navarra"/>
    <n v="1"/>
    <s v="Pruebas de Acceso desde bachillerato o equivalente"/>
    <n v="8"/>
    <s v="18"/>
    <s v="Pruebas de acceso a la Universidad (PAU)- LOE"/>
    <m/>
    <x v="0"/>
    <m/>
    <m/>
    <s v="SÍ"/>
    <s v="con reconocimientos"/>
  </r>
  <r>
    <s v="JLO 2018-19"/>
    <x v="13"/>
    <s v="X8707919"/>
    <s v="X8707919702G"/>
    <x v="0"/>
    <s v="GIDOIU , ELENA BEATRICE"/>
    <x v="3"/>
    <n v="5.64"/>
    <m/>
    <s v="Universidad de La Rioja"/>
    <n v="1"/>
    <s v="Pruebas de Acceso desde bachillerato o equivalente"/>
    <n v="9"/>
    <s v="19"/>
    <s v="Evaluación de Bachillerato para Acceso a la Universidad (EBAU) - LOMCE"/>
    <m/>
    <x v="2"/>
    <m/>
    <m/>
    <s v="NO"/>
    <m/>
  </r>
  <r>
    <s v="JUN 2018-19"/>
    <x v="13"/>
    <n v="25202640"/>
    <s v="25202640702G"/>
    <x v="0"/>
    <s v="LARRAGA CENGOTITA, ADRIÁN"/>
    <x v="3"/>
    <n v="5.7519999999999998"/>
    <m/>
    <s v="Universidad de Zaragoza"/>
    <n v="1"/>
    <s v="Pruebas de Acceso desde bachillerato o equivalente"/>
    <n v="9"/>
    <s v="19"/>
    <s v="Evaluación de Bachillerato para Acceso a la Universidad (EBAU) - LOMCE"/>
    <m/>
    <x v="0"/>
    <m/>
    <m/>
    <s v="NO"/>
    <m/>
  </r>
  <r>
    <s v="JUN 2018-19"/>
    <x v="13"/>
    <n v="18082818"/>
    <s v="18082818702G"/>
    <x v="0"/>
    <s v="ESPINOZA BRAVO, ANA CONSUELO"/>
    <x v="3"/>
    <n v="6.3440000000000003"/>
    <m/>
    <s v="Universidad de La Rioja"/>
    <n v="1"/>
    <s v="Pruebas de Acceso desde bachillerato o equivalente"/>
    <n v="9"/>
    <s v="19"/>
    <s v="Evaluación de Bachillerato para Acceso a la Universidad (EBAU) - LOMCE"/>
    <m/>
    <x v="0"/>
    <m/>
    <m/>
    <s v="NO"/>
    <m/>
  </r>
  <r>
    <s v="JLO 2018-19"/>
    <x v="13"/>
    <n v="16639612"/>
    <s v="16639612702G"/>
    <x v="0"/>
    <s v="ARTEAGA IGUIÑIZ, RAFAEL"/>
    <x v="3"/>
    <n v="5.34"/>
    <m/>
    <s v="Universidad de La Rioja"/>
    <n v="1"/>
    <s v="Pruebas de Acceso desde bachillerato o equivalente"/>
    <n v="9"/>
    <s v="19"/>
    <s v="Evaluación de Bachillerato para Acceso a la Universidad (EBAU) - LOMCE"/>
    <m/>
    <x v="0"/>
    <s v="803G"/>
    <m/>
    <s v="NO"/>
    <s v="otro grado"/>
  </r>
  <r>
    <s v="JLO 2018-19"/>
    <x v="13"/>
    <n v="77219118"/>
    <s v="77219118702G"/>
    <x v="0"/>
    <s v="MORCILLO SERRANO, MARÍA DEL MAR"/>
    <x v="3"/>
    <n v="6.9050000000000002"/>
    <m/>
    <s v="Universidad de Zaragoza"/>
    <n v="1"/>
    <s v="Pruebas de Acceso desde bachillerato o equivalente"/>
    <n v="9"/>
    <s v="19"/>
    <s v="Evaluación de Bachillerato para Acceso a la Universidad (EBAU) - LOMCE"/>
    <m/>
    <x v="0"/>
    <m/>
    <m/>
    <s v="NO"/>
    <m/>
  </r>
  <r>
    <s v="JUN 2018-19"/>
    <x v="14"/>
    <n v="16644750"/>
    <s v="16644750802G"/>
    <x v="0"/>
    <s v="BLÁZQUEZ ROLDÁN, JORGE"/>
    <x v="0"/>
    <n v="5.4459999999999997"/>
    <m/>
    <s v="Universidad de La Rioja"/>
    <n v="1"/>
    <s v="Pruebas de Acceso desde bachillerato o equivalente"/>
    <n v="8"/>
    <s v="18"/>
    <s v="Pruebas de acceso a la Universidad (PAU)- LOE"/>
    <m/>
    <x v="0"/>
    <m/>
    <m/>
    <s v="NO"/>
    <m/>
  </r>
  <r>
    <s v="JUN 2018-19"/>
    <x v="14"/>
    <n v="16639971"/>
    <s v="16639971802G"/>
    <x v="0"/>
    <s v="OJANGUREN CHASCO, AÍDA"/>
    <x v="1"/>
    <n v="7.202"/>
    <m/>
    <s v="Universidad de La Rioja"/>
    <n v="1"/>
    <s v="Pruebas de Acceso desde bachillerato o equivalente"/>
    <n v="8"/>
    <s v="18"/>
    <s v="Pruebas de acceso a la Universidad (PAU)- LOE"/>
    <m/>
    <x v="0"/>
    <m/>
    <m/>
    <s v="NO"/>
    <m/>
  </r>
  <r>
    <s v="JUN 2018-19"/>
    <x v="14"/>
    <n v="16634597"/>
    <s v="16634597802G"/>
    <x v="0"/>
    <s v="LOZANO RUIZ, AARON"/>
    <x v="1"/>
    <n v="5.742"/>
    <m/>
    <s v="Universidad de La Rioja"/>
    <n v="1"/>
    <s v="Pruebas de Acceso desde bachillerato o equivalente"/>
    <n v="8"/>
    <s v="18"/>
    <s v="Pruebas de acceso a la Universidad (PAU)- LOE"/>
    <m/>
    <x v="0"/>
    <m/>
    <m/>
    <s v="NO"/>
    <m/>
  </r>
  <r>
    <s v="JUN 2018-19"/>
    <x v="14"/>
    <n v="17496358"/>
    <s v="17496358802G"/>
    <x v="0"/>
    <s v="FERNÁNDEZ ARGAIZ, MARIO"/>
    <x v="3"/>
    <n v="7.0410000000000004"/>
    <m/>
    <s v="Universidad de La Rioja"/>
    <n v="1"/>
    <s v="Pruebas de Acceso desde bachillerato o equivalente"/>
    <n v="9"/>
    <s v="19"/>
    <s v="Evaluación de Bachillerato para Acceso a la Universidad (EBAU) - LOMCE"/>
    <m/>
    <x v="0"/>
    <m/>
    <m/>
    <s v="NO"/>
    <m/>
  </r>
  <r>
    <s v="JUN 2018-19"/>
    <x v="14"/>
    <n v="16639320"/>
    <s v="16639320802G"/>
    <x v="0"/>
    <s v="GIL MAESTRE, SOFÍA"/>
    <x v="3"/>
    <n v="6.1879999999999997"/>
    <m/>
    <s v="Universidad de La Rioja"/>
    <n v="1"/>
    <s v="Pruebas de Acceso desde bachillerato o equivalente"/>
    <n v="9"/>
    <s v="19"/>
    <s v="Evaluación de Bachillerato para Acceso a la Universidad (EBAU) - LOMCE"/>
    <m/>
    <x v="2"/>
    <m/>
    <m/>
    <s v="NO"/>
    <m/>
  </r>
  <r>
    <s v="JUN 2018-19"/>
    <x v="15"/>
    <n v="16616478"/>
    <s v="16616478703G"/>
    <x v="0"/>
    <s v="AZOFRA RAMOS, ÁLVARO HUGO"/>
    <x v="9"/>
    <n v="6.2"/>
    <m/>
    <m/>
    <n v="11"/>
    <s v="Formación Profesional"/>
    <n v="5"/>
    <s v="115"/>
    <s v="Ciclo Formativo de Grado Superior"/>
    <s v="SÍ"/>
    <x v="1"/>
    <m/>
    <m/>
    <s v="SÍ"/>
    <s v="con reconocimientos"/>
  </r>
  <r>
    <s v="JUN 2018-19"/>
    <x v="15"/>
    <n v="72846857"/>
    <s v="72846857703G"/>
    <x v="0"/>
    <s v="URTEAGA RUIZ DE VIÑASPRE, AMAGOIA"/>
    <x v="5"/>
    <n v="6.6360000000000001"/>
    <m/>
    <s v="Universidad del País Vasco/Euskal Herriko Unibersitatea"/>
    <n v="1"/>
    <s v="Pruebas de Acceso desde bachillerato o equivalente"/>
    <n v="8"/>
    <s v="18"/>
    <s v="Pruebas de acceso a la Universidad (PAU)- LOE"/>
    <m/>
    <x v="0"/>
    <m/>
    <m/>
    <s v="NO"/>
    <m/>
  </r>
  <r>
    <s v="JUN 2018-19"/>
    <x v="15"/>
    <n v="18478514"/>
    <s v="18478514703G"/>
    <x v="0"/>
    <s v="IPARRAGUIRRE PASHANASTE, LUPE ESTHER"/>
    <x v="1"/>
    <n v="7.93"/>
    <m/>
    <m/>
    <n v="11"/>
    <s v="Formación Profesional"/>
    <n v="5"/>
    <s v="115"/>
    <s v="Ciclo Formativo de Grado Superior"/>
    <m/>
    <x v="0"/>
    <m/>
    <m/>
    <s v="SÍ"/>
    <s v="con reconocimientos"/>
  </r>
  <r>
    <s v="JUN 2018-19"/>
    <x v="15"/>
    <n v="16616622"/>
    <s v="16616622703G"/>
    <x v="1"/>
    <s v="NEGUERUELA FLORES, DANIEL"/>
    <x v="1"/>
    <n v="7.3"/>
    <m/>
    <m/>
    <n v="11"/>
    <s v="Formación Profesional"/>
    <n v="5"/>
    <s v="115"/>
    <s v="Ciclo Formativo de Grado Superior"/>
    <m/>
    <x v="0"/>
    <m/>
    <m/>
    <s v="SÍ"/>
    <s v="con reconocimientos"/>
  </r>
  <r>
    <s v="JUN 2018-19"/>
    <x v="15"/>
    <n v="48719522"/>
    <s v="48719522703G"/>
    <x v="0"/>
    <s v="ORTUÑO RUIZ, ALBA"/>
    <x v="2"/>
    <n v="8.4670000000000005"/>
    <m/>
    <m/>
    <n v="11"/>
    <s v="Formación Profesional"/>
    <n v="5"/>
    <s v="115"/>
    <s v="Ciclo Formativo de Grado Superior"/>
    <m/>
    <x v="0"/>
    <m/>
    <m/>
    <s v="SÍ"/>
    <s v="con reconocimientos"/>
  </r>
  <r>
    <s v="JUN 2018-19"/>
    <x v="15"/>
    <n v="71346852"/>
    <s v="71346852703G"/>
    <x v="0"/>
    <s v="BONILLA EGUIZABAL, ELBA"/>
    <x v="2"/>
    <n v="6.968"/>
    <m/>
    <s v="Universidad Pública de Navarra"/>
    <n v="8"/>
    <s v="Cambio de universidad y/o estudios"/>
    <n v="1"/>
    <s v="81"/>
    <s v="Cambio de universidad por reconocimiento de 30 ECTS"/>
    <m/>
    <x v="0"/>
    <m/>
    <m/>
    <s v="SÍ"/>
    <s v="con reconocimientos"/>
  </r>
  <r>
    <s v="JUN 2018-19"/>
    <x v="15"/>
    <s v="EA5296865"/>
    <s v="EA5296865703G"/>
    <x v="0"/>
    <s v="SHENG , WENCHAO"/>
    <x v="3"/>
    <m/>
    <m/>
    <m/>
    <n v="90"/>
    <s v="Acceso con estudios extranjeros no universitarios sin PAU"/>
    <n v="3"/>
    <s v="903"/>
    <s v="Bachillerato países UE o con acuerdo suscrito y cumplen acceso univ. origen"/>
    <m/>
    <x v="0"/>
    <m/>
    <m/>
    <s v="NO"/>
    <m/>
  </r>
  <r>
    <s v="JUN 2018-19"/>
    <x v="15"/>
    <n v="16638941"/>
    <s v="16638941703G"/>
    <x v="0"/>
    <s v="GIL LÓPEZ, MAIDER"/>
    <x v="3"/>
    <n v="6.93"/>
    <m/>
    <m/>
    <n v="11"/>
    <s v="Formación Profesional"/>
    <n v="5"/>
    <s v="115"/>
    <s v="Ciclo Formativo de Grado Superior"/>
    <m/>
    <x v="0"/>
    <m/>
    <m/>
    <s v="SÍ"/>
    <s v="con reconocimientos"/>
  </r>
  <r>
    <s v="JUN 2018-19"/>
    <x v="16"/>
    <n v="16556766"/>
    <s v="16556766701G"/>
    <x v="0"/>
    <s v="PÉREZ BELZUZ, FERNANDO"/>
    <x v="7"/>
    <n v="8.7200000000000006"/>
    <m/>
    <s v="Universidad de Zaragoza"/>
    <n v="5"/>
    <s v="Acceso Titulado Universitario"/>
    <n v="3"/>
    <s v="53"/>
    <s v="Título de Licenciado, Arquitecto, Ingeniero o Graduado Universitario"/>
    <m/>
    <x v="0"/>
    <m/>
    <m/>
    <s v="NO"/>
    <m/>
  </r>
  <r>
    <s v="JUN 2018-19"/>
    <x v="16"/>
    <n v="44568899"/>
    <s v="44568899701G"/>
    <x v="0"/>
    <s v="VICENTE RAMOS, PAULA"/>
    <x v="0"/>
    <n v="7"/>
    <m/>
    <s v="Universidad del País Vasco/Euskal Herriko Unibersitatea"/>
    <n v="1"/>
    <s v="Pruebas de Acceso desde bachillerato o equivalente"/>
    <n v="8"/>
    <s v="18"/>
    <s v="Pruebas de acceso a la Universidad (PAU)- LOE"/>
    <m/>
    <x v="0"/>
    <m/>
    <m/>
    <s v="NO"/>
    <m/>
  </r>
  <r>
    <s v="JUN 2018-19"/>
    <x v="16"/>
    <n v="16627996"/>
    <s v="16627996701G"/>
    <x v="0"/>
    <s v="ANAKKAR BELGHITI, ISMAEL HAMZA"/>
    <x v="0"/>
    <n v="5.7750000000000004"/>
    <m/>
    <s v="Universidad de La Rioja"/>
    <n v="1"/>
    <s v="Pruebas de Acceso desde bachillerato o equivalente"/>
    <n v="8"/>
    <s v="18"/>
    <s v="Pruebas de acceso a la Universidad (PAU)- LOE"/>
    <m/>
    <x v="0"/>
    <s v="801G"/>
    <s v="801G"/>
    <s v="NO"/>
    <s v="otro grado"/>
  </r>
  <r>
    <s v="JUN 2018-19"/>
    <x v="16"/>
    <n v="72901000"/>
    <s v="72901000701G"/>
    <x v="0"/>
    <s v="MARTÍN CASAS, ALICIA"/>
    <x v="0"/>
    <n v="7.5979999999999999"/>
    <m/>
    <s v="Universidad de Valladolid"/>
    <n v="1"/>
    <s v="Pruebas de Acceso desde bachillerato o equivalente"/>
    <n v="8"/>
    <s v="18"/>
    <s v="Pruebas de acceso a la Universidad (PAU)- LOE"/>
    <m/>
    <x v="0"/>
    <m/>
    <m/>
    <s v="NO"/>
    <m/>
  </r>
  <r>
    <s v="JUN 2018-19"/>
    <x v="16"/>
    <n v="58016087"/>
    <s v="58016087701G"/>
    <x v="0"/>
    <s v="DIAZ CONDE, IVAN"/>
    <x v="1"/>
    <n v="7.0940000000000003"/>
    <m/>
    <m/>
    <n v="1"/>
    <s v="Pruebas de Acceso desde bachillerato o equivalente"/>
    <n v="8"/>
    <s v="18"/>
    <s v="Pruebas de acceso a la Universidad (PAU)- LOE"/>
    <m/>
    <x v="0"/>
    <m/>
    <m/>
    <s v="NO"/>
    <m/>
  </r>
  <r>
    <s v="JUN 2018-19"/>
    <x v="16"/>
    <n v="18075077"/>
    <s v="18075077701G"/>
    <x v="0"/>
    <s v="MARCO PÉREZ, IGNACIO"/>
    <x v="1"/>
    <n v="8.2270000000000003"/>
    <m/>
    <s v="Universidad de La Rioja"/>
    <n v="1"/>
    <s v="Pruebas de Acceso desde bachillerato o equivalente"/>
    <n v="8"/>
    <s v="18"/>
    <s v="Pruebas de acceso a la Universidad (PAU)- LOE"/>
    <m/>
    <x v="0"/>
    <m/>
    <m/>
    <s v="NO"/>
    <m/>
  </r>
  <r>
    <s v="JUN 2018-19"/>
    <x v="16"/>
    <n v="71352627"/>
    <s v="71352627701G"/>
    <x v="0"/>
    <s v="SANTAMARÍA GÓMEZ, GONZALO"/>
    <x v="1"/>
    <n v="6.7450000000000001"/>
    <m/>
    <s v="UNIVERSIDAD DE BURGOS"/>
    <n v="1"/>
    <s v="Pruebas de Acceso desde bachillerato o equivalente"/>
    <n v="8"/>
    <s v="18"/>
    <s v="Pruebas de acceso a la Universidad (PAU)- LOE"/>
    <m/>
    <x v="0"/>
    <m/>
    <m/>
    <s v="NO"/>
    <m/>
  </r>
  <r>
    <s v="JUN 2018-19"/>
    <x v="16"/>
    <n v="18074144"/>
    <s v="18074144701G"/>
    <x v="0"/>
    <s v="RUBIO LOSCERTALES, ANTONIO"/>
    <x v="1"/>
    <n v="8.6509999999999998"/>
    <m/>
    <s v="Universidad de La Rioja"/>
    <n v="9"/>
    <s v="ACCESO A TERCER CICL0"/>
    <n v="3"/>
    <s v="93"/>
    <s v="INGENIERO SUPERIOR"/>
    <m/>
    <x v="0"/>
    <s v="801G"/>
    <s v="801G"/>
    <s v="SÍ"/>
    <s v="otro grado"/>
  </r>
  <r>
    <s v="JUN 2018-19"/>
    <x v="16"/>
    <n v="16636277"/>
    <s v="16636277701G"/>
    <x v="0"/>
    <s v="GONZALO GONZÁLEZ, SARA"/>
    <x v="2"/>
    <m/>
    <m/>
    <s v="Universidad de La Rioja"/>
    <n v="8"/>
    <s v="Cambio de universidad y/o estudios"/>
    <n v="2"/>
    <s v="82"/>
    <s v="Cambio de estudios por reconocimiento de 30 ECTS"/>
    <m/>
    <x v="1"/>
    <m/>
    <s v="801G"/>
    <s v="SÍ"/>
    <s v="otro grado"/>
  </r>
  <r>
    <s v="JUN 2018-19"/>
    <x v="16"/>
    <n v="16639412"/>
    <s v="16639412701G"/>
    <x v="0"/>
    <s v="BOCIGAS HURTADO, ALEJANDRO"/>
    <x v="2"/>
    <n v="7.3680000000000003"/>
    <m/>
    <s v="Universidad de La Rioja"/>
    <n v="1"/>
    <s v="Pruebas de Acceso desde bachillerato o equivalente"/>
    <n v="9"/>
    <s v="19"/>
    <s v="Evaluación de Bachillerato para Acceso a la Universidad (EBAU) - LOMCE"/>
    <s v="SÍ"/>
    <x v="0"/>
    <m/>
    <m/>
    <s v="NO"/>
    <m/>
  </r>
  <r>
    <s v="JUN 2018-19"/>
    <x v="16"/>
    <n v="72852176"/>
    <s v="72852176701G"/>
    <x v="0"/>
    <s v="MADINABEITIA CANABAL, ANDER"/>
    <x v="2"/>
    <n v="6.7839999999999998"/>
    <m/>
    <s v="Universidad del País Vasco/Euskal Herriko Unibersitatea"/>
    <n v="1"/>
    <s v="Pruebas de Acceso desde bachillerato o equivalente"/>
    <n v="8"/>
    <s v="18"/>
    <s v="Pruebas de acceso a la Universidad (PAU)- LOE"/>
    <m/>
    <x v="0"/>
    <m/>
    <m/>
    <s v="NO"/>
    <m/>
  </r>
  <r>
    <s v="JUN 2018-19"/>
    <x v="16"/>
    <n v="72835285"/>
    <s v="72835285701G"/>
    <x v="0"/>
    <s v="GIL DE GÓMEZ NÚÑEZ, DAVID"/>
    <x v="2"/>
    <n v="7.085"/>
    <m/>
    <s v="Universidad de La Rioja"/>
    <n v="1"/>
    <s v="Pruebas de Acceso desde bachillerato o equivalente"/>
    <n v="9"/>
    <s v="19"/>
    <s v="Evaluación de Bachillerato para Acceso a la Universidad (EBAU) - LOMCE"/>
    <s v="SÍ"/>
    <x v="0"/>
    <m/>
    <m/>
    <s v="NO"/>
    <m/>
  </r>
  <r>
    <s v="JUN 2018-19"/>
    <x v="16"/>
    <n v="16644921"/>
    <s v="16644921701G"/>
    <x v="0"/>
    <s v="AYALA SIGÜENZA, SERGIO"/>
    <x v="3"/>
    <n v="8.5389999999999997"/>
    <m/>
    <s v="Universidad de La Rioja"/>
    <n v="1"/>
    <s v="Pruebas de Acceso desde bachillerato o equivalente"/>
    <n v="9"/>
    <s v="19"/>
    <s v="Evaluación de Bachillerato para Acceso a la Universidad (EBAU) - LOMCE"/>
    <m/>
    <x v="0"/>
    <m/>
    <m/>
    <s v="NO"/>
    <m/>
  </r>
  <r>
    <s v="JUN 2018-19"/>
    <x v="16"/>
    <n v="16636102"/>
    <s v="16636102701G"/>
    <x v="0"/>
    <s v="BERGASA ALONSO, ALEJANDRO"/>
    <x v="3"/>
    <n v="9.1479999999999997"/>
    <m/>
    <s v="Universidad de La Rioja"/>
    <n v="1"/>
    <s v="Pruebas de Acceso desde bachillerato o equivalente"/>
    <n v="9"/>
    <s v="19"/>
    <s v="Evaluación de Bachillerato para Acceso a la Universidad (EBAU) - LOMCE"/>
    <m/>
    <x v="0"/>
    <m/>
    <m/>
    <s v="NO"/>
    <m/>
  </r>
  <r>
    <s v="JUN 2018-19"/>
    <x v="16"/>
    <n v="71310060"/>
    <s v="71310060701G"/>
    <x v="0"/>
    <s v="SERNA GUTIÉRREZ, HECTOR"/>
    <x v="3"/>
    <n v="9.0269999999999992"/>
    <m/>
    <s v="UNIVERSIDAD DE BURGOS"/>
    <n v="1"/>
    <s v="Pruebas de Acceso desde bachillerato o equivalente"/>
    <n v="9"/>
    <s v="19"/>
    <s v="Evaluación de Bachillerato para Acceso a la Universidad (EBAU) - LOMCE"/>
    <m/>
    <x v="0"/>
    <m/>
    <m/>
    <s v="NO"/>
    <m/>
  </r>
  <r>
    <s v="JUN 2018-19"/>
    <x v="17"/>
    <n v="72799746"/>
    <s v="72799746801G"/>
    <x v="0"/>
    <s v="BELLA SÁENZ DE INESTRILLAS, JORGE"/>
    <x v="6"/>
    <n v="6.9269999999999996"/>
    <m/>
    <s v="Universidad de La Rioja"/>
    <n v="1"/>
    <s v="Pruebas de Acceso desde bachillerato o equivalente"/>
    <n v="8"/>
    <s v="18"/>
    <s v="Pruebas de acceso a la Universidad (PAU)- LOE"/>
    <m/>
    <x v="1"/>
    <m/>
    <m/>
    <s v="NO"/>
    <m/>
  </r>
  <r>
    <s v="JUN 2018-19"/>
    <x v="17"/>
    <n v="16635959"/>
    <s v="16635959801G"/>
    <x v="0"/>
    <s v="LODOS SARANOVA, YACY"/>
    <x v="5"/>
    <n v="5.8890000000000002"/>
    <m/>
    <s v="Universidad de La Rioja"/>
    <n v="1"/>
    <s v="Pruebas de Acceso desde bachillerato o equivalente"/>
    <n v="8"/>
    <s v="18"/>
    <s v="Pruebas de acceso a la Universidad (PAU)- LOE"/>
    <m/>
    <x v="0"/>
    <m/>
    <m/>
    <s v="NO"/>
    <m/>
  </r>
  <r>
    <s v="JUN 2018-19"/>
    <x v="17"/>
    <s v="X3723667"/>
    <s v="X3723667801G"/>
    <x v="0"/>
    <s v="BOUSTTA , AYOUB"/>
    <x v="0"/>
    <n v="6.3220000000000001"/>
    <m/>
    <s v="Universidad Pública de Navarra"/>
    <n v="1"/>
    <s v="Pruebas de Acceso desde bachillerato o equivalente"/>
    <n v="8"/>
    <s v="18"/>
    <s v="Pruebas de acceso a la Universidad (PAU)- LOE"/>
    <m/>
    <x v="2"/>
    <m/>
    <m/>
    <s v="NO"/>
    <m/>
  </r>
  <r>
    <s v="JUN 2018-19"/>
    <x v="17"/>
    <n v="16628886"/>
    <s v="16628886801G"/>
    <x v="0"/>
    <s v="SANTOS GALDIANO, VÍCTOR"/>
    <x v="0"/>
    <n v="6.2830000000000004"/>
    <m/>
    <s v="Universidad de La Rioja"/>
    <n v="1"/>
    <s v="Pruebas de Acceso desde bachillerato o equivalente"/>
    <n v="8"/>
    <s v="18"/>
    <s v="Pruebas de acceso a la Universidad (PAU)- LOE"/>
    <m/>
    <x v="0"/>
    <m/>
    <m/>
    <s v="NO"/>
    <m/>
  </r>
  <r>
    <s v="JUN 2018-19"/>
    <x v="17"/>
    <n v="16630419"/>
    <s v="16630419801G"/>
    <x v="0"/>
    <s v="FERNÁNDEZ GARCÍA, ROMÁN"/>
    <x v="1"/>
    <n v="6.0170000000000003"/>
    <m/>
    <s v="Universidad de La Rioja"/>
    <n v="1"/>
    <s v="Pruebas de Acceso desde bachillerato o equivalente"/>
    <n v="8"/>
    <s v="18"/>
    <s v="Pruebas de acceso a la Universidad (PAU)- LOE"/>
    <m/>
    <x v="0"/>
    <m/>
    <m/>
    <s v="NO"/>
    <m/>
  </r>
  <r>
    <s v="JUN 2018-19"/>
    <x v="17"/>
    <n v="16635555"/>
    <s v="16635555801G"/>
    <x v="0"/>
    <s v="CABEZÓN MANCHADO, LUIS"/>
    <x v="1"/>
    <n v="8.0730000000000004"/>
    <m/>
    <s v="Universidad de La Rioja"/>
    <n v="1"/>
    <s v="Pruebas de Acceso desde bachillerato o equivalente"/>
    <n v="8"/>
    <s v="18"/>
    <s v="Pruebas de acceso a la Universidad (PAU)- LOE"/>
    <m/>
    <x v="0"/>
    <m/>
    <m/>
    <s v="NO"/>
    <m/>
  </r>
  <r>
    <s v="JUN 2018-19"/>
    <x v="17"/>
    <n v="72172746"/>
    <s v="72172746801G"/>
    <x v="0"/>
    <s v="CAÑAL GARCÍA, ÁLVARO"/>
    <x v="1"/>
    <n v="6.1269999999999998"/>
    <m/>
    <s v="Universidad de La Rioja"/>
    <n v="1"/>
    <s v="Pruebas de Acceso desde bachillerato o equivalente"/>
    <n v="8"/>
    <s v="18"/>
    <s v="Pruebas de acceso a la Universidad (PAU)- LOE"/>
    <m/>
    <x v="0"/>
    <m/>
    <m/>
    <s v="NO"/>
    <m/>
  </r>
  <r>
    <s v="JUN 2018-19"/>
    <x v="17"/>
    <n v="16642054"/>
    <s v="16642054801G"/>
    <x v="0"/>
    <s v="CARBAJO ALCALDE, ÁLVARO"/>
    <x v="2"/>
    <n v="6.3540000000000001"/>
    <m/>
    <s v="Universidad de La Rioja"/>
    <n v="1"/>
    <s v="Pruebas de Acceso desde bachillerato o equivalente"/>
    <n v="9"/>
    <s v="19"/>
    <s v="Evaluación de Bachillerato para Acceso a la Universidad (EBAU) - LOMCE"/>
    <s v="SÍ"/>
    <x v="0"/>
    <m/>
    <m/>
    <s v="NO"/>
    <m/>
  </r>
  <r>
    <s v="JUN 2018-19"/>
    <x v="17"/>
    <n v="17495684"/>
    <s v="17495684801G"/>
    <x v="0"/>
    <s v="ESTEBAN LARREINA, ALBERTO"/>
    <x v="2"/>
    <n v="7.2149999999999999"/>
    <m/>
    <s v="Universidad de La Rioja"/>
    <n v="8"/>
    <s v="Cambio de universidad y/o estudios"/>
    <n v="1"/>
    <s v="81"/>
    <s v="Cambio de universidad por reconocimiento de 30 ECTS"/>
    <m/>
    <x v="0"/>
    <m/>
    <m/>
    <s v="SÍ"/>
    <s v="con reconocimientos"/>
  </r>
  <r>
    <s v="JUN 2018-19"/>
    <x v="17"/>
    <n v="18482698"/>
    <s v="18482698801G"/>
    <x v="0"/>
    <s v="SHARIF PARVEEN, ABDUL REHMAN"/>
    <x v="2"/>
    <n v="6.9550000000000001"/>
    <m/>
    <s v="Universidad de La Rioja"/>
    <n v="1"/>
    <s v="Pruebas de Acceso desde bachillerato o equivalente"/>
    <n v="9"/>
    <s v="19"/>
    <s v="Evaluación de Bachillerato para Acceso a la Universidad (EBAU) - LOMCE"/>
    <s v="SÍ"/>
    <x v="0"/>
    <m/>
    <m/>
    <s v="NO"/>
    <m/>
  </r>
  <r>
    <s v="JUN 2018-19"/>
    <x v="17"/>
    <n v="18082224"/>
    <s v="18082224801G"/>
    <x v="0"/>
    <s v="SANTO ARGAIZ, JOSÉ ANTONIO"/>
    <x v="2"/>
    <n v="8.1159999999999997"/>
    <m/>
    <s v="Universidad de La Rioja"/>
    <n v="9"/>
    <s v="ACCESO A TERCER CICL0"/>
    <n v="3"/>
    <s v="93"/>
    <s v="INGENIERO SUPERIOR"/>
    <m/>
    <x v="1"/>
    <m/>
    <s v="701G"/>
    <s v="SÍ"/>
    <s v="otro grado"/>
  </r>
  <r>
    <s v="JLO 2018-19"/>
    <x v="17"/>
    <n v="18091788"/>
    <s v="18091788801G"/>
    <x v="0"/>
    <s v="ORTEGA RUIZ, JOSÉ ANTONIO"/>
    <x v="2"/>
    <n v="5.2880000000000003"/>
    <m/>
    <s v="Universidad de La Rioja"/>
    <n v="1"/>
    <s v="Pruebas de Acceso desde bachillerato o equivalente"/>
    <n v="9"/>
    <s v="19"/>
    <s v="Evaluación de Bachillerato para Acceso a la Universidad (EBAU) - LOMCE"/>
    <s v="SÍ"/>
    <x v="0"/>
    <m/>
    <m/>
    <s v="NO"/>
    <m/>
  </r>
  <r>
    <s v="JUN 2018-19"/>
    <x v="17"/>
    <n v="71310429"/>
    <s v="71310429801G"/>
    <x v="0"/>
    <s v="ALCALDE ESPINOSA, VÍCTOR"/>
    <x v="3"/>
    <n v="6.9039999999999999"/>
    <m/>
    <s v="UNIVERSIDAD DE BURGOS"/>
    <n v="1"/>
    <s v="Pruebas de Acceso desde bachillerato o equivalente"/>
    <n v="9"/>
    <s v="19"/>
    <s v="Evaluación de Bachillerato para Acceso a la Universidad (EBAU) - LOMCE"/>
    <m/>
    <x v="0"/>
    <m/>
    <m/>
    <s v="NO"/>
    <m/>
  </r>
  <r>
    <s v="JUN 2018-19"/>
    <x v="17"/>
    <n v="16635595"/>
    <s v="16635595801G"/>
    <x v="0"/>
    <s v="MARTÍNEZ CORDÓN, RAÚL"/>
    <x v="3"/>
    <n v="7.3840000000000003"/>
    <m/>
    <s v="Universidad de La Rioja"/>
    <n v="9"/>
    <s v="ACCESO A TERCER CICL0"/>
    <n v="3"/>
    <s v="93"/>
    <s v="INGENIERO SUPERIOR"/>
    <m/>
    <x v="1"/>
    <s v="701G"/>
    <m/>
    <s v="SÍ"/>
    <s v="otro grado"/>
  </r>
  <r>
    <s v="JUN 2018-19"/>
    <x v="17"/>
    <n v="16641969"/>
    <s v="16641969801G"/>
    <x v="0"/>
    <s v="OCHOA AJAMIL, PABLO"/>
    <x v="3"/>
    <n v="6.6109999999999998"/>
    <m/>
    <s v="Universidad de La Rioja"/>
    <n v="1"/>
    <s v="Pruebas de Acceso desde bachillerato o equivalente"/>
    <n v="9"/>
    <s v="19"/>
    <s v="Evaluación de Bachillerato para Acceso a la Universidad (EBAU) - LOMCE"/>
    <m/>
    <x v="0"/>
    <m/>
    <m/>
    <s v="NO"/>
    <m/>
  </r>
  <r>
    <s v="JUN 2018-19"/>
    <x v="17"/>
    <n v="18186348"/>
    <s v="18186348801G"/>
    <x v="0"/>
    <s v="ELGUEA ARRIBAS, JOSÉ"/>
    <x v="3"/>
    <n v="5.9889999999999999"/>
    <m/>
    <s v="Universidad de La Rioja"/>
    <n v="1"/>
    <s v="Pruebas de Acceso desde bachillerato o equivalente"/>
    <n v="9"/>
    <s v="19"/>
    <s v="Evaluación de Bachillerato para Acceso a la Universidad (EBAU) - LOMCE"/>
    <m/>
    <x v="0"/>
    <m/>
    <m/>
    <s v="NO"/>
    <m/>
  </r>
  <r>
    <s v="JUN 2018-19"/>
    <x v="17"/>
    <n v="18085562"/>
    <s v="18085562801G"/>
    <x v="0"/>
    <s v="FLÓREZ-ESTRADA FERRERO, AINARA"/>
    <x v="3"/>
    <n v="6.1790000000000003"/>
    <m/>
    <s v="Universidad de La Rioja"/>
    <n v="1"/>
    <s v="Pruebas de Acceso desde bachillerato o equivalente"/>
    <n v="9"/>
    <s v="19"/>
    <s v="Evaluación de Bachillerato para Acceso a la Universidad (EBAU) - LOMCE"/>
    <m/>
    <x v="0"/>
    <m/>
    <m/>
    <s v="NO"/>
    <m/>
  </r>
  <r>
    <s v="JUN 2018-19"/>
    <x v="17"/>
    <n v="18085683"/>
    <s v="18085683801G"/>
    <x v="0"/>
    <s v="JADRAQUE MARTINEZ, IKER"/>
    <x v="3"/>
    <n v="6.5679999999999996"/>
    <m/>
    <s v="Universidad del País Vasco/Euskal Herriko Unibersitatea"/>
    <n v="1"/>
    <s v="Pruebas de Acceso desde bachillerato o equivalente"/>
    <n v="9"/>
    <s v="19"/>
    <s v="Evaluación de Bachillerato para Acceso a la Universidad (EBAU) - LOMCE"/>
    <m/>
    <x v="0"/>
    <m/>
    <m/>
    <s v="NO"/>
    <m/>
  </r>
  <r>
    <s v="JUN 2018-19"/>
    <x v="17"/>
    <n v="16636565"/>
    <s v="16636565801G"/>
    <x v="0"/>
    <s v="CARIÑANOS SÁENZ DE JUBERA, ISMAEL"/>
    <x v="3"/>
    <n v="6.43"/>
    <m/>
    <s v="Universidad de La Rioja"/>
    <n v="1"/>
    <s v="Pruebas de Acceso desde bachillerato o equivalente"/>
    <n v="9"/>
    <s v="19"/>
    <s v="Evaluación de Bachillerato para Acceso a la Universidad (EBAU) - LOMCE"/>
    <m/>
    <x v="0"/>
    <m/>
    <m/>
    <s v="NO"/>
    <m/>
  </r>
  <r>
    <s v="JUN 2018-19"/>
    <x v="17"/>
    <n v="16619535"/>
    <s v="16619535801G"/>
    <x v="0"/>
    <s v="CARRO PACHECO, MARCELO"/>
    <x v="3"/>
    <n v="6.3209999999999997"/>
    <m/>
    <s v="Universidad de La Rioja"/>
    <n v="1"/>
    <s v="Pruebas de Acceso desde bachillerato o equivalente"/>
    <n v="9"/>
    <s v="19"/>
    <s v="Evaluación de Bachillerato para Acceso a la Universidad (EBAU) - LOMCE"/>
    <m/>
    <x v="0"/>
    <m/>
    <m/>
    <s v="NO"/>
    <m/>
  </r>
  <r>
    <s v="JUN 2018-19"/>
    <x v="17"/>
    <n v="16639412"/>
    <s v="16639412801G"/>
    <x v="0"/>
    <s v="BOCIGAS HURTADO, ALEJANDRO"/>
    <x v="3"/>
    <n v="7.3680000000000003"/>
    <m/>
    <s v="Universidad de La Rioja"/>
    <n v="9"/>
    <s v="ACCESO A TERCER CICL0"/>
    <n v="3"/>
    <s v="93"/>
    <s v="INGENIERO SUPERIOR"/>
    <m/>
    <x v="1"/>
    <s v="701G"/>
    <m/>
    <s v="SÍ"/>
    <s v="otro grado"/>
  </r>
  <r>
    <s v="JUN 2018-19"/>
    <x v="18"/>
    <n v="16626677"/>
    <s v="16626677601G"/>
    <x v="0"/>
    <s v="MARTÍN HERNÁNDEZ, ALEXANDRA"/>
    <x v="0"/>
    <n v="7.9829999999999997"/>
    <m/>
    <s v="Universidad de La Rioja"/>
    <n v="1"/>
    <s v="Pruebas de Acceso desde bachillerato o equivalente"/>
    <n v="8"/>
    <s v="18"/>
    <s v="Pruebas de acceso a la Universidad (PAU)- LOE"/>
    <m/>
    <x v="0"/>
    <m/>
    <m/>
    <s v="NO"/>
    <m/>
  </r>
  <r>
    <s v="JUN 2018-19"/>
    <x v="18"/>
    <n v="16638465"/>
    <s v="16638465601G"/>
    <x v="0"/>
    <s v="LÓPEZ MARTÍN, GONZALO OMAR"/>
    <x v="1"/>
    <n v="6.3689999999999998"/>
    <m/>
    <s v="Universidad de La Rioja"/>
    <n v="1"/>
    <s v="Pruebas de Acceso desde bachillerato o equivalente"/>
    <n v="8"/>
    <s v="18"/>
    <s v="Pruebas de acceso a la Universidad (PAU)- LOE"/>
    <m/>
    <x v="0"/>
    <m/>
    <m/>
    <s v="NO"/>
    <m/>
  </r>
  <r>
    <s v="JUN 2018-19"/>
    <x v="18"/>
    <n v="18083521"/>
    <s v="18083521601G"/>
    <x v="0"/>
    <s v="PALACIOS GARCÍA, SANDRA"/>
    <x v="1"/>
    <n v="6.01"/>
    <m/>
    <s v="Universidad de La Rioja"/>
    <n v="1"/>
    <s v="Pruebas de Acceso desde bachillerato o equivalente"/>
    <n v="8"/>
    <s v="18"/>
    <s v="Pruebas de acceso a la Universidad (PAU)- LOE"/>
    <m/>
    <x v="0"/>
    <m/>
    <m/>
    <s v="NO"/>
    <m/>
  </r>
  <r>
    <s v="JUN 2018-19"/>
    <x v="18"/>
    <s v="X8349843"/>
    <s v="X8349843601G"/>
    <x v="0"/>
    <s v="CIRSTEA , ANDREEA DANIELA"/>
    <x v="1"/>
    <n v="5.5449999999999999"/>
    <m/>
    <s v="Universidad de La Rioja"/>
    <n v="1"/>
    <s v="Pruebas de Acceso desde bachillerato o equivalente"/>
    <n v="8"/>
    <s v="18"/>
    <s v="Pruebas de acceso a la Universidad (PAU)- LOE"/>
    <m/>
    <x v="0"/>
    <m/>
    <m/>
    <s v="NO"/>
    <m/>
  </r>
  <r>
    <s v="JLO 2018-19"/>
    <x v="18"/>
    <n v="16638591"/>
    <s v="16638591601G"/>
    <x v="0"/>
    <s v="MAGAÑA HERNÁEZ, ISABEL"/>
    <x v="1"/>
    <n v="6.2140000000000004"/>
    <m/>
    <s v="Universidad de La Rioja"/>
    <n v="1"/>
    <s v="Pruebas de Acceso desde bachillerato o equivalente"/>
    <n v="8"/>
    <s v="18"/>
    <s v="Pruebas de acceso a la Universidad (PAU)- LOE"/>
    <m/>
    <x v="0"/>
    <m/>
    <m/>
    <s v="SÍ"/>
    <s v="con reconocimientos"/>
  </r>
  <r>
    <s v="JUN 2018-19"/>
    <x v="18"/>
    <s v="X8539594"/>
    <s v="X8539594601G"/>
    <x v="0"/>
    <s v="STROE , ANDREEA MADALINA"/>
    <x v="1"/>
    <n v="7.1079999999999997"/>
    <m/>
    <s v="Universidad de La Rioja"/>
    <n v="1"/>
    <s v="Pruebas de Acceso desde bachillerato o equivalente"/>
    <n v="8"/>
    <s v="18"/>
    <s v="Pruebas de acceso a la Universidad (PAU)- LOE"/>
    <m/>
    <x v="0"/>
    <m/>
    <m/>
    <s v="NO"/>
    <m/>
  </r>
  <r>
    <s v="JUN 2018-19"/>
    <x v="18"/>
    <n v="18076415"/>
    <s v="18076415601G"/>
    <x v="0"/>
    <s v="RODRÍGUEZ GARCÍA, INÉS LETICIA"/>
    <x v="2"/>
    <n v="6.4189999999999996"/>
    <m/>
    <s v="Universidad de La Rioja"/>
    <n v="1"/>
    <s v="Pruebas de Acceso desde bachillerato o equivalente"/>
    <n v="9"/>
    <s v="19"/>
    <s v="Evaluación de Bachillerato para Acceso a la Universidad (EBAU) - LOMCE"/>
    <s v="SÍ"/>
    <x v="0"/>
    <m/>
    <m/>
    <s v="NO"/>
    <m/>
  </r>
  <r>
    <s v="JUN 2018-19"/>
    <x v="18"/>
    <s v="X8645084"/>
    <s v="X8645084601G"/>
    <x v="0"/>
    <s v="ROSCA , ELENA CLAUDIA"/>
    <x v="2"/>
    <n v="7.29"/>
    <m/>
    <s v="Universidad de La Rioja"/>
    <n v="1"/>
    <s v="Pruebas de Acceso desde bachillerato o equivalente"/>
    <n v="9"/>
    <s v="19"/>
    <s v="Evaluación de Bachillerato para Acceso a la Universidad (EBAU) - LOMCE"/>
    <s v="SÍ"/>
    <x v="0"/>
    <m/>
    <m/>
    <s v="NO"/>
    <m/>
  </r>
  <r>
    <s v="JUN 2018-19"/>
    <x v="18"/>
    <n v="16626220"/>
    <s v="16626220601G"/>
    <x v="0"/>
    <s v="MARTÍNEZ TORRES, ADRIÁN"/>
    <x v="2"/>
    <n v="6.9059999999999997"/>
    <m/>
    <s v="Universidad de La Rioja"/>
    <n v="8"/>
    <s v="Cambio de universidad y/o estudios"/>
    <n v="2"/>
    <s v="82"/>
    <s v="Cambio de estudios por reconocimiento de 30 ECTS"/>
    <m/>
    <x v="1"/>
    <m/>
    <s v="M05A"/>
    <s v="SÍ"/>
    <s v="un máster"/>
  </r>
  <r>
    <s v="JLO 2018-19"/>
    <x v="18"/>
    <n v="16637308"/>
    <s v="16637308601G"/>
    <x v="0"/>
    <s v="ARNEDO SÁNCHEZ, MARIO"/>
    <x v="3"/>
    <n v="6.4909999999999997"/>
    <m/>
    <s v="Universidad de La Rioja"/>
    <n v="1"/>
    <s v="Pruebas de Acceso desde bachillerato o equivalente"/>
    <n v="9"/>
    <s v="19"/>
    <s v="Evaluación de Bachillerato para Acceso a la Universidad (EBAU) - LOMCE"/>
    <m/>
    <x v="0"/>
    <s v="603G"/>
    <m/>
    <s v="SÍ"/>
    <s v="otro grado"/>
  </r>
  <r>
    <s v="JUN 2018-19"/>
    <x v="18"/>
    <n v="16642431"/>
    <s v="16642431601G"/>
    <x v="0"/>
    <s v="SÁENZ ROMO, CARLOS"/>
    <x v="3"/>
    <n v="5.4009999999999998"/>
    <m/>
    <s v="Universidad de La Rioja"/>
    <n v="1"/>
    <s v="Pruebas de Acceso desde bachillerato o equivalente"/>
    <n v="9"/>
    <s v="19"/>
    <s v="Evaluación de Bachillerato para Acceso a la Universidad (EBAU) - LOMCE"/>
    <m/>
    <x v="0"/>
    <m/>
    <m/>
    <s v="NO"/>
    <m/>
  </r>
  <r>
    <s v="JUN 2018-19"/>
    <x v="18"/>
    <n v="79416396"/>
    <s v="79416396601G"/>
    <x v="0"/>
    <s v="GHOUZILI EL JELD, ASSIA"/>
    <x v="3"/>
    <n v="8.08"/>
    <m/>
    <m/>
    <n v="11"/>
    <s v="Formación Profesional"/>
    <n v="5"/>
    <s v="115"/>
    <s v="Ciclo Formativo de Grado Superior"/>
    <m/>
    <x v="0"/>
    <m/>
    <m/>
    <s v="NO"/>
    <m/>
  </r>
  <r>
    <s v="JUN 2018-19"/>
    <x v="0"/>
    <n v="16640191"/>
    <s v="16640191602G"/>
    <x v="0"/>
    <s v="FRASQUET ÁLVAREZ, ALBA"/>
    <x v="0"/>
    <n v="7.7050000000000001"/>
    <m/>
    <s v="Universidad de La Rioja"/>
    <n v="1"/>
    <s v="Pruebas de Acceso desde bachillerato o equivalente"/>
    <n v="8"/>
    <s v="18"/>
    <s v="Pruebas de acceso a la Universidad (PAU)- LOE"/>
    <m/>
    <x v="0"/>
    <m/>
    <m/>
    <s v="NO"/>
    <m/>
  </r>
  <r>
    <s v="JUN 2018-19"/>
    <x v="0"/>
    <n v="16634885"/>
    <s v="16634885602G"/>
    <x v="0"/>
    <s v="DOMINGO MARTÍNEZ - CABEZAS, RAQUEL"/>
    <x v="0"/>
    <n v="6.5960000000000001"/>
    <m/>
    <s v="Universidad de La Rioja"/>
    <n v="1"/>
    <s v="Pruebas de Acceso desde bachillerato o equivalente"/>
    <n v="8"/>
    <s v="18"/>
    <s v="Pruebas de acceso a la Universidad (PAU)- LOE"/>
    <m/>
    <x v="0"/>
    <m/>
    <m/>
    <s v="SÍ"/>
    <s v="con reconocimientos"/>
  </r>
  <r>
    <s v="JUN 2018-19"/>
    <x v="0"/>
    <n v="18078449"/>
    <s v="18078449602G"/>
    <x v="0"/>
    <s v="GARCÍA LARREINA, ÍÑIGO"/>
    <x v="0"/>
    <n v="6.3380000000000001"/>
    <m/>
    <s v="Universidad de La Rioja"/>
    <n v="1"/>
    <s v="Pruebas de Acceso desde bachillerato o equivalente"/>
    <n v="8"/>
    <s v="18"/>
    <s v="Pruebas de acceso a la Universidad (PAU)- LOE"/>
    <m/>
    <x v="0"/>
    <m/>
    <m/>
    <s v="NO"/>
    <m/>
  </r>
  <r>
    <s v="JLO 2018-19"/>
    <x v="0"/>
    <n v="16635596"/>
    <s v="16635596602G"/>
    <x v="0"/>
    <s v="FLAÑO MARTÍNEZ, DANIEL"/>
    <x v="1"/>
    <n v="5.8150000000000004"/>
    <m/>
    <s v="Universidad de La Rioja"/>
    <n v="1"/>
    <s v="Pruebas de Acceso desde bachillerato o equivalente"/>
    <n v="8"/>
    <s v="18"/>
    <s v="Pruebas de acceso a la Universidad (PAU)- LOE"/>
    <m/>
    <x v="0"/>
    <m/>
    <m/>
    <s v="NO"/>
    <m/>
  </r>
  <r>
    <s v="JUN 2018-19"/>
    <x v="0"/>
    <n v="16628472"/>
    <s v="16628472602G"/>
    <x v="0"/>
    <s v="SOLLOA VIGUERA, VÍCTOR"/>
    <x v="2"/>
    <n v="7.45"/>
    <m/>
    <m/>
    <n v="11"/>
    <s v="Formación Profesional"/>
    <n v="5"/>
    <s v="115"/>
    <s v="Ciclo Formativo de Grado Superior"/>
    <m/>
    <x v="0"/>
    <m/>
    <m/>
    <s v="NO"/>
    <m/>
  </r>
  <r>
    <s v="JUN 2018-19"/>
    <x v="0"/>
    <n v="78777511"/>
    <s v="78777511602G"/>
    <x v="0"/>
    <s v="MOLINER PEREZ, NATALIA"/>
    <x v="3"/>
    <n v="5.3259999999999996"/>
    <m/>
    <s v="Universidad Pública de Navarra"/>
    <n v="1"/>
    <s v="Pruebas de Acceso desde bachillerato o equivalente"/>
    <n v="9"/>
    <s v="19"/>
    <s v="Evaluación de Bachillerato para Acceso a la Universidad (EBAU) - LOMCE"/>
    <m/>
    <x v="0"/>
    <m/>
    <m/>
    <s v="NO"/>
    <m/>
  </r>
  <r>
    <s v="JUN 2018-19"/>
    <x v="0"/>
    <n v="45176047"/>
    <s v="45176047602G"/>
    <x v="0"/>
    <s v="AZANZA MORENO, ÁLVARO"/>
    <x v="3"/>
    <n v="6.6020000000000003"/>
    <m/>
    <s v="Universidad Pública de Navarra"/>
    <n v="1"/>
    <s v="Pruebas de Acceso desde bachillerato o equivalente"/>
    <n v="9"/>
    <s v="19"/>
    <s v="Evaluación de Bachillerato para Acceso a la Universidad (EBAU) - LOMCE"/>
    <m/>
    <x v="0"/>
    <m/>
    <m/>
    <s v="NO"/>
    <m/>
  </r>
  <r>
    <s v="JUN 2018-19"/>
    <x v="0"/>
    <n v="18086806"/>
    <s v="18086806602G"/>
    <x v="0"/>
    <s v="LEZA CALVO, BORJA"/>
    <x v="3"/>
    <n v="6.819"/>
    <m/>
    <s v="Universidad de La Rioja"/>
    <n v="1"/>
    <s v="Pruebas de Acceso desde bachillerato o equivalente"/>
    <n v="9"/>
    <s v="19"/>
    <s v="Evaluación de Bachillerato para Acceso a la Universidad (EBAU) - LOMCE"/>
    <m/>
    <x v="0"/>
    <m/>
    <m/>
    <s v="NO"/>
    <m/>
  </r>
  <r>
    <s v="JUN 2018-19"/>
    <x v="0"/>
    <n v="16642521"/>
    <s v="16642521602G"/>
    <x v="0"/>
    <s v="MORENO GARCÍA, JESÚS JAVIER"/>
    <x v="3"/>
    <n v="5.68"/>
    <m/>
    <s v="Universidad de La Rioja"/>
    <n v="1"/>
    <s v="Pruebas de Acceso desde bachillerato o equivalente"/>
    <n v="9"/>
    <s v="19"/>
    <s v="Evaluación de Bachillerato para Acceso a la Universidad (EBAU) - LOMCE"/>
    <m/>
    <x v="0"/>
    <m/>
    <m/>
    <s v="NO"/>
    <m/>
  </r>
  <r>
    <s v="JUN 2018-19"/>
    <x v="0"/>
    <s v="X8392011"/>
    <s v="X8392011602G"/>
    <x v="0"/>
    <s v="BABUT , MARIAN IOAN"/>
    <x v="3"/>
    <n v="6.649"/>
    <m/>
    <s v="Universidad de La Rioja"/>
    <n v="1"/>
    <s v="Pruebas de Acceso desde bachillerato o equivalente"/>
    <n v="9"/>
    <s v="19"/>
    <s v="Evaluación de Bachillerato para Acceso a la Universidad (EBAU) - LOMCE"/>
    <m/>
    <x v="0"/>
    <m/>
    <m/>
    <s v="NO"/>
    <m/>
  </r>
  <r>
    <s v="JUN 2018-19"/>
    <x v="1"/>
    <n v="16623949"/>
    <s v="16623949805G"/>
    <x v="0"/>
    <s v="VILLARO CAPELLÁN, JORGE"/>
    <x v="9"/>
    <n v="7.5119999999999996"/>
    <m/>
    <m/>
    <n v="1"/>
    <s v="Pruebas de Acceso desde bachillerato o equivalente"/>
    <n v="8"/>
    <s v="18"/>
    <s v="Pruebas de acceso a la Universidad (PAU)- LOE"/>
    <s v="SÍ"/>
    <x v="1"/>
    <m/>
    <m/>
    <s v="SÍ"/>
    <s v="con reconocimientos"/>
  </r>
  <r>
    <s v="JUN 2018-19"/>
    <x v="1"/>
    <n v="17499552"/>
    <s v="17499552805G"/>
    <x v="0"/>
    <s v="GARCÍA IRRIBARRIA, MARÍA"/>
    <x v="6"/>
    <n v="7.0229999999999997"/>
    <m/>
    <s v="Universidad de La Rioja"/>
    <n v="1"/>
    <s v="Pruebas de Acceso desde bachillerato o equivalente"/>
    <n v="8"/>
    <s v="18"/>
    <s v="Pruebas de acceso a la Universidad (PAU)- LOE"/>
    <m/>
    <x v="1"/>
    <m/>
    <m/>
    <s v="NO"/>
    <m/>
  </r>
  <r>
    <s v="JUN 2018-19"/>
    <x v="1"/>
    <n v="16629181"/>
    <s v="16629181805G"/>
    <x v="0"/>
    <s v="PÉREZ EZQUERRO, ÁLVARO"/>
    <x v="5"/>
    <n v="7.58"/>
    <m/>
    <s v="Universidad de La Rioja"/>
    <n v="1"/>
    <s v="Pruebas de Acceso desde bachillerato o equivalente"/>
    <n v="8"/>
    <s v="18"/>
    <s v="Pruebas de acceso a la Universidad (PAU)- LOE"/>
    <m/>
    <x v="0"/>
    <m/>
    <m/>
    <s v="SÍ"/>
    <s v="con reconocimientos"/>
  </r>
  <r>
    <s v="JUN 2018-19"/>
    <x v="1"/>
    <n v="72899091"/>
    <s v="72899091805G"/>
    <x v="0"/>
    <s v="MEDRANO GURREA, MARIO"/>
    <x v="0"/>
    <n v="5.9720000000000004"/>
    <m/>
    <s v="Universidad de Valladolid"/>
    <n v="1"/>
    <s v="Pruebas de Acceso desde bachillerato o equivalente"/>
    <n v="8"/>
    <s v="18"/>
    <s v="Pruebas de acceso a la Universidad (PAU)- LOE"/>
    <m/>
    <x v="0"/>
    <m/>
    <m/>
    <s v="NO"/>
    <m/>
  </r>
  <r>
    <s v="JLO 2018-19"/>
    <x v="1"/>
    <n v="78759946"/>
    <s v="78759946805G"/>
    <x v="0"/>
    <s v="BENAVIDES OLÓRIZ, ALBA"/>
    <x v="1"/>
    <n v="5.7830000000000004"/>
    <m/>
    <s v="Universidad Pública de Navarra"/>
    <n v="8"/>
    <s v="Cambio de universidad y/o estudios"/>
    <n v="2"/>
    <s v="82"/>
    <s v="Cambio de estudios por reconocimiento de 30 ECTS"/>
    <m/>
    <x v="1"/>
    <m/>
    <m/>
    <s v="SÍ"/>
    <s v="con reconocimientos"/>
  </r>
  <r>
    <s v="JLO 2018-19"/>
    <x v="1"/>
    <n v="45176129"/>
    <s v="45176129805G"/>
    <x v="0"/>
    <s v="ABASCAL HERNÁNDEZ, RUBÉN"/>
    <x v="1"/>
    <n v="5.601"/>
    <m/>
    <s v="Universidad Pública de Navarra"/>
    <n v="1"/>
    <s v="Pruebas de Acceso desde bachillerato o equivalente"/>
    <n v="8"/>
    <s v="18"/>
    <s v="Pruebas de acceso a la Universidad (PAU)- LOE"/>
    <m/>
    <x v="1"/>
    <m/>
    <m/>
    <s v="NO"/>
    <m/>
  </r>
  <r>
    <s v="JUN 2018-19"/>
    <x v="1"/>
    <n v="18078349"/>
    <s v="18078349805G"/>
    <x v="0"/>
    <s v="RODRÍGUEZ ELÍAS, JAVIER"/>
    <x v="2"/>
    <n v="7.0030000000000001"/>
    <m/>
    <s v="Universidad de La Rioja"/>
    <n v="1"/>
    <s v="Pruebas de Acceso desde bachillerato o equivalente"/>
    <n v="9"/>
    <s v="19"/>
    <s v="Evaluación de Bachillerato para Acceso a la Universidad (EBAU) - LOMCE"/>
    <s v="SÍ"/>
    <x v="0"/>
    <m/>
    <m/>
    <s v="NO"/>
    <m/>
  </r>
  <r>
    <s v="JUN 2018-19"/>
    <x v="1"/>
    <n v="17496977"/>
    <s v="17496977805G"/>
    <x v="0"/>
    <s v="HERCE ORIO, MIGUEL"/>
    <x v="2"/>
    <n v="7.5279999999999996"/>
    <m/>
    <s v="Universidad de La Rioja"/>
    <n v="1"/>
    <s v="Pruebas de Acceso desde bachillerato o equivalente"/>
    <n v="9"/>
    <s v="19"/>
    <s v="Evaluación de Bachillerato para Acceso a la Universidad (EBAU) - LOMCE"/>
    <s v="SÍ"/>
    <x v="0"/>
    <m/>
    <m/>
    <s v="NO"/>
    <m/>
  </r>
  <r>
    <s v="JUN 2018-19"/>
    <x v="1"/>
    <n v="17499271"/>
    <s v="17499271805G"/>
    <x v="0"/>
    <s v="HERNÁNDEZ MARAURI, DAVID"/>
    <x v="3"/>
    <n v="6.5369999999999999"/>
    <m/>
    <s v="Universidad de La Rioja"/>
    <n v="1"/>
    <s v="Pruebas de Acceso desde bachillerato o equivalente"/>
    <n v="9"/>
    <s v="19"/>
    <s v="Evaluación de Bachillerato para Acceso a la Universidad (EBAU) - LOMCE"/>
    <m/>
    <x v="0"/>
    <m/>
    <m/>
    <s v="NO"/>
    <m/>
  </r>
  <r>
    <s v="JUN 2018-19"/>
    <x v="1"/>
    <n v="78775261"/>
    <s v="78775261805G"/>
    <x v="0"/>
    <s v="GONZÁLEZ ROTA, EVA"/>
    <x v="3"/>
    <m/>
    <m/>
    <s v="Universidad de La Rioja"/>
    <n v="8"/>
    <s v="Cambio de universidad y/o estudios"/>
    <n v="2"/>
    <s v="82"/>
    <s v="Cambio de estudios por reconocimiento de 30 ECTS"/>
    <m/>
    <x v="1"/>
    <s v="804G"/>
    <s v="804G"/>
    <s v="SÍ"/>
    <s v="otro grado"/>
  </r>
  <r>
    <s v="JUN 2018-19"/>
    <x v="2"/>
    <n v="78776120"/>
    <s v="78776120204G"/>
    <x v="0"/>
    <s v="SOLER FERNÁNDEZ, NICOLÁS STEVEN"/>
    <x v="5"/>
    <n v="5.9329999999999998"/>
    <m/>
    <s v="Universidad Pública de Navarra"/>
    <n v="1"/>
    <s v="Pruebas de Acceso desde bachillerato o equivalente"/>
    <n v="8"/>
    <s v="18"/>
    <s v="Pruebas de acceso a la Universidad (PAU)- LOE"/>
    <m/>
    <x v="2"/>
    <m/>
    <m/>
    <s v="NO"/>
    <m/>
  </r>
  <r>
    <s v="JUN 2018-19"/>
    <x v="2"/>
    <n v="44640899"/>
    <s v="44640899204G"/>
    <x v="0"/>
    <s v="MARTÍN ORTIZ, BELÉN"/>
    <x v="5"/>
    <n v="5.8639999999999999"/>
    <m/>
    <s v="Universidad Pública de Navarra"/>
    <n v="1"/>
    <s v="Pruebas de Acceso desde bachillerato o equivalente"/>
    <n v="8"/>
    <s v="18"/>
    <s v="Pruebas de acceso a la Universidad (PAU)- LOE"/>
    <m/>
    <x v="0"/>
    <m/>
    <m/>
    <s v="SÍ"/>
    <s v="con reconocimientos"/>
  </r>
  <r>
    <s v="JUN 2018-19"/>
    <x v="2"/>
    <n v="18080650"/>
    <s v="18080650204G"/>
    <x v="0"/>
    <s v="TERCILLA IGLESIAS, IRATXE"/>
    <x v="0"/>
    <n v="7.5579999999999998"/>
    <m/>
    <s v="Universidad de La Rioja"/>
    <n v="1"/>
    <s v="Pruebas de Acceso desde bachillerato o equivalente"/>
    <n v="8"/>
    <s v="18"/>
    <s v="Pruebas de acceso a la Universidad (PAU)- LOE"/>
    <m/>
    <x v="2"/>
    <m/>
    <m/>
    <s v="NO"/>
    <m/>
  </r>
  <r>
    <s v="JUN 2018-19"/>
    <x v="2"/>
    <n v="21045478"/>
    <s v="21045478204G"/>
    <x v="0"/>
    <s v="GUTIÉRREZ GIL DE MURO, MARÍA"/>
    <x v="0"/>
    <n v="6.8609999999999998"/>
    <m/>
    <s v="Universidad de La Rioja"/>
    <n v="1"/>
    <s v="Pruebas de Acceso desde bachillerato o equivalente"/>
    <n v="8"/>
    <s v="18"/>
    <s v="Pruebas de acceso a la Universidad (PAU)- LOE"/>
    <m/>
    <x v="1"/>
    <m/>
    <m/>
    <s v="SÍ"/>
    <s v="con reconocimientos"/>
  </r>
  <r>
    <s v="JUN 2018-19"/>
    <x v="2"/>
    <n v="72797326"/>
    <s v="72797326204G"/>
    <x v="0"/>
    <s v="TOLEDO RUIZ, ANDREA"/>
    <x v="2"/>
    <n v="6.6920000000000002"/>
    <m/>
    <s v="Universidad de La Rioja"/>
    <n v="8"/>
    <s v="Cambio de universidad y/o estudios"/>
    <n v="2"/>
    <s v="82"/>
    <s v="Cambio de estudios por reconocimiento de 30 ECTS"/>
    <m/>
    <x v="1"/>
    <m/>
    <m/>
    <s v="SÍ"/>
    <s v="con reconocimientos"/>
  </r>
  <r>
    <s v="ENE 2018-19"/>
    <x v="2"/>
    <n v="18085810"/>
    <s v="18085810204G"/>
    <x v="0"/>
    <s v="SEKKOUM EL HARIT, OUSSAMA"/>
    <x v="2"/>
    <m/>
    <m/>
    <m/>
    <n v="1"/>
    <s v="Pruebas de Acceso desde bachillerato o equivalente"/>
    <n v="9"/>
    <s v="19"/>
    <s v="Evaluación de Bachillerato para Acceso a la Universidad (EBAU) - LOMCE"/>
    <m/>
    <x v="1"/>
    <m/>
    <m/>
    <s v="NO"/>
    <m/>
  </r>
  <r>
    <s v="JUN 2018-19"/>
    <x v="2"/>
    <n v="18187858"/>
    <s v="18187858204G"/>
    <x v="0"/>
    <s v="AGUIRRE CRUZ, VERONICA BELEN"/>
    <x v="3"/>
    <m/>
    <m/>
    <m/>
    <n v="5"/>
    <s v="Acceso Titulado Universitario"/>
    <n v="6"/>
    <s v="56"/>
    <s v="Título homologado a Licenciado Universitario , Ingeniero o Arquitecto"/>
    <m/>
    <x v="3"/>
    <m/>
    <m/>
    <s v="NO"/>
    <m/>
  </r>
  <r>
    <s v="SEP 2018-19"/>
    <x v="3"/>
    <n v="16624791"/>
    <s v="16624791803G"/>
    <x v="1"/>
    <s v="CALLE GUTIÉRREZ, ANA"/>
    <x v="6"/>
    <n v="6.24"/>
    <m/>
    <s v="UNIVERSIDAD DE NAVARRA"/>
    <n v="5"/>
    <s v="Acceso Titulado Universitario"/>
    <n v="2"/>
    <s v="52"/>
    <s v="Título de Diplomado Universitario, Ingeniero Técnico o Arquitecto Técnico"/>
    <m/>
    <x v="1"/>
    <m/>
    <m/>
    <s v="SÍ"/>
    <s v="con reconocimientos"/>
  </r>
  <r>
    <s v="JUN 2018-19"/>
    <x v="3"/>
    <n v="21045254"/>
    <s v="21045254803G"/>
    <x v="0"/>
    <s v="BEGUERÍA DEL RÍO, JOSÉ LUIS"/>
    <x v="5"/>
    <n v="7.1280000000000001"/>
    <m/>
    <s v="Universidad de La Rioja"/>
    <n v="1"/>
    <s v="Pruebas de Acceso desde bachillerato o equivalente"/>
    <n v="8"/>
    <s v="18"/>
    <s v="Pruebas de acceso a la Universidad (PAU)- LOE"/>
    <m/>
    <x v="0"/>
    <m/>
    <m/>
    <s v="NO"/>
    <m/>
  </r>
  <r>
    <s v="JUN 2018-19"/>
    <x v="3"/>
    <n v="16635580"/>
    <s v="16635580803G"/>
    <x v="0"/>
    <s v="JORDEDO NALDA, CHRISTIAN"/>
    <x v="5"/>
    <n v="6.8209999999999997"/>
    <m/>
    <s v="Universidad de La Rioja"/>
    <n v="1"/>
    <s v="Pruebas de Acceso desde bachillerato o equivalente"/>
    <n v="8"/>
    <s v="18"/>
    <s v="Pruebas de acceso a la Universidad (PAU)- LOE"/>
    <m/>
    <x v="0"/>
    <m/>
    <m/>
    <s v="NO"/>
    <m/>
  </r>
  <r>
    <s v="JUN 2018-19"/>
    <x v="3"/>
    <n v="17498051"/>
    <s v="17498051803G"/>
    <x v="0"/>
    <s v="GARCÍA LOIZAGA, JAIME"/>
    <x v="5"/>
    <n v="5.843"/>
    <m/>
    <s v="Universidad de La Rioja"/>
    <n v="1"/>
    <s v="Pruebas de Acceso desde bachillerato o equivalente"/>
    <n v="8"/>
    <s v="18"/>
    <s v="Pruebas de acceso a la Universidad (PAU)- LOE"/>
    <m/>
    <x v="0"/>
    <m/>
    <m/>
    <s v="NO"/>
    <m/>
  </r>
  <r>
    <s v="JUN 2018-19"/>
    <x v="3"/>
    <n v="51155197"/>
    <s v="51155197803G"/>
    <x v="0"/>
    <s v="BLANCO CORTÉS, DANIEL"/>
    <x v="5"/>
    <n v="5.2919999999999998"/>
    <m/>
    <s v="UNIVERSIDAD COMPLUTENSE DE MADRID"/>
    <n v="1"/>
    <s v="Pruebas de Acceso desde bachillerato o equivalente"/>
    <n v="8"/>
    <s v="18"/>
    <s v="Pruebas de acceso a la Universidad (PAU)- LOE"/>
    <m/>
    <x v="0"/>
    <m/>
    <m/>
    <s v="NO"/>
    <m/>
  </r>
  <r>
    <s v="JUN 2018-19"/>
    <x v="3"/>
    <n v="72799232"/>
    <s v="72799232803G"/>
    <x v="0"/>
    <s v="ANOZ VAREA, GERARDO"/>
    <x v="0"/>
    <n v="7.9349999999999996"/>
    <m/>
    <s v="Universidad de La Rioja"/>
    <n v="1"/>
    <s v="Pruebas de Acceso desde bachillerato o equivalente"/>
    <n v="8"/>
    <s v="18"/>
    <s v="Pruebas de acceso a la Universidad (PAU)- LOE"/>
    <m/>
    <x v="0"/>
    <m/>
    <m/>
    <s v="NO"/>
    <m/>
  </r>
  <r>
    <s v="JUN 2018-19"/>
    <x v="3"/>
    <n v="16628392"/>
    <s v="16628392803G"/>
    <x v="0"/>
    <s v="LECIÑANA SOLDEVILLA, ÁLVARO"/>
    <x v="0"/>
    <n v="9.4190000000000005"/>
    <m/>
    <s v="Universidad de La Rioja"/>
    <n v="1"/>
    <s v="Pruebas de Acceso desde bachillerato o equivalente"/>
    <n v="8"/>
    <s v="18"/>
    <s v="Pruebas de acceso a la Universidad (PAU)- LOE"/>
    <m/>
    <x v="0"/>
    <m/>
    <m/>
    <s v="SÍ"/>
    <s v="con reconocimientos"/>
  </r>
  <r>
    <s v="JUN 2018-19"/>
    <x v="3"/>
    <n v="16643028"/>
    <s v="16643028803G"/>
    <x v="0"/>
    <s v="MARTÍNEZ DE LAGUNA MARTÍNEZ, MIGUEL"/>
    <x v="0"/>
    <n v="6.0090000000000003"/>
    <m/>
    <s v="Universidad de La Rioja"/>
    <n v="1"/>
    <s v="Pruebas de Acceso desde bachillerato o equivalente"/>
    <n v="8"/>
    <s v="18"/>
    <s v="Pruebas de acceso a la Universidad (PAU)- LOE"/>
    <m/>
    <x v="0"/>
    <m/>
    <m/>
    <s v="NO"/>
    <m/>
  </r>
  <r>
    <s v="JUN 2018-19"/>
    <x v="3"/>
    <n v="17495189"/>
    <s v="17495189803G"/>
    <x v="0"/>
    <s v="RUIZ MARTÍNEZ, MANUEL"/>
    <x v="0"/>
    <n v="7.9269999999999996"/>
    <m/>
    <s v="Universidad de La Rioja"/>
    <n v="1"/>
    <s v="Pruebas de Acceso desde bachillerato o equivalente"/>
    <n v="8"/>
    <s v="18"/>
    <s v="Pruebas de acceso a la Universidad (PAU)- LOE"/>
    <m/>
    <x v="0"/>
    <m/>
    <m/>
    <s v="NO"/>
    <m/>
  </r>
  <r>
    <s v="JUN 2018-19"/>
    <x v="3"/>
    <n v="17498549"/>
    <s v="17498549803G"/>
    <x v="0"/>
    <s v="SAN JUAN CORTÉS, RODRIGO"/>
    <x v="0"/>
    <n v="7.3780000000000001"/>
    <m/>
    <s v="Universidad de La Rioja"/>
    <n v="1"/>
    <s v="Pruebas de Acceso desde bachillerato o equivalente"/>
    <n v="8"/>
    <s v="18"/>
    <s v="Pruebas de acceso a la Universidad (PAU)- LOE"/>
    <m/>
    <x v="0"/>
    <m/>
    <m/>
    <s v="NO"/>
    <m/>
  </r>
  <r>
    <s v="JUN 2018-19"/>
    <x v="3"/>
    <n v="72901328"/>
    <s v="72901328803G"/>
    <x v="0"/>
    <s v="MARTÍNEZ BENITO, RAÚL"/>
    <x v="0"/>
    <n v="7.0960000000000001"/>
    <m/>
    <s v="Universidad de Valladolid"/>
    <n v="1"/>
    <s v="Pruebas de Acceso desde bachillerato o equivalente"/>
    <n v="8"/>
    <s v="18"/>
    <s v="Pruebas de acceso a la Universidad (PAU)- LOE"/>
    <m/>
    <x v="0"/>
    <m/>
    <m/>
    <s v="NO"/>
    <m/>
  </r>
  <r>
    <s v="JLO 2018-19"/>
    <x v="3"/>
    <n v="18075587"/>
    <s v="18075587803G"/>
    <x v="0"/>
    <s v="OCÓN LÓPEZ, GONZALO"/>
    <x v="0"/>
    <n v="5.1260000000000003"/>
    <m/>
    <s v="Universidad de La Rioja"/>
    <n v="1"/>
    <s v="Pruebas de Acceso desde bachillerato o equivalente"/>
    <n v="8"/>
    <s v="18"/>
    <s v="Pruebas de acceso a la Universidad (PAU)- LOE"/>
    <m/>
    <x v="0"/>
    <m/>
    <m/>
    <s v="NO"/>
    <m/>
  </r>
  <r>
    <s v="JUN 2018-19"/>
    <x v="3"/>
    <n v="18482467"/>
    <s v="18482467803G"/>
    <x v="0"/>
    <s v="RODRÍGUEZ DÍAZ, JOAN SEBASTIÁN"/>
    <x v="1"/>
    <n v="6.7140000000000004"/>
    <m/>
    <s v="Universidad de La Rioja"/>
    <n v="1"/>
    <s v="Pruebas de Acceso desde bachillerato o equivalente"/>
    <n v="8"/>
    <s v="18"/>
    <s v="Pruebas de acceso a la Universidad (PAU)- LOE"/>
    <m/>
    <x v="0"/>
    <m/>
    <m/>
    <s v="NO"/>
    <m/>
  </r>
  <r>
    <s v="JUN 2018-19"/>
    <x v="3"/>
    <n v="18086988"/>
    <s v="18086988803G"/>
    <x v="0"/>
    <s v="OCHAGAVÍA MADARIAGA, ADRIÁN"/>
    <x v="1"/>
    <n v="6.4260000000000002"/>
    <m/>
    <s v="Universidad de La Rioja"/>
    <n v="1"/>
    <s v="Pruebas de Acceso desde bachillerato o equivalente"/>
    <n v="8"/>
    <s v="18"/>
    <s v="Pruebas de acceso a la Universidad (PAU)- LOE"/>
    <m/>
    <x v="0"/>
    <m/>
    <m/>
    <s v="NO"/>
    <m/>
  </r>
  <r>
    <s v="JLO 2018-19"/>
    <x v="3"/>
    <n v="17497326"/>
    <s v="17497326803G"/>
    <x v="0"/>
    <s v="ORTEGA URBIOLA, PABLO"/>
    <x v="1"/>
    <n v="6.8079999999999998"/>
    <m/>
    <s v="Universidad de La Rioja"/>
    <n v="1"/>
    <s v="Pruebas de Acceso desde bachillerato o equivalente"/>
    <n v="8"/>
    <s v="18"/>
    <s v="Pruebas de acceso a la Universidad (PAU)- LOE"/>
    <m/>
    <x v="0"/>
    <m/>
    <m/>
    <s v="NO"/>
    <m/>
  </r>
  <r>
    <s v="JUN 2018-19"/>
    <x v="3"/>
    <n v="18186025"/>
    <s v="18186025803G"/>
    <x v="0"/>
    <s v="BRAVO FERNÁNDEZ, SERGIO"/>
    <x v="2"/>
    <n v="7.9569999999999999"/>
    <m/>
    <s v="Universidad de La Rioja"/>
    <n v="1"/>
    <s v="Pruebas de Acceso desde bachillerato o equivalente"/>
    <n v="9"/>
    <s v="19"/>
    <s v="Evaluación de Bachillerato para Acceso a la Universidad (EBAU) - LOMCE"/>
    <s v="SÍ"/>
    <x v="0"/>
    <m/>
    <m/>
    <s v="NO"/>
    <m/>
  </r>
  <r>
    <s v="JUN 2018-19"/>
    <x v="3"/>
    <n v="16619901"/>
    <s v="16619901803G"/>
    <x v="0"/>
    <s v="REMARTÍNEZ MARTÍN, ÁLVARO"/>
    <x v="2"/>
    <n v="6.74"/>
    <m/>
    <s v="Universidad de La Rioja"/>
    <n v="4"/>
    <s v="Otras Pruebas de Acceso a la Universidad: Mayores"/>
    <n v="1"/>
    <s v="41"/>
    <s v="Pruebas de acceso a Grado de mayores de 25 años"/>
    <m/>
    <x v="0"/>
    <m/>
    <m/>
    <s v="NO"/>
    <m/>
  </r>
  <r>
    <s v="JUN 2018-19"/>
    <x v="3"/>
    <n v="18075575"/>
    <s v="18075575803G"/>
    <x v="0"/>
    <s v="CALVO CALVO, ALBERTO"/>
    <x v="2"/>
    <n v="6.9320000000000004"/>
    <m/>
    <s v="Universidad de La Rioja"/>
    <n v="1"/>
    <s v="Pruebas de Acceso desde bachillerato o equivalente"/>
    <n v="9"/>
    <s v="19"/>
    <s v="Evaluación de Bachillerato para Acceso a la Universidad (EBAU) - LOMCE"/>
    <s v="SÍ"/>
    <x v="0"/>
    <m/>
    <m/>
    <s v="NO"/>
    <m/>
  </r>
  <r>
    <s v="JUN 2018-19"/>
    <x v="3"/>
    <n v="16631931"/>
    <s v="16631931803G"/>
    <x v="0"/>
    <s v="SANTOLAYA MARTÍNEZ, PABLO"/>
    <x v="2"/>
    <n v="7.4809999999999999"/>
    <m/>
    <s v="Universidad de La Rioja"/>
    <n v="1"/>
    <s v="Pruebas de Acceso desde bachillerato o equivalente"/>
    <n v="9"/>
    <s v="19"/>
    <s v="Evaluación de Bachillerato para Acceso a la Universidad (EBAU) - LOMCE"/>
    <s v="SÍ"/>
    <x v="0"/>
    <m/>
    <m/>
    <s v="NO"/>
    <m/>
  </r>
  <r>
    <s v="JLO 2018-19"/>
    <x v="3"/>
    <n v="17495055"/>
    <s v="17495055803G"/>
    <x v="0"/>
    <s v="RUIZ AZCONA, PABLO"/>
    <x v="2"/>
    <n v="6.101"/>
    <m/>
    <s v="Universidad de La Rioja"/>
    <n v="1"/>
    <s v="Pruebas de Acceso desde bachillerato o equivalente"/>
    <n v="9"/>
    <s v="19"/>
    <s v="Evaluación de Bachillerato para Acceso a la Universidad (EBAU) - LOMCE"/>
    <s v="SÍ"/>
    <x v="4"/>
    <m/>
    <m/>
    <s v="NO"/>
    <m/>
  </r>
  <r>
    <s v="JUN 2018-19"/>
    <x v="3"/>
    <s v="Y0293022"/>
    <s v="Y0293022803G"/>
    <x v="0"/>
    <s v="EL BAROUDI , SOUKAINA"/>
    <x v="2"/>
    <m/>
    <m/>
    <m/>
    <n v="2"/>
    <s v="Bachillerato o COU sin pruebas de acceso a la universidad"/>
    <n v="11"/>
    <s v="211"/>
    <s v="Bachillerato finalizado en 2015-16 o 2016-17 sin EBAU"/>
    <m/>
    <x v="0"/>
    <m/>
    <m/>
    <s v="NO"/>
    <m/>
  </r>
  <r>
    <s v="JUN 2018-19"/>
    <x v="3"/>
    <n v="18075193"/>
    <s v="18075193803G"/>
    <x v="0"/>
    <s v="LÁZARO ULECIA, JOSÉ ÁNGEL"/>
    <x v="3"/>
    <n v="6.14"/>
    <m/>
    <m/>
    <n v="11"/>
    <s v="Formación Profesional"/>
    <n v="5"/>
    <s v="115"/>
    <s v="Ciclo Formativo de Grado Superior"/>
    <m/>
    <x v="0"/>
    <m/>
    <m/>
    <s v="SÍ"/>
    <s v="con reconocimientos"/>
  </r>
  <r>
    <s v="JUN 2018-19"/>
    <x v="3"/>
    <n v="18088174"/>
    <s v="18088174803G"/>
    <x v="0"/>
    <s v="TORRES STOLLE, PABLO ROBERTO"/>
    <x v="3"/>
    <n v="7.7320000000000002"/>
    <m/>
    <s v="Universidad de La Rioja"/>
    <n v="1"/>
    <s v="Pruebas de Acceso desde bachillerato o equivalente"/>
    <n v="9"/>
    <s v="19"/>
    <s v="Evaluación de Bachillerato para Acceso a la Universidad (EBAU) - LOMCE"/>
    <m/>
    <x v="0"/>
    <m/>
    <m/>
    <s v="NO"/>
    <m/>
  </r>
  <r>
    <s v="JUN 2018-19"/>
    <x v="3"/>
    <n v="16630277"/>
    <s v="16630277803G"/>
    <x v="0"/>
    <s v="MORENO FERNÁNDEZ, PABLO"/>
    <x v="3"/>
    <n v="7.8920000000000003"/>
    <m/>
    <s v="Universidad de La Rioja"/>
    <n v="1"/>
    <s v="Pruebas de Acceso desde bachillerato o equivalente"/>
    <n v="9"/>
    <s v="19"/>
    <s v="Evaluación de Bachillerato para Acceso a la Universidad (EBAU) - LOMCE"/>
    <m/>
    <x v="0"/>
    <m/>
    <m/>
    <s v="NO"/>
    <m/>
  </r>
  <r>
    <s v="JUN 2018-19"/>
    <x v="3"/>
    <n v="18073542"/>
    <s v="18073542803G"/>
    <x v="0"/>
    <s v="ÁLAMOS TERREROS, MIGUEL"/>
    <x v="3"/>
    <n v="7.8010000000000002"/>
    <m/>
    <s v="Universidad de La Rioja"/>
    <n v="1"/>
    <s v="Pruebas de Acceso desde bachillerato o equivalente"/>
    <n v="9"/>
    <s v="19"/>
    <s v="Evaluación de Bachillerato para Acceso a la Universidad (EBAU) - LOMCE"/>
    <m/>
    <x v="0"/>
    <m/>
    <m/>
    <s v="NO"/>
    <m/>
  </r>
  <r>
    <s v="JUN 2018-19"/>
    <x v="3"/>
    <n v="17495099"/>
    <s v="17495099803G"/>
    <x v="0"/>
    <s v="IBÁÑEZ JIMÉNEZ, SAMUEL"/>
    <x v="3"/>
    <n v="6.4550000000000001"/>
    <m/>
    <s v="Universidad de La Rioja"/>
    <n v="1"/>
    <s v="Pruebas de Acceso desde bachillerato o equivalente"/>
    <n v="9"/>
    <s v="19"/>
    <s v="Evaluación de Bachillerato para Acceso a la Universidad (EBAU) - LOMCE"/>
    <m/>
    <x v="0"/>
    <m/>
    <m/>
    <s v="NO"/>
    <m/>
  </r>
  <r>
    <s v="JUN 2018-19"/>
    <x v="3"/>
    <n v="72799845"/>
    <s v="72799845803G"/>
    <x v="0"/>
    <s v="PEREZ SAENZ, JORGE"/>
    <x v="3"/>
    <n v="6.36"/>
    <m/>
    <m/>
    <n v="11"/>
    <s v="Formación Profesional"/>
    <n v="5"/>
    <s v="115"/>
    <s v="Ciclo Formativo de Grado Superior"/>
    <m/>
    <x v="0"/>
    <m/>
    <m/>
    <s v="SÍ"/>
    <s v="con reconocimientos"/>
  </r>
  <r>
    <s v="JUN 2018-19"/>
    <x v="4"/>
    <n v="45623589"/>
    <s v="45623589301G"/>
    <x v="0"/>
    <s v="ALLER GUERRA, NOEMI"/>
    <x v="4"/>
    <n v="8.1999999999999993"/>
    <m/>
    <m/>
    <n v="11"/>
    <s v="Formación Profesional"/>
    <n v="5"/>
    <s v="115"/>
    <s v="Ciclo Formativo de Grado Superior"/>
    <m/>
    <x v="1"/>
    <m/>
    <m/>
    <s v="NO"/>
    <m/>
  </r>
  <r>
    <s v="JUN 2018-19"/>
    <x v="4"/>
    <n v="16635573"/>
    <s v="16635573301G"/>
    <x v="0"/>
    <s v="ZÁRATE CALVO, PATRICIA"/>
    <x v="0"/>
    <n v="8.5"/>
    <m/>
    <m/>
    <n v="11"/>
    <s v="Formación Profesional"/>
    <n v="5"/>
    <s v="115"/>
    <s v="Ciclo Formativo de Grado Superior"/>
    <m/>
    <x v="0"/>
    <m/>
    <m/>
    <s v="NO"/>
    <m/>
  </r>
  <r>
    <s v="JUN 2018-19"/>
    <x v="4"/>
    <n v="16615078"/>
    <s v="16615078301G"/>
    <x v="0"/>
    <s v="TEJADA ARRIAGA, NAOMI"/>
    <x v="0"/>
    <n v="8.6"/>
    <m/>
    <m/>
    <n v="11"/>
    <s v="Formación Profesional"/>
    <n v="5"/>
    <s v="115"/>
    <s v="Ciclo Formativo de Grado Superior"/>
    <m/>
    <x v="0"/>
    <m/>
    <m/>
    <s v="NO"/>
    <m/>
  </r>
  <r>
    <s v="JUN 2018-19"/>
    <x v="4"/>
    <n v="16631670"/>
    <s v="16631670301G"/>
    <x v="0"/>
    <s v="DÍEZ RAMÍREZ, MARTA"/>
    <x v="0"/>
    <n v="7.2380000000000004"/>
    <m/>
    <s v="Universidad de La Rioja"/>
    <n v="1"/>
    <s v="Pruebas de Acceso desde bachillerato o equivalente"/>
    <n v="8"/>
    <s v="18"/>
    <s v="Pruebas de acceso a la Universidad (PAU)- LOE"/>
    <m/>
    <x v="0"/>
    <m/>
    <m/>
    <s v="NO"/>
    <m/>
  </r>
  <r>
    <s v="JUN 2018-19"/>
    <x v="4"/>
    <n v="18474119"/>
    <s v="18474119301G"/>
    <x v="0"/>
    <s v="HUSSAIN TABASSAM, NAZMA"/>
    <x v="0"/>
    <n v="7.2439999999999998"/>
    <m/>
    <s v="Universidad de La Rioja"/>
    <n v="1"/>
    <s v="Pruebas de Acceso desde bachillerato o equivalente"/>
    <n v="8"/>
    <s v="18"/>
    <s v="Pruebas de acceso a la Universidad (PAU)- LOE"/>
    <m/>
    <x v="0"/>
    <m/>
    <m/>
    <s v="NO"/>
    <m/>
  </r>
  <r>
    <s v="JUN 2018-19"/>
    <x v="4"/>
    <n v="73438980"/>
    <s v="73438980301G"/>
    <x v="0"/>
    <s v="FERNÁNDEZ ARIZCUREN, JOSUNE"/>
    <x v="0"/>
    <n v="7.0439999999999996"/>
    <m/>
    <s v="Universidad Pública de Navarra"/>
    <n v="1"/>
    <s v="Pruebas de Acceso desde bachillerato o equivalente"/>
    <n v="8"/>
    <s v="18"/>
    <s v="Pruebas de acceso a la Universidad (PAU)- LOE"/>
    <m/>
    <x v="0"/>
    <m/>
    <m/>
    <s v="NO"/>
    <m/>
  </r>
  <r>
    <s v="JUN 2018-19"/>
    <x v="4"/>
    <n v="79076413"/>
    <s v="79076413301G"/>
    <x v="0"/>
    <s v="SAINZ GALLASTEGUI, ANE"/>
    <x v="0"/>
    <n v="7.3739999999999997"/>
    <m/>
    <s v="Universidad del País Vasco/Euskal Herriko Unibersitatea"/>
    <n v="1"/>
    <s v="Pruebas de Acceso desde bachillerato o equivalente"/>
    <n v="8"/>
    <s v="18"/>
    <s v="Pruebas de acceso a la Universidad (PAU)- LOE"/>
    <m/>
    <x v="0"/>
    <m/>
    <m/>
    <s v="NO"/>
    <m/>
  </r>
  <r>
    <s v="JUN 2018-19"/>
    <x v="4"/>
    <n v="45666196"/>
    <s v="45666196301G"/>
    <x v="0"/>
    <s v="PELAYO MARTÍN, JENNIFER"/>
    <x v="0"/>
    <n v="7.1319999999999997"/>
    <m/>
    <s v="Universidad del País Vasco/Euskal Herriko Unibersitatea"/>
    <n v="1"/>
    <s v="Pruebas de Acceso desde bachillerato o equivalente"/>
    <n v="8"/>
    <s v="18"/>
    <s v="Pruebas de acceso a la Universidad (PAU)- LOE"/>
    <m/>
    <x v="0"/>
    <m/>
    <m/>
    <s v="NO"/>
    <m/>
  </r>
  <r>
    <s v="JUN 2018-19"/>
    <x v="4"/>
    <n v="79124473"/>
    <s v="79124473301G"/>
    <x v="0"/>
    <s v="CAZALILLA PARRA, LEIRY ROSSANA"/>
    <x v="1"/>
    <n v="8.0139999999999993"/>
    <m/>
    <s v="Universidad del País Vasco/Euskal Herriko Unibersitatea"/>
    <n v="1"/>
    <s v="Pruebas de Acceso desde bachillerato o equivalente"/>
    <n v="8"/>
    <s v="18"/>
    <s v="Pruebas de acceso a la Universidad (PAU)- LOE"/>
    <m/>
    <x v="0"/>
    <m/>
    <m/>
    <s v="NO"/>
    <m/>
  </r>
  <r>
    <s v="JUN 2018-19"/>
    <x v="4"/>
    <n v="72853375"/>
    <s v="72853375301G"/>
    <x v="0"/>
    <s v="ESTÉVEZ CHASCO, MARÍA"/>
    <x v="1"/>
    <n v="7.3639999999999999"/>
    <m/>
    <s v="Universidad del País Vasco/Euskal Herriko Unibersitatea"/>
    <n v="1"/>
    <s v="Pruebas de Acceso desde bachillerato o equivalente"/>
    <n v="8"/>
    <s v="18"/>
    <s v="Pruebas de acceso a la Universidad (PAU)- LOE"/>
    <m/>
    <x v="0"/>
    <m/>
    <m/>
    <s v="NO"/>
    <m/>
  </r>
  <r>
    <s v="JUN 2018-19"/>
    <x v="4"/>
    <n v="72850137"/>
    <s v="72850137301G"/>
    <x v="0"/>
    <s v="ELORZA ODRIOZOLA, ITZIAR"/>
    <x v="1"/>
    <n v="7.798"/>
    <m/>
    <s v="Universidad del País Vasco/Euskal Herriko Unibersitatea"/>
    <n v="1"/>
    <s v="Pruebas de Acceso desde bachillerato o equivalente"/>
    <n v="8"/>
    <s v="18"/>
    <s v="Pruebas de acceso a la Universidad (PAU)- LOE"/>
    <m/>
    <x v="0"/>
    <m/>
    <m/>
    <s v="NO"/>
    <m/>
  </r>
  <r>
    <s v="JUN 2018-19"/>
    <x v="4"/>
    <n v="72558202"/>
    <s v="72558202301G"/>
    <x v="0"/>
    <s v="MANDAYO SANTIN, MAIDER"/>
    <x v="1"/>
    <n v="7.556"/>
    <m/>
    <s v="Universidad del País Vasco/Euskal Herriko Unibersitatea"/>
    <n v="1"/>
    <s v="Pruebas de Acceso desde bachillerato o equivalente"/>
    <n v="8"/>
    <s v="18"/>
    <s v="Pruebas de acceso a la Universidad (PAU)- LOE"/>
    <m/>
    <x v="0"/>
    <m/>
    <m/>
    <s v="NO"/>
    <m/>
  </r>
  <r>
    <s v="JUN 2018-19"/>
    <x v="4"/>
    <n v="22762351"/>
    <s v="22762351301G"/>
    <x v="0"/>
    <s v="GUERRA SÁNCHEZ, AIDA"/>
    <x v="1"/>
    <n v="7.3019999999999996"/>
    <m/>
    <s v="Universidad del País Vasco/Euskal Herriko Unibersitatea"/>
    <n v="1"/>
    <s v="Pruebas de Acceso desde bachillerato o equivalente"/>
    <n v="8"/>
    <s v="18"/>
    <s v="Pruebas de acceso a la Universidad (PAU)- LOE"/>
    <m/>
    <x v="0"/>
    <m/>
    <m/>
    <s v="NO"/>
    <m/>
  </r>
  <r>
    <s v="JUN 2018-19"/>
    <x v="4"/>
    <n v="72851934"/>
    <s v="72851934301G"/>
    <x v="0"/>
    <s v="LAZARO GALÁN, RAÚL"/>
    <x v="1"/>
    <n v="7.1559999999999997"/>
    <m/>
    <s v="Universidad del País Vasco/Euskal Herriko Unibersitatea"/>
    <n v="1"/>
    <s v="Pruebas de Acceso desde bachillerato o equivalente"/>
    <n v="8"/>
    <s v="18"/>
    <s v="Pruebas de acceso a la Universidad (PAU)- LOE"/>
    <m/>
    <x v="0"/>
    <m/>
    <m/>
    <s v="NO"/>
    <m/>
  </r>
  <r>
    <s v="JUN 2018-19"/>
    <x v="4"/>
    <n v="72856675"/>
    <s v="72856675301G"/>
    <x v="0"/>
    <s v="ORTIZ DE URBINA CARREÑO, HAIZEA"/>
    <x v="1"/>
    <n v="6.8819999999999997"/>
    <m/>
    <s v="Universidad del País Vasco/Euskal Herriko Unibersitatea"/>
    <n v="1"/>
    <s v="Pruebas de Acceso desde bachillerato o equivalente"/>
    <n v="8"/>
    <s v="18"/>
    <s v="Pruebas de acceso a la Universidad (PAU)- LOE"/>
    <m/>
    <x v="0"/>
    <m/>
    <m/>
    <s v="NO"/>
    <m/>
  </r>
  <r>
    <s v="JUN 2018-19"/>
    <x v="4"/>
    <n v="72851593"/>
    <s v="72851593301G"/>
    <x v="0"/>
    <s v="LÓPEZ DE LUZURIAGA CASTILLO, ANDREA"/>
    <x v="1"/>
    <n v="8.43"/>
    <m/>
    <s v="Universidad del País Vasco/Euskal Herriko Unibersitatea"/>
    <n v="1"/>
    <s v="Pruebas de Acceso desde bachillerato o equivalente"/>
    <n v="8"/>
    <s v="18"/>
    <s v="Pruebas de acceso a la Universidad (PAU)- LOE"/>
    <m/>
    <x v="0"/>
    <m/>
    <m/>
    <s v="NO"/>
    <m/>
  </r>
  <r>
    <s v="JUN 2018-19"/>
    <x v="4"/>
    <n v="45750147"/>
    <s v="45750147301G"/>
    <x v="0"/>
    <s v="AGUAYO ARBERAS, JONE"/>
    <x v="1"/>
    <n v="6.7919999999999998"/>
    <m/>
    <s v="Universidad del País Vasco/Euskal Herriko Unibersitatea"/>
    <n v="1"/>
    <s v="Pruebas de Acceso desde bachillerato o equivalente"/>
    <n v="8"/>
    <s v="18"/>
    <s v="Pruebas de acceso a la Universidad (PAU)- LOE"/>
    <m/>
    <x v="0"/>
    <m/>
    <m/>
    <s v="NO"/>
    <m/>
  </r>
  <r>
    <s v="JUN 2018-19"/>
    <x v="4"/>
    <n v="16619626"/>
    <s v="16619626301G"/>
    <x v="0"/>
    <s v="GONZÁLEZ MARTÍNEZ, CARMEN"/>
    <x v="1"/>
    <n v="9.33"/>
    <m/>
    <m/>
    <n v="11"/>
    <s v="Formación Profesional"/>
    <n v="5"/>
    <s v="115"/>
    <s v="Ciclo Formativo de Grado Superior"/>
    <m/>
    <x v="0"/>
    <m/>
    <m/>
    <s v="NO"/>
    <m/>
  </r>
  <r>
    <s v="JUN 2018-19"/>
    <x v="4"/>
    <s v="X7535914"/>
    <s v="X7535914301G"/>
    <x v="0"/>
    <s v="MAIMOUNI , ZAHRA"/>
    <x v="2"/>
    <n v="8.1199999999999992"/>
    <m/>
    <s v="Universidad de La Rioja"/>
    <n v="1"/>
    <s v="Pruebas de Acceso desde bachillerato o equivalente"/>
    <n v="9"/>
    <s v="19"/>
    <s v="Evaluación de Bachillerato para Acceso a la Universidad (EBAU) - LOMCE"/>
    <m/>
    <x v="0"/>
    <m/>
    <m/>
    <s v="NO"/>
    <m/>
  </r>
  <r>
    <s v="JUN 2018-19"/>
    <x v="4"/>
    <n v="16611524"/>
    <s v="16611524301G"/>
    <x v="0"/>
    <s v="OSA SIERRA, RAQUEL"/>
    <x v="2"/>
    <n v="5.26"/>
    <m/>
    <s v="Universidad de La Rioja"/>
    <n v="4"/>
    <s v="Otras Pruebas de Acceso a la Universidad: Mayores"/>
    <n v="1"/>
    <s v="41"/>
    <s v="Pruebas de acceso a Grado de mayores de 25 años"/>
    <m/>
    <x v="0"/>
    <m/>
    <m/>
    <s v="NO"/>
    <m/>
  </r>
  <r>
    <s v="JUN 2018-19"/>
    <x v="4"/>
    <n v="16092839"/>
    <s v="16092839301G"/>
    <x v="0"/>
    <s v="ORTUZAR MARIÑO, OIHANE"/>
    <x v="2"/>
    <n v="7.194"/>
    <m/>
    <s v="Universidad del País Vasco/Euskal Herriko Unibersitatea"/>
    <n v="1"/>
    <s v="Pruebas de Acceso desde bachillerato o equivalente"/>
    <n v="9"/>
    <s v="19"/>
    <s v="Evaluación de Bachillerato para Acceso a la Universidad (EBAU) - LOMCE"/>
    <m/>
    <x v="0"/>
    <m/>
    <m/>
    <s v="NO"/>
    <m/>
  </r>
  <r>
    <s v="JUN 2018-19"/>
    <x v="4"/>
    <n v="45894722"/>
    <s v="45894722301G"/>
    <x v="0"/>
    <s v="FERRER JAEN, IRANTZU"/>
    <x v="2"/>
    <n v="7.92"/>
    <m/>
    <m/>
    <n v="11"/>
    <s v="Formación Profesional"/>
    <n v="5"/>
    <s v="115"/>
    <s v="Ciclo Formativo de Grado Superior"/>
    <m/>
    <x v="0"/>
    <m/>
    <m/>
    <s v="NO"/>
    <m/>
  </r>
  <r>
    <s v="JUN 2018-19"/>
    <x v="4"/>
    <n v="72849892"/>
    <s v="72849892301G"/>
    <x v="0"/>
    <s v="PLATAS HERMOSILLA, MARINA"/>
    <x v="2"/>
    <n v="7.194"/>
    <m/>
    <s v="Universidad del País Vasco/Euskal Herriko Unibersitatea"/>
    <n v="1"/>
    <s v="Pruebas de Acceso desde bachillerato o equivalente"/>
    <n v="9"/>
    <s v="19"/>
    <s v="Evaluación de Bachillerato para Acceso a la Universidad (EBAU) - LOMCE"/>
    <m/>
    <x v="0"/>
    <m/>
    <m/>
    <s v="NO"/>
    <m/>
  </r>
  <r>
    <s v="JUN 2018-19"/>
    <x v="4"/>
    <n v="21991170"/>
    <s v="21991170301G"/>
    <x v="1"/>
    <s v="LORENZO ORTIZ, FRANCISCA"/>
    <x v="2"/>
    <n v="5"/>
    <m/>
    <s v="Universidad de La Rioja"/>
    <n v="4"/>
    <s v="Otras Pruebas de Acceso a la Universidad: Mayores"/>
    <n v="99"/>
    <s v="499"/>
    <s v="Pruebas de acceso de mayores de 25 años (desde 2004 a 2008)"/>
    <m/>
    <x v="0"/>
    <m/>
    <m/>
    <s v="NO"/>
    <m/>
  </r>
  <r>
    <s v="JUN 2018-19"/>
    <x v="4"/>
    <n v="73218895"/>
    <s v="73218895301G"/>
    <x v="0"/>
    <s v="WALTEROS VILLA, MANUELA"/>
    <x v="2"/>
    <n v="7.4859999999999998"/>
    <m/>
    <s v="Universidad del País Vasco/Euskal Herriko Unibersitatea"/>
    <n v="1"/>
    <s v="Pruebas de Acceso desde bachillerato o equivalente"/>
    <n v="9"/>
    <s v="19"/>
    <s v="Evaluación de Bachillerato para Acceso a la Universidad (EBAU) - LOMCE"/>
    <m/>
    <x v="0"/>
    <m/>
    <m/>
    <s v="NO"/>
    <m/>
  </r>
  <r>
    <s v="JUN 2018-19"/>
    <x v="4"/>
    <n v="71176469"/>
    <s v="71176469301G"/>
    <x v="0"/>
    <s v="DEL CAÑO GALLARDO, MARINA"/>
    <x v="2"/>
    <n v="7.1379999999999999"/>
    <m/>
    <s v="Universidad de Valladolid"/>
    <n v="1"/>
    <s v="Pruebas de Acceso desde bachillerato o equivalente"/>
    <n v="9"/>
    <s v="19"/>
    <s v="Evaluación de Bachillerato para Acceso a la Universidad (EBAU) - LOMCE"/>
    <m/>
    <x v="0"/>
    <m/>
    <m/>
    <s v="NO"/>
    <m/>
  </r>
  <r>
    <s v="JUN 2018-19"/>
    <x v="4"/>
    <n v="78777342"/>
    <s v="78777342301G"/>
    <x v="0"/>
    <s v="URIEL VILLAFRANCA, ITZIAR"/>
    <x v="2"/>
    <m/>
    <m/>
    <m/>
    <n v="8"/>
    <s v="Cambio de universidad y/o estudios"/>
    <n v="1"/>
    <s v="81"/>
    <s v="Cambio de universidad por reconocimiento de 30 ECTS"/>
    <m/>
    <x v="1"/>
    <m/>
    <m/>
    <s v="SÍ"/>
    <s v="con reconocimientos"/>
  </r>
  <r>
    <s v="JUN 2018-19"/>
    <x v="4"/>
    <n v="58015784"/>
    <s v="58015784301G"/>
    <x v="0"/>
    <s v="LEANIZBARRUTIA BAKEDANO, XABIER"/>
    <x v="2"/>
    <n v="6.9420000000000002"/>
    <m/>
    <s v="Universidad del País Vasco/Euskal Herriko Unibersitatea"/>
    <n v="1"/>
    <s v="Pruebas de Acceso desde bachillerato o equivalente"/>
    <n v="9"/>
    <s v="19"/>
    <s v="Evaluación de Bachillerato para Acceso a la Universidad (EBAU) - LOMCE"/>
    <m/>
    <x v="0"/>
    <m/>
    <m/>
    <s v="NO"/>
    <m/>
  </r>
  <r>
    <s v="JUN 2018-19"/>
    <x v="4"/>
    <n v="44647315"/>
    <s v="44647315301G"/>
    <x v="0"/>
    <s v="ERASO DÍAZ DE CERIO, MIGUEL"/>
    <x v="2"/>
    <n v="8.7100000000000009"/>
    <m/>
    <m/>
    <n v="11"/>
    <s v="Formación Profesional"/>
    <n v="5"/>
    <s v="115"/>
    <s v="Ciclo Formativo de Grado Superior"/>
    <m/>
    <x v="0"/>
    <m/>
    <m/>
    <s v="NO"/>
    <m/>
  </r>
  <r>
    <s v="JUN 2018-19"/>
    <x v="4"/>
    <n v="22760031"/>
    <s v="22760031301G"/>
    <x v="0"/>
    <s v="REYERO LLANO, NAHIKARI"/>
    <x v="2"/>
    <n v="7"/>
    <m/>
    <m/>
    <n v="11"/>
    <s v="Formación Profesional"/>
    <n v="5"/>
    <s v="115"/>
    <s v="Ciclo Formativo de Grado Superior"/>
    <m/>
    <x v="0"/>
    <m/>
    <m/>
    <s v="NO"/>
    <m/>
  </r>
  <r>
    <s v="JUN 2018-19"/>
    <x v="4"/>
    <n v="72790518"/>
    <s v="72790518301G"/>
    <x v="1"/>
    <s v="TROMPETA GIL, ANA MARIA"/>
    <x v="3"/>
    <n v="6.63"/>
    <m/>
    <s v="Universidad de La Rioja"/>
    <n v="4"/>
    <s v="Otras Pruebas de Acceso a la Universidad: Mayores"/>
    <n v="1"/>
    <s v="41"/>
    <s v="Pruebas de acceso a Grado de mayores de 25 años"/>
    <m/>
    <x v="0"/>
    <m/>
    <m/>
    <s v="NO"/>
    <m/>
  </r>
  <r>
    <s v="JUN 2018-19"/>
    <x v="4"/>
    <n v="38127053"/>
    <s v="38127053301G"/>
    <x v="0"/>
    <s v="TORRAS MARTI, SANDRA"/>
    <x v="3"/>
    <n v="7.45"/>
    <m/>
    <s v="Universidad de La Rioja"/>
    <n v="4"/>
    <s v="Otras Pruebas de Acceso a la Universidad: Mayores"/>
    <n v="1"/>
    <s v="41"/>
    <s v="Pruebas de acceso a Grado de mayores de 25 años"/>
    <m/>
    <x v="0"/>
    <m/>
    <m/>
    <s v="NO"/>
    <m/>
  </r>
  <r>
    <s v="JUN 2018-19"/>
    <x v="4"/>
    <n v="72756834"/>
    <s v="72756834301G"/>
    <x v="0"/>
    <s v="ACEBES GOMEZ, GONZALO"/>
    <x v="3"/>
    <n v="7.774"/>
    <m/>
    <s v="Universidad del País Vasco/Euskal Herriko Unibersitatea"/>
    <n v="1"/>
    <s v="Pruebas de Acceso desde bachillerato o equivalente"/>
    <n v="9"/>
    <s v="19"/>
    <s v="Evaluación de Bachillerato para Acceso a la Universidad (EBAU) - LOMCE"/>
    <m/>
    <x v="0"/>
    <m/>
    <m/>
    <s v="NO"/>
    <m/>
  </r>
  <r>
    <s v="JUN 2018-19"/>
    <x v="4"/>
    <n v="79180584"/>
    <s v="79180584301G"/>
    <x v="0"/>
    <s v="RUBIO RUIZ, ANGELA"/>
    <x v="3"/>
    <n v="8.1679999999999993"/>
    <m/>
    <s v="Universidad del País Vasco/Euskal Herriko Unibersitatea"/>
    <n v="1"/>
    <s v="Pruebas de Acceso desde bachillerato o equivalente"/>
    <n v="9"/>
    <s v="19"/>
    <s v="Evaluación de Bachillerato para Acceso a la Universidad (EBAU) - LOMCE"/>
    <m/>
    <x v="0"/>
    <m/>
    <m/>
    <s v="NO"/>
    <m/>
  </r>
  <r>
    <s v="JUN 2018-19"/>
    <x v="4"/>
    <n v="53982654"/>
    <s v="53982654301G"/>
    <x v="0"/>
    <s v="SANCHEZ GUEVARA, ANDREA"/>
    <x v="3"/>
    <n v="7.6840000000000002"/>
    <m/>
    <m/>
    <n v="1"/>
    <s v="Pruebas de Acceso desde bachillerato o equivalente"/>
    <n v="9"/>
    <s v="19"/>
    <s v="Evaluación de Bachillerato para Acceso a la Universidad (EBAU) - LOMCE"/>
    <m/>
    <x v="0"/>
    <m/>
    <m/>
    <s v="NO"/>
    <m/>
  </r>
  <r>
    <s v="JUN 2018-19"/>
    <x v="4"/>
    <n v="72827706"/>
    <s v="72827706301G"/>
    <x v="0"/>
    <s v="ZALDIVAR ESTEBAN, AINHOA"/>
    <x v="3"/>
    <n v="8"/>
    <m/>
    <m/>
    <n v="11"/>
    <s v="Formación Profesional"/>
    <n v="5"/>
    <s v="115"/>
    <s v="Ciclo Formativo de Grado Superior"/>
    <m/>
    <x v="0"/>
    <m/>
    <m/>
    <s v="NO"/>
    <m/>
  </r>
  <r>
    <s v="JUN 2018-19"/>
    <x v="4"/>
    <n v="44570531"/>
    <s v="44570531301G"/>
    <x v="0"/>
    <s v="LARRALDE OLAZAR, OIHANA"/>
    <x v="3"/>
    <n v="7.1859999999999999"/>
    <m/>
    <s v="Universidad Pública de Navarra"/>
    <n v="1"/>
    <s v="Pruebas de Acceso desde bachillerato o equivalente"/>
    <n v="9"/>
    <s v="19"/>
    <s v="Evaluación de Bachillerato para Acceso a la Universidad (EBAU) - LOMCE"/>
    <m/>
    <x v="0"/>
    <m/>
    <m/>
    <s v="NO"/>
    <m/>
  </r>
  <r>
    <s v="JUN 2018-19"/>
    <x v="4"/>
    <n v="22763261"/>
    <s v="22763261301G"/>
    <x v="0"/>
    <s v="DE LA QUINTANA SANTACOLOMA, UNAI"/>
    <x v="3"/>
    <n v="7.0819999999999999"/>
    <m/>
    <s v="Universidad del País Vasco/Euskal Herriko Unibersitatea"/>
    <n v="1"/>
    <s v="Pruebas de Acceso desde bachillerato o equivalente"/>
    <n v="9"/>
    <s v="19"/>
    <s v="Evaluación de Bachillerato para Acceso a la Universidad (EBAU) - LOMCE"/>
    <m/>
    <x v="0"/>
    <m/>
    <m/>
    <s v="NO"/>
    <m/>
  </r>
  <r>
    <s v="JUN 2018-19"/>
    <x v="4"/>
    <n v="73416279"/>
    <s v="73416279301G"/>
    <x v="0"/>
    <s v="IBÁÑEZ RIVAS, MARÍA"/>
    <x v="3"/>
    <n v="7.3280000000000003"/>
    <m/>
    <s v="Universidad Pública de Navarra"/>
    <n v="1"/>
    <s v="Pruebas de Acceso desde bachillerato o equivalente"/>
    <n v="9"/>
    <s v="19"/>
    <s v="Evaluación de Bachillerato para Acceso a la Universidad (EBAU) - LOMCE"/>
    <m/>
    <x v="0"/>
    <m/>
    <m/>
    <s v="NO"/>
    <m/>
  </r>
  <r>
    <s v="JUN 2018-19"/>
    <x v="4"/>
    <n v="72755831"/>
    <s v="72755831301G"/>
    <x v="0"/>
    <s v="VILLAR ARCEREDILLO, SANDRA"/>
    <x v="3"/>
    <n v="9.25"/>
    <m/>
    <m/>
    <n v="11"/>
    <s v="Formación Profesional"/>
    <n v="5"/>
    <s v="115"/>
    <s v="Ciclo Formativo de Grado Superior"/>
    <m/>
    <x v="0"/>
    <m/>
    <m/>
    <s v="SÍ"/>
    <s v="con reconocimientos"/>
  </r>
  <r>
    <s v="JUN 2018-19"/>
    <x v="4"/>
    <n v="73494684"/>
    <s v="73494684301G"/>
    <x v="0"/>
    <s v="GOÑI JAUREGI, SAIOA"/>
    <x v="3"/>
    <n v="7.718"/>
    <m/>
    <s v="Universidad Pública de Navarra"/>
    <n v="1"/>
    <s v="Pruebas de Acceso desde bachillerato o equivalente"/>
    <n v="9"/>
    <s v="19"/>
    <s v="Evaluación de Bachillerato para Acceso a la Universidad (EBAU) - LOMCE"/>
    <m/>
    <x v="0"/>
    <m/>
    <m/>
    <s v="NO"/>
    <m/>
  </r>
  <r>
    <s v="JUN 2018-19"/>
    <x v="4"/>
    <n v="79131757"/>
    <s v="79131757301G"/>
    <x v="0"/>
    <s v="GURTUBAY ARTABE, ANE"/>
    <x v="3"/>
    <n v="7.306"/>
    <m/>
    <s v="Universidad del País Vasco/Euskal Herriko Unibersitatea"/>
    <n v="1"/>
    <s v="Pruebas de Acceso desde bachillerato o equivalente"/>
    <n v="9"/>
    <s v="19"/>
    <s v="Evaluación de Bachillerato para Acceso a la Universidad (EBAU) - LOMCE"/>
    <m/>
    <x v="0"/>
    <m/>
    <m/>
    <s v="NO"/>
    <m/>
  </r>
  <r>
    <s v="JUN 2018-19"/>
    <x v="4"/>
    <n v="45915001"/>
    <s v="45915001301G"/>
    <x v="0"/>
    <s v="DE LA CRUZ MARTINEZ, IRATXE"/>
    <x v="3"/>
    <n v="6.76"/>
    <m/>
    <s v="Universidad del País Vasco/Euskal Herriko Unibersitatea"/>
    <n v="1"/>
    <s v="Pruebas de Acceso desde bachillerato o equivalente"/>
    <n v="9"/>
    <s v="19"/>
    <s v="Evaluación de Bachillerato para Acceso a la Universidad (EBAU) - LOMCE"/>
    <m/>
    <x v="0"/>
    <m/>
    <m/>
    <s v="NO"/>
    <m/>
  </r>
  <r>
    <s v="JUN 2018-19"/>
    <x v="4"/>
    <n v="79007270"/>
    <s v="79007270301G"/>
    <x v="0"/>
    <s v="FERNÁNDEZ PEREDA, ANE"/>
    <x v="3"/>
    <n v="7.8920000000000003"/>
    <m/>
    <s v="Universidad del País Vasco/Euskal Herriko Unibersitatea"/>
    <n v="1"/>
    <s v="Pruebas de Acceso desde bachillerato o equivalente"/>
    <n v="9"/>
    <s v="19"/>
    <s v="Evaluación de Bachillerato para Acceso a la Universidad (EBAU) - LOMCE"/>
    <m/>
    <x v="0"/>
    <m/>
    <m/>
    <s v="NO"/>
    <m/>
  </r>
  <r>
    <s v="JUN 2018-19"/>
    <x v="5"/>
    <n v="16615593"/>
    <s v="16615593205G"/>
    <x v="0"/>
    <s v="LACARRA IBÁÑEZ, MARÍA JESÚS"/>
    <x v="7"/>
    <n v="8.5"/>
    <m/>
    <m/>
    <n v="11"/>
    <s v="Formación Profesional"/>
    <n v="5"/>
    <s v="115"/>
    <s v="Ciclo Formativo de Grado Superior"/>
    <s v="SÍ"/>
    <x v="1"/>
    <m/>
    <m/>
    <s v="NO"/>
    <m/>
  </r>
  <r>
    <s v="JUN 2018-19"/>
    <x v="5"/>
    <n v="48108412"/>
    <s v="48108412205G"/>
    <x v="1"/>
    <s v="CARCELLER SÁENZ, PAULA"/>
    <x v="5"/>
    <n v="7.2779999999999996"/>
    <m/>
    <m/>
    <n v="11"/>
    <s v="Formación Profesional"/>
    <n v="5"/>
    <s v="115"/>
    <s v="Ciclo Formativo de Grado Superior"/>
    <m/>
    <x v="0"/>
    <m/>
    <m/>
    <s v="SÍ"/>
    <s v="con reconocimientos"/>
  </r>
  <r>
    <s v="JUN 2018-19"/>
    <x v="5"/>
    <n v="16622188"/>
    <s v="16622188205G"/>
    <x v="0"/>
    <s v="RODRÍGUEZ SÁENZ, LAURA"/>
    <x v="5"/>
    <n v="7.08"/>
    <m/>
    <m/>
    <n v="11"/>
    <s v="Formación Profesional"/>
    <n v="5"/>
    <s v="115"/>
    <s v="Ciclo Formativo de Grado Superior"/>
    <m/>
    <x v="0"/>
    <m/>
    <m/>
    <s v="SÍ"/>
    <s v="con reconocimientos"/>
  </r>
  <r>
    <s v="JUN 2018-19"/>
    <x v="5"/>
    <n v="72792159"/>
    <s v="72792159205G"/>
    <x v="0"/>
    <s v="LOSA EZQUERRO, MEILIN"/>
    <x v="5"/>
    <n v="5.5049999999999999"/>
    <m/>
    <s v="Universidad de La Rioja"/>
    <n v="1"/>
    <s v="Pruebas de Acceso desde bachillerato o equivalente"/>
    <n v="8"/>
    <s v="18"/>
    <s v="Pruebas de acceso a la Universidad (PAU)- LOE"/>
    <m/>
    <x v="0"/>
    <m/>
    <m/>
    <s v="NO"/>
    <m/>
  </r>
  <r>
    <s v="JLO 2018-19"/>
    <x v="5"/>
    <n v="72855236"/>
    <s v="72855236205G"/>
    <x v="0"/>
    <s v="ROLDÁN CEMBELLÍN, MIREYA"/>
    <x v="5"/>
    <n v="5.3479999999999999"/>
    <m/>
    <s v="Universidad del País Vasco/Euskal Herriko Unibersitatea"/>
    <n v="1"/>
    <s v="Pruebas de Acceso desde bachillerato o equivalente"/>
    <n v="8"/>
    <s v="18"/>
    <s v="Pruebas de acceso a la Universidad (PAU)- LOE"/>
    <m/>
    <x v="0"/>
    <m/>
    <m/>
    <s v="NO"/>
    <m/>
  </r>
  <r>
    <s v="JUN 2018-19"/>
    <x v="5"/>
    <n v="53776682"/>
    <s v="53776682205G"/>
    <x v="0"/>
    <s v="CALLEJO PÉREZ, VICTORIA"/>
    <x v="0"/>
    <n v="5.9589999999999996"/>
    <m/>
    <s v="Universidad de La Rioja"/>
    <n v="1"/>
    <s v="Pruebas de Acceso desde bachillerato o equivalente"/>
    <n v="8"/>
    <s v="18"/>
    <s v="Pruebas de acceso a la Universidad (PAU)- LOE"/>
    <m/>
    <x v="0"/>
    <m/>
    <m/>
    <s v="NO"/>
    <m/>
  </r>
  <r>
    <s v="JUN 2018-19"/>
    <x v="5"/>
    <n v="78762164"/>
    <s v="78762164205G"/>
    <x v="0"/>
    <s v="VARGAS PUJADA, VIRGINIA"/>
    <x v="0"/>
    <n v="6.77"/>
    <m/>
    <m/>
    <n v="11"/>
    <s v="Formación Profesional"/>
    <n v="5"/>
    <s v="115"/>
    <s v="Ciclo Formativo de Grado Superior"/>
    <m/>
    <x v="0"/>
    <m/>
    <m/>
    <s v="SÍ"/>
    <s v="con reconocimientos"/>
  </r>
  <r>
    <s v="JUN 2018-19"/>
    <x v="5"/>
    <n v="78771057"/>
    <s v="78771057205G"/>
    <x v="0"/>
    <s v="MARTICORENA BOROBIA, ALBA"/>
    <x v="0"/>
    <n v="7.54"/>
    <m/>
    <m/>
    <n v="11"/>
    <s v="Formación Profesional"/>
    <n v="5"/>
    <s v="115"/>
    <s v="Ciclo Formativo de Grado Superior"/>
    <m/>
    <x v="0"/>
    <m/>
    <m/>
    <s v="SÍ"/>
    <s v="con reconocimientos"/>
  </r>
  <r>
    <s v="JUN 2018-19"/>
    <x v="5"/>
    <n v="16639355"/>
    <s v="16639355205G"/>
    <x v="0"/>
    <s v="ARENZANA SÁENZ, RAQUEL"/>
    <x v="0"/>
    <n v="7.08"/>
    <m/>
    <m/>
    <n v="11"/>
    <s v="Formación Profesional"/>
    <n v="5"/>
    <s v="115"/>
    <s v="Ciclo Formativo de Grado Superior"/>
    <m/>
    <x v="0"/>
    <m/>
    <m/>
    <s v="SÍ"/>
    <s v="con reconocimientos"/>
  </r>
  <r>
    <s v="JUN 2018-19"/>
    <x v="5"/>
    <n v="16631907"/>
    <s v="16631907205G"/>
    <x v="0"/>
    <s v="PINÓS GARRIDO, ÁLVARO"/>
    <x v="0"/>
    <n v="6.1120000000000001"/>
    <m/>
    <s v="Universidad de La Rioja"/>
    <n v="1"/>
    <s v="Pruebas de Acceso desde bachillerato o equivalente"/>
    <n v="8"/>
    <s v="18"/>
    <s v="Pruebas de acceso a la Universidad (PAU)- LOE"/>
    <m/>
    <x v="0"/>
    <m/>
    <m/>
    <s v="NO"/>
    <m/>
  </r>
  <r>
    <s v="JUN 2018-19"/>
    <x v="5"/>
    <n v="18087550"/>
    <s v="18087550205G"/>
    <x v="0"/>
    <s v="QUILOANGO BARRERA, PAMELA ALEJANDRA"/>
    <x v="0"/>
    <n v="5.9710000000000001"/>
    <m/>
    <s v="Universidad de La Rioja"/>
    <n v="1"/>
    <s v="Pruebas de Acceso desde bachillerato o equivalente"/>
    <n v="8"/>
    <s v="18"/>
    <s v="Pruebas de acceso a la Universidad (PAU)- LOE"/>
    <m/>
    <x v="0"/>
    <m/>
    <m/>
    <s v="NO"/>
    <m/>
  </r>
  <r>
    <s v="JUN 2018-19"/>
    <x v="5"/>
    <n v="72895695"/>
    <s v="72895695205G"/>
    <x v="0"/>
    <s v="CARRO GASPAR, MARÍA"/>
    <x v="0"/>
    <n v="6.27"/>
    <m/>
    <m/>
    <n v="11"/>
    <s v="Formación Profesional"/>
    <n v="5"/>
    <s v="115"/>
    <s v="Ciclo Formativo de Grado Superior"/>
    <m/>
    <x v="0"/>
    <m/>
    <m/>
    <s v="NO"/>
    <m/>
  </r>
  <r>
    <s v="JUN 2018-19"/>
    <x v="5"/>
    <n v="47316166"/>
    <s v="47316166205G"/>
    <x v="0"/>
    <s v="CAÑAS RODRÍGUEZ, SANDRA"/>
    <x v="0"/>
    <n v="7.36"/>
    <m/>
    <m/>
    <n v="11"/>
    <s v="Formación Profesional"/>
    <n v="5"/>
    <s v="115"/>
    <s v="Ciclo Formativo de Grado Superior"/>
    <m/>
    <x v="0"/>
    <m/>
    <m/>
    <s v="SÍ"/>
    <s v="con reconocimientos"/>
  </r>
  <r>
    <s v="JUN 2018-19"/>
    <x v="5"/>
    <n v="16604757"/>
    <s v="16604757205G"/>
    <x v="1"/>
    <s v="MARTINEZ ALEJOS, VANESA"/>
    <x v="1"/>
    <n v="5.8"/>
    <m/>
    <m/>
    <n v="11"/>
    <s v="Formación Profesional"/>
    <n v="5"/>
    <s v="115"/>
    <s v="Ciclo Formativo de Grado Superior"/>
    <m/>
    <x v="0"/>
    <m/>
    <m/>
    <s v="SÍ"/>
    <s v="con reconocimientos"/>
  </r>
  <r>
    <s v="JUN 2018-19"/>
    <x v="5"/>
    <n v="18081839"/>
    <s v="18081839205G"/>
    <x v="0"/>
    <s v="TRILLO DOMÍNGUEZ, LUCÍA"/>
    <x v="1"/>
    <n v="7.77"/>
    <m/>
    <m/>
    <n v="11"/>
    <s v="Formación Profesional"/>
    <n v="5"/>
    <s v="115"/>
    <s v="Ciclo Formativo de Grado Superior"/>
    <m/>
    <x v="0"/>
    <m/>
    <m/>
    <s v="SÍ"/>
    <s v="con reconocimientos"/>
  </r>
  <r>
    <s v="JUN 2018-19"/>
    <x v="5"/>
    <n v="21070387"/>
    <s v="21070387205G"/>
    <x v="0"/>
    <s v="JIMÉNEZ GILABERT, NAIMA"/>
    <x v="1"/>
    <n v="8.6199999999999992"/>
    <m/>
    <m/>
    <n v="11"/>
    <s v="Formación Profesional"/>
    <n v="5"/>
    <s v="115"/>
    <s v="Ciclo Formativo de Grado Superior"/>
    <m/>
    <x v="0"/>
    <m/>
    <m/>
    <s v="SÍ"/>
    <s v="con reconocimientos"/>
  </r>
  <r>
    <s v="JUN 2018-19"/>
    <x v="5"/>
    <n v="18481939"/>
    <s v="18481939205G"/>
    <x v="0"/>
    <s v="MACARI POPA, STEFANITA"/>
    <x v="1"/>
    <n v="5.6760000000000002"/>
    <m/>
    <s v="Universidad de La Rioja"/>
    <n v="1"/>
    <s v="Pruebas de Acceso desde bachillerato o equivalente"/>
    <n v="8"/>
    <s v="18"/>
    <s v="Pruebas de acceso a la Universidad (PAU)- LOE"/>
    <m/>
    <x v="0"/>
    <m/>
    <m/>
    <s v="NO"/>
    <m/>
  </r>
  <r>
    <s v="JUN 2018-19"/>
    <x v="5"/>
    <n v="16635652"/>
    <s v="16635652205G"/>
    <x v="0"/>
    <s v="RUIZ SENOSIAIN, PAULA"/>
    <x v="1"/>
    <n v="6.1139999999999999"/>
    <m/>
    <s v="Universidad de La Rioja"/>
    <n v="1"/>
    <s v="Pruebas de Acceso desde bachillerato o equivalente"/>
    <n v="8"/>
    <s v="18"/>
    <s v="Pruebas de acceso a la Universidad (PAU)- LOE"/>
    <m/>
    <x v="0"/>
    <m/>
    <m/>
    <s v="SÍ"/>
    <s v="con reconocimientos"/>
  </r>
  <r>
    <s v="JUN 2018-19"/>
    <x v="5"/>
    <n v="73431038"/>
    <s v="73431038205G"/>
    <x v="0"/>
    <s v="GOIKOETXEA PEREZ, AINARA"/>
    <x v="1"/>
    <n v="7.31"/>
    <m/>
    <m/>
    <n v="11"/>
    <s v="Formación Profesional"/>
    <n v="5"/>
    <s v="115"/>
    <s v="Ciclo Formativo de Grado Superior"/>
    <m/>
    <x v="0"/>
    <m/>
    <m/>
    <s v="SÍ"/>
    <s v="con reconocimientos"/>
  </r>
  <r>
    <s v="JUN 2018-19"/>
    <x v="5"/>
    <n v="17499042"/>
    <s v="17499042205G"/>
    <x v="0"/>
    <s v="SAN ROMÁN GÓMEZ, MARCOS"/>
    <x v="1"/>
    <n v="5.7130000000000001"/>
    <m/>
    <s v="Universidad de La Rioja"/>
    <n v="1"/>
    <s v="Pruebas de Acceso desde bachillerato o equivalente"/>
    <n v="8"/>
    <s v="18"/>
    <s v="Pruebas de acceso a la Universidad (PAU)- LOE"/>
    <m/>
    <x v="0"/>
    <m/>
    <m/>
    <s v="NO"/>
    <m/>
  </r>
  <r>
    <s v="JUN 2018-19"/>
    <x v="5"/>
    <n v="45896657"/>
    <s v="45896657205G"/>
    <x v="0"/>
    <s v="RANERO DEL AMO, NEKANE"/>
    <x v="1"/>
    <n v="6.92"/>
    <m/>
    <m/>
    <n v="11"/>
    <s v="Formación Profesional"/>
    <n v="5"/>
    <s v="115"/>
    <s v="Ciclo Formativo de Grado Superior"/>
    <m/>
    <x v="0"/>
    <m/>
    <m/>
    <s v="SÍ"/>
    <s v="con reconocimientos"/>
  </r>
  <r>
    <s v="JUN 2018-19"/>
    <x v="5"/>
    <n v="78758852"/>
    <s v="78758852205G"/>
    <x v="0"/>
    <s v="CHIVITE JIMENEZ, MARINA"/>
    <x v="1"/>
    <n v="6.31"/>
    <m/>
    <m/>
    <n v="11"/>
    <s v="Formación Profesional"/>
    <n v="5"/>
    <s v="115"/>
    <s v="Ciclo Formativo de Grado Superior"/>
    <m/>
    <x v="0"/>
    <m/>
    <m/>
    <s v="SÍ"/>
    <s v="con reconocimientos"/>
  </r>
  <r>
    <s v="JUN 2018-19"/>
    <x v="5"/>
    <n v="16638382"/>
    <s v="16638382205G"/>
    <x v="0"/>
    <s v="MAESTU SÁNCHEZ, MARÍA"/>
    <x v="2"/>
    <n v="6.22"/>
    <m/>
    <s v="Universidad de La Rioja"/>
    <n v="1"/>
    <s v="Pruebas de Acceso desde bachillerato o equivalente"/>
    <n v="9"/>
    <s v="19"/>
    <s v="Evaluación de Bachillerato para Acceso a la Universidad (EBAU) - LOMCE"/>
    <s v="SÍ"/>
    <x v="0"/>
    <m/>
    <m/>
    <s v="NO"/>
    <m/>
  </r>
  <r>
    <s v="JUN 2018-19"/>
    <x v="5"/>
    <n v="78776669"/>
    <s v="78776669205G"/>
    <x v="0"/>
    <s v="MANRIQUE SÁNCHEZ, ELENA"/>
    <x v="2"/>
    <n v="8.14"/>
    <m/>
    <m/>
    <n v="11"/>
    <s v="Formación Profesional"/>
    <n v="5"/>
    <s v="115"/>
    <s v="Ciclo Formativo de Grado Superior"/>
    <m/>
    <x v="0"/>
    <m/>
    <m/>
    <s v="SÍ"/>
    <s v="con reconocimientos"/>
  </r>
  <r>
    <s v="JUN 2018-19"/>
    <x v="5"/>
    <n v="73618964"/>
    <s v="73618964205G"/>
    <x v="0"/>
    <s v="CARRIÓN ARMIJOS, MARJORIE ELIZABETH"/>
    <x v="2"/>
    <n v="7"/>
    <m/>
    <m/>
    <n v="11"/>
    <s v="Formación Profesional"/>
    <n v="5"/>
    <s v="115"/>
    <s v="Ciclo Formativo de Grado Superior"/>
    <m/>
    <x v="0"/>
    <m/>
    <m/>
    <s v="SÍ"/>
    <s v="con reconocimientos"/>
  </r>
  <r>
    <s v="JUN 2018-19"/>
    <x v="5"/>
    <n v="16639569"/>
    <s v="16639569205G"/>
    <x v="0"/>
    <s v="SOBRÓN IBÁÑEZ, PAULA"/>
    <x v="2"/>
    <n v="6.6079999999999997"/>
    <m/>
    <s v="Universidad de La Rioja"/>
    <n v="1"/>
    <s v="Pruebas de Acceso desde bachillerato o equivalente"/>
    <n v="9"/>
    <s v="19"/>
    <s v="Evaluación de Bachillerato para Acceso a la Universidad (EBAU) - LOMCE"/>
    <s v="SÍ"/>
    <x v="0"/>
    <m/>
    <m/>
    <s v="NO"/>
    <m/>
  </r>
  <r>
    <s v="JUN 2018-19"/>
    <x v="5"/>
    <n v="16632395"/>
    <s v="16632395205G"/>
    <x v="0"/>
    <s v="FORONDA SÁINZ, ÁNGELA"/>
    <x v="2"/>
    <n v="6.9489999999999998"/>
    <m/>
    <s v="Universidad de La Rioja"/>
    <n v="1"/>
    <s v="Pruebas de Acceso desde bachillerato o equivalente"/>
    <n v="9"/>
    <s v="19"/>
    <s v="Evaluación de Bachillerato para Acceso a la Universidad (EBAU) - LOMCE"/>
    <s v="SÍ"/>
    <x v="0"/>
    <m/>
    <m/>
    <s v="NO"/>
    <m/>
  </r>
  <r>
    <s v="JUN 2018-19"/>
    <x v="5"/>
    <n v="16640496"/>
    <s v="16640496205G"/>
    <x v="0"/>
    <s v="MAYA MARTÍNEZ, CELIA"/>
    <x v="2"/>
    <n v="8.4269999999999996"/>
    <m/>
    <s v="Universidad de La Rioja"/>
    <n v="1"/>
    <s v="Pruebas de Acceso desde bachillerato o equivalente"/>
    <n v="9"/>
    <s v="19"/>
    <s v="Evaluación de Bachillerato para Acceso a la Universidad (EBAU) - LOMCE"/>
    <s v="SÍ"/>
    <x v="0"/>
    <m/>
    <m/>
    <s v="NO"/>
    <m/>
  </r>
  <r>
    <s v="JUN 2018-19"/>
    <x v="5"/>
    <n v="73137830"/>
    <s v="73137830205G"/>
    <x v="0"/>
    <s v="ARTOLA CHASCO, LAURA"/>
    <x v="2"/>
    <n v="6.69"/>
    <m/>
    <m/>
    <n v="11"/>
    <s v="Formación Profesional"/>
    <n v="5"/>
    <s v="115"/>
    <s v="Ciclo Formativo de Grado Superior"/>
    <m/>
    <x v="0"/>
    <m/>
    <m/>
    <s v="SÍ"/>
    <s v="con reconocimientos"/>
  </r>
  <r>
    <s v="JUN 2018-19"/>
    <x v="5"/>
    <n v="20232058"/>
    <s v="20232058205G"/>
    <x v="0"/>
    <s v="GONZÁLEZ QUIRÓS, OIHANE"/>
    <x v="2"/>
    <n v="6.23"/>
    <m/>
    <m/>
    <n v="11"/>
    <s v="Formación Profesional"/>
    <n v="5"/>
    <s v="115"/>
    <s v="Ciclo Formativo de Grado Superior"/>
    <m/>
    <x v="0"/>
    <m/>
    <m/>
    <s v="SÍ"/>
    <s v="con reconocimientos"/>
  </r>
  <r>
    <s v="JUN 2018-19"/>
    <x v="5"/>
    <n v="16638315"/>
    <s v="16638315205G"/>
    <x v="0"/>
    <s v="TERROBA BASCONES, LAURA"/>
    <x v="2"/>
    <n v="5.7030000000000003"/>
    <m/>
    <s v="Universidad de La Rioja"/>
    <n v="1"/>
    <s v="Pruebas de Acceso desde bachillerato o equivalente"/>
    <n v="9"/>
    <s v="19"/>
    <s v="Evaluación de Bachillerato para Acceso a la Universidad (EBAU) - LOMCE"/>
    <m/>
    <x v="0"/>
    <m/>
    <m/>
    <s v="NO"/>
    <m/>
  </r>
  <r>
    <s v="JUN 2018-19"/>
    <x v="5"/>
    <n v="78759818"/>
    <s v="78759818205G"/>
    <x v="0"/>
    <s v="GARCÍA JIMÉNEZ, RAQUEL"/>
    <x v="2"/>
    <n v="6.36"/>
    <m/>
    <m/>
    <n v="11"/>
    <s v="Formación Profesional"/>
    <n v="5"/>
    <s v="115"/>
    <s v="Ciclo Formativo de Grado Superior"/>
    <m/>
    <x v="0"/>
    <m/>
    <m/>
    <s v="SÍ"/>
    <s v="con reconocimientos"/>
  </r>
  <r>
    <s v="JUN 2018-19"/>
    <x v="5"/>
    <n v="18074214"/>
    <s v="18074214205G"/>
    <x v="0"/>
    <s v="FERNÁNDEZ DE LA PRADILLA PRIOR, SARA"/>
    <x v="2"/>
    <n v="6.23"/>
    <m/>
    <m/>
    <n v="11"/>
    <s v="Formación Profesional"/>
    <n v="5"/>
    <s v="115"/>
    <s v="Ciclo Formativo de Grado Superior"/>
    <m/>
    <x v="0"/>
    <m/>
    <m/>
    <s v="SÍ"/>
    <s v="con reconocimientos"/>
  </r>
  <r>
    <s v="JUN 2018-19"/>
    <x v="5"/>
    <n v="18086783"/>
    <s v="18086783205G"/>
    <x v="0"/>
    <s v="LAFONT GONZÁLEZ, NORA"/>
    <x v="2"/>
    <n v="5.82"/>
    <m/>
    <s v="Universidad de La Rioja"/>
    <n v="1"/>
    <s v="Pruebas de Acceso desde bachillerato o equivalente"/>
    <n v="9"/>
    <s v="19"/>
    <s v="Evaluación de Bachillerato para Acceso a la Universidad (EBAU) - LOMCE"/>
    <m/>
    <x v="0"/>
    <m/>
    <m/>
    <s v="NO"/>
    <m/>
  </r>
  <r>
    <s v="JUN 2018-19"/>
    <x v="5"/>
    <n v="78815544"/>
    <s v="78815544205G"/>
    <x v="0"/>
    <s v="GARCIA REY, DENIS"/>
    <x v="3"/>
    <n v="8.69"/>
    <m/>
    <m/>
    <n v="11"/>
    <s v="Formación Profesional"/>
    <n v="1"/>
    <s v="111"/>
    <s v="Formación Profesional de 2º Grado"/>
    <m/>
    <x v="0"/>
    <m/>
    <m/>
    <s v="SÍ"/>
    <s v="con reconocimientos"/>
  </r>
  <r>
    <s v="JUN 2018-19"/>
    <x v="5"/>
    <n v="77128777"/>
    <s v="77128777205G"/>
    <x v="0"/>
    <s v="LÓPEZ LÓPEZ, JUDIT"/>
    <x v="3"/>
    <n v="8.8160000000000007"/>
    <m/>
    <m/>
    <n v="11"/>
    <s v="Formación Profesional"/>
    <n v="5"/>
    <s v="115"/>
    <s v="Ciclo Formativo de Grado Superior"/>
    <m/>
    <x v="0"/>
    <m/>
    <m/>
    <s v="SÍ"/>
    <s v="con reconocimientos"/>
  </r>
  <r>
    <s v="JUN 2018-19"/>
    <x v="5"/>
    <n v="21045716"/>
    <s v="21045716205G"/>
    <x v="0"/>
    <s v="CORCUERA VEIGAS, SILVIA"/>
    <x v="3"/>
    <n v="7.6859999999999999"/>
    <m/>
    <s v="Universidad de La Rioja"/>
    <n v="1"/>
    <s v="Pruebas de Acceso desde bachillerato o equivalente"/>
    <n v="9"/>
    <s v="19"/>
    <s v="Evaluación de Bachillerato para Acceso a la Universidad (EBAU) - LOMCE"/>
    <m/>
    <x v="0"/>
    <m/>
    <m/>
    <s v="NO"/>
    <m/>
  </r>
  <r>
    <s v="JUN 2018-19"/>
    <x v="5"/>
    <n v="18084940"/>
    <s v="18084940205G"/>
    <x v="0"/>
    <s v="JIMÉNEZ SASTRE, IRENE"/>
    <x v="3"/>
    <n v="7.1749999999999998"/>
    <m/>
    <s v="Universidad de La Rioja"/>
    <n v="1"/>
    <s v="Pruebas de Acceso desde bachillerato o equivalente"/>
    <n v="9"/>
    <s v="19"/>
    <s v="Evaluación de Bachillerato para Acceso a la Universidad (EBAU) - LOMCE"/>
    <m/>
    <x v="0"/>
    <m/>
    <m/>
    <s v="NO"/>
    <m/>
  </r>
  <r>
    <s v="JUN 2018-19"/>
    <x v="5"/>
    <n v="18077039"/>
    <s v="18077039205G"/>
    <x v="0"/>
    <s v="CAYETANO SÁEZ, KORA"/>
    <x v="3"/>
    <n v="6.8869999999999996"/>
    <m/>
    <s v="Universidad de La Rioja"/>
    <n v="1"/>
    <s v="Pruebas de Acceso desde bachillerato o equivalente"/>
    <n v="9"/>
    <s v="19"/>
    <s v="Evaluación de Bachillerato para Acceso a la Universidad (EBAU) - LOMCE"/>
    <m/>
    <x v="0"/>
    <m/>
    <m/>
    <s v="NO"/>
    <m/>
  </r>
  <r>
    <s v="JUN 2018-19"/>
    <x v="5"/>
    <n v="16643834"/>
    <s v="16643834205G"/>
    <x v="0"/>
    <s v="SÁENZ YANGUAS, ANA"/>
    <x v="3"/>
    <n v="5.8330000000000002"/>
    <m/>
    <s v="Universidad de La Rioja"/>
    <n v="1"/>
    <s v="Pruebas de Acceso desde bachillerato o equivalente"/>
    <n v="9"/>
    <s v="19"/>
    <s v="Evaluación de Bachillerato para Acceso a la Universidad (EBAU) - LOMCE"/>
    <m/>
    <x v="0"/>
    <m/>
    <m/>
    <s v="NO"/>
    <m/>
  </r>
  <r>
    <s v="JUN 2018-19"/>
    <x v="5"/>
    <n v="78771606"/>
    <s v="78771606205G"/>
    <x v="0"/>
    <s v="BETANCOURTH SEGURA, MARIA CAMILA"/>
    <x v="3"/>
    <n v="8.43"/>
    <m/>
    <m/>
    <n v="11"/>
    <s v="Formación Profesional"/>
    <n v="5"/>
    <s v="115"/>
    <s v="Ciclo Formativo de Grado Superior"/>
    <m/>
    <x v="0"/>
    <m/>
    <m/>
    <s v="SÍ"/>
    <s v="con reconocimientos"/>
  </r>
  <r>
    <s v="JUN 2018-19"/>
    <x v="5"/>
    <n v="18076786"/>
    <s v="18076786205G"/>
    <x v="0"/>
    <s v="LARRION BALDA, KAREN"/>
    <x v="3"/>
    <n v="7.85"/>
    <m/>
    <m/>
    <n v="11"/>
    <s v="Formación Profesional"/>
    <n v="5"/>
    <s v="115"/>
    <s v="Ciclo Formativo de Grado Superior"/>
    <m/>
    <x v="0"/>
    <m/>
    <m/>
    <s v="SÍ"/>
    <s v="con reconocimientos"/>
  </r>
  <r>
    <s v="JUN 2018-19"/>
    <x v="5"/>
    <n v="17495692"/>
    <s v="17495692205G"/>
    <x v="0"/>
    <s v="SÁNCHEZ NÁJERA, CLAUDIA"/>
    <x v="3"/>
    <n v="6.9809999999999999"/>
    <m/>
    <s v="Universidad de La Rioja"/>
    <n v="1"/>
    <s v="Pruebas de Acceso desde bachillerato o equivalente"/>
    <n v="9"/>
    <s v="19"/>
    <s v="Evaluación de Bachillerato para Acceso a la Universidad (EBAU) - LOMCE"/>
    <m/>
    <x v="0"/>
    <m/>
    <m/>
    <s v="NO"/>
    <m/>
  </r>
  <r>
    <s v="JUN 2018-19"/>
    <x v="5"/>
    <n v="47332369"/>
    <s v="47332369205G"/>
    <x v="0"/>
    <s v="SORIA MARTÍNEZ, RAÚL"/>
    <x v="3"/>
    <n v="7.35"/>
    <m/>
    <m/>
    <n v="8"/>
    <s v="Cambio de universidad y/o estudios"/>
    <n v="1"/>
    <s v="81"/>
    <s v="Cambio de universidad por reconocimiento de 30 ECTS"/>
    <m/>
    <x v="0"/>
    <m/>
    <m/>
    <s v="NO"/>
    <m/>
  </r>
  <r>
    <s v="JUN 2018-19"/>
    <x v="5"/>
    <n v="44647351"/>
    <s v="44647351205G"/>
    <x v="0"/>
    <s v="CASTILLO SAN JUAN, IRANZU"/>
    <x v="3"/>
    <n v="6.23"/>
    <m/>
    <m/>
    <n v="11"/>
    <s v="Formación Profesional"/>
    <n v="5"/>
    <s v="115"/>
    <s v="Ciclo Formativo de Grado Superior"/>
    <m/>
    <x v="0"/>
    <m/>
    <m/>
    <s v="SÍ"/>
    <s v="con reconocimientos"/>
  </r>
  <r>
    <s v="JUN 2018-19"/>
    <x v="5"/>
    <n v="21071804"/>
    <s v="21071804205G"/>
    <x v="0"/>
    <s v="MARTÍNEZ LÓPEZ, NOELIA"/>
    <x v="3"/>
    <n v="6.46"/>
    <m/>
    <m/>
    <n v="11"/>
    <s v="Formación Profesional"/>
    <n v="5"/>
    <s v="115"/>
    <s v="Ciclo Formativo de Grado Superior"/>
    <m/>
    <x v="0"/>
    <m/>
    <m/>
    <s v="NO"/>
    <m/>
  </r>
  <r>
    <s v="JUN 2018-19"/>
    <x v="5"/>
    <n v="73464031"/>
    <s v="73464031205G"/>
    <x v="0"/>
    <s v="JIMÉNEZ GONZÁLEZ, ANDREA"/>
    <x v="3"/>
    <n v="6.77"/>
    <m/>
    <m/>
    <n v="11"/>
    <s v="Formación Profesional"/>
    <n v="5"/>
    <s v="115"/>
    <s v="Ciclo Formativo de Grado Superior"/>
    <m/>
    <x v="0"/>
    <m/>
    <m/>
    <s v="SÍ"/>
    <s v="con reconocimientos"/>
  </r>
  <r>
    <s v="JUN 2018-19"/>
    <x v="5"/>
    <n v="16632144"/>
    <s v="16632144205G"/>
    <x v="0"/>
    <s v="ALONSO GÓMEZ, PAULA"/>
    <x v="3"/>
    <n v="7.3959999999999999"/>
    <m/>
    <s v="Universidad de La Rioja"/>
    <n v="1"/>
    <s v="Pruebas de Acceso desde bachillerato o equivalente"/>
    <n v="8"/>
    <s v="18"/>
    <s v="Pruebas de acceso a la Universidad (PAU)- LOE"/>
    <m/>
    <x v="0"/>
    <m/>
    <m/>
    <s v="SÍ"/>
    <s v="con reconocimientos"/>
  </r>
  <r>
    <s v="JUN 2018-19"/>
    <x v="5"/>
    <n v="16643058"/>
    <s v="16643058205G"/>
    <x v="0"/>
    <s v="ORTEGA MUÑOZ, ESTHER"/>
    <x v="3"/>
    <n v="5.4880000000000004"/>
    <m/>
    <s v="Universidad de La Rioja"/>
    <n v="1"/>
    <s v="Pruebas de Acceso desde bachillerato o equivalente"/>
    <n v="9"/>
    <s v="19"/>
    <s v="Evaluación de Bachillerato para Acceso a la Universidad (EBAU) - LOMCE"/>
    <m/>
    <x v="0"/>
    <m/>
    <m/>
    <s v="NO"/>
    <m/>
  </r>
  <r>
    <s v="SEP 2018-19"/>
    <x v="6"/>
    <n v="16623008"/>
    <s v="16623008206G"/>
    <x v="0"/>
    <s v="PÉREZ SÁENZ, RUBÉN"/>
    <x v="7"/>
    <n v="5.9119999999999999"/>
    <m/>
    <s v="Universidad de La Rioja"/>
    <n v="1"/>
    <s v="Pruebas de Acceso desde bachillerato o equivalente"/>
    <n v="2"/>
    <s v="12"/>
    <s v="Pruebas de acceso a la Universidad- LOGSE"/>
    <m/>
    <x v="1"/>
    <m/>
    <m/>
    <s v="SÍ"/>
    <s v="con reconocimientos"/>
  </r>
  <r>
    <s v="JUN 2018-19"/>
    <x v="6"/>
    <n v="16571249"/>
    <s v="16571249206G"/>
    <x v="1"/>
    <s v="LEÓN CABELLO, AMAYA"/>
    <x v="8"/>
    <n v="6.65"/>
    <m/>
    <s v="UNIVERSIDAD EUROPEA DE MADRID"/>
    <n v="5"/>
    <s v="Acceso Titulado Universitario"/>
    <n v="3"/>
    <s v="53"/>
    <s v="Título de Licenciado, Arquitecto, Ingeniero o Graduado Universitario"/>
    <m/>
    <x v="1"/>
    <s v="851M"/>
    <s v="851M"/>
    <s v="NO"/>
    <s v="un máster"/>
  </r>
  <r>
    <s v="JUN 2018-19"/>
    <x v="6"/>
    <n v="16639964"/>
    <s v="16639964206G"/>
    <x v="0"/>
    <s v="MUÑOZ MATA, SARA"/>
    <x v="6"/>
    <n v="5.63"/>
    <m/>
    <s v="Universidad de La Rioja"/>
    <n v="1"/>
    <s v="Pruebas de Acceso desde bachillerato o equivalente"/>
    <n v="8"/>
    <s v="18"/>
    <s v="Pruebas de acceso a la Universidad (PAU)- LOE"/>
    <m/>
    <x v="1"/>
    <m/>
    <m/>
    <s v="NO"/>
    <m/>
  </r>
  <r>
    <s v="JUN 2018-19"/>
    <x v="6"/>
    <n v="17499305"/>
    <s v="17499305206G"/>
    <x v="0"/>
    <s v="MONASTERIO MARTÍN, RUTH"/>
    <x v="5"/>
    <n v="6.3419999999999996"/>
    <m/>
    <s v="Universidad de La Rioja"/>
    <n v="1"/>
    <s v="Pruebas de Acceso desde bachillerato o equivalente"/>
    <n v="8"/>
    <s v="18"/>
    <s v="Pruebas de acceso a la Universidad (PAU)- LOE"/>
    <m/>
    <x v="0"/>
    <m/>
    <m/>
    <s v="SÍ"/>
    <s v="con reconocimientos"/>
  </r>
  <r>
    <s v="JUN 2018-19"/>
    <x v="6"/>
    <n v="71566505"/>
    <s v="71566505206G"/>
    <x v="0"/>
    <s v="PÉREZ RAMÍREZ, IRENE"/>
    <x v="5"/>
    <n v="6.9850000000000003"/>
    <m/>
    <s v="Universidad de La Rioja"/>
    <n v="1"/>
    <s v="Pruebas de Acceso desde bachillerato o equivalente"/>
    <n v="8"/>
    <s v="18"/>
    <s v="Pruebas de acceso a la Universidad (PAU)- LOE"/>
    <m/>
    <x v="0"/>
    <m/>
    <m/>
    <s v="SÍ"/>
    <s v="con reconocimientos"/>
  </r>
  <r>
    <s v="JUN 2018-19"/>
    <x v="6"/>
    <n v="73438482"/>
    <s v="73438482206G"/>
    <x v="0"/>
    <s v="SAGASETA DE ILURDOZ ARCHANCO, SILVIA"/>
    <x v="5"/>
    <n v="5.4530000000000003"/>
    <m/>
    <s v="Universidad Pública de Navarra"/>
    <n v="1"/>
    <s v="Pruebas de Acceso desde bachillerato o equivalente"/>
    <n v="8"/>
    <s v="18"/>
    <s v="Pruebas de acceso a la Universidad (PAU)- LOE"/>
    <m/>
    <x v="0"/>
    <m/>
    <m/>
    <s v="NO"/>
    <m/>
  </r>
  <r>
    <s v="JLO 2018-19"/>
    <x v="6"/>
    <n v="71348016"/>
    <s v="71348016206G"/>
    <x v="0"/>
    <s v="SALAZAR DE GURENDES GUTIÉRREZ, BERTA"/>
    <x v="5"/>
    <n v="5.718"/>
    <m/>
    <s v="Universidad de La Rioja"/>
    <n v="1"/>
    <s v="Pruebas de Acceso desde bachillerato o equivalente"/>
    <n v="8"/>
    <s v="18"/>
    <s v="Pruebas de acceso a la Universidad (PAU)- LOE"/>
    <m/>
    <x v="0"/>
    <m/>
    <m/>
    <s v="NO"/>
    <m/>
  </r>
  <r>
    <s v="JLO 2018-19"/>
    <x v="6"/>
    <n v="18074728"/>
    <s v="18074728206G"/>
    <x v="0"/>
    <s v="FREZZA BERIAÍN, ADRIÁN"/>
    <x v="5"/>
    <n v="5.1289999999999996"/>
    <m/>
    <s v="Universidad de La Rioja"/>
    <n v="1"/>
    <s v="Pruebas de Acceso desde bachillerato o equivalente"/>
    <n v="8"/>
    <s v="18"/>
    <s v="Pruebas de acceso a la Universidad (PAU)- LOE"/>
    <m/>
    <x v="0"/>
    <m/>
    <m/>
    <s v="NO"/>
    <m/>
  </r>
  <r>
    <s v="JUL 2018-19"/>
    <x v="6"/>
    <n v="16597257"/>
    <s v="16597257206G"/>
    <x v="1"/>
    <s v="MATUTE BURGOS, NOEMI"/>
    <x v="0"/>
    <n v="7.3780000000000001"/>
    <m/>
    <s v="Universidad de La Rioja"/>
    <n v="5"/>
    <s v="Acceso Titulado Universitario"/>
    <n v="2"/>
    <s v="52"/>
    <s v="Título de Diplomado Universitario, Ingeniero Técnico o Arquitecto Técnico"/>
    <m/>
    <x v="0"/>
    <m/>
    <m/>
    <s v="SÍ"/>
    <s v="con reconocimientos"/>
  </r>
  <r>
    <s v="JUN 2018-19"/>
    <x v="6"/>
    <n v="18079432"/>
    <s v="18079432206G"/>
    <x v="0"/>
    <s v="LÓPEZ SÁENZ-LAGUNA, MARIO"/>
    <x v="0"/>
    <n v="6.8810000000000002"/>
    <m/>
    <s v="Universidad de La Rioja"/>
    <n v="1"/>
    <s v="Pruebas de Acceso desde bachillerato o equivalente"/>
    <n v="8"/>
    <s v="18"/>
    <s v="Pruebas de acceso a la Universidad (PAU)- LOE"/>
    <m/>
    <x v="0"/>
    <m/>
    <m/>
    <s v="NO"/>
    <m/>
  </r>
  <r>
    <s v="JUN 2018-19"/>
    <x v="6"/>
    <n v="16643554"/>
    <s v="16643554206G"/>
    <x v="0"/>
    <s v="CASTELLANOS CACHO, ROBERTO"/>
    <x v="0"/>
    <n v="5.9210000000000003"/>
    <m/>
    <s v="Universidad de La Rioja"/>
    <n v="1"/>
    <s v="Pruebas de Acceso desde bachillerato o equivalente"/>
    <n v="8"/>
    <s v="18"/>
    <s v="Pruebas de acceso a la Universidad (PAU)- LOE"/>
    <m/>
    <x v="0"/>
    <m/>
    <m/>
    <s v="SÍ"/>
    <s v="con reconocimientos"/>
  </r>
  <r>
    <s v="JUN 2018-19"/>
    <x v="6"/>
    <n v="16631756"/>
    <s v="16631756206G"/>
    <x v="0"/>
    <s v="BASTIDA DEL CAMPO, LYDIA"/>
    <x v="0"/>
    <n v="7.3609999999999998"/>
    <m/>
    <s v="Universidad de La Rioja"/>
    <n v="1"/>
    <s v="Pruebas de Acceso desde bachillerato o equivalente"/>
    <n v="8"/>
    <s v="18"/>
    <s v="Pruebas de acceso a la Universidad (PAU)- LOE"/>
    <m/>
    <x v="0"/>
    <m/>
    <m/>
    <s v="SÍ"/>
    <s v="con reconocimientos"/>
  </r>
  <r>
    <s v="JUN 2018-19"/>
    <x v="6"/>
    <n v="71345681"/>
    <s v="71345681206G"/>
    <x v="0"/>
    <s v="SOBRINO AGUIRRE, JUAN"/>
    <x v="0"/>
    <n v="5.73"/>
    <m/>
    <m/>
    <n v="11"/>
    <s v="Formación Profesional"/>
    <n v="5"/>
    <s v="115"/>
    <s v="Ciclo Formativo de Grado Superior"/>
    <m/>
    <x v="0"/>
    <m/>
    <m/>
    <s v="NO"/>
    <m/>
  </r>
  <r>
    <s v="JUN 2018-19"/>
    <x v="6"/>
    <n v="16634643"/>
    <s v="16634643206G"/>
    <x v="0"/>
    <s v="BENITO MORA, GALA ALEJANDRA"/>
    <x v="0"/>
    <n v="5.52"/>
    <m/>
    <s v="Universidad de La Rioja"/>
    <n v="1"/>
    <s v="Pruebas de Acceso desde bachillerato o equivalente"/>
    <n v="8"/>
    <s v="18"/>
    <s v="Pruebas de acceso a la Universidad (PAU)- LOE"/>
    <m/>
    <x v="2"/>
    <m/>
    <m/>
    <s v="NO"/>
    <m/>
  </r>
  <r>
    <s v="JUN 2018-19"/>
    <x v="6"/>
    <n v="13173616"/>
    <s v="13173616206G"/>
    <x v="0"/>
    <s v="SANTAOLALLA GARRIDO, ÓSCAR"/>
    <x v="0"/>
    <n v="7.36"/>
    <m/>
    <m/>
    <n v="11"/>
    <s v="Formación Profesional"/>
    <n v="5"/>
    <s v="115"/>
    <s v="Ciclo Formativo de Grado Superior"/>
    <m/>
    <x v="0"/>
    <m/>
    <m/>
    <s v="NO"/>
    <m/>
  </r>
  <r>
    <s v="JUN 2018-19"/>
    <x v="6"/>
    <n v="78756282"/>
    <s v="78756282206G"/>
    <x v="0"/>
    <s v="ARNEDO GARCÍA, JAVIER"/>
    <x v="0"/>
    <n v="7.54"/>
    <m/>
    <m/>
    <n v="11"/>
    <s v="Formación Profesional"/>
    <n v="5"/>
    <s v="115"/>
    <s v="Ciclo Formativo de Grado Superior"/>
    <m/>
    <x v="0"/>
    <m/>
    <m/>
    <s v="NO"/>
    <m/>
  </r>
  <r>
    <s v="JUN 2018-19"/>
    <x v="6"/>
    <n v="16634110"/>
    <s v="16634110206G"/>
    <x v="0"/>
    <s v="TEJEDA EZQUERRO, SHEILA"/>
    <x v="0"/>
    <n v="6.3810000000000002"/>
    <m/>
    <s v="Universidad de La Rioja"/>
    <n v="1"/>
    <s v="Pruebas de Acceso desde bachillerato o equivalente"/>
    <n v="8"/>
    <s v="18"/>
    <s v="Pruebas de acceso a la Universidad (PAU)- LOE"/>
    <m/>
    <x v="0"/>
    <m/>
    <m/>
    <s v="SÍ"/>
    <s v="con reconocimientos"/>
  </r>
  <r>
    <s v="JUN 2018-19"/>
    <x v="6"/>
    <n v="16611258"/>
    <s v="16611258206G"/>
    <x v="0"/>
    <s v="ACEVEDO TRICIO, SONIA"/>
    <x v="0"/>
    <n v="6.54"/>
    <m/>
    <s v="Universidad de La Rioja"/>
    <n v="4"/>
    <s v="Otras Pruebas de Acceso a la Universidad: Mayores"/>
    <n v="1"/>
    <s v="41"/>
    <s v="Pruebas de acceso a Grado de mayores de 25 años"/>
    <m/>
    <x v="0"/>
    <m/>
    <m/>
    <s v="NO"/>
    <m/>
  </r>
  <r>
    <s v="JUN 2018-19"/>
    <x v="6"/>
    <n v="72541282"/>
    <s v="72541282206G"/>
    <x v="0"/>
    <s v="LÓPEZ FERNÁNDEZ, JAVIER"/>
    <x v="0"/>
    <n v="5.8179999999999996"/>
    <m/>
    <s v="Universidad del País Vasco/Euskal Herriko Unibersitatea"/>
    <n v="1"/>
    <s v="Pruebas de Acceso desde bachillerato o equivalente"/>
    <n v="8"/>
    <s v="18"/>
    <s v="Pruebas de acceso a la Universidad (PAU)- LOE"/>
    <m/>
    <x v="0"/>
    <m/>
    <m/>
    <s v="NO"/>
    <m/>
  </r>
  <r>
    <s v="JUN 2018-19"/>
    <x v="6"/>
    <n v="72899612"/>
    <s v="72899612206G"/>
    <x v="0"/>
    <s v="ALFAGEME CALONGE, CAROLINA"/>
    <x v="0"/>
    <n v="6.3730000000000002"/>
    <m/>
    <s v="Universidad de Valladolid"/>
    <n v="1"/>
    <s v="Pruebas de Acceso desde bachillerato o equivalente"/>
    <n v="8"/>
    <s v="18"/>
    <s v="Pruebas de acceso a la Universidad (PAU)- LOE"/>
    <m/>
    <x v="0"/>
    <m/>
    <m/>
    <s v="NO"/>
    <m/>
  </r>
  <r>
    <s v="JUN 2018-19"/>
    <x v="6"/>
    <n v="18075719"/>
    <s v="18075719206G"/>
    <x v="0"/>
    <s v="MARTÍNEZ OLMOS, LAURA"/>
    <x v="0"/>
    <n v="5.3019999999999996"/>
    <m/>
    <s v="Universidad de La Rioja"/>
    <n v="1"/>
    <s v="Pruebas de Acceso desde bachillerato o equivalente"/>
    <n v="8"/>
    <s v="18"/>
    <s v="Pruebas de acceso a la Universidad (PAU)- LOE"/>
    <m/>
    <x v="2"/>
    <m/>
    <m/>
    <s v="NO"/>
    <m/>
  </r>
  <r>
    <s v="JUN 2018-19"/>
    <x v="6"/>
    <n v="16645136"/>
    <s v="16645136206G"/>
    <x v="0"/>
    <s v="SALAME SAHDANE, NIHAD"/>
    <x v="0"/>
    <n v="5.82"/>
    <m/>
    <s v="Universidad de La Rioja"/>
    <n v="4"/>
    <s v="Otras Pruebas de Acceso a la Universidad: Mayores"/>
    <n v="1"/>
    <s v="41"/>
    <s v="Pruebas de acceso a Grado de mayores de 25 años"/>
    <m/>
    <x v="2"/>
    <m/>
    <m/>
    <s v="NO"/>
    <m/>
  </r>
  <r>
    <s v="JUN 2018-19"/>
    <x v="6"/>
    <n v="18085498"/>
    <s v="18085498206G"/>
    <x v="0"/>
    <s v="GOÑI JIMENO, MARÍA"/>
    <x v="1"/>
    <n v="6.2069999999999999"/>
    <m/>
    <s v="Universidad de La Rioja"/>
    <n v="1"/>
    <s v="Pruebas de Acceso desde bachillerato o equivalente"/>
    <n v="8"/>
    <s v="18"/>
    <s v="Pruebas de acceso a la Universidad (PAU)- LOE"/>
    <m/>
    <x v="0"/>
    <m/>
    <m/>
    <s v="NO"/>
    <m/>
  </r>
  <r>
    <s v="JUN 2018-19"/>
    <x v="6"/>
    <n v="16623510"/>
    <s v="16623510206G"/>
    <x v="0"/>
    <s v="NAVAJAS HERNANDEZ, RAQUEL"/>
    <x v="1"/>
    <n v="5.7549999999999999"/>
    <m/>
    <s v="Universidad de La Rioja"/>
    <n v="1"/>
    <s v="Pruebas de Acceso desde bachillerato o equivalente"/>
    <n v="8"/>
    <s v="18"/>
    <s v="Pruebas de acceso a la Universidad (PAU)- LOE"/>
    <m/>
    <x v="0"/>
    <m/>
    <m/>
    <s v="NO"/>
    <m/>
  </r>
  <r>
    <s v="JUN 2018-19"/>
    <x v="6"/>
    <n v="16631301"/>
    <s v="16631301206G"/>
    <x v="0"/>
    <s v="SATOUR SÁENZ, MARIAM"/>
    <x v="1"/>
    <n v="6.8029999999999999"/>
    <m/>
    <s v="Universidad de La Rioja"/>
    <n v="1"/>
    <s v="Pruebas de Acceso desde bachillerato o equivalente"/>
    <n v="8"/>
    <s v="18"/>
    <s v="Pruebas de acceso a la Universidad (PAU)- LOE"/>
    <m/>
    <x v="0"/>
    <m/>
    <m/>
    <s v="NO"/>
    <m/>
  </r>
  <r>
    <s v="JUN 2018-19"/>
    <x v="6"/>
    <n v="18075625"/>
    <s v="18075625206G"/>
    <x v="0"/>
    <s v="MATEO GARCÍA, MARINA"/>
    <x v="1"/>
    <n v="6.7080000000000002"/>
    <m/>
    <s v="Universidad de La Rioja"/>
    <n v="1"/>
    <s v="Pruebas de Acceso desde bachillerato o equivalente"/>
    <n v="8"/>
    <s v="18"/>
    <s v="Pruebas de acceso a la Universidad (PAU)- LOE"/>
    <m/>
    <x v="0"/>
    <m/>
    <m/>
    <s v="NO"/>
    <m/>
  </r>
  <r>
    <s v="JUN 2018-19"/>
    <x v="6"/>
    <n v="16632525"/>
    <s v="16632525206G"/>
    <x v="0"/>
    <s v="DE LA NATIVIDAD SANZ, FLAVIA"/>
    <x v="1"/>
    <n v="7.1710000000000003"/>
    <m/>
    <s v="Universidad de La Rioja"/>
    <n v="1"/>
    <s v="Pruebas de Acceso desde bachillerato o equivalente"/>
    <n v="8"/>
    <s v="18"/>
    <s v="Pruebas de acceso a la Universidad (PAU)- LOE"/>
    <m/>
    <x v="0"/>
    <m/>
    <m/>
    <s v="NO"/>
    <m/>
  </r>
  <r>
    <s v="JUN 2018-19"/>
    <x v="6"/>
    <n v="18079170"/>
    <s v="18079170206G"/>
    <x v="0"/>
    <s v="MIRANDA PÉREZ, SERGIO"/>
    <x v="1"/>
    <n v="7.8659999999999997"/>
    <m/>
    <s v="Universidad de La Rioja"/>
    <n v="1"/>
    <s v="Pruebas de Acceso desde bachillerato o equivalente"/>
    <n v="8"/>
    <s v="18"/>
    <s v="Pruebas de acceso a la Universidad (PAU)- LOE"/>
    <m/>
    <x v="0"/>
    <m/>
    <m/>
    <s v="NO"/>
    <m/>
  </r>
  <r>
    <s v="JLO 2018-19"/>
    <x v="6"/>
    <n v="16634985"/>
    <s v="16634985206G"/>
    <x v="0"/>
    <s v="EGUIZÁBAL NESTARES, MARINA"/>
    <x v="1"/>
    <n v="5.4219999999999997"/>
    <m/>
    <s v="Universidad de La Rioja"/>
    <n v="1"/>
    <s v="Pruebas de Acceso desde bachillerato o equivalente"/>
    <n v="8"/>
    <s v="18"/>
    <s v="Pruebas de acceso a la Universidad (PAU)- LOE"/>
    <m/>
    <x v="1"/>
    <m/>
    <m/>
    <s v="NO"/>
    <m/>
  </r>
  <r>
    <s v="JLO 2018-19"/>
    <x v="6"/>
    <n v="16632398"/>
    <s v="16632398206G"/>
    <x v="0"/>
    <s v="MARTÍNEZ MARTÍNEZ, CARLOTA"/>
    <x v="1"/>
    <n v="5.5910000000000002"/>
    <m/>
    <s v="Universidad de La Rioja"/>
    <n v="1"/>
    <s v="Pruebas de Acceso desde bachillerato o equivalente"/>
    <n v="8"/>
    <s v="18"/>
    <s v="Pruebas de acceso a la Universidad (PAU)- LOE"/>
    <m/>
    <x v="0"/>
    <m/>
    <m/>
    <s v="NO"/>
    <m/>
  </r>
  <r>
    <s v="JUN 2018-19"/>
    <x v="6"/>
    <n v="17497300"/>
    <s v="17497300206G"/>
    <x v="0"/>
    <s v="VITERI APESTEGUI, MARÍA"/>
    <x v="2"/>
    <n v="6.0330000000000004"/>
    <m/>
    <s v="Universidad de La Rioja"/>
    <n v="1"/>
    <s v="Pruebas de Acceso desde bachillerato o equivalente"/>
    <n v="9"/>
    <s v="19"/>
    <s v="Evaluación de Bachillerato para Acceso a la Universidad (EBAU) - LOMCE"/>
    <s v="SÍ"/>
    <x v="0"/>
    <m/>
    <m/>
    <s v="NO"/>
    <m/>
  </r>
  <r>
    <s v="JUN 2018-19"/>
    <x v="6"/>
    <n v="16633800"/>
    <s v="16633800206G"/>
    <x v="0"/>
    <s v="GONZÁLEZ MORENO, SANDRA"/>
    <x v="2"/>
    <n v="6.4930000000000003"/>
    <m/>
    <s v="Universidad de La Rioja"/>
    <n v="1"/>
    <s v="Pruebas de Acceso desde bachillerato o equivalente"/>
    <n v="9"/>
    <s v="19"/>
    <s v="Evaluación de Bachillerato para Acceso a la Universidad (EBAU) - LOMCE"/>
    <m/>
    <x v="0"/>
    <m/>
    <m/>
    <s v="NO"/>
    <m/>
  </r>
  <r>
    <s v="JUN 2018-19"/>
    <x v="6"/>
    <n v="16628004"/>
    <s v="16628004206G"/>
    <x v="0"/>
    <s v="MARZO OYARBIDE, ARANTXA"/>
    <x v="2"/>
    <n v="6.5270000000000001"/>
    <m/>
    <s v="Universidad de La Rioja"/>
    <n v="1"/>
    <s v="Pruebas de Acceso desde bachillerato o equivalente"/>
    <n v="9"/>
    <s v="19"/>
    <s v="Evaluación de Bachillerato para Acceso a la Universidad (EBAU) - LOMCE"/>
    <s v="SÍ"/>
    <x v="0"/>
    <m/>
    <m/>
    <s v="NO"/>
    <m/>
  </r>
  <r>
    <s v="JUN 2018-19"/>
    <x v="6"/>
    <n v="18079884"/>
    <s v="18079884206G"/>
    <x v="0"/>
    <s v="JIMÉNEZ MARTÍN, ELENA"/>
    <x v="2"/>
    <n v="6.9660000000000002"/>
    <m/>
    <s v="Universidad de La Rioja"/>
    <n v="1"/>
    <s v="Pruebas de Acceso desde bachillerato o equivalente"/>
    <n v="9"/>
    <s v="19"/>
    <s v="Evaluación de Bachillerato para Acceso a la Universidad (EBAU) - LOMCE"/>
    <s v="SÍ"/>
    <x v="0"/>
    <m/>
    <m/>
    <s v="NO"/>
    <m/>
  </r>
  <r>
    <s v="JUN 2018-19"/>
    <x v="6"/>
    <n v="18089517"/>
    <s v="18089517206G"/>
    <x v="0"/>
    <s v="TRICIO DARBONNENS, IRENE"/>
    <x v="2"/>
    <n v="5.6769999999999996"/>
    <m/>
    <s v="Universidad de La Rioja"/>
    <n v="1"/>
    <s v="Pruebas de Acceso desde bachillerato o equivalente"/>
    <n v="9"/>
    <s v="19"/>
    <s v="Evaluación de Bachillerato para Acceso a la Universidad (EBAU) - LOMCE"/>
    <s v="SÍ"/>
    <x v="0"/>
    <m/>
    <m/>
    <s v="NO"/>
    <m/>
  </r>
  <r>
    <s v="JUN 2018-19"/>
    <x v="6"/>
    <n v="18088819"/>
    <s v="18088819206G"/>
    <x v="0"/>
    <s v="CASTRO GARRO, CAMILA"/>
    <x v="2"/>
    <n v="5.1550000000000002"/>
    <m/>
    <s v="Universidad de La Rioja"/>
    <n v="1"/>
    <s v="Pruebas de Acceso desde bachillerato o equivalente"/>
    <n v="9"/>
    <s v="19"/>
    <s v="Evaluación de Bachillerato para Acceso a la Universidad (EBAU) - LOMCE"/>
    <m/>
    <x v="0"/>
    <m/>
    <m/>
    <s v="NO"/>
    <m/>
  </r>
  <r>
    <s v="JUN 2018-19"/>
    <x v="6"/>
    <n v="18077950"/>
    <s v="18077950206G"/>
    <x v="0"/>
    <s v="PÉREZ SÁEZ, LAURA"/>
    <x v="2"/>
    <n v="6.1369999999999996"/>
    <m/>
    <s v="Universidad de La Rioja"/>
    <n v="1"/>
    <s v="Pruebas de Acceso desde bachillerato o equivalente"/>
    <n v="9"/>
    <s v="19"/>
    <s v="Evaluación de Bachillerato para Acceso a la Universidad (EBAU) - LOMCE"/>
    <s v="SÍ"/>
    <x v="0"/>
    <m/>
    <m/>
    <s v="NO"/>
    <m/>
  </r>
  <r>
    <s v="JUN 2018-19"/>
    <x v="6"/>
    <n v="18075000"/>
    <s v="18075000206G"/>
    <x v="0"/>
    <s v="ÁLVAREZ MARTÍNEZ, ALBERTO"/>
    <x v="2"/>
    <n v="6.548"/>
    <m/>
    <s v="Universidad de La Rioja"/>
    <n v="1"/>
    <s v="Pruebas de Acceso desde bachillerato o equivalente"/>
    <n v="9"/>
    <s v="19"/>
    <s v="Evaluación de Bachillerato para Acceso a la Universidad (EBAU) - LOMCE"/>
    <s v="SÍ"/>
    <x v="0"/>
    <m/>
    <m/>
    <s v="NO"/>
    <m/>
  </r>
  <r>
    <s v="JUN 2018-19"/>
    <x v="6"/>
    <n v="44642654"/>
    <s v="44642654206G"/>
    <x v="0"/>
    <s v="LACARRA ECHARRI, ASIER"/>
    <x v="2"/>
    <n v="6.9"/>
    <m/>
    <m/>
    <n v="11"/>
    <s v="Formación Profesional"/>
    <n v="5"/>
    <s v="115"/>
    <s v="Ciclo Formativo de Grado Superior"/>
    <m/>
    <x v="0"/>
    <m/>
    <m/>
    <s v="SÍ"/>
    <s v="con reconocimientos"/>
  </r>
  <r>
    <s v="JUN 2018-19"/>
    <x v="6"/>
    <n v="80091419"/>
    <s v="80091419206G"/>
    <x v="1"/>
    <s v="CORBACHO BERMEJO, TERESA DEL ROCÍO"/>
    <x v="2"/>
    <n v="8.1999999999999993"/>
    <m/>
    <s v="UNIVERSIDAD DE SEVILLA"/>
    <n v="5"/>
    <s v="Acceso Titulado Universitario"/>
    <n v="3"/>
    <s v="53"/>
    <s v="Título de Licenciado, Arquitecto, Ingeniero o Graduado Universitario"/>
    <m/>
    <x v="0"/>
    <m/>
    <m/>
    <s v="SÍ"/>
    <s v="con reconocimientos"/>
  </r>
  <r>
    <s v="JUN 2018-19"/>
    <x v="6"/>
    <n v="16620256"/>
    <s v="16620256206G"/>
    <x v="0"/>
    <s v="BÓBEDA FERNÁNDEZ, TERESA"/>
    <x v="2"/>
    <n v="5.5490000000000004"/>
    <m/>
    <s v="Universidad de La Rioja"/>
    <n v="1"/>
    <s v="Pruebas de Acceso desde bachillerato o equivalente"/>
    <n v="9"/>
    <s v="19"/>
    <s v="Evaluación de Bachillerato para Acceso a la Universidad (EBAU) - LOMCE"/>
    <s v="SÍ"/>
    <x v="0"/>
    <m/>
    <m/>
    <s v="NO"/>
    <m/>
  </r>
  <r>
    <s v="JUN 2018-19"/>
    <x v="6"/>
    <n v="44647001"/>
    <s v="44647001206G"/>
    <x v="0"/>
    <s v="LARDIÉS LÓPEZ, GUILLERMO"/>
    <x v="2"/>
    <n v="7.13"/>
    <m/>
    <m/>
    <n v="11"/>
    <s v="Formación Profesional"/>
    <n v="5"/>
    <s v="115"/>
    <s v="Ciclo Formativo de Grado Superior"/>
    <m/>
    <x v="0"/>
    <m/>
    <m/>
    <s v="NO"/>
    <m/>
  </r>
  <r>
    <s v="JUN 2018-19"/>
    <x v="6"/>
    <n v="18482891"/>
    <s v="18482891206G"/>
    <x v="0"/>
    <s v="BEILLARD ESPINOSA, EVA"/>
    <x v="2"/>
    <m/>
    <m/>
    <m/>
    <n v="90"/>
    <s v="Acceso con estudios extranjeros no universitarios sin PAU"/>
    <n v="3"/>
    <s v="903"/>
    <s v="Bachillerato países UE o con acuerdo suscrito y cumplen acceso univ. origen"/>
    <s v="SÍ"/>
    <x v="0"/>
    <m/>
    <m/>
    <s v="NO"/>
    <m/>
  </r>
  <r>
    <s v="JUN 2018-19"/>
    <x v="6"/>
    <n v="16636434"/>
    <s v="16636434206G"/>
    <x v="0"/>
    <s v="OCHOA FERNÁNDEZ, ÍÑIGO"/>
    <x v="2"/>
    <n v="7.64"/>
    <m/>
    <m/>
    <n v="11"/>
    <s v="Formación Profesional"/>
    <n v="5"/>
    <s v="115"/>
    <s v="Ciclo Formativo de Grado Superior"/>
    <m/>
    <x v="0"/>
    <m/>
    <m/>
    <s v="NO"/>
    <m/>
  </r>
  <r>
    <s v="JUN 2018-19"/>
    <x v="6"/>
    <n v="73416687"/>
    <s v="73416687206G"/>
    <x v="0"/>
    <s v="RIEZU RODRIGO, IKER"/>
    <x v="2"/>
    <n v="6.67"/>
    <m/>
    <m/>
    <n v="11"/>
    <s v="Formación Profesional"/>
    <n v="5"/>
    <s v="115"/>
    <s v="Ciclo Formativo de Grado Superior"/>
    <m/>
    <x v="0"/>
    <m/>
    <m/>
    <s v="NO"/>
    <m/>
  </r>
  <r>
    <s v="JUN 2018-19"/>
    <x v="6"/>
    <n v="16643775"/>
    <s v="16643775206G"/>
    <x v="0"/>
    <s v="MARQUETA LÓPEZ, JAIME"/>
    <x v="2"/>
    <n v="6.25"/>
    <m/>
    <s v="Universidad de La Rioja"/>
    <n v="1"/>
    <s v="Pruebas de Acceso desde bachillerato o equivalente"/>
    <n v="9"/>
    <s v="19"/>
    <s v="Evaluación de Bachillerato para Acceso a la Universidad (EBAU) - LOMCE"/>
    <s v="SÍ"/>
    <x v="0"/>
    <m/>
    <m/>
    <s v="NO"/>
    <m/>
  </r>
  <r>
    <s v="JUN 2018-19"/>
    <x v="6"/>
    <n v="16630887"/>
    <s v="16630887206G"/>
    <x v="0"/>
    <s v="ÁLAMOS OLIVÁN, RODRIGO"/>
    <x v="2"/>
    <n v="5.6059999999999999"/>
    <m/>
    <s v="Universidad de La Rioja"/>
    <n v="1"/>
    <s v="Pruebas de Acceso desde bachillerato o equivalente"/>
    <n v="8"/>
    <s v="18"/>
    <s v="Pruebas de acceso a la Universidad (PAU)- LOE"/>
    <m/>
    <x v="0"/>
    <m/>
    <m/>
    <s v="NO"/>
    <m/>
  </r>
  <r>
    <s v="JUN 2018-19"/>
    <x v="6"/>
    <n v="73138310"/>
    <s v="73138310206G"/>
    <x v="0"/>
    <s v="JIMÉNEZ PÉREZ, BLANCA"/>
    <x v="2"/>
    <n v="5.2729999999999997"/>
    <m/>
    <s v="Universidad Pública de Navarra"/>
    <n v="1"/>
    <s v="Pruebas de Acceso desde bachillerato o equivalente"/>
    <n v="9"/>
    <s v="19"/>
    <s v="Evaluación de Bachillerato para Acceso a la Universidad (EBAU) - LOMCE"/>
    <m/>
    <x v="2"/>
    <m/>
    <m/>
    <s v="NO"/>
    <m/>
  </r>
  <r>
    <s v="JLO 2018-19"/>
    <x v="6"/>
    <n v="44568900"/>
    <s v="44568900206G"/>
    <x v="0"/>
    <s v="VICENTE RAMOS, ALBA"/>
    <x v="2"/>
    <n v="6.36"/>
    <m/>
    <s v="Universidad del País Vasco/Euskal Herriko Unibersitatea"/>
    <n v="1"/>
    <s v="Pruebas de Acceso desde bachillerato o equivalente"/>
    <n v="9"/>
    <s v="19"/>
    <s v="Evaluación de Bachillerato para Acceso a la Universidad (EBAU) - LOMCE"/>
    <s v="SÍ"/>
    <x v="0"/>
    <m/>
    <m/>
    <s v="NO"/>
    <m/>
  </r>
  <r>
    <s v="JUN 2018-19"/>
    <x v="6"/>
    <n v="18086251"/>
    <s v="18086251206G"/>
    <x v="0"/>
    <s v="BENITO LÓPEZ DE MUNAIN, CRISTINA"/>
    <x v="3"/>
    <n v="6.31"/>
    <m/>
    <s v="Universidad de La Rioja"/>
    <n v="1"/>
    <s v="Pruebas de Acceso desde bachillerato o equivalente"/>
    <n v="9"/>
    <s v="19"/>
    <s v="Evaluación de Bachillerato para Acceso a la Universidad (EBAU) - LOMCE"/>
    <m/>
    <x v="0"/>
    <m/>
    <m/>
    <s v="NO"/>
    <m/>
  </r>
  <r>
    <s v="JUN 2018-19"/>
    <x v="6"/>
    <n v="16632467"/>
    <s v="16632467206G"/>
    <x v="0"/>
    <s v="VILLALVILLA ELOSUA, RODRIGO"/>
    <x v="3"/>
    <n v="6.5640000000000001"/>
    <m/>
    <s v="Universidad de La Rioja"/>
    <n v="1"/>
    <s v="Pruebas de Acceso desde bachillerato o equivalente"/>
    <n v="9"/>
    <s v="19"/>
    <s v="Evaluación de Bachillerato para Acceso a la Universidad (EBAU) - LOMCE"/>
    <m/>
    <x v="0"/>
    <m/>
    <m/>
    <s v="NO"/>
    <m/>
  </r>
  <r>
    <s v="JUN 2018-19"/>
    <x v="6"/>
    <n v="16628032"/>
    <s v="16628032206G"/>
    <x v="0"/>
    <s v="BASTIDA NATIVIDAD, RAÚL"/>
    <x v="3"/>
    <n v="6"/>
    <m/>
    <s v="Universidad de La Rioja"/>
    <n v="1"/>
    <s v="Pruebas de Acceso desde bachillerato o equivalente"/>
    <n v="9"/>
    <s v="19"/>
    <s v="Evaluación de Bachillerato para Acceso a la Universidad (EBAU) - LOMCE"/>
    <m/>
    <x v="0"/>
    <m/>
    <m/>
    <s v="NO"/>
    <m/>
  </r>
  <r>
    <s v="JUN 2018-19"/>
    <x v="6"/>
    <n v="18083439"/>
    <s v="18083439206G"/>
    <x v="0"/>
    <s v="LASHERAS ROJO, MARÍA"/>
    <x v="3"/>
    <n v="7.71"/>
    <m/>
    <s v="Universidad de La Rioja"/>
    <n v="1"/>
    <s v="Pruebas de Acceso desde bachillerato o equivalente"/>
    <n v="9"/>
    <s v="19"/>
    <s v="Evaluación de Bachillerato para Acceso a la Universidad (EBAU) - LOMCE"/>
    <m/>
    <x v="0"/>
    <m/>
    <m/>
    <s v="NO"/>
    <m/>
  </r>
  <r>
    <s v="JUN 2018-19"/>
    <x v="6"/>
    <n v="73046963"/>
    <s v="73046963206G"/>
    <x v="0"/>
    <s v="IBAÑEZ ARRIBAS, NORA"/>
    <x v="3"/>
    <n v="6.51"/>
    <m/>
    <s v="Universidad del País Vasco/Euskal Herriko Unibersitatea"/>
    <n v="1"/>
    <s v="Pruebas de Acceso desde bachillerato o equivalente"/>
    <n v="9"/>
    <s v="19"/>
    <s v="Evaluación de Bachillerato para Acceso a la Universidad (EBAU) - LOMCE"/>
    <m/>
    <x v="0"/>
    <m/>
    <m/>
    <s v="NO"/>
    <m/>
  </r>
  <r>
    <s v="JUN 2018-19"/>
    <x v="6"/>
    <n v="78760285"/>
    <s v="78760285206G"/>
    <x v="0"/>
    <s v="DUTOR CALAVIA, MARÍA"/>
    <x v="3"/>
    <n v="5.71"/>
    <m/>
    <s v="Universidad Pública de Navarra"/>
    <n v="1"/>
    <s v="Pruebas de Acceso desde bachillerato o equivalente"/>
    <n v="9"/>
    <s v="19"/>
    <s v="Evaluación de Bachillerato para Acceso a la Universidad (EBAU) - LOMCE"/>
    <m/>
    <x v="0"/>
    <m/>
    <m/>
    <s v="NO"/>
    <m/>
  </r>
  <r>
    <s v="JUN 2018-19"/>
    <x v="6"/>
    <n v="71350558"/>
    <s v="71350558206G"/>
    <x v="0"/>
    <s v="GORDO DORADO, JULIAN"/>
    <x v="3"/>
    <n v="6.91"/>
    <m/>
    <m/>
    <n v="11"/>
    <s v="Formación Profesional"/>
    <n v="5"/>
    <s v="115"/>
    <s v="Ciclo Formativo de Grado Superior"/>
    <m/>
    <x v="0"/>
    <m/>
    <m/>
    <s v="NO"/>
    <m/>
  </r>
  <r>
    <s v="JLO 2018-19"/>
    <x v="6"/>
    <n v="16643918"/>
    <s v="16643918206G"/>
    <x v="0"/>
    <s v="FERNÁNDEZ DE LA MERCED, ADOLFO"/>
    <x v="3"/>
    <n v="6.4859999999999998"/>
    <m/>
    <s v="Universidad de La Rioja"/>
    <n v="1"/>
    <s v="Pruebas de Acceso desde bachillerato o equivalente"/>
    <n v="8"/>
    <s v="18"/>
    <s v="Pruebas de acceso a la Universidad (PAU)- LOE"/>
    <m/>
    <x v="0"/>
    <s v="803G"/>
    <s v="803G"/>
    <s v="NO"/>
    <s v="otro grado"/>
  </r>
  <r>
    <s v="JUN 2018-19"/>
    <x v="6"/>
    <n v="71482419"/>
    <s v="71482419206G"/>
    <x v="0"/>
    <s v="VILLAR PÉREZ, SARAI"/>
    <x v="3"/>
    <n v="5.5419999999999998"/>
    <m/>
    <s v="UNIVERSIDAD DE BURGOS"/>
    <n v="1"/>
    <s v="Pruebas de Acceso desde bachillerato o equivalente"/>
    <n v="8"/>
    <s v="18"/>
    <s v="Pruebas de acceso a la Universidad (PAU)- LOE"/>
    <m/>
    <x v="0"/>
    <m/>
    <s v="703G"/>
    <s v="NO"/>
    <s v="otro grado"/>
  </r>
  <r>
    <s v="JUN 2018-19"/>
    <x v="6"/>
    <n v="78761440"/>
    <s v="78761440206G"/>
    <x v="0"/>
    <s v="BERROZPE ORTA, LUCÍA"/>
    <x v="3"/>
    <n v="5.4740000000000002"/>
    <m/>
    <s v="Universidad Pública de Navarra"/>
    <n v="1"/>
    <s v="Pruebas de Acceso desde bachillerato o equivalente"/>
    <n v="9"/>
    <s v="19"/>
    <s v="Evaluación de Bachillerato para Acceso a la Universidad (EBAU) - LOMCE"/>
    <m/>
    <x v="0"/>
    <m/>
    <m/>
    <s v="NO"/>
    <m/>
  </r>
  <r>
    <s v="JUN 2018-19"/>
    <x v="6"/>
    <n v="73430328"/>
    <s v="73430328206G"/>
    <x v="0"/>
    <s v="SEGURA MOZO, UXUE"/>
    <x v="3"/>
    <n v="5.3360000000000003"/>
    <m/>
    <s v="Universidad Pública de Navarra"/>
    <n v="1"/>
    <s v="Pruebas de Acceso desde bachillerato o equivalente"/>
    <n v="9"/>
    <s v="19"/>
    <s v="Evaluación de Bachillerato para Acceso a la Universidad (EBAU) - LOMCE"/>
    <m/>
    <x v="2"/>
    <m/>
    <m/>
    <s v="NO"/>
    <m/>
  </r>
  <r>
    <s v="JUN 2018-19"/>
    <x v="6"/>
    <n v="18088541"/>
    <s v="18088541206G"/>
    <x v="0"/>
    <s v="JIMÉNEZ ARPÓN, ANDREA"/>
    <x v="3"/>
    <n v="5.0270000000000001"/>
    <m/>
    <s v="Universidad de La Rioja"/>
    <n v="1"/>
    <s v="Pruebas de Acceso desde bachillerato o equivalente"/>
    <n v="9"/>
    <s v="19"/>
    <s v="Evaluación de Bachillerato para Acceso a la Universidad (EBAU) - LOMCE"/>
    <m/>
    <x v="2"/>
    <m/>
    <m/>
    <s v="NO"/>
    <m/>
  </r>
  <r>
    <s v="JLO 2018-19"/>
    <x v="6"/>
    <n v="72527351"/>
    <s v="72527351206G"/>
    <x v="0"/>
    <s v="URIA TORRES, LUCIA"/>
    <x v="3"/>
    <n v="5.7240000000000002"/>
    <m/>
    <s v="Universidad del País Vasco/Euskal Herriko Unibersitatea"/>
    <n v="1"/>
    <s v="Pruebas de Acceso desde bachillerato o equivalente"/>
    <n v="9"/>
    <s v="19"/>
    <s v="Evaluación de Bachillerato para Acceso a la Universidad (EBAU) - LOMCE"/>
    <m/>
    <x v="0"/>
    <m/>
    <m/>
    <s v="NO"/>
    <m/>
  </r>
  <r>
    <s v="JUN 2018-19"/>
    <x v="6"/>
    <n v="16632866"/>
    <s v="16632866206G"/>
    <x v="0"/>
    <s v="VILLAR LOZANO, ALEJANDRO"/>
    <x v="3"/>
    <n v="5.45"/>
    <m/>
    <s v="Universidad de La Rioja"/>
    <n v="1"/>
    <s v="Pruebas de Acceso desde bachillerato o equivalente"/>
    <n v="9"/>
    <s v="19"/>
    <s v="Evaluación de Bachillerato para Acceso a la Universidad (EBAU) - LOMCE"/>
    <m/>
    <x v="0"/>
    <m/>
    <m/>
    <s v="NO"/>
    <m/>
  </r>
  <r>
    <s v="JUN 2018-19"/>
    <x v="6"/>
    <n v="4859647"/>
    <s v="4859647206G"/>
    <x v="0"/>
    <s v="FARAJI BELMAHI, SALMA"/>
    <x v="3"/>
    <n v="6.04"/>
    <m/>
    <s v="Universidad Pública de Navarra"/>
    <n v="1"/>
    <s v="Pruebas de Acceso desde bachillerato o equivalente"/>
    <n v="9"/>
    <s v="19"/>
    <s v="Evaluación de Bachillerato para Acceso a la Universidad (EBAU) - LOMCE"/>
    <s v="SÍ"/>
    <x v="0"/>
    <s v="702G"/>
    <m/>
    <s v="NO"/>
    <s v="otro grado"/>
  </r>
  <r>
    <s v="JLO 2018-19"/>
    <x v="6"/>
    <n v="78815564"/>
    <s v="78815564206G"/>
    <x v="0"/>
    <s v="LÓPEZ GÓMEZ, ÁNGELA"/>
    <x v="3"/>
    <n v="7.3070000000000004"/>
    <m/>
    <s v="Universidad Pública de Navarra"/>
    <n v="1"/>
    <s v="Pruebas de Acceso desde bachillerato o equivalente"/>
    <n v="9"/>
    <s v="19"/>
    <s v="Evaluación de Bachillerato para Acceso a la Universidad (EBAU) - LOMCE"/>
    <m/>
    <x v="2"/>
    <m/>
    <m/>
    <s v="NO"/>
    <m/>
  </r>
  <r>
    <s v="JLO 2018-19"/>
    <x v="6"/>
    <n v="78779253"/>
    <s v="78779253206G"/>
    <x v="0"/>
    <s v="ÚCAR CALVO, SARA"/>
    <x v="3"/>
    <n v="5.5670000000000002"/>
    <m/>
    <s v="Universidad Pública de Navarra"/>
    <n v="1"/>
    <s v="Pruebas de Acceso desde bachillerato o equivalente"/>
    <n v="9"/>
    <s v="19"/>
    <s v="Evaluación de Bachillerato para Acceso a la Universidad (EBAU) - LOMCE"/>
    <m/>
    <x v="2"/>
    <m/>
    <m/>
    <s v="NO"/>
    <m/>
  </r>
  <r>
    <s v="JUN 2018-19"/>
    <x v="7"/>
    <n v="16631805"/>
    <s v="16631805804G"/>
    <x v="0"/>
    <s v="PASCUAL CILLERO, VÍCTOR"/>
    <x v="6"/>
    <n v="7.3680000000000003"/>
    <m/>
    <s v="Universidad de La Rioja"/>
    <n v="1"/>
    <s v="Pruebas de Acceso desde bachillerato o equivalente"/>
    <n v="8"/>
    <s v="18"/>
    <s v="Pruebas de acceso a la Universidad (PAU)- LOE"/>
    <m/>
    <x v="1"/>
    <m/>
    <m/>
    <s v="NO"/>
    <m/>
  </r>
  <r>
    <s v="JUN 2018-19"/>
    <x v="7"/>
    <n v="18077804"/>
    <s v="18077804804G"/>
    <x v="0"/>
    <s v="MUELAS TENORIO, MARCOS"/>
    <x v="5"/>
    <n v="8.0589999999999993"/>
    <m/>
    <s v="Universidad de La Rioja"/>
    <n v="1"/>
    <s v="Pruebas de Acceso desde bachillerato o equivalente"/>
    <n v="8"/>
    <s v="18"/>
    <s v="Pruebas de acceso a la Universidad (PAU)- LOE"/>
    <m/>
    <x v="0"/>
    <m/>
    <m/>
    <s v="NO"/>
    <m/>
  </r>
  <r>
    <s v="JUN 2018-19"/>
    <x v="7"/>
    <n v="72797958"/>
    <s v="72797958804G"/>
    <x v="0"/>
    <s v="SÁENZ PRECIADO, DAVID"/>
    <x v="0"/>
    <n v="6.5"/>
    <m/>
    <m/>
    <n v="11"/>
    <s v="Formación Profesional"/>
    <n v="5"/>
    <s v="115"/>
    <s v="Ciclo Formativo de Grado Superior"/>
    <m/>
    <x v="0"/>
    <m/>
    <m/>
    <s v="SÍ"/>
    <s v="con reconocimientos"/>
  </r>
  <r>
    <s v="JUN 2018-19"/>
    <x v="7"/>
    <n v="16606492"/>
    <s v="16606492804G"/>
    <x v="0"/>
    <s v="RODRÍGUEZ ANDRÉS, JOSÉ LUIS"/>
    <x v="0"/>
    <n v="6"/>
    <m/>
    <m/>
    <n v="8"/>
    <s v="Cambio de universidad y/o estudios"/>
    <n v="2"/>
    <s v="82"/>
    <s v="Cambio de estudios por reconocimiento de 30 ECTS"/>
    <m/>
    <x v="0"/>
    <m/>
    <m/>
    <s v="SÍ"/>
    <s v="con reconocimientos"/>
  </r>
  <r>
    <s v="JUN 2018-19"/>
    <x v="7"/>
    <n v="16625336"/>
    <s v="16625336804G"/>
    <x v="0"/>
    <s v="TOMÁS CASTILLO, SILVIA"/>
    <x v="0"/>
    <n v="6.1449999999999996"/>
    <m/>
    <s v="Universidad de La Rioja"/>
    <n v="8"/>
    <s v="Cambio de universidad y/o estudios"/>
    <n v="2"/>
    <s v="82"/>
    <s v="Cambio de estudios por reconocimiento de 30 ECTS"/>
    <m/>
    <x v="1"/>
    <m/>
    <m/>
    <s v="SÍ"/>
    <s v="con reconocimientos"/>
  </r>
  <r>
    <s v="JUN 2018-19"/>
    <x v="7"/>
    <n v="16627584"/>
    <s v="16627584804G"/>
    <x v="0"/>
    <s v="SADABA YANIZ, ANGEL"/>
    <x v="3"/>
    <n v="6.47"/>
    <m/>
    <m/>
    <n v="11"/>
    <s v="Formación Profesional"/>
    <n v="5"/>
    <s v="115"/>
    <s v="Ciclo Formativo de Grado Superior"/>
    <m/>
    <x v="0"/>
    <m/>
    <m/>
    <s v="SÍ"/>
    <s v="con reconocimientos"/>
  </r>
  <r>
    <s v="JLO 2018-19"/>
    <x v="7"/>
    <s v="X9361920"/>
    <s v="X9361920804G"/>
    <x v="0"/>
    <s v="DE QUEIRÓZ ROSA, LUAN GABRIEL"/>
    <x v="3"/>
    <n v="6.2969999999999997"/>
    <m/>
    <s v="Universidad de La Rioja"/>
    <n v="1"/>
    <s v="Pruebas de Acceso desde bachillerato o equivalente"/>
    <n v="8"/>
    <s v="18"/>
    <s v="Pruebas de acceso a la Universidad (PAU)- LOE"/>
    <m/>
    <x v="1"/>
    <s v="803G"/>
    <s v="805G"/>
    <s v="NO"/>
    <s v="otro grado"/>
  </r>
  <r>
    <s v="JUN 2018-19"/>
    <x v="7"/>
    <n v="16636427"/>
    <s v="16636427804G"/>
    <x v="0"/>
    <s v="GUTIÉRREZ NAVARRO, MIKEL"/>
    <x v="3"/>
    <n v="7.375"/>
    <m/>
    <s v="Universidad de La Rioja"/>
    <n v="1"/>
    <s v="Pruebas de Acceso desde bachillerato o equivalente"/>
    <n v="9"/>
    <s v="19"/>
    <s v="Evaluación de Bachillerato para Acceso a la Universidad (EBAU) - LOMCE"/>
    <m/>
    <x v="0"/>
    <m/>
    <m/>
    <s v="NO"/>
    <m/>
  </r>
  <r>
    <s v="JLO 2018-19"/>
    <x v="8"/>
    <n v="16632244"/>
    <s v="16632244603G"/>
    <x v="0"/>
    <s v="SANABRIA ESTEBAN, ALEJANDRO"/>
    <x v="6"/>
    <n v="5.5359999999999996"/>
    <m/>
    <s v="Universidad de La Rioja"/>
    <n v="1"/>
    <s v="Pruebas de Acceso desde bachillerato o equivalente"/>
    <n v="8"/>
    <s v="18"/>
    <s v="Pruebas de acceso a la Universidad (PAU)- LOE"/>
    <m/>
    <x v="1"/>
    <m/>
    <m/>
    <s v="NO"/>
    <m/>
  </r>
  <r>
    <s v="JUN 2018-19"/>
    <x v="8"/>
    <n v="72799284"/>
    <s v="72799284603G"/>
    <x v="0"/>
    <s v="MARTÍNEZ LÓPEZ, MARÍA"/>
    <x v="0"/>
    <n v="6.0439999999999996"/>
    <m/>
    <s v="Universidad de La Rioja"/>
    <n v="1"/>
    <s v="Pruebas de Acceso desde bachillerato o equivalente"/>
    <n v="8"/>
    <s v="18"/>
    <s v="Pruebas de acceso a la Universidad (PAU)- LOE"/>
    <m/>
    <x v="0"/>
    <m/>
    <m/>
    <s v="NO"/>
    <m/>
  </r>
  <r>
    <s v="JUN 2018-19"/>
    <x v="8"/>
    <n v="72793808"/>
    <s v="72793808603G"/>
    <x v="1"/>
    <s v="LORENTE DOMÍNGUEZ, EVA MARÍA"/>
    <x v="1"/>
    <n v="5.47"/>
    <m/>
    <s v="Universidad de La Rioja"/>
    <n v="4"/>
    <s v="Otras Pruebas de Acceso a la Universidad: Mayores"/>
    <n v="99"/>
    <s v="499"/>
    <s v="Pruebas de acceso de mayores de 25 años (desde 2004 a 2008)"/>
    <s v="SÍ"/>
    <x v="0"/>
    <m/>
    <m/>
    <s v="NO"/>
    <m/>
  </r>
  <r>
    <s v="JUN 2018-19"/>
    <x v="8"/>
    <s v="EC4647512"/>
    <s v="EC4647512603G"/>
    <x v="0"/>
    <s v="EUGENIO LOPEZ, JERVI GABRIEL"/>
    <x v="2"/>
    <n v="6.3730000000000002"/>
    <m/>
    <s v="UNIVERSIDAD DE ALMERÍA"/>
    <n v="1"/>
    <s v="Pruebas de Acceso desde bachillerato o equivalente"/>
    <n v="9"/>
    <s v="19"/>
    <s v="Evaluación de Bachillerato para Acceso a la Universidad (EBAU) - LOMCE"/>
    <m/>
    <x v="0"/>
    <m/>
    <m/>
    <s v="NO"/>
    <m/>
  </r>
  <r>
    <s v="JUN 2018-19"/>
    <x v="8"/>
    <n v="16635456"/>
    <s v="16635456603G"/>
    <x v="0"/>
    <s v="GONZÁLEZ LÓPEZ, JAVIER"/>
    <x v="3"/>
    <n v="7.7279999999999998"/>
    <m/>
    <s v="Universidad de La Rioja"/>
    <n v="1"/>
    <s v="Pruebas de Acceso desde bachillerato o equivalente"/>
    <n v="9"/>
    <s v="19"/>
    <s v="Evaluación de Bachillerato para Acceso a la Universidad (EBAU) - LOMCE"/>
    <m/>
    <x v="0"/>
    <m/>
    <m/>
    <s v="NO"/>
    <m/>
  </r>
  <r>
    <s v="JUN 2018-19"/>
    <x v="8"/>
    <n v="16643240"/>
    <s v="16643240603G"/>
    <x v="0"/>
    <s v="MESONADA GONZÁLEZ, ÍÑIGO"/>
    <x v="3"/>
    <n v="6.7539999999999996"/>
    <m/>
    <s v="Universidad de La Rioja"/>
    <n v="1"/>
    <s v="Pruebas de Acceso desde bachillerato o equivalente"/>
    <n v="9"/>
    <s v="19"/>
    <s v="Evaluación de Bachillerato para Acceso a la Universidad (EBAU) - LOMCE"/>
    <s v="SÍ"/>
    <x v="1"/>
    <s v="202G"/>
    <m/>
    <s v="NO"/>
    <s v="otro grado"/>
  </r>
  <r>
    <s v="JUN 2018-19"/>
    <x v="8"/>
    <s v="X3515686"/>
    <s v="X3515686603G"/>
    <x v="2"/>
    <s v="BUDEA , ROBERT COSMIN"/>
    <x v="3"/>
    <n v="8.52"/>
    <m/>
    <s v="Universidad de Salamanca"/>
    <n v="5"/>
    <s v="Acceso Titulado Universitario"/>
    <n v="3"/>
    <s v="53"/>
    <s v="Título de Licenciado, Arquitecto, Ingeniero o Graduado Universitario"/>
    <m/>
    <x v="4"/>
    <m/>
    <m/>
    <s v="NO"/>
    <m/>
  </r>
  <r>
    <s v="JUN 2018-19"/>
    <x v="9"/>
    <s v="X8739193"/>
    <s v="X8739193201G"/>
    <x v="1"/>
    <s v="DOROS DUMITRESCU, MONICA DANIELA"/>
    <x v="4"/>
    <n v="5.907"/>
    <m/>
    <s v="Universidad del País Vasco/Euskal Herriko Unibersitatea"/>
    <n v="1"/>
    <s v="Pruebas de Acceso desde bachillerato o equivalente"/>
    <n v="8"/>
    <s v="18"/>
    <s v="Pruebas de acceso a la Universidad (PAU)- LOE"/>
    <m/>
    <x v="1"/>
    <m/>
    <m/>
    <s v="SÍ"/>
    <s v="con reconocimientos"/>
  </r>
  <r>
    <s v="JUN 2018-19"/>
    <x v="9"/>
    <n v="78760207"/>
    <s v="78760207201G"/>
    <x v="0"/>
    <s v="HERNÁNDEZ SOLA, MIGUEL"/>
    <x v="6"/>
    <n v="5.1349999999999998"/>
    <m/>
    <s v="Universidad Pública de Navarra"/>
    <n v="1"/>
    <s v="Pruebas de Acceso desde bachillerato o equivalente"/>
    <n v="8"/>
    <s v="18"/>
    <s v="Pruebas de acceso a la Universidad (PAU)- LOE"/>
    <m/>
    <x v="1"/>
    <m/>
    <m/>
    <s v="SÍ"/>
    <s v="con reconocimientos"/>
  </r>
  <r>
    <s v="JUN 2018-19"/>
    <x v="9"/>
    <n v="16615740"/>
    <s v="16615740201G"/>
    <x v="0"/>
    <s v="TOMÉ PABLO, BORJA RAFAEL"/>
    <x v="6"/>
    <n v="5.9039999999999999"/>
    <m/>
    <s v="Universidad de La Rioja"/>
    <n v="1"/>
    <s v="Pruebas de Acceso desde bachillerato o equivalente"/>
    <n v="8"/>
    <s v="18"/>
    <s v="Pruebas de acceso a la Universidad (PAU)- LOE"/>
    <m/>
    <x v="1"/>
    <m/>
    <m/>
    <s v="NO"/>
    <m/>
  </r>
  <r>
    <s v="JUN 2018-19"/>
    <x v="9"/>
    <s v="X6066863"/>
    <s v="X6066863201G"/>
    <x v="1"/>
    <s v="EL KOUISSI , FATIMA"/>
    <x v="6"/>
    <n v="6"/>
    <m/>
    <m/>
    <n v="11"/>
    <s v="Formación Profesional"/>
    <n v="5"/>
    <s v="115"/>
    <s v="Ciclo Formativo de Grado Superior"/>
    <m/>
    <x v="1"/>
    <m/>
    <m/>
    <s v="SÍ"/>
    <s v="con reconocimientos"/>
  </r>
  <r>
    <s v="JUN 2018-19"/>
    <x v="9"/>
    <n v="16623932"/>
    <s v="16623932201G"/>
    <x v="0"/>
    <s v="CAÑAS GARCÍA, JAVIER"/>
    <x v="6"/>
    <n v="5.82"/>
    <m/>
    <m/>
    <n v="11"/>
    <s v="Formación Profesional"/>
    <n v="5"/>
    <s v="115"/>
    <s v="Ciclo Formativo de Grado Superior"/>
    <m/>
    <x v="1"/>
    <m/>
    <m/>
    <s v="SÍ"/>
    <s v="con reconocimientos"/>
  </r>
  <r>
    <s v="JUN 2018-19"/>
    <x v="9"/>
    <n v="16640563"/>
    <s v="16640563201G"/>
    <x v="0"/>
    <s v="QUESADA VIGUERA, GUILLERMO"/>
    <x v="6"/>
    <n v="6.0780000000000003"/>
    <m/>
    <s v="Universidad de La Rioja"/>
    <n v="1"/>
    <s v="Pruebas de Acceso desde bachillerato o equivalente"/>
    <n v="8"/>
    <s v="18"/>
    <s v="Pruebas de acceso a la Universidad (PAU)- LOE"/>
    <m/>
    <x v="1"/>
    <m/>
    <m/>
    <s v="NO"/>
    <m/>
  </r>
  <r>
    <s v="JUN 2018-19"/>
    <x v="9"/>
    <n v="18087618"/>
    <s v="18087618201G"/>
    <x v="0"/>
    <s v="TIRAVANTTI BILBAO, ANTHONY"/>
    <x v="5"/>
    <n v="6.0720000000000001"/>
    <m/>
    <s v="Universidad de La Rioja"/>
    <n v="1"/>
    <s v="Pruebas de Acceso desde bachillerato o equivalente"/>
    <n v="8"/>
    <s v="18"/>
    <s v="Pruebas de acceso a la Universidad (PAU)- LOE"/>
    <m/>
    <x v="0"/>
    <m/>
    <m/>
    <s v="NO"/>
    <m/>
  </r>
  <r>
    <s v="JUN 2018-19"/>
    <x v="9"/>
    <n v="16633556"/>
    <s v="16633556201G"/>
    <x v="0"/>
    <s v="LIZARANZU LASANTA, LAURA"/>
    <x v="5"/>
    <n v="8.4499999999999993"/>
    <m/>
    <m/>
    <n v="11"/>
    <s v="Formación Profesional"/>
    <n v="5"/>
    <s v="115"/>
    <s v="Ciclo Formativo de Grado Superior"/>
    <m/>
    <x v="0"/>
    <m/>
    <m/>
    <s v="SÍ"/>
    <s v="con reconocimientos"/>
  </r>
  <r>
    <s v="JUN 2018-19"/>
    <x v="9"/>
    <n v="78762632"/>
    <s v="78762632201G"/>
    <x v="0"/>
    <s v="LISO PÉREZ, JAVIER"/>
    <x v="5"/>
    <n v="5.5780000000000003"/>
    <m/>
    <s v="Universidad de La Rioja"/>
    <n v="1"/>
    <s v="Pruebas de Acceso desde bachillerato o equivalente"/>
    <n v="8"/>
    <s v="18"/>
    <s v="Pruebas de acceso a la Universidad (PAU)- LOE"/>
    <m/>
    <x v="0"/>
    <m/>
    <m/>
    <s v="NO"/>
    <m/>
  </r>
  <r>
    <s v="JLO 2018-19"/>
    <x v="9"/>
    <n v="16633584"/>
    <s v="16633584201G"/>
    <x v="0"/>
    <s v="GONZÁLEZ DOMÍNGUEZ, ISABEL"/>
    <x v="5"/>
    <n v="5.1660000000000004"/>
    <m/>
    <s v="Universidad de La Rioja"/>
    <n v="1"/>
    <s v="Pruebas de Acceso desde bachillerato o equivalente"/>
    <n v="8"/>
    <s v="18"/>
    <s v="Pruebas de acceso a la Universidad (PAU)- LOE"/>
    <m/>
    <x v="2"/>
    <m/>
    <m/>
    <s v="NO"/>
    <m/>
  </r>
  <r>
    <s v="JUN 2018-19"/>
    <x v="9"/>
    <n v="18081162"/>
    <s v="18081162201G"/>
    <x v="0"/>
    <s v="LÓPEZ ANDREU, CARLOS"/>
    <x v="0"/>
    <n v="6.4550000000000001"/>
    <m/>
    <s v="Universidad de La Rioja"/>
    <n v="1"/>
    <s v="Pruebas de Acceso desde bachillerato o equivalente"/>
    <n v="8"/>
    <s v="18"/>
    <s v="Pruebas de acceso a la Universidad (PAU)- LOE"/>
    <m/>
    <x v="0"/>
    <m/>
    <m/>
    <s v="NO"/>
    <m/>
  </r>
  <r>
    <s v="JUN 2018-19"/>
    <x v="9"/>
    <n v="16640968"/>
    <s v="16640968201G"/>
    <x v="0"/>
    <s v="ALCARAZ CHORRO, AITOR"/>
    <x v="0"/>
    <n v="6.617"/>
    <m/>
    <s v="Universidad de La Rioja"/>
    <n v="1"/>
    <s v="Pruebas de Acceso desde bachillerato o equivalente"/>
    <n v="8"/>
    <s v="18"/>
    <s v="Pruebas de acceso a la Universidad (PAU)- LOE"/>
    <m/>
    <x v="0"/>
    <m/>
    <m/>
    <s v="NO"/>
    <m/>
  </r>
  <r>
    <s v="JUN 2018-19"/>
    <x v="9"/>
    <n v="16628237"/>
    <s v="16628237201G"/>
    <x v="0"/>
    <s v="GARCÍA ALONSO, ESTELA"/>
    <x v="0"/>
    <n v="7.64"/>
    <m/>
    <m/>
    <n v="11"/>
    <s v="Formación Profesional"/>
    <n v="5"/>
    <s v="115"/>
    <s v="Ciclo Formativo de Grado Superior"/>
    <m/>
    <x v="0"/>
    <m/>
    <m/>
    <s v="SÍ"/>
    <s v="con reconocimientos"/>
  </r>
  <r>
    <s v="JUN 2018-19"/>
    <x v="9"/>
    <n v="16627393"/>
    <s v="16627393201G"/>
    <x v="0"/>
    <s v="MOUFAKIR VIZUETA, FÁTIMA"/>
    <x v="0"/>
    <n v="5.77"/>
    <m/>
    <m/>
    <n v="11"/>
    <s v="Formación Profesional"/>
    <n v="5"/>
    <s v="115"/>
    <s v="Ciclo Formativo de Grado Superior"/>
    <m/>
    <x v="0"/>
    <m/>
    <m/>
    <s v="SÍ"/>
    <s v="con reconocimientos"/>
  </r>
  <r>
    <s v="JUN 2018-19"/>
    <x v="9"/>
    <n v="72822650"/>
    <s v="72822650201G"/>
    <x v="0"/>
    <s v="HERNÁNDEZ PÉREZ, FRANCISCO JAVIER"/>
    <x v="0"/>
    <n v="5.1109999999999998"/>
    <m/>
    <s v="Universidad Pública de Navarra"/>
    <n v="1"/>
    <s v="Pruebas de Acceso desde bachillerato o equivalente"/>
    <n v="8"/>
    <s v="18"/>
    <s v="Pruebas de acceso a la Universidad (PAU)- LOE"/>
    <m/>
    <x v="0"/>
    <m/>
    <m/>
    <s v="NO"/>
    <m/>
  </r>
  <r>
    <s v="JUN 2018-19"/>
    <x v="9"/>
    <n v="18077954"/>
    <s v="18077954201G"/>
    <x v="0"/>
    <s v="SIGÜENZA ARIZNAVARRETA, JAVIER"/>
    <x v="0"/>
    <n v="7.5359999999999996"/>
    <m/>
    <s v="Universidad de La Rioja"/>
    <n v="1"/>
    <s v="Pruebas de Acceso desde bachillerato o equivalente"/>
    <n v="8"/>
    <s v="18"/>
    <s v="Pruebas de acceso a la Universidad (PAU)- LOE"/>
    <m/>
    <x v="0"/>
    <m/>
    <m/>
    <s v="NO"/>
    <m/>
  </r>
  <r>
    <s v="JUN 2018-19"/>
    <x v="9"/>
    <n v="16643710"/>
    <s v="16643710201G"/>
    <x v="0"/>
    <s v="GARNICA DUPUY, IRANZU"/>
    <x v="0"/>
    <n v="5.8570000000000002"/>
    <m/>
    <s v="Universidad de La Rioja"/>
    <n v="1"/>
    <s v="Pruebas de Acceso desde bachillerato o equivalente"/>
    <n v="8"/>
    <s v="18"/>
    <s v="Pruebas de acceso a la Universidad (PAU)- LOE"/>
    <m/>
    <x v="0"/>
    <m/>
    <m/>
    <s v="NO"/>
    <m/>
  </r>
  <r>
    <s v="JUN 2018-19"/>
    <x v="9"/>
    <n v="16638892"/>
    <s v="16638892201G"/>
    <x v="0"/>
    <s v="FERNÁNDEZ DE LUCO SÁENZ-DÍEZ, JAVIER"/>
    <x v="0"/>
    <n v="7.0140000000000002"/>
    <m/>
    <s v="Universidad de La Rioja"/>
    <n v="1"/>
    <s v="Pruebas de Acceso desde bachillerato o equivalente"/>
    <n v="8"/>
    <s v="18"/>
    <s v="Pruebas de acceso a la Universidad (PAU)- LOE"/>
    <m/>
    <x v="0"/>
    <m/>
    <m/>
    <s v="SÍ"/>
    <s v="con reconocimientos"/>
  </r>
  <r>
    <s v="JLO 2018-19"/>
    <x v="9"/>
    <n v="16638647"/>
    <s v="16638647201G"/>
    <x v="0"/>
    <s v="GONZALO SÁENZ, SERGIO"/>
    <x v="0"/>
    <n v="5.5259999999999998"/>
    <m/>
    <s v="Universidad de La Rioja"/>
    <n v="1"/>
    <s v="Pruebas de Acceso desde bachillerato o equivalente"/>
    <n v="8"/>
    <s v="18"/>
    <s v="Pruebas de acceso a la Universidad (PAU)- LOE"/>
    <m/>
    <x v="0"/>
    <m/>
    <m/>
    <s v="NO"/>
    <m/>
  </r>
  <r>
    <s v="JLO 2018-19"/>
    <x v="9"/>
    <n v="16625537"/>
    <s v="16625537201G"/>
    <x v="0"/>
    <s v="MARTÍNEZ MARTÍNEZ, ESTER"/>
    <x v="0"/>
    <n v="5.758"/>
    <m/>
    <s v="Universidad de La Rioja"/>
    <n v="1"/>
    <s v="Pruebas de Acceso desde bachillerato o equivalente"/>
    <n v="8"/>
    <s v="18"/>
    <s v="Pruebas de acceso a la Universidad (PAU)- LOE"/>
    <m/>
    <x v="0"/>
    <m/>
    <m/>
    <s v="NO"/>
    <m/>
  </r>
  <r>
    <s v="JUN 2018-19"/>
    <x v="9"/>
    <n v="16623725"/>
    <s v="16623725201G"/>
    <x v="0"/>
    <s v="SANTAMARÍA ALARCÓN, JOSÉ LUIS"/>
    <x v="0"/>
    <n v="6.9409999999999998"/>
    <m/>
    <s v="Universidad de La Rioja"/>
    <n v="1"/>
    <s v="Pruebas de Acceso desde bachillerato o equivalente"/>
    <n v="8"/>
    <s v="18"/>
    <s v="Pruebas de acceso a la Universidad (PAU)- LOE"/>
    <m/>
    <x v="2"/>
    <m/>
    <m/>
    <s v="NO"/>
    <m/>
  </r>
  <r>
    <s v="JUN 2018-19"/>
    <x v="9"/>
    <n v="16630239"/>
    <s v="16630239201G"/>
    <x v="0"/>
    <s v="MORALES RAMIREZ, ADRIÁN"/>
    <x v="1"/>
    <n v="7.07"/>
    <m/>
    <m/>
    <n v="11"/>
    <s v="Formación Profesional"/>
    <n v="5"/>
    <s v="115"/>
    <s v="Ciclo Formativo de Grado Superior"/>
    <m/>
    <x v="0"/>
    <m/>
    <m/>
    <s v="SÍ"/>
    <s v="con reconocimientos"/>
  </r>
  <r>
    <s v="JUN 2018-19"/>
    <x v="9"/>
    <n v="18074734"/>
    <s v="18074734201G"/>
    <x v="0"/>
    <s v="DÍEZ PASCUAL, SILVIA"/>
    <x v="1"/>
    <n v="5.9379999999999997"/>
    <m/>
    <s v="Universidad de La Rioja"/>
    <n v="1"/>
    <s v="Pruebas de Acceso desde bachillerato o equivalente"/>
    <n v="8"/>
    <s v="18"/>
    <s v="Pruebas de acceso a la Universidad (PAU)- LOE"/>
    <m/>
    <x v="0"/>
    <m/>
    <m/>
    <s v="NO"/>
    <m/>
  </r>
  <r>
    <s v="JUN 2018-19"/>
    <x v="9"/>
    <n v="16641056"/>
    <s v="16641056201G"/>
    <x v="0"/>
    <s v="GONZÁLEZ GARCÍA, ASIER"/>
    <x v="1"/>
    <n v="7"/>
    <m/>
    <m/>
    <n v="11"/>
    <s v="Formación Profesional"/>
    <n v="5"/>
    <s v="115"/>
    <s v="Ciclo Formativo de Grado Superior"/>
    <m/>
    <x v="0"/>
    <m/>
    <m/>
    <s v="SÍ"/>
    <s v="con reconocimientos"/>
  </r>
  <r>
    <s v="JUN 2018-19"/>
    <x v="9"/>
    <n v="16628465"/>
    <s v="16628465201G"/>
    <x v="0"/>
    <s v="PUERTA GONZÁLEZ, JAVIER"/>
    <x v="1"/>
    <n v="7.3369999999999997"/>
    <m/>
    <s v="Universidad de La Rioja"/>
    <n v="1"/>
    <s v="Pruebas de Acceso desde bachillerato o equivalente"/>
    <n v="8"/>
    <s v="18"/>
    <s v="Pruebas de acceso a la Universidad (PAU)- LOE"/>
    <m/>
    <x v="0"/>
    <m/>
    <m/>
    <s v="NO"/>
    <m/>
  </r>
  <r>
    <s v="JUN 2018-19"/>
    <x v="9"/>
    <n v="16636391"/>
    <s v="16636391201G"/>
    <x v="0"/>
    <s v="MARTINEZ MORENO, PEDRO"/>
    <x v="1"/>
    <n v="7"/>
    <m/>
    <m/>
    <n v="11"/>
    <s v="Formación Profesional"/>
    <n v="5"/>
    <s v="115"/>
    <s v="Ciclo Formativo de Grado Superior"/>
    <m/>
    <x v="0"/>
    <m/>
    <m/>
    <s v="SÍ"/>
    <s v="con reconocimientos"/>
  </r>
  <r>
    <s v="JUN 2018-19"/>
    <x v="9"/>
    <n v="16636650"/>
    <s v="16636650201G"/>
    <x v="0"/>
    <s v="MADURO LANDERAS, NAIARA"/>
    <x v="1"/>
    <n v="5.1689999999999996"/>
    <m/>
    <s v="Universidad de La Rioja"/>
    <n v="8"/>
    <s v="Cambio de universidad y/o estudios"/>
    <n v="1"/>
    <s v="81"/>
    <s v="Cambio de universidad por reconocimiento de 30 ECTS"/>
    <m/>
    <x v="0"/>
    <m/>
    <m/>
    <s v="SÍ"/>
    <s v="con reconocimientos"/>
  </r>
  <r>
    <s v="JUN 2018-19"/>
    <x v="9"/>
    <s v="Y0293674"/>
    <s v="Y0293674201G"/>
    <x v="0"/>
    <s v="EL BAROUDI , LOUBNA"/>
    <x v="1"/>
    <n v="5.27"/>
    <m/>
    <m/>
    <n v="11"/>
    <s v="Formación Profesional"/>
    <n v="5"/>
    <s v="115"/>
    <s v="Ciclo Formativo de Grado Superior"/>
    <m/>
    <x v="0"/>
    <m/>
    <m/>
    <s v="NO"/>
    <m/>
  </r>
  <r>
    <s v="JLO 2018-19"/>
    <x v="9"/>
    <n v="78774530"/>
    <s v="78774530201G"/>
    <x v="0"/>
    <s v="PEREZ MARTINEZ, JANET"/>
    <x v="1"/>
    <n v="5.5990000000000002"/>
    <m/>
    <s v="Universidad Pública de Navarra"/>
    <n v="1"/>
    <s v="Pruebas de Acceso desde bachillerato o equivalente"/>
    <n v="8"/>
    <s v="18"/>
    <s v="Pruebas de acceso a la Universidad (PAU)- LOE"/>
    <m/>
    <x v="0"/>
    <m/>
    <m/>
    <s v="NO"/>
    <m/>
  </r>
  <r>
    <s v="JLO 2018-19"/>
    <x v="9"/>
    <n v="79350646"/>
    <s v="79350646201G"/>
    <x v="0"/>
    <s v="SÁNCHEZ ARCILA, VERÓNICA"/>
    <x v="1"/>
    <n v="5.3719999999999999"/>
    <m/>
    <s v="Universidad de La Rioja"/>
    <n v="1"/>
    <s v="Pruebas de Acceso desde bachillerato o equivalente"/>
    <n v="8"/>
    <s v="18"/>
    <s v="Pruebas de acceso a la Universidad (PAU)- LOE"/>
    <m/>
    <x v="0"/>
    <m/>
    <m/>
    <s v="NO"/>
    <m/>
  </r>
  <r>
    <s v="JUN 2018-19"/>
    <x v="9"/>
    <n v="16632988"/>
    <s v="16632988201G"/>
    <x v="0"/>
    <s v="PÉREZ SOLOZÁBAL, ÁLVARO"/>
    <x v="1"/>
    <n v="6.6440000000000001"/>
    <m/>
    <s v="Universidad de La Rioja"/>
    <n v="1"/>
    <s v="Pruebas de Acceso desde bachillerato o equivalente"/>
    <n v="8"/>
    <s v="18"/>
    <s v="Pruebas de acceso a la Universidad (PAU)- LOE"/>
    <m/>
    <x v="0"/>
    <m/>
    <m/>
    <s v="NO"/>
    <m/>
  </r>
  <r>
    <s v="JUN 2018-19"/>
    <x v="9"/>
    <n v="16637191"/>
    <s v="16637191201G"/>
    <x v="0"/>
    <s v="UGARTE MURILLO, GONZALO"/>
    <x v="2"/>
    <n v="7.6260000000000003"/>
    <m/>
    <s v="Universidad de La Rioja"/>
    <n v="1"/>
    <s v="Pruebas de Acceso desde bachillerato o equivalente"/>
    <n v="9"/>
    <s v="19"/>
    <s v="Evaluación de Bachillerato para Acceso a la Universidad (EBAU) - LOMCE"/>
    <s v="SÍ"/>
    <x v="0"/>
    <m/>
    <m/>
    <s v="NO"/>
    <m/>
  </r>
  <r>
    <s v="JUN 2018-19"/>
    <x v="9"/>
    <n v="16623676"/>
    <s v="16623676201G"/>
    <x v="0"/>
    <s v="GARRIDO TEJADA, EDUARDO"/>
    <x v="2"/>
    <n v="6.7320000000000002"/>
    <m/>
    <s v="Universidad de La Rioja"/>
    <n v="1"/>
    <s v="Pruebas de Acceso desde bachillerato o equivalente"/>
    <n v="8"/>
    <s v="18"/>
    <s v="Pruebas de acceso a la Universidad (PAU)- LOE"/>
    <m/>
    <x v="0"/>
    <m/>
    <m/>
    <s v="SÍ"/>
    <s v="con reconocimientos"/>
  </r>
  <r>
    <s v="JUN 2018-19"/>
    <x v="9"/>
    <n v="78761617"/>
    <s v="78761617201G"/>
    <x v="0"/>
    <s v="BONILLA MARTINEZ, PELAYO"/>
    <x v="2"/>
    <n v="6.6820000000000004"/>
    <m/>
    <s v="Universidad Pública de Navarra"/>
    <n v="1"/>
    <s v="Pruebas de Acceso desde bachillerato o equivalente"/>
    <n v="9"/>
    <s v="19"/>
    <s v="Evaluación de Bachillerato para Acceso a la Universidad (EBAU) - LOMCE"/>
    <s v="SÍ"/>
    <x v="0"/>
    <m/>
    <m/>
    <s v="NO"/>
    <m/>
  </r>
  <r>
    <s v="JUN 2018-19"/>
    <x v="9"/>
    <n v="71350719"/>
    <s v="71350719201G"/>
    <x v="0"/>
    <s v="GÓMEZ ESGUEVA, DIEGO"/>
    <x v="2"/>
    <n v="5.85"/>
    <m/>
    <s v="Universidad de La Rioja"/>
    <n v="1"/>
    <s v="Pruebas de Acceso desde bachillerato o equivalente"/>
    <n v="9"/>
    <s v="19"/>
    <s v="Evaluación de Bachillerato para Acceso a la Universidad (EBAU) - LOMCE"/>
    <s v="SÍ"/>
    <x v="0"/>
    <m/>
    <m/>
    <s v="NO"/>
    <m/>
  </r>
  <r>
    <s v="JUN 2018-19"/>
    <x v="9"/>
    <n v="18075631"/>
    <s v="18075631201G"/>
    <x v="0"/>
    <s v="GARCÍA DÍAZ, RAÚL"/>
    <x v="2"/>
    <n v="6.0960000000000001"/>
    <m/>
    <s v="Universidad de La Rioja"/>
    <n v="1"/>
    <s v="Pruebas de Acceso desde bachillerato o equivalente"/>
    <n v="9"/>
    <s v="19"/>
    <s v="Evaluación de Bachillerato para Acceso a la Universidad (EBAU) - LOMCE"/>
    <s v="SÍ"/>
    <x v="0"/>
    <m/>
    <m/>
    <s v="NO"/>
    <m/>
  </r>
  <r>
    <s v="JUN 2018-19"/>
    <x v="9"/>
    <n v="16641831"/>
    <s v="16641831201G"/>
    <x v="0"/>
    <s v="PASTOR CORRES, EDUARDO"/>
    <x v="2"/>
    <n v="6.5659999999999998"/>
    <m/>
    <s v="Universidad de La Rioja"/>
    <n v="1"/>
    <s v="Pruebas de Acceso desde bachillerato o equivalente"/>
    <n v="9"/>
    <s v="19"/>
    <s v="Evaluación de Bachillerato para Acceso a la Universidad (EBAU) - LOMCE"/>
    <s v="SÍ"/>
    <x v="0"/>
    <m/>
    <m/>
    <s v="NO"/>
    <m/>
  </r>
  <r>
    <s v="JLO 2018-19"/>
    <x v="9"/>
    <n v="18080739"/>
    <s v="18080739201G"/>
    <x v="0"/>
    <s v="DIEGO ALESON, AINHOA DE"/>
    <x v="2"/>
    <n v="6.9790000000000001"/>
    <m/>
    <s v="Universidad de La Rioja"/>
    <n v="1"/>
    <s v="Pruebas de Acceso desde bachillerato o equivalente"/>
    <n v="9"/>
    <s v="19"/>
    <s v="Evaluación de Bachillerato para Acceso a la Universidad (EBAU) - LOMCE"/>
    <s v="SÍ"/>
    <x v="0"/>
    <m/>
    <m/>
    <s v="NO"/>
    <m/>
  </r>
  <r>
    <s v="JLO 2018-19"/>
    <x v="9"/>
    <n v="18081022"/>
    <s v="18081022201G"/>
    <x v="0"/>
    <s v="TABERNERO PASCUAL, MARÍA"/>
    <x v="2"/>
    <n v="5.3410000000000002"/>
    <m/>
    <s v="Universidad de La Rioja"/>
    <n v="1"/>
    <s v="Pruebas de Acceso desde bachillerato o equivalente"/>
    <n v="9"/>
    <s v="19"/>
    <s v="Evaluación de Bachillerato para Acceso a la Universidad (EBAU) - LOMCE"/>
    <s v="SÍ"/>
    <x v="2"/>
    <m/>
    <m/>
    <s v="NO"/>
    <m/>
  </r>
  <r>
    <s v="JLO 2018-19"/>
    <x v="9"/>
    <n v="18090098"/>
    <s v="18090098201G"/>
    <x v="0"/>
    <s v="GIL VALER, ÁLVARO"/>
    <x v="2"/>
    <n v="5.048"/>
    <m/>
    <s v="Universidad de La Rioja"/>
    <n v="1"/>
    <s v="Pruebas de Acceso desde bachillerato o equivalente"/>
    <n v="9"/>
    <s v="19"/>
    <s v="Evaluación de Bachillerato para Acceso a la Universidad (EBAU) - LOMCE"/>
    <s v="SÍ"/>
    <x v="0"/>
    <m/>
    <m/>
    <s v="NO"/>
    <m/>
  </r>
  <r>
    <s v="JLO 2018-19"/>
    <x v="9"/>
    <n v="1627656"/>
    <s v="1627656201G"/>
    <x v="0"/>
    <s v="CANTABRANA CANTABRANA, JESÚS"/>
    <x v="2"/>
    <n v="5.556"/>
    <m/>
    <s v="Universidad de La Rioja"/>
    <n v="1"/>
    <s v="Pruebas de Acceso desde bachillerato o equivalente"/>
    <n v="8"/>
    <s v="18"/>
    <s v="Pruebas de acceso a la Universidad (PAU)- LOE"/>
    <s v="SÍ"/>
    <x v="0"/>
    <m/>
    <m/>
    <s v="NO"/>
    <m/>
  </r>
  <r>
    <s v="JUN 2018-19"/>
    <x v="9"/>
    <n v="18085278"/>
    <s v="18085278201G"/>
    <x v="0"/>
    <s v="FERNÁNDEZ MATA, MARÍA"/>
    <x v="3"/>
    <n v="7.0439999999999996"/>
    <m/>
    <s v="Universidad de La Rioja"/>
    <n v="1"/>
    <s v="Pruebas de Acceso desde bachillerato o equivalente"/>
    <n v="9"/>
    <s v="19"/>
    <s v="Evaluación de Bachillerato para Acceso a la Universidad (EBAU) - LOMCE"/>
    <s v="SÍ"/>
    <x v="0"/>
    <m/>
    <m/>
    <s v="NO"/>
    <m/>
  </r>
  <r>
    <s v="JUN 2018-19"/>
    <x v="9"/>
    <n v="17497114"/>
    <s v="17497114201G"/>
    <x v="0"/>
    <s v="ZUECO OCHOA, NEREA"/>
    <x v="3"/>
    <n v="5.7539999999999996"/>
    <m/>
    <s v="Universidad Pública de Navarra"/>
    <n v="1"/>
    <s v="Pruebas de Acceso desde bachillerato o equivalente"/>
    <n v="9"/>
    <s v="19"/>
    <s v="Evaluación de Bachillerato para Acceso a la Universidad (EBAU) - LOMCE"/>
    <m/>
    <x v="0"/>
    <m/>
    <m/>
    <s v="NO"/>
    <m/>
  </r>
  <r>
    <s v="JLO 2018-19"/>
    <x v="9"/>
    <n v="17495914"/>
    <s v="17495914201G"/>
    <x v="0"/>
    <s v="MÉNDEZ PÉREZ, DAVID"/>
    <x v="3"/>
    <n v="5.8230000000000004"/>
    <m/>
    <s v="Universidad de La Rioja"/>
    <n v="1"/>
    <s v="Pruebas de Acceso desde bachillerato o equivalente"/>
    <n v="8"/>
    <s v="18"/>
    <s v="Pruebas de acceso a la Universidad (PAU)- LOE"/>
    <m/>
    <x v="0"/>
    <m/>
    <m/>
    <s v="NO"/>
    <m/>
  </r>
  <r>
    <s v="JUN 2018-19"/>
    <x v="9"/>
    <n v="78775834"/>
    <s v="78775834201G"/>
    <x v="0"/>
    <s v="BEZGA BOUMAOUT, SARA"/>
    <x v="3"/>
    <n v="7.7169999999999996"/>
    <m/>
    <s v="Universidad Pública de Navarra"/>
    <n v="1"/>
    <s v="Pruebas de Acceso desde bachillerato o equivalente"/>
    <n v="9"/>
    <s v="19"/>
    <s v="Evaluación de Bachillerato para Acceso a la Universidad (EBAU) - LOMCE"/>
    <m/>
    <x v="0"/>
    <m/>
    <m/>
    <s v="NO"/>
    <m/>
  </r>
  <r>
    <s v="JUN 2018-19"/>
    <x v="9"/>
    <n v="18082066"/>
    <s v="18082066201G"/>
    <x v="0"/>
    <s v="PRADO ÁLVAREZ, CARMEN"/>
    <x v="3"/>
    <n v="6.3520000000000003"/>
    <m/>
    <s v="Universidad de La Rioja"/>
    <n v="1"/>
    <s v="Pruebas de Acceso desde bachillerato o equivalente"/>
    <n v="9"/>
    <s v="19"/>
    <s v="Evaluación de Bachillerato para Acceso a la Universidad (EBAU) - LOMCE"/>
    <m/>
    <x v="0"/>
    <m/>
    <m/>
    <s v="NO"/>
    <m/>
  </r>
  <r>
    <s v="JUN 2018-19"/>
    <x v="9"/>
    <n v="21045053"/>
    <s v="21045053201G"/>
    <x v="0"/>
    <s v="GUTIÉRREZ MARTÍNEZ, SERGIO"/>
    <x v="3"/>
    <n v="6.641"/>
    <m/>
    <s v="Universidad de La Rioja"/>
    <n v="1"/>
    <s v="Pruebas de Acceso desde bachillerato o equivalente"/>
    <n v="9"/>
    <s v="19"/>
    <s v="Evaluación de Bachillerato para Acceso a la Universidad (EBAU) - LOMCE"/>
    <m/>
    <x v="0"/>
    <m/>
    <m/>
    <s v="NO"/>
    <m/>
  </r>
  <r>
    <s v="JLO 2018-19"/>
    <x v="9"/>
    <n v="17495419"/>
    <s v="17495419201G"/>
    <x v="0"/>
    <s v="BRIONES CRESPO, SERGIO"/>
    <x v="3"/>
    <n v="6.0060000000000002"/>
    <m/>
    <s v="Universidad de La Rioja"/>
    <n v="1"/>
    <s v="Pruebas de Acceso desde bachillerato o equivalente"/>
    <n v="9"/>
    <s v="19"/>
    <s v="Evaluación de Bachillerato para Acceso a la Universidad (EBAU) - LOMCE"/>
    <m/>
    <x v="0"/>
    <m/>
    <m/>
    <s v="NO"/>
    <m/>
  </r>
  <r>
    <s v="JLO 2018-19"/>
    <x v="9"/>
    <n v="18076902"/>
    <s v="18076902201G"/>
    <x v="0"/>
    <s v="ORTIGOSA CEBRIÁN, JORGE"/>
    <x v="3"/>
    <n v="6.2770000000000001"/>
    <m/>
    <s v="Universidad de La Rioja"/>
    <n v="1"/>
    <s v="Pruebas de Acceso desde bachillerato o equivalente"/>
    <n v="9"/>
    <s v="19"/>
    <s v="Evaluación de Bachillerato para Acceso a la Universidad (EBAU) - LOMCE"/>
    <m/>
    <x v="0"/>
    <m/>
    <m/>
    <s v="NO"/>
    <m/>
  </r>
  <r>
    <s v="JUN 2018-19"/>
    <x v="9"/>
    <n v="73430967"/>
    <s v="73430967201G"/>
    <x v="0"/>
    <s v="IRIJALBA JIMÉNEZ, RUBÉN"/>
    <x v="3"/>
    <n v="5.2039999999999997"/>
    <m/>
    <s v="Universidad Pública de Navarra"/>
    <n v="1"/>
    <s v="Pruebas de Acceso desde bachillerato o equivalente"/>
    <n v="9"/>
    <s v="19"/>
    <s v="Evaluación de Bachillerato para Acceso a la Universidad (EBAU) - LOMCE"/>
    <m/>
    <x v="0"/>
    <m/>
    <m/>
    <s v="NO"/>
    <m/>
  </r>
  <r>
    <s v="JLO 2018-19"/>
    <x v="9"/>
    <n v="18091675"/>
    <s v="18091675201G"/>
    <x v="0"/>
    <s v="MIGUEL EZQUERRO, LUCIA"/>
    <x v="3"/>
    <n v="8.8559999999999999"/>
    <m/>
    <s v="Universidad de La Rioja"/>
    <n v="1"/>
    <s v="Pruebas de Acceso desde bachillerato o equivalente"/>
    <n v="9"/>
    <s v="19"/>
    <s v="Evaluación de Bachillerato para Acceso a la Universidad (EBAU) - LOMCE"/>
    <m/>
    <x v="0"/>
    <m/>
    <m/>
    <s v="NO"/>
    <m/>
  </r>
  <r>
    <s v="JLO 2018-19"/>
    <x v="9"/>
    <s v="X7195554"/>
    <s v="X7195554201G"/>
    <x v="0"/>
    <s v="GHEBAN , GABRIELA"/>
    <x v="3"/>
    <n v="6.0339999999999998"/>
    <m/>
    <s v="Universidad de La Rioja"/>
    <n v="1"/>
    <s v="Pruebas de Acceso desde bachillerato o equivalente"/>
    <n v="9"/>
    <s v="19"/>
    <s v="Evaluación de Bachillerato para Acceso a la Universidad (EBAU) - LOMCE"/>
    <m/>
    <x v="0"/>
    <m/>
    <m/>
    <s v="NO"/>
    <m/>
  </r>
  <r>
    <s v="JUN 2018-19"/>
    <x v="9"/>
    <n v="16620829"/>
    <s v="16620829201G"/>
    <x v="0"/>
    <s v="YU LIN, MINGCHIE ELIZABETH"/>
    <x v="3"/>
    <n v="7.899"/>
    <m/>
    <s v="Universidad de La Rioja"/>
    <n v="1"/>
    <s v="Pruebas de Acceso desde bachillerato o equivalente"/>
    <n v="9"/>
    <s v="19"/>
    <s v="Evaluación de Bachillerato para Acceso a la Universidad (EBAU) - LOMCE"/>
    <m/>
    <x v="0"/>
    <m/>
    <m/>
    <s v="NO"/>
    <m/>
  </r>
  <r>
    <s v="JUN 2018-19"/>
    <x v="10"/>
    <n v="16621937"/>
    <s v="16621937202G"/>
    <x v="0"/>
    <s v="VERGARA MARZO, ANA"/>
    <x v="4"/>
    <n v="7.4359999999999999"/>
    <m/>
    <s v="Universidad Pública de Navarra"/>
    <n v="1"/>
    <s v="Pruebas de Acceso desde bachillerato o equivalente"/>
    <n v="8"/>
    <s v="18"/>
    <s v="Pruebas de acceso a la Universidad (PAU)- LOE"/>
    <m/>
    <x v="1"/>
    <m/>
    <m/>
    <s v="NO"/>
    <m/>
  </r>
  <r>
    <s v="JLO 2018-19"/>
    <x v="10"/>
    <n v="16634460"/>
    <s v="16634460202G"/>
    <x v="0"/>
    <s v="MARTÍN ANTÓN, ÍÑIGO"/>
    <x v="6"/>
    <n v="6.14"/>
    <m/>
    <s v="Universidad de La Rioja"/>
    <n v="1"/>
    <s v="Pruebas de Acceso desde bachillerato o equivalente"/>
    <n v="8"/>
    <s v="18"/>
    <s v="Pruebas de acceso a la Universidad (PAU)- LOE"/>
    <m/>
    <x v="1"/>
    <m/>
    <m/>
    <s v="NO"/>
    <m/>
  </r>
  <r>
    <s v="JUN 2018-19"/>
    <x v="10"/>
    <n v="16622466"/>
    <s v="16622466202G"/>
    <x v="0"/>
    <s v="PALACIO MARTÍNEZ, SARA"/>
    <x v="5"/>
    <n v="6.423"/>
    <m/>
    <s v="Universidad de La Rioja"/>
    <n v="1"/>
    <s v="Pruebas de Acceso desde bachillerato o equivalente"/>
    <n v="8"/>
    <s v="18"/>
    <s v="Pruebas de acceso a la Universidad (PAU)- LOE"/>
    <m/>
    <x v="0"/>
    <m/>
    <m/>
    <s v="NO"/>
    <m/>
  </r>
  <r>
    <s v="JUN 2018-19"/>
    <x v="10"/>
    <n v="18077062"/>
    <s v="18077062202G"/>
    <x v="0"/>
    <s v="IGLESIAS LÓPEZ, ÁNGELA"/>
    <x v="5"/>
    <n v="7.1669999999999998"/>
    <m/>
    <s v="Universidad de La Rioja"/>
    <n v="1"/>
    <s v="Pruebas de Acceso desde bachillerato o equivalente"/>
    <n v="8"/>
    <s v="18"/>
    <s v="Pruebas de acceso a la Universidad (PAU)- LOE"/>
    <m/>
    <x v="0"/>
    <m/>
    <m/>
    <s v="NO"/>
    <m/>
  </r>
  <r>
    <s v="JUN 2018-19"/>
    <x v="10"/>
    <n v="16607004"/>
    <s v="16607004202G"/>
    <x v="0"/>
    <s v="ESCUDERO GARCÍA, ÁNGELA"/>
    <x v="5"/>
    <n v="6.5519999999999996"/>
    <m/>
    <s v="Universidad de La Rioja"/>
    <n v="1"/>
    <s v="Pruebas de Acceso desde bachillerato o equivalente"/>
    <n v="8"/>
    <s v="18"/>
    <s v="Pruebas de acceso a la Universidad (PAU)- LOE"/>
    <m/>
    <x v="0"/>
    <m/>
    <m/>
    <s v="NO"/>
    <m/>
  </r>
  <r>
    <s v="JUN 2018-19"/>
    <x v="10"/>
    <n v="16624836"/>
    <s v="16624836202G"/>
    <x v="0"/>
    <s v="RAMOS HIDALGO, LARA"/>
    <x v="0"/>
    <n v="9.3190000000000008"/>
    <m/>
    <s v="Universidad de La Rioja"/>
    <n v="1"/>
    <s v="Pruebas de Acceso desde bachillerato o equivalente"/>
    <n v="8"/>
    <s v="18"/>
    <s v="Pruebas de acceso a la Universidad (PAU)- LOE"/>
    <m/>
    <x v="0"/>
    <m/>
    <m/>
    <s v="NO"/>
    <m/>
  </r>
  <r>
    <s v="JUN 2018-19"/>
    <x v="10"/>
    <n v="16633161"/>
    <s v="16633161202G"/>
    <x v="0"/>
    <s v="MARÍN LÓPEZ, LAURA"/>
    <x v="0"/>
    <n v="7.1769999999999996"/>
    <m/>
    <s v="Universidad de La Rioja"/>
    <n v="1"/>
    <s v="Pruebas de Acceso desde bachillerato o equivalente"/>
    <n v="8"/>
    <s v="18"/>
    <s v="Pruebas de acceso a la Universidad (PAU)- LOE"/>
    <m/>
    <x v="0"/>
    <m/>
    <m/>
    <s v="NO"/>
    <m/>
  </r>
  <r>
    <s v="JLO 2018-19"/>
    <x v="10"/>
    <n v="72799876"/>
    <s v="72799876202G"/>
    <x v="0"/>
    <s v="FERNÁNDEZ MARTÍNEZ, PABLO"/>
    <x v="0"/>
    <n v="5"/>
    <m/>
    <s v="Universidad de La Rioja"/>
    <n v="1"/>
    <s v="Pruebas de Acceso desde bachillerato o equivalente"/>
    <n v="8"/>
    <s v="18"/>
    <s v="Pruebas de acceso a la Universidad (PAU)- LOE"/>
    <m/>
    <x v="1"/>
    <m/>
    <m/>
    <s v="NO"/>
    <m/>
  </r>
  <r>
    <s v="JUN 2018-19"/>
    <x v="10"/>
    <n v="16633945"/>
    <s v="16633945202G"/>
    <x v="0"/>
    <s v="CÁRCAMO MÚGICA, RUBÉN"/>
    <x v="0"/>
    <n v="6.2450000000000001"/>
    <m/>
    <s v="Universidad de La Rioja"/>
    <n v="1"/>
    <s v="Pruebas de Acceso desde bachillerato o equivalente"/>
    <n v="8"/>
    <s v="18"/>
    <s v="Pruebas de acceso a la Universidad (PAU)- LOE"/>
    <m/>
    <x v="0"/>
    <m/>
    <m/>
    <s v="NO"/>
    <m/>
  </r>
  <r>
    <s v="JLO 2018-19"/>
    <x v="10"/>
    <n v="18078293"/>
    <s v="18078293202G"/>
    <x v="0"/>
    <s v="GONZÁLEZ SALAZAR, TANIA"/>
    <x v="0"/>
    <n v="6.0140000000000002"/>
    <m/>
    <s v="Universidad de La Rioja"/>
    <n v="1"/>
    <s v="Pruebas de Acceso desde bachillerato o equivalente"/>
    <n v="8"/>
    <s v="18"/>
    <s v="Pruebas de acceso a la Universidad (PAU)- LOE"/>
    <m/>
    <x v="0"/>
    <m/>
    <m/>
    <s v="NO"/>
    <m/>
  </r>
  <r>
    <s v="JUN 2018-19"/>
    <x v="10"/>
    <n v="79353481"/>
    <s v="79353481202G"/>
    <x v="0"/>
    <s v="EL MASOUDY MESSOUDI, ASMAE"/>
    <x v="0"/>
    <n v="7.01"/>
    <m/>
    <s v="UNIVERSIDAD DE EXTREMADURA"/>
    <n v="1"/>
    <s v="Pruebas de Acceso desde bachillerato o equivalente"/>
    <n v="8"/>
    <s v="18"/>
    <s v="Pruebas de acceso a la Universidad (PAU)- LOE"/>
    <m/>
    <x v="0"/>
    <m/>
    <m/>
    <s v="SÍ"/>
    <s v="con reconocimientos"/>
  </r>
  <r>
    <s v="JUN 2018-19"/>
    <x v="10"/>
    <n v="72798873"/>
    <s v="72798873202G"/>
    <x v="0"/>
    <s v="PUELLES ARNÁEZ, ÁLVARO"/>
    <x v="1"/>
    <n v="7.7809999999999997"/>
    <m/>
    <s v="Universidad de La Rioja"/>
    <n v="1"/>
    <s v="Pruebas de Acceso desde bachillerato o equivalente"/>
    <n v="8"/>
    <s v="18"/>
    <s v="Pruebas de acceso a la Universidad (PAU)- LOE"/>
    <m/>
    <x v="0"/>
    <m/>
    <m/>
    <s v="NO"/>
    <m/>
  </r>
  <r>
    <s v="JUN 2018-19"/>
    <x v="10"/>
    <n v="16641975"/>
    <s v="16641975202G"/>
    <x v="0"/>
    <s v="ALCALÁ DÍEZ, JUAN"/>
    <x v="1"/>
    <n v="6.2320000000000002"/>
    <m/>
    <s v="Universidad de La Rioja"/>
    <n v="1"/>
    <s v="Pruebas de Acceso desde bachillerato o equivalente"/>
    <n v="8"/>
    <s v="18"/>
    <s v="Pruebas de acceso a la Universidad (PAU)- LOE"/>
    <m/>
    <x v="0"/>
    <m/>
    <m/>
    <s v="NO"/>
    <m/>
  </r>
  <r>
    <s v="JUN 2018-19"/>
    <x v="10"/>
    <n v="73455208"/>
    <s v="73455208202G"/>
    <x v="0"/>
    <s v="VERANO AMATE, LEIRE"/>
    <x v="1"/>
    <n v="5.585"/>
    <m/>
    <s v="Universidad Pública de Navarra"/>
    <n v="1"/>
    <s v="Pruebas de Acceso desde bachillerato o equivalente"/>
    <n v="8"/>
    <s v="18"/>
    <s v="Pruebas de acceso a la Universidad (PAU)- LOE"/>
    <m/>
    <x v="0"/>
    <m/>
    <m/>
    <s v="NO"/>
    <m/>
  </r>
  <r>
    <s v="JUN 2018-19"/>
    <x v="10"/>
    <n v="16633452"/>
    <s v="16633452202G"/>
    <x v="0"/>
    <s v="ROJO PÉREZ, BEATRIZ"/>
    <x v="1"/>
    <n v="7.0010000000000003"/>
    <m/>
    <s v="Universidad de La Rioja"/>
    <n v="1"/>
    <s v="Pruebas de Acceso desde bachillerato o equivalente"/>
    <n v="8"/>
    <s v="18"/>
    <s v="Pruebas de acceso a la Universidad (PAU)- LOE"/>
    <m/>
    <x v="0"/>
    <m/>
    <m/>
    <s v="NO"/>
    <m/>
  </r>
  <r>
    <s v="JUN 2018-19"/>
    <x v="10"/>
    <n v="16638495"/>
    <s v="16638495202G"/>
    <x v="0"/>
    <s v="VILDOSOLA GARCÍA, ÁLVARO"/>
    <x v="1"/>
    <n v="8.0540000000000003"/>
    <m/>
    <s v="Universidad de La Rioja"/>
    <n v="1"/>
    <s v="Pruebas de Acceso desde bachillerato o equivalente"/>
    <n v="8"/>
    <s v="18"/>
    <s v="Pruebas de acceso a la Universidad (PAU)- LOE"/>
    <m/>
    <x v="0"/>
    <m/>
    <m/>
    <s v="NO"/>
    <m/>
  </r>
  <r>
    <s v="JUN 2018-19"/>
    <x v="10"/>
    <n v="16630281"/>
    <s v="16630281202G"/>
    <x v="0"/>
    <s v="GONZÁLEZ PÉREZ, PABLO"/>
    <x v="1"/>
    <n v="5.806"/>
    <m/>
    <s v="Universidad de La Rioja"/>
    <n v="1"/>
    <s v="Pruebas de Acceso desde bachillerato o equivalente"/>
    <n v="8"/>
    <s v="18"/>
    <s v="Pruebas de acceso a la Universidad (PAU)- LOE"/>
    <m/>
    <x v="0"/>
    <m/>
    <m/>
    <s v="NO"/>
    <m/>
  </r>
  <r>
    <s v="JUN 2018-19"/>
    <x v="10"/>
    <n v="16624771"/>
    <s v="16624771202G"/>
    <x v="0"/>
    <s v="BLASCO MORO, MARTA"/>
    <x v="1"/>
    <n v="6.5"/>
    <m/>
    <m/>
    <n v="11"/>
    <s v="Formación Profesional"/>
    <n v="5"/>
    <s v="115"/>
    <s v="Ciclo Formativo de Grado Superior"/>
    <m/>
    <x v="0"/>
    <m/>
    <m/>
    <s v="NO"/>
    <m/>
  </r>
  <r>
    <s v="JUN 2018-19"/>
    <x v="10"/>
    <n v="16641794"/>
    <s v="16641794202G"/>
    <x v="0"/>
    <s v="BAÑOS AGUIRRE, ÁNDER"/>
    <x v="2"/>
    <n v="6.7809999999999997"/>
    <m/>
    <s v="Universidad de La Rioja"/>
    <n v="1"/>
    <s v="Pruebas de Acceso desde bachillerato o equivalente"/>
    <n v="9"/>
    <s v="19"/>
    <s v="Evaluación de Bachillerato para Acceso a la Universidad (EBAU) - LOMCE"/>
    <s v="SÍ"/>
    <x v="0"/>
    <m/>
    <m/>
    <s v="NO"/>
    <m/>
  </r>
  <r>
    <s v="JUN 2018-19"/>
    <x v="10"/>
    <n v="16612991"/>
    <s v="16612991202G"/>
    <x v="0"/>
    <s v="FERNÁNDEZ OBAMA, MARÍA TERESA"/>
    <x v="2"/>
    <n v="9.16"/>
    <m/>
    <s v="Universidad de La Rioja"/>
    <n v="1"/>
    <s v="Pruebas de Acceso desde bachillerato o equivalente"/>
    <n v="9"/>
    <s v="19"/>
    <s v="Evaluación de Bachillerato para Acceso a la Universidad (EBAU) - LOMCE"/>
    <s v="SÍ"/>
    <x v="0"/>
    <m/>
    <m/>
    <s v="NO"/>
    <m/>
  </r>
  <r>
    <s v="JUN 2018-19"/>
    <x v="10"/>
    <n v="16641135"/>
    <s v="16641135202G"/>
    <x v="0"/>
    <s v="DÍEZ JIMÉNEZ, ANA"/>
    <x v="2"/>
    <n v="6.6139999999999999"/>
    <m/>
    <s v="Universidad de La Rioja"/>
    <n v="1"/>
    <s v="Pruebas de Acceso desde bachillerato o equivalente"/>
    <n v="9"/>
    <s v="19"/>
    <s v="Evaluación de Bachillerato para Acceso a la Universidad (EBAU) - LOMCE"/>
    <s v="SÍ"/>
    <x v="0"/>
    <m/>
    <m/>
    <s v="NO"/>
    <m/>
  </r>
  <r>
    <s v="JUN 2018-19"/>
    <x v="10"/>
    <s v="X5974196"/>
    <s v="X5974196202G"/>
    <x v="0"/>
    <s v="MGELIASHVILI , LANA"/>
    <x v="2"/>
    <n v="8.0459999999999994"/>
    <m/>
    <s v="Universidad de La Rioja"/>
    <n v="1"/>
    <s v="Pruebas de Acceso desde bachillerato o equivalente"/>
    <n v="9"/>
    <s v="19"/>
    <s v="Evaluación de Bachillerato para Acceso a la Universidad (EBAU) - LOMCE"/>
    <s v="SÍ"/>
    <x v="0"/>
    <m/>
    <m/>
    <s v="NO"/>
    <m/>
  </r>
  <r>
    <s v="JUN 2018-19"/>
    <x v="10"/>
    <n v="17499786"/>
    <s v="17499786202G"/>
    <x v="0"/>
    <s v="CALATRAVA MARTÍNEZ, LUCIA"/>
    <x v="2"/>
    <n v="5.8159999999999998"/>
    <m/>
    <s v="Universidad de La Rioja"/>
    <n v="1"/>
    <s v="Pruebas de Acceso desde bachillerato o equivalente"/>
    <n v="9"/>
    <s v="19"/>
    <s v="Evaluación de Bachillerato para Acceso a la Universidad (EBAU) - LOMCE"/>
    <s v="SÍ"/>
    <x v="0"/>
    <m/>
    <m/>
    <s v="NO"/>
    <m/>
  </r>
  <r>
    <s v="JUN 2018-19"/>
    <x v="10"/>
    <n v="17499921"/>
    <s v="17499921202G"/>
    <x v="0"/>
    <s v="GONZÁLEZ MARTÍNEZ, ANDREA"/>
    <x v="3"/>
    <n v="8.5660000000000007"/>
    <m/>
    <s v="Universidad de La Rioja"/>
    <n v="1"/>
    <s v="Pruebas de Acceso desde bachillerato o equivalente"/>
    <n v="9"/>
    <s v="19"/>
    <s v="Evaluación de Bachillerato para Acceso a la Universidad (EBAU) - LOMCE"/>
    <m/>
    <x v="0"/>
    <m/>
    <m/>
    <s v="NO"/>
    <m/>
  </r>
  <r>
    <s v="JUN 2018-19"/>
    <x v="10"/>
    <n v="72799765"/>
    <s v="72799765202G"/>
    <x v="0"/>
    <s v="LEZA SÁEZ, ESTELA"/>
    <x v="3"/>
    <n v="5.8780000000000001"/>
    <m/>
    <s v="Universidad de La Rioja"/>
    <n v="1"/>
    <s v="Pruebas de Acceso desde bachillerato o equivalente"/>
    <n v="9"/>
    <s v="19"/>
    <s v="Evaluación de Bachillerato para Acceso a la Universidad (EBAU) - LOMCE"/>
    <m/>
    <x v="0"/>
    <m/>
    <m/>
    <s v="NO"/>
    <m/>
  </r>
  <r>
    <s v="JUN 2018-19"/>
    <x v="10"/>
    <s v="X3135068"/>
    <s v="X3135068202G"/>
    <x v="0"/>
    <s v="COSTA CARVALHO, MIGUEL ANGEL"/>
    <x v="3"/>
    <n v="6.2190000000000003"/>
    <m/>
    <s v="UNIVERSIDAD DE BURGOS"/>
    <n v="1"/>
    <s v="Pruebas de Acceso desde bachillerato o equivalente"/>
    <n v="9"/>
    <s v="19"/>
    <s v="Evaluación de Bachillerato para Acceso a la Universidad (EBAU) - LOMCE"/>
    <m/>
    <x v="0"/>
    <m/>
    <m/>
    <s v="NO"/>
    <m/>
  </r>
  <r>
    <s v="JUN 2018-19"/>
    <x v="10"/>
    <n v="78778894"/>
    <s v="78778894202G"/>
    <x v="0"/>
    <s v="CHUQUI USHPA, GABRIELA ESTEFANIA"/>
    <x v="3"/>
    <n v="6"/>
    <m/>
    <m/>
    <n v="11"/>
    <s v="Formación Profesional"/>
    <n v="5"/>
    <s v="115"/>
    <s v="Ciclo Formativo de Grado Superior"/>
    <m/>
    <x v="0"/>
    <m/>
    <m/>
    <s v="NO"/>
    <m/>
  </r>
  <r>
    <s v="JLO 2018-19"/>
    <x v="11"/>
    <n v="16635014"/>
    <s v="16635014203G"/>
    <x v="0"/>
    <s v="AGUILAR QUINATOA, ERIKA PRISCILA"/>
    <x v="5"/>
    <n v="5.8319999999999999"/>
    <m/>
    <s v="Universidad de La Rioja"/>
    <n v="1"/>
    <s v="Pruebas de Acceso desde bachillerato o equivalente"/>
    <n v="8"/>
    <s v="18"/>
    <s v="Pruebas de acceso a la Universidad (PAU)- LOE"/>
    <m/>
    <x v="0"/>
    <m/>
    <m/>
    <s v="NO"/>
    <m/>
  </r>
  <r>
    <s v="JLO 2018-19"/>
    <x v="11"/>
    <n v="16632004"/>
    <s v="16632004203G"/>
    <x v="0"/>
    <s v="PÉREZ-CABALLERO CILLA, CARLOTA"/>
    <x v="5"/>
    <n v="5.859"/>
    <m/>
    <s v="Universidad de La Rioja"/>
    <n v="1"/>
    <s v="Pruebas de Acceso desde bachillerato o equivalente"/>
    <n v="8"/>
    <s v="18"/>
    <s v="Pruebas de acceso a la Universidad (PAU)- LOE"/>
    <m/>
    <x v="2"/>
    <m/>
    <m/>
    <s v="NO"/>
    <m/>
  </r>
  <r>
    <s v="JUN 2018-19"/>
    <x v="11"/>
    <n v="16640052"/>
    <s v="16640052203G"/>
    <x v="0"/>
    <s v="SACRISTÁN OLARTE, ENRIQUE"/>
    <x v="0"/>
    <n v="6.4660000000000002"/>
    <m/>
    <s v="Universidad de La Rioja"/>
    <n v="1"/>
    <s v="Pruebas de Acceso desde bachillerato o equivalente"/>
    <n v="8"/>
    <s v="18"/>
    <s v="Pruebas de acceso a la Universidad (PAU)- LOE"/>
    <m/>
    <x v="0"/>
    <m/>
    <m/>
    <s v="NO"/>
    <m/>
  </r>
  <r>
    <s v="JUN 2018-19"/>
    <x v="11"/>
    <s v="X8472768"/>
    <s v="X8472768203G"/>
    <x v="0"/>
    <s v="MAGDA , ARIANA MARÍA"/>
    <x v="0"/>
    <n v="8.1140000000000008"/>
    <m/>
    <s v="Universidad de La Rioja"/>
    <n v="1"/>
    <s v="Pruebas de Acceso desde bachillerato o equivalente"/>
    <n v="8"/>
    <s v="18"/>
    <s v="Pruebas de acceso a la Universidad (PAU)- LOE"/>
    <m/>
    <x v="0"/>
    <m/>
    <m/>
    <s v="NO"/>
    <m/>
  </r>
  <r>
    <s v="JUN 2018-19"/>
    <x v="11"/>
    <n v="18075578"/>
    <s v="18075578203G"/>
    <x v="0"/>
    <s v="SAINZ ANSORENA, AINARA"/>
    <x v="0"/>
    <n v="6.0229999999999997"/>
    <m/>
    <s v="Universidad de La Rioja"/>
    <n v="1"/>
    <s v="Pruebas de Acceso desde bachillerato o equivalente"/>
    <n v="8"/>
    <s v="18"/>
    <s v="Pruebas de acceso a la Universidad (PAU)- LOE"/>
    <m/>
    <x v="0"/>
    <m/>
    <m/>
    <s v="NO"/>
    <m/>
  </r>
  <r>
    <s v="JUN 2018-19"/>
    <x v="11"/>
    <n v="16623758"/>
    <s v="16623758203G"/>
    <x v="0"/>
    <s v="PINOS FERNÁNDEZ, AURORA"/>
    <x v="0"/>
    <n v="6.9210000000000003"/>
    <m/>
    <s v="Universidad de La Rioja"/>
    <n v="1"/>
    <s v="Pruebas de Acceso desde bachillerato o equivalente"/>
    <n v="8"/>
    <s v="18"/>
    <s v="Pruebas de acceso a la Universidad (PAU)- LOE"/>
    <m/>
    <x v="0"/>
    <m/>
    <m/>
    <s v="NO"/>
    <m/>
  </r>
  <r>
    <s v="JUN 2018-19"/>
    <x v="11"/>
    <n v="16643780"/>
    <s v="16643780203G"/>
    <x v="0"/>
    <s v="POMBO GARCÍA, RUBÉN"/>
    <x v="0"/>
    <n v="5.2149999999999999"/>
    <m/>
    <s v="Universidad de La Rioja"/>
    <n v="1"/>
    <s v="Pruebas de Acceso desde bachillerato o equivalente"/>
    <n v="8"/>
    <s v="18"/>
    <s v="Pruebas de acceso a la Universidad (PAU)- LOE"/>
    <m/>
    <x v="0"/>
    <m/>
    <m/>
    <s v="NO"/>
    <m/>
  </r>
  <r>
    <s v="JUN 2018-19"/>
    <x v="11"/>
    <n v="18082837"/>
    <s v="18082837203G"/>
    <x v="0"/>
    <s v="LÓPEZ CÓNDOR, MISHELL FERNANDA"/>
    <x v="1"/>
    <n v="5.0289999999999999"/>
    <m/>
    <s v="Universidad de La Rioja"/>
    <n v="1"/>
    <s v="Pruebas de Acceso desde bachillerato o equivalente"/>
    <n v="8"/>
    <s v="18"/>
    <s v="Pruebas de acceso a la Universidad (PAU)- LOE"/>
    <m/>
    <x v="0"/>
    <m/>
    <m/>
    <s v="NO"/>
    <m/>
  </r>
  <r>
    <s v="JUN 2018-19"/>
    <x v="11"/>
    <n v="73452689"/>
    <s v="73452689203G"/>
    <x v="0"/>
    <s v="URDACI SADA, LEYRE"/>
    <x v="2"/>
    <n v="6.4420000000000002"/>
    <m/>
    <s v="Universidad Pública de Navarra"/>
    <n v="1"/>
    <s v="Pruebas de Acceso desde bachillerato o equivalente"/>
    <n v="8"/>
    <s v="18"/>
    <s v="Pruebas de acceso a la Universidad (PAU)- LOE"/>
    <m/>
    <x v="0"/>
    <m/>
    <m/>
    <s v="NO"/>
    <m/>
  </r>
  <r>
    <s v="JLO 2018-19"/>
    <x v="11"/>
    <n v="71349645"/>
    <s v="71349645203G"/>
    <x v="0"/>
    <s v="PURAS GÓMEZ, ALBA"/>
    <x v="2"/>
    <n v="5.14"/>
    <m/>
    <s v="Universidad del País Vasco/Euskal Herriko Unibersitatea"/>
    <n v="1"/>
    <s v="Pruebas de Acceso desde bachillerato o equivalente"/>
    <n v="8"/>
    <s v="18"/>
    <s v="Pruebas de acceso a la Universidad (PAU)- LOE"/>
    <m/>
    <x v="0"/>
    <m/>
    <m/>
    <s v="NO"/>
    <m/>
  </r>
  <r>
    <s v="JLO 2018-19"/>
    <x v="11"/>
    <n v="78758570"/>
    <s v="78758570203G"/>
    <x v="0"/>
    <s v="CHIVITE BERMÚDEZ, CLAUDIA MARÍA"/>
    <x v="2"/>
    <n v="5.8940000000000001"/>
    <m/>
    <s v="UNIVERSIDAD DE NAVARRA"/>
    <n v="1"/>
    <s v="Pruebas de Acceso desde bachillerato o equivalente"/>
    <n v="9"/>
    <s v="19"/>
    <s v="Evaluación de Bachillerato para Acceso a la Universidad (EBAU) - LOMCE"/>
    <s v="SÍ"/>
    <x v="0"/>
    <m/>
    <m/>
    <s v="NO"/>
    <m/>
  </r>
  <r>
    <s v="JLO 2018-19"/>
    <x v="11"/>
    <n v="18073942"/>
    <s v="18073942203G"/>
    <x v="0"/>
    <s v="MARTÍNEZ DOMÍNGUEZ, CARMEN"/>
    <x v="2"/>
    <n v="6.0679999999999996"/>
    <m/>
    <s v="Universidad de La Rioja"/>
    <n v="1"/>
    <s v="Pruebas de Acceso desde bachillerato o equivalente"/>
    <n v="9"/>
    <s v="19"/>
    <s v="Evaluación de Bachillerato para Acceso a la Universidad (EBAU) - LOMCE"/>
    <s v="SÍ"/>
    <x v="0"/>
    <m/>
    <m/>
    <s v="NO"/>
    <m/>
  </r>
  <r>
    <s v="JUN 2018-19"/>
    <x v="11"/>
    <n v="72538362"/>
    <s v="72538362203G"/>
    <x v="0"/>
    <s v="ARANALDE OYARZABAL, ASIER"/>
    <x v="3"/>
    <n v="7.14"/>
    <m/>
    <m/>
    <n v="11"/>
    <s v="Formación Profesional"/>
    <n v="5"/>
    <s v="115"/>
    <s v="Ciclo Formativo de Grado Superior"/>
    <m/>
    <x v="0"/>
    <m/>
    <m/>
    <s v="SÍ"/>
    <s v="con reconocimientos"/>
  </r>
  <r>
    <s v="JUN 2018-19"/>
    <x v="11"/>
    <n v="17495670"/>
    <s v="17495670203G"/>
    <x v="0"/>
    <s v="PÉREZ SÁENZ-LÓPEZ, HUGO"/>
    <x v="3"/>
    <n v="6.093"/>
    <m/>
    <s v="Universidad de La Rioja"/>
    <n v="1"/>
    <s v="Pruebas de Acceso desde bachillerato o equivalente"/>
    <n v="9"/>
    <s v="19"/>
    <s v="Evaluación de Bachillerato para Acceso a la Universidad (EBAU) - LOMCE"/>
    <m/>
    <x v="0"/>
    <m/>
    <m/>
    <s v="NO"/>
    <m/>
  </r>
  <r>
    <s v="JUN 2018-19"/>
    <x v="11"/>
    <n v="72902286"/>
    <s v="72902286203G"/>
    <x v="0"/>
    <s v="FERNANDEZ MORENO, ANDREA"/>
    <x v="3"/>
    <n v="5.9859999999999998"/>
    <m/>
    <s v="Universidad de Valladolid"/>
    <n v="1"/>
    <s v="Pruebas de Acceso desde bachillerato o equivalente"/>
    <n v="9"/>
    <s v="19"/>
    <s v="Evaluación de Bachillerato para Acceso a la Universidad (EBAU) - LOMCE"/>
    <m/>
    <x v="2"/>
    <m/>
    <m/>
    <s v="NO"/>
    <m/>
  </r>
  <r>
    <s v="JUN 2018-19"/>
    <x v="11"/>
    <n v="18474286"/>
    <s v="18474286203G"/>
    <x v="0"/>
    <s v="GUERRA GUEVARA, LIZETH KATHERINE"/>
    <x v="3"/>
    <n v="7.38"/>
    <m/>
    <m/>
    <n v="11"/>
    <s v="Formación Profesional"/>
    <n v="5"/>
    <s v="115"/>
    <s v="Ciclo Formativo de Grado Superior"/>
    <m/>
    <x v="0"/>
    <m/>
    <m/>
    <s v="NO"/>
    <m/>
  </r>
  <r>
    <s v="JLO 2018-19"/>
    <x v="11"/>
    <n v="72905602"/>
    <s v="72905602203G"/>
    <x v="0"/>
    <s v="PÉREZ ASENSIO, YESSICA"/>
    <x v="3"/>
    <n v="6.23"/>
    <m/>
    <s v="Universidad de Valladolid"/>
    <n v="1"/>
    <s v="Pruebas de Acceso desde bachillerato o equivalente"/>
    <n v="9"/>
    <s v="19"/>
    <s v="Evaluación de Bachillerato para Acceso a la Universidad (EBAU) - LOMCE"/>
    <m/>
    <x v="0"/>
    <m/>
    <m/>
    <s v="NO"/>
    <m/>
  </r>
  <r>
    <s v="JUN 2018-19"/>
    <x v="12"/>
    <n v="16638504"/>
    <s v="16638504207G"/>
    <x v="0"/>
    <s v="DÍEZ LEÓN, ELENA MARÍA"/>
    <x v="5"/>
    <n v="5.351"/>
    <m/>
    <s v="Universidad de La Rioja"/>
    <n v="1"/>
    <s v="Pruebas de Acceso desde bachillerato o equivalente"/>
    <n v="8"/>
    <s v="18"/>
    <s v="Pruebas de acceso a la Universidad (PAU)- LOE"/>
    <m/>
    <x v="0"/>
    <m/>
    <m/>
    <s v="NO"/>
    <m/>
  </r>
  <r>
    <s v="JUN 2018-19"/>
    <x v="12"/>
    <n v="18076707"/>
    <s v="18076707207G"/>
    <x v="0"/>
    <s v="ÚBEDA ORTIZ, MARÍA"/>
    <x v="0"/>
    <n v="6.0049999999999999"/>
    <m/>
    <s v="Universidad de La Rioja"/>
    <n v="1"/>
    <s v="Pruebas de Acceso desde bachillerato o equivalente"/>
    <n v="8"/>
    <s v="18"/>
    <s v="Pruebas de acceso a la Universidad (PAU)- LOE"/>
    <m/>
    <x v="0"/>
    <m/>
    <m/>
    <s v="NO"/>
    <m/>
  </r>
  <r>
    <s v="JUN 2018-19"/>
    <x v="12"/>
    <n v="72798645"/>
    <s v="72798645207G"/>
    <x v="0"/>
    <s v="PASCUAL PÉREZ, JAVIER"/>
    <x v="1"/>
    <n v="8.375"/>
    <m/>
    <s v="Universidad de La Rioja"/>
    <n v="1"/>
    <s v="Pruebas de Acceso desde bachillerato o equivalente"/>
    <n v="8"/>
    <s v="18"/>
    <s v="Pruebas de acceso a la Universidad (PAU)- LOE"/>
    <m/>
    <x v="0"/>
    <m/>
    <m/>
    <s v="SÍ"/>
    <s v="con reconocimientos"/>
  </r>
  <r>
    <s v="JLO 2018-19"/>
    <x v="12"/>
    <n v="78761339"/>
    <s v="78761339207G"/>
    <x v="0"/>
    <s v="ALFARO GIL, SAMUEL"/>
    <x v="2"/>
    <n v="6.3129999999999997"/>
    <m/>
    <s v="Universidad Pública de Navarra"/>
    <n v="1"/>
    <s v="Pruebas de Acceso desde bachillerato o equivalente"/>
    <n v="9"/>
    <s v="19"/>
    <s v="Evaluación de Bachillerato para Acceso a la Universidad (EBAU) - LOMCE"/>
    <s v="SÍ"/>
    <x v="0"/>
    <m/>
    <m/>
    <s v="NO"/>
    <m/>
  </r>
  <r>
    <s v="JUN 2018-19"/>
    <x v="12"/>
    <n v="17495294"/>
    <s v="17495294207G"/>
    <x v="0"/>
    <s v="DOS SANTOS RODRÍGUEZ, ELISABET"/>
    <x v="3"/>
    <n v="5.944"/>
    <m/>
    <s v="Universidad de La Rioja"/>
    <n v="1"/>
    <s v="Pruebas de Acceso desde bachillerato o equivalente"/>
    <n v="9"/>
    <s v="19"/>
    <s v="Evaluación de Bachillerato para Acceso a la Universidad (EBAU) - LOMCE"/>
    <m/>
    <x v="0"/>
    <m/>
    <m/>
    <s v="NO"/>
    <m/>
  </r>
  <r>
    <s v="JUN 2018-19"/>
    <x v="13"/>
    <n v="16632394"/>
    <s v="16632394702G"/>
    <x v="0"/>
    <s v="FORONDA SAINZ, ROMÁN"/>
    <x v="5"/>
    <n v="6.1769999999999996"/>
    <m/>
    <s v="Universidad de La Rioja"/>
    <n v="1"/>
    <s v="Pruebas de Acceso desde bachillerato o equivalente"/>
    <n v="8"/>
    <s v="18"/>
    <s v="Pruebas de acceso a la Universidad (PAU)- LOE"/>
    <m/>
    <x v="0"/>
    <m/>
    <m/>
    <s v="NO"/>
    <m/>
  </r>
  <r>
    <s v="JUN 2018-19"/>
    <x v="13"/>
    <n v="45175525"/>
    <s v="45175525702G"/>
    <x v="0"/>
    <s v="MANSO MOLINERO, JORGE"/>
    <x v="5"/>
    <n v="6.194"/>
    <m/>
    <s v="Universidad Pública de Navarra"/>
    <n v="1"/>
    <s v="Pruebas de Acceso desde bachillerato o equivalente"/>
    <n v="8"/>
    <s v="18"/>
    <s v="Pruebas de acceso a la Universidad (PAU)- LOE"/>
    <m/>
    <x v="0"/>
    <m/>
    <m/>
    <s v="NO"/>
    <m/>
  </r>
  <r>
    <s v="JUN 2018-19"/>
    <x v="13"/>
    <n v="16609460"/>
    <s v="16609460702G"/>
    <x v="0"/>
    <s v="RINCÓN MONTÓN, DAVID"/>
    <x v="0"/>
    <n v="6.8550000000000004"/>
    <m/>
    <s v="Universidad de La Rioja"/>
    <n v="1"/>
    <s v="Pruebas de Acceso desde bachillerato o equivalente"/>
    <n v="8"/>
    <s v="18"/>
    <s v="Pruebas de acceso a la Universidad (PAU)- LOE"/>
    <m/>
    <x v="0"/>
    <m/>
    <m/>
    <s v="NO"/>
    <m/>
  </r>
  <r>
    <s v="JUN 2018-19"/>
    <x v="13"/>
    <n v="16641201"/>
    <s v="16641201702G"/>
    <x v="0"/>
    <s v="GÒMEZ DE SEGURA ZORZANO, DAVID"/>
    <x v="0"/>
    <n v="7.9390000000000001"/>
    <m/>
    <s v="Universidad de La Rioja"/>
    <n v="1"/>
    <s v="Pruebas de Acceso desde bachillerato o equivalente"/>
    <n v="8"/>
    <s v="18"/>
    <s v="Pruebas de acceso a la Universidad (PAU)- LOE"/>
    <m/>
    <x v="0"/>
    <m/>
    <m/>
    <s v="NO"/>
    <m/>
  </r>
  <r>
    <s v="JUN 2018-19"/>
    <x v="13"/>
    <n v="18080045"/>
    <s v="18080045702G"/>
    <x v="0"/>
    <s v="GARCÍA SORIA, DAVID MIGUEL"/>
    <x v="0"/>
    <n v="6.2690000000000001"/>
    <m/>
    <s v="Universidad de La Rioja"/>
    <n v="1"/>
    <s v="Pruebas de Acceso desde bachillerato o equivalente"/>
    <n v="8"/>
    <s v="18"/>
    <s v="Pruebas de acceso a la Universidad (PAU)- LOE"/>
    <m/>
    <x v="0"/>
    <m/>
    <m/>
    <s v="NO"/>
    <m/>
  </r>
  <r>
    <s v="JUN 2018-19"/>
    <x v="13"/>
    <n v="21071104"/>
    <s v="21071104702G"/>
    <x v="0"/>
    <s v="HERCE MARTÍNEZ, JANIRA"/>
    <x v="0"/>
    <n v="6.24"/>
    <m/>
    <s v="Universidad Pública de Navarra"/>
    <n v="1"/>
    <s v="Pruebas de Acceso desde bachillerato o equivalente"/>
    <n v="8"/>
    <s v="18"/>
    <s v="Pruebas de acceso a la Universidad (PAU)- LOE"/>
    <m/>
    <x v="0"/>
    <m/>
    <m/>
    <s v="NO"/>
    <m/>
  </r>
  <r>
    <s v="JUN 2018-19"/>
    <x v="13"/>
    <n v="18077500"/>
    <s v="18077500702G"/>
    <x v="0"/>
    <s v="BRETÓN BELTRÁN, CARMEN"/>
    <x v="1"/>
    <n v="8.9600000000000009"/>
    <m/>
    <s v="Universidad de La Rioja"/>
    <n v="1"/>
    <s v="Pruebas de Acceso desde bachillerato o equivalente"/>
    <n v="8"/>
    <s v="18"/>
    <s v="Pruebas de acceso a la Universidad (PAU)- LOE"/>
    <m/>
    <x v="0"/>
    <m/>
    <m/>
    <s v="NO"/>
    <m/>
  </r>
  <r>
    <s v="JUN 2018-19"/>
    <x v="13"/>
    <n v="16643116"/>
    <s v="16643116702G"/>
    <x v="0"/>
    <s v="GARIJO RIDRUEJO, ELISA"/>
    <x v="1"/>
    <n v="6.4539999999999997"/>
    <m/>
    <s v="Universidad de La Rioja"/>
    <n v="1"/>
    <s v="Pruebas de Acceso desde bachillerato o equivalente"/>
    <n v="8"/>
    <s v="18"/>
    <s v="Pruebas de acceso a la Universidad (PAU)- LOE"/>
    <m/>
    <x v="0"/>
    <m/>
    <m/>
    <s v="NO"/>
    <m/>
  </r>
  <r>
    <s v="JUN 2018-19"/>
    <x v="13"/>
    <n v="18078252"/>
    <s v="18078252702G"/>
    <x v="0"/>
    <s v="DÍEZ NAVARRO, ANA"/>
    <x v="1"/>
    <n v="6.5460000000000003"/>
    <m/>
    <s v="Universidad de La Rioja"/>
    <n v="1"/>
    <s v="Pruebas de Acceso desde bachillerato o equivalente"/>
    <n v="8"/>
    <s v="18"/>
    <s v="Pruebas de acceso a la Universidad (PAU)- LOE"/>
    <m/>
    <x v="0"/>
    <m/>
    <m/>
    <s v="NO"/>
    <m/>
  </r>
  <r>
    <s v="JUN 2018-19"/>
    <x v="13"/>
    <n v="72822231"/>
    <s v="72822231702G"/>
    <x v="0"/>
    <s v="PÉREZ GOICOA, DAVID"/>
    <x v="1"/>
    <n v="6.7539999999999996"/>
    <m/>
    <s v="Universidad de Zaragoza"/>
    <n v="8"/>
    <s v="Cambio de universidad y/o estudios"/>
    <n v="1"/>
    <s v="81"/>
    <s v="Cambio de universidad por reconocimiento de 30 ECTS"/>
    <m/>
    <x v="1"/>
    <m/>
    <m/>
    <s v="SÍ"/>
    <s v="con reconocimientos"/>
  </r>
  <r>
    <s v="JLO 2018-19"/>
    <x v="13"/>
    <n v="16643464"/>
    <s v="16643464702G"/>
    <x v="0"/>
    <s v="PASCUAL BLANCO, DAVID"/>
    <x v="1"/>
    <n v="6.0730000000000004"/>
    <m/>
    <s v="Universidad de La Rioja"/>
    <n v="1"/>
    <s v="Pruebas de Acceso desde bachillerato o equivalente"/>
    <n v="8"/>
    <s v="18"/>
    <s v="Pruebas de acceso a la Universidad (PAU)- LOE"/>
    <m/>
    <x v="0"/>
    <m/>
    <m/>
    <s v="NO"/>
    <m/>
  </r>
  <r>
    <s v="JUN 2018-19"/>
    <x v="13"/>
    <n v="78775914"/>
    <s v="78775914702G"/>
    <x v="0"/>
    <s v="LÓPEZ CASAJÚS, RAQUEL"/>
    <x v="1"/>
    <n v="6.0289999999999999"/>
    <m/>
    <s v="Universidad Pública de Navarra"/>
    <n v="1"/>
    <s v="Pruebas de Acceso desde bachillerato o equivalente"/>
    <n v="8"/>
    <s v="18"/>
    <s v="Pruebas de acceso a la Universidad (PAU)- LOE"/>
    <m/>
    <x v="0"/>
    <m/>
    <m/>
    <s v="NO"/>
    <m/>
  </r>
  <r>
    <s v="JUN 2018-19"/>
    <x v="13"/>
    <n v="16640351"/>
    <s v="16640351702G"/>
    <x v="0"/>
    <s v="DUEÑAS EGUIZÁBAL, SERGIO"/>
    <x v="2"/>
    <n v="6.8920000000000003"/>
    <m/>
    <s v="Universidad de La Rioja"/>
    <n v="1"/>
    <s v="Pruebas de Acceso desde bachillerato o equivalente"/>
    <n v="9"/>
    <s v="19"/>
    <s v="Evaluación de Bachillerato para Acceso a la Universidad (EBAU) - LOMCE"/>
    <s v="SÍ"/>
    <x v="0"/>
    <m/>
    <m/>
    <s v="NO"/>
    <m/>
  </r>
  <r>
    <s v="JUN 2018-19"/>
    <x v="13"/>
    <n v="16640453"/>
    <s v="16640453702G"/>
    <x v="0"/>
    <s v="CORRAL ZORZANO, ANDREA"/>
    <x v="2"/>
    <n v="7.3310000000000004"/>
    <m/>
    <s v="Universidad de La Rioja"/>
    <n v="1"/>
    <s v="Pruebas de Acceso desde bachillerato o equivalente"/>
    <n v="9"/>
    <s v="19"/>
    <s v="Evaluación de Bachillerato para Acceso a la Universidad (EBAU) - LOMCE"/>
    <s v="SÍ"/>
    <x v="0"/>
    <m/>
    <m/>
    <s v="NO"/>
    <m/>
  </r>
  <r>
    <s v="JUN 2018-19"/>
    <x v="13"/>
    <n v="18092361"/>
    <s v="18092361702G"/>
    <x v="0"/>
    <s v="MARTÍNEZ BAILO, DAVID"/>
    <x v="2"/>
    <n v="5.3739999999999997"/>
    <m/>
    <s v="Universidad de La Rioja"/>
    <n v="1"/>
    <s v="Pruebas de Acceso desde bachillerato o equivalente"/>
    <n v="9"/>
    <s v="19"/>
    <s v="Evaluación de Bachillerato para Acceso a la Universidad (EBAU) - LOMCE"/>
    <s v="SÍ"/>
    <x v="0"/>
    <m/>
    <m/>
    <s v="NO"/>
    <m/>
  </r>
  <r>
    <s v="JUN 2018-19"/>
    <x v="13"/>
    <n v="16632709"/>
    <s v="16632709702G"/>
    <x v="0"/>
    <s v="JIMÉNEZ VICENTE, BETSAIDA DE GALILEA"/>
    <x v="2"/>
    <n v="6.58"/>
    <m/>
    <m/>
    <n v="11"/>
    <s v="Formación Profesional"/>
    <n v="5"/>
    <s v="115"/>
    <s v="Ciclo Formativo de Grado Superior"/>
    <m/>
    <x v="0"/>
    <m/>
    <m/>
    <s v="SÍ"/>
    <s v="con reconocimientos"/>
  </r>
  <r>
    <s v="JUN 2018-19"/>
    <x v="13"/>
    <n v="17497935"/>
    <s v="17497935702G"/>
    <x v="0"/>
    <s v="ANSÓTEGUI GORROCHATEGUI, JAVIER"/>
    <x v="2"/>
    <m/>
    <m/>
    <m/>
    <n v="2"/>
    <s v="Bachillerato o COU sin pruebas de acceso a la universidad"/>
    <n v="11"/>
    <s v="211"/>
    <s v="Bachillerato finalizado en 2015-16 o 2016-17 sin EBAU"/>
    <m/>
    <x v="0"/>
    <m/>
    <m/>
    <s v="NO"/>
    <m/>
  </r>
  <r>
    <s v="JLO 2018-19"/>
    <x v="13"/>
    <n v="18079526"/>
    <s v="18079526702G"/>
    <x v="0"/>
    <s v="REBOIRO SÁEZ, FÉLIX"/>
    <x v="2"/>
    <n v="7.0359999999999996"/>
    <m/>
    <s v="Universidad de La Rioja"/>
    <n v="1"/>
    <s v="Pruebas de Acceso desde bachillerato o equivalente"/>
    <n v="9"/>
    <s v="19"/>
    <s v="Evaluación de Bachillerato para Acceso a la Universidad (EBAU) - LOMCE"/>
    <s v="SÍ"/>
    <x v="0"/>
    <m/>
    <m/>
    <s v="NO"/>
    <m/>
  </r>
  <r>
    <s v="JLO 2018-19"/>
    <x v="13"/>
    <n v="72172175"/>
    <s v="72172175702G"/>
    <x v="0"/>
    <s v="GÓMEZ ACOSTA, MAURO JOSÉ"/>
    <x v="2"/>
    <n v="5.0599999999999996"/>
    <m/>
    <s v="Universidad de La Rioja"/>
    <n v="1"/>
    <s v="Pruebas de Acceso desde bachillerato o equivalente"/>
    <n v="9"/>
    <s v="19"/>
    <s v="Evaluación de Bachillerato para Acceso a la Universidad (EBAU) - LOMCE"/>
    <m/>
    <x v="0"/>
    <m/>
    <m/>
    <s v="NO"/>
    <m/>
  </r>
  <r>
    <s v="JUN 2018-19"/>
    <x v="13"/>
    <n v="18084123"/>
    <s v="18084123702G"/>
    <x v="0"/>
    <s v="AMBROSI JALÓN, DIEGO"/>
    <x v="3"/>
    <n v="6.0019999999999998"/>
    <m/>
    <s v="Universidad de La Rioja"/>
    <n v="1"/>
    <s v="Pruebas de Acceso desde bachillerato o equivalente"/>
    <n v="9"/>
    <s v="19"/>
    <s v="Evaluación de Bachillerato para Acceso a la Universidad (EBAU) - LOMCE"/>
    <m/>
    <x v="0"/>
    <m/>
    <m/>
    <s v="NO"/>
    <m/>
  </r>
  <r>
    <s v="JUN 2018-19"/>
    <x v="13"/>
    <n v="73433920"/>
    <s v="73433920702G"/>
    <x v="0"/>
    <s v="ALMACHE HINOJOSA, GABRIELA"/>
    <x v="3"/>
    <n v="5.4329999999999998"/>
    <m/>
    <s v="Universidad Pública de Navarra"/>
    <n v="1"/>
    <s v="Pruebas de Acceso desde bachillerato o equivalente"/>
    <n v="9"/>
    <s v="19"/>
    <s v="Evaluación de Bachillerato para Acceso a la Universidad (EBAU) - LOMCE"/>
    <m/>
    <x v="0"/>
    <m/>
    <m/>
    <s v="NO"/>
    <m/>
  </r>
  <r>
    <s v="JUN 2018-19"/>
    <x v="13"/>
    <n v="18091661"/>
    <s v="18091661702G"/>
    <x v="1"/>
    <s v="NICOLÁS SÁENZ, GABRIELA ADINA"/>
    <x v="3"/>
    <m/>
    <m/>
    <m/>
    <n v="3"/>
    <s v="Acceso por convalidación parcial de estudios extranjeros universitarios"/>
    <n v="98"/>
    <s v="398"/>
    <s v="Convalidación al menos 30 ECTS estudios extranjeros universitarios"/>
    <s v="SÍ"/>
    <x v="1"/>
    <m/>
    <m/>
    <s v="SÍ"/>
    <s v="con reconocimientos"/>
  </r>
  <r>
    <s v="JUN 2018-19"/>
    <x v="13"/>
    <n v="72844121"/>
    <s v="72844121702G"/>
    <x v="0"/>
    <s v="GONZALEZ DE GARIBAY LATORRE, BEÑAT"/>
    <x v="3"/>
    <n v="6.758"/>
    <m/>
    <s v="Universidad del País Vasco/Euskal Herriko Unibersitatea"/>
    <n v="1"/>
    <s v="Pruebas de Acceso desde bachillerato o equivalente"/>
    <n v="9"/>
    <s v="19"/>
    <s v="Evaluación de Bachillerato para Acceso a la Universidad (EBAU) - LOMCE"/>
    <m/>
    <x v="0"/>
    <m/>
    <m/>
    <s v="NO"/>
    <m/>
  </r>
  <r>
    <s v="JUN 2018-19"/>
    <x v="13"/>
    <s v="X7822879"/>
    <s v="X7822879702G"/>
    <x v="0"/>
    <s v="YANG , JINGWU"/>
    <x v="3"/>
    <n v="6.258"/>
    <m/>
    <s v="Universidad de Valladolid"/>
    <n v="1"/>
    <s v="Pruebas de Acceso desde bachillerato o equivalente"/>
    <n v="9"/>
    <s v="19"/>
    <s v="Evaluación de Bachillerato para Acceso a la Universidad (EBAU) - LOMCE"/>
    <m/>
    <x v="2"/>
    <m/>
    <m/>
    <s v="NO"/>
    <m/>
  </r>
  <r>
    <s v="JUN 2018-19"/>
    <x v="14"/>
    <n v="78773346"/>
    <s v="78773346802G"/>
    <x v="0"/>
    <s v="PÉREZ MARTÍNEZ, MARIO"/>
    <x v="5"/>
    <n v="5.8529999999999998"/>
    <m/>
    <s v="Universidad de La Rioja"/>
    <n v="1"/>
    <s v="Pruebas de Acceso desde bachillerato o equivalente"/>
    <n v="8"/>
    <s v="18"/>
    <s v="Pruebas de acceso a la Universidad (PAU)- LOE"/>
    <m/>
    <x v="0"/>
    <m/>
    <m/>
    <s v="NO"/>
    <m/>
  </r>
  <r>
    <s v="JUN 2018-19"/>
    <x v="14"/>
    <n v="16643118"/>
    <s v="16643118802G"/>
    <x v="0"/>
    <s v="VILLARO TRICIO, JAVIER"/>
    <x v="5"/>
    <n v="6.1369999999999996"/>
    <m/>
    <s v="Universidad de La Rioja"/>
    <n v="1"/>
    <s v="Pruebas de Acceso desde bachillerato o equivalente"/>
    <n v="8"/>
    <s v="18"/>
    <s v="Pruebas de acceso a la Universidad (PAU)- LOE"/>
    <m/>
    <x v="0"/>
    <m/>
    <m/>
    <s v="NO"/>
    <m/>
  </r>
  <r>
    <s v="JUN 2018-19"/>
    <x v="14"/>
    <n v="16630654"/>
    <s v="16630654802G"/>
    <x v="0"/>
    <s v="AZOFRA HERREROS, IRENE"/>
    <x v="5"/>
    <n v="5.63"/>
    <m/>
    <m/>
    <n v="11"/>
    <s v="Formación Profesional"/>
    <n v="5"/>
    <s v="115"/>
    <s v="Ciclo Formativo de Grado Superior"/>
    <m/>
    <x v="3"/>
    <m/>
    <m/>
    <s v="SÍ"/>
    <s v="con reconocimientos"/>
  </r>
  <r>
    <s v="JLO 2018-19"/>
    <x v="14"/>
    <n v="17496428"/>
    <s v="17496428802G"/>
    <x v="0"/>
    <s v="MURO VARGAS, LARA"/>
    <x v="5"/>
    <n v="5.3250000000000002"/>
    <m/>
    <s v="Universidad de La Rioja"/>
    <n v="1"/>
    <s v="Pruebas de Acceso desde bachillerato o equivalente"/>
    <n v="8"/>
    <s v="18"/>
    <s v="Pruebas de acceso a la Universidad (PAU)- LOE"/>
    <m/>
    <x v="0"/>
    <m/>
    <m/>
    <s v="NO"/>
    <m/>
  </r>
  <r>
    <s v="JUN 2018-19"/>
    <x v="14"/>
    <n v="16643485"/>
    <s v="16643485802G"/>
    <x v="0"/>
    <s v="VALENCIA OMATOS, ROBERTO"/>
    <x v="0"/>
    <n v="6.0759999999999996"/>
    <m/>
    <s v="Universidad de La Rioja"/>
    <n v="1"/>
    <s v="Pruebas de Acceso desde bachillerato o equivalente"/>
    <n v="8"/>
    <s v="18"/>
    <s v="Pruebas de acceso a la Universidad (PAU)- LOE"/>
    <m/>
    <x v="0"/>
    <m/>
    <m/>
    <s v="NO"/>
    <m/>
  </r>
  <r>
    <s v="JUN 2018-19"/>
    <x v="14"/>
    <n v="18073680"/>
    <s v="18073680802G"/>
    <x v="0"/>
    <s v="MARTÍNEZ VELASCO, JAVIER"/>
    <x v="0"/>
    <n v="6.1589999999999998"/>
    <m/>
    <s v="Universidad de La Rioja"/>
    <n v="1"/>
    <s v="Pruebas de Acceso desde bachillerato o equivalente"/>
    <n v="8"/>
    <s v="18"/>
    <s v="Pruebas de acceso a la Universidad (PAU)- LOE"/>
    <m/>
    <x v="2"/>
    <m/>
    <m/>
    <s v="NO"/>
    <m/>
  </r>
  <r>
    <s v="JUN 2018-19"/>
    <x v="14"/>
    <n v="16637963"/>
    <s v="16637963802G"/>
    <x v="0"/>
    <s v="VARELA DEL ÁGUILA, ALEJANDRO"/>
    <x v="1"/>
    <n v="8.5730000000000004"/>
    <m/>
    <s v="Universidad de La Rioja"/>
    <n v="1"/>
    <s v="Pruebas de Acceso desde bachillerato o equivalente"/>
    <n v="8"/>
    <s v="18"/>
    <s v="Pruebas de acceso a la Universidad (PAU)- LOE"/>
    <m/>
    <x v="0"/>
    <m/>
    <m/>
    <s v="NO"/>
    <m/>
  </r>
  <r>
    <s v="JUN 2018-19"/>
    <x v="14"/>
    <n v="18076483"/>
    <s v="18076483802G"/>
    <x v="0"/>
    <s v="REBOIRO ORTEGA, ASIER"/>
    <x v="1"/>
    <n v="6.0350000000000001"/>
    <m/>
    <s v="Universidad de La Rioja"/>
    <n v="1"/>
    <s v="Pruebas de Acceso desde bachillerato o equivalente"/>
    <n v="8"/>
    <s v="18"/>
    <s v="Pruebas de acceso a la Universidad (PAU)- LOE"/>
    <m/>
    <x v="0"/>
    <m/>
    <m/>
    <s v="NO"/>
    <m/>
  </r>
  <r>
    <s v="JUN 2018-19"/>
    <x v="14"/>
    <n v="18085997"/>
    <s v="18085997802G"/>
    <x v="0"/>
    <s v="ALONSO VITORIA, MARÍA"/>
    <x v="1"/>
    <n v="6.7240000000000002"/>
    <m/>
    <s v="Universidad de La Rioja"/>
    <n v="1"/>
    <s v="Pruebas de Acceso desde bachillerato o equivalente"/>
    <n v="8"/>
    <s v="18"/>
    <s v="Pruebas de acceso a la Universidad (PAU)- LOE"/>
    <m/>
    <x v="0"/>
    <m/>
    <m/>
    <s v="NO"/>
    <m/>
  </r>
  <r>
    <s v="JUN 2018-19"/>
    <x v="14"/>
    <n v="16637095"/>
    <s v="16637095802G"/>
    <x v="0"/>
    <s v="JULIENCH AGUDO, MERITXELL"/>
    <x v="2"/>
    <m/>
    <m/>
    <m/>
    <n v="2"/>
    <s v="Bachillerato o COU sin pruebas de acceso a la universidad"/>
    <n v="11"/>
    <s v="211"/>
    <s v="Bachillerato finalizado en 2015-16 o 2016-17 sin EBAU"/>
    <m/>
    <x v="0"/>
    <m/>
    <m/>
    <s v="NO"/>
    <m/>
  </r>
  <r>
    <s v="JLO 2018-19"/>
    <x v="14"/>
    <n v="16641629"/>
    <s v="16641629802G"/>
    <x v="0"/>
    <s v="MORENO MARTÍNEZ, DAVID"/>
    <x v="2"/>
    <n v="5.9"/>
    <m/>
    <s v="Universidad de La Rioja"/>
    <n v="1"/>
    <s v="Pruebas de Acceso desde bachillerato o equivalente"/>
    <n v="9"/>
    <s v="19"/>
    <s v="Evaluación de Bachillerato para Acceso a la Universidad (EBAU) - LOMCE"/>
    <s v="SÍ"/>
    <x v="0"/>
    <m/>
    <m/>
    <s v="NO"/>
    <m/>
  </r>
  <r>
    <s v="JUN 2018-19"/>
    <x v="14"/>
    <n v="18088064"/>
    <s v="18088064802G"/>
    <x v="0"/>
    <s v="PÉREZ IZQUIERDO, JAVIER"/>
    <x v="3"/>
    <n v="6.2859999999999996"/>
    <m/>
    <s v="Universidad de La Rioja"/>
    <n v="1"/>
    <s v="Pruebas de Acceso desde bachillerato o equivalente"/>
    <n v="9"/>
    <s v="19"/>
    <s v="Evaluación de Bachillerato para Acceso a la Universidad (EBAU) - LOMCE"/>
    <m/>
    <x v="0"/>
    <m/>
    <m/>
    <s v="NO"/>
    <m/>
  </r>
  <r>
    <s v="JUN 2018-19"/>
    <x v="14"/>
    <n v="16636397"/>
    <s v="16636397802G"/>
    <x v="0"/>
    <s v="MARTÍNEZ SANCHO, CLAUDIA"/>
    <x v="3"/>
    <n v="6.4089999999999998"/>
    <m/>
    <s v="Universidad de La Rioja"/>
    <n v="1"/>
    <s v="Pruebas de Acceso desde bachillerato o equivalente"/>
    <n v="9"/>
    <s v="19"/>
    <s v="Evaluación de Bachillerato para Acceso a la Universidad (EBAU) - LOMCE"/>
    <m/>
    <x v="0"/>
    <m/>
    <m/>
    <s v="NO"/>
    <m/>
  </r>
  <r>
    <s v="JLO 2018-19"/>
    <x v="14"/>
    <n v="71348018"/>
    <s v="71348018802G"/>
    <x v="0"/>
    <s v="DURÁN COLINA, GONZALO"/>
    <x v="3"/>
    <n v="5"/>
    <m/>
    <s v="Universidad de La Rioja"/>
    <n v="1"/>
    <s v="Pruebas de Acceso desde bachillerato o equivalente"/>
    <n v="9"/>
    <s v="19"/>
    <s v="Evaluación de Bachillerato para Acceso a la Universidad (EBAU) - LOMCE"/>
    <m/>
    <x v="2"/>
    <m/>
    <m/>
    <s v="NO"/>
    <m/>
  </r>
  <r>
    <s v="JUN 2018-19"/>
    <x v="15"/>
    <s v="Y2541967"/>
    <s v="Y2541967703G"/>
    <x v="0"/>
    <s v="WEI , XINGWEI"/>
    <x v="6"/>
    <m/>
    <m/>
    <m/>
    <n v="3"/>
    <s v="Acceso por convalidación parcial de estudios extranjeros universitarios"/>
    <n v="98"/>
    <s v="398"/>
    <s v="Convalidación al menos 30 ECTS estudios extranjeros universitarios"/>
    <m/>
    <x v="1"/>
    <m/>
    <m/>
    <s v="SÍ"/>
    <s v="con reconocimientos"/>
  </r>
  <r>
    <s v="JUN 2018-19"/>
    <x v="15"/>
    <n v="78760091"/>
    <s v="78760091703G"/>
    <x v="0"/>
    <s v="ANTÓN LÁZARO, ALMUDENA"/>
    <x v="5"/>
    <n v="5.8250000000000002"/>
    <m/>
    <s v="Universidad Pública de Navarra"/>
    <n v="1"/>
    <s v="Pruebas de Acceso desde bachillerato o equivalente"/>
    <n v="8"/>
    <s v="18"/>
    <s v="Pruebas de acceso a la Universidad (PAU)- LOE"/>
    <m/>
    <x v="2"/>
    <m/>
    <m/>
    <s v="NO"/>
    <m/>
  </r>
  <r>
    <s v="JUN 2018-19"/>
    <x v="15"/>
    <n v="71563041"/>
    <s v="71563041703G"/>
    <x v="0"/>
    <s v="SICILIA CELADA, JUDITH"/>
    <x v="0"/>
    <n v="7.87"/>
    <m/>
    <m/>
    <n v="11"/>
    <s v="Formación Profesional"/>
    <n v="5"/>
    <s v="115"/>
    <s v="Ciclo Formativo de Grado Superior"/>
    <m/>
    <x v="0"/>
    <m/>
    <m/>
    <s v="SÍ"/>
    <s v="con reconocimientos"/>
  </r>
  <r>
    <s v="JUN 2018-19"/>
    <x v="15"/>
    <n v="73021727"/>
    <s v="73021727703G"/>
    <x v="0"/>
    <s v="CUSTARDOY AZNAR, PAULA"/>
    <x v="0"/>
    <n v="7.87"/>
    <m/>
    <m/>
    <n v="11"/>
    <s v="Formación Profesional"/>
    <n v="5"/>
    <s v="115"/>
    <s v="Ciclo Formativo de Grado Superior"/>
    <m/>
    <x v="0"/>
    <m/>
    <m/>
    <s v="SÍ"/>
    <s v="con reconocimientos"/>
  </r>
  <r>
    <s v="JUN 2018-19"/>
    <x v="15"/>
    <n v="34271263"/>
    <s v="34271263703G"/>
    <x v="0"/>
    <s v="VARELA RODRÍGUEZ, DAVID"/>
    <x v="0"/>
    <n v="7.73"/>
    <m/>
    <m/>
    <n v="11"/>
    <s v="Formación Profesional"/>
    <n v="5"/>
    <s v="115"/>
    <s v="Ciclo Formativo de Grado Superior"/>
    <m/>
    <x v="0"/>
    <m/>
    <m/>
    <s v="SÍ"/>
    <s v="con reconocimientos"/>
  </r>
  <r>
    <s v="JUN 2018-19"/>
    <x v="15"/>
    <n v="78750146"/>
    <s v="78750146703G"/>
    <x v="0"/>
    <s v="RESA RODRÍGUEZ, GREGORIO JESÚS"/>
    <x v="0"/>
    <n v="7"/>
    <m/>
    <m/>
    <n v="11"/>
    <s v="Formación Profesional"/>
    <n v="5"/>
    <s v="115"/>
    <s v="Ciclo Formativo de Grado Superior"/>
    <m/>
    <x v="0"/>
    <m/>
    <m/>
    <s v="SÍ"/>
    <s v="con reconocimientos"/>
  </r>
  <r>
    <s v="JUN 2018-19"/>
    <x v="15"/>
    <n v="72585666"/>
    <s v="72585666703G"/>
    <x v="0"/>
    <s v="ARIAS SERRANO, VÍCTOR"/>
    <x v="1"/>
    <n v="9.1440000000000001"/>
    <m/>
    <s v="Universidad del País Vasco/Euskal Herriko Unibersitatea"/>
    <n v="1"/>
    <s v="Pruebas de Acceso desde bachillerato o equivalente"/>
    <n v="2"/>
    <s v="12"/>
    <s v="Pruebas de acceso a la Universidad- LOGSE"/>
    <m/>
    <x v="0"/>
    <m/>
    <m/>
    <s v="SÍ"/>
    <s v="con reconocimientos"/>
  </r>
  <r>
    <s v="JUN 2018-19"/>
    <x v="15"/>
    <n v="48454343"/>
    <s v="48454343703G"/>
    <x v="0"/>
    <s v="VICEDO SÁNCHEZ, ADRIÁN"/>
    <x v="2"/>
    <n v="6.07"/>
    <m/>
    <s v="Universidad de Murcia"/>
    <n v="4"/>
    <s v="Otras Pruebas de Acceso a la Universidad: Mayores"/>
    <n v="1"/>
    <s v="41"/>
    <s v="Pruebas de acceso a Grado de mayores de 25 años"/>
    <m/>
    <x v="0"/>
    <m/>
    <m/>
    <s v="NO"/>
    <m/>
  </r>
  <r>
    <s v="JUN 2018-19"/>
    <x v="15"/>
    <n v="16643092"/>
    <s v="16643092703G"/>
    <x v="0"/>
    <s v="TEJADA GONZÁLEZ, AITANA"/>
    <x v="2"/>
    <n v="9.3510000000000009"/>
    <m/>
    <s v="Universidad de La Rioja"/>
    <n v="1"/>
    <s v="Pruebas de Acceso desde bachillerato o equivalente"/>
    <n v="9"/>
    <s v="19"/>
    <s v="Evaluación de Bachillerato para Acceso a la Universidad (EBAU) - LOMCE"/>
    <s v="SÍ"/>
    <x v="0"/>
    <m/>
    <m/>
    <s v="NO"/>
    <m/>
  </r>
  <r>
    <s v="JUN 2018-19"/>
    <x v="15"/>
    <n v="71363334"/>
    <s v="71363334703G"/>
    <x v="0"/>
    <s v="AYUSO CAMARGO, SILVIA"/>
    <x v="2"/>
    <n v="8.2850000000000001"/>
    <m/>
    <s v="UNIVERSIDAD DE BURGOS"/>
    <n v="1"/>
    <s v="Pruebas de Acceso desde bachillerato o equivalente"/>
    <n v="9"/>
    <s v="19"/>
    <s v="Evaluación de Bachillerato para Acceso a la Universidad (EBAU) - LOMCE"/>
    <s v="SÍ"/>
    <x v="0"/>
    <m/>
    <m/>
    <s v="NO"/>
    <m/>
  </r>
  <r>
    <s v="JUN 2018-19"/>
    <x v="15"/>
    <n v="16622946"/>
    <s v="16622946703G"/>
    <x v="0"/>
    <s v="CALVO LÓPEZ, ALEJANDRO"/>
    <x v="2"/>
    <n v="6.25"/>
    <m/>
    <m/>
    <n v="11"/>
    <s v="Formación Profesional"/>
    <n v="5"/>
    <s v="115"/>
    <s v="Ciclo Formativo de Grado Superior"/>
    <m/>
    <x v="2"/>
    <m/>
    <m/>
    <s v="NO"/>
    <m/>
  </r>
  <r>
    <s v="JUN 2018-19"/>
    <x v="15"/>
    <n v="73111469"/>
    <s v="73111469703G"/>
    <x v="0"/>
    <s v="SCAVUZZO GAUNA, LUCA"/>
    <x v="3"/>
    <n v="6.375"/>
    <m/>
    <s v="Universidad Pública de Navarra"/>
    <n v="1"/>
    <s v="Pruebas de Acceso desde bachillerato o equivalente"/>
    <n v="9"/>
    <s v="19"/>
    <s v="Evaluación de Bachillerato para Acceso a la Universidad (EBAU) - LOMCE"/>
    <m/>
    <x v="0"/>
    <m/>
    <m/>
    <s v="NO"/>
    <m/>
  </r>
  <r>
    <s v="JUN 2018-19"/>
    <x v="15"/>
    <n v="71229610"/>
    <s v="71229610703G"/>
    <x v="0"/>
    <s v="AGUILAR LOPEZ, JUAN"/>
    <x v="3"/>
    <n v="6.54"/>
    <m/>
    <m/>
    <n v="11"/>
    <s v="Formación Profesional"/>
    <n v="5"/>
    <s v="115"/>
    <s v="Ciclo Formativo de Grado Superior"/>
    <m/>
    <x v="0"/>
    <m/>
    <m/>
    <s v="SÍ"/>
    <s v="con reconocimientos"/>
  </r>
  <r>
    <s v="JUN 2018-19"/>
    <x v="15"/>
    <n v="16630671"/>
    <s v="16630671703G"/>
    <x v="0"/>
    <s v="RODRÍGUEZ PÉREZ, NOELIA"/>
    <x v="3"/>
    <n v="6.14"/>
    <m/>
    <m/>
    <n v="11"/>
    <s v="Formación Profesional"/>
    <n v="5"/>
    <s v="115"/>
    <s v="Ciclo Formativo de Grado Superior"/>
    <m/>
    <x v="0"/>
    <m/>
    <m/>
    <s v="SÍ"/>
    <s v="con reconocimientos"/>
  </r>
  <r>
    <s v="JUN 2018-19"/>
    <x v="16"/>
    <n v="16626826"/>
    <s v="16626826701G"/>
    <x v="0"/>
    <s v="BEN-LACHHAB-OUADRASSI LAAKEL, MORAD"/>
    <x v="6"/>
    <n v="5.774"/>
    <m/>
    <s v="Universidad de La Rioja"/>
    <n v="1"/>
    <s v="Pruebas de Acceso desde bachillerato o equivalente"/>
    <n v="8"/>
    <s v="18"/>
    <s v="Pruebas de acceso a la Universidad (PAU)- LOE"/>
    <m/>
    <x v="1"/>
    <m/>
    <m/>
    <s v="NO"/>
    <m/>
  </r>
  <r>
    <s v="JLO 2018-19"/>
    <x v="16"/>
    <n v="16625355"/>
    <s v="16625355701G"/>
    <x v="1"/>
    <s v="PLAZA ROJO, CRISTINA"/>
    <x v="6"/>
    <n v="6.2640000000000002"/>
    <m/>
    <s v="Universidad de La Rioja"/>
    <n v="1"/>
    <s v="Pruebas de Acceso desde bachillerato o equivalente"/>
    <n v="8"/>
    <s v="18"/>
    <s v="Pruebas de acceso a la Universidad (PAU)- LOE"/>
    <m/>
    <x v="1"/>
    <s v="801G"/>
    <s v="801G"/>
    <s v="SÍ"/>
    <s v="otro grado"/>
  </r>
  <r>
    <s v="JUN 2018-19"/>
    <x v="16"/>
    <n v="16634882"/>
    <s v="16634882701G"/>
    <x v="0"/>
    <s v="FERNÁNDEZ CEDRÓN, LUCAS"/>
    <x v="5"/>
    <n v="6.0170000000000003"/>
    <m/>
    <s v="Universidad de La Rioja"/>
    <n v="1"/>
    <s v="Pruebas de Acceso desde bachillerato o equivalente"/>
    <n v="8"/>
    <s v="18"/>
    <s v="Pruebas de acceso a la Universidad (PAU)- LOE"/>
    <m/>
    <x v="0"/>
    <s v="801G"/>
    <s v="801G"/>
    <s v="SÍ"/>
    <s v="otro grado"/>
  </r>
  <r>
    <s v="JUN 2018-19"/>
    <x v="16"/>
    <n v="16644333"/>
    <s v="16644333701G"/>
    <x v="0"/>
    <s v="GÓMEZ DE MARCOS, LAURA"/>
    <x v="0"/>
    <n v="6.2889999999999997"/>
    <m/>
    <s v="Universidad de La Rioja"/>
    <n v="1"/>
    <s v="Pruebas de Acceso desde bachillerato o equivalente"/>
    <n v="8"/>
    <s v="18"/>
    <s v="Pruebas de acceso a la Universidad (PAU)- LOE"/>
    <m/>
    <x v="0"/>
    <m/>
    <m/>
    <s v="NO"/>
    <m/>
  </r>
  <r>
    <s v="JUN 2018-19"/>
    <x v="16"/>
    <s v="X4831824"/>
    <s v="X4831824701G"/>
    <x v="0"/>
    <s v="MALTSEVA , ELINA"/>
    <x v="1"/>
    <n v="7.6289999999999996"/>
    <m/>
    <s v="Universidad de La Rioja"/>
    <n v="1"/>
    <s v="Pruebas de Acceso desde bachillerato o equivalente"/>
    <n v="8"/>
    <s v="18"/>
    <s v="Pruebas de acceso a la Universidad (PAU)- LOE"/>
    <m/>
    <x v="0"/>
    <m/>
    <m/>
    <s v="NO"/>
    <m/>
  </r>
  <r>
    <s v="JUN 2018-19"/>
    <x v="16"/>
    <n v="49260693"/>
    <s v="49260693701G"/>
    <x v="0"/>
    <s v="DEL CAMPO LOPEZ, ALEJANDRO"/>
    <x v="1"/>
    <n v="8.0239999999999991"/>
    <m/>
    <s v="UNIVERSIDAD DE LLEIDA"/>
    <n v="1"/>
    <s v="Pruebas de Acceso desde bachillerato o equivalente"/>
    <n v="8"/>
    <s v="18"/>
    <s v="Pruebas de acceso a la Universidad (PAU)- LOE"/>
    <s v="SÍ"/>
    <x v="0"/>
    <s v="801G"/>
    <m/>
    <s v="SÍ"/>
    <s v="otro grado"/>
  </r>
  <r>
    <s v="JUN 2018-19"/>
    <x v="16"/>
    <n v="18458189"/>
    <s v="18458189701G"/>
    <x v="0"/>
    <s v="SÁNCHEZ ESTEBAN, RAMÓN"/>
    <x v="1"/>
    <n v="7.3479999999999999"/>
    <m/>
    <s v="Universidad de Zaragoza"/>
    <n v="1"/>
    <s v="Pruebas de Acceso desde bachillerato o equivalente"/>
    <n v="8"/>
    <s v="18"/>
    <s v="Pruebas de acceso a la Universidad (PAU)- LOE"/>
    <m/>
    <x v="0"/>
    <s v="801G"/>
    <m/>
    <s v="SÍ"/>
    <s v="otro grado"/>
  </r>
  <r>
    <s v="JUN 2018-19"/>
    <x v="16"/>
    <n v="21070318"/>
    <s v="21070318701G"/>
    <x v="0"/>
    <s v="ARANA SALVATIERRA, ANNE"/>
    <x v="2"/>
    <n v="7.99"/>
    <m/>
    <s v="UNIVERSIDAD DE NAVARRA"/>
    <n v="1"/>
    <s v="Pruebas de Acceso desde bachillerato o equivalente"/>
    <n v="9"/>
    <s v="19"/>
    <s v="Evaluación de Bachillerato para Acceso a la Universidad (EBAU) - LOMCE"/>
    <s v="SÍ"/>
    <x v="0"/>
    <m/>
    <m/>
    <s v="NO"/>
    <m/>
  </r>
  <r>
    <s v="JUN 2018-19"/>
    <x v="16"/>
    <n v="73140013"/>
    <s v="73140013701G"/>
    <x v="0"/>
    <s v="SERRANO ORTIGOSA, LAURA"/>
    <x v="2"/>
    <n v="7.2610000000000001"/>
    <m/>
    <s v="Universidad Pública de Navarra"/>
    <n v="8"/>
    <s v="Cambio de universidad y/o estudios"/>
    <n v="1"/>
    <s v="81"/>
    <s v="Cambio de universidad por reconocimiento de 30 ECTS"/>
    <m/>
    <x v="1"/>
    <m/>
    <m/>
    <s v="SÍ"/>
    <s v="con reconocimientos"/>
  </r>
  <r>
    <s v="JUN 2018-19"/>
    <x v="16"/>
    <n v="16633059"/>
    <s v="16633059701G"/>
    <x v="0"/>
    <s v="HERREROS GAONA, MIGUEL"/>
    <x v="3"/>
    <n v="8.6959999999999997"/>
    <m/>
    <s v="Universidad de La Rioja"/>
    <n v="1"/>
    <s v="Pruebas de Acceso desde bachillerato o equivalente"/>
    <n v="9"/>
    <s v="19"/>
    <s v="Evaluación de Bachillerato para Acceso a la Universidad (EBAU) - LOMCE"/>
    <s v="SÍ"/>
    <x v="0"/>
    <m/>
    <m/>
    <s v="NO"/>
    <m/>
  </r>
  <r>
    <s v="JUN 2018-19"/>
    <x v="16"/>
    <n v="78778426"/>
    <s v="78778426701G"/>
    <x v="0"/>
    <s v="SANZ GALARRETA, PABLO"/>
    <x v="3"/>
    <n v="8.2349999999999994"/>
    <m/>
    <s v="Universidad Pública de Navarra"/>
    <n v="1"/>
    <s v="Pruebas de Acceso desde bachillerato o equivalente"/>
    <n v="9"/>
    <s v="19"/>
    <s v="Evaluación de Bachillerato para Acceso a la Universidad (EBAU) - LOMCE"/>
    <m/>
    <x v="0"/>
    <m/>
    <m/>
    <s v="NO"/>
    <m/>
  </r>
  <r>
    <s v="JUN 2018-19"/>
    <x v="16"/>
    <n v="18084771"/>
    <s v="18084771701G"/>
    <x v="0"/>
    <s v="VARONA RAMÍREZ, LUIS"/>
    <x v="3"/>
    <n v="8.6039999999999992"/>
    <m/>
    <s v="Universidad de La Rioja"/>
    <n v="1"/>
    <s v="Pruebas de Acceso desde bachillerato o equivalente"/>
    <n v="9"/>
    <s v="19"/>
    <s v="Evaluación de Bachillerato para Acceso a la Universidad (EBAU) - LOMCE"/>
    <m/>
    <x v="0"/>
    <m/>
    <m/>
    <s v="NO"/>
    <m/>
  </r>
  <r>
    <s v="JUN 2018-19"/>
    <x v="16"/>
    <n v="72854183"/>
    <s v="72854183701G"/>
    <x v="0"/>
    <s v="IRIARTE ORMAETXEA, IÑAKI"/>
    <x v="3"/>
    <n v="8.1539999999999999"/>
    <m/>
    <s v="Universidad del País Vasco/Euskal Herriko Unibersitatea"/>
    <n v="1"/>
    <s v="Pruebas de Acceso desde bachillerato o equivalente"/>
    <n v="9"/>
    <s v="19"/>
    <s v="Evaluación de Bachillerato para Acceso a la Universidad (EBAU) - LOMCE"/>
    <m/>
    <x v="0"/>
    <m/>
    <m/>
    <s v="NO"/>
    <m/>
  </r>
  <r>
    <s v="JUN 2018-19"/>
    <x v="16"/>
    <n v="16620280"/>
    <s v="16620280701G"/>
    <x v="0"/>
    <s v="PALACIOS SÁENZ DE LA TORRE, ANA"/>
    <x v="3"/>
    <m/>
    <m/>
    <s v="Universidad de La Rioja"/>
    <n v="8"/>
    <s v="Cambio de universidad y/o estudios"/>
    <n v="2"/>
    <s v="82"/>
    <s v="Cambio de estudios por reconocimiento de 30 ECTS"/>
    <m/>
    <x v="1"/>
    <s v="801G"/>
    <m/>
    <s v="SÍ"/>
    <s v="otro grado"/>
  </r>
  <r>
    <s v="AGO 2018-19"/>
    <x v="16"/>
    <n v="16636093"/>
    <s v="16636093701G"/>
    <x v="0"/>
    <s v="BRAVO RUEDA, JUAN"/>
    <x v="3"/>
    <n v="7.8479999999999999"/>
    <m/>
    <s v="Universidad de La Rioja"/>
    <n v="8"/>
    <s v="Cambio de universidad y/o estudios"/>
    <n v="2"/>
    <s v="82"/>
    <s v="Cambio de estudios por reconocimiento de 30 ECTS"/>
    <m/>
    <x v="1"/>
    <s v="801G"/>
    <s v="801G"/>
    <s v="SÍ"/>
    <s v="otro grado"/>
  </r>
  <r>
    <s v="JUN 2018-19"/>
    <x v="17"/>
    <n v="16635606"/>
    <s v="16635606801G"/>
    <x v="0"/>
    <s v="CÁMARA HERNÁEZ, RODRIGO"/>
    <x v="6"/>
    <n v="6.7350000000000003"/>
    <m/>
    <s v="Universidad de La Rioja"/>
    <n v="1"/>
    <s v="Pruebas de Acceso desde bachillerato o equivalente"/>
    <n v="8"/>
    <s v="18"/>
    <s v="Pruebas de acceso a la Universidad (PAU)- LOE"/>
    <s v="SÍ"/>
    <x v="1"/>
    <m/>
    <m/>
    <s v="NO"/>
    <m/>
  </r>
  <r>
    <s v="JUN 2018-19"/>
    <x v="17"/>
    <n v="44643121"/>
    <s v="44643121801G"/>
    <x v="0"/>
    <s v="MURUGARREN AÑORBE, MIKEL"/>
    <x v="6"/>
    <n v="5.4390000000000001"/>
    <m/>
    <s v="Universidad Pública de Navarra"/>
    <n v="1"/>
    <s v="Pruebas de Acceso desde bachillerato o equivalente"/>
    <n v="8"/>
    <s v="18"/>
    <s v="Pruebas de acceso a la Universidad (PAU)- LOE"/>
    <m/>
    <x v="1"/>
    <m/>
    <m/>
    <s v="NO"/>
    <m/>
  </r>
  <r>
    <s v="JUN 2018-19"/>
    <x v="17"/>
    <n v="16630879"/>
    <s v="16630879801G"/>
    <x v="0"/>
    <s v="ÁBALOS MUÑOZ, JORGE"/>
    <x v="5"/>
    <n v="7.0490000000000004"/>
    <m/>
    <s v="Universidad de La Rioja"/>
    <n v="1"/>
    <s v="Pruebas de Acceso desde bachillerato o equivalente"/>
    <n v="8"/>
    <s v="18"/>
    <s v="Pruebas de acceso a la Universidad (PAU)- LOE"/>
    <m/>
    <x v="0"/>
    <m/>
    <m/>
    <s v="NO"/>
    <m/>
  </r>
  <r>
    <s v="JUN 2018-19"/>
    <x v="17"/>
    <n v="18077970"/>
    <s v="18077970801G"/>
    <x v="0"/>
    <s v="MARAÑÓN MANGADO, CHRISTIAN"/>
    <x v="0"/>
    <n v="6.5"/>
    <m/>
    <s v="Universidad del País Vasco/Euskal Herriko Unibersitatea"/>
    <n v="1"/>
    <s v="Pruebas de Acceso desde bachillerato o equivalente"/>
    <n v="8"/>
    <s v="18"/>
    <s v="Pruebas de acceso a la Universidad (PAU)- LOE"/>
    <m/>
    <x v="0"/>
    <m/>
    <m/>
    <s v="NO"/>
    <m/>
  </r>
  <r>
    <s v="JUN 2018-19"/>
    <x v="17"/>
    <n v="18078599"/>
    <s v="18078599801G"/>
    <x v="0"/>
    <s v="MAHILLO CAZORLA, ALEJANDRO"/>
    <x v="0"/>
    <n v="9.4779999999999998"/>
    <m/>
    <s v="Universidad de La Rioja"/>
    <n v="1"/>
    <s v="Pruebas de Acceso desde bachillerato o equivalente"/>
    <n v="8"/>
    <s v="18"/>
    <s v="Pruebas de acceso a la Universidad (PAU)- LOE"/>
    <m/>
    <x v="1"/>
    <m/>
    <s v="701G"/>
    <s v="SÍ"/>
    <s v="otro grado"/>
  </r>
  <r>
    <s v="JUN 2018-19"/>
    <x v="17"/>
    <n v="72899057"/>
    <s v="72899057801G"/>
    <x v="0"/>
    <s v="BOÍLLOS GARCÍA, MANUEL"/>
    <x v="0"/>
    <n v="5.1109999999999998"/>
    <m/>
    <s v="Universidad de Valladolid"/>
    <n v="1"/>
    <s v="Pruebas de Acceso desde bachillerato o equivalente"/>
    <n v="8"/>
    <s v="18"/>
    <s v="Pruebas de acceso a la Universidad (PAU)- LOE"/>
    <m/>
    <x v="0"/>
    <m/>
    <m/>
    <s v="NO"/>
    <m/>
  </r>
  <r>
    <s v="JUN 2018-19"/>
    <x v="17"/>
    <n v="18076620"/>
    <s v="18076620801G"/>
    <x v="0"/>
    <s v="TIRAVANTTI BILBAO, JEAN FRANCO"/>
    <x v="0"/>
    <n v="6.75"/>
    <m/>
    <s v="Universidad de La Rioja"/>
    <n v="1"/>
    <s v="Pruebas de Acceso desde bachillerato o equivalente"/>
    <n v="8"/>
    <s v="18"/>
    <s v="Pruebas de acceso a la Universidad (PAU)- LOE"/>
    <m/>
    <x v="0"/>
    <m/>
    <m/>
    <s v="NO"/>
    <m/>
  </r>
  <r>
    <s v="JLO 2018-19"/>
    <x v="17"/>
    <n v="16635488"/>
    <s v="16635488801G"/>
    <x v="0"/>
    <s v="RUIZ-CLAVIJO PÉREZ, ANDRÉS"/>
    <x v="0"/>
    <n v="6.0339999999999998"/>
    <m/>
    <s v="Universidad de La Rioja"/>
    <n v="1"/>
    <s v="Pruebas de Acceso desde bachillerato o equivalente"/>
    <n v="8"/>
    <s v="18"/>
    <s v="Pruebas de acceso a la Universidad (PAU)- LOE"/>
    <m/>
    <x v="0"/>
    <m/>
    <m/>
    <s v="NO"/>
    <m/>
  </r>
  <r>
    <s v="JUN 2018-19"/>
    <x v="17"/>
    <n v="18081673"/>
    <s v="18081673801G"/>
    <x v="1"/>
    <s v="MONTES LÓPEZ, JOHN ALEXANDER"/>
    <x v="1"/>
    <n v="8.07"/>
    <m/>
    <m/>
    <n v="11"/>
    <s v="Formación Profesional"/>
    <n v="5"/>
    <s v="115"/>
    <s v="Ciclo Formativo de Grado Superior"/>
    <m/>
    <x v="0"/>
    <m/>
    <m/>
    <s v="SÍ"/>
    <s v="con reconocimientos"/>
  </r>
  <r>
    <s v="JUN 2018-19"/>
    <x v="17"/>
    <n v="16633791"/>
    <s v="16633791801G"/>
    <x v="0"/>
    <s v="GARCÍA VILLALTA, ADRIÁN"/>
    <x v="1"/>
    <n v="6.6420000000000003"/>
    <m/>
    <s v="Universidad de La Rioja"/>
    <n v="1"/>
    <s v="Pruebas de Acceso desde bachillerato o equivalente"/>
    <n v="8"/>
    <s v="18"/>
    <s v="Pruebas de acceso a la Universidad (PAU)- LOE"/>
    <m/>
    <x v="0"/>
    <m/>
    <m/>
    <s v="NO"/>
    <m/>
  </r>
  <r>
    <s v="JUN 2018-19"/>
    <x v="17"/>
    <n v="18074311"/>
    <s v="18074311801G"/>
    <x v="0"/>
    <s v="SANTAMARÍA SACRISTÁN, MILLÁN"/>
    <x v="1"/>
    <n v="7.0819999999999999"/>
    <m/>
    <s v="Universidad de La Rioja"/>
    <n v="1"/>
    <s v="Pruebas de Acceso desde bachillerato o equivalente"/>
    <n v="8"/>
    <s v="18"/>
    <s v="Pruebas de acceso a la Universidad (PAU)- LOE"/>
    <m/>
    <x v="0"/>
    <m/>
    <m/>
    <s v="NO"/>
    <m/>
  </r>
  <r>
    <s v="JUN 2018-19"/>
    <x v="17"/>
    <n v="78814990"/>
    <s v="78814990801G"/>
    <x v="0"/>
    <s v="MENDOZA ESPINAL, MAYELING MILAGROS"/>
    <x v="1"/>
    <n v="5.6920000000000002"/>
    <m/>
    <s v="Universidad Pública de Navarra"/>
    <n v="9"/>
    <s v="ACCESO A TERCER CICL0"/>
    <n v="3"/>
    <s v="93"/>
    <s v="INGENIERO SUPERIOR"/>
    <m/>
    <x v="0"/>
    <s v="701G"/>
    <m/>
    <s v="SÍ"/>
    <s v="otro grado"/>
  </r>
  <r>
    <s v="JUN 2018-19"/>
    <x v="17"/>
    <n v="18079338"/>
    <s v="18079338801G"/>
    <x v="0"/>
    <s v="BENITO MARTÍNEZ, RAÚL"/>
    <x v="2"/>
    <n v="6.883"/>
    <m/>
    <s v="Universidad de La Rioja"/>
    <n v="1"/>
    <s v="Pruebas de Acceso desde bachillerato o equivalente"/>
    <n v="8"/>
    <s v="18"/>
    <s v="Pruebas de acceso a la Universidad (PAU)- LOE"/>
    <m/>
    <x v="1"/>
    <m/>
    <s v="701G"/>
    <s v="SÍ"/>
    <s v="otro grado"/>
  </r>
  <r>
    <s v="JUN 2018-19"/>
    <x v="17"/>
    <n v="72896311"/>
    <s v="72896311801G"/>
    <x v="0"/>
    <s v="GARCÍA AGUILAR, VÍCTOR"/>
    <x v="2"/>
    <n v="6.2539999999999996"/>
    <m/>
    <s v="Universidad de Valladolid"/>
    <n v="1"/>
    <s v="Pruebas de Acceso desde bachillerato o equivalente"/>
    <n v="8"/>
    <s v="18"/>
    <s v="Pruebas de acceso a la Universidad (PAU)- LOE"/>
    <m/>
    <x v="0"/>
    <m/>
    <m/>
    <s v="NO"/>
    <m/>
  </r>
  <r>
    <s v="JUN 2018-19"/>
    <x v="17"/>
    <n v="72894556"/>
    <s v="72894556801G"/>
    <x v="0"/>
    <s v="DE ÁVILA GONZÁLEZ, PABLO"/>
    <x v="2"/>
    <n v="6.77"/>
    <m/>
    <m/>
    <n v="11"/>
    <s v="Formación Profesional"/>
    <n v="5"/>
    <s v="115"/>
    <s v="Ciclo Formativo de Grado Superior"/>
    <m/>
    <x v="0"/>
    <m/>
    <m/>
    <s v="SÍ"/>
    <s v="con reconocimientos"/>
  </r>
  <r>
    <s v="JUN 2018-19"/>
    <x v="17"/>
    <n v="72812504"/>
    <s v="72812504801G"/>
    <x v="0"/>
    <s v="URRA MARTÍNEZ, AMAIA"/>
    <x v="3"/>
    <m/>
    <m/>
    <m/>
    <n v="9"/>
    <s v="ACCESO A TERCER CICL0"/>
    <n v="2"/>
    <s v="92"/>
    <s v="ARQUITECTO"/>
    <m/>
    <x v="1"/>
    <m/>
    <m/>
    <s v="SÍ"/>
    <s v="con reconocimientos"/>
  </r>
  <r>
    <s v="JUN 2018-19"/>
    <x v="17"/>
    <n v="48794739"/>
    <s v="48794739801G"/>
    <x v="0"/>
    <s v="ROS RODRIGO, JOSÉ MANUEL"/>
    <x v="3"/>
    <n v="8.7840000000000007"/>
    <m/>
    <s v="Universidad de La Rioja"/>
    <n v="1"/>
    <s v="Pruebas de Acceso desde bachillerato o equivalente"/>
    <n v="9"/>
    <s v="19"/>
    <s v="Evaluación de Bachillerato para Acceso a la Universidad (EBAU) - LOMCE"/>
    <m/>
    <x v="0"/>
    <m/>
    <m/>
    <s v="NO"/>
    <m/>
  </r>
  <r>
    <s v="JUN 2018-19"/>
    <x v="17"/>
    <n v="18074033"/>
    <s v="18074033801G"/>
    <x v="0"/>
    <s v="RÁNDEZ IBÁÑEZ, JAVIER"/>
    <x v="3"/>
    <n v="8.66"/>
    <m/>
    <s v="Universidad de La Rioja"/>
    <n v="9"/>
    <s v="ACCESO A TERCER CICL0"/>
    <n v="3"/>
    <s v="93"/>
    <s v="INGENIERO SUPERIOR"/>
    <m/>
    <x v="1"/>
    <s v="701G"/>
    <m/>
    <s v="SÍ"/>
    <s v="otro grado"/>
  </r>
  <r>
    <s v="JUN 2018-19"/>
    <x v="17"/>
    <n v="71351778"/>
    <s v="71351778801G"/>
    <x v="0"/>
    <s v="INFANTE GONZÁLEZ, MIGUEL"/>
    <x v="3"/>
    <n v="6.1059999999999999"/>
    <m/>
    <s v="Universidad de La Rioja"/>
    <n v="1"/>
    <s v="Pruebas de Acceso desde bachillerato o equivalente"/>
    <n v="9"/>
    <s v="19"/>
    <s v="Evaluación de Bachillerato para Acceso a la Universidad (EBAU) - LOMCE"/>
    <m/>
    <x v="2"/>
    <m/>
    <m/>
    <s v="NO"/>
    <m/>
  </r>
  <r>
    <s v="JUN 2018-19"/>
    <x v="17"/>
    <n v="16636040"/>
    <s v="16636040801G"/>
    <x v="0"/>
    <s v="RUIZ ALCORTA, FIDEL"/>
    <x v="3"/>
    <n v="5.97"/>
    <m/>
    <s v="Universidad de La Rioja"/>
    <n v="1"/>
    <s v="Pruebas de Acceso desde bachillerato o equivalente"/>
    <n v="9"/>
    <s v="19"/>
    <s v="Evaluación de Bachillerato para Acceso a la Universidad (EBAU) - LOMCE"/>
    <m/>
    <x v="0"/>
    <m/>
    <m/>
    <s v="NO"/>
    <m/>
  </r>
  <r>
    <s v="JUN 2018-19"/>
    <x v="18"/>
    <n v="72152362"/>
    <s v="72152362601G"/>
    <x v="1"/>
    <s v="ESCALONA CORRAL, JUAN"/>
    <x v="4"/>
    <n v="7.4560000000000004"/>
    <m/>
    <s v="Universidad de Cantabria"/>
    <n v="1"/>
    <s v="Pruebas de Acceso desde bachillerato o equivalente"/>
    <n v="8"/>
    <s v="18"/>
    <s v="Pruebas de acceso a la Universidad (PAU)- LOE"/>
    <m/>
    <x v="1"/>
    <m/>
    <m/>
    <s v="NO"/>
    <m/>
  </r>
  <r>
    <s v="JUN 2018-19"/>
    <x v="18"/>
    <n v="16638812"/>
    <s v="16638812601G"/>
    <x v="0"/>
    <s v="GARCÍA MAYORAL, ALBA"/>
    <x v="6"/>
    <n v="6.827"/>
    <m/>
    <s v="Universidad de La Rioja"/>
    <n v="1"/>
    <s v="Pruebas de Acceso desde bachillerato o equivalente"/>
    <n v="8"/>
    <s v="18"/>
    <s v="Pruebas de acceso a la Universidad (PAU)- LOE"/>
    <m/>
    <x v="1"/>
    <m/>
    <m/>
    <s v="NO"/>
    <m/>
  </r>
  <r>
    <s v="JLO 2018-19"/>
    <x v="18"/>
    <n v="16633049"/>
    <s v="16633049601G"/>
    <x v="0"/>
    <s v="MANZANARES RODRÍGUEZ, ANDREA"/>
    <x v="5"/>
    <n v="6.766"/>
    <m/>
    <s v="Universidad de La Rioja"/>
    <n v="1"/>
    <s v="Pruebas de Acceso desde bachillerato o equivalente"/>
    <n v="8"/>
    <s v="18"/>
    <s v="Pruebas de acceso a la Universidad (PAU)- LOE"/>
    <m/>
    <x v="0"/>
    <m/>
    <m/>
    <s v="SÍ"/>
    <s v="con reconocimientos"/>
  </r>
  <r>
    <s v="JUN 2018-19"/>
    <x v="18"/>
    <s v="Y0420747"/>
    <s v="Y0420747601G"/>
    <x v="1"/>
    <s v="ESTEVAN , ANA SOFÍA"/>
    <x v="5"/>
    <n v="6.327"/>
    <m/>
    <s v="Universidad de La Rioja"/>
    <n v="1"/>
    <s v="Pruebas de Acceso desde bachillerato o equivalente"/>
    <n v="8"/>
    <s v="18"/>
    <s v="Pruebas de acceso a la Universidad (PAU)- LOE"/>
    <s v="SÍ"/>
    <x v="0"/>
    <m/>
    <m/>
    <s v="SÍ"/>
    <s v="con reconocimientos"/>
  </r>
  <r>
    <s v="JUN 2018-19"/>
    <x v="18"/>
    <n v="16639218"/>
    <s v="16639218601G"/>
    <x v="0"/>
    <s v="GONZÁLEZ DÍAZ, SARA"/>
    <x v="0"/>
    <n v="9.0350000000000001"/>
    <m/>
    <s v="Universidad de La Rioja"/>
    <n v="1"/>
    <s v="Pruebas de Acceso desde bachillerato o equivalente"/>
    <n v="8"/>
    <s v="18"/>
    <s v="Pruebas de acceso a la Universidad (PAU)- LOE"/>
    <m/>
    <x v="0"/>
    <m/>
    <m/>
    <s v="NO"/>
    <m/>
  </r>
  <r>
    <s v="JUN 2018-19"/>
    <x v="18"/>
    <n v="78757583"/>
    <s v="78757583601G"/>
    <x v="0"/>
    <s v="HUGUET VAREA, DAVID"/>
    <x v="1"/>
    <n v="7.84"/>
    <m/>
    <s v="Universidad Pública de Navarra"/>
    <n v="1"/>
    <s v="Pruebas de Acceso desde bachillerato o equivalente"/>
    <n v="8"/>
    <s v="18"/>
    <s v="Pruebas de acceso a la Universidad (PAU)- LOE"/>
    <m/>
    <x v="0"/>
    <m/>
    <m/>
    <s v="NO"/>
    <m/>
  </r>
  <r>
    <s v="JUN 2018-19"/>
    <x v="18"/>
    <n v="16634457"/>
    <s v="16634457601G"/>
    <x v="0"/>
    <s v="MARÍN OLAGARAY, LYDIA"/>
    <x v="1"/>
    <n v="9.1519999999999992"/>
    <m/>
    <s v="Universidad de La Rioja"/>
    <n v="1"/>
    <s v="Pruebas de Acceso desde bachillerato o equivalente"/>
    <n v="8"/>
    <s v="18"/>
    <s v="Pruebas de acceso a la Universidad (PAU)- LOE"/>
    <m/>
    <x v="0"/>
    <m/>
    <m/>
    <s v="NO"/>
    <m/>
  </r>
  <r>
    <s v="JUN 2018-19"/>
    <x v="18"/>
    <n v="17496065"/>
    <s v="17496065601G"/>
    <x v="0"/>
    <s v="ÁLVAREZ RÍO, MÍRIAM"/>
    <x v="1"/>
    <n v="7.4420000000000002"/>
    <m/>
    <s v="Universidad de La Rioja"/>
    <n v="1"/>
    <s v="Pruebas de Acceso desde bachillerato o equivalente"/>
    <n v="8"/>
    <s v="18"/>
    <s v="Pruebas de acceso a la Universidad (PAU)- LOE"/>
    <m/>
    <x v="0"/>
    <m/>
    <m/>
    <s v="NO"/>
    <m/>
  </r>
  <r>
    <s v="JUN 2018-19"/>
    <x v="18"/>
    <n v="72798808"/>
    <s v="72798808601G"/>
    <x v="0"/>
    <s v="NESTARES EXTREMIANA, PAULA"/>
    <x v="2"/>
    <n v="8.1340000000000003"/>
    <m/>
    <s v="Universidad de La Rioja"/>
    <n v="1"/>
    <s v="Pruebas de Acceso desde bachillerato o equivalente"/>
    <n v="9"/>
    <s v="19"/>
    <s v="Evaluación de Bachillerato para Acceso a la Universidad (EBAU) - LOMCE"/>
    <s v="SÍ"/>
    <x v="0"/>
    <m/>
    <m/>
    <s v="NO"/>
    <m/>
  </r>
  <r>
    <s v="JUN 2018-19"/>
    <x v="18"/>
    <n v="16625449"/>
    <s v="16625449601G"/>
    <x v="0"/>
    <s v="BLANCO DEL POZO, PAULA MARINA"/>
    <x v="2"/>
    <n v="6.4889999999999999"/>
    <m/>
    <s v="Universidad de La Rioja"/>
    <n v="1"/>
    <s v="Pruebas de Acceso desde bachillerato o equivalente"/>
    <n v="9"/>
    <s v="19"/>
    <s v="Evaluación de Bachillerato para Acceso a la Universidad (EBAU) - LOMCE"/>
    <s v="SÍ"/>
    <x v="0"/>
    <m/>
    <m/>
    <s v="NO"/>
    <m/>
  </r>
  <r>
    <s v="JUN 2018-19"/>
    <x v="18"/>
    <n v="16642247"/>
    <s v="16642247601G"/>
    <x v="0"/>
    <s v="LARRONDO ORDUÑA, MARÍA ELBA"/>
    <x v="2"/>
    <n v="7.9279999999999999"/>
    <m/>
    <s v="Universidad de La Rioja"/>
    <n v="1"/>
    <s v="Pruebas de Acceso desde bachillerato o equivalente"/>
    <n v="9"/>
    <s v="19"/>
    <s v="Evaluación de Bachillerato para Acceso a la Universidad (EBAU) - LOMCE"/>
    <s v="SÍ"/>
    <x v="0"/>
    <m/>
    <m/>
    <s v="NO"/>
    <m/>
  </r>
  <r>
    <s v="JUN 2018-19"/>
    <x v="18"/>
    <n v="78934887"/>
    <s v="78934887601G"/>
    <x v="0"/>
    <s v="MADRID CALLEJÓN, IRATI"/>
    <x v="2"/>
    <m/>
    <m/>
    <m/>
    <n v="8"/>
    <s v="Cambio de universidad y/o estudios"/>
    <n v="1"/>
    <s v="81"/>
    <s v="Cambio de universidad por reconocimiento de 30 ECTS"/>
    <m/>
    <x v="1"/>
    <m/>
    <m/>
    <s v="SÍ"/>
    <s v="con reconocimientos"/>
  </r>
  <r>
    <s v="JUN 2018-19"/>
    <x v="18"/>
    <s v="X8909172"/>
    <s v="X8909172601G"/>
    <x v="0"/>
    <s v="RANI , MISAL"/>
    <x v="3"/>
    <n v="6.6619999999999999"/>
    <m/>
    <s v="Universidad de La Rioja"/>
    <n v="1"/>
    <s v="Pruebas de Acceso desde bachillerato o equivalente"/>
    <n v="9"/>
    <s v="19"/>
    <s v="Evaluación de Bachillerato para Acceso a la Universidad (EBAU) - LOMCE"/>
    <m/>
    <x v="0"/>
    <m/>
    <m/>
    <s v="NO"/>
    <m/>
  </r>
  <r>
    <s v="JUN 2018-19"/>
    <x v="18"/>
    <n v="16641202"/>
    <s v="16641202601G"/>
    <x v="0"/>
    <s v="FERNÁNDEZ ALTUZARRA, PATRICIA"/>
    <x v="3"/>
    <n v="7.7960000000000003"/>
    <m/>
    <s v="Universidad de La Rioja"/>
    <n v="1"/>
    <s v="Pruebas de Acceso desde bachillerato o equivalente"/>
    <n v="9"/>
    <s v="19"/>
    <s v="Evaluación de Bachillerato para Acceso a la Universidad (EBAU) - LOMCE"/>
    <m/>
    <x v="0"/>
    <m/>
    <m/>
    <s v="NO"/>
    <m/>
  </r>
  <r>
    <s v="JUN 2018-19"/>
    <x v="18"/>
    <n v="18083669"/>
    <s v="18083669601G"/>
    <x v="0"/>
    <s v="PÉREZ VÁZQUEZ, SANDRA"/>
    <x v="3"/>
    <n v="6.55"/>
    <m/>
    <s v="Universidad Pública de Navarra"/>
    <n v="1"/>
    <s v="Pruebas de Acceso desde bachillerato o equivalente"/>
    <n v="9"/>
    <s v="19"/>
    <s v="Evaluación de Bachillerato para Acceso a la Universidad (EBAU) - LOMCE"/>
    <m/>
    <x v="1"/>
    <s v="202G"/>
    <m/>
    <s v="NO"/>
    <s v="otro grado"/>
  </r>
  <r>
    <s v="JUN 2018-19"/>
    <x v="18"/>
    <n v="16625352"/>
    <s v="16625352601G"/>
    <x v="0"/>
    <s v="ORTEGA BERAIZ, CRISTINA ESPERANZA"/>
    <x v="3"/>
    <n v="6.165"/>
    <m/>
    <s v="Universidad de La Rioja"/>
    <n v="1"/>
    <s v="Pruebas de Acceso desde bachillerato o equivalente"/>
    <n v="9"/>
    <s v="19"/>
    <s v="Evaluación de Bachillerato para Acceso a la Universidad (EBAU) - LOMCE"/>
    <m/>
    <x v="0"/>
    <m/>
    <m/>
    <s v="NO"/>
    <m/>
  </r>
  <r>
    <s v="JUN 2018-19"/>
    <x v="18"/>
    <n v="16631669"/>
    <s v="16631669601G"/>
    <x v="0"/>
    <s v="FERNÁNDEZ GARCÍA, RAÚL"/>
    <x v="3"/>
    <n v="7.2"/>
    <m/>
    <m/>
    <n v="11"/>
    <s v="Formación Profesional"/>
    <n v="5"/>
    <s v="115"/>
    <s v="Ciclo Formativo de Grado Superior"/>
    <m/>
    <x v="0"/>
    <m/>
    <m/>
    <s v="NO"/>
    <m/>
  </r>
  <r>
    <s v="SEP 2018-19"/>
    <x v="0"/>
    <n v="16625790"/>
    <s v="16625790602G"/>
    <x v="0"/>
    <s v="DEL CAMPO GUTIÉRREZ, DIEGO"/>
    <x v="7"/>
    <n v="5.8520000000000003"/>
    <m/>
    <s v="Universidad de La Rioja"/>
    <n v="1"/>
    <s v="Pruebas de Acceso desde bachillerato o equivalente"/>
    <n v="2"/>
    <s v="12"/>
    <s v="Pruebas de acceso a la Universidad- LOGSE"/>
    <m/>
    <x v="0"/>
    <m/>
    <m/>
    <s v="NO"/>
    <m/>
  </r>
  <r>
    <s v="JUN 2018-19"/>
    <x v="0"/>
    <n v="16557772"/>
    <s v="16557772602G"/>
    <x v="1"/>
    <s v="GARCÍA-BAQUERO BORRELL, GONZALO"/>
    <x v="5"/>
    <n v="5.258"/>
    <m/>
    <s v="Universidad de Zaragoza"/>
    <n v="1"/>
    <s v="Pruebas de Acceso desde bachillerato o equivalente"/>
    <n v="1"/>
    <s v="11"/>
    <s v="Pruebas de aptitud para el acceso a la Universidad - COU"/>
    <m/>
    <x v="0"/>
    <m/>
    <m/>
    <s v="NO"/>
    <m/>
  </r>
  <r>
    <s v="JUN 2018-19"/>
    <x v="0"/>
    <n v="16636936"/>
    <s v="16636936602G"/>
    <x v="0"/>
    <s v="DÍAZ DE CERIO MENDOZA, ANDREA"/>
    <x v="0"/>
    <n v="7.98"/>
    <m/>
    <s v="Universidad de La Rioja"/>
    <n v="1"/>
    <s v="Pruebas de Acceso desde bachillerato o equivalente"/>
    <n v="8"/>
    <s v="18"/>
    <s v="Pruebas de acceso a la Universidad (PAU)- LOE"/>
    <m/>
    <x v="0"/>
    <m/>
    <m/>
    <s v="NO"/>
    <m/>
  </r>
  <r>
    <s v="JUN 2018-19"/>
    <x v="0"/>
    <n v="16629270"/>
    <s v="16629270602G"/>
    <x v="0"/>
    <s v="PEÑA LATORRE, DANIEL"/>
    <x v="0"/>
    <n v="7.7069999999999999"/>
    <m/>
    <s v="Universidad de La Rioja"/>
    <n v="1"/>
    <s v="Pruebas de Acceso desde bachillerato o equivalente"/>
    <n v="8"/>
    <s v="18"/>
    <s v="Pruebas de acceso a la Universidad (PAU)- LOE"/>
    <m/>
    <x v="0"/>
    <m/>
    <m/>
    <s v="NO"/>
    <m/>
  </r>
  <r>
    <s v="JUN 2018-19"/>
    <x v="0"/>
    <n v="16640296"/>
    <s v="16640296602G"/>
    <x v="0"/>
    <s v="LEÓN CRISTÓBAL, ALEJANDRO"/>
    <x v="0"/>
    <n v="6.7160000000000002"/>
    <m/>
    <s v="Universidad de La Rioja"/>
    <n v="1"/>
    <s v="Pruebas de Acceso desde bachillerato o equivalente"/>
    <n v="8"/>
    <s v="18"/>
    <s v="Pruebas de acceso a la Universidad (PAU)- LOE"/>
    <m/>
    <x v="0"/>
    <m/>
    <m/>
    <s v="NO"/>
    <m/>
  </r>
  <r>
    <s v="JUN 2018-19"/>
    <x v="0"/>
    <n v="17496736"/>
    <s v="17496736602G"/>
    <x v="0"/>
    <s v="RHALIZANI PALACIOS, JUAN SAMIR"/>
    <x v="1"/>
    <n v="7.5229999999999997"/>
    <m/>
    <s v="Universidad de La Rioja"/>
    <n v="1"/>
    <s v="Pruebas de Acceso desde bachillerato o equivalente"/>
    <n v="8"/>
    <s v="18"/>
    <s v="Pruebas de acceso a la Universidad (PAU)- LOE"/>
    <m/>
    <x v="0"/>
    <m/>
    <m/>
    <s v="NO"/>
    <m/>
  </r>
  <r>
    <s v="JUN 2018-19"/>
    <x v="0"/>
    <s v="X8600698"/>
    <s v="X8600698602G"/>
    <x v="0"/>
    <s v="ZICA , CRISTIANA"/>
    <x v="1"/>
    <n v="6.1719999999999997"/>
    <m/>
    <s v="Universidad de La Rioja"/>
    <n v="1"/>
    <s v="Pruebas de Acceso desde bachillerato o equivalente"/>
    <n v="8"/>
    <s v="18"/>
    <s v="Pruebas de acceso a la Universidad (PAU)- LOE"/>
    <m/>
    <x v="0"/>
    <m/>
    <m/>
    <s v="NO"/>
    <m/>
  </r>
  <r>
    <s v="JUN 2018-19"/>
    <x v="0"/>
    <n v="16630650"/>
    <s v="16630650602G"/>
    <x v="0"/>
    <s v="GONZÁLEZ PEREDO, MAURO"/>
    <x v="2"/>
    <n v="5.8250000000000002"/>
    <m/>
    <s v="Universidad de La Rioja"/>
    <n v="1"/>
    <s v="Pruebas de Acceso desde bachillerato o equivalente"/>
    <n v="9"/>
    <s v="19"/>
    <s v="Evaluación de Bachillerato para Acceso a la Universidad (EBAU) - LOMCE"/>
    <m/>
    <x v="2"/>
    <m/>
    <m/>
    <s v="NO"/>
    <m/>
  </r>
  <r>
    <s v="JUN 2018-19"/>
    <x v="0"/>
    <n v="18081679"/>
    <s v="18081679602G"/>
    <x v="0"/>
    <s v="ESTABLIE GALÁN, SARA"/>
    <x v="2"/>
    <n v="6.5990000000000002"/>
    <m/>
    <s v="Universidad de La Rioja"/>
    <n v="1"/>
    <s v="Pruebas de Acceso desde bachillerato o equivalente"/>
    <n v="9"/>
    <s v="19"/>
    <s v="Evaluación de Bachillerato para Acceso a la Universidad (EBAU) - LOMCE"/>
    <s v="SÍ"/>
    <x v="0"/>
    <m/>
    <m/>
    <s v="NO"/>
    <m/>
  </r>
  <r>
    <s v="JLO 2018-19"/>
    <x v="0"/>
    <n v="18083853"/>
    <s v="18083853602G"/>
    <x v="0"/>
    <s v="LÓPEZ DE SILANES LÓPEZ, JAVIER"/>
    <x v="2"/>
    <n v="5.4939999999999998"/>
    <m/>
    <s v="Universidad de La Rioja"/>
    <n v="1"/>
    <s v="Pruebas de Acceso desde bachillerato o equivalente"/>
    <n v="9"/>
    <s v="19"/>
    <s v="Evaluación de Bachillerato para Acceso a la Universidad (EBAU) - LOMCE"/>
    <s v="SÍ"/>
    <x v="0"/>
    <m/>
    <m/>
    <s v="NO"/>
    <m/>
  </r>
  <r>
    <s v="JUN 2018-19"/>
    <x v="0"/>
    <n v="18080937"/>
    <s v="18080937602G"/>
    <x v="0"/>
    <s v="MARTÍNEZ VELA, PAULA"/>
    <x v="3"/>
    <n v="6.3"/>
    <m/>
    <s v="Universidad de La Rioja"/>
    <n v="1"/>
    <s v="Pruebas de Acceso desde bachillerato o equivalente"/>
    <n v="9"/>
    <s v="19"/>
    <s v="Evaluación de Bachillerato para Acceso a la Universidad (EBAU) - LOMCE"/>
    <m/>
    <x v="0"/>
    <m/>
    <m/>
    <s v="NO"/>
    <m/>
  </r>
  <r>
    <s v="JUN 2018-19"/>
    <x v="0"/>
    <n v="17497828"/>
    <s v="17497828602G"/>
    <x v="0"/>
    <s v="TERROBA IZQUIERDO, MIGUEL"/>
    <x v="3"/>
    <n v="6.8040000000000003"/>
    <m/>
    <s v="Universidad de La Rioja"/>
    <n v="1"/>
    <s v="Pruebas de Acceso desde bachillerato o equivalente"/>
    <n v="9"/>
    <s v="19"/>
    <s v="Evaluación de Bachillerato para Acceso a la Universidad (EBAU) - LOMCE"/>
    <m/>
    <x v="0"/>
    <m/>
    <m/>
    <s v="NO"/>
    <m/>
  </r>
  <r>
    <s v="JLO 2018-19"/>
    <x v="0"/>
    <n v="73519097"/>
    <s v="73519097602G"/>
    <x v="0"/>
    <s v="MARTOS GONZÁLEZ, VÍCTOR"/>
    <x v="3"/>
    <n v="5.5990000000000002"/>
    <m/>
    <s v="Universidad Pública de Navarra"/>
    <n v="1"/>
    <s v="Pruebas de Acceso desde bachillerato o equivalente"/>
    <n v="9"/>
    <s v="19"/>
    <s v="Evaluación de Bachillerato para Acceso a la Universidad (EBAU) - LOMCE"/>
    <m/>
    <x v="2"/>
    <m/>
    <m/>
    <s v="NO"/>
    <m/>
  </r>
  <r>
    <s v="JUN 2018-19"/>
    <x v="1"/>
    <n v="16628661"/>
    <s v="16628661805G"/>
    <x v="0"/>
    <s v="RODRÍGUEZ OVEJERO, GUILLERMO CARLOS"/>
    <x v="8"/>
    <n v="6.3079999999999998"/>
    <m/>
    <s v="Universidad de La Rioja"/>
    <n v="1"/>
    <s v="Pruebas de Acceso desde bachillerato o equivalente"/>
    <n v="2"/>
    <s v="12"/>
    <s v="Pruebas de acceso a la Universidad- LOGSE"/>
    <s v="SÍ"/>
    <x v="1"/>
    <m/>
    <m/>
    <s v="NO"/>
    <m/>
  </r>
  <r>
    <s v="JUN 2018-19"/>
    <x v="1"/>
    <n v="17498597"/>
    <s v="17498597805G"/>
    <x v="0"/>
    <s v="ESTEFANÍA RODRÍGUEZ, ALEJANDRO"/>
    <x v="6"/>
    <n v="7.306"/>
    <m/>
    <s v="Universidad de La Rioja"/>
    <n v="1"/>
    <s v="Pruebas de Acceso desde bachillerato o equivalente"/>
    <n v="8"/>
    <s v="18"/>
    <s v="Pruebas de acceso a la Universidad (PAU)- LOE"/>
    <m/>
    <x v="1"/>
    <m/>
    <m/>
    <s v="NO"/>
    <m/>
  </r>
  <r>
    <s v="JUN 2018-19"/>
    <x v="1"/>
    <n v="71302837"/>
    <s v="71302837805G"/>
    <x v="0"/>
    <s v="LARRAZ SANTAMARÍA, EDUARDO"/>
    <x v="6"/>
    <n v="6.8390000000000004"/>
    <m/>
    <s v="UNIVERSIDAD DE BURGOS"/>
    <n v="1"/>
    <s v="Pruebas de Acceso desde bachillerato o equivalente"/>
    <n v="8"/>
    <s v="18"/>
    <s v="Pruebas de acceso a la Universidad (PAU)- LOE"/>
    <m/>
    <x v="1"/>
    <m/>
    <m/>
    <s v="NO"/>
    <m/>
  </r>
  <r>
    <s v="JUN 2018-19"/>
    <x v="1"/>
    <n v="16626324"/>
    <s v="16626324805G"/>
    <x v="0"/>
    <s v="OTERO OLAVARRIETA, ALBERTO"/>
    <x v="5"/>
    <n v="7.3460000000000001"/>
    <m/>
    <s v="Universidad de La Rioja"/>
    <n v="1"/>
    <s v="Pruebas de Acceso desde bachillerato o equivalente"/>
    <n v="8"/>
    <s v="18"/>
    <s v="Pruebas de acceso a la Universidad (PAU)- LOE"/>
    <m/>
    <x v="0"/>
    <m/>
    <m/>
    <s v="SÍ"/>
    <s v="con reconocimientos"/>
  </r>
  <r>
    <s v="JUN 2018-19"/>
    <x v="1"/>
    <n v="16641426"/>
    <s v="16641426805G"/>
    <x v="0"/>
    <s v="ROMERO ARGOTE, ESTELA"/>
    <x v="5"/>
    <n v="6.1989999999999998"/>
    <m/>
    <s v="Universidad de La Rioja"/>
    <n v="1"/>
    <s v="Pruebas de Acceso desde bachillerato o equivalente"/>
    <n v="8"/>
    <s v="18"/>
    <s v="Pruebas de acceso a la Universidad (PAU)- LOE"/>
    <m/>
    <x v="0"/>
    <m/>
    <m/>
    <s v="SÍ"/>
    <s v="con reconocimientos"/>
  </r>
  <r>
    <s v="JUN 2018-19"/>
    <x v="1"/>
    <n v="18074873"/>
    <s v="18074873805G"/>
    <x v="0"/>
    <s v="RIVERO RAMÍREZ, DIEGO"/>
    <x v="0"/>
    <n v="6.41"/>
    <m/>
    <s v="Universidad de La Rioja"/>
    <n v="1"/>
    <s v="Pruebas de Acceso desde bachillerato o equivalente"/>
    <n v="8"/>
    <s v="18"/>
    <s v="Pruebas de acceso a la Universidad (PAU)- LOE"/>
    <m/>
    <x v="0"/>
    <m/>
    <m/>
    <s v="NO"/>
    <m/>
  </r>
  <r>
    <s v="JUN 2018-19"/>
    <x v="1"/>
    <n v="16633639"/>
    <s v="16633639805G"/>
    <x v="0"/>
    <s v="PORRES ABAD, JAVIER"/>
    <x v="0"/>
    <n v="6.2279999999999998"/>
    <m/>
    <s v="Universidad de La Rioja"/>
    <n v="1"/>
    <s v="Pruebas de Acceso desde bachillerato o equivalente"/>
    <n v="8"/>
    <s v="18"/>
    <s v="Pruebas de acceso a la Universidad (PAU)- LOE"/>
    <m/>
    <x v="0"/>
    <m/>
    <m/>
    <s v="NO"/>
    <m/>
  </r>
  <r>
    <s v="JUN 2018-19"/>
    <x v="1"/>
    <n v="18081298"/>
    <s v="18081298805G"/>
    <x v="0"/>
    <s v="VILLAR MARTÍNEZ, EDER"/>
    <x v="0"/>
    <n v="6.0010000000000003"/>
    <m/>
    <s v="Universidad Pública de Navarra"/>
    <n v="1"/>
    <s v="Pruebas de Acceso desde bachillerato o equivalente"/>
    <n v="8"/>
    <s v="18"/>
    <s v="Pruebas de acceso a la Universidad (PAU)- LOE"/>
    <m/>
    <x v="0"/>
    <m/>
    <m/>
    <s v="SÍ"/>
    <s v="con reconocimientos"/>
  </r>
  <r>
    <s v="JUN 2018-19"/>
    <x v="1"/>
    <n v="16630762"/>
    <s v="16630762805G"/>
    <x v="0"/>
    <s v="LALIENA MARTÍNEZ, JESÚS MIGUEL"/>
    <x v="1"/>
    <n v="9.16"/>
    <m/>
    <s v="Universidad de La Rioja"/>
    <n v="1"/>
    <s v="Pruebas de Acceso desde bachillerato o equivalente"/>
    <n v="8"/>
    <s v="18"/>
    <s v="Pruebas de acceso a la Universidad (PAU)- LOE"/>
    <m/>
    <x v="0"/>
    <m/>
    <m/>
    <s v="NO"/>
    <m/>
  </r>
  <r>
    <s v="JUN 2018-19"/>
    <x v="1"/>
    <n v="18082442"/>
    <s v="18082442805G"/>
    <x v="0"/>
    <s v="LÓPEZ CARNICER, CARLOS"/>
    <x v="1"/>
    <n v="6.4459999999999997"/>
    <m/>
    <s v="Universidad de La Rioja"/>
    <n v="1"/>
    <s v="Pruebas de Acceso desde bachillerato o equivalente"/>
    <n v="8"/>
    <s v="18"/>
    <s v="Pruebas de acceso a la Universidad (PAU)- LOE"/>
    <m/>
    <x v="0"/>
    <m/>
    <m/>
    <s v="NO"/>
    <m/>
  </r>
  <r>
    <s v="JUN 2018-19"/>
    <x v="1"/>
    <n v="18081977"/>
    <s v="18081977805G"/>
    <x v="0"/>
    <s v="REMIREZ LAORDEN, DIEGO"/>
    <x v="1"/>
    <n v="7.84"/>
    <m/>
    <s v="Universidad de La Rioja"/>
    <n v="1"/>
    <s v="Pruebas de Acceso desde bachillerato o equivalente"/>
    <n v="8"/>
    <s v="18"/>
    <s v="Pruebas de acceso a la Universidad (PAU)- LOE"/>
    <m/>
    <x v="0"/>
    <m/>
    <m/>
    <s v="NO"/>
    <m/>
  </r>
  <r>
    <s v="JUN 2018-19"/>
    <x v="1"/>
    <n v="18079188"/>
    <s v="18079188805G"/>
    <x v="0"/>
    <s v="AYACHI EL KANDOUSSI, SIHAM"/>
    <x v="1"/>
    <n v="8.4459999999999997"/>
    <m/>
    <s v="Universidad de La Rioja"/>
    <n v="1"/>
    <s v="Pruebas de Acceso desde bachillerato o equivalente"/>
    <n v="8"/>
    <s v="18"/>
    <s v="Pruebas de acceso a la Universidad (PAU)- LOE"/>
    <m/>
    <x v="0"/>
    <m/>
    <m/>
    <s v="NO"/>
    <m/>
  </r>
  <r>
    <s v="JUN 2018-19"/>
    <x v="1"/>
    <s v="X6313837"/>
    <s v="X6313837805G"/>
    <x v="0"/>
    <s v="NAKVETAURI , SHOTA"/>
    <x v="2"/>
    <n v="7.5540000000000003"/>
    <m/>
    <s v="Universidad de La Rioja"/>
    <n v="1"/>
    <s v="Pruebas de Acceso desde bachillerato o equivalente"/>
    <n v="9"/>
    <s v="19"/>
    <s v="Evaluación de Bachillerato para Acceso a la Universidad (EBAU) - LOMCE"/>
    <s v="SÍ"/>
    <x v="0"/>
    <m/>
    <m/>
    <s v="NO"/>
    <m/>
  </r>
  <r>
    <s v="JUN 2018-19"/>
    <x v="1"/>
    <n v="16625857"/>
    <s v="16625857805G"/>
    <x v="0"/>
    <s v="RUIZ DE MENDOZA LAFONT, DANIEL IAN"/>
    <x v="2"/>
    <n v="6.64"/>
    <m/>
    <s v="Universidad de La Rioja"/>
    <n v="4"/>
    <s v="Otras Pruebas de Acceso a la Universidad: Mayores"/>
    <n v="1"/>
    <s v="41"/>
    <s v="Pruebas de acceso a Grado de mayores de 25 años"/>
    <m/>
    <x v="0"/>
    <m/>
    <m/>
    <s v="NO"/>
    <m/>
  </r>
  <r>
    <s v="JUN 2018-19"/>
    <x v="1"/>
    <n v="16629678"/>
    <s v="16629678805G"/>
    <x v="0"/>
    <s v="LÓPEZ ANDRÉS, JAVIER"/>
    <x v="3"/>
    <n v="6.1539999999999999"/>
    <m/>
    <s v="Universidad de La Rioja"/>
    <n v="1"/>
    <s v="Pruebas de Acceso desde bachillerato o equivalente"/>
    <n v="9"/>
    <s v="19"/>
    <s v="Evaluación de Bachillerato para Acceso a la Universidad (EBAU) - LOMCE"/>
    <m/>
    <x v="0"/>
    <m/>
    <m/>
    <s v="NO"/>
    <m/>
  </r>
  <r>
    <s v="JUN 2018-19"/>
    <x v="1"/>
    <n v="16642934"/>
    <s v="16642934805G"/>
    <x v="0"/>
    <s v="MERINO MORRAS, JUAN LUIS"/>
    <x v="3"/>
    <n v="8.0839999999999996"/>
    <m/>
    <s v="Universidad de La Rioja"/>
    <n v="1"/>
    <s v="Pruebas de Acceso desde bachillerato o equivalente"/>
    <n v="9"/>
    <s v="19"/>
    <s v="Evaluación de Bachillerato para Acceso a la Universidad (EBAU) - LOMCE"/>
    <m/>
    <x v="0"/>
    <m/>
    <m/>
    <s v="NO"/>
    <m/>
  </r>
  <r>
    <s v="JUN 2018-19"/>
    <x v="1"/>
    <n v="70941529"/>
    <s v="70941529805G"/>
    <x v="0"/>
    <s v="CHAPARRO MARDARAS, JORGE"/>
    <x v="3"/>
    <n v="5.8869999999999996"/>
    <m/>
    <s v="Universidad de La Rioja"/>
    <n v="1"/>
    <s v="Pruebas de Acceso desde bachillerato o equivalente"/>
    <n v="9"/>
    <s v="19"/>
    <s v="Evaluación de Bachillerato para Acceso a la Universidad (EBAU) - LOMCE"/>
    <m/>
    <x v="0"/>
    <m/>
    <m/>
    <s v="NO"/>
    <m/>
  </r>
  <r>
    <s v="JUN 2018-19"/>
    <x v="1"/>
    <n v="17495176"/>
    <s v="17495176805G"/>
    <x v="0"/>
    <s v="GUAYA VEGA, ROOSBEL VINICIO"/>
    <x v="3"/>
    <m/>
    <m/>
    <s v="Universidad de La Rioja"/>
    <n v="8"/>
    <s v="Cambio de universidad y/o estudios"/>
    <n v="2"/>
    <s v="82"/>
    <s v="Cambio de estudios por reconocimiento de 30 ECTS"/>
    <m/>
    <x v="1"/>
    <s v="803G"/>
    <s v="803G"/>
    <s v="SÍ"/>
    <s v="otro grado"/>
  </r>
  <r>
    <s v="JUN 2018-19"/>
    <x v="2"/>
    <n v="72889778"/>
    <s v="72889778204G"/>
    <x v="0"/>
    <s v="POZO GONZALO, SANDRA DEL"/>
    <x v="9"/>
    <n v="6.7"/>
    <m/>
    <m/>
    <n v="11"/>
    <s v="Formación Profesional"/>
    <n v="5"/>
    <s v="115"/>
    <s v="Ciclo Formativo de Grado Superior"/>
    <m/>
    <x v="1"/>
    <m/>
    <m/>
    <s v="SÍ"/>
    <s v="con reconocimientos"/>
  </r>
  <r>
    <s v="JUN 2018-19"/>
    <x v="2"/>
    <n v="17497717"/>
    <s v="17497717204G"/>
    <x v="0"/>
    <s v="RUEDA SÁEZ, ANDREA"/>
    <x v="5"/>
    <n v="6.7409999999999997"/>
    <m/>
    <s v="Universidad de La Rioja"/>
    <n v="1"/>
    <s v="Pruebas de Acceso desde bachillerato o equivalente"/>
    <n v="8"/>
    <s v="18"/>
    <s v="Pruebas de acceso a la Universidad (PAU)- LOE"/>
    <m/>
    <x v="0"/>
    <m/>
    <m/>
    <s v="NO"/>
    <m/>
  </r>
  <r>
    <s v="JUN 2018-19"/>
    <x v="2"/>
    <n v="17497694"/>
    <s v="17497694204G"/>
    <x v="0"/>
    <s v="OYARBIDE PÉREZ, LAURA"/>
    <x v="5"/>
    <n v="5.6849999999999996"/>
    <m/>
    <s v="Universidad de La Rioja"/>
    <n v="1"/>
    <s v="Pruebas de Acceso desde bachillerato o equivalente"/>
    <n v="8"/>
    <s v="18"/>
    <s v="Pruebas de acceso a la Universidad (PAU)- LOE"/>
    <m/>
    <x v="0"/>
    <m/>
    <m/>
    <s v="SÍ"/>
    <s v="con reconocimientos"/>
  </r>
  <r>
    <s v="JUN 2018-19"/>
    <x v="2"/>
    <n v="16645695"/>
    <s v="16645695204G"/>
    <x v="0"/>
    <s v="MOUSSAOUI ABDERRAHAMANE, SOUFIANE"/>
    <x v="0"/>
    <n v="5.1429999999999998"/>
    <m/>
    <s v="Universidad Pública de Navarra"/>
    <n v="1"/>
    <s v="Pruebas de Acceso desde bachillerato o equivalente"/>
    <n v="8"/>
    <s v="18"/>
    <s v="Pruebas de acceso a la Universidad (PAU)- LOE"/>
    <m/>
    <x v="0"/>
    <m/>
    <m/>
    <s v="NO"/>
    <m/>
  </r>
  <r>
    <s v="JLO 2018-19"/>
    <x v="2"/>
    <n v="16632992"/>
    <s v="16632992204G"/>
    <x v="0"/>
    <s v="PÉREZ BEZARES, SORAYA"/>
    <x v="1"/>
    <n v="5.53"/>
    <m/>
    <s v="Universidad de La Rioja"/>
    <n v="1"/>
    <s v="Pruebas de Acceso desde bachillerato o equivalente"/>
    <n v="8"/>
    <s v="18"/>
    <s v="Pruebas de acceso a la Universidad (PAU)- LOE"/>
    <m/>
    <x v="4"/>
    <m/>
    <m/>
    <s v="NO"/>
    <m/>
  </r>
  <r>
    <s v="JUN 2018-19"/>
    <x v="2"/>
    <n v="16639746"/>
    <s v="16639746204G"/>
    <x v="0"/>
    <s v="GARCÍA GELOS, LEYRE"/>
    <x v="2"/>
    <n v="6.7939999999999996"/>
    <m/>
    <s v="Universidad de La Rioja"/>
    <n v="1"/>
    <s v="Pruebas de Acceso desde bachillerato o equivalente"/>
    <n v="9"/>
    <s v="19"/>
    <s v="Evaluación de Bachillerato para Acceso a la Universidad (EBAU) - LOMCE"/>
    <s v="SÍ"/>
    <x v="0"/>
    <m/>
    <m/>
    <s v="NO"/>
    <m/>
  </r>
  <r>
    <s v="JUN 2018-19"/>
    <x v="2"/>
    <n v="71352015"/>
    <s v="71352015204G"/>
    <x v="0"/>
    <s v="ESCUDERO CORCUERA, IVAN"/>
    <x v="2"/>
    <n v="6.0960000000000001"/>
    <m/>
    <s v="UNIVERSIDAD DE BURGOS"/>
    <n v="1"/>
    <s v="Pruebas de Acceso desde bachillerato o equivalente"/>
    <n v="9"/>
    <s v="19"/>
    <s v="Evaluación de Bachillerato para Acceso a la Universidad (EBAU) - LOMCE"/>
    <s v="SÍ"/>
    <x v="4"/>
    <m/>
    <m/>
    <s v="NO"/>
    <m/>
  </r>
  <r>
    <s v="JUN 2018-19"/>
    <x v="2"/>
    <n v="18082322"/>
    <s v="18082322204G"/>
    <x v="0"/>
    <s v="CIFUENTES OSORIO, KATHLEEN GISELLE"/>
    <x v="2"/>
    <n v="6.4930000000000003"/>
    <m/>
    <s v="Universidad de La Rioja"/>
    <n v="1"/>
    <s v="Pruebas de Acceso desde bachillerato o equivalente"/>
    <n v="9"/>
    <s v="19"/>
    <s v="Evaluación de Bachillerato para Acceso a la Universidad (EBAU) - LOMCE"/>
    <s v="SÍ"/>
    <x v="0"/>
    <m/>
    <m/>
    <s v="NO"/>
    <m/>
  </r>
  <r>
    <s v="JLO 2018-19"/>
    <x v="2"/>
    <n v="16632573"/>
    <s v="16632573204G"/>
    <x v="0"/>
    <s v="CABRÉ SOTO, GABRIEL"/>
    <x v="2"/>
    <n v="5.3760000000000003"/>
    <m/>
    <s v="Universidad de La Rioja"/>
    <n v="1"/>
    <s v="Pruebas de Acceso desde bachillerato o equivalente"/>
    <n v="9"/>
    <s v="19"/>
    <s v="Evaluación de Bachillerato para Acceso a la Universidad (EBAU) - LOMCE"/>
    <s v="SÍ"/>
    <x v="4"/>
    <m/>
    <m/>
    <s v="NO"/>
    <m/>
  </r>
  <r>
    <s v="JUN 2018-19"/>
    <x v="2"/>
    <n v="16618863"/>
    <s v="16618863204G"/>
    <x v="1"/>
    <s v="SAINZ ORTEGA, LAURA"/>
    <x v="3"/>
    <n v="8.4"/>
    <m/>
    <s v="Universidad del País Vasco/Euskal Herriko Unibersitatea"/>
    <n v="5"/>
    <s v="Acceso Titulado Universitario"/>
    <n v="3"/>
    <s v="53"/>
    <s v="Título de Licenciado, Arquitecto, Ingeniero o Graduado Universitario"/>
    <m/>
    <x v="0"/>
    <m/>
    <m/>
    <s v="SÍ"/>
    <s v="con reconocimientos"/>
  </r>
  <r>
    <s v="JUN 2018-19"/>
    <x v="2"/>
    <n v="18185956"/>
    <s v="18185956204G"/>
    <x v="0"/>
    <s v="GUTIÉRREZ ESCOBAR, MARÍA AURORA"/>
    <x v="3"/>
    <n v="7.25"/>
    <m/>
    <s v="Universidad de La Rioja"/>
    <n v="8"/>
    <s v="Cambio de universidad y/o estudios"/>
    <n v="2"/>
    <s v="82"/>
    <s v="Cambio de estudios por reconocimiento de 30 ECTS"/>
    <m/>
    <x v="1"/>
    <s v="201G"/>
    <m/>
    <s v="SÍ"/>
    <s v="otro grado"/>
  </r>
  <r>
    <s v="JLO 2018-19"/>
    <x v="2"/>
    <n v="18185731"/>
    <s v="18185731204G"/>
    <x v="0"/>
    <s v="PÉREZ BLASCO, JAVIER"/>
    <x v="3"/>
    <n v="5.6619999999999999"/>
    <m/>
    <s v="Universidad de La Rioja"/>
    <n v="1"/>
    <s v="Pruebas de Acceso desde bachillerato o equivalente"/>
    <n v="9"/>
    <s v="19"/>
    <s v="Evaluación de Bachillerato para Acceso a la Universidad (EBAU) - LOMCE"/>
    <m/>
    <x v="4"/>
    <m/>
    <m/>
    <s v="NO"/>
    <m/>
  </r>
  <r>
    <s v="JLO 2018-19"/>
    <x v="2"/>
    <n v="17496914"/>
    <s v="17496914204G"/>
    <x v="0"/>
    <s v="BASTIDA BERROZPE, DAVID"/>
    <x v="3"/>
    <n v="6.8319999999999999"/>
    <m/>
    <s v="Universidad de La Rioja"/>
    <n v="1"/>
    <s v="Pruebas de Acceso desde bachillerato o equivalente"/>
    <n v="9"/>
    <s v="19"/>
    <s v="Evaluación de Bachillerato para Acceso a la Universidad (EBAU) - LOMCE"/>
    <m/>
    <x v="2"/>
    <m/>
    <m/>
    <s v="NO"/>
    <m/>
  </r>
  <r>
    <s v="JLO 2018-19"/>
    <x v="2"/>
    <n v="16632221"/>
    <s v="16632221204G"/>
    <x v="0"/>
    <s v="HERNAIZ CANALS, INÉS"/>
    <x v="3"/>
    <n v="6.1429999999999998"/>
    <m/>
    <s v="Universidad de La Rioja"/>
    <n v="1"/>
    <s v="Pruebas de Acceso desde bachillerato o equivalente"/>
    <n v="9"/>
    <s v="19"/>
    <s v="Evaluación de Bachillerato para Acceso a la Universidad (EBAU) - LOMCE"/>
    <m/>
    <x v="4"/>
    <m/>
    <m/>
    <s v="NO"/>
    <m/>
  </r>
  <r>
    <s v="JUN 2018-19"/>
    <x v="3"/>
    <n v="16615318"/>
    <s v="16615318803G"/>
    <x v="0"/>
    <s v="GORROCHATEGUI GIL-ALBARELLOS, IÑIGO"/>
    <x v="8"/>
    <n v="5.3719999999999999"/>
    <m/>
    <s v="Universidad de La Rioja"/>
    <n v="1"/>
    <s v="Pruebas de Acceso desde bachillerato o equivalente"/>
    <n v="8"/>
    <s v="18"/>
    <s v="Pruebas de acceso a la Universidad (PAU)- LOE"/>
    <s v="SÍ"/>
    <x v="1"/>
    <m/>
    <s v="804G"/>
    <s v="SÍ"/>
    <s v="otro grado"/>
  </r>
  <r>
    <s v="JUN 2018-19"/>
    <x v="3"/>
    <n v="16632522"/>
    <s v="16632522803G"/>
    <x v="0"/>
    <s v="SACRISTÁN APESTEGUI, FRANCISCO JAVIER"/>
    <x v="4"/>
    <n v="6.29"/>
    <m/>
    <s v="Universidad de La Rioja"/>
    <n v="1"/>
    <s v="Pruebas de Acceso desde bachillerato o equivalente"/>
    <n v="8"/>
    <s v="18"/>
    <s v="Pruebas de acceso a la Universidad (PAU)- LOE"/>
    <m/>
    <x v="1"/>
    <m/>
    <m/>
    <s v="NO"/>
    <m/>
  </r>
  <r>
    <s v="JUN 2018-19"/>
    <x v="3"/>
    <n v="72893842"/>
    <s v="72893842803G"/>
    <x v="0"/>
    <s v="GAÑAN CATALINA, GONZALO"/>
    <x v="4"/>
    <n v="7.82"/>
    <m/>
    <m/>
    <n v="11"/>
    <s v="Formación Profesional"/>
    <n v="5"/>
    <s v="115"/>
    <s v="Ciclo Formativo de Grado Superior"/>
    <m/>
    <x v="1"/>
    <m/>
    <m/>
    <s v="SÍ"/>
    <s v="con reconocimientos"/>
  </r>
  <r>
    <s v="JUN 2018-19"/>
    <x v="3"/>
    <n v="16636667"/>
    <s v="16636667803G"/>
    <x v="0"/>
    <s v="FERNÁNDEZ URIEN, BORJA"/>
    <x v="6"/>
    <n v="5.8380000000000001"/>
    <m/>
    <s v="Universidad del País Vasco/Euskal Herriko Unibersitatea"/>
    <n v="8"/>
    <s v="Cambio de universidad y/o estudios"/>
    <n v="1"/>
    <s v="81"/>
    <s v="Cambio de universidad por reconocimiento de 30 ECTS"/>
    <m/>
    <x v="1"/>
    <m/>
    <m/>
    <s v="SÍ"/>
    <s v="con reconocimientos"/>
  </r>
  <r>
    <s v="JUN 2018-19"/>
    <x v="3"/>
    <n v="16630759"/>
    <s v="16630759803G"/>
    <x v="0"/>
    <s v="PERTIERRA LOZANO, IRENE"/>
    <x v="6"/>
    <n v="7.2939999999999996"/>
    <m/>
    <s v="Universidad de La Rioja"/>
    <n v="8"/>
    <s v="Cambio de universidad y/o estudios"/>
    <n v="2"/>
    <s v="82"/>
    <s v="Cambio de estudios por reconocimiento de 30 ECTS"/>
    <m/>
    <x v="0"/>
    <m/>
    <m/>
    <s v="SÍ"/>
    <s v="con reconocimientos"/>
  </r>
  <r>
    <s v="JLO 2018-19"/>
    <x v="3"/>
    <n v="17498578"/>
    <s v="17498578803G"/>
    <x v="0"/>
    <s v="BENGOA FERNÁNDEZ, MARINA"/>
    <x v="6"/>
    <n v="5.4139999999999997"/>
    <m/>
    <s v="Universidad de La Rioja"/>
    <n v="1"/>
    <s v="Pruebas de Acceso desde bachillerato o equivalente"/>
    <n v="8"/>
    <s v="18"/>
    <s v="Pruebas de acceso a la Universidad (PAU)- LOE"/>
    <m/>
    <x v="1"/>
    <m/>
    <m/>
    <s v="NO"/>
    <m/>
  </r>
  <r>
    <s v="JLO 2018-19"/>
    <x v="3"/>
    <n v="16638074"/>
    <s v="16638074803G"/>
    <x v="0"/>
    <s v="SANTOS CINCUNEGUI, JAVIER"/>
    <x v="6"/>
    <n v="5.1280000000000001"/>
    <m/>
    <s v="Universidad de La Rioja"/>
    <n v="1"/>
    <s v="Pruebas de Acceso desde bachillerato o equivalente"/>
    <n v="8"/>
    <s v="18"/>
    <s v="Pruebas de acceso a la Universidad (PAU)- LOE"/>
    <m/>
    <x v="1"/>
    <m/>
    <m/>
    <s v="NO"/>
    <m/>
  </r>
  <r>
    <s v="JUN 2018-19"/>
    <x v="3"/>
    <n v="47312698"/>
    <s v="47312698803G"/>
    <x v="0"/>
    <s v="ROMERA GIL, RICARDO"/>
    <x v="5"/>
    <n v="6.33"/>
    <m/>
    <m/>
    <n v="11"/>
    <s v="Formación Profesional"/>
    <n v="5"/>
    <s v="115"/>
    <s v="Ciclo Formativo de Grado Superior"/>
    <m/>
    <x v="0"/>
    <m/>
    <m/>
    <s v="SÍ"/>
    <s v="con reconocimientos"/>
  </r>
  <r>
    <s v="JUN 2018-19"/>
    <x v="3"/>
    <n v="16630877"/>
    <s v="16630877803G"/>
    <x v="0"/>
    <s v="ANDRÉS VALDEMOROS, ARTURO"/>
    <x v="5"/>
    <n v="7.5970000000000004"/>
    <m/>
    <s v="Universidad de La Rioja"/>
    <n v="1"/>
    <s v="Pruebas de Acceso desde bachillerato o equivalente"/>
    <n v="8"/>
    <s v="18"/>
    <s v="Pruebas de acceso a la Universidad (PAU)- LOE"/>
    <m/>
    <x v="0"/>
    <m/>
    <m/>
    <s v="SÍ"/>
    <s v="con reconocimientos"/>
  </r>
  <r>
    <s v="JLO 2018-19"/>
    <x v="3"/>
    <n v="16625600"/>
    <s v="16625600803G"/>
    <x v="0"/>
    <s v="LABEAGA VITERI, JAVIER"/>
    <x v="5"/>
    <n v="6.2309999999999999"/>
    <m/>
    <s v="Universidad de La Rioja"/>
    <n v="1"/>
    <s v="Pruebas de Acceso desde bachillerato o equivalente"/>
    <n v="8"/>
    <s v="18"/>
    <s v="Pruebas de acceso a la Universidad (PAU)- LOE"/>
    <m/>
    <x v="0"/>
    <m/>
    <m/>
    <s v="NO"/>
    <m/>
  </r>
  <r>
    <s v="JUN 2018-19"/>
    <x v="3"/>
    <n v="16622774"/>
    <s v="16622774803G"/>
    <x v="0"/>
    <s v="PASTOR ROMERO, ALFONSO"/>
    <x v="5"/>
    <n v="7"/>
    <m/>
    <s v="Universidad de La Rioja"/>
    <n v="1"/>
    <s v="Pruebas de Acceso desde bachillerato o equivalente"/>
    <n v="8"/>
    <s v="18"/>
    <s v="Pruebas de acceso a la Universidad (PAU)- LOE"/>
    <m/>
    <x v="0"/>
    <m/>
    <m/>
    <s v="NO"/>
    <m/>
  </r>
  <r>
    <s v="JUN 2018-19"/>
    <x v="3"/>
    <n v="16626702"/>
    <s v="16626702803G"/>
    <x v="0"/>
    <s v="CORTÉS SERRANO, JORGE"/>
    <x v="5"/>
    <n v="5.7930000000000001"/>
    <m/>
    <s v="Universidad de La Rioja"/>
    <n v="8"/>
    <s v="Cambio de universidad y/o estudios"/>
    <n v="2"/>
    <s v="82"/>
    <s v="Cambio de estudios por reconocimiento de 30 ECTS"/>
    <m/>
    <x v="1"/>
    <m/>
    <m/>
    <s v="SÍ"/>
    <s v="con reconocimientos"/>
  </r>
  <r>
    <s v="JUN 2018-19"/>
    <x v="3"/>
    <n v="18086003"/>
    <s v="18086003803G"/>
    <x v="0"/>
    <s v="MARÍN VELASCO, MIGUEL"/>
    <x v="1"/>
    <n v="7.7850000000000001"/>
    <m/>
    <s v="Universidad de La Rioja"/>
    <n v="1"/>
    <s v="Pruebas de Acceso desde bachillerato o equivalente"/>
    <n v="8"/>
    <s v="18"/>
    <s v="Pruebas de acceso a la Universidad (PAU)- LOE"/>
    <m/>
    <x v="0"/>
    <m/>
    <m/>
    <s v="NO"/>
    <m/>
  </r>
  <r>
    <s v="JLO 2018-19"/>
    <x v="3"/>
    <n v="21045788"/>
    <s v="21045788803G"/>
    <x v="0"/>
    <s v="ALTUZARRA SANZ, JORGE"/>
    <x v="1"/>
    <n v="5.4619999999999997"/>
    <m/>
    <s v="Universidad de La Rioja"/>
    <n v="1"/>
    <s v="Pruebas de Acceso desde bachillerato o equivalente"/>
    <n v="8"/>
    <s v="18"/>
    <s v="Pruebas de acceso a la Universidad (PAU)- LOE"/>
    <m/>
    <x v="0"/>
    <m/>
    <m/>
    <s v="NO"/>
    <m/>
  </r>
  <r>
    <s v="JUN 2018-19"/>
    <x v="3"/>
    <n v="17497260"/>
    <s v="17497260803G"/>
    <x v="0"/>
    <s v="EGUIZÁBAL RODRÍGUEZ, ALEJANDRO"/>
    <x v="1"/>
    <n v="6.85"/>
    <m/>
    <s v="Universidad de La Rioja"/>
    <n v="1"/>
    <s v="Pruebas de Acceso desde bachillerato o equivalente"/>
    <n v="8"/>
    <s v="18"/>
    <s v="Pruebas de acceso a la Universidad (PAU)- LOE"/>
    <m/>
    <x v="0"/>
    <m/>
    <m/>
    <s v="NO"/>
    <m/>
  </r>
  <r>
    <s v="JUN 2018-19"/>
    <x v="3"/>
    <n v="16628143"/>
    <s v="16628143803G"/>
    <x v="0"/>
    <s v="ARRILLAGA PINILLOS, NICOLÁS"/>
    <x v="2"/>
    <n v="7.7329999999999997"/>
    <m/>
    <s v="Universidad de La Rioja"/>
    <n v="1"/>
    <s v="Pruebas de Acceso desde bachillerato o equivalente"/>
    <n v="9"/>
    <s v="19"/>
    <s v="Evaluación de Bachillerato para Acceso a la Universidad (EBAU) - LOMCE"/>
    <s v="SÍ"/>
    <x v="0"/>
    <m/>
    <m/>
    <s v="NO"/>
    <m/>
  </r>
  <r>
    <s v="JUN 2018-19"/>
    <x v="3"/>
    <n v="16639097"/>
    <s v="16639097803G"/>
    <x v="0"/>
    <s v="TEJEDOR CASTELLANO, ALBERTO"/>
    <x v="2"/>
    <n v="5.8250000000000002"/>
    <m/>
    <s v="Universidad de La Rioja"/>
    <n v="1"/>
    <s v="Pruebas de Acceso desde bachillerato o equivalente"/>
    <n v="9"/>
    <s v="19"/>
    <s v="Evaluación de Bachillerato para Acceso a la Universidad (EBAU) - LOMCE"/>
    <s v="SÍ"/>
    <x v="0"/>
    <m/>
    <m/>
    <s v="NO"/>
    <m/>
  </r>
  <r>
    <s v="JLO 2018-19"/>
    <x v="3"/>
    <n v="18082147"/>
    <s v="18082147803G"/>
    <x v="0"/>
    <s v="LÓPEZ DE CALLE LÓPEZ, ALEJANDRO"/>
    <x v="2"/>
    <n v="6.2240000000000002"/>
    <m/>
    <s v="Universidad de La Rioja"/>
    <n v="1"/>
    <s v="Pruebas de Acceso desde bachillerato o equivalente"/>
    <n v="9"/>
    <s v="19"/>
    <s v="Evaluación de Bachillerato para Acceso a la Universidad (EBAU) - LOMCE"/>
    <s v="SÍ"/>
    <x v="0"/>
    <m/>
    <m/>
    <s v="NO"/>
    <m/>
  </r>
  <r>
    <s v="JLO 2018-19"/>
    <x v="3"/>
    <n v="16643659"/>
    <s v="16643659803G"/>
    <x v="0"/>
    <s v="BLANCO CALATAYUD, DANIEL"/>
    <x v="2"/>
    <n v="6.133"/>
    <m/>
    <s v="Universidad de La Rioja"/>
    <n v="1"/>
    <s v="Pruebas de Acceso desde bachillerato o equivalente"/>
    <n v="9"/>
    <s v="19"/>
    <s v="Evaluación de Bachillerato para Acceso a la Universidad (EBAU) - LOMCE"/>
    <s v="SÍ"/>
    <x v="0"/>
    <m/>
    <m/>
    <s v="NO"/>
    <m/>
  </r>
  <r>
    <s v="JLO 2018-19"/>
    <x v="3"/>
    <n v="17496890"/>
    <s v="17496890803G"/>
    <x v="0"/>
    <s v="INZA GUBIA, ALEX"/>
    <x v="2"/>
    <n v="6.0419999999999998"/>
    <m/>
    <s v="Universidad de La Rioja"/>
    <n v="1"/>
    <s v="Pruebas de Acceso desde bachillerato o equivalente"/>
    <n v="9"/>
    <s v="19"/>
    <s v="Evaluación de Bachillerato para Acceso a la Universidad (EBAU) - LOMCE"/>
    <s v="SÍ"/>
    <x v="0"/>
    <m/>
    <m/>
    <s v="NO"/>
    <m/>
  </r>
  <r>
    <s v="JUN 2018-19"/>
    <x v="3"/>
    <n v="16639749"/>
    <s v="16639749803G"/>
    <x v="0"/>
    <s v="GONZÁLEZ OMATOS, JAVIER MARIANO"/>
    <x v="2"/>
    <n v="7.2640000000000002"/>
    <m/>
    <s v="Universidad de La Rioja"/>
    <n v="1"/>
    <s v="Pruebas de Acceso desde bachillerato o equivalente"/>
    <n v="9"/>
    <s v="19"/>
    <s v="Evaluación de Bachillerato para Acceso a la Universidad (EBAU) - LOMCE"/>
    <s v="SÍ"/>
    <x v="0"/>
    <m/>
    <m/>
    <s v="NO"/>
    <m/>
  </r>
  <r>
    <s v="JUN 2018-19"/>
    <x v="3"/>
    <n v="16632777"/>
    <s v="16632777803G"/>
    <x v="0"/>
    <s v="FERNÁNDEZ BERROZPE, JAVIER"/>
    <x v="3"/>
    <n v="6.69"/>
    <m/>
    <s v="Universidad de La Rioja"/>
    <n v="1"/>
    <s v="Pruebas de Acceso desde bachillerato o equivalente"/>
    <n v="9"/>
    <s v="19"/>
    <s v="Evaluación de Bachillerato para Acceso a la Universidad (EBAU) - LOMCE"/>
    <m/>
    <x v="0"/>
    <m/>
    <m/>
    <s v="NO"/>
    <m/>
  </r>
  <r>
    <s v="JUN 2018-19"/>
    <x v="3"/>
    <n v="21046502"/>
    <s v="21046502803G"/>
    <x v="0"/>
    <s v="LEÓN LEZANA, CLAUDIA PATRICIA"/>
    <x v="3"/>
    <m/>
    <m/>
    <s v="Universidad de La Rioja"/>
    <n v="8"/>
    <s v="Cambio de universidad y/o estudios"/>
    <n v="2"/>
    <s v="82"/>
    <s v="Cambio de estudios por reconocimiento de 30 ECTS"/>
    <m/>
    <x v="1"/>
    <s v="805G"/>
    <s v="805G"/>
    <s v="SÍ"/>
    <s v="otro grado"/>
  </r>
  <r>
    <s v="JUN 2018-19"/>
    <x v="4"/>
    <n v="72080967"/>
    <s v="72080967301G"/>
    <x v="0"/>
    <s v="CARO VALLE, CRISTINA"/>
    <x v="5"/>
    <n v="6.9180000000000001"/>
    <m/>
    <s v="Universidad de Cantabria"/>
    <n v="1"/>
    <s v="Pruebas de Acceso desde bachillerato o equivalente"/>
    <n v="8"/>
    <s v="18"/>
    <s v="Pruebas de acceso a la Universidad (PAU)- LOE"/>
    <m/>
    <x v="0"/>
    <m/>
    <m/>
    <s v="NO"/>
    <m/>
  </r>
  <r>
    <s v="JUN 2018-19"/>
    <x v="4"/>
    <n v="16634022"/>
    <s v="16634022301G"/>
    <x v="0"/>
    <s v="LÁZARO VALDEMOROS, PATRICIA"/>
    <x v="0"/>
    <n v="7.016"/>
    <m/>
    <s v="Universidad de La Rioja"/>
    <n v="1"/>
    <s v="Pruebas de Acceso desde bachillerato o equivalente"/>
    <n v="8"/>
    <s v="18"/>
    <s v="Pruebas de acceso a la Universidad (PAU)- LOE"/>
    <m/>
    <x v="0"/>
    <m/>
    <m/>
    <s v="NO"/>
    <m/>
  </r>
  <r>
    <s v="JUN 2018-19"/>
    <x v="4"/>
    <n v="45893827"/>
    <s v="45893827301G"/>
    <x v="0"/>
    <s v="FRANCIA LOJO, ADRIANA"/>
    <x v="0"/>
    <n v="7.4139999999999997"/>
    <m/>
    <s v="Universidad del País Vasco/Euskal Herriko Unibersitatea"/>
    <n v="1"/>
    <s v="Pruebas de Acceso desde bachillerato o equivalente"/>
    <n v="8"/>
    <s v="18"/>
    <s v="Pruebas de acceso a la Universidad (PAU)- LOE"/>
    <m/>
    <x v="0"/>
    <m/>
    <m/>
    <s v="NO"/>
    <m/>
  </r>
  <r>
    <s v="JUN 2018-19"/>
    <x v="4"/>
    <n v="45993185"/>
    <s v="45993185301G"/>
    <x v="0"/>
    <s v="SANTIAGO CANALES, JESSICA"/>
    <x v="0"/>
    <n v="7.0819999999999999"/>
    <m/>
    <s v="Universidad del País Vasco/Euskal Herriko Unibersitatea"/>
    <n v="1"/>
    <s v="Pruebas de Acceso desde bachillerato o equivalente"/>
    <n v="8"/>
    <s v="18"/>
    <s v="Pruebas de acceso a la Universidad (PAU)- LOE"/>
    <m/>
    <x v="0"/>
    <m/>
    <m/>
    <s v="NO"/>
    <m/>
  </r>
  <r>
    <s v="JUN 2018-19"/>
    <x v="4"/>
    <n v="16101454"/>
    <s v="16101454301G"/>
    <x v="0"/>
    <s v="ARIAS DE ANDRÉS, PATRICIA"/>
    <x v="0"/>
    <n v="6.48"/>
    <m/>
    <s v="Universidad del País Vasco/Euskal Herriko Unibersitatea"/>
    <n v="1"/>
    <s v="Pruebas de Acceso desde bachillerato o equivalente"/>
    <n v="8"/>
    <s v="18"/>
    <s v="Pruebas de acceso a la Universidad (PAU)- LOE"/>
    <m/>
    <x v="0"/>
    <m/>
    <m/>
    <s v="NO"/>
    <m/>
  </r>
  <r>
    <s v="JUN 2018-19"/>
    <x v="4"/>
    <n v="79049338"/>
    <s v="79049338301G"/>
    <x v="0"/>
    <s v="DE LA HOZ TOVAR, ANE"/>
    <x v="0"/>
    <n v="6.78"/>
    <m/>
    <s v="Universidad del País Vasco/Euskal Herriko Unibersitatea"/>
    <n v="1"/>
    <s v="Pruebas de Acceso desde bachillerato o equivalente"/>
    <n v="8"/>
    <s v="18"/>
    <s v="Pruebas de acceso a la Universidad (PAU)- LOE"/>
    <m/>
    <x v="0"/>
    <m/>
    <m/>
    <s v="NO"/>
    <m/>
  </r>
  <r>
    <s v="JUN 2018-19"/>
    <x v="4"/>
    <n v="22758464"/>
    <s v="22758464301G"/>
    <x v="0"/>
    <s v="BOTANA GONZÁLEZ, LORENA"/>
    <x v="1"/>
    <n v="9"/>
    <m/>
    <m/>
    <n v="11"/>
    <s v="Formación Profesional"/>
    <n v="5"/>
    <s v="115"/>
    <s v="Ciclo Formativo de Grado Superior"/>
    <m/>
    <x v="0"/>
    <m/>
    <m/>
    <s v="NO"/>
    <m/>
  </r>
  <r>
    <s v="JUN 2018-19"/>
    <x v="4"/>
    <n v="18085871"/>
    <s v="18085871301G"/>
    <x v="0"/>
    <s v="MONFORTE ÍÑIGUEZ, TANIA"/>
    <x v="1"/>
    <n v="8.6379999999999999"/>
    <m/>
    <s v="Universidad de La Rioja"/>
    <n v="1"/>
    <s v="Pruebas de Acceso desde bachillerato o equivalente"/>
    <n v="8"/>
    <s v="18"/>
    <s v="Pruebas de acceso a la Universidad (PAU)- LOE"/>
    <m/>
    <x v="0"/>
    <m/>
    <m/>
    <s v="NO"/>
    <m/>
  </r>
  <r>
    <s v="JUN 2018-19"/>
    <x v="4"/>
    <n v="17496809"/>
    <s v="17496809301G"/>
    <x v="0"/>
    <s v="VERGUIZAS SANZ, SILVIA"/>
    <x v="1"/>
    <n v="9.17"/>
    <m/>
    <m/>
    <n v="11"/>
    <s v="Formación Profesional"/>
    <n v="5"/>
    <s v="115"/>
    <s v="Ciclo Formativo de Grado Superior"/>
    <m/>
    <x v="0"/>
    <m/>
    <m/>
    <s v="NO"/>
    <m/>
  </r>
  <r>
    <s v="JUN 2018-19"/>
    <x v="4"/>
    <n v="72830209"/>
    <s v="72830209301G"/>
    <x v="0"/>
    <s v="URIARTE GUEDE, MIKEL"/>
    <x v="1"/>
    <n v="6.77"/>
    <m/>
    <s v="Universidad del País Vasco/Euskal Herriko Unibersitatea"/>
    <n v="1"/>
    <s v="Pruebas de Acceso desde bachillerato o equivalente"/>
    <n v="8"/>
    <s v="18"/>
    <s v="Pruebas de acceso a la Universidad (PAU)- LOE"/>
    <m/>
    <x v="0"/>
    <m/>
    <m/>
    <s v="NO"/>
    <m/>
  </r>
  <r>
    <s v="JUN 2018-19"/>
    <x v="4"/>
    <n v="45918637"/>
    <s v="45918637301G"/>
    <x v="0"/>
    <s v="JIMENEZ ALCAÑIZ, XABIER"/>
    <x v="1"/>
    <n v="6.8479999999999999"/>
    <m/>
    <s v="Universidad del País Vasco/Euskal Herriko Unibersitatea"/>
    <n v="1"/>
    <s v="Pruebas de Acceso desde bachillerato o equivalente"/>
    <n v="8"/>
    <s v="18"/>
    <s v="Pruebas de acceso a la Universidad (PAU)- LOE"/>
    <m/>
    <x v="0"/>
    <m/>
    <m/>
    <s v="NO"/>
    <m/>
  </r>
  <r>
    <s v="JUN 2018-19"/>
    <x v="4"/>
    <n v="72187863"/>
    <s v="72187863301G"/>
    <x v="0"/>
    <s v="MARTÍNEZ PÉREZ, PAULA"/>
    <x v="1"/>
    <n v="7.4649999999999999"/>
    <m/>
    <s v="Universidad de Cantabria"/>
    <n v="1"/>
    <s v="Pruebas de Acceso desde bachillerato o equivalente"/>
    <n v="8"/>
    <s v="18"/>
    <s v="Pruebas de acceso a la Universidad (PAU)- LOE"/>
    <m/>
    <x v="0"/>
    <m/>
    <m/>
    <s v="NO"/>
    <m/>
  </r>
  <r>
    <s v="JUN 2018-19"/>
    <x v="4"/>
    <n v="78763596"/>
    <s v="78763596301G"/>
    <x v="0"/>
    <s v="DIAZ ALFONSO, SARA"/>
    <x v="1"/>
    <n v="6.9610000000000003"/>
    <m/>
    <s v="UNIVERSIDAD DE LAS PALMAS DE GRAN CANARIA"/>
    <n v="1"/>
    <s v="Pruebas de Acceso desde bachillerato o equivalente"/>
    <n v="8"/>
    <s v="18"/>
    <s v="Pruebas de acceso a la Universidad (PAU)- LOE"/>
    <m/>
    <x v="0"/>
    <m/>
    <m/>
    <s v="NO"/>
    <m/>
  </r>
  <r>
    <s v="JUN 2018-19"/>
    <x v="4"/>
    <n v="73128572"/>
    <s v="73128572301G"/>
    <x v="0"/>
    <s v="EPIFANIO BARRAL, ANA MARÍA"/>
    <x v="1"/>
    <n v="7.5490000000000004"/>
    <m/>
    <s v="Universidad Pública de Navarra"/>
    <n v="1"/>
    <s v="Pruebas de Acceso desde bachillerato o equivalente"/>
    <n v="8"/>
    <s v="18"/>
    <s v="Pruebas de acceso a la Universidad (PAU)- LOE"/>
    <m/>
    <x v="0"/>
    <m/>
    <m/>
    <s v="NO"/>
    <m/>
  </r>
  <r>
    <s v="JUN 2018-19"/>
    <x v="4"/>
    <n v="79001806"/>
    <s v="79001806301G"/>
    <x v="0"/>
    <s v="BARRENA CHAMORRO, IZARO"/>
    <x v="1"/>
    <n v="6.87"/>
    <m/>
    <s v="UNIVERSIDAD DE LEÓN"/>
    <n v="8"/>
    <s v="Cambio de universidad y/o estudios"/>
    <n v="1"/>
    <s v="81"/>
    <s v="Cambio de universidad por reconocimiento de 30 ECTS"/>
    <m/>
    <x v="1"/>
    <m/>
    <m/>
    <s v="SÍ"/>
    <s v="con reconocimientos"/>
  </r>
  <r>
    <s v="JUN 2018-19"/>
    <x v="4"/>
    <n v="46366966"/>
    <s v="46366966301G"/>
    <x v="0"/>
    <s v="RENTERIA RODRIGUEZ, IRENE"/>
    <x v="1"/>
    <n v="7.1459999999999999"/>
    <m/>
    <s v="Universidad del País Vasco/Euskal Herriko Unibersitatea"/>
    <n v="1"/>
    <s v="Pruebas de Acceso desde bachillerato o equivalente"/>
    <n v="8"/>
    <s v="18"/>
    <s v="Pruebas de acceso a la Universidad (PAU)- LOE"/>
    <m/>
    <x v="0"/>
    <m/>
    <m/>
    <s v="NO"/>
    <m/>
  </r>
  <r>
    <s v="JUN 2018-19"/>
    <x v="4"/>
    <n v="16562913"/>
    <s v="16562913301G"/>
    <x v="1"/>
    <s v="MIRANDA MÍNGUEZ, MARÍA DEL MAR"/>
    <x v="2"/>
    <n v="7.48"/>
    <m/>
    <s v="Universidad de La Rioja"/>
    <n v="4"/>
    <s v="Otras Pruebas de Acceso a la Universidad: Mayores"/>
    <n v="2"/>
    <s v="42"/>
    <s v="Pruebas de acceso a Grado de mayores de 40 años con experiencia laboral"/>
    <m/>
    <x v="0"/>
    <m/>
    <m/>
    <s v="NO"/>
    <m/>
  </r>
  <r>
    <s v="JUN 2018-19"/>
    <x v="4"/>
    <n v="79172308"/>
    <s v="79172308301G"/>
    <x v="0"/>
    <s v="DURAN RODRIGUEZ, NEREA"/>
    <x v="2"/>
    <n v="7.6219999999999999"/>
    <m/>
    <s v="Universidad del País Vasco/Euskal Herriko Unibersitatea"/>
    <n v="1"/>
    <s v="Pruebas de Acceso desde bachillerato o equivalente"/>
    <n v="9"/>
    <s v="19"/>
    <s v="Evaluación de Bachillerato para Acceso a la Universidad (EBAU) - LOMCE"/>
    <m/>
    <x v="0"/>
    <m/>
    <m/>
    <s v="NO"/>
    <m/>
  </r>
  <r>
    <s v="JUN 2018-19"/>
    <x v="4"/>
    <n v="72834061"/>
    <s v="72834061301G"/>
    <x v="0"/>
    <s v="LARREA SAEZ, NAIA"/>
    <x v="2"/>
    <n v="7.71"/>
    <m/>
    <s v="Universidad del País Vasco/Euskal Herriko Unibersitatea"/>
    <n v="1"/>
    <s v="Pruebas de Acceso desde bachillerato o equivalente"/>
    <n v="9"/>
    <s v="19"/>
    <s v="Evaluación de Bachillerato para Acceso a la Universidad (EBAU) - LOMCE"/>
    <m/>
    <x v="0"/>
    <m/>
    <m/>
    <s v="NO"/>
    <m/>
  </r>
  <r>
    <s v="JUN 2018-19"/>
    <x v="4"/>
    <n v="78942878"/>
    <s v="78942878301G"/>
    <x v="0"/>
    <s v="BASABE AGUIRRE, AINHOA"/>
    <x v="2"/>
    <n v="7.7759999999999998"/>
    <m/>
    <m/>
    <n v="1"/>
    <s v="Pruebas de Acceso desde bachillerato o equivalente"/>
    <n v="9"/>
    <s v="19"/>
    <s v="Evaluación de Bachillerato para Acceso a la Universidad (EBAU) - LOMCE"/>
    <m/>
    <x v="0"/>
    <m/>
    <m/>
    <s v="NO"/>
    <m/>
  </r>
  <r>
    <s v="JUN 2018-19"/>
    <x v="4"/>
    <n v="17498301"/>
    <s v="17498301301G"/>
    <x v="0"/>
    <s v="BEZARES GALILEA, ELENA"/>
    <x v="2"/>
    <n v="8.1349999999999998"/>
    <m/>
    <s v="Universidad de La Rioja"/>
    <n v="1"/>
    <s v="Pruebas de Acceso desde bachillerato o equivalente"/>
    <n v="9"/>
    <s v="19"/>
    <s v="Evaluación de Bachillerato para Acceso a la Universidad (EBAU) - LOMCE"/>
    <m/>
    <x v="0"/>
    <m/>
    <m/>
    <s v="NO"/>
    <m/>
  </r>
  <r>
    <s v="JUN 2018-19"/>
    <x v="4"/>
    <n v="79232247"/>
    <s v="79232247301G"/>
    <x v="0"/>
    <s v="BILBAO MADARIAGA, AIMAR"/>
    <x v="2"/>
    <n v="7.4980000000000002"/>
    <m/>
    <s v="Universidad del País Vasco/Euskal Herriko Unibersitatea"/>
    <n v="1"/>
    <s v="Pruebas de Acceso desde bachillerato o equivalente"/>
    <n v="9"/>
    <s v="19"/>
    <s v="Evaluación de Bachillerato para Acceso a la Universidad (EBAU) - LOMCE"/>
    <m/>
    <x v="0"/>
    <m/>
    <m/>
    <s v="NO"/>
    <m/>
  </r>
  <r>
    <s v="JUN 2018-19"/>
    <x v="4"/>
    <n v="44565524"/>
    <s v="44565524301G"/>
    <x v="0"/>
    <s v="CHAVES ALFONSO, LEYRE"/>
    <x v="2"/>
    <n v="7.3380000000000001"/>
    <m/>
    <s v="Universidad del País Vasco/Euskal Herriko Unibersitatea"/>
    <n v="1"/>
    <s v="Pruebas de Acceso desde bachillerato o equivalente"/>
    <n v="9"/>
    <s v="19"/>
    <s v="Evaluación de Bachillerato para Acceso a la Universidad (EBAU) - LOMCE"/>
    <m/>
    <x v="0"/>
    <m/>
    <m/>
    <s v="NO"/>
    <m/>
  </r>
  <r>
    <s v="JUN 2018-19"/>
    <x v="4"/>
    <n v="78996655"/>
    <s v="78996655301G"/>
    <x v="0"/>
    <s v="VICENTE SOUTO, AMAIA"/>
    <x v="2"/>
    <n v="7.0720000000000001"/>
    <m/>
    <s v="Universidad del País Vasco/Euskal Herriko Unibersitatea"/>
    <n v="1"/>
    <s v="Pruebas de Acceso desde bachillerato o equivalente"/>
    <n v="9"/>
    <s v="19"/>
    <s v="Evaluación de Bachillerato para Acceso a la Universidad (EBAU) - LOMCE"/>
    <m/>
    <x v="0"/>
    <m/>
    <m/>
    <s v="NO"/>
    <m/>
  </r>
  <r>
    <s v="JUN 2018-19"/>
    <x v="4"/>
    <n v="20234441"/>
    <s v="20234441301G"/>
    <x v="0"/>
    <s v="SANCHEZ GOMEZ, HAIZEA"/>
    <x v="2"/>
    <n v="7.1340000000000003"/>
    <m/>
    <s v="Universidad del País Vasco/Euskal Herriko Unibersitatea"/>
    <n v="1"/>
    <s v="Pruebas de Acceso desde bachillerato o equivalente"/>
    <n v="9"/>
    <s v="19"/>
    <s v="Evaluación de Bachillerato para Acceso a la Universidad (EBAU) - LOMCE"/>
    <m/>
    <x v="0"/>
    <m/>
    <m/>
    <s v="NO"/>
    <m/>
  </r>
  <r>
    <s v="JUN 2018-19"/>
    <x v="4"/>
    <n v="44645261"/>
    <s v="44645261301G"/>
    <x v="0"/>
    <s v="ZUBIRI MANGADO, MARTA"/>
    <x v="2"/>
    <n v="8.57"/>
    <m/>
    <m/>
    <n v="11"/>
    <s v="Formación Profesional"/>
    <n v="5"/>
    <s v="115"/>
    <s v="Ciclo Formativo de Grado Superior"/>
    <m/>
    <x v="0"/>
    <m/>
    <m/>
    <s v="NO"/>
    <m/>
  </r>
  <r>
    <s v="JUN 2018-19"/>
    <x v="4"/>
    <n v="72594468"/>
    <s v="72594468301G"/>
    <x v="0"/>
    <s v="SAMSO DIAZ, SABINA"/>
    <x v="2"/>
    <n v="7.5540000000000003"/>
    <m/>
    <m/>
    <n v="1"/>
    <s v="Pruebas de Acceso desde bachillerato o equivalente"/>
    <n v="9"/>
    <s v="19"/>
    <s v="Evaluación de Bachillerato para Acceso a la Universidad (EBAU) - LOMCE"/>
    <m/>
    <x v="0"/>
    <m/>
    <m/>
    <s v="NO"/>
    <m/>
  </r>
  <r>
    <s v="JUN 2018-19"/>
    <x v="4"/>
    <n v="79181858"/>
    <s v="79181858301G"/>
    <x v="0"/>
    <s v="ARIAS PEREIRA, INÉS"/>
    <x v="3"/>
    <n v="7.4539999999999997"/>
    <m/>
    <s v="Universidad del País Vasco/Euskal Herriko Unibersitatea"/>
    <n v="1"/>
    <s v="Pruebas de Acceso desde bachillerato o equivalente"/>
    <n v="9"/>
    <s v="19"/>
    <s v="Evaluación de Bachillerato para Acceso a la Universidad (EBAU) - LOMCE"/>
    <m/>
    <x v="0"/>
    <m/>
    <m/>
    <s v="NO"/>
    <m/>
  </r>
  <r>
    <s v="JUN 2018-19"/>
    <x v="4"/>
    <s v="X8287911"/>
    <s v="X8287911301G"/>
    <x v="0"/>
    <s v="SCARLAT , FLORINA"/>
    <x v="3"/>
    <n v="7.2210000000000001"/>
    <m/>
    <s v="Universidad de Zaragoza"/>
    <n v="1"/>
    <s v="Pruebas de Acceso desde bachillerato o equivalente"/>
    <n v="9"/>
    <s v="19"/>
    <s v="Evaluación de Bachillerato para Acceso a la Universidad (EBAU) - LOMCE"/>
    <m/>
    <x v="0"/>
    <m/>
    <m/>
    <s v="NO"/>
    <m/>
  </r>
  <r>
    <s v="JUN 2018-19"/>
    <x v="4"/>
    <n v="72837804"/>
    <s v="72837804301G"/>
    <x v="0"/>
    <s v="IBARLUZEA VECI, MARIA"/>
    <x v="3"/>
    <n v="7.43"/>
    <m/>
    <s v="Universidad del País Vasco/Euskal Herriko Unibersitatea"/>
    <n v="1"/>
    <s v="Pruebas de Acceso desde bachillerato o equivalente"/>
    <n v="9"/>
    <s v="19"/>
    <s v="Evaluación de Bachillerato para Acceso a la Universidad (EBAU) - LOMCE"/>
    <m/>
    <x v="0"/>
    <m/>
    <m/>
    <s v="NO"/>
    <m/>
  </r>
  <r>
    <s v="JUN 2018-19"/>
    <x v="4"/>
    <n v="17495842"/>
    <s v="17495842301G"/>
    <x v="0"/>
    <s v="PÉREZ VILLAESCUSA, MARÍA"/>
    <x v="3"/>
    <n v="8.1150000000000002"/>
    <m/>
    <s v="Universidad de La Rioja"/>
    <n v="1"/>
    <s v="Pruebas de Acceso desde bachillerato o equivalente"/>
    <n v="9"/>
    <s v="19"/>
    <s v="Evaluación de Bachillerato para Acceso a la Universidad (EBAU) - LOMCE"/>
    <m/>
    <x v="0"/>
    <m/>
    <m/>
    <s v="NO"/>
    <m/>
  </r>
  <r>
    <s v="JUN 2018-19"/>
    <x v="4"/>
    <n v="71734945"/>
    <s v="71734945301G"/>
    <x v="0"/>
    <s v="JUANES GARCÍA, CANDELA"/>
    <x v="3"/>
    <n v="7.8250000000000002"/>
    <m/>
    <s v="Universidad de Oviedo"/>
    <n v="1"/>
    <s v="Pruebas de Acceso desde bachillerato o equivalente"/>
    <n v="9"/>
    <s v="19"/>
    <s v="Evaluación de Bachillerato para Acceso a la Universidad (EBAU) - LOMCE"/>
    <m/>
    <x v="0"/>
    <m/>
    <m/>
    <s v="NO"/>
    <m/>
  </r>
  <r>
    <s v="JUN 2018-19"/>
    <x v="4"/>
    <n v="72900229"/>
    <s v="72900229301G"/>
    <x v="0"/>
    <s v="REDONDO ZAMORA, ALBA"/>
    <x v="3"/>
    <m/>
    <m/>
    <m/>
    <n v="8"/>
    <s v="Cambio de universidad y/o estudios"/>
    <n v="1"/>
    <s v="81"/>
    <s v="Cambio de universidad por reconocimiento de 30 ECTS"/>
    <m/>
    <x v="1"/>
    <m/>
    <m/>
    <s v="SÍ"/>
    <s v="con reconocimientos"/>
  </r>
  <r>
    <s v="JUN 2018-19"/>
    <x v="4"/>
    <n v="78957530"/>
    <s v="78957530301G"/>
    <x v="0"/>
    <s v="FERNANDEZ TELLERIA, NEREA"/>
    <x v="3"/>
    <n v="7.798"/>
    <m/>
    <s v="Universidad del País Vasco/Euskal Herriko Unibersitatea"/>
    <n v="1"/>
    <s v="Pruebas de Acceso desde bachillerato o equivalente"/>
    <n v="9"/>
    <s v="19"/>
    <s v="Evaluación de Bachillerato para Acceso a la Universidad (EBAU) - LOMCE"/>
    <m/>
    <x v="0"/>
    <m/>
    <m/>
    <s v="NO"/>
    <m/>
  </r>
  <r>
    <s v="JUN 2018-19"/>
    <x v="4"/>
    <n v="73124377"/>
    <s v="73124377301G"/>
    <x v="0"/>
    <s v="ALVAREZ LORDUY, CELIA LAURA"/>
    <x v="3"/>
    <n v="7.5309999999999997"/>
    <m/>
    <s v="Universidad Pública de Navarra"/>
    <n v="1"/>
    <s v="Pruebas de Acceso desde bachillerato o equivalente"/>
    <n v="9"/>
    <s v="19"/>
    <s v="Evaluación de Bachillerato para Acceso a la Universidad (EBAU) - LOMCE"/>
    <m/>
    <x v="0"/>
    <m/>
    <m/>
    <s v="NO"/>
    <m/>
  </r>
  <r>
    <s v="JUN 2018-19"/>
    <x v="4"/>
    <n v="17496132"/>
    <s v="17496132301G"/>
    <x v="0"/>
    <s v="BUENO JIMÉNEZ, CLARA"/>
    <x v="3"/>
    <n v="7.8869999999999996"/>
    <m/>
    <s v="Universidad de La Rioja"/>
    <n v="1"/>
    <s v="Pruebas de Acceso desde bachillerato o equivalente"/>
    <n v="9"/>
    <s v="19"/>
    <s v="Evaluación de Bachillerato para Acceso a la Universidad (EBAU) - LOMCE"/>
    <m/>
    <x v="0"/>
    <m/>
    <m/>
    <s v="NO"/>
    <m/>
  </r>
  <r>
    <s v="JUN 2018-19"/>
    <x v="4"/>
    <n v="45196846"/>
    <s v="45196846301G"/>
    <x v="0"/>
    <s v="CASTAÑO COEDO, MAIDER"/>
    <x v="3"/>
    <n v="7.2679999999999998"/>
    <m/>
    <s v="Universidad del País Vasco/Euskal Herriko Unibersitatea"/>
    <n v="1"/>
    <s v="Pruebas de Acceso desde bachillerato o equivalente"/>
    <n v="9"/>
    <s v="19"/>
    <s v="Evaluación de Bachillerato para Acceso a la Universidad (EBAU) - LOMCE"/>
    <m/>
    <x v="0"/>
    <m/>
    <m/>
    <s v="NO"/>
    <m/>
  </r>
  <r>
    <s v="JUN 2018-19"/>
    <x v="4"/>
    <n v="77221879"/>
    <s v="77221879301G"/>
    <x v="0"/>
    <s v="ASION POLO, PILAR"/>
    <x v="3"/>
    <n v="7.625"/>
    <m/>
    <s v="Universidad de Zaragoza"/>
    <n v="1"/>
    <s v="Pruebas de Acceso desde bachillerato o equivalente"/>
    <n v="9"/>
    <s v="19"/>
    <s v="Evaluación de Bachillerato para Acceso a la Universidad (EBAU) - LOMCE"/>
    <m/>
    <x v="0"/>
    <m/>
    <m/>
    <s v="NO"/>
    <m/>
  </r>
  <r>
    <s v="JUN 2018-19"/>
    <x v="5"/>
    <n v="16641895"/>
    <s v="16641895205G"/>
    <x v="0"/>
    <s v="LAMATA GONZÁLEZ, PAULA"/>
    <x v="6"/>
    <n v="5.609"/>
    <m/>
    <s v="Universidad de La Rioja"/>
    <n v="1"/>
    <s v="Pruebas de Acceso desde bachillerato o equivalente"/>
    <n v="8"/>
    <s v="18"/>
    <s v="Pruebas de acceso a la Universidad (PAU)- LOE"/>
    <m/>
    <x v="1"/>
    <m/>
    <m/>
    <s v="NO"/>
    <m/>
  </r>
  <r>
    <s v="JLO 2018-19"/>
    <x v="5"/>
    <n v="16631724"/>
    <s v="16631724205G"/>
    <x v="0"/>
    <s v="MARTÍNEZ LAS HERAS, LAURA"/>
    <x v="6"/>
    <n v="6.18"/>
    <m/>
    <s v="Universidad de La Rioja"/>
    <n v="1"/>
    <s v="Pruebas de Acceso desde bachillerato o equivalente"/>
    <n v="8"/>
    <s v="18"/>
    <s v="Pruebas de acceso a la Universidad (PAU)- LOE"/>
    <m/>
    <x v="1"/>
    <m/>
    <m/>
    <s v="NO"/>
    <m/>
  </r>
  <r>
    <s v="SEP 2018-19"/>
    <x v="5"/>
    <n v="16572141"/>
    <s v="16572141205G"/>
    <x v="0"/>
    <s v="ÁLAMOS MURO, CRISTINA"/>
    <x v="5"/>
    <n v="5.8"/>
    <m/>
    <m/>
    <n v="11"/>
    <s v="Formación Profesional"/>
    <n v="1"/>
    <s v="111"/>
    <s v="Formación Profesional de 2º Grado"/>
    <m/>
    <x v="0"/>
    <m/>
    <m/>
    <s v="NO"/>
    <m/>
  </r>
  <r>
    <s v="JUN 2018-19"/>
    <x v="5"/>
    <n v="16637645"/>
    <s v="16637645205G"/>
    <x v="0"/>
    <s v="RODRÍGUEZ SÁNCHEZ, PATRICIA"/>
    <x v="5"/>
    <n v="5.9320000000000004"/>
    <m/>
    <s v="Universidad de La Rioja"/>
    <n v="1"/>
    <s v="Pruebas de Acceso desde bachillerato o equivalente"/>
    <n v="8"/>
    <s v="18"/>
    <s v="Pruebas de acceso a la Universidad (PAU)- LOE"/>
    <m/>
    <x v="0"/>
    <m/>
    <m/>
    <s v="SÍ"/>
    <s v="con reconocimientos"/>
  </r>
  <r>
    <s v="JUN 2018-19"/>
    <x v="5"/>
    <n v="16590519"/>
    <s v="16590519205G"/>
    <x v="0"/>
    <s v="GARCÍA CAÑAS, LUCÍA"/>
    <x v="5"/>
    <n v="6.4710000000000001"/>
    <m/>
    <s v="Universidad de La Rioja"/>
    <n v="4"/>
    <s v="Otras Pruebas de Acceso a la Universidad: Mayores"/>
    <n v="1"/>
    <s v="41"/>
    <s v="Pruebas de acceso a Grado de mayores de 25 años"/>
    <m/>
    <x v="0"/>
    <m/>
    <m/>
    <s v="NO"/>
    <m/>
  </r>
  <r>
    <s v="JUN 2018-19"/>
    <x v="5"/>
    <n v="71350637"/>
    <s v="71350637205G"/>
    <x v="0"/>
    <s v="FAUS SOTO, MARTA"/>
    <x v="5"/>
    <n v="5.4660000000000002"/>
    <m/>
    <s v="UNIVERSIDAD DE BURGOS"/>
    <n v="1"/>
    <s v="Pruebas de Acceso desde bachillerato o equivalente"/>
    <n v="8"/>
    <s v="18"/>
    <s v="Pruebas de acceso a la Universidad (PAU)- LOE"/>
    <m/>
    <x v="0"/>
    <m/>
    <m/>
    <s v="NO"/>
    <m/>
  </r>
  <r>
    <s v="JUN 2018-19"/>
    <x v="5"/>
    <n v="16637123"/>
    <s v="16637123205G"/>
    <x v="0"/>
    <s v="HERRERA BUITRAGO, ANA SHERLIN"/>
    <x v="5"/>
    <n v="7.15"/>
    <m/>
    <m/>
    <n v="11"/>
    <s v="Formación Profesional"/>
    <n v="5"/>
    <s v="115"/>
    <s v="Ciclo Formativo de Grado Superior"/>
    <m/>
    <x v="0"/>
    <m/>
    <m/>
    <s v="SÍ"/>
    <s v="con reconocimientos"/>
  </r>
  <r>
    <s v="JUN 2018-19"/>
    <x v="5"/>
    <n v="78761270"/>
    <s v="78761270205G"/>
    <x v="0"/>
    <s v="GÓMEZ GARCÍA, MÍRIAM"/>
    <x v="5"/>
    <n v="6.92"/>
    <m/>
    <m/>
    <n v="11"/>
    <s v="Formación Profesional"/>
    <n v="5"/>
    <s v="115"/>
    <s v="Ciclo Formativo de Grado Superior"/>
    <m/>
    <x v="0"/>
    <m/>
    <m/>
    <s v="SÍ"/>
    <s v="con reconocimientos"/>
  </r>
  <r>
    <s v="JUN 2018-19"/>
    <x v="5"/>
    <n v="16637432"/>
    <s v="16637432205G"/>
    <x v="0"/>
    <s v="MURO ZORZANO, SARA"/>
    <x v="0"/>
    <n v="7.77"/>
    <m/>
    <m/>
    <n v="11"/>
    <s v="Formación Profesional"/>
    <n v="5"/>
    <s v="115"/>
    <s v="Ciclo Formativo de Grado Superior"/>
    <m/>
    <x v="0"/>
    <m/>
    <m/>
    <s v="SÍ"/>
    <s v="con reconocimientos"/>
  </r>
  <r>
    <s v="JUN 2018-19"/>
    <x v="5"/>
    <n v="73420203"/>
    <s v="73420203205G"/>
    <x v="0"/>
    <s v="MINA LARRAYA, SILVIA"/>
    <x v="0"/>
    <n v="6.54"/>
    <m/>
    <m/>
    <n v="11"/>
    <s v="Formación Profesional"/>
    <n v="5"/>
    <s v="115"/>
    <s v="Ciclo Formativo de Grado Superior"/>
    <m/>
    <x v="0"/>
    <m/>
    <m/>
    <s v="NO"/>
    <m/>
  </r>
  <r>
    <s v="JUN 2018-19"/>
    <x v="5"/>
    <s v="Y0062963"/>
    <s v="Y0062963205G"/>
    <x v="0"/>
    <s v="TRANDAFIR , DIANA GEORGIANA"/>
    <x v="0"/>
    <n v="6.2590000000000003"/>
    <m/>
    <s v="Universidad de La Rioja"/>
    <n v="1"/>
    <s v="Pruebas de Acceso desde bachillerato o equivalente"/>
    <n v="8"/>
    <s v="18"/>
    <s v="Pruebas de acceso a la Universidad (PAU)- LOE"/>
    <m/>
    <x v="2"/>
    <m/>
    <m/>
    <s v="NO"/>
    <m/>
  </r>
  <r>
    <s v="JUN 2018-19"/>
    <x v="5"/>
    <n v="18074736"/>
    <s v="18074736205G"/>
    <x v="0"/>
    <s v="MUÑOZ RUIZ, ISMAEL"/>
    <x v="0"/>
    <n v="8.0860000000000003"/>
    <m/>
    <s v="Universidad de La Rioja"/>
    <n v="1"/>
    <s v="Pruebas de Acceso desde bachillerato o equivalente"/>
    <n v="8"/>
    <s v="18"/>
    <s v="Pruebas de acceso a la Universidad (PAU)- LOE"/>
    <m/>
    <x v="0"/>
    <m/>
    <m/>
    <s v="SÍ"/>
    <s v="con reconocimientos"/>
  </r>
  <r>
    <s v="JUN 2018-19"/>
    <x v="5"/>
    <n v="16640759"/>
    <s v="16640759205G"/>
    <x v="0"/>
    <s v="FERNÁNDEZ MARTÍNEZ, ELENA"/>
    <x v="0"/>
    <n v="5.734"/>
    <m/>
    <s v="Universidad de La Rioja"/>
    <n v="1"/>
    <s v="Pruebas de Acceso desde bachillerato o equivalente"/>
    <n v="8"/>
    <s v="18"/>
    <s v="Pruebas de acceso a la Universidad (PAU)- LOE"/>
    <m/>
    <x v="0"/>
    <m/>
    <m/>
    <s v="NO"/>
    <m/>
  </r>
  <r>
    <s v="JUN 2018-19"/>
    <x v="5"/>
    <n v="72799128"/>
    <s v="72799128205G"/>
    <x v="0"/>
    <s v="GACHO GARCÍA, CRISTINA"/>
    <x v="0"/>
    <n v="5.92"/>
    <m/>
    <m/>
    <n v="11"/>
    <s v="Formación Profesional"/>
    <n v="5"/>
    <s v="115"/>
    <s v="Ciclo Formativo de Grado Superior"/>
    <m/>
    <x v="0"/>
    <m/>
    <m/>
    <s v="SÍ"/>
    <s v="con reconocimientos"/>
  </r>
  <r>
    <s v="JUN 2018-19"/>
    <x v="5"/>
    <n v="16630598"/>
    <s v="16630598205G"/>
    <x v="0"/>
    <s v="SÁNCHEZ CÁMARA, MARÍA"/>
    <x v="0"/>
    <n v="6.5430000000000001"/>
    <m/>
    <s v="Universidad de La Rioja"/>
    <n v="1"/>
    <s v="Pruebas de Acceso desde bachillerato o equivalente"/>
    <n v="8"/>
    <s v="18"/>
    <s v="Pruebas de acceso a la Universidad (PAU)- LOE"/>
    <m/>
    <x v="0"/>
    <m/>
    <m/>
    <s v="NO"/>
    <m/>
  </r>
  <r>
    <s v="SEP 2018-19"/>
    <x v="5"/>
    <n v="72788386"/>
    <s v="72788386205G"/>
    <x v="0"/>
    <s v="TAVANAIE URRUTIA, MARIA SORAYA"/>
    <x v="1"/>
    <n v="5.9489999999999998"/>
    <m/>
    <s v="Universidad de La Rioja"/>
    <n v="1"/>
    <s v="Pruebas de Acceso desde bachillerato o equivalente"/>
    <n v="1"/>
    <s v="11"/>
    <s v="Pruebas de aptitud para el acceso a la Universidad - COU"/>
    <m/>
    <x v="0"/>
    <m/>
    <m/>
    <s v="NO"/>
    <m/>
  </r>
  <r>
    <s v="JUN 2018-19"/>
    <x v="5"/>
    <n v="78758557"/>
    <s v="78758557205G"/>
    <x v="0"/>
    <s v="SESMA GARCIA, GEMMA"/>
    <x v="1"/>
    <n v="7.38"/>
    <m/>
    <m/>
    <n v="11"/>
    <s v="Formación Profesional"/>
    <n v="5"/>
    <s v="115"/>
    <s v="Ciclo Formativo de Grado Superior"/>
    <m/>
    <x v="0"/>
    <m/>
    <m/>
    <s v="SÍ"/>
    <s v="con reconocimientos"/>
  </r>
  <r>
    <s v="JUN 2018-19"/>
    <x v="5"/>
    <n v="16632897"/>
    <s v="16632897205G"/>
    <x v="0"/>
    <s v="MARTÍNEZ MADORRÁN, MARÍA ROSA"/>
    <x v="1"/>
    <n v="7.07"/>
    <m/>
    <s v="Universidad de La Rioja"/>
    <n v="4"/>
    <s v="Otras Pruebas de Acceso a la Universidad: Mayores"/>
    <n v="1"/>
    <s v="41"/>
    <s v="Pruebas de acceso a Grado de mayores de 25 años"/>
    <m/>
    <x v="0"/>
    <m/>
    <m/>
    <s v="NO"/>
    <m/>
  </r>
  <r>
    <s v="JUN 2018-19"/>
    <x v="5"/>
    <n v="16635916"/>
    <s v="16635916205G"/>
    <x v="0"/>
    <s v="TEJEIRO SÁEZ, GEMA"/>
    <x v="1"/>
    <n v="5.633"/>
    <m/>
    <s v="Universidad de La Rioja"/>
    <n v="1"/>
    <s v="Pruebas de Acceso desde bachillerato o equivalente"/>
    <n v="8"/>
    <s v="18"/>
    <s v="Pruebas de acceso a la Universidad (PAU)- LOE"/>
    <m/>
    <x v="2"/>
    <m/>
    <m/>
    <s v="NO"/>
    <m/>
  </r>
  <r>
    <s v="JLO 2018-19"/>
    <x v="5"/>
    <n v="16627291"/>
    <s v="16627291205G"/>
    <x v="0"/>
    <s v="CORTÉS CABEZÓN, MARTA"/>
    <x v="1"/>
    <n v="5.2880000000000003"/>
    <m/>
    <s v="Universidad de La Rioja"/>
    <n v="1"/>
    <s v="Pruebas de Acceso desde bachillerato o equivalente"/>
    <n v="8"/>
    <s v="18"/>
    <s v="Pruebas de acceso a la Universidad (PAU)- LOE"/>
    <m/>
    <x v="0"/>
    <m/>
    <m/>
    <s v="NO"/>
    <m/>
  </r>
  <r>
    <s v="JUN 2018-19"/>
    <x v="5"/>
    <n v="16643490"/>
    <s v="16643490205G"/>
    <x v="0"/>
    <s v="DONCEL ÁLVAREZ, ANDREA"/>
    <x v="2"/>
    <n v="7.23"/>
    <m/>
    <m/>
    <n v="11"/>
    <s v="Formación Profesional"/>
    <n v="5"/>
    <s v="115"/>
    <s v="Ciclo Formativo de Grado Superior"/>
    <m/>
    <x v="0"/>
    <m/>
    <m/>
    <s v="SÍ"/>
    <s v="con reconocimientos"/>
  </r>
  <r>
    <s v="JUN 2018-19"/>
    <x v="5"/>
    <n v="72798774"/>
    <s v="72798774205G"/>
    <x v="0"/>
    <s v="PASTOR HERRERO, ANDREA"/>
    <x v="2"/>
    <n v="7.38"/>
    <m/>
    <m/>
    <n v="11"/>
    <s v="Formación Profesional"/>
    <n v="5"/>
    <s v="115"/>
    <s v="Ciclo Formativo de Grado Superior"/>
    <m/>
    <x v="0"/>
    <m/>
    <m/>
    <s v="SÍ"/>
    <s v="con reconocimientos"/>
  </r>
  <r>
    <s v="JUN 2018-19"/>
    <x v="5"/>
    <n v="71376687"/>
    <s v="71376687205G"/>
    <x v="0"/>
    <s v="ALVES BASTIANA, FÁTIMA BEATRIZ"/>
    <x v="2"/>
    <n v="8"/>
    <m/>
    <m/>
    <n v="11"/>
    <s v="Formación Profesional"/>
    <n v="5"/>
    <s v="115"/>
    <s v="Ciclo Formativo de Grado Superior"/>
    <m/>
    <x v="0"/>
    <m/>
    <m/>
    <s v="SÍ"/>
    <s v="con reconocimientos"/>
  </r>
  <r>
    <s v="JUN 2018-19"/>
    <x v="5"/>
    <n v="16637316"/>
    <s v="16637316205G"/>
    <x v="0"/>
    <s v="SANTAMARIA GARCÍA, ALBA"/>
    <x v="2"/>
    <n v="6.3739999999999997"/>
    <m/>
    <s v="Universidad del País Vasco/Euskal Herriko Unibersitatea"/>
    <n v="1"/>
    <s v="Pruebas de Acceso desde bachillerato o equivalente"/>
    <n v="9"/>
    <s v="19"/>
    <s v="Evaluación de Bachillerato para Acceso a la Universidad (EBAU) - LOMCE"/>
    <s v="SÍ"/>
    <x v="0"/>
    <m/>
    <m/>
    <s v="NO"/>
    <m/>
  </r>
  <r>
    <s v="JUN 2018-19"/>
    <x v="5"/>
    <n v="58027947"/>
    <s v="58027947205G"/>
    <x v="0"/>
    <s v="CLEMENTE ALBA, ISABEL"/>
    <x v="2"/>
    <n v="5.8860000000000001"/>
    <m/>
    <s v="Universidad del País Vasco/Euskal Herriko Unibersitatea"/>
    <n v="1"/>
    <s v="Pruebas de Acceso desde bachillerato o equivalente"/>
    <n v="9"/>
    <s v="19"/>
    <s v="Evaluación de Bachillerato para Acceso a la Universidad (EBAU) - LOMCE"/>
    <s v="SÍ"/>
    <x v="0"/>
    <m/>
    <m/>
    <s v="NO"/>
    <m/>
  </r>
  <r>
    <s v="JUN 2018-19"/>
    <x v="5"/>
    <n v="16642975"/>
    <s v="16642975205G"/>
    <x v="0"/>
    <s v="MARÍN TEJADA, ANA"/>
    <x v="2"/>
    <n v="8.4890000000000008"/>
    <m/>
    <s v="Universidad de La Rioja"/>
    <n v="1"/>
    <s v="Pruebas de Acceso desde bachillerato o equivalente"/>
    <n v="9"/>
    <s v="19"/>
    <s v="Evaluación de Bachillerato para Acceso a la Universidad (EBAU) - LOMCE"/>
    <s v="SÍ"/>
    <x v="0"/>
    <m/>
    <m/>
    <s v="NO"/>
    <m/>
  </r>
  <r>
    <s v="JUN 2018-19"/>
    <x v="5"/>
    <n v="16642831"/>
    <s v="16642831205G"/>
    <x v="0"/>
    <s v="SÁENZ BLASCO, SARA"/>
    <x v="2"/>
    <n v="5.8170000000000002"/>
    <m/>
    <s v="Universidad de La Rioja"/>
    <n v="1"/>
    <s v="Pruebas de Acceso desde bachillerato o equivalente"/>
    <n v="9"/>
    <s v="19"/>
    <s v="Evaluación de Bachillerato para Acceso a la Universidad (EBAU) - LOMCE"/>
    <s v="SÍ"/>
    <x v="0"/>
    <m/>
    <m/>
    <s v="NO"/>
    <m/>
  </r>
  <r>
    <s v="JUN 2018-19"/>
    <x v="5"/>
    <n v="17499362"/>
    <s v="17499362205G"/>
    <x v="0"/>
    <s v="ANGULO BRIEGA, ÁNGELA"/>
    <x v="2"/>
    <n v="6.1369999999999996"/>
    <m/>
    <s v="Universidad de La Rioja"/>
    <n v="1"/>
    <s v="Pruebas de Acceso desde bachillerato o equivalente"/>
    <n v="9"/>
    <s v="19"/>
    <s v="Evaluación de Bachillerato para Acceso a la Universidad (EBAU) - LOMCE"/>
    <s v="SÍ"/>
    <x v="0"/>
    <m/>
    <m/>
    <s v="NO"/>
    <m/>
  </r>
  <r>
    <s v="JUN 2018-19"/>
    <x v="5"/>
    <n v="58010577"/>
    <s v="58010577205G"/>
    <x v="0"/>
    <s v="VICARIO ALVAREZ, JENNIFER"/>
    <x v="2"/>
    <n v="6.758"/>
    <m/>
    <s v="Universidad del País Vasco/Euskal Herriko Unibersitatea"/>
    <n v="1"/>
    <s v="Pruebas de Acceso desde bachillerato o equivalente"/>
    <n v="9"/>
    <s v="19"/>
    <s v="Evaluación de Bachillerato para Acceso a la Universidad (EBAU) - LOMCE"/>
    <s v="SÍ"/>
    <x v="0"/>
    <m/>
    <m/>
    <s v="NO"/>
    <m/>
  </r>
  <r>
    <s v="JUN 2018-19"/>
    <x v="5"/>
    <n v="72527690"/>
    <s v="72527690205G"/>
    <x v="0"/>
    <s v="FADRIQUE SAEZ- BENITO, CLAUDIA"/>
    <x v="2"/>
    <n v="5.9480000000000004"/>
    <m/>
    <s v="Universidad del País Vasco/Euskal Herriko Unibersitatea"/>
    <n v="1"/>
    <s v="Pruebas de Acceso desde bachillerato o equivalente"/>
    <n v="9"/>
    <s v="19"/>
    <s v="Evaluación de Bachillerato para Acceso a la Universidad (EBAU) - LOMCE"/>
    <m/>
    <x v="0"/>
    <m/>
    <m/>
    <s v="NO"/>
    <m/>
  </r>
  <r>
    <s v="JUN 2018-19"/>
    <x v="5"/>
    <n v="73122532"/>
    <s v="73122532205G"/>
    <x v="0"/>
    <s v="MORENO VALDIVIA, MAIALEN"/>
    <x v="2"/>
    <n v="6.38"/>
    <m/>
    <m/>
    <n v="11"/>
    <s v="Formación Profesional"/>
    <n v="5"/>
    <s v="115"/>
    <s v="Ciclo Formativo de Grado Superior"/>
    <m/>
    <x v="0"/>
    <m/>
    <m/>
    <s v="SÍ"/>
    <s v="con reconocimientos"/>
  </r>
  <r>
    <s v="JUN 2018-19"/>
    <x v="5"/>
    <n v="18074591"/>
    <s v="18074591205G"/>
    <x v="0"/>
    <s v="VILLAR GARCÍA, MARTA"/>
    <x v="2"/>
    <n v="6.08"/>
    <m/>
    <m/>
    <n v="11"/>
    <s v="Formación Profesional"/>
    <n v="5"/>
    <s v="115"/>
    <s v="Ciclo Formativo de Grado Superior"/>
    <m/>
    <x v="0"/>
    <m/>
    <m/>
    <s v="SÍ"/>
    <s v="con reconocimientos"/>
  </r>
  <r>
    <s v="JUN 2018-19"/>
    <x v="5"/>
    <n v="18087221"/>
    <s v="18087221205G"/>
    <x v="0"/>
    <s v="GONZÁLEZ AGUIRRE, PATRICIA"/>
    <x v="3"/>
    <n v="7.0670000000000002"/>
    <m/>
    <s v="Universidad de La Rioja"/>
    <n v="1"/>
    <s v="Pruebas de Acceso desde bachillerato o equivalente"/>
    <n v="9"/>
    <s v="19"/>
    <s v="Evaluación de Bachillerato para Acceso a la Universidad (EBAU) - LOMCE"/>
    <m/>
    <x v="0"/>
    <m/>
    <m/>
    <s v="NO"/>
    <m/>
  </r>
  <r>
    <s v="JUN 2018-19"/>
    <x v="5"/>
    <n v="18078208"/>
    <s v="18078208205G"/>
    <x v="0"/>
    <s v="SÁEZ NARANJO, SANDRA"/>
    <x v="3"/>
    <n v="6.7709999999999999"/>
    <m/>
    <s v="Universidad de La Rioja"/>
    <n v="1"/>
    <s v="Pruebas de Acceso desde bachillerato o equivalente"/>
    <n v="9"/>
    <s v="19"/>
    <s v="Evaluación de Bachillerato para Acceso a la Universidad (EBAU) - LOMCE"/>
    <m/>
    <x v="0"/>
    <m/>
    <m/>
    <s v="NO"/>
    <m/>
  </r>
  <r>
    <s v="JUN 2018-19"/>
    <x v="5"/>
    <n v="72406573"/>
    <s v="72406573205G"/>
    <x v="0"/>
    <s v="FERNÁNDEZ ANGULO, PATRICIA"/>
    <x v="3"/>
    <n v="7.05"/>
    <m/>
    <s v="Universidad de La Rioja"/>
    <n v="4"/>
    <s v="Otras Pruebas de Acceso a la Universidad: Mayores"/>
    <n v="1"/>
    <s v="41"/>
    <s v="Pruebas de acceso a Grado de mayores de 25 años"/>
    <m/>
    <x v="2"/>
    <m/>
    <m/>
    <s v="NO"/>
    <m/>
  </r>
  <r>
    <s v="JUN 2018-19"/>
    <x v="5"/>
    <n v="16630231"/>
    <s v="16630231205G"/>
    <x v="0"/>
    <s v="ALEJANDRO RÍO, LAURA DE"/>
    <x v="3"/>
    <n v="5.3049999999999997"/>
    <m/>
    <s v="Universidad de La Rioja"/>
    <n v="1"/>
    <s v="Pruebas de Acceso desde bachillerato o equivalente"/>
    <n v="9"/>
    <s v="19"/>
    <s v="Evaluación de Bachillerato para Acceso a la Universidad (EBAU) - LOMCE"/>
    <m/>
    <x v="0"/>
    <m/>
    <m/>
    <s v="NO"/>
    <m/>
  </r>
  <r>
    <s v="JUN 2018-19"/>
    <x v="5"/>
    <n v="72799594"/>
    <s v="72799594205G"/>
    <x v="0"/>
    <s v="SOLANA GUÍA, NOELIA"/>
    <x v="3"/>
    <n v="6.4969999999999999"/>
    <m/>
    <s v="Universidad de La Rioja"/>
    <n v="1"/>
    <s v="Pruebas de Acceso desde bachillerato o equivalente"/>
    <n v="9"/>
    <s v="19"/>
    <s v="Evaluación de Bachillerato para Acceso a la Universidad (EBAU) - LOMCE"/>
    <m/>
    <x v="0"/>
    <m/>
    <m/>
    <s v="NO"/>
    <m/>
  </r>
  <r>
    <s v="JUN 2018-19"/>
    <x v="5"/>
    <n v="44649730"/>
    <s v="44649730205G"/>
    <x v="0"/>
    <s v="SOLANO ARBELOA, ANA"/>
    <x v="3"/>
    <n v="7.15"/>
    <m/>
    <m/>
    <n v="11"/>
    <s v="Formación Profesional"/>
    <n v="5"/>
    <s v="115"/>
    <s v="Ciclo Formativo de Grado Superior"/>
    <m/>
    <x v="0"/>
    <m/>
    <m/>
    <s v="SÍ"/>
    <s v="con reconocimientos"/>
  </r>
  <r>
    <s v="JUN 2018-19"/>
    <x v="5"/>
    <n v="79176584"/>
    <s v="79176584205G"/>
    <x v="0"/>
    <s v="CORZANA ACERO, ALICIA"/>
    <x v="3"/>
    <n v="8.6199999999999992"/>
    <m/>
    <m/>
    <n v="11"/>
    <s v="Formación Profesional"/>
    <n v="5"/>
    <s v="115"/>
    <s v="Ciclo Formativo de Grado Superior"/>
    <m/>
    <x v="0"/>
    <m/>
    <m/>
    <s v="SÍ"/>
    <s v="con reconocimientos"/>
  </r>
  <r>
    <s v="JUN 2018-19"/>
    <x v="5"/>
    <n v="73142655"/>
    <s v="73142655205G"/>
    <x v="0"/>
    <s v="MOLINERO MENÉNDEZ, MAITE"/>
    <x v="3"/>
    <n v="6.54"/>
    <m/>
    <m/>
    <n v="11"/>
    <s v="Formación Profesional"/>
    <n v="5"/>
    <s v="115"/>
    <s v="Ciclo Formativo de Grado Superior"/>
    <m/>
    <x v="0"/>
    <m/>
    <m/>
    <s v="SÍ"/>
    <s v="con reconocimientos"/>
  </r>
  <r>
    <s v="JUN 2018-19"/>
    <x v="5"/>
    <n v="16629283"/>
    <s v="16629283205G"/>
    <x v="0"/>
    <s v="CALVO FERNÁNDEZ, ANDREA"/>
    <x v="3"/>
    <n v="5.8179999999999996"/>
    <m/>
    <s v="Universidad de La Rioja"/>
    <n v="1"/>
    <s v="Pruebas de Acceso desde bachillerato o equivalente"/>
    <n v="8"/>
    <s v="18"/>
    <s v="Pruebas de acceso a la Universidad (PAU)- LOE"/>
    <m/>
    <x v="0"/>
    <s v="206G"/>
    <s v="206G"/>
    <s v="NO"/>
    <s v="otro grado"/>
  </r>
  <r>
    <s v="JUN 2018-19"/>
    <x v="6"/>
    <n v="16628676"/>
    <s v="16628676206G"/>
    <x v="0"/>
    <s v="AGUADO MAYORAL, REBECA"/>
    <x v="9"/>
    <n v="5.4960000000000004"/>
    <m/>
    <s v="Universidad de La Rioja"/>
    <n v="1"/>
    <s v="Pruebas de Acceso desde bachillerato o equivalente"/>
    <n v="8"/>
    <s v="18"/>
    <s v="Pruebas de acceso a la Universidad (PAU)- LOE"/>
    <s v="SÍ"/>
    <x v="1"/>
    <m/>
    <m/>
    <s v="NO"/>
    <m/>
  </r>
  <r>
    <s v="JUN 2018-19"/>
    <x v="6"/>
    <n v="72789200"/>
    <s v="72789200206G"/>
    <x v="0"/>
    <s v="BALLUGERA RODRIGO, ALBA"/>
    <x v="8"/>
    <n v="7.415"/>
    <m/>
    <s v="Universidad de La Rioja"/>
    <n v="4"/>
    <s v="Otras Pruebas de Acceso a la Universidad: Mayores"/>
    <n v="1"/>
    <s v="41"/>
    <s v="Pruebas de acceso a Grado de mayores de 25 años"/>
    <s v="SÍ"/>
    <x v="1"/>
    <m/>
    <m/>
    <s v="NO"/>
    <m/>
  </r>
  <r>
    <s v="JUN 2018-19"/>
    <x v="6"/>
    <n v="16613100"/>
    <s v="16613100206G"/>
    <x v="0"/>
    <s v="GUTIÉRREZ HERREROS, MARIO"/>
    <x v="4"/>
    <n v="5.38"/>
    <m/>
    <s v="Universidad de La Rioja"/>
    <n v="1"/>
    <s v="Pruebas de Acceso desde bachillerato o equivalente"/>
    <n v="2"/>
    <s v="12"/>
    <s v="Pruebas de acceso a la Universidad- LOGSE"/>
    <m/>
    <x v="1"/>
    <m/>
    <m/>
    <s v="NO"/>
    <m/>
  </r>
  <r>
    <s v="JUN 2018-19"/>
    <x v="6"/>
    <n v="78753689"/>
    <s v="78753689206G"/>
    <x v="0"/>
    <s v="PÉREZ RESA, LUCÍA"/>
    <x v="6"/>
    <n v="5.5739999999999998"/>
    <m/>
    <s v="Universidad de La Rioja"/>
    <n v="1"/>
    <s v="Pruebas de Acceso desde bachillerato o equivalente"/>
    <n v="8"/>
    <s v="18"/>
    <s v="Pruebas de acceso a la Universidad (PAU)- LOE"/>
    <m/>
    <x v="1"/>
    <m/>
    <m/>
    <s v="NO"/>
    <m/>
  </r>
  <r>
    <s v="JUN 2018-19"/>
    <x v="6"/>
    <n v="17499295"/>
    <s v="17499295206G"/>
    <x v="0"/>
    <s v="MARQUÉS BAQUERO, MARIO"/>
    <x v="5"/>
    <n v="5.6239999999999997"/>
    <m/>
    <s v="Universidad de La Rioja"/>
    <n v="1"/>
    <s v="Pruebas de Acceso desde bachillerato o equivalente"/>
    <n v="8"/>
    <s v="18"/>
    <s v="Pruebas de acceso a la Universidad (PAU)- LOE"/>
    <m/>
    <x v="0"/>
    <m/>
    <m/>
    <s v="NO"/>
    <m/>
  </r>
  <r>
    <s v="JUN 2018-19"/>
    <x v="6"/>
    <n v="72754987"/>
    <s v="72754987206G"/>
    <x v="0"/>
    <s v="JIMÉNEZ OLIVARES, ALEXANDRA"/>
    <x v="5"/>
    <n v="6.5380000000000003"/>
    <m/>
    <s v="Universidad del País Vasco/Euskal Herriko Unibersitatea"/>
    <n v="1"/>
    <s v="Pruebas de Acceso desde bachillerato o equivalente"/>
    <n v="8"/>
    <s v="18"/>
    <s v="Pruebas de acceso a la Universidad (PAU)- LOE"/>
    <m/>
    <x v="0"/>
    <m/>
    <m/>
    <s v="NO"/>
    <m/>
  </r>
  <r>
    <s v="JUN 2018-19"/>
    <x v="6"/>
    <n v="44648315"/>
    <s v="44648315206G"/>
    <x v="0"/>
    <s v="GARAYO ECHARRI, IVÁN"/>
    <x v="5"/>
    <n v="6.9"/>
    <m/>
    <m/>
    <n v="11"/>
    <s v="Formación Profesional"/>
    <n v="5"/>
    <s v="115"/>
    <s v="Ciclo Formativo de Grado Superior"/>
    <m/>
    <x v="0"/>
    <m/>
    <m/>
    <s v="NO"/>
    <m/>
  </r>
  <r>
    <s v="JUN 2018-19"/>
    <x v="6"/>
    <n v="16610962"/>
    <s v="16610962206G"/>
    <x v="0"/>
    <s v="LÓPEZ MARTÍNEZ, ANDREA"/>
    <x v="5"/>
    <n v="5.4820000000000002"/>
    <m/>
    <s v="Universidad de La Rioja"/>
    <n v="1"/>
    <s v="Pruebas de Acceso desde bachillerato o equivalente"/>
    <n v="8"/>
    <s v="18"/>
    <s v="Pruebas de acceso a la Universidad (PAU)- LOE"/>
    <m/>
    <x v="0"/>
    <m/>
    <m/>
    <s v="NO"/>
    <m/>
  </r>
  <r>
    <s v="JUN 2018-19"/>
    <x v="6"/>
    <n v="16560305"/>
    <s v="16560305206G"/>
    <x v="1"/>
    <s v="PÉREZ HERRERA, CRISTINA"/>
    <x v="0"/>
    <n v="6.0720000000000001"/>
    <m/>
    <s v="Universidad de Zaragoza"/>
    <n v="1"/>
    <s v="Pruebas de Acceso desde bachillerato o equivalente"/>
    <n v="1"/>
    <s v="11"/>
    <s v="Pruebas de aptitud para el acceso a la Universidad - COU"/>
    <m/>
    <x v="0"/>
    <m/>
    <m/>
    <s v="NO"/>
    <m/>
  </r>
  <r>
    <s v="JUN 2018-19"/>
    <x v="6"/>
    <n v="72799002"/>
    <s v="72799002206G"/>
    <x v="0"/>
    <s v="RUIZ GONZÁLEZ, LEIRE"/>
    <x v="0"/>
    <n v="8"/>
    <m/>
    <m/>
    <n v="11"/>
    <s v="Formación Profesional"/>
    <n v="5"/>
    <s v="115"/>
    <s v="Ciclo Formativo de Grado Superior"/>
    <m/>
    <x v="0"/>
    <m/>
    <m/>
    <s v="NO"/>
    <m/>
  </r>
  <r>
    <s v="JUN 2018-19"/>
    <x v="6"/>
    <n v="18074680"/>
    <s v="18074680206G"/>
    <x v="0"/>
    <s v="SICILIA PASCUAL, MARINA"/>
    <x v="0"/>
    <n v="7.468"/>
    <m/>
    <s v="Universidad de La Rioja"/>
    <n v="1"/>
    <s v="Pruebas de Acceso desde bachillerato o equivalente"/>
    <n v="8"/>
    <s v="18"/>
    <s v="Pruebas de acceso a la Universidad (PAU)- LOE"/>
    <m/>
    <x v="0"/>
    <m/>
    <m/>
    <s v="NO"/>
    <m/>
  </r>
  <r>
    <s v="JUN 2018-19"/>
    <x v="6"/>
    <n v="17497638"/>
    <s v="17497638206G"/>
    <x v="0"/>
    <s v="BAÑARES SAUCA, IGNACIO"/>
    <x v="0"/>
    <n v="6.3890000000000002"/>
    <m/>
    <s v="Universidad de La Rioja"/>
    <n v="1"/>
    <s v="Pruebas de Acceso desde bachillerato o equivalente"/>
    <n v="8"/>
    <s v="18"/>
    <s v="Pruebas de acceso a la Universidad (PAU)- LOE"/>
    <m/>
    <x v="0"/>
    <m/>
    <m/>
    <s v="NO"/>
    <m/>
  </r>
  <r>
    <s v="JUN 2018-19"/>
    <x v="6"/>
    <n v="16633899"/>
    <s v="16633899206G"/>
    <x v="0"/>
    <s v="ALDANA LUIS, ADELA"/>
    <x v="0"/>
    <n v="6.4370000000000003"/>
    <m/>
    <s v="Universidad de La Rioja"/>
    <n v="1"/>
    <s v="Pruebas de Acceso desde bachillerato o equivalente"/>
    <n v="8"/>
    <s v="18"/>
    <s v="Pruebas de acceso a la Universidad (PAU)- LOE"/>
    <m/>
    <x v="0"/>
    <m/>
    <m/>
    <s v="SÍ"/>
    <s v="con reconocimientos"/>
  </r>
  <r>
    <s v="JUN 2018-19"/>
    <x v="6"/>
    <n v="72835949"/>
    <s v="72835949206G"/>
    <x v="0"/>
    <s v="ECHEVERRÍA GONZÁLEZ, AINHOA"/>
    <x v="0"/>
    <n v="6.4379999999999997"/>
    <m/>
    <s v="Universidad del País Vasco/Euskal Herriko Unibersitatea"/>
    <n v="1"/>
    <s v="Pruebas de Acceso desde bachillerato o equivalente"/>
    <n v="8"/>
    <s v="18"/>
    <s v="Pruebas de acceso a la Universidad (PAU)- LOE"/>
    <m/>
    <x v="0"/>
    <m/>
    <m/>
    <s v="NO"/>
    <m/>
  </r>
  <r>
    <s v="JUN 2018-19"/>
    <x v="6"/>
    <n v="21045682"/>
    <s v="21045682206G"/>
    <x v="0"/>
    <s v="ALBINA TORRE, CLAUDIA"/>
    <x v="0"/>
    <n v="6.0919999999999996"/>
    <m/>
    <s v="Universidad de La Rioja"/>
    <n v="1"/>
    <s v="Pruebas de Acceso desde bachillerato o equivalente"/>
    <n v="8"/>
    <s v="18"/>
    <s v="Pruebas de acceso a la Universidad (PAU)- LOE"/>
    <m/>
    <x v="0"/>
    <m/>
    <m/>
    <s v="NO"/>
    <m/>
  </r>
  <r>
    <s v="JUN 2018-19"/>
    <x v="6"/>
    <n v="18077255"/>
    <s v="18077255206G"/>
    <x v="0"/>
    <s v="GIL ALEJOS, LUCÍA"/>
    <x v="0"/>
    <n v="6.891"/>
    <m/>
    <s v="Universidad de La Rioja"/>
    <n v="1"/>
    <s v="Pruebas de Acceso desde bachillerato o equivalente"/>
    <n v="8"/>
    <s v="18"/>
    <s v="Pruebas de acceso a la Universidad (PAU)- LOE"/>
    <m/>
    <x v="0"/>
    <m/>
    <m/>
    <s v="SÍ"/>
    <s v="con reconocimientos"/>
  </r>
  <r>
    <s v="JUN 2018-19"/>
    <x v="6"/>
    <n v="18079027"/>
    <s v="18079027206G"/>
    <x v="0"/>
    <s v="MADRID GIL, ALBA"/>
    <x v="0"/>
    <n v="7.5519999999999996"/>
    <m/>
    <s v="Universidad de La Rioja"/>
    <n v="1"/>
    <s v="Pruebas de Acceso desde bachillerato o equivalente"/>
    <n v="8"/>
    <s v="18"/>
    <s v="Pruebas de acceso a la Universidad (PAU)- LOE"/>
    <m/>
    <x v="0"/>
    <m/>
    <m/>
    <s v="SÍ"/>
    <s v="con reconocimientos"/>
  </r>
  <r>
    <s v="JUN 2018-19"/>
    <x v="6"/>
    <n v="16624774"/>
    <s v="16624774206G"/>
    <x v="0"/>
    <s v="BARRERA RIVERA, MALENA"/>
    <x v="0"/>
    <n v="7.3659999999999997"/>
    <m/>
    <s v="Universidad de La Rioja"/>
    <n v="1"/>
    <s v="Pruebas de Acceso desde bachillerato o equivalente"/>
    <n v="8"/>
    <s v="18"/>
    <s v="Pruebas de acceso a la Universidad (PAU)- LOE"/>
    <m/>
    <x v="0"/>
    <m/>
    <m/>
    <s v="NO"/>
    <m/>
  </r>
  <r>
    <s v="JUN 2018-19"/>
    <x v="6"/>
    <n v="17497179"/>
    <s v="17497179206G"/>
    <x v="0"/>
    <s v="GARCÍA ZAPATA, MARÍA"/>
    <x v="0"/>
    <n v="5.9139999999999997"/>
    <m/>
    <s v="Universidad de La Rioja"/>
    <n v="1"/>
    <s v="Pruebas de Acceso desde bachillerato o equivalente"/>
    <n v="8"/>
    <s v="18"/>
    <s v="Pruebas de acceso a la Universidad (PAU)- LOE"/>
    <m/>
    <x v="0"/>
    <m/>
    <m/>
    <s v="SÍ"/>
    <s v="con reconocimientos"/>
  </r>
  <r>
    <s v="JUN 2018-19"/>
    <x v="6"/>
    <n v="16633269"/>
    <s v="16633269206G"/>
    <x v="0"/>
    <s v="TOLEDANO REGALADO, ÁNGELA"/>
    <x v="0"/>
    <n v="7.18"/>
    <m/>
    <m/>
    <n v="11"/>
    <s v="Formación Profesional"/>
    <n v="5"/>
    <s v="115"/>
    <s v="Ciclo Formativo de Grado Superior"/>
    <m/>
    <x v="0"/>
    <m/>
    <m/>
    <s v="NO"/>
    <m/>
  </r>
  <r>
    <s v="JUN 2018-19"/>
    <x v="6"/>
    <n v="45823747"/>
    <s v="45823747206G"/>
    <x v="0"/>
    <s v="IBÁÑEZ LARUMBE, MARINO"/>
    <x v="0"/>
    <n v="5.2119999999999997"/>
    <m/>
    <s v="Universidad del País Vasco/Euskal Herriko Unibersitatea"/>
    <n v="1"/>
    <s v="Pruebas de Acceso desde bachillerato o equivalente"/>
    <n v="8"/>
    <s v="18"/>
    <s v="Pruebas de acceso a la Universidad (PAU)- LOE"/>
    <m/>
    <x v="0"/>
    <m/>
    <m/>
    <s v="NO"/>
    <m/>
  </r>
  <r>
    <s v="JUN 2018-19"/>
    <x v="6"/>
    <n v="44573217"/>
    <s v="44573217206G"/>
    <x v="0"/>
    <s v="MANCEBO IGLESIAS, ALBERTO"/>
    <x v="0"/>
    <n v="7.5"/>
    <m/>
    <m/>
    <n v="11"/>
    <s v="Formación Profesional"/>
    <n v="5"/>
    <s v="115"/>
    <s v="Ciclo Formativo de Grado Superior"/>
    <m/>
    <x v="0"/>
    <m/>
    <m/>
    <s v="NO"/>
    <m/>
  </r>
  <r>
    <s v="JUN 2018-19"/>
    <x v="6"/>
    <n v="73213287"/>
    <s v="73213287206G"/>
    <x v="0"/>
    <s v="JURADO CALVO, ELENA"/>
    <x v="0"/>
    <n v="5.04"/>
    <m/>
    <s v="Universidad de Zaragoza"/>
    <n v="1"/>
    <s v="Pruebas de Acceso desde bachillerato o equivalente"/>
    <n v="8"/>
    <s v="18"/>
    <s v="Pruebas de acceso a la Universidad (PAU)- LOE"/>
    <m/>
    <x v="0"/>
    <m/>
    <m/>
    <s v="NO"/>
    <m/>
  </r>
  <r>
    <s v="JLO 2018-19"/>
    <x v="6"/>
    <n v="16642829"/>
    <s v="16642829206G"/>
    <x v="0"/>
    <s v="ALFARO CARRILLO, SARA"/>
    <x v="0"/>
    <n v="5.4850000000000003"/>
    <m/>
    <s v="Universidad de La Rioja"/>
    <n v="1"/>
    <s v="Pruebas de Acceso desde bachillerato o equivalente"/>
    <n v="8"/>
    <s v="18"/>
    <s v="Pruebas de acceso a la Universidad (PAU)- LOE"/>
    <m/>
    <x v="2"/>
    <m/>
    <m/>
    <s v="NO"/>
    <m/>
  </r>
  <r>
    <s v="JLO 2018-19"/>
    <x v="6"/>
    <n v="16640753"/>
    <s v="16640753206G"/>
    <x v="0"/>
    <s v="GÓMEZ ROJO, LUCÍA"/>
    <x v="0"/>
    <n v="6.1239999999999997"/>
    <m/>
    <s v="Universidad de La Rioja"/>
    <n v="1"/>
    <s v="Pruebas de Acceso desde bachillerato o equivalente"/>
    <n v="8"/>
    <s v="18"/>
    <s v="Pruebas de acceso a la Universidad (PAU)- LOE"/>
    <m/>
    <x v="0"/>
    <m/>
    <m/>
    <s v="NO"/>
    <m/>
  </r>
  <r>
    <s v="JLO 2018-19"/>
    <x v="6"/>
    <n v="18078290"/>
    <s v="18078290206G"/>
    <x v="0"/>
    <s v="SANTO TOMÁS MARTÍNEZ, MARTA"/>
    <x v="0"/>
    <n v="5.6120000000000001"/>
    <m/>
    <s v="Universidad de La Rioja"/>
    <n v="1"/>
    <s v="Pruebas de Acceso desde bachillerato o equivalente"/>
    <n v="8"/>
    <s v="18"/>
    <s v="Pruebas de acceso a la Universidad (PAU)- LOE"/>
    <m/>
    <x v="2"/>
    <m/>
    <m/>
    <s v="NO"/>
    <m/>
  </r>
  <r>
    <s v="JUN 2018-19"/>
    <x v="6"/>
    <n v="16635535"/>
    <s v="16635535206G"/>
    <x v="0"/>
    <s v="GORDILLO PAREJA, SERGIO"/>
    <x v="1"/>
    <n v="5.9589999999999996"/>
    <m/>
    <s v="Universidad de La Rioja"/>
    <n v="1"/>
    <s v="Pruebas de Acceso desde bachillerato o equivalente"/>
    <n v="8"/>
    <s v="18"/>
    <s v="Pruebas de acceso a la Universidad (PAU)- LOE"/>
    <m/>
    <x v="0"/>
    <m/>
    <m/>
    <s v="NO"/>
    <m/>
  </r>
  <r>
    <s v="JUN 2018-19"/>
    <x v="6"/>
    <n v="16638707"/>
    <s v="16638707206G"/>
    <x v="0"/>
    <s v="RODRÍGUEZ MARTÍNEZ, ESTELA"/>
    <x v="1"/>
    <n v="5.5419999999999998"/>
    <m/>
    <s v="Universidad de La Rioja"/>
    <n v="1"/>
    <s v="Pruebas de Acceso desde bachillerato o equivalente"/>
    <n v="8"/>
    <s v="18"/>
    <s v="Pruebas de acceso a la Universidad (PAU)- LOE"/>
    <m/>
    <x v="0"/>
    <m/>
    <m/>
    <s v="NO"/>
    <m/>
  </r>
  <r>
    <s v="JUN 2018-19"/>
    <x v="6"/>
    <n v="44562845"/>
    <s v="44562845206G"/>
    <x v="0"/>
    <s v="MARQUEZ HERRERO, CRISTINA"/>
    <x v="1"/>
    <n v="7"/>
    <m/>
    <m/>
    <n v="11"/>
    <s v="Formación Profesional"/>
    <n v="5"/>
    <s v="115"/>
    <s v="Ciclo Formativo de Grado Superior"/>
    <m/>
    <x v="0"/>
    <m/>
    <m/>
    <s v="NO"/>
    <m/>
  </r>
  <r>
    <s v="JUN 2018-19"/>
    <x v="6"/>
    <n v="18086756"/>
    <s v="18086756206G"/>
    <x v="0"/>
    <s v="JIMÉNEZ MULHOLLAND, LORCAN PATRICK"/>
    <x v="1"/>
    <n v="5.657"/>
    <m/>
    <s v="Universidad de La Rioja"/>
    <n v="1"/>
    <s v="Pruebas de Acceso desde bachillerato o equivalente"/>
    <n v="8"/>
    <s v="18"/>
    <s v="Pruebas de acceso a la Universidad (PAU)- LOE"/>
    <m/>
    <x v="0"/>
    <m/>
    <m/>
    <s v="NO"/>
    <m/>
  </r>
  <r>
    <s v="JUN 2018-19"/>
    <x v="6"/>
    <n v="78777832"/>
    <s v="78777832206G"/>
    <x v="0"/>
    <s v="TRAMULLAS HUERTA, IÑAKI"/>
    <x v="1"/>
    <n v="6.0220000000000002"/>
    <m/>
    <s v="Universidad Pública de Navarra"/>
    <n v="1"/>
    <s v="Pruebas de Acceso desde bachillerato o equivalente"/>
    <n v="8"/>
    <s v="18"/>
    <s v="Pruebas de acceso a la Universidad (PAU)- LOE"/>
    <m/>
    <x v="0"/>
    <m/>
    <m/>
    <s v="NO"/>
    <m/>
  </r>
  <r>
    <s v="JLO 2018-19"/>
    <x v="6"/>
    <n v="45893409"/>
    <s v="45893409206G"/>
    <x v="0"/>
    <s v="ANGULO PÉREZ, MIKEL"/>
    <x v="1"/>
    <n v="5.46"/>
    <m/>
    <s v="Universidad del País Vasco/Euskal Herriko Unibersitatea"/>
    <n v="1"/>
    <s v="Pruebas de Acceso desde bachillerato o equivalente"/>
    <n v="8"/>
    <s v="18"/>
    <s v="Pruebas de acceso a la Universidad (PAU)- LOE"/>
    <m/>
    <x v="0"/>
    <m/>
    <m/>
    <s v="SÍ"/>
    <s v="con reconocimientos"/>
  </r>
  <r>
    <s v="JUN 2018-19"/>
    <x v="6"/>
    <n v="72799479"/>
    <s v="72799479206G"/>
    <x v="0"/>
    <s v="LÁZARO ROMEO, MARÍA DEL BURGO"/>
    <x v="1"/>
    <n v="6.1189999999999998"/>
    <m/>
    <s v="Universidad de La Rioja"/>
    <n v="1"/>
    <s v="Pruebas de Acceso desde bachillerato o equivalente"/>
    <n v="8"/>
    <s v="18"/>
    <s v="Pruebas de acceso a la Universidad (PAU)- LOE"/>
    <m/>
    <x v="0"/>
    <m/>
    <m/>
    <s v="NO"/>
    <m/>
  </r>
  <r>
    <s v="JUN 2018-19"/>
    <x v="6"/>
    <n v="9053897"/>
    <s v="9053897206G"/>
    <x v="0"/>
    <s v="IDJABE MAKUALE, MALELA"/>
    <x v="1"/>
    <n v="5.57"/>
    <m/>
    <s v="UNIVERSIDAD DE ALCALÁ"/>
    <n v="1"/>
    <s v="Pruebas de Acceso desde bachillerato o equivalente"/>
    <n v="2"/>
    <s v="12"/>
    <s v="Pruebas de acceso a la Universidad- LOGSE"/>
    <m/>
    <x v="0"/>
    <m/>
    <m/>
    <s v="NO"/>
    <m/>
  </r>
  <r>
    <s v="JUN 2018-19"/>
    <x v="6"/>
    <n v="18080167"/>
    <s v="18080167206G"/>
    <x v="0"/>
    <s v="PÉREZ OCHOA, NEREA"/>
    <x v="1"/>
    <n v="6.7850000000000001"/>
    <m/>
    <s v="Universidad de La Rioja"/>
    <n v="1"/>
    <s v="Pruebas de Acceso desde bachillerato o equivalente"/>
    <n v="8"/>
    <s v="18"/>
    <s v="Pruebas de acceso a la Universidad (PAU)- LOE"/>
    <m/>
    <x v="0"/>
    <m/>
    <m/>
    <s v="NO"/>
    <m/>
  </r>
  <r>
    <s v="JLO 2018-19"/>
    <x v="6"/>
    <n v="18479525"/>
    <s v="18479525206G"/>
    <x v="0"/>
    <s v="STOIANOV STOYKOVA, STOYCHO"/>
    <x v="1"/>
    <n v="6.3730000000000002"/>
    <m/>
    <s v="Universidad de La Rioja"/>
    <n v="1"/>
    <s v="Pruebas de Acceso desde bachillerato o equivalente"/>
    <n v="8"/>
    <s v="18"/>
    <s v="Pruebas de acceso a la Universidad (PAU)- LOE"/>
    <m/>
    <x v="2"/>
    <m/>
    <m/>
    <s v="NO"/>
    <m/>
  </r>
  <r>
    <s v="JLO 2018-19"/>
    <x v="6"/>
    <n v="16636915"/>
    <s v="16636915206G"/>
    <x v="0"/>
    <s v="SAN MARTÍN RETAMAL, ALBA"/>
    <x v="1"/>
    <n v="6.1840000000000002"/>
    <m/>
    <s v="Universidad de La Rioja"/>
    <n v="1"/>
    <s v="Pruebas de Acceso desde bachillerato o equivalente"/>
    <n v="8"/>
    <s v="18"/>
    <s v="Pruebas de acceso a la Universidad (PAU)- LOE"/>
    <m/>
    <x v="2"/>
    <m/>
    <m/>
    <s v="NO"/>
    <m/>
  </r>
  <r>
    <s v="JUN 2018-19"/>
    <x v="6"/>
    <n v="17497570"/>
    <s v="17497570206G"/>
    <x v="0"/>
    <s v="DICKSON MUÑOZ, MARÍA"/>
    <x v="2"/>
    <n v="5.7080000000000002"/>
    <m/>
    <s v="Universidad de La Rioja"/>
    <n v="1"/>
    <s v="Pruebas de Acceso desde bachillerato o equivalente"/>
    <n v="9"/>
    <s v="19"/>
    <s v="Evaluación de Bachillerato para Acceso a la Universidad (EBAU) - LOMCE"/>
    <m/>
    <x v="0"/>
    <m/>
    <m/>
    <s v="NO"/>
    <m/>
  </r>
  <r>
    <s v="JUN 2018-19"/>
    <x v="6"/>
    <n v="18090131"/>
    <s v="18090131206G"/>
    <x v="0"/>
    <s v="SÁENZ GUTIÉRREZ, MARINA"/>
    <x v="2"/>
    <n v="7.6870000000000003"/>
    <m/>
    <s v="Universidad de La Rioja"/>
    <n v="1"/>
    <s v="Pruebas de Acceso desde bachillerato o equivalente"/>
    <n v="9"/>
    <s v="19"/>
    <s v="Evaluación de Bachillerato para Acceso a la Universidad (EBAU) - LOMCE"/>
    <s v="SÍ"/>
    <x v="0"/>
    <m/>
    <m/>
    <s v="NO"/>
    <m/>
  </r>
  <r>
    <s v="JUN 2018-19"/>
    <x v="6"/>
    <n v="72840953"/>
    <s v="72840953206G"/>
    <x v="0"/>
    <s v="GARCÍA SALGADO, JENNIFER"/>
    <x v="2"/>
    <n v="9.6199999999999992"/>
    <m/>
    <m/>
    <n v="11"/>
    <s v="Formación Profesional"/>
    <n v="5"/>
    <s v="115"/>
    <s v="Ciclo Formativo de Grado Superior"/>
    <m/>
    <x v="0"/>
    <m/>
    <m/>
    <s v="NO"/>
    <m/>
  </r>
  <r>
    <s v="JUN 2018-19"/>
    <x v="6"/>
    <n v="17497595"/>
    <s v="17497595206G"/>
    <x v="0"/>
    <s v="FERNÁNDEZ PASCUAL, MARÍA"/>
    <x v="2"/>
    <n v="7.42"/>
    <m/>
    <s v="Universidad de La Rioja"/>
    <n v="1"/>
    <s v="Pruebas de Acceso desde bachillerato o equivalente"/>
    <n v="9"/>
    <s v="19"/>
    <s v="Evaluación de Bachillerato para Acceso a la Universidad (EBAU) - LOMCE"/>
    <s v="SÍ"/>
    <x v="0"/>
    <m/>
    <m/>
    <s v="NO"/>
    <m/>
  </r>
  <r>
    <s v="JUN 2018-19"/>
    <x v="6"/>
    <n v="78772684"/>
    <s v="78772684206G"/>
    <x v="0"/>
    <s v="ARELLANO LEÓN, NATALIA"/>
    <x v="2"/>
    <n v="5.6139999999999999"/>
    <m/>
    <s v="Universidad Pública de Navarra"/>
    <n v="1"/>
    <s v="Pruebas de Acceso desde bachillerato o equivalente"/>
    <n v="8"/>
    <s v="18"/>
    <s v="Pruebas de acceso a la Universidad (PAU)- LOE"/>
    <m/>
    <x v="0"/>
    <m/>
    <m/>
    <s v="SÍ"/>
    <s v="con reconocimientos"/>
  </r>
  <r>
    <s v="JUN 2018-19"/>
    <x v="6"/>
    <n v="17499010"/>
    <s v="17499010206G"/>
    <x v="0"/>
    <s v="MARTÍNEZ SAN MIGUEL, DANIEL"/>
    <x v="2"/>
    <n v="6.3319999999999999"/>
    <m/>
    <s v="Universidad de La Rioja"/>
    <n v="1"/>
    <s v="Pruebas de Acceso desde bachillerato o equivalente"/>
    <n v="8"/>
    <s v="18"/>
    <s v="Pruebas de acceso a la Universidad (PAU)- LOE"/>
    <m/>
    <x v="0"/>
    <m/>
    <s v="801G"/>
    <s v="NO"/>
    <s v="otro grado"/>
  </r>
  <r>
    <s v="JUN 2018-19"/>
    <x v="6"/>
    <n v="17498080"/>
    <s v="17498080206G"/>
    <x v="0"/>
    <s v="GARRIDO SAN JUAN, LUCÍA"/>
    <x v="2"/>
    <n v="5.5659999999999998"/>
    <m/>
    <s v="Universidad de La Rioja"/>
    <n v="1"/>
    <s v="Pruebas de Acceso desde bachillerato o equivalente"/>
    <n v="8"/>
    <s v="18"/>
    <s v="Pruebas de acceso a la Universidad (PAU)- LOE"/>
    <m/>
    <x v="0"/>
    <m/>
    <m/>
    <s v="NO"/>
    <m/>
  </r>
  <r>
    <s v="JUN 2018-19"/>
    <x v="6"/>
    <n v="18081725"/>
    <s v="18081725206G"/>
    <x v="0"/>
    <s v="RUIZ VILLAVERDE, MARTA"/>
    <x v="2"/>
    <n v="6.5759999999999996"/>
    <m/>
    <s v="Universidad de La Rioja"/>
    <n v="1"/>
    <s v="Pruebas de Acceso desde bachillerato o equivalente"/>
    <n v="9"/>
    <s v="19"/>
    <s v="Evaluación de Bachillerato para Acceso a la Universidad (EBAU) - LOMCE"/>
    <s v="SÍ"/>
    <x v="0"/>
    <m/>
    <m/>
    <s v="NO"/>
    <m/>
  </r>
  <r>
    <s v="JUN 2018-19"/>
    <x v="6"/>
    <n v="18076726"/>
    <s v="18076726206G"/>
    <x v="0"/>
    <s v="JORGE GARCÍA, ANA"/>
    <x v="2"/>
    <n v="5.3710000000000004"/>
    <m/>
    <s v="Universidad de La Rioja"/>
    <n v="1"/>
    <s v="Pruebas de Acceso desde bachillerato o equivalente"/>
    <n v="9"/>
    <s v="19"/>
    <s v="Evaluación de Bachillerato para Acceso a la Universidad (EBAU) - LOMCE"/>
    <s v="SÍ"/>
    <x v="2"/>
    <m/>
    <m/>
    <s v="NO"/>
    <m/>
  </r>
  <r>
    <s v="JUN 2018-19"/>
    <x v="6"/>
    <n v="45993715"/>
    <s v="45993715206G"/>
    <x v="0"/>
    <s v="MIRANDA LÓPEZ, LAURA"/>
    <x v="2"/>
    <n v="7.6740000000000004"/>
    <m/>
    <s v="Universidad de La Rioja"/>
    <n v="1"/>
    <s v="Pruebas de Acceso desde bachillerato o equivalente"/>
    <n v="9"/>
    <s v="19"/>
    <s v="Evaluación de Bachillerato para Acceso a la Universidad (EBAU) - LOMCE"/>
    <s v="SÍ"/>
    <x v="0"/>
    <m/>
    <m/>
    <s v="NO"/>
    <m/>
  </r>
  <r>
    <s v="JUN 2018-19"/>
    <x v="6"/>
    <n v="16630435"/>
    <s v="16630435206G"/>
    <x v="0"/>
    <s v="ZURBANO PECIÑA, SARA"/>
    <x v="2"/>
    <n v="6.4240000000000004"/>
    <m/>
    <s v="Universidad de La Rioja"/>
    <n v="1"/>
    <s v="Pruebas de Acceso desde bachillerato o equivalente"/>
    <n v="9"/>
    <s v="19"/>
    <s v="Evaluación de Bachillerato para Acceso a la Universidad (EBAU) - LOMCE"/>
    <s v="SÍ"/>
    <x v="0"/>
    <m/>
    <m/>
    <s v="NO"/>
    <m/>
  </r>
  <r>
    <s v="JUN 2018-19"/>
    <x v="6"/>
    <n v="17495489"/>
    <s v="17495489206G"/>
    <x v="0"/>
    <s v="SALDAÑA QUEZADA, LOURDES ASTRID"/>
    <x v="2"/>
    <n v="8.86"/>
    <m/>
    <m/>
    <n v="11"/>
    <s v="Formación Profesional"/>
    <n v="5"/>
    <s v="115"/>
    <s v="Ciclo Formativo de Grado Superior"/>
    <m/>
    <x v="2"/>
    <m/>
    <m/>
    <s v="NO"/>
    <m/>
  </r>
  <r>
    <s v="JUN 2018-19"/>
    <x v="6"/>
    <n v="18083599"/>
    <s v="18083599206G"/>
    <x v="0"/>
    <s v="CUERVO CÁRDENAS, RAQUEL"/>
    <x v="2"/>
    <n v="5.4530000000000003"/>
    <m/>
    <s v="Universidad de La Rioja"/>
    <n v="1"/>
    <s v="Pruebas de Acceso desde bachillerato o equivalente"/>
    <n v="9"/>
    <s v="19"/>
    <s v="Evaluación de Bachillerato para Acceso a la Universidad (EBAU) - LOMCE"/>
    <m/>
    <x v="0"/>
    <m/>
    <m/>
    <s v="NO"/>
    <m/>
  </r>
  <r>
    <s v="JUN 2018-19"/>
    <x v="6"/>
    <n v="18083293"/>
    <s v="18083293206G"/>
    <x v="0"/>
    <s v="MORRAS LUNA, VÍCTOR"/>
    <x v="2"/>
    <n v="6.367"/>
    <m/>
    <s v="Universidad de La Rioja"/>
    <n v="1"/>
    <s v="Pruebas de Acceso desde bachillerato o equivalente"/>
    <n v="9"/>
    <s v="19"/>
    <s v="Evaluación de Bachillerato para Acceso a la Universidad (EBAU) - LOMCE"/>
    <s v="SÍ"/>
    <x v="0"/>
    <m/>
    <m/>
    <s v="NO"/>
    <m/>
  </r>
  <r>
    <s v="JUN 2018-19"/>
    <x v="6"/>
    <n v="16639874"/>
    <s v="16639874206G"/>
    <x v="0"/>
    <s v="APARICIO PÉREZ, SARA"/>
    <x v="2"/>
    <n v="6.5140000000000002"/>
    <m/>
    <s v="Universidad de La Rioja"/>
    <n v="1"/>
    <s v="Pruebas de Acceso desde bachillerato o equivalente"/>
    <n v="9"/>
    <s v="19"/>
    <s v="Evaluación de Bachillerato para Acceso a la Universidad (EBAU) - LOMCE"/>
    <s v="SÍ"/>
    <x v="0"/>
    <m/>
    <m/>
    <s v="NO"/>
    <m/>
  </r>
  <r>
    <s v="JUN 2018-19"/>
    <x v="6"/>
    <n v="16642456"/>
    <s v="16642456206G"/>
    <x v="0"/>
    <s v="MARTÍNEZ SÁNCHEZ, SARA"/>
    <x v="2"/>
    <n v="6.4329999999999998"/>
    <m/>
    <s v="Universidad de La Rioja"/>
    <n v="1"/>
    <s v="Pruebas de Acceso desde bachillerato o equivalente"/>
    <n v="9"/>
    <s v="19"/>
    <s v="Evaluación de Bachillerato para Acceso a la Universidad (EBAU) - LOMCE"/>
    <s v="SÍ"/>
    <x v="0"/>
    <m/>
    <m/>
    <s v="NO"/>
    <m/>
  </r>
  <r>
    <s v="JUN 2018-19"/>
    <x v="6"/>
    <n v="16579022"/>
    <s v="16579022206G"/>
    <x v="1"/>
    <s v="SOROA ROYO, MIGUEL"/>
    <x v="2"/>
    <n v="8.27"/>
    <m/>
    <s v="Universidad de La Rioja"/>
    <n v="4"/>
    <s v="Otras Pruebas de Acceso a la Universidad: Mayores"/>
    <n v="1"/>
    <s v="41"/>
    <s v="Pruebas de acceso a Grado de mayores de 25 años"/>
    <m/>
    <x v="0"/>
    <m/>
    <m/>
    <s v="NO"/>
    <m/>
  </r>
  <r>
    <s v="JUN 2018-19"/>
    <x v="6"/>
    <n v="72825474"/>
    <s v="72825474206G"/>
    <x v="0"/>
    <s v="CORRES ORIBE, MIRIAM"/>
    <x v="2"/>
    <n v="6.5460000000000003"/>
    <m/>
    <s v="Universidad del País Vasco/Euskal Herriko Unibersitatea"/>
    <n v="1"/>
    <s v="Pruebas de Acceso desde bachillerato o equivalente"/>
    <n v="8"/>
    <s v="18"/>
    <s v="Pruebas de acceso a la Universidad (PAU)- LOE"/>
    <m/>
    <x v="0"/>
    <m/>
    <m/>
    <s v="SÍ"/>
    <s v="con reconocimientos"/>
  </r>
  <r>
    <s v="JUN 2018-19"/>
    <x v="6"/>
    <n v="73137183"/>
    <s v="73137183206G"/>
    <x v="0"/>
    <s v="GOYACHE MORENO, IÑAKI"/>
    <x v="2"/>
    <n v="6.8579999999999997"/>
    <m/>
    <s v="Universidad Pública de Navarra"/>
    <n v="1"/>
    <s v="Pruebas de Acceso desde bachillerato o equivalente"/>
    <n v="8"/>
    <s v="18"/>
    <s v="Pruebas de acceso a la Universidad (PAU)- LOE"/>
    <m/>
    <x v="0"/>
    <m/>
    <m/>
    <s v="NO"/>
    <m/>
  </r>
  <r>
    <s v="JLO 2018-19"/>
    <x v="6"/>
    <n v="18085417"/>
    <s v="18085417206G"/>
    <x v="0"/>
    <s v="FERNÁNDEZ TEJADA, HÉCTOR"/>
    <x v="2"/>
    <n v="5.718"/>
    <m/>
    <s v="Universidad de La Rioja"/>
    <n v="1"/>
    <s v="Pruebas de Acceso desde bachillerato o equivalente"/>
    <n v="8"/>
    <s v="18"/>
    <s v="Pruebas de acceso a la Universidad (PAU)- LOE"/>
    <m/>
    <x v="1"/>
    <m/>
    <s v="201G"/>
    <s v="NO"/>
    <s v="otro grado"/>
  </r>
  <r>
    <s v="JLO 2018-19"/>
    <x v="6"/>
    <n v="17498531"/>
    <s v="17498531206G"/>
    <x v="0"/>
    <s v="OSMA UBIS, MARIO"/>
    <x v="2"/>
    <n v="5.8049999999999997"/>
    <m/>
    <s v="Universidad de La Rioja"/>
    <n v="1"/>
    <s v="Pruebas de Acceso desde bachillerato o equivalente"/>
    <n v="9"/>
    <s v="19"/>
    <s v="Evaluación de Bachillerato para Acceso a la Universidad (EBAU) - LOMCE"/>
    <m/>
    <x v="2"/>
    <m/>
    <m/>
    <s v="NO"/>
    <m/>
  </r>
  <r>
    <s v="JUN 2018-19"/>
    <x v="6"/>
    <n v="16632735"/>
    <s v="16632735206G"/>
    <x v="0"/>
    <s v="FERNÁNDEZ-ANDES ARBULU, UXUE"/>
    <x v="3"/>
    <n v="6.4880000000000004"/>
    <m/>
    <s v="Universidad del País Vasco/Euskal Herriko Unibersitatea"/>
    <n v="1"/>
    <s v="Pruebas de Acceso desde bachillerato o equivalente"/>
    <n v="8"/>
    <s v="18"/>
    <s v="Pruebas de acceso a la Universidad (PAU)- LOE"/>
    <m/>
    <x v="0"/>
    <m/>
    <m/>
    <s v="SÍ"/>
    <s v="con reconocimientos"/>
  </r>
  <r>
    <s v="JUN 2018-19"/>
    <x v="6"/>
    <n v="16641195"/>
    <s v="16641195206G"/>
    <x v="0"/>
    <s v="CARIÑANOS VILLAR, EDUARDO"/>
    <x v="3"/>
    <n v="6.2050000000000001"/>
    <m/>
    <s v="Universidad de La Rioja"/>
    <n v="1"/>
    <s v="Pruebas de Acceso desde bachillerato o equivalente"/>
    <n v="8"/>
    <s v="18"/>
    <s v="Pruebas de acceso a la Universidad (PAU)- LOE"/>
    <m/>
    <x v="1"/>
    <s v="204G"/>
    <s v="204G"/>
    <s v="NO"/>
    <s v="otro grado"/>
  </r>
  <r>
    <s v="JUN 2018-19"/>
    <x v="6"/>
    <n v="18075599"/>
    <s v="18075599206G"/>
    <x v="0"/>
    <s v="FERNÁNDEZ GARCÍA, LAURA"/>
    <x v="3"/>
    <n v="5.35"/>
    <m/>
    <s v="Universidad de La Rioja"/>
    <n v="1"/>
    <s v="Pruebas de Acceso desde bachillerato o equivalente"/>
    <n v="9"/>
    <s v="19"/>
    <s v="Evaluación de Bachillerato para Acceso a la Universidad (EBAU) - LOMCE"/>
    <m/>
    <x v="0"/>
    <m/>
    <m/>
    <s v="NO"/>
    <m/>
  </r>
  <r>
    <s v="JUN 2018-19"/>
    <x v="6"/>
    <n v="17497909"/>
    <s v="17497909206G"/>
    <x v="0"/>
    <s v="OCHOA IBÁÑEZ, CELIA"/>
    <x v="3"/>
    <n v="5.7560000000000002"/>
    <m/>
    <s v="Universidad de La Rioja"/>
    <n v="1"/>
    <s v="Pruebas de Acceso desde bachillerato o equivalente"/>
    <n v="9"/>
    <s v="19"/>
    <s v="Evaluación de Bachillerato para Acceso a la Universidad (EBAU) - LOMCE"/>
    <m/>
    <x v="0"/>
    <m/>
    <m/>
    <s v="NO"/>
    <m/>
  </r>
  <r>
    <s v="JUN 2018-19"/>
    <x v="6"/>
    <n v="73433233"/>
    <s v="73433233206G"/>
    <x v="0"/>
    <s v="MARÍN PARDO, INÉS"/>
    <x v="3"/>
    <n v="6.54"/>
    <m/>
    <m/>
    <n v="11"/>
    <s v="Formación Profesional"/>
    <n v="5"/>
    <s v="115"/>
    <s v="Ciclo Formativo de Grado Superior"/>
    <m/>
    <x v="0"/>
    <m/>
    <m/>
    <s v="NO"/>
    <m/>
  </r>
  <r>
    <s v="JUN 2018-19"/>
    <x v="6"/>
    <n v="18086786"/>
    <s v="18086786206G"/>
    <x v="0"/>
    <s v="BUJANDA ARAUZ, AINHOA"/>
    <x v="3"/>
    <n v="6.6139999999999999"/>
    <m/>
    <s v="Universidad de La Rioja"/>
    <n v="1"/>
    <s v="Pruebas de Acceso desde bachillerato o equivalente"/>
    <n v="9"/>
    <s v="19"/>
    <s v="Evaluación de Bachillerato para Acceso a la Universidad (EBAU) - LOMCE"/>
    <m/>
    <x v="0"/>
    <m/>
    <m/>
    <s v="NO"/>
    <m/>
  </r>
  <r>
    <s v="JUN 2018-19"/>
    <x v="6"/>
    <n v="16643788"/>
    <s v="16643788206G"/>
    <x v="0"/>
    <s v="MARTÍN SÁENZ, IRENE"/>
    <x v="3"/>
    <n v="8.66"/>
    <m/>
    <s v="Universidad de La Rioja"/>
    <n v="1"/>
    <s v="Pruebas de Acceso desde bachillerato o equivalente"/>
    <n v="9"/>
    <s v="19"/>
    <s v="Evaluación de Bachillerato para Acceso a la Universidad (EBAU) - LOMCE"/>
    <m/>
    <x v="0"/>
    <m/>
    <m/>
    <s v="NO"/>
    <m/>
  </r>
  <r>
    <s v="JUN 2018-19"/>
    <x v="6"/>
    <n v="78840895"/>
    <s v="78840895206G"/>
    <x v="0"/>
    <s v="CARCAR URMENETA, AMARA"/>
    <x v="3"/>
    <n v="5.75"/>
    <m/>
    <s v="Universidad Pública de Navarra"/>
    <n v="1"/>
    <s v="Pruebas de Acceso desde bachillerato o equivalente"/>
    <n v="9"/>
    <s v="19"/>
    <s v="Evaluación de Bachillerato para Acceso a la Universidad (EBAU) - LOMCE"/>
    <m/>
    <x v="0"/>
    <m/>
    <m/>
    <s v="NO"/>
    <m/>
  </r>
  <r>
    <s v="JUN 2018-19"/>
    <x v="6"/>
    <n v="79345322"/>
    <s v="79345322206G"/>
    <x v="0"/>
    <s v="DE JUAN VÁZQUEZ, BRUNO"/>
    <x v="3"/>
    <n v="6.6"/>
    <m/>
    <m/>
    <n v="11"/>
    <s v="Formación Profesional"/>
    <n v="5"/>
    <s v="115"/>
    <s v="Ciclo Formativo de Grado Superior"/>
    <m/>
    <x v="0"/>
    <m/>
    <m/>
    <s v="NO"/>
    <m/>
  </r>
  <r>
    <s v="JUN 2018-19"/>
    <x v="6"/>
    <n v="58009954"/>
    <s v="58009954206G"/>
    <x v="0"/>
    <s v="IÑIGO GALIANO, ANIA"/>
    <x v="3"/>
    <n v="7.4219999999999997"/>
    <m/>
    <s v="Universidad del País Vasco/Euskal Herriko Unibersitatea"/>
    <n v="1"/>
    <s v="Pruebas de Acceso desde bachillerato o equivalente"/>
    <n v="9"/>
    <s v="19"/>
    <s v="Evaluación de Bachillerato para Acceso a la Universidad (EBAU) - LOMCE"/>
    <s v="SÍ"/>
    <x v="0"/>
    <s v="801G"/>
    <m/>
    <s v="NO"/>
    <s v="otro grado"/>
  </r>
  <r>
    <s v="JUN 2018-19"/>
    <x v="6"/>
    <n v="17496586"/>
    <s v="17496586206G"/>
    <x v="0"/>
    <s v="SÁENZ DE TEJADA GIL DE GÓMEZ, MANUEL"/>
    <x v="3"/>
    <n v="5.8019999999999996"/>
    <m/>
    <s v="Universidad de La Rioja"/>
    <n v="1"/>
    <s v="Pruebas de Acceso desde bachillerato o equivalente"/>
    <n v="9"/>
    <s v="19"/>
    <s v="Evaluación de Bachillerato para Acceso a la Universidad (EBAU) - LOMCE"/>
    <m/>
    <x v="0"/>
    <m/>
    <m/>
    <s v="NO"/>
    <m/>
  </r>
  <r>
    <s v="JUN 2018-19"/>
    <x v="6"/>
    <n v="31020699"/>
    <s v="31020699206G"/>
    <x v="1"/>
    <s v="MALDONADO NOGUERAS, ALVARO"/>
    <x v="3"/>
    <n v="6.8540000000000001"/>
    <m/>
    <s v="UNIVERSIDAD COMPLUTENSE DE MADRID"/>
    <n v="1"/>
    <s v="Pruebas de Acceso desde bachillerato o equivalente"/>
    <n v="8"/>
    <s v="18"/>
    <s v="Pruebas de acceso a la Universidad (PAU)- LOE"/>
    <m/>
    <x v="0"/>
    <m/>
    <m/>
    <s v="SÍ"/>
    <s v="con reconocimientos"/>
  </r>
  <r>
    <s v="JLO 2018-19"/>
    <x v="6"/>
    <n v="18185030"/>
    <s v="18185030206G"/>
    <x v="0"/>
    <s v="FUENTES FUENTES, STEFANY JEANINE"/>
    <x v="3"/>
    <n v="5.8959999999999999"/>
    <m/>
    <s v="Universidad de La Rioja"/>
    <n v="1"/>
    <s v="Pruebas de Acceso desde bachillerato o equivalente"/>
    <n v="9"/>
    <s v="19"/>
    <s v="Evaluación de Bachillerato para Acceso a la Universidad (EBAU) - LOMCE"/>
    <m/>
    <x v="0"/>
    <m/>
    <m/>
    <s v="NO"/>
    <m/>
  </r>
  <r>
    <s v="JUN 2018-19"/>
    <x v="7"/>
    <s v="X7093723"/>
    <s v="X7093723804G"/>
    <x v="0"/>
    <s v="NGELI , MARION"/>
    <x v="4"/>
    <n v="5.5"/>
    <m/>
    <m/>
    <n v="11"/>
    <s v="Formación Profesional"/>
    <n v="5"/>
    <s v="115"/>
    <s v="Ciclo Formativo de Grado Superior"/>
    <s v="SÍ"/>
    <x v="1"/>
    <m/>
    <m/>
    <s v="NO"/>
    <m/>
  </r>
  <r>
    <s v="JUN 2018-19"/>
    <x v="7"/>
    <n v="16630291"/>
    <s v="16630291804G"/>
    <x v="0"/>
    <s v="PECIÑA MARQUETA, SERGIO"/>
    <x v="5"/>
    <n v="5.3639999999999999"/>
    <m/>
    <s v="Universidad de La Rioja"/>
    <n v="8"/>
    <s v="Cambio de universidad y/o estudios"/>
    <n v="2"/>
    <s v="82"/>
    <s v="Cambio de estudios por reconocimiento de 30 ECTS"/>
    <m/>
    <x v="1"/>
    <m/>
    <m/>
    <s v="SÍ"/>
    <s v="con reconocimientos"/>
  </r>
  <r>
    <s v="JUN 2018-19"/>
    <x v="7"/>
    <n v="16636657"/>
    <s v="16636657804G"/>
    <x v="0"/>
    <s v="SÁENZ MÁRTINEZ, BORJA"/>
    <x v="3"/>
    <n v="7.4740000000000002"/>
    <m/>
    <s v="Universidad del País Vasco/Euskal Herriko Unibersitatea"/>
    <n v="1"/>
    <s v="Pruebas de Acceso desde bachillerato o equivalente"/>
    <n v="8"/>
    <s v="18"/>
    <s v="Pruebas de acceso a la Universidad (PAU)- LOE"/>
    <m/>
    <x v="1"/>
    <s v="803G"/>
    <s v="803G"/>
    <s v="SÍ"/>
    <s v="otro grado"/>
  </r>
  <r>
    <s v="JUN 2018-19"/>
    <x v="7"/>
    <n v="16635805"/>
    <s v="16635805804G"/>
    <x v="0"/>
    <s v="OJEDA FERNÁNDEZ, JESÚS"/>
    <x v="3"/>
    <n v="5.1689999999999996"/>
    <m/>
    <s v="Universidad de La Rioja"/>
    <n v="1"/>
    <s v="Pruebas de Acceso desde bachillerato o equivalente"/>
    <n v="8"/>
    <s v="18"/>
    <s v="Pruebas de acceso a la Universidad (PAU)- LOE"/>
    <m/>
    <x v="0"/>
    <s v="805G"/>
    <s v="805G"/>
    <s v="SÍ"/>
    <s v="otro grado"/>
  </r>
  <r>
    <s v="JLO 2018-19"/>
    <x v="7"/>
    <n v="18186040"/>
    <s v="18186040804G"/>
    <x v="0"/>
    <s v="MARTÍNEZ FERNÁNDEZ, PABLO"/>
    <x v="3"/>
    <n v="5.8470000000000004"/>
    <m/>
    <s v="Universidad de La Rioja"/>
    <n v="1"/>
    <s v="Pruebas de Acceso desde bachillerato o equivalente"/>
    <n v="9"/>
    <s v="19"/>
    <s v="Evaluación de Bachillerato para Acceso a la Universidad (EBAU) - LOMCE"/>
    <m/>
    <x v="2"/>
    <m/>
    <m/>
    <s v="NO"/>
    <m/>
  </r>
  <r>
    <s v="JUN 2018-19"/>
    <x v="8"/>
    <n v="16635779"/>
    <s v="16635779603G"/>
    <x v="0"/>
    <s v="CERDERA GARCÍA, SAMUEL"/>
    <x v="6"/>
    <n v="6.6529999999999996"/>
    <m/>
    <s v="Universidad de La Rioja"/>
    <n v="1"/>
    <s v="Pruebas de Acceso desde bachillerato o equivalente"/>
    <n v="8"/>
    <s v="18"/>
    <s v="Pruebas de acceso a la Universidad (PAU)- LOE"/>
    <m/>
    <x v="1"/>
    <m/>
    <m/>
    <s v="NO"/>
    <m/>
  </r>
  <r>
    <s v="JUN 2018-19"/>
    <x v="8"/>
    <n v="18074767"/>
    <s v="18074767603G"/>
    <x v="0"/>
    <s v="JIMÉNEZ SÁENZ, PAULA"/>
    <x v="0"/>
    <n v="7.2850000000000001"/>
    <m/>
    <s v="Universidad de La Rioja"/>
    <n v="1"/>
    <s v="Pruebas de Acceso desde bachillerato o equivalente"/>
    <n v="8"/>
    <s v="18"/>
    <s v="Pruebas de acceso a la Universidad (PAU)- LOE"/>
    <m/>
    <x v="0"/>
    <m/>
    <m/>
    <s v="NO"/>
    <m/>
  </r>
  <r>
    <s v="JUN 2018-19"/>
    <x v="8"/>
    <n v="72798638"/>
    <s v="72798638603G"/>
    <x v="0"/>
    <s v="CERRAJERÍA JIMÉNEZ, CLAUDIA"/>
    <x v="0"/>
    <n v="9.0519999999999996"/>
    <m/>
    <s v="Universidad de La Rioja"/>
    <n v="1"/>
    <s v="Pruebas de Acceso desde bachillerato o equivalente"/>
    <n v="8"/>
    <s v="18"/>
    <s v="Pruebas de acceso a la Universidad (PAU)- LOE"/>
    <m/>
    <x v="0"/>
    <m/>
    <m/>
    <s v="NO"/>
    <m/>
  </r>
  <r>
    <s v="JLO 2018-19"/>
    <x v="8"/>
    <n v="18077151"/>
    <s v="18077151603G"/>
    <x v="0"/>
    <s v="LERENA REPES, LUCAS"/>
    <x v="1"/>
    <n v="6.524"/>
    <m/>
    <s v="Universidad de La Rioja"/>
    <n v="1"/>
    <s v="Pruebas de Acceso desde bachillerato o equivalente"/>
    <n v="8"/>
    <s v="18"/>
    <s v="Pruebas de acceso a la Universidad (PAU)- LOE"/>
    <m/>
    <x v="0"/>
    <m/>
    <m/>
    <s v="NO"/>
    <m/>
  </r>
  <r>
    <s v="JLO 2018-19"/>
    <x v="8"/>
    <n v="16640271"/>
    <s v="16640271603G"/>
    <x v="0"/>
    <s v="RODRÍGUEZ RAMÍREZ, SAMUEL"/>
    <x v="1"/>
    <n v="5.3289999999999997"/>
    <m/>
    <s v="Universidad de La Rioja"/>
    <n v="1"/>
    <s v="Pruebas de Acceso desde bachillerato o equivalente"/>
    <n v="8"/>
    <s v="18"/>
    <s v="Pruebas de acceso a la Universidad (PAU)- LOE"/>
    <m/>
    <x v="2"/>
    <m/>
    <m/>
    <s v="NO"/>
    <m/>
  </r>
  <r>
    <s v="JUN 2018-19"/>
    <x v="8"/>
    <n v="16636905"/>
    <s v="16636905603G"/>
    <x v="0"/>
    <s v="MUÑOZ ECHEVERRÍA, IZASKUN"/>
    <x v="2"/>
    <m/>
    <m/>
    <m/>
    <n v="2"/>
    <s v="Bachillerato o COU sin pruebas de acceso a la universidad"/>
    <n v="11"/>
    <s v="211"/>
    <s v="Bachillerato finalizado en 2015-16 o 2016-17 sin EBAU"/>
    <m/>
    <x v="5"/>
    <m/>
    <m/>
    <s v="NO"/>
    <m/>
  </r>
  <r>
    <s v="JUN 2018-19"/>
    <x v="8"/>
    <n v="17499995"/>
    <s v="17499995603G"/>
    <x v="0"/>
    <s v="PÉREZ UZURIAGA, CRISTINA"/>
    <x v="3"/>
    <n v="5.9889999999999999"/>
    <m/>
    <s v="Universidad de La Rioja"/>
    <n v="8"/>
    <s v="Cambio de universidad y/o estudios"/>
    <n v="1"/>
    <s v="81"/>
    <s v="Cambio de universidad por reconocimiento de 30 ECTS"/>
    <m/>
    <x v="0"/>
    <m/>
    <m/>
    <s v="SÍ"/>
    <s v="con reconocimientos"/>
  </r>
  <r>
    <s v="JUN 2018-19"/>
    <x v="8"/>
    <n v="16635056"/>
    <s v="16635056603G"/>
    <x v="0"/>
    <s v="PASTOR BUJANDA, ÁNGELA"/>
    <x v="3"/>
    <n v="7.9379999999999997"/>
    <m/>
    <s v="Universidad de La Rioja"/>
    <n v="1"/>
    <s v="Pruebas de Acceso desde bachillerato o equivalente"/>
    <n v="9"/>
    <s v="19"/>
    <s v="Evaluación de Bachillerato para Acceso a la Universidad (EBAU) - LOMCE"/>
    <m/>
    <x v="0"/>
    <m/>
    <m/>
    <s v="NO"/>
    <m/>
  </r>
  <r>
    <s v="JUN 2018-19"/>
    <x v="8"/>
    <n v="18076330"/>
    <s v="18076330603G"/>
    <x v="0"/>
    <s v="IZAGUIRRE PEÑA, CLAUDIA"/>
    <x v="3"/>
    <n v="8.8420000000000005"/>
    <m/>
    <s v="Universidad de La Rioja"/>
    <n v="1"/>
    <s v="Pruebas de Acceso desde bachillerato o equivalente"/>
    <n v="9"/>
    <s v="19"/>
    <s v="Evaluación de Bachillerato para Acceso a la Universidad (EBAU) - LOMCE"/>
    <m/>
    <x v="0"/>
    <m/>
    <m/>
    <s v="NO"/>
    <m/>
  </r>
  <r>
    <s v="JUN 2018-19"/>
    <x v="8"/>
    <n v="16602627"/>
    <s v="16602627603G"/>
    <x v="0"/>
    <s v="PEREZ LOZANO, MARIA"/>
    <x v="3"/>
    <n v="5.9"/>
    <m/>
    <m/>
    <n v="11"/>
    <s v="Formación Profesional"/>
    <n v="5"/>
    <s v="115"/>
    <s v="Ciclo Formativo de Grado Superior"/>
    <m/>
    <x v="0"/>
    <m/>
    <m/>
    <s v="NO"/>
    <m/>
  </r>
  <r>
    <s v="JUN 2018-19"/>
    <x v="9"/>
    <n v="72797842"/>
    <s v="72797842201G"/>
    <x v="0"/>
    <s v="PÉREZ TOLEDO, SERGIO"/>
    <x v="7"/>
    <n v="5.7"/>
    <m/>
    <m/>
    <n v="11"/>
    <s v="Formación Profesional"/>
    <n v="5"/>
    <s v="115"/>
    <s v="Ciclo Formativo de Grado Superior"/>
    <s v="SÍ"/>
    <x v="1"/>
    <m/>
    <m/>
    <s v="SÍ"/>
    <s v="con reconocimientos"/>
  </r>
  <r>
    <s v="JUN 2018-19"/>
    <x v="9"/>
    <n v="72666790"/>
    <s v="72666790201G"/>
    <x v="1"/>
    <s v="SAINZ SUBERVIOLA, MARÍA DE LOS ÁNGELES"/>
    <x v="8"/>
    <n v="5.375"/>
    <m/>
    <s v="Universidad de La Rioja"/>
    <n v="4"/>
    <s v="Otras Pruebas de Acceso a la Universidad: Mayores"/>
    <n v="3"/>
    <s v="43"/>
    <s v="Pruebas de acceso a Grado de mayores de 45 años"/>
    <m/>
    <x v="1"/>
    <m/>
    <m/>
    <s v="SÍ"/>
    <s v="con reconocimientos"/>
  </r>
  <r>
    <s v="SEP 2018-19"/>
    <x v="9"/>
    <n v="16621369"/>
    <s v="16621369201G"/>
    <x v="0"/>
    <s v="PARDO SALVATIERRA, MARTA"/>
    <x v="4"/>
    <n v="5.14"/>
    <m/>
    <s v="Universidad de La Rioja"/>
    <n v="1"/>
    <s v="Pruebas de Acceso desde bachillerato o equivalente"/>
    <n v="2"/>
    <s v="12"/>
    <s v="Pruebas de acceso a la Universidad- LOGSE"/>
    <m/>
    <x v="1"/>
    <m/>
    <m/>
    <s v="SÍ"/>
    <s v="con reconocimientos"/>
  </r>
  <r>
    <s v="JUN 2018-19"/>
    <x v="9"/>
    <n v="78749150"/>
    <s v="78749150201G"/>
    <x v="0"/>
    <s v="OLEA PRAT, JESÚS ÁNGEL"/>
    <x v="6"/>
    <n v="5.4210000000000003"/>
    <m/>
    <s v="Universidad Pública de Navarra"/>
    <n v="9"/>
    <s v="ACCESO A TERCER CICL0"/>
    <n v="1"/>
    <s v="91"/>
    <s v="LICENCIADO"/>
    <m/>
    <x v="1"/>
    <m/>
    <m/>
    <s v="SÍ"/>
    <s v="con reconocimientos"/>
  </r>
  <r>
    <s v="JUN 2018-19"/>
    <x v="9"/>
    <n v="78774333"/>
    <s v="78774333201G"/>
    <x v="0"/>
    <s v="ESCRIBANO COMAS, VICENTE"/>
    <x v="6"/>
    <n v="5.7939999999999996"/>
    <m/>
    <s v="Universidad de La Rioja"/>
    <n v="1"/>
    <s v="Pruebas de Acceso desde bachillerato o equivalente"/>
    <n v="8"/>
    <s v="18"/>
    <s v="Pruebas de acceso a la Universidad (PAU)- LOE"/>
    <m/>
    <x v="1"/>
    <m/>
    <m/>
    <s v="NO"/>
    <m/>
  </r>
  <r>
    <s v="JUN 2018-19"/>
    <x v="9"/>
    <s v="X3408282"/>
    <s v="X3408282201G"/>
    <x v="0"/>
    <s v="TOMA , ANDREA"/>
    <x v="6"/>
    <n v="6.9550000000000001"/>
    <m/>
    <s v="Universidad de La Rioja"/>
    <n v="1"/>
    <s v="Pruebas de Acceso desde bachillerato o equivalente"/>
    <n v="8"/>
    <s v="18"/>
    <s v="Pruebas de acceso a la Universidad (PAU)- LOE"/>
    <m/>
    <x v="1"/>
    <m/>
    <m/>
    <s v="NO"/>
    <m/>
  </r>
  <r>
    <s v="JLO 2018-19"/>
    <x v="9"/>
    <n v="16625091"/>
    <s v="16625091201G"/>
    <x v="0"/>
    <s v="GARCÍA IBARRA, ANA MARÍA"/>
    <x v="6"/>
    <n v="5.68"/>
    <m/>
    <s v="Universidad de La Rioja"/>
    <n v="1"/>
    <s v="Pruebas de Acceso desde bachillerato o equivalente"/>
    <n v="8"/>
    <s v="18"/>
    <s v="Pruebas de acceso a la Universidad (PAU)- LOE"/>
    <m/>
    <x v="1"/>
    <m/>
    <m/>
    <s v="SÍ"/>
    <s v="con reconocimientos"/>
  </r>
  <r>
    <s v="JUN 2018-19"/>
    <x v="9"/>
    <n v="16632108"/>
    <s v="16632108201G"/>
    <x v="0"/>
    <s v="ZÁRATE AMORÓS, ELENA"/>
    <x v="5"/>
    <n v="6.5289999999999999"/>
    <m/>
    <s v="Universidad de La Rioja"/>
    <n v="1"/>
    <s v="Pruebas de Acceso desde bachillerato o equivalente"/>
    <n v="8"/>
    <s v="18"/>
    <s v="Pruebas de acceso a la Universidad (PAU)- LOE"/>
    <m/>
    <x v="0"/>
    <m/>
    <m/>
    <s v="NO"/>
    <m/>
  </r>
  <r>
    <s v="JUN 2018-19"/>
    <x v="9"/>
    <n v="16635116"/>
    <s v="16635116201G"/>
    <x v="0"/>
    <s v="GALLEGO SOLANA, INÉS"/>
    <x v="5"/>
    <n v="5.9480000000000004"/>
    <m/>
    <s v="Universidad de La Rioja"/>
    <n v="1"/>
    <s v="Pruebas de Acceso desde bachillerato o equivalente"/>
    <n v="8"/>
    <s v="18"/>
    <s v="Pruebas de acceso a la Universidad (PAU)- LOE"/>
    <m/>
    <x v="0"/>
    <m/>
    <m/>
    <s v="NO"/>
    <m/>
  </r>
  <r>
    <s v="JUN 2018-19"/>
    <x v="9"/>
    <s v="X4175483"/>
    <s v="X4175483201G"/>
    <x v="0"/>
    <s v="PODINA , MARIANA"/>
    <x v="5"/>
    <n v="6.4960000000000004"/>
    <m/>
    <s v="Universidad de La Rioja"/>
    <n v="1"/>
    <s v="Pruebas de Acceso desde bachillerato o equivalente"/>
    <n v="8"/>
    <s v="18"/>
    <s v="Pruebas de acceso a la Universidad (PAU)- LOE"/>
    <m/>
    <x v="0"/>
    <m/>
    <m/>
    <s v="NO"/>
    <m/>
  </r>
  <r>
    <s v="JLO 2018-19"/>
    <x v="9"/>
    <n v="16640424"/>
    <s v="16640424201G"/>
    <x v="0"/>
    <s v="RAMÍREZ PEDREÑO, GONZALO"/>
    <x v="5"/>
    <n v="5.859"/>
    <m/>
    <s v="Universidad de La Rioja"/>
    <n v="1"/>
    <s v="Pruebas de Acceso desde bachillerato o equivalente"/>
    <n v="8"/>
    <s v="18"/>
    <s v="Pruebas de acceso a la Universidad (PAU)- LOE"/>
    <m/>
    <x v="2"/>
    <m/>
    <m/>
    <s v="NO"/>
    <m/>
  </r>
  <r>
    <s v="JUN 2018-19"/>
    <x v="9"/>
    <n v="16624491"/>
    <s v="16624491201G"/>
    <x v="1"/>
    <s v="MORENO LLORENTE, ADRIÁN NARRO"/>
    <x v="5"/>
    <n v="6.7439999999999998"/>
    <m/>
    <s v="Universidad de La Rioja"/>
    <n v="1"/>
    <s v="Pruebas de Acceso desde bachillerato o equivalente"/>
    <n v="2"/>
    <s v="12"/>
    <s v="Pruebas de acceso a la Universidad- LOGSE"/>
    <m/>
    <x v="0"/>
    <m/>
    <m/>
    <s v="SÍ"/>
    <s v="con reconocimientos"/>
  </r>
  <r>
    <s v="JLO 2018-19"/>
    <x v="9"/>
    <n v="72793156"/>
    <s v="72793156201G"/>
    <x v="0"/>
    <s v="ARÉVALO AYLAGAS, MIKEL"/>
    <x v="5"/>
    <n v="5.8479999999999999"/>
    <m/>
    <s v="Universidad de La Rioja"/>
    <n v="1"/>
    <s v="Pruebas de Acceso desde bachillerato o equivalente"/>
    <n v="8"/>
    <s v="18"/>
    <s v="Pruebas de acceso a la Universidad (PAU)- LOE"/>
    <m/>
    <x v="0"/>
    <m/>
    <m/>
    <s v="NO"/>
    <m/>
  </r>
  <r>
    <s v="JLO 2018-19"/>
    <x v="9"/>
    <n v="73122176"/>
    <s v="73122176201G"/>
    <x v="0"/>
    <s v="HERMAND ERASO, PATRICIA"/>
    <x v="5"/>
    <n v="5.3650000000000002"/>
    <m/>
    <s v="Universidad Pública de Navarra"/>
    <n v="1"/>
    <s v="Pruebas de Acceso desde bachillerato o equivalente"/>
    <n v="8"/>
    <s v="18"/>
    <s v="Pruebas de acceso a la Universidad (PAU)- LOE"/>
    <m/>
    <x v="4"/>
    <m/>
    <m/>
    <s v="NO"/>
    <m/>
  </r>
  <r>
    <s v="JUN 2018-19"/>
    <x v="9"/>
    <n v="18083073"/>
    <s v="18083073201G"/>
    <x v="0"/>
    <s v="SOTA RUIZ, LAURA"/>
    <x v="0"/>
    <n v="5.9610000000000003"/>
    <m/>
    <s v="Universidad de La Rioja"/>
    <n v="1"/>
    <s v="Pruebas de Acceso desde bachillerato o equivalente"/>
    <n v="8"/>
    <s v="18"/>
    <s v="Pruebas de acceso a la Universidad (PAU)- LOE"/>
    <m/>
    <x v="0"/>
    <m/>
    <m/>
    <s v="NO"/>
    <m/>
  </r>
  <r>
    <s v="JUN 2018-19"/>
    <x v="9"/>
    <n v="16633219"/>
    <s v="16633219201G"/>
    <x v="0"/>
    <s v="AGUADO GARRIDO, ÁLVARO"/>
    <x v="0"/>
    <n v="5.82"/>
    <m/>
    <m/>
    <n v="11"/>
    <s v="Formación Profesional"/>
    <n v="5"/>
    <s v="115"/>
    <s v="Ciclo Formativo de Grado Superior"/>
    <m/>
    <x v="0"/>
    <m/>
    <m/>
    <s v="SÍ"/>
    <s v="con reconocimientos"/>
  </r>
  <r>
    <s v="JUN 2018-19"/>
    <x v="9"/>
    <n v="18076192"/>
    <s v="18076192201G"/>
    <x v="0"/>
    <s v="MARÍN ÁLVAREZ, LAURA"/>
    <x v="0"/>
    <n v="7.7329999999999997"/>
    <m/>
    <s v="Universidad de La Rioja"/>
    <n v="1"/>
    <s v="Pruebas de Acceso desde bachillerato o equivalente"/>
    <n v="8"/>
    <s v="18"/>
    <s v="Pruebas de acceso a la Universidad (PAU)- LOE"/>
    <m/>
    <x v="0"/>
    <m/>
    <m/>
    <s v="NO"/>
    <m/>
  </r>
  <r>
    <s v="JUN 2018-19"/>
    <x v="9"/>
    <n v="18074860"/>
    <s v="18074860201G"/>
    <x v="0"/>
    <s v="ESPINOSA RUIZ, CLARA"/>
    <x v="0"/>
    <n v="5.5659999999999998"/>
    <m/>
    <s v="Universidad de La Rioja"/>
    <n v="1"/>
    <s v="Pruebas de Acceso desde bachillerato o equivalente"/>
    <n v="8"/>
    <s v="18"/>
    <s v="Pruebas de acceso a la Universidad (PAU)- LOE"/>
    <m/>
    <x v="0"/>
    <m/>
    <m/>
    <s v="NO"/>
    <m/>
  </r>
  <r>
    <s v="JUN 2018-19"/>
    <x v="9"/>
    <n v="16614332"/>
    <s v="16614332201G"/>
    <x v="0"/>
    <s v="SANZ ORTEGA, JAVIER TEÓFILO"/>
    <x v="0"/>
    <n v="7.9560000000000004"/>
    <m/>
    <s v="Universidad de La Rioja"/>
    <n v="1"/>
    <s v="Pruebas de Acceso desde bachillerato o equivalente"/>
    <n v="8"/>
    <s v="18"/>
    <s v="Pruebas de acceso a la Universidad (PAU)- LOE"/>
    <m/>
    <x v="0"/>
    <s v="206G"/>
    <s v="206G"/>
    <s v="NO"/>
    <s v="otro grado"/>
  </r>
  <r>
    <s v="JLO 2018-19"/>
    <x v="9"/>
    <s v="X6016035"/>
    <s v="X6016035201G"/>
    <x v="0"/>
    <s v="XIANG ZHU, XINYA"/>
    <x v="0"/>
    <n v="6.9640000000000004"/>
    <m/>
    <s v="Universidad de La Rioja"/>
    <n v="1"/>
    <s v="Pruebas de Acceso desde bachillerato o equivalente"/>
    <n v="8"/>
    <s v="18"/>
    <s v="Pruebas de acceso a la Universidad (PAU)- LOE"/>
    <m/>
    <x v="0"/>
    <m/>
    <m/>
    <s v="NO"/>
    <m/>
  </r>
  <r>
    <s v="JUN 2018-19"/>
    <x v="9"/>
    <n v="17495354"/>
    <s v="17495354201G"/>
    <x v="0"/>
    <s v="OSÉS SOLANA, RICARDO"/>
    <x v="0"/>
    <n v="5.4829999999999997"/>
    <m/>
    <s v="Universidad de La Rioja"/>
    <n v="1"/>
    <s v="Pruebas de Acceso desde bachillerato o equivalente"/>
    <n v="8"/>
    <s v="18"/>
    <s v="Pruebas de acceso a la Universidad (PAU)- LOE"/>
    <s v="SÍ"/>
    <x v="0"/>
    <m/>
    <m/>
    <s v="NO"/>
    <m/>
  </r>
  <r>
    <s v="JUN 2018-19"/>
    <x v="9"/>
    <n v="16633810"/>
    <s v="16633810201G"/>
    <x v="0"/>
    <s v="POVES AYDILLO, ALEJANDRO"/>
    <x v="1"/>
    <n v="8.7159999999999993"/>
    <m/>
    <s v="Universidad de La Rioja"/>
    <n v="1"/>
    <s v="Pruebas de Acceso desde bachillerato o equivalente"/>
    <n v="8"/>
    <s v="18"/>
    <s v="Pruebas de acceso a la Universidad (PAU)- LOE"/>
    <m/>
    <x v="0"/>
    <m/>
    <m/>
    <s v="NO"/>
    <m/>
  </r>
  <r>
    <s v="JUN 2018-19"/>
    <x v="9"/>
    <n v="71353637"/>
    <s v="71353637201G"/>
    <x v="0"/>
    <s v="MARTÍNEZ CORTÉS, EDUARDO"/>
    <x v="1"/>
    <n v="5.5609999999999999"/>
    <m/>
    <s v="Universidad de La Rioja"/>
    <n v="1"/>
    <s v="Pruebas de Acceso desde bachillerato o equivalente"/>
    <n v="8"/>
    <s v="18"/>
    <s v="Pruebas de acceso a la Universidad (PAU)- LOE"/>
    <m/>
    <x v="0"/>
    <m/>
    <m/>
    <s v="NO"/>
    <m/>
  </r>
  <r>
    <s v="JUN 2018-19"/>
    <x v="9"/>
    <n v="16631583"/>
    <s v="16631583201G"/>
    <x v="0"/>
    <s v="RODRÍGUEZ GARNICA, SERGIO"/>
    <x v="1"/>
    <n v="8.8879999999999999"/>
    <m/>
    <s v="Universidad de La Rioja"/>
    <n v="1"/>
    <s v="Pruebas de Acceso desde bachillerato o equivalente"/>
    <n v="8"/>
    <s v="18"/>
    <s v="Pruebas de acceso a la Universidad (PAU)- LOE"/>
    <m/>
    <x v="0"/>
    <m/>
    <m/>
    <s v="NO"/>
    <m/>
  </r>
  <r>
    <s v="JUN 2018-19"/>
    <x v="9"/>
    <n v="16639491"/>
    <s v="16639491201G"/>
    <x v="0"/>
    <s v="PÉREZ OCHOA, RUBÉN"/>
    <x v="1"/>
    <n v="7.0529999999999999"/>
    <m/>
    <s v="Universidad de La Rioja"/>
    <n v="1"/>
    <s v="Pruebas de Acceso desde bachillerato o equivalente"/>
    <n v="8"/>
    <s v="18"/>
    <s v="Pruebas de acceso a la Universidad (PAU)- LOE"/>
    <m/>
    <x v="0"/>
    <m/>
    <m/>
    <s v="NO"/>
    <m/>
  </r>
  <r>
    <s v="JUN 2018-19"/>
    <x v="9"/>
    <n v="16637365"/>
    <s v="16637365201G"/>
    <x v="0"/>
    <s v="GONZALEZ ORDOÑEZ, LOREA"/>
    <x v="1"/>
    <n v="6.85"/>
    <m/>
    <m/>
    <n v="11"/>
    <s v="Formación Profesional"/>
    <n v="5"/>
    <s v="115"/>
    <s v="Ciclo Formativo de Grado Superior"/>
    <m/>
    <x v="0"/>
    <m/>
    <m/>
    <s v="SÍ"/>
    <s v="con reconocimientos"/>
  </r>
  <r>
    <s v="JUN 2018-19"/>
    <x v="9"/>
    <n v="18083401"/>
    <s v="18083401201G"/>
    <x v="0"/>
    <s v="PÉREZ ARANSAY, NEREA"/>
    <x v="1"/>
    <n v="6.8659999999999997"/>
    <m/>
    <s v="Universidad de La Rioja"/>
    <n v="1"/>
    <s v="Pruebas de Acceso desde bachillerato o equivalente"/>
    <n v="8"/>
    <s v="18"/>
    <s v="Pruebas de acceso a la Universidad (PAU)- LOE"/>
    <m/>
    <x v="0"/>
    <m/>
    <m/>
    <s v="NO"/>
    <m/>
  </r>
  <r>
    <s v="JUN 2018-19"/>
    <x v="9"/>
    <n v="16635658"/>
    <s v="16635658201G"/>
    <x v="0"/>
    <s v="SÁENZ VILLALTA, IRENE"/>
    <x v="1"/>
    <n v="6.68"/>
    <m/>
    <s v="Universidad de La Rioja"/>
    <n v="1"/>
    <s v="Pruebas de Acceso desde bachillerato o equivalente"/>
    <n v="8"/>
    <s v="18"/>
    <s v="Pruebas de acceso a la Universidad (PAU)- LOE"/>
    <m/>
    <x v="0"/>
    <m/>
    <m/>
    <s v="NO"/>
    <m/>
  </r>
  <r>
    <s v="JUN 2018-19"/>
    <x v="9"/>
    <n v="17496619"/>
    <s v="17496619201G"/>
    <x v="0"/>
    <s v="MORENO LORENTE, MARINA"/>
    <x v="1"/>
    <n v="6.6470000000000002"/>
    <m/>
    <s v="Universidad de La Rioja"/>
    <n v="1"/>
    <s v="Pruebas de Acceso desde bachillerato o equivalente"/>
    <n v="8"/>
    <s v="18"/>
    <s v="Pruebas de acceso a la Universidad (PAU)- LOE"/>
    <m/>
    <x v="0"/>
    <m/>
    <m/>
    <s v="NO"/>
    <m/>
  </r>
  <r>
    <s v="JUN 2018-19"/>
    <x v="9"/>
    <n v="16632223"/>
    <s v="16632223201G"/>
    <x v="0"/>
    <s v="HERNÁIZ CANALS, IGNACIO"/>
    <x v="1"/>
    <n v="5.8159999999999998"/>
    <m/>
    <s v="Universidad de La Rioja"/>
    <n v="1"/>
    <s v="Pruebas de Acceso desde bachillerato o equivalente"/>
    <n v="8"/>
    <s v="18"/>
    <s v="Pruebas de acceso a la Universidad (PAU)- LOE"/>
    <m/>
    <x v="0"/>
    <m/>
    <m/>
    <s v="NO"/>
    <m/>
  </r>
  <r>
    <s v="JLO 2018-19"/>
    <x v="9"/>
    <n v="18073631"/>
    <s v="18073631201G"/>
    <x v="0"/>
    <s v="MARTÍNEZ CANO, ÁNGELA"/>
    <x v="1"/>
    <n v="5.5359999999999996"/>
    <m/>
    <s v="Universidad de La Rioja"/>
    <n v="1"/>
    <s v="Pruebas de Acceso desde bachillerato o equivalente"/>
    <n v="8"/>
    <s v="18"/>
    <s v="Pruebas de acceso a la Universidad (PAU)- LOE"/>
    <m/>
    <x v="0"/>
    <m/>
    <m/>
    <s v="NO"/>
    <m/>
  </r>
  <r>
    <s v="JLO 2018-19"/>
    <x v="9"/>
    <n v="16639955"/>
    <s v="16639955201G"/>
    <x v="0"/>
    <s v="GARCÍA ESPINA, SILVIA"/>
    <x v="1"/>
    <n v="5.5209999999999999"/>
    <m/>
    <s v="Universidad de La Rioja"/>
    <n v="1"/>
    <s v="Pruebas de Acceso desde bachillerato o equivalente"/>
    <n v="8"/>
    <s v="18"/>
    <s v="Pruebas de acceso a la Universidad (PAU)- LOE"/>
    <m/>
    <x v="0"/>
    <m/>
    <m/>
    <s v="NO"/>
    <m/>
  </r>
  <r>
    <s v="JUN 2018-19"/>
    <x v="9"/>
    <n v="72534551"/>
    <s v="72534551201G"/>
    <x v="0"/>
    <s v="ZUDAIRE CORRAL, NAIARA"/>
    <x v="2"/>
    <n v="6.87"/>
    <m/>
    <s v="Universidad del País Vasco/Euskal Herriko Unibersitatea"/>
    <n v="1"/>
    <s v="Pruebas de Acceso desde bachillerato o equivalente"/>
    <n v="9"/>
    <s v="19"/>
    <s v="Evaluación de Bachillerato para Acceso a la Universidad (EBAU) - LOMCE"/>
    <s v="SÍ"/>
    <x v="0"/>
    <m/>
    <m/>
    <s v="NO"/>
    <m/>
  </r>
  <r>
    <s v="JUN 2018-19"/>
    <x v="9"/>
    <n v="18475354"/>
    <s v="18475354201G"/>
    <x v="0"/>
    <s v="SERHIR SERHIR, HASSNA"/>
    <x v="2"/>
    <n v="6.6849999999999996"/>
    <m/>
    <s v="Universidad de La Rioja"/>
    <n v="1"/>
    <s v="Pruebas de Acceso desde bachillerato o equivalente"/>
    <n v="9"/>
    <s v="19"/>
    <s v="Evaluación de Bachillerato para Acceso a la Universidad (EBAU) - LOMCE"/>
    <s v="SÍ"/>
    <x v="0"/>
    <m/>
    <m/>
    <s v="NO"/>
    <m/>
  </r>
  <r>
    <s v="JUN 2018-19"/>
    <x v="9"/>
    <n v="16637926"/>
    <s v="16637926201G"/>
    <x v="0"/>
    <s v="MARTÍNEZ OCÓN, PABLO"/>
    <x v="2"/>
    <n v="6.0810000000000004"/>
    <m/>
    <s v="Universidad de La Rioja"/>
    <n v="1"/>
    <s v="Pruebas de Acceso desde bachillerato o equivalente"/>
    <n v="9"/>
    <s v="19"/>
    <s v="Evaluación de Bachillerato para Acceso a la Universidad (EBAU) - LOMCE"/>
    <s v="SÍ"/>
    <x v="0"/>
    <m/>
    <m/>
    <s v="NO"/>
    <m/>
  </r>
  <r>
    <s v="JUN 2018-19"/>
    <x v="9"/>
    <n v="18084550"/>
    <s v="18084550201G"/>
    <x v="0"/>
    <s v="MARTÍNEZ VENTO, JORGE"/>
    <x v="2"/>
    <n v="5.7649999999999997"/>
    <m/>
    <s v="Universidad de La Rioja"/>
    <n v="1"/>
    <s v="Pruebas de Acceso desde bachillerato o equivalente"/>
    <n v="9"/>
    <s v="19"/>
    <s v="Evaluación de Bachillerato para Acceso a la Universidad (EBAU) - LOMCE"/>
    <s v="SÍ"/>
    <x v="0"/>
    <m/>
    <m/>
    <s v="NO"/>
    <m/>
  </r>
  <r>
    <s v="JUN 2018-19"/>
    <x v="9"/>
    <n v="44647000"/>
    <s v="44647000201G"/>
    <x v="0"/>
    <s v="LARDIÉS LÓPEZ, ÁLVARO"/>
    <x v="2"/>
    <n v="6.5"/>
    <m/>
    <m/>
    <n v="11"/>
    <s v="Formación Profesional"/>
    <n v="5"/>
    <s v="115"/>
    <s v="Ciclo Formativo de Grado Superior"/>
    <m/>
    <x v="0"/>
    <m/>
    <m/>
    <s v="SÍ"/>
    <s v="con reconocimientos"/>
  </r>
  <r>
    <s v="JUN 2018-19"/>
    <x v="9"/>
    <s v="X7385399"/>
    <s v="X7385399201G"/>
    <x v="0"/>
    <s v="ASGHAR , ZAIN"/>
    <x v="2"/>
    <n v="6.133"/>
    <m/>
    <s v="Universidad de La Rioja"/>
    <n v="1"/>
    <s v="Pruebas de Acceso desde bachillerato o equivalente"/>
    <n v="9"/>
    <s v="19"/>
    <s v="Evaluación de Bachillerato para Acceso a la Universidad (EBAU) - LOMCE"/>
    <m/>
    <x v="0"/>
    <m/>
    <m/>
    <s v="NO"/>
    <m/>
  </r>
  <r>
    <s v="JUN 2018-19"/>
    <x v="9"/>
    <n v="16633023"/>
    <s v="16633023201G"/>
    <x v="0"/>
    <s v="ORTIZ-OLAVE URIBE, GONZALO"/>
    <x v="2"/>
    <n v="7.9870000000000001"/>
    <m/>
    <s v="Universidad de La Rioja"/>
    <n v="1"/>
    <s v="Pruebas de Acceso desde bachillerato o equivalente"/>
    <n v="8"/>
    <s v="18"/>
    <s v="Pruebas de acceso a la Universidad (PAU)- LOE"/>
    <m/>
    <x v="0"/>
    <m/>
    <m/>
    <s v="NO"/>
    <m/>
  </r>
  <r>
    <s v="JUN 2018-19"/>
    <x v="9"/>
    <n v="17499467"/>
    <s v="17499467201G"/>
    <x v="0"/>
    <s v="ALIENDE GARCÍA, GONZALO"/>
    <x v="2"/>
    <n v="5.8109999999999999"/>
    <m/>
    <s v="Universidad de La Rioja"/>
    <n v="1"/>
    <s v="Pruebas de Acceso desde bachillerato o equivalente"/>
    <n v="9"/>
    <s v="19"/>
    <s v="Evaluación de Bachillerato para Acceso a la Universidad (EBAU) - LOMCE"/>
    <s v="SÍ"/>
    <x v="0"/>
    <m/>
    <m/>
    <s v="NO"/>
    <m/>
  </r>
  <r>
    <s v="JLO 2018-19"/>
    <x v="9"/>
    <n v="78772722"/>
    <s v="78772722201G"/>
    <x v="0"/>
    <s v="GOMEZ CARRERA, LAURA"/>
    <x v="2"/>
    <n v="5.7720000000000002"/>
    <m/>
    <s v="Universidad Pública de Navarra"/>
    <n v="1"/>
    <s v="Pruebas de Acceso desde bachillerato o equivalente"/>
    <n v="9"/>
    <s v="19"/>
    <s v="Evaluación de Bachillerato para Acceso a la Universidad (EBAU) - LOMCE"/>
    <s v="SÍ"/>
    <x v="0"/>
    <m/>
    <m/>
    <s v="NO"/>
    <m/>
  </r>
  <r>
    <s v="JLO 2018-19"/>
    <x v="9"/>
    <n v="17498009"/>
    <s v="17498009201G"/>
    <x v="0"/>
    <s v="VARGAS ZORZANO, INÉS"/>
    <x v="2"/>
    <n v="5.5309999999999997"/>
    <m/>
    <s v="Universidad de La Rioja"/>
    <n v="1"/>
    <s v="Pruebas de Acceso desde bachillerato o equivalente"/>
    <n v="9"/>
    <s v="19"/>
    <s v="Evaluación de Bachillerato para Acceso a la Universidad (EBAU) - LOMCE"/>
    <s v="SÍ"/>
    <x v="2"/>
    <m/>
    <m/>
    <s v="NO"/>
    <m/>
  </r>
  <r>
    <s v="JLO 2018-19"/>
    <x v="9"/>
    <n v="16632674"/>
    <s v="16632674201G"/>
    <x v="0"/>
    <s v="SÁENZ ARAGÓN, MARIO"/>
    <x v="2"/>
    <n v="6.1239999999999997"/>
    <m/>
    <s v="Universidad de La Rioja"/>
    <n v="1"/>
    <s v="Pruebas de Acceso desde bachillerato o equivalente"/>
    <n v="9"/>
    <s v="19"/>
    <s v="Evaluación de Bachillerato para Acceso a la Universidad (EBAU) - LOMCE"/>
    <m/>
    <x v="0"/>
    <m/>
    <m/>
    <s v="NO"/>
    <m/>
  </r>
  <r>
    <s v="JLO 2018-19"/>
    <x v="9"/>
    <n v="16619608"/>
    <s v="16619608201G"/>
    <x v="0"/>
    <s v="GARCÍA ALONSO, JAVIER"/>
    <x v="2"/>
    <n v="5.8869999999999996"/>
    <m/>
    <s v="Universidad de La Rioja"/>
    <n v="1"/>
    <s v="Pruebas de Acceso desde bachillerato o equivalente"/>
    <n v="9"/>
    <s v="19"/>
    <s v="Evaluación de Bachillerato para Acceso a la Universidad (EBAU) - LOMCE"/>
    <s v="SÍ"/>
    <x v="0"/>
    <m/>
    <m/>
    <s v="NO"/>
    <m/>
  </r>
  <r>
    <s v="JLO 2018-19"/>
    <x v="9"/>
    <n v="18090726"/>
    <s v="18090726201G"/>
    <x v="0"/>
    <s v="GONZÁLEZ ROMERO, GABRIEL"/>
    <x v="2"/>
    <n v="5.6440000000000001"/>
    <m/>
    <s v="Universidad del País Vasco/Euskal Herriko Unibersitatea"/>
    <n v="1"/>
    <s v="Pruebas de Acceso desde bachillerato o equivalente"/>
    <n v="9"/>
    <s v="19"/>
    <s v="Evaluación de Bachillerato para Acceso a la Universidad (EBAU) - LOMCE"/>
    <s v="SÍ"/>
    <x v="0"/>
    <m/>
    <m/>
    <s v="NO"/>
    <m/>
  </r>
  <r>
    <s v="JLO 2018-19"/>
    <x v="9"/>
    <n v="18189486"/>
    <s v="18189486201G"/>
    <x v="0"/>
    <s v="VELASCO VILLA, DAYAN ALEXANDRA"/>
    <x v="2"/>
    <m/>
    <m/>
    <m/>
    <n v="2"/>
    <s v="Bachillerato o COU sin pruebas de acceso a la universidad"/>
    <n v="11"/>
    <s v="211"/>
    <s v="Bachillerato finalizado en 2015-16 o 2016-17 sin EBAU"/>
    <m/>
    <x v="0"/>
    <m/>
    <m/>
    <s v="NO"/>
    <m/>
  </r>
  <r>
    <s v="JUN 2018-19"/>
    <x v="9"/>
    <n v="18087466"/>
    <s v="18087466201G"/>
    <x v="0"/>
    <s v="PEÑA BAYONA, PABLO"/>
    <x v="3"/>
    <n v="5.798"/>
    <m/>
    <s v="Universidad de La Rioja"/>
    <n v="1"/>
    <s v="Pruebas de Acceso desde bachillerato o equivalente"/>
    <n v="9"/>
    <s v="19"/>
    <s v="Evaluación de Bachillerato para Acceso a la Universidad (EBAU) - LOMCE"/>
    <s v="SÍ"/>
    <x v="0"/>
    <m/>
    <m/>
    <s v="NO"/>
    <m/>
  </r>
  <r>
    <s v="JUN 2018-19"/>
    <x v="9"/>
    <n v="17495713"/>
    <s v="17495713201G"/>
    <x v="0"/>
    <s v="VILLOTA MIRANDA, JESÚS"/>
    <x v="3"/>
    <n v="9.7680000000000007"/>
    <m/>
    <s v="Universidad de La Rioja"/>
    <n v="1"/>
    <s v="Pruebas de Acceso desde bachillerato o equivalente"/>
    <n v="9"/>
    <s v="19"/>
    <s v="Evaluación de Bachillerato para Acceso a la Universidad (EBAU) - LOMCE"/>
    <m/>
    <x v="0"/>
    <m/>
    <m/>
    <s v="NO"/>
    <m/>
  </r>
  <r>
    <s v="JUN 2018-19"/>
    <x v="9"/>
    <n v="17497499"/>
    <s v="17497499201G"/>
    <x v="0"/>
    <s v="SARABIA BACHILLER, ÍÑIGO"/>
    <x v="3"/>
    <n v="6.7450000000000001"/>
    <m/>
    <s v="Universidad de La Rioja"/>
    <n v="1"/>
    <s v="Pruebas de Acceso desde bachillerato o equivalente"/>
    <n v="9"/>
    <s v="19"/>
    <s v="Evaluación de Bachillerato para Acceso a la Universidad (EBAU) - LOMCE"/>
    <m/>
    <x v="0"/>
    <m/>
    <m/>
    <s v="NO"/>
    <m/>
  </r>
  <r>
    <s v="JUN 2018-19"/>
    <x v="9"/>
    <n v="43220946"/>
    <s v="43220946201G"/>
    <x v="0"/>
    <s v="HAYLES BACAICOA, VÍCTOR"/>
    <x v="3"/>
    <n v="7.1390000000000002"/>
    <m/>
    <s v="Universidad de La Rioja"/>
    <n v="1"/>
    <s v="Pruebas de Acceso desde bachillerato o equivalente"/>
    <n v="9"/>
    <s v="19"/>
    <s v="Evaluación de Bachillerato para Acceso a la Universidad (EBAU) - LOMCE"/>
    <m/>
    <x v="0"/>
    <m/>
    <m/>
    <s v="NO"/>
    <m/>
  </r>
  <r>
    <s v="JUN 2018-19"/>
    <x v="9"/>
    <n v="16638798"/>
    <s v="16638798201G"/>
    <x v="0"/>
    <s v="MORALES RODRÍGUEZ, ÁLVARO"/>
    <x v="3"/>
    <n v="7.1890000000000001"/>
    <m/>
    <s v="Universidad de La Rioja"/>
    <n v="1"/>
    <s v="Pruebas de Acceso desde bachillerato o equivalente"/>
    <n v="9"/>
    <s v="19"/>
    <s v="Evaluación de Bachillerato para Acceso a la Universidad (EBAU) - LOMCE"/>
    <s v="SÍ"/>
    <x v="0"/>
    <m/>
    <m/>
    <s v="NO"/>
    <m/>
  </r>
  <r>
    <s v="JUN 2018-19"/>
    <x v="9"/>
    <n v="18087200"/>
    <s v="18087200201G"/>
    <x v="0"/>
    <s v="VIVANCO ALONSO, MARÍA"/>
    <x v="3"/>
    <n v="8.3949999999999996"/>
    <m/>
    <s v="Universidad de La Rioja"/>
    <n v="1"/>
    <s v="Pruebas de Acceso desde bachillerato o equivalente"/>
    <n v="9"/>
    <s v="19"/>
    <s v="Evaluación de Bachillerato para Acceso a la Universidad (EBAU) - LOMCE"/>
    <m/>
    <x v="0"/>
    <m/>
    <m/>
    <s v="NO"/>
    <m/>
  </r>
  <r>
    <s v="JUN 2018-19"/>
    <x v="9"/>
    <n v="18081611"/>
    <s v="18081611201G"/>
    <x v="0"/>
    <s v="PASCUAL CLAVIJO, EVA"/>
    <x v="3"/>
    <n v="8.3350000000000009"/>
    <m/>
    <s v="Universidad de La Rioja"/>
    <n v="1"/>
    <s v="Pruebas de Acceso desde bachillerato o equivalente"/>
    <n v="9"/>
    <s v="19"/>
    <s v="Evaluación de Bachillerato para Acceso a la Universidad (EBAU) - LOMCE"/>
    <m/>
    <x v="0"/>
    <m/>
    <m/>
    <s v="SÍ"/>
    <s v="con reconocimientos"/>
  </r>
  <r>
    <s v="JUN 2018-19"/>
    <x v="9"/>
    <n v="18078339"/>
    <s v="18078339201G"/>
    <x v="0"/>
    <s v="MARTÍNEZ MARTÍNEZ, DAVID"/>
    <x v="3"/>
    <n v="6.8540000000000001"/>
    <m/>
    <s v="Universidad de La Rioja"/>
    <n v="1"/>
    <s v="Pruebas de Acceso desde bachillerato o equivalente"/>
    <n v="9"/>
    <s v="19"/>
    <s v="Evaluación de Bachillerato para Acceso a la Universidad (EBAU) - LOMCE"/>
    <m/>
    <x v="0"/>
    <m/>
    <m/>
    <s v="NO"/>
    <m/>
  </r>
  <r>
    <s v="JLO 2018-19"/>
    <x v="9"/>
    <n v="45175274"/>
    <s v="45175274201G"/>
    <x v="0"/>
    <s v="AÑORBE PARDO, LAURA"/>
    <x v="3"/>
    <n v="5.375"/>
    <m/>
    <s v="Universidad de La Rioja"/>
    <n v="1"/>
    <s v="Pruebas de Acceso desde bachillerato o equivalente"/>
    <n v="9"/>
    <s v="19"/>
    <s v="Evaluación de Bachillerato para Acceso a la Universidad (EBAU) - LOMCE"/>
    <m/>
    <x v="0"/>
    <m/>
    <m/>
    <s v="NO"/>
    <m/>
  </r>
  <r>
    <s v="JLO 2018-19"/>
    <x v="9"/>
    <n v="18081890"/>
    <s v="18081890201G"/>
    <x v="0"/>
    <s v="ITURRIAGA VELA, AARÓN"/>
    <x v="3"/>
    <n v="5.391"/>
    <m/>
    <s v="Universidad de La Rioja"/>
    <n v="1"/>
    <s v="Pruebas de Acceso desde bachillerato o equivalente"/>
    <n v="9"/>
    <s v="19"/>
    <s v="Evaluación de Bachillerato para Acceso a la Universidad (EBAU) - LOMCE"/>
    <m/>
    <x v="0"/>
    <m/>
    <m/>
    <s v="NO"/>
    <m/>
  </r>
  <r>
    <s v="JLO 2018-19"/>
    <x v="9"/>
    <n v="18091525"/>
    <s v="18091525201G"/>
    <x v="0"/>
    <s v="LEÓN MARTÍNEZ, ÁLVARO"/>
    <x v="3"/>
    <n v="5.423"/>
    <m/>
    <s v="Universidad de La Rioja"/>
    <n v="1"/>
    <s v="Pruebas de Acceso desde bachillerato o equivalente"/>
    <n v="9"/>
    <s v="19"/>
    <s v="Evaluación de Bachillerato para Acceso a la Universidad (EBAU) - LOMCE"/>
    <m/>
    <x v="2"/>
    <m/>
    <m/>
    <s v="NO"/>
    <m/>
  </r>
  <r>
    <s v="JLO 2018-19"/>
    <x v="9"/>
    <n v="18079173"/>
    <s v="18079173201G"/>
    <x v="0"/>
    <s v="MEDINA UYARRA, DIEGO"/>
    <x v="3"/>
    <n v="6.1970000000000001"/>
    <m/>
    <s v="Universidad de La Rioja"/>
    <n v="1"/>
    <s v="Pruebas de Acceso desde bachillerato o equivalente"/>
    <n v="9"/>
    <s v="19"/>
    <s v="Evaluación de Bachillerato para Acceso a la Universidad (EBAU) - LOMCE"/>
    <m/>
    <x v="5"/>
    <m/>
    <m/>
    <s v="NO"/>
    <m/>
  </r>
  <r>
    <s v="JUN 2018-19"/>
    <x v="9"/>
    <n v="18081643"/>
    <s v="18081643201G"/>
    <x v="2"/>
    <s v="ASCORBE FERNÁNDEZ, SARA"/>
    <x v="3"/>
    <n v="5.4710000000000001"/>
    <m/>
    <s v="Universidad de La Rioja"/>
    <n v="1"/>
    <s v="Pruebas de Acceso desde bachillerato o equivalente"/>
    <n v="9"/>
    <s v="19"/>
    <s v="Evaluación de Bachillerato para Acceso a la Universidad (EBAU) - LOMCE"/>
    <m/>
    <x v="0"/>
    <m/>
    <m/>
    <s v="NO"/>
    <m/>
  </r>
  <r>
    <s v="JUN 2018-19"/>
    <x v="10"/>
    <n v="16625835"/>
    <s v="16625835202G"/>
    <x v="0"/>
    <s v="TERREL GARRIDO, MARTA"/>
    <x v="9"/>
    <n v="5.806"/>
    <m/>
    <s v="Universidad de La Rioja"/>
    <n v="1"/>
    <s v="Pruebas de Acceso desde bachillerato o equivalente"/>
    <n v="8"/>
    <s v="18"/>
    <s v="Pruebas de acceso a la Universidad (PAU)- LOE"/>
    <m/>
    <x v="1"/>
    <m/>
    <m/>
    <s v="NO"/>
    <m/>
  </r>
  <r>
    <s v="JUN 2018-19"/>
    <x v="10"/>
    <n v="16637591"/>
    <s v="16637591202G"/>
    <x v="0"/>
    <s v="IBARROLA RAMÍREZ, REBECA"/>
    <x v="4"/>
    <n v="6.5350000000000001"/>
    <m/>
    <s v="Universidad Pública de Navarra"/>
    <n v="1"/>
    <s v="Pruebas de Acceso desde bachillerato o equivalente"/>
    <n v="8"/>
    <s v="18"/>
    <s v="Pruebas de acceso a la Universidad (PAU)- LOE"/>
    <s v="SÍ"/>
    <x v="1"/>
    <m/>
    <m/>
    <s v="NO"/>
    <m/>
  </r>
  <r>
    <s v="JUN 2018-19"/>
    <x v="10"/>
    <n v="18078217"/>
    <s v="18078217202G"/>
    <x v="0"/>
    <s v="SÁNCHEZ SÁENZ, CARLA"/>
    <x v="5"/>
    <n v="7.2389999999999999"/>
    <m/>
    <s v="Universidad de La Rioja"/>
    <n v="1"/>
    <s v="Pruebas de Acceso desde bachillerato o equivalente"/>
    <n v="8"/>
    <s v="18"/>
    <s v="Pruebas de acceso a la Universidad (PAU)- LOE"/>
    <m/>
    <x v="0"/>
    <m/>
    <m/>
    <s v="NO"/>
    <m/>
  </r>
  <r>
    <s v="JUN 2018-19"/>
    <x v="10"/>
    <n v="16625358"/>
    <s v="16625358202G"/>
    <x v="0"/>
    <s v="MARÍN DÍEZ, ALBERTO"/>
    <x v="5"/>
    <n v="5.3209999999999997"/>
    <m/>
    <s v="Universidad de La Rioja"/>
    <n v="8"/>
    <s v="Cambio de universidad y/o estudios"/>
    <n v="2"/>
    <s v="82"/>
    <s v="Cambio de estudios por reconocimiento de 30 ECTS"/>
    <m/>
    <x v="1"/>
    <m/>
    <m/>
    <s v="SÍ"/>
    <s v="con reconocimientos"/>
  </r>
  <r>
    <s v="JUN 2018-19"/>
    <x v="10"/>
    <n v="18074953"/>
    <s v="18074953202G"/>
    <x v="0"/>
    <s v="SÁEZ SOBRÓN, JOSÉ"/>
    <x v="0"/>
    <n v="6.117"/>
    <m/>
    <s v="Universidad de La Rioja"/>
    <n v="1"/>
    <s v="Pruebas de Acceso desde bachillerato o equivalente"/>
    <n v="8"/>
    <s v="18"/>
    <s v="Pruebas de acceso a la Universidad (PAU)- LOE"/>
    <m/>
    <x v="0"/>
    <m/>
    <m/>
    <s v="NO"/>
    <m/>
  </r>
  <r>
    <s v="JUN 2018-19"/>
    <x v="10"/>
    <s v="X8855451"/>
    <s v="X8855451202G"/>
    <x v="0"/>
    <s v="ABABEI , GEORGIANA"/>
    <x v="0"/>
    <n v="5.5"/>
    <m/>
    <s v="Universidad de La Rioja"/>
    <n v="1"/>
    <s v="Pruebas de Acceso desde bachillerato o equivalente"/>
    <n v="8"/>
    <s v="18"/>
    <s v="Pruebas de acceso a la Universidad (PAU)- LOE"/>
    <m/>
    <x v="0"/>
    <m/>
    <m/>
    <s v="NO"/>
    <m/>
  </r>
  <r>
    <s v="JLO 2018-19"/>
    <x v="10"/>
    <s v="X7967106"/>
    <s v="X7967106202G"/>
    <x v="0"/>
    <s v="NSIMBA LUTUMBA, ANACLET"/>
    <x v="0"/>
    <n v="7.0380000000000003"/>
    <m/>
    <s v="Universidad de La Rioja"/>
    <n v="1"/>
    <s v="Pruebas de Acceso desde bachillerato o equivalente"/>
    <n v="8"/>
    <s v="18"/>
    <s v="Pruebas de acceso a la Universidad (PAU)- LOE"/>
    <m/>
    <x v="0"/>
    <m/>
    <m/>
    <s v="NO"/>
    <m/>
  </r>
  <r>
    <s v="JUN 2018-19"/>
    <x v="10"/>
    <n v="16630796"/>
    <s v="16630796202G"/>
    <x v="0"/>
    <s v="MAGUREGUI PASCUAL, ANA"/>
    <x v="0"/>
    <n v="5.8230000000000004"/>
    <m/>
    <s v="Universidad de La Rioja"/>
    <n v="1"/>
    <s v="Pruebas de Acceso desde bachillerato o equivalente"/>
    <n v="8"/>
    <s v="18"/>
    <s v="Pruebas de acceso a la Universidad (PAU)- LOE"/>
    <m/>
    <x v="0"/>
    <m/>
    <m/>
    <s v="NO"/>
    <m/>
  </r>
  <r>
    <s v="JLO 2018-19"/>
    <x v="10"/>
    <s v="X4154574"/>
    <s v="X4154574202G"/>
    <x v="0"/>
    <s v="KRUMNACK , FEDERICO"/>
    <x v="0"/>
    <n v="6.2009999999999996"/>
    <m/>
    <s v="Universidad de La Rioja"/>
    <n v="1"/>
    <s v="Pruebas de Acceso desde bachillerato o equivalente"/>
    <n v="8"/>
    <s v="18"/>
    <s v="Pruebas de acceso a la Universidad (PAU)- LOE"/>
    <m/>
    <x v="0"/>
    <m/>
    <m/>
    <s v="NO"/>
    <m/>
  </r>
  <r>
    <s v="JUN 2018-19"/>
    <x v="10"/>
    <s v="Y0527693"/>
    <s v="Y0527693202G"/>
    <x v="0"/>
    <s v="MARCU , ANDREEA MARIA"/>
    <x v="1"/>
    <n v="7.4770000000000003"/>
    <m/>
    <s v="Universidad de La Rioja"/>
    <n v="1"/>
    <s v="Pruebas de Acceso desde bachillerato o equivalente"/>
    <n v="8"/>
    <s v="18"/>
    <s v="Pruebas de acceso a la Universidad (PAU)- LOE"/>
    <s v="SÍ"/>
    <x v="0"/>
    <m/>
    <m/>
    <s v="NO"/>
    <m/>
  </r>
  <r>
    <s v="JUN 2018-19"/>
    <x v="10"/>
    <n v="72897960"/>
    <s v="72897960202G"/>
    <x v="0"/>
    <s v="APARICIO MARTINEZ DE QUEL, SERGIO"/>
    <x v="1"/>
    <n v="7.1950000000000003"/>
    <m/>
    <s v="Universidad de Valladolid"/>
    <n v="1"/>
    <s v="Pruebas de Acceso desde bachillerato o equivalente"/>
    <n v="8"/>
    <s v="18"/>
    <s v="Pruebas de acceso a la Universidad (PAU)- LOE"/>
    <m/>
    <x v="0"/>
    <m/>
    <m/>
    <s v="NO"/>
    <m/>
  </r>
  <r>
    <s v="JUN 2018-19"/>
    <x v="10"/>
    <n v="16629801"/>
    <s v="16629801202G"/>
    <x v="0"/>
    <s v="CARCEDO GARCÍA, LAURA"/>
    <x v="1"/>
    <n v="7.7670000000000003"/>
    <m/>
    <s v="Universidad de La Rioja"/>
    <n v="1"/>
    <s v="Pruebas de Acceso desde bachillerato o equivalente"/>
    <n v="8"/>
    <s v="18"/>
    <s v="Pruebas de acceso a la Universidad (PAU)- LOE"/>
    <m/>
    <x v="0"/>
    <m/>
    <m/>
    <s v="NO"/>
    <m/>
  </r>
  <r>
    <s v="JUN 2018-19"/>
    <x v="10"/>
    <n v="16645959"/>
    <s v="16645959202G"/>
    <x v="0"/>
    <s v="YARHUI VALDIVIA, JOSUÉ CARLOS"/>
    <x v="1"/>
    <n v="8.7859999999999996"/>
    <m/>
    <s v="Universidad de La Rioja"/>
    <n v="1"/>
    <s v="Pruebas de Acceso desde bachillerato o equivalente"/>
    <n v="8"/>
    <s v="18"/>
    <s v="Pruebas de acceso a la Universidad (PAU)- LOE"/>
    <m/>
    <x v="0"/>
    <m/>
    <m/>
    <s v="NO"/>
    <m/>
  </r>
  <r>
    <s v="JUN 2018-19"/>
    <x v="10"/>
    <n v="18085391"/>
    <s v="18085391202G"/>
    <x v="0"/>
    <s v="ABOUZAHR SADKI, OUTMAN"/>
    <x v="1"/>
    <n v="8.5790000000000006"/>
    <m/>
    <s v="Universidad de La Rioja"/>
    <n v="1"/>
    <s v="Pruebas de Acceso desde bachillerato o equivalente"/>
    <n v="8"/>
    <s v="18"/>
    <s v="Pruebas de acceso a la Universidad (PAU)- LOE"/>
    <m/>
    <x v="0"/>
    <m/>
    <m/>
    <s v="NO"/>
    <m/>
  </r>
  <r>
    <s v="JUN 2018-19"/>
    <x v="10"/>
    <n v="18082986"/>
    <s v="18082986202G"/>
    <x v="0"/>
    <s v="VILLARO LÓPEZ, MARÍA DEL CARMEN"/>
    <x v="1"/>
    <n v="6.819"/>
    <m/>
    <s v="Universidad de La Rioja"/>
    <n v="1"/>
    <s v="Pruebas de Acceso desde bachillerato o equivalente"/>
    <n v="8"/>
    <s v="18"/>
    <s v="Pruebas de acceso a la Universidad (PAU)- LOE"/>
    <m/>
    <x v="0"/>
    <m/>
    <m/>
    <s v="NO"/>
    <m/>
  </r>
  <r>
    <s v="JUN 2018-19"/>
    <x v="10"/>
    <n v="16630269"/>
    <s v="16630269202G"/>
    <x v="0"/>
    <s v="SANTO TOMÁS RUIZ, CRISTINA"/>
    <x v="1"/>
    <n v="5.09"/>
    <m/>
    <s v="Universidad de La Rioja"/>
    <n v="1"/>
    <s v="Pruebas de Acceso desde bachillerato o equivalente"/>
    <n v="8"/>
    <s v="18"/>
    <s v="Pruebas de acceso a la Universidad (PAU)- LOE"/>
    <m/>
    <x v="0"/>
    <m/>
    <m/>
    <s v="NO"/>
    <m/>
  </r>
  <r>
    <s v="JUN 2018-19"/>
    <x v="10"/>
    <n v="16624567"/>
    <s v="16624567202G"/>
    <x v="1"/>
    <s v="FERNÁNDEZ ARANA, DIANA"/>
    <x v="1"/>
    <n v="6.2770000000000001"/>
    <m/>
    <s v="Universidad de La Rioja"/>
    <n v="1"/>
    <s v="Pruebas de Acceso desde bachillerato o equivalente"/>
    <n v="8"/>
    <s v="18"/>
    <s v="Pruebas de acceso a la Universidad (PAU)- LOE"/>
    <m/>
    <x v="0"/>
    <m/>
    <m/>
    <s v="SÍ"/>
    <s v="con reconocimientos"/>
  </r>
  <r>
    <s v="JUN 2018-19"/>
    <x v="10"/>
    <n v="16566600"/>
    <s v="16566600202G"/>
    <x v="1"/>
    <s v="CALVO CALVERA, REBECA"/>
    <x v="2"/>
    <n v="5.1109999999999998"/>
    <m/>
    <s v="Universidad de La Rioja"/>
    <n v="9"/>
    <s v="ACCESO A TERCER CICL0"/>
    <n v="1"/>
    <s v="91"/>
    <s v="LICENCIADO"/>
    <m/>
    <x v="1"/>
    <m/>
    <m/>
    <s v="SÍ"/>
    <s v="con reconocimientos"/>
  </r>
  <r>
    <s v="JUN 2018-19"/>
    <x v="10"/>
    <n v="16636435"/>
    <s v="16636435202G"/>
    <x v="0"/>
    <s v="SÁNCHEZ LARREA, ANA"/>
    <x v="2"/>
    <n v="6.36"/>
    <m/>
    <s v="Universidad de La Rioja"/>
    <n v="1"/>
    <s v="Pruebas de Acceso desde bachillerato o equivalente"/>
    <n v="9"/>
    <s v="19"/>
    <s v="Evaluación de Bachillerato para Acceso a la Universidad (EBAU) - LOMCE"/>
    <s v="SÍ"/>
    <x v="0"/>
    <m/>
    <m/>
    <s v="NO"/>
    <m/>
  </r>
  <r>
    <s v="JUN 2018-19"/>
    <x v="10"/>
    <n v="16642784"/>
    <s v="16642784202G"/>
    <x v="0"/>
    <s v="PÉREZ FUERTES, LAURA"/>
    <x v="2"/>
    <n v="6.8490000000000002"/>
    <m/>
    <s v="Universidad de La Rioja"/>
    <n v="1"/>
    <s v="Pruebas de Acceso desde bachillerato o equivalente"/>
    <n v="9"/>
    <s v="19"/>
    <s v="Evaluación de Bachillerato para Acceso a la Universidad (EBAU) - LOMCE"/>
    <s v="SÍ"/>
    <x v="0"/>
    <m/>
    <m/>
    <s v="NO"/>
    <m/>
  </r>
  <r>
    <s v="JUN 2018-19"/>
    <x v="10"/>
    <n v="16625810"/>
    <s v="16625810202G"/>
    <x v="0"/>
    <s v="GUERRERO MAESTRO, ÓSCAR"/>
    <x v="2"/>
    <m/>
    <m/>
    <s v="Universidad de La Rioja"/>
    <n v="8"/>
    <s v="Cambio de universidad y/o estudios"/>
    <n v="2"/>
    <s v="82"/>
    <s v="Cambio de estudios por reconocimiento de 30 ECTS"/>
    <m/>
    <x v="1"/>
    <m/>
    <s v="203G"/>
    <s v="SÍ"/>
    <s v="otro grado"/>
  </r>
  <r>
    <s v="JUN 2018-19"/>
    <x v="10"/>
    <n v="16619233"/>
    <s v="16619233202G"/>
    <x v="0"/>
    <s v="GÓMEZ MORENO, LUISA FERNANDA"/>
    <x v="3"/>
    <n v="6.0309999999999997"/>
    <m/>
    <s v="Universidad de La Rioja"/>
    <n v="1"/>
    <s v="Pruebas de Acceso desde bachillerato o equivalente"/>
    <n v="9"/>
    <s v="19"/>
    <s v="Evaluación de Bachillerato para Acceso a la Universidad (EBAU) - LOMCE"/>
    <m/>
    <x v="0"/>
    <m/>
    <m/>
    <s v="NO"/>
    <m/>
  </r>
  <r>
    <s v="JUN 2018-19"/>
    <x v="10"/>
    <n v="72857818"/>
    <s v="72857818202G"/>
    <x v="0"/>
    <s v="RONCERO MARTIN, IRATI"/>
    <x v="3"/>
    <n v="5.67"/>
    <m/>
    <s v="Universidad del País Vasco/Euskal Herriko Unibersitatea"/>
    <n v="1"/>
    <s v="Pruebas de Acceso desde bachillerato o equivalente"/>
    <n v="9"/>
    <s v="19"/>
    <s v="Evaluación de Bachillerato para Acceso a la Universidad (EBAU) - LOMCE"/>
    <m/>
    <x v="0"/>
    <m/>
    <m/>
    <s v="NO"/>
    <m/>
  </r>
  <r>
    <s v="JUN 2018-19"/>
    <x v="10"/>
    <n v="73121094"/>
    <s v="73121094202G"/>
    <x v="0"/>
    <s v="ORTIZ RUIZ, KELLY BERENICE"/>
    <x v="3"/>
    <n v="7.38"/>
    <m/>
    <m/>
    <n v="11"/>
    <s v="Formación Profesional"/>
    <n v="5"/>
    <s v="115"/>
    <s v="Ciclo Formativo de Grado Superior"/>
    <m/>
    <x v="0"/>
    <m/>
    <m/>
    <s v="SÍ"/>
    <s v="con reconocimientos"/>
  </r>
  <r>
    <s v="JUN 2018-19"/>
    <x v="10"/>
    <n v="16638124"/>
    <s v="16638124202G"/>
    <x v="0"/>
    <s v="ARANDA LÓPEZ, LUIS RAMÓN"/>
    <x v="3"/>
    <n v="6.4580000000000002"/>
    <m/>
    <s v="Universidad de La Rioja"/>
    <n v="1"/>
    <s v="Pruebas de Acceso desde bachillerato o equivalente"/>
    <n v="9"/>
    <s v="19"/>
    <s v="Evaluación de Bachillerato para Acceso a la Universidad (EBAU) - LOMCE"/>
    <m/>
    <x v="0"/>
    <m/>
    <m/>
    <s v="NO"/>
    <m/>
  </r>
  <r>
    <s v="JUN 2018-19"/>
    <x v="10"/>
    <n v="44567072"/>
    <s v="44567072202G"/>
    <x v="0"/>
    <s v="ANGOSO MONSERRAT, DIEGO"/>
    <x v="3"/>
    <m/>
    <m/>
    <m/>
    <n v="3"/>
    <s v="Acceso por convalidación parcial de estudios extranjeros universitarios"/>
    <n v="98"/>
    <s v="398"/>
    <s v="Convalidación al menos 30 ECTS estudios extranjeros universitarios"/>
    <m/>
    <x v="1"/>
    <m/>
    <m/>
    <s v="SÍ"/>
    <s v="con reconocimientos"/>
  </r>
  <r>
    <s v="JUN 2018-19"/>
    <x v="11"/>
    <n v="72895226"/>
    <s v="72895226203G"/>
    <x v="0"/>
    <s v="DEL RÍO RUBIO, MARÍA"/>
    <x v="5"/>
    <n v="7.38"/>
    <m/>
    <m/>
    <n v="11"/>
    <s v="Formación Profesional"/>
    <n v="5"/>
    <s v="115"/>
    <s v="Ciclo Formativo de Grado Superior"/>
    <m/>
    <x v="0"/>
    <m/>
    <m/>
    <s v="SÍ"/>
    <s v="con reconocimientos"/>
  </r>
  <r>
    <s v="JLO 2018-19"/>
    <x v="11"/>
    <n v="78760145"/>
    <s v="78760145203G"/>
    <x v="0"/>
    <s v="ABADÍA CASAJÚS, CARMEN"/>
    <x v="5"/>
    <n v="5.39"/>
    <m/>
    <s v="Universidad Pública de Navarra"/>
    <n v="1"/>
    <s v="Pruebas de Acceso desde bachillerato o equivalente"/>
    <n v="8"/>
    <s v="18"/>
    <s v="Pruebas de acceso a la Universidad (PAU)- LOE"/>
    <m/>
    <x v="0"/>
    <m/>
    <m/>
    <s v="NO"/>
    <m/>
  </r>
  <r>
    <s v="JUN 2018-19"/>
    <x v="11"/>
    <n v="16623061"/>
    <s v="16623061203G"/>
    <x v="0"/>
    <s v="RODRÍGUEZ PRONESTI, MARTÍN"/>
    <x v="0"/>
    <n v="6.1230000000000002"/>
    <m/>
    <s v="Universidad de La Rioja"/>
    <n v="1"/>
    <s v="Pruebas de Acceso desde bachillerato o equivalente"/>
    <n v="8"/>
    <s v="18"/>
    <s v="Pruebas de acceso a la Universidad (PAU)- LOE"/>
    <m/>
    <x v="0"/>
    <m/>
    <m/>
    <s v="NO"/>
    <m/>
  </r>
  <r>
    <s v="JUN 2018-19"/>
    <x v="11"/>
    <s v="X3303835"/>
    <s v="X3303835203G"/>
    <x v="0"/>
    <s v="NTOTO PAULINA, PORCIANA"/>
    <x v="0"/>
    <n v="6.5"/>
    <m/>
    <m/>
    <n v="11"/>
    <s v="Formación Profesional"/>
    <n v="5"/>
    <s v="115"/>
    <s v="Ciclo Formativo de Grado Superior"/>
    <m/>
    <x v="0"/>
    <m/>
    <m/>
    <s v="SÍ"/>
    <s v="con reconocimientos"/>
  </r>
  <r>
    <s v="JUN 2018-19"/>
    <x v="11"/>
    <n v="18077985"/>
    <s v="18077985203G"/>
    <x v="0"/>
    <s v="LACALLE MERINO, MARÍA"/>
    <x v="0"/>
    <n v="6.9080000000000004"/>
    <m/>
    <s v="Universidad de La Rioja"/>
    <n v="1"/>
    <s v="Pruebas de Acceso desde bachillerato o equivalente"/>
    <n v="8"/>
    <s v="18"/>
    <s v="Pruebas de acceso a la Universidad (PAU)- LOE"/>
    <m/>
    <x v="0"/>
    <m/>
    <m/>
    <s v="NO"/>
    <m/>
  </r>
  <r>
    <s v="JLO 2018-19"/>
    <x v="11"/>
    <n v="18079773"/>
    <s v="18079773203G"/>
    <x v="0"/>
    <s v="BENI FERNÁNDEZ, NATALIA"/>
    <x v="0"/>
    <n v="5.093"/>
    <m/>
    <s v="Universidad de La Rioja"/>
    <n v="1"/>
    <s v="Pruebas de Acceso desde bachillerato o equivalente"/>
    <n v="8"/>
    <s v="18"/>
    <s v="Pruebas de acceso a la Universidad (PAU)- LOE"/>
    <m/>
    <x v="0"/>
    <m/>
    <m/>
    <s v="NO"/>
    <m/>
  </r>
  <r>
    <s v="JUN 2018-19"/>
    <x v="11"/>
    <n v="72524838"/>
    <s v="72524838203G"/>
    <x v="0"/>
    <s v="URRATE RETEGUI, AMAIA"/>
    <x v="0"/>
    <n v="5.8780000000000001"/>
    <m/>
    <s v="Universidad del País Vasco/Euskal Herriko Unibersitatea"/>
    <n v="1"/>
    <s v="Pruebas de Acceso desde bachillerato o equivalente"/>
    <n v="8"/>
    <s v="18"/>
    <s v="Pruebas de acceso a la Universidad (PAU)- LOE"/>
    <m/>
    <x v="0"/>
    <m/>
    <m/>
    <s v="NO"/>
    <m/>
  </r>
  <r>
    <s v="JLO 2018-19"/>
    <x v="11"/>
    <n v="78774122"/>
    <s v="78774122203G"/>
    <x v="0"/>
    <s v="ARNEDO CORDÓN, ESTÍBALIZ"/>
    <x v="0"/>
    <n v="5.3879999999999999"/>
    <m/>
    <s v="Universidad de La Rioja"/>
    <n v="1"/>
    <s v="Pruebas de Acceso desde bachillerato o equivalente"/>
    <n v="8"/>
    <s v="18"/>
    <s v="Pruebas de acceso a la Universidad (PAU)- LOE"/>
    <m/>
    <x v="0"/>
    <m/>
    <m/>
    <s v="NO"/>
    <m/>
  </r>
  <r>
    <s v="JLO 2018-19"/>
    <x v="11"/>
    <n v="17496716"/>
    <s v="17496716203G"/>
    <x v="0"/>
    <s v="INFANTE RUBIO, JUDITH"/>
    <x v="0"/>
    <n v="5.7640000000000002"/>
    <m/>
    <s v="Universidad de La Rioja"/>
    <n v="1"/>
    <s v="Pruebas de Acceso desde bachillerato o equivalente"/>
    <n v="8"/>
    <s v="18"/>
    <s v="Pruebas de acceso a la Universidad (PAU)- LOE"/>
    <m/>
    <x v="0"/>
    <m/>
    <m/>
    <s v="NO"/>
    <m/>
  </r>
  <r>
    <s v="JUN 2018-19"/>
    <x v="11"/>
    <n v="16626511"/>
    <s v="16626511203G"/>
    <x v="0"/>
    <s v="CAPARROSO RUDIEZ, PABLO"/>
    <x v="1"/>
    <n v="5.7830000000000004"/>
    <m/>
    <s v="Universidad de La Rioja"/>
    <n v="1"/>
    <s v="Pruebas de Acceso desde bachillerato o equivalente"/>
    <n v="8"/>
    <s v="18"/>
    <s v="Pruebas de acceso a la Universidad (PAU)- LOE"/>
    <m/>
    <x v="0"/>
    <m/>
    <m/>
    <s v="NO"/>
    <m/>
  </r>
  <r>
    <s v="JLO 2018-19"/>
    <x v="11"/>
    <n v="16623809"/>
    <s v="16623809203G"/>
    <x v="0"/>
    <s v="CAMPO PÉREZ, IVÁN"/>
    <x v="1"/>
    <n v="5.9359999999999999"/>
    <m/>
    <s v="Universidad de La Rioja"/>
    <n v="1"/>
    <s v="Pruebas de Acceso desde bachillerato o equivalente"/>
    <n v="8"/>
    <s v="18"/>
    <s v="Pruebas de acceso a la Universidad (PAU)- LOE"/>
    <m/>
    <x v="1"/>
    <m/>
    <m/>
    <s v="SÍ"/>
    <s v="con reconocimientos"/>
  </r>
  <r>
    <s v="JUN 2018-19"/>
    <x v="11"/>
    <n v="73009364"/>
    <s v="73009364203G"/>
    <x v="0"/>
    <s v="CASTRO SÁNCHEZ, LUCÍA"/>
    <x v="1"/>
    <n v="6.2510000000000003"/>
    <m/>
    <s v="Universidad de Zaragoza"/>
    <n v="1"/>
    <s v="Pruebas de Acceso desde bachillerato o equivalente"/>
    <n v="8"/>
    <s v="18"/>
    <s v="Pruebas de acceso a la Universidad (PAU)- LOE"/>
    <m/>
    <x v="0"/>
    <m/>
    <m/>
    <s v="NO"/>
    <m/>
  </r>
  <r>
    <s v="JUN 2018-19"/>
    <x v="11"/>
    <n v="16633037"/>
    <s v="16633037203G"/>
    <x v="0"/>
    <s v="GALAR SAN JUAN, MARINA"/>
    <x v="1"/>
    <n v="7.48"/>
    <m/>
    <s v="Universidad de La Rioja"/>
    <n v="1"/>
    <s v="Pruebas de Acceso desde bachillerato o equivalente"/>
    <n v="8"/>
    <s v="18"/>
    <s v="Pruebas de acceso a la Universidad (PAU)- LOE"/>
    <m/>
    <x v="0"/>
    <m/>
    <m/>
    <s v="NO"/>
    <m/>
  </r>
  <r>
    <s v="JUN 2018-19"/>
    <x v="11"/>
    <n v="18076444"/>
    <s v="18076444203G"/>
    <x v="0"/>
    <s v="NARRO LAPUENTE, SARA"/>
    <x v="1"/>
    <n v="6.7050000000000001"/>
    <m/>
    <s v="Universidad de La Rioja"/>
    <n v="1"/>
    <s v="Pruebas de Acceso desde bachillerato o equivalente"/>
    <n v="8"/>
    <s v="18"/>
    <s v="Pruebas de acceso a la Universidad (PAU)- LOE"/>
    <m/>
    <x v="0"/>
    <m/>
    <m/>
    <s v="NO"/>
    <m/>
  </r>
  <r>
    <s v="JUN 2018-19"/>
    <x v="11"/>
    <n v="16635839"/>
    <s v="16635839203G"/>
    <x v="0"/>
    <s v="DOMINGUEZ SAN PEDRO, ELENA"/>
    <x v="1"/>
    <n v="8.1219999999999999"/>
    <m/>
    <s v="Universidad de Zaragoza"/>
    <n v="1"/>
    <s v="Pruebas de Acceso desde bachillerato o equivalente"/>
    <n v="8"/>
    <s v="18"/>
    <s v="Pruebas de acceso a la Universidad (PAU)- LOE"/>
    <m/>
    <x v="0"/>
    <m/>
    <m/>
    <s v="NO"/>
    <m/>
  </r>
  <r>
    <s v="JUN 2018-19"/>
    <x v="11"/>
    <n v="73127218"/>
    <s v="73127218203G"/>
    <x v="0"/>
    <s v="MARTIN JAURRIETA, CARLOTA"/>
    <x v="1"/>
    <n v="5.7060000000000004"/>
    <m/>
    <s v="Universidad Pública de Navarra"/>
    <n v="1"/>
    <s v="Pruebas de Acceso desde bachillerato o equivalente"/>
    <n v="8"/>
    <s v="18"/>
    <s v="Pruebas de acceso a la Universidad (PAU)- LOE"/>
    <m/>
    <x v="0"/>
    <m/>
    <m/>
    <s v="NO"/>
    <m/>
  </r>
  <r>
    <s v="JLO 2018-19"/>
    <x v="11"/>
    <s v="X8673330"/>
    <s v="X8673330203G"/>
    <x v="0"/>
    <s v="PLATICA , ANA"/>
    <x v="1"/>
    <n v="5.8010000000000002"/>
    <m/>
    <s v="Universidad Pública de Navarra"/>
    <n v="1"/>
    <s v="Pruebas de Acceso desde bachillerato o equivalente"/>
    <n v="8"/>
    <s v="18"/>
    <s v="Pruebas de acceso a la Universidad (PAU)- LOE"/>
    <m/>
    <x v="0"/>
    <m/>
    <m/>
    <s v="NO"/>
    <m/>
  </r>
  <r>
    <s v="JLO 2018-19"/>
    <x v="11"/>
    <n v="16640150"/>
    <s v="16640150203G"/>
    <x v="0"/>
    <s v="MARTÍNEZ TOBÍAS, NOELIA"/>
    <x v="1"/>
    <n v="6.2290000000000001"/>
    <m/>
    <s v="Universidad de La Rioja"/>
    <n v="1"/>
    <s v="Pruebas de Acceso desde bachillerato o equivalente"/>
    <n v="8"/>
    <s v="18"/>
    <s v="Pruebas de acceso a la Universidad (PAU)- LOE"/>
    <m/>
    <x v="0"/>
    <m/>
    <m/>
    <s v="NO"/>
    <m/>
  </r>
  <r>
    <s v="JLO 2018-19"/>
    <x v="11"/>
    <n v="58008220"/>
    <s v="58008220203G"/>
    <x v="0"/>
    <s v="ALAÑA ORTEGA, IRATI"/>
    <x v="2"/>
    <n v="5.9889999999999999"/>
    <m/>
    <s v="Universidad del País Vasco/Euskal Herriko Unibersitatea"/>
    <n v="1"/>
    <s v="Pruebas de Acceso desde bachillerato o equivalente"/>
    <n v="8"/>
    <s v="18"/>
    <s v="Pruebas de acceso a la Universidad (PAU)- LOE"/>
    <m/>
    <x v="0"/>
    <m/>
    <m/>
    <s v="NO"/>
    <m/>
  </r>
  <r>
    <s v="SEP 2018-19"/>
    <x v="11"/>
    <n v="16293606"/>
    <s v="16293606203G"/>
    <x v="0"/>
    <s v="IZAR DE LA FUENTE MONTOYA, MERCEDES"/>
    <x v="2"/>
    <n v="7.7"/>
    <m/>
    <s v="Universidad de Zaragoza"/>
    <n v="5"/>
    <s v="Acceso Titulado Universitario"/>
    <n v="2"/>
    <s v="52"/>
    <s v="Título de Diplomado Universitario, Ingeniero Técnico o Arquitecto Técnico"/>
    <m/>
    <x v="0"/>
    <m/>
    <m/>
    <s v="SÍ"/>
    <s v="con reconocimientos"/>
  </r>
  <r>
    <s v="JLO 2018-19"/>
    <x v="11"/>
    <n v="78778101"/>
    <s v="78778101203G"/>
    <x v="0"/>
    <s v="HUGUET SANZ, INDIRA"/>
    <x v="2"/>
    <n v="5.3810000000000002"/>
    <m/>
    <s v="Universidad Pública de Navarra"/>
    <n v="1"/>
    <s v="Pruebas de Acceso desde bachillerato o equivalente"/>
    <n v="8"/>
    <s v="18"/>
    <s v="Pruebas de acceso a la Universidad (PAU)- LOE"/>
    <m/>
    <x v="0"/>
    <m/>
    <s v="603G"/>
    <s v="NO"/>
    <s v="otro grado"/>
  </r>
  <r>
    <s v="JUN 2018-19"/>
    <x v="11"/>
    <n v="21046413"/>
    <s v="21046413203G"/>
    <x v="0"/>
    <s v="ANTOÑANZAS SOTA, LUIS"/>
    <x v="2"/>
    <n v="6.5"/>
    <m/>
    <s v="Universidad de La Rioja"/>
    <n v="1"/>
    <s v="Pruebas de Acceso desde bachillerato o equivalente"/>
    <n v="9"/>
    <s v="19"/>
    <s v="Evaluación de Bachillerato para Acceso a la Universidad (EBAU) - LOMCE"/>
    <s v="SÍ"/>
    <x v="0"/>
    <m/>
    <m/>
    <s v="NO"/>
    <m/>
  </r>
  <r>
    <s v="JLO 2018-19"/>
    <x v="11"/>
    <n v="73490814"/>
    <s v="73490814203G"/>
    <x v="0"/>
    <s v="URANGA ROLDAN, JON"/>
    <x v="2"/>
    <n v="5.5019999999999998"/>
    <m/>
    <s v="Universidad Pública de Navarra"/>
    <n v="1"/>
    <s v="Pruebas de Acceso desde bachillerato o equivalente"/>
    <n v="9"/>
    <s v="19"/>
    <s v="Evaluación de Bachillerato para Acceso a la Universidad (EBAU) - LOMCE"/>
    <s v="SÍ"/>
    <x v="0"/>
    <m/>
    <m/>
    <s v="NO"/>
    <m/>
  </r>
  <r>
    <s v="JUN 2018-19"/>
    <x v="11"/>
    <n v="76031392"/>
    <s v="76031392203G"/>
    <x v="0"/>
    <s v="OJALVO LAJAS, SHEILA"/>
    <x v="3"/>
    <m/>
    <m/>
    <m/>
    <n v="9"/>
    <s v="ACCESO A TERCER CICL0"/>
    <n v="2"/>
    <s v="92"/>
    <s v="ARQUITECTO"/>
    <m/>
    <x v="1"/>
    <m/>
    <m/>
    <s v="SÍ"/>
    <s v="con reconocimientos"/>
  </r>
  <r>
    <s v="JUN 2018-19"/>
    <x v="11"/>
    <n v="18075250"/>
    <s v="18075250203G"/>
    <x v="0"/>
    <s v="CARO SÁEZ, MARÍA"/>
    <x v="3"/>
    <n v="5.8789999999999996"/>
    <m/>
    <s v="Universidad de La Rioja"/>
    <n v="1"/>
    <s v="Pruebas de Acceso desde bachillerato o equivalente"/>
    <n v="9"/>
    <s v="19"/>
    <s v="Evaluación de Bachillerato para Acceso a la Universidad (EBAU) - LOMCE"/>
    <m/>
    <x v="0"/>
    <m/>
    <m/>
    <s v="NO"/>
    <m/>
  </r>
  <r>
    <s v="JUN 2018-19"/>
    <x v="12"/>
    <n v="16622374"/>
    <s v="16622374207G"/>
    <x v="0"/>
    <s v="ECHENAUSIA RUIZ, JULIA"/>
    <x v="8"/>
    <n v="5.08"/>
    <m/>
    <s v="Universidad de La Rioja"/>
    <n v="1"/>
    <s v="Pruebas de Acceso desde bachillerato o equivalente"/>
    <n v="2"/>
    <s v="12"/>
    <s v="Pruebas de acceso a la Universidad- LOGSE"/>
    <m/>
    <x v="1"/>
    <m/>
    <m/>
    <s v="NO"/>
    <m/>
  </r>
  <r>
    <s v="JUN 2018-19"/>
    <x v="12"/>
    <n v="17495474"/>
    <s v="17495474207G"/>
    <x v="0"/>
    <s v="RUIZ VALPUESTA, SANDRA"/>
    <x v="6"/>
    <n v="5.5209999999999999"/>
    <m/>
    <s v="Universidad de La Rioja"/>
    <n v="1"/>
    <s v="Pruebas de Acceso desde bachillerato o equivalente"/>
    <n v="8"/>
    <s v="18"/>
    <s v="Pruebas de acceso a la Universidad (PAU)- LOE"/>
    <m/>
    <x v="1"/>
    <m/>
    <m/>
    <s v="NO"/>
    <m/>
  </r>
  <r>
    <s v="JUN 2018-19"/>
    <x v="12"/>
    <n v="17495031"/>
    <s v="17495031207G"/>
    <x v="0"/>
    <s v="ARNÁEZ RUIZ, ÍÑIGO"/>
    <x v="5"/>
    <n v="5.3230000000000004"/>
    <m/>
    <s v="Universidad de La Rioja"/>
    <n v="1"/>
    <s v="Pruebas de Acceso desde bachillerato o equivalente"/>
    <n v="8"/>
    <s v="18"/>
    <s v="Pruebas de acceso a la Universidad (PAU)- LOE"/>
    <m/>
    <x v="0"/>
    <m/>
    <m/>
    <s v="NO"/>
    <m/>
  </r>
  <r>
    <s v="JUN 2018-19"/>
    <x v="12"/>
    <n v="16623884"/>
    <s v="16623884207G"/>
    <x v="0"/>
    <s v="FERNÁNDEZ GARCÍA, DIEGO"/>
    <x v="0"/>
    <n v="6.5190000000000001"/>
    <m/>
    <s v="Universidad de La Rioja"/>
    <n v="1"/>
    <s v="Pruebas de Acceso desde bachillerato o equivalente"/>
    <n v="8"/>
    <s v="18"/>
    <s v="Pruebas de acceso a la Universidad (PAU)- LOE"/>
    <m/>
    <x v="0"/>
    <m/>
    <m/>
    <s v="NO"/>
    <m/>
  </r>
  <r>
    <s v="JUN 2018-19"/>
    <x v="12"/>
    <n v="16636337"/>
    <s v="16636337207G"/>
    <x v="0"/>
    <s v="GARCÍA HERREROS, NURIA"/>
    <x v="1"/>
    <n v="8.1999999999999993"/>
    <m/>
    <s v="Universidad de La Rioja"/>
    <n v="1"/>
    <s v="Pruebas de Acceso desde bachillerato o equivalente"/>
    <n v="8"/>
    <s v="18"/>
    <s v="Pruebas de acceso a la Universidad (PAU)- LOE"/>
    <m/>
    <x v="0"/>
    <m/>
    <m/>
    <s v="NO"/>
    <m/>
  </r>
  <r>
    <s v="JUN 2018-19"/>
    <x v="12"/>
    <n v="16635439"/>
    <s v="16635439207G"/>
    <x v="0"/>
    <s v="GONZÁLEZ PASCUAL, LUCÍA"/>
    <x v="1"/>
    <n v="6.4530000000000003"/>
    <m/>
    <s v="Universidad de La Rioja"/>
    <n v="1"/>
    <s v="Pruebas de Acceso desde bachillerato o equivalente"/>
    <n v="8"/>
    <s v="18"/>
    <s v="Pruebas de acceso a la Universidad (PAU)- LOE"/>
    <m/>
    <x v="0"/>
    <m/>
    <m/>
    <s v="NO"/>
    <m/>
  </r>
  <r>
    <s v="JUN 2018-19"/>
    <x v="12"/>
    <s v="Y0032138"/>
    <s v="Y0032138207G"/>
    <x v="0"/>
    <s v="BOSNEA , SIMONA ELENA"/>
    <x v="2"/>
    <n v="5.569"/>
    <m/>
    <s v="Universidad de La Rioja"/>
    <n v="1"/>
    <s v="Pruebas de Acceso desde bachillerato o equivalente"/>
    <n v="8"/>
    <s v="18"/>
    <s v="Pruebas de acceso a la Universidad (PAU)- LOE"/>
    <s v="SÍ"/>
    <x v="0"/>
    <m/>
    <m/>
    <s v="NO"/>
    <m/>
  </r>
  <r>
    <s v="JUN 2018-19"/>
    <x v="12"/>
    <n v="72844547"/>
    <s v="72844547207G"/>
    <x v="0"/>
    <s v="GARCÍA FERNÁNDEZ, SILVIA"/>
    <x v="2"/>
    <n v="5.843"/>
    <m/>
    <s v="Universidad de La Rioja"/>
    <n v="8"/>
    <s v="Cambio de universidad y/o estudios"/>
    <n v="2"/>
    <s v="82"/>
    <s v="Cambio de estudios por reconocimiento de 30 ECTS"/>
    <m/>
    <x v="1"/>
    <m/>
    <s v="201G"/>
    <s v="SÍ"/>
    <s v="otro grado"/>
  </r>
  <r>
    <s v="JUN 2018-19"/>
    <x v="13"/>
    <n v="16636702"/>
    <s v="16636702702G"/>
    <x v="0"/>
    <s v="GONZÁLEZ BUENO, JAVIER"/>
    <x v="6"/>
    <n v="6.94"/>
    <m/>
    <s v="Universidad de La Rioja"/>
    <n v="1"/>
    <s v="Pruebas de Acceso desde bachillerato o equivalente"/>
    <n v="8"/>
    <s v="18"/>
    <s v="Pruebas de acceso a la Universidad (PAU)- LOE"/>
    <m/>
    <x v="1"/>
    <m/>
    <m/>
    <s v="NO"/>
    <m/>
  </r>
  <r>
    <s v="JUN 2018-19"/>
    <x v="13"/>
    <n v="45897196"/>
    <s v="45897196702G"/>
    <x v="0"/>
    <s v="CLEMENTE MUES, ANA"/>
    <x v="6"/>
    <n v="7.9960000000000004"/>
    <m/>
    <s v="Universidad de La Laguna"/>
    <n v="1"/>
    <s v="Pruebas de Acceso desde bachillerato o equivalente"/>
    <n v="8"/>
    <s v="18"/>
    <s v="Pruebas de acceso a la Universidad (PAU)- LOE"/>
    <m/>
    <x v="1"/>
    <m/>
    <m/>
    <s v="NO"/>
    <m/>
  </r>
  <r>
    <s v="JUN 2018-19"/>
    <x v="13"/>
    <n v="18077150"/>
    <s v="18077150702G"/>
    <x v="0"/>
    <s v="HONTAÑÓN CALVO, ANA"/>
    <x v="5"/>
    <n v="7.2610000000000001"/>
    <m/>
    <s v="Universidad de La Rioja"/>
    <n v="1"/>
    <s v="Pruebas de Acceso desde bachillerato o equivalente"/>
    <n v="8"/>
    <s v="18"/>
    <s v="Pruebas de acceso a la Universidad (PAU)- LOE"/>
    <m/>
    <x v="0"/>
    <m/>
    <m/>
    <s v="NO"/>
    <m/>
  </r>
  <r>
    <s v="JUN 2018-19"/>
    <x v="13"/>
    <n v="42220946"/>
    <s v="42220946702G"/>
    <x v="0"/>
    <s v="CANDIL GARCÍA, ELIA"/>
    <x v="5"/>
    <n v="9.2729999999999997"/>
    <m/>
    <s v="Universidad de La Laguna"/>
    <n v="1"/>
    <s v="Pruebas de Acceso desde bachillerato o equivalente"/>
    <n v="8"/>
    <s v="18"/>
    <s v="Pruebas de acceso a la Universidad (PAU)- LOE"/>
    <m/>
    <x v="0"/>
    <m/>
    <m/>
    <s v="NO"/>
    <m/>
  </r>
  <r>
    <s v="JUN 2018-19"/>
    <x v="13"/>
    <n v="16628758"/>
    <s v="16628758702G"/>
    <x v="0"/>
    <s v="PASCUAL RAMÍREZ DE ARELLANO, MÓNICA"/>
    <x v="0"/>
    <n v="7.0540000000000003"/>
    <m/>
    <s v="Universidad de La Rioja"/>
    <n v="1"/>
    <s v="Pruebas de Acceso desde bachillerato o equivalente"/>
    <n v="8"/>
    <s v="18"/>
    <s v="Pruebas de acceso a la Universidad (PAU)- LOE"/>
    <m/>
    <x v="0"/>
    <m/>
    <m/>
    <s v="NO"/>
    <m/>
  </r>
  <r>
    <s v="JUN 2018-19"/>
    <x v="13"/>
    <n v="44649675"/>
    <s v="44649675702G"/>
    <x v="0"/>
    <s v="SÁDABA BRAVO, PAOLA"/>
    <x v="1"/>
    <n v="6.0759999999999996"/>
    <m/>
    <s v="Universidad Pública de Navarra"/>
    <n v="1"/>
    <s v="Pruebas de Acceso desde bachillerato o equivalente"/>
    <n v="8"/>
    <s v="18"/>
    <s v="Pruebas de acceso a la Universidad (PAU)- LOE"/>
    <m/>
    <x v="0"/>
    <m/>
    <m/>
    <s v="NO"/>
    <m/>
  </r>
  <r>
    <s v="JUN 2018-19"/>
    <x v="13"/>
    <n v="18077286"/>
    <s v="18077286702G"/>
    <x v="0"/>
    <s v="ALCOLEA VILLALBA, EDUARDO"/>
    <x v="2"/>
    <n v="7.1020000000000003"/>
    <m/>
    <s v="Universidad de La Rioja"/>
    <n v="1"/>
    <s v="Pruebas de Acceso desde bachillerato o equivalente"/>
    <n v="9"/>
    <s v="19"/>
    <s v="Evaluación de Bachillerato para Acceso a la Universidad (EBAU) - LOMCE"/>
    <s v="SÍ"/>
    <x v="0"/>
    <m/>
    <m/>
    <s v="NO"/>
    <m/>
  </r>
  <r>
    <s v="ENE 2018-19"/>
    <x v="13"/>
    <n v="16643679"/>
    <s v="16643679702G"/>
    <x v="0"/>
    <s v="BENITO LOPEZ, CRISTINA"/>
    <x v="2"/>
    <n v="5.75"/>
    <m/>
    <m/>
    <n v="11"/>
    <s v="Formación Profesional"/>
    <n v="5"/>
    <s v="115"/>
    <s v="Ciclo Formativo de Grado Superior"/>
    <m/>
    <x v="0"/>
    <m/>
    <m/>
    <s v="SÍ"/>
    <s v="con reconocimientos"/>
  </r>
  <r>
    <s v="JUN 2018-19"/>
    <x v="13"/>
    <n v="18080113"/>
    <s v="18080113702G"/>
    <x v="0"/>
    <s v="MURO NAVARIDAS, AIDA"/>
    <x v="2"/>
    <n v="6.92"/>
    <m/>
    <m/>
    <n v="11"/>
    <s v="Formación Profesional"/>
    <n v="5"/>
    <s v="115"/>
    <s v="Ciclo Formativo de Grado Superior"/>
    <m/>
    <x v="0"/>
    <m/>
    <m/>
    <s v="SÍ"/>
    <s v="con reconocimientos"/>
  </r>
  <r>
    <s v="JLO 2018-19"/>
    <x v="13"/>
    <n v="16641438"/>
    <s v="16641438702G"/>
    <x v="0"/>
    <s v="PRADO AJONA, DIEGO"/>
    <x v="2"/>
    <n v="6.1260000000000003"/>
    <m/>
    <s v="Universidad de La Rioja"/>
    <n v="1"/>
    <s v="Pruebas de Acceso desde bachillerato o equivalente"/>
    <n v="8"/>
    <s v="18"/>
    <s v="Pruebas de acceso a la Universidad (PAU)- LOE"/>
    <m/>
    <x v="4"/>
    <m/>
    <m/>
    <s v="NO"/>
    <m/>
  </r>
  <r>
    <s v="JUN 2018-19"/>
    <x v="13"/>
    <n v="16644508"/>
    <s v="16644508702G"/>
    <x v="0"/>
    <s v="HERRERA JIMÉNEZ, ELIÁN ANDRÉS"/>
    <x v="2"/>
    <n v="5.5380000000000003"/>
    <m/>
    <s v="Universidad de La Rioja"/>
    <n v="1"/>
    <s v="Pruebas de Acceso desde bachillerato o equivalente"/>
    <n v="9"/>
    <s v="19"/>
    <s v="Evaluación de Bachillerato para Acceso a la Universidad (EBAU) - LOMCE"/>
    <s v="SÍ"/>
    <x v="0"/>
    <m/>
    <m/>
    <s v="NO"/>
    <m/>
  </r>
  <r>
    <s v="JLO 2018-19"/>
    <x v="13"/>
    <n v="78759646"/>
    <s v="78759646702G"/>
    <x v="0"/>
    <s v="CORPAS AZCONA, ELENA"/>
    <x v="2"/>
    <n v="6.0179999999999998"/>
    <m/>
    <s v="Universidad Pública de Navarra"/>
    <n v="1"/>
    <s v="Pruebas de Acceso desde bachillerato o equivalente"/>
    <n v="9"/>
    <s v="19"/>
    <s v="Evaluación de Bachillerato para Acceso a la Universidad (EBAU) - LOMCE"/>
    <s v="SÍ"/>
    <x v="2"/>
    <m/>
    <m/>
    <s v="NO"/>
    <m/>
  </r>
  <r>
    <s v="JUN 2018-19"/>
    <x v="13"/>
    <n v="21070376"/>
    <s v="21070376702G"/>
    <x v="0"/>
    <s v="RUEDA CIORDIA, SILVIA"/>
    <x v="3"/>
    <n v="7.665"/>
    <m/>
    <s v="Universidad Pública de Navarra"/>
    <n v="1"/>
    <s v="Pruebas de Acceso desde bachillerato o equivalente"/>
    <n v="8"/>
    <s v="18"/>
    <s v="Pruebas de acceso a la Universidad (PAU)- LOE"/>
    <m/>
    <x v="0"/>
    <m/>
    <m/>
    <s v="SÍ"/>
    <s v="con reconocimientos"/>
  </r>
  <r>
    <s v="JUN 2018-19"/>
    <x v="13"/>
    <n v="18089331"/>
    <s v="18089331702G"/>
    <x v="0"/>
    <s v="ALVARADO JUSTINIANO, DARWIN"/>
    <x v="3"/>
    <n v="5.3949999999999996"/>
    <m/>
    <s v="Universidad de La Rioja"/>
    <n v="1"/>
    <s v="Pruebas de Acceso desde bachillerato o equivalente"/>
    <n v="9"/>
    <s v="19"/>
    <s v="Evaluación de Bachillerato para Acceso a la Universidad (EBAU) - LOMCE"/>
    <m/>
    <x v="4"/>
    <m/>
    <m/>
    <s v="NO"/>
    <m/>
  </r>
  <r>
    <s v="JUN 2018-19"/>
    <x v="13"/>
    <s v="Y0075077"/>
    <s v="Y0075077702G"/>
    <x v="0"/>
    <s v="VILIZAROVA VIDENOVA, ANTOANETA"/>
    <x v="3"/>
    <n v="6.5279999999999996"/>
    <m/>
    <s v="Universidad Pública de Navarra"/>
    <n v="1"/>
    <s v="Pruebas de Acceso desde bachillerato o equivalente"/>
    <n v="9"/>
    <s v="19"/>
    <s v="Evaluación de Bachillerato para Acceso a la Universidad (EBAU) - LOMCE"/>
    <m/>
    <x v="0"/>
    <m/>
    <m/>
    <s v="NO"/>
    <m/>
  </r>
  <r>
    <s v="JLO 2018-19"/>
    <x v="14"/>
    <n v="16642566"/>
    <s v="16642566802G"/>
    <x v="0"/>
    <s v="NALDA FONTECHA, ZABEL"/>
    <x v="4"/>
    <n v="6.0640000000000001"/>
    <m/>
    <s v="Universidad del País Vasco/Euskal Herriko Unibersitatea"/>
    <n v="1"/>
    <s v="Pruebas de Acceso desde bachillerato o equivalente"/>
    <n v="8"/>
    <s v="18"/>
    <s v="Pruebas de acceso a la Universidad (PAU)- LOE"/>
    <m/>
    <x v="1"/>
    <m/>
    <m/>
    <s v="NO"/>
    <m/>
  </r>
  <r>
    <s v="JUN 2018-19"/>
    <x v="14"/>
    <s v="X8172487"/>
    <s v="X8172487802G"/>
    <x v="0"/>
    <s v="GARCÍA ESCOBAR, ANDERSON"/>
    <x v="5"/>
    <n v="7"/>
    <m/>
    <m/>
    <n v="11"/>
    <s v="Formación Profesional"/>
    <n v="5"/>
    <s v="115"/>
    <s v="Ciclo Formativo de Grado Superior"/>
    <m/>
    <x v="0"/>
    <m/>
    <m/>
    <s v="SÍ"/>
    <s v="con reconocimientos"/>
  </r>
  <r>
    <s v="JUN 2018-19"/>
    <x v="14"/>
    <n v="16637301"/>
    <s v="16637301802G"/>
    <x v="0"/>
    <s v="MARTÍNEZ GAYARRE, ALLENDE"/>
    <x v="5"/>
    <n v="5.274"/>
    <m/>
    <s v="Universidad de La Rioja"/>
    <n v="1"/>
    <s v="Pruebas de Acceso desde bachillerato o equivalente"/>
    <n v="8"/>
    <s v="18"/>
    <s v="Pruebas de acceso a la Universidad (PAU)- LOE"/>
    <m/>
    <x v="0"/>
    <m/>
    <m/>
    <s v="SÍ"/>
    <s v="con reconocimientos"/>
  </r>
  <r>
    <s v="JUN 2018-19"/>
    <x v="14"/>
    <n v="16637219"/>
    <s v="16637219802G"/>
    <x v="0"/>
    <s v="MEDRANO LATORRE, EDUARDO"/>
    <x v="0"/>
    <n v="6.5410000000000004"/>
    <m/>
    <s v="Universidad de La Rioja"/>
    <n v="1"/>
    <s v="Pruebas de Acceso desde bachillerato o equivalente"/>
    <n v="8"/>
    <s v="18"/>
    <s v="Pruebas de acceso a la Universidad (PAU)- LOE"/>
    <m/>
    <x v="0"/>
    <m/>
    <m/>
    <s v="NO"/>
    <m/>
  </r>
  <r>
    <s v="JUN 2018-19"/>
    <x v="14"/>
    <n v="16637564"/>
    <s v="16637564802G"/>
    <x v="0"/>
    <s v="MARTÍNEZ SOLDEVILLA, JOSÉ MIGUEL"/>
    <x v="0"/>
    <n v="7.1669999999999998"/>
    <m/>
    <s v="Universidad de La Rioja"/>
    <n v="1"/>
    <s v="Pruebas de Acceso desde bachillerato o equivalente"/>
    <n v="8"/>
    <s v="18"/>
    <s v="Pruebas de acceso a la Universidad (PAU)- LOE"/>
    <m/>
    <x v="0"/>
    <m/>
    <m/>
    <s v="NO"/>
    <m/>
  </r>
  <r>
    <s v="JUN 2018-19"/>
    <x v="14"/>
    <n v="18073679"/>
    <s v="18073679802G"/>
    <x v="0"/>
    <s v="MARTÍNEZ VELASCO, ÁLVARO"/>
    <x v="0"/>
    <n v="5.8890000000000002"/>
    <m/>
    <s v="Universidad de La Rioja"/>
    <n v="1"/>
    <s v="Pruebas de Acceso desde bachillerato o equivalente"/>
    <n v="8"/>
    <s v="18"/>
    <s v="Pruebas de acceso a la Universidad (PAU)- LOE"/>
    <m/>
    <x v="2"/>
    <m/>
    <m/>
    <s v="NO"/>
    <m/>
  </r>
  <r>
    <s v="JUN 2018-19"/>
    <x v="14"/>
    <n v="16641346"/>
    <s v="16641346802G"/>
    <x v="0"/>
    <s v="CORZANA BLANCO, JAVIER"/>
    <x v="0"/>
    <n v="8.7539999999999996"/>
    <m/>
    <s v="Universidad de La Rioja"/>
    <n v="1"/>
    <s v="Pruebas de Acceso desde bachillerato o equivalente"/>
    <n v="8"/>
    <s v="18"/>
    <s v="Pruebas de acceso a la Universidad (PAU)- LOE"/>
    <m/>
    <x v="0"/>
    <m/>
    <m/>
    <s v="NO"/>
    <m/>
  </r>
  <r>
    <s v="JLO 2018-19"/>
    <x v="14"/>
    <n v="16643197"/>
    <s v="16643197802G"/>
    <x v="0"/>
    <s v="MARTÍNEZ GARCÍA, MARÍA"/>
    <x v="0"/>
    <n v="7.0880000000000001"/>
    <m/>
    <s v="Universidad de La Rioja"/>
    <n v="1"/>
    <s v="Pruebas de Acceso desde bachillerato o equivalente"/>
    <n v="8"/>
    <s v="18"/>
    <s v="Pruebas de acceso a la Universidad (PAU)- LOE"/>
    <m/>
    <x v="0"/>
    <m/>
    <m/>
    <s v="NO"/>
    <m/>
  </r>
  <r>
    <s v="JUN 2018-19"/>
    <x v="14"/>
    <n v="71348098"/>
    <s v="71348098802G"/>
    <x v="0"/>
    <s v="MORIANA MARTINEZ, IRENE"/>
    <x v="1"/>
    <n v="5.9909999999999997"/>
    <m/>
    <s v="Universidad del País Vasco/Euskal Herriko Unibersitatea"/>
    <n v="1"/>
    <s v="Pruebas de Acceso desde bachillerato o equivalente"/>
    <n v="8"/>
    <s v="18"/>
    <s v="Pruebas de acceso a la Universidad (PAU)- LOE"/>
    <m/>
    <x v="0"/>
    <m/>
    <m/>
    <s v="NO"/>
    <m/>
  </r>
  <r>
    <s v="JUN 2018-19"/>
    <x v="14"/>
    <n v="72824307"/>
    <s v="72824307802G"/>
    <x v="0"/>
    <s v="ZUZA SÁNCHEZ, LEYRE"/>
    <x v="1"/>
    <n v="6.3540000000000001"/>
    <m/>
    <s v="Universidad Pública de Navarra"/>
    <n v="1"/>
    <s v="Pruebas de Acceso desde bachillerato o equivalente"/>
    <n v="8"/>
    <s v="18"/>
    <s v="Pruebas de acceso a la Universidad (PAU)- LOE"/>
    <s v="SÍ"/>
    <x v="0"/>
    <m/>
    <m/>
    <s v="SÍ"/>
    <s v="con reconocimientos"/>
  </r>
  <r>
    <s v="JUN 2018-19"/>
    <x v="14"/>
    <n v="78762072"/>
    <s v="78762072802G"/>
    <x v="0"/>
    <s v="BERROZPIDE TORRES, IKER"/>
    <x v="1"/>
    <n v="7.15"/>
    <m/>
    <m/>
    <n v="11"/>
    <s v="Formación Profesional"/>
    <n v="5"/>
    <s v="115"/>
    <s v="Ciclo Formativo de Grado Superior"/>
    <m/>
    <x v="0"/>
    <m/>
    <m/>
    <s v="SÍ"/>
    <s v="con reconocimientos"/>
  </r>
  <r>
    <s v="JUN 2018-19"/>
    <x v="14"/>
    <n v="16634122"/>
    <s v="16634122802G"/>
    <x v="0"/>
    <s v="VELILLA LEÓN, MARTA"/>
    <x v="1"/>
    <n v="6.444"/>
    <m/>
    <s v="Universidad de La Rioja"/>
    <n v="1"/>
    <s v="Pruebas de Acceso desde bachillerato o equivalente"/>
    <n v="8"/>
    <s v="18"/>
    <s v="Pruebas de acceso a la Universidad (PAU)- LOE"/>
    <m/>
    <x v="1"/>
    <m/>
    <m/>
    <s v="SÍ"/>
    <s v="con reconocimientos"/>
  </r>
  <r>
    <s v="JUN 2018-19"/>
    <x v="14"/>
    <n v="16642691"/>
    <s v="16642691802G"/>
    <x v="0"/>
    <s v="MARTÍNEZ ÁLVAREZ, SANDRA"/>
    <x v="1"/>
    <n v="5.96"/>
    <m/>
    <s v="Universidad de La Rioja"/>
    <n v="8"/>
    <s v="Cambio de universidad y/o estudios"/>
    <n v="2"/>
    <s v="82"/>
    <s v="Cambio de estudios por reconocimiento de 30 ECTS"/>
    <m/>
    <x v="1"/>
    <m/>
    <m/>
    <s v="SÍ"/>
    <s v="con reconocimientos"/>
  </r>
  <r>
    <s v="JUN 2018-19"/>
    <x v="14"/>
    <n v="16642285"/>
    <s v="16642285802G"/>
    <x v="0"/>
    <s v="RODRIGO BAJO, ÁLEX"/>
    <x v="2"/>
    <n v="8.7279999999999998"/>
    <m/>
    <s v="Universidad de La Rioja"/>
    <n v="1"/>
    <s v="Pruebas de Acceso desde bachillerato o equivalente"/>
    <n v="9"/>
    <s v="19"/>
    <s v="Evaluación de Bachillerato para Acceso a la Universidad (EBAU) - LOMCE"/>
    <s v="SÍ"/>
    <x v="0"/>
    <m/>
    <m/>
    <s v="NO"/>
    <m/>
  </r>
  <r>
    <s v="JUN 2018-19"/>
    <x v="14"/>
    <n v="18091619"/>
    <s v="18091619802G"/>
    <x v="0"/>
    <s v="SÁENZ HERREROS, DANIEL"/>
    <x v="2"/>
    <n v="5.673"/>
    <m/>
    <s v="Universidad de La Rioja"/>
    <n v="1"/>
    <s v="Pruebas de Acceso desde bachillerato o equivalente"/>
    <n v="9"/>
    <s v="19"/>
    <s v="Evaluación de Bachillerato para Acceso a la Universidad (EBAU) - LOMCE"/>
    <s v="SÍ"/>
    <x v="0"/>
    <m/>
    <m/>
    <s v="NO"/>
    <m/>
  </r>
  <r>
    <s v="JLO 2018-19"/>
    <x v="14"/>
    <n v="18084971"/>
    <s v="18084971802G"/>
    <x v="0"/>
    <s v="RUESGAS PÉREZ, ANDREA"/>
    <x v="2"/>
    <n v="5.6859999999999999"/>
    <m/>
    <s v="Universidad de La Rioja"/>
    <n v="1"/>
    <s v="Pruebas de Acceso desde bachillerato o equivalente"/>
    <n v="9"/>
    <s v="19"/>
    <s v="Evaluación de Bachillerato para Acceso a la Universidad (EBAU) - LOMCE"/>
    <s v="SÍ"/>
    <x v="0"/>
    <m/>
    <m/>
    <s v="NO"/>
    <m/>
  </r>
  <r>
    <s v="JUN 2018-19"/>
    <x v="14"/>
    <n v="18075783"/>
    <s v="18075783802G"/>
    <x v="0"/>
    <s v="VELILLA RODRÍGUEZ, DAVID"/>
    <x v="3"/>
    <n v="5.6349999999999998"/>
    <m/>
    <s v="Universidad de La Rioja"/>
    <n v="1"/>
    <s v="Pruebas de Acceso desde bachillerato o equivalente"/>
    <n v="9"/>
    <s v="19"/>
    <s v="Evaluación de Bachillerato para Acceso a la Universidad (EBAU) - LOMCE"/>
    <m/>
    <x v="0"/>
    <m/>
    <m/>
    <s v="NO"/>
    <m/>
  </r>
  <r>
    <s v="JUN 2018-19"/>
    <x v="14"/>
    <n v="18081602"/>
    <s v="18081602802G"/>
    <x v="0"/>
    <s v="ESTEBAN TERCILLA, AMAIA"/>
    <x v="3"/>
    <n v="6.3659999999999997"/>
    <m/>
    <s v="Universidad de La Rioja"/>
    <n v="1"/>
    <s v="Pruebas de Acceso desde bachillerato o equivalente"/>
    <n v="9"/>
    <s v="19"/>
    <s v="Evaluación de Bachillerato para Acceso a la Universidad (EBAU) - LOMCE"/>
    <m/>
    <x v="0"/>
    <m/>
    <m/>
    <s v="NO"/>
    <m/>
  </r>
  <r>
    <s v="JLO 2018-19"/>
    <x v="14"/>
    <n v="18075045"/>
    <s v="18075045802G"/>
    <x v="0"/>
    <s v="SÁENZ DE SANTA MARÍA GROTÉN, PATRICIA"/>
    <x v="3"/>
    <n v="6.008"/>
    <m/>
    <s v="Universidad de La Rioja"/>
    <n v="1"/>
    <s v="Pruebas de Acceso desde bachillerato o equivalente"/>
    <n v="9"/>
    <s v="19"/>
    <s v="Evaluación de Bachillerato para Acceso a la Universidad (EBAU) - LOMCE"/>
    <m/>
    <x v="2"/>
    <m/>
    <m/>
    <s v="NO"/>
    <m/>
  </r>
  <r>
    <s v="JUN 2018-19"/>
    <x v="15"/>
    <n v="16610876"/>
    <s v="16610876703G"/>
    <x v="0"/>
    <s v="VAREA MATUTE, ALBA"/>
    <x v="4"/>
    <n v="5.83"/>
    <m/>
    <m/>
    <n v="11"/>
    <s v="Formación Profesional"/>
    <n v="5"/>
    <s v="115"/>
    <s v="Ciclo Formativo de Grado Superior"/>
    <m/>
    <x v="1"/>
    <m/>
    <m/>
    <s v="NO"/>
    <m/>
  </r>
  <r>
    <s v="JUN 2018-19"/>
    <x v="15"/>
    <n v="16641226"/>
    <s v="16641226703G"/>
    <x v="0"/>
    <s v="GARCÍA SAGREDO, ADRIÁN"/>
    <x v="6"/>
    <n v="6.0430000000000001"/>
    <m/>
    <s v="Universidad de La Rioja"/>
    <n v="1"/>
    <s v="Pruebas de Acceso desde bachillerato o equivalente"/>
    <n v="8"/>
    <s v="18"/>
    <s v="Pruebas de acceso a la Universidad (PAU)- LOE"/>
    <s v="SÍ"/>
    <x v="1"/>
    <m/>
    <m/>
    <s v="NO"/>
    <m/>
  </r>
  <r>
    <s v="JUN 2018-19"/>
    <x v="15"/>
    <n v="16622559"/>
    <s v="16622559703G"/>
    <x v="0"/>
    <s v="VOZMEDIANO SANTO TOMÁS, RAQUEL"/>
    <x v="0"/>
    <n v="6.476"/>
    <m/>
    <s v="Universidad de La Rioja"/>
    <n v="1"/>
    <s v="Pruebas de Acceso desde bachillerato o equivalente"/>
    <n v="8"/>
    <s v="18"/>
    <s v="Pruebas de acceso a la Universidad (PAU)- LOE"/>
    <m/>
    <x v="0"/>
    <m/>
    <m/>
    <s v="NO"/>
    <m/>
  </r>
  <r>
    <s v="JUN 2018-19"/>
    <x v="15"/>
    <n v="71287399"/>
    <s v="71287399703G"/>
    <x v="0"/>
    <s v="MARTÍNEZ COLOMA, MARÍA"/>
    <x v="0"/>
    <n v="6.82"/>
    <m/>
    <m/>
    <n v="11"/>
    <s v="Formación Profesional"/>
    <n v="5"/>
    <s v="115"/>
    <s v="Ciclo Formativo de Grado Superior"/>
    <m/>
    <x v="0"/>
    <m/>
    <m/>
    <s v="SÍ"/>
    <s v="con reconocimientos"/>
  </r>
  <r>
    <s v="JUN 2018-19"/>
    <x v="15"/>
    <n v="78771870"/>
    <s v="78771870703G"/>
    <x v="0"/>
    <s v="BRETÓN RAMÍREZ, ANDRÉS"/>
    <x v="0"/>
    <n v="6.62"/>
    <m/>
    <m/>
    <n v="11"/>
    <s v="Formación Profesional"/>
    <n v="5"/>
    <s v="115"/>
    <s v="Ciclo Formativo de Grado Superior"/>
    <m/>
    <x v="0"/>
    <m/>
    <m/>
    <s v="SÍ"/>
    <s v="con reconocimientos"/>
  </r>
  <r>
    <s v="JUN 2018-19"/>
    <x v="15"/>
    <n v="18080100"/>
    <s v="18080100703G"/>
    <x v="0"/>
    <s v="ESTEBAN MONTEJO, DARÍO"/>
    <x v="1"/>
    <n v="6.84"/>
    <m/>
    <s v="Universidad de La Rioja"/>
    <n v="1"/>
    <s v="Pruebas de Acceso desde bachillerato o equivalente"/>
    <n v="8"/>
    <s v="18"/>
    <s v="Pruebas de acceso a la Universidad (PAU)- LOE"/>
    <m/>
    <x v="0"/>
    <m/>
    <m/>
    <s v="NO"/>
    <m/>
  </r>
  <r>
    <s v="JUN 2018-19"/>
    <x v="15"/>
    <n v="16638463"/>
    <s v="16638463703G"/>
    <x v="0"/>
    <s v="PURAS MANTEIGA, TATIANA"/>
    <x v="1"/>
    <n v="5.83"/>
    <m/>
    <m/>
    <n v="11"/>
    <s v="Formación Profesional"/>
    <n v="5"/>
    <s v="115"/>
    <s v="Ciclo Formativo de Grado Superior"/>
    <m/>
    <x v="0"/>
    <m/>
    <m/>
    <s v="SÍ"/>
    <s v="con reconocimientos"/>
  </r>
  <r>
    <s v="JUN 2018-19"/>
    <x v="15"/>
    <n v="44439378"/>
    <s v="44439378703G"/>
    <x v="0"/>
    <s v="RODRIGUEZ VUELTA, ANDREA"/>
    <x v="2"/>
    <n v="7.1289999999999996"/>
    <m/>
    <s v="UNIVERSIDAD DE LEÓN"/>
    <n v="1"/>
    <s v="Pruebas de Acceso desde bachillerato o equivalente"/>
    <n v="9"/>
    <s v="19"/>
    <s v="Evaluación de Bachillerato para Acceso a la Universidad (EBAU) - LOMCE"/>
    <s v="SÍ"/>
    <x v="0"/>
    <m/>
    <m/>
    <s v="NO"/>
    <m/>
  </r>
  <r>
    <s v="JUN 2018-19"/>
    <x v="15"/>
    <n v="71349091"/>
    <s v="71349091703G"/>
    <x v="0"/>
    <s v="ALONSO CRESPO, CARMEN"/>
    <x v="2"/>
    <n v="5.907"/>
    <m/>
    <s v="Universidad de La Rioja"/>
    <n v="1"/>
    <s v="Pruebas de Acceso desde bachillerato o equivalente"/>
    <n v="9"/>
    <s v="19"/>
    <s v="Evaluación de Bachillerato para Acceso a la Universidad (EBAU) - LOMCE"/>
    <m/>
    <x v="0"/>
    <m/>
    <m/>
    <s v="NO"/>
    <m/>
  </r>
  <r>
    <s v="JUN 2018-19"/>
    <x v="15"/>
    <n v="21045871"/>
    <s v="21045871703G"/>
    <x v="0"/>
    <s v="BACIGALUPE RUIZ, CARLOS"/>
    <x v="2"/>
    <n v="7.8440000000000003"/>
    <m/>
    <s v="Universidad de La Rioja"/>
    <n v="1"/>
    <s v="Pruebas de Acceso desde bachillerato o equivalente"/>
    <n v="8"/>
    <s v="18"/>
    <s v="Pruebas de acceso a la Universidad (PAU)- LOE"/>
    <m/>
    <x v="0"/>
    <m/>
    <m/>
    <s v="NO"/>
    <m/>
  </r>
  <r>
    <s v="JLO 2018-19"/>
    <x v="15"/>
    <n v="18081908"/>
    <s v="18081908703G"/>
    <x v="0"/>
    <s v="BUZARRA OLLERO, MARÍA"/>
    <x v="2"/>
    <n v="5.2450000000000001"/>
    <m/>
    <s v="Universidad de La Rioja"/>
    <n v="1"/>
    <s v="Pruebas de Acceso desde bachillerato o equivalente"/>
    <n v="9"/>
    <s v="19"/>
    <s v="Evaluación de Bachillerato para Acceso a la Universidad (EBAU) - LOMCE"/>
    <s v="SÍ"/>
    <x v="0"/>
    <m/>
    <m/>
    <s v="NO"/>
    <m/>
  </r>
  <r>
    <s v="JUN 2018-19"/>
    <x v="15"/>
    <n v="44437436"/>
    <s v="44437436703G"/>
    <x v="0"/>
    <s v="OTERO ÁLVAREZ, MARINA"/>
    <x v="3"/>
    <n v="7.0090000000000003"/>
    <m/>
    <s v="UNIVERSIDAD DE LEÓN"/>
    <n v="1"/>
    <s v="Pruebas de Acceso desde bachillerato o equivalente"/>
    <n v="9"/>
    <s v="19"/>
    <s v="Evaluación de Bachillerato para Acceso a la Universidad (EBAU) - LOMCE"/>
    <m/>
    <x v="0"/>
    <m/>
    <m/>
    <s v="NO"/>
    <m/>
  </r>
  <r>
    <s v="JUN 2018-19"/>
    <x v="15"/>
    <n v="18452860"/>
    <s v="18452860703G"/>
    <x v="0"/>
    <s v="SANTA ANA PUENTE, JOSÉ ANTONIO"/>
    <x v="3"/>
    <n v="8.7100000000000009"/>
    <m/>
    <m/>
    <n v="11"/>
    <s v="Formación Profesional"/>
    <n v="5"/>
    <s v="115"/>
    <s v="Ciclo Formativo de Grado Superior"/>
    <m/>
    <x v="0"/>
    <m/>
    <m/>
    <s v="SÍ"/>
    <s v="con reconocimientos"/>
  </r>
  <r>
    <s v="JUN 2018-19"/>
    <x v="15"/>
    <n v="72835187"/>
    <s v="72835187703G"/>
    <x v="0"/>
    <s v="LEIVA REBOLLAR, EDUARDO"/>
    <x v="3"/>
    <n v="6.8849999999999998"/>
    <m/>
    <s v="Universidad de La Rioja"/>
    <n v="1"/>
    <s v="Pruebas de Acceso desde bachillerato o equivalente"/>
    <n v="8"/>
    <s v="18"/>
    <s v="Pruebas de acceso a la Universidad (PAU)- LOE"/>
    <m/>
    <x v="0"/>
    <m/>
    <m/>
    <s v="SÍ"/>
    <s v="con reconocimientos"/>
  </r>
  <r>
    <s v="JUN 2018-19"/>
    <x v="15"/>
    <n v="49207245"/>
    <s v="49207245703G"/>
    <x v="0"/>
    <s v="REGUEIRO RODRIGUEZ, PATRICIA"/>
    <x v="3"/>
    <n v="5.1840000000000002"/>
    <m/>
    <s v="UNIVERSIDAD DE A CORUÑA"/>
    <n v="1"/>
    <s v="Pruebas de Acceso desde bachillerato o equivalente"/>
    <n v="9"/>
    <s v="19"/>
    <s v="Evaluación de Bachillerato para Acceso a la Universidad (EBAU) - LOMCE"/>
    <m/>
    <x v="0"/>
    <m/>
    <m/>
    <s v="NO"/>
    <m/>
  </r>
  <r>
    <s v="JUN 2018-19"/>
    <x v="16"/>
    <n v="16632743"/>
    <s v="16632743701G"/>
    <x v="0"/>
    <s v="CANAL NEGUERUELA, RODOLFO"/>
    <x v="6"/>
    <n v="5.9"/>
    <m/>
    <s v="Universidad de La Rioja"/>
    <n v="1"/>
    <s v="Pruebas de Acceso desde bachillerato o equivalente"/>
    <n v="8"/>
    <s v="18"/>
    <s v="Pruebas de acceso a la Universidad (PAU)- LOE"/>
    <m/>
    <x v="1"/>
    <m/>
    <m/>
    <s v="NO"/>
    <m/>
  </r>
  <r>
    <s v="JUN 2018-19"/>
    <x v="16"/>
    <n v="16640518"/>
    <s v="16640518701G"/>
    <x v="0"/>
    <s v="TOBÍAS MARÍN, GONZALO"/>
    <x v="5"/>
    <n v="6.3780000000000001"/>
    <m/>
    <s v="Universidad de La Rioja"/>
    <n v="1"/>
    <s v="Pruebas de Acceso desde bachillerato o equivalente"/>
    <n v="8"/>
    <s v="18"/>
    <s v="Pruebas de acceso a la Universidad (PAU)- LOE"/>
    <m/>
    <x v="0"/>
    <m/>
    <m/>
    <s v="NO"/>
    <m/>
  </r>
  <r>
    <s v="JUN 2018-19"/>
    <x v="16"/>
    <n v="16639944"/>
    <s v="16639944701G"/>
    <x v="0"/>
    <s v="GARCÍA EGUIZÁBAL, AMAYA"/>
    <x v="0"/>
    <n v="6.61"/>
    <m/>
    <s v="Universidad de La Rioja"/>
    <n v="1"/>
    <s v="Pruebas de Acceso desde bachillerato o equivalente"/>
    <n v="8"/>
    <s v="18"/>
    <s v="Pruebas de acceso a la Universidad (PAU)- LOE"/>
    <m/>
    <x v="0"/>
    <m/>
    <m/>
    <s v="NO"/>
    <m/>
  </r>
  <r>
    <s v="JUN 2018-19"/>
    <x v="16"/>
    <n v="18082224"/>
    <s v="18082224701G"/>
    <x v="0"/>
    <s v="SANTO ARGAIZ, JOSÉ ANTONIO"/>
    <x v="1"/>
    <n v="8.1159999999999997"/>
    <m/>
    <s v="Universidad de La Rioja"/>
    <n v="1"/>
    <s v="Pruebas de Acceso desde bachillerato o equivalente"/>
    <n v="8"/>
    <s v="18"/>
    <s v="Pruebas de acceso a la Universidad (PAU)- LOE"/>
    <m/>
    <x v="0"/>
    <s v="801G"/>
    <m/>
    <s v="SÍ"/>
    <s v="otro grado"/>
  </r>
  <r>
    <s v="JUN 2018-19"/>
    <x v="16"/>
    <n v="72894497"/>
    <s v="72894497701G"/>
    <x v="0"/>
    <s v="PIZARRO PUENTE, IRIS"/>
    <x v="2"/>
    <n v="8.2249999999999996"/>
    <m/>
    <s v="Universidad de Valladolid"/>
    <n v="1"/>
    <s v="Pruebas de Acceso desde bachillerato o equivalente"/>
    <n v="9"/>
    <s v="19"/>
    <s v="Evaluación de Bachillerato para Acceso a la Universidad (EBAU) - LOMCE"/>
    <s v="SÍ"/>
    <x v="0"/>
    <m/>
    <m/>
    <s v="NO"/>
    <m/>
  </r>
  <r>
    <s v="JUN 2018-19"/>
    <x v="16"/>
    <n v="16639002"/>
    <s v="16639002701G"/>
    <x v="0"/>
    <s v="RODRÍGUEZ RIVERA, ALBA"/>
    <x v="2"/>
    <n v="6.7889999999999997"/>
    <m/>
    <s v="Universidad de La Rioja"/>
    <n v="1"/>
    <s v="Pruebas de Acceso desde bachillerato o equivalente"/>
    <n v="9"/>
    <s v="19"/>
    <s v="Evaluación de Bachillerato para Acceso a la Universidad (EBAU) - LOMCE"/>
    <s v="SÍ"/>
    <x v="0"/>
    <m/>
    <m/>
    <s v="NO"/>
    <m/>
  </r>
  <r>
    <s v="JUN 2018-19"/>
    <x v="16"/>
    <n v="73042208"/>
    <s v="73042208701G"/>
    <x v="0"/>
    <s v="ROJAS MARTINEZ, MARTA"/>
    <x v="3"/>
    <n v="8.4339999999999993"/>
    <m/>
    <s v="Universidad del País Vasco/Euskal Herriko Unibersitatea"/>
    <n v="1"/>
    <s v="Pruebas de Acceso desde bachillerato o equivalente"/>
    <n v="9"/>
    <s v="19"/>
    <s v="Evaluación de Bachillerato para Acceso a la Universidad (EBAU) - LOMCE"/>
    <m/>
    <x v="0"/>
    <m/>
    <m/>
    <s v="NO"/>
    <m/>
  </r>
  <r>
    <s v="JUN 2018-19"/>
    <x v="16"/>
    <n v="17499530"/>
    <s v="17499530701G"/>
    <x v="0"/>
    <s v="PÉREZ MARÍN, ÁLEX"/>
    <x v="3"/>
    <n v="7.5039999999999996"/>
    <m/>
    <s v="Universidad de La Rioja"/>
    <n v="1"/>
    <s v="Pruebas de Acceso desde bachillerato o equivalente"/>
    <n v="9"/>
    <s v="19"/>
    <s v="Evaluación de Bachillerato para Acceso a la Universidad (EBAU) - LOMCE"/>
    <m/>
    <x v="0"/>
    <m/>
    <m/>
    <s v="NO"/>
    <m/>
  </r>
  <r>
    <s v="JUN 2018-19"/>
    <x v="17"/>
    <n v="72794544"/>
    <s v="72794544801G"/>
    <x v="0"/>
    <s v="ABAD FERNÁNDEZ, MARÍA PILAR"/>
    <x v="6"/>
    <n v="7.6"/>
    <m/>
    <m/>
    <n v="9"/>
    <s v="ACCESO A TERCER CICL0"/>
    <n v="1"/>
    <s v="91"/>
    <s v="LICENCIADO"/>
    <m/>
    <x v="1"/>
    <m/>
    <m/>
    <s v="SÍ"/>
    <s v="con reconocimientos"/>
  </r>
  <r>
    <s v="JUN 2018-19"/>
    <x v="17"/>
    <n v="72558012"/>
    <s v="72558012801G"/>
    <x v="0"/>
    <s v="RUBIO AMONDARAIN, PABLO"/>
    <x v="5"/>
    <n v="6.9960000000000004"/>
    <m/>
    <s v="Universidad del País Vasco/Euskal Herriko Unibersitatea"/>
    <n v="9"/>
    <s v="ACCESO A TERCER CICL0"/>
    <n v="3"/>
    <s v="93"/>
    <s v="INGENIERO SUPERIOR"/>
    <m/>
    <x v="1"/>
    <m/>
    <s v="701G"/>
    <s v="SÍ"/>
    <s v="otro grado"/>
  </r>
  <r>
    <s v="JUN 2018-19"/>
    <x v="17"/>
    <n v="18084673"/>
    <s v="18084673801G"/>
    <x v="0"/>
    <s v="JORQUERA FERRAT, IGNACIO ANDRÉS"/>
    <x v="0"/>
    <n v="5.9039999999999999"/>
    <m/>
    <s v="Universidad de La Rioja"/>
    <n v="1"/>
    <s v="Pruebas de Acceso desde bachillerato o equivalente"/>
    <n v="8"/>
    <s v="18"/>
    <s v="Pruebas de acceso a la Universidad (PAU)- LOE"/>
    <m/>
    <x v="0"/>
    <m/>
    <m/>
    <s v="NO"/>
    <m/>
  </r>
  <r>
    <s v="JUN 2018-19"/>
    <x v="17"/>
    <n v="18081660"/>
    <s v="18081660801G"/>
    <x v="0"/>
    <s v="MARTÍNEZ PÉREZ, IGNACIO"/>
    <x v="0"/>
    <n v="6.5990000000000002"/>
    <m/>
    <s v="Universidad de La Rioja"/>
    <n v="1"/>
    <s v="Pruebas de Acceso desde bachillerato o equivalente"/>
    <n v="8"/>
    <s v="18"/>
    <s v="Pruebas de acceso a la Universidad (PAU)- LOE"/>
    <m/>
    <x v="0"/>
    <m/>
    <m/>
    <s v="NO"/>
    <m/>
  </r>
  <r>
    <s v="JUN 2018-19"/>
    <x v="17"/>
    <n v="16620886"/>
    <s v="16620886801G"/>
    <x v="0"/>
    <s v="LARA MANZANARES, ANDREA"/>
    <x v="0"/>
    <n v="5.89"/>
    <m/>
    <s v="Universidad de La Rioja"/>
    <n v="1"/>
    <s v="Pruebas de Acceso desde bachillerato o equivalente"/>
    <n v="8"/>
    <s v="18"/>
    <s v="Pruebas de acceso a la Universidad (PAU)- LOE"/>
    <m/>
    <x v="0"/>
    <m/>
    <m/>
    <s v="NO"/>
    <m/>
  </r>
  <r>
    <s v="JUN 2018-19"/>
    <x v="17"/>
    <n v="18082022"/>
    <s v="18082022801G"/>
    <x v="0"/>
    <s v="OJEDA DELGADO, SAMUEL"/>
    <x v="0"/>
    <n v="8.23"/>
    <m/>
    <s v="Universidad de La Rioja"/>
    <n v="1"/>
    <s v="Pruebas de Acceso desde bachillerato o equivalente"/>
    <n v="8"/>
    <s v="18"/>
    <s v="Pruebas de acceso a la Universidad (PAU)- LOE"/>
    <m/>
    <x v="0"/>
    <m/>
    <m/>
    <s v="NO"/>
    <m/>
  </r>
  <r>
    <s v="JUN 2018-19"/>
    <x v="17"/>
    <n v="16627996"/>
    <s v="16627996801G"/>
    <x v="0"/>
    <s v="ANAKKAR BELGHITI, ISMAEL HAMZA"/>
    <x v="0"/>
    <n v="5.7750000000000004"/>
    <m/>
    <s v="Universidad de La Rioja"/>
    <n v="1"/>
    <s v="Pruebas de Acceso desde bachillerato o equivalente"/>
    <n v="8"/>
    <s v="18"/>
    <s v="Pruebas de acceso a la Universidad (PAU)- LOE"/>
    <m/>
    <x v="1"/>
    <m/>
    <m/>
    <s v="SÍ"/>
    <s v="con reconocimientos"/>
  </r>
  <r>
    <s v="JUN 2018-19"/>
    <x v="17"/>
    <n v="16637448"/>
    <s v="16637448801G"/>
    <x v="0"/>
    <s v="LACALLE CASTILLO, DAVID"/>
    <x v="1"/>
    <n v="8.1419999999999995"/>
    <m/>
    <s v="Universidad de La Rioja"/>
    <n v="1"/>
    <s v="Pruebas de Acceso desde bachillerato o equivalente"/>
    <n v="8"/>
    <s v="18"/>
    <s v="Pruebas de acceso a la Universidad (PAU)- LOE"/>
    <m/>
    <x v="0"/>
    <m/>
    <m/>
    <s v="NO"/>
    <m/>
  </r>
  <r>
    <s v="JUN 2018-19"/>
    <x v="17"/>
    <n v="18078889"/>
    <s v="18078889801G"/>
    <x v="0"/>
    <s v="CALLE VELASCO, RICARDO"/>
    <x v="1"/>
    <n v="7.6159999999999997"/>
    <m/>
    <s v="Universidad de La Rioja"/>
    <n v="1"/>
    <s v="Pruebas de Acceso desde bachillerato o equivalente"/>
    <n v="8"/>
    <s v="18"/>
    <s v="Pruebas de acceso a la Universidad (PAU)- LOE"/>
    <m/>
    <x v="0"/>
    <m/>
    <m/>
    <s v="NO"/>
    <m/>
  </r>
  <r>
    <s v="JUN 2018-19"/>
    <x v="17"/>
    <n v="18077267"/>
    <s v="18077267801G"/>
    <x v="0"/>
    <s v="BLANCO IGLESIAS, MARINA"/>
    <x v="1"/>
    <n v="7.0110000000000001"/>
    <m/>
    <s v="Universidad de La Rioja"/>
    <n v="1"/>
    <s v="Pruebas de Acceso desde bachillerato o equivalente"/>
    <n v="8"/>
    <s v="18"/>
    <s v="Pruebas de acceso a la Universidad (PAU)- LOE"/>
    <m/>
    <x v="0"/>
    <m/>
    <m/>
    <s v="NO"/>
    <m/>
  </r>
  <r>
    <s v="JUN 2018-19"/>
    <x v="17"/>
    <n v="18078631"/>
    <s v="18078631801G"/>
    <x v="0"/>
    <s v="PÉREZ SCHIAVARELLI, DÁVIDE"/>
    <x v="1"/>
    <n v="6.4359999999999999"/>
    <m/>
    <s v="Universidad de La Rioja"/>
    <n v="1"/>
    <s v="Pruebas de Acceso desde bachillerato o equivalente"/>
    <n v="8"/>
    <s v="18"/>
    <s v="Pruebas de acceso a la Universidad (PAU)- LOE"/>
    <s v="SÍ"/>
    <x v="0"/>
    <m/>
    <m/>
    <s v="NO"/>
    <m/>
  </r>
  <r>
    <s v="JUN 2018-19"/>
    <x v="17"/>
    <n v="16629266"/>
    <s v="16629266801G"/>
    <x v="0"/>
    <s v="MARTÍNEZ ALONSO, NEREA"/>
    <x v="1"/>
    <n v="7.62"/>
    <m/>
    <m/>
    <n v="11"/>
    <s v="Formación Profesional"/>
    <n v="5"/>
    <s v="115"/>
    <s v="Ciclo Formativo de Grado Superior"/>
    <m/>
    <x v="0"/>
    <m/>
    <m/>
    <s v="SÍ"/>
    <s v="con reconocimientos"/>
  </r>
  <r>
    <s v="JUN 2018-19"/>
    <x v="17"/>
    <n v="72896459"/>
    <s v="72896459801G"/>
    <x v="0"/>
    <s v="MARIN GARCIA, MARIA"/>
    <x v="1"/>
    <n v="6.67"/>
    <m/>
    <m/>
    <n v="11"/>
    <s v="Formación Profesional"/>
    <n v="5"/>
    <s v="115"/>
    <s v="Ciclo Formativo de Grado Superior"/>
    <m/>
    <x v="0"/>
    <m/>
    <m/>
    <s v="SÍ"/>
    <s v="con reconocimientos"/>
  </r>
  <r>
    <s v="JUN 2018-19"/>
    <x v="17"/>
    <n v="18079843"/>
    <s v="18079843801G"/>
    <x v="0"/>
    <s v="PÉREZ SANCHO, ERNESTO"/>
    <x v="1"/>
    <n v="7.6970000000000001"/>
    <m/>
    <s v="Universidad de La Rioja"/>
    <n v="9"/>
    <s v="ACCESO A TERCER CICL0"/>
    <n v="3"/>
    <s v="93"/>
    <s v="INGENIERO SUPERIOR"/>
    <m/>
    <x v="1"/>
    <m/>
    <m/>
    <s v="SÍ"/>
    <s v="con reconocimientos"/>
  </r>
  <r>
    <s v="JUN 2018-19"/>
    <x v="17"/>
    <n v="17495159"/>
    <s v="17495159801G"/>
    <x v="0"/>
    <s v="URRUTIA HURTADO, CARLA"/>
    <x v="1"/>
    <n v="7.6929999999999996"/>
    <m/>
    <s v="Universidad de La Rioja"/>
    <n v="9"/>
    <s v="ACCESO A TERCER CICL0"/>
    <n v="3"/>
    <s v="93"/>
    <s v="INGENIERO SUPERIOR"/>
    <m/>
    <x v="1"/>
    <m/>
    <m/>
    <s v="SÍ"/>
    <s v="con reconocimientos"/>
  </r>
  <r>
    <s v="JUN 2018-19"/>
    <x v="17"/>
    <s v="X7114325"/>
    <s v="X7114325801G"/>
    <x v="0"/>
    <s v="COMAN -, VÍCTOR"/>
    <x v="2"/>
    <n v="6.7290000000000001"/>
    <m/>
    <s v="Universidad de La Rioja"/>
    <n v="1"/>
    <s v="Pruebas de Acceso desde bachillerato o equivalente"/>
    <n v="9"/>
    <s v="19"/>
    <s v="Evaluación de Bachillerato para Acceso a la Universidad (EBAU) - LOMCE"/>
    <s v="SÍ"/>
    <x v="2"/>
    <m/>
    <m/>
    <s v="NO"/>
    <m/>
  </r>
  <r>
    <s v="JUN 2018-19"/>
    <x v="17"/>
    <n v="72799163"/>
    <s v="72799163801G"/>
    <x v="0"/>
    <s v="ALONSO MARTÍNEZ, VÍCTOR"/>
    <x v="2"/>
    <n v="6.9420000000000002"/>
    <m/>
    <s v="Universidad de La Rioja"/>
    <n v="1"/>
    <s v="Pruebas de Acceso desde bachillerato o equivalente"/>
    <n v="9"/>
    <s v="19"/>
    <s v="Evaluación de Bachillerato para Acceso a la Universidad (EBAU) - LOMCE"/>
    <s v="SÍ"/>
    <x v="2"/>
    <m/>
    <m/>
    <s v="NO"/>
    <m/>
  </r>
  <r>
    <s v="JUN 2018-19"/>
    <x v="17"/>
    <n v="18079270"/>
    <s v="18079270801G"/>
    <x v="0"/>
    <s v="GUTIÉRREZ AGUADO, ÁLVARO"/>
    <x v="2"/>
    <n v="7.9089999999999998"/>
    <m/>
    <s v="Universidad de La Rioja"/>
    <n v="1"/>
    <s v="Pruebas de Acceso desde bachillerato o equivalente"/>
    <n v="9"/>
    <s v="19"/>
    <s v="Evaluación de Bachillerato para Acceso a la Universidad (EBAU) - LOMCE"/>
    <s v="SÍ"/>
    <x v="0"/>
    <m/>
    <m/>
    <s v="NO"/>
    <m/>
  </r>
  <r>
    <s v="JUN 2018-19"/>
    <x v="17"/>
    <n v="18081214"/>
    <s v="18081214801G"/>
    <x v="0"/>
    <s v="GUILLÉN CÁMARA, ALEX"/>
    <x v="2"/>
    <n v="7.0709999999999997"/>
    <m/>
    <s v="Universidad de La Rioja"/>
    <n v="1"/>
    <s v="Pruebas de Acceso desde bachillerato o equivalente"/>
    <n v="9"/>
    <s v="19"/>
    <s v="Evaluación de Bachillerato para Acceso a la Universidad (EBAU) - LOMCE"/>
    <s v="SÍ"/>
    <x v="0"/>
    <m/>
    <m/>
    <s v="NO"/>
    <m/>
  </r>
  <r>
    <s v="JUN 2018-19"/>
    <x v="17"/>
    <n v="16628485"/>
    <s v="16628485801G"/>
    <x v="0"/>
    <s v="CAÑAS ZORZANO, ANEL"/>
    <x v="2"/>
    <n v="5.8419999999999996"/>
    <m/>
    <s v="Universidad de La Rioja"/>
    <n v="1"/>
    <s v="Pruebas de Acceso desde bachillerato o equivalente"/>
    <n v="9"/>
    <s v="19"/>
    <s v="Evaluación de Bachillerato para Acceso a la Universidad (EBAU) - LOMCE"/>
    <s v="SÍ"/>
    <x v="0"/>
    <m/>
    <m/>
    <s v="NO"/>
    <m/>
  </r>
  <r>
    <s v="JUN 2018-19"/>
    <x v="17"/>
    <n v="18086300"/>
    <s v="18086300801G"/>
    <x v="0"/>
    <s v="MORENO CORNUDELLA, PAULA"/>
    <x v="2"/>
    <n v="6.5069999999999997"/>
    <m/>
    <s v="Universidad de La Rioja"/>
    <n v="1"/>
    <s v="Pruebas de Acceso desde bachillerato o equivalente"/>
    <n v="9"/>
    <s v="19"/>
    <s v="Evaluación de Bachillerato para Acceso a la Universidad (EBAU) - LOMCE"/>
    <s v="SÍ"/>
    <x v="0"/>
    <m/>
    <m/>
    <s v="NO"/>
    <m/>
  </r>
  <r>
    <s v="JUN 2018-19"/>
    <x v="17"/>
    <n v="18078691"/>
    <s v="18078691801G"/>
    <x v="0"/>
    <s v="CARRERA DÍEZ, JORGE"/>
    <x v="2"/>
    <n v="6.032"/>
    <m/>
    <s v="Universidad de La Rioja"/>
    <n v="1"/>
    <s v="Pruebas de Acceso desde bachillerato o equivalente"/>
    <n v="9"/>
    <s v="19"/>
    <s v="Evaluación de Bachillerato para Acceso a la Universidad (EBAU) - LOMCE"/>
    <m/>
    <x v="0"/>
    <m/>
    <m/>
    <s v="NO"/>
    <m/>
  </r>
  <r>
    <s v="JLO 2018-19"/>
    <x v="17"/>
    <n v="18075183"/>
    <s v="18075183801G"/>
    <x v="0"/>
    <s v="PELLEJERO ESPINOSA, JON"/>
    <x v="2"/>
    <n v="7.2789999999999999"/>
    <m/>
    <s v="Universidad Pública de Navarra"/>
    <n v="1"/>
    <s v="Pruebas de Acceso desde bachillerato o equivalente"/>
    <n v="8"/>
    <s v="18"/>
    <s v="Pruebas de acceso a la Universidad (PAU)- LOE"/>
    <m/>
    <x v="0"/>
    <m/>
    <s v="803G"/>
    <s v="NO"/>
    <s v="otro grado"/>
  </r>
  <r>
    <s v="JUN 2018-19"/>
    <x v="17"/>
    <n v="18075638"/>
    <s v="18075638801G"/>
    <x v="0"/>
    <s v="HERRERO AGUIRRE, JON ANDER"/>
    <x v="2"/>
    <n v="6.36"/>
    <m/>
    <m/>
    <n v="11"/>
    <s v="Formación Profesional"/>
    <n v="5"/>
    <s v="115"/>
    <s v="Ciclo Formativo de Grado Superior"/>
    <m/>
    <x v="0"/>
    <m/>
    <m/>
    <s v="SÍ"/>
    <s v="con reconocimientos"/>
  </r>
  <r>
    <s v="JUN 2018-19"/>
    <x v="17"/>
    <n v="72799198"/>
    <s v="72799198801G"/>
    <x v="0"/>
    <s v="PUERTA GIL DE GÓMEZ, JUAN"/>
    <x v="2"/>
    <n v="5.9809999999999999"/>
    <m/>
    <s v="Universidad de La Rioja"/>
    <n v="1"/>
    <s v="Pruebas de Acceso desde bachillerato o equivalente"/>
    <n v="9"/>
    <s v="19"/>
    <s v="Evaluación de Bachillerato para Acceso a la Universidad (EBAU) - LOMCE"/>
    <s v="SÍ"/>
    <x v="0"/>
    <m/>
    <m/>
    <s v="NO"/>
    <m/>
  </r>
  <r>
    <s v="JUN 2018-19"/>
    <x v="17"/>
    <n v="49260693"/>
    <s v="49260693801G"/>
    <x v="0"/>
    <s v="DEL CAMPO LOPEZ, ALEJANDRO"/>
    <x v="2"/>
    <n v="8.0239999999999991"/>
    <m/>
    <s v="UNIVERSIDAD DE LLEIDA"/>
    <n v="1"/>
    <s v="Pruebas de Acceso desde bachillerato o equivalente"/>
    <n v="8"/>
    <s v="18"/>
    <s v="Pruebas de acceso a la Universidad (PAU)- LOE"/>
    <s v="SÍ"/>
    <x v="1"/>
    <m/>
    <s v="701G"/>
    <s v="SÍ"/>
    <s v="otro grado"/>
  </r>
  <r>
    <s v="JUN 2018-19"/>
    <x v="17"/>
    <n v="58016087"/>
    <s v="58016087801G"/>
    <x v="0"/>
    <s v="DIAZ CONDE, IVAN"/>
    <x v="2"/>
    <n v="7.0940000000000003"/>
    <m/>
    <m/>
    <n v="9"/>
    <s v="ACCESO A TERCER CICL0"/>
    <n v="3"/>
    <s v="93"/>
    <s v="INGENIERO SUPERIOR"/>
    <m/>
    <x v="1"/>
    <s v="701G"/>
    <s v="701G"/>
    <s v="SÍ"/>
    <s v="otro grado"/>
  </r>
  <r>
    <s v="JUN 2018-19"/>
    <x v="17"/>
    <n v="17499793"/>
    <s v="17499793801G"/>
    <x v="0"/>
    <s v="PABLO FERNÁNDEZ, GONZALO"/>
    <x v="3"/>
    <n v="6.8639999999999999"/>
    <m/>
    <s v="Universidad de La Rioja"/>
    <n v="1"/>
    <s v="Pruebas de Acceso desde bachillerato o equivalente"/>
    <n v="9"/>
    <s v="19"/>
    <s v="Evaluación de Bachillerato para Acceso a la Universidad (EBAU) - LOMCE"/>
    <m/>
    <x v="0"/>
    <m/>
    <m/>
    <s v="NO"/>
    <m/>
  </r>
  <r>
    <s v="JUN 2018-19"/>
    <x v="17"/>
    <n v="18078205"/>
    <s v="18078205801G"/>
    <x v="0"/>
    <s v="ÍÑIGUEZ COMPS, DAVID"/>
    <x v="3"/>
    <n v="8.6910000000000007"/>
    <m/>
    <s v="Universidad de La Rioja"/>
    <n v="1"/>
    <s v="Pruebas de Acceso desde bachillerato o equivalente"/>
    <n v="9"/>
    <s v="19"/>
    <s v="Evaluación de Bachillerato para Acceso a la Universidad (EBAU) - LOMCE"/>
    <m/>
    <x v="0"/>
    <m/>
    <m/>
    <s v="NO"/>
    <m/>
  </r>
  <r>
    <s v="JUN 2018-19"/>
    <x v="17"/>
    <n v="18087535"/>
    <s v="18087535801G"/>
    <x v="0"/>
    <s v="FERNÁNDEZ BAROJA, ANDONI"/>
    <x v="3"/>
    <n v="7.6369999999999996"/>
    <m/>
    <s v="Universidad de La Rioja"/>
    <n v="1"/>
    <s v="Pruebas de Acceso desde bachillerato o equivalente"/>
    <n v="9"/>
    <s v="19"/>
    <s v="Evaluación de Bachillerato para Acceso a la Universidad (EBAU) - LOMCE"/>
    <m/>
    <x v="0"/>
    <m/>
    <m/>
    <s v="NO"/>
    <m/>
  </r>
  <r>
    <s v="JUN 2018-19"/>
    <x v="17"/>
    <n v="71796693"/>
    <s v="71796693801G"/>
    <x v="0"/>
    <s v="GARCÍA CARBALLO, JUAN DANIEL"/>
    <x v="3"/>
    <n v="8.4949999999999992"/>
    <m/>
    <s v="UNIVERSIDAD DE BURGOS"/>
    <n v="9"/>
    <s v="ACCESO A TERCER CICL0"/>
    <n v="3"/>
    <s v="93"/>
    <s v="INGENIERO SUPERIOR"/>
    <m/>
    <x v="1"/>
    <s v="701G"/>
    <m/>
    <s v="SÍ"/>
    <s v="otro grado"/>
  </r>
  <r>
    <s v="JUN 2018-19"/>
    <x v="17"/>
    <n v="49582259"/>
    <s v="49582259801G"/>
    <x v="0"/>
    <s v="ESCUDERO GARMENDIA, UXUE"/>
    <x v="3"/>
    <n v="6.7039999999999997"/>
    <m/>
    <s v="Universidad Pública de Navarra"/>
    <n v="1"/>
    <s v="Pruebas de Acceso desde bachillerato o equivalente"/>
    <n v="9"/>
    <s v="19"/>
    <s v="Evaluación de Bachillerato para Acceso a la Universidad (EBAU) - LOMCE"/>
    <m/>
    <x v="2"/>
    <m/>
    <m/>
    <s v="NO"/>
    <m/>
  </r>
  <r>
    <s v="JUN 2018-19"/>
    <x v="17"/>
    <n v="23019993"/>
    <s v="23019993801G"/>
    <x v="1"/>
    <s v="LEIVA RODRIGUEZ, IGNACIO"/>
    <x v="3"/>
    <m/>
    <m/>
    <m/>
    <n v="8"/>
    <s v="Cambio de universidad y/o estudios"/>
    <n v="1"/>
    <s v="81"/>
    <s v="Cambio de universidad por reconocimiento de 30 ECTS"/>
    <m/>
    <x v="1"/>
    <m/>
    <m/>
    <s v="SÍ"/>
    <s v="con reconocimientos"/>
  </r>
  <r>
    <s v="JUN 2018-19"/>
    <x v="18"/>
    <n v="18085264"/>
    <s v="18085264601G"/>
    <x v="0"/>
    <s v="LONDOÑO SANZ, ISABEL"/>
    <x v="4"/>
    <n v="6.3920000000000003"/>
    <m/>
    <s v="Universidad de La Rioja"/>
    <n v="1"/>
    <s v="Pruebas de Acceso desde bachillerato o equivalente"/>
    <n v="8"/>
    <s v="18"/>
    <s v="Pruebas de acceso a la Universidad (PAU)- LOE"/>
    <m/>
    <x v="1"/>
    <m/>
    <m/>
    <s v="NO"/>
    <m/>
  </r>
  <r>
    <s v="JUN 2018-19"/>
    <x v="18"/>
    <n v="16556654"/>
    <s v="16556654601G"/>
    <x v="0"/>
    <s v="PEÑARANDA DÍAZ, MARÍA CONCEPCIÓN"/>
    <x v="6"/>
    <n v="6"/>
    <m/>
    <m/>
    <n v="11"/>
    <s v="Formación Profesional"/>
    <n v="1"/>
    <s v="111"/>
    <s v="Formación Profesional de 2º Grado"/>
    <m/>
    <x v="1"/>
    <m/>
    <m/>
    <s v="NO"/>
    <m/>
  </r>
  <r>
    <s v="JUN 2018-19"/>
    <x v="18"/>
    <n v="18080741"/>
    <s v="18080741601G"/>
    <x v="0"/>
    <s v="RIVADA PÉREZ, TERESA"/>
    <x v="0"/>
    <n v="6.202"/>
    <m/>
    <s v="Universidad de La Rioja"/>
    <n v="1"/>
    <s v="Pruebas de Acceso desde bachillerato o equivalente"/>
    <n v="8"/>
    <s v="18"/>
    <s v="Pruebas de acceso a la Universidad (PAU)- LOE"/>
    <m/>
    <x v="0"/>
    <m/>
    <m/>
    <s v="NO"/>
    <m/>
  </r>
  <r>
    <s v="JLO 2018-19"/>
    <x v="18"/>
    <n v="18080271"/>
    <s v="18080271601G"/>
    <x v="0"/>
    <s v="ELBUSTO ARAIZ, LEIRE"/>
    <x v="0"/>
    <n v="5.6280000000000001"/>
    <m/>
    <s v="Universidad de La Rioja"/>
    <n v="1"/>
    <s v="Pruebas de Acceso desde bachillerato o equivalente"/>
    <n v="8"/>
    <s v="18"/>
    <s v="Pruebas de acceso a la Universidad (PAU)- LOE"/>
    <m/>
    <x v="0"/>
    <m/>
    <m/>
    <s v="NO"/>
    <m/>
  </r>
  <r>
    <s v="JUN 2018-19"/>
    <x v="18"/>
    <n v="72793550"/>
    <s v="72793550601G"/>
    <x v="0"/>
    <s v="FERNÁNDEZ CRISTÓBAL, LIDIA"/>
    <x v="1"/>
    <n v="8.3840000000000003"/>
    <m/>
    <s v="Universidad de La Rioja"/>
    <n v="1"/>
    <s v="Pruebas de Acceso desde bachillerato o equivalente"/>
    <n v="8"/>
    <s v="18"/>
    <s v="Pruebas de acceso a la Universidad (PAU)- LOE"/>
    <m/>
    <x v="0"/>
    <m/>
    <m/>
    <s v="NO"/>
    <m/>
  </r>
  <r>
    <s v="JUN 2018-19"/>
    <x v="18"/>
    <n v="16640492"/>
    <s v="16640492601G"/>
    <x v="0"/>
    <s v="PASCUAL MORALES, CLARA"/>
    <x v="1"/>
    <n v="7.8209999999999997"/>
    <m/>
    <s v="Universidad de La Rioja"/>
    <n v="1"/>
    <s v="Pruebas de Acceso desde bachillerato o equivalente"/>
    <n v="8"/>
    <s v="18"/>
    <s v="Pruebas de acceso a la Universidad (PAU)- LOE"/>
    <m/>
    <x v="0"/>
    <m/>
    <m/>
    <s v="NO"/>
    <m/>
  </r>
  <r>
    <s v="JUN 2018-19"/>
    <x v="18"/>
    <n v="78776473"/>
    <s v="78776473601G"/>
    <x v="0"/>
    <s v="ARCOS PEREZ, LORENA"/>
    <x v="2"/>
    <n v="6.11"/>
    <m/>
    <s v="Universidad Pública de Navarra"/>
    <n v="1"/>
    <s v="Pruebas de Acceso desde bachillerato o equivalente"/>
    <n v="8"/>
    <s v="18"/>
    <s v="Pruebas de acceso a la Universidad (PAU)- LOE"/>
    <m/>
    <x v="1"/>
    <m/>
    <s v="206G"/>
    <s v="SÍ"/>
    <s v="otro grado"/>
  </r>
  <r>
    <s v="JUN 2018-19"/>
    <x v="18"/>
    <n v="18475952"/>
    <s v="18475952601G"/>
    <x v="0"/>
    <s v="NIMAGA NIMAGA, MARIYAMUO"/>
    <x v="2"/>
    <n v="6.915"/>
    <m/>
    <s v="Universidad de La Rioja"/>
    <n v="1"/>
    <s v="Pruebas de Acceso desde bachillerato o equivalente"/>
    <n v="9"/>
    <s v="19"/>
    <s v="Evaluación de Bachillerato para Acceso a la Universidad (EBAU) - LOMCE"/>
    <s v="SÍ"/>
    <x v="0"/>
    <m/>
    <m/>
    <s v="NO"/>
    <m/>
  </r>
  <r>
    <s v="JUN 2018-19"/>
    <x v="18"/>
    <n v="78815558"/>
    <s v="78815558601G"/>
    <x v="0"/>
    <s v="RUIZ ARDAIZ, NATALIA"/>
    <x v="3"/>
    <n v="6.4640000000000004"/>
    <m/>
    <s v="Universidad Pública de Navarra"/>
    <n v="1"/>
    <s v="Pruebas de Acceso desde bachillerato o equivalente"/>
    <n v="9"/>
    <s v="19"/>
    <s v="Evaluación de Bachillerato para Acceso a la Universidad (EBAU) - LOMCE"/>
    <m/>
    <x v="0"/>
    <m/>
    <m/>
    <s v="NO"/>
    <m/>
  </r>
  <r>
    <s v="JUN 2018-19"/>
    <x v="18"/>
    <n v="18084466"/>
    <s v="18084466601G"/>
    <x v="0"/>
    <s v="ARCE GARCÍA, ALBA"/>
    <x v="3"/>
    <n v="7.0069999999999997"/>
    <m/>
    <s v="Universidad de La Rioja"/>
    <n v="1"/>
    <s v="Pruebas de Acceso desde bachillerato o equivalente"/>
    <n v="9"/>
    <s v="19"/>
    <s v="Evaluación de Bachillerato para Acceso a la Universidad (EBAU) - LOMCE"/>
    <m/>
    <x v="0"/>
    <m/>
    <m/>
    <s v="NO"/>
    <m/>
  </r>
  <r>
    <m/>
    <x v="19"/>
    <m/>
    <m/>
    <x v="3"/>
    <m/>
    <x v="10"/>
    <m/>
    <m/>
    <m/>
    <m/>
    <m/>
    <m/>
    <m/>
    <m/>
    <m/>
    <x v="7"/>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88">
  <r>
    <x v="0"/>
    <x v="0"/>
    <n v="201"/>
    <s v="201G"/>
    <s v="GRUPO-A"/>
    <n v="16545318"/>
    <s v="Contabilidad de gestión"/>
    <s v="GG"/>
    <s v="GRUPO GRANDE"/>
    <s v="201G"/>
    <s v="GRUPO GRANDE DE Contabilidad de gestión"/>
    <s v="GRUPO-A"/>
    <s v="Grupo Grande de Contabilidad de gestión"/>
    <s v="1S"/>
    <n v="16545318"/>
    <s v="RUIZ-OLALLA"/>
    <s v="CORCUERA"/>
    <s v="Mª CARMEN"/>
    <s v="caruiz-o"/>
    <s v="carmen.ruiz-olalla@unirioja.es"/>
    <n v="4"/>
    <n v="4"/>
    <n v="504"/>
    <s v="PROFESOR TITULAR UNIVERSIDAD"/>
    <s v="01A"/>
    <s v="TIEMPO COMPLETO AMPLIADO"/>
    <s v="2012-09-01 00:00:00.0"/>
    <s v="null"/>
    <s v="DF100082"/>
    <s v="PROFESOR TITULAR DE UNIVERSIDAD"/>
    <s v="R104"/>
    <x v="0"/>
    <n v="230"/>
    <s v="ECONOMÍA FINANCIERA Y CONTABILIDAD"/>
  </r>
  <r>
    <x v="0"/>
    <x v="0"/>
    <n v="201"/>
    <s v="201G"/>
    <s v="GRUPO-B"/>
    <n v="16545318"/>
    <s v="Contabilidad de gestión"/>
    <s v="GG"/>
    <s v="GRUPO GRANDE"/>
    <s v="201G"/>
    <s v="GRUPO GRANDE DE Contabilidad de gestión"/>
    <s v="GRUPO-B"/>
    <s v="Grupo Grande de Contabilidad de gestión"/>
    <s v="1S"/>
    <n v="16545318"/>
    <s v="RUIZ-OLALLA"/>
    <s v="CORCUERA"/>
    <s v="Mª CARMEN"/>
    <s v="caruiz-o"/>
    <s v="carmen.ruiz-olalla@unirioja.es"/>
    <n v="4"/>
    <n v="4"/>
    <n v="504"/>
    <s v="PROFESOR TITULAR UNIVERSIDAD"/>
    <s v="01A"/>
    <s v="TIEMPO COMPLETO AMPLIADO"/>
    <s v="2012-09-01 00:00:00.0"/>
    <s v="null"/>
    <s v="DF100082"/>
    <s v="PROFESOR TITULAR DE UNIVERSIDAD"/>
    <s v="R104"/>
    <x v="0"/>
    <n v="230"/>
    <s v="ECONOMÍA FINANCIERA Y CONTABILIDAD"/>
  </r>
  <r>
    <x v="0"/>
    <x v="0"/>
    <n v="201"/>
    <s v="201I"/>
    <s v="GRUPO-A1"/>
    <n v="16802653"/>
    <s v="Contabilidad de gestión"/>
    <s v="GI"/>
    <s v="GRUPO DE INFORMÁTICA"/>
    <s v="201I"/>
    <s v="INFORMÁTICA DE Contabilidad de gestión"/>
    <s v="GRUPO-A1"/>
    <s v="Informática de Contabilidad de gestión"/>
    <s v="1S"/>
    <n v="16802653"/>
    <s v="MARÍN"/>
    <s v="VINUESA"/>
    <s v="LUZ MARÍA"/>
    <s v="lumarin"/>
    <s v="luz-maria.marin@unirioja.es"/>
    <n v="0.5"/>
    <n v="0.5"/>
    <n v="536"/>
    <s v="PROFESOR INTERINO"/>
    <s v="C01"/>
    <s v="TIEMPO COMPLETO"/>
    <s v="2016-09-15 00:00:00.0"/>
    <s v="null"/>
    <s v="PI101109"/>
    <s v="PROFESOR CONTRATADO INTERINO"/>
    <s v="R104"/>
    <x v="0"/>
    <n v="230"/>
    <s v="ECONOMÍA FINANCIERA Y CONTABILIDAD"/>
  </r>
  <r>
    <x v="0"/>
    <x v="0"/>
    <n v="201"/>
    <s v="201I"/>
    <s v="GRUPO-A2"/>
    <n v="16545318"/>
    <s v="Contabilidad de gestión"/>
    <s v="GI"/>
    <s v="GRUPO DE INFORMÁTICA"/>
    <s v="201I"/>
    <s v="INFORMÁTICA DE Contabilidad de gestión"/>
    <s v="GRUPO-A2"/>
    <s v="Informática de Contabilidad de gestión"/>
    <s v="1S"/>
    <n v="16545318"/>
    <s v="RUIZ-OLALLA"/>
    <s v="CORCUERA"/>
    <s v="Mª CARMEN"/>
    <s v="caruiz-o"/>
    <s v="carmen.ruiz-olalla@unirioja.es"/>
    <n v="0.5"/>
    <n v="0.5"/>
    <n v="504"/>
    <s v="PROFESOR TITULAR UNIVERSIDAD"/>
    <s v="01A"/>
    <s v="TIEMPO COMPLETO AMPLIADO"/>
    <s v="2012-09-01 00:00:00.0"/>
    <s v="null"/>
    <s v="DF100082"/>
    <s v="PROFESOR TITULAR DE UNIVERSIDAD"/>
    <s v="R104"/>
    <x v="0"/>
    <n v="230"/>
    <s v="ECONOMÍA FINANCIERA Y CONTABILIDAD"/>
  </r>
  <r>
    <x v="0"/>
    <x v="0"/>
    <n v="201"/>
    <s v="201I"/>
    <s v="GRUPO-A3"/>
    <n v="16802653"/>
    <s v="Contabilidad de gestión"/>
    <s v="GI"/>
    <s v="GRUPO DE INFORMÁTICA"/>
    <s v="201I"/>
    <s v="INFORMÁTICA DE Contabilidad de gestión"/>
    <s v="GRUPO-A3"/>
    <s v="Informática de Contabilidad de gestión"/>
    <s v="1S"/>
    <n v="16802653"/>
    <s v="MARÍN"/>
    <s v="VINUESA"/>
    <s v="LUZ MARÍA"/>
    <s v="lumarin"/>
    <s v="luz-maria.marin@unirioja.es"/>
    <n v="0.5"/>
    <n v="0.5"/>
    <n v="536"/>
    <s v="PROFESOR INTERINO"/>
    <s v="C01"/>
    <s v="TIEMPO COMPLETO"/>
    <s v="2016-09-15 00:00:00.0"/>
    <s v="null"/>
    <s v="PI101109"/>
    <s v="PROFESOR CONTRATADO INTERINO"/>
    <s v="R104"/>
    <x v="0"/>
    <n v="230"/>
    <s v="ECONOMÍA FINANCIERA Y CONTABILIDAD"/>
  </r>
  <r>
    <x v="0"/>
    <x v="0"/>
    <n v="201"/>
    <s v="201I"/>
    <s v="GRUPO-A4"/>
    <n v="16545318"/>
    <s v="Contabilidad de gestión"/>
    <s v="GI"/>
    <s v="GRUPO DE INFORMÁTICA"/>
    <s v="201I"/>
    <s v="INFORMÁTICA DE Contabilidad de gestión"/>
    <s v="GRUPO-A4"/>
    <s v="Informática de Contabilidad de gestión"/>
    <s v="1S"/>
    <n v="16545318"/>
    <s v="RUIZ-OLALLA"/>
    <s v="CORCUERA"/>
    <s v="Mª CARMEN"/>
    <s v="caruiz-o"/>
    <s v="carmen.ruiz-olalla@unirioja.es"/>
    <n v="0.5"/>
    <n v="0.5"/>
    <n v="504"/>
    <s v="PROFESOR TITULAR UNIVERSIDAD"/>
    <s v="01A"/>
    <s v="TIEMPO COMPLETO AMPLIADO"/>
    <s v="2012-09-01 00:00:00.0"/>
    <s v="null"/>
    <s v="DF100082"/>
    <s v="PROFESOR TITULAR DE UNIVERSIDAD"/>
    <s v="R104"/>
    <x v="0"/>
    <n v="230"/>
    <s v="ECONOMÍA FINANCIERA Y CONTABILIDAD"/>
  </r>
  <r>
    <x v="0"/>
    <x v="0"/>
    <n v="201"/>
    <s v="201I"/>
    <s v="GRUPO-B1"/>
    <n v="16545318"/>
    <s v="Contabilidad de gestión"/>
    <s v="GI"/>
    <s v="GRUPO DE INFORMÁTICA"/>
    <s v="201I"/>
    <s v="INFORMÁTICA DE Contabilidad de gestión"/>
    <s v="GRUPO-B1"/>
    <s v="Informática de Contabilidad de gestión"/>
    <s v="1S"/>
    <n v="16545318"/>
    <s v="RUIZ-OLALLA"/>
    <s v="CORCUERA"/>
    <s v="Mª CARMEN"/>
    <s v="caruiz-o"/>
    <s v="carmen.ruiz-olalla@unirioja.es"/>
    <n v="0.5"/>
    <n v="0.5"/>
    <n v="504"/>
    <s v="PROFESOR TITULAR UNIVERSIDAD"/>
    <s v="01A"/>
    <s v="TIEMPO COMPLETO AMPLIADO"/>
    <s v="2012-09-01 00:00:00.0"/>
    <s v="null"/>
    <s v="DF100082"/>
    <s v="PROFESOR TITULAR DE UNIVERSIDAD"/>
    <s v="R104"/>
    <x v="0"/>
    <n v="230"/>
    <s v="ECONOMÍA FINANCIERA Y CONTABILIDAD"/>
  </r>
  <r>
    <x v="0"/>
    <x v="0"/>
    <n v="201"/>
    <s v="201I"/>
    <s v="GRUPO-B2"/>
    <n v="16545318"/>
    <s v="Contabilidad de gestión"/>
    <s v="GI"/>
    <s v="GRUPO DE INFORMÁTICA"/>
    <s v="201I"/>
    <s v="INFORMÁTICA DE Contabilidad de gestión"/>
    <s v="GRUPO-B2"/>
    <s v="Informática de Contabilidad de gestión"/>
    <s v="1S"/>
    <n v="16545318"/>
    <s v="RUIZ-OLALLA"/>
    <s v="CORCUERA"/>
    <s v="Mª CARMEN"/>
    <s v="caruiz-o"/>
    <s v="carmen.ruiz-olalla@unirioja.es"/>
    <n v="0.5"/>
    <n v="0.5"/>
    <n v="504"/>
    <s v="PROFESOR TITULAR UNIVERSIDAD"/>
    <s v="01A"/>
    <s v="TIEMPO COMPLETO AMPLIADO"/>
    <s v="2012-09-01 00:00:00.0"/>
    <s v="null"/>
    <s v="DF100082"/>
    <s v="PROFESOR TITULAR DE UNIVERSIDAD"/>
    <s v="R104"/>
    <x v="0"/>
    <n v="230"/>
    <s v="ECONOMÍA FINANCIERA Y CONTABILIDAD"/>
  </r>
  <r>
    <x v="0"/>
    <x v="0"/>
    <n v="201"/>
    <s v="201I"/>
    <s v="GRUPO-B3"/>
    <n v="16802653"/>
    <s v="Contabilidad de gestión"/>
    <s v="GI"/>
    <s v="GRUPO DE INFORMÁTICA"/>
    <s v="201I"/>
    <s v="INFORMÁTICA DE Contabilidad de gestión"/>
    <s v="GRUPO-B3"/>
    <s v="Informática de Contabilidad de gestión"/>
    <s v="1S"/>
    <n v="16802653"/>
    <s v="MARÍN"/>
    <s v="VINUESA"/>
    <s v="LUZ MARÍA"/>
    <s v="lumarin"/>
    <s v="luz-maria.marin@unirioja.es"/>
    <n v="0.5"/>
    <n v="0.5"/>
    <n v="536"/>
    <s v="PROFESOR INTERINO"/>
    <s v="C01"/>
    <s v="TIEMPO COMPLETO"/>
    <s v="2016-09-15 00:00:00.0"/>
    <s v="null"/>
    <s v="PI101109"/>
    <s v="PROFESOR CONTRATADO INTERINO"/>
    <s v="R104"/>
    <x v="0"/>
    <n v="230"/>
    <s v="ECONOMÍA FINANCIERA Y CONTABILIDAD"/>
  </r>
  <r>
    <x v="0"/>
    <x v="0"/>
    <n v="201"/>
    <s v="201R"/>
    <s v="GRUPO-A1"/>
    <n v="16802653"/>
    <s v="Contabilidad de gestión"/>
    <s v="GR"/>
    <s v="GRUPO REDUCIDO"/>
    <s v="201R"/>
    <s v="GRUPO REDUCIDO DE Contabilidad de gestión"/>
    <s v="GRUPO-A1"/>
    <s v="Grupo Reducido de Contabilidad de gestión"/>
    <s v="1S"/>
    <n v="16802653"/>
    <s v="MARÍN"/>
    <s v="VINUESA"/>
    <s v="LUZ MARÍA"/>
    <s v="lumarin"/>
    <s v="luz-maria.marin@unirioja.es"/>
    <n v="1.5"/>
    <n v="1.5"/>
    <n v="536"/>
    <s v="PROFESOR INTERINO"/>
    <s v="C01"/>
    <s v="TIEMPO COMPLETO"/>
    <s v="2016-09-15 00:00:00.0"/>
    <s v="null"/>
    <s v="PI101109"/>
    <s v="PROFESOR CONTRATADO INTERINO"/>
    <s v="R104"/>
    <x v="0"/>
    <n v="230"/>
    <s v="ECONOMÍA FINANCIERA Y CONTABILIDAD"/>
  </r>
  <r>
    <x v="0"/>
    <x v="0"/>
    <n v="201"/>
    <s v="201R"/>
    <s v="GRUPO-A2"/>
    <n v="16545318"/>
    <s v="Contabilidad de gestión"/>
    <s v="GR"/>
    <s v="GRUPO REDUCIDO"/>
    <s v="201R"/>
    <s v="GRUPO REDUCIDO DE Contabilidad de gestión"/>
    <s v="GRUPO-A2"/>
    <s v="Grupo Reducido de Contabilidad de gestión"/>
    <s v="1S"/>
    <n v="16545318"/>
    <s v="RUIZ-OLALLA"/>
    <s v="CORCUERA"/>
    <s v="Mª CARMEN"/>
    <s v="caruiz-o"/>
    <s v="carmen.ruiz-olalla@unirioja.es"/>
    <n v="1.5"/>
    <n v="1.5"/>
    <n v="504"/>
    <s v="PROFESOR TITULAR UNIVERSIDAD"/>
    <s v="01A"/>
    <s v="TIEMPO COMPLETO AMPLIADO"/>
    <s v="2012-09-01 00:00:00.0"/>
    <s v="null"/>
    <s v="DF100082"/>
    <s v="PROFESOR TITULAR DE UNIVERSIDAD"/>
    <s v="R104"/>
    <x v="0"/>
    <n v="230"/>
    <s v="ECONOMÍA FINANCIERA Y CONTABILIDAD"/>
  </r>
  <r>
    <x v="0"/>
    <x v="0"/>
    <n v="201"/>
    <s v="201R"/>
    <s v="GRUPO-A3"/>
    <n v="16802653"/>
    <s v="Contabilidad de gestión"/>
    <s v="GR"/>
    <s v="GRUPO REDUCIDO"/>
    <s v="201R"/>
    <s v="GRUPO REDUCIDO DE Contabilidad de gestión"/>
    <s v="GRUPO-A3"/>
    <s v="Grupo Reducido de Contabilidad de gestión"/>
    <s v="1S"/>
    <n v="16802653"/>
    <s v="MARÍN"/>
    <s v="VINUESA"/>
    <s v="LUZ MARÍA"/>
    <s v="lumarin"/>
    <s v="luz-maria.marin@unirioja.es"/>
    <n v="1.5"/>
    <n v="1.5"/>
    <n v="536"/>
    <s v="PROFESOR INTERINO"/>
    <s v="C01"/>
    <s v="TIEMPO COMPLETO"/>
    <s v="2016-09-15 00:00:00.0"/>
    <s v="null"/>
    <s v="PI101109"/>
    <s v="PROFESOR CONTRATADO INTERINO"/>
    <s v="R104"/>
    <x v="0"/>
    <n v="230"/>
    <s v="ECONOMÍA FINANCIERA Y CONTABILIDAD"/>
  </r>
  <r>
    <x v="0"/>
    <x v="0"/>
    <n v="201"/>
    <s v="201R"/>
    <s v="GRUPO-A4"/>
    <n v="16545318"/>
    <s v="Contabilidad de gestión"/>
    <s v="GR"/>
    <s v="GRUPO REDUCIDO"/>
    <s v="201R"/>
    <s v="GRUPO REDUCIDO DE Contabilidad de gestión"/>
    <s v="GRUPO-A4"/>
    <s v="Grupo Reducido de Contabilidad de gestión"/>
    <s v="1S"/>
    <n v="16545318"/>
    <s v="RUIZ-OLALLA"/>
    <s v="CORCUERA"/>
    <s v="Mª CARMEN"/>
    <s v="caruiz-o"/>
    <s v="carmen.ruiz-olalla@unirioja.es"/>
    <n v="1.5"/>
    <n v="1.5"/>
    <n v="504"/>
    <s v="PROFESOR TITULAR UNIVERSIDAD"/>
    <s v="01A"/>
    <s v="TIEMPO COMPLETO AMPLIADO"/>
    <s v="2012-09-01 00:00:00.0"/>
    <s v="null"/>
    <s v="DF100082"/>
    <s v="PROFESOR TITULAR DE UNIVERSIDAD"/>
    <s v="R104"/>
    <x v="0"/>
    <n v="230"/>
    <s v="ECONOMÍA FINANCIERA Y CONTABILIDAD"/>
  </r>
  <r>
    <x v="0"/>
    <x v="0"/>
    <n v="201"/>
    <s v="201R"/>
    <s v="GRUPO-B1"/>
    <n v="16802653"/>
    <s v="Contabilidad de gestión"/>
    <s v="GR"/>
    <s v="GRUPO REDUCIDO"/>
    <s v="201R"/>
    <s v="GRUPO REDUCIDO DE Contabilidad de gestión"/>
    <s v="GRUPO-B1"/>
    <s v="Grupo Reducido de Contabilidad de gestión"/>
    <s v="1S"/>
    <n v="16802653"/>
    <s v="MARÍN"/>
    <s v="VINUESA"/>
    <s v="LUZ MARÍA"/>
    <s v="lumarin"/>
    <s v="luz-maria.marin@unirioja.es"/>
    <n v="1.5"/>
    <n v="1.5"/>
    <n v="536"/>
    <s v="PROFESOR INTERINO"/>
    <s v="C01"/>
    <s v="TIEMPO COMPLETO"/>
    <s v="2016-09-15 00:00:00.0"/>
    <s v="null"/>
    <s v="PI101109"/>
    <s v="PROFESOR CONTRATADO INTERINO"/>
    <s v="R104"/>
    <x v="0"/>
    <n v="230"/>
    <s v="ECONOMÍA FINANCIERA Y CONTABILIDAD"/>
  </r>
  <r>
    <x v="0"/>
    <x v="0"/>
    <n v="201"/>
    <s v="201R"/>
    <s v="GRUPO-B2"/>
    <n v="16802653"/>
    <s v="Contabilidad de gestión"/>
    <s v="GR"/>
    <s v="GRUPO REDUCIDO"/>
    <s v="201R"/>
    <s v="GRUPO REDUCIDO DE Contabilidad de gestión"/>
    <s v="GRUPO-B2"/>
    <s v="Grupo Reducido de Contabilidad de gestión"/>
    <s v="1S"/>
    <n v="16802653"/>
    <s v="MARÍN"/>
    <s v="VINUESA"/>
    <s v="LUZ MARÍA"/>
    <s v="lumarin"/>
    <s v="luz-maria.marin@unirioja.es"/>
    <n v="1.5"/>
    <n v="1.5"/>
    <n v="536"/>
    <s v="PROFESOR INTERINO"/>
    <s v="C01"/>
    <s v="TIEMPO COMPLETO"/>
    <s v="2016-09-15 00:00:00.0"/>
    <s v="null"/>
    <s v="PI101109"/>
    <s v="PROFESOR CONTRATADO INTERINO"/>
    <s v="R104"/>
    <x v="0"/>
    <n v="230"/>
    <s v="ECONOMÍA FINANCIERA Y CONTABILIDAD"/>
  </r>
  <r>
    <x v="0"/>
    <x v="0"/>
    <n v="201"/>
    <s v="201R"/>
    <s v="GRUPO-B3"/>
    <n v="16802653"/>
    <s v="Contabilidad de gestión"/>
    <s v="GR"/>
    <s v="GRUPO REDUCIDO"/>
    <s v="201R"/>
    <s v="GRUPO REDUCIDO DE Contabilidad de gestión"/>
    <s v="GRUPO-B3"/>
    <s v="Grupo Reducido de Contabilidad de gestión"/>
    <s v="1S"/>
    <n v="16802653"/>
    <s v="MARÍN"/>
    <s v="VINUESA"/>
    <s v="LUZ MARÍA"/>
    <s v="lumarin"/>
    <s v="luz-maria.marin@unirioja.es"/>
    <n v="1.5"/>
    <n v="1.5"/>
    <n v="536"/>
    <s v="PROFESOR INTERINO"/>
    <s v="C01"/>
    <s v="TIEMPO COMPLETO"/>
    <s v="2016-09-15 00:00:00.0"/>
    <s v="null"/>
    <s v="PI101109"/>
    <s v="PROFESOR CONTRATADO INTERINO"/>
    <s v="R104"/>
    <x v="0"/>
    <n v="230"/>
    <s v="ECONOMÍA FINANCIERA Y CONTABILIDAD"/>
  </r>
  <r>
    <x v="0"/>
    <x v="0"/>
    <n v="202"/>
    <s v="202G"/>
    <s v="GRUPO-A"/>
    <n v="16516900"/>
    <s v="Econometría"/>
    <s v="GG"/>
    <s v="GRUPO GRANDE"/>
    <s v="202G"/>
    <s v="GRUPO GRANDE DE Econometría"/>
    <s v="GRUPO-A"/>
    <s v="Grupo Grande de Econometría"/>
    <s v="1S"/>
    <n v="16516900"/>
    <s v="ANTOÑANZAS"/>
    <s v="VILLAR"/>
    <s v="FERNANDO"/>
    <s v="feantona"/>
    <s v="fernando.antonanzas@unirioja.es"/>
    <n v="2.5"/>
    <n v="2.5"/>
    <n v="500"/>
    <s v="CATEDRATICO DE UNIVERSIDAD"/>
    <s v="01R"/>
    <s v="TIEMPO COMPLETO REDUCIDO"/>
    <s v="2017-09-15 00:00:00.0"/>
    <s v="null"/>
    <s v="DF31159"/>
    <s v="CATEDRÁTICO DE UNIVERSIDAD"/>
    <s v="R104"/>
    <x v="0"/>
    <n v="225"/>
    <s v="ECONOMÍA APLICADA"/>
  </r>
  <r>
    <x v="0"/>
    <x v="0"/>
    <n v="202"/>
    <s v="202G"/>
    <s v="GRUPO-A"/>
    <n v="16598701"/>
    <s v="Econometría"/>
    <s v="GG"/>
    <s v="GRUPO GRANDE"/>
    <s v="202G"/>
    <s v="GRUPO GRANDE DE Econometría"/>
    <s v="GRUPO-A"/>
    <s v="Grupo Grande de Econometría"/>
    <s v="1S"/>
    <n v="16598701"/>
    <s v="CABEZÓN"/>
    <s v="BENITO"/>
    <s v="FRANCISCO"/>
    <s v="frcabezo"/>
    <s v="francisco.cabezon@unirioja.es"/>
    <n v="1.5"/>
    <n v="1.5"/>
    <n v="532"/>
    <s v="LABORAL DOCENTE-ASOCIADO"/>
    <s v="P04"/>
    <s v="TIEMPO PARCIAL (4+4 HORAS)"/>
    <s v="2017-09-15 00:00:00.0"/>
    <s v="2019-09-14 00:00:00.0"/>
    <s v="PI101237"/>
    <s v="PROFESOR ASOCIADO"/>
    <s v="R104"/>
    <x v="0"/>
    <n v="225"/>
    <s v="ECONOMÍA APLICADA"/>
  </r>
  <r>
    <x v="0"/>
    <x v="0"/>
    <n v="202"/>
    <s v="202G"/>
    <s v="GRUPO-B"/>
    <n v="16516900"/>
    <s v="Econometría"/>
    <s v="GG"/>
    <s v="GRUPO GRANDE"/>
    <s v="202G"/>
    <s v="GRUPO GRANDE DE Econometría"/>
    <s v="GRUPO-B"/>
    <s v="Grupo Grande de Econometría"/>
    <s v="1S"/>
    <n v="16516900"/>
    <s v="ANTOÑANZAS"/>
    <s v="VILLAR"/>
    <s v="FERNANDO"/>
    <s v="feantona"/>
    <s v="fernando.antonanzas@unirioja.es"/>
    <n v="2.5"/>
    <n v="2.5"/>
    <n v="500"/>
    <s v="CATEDRATICO DE UNIVERSIDAD"/>
    <s v="01R"/>
    <s v="TIEMPO COMPLETO REDUCIDO"/>
    <s v="2017-09-15 00:00:00.0"/>
    <s v="null"/>
    <s v="DF31159"/>
    <s v="CATEDRÁTICO DE UNIVERSIDAD"/>
    <s v="R104"/>
    <x v="0"/>
    <n v="225"/>
    <s v="ECONOMÍA APLICADA"/>
  </r>
  <r>
    <x v="0"/>
    <x v="0"/>
    <n v="202"/>
    <s v="202G"/>
    <s v="GRUPO-B"/>
    <n v="16598701"/>
    <s v="Econometría"/>
    <s v="GG"/>
    <s v="GRUPO GRANDE"/>
    <s v="202G"/>
    <s v="GRUPO GRANDE DE Econometría"/>
    <s v="GRUPO-B"/>
    <s v="Grupo Grande de Econometría"/>
    <s v="1S"/>
    <n v="16598701"/>
    <s v="CABEZÓN"/>
    <s v="BENITO"/>
    <s v="FRANCISCO"/>
    <s v="frcabezo"/>
    <s v="francisco.cabezon@unirioja.es"/>
    <n v="1.5"/>
    <n v="1.5"/>
    <n v="532"/>
    <s v="LABORAL DOCENTE-ASOCIADO"/>
    <s v="P04"/>
    <s v="TIEMPO PARCIAL (4+4 HORAS)"/>
    <s v="2017-09-15 00:00:00.0"/>
    <s v="2019-09-14 00:00:00.0"/>
    <s v="PI101237"/>
    <s v="PROFESOR ASOCIADO"/>
    <s v="R104"/>
    <x v="0"/>
    <n v="225"/>
    <s v="ECONOMÍA APLICADA"/>
  </r>
  <r>
    <x v="0"/>
    <x v="0"/>
    <n v="202"/>
    <s v="202G"/>
    <s v="GRUPO-C"/>
    <n v="16533890"/>
    <s v="Econometría"/>
    <s v="GG"/>
    <s v="GRUPO GRANDE"/>
    <s v="202G"/>
    <s v="GRUPO GRANDE DE Econometría"/>
    <s v="GRUPO-C"/>
    <s v="Grupo Grande de Econometría (docencia en inglés)"/>
    <s v="1S"/>
    <n v="16533890"/>
    <s v="PORTILLO"/>
    <s v="PÉREZ DE VIÑASPRE"/>
    <s v="FABIOLA"/>
    <s v="faporti"/>
    <s v="fabiola.portillo@unirioja.es"/>
    <n v="4"/>
    <n v="4"/>
    <n v="504"/>
    <s v="PROFESOR TITULAR UNIVERSIDAD"/>
    <s v="01A"/>
    <s v="TIEMPO COMPLETO AMPLIADO"/>
    <s v="2016-09-15 00:00:00.0"/>
    <s v="null"/>
    <s v="DF100141"/>
    <s v="PROFESOR TITULAR DE UNIVERSIDAD"/>
    <s v="R104"/>
    <x v="0"/>
    <n v="225"/>
    <s v="ECONOMÍA APLICADA"/>
  </r>
  <r>
    <x v="0"/>
    <x v="0"/>
    <n v="202"/>
    <s v="202I"/>
    <s v="GRUPO-A1"/>
    <n v="16598701"/>
    <s v="Econometría"/>
    <s v="GI"/>
    <s v="GRUPO DE INFORMÁTICA"/>
    <s v="202I"/>
    <s v="INFORMÁTICA DE Econometría"/>
    <s v="GRUPO-A1"/>
    <s v="Informática de Econometría"/>
    <s v="1S"/>
    <n v="16598701"/>
    <s v="CABEZÓN"/>
    <s v="BENITO"/>
    <s v="FRANCISCO"/>
    <s v="frcabezo"/>
    <s v="francisco.cabezon@unirioja.es"/>
    <n v="1.5"/>
    <n v="1.5"/>
    <n v="532"/>
    <s v="LABORAL DOCENTE-ASOCIADO"/>
    <s v="P04"/>
    <s v="TIEMPO PARCIAL (4+4 HORAS)"/>
    <s v="2017-09-15 00:00:00.0"/>
    <s v="2019-09-14 00:00:00.0"/>
    <s v="PI101237"/>
    <s v="PROFESOR ASOCIADO"/>
    <s v="R104"/>
    <x v="0"/>
    <n v="225"/>
    <s v="ECONOMÍA APLICADA"/>
  </r>
  <r>
    <x v="0"/>
    <x v="0"/>
    <n v="202"/>
    <s v="202I"/>
    <s v="GRUPO-A2"/>
    <n v="16598701"/>
    <s v="Econometría"/>
    <s v="GI"/>
    <s v="GRUPO DE INFORMÁTICA"/>
    <s v="202I"/>
    <s v="INFORMÁTICA DE Econometría"/>
    <s v="GRUPO-A2"/>
    <s v="Informática de Econometría"/>
    <s v="1S"/>
    <n v="16598701"/>
    <s v="CABEZÓN"/>
    <s v="BENITO"/>
    <s v="FRANCISCO"/>
    <s v="frcabezo"/>
    <s v="francisco.cabezon@unirioja.es"/>
    <n v="1.5"/>
    <n v="1.5"/>
    <n v="532"/>
    <s v="LABORAL DOCENTE-ASOCIADO"/>
    <s v="P04"/>
    <s v="TIEMPO PARCIAL (4+4 HORAS)"/>
    <s v="2017-09-15 00:00:00.0"/>
    <s v="2019-09-14 00:00:00.0"/>
    <s v="PI101237"/>
    <s v="PROFESOR ASOCIADO"/>
    <s v="R104"/>
    <x v="0"/>
    <n v="225"/>
    <s v="ECONOMÍA APLICADA"/>
  </r>
  <r>
    <x v="0"/>
    <x v="0"/>
    <n v="202"/>
    <s v="202I"/>
    <s v="GRUPO-A3"/>
    <n v="16598701"/>
    <s v="Econometría"/>
    <s v="GI"/>
    <s v="GRUPO DE INFORMÁTICA"/>
    <s v="202I"/>
    <s v="INFORMÁTICA DE Econometría"/>
    <s v="GRUPO-A3"/>
    <s v="Informática de Econometría"/>
    <s v="1S"/>
    <n v="16598701"/>
    <s v="CABEZÓN"/>
    <s v="BENITO"/>
    <s v="FRANCISCO"/>
    <s v="frcabezo"/>
    <s v="francisco.cabezon@unirioja.es"/>
    <n v="1.5"/>
    <n v="1.5"/>
    <n v="532"/>
    <s v="LABORAL DOCENTE-ASOCIADO"/>
    <s v="P04"/>
    <s v="TIEMPO PARCIAL (4+4 HORAS)"/>
    <s v="2017-09-15 00:00:00.0"/>
    <s v="2019-09-14 00:00:00.0"/>
    <s v="PI101237"/>
    <s v="PROFESOR ASOCIADO"/>
    <s v="R104"/>
    <x v="0"/>
    <n v="225"/>
    <s v="ECONOMÍA APLICADA"/>
  </r>
  <r>
    <x v="0"/>
    <x v="0"/>
    <n v="202"/>
    <s v="202I"/>
    <s v="GRUPO-B1"/>
    <n v="16598701"/>
    <s v="Econometría"/>
    <s v="GI"/>
    <s v="GRUPO DE INFORMÁTICA"/>
    <s v="202I"/>
    <s v="INFORMÁTICA DE Econometría"/>
    <s v="GRUPO-B1"/>
    <s v="Informática de Econometría"/>
    <s v="1S"/>
    <n v="16598701"/>
    <s v="CABEZÓN"/>
    <s v="BENITO"/>
    <s v="FRANCISCO"/>
    <s v="frcabezo"/>
    <s v="francisco.cabezon@unirioja.es"/>
    <n v="1.5"/>
    <n v="1.5"/>
    <n v="532"/>
    <s v="LABORAL DOCENTE-ASOCIADO"/>
    <s v="P04"/>
    <s v="TIEMPO PARCIAL (4+4 HORAS)"/>
    <s v="2017-09-15 00:00:00.0"/>
    <s v="2019-09-14 00:00:00.0"/>
    <s v="PI101237"/>
    <s v="PROFESOR ASOCIADO"/>
    <s v="R104"/>
    <x v="0"/>
    <n v="225"/>
    <s v="ECONOMÍA APLICADA"/>
  </r>
  <r>
    <x v="0"/>
    <x v="0"/>
    <n v="202"/>
    <s v="202I"/>
    <s v="GRUPO-B2"/>
    <n v="16598701"/>
    <s v="Econometría"/>
    <s v="GI"/>
    <s v="GRUPO DE INFORMÁTICA"/>
    <s v="202I"/>
    <s v="INFORMÁTICA DE Econometría"/>
    <s v="GRUPO-B2"/>
    <s v="Informática de Econometría"/>
    <s v="1S"/>
    <n v="16598701"/>
    <s v="CABEZÓN"/>
    <s v="BENITO"/>
    <s v="FRANCISCO"/>
    <s v="frcabezo"/>
    <s v="francisco.cabezon@unirioja.es"/>
    <n v="1.5"/>
    <n v="1.5"/>
    <n v="532"/>
    <s v="LABORAL DOCENTE-ASOCIADO"/>
    <s v="P04"/>
    <s v="TIEMPO PARCIAL (4+4 HORAS)"/>
    <s v="2017-09-15 00:00:00.0"/>
    <s v="2019-09-14 00:00:00.0"/>
    <s v="PI101237"/>
    <s v="PROFESOR ASOCIADO"/>
    <s v="R104"/>
    <x v="0"/>
    <n v="225"/>
    <s v="ECONOMÍA APLICADA"/>
  </r>
  <r>
    <x v="0"/>
    <x v="0"/>
    <n v="202"/>
    <s v="202I"/>
    <s v="GRUPO-C1"/>
    <n v="16533890"/>
    <s v="Econometría"/>
    <s v="GI"/>
    <s v="GRUPO DE INFORMÁTICA"/>
    <s v="202I"/>
    <s v="INFORMÁTICA DE Econometría"/>
    <s v="GRUPO-C1"/>
    <s v="Informática de Econometría (docencia en inglés)"/>
    <s v="1S"/>
    <n v="16533890"/>
    <s v="PORTILLO"/>
    <s v="PÉREZ DE VIÑASPRE"/>
    <s v="FABIOLA"/>
    <s v="faporti"/>
    <s v="fabiola.portillo@unirioja.es"/>
    <n v="1.5"/>
    <n v="1.5"/>
    <n v="504"/>
    <s v="PROFESOR TITULAR UNIVERSIDAD"/>
    <s v="01A"/>
    <s v="TIEMPO COMPLETO AMPLIADO"/>
    <s v="2016-09-15 00:00:00.0"/>
    <s v="null"/>
    <s v="DF100141"/>
    <s v="PROFESOR TITULAR DE UNIVERSIDAD"/>
    <s v="R104"/>
    <x v="0"/>
    <n v="225"/>
    <s v="ECONOMÍA APLICADA"/>
  </r>
  <r>
    <x v="0"/>
    <x v="0"/>
    <n v="202"/>
    <s v="202R"/>
    <s v="GRUPO-A1"/>
    <n v="16516900"/>
    <s v="Econometría"/>
    <s v="GR"/>
    <s v="GRUPO REDUCIDO"/>
    <s v="202R"/>
    <s v="GRUPO REDUCIDO DE Econometría"/>
    <s v="GRUPO-A1"/>
    <s v="Grupo Reducido de Econometría"/>
    <s v="1S"/>
    <n v="16516900"/>
    <s v="ANTOÑANZAS"/>
    <s v="VILLAR"/>
    <s v="FERNANDO"/>
    <s v="feantona"/>
    <s v="fernando.antonanzas@unirioja.es"/>
    <n v="0.5"/>
    <n v="0.5"/>
    <n v="500"/>
    <s v="CATEDRATICO DE UNIVERSIDAD"/>
    <s v="01R"/>
    <s v="TIEMPO COMPLETO REDUCIDO"/>
    <s v="2017-09-15 00:00:00.0"/>
    <s v="null"/>
    <s v="DF31159"/>
    <s v="CATEDRÁTICO DE UNIVERSIDAD"/>
    <s v="R104"/>
    <x v="0"/>
    <n v="225"/>
    <s v="ECONOMÍA APLICADA"/>
  </r>
  <r>
    <x v="0"/>
    <x v="0"/>
    <n v="202"/>
    <s v="202R"/>
    <s v="GRUPO-A2"/>
    <n v="16516900"/>
    <s v="Econometría"/>
    <s v="GR"/>
    <s v="GRUPO REDUCIDO"/>
    <s v="202R"/>
    <s v="GRUPO REDUCIDO DE Econometría"/>
    <s v="GRUPO-A2"/>
    <s v="Grupo Reducido de Econometría"/>
    <s v="1S"/>
    <n v="16516900"/>
    <s v="ANTOÑANZAS"/>
    <s v="VILLAR"/>
    <s v="FERNANDO"/>
    <s v="feantona"/>
    <s v="fernando.antonanzas@unirioja.es"/>
    <n v="0.5"/>
    <n v="0.5"/>
    <n v="500"/>
    <s v="CATEDRATICO DE UNIVERSIDAD"/>
    <s v="01R"/>
    <s v="TIEMPO COMPLETO REDUCIDO"/>
    <s v="2017-09-15 00:00:00.0"/>
    <s v="null"/>
    <s v="DF31159"/>
    <s v="CATEDRÁTICO DE UNIVERSIDAD"/>
    <s v="R104"/>
    <x v="0"/>
    <n v="225"/>
    <s v="ECONOMÍA APLICADA"/>
  </r>
  <r>
    <x v="0"/>
    <x v="0"/>
    <n v="202"/>
    <s v="202R"/>
    <s v="GRUPO-A3"/>
    <n v="16516900"/>
    <s v="Econometría"/>
    <s v="GR"/>
    <s v="GRUPO REDUCIDO"/>
    <s v="202R"/>
    <s v="GRUPO REDUCIDO DE Econometría"/>
    <s v="GRUPO-A3"/>
    <s v="Grupo Reducido de Econometría"/>
    <s v="1S"/>
    <n v="16516900"/>
    <s v="ANTOÑANZAS"/>
    <s v="VILLAR"/>
    <s v="FERNANDO"/>
    <s v="feantona"/>
    <s v="fernando.antonanzas@unirioja.es"/>
    <n v="0.5"/>
    <n v="0.5"/>
    <n v="500"/>
    <s v="CATEDRATICO DE UNIVERSIDAD"/>
    <s v="01R"/>
    <s v="TIEMPO COMPLETO REDUCIDO"/>
    <s v="2017-09-15 00:00:00.0"/>
    <s v="null"/>
    <s v="DF31159"/>
    <s v="CATEDRÁTICO DE UNIVERSIDAD"/>
    <s v="R104"/>
    <x v="0"/>
    <n v="225"/>
    <s v="ECONOMÍA APLICADA"/>
  </r>
  <r>
    <x v="0"/>
    <x v="0"/>
    <n v="202"/>
    <s v="202R"/>
    <s v="GRUPO-B1"/>
    <n v="16516900"/>
    <s v="Econometría"/>
    <s v="GR"/>
    <s v="GRUPO REDUCIDO"/>
    <s v="202R"/>
    <s v="GRUPO REDUCIDO DE Econometría"/>
    <s v="GRUPO-B1"/>
    <s v="Grupo Reducido de Econometría"/>
    <s v="1S"/>
    <n v="16516900"/>
    <s v="ANTOÑANZAS"/>
    <s v="VILLAR"/>
    <s v="FERNANDO"/>
    <s v="feantona"/>
    <s v="fernando.antonanzas@unirioja.es"/>
    <n v="0.5"/>
    <n v="0.5"/>
    <n v="500"/>
    <s v="CATEDRATICO DE UNIVERSIDAD"/>
    <s v="01R"/>
    <s v="TIEMPO COMPLETO REDUCIDO"/>
    <s v="2017-09-15 00:00:00.0"/>
    <s v="null"/>
    <s v="DF31159"/>
    <s v="CATEDRÁTICO DE UNIVERSIDAD"/>
    <s v="R104"/>
    <x v="0"/>
    <n v="225"/>
    <s v="ECONOMÍA APLICADA"/>
  </r>
  <r>
    <x v="0"/>
    <x v="0"/>
    <n v="202"/>
    <s v="202R"/>
    <s v="GRUPO-B2"/>
    <n v="16516900"/>
    <s v="Econometría"/>
    <s v="GR"/>
    <s v="GRUPO REDUCIDO"/>
    <s v="202R"/>
    <s v="GRUPO REDUCIDO DE Econometría"/>
    <s v="GRUPO-B2"/>
    <s v="Grupo Reducido de Econometría"/>
    <s v="1S"/>
    <n v="16516900"/>
    <s v="ANTOÑANZAS"/>
    <s v="VILLAR"/>
    <s v="FERNANDO"/>
    <s v="feantona"/>
    <s v="fernando.antonanzas@unirioja.es"/>
    <n v="0.5"/>
    <n v="0.5"/>
    <n v="500"/>
    <s v="CATEDRATICO DE UNIVERSIDAD"/>
    <s v="01R"/>
    <s v="TIEMPO COMPLETO REDUCIDO"/>
    <s v="2017-09-15 00:00:00.0"/>
    <s v="null"/>
    <s v="DF31159"/>
    <s v="CATEDRÁTICO DE UNIVERSIDAD"/>
    <s v="R104"/>
    <x v="0"/>
    <n v="225"/>
    <s v="ECONOMÍA APLICADA"/>
  </r>
  <r>
    <x v="0"/>
    <x v="0"/>
    <n v="202"/>
    <s v="202R"/>
    <s v="GRUPO-C1"/>
    <n v="16533890"/>
    <s v="Econometría"/>
    <s v="GR"/>
    <s v="GRUPO REDUCIDO"/>
    <s v="202R"/>
    <s v="GRUPO REDUCIDO DE Econometría"/>
    <s v="GRUPO-C1"/>
    <s v="Grupo Reducido de Econometría (docencia en inglés)"/>
    <s v="1S"/>
    <n v="16533890"/>
    <s v="PORTILLO"/>
    <s v="PÉREZ DE VIÑASPRE"/>
    <s v="FABIOLA"/>
    <s v="faporti"/>
    <s v="fabiola.portillo@unirioja.es"/>
    <n v="0.5"/>
    <n v="0.5"/>
    <n v="504"/>
    <s v="PROFESOR TITULAR UNIVERSIDAD"/>
    <s v="01A"/>
    <s v="TIEMPO COMPLETO AMPLIADO"/>
    <s v="2016-09-15 00:00:00.0"/>
    <s v="null"/>
    <s v="DF100141"/>
    <s v="PROFESOR TITULAR DE UNIVERSIDAD"/>
    <s v="R104"/>
    <x v="0"/>
    <n v="225"/>
    <s v="ECONOMÍA APLICADA"/>
  </r>
  <r>
    <x v="0"/>
    <x v="0"/>
    <n v="203"/>
    <s v="203G"/>
    <s v="GRUPO-A"/>
    <n v="16532770"/>
    <s v="Inversión"/>
    <s v="GG"/>
    <s v="GRUPO GRANDE"/>
    <s v="203G"/>
    <s v="GRUPO GRANDE DE Inversión"/>
    <s v="GRUPO-A"/>
    <s v="Grupo Grande de Inversión"/>
    <s v="1S"/>
    <n v="16532770"/>
    <s v="BLASCO"/>
    <s v="TOMÁS"/>
    <s v="YOLANDA"/>
    <s v="yoblasco"/>
    <s v="yolanda.blasco@unirioja.es"/>
    <n v="4"/>
    <n v="4"/>
    <n v="506"/>
    <s v="PROFESOR TITULAR DE ESCUELA UNIVERSITARI"/>
    <s v="01A"/>
    <s v="TIEMPO COMPLETO AMPLIADO"/>
    <s v="2012-09-01 00:00:00.0"/>
    <s v="null"/>
    <s v="DF31220"/>
    <s v="TITULAR DE ESCUELAS UNIVERSITARIAS"/>
    <s v="R104"/>
    <x v="0"/>
    <n v="230"/>
    <s v="ECONOMÍA FINANCIERA Y CONTABILIDAD"/>
  </r>
  <r>
    <x v="0"/>
    <x v="0"/>
    <n v="203"/>
    <s v="203G"/>
    <s v="GRUPO-B"/>
    <n v="16532770"/>
    <s v="Inversión"/>
    <s v="GG"/>
    <s v="GRUPO GRANDE"/>
    <s v="203G"/>
    <s v="GRUPO GRANDE DE Inversión"/>
    <s v="GRUPO-B"/>
    <s v="Grupo Grande de Inversión"/>
    <s v="1S"/>
    <n v="16532770"/>
    <s v="BLASCO"/>
    <s v="TOMÁS"/>
    <s v="YOLANDA"/>
    <s v="yoblasco"/>
    <s v="yolanda.blasco@unirioja.es"/>
    <n v="4"/>
    <n v="4"/>
    <n v="506"/>
    <s v="PROFESOR TITULAR DE ESCUELA UNIVERSITARI"/>
    <s v="01A"/>
    <s v="TIEMPO COMPLETO AMPLIADO"/>
    <s v="2012-09-01 00:00:00.0"/>
    <s v="null"/>
    <s v="DF31220"/>
    <s v="TITULAR DE ESCUELAS UNIVERSITARIAS"/>
    <s v="R104"/>
    <x v="0"/>
    <n v="230"/>
    <s v="ECONOMÍA FINANCIERA Y CONTABILIDAD"/>
  </r>
  <r>
    <x v="0"/>
    <x v="0"/>
    <n v="203"/>
    <s v="203I"/>
    <s v="GRUPO-A1"/>
    <n v="16530052"/>
    <s v="Inversión"/>
    <s v="GI"/>
    <s v="GRUPO DE INFORMÁTICA"/>
    <s v="203I"/>
    <s v="INFORMÁTICA DE Inversión"/>
    <s v="GRUPO-A1"/>
    <s v="Informática de Inversión"/>
    <s v="1S"/>
    <n v="16530052"/>
    <s v="AYALA"/>
    <s v="CALVO"/>
    <s v="JUAN CARLOS"/>
    <s v="juayala"/>
    <s v="juan-carlos.ayala@unirioja.es"/>
    <n v="0.5"/>
    <n v="0.5"/>
    <n v="500"/>
    <s v="CATEDRATICO DE UNIVERSIDAD"/>
    <s v="C01"/>
    <s v="TIEMPO COMPLETO"/>
    <s v="2016-09-15 00:00:00.0"/>
    <s v="null"/>
    <s v="DF31196"/>
    <s v="CATEDRÁTICO DE UNIVERSIDAD"/>
    <s v="R104"/>
    <x v="0"/>
    <n v="230"/>
    <s v="ECONOMÍA FINANCIERA Y CONTABILIDAD"/>
  </r>
  <r>
    <x v="0"/>
    <x v="0"/>
    <n v="203"/>
    <s v="203I"/>
    <s v="GRUPO-A2"/>
    <n v="16530052"/>
    <s v="Inversión"/>
    <s v="GI"/>
    <s v="GRUPO DE INFORMÁTICA"/>
    <s v="203I"/>
    <s v="INFORMÁTICA DE Inversión"/>
    <s v="GRUPO-A2"/>
    <s v="Informática de Inversión"/>
    <s v="1S"/>
    <n v="16530052"/>
    <s v="AYALA"/>
    <s v="CALVO"/>
    <s v="JUAN CARLOS"/>
    <s v="juayala"/>
    <s v="juan-carlos.ayala@unirioja.es"/>
    <n v="0.5"/>
    <n v="0.5"/>
    <n v="500"/>
    <s v="CATEDRATICO DE UNIVERSIDAD"/>
    <s v="C01"/>
    <s v="TIEMPO COMPLETO"/>
    <s v="2016-09-15 00:00:00.0"/>
    <s v="null"/>
    <s v="DF31196"/>
    <s v="CATEDRÁTICO DE UNIVERSIDAD"/>
    <s v="R104"/>
    <x v="0"/>
    <n v="230"/>
    <s v="ECONOMÍA FINANCIERA Y CONTABILIDAD"/>
  </r>
  <r>
    <x v="0"/>
    <x v="0"/>
    <n v="203"/>
    <s v="203I"/>
    <s v="GRUPO-A3"/>
    <n v="16530052"/>
    <s v="Inversión"/>
    <s v="GI"/>
    <s v="GRUPO DE INFORMÁTICA"/>
    <s v="203I"/>
    <s v="INFORMÁTICA DE Inversión"/>
    <s v="GRUPO-A3"/>
    <s v="Informática de Inversión"/>
    <s v="1S"/>
    <n v="16530052"/>
    <s v="AYALA"/>
    <s v="CALVO"/>
    <s v="JUAN CARLOS"/>
    <s v="juayala"/>
    <s v="juan-carlos.ayala@unirioja.es"/>
    <n v="0.5"/>
    <n v="0.5"/>
    <n v="500"/>
    <s v="CATEDRATICO DE UNIVERSIDAD"/>
    <s v="C01"/>
    <s v="TIEMPO COMPLETO"/>
    <s v="2016-09-15 00:00:00.0"/>
    <s v="null"/>
    <s v="DF31196"/>
    <s v="CATEDRÁTICO DE UNIVERSIDAD"/>
    <s v="R104"/>
    <x v="0"/>
    <n v="230"/>
    <s v="ECONOMÍA FINANCIERA Y CONTABILIDAD"/>
  </r>
  <r>
    <x v="0"/>
    <x v="0"/>
    <n v="203"/>
    <s v="203I"/>
    <s v="GRUPO-B1"/>
    <n v="16530052"/>
    <s v="Inversión"/>
    <s v="GI"/>
    <s v="GRUPO DE INFORMÁTICA"/>
    <s v="203I"/>
    <s v="INFORMÁTICA DE Inversión"/>
    <s v="GRUPO-B1"/>
    <s v="Informática de Inversión"/>
    <s v="1S"/>
    <n v="16530052"/>
    <s v="AYALA"/>
    <s v="CALVO"/>
    <s v="JUAN CARLOS"/>
    <s v="juayala"/>
    <s v="juan-carlos.ayala@unirioja.es"/>
    <n v="0.5"/>
    <n v="0.5"/>
    <n v="500"/>
    <s v="CATEDRATICO DE UNIVERSIDAD"/>
    <s v="C01"/>
    <s v="TIEMPO COMPLETO"/>
    <s v="2016-09-15 00:00:00.0"/>
    <s v="null"/>
    <s v="DF31196"/>
    <s v="CATEDRÁTICO DE UNIVERSIDAD"/>
    <s v="R104"/>
    <x v="0"/>
    <n v="230"/>
    <s v="ECONOMÍA FINANCIERA Y CONTABILIDAD"/>
  </r>
  <r>
    <x v="0"/>
    <x v="0"/>
    <n v="203"/>
    <s v="203I"/>
    <s v="GRUPO-B2"/>
    <n v="16530052"/>
    <s v="Inversión"/>
    <s v="GI"/>
    <s v="GRUPO DE INFORMÁTICA"/>
    <s v="203I"/>
    <s v="INFORMÁTICA DE Inversión"/>
    <s v="GRUPO-B2"/>
    <s v="Informática de Inversión"/>
    <s v="1S"/>
    <n v="16530052"/>
    <s v="AYALA"/>
    <s v="CALVO"/>
    <s v="JUAN CARLOS"/>
    <s v="juayala"/>
    <s v="juan-carlos.ayala@unirioja.es"/>
    <n v="0.5"/>
    <n v="0.5"/>
    <n v="500"/>
    <s v="CATEDRATICO DE UNIVERSIDAD"/>
    <s v="C01"/>
    <s v="TIEMPO COMPLETO"/>
    <s v="2016-09-15 00:00:00.0"/>
    <s v="null"/>
    <s v="DF31196"/>
    <s v="CATEDRÁTICO DE UNIVERSIDAD"/>
    <s v="R104"/>
    <x v="0"/>
    <n v="230"/>
    <s v="ECONOMÍA FINANCIERA Y CONTABILIDAD"/>
  </r>
  <r>
    <x v="0"/>
    <x v="0"/>
    <n v="203"/>
    <s v="203I"/>
    <s v="GRUPO-B3"/>
    <n v="16530052"/>
    <s v="Inversión"/>
    <s v="GI"/>
    <s v="GRUPO DE INFORMÁTICA"/>
    <s v="203I"/>
    <s v="INFORMÁTICA DE Inversión"/>
    <s v="GRUPO-B3"/>
    <s v="Informática de Inversión"/>
    <s v="1S"/>
    <n v="16530052"/>
    <s v="AYALA"/>
    <s v="CALVO"/>
    <s v="JUAN CARLOS"/>
    <s v="juayala"/>
    <s v="juan-carlos.ayala@unirioja.es"/>
    <n v="0.5"/>
    <n v="0.5"/>
    <n v="500"/>
    <s v="CATEDRATICO DE UNIVERSIDAD"/>
    <s v="C01"/>
    <s v="TIEMPO COMPLETO"/>
    <s v="2016-09-15 00:00:00.0"/>
    <s v="null"/>
    <s v="DF31196"/>
    <s v="CATEDRÁTICO DE UNIVERSIDAD"/>
    <s v="R104"/>
    <x v="0"/>
    <n v="230"/>
    <s v="ECONOMÍA FINANCIERA Y CONTABILIDAD"/>
  </r>
  <r>
    <x v="0"/>
    <x v="0"/>
    <n v="203"/>
    <s v="203R"/>
    <s v="GRUPO-A1"/>
    <n v="16532770"/>
    <s v="Inversión"/>
    <s v="GR"/>
    <s v="GRUPO REDUCIDO"/>
    <s v="203R"/>
    <s v="GRUPO REDUCIDO DE Inversión"/>
    <s v="GRUPO-A1"/>
    <s v="Grupo Reducido de Inversión"/>
    <s v="1S"/>
    <n v="16532770"/>
    <s v="BLASCO"/>
    <s v="TOMÁS"/>
    <s v="YOLANDA"/>
    <s v="yoblasco"/>
    <s v="yolanda.blasco@unirioja.es"/>
    <n v="1.5"/>
    <n v="1.5"/>
    <n v="506"/>
    <s v="PROFESOR TITULAR DE ESCUELA UNIVERSITARI"/>
    <s v="01A"/>
    <s v="TIEMPO COMPLETO AMPLIADO"/>
    <s v="2012-09-01 00:00:00.0"/>
    <s v="null"/>
    <s v="DF31220"/>
    <s v="TITULAR DE ESCUELAS UNIVERSITARIAS"/>
    <s v="R104"/>
    <x v="0"/>
    <n v="230"/>
    <s v="ECONOMÍA FINANCIERA Y CONTABILIDAD"/>
  </r>
  <r>
    <x v="0"/>
    <x v="0"/>
    <n v="203"/>
    <s v="203R"/>
    <s v="GRUPO-A2"/>
    <n v="16570616"/>
    <s v="Inversión"/>
    <s v="GR"/>
    <s v="GRUPO REDUCIDO"/>
    <s v="203R"/>
    <s v="GRUPO REDUCIDO DE Inversión"/>
    <s v="GRUPO-A2"/>
    <s v="Grupo Reducido de Inversión"/>
    <s v="1S"/>
    <n v="16570616"/>
    <s v="AMO"/>
    <s v="MATARRANZ"/>
    <s v="DAVID"/>
    <s v="daamo"/>
    <s v="david.amo@unirioja.es"/>
    <n v="1.5"/>
    <n v="1.5"/>
    <n v="532"/>
    <s v="LABORAL DOCENTE-ASOCIADO"/>
    <s v="P04"/>
    <s v="TIEMPO PARCIAL (4+4 HORAS)"/>
    <s v="2017-09-15 00:00:00.0"/>
    <s v="2019-09-14 00:00:00.0"/>
    <s v="PI101240"/>
    <s v="PROFESOR ASOCIADO"/>
    <s v="R104"/>
    <x v="0"/>
    <n v="230"/>
    <s v="ECONOMÍA FINANCIERA Y CONTABILIDAD"/>
  </r>
  <r>
    <x v="0"/>
    <x v="0"/>
    <n v="203"/>
    <s v="203R"/>
    <s v="GRUPO-A3"/>
    <n v="16530052"/>
    <s v="Inversión"/>
    <s v="GR"/>
    <s v="GRUPO REDUCIDO"/>
    <s v="203R"/>
    <s v="GRUPO REDUCIDO DE Inversión"/>
    <s v="GRUPO-A3"/>
    <s v="Grupo Reducido de Inversión"/>
    <s v="1S"/>
    <n v="16530052"/>
    <s v="AYALA"/>
    <s v="CALVO"/>
    <s v="JUAN CARLOS"/>
    <s v="juayala"/>
    <s v="juan-carlos.ayala@unirioja.es"/>
    <n v="1.5"/>
    <n v="1.5"/>
    <n v="500"/>
    <s v="CATEDRATICO DE UNIVERSIDAD"/>
    <s v="C01"/>
    <s v="TIEMPO COMPLETO"/>
    <s v="2016-09-15 00:00:00.0"/>
    <s v="null"/>
    <s v="DF31196"/>
    <s v="CATEDRÁTICO DE UNIVERSIDAD"/>
    <s v="R104"/>
    <x v="0"/>
    <n v="230"/>
    <s v="ECONOMÍA FINANCIERA Y CONTABILIDAD"/>
  </r>
  <r>
    <x v="0"/>
    <x v="0"/>
    <n v="203"/>
    <s v="203R"/>
    <s v="GRUPO-B1"/>
    <n v="16532770"/>
    <s v="Inversión"/>
    <s v="GR"/>
    <s v="GRUPO REDUCIDO"/>
    <s v="203R"/>
    <s v="GRUPO REDUCIDO DE Inversión"/>
    <s v="GRUPO-B1"/>
    <s v="Grupo Reducido de Inversión"/>
    <s v="1S"/>
    <n v="16532770"/>
    <s v="BLASCO"/>
    <s v="TOMÁS"/>
    <s v="YOLANDA"/>
    <s v="yoblasco"/>
    <s v="yolanda.blasco@unirioja.es"/>
    <n v="1.5"/>
    <n v="1.5"/>
    <n v="506"/>
    <s v="PROFESOR TITULAR DE ESCUELA UNIVERSITARI"/>
    <s v="01A"/>
    <s v="TIEMPO COMPLETO AMPLIADO"/>
    <s v="2012-09-01 00:00:00.0"/>
    <s v="null"/>
    <s v="DF31220"/>
    <s v="TITULAR DE ESCUELAS UNIVERSITARIAS"/>
    <s v="R104"/>
    <x v="0"/>
    <n v="230"/>
    <s v="ECONOMÍA FINANCIERA Y CONTABILIDAD"/>
  </r>
  <r>
    <x v="0"/>
    <x v="0"/>
    <n v="203"/>
    <s v="203R"/>
    <s v="GRUPO-B2"/>
    <n v="16530052"/>
    <s v="Inversión"/>
    <s v="GR"/>
    <s v="GRUPO REDUCIDO"/>
    <s v="203R"/>
    <s v="GRUPO REDUCIDO DE Inversión"/>
    <s v="GRUPO-B2"/>
    <s v="Grupo Reducido de Inversión"/>
    <s v="1S"/>
    <n v="16530052"/>
    <s v="AYALA"/>
    <s v="CALVO"/>
    <s v="JUAN CARLOS"/>
    <s v="juayala"/>
    <s v="juan-carlos.ayala@unirioja.es"/>
    <n v="1.5"/>
    <n v="1.5"/>
    <n v="500"/>
    <s v="CATEDRATICO DE UNIVERSIDAD"/>
    <s v="C01"/>
    <s v="TIEMPO COMPLETO"/>
    <s v="2016-09-15 00:00:00.0"/>
    <s v="null"/>
    <s v="DF31196"/>
    <s v="CATEDRÁTICO DE UNIVERSIDAD"/>
    <s v="R104"/>
    <x v="0"/>
    <n v="230"/>
    <s v="ECONOMÍA FINANCIERA Y CONTABILIDAD"/>
  </r>
  <r>
    <x v="0"/>
    <x v="0"/>
    <n v="203"/>
    <s v="203R"/>
    <s v="GRUPO-B3"/>
    <n v="16532770"/>
    <s v="Inversión"/>
    <s v="GR"/>
    <s v="GRUPO REDUCIDO"/>
    <s v="203R"/>
    <s v="GRUPO REDUCIDO DE Inversión"/>
    <s v="GRUPO-B3"/>
    <s v="Grupo Reducido de Inversión"/>
    <s v="1S"/>
    <n v="16532770"/>
    <s v="BLASCO"/>
    <s v="TOMÁS"/>
    <s v="YOLANDA"/>
    <s v="yoblasco"/>
    <s v="yolanda.blasco@unirioja.es"/>
    <n v="1.5"/>
    <n v="1.5"/>
    <n v="506"/>
    <s v="PROFESOR TITULAR DE ESCUELA UNIVERSITARI"/>
    <s v="01A"/>
    <s v="TIEMPO COMPLETO AMPLIADO"/>
    <s v="2012-09-01 00:00:00.0"/>
    <s v="null"/>
    <s v="DF31220"/>
    <s v="TITULAR DE ESCUELAS UNIVERSITARIAS"/>
    <s v="R104"/>
    <x v="0"/>
    <n v="230"/>
    <s v="ECONOMÍA FINANCIERA Y CONTABILIDAD"/>
  </r>
  <r>
    <x v="0"/>
    <x v="0"/>
    <n v="204"/>
    <s v="204G"/>
    <s v="GRUPO-A"/>
    <n v="10828501"/>
    <s v="Investigación comercial"/>
    <s v="GG"/>
    <s v="GRUPO GRANDE"/>
    <s v="204G"/>
    <s v="GRUPO GRANDE DE Investigación comercial"/>
    <s v="GRUPO-A"/>
    <s v="Grupo Grande de Investigación comercial"/>
    <s v="1S"/>
    <n v="10828501"/>
    <s v="RUIZ"/>
    <s v="VEGA"/>
    <s v="AGUSTÍN V."/>
    <s v="agusruve"/>
    <s v="agustin.ruiz@unirioja.es"/>
    <n v="1.6"/>
    <n v="1.6"/>
    <n v="500"/>
    <s v="CATEDRATICO DE UNIVERSIDAD"/>
    <s v="01A"/>
    <s v="TIEMPO COMPLETO AMPLIADO"/>
    <s v="2013-09-01 00:00:00.0"/>
    <s v="null"/>
    <s v="DF31131"/>
    <s v="CATEDRÁTICO DE UNIVERSIDAD"/>
    <s v="R104"/>
    <x v="0"/>
    <n v="95"/>
    <s v="COMERCIALIZACIÓN E INVESTIGACIÓN DE MERCADOS"/>
  </r>
  <r>
    <x v="0"/>
    <x v="0"/>
    <n v="204"/>
    <s v="204G"/>
    <s v="GRUPO-A"/>
    <n v="16612716"/>
    <s v="Investigación comercial"/>
    <s v="GG"/>
    <s v="GRUPO GRANDE"/>
    <s v="204G"/>
    <s v="GRUPO GRANDE DE Investigación comercial"/>
    <s v="GRUPO-A"/>
    <s v="Grupo Grande de Investigación comercial"/>
    <s v="1S"/>
    <n v="16612716"/>
    <s v="ALESANCO"/>
    <s v="LLORENTE"/>
    <s v="MARÍA"/>
    <s v="maalesan"/>
    <s v="maria.alesanco@unirioja.es"/>
    <n v="1"/>
    <n v="1"/>
    <n v="532"/>
    <s v="LABORAL DOCENTE-ASOCIADO"/>
    <s v="P02"/>
    <s v="TIEMPO PARCIAL (2+2 HORAS)"/>
    <s v="2018-09-25 00:00:00.0"/>
    <s v="2019-09-14 00:00:00.0"/>
    <s v="PI101430"/>
    <s v="PROFESOR ASOCIADO"/>
    <s v="R104"/>
    <x v="0"/>
    <n v="95"/>
    <s v="COMERCIALIZACIÓN E INVESTIGACIÓN DE MERCADOS"/>
  </r>
  <r>
    <x v="0"/>
    <x v="0"/>
    <n v="204"/>
    <s v="204G"/>
    <s v="GRUPO-A"/>
    <n v="72780423"/>
    <s v="Investigación comercial"/>
    <s v="GG"/>
    <s v="GRUPO GRANDE"/>
    <s v="204G"/>
    <s v="GRUPO GRANDE DE Investigación comercial"/>
    <s v="GRUPO-A"/>
    <s v="Grupo Grande de Investigación comercial"/>
    <s v="1S"/>
    <n v="72780423"/>
    <s v="RIAÑO"/>
    <s v="GIL"/>
    <s v="CONSUELO"/>
    <s v="coriano"/>
    <s v="consuelo.riano@unirioja.es"/>
    <n v="1.4"/>
    <n v="1.4"/>
    <n v="504"/>
    <s v="PROFESOR TITULAR UNIVERSIDAD"/>
    <s v="01A"/>
    <s v="TIEMPO COMPLETO AMPLIADO"/>
    <s v="2018-09-17 00:00:00.0"/>
    <s v="null"/>
    <s v="DF31218"/>
    <s v="TITULAR DE UNIVERSIDAD"/>
    <s v="R104"/>
    <x v="0"/>
    <n v="95"/>
    <s v="COMERCIALIZACIÓN E INVESTIGACIÓN DE MERCADOS"/>
  </r>
  <r>
    <x v="0"/>
    <x v="0"/>
    <n v="204"/>
    <s v="204G"/>
    <s v="GRUPO-B"/>
    <n v="10828501"/>
    <s v="Investigación comercial"/>
    <s v="GG"/>
    <s v="GRUPO GRANDE"/>
    <s v="204G"/>
    <s v="GRUPO GRANDE DE Investigación comercial"/>
    <s v="GRUPO-B"/>
    <s v="Grupo Grande de Investigación comercial"/>
    <s v="1S"/>
    <n v="10828501"/>
    <s v="RUIZ"/>
    <s v="VEGA"/>
    <s v="AGUSTÍN V."/>
    <s v="agusruve"/>
    <s v="agustin.ruiz@unirioja.es"/>
    <n v="2.4"/>
    <n v="2.4"/>
    <n v="500"/>
    <s v="CATEDRATICO DE UNIVERSIDAD"/>
    <s v="01A"/>
    <s v="TIEMPO COMPLETO AMPLIADO"/>
    <s v="2013-09-01 00:00:00.0"/>
    <s v="null"/>
    <s v="DF31131"/>
    <s v="CATEDRÁTICO DE UNIVERSIDAD"/>
    <s v="R104"/>
    <x v="0"/>
    <n v="95"/>
    <s v="COMERCIALIZACIÓN E INVESTIGACIÓN DE MERCADOS"/>
  </r>
  <r>
    <x v="0"/>
    <x v="0"/>
    <n v="204"/>
    <s v="204G"/>
    <s v="GRUPO-B"/>
    <n v="16612716"/>
    <s v="Investigación comercial"/>
    <s v="GG"/>
    <s v="GRUPO GRANDE"/>
    <s v="204G"/>
    <s v="GRUPO GRANDE DE Investigación comercial"/>
    <s v="GRUPO-B"/>
    <s v="Grupo Grande de Investigación comercial"/>
    <s v="1S"/>
    <n v="16612716"/>
    <s v="ALESANCO"/>
    <s v="LLORENTE"/>
    <s v="MARÍA"/>
    <s v="maalesan"/>
    <s v="maria.alesanco@unirioja.es"/>
    <n v="0.2"/>
    <n v="0.2"/>
    <n v="532"/>
    <s v="LABORAL DOCENTE-ASOCIADO"/>
    <s v="P02"/>
    <s v="TIEMPO PARCIAL (2+2 HORAS)"/>
    <s v="2018-09-25 00:00:00.0"/>
    <s v="2019-09-14 00:00:00.0"/>
    <s v="PI101430"/>
    <s v="PROFESOR ASOCIADO"/>
    <s v="R104"/>
    <x v="0"/>
    <n v="95"/>
    <s v="COMERCIALIZACIÓN E INVESTIGACIÓN DE MERCADOS"/>
  </r>
  <r>
    <x v="0"/>
    <x v="0"/>
    <n v="204"/>
    <s v="204G"/>
    <s v="GRUPO-B"/>
    <n v="72780423"/>
    <s v="Investigación comercial"/>
    <s v="GG"/>
    <s v="GRUPO GRANDE"/>
    <s v="204G"/>
    <s v="GRUPO GRANDE DE Investigación comercial"/>
    <s v="GRUPO-B"/>
    <s v="Grupo Grande de Investigación comercial"/>
    <s v="1S"/>
    <n v="72780423"/>
    <s v="RIAÑO"/>
    <s v="GIL"/>
    <s v="CONSUELO"/>
    <s v="coriano"/>
    <s v="consuelo.riano@unirioja.es"/>
    <n v="1.4"/>
    <n v="1.4"/>
    <n v="504"/>
    <s v="PROFESOR TITULAR UNIVERSIDAD"/>
    <s v="01A"/>
    <s v="TIEMPO COMPLETO AMPLIADO"/>
    <s v="2018-09-17 00:00:00.0"/>
    <s v="null"/>
    <s v="DF31218"/>
    <s v="TITULAR DE UNIVERSIDAD"/>
    <s v="R104"/>
    <x v="0"/>
    <n v="95"/>
    <s v="COMERCIALIZACIÓN E INVESTIGACIÓN DE MERCADOS"/>
  </r>
  <r>
    <x v="0"/>
    <x v="0"/>
    <n v="204"/>
    <s v="204I"/>
    <s v="GRUPO-A1"/>
    <n v="10828501"/>
    <s v="Investigación comercial"/>
    <s v="GI"/>
    <s v="GRUPO DE INFORMÁTICA"/>
    <s v="204I"/>
    <s v="INFORMÁTICA DE Investigación comercial"/>
    <s v="GRUPO-A1"/>
    <s v="Informática de Investigación comercial"/>
    <s v="1S"/>
    <n v="10828501"/>
    <s v="RUIZ"/>
    <s v="VEGA"/>
    <s v="AGUSTÍN V."/>
    <s v="agusruve"/>
    <s v="agustin.ruiz@unirioja.es"/>
    <n v="0.8"/>
    <n v="0.8"/>
    <n v="500"/>
    <s v="CATEDRATICO DE UNIVERSIDAD"/>
    <s v="01A"/>
    <s v="TIEMPO COMPLETO AMPLIADO"/>
    <s v="2013-09-01 00:00:00.0"/>
    <s v="null"/>
    <s v="DF31131"/>
    <s v="CATEDRÁTICO DE UNIVERSIDAD"/>
    <s v="R104"/>
    <x v="0"/>
    <n v="95"/>
    <s v="COMERCIALIZACIÓN E INVESTIGACIÓN DE MERCADOS"/>
  </r>
  <r>
    <x v="0"/>
    <x v="0"/>
    <n v="204"/>
    <s v="204I"/>
    <s v="GRUPO-A1"/>
    <n v="72780423"/>
    <s v="Investigación comercial"/>
    <s v="GI"/>
    <s v="GRUPO DE INFORMÁTICA"/>
    <s v="204I"/>
    <s v="INFORMÁTICA DE Investigación comercial"/>
    <s v="GRUPO-A1"/>
    <s v="Informática de Investigación comercial"/>
    <s v="1S"/>
    <n v="72780423"/>
    <s v="RIAÑO"/>
    <s v="GIL"/>
    <s v="CONSUELO"/>
    <s v="coriano"/>
    <s v="consuelo.riano@unirioja.es"/>
    <n v="0.7"/>
    <n v="0.7"/>
    <n v="504"/>
    <s v="PROFESOR TITULAR UNIVERSIDAD"/>
    <s v="01A"/>
    <s v="TIEMPO COMPLETO AMPLIADO"/>
    <s v="2018-09-17 00:00:00.0"/>
    <s v="null"/>
    <s v="DF31218"/>
    <s v="TITULAR DE UNIVERSIDAD"/>
    <s v="R104"/>
    <x v="0"/>
    <n v="95"/>
    <s v="COMERCIALIZACIÓN E INVESTIGACIÓN DE MERCADOS"/>
  </r>
  <r>
    <x v="0"/>
    <x v="0"/>
    <n v="204"/>
    <s v="204I"/>
    <s v="GRUPO-A2"/>
    <n v="10828501"/>
    <s v="Investigación comercial"/>
    <s v="GI"/>
    <s v="GRUPO DE INFORMÁTICA"/>
    <s v="204I"/>
    <s v="INFORMÁTICA DE Investigación comercial"/>
    <s v="GRUPO-A2"/>
    <s v="Informática de Investigación comercial"/>
    <s v="1S"/>
    <n v="10828501"/>
    <s v="RUIZ"/>
    <s v="VEGA"/>
    <s v="AGUSTÍN V."/>
    <s v="agusruve"/>
    <s v="agustin.ruiz@unirioja.es"/>
    <n v="0.8"/>
    <n v="0.8"/>
    <n v="500"/>
    <s v="CATEDRATICO DE UNIVERSIDAD"/>
    <s v="01A"/>
    <s v="TIEMPO COMPLETO AMPLIADO"/>
    <s v="2013-09-01 00:00:00.0"/>
    <s v="null"/>
    <s v="DF31131"/>
    <s v="CATEDRÁTICO DE UNIVERSIDAD"/>
    <s v="R104"/>
    <x v="0"/>
    <n v="95"/>
    <s v="COMERCIALIZACIÓN E INVESTIGACIÓN DE MERCADOS"/>
  </r>
  <r>
    <x v="0"/>
    <x v="0"/>
    <n v="204"/>
    <s v="204I"/>
    <s v="GRUPO-A2"/>
    <n v="72780423"/>
    <s v="Investigación comercial"/>
    <s v="GI"/>
    <s v="GRUPO DE INFORMÁTICA"/>
    <s v="204I"/>
    <s v="INFORMÁTICA DE Investigación comercial"/>
    <s v="GRUPO-A2"/>
    <s v="Informática de Investigación comercial"/>
    <s v="1S"/>
    <n v="72780423"/>
    <s v="RIAÑO"/>
    <s v="GIL"/>
    <s v="CONSUELO"/>
    <s v="coriano"/>
    <s v="consuelo.riano@unirioja.es"/>
    <n v="0.7"/>
    <n v="0.7"/>
    <n v="504"/>
    <s v="PROFESOR TITULAR UNIVERSIDAD"/>
    <s v="01A"/>
    <s v="TIEMPO COMPLETO AMPLIADO"/>
    <s v="2018-09-17 00:00:00.0"/>
    <s v="null"/>
    <s v="DF31218"/>
    <s v="TITULAR DE UNIVERSIDAD"/>
    <s v="R104"/>
    <x v="0"/>
    <n v="95"/>
    <s v="COMERCIALIZACIÓN E INVESTIGACIÓN DE MERCADOS"/>
  </r>
  <r>
    <x v="0"/>
    <x v="0"/>
    <n v="204"/>
    <s v="204I"/>
    <s v="GRUPO-A3"/>
    <n v="10828501"/>
    <s v="Investigación comercial"/>
    <s v="GI"/>
    <s v="GRUPO DE INFORMÁTICA"/>
    <s v="204I"/>
    <s v="INFORMÁTICA DE Investigación comercial"/>
    <s v="GRUPO-A3"/>
    <s v="Informática de Investigación comercial"/>
    <s v="1S"/>
    <n v="10828501"/>
    <s v="RUIZ"/>
    <s v="VEGA"/>
    <s v="AGUSTÍN V."/>
    <s v="agusruve"/>
    <s v="agustin.ruiz@unirioja.es"/>
    <n v="0.8"/>
    <n v="0.8"/>
    <n v="500"/>
    <s v="CATEDRATICO DE UNIVERSIDAD"/>
    <s v="01A"/>
    <s v="TIEMPO COMPLETO AMPLIADO"/>
    <s v="2013-09-01 00:00:00.0"/>
    <s v="null"/>
    <s v="DF31131"/>
    <s v="CATEDRÁTICO DE UNIVERSIDAD"/>
    <s v="R104"/>
    <x v="0"/>
    <n v="95"/>
    <s v="COMERCIALIZACIÓN E INVESTIGACIÓN DE MERCADOS"/>
  </r>
  <r>
    <x v="0"/>
    <x v="0"/>
    <n v="204"/>
    <s v="204I"/>
    <s v="GRUPO-A3"/>
    <n v="72780423"/>
    <s v="Investigación comercial"/>
    <s v="GI"/>
    <s v="GRUPO DE INFORMÁTICA"/>
    <s v="204I"/>
    <s v="INFORMÁTICA DE Investigación comercial"/>
    <s v="GRUPO-A3"/>
    <s v="Informática de Investigación comercial"/>
    <s v="1S"/>
    <n v="72780423"/>
    <s v="RIAÑO"/>
    <s v="GIL"/>
    <s v="CONSUELO"/>
    <s v="coriano"/>
    <s v="consuelo.riano@unirioja.es"/>
    <n v="0.7"/>
    <n v="0.7"/>
    <n v="504"/>
    <s v="PROFESOR TITULAR UNIVERSIDAD"/>
    <s v="01A"/>
    <s v="TIEMPO COMPLETO AMPLIADO"/>
    <s v="2018-09-17 00:00:00.0"/>
    <s v="null"/>
    <s v="DF31218"/>
    <s v="TITULAR DE UNIVERSIDAD"/>
    <s v="R104"/>
    <x v="0"/>
    <n v="95"/>
    <s v="COMERCIALIZACIÓN E INVESTIGACIÓN DE MERCADOS"/>
  </r>
  <r>
    <x v="0"/>
    <x v="0"/>
    <n v="204"/>
    <s v="204I"/>
    <s v="GRUPO-B1"/>
    <n v="10828501"/>
    <s v="Investigación comercial"/>
    <s v="GI"/>
    <s v="GRUPO DE INFORMÁTICA"/>
    <s v="204I"/>
    <s v="INFORMÁTICA DE Investigación comercial"/>
    <s v="GRUPO-B1"/>
    <s v="Informática de Investigación comercial"/>
    <s v="1S"/>
    <n v="10828501"/>
    <s v="RUIZ"/>
    <s v="VEGA"/>
    <s v="AGUSTÍN V."/>
    <s v="agusruve"/>
    <s v="agustin.ruiz@unirioja.es"/>
    <n v="0.8"/>
    <n v="0.8"/>
    <n v="500"/>
    <s v="CATEDRATICO DE UNIVERSIDAD"/>
    <s v="01A"/>
    <s v="TIEMPO COMPLETO AMPLIADO"/>
    <s v="2013-09-01 00:00:00.0"/>
    <s v="null"/>
    <s v="DF31131"/>
    <s v="CATEDRÁTICO DE UNIVERSIDAD"/>
    <s v="R104"/>
    <x v="0"/>
    <n v="95"/>
    <s v="COMERCIALIZACIÓN E INVESTIGACIÓN DE MERCADOS"/>
  </r>
  <r>
    <x v="0"/>
    <x v="0"/>
    <n v="204"/>
    <s v="204I"/>
    <s v="GRUPO-B1"/>
    <n v="72780423"/>
    <s v="Investigación comercial"/>
    <s v="GI"/>
    <s v="GRUPO DE INFORMÁTICA"/>
    <s v="204I"/>
    <s v="INFORMÁTICA DE Investigación comercial"/>
    <s v="GRUPO-B1"/>
    <s v="Informática de Investigación comercial"/>
    <s v="1S"/>
    <n v="72780423"/>
    <s v="RIAÑO"/>
    <s v="GIL"/>
    <s v="CONSUELO"/>
    <s v="coriano"/>
    <s v="consuelo.riano@unirioja.es"/>
    <n v="0.7"/>
    <n v="0.7"/>
    <n v="504"/>
    <s v="PROFESOR TITULAR UNIVERSIDAD"/>
    <s v="01A"/>
    <s v="TIEMPO COMPLETO AMPLIADO"/>
    <s v="2018-09-17 00:00:00.0"/>
    <s v="null"/>
    <s v="DF31218"/>
    <s v="TITULAR DE UNIVERSIDAD"/>
    <s v="R104"/>
    <x v="0"/>
    <n v="95"/>
    <s v="COMERCIALIZACIÓN E INVESTIGACIÓN DE MERCADOS"/>
  </r>
  <r>
    <x v="0"/>
    <x v="0"/>
    <n v="204"/>
    <s v="204I"/>
    <s v="GRUPO-B2"/>
    <n v="10828501"/>
    <s v="Investigación comercial"/>
    <s v="GI"/>
    <s v="GRUPO DE INFORMÁTICA"/>
    <s v="204I"/>
    <s v="INFORMÁTICA DE Investigación comercial"/>
    <s v="GRUPO-B2"/>
    <s v="Informática de Investigación comercial"/>
    <s v="1S"/>
    <n v="10828501"/>
    <s v="RUIZ"/>
    <s v="VEGA"/>
    <s v="AGUSTÍN V."/>
    <s v="agusruve"/>
    <s v="agustin.ruiz@unirioja.es"/>
    <n v="0.8"/>
    <n v="0.8"/>
    <n v="500"/>
    <s v="CATEDRATICO DE UNIVERSIDAD"/>
    <s v="01A"/>
    <s v="TIEMPO COMPLETO AMPLIADO"/>
    <s v="2013-09-01 00:00:00.0"/>
    <s v="null"/>
    <s v="DF31131"/>
    <s v="CATEDRÁTICO DE UNIVERSIDAD"/>
    <s v="R104"/>
    <x v="0"/>
    <n v="95"/>
    <s v="COMERCIALIZACIÓN E INVESTIGACIÓN DE MERCADOS"/>
  </r>
  <r>
    <x v="0"/>
    <x v="0"/>
    <n v="204"/>
    <s v="204I"/>
    <s v="GRUPO-B2"/>
    <n v="72780423"/>
    <s v="Investigación comercial"/>
    <s v="GI"/>
    <s v="GRUPO DE INFORMÁTICA"/>
    <s v="204I"/>
    <s v="INFORMÁTICA DE Investigación comercial"/>
    <s v="GRUPO-B2"/>
    <s v="Informática de Investigación comercial"/>
    <s v="1S"/>
    <n v="72780423"/>
    <s v="RIAÑO"/>
    <s v="GIL"/>
    <s v="CONSUELO"/>
    <s v="coriano"/>
    <s v="consuelo.riano@unirioja.es"/>
    <n v="0.7"/>
    <n v="0.7"/>
    <n v="504"/>
    <s v="PROFESOR TITULAR UNIVERSIDAD"/>
    <s v="01A"/>
    <s v="TIEMPO COMPLETO AMPLIADO"/>
    <s v="2018-09-17 00:00:00.0"/>
    <s v="null"/>
    <s v="DF31218"/>
    <s v="TITULAR DE UNIVERSIDAD"/>
    <s v="R104"/>
    <x v="0"/>
    <n v="95"/>
    <s v="COMERCIALIZACIÓN E INVESTIGACIÓN DE MERCADOS"/>
  </r>
  <r>
    <x v="0"/>
    <x v="0"/>
    <n v="204"/>
    <s v="204I"/>
    <s v="GRUPO-B3"/>
    <n v="10828501"/>
    <s v="Investigación comercial"/>
    <s v="GI"/>
    <s v="GRUPO DE INFORMÁTICA"/>
    <s v="204I"/>
    <s v="INFORMÁTICA DE Investigación comercial"/>
    <s v="GRUPO-B3"/>
    <s v="Informática de Investigación comercial"/>
    <s v="1S"/>
    <n v="10828501"/>
    <s v="RUIZ"/>
    <s v="VEGA"/>
    <s v="AGUSTÍN V."/>
    <s v="agusruve"/>
    <s v="agustin.ruiz@unirioja.es"/>
    <n v="0.8"/>
    <n v="0.8"/>
    <n v="500"/>
    <s v="CATEDRATICO DE UNIVERSIDAD"/>
    <s v="01A"/>
    <s v="TIEMPO COMPLETO AMPLIADO"/>
    <s v="2013-09-01 00:00:00.0"/>
    <s v="null"/>
    <s v="DF31131"/>
    <s v="CATEDRÁTICO DE UNIVERSIDAD"/>
    <s v="R104"/>
    <x v="0"/>
    <n v="95"/>
    <s v="COMERCIALIZACIÓN E INVESTIGACIÓN DE MERCADOS"/>
  </r>
  <r>
    <x v="0"/>
    <x v="0"/>
    <n v="204"/>
    <s v="204I"/>
    <s v="GRUPO-B3"/>
    <n v="72780423"/>
    <s v="Investigación comercial"/>
    <s v="GI"/>
    <s v="GRUPO DE INFORMÁTICA"/>
    <s v="204I"/>
    <s v="INFORMÁTICA DE Investigación comercial"/>
    <s v="GRUPO-B3"/>
    <s v="Informática de Investigación comercial"/>
    <s v="1S"/>
    <n v="72780423"/>
    <s v="RIAÑO"/>
    <s v="GIL"/>
    <s v="CONSUELO"/>
    <s v="coriano"/>
    <s v="consuelo.riano@unirioja.es"/>
    <n v="0.7"/>
    <n v="0.7"/>
    <n v="504"/>
    <s v="PROFESOR TITULAR UNIVERSIDAD"/>
    <s v="01A"/>
    <s v="TIEMPO COMPLETO AMPLIADO"/>
    <s v="2018-09-17 00:00:00.0"/>
    <s v="null"/>
    <s v="DF31218"/>
    <s v="TITULAR DE UNIVERSIDAD"/>
    <s v="R104"/>
    <x v="0"/>
    <n v="95"/>
    <s v="COMERCIALIZACIÓN E INVESTIGACIÓN DE MERCADOS"/>
  </r>
  <r>
    <x v="0"/>
    <x v="0"/>
    <n v="204"/>
    <s v="204R"/>
    <s v="GRUPO-A1"/>
    <n v="72780423"/>
    <s v="Investigación comercial"/>
    <s v="GR"/>
    <s v="GRUPO REDUCIDO"/>
    <s v="204R"/>
    <s v="GRUPO REDUCIDO DE Investigación comercial"/>
    <s v="GRUPO-A1"/>
    <s v="Grupo Reducido de Investigación comercial"/>
    <s v="1S"/>
    <n v="72780423"/>
    <s v="RIAÑO"/>
    <s v="GIL"/>
    <s v="CONSUELO"/>
    <s v="coriano"/>
    <s v="consuelo.riano@unirioja.es"/>
    <n v="0.5"/>
    <n v="0.5"/>
    <n v="504"/>
    <s v="PROFESOR TITULAR UNIVERSIDAD"/>
    <s v="01A"/>
    <s v="TIEMPO COMPLETO AMPLIADO"/>
    <s v="2018-09-17 00:00:00.0"/>
    <s v="null"/>
    <s v="DF31218"/>
    <s v="TITULAR DE UNIVERSIDAD"/>
    <s v="R104"/>
    <x v="0"/>
    <n v="95"/>
    <s v="COMERCIALIZACIÓN E INVESTIGACIÓN DE MERCADOS"/>
  </r>
  <r>
    <x v="0"/>
    <x v="0"/>
    <n v="204"/>
    <s v="204R"/>
    <s v="GRUPO-A2"/>
    <n v="72780423"/>
    <s v="Investigación comercial"/>
    <s v="GR"/>
    <s v="GRUPO REDUCIDO"/>
    <s v="204R"/>
    <s v="GRUPO REDUCIDO DE Investigación comercial"/>
    <s v="GRUPO-A2"/>
    <s v="Grupo Reducido de Investigación comercial"/>
    <s v="1S"/>
    <n v="72780423"/>
    <s v="RIAÑO"/>
    <s v="GIL"/>
    <s v="CONSUELO"/>
    <s v="coriano"/>
    <s v="consuelo.riano@unirioja.es"/>
    <n v="0.5"/>
    <n v="0.5"/>
    <n v="504"/>
    <s v="PROFESOR TITULAR UNIVERSIDAD"/>
    <s v="01A"/>
    <s v="TIEMPO COMPLETO AMPLIADO"/>
    <s v="2018-09-17 00:00:00.0"/>
    <s v="null"/>
    <s v="DF31218"/>
    <s v="TITULAR DE UNIVERSIDAD"/>
    <s v="R104"/>
    <x v="0"/>
    <n v="95"/>
    <s v="COMERCIALIZACIÓN E INVESTIGACIÓN DE MERCADOS"/>
  </r>
  <r>
    <x v="0"/>
    <x v="0"/>
    <n v="204"/>
    <s v="204R"/>
    <s v="GRUPO-A3"/>
    <n v="72780423"/>
    <s v="Investigación comercial"/>
    <s v="GR"/>
    <s v="GRUPO REDUCIDO"/>
    <s v="204R"/>
    <s v="GRUPO REDUCIDO DE Investigación comercial"/>
    <s v="GRUPO-A3"/>
    <s v="Grupo Reducido de Investigación comercial"/>
    <s v="1S"/>
    <n v="72780423"/>
    <s v="RIAÑO"/>
    <s v="GIL"/>
    <s v="CONSUELO"/>
    <s v="coriano"/>
    <s v="consuelo.riano@unirioja.es"/>
    <n v="0.5"/>
    <n v="0.5"/>
    <n v="504"/>
    <s v="PROFESOR TITULAR UNIVERSIDAD"/>
    <s v="01A"/>
    <s v="TIEMPO COMPLETO AMPLIADO"/>
    <s v="2018-09-17 00:00:00.0"/>
    <s v="null"/>
    <s v="DF31218"/>
    <s v="TITULAR DE UNIVERSIDAD"/>
    <s v="R104"/>
    <x v="0"/>
    <n v="95"/>
    <s v="COMERCIALIZACIÓN E INVESTIGACIÓN DE MERCADOS"/>
  </r>
  <r>
    <x v="0"/>
    <x v="0"/>
    <n v="204"/>
    <s v="204R"/>
    <s v="GRUPO-B1"/>
    <n v="72780423"/>
    <s v="Investigación comercial"/>
    <s v="GR"/>
    <s v="GRUPO REDUCIDO"/>
    <s v="204R"/>
    <s v="GRUPO REDUCIDO DE Investigación comercial"/>
    <s v="GRUPO-B1"/>
    <s v="Grupo Reducido de Investigación comercial"/>
    <s v="1S"/>
    <n v="72780423"/>
    <s v="RIAÑO"/>
    <s v="GIL"/>
    <s v="CONSUELO"/>
    <s v="coriano"/>
    <s v="consuelo.riano@unirioja.es"/>
    <n v="0.5"/>
    <n v="0.5"/>
    <n v="504"/>
    <s v="PROFESOR TITULAR UNIVERSIDAD"/>
    <s v="01A"/>
    <s v="TIEMPO COMPLETO AMPLIADO"/>
    <s v="2018-09-17 00:00:00.0"/>
    <s v="null"/>
    <s v="DF31218"/>
    <s v="TITULAR DE UNIVERSIDAD"/>
    <s v="R104"/>
    <x v="0"/>
    <n v="95"/>
    <s v="COMERCIALIZACIÓN E INVESTIGACIÓN DE MERCADOS"/>
  </r>
  <r>
    <x v="0"/>
    <x v="0"/>
    <n v="204"/>
    <s v="204R"/>
    <s v="GRUPO-B2"/>
    <n v="72780423"/>
    <s v="Investigación comercial"/>
    <s v="GR"/>
    <s v="GRUPO REDUCIDO"/>
    <s v="204R"/>
    <s v="GRUPO REDUCIDO DE Investigación comercial"/>
    <s v="GRUPO-B2"/>
    <s v="Grupo Reducido de Investigación comercial"/>
    <s v="1S"/>
    <n v="72780423"/>
    <s v="RIAÑO"/>
    <s v="GIL"/>
    <s v="CONSUELO"/>
    <s v="coriano"/>
    <s v="consuelo.riano@unirioja.es"/>
    <n v="0.5"/>
    <n v="0.5"/>
    <n v="504"/>
    <s v="PROFESOR TITULAR UNIVERSIDAD"/>
    <s v="01A"/>
    <s v="TIEMPO COMPLETO AMPLIADO"/>
    <s v="2018-09-17 00:00:00.0"/>
    <s v="null"/>
    <s v="DF31218"/>
    <s v="TITULAR DE UNIVERSIDAD"/>
    <s v="R104"/>
    <x v="0"/>
    <n v="95"/>
    <s v="COMERCIALIZACIÓN E INVESTIGACIÓN DE MERCADOS"/>
  </r>
  <r>
    <x v="0"/>
    <x v="0"/>
    <n v="204"/>
    <s v="204R"/>
    <s v="GRUPO-B3"/>
    <n v="72780423"/>
    <s v="Investigación comercial"/>
    <s v="GR"/>
    <s v="GRUPO REDUCIDO"/>
    <s v="204R"/>
    <s v="GRUPO REDUCIDO DE Investigación comercial"/>
    <s v="GRUPO-B3"/>
    <s v="Grupo Reducido de Investigación comercial"/>
    <s v="1S"/>
    <n v="72780423"/>
    <s v="RIAÑO"/>
    <s v="GIL"/>
    <s v="CONSUELO"/>
    <s v="coriano"/>
    <s v="consuelo.riano@unirioja.es"/>
    <n v="0.5"/>
    <n v="0.5"/>
    <n v="504"/>
    <s v="PROFESOR TITULAR UNIVERSIDAD"/>
    <s v="01A"/>
    <s v="TIEMPO COMPLETO AMPLIADO"/>
    <s v="2018-09-17 00:00:00.0"/>
    <s v="null"/>
    <s v="DF31218"/>
    <s v="TITULAR DE UNIVERSIDAD"/>
    <s v="R104"/>
    <x v="0"/>
    <n v="95"/>
    <s v="COMERCIALIZACIÓN E INVESTIGACIÓN DE MERCADOS"/>
  </r>
  <r>
    <x v="0"/>
    <x v="0"/>
    <n v="205"/>
    <s v="205G"/>
    <s v="GRUPO-A"/>
    <n v="16533958"/>
    <s v="Contabilidad e impuestos"/>
    <s v="GG"/>
    <s v="GRUPO GRANDE"/>
    <s v="205G"/>
    <s v="GRUPO GRANDE DE Contabilidad e impuestos"/>
    <s v="GRUPO-A"/>
    <s v="Grupo Grande de Contabilidad e impuestos"/>
    <s v="2S"/>
    <n v="16533958"/>
    <s v="ECHARRI"/>
    <s v="SÁEZ"/>
    <s v="ROSA MARÍA"/>
    <s v="recharri"/>
    <s v="rosa.echarri@unirioja.es"/>
    <n v="2"/>
    <n v="2"/>
    <n v="506"/>
    <s v="PROFESOR TITULAR DE ESCUELA UNIVERSITARI"/>
    <s v="01A"/>
    <s v="TIEMPO COMPLETO AMPLIADO"/>
    <s v="2012-09-01 00:00:00.0"/>
    <s v="null"/>
    <s v="DF31216"/>
    <s v="TITULAR DE ESCUELAS UNIVERSITARIAS"/>
    <s v="R104"/>
    <x v="0"/>
    <n v="230"/>
    <s v="ECONOMÍA FINANCIERA Y CONTABILIDAD"/>
  </r>
  <r>
    <x v="0"/>
    <x v="0"/>
    <n v="205"/>
    <s v="205G"/>
    <s v="GRUPO-A"/>
    <n v="73209342"/>
    <s v="Contabilidad e impuestos"/>
    <s v="GG"/>
    <s v="GRUPO GRANDE"/>
    <s v="205G"/>
    <s v="GRUPO GRANDE DE Contabilidad e impuestos"/>
    <s v="GRUPO-A"/>
    <s v="Grupo Grande de Contabilidad e impuestos"/>
    <s v="2S"/>
    <n v="73209342"/>
    <s v="CASTILLO"/>
    <s v="MURCIEGO"/>
    <s v="ÁNGELA"/>
    <s v="ancastmu"/>
    <s v="angela.castillo@unirioja.es"/>
    <n v="2"/>
    <n v="2"/>
    <n v="536"/>
    <s v="PROFESOR INTERINO"/>
    <s v="C01"/>
    <s v="TIEMPO COMPLETO"/>
    <s v="2018-09-17 00:00:00.0"/>
    <s v="null"/>
    <s v="PI101354"/>
    <s v="PROFESOR CONTRATADO INTERINO"/>
    <s v="R104"/>
    <x v="0"/>
    <n v="225"/>
    <s v="ECONOMÍA APLICADA"/>
  </r>
  <r>
    <x v="0"/>
    <x v="0"/>
    <n v="205"/>
    <s v="205G"/>
    <s v="GRUPO-B"/>
    <n v="16533958"/>
    <s v="Contabilidad e impuestos"/>
    <s v="GG"/>
    <s v="GRUPO GRANDE"/>
    <s v="205G"/>
    <s v="GRUPO GRANDE DE Contabilidad e impuestos"/>
    <s v="GRUPO-B"/>
    <s v="Grupo Grande de Contabilidad e impuestos"/>
    <s v="2S"/>
    <n v="16533958"/>
    <s v="ECHARRI"/>
    <s v="SÁEZ"/>
    <s v="ROSA MARÍA"/>
    <s v="recharri"/>
    <s v="rosa.echarri@unirioja.es"/>
    <n v="2"/>
    <n v="2"/>
    <n v="506"/>
    <s v="PROFESOR TITULAR DE ESCUELA UNIVERSITARI"/>
    <s v="01A"/>
    <s v="TIEMPO COMPLETO AMPLIADO"/>
    <s v="2012-09-01 00:00:00.0"/>
    <s v="null"/>
    <s v="DF31216"/>
    <s v="TITULAR DE ESCUELAS UNIVERSITARIAS"/>
    <s v="R104"/>
    <x v="0"/>
    <n v="230"/>
    <s v="ECONOMÍA FINANCIERA Y CONTABILIDAD"/>
  </r>
  <r>
    <x v="0"/>
    <x v="0"/>
    <n v="205"/>
    <s v="205G"/>
    <s v="GRUPO-B"/>
    <n v="73209342"/>
    <s v="Contabilidad e impuestos"/>
    <s v="GG"/>
    <s v="GRUPO GRANDE"/>
    <s v="205G"/>
    <s v="GRUPO GRANDE DE Contabilidad e impuestos"/>
    <s v="GRUPO-B"/>
    <s v="Grupo Grande de Contabilidad e impuestos"/>
    <s v="2S"/>
    <n v="73209342"/>
    <s v="CASTILLO"/>
    <s v="MURCIEGO"/>
    <s v="ÁNGELA"/>
    <s v="ancastmu"/>
    <s v="angela.castillo@unirioja.es"/>
    <n v="2"/>
    <n v="2"/>
    <n v="536"/>
    <s v="PROFESOR INTERINO"/>
    <s v="C01"/>
    <s v="TIEMPO COMPLETO"/>
    <s v="2018-09-17 00:00:00.0"/>
    <s v="null"/>
    <s v="PI101354"/>
    <s v="PROFESOR CONTRATADO INTERINO"/>
    <s v="R104"/>
    <x v="0"/>
    <n v="225"/>
    <s v="ECONOMÍA APLICADA"/>
  </r>
  <r>
    <x v="0"/>
    <x v="0"/>
    <n v="205"/>
    <s v="205I"/>
    <s v="GRUPO-A1"/>
    <n v="16533958"/>
    <s v="Contabilidad e impuestos"/>
    <s v="GI"/>
    <s v="GRUPO DE INFORMÁTICA"/>
    <s v="205I"/>
    <s v="INFORMÁTICA DE Contabilidad e impuestos"/>
    <s v="GRUPO-A1"/>
    <s v="Informática de Contabilidad e impuestos"/>
    <s v="2S"/>
    <n v="16533958"/>
    <s v="ECHARRI"/>
    <s v="SÁEZ"/>
    <s v="ROSA MARÍA"/>
    <s v="recharri"/>
    <s v="rosa.echarri@unirioja.es"/>
    <n v="0.5"/>
    <n v="0.5"/>
    <n v="506"/>
    <s v="PROFESOR TITULAR DE ESCUELA UNIVERSITARI"/>
    <s v="01A"/>
    <s v="TIEMPO COMPLETO AMPLIADO"/>
    <s v="2012-09-01 00:00:00.0"/>
    <s v="null"/>
    <s v="DF31216"/>
    <s v="TITULAR DE ESCUELAS UNIVERSITARIAS"/>
    <s v="R104"/>
    <x v="0"/>
    <n v="230"/>
    <s v="ECONOMÍA FINANCIERA Y CONTABILIDAD"/>
  </r>
  <r>
    <x v="0"/>
    <x v="0"/>
    <n v="205"/>
    <s v="205I"/>
    <s v="GRUPO-A1"/>
    <n v="73209342"/>
    <s v="Contabilidad e impuestos"/>
    <s v="GI"/>
    <s v="GRUPO DE INFORMÁTICA"/>
    <s v="205I"/>
    <s v="INFORMÁTICA DE Contabilidad e impuestos"/>
    <s v="GRUPO-A1"/>
    <s v="Informática de Contabilidad e impuestos"/>
    <s v="2S"/>
    <n v="73209342"/>
    <s v="CASTILLO"/>
    <s v="MURCIEGO"/>
    <s v="ÁNGELA"/>
    <s v="ancastmu"/>
    <s v="angela.castillo@unirioja.es"/>
    <n v="0.5"/>
    <n v="0.5"/>
    <n v="536"/>
    <s v="PROFESOR INTERINO"/>
    <s v="C01"/>
    <s v="TIEMPO COMPLETO"/>
    <s v="2018-09-17 00:00:00.0"/>
    <s v="null"/>
    <s v="PI101354"/>
    <s v="PROFESOR CONTRATADO INTERINO"/>
    <s v="R104"/>
    <x v="0"/>
    <n v="225"/>
    <s v="ECONOMÍA APLICADA"/>
  </r>
  <r>
    <x v="0"/>
    <x v="0"/>
    <n v="205"/>
    <s v="205I"/>
    <s v="GRUPO-A2"/>
    <n v="16533958"/>
    <s v="Contabilidad e impuestos"/>
    <s v="GI"/>
    <s v="GRUPO DE INFORMÁTICA"/>
    <s v="205I"/>
    <s v="INFORMÁTICA DE Contabilidad e impuestos"/>
    <s v="GRUPO-A2"/>
    <s v="Informática de Contabilidad e impuestos"/>
    <s v="2S"/>
    <n v="16533958"/>
    <s v="ECHARRI"/>
    <s v="SÁEZ"/>
    <s v="ROSA MARÍA"/>
    <s v="recharri"/>
    <s v="rosa.echarri@unirioja.es"/>
    <n v="0.5"/>
    <n v="0.5"/>
    <n v="506"/>
    <s v="PROFESOR TITULAR DE ESCUELA UNIVERSITARI"/>
    <s v="01A"/>
    <s v="TIEMPO COMPLETO AMPLIADO"/>
    <s v="2012-09-01 00:00:00.0"/>
    <s v="null"/>
    <s v="DF31216"/>
    <s v="TITULAR DE ESCUELAS UNIVERSITARIAS"/>
    <s v="R104"/>
    <x v="0"/>
    <n v="230"/>
    <s v="ECONOMÍA FINANCIERA Y CONTABILIDAD"/>
  </r>
  <r>
    <x v="0"/>
    <x v="0"/>
    <n v="205"/>
    <s v="205I"/>
    <s v="GRUPO-A2"/>
    <n v="73209342"/>
    <s v="Contabilidad e impuestos"/>
    <s v="GI"/>
    <s v="GRUPO DE INFORMÁTICA"/>
    <s v="205I"/>
    <s v="INFORMÁTICA DE Contabilidad e impuestos"/>
    <s v="GRUPO-A2"/>
    <s v="Informática de Contabilidad e impuestos"/>
    <s v="2S"/>
    <n v="73209342"/>
    <s v="CASTILLO"/>
    <s v="MURCIEGO"/>
    <s v="ÁNGELA"/>
    <s v="ancastmu"/>
    <s v="angela.castillo@unirioja.es"/>
    <n v="0.5"/>
    <n v="0.5"/>
    <n v="536"/>
    <s v="PROFESOR INTERINO"/>
    <s v="C01"/>
    <s v="TIEMPO COMPLETO"/>
    <s v="2018-09-17 00:00:00.0"/>
    <s v="null"/>
    <s v="PI101354"/>
    <s v="PROFESOR CONTRATADO INTERINO"/>
    <s v="R104"/>
    <x v="0"/>
    <n v="225"/>
    <s v="ECONOMÍA APLICADA"/>
  </r>
  <r>
    <x v="0"/>
    <x v="0"/>
    <n v="205"/>
    <s v="205I"/>
    <s v="GRUPO-A3"/>
    <n v="16533958"/>
    <s v="Contabilidad e impuestos"/>
    <s v="GI"/>
    <s v="GRUPO DE INFORMÁTICA"/>
    <s v="205I"/>
    <s v="INFORMÁTICA DE Contabilidad e impuestos"/>
    <s v="GRUPO-A3"/>
    <s v="Informática de Contabilidad e impuestos"/>
    <s v="2S"/>
    <n v="16533958"/>
    <s v="ECHARRI"/>
    <s v="SÁEZ"/>
    <s v="ROSA MARÍA"/>
    <s v="recharri"/>
    <s v="rosa.echarri@unirioja.es"/>
    <n v="0.5"/>
    <n v="0.5"/>
    <n v="506"/>
    <s v="PROFESOR TITULAR DE ESCUELA UNIVERSITARI"/>
    <s v="01A"/>
    <s v="TIEMPO COMPLETO AMPLIADO"/>
    <s v="2012-09-01 00:00:00.0"/>
    <s v="null"/>
    <s v="DF31216"/>
    <s v="TITULAR DE ESCUELAS UNIVERSITARIAS"/>
    <s v="R104"/>
    <x v="0"/>
    <n v="230"/>
    <s v="ECONOMÍA FINANCIERA Y CONTABILIDAD"/>
  </r>
  <r>
    <x v="0"/>
    <x v="0"/>
    <n v="205"/>
    <s v="205I"/>
    <s v="GRUPO-A3"/>
    <n v="73209342"/>
    <s v="Contabilidad e impuestos"/>
    <s v="GI"/>
    <s v="GRUPO DE INFORMÁTICA"/>
    <s v="205I"/>
    <s v="INFORMÁTICA DE Contabilidad e impuestos"/>
    <s v="GRUPO-A3"/>
    <s v="Informática de Contabilidad e impuestos"/>
    <s v="2S"/>
    <n v="73209342"/>
    <s v="CASTILLO"/>
    <s v="MURCIEGO"/>
    <s v="ÁNGELA"/>
    <s v="ancastmu"/>
    <s v="angela.castillo@unirioja.es"/>
    <n v="0.5"/>
    <n v="0.5"/>
    <n v="536"/>
    <s v="PROFESOR INTERINO"/>
    <s v="C01"/>
    <s v="TIEMPO COMPLETO"/>
    <s v="2018-09-17 00:00:00.0"/>
    <s v="null"/>
    <s v="PI101354"/>
    <s v="PROFESOR CONTRATADO INTERINO"/>
    <s v="R104"/>
    <x v="0"/>
    <n v="225"/>
    <s v="ECONOMÍA APLICADA"/>
  </r>
  <r>
    <x v="0"/>
    <x v="0"/>
    <n v="205"/>
    <s v="205I"/>
    <s v="GRUPO-B1"/>
    <n v="16533958"/>
    <s v="Contabilidad e impuestos"/>
    <s v="GI"/>
    <s v="GRUPO DE INFORMÁTICA"/>
    <s v="205I"/>
    <s v="INFORMÁTICA DE Contabilidad e impuestos"/>
    <s v="GRUPO-B1"/>
    <s v="Informática de Contabilidad e impuestos"/>
    <s v="2S"/>
    <n v="16533958"/>
    <s v="ECHARRI"/>
    <s v="SÁEZ"/>
    <s v="ROSA MARÍA"/>
    <s v="recharri"/>
    <s v="rosa.echarri@unirioja.es"/>
    <n v="0.5"/>
    <n v="0.5"/>
    <n v="506"/>
    <s v="PROFESOR TITULAR DE ESCUELA UNIVERSITARI"/>
    <s v="01A"/>
    <s v="TIEMPO COMPLETO AMPLIADO"/>
    <s v="2012-09-01 00:00:00.0"/>
    <s v="null"/>
    <s v="DF31216"/>
    <s v="TITULAR DE ESCUELAS UNIVERSITARIAS"/>
    <s v="R104"/>
    <x v="0"/>
    <n v="230"/>
    <s v="ECONOMÍA FINANCIERA Y CONTABILIDAD"/>
  </r>
  <r>
    <x v="0"/>
    <x v="0"/>
    <n v="205"/>
    <s v="205I"/>
    <s v="GRUPO-B1"/>
    <n v="73209342"/>
    <s v="Contabilidad e impuestos"/>
    <s v="GI"/>
    <s v="GRUPO DE INFORMÁTICA"/>
    <s v="205I"/>
    <s v="INFORMÁTICA DE Contabilidad e impuestos"/>
    <s v="GRUPO-B1"/>
    <s v="Informática de Contabilidad e impuestos"/>
    <s v="2S"/>
    <n v="73209342"/>
    <s v="CASTILLO"/>
    <s v="MURCIEGO"/>
    <s v="ÁNGELA"/>
    <s v="ancastmu"/>
    <s v="angela.castillo@unirioja.es"/>
    <n v="0.5"/>
    <n v="0.5"/>
    <n v="536"/>
    <s v="PROFESOR INTERINO"/>
    <s v="C01"/>
    <s v="TIEMPO COMPLETO"/>
    <s v="2018-09-17 00:00:00.0"/>
    <s v="null"/>
    <s v="PI101354"/>
    <s v="PROFESOR CONTRATADO INTERINO"/>
    <s v="R104"/>
    <x v="0"/>
    <n v="225"/>
    <s v="ECONOMÍA APLICADA"/>
  </r>
  <r>
    <x v="0"/>
    <x v="0"/>
    <n v="205"/>
    <s v="205I"/>
    <s v="GRUPO-B2"/>
    <n v="16533958"/>
    <s v="Contabilidad e impuestos"/>
    <s v="GI"/>
    <s v="GRUPO DE INFORMÁTICA"/>
    <s v="205I"/>
    <s v="INFORMÁTICA DE Contabilidad e impuestos"/>
    <s v="GRUPO-B2"/>
    <s v="Informática de Contabilidad e impuestos"/>
    <s v="2S"/>
    <n v="16533958"/>
    <s v="ECHARRI"/>
    <s v="SÁEZ"/>
    <s v="ROSA MARÍA"/>
    <s v="recharri"/>
    <s v="rosa.echarri@unirioja.es"/>
    <n v="0.5"/>
    <n v="0.5"/>
    <n v="506"/>
    <s v="PROFESOR TITULAR DE ESCUELA UNIVERSITARI"/>
    <s v="01A"/>
    <s v="TIEMPO COMPLETO AMPLIADO"/>
    <s v="2012-09-01 00:00:00.0"/>
    <s v="null"/>
    <s v="DF31216"/>
    <s v="TITULAR DE ESCUELAS UNIVERSITARIAS"/>
    <s v="R104"/>
    <x v="0"/>
    <n v="230"/>
    <s v="ECONOMÍA FINANCIERA Y CONTABILIDAD"/>
  </r>
  <r>
    <x v="0"/>
    <x v="0"/>
    <n v="205"/>
    <s v="205I"/>
    <s v="GRUPO-B2"/>
    <n v="73209342"/>
    <s v="Contabilidad e impuestos"/>
    <s v="GI"/>
    <s v="GRUPO DE INFORMÁTICA"/>
    <s v="205I"/>
    <s v="INFORMÁTICA DE Contabilidad e impuestos"/>
    <s v="GRUPO-B2"/>
    <s v="Informática de Contabilidad e impuestos"/>
    <s v="2S"/>
    <n v="73209342"/>
    <s v="CASTILLO"/>
    <s v="MURCIEGO"/>
    <s v="ÁNGELA"/>
    <s v="ancastmu"/>
    <s v="angela.castillo@unirioja.es"/>
    <n v="0.5"/>
    <n v="0.5"/>
    <n v="536"/>
    <s v="PROFESOR INTERINO"/>
    <s v="C01"/>
    <s v="TIEMPO COMPLETO"/>
    <s v="2018-09-17 00:00:00.0"/>
    <s v="null"/>
    <s v="PI101354"/>
    <s v="PROFESOR CONTRATADO INTERINO"/>
    <s v="R104"/>
    <x v="0"/>
    <n v="225"/>
    <s v="ECONOMÍA APLICADA"/>
  </r>
  <r>
    <x v="0"/>
    <x v="0"/>
    <n v="205"/>
    <s v="205I"/>
    <s v="GRUPO-B3"/>
    <n v="16533958"/>
    <s v="Contabilidad e impuestos"/>
    <s v="GI"/>
    <s v="GRUPO DE INFORMÁTICA"/>
    <s v="205I"/>
    <s v="INFORMÁTICA DE Contabilidad e impuestos"/>
    <s v="GRUPO-B3"/>
    <s v="Informática de Contabilidad e impuestos"/>
    <s v="2S"/>
    <n v="16533958"/>
    <s v="ECHARRI"/>
    <s v="SÁEZ"/>
    <s v="ROSA MARÍA"/>
    <s v="recharri"/>
    <s v="rosa.echarri@unirioja.es"/>
    <n v="0.5"/>
    <n v="0.5"/>
    <n v="506"/>
    <s v="PROFESOR TITULAR DE ESCUELA UNIVERSITARI"/>
    <s v="01A"/>
    <s v="TIEMPO COMPLETO AMPLIADO"/>
    <s v="2012-09-01 00:00:00.0"/>
    <s v="null"/>
    <s v="DF31216"/>
    <s v="TITULAR DE ESCUELAS UNIVERSITARIAS"/>
    <s v="R104"/>
    <x v="0"/>
    <n v="230"/>
    <s v="ECONOMÍA FINANCIERA Y CONTABILIDAD"/>
  </r>
  <r>
    <x v="0"/>
    <x v="0"/>
    <n v="205"/>
    <s v="205I"/>
    <s v="GRUPO-B3"/>
    <n v="73209342"/>
    <s v="Contabilidad e impuestos"/>
    <s v="GI"/>
    <s v="GRUPO DE INFORMÁTICA"/>
    <s v="205I"/>
    <s v="INFORMÁTICA DE Contabilidad e impuestos"/>
    <s v="GRUPO-B3"/>
    <s v="Informática de Contabilidad e impuestos"/>
    <s v="2S"/>
    <n v="73209342"/>
    <s v="CASTILLO"/>
    <s v="MURCIEGO"/>
    <s v="ÁNGELA"/>
    <s v="ancastmu"/>
    <s v="angela.castillo@unirioja.es"/>
    <n v="0.5"/>
    <n v="0.5"/>
    <n v="536"/>
    <s v="PROFESOR INTERINO"/>
    <s v="C01"/>
    <s v="TIEMPO COMPLETO"/>
    <s v="2018-09-17 00:00:00.0"/>
    <s v="null"/>
    <s v="PI101354"/>
    <s v="PROFESOR CONTRATADO INTERINO"/>
    <s v="R104"/>
    <x v="0"/>
    <n v="225"/>
    <s v="ECONOMÍA APLICADA"/>
  </r>
  <r>
    <x v="0"/>
    <x v="0"/>
    <n v="205"/>
    <s v="205R"/>
    <s v="GRUPO-A1"/>
    <n v="16533958"/>
    <s v="Contabilidad e impuestos"/>
    <s v="GR"/>
    <s v="GRUPO REDUCIDO"/>
    <s v="205R"/>
    <s v="GRUPO REDUCIDO DE Contabilidad e impuestos"/>
    <s v="GRUPO-A1"/>
    <s v="Grupo Reducido de Contabilidad e impuestos"/>
    <s v="2S"/>
    <n v="16533958"/>
    <s v="ECHARRI"/>
    <s v="SÁEZ"/>
    <s v="ROSA MARÍA"/>
    <s v="recharri"/>
    <s v="rosa.echarri@unirioja.es"/>
    <n v="0.5"/>
    <n v="0.5"/>
    <n v="506"/>
    <s v="PROFESOR TITULAR DE ESCUELA UNIVERSITARI"/>
    <s v="01A"/>
    <s v="TIEMPO COMPLETO AMPLIADO"/>
    <s v="2012-09-01 00:00:00.0"/>
    <s v="null"/>
    <s v="DF31216"/>
    <s v="TITULAR DE ESCUELAS UNIVERSITARIAS"/>
    <s v="R104"/>
    <x v="0"/>
    <n v="230"/>
    <s v="ECONOMÍA FINANCIERA Y CONTABILIDAD"/>
  </r>
  <r>
    <x v="0"/>
    <x v="0"/>
    <n v="205"/>
    <s v="205R"/>
    <s v="GRUPO-A1"/>
    <n v="73209342"/>
    <s v="Contabilidad e impuestos"/>
    <s v="GR"/>
    <s v="GRUPO REDUCIDO"/>
    <s v="205R"/>
    <s v="GRUPO REDUCIDO DE Contabilidad e impuestos"/>
    <s v="GRUPO-A1"/>
    <s v="Grupo Reducido de Contabilidad e impuestos"/>
    <s v="2S"/>
    <n v="73209342"/>
    <s v="CASTILLO"/>
    <s v="MURCIEGO"/>
    <s v="ÁNGELA"/>
    <s v="ancastmu"/>
    <s v="angela.castillo@unirioja.es"/>
    <n v="0.5"/>
    <n v="0.5"/>
    <n v="536"/>
    <s v="PROFESOR INTERINO"/>
    <s v="C01"/>
    <s v="TIEMPO COMPLETO"/>
    <s v="2018-09-17 00:00:00.0"/>
    <s v="null"/>
    <s v="PI101354"/>
    <s v="PROFESOR CONTRATADO INTERINO"/>
    <s v="R104"/>
    <x v="0"/>
    <n v="225"/>
    <s v="ECONOMÍA APLICADA"/>
  </r>
  <r>
    <x v="0"/>
    <x v="0"/>
    <n v="205"/>
    <s v="205R"/>
    <s v="GRUPO-A2"/>
    <n v="16533958"/>
    <s v="Contabilidad e impuestos"/>
    <s v="GR"/>
    <s v="GRUPO REDUCIDO"/>
    <s v="205R"/>
    <s v="GRUPO REDUCIDO DE Contabilidad e impuestos"/>
    <s v="GRUPO-A2"/>
    <s v="Grupo Reducido de Contabilidad e impuestos"/>
    <s v="2S"/>
    <n v="16533958"/>
    <s v="ECHARRI"/>
    <s v="SÁEZ"/>
    <s v="ROSA MARÍA"/>
    <s v="recharri"/>
    <s v="rosa.echarri@unirioja.es"/>
    <n v="0.5"/>
    <n v="0.5"/>
    <n v="506"/>
    <s v="PROFESOR TITULAR DE ESCUELA UNIVERSITARI"/>
    <s v="01A"/>
    <s v="TIEMPO COMPLETO AMPLIADO"/>
    <s v="2012-09-01 00:00:00.0"/>
    <s v="null"/>
    <s v="DF31216"/>
    <s v="TITULAR DE ESCUELAS UNIVERSITARIAS"/>
    <s v="R104"/>
    <x v="0"/>
    <n v="230"/>
    <s v="ECONOMÍA FINANCIERA Y CONTABILIDAD"/>
  </r>
  <r>
    <x v="0"/>
    <x v="0"/>
    <n v="205"/>
    <s v="205R"/>
    <s v="GRUPO-A2"/>
    <n v="73209342"/>
    <s v="Contabilidad e impuestos"/>
    <s v="GR"/>
    <s v="GRUPO REDUCIDO"/>
    <s v="205R"/>
    <s v="GRUPO REDUCIDO DE Contabilidad e impuestos"/>
    <s v="GRUPO-A2"/>
    <s v="Grupo Reducido de Contabilidad e impuestos"/>
    <s v="2S"/>
    <n v="73209342"/>
    <s v="CASTILLO"/>
    <s v="MURCIEGO"/>
    <s v="ÁNGELA"/>
    <s v="ancastmu"/>
    <s v="angela.castillo@unirioja.es"/>
    <n v="0.5"/>
    <n v="0.5"/>
    <n v="536"/>
    <s v="PROFESOR INTERINO"/>
    <s v="C01"/>
    <s v="TIEMPO COMPLETO"/>
    <s v="2018-09-17 00:00:00.0"/>
    <s v="null"/>
    <s v="PI101354"/>
    <s v="PROFESOR CONTRATADO INTERINO"/>
    <s v="R104"/>
    <x v="0"/>
    <n v="225"/>
    <s v="ECONOMÍA APLICADA"/>
  </r>
  <r>
    <x v="0"/>
    <x v="0"/>
    <n v="205"/>
    <s v="205R"/>
    <s v="GRUPO-A3"/>
    <n v="16533958"/>
    <s v="Contabilidad e impuestos"/>
    <s v="GR"/>
    <s v="GRUPO REDUCIDO"/>
    <s v="205R"/>
    <s v="GRUPO REDUCIDO DE Contabilidad e impuestos"/>
    <s v="GRUPO-A3"/>
    <s v="Grupo Reducido de Contabilidad e impuestos"/>
    <s v="2S"/>
    <n v="16533958"/>
    <s v="ECHARRI"/>
    <s v="SÁEZ"/>
    <s v="ROSA MARÍA"/>
    <s v="recharri"/>
    <s v="rosa.echarri@unirioja.es"/>
    <n v="0.5"/>
    <n v="0.5"/>
    <n v="506"/>
    <s v="PROFESOR TITULAR DE ESCUELA UNIVERSITARI"/>
    <s v="01A"/>
    <s v="TIEMPO COMPLETO AMPLIADO"/>
    <s v="2012-09-01 00:00:00.0"/>
    <s v="null"/>
    <s v="DF31216"/>
    <s v="TITULAR DE ESCUELAS UNIVERSITARIAS"/>
    <s v="R104"/>
    <x v="0"/>
    <n v="230"/>
    <s v="ECONOMÍA FINANCIERA Y CONTABILIDAD"/>
  </r>
  <r>
    <x v="0"/>
    <x v="0"/>
    <n v="205"/>
    <s v="205R"/>
    <s v="GRUPO-A3"/>
    <n v="73209342"/>
    <s v="Contabilidad e impuestos"/>
    <s v="GR"/>
    <s v="GRUPO REDUCIDO"/>
    <s v="205R"/>
    <s v="GRUPO REDUCIDO DE Contabilidad e impuestos"/>
    <s v="GRUPO-A3"/>
    <s v="Grupo Reducido de Contabilidad e impuestos"/>
    <s v="2S"/>
    <n v="73209342"/>
    <s v="CASTILLO"/>
    <s v="MURCIEGO"/>
    <s v="ÁNGELA"/>
    <s v="ancastmu"/>
    <s v="angela.castillo@unirioja.es"/>
    <n v="0.5"/>
    <n v="0.5"/>
    <n v="536"/>
    <s v="PROFESOR INTERINO"/>
    <s v="C01"/>
    <s v="TIEMPO COMPLETO"/>
    <s v="2018-09-17 00:00:00.0"/>
    <s v="null"/>
    <s v="PI101354"/>
    <s v="PROFESOR CONTRATADO INTERINO"/>
    <s v="R104"/>
    <x v="0"/>
    <n v="225"/>
    <s v="ECONOMÍA APLICADA"/>
  </r>
  <r>
    <x v="0"/>
    <x v="0"/>
    <n v="205"/>
    <s v="205R"/>
    <s v="GRUPO-B1"/>
    <n v="16533958"/>
    <s v="Contabilidad e impuestos"/>
    <s v="GR"/>
    <s v="GRUPO REDUCIDO"/>
    <s v="205R"/>
    <s v="GRUPO REDUCIDO DE Contabilidad e impuestos"/>
    <s v="GRUPO-B1"/>
    <s v="Grupo Reducido de Contabilidad e impuestos"/>
    <s v="2S"/>
    <n v="16533958"/>
    <s v="ECHARRI"/>
    <s v="SÁEZ"/>
    <s v="ROSA MARÍA"/>
    <s v="recharri"/>
    <s v="rosa.echarri@unirioja.es"/>
    <n v="0.5"/>
    <n v="0.5"/>
    <n v="506"/>
    <s v="PROFESOR TITULAR DE ESCUELA UNIVERSITARI"/>
    <s v="01A"/>
    <s v="TIEMPO COMPLETO AMPLIADO"/>
    <s v="2012-09-01 00:00:00.0"/>
    <s v="null"/>
    <s v="DF31216"/>
    <s v="TITULAR DE ESCUELAS UNIVERSITARIAS"/>
    <s v="R104"/>
    <x v="0"/>
    <n v="230"/>
    <s v="ECONOMÍA FINANCIERA Y CONTABILIDAD"/>
  </r>
  <r>
    <x v="0"/>
    <x v="0"/>
    <n v="205"/>
    <s v="205R"/>
    <s v="GRUPO-B1"/>
    <n v="73209342"/>
    <s v="Contabilidad e impuestos"/>
    <s v="GR"/>
    <s v="GRUPO REDUCIDO"/>
    <s v="205R"/>
    <s v="GRUPO REDUCIDO DE Contabilidad e impuestos"/>
    <s v="GRUPO-B1"/>
    <s v="Grupo Reducido de Contabilidad e impuestos"/>
    <s v="2S"/>
    <n v="73209342"/>
    <s v="CASTILLO"/>
    <s v="MURCIEGO"/>
    <s v="ÁNGELA"/>
    <s v="ancastmu"/>
    <s v="angela.castillo@unirioja.es"/>
    <n v="0.5"/>
    <n v="0.5"/>
    <n v="536"/>
    <s v="PROFESOR INTERINO"/>
    <s v="C01"/>
    <s v="TIEMPO COMPLETO"/>
    <s v="2018-09-17 00:00:00.0"/>
    <s v="null"/>
    <s v="PI101354"/>
    <s v="PROFESOR CONTRATADO INTERINO"/>
    <s v="R104"/>
    <x v="0"/>
    <n v="225"/>
    <s v="ECONOMÍA APLICADA"/>
  </r>
  <r>
    <x v="0"/>
    <x v="0"/>
    <n v="205"/>
    <s v="205R"/>
    <s v="GRUPO-B2"/>
    <n v="16533958"/>
    <s v="Contabilidad e impuestos"/>
    <s v="GR"/>
    <s v="GRUPO REDUCIDO"/>
    <s v="205R"/>
    <s v="GRUPO REDUCIDO DE Contabilidad e impuestos"/>
    <s v="GRUPO-B2"/>
    <s v="Grupo Reducido de Contabilidad e impuestos"/>
    <s v="2S"/>
    <n v="16533958"/>
    <s v="ECHARRI"/>
    <s v="SÁEZ"/>
    <s v="ROSA MARÍA"/>
    <s v="recharri"/>
    <s v="rosa.echarri@unirioja.es"/>
    <n v="0.5"/>
    <n v="0.5"/>
    <n v="506"/>
    <s v="PROFESOR TITULAR DE ESCUELA UNIVERSITARI"/>
    <s v="01A"/>
    <s v="TIEMPO COMPLETO AMPLIADO"/>
    <s v="2012-09-01 00:00:00.0"/>
    <s v="null"/>
    <s v="DF31216"/>
    <s v="TITULAR DE ESCUELAS UNIVERSITARIAS"/>
    <s v="R104"/>
    <x v="0"/>
    <n v="230"/>
    <s v="ECONOMÍA FINANCIERA Y CONTABILIDAD"/>
  </r>
  <r>
    <x v="0"/>
    <x v="0"/>
    <n v="205"/>
    <s v="205R"/>
    <s v="GRUPO-B2"/>
    <n v="73209342"/>
    <s v="Contabilidad e impuestos"/>
    <s v="GR"/>
    <s v="GRUPO REDUCIDO"/>
    <s v="205R"/>
    <s v="GRUPO REDUCIDO DE Contabilidad e impuestos"/>
    <s v="GRUPO-B2"/>
    <s v="Grupo Reducido de Contabilidad e impuestos"/>
    <s v="2S"/>
    <n v="73209342"/>
    <s v="CASTILLO"/>
    <s v="MURCIEGO"/>
    <s v="ÁNGELA"/>
    <s v="ancastmu"/>
    <s v="angela.castillo@unirioja.es"/>
    <n v="0.5"/>
    <n v="0.5"/>
    <n v="536"/>
    <s v="PROFESOR INTERINO"/>
    <s v="C01"/>
    <s v="TIEMPO COMPLETO"/>
    <s v="2018-09-17 00:00:00.0"/>
    <s v="null"/>
    <s v="PI101354"/>
    <s v="PROFESOR CONTRATADO INTERINO"/>
    <s v="R104"/>
    <x v="0"/>
    <n v="225"/>
    <s v="ECONOMÍA APLICADA"/>
  </r>
  <r>
    <x v="0"/>
    <x v="0"/>
    <n v="205"/>
    <s v="205R"/>
    <s v="GRUPO-B3"/>
    <n v="16533958"/>
    <s v="Contabilidad e impuestos"/>
    <s v="GR"/>
    <s v="GRUPO REDUCIDO"/>
    <s v="205R"/>
    <s v="GRUPO REDUCIDO DE Contabilidad e impuestos"/>
    <s v="GRUPO-B3"/>
    <s v="Grupo Reducido de Contabilidad e impuestos"/>
    <s v="2S"/>
    <n v="16533958"/>
    <s v="ECHARRI"/>
    <s v="SÁEZ"/>
    <s v="ROSA MARÍA"/>
    <s v="recharri"/>
    <s v="rosa.echarri@unirioja.es"/>
    <n v="0.5"/>
    <n v="0.5"/>
    <n v="506"/>
    <s v="PROFESOR TITULAR DE ESCUELA UNIVERSITARI"/>
    <s v="01A"/>
    <s v="TIEMPO COMPLETO AMPLIADO"/>
    <s v="2012-09-01 00:00:00.0"/>
    <s v="null"/>
    <s v="DF31216"/>
    <s v="TITULAR DE ESCUELAS UNIVERSITARIAS"/>
    <s v="R104"/>
    <x v="0"/>
    <n v="230"/>
    <s v="ECONOMÍA FINANCIERA Y CONTABILIDAD"/>
  </r>
  <r>
    <x v="0"/>
    <x v="0"/>
    <n v="205"/>
    <s v="205R"/>
    <s v="GRUPO-B3"/>
    <n v="73209342"/>
    <s v="Contabilidad e impuestos"/>
    <s v="GR"/>
    <s v="GRUPO REDUCIDO"/>
    <s v="205R"/>
    <s v="GRUPO REDUCIDO DE Contabilidad e impuestos"/>
    <s v="GRUPO-B3"/>
    <s v="Grupo Reducido de Contabilidad e impuestos"/>
    <s v="2S"/>
    <n v="73209342"/>
    <s v="CASTILLO"/>
    <s v="MURCIEGO"/>
    <s v="ÁNGELA"/>
    <s v="ancastmu"/>
    <s v="angela.castillo@unirioja.es"/>
    <n v="0.5"/>
    <n v="0.5"/>
    <n v="536"/>
    <s v="PROFESOR INTERINO"/>
    <s v="C01"/>
    <s v="TIEMPO COMPLETO"/>
    <s v="2018-09-17 00:00:00.0"/>
    <s v="null"/>
    <s v="PI101354"/>
    <s v="PROFESOR CONTRATADO INTERINO"/>
    <s v="R104"/>
    <x v="0"/>
    <n v="225"/>
    <s v="ECONOMÍA APLICADA"/>
  </r>
  <r>
    <x v="0"/>
    <x v="0"/>
    <n v="206"/>
    <s v="206G"/>
    <s v="GRUPO-A"/>
    <n v="16634063"/>
    <s v="Financiación"/>
    <s v="GG"/>
    <s v="GRUPO GRANDE"/>
    <s v="206G"/>
    <s v="GRUPO GRANDE DE Financiación"/>
    <s v="GRUPO-A"/>
    <s v="Grupo Grande de Financiación"/>
    <s v="2S"/>
    <n v="16634063"/>
    <s v="BAÑUELOS"/>
    <s v="CAMPO"/>
    <s v="ARKAITZ"/>
    <s v="arbanuel"/>
    <s v="arkaitz.banuelos@unirioja.es"/>
    <n v="4"/>
    <n v="4"/>
    <n v="536"/>
    <s v="PROFESOR INTERINO"/>
    <s v="C01"/>
    <s v="TIEMPO COMPLETO"/>
    <s v="2018-10-01 00:00:00.0"/>
    <s v="2019-09-14 00:00:00.0"/>
    <s v="PI101434"/>
    <s v="PROFESOR CONTRATADO INTERINO"/>
    <s v="R104"/>
    <x v="0"/>
    <n v="230"/>
    <s v="ECONOMÍA FINANCIERA Y CONTABILIDAD"/>
  </r>
  <r>
    <x v="0"/>
    <x v="0"/>
    <n v="206"/>
    <s v="206G"/>
    <s v="GRUPO-A"/>
    <n v="17159455"/>
    <s v="Financiación"/>
    <s v="GG"/>
    <s v="GRUPO GRANDE"/>
    <s v="206G"/>
    <s v="GRUPO GRANDE DE Financiación"/>
    <s v="GRUPO-A"/>
    <s v="Grupo Grande de Financiación"/>
    <s v="2S"/>
    <n v="17159455"/>
    <s v="RUIZ"/>
    <s v="CABESTRE"/>
    <s v="FCO. JAVIER"/>
    <s v="fjruiz"/>
    <s v="javier.ruiz@unirioja.es"/>
    <n v="0"/>
    <n v="0"/>
    <n v="500"/>
    <s v="CATEDRATICO DE UNIVERSIDAD"/>
    <s v="01R"/>
    <s v="TIEMPO COMPLETO REDUCIDO"/>
    <s v="2016-11-12 00:00:00.0"/>
    <s v="null"/>
    <s v="DF100335"/>
    <s v="CATEDRÁTICO DE UNIVERSIDAD"/>
    <s v="R104"/>
    <x v="0"/>
    <n v="230"/>
    <s v="ECONOMÍA FINANCIERA Y CONTABILIDAD"/>
  </r>
  <r>
    <x v="0"/>
    <x v="0"/>
    <n v="206"/>
    <s v="206G"/>
    <s v="GRUPO-B"/>
    <n v="16634063"/>
    <s v="Financiación"/>
    <s v="GG"/>
    <s v="GRUPO GRANDE"/>
    <s v="206G"/>
    <s v="GRUPO GRANDE DE Financiación"/>
    <s v="GRUPO-B"/>
    <s v="Grupo Grande de Financiación"/>
    <s v="2S"/>
    <n v="16634063"/>
    <s v="BAÑUELOS"/>
    <s v="CAMPO"/>
    <s v="ARKAITZ"/>
    <s v="arbanuel"/>
    <s v="arkaitz.banuelos@unirioja.es"/>
    <n v="4"/>
    <n v="4"/>
    <n v="536"/>
    <s v="PROFESOR INTERINO"/>
    <s v="C01"/>
    <s v="TIEMPO COMPLETO"/>
    <s v="2018-10-01 00:00:00.0"/>
    <s v="2019-09-14 00:00:00.0"/>
    <s v="PI101434"/>
    <s v="PROFESOR CONTRATADO INTERINO"/>
    <s v="R104"/>
    <x v="0"/>
    <n v="230"/>
    <s v="ECONOMÍA FINANCIERA Y CONTABILIDAD"/>
  </r>
  <r>
    <x v="0"/>
    <x v="0"/>
    <n v="206"/>
    <s v="206I"/>
    <s v="GRUPO-A1"/>
    <n v="16544280"/>
    <s v="Financiación"/>
    <s v="GI"/>
    <s v="GRUPO DE INFORMÁTICA"/>
    <s v="206I"/>
    <s v="INFORMÁTICA DE Financiación"/>
    <s v="GRUPO-A1"/>
    <s v="Informática de Financiación"/>
    <s v="2S"/>
    <n v="16544280"/>
    <s v="AZCONA"/>
    <s v="CIRIZA"/>
    <s v="ESPERANZA"/>
    <s v="esazcona"/>
    <s v="esperanza.azcona@unirioja.es"/>
    <n v="0.05"/>
    <n v="0.05"/>
    <n v="506"/>
    <s v="PROFESOR TITULAR DE ESCUELA UNIVERSITARI"/>
    <s v="01A"/>
    <s v="TIEMPO COMPLETO AMPLIADO"/>
    <s v="2012-09-01 00:00:00.0"/>
    <s v="null"/>
    <s v="DF31215"/>
    <s v="TITULAR DE ESCUELAS UNIVERSITARIAS"/>
    <s v="R104"/>
    <x v="0"/>
    <n v="230"/>
    <s v="ECONOMÍA FINANCIERA Y CONTABILIDAD"/>
  </r>
  <r>
    <x v="0"/>
    <x v="0"/>
    <n v="206"/>
    <s v="206I"/>
    <s v="GRUPO-A1"/>
    <n v="16559462"/>
    <s v="Financiación"/>
    <s v="GI"/>
    <s v="GRUPO DE INFORMÁTICA"/>
    <s v="206I"/>
    <s v="INFORMÁTICA DE Financiación"/>
    <s v="GRUPO-A1"/>
    <s v="Informática de Financiación"/>
    <s v="2S"/>
    <n v="16559462"/>
    <s v="LACALZADA"/>
    <s v="ESQUIVEL"/>
    <s v="JOSÉ ANGEL"/>
    <s v="jolacae"/>
    <s v="jose-angel.lacalzada@unirioja.es"/>
    <n v="0.2"/>
    <n v="0.2"/>
    <n v="532"/>
    <s v="LABORAL DOCENTE-ASOCIADO"/>
    <s v="P06"/>
    <s v="TIEMPO PARCIAL (6+6 HORAS)"/>
    <s v="2015-09-15 00:00:00.0"/>
    <s v="2019-09-14 00:00:00.0"/>
    <s v="PI101023"/>
    <s v="PROFESOR ASOCIADO"/>
    <s v="R104"/>
    <x v="0"/>
    <n v="230"/>
    <s v="ECONOMÍA FINANCIERA Y CONTABILIDAD"/>
  </r>
  <r>
    <x v="0"/>
    <x v="0"/>
    <n v="206"/>
    <s v="206I"/>
    <s v="GRUPO-A1"/>
    <n v="16634063"/>
    <s v="Financiación"/>
    <s v="GI"/>
    <s v="GRUPO DE INFORMÁTICA"/>
    <s v="206I"/>
    <s v="INFORMÁTICA DE Financiación"/>
    <s v="GRUPO-A1"/>
    <s v="Informática de Financiación"/>
    <s v="2S"/>
    <n v="16634063"/>
    <s v="BAÑUELOS"/>
    <s v="CAMPO"/>
    <s v="ARKAITZ"/>
    <s v="arbanuel"/>
    <s v="arkaitz.banuelos@unirioja.es"/>
    <n v="0.25"/>
    <n v="0.25"/>
    <n v="536"/>
    <s v="PROFESOR INTERINO"/>
    <s v="C01"/>
    <s v="TIEMPO COMPLETO"/>
    <s v="2018-10-01 00:00:00.0"/>
    <s v="2019-09-14 00:00:00.0"/>
    <s v="PI101434"/>
    <s v="PROFESOR CONTRATADO INTERINO"/>
    <s v="R104"/>
    <x v="0"/>
    <n v="230"/>
    <s v="ECONOMÍA FINANCIERA Y CONTABILIDAD"/>
  </r>
  <r>
    <x v="0"/>
    <x v="0"/>
    <n v="206"/>
    <s v="206I"/>
    <s v="GRUPO-A2"/>
    <n v="16544280"/>
    <s v="Financiación"/>
    <s v="GI"/>
    <s v="GRUPO DE INFORMÁTICA"/>
    <s v="206I"/>
    <s v="INFORMÁTICA DE Financiación"/>
    <s v="GRUPO-A2"/>
    <s v="Informática de Financiación"/>
    <s v="2S"/>
    <n v="16544280"/>
    <s v="AZCONA"/>
    <s v="CIRIZA"/>
    <s v="ESPERANZA"/>
    <s v="esazcona"/>
    <s v="esperanza.azcona@unirioja.es"/>
    <n v="0.25"/>
    <n v="0.25"/>
    <n v="506"/>
    <s v="PROFESOR TITULAR DE ESCUELA UNIVERSITARI"/>
    <s v="01A"/>
    <s v="TIEMPO COMPLETO AMPLIADO"/>
    <s v="2012-09-01 00:00:00.0"/>
    <s v="null"/>
    <s v="DF31215"/>
    <s v="TITULAR DE ESCUELAS UNIVERSITARIAS"/>
    <s v="R104"/>
    <x v="0"/>
    <n v="230"/>
    <s v="ECONOMÍA FINANCIERA Y CONTABILIDAD"/>
  </r>
  <r>
    <x v="0"/>
    <x v="0"/>
    <n v="206"/>
    <s v="206I"/>
    <s v="GRUPO-A2"/>
    <n v="16634063"/>
    <s v="Financiación"/>
    <s v="GI"/>
    <s v="GRUPO DE INFORMÁTICA"/>
    <s v="206I"/>
    <s v="INFORMÁTICA DE Financiación"/>
    <s v="GRUPO-A2"/>
    <s v="Informática de Financiación"/>
    <s v="2S"/>
    <n v="16634063"/>
    <s v="BAÑUELOS"/>
    <s v="CAMPO"/>
    <s v="ARKAITZ"/>
    <s v="arbanuel"/>
    <s v="arkaitz.banuelos@unirioja.es"/>
    <n v="0.25"/>
    <n v="0.25"/>
    <n v="536"/>
    <s v="PROFESOR INTERINO"/>
    <s v="C01"/>
    <s v="TIEMPO COMPLETO"/>
    <s v="2018-10-01 00:00:00.0"/>
    <s v="2019-09-14 00:00:00.0"/>
    <s v="PI101434"/>
    <s v="PROFESOR CONTRATADO INTERINO"/>
    <s v="R104"/>
    <x v="0"/>
    <n v="230"/>
    <s v="ECONOMÍA FINANCIERA Y CONTABILIDAD"/>
  </r>
  <r>
    <x v="0"/>
    <x v="0"/>
    <n v="206"/>
    <s v="206I"/>
    <s v="GRUPO-A3"/>
    <n v="16544280"/>
    <s v="Financiación"/>
    <s v="GI"/>
    <s v="GRUPO DE INFORMÁTICA"/>
    <s v="206I"/>
    <s v="INFORMÁTICA DE Financiación"/>
    <s v="GRUPO-A3"/>
    <s v="Informática de Financiación"/>
    <s v="2S"/>
    <n v="16544280"/>
    <s v="AZCONA"/>
    <s v="CIRIZA"/>
    <s v="ESPERANZA"/>
    <s v="esazcona"/>
    <s v="esperanza.azcona@unirioja.es"/>
    <n v="0.25"/>
    <n v="0.25"/>
    <n v="506"/>
    <s v="PROFESOR TITULAR DE ESCUELA UNIVERSITARI"/>
    <s v="01A"/>
    <s v="TIEMPO COMPLETO AMPLIADO"/>
    <s v="2012-09-01 00:00:00.0"/>
    <s v="null"/>
    <s v="DF31215"/>
    <s v="TITULAR DE ESCUELAS UNIVERSITARIAS"/>
    <s v="R104"/>
    <x v="0"/>
    <n v="230"/>
    <s v="ECONOMÍA FINANCIERA Y CONTABILIDAD"/>
  </r>
  <r>
    <x v="0"/>
    <x v="0"/>
    <n v="206"/>
    <s v="206I"/>
    <s v="GRUPO-A3"/>
    <n v="16634063"/>
    <s v="Financiación"/>
    <s v="GI"/>
    <s v="GRUPO DE INFORMÁTICA"/>
    <s v="206I"/>
    <s v="INFORMÁTICA DE Financiación"/>
    <s v="GRUPO-A3"/>
    <s v="Informática de Financiación"/>
    <s v="2S"/>
    <n v="16634063"/>
    <s v="BAÑUELOS"/>
    <s v="CAMPO"/>
    <s v="ARKAITZ"/>
    <s v="arbanuel"/>
    <s v="arkaitz.banuelos@unirioja.es"/>
    <n v="0.25"/>
    <n v="0.25"/>
    <n v="536"/>
    <s v="PROFESOR INTERINO"/>
    <s v="C01"/>
    <s v="TIEMPO COMPLETO"/>
    <s v="2018-10-01 00:00:00.0"/>
    <s v="2019-09-14 00:00:00.0"/>
    <s v="PI101434"/>
    <s v="PROFESOR CONTRATADO INTERINO"/>
    <s v="R104"/>
    <x v="0"/>
    <n v="230"/>
    <s v="ECONOMÍA FINANCIERA Y CONTABILIDAD"/>
  </r>
  <r>
    <x v="0"/>
    <x v="0"/>
    <n v="206"/>
    <s v="206I"/>
    <s v="GRUPO-B1"/>
    <n v="16634063"/>
    <s v="Financiación"/>
    <s v="GI"/>
    <s v="GRUPO DE INFORMÁTICA"/>
    <s v="206I"/>
    <s v="INFORMÁTICA DE Financiación"/>
    <s v="GRUPO-B1"/>
    <s v="Informática de Financiación"/>
    <s v="2S"/>
    <n v="16634063"/>
    <s v="BAÑUELOS"/>
    <s v="CAMPO"/>
    <s v="ARKAITZ"/>
    <s v="arbanuel"/>
    <s v="arkaitz.banuelos@unirioja.es"/>
    <n v="0.5"/>
    <n v="0.5"/>
    <n v="536"/>
    <s v="PROFESOR INTERINO"/>
    <s v="C01"/>
    <s v="TIEMPO COMPLETO"/>
    <s v="2018-10-01 00:00:00.0"/>
    <s v="2019-09-14 00:00:00.0"/>
    <s v="PI101434"/>
    <s v="PROFESOR CONTRATADO INTERINO"/>
    <s v="R104"/>
    <x v="0"/>
    <n v="230"/>
    <s v="ECONOMÍA FINANCIERA Y CONTABILIDAD"/>
  </r>
  <r>
    <x v="0"/>
    <x v="0"/>
    <n v="206"/>
    <s v="206I"/>
    <s v="GRUPO-B2"/>
    <n v="16634063"/>
    <s v="Financiación"/>
    <s v="GI"/>
    <s v="GRUPO DE INFORMÁTICA"/>
    <s v="206I"/>
    <s v="INFORMÁTICA DE Financiación"/>
    <s v="GRUPO-B2"/>
    <s v="Informática de Financiación"/>
    <s v="2S"/>
    <n v="16634063"/>
    <s v="BAÑUELOS"/>
    <s v="CAMPO"/>
    <s v="ARKAITZ"/>
    <s v="arbanuel"/>
    <s v="arkaitz.banuelos@unirioja.es"/>
    <n v="0.5"/>
    <n v="0.5"/>
    <n v="536"/>
    <s v="PROFESOR INTERINO"/>
    <s v="C01"/>
    <s v="TIEMPO COMPLETO"/>
    <s v="2018-10-01 00:00:00.0"/>
    <s v="2019-09-14 00:00:00.0"/>
    <s v="PI101434"/>
    <s v="PROFESOR CONTRATADO INTERINO"/>
    <s v="R104"/>
    <x v="0"/>
    <n v="230"/>
    <s v="ECONOMÍA FINANCIERA Y CONTABILIDAD"/>
  </r>
  <r>
    <x v="0"/>
    <x v="0"/>
    <n v="206"/>
    <s v="206I"/>
    <s v="GRUPO-B3"/>
    <n v="16544280"/>
    <s v="Financiación"/>
    <s v="GI"/>
    <s v="GRUPO DE INFORMÁTICA"/>
    <s v="206I"/>
    <s v="INFORMÁTICA DE Financiación"/>
    <s v="GRUPO-B3"/>
    <s v="Informática de Financiación"/>
    <s v="2S"/>
    <n v="16544280"/>
    <s v="AZCONA"/>
    <s v="CIRIZA"/>
    <s v="ESPERANZA"/>
    <s v="esazcona"/>
    <s v="esperanza.azcona@unirioja.es"/>
    <n v="0.5"/>
    <n v="0.5"/>
    <n v="506"/>
    <s v="PROFESOR TITULAR DE ESCUELA UNIVERSITARI"/>
    <s v="01A"/>
    <s v="TIEMPO COMPLETO AMPLIADO"/>
    <s v="2012-09-01 00:00:00.0"/>
    <s v="null"/>
    <s v="DF31215"/>
    <s v="TITULAR DE ESCUELAS UNIVERSITARIAS"/>
    <s v="R104"/>
    <x v="0"/>
    <n v="230"/>
    <s v="ECONOMÍA FINANCIERA Y CONTABILIDAD"/>
  </r>
  <r>
    <x v="0"/>
    <x v="0"/>
    <n v="206"/>
    <s v="206R"/>
    <s v="GRUPO-A1"/>
    <n v="16634063"/>
    <s v="Financiación"/>
    <s v="GR"/>
    <s v="GRUPO REDUCIDO"/>
    <s v="206R"/>
    <s v="GRUPO REDUCIDO DE Financiación"/>
    <s v="GRUPO-A1"/>
    <s v="Grupo Reducido de Financiación"/>
    <s v="2S"/>
    <n v="16634063"/>
    <s v="BAÑUELOS"/>
    <s v="CAMPO"/>
    <s v="ARKAITZ"/>
    <s v="arbanuel"/>
    <s v="arkaitz.banuelos@unirioja.es"/>
    <n v="1.5"/>
    <n v="1.5"/>
    <n v="536"/>
    <s v="PROFESOR INTERINO"/>
    <s v="C01"/>
    <s v="TIEMPO COMPLETO"/>
    <s v="2018-10-01 00:00:00.0"/>
    <s v="2019-09-14 00:00:00.0"/>
    <s v="PI101434"/>
    <s v="PROFESOR CONTRATADO INTERINO"/>
    <s v="R104"/>
    <x v="0"/>
    <n v="230"/>
    <s v="ECONOMÍA FINANCIERA Y CONTABILIDAD"/>
  </r>
  <r>
    <x v="0"/>
    <x v="0"/>
    <n v="206"/>
    <s v="206R"/>
    <s v="GRUPO-A2"/>
    <n v="16634063"/>
    <s v="Financiación"/>
    <s v="GR"/>
    <s v="GRUPO REDUCIDO"/>
    <s v="206R"/>
    <s v="GRUPO REDUCIDO DE Financiación"/>
    <s v="GRUPO-A2"/>
    <s v="Grupo Reducido de Financiación"/>
    <s v="2S"/>
    <n v="16634063"/>
    <s v="BAÑUELOS"/>
    <s v="CAMPO"/>
    <s v="ARKAITZ"/>
    <s v="arbanuel"/>
    <s v="arkaitz.banuelos@unirioja.es"/>
    <n v="1.5"/>
    <n v="1.5"/>
    <n v="536"/>
    <s v="PROFESOR INTERINO"/>
    <s v="C01"/>
    <s v="TIEMPO COMPLETO"/>
    <s v="2018-10-01 00:00:00.0"/>
    <s v="2019-09-14 00:00:00.0"/>
    <s v="PI101434"/>
    <s v="PROFESOR CONTRATADO INTERINO"/>
    <s v="R104"/>
    <x v="0"/>
    <n v="230"/>
    <s v="ECONOMÍA FINANCIERA Y CONTABILIDAD"/>
  </r>
  <r>
    <x v="0"/>
    <x v="0"/>
    <n v="206"/>
    <s v="206R"/>
    <s v="GRUPO-A3"/>
    <n v="16634063"/>
    <s v="Financiación"/>
    <s v="GR"/>
    <s v="GRUPO REDUCIDO"/>
    <s v="206R"/>
    <s v="GRUPO REDUCIDO DE Financiación"/>
    <s v="GRUPO-A3"/>
    <s v="Grupo Reducido de Financiación"/>
    <s v="2S"/>
    <n v="16634063"/>
    <s v="BAÑUELOS"/>
    <s v="CAMPO"/>
    <s v="ARKAITZ"/>
    <s v="arbanuel"/>
    <s v="arkaitz.banuelos@unirioja.es"/>
    <n v="1.5"/>
    <n v="1.5"/>
    <n v="536"/>
    <s v="PROFESOR INTERINO"/>
    <s v="C01"/>
    <s v="TIEMPO COMPLETO"/>
    <s v="2018-10-01 00:00:00.0"/>
    <s v="2019-09-14 00:00:00.0"/>
    <s v="PI101434"/>
    <s v="PROFESOR CONTRATADO INTERINO"/>
    <s v="R104"/>
    <x v="0"/>
    <n v="230"/>
    <s v="ECONOMÍA FINANCIERA Y CONTABILIDAD"/>
  </r>
  <r>
    <x v="0"/>
    <x v="0"/>
    <n v="206"/>
    <s v="206R"/>
    <s v="GRUPO-B1"/>
    <n v="16634063"/>
    <s v="Financiación"/>
    <s v="GR"/>
    <s v="GRUPO REDUCIDO"/>
    <s v="206R"/>
    <s v="GRUPO REDUCIDO DE Financiación"/>
    <s v="GRUPO-B1"/>
    <s v="Grupo Reducido de Financiación"/>
    <s v="2S"/>
    <n v="16634063"/>
    <s v="BAÑUELOS"/>
    <s v="CAMPO"/>
    <s v="ARKAITZ"/>
    <s v="arbanuel"/>
    <s v="arkaitz.banuelos@unirioja.es"/>
    <n v="1.5"/>
    <n v="1.5"/>
    <n v="536"/>
    <s v="PROFESOR INTERINO"/>
    <s v="C01"/>
    <s v="TIEMPO COMPLETO"/>
    <s v="2018-10-01 00:00:00.0"/>
    <s v="2019-09-14 00:00:00.0"/>
    <s v="PI101434"/>
    <s v="PROFESOR CONTRATADO INTERINO"/>
    <s v="R104"/>
    <x v="0"/>
    <n v="230"/>
    <s v="ECONOMÍA FINANCIERA Y CONTABILIDAD"/>
  </r>
  <r>
    <x v="0"/>
    <x v="0"/>
    <n v="206"/>
    <s v="206R"/>
    <s v="GRUPO-B2"/>
    <n v="16634063"/>
    <s v="Financiación"/>
    <s v="GR"/>
    <s v="GRUPO REDUCIDO"/>
    <s v="206R"/>
    <s v="GRUPO REDUCIDO DE Financiación"/>
    <s v="GRUPO-B2"/>
    <s v="Grupo Reducido de Financiación"/>
    <s v="2S"/>
    <n v="16634063"/>
    <s v="BAÑUELOS"/>
    <s v="CAMPO"/>
    <s v="ARKAITZ"/>
    <s v="arbanuel"/>
    <s v="arkaitz.banuelos@unirioja.es"/>
    <n v="1.5"/>
    <n v="1.5"/>
    <n v="536"/>
    <s v="PROFESOR INTERINO"/>
    <s v="C01"/>
    <s v="TIEMPO COMPLETO"/>
    <s v="2018-10-01 00:00:00.0"/>
    <s v="2019-09-14 00:00:00.0"/>
    <s v="PI101434"/>
    <s v="PROFESOR CONTRATADO INTERINO"/>
    <s v="R104"/>
    <x v="0"/>
    <n v="230"/>
    <s v="ECONOMÍA FINANCIERA Y CONTABILIDAD"/>
  </r>
  <r>
    <x v="0"/>
    <x v="0"/>
    <n v="206"/>
    <s v="206R"/>
    <s v="GRUPO-B3"/>
    <n v="16559462"/>
    <s v="Financiación"/>
    <s v="GR"/>
    <s v="GRUPO REDUCIDO"/>
    <s v="206R"/>
    <s v="GRUPO REDUCIDO DE Financiación"/>
    <s v="GRUPO-B3"/>
    <s v="Grupo Reducido de Financiación"/>
    <s v="2S"/>
    <n v="16559462"/>
    <s v="LACALZADA"/>
    <s v="ESQUIVEL"/>
    <s v="JOSÉ ANGEL"/>
    <s v="jolacae"/>
    <s v="jose-angel.lacalzada@unirioja.es"/>
    <n v="1.5"/>
    <n v="1.5"/>
    <n v="532"/>
    <s v="LABORAL DOCENTE-ASOCIADO"/>
    <s v="P06"/>
    <s v="TIEMPO PARCIAL (6+6 HORAS)"/>
    <s v="2015-09-15 00:00:00.0"/>
    <s v="2019-09-14 00:00:00.0"/>
    <s v="PI101023"/>
    <s v="PROFESOR ASOCIADO"/>
    <s v="R104"/>
    <x v="0"/>
    <n v="230"/>
    <s v="ECONOMÍA FINANCIERA Y CONTABILIDAD"/>
  </r>
  <r>
    <x v="0"/>
    <x v="0"/>
    <n v="207"/>
    <s v="207G"/>
    <s v="GRUPO-A"/>
    <n v="13080014"/>
    <s v="Dirección y gestión de ventas"/>
    <s v="GG"/>
    <s v="GRUPO GRANDE"/>
    <s v="207G"/>
    <s v="GRUPO GRANDE DE Dirección y gestión de ventas"/>
    <s v="GRUPO-A"/>
    <s v="Grupo Grande de Dirección y gestión de ventas"/>
    <s v="2S"/>
    <n v="13080014"/>
    <s v="SIERRA"/>
    <s v="MURILLO"/>
    <s v="MARÍA YOLANDA"/>
    <s v="yosierra"/>
    <s v="yolanda.sierra@unirioja.es"/>
    <n v="4"/>
    <n v="4"/>
    <n v="506"/>
    <s v="PROFESOR TITULAR DE ESCUELA UNIVERSITARI"/>
    <s v="C01"/>
    <s v="TIEMPO COMPLETO"/>
    <s v="2018-09-17 00:00:00.0"/>
    <s v="null"/>
    <s v="DF31142"/>
    <s v="TITULAR DE ESCUELAS UNIVERSITARIAS"/>
    <s v="R104"/>
    <x v="0"/>
    <n v="95"/>
    <s v="COMERCIALIZACIÓN E INVESTIGACIÓN DE MERCADOS"/>
  </r>
  <r>
    <x v="0"/>
    <x v="0"/>
    <n v="207"/>
    <s v="207G"/>
    <s v="GRUPO-B"/>
    <n v="13080014"/>
    <s v="Dirección y gestión de ventas"/>
    <s v="GG"/>
    <s v="GRUPO GRANDE"/>
    <s v="207G"/>
    <s v="GRUPO GRANDE DE Dirección y gestión de ventas"/>
    <s v="GRUPO-B"/>
    <s v="Grupo Grande de Dirección y gestión de ventas"/>
    <s v="2S"/>
    <n v="13080014"/>
    <s v="SIERRA"/>
    <s v="MURILLO"/>
    <s v="MARÍA YOLANDA"/>
    <s v="yosierra"/>
    <s v="yolanda.sierra@unirioja.es"/>
    <n v="4"/>
    <n v="4"/>
    <n v="506"/>
    <s v="PROFESOR TITULAR DE ESCUELA UNIVERSITARI"/>
    <s v="C01"/>
    <s v="TIEMPO COMPLETO"/>
    <s v="2018-09-17 00:00:00.0"/>
    <s v="null"/>
    <s v="DF31142"/>
    <s v="TITULAR DE ESCUELAS UNIVERSITARIAS"/>
    <s v="R104"/>
    <x v="0"/>
    <n v="95"/>
    <s v="COMERCIALIZACIÓN E INVESTIGACIÓN DE MERCADOS"/>
  </r>
  <r>
    <x v="0"/>
    <x v="0"/>
    <n v="207"/>
    <s v="207I"/>
    <s v="GRUPO-A1"/>
    <n v="13080014"/>
    <s v="Dirección y gestión de ventas"/>
    <s v="GI"/>
    <s v="GRUPO DE INFORMÁTICA"/>
    <s v="207I"/>
    <s v="INFORMÁTICA DE Dirección y gestión de ventas"/>
    <s v="GRUPO-A1"/>
    <s v="Informática de Dirección y gestión de ventas"/>
    <s v="2S"/>
    <n v="13080014"/>
    <s v="SIERRA"/>
    <s v="MURILLO"/>
    <s v="MARÍA YOLANDA"/>
    <s v="yosierra"/>
    <s v="yolanda.sierra@unirioja.es"/>
    <n v="0.3"/>
    <n v="0.3"/>
    <n v="506"/>
    <s v="PROFESOR TITULAR DE ESCUELA UNIVERSITARI"/>
    <s v="C01"/>
    <s v="TIEMPO COMPLETO"/>
    <s v="2018-09-17 00:00:00.0"/>
    <s v="null"/>
    <s v="DF31142"/>
    <s v="TITULAR DE ESCUELAS UNIVERSITARIAS"/>
    <s v="R104"/>
    <x v="0"/>
    <n v="95"/>
    <s v="COMERCIALIZACIÓN E INVESTIGACIÓN DE MERCADOS"/>
  </r>
  <r>
    <x v="0"/>
    <x v="0"/>
    <n v="207"/>
    <s v="207I"/>
    <s v="GRUPO-A1"/>
    <n v="16608832"/>
    <s v="Dirección y gestión de ventas"/>
    <s v="GI"/>
    <s v="GRUPO DE INFORMÁTICA"/>
    <s v="207I"/>
    <s v="INFORMÁTICA DE Dirección y gestión de ventas"/>
    <s v="GRUPO-A1"/>
    <s v="Informática de Dirección y gestión de ventas"/>
    <s v="2S"/>
    <n v="16608832"/>
    <s v="MOSQUERA"/>
    <s v="DE LA FUENTE"/>
    <s v="ANA MARÍA"/>
    <s v="anmosque"/>
    <s v="ana-maria.mosquera@alum.unirioja.es"/>
    <n v="0.2"/>
    <n v="0.2"/>
    <n v="121"/>
    <s v="PERSONAL INVESTIGADOR EN FORMACIÓN"/>
    <n v="0"/>
    <s v="_"/>
    <s v="2015-09-01 00:00:00.0"/>
    <s v="2019-08-31 00:00:00.0"/>
    <s v="D04BECARIO1"/>
    <s v="PERSONAL INVESTIGADOR PREDOCTORAL EN FORMACIÓN"/>
    <s v="R104"/>
    <x v="0"/>
    <n v="95"/>
    <s v="COMERCIALIZACIÓN E INVESTIGACIÓN DE MERCADOS"/>
  </r>
  <r>
    <x v="0"/>
    <x v="0"/>
    <n v="207"/>
    <s v="207I"/>
    <s v="GRUPO-A2"/>
    <n v="13080014"/>
    <s v="Dirección y gestión de ventas"/>
    <s v="GI"/>
    <s v="GRUPO DE INFORMÁTICA"/>
    <s v="207I"/>
    <s v="INFORMÁTICA DE Dirección y gestión de ventas"/>
    <s v="GRUPO-A2"/>
    <s v="Informática de Dirección y gestión de ventas"/>
    <s v="2S"/>
    <n v="13080014"/>
    <s v="SIERRA"/>
    <s v="MURILLO"/>
    <s v="MARÍA YOLANDA"/>
    <s v="yosierra"/>
    <s v="yolanda.sierra@unirioja.es"/>
    <n v="0.5"/>
    <n v="0.5"/>
    <n v="506"/>
    <s v="PROFESOR TITULAR DE ESCUELA UNIVERSITARI"/>
    <s v="C01"/>
    <s v="TIEMPO COMPLETO"/>
    <s v="2018-09-17 00:00:00.0"/>
    <s v="null"/>
    <s v="DF31142"/>
    <s v="TITULAR DE ESCUELAS UNIVERSITARIAS"/>
    <s v="R104"/>
    <x v="0"/>
    <n v="95"/>
    <s v="COMERCIALIZACIÓN E INVESTIGACIÓN DE MERCADOS"/>
  </r>
  <r>
    <x v="0"/>
    <x v="0"/>
    <n v="207"/>
    <s v="207I"/>
    <s v="GRUPO-B1"/>
    <n v="13080014"/>
    <s v="Dirección y gestión de ventas"/>
    <s v="GI"/>
    <s v="GRUPO DE INFORMÁTICA"/>
    <s v="207I"/>
    <s v="INFORMÁTICA DE Dirección y gestión de ventas"/>
    <s v="GRUPO-B1"/>
    <s v="Informática de Dirección y gestión de ventas"/>
    <s v="2S"/>
    <n v="13080014"/>
    <s v="SIERRA"/>
    <s v="MURILLO"/>
    <s v="MARÍA YOLANDA"/>
    <s v="yosierra"/>
    <s v="yolanda.sierra@unirioja.es"/>
    <n v="0.5"/>
    <n v="0.5"/>
    <n v="506"/>
    <s v="PROFESOR TITULAR DE ESCUELA UNIVERSITARI"/>
    <s v="C01"/>
    <s v="TIEMPO COMPLETO"/>
    <s v="2018-09-17 00:00:00.0"/>
    <s v="null"/>
    <s v="DF31142"/>
    <s v="TITULAR DE ESCUELAS UNIVERSITARIAS"/>
    <s v="R104"/>
    <x v="0"/>
    <n v="95"/>
    <s v="COMERCIALIZACIÓN E INVESTIGACIÓN DE MERCADOS"/>
  </r>
  <r>
    <x v="0"/>
    <x v="0"/>
    <n v="207"/>
    <s v="207I"/>
    <s v="GRUPO-B2"/>
    <n v="13080014"/>
    <s v="Dirección y gestión de ventas"/>
    <s v="GI"/>
    <s v="GRUPO DE INFORMÁTICA"/>
    <s v="207I"/>
    <s v="INFORMÁTICA DE Dirección y gestión de ventas"/>
    <s v="GRUPO-B2"/>
    <s v="Informática de Dirección y gestión de ventas"/>
    <s v="2S"/>
    <n v="13080014"/>
    <s v="SIERRA"/>
    <s v="MURILLO"/>
    <s v="MARÍA YOLANDA"/>
    <s v="yosierra"/>
    <s v="yolanda.sierra@unirioja.es"/>
    <n v="0.5"/>
    <n v="0.5"/>
    <n v="506"/>
    <s v="PROFESOR TITULAR DE ESCUELA UNIVERSITARI"/>
    <s v="C01"/>
    <s v="TIEMPO COMPLETO"/>
    <s v="2018-09-17 00:00:00.0"/>
    <s v="null"/>
    <s v="DF31142"/>
    <s v="TITULAR DE ESCUELAS UNIVERSITARIAS"/>
    <s v="R104"/>
    <x v="0"/>
    <n v="95"/>
    <s v="COMERCIALIZACIÓN E INVESTIGACIÓN DE MERCADOS"/>
  </r>
  <r>
    <x v="0"/>
    <x v="0"/>
    <n v="207"/>
    <s v="207R"/>
    <s v="GRUPO-A1"/>
    <n v="13080014"/>
    <s v="Dirección y gestión de ventas"/>
    <s v="GR"/>
    <s v="GRUPO REDUCIDO"/>
    <s v="207R"/>
    <s v="GRUPO REDUCIDO DE Dirección y gestión de ventas"/>
    <s v="GRUPO-A1"/>
    <s v="Grupo Reducido de Dirección y gestión de ventas"/>
    <s v="2S"/>
    <n v="13080014"/>
    <s v="SIERRA"/>
    <s v="MURILLO"/>
    <s v="MARÍA YOLANDA"/>
    <s v="yosierra"/>
    <s v="yolanda.sierra@unirioja.es"/>
    <n v="0.9"/>
    <n v="0.9"/>
    <n v="506"/>
    <s v="PROFESOR TITULAR DE ESCUELA UNIVERSITARI"/>
    <s v="C01"/>
    <s v="TIEMPO COMPLETO"/>
    <s v="2018-09-17 00:00:00.0"/>
    <s v="null"/>
    <s v="DF31142"/>
    <s v="TITULAR DE ESCUELAS UNIVERSITARIAS"/>
    <s v="R104"/>
    <x v="0"/>
    <n v="95"/>
    <s v="COMERCIALIZACIÓN E INVESTIGACIÓN DE MERCADOS"/>
  </r>
  <r>
    <x v="0"/>
    <x v="0"/>
    <n v="207"/>
    <s v="207R"/>
    <s v="GRUPO-A1"/>
    <n v="16608832"/>
    <s v="Dirección y gestión de ventas"/>
    <s v="GR"/>
    <s v="GRUPO REDUCIDO"/>
    <s v="207R"/>
    <s v="GRUPO REDUCIDO DE Dirección y gestión de ventas"/>
    <s v="GRUPO-A1"/>
    <s v="Grupo Reducido de Dirección y gestión de ventas"/>
    <s v="2S"/>
    <n v="16608832"/>
    <s v="MOSQUERA"/>
    <s v="DE LA FUENTE"/>
    <s v="ANA MARÍA"/>
    <s v="anmosque"/>
    <s v="ana-maria.mosquera@alum.unirioja.es"/>
    <n v="0.6"/>
    <n v="0.6"/>
    <n v="121"/>
    <s v="PERSONAL INVESTIGADOR EN FORMACIÓN"/>
    <n v="0"/>
    <s v="_"/>
    <s v="2015-09-01 00:00:00.0"/>
    <s v="2019-08-31 00:00:00.0"/>
    <s v="D04BECARIO1"/>
    <s v="PERSONAL INVESTIGADOR PREDOCTORAL EN FORMACIÓN"/>
    <s v="R104"/>
    <x v="0"/>
    <n v="95"/>
    <s v="COMERCIALIZACIÓN E INVESTIGACIÓN DE MERCADOS"/>
  </r>
  <r>
    <x v="0"/>
    <x v="0"/>
    <n v="207"/>
    <s v="207R"/>
    <s v="GRUPO-A2"/>
    <n v="13080014"/>
    <s v="Dirección y gestión de ventas"/>
    <s v="GR"/>
    <s v="GRUPO REDUCIDO"/>
    <s v="207R"/>
    <s v="GRUPO REDUCIDO DE Dirección y gestión de ventas"/>
    <s v="GRUPO-A2"/>
    <s v="Grupo Reducido de Dirección y gestión de ventas"/>
    <s v="2S"/>
    <n v="13080014"/>
    <s v="SIERRA"/>
    <s v="MURILLO"/>
    <s v="MARÍA YOLANDA"/>
    <s v="yosierra"/>
    <s v="yolanda.sierra@unirioja.es"/>
    <n v="0.9"/>
    <n v="0.9"/>
    <n v="506"/>
    <s v="PROFESOR TITULAR DE ESCUELA UNIVERSITARI"/>
    <s v="C01"/>
    <s v="TIEMPO COMPLETO"/>
    <s v="2018-09-17 00:00:00.0"/>
    <s v="null"/>
    <s v="DF31142"/>
    <s v="TITULAR DE ESCUELAS UNIVERSITARIAS"/>
    <s v="R104"/>
    <x v="0"/>
    <n v="95"/>
    <s v="COMERCIALIZACIÓN E INVESTIGACIÓN DE MERCADOS"/>
  </r>
  <r>
    <x v="0"/>
    <x v="0"/>
    <n v="207"/>
    <s v="207R"/>
    <s v="GRUPO-A2"/>
    <n v="16608832"/>
    <s v="Dirección y gestión de ventas"/>
    <s v="GR"/>
    <s v="GRUPO REDUCIDO"/>
    <s v="207R"/>
    <s v="GRUPO REDUCIDO DE Dirección y gestión de ventas"/>
    <s v="GRUPO-A2"/>
    <s v="Grupo Reducido de Dirección y gestión de ventas"/>
    <s v="2S"/>
    <n v="16608832"/>
    <s v="MOSQUERA"/>
    <s v="DE LA FUENTE"/>
    <s v="ANA MARÍA"/>
    <s v="anmosque"/>
    <s v="ana-maria.mosquera@alum.unirioja.es"/>
    <n v="0.6"/>
    <n v="0.6"/>
    <n v="121"/>
    <s v="PERSONAL INVESTIGADOR EN FORMACIÓN"/>
    <n v="0"/>
    <s v="_"/>
    <s v="2015-09-01 00:00:00.0"/>
    <s v="2019-08-31 00:00:00.0"/>
    <s v="D04BECARIO1"/>
    <s v="PERSONAL INVESTIGADOR PREDOCTORAL EN FORMACIÓN"/>
    <s v="R104"/>
    <x v="0"/>
    <n v="95"/>
    <s v="COMERCIALIZACIÓN E INVESTIGACIÓN DE MERCADOS"/>
  </r>
  <r>
    <x v="0"/>
    <x v="0"/>
    <n v="207"/>
    <s v="207R"/>
    <s v="GRUPO-B1"/>
    <n v="13080014"/>
    <s v="Dirección y gestión de ventas"/>
    <s v="GR"/>
    <s v="GRUPO REDUCIDO"/>
    <s v="207R"/>
    <s v="GRUPO REDUCIDO DE Dirección y gestión de ventas"/>
    <s v="GRUPO-B1"/>
    <s v="Grupo Reducido de Dirección y gestión de ventas"/>
    <s v="2S"/>
    <n v="13080014"/>
    <s v="SIERRA"/>
    <s v="MURILLO"/>
    <s v="MARÍA YOLANDA"/>
    <s v="yosierra"/>
    <s v="yolanda.sierra@unirioja.es"/>
    <n v="0.9"/>
    <n v="0.9"/>
    <n v="506"/>
    <s v="PROFESOR TITULAR DE ESCUELA UNIVERSITARI"/>
    <s v="C01"/>
    <s v="TIEMPO COMPLETO"/>
    <s v="2018-09-17 00:00:00.0"/>
    <s v="null"/>
    <s v="DF31142"/>
    <s v="TITULAR DE ESCUELAS UNIVERSITARIAS"/>
    <s v="R104"/>
    <x v="0"/>
    <n v="95"/>
    <s v="COMERCIALIZACIÓN E INVESTIGACIÓN DE MERCADOS"/>
  </r>
  <r>
    <x v="0"/>
    <x v="0"/>
    <n v="207"/>
    <s v="207R"/>
    <s v="GRUPO-B1"/>
    <n v="16608832"/>
    <s v="Dirección y gestión de ventas"/>
    <s v="GR"/>
    <s v="GRUPO REDUCIDO"/>
    <s v="207R"/>
    <s v="GRUPO REDUCIDO DE Dirección y gestión de ventas"/>
    <s v="GRUPO-B1"/>
    <s v="Grupo Reducido de Dirección y gestión de ventas"/>
    <s v="2S"/>
    <n v="16608832"/>
    <s v="MOSQUERA"/>
    <s v="DE LA FUENTE"/>
    <s v="ANA MARÍA"/>
    <s v="anmosque"/>
    <s v="ana-maria.mosquera@alum.unirioja.es"/>
    <n v="0.6"/>
    <n v="0.6"/>
    <n v="121"/>
    <s v="PERSONAL INVESTIGADOR EN FORMACIÓN"/>
    <n v="0"/>
    <s v="_"/>
    <s v="2015-09-01 00:00:00.0"/>
    <s v="2019-08-31 00:00:00.0"/>
    <s v="D04BECARIO1"/>
    <s v="PERSONAL INVESTIGADOR PREDOCTORAL EN FORMACIÓN"/>
    <s v="R104"/>
    <x v="0"/>
    <n v="95"/>
    <s v="COMERCIALIZACIÓN E INVESTIGACIÓN DE MERCADOS"/>
  </r>
  <r>
    <x v="0"/>
    <x v="0"/>
    <n v="207"/>
    <s v="207R"/>
    <s v="GRUPO-B2"/>
    <n v="13080014"/>
    <s v="Dirección y gestión de ventas"/>
    <s v="GR"/>
    <s v="GRUPO REDUCIDO"/>
    <s v="207R"/>
    <s v="GRUPO REDUCIDO DE Dirección y gestión de ventas"/>
    <s v="GRUPO-B2"/>
    <s v="Grupo Reducido de Dirección y gestión de ventas"/>
    <s v="2S"/>
    <n v="13080014"/>
    <s v="SIERRA"/>
    <s v="MURILLO"/>
    <s v="MARÍA YOLANDA"/>
    <s v="yosierra"/>
    <s v="yolanda.sierra@unirioja.es"/>
    <n v="0.9"/>
    <n v="0.9"/>
    <n v="506"/>
    <s v="PROFESOR TITULAR DE ESCUELA UNIVERSITARI"/>
    <s v="C01"/>
    <s v="TIEMPO COMPLETO"/>
    <s v="2018-09-17 00:00:00.0"/>
    <s v="null"/>
    <s v="DF31142"/>
    <s v="TITULAR DE ESCUELAS UNIVERSITARIAS"/>
    <s v="R104"/>
    <x v="0"/>
    <n v="95"/>
    <s v="COMERCIALIZACIÓN E INVESTIGACIÓN DE MERCADOS"/>
  </r>
  <r>
    <x v="0"/>
    <x v="0"/>
    <n v="207"/>
    <s v="207R"/>
    <s v="GRUPO-B2"/>
    <n v="16608832"/>
    <s v="Dirección y gestión de ventas"/>
    <s v="GR"/>
    <s v="GRUPO REDUCIDO"/>
    <s v="207R"/>
    <s v="GRUPO REDUCIDO DE Dirección y gestión de ventas"/>
    <s v="GRUPO-B2"/>
    <s v="Grupo Reducido de Dirección y gestión de ventas"/>
    <s v="2S"/>
    <n v="16608832"/>
    <s v="MOSQUERA"/>
    <s v="DE LA FUENTE"/>
    <s v="ANA MARÍA"/>
    <s v="anmosque"/>
    <s v="ana-maria.mosquera@alum.unirioja.es"/>
    <n v="0.6"/>
    <n v="0.6"/>
    <n v="121"/>
    <s v="PERSONAL INVESTIGADOR EN FORMACIÓN"/>
    <n v="0"/>
    <s v="_"/>
    <s v="2015-09-01 00:00:00.0"/>
    <s v="2019-08-31 00:00:00.0"/>
    <s v="D04BECARIO1"/>
    <s v="PERSONAL INVESTIGADOR PREDOCTORAL EN FORMACIÓN"/>
    <s v="R104"/>
    <x v="0"/>
    <n v="95"/>
    <s v="COMERCIALIZACIÓN E INVESTIGACIÓN DE MERCADOS"/>
  </r>
  <r>
    <x v="0"/>
    <x v="0"/>
    <n v="208"/>
    <s v="208G"/>
    <s v="GRUPO-A"/>
    <n v="10828501"/>
    <s v="Prácticas en empresa"/>
    <s v="GG"/>
    <s v="GRUPO GRANDE"/>
    <s v="208G"/>
    <s v="GG de Prácticas en empresa"/>
    <s v="GRUPO-A"/>
    <s v="GG de Prácticas en empresa"/>
    <s v="1S"/>
    <n v="10828501"/>
    <s v="RUIZ"/>
    <s v="VEGA"/>
    <s v="AGUSTÍN V."/>
    <s v="agusruve"/>
    <s v="agustin.ruiz@unirioja.es"/>
    <n v="0.6"/>
    <n v="0.6"/>
    <n v="500"/>
    <s v="CATEDRATICO DE UNIVERSIDAD"/>
    <s v="01A"/>
    <s v="TIEMPO COMPLETO AMPLIADO"/>
    <s v="2013-09-01 00:00:00.0"/>
    <s v="null"/>
    <s v="DF31131"/>
    <s v="CATEDRÁTICO DE UNIVERSIDAD"/>
    <s v="R104"/>
    <x v="0"/>
    <n v="95"/>
    <s v="COMERCIALIZACIÓN E INVESTIGACIÓN DE MERCADOS"/>
  </r>
  <r>
    <x v="0"/>
    <x v="0"/>
    <n v="208"/>
    <s v="208G"/>
    <s v="GRUPO-A"/>
    <n v="13080014"/>
    <s v="Prácticas en empresa"/>
    <s v="GG"/>
    <s v="GRUPO GRANDE"/>
    <s v="208G"/>
    <s v="GG de Prácticas en empresa"/>
    <s v="GRUPO-A"/>
    <s v="GG de Prácticas en empresa"/>
    <s v="1S"/>
    <n v="13080014"/>
    <s v="SIERRA"/>
    <s v="MURILLO"/>
    <s v="MARÍA YOLANDA"/>
    <s v="yosierra"/>
    <s v="yolanda.sierra@unirioja.es"/>
    <n v="0.6"/>
    <n v="0.6"/>
    <n v="506"/>
    <s v="PROFESOR TITULAR DE ESCUELA UNIVERSITARI"/>
    <s v="C01"/>
    <s v="TIEMPO COMPLETO"/>
    <s v="2018-09-17 00:00:00.0"/>
    <s v="null"/>
    <s v="DF31142"/>
    <s v="TITULAR DE ESCUELAS UNIVERSITARIAS"/>
    <s v="R104"/>
    <x v="0"/>
    <n v="95"/>
    <s v="COMERCIALIZACIÓN E INVESTIGACIÓN DE MERCADOS"/>
  </r>
  <r>
    <x v="0"/>
    <x v="0"/>
    <n v="208"/>
    <s v="208G"/>
    <s v="GRUPO-A"/>
    <n v="14943754"/>
    <s v="Prácticas en empresa"/>
    <s v="GG"/>
    <s v="GRUPO GRANDE"/>
    <s v="208G"/>
    <s v="GG de Prácticas en empresa"/>
    <s v="GRUPO-A"/>
    <s v="GG de Prácticas en empresa"/>
    <s v="1S"/>
    <n v="14943754"/>
    <s v="RODRÍGUEZ"/>
    <s v="IBEAS"/>
    <s v="ROBERTO"/>
    <s v="rorodrig"/>
    <s v="roberto.rodriguez@unirioja.es"/>
    <n v="1.4"/>
    <n v="1.4"/>
    <n v="504"/>
    <s v="PROFESOR TITULAR UNIVERSIDAD"/>
    <s v="C01"/>
    <s v="TIEMPO COMPLETO"/>
    <s v="2012-07-13 00:00:00.0"/>
    <s v="null"/>
    <s v="DF100089"/>
    <s v="PROFESOR TITULAR DE UNIVERSIDAD"/>
    <s v="R104"/>
    <x v="0"/>
    <n v="415"/>
    <s v="FUNDAMENTOS DEL ANÁLISIS ECONÓMICO"/>
  </r>
  <r>
    <x v="0"/>
    <x v="0"/>
    <n v="208"/>
    <s v="208G"/>
    <s v="GRUPO-A"/>
    <n v="16515085"/>
    <s v="Prácticas en empresa"/>
    <s v="GG"/>
    <s v="GRUPO GRANDE"/>
    <s v="208G"/>
    <s v="GG de Prácticas en empresa"/>
    <s v="GRUPO-A"/>
    <s v="GG de Prácticas en empresa"/>
    <s v="1S"/>
    <n v="16515085"/>
    <s v="BARCO"/>
    <s v="ROYO"/>
    <s v="EMILIO"/>
    <s v="ebarco"/>
    <s v="emilio.barco@unirioja.es"/>
    <n v="0.6"/>
    <n v="0.6"/>
    <n v="536"/>
    <s v="PROFESOR INTERINO"/>
    <s v="C01"/>
    <s v="TIEMPO COMPLETO"/>
    <s v="2017-09-15 00:00:00.0"/>
    <s v="null"/>
    <s v="PI101301"/>
    <s v="PROFESOR CONTRATADO INTERINO"/>
    <s v="R104"/>
    <x v="0"/>
    <n v="225"/>
    <s v="ECONOMÍA APLICADA"/>
  </r>
  <r>
    <x v="0"/>
    <x v="0"/>
    <n v="208"/>
    <s v="208G"/>
    <s v="GRUPO-A"/>
    <n v="16516900"/>
    <s v="Prácticas en empresa"/>
    <s v="GG"/>
    <s v="GRUPO GRANDE"/>
    <s v="208G"/>
    <s v="GG de Prácticas en empresa"/>
    <s v="GRUPO-A"/>
    <s v="GG de Prácticas en empresa"/>
    <s v="1S"/>
    <n v="16516900"/>
    <s v="ANTOÑANZAS"/>
    <s v="VILLAR"/>
    <s v="FERNANDO"/>
    <s v="feantona"/>
    <s v="fernando.antonanzas@unirioja.es"/>
    <n v="0.2"/>
    <n v="0.2"/>
    <n v="500"/>
    <s v="CATEDRATICO DE UNIVERSIDAD"/>
    <s v="01R"/>
    <s v="TIEMPO COMPLETO REDUCIDO"/>
    <s v="2017-09-15 00:00:00.0"/>
    <s v="null"/>
    <s v="DF31159"/>
    <s v="CATEDRÁTICO DE UNIVERSIDAD"/>
    <s v="R104"/>
    <x v="0"/>
    <n v="225"/>
    <s v="ECONOMÍA APLICADA"/>
  </r>
  <r>
    <x v="0"/>
    <x v="0"/>
    <n v="208"/>
    <s v="208G"/>
    <s v="GRUPO-A"/>
    <n v="16530052"/>
    <s v="Prácticas en empresa"/>
    <s v="GG"/>
    <s v="GRUPO GRANDE"/>
    <s v="208G"/>
    <s v="GG de Prácticas en empresa"/>
    <s v="GRUPO-A"/>
    <s v="GG de Prácticas en empresa"/>
    <s v="1S"/>
    <n v="16530052"/>
    <s v="AYALA"/>
    <s v="CALVO"/>
    <s v="JUAN CARLOS"/>
    <s v="juayala"/>
    <s v="juan-carlos.ayala@unirioja.es"/>
    <n v="1.4"/>
    <n v="1.4"/>
    <n v="500"/>
    <s v="CATEDRATICO DE UNIVERSIDAD"/>
    <s v="C01"/>
    <s v="TIEMPO COMPLETO"/>
    <s v="2016-09-15 00:00:00.0"/>
    <s v="null"/>
    <s v="DF31196"/>
    <s v="CATEDRÁTICO DE UNIVERSIDAD"/>
    <s v="R104"/>
    <x v="0"/>
    <n v="230"/>
    <s v="ECONOMÍA FINANCIERA Y CONTABILIDAD"/>
  </r>
  <r>
    <x v="0"/>
    <x v="0"/>
    <n v="208"/>
    <s v="208G"/>
    <s v="GRUPO-A"/>
    <n v="16533310"/>
    <s v="Prácticas en empresa"/>
    <s v="GG"/>
    <s v="GRUPO GRANDE"/>
    <s v="208G"/>
    <s v="GG de Prácticas en empresa"/>
    <s v="GRUPO-A"/>
    <s v="GG de Prácticas en empresa"/>
    <s v="1S"/>
    <n v="16533310"/>
    <s v="DE TORRE"/>
    <s v="RESA"/>
    <s v="MARÍA JESÚS"/>
    <s v="marirede"/>
    <s v="chechu.detorre@unirioja.es"/>
    <n v="0.6"/>
    <n v="0.6"/>
    <n v="506"/>
    <s v="PROFESOR TITULAR DE ESCUELA UNIVERSITARI"/>
    <s v="01A"/>
    <s v="TIEMPO COMPLETO AMPLIADO"/>
    <s v="2012-09-01 00:00:00.0"/>
    <s v="null"/>
    <s v="DF31239"/>
    <s v="TITULAR DE ESCUELAS UNIVERSITARIAS"/>
    <s v="R104"/>
    <x v="0"/>
    <n v="415"/>
    <s v="FUNDAMENTOS DEL ANÁLISIS ECONÓMICO"/>
  </r>
  <r>
    <x v="0"/>
    <x v="0"/>
    <n v="208"/>
    <s v="208G"/>
    <s v="GRUPO-A"/>
    <n v="16533890"/>
    <s v="Prácticas en empresa"/>
    <s v="GG"/>
    <s v="GRUPO GRANDE"/>
    <s v="208G"/>
    <s v="GG de Prácticas en empresa"/>
    <s v="GRUPO-A"/>
    <s v="GG de Prácticas en empresa"/>
    <s v="1S"/>
    <n v="16533890"/>
    <s v="PORTILLO"/>
    <s v="PÉREZ DE VIÑASPRE"/>
    <s v="FABIOLA"/>
    <s v="faporti"/>
    <s v="fabiola.portillo@unirioja.es"/>
    <n v="0.8"/>
    <n v="0.8"/>
    <n v="504"/>
    <s v="PROFESOR TITULAR UNIVERSIDAD"/>
    <s v="01A"/>
    <s v="TIEMPO COMPLETO AMPLIADO"/>
    <s v="2016-09-15 00:00:00.0"/>
    <s v="null"/>
    <s v="DF100141"/>
    <s v="PROFESOR TITULAR DE UNIVERSIDAD"/>
    <s v="R104"/>
    <x v="0"/>
    <n v="225"/>
    <s v="ECONOMÍA APLICADA"/>
  </r>
  <r>
    <x v="0"/>
    <x v="0"/>
    <n v="208"/>
    <s v="208G"/>
    <s v="GRUPO-A"/>
    <n v="16533958"/>
    <s v="Prácticas en empresa"/>
    <s v="GG"/>
    <s v="GRUPO GRANDE"/>
    <s v="208G"/>
    <s v="GG de Prácticas en empresa"/>
    <s v="GRUPO-A"/>
    <s v="GG de Prácticas en empresa"/>
    <s v="1S"/>
    <n v="16533958"/>
    <s v="ECHARRI"/>
    <s v="SÁEZ"/>
    <s v="ROSA MARÍA"/>
    <s v="recharri"/>
    <s v="rosa.echarri@unirioja.es"/>
    <n v="1.4"/>
    <n v="1.4"/>
    <n v="506"/>
    <s v="PROFESOR TITULAR DE ESCUELA UNIVERSITARI"/>
    <s v="01A"/>
    <s v="TIEMPO COMPLETO AMPLIADO"/>
    <s v="2012-09-01 00:00:00.0"/>
    <s v="null"/>
    <s v="DF31216"/>
    <s v="TITULAR DE ESCUELAS UNIVERSITARIAS"/>
    <s v="R104"/>
    <x v="0"/>
    <n v="230"/>
    <s v="ECONOMÍA FINANCIERA Y CONTABILIDAD"/>
  </r>
  <r>
    <x v="0"/>
    <x v="0"/>
    <n v="208"/>
    <s v="208G"/>
    <s v="GRUPO-A"/>
    <n v="16543682"/>
    <s v="Prácticas en empresa"/>
    <s v="GG"/>
    <s v="GRUPO GRANDE"/>
    <s v="208G"/>
    <s v="GG de Prácticas en empresa"/>
    <s v="GRUPO-A"/>
    <s v="GG de Prácticas en empresa"/>
    <s v="1S"/>
    <n v="16543682"/>
    <s v="NAVARRO"/>
    <s v="PÉREZ"/>
    <s v="Mª CRUZ"/>
    <s v="cnavarro"/>
    <s v="maricruz.navarro@unirioja.es"/>
    <n v="1"/>
    <n v="1"/>
    <n v="504"/>
    <s v="PROFESOR TITULAR UNIVERSIDAD"/>
    <s v="01A"/>
    <s v="TIEMPO COMPLETO AMPLIADO"/>
    <s v="2012-09-01 00:00:00.0"/>
    <s v="null"/>
    <s v="DF100001"/>
    <s v="PROFESOR TITULAR DE UNIVERSIDAD"/>
    <s v="R104"/>
    <x v="0"/>
    <n v="225"/>
    <s v="ECONOMÍA APLICADA"/>
  </r>
  <r>
    <x v="0"/>
    <x v="0"/>
    <n v="208"/>
    <s v="208G"/>
    <s v="GRUPO-A"/>
    <n v="16544145"/>
    <s v="Prácticas en empresa"/>
    <s v="GG"/>
    <s v="GRUPO GRANDE"/>
    <s v="208G"/>
    <s v="GG de Prácticas en empresa"/>
    <s v="GRUPO-A"/>
    <s v="GG de Prácticas en empresa"/>
    <s v="1S"/>
    <n v="16544145"/>
    <s v="ACEDO"/>
    <s v="RAMÍREZ"/>
    <s v="MIGUEL ANGEL"/>
    <s v="miacedo"/>
    <s v="miguel-angel.acedo@unirioja.es"/>
    <n v="0"/>
    <n v="0"/>
    <n v="504"/>
    <s v="PROFESOR TITULAR UNIVERSIDAD"/>
    <s v="C01"/>
    <s v="TIEMPO COMPLETO"/>
    <s v="2018-11-26 00:00:00.0"/>
    <s v="null"/>
    <s v="DF31207"/>
    <s v="PROFESOR TITULAR DE UNIVERSIDAD"/>
    <s v="R104"/>
    <x v="0"/>
    <n v="230"/>
    <s v="ECONOMÍA FINANCIERA Y CONTABILIDAD"/>
  </r>
  <r>
    <x v="0"/>
    <x v="0"/>
    <n v="208"/>
    <s v="208G"/>
    <s v="GRUPO-A"/>
    <n v="16545318"/>
    <s v="Prácticas en empresa"/>
    <s v="GG"/>
    <s v="GRUPO GRANDE"/>
    <s v="208G"/>
    <s v="GG de Prácticas en empresa"/>
    <s v="GRUPO-A"/>
    <s v="GG de Prácticas en empresa"/>
    <s v="1S"/>
    <n v="16545318"/>
    <s v="RUIZ-OLALLA"/>
    <s v="CORCUERA"/>
    <s v="Mª CARMEN"/>
    <s v="caruiz-o"/>
    <s v="carmen.ruiz-olalla@unirioja.es"/>
    <n v="1.3"/>
    <n v="1.3"/>
    <n v="504"/>
    <s v="PROFESOR TITULAR UNIVERSIDAD"/>
    <s v="01A"/>
    <s v="TIEMPO COMPLETO AMPLIADO"/>
    <s v="2012-09-01 00:00:00.0"/>
    <s v="null"/>
    <s v="DF100082"/>
    <s v="PROFESOR TITULAR DE UNIVERSIDAD"/>
    <s v="R104"/>
    <x v="0"/>
    <n v="230"/>
    <s v="ECONOMÍA FINANCIERA Y CONTABILIDAD"/>
  </r>
  <r>
    <x v="0"/>
    <x v="0"/>
    <n v="208"/>
    <s v="208G"/>
    <s v="GRUPO-A"/>
    <n v="16547433"/>
    <s v="Prácticas en empresa"/>
    <s v="GG"/>
    <s v="GRUPO GRANDE"/>
    <s v="208G"/>
    <s v="GG de Prácticas en empresa"/>
    <s v="GRUPO-A"/>
    <s v="GG de Prácticas en empresa"/>
    <s v="1S"/>
    <n v="16547433"/>
    <s v="OLARTE"/>
    <s v="PASCUAL"/>
    <s v="Mª CRISTINA"/>
    <s v="m-olarte"/>
    <s v="cristina.olarte@unirioja.es"/>
    <n v="0.6"/>
    <n v="0.6"/>
    <n v="504"/>
    <s v="PROFESOR TITULAR UNIVERSIDAD"/>
    <s v="C01"/>
    <s v="TIEMPO COMPLETO"/>
    <s v="2017-09-15 00:00:00.0"/>
    <s v="null"/>
    <s v="DF100194"/>
    <s v="PROFESOR TITULAR DE UNIVERSIDAD"/>
    <s v="R104"/>
    <x v="0"/>
    <n v="95"/>
    <s v="COMERCIALIZACIÓN E INVESTIGACIÓN DE MERCADOS"/>
  </r>
  <r>
    <x v="0"/>
    <x v="0"/>
    <n v="208"/>
    <s v="208G"/>
    <s v="GRUPO-A"/>
    <n v="16549972"/>
    <s v="Prácticas en empresa"/>
    <s v="GG"/>
    <s v="GRUPO GRANDE"/>
    <s v="208G"/>
    <s v="GG de Prácticas en empresa"/>
    <s v="GRUPO-A"/>
    <s v="GG de Prácticas en empresa"/>
    <s v="1S"/>
    <n v="16549972"/>
    <s v="PINILLOS"/>
    <s v="GARCÍA"/>
    <s v="MARÍA DE LA O"/>
    <s v="mpinillo"/>
    <s v="maria.pinillos@unirioja.es"/>
    <n v="0.8"/>
    <n v="0.8"/>
    <n v="504"/>
    <s v="PROFESOR TITULAR UNIVERSIDAD"/>
    <s v="C01"/>
    <s v="TIEMPO COMPLETO"/>
    <s v="2014-09-15 00:00:00.0"/>
    <s v="null"/>
    <s v="DF31176"/>
    <s v="PROFESOR TITULAR DE UNIVERSIDAD"/>
    <s v="R104"/>
    <x v="0"/>
    <n v="225"/>
    <s v="ECONOMÍA APLICADA"/>
  </r>
  <r>
    <x v="0"/>
    <x v="0"/>
    <n v="208"/>
    <s v="208G"/>
    <s v="GRUPO-A"/>
    <n v="16551895"/>
    <s v="Prácticas en empresa"/>
    <s v="GG"/>
    <s v="GRUPO GRANDE"/>
    <s v="208G"/>
    <s v="GG de Prácticas en empresa"/>
    <s v="GRUPO-A"/>
    <s v="GG de Prácticas en empresa"/>
    <s v="1S"/>
    <n v="16551895"/>
    <s v="SALINAS"/>
    <s v="ZÁRATE"/>
    <s v="RODOLFO"/>
    <s v="rosalina"/>
    <s v="rodolfo.salinas@unirioja.es"/>
    <n v="0.6"/>
    <n v="0.6"/>
    <n v="504"/>
    <s v="PROFESOR TITULAR UNIVERSIDAD"/>
    <s v="01A"/>
    <s v="TIEMPO COMPLETO AMPLIADO"/>
    <s v="2012-09-01 00:00:00.0"/>
    <s v="null"/>
    <s v="DF100088"/>
    <s v="PROFESOR TITULAR DE UNIVERSIDAD"/>
    <s v="R104"/>
    <x v="0"/>
    <n v="650"/>
    <s v="ORGANIZACIÓN DE EMPRESAS"/>
  </r>
  <r>
    <x v="0"/>
    <x v="0"/>
    <n v="208"/>
    <s v="208G"/>
    <s v="GRUPO-A"/>
    <n v="16563058"/>
    <s v="Prácticas en empresa"/>
    <s v="GG"/>
    <s v="GRUPO GRANDE"/>
    <s v="208G"/>
    <s v="GG de Prácticas en empresa"/>
    <s v="GRUPO-A"/>
    <s v="GG de Prácticas en empresa"/>
    <s v="1S"/>
    <n v="16563058"/>
    <s v="PELEGRÍN"/>
    <s v="BORONDO"/>
    <s v="JORGE"/>
    <s v="jopelegr"/>
    <s v="jorge.pelegrin@unirioja.es"/>
    <n v="0.6"/>
    <n v="0.6"/>
    <n v="534"/>
    <s v="CONTRATADO DOCTOR -TIPO 1"/>
    <s v="C01"/>
    <s v="TIEMPO COMPLETO"/>
    <s v="2015-04-23 00:00:00.0"/>
    <s v="null"/>
    <s v="LD100612"/>
    <s v="PROFESOR CONTRATADO DOCTOR- TIPO 1"/>
    <s v="R104"/>
    <x v="0"/>
    <n v="95"/>
    <s v="COMERCIALIZACIÓN E INVESTIGACIÓN DE MERCADOS"/>
  </r>
  <r>
    <x v="0"/>
    <x v="0"/>
    <n v="208"/>
    <s v="208G"/>
    <s v="GRUPO-A"/>
    <n v="16572280"/>
    <s v="Prácticas en empresa"/>
    <s v="GG"/>
    <s v="GRUPO GRANDE"/>
    <s v="208G"/>
    <s v="GG de Prácticas en empresa"/>
    <s v="GRUPO-A"/>
    <s v="GG de Prácticas en empresa"/>
    <s v="1S"/>
    <n v="16572280"/>
    <s v="GÓMEZ"/>
    <s v="VILLASCUERNA"/>
    <s v="JAIME"/>
    <s v="jagomev"/>
    <s v="jaime.gomez@unirioja.es"/>
    <n v="1"/>
    <n v="1"/>
    <n v="500"/>
    <s v="CATEDRATICO DE UNIVERSIDAD"/>
    <s v="C01"/>
    <s v="TIEMPO COMPLETO"/>
    <s v="2017-09-15 00:00:00.0"/>
    <s v="null"/>
    <s v="DF100336"/>
    <s v="CATEDRÁTICO DE UNIVERSIDAD"/>
    <s v="R104"/>
    <x v="0"/>
    <n v="650"/>
    <s v="ORGANIZACIÓN DE EMPRESAS"/>
  </r>
  <r>
    <x v="0"/>
    <x v="0"/>
    <n v="208"/>
    <s v="208G"/>
    <s v="GRUPO-A"/>
    <n v="16581606"/>
    <s v="Prácticas en empresa"/>
    <s v="GG"/>
    <s v="GRUPO GRANDE"/>
    <s v="208G"/>
    <s v="GG de Prácticas en empresa"/>
    <s v="GRUPO-A"/>
    <s v="GG de Prácticas en empresa"/>
    <s v="1S"/>
    <n v="16581606"/>
    <s v="SALAZAR"/>
    <s v="TERREROS"/>
    <s v="IDANA"/>
    <s v="idsalaza"/>
    <s v="idana.salazar@unirioja.es"/>
    <n v="0.8"/>
    <n v="0.8"/>
    <n v="536"/>
    <s v="PROFESOR INTERINO"/>
    <s v="C01"/>
    <s v="TIEMPO COMPLETO"/>
    <s v="2015-09-15 00:00:00.0"/>
    <s v="null"/>
    <s v="PI101024"/>
    <s v="PROFESOR CONTRATADO INTERINO"/>
    <s v="R104"/>
    <x v="0"/>
    <n v="650"/>
    <s v="ORGANIZACIÓN DE EMPRESAS"/>
  </r>
  <r>
    <x v="0"/>
    <x v="0"/>
    <n v="208"/>
    <s v="208G"/>
    <s v="GRUPO-A"/>
    <n v="16594259"/>
    <s v="Prácticas en empresa"/>
    <s v="GG"/>
    <s v="GRUPO GRANDE"/>
    <s v="208G"/>
    <s v="GG de Prácticas en empresa"/>
    <s v="GRUPO-A"/>
    <s v="GG de Prácticas en empresa"/>
    <s v="1S"/>
    <n v="16594259"/>
    <s v="JUANEDA"/>
    <s v="AYENSA"/>
    <s v="EMMA"/>
    <s v="ejuaneda"/>
    <s v="emma.juaneda@unirioja.es"/>
    <n v="0.6"/>
    <n v="0.6"/>
    <n v="536"/>
    <s v="PROFESOR INTERINO"/>
    <s v="C01"/>
    <s v="TIEMPO COMPLETO"/>
    <s v="2015-12-22 00:00:00.0"/>
    <s v="null"/>
    <s v="PI101025"/>
    <s v="PROFESOR CONTRATADO INTERINO"/>
    <s v="R104"/>
    <x v="0"/>
    <n v="650"/>
    <s v="ORGANIZACIÓN DE EMPRESAS"/>
  </r>
  <r>
    <x v="0"/>
    <x v="0"/>
    <n v="208"/>
    <s v="208G"/>
    <s v="GRUPO-A"/>
    <n v="16802653"/>
    <s v="Prácticas en empresa"/>
    <s v="GG"/>
    <s v="GRUPO GRANDE"/>
    <s v="208G"/>
    <s v="GG de Prácticas en empresa"/>
    <s v="GRUPO-A"/>
    <s v="GG de Prácticas en empresa"/>
    <s v="1S"/>
    <n v="16802653"/>
    <s v="MARÍN"/>
    <s v="VINUESA"/>
    <s v="LUZ MARÍA"/>
    <s v="lumarin"/>
    <s v="luz-maria.marin@unirioja.es"/>
    <n v="0.9"/>
    <n v="0.9"/>
    <n v="536"/>
    <s v="PROFESOR INTERINO"/>
    <s v="C01"/>
    <s v="TIEMPO COMPLETO"/>
    <s v="2016-09-15 00:00:00.0"/>
    <s v="null"/>
    <s v="PI101109"/>
    <s v="PROFESOR CONTRATADO INTERINO"/>
    <s v="R104"/>
    <x v="0"/>
    <n v="230"/>
    <s v="ECONOMÍA FINANCIERA Y CONTABILIDAD"/>
  </r>
  <r>
    <x v="0"/>
    <x v="0"/>
    <n v="208"/>
    <s v="208G"/>
    <s v="GRUPO-A"/>
    <n v="72780423"/>
    <s v="Prácticas en empresa"/>
    <s v="GG"/>
    <s v="GRUPO GRANDE"/>
    <s v="208G"/>
    <s v="GG de Prácticas en empresa"/>
    <s v="GRUPO-A"/>
    <s v="GG de Prácticas en empresa"/>
    <s v="1S"/>
    <n v="72780423"/>
    <s v="RIAÑO"/>
    <s v="GIL"/>
    <s v="CONSUELO"/>
    <s v="coriano"/>
    <s v="consuelo.riano@unirioja.es"/>
    <n v="0.8"/>
    <n v="0.8"/>
    <n v="504"/>
    <s v="PROFESOR TITULAR UNIVERSIDAD"/>
    <s v="01A"/>
    <s v="TIEMPO COMPLETO AMPLIADO"/>
    <s v="2018-09-17 00:00:00.0"/>
    <s v="null"/>
    <s v="DF31218"/>
    <s v="TITULAR DE UNIVERSIDAD"/>
    <s v="R104"/>
    <x v="0"/>
    <n v="95"/>
    <s v="COMERCIALIZACIÓN E INVESTIGACIÓN DE MERCADOS"/>
  </r>
  <r>
    <x v="0"/>
    <x v="0"/>
    <n v="208"/>
    <s v="208G"/>
    <s v="GRUPO-A"/>
    <n v="72791252"/>
    <s v="Prácticas en empresa"/>
    <s v="GG"/>
    <s v="GRUPO GRANDE"/>
    <s v="208G"/>
    <s v="GG de Prácticas en empresa"/>
    <s v="GRUPO-A"/>
    <s v="GG de Prácticas en empresa"/>
    <s v="1S"/>
    <n v="72791252"/>
    <s v="EGUIZÁBAL"/>
    <s v="MARÍN"/>
    <s v="FÁTIMA"/>
    <s v="faeguiza"/>
    <s v="fatima.eguizabal@unirioja.es"/>
    <n v="0.4"/>
    <n v="0.4"/>
    <n v="536"/>
    <s v="PROFESOR INTERINO"/>
    <s v="C01"/>
    <s v="TIEMPO COMPLETO"/>
    <s v="2018-09-27 00:00:00.0"/>
    <s v="2019-09-14 00:00:00.0"/>
    <s v="PI101417"/>
    <s v="PROFESOR CONTRATADO INTERINO"/>
    <s v="R104"/>
    <x v="0"/>
    <n v="225"/>
    <s v="ECONOMÍA APLICADA"/>
  </r>
  <r>
    <x v="0"/>
    <x v="0"/>
    <n v="209"/>
    <s v="209G"/>
    <s v="GRUPO-A"/>
    <n v="31228810"/>
    <s v="Contabilidad financiera y de sociedades"/>
    <s v="GG"/>
    <s v="GRUPO GRANDE"/>
    <s v="209G"/>
    <s v="GG de Contabilidad financiera y de sociedades"/>
    <s v="GRUPO-A"/>
    <s v="GG de Contabilidad financiera y de sociedades"/>
    <s v="1S"/>
    <n v="31228810"/>
    <s v="GONZÁLEZ"/>
    <s v="JIMÉNEZ"/>
    <s v="LUIS"/>
    <s v="lugonzal"/>
    <s v="luis.gonzalez@unirioja.es"/>
    <n v="4"/>
    <n v="4"/>
    <n v="504"/>
    <s v="PROFESOR TITULAR UNIVERSIDAD"/>
    <s v="01A"/>
    <s v="TIEMPO COMPLETO AMPLIADO"/>
    <s v="2012-09-01 00:00:00.0"/>
    <s v="null"/>
    <s v="DF100049"/>
    <s v="TITULAR DE UNIVERSIDAD"/>
    <s v="R104"/>
    <x v="0"/>
    <n v="230"/>
    <s v="ECONOMÍA FINANCIERA Y CONTABILIDAD"/>
  </r>
  <r>
    <x v="0"/>
    <x v="0"/>
    <n v="209"/>
    <s v="209R"/>
    <s v="GRUPO-A1"/>
    <n v="31228810"/>
    <s v="Contabilidad financiera y de sociedades"/>
    <s v="GR"/>
    <s v="GRUPO REDUCIDO"/>
    <s v="209R"/>
    <s v="GR de Contabilidad financiera y de sociedades"/>
    <s v="GRUPO-A1"/>
    <s v="GR de Contabilidad financiera y de sociedades"/>
    <s v="1S"/>
    <n v="31228810"/>
    <s v="GONZÁLEZ"/>
    <s v="JIMÉNEZ"/>
    <s v="LUIS"/>
    <s v="lugonzal"/>
    <s v="luis.gonzalez@unirioja.es"/>
    <n v="2"/>
    <n v="2"/>
    <n v="504"/>
    <s v="PROFESOR TITULAR UNIVERSIDAD"/>
    <s v="01A"/>
    <s v="TIEMPO COMPLETO AMPLIADO"/>
    <s v="2012-09-01 00:00:00.0"/>
    <s v="null"/>
    <s v="DF100049"/>
    <s v="TITULAR DE UNIVERSIDAD"/>
    <s v="R104"/>
    <x v="0"/>
    <n v="230"/>
    <s v="ECONOMÍA FINANCIERA Y CONTABILIDAD"/>
  </r>
  <r>
    <x v="0"/>
    <x v="0"/>
    <n v="210"/>
    <s v="210G"/>
    <s v="GRUPO-A"/>
    <n v="16544280"/>
    <s v="Control de gestión"/>
    <s v="GG"/>
    <s v="GRUPO GRANDE"/>
    <s v="210G"/>
    <s v="GG de Control de gestión"/>
    <s v="GRUPO-A"/>
    <s v="GG de Control de gestión"/>
    <s v="1S"/>
    <n v="16544280"/>
    <s v="AZCONA"/>
    <s v="CIRIZA"/>
    <s v="ESPERANZA"/>
    <s v="esazcona"/>
    <s v="esperanza.azcona@unirioja.es"/>
    <n v="4"/>
    <n v="4"/>
    <n v="506"/>
    <s v="PROFESOR TITULAR DE ESCUELA UNIVERSITARI"/>
    <s v="01A"/>
    <s v="TIEMPO COMPLETO AMPLIADO"/>
    <s v="2012-09-01 00:00:00.0"/>
    <s v="null"/>
    <s v="DF31215"/>
    <s v="TITULAR DE ESCUELAS UNIVERSITARIAS"/>
    <s v="R104"/>
    <x v="0"/>
    <n v="230"/>
    <s v="ECONOMÍA FINANCIERA Y CONTABILIDAD"/>
  </r>
  <r>
    <x v="0"/>
    <x v="0"/>
    <n v="210"/>
    <s v="210I"/>
    <s v="GRUPO-A1"/>
    <n v="16544280"/>
    <s v="Control de gestión"/>
    <s v="GI"/>
    <s v="GRUPO DE INFORMÁTICA"/>
    <s v="210I"/>
    <s v="Gi de Control de gestión"/>
    <s v="GRUPO-A1"/>
    <s v="GI de Control de gestión"/>
    <s v="1S"/>
    <n v="16544280"/>
    <s v="AZCONA"/>
    <s v="CIRIZA"/>
    <s v="ESPERANZA"/>
    <s v="esazcona"/>
    <s v="esperanza.azcona@unirioja.es"/>
    <n v="1"/>
    <n v="1"/>
    <n v="506"/>
    <s v="PROFESOR TITULAR DE ESCUELA UNIVERSITARI"/>
    <s v="01A"/>
    <s v="TIEMPO COMPLETO AMPLIADO"/>
    <s v="2012-09-01 00:00:00.0"/>
    <s v="null"/>
    <s v="DF31215"/>
    <s v="TITULAR DE ESCUELAS UNIVERSITARIAS"/>
    <s v="R104"/>
    <x v="0"/>
    <n v="230"/>
    <s v="ECONOMÍA FINANCIERA Y CONTABILIDAD"/>
  </r>
  <r>
    <x v="0"/>
    <x v="0"/>
    <n v="210"/>
    <s v="210R"/>
    <s v="GRUPO-A1"/>
    <n v="16544280"/>
    <s v="Control de gestión"/>
    <s v="GR"/>
    <s v="GRUPO REDUCIDO"/>
    <s v="210R"/>
    <s v="GR de Control de gestión"/>
    <s v="GRUPO-A1"/>
    <s v="GR de Control de gestión"/>
    <s v="1S"/>
    <n v="16544280"/>
    <s v="AZCONA"/>
    <s v="CIRIZA"/>
    <s v="ESPERANZA"/>
    <s v="esazcona"/>
    <s v="esperanza.azcona@unirioja.es"/>
    <n v="1"/>
    <n v="1"/>
    <n v="506"/>
    <s v="PROFESOR TITULAR DE ESCUELA UNIVERSITARI"/>
    <s v="01A"/>
    <s v="TIEMPO COMPLETO AMPLIADO"/>
    <s v="2012-09-01 00:00:00.0"/>
    <s v="null"/>
    <s v="DF31215"/>
    <s v="TITULAR DE ESCUELAS UNIVERSITARIAS"/>
    <s v="R104"/>
    <x v="0"/>
    <n v="230"/>
    <s v="ECONOMÍA FINANCIERA Y CONTABILIDAD"/>
  </r>
  <r>
    <x v="0"/>
    <x v="0"/>
    <n v="211"/>
    <s v="211G"/>
    <s v="GRUPO-A"/>
    <n v="18033042"/>
    <s v="Sistemas de información contable"/>
    <s v="GG"/>
    <s v="GRUPO GRANDE"/>
    <s v="211G"/>
    <s v="GG de Sistemas de información contable"/>
    <s v="GRUPO-A"/>
    <s v="GG de Sistemas de información contable"/>
    <s v="1S"/>
    <n v="18033042"/>
    <s v="BLANCO"/>
    <s v="PASCUAL"/>
    <s v="LUIS"/>
    <s v="lublanco"/>
    <s v="luis.blanco@unirioja.es"/>
    <n v="4"/>
    <n v="4"/>
    <n v="534"/>
    <s v="CONTRATADO DOCTOR -TIPO 1"/>
    <s v="C01"/>
    <s v="TIEMPO COMPLETO"/>
    <s v="2011-07-29 00:00:00.0"/>
    <s v="null"/>
    <s v="PI100783"/>
    <s v="PROFESOR CONTRATADO DOCTOR"/>
    <s v="R104"/>
    <x v="0"/>
    <n v="230"/>
    <s v="ECONOMÍA FINANCIERA Y CONTABILIDAD"/>
  </r>
  <r>
    <x v="0"/>
    <x v="0"/>
    <n v="211"/>
    <s v="211I"/>
    <s v="GRUPO-A1"/>
    <n v="18033042"/>
    <s v="Sistemas de información contable"/>
    <s v="GI"/>
    <s v="GRUPO DE INFORMÁTICA"/>
    <s v="211I"/>
    <s v="GI de Sistemas de información contable"/>
    <s v="GRUPO-A1"/>
    <s v="GI de Sistemas de información contable"/>
    <s v="1S"/>
    <n v="18033042"/>
    <s v="BLANCO"/>
    <s v="PASCUAL"/>
    <s v="LUIS"/>
    <s v="lublanco"/>
    <s v="luis.blanco@unirioja.es"/>
    <n v="2"/>
    <n v="2"/>
    <n v="534"/>
    <s v="CONTRATADO DOCTOR -TIPO 1"/>
    <s v="C01"/>
    <s v="TIEMPO COMPLETO"/>
    <s v="2011-07-29 00:00:00.0"/>
    <s v="null"/>
    <s v="PI100783"/>
    <s v="PROFESOR CONTRATADO DOCTOR"/>
    <s v="R104"/>
    <x v="0"/>
    <n v="230"/>
    <s v="ECONOMÍA FINANCIERA Y CONTABILIDAD"/>
  </r>
  <r>
    <x v="0"/>
    <x v="0"/>
    <n v="211"/>
    <s v="211I"/>
    <s v="GRUPO-A2"/>
    <n v="18033042"/>
    <s v="Sistemas de información contable"/>
    <s v="GI"/>
    <s v="GRUPO DE INFORMÁTICA"/>
    <s v="211I"/>
    <s v="GI de Sistemas de información contable"/>
    <s v="GRUPO-A2"/>
    <s v="GI de Sistemas de información contable"/>
    <s v="1S"/>
    <n v="18033042"/>
    <s v="BLANCO"/>
    <s v="PASCUAL"/>
    <s v="LUIS"/>
    <s v="lublanco"/>
    <s v="luis.blanco@unirioja.es"/>
    <n v="2"/>
    <n v="2"/>
    <n v="534"/>
    <s v="CONTRATADO DOCTOR -TIPO 1"/>
    <s v="C01"/>
    <s v="TIEMPO COMPLETO"/>
    <s v="2011-07-29 00:00:00.0"/>
    <s v="null"/>
    <s v="PI100783"/>
    <s v="PROFESOR CONTRATADO DOCTOR"/>
    <s v="R104"/>
    <x v="0"/>
    <n v="230"/>
    <s v="ECONOMÍA FINANCIERA Y CONTABILIDAD"/>
  </r>
  <r>
    <x v="0"/>
    <x v="0"/>
    <n v="212"/>
    <s v="212G"/>
    <s v="GRUPO-A"/>
    <n v="16544145"/>
    <s v="Gestión de riesgos financieros"/>
    <s v="GG"/>
    <s v="GRUPO GRANDE"/>
    <s v="212G"/>
    <s v="GG de Gestión de riesgos financieros"/>
    <s v="GRUPO-A"/>
    <s v="GG de Gestión de riesgos financieros"/>
    <s v="1S"/>
    <n v="16544145"/>
    <s v="ACEDO"/>
    <s v="RAMÍREZ"/>
    <s v="MIGUEL ANGEL"/>
    <s v="miacedo"/>
    <s v="miguel-angel.acedo@unirioja.es"/>
    <n v="0"/>
    <n v="0"/>
    <n v="504"/>
    <s v="PROFESOR TITULAR UNIVERSIDAD"/>
    <s v="C01"/>
    <s v="TIEMPO COMPLETO"/>
    <s v="2018-11-26 00:00:00.0"/>
    <s v="null"/>
    <s v="DF31207"/>
    <s v="PROFESOR TITULAR DE UNIVERSIDAD"/>
    <s v="R104"/>
    <x v="0"/>
    <n v="230"/>
    <s v="ECONOMÍA FINANCIERA Y CONTABILIDAD"/>
  </r>
  <r>
    <x v="0"/>
    <x v="0"/>
    <n v="212"/>
    <s v="212G"/>
    <s v="GRUPO-A"/>
    <n v="72793905"/>
    <s v="Gestión de riesgos financieros"/>
    <s v="GG"/>
    <s v="GRUPO GRANDE"/>
    <s v="212G"/>
    <s v="GG de Gestión de riesgos financieros"/>
    <s v="GRUPO-A"/>
    <s v="GG de Gestión de riesgos financieros"/>
    <s v="1S"/>
    <n v="72793905"/>
    <s v="DÍAZ"/>
    <s v="MENDOZA"/>
    <s v="ANA CARMEN"/>
    <s v="andiazm"/>
    <s v="ana-carmen.diaz@unirioja.es"/>
    <n v="4"/>
    <n v="4"/>
    <n v="536"/>
    <s v="PROFESOR INTERINO"/>
    <s v="C01"/>
    <s v="TIEMPO COMPLETO"/>
    <s v="2017-09-15 00:00:00.0"/>
    <s v="null"/>
    <s v="PI101238"/>
    <s v="PROFESOR CONTRATADO INTERINO"/>
    <s v="R104"/>
    <x v="0"/>
    <n v="230"/>
    <s v="ECONOMÍA FINANCIERA Y CONTABILIDAD"/>
  </r>
  <r>
    <x v="0"/>
    <x v="0"/>
    <n v="212"/>
    <s v="212I"/>
    <s v="GRUPO-A1"/>
    <n v="72793905"/>
    <s v="Gestión de riesgos financieros"/>
    <s v="GI"/>
    <s v="GRUPO DE INFORMÁTICA"/>
    <s v="212I"/>
    <s v="GI de Gestión de riesgos financieros"/>
    <s v="GRUPO-A1"/>
    <s v="GI de Gestión de riesgos financieros"/>
    <s v="1S"/>
    <n v="72793905"/>
    <s v="DÍAZ"/>
    <s v="MENDOZA"/>
    <s v="ANA CARMEN"/>
    <s v="andiazm"/>
    <s v="ana-carmen.diaz@unirioja.es"/>
    <n v="2"/>
    <n v="2"/>
    <n v="536"/>
    <s v="PROFESOR INTERINO"/>
    <s v="C01"/>
    <s v="TIEMPO COMPLETO"/>
    <s v="2017-09-15 00:00:00.0"/>
    <s v="null"/>
    <s v="PI101238"/>
    <s v="PROFESOR CONTRATADO INTERINO"/>
    <s v="R104"/>
    <x v="0"/>
    <n v="230"/>
    <s v="ECONOMÍA FINANCIERA Y CONTABILIDAD"/>
  </r>
  <r>
    <x v="0"/>
    <x v="0"/>
    <n v="212"/>
    <s v="212I"/>
    <s v="GRUPO-A2"/>
    <n v="72793905"/>
    <s v="Gestión de riesgos financieros"/>
    <s v="GI"/>
    <s v="GRUPO DE INFORMÁTICA"/>
    <s v="212I"/>
    <s v="GI de Gestión de riesgos financieros"/>
    <s v="GRUPO-A2"/>
    <s v="GI de Gestión de riesgos financieros"/>
    <s v="1S"/>
    <n v="72793905"/>
    <s v="DÍAZ"/>
    <s v="MENDOZA"/>
    <s v="ANA CARMEN"/>
    <s v="andiazm"/>
    <s v="ana-carmen.diaz@unirioja.es"/>
    <n v="2"/>
    <n v="2"/>
    <n v="536"/>
    <s v="PROFESOR INTERINO"/>
    <s v="C01"/>
    <s v="TIEMPO COMPLETO"/>
    <s v="2017-09-15 00:00:00.0"/>
    <s v="null"/>
    <s v="PI101238"/>
    <s v="PROFESOR CONTRATADO INTERINO"/>
    <s v="R104"/>
    <x v="0"/>
    <n v="230"/>
    <s v="ECONOMÍA FINANCIERA Y CONTABILIDAD"/>
  </r>
  <r>
    <x v="0"/>
    <x v="0"/>
    <n v="213"/>
    <s v="213G"/>
    <s v="GRUPO-A"/>
    <n v="16530052"/>
    <s v="Creación y desarrollo de la empresa"/>
    <s v="GG"/>
    <s v="GRUPO GRANDE"/>
    <s v="213G"/>
    <s v="GG de Creación y desarrollo de la empresa"/>
    <s v="GRUPO-A"/>
    <s v="GG de Creación y desarrollo de la empresa"/>
    <s v="2S"/>
    <n v="16530052"/>
    <s v="AYALA"/>
    <s v="CALVO"/>
    <s v="JUAN CARLOS"/>
    <s v="juayala"/>
    <s v="juan-carlos.ayala@unirioja.es"/>
    <n v="1.5"/>
    <n v="1.5"/>
    <n v="500"/>
    <s v="CATEDRATICO DE UNIVERSIDAD"/>
    <s v="C01"/>
    <s v="TIEMPO COMPLETO"/>
    <s v="2016-09-15 00:00:00.0"/>
    <s v="null"/>
    <s v="DF31196"/>
    <s v="CATEDRÁTICO DE UNIVERSIDAD"/>
    <s v="R104"/>
    <x v="0"/>
    <n v="230"/>
    <s v="ECONOMÍA FINANCIERA Y CONTABILIDAD"/>
  </r>
  <r>
    <x v="0"/>
    <x v="0"/>
    <n v="213"/>
    <s v="213G"/>
    <s v="GRUPO-A"/>
    <n v="16542461"/>
    <s v="Creación y desarrollo de la empresa"/>
    <s v="GG"/>
    <s v="GRUPO GRANDE"/>
    <s v="213G"/>
    <s v="GG de Creación y desarrollo de la empresa"/>
    <s v="GRUPO-A"/>
    <s v="GG de Creación y desarrollo de la empresa"/>
    <s v="2S"/>
    <n v="16542461"/>
    <s v="CASTRESANA"/>
    <s v="RUIZ CARRILLO"/>
    <s v="JOSÉ IGNACIO"/>
    <s v="jocastre"/>
    <s v="jignacio.castresana@unirioja.es"/>
    <n v="1.5"/>
    <n v="1.5"/>
    <n v="504"/>
    <s v="PROFESOR TITULAR UNIVERSIDAD"/>
    <s v="01A"/>
    <s v="TIEMPO COMPLETO AMPLIADO"/>
    <s v="2012-09-01 00:00:00.0"/>
    <s v="null"/>
    <s v="DF31294"/>
    <s v="TITULAR DE UNIVERSIDAD"/>
    <s v="R104"/>
    <x v="0"/>
    <n v="650"/>
    <s v="ORGANIZACIÓN DE EMPRESAS"/>
  </r>
  <r>
    <x v="0"/>
    <x v="0"/>
    <n v="213"/>
    <s v="213G"/>
    <s v="GRUPO-A"/>
    <n v="16557181"/>
    <s v="Creación y desarrollo de la empresa"/>
    <s v="GG"/>
    <s v="GRUPO GRANDE"/>
    <s v="213G"/>
    <s v="GG de Creación y desarrollo de la empresa"/>
    <s v="GRUPO-A"/>
    <s v="GG de Creación y desarrollo de la empresa"/>
    <s v="2S"/>
    <n v="16557181"/>
    <s v="PELEGRÍN"/>
    <s v="BORONDO"/>
    <s v="JULIO ENRIQUE"/>
    <s v="jupelegr"/>
    <s v="julio-enrique.pelegrin@unirioja.es"/>
    <n v="1"/>
    <n v="1"/>
    <n v="532"/>
    <s v="LABORAL DOCENTE-ASOCIADO"/>
    <s v="P06"/>
    <s v="TIEMPO PARCIAL (6+6 HORAS)"/>
    <s v="2017-09-15 00:00:00.0"/>
    <s v="2019-09-14 00:00:00.0"/>
    <s v="PI101234"/>
    <s v="PROFESOR ASOCIADO"/>
    <s v="R104"/>
    <x v="0"/>
    <n v="95"/>
    <s v="COMERCIALIZACIÓN E INVESTIGACIÓN DE MERCADOS"/>
  </r>
  <r>
    <x v="0"/>
    <x v="0"/>
    <n v="213"/>
    <s v="213I"/>
    <s v="GRUPO-A1"/>
    <n v="16530052"/>
    <s v="Creación y desarrollo de la empresa"/>
    <s v="GI"/>
    <s v="GRUPO DE INFORMÁTICA"/>
    <s v="213I"/>
    <s v="GI de Creación y desarrollo de la empresa"/>
    <s v="GRUPO-A1"/>
    <s v="GI de Creación y desarrollo de la empresa"/>
    <s v="2S"/>
    <n v="16530052"/>
    <s v="AYALA"/>
    <s v="CALVO"/>
    <s v="JUAN CARLOS"/>
    <s v="juayala"/>
    <s v="juan-carlos.ayala@unirioja.es"/>
    <n v="0.75"/>
    <n v="0.75"/>
    <n v="500"/>
    <s v="CATEDRATICO DE UNIVERSIDAD"/>
    <s v="C01"/>
    <s v="TIEMPO COMPLETO"/>
    <s v="2016-09-15 00:00:00.0"/>
    <s v="null"/>
    <s v="DF31196"/>
    <s v="CATEDRÁTICO DE UNIVERSIDAD"/>
    <s v="R104"/>
    <x v="0"/>
    <n v="230"/>
    <s v="ECONOMÍA FINANCIERA Y CONTABILIDAD"/>
  </r>
  <r>
    <x v="0"/>
    <x v="0"/>
    <n v="213"/>
    <s v="213I"/>
    <s v="GRUPO-A1"/>
    <n v="16542461"/>
    <s v="Creación y desarrollo de la empresa"/>
    <s v="GI"/>
    <s v="GRUPO DE INFORMÁTICA"/>
    <s v="213I"/>
    <s v="GI de Creación y desarrollo de la empresa"/>
    <s v="GRUPO-A1"/>
    <s v="GI de Creación y desarrollo de la empresa"/>
    <s v="2S"/>
    <n v="16542461"/>
    <s v="CASTRESANA"/>
    <s v="RUIZ CARRILLO"/>
    <s v="JOSÉ IGNACIO"/>
    <s v="jocastre"/>
    <s v="jignacio.castresana@unirioja.es"/>
    <n v="1"/>
    <n v="1"/>
    <n v="504"/>
    <s v="PROFESOR TITULAR UNIVERSIDAD"/>
    <s v="01A"/>
    <s v="TIEMPO COMPLETO AMPLIADO"/>
    <s v="2012-09-01 00:00:00.0"/>
    <s v="null"/>
    <s v="DF31294"/>
    <s v="TITULAR DE UNIVERSIDAD"/>
    <s v="R104"/>
    <x v="0"/>
    <n v="650"/>
    <s v="ORGANIZACIÓN DE EMPRESAS"/>
  </r>
  <r>
    <x v="0"/>
    <x v="0"/>
    <n v="213"/>
    <s v="213I"/>
    <s v="GRUPO-A1"/>
    <n v="16557181"/>
    <s v="Creación y desarrollo de la empresa"/>
    <s v="GI"/>
    <s v="GRUPO DE INFORMÁTICA"/>
    <s v="213I"/>
    <s v="GI de Creación y desarrollo de la empresa"/>
    <s v="GRUPO-A1"/>
    <s v="GI de Creación y desarrollo de la empresa"/>
    <s v="2S"/>
    <n v="16557181"/>
    <s v="PELEGRÍN"/>
    <s v="BORONDO"/>
    <s v="JULIO ENRIQUE"/>
    <s v="jupelegr"/>
    <s v="julio-enrique.pelegrin@unirioja.es"/>
    <n v="0.25"/>
    <n v="0.25"/>
    <n v="532"/>
    <s v="LABORAL DOCENTE-ASOCIADO"/>
    <s v="P06"/>
    <s v="TIEMPO PARCIAL (6+6 HORAS)"/>
    <s v="2017-09-15 00:00:00.0"/>
    <s v="2019-09-14 00:00:00.0"/>
    <s v="PI101234"/>
    <s v="PROFESOR ASOCIADO"/>
    <s v="R104"/>
    <x v="0"/>
    <n v="95"/>
    <s v="COMERCIALIZACIÓN E INVESTIGACIÓN DE MERCADOS"/>
  </r>
  <r>
    <x v="0"/>
    <x v="0"/>
    <n v="213"/>
    <s v="213I"/>
    <s v="GRUPO-A2"/>
    <n v="16530052"/>
    <s v="Creación y desarrollo de la empresa"/>
    <s v="GI"/>
    <s v="GRUPO DE INFORMÁTICA"/>
    <s v="213I"/>
    <s v="GI de Creación y desarrollo de la empresa"/>
    <s v="GRUPO-A2"/>
    <s v="GI de Creación y desarrollo de la empresa"/>
    <s v="2S"/>
    <n v="16530052"/>
    <s v="AYALA"/>
    <s v="CALVO"/>
    <s v="JUAN CARLOS"/>
    <s v="juayala"/>
    <s v="juan-carlos.ayala@unirioja.es"/>
    <n v="0.75"/>
    <n v="0.75"/>
    <n v="500"/>
    <s v="CATEDRATICO DE UNIVERSIDAD"/>
    <s v="C01"/>
    <s v="TIEMPO COMPLETO"/>
    <s v="2016-09-15 00:00:00.0"/>
    <s v="null"/>
    <s v="DF31196"/>
    <s v="CATEDRÁTICO DE UNIVERSIDAD"/>
    <s v="R104"/>
    <x v="0"/>
    <n v="230"/>
    <s v="ECONOMÍA FINANCIERA Y CONTABILIDAD"/>
  </r>
  <r>
    <x v="0"/>
    <x v="0"/>
    <n v="213"/>
    <s v="213I"/>
    <s v="GRUPO-A2"/>
    <n v="16557181"/>
    <s v="Creación y desarrollo de la empresa"/>
    <s v="GI"/>
    <s v="GRUPO DE INFORMÁTICA"/>
    <s v="213I"/>
    <s v="GI de Creación y desarrollo de la empresa"/>
    <s v="GRUPO-A2"/>
    <s v="GI de Creación y desarrollo de la empresa"/>
    <s v="2S"/>
    <n v="16557181"/>
    <s v="PELEGRÍN"/>
    <s v="BORONDO"/>
    <s v="JULIO ENRIQUE"/>
    <s v="jupelegr"/>
    <s v="julio-enrique.pelegrin@unirioja.es"/>
    <n v="1.25"/>
    <n v="1.25"/>
    <n v="532"/>
    <s v="LABORAL DOCENTE-ASOCIADO"/>
    <s v="P06"/>
    <s v="TIEMPO PARCIAL (6+6 HORAS)"/>
    <s v="2017-09-15 00:00:00.0"/>
    <s v="2019-09-14 00:00:00.0"/>
    <s v="PI101234"/>
    <s v="PROFESOR ASOCIADO"/>
    <s v="R104"/>
    <x v="0"/>
    <n v="95"/>
    <s v="COMERCIALIZACIÓN E INVESTIGACIÓN DE MERCADOS"/>
  </r>
  <r>
    <x v="0"/>
    <x v="0"/>
    <n v="214"/>
    <s v="214G"/>
    <s v="GRUPO-A"/>
    <n v="16594506"/>
    <s v="Dirección de la innovación"/>
    <s v="GG"/>
    <s v="GRUPO GRANDE"/>
    <s v="214G"/>
    <s v="GG de Dirección de la innovación"/>
    <s v="GRUPO-A"/>
    <s v="GG de Dirección de la innovación"/>
    <s v="1S"/>
    <n v="16594506"/>
    <s v="VARGAS"/>
    <s v="MONTOYA"/>
    <s v="PILAR"/>
    <s v="pivargas"/>
    <s v="pilar.vargas@unirioja.es"/>
    <n v="2"/>
    <n v="2"/>
    <n v="504"/>
    <s v="PROFESOR TITULAR UNIVERSIDAD"/>
    <s v="C01"/>
    <s v="TIEMPO COMPLETO"/>
    <s v="2018-11-26 00:00:00.0"/>
    <s v="null"/>
    <s v="DF100362"/>
    <s v="PROFESOR TITULAR DE UNIVERSIDAD"/>
    <s v="R104"/>
    <x v="0"/>
    <n v="650"/>
    <s v="ORGANIZACIÓN DE EMPRESAS"/>
  </r>
  <r>
    <x v="0"/>
    <x v="0"/>
    <n v="214"/>
    <s v="214G"/>
    <s v="GRUPO-A"/>
    <n v="72780209"/>
    <s v="Dirección de la innovación"/>
    <s v="GG"/>
    <s v="GRUPO GRANDE"/>
    <s v="214G"/>
    <s v="GG de Dirección de la innovación"/>
    <s v="GRUPO-A"/>
    <s v="GG de Dirección de la innovación"/>
    <s v="1S"/>
    <n v="72780209"/>
    <s v="JIMÉNEZ"/>
    <s v="GALÁN"/>
    <s v="EDUARDO MIGUEL"/>
    <s v="emjimeneg"/>
    <s v="eduardo.jimenez@unirioja.es"/>
    <n v="2"/>
    <n v="2"/>
    <n v="532"/>
    <s v="LABORAL DOCENTE-ASOCIADO"/>
    <s v="P02"/>
    <s v="TIEMPO PARCIAL (2+2 HORAS)"/>
    <s v="2018-09-24 00:00:00.0"/>
    <s v="2019-09-14 00:00:00.0"/>
    <s v="PI101416"/>
    <s v="PROFESOR ASOCIADO"/>
    <s v="R104"/>
    <x v="0"/>
    <n v="650"/>
    <s v="ORGANIZACIÓN DE EMPRESAS"/>
  </r>
  <r>
    <x v="0"/>
    <x v="0"/>
    <n v="214"/>
    <s v="214R"/>
    <s v="GRUPO-A1"/>
    <n v="72780209"/>
    <s v="Dirección de la innovación"/>
    <s v="GR"/>
    <s v="GRUPO REDUCIDO"/>
    <s v="214R"/>
    <s v="GR de Dirección de la innovación"/>
    <s v="GRUPO-A1"/>
    <s v="GR de Dirección de la innovación"/>
    <s v="1S"/>
    <n v="72780209"/>
    <s v="JIMÉNEZ"/>
    <s v="GALÁN"/>
    <s v="EDUARDO MIGUEL"/>
    <s v="emjimeneg"/>
    <s v="eduardo.jimenez@unirioja.es"/>
    <n v="2"/>
    <n v="2"/>
    <n v="532"/>
    <s v="LABORAL DOCENTE-ASOCIADO"/>
    <s v="P02"/>
    <s v="TIEMPO PARCIAL (2+2 HORAS)"/>
    <s v="2018-09-24 00:00:00.0"/>
    <s v="2019-09-14 00:00:00.0"/>
    <s v="PI101416"/>
    <s v="PROFESOR ASOCIADO"/>
    <s v="R104"/>
    <x v="0"/>
    <n v="650"/>
    <s v="ORGANIZACIÓN DE EMPRESAS"/>
  </r>
  <r>
    <x v="0"/>
    <x v="0"/>
    <n v="215"/>
    <s v="215G"/>
    <s v="GRUPO-A"/>
    <n v="16594259"/>
    <s v="Dirección de organizaciones no lucrativas"/>
    <s v="GG"/>
    <s v="GRUPO GRANDE"/>
    <s v="215G"/>
    <s v="GG de Dirección de organizaciones no lucrativas"/>
    <s v="GRUPO-A"/>
    <s v="GG de Dirección de organizaciones no lucrativas"/>
    <s v="1S"/>
    <n v="16594259"/>
    <s v="JUANEDA"/>
    <s v="AYENSA"/>
    <s v="EMMA"/>
    <s v="ejuaneda"/>
    <s v="emma.juaneda@unirioja.es"/>
    <n v="4"/>
    <n v="4"/>
    <n v="536"/>
    <s v="PROFESOR INTERINO"/>
    <s v="C01"/>
    <s v="TIEMPO COMPLETO"/>
    <s v="2015-12-22 00:00:00.0"/>
    <s v="null"/>
    <s v="PI101025"/>
    <s v="PROFESOR CONTRATADO INTERINO"/>
    <s v="R104"/>
    <x v="0"/>
    <n v="650"/>
    <s v="ORGANIZACIÓN DE EMPRESAS"/>
  </r>
  <r>
    <x v="0"/>
    <x v="0"/>
    <n v="215"/>
    <s v="215R"/>
    <s v="GRUPO-A1"/>
    <n v="16594259"/>
    <s v="Dirección de organizaciones no lucrativas"/>
    <s v="GR"/>
    <s v="GRUPO REDUCIDO"/>
    <s v="215R"/>
    <s v="GR de Dirección de organizaciones no lucrativas"/>
    <s v="GRUPO-A1"/>
    <s v="GR de Dirección de organizaciones no lucrativas"/>
    <s v="1S"/>
    <n v="16594259"/>
    <s v="JUANEDA"/>
    <s v="AYENSA"/>
    <s v="EMMA"/>
    <s v="ejuaneda"/>
    <s v="emma.juaneda@unirioja.es"/>
    <n v="2"/>
    <n v="2"/>
    <n v="536"/>
    <s v="PROFESOR INTERINO"/>
    <s v="C01"/>
    <s v="TIEMPO COMPLETO"/>
    <s v="2015-12-22 00:00:00.0"/>
    <s v="null"/>
    <s v="PI101025"/>
    <s v="PROFESOR CONTRATADO INTERINO"/>
    <s v="R104"/>
    <x v="0"/>
    <n v="650"/>
    <s v="ORGANIZACIÓN DE EMPRESAS"/>
  </r>
  <r>
    <x v="0"/>
    <x v="0"/>
    <n v="216"/>
    <s v="216G"/>
    <s v="GRUPO-A"/>
    <n v="16517184"/>
    <s v="Dirección y toma de decisiones"/>
    <s v="GG"/>
    <s v="GRUPO GRANDE"/>
    <s v="216G"/>
    <s v="GG de Dirección y toma de decisiones"/>
    <s v="GRUPO-A"/>
    <s v="GG de Dirección y toma de decisiones"/>
    <s v="1S"/>
    <n v="16517184"/>
    <s v="JUÁREZ"/>
    <s v="CASTELLÓ"/>
    <s v="CARMELO ARTURO"/>
    <s v="cajuarez"/>
    <s v="carmelo.juarez@unirioja.es"/>
    <n v="4"/>
    <n v="4"/>
    <n v="504"/>
    <s v="PROFESOR TITULAR UNIVERSIDAD"/>
    <s v="C01"/>
    <s v="TIEMPO COMPLETO"/>
    <s v="2013-09-13 00:00:00.0"/>
    <s v="null"/>
    <s v="DF31303"/>
    <s v="TITULAR DE UNIVERSIDAD"/>
    <s v="R104"/>
    <x v="0"/>
    <n v="650"/>
    <s v="ORGANIZACIÓN DE EMPRESAS"/>
  </r>
  <r>
    <x v="0"/>
    <x v="0"/>
    <n v="216"/>
    <s v="216I"/>
    <s v="GRUPO-A1"/>
    <n v="16517184"/>
    <s v="Dirección y toma de decisiones"/>
    <s v="GI"/>
    <s v="GRUPO DE INFORMÁTICA"/>
    <s v="216I"/>
    <s v="GI de Dirección y toma de decisiones"/>
    <s v="GRUPO-A1"/>
    <s v="GI de Dirección y toma de decisiones"/>
    <s v="1S"/>
    <n v="16517184"/>
    <s v="JUÁREZ"/>
    <s v="CASTELLÓ"/>
    <s v="CARMELO ARTURO"/>
    <s v="cajuarez"/>
    <s v="carmelo.juarez@unirioja.es"/>
    <n v="0.5"/>
    <n v="0.5"/>
    <n v="504"/>
    <s v="PROFESOR TITULAR UNIVERSIDAD"/>
    <s v="C01"/>
    <s v="TIEMPO COMPLETO"/>
    <s v="2013-09-13 00:00:00.0"/>
    <s v="null"/>
    <s v="DF31303"/>
    <s v="TITULAR DE UNIVERSIDAD"/>
    <s v="R104"/>
    <x v="0"/>
    <n v="650"/>
    <s v="ORGANIZACIÓN DE EMPRESAS"/>
  </r>
  <r>
    <x v="0"/>
    <x v="0"/>
    <n v="216"/>
    <s v="216R"/>
    <s v="GRUPO-A1"/>
    <n v="16517184"/>
    <s v="Dirección y toma de decisiones"/>
    <s v="GR"/>
    <s v="GRUPO REDUCIDO"/>
    <s v="216R"/>
    <s v="GR de Dirección y toma de decisiones"/>
    <s v="GRUPO-A1"/>
    <s v="GR de Dirección y toma de decisiones"/>
    <s v="1S"/>
    <n v="16517184"/>
    <s v="JUÁREZ"/>
    <s v="CASTELLÓ"/>
    <s v="CARMELO ARTURO"/>
    <s v="cajuarez"/>
    <s v="carmelo.juarez@unirioja.es"/>
    <n v="1.5"/>
    <n v="1.5"/>
    <n v="504"/>
    <s v="PROFESOR TITULAR UNIVERSIDAD"/>
    <s v="C01"/>
    <s v="TIEMPO COMPLETO"/>
    <s v="2013-09-13 00:00:00.0"/>
    <s v="null"/>
    <s v="DF31303"/>
    <s v="TITULAR DE UNIVERSIDAD"/>
    <s v="R104"/>
    <x v="0"/>
    <n v="650"/>
    <s v="ORGANIZACIÓN DE EMPRESAS"/>
  </r>
  <r>
    <x v="0"/>
    <x v="0"/>
    <n v="217"/>
    <s v="217G"/>
    <s v="GRUPO-A"/>
    <n v="16551895"/>
    <s v="Estrategia corporativa"/>
    <s v="GG"/>
    <s v="GRUPO GRANDE"/>
    <s v="217G"/>
    <s v="GG de Estrategia corporativa"/>
    <s v="GRUPO-A"/>
    <s v="GG de Estrategia corporativa"/>
    <s v="1S"/>
    <n v="16551895"/>
    <s v="SALINAS"/>
    <s v="ZÁRATE"/>
    <s v="RODOLFO"/>
    <s v="rosalina"/>
    <s v="rodolfo.salinas@unirioja.es"/>
    <n v="4"/>
    <n v="4"/>
    <n v="504"/>
    <s v="PROFESOR TITULAR UNIVERSIDAD"/>
    <s v="01A"/>
    <s v="TIEMPO COMPLETO AMPLIADO"/>
    <s v="2012-09-01 00:00:00.0"/>
    <s v="null"/>
    <s v="DF100088"/>
    <s v="PROFESOR TITULAR DE UNIVERSIDAD"/>
    <s v="R104"/>
    <x v="0"/>
    <n v="650"/>
    <s v="ORGANIZACIÓN DE EMPRESAS"/>
  </r>
  <r>
    <x v="0"/>
    <x v="0"/>
    <n v="217"/>
    <s v="217R"/>
    <s v="GRUPO-A1"/>
    <n v="16551895"/>
    <s v="Estrategia corporativa"/>
    <s v="GR"/>
    <s v="GRUPO REDUCIDO"/>
    <s v="217R"/>
    <s v="GR de Estrategia corporativa"/>
    <s v="GRUPO-A1"/>
    <s v="GR de Estrategia corporativa"/>
    <s v="1S"/>
    <n v="16551895"/>
    <s v="SALINAS"/>
    <s v="ZÁRATE"/>
    <s v="RODOLFO"/>
    <s v="rosalina"/>
    <s v="rodolfo.salinas@unirioja.es"/>
    <n v="2"/>
    <n v="2"/>
    <n v="504"/>
    <s v="PROFESOR TITULAR UNIVERSIDAD"/>
    <s v="01A"/>
    <s v="TIEMPO COMPLETO AMPLIADO"/>
    <s v="2012-09-01 00:00:00.0"/>
    <s v="null"/>
    <s v="DF100088"/>
    <s v="PROFESOR TITULAR DE UNIVERSIDAD"/>
    <s v="R104"/>
    <x v="0"/>
    <n v="650"/>
    <s v="ORGANIZACIÓN DE EMPRESAS"/>
  </r>
  <r>
    <x v="0"/>
    <x v="0"/>
    <n v="217"/>
    <s v="217R"/>
    <s v="GRUPO-A2"/>
    <n v="16551895"/>
    <s v="Estrategia corporativa"/>
    <s v="GR"/>
    <s v="GRUPO REDUCIDO"/>
    <s v="217R"/>
    <s v="GR de Estrategia corporativa"/>
    <s v="GRUPO-A2"/>
    <s v="GR de Estrategia corporativa"/>
    <s v="1S"/>
    <n v="16551895"/>
    <s v="SALINAS"/>
    <s v="ZÁRATE"/>
    <s v="RODOLFO"/>
    <s v="rosalina"/>
    <s v="rodolfo.salinas@unirioja.es"/>
    <n v="2"/>
    <n v="2"/>
    <n v="504"/>
    <s v="PROFESOR TITULAR UNIVERSIDAD"/>
    <s v="01A"/>
    <s v="TIEMPO COMPLETO AMPLIADO"/>
    <s v="2012-09-01 00:00:00.0"/>
    <s v="null"/>
    <s v="DF100088"/>
    <s v="PROFESOR TITULAR DE UNIVERSIDAD"/>
    <s v="R104"/>
    <x v="0"/>
    <n v="650"/>
    <s v="ORGANIZACIÓN DE EMPRESAS"/>
  </r>
  <r>
    <x v="0"/>
    <x v="0"/>
    <n v="218"/>
    <s v="218G"/>
    <s v="GRUPO-A"/>
    <n v="16594259"/>
    <s v="Gestión de la calidad"/>
    <s v="GG"/>
    <s v="GRUPO GRANDE"/>
    <s v="218G"/>
    <s v="GG de Gestión de la calidad"/>
    <s v="GRUPO-A"/>
    <s v="GG de Gestión de la calidad"/>
    <s v="1S"/>
    <n v="16594259"/>
    <s v="JUANEDA"/>
    <s v="AYENSA"/>
    <s v="EMMA"/>
    <s v="ejuaneda"/>
    <s v="emma.juaneda@unirioja.es"/>
    <n v="2"/>
    <n v="2"/>
    <n v="536"/>
    <s v="PROFESOR INTERINO"/>
    <s v="C01"/>
    <s v="TIEMPO COMPLETO"/>
    <s v="2015-12-22 00:00:00.0"/>
    <s v="null"/>
    <s v="PI101025"/>
    <s v="PROFESOR CONTRATADO INTERINO"/>
    <s v="R104"/>
    <x v="0"/>
    <n v="650"/>
    <s v="ORGANIZACIÓN DE EMPRESAS"/>
  </r>
  <r>
    <x v="0"/>
    <x v="0"/>
    <n v="218"/>
    <s v="218G"/>
    <s v="GRUPO-A"/>
    <n v="72778836"/>
    <s v="Gestión de la calidad"/>
    <s v="GG"/>
    <s v="GRUPO GRANDE"/>
    <s v="218G"/>
    <s v="GG de Gestión de la calidad"/>
    <s v="GRUPO-A"/>
    <s v="GG de Gestión de la calidad"/>
    <s v="1S"/>
    <n v="72778836"/>
    <s v="ÁLVAREZ"/>
    <s v="GURREA"/>
    <s v="JUAN CARLOS"/>
    <s v="jualvag"/>
    <s v="juan-carlos.alvarez@unirioja.es"/>
    <n v="2"/>
    <n v="2"/>
    <n v="532"/>
    <s v="LABORAL DOCENTE-ASOCIADO"/>
    <s v="P06"/>
    <s v="TIEMPO PARCIAL (6+6 HORAS)"/>
    <s v="2015-09-15 00:00:00.0"/>
    <s v="2019-09-14 00:00:00.0"/>
    <s v="PI101026"/>
    <s v="PROFESOR ASOCIADO"/>
    <s v="R104"/>
    <x v="0"/>
    <n v="650"/>
    <s v="ORGANIZACIÓN DE EMPRESAS"/>
  </r>
  <r>
    <x v="0"/>
    <x v="0"/>
    <n v="218"/>
    <s v="218R"/>
    <s v="GRUPO-A1"/>
    <n v="16594259"/>
    <s v="Gestión de la calidad"/>
    <s v="GR"/>
    <s v="GRUPO REDUCIDO"/>
    <s v="218R"/>
    <s v="GR de Gestión de la calidad"/>
    <s v="GRUPO-A1"/>
    <s v="GR de Gestión de la calidad"/>
    <s v="1S"/>
    <n v="16594259"/>
    <s v="JUANEDA"/>
    <s v="AYENSA"/>
    <s v="EMMA"/>
    <s v="ejuaneda"/>
    <s v="emma.juaneda@unirioja.es"/>
    <n v="1"/>
    <n v="1"/>
    <n v="536"/>
    <s v="PROFESOR INTERINO"/>
    <s v="C01"/>
    <s v="TIEMPO COMPLETO"/>
    <s v="2015-12-22 00:00:00.0"/>
    <s v="null"/>
    <s v="PI101025"/>
    <s v="PROFESOR CONTRATADO INTERINO"/>
    <s v="R104"/>
    <x v="0"/>
    <n v="650"/>
    <s v="ORGANIZACIÓN DE EMPRESAS"/>
  </r>
  <r>
    <x v="0"/>
    <x v="0"/>
    <n v="218"/>
    <s v="218R"/>
    <s v="GRUPO-A1"/>
    <n v="72778836"/>
    <s v="Gestión de la calidad"/>
    <s v="GR"/>
    <s v="GRUPO REDUCIDO"/>
    <s v="218R"/>
    <s v="GR de Gestión de la calidad"/>
    <s v="GRUPO-A1"/>
    <s v="GR de Gestión de la calidad"/>
    <s v="1S"/>
    <n v="72778836"/>
    <s v="ÁLVAREZ"/>
    <s v="GURREA"/>
    <s v="JUAN CARLOS"/>
    <s v="jualvag"/>
    <s v="juan-carlos.alvarez@unirioja.es"/>
    <n v="1"/>
    <n v="1"/>
    <n v="532"/>
    <s v="LABORAL DOCENTE-ASOCIADO"/>
    <s v="P06"/>
    <s v="TIEMPO PARCIAL (6+6 HORAS)"/>
    <s v="2015-09-15 00:00:00.0"/>
    <s v="2019-09-14 00:00:00.0"/>
    <s v="PI101026"/>
    <s v="PROFESOR ASOCIADO"/>
    <s v="R104"/>
    <x v="0"/>
    <n v="650"/>
    <s v="ORGANIZACIÓN DE EMPRESAS"/>
  </r>
  <r>
    <x v="0"/>
    <x v="0"/>
    <n v="219"/>
    <s v="219G"/>
    <s v="GRUPO-A"/>
    <n v="16544145"/>
    <s v="Mercados financieros"/>
    <s v="GG"/>
    <s v="GRUPO GRANDE"/>
    <s v="219G"/>
    <s v="GG de Mercados financieros"/>
    <s v="GRUPO-A"/>
    <s v="GG de Mercados financieros"/>
    <s v="1S"/>
    <n v="16544145"/>
    <s v="ACEDO"/>
    <s v="RAMÍREZ"/>
    <s v="MIGUEL ANGEL"/>
    <s v="miacedo"/>
    <s v="miguel-angel.acedo@unirioja.es"/>
    <n v="1.5"/>
    <n v="1.5"/>
    <n v="504"/>
    <s v="PROFESOR TITULAR UNIVERSIDAD"/>
    <s v="C01"/>
    <s v="TIEMPO COMPLETO"/>
    <s v="2018-11-26 00:00:00.0"/>
    <s v="null"/>
    <s v="DF31207"/>
    <s v="PROFESOR TITULAR DE UNIVERSIDAD"/>
    <s v="R104"/>
    <x v="0"/>
    <n v="230"/>
    <s v="ECONOMÍA FINANCIERA Y CONTABILIDAD"/>
  </r>
  <r>
    <x v="0"/>
    <x v="0"/>
    <n v="219"/>
    <s v="219G"/>
    <s v="GRUPO-A"/>
    <n v="16612791"/>
    <s v="Mercados financieros"/>
    <s v="GG"/>
    <s v="GRUPO GRANDE"/>
    <s v="219G"/>
    <s v="GG de Mercados financieros"/>
    <s v="GRUPO-A"/>
    <s v="GG de Mercados financieros"/>
    <s v="1S"/>
    <n v="16612791"/>
    <s v="MELÓN"/>
    <s v="IZCO"/>
    <s v="ÁLVARO"/>
    <s v="almelon"/>
    <s v="alvaro.melon@alum.unirioja.es"/>
    <n v="0.8"/>
    <n v="0.8"/>
    <n v="536"/>
    <s v="PROFESOR INTERINO"/>
    <s v="C01"/>
    <s v="TIEMPO COMPLETO"/>
    <s v="2018-09-17 00:00:00.0"/>
    <s v="2018-09-30 00:00:00.0"/>
    <s v="PI101108"/>
    <s v="PROFESOR CONTRATADO INTERINO"/>
    <s v="R104"/>
    <x v="0"/>
    <n v="230"/>
    <s v="ECONOMÍA FINANCIERA Y CONTABILIDAD"/>
  </r>
  <r>
    <x v="0"/>
    <x v="0"/>
    <n v="219"/>
    <s v="219G"/>
    <s v="GRUPO-A"/>
    <n v="16634063"/>
    <s v="Mercados financieros"/>
    <s v="GG"/>
    <s v="GRUPO GRANDE"/>
    <s v="219G"/>
    <s v="GG de Mercados financieros"/>
    <s v="GRUPO-A"/>
    <s v="GG de Mercados financieros"/>
    <s v="1S"/>
    <n v="16634063"/>
    <s v="BAÑUELOS"/>
    <s v="CAMPO"/>
    <s v="ARKAITZ"/>
    <s v="arbanuel"/>
    <s v="arkaitz.banuelos@unirioja.es"/>
    <n v="1.7"/>
    <n v="1.7"/>
    <n v="536"/>
    <s v="PROFESOR INTERINO"/>
    <s v="C01"/>
    <s v="TIEMPO COMPLETO"/>
    <s v="2018-10-01 00:00:00.0"/>
    <s v="2019-09-14 00:00:00.0"/>
    <s v="PI101434"/>
    <s v="PROFESOR CONTRATADO INTERINO"/>
    <s v="R104"/>
    <x v="0"/>
    <n v="230"/>
    <s v="ECONOMÍA FINANCIERA Y CONTABILIDAD"/>
  </r>
  <r>
    <x v="0"/>
    <x v="0"/>
    <n v="219"/>
    <s v="219I"/>
    <s v="GRUPO-A1"/>
    <n v="16634063"/>
    <s v="Mercados financieros"/>
    <s v="GI"/>
    <s v="GRUPO DE INFORMÁTICA"/>
    <s v="219I"/>
    <s v="GI de Mercados financieros"/>
    <s v="GRUPO-A1"/>
    <s v="GI de Mercados financieros"/>
    <s v="1S"/>
    <n v="16634063"/>
    <s v="BAÑUELOS"/>
    <s v="CAMPO"/>
    <s v="ARKAITZ"/>
    <s v="arbanuel"/>
    <s v="arkaitz.banuelos@unirioja.es"/>
    <n v="2"/>
    <n v="2"/>
    <n v="536"/>
    <s v="PROFESOR INTERINO"/>
    <s v="C01"/>
    <s v="TIEMPO COMPLETO"/>
    <s v="2018-10-01 00:00:00.0"/>
    <s v="2019-09-14 00:00:00.0"/>
    <s v="PI101434"/>
    <s v="PROFESOR CONTRATADO INTERINO"/>
    <s v="R104"/>
    <x v="0"/>
    <n v="230"/>
    <s v="ECONOMÍA FINANCIERA Y CONTABILIDAD"/>
  </r>
  <r>
    <x v="0"/>
    <x v="0"/>
    <n v="219"/>
    <s v="219I"/>
    <s v="GRUPO-A2"/>
    <n v="16634063"/>
    <s v="Mercados financieros"/>
    <s v="GI"/>
    <s v="GRUPO DE INFORMÁTICA"/>
    <s v="219I"/>
    <s v="GI de Mercados financieros"/>
    <s v="GRUPO-A2"/>
    <s v="GI de Mercados financieros"/>
    <s v="1S"/>
    <n v="16634063"/>
    <s v="BAÑUELOS"/>
    <s v="CAMPO"/>
    <s v="ARKAITZ"/>
    <s v="arbanuel"/>
    <s v="arkaitz.banuelos@unirioja.es"/>
    <n v="2"/>
    <n v="2"/>
    <n v="536"/>
    <s v="PROFESOR INTERINO"/>
    <s v="C01"/>
    <s v="TIEMPO COMPLETO"/>
    <s v="2018-10-01 00:00:00.0"/>
    <s v="2019-09-14 00:00:00.0"/>
    <s v="PI101434"/>
    <s v="PROFESOR CONTRATADO INTERINO"/>
    <s v="R104"/>
    <x v="0"/>
    <n v="230"/>
    <s v="ECONOMÍA FINANCIERA Y CONTABILIDAD"/>
  </r>
  <r>
    <x v="0"/>
    <x v="0"/>
    <n v="220"/>
    <s v="220G"/>
    <s v="GRUPO-A"/>
    <n v="25103899"/>
    <s v="Planificación fiscal"/>
    <s v="GG"/>
    <s v="GRUPO GRANDE"/>
    <s v="220G"/>
    <s v="GG de Planificación fiscal"/>
    <s v="GRUPO-A"/>
    <s v="GG de Planificación fiscal"/>
    <s v="2S"/>
    <n v="25103899"/>
    <s v="PINO"/>
    <s v="LOZANO"/>
    <s v="MANUEL FRANCISCO"/>
    <s v="mapino"/>
    <s v="manuel-francisco.pino@unirioja.es"/>
    <n v="4"/>
    <n v="4"/>
    <n v="532"/>
    <s v="LABORAL DOCENTE-ASOCIADO"/>
    <s v="P04"/>
    <s v="TIEMPO PARCIAL (4+4 HORAS)"/>
    <s v="2018-09-17 00:00:00.0"/>
    <s v="2019-09-14 00:00:00.0"/>
    <s v="PI101356"/>
    <s v="PROFESOR ASOCIADO"/>
    <s v="R104"/>
    <x v="0"/>
    <n v="225"/>
    <s v="ECONOMÍA APLICADA"/>
  </r>
  <r>
    <x v="0"/>
    <x v="0"/>
    <n v="220"/>
    <s v="220G"/>
    <s v="GRUPO-A"/>
    <n v="73209342"/>
    <s v="Planificación fiscal"/>
    <s v="GG"/>
    <s v="GRUPO GRANDE"/>
    <s v="220G"/>
    <s v="GG de Planificación fiscal"/>
    <s v="GRUPO-A"/>
    <s v="GG de Planificación fiscal"/>
    <s v="2S"/>
    <n v="73209342"/>
    <s v="CASTILLO"/>
    <s v="MURCIEGO"/>
    <s v="ÁNGELA"/>
    <s v="ancastmu"/>
    <s v="angela.castillo@unirioja.es"/>
    <n v="0"/>
    <n v="0"/>
    <n v="536"/>
    <s v="PROFESOR INTERINO"/>
    <s v="C01"/>
    <s v="TIEMPO COMPLETO"/>
    <s v="2018-09-17 00:00:00.0"/>
    <s v="null"/>
    <s v="PI101354"/>
    <s v="PROFESOR CONTRATADO INTERINO"/>
    <s v="R104"/>
    <x v="0"/>
    <n v="225"/>
    <s v="ECONOMÍA APLICADA"/>
  </r>
  <r>
    <x v="0"/>
    <x v="0"/>
    <n v="220"/>
    <s v="220I"/>
    <s v="GRUPO-A1"/>
    <n v="25103899"/>
    <s v="Planificación fiscal"/>
    <s v="GI"/>
    <s v="GRUPO DE INFORMÁTICA"/>
    <s v="220I"/>
    <s v="GI de Planificación fiscal"/>
    <s v="GRUPO-A1"/>
    <s v="GI de Planificación fiscal"/>
    <s v="2S"/>
    <n v="25103899"/>
    <s v="PINO"/>
    <s v="LOZANO"/>
    <s v="MANUEL FRANCISCO"/>
    <s v="mapino"/>
    <s v="manuel-francisco.pino@unirioja.es"/>
    <n v="2"/>
    <n v="2"/>
    <n v="532"/>
    <s v="LABORAL DOCENTE-ASOCIADO"/>
    <s v="P04"/>
    <s v="TIEMPO PARCIAL (4+4 HORAS)"/>
    <s v="2018-09-17 00:00:00.0"/>
    <s v="2019-09-14 00:00:00.0"/>
    <s v="PI101356"/>
    <s v="PROFESOR ASOCIADO"/>
    <s v="R104"/>
    <x v="0"/>
    <n v="225"/>
    <s v="ECONOMÍA APLICADA"/>
  </r>
  <r>
    <x v="0"/>
    <x v="0"/>
    <n v="221"/>
    <s v="221G"/>
    <s v="GRUPO-A"/>
    <n v="10828501"/>
    <s v="Canales de distribución"/>
    <s v="GG"/>
    <s v="GRUPO GRANDE"/>
    <s v="221G"/>
    <s v="GG de Canales de distribución"/>
    <s v="GRUPO-A"/>
    <s v="GG de Canales de distribución"/>
    <s v="1S"/>
    <n v="10828501"/>
    <s v="RUIZ"/>
    <s v="VEGA"/>
    <s v="AGUSTÍN V."/>
    <s v="agusruve"/>
    <s v="agustin.ruiz@unirioja.es"/>
    <n v="2"/>
    <n v="2"/>
    <n v="500"/>
    <s v="CATEDRATICO DE UNIVERSIDAD"/>
    <s v="01A"/>
    <s v="TIEMPO COMPLETO AMPLIADO"/>
    <s v="2013-09-01 00:00:00.0"/>
    <s v="null"/>
    <s v="DF31131"/>
    <s v="CATEDRÁTICO DE UNIVERSIDAD"/>
    <s v="R104"/>
    <x v="0"/>
    <n v="95"/>
    <s v="COMERCIALIZACIÓN E INVESTIGACIÓN DE MERCADOS"/>
  </r>
  <r>
    <x v="0"/>
    <x v="0"/>
    <n v="221"/>
    <s v="221G"/>
    <s v="GRUPO-A"/>
    <n v="72780423"/>
    <s v="Canales de distribución"/>
    <s v="GG"/>
    <s v="GRUPO GRANDE"/>
    <s v="221G"/>
    <s v="GG de Canales de distribución"/>
    <s v="GRUPO-A"/>
    <s v="GG de Canales de distribución"/>
    <s v="1S"/>
    <n v="72780423"/>
    <s v="RIAÑO"/>
    <s v="GIL"/>
    <s v="CONSUELO"/>
    <s v="coriano"/>
    <s v="consuelo.riano@unirioja.es"/>
    <n v="2"/>
    <n v="2"/>
    <n v="504"/>
    <s v="PROFESOR TITULAR UNIVERSIDAD"/>
    <s v="01A"/>
    <s v="TIEMPO COMPLETO AMPLIADO"/>
    <s v="2018-09-17 00:00:00.0"/>
    <s v="null"/>
    <s v="DF31218"/>
    <s v="TITULAR DE UNIVERSIDAD"/>
    <s v="R104"/>
    <x v="0"/>
    <n v="95"/>
    <s v="COMERCIALIZACIÓN E INVESTIGACIÓN DE MERCADOS"/>
  </r>
  <r>
    <x v="0"/>
    <x v="0"/>
    <n v="221"/>
    <s v="221I"/>
    <s v="GRUPO-A1"/>
    <n v="72780423"/>
    <s v="Canales de distribución"/>
    <s v="GI"/>
    <s v="GRUPO DE INFORMÁTICA"/>
    <s v="221I"/>
    <s v="GI de Canales de distribución"/>
    <s v="GRUPO-A1"/>
    <s v="GI de Canales de distribución"/>
    <s v="1S"/>
    <n v="72780423"/>
    <s v="RIAÑO"/>
    <s v="GIL"/>
    <s v="CONSUELO"/>
    <s v="coriano"/>
    <s v="consuelo.riano@unirioja.es"/>
    <n v="0.5"/>
    <n v="0.5"/>
    <n v="504"/>
    <s v="PROFESOR TITULAR UNIVERSIDAD"/>
    <s v="01A"/>
    <s v="TIEMPO COMPLETO AMPLIADO"/>
    <s v="2018-09-17 00:00:00.0"/>
    <s v="null"/>
    <s v="DF31218"/>
    <s v="TITULAR DE UNIVERSIDAD"/>
    <s v="R104"/>
    <x v="0"/>
    <n v="95"/>
    <s v="COMERCIALIZACIÓN E INVESTIGACIÓN DE MERCADOS"/>
  </r>
  <r>
    <x v="0"/>
    <x v="0"/>
    <n v="221"/>
    <s v="221R"/>
    <s v="GRUPO-A1"/>
    <n v="10828501"/>
    <s v="Canales de distribución"/>
    <s v="GR"/>
    <s v="GRUPO REDUCIDO"/>
    <s v="221R"/>
    <s v="GR de Canales de distribución"/>
    <s v="GRUPO-A1"/>
    <s v="GR de Canales de distribución"/>
    <s v="1S"/>
    <n v="10828501"/>
    <s v="RUIZ"/>
    <s v="VEGA"/>
    <s v="AGUSTÍN V."/>
    <s v="agusruve"/>
    <s v="agustin.ruiz@unirioja.es"/>
    <n v="1.2"/>
    <n v="1.2"/>
    <n v="500"/>
    <s v="CATEDRATICO DE UNIVERSIDAD"/>
    <s v="01A"/>
    <s v="TIEMPO COMPLETO AMPLIADO"/>
    <s v="2013-09-01 00:00:00.0"/>
    <s v="null"/>
    <s v="DF31131"/>
    <s v="CATEDRÁTICO DE UNIVERSIDAD"/>
    <s v="R104"/>
    <x v="0"/>
    <n v="95"/>
    <s v="COMERCIALIZACIÓN E INVESTIGACIÓN DE MERCADOS"/>
  </r>
  <r>
    <x v="0"/>
    <x v="0"/>
    <n v="221"/>
    <s v="221R"/>
    <s v="GRUPO-A1"/>
    <n v="72780423"/>
    <s v="Canales de distribución"/>
    <s v="GR"/>
    <s v="GRUPO REDUCIDO"/>
    <s v="221R"/>
    <s v="GR de Canales de distribución"/>
    <s v="GRUPO-A1"/>
    <s v="GR de Canales de distribución"/>
    <s v="1S"/>
    <n v="72780423"/>
    <s v="RIAÑO"/>
    <s v="GIL"/>
    <s v="CONSUELO"/>
    <s v="coriano"/>
    <s v="consuelo.riano@unirioja.es"/>
    <n v="0.3"/>
    <n v="0.3"/>
    <n v="504"/>
    <s v="PROFESOR TITULAR UNIVERSIDAD"/>
    <s v="01A"/>
    <s v="TIEMPO COMPLETO AMPLIADO"/>
    <s v="2018-09-17 00:00:00.0"/>
    <s v="null"/>
    <s v="DF31218"/>
    <s v="TITULAR DE UNIVERSIDAD"/>
    <s v="R104"/>
    <x v="0"/>
    <n v="95"/>
    <s v="COMERCIALIZACIÓN E INVESTIGACIÓN DE MERCADOS"/>
  </r>
  <r>
    <x v="0"/>
    <x v="0"/>
    <n v="222"/>
    <s v="222G"/>
    <s v="GRUPO-A"/>
    <n v="13080014"/>
    <s v="Marketing de servicios profesionales"/>
    <s v="GG"/>
    <s v="GRUPO GRANDE"/>
    <s v="222G"/>
    <s v="GG de Márketing de servicios profesionales"/>
    <s v="GRUPO-A"/>
    <s v="GG de Márketing de servicios profesionales"/>
    <s v="1S"/>
    <n v="13080014"/>
    <s v="SIERRA"/>
    <s v="MURILLO"/>
    <s v="MARÍA YOLANDA"/>
    <s v="yosierra"/>
    <s v="yolanda.sierra@unirioja.es"/>
    <n v="0"/>
    <n v="0"/>
    <n v="506"/>
    <s v="PROFESOR TITULAR DE ESCUELA UNIVERSITARI"/>
    <s v="C01"/>
    <s v="TIEMPO COMPLETO"/>
    <s v="2018-09-17 00:00:00.0"/>
    <s v="null"/>
    <s v="DF31142"/>
    <s v="TITULAR DE ESCUELAS UNIVERSITARIAS"/>
    <s v="R104"/>
    <x v="0"/>
    <n v="95"/>
    <s v="COMERCIALIZACIÓN E INVESTIGACIÓN DE MERCADOS"/>
  </r>
  <r>
    <x v="0"/>
    <x v="0"/>
    <n v="222"/>
    <s v="222G"/>
    <s v="GRUPO-A"/>
    <n v="16616932"/>
    <s v="Marketing de servicios profesionales"/>
    <s v="GG"/>
    <s v="GRUPO GRANDE"/>
    <s v="222G"/>
    <s v="GG de Márketing de servicios profesionales"/>
    <s v="GRUPO-A"/>
    <s v="GG de Márketing de servicios profesionales"/>
    <s v="1S"/>
    <n v="16616932"/>
    <s v="MEDRANO"/>
    <s v="SÁEZ"/>
    <s v="NATALIA"/>
    <s v="namedran"/>
    <s v="natalia.medrano@unirioja.es"/>
    <n v="4"/>
    <n v="4"/>
    <n v="536"/>
    <s v="PROFESOR INTERINO"/>
    <s v="C01"/>
    <s v="TIEMPO COMPLETO"/>
    <s v="2018-09-17 00:00:00.0"/>
    <s v="2019-01-18 00:00:00.0"/>
    <s v="PI101353"/>
    <s v="PROFESOR CONTRATADO INTERINO TC"/>
    <s v="R104"/>
    <x v="0"/>
    <n v="95"/>
    <s v="COMERCIALIZACIÓN E INVESTIGACIÓN DE MERCADOS"/>
  </r>
  <r>
    <x v="0"/>
    <x v="0"/>
    <n v="222"/>
    <s v="222I"/>
    <s v="GRUPO-A1"/>
    <n v="16616932"/>
    <s v="Marketing de servicios profesionales"/>
    <s v="GI"/>
    <s v="GRUPO DE INFORMÁTICA"/>
    <s v="222I"/>
    <s v="GI de Márketing de servicios profesionales"/>
    <s v="GRUPO-A1"/>
    <s v="GI de Márketing de servicios profesionales"/>
    <s v="1S"/>
    <n v="16616932"/>
    <s v="MEDRANO"/>
    <s v="SÁEZ"/>
    <s v="NATALIA"/>
    <s v="namedran"/>
    <s v="natalia.medrano@unirioja.es"/>
    <n v="0.5"/>
    <n v="0.5"/>
    <n v="536"/>
    <s v="PROFESOR INTERINO"/>
    <s v="C01"/>
    <s v="TIEMPO COMPLETO"/>
    <s v="2018-09-17 00:00:00.0"/>
    <s v="2019-01-18 00:00:00.0"/>
    <s v="PI101353"/>
    <s v="PROFESOR CONTRATADO INTERINO TC"/>
    <s v="R104"/>
    <x v="0"/>
    <n v="95"/>
    <s v="COMERCIALIZACIÓN E INVESTIGACIÓN DE MERCADOS"/>
  </r>
  <r>
    <x v="0"/>
    <x v="0"/>
    <n v="222"/>
    <s v="222I"/>
    <s v="GRUPO-A2"/>
    <n v="16616932"/>
    <s v="Marketing de servicios profesionales"/>
    <s v="GI"/>
    <s v="GRUPO DE INFORMÁTICA"/>
    <s v="222I"/>
    <s v="GI de Márketing de servicios profesionales"/>
    <s v="GRUPO-A2"/>
    <s v="GI de Márketing de servicios profesionales"/>
    <s v="1S"/>
    <n v="16616932"/>
    <s v="MEDRANO"/>
    <s v="SÁEZ"/>
    <s v="NATALIA"/>
    <s v="namedran"/>
    <s v="natalia.medrano@unirioja.es"/>
    <n v="0.5"/>
    <n v="0.5"/>
    <n v="536"/>
    <s v="PROFESOR INTERINO"/>
    <s v="C01"/>
    <s v="TIEMPO COMPLETO"/>
    <s v="2018-09-17 00:00:00.0"/>
    <s v="2019-01-18 00:00:00.0"/>
    <s v="PI101353"/>
    <s v="PROFESOR CONTRATADO INTERINO TC"/>
    <s v="R104"/>
    <x v="0"/>
    <n v="95"/>
    <s v="COMERCIALIZACIÓN E INVESTIGACIÓN DE MERCADOS"/>
  </r>
  <r>
    <x v="0"/>
    <x v="0"/>
    <n v="222"/>
    <s v="222R"/>
    <s v="GRUPO-A1"/>
    <n v="16616932"/>
    <s v="Marketing de servicios profesionales"/>
    <s v="GR"/>
    <s v="GRUPO REDUCIDO"/>
    <s v="222R"/>
    <s v="GR de Márketing de servicios profesionales"/>
    <s v="GRUPO-A1"/>
    <s v="GR de Márketing de servicios profesionales"/>
    <s v="1S"/>
    <n v="16616932"/>
    <s v="MEDRANO"/>
    <s v="SÁEZ"/>
    <s v="NATALIA"/>
    <s v="namedran"/>
    <s v="natalia.medrano@unirioja.es"/>
    <n v="1.5"/>
    <n v="1.5"/>
    <n v="536"/>
    <s v="PROFESOR INTERINO"/>
    <s v="C01"/>
    <s v="TIEMPO COMPLETO"/>
    <s v="2018-09-17 00:00:00.0"/>
    <s v="2019-01-18 00:00:00.0"/>
    <s v="PI101353"/>
    <s v="PROFESOR CONTRATADO INTERINO TC"/>
    <s v="R104"/>
    <x v="0"/>
    <n v="95"/>
    <s v="COMERCIALIZACIÓN E INVESTIGACIÓN DE MERCADOS"/>
  </r>
  <r>
    <x v="0"/>
    <x v="0"/>
    <n v="222"/>
    <s v="222R"/>
    <s v="GRUPO-A2"/>
    <n v="16616932"/>
    <s v="Marketing de servicios profesionales"/>
    <s v="GR"/>
    <s v="GRUPO REDUCIDO"/>
    <s v="222R"/>
    <s v="GR de Márketing de servicios profesionales"/>
    <s v="GRUPO-A2"/>
    <s v="GR de Márketing de servicios profesionales"/>
    <s v="1S"/>
    <n v="16616932"/>
    <s v="MEDRANO"/>
    <s v="SÁEZ"/>
    <s v="NATALIA"/>
    <s v="namedran"/>
    <s v="natalia.medrano@unirioja.es"/>
    <n v="1.5"/>
    <n v="1.5"/>
    <n v="536"/>
    <s v="PROFESOR INTERINO"/>
    <s v="C01"/>
    <s v="TIEMPO COMPLETO"/>
    <s v="2018-09-17 00:00:00.0"/>
    <s v="2019-01-18 00:00:00.0"/>
    <s v="PI101353"/>
    <s v="PROFESOR CONTRATADO INTERINO TC"/>
    <s v="R104"/>
    <x v="0"/>
    <n v="95"/>
    <s v="COMERCIALIZACIÓN E INVESTIGACIÓN DE MERCADOS"/>
  </r>
  <r>
    <x v="0"/>
    <x v="0"/>
    <n v="223"/>
    <s v="223G"/>
    <s v="GRUPO-A"/>
    <n v="13080014"/>
    <s v="Marketing directo y promoción de ventas"/>
    <s v="GG"/>
    <s v="GRUPO GRANDE"/>
    <s v="223G"/>
    <s v="GG de Márketing directo y promoción de ventas"/>
    <s v="GRUPO-A"/>
    <s v="GG de Márketing directo y promoción de ventas"/>
    <s v="1S"/>
    <n v="13080014"/>
    <s v="SIERRA"/>
    <s v="MURILLO"/>
    <s v="MARÍA YOLANDA"/>
    <s v="yosierra"/>
    <s v="yolanda.sierra@unirioja.es"/>
    <n v="4"/>
    <n v="4"/>
    <n v="506"/>
    <s v="PROFESOR TITULAR DE ESCUELA UNIVERSITARI"/>
    <s v="C01"/>
    <s v="TIEMPO COMPLETO"/>
    <s v="2018-09-17 00:00:00.0"/>
    <s v="null"/>
    <s v="DF31142"/>
    <s v="TITULAR DE ESCUELAS UNIVERSITARIAS"/>
    <s v="R104"/>
    <x v="0"/>
    <n v="95"/>
    <s v="COMERCIALIZACIÓN E INVESTIGACIÓN DE MERCADOS"/>
  </r>
  <r>
    <x v="0"/>
    <x v="0"/>
    <n v="223"/>
    <s v="223I"/>
    <s v="GRUPO-A1"/>
    <n v="13080014"/>
    <s v="Marketing directo y promoción de ventas"/>
    <s v="GI"/>
    <s v="GRUPO DE INFORMÁTICA"/>
    <s v="223I"/>
    <s v="GI de Márketing directo y promoción de ventas"/>
    <s v="GRUPO-A1"/>
    <s v="GI de Márketing directo y promoción de ventas"/>
    <s v="1S"/>
    <n v="13080014"/>
    <s v="SIERRA"/>
    <s v="MURILLO"/>
    <s v="MARÍA YOLANDA"/>
    <s v="yosierra"/>
    <s v="yolanda.sierra@unirioja.es"/>
    <n v="0.5"/>
    <n v="0.5"/>
    <n v="506"/>
    <s v="PROFESOR TITULAR DE ESCUELA UNIVERSITARI"/>
    <s v="C01"/>
    <s v="TIEMPO COMPLETO"/>
    <s v="2018-09-17 00:00:00.0"/>
    <s v="null"/>
    <s v="DF31142"/>
    <s v="TITULAR DE ESCUELAS UNIVERSITARIAS"/>
    <s v="R104"/>
    <x v="0"/>
    <n v="95"/>
    <s v="COMERCIALIZACIÓN E INVESTIGACIÓN DE MERCADOS"/>
  </r>
  <r>
    <x v="0"/>
    <x v="0"/>
    <n v="223"/>
    <s v="223I"/>
    <s v="GRUPO-A2"/>
    <n v="13080014"/>
    <s v="Marketing directo y promoción de ventas"/>
    <s v="GI"/>
    <s v="GRUPO DE INFORMÁTICA"/>
    <s v="223I"/>
    <s v="GI de Márketing directo y promoción de ventas"/>
    <s v="GRUPO-A2"/>
    <s v="GI de Márketing directo y promoción de ventas"/>
    <s v="1S"/>
    <n v="13080014"/>
    <s v="SIERRA"/>
    <s v="MURILLO"/>
    <s v="MARÍA YOLANDA"/>
    <s v="yosierra"/>
    <s v="yolanda.sierra@unirioja.es"/>
    <n v="0.5"/>
    <n v="0.5"/>
    <n v="506"/>
    <s v="PROFESOR TITULAR DE ESCUELA UNIVERSITARI"/>
    <s v="C01"/>
    <s v="TIEMPO COMPLETO"/>
    <s v="2018-09-17 00:00:00.0"/>
    <s v="null"/>
    <s v="DF31142"/>
    <s v="TITULAR DE ESCUELAS UNIVERSITARIAS"/>
    <s v="R104"/>
    <x v="0"/>
    <n v="95"/>
    <s v="COMERCIALIZACIÓN E INVESTIGACIÓN DE MERCADOS"/>
  </r>
  <r>
    <x v="0"/>
    <x v="0"/>
    <n v="223"/>
    <s v="223R"/>
    <s v="GRUPO-A1"/>
    <n v="13080014"/>
    <s v="Marketing directo y promoción de ventas"/>
    <s v="GR"/>
    <s v="GRUPO REDUCIDO"/>
    <s v="223R"/>
    <s v="GR de Márketing directo y promoción de ventas"/>
    <s v="GRUPO-A1"/>
    <s v="GR de Márketing directo y promoción de ventas"/>
    <s v="1S"/>
    <n v="13080014"/>
    <s v="SIERRA"/>
    <s v="MURILLO"/>
    <s v="MARÍA YOLANDA"/>
    <s v="yosierra"/>
    <s v="yolanda.sierra@unirioja.es"/>
    <n v="1.5"/>
    <n v="1.5"/>
    <n v="506"/>
    <s v="PROFESOR TITULAR DE ESCUELA UNIVERSITARI"/>
    <s v="C01"/>
    <s v="TIEMPO COMPLETO"/>
    <s v="2018-09-17 00:00:00.0"/>
    <s v="null"/>
    <s v="DF31142"/>
    <s v="TITULAR DE ESCUELAS UNIVERSITARIAS"/>
    <s v="R104"/>
    <x v="0"/>
    <n v="95"/>
    <s v="COMERCIALIZACIÓN E INVESTIGACIÓN DE MERCADOS"/>
  </r>
  <r>
    <x v="0"/>
    <x v="0"/>
    <n v="223"/>
    <s v="223R"/>
    <s v="GRUPO-A2"/>
    <n v="13080014"/>
    <s v="Marketing directo y promoción de ventas"/>
    <s v="GR"/>
    <s v="GRUPO REDUCIDO"/>
    <s v="223R"/>
    <s v="GR de Márketing directo y promoción de ventas"/>
    <s v="GRUPO-A2"/>
    <s v="GR de Márketing directo y promoción de ventas"/>
    <s v="1S"/>
    <n v="13080014"/>
    <s v="SIERRA"/>
    <s v="MURILLO"/>
    <s v="MARÍA YOLANDA"/>
    <s v="yosierra"/>
    <s v="yolanda.sierra@unirioja.es"/>
    <n v="1.5"/>
    <n v="1.5"/>
    <n v="506"/>
    <s v="PROFESOR TITULAR DE ESCUELA UNIVERSITARI"/>
    <s v="C01"/>
    <s v="TIEMPO COMPLETO"/>
    <s v="2018-09-17 00:00:00.0"/>
    <s v="null"/>
    <s v="DF31142"/>
    <s v="TITULAR DE ESCUELAS UNIVERSITARIAS"/>
    <s v="R104"/>
    <x v="0"/>
    <n v="95"/>
    <s v="COMERCIALIZACIÓN E INVESTIGACIÓN DE MERCADOS"/>
  </r>
  <r>
    <x v="0"/>
    <x v="0"/>
    <n v="224"/>
    <s v="224G"/>
    <s v="GRUPO-A"/>
    <n v="16547433"/>
    <s v="Comunicación publicitaria"/>
    <s v="GG"/>
    <s v="GRUPO GRANDE"/>
    <s v="224G"/>
    <s v="GG de Comunicación publicitaria"/>
    <s v="GRUPO-A"/>
    <s v="GG de Comunicación publicitaria"/>
    <s v="1S"/>
    <n v="16547433"/>
    <s v="OLARTE"/>
    <s v="PASCUAL"/>
    <s v="Mª CRISTINA"/>
    <s v="m-olarte"/>
    <s v="cristina.olarte@unirioja.es"/>
    <n v="4"/>
    <n v="4"/>
    <n v="504"/>
    <s v="PROFESOR TITULAR UNIVERSIDAD"/>
    <s v="C01"/>
    <s v="TIEMPO COMPLETO"/>
    <s v="2017-09-15 00:00:00.0"/>
    <s v="null"/>
    <s v="DF100194"/>
    <s v="PROFESOR TITULAR DE UNIVERSIDAD"/>
    <s v="R104"/>
    <x v="0"/>
    <n v="95"/>
    <s v="COMERCIALIZACIÓN E INVESTIGACIÓN DE MERCADOS"/>
  </r>
  <r>
    <x v="0"/>
    <x v="0"/>
    <n v="224"/>
    <s v="224I"/>
    <s v="GRUPO-A1"/>
    <n v="16547433"/>
    <s v="Comunicación publicitaria"/>
    <s v="GI"/>
    <s v="GRUPO DE INFORMÁTICA"/>
    <s v="224I"/>
    <s v="GI de Comunicación publicitaria"/>
    <s v="GRUPO-A1"/>
    <s v="GI de Comunicación publicitaria"/>
    <s v="1S"/>
    <n v="16547433"/>
    <s v="OLARTE"/>
    <s v="PASCUAL"/>
    <s v="Mª CRISTINA"/>
    <s v="m-olarte"/>
    <s v="cristina.olarte@unirioja.es"/>
    <n v="0.5"/>
    <n v="0.5"/>
    <n v="504"/>
    <s v="PROFESOR TITULAR UNIVERSIDAD"/>
    <s v="C01"/>
    <s v="TIEMPO COMPLETO"/>
    <s v="2017-09-15 00:00:00.0"/>
    <s v="null"/>
    <s v="DF100194"/>
    <s v="PROFESOR TITULAR DE UNIVERSIDAD"/>
    <s v="R104"/>
    <x v="0"/>
    <n v="95"/>
    <s v="COMERCIALIZACIÓN E INVESTIGACIÓN DE MERCADOS"/>
  </r>
  <r>
    <x v="0"/>
    <x v="0"/>
    <n v="224"/>
    <s v="224I"/>
    <s v="GRUPO-A2"/>
    <n v="16547433"/>
    <s v="Comunicación publicitaria"/>
    <s v="GI"/>
    <s v="GRUPO DE INFORMÁTICA"/>
    <s v="224I"/>
    <s v="GI de Comunicación publicitaria"/>
    <s v="GRUPO-A2"/>
    <s v="GI de Comunicación publicitaria"/>
    <s v="1S"/>
    <n v="16547433"/>
    <s v="OLARTE"/>
    <s v="PASCUAL"/>
    <s v="Mª CRISTINA"/>
    <s v="m-olarte"/>
    <s v="cristina.olarte@unirioja.es"/>
    <n v="0.5"/>
    <n v="0.5"/>
    <n v="504"/>
    <s v="PROFESOR TITULAR UNIVERSIDAD"/>
    <s v="C01"/>
    <s v="TIEMPO COMPLETO"/>
    <s v="2017-09-15 00:00:00.0"/>
    <s v="null"/>
    <s v="DF100194"/>
    <s v="PROFESOR TITULAR DE UNIVERSIDAD"/>
    <s v="R104"/>
    <x v="0"/>
    <n v="95"/>
    <s v="COMERCIALIZACIÓN E INVESTIGACIÓN DE MERCADOS"/>
  </r>
  <r>
    <x v="0"/>
    <x v="0"/>
    <n v="224"/>
    <s v="224R"/>
    <s v="GRUPO-A1"/>
    <n v="16547433"/>
    <s v="Comunicación publicitaria"/>
    <s v="GR"/>
    <s v="GRUPO REDUCIDO"/>
    <s v="224R"/>
    <s v="GR de Comunicación publicitaria"/>
    <s v="GRUPO-A1"/>
    <s v="GR de Comunicación publicitaria"/>
    <s v="1S"/>
    <n v="16547433"/>
    <s v="OLARTE"/>
    <s v="PASCUAL"/>
    <s v="Mª CRISTINA"/>
    <s v="m-olarte"/>
    <s v="cristina.olarte@unirioja.es"/>
    <n v="1.5"/>
    <n v="1.5"/>
    <n v="504"/>
    <s v="PROFESOR TITULAR UNIVERSIDAD"/>
    <s v="C01"/>
    <s v="TIEMPO COMPLETO"/>
    <s v="2017-09-15 00:00:00.0"/>
    <s v="null"/>
    <s v="DF100194"/>
    <s v="PROFESOR TITULAR DE UNIVERSIDAD"/>
    <s v="R104"/>
    <x v="0"/>
    <n v="95"/>
    <s v="COMERCIALIZACIÓN E INVESTIGACIÓN DE MERCADOS"/>
  </r>
  <r>
    <x v="0"/>
    <x v="0"/>
    <n v="224"/>
    <s v="224R"/>
    <s v="GRUPO-A2"/>
    <n v="16547433"/>
    <s v="Comunicación publicitaria"/>
    <s v="GR"/>
    <s v="GRUPO REDUCIDO"/>
    <s v="224R"/>
    <s v="GR de Comunicación publicitaria"/>
    <s v="GRUPO-A2"/>
    <s v="GR de Comunicación publicitaria"/>
    <s v="1S"/>
    <n v="16547433"/>
    <s v="OLARTE"/>
    <s v="PASCUAL"/>
    <s v="Mª CRISTINA"/>
    <s v="m-olarte"/>
    <s v="cristina.olarte@unirioja.es"/>
    <n v="1.5"/>
    <n v="1.5"/>
    <n v="504"/>
    <s v="PROFESOR TITULAR UNIVERSIDAD"/>
    <s v="C01"/>
    <s v="TIEMPO COMPLETO"/>
    <s v="2017-09-15 00:00:00.0"/>
    <s v="null"/>
    <s v="DF100194"/>
    <s v="PROFESOR TITULAR DE UNIVERSIDAD"/>
    <s v="R104"/>
    <x v="0"/>
    <n v="95"/>
    <s v="COMERCIALIZACIÓN E INVESTIGACIÓN DE MERCADOS"/>
  </r>
  <r>
    <x v="0"/>
    <x v="0"/>
    <n v="225"/>
    <s v="225G"/>
    <s v="GRUPO-A"/>
    <n v="16544145"/>
    <s v="Trabajo fin de grado en Administración y Dirección de Empresas"/>
    <s v="GG"/>
    <s v="GRUPO GRANDE"/>
    <s v="225G"/>
    <s v="TRABAJO FIN DE GRADO"/>
    <s v="GRUPO-A"/>
    <s v="TRABAJO FIN DE GRADO"/>
    <s v="I"/>
    <n v="16544145"/>
    <s v="ACEDO"/>
    <s v="RAMÍREZ"/>
    <s v="MIGUEL ANGEL"/>
    <s v="miacedo"/>
    <s v="miguel-angel.acedo@unirioja.es"/>
    <n v="0"/>
    <n v="0"/>
    <n v="504"/>
    <s v="PROFESOR TITULAR UNIVERSIDAD"/>
    <s v="C01"/>
    <s v="TIEMPO COMPLETO"/>
    <s v="2018-11-26 00:00:00.0"/>
    <s v="null"/>
    <s v="DF31207"/>
    <s v="PROFESOR TITULAR DE UNIVERSIDAD"/>
    <s v="R104"/>
    <x v="0"/>
    <n v="230"/>
    <s v="ECONOMÍA FINANCIERA Y CONTABILIDAD"/>
  </r>
  <r>
    <x v="1"/>
    <x v="1"/>
    <n v="226"/>
    <s v="226G"/>
    <s v="GRUPO-A"/>
    <n v="16586693"/>
    <s v="Derecho penal"/>
    <s v="GG"/>
    <s v="GRUPO GRANDE"/>
    <s v="226G"/>
    <s v="GRUPO GRANDE DE Derecho penal"/>
    <s v="GRUPO-A"/>
    <s v="Grupo Grande de Derecho penal"/>
    <s v="AN"/>
    <n v="16586693"/>
    <s v="PÉREZ"/>
    <s v="GONZÁLEZ"/>
    <s v="SERGIO"/>
    <s v="seperez"/>
    <s v="sergio.perezg@unirioja.es"/>
    <n v="9"/>
    <n v="9"/>
    <n v="536"/>
    <s v="PROFESOR INTERINO"/>
    <s v="C01"/>
    <s v="TIEMPO COMPLETO"/>
    <s v="2018-09-17 00:00:00.0"/>
    <s v="null"/>
    <s v="PI101351"/>
    <s v="PROFESOR CONTRATADO INTERINO"/>
    <s v="R103"/>
    <x v="1"/>
    <n v="170"/>
    <s v="DERECHO PENAL"/>
  </r>
  <r>
    <x v="1"/>
    <x v="1"/>
    <n v="226"/>
    <s v="226R"/>
    <s v="GRUPO-A1"/>
    <n v="16585809"/>
    <s v="Derecho penal"/>
    <s v="GR"/>
    <s v="GRUPO REDUCIDO"/>
    <s v="226R"/>
    <s v="GRUPO REDUCIDO DE Derecho penal"/>
    <s v="GRUPO-A1"/>
    <s v="Grupo Reducido de Derecho penal"/>
    <s v="AN"/>
    <n v="16585809"/>
    <s v="ROMO"/>
    <s v="SABANDO"/>
    <s v="BARBARA MARÍA"/>
    <s v="baromo"/>
    <s v="barbara-maria.romo@unirioja.es"/>
    <n v="1.5"/>
    <n v="1.5"/>
    <n v="532"/>
    <s v="LABORAL DOCENTE-ASOCIADO"/>
    <s v="P03"/>
    <s v="TIEMPO PARCIAL (3+3 HORAS)"/>
    <s v="2018-09-17 00:00:00.0"/>
    <s v="2019-09-14 00:00:00.0"/>
    <s v="PI101406"/>
    <s v="PROFESOR ASOCIADO"/>
    <s v="R103"/>
    <x v="1"/>
    <n v="170"/>
    <s v="DERECHO PENAL"/>
  </r>
  <r>
    <x v="1"/>
    <x v="1"/>
    <n v="226"/>
    <s v="226R"/>
    <s v="GRUPO-A1"/>
    <n v="16586693"/>
    <s v="Derecho penal"/>
    <s v="GR"/>
    <s v="GRUPO REDUCIDO"/>
    <s v="226R"/>
    <s v="GRUPO REDUCIDO DE Derecho penal"/>
    <s v="GRUPO-A1"/>
    <s v="Grupo Reducido de Derecho penal"/>
    <s v="AN"/>
    <n v="16586693"/>
    <s v="PÉREZ"/>
    <s v="GONZÁLEZ"/>
    <s v="SERGIO"/>
    <s v="seperez"/>
    <s v="sergio.perezg@unirioja.es"/>
    <n v="1.5"/>
    <n v="1.5"/>
    <n v="536"/>
    <s v="PROFESOR INTERINO"/>
    <s v="C01"/>
    <s v="TIEMPO COMPLETO"/>
    <s v="2018-09-17 00:00:00.0"/>
    <s v="null"/>
    <s v="PI101351"/>
    <s v="PROFESOR CONTRATADO INTERINO"/>
    <s v="R103"/>
    <x v="1"/>
    <n v="170"/>
    <s v="DERECHO PENAL"/>
  </r>
  <r>
    <x v="1"/>
    <x v="1"/>
    <n v="226"/>
    <s v="226R"/>
    <s v="GRUPO-A2"/>
    <n v="16585809"/>
    <s v="Derecho penal"/>
    <s v="GR"/>
    <s v="GRUPO REDUCIDO"/>
    <s v="226R"/>
    <s v="GRUPO REDUCIDO DE Derecho penal"/>
    <s v="GRUPO-A2"/>
    <s v="Grupo Reducido de Derecho penal"/>
    <s v="AN"/>
    <n v="16585809"/>
    <s v="ROMO"/>
    <s v="SABANDO"/>
    <s v="BARBARA MARÍA"/>
    <s v="baromo"/>
    <s v="barbara-maria.romo@unirioja.es"/>
    <n v="1.5"/>
    <n v="1.5"/>
    <n v="532"/>
    <s v="LABORAL DOCENTE-ASOCIADO"/>
    <s v="P03"/>
    <s v="TIEMPO PARCIAL (3+3 HORAS)"/>
    <s v="2018-09-17 00:00:00.0"/>
    <s v="2019-09-14 00:00:00.0"/>
    <s v="PI101406"/>
    <s v="PROFESOR ASOCIADO"/>
    <s v="R103"/>
    <x v="1"/>
    <n v="170"/>
    <s v="DERECHO PENAL"/>
  </r>
  <r>
    <x v="1"/>
    <x v="1"/>
    <n v="226"/>
    <s v="226R"/>
    <s v="GRUPO-A2"/>
    <n v="16586693"/>
    <s v="Derecho penal"/>
    <s v="GR"/>
    <s v="GRUPO REDUCIDO"/>
    <s v="226R"/>
    <s v="GRUPO REDUCIDO DE Derecho penal"/>
    <s v="GRUPO-A2"/>
    <s v="Grupo Reducido de Derecho penal"/>
    <s v="AN"/>
    <n v="16586693"/>
    <s v="PÉREZ"/>
    <s v="GONZÁLEZ"/>
    <s v="SERGIO"/>
    <s v="seperez"/>
    <s v="sergio.perezg@unirioja.es"/>
    <n v="1.5"/>
    <n v="1.5"/>
    <n v="536"/>
    <s v="PROFESOR INTERINO"/>
    <s v="C01"/>
    <s v="TIEMPO COMPLETO"/>
    <s v="2018-09-17 00:00:00.0"/>
    <s v="null"/>
    <s v="PI101351"/>
    <s v="PROFESOR CONTRATADO INTERINO"/>
    <s v="R103"/>
    <x v="1"/>
    <n v="170"/>
    <s v="DERECHO PENAL"/>
  </r>
  <r>
    <x v="1"/>
    <x v="1"/>
    <n v="227"/>
    <s v="227G"/>
    <s v="GRUPO-A"/>
    <n v="16019533"/>
    <s v="Derecho procesal civil"/>
    <s v="GG"/>
    <s v="GRUPO GRANDE"/>
    <s v="227G"/>
    <s v="GRUPO GRANDE DE Derecho procesal civil"/>
    <s v="GRUPO-A"/>
    <s v="Grupo Grande de Derecho procesal civil"/>
    <s v="1S"/>
    <n v="16019533"/>
    <s v="GARCIANDÍA"/>
    <s v="GONZÁLEZ"/>
    <s v="PEDRO MARÍA"/>
    <s v="pgarcian"/>
    <s v="pedro.garciandia@unirioja.es"/>
    <n v="4"/>
    <n v="4"/>
    <n v="500"/>
    <s v="CATEDRATICO DE UNIVERSIDAD"/>
    <s v="C01"/>
    <s v="TIEMPO COMPLETO"/>
    <s v="2017-09-15 00:00:00.0"/>
    <s v="null"/>
    <s v="DF100278"/>
    <s v="CATEDRÁTICO DE UNIVERSIDAD"/>
    <s v="R103"/>
    <x v="1"/>
    <n v="175"/>
    <s v="DERECHO PROCESAL"/>
  </r>
  <r>
    <x v="1"/>
    <x v="1"/>
    <n v="227"/>
    <s v="227G"/>
    <s v="GRUPO-A"/>
    <n v="16532587"/>
    <s v="Derecho procesal civil"/>
    <s v="GG"/>
    <s v="GRUPO GRANDE"/>
    <s v="227G"/>
    <s v="GRUPO GRANDE DE Derecho procesal civil"/>
    <s v="GRUPO-A"/>
    <s v="Grupo Grande de Derecho procesal civil"/>
    <s v="1S"/>
    <n v="16532587"/>
    <s v="LASHERAS"/>
    <s v="HERRERO"/>
    <s v="MARÍA PILAR"/>
    <s v="malashh"/>
    <s v="pilar.lasheras@unirioja.es"/>
    <n v="0.5"/>
    <n v="0.5"/>
    <n v="532"/>
    <s v="LABORAL DOCENTE-ASOCIADO"/>
    <s v="P04"/>
    <s v="TIEMPO PARCIAL (4+4 HORAS)"/>
    <s v="2016-09-15 00:00:00.0"/>
    <s v="2019-09-14 00:00:00.0"/>
    <s v="PI101105"/>
    <s v="PROFESOR ASOCIADO"/>
    <s v="R103"/>
    <x v="1"/>
    <n v="175"/>
    <s v="DERECHO PROCESAL"/>
  </r>
  <r>
    <x v="1"/>
    <x v="1"/>
    <n v="227"/>
    <s v="227R"/>
    <s v="GRUPO-A1"/>
    <n v="16019533"/>
    <s v="Derecho procesal civil"/>
    <s v="GR"/>
    <s v="GRUPO REDUCIDO"/>
    <s v="227R"/>
    <s v="GRUPO REDUCIDO DE Derecho procesal civil"/>
    <s v="GRUPO-A1"/>
    <s v="Grupo Reducido de Derecho procesal civil"/>
    <s v="1S"/>
    <n v="16019533"/>
    <s v="GARCIANDÍA"/>
    <s v="GONZÁLEZ"/>
    <s v="PEDRO MARÍA"/>
    <s v="pgarcian"/>
    <s v="pedro.garciandia@unirioja.es"/>
    <n v="1.5"/>
    <n v="1.5"/>
    <n v="500"/>
    <s v="CATEDRATICO DE UNIVERSIDAD"/>
    <s v="C01"/>
    <s v="TIEMPO COMPLETO"/>
    <s v="2017-09-15 00:00:00.0"/>
    <s v="null"/>
    <s v="DF100278"/>
    <s v="CATEDRÁTICO DE UNIVERSIDAD"/>
    <s v="R103"/>
    <x v="1"/>
    <n v="175"/>
    <s v="DERECHO PROCESAL"/>
  </r>
  <r>
    <x v="1"/>
    <x v="1"/>
    <n v="227"/>
    <s v="227R"/>
    <s v="GRUPO-A2"/>
    <n v="16019533"/>
    <s v="Derecho procesal civil"/>
    <s v="GR"/>
    <s v="GRUPO REDUCIDO"/>
    <s v="227R"/>
    <s v="GRUPO REDUCIDO DE Derecho procesal civil"/>
    <s v="GRUPO-A2"/>
    <s v="Grupo Reducido de Derecho procesal civil"/>
    <s v="1S"/>
    <n v="16019533"/>
    <s v="GARCIANDÍA"/>
    <s v="GONZÁLEZ"/>
    <s v="PEDRO MARÍA"/>
    <s v="pgarcian"/>
    <s v="pedro.garciandia@unirioja.es"/>
    <n v="1.5"/>
    <n v="1.5"/>
    <n v="500"/>
    <s v="CATEDRATICO DE UNIVERSIDAD"/>
    <s v="C01"/>
    <s v="TIEMPO COMPLETO"/>
    <s v="2017-09-15 00:00:00.0"/>
    <s v="null"/>
    <s v="DF100278"/>
    <s v="CATEDRÁTICO DE UNIVERSIDAD"/>
    <s v="R103"/>
    <x v="1"/>
    <n v="175"/>
    <s v="DERECHO PROCESAL"/>
  </r>
  <r>
    <x v="1"/>
    <x v="1"/>
    <n v="228"/>
    <s v="228G"/>
    <s v="GRUPO-A"/>
    <n v="16554062"/>
    <s v="Derecho de obligaciones y contratos civiles"/>
    <s v="GG"/>
    <s v="GRUPO GRANDE"/>
    <s v="228G"/>
    <s v="GRUPO GRANDE DE Derecho de obligaciones y contratos civiles"/>
    <s v="GRUPO-A"/>
    <s v="Grupo Grande de Derecho de obligaciones y contratos civiles"/>
    <s v="1S"/>
    <n v="16554062"/>
    <s v="CÁMARA"/>
    <s v="LAPUENTE"/>
    <s v="SERGIO"/>
    <s v="secamara"/>
    <s v="sergio.camara@unirioja.es"/>
    <n v="4"/>
    <n v="4"/>
    <n v="500"/>
    <s v="CATEDRATICO DE UNIVERSIDAD"/>
    <s v="C01"/>
    <s v="TIEMPO COMPLETO"/>
    <s v="2007-10-15 00:00:00.0"/>
    <s v="null"/>
    <s v="DF100216"/>
    <s v="CATEDRÁTICO DE UNIVERSIDAD"/>
    <s v="R103"/>
    <x v="1"/>
    <n v="130"/>
    <s v="DERECHO CIVIL"/>
  </r>
  <r>
    <x v="1"/>
    <x v="1"/>
    <n v="228"/>
    <s v="228G"/>
    <s v="GRUPO-A"/>
    <n v="42053327"/>
    <s v="Derecho de obligaciones y contratos civiles"/>
    <s v="GG"/>
    <s v="GRUPO GRANDE"/>
    <s v="228G"/>
    <s v="GRUPO GRANDE DE Derecho de obligaciones y contratos civiles"/>
    <s v="GRUPO-A"/>
    <s v="Grupo Grande de Derecho de obligaciones y contratos civiles"/>
    <s v="1S"/>
    <n v="42053327"/>
    <s v="VENTURA"/>
    <s v="VENTURA"/>
    <s v="JOSÉ MANUEL"/>
    <s v="joventur"/>
    <s v="jmanuel.ventura@unirioja.es"/>
    <n v="2"/>
    <n v="2"/>
    <n v="534"/>
    <s v="CONTRATADO DOCTOR -TIPO 1"/>
    <s v="C01"/>
    <s v="TIEMPO COMPLETO"/>
    <s v="2004-10-01 00:00:00.0"/>
    <s v="null"/>
    <s v="LD100299"/>
    <s v="CONTRATADO DOCTOR TIPO1"/>
    <s v="R103"/>
    <x v="1"/>
    <n v="130"/>
    <s v="DERECHO CIVIL"/>
  </r>
  <r>
    <x v="1"/>
    <x v="1"/>
    <n v="228"/>
    <s v="228R"/>
    <s v="GRUPO-A1"/>
    <n v="16554062"/>
    <s v="Derecho de obligaciones y contratos civiles"/>
    <s v="GR"/>
    <s v="GRUPO REDUCIDO"/>
    <s v="228R"/>
    <s v="GRUPO REDUCIDO DE Derecho de obligaciones y contratos civiles"/>
    <s v="GRUPO-A1"/>
    <s v="Grupo Reducido de Derecho de obligaciones y contratos civiles"/>
    <s v="1S"/>
    <n v="16554062"/>
    <s v="CÁMARA"/>
    <s v="LAPUENTE"/>
    <s v="SERGIO"/>
    <s v="secamara"/>
    <s v="sergio.camara@unirioja.es"/>
    <n v="1"/>
    <n v="1"/>
    <n v="500"/>
    <s v="CATEDRATICO DE UNIVERSIDAD"/>
    <s v="C01"/>
    <s v="TIEMPO COMPLETO"/>
    <s v="2007-10-15 00:00:00.0"/>
    <s v="null"/>
    <s v="DF100216"/>
    <s v="CATEDRÁTICO DE UNIVERSIDAD"/>
    <s v="R103"/>
    <x v="1"/>
    <n v="130"/>
    <s v="DERECHO CIVIL"/>
  </r>
  <r>
    <x v="1"/>
    <x v="1"/>
    <n v="228"/>
    <s v="228R"/>
    <s v="GRUPO-A1"/>
    <n v="42053327"/>
    <s v="Derecho de obligaciones y contratos civiles"/>
    <s v="GR"/>
    <s v="GRUPO REDUCIDO"/>
    <s v="228R"/>
    <s v="GRUPO REDUCIDO DE Derecho de obligaciones y contratos civiles"/>
    <s v="GRUPO-A1"/>
    <s v="Grupo Reducido de Derecho de obligaciones y contratos civiles"/>
    <s v="1S"/>
    <n v="42053327"/>
    <s v="VENTURA"/>
    <s v="VENTURA"/>
    <s v="JOSÉ MANUEL"/>
    <s v="joventur"/>
    <s v="jmanuel.ventura@unirioja.es"/>
    <n v="0.5"/>
    <n v="0.5"/>
    <n v="534"/>
    <s v="CONTRATADO DOCTOR -TIPO 1"/>
    <s v="C01"/>
    <s v="TIEMPO COMPLETO"/>
    <s v="2004-10-01 00:00:00.0"/>
    <s v="null"/>
    <s v="LD100299"/>
    <s v="CONTRATADO DOCTOR TIPO1"/>
    <s v="R103"/>
    <x v="1"/>
    <n v="130"/>
    <s v="DERECHO CIVIL"/>
  </r>
  <r>
    <x v="1"/>
    <x v="1"/>
    <n v="228"/>
    <s v="228R"/>
    <s v="GRUPO-A2"/>
    <n v="16554062"/>
    <s v="Derecho de obligaciones y contratos civiles"/>
    <s v="GR"/>
    <s v="GRUPO REDUCIDO"/>
    <s v="228R"/>
    <s v="GRUPO REDUCIDO DE Derecho de obligaciones y contratos civiles"/>
    <s v="GRUPO-A2"/>
    <s v="Grupo Reducido de Derecho de obligaciones y contratos civiles"/>
    <s v="1S"/>
    <n v="16554062"/>
    <s v="CÁMARA"/>
    <s v="LAPUENTE"/>
    <s v="SERGIO"/>
    <s v="secamara"/>
    <s v="sergio.camara@unirioja.es"/>
    <n v="1"/>
    <n v="1"/>
    <n v="500"/>
    <s v="CATEDRATICO DE UNIVERSIDAD"/>
    <s v="C01"/>
    <s v="TIEMPO COMPLETO"/>
    <s v="2007-10-15 00:00:00.0"/>
    <s v="null"/>
    <s v="DF100216"/>
    <s v="CATEDRÁTICO DE UNIVERSIDAD"/>
    <s v="R103"/>
    <x v="1"/>
    <n v="130"/>
    <s v="DERECHO CIVIL"/>
  </r>
  <r>
    <x v="1"/>
    <x v="1"/>
    <n v="228"/>
    <s v="228R"/>
    <s v="GRUPO-A2"/>
    <n v="42053327"/>
    <s v="Derecho de obligaciones y contratos civiles"/>
    <s v="GR"/>
    <s v="GRUPO REDUCIDO"/>
    <s v="228R"/>
    <s v="GRUPO REDUCIDO DE Derecho de obligaciones y contratos civiles"/>
    <s v="GRUPO-A2"/>
    <s v="Grupo Reducido de Derecho de obligaciones y contratos civiles"/>
    <s v="1S"/>
    <n v="42053327"/>
    <s v="VENTURA"/>
    <s v="VENTURA"/>
    <s v="JOSÉ MANUEL"/>
    <s v="joventur"/>
    <s v="jmanuel.ventura@unirioja.es"/>
    <n v="0.5"/>
    <n v="0.5"/>
    <n v="534"/>
    <s v="CONTRATADO DOCTOR -TIPO 1"/>
    <s v="C01"/>
    <s v="TIEMPO COMPLETO"/>
    <s v="2004-10-01 00:00:00.0"/>
    <s v="null"/>
    <s v="LD100299"/>
    <s v="CONTRATADO DOCTOR TIPO1"/>
    <s v="R103"/>
    <x v="1"/>
    <n v="130"/>
    <s v="DERECHO CIVIL"/>
  </r>
  <r>
    <x v="2"/>
    <x v="1"/>
    <n v="228"/>
    <s v="228G"/>
    <s v="GRUPO-A"/>
    <n v="16554062"/>
    <s v="Derecho de obligaciones y contratos civiles"/>
    <s v="GG"/>
    <s v="GRUPO GRANDE"/>
    <s v="228G"/>
    <s v="GRUPO GRANDE DE Derecho de obligaciones y contratos civiles"/>
    <s v="GRUPO-A"/>
    <s v="Grupo Grande de Derecho de obligaciones y contratos civiles"/>
    <s v="1S"/>
    <n v="16554062"/>
    <s v="CÁMARA"/>
    <s v="LAPUENTE"/>
    <s v="SERGIO"/>
    <s v="secamara"/>
    <s v="sergio.camara@unirioja.es"/>
    <n v="4"/>
    <m/>
    <n v="500"/>
    <s v="CATEDRATICO DE UNIVERSIDAD"/>
    <s v="C01"/>
    <s v="TIEMPO COMPLETO"/>
    <s v="2007-10-15 00:00:00.0"/>
    <s v="null"/>
    <s v="DF100216"/>
    <s v="CATEDRÁTICO DE UNIVERSIDAD"/>
    <s v="R103"/>
    <x v="1"/>
    <n v="130"/>
    <s v="DERECHO CIVIL"/>
  </r>
  <r>
    <x v="2"/>
    <x v="1"/>
    <n v="228"/>
    <s v="228G"/>
    <s v="GRUPO-A"/>
    <n v="42053327"/>
    <s v="Derecho de obligaciones y contratos civiles"/>
    <s v="GG"/>
    <s v="GRUPO GRANDE"/>
    <s v="228G"/>
    <s v="GRUPO GRANDE DE Derecho de obligaciones y contratos civiles"/>
    <s v="GRUPO-A"/>
    <s v="Grupo Grande de Derecho de obligaciones y contratos civiles"/>
    <s v="1S"/>
    <n v="42053327"/>
    <s v="VENTURA"/>
    <s v="VENTURA"/>
    <s v="JOSÉ MANUEL"/>
    <s v="joventur"/>
    <s v="jmanuel.ventura@unirioja.es"/>
    <n v="2"/>
    <m/>
    <n v="534"/>
    <s v="CONTRATADO DOCTOR -TIPO 1"/>
    <s v="C01"/>
    <s v="TIEMPO COMPLETO"/>
    <s v="2004-10-01 00:00:00.0"/>
    <s v="null"/>
    <s v="LD100299"/>
    <s v="CONTRATADO DOCTOR TIPO1"/>
    <s v="R103"/>
    <x v="1"/>
    <n v="130"/>
    <s v="DERECHO CIVIL"/>
  </r>
  <r>
    <x v="2"/>
    <x v="1"/>
    <n v="228"/>
    <s v="228R"/>
    <s v="GRUPO-A2"/>
    <n v="16554062"/>
    <s v="Derecho de obligaciones y contratos civiles"/>
    <s v="GR"/>
    <s v="GRUPO REDUCIDO"/>
    <s v="228R"/>
    <s v="GRUPO REDUCIDO DE Derecho de obligaciones y contratos civiles"/>
    <s v="GRUPO-A2"/>
    <s v="Grupo Reducido de Derecho de obligaciones y contratos civiles"/>
    <s v="1S"/>
    <n v="16554062"/>
    <s v="CÁMARA"/>
    <s v="LAPUENTE"/>
    <s v="SERGIO"/>
    <s v="secamara"/>
    <s v="sergio.camara@unirioja.es"/>
    <n v="1"/>
    <m/>
    <n v="500"/>
    <s v="CATEDRATICO DE UNIVERSIDAD"/>
    <s v="C01"/>
    <s v="TIEMPO COMPLETO"/>
    <s v="2007-10-15 00:00:00.0"/>
    <s v="null"/>
    <s v="DF100216"/>
    <s v="CATEDRÁTICO DE UNIVERSIDAD"/>
    <s v="R103"/>
    <x v="1"/>
    <n v="130"/>
    <s v="DERECHO CIVIL"/>
  </r>
  <r>
    <x v="2"/>
    <x v="1"/>
    <n v="228"/>
    <s v="228R"/>
    <s v="GRUPO-A2"/>
    <n v="42053327"/>
    <s v="Derecho de obligaciones y contratos civiles"/>
    <s v="GR"/>
    <s v="GRUPO REDUCIDO"/>
    <s v="228R"/>
    <s v="GRUPO REDUCIDO DE Derecho de obligaciones y contratos civiles"/>
    <s v="GRUPO-A2"/>
    <s v="Grupo Reducido de Derecho de obligaciones y contratos civiles"/>
    <s v="1S"/>
    <n v="42053327"/>
    <s v="VENTURA"/>
    <s v="VENTURA"/>
    <s v="JOSÉ MANUEL"/>
    <s v="joventur"/>
    <s v="jmanuel.ventura@unirioja.es"/>
    <n v="0.5"/>
    <m/>
    <n v="534"/>
    <s v="CONTRATADO DOCTOR -TIPO 1"/>
    <s v="C01"/>
    <s v="TIEMPO COMPLETO"/>
    <s v="2004-10-01 00:00:00.0"/>
    <s v="null"/>
    <s v="LD100299"/>
    <s v="CONTRATADO DOCTOR TIPO1"/>
    <s v="R103"/>
    <x v="1"/>
    <n v="130"/>
    <s v="DERECHO CIVIL"/>
  </r>
  <r>
    <x v="1"/>
    <x v="1"/>
    <n v="229"/>
    <s v="229G"/>
    <s v="GRUPO-A"/>
    <n v="16261031"/>
    <s v="Derecho administrativo patrimonial y económico"/>
    <s v="GG"/>
    <s v="GRUPO GRANDE"/>
    <s v="229G"/>
    <s v="GRUPO GRANDE DE Derecho administrativo patrimonial y económico"/>
    <s v="GRUPO-A"/>
    <s v="Grupo Grande de Derecho administrativo patrimonial y económico"/>
    <s v="1S"/>
    <n v="16261031"/>
    <s v="SANTAMARÍA"/>
    <s v="ARINAS"/>
    <s v="RENÉ JAVIER"/>
    <s v="resantam"/>
    <s v="rene-javier.santamaria@unirioja.es"/>
    <n v="6"/>
    <n v="6"/>
    <n v="504"/>
    <s v="PROFESOR TITULAR UNIVERSIDAD"/>
    <s v="01R"/>
    <s v="TIEMPO COMPLETO REDUCIDO"/>
    <s v="2016-09-15 00:00:00.0"/>
    <s v="null"/>
    <s v="DF100199"/>
    <s v="PROFESOR TITULAR DE UNIVERSIDAD"/>
    <s v="R103"/>
    <x v="1"/>
    <n v="125"/>
    <s v="DERECHO ADMINISTRATIVO"/>
  </r>
  <r>
    <x v="1"/>
    <x v="1"/>
    <n v="229"/>
    <s v="229R"/>
    <s v="GRUPO-A1"/>
    <n v="16566979"/>
    <s v="Derecho administrativo patrimonial y económico"/>
    <s v="GR"/>
    <s v="GRUPO REDUCIDO"/>
    <s v="229R"/>
    <s v="GRUPO REDUCIDO DE Derecho administrativo patrimonial y económico"/>
    <s v="GRUPO-A1"/>
    <s v="Grupo Reducido de Derecho administrativo patrimonial y económico"/>
    <s v="1S"/>
    <n v="16566979"/>
    <s v="BARRIOBERO"/>
    <s v="MARTÍNEZ"/>
    <s v="IGNACIO"/>
    <s v="igbarrio"/>
    <s v="ignacio.barriobero@unirioja.es"/>
    <n v="1.5"/>
    <n v="1.5"/>
    <n v="532"/>
    <s v="LABORAL DOCENTE-ASOCIADO"/>
    <s v="P06"/>
    <s v="TIEMPO PARCIAL (6+6 HORAS)"/>
    <s v="2016-09-15 00:00:00.0"/>
    <s v="2019-09-14 00:00:00.0"/>
    <s v="PI101100"/>
    <s v="PROFESOR ASOCIADO"/>
    <s v="R103"/>
    <x v="1"/>
    <n v="125"/>
    <s v="DERECHO ADMINISTRATIVO"/>
  </r>
  <r>
    <x v="1"/>
    <x v="1"/>
    <n v="229"/>
    <s v="229R"/>
    <s v="GRUPO-A2"/>
    <n v="16598717"/>
    <s v="Derecho administrativo patrimonial y económico"/>
    <s v="GR"/>
    <s v="GRUPO REDUCIDO"/>
    <s v="229R"/>
    <s v="GRUPO REDUCIDO DE Derecho administrativo patrimonial y económico"/>
    <s v="GRUPO-A2"/>
    <s v="Grupo Reducido de Derecho administrativo patrimonial y económico"/>
    <s v="1S"/>
    <n v="16598717"/>
    <s v="SAN MARTÍN"/>
    <s v="SEGURA"/>
    <s v="DAVID"/>
    <s v="dasan-ma"/>
    <s v="david.san-martin@unirioja.es"/>
    <n v="1.5"/>
    <n v="1.5"/>
    <n v="536"/>
    <s v="PROFESOR INTERINO"/>
    <s v="C01"/>
    <s v="TIEMPO COMPLETO"/>
    <s v="2018-09-24 00:00:00.0"/>
    <s v="2019-09-14 00:00:00.0"/>
    <s v="PI101421"/>
    <s v="PROFESOR CONTRATADO INTERINO"/>
    <s v="R103"/>
    <x v="1"/>
    <n v="125"/>
    <s v="DERECHO ADMINISTRATIVO"/>
  </r>
  <r>
    <x v="0"/>
    <x v="0"/>
    <n v="230"/>
    <s v="230G"/>
    <s v="GRUPO-A"/>
    <n v="16572280"/>
    <s v="Dirección estratégica"/>
    <s v="GG"/>
    <s v="GRUPO GRANDE"/>
    <s v="230G"/>
    <s v="GRUPO GRANDE DE Dirección estratégica"/>
    <s v="GRUPO-A"/>
    <s v="Grupo Grande de Dirección estratégica"/>
    <s v="1S"/>
    <n v="16572280"/>
    <s v="GÓMEZ"/>
    <s v="VILLASCUERNA"/>
    <s v="JAIME"/>
    <s v="jagomev"/>
    <s v="jaime.gomez@unirioja.es"/>
    <n v="4"/>
    <n v="4"/>
    <n v="500"/>
    <s v="CATEDRATICO DE UNIVERSIDAD"/>
    <s v="C01"/>
    <s v="TIEMPO COMPLETO"/>
    <s v="2017-09-15 00:00:00.0"/>
    <s v="null"/>
    <s v="DF100336"/>
    <s v="CATEDRÁTICO DE UNIVERSIDAD"/>
    <s v="R104"/>
    <x v="0"/>
    <n v="650"/>
    <s v="ORGANIZACIÓN DE EMPRESAS"/>
  </r>
  <r>
    <x v="0"/>
    <x v="0"/>
    <n v="230"/>
    <s v="230G"/>
    <s v="GRUPO-B"/>
    <n v="16572280"/>
    <s v="Dirección estratégica"/>
    <s v="GG"/>
    <s v="GRUPO GRANDE"/>
    <s v="230G"/>
    <s v="GRUPO GRANDE DE Dirección estratégica"/>
    <s v="GRUPO-B"/>
    <s v="Grupo Grande de Dirección estratégica"/>
    <s v="1S"/>
    <n v="16572280"/>
    <s v="GÓMEZ"/>
    <s v="VILLASCUERNA"/>
    <s v="JAIME"/>
    <s v="jagomev"/>
    <s v="jaime.gomez@unirioja.es"/>
    <n v="4"/>
    <n v="4"/>
    <n v="500"/>
    <s v="CATEDRATICO DE UNIVERSIDAD"/>
    <s v="C01"/>
    <s v="TIEMPO COMPLETO"/>
    <s v="2017-09-15 00:00:00.0"/>
    <s v="null"/>
    <s v="DF100336"/>
    <s v="CATEDRÁTICO DE UNIVERSIDAD"/>
    <s v="R104"/>
    <x v="0"/>
    <n v="650"/>
    <s v="ORGANIZACIÓN DE EMPRESAS"/>
  </r>
  <r>
    <x v="0"/>
    <x v="0"/>
    <n v="230"/>
    <s v="230R"/>
    <s v="GRUPO-A1"/>
    <n v="16619340"/>
    <s v="Dirección estratégica"/>
    <s v="GR"/>
    <s v="GRUPO REDUCIDO"/>
    <s v="230R"/>
    <s v="GRUPO REDUCIDO DE Dirección estratégica"/>
    <s v="GRUPO-A1"/>
    <s v="Grupo Reducido de Dirección estratégica"/>
    <s v="1S"/>
    <n v="16619340"/>
    <s v="PÉREZ-ARADROS"/>
    <s v="MURO"/>
    <s v="BEATRIZ"/>
    <s v="beperem"/>
    <s v="beatriz.perez-aradros@unirioja.es"/>
    <n v="2"/>
    <n v="2"/>
    <n v="536"/>
    <s v="PROFESOR INTERINO"/>
    <s v="C01"/>
    <s v="TIEMPO COMPLETO"/>
    <s v="2018-09-17 00:00:00.0"/>
    <s v="2019-09-14 00:00:00.0"/>
    <s v="PI101411"/>
    <s v="PROFESOR CONTRATADO INTERINO"/>
    <s v="R104"/>
    <x v="0"/>
    <n v="650"/>
    <s v="ORGANIZACIÓN DE EMPRESAS"/>
  </r>
  <r>
    <x v="0"/>
    <x v="0"/>
    <n v="230"/>
    <s v="230R"/>
    <s v="GRUPO-A2"/>
    <n v="16572280"/>
    <s v="Dirección estratégica"/>
    <s v="GR"/>
    <s v="GRUPO REDUCIDO"/>
    <s v="230R"/>
    <s v="GRUPO REDUCIDO DE Dirección estratégica"/>
    <s v="GRUPO-A2"/>
    <s v="Grupo Reducido de Dirección estratégica"/>
    <s v="1S"/>
    <n v="16572280"/>
    <s v="GÓMEZ"/>
    <s v="VILLASCUERNA"/>
    <s v="JAIME"/>
    <s v="jagomev"/>
    <s v="jaime.gomez@unirioja.es"/>
    <n v="2"/>
    <n v="2"/>
    <n v="500"/>
    <s v="CATEDRATICO DE UNIVERSIDAD"/>
    <s v="C01"/>
    <s v="TIEMPO COMPLETO"/>
    <s v="2017-09-15 00:00:00.0"/>
    <s v="null"/>
    <s v="DF100336"/>
    <s v="CATEDRÁTICO DE UNIVERSIDAD"/>
    <s v="R104"/>
    <x v="0"/>
    <n v="650"/>
    <s v="ORGANIZACIÓN DE EMPRESAS"/>
  </r>
  <r>
    <x v="0"/>
    <x v="0"/>
    <n v="230"/>
    <s v="230R"/>
    <s v="GRUPO-A3"/>
    <n v="16572280"/>
    <s v="Dirección estratégica"/>
    <s v="GR"/>
    <s v="GRUPO REDUCIDO"/>
    <s v="230R"/>
    <s v="GRUPO REDUCIDO DE Dirección estratégica"/>
    <s v="GRUPO-A3"/>
    <s v="Grupo Reducido de Dirección estratégica"/>
    <s v="1S"/>
    <n v="16572280"/>
    <s v="GÓMEZ"/>
    <s v="VILLASCUERNA"/>
    <s v="JAIME"/>
    <s v="jagomev"/>
    <s v="jaime.gomez@unirioja.es"/>
    <n v="2"/>
    <n v="2"/>
    <n v="500"/>
    <s v="CATEDRATICO DE UNIVERSIDAD"/>
    <s v="C01"/>
    <s v="TIEMPO COMPLETO"/>
    <s v="2017-09-15 00:00:00.0"/>
    <s v="null"/>
    <s v="DF100336"/>
    <s v="CATEDRÁTICO DE UNIVERSIDAD"/>
    <s v="R104"/>
    <x v="0"/>
    <n v="650"/>
    <s v="ORGANIZACIÓN DE EMPRESAS"/>
  </r>
  <r>
    <x v="0"/>
    <x v="0"/>
    <n v="230"/>
    <s v="230R"/>
    <s v="GRUPO-B1"/>
    <n v="16619340"/>
    <s v="Dirección estratégica"/>
    <s v="GR"/>
    <s v="GRUPO REDUCIDO"/>
    <s v="230R"/>
    <s v="GRUPO REDUCIDO DE Dirección estratégica"/>
    <s v="GRUPO-B1"/>
    <s v="Grupo Reducido de Dirección estratégica"/>
    <s v="1S"/>
    <n v="16619340"/>
    <s v="PÉREZ-ARADROS"/>
    <s v="MURO"/>
    <s v="BEATRIZ"/>
    <s v="beperem"/>
    <s v="beatriz.perez-aradros@unirioja.es"/>
    <n v="2"/>
    <n v="2"/>
    <n v="536"/>
    <s v="PROFESOR INTERINO"/>
    <s v="C01"/>
    <s v="TIEMPO COMPLETO"/>
    <s v="2018-09-17 00:00:00.0"/>
    <s v="2019-09-14 00:00:00.0"/>
    <s v="PI101411"/>
    <s v="PROFESOR CONTRATADO INTERINO"/>
    <s v="R104"/>
    <x v="0"/>
    <n v="650"/>
    <s v="ORGANIZACIÓN DE EMPRESAS"/>
  </r>
  <r>
    <x v="0"/>
    <x v="0"/>
    <n v="230"/>
    <s v="230R"/>
    <s v="GRUPO-B2"/>
    <n v="7974905"/>
    <s v="Dirección estratégica"/>
    <s v="GR"/>
    <s v="GRUPO REDUCIDO"/>
    <s v="230R"/>
    <s v="GRUPO REDUCIDO DE Dirección estratégica"/>
    <s v="GRUPO-B2"/>
    <s v="Grupo Reducido de Dirección estratégica"/>
    <s v="1S"/>
    <n v="7974905"/>
    <s v="QUEIRUGA"/>
    <s v="DIOS"/>
    <s v="DOLORES ALICIA"/>
    <s v="doqueiru"/>
    <s v="dolores.queiruga@unirioja.es"/>
    <n v="2"/>
    <n v="2"/>
    <n v="504"/>
    <s v="PROFESOR TITULAR UNIVERSIDAD"/>
    <s v="C01"/>
    <s v="TIEMPO COMPLETO"/>
    <s v="2011-09-01 00:00:00.0"/>
    <s v="null"/>
    <s v="DF100301"/>
    <s v="PROFESOR TITULAR DE UNIVERSIDAD"/>
    <s v="R104"/>
    <x v="0"/>
    <n v="650"/>
    <s v="ORGANIZACIÓN DE EMPRESAS"/>
  </r>
  <r>
    <x v="2"/>
    <x v="1"/>
    <n v="230"/>
    <s v="230G"/>
    <s v="GRUPO-B"/>
    <n v="16572280"/>
    <s v="Dirección estratégica"/>
    <s v="GG"/>
    <s v="GRUPO GRANDE"/>
    <s v="230G"/>
    <s v="GRUPO GRANDE DE Dirección estratégica"/>
    <s v="GRUPO-B"/>
    <s v="Grupo Grande de Dirección estratégica"/>
    <s v="1S"/>
    <n v="16572280"/>
    <s v="GÓMEZ"/>
    <s v="VILLASCUERNA"/>
    <s v="JAIME"/>
    <s v="jagomev"/>
    <s v="jaime.gomez@unirioja.es"/>
    <n v="4"/>
    <m/>
    <n v="500"/>
    <s v="CATEDRATICO DE UNIVERSIDAD"/>
    <s v="C01"/>
    <s v="TIEMPO COMPLETO"/>
    <s v="2017-09-15 00:00:00.0"/>
    <s v="null"/>
    <s v="DF100336"/>
    <s v="CATEDRÁTICO DE UNIVERSIDAD"/>
    <s v="R104"/>
    <x v="0"/>
    <n v="650"/>
    <s v="ORGANIZACIÓN DE EMPRESAS"/>
  </r>
  <r>
    <x v="2"/>
    <x v="1"/>
    <n v="230"/>
    <s v="230R"/>
    <s v="GRUPO-B3"/>
    <n v="16619340"/>
    <s v="Dirección estratégica"/>
    <s v="GR"/>
    <s v="GRUPO REDUCIDO"/>
    <s v="230R"/>
    <s v="GRUPO REDUCIDO DE Dirección estratégica"/>
    <s v="GRUPO-B3"/>
    <s v="Grupo Reducido de Dirección estratégica"/>
    <s v="1S"/>
    <n v="16619340"/>
    <s v="PÉREZ-ARADROS"/>
    <s v="MURO"/>
    <s v="BEATRIZ"/>
    <s v="beperem"/>
    <s v="beatriz.perez-aradros@unirioja.es"/>
    <n v="2"/>
    <n v="2"/>
    <n v="536"/>
    <s v="PROFESOR INTERINO"/>
    <s v="C01"/>
    <s v="TIEMPO COMPLETO"/>
    <s v="2018-09-17 00:00:00.0"/>
    <s v="2019-09-14 00:00:00.0"/>
    <s v="PI101411"/>
    <s v="PROFESOR CONTRATADO INTERINO"/>
    <s v="R104"/>
    <x v="0"/>
    <n v="650"/>
    <s v="ORGANIZACIÓN DE EMPRESAS"/>
  </r>
  <r>
    <x v="1"/>
    <x v="1"/>
    <n v="231"/>
    <s v="231G"/>
    <s v="GRUPO-A"/>
    <n v="16532587"/>
    <s v="Derecho procesal penal"/>
    <s v="GG"/>
    <s v="GRUPO GRANDE"/>
    <s v="231G"/>
    <s v="GRUPO GRANDE DE Derecho procesal penal"/>
    <s v="GRUPO-A"/>
    <s v="Grupo Grande de Derecho procesal penal"/>
    <s v="2S"/>
    <n v="16532587"/>
    <s v="LASHERAS"/>
    <s v="HERRERO"/>
    <s v="MARÍA PILAR"/>
    <s v="malashh"/>
    <s v="pilar.lasheras@unirioja.es"/>
    <n v="4.5"/>
    <n v="4.5"/>
    <n v="532"/>
    <s v="LABORAL DOCENTE-ASOCIADO"/>
    <s v="P04"/>
    <s v="TIEMPO PARCIAL (4+4 HORAS)"/>
    <s v="2016-09-15 00:00:00.0"/>
    <s v="2019-09-14 00:00:00.0"/>
    <s v="PI101105"/>
    <s v="PROFESOR ASOCIADO"/>
    <s v="R103"/>
    <x v="1"/>
    <n v="175"/>
    <s v="DERECHO PROCESAL"/>
  </r>
  <r>
    <x v="1"/>
    <x v="1"/>
    <n v="231"/>
    <s v="231R"/>
    <s v="GRUPO-A1"/>
    <n v="16532587"/>
    <s v="Derecho procesal penal"/>
    <s v="GR"/>
    <s v="GRUPO REDUCIDO"/>
    <s v="231R"/>
    <s v="GRUPO REDUCIDO DE Derecho procesal penal"/>
    <s v="GRUPO-A1"/>
    <s v="Grupo Reducido de Derecho procesal penal"/>
    <s v="2S"/>
    <n v="16532587"/>
    <s v="LASHERAS"/>
    <s v="HERRERO"/>
    <s v="MARÍA PILAR"/>
    <s v="malashh"/>
    <s v="pilar.lasheras@unirioja.es"/>
    <n v="1.5"/>
    <n v="1.5"/>
    <n v="532"/>
    <s v="LABORAL DOCENTE-ASOCIADO"/>
    <s v="P04"/>
    <s v="TIEMPO PARCIAL (4+4 HORAS)"/>
    <s v="2016-09-15 00:00:00.0"/>
    <s v="2019-09-14 00:00:00.0"/>
    <s v="PI101105"/>
    <s v="PROFESOR ASOCIADO"/>
    <s v="R103"/>
    <x v="1"/>
    <n v="175"/>
    <s v="DERECHO PROCESAL"/>
  </r>
  <r>
    <x v="1"/>
    <x v="1"/>
    <n v="231"/>
    <s v="231R"/>
    <s v="GRUPO-A2"/>
    <n v="16532587"/>
    <s v="Derecho procesal penal"/>
    <s v="GR"/>
    <s v="GRUPO REDUCIDO"/>
    <s v="231R"/>
    <s v="GRUPO REDUCIDO DE Derecho procesal penal"/>
    <s v="GRUPO-A2"/>
    <s v="Grupo Reducido de Derecho procesal penal"/>
    <s v="2S"/>
    <n v="16532587"/>
    <s v="LASHERAS"/>
    <s v="HERRERO"/>
    <s v="MARÍA PILAR"/>
    <s v="malashh"/>
    <s v="pilar.lasheras@unirioja.es"/>
    <n v="1.5"/>
    <n v="1.5"/>
    <n v="532"/>
    <s v="LABORAL DOCENTE-ASOCIADO"/>
    <s v="P04"/>
    <s v="TIEMPO PARCIAL (4+4 HORAS)"/>
    <s v="2016-09-15 00:00:00.0"/>
    <s v="2019-09-14 00:00:00.0"/>
    <s v="PI101105"/>
    <s v="PROFESOR ASOCIADO"/>
    <s v="R103"/>
    <x v="1"/>
    <n v="175"/>
    <s v="DERECHO PROCESAL"/>
  </r>
  <r>
    <x v="1"/>
    <x v="1"/>
    <n v="232"/>
    <s v="232G"/>
    <s v="GRUPO-A"/>
    <n v="16536773"/>
    <s v="Derecho financiero"/>
    <s v="GG"/>
    <s v="GRUPO GRANDE"/>
    <s v="232G"/>
    <s v="GRUPO GRANDE DE Derecho financiero"/>
    <s v="GRUPO-A"/>
    <s v="Grupo Grande de Derecho financiero"/>
    <s v="2S"/>
    <n v="16536773"/>
    <s v="RUIZ DE PALACIOS"/>
    <s v="VILLAVERDE"/>
    <s v="JOSÉ IGNACIO"/>
    <s v="jiruizp"/>
    <s v="ji.ruiz-de-palacios@unirioja.es"/>
    <n v="4.5"/>
    <n v="4.5"/>
    <n v="535"/>
    <s v="COLABORADOR-TIPO 1"/>
    <s v="C01"/>
    <s v="TIEMPO COMPLETO"/>
    <s v="2007-06-13 00:00:00.0"/>
    <s v="null"/>
    <s v="LD100627"/>
    <s v="PROFESOR COLABORADOR TIPO 1"/>
    <s v="R103"/>
    <x v="1"/>
    <n v="150"/>
    <s v="DERECHO FINANCIERO Y TRIBUTARIO"/>
  </r>
  <r>
    <x v="1"/>
    <x v="1"/>
    <n v="232"/>
    <s v="232R"/>
    <s v="GRUPO-A1"/>
    <n v="16536773"/>
    <s v="Derecho financiero"/>
    <s v="GR"/>
    <s v="GRUPO REDUCIDO"/>
    <s v="232R"/>
    <s v="GRUPO REDUCIDO DE Derecho financiero"/>
    <s v="GRUPO-A1"/>
    <s v="Grupo Reducido de Derecho financiero"/>
    <s v="2S"/>
    <n v="16536773"/>
    <s v="RUIZ DE PALACIOS"/>
    <s v="VILLAVERDE"/>
    <s v="JOSÉ IGNACIO"/>
    <s v="jiruizp"/>
    <s v="ji.ruiz-de-palacios@unirioja.es"/>
    <n v="1.5"/>
    <n v="1.5"/>
    <n v="535"/>
    <s v="COLABORADOR-TIPO 1"/>
    <s v="C01"/>
    <s v="TIEMPO COMPLETO"/>
    <s v="2007-06-13 00:00:00.0"/>
    <s v="null"/>
    <s v="LD100627"/>
    <s v="PROFESOR COLABORADOR TIPO 1"/>
    <s v="R103"/>
    <x v="1"/>
    <n v="150"/>
    <s v="DERECHO FINANCIERO Y TRIBUTARIO"/>
  </r>
  <r>
    <x v="1"/>
    <x v="1"/>
    <n v="232"/>
    <s v="232R"/>
    <s v="GRUPO-A2"/>
    <n v="16536773"/>
    <s v="Derecho financiero"/>
    <s v="GR"/>
    <s v="GRUPO REDUCIDO"/>
    <s v="232R"/>
    <s v="GRUPO REDUCIDO DE Derecho financiero"/>
    <s v="GRUPO-A2"/>
    <s v="Grupo Reducido de Derecho financiero"/>
    <s v="2S"/>
    <n v="16536773"/>
    <s v="RUIZ DE PALACIOS"/>
    <s v="VILLAVERDE"/>
    <s v="JOSÉ IGNACIO"/>
    <s v="jiruizp"/>
    <s v="ji.ruiz-de-palacios@unirioja.es"/>
    <n v="1.5"/>
    <n v="1.5"/>
    <n v="535"/>
    <s v="COLABORADOR-TIPO 1"/>
    <s v="C01"/>
    <s v="TIEMPO COMPLETO"/>
    <s v="2007-06-13 00:00:00.0"/>
    <s v="null"/>
    <s v="LD100627"/>
    <s v="PROFESOR COLABORADOR TIPO 1"/>
    <s v="R103"/>
    <x v="1"/>
    <n v="150"/>
    <s v="DERECHO FINANCIERO Y TRIBUTARIO"/>
  </r>
  <r>
    <x v="1"/>
    <x v="1"/>
    <n v="232"/>
    <s v="232R"/>
    <s v="GRUPO-A3"/>
    <n v="16536773"/>
    <s v="Derecho financiero"/>
    <s v="GR"/>
    <s v="GRUPO REDUCIDO"/>
    <s v="232R"/>
    <s v="GRUPO REDUCIDO DE Derecho financiero"/>
    <s v="GRUPO-A3"/>
    <s v="Grupo Reducido de Derecho financiero"/>
    <s v="2S"/>
    <n v="16536773"/>
    <s v="RUIZ DE PALACIOS"/>
    <s v="VILLAVERDE"/>
    <s v="JOSÉ IGNACIO"/>
    <s v="jiruizp"/>
    <s v="ji.ruiz-de-palacios@unirioja.es"/>
    <n v="1.5"/>
    <n v="1.5"/>
    <n v="535"/>
    <s v="COLABORADOR-TIPO 1"/>
    <s v="C01"/>
    <s v="TIEMPO COMPLETO"/>
    <s v="2007-06-13 00:00:00.0"/>
    <s v="null"/>
    <s v="LD100627"/>
    <s v="PROFESOR COLABORADOR TIPO 1"/>
    <s v="R103"/>
    <x v="1"/>
    <n v="150"/>
    <s v="DERECHO FINANCIERO Y TRIBUTARIO"/>
  </r>
  <r>
    <x v="1"/>
    <x v="1"/>
    <n v="233"/>
    <s v="233G"/>
    <s v="GRUPO-A"/>
    <n v="16243789"/>
    <s v="Propiedad y derechos reales"/>
    <s v="GG"/>
    <s v="GRUPO GRANDE"/>
    <s v="233G"/>
    <s v="GRUPO GRANDE DE Propiedad y derechos reales"/>
    <s v="GRUPO-A"/>
    <s v="Grupo Grande de Propiedad y derechos reales"/>
    <s v="2S"/>
    <n v="16243789"/>
    <s v="PABLO"/>
    <s v="CONTRERAS"/>
    <s v="PEDRO V. DE"/>
    <s v="pedpablo"/>
    <s v="pedro.depablo@unirioja.es"/>
    <n v="0"/>
    <n v="0"/>
    <n v="500"/>
    <s v="CATEDRATICO DE UNIVERSIDAD"/>
    <s v="01R"/>
    <s v="TIEMPO COMPLETO REDUCIDO"/>
    <s v="2013-09-01 00:00:00.0"/>
    <s v="null"/>
    <s v="DF3721"/>
    <s v="CATEDRÁTICO DE UNIVERSIDAD"/>
    <s v="R103"/>
    <x v="1"/>
    <n v="130"/>
    <s v="DERECHO CIVIL"/>
  </r>
  <r>
    <x v="1"/>
    <x v="1"/>
    <n v="233"/>
    <s v="233G"/>
    <s v="GRUPO-A"/>
    <n v="16583877"/>
    <s v="Propiedad y derechos reales"/>
    <s v="GG"/>
    <s v="GRUPO GRANDE"/>
    <s v="233G"/>
    <s v="GRUPO GRANDE DE Propiedad y derechos reales"/>
    <s v="GRUPO-A"/>
    <s v="Grupo Grande de Propiedad y derechos reales"/>
    <s v="2S"/>
    <n v="16583877"/>
    <s v="MARTÍNEZ"/>
    <s v="RIPA"/>
    <s v="JOSÉ"/>
    <s v="jomartri"/>
    <s v="jose.martinezr@unirioja.es"/>
    <n v="6"/>
    <n v="6"/>
    <n v="536"/>
    <s v="PROFESOR INTERINO"/>
    <s v="P06"/>
    <s v="TIEMPO PARCIAL (6+6 HORAS)"/>
    <s v="2019-02-05 00:00:00.0"/>
    <s v="2019-06-24 00:00:00.0"/>
    <s v="PI101453"/>
    <s v="PROFESOR CONTRATADO INTERINO"/>
    <s v="R103"/>
    <x v="1"/>
    <n v="130"/>
    <s v="DERECHO CIVIL"/>
  </r>
  <r>
    <x v="1"/>
    <x v="1"/>
    <n v="233"/>
    <s v="233R"/>
    <s v="GRUPO-A1"/>
    <n v="16243789"/>
    <s v="Propiedad y derechos reales"/>
    <s v="GR"/>
    <s v="GRUPO REDUCIDO"/>
    <s v="233R"/>
    <s v="GRUPO REDUCIDO DE Propiedad y derechos reales"/>
    <s v="GRUPO-A1"/>
    <s v="Grupo Reducido de Propiedad y derechos reales"/>
    <s v="2S"/>
    <n v="16243789"/>
    <s v="PABLO"/>
    <s v="CONTRERAS"/>
    <s v="PEDRO V. DE"/>
    <s v="pedpablo"/>
    <s v="pedro.depablo@unirioja.es"/>
    <n v="0"/>
    <n v="0"/>
    <n v="500"/>
    <s v="CATEDRATICO DE UNIVERSIDAD"/>
    <s v="01R"/>
    <s v="TIEMPO COMPLETO REDUCIDO"/>
    <s v="2013-09-01 00:00:00.0"/>
    <s v="null"/>
    <s v="DF3721"/>
    <s v="CATEDRÁTICO DE UNIVERSIDAD"/>
    <s v="R103"/>
    <x v="1"/>
    <n v="130"/>
    <s v="DERECHO CIVIL"/>
  </r>
  <r>
    <x v="1"/>
    <x v="1"/>
    <n v="233"/>
    <s v="233R"/>
    <s v="GRUPO-A1"/>
    <n v="16583877"/>
    <s v="Propiedad y derechos reales"/>
    <s v="GR"/>
    <s v="GRUPO REDUCIDO"/>
    <s v="233R"/>
    <s v="GRUPO REDUCIDO DE Propiedad y derechos reales"/>
    <s v="GRUPO-A1"/>
    <s v="Grupo Reducido de Propiedad y derechos reales"/>
    <s v="2S"/>
    <n v="16583877"/>
    <s v="MARTÍNEZ"/>
    <s v="RIPA"/>
    <s v="JOSÉ"/>
    <s v="jomartri"/>
    <s v="jose.martinezr@unirioja.es"/>
    <n v="1.5"/>
    <n v="1.5"/>
    <n v="536"/>
    <s v="PROFESOR INTERINO"/>
    <s v="P06"/>
    <s v="TIEMPO PARCIAL (6+6 HORAS)"/>
    <s v="2019-02-05 00:00:00.0"/>
    <s v="2019-06-24 00:00:00.0"/>
    <s v="PI101453"/>
    <s v="PROFESOR CONTRATADO INTERINO"/>
    <s v="R103"/>
    <x v="1"/>
    <n v="130"/>
    <s v="DERECHO CIVIL"/>
  </r>
  <r>
    <x v="1"/>
    <x v="1"/>
    <n v="233"/>
    <s v="233R"/>
    <s v="GRUPO-A1"/>
    <n v="16588594"/>
    <s v="Propiedad y derechos reales"/>
    <s v="GR"/>
    <s v="GRUPO REDUCIDO"/>
    <s v="233R"/>
    <s v="GRUPO REDUCIDO DE Propiedad y derechos reales"/>
    <s v="GRUPO-A1"/>
    <s v="Grupo Reducido de Propiedad y derechos reales"/>
    <s v="2S"/>
    <n v="16588594"/>
    <s v="LOZA"/>
    <s v="MARIN"/>
    <s v="EVA MARÍA"/>
    <s v="evloza"/>
    <s v="eva-maria.loza@unirioja.es"/>
    <n v="0"/>
    <n v="0"/>
    <n v="532"/>
    <s v="LABORAL DOCENTE-ASOCIADO"/>
    <s v="P06"/>
    <s v="TIEMPO PARCIAL (6+6 HORAS)"/>
    <s v="2018-10-09 00:00:00.0"/>
    <s v="2019-09-14 00:00:00.0"/>
    <s v="PI101349"/>
    <s v="PROFESOR ASOCIADO"/>
    <s v="R103"/>
    <x v="1"/>
    <n v="130"/>
    <s v="DERECHO CIVIL"/>
  </r>
  <r>
    <x v="1"/>
    <x v="1"/>
    <n v="233"/>
    <s v="233R"/>
    <s v="GRUPO-A2"/>
    <n v="16243789"/>
    <s v="Propiedad y derechos reales"/>
    <s v="GR"/>
    <s v="GRUPO REDUCIDO"/>
    <s v="233R"/>
    <s v="GRUPO REDUCIDO DE Propiedad y derechos reales"/>
    <s v="GRUPO-A2"/>
    <s v="Grupo Reducido de Propiedad y derechos reales"/>
    <s v="2S"/>
    <n v="16243789"/>
    <s v="PABLO"/>
    <s v="CONTRERAS"/>
    <s v="PEDRO V. DE"/>
    <s v="pedpablo"/>
    <s v="pedro.depablo@unirioja.es"/>
    <n v="0"/>
    <n v="0"/>
    <n v="500"/>
    <s v="CATEDRATICO DE UNIVERSIDAD"/>
    <s v="01R"/>
    <s v="TIEMPO COMPLETO REDUCIDO"/>
    <s v="2013-09-01 00:00:00.0"/>
    <s v="null"/>
    <s v="DF3721"/>
    <s v="CATEDRÁTICO DE UNIVERSIDAD"/>
    <s v="R103"/>
    <x v="1"/>
    <n v="130"/>
    <s v="DERECHO CIVIL"/>
  </r>
  <r>
    <x v="1"/>
    <x v="1"/>
    <n v="233"/>
    <s v="233R"/>
    <s v="GRUPO-A2"/>
    <n v="16583877"/>
    <s v="Propiedad y derechos reales"/>
    <s v="GR"/>
    <s v="GRUPO REDUCIDO"/>
    <s v="233R"/>
    <s v="GRUPO REDUCIDO DE Propiedad y derechos reales"/>
    <s v="GRUPO-A2"/>
    <s v="Grupo Reducido de Propiedad y derechos reales"/>
    <s v="2S"/>
    <n v="16583877"/>
    <s v="MARTÍNEZ"/>
    <s v="RIPA"/>
    <s v="JOSÉ"/>
    <s v="jomartri"/>
    <s v="jose.martinezr@unirioja.es"/>
    <n v="1.5"/>
    <n v="1.5"/>
    <n v="536"/>
    <s v="PROFESOR INTERINO"/>
    <s v="P06"/>
    <s v="TIEMPO PARCIAL (6+6 HORAS)"/>
    <s v="2019-02-05 00:00:00.0"/>
    <s v="2019-06-24 00:00:00.0"/>
    <s v="PI101453"/>
    <s v="PROFESOR CONTRATADO INTERINO"/>
    <s v="R103"/>
    <x v="1"/>
    <n v="130"/>
    <s v="DERECHO CIVIL"/>
  </r>
  <r>
    <x v="1"/>
    <x v="1"/>
    <n v="233"/>
    <s v="233R"/>
    <s v="GRUPO-A2"/>
    <n v="16588594"/>
    <s v="Propiedad y derechos reales"/>
    <s v="GR"/>
    <s v="GRUPO REDUCIDO"/>
    <s v="233R"/>
    <s v="GRUPO REDUCIDO DE Propiedad y derechos reales"/>
    <s v="GRUPO-A2"/>
    <s v="Grupo Reducido de Propiedad y derechos reales"/>
    <s v="2S"/>
    <n v="16588594"/>
    <s v="LOZA"/>
    <s v="MARIN"/>
    <s v="EVA MARÍA"/>
    <s v="evloza"/>
    <s v="eva-maria.loza@unirioja.es"/>
    <n v="0"/>
    <n v="0"/>
    <n v="532"/>
    <s v="LABORAL DOCENTE-ASOCIADO"/>
    <s v="P06"/>
    <s v="TIEMPO PARCIAL (6+6 HORAS)"/>
    <s v="2018-10-09 00:00:00.0"/>
    <s v="2019-09-14 00:00:00.0"/>
    <s v="PI101349"/>
    <s v="PROFESOR ASOCIADO"/>
    <s v="R103"/>
    <x v="1"/>
    <n v="130"/>
    <s v="DERECHO CIVIL"/>
  </r>
  <r>
    <x v="2"/>
    <x v="1"/>
    <n v="233"/>
    <s v="233G"/>
    <s v="GRUPO-A"/>
    <n v="16243789"/>
    <s v="Propiedad y derechos reales"/>
    <s v="GG"/>
    <s v="GRUPO GRANDE"/>
    <s v="233G"/>
    <s v="GRUPO GRANDE DE Propiedad y derechos reales"/>
    <s v="GRUPO-A"/>
    <s v="Grupo Grande de Propiedad y derechos reales"/>
    <s v="2S"/>
    <n v="16243789"/>
    <s v="PABLO"/>
    <s v="CONTRERAS"/>
    <s v="PEDRO V. DE"/>
    <s v="pedpablo"/>
    <s v="pedro.depablo@unirioja.es"/>
    <n v="0"/>
    <m/>
    <n v="500"/>
    <s v="CATEDRATICO DE UNIVERSIDAD"/>
    <s v="01R"/>
    <s v="TIEMPO COMPLETO REDUCIDO"/>
    <s v="2013-09-01 00:00:00.0"/>
    <s v="null"/>
    <s v="DF3721"/>
    <s v="CATEDRÁTICO DE UNIVERSIDAD"/>
    <s v="R103"/>
    <x v="1"/>
    <n v="130"/>
    <s v="DERECHO CIVIL"/>
  </r>
  <r>
    <x v="2"/>
    <x v="1"/>
    <n v="233"/>
    <s v="233G"/>
    <s v="GRUPO-A"/>
    <n v="16583877"/>
    <s v="Propiedad y derechos reales"/>
    <s v="GG"/>
    <s v="GRUPO GRANDE"/>
    <s v="233G"/>
    <s v="GRUPO GRANDE DE Propiedad y derechos reales"/>
    <s v="GRUPO-A"/>
    <s v="Grupo Grande de Propiedad y derechos reales"/>
    <s v="2S"/>
    <n v="16583877"/>
    <s v="MARTÍNEZ"/>
    <s v="RIPA"/>
    <s v="JOSÉ"/>
    <s v="jomartri"/>
    <s v="jose.martinezr@unirioja.es"/>
    <n v="6"/>
    <m/>
    <n v="536"/>
    <s v="PROFESOR INTERINO"/>
    <s v="P06"/>
    <s v="TIEMPO PARCIAL (6+6 HORAS)"/>
    <s v="2019-02-05 00:00:00.0"/>
    <s v="2019-06-24 00:00:00.0"/>
    <s v="PI101453"/>
    <s v="PROFESOR CONTRATADO INTERINO"/>
    <s v="R103"/>
    <x v="1"/>
    <n v="130"/>
    <s v="DERECHO CIVIL"/>
  </r>
  <r>
    <x v="2"/>
    <x v="1"/>
    <n v="233"/>
    <s v="233R"/>
    <s v="GRUPO-A1"/>
    <n v="16243789"/>
    <s v="Propiedad y derechos reales"/>
    <s v="GR"/>
    <s v="GRUPO REDUCIDO"/>
    <s v="233R"/>
    <s v="GRUPO REDUCIDO DE Propiedad y derechos reales"/>
    <s v="GRUPO-A1"/>
    <s v="Grupo Reducido de Propiedad y derechos reales"/>
    <s v="2S"/>
    <n v="16243789"/>
    <s v="PABLO"/>
    <s v="CONTRERAS"/>
    <s v="PEDRO V. DE"/>
    <s v="pedpablo"/>
    <s v="pedro.depablo@unirioja.es"/>
    <n v="0"/>
    <m/>
    <n v="500"/>
    <s v="CATEDRATICO DE UNIVERSIDAD"/>
    <s v="01R"/>
    <s v="TIEMPO COMPLETO REDUCIDO"/>
    <s v="2013-09-01 00:00:00.0"/>
    <s v="null"/>
    <s v="DF3721"/>
    <s v="CATEDRÁTICO DE UNIVERSIDAD"/>
    <s v="R103"/>
    <x v="1"/>
    <n v="130"/>
    <s v="DERECHO CIVIL"/>
  </r>
  <r>
    <x v="2"/>
    <x v="1"/>
    <n v="233"/>
    <s v="233R"/>
    <s v="GRUPO-A1"/>
    <n v="16583877"/>
    <s v="Propiedad y derechos reales"/>
    <s v="GR"/>
    <s v="GRUPO REDUCIDO"/>
    <s v="233R"/>
    <s v="GRUPO REDUCIDO DE Propiedad y derechos reales"/>
    <s v="GRUPO-A1"/>
    <s v="Grupo Reducido de Propiedad y derechos reales"/>
    <s v="2S"/>
    <n v="16583877"/>
    <s v="MARTÍNEZ"/>
    <s v="RIPA"/>
    <s v="JOSÉ"/>
    <s v="jomartri"/>
    <s v="jose.martinezr@unirioja.es"/>
    <n v="1.5"/>
    <m/>
    <n v="536"/>
    <s v="PROFESOR INTERINO"/>
    <s v="P06"/>
    <s v="TIEMPO PARCIAL (6+6 HORAS)"/>
    <s v="2019-02-05 00:00:00.0"/>
    <s v="2019-06-24 00:00:00.0"/>
    <s v="PI101453"/>
    <s v="PROFESOR CONTRATADO INTERINO"/>
    <s v="R103"/>
    <x v="1"/>
    <n v="130"/>
    <s v="DERECHO CIVIL"/>
  </r>
  <r>
    <x v="2"/>
    <x v="1"/>
    <n v="233"/>
    <s v="233R"/>
    <s v="GRUPO-A1"/>
    <n v="16588594"/>
    <s v="Propiedad y derechos reales"/>
    <s v="GR"/>
    <s v="GRUPO REDUCIDO"/>
    <s v="233R"/>
    <s v="GRUPO REDUCIDO DE Propiedad y derechos reales"/>
    <s v="GRUPO-A1"/>
    <s v="Grupo Reducido de Propiedad y derechos reales"/>
    <s v="2S"/>
    <n v="16588594"/>
    <s v="LOZA"/>
    <s v="MARIN"/>
    <s v="EVA MARÍA"/>
    <s v="evloza"/>
    <s v="eva-maria.loza@unirioja.es"/>
    <n v="0"/>
    <m/>
    <n v="532"/>
    <s v="LABORAL DOCENTE-ASOCIADO"/>
    <s v="P06"/>
    <s v="TIEMPO PARCIAL (6+6 HORAS)"/>
    <s v="2018-10-09 00:00:00.0"/>
    <s v="2019-09-14 00:00:00.0"/>
    <s v="PI101349"/>
    <s v="PROFESOR ASOCIADO"/>
    <s v="R103"/>
    <x v="1"/>
    <n v="130"/>
    <s v="DERECHO CIVIL"/>
  </r>
  <r>
    <x v="2"/>
    <x v="1"/>
    <n v="233"/>
    <s v="233R"/>
    <s v="GRUPO-A2"/>
    <n v="16243789"/>
    <s v="Propiedad y derechos reales"/>
    <s v="GR"/>
    <s v="GRUPO REDUCIDO"/>
    <s v="233R"/>
    <s v="GRUPO REDUCIDO DE Propiedad y derechos reales"/>
    <s v="GRUPO-A2"/>
    <s v="Grupo Reducido de Propiedad y derechos reales"/>
    <s v="2S"/>
    <n v="16243789"/>
    <s v="PABLO"/>
    <s v="CONTRERAS"/>
    <s v="PEDRO V. DE"/>
    <s v="pedpablo"/>
    <s v="pedro.depablo@unirioja.es"/>
    <n v="0"/>
    <m/>
    <n v="500"/>
    <s v="CATEDRATICO DE UNIVERSIDAD"/>
    <s v="01R"/>
    <s v="TIEMPO COMPLETO REDUCIDO"/>
    <s v="2013-09-01 00:00:00.0"/>
    <s v="null"/>
    <s v="DF3721"/>
    <s v="CATEDRÁTICO DE UNIVERSIDAD"/>
    <s v="R103"/>
    <x v="1"/>
    <n v="130"/>
    <s v="DERECHO CIVIL"/>
  </r>
  <r>
    <x v="2"/>
    <x v="1"/>
    <n v="233"/>
    <s v="233R"/>
    <s v="GRUPO-A2"/>
    <n v="16583877"/>
    <s v="Propiedad y derechos reales"/>
    <s v="GR"/>
    <s v="GRUPO REDUCIDO"/>
    <s v="233R"/>
    <s v="GRUPO REDUCIDO DE Propiedad y derechos reales"/>
    <s v="GRUPO-A2"/>
    <s v="Grupo Reducido de Propiedad y derechos reales"/>
    <s v="2S"/>
    <n v="16583877"/>
    <s v="MARTÍNEZ"/>
    <s v="RIPA"/>
    <s v="JOSÉ"/>
    <s v="jomartri"/>
    <s v="jose.martinezr@unirioja.es"/>
    <n v="1.5"/>
    <m/>
    <n v="536"/>
    <s v="PROFESOR INTERINO"/>
    <s v="P06"/>
    <s v="TIEMPO PARCIAL (6+6 HORAS)"/>
    <s v="2019-02-05 00:00:00.0"/>
    <s v="2019-06-24 00:00:00.0"/>
    <s v="PI101453"/>
    <s v="PROFESOR CONTRATADO INTERINO"/>
    <s v="R103"/>
    <x v="1"/>
    <n v="130"/>
    <s v="DERECHO CIVIL"/>
  </r>
  <r>
    <x v="2"/>
    <x v="1"/>
    <n v="233"/>
    <s v="233R"/>
    <s v="GRUPO-A2"/>
    <n v="16588594"/>
    <s v="Propiedad y derechos reales"/>
    <s v="GR"/>
    <s v="GRUPO REDUCIDO"/>
    <s v="233R"/>
    <s v="GRUPO REDUCIDO DE Propiedad y derechos reales"/>
    <s v="GRUPO-A2"/>
    <s v="Grupo Reducido de Propiedad y derechos reales"/>
    <s v="2S"/>
    <n v="16588594"/>
    <s v="LOZA"/>
    <s v="MARIN"/>
    <s v="EVA MARÍA"/>
    <s v="evloza"/>
    <s v="eva-maria.loza@unirioja.es"/>
    <n v="0"/>
    <m/>
    <n v="532"/>
    <s v="LABORAL DOCENTE-ASOCIADO"/>
    <s v="P06"/>
    <s v="TIEMPO PARCIAL (6+6 HORAS)"/>
    <s v="2018-10-09 00:00:00.0"/>
    <s v="2019-09-14 00:00:00.0"/>
    <s v="PI101349"/>
    <s v="PROFESOR ASOCIADO"/>
    <s v="R103"/>
    <x v="1"/>
    <n v="130"/>
    <s v="DERECHO CIVIL"/>
  </r>
  <r>
    <x v="1"/>
    <x v="1"/>
    <n v="234"/>
    <s v="234G"/>
    <s v="GRUPO-A"/>
    <n v="16586761"/>
    <s v="Contratos mercantiles y títulos valor"/>
    <s v="GG"/>
    <s v="GRUPO GRANDE"/>
    <s v="234G"/>
    <s v="GRUPO GRANDE DE Contratos mercantiles y títulos valor"/>
    <s v="GRUPO-A"/>
    <s v="Grupo Grande de Contratos mercantiles y títulos valor"/>
    <s v="2S"/>
    <n v="16586761"/>
    <s v="PÉREZ"/>
    <s v="ESCALONA"/>
    <s v="SUSANA"/>
    <s v="superez"/>
    <s v="susana.perez@unirioja.es"/>
    <n v="6"/>
    <n v="6"/>
    <n v="534"/>
    <s v="CONTRATADO DOCTOR -TIPO 1"/>
    <s v="C01"/>
    <s v="TIEMPO COMPLETO"/>
    <s v="2009-10-01 00:00:00.0"/>
    <s v="null"/>
    <s v="PI100723"/>
    <s v="CONTRATADO DOCTOR"/>
    <s v="R103"/>
    <x v="1"/>
    <n v="165"/>
    <s v="DERECHO MERCANTIL"/>
  </r>
  <r>
    <x v="1"/>
    <x v="1"/>
    <n v="234"/>
    <s v="234R"/>
    <s v="GRUPO-A1"/>
    <n v="16586761"/>
    <s v="Contratos mercantiles y títulos valor"/>
    <s v="GR"/>
    <s v="GRUPO REDUCIDO"/>
    <s v="234R"/>
    <s v="GRUPO REDUCIDO DE Contratos mercantiles y títulos valor"/>
    <s v="GRUPO-A1"/>
    <s v="Grupo Reducido de Contratos mercantiles y títulos valor"/>
    <s v="2S"/>
    <n v="16586761"/>
    <s v="PÉREZ"/>
    <s v="ESCALONA"/>
    <s v="SUSANA"/>
    <s v="superez"/>
    <s v="susana.perez@unirioja.es"/>
    <n v="1.5"/>
    <n v="1.5"/>
    <n v="534"/>
    <s v="CONTRATADO DOCTOR -TIPO 1"/>
    <s v="C01"/>
    <s v="TIEMPO COMPLETO"/>
    <s v="2009-10-01 00:00:00.0"/>
    <s v="null"/>
    <s v="PI100723"/>
    <s v="CONTRATADO DOCTOR"/>
    <s v="R103"/>
    <x v="1"/>
    <n v="165"/>
    <s v="DERECHO MERCANTIL"/>
  </r>
  <r>
    <x v="1"/>
    <x v="1"/>
    <n v="234"/>
    <s v="234R"/>
    <s v="GRUPO-A2"/>
    <n v="16586761"/>
    <s v="Contratos mercantiles y títulos valor"/>
    <s v="GR"/>
    <s v="GRUPO REDUCIDO"/>
    <s v="234R"/>
    <s v="GRUPO REDUCIDO DE Contratos mercantiles y títulos valor"/>
    <s v="GRUPO-A2"/>
    <s v="Grupo Reducido de Contratos mercantiles y títulos valor"/>
    <s v="2S"/>
    <n v="16586761"/>
    <s v="PÉREZ"/>
    <s v="ESCALONA"/>
    <s v="SUSANA"/>
    <s v="superez"/>
    <s v="susana.perez@unirioja.es"/>
    <n v="1.5"/>
    <n v="1.5"/>
    <n v="534"/>
    <s v="CONTRATADO DOCTOR -TIPO 1"/>
    <s v="C01"/>
    <s v="TIEMPO COMPLETO"/>
    <s v="2009-10-01 00:00:00.0"/>
    <s v="null"/>
    <s v="PI100723"/>
    <s v="CONTRATADO DOCTOR"/>
    <s v="R103"/>
    <x v="1"/>
    <n v="165"/>
    <s v="DERECHO MERCANTIL"/>
  </r>
  <r>
    <x v="1"/>
    <x v="1"/>
    <n v="235"/>
    <s v="235G"/>
    <s v="GRUPO-A"/>
    <n v="9308464"/>
    <s v="Derecho de familia y sucesiones"/>
    <s v="GG"/>
    <s v="GRUPO GRANDE"/>
    <s v="235G"/>
    <s v="GG de Derecho de familia y sucesiones"/>
    <s v="GRUPO-A"/>
    <s v="GG de Derecho de familia y sucesiones"/>
    <s v="1S"/>
    <n v="9308464"/>
    <s v="VEGA"/>
    <s v="GUTIÉRREZ"/>
    <s v="ANA MARÍA"/>
    <s v="anavega"/>
    <s v="ana.vega@unirioja.es"/>
    <n v="0.9"/>
    <n v="0.9"/>
    <n v="500"/>
    <s v="CATEDRATICO DE UNIVERSIDAD"/>
    <s v="C01"/>
    <s v="TIEMPO COMPLETO"/>
    <s v="2007-05-13 00:00:00.0"/>
    <s v="null"/>
    <s v="DF100208"/>
    <s v="CATEDRÁTICO DE UNIVERSIDAD"/>
    <s v="R103"/>
    <x v="1"/>
    <n v="145"/>
    <s v="DERECHO ECLESIÁSTICO DEL ESTADO"/>
  </r>
  <r>
    <x v="1"/>
    <x v="1"/>
    <n v="235"/>
    <s v="235G"/>
    <s v="GRUPO-A"/>
    <n v="16243789"/>
    <s v="Derecho de familia y sucesiones"/>
    <s v="GG"/>
    <s v="GRUPO GRANDE"/>
    <s v="235G"/>
    <s v="GG de Derecho de familia y sucesiones"/>
    <s v="GRUPO-A"/>
    <s v="GG de Derecho de familia y sucesiones"/>
    <s v="1S"/>
    <n v="16243789"/>
    <s v="PABLO"/>
    <s v="CONTRERAS"/>
    <s v="PEDRO V. DE"/>
    <s v="pedpablo"/>
    <s v="pedro.depablo@unirioja.es"/>
    <n v="2.7"/>
    <n v="2.7"/>
    <n v="500"/>
    <s v="CATEDRATICO DE UNIVERSIDAD"/>
    <s v="01R"/>
    <s v="TIEMPO COMPLETO REDUCIDO"/>
    <s v="2013-09-01 00:00:00.0"/>
    <s v="null"/>
    <s v="DF3721"/>
    <s v="CATEDRÁTICO DE UNIVERSIDAD"/>
    <s v="R103"/>
    <x v="1"/>
    <n v="130"/>
    <s v="DERECHO CIVIL"/>
  </r>
  <r>
    <x v="1"/>
    <x v="1"/>
    <n v="235"/>
    <s v="235G"/>
    <s v="GRUPO-A"/>
    <n v="16588594"/>
    <s v="Derecho de familia y sucesiones"/>
    <s v="GG"/>
    <s v="GRUPO GRANDE"/>
    <s v="235G"/>
    <s v="GG de Derecho de familia y sucesiones"/>
    <s v="GRUPO-A"/>
    <s v="GG de Derecho de familia y sucesiones"/>
    <s v="1S"/>
    <n v="16588594"/>
    <s v="LOZA"/>
    <s v="MARIN"/>
    <s v="EVA MARÍA"/>
    <s v="evloza"/>
    <s v="eva-maria.loza@unirioja.es"/>
    <n v="0.9"/>
    <n v="0.9"/>
    <n v="532"/>
    <s v="LABORAL DOCENTE-ASOCIADO"/>
    <s v="P06"/>
    <s v="TIEMPO PARCIAL (6+6 HORAS)"/>
    <s v="2018-10-09 00:00:00.0"/>
    <s v="2019-09-14 00:00:00.0"/>
    <s v="PI101349"/>
    <s v="PROFESOR ASOCIADO"/>
    <s v="R103"/>
    <x v="1"/>
    <n v="130"/>
    <s v="DERECHO CIVIL"/>
  </r>
  <r>
    <x v="1"/>
    <x v="1"/>
    <n v="235"/>
    <s v="235R"/>
    <s v="GRUPO-A1"/>
    <n v="9308464"/>
    <s v="Derecho de familia y sucesiones"/>
    <s v="GR"/>
    <s v="GRUPO REDUCIDO"/>
    <s v="235R"/>
    <s v="GR de Derecho de familia y sucesiones"/>
    <s v="GRUPO-A1"/>
    <s v="GR de Derecho de familia y sucesiones"/>
    <s v="1S"/>
    <n v="9308464"/>
    <s v="VEGA"/>
    <s v="GUTIÉRREZ"/>
    <s v="ANA MARÍA"/>
    <s v="anavega"/>
    <s v="ana.vega@unirioja.es"/>
    <n v="0.3"/>
    <n v="0.3"/>
    <n v="500"/>
    <s v="CATEDRATICO DE UNIVERSIDAD"/>
    <s v="C01"/>
    <s v="TIEMPO COMPLETO"/>
    <s v="2007-05-13 00:00:00.0"/>
    <s v="null"/>
    <s v="DF100208"/>
    <s v="CATEDRÁTICO DE UNIVERSIDAD"/>
    <s v="R103"/>
    <x v="1"/>
    <n v="145"/>
    <s v="DERECHO ECLESIÁSTICO DEL ESTADO"/>
  </r>
  <r>
    <x v="1"/>
    <x v="1"/>
    <n v="235"/>
    <s v="235R"/>
    <s v="GRUPO-A1"/>
    <n v="16243789"/>
    <s v="Derecho de familia y sucesiones"/>
    <s v="GR"/>
    <s v="GRUPO REDUCIDO"/>
    <s v="235R"/>
    <s v="GR de Derecho de familia y sucesiones"/>
    <s v="GRUPO-A1"/>
    <s v="GR de Derecho de familia y sucesiones"/>
    <s v="1S"/>
    <n v="16243789"/>
    <s v="PABLO"/>
    <s v="CONTRERAS"/>
    <s v="PEDRO V. DE"/>
    <s v="pedpablo"/>
    <s v="pedro.depablo@unirioja.es"/>
    <n v="1.1000000000000001"/>
    <n v="1.1000000000000001"/>
    <n v="500"/>
    <s v="CATEDRATICO DE UNIVERSIDAD"/>
    <s v="01R"/>
    <s v="TIEMPO COMPLETO REDUCIDO"/>
    <s v="2013-09-01 00:00:00.0"/>
    <s v="null"/>
    <s v="DF3721"/>
    <s v="CATEDRÁTICO DE UNIVERSIDAD"/>
    <s v="R103"/>
    <x v="1"/>
    <n v="130"/>
    <s v="DERECHO CIVIL"/>
  </r>
  <r>
    <x v="1"/>
    <x v="1"/>
    <n v="235"/>
    <s v="235R"/>
    <s v="GRUPO-A1"/>
    <n v="16588594"/>
    <s v="Derecho de familia y sucesiones"/>
    <s v="GR"/>
    <s v="GRUPO REDUCIDO"/>
    <s v="235R"/>
    <s v="GR de Derecho de familia y sucesiones"/>
    <s v="GRUPO-A1"/>
    <s v="GR de Derecho de familia y sucesiones"/>
    <s v="1S"/>
    <n v="16588594"/>
    <s v="LOZA"/>
    <s v="MARIN"/>
    <s v="EVA MARÍA"/>
    <s v="evloza"/>
    <s v="eva-maria.loza@unirioja.es"/>
    <n v="0.1"/>
    <n v="0.1"/>
    <n v="532"/>
    <s v="LABORAL DOCENTE-ASOCIADO"/>
    <s v="P06"/>
    <s v="TIEMPO PARCIAL (6+6 HORAS)"/>
    <s v="2018-10-09 00:00:00.0"/>
    <s v="2019-09-14 00:00:00.0"/>
    <s v="PI101349"/>
    <s v="PROFESOR ASOCIADO"/>
    <s v="R103"/>
    <x v="1"/>
    <n v="130"/>
    <s v="DERECHO CIVIL"/>
  </r>
  <r>
    <x v="1"/>
    <x v="1"/>
    <n v="235"/>
    <s v="235R"/>
    <s v="GRUPO-A2"/>
    <n v="9308464"/>
    <s v="Derecho de familia y sucesiones"/>
    <s v="GR"/>
    <s v="GRUPO REDUCIDO"/>
    <s v="235R"/>
    <s v="GR de Derecho de familia y sucesiones"/>
    <s v="GRUPO-A2"/>
    <s v="GR de Derecho de familia y sucesiones"/>
    <s v="1S"/>
    <n v="9308464"/>
    <s v="VEGA"/>
    <s v="GUTIÉRREZ"/>
    <s v="ANA MARÍA"/>
    <s v="anavega"/>
    <s v="ana.vega@unirioja.es"/>
    <n v="0.3"/>
    <n v="0.3"/>
    <n v="500"/>
    <s v="CATEDRATICO DE UNIVERSIDAD"/>
    <s v="C01"/>
    <s v="TIEMPO COMPLETO"/>
    <s v="2007-05-13 00:00:00.0"/>
    <s v="null"/>
    <s v="DF100208"/>
    <s v="CATEDRÁTICO DE UNIVERSIDAD"/>
    <s v="R103"/>
    <x v="1"/>
    <n v="145"/>
    <s v="DERECHO ECLESIÁSTICO DEL ESTADO"/>
  </r>
  <r>
    <x v="1"/>
    <x v="1"/>
    <n v="235"/>
    <s v="235R"/>
    <s v="GRUPO-A2"/>
    <n v="16243789"/>
    <s v="Derecho de familia y sucesiones"/>
    <s v="GR"/>
    <s v="GRUPO REDUCIDO"/>
    <s v="235R"/>
    <s v="GR de Derecho de familia y sucesiones"/>
    <s v="GRUPO-A2"/>
    <s v="GR de Derecho de familia y sucesiones"/>
    <s v="1S"/>
    <n v="16243789"/>
    <s v="PABLO"/>
    <s v="CONTRERAS"/>
    <s v="PEDRO V. DE"/>
    <s v="pedpablo"/>
    <s v="pedro.depablo@unirioja.es"/>
    <n v="1.1000000000000001"/>
    <n v="1.1000000000000001"/>
    <n v="500"/>
    <s v="CATEDRATICO DE UNIVERSIDAD"/>
    <s v="01R"/>
    <s v="TIEMPO COMPLETO REDUCIDO"/>
    <s v="2013-09-01 00:00:00.0"/>
    <s v="null"/>
    <s v="DF3721"/>
    <s v="CATEDRÁTICO DE UNIVERSIDAD"/>
    <s v="R103"/>
    <x v="1"/>
    <n v="130"/>
    <s v="DERECHO CIVIL"/>
  </r>
  <r>
    <x v="1"/>
    <x v="1"/>
    <n v="235"/>
    <s v="235R"/>
    <s v="GRUPO-A2"/>
    <n v="16588594"/>
    <s v="Derecho de familia y sucesiones"/>
    <s v="GR"/>
    <s v="GRUPO REDUCIDO"/>
    <s v="235R"/>
    <s v="GR de Derecho de familia y sucesiones"/>
    <s v="GRUPO-A2"/>
    <s v="GR de Derecho de familia y sucesiones"/>
    <s v="1S"/>
    <n v="16588594"/>
    <s v="LOZA"/>
    <s v="MARIN"/>
    <s v="EVA MARÍA"/>
    <s v="evloza"/>
    <s v="eva-maria.loza@unirioja.es"/>
    <n v="0.1"/>
    <n v="0.1"/>
    <n v="532"/>
    <s v="LABORAL DOCENTE-ASOCIADO"/>
    <s v="P06"/>
    <s v="TIEMPO PARCIAL (6+6 HORAS)"/>
    <s v="2018-10-09 00:00:00.0"/>
    <s v="2019-09-14 00:00:00.0"/>
    <s v="PI101349"/>
    <s v="PROFESOR ASOCIADO"/>
    <s v="R103"/>
    <x v="1"/>
    <n v="130"/>
    <s v="DERECHO CIVIL"/>
  </r>
  <r>
    <x v="1"/>
    <x v="1"/>
    <n v="236"/>
    <s v="236G"/>
    <s v="GRUPO-A"/>
    <n v="16536773"/>
    <s v="Derecho tributario"/>
    <s v="GG"/>
    <s v="GRUPO GRANDE"/>
    <s v="236G"/>
    <s v="GG de Derecho tributario"/>
    <s v="GRUPO-A"/>
    <s v="GG de Derecho tributario"/>
    <s v="1S"/>
    <n v="16536773"/>
    <s v="RUIZ DE PALACIOS"/>
    <s v="VILLAVERDE"/>
    <s v="JOSÉ IGNACIO"/>
    <s v="jiruizp"/>
    <s v="ji.ruiz-de-palacios@unirioja.es"/>
    <n v="4.5"/>
    <n v="4.5"/>
    <n v="535"/>
    <s v="COLABORADOR-TIPO 1"/>
    <s v="C01"/>
    <s v="TIEMPO COMPLETO"/>
    <s v="2007-06-13 00:00:00.0"/>
    <s v="null"/>
    <s v="LD100627"/>
    <s v="PROFESOR COLABORADOR TIPO 1"/>
    <s v="R103"/>
    <x v="1"/>
    <n v="150"/>
    <s v="DERECHO FINANCIERO Y TRIBUTARIO"/>
  </r>
  <r>
    <x v="1"/>
    <x v="1"/>
    <n v="236"/>
    <s v="236R"/>
    <s v="GRUPO-A1"/>
    <n v="16536773"/>
    <s v="Derecho tributario"/>
    <s v="GR"/>
    <s v="GRUPO REDUCIDO"/>
    <s v="236R"/>
    <s v="GR de Derecho tributario"/>
    <s v="GRUPO-A1"/>
    <s v="GR de Derecho tributario"/>
    <s v="1S"/>
    <n v="16536773"/>
    <s v="RUIZ DE PALACIOS"/>
    <s v="VILLAVERDE"/>
    <s v="JOSÉ IGNACIO"/>
    <s v="jiruizp"/>
    <s v="ji.ruiz-de-palacios@unirioja.es"/>
    <n v="1.5"/>
    <n v="1.5"/>
    <n v="535"/>
    <s v="COLABORADOR-TIPO 1"/>
    <s v="C01"/>
    <s v="TIEMPO COMPLETO"/>
    <s v="2007-06-13 00:00:00.0"/>
    <s v="null"/>
    <s v="LD100627"/>
    <s v="PROFESOR COLABORADOR TIPO 1"/>
    <s v="R103"/>
    <x v="1"/>
    <n v="150"/>
    <s v="DERECHO FINANCIERO Y TRIBUTARIO"/>
  </r>
  <r>
    <x v="1"/>
    <x v="1"/>
    <n v="236"/>
    <s v="236R"/>
    <s v="GRUPO-A2"/>
    <n v="16536773"/>
    <s v="Derecho tributario"/>
    <s v="GR"/>
    <s v="GRUPO REDUCIDO"/>
    <s v="236R"/>
    <s v="GR de Derecho tributario"/>
    <s v="GRUPO-A2"/>
    <s v="GR de Derecho tributario"/>
    <s v="1S"/>
    <n v="16536773"/>
    <s v="RUIZ DE PALACIOS"/>
    <s v="VILLAVERDE"/>
    <s v="JOSÉ IGNACIO"/>
    <s v="jiruizp"/>
    <s v="ji.ruiz-de-palacios@unirioja.es"/>
    <n v="1.5"/>
    <n v="1.5"/>
    <n v="535"/>
    <s v="COLABORADOR-TIPO 1"/>
    <s v="C01"/>
    <s v="TIEMPO COMPLETO"/>
    <s v="2007-06-13 00:00:00.0"/>
    <s v="null"/>
    <s v="LD100627"/>
    <s v="PROFESOR COLABORADOR TIPO 1"/>
    <s v="R103"/>
    <x v="1"/>
    <n v="150"/>
    <s v="DERECHO FINANCIERO Y TRIBUTARIO"/>
  </r>
  <r>
    <x v="1"/>
    <x v="1"/>
    <n v="237"/>
    <s v="237G"/>
    <s v="GRUPO-A"/>
    <n v="16566533"/>
    <s v="Derecho internacional privado"/>
    <s v="GG"/>
    <s v="GRUPO GRANDE"/>
    <s v="237G"/>
    <s v="GG de Derecho internacional privado"/>
    <s v="GRUPO-A"/>
    <s v="GG de Derecho internacional privado"/>
    <s v="1S"/>
    <n v="16566533"/>
    <s v="EZQUERRO"/>
    <s v="SOLAS"/>
    <s v="JORGE JULIO"/>
    <s v="joezquer"/>
    <s v="jorge-julio.ezquerro@unirioja.es"/>
    <n v="4.5"/>
    <n v="4.5"/>
    <n v="532"/>
    <s v="LABORAL DOCENTE-ASOCIADO"/>
    <s v="P04"/>
    <s v="TIEMPO PARCIAL (4+4 HORAS)"/>
    <s v="2018-09-17 00:00:00.0"/>
    <s v="2019-09-14 00:00:00.0"/>
    <s v="PI101350"/>
    <s v="PROFESOR ASOCIADO"/>
    <s v="R103"/>
    <x v="1"/>
    <n v="165"/>
    <s v="DERECHO MERCANTIL"/>
  </r>
  <r>
    <x v="1"/>
    <x v="1"/>
    <n v="237"/>
    <s v="237G"/>
    <s v="GRUPO-A"/>
    <n v="16586761"/>
    <s v="Derecho internacional privado"/>
    <s v="GG"/>
    <s v="GRUPO GRANDE"/>
    <s v="237G"/>
    <s v="GG de Derecho internacional privado"/>
    <s v="GRUPO-A"/>
    <s v="GG de Derecho internacional privado"/>
    <s v="1S"/>
    <n v="16586761"/>
    <s v="PÉREZ"/>
    <s v="ESCALONA"/>
    <s v="SUSANA"/>
    <s v="superez"/>
    <s v="susana.perez@unirioja.es"/>
    <n v="0"/>
    <n v="0"/>
    <n v="534"/>
    <s v="CONTRATADO DOCTOR -TIPO 1"/>
    <s v="C01"/>
    <s v="TIEMPO COMPLETO"/>
    <s v="2009-10-01 00:00:00.0"/>
    <s v="null"/>
    <s v="PI100723"/>
    <s v="CONTRATADO DOCTOR"/>
    <s v="R103"/>
    <x v="1"/>
    <n v="165"/>
    <s v="DERECHO MERCANTIL"/>
  </r>
  <r>
    <x v="1"/>
    <x v="1"/>
    <n v="237"/>
    <s v="237R"/>
    <s v="GRUPO-A1"/>
    <n v="16566533"/>
    <s v="Derecho internacional privado"/>
    <s v="GR"/>
    <s v="GRUPO REDUCIDO"/>
    <s v="237R"/>
    <s v="GR de Derecho internacional privado"/>
    <s v="GRUPO-A1"/>
    <s v="GR de Derecho internacional privado"/>
    <s v="1S"/>
    <n v="16566533"/>
    <s v="EZQUERRO"/>
    <s v="SOLAS"/>
    <s v="JORGE JULIO"/>
    <s v="joezquer"/>
    <s v="jorge-julio.ezquerro@unirioja.es"/>
    <n v="1.5"/>
    <n v="1.5"/>
    <n v="532"/>
    <s v="LABORAL DOCENTE-ASOCIADO"/>
    <s v="P04"/>
    <s v="TIEMPO PARCIAL (4+4 HORAS)"/>
    <s v="2018-09-17 00:00:00.0"/>
    <s v="2019-09-14 00:00:00.0"/>
    <s v="PI101350"/>
    <s v="PROFESOR ASOCIADO"/>
    <s v="R103"/>
    <x v="1"/>
    <n v="165"/>
    <s v="DERECHO MERCANTIL"/>
  </r>
  <r>
    <x v="1"/>
    <x v="1"/>
    <n v="237"/>
    <s v="237R"/>
    <s v="GRUPO-A2"/>
    <n v="16566533"/>
    <s v="Derecho internacional privado"/>
    <s v="GR"/>
    <s v="GRUPO REDUCIDO"/>
    <s v="237R"/>
    <s v="GR de Derecho internacional privado"/>
    <s v="GRUPO-A2"/>
    <s v="GR de Derecho internacional privado"/>
    <s v="1S"/>
    <n v="16566533"/>
    <s v="EZQUERRO"/>
    <s v="SOLAS"/>
    <s v="JORGE JULIO"/>
    <s v="joezquer"/>
    <s v="jorge-julio.ezquerro@unirioja.es"/>
    <n v="1.5"/>
    <n v="1.5"/>
    <n v="532"/>
    <s v="LABORAL DOCENTE-ASOCIADO"/>
    <s v="P04"/>
    <s v="TIEMPO PARCIAL (4+4 HORAS)"/>
    <s v="2018-09-17 00:00:00.0"/>
    <s v="2019-09-14 00:00:00.0"/>
    <s v="PI101350"/>
    <s v="PROFESOR ASOCIADO"/>
    <s v="R103"/>
    <x v="1"/>
    <n v="165"/>
    <s v="DERECHO MERCANTIL"/>
  </r>
  <r>
    <x v="1"/>
    <x v="1"/>
    <n v="238"/>
    <s v="238G"/>
    <s v="GRUPO-A"/>
    <n v="2856545"/>
    <s v="Prácticas externas"/>
    <s v="GG"/>
    <s v="GRUPO GRANDE"/>
    <s v="238G"/>
    <s v="GG de Prácticas externas"/>
    <s v="GRUPO-A"/>
    <s v="GG de Prácticas externas"/>
    <s v="2S"/>
    <n v="2856545"/>
    <s v="MARTÍNEZ"/>
    <s v="NAVAS"/>
    <s v="ISABEL"/>
    <s v="ismarti"/>
    <s v="isabel.mnavas@unirioja.es"/>
    <n v="1.1000000000000001"/>
    <n v="1.1000000000000001"/>
    <n v="504"/>
    <s v="PROFESOR TITULAR UNIVERSIDAD"/>
    <s v="01R"/>
    <s v="TIEMPO COMPLETO REDUCIDO"/>
    <s v="2017-09-16 00:00:00.0"/>
    <s v="null"/>
    <s v="DF31109"/>
    <s v="TITULAR DE UNIVERSIDAD"/>
    <s v="R103"/>
    <x v="1"/>
    <n v="470"/>
    <s v="HISTORIA DEL DERECHO Y DE LAS INSTITUCIONES"/>
  </r>
  <r>
    <x v="1"/>
    <x v="1"/>
    <n v="238"/>
    <s v="238G"/>
    <s v="GRUPO-A"/>
    <n v="16536773"/>
    <s v="Prácticas externas"/>
    <s v="GG"/>
    <s v="GRUPO GRANDE"/>
    <s v="238G"/>
    <s v="GG de Prácticas externas"/>
    <s v="GRUPO-A"/>
    <s v="GG de Prácticas externas"/>
    <s v="2S"/>
    <n v="16536773"/>
    <s v="RUIZ DE PALACIOS"/>
    <s v="VILLAVERDE"/>
    <s v="JOSÉ IGNACIO"/>
    <s v="jiruizp"/>
    <s v="ji.ruiz-de-palacios@unirioja.es"/>
    <n v="0.5"/>
    <n v="0.5"/>
    <n v="535"/>
    <s v="COLABORADOR-TIPO 1"/>
    <s v="C01"/>
    <s v="TIEMPO COMPLETO"/>
    <s v="2007-06-13 00:00:00.0"/>
    <s v="null"/>
    <s v="LD100627"/>
    <s v="PROFESOR COLABORADOR TIPO 1"/>
    <s v="R103"/>
    <x v="1"/>
    <n v="150"/>
    <s v="DERECHO FINANCIERO Y TRIBUTARIO"/>
  </r>
  <r>
    <x v="1"/>
    <x v="1"/>
    <n v="238"/>
    <s v="238G"/>
    <s v="GRUPO-A"/>
    <n v="16542669"/>
    <s v="Prácticas externas"/>
    <s v="GG"/>
    <s v="GRUPO GRANDE"/>
    <s v="238G"/>
    <s v="GG de Prácticas externas"/>
    <s v="GRUPO-A"/>
    <s v="GG de Prácticas externas"/>
    <s v="2S"/>
    <n v="16542669"/>
    <s v="ARRUGA"/>
    <s v="SEGURA"/>
    <s v="MARÍA CONCEPCIÓN"/>
    <s v="m-arruga"/>
    <s v="maria-concepcion.arruga@unirioja.es"/>
    <n v="0.3"/>
    <n v="0.3"/>
    <s v="A-0537"/>
    <s v="TITULAR"/>
    <s v="C01"/>
    <s v="TIEMPO COMPLETO"/>
    <s v="2011-01-01 00:00:00.0"/>
    <s v="null"/>
    <s v="PI100875"/>
    <s v="TITULAR"/>
    <s v="R103"/>
    <x v="1"/>
    <n v="140"/>
    <s v="DERECHO DEL TRABAJO Y DE LA SEGURIDAD SOCIAL"/>
  </r>
  <r>
    <x v="1"/>
    <x v="1"/>
    <n v="238"/>
    <s v="238G"/>
    <s v="GRUPO-A"/>
    <n v="17206354"/>
    <s v="Prácticas externas"/>
    <s v="GG"/>
    <s v="GRUPO GRANDE"/>
    <s v="238G"/>
    <s v="GG de Prácticas externas"/>
    <s v="GRUPO-A"/>
    <s v="GG de Prácticas externas"/>
    <s v="2S"/>
    <n v="17206354"/>
    <s v="MARTÍNEZ DE PISÓN"/>
    <s v="CAVERO"/>
    <s v="JOSÉ MARÍA"/>
    <s v="jdepison"/>
    <s v="jose.mezdepison@unirioja.es"/>
    <n v="0.8"/>
    <n v="0.8"/>
    <n v="500"/>
    <s v="CATEDRATICO DE UNIVERSIDAD"/>
    <s v="01R"/>
    <s v="TIEMPO COMPLETO REDUCIDO"/>
    <s v="2013-09-01 00:00:00.0"/>
    <s v="null"/>
    <s v="DF31106"/>
    <s v="CATEDRÁTICO DE UNIVERSIDAD"/>
    <s v="R103"/>
    <x v="1"/>
    <n v="381"/>
    <s v="FILOSOFÍA DEL DERECHO"/>
  </r>
  <r>
    <x v="1"/>
    <x v="1"/>
    <n v="238"/>
    <s v="238G"/>
    <s v="GRUPO-A"/>
    <n v="18027322"/>
    <s v="Prácticas externas"/>
    <s v="GG"/>
    <s v="GRUPO GRANDE"/>
    <s v="238G"/>
    <s v="GG de Prácticas externas"/>
    <s v="GRUPO-A"/>
    <s v="GG de Prácticas externas"/>
    <s v="2S"/>
    <n v="18027322"/>
    <s v="SUSÍN"/>
    <s v="BETRÁN"/>
    <s v="RAÚL"/>
    <s v="rasusin"/>
    <s v="raul.susin@unirioja.es"/>
    <n v="0.7"/>
    <n v="0.7"/>
    <n v="504"/>
    <s v="PROFESOR TITULAR UNIVERSIDAD"/>
    <s v="C01"/>
    <s v="TIEMPO COMPLETO"/>
    <s v="2015-09-15 00:00:00.0"/>
    <s v="null"/>
    <s v="DF100148"/>
    <s v="PROFESOR TITULAR DE UNIVERSIDAD"/>
    <s v="R103"/>
    <x v="1"/>
    <n v="381"/>
    <s v="FILOSOFÍA DEL DERECHO"/>
  </r>
  <r>
    <x v="1"/>
    <x v="1"/>
    <n v="238"/>
    <s v="238G"/>
    <s v="GRUPO-A"/>
    <n v="51616377"/>
    <s v="Prácticas externas"/>
    <s v="GG"/>
    <s v="GRUPO GRANDE"/>
    <s v="238G"/>
    <s v="GG de Prácticas externas"/>
    <s v="GRUPO-A"/>
    <s v="GG de Prácticas externas"/>
    <s v="2S"/>
    <n v="51616377"/>
    <s v="AGUDO"/>
    <s v="RUIZ"/>
    <s v="ALFONSO"/>
    <s v="alagudo"/>
    <s v="alfonso.agudo@unirioja.es"/>
    <n v="0.9"/>
    <n v="0.9"/>
    <n v="500"/>
    <s v="CATEDRATICO DE UNIVERSIDAD"/>
    <s v="C01"/>
    <s v="TIEMPO COMPLETO"/>
    <s v="2013-09-01 00:00:00.0"/>
    <s v="null"/>
    <s v="DF100223"/>
    <s v="CATEDRÁTICO DE UNIVERSIDAD"/>
    <s v="R103"/>
    <x v="1"/>
    <n v="180"/>
    <s v="DERECHO ROMANO"/>
  </r>
  <r>
    <x v="1"/>
    <x v="1"/>
    <n v="239"/>
    <s v="239G"/>
    <s v="GRUPO-A"/>
    <n v="16558242"/>
    <s v="Derecho autonómico de La Rioja"/>
    <s v="GG"/>
    <s v="GRUPO GRANDE"/>
    <s v="239G"/>
    <s v="GG de Derecho autonómico de La Rioja"/>
    <s v="GRUPO-A"/>
    <s v="GG de Derecho autonómico de La Rioja"/>
    <s v="2S"/>
    <n v="16558242"/>
    <s v="PASCUAL"/>
    <s v="MEDRANO"/>
    <s v="MARÍA AMELIA"/>
    <s v="apascual"/>
    <s v="amelia.pascual@unirioja.es"/>
    <n v="3"/>
    <n v="3"/>
    <n v="504"/>
    <s v="PROFESOR TITULAR UNIVERSIDAD"/>
    <s v="C01"/>
    <s v="TIEMPO COMPLETO"/>
    <s v="2013-09-01 00:00:00.0"/>
    <s v="null"/>
    <s v="DF100131"/>
    <s v="TITULAR DE UNIVERSIDAD"/>
    <s v="R103"/>
    <x v="1"/>
    <n v="135"/>
    <s v="DERECHO CONSTITUCIONAL"/>
  </r>
  <r>
    <x v="1"/>
    <x v="1"/>
    <n v="239"/>
    <s v="239R"/>
    <s v="GRUPO-A1"/>
    <n v="16558242"/>
    <s v="Derecho autonómico de La Rioja"/>
    <s v="GR"/>
    <s v="GRUPO REDUCIDO"/>
    <s v="239R"/>
    <s v="GR de Derecho autonómico de La Rioja"/>
    <s v="GRUPO-A1"/>
    <s v="GR de Derecho autonómico de La Rioja"/>
    <s v="2S"/>
    <n v="16558242"/>
    <s v="PASCUAL"/>
    <s v="MEDRANO"/>
    <s v="MARÍA AMELIA"/>
    <s v="apascual"/>
    <s v="amelia.pascual@unirioja.es"/>
    <n v="1.5"/>
    <n v="1.5"/>
    <n v="504"/>
    <s v="PROFESOR TITULAR UNIVERSIDAD"/>
    <s v="C01"/>
    <s v="TIEMPO COMPLETO"/>
    <s v="2013-09-01 00:00:00.0"/>
    <s v="null"/>
    <s v="DF100131"/>
    <s v="TITULAR DE UNIVERSIDAD"/>
    <s v="R103"/>
    <x v="1"/>
    <n v="135"/>
    <s v="DERECHO CONSTITUCIONAL"/>
  </r>
  <r>
    <x v="1"/>
    <x v="1"/>
    <n v="240"/>
    <s v="240G"/>
    <s v="GRUPO-A"/>
    <n v="16566979"/>
    <s v="Derecho urbanístico"/>
    <s v="GG"/>
    <s v="GRUPO GRANDE"/>
    <s v="240G"/>
    <s v="GG de Derecho urbanístico"/>
    <s v="GRUPO-A"/>
    <s v="GG de Derecho urbanístico"/>
    <s v="1S"/>
    <n v="16566979"/>
    <s v="BARRIOBERO"/>
    <s v="MARTÍNEZ"/>
    <s v="IGNACIO"/>
    <s v="igbarrio"/>
    <s v="ignacio.barriobero@unirioja.es"/>
    <n v="3"/>
    <n v="3"/>
    <n v="532"/>
    <s v="LABORAL DOCENTE-ASOCIADO"/>
    <s v="P06"/>
    <s v="TIEMPO PARCIAL (6+6 HORAS)"/>
    <s v="2016-09-15 00:00:00.0"/>
    <s v="2019-09-14 00:00:00.0"/>
    <s v="PI101100"/>
    <s v="PROFESOR ASOCIADO"/>
    <s v="R103"/>
    <x v="1"/>
    <n v="125"/>
    <s v="DERECHO ADMINISTRATIVO"/>
  </r>
  <r>
    <x v="1"/>
    <x v="1"/>
    <n v="240"/>
    <s v="240R"/>
    <s v="GRUPO-A1"/>
    <n v="16261031"/>
    <s v="Derecho urbanístico"/>
    <s v="GR"/>
    <s v="GRUPO REDUCIDO"/>
    <s v="240R"/>
    <s v="GR de Derecho urbanístico"/>
    <s v="GRUPO-A1"/>
    <s v="GR de Derecho urbanístico"/>
    <s v="1S"/>
    <n v="16261031"/>
    <s v="SANTAMARÍA"/>
    <s v="ARINAS"/>
    <s v="RENÉ JAVIER"/>
    <s v="resantam"/>
    <s v="rene-javier.santamaria@unirioja.es"/>
    <n v="0"/>
    <n v="0"/>
    <n v="504"/>
    <s v="PROFESOR TITULAR UNIVERSIDAD"/>
    <s v="01R"/>
    <s v="TIEMPO COMPLETO REDUCIDO"/>
    <s v="2016-09-15 00:00:00.0"/>
    <s v="null"/>
    <s v="DF100199"/>
    <s v="PROFESOR TITULAR DE UNIVERSIDAD"/>
    <s v="R103"/>
    <x v="1"/>
    <n v="125"/>
    <s v="DERECHO ADMINISTRATIVO"/>
  </r>
  <r>
    <x v="1"/>
    <x v="1"/>
    <n v="240"/>
    <s v="240R"/>
    <s v="GRUPO-A1"/>
    <n v="16566979"/>
    <s v="Derecho urbanístico"/>
    <s v="GR"/>
    <s v="GRUPO REDUCIDO"/>
    <s v="240R"/>
    <s v="GR de Derecho urbanístico"/>
    <s v="GRUPO-A1"/>
    <s v="GR de Derecho urbanístico"/>
    <s v="1S"/>
    <n v="16566979"/>
    <s v="BARRIOBERO"/>
    <s v="MARTÍNEZ"/>
    <s v="IGNACIO"/>
    <s v="igbarrio"/>
    <s v="ignacio.barriobero@unirioja.es"/>
    <n v="1.5"/>
    <n v="1.5"/>
    <n v="532"/>
    <s v="LABORAL DOCENTE-ASOCIADO"/>
    <s v="P06"/>
    <s v="TIEMPO PARCIAL (6+6 HORAS)"/>
    <s v="2016-09-15 00:00:00.0"/>
    <s v="2019-09-14 00:00:00.0"/>
    <s v="PI101100"/>
    <s v="PROFESOR ASOCIADO"/>
    <s v="R103"/>
    <x v="1"/>
    <n v="125"/>
    <s v="DERECHO ADMINISTRATIVO"/>
  </r>
  <r>
    <x v="1"/>
    <x v="1"/>
    <n v="241"/>
    <s v="241G"/>
    <s v="GRUPO-A"/>
    <n v="16261031"/>
    <s v="Derecho medioambiental"/>
    <s v="GG"/>
    <s v="GRUPO GRANDE"/>
    <s v="241G"/>
    <s v="GG de Derecho medioambiental"/>
    <s v="GRUPO-A"/>
    <s v="GG de Derecho medioambiental"/>
    <s v="2S"/>
    <n v="16261031"/>
    <s v="SANTAMARÍA"/>
    <s v="ARINAS"/>
    <s v="RENÉ JAVIER"/>
    <s v="resantam"/>
    <s v="rene-javier.santamaria@unirioja.es"/>
    <n v="3"/>
    <n v="3"/>
    <n v="504"/>
    <s v="PROFESOR TITULAR UNIVERSIDAD"/>
    <s v="01R"/>
    <s v="TIEMPO COMPLETO REDUCIDO"/>
    <s v="2016-09-15 00:00:00.0"/>
    <s v="null"/>
    <s v="DF100199"/>
    <s v="PROFESOR TITULAR DE UNIVERSIDAD"/>
    <s v="R103"/>
    <x v="1"/>
    <n v="125"/>
    <s v="DERECHO ADMINISTRATIVO"/>
  </r>
  <r>
    <x v="1"/>
    <x v="1"/>
    <n v="241"/>
    <s v="241R"/>
    <s v="GRUPO-A1"/>
    <n v="16632993"/>
    <s v="Derecho medioambiental"/>
    <s v="GR"/>
    <s v="GRUPO REDUCIDO"/>
    <s v="241R"/>
    <s v="GR de Derecho medioambiental"/>
    <s v="GRUPO-A1"/>
    <s v="GR de Derecho medioambiental"/>
    <s v="2S"/>
    <n v="16632993"/>
    <s v="MUÑOZ"/>
    <s v="BENITO"/>
    <s v="LUCÍA"/>
    <s v="lumunob"/>
    <s v="lucia.munoz@alum.unirioja.es"/>
    <n v="1.5"/>
    <n v="1.5"/>
    <n v="536"/>
    <s v="PROFESOR INTERINO"/>
    <s v="P03"/>
    <s v="TIEMPO PARCIAL (3+3 HORAS)"/>
    <s v="2018-09-24 00:00:00.0"/>
    <s v="2019-09-14 00:00:00.0"/>
    <s v="PI101419"/>
    <s v="PROFESOR CONTRATADO INTERINO"/>
    <s v="R103"/>
    <x v="1"/>
    <n v="125"/>
    <s v="DERECHO ADMINISTRATIVO"/>
  </r>
  <r>
    <x v="1"/>
    <x v="1"/>
    <n v="242"/>
    <s v="242G"/>
    <s v="GRUPO-A"/>
    <n v="13104263"/>
    <s v="Propiedad rústica y derecho agrario"/>
    <s v="GG"/>
    <s v="GRUPO GRANDE"/>
    <s v="242G"/>
    <s v="GG de Propiedad rústica y derecho agrario"/>
    <s v="GRUPO-A"/>
    <s v="GG de Propiedad rústica y derecho agrario"/>
    <s v="2S"/>
    <n v="13104263"/>
    <s v="SÁNCHEZ"/>
    <s v="HERNÁNDEZ"/>
    <s v="ÁNGEL"/>
    <s v="asanchez"/>
    <s v="angel.sanchez@unirioja.es"/>
    <n v="3"/>
    <n v="3"/>
    <n v="500"/>
    <s v="CATEDRATICO DE UNIVERSIDAD"/>
    <s v="01R"/>
    <s v="TIEMPO COMPLETO REDUCIDO"/>
    <s v="2018-12-18 00:00:00.0"/>
    <s v="null"/>
    <s v="DF100376"/>
    <s v="CATEDRÁTICO DE UNIVERSIDAD"/>
    <s v="R103"/>
    <x v="1"/>
    <n v="130"/>
    <s v="DERECHO CIVIL"/>
  </r>
  <r>
    <x v="1"/>
    <x v="1"/>
    <n v="242"/>
    <s v="242R"/>
    <s v="GRUPO-A1"/>
    <n v="13104263"/>
    <s v="Propiedad rústica y derecho agrario"/>
    <s v="GR"/>
    <s v="GRUPO REDUCIDO"/>
    <s v="242R"/>
    <s v="GR de Propiedad rústica y derecho agrario"/>
    <s v="GRUPO-A1"/>
    <s v="GR de Propiedad rústica y derecho agrario"/>
    <s v="2S"/>
    <n v="13104263"/>
    <s v="SÁNCHEZ"/>
    <s v="HERNÁNDEZ"/>
    <s v="ÁNGEL"/>
    <s v="asanchez"/>
    <s v="angel.sanchez@unirioja.es"/>
    <n v="1.5"/>
    <n v="1.5"/>
    <n v="500"/>
    <s v="CATEDRATICO DE UNIVERSIDAD"/>
    <s v="01R"/>
    <s v="TIEMPO COMPLETO REDUCIDO"/>
    <s v="2018-12-18 00:00:00.0"/>
    <s v="null"/>
    <s v="DF100376"/>
    <s v="CATEDRÁTICO DE UNIVERSIDAD"/>
    <s v="R103"/>
    <x v="1"/>
    <n v="130"/>
    <s v="DERECHO CIVIL"/>
  </r>
  <r>
    <x v="1"/>
    <x v="1"/>
    <n v="243"/>
    <s v="243G"/>
    <s v="GRUPO-A"/>
    <n v="9308464"/>
    <s v="Gestión de la diversidad cultural y religiosa"/>
    <s v="GG"/>
    <s v="GRUPO GRANDE"/>
    <s v="243G"/>
    <s v="GG de Gestión de la diversidad cultural y religiosa"/>
    <s v="GRUPO-A"/>
    <s v="GG de Gestión de la diversidad cultural y religiosa"/>
    <s v="1S"/>
    <n v="9308464"/>
    <s v="VEGA"/>
    <s v="GUTIÉRREZ"/>
    <s v="ANA MARÍA"/>
    <s v="anavega"/>
    <s v="ana.vega@unirioja.es"/>
    <n v="3"/>
    <n v="3"/>
    <n v="500"/>
    <s v="CATEDRATICO DE UNIVERSIDAD"/>
    <s v="C01"/>
    <s v="TIEMPO COMPLETO"/>
    <s v="2007-05-13 00:00:00.0"/>
    <s v="null"/>
    <s v="DF100208"/>
    <s v="CATEDRÁTICO DE UNIVERSIDAD"/>
    <s v="R103"/>
    <x v="1"/>
    <n v="145"/>
    <s v="DERECHO ECLESIÁSTICO DEL ESTADO"/>
  </r>
  <r>
    <x v="1"/>
    <x v="1"/>
    <n v="243"/>
    <s v="243R"/>
    <s v="GRUPO-A1"/>
    <n v="9308464"/>
    <s v="Gestión de la diversidad cultural y religiosa"/>
    <s v="GR"/>
    <s v="GRUPO REDUCIDO"/>
    <s v="243R"/>
    <s v="GR de Gestión de la diversidad cultural y religiosa"/>
    <s v="GRUPO-A1"/>
    <s v="GR de Gestión de la diversidad cultural y religiosa"/>
    <s v="1S"/>
    <n v="9308464"/>
    <s v="VEGA"/>
    <s v="GUTIÉRREZ"/>
    <s v="ANA MARÍA"/>
    <s v="anavega"/>
    <s v="ana.vega@unirioja.es"/>
    <n v="1.5"/>
    <n v="1.5"/>
    <n v="500"/>
    <s v="CATEDRATICO DE UNIVERSIDAD"/>
    <s v="C01"/>
    <s v="TIEMPO COMPLETO"/>
    <s v="2007-05-13 00:00:00.0"/>
    <s v="null"/>
    <s v="DF100208"/>
    <s v="CATEDRÁTICO DE UNIVERSIDAD"/>
    <s v="R103"/>
    <x v="1"/>
    <n v="145"/>
    <s v="DERECHO ECLESIÁSTICO DEL ESTADO"/>
  </r>
  <r>
    <x v="1"/>
    <x v="1"/>
    <n v="244"/>
    <s v="244G"/>
    <s v="GRUPO-A"/>
    <n v="2856545"/>
    <s v="Trabajo fin de grado en Derecho"/>
    <s v="GG"/>
    <s v="GRUPO GRANDE"/>
    <s v="244G"/>
    <s v="TRABAJO FIN DE GRADO"/>
    <s v="GRUPO-A"/>
    <s v="TRABAJO FIN DE GRADO"/>
    <s v="I"/>
    <n v="2856545"/>
    <s v="MARTÍNEZ"/>
    <s v="NAVAS"/>
    <s v="ISABEL"/>
    <s v="ismarti"/>
    <s v="isabel.mnavas@unirioja.es"/>
    <n v="0"/>
    <n v="0"/>
    <n v="504"/>
    <s v="PROFESOR TITULAR UNIVERSIDAD"/>
    <s v="01R"/>
    <s v="TIEMPO COMPLETO REDUCIDO"/>
    <s v="2017-09-16 00:00:00.0"/>
    <s v="null"/>
    <s v="DF31109"/>
    <s v="TITULAR DE UNIVERSIDAD"/>
    <s v="R103"/>
    <x v="1"/>
    <n v="470"/>
    <s v="HISTORIA DEL DERECHO Y DE LAS INSTITUCIONES"/>
  </r>
  <r>
    <x v="3"/>
    <x v="1"/>
    <n v="245"/>
    <s v="245G"/>
    <s v="GRUPO-A"/>
    <n v="72786271"/>
    <s v="Psicología de la intervención social"/>
    <s v="GG"/>
    <s v="GRUPO GRANDE"/>
    <s v="245G"/>
    <s v="GRUPO GRANDE DE Psicología de la intervención social"/>
    <s v="GRUPO-A"/>
    <s v="Grupo Grande de Psicología de la intervención social"/>
    <s v="1S"/>
    <n v="72786271"/>
    <s v="MONTAÑÉS"/>
    <s v="MURO"/>
    <s v="MARÍA PILAR"/>
    <s v="mamontan"/>
    <s v="maria-pilar.montanes@unirioja.es"/>
    <n v="4.5"/>
    <n v="4.5"/>
    <n v="536"/>
    <s v="PROFESOR INTERINO"/>
    <s v="C01"/>
    <s v="TIEMPO COMPLETO"/>
    <s v="2012-09-01 00:00:00.0"/>
    <s v="null"/>
    <s v="PI100845"/>
    <s v="PROFESOR CONTRATADO INTERINO"/>
    <s v="R115"/>
    <x v="2"/>
    <n v="740"/>
    <s v="PSICOLOGÍA SOCIAL"/>
  </r>
  <r>
    <x v="3"/>
    <x v="1"/>
    <n v="245"/>
    <s v="245R"/>
    <s v="GRUPO-A1"/>
    <n v="72786271"/>
    <s v="Psicología de la intervención social"/>
    <s v="GR"/>
    <s v="GRUPO REDUCIDO"/>
    <s v="245R"/>
    <s v="GRUPO REDUCIDO DE Psicología de la intervención social"/>
    <s v="GRUPO-A1"/>
    <s v="Grupo Reducido de Psicología de la intervención social"/>
    <s v="1S"/>
    <n v="72786271"/>
    <s v="MONTAÑÉS"/>
    <s v="MURO"/>
    <s v="MARÍA PILAR"/>
    <s v="mamontan"/>
    <s v="maria-pilar.montanes@unirioja.es"/>
    <n v="1.5"/>
    <n v="1.5"/>
    <n v="536"/>
    <s v="PROFESOR INTERINO"/>
    <s v="C01"/>
    <s v="TIEMPO COMPLETO"/>
    <s v="2012-09-01 00:00:00.0"/>
    <s v="null"/>
    <s v="PI100845"/>
    <s v="PROFESOR CONTRATADO INTERINO"/>
    <s v="R115"/>
    <x v="2"/>
    <n v="740"/>
    <s v="PSICOLOGÍA SOCIAL"/>
  </r>
  <r>
    <x v="3"/>
    <x v="1"/>
    <n v="245"/>
    <s v="245R"/>
    <s v="GRUPO-A2"/>
    <n v="72786271"/>
    <s v="Psicología de la intervención social"/>
    <s v="GR"/>
    <s v="GRUPO REDUCIDO"/>
    <s v="245R"/>
    <s v="GRUPO REDUCIDO DE Psicología de la intervención social"/>
    <s v="GRUPO-A2"/>
    <s v="Grupo Reducido de Psicología de la intervención social"/>
    <s v="1S"/>
    <n v="72786271"/>
    <s v="MONTAÑÉS"/>
    <s v="MURO"/>
    <s v="MARÍA PILAR"/>
    <s v="mamontan"/>
    <s v="maria-pilar.montanes@unirioja.es"/>
    <n v="1.5"/>
    <n v="1.5"/>
    <n v="536"/>
    <s v="PROFESOR INTERINO"/>
    <s v="C01"/>
    <s v="TIEMPO COMPLETO"/>
    <s v="2012-09-01 00:00:00.0"/>
    <s v="null"/>
    <s v="PI100845"/>
    <s v="PROFESOR CONTRATADO INTERINO"/>
    <s v="R115"/>
    <x v="2"/>
    <n v="740"/>
    <s v="PSICOLOGÍA SOCIAL"/>
  </r>
  <r>
    <x v="3"/>
    <x v="1"/>
    <n v="246"/>
    <s v="246G"/>
    <s v="GRUPO-A"/>
    <n v="46335272"/>
    <s v="Trabajo social con grupos"/>
    <s v="GG"/>
    <s v="GRUPO GRANDE"/>
    <s v="246G"/>
    <s v="GRUPO GRANDE DE Trabajo social en grupos"/>
    <s v="GRUPO-A"/>
    <s v="Grupo Grande de Trabajo social en grupos"/>
    <s v="1S"/>
    <n v="46335272"/>
    <s v="CAPARRÓS"/>
    <s v="CIVERA"/>
    <s v="MARÍA NEUS"/>
    <s v="macaparr"/>
    <s v="maria-neus.caparros@unirioja.es"/>
    <n v="4.5"/>
    <n v="4.5"/>
    <s v="A-0504"/>
    <s v="PROFESOR TITULAR UNIVERSIDAD"/>
    <s v="C01"/>
    <s v="TIEMPO COMPLETO"/>
    <s v="2009-09-29 00:00:00.0"/>
    <s v="null"/>
    <s v="DF100250"/>
    <s v="TITULAR DE UNIVERSIDAD"/>
    <s v="R103"/>
    <x v="1"/>
    <n v="813"/>
    <s v="TRABAJO SOCIAL Y SERVICIOS SOCIALES"/>
  </r>
  <r>
    <x v="3"/>
    <x v="1"/>
    <n v="246"/>
    <s v="246R"/>
    <s v="GRUPO-A1"/>
    <n v="46335272"/>
    <s v="Trabajo social con grupos"/>
    <s v="GR"/>
    <s v="GRUPO REDUCIDO"/>
    <s v="246R"/>
    <s v="GRUPO REDUCIDO DE Trabajo social en grupos"/>
    <s v="GRUPO-A1"/>
    <s v="Grupo Reducido de Trabajo social en grupos"/>
    <s v="1S"/>
    <n v="46335272"/>
    <s v="CAPARRÓS"/>
    <s v="CIVERA"/>
    <s v="MARÍA NEUS"/>
    <s v="macaparr"/>
    <s v="maria-neus.caparros@unirioja.es"/>
    <n v="1.5"/>
    <n v="1.5"/>
    <s v="A-0504"/>
    <s v="PROFESOR TITULAR UNIVERSIDAD"/>
    <s v="C01"/>
    <s v="TIEMPO COMPLETO"/>
    <s v="2009-09-29 00:00:00.0"/>
    <s v="null"/>
    <s v="DF100250"/>
    <s v="TITULAR DE UNIVERSIDAD"/>
    <s v="R103"/>
    <x v="1"/>
    <n v="813"/>
    <s v="TRABAJO SOCIAL Y SERVICIOS SOCIALES"/>
  </r>
  <r>
    <x v="3"/>
    <x v="1"/>
    <n v="246"/>
    <s v="246R"/>
    <s v="GRUPO-A2"/>
    <n v="46335272"/>
    <s v="Trabajo social con grupos"/>
    <s v="GR"/>
    <s v="GRUPO REDUCIDO"/>
    <s v="246R"/>
    <s v="GRUPO REDUCIDO DE Trabajo social en grupos"/>
    <s v="GRUPO-A2"/>
    <s v="Grupo Reducido de Trabajo social en grupos"/>
    <s v="1S"/>
    <n v="46335272"/>
    <s v="CAPARRÓS"/>
    <s v="CIVERA"/>
    <s v="MARÍA NEUS"/>
    <s v="macaparr"/>
    <s v="maria-neus.caparros@unirioja.es"/>
    <n v="1.5"/>
    <n v="1.5"/>
    <s v="A-0504"/>
    <s v="PROFESOR TITULAR UNIVERSIDAD"/>
    <s v="C01"/>
    <s v="TIEMPO COMPLETO"/>
    <s v="2009-09-29 00:00:00.0"/>
    <s v="null"/>
    <s v="DF100250"/>
    <s v="TITULAR DE UNIVERSIDAD"/>
    <s v="R103"/>
    <x v="1"/>
    <n v="813"/>
    <s v="TRABAJO SOCIAL Y SERVICIOS SOCIALES"/>
  </r>
  <r>
    <x v="3"/>
    <x v="1"/>
    <n v="247"/>
    <s v="247G"/>
    <s v="GRUPO-A"/>
    <n v="36168750"/>
    <s v="Ética y deontología del trabajo social"/>
    <s v="GG"/>
    <s v="GRUPO GRANDE"/>
    <s v="247G"/>
    <s v="GRUPO GRANDE DE Ética y deontología del trabajo social"/>
    <s v="GRUPO-A"/>
    <s v="Grupo Grande de Ética y deontología del trabajo social"/>
    <s v="1S"/>
    <n v="36168750"/>
    <s v="FERNÁNDEZ"/>
    <s v="GUERRERO"/>
    <s v="OLAYA"/>
    <s v="olferng"/>
    <s v="olaya.fernandez@unirioja.es"/>
    <n v="4.5"/>
    <n v="4.5"/>
    <n v="536"/>
    <s v="PROFESOR INTERINO"/>
    <s v="C01"/>
    <s v="TIEMPO COMPLETO"/>
    <s v="2017-09-15 00:00:00.0"/>
    <s v="null"/>
    <s v="PI101279"/>
    <s v="PROFESOR CONTRATADO INTERINO"/>
    <s v="R114"/>
    <x v="3"/>
    <n v="383"/>
    <s v="FILOSOFÍA MORAL"/>
  </r>
  <r>
    <x v="3"/>
    <x v="1"/>
    <n v="247"/>
    <s v="247R"/>
    <s v="GRUPO-A1"/>
    <n v="36168750"/>
    <s v="Ética y deontología del trabajo social"/>
    <s v="GR"/>
    <s v="GRUPO REDUCIDO"/>
    <s v="247R"/>
    <s v="GRUPO REDUCIDO DE Ética y deontología del trabajo social"/>
    <s v="GRUPO-A1"/>
    <s v="Grupo Reducido de Ética y deontología del trabajo social"/>
    <s v="1S"/>
    <n v="36168750"/>
    <s v="FERNÁNDEZ"/>
    <s v="GUERRERO"/>
    <s v="OLAYA"/>
    <s v="olferng"/>
    <s v="olaya.fernandez@unirioja.es"/>
    <n v="1.5"/>
    <n v="1.5"/>
    <n v="536"/>
    <s v="PROFESOR INTERINO"/>
    <s v="C01"/>
    <s v="TIEMPO COMPLETO"/>
    <s v="2017-09-15 00:00:00.0"/>
    <s v="null"/>
    <s v="PI101279"/>
    <s v="PROFESOR CONTRATADO INTERINO"/>
    <s v="R114"/>
    <x v="3"/>
    <n v="383"/>
    <s v="FILOSOFÍA MORAL"/>
  </r>
  <r>
    <x v="3"/>
    <x v="1"/>
    <n v="247"/>
    <s v="247R"/>
    <s v="GRUPO-A2"/>
    <n v="36168750"/>
    <s v="Ética y deontología del trabajo social"/>
    <s v="GR"/>
    <s v="GRUPO REDUCIDO"/>
    <s v="247R"/>
    <s v="GRUPO REDUCIDO DE Ética y deontología del trabajo social"/>
    <s v="GRUPO-A2"/>
    <s v="Grupo Reducido de Ética y deontología del trabajo social"/>
    <s v="1S"/>
    <n v="36168750"/>
    <s v="FERNÁNDEZ"/>
    <s v="GUERRERO"/>
    <s v="OLAYA"/>
    <s v="olferng"/>
    <s v="olaya.fernandez@unirioja.es"/>
    <n v="1.5"/>
    <n v="1.5"/>
    <n v="536"/>
    <s v="PROFESOR INTERINO"/>
    <s v="C01"/>
    <s v="TIEMPO COMPLETO"/>
    <s v="2017-09-15 00:00:00.0"/>
    <s v="null"/>
    <s v="PI101279"/>
    <s v="PROFESOR CONTRATADO INTERINO"/>
    <s v="R114"/>
    <x v="3"/>
    <n v="383"/>
    <s v="FILOSOFÍA MORAL"/>
  </r>
  <r>
    <x v="3"/>
    <x v="1"/>
    <n v="248"/>
    <s v="248G"/>
    <s v="GRUPO-A"/>
    <n v="16545002"/>
    <s v="Métodos y técnicas de investigación social"/>
    <s v="GG"/>
    <s v="GRUPO GRANDE"/>
    <s v="248G"/>
    <s v="GRUPO GRANDE DE Métodos y técnicas de investigación social"/>
    <s v="GRUPO-A"/>
    <s v="Grupo Grande de Métodos y técnicas de investigación social"/>
    <s v="1S"/>
    <n v="16545002"/>
    <s v="SABATER"/>
    <s v="FERNÁNDEZ"/>
    <s v="Mª CARMEN"/>
    <s v="mcsabaf"/>
    <s v="carmen.sabater@unirioja.es"/>
    <n v="4.5"/>
    <n v="4.5"/>
    <n v="536"/>
    <s v="PROFESOR INTERINO"/>
    <s v="C01"/>
    <s v="TIEMPO COMPLETO"/>
    <s v="2013-09-16 00:00:00.0"/>
    <s v="null"/>
    <s v="PI100925"/>
    <s v="PROFESOR CONTRATADO INTERINO"/>
    <s v="R114"/>
    <x v="3"/>
    <n v="775"/>
    <s v="SOCIOLOGÍA"/>
  </r>
  <r>
    <x v="3"/>
    <x v="1"/>
    <n v="248"/>
    <s v="248R"/>
    <s v="GRUPO-A1"/>
    <n v="16545002"/>
    <s v="Métodos y técnicas de investigación social"/>
    <s v="GR"/>
    <s v="GRUPO REDUCIDO"/>
    <s v="248R"/>
    <s v="GRUPO REDUCIDO DE Métodos y técnicas de investigación social"/>
    <s v="GRUPO-A1"/>
    <s v="Grupo Reducido de Métodos y técnicas de investigación social"/>
    <s v="1S"/>
    <n v="16545002"/>
    <s v="SABATER"/>
    <s v="FERNÁNDEZ"/>
    <s v="Mª CARMEN"/>
    <s v="mcsabaf"/>
    <s v="carmen.sabater@unirioja.es"/>
    <n v="1.5"/>
    <n v="1.5"/>
    <n v="536"/>
    <s v="PROFESOR INTERINO"/>
    <s v="C01"/>
    <s v="TIEMPO COMPLETO"/>
    <s v="2013-09-16 00:00:00.0"/>
    <s v="null"/>
    <s v="PI100925"/>
    <s v="PROFESOR CONTRATADO INTERINO"/>
    <s v="R114"/>
    <x v="3"/>
    <n v="775"/>
    <s v="SOCIOLOGÍA"/>
  </r>
  <r>
    <x v="3"/>
    <x v="1"/>
    <n v="248"/>
    <s v="248R"/>
    <s v="GRUPO-A2"/>
    <n v="16545002"/>
    <s v="Métodos y técnicas de investigación social"/>
    <s v="GR"/>
    <s v="GRUPO REDUCIDO"/>
    <s v="248R"/>
    <s v="GRUPO REDUCIDO DE Métodos y técnicas de investigación social"/>
    <s v="GRUPO-A2"/>
    <s v="Grupo Reducido de Métodos y técnicas de investigación social"/>
    <s v="1S"/>
    <n v="16545002"/>
    <s v="SABATER"/>
    <s v="FERNÁNDEZ"/>
    <s v="Mª CARMEN"/>
    <s v="mcsabaf"/>
    <s v="carmen.sabater@unirioja.es"/>
    <n v="1.5"/>
    <n v="1.5"/>
    <n v="536"/>
    <s v="PROFESOR INTERINO"/>
    <s v="C01"/>
    <s v="TIEMPO COMPLETO"/>
    <s v="2013-09-16 00:00:00.0"/>
    <s v="null"/>
    <s v="PI100925"/>
    <s v="PROFESOR CONTRATADO INTERINO"/>
    <s v="R114"/>
    <x v="3"/>
    <n v="775"/>
    <s v="SOCIOLOGÍA"/>
  </r>
  <r>
    <x v="2"/>
    <x v="1"/>
    <n v="248"/>
    <s v="248G"/>
    <s v="GRUPO-A"/>
    <n v="16545002"/>
    <s v="Métodos y técnicas de investigación social"/>
    <s v="GG"/>
    <s v="GRUPO GRANDE"/>
    <s v="248G"/>
    <s v="GRUPO GRANDE DE Métodos y técnicas de investigación social"/>
    <s v="GRUPO-A"/>
    <s v="Grupo Grande de Métodos y técnicas de investigación social"/>
    <s v="1S"/>
    <n v="16545002"/>
    <s v="SABATER"/>
    <s v="FERNÁNDEZ"/>
    <s v="Mª CARMEN"/>
    <s v="mcsabaf"/>
    <s v="carmen.sabater@unirioja.es"/>
    <n v="4.5"/>
    <m/>
    <n v="536"/>
    <s v="PROFESOR INTERINO"/>
    <s v="C01"/>
    <s v="TIEMPO COMPLETO"/>
    <s v="2013-09-16 00:00:00.0"/>
    <s v="null"/>
    <s v="PI100925"/>
    <s v="PROFESOR CONTRATADO INTERINO"/>
    <s v="R114"/>
    <x v="3"/>
    <n v="775"/>
    <s v="SOCIOLOGÍA"/>
  </r>
  <r>
    <x v="2"/>
    <x v="1"/>
    <n v="248"/>
    <s v="248R"/>
    <s v="GRUPO-A1"/>
    <n v="16545002"/>
    <s v="Métodos y técnicas de investigación social"/>
    <s v="GR"/>
    <s v="GRUPO REDUCIDO"/>
    <s v="248R"/>
    <s v="GRUPO REDUCIDO DE Métodos y técnicas de investigación social"/>
    <s v="GRUPO-A1"/>
    <s v="Grupo Reducido de Métodos y técnicas de investigación social"/>
    <s v="1S"/>
    <n v="16545002"/>
    <s v="SABATER"/>
    <s v="FERNÁNDEZ"/>
    <s v="Mª CARMEN"/>
    <s v="mcsabaf"/>
    <s v="carmen.sabater@unirioja.es"/>
    <n v="1.5"/>
    <m/>
    <n v="536"/>
    <s v="PROFESOR INTERINO"/>
    <s v="C01"/>
    <s v="TIEMPO COMPLETO"/>
    <s v="2013-09-16 00:00:00.0"/>
    <s v="null"/>
    <s v="PI100925"/>
    <s v="PROFESOR CONTRATADO INTERINO"/>
    <s v="R114"/>
    <x v="3"/>
    <n v="775"/>
    <s v="SOCIOLOGÍA"/>
  </r>
  <r>
    <x v="2"/>
    <x v="1"/>
    <n v="248"/>
    <s v="248R"/>
    <s v="GRUPO-A2"/>
    <n v="16545002"/>
    <s v="Métodos y técnicas de investigación social"/>
    <s v="GR"/>
    <s v="GRUPO REDUCIDO"/>
    <s v="248R"/>
    <s v="GRUPO REDUCIDO DE Métodos y técnicas de investigación social"/>
    <s v="GRUPO-A2"/>
    <s v="Grupo Reducido de Métodos y técnicas de investigación social"/>
    <s v="1S"/>
    <n v="16545002"/>
    <s v="SABATER"/>
    <s v="FERNÁNDEZ"/>
    <s v="Mª CARMEN"/>
    <s v="mcsabaf"/>
    <s v="carmen.sabater@unirioja.es"/>
    <n v="1.5"/>
    <m/>
    <n v="536"/>
    <s v="PROFESOR INTERINO"/>
    <s v="C01"/>
    <s v="TIEMPO COMPLETO"/>
    <s v="2013-09-16 00:00:00.0"/>
    <s v="null"/>
    <s v="PI100925"/>
    <s v="PROFESOR CONTRATADO INTERINO"/>
    <s v="R114"/>
    <x v="3"/>
    <n v="775"/>
    <s v="SOCIOLOGÍA"/>
  </r>
  <r>
    <x v="3"/>
    <x v="1"/>
    <n v="249"/>
    <s v="249G"/>
    <s v="GRUPO-A"/>
    <n v="15381719"/>
    <s v="Diseño y evaluación de programas sociales"/>
    <s v="GG"/>
    <s v="GRUPO GRANDE"/>
    <s v="249G"/>
    <s v="GRUPO GRANDE DE Diseño y evaluación de programas sociales"/>
    <s v="GRUPO-A"/>
    <s v="Grupo Grande de Diseño y evaluación de programas sociales"/>
    <s v="2S"/>
    <n v="15381719"/>
    <s v="RAYA"/>
    <s v="DÍEZ"/>
    <s v="ESTHER"/>
    <s v="esraya"/>
    <s v="esther.raya@unirioja.es"/>
    <n v="4.5"/>
    <n v="4.5"/>
    <n v="504"/>
    <s v="PROFESOR TITULAR UNIVERSIDAD"/>
    <s v="01A"/>
    <s v="TIEMPO COMPLETO AMPLIADO"/>
    <s v="2018-09-17 00:00:00.0"/>
    <s v="null"/>
    <s v="DF100205"/>
    <s v="PROFESOR TITULAR DE UNVERSIDAD"/>
    <s v="R103"/>
    <x v="1"/>
    <n v="813"/>
    <s v="TRABAJO SOCIAL Y SERVICIOS SOCIALES"/>
  </r>
  <r>
    <x v="3"/>
    <x v="1"/>
    <n v="249"/>
    <s v="249R"/>
    <s v="GRUPO-A1"/>
    <n v="15381719"/>
    <s v="Diseño y evaluación de programas sociales"/>
    <s v="GR"/>
    <s v="GRUPO REDUCIDO"/>
    <s v="249R"/>
    <s v="GRUPO REDUCIDO DE Diseño y evaluación de programas sociales"/>
    <s v="GRUPO-A1"/>
    <s v="Grupo Reducido de Diseño y evaluación de programas sociales"/>
    <s v="2S"/>
    <n v="15381719"/>
    <s v="RAYA"/>
    <s v="DÍEZ"/>
    <s v="ESTHER"/>
    <s v="esraya"/>
    <s v="esther.raya@unirioja.es"/>
    <n v="1.5"/>
    <n v="1.5"/>
    <n v="504"/>
    <s v="PROFESOR TITULAR UNIVERSIDAD"/>
    <s v="01A"/>
    <s v="TIEMPO COMPLETO AMPLIADO"/>
    <s v="2018-09-17 00:00:00.0"/>
    <s v="null"/>
    <s v="DF100205"/>
    <s v="PROFESOR TITULAR DE UNVERSIDAD"/>
    <s v="R103"/>
    <x v="1"/>
    <n v="813"/>
    <s v="TRABAJO SOCIAL Y SERVICIOS SOCIALES"/>
  </r>
  <r>
    <x v="3"/>
    <x v="1"/>
    <n v="249"/>
    <s v="249R"/>
    <s v="GRUPO-A2"/>
    <n v="15381719"/>
    <s v="Diseño y evaluación de programas sociales"/>
    <s v="GR"/>
    <s v="GRUPO REDUCIDO"/>
    <s v="249R"/>
    <s v="GRUPO REDUCIDO DE Diseño y evaluación de programas sociales"/>
    <s v="GRUPO-A2"/>
    <s v="Grupo Reducido de Diseño y evaluación de programas sociales"/>
    <s v="2S"/>
    <n v="15381719"/>
    <s v="RAYA"/>
    <s v="DÍEZ"/>
    <s v="ESTHER"/>
    <s v="esraya"/>
    <s v="esther.raya@unirioja.es"/>
    <n v="1.5"/>
    <n v="1.5"/>
    <n v="504"/>
    <s v="PROFESOR TITULAR UNIVERSIDAD"/>
    <s v="01A"/>
    <s v="TIEMPO COMPLETO AMPLIADO"/>
    <s v="2018-09-17 00:00:00.0"/>
    <s v="null"/>
    <s v="DF100205"/>
    <s v="PROFESOR TITULAR DE UNVERSIDAD"/>
    <s v="R103"/>
    <x v="1"/>
    <n v="813"/>
    <s v="TRABAJO SOCIAL Y SERVICIOS SOCIALES"/>
  </r>
  <r>
    <x v="3"/>
    <x v="1"/>
    <n v="250"/>
    <s v="250G"/>
    <s v="GRUPO-A"/>
    <n v="15381719"/>
    <s v="Prácticas de estudio diagnóstico"/>
    <s v="GG"/>
    <s v="GRUPO GRANDE"/>
    <s v="250G"/>
    <s v="GG DE PRÁCTICUM DE TRABAJO SOCIAL DE 3º"/>
    <s v="GRUPO-A"/>
    <s v="GG DE PRÁCTICUM DE TRABAJO SOCIAL DE 3º"/>
    <s v="AN"/>
    <n v="15381719"/>
    <s v="RAYA"/>
    <s v="DÍEZ"/>
    <s v="ESTHER"/>
    <s v="esraya"/>
    <s v="esther.raya@unirioja.es"/>
    <n v="1"/>
    <n v="1"/>
    <n v="504"/>
    <s v="PROFESOR TITULAR UNIVERSIDAD"/>
    <s v="01A"/>
    <s v="TIEMPO COMPLETO AMPLIADO"/>
    <s v="2018-09-17 00:00:00.0"/>
    <s v="null"/>
    <s v="DF100205"/>
    <s v="PROFESOR TITULAR DE UNVERSIDAD"/>
    <s v="R103"/>
    <x v="1"/>
    <n v="813"/>
    <s v="TRABAJO SOCIAL Y SERVICIOS SOCIALES"/>
  </r>
  <r>
    <x v="3"/>
    <x v="1"/>
    <n v="250"/>
    <s v="250G"/>
    <s v="GRUPO-A"/>
    <n v="16574975"/>
    <s v="Prácticas de estudio diagnóstico"/>
    <s v="GG"/>
    <s v="GRUPO GRANDE"/>
    <s v="250G"/>
    <s v="GG DE PRÁCTICUM DE TRABAJO SOCIAL DE 3º"/>
    <s v="GRUPO-A"/>
    <s v="GG DE PRÁCTICUM DE TRABAJO SOCIAL DE 3º"/>
    <s v="AN"/>
    <n v="16574975"/>
    <s v="TOBIAS"/>
    <s v="OLARTE"/>
    <s v="EVA"/>
    <s v="evtobias"/>
    <s v="eva.tobias@unirioja.es"/>
    <n v="1.5"/>
    <n v="1.5"/>
    <n v="532"/>
    <s v="LABORAL DOCENTE-ASOCIADO"/>
    <s v="P03"/>
    <s v="TIEMPO PARCIAL (3+3 HORAS)"/>
    <s v="2017-02-24 00:00:00.0"/>
    <s v="2019-06-30 00:00:00.0"/>
    <s v="PI101106"/>
    <s v="PROFESOR ASOCIADO"/>
    <s v="R103"/>
    <x v="1"/>
    <n v="813"/>
    <s v="TRABAJO SOCIAL Y SERVICIOS SOCIALES"/>
  </r>
  <r>
    <x v="3"/>
    <x v="1"/>
    <n v="250"/>
    <s v="250G"/>
    <s v="GRUPO-A"/>
    <n v="16586796"/>
    <s v="Prácticas de estudio diagnóstico"/>
    <s v="GG"/>
    <s v="GRUPO GRANDE"/>
    <s v="250G"/>
    <s v="GG DE PRÁCTICUM DE TRABAJO SOCIAL DE 3º"/>
    <s v="GRUPO-A"/>
    <s v="GG DE PRÁCTICUM DE TRABAJO SOCIAL DE 3º"/>
    <s v="AN"/>
    <n v="16586796"/>
    <s v="CUESTA"/>
    <s v="RUIZ CLAVIJO"/>
    <s v="ANA BELEN"/>
    <s v="ancuesta"/>
    <s v="ana-belen.cuesta@unirioja.es"/>
    <n v="1"/>
    <n v="1"/>
    <n v="532"/>
    <s v="LABORAL DOCENTE-ASOCIADO"/>
    <s v="P03"/>
    <s v="TIEMPO PARCIAL (3+3 HORAS)"/>
    <s v="2018-06-23 00:00:00.0"/>
    <s v="2019-09-14 00:00:00.0"/>
    <s v="PI101107"/>
    <s v="PROFESOR ASOCIADO"/>
    <s v="R103"/>
    <x v="1"/>
    <n v="813"/>
    <s v="TRABAJO SOCIAL Y SERVICIOS SOCIALES"/>
  </r>
  <r>
    <x v="3"/>
    <x v="1"/>
    <n v="250"/>
    <s v="250G"/>
    <s v="GRUPO-A"/>
    <n v="16599167"/>
    <s v="Prácticas de estudio diagnóstico"/>
    <s v="GG"/>
    <s v="GRUPO GRANDE"/>
    <s v="250G"/>
    <s v="GG DE PRÁCTICUM DE TRABAJO SOCIAL DE 3º"/>
    <s v="GRUPO-A"/>
    <s v="GG DE PRÁCTICUM DE TRABAJO SOCIAL DE 3º"/>
    <s v="AN"/>
    <n v="16599167"/>
    <s v="ACEÑA"/>
    <s v="IRIARTE"/>
    <s v="IRENE"/>
    <s v="ircen"/>
    <s v="irene.cen@unirioja.es"/>
    <n v="1"/>
    <n v="1"/>
    <n v="532"/>
    <s v="LABORAL DOCENTE-ASOCIADO"/>
    <s v="P02"/>
    <s v="TIEMPO PARCIAL (2+2 HORAS)"/>
    <s v="2017-09-15 00:00:00.0"/>
    <s v="2019-09-14 00:00:00.0"/>
    <s v="PI101300"/>
    <s v="PROFESOR ASOCIADO"/>
    <s v="R103"/>
    <x v="1"/>
    <n v="813"/>
    <s v="TRABAJO SOCIAL Y SERVICIOS SOCIALES"/>
  </r>
  <r>
    <x v="3"/>
    <x v="1"/>
    <n v="250"/>
    <s v="250G"/>
    <s v="GRUPO-A"/>
    <n v="46335272"/>
    <s v="Prácticas de estudio diagnóstico"/>
    <s v="GG"/>
    <s v="GRUPO GRANDE"/>
    <s v="250G"/>
    <s v="GG DE PRÁCTICUM DE TRABAJO SOCIAL DE 3º"/>
    <s v="GRUPO-A"/>
    <s v="GG DE PRÁCTICUM DE TRABAJO SOCIAL DE 3º"/>
    <s v="AN"/>
    <n v="46335272"/>
    <s v="CAPARRÓS"/>
    <s v="CIVERA"/>
    <s v="MARÍA NEUS"/>
    <s v="macaparr"/>
    <s v="maria-neus.caparros@unirioja.es"/>
    <n v="1"/>
    <n v="1"/>
    <s v="A-0504"/>
    <s v="PROFESOR TITULAR UNIVERSIDAD"/>
    <s v="C01"/>
    <s v="TIEMPO COMPLETO"/>
    <s v="2009-09-29 00:00:00.0"/>
    <s v="null"/>
    <s v="DF100250"/>
    <s v="TITULAR DE UNIVERSIDAD"/>
    <s v="R103"/>
    <x v="1"/>
    <n v="813"/>
    <s v="TRABAJO SOCIAL Y SERVICIOS SOCIALES"/>
  </r>
  <r>
    <x v="3"/>
    <x v="1"/>
    <n v="250"/>
    <s v="250G"/>
    <s v="GRUPO-A"/>
    <n v="72989041"/>
    <s v="Prácticas de estudio diagnóstico"/>
    <s v="GG"/>
    <s v="GRUPO GRANDE"/>
    <s v="250G"/>
    <s v="GG DE PRÁCTICUM DE TRABAJO SOCIAL DE 3º"/>
    <s v="GRUPO-A"/>
    <s v="GG DE PRÁCTICUM DE TRABAJO SOCIAL DE 3º"/>
    <s v="AN"/>
    <n v="72989041"/>
    <s v="SERRANO"/>
    <s v="MARTÍNEZ"/>
    <s v="CECILIA"/>
    <s v="ceserran"/>
    <s v="cecilia.serrano@unirioja.es"/>
    <n v="1.5"/>
    <n v="1.5"/>
    <n v="536"/>
    <s v="PROFESOR INTERINO"/>
    <s v="C01"/>
    <s v="TIEMPO COMPLETO"/>
    <s v="2017-09-15 00:00:00.0"/>
    <s v="null"/>
    <s v="PI101232"/>
    <s v="PROFESOR CONTRATADO INTERINO"/>
    <s v="R103"/>
    <x v="1"/>
    <n v="813"/>
    <s v="TRABAJO SOCIAL Y SERVICIOS SOCIALES"/>
  </r>
  <r>
    <x v="3"/>
    <x v="1"/>
    <n v="250"/>
    <s v="250G"/>
    <s v="GRUPO-A"/>
    <n v="80154902"/>
    <s v="Prácticas de estudio diagnóstico"/>
    <s v="GG"/>
    <s v="GRUPO GRANDE"/>
    <s v="250G"/>
    <s v="GG DE PRÁCTICUM DE TRABAJO SOCIAL DE 3º"/>
    <s v="GRUPO-A"/>
    <s v="GG DE PRÁCTICUM DE TRABAJO SOCIAL DE 3º"/>
    <s v="AN"/>
    <n v="80154902"/>
    <s v="CARBONERO"/>
    <s v="MUÑOZ"/>
    <s v="DOMINGO"/>
    <s v="docarbon"/>
    <s v="domingo.carbonero@unirioja.es"/>
    <n v="1.5"/>
    <n v="1.5"/>
    <n v="536"/>
    <s v="PROFESOR INTERINO"/>
    <s v="C01"/>
    <s v="TIEMPO COMPLETO"/>
    <s v="2015-09-15 00:00:00.0"/>
    <s v="null"/>
    <s v="PI101021"/>
    <s v="PROFESOR CONTRATADO INTERINO"/>
    <s v="R103"/>
    <x v="1"/>
    <n v="813"/>
    <s v="TRABAJO SOCIAL Y SERVICIOS SOCIALES"/>
  </r>
  <r>
    <x v="3"/>
    <x v="1"/>
    <n v="251"/>
    <s v="251G"/>
    <s v="GRUPO-A"/>
    <n v="16510691"/>
    <s v="Trabajo social con comunidades"/>
    <s v="GG"/>
    <s v="GRUPO GRANDE"/>
    <s v="251G"/>
    <s v="GRUPO GRANDE DE Trabajo social con comunidades"/>
    <s v="GRUPO-A"/>
    <s v="Grupo Grande de Trabajo social con comunidades"/>
    <s v="2S"/>
    <n v="16510691"/>
    <s v="RUIDÍAZ"/>
    <s v="GARCÍA"/>
    <s v="CARMEN"/>
    <s v="caruidia"/>
    <s v="carmen.ruidiaz@unirioja.es"/>
    <n v="0"/>
    <n v="0"/>
    <n v="504"/>
    <s v="PROFESOR TITULAR UNIVERSIDAD"/>
    <s v="01A"/>
    <s v="TIEMPO COMPLETO AMPLIADO"/>
    <s v="2017-09-15 00:00:00.0"/>
    <s v="null"/>
    <s v="DF100189"/>
    <s v="PROFESOR TITULAR DE UNIVERSIDAD"/>
    <s v="R103"/>
    <x v="1"/>
    <n v="813"/>
    <s v="TRABAJO SOCIAL Y SERVICIOS SOCIALES"/>
  </r>
  <r>
    <x v="3"/>
    <x v="1"/>
    <n v="251"/>
    <s v="251G"/>
    <s v="GRUPO-A"/>
    <n v="16628645"/>
    <s v="Trabajo social con comunidades"/>
    <s v="GG"/>
    <s v="GRUPO GRANDE"/>
    <s v="251G"/>
    <s v="GRUPO GRANDE DE Trabajo social con comunidades"/>
    <s v="GRUPO-A"/>
    <s v="Grupo Grande de Trabajo social con comunidades"/>
    <s v="2S"/>
    <n v="16628645"/>
    <s v="MONTENEGRO"/>
    <s v="LEZA"/>
    <s v="SOFÍA"/>
    <s v="somonten"/>
    <s v="sofia.montenegro@alum.unirioja.es"/>
    <n v="1.5"/>
    <n v="1.5"/>
    <n v="121"/>
    <s v="PERSONAL INVESTIGADOR EN FORMACIÓN"/>
    <n v="0"/>
    <s v="_"/>
    <s v="2017-05-23 00:00:00.0"/>
    <s v="2019-05-22 00:00:00.0"/>
    <s v="D03BECARIO2"/>
    <s v="PERSONAL INVESTIGADOR PREDOCTORAL EN FORMACIÓN"/>
    <s v="R103"/>
    <x v="1"/>
    <n v="813"/>
    <s v="TRABAJO SOCIAL Y SERVICIOS SOCIALES"/>
  </r>
  <r>
    <x v="3"/>
    <x v="1"/>
    <n v="251"/>
    <s v="251G"/>
    <s v="GRUPO-A"/>
    <n v="72989041"/>
    <s v="Trabajo social con comunidades"/>
    <s v="GG"/>
    <s v="GRUPO GRANDE"/>
    <s v="251G"/>
    <s v="GRUPO GRANDE DE Trabajo social con comunidades"/>
    <s v="GRUPO-A"/>
    <s v="Grupo Grande de Trabajo social con comunidades"/>
    <s v="2S"/>
    <n v="72989041"/>
    <s v="SERRANO"/>
    <s v="MARTÍNEZ"/>
    <s v="CECILIA"/>
    <s v="ceserran"/>
    <s v="cecilia.serrano@unirioja.es"/>
    <n v="3"/>
    <n v="3"/>
    <n v="536"/>
    <s v="PROFESOR INTERINO"/>
    <s v="C01"/>
    <s v="TIEMPO COMPLETO"/>
    <s v="2017-09-15 00:00:00.0"/>
    <s v="null"/>
    <s v="PI101232"/>
    <s v="PROFESOR CONTRATADO INTERINO"/>
    <s v="R103"/>
    <x v="1"/>
    <n v="813"/>
    <s v="TRABAJO SOCIAL Y SERVICIOS SOCIALES"/>
  </r>
  <r>
    <x v="3"/>
    <x v="1"/>
    <n v="251"/>
    <s v="251R"/>
    <s v="GRUPO-A1"/>
    <n v="16628645"/>
    <s v="Trabajo social con comunidades"/>
    <s v="GR"/>
    <s v="GRUPO REDUCIDO"/>
    <s v="251R"/>
    <s v="GRUPO REDUCIDO DE Trabajo social con comunidades"/>
    <s v="GRUPO-A1"/>
    <s v="Grupo Reducido de Trabajo social con comunidades"/>
    <s v="2S"/>
    <n v="16628645"/>
    <s v="MONTENEGRO"/>
    <s v="LEZA"/>
    <s v="SOFÍA"/>
    <s v="somonten"/>
    <s v="sofia.montenegro@alum.unirioja.es"/>
    <n v="0.5"/>
    <n v="0.5"/>
    <n v="121"/>
    <s v="PERSONAL INVESTIGADOR EN FORMACIÓN"/>
    <n v="0"/>
    <s v="_"/>
    <s v="2017-05-23 00:00:00.0"/>
    <s v="2019-05-22 00:00:00.0"/>
    <s v="D03BECARIO2"/>
    <s v="PERSONAL INVESTIGADOR PREDOCTORAL EN FORMACIÓN"/>
    <s v="R103"/>
    <x v="1"/>
    <n v="813"/>
    <s v="TRABAJO SOCIAL Y SERVICIOS SOCIALES"/>
  </r>
  <r>
    <x v="3"/>
    <x v="1"/>
    <n v="251"/>
    <s v="251R"/>
    <s v="GRUPO-A1"/>
    <n v="72989041"/>
    <s v="Trabajo social con comunidades"/>
    <s v="GR"/>
    <s v="GRUPO REDUCIDO"/>
    <s v="251R"/>
    <s v="GRUPO REDUCIDO DE Trabajo social con comunidades"/>
    <s v="GRUPO-A1"/>
    <s v="Grupo Reducido de Trabajo social con comunidades"/>
    <s v="2S"/>
    <n v="72989041"/>
    <s v="SERRANO"/>
    <s v="MARTÍNEZ"/>
    <s v="CECILIA"/>
    <s v="ceserran"/>
    <s v="cecilia.serrano@unirioja.es"/>
    <n v="1"/>
    <n v="1"/>
    <n v="536"/>
    <s v="PROFESOR INTERINO"/>
    <s v="C01"/>
    <s v="TIEMPO COMPLETO"/>
    <s v="2017-09-15 00:00:00.0"/>
    <s v="null"/>
    <s v="PI101232"/>
    <s v="PROFESOR CONTRATADO INTERINO"/>
    <s v="R103"/>
    <x v="1"/>
    <n v="813"/>
    <s v="TRABAJO SOCIAL Y SERVICIOS SOCIALES"/>
  </r>
  <r>
    <x v="3"/>
    <x v="1"/>
    <n v="251"/>
    <s v="251R"/>
    <s v="GRUPO-A2"/>
    <n v="16628645"/>
    <s v="Trabajo social con comunidades"/>
    <s v="GR"/>
    <s v="GRUPO REDUCIDO"/>
    <s v="251R"/>
    <s v="GRUPO REDUCIDO DE Trabajo social con comunidades"/>
    <s v="GRUPO-A2"/>
    <s v="Grupo Reducido de Trabajo social con comunidades"/>
    <s v="2S"/>
    <n v="16628645"/>
    <s v="MONTENEGRO"/>
    <s v="LEZA"/>
    <s v="SOFÍA"/>
    <s v="somonten"/>
    <s v="sofia.montenegro@alum.unirioja.es"/>
    <n v="0.5"/>
    <n v="0.5"/>
    <n v="121"/>
    <s v="PERSONAL INVESTIGADOR EN FORMACIÓN"/>
    <n v="0"/>
    <s v="_"/>
    <s v="2017-05-23 00:00:00.0"/>
    <s v="2019-05-22 00:00:00.0"/>
    <s v="D03BECARIO2"/>
    <s v="PERSONAL INVESTIGADOR PREDOCTORAL EN FORMACIÓN"/>
    <s v="R103"/>
    <x v="1"/>
    <n v="813"/>
    <s v="TRABAJO SOCIAL Y SERVICIOS SOCIALES"/>
  </r>
  <r>
    <x v="3"/>
    <x v="1"/>
    <n v="251"/>
    <s v="251R"/>
    <s v="GRUPO-A2"/>
    <n v="72989041"/>
    <s v="Trabajo social con comunidades"/>
    <s v="GR"/>
    <s v="GRUPO REDUCIDO"/>
    <s v="251R"/>
    <s v="GRUPO REDUCIDO DE Trabajo social con comunidades"/>
    <s v="GRUPO-A2"/>
    <s v="Grupo Reducido de Trabajo social con comunidades"/>
    <s v="2S"/>
    <n v="72989041"/>
    <s v="SERRANO"/>
    <s v="MARTÍNEZ"/>
    <s v="CECILIA"/>
    <s v="ceserran"/>
    <s v="cecilia.serrano@unirioja.es"/>
    <n v="1"/>
    <n v="1"/>
    <n v="536"/>
    <s v="PROFESOR INTERINO"/>
    <s v="C01"/>
    <s v="TIEMPO COMPLETO"/>
    <s v="2017-09-15 00:00:00.0"/>
    <s v="null"/>
    <s v="PI101232"/>
    <s v="PROFESOR CONTRATADO INTERINO"/>
    <s v="R103"/>
    <x v="1"/>
    <n v="813"/>
    <s v="TRABAJO SOCIAL Y SERVICIOS SOCIALES"/>
  </r>
  <r>
    <x v="3"/>
    <x v="1"/>
    <n v="252"/>
    <s v="252G"/>
    <s v="GRUPO-A"/>
    <n v="16515910"/>
    <s v="Habilidades sociales y de comunicación para el trabajo social"/>
    <s v="GG"/>
    <s v="GRUPO GRANDE"/>
    <s v="252G"/>
    <s v="GG de Habilidades sociales y de comunicación para el trabajo social"/>
    <s v="GRUPO-A"/>
    <s v="GG de Habilidades sociales y de comunicación para el trabajo social"/>
    <s v="1S"/>
    <n v="16515910"/>
    <s v="LÁZARO"/>
    <s v="RUIZ"/>
    <s v="VICENTE"/>
    <s v="vilazaro"/>
    <s v="vicente.lazaro@unirioja.es"/>
    <n v="4.5"/>
    <n v="4.5"/>
    <s v="A-0538"/>
    <s v="TITULAR"/>
    <s v="C01"/>
    <s v="TIEMPO COMPLETO"/>
    <s v="2011-01-01 00:00:00.0"/>
    <s v="null"/>
    <s v="PI100795"/>
    <s v="TITULAR DOCTOR"/>
    <s v="R115"/>
    <x v="2"/>
    <n v="740"/>
    <s v="PSICOLOGÍA SOCIAL"/>
  </r>
  <r>
    <x v="3"/>
    <x v="1"/>
    <n v="252"/>
    <s v="252R"/>
    <s v="GRUPO-A1"/>
    <n v="16515910"/>
    <s v="Habilidades sociales y de comunicación para el trabajo social"/>
    <s v="GR"/>
    <s v="GRUPO REDUCIDO"/>
    <s v="252R"/>
    <s v="GR de Habilidades sociales y de comunicación para el trabajo social"/>
    <s v="GRUPO-A1"/>
    <s v="GR de Habilidades sociales y de comunicación para el trabajo social"/>
    <s v="1S"/>
    <n v="16515910"/>
    <s v="LÁZARO"/>
    <s v="RUIZ"/>
    <s v="VICENTE"/>
    <s v="vilazaro"/>
    <s v="vicente.lazaro@unirioja.es"/>
    <n v="1.5"/>
    <n v="1.5"/>
    <s v="A-0538"/>
    <s v="TITULAR"/>
    <s v="C01"/>
    <s v="TIEMPO COMPLETO"/>
    <s v="2011-01-01 00:00:00.0"/>
    <s v="null"/>
    <s v="PI100795"/>
    <s v="TITULAR DOCTOR"/>
    <s v="R115"/>
    <x v="2"/>
    <n v="740"/>
    <s v="PSICOLOGÍA SOCIAL"/>
  </r>
  <r>
    <x v="3"/>
    <x v="1"/>
    <n v="253"/>
    <s v="253G"/>
    <s v="GRUPO-A"/>
    <n v="15381719"/>
    <s v="Prácticas de intervención social"/>
    <s v="GG"/>
    <s v="GRUPO GRANDE"/>
    <s v="253G"/>
    <s v="GG de PRÁCTICUM DE TRABAJO SOCIAL DE 4º"/>
    <s v="GRUPO-A"/>
    <s v="GG DE PRÁCTICUM DE TRABAJO SOCIAL DE 4º"/>
    <s v="AN"/>
    <n v="15381719"/>
    <s v="RAYA"/>
    <s v="DÍEZ"/>
    <s v="ESTHER"/>
    <s v="esraya"/>
    <s v="esther.raya@unirioja.es"/>
    <n v="0.8"/>
    <n v="0.8"/>
    <n v="504"/>
    <s v="PROFESOR TITULAR UNIVERSIDAD"/>
    <s v="01A"/>
    <s v="TIEMPO COMPLETO AMPLIADO"/>
    <s v="2018-09-17 00:00:00.0"/>
    <s v="null"/>
    <s v="DF100205"/>
    <s v="PROFESOR TITULAR DE UNVERSIDAD"/>
    <s v="R103"/>
    <x v="1"/>
    <n v="813"/>
    <s v="TRABAJO SOCIAL Y SERVICIOS SOCIALES"/>
  </r>
  <r>
    <x v="3"/>
    <x v="1"/>
    <n v="253"/>
    <s v="253G"/>
    <s v="GRUPO-A"/>
    <n v="16574975"/>
    <s v="Prácticas de intervención social"/>
    <s v="GG"/>
    <s v="GRUPO GRANDE"/>
    <s v="253G"/>
    <s v="GG de PRÁCTICUM DE TRABAJO SOCIAL DE 4º"/>
    <s v="GRUPO-A"/>
    <s v="GG DE PRÁCTICUM DE TRABAJO SOCIAL DE 4º"/>
    <s v="AN"/>
    <n v="16574975"/>
    <s v="TOBIAS"/>
    <s v="OLARTE"/>
    <s v="EVA"/>
    <s v="evtobias"/>
    <s v="eva.tobias@unirioja.es"/>
    <n v="1"/>
    <n v="1"/>
    <n v="532"/>
    <s v="LABORAL DOCENTE-ASOCIADO"/>
    <s v="P03"/>
    <s v="TIEMPO PARCIAL (3+3 HORAS)"/>
    <s v="2017-02-24 00:00:00.0"/>
    <s v="2019-06-30 00:00:00.0"/>
    <s v="PI101106"/>
    <s v="PROFESOR ASOCIADO"/>
    <s v="R103"/>
    <x v="1"/>
    <n v="813"/>
    <s v="TRABAJO SOCIAL Y SERVICIOS SOCIALES"/>
  </r>
  <r>
    <x v="3"/>
    <x v="1"/>
    <n v="253"/>
    <s v="253G"/>
    <s v="GRUPO-A"/>
    <n v="16586796"/>
    <s v="Prácticas de intervención social"/>
    <s v="GG"/>
    <s v="GRUPO GRANDE"/>
    <s v="253G"/>
    <s v="GG de PRÁCTICUM DE TRABAJO SOCIAL DE 4º"/>
    <s v="GRUPO-A"/>
    <s v="GG DE PRÁCTICUM DE TRABAJO SOCIAL DE 4º"/>
    <s v="AN"/>
    <n v="16586796"/>
    <s v="CUESTA"/>
    <s v="RUIZ CLAVIJO"/>
    <s v="ANA BELEN"/>
    <s v="ancuesta"/>
    <s v="ana-belen.cuesta@unirioja.es"/>
    <n v="1"/>
    <n v="1"/>
    <n v="532"/>
    <s v="LABORAL DOCENTE-ASOCIADO"/>
    <s v="P03"/>
    <s v="TIEMPO PARCIAL (3+3 HORAS)"/>
    <s v="2018-06-23 00:00:00.0"/>
    <s v="2019-09-14 00:00:00.0"/>
    <s v="PI101107"/>
    <s v="PROFESOR ASOCIADO"/>
    <s v="R103"/>
    <x v="1"/>
    <n v="813"/>
    <s v="TRABAJO SOCIAL Y SERVICIOS SOCIALES"/>
  </r>
  <r>
    <x v="3"/>
    <x v="1"/>
    <n v="253"/>
    <s v="253G"/>
    <s v="GRUPO-A"/>
    <n v="16599167"/>
    <s v="Prácticas de intervención social"/>
    <s v="GG"/>
    <s v="GRUPO GRANDE"/>
    <s v="253G"/>
    <s v="GG de PRÁCTICUM DE TRABAJO SOCIAL DE 4º"/>
    <s v="GRUPO-A"/>
    <s v="GG DE PRÁCTICUM DE TRABAJO SOCIAL DE 4º"/>
    <s v="AN"/>
    <n v="16599167"/>
    <s v="ACEÑA"/>
    <s v="IRIARTE"/>
    <s v="IRENE"/>
    <s v="ircen"/>
    <s v="irene.cen@unirioja.es"/>
    <n v="0.8"/>
    <n v="0.8"/>
    <n v="532"/>
    <s v="LABORAL DOCENTE-ASOCIADO"/>
    <s v="P02"/>
    <s v="TIEMPO PARCIAL (2+2 HORAS)"/>
    <s v="2017-09-15 00:00:00.0"/>
    <s v="2019-09-14 00:00:00.0"/>
    <s v="PI101300"/>
    <s v="PROFESOR ASOCIADO"/>
    <s v="R103"/>
    <x v="1"/>
    <n v="813"/>
    <s v="TRABAJO SOCIAL Y SERVICIOS SOCIALES"/>
  </r>
  <r>
    <x v="3"/>
    <x v="1"/>
    <n v="253"/>
    <s v="253G"/>
    <s v="GRUPO-A"/>
    <n v="46335272"/>
    <s v="Prácticas de intervención social"/>
    <s v="GG"/>
    <s v="GRUPO GRANDE"/>
    <s v="253G"/>
    <s v="GG de PRÁCTICUM DE TRABAJO SOCIAL DE 4º"/>
    <s v="GRUPO-A"/>
    <s v="GG DE PRÁCTICUM DE TRABAJO SOCIAL DE 4º"/>
    <s v="AN"/>
    <n v="46335272"/>
    <s v="CAPARRÓS"/>
    <s v="CIVERA"/>
    <s v="MARÍA NEUS"/>
    <s v="macaparr"/>
    <s v="maria-neus.caparros@unirioja.es"/>
    <n v="0.6"/>
    <n v="0.6"/>
    <s v="A-0504"/>
    <s v="PROFESOR TITULAR UNIVERSIDAD"/>
    <s v="C01"/>
    <s v="TIEMPO COMPLETO"/>
    <s v="2009-09-29 00:00:00.0"/>
    <s v="null"/>
    <s v="DF100250"/>
    <s v="TITULAR DE UNIVERSIDAD"/>
    <s v="R103"/>
    <x v="1"/>
    <n v="813"/>
    <s v="TRABAJO SOCIAL Y SERVICIOS SOCIALES"/>
  </r>
  <r>
    <x v="3"/>
    <x v="1"/>
    <n v="253"/>
    <s v="253G"/>
    <s v="GRUPO-A"/>
    <n v="72989041"/>
    <s v="Prácticas de intervención social"/>
    <s v="GG"/>
    <s v="GRUPO GRANDE"/>
    <s v="253G"/>
    <s v="GG de PRÁCTICUM DE TRABAJO SOCIAL DE 4º"/>
    <s v="GRUPO-A"/>
    <s v="GG DE PRÁCTICUM DE TRABAJO SOCIAL DE 4º"/>
    <s v="AN"/>
    <n v="72989041"/>
    <s v="SERRANO"/>
    <s v="MARTÍNEZ"/>
    <s v="CECILIA"/>
    <s v="ceserran"/>
    <s v="cecilia.serrano@unirioja.es"/>
    <n v="1.4"/>
    <n v="1.4"/>
    <n v="536"/>
    <s v="PROFESOR INTERINO"/>
    <s v="C01"/>
    <s v="TIEMPO COMPLETO"/>
    <s v="2017-09-15 00:00:00.0"/>
    <s v="null"/>
    <s v="PI101232"/>
    <s v="PROFESOR CONTRATADO INTERINO"/>
    <s v="R103"/>
    <x v="1"/>
    <n v="813"/>
    <s v="TRABAJO SOCIAL Y SERVICIOS SOCIALES"/>
  </r>
  <r>
    <x v="3"/>
    <x v="1"/>
    <n v="253"/>
    <s v="253G"/>
    <s v="GRUPO-A"/>
    <n v="80154902"/>
    <s v="Prácticas de intervención social"/>
    <s v="GG"/>
    <s v="GRUPO GRANDE"/>
    <s v="253G"/>
    <s v="GG de PRÁCTICUM DE TRABAJO SOCIAL DE 4º"/>
    <s v="GRUPO-A"/>
    <s v="GG DE PRÁCTICUM DE TRABAJO SOCIAL DE 4º"/>
    <s v="AN"/>
    <n v="80154902"/>
    <s v="CARBONERO"/>
    <s v="MUÑOZ"/>
    <s v="DOMINGO"/>
    <s v="docarbon"/>
    <s v="domingo.carbonero@unirioja.es"/>
    <n v="1.4"/>
    <n v="1.4"/>
    <n v="536"/>
    <s v="PROFESOR INTERINO"/>
    <s v="C01"/>
    <s v="TIEMPO COMPLETO"/>
    <s v="2015-09-15 00:00:00.0"/>
    <s v="null"/>
    <s v="PI101021"/>
    <s v="PROFESOR CONTRATADO INTERINO"/>
    <s v="R103"/>
    <x v="1"/>
    <n v="813"/>
    <s v="TRABAJO SOCIAL Y SERVICIOS SOCIALES"/>
  </r>
  <r>
    <x v="3"/>
    <x v="1"/>
    <n v="254"/>
    <s v="254G"/>
    <s v="GRUPO-A"/>
    <n v="15381719"/>
    <s v="Supervisión"/>
    <s v="GG"/>
    <s v="GRUPO GRANDE"/>
    <s v="254G"/>
    <s v="GG de Supervisión"/>
    <s v="GRUPO-A"/>
    <s v="GG de Supervisión"/>
    <s v="AN"/>
    <n v="15381719"/>
    <s v="RAYA"/>
    <s v="DÍEZ"/>
    <s v="ESTHER"/>
    <s v="esraya"/>
    <s v="esther.raya@unirioja.es"/>
    <n v="2"/>
    <n v="2"/>
    <n v="504"/>
    <s v="PROFESOR TITULAR UNIVERSIDAD"/>
    <s v="01A"/>
    <s v="TIEMPO COMPLETO AMPLIADO"/>
    <s v="2018-09-17 00:00:00.0"/>
    <s v="null"/>
    <s v="DF100205"/>
    <s v="PROFESOR TITULAR DE UNVERSIDAD"/>
    <s v="R103"/>
    <x v="1"/>
    <n v="813"/>
    <s v="TRABAJO SOCIAL Y SERVICIOS SOCIALES"/>
  </r>
  <r>
    <x v="3"/>
    <x v="1"/>
    <n v="254"/>
    <s v="254G"/>
    <s v="GRUPO-A"/>
    <n v="16599167"/>
    <s v="Supervisión"/>
    <s v="GG"/>
    <s v="GRUPO GRANDE"/>
    <s v="254G"/>
    <s v="GG de Supervisión"/>
    <s v="GRUPO-A"/>
    <s v="GG de Supervisión"/>
    <s v="AN"/>
    <n v="16599167"/>
    <s v="ACEÑA"/>
    <s v="IRIARTE"/>
    <s v="IRENE"/>
    <s v="ircen"/>
    <s v="irene.cen@unirioja.es"/>
    <n v="2"/>
    <n v="2"/>
    <n v="532"/>
    <s v="LABORAL DOCENTE-ASOCIADO"/>
    <s v="P02"/>
    <s v="TIEMPO PARCIAL (2+2 HORAS)"/>
    <s v="2017-09-15 00:00:00.0"/>
    <s v="2019-09-14 00:00:00.0"/>
    <s v="PI101300"/>
    <s v="PROFESOR ASOCIADO"/>
    <s v="R103"/>
    <x v="1"/>
    <n v="813"/>
    <s v="TRABAJO SOCIAL Y SERVICIOS SOCIALES"/>
  </r>
  <r>
    <x v="3"/>
    <x v="1"/>
    <n v="254"/>
    <s v="254R"/>
    <s v="GRUPO-A1"/>
    <n v="16599167"/>
    <s v="Supervisión"/>
    <s v="GR"/>
    <s v="GRUPO REDUCIDO"/>
    <s v="254R"/>
    <s v="GR de Supervisión"/>
    <s v="GRUPO-A1"/>
    <s v="GR de Supervisión"/>
    <s v="AN"/>
    <n v="16599167"/>
    <s v="ACEÑA"/>
    <s v="IRIARTE"/>
    <s v="IRENE"/>
    <s v="ircen"/>
    <s v="irene.cen@unirioja.es"/>
    <n v="2"/>
    <n v="2"/>
    <n v="532"/>
    <s v="LABORAL DOCENTE-ASOCIADO"/>
    <s v="P02"/>
    <s v="TIEMPO PARCIAL (2+2 HORAS)"/>
    <s v="2017-09-15 00:00:00.0"/>
    <s v="2019-09-14 00:00:00.0"/>
    <s v="PI101300"/>
    <s v="PROFESOR ASOCIADO"/>
    <s v="R103"/>
    <x v="1"/>
    <n v="813"/>
    <s v="TRABAJO SOCIAL Y SERVICIOS SOCIALES"/>
  </r>
  <r>
    <x v="3"/>
    <x v="1"/>
    <n v="255"/>
    <s v="255G"/>
    <s v="GRUPO-A"/>
    <n v="16538859"/>
    <s v="Trastornos de la conducta en el desarrollo humano"/>
    <s v="GG"/>
    <s v="GRUPO GRANDE"/>
    <s v="255G"/>
    <s v="GG de Trastornos de la conducta en el desarrollo humano"/>
    <s v="GRUPO-A"/>
    <s v="GG de Trastornos de la conducta en el desarrollo humano"/>
    <s v="2S"/>
    <n v="16538859"/>
    <s v="ARANA"/>
    <s v="IDIAQUEZ"/>
    <s v="JAVIER SABINO"/>
    <s v="jaarana"/>
    <s v="xabier.arana@unirioja.es"/>
    <n v="3"/>
    <n v="3"/>
    <n v="536"/>
    <s v="PROFESOR INTERINO"/>
    <s v="C01"/>
    <s v="TIEMPO COMPLETO"/>
    <s v="2018-09-17 00:00:00.0"/>
    <s v="null"/>
    <s v="PI101399"/>
    <s v="PROFESOR CONTRATADO INTERINO"/>
    <s v="R115"/>
    <x v="2"/>
    <n v="735"/>
    <s v="PSICOLOGÍA EVOLUTIVA Y DE LA EDUCACIÓN"/>
  </r>
  <r>
    <x v="3"/>
    <x v="1"/>
    <n v="255"/>
    <s v="255G"/>
    <s v="GRUPO-A"/>
    <n v="71639421"/>
    <s v="Trastornos de la conducta en el desarrollo humano"/>
    <s v="GG"/>
    <s v="GRUPO GRANDE"/>
    <s v="255G"/>
    <s v="GG de Trastornos de la conducta en el desarrollo humano"/>
    <s v="GRUPO-A"/>
    <s v="GG de Trastornos de la conducta en el desarrollo humano"/>
    <s v="2S"/>
    <n v="71639421"/>
    <s v="FONSECA"/>
    <s v="PEDRERO"/>
    <s v="EDUARDO"/>
    <s v="edfonsec"/>
    <s v="eduardo.fonseca@unirioja.es"/>
    <n v="0"/>
    <n v="0"/>
    <n v="504"/>
    <s v="PROFESOR TITULAR UNIVERSIDAD"/>
    <s v="C01"/>
    <s v="TIEMPO COMPLETO"/>
    <s v="2011-09-01 00:00:00.0"/>
    <s v="null"/>
    <s v="DF100295"/>
    <s v="PROFESOR TITULAR DE UNIVERSIDAD"/>
    <s v="R115"/>
    <x v="2"/>
    <n v="735"/>
    <s v="PSICOLOGÍA EVOLUTIVA Y DE LA EDUCACIÓN"/>
  </r>
  <r>
    <x v="3"/>
    <x v="1"/>
    <n v="255"/>
    <s v="255R"/>
    <s v="GRUPO-A1"/>
    <n v="16538859"/>
    <s v="Trastornos de la conducta en el desarrollo humano"/>
    <s v="GR"/>
    <s v="GRUPO REDUCIDO"/>
    <s v="255R"/>
    <s v="GR de Trastornos de la conducta en el desarrollo humano"/>
    <s v="GRUPO-A1"/>
    <s v="GR de Trastornos de la conducta en el desarrollo humano"/>
    <s v="2S"/>
    <n v="16538859"/>
    <s v="ARANA"/>
    <s v="IDIAQUEZ"/>
    <s v="JAVIER SABINO"/>
    <s v="jaarana"/>
    <s v="xabier.arana@unirioja.es"/>
    <n v="1.5"/>
    <n v="1.5"/>
    <n v="536"/>
    <s v="PROFESOR INTERINO"/>
    <s v="C01"/>
    <s v="TIEMPO COMPLETO"/>
    <s v="2018-09-17 00:00:00.0"/>
    <s v="null"/>
    <s v="PI101399"/>
    <s v="PROFESOR CONTRATADO INTERINO"/>
    <s v="R115"/>
    <x v="2"/>
    <n v="735"/>
    <s v="PSICOLOGÍA EVOLUTIVA Y DE LA EDUCACIÓN"/>
  </r>
  <r>
    <x v="3"/>
    <x v="1"/>
    <n v="256"/>
    <s v="256G"/>
    <s v="GRUPO-A"/>
    <n v="72786271"/>
    <s v="Contextos sociales y salud"/>
    <s v="GG"/>
    <s v="GRUPO GRANDE"/>
    <s v="256G"/>
    <s v="GG de Contextos sociales y salud"/>
    <s v="GRUPO-A"/>
    <s v="GG de Contextos sociales y salud"/>
    <s v="1S"/>
    <n v="72786271"/>
    <s v="MONTAÑÉS"/>
    <s v="MURO"/>
    <s v="MARÍA PILAR"/>
    <s v="mamontan"/>
    <s v="maria-pilar.montanes@unirioja.es"/>
    <n v="3"/>
    <n v="3"/>
    <n v="536"/>
    <s v="PROFESOR INTERINO"/>
    <s v="C01"/>
    <s v="TIEMPO COMPLETO"/>
    <s v="2012-09-01 00:00:00.0"/>
    <s v="null"/>
    <s v="PI100845"/>
    <s v="PROFESOR CONTRATADO INTERINO"/>
    <s v="R115"/>
    <x v="2"/>
    <n v="740"/>
    <s v="PSICOLOGÍA SOCIAL"/>
  </r>
  <r>
    <x v="3"/>
    <x v="1"/>
    <n v="256"/>
    <s v="256R"/>
    <s v="GRUPO-A1"/>
    <n v="72786271"/>
    <s v="Contextos sociales y salud"/>
    <s v="GR"/>
    <s v="GRUPO REDUCIDO"/>
    <s v="256R"/>
    <s v="GR de Contextos sociales y salud"/>
    <s v="GRUPO-A1"/>
    <s v="GR de Contextos sociales y salud"/>
    <s v="1S"/>
    <n v="72786271"/>
    <s v="MONTAÑÉS"/>
    <s v="MURO"/>
    <s v="MARÍA PILAR"/>
    <s v="mamontan"/>
    <s v="maria-pilar.montanes@unirioja.es"/>
    <n v="1.5"/>
    <n v="1.5"/>
    <n v="536"/>
    <s v="PROFESOR INTERINO"/>
    <s v="C01"/>
    <s v="TIEMPO COMPLETO"/>
    <s v="2012-09-01 00:00:00.0"/>
    <s v="null"/>
    <s v="PI100845"/>
    <s v="PROFESOR CONTRATADO INTERINO"/>
    <s v="R115"/>
    <x v="2"/>
    <n v="740"/>
    <s v="PSICOLOGÍA SOCIAL"/>
  </r>
  <r>
    <x v="3"/>
    <x v="1"/>
    <n v="257"/>
    <s v="257G"/>
    <s v="GRUPO-A"/>
    <n v="15381719"/>
    <s v="Discapacidad y dependencia"/>
    <s v="GG"/>
    <s v="GRUPO GRANDE"/>
    <s v="257G"/>
    <s v="GG de Discapacidad y dependencia"/>
    <s v="GRUPO-A"/>
    <s v="GG de Discapacidad y dependencia"/>
    <s v="2S"/>
    <n v="15381719"/>
    <s v="RAYA"/>
    <s v="DÍEZ"/>
    <s v="ESTHER"/>
    <s v="esraya"/>
    <s v="esther.raya@unirioja.es"/>
    <n v="0"/>
    <n v="0"/>
    <n v="504"/>
    <s v="PROFESOR TITULAR UNIVERSIDAD"/>
    <s v="01A"/>
    <s v="TIEMPO COMPLETO AMPLIADO"/>
    <s v="2018-09-17 00:00:00.0"/>
    <s v="null"/>
    <s v="DF100205"/>
    <s v="PROFESOR TITULAR DE UNVERSIDAD"/>
    <s v="R103"/>
    <x v="1"/>
    <n v="813"/>
    <s v="TRABAJO SOCIAL Y SERVICIOS SOCIALES"/>
  </r>
  <r>
    <x v="3"/>
    <x v="1"/>
    <n v="257"/>
    <s v="257G"/>
    <s v="GRUPO-A"/>
    <n v="16035217"/>
    <s v="Discapacidad y dependencia"/>
    <s v="GG"/>
    <s v="GRUPO GRANDE"/>
    <s v="257G"/>
    <s v="GG de Discapacidad y dependencia"/>
    <s v="GRUPO-A"/>
    <s v="GG de Discapacidad y dependencia"/>
    <s v="2S"/>
    <n v="16035217"/>
    <s v="MANZANO"/>
    <s v="GARCÍA"/>
    <s v="GUADALUPE"/>
    <s v="gumanzan"/>
    <s v="guadalupe.manzano@unirioja.es"/>
    <n v="1"/>
    <n v="1"/>
    <n v="504"/>
    <s v="PROFESOR TITULAR UNIVERSIDAD"/>
    <s v="C01"/>
    <s v="TIEMPO COMPLETO"/>
    <s v="2016-09-15 00:00:00.0"/>
    <s v="null"/>
    <s v="DF100046"/>
    <s v="TITULAR DE UNIVERSIDAD"/>
    <s v="R115"/>
    <x v="2"/>
    <n v="740"/>
    <s v="PSICOLOGÍA SOCIAL"/>
  </r>
  <r>
    <x v="3"/>
    <x v="1"/>
    <n v="257"/>
    <s v="257G"/>
    <s v="GRUPO-A"/>
    <n v="16574975"/>
    <s v="Discapacidad y dependencia"/>
    <s v="GG"/>
    <s v="GRUPO GRANDE"/>
    <s v="257G"/>
    <s v="GG de Discapacidad y dependencia"/>
    <s v="GRUPO-A"/>
    <s v="GG de Discapacidad y dependencia"/>
    <s v="2S"/>
    <n v="16574975"/>
    <s v="TOBIAS"/>
    <s v="OLARTE"/>
    <s v="EVA"/>
    <s v="evtobias"/>
    <s v="eva.tobias@unirioja.es"/>
    <n v="2"/>
    <n v="2"/>
    <n v="532"/>
    <s v="LABORAL DOCENTE-ASOCIADO"/>
    <s v="P03"/>
    <s v="TIEMPO PARCIAL (3+3 HORAS)"/>
    <s v="2017-02-24 00:00:00.0"/>
    <s v="2019-06-30 00:00:00.0"/>
    <s v="PI101106"/>
    <s v="PROFESOR ASOCIADO"/>
    <s v="R103"/>
    <x v="1"/>
    <n v="813"/>
    <s v="TRABAJO SOCIAL Y SERVICIOS SOCIALES"/>
  </r>
  <r>
    <x v="3"/>
    <x v="1"/>
    <n v="257"/>
    <s v="257R"/>
    <s v="GRUPO-A1"/>
    <n v="16035217"/>
    <s v="Discapacidad y dependencia"/>
    <s v="GR"/>
    <s v="GRUPO REDUCIDO"/>
    <s v="257R"/>
    <s v="GR de Discapacidad y dependencia"/>
    <s v="GRUPO-A1"/>
    <s v="GR de Discapacidad y dependencia"/>
    <s v="2S"/>
    <n v="16035217"/>
    <s v="MANZANO"/>
    <s v="GARCÍA"/>
    <s v="GUADALUPE"/>
    <s v="gumanzan"/>
    <s v="guadalupe.manzano@unirioja.es"/>
    <n v="0.5"/>
    <n v="0.5"/>
    <n v="504"/>
    <s v="PROFESOR TITULAR UNIVERSIDAD"/>
    <s v="C01"/>
    <s v="TIEMPO COMPLETO"/>
    <s v="2016-09-15 00:00:00.0"/>
    <s v="null"/>
    <s v="DF100046"/>
    <s v="TITULAR DE UNIVERSIDAD"/>
    <s v="R115"/>
    <x v="2"/>
    <n v="740"/>
    <s v="PSICOLOGÍA SOCIAL"/>
  </r>
  <r>
    <x v="3"/>
    <x v="1"/>
    <n v="257"/>
    <s v="257R"/>
    <s v="GRUPO-A1"/>
    <n v="16574975"/>
    <s v="Discapacidad y dependencia"/>
    <s v="GR"/>
    <s v="GRUPO REDUCIDO"/>
    <s v="257R"/>
    <s v="GR de Discapacidad y dependencia"/>
    <s v="GRUPO-A1"/>
    <s v="GR de Discapacidad y dependencia"/>
    <s v="2S"/>
    <n v="16574975"/>
    <s v="TOBIAS"/>
    <s v="OLARTE"/>
    <s v="EVA"/>
    <s v="evtobias"/>
    <s v="eva.tobias@unirioja.es"/>
    <n v="1"/>
    <n v="1"/>
    <n v="532"/>
    <s v="LABORAL DOCENTE-ASOCIADO"/>
    <s v="P03"/>
    <s v="TIEMPO PARCIAL (3+3 HORAS)"/>
    <s v="2017-02-24 00:00:00.0"/>
    <s v="2019-06-30 00:00:00.0"/>
    <s v="PI101106"/>
    <s v="PROFESOR ASOCIADO"/>
    <s v="R103"/>
    <x v="1"/>
    <n v="813"/>
    <s v="TRABAJO SOCIAL Y SERVICIOS SOCIALES"/>
  </r>
  <r>
    <x v="3"/>
    <x v="1"/>
    <n v="258"/>
    <s v="258G"/>
    <s v="GRUPO-A"/>
    <n v="80154902"/>
    <s v="Trabajo social en salud"/>
    <s v="GG"/>
    <s v="GRUPO GRANDE"/>
    <s v="258G"/>
    <s v="GG de Trabajo social en salud"/>
    <s v="GRUPO-A"/>
    <s v="GG de Trabajo social en salud"/>
    <s v="1S"/>
    <n v="80154902"/>
    <s v="CARBONERO"/>
    <s v="MUÑOZ"/>
    <s v="DOMINGO"/>
    <s v="docarbon"/>
    <s v="domingo.carbonero@unirioja.es"/>
    <n v="3"/>
    <n v="3"/>
    <n v="536"/>
    <s v="PROFESOR INTERINO"/>
    <s v="C01"/>
    <s v="TIEMPO COMPLETO"/>
    <s v="2015-09-15 00:00:00.0"/>
    <s v="null"/>
    <s v="PI101021"/>
    <s v="PROFESOR CONTRATADO INTERINO"/>
    <s v="R103"/>
    <x v="1"/>
    <n v="813"/>
    <s v="TRABAJO SOCIAL Y SERVICIOS SOCIALES"/>
  </r>
  <r>
    <x v="3"/>
    <x v="1"/>
    <n v="258"/>
    <s v="258R"/>
    <s v="GRUPO-A1"/>
    <n v="80154902"/>
    <s v="Trabajo social en salud"/>
    <s v="GR"/>
    <s v="GRUPO REDUCIDO"/>
    <s v="258R"/>
    <s v="GR de Trabajo social en salud"/>
    <s v="GRUPO-A1"/>
    <s v="GR de Trabajo social en salud"/>
    <s v="1S"/>
    <n v="80154902"/>
    <s v="CARBONERO"/>
    <s v="MUÑOZ"/>
    <s v="DOMINGO"/>
    <s v="docarbon"/>
    <s v="domingo.carbonero@unirioja.es"/>
    <n v="1.5"/>
    <n v="1.5"/>
    <n v="536"/>
    <s v="PROFESOR INTERINO"/>
    <s v="C01"/>
    <s v="TIEMPO COMPLETO"/>
    <s v="2015-09-15 00:00:00.0"/>
    <s v="null"/>
    <s v="PI101021"/>
    <s v="PROFESOR CONTRATADO INTERINO"/>
    <s v="R103"/>
    <x v="1"/>
    <n v="813"/>
    <s v="TRABAJO SOCIAL Y SERVICIOS SOCIALES"/>
  </r>
  <r>
    <x v="3"/>
    <x v="1"/>
    <n v="259"/>
    <s v="259G"/>
    <s v="GRUPO-A"/>
    <n v="16574471"/>
    <s v="Globalización y TICs"/>
    <s v="GG"/>
    <s v="GRUPO GRANDE"/>
    <s v="259G"/>
    <s v="GG de Globalización y TICs"/>
    <s v="GRUPO-A"/>
    <s v="GG de Globalización y TICs"/>
    <s v="2S"/>
    <n v="16574471"/>
    <s v="ANDRÉS"/>
    <s v="CABELLO"/>
    <s v="SERGIO"/>
    <s v="seandrc"/>
    <s v="sergio.andres@unirioja.es"/>
    <n v="0"/>
    <n v="0"/>
    <n v="536"/>
    <s v="PROFESOR INTERINO"/>
    <s v="C01"/>
    <s v="TIEMPO COMPLETO"/>
    <s v="2013-09-16 00:00:00.0"/>
    <s v="null"/>
    <s v="PI100924"/>
    <s v="PROFESOR CONTRATADO INTERINO"/>
    <s v="R114"/>
    <x v="3"/>
    <n v="775"/>
    <s v="SOCIOLOGÍA"/>
  </r>
  <r>
    <x v="3"/>
    <x v="1"/>
    <n v="259"/>
    <s v="259G"/>
    <s v="GRUPO-A"/>
    <n v="44156166"/>
    <s v="Globalización y TICs"/>
    <s v="GG"/>
    <s v="GRUPO GRANDE"/>
    <s v="259G"/>
    <s v="GG de Globalización y TICs"/>
    <s v="GRUPO-A"/>
    <s v="GG de Globalización y TICs"/>
    <s v="2S"/>
    <n v="44156166"/>
    <s v="UZCANGA"/>
    <s v="LACABE"/>
    <s v="CATALINA ANA"/>
    <s v="cauzcang"/>
    <s v="catalina-ana.uzcanga@unirioja.es"/>
    <n v="2.5"/>
    <n v="2.5"/>
    <n v="536"/>
    <s v="PROFESOR INTERINO"/>
    <s v="P05"/>
    <s v="TIEMPO PARCIAL (5+5 HORAS)"/>
    <s v="2018-10-02 00:00:00.0"/>
    <s v="2019-09-14 00:00:00.0"/>
    <s v="PI101437"/>
    <s v="PROFESOR CONTRATADO INTERINO"/>
    <s v="R114"/>
    <x v="3"/>
    <n v="775"/>
    <s v="SOCIOLOGÍA"/>
  </r>
  <r>
    <x v="3"/>
    <x v="1"/>
    <n v="259"/>
    <s v="259I"/>
    <s v="GRUPO-A1"/>
    <n v="44156166"/>
    <s v="Globalización y TICs"/>
    <s v="GI"/>
    <s v="GRUPO DE INFORMÁTICA"/>
    <s v="259I"/>
    <s v="GI de Globalización y TICs"/>
    <s v="GRUPO-A1"/>
    <s v="GI de Globalización y TICs"/>
    <s v="2S"/>
    <n v="44156166"/>
    <s v="UZCANGA"/>
    <s v="LACABE"/>
    <s v="CATALINA ANA"/>
    <s v="cauzcang"/>
    <s v="catalina-ana.uzcanga@unirioja.es"/>
    <n v="1.5"/>
    <n v="1.5"/>
    <n v="536"/>
    <s v="PROFESOR INTERINO"/>
    <s v="P05"/>
    <s v="TIEMPO PARCIAL (5+5 HORAS)"/>
    <s v="2018-10-02 00:00:00.0"/>
    <s v="2019-09-14 00:00:00.0"/>
    <s v="PI101437"/>
    <s v="PROFESOR CONTRATADO INTERINO"/>
    <s v="R114"/>
    <x v="3"/>
    <n v="775"/>
    <s v="SOCIOLOGÍA"/>
  </r>
  <r>
    <x v="3"/>
    <x v="1"/>
    <n v="259"/>
    <s v="259R"/>
    <s v="GRUPO-A1"/>
    <n v="44156166"/>
    <s v="Globalización y TICs"/>
    <s v="GR"/>
    <s v="GRUPO REDUCIDO"/>
    <s v="259R"/>
    <s v="GR de Globalización y TICs"/>
    <s v="GRUPO-A1"/>
    <s v="GR de Globalización y TICs"/>
    <s v="2S"/>
    <n v="44156166"/>
    <s v="UZCANGA"/>
    <s v="LACABE"/>
    <s v="CATALINA ANA"/>
    <s v="cauzcang"/>
    <s v="catalina-ana.uzcanga@unirioja.es"/>
    <n v="0.5"/>
    <n v="0.5"/>
    <n v="536"/>
    <s v="PROFESOR INTERINO"/>
    <s v="P05"/>
    <s v="TIEMPO PARCIAL (5+5 HORAS)"/>
    <s v="2018-10-02 00:00:00.0"/>
    <s v="2019-09-14 00:00:00.0"/>
    <s v="PI101437"/>
    <s v="PROFESOR CONTRATADO INTERINO"/>
    <s v="R114"/>
    <x v="3"/>
    <n v="775"/>
    <s v="SOCIOLOGÍA"/>
  </r>
  <r>
    <x v="3"/>
    <x v="1"/>
    <n v="260"/>
    <s v="260G"/>
    <s v="GRUPO-A"/>
    <n v="16501828"/>
    <s v="Población y formas de convivencia"/>
    <s v="GG"/>
    <s v="GRUPO GRANDE"/>
    <s v="260G"/>
    <s v="GG de Población y formas de convivencia"/>
    <s v="GRUPO-A"/>
    <s v="GG de Población y formas de convivencia"/>
    <s v="1S"/>
    <n v="16501828"/>
    <s v="GIRÓ"/>
    <s v="MIRANDA"/>
    <s v="JOAQUÍN"/>
    <s v="jogiro"/>
    <s v="joaquin.giro@unirioja.es"/>
    <n v="2.5"/>
    <n v="2.5"/>
    <n v="504"/>
    <s v="PROFESOR TITULAR UNIVERSIDAD"/>
    <s v="C01"/>
    <s v="TIEMPO COMPLETO"/>
    <s v="2015-09-15 00:00:00.0"/>
    <s v="null"/>
    <s v="DF100184"/>
    <s v="PROFESOR TITULAR UNIVERSIDAD"/>
    <s v="R114"/>
    <x v="3"/>
    <n v="775"/>
    <s v="SOCIOLOGÍA"/>
  </r>
  <r>
    <x v="3"/>
    <x v="1"/>
    <n v="260"/>
    <s v="260I"/>
    <s v="GRUPO-A1"/>
    <n v="16501828"/>
    <s v="Población y formas de convivencia"/>
    <s v="GI"/>
    <s v="GRUPO DE INFORMÁTICA"/>
    <s v="260I"/>
    <s v="GI de Población y formas de convivencia"/>
    <s v="GRUPO-A1"/>
    <s v="GI de Población y formas de convivencia"/>
    <s v="1S"/>
    <n v="16501828"/>
    <s v="GIRÓ"/>
    <s v="MIRANDA"/>
    <s v="JOAQUÍN"/>
    <s v="jogiro"/>
    <s v="joaquin.giro@unirioja.es"/>
    <n v="1"/>
    <n v="1"/>
    <n v="504"/>
    <s v="PROFESOR TITULAR UNIVERSIDAD"/>
    <s v="C01"/>
    <s v="TIEMPO COMPLETO"/>
    <s v="2015-09-15 00:00:00.0"/>
    <s v="null"/>
    <s v="DF100184"/>
    <s v="PROFESOR TITULAR UNIVERSIDAD"/>
    <s v="R114"/>
    <x v="3"/>
    <n v="775"/>
    <s v="SOCIOLOGÍA"/>
  </r>
  <r>
    <x v="3"/>
    <x v="1"/>
    <n v="260"/>
    <s v="260R"/>
    <s v="GRUPO-A1"/>
    <n v="16501828"/>
    <s v="Población y formas de convivencia"/>
    <s v="GR"/>
    <s v="GRUPO REDUCIDO"/>
    <s v="260R"/>
    <s v="GR de Población y formas de convivencia"/>
    <s v="GRUPO-A1"/>
    <s v="GR de Población y formas de convivencia"/>
    <s v="1S"/>
    <n v="16501828"/>
    <s v="GIRÓ"/>
    <s v="MIRANDA"/>
    <s v="JOAQUÍN"/>
    <s v="jogiro"/>
    <s v="joaquin.giro@unirioja.es"/>
    <n v="1"/>
    <n v="1"/>
    <n v="504"/>
    <s v="PROFESOR TITULAR UNIVERSIDAD"/>
    <s v="C01"/>
    <s v="TIEMPO COMPLETO"/>
    <s v="2015-09-15 00:00:00.0"/>
    <s v="null"/>
    <s v="DF100184"/>
    <s v="PROFESOR TITULAR UNIVERSIDAD"/>
    <s v="R114"/>
    <x v="3"/>
    <n v="775"/>
    <s v="SOCIOLOGÍA"/>
  </r>
  <r>
    <x v="3"/>
    <x v="1"/>
    <n v="261"/>
    <s v="261G"/>
    <s v="GRUPO-A"/>
    <n v="80154902"/>
    <s v="Acompañamiento e incorporación social"/>
    <s v="GG"/>
    <s v="GRUPO GRANDE"/>
    <s v="261G"/>
    <s v="GG de Acompañamiento e incorporación social"/>
    <s v="GRUPO-A"/>
    <s v="GG de Acompañamiento e incorporación social"/>
    <s v="2S"/>
    <n v="80154902"/>
    <s v="CARBONERO"/>
    <s v="MUÑOZ"/>
    <s v="DOMINGO"/>
    <s v="docarbon"/>
    <s v="domingo.carbonero@unirioja.es"/>
    <n v="3"/>
    <n v="3"/>
    <n v="536"/>
    <s v="PROFESOR INTERINO"/>
    <s v="C01"/>
    <s v="TIEMPO COMPLETO"/>
    <s v="2015-09-15 00:00:00.0"/>
    <s v="null"/>
    <s v="PI101021"/>
    <s v="PROFESOR CONTRATADO INTERINO"/>
    <s v="R103"/>
    <x v="1"/>
    <n v="813"/>
    <s v="TRABAJO SOCIAL Y SERVICIOS SOCIALES"/>
  </r>
  <r>
    <x v="3"/>
    <x v="1"/>
    <n v="261"/>
    <s v="261R"/>
    <s v="GRUPO-A1"/>
    <n v="80154902"/>
    <s v="Acompañamiento e incorporación social"/>
    <s v="GR"/>
    <s v="GRUPO REDUCIDO"/>
    <s v="261R"/>
    <s v="GR de Acompañamiento e incorporación social"/>
    <s v="GRUPO-A1"/>
    <s v="GR de Acompañamiento e incorporación social"/>
    <s v="2S"/>
    <n v="80154902"/>
    <s v="CARBONERO"/>
    <s v="MUÑOZ"/>
    <s v="DOMINGO"/>
    <s v="docarbon"/>
    <s v="domingo.carbonero@unirioja.es"/>
    <n v="1.5"/>
    <n v="1.5"/>
    <n v="536"/>
    <s v="PROFESOR INTERINO"/>
    <s v="C01"/>
    <s v="TIEMPO COMPLETO"/>
    <s v="2015-09-15 00:00:00.0"/>
    <s v="null"/>
    <s v="PI101021"/>
    <s v="PROFESOR CONTRATADO INTERINO"/>
    <s v="R103"/>
    <x v="1"/>
    <n v="813"/>
    <s v="TRABAJO SOCIAL Y SERVICIOS SOCIALES"/>
  </r>
  <r>
    <x v="3"/>
    <x v="1"/>
    <n v="262"/>
    <s v="262G"/>
    <s v="GRUPO-A"/>
    <n v="72989041"/>
    <s v="Mediación comunitaria e intercultural"/>
    <s v="GG"/>
    <s v="GRUPO GRANDE"/>
    <s v="262G"/>
    <s v="GG de Mediación comunitaria e intercultural"/>
    <s v="GRUPO-A"/>
    <s v="GG de Mediación comunitaria e intercultural"/>
    <s v="1S"/>
    <n v="72989041"/>
    <s v="SERRANO"/>
    <s v="MARTÍNEZ"/>
    <s v="CECILIA"/>
    <s v="ceserran"/>
    <s v="cecilia.serrano@unirioja.es"/>
    <n v="3"/>
    <n v="3"/>
    <n v="536"/>
    <s v="PROFESOR INTERINO"/>
    <s v="C01"/>
    <s v="TIEMPO COMPLETO"/>
    <s v="2017-09-15 00:00:00.0"/>
    <s v="null"/>
    <s v="PI101232"/>
    <s v="PROFESOR CONTRATADO INTERINO"/>
    <s v="R103"/>
    <x v="1"/>
    <n v="813"/>
    <s v="TRABAJO SOCIAL Y SERVICIOS SOCIALES"/>
  </r>
  <r>
    <x v="3"/>
    <x v="1"/>
    <n v="262"/>
    <s v="262R"/>
    <s v="GRUPO-A1"/>
    <n v="72989041"/>
    <s v="Mediación comunitaria e intercultural"/>
    <s v="GR"/>
    <s v="GRUPO REDUCIDO"/>
    <s v="262R"/>
    <s v="GR de Mediación comunitaria e intercultural"/>
    <s v="GRUPO-A1"/>
    <s v="GR de Mediación comunitaria e intercultural"/>
    <s v="1S"/>
    <n v="72989041"/>
    <s v="SERRANO"/>
    <s v="MARTÍNEZ"/>
    <s v="CECILIA"/>
    <s v="ceserran"/>
    <s v="cecilia.serrano@unirioja.es"/>
    <n v="1.5"/>
    <n v="1.5"/>
    <n v="536"/>
    <s v="PROFESOR INTERINO"/>
    <s v="C01"/>
    <s v="TIEMPO COMPLETO"/>
    <s v="2017-09-15 00:00:00.0"/>
    <s v="null"/>
    <s v="PI101232"/>
    <s v="PROFESOR CONTRATADO INTERINO"/>
    <s v="R103"/>
    <x v="1"/>
    <n v="813"/>
    <s v="TRABAJO SOCIAL Y SERVICIOS SOCIALES"/>
  </r>
  <r>
    <x v="3"/>
    <x v="1"/>
    <n v="263"/>
    <s v="263G"/>
    <s v="GRUPO-A"/>
    <n v="2531198"/>
    <s v="Desarrollo de competencias y modificación de conducta"/>
    <s v="GG"/>
    <s v="GRUPO GRANDE"/>
    <s v="263G"/>
    <s v="GG de Desarrollo de competencias y modificación de conducta"/>
    <s v="GRUPO-A"/>
    <s v="GG de Desarrollo de competencias y modificación de conducta"/>
    <s v="2S"/>
    <n v="2531198"/>
    <s v="DE VICENTE"/>
    <s v="CLEMENTE"/>
    <s v="MARÍA PALOMA"/>
    <s v="madevice"/>
    <s v="paloma.devicente@unirioja.es"/>
    <n v="4.5"/>
    <n v="4.5"/>
    <n v="532"/>
    <s v="LABORAL DOCENTE-ASOCIADO"/>
    <s v="P06"/>
    <s v="TIEMPO PARCIAL (6+6 HORAS)"/>
    <s v="2018-09-27 00:00:00.0"/>
    <s v="2019-09-14 00:00:00.0"/>
    <s v="PI101431"/>
    <s v="PROFESOR ASOCIADO"/>
    <s v="R115"/>
    <x v="2"/>
    <n v="735"/>
    <s v="PSICOLOGÍA EVOLUTIVA Y DE LA EDUCACIÓN"/>
  </r>
  <r>
    <x v="3"/>
    <x v="1"/>
    <n v="263"/>
    <s v="263G"/>
    <s v="GRUPO-A"/>
    <n v="16601915"/>
    <s v="Desarrollo de competencias y modificación de conducta"/>
    <s v="GG"/>
    <s v="GRUPO GRANDE"/>
    <s v="263G"/>
    <s v="GG de Desarrollo de competencias y modificación de conducta"/>
    <s v="GRUPO-A"/>
    <s v="GG de Desarrollo de competencias y modificación de conducta"/>
    <s v="2S"/>
    <n v="16601915"/>
    <s v="ORTUÑO"/>
    <s v="SIERRA"/>
    <s v="JAVIER"/>
    <s v="jaortuno"/>
    <s v="javier.ortuno@unirioja.es"/>
    <n v="0"/>
    <n v="0"/>
    <n v="536"/>
    <s v="PROFESOR INTERINO"/>
    <s v="C01"/>
    <s v="TIEMPO COMPLETO"/>
    <s v="2016-09-15 00:00:00.0"/>
    <s v="null"/>
    <s v="PI101135"/>
    <s v="PROFESOR CONTRATADO INTERINO"/>
    <s v="R115"/>
    <x v="2"/>
    <n v="735"/>
    <s v="PSICOLOGÍA EVOLUTIVA Y DE LA EDUCACIÓN"/>
  </r>
  <r>
    <x v="3"/>
    <x v="1"/>
    <n v="263"/>
    <s v="263R"/>
    <s v="GRUPO-A1"/>
    <n v="16538859"/>
    <s v="Desarrollo de competencias y modificación de conducta"/>
    <s v="GR"/>
    <s v="GRUPO REDUCIDO"/>
    <s v="263R"/>
    <s v="GR de Desarrollo de competencias y modificación de conducta"/>
    <s v="GRUPO-A1"/>
    <s v="GR de Desarrollo de competencias y modificación de conducta"/>
    <s v="2S"/>
    <n v="16538859"/>
    <s v="ARANA"/>
    <s v="IDIAQUEZ"/>
    <s v="JAVIER SABINO"/>
    <s v="jaarana"/>
    <s v="xabier.arana@unirioja.es"/>
    <n v="1.5"/>
    <n v="1.5"/>
    <n v="536"/>
    <s v="PROFESOR INTERINO"/>
    <s v="C01"/>
    <s v="TIEMPO COMPLETO"/>
    <s v="2018-09-17 00:00:00.0"/>
    <s v="null"/>
    <s v="PI101399"/>
    <s v="PROFESOR CONTRATADO INTERINO"/>
    <s v="R115"/>
    <x v="2"/>
    <n v="735"/>
    <s v="PSICOLOGÍA EVOLUTIVA Y DE LA EDUCACIÓN"/>
  </r>
  <r>
    <x v="3"/>
    <x v="1"/>
    <n v="264"/>
    <s v="264G"/>
    <s v="GRUPO-A"/>
    <n v="15381719"/>
    <s v="Trabajo social en empresa"/>
    <s v="GG"/>
    <s v="GRUPO GRANDE"/>
    <s v="264G"/>
    <s v="GG de Trabajo social en empresa"/>
    <s v="GRUPO-A"/>
    <s v="GG de Trabajo social en empresa"/>
    <s v="1S"/>
    <n v="15381719"/>
    <s v="RAYA"/>
    <s v="DÍEZ"/>
    <s v="ESTHER"/>
    <s v="esraya"/>
    <s v="esther.raya@unirioja.es"/>
    <n v="0"/>
    <n v="0"/>
    <n v="504"/>
    <s v="PROFESOR TITULAR UNIVERSIDAD"/>
    <s v="01A"/>
    <s v="TIEMPO COMPLETO AMPLIADO"/>
    <s v="2018-09-17 00:00:00.0"/>
    <s v="null"/>
    <s v="DF100205"/>
    <s v="PROFESOR TITULAR DE UNVERSIDAD"/>
    <s v="R103"/>
    <x v="1"/>
    <n v="813"/>
    <s v="TRABAJO SOCIAL Y SERVICIOS SOCIALES"/>
  </r>
  <r>
    <x v="3"/>
    <x v="1"/>
    <n v="264"/>
    <s v="264G"/>
    <s v="GRUPO-A"/>
    <n v="16574975"/>
    <s v="Trabajo social en empresa"/>
    <s v="GG"/>
    <s v="GRUPO GRANDE"/>
    <s v="264G"/>
    <s v="GG de Trabajo social en empresa"/>
    <s v="GRUPO-A"/>
    <s v="GG de Trabajo social en empresa"/>
    <s v="1S"/>
    <n v="16574975"/>
    <s v="TOBIAS"/>
    <s v="OLARTE"/>
    <s v="EVA"/>
    <s v="evtobias"/>
    <s v="eva.tobias@unirioja.es"/>
    <n v="2.5"/>
    <n v="2.5"/>
    <n v="532"/>
    <s v="LABORAL DOCENTE-ASOCIADO"/>
    <s v="P03"/>
    <s v="TIEMPO PARCIAL (3+3 HORAS)"/>
    <s v="2017-02-24 00:00:00.0"/>
    <s v="2019-06-30 00:00:00.0"/>
    <s v="PI101106"/>
    <s v="PROFESOR ASOCIADO"/>
    <s v="R103"/>
    <x v="1"/>
    <n v="813"/>
    <s v="TRABAJO SOCIAL Y SERVICIOS SOCIALES"/>
  </r>
  <r>
    <x v="3"/>
    <x v="1"/>
    <n v="264"/>
    <s v="264G"/>
    <s v="GRUPO-A"/>
    <n v="16586796"/>
    <s v="Trabajo social en empresa"/>
    <s v="GG"/>
    <s v="GRUPO GRANDE"/>
    <s v="264G"/>
    <s v="GG de Trabajo social en empresa"/>
    <s v="GRUPO-A"/>
    <s v="GG de Trabajo social en empresa"/>
    <s v="1S"/>
    <n v="16586796"/>
    <s v="CUESTA"/>
    <s v="RUIZ CLAVIJO"/>
    <s v="ANA BELEN"/>
    <s v="ancuesta"/>
    <s v="ana-belen.cuesta@unirioja.es"/>
    <n v="2"/>
    <n v="2"/>
    <n v="532"/>
    <s v="LABORAL DOCENTE-ASOCIADO"/>
    <s v="P03"/>
    <s v="TIEMPO PARCIAL (3+3 HORAS)"/>
    <s v="2018-06-23 00:00:00.0"/>
    <s v="2019-09-14 00:00:00.0"/>
    <s v="PI101107"/>
    <s v="PROFESOR ASOCIADO"/>
    <s v="R103"/>
    <x v="1"/>
    <n v="813"/>
    <s v="TRABAJO SOCIAL Y SERVICIOS SOCIALES"/>
  </r>
  <r>
    <x v="3"/>
    <x v="1"/>
    <n v="264"/>
    <s v="264R"/>
    <s v="GRUPO-A1"/>
    <n v="16574975"/>
    <s v="Trabajo social en empresa"/>
    <s v="GR"/>
    <s v="GRUPO REDUCIDO"/>
    <s v="264R"/>
    <s v="GR de Trabajo social en empresa"/>
    <s v="GRUPO-A1"/>
    <s v="GR de Trabajo social en empresa"/>
    <s v="1S"/>
    <n v="16574975"/>
    <s v="TOBIAS"/>
    <s v="OLARTE"/>
    <s v="EVA"/>
    <s v="evtobias"/>
    <s v="eva.tobias@unirioja.es"/>
    <n v="0.5"/>
    <n v="0.5"/>
    <n v="532"/>
    <s v="LABORAL DOCENTE-ASOCIADO"/>
    <s v="P03"/>
    <s v="TIEMPO PARCIAL (3+3 HORAS)"/>
    <s v="2017-02-24 00:00:00.0"/>
    <s v="2019-06-30 00:00:00.0"/>
    <s v="PI101106"/>
    <s v="PROFESOR ASOCIADO"/>
    <s v="R103"/>
    <x v="1"/>
    <n v="813"/>
    <s v="TRABAJO SOCIAL Y SERVICIOS SOCIALES"/>
  </r>
  <r>
    <x v="3"/>
    <x v="1"/>
    <n v="264"/>
    <s v="264R"/>
    <s v="GRUPO-A1"/>
    <n v="16586796"/>
    <s v="Trabajo social en empresa"/>
    <s v="GR"/>
    <s v="GRUPO REDUCIDO"/>
    <s v="264R"/>
    <s v="GR de Trabajo social en empresa"/>
    <s v="GRUPO-A1"/>
    <s v="GR de Trabajo social en empresa"/>
    <s v="1S"/>
    <n v="16586796"/>
    <s v="CUESTA"/>
    <s v="RUIZ CLAVIJO"/>
    <s v="ANA BELEN"/>
    <s v="ancuesta"/>
    <s v="ana-belen.cuesta@unirioja.es"/>
    <n v="1"/>
    <n v="1"/>
    <n v="532"/>
    <s v="LABORAL DOCENTE-ASOCIADO"/>
    <s v="P03"/>
    <s v="TIEMPO PARCIAL (3+3 HORAS)"/>
    <s v="2018-06-23 00:00:00.0"/>
    <s v="2019-09-14 00:00:00.0"/>
    <s v="PI101107"/>
    <s v="PROFESOR ASOCIADO"/>
    <s v="R103"/>
    <x v="1"/>
    <n v="813"/>
    <s v="TRABAJO SOCIAL Y SERVICIOS SOCIALES"/>
  </r>
  <r>
    <x v="3"/>
    <x v="1"/>
    <n v="265"/>
    <s v="265G"/>
    <s v="GRUPO-A"/>
    <n v="16515910"/>
    <s v="Intervención socioeducativa"/>
    <s v="GG"/>
    <s v="GRUPO GRANDE"/>
    <s v="265G"/>
    <s v="GG de Intervención socioeducativa"/>
    <s v="GRUPO-A"/>
    <s v="GG de Intervención socioeducativa"/>
    <s v="2S"/>
    <n v="16515910"/>
    <s v="LÁZARO"/>
    <s v="RUIZ"/>
    <s v="VICENTE"/>
    <s v="vilazaro"/>
    <s v="vicente.lazaro@unirioja.es"/>
    <n v="3"/>
    <n v="3"/>
    <s v="A-0538"/>
    <s v="TITULAR"/>
    <s v="C01"/>
    <s v="TIEMPO COMPLETO"/>
    <s v="2011-01-01 00:00:00.0"/>
    <s v="null"/>
    <s v="PI100795"/>
    <s v="TITULAR DOCTOR"/>
    <s v="R115"/>
    <x v="2"/>
    <n v="740"/>
    <s v="PSICOLOGÍA SOCIAL"/>
  </r>
  <r>
    <x v="3"/>
    <x v="1"/>
    <n v="265"/>
    <s v="265G"/>
    <s v="GRUPO-A"/>
    <n v="16628645"/>
    <s v="Intervención socioeducativa"/>
    <s v="GG"/>
    <s v="GRUPO GRANDE"/>
    <s v="265G"/>
    <s v="GG de Intervención socioeducativa"/>
    <s v="GRUPO-A"/>
    <s v="GG de Intervención socioeducativa"/>
    <s v="2S"/>
    <n v="16628645"/>
    <s v="MONTENEGRO"/>
    <s v="LEZA"/>
    <s v="SOFÍA"/>
    <s v="somonten"/>
    <s v="sofia.montenegro@alum.unirioja.es"/>
    <n v="1.5"/>
    <n v="1.5"/>
    <n v="121"/>
    <s v="PERSONAL INVESTIGADOR EN FORMACIÓN"/>
    <n v="0"/>
    <s v="_"/>
    <s v="2017-05-23 00:00:00.0"/>
    <s v="2019-05-22 00:00:00.0"/>
    <s v="D03BECARIO2"/>
    <s v="PERSONAL INVESTIGADOR PREDOCTORAL EN FORMACIÓN"/>
    <s v="R103"/>
    <x v="1"/>
    <n v="813"/>
    <s v="TRABAJO SOCIAL Y SERVICIOS SOCIALES"/>
  </r>
  <r>
    <x v="3"/>
    <x v="1"/>
    <n v="265"/>
    <s v="265R"/>
    <s v="GRUPO-A1"/>
    <n v="16515910"/>
    <s v="Intervención socioeducativa"/>
    <s v="GR"/>
    <s v="GRUPO REDUCIDO"/>
    <s v="265R"/>
    <s v="GR de Intervención socioeducativa"/>
    <s v="GRUPO-A1"/>
    <s v="GR de Intervención socioeducativa"/>
    <s v="2S"/>
    <n v="16515910"/>
    <s v="LÁZARO"/>
    <s v="RUIZ"/>
    <s v="VICENTE"/>
    <s v="vilazaro"/>
    <s v="vicente.lazaro@unirioja.es"/>
    <n v="1"/>
    <n v="1"/>
    <s v="A-0538"/>
    <s v="TITULAR"/>
    <s v="C01"/>
    <s v="TIEMPO COMPLETO"/>
    <s v="2011-01-01 00:00:00.0"/>
    <s v="null"/>
    <s v="PI100795"/>
    <s v="TITULAR DOCTOR"/>
    <s v="R115"/>
    <x v="2"/>
    <n v="740"/>
    <s v="PSICOLOGÍA SOCIAL"/>
  </r>
  <r>
    <x v="3"/>
    <x v="1"/>
    <n v="265"/>
    <s v="265R"/>
    <s v="GRUPO-A1"/>
    <n v="16628645"/>
    <s v="Intervención socioeducativa"/>
    <s v="GR"/>
    <s v="GRUPO REDUCIDO"/>
    <s v="265R"/>
    <s v="GR de Intervención socioeducativa"/>
    <s v="GRUPO-A1"/>
    <s v="GR de Intervención socioeducativa"/>
    <s v="2S"/>
    <n v="16628645"/>
    <s v="MONTENEGRO"/>
    <s v="LEZA"/>
    <s v="SOFÍA"/>
    <s v="somonten"/>
    <s v="sofia.montenegro@alum.unirioja.es"/>
    <n v="0.5"/>
    <n v="0.5"/>
    <n v="121"/>
    <s v="PERSONAL INVESTIGADOR EN FORMACIÓN"/>
    <n v="0"/>
    <s v="_"/>
    <s v="2017-05-23 00:00:00.0"/>
    <s v="2019-05-22 00:00:00.0"/>
    <s v="D03BECARIO2"/>
    <s v="PERSONAL INVESTIGADOR PREDOCTORAL EN FORMACIÓN"/>
    <s v="R103"/>
    <x v="1"/>
    <n v="813"/>
    <s v="TRABAJO SOCIAL Y SERVICIOS SOCIALES"/>
  </r>
  <r>
    <x v="3"/>
    <x v="1"/>
    <n v="266"/>
    <s v="266G"/>
    <s v="GRUPO-A"/>
    <n v="16510691"/>
    <s v="Trabajo social en justicia"/>
    <s v="GG"/>
    <s v="GRUPO GRANDE"/>
    <s v="266G"/>
    <s v="GG de Trabajo social en justicia"/>
    <s v="GRUPO-A"/>
    <s v="GG de Trabajo social en justicia"/>
    <s v="1S"/>
    <n v="16510691"/>
    <s v="RUIDÍAZ"/>
    <s v="GARCÍA"/>
    <s v="CARMEN"/>
    <s v="caruidia"/>
    <s v="carmen.ruidiaz@unirioja.es"/>
    <n v="4.5"/>
    <n v="4.5"/>
    <n v="504"/>
    <s v="PROFESOR TITULAR UNIVERSIDAD"/>
    <s v="01A"/>
    <s v="TIEMPO COMPLETO AMPLIADO"/>
    <s v="2017-09-15 00:00:00.0"/>
    <s v="null"/>
    <s v="DF100189"/>
    <s v="PROFESOR TITULAR DE UNIVERSIDAD"/>
    <s v="R103"/>
    <x v="1"/>
    <n v="813"/>
    <s v="TRABAJO SOCIAL Y SERVICIOS SOCIALES"/>
  </r>
  <r>
    <x v="3"/>
    <x v="1"/>
    <n v="266"/>
    <s v="266R"/>
    <s v="GRUPO-A1"/>
    <n v="16510691"/>
    <s v="Trabajo social en justicia"/>
    <s v="GR"/>
    <s v="GRUPO REDUCIDO"/>
    <s v="266R"/>
    <s v="GR de Trabajo social en justicia"/>
    <s v="GRUPO-A1"/>
    <s v="GR de Trabajo social en justicia"/>
    <s v="1S"/>
    <n v="16510691"/>
    <s v="RUIDÍAZ"/>
    <s v="GARCÍA"/>
    <s v="CARMEN"/>
    <s v="caruidia"/>
    <s v="carmen.ruidiaz@unirioja.es"/>
    <n v="1.5"/>
    <n v="1.5"/>
    <n v="504"/>
    <s v="PROFESOR TITULAR UNIVERSIDAD"/>
    <s v="01A"/>
    <s v="TIEMPO COMPLETO AMPLIADO"/>
    <s v="2017-09-15 00:00:00.0"/>
    <s v="null"/>
    <s v="DF100189"/>
    <s v="PROFESOR TITULAR DE UNIVERSIDAD"/>
    <s v="R103"/>
    <x v="1"/>
    <n v="813"/>
    <s v="TRABAJO SOCIAL Y SERVICIOS SOCIALES"/>
  </r>
  <r>
    <x v="3"/>
    <x v="1"/>
    <n v="267"/>
    <s v="267G"/>
    <s v="GRUPO-A"/>
    <n v="46335272"/>
    <s v="Trabajo fin de grado en Trabajo Social"/>
    <s v="GG"/>
    <s v="GRUPO GRANDE"/>
    <s v="267G"/>
    <s v="TRABAJO FIN DE GRADO"/>
    <s v="GRUPO-A"/>
    <s v="TRABAJO FIN DE GRADO"/>
    <s v="I"/>
    <n v="46335272"/>
    <s v="CAPARRÓS"/>
    <s v="CIVERA"/>
    <s v="MARÍA NEUS"/>
    <s v="macaparr"/>
    <s v="maria-neus.caparros@unirioja.es"/>
    <n v="0"/>
    <n v="0"/>
    <s v="A-0504"/>
    <s v="PROFESOR TITULAR UNIVERSIDAD"/>
    <s v="C01"/>
    <s v="TIEMPO COMPLETO"/>
    <s v="2009-09-29 00:00:00.0"/>
    <s v="null"/>
    <s v="DF100250"/>
    <s v="TITULAR DE UNIVERSIDAD"/>
    <s v="R103"/>
    <x v="1"/>
    <n v="813"/>
    <s v="TRABAJO SOCIAL Y SERVICIOS SOCIALES"/>
  </r>
  <r>
    <x v="1"/>
    <x v="1"/>
    <n v="268"/>
    <s v="268G"/>
    <s v="GRUPO-A"/>
    <n v="16802653"/>
    <s v="Contabilidad"/>
    <s v="GG"/>
    <s v="GRUPO GRANDE"/>
    <s v="268G"/>
    <s v="GRUPO GRANDE DE Contabilidad"/>
    <s v="GRUPO-A"/>
    <s v="Grupo Grande de Contabilidad"/>
    <s v="1S"/>
    <n v="16802653"/>
    <s v="MARÍN"/>
    <s v="VINUESA"/>
    <s v="LUZ MARÍA"/>
    <s v="lumarin"/>
    <s v="luz-maria.marin@unirioja.es"/>
    <n v="3"/>
    <n v="3"/>
    <n v="536"/>
    <s v="PROFESOR INTERINO"/>
    <s v="C01"/>
    <s v="TIEMPO COMPLETO"/>
    <s v="2016-09-15 00:00:00.0"/>
    <s v="null"/>
    <s v="PI101109"/>
    <s v="PROFESOR CONTRATADO INTERINO"/>
    <s v="R104"/>
    <x v="0"/>
    <n v="230"/>
    <s v="ECONOMÍA FINANCIERA Y CONTABILIDAD"/>
  </r>
  <r>
    <x v="1"/>
    <x v="1"/>
    <n v="268"/>
    <s v="268R"/>
    <s v="GRUPO-A1"/>
    <n v="16802653"/>
    <s v="Contabilidad"/>
    <s v="GR"/>
    <s v="GRUPO REDUCIDO"/>
    <s v="268R"/>
    <s v="GRUPO REDUCIDO DE Contabilidad"/>
    <s v="GRUPO-A1"/>
    <s v="Grupo Reducido de Contabilidad"/>
    <s v="1S"/>
    <n v="16802653"/>
    <s v="MARÍN"/>
    <s v="VINUESA"/>
    <s v="LUZ MARÍA"/>
    <s v="lumarin"/>
    <s v="luz-maria.marin@unirioja.es"/>
    <n v="1.5"/>
    <n v="1.5"/>
    <n v="536"/>
    <s v="PROFESOR INTERINO"/>
    <s v="C01"/>
    <s v="TIEMPO COMPLETO"/>
    <s v="2016-09-15 00:00:00.0"/>
    <s v="null"/>
    <s v="PI101109"/>
    <s v="PROFESOR CONTRATADO INTERINO"/>
    <s v="R104"/>
    <x v="0"/>
    <n v="230"/>
    <s v="ECONOMÍA FINANCIERA Y CONTABILIDAD"/>
  </r>
  <r>
    <x v="2"/>
    <x v="1"/>
    <n v="268"/>
    <s v="268G"/>
    <s v="GRUPO-A"/>
    <n v="16802653"/>
    <s v="Contabilidad"/>
    <s v="GG"/>
    <s v="GRUPO GRANDE"/>
    <s v="268G"/>
    <s v="GRUPO GRANDE DE Contabilidad"/>
    <s v="GRUPO-A"/>
    <s v="Grupo Grande de Contabilidad"/>
    <s v="1S"/>
    <n v="16802653"/>
    <s v="MARÍN"/>
    <s v="VINUESA"/>
    <s v="LUZ MARÍA"/>
    <s v="lumarin"/>
    <s v="luz-maria.marin@unirioja.es"/>
    <n v="3"/>
    <m/>
    <n v="536"/>
    <s v="PROFESOR INTERINO"/>
    <s v="C01"/>
    <s v="TIEMPO COMPLETO"/>
    <s v="2016-09-15 00:00:00.0"/>
    <s v="null"/>
    <s v="PI101109"/>
    <s v="PROFESOR CONTRATADO INTERINO"/>
    <s v="R104"/>
    <x v="0"/>
    <n v="230"/>
    <s v="ECONOMÍA FINANCIERA Y CONTABILIDAD"/>
  </r>
  <r>
    <x v="2"/>
    <x v="1"/>
    <n v="268"/>
    <s v="268R"/>
    <s v="GRUPO-A1"/>
    <n v="16802653"/>
    <s v="Contabilidad"/>
    <s v="GR"/>
    <s v="GRUPO REDUCIDO"/>
    <s v="268R"/>
    <s v="GRUPO REDUCIDO DE Contabilidad"/>
    <s v="GRUPO-A1"/>
    <s v="Grupo Reducido de Contabilidad"/>
    <s v="1S"/>
    <n v="16802653"/>
    <s v="MARÍN"/>
    <s v="VINUESA"/>
    <s v="LUZ MARÍA"/>
    <s v="lumarin"/>
    <s v="luz-maria.marin@unirioja.es"/>
    <n v="1.5"/>
    <m/>
    <n v="536"/>
    <s v="PROFESOR INTERINO"/>
    <s v="C01"/>
    <s v="TIEMPO COMPLETO"/>
    <s v="2016-09-15 00:00:00.0"/>
    <s v="null"/>
    <s v="PI101109"/>
    <s v="PROFESOR CONTRATADO INTERINO"/>
    <s v="R104"/>
    <x v="0"/>
    <n v="230"/>
    <s v="ECONOMÍA FINANCIERA Y CONTABILIDAD"/>
  </r>
  <r>
    <x v="2"/>
    <x v="1"/>
    <n v="269"/>
    <s v="269G"/>
    <s v="GRUPO-A"/>
    <n v="16015792"/>
    <s v="Planificación, selección y evaluación de Recursos Humanos"/>
    <s v="GG"/>
    <s v="GRUPO GRANDE"/>
    <s v="269G"/>
    <s v="GRUPO GRANDE DE Planificación, selección y evaluación de recursos humanos"/>
    <s v="GRUPO-A"/>
    <s v="Grupo Grande de Planificación, selección y evaluación de recursos humanos"/>
    <s v="2S"/>
    <n v="16015792"/>
    <s v="GIL"/>
    <s v="LÓPEZ"/>
    <s v="ALFONSO JESÚS"/>
    <s v="algil"/>
    <s v="alfonso.gil@unirioja.es"/>
    <n v="0"/>
    <n v="0"/>
    <n v="536"/>
    <s v="PROFESOR INTERINO"/>
    <s v="C01"/>
    <s v="TIEMPO COMPLETO"/>
    <s v="2017-09-15 00:00:00.0"/>
    <s v="null"/>
    <s v="PI101241"/>
    <s v="PROFESOR CONTRATADO INTERINO"/>
    <s v="R104"/>
    <x v="0"/>
    <n v="650"/>
    <s v="ORGANIZACIÓN DE EMPRESAS"/>
  </r>
  <r>
    <x v="2"/>
    <x v="1"/>
    <n v="269"/>
    <s v="269G"/>
    <s v="GRUPO-A"/>
    <n v="16515910"/>
    <s v="Planificación, selección y evaluación de Recursos Humanos"/>
    <s v="GG"/>
    <s v="GRUPO GRANDE"/>
    <s v="269G"/>
    <s v="GRUPO GRANDE DE Planificación, selección y evaluación de recursos humanos"/>
    <s v="GRUPO-A"/>
    <s v="Grupo Grande de Planificación, selección y evaluación de recursos humanos"/>
    <s v="2S"/>
    <n v="16515910"/>
    <s v="LÁZARO"/>
    <s v="RUIZ"/>
    <s v="VICENTE"/>
    <s v="vilazaro"/>
    <s v="vicente.lazaro@unirioja.es"/>
    <n v="3.1"/>
    <n v="3.1"/>
    <s v="A-0538"/>
    <s v="TITULAR"/>
    <s v="C01"/>
    <s v="TIEMPO COMPLETO"/>
    <s v="2011-01-01 00:00:00.0"/>
    <s v="null"/>
    <s v="PI100795"/>
    <s v="TITULAR DOCTOR"/>
    <s v="R115"/>
    <x v="2"/>
    <n v="740"/>
    <s v="PSICOLOGÍA SOCIAL"/>
  </r>
  <r>
    <x v="2"/>
    <x v="1"/>
    <n v="269"/>
    <s v="269G"/>
    <s v="GRUPO-A"/>
    <n v="16521624"/>
    <s v="Planificación, selección y evaluación de Recursos Humanos"/>
    <s v="GG"/>
    <s v="GRUPO GRANDE"/>
    <s v="269G"/>
    <s v="GRUPO GRANDE DE Planificación, selección y evaluación de recursos humanos"/>
    <s v="GRUPO-A"/>
    <s v="Grupo Grande de Planificación, selección y evaluación de recursos humanos"/>
    <s v="2S"/>
    <n v="16521624"/>
    <s v="ANGUIANO"/>
    <s v="BAÑOS"/>
    <s v="ALBERTO"/>
    <s v="alanguia"/>
    <s v="alberto.anguiano@unirioja.es"/>
    <n v="3.1"/>
    <n v="3.1"/>
    <n v="532"/>
    <s v="LABORAL DOCENTE-ASOCIADO"/>
    <s v="P02"/>
    <s v="TIEMPO PARCIAL (2+2 HORAS)"/>
    <s v="2018-09-17 00:00:00.0"/>
    <s v="2019-09-14 00:00:00.0"/>
    <s v="PI101362"/>
    <s v="PROFESOR ASOCIADO"/>
    <s v="R104"/>
    <x v="0"/>
    <n v="650"/>
    <s v="ORGANIZACIÓN DE EMPRESAS"/>
  </r>
  <r>
    <x v="2"/>
    <x v="1"/>
    <n v="269"/>
    <s v="269R"/>
    <s v="GRUPO-A1"/>
    <n v="16515910"/>
    <s v="Planificación, selección y evaluación de Recursos Humanos"/>
    <s v="GR"/>
    <s v="GRUPO REDUCIDO"/>
    <s v="269R"/>
    <s v="GRUPO REDUCIDO DE Planificación, selección y evaluación de recursos humanos"/>
    <s v="GRUPO-A1"/>
    <s v="Grupo Reducido de Planificación, selección y evaluación de recursos humanos"/>
    <s v="2S"/>
    <n v="16515910"/>
    <s v="LÁZARO"/>
    <s v="RUIZ"/>
    <s v="VICENTE"/>
    <s v="vilazaro"/>
    <s v="vicente.lazaro@unirioja.es"/>
    <n v="1.4"/>
    <n v="1.4"/>
    <s v="A-0538"/>
    <s v="TITULAR"/>
    <s v="C01"/>
    <s v="TIEMPO COMPLETO"/>
    <s v="2011-01-01 00:00:00.0"/>
    <s v="null"/>
    <s v="PI100795"/>
    <s v="TITULAR DOCTOR"/>
    <s v="R115"/>
    <x v="2"/>
    <n v="740"/>
    <s v="PSICOLOGÍA SOCIAL"/>
  </r>
  <r>
    <x v="2"/>
    <x v="1"/>
    <n v="269"/>
    <s v="269R"/>
    <s v="GRUPO-A1"/>
    <n v="16521624"/>
    <s v="Planificación, selección y evaluación de Recursos Humanos"/>
    <s v="GR"/>
    <s v="GRUPO REDUCIDO"/>
    <s v="269R"/>
    <s v="GRUPO REDUCIDO DE Planificación, selección y evaluación de recursos humanos"/>
    <s v="GRUPO-A1"/>
    <s v="Grupo Reducido de Planificación, selección y evaluación de recursos humanos"/>
    <s v="2S"/>
    <n v="16521624"/>
    <s v="ANGUIANO"/>
    <s v="BAÑOS"/>
    <s v="ALBERTO"/>
    <s v="alanguia"/>
    <s v="alberto.anguiano@unirioja.es"/>
    <n v="1.4"/>
    <n v="1.4"/>
    <n v="532"/>
    <s v="LABORAL DOCENTE-ASOCIADO"/>
    <s v="P02"/>
    <s v="TIEMPO PARCIAL (2+2 HORAS)"/>
    <s v="2018-09-17 00:00:00.0"/>
    <s v="2019-09-14 00:00:00.0"/>
    <s v="PI101362"/>
    <s v="PROFESOR ASOCIADO"/>
    <s v="R104"/>
    <x v="0"/>
    <n v="650"/>
    <s v="ORGANIZACIÓN DE EMPRESAS"/>
  </r>
  <r>
    <x v="2"/>
    <x v="1"/>
    <n v="270"/>
    <s v="270G"/>
    <s v="GRUPO-A"/>
    <n v="16545002"/>
    <s v="Sociología del trabajo"/>
    <s v="GG"/>
    <s v="GRUPO GRANDE"/>
    <s v="270G"/>
    <s v="GRUPO GRANDE DE Sociología del trabajo"/>
    <s v="GRUPO-A"/>
    <s v="Grupo Grande de Sociología del trabajo"/>
    <s v="2S"/>
    <n v="16545002"/>
    <s v="SABATER"/>
    <s v="FERNÁNDEZ"/>
    <s v="Mª CARMEN"/>
    <s v="mcsabaf"/>
    <s v="carmen.sabater@unirioja.es"/>
    <n v="3.5"/>
    <n v="3.5"/>
    <n v="536"/>
    <s v="PROFESOR INTERINO"/>
    <s v="C01"/>
    <s v="TIEMPO COMPLETO"/>
    <s v="2013-09-16 00:00:00.0"/>
    <s v="null"/>
    <s v="PI100925"/>
    <s v="PROFESOR CONTRATADO INTERINO"/>
    <s v="R114"/>
    <x v="3"/>
    <n v="775"/>
    <s v="SOCIOLOGÍA"/>
  </r>
  <r>
    <x v="2"/>
    <x v="1"/>
    <n v="270"/>
    <s v="270G"/>
    <s v="GRUPO-A"/>
    <n v="72823017"/>
    <s v="Sociología del trabajo"/>
    <s v="GG"/>
    <s v="GRUPO GRANDE"/>
    <s v="270G"/>
    <s v="GRUPO GRANDE DE Sociología del trabajo"/>
    <s v="GRUPO-A"/>
    <s v="Grupo Grande de Sociología del trabajo"/>
    <s v="2S"/>
    <n v="72823017"/>
    <s v="BOGINO"/>
    <s v="LARRAMBEBERE"/>
    <s v="MARÍA VICTORIA"/>
    <s v="mabogino"/>
    <s v="maria-victoria.bogino@unirioja.es"/>
    <n v="1"/>
    <n v="1"/>
    <n v="536"/>
    <s v="PROFESOR INTERINO"/>
    <s v="P06"/>
    <s v="TIEMPO PARCIAL (6+6 HORAS)"/>
    <s v="2018-09-18 00:00:00.0"/>
    <s v="null"/>
    <s v="PI101392"/>
    <s v="PROFESOR CONTRATADO INTERINO"/>
    <s v="R114"/>
    <x v="3"/>
    <n v="775"/>
    <s v="SOCIOLOGÍA"/>
  </r>
  <r>
    <x v="2"/>
    <x v="1"/>
    <n v="270"/>
    <s v="270R"/>
    <s v="GRUPO-A1"/>
    <n v="16501828"/>
    <s v="Sociología del trabajo"/>
    <s v="GR"/>
    <s v="GRUPO REDUCIDO"/>
    <s v="270R"/>
    <s v="GRUPO REDUCIDO DE Sociología del trabajo"/>
    <s v="GRUPO-A1"/>
    <s v="Grupo Reducido de Sociología del trabajo"/>
    <s v="2S"/>
    <n v="16501828"/>
    <s v="GIRÓ"/>
    <s v="MIRANDA"/>
    <s v="JOAQUÍN"/>
    <s v="jogiro"/>
    <s v="joaquin.giro@unirioja.es"/>
    <n v="0.5"/>
    <n v="0.5"/>
    <n v="504"/>
    <s v="PROFESOR TITULAR UNIVERSIDAD"/>
    <s v="C01"/>
    <s v="TIEMPO COMPLETO"/>
    <s v="2015-09-15 00:00:00.0"/>
    <s v="null"/>
    <s v="DF100184"/>
    <s v="PROFESOR TITULAR UNIVERSIDAD"/>
    <s v="R114"/>
    <x v="3"/>
    <n v="775"/>
    <s v="SOCIOLOGÍA"/>
  </r>
  <r>
    <x v="2"/>
    <x v="1"/>
    <n v="270"/>
    <s v="270R"/>
    <s v="GRUPO-A1"/>
    <n v="16545002"/>
    <s v="Sociología del trabajo"/>
    <s v="GR"/>
    <s v="GRUPO REDUCIDO"/>
    <s v="270R"/>
    <s v="GRUPO REDUCIDO DE Sociología del trabajo"/>
    <s v="GRUPO-A1"/>
    <s v="Grupo Reducido de Sociología del trabajo"/>
    <s v="2S"/>
    <n v="16545002"/>
    <s v="SABATER"/>
    <s v="FERNÁNDEZ"/>
    <s v="Mª CARMEN"/>
    <s v="mcsabaf"/>
    <s v="carmen.sabater@unirioja.es"/>
    <n v="1"/>
    <n v="1"/>
    <n v="536"/>
    <s v="PROFESOR INTERINO"/>
    <s v="C01"/>
    <s v="TIEMPO COMPLETO"/>
    <s v="2013-09-16 00:00:00.0"/>
    <s v="null"/>
    <s v="PI100925"/>
    <s v="PROFESOR CONTRATADO INTERINO"/>
    <s v="R114"/>
    <x v="3"/>
    <n v="775"/>
    <s v="SOCIOLOGÍA"/>
  </r>
  <r>
    <x v="2"/>
    <x v="1"/>
    <n v="271"/>
    <s v="271G"/>
    <s v="GRUPO-A"/>
    <n v="16563058"/>
    <s v="Trabajo fin de grado en Relaciones Laborales y Recursos Humanos"/>
    <s v="GG"/>
    <s v="GRUPO GRANDE"/>
    <s v="271G"/>
    <s v="TRABAJO FIN DE GRADO"/>
    <s v="GRUPO-A"/>
    <s v="TRABAJO FIN DE GRADO"/>
    <s v="I"/>
    <n v="16563058"/>
    <s v="PELEGRÍN"/>
    <s v="BORONDO"/>
    <s v="JORGE"/>
    <s v="jopelegr"/>
    <s v="jorge.pelegrin@unirioja.es"/>
    <n v="0"/>
    <n v="0"/>
    <n v="534"/>
    <s v="CONTRATADO DOCTOR -TIPO 1"/>
    <s v="C01"/>
    <s v="TIEMPO COMPLETO"/>
    <s v="2015-04-23 00:00:00.0"/>
    <s v="null"/>
    <s v="LD100612"/>
    <s v="PROFESOR CONTRATADO DOCTOR- TIPO 1"/>
    <s v="R104"/>
    <x v="0"/>
    <n v="95"/>
    <s v="COMERCIALIZACIÓN E INVESTIGACIÓN DE MERCADOS"/>
  </r>
  <r>
    <x v="4"/>
    <x v="2"/>
    <n v="272"/>
    <s v="272G"/>
    <s v="GRUPO-A"/>
    <n v="16532195"/>
    <s v="Trastornos del desarrollo y dificultades de aprendizaje"/>
    <s v="GG"/>
    <s v="GRUPO GRANDE"/>
    <s v="272G"/>
    <s v="GRUPO GRANDE DE Trastornos del desarrollo y dificultades de aprendizaje"/>
    <s v="GRUPO-A"/>
    <s v="Grupo Grande de Trastornos del desarrollo y dificultades de aprendizaje"/>
    <s v="AN"/>
    <n v="16532195"/>
    <s v="PASCUAL"/>
    <s v="SUFRATE"/>
    <s v="MARÍA TERESA"/>
    <s v="tpascual"/>
    <s v="teresa.pascual@unirioja.es"/>
    <n v="6.5"/>
    <n v="6.5"/>
    <n v="504"/>
    <s v="PROFESOR TITULAR UNIVERSIDAD"/>
    <s v="01A"/>
    <s v="TIEMPO COMPLETO AMPLIADO"/>
    <s v="2017-04-12 00:00:00.0"/>
    <s v="null"/>
    <s v="DF3607"/>
    <s v="PROFESOR TITULAR DE UNIVERSIDAD"/>
    <s v="R115"/>
    <x v="2"/>
    <n v="735"/>
    <s v="PSICOLOGÍA EVOLUTIVA Y DE LA EDUCACIÓN"/>
  </r>
  <r>
    <x v="4"/>
    <x v="2"/>
    <n v="272"/>
    <s v="272R"/>
    <s v="GRUPO-A1"/>
    <n v="16532195"/>
    <s v="Trastornos del desarrollo y dificultades de aprendizaje"/>
    <s v="GR"/>
    <s v="GRUPO REDUCIDO"/>
    <s v="272R"/>
    <s v="GRUPO REDUCIDO DE Trastornos del desarrollo y dificultades de aprendizaje"/>
    <s v="GRUPO-A1"/>
    <s v="Grupo Reducido de Trastornos del desarrollo y dificultades de aprendizaje"/>
    <s v="AN"/>
    <n v="16532195"/>
    <s v="PASCUAL"/>
    <s v="SUFRATE"/>
    <s v="MARÍA TERESA"/>
    <s v="tpascual"/>
    <s v="teresa.pascual@unirioja.es"/>
    <n v="3"/>
    <n v="3"/>
    <n v="504"/>
    <s v="PROFESOR TITULAR UNIVERSIDAD"/>
    <s v="01A"/>
    <s v="TIEMPO COMPLETO AMPLIADO"/>
    <s v="2017-04-12 00:00:00.0"/>
    <s v="null"/>
    <s v="DF3607"/>
    <s v="PROFESOR TITULAR DE UNIVERSIDAD"/>
    <s v="R115"/>
    <x v="2"/>
    <n v="735"/>
    <s v="PSICOLOGÍA EVOLUTIVA Y DE LA EDUCACIÓN"/>
  </r>
  <r>
    <x v="4"/>
    <x v="2"/>
    <n v="272"/>
    <s v="272R"/>
    <s v="GRUPO-A2"/>
    <n v="16532195"/>
    <s v="Trastornos del desarrollo y dificultades de aprendizaje"/>
    <s v="GR"/>
    <s v="GRUPO REDUCIDO"/>
    <s v="272R"/>
    <s v="GRUPO REDUCIDO DE Trastornos del desarrollo y dificultades de aprendizaje"/>
    <s v="GRUPO-A2"/>
    <s v="Grupo Reducido de Trastornos del desarrollo y dificultades de aprendizaje"/>
    <s v="AN"/>
    <n v="16532195"/>
    <s v="PASCUAL"/>
    <s v="SUFRATE"/>
    <s v="MARÍA TERESA"/>
    <s v="tpascual"/>
    <s v="teresa.pascual@unirioja.es"/>
    <n v="3"/>
    <n v="3"/>
    <n v="504"/>
    <s v="PROFESOR TITULAR UNIVERSIDAD"/>
    <s v="01A"/>
    <s v="TIEMPO COMPLETO AMPLIADO"/>
    <s v="2017-04-12 00:00:00.0"/>
    <s v="null"/>
    <s v="DF3607"/>
    <s v="PROFESOR TITULAR DE UNIVERSIDAD"/>
    <s v="R115"/>
    <x v="2"/>
    <n v="735"/>
    <s v="PSICOLOGÍA EVOLUTIVA Y DE LA EDUCACIÓN"/>
  </r>
  <r>
    <x v="4"/>
    <x v="2"/>
    <n v="272"/>
    <s v="272R"/>
    <s v="GRUPO-A3"/>
    <n v="16532195"/>
    <s v="Trastornos del desarrollo y dificultades de aprendizaje"/>
    <s v="GR"/>
    <s v="GRUPO REDUCIDO"/>
    <s v="272R"/>
    <s v="GRUPO REDUCIDO DE Trastornos del desarrollo y dificultades de aprendizaje"/>
    <s v="GRUPO-A3"/>
    <s v="Grupo Reducido de Trastornos del desarrollo y dificultades de aprendizaje"/>
    <s v="AN"/>
    <n v="16532195"/>
    <s v="PASCUAL"/>
    <s v="SUFRATE"/>
    <s v="MARÍA TERESA"/>
    <s v="tpascual"/>
    <s v="teresa.pascual@unirioja.es"/>
    <n v="3"/>
    <n v="3"/>
    <n v="504"/>
    <s v="PROFESOR TITULAR UNIVERSIDAD"/>
    <s v="01A"/>
    <s v="TIEMPO COMPLETO AMPLIADO"/>
    <s v="2017-04-12 00:00:00.0"/>
    <s v="null"/>
    <s v="DF3607"/>
    <s v="PROFESOR TITULAR DE UNIVERSIDAD"/>
    <s v="R115"/>
    <x v="2"/>
    <n v="735"/>
    <s v="PSICOLOGÍA EVOLUTIVA Y DE LA EDUCACIÓN"/>
  </r>
  <r>
    <x v="4"/>
    <x v="2"/>
    <n v="273"/>
    <s v="273G"/>
    <s v="GRUPO-A"/>
    <n v="7017598"/>
    <s v="Educación inclusiva y respuesta a la diversidad: 0-6 años"/>
    <s v="GG"/>
    <s v="GRUPO GRANDE"/>
    <s v="273G"/>
    <s v="GG Educación inclusiva y respuesta a la diversidad de la educación infantil"/>
    <s v="GRUPO-A"/>
    <s v="GG Educación inclusiva y respuesta a la diversidad de la educación infantil"/>
    <s v="AN"/>
    <n v="7017598"/>
    <s v="ALONSO"/>
    <s v="RUIZ"/>
    <s v="ROSA ANA"/>
    <s v="roalonr"/>
    <s v="rosa-ana.alonso@unirioja.es"/>
    <n v="3.5"/>
    <n v="3.5"/>
    <n v="536"/>
    <s v="PROFESOR INTERINO"/>
    <s v="C01"/>
    <s v="TIEMPO COMPLETO"/>
    <s v="2015-09-15 00:00:00.0"/>
    <s v="null"/>
    <s v="PI101053"/>
    <s v="PROFESOR CONTRATADO INTERINO"/>
    <s v="R115"/>
    <x v="2"/>
    <n v="215"/>
    <s v="DIDÁCTICA Y ORGANIZACIÓN ESCOLAR"/>
  </r>
  <r>
    <x v="4"/>
    <x v="2"/>
    <n v="273"/>
    <s v="273G"/>
    <s v="GRUPO-A"/>
    <n v="72703170"/>
    <s v="Educación inclusiva y respuesta a la diversidad: 0-6 años"/>
    <s v="GG"/>
    <s v="GRUPO GRANDE"/>
    <s v="273G"/>
    <s v="GG Educación inclusiva y respuesta a la diversidad de la educación infantil"/>
    <s v="GRUPO-A"/>
    <s v="GG Educación inclusiva y respuesta a la diversidad de la educación infantil"/>
    <s v="AN"/>
    <n v="72703170"/>
    <s v="CHOCARRO"/>
    <s v="DE LUIS"/>
    <s v="EDURNE"/>
    <s v="edchocar"/>
    <s v="edurne.chocarro@unirioja.es"/>
    <n v="3"/>
    <n v="3"/>
    <n v="534"/>
    <s v="CONTRATADO DOCTOR -TIPO 1"/>
    <s v="C01"/>
    <s v="TIEMPO COMPLETO"/>
    <s v="2018-11-30 00:00:00.0"/>
    <s v="null"/>
    <s v="LD100293"/>
    <s v="PROFESOR CONTRATADO DOCTOR -TIPO 1"/>
    <s v="R115"/>
    <x v="2"/>
    <n v="215"/>
    <s v="DIDÁCTICA Y ORGANIZACIÓN ESCOLAR"/>
  </r>
  <r>
    <x v="4"/>
    <x v="2"/>
    <n v="273"/>
    <s v="273R"/>
    <s v="GRUPO-A1"/>
    <n v="72703170"/>
    <s v="Educación inclusiva y respuesta a la diversidad: 0-6 años"/>
    <s v="GR"/>
    <s v="GRUPO REDUCIDO"/>
    <s v="273R"/>
    <s v="GR Educación inclusiva y respuesta a la diversidad de la educación infantil"/>
    <s v="GRUPO-A1"/>
    <s v="GR Educación inclusiva y respuesta a la diversidad de la educación infantil"/>
    <s v="AN"/>
    <n v="72703170"/>
    <s v="CHOCARRO"/>
    <s v="DE LUIS"/>
    <s v="EDURNE"/>
    <s v="edchocar"/>
    <s v="edurne.chocarro@unirioja.es"/>
    <n v="3"/>
    <n v="3"/>
    <n v="534"/>
    <s v="CONTRATADO DOCTOR -TIPO 1"/>
    <s v="C01"/>
    <s v="TIEMPO COMPLETO"/>
    <s v="2018-11-30 00:00:00.0"/>
    <s v="null"/>
    <s v="LD100293"/>
    <s v="PROFESOR CONTRATADO DOCTOR -TIPO 1"/>
    <s v="R115"/>
    <x v="2"/>
    <n v="215"/>
    <s v="DIDÁCTICA Y ORGANIZACIÓN ESCOLAR"/>
  </r>
  <r>
    <x v="4"/>
    <x v="2"/>
    <n v="273"/>
    <s v="273R"/>
    <s v="GRUPO-A2"/>
    <n v="7017598"/>
    <s v="Educación inclusiva y respuesta a la diversidad: 0-6 años"/>
    <s v="GR"/>
    <s v="GRUPO REDUCIDO"/>
    <s v="273R"/>
    <s v="GR Educación inclusiva y respuesta a la diversidad de la educación infantil"/>
    <s v="GRUPO-A2"/>
    <s v="GR Educación inclusiva y respuesta a la diversidad de la educación infantil"/>
    <s v="AN"/>
    <n v="7017598"/>
    <s v="ALONSO"/>
    <s v="RUIZ"/>
    <s v="ROSA ANA"/>
    <s v="roalonr"/>
    <s v="rosa-ana.alonso@unirioja.es"/>
    <n v="3"/>
    <n v="3"/>
    <n v="536"/>
    <s v="PROFESOR INTERINO"/>
    <s v="C01"/>
    <s v="TIEMPO COMPLETO"/>
    <s v="2015-09-15 00:00:00.0"/>
    <s v="null"/>
    <s v="PI101053"/>
    <s v="PROFESOR CONTRATADO INTERINO"/>
    <s v="R115"/>
    <x v="2"/>
    <n v="215"/>
    <s v="DIDÁCTICA Y ORGANIZACIÓN ESCOLAR"/>
  </r>
  <r>
    <x v="4"/>
    <x v="2"/>
    <n v="273"/>
    <s v="273R"/>
    <s v="GRUPO-A3"/>
    <n v="7017598"/>
    <s v="Educación inclusiva y respuesta a la diversidad: 0-6 años"/>
    <s v="GR"/>
    <s v="GRUPO REDUCIDO"/>
    <s v="273R"/>
    <s v="GR Educación inclusiva y respuesta a la diversidad de la educación infantil"/>
    <s v="GRUPO-A3"/>
    <s v="GR Educación inclusiva y respuesta a la diversidad de la educación infantil"/>
    <s v="AN"/>
    <n v="7017598"/>
    <s v="ALONSO"/>
    <s v="RUIZ"/>
    <s v="ROSA ANA"/>
    <s v="roalonr"/>
    <s v="rosa-ana.alonso@unirioja.es"/>
    <n v="3"/>
    <n v="3"/>
    <n v="536"/>
    <s v="PROFESOR INTERINO"/>
    <s v="C01"/>
    <s v="TIEMPO COMPLETO"/>
    <s v="2015-09-15 00:00:00.0"/>
    <s v="null"/>
    <s v="PI101053"/>
    <s v="PROFESOR CONTRATADO INTERINO"/>
    <s v="R115"/>
    <x v="2"/>
    <n v="215"/>
    <s v="DIDÁCTICA Y ORGANIZACIÓN ESCOLAR"/>
  </r>
  <r>
    <x v="4"/>
    <x v="2"/>
    <n v="274"/>
    <s v="274G"/>
    <s v="GRUPO-A"/>
    <n v="16568302"/>
    <s v="Didáctica de las Ciencias Experimentales"/>
    <s v="GG"/>
    <s v="GRUPO GRANDE"/>
    <s v="274G"/>
    <s v="GG de Didáctica de las ciencias experimentales"/>
    <s v="GRUPO-A"/>
    <s v="GG de Didáctica de las ciencias experimentales"/>
    <s v="2S"/>
    <n v="16568302"/>
    <s v="ROBREDO"/>
    <s v="VALGAÑÓN"/>
    <s v="BEATRIZ"/>
    <s v="berobred"/>
    <s v="beatriz.robredo@unirioja.es"/>
    <n v="3"/>
    <n v="3"/>
    <n v="504"/>
    <s v="PROFESOR TITULAR UNIVERSIDAD"/>
    <s v="C01"/>
    <s v="TIEMPO COMPLETO"/>
    <s v="2018-09-17 00:00:00.0"/>
    <s v="null"/>
    <s v="DF386"/>
    <s v="PROFESOR TITULAR DE UNIVERSIDAD"/>
    <s v="R101"/>
    <x v="4"/>
    <n v="205"/>
    <s v="DIDÁCTICA DE LAS CIENCIAS EXPERIMENTALES"/>
  </r>
  <r>
    <x v="4"/>
    <x v="2"/>
    <n v="274"/>
    <s v="274G"/>
    <s v="GRUPO-A"/>
    <n v="72780033"/>
    <s v="Didáctica de las Ciencias Experimentales"/>
    <s v="GG"/>
    <s v="GRUPO GRANDE"/>
    <s v="274G"/>
    <s v="GG de Didáctica de las ciencias experimentales"/>
    <s v="GRUPO-A"/>
    <s v="GG de Didáctica de las ciencias experimentales"/>
    <s v="2S"/>
    <n v="72780033"/>
    <s v="HERNÁNDEZ"/>
    <s v="ÁLAMOS"/>
    <s v="MARÍA DEL MAR"/>
    <s v="maherna"/>
    <s v="mara.hernandez@unirioja.es"/>
    <n v="0"/>
    <n v="0"/>
    <n v="504"/>
    <s v="PROFESOR TITULAR UNIVERSIDAD"/>
    <s v="C01"/>
    <s v="TIEMPO COMPLETO"/>
    <s v="2011-09-01 00:00:00.0"/>
    <s v="null"/>
    <s v="DF100292"/>
    <s v="PROFESOR TITULAR DE UNIVERSIDAD"/>
    <s v="R101"/>
    <x v="4"/>
    <n v="205"/>
    <s v="DIDÁCTICA DE LAS CIENCIAS EXPERIMENTALES"/>
  </r>
  <r>
    <x v="4"/>
    <x v="2"/>
    <n v="274"/>
    <s v="274L"/>
    <s v="GRUPO-A1"/>
    <n v="16568302"/>
    <s v="Didáctica de las Ciencias Experimentales"/>
    <s v="GL"/>
    <s v="GRUPO DE LABORATORIO"/>
    <s v="274L"/>
    <s v="GL de Didáctica de las ciencias experimentales"/>
    <s v="GRUPO-A1"/>
    <s v="GL de Didáctica de las ciencias experimentales"/>
    <s v="2S"/>
    <n v="16568302"/>
    <s v="ROBREDO"/>
    <s v="VALGAÑÓN"/>
    <s v="BEATRIZ"/>
    <s v="berobred"/>
    <s v="beatriz.robredo@unirioja.es"/>
    <n v="1.5"/>
    <n v="1.5"/>
    <n v="504"/>
    <s v="PROFESOR TITULAR UNIVERSIDAD"/>
    <s v="C01"/>
    <s v="TIEMPO COMPLETO"/>
    <s v="2018-09-17 00:00:00.0"/>
    <s v="null"/>
    <s v="DF386"/>
    <s v="PROFESOR TITULAR DE UNIVERSIDAD"/>
    <s v="R101"/>
    <x v="4"/>
    <n v="205"/>
    <s v="DIDÁCTICA DE LAS CIENCIAS EXPERIMENTALES"/>
  </r>
  <r>
    <x v="4"/>
    <x v="2"/>
    <n v="274"/>
    <s v="274L"/>
    <s v="GRUPO-A2"/>
    <n v="16568302"/>
    <s v="Didáctica de las Ciencias Experimentales"/>
    <s v="GL"/>
    <s v="GRUPO DE LABORATORIO"/>
    <s v="274L"/>
    <s v="GL de Didáctica de las ciencias experimentales"/>
    <s v="GRUPO-A2"/>
    <s v="GL de Didáctica de las ciencias experimentales"/>
    <s v="2S"/>
    <n v="16568302"/>
    <s v="ROBREDO"/>
    <s v="VALGAÑÓN"/>
    <s v="BEATRIZ"/>
    <s v="berobred"/>
    <s v="beatriz.robredo@unirioja.es"/>
    <n v="1.5"/>
    <n v="1.5"/>
    <n v="504"/>
    <s v="PROFESOR TITULAR UNIVERSIDAD"/>
    <s v="C01"/>
    <s v="TIEMPO COMPLETO"/>
    <s v="2018-09-17 00:00:00.0"/>
    <s v="null"/>
    <s v="DF386"/>
    <s v="PROFESOR TITULAR DE UNIVERSIDAD"/>
    <s v="R101"/>
    <x v="4"/>
    <n v="205"/>
    <s v="DIDÁCTICA DE LAS CIENCIAS EXPERIMENTALES"/>
  </r>
  <r>
    <x v="4"/>
    <x v="2"/>
    <n v="274"/>
    <s v="274L"/>
    <s v="GRUPO-A3"/>
    <n v="16568302"/>
    <s v="Didáctica de las Ciencias Experimentales"/>
    <s v="GL"/>
    <s v="GRUPO DE LABORATORIO"/>
    <s v="274L"/>
    <s v="GL de Didáctica de las ciencias experimentales"/>
    <s v="GRUPO-A3"/>
    <s v="GL de Didáctica de las ciencias experimentales"/>
    <s v="2S"/>
    <n v="16568302"/>
    <s v="ROBREDO"/>
    <s v="VALGAÑÓN"/>
    <s v="BEATRIZ"/>
    <s v="berobred"/>
    <s v="beatriz.robredo@unirioja.es"/>
    <n v="1.5"/>
    <n v="1.5"/>
    <n v="504"/>
    <s v="PROFESOR TITULAR UNIVERSIDAD"/>
    <s v="C01"/>
    <s v="TIEMPO COMPLETO"/>
    <s v="2018-09-17 00:00:00.0"/>
    <s v="null"/>
    <s v="DF386"/>
    <s v="PROFESOR TITULAR DE UNIVERSIDAD"/>
    <s v="R101"/>
    <x v="4"/>
    <n v="205"/>
    <s v="DIDÁCTICA DE LAS CIENCIAS EXPERIMENTALES"/>
  </r>
  <r>
    <x v="4"/>
    <x v="2"/>
    <n v="276"/>
    <s v="276G"/>
    <s v="GRUPO-A"/>
    <n v="16268560"/>
    <s v="Expresión plástica y su didáctica en educación infantil"/>
    <s v="GG"/>
    <s v="GRUPO GRANDE"/>
    <s v="276G"/>
    <s v="GG de Expresión plástica y su didáctica en educación infantil"/>
    <s v="GRUPO-A"/>
    <s v="GG de Expresión plástica y su didáctica en educación infantil"/>
    <s v="2S"/>
    <n v="16268560"/>
    <s v="TEJADA"/>
    <s v="SÁNCHEZ"/>
    <s v="Mª SORAYA"/>
    <s v="matejas"/>
    <s v="soraya.tejada@unirioja.es"/>
    <n v="4"/>
    <n v="4"/>
    <n v="536"/>
    <s v="PROFESOR INTERINO"/>
    <s v="C01"/>
    <s v="TIEMPO COMPLETO"/>
    <s v="2013-09-16 00:00:00.0"/>
    <s v="null"/>
    <s v="PI100929"/>
    <s v="PROFESOR CONTRATADO INTERINO"/>
    <s v="R115"/>
    <x v="2"/>
    <n v="193"/>
    <s v="DIDÁCTICA DE LA EXPRESIÓN PLÁSTICA"/>
  </r>
  <r>
    <x v="4"/>
    <x v="2"/>
    <n v="276"/>
    <s v="276R"/>
    <s v="GRUPO-A1"/>
    <n v="16574106"/>
    <s v="Expresión plástica y su didáctica en educación infantil"/>
    <s v="GR"/>
    <s v="GRUPO REDUCIDO"/>
    <s v="276R"/>
    <s v="GR de Expresión plástica y su didáctica en educación infantil"/>
    <s v="GRUPO-A1"/>
    <s v="GR de Expresión plástica y su didáctica en educación infantil"/>
    <s v="2S"/>
    <n v="16574106"/>
    <s v="BOBADILLA"/>
    <s v="RUIZ"/>
    <s v="M.ª CONCEPCIÓN"/>
    <s v="mcbobadi"/>
    <s v="m-concepcion.bobadilla@unirioja.es"/>
    <n v="2"/>
    <n v="2"/>
    <n v="532"/>
    <s v="LABORAL DOCENTE-ASOCIADO"/>
    <s v="P06"/>
    <s v="TIEMPO PARCIAL (6+6 HORAS)"/>
    <s v="2017-09-15 00:00:00.0"/>
    <s v="2019-09-14 00:00:00.0"/>
    <s v="PI101289"/>
    <s v="PROFESOR ASOCIADO"/>
    <s v="R115"/>
    <x v="2"/>
    <n v="185"/>
    <s v="DIBUJO"/>
  </r>
  <r>
    <x v="4"/>
    <x v="2"/>
    <n v="276"/>
    <s v="276R"/>
    <s v="GRUPO-A2"/>
    <n v="16574106"/>
    <s v="Expresión plástica y su didáctica en educación infantil"/>
    <s v="GR"/>
    <s v="GRUPO REDUCIDO"/>
    <s v="276R"/>
    <s v="GR de Expresión plástica y su didáctica en educación infantil"/>
    <s v="GRUPO-A2"/>
    <s v="GR de Expresión plástica y su didáctica en educación infantil"/>
    <s v="2S"/>
    <n v="16574106"/>
    <s v="BOBADILLA"/>
    <s v="RUIZ"/>
    <s v="M.ª CONCEPCIÓN"/>
    <s v="mcbobadi"/>
    <s v="m-concepcion.bobadilla@unirioja.es"/>
    <n v="2"/>
    <n v="2"/>
    <n v="532"/>
    <s v="LABORAL DOCENTE-ASOCIADO"/>
    <s v="P06"/>
    <s v="TIEMPO PARCIAL (6+6 HORAS)"/>
    <s v="2017-09-15 00:00:00.0"/>
    <s v="2019-09-14 00:00:00.0"/>
    <s v="PI101289"/>
    <s v="PROFESOR ASOCIADO"/>
    <s v="R115"/>
    <x v="2"/>
    <n v="185"/>
    <s v="DIBUJO"/>
  </r>
  <r>
    <x v="4"/>
    <x v="2"/>
    <n v="276"/>
    <s v="276R"/>
    <s v="GRUPO-A3"/>
    <n v="16574106"/>
    <s v="Expresión plástica y su didáctica en educación infantil"/>
    <s v="GR"/>
    <s v="GRUPO REDUCIDO"/>
    <s v="276R"/>
    <s v="GR de Expresión plástica y su didáctica en educación infantil"/>
    <s v="GRUPO-A3"/>
    <s v="GR de Expresión plástica y su didáctica en educación infantil"/>
    <s v="2S"/>
    <n v="16574106"/>
    <s v="BOBADILLA"/>
    <s v="RUIZ"/>
    <s v="M.ª CONCEPCIÓN"/>
    <s v="mcbobadi"/>
    <s v="m-concepcion.bobadilla@unirioja.es"/>
    <n v="2"/>
    <n v="2"/>
    <n v="532"/>
    <s v="LABORAL DOCENTE-ASOCIADO"/>
    <s v="P06"/>
    <s v="TIEMPO PARCIAL (6+6 HORAS)"/>
    <s v="2017-09-15 00:00:00.0"/>
    <s v="2019-09-14 00:00:00.0"/>
    <s v="PI101289"/>
    <s v="PROFESOR ASOCIADO"/>
    <s v="R115"/>
    <x v="2"/>
    <n v="185"/>
    <s v="DIBUJO"/>
  </r>
  <r>
    <x v="4"/>
    <x v="2"/>
    <n v="277"/>
    <s v="277G"/>
    <s v="GRUPO-A"/>
    <n v="12745547"/>
    <s v="Formación musical y su didáctica en educación infantil"/>
    <s v="GG"/>
    <s v="GRUPO GRANDE"/>
    <s v="277G"/>
    <s v="GG de Formación musical y su didáctica en educación infantil"/>
    <s v="GRUPO-A"/>
    <s v="GG de Formación musical y su didáctica en educación infantil"/>
    <s v="1S"/>
    <n v="12745547"/>
    <s v="CAMACHO"/>
    <s v="SÁNCHEZ"/>
    <s v="MARÍA DEL PILAR"/>
    <s v="picamach"/>
    <s v="pilar.camacho@unirioja.es"/>
    <n v="4"/>
    <n v="4"/>
    <n v="504"/>
    <s v="PROFESOR TITULAR UNIVERSIDAD"/>
    <s v="01A"/>
    <s v="TIEMPO COMPLETO AMPLIADO"/>
    <s v="2012-09-01 00:00:00.0"/>
    <s v="null"/>
    <s v="DF100099"/>
    <s v="PROFESORES TITULARES DE UNIVERSIDAD"/>
    <s v="R115"/>
    <x v="2"/>
    <n v="189"/>
    <s v="DIDÁCTICA DE LA EXPRESIÓN MUSICAL"/>
  </r>
  <r>
    <x v="4"/>
    <x v="2"/>
    <n v="277"/>
    <s v="277R"/>
    <s v="GRUPO-A1"/>
    <n v="12745547"/>
    <s v="Formación musical y su didáctica en educación infantil"/>
    <s v="GR"/>
    <s v="GRUPO REDUCIDO"/>
    <s v="277R"/>
    <s v="GR de Formación musical y su didáctica en educación infantil"/>
    <s v="GRUPO-A1"/>
    <s v="GR de Formación musical y su didáctica en educación infantil"/>
    <s v="1S"/>
    <n v="12745547"/>
    <s v="CAMACHO"/>
    <s v="SÁNCHEZ"/>
    <s v="MARÍA DEL PILAR"/>
    <s v="picamach"/>
    <s v="pilar.camacho@unirioja.es"/>
    <n v="2"/>
    <n v="2"/>
    <n v="504"/>
    <s v="PROFESOR TITULAR UNIVERSIDAD"/>
    <s v="01A"/>
    <s v="TIEMPO COMPLETO AMPLIADO"/>
    <s v="2012-09-01 00:00:00.0"/>
    <s v="null"/>
    <s v="DF100099"/>
    <s v="PROFESORES TITULARES DE UNIVERSIDAD"/>
    <s v="R115"/>
    <x v="2"/>
    <n v="189"/>
    <s v="DIDÁCTICA DE LA EXPRESIÓN MUSICAL"/>
  </r>
  <r>
    <x v="4"/>
    <x v="2"/>
    <n v="277"/>
    <s v="277R"/>
    <s v="GRUPO-A2"/>
    <n v="12745547"/>
    <s v="Formación musical y su didáctica en educación infantil"/>
    <s v="GR"/>
    <s v="GRUPO REDUCIDO"/>
    <s v="277R"/>
    <s v="GR de Formación musical y su didáctica en educación infantil"/>
    <s v="GRUPO-A2"/>
    <s v="GR de Formación musical y su didáctica en educación infantil"/>
    <s v="1S"/>
    <n v="12745547"/>
    <s v="CAMACHO"/>
    <s v="SÁNCHEZ"/>
    <s v="MARÍA DEL PILAR"/>
    <s v="picamach"/>
    <s v="pilar.camacho@unirioja.es"/>
    <n v="2"/>
    <n v="2"/>
    <n v="504"/>
    <s v="PROFESOR TITULAR UNIVERSIDAD"/>
    <s v="01A"/>
    <s v="TIEMPO COMPLETO AMPLIADO"/>
    <s v="2012-09-01 00:00:00.0"/>
    <s v="null"/>
    <s v="DF100099"/>
    <s v="PROFESORES TITULARES DE UNIVERSIDAD"/>
    <s v="R115"/>
    <x v="2"/>
    <n v="189"/>
    <s v="DIDÁCTICA DE LA EXPRESIÓN MUSICAL"/>
  </r>
  <r>
    <x v="4"/>
    <x v="2"/>
    <n v="277"/>
    <s v="277R"/>
    <s v="GRUPO-A3"/>
    <n v="12745547"/>
    <s v="Formación musical y su didáctica en educación infantil"/>
    <s v="GR"/>
    <s v="GRUPO REDUCIDO"/>
    <s v="277R"/>
    <s v="GR de Formación musical y su didáctica en educación infantil"/>
    <s v="GRUPO-A3"/>
    <s v="GR de Formación musical y su didáctica en educación infantil"/>
    <s v="1S"/>
    <n v="12745547"/>
    <s v="CAMACHO"/>
    <s v="SÁNCHEZ"/>
    <s v="MARÍA DEL PILAR"/>
    <s v="picamach"/>
    <s v="pilar.camacho@unirioja.es"/>
    <n v="2"/>
    <n v="2"/>
    <n v="504"/>
    <s v="PROFESOR TITULAR UNIVERSIDAD"/>
    <s v="01A"/>
    <s v="TIEMPO COMPLETO AMPLIADO"/>
    <s v="2012-09-01 00:00:00.0"/>
    <s v="null"/>
    <s v="DF100099"/>
    <s v="PROFESORES TITULARES DE UNIVERSIDAD"/>
    <s v="R115"/>
    <x v="2"/>
    <n v="189"/>
    <s v="DIDÁCTICA DE LA EXPRESIÓN MUSICAL"/>
  </r>
  <r>
    <x v="4"/>
    <x v="2"/>
    <n v="278"/>
    <s v="278G"/>
    <s v="GRUPO-A"/>
    <n v="16581906"/>
    <s v="Didáctica de las lenguas castellana y extranjeras"/>
    <s v="GG"/>
    <s v="GRUPO GRANDE"/>
    <s v="278G"/>
    <s v="GG de Didáctica de las lenguas castellana y extranjeras"/>
    <s v="GRUPO-A"/>
    <s v="GG de Didáctica de las lenguas castellana y extranjeras"/>
    <s v="1S"/>
    <n v="16581906"/>
    <s v="SAMPEDRO"/>
    <s v="PASCUAL"/>
    <s v="SIMÓN"/>
    <s v="sisamped"/>
    <s v="simon.sampedro@unirioja.es"/>
    <n v="2"/>
    <n v="2"/>
    <n v="536"/>
    <s v="PROFESOR INTERINO"/>
    <s v="C01"/>
    <s v="TIEMPO COMPLETO"/>
    <s v="2018-09-17 00:00:00.0"/>
    <s v="null"/>
    <s v="PI101363"/>
    <s v="PROFESOR CONTRATADO INTERINO TC"/>
    <s v="R106"/>
    <x v="5"/>
    <n v="195"/>
    <s v="DIDÁCTICA DE LA LENGUA Y LA LITERATURA"/>
  </r>
  <r>
    <x v="4"/>
    <x v="2"/>
    <n v="278"/>
    <s v="278G"/>
    <s v="GRUPO-A"/>
    <n v="32877122"/>
    <s v="Didáctica de las lenguas castellana y extranjeras"/>
    <s v="GG"/>
    <s v="GRUPO GRANDE"/>
    <s v="278G"/>
    <s v="GG de Didáctica de las lenguas castellana y extranjeras"/>
    <s v="GRUPO-A"/>
    <s v="GG de Didáctica de las lenguas castellana y extranjeras"/>
    <s v="1S"/>
    <n v="32877122"/>
    <s v="CANGA"/>
    <s v="ALONSO"/>
    <s v="ANDRÉS"/>
    <s v="ancanga"/>
    <s v="andres.canga@unirioja.es"/>
    <n v="2"/>
    <n v="2"/>
    <n v="504"/>
    <s v="PROFESOR TITULAR UNIVERSIDAD"/>
    <s v="C01"/>
    <s v="TIEMPO COMPLETO"/>
    <s v="2009-09-29 00:00:00.0"/>
    <s v="null"/>
    <s v="DF100243"/>
    <s v="PROFESOR TITULAR DE UNIVERSIDAD"/>
    <s v="R107"/>
    <x v="6"/>
    <n v="345"/>
    <s v="FILOLOGÍA INGLESA"/>
  </r>
  <r>
    <x v="4"/>
    <x v="2"/>
    <n v="278"/>
    <s v="278G"/>
    <s v="GRUPO-A"/>
    <n v="44445308"/>
    <s v="Didáctica de las lenguas castellana y extranjeras"/>
    <s v="GG"/>
    <s v="GRUPO GRANDE"/>
    <s v="278G"/>
    <s v="GG de Didáctica de las lenguas castellana y extranjeras"/>
    <s v="GRUPO-A"/>
    <s v="GG de Didáctica de las lenguas castellana y extranjeras"/>
    <s v="1S"/>
    <n v="44445308"/>
    <s v="VILA"/>
    <s v="CARNEIRO"/>
    <s v="ZAIDA"/>
    <s v="zavila"/>
    <s v="zaida.vila@unirioja.es"/>
    <n v="0"/>
    <n v="0"/>
    <n v="536"/>
    <s v="PROFESOR INTERINO"/>
    <s v="C01"/>
    <s v="TIEMPO COMPLETO"/>
    <s v="2013-09-16 00:00:00.0"/>
    <s v="2019-01-28 00:00:00.0"/>
    <s v="PI100911"/>
    <s v="PROFESOR CONTRATADO INTERINO"/>
    <s v="R106"/>
    <x v="5"/>
    <n v="195"/>
    <s v="DIDÁCTICA DE LA LENGUA Y LA LITERATURA"/>
  </r>
  <r>
    <x v="4"/>
    <x v="2"/>
    <n v="278"/>
    <s v="278R"/>
    <s v="GRUPO-A1"/>
    <n v="16581906"/>
    <s v="Didáctica de las lenguas castellana y extranjeras"/>
    <s v="GR"/>
    <s v="GRUPO REDUCIDO"/>
    <s v="278R"/>
    <s v="GR de Didáctica de las lenguas castellana y extranjeras"/>
    <s v="GRUPO-A1"/>
    <s v="GR de Didáctica de las lenguas castellana y extranjeras"/>
    <s v="1S"/>
    <n v="16581906"/>
    <s v="SAMPEDRO"/>
    <s v="PASCUAL"/>
    <s v="SIMÓN"/>
    <s v="sisamped"/>
    <s v="simon.sampedro@unirioja.es"/>
    <n v="1"/>
    <n v="1"/>
    <n v="536"/>
    <s v="PROFESOR INTERINO"/>
    <s v="C01"/>
    <s v="TIEMPO COMPLETO"/>
    <s v="2018-09-17 00:00:00.0"/>
    <s v="null"/>
    <s v="PI101363"/>
    <s v="PROFESOR CONTRATADO INTERINO TC"/>
    <s v="R106"/>
    <x v="5"/>
    <n v="195"/>
    <s v="DIDÁCTICA DE LA LENGUA Y LA LITERATURA"/>
  </r>
  <r>
    <x v="4"/>
    <x v="2"/>
    <n v="278"/>
    <s v="278R"/>
    <s v="GRUPO-A1"/>
    <n v="32877122"/>
    <s v="Didáctica de las lenguas castellana y extranjeras"/>
    <s v="GR"/>
    <s v="GRUPO REDUCIDO"/>
    <s v="278R"/>
    <s v="GR de Didáctica de las lenguas castellana y extranjeras"/>
    <s v="GRUPO-A1"/>
    <s v="GR de Didáctica de las lenguas castellana y extranjeras"/>
    <s v="1S"/>
    <n v="32877122"/>
    <s v="CANGA"/>
    <s v="ALONSO"/>
    <s v="ANDRÉS"/>
    <s v="ancanga"/>
    <s v="andres.canga@unirioja.es"/>
    <n v="1"/>
    <n v="1"/>
    <n v="504"/>
    <s v="PROFESOR TITULAR UNIVERSIDAD"/>
    <s v="C01"/>
    <s v="TIEMPO COMPLETO"/>
    <s v="2009-09-29 00:00:00.0"/>
    <s v="null"/>
    <s v="DF100243"/>
    <s v="PROFESOR TITULAR DE UNIVERSIDAD"/>
    <s v="R107"/>
    <x v="6"/>
    <n v="345"/>
    <s v="FILOLOGÍA INGLESA"/>
  </r>
  <r>
    <x v="4"/>
    <x v="2"/>
    <n v="278"/>
    <s v="278R"/>
    <s v="GRUPO-A2"/>
    <n v="16581906"/>
    <s v="Didáctica de las lenguas castellana y extranjeras"/>
    <s v="GR"/>
    <s v="GRUPO REDUCIDO"/>
    <s v="278R"/>
    <s v="GR de Didáctica de las lenguas castellana y extranjeras"/>
    <s v="GRUPO-A2"/>
    <s v="GR de Didáctica de las lenguas castellana y extranjeras"/>
    <s v="1S"/>
    <n v="16581906"/>
    <s v="SAMPEDRO"/>
    <s v="PASCUAL"/>
    <s v="SIMÓN"/>
    <s v="sisamped"/>
    <s v="simon.sampedro@unirioja.es"/>
    <n v="1"/>
    <n v="1"/>
    <n v="536"/>
    <s v="PROFESOR INTERINO"/>
    <s v="C01"/>
    <s v="TIEMPO COMPLETO"/>
    <s v="2018-09-17 00:00:00.0"/>
    <s v="null"/>
    <s v="PI101363"/>
    <s v="PROFESOR CONTRATADO INTERINO TC"/>
    <s v="R106"/>
    <x v="5"/>
    <n v="195"/>
    <s v="DIDÁCTICA DE LA LENGUA Y LA LITERATURA"/>
  </r>
  <r>
    <x v="4"/>
    <x v="2"/>
    <n v="278"/>
    <s v="278R"/>
    <s v="GRUPO-A2"/>
    <n v="32877122"/>
    <s v="Didáctica de las lenguas castellana y extranjeras"/>
    <s v="GR"/>
    <s v="GRUPO REDUCIDO"/>
    <s v="278R"/>
    <s v="GR de Didáctica de las lenguas castellana y extranjeras"/>
    <s v="GRUPO-A2"/>
    <s v="GR de Didáctica de las lenguas castellana y extranjeras"/>
    <s v="1S"/>
    <n v="32877122"/>
    <s v="CANGA"/>
    <s v="ALONSO"/>
    <s v="ANDRÉS"/>
    <s v="ancanga"/>
    <s v="andres.canga@unirioja.es"/>
    <n v="1"/>
    <n v="1"/>
    <n v="504"/>
    <s v="PROFESOR TITULAR UNIVERSIDAD"/>
    <s v="C01"/>
    <s v="TIEMPO COMPLETO"/>
    <s v="2009-09-29 00:00:00.0"/>
    <s v="null"/>
    <s v="DF100243"/>
    <s v="PROFESOR TITULAR DE UNIVERSIDAD"/>
    <s v="R107"/>
    <x v="6"/>
    <n v="345"/>
    <s v="FILOLOGÍA INGLESA"/>
  </r>
  <r>
    <x v="4"/>
    <x v="2"/>
    <n v="278"/>
    <s v="278R"/>
    <s v="GRUPO-A3"/>
    <n v="16581906"/>
    <s v="Didáctica de las lenguas castellana y extranjeras"/>
    <s v="GR"/>
    <s v="GRUPO REDUCIDO"/>
    <s v="278R"/>
    <s v="GR de Didáctica de las lenguas castellana y extranjeras"/>
    <s v="GRUPO-A3"/>
    <s v="GR de Didáctica de las lenguas castellana y extranjeras"/>
    <s v="1S"/>
    <n v="16581906"/>
    <s v="SAMPEDRO"/>
    <s v="PASCUAL"/>
    <s v="SIMÓN"/>
    <s v="sisamped"/>
    <s v="simon.sampedro@unirioja.es"/>
    <n v="1"/>
    <n v="1"/>
    <n v="536"/>
    <s v="PROFESOR INTERINO"/>
    <s v="C01"/>
    <s v="TIEMPO COMPLETO"/>
    <s v="2018-09-17 00:00:00.0"/>
    <s v="null"/>
    <s v="PI101363"/>
    <s v="PROFESOR CONTRATADO INTERINO TC"/>
    <s v="R106"/>
    <x v="5"/>
    <n v="195"/>
    <s v="DIDÁCTICA DE LA LENGUA Y LA LITERATURA"/>
  </r>
  <r>
    <x v="4"/>
    <x v="2"/>
    <n v="278"/>
    <s v="278R"/>
    <s v="GRUPO-A3"/>
    <n v="32877122"/>
    <s v="Didáctica de las lenguas castellana y extranjeras"/>
    <s v="GR"/>
    <s v="GRUPO REDUCIDO"/>
    <s v="278R"/>
    <s v="GR de Didáctica de las lenguas castellana y extranjeras"/>
    <s v="GRUPO-A3"/>
    <s v="GR de Didáctica de las lenguas castellana y extranjeras"/>
    <s v="1S"/>
    <n v="32877122"/>
    <s v="CANGA"/>
    <s v="ALONSO"/>
    <s v="ANDRÉS"/>
    <s v="ancanga"/>
    <s v="andres.canga@unirioja.es"/>
    <n v="1"/>
    <n v="1"/>
    <n v="504"/>
    <s v="PROFESOR TITULAR UNIVERSIDAD"/>
    <s v="C01"/>
    <s v="TIEMPO COMPLETO"/>
    <s v="2009-09-29 00:00:00.0"/>
    <s v="null"/>
    <s v="DF100243"/>
    <s v="PROFESOR TITULAR DE UNIVERSIDAD"/>
    <s v="R107"/>
    <x v="6"/>
    <n v="345"/>
    <s v="FILOLOGÍA INGLESA"/>
  </r>
  <r>
    <x v="4"/>
    <x v="2"/>
    <n v="280"/>
    <s v="280G"/>
    <s v="GRUPO-A"/>
    <n v="16633495"/>
    <s v="Lengua castellana en atención temprana"/>
    <s v="GG"/>
    <s v="GRUPO GRANDE"/>
    <s v="280G"/>
    <s v="GRUPO GRANDE DE Lengua castellana en atención temprana"/>
    <s v="GRUPO-A"/>
    <s v="Grupo Grande de Lengua castellana en atención temprana"/>
    <s v="1S"/>
    <n v="16633495"/>
    <s v="SERRANO"/>
    <s v="ROMERO"/>
    <s v="TAMARA"/>
    <s v="taserran"/>
    <s v="tamara.serrano@unirioja.es"/>
    <n v="3"/>
    <n v="3"/>
    <n v="536"/>
    <s v="PROFESOR INTERINO"/>
    <s v="P06"/>
    <s v="TIEMPO PARCIAL (6+6 HORAS)"/>
    <s v="2018-09-24 00:00:00.0"/>
    <s v="2019-09-14 00:00:00.0"/>
    <s v="PI101422"/>
    <s v="PROFESOR CONTRATADO INTERINO"/>
    <s v="R106"/>
    <x v="5"/>
    <n v="195"/>
    <s v="DIDÁCTICA DE LA LENGUA Y LA LITERATURA"/>
  </r>
  <r>
    <x v="4"/>
    <x v="2"/>
    <n v="280"/>
    <s v="280G"/>
    <s v="GRUPO-A"/>
    <n v="50842132"/>
    <s v="Lengua castellana en atención temprana"/>
    <s v="GG"/>
    <s v="GRUPO GRANDE"/>
    <s v="280G"/>
    <s v="GRUPO GRANDE DE Lengua castellana en atención temprana"/>
    <s v="GRUPO-A"/>
    <s v="Grupo Grande de Lengua castellana en atención temprana"/>
    <s v="1S"/>
    <n v="50842132"/>
    <s v="GAVELA"/>
    <s v="GARCÍA"/>
    <s v="DELIA DEL PILAR"/>
    <s v="degavela"/>
    <s v="delia.gavela@unirioja.es"/>
    <n v="0"/>
    <n v="0"/>
    <n v="504"/>
    <s v="PROFESOR TITULAR UNIVERSIDAD"/>
    <s v="C01"/>
    <s v="TIEMPO COMPLETO"/>
    <s v="2017-09-15 00:00:00.0"/>
    <s v="null"/>
    <s v="DF100302"/>
    <s v="PROFESOR TITULAR DE UNIVERSIDAD"/>
    <s v="R106"/>
    <x v="5"/>
    <n v="195"/>
    <s v="DIDÁCTICA DE LA LENGUA Y LA LITERATURA"/>
  </r>
  <r>
    <x v="4"/>
    <x v="2"/>
    <n v="280"/>
    <s v="280R"/>
    <s v="GRUPO-A1"/>
    <n v="16633495"/>
    <s v="Lengua castellana en atención temprana"/>
    <s v="GR"/>
    <s v="GRUPO REDUCIDO"/>
    <s v="280R"/>
    <s v="GRUPO REDUCIDO DE Lengua castellana en atención temprana"/>
    <s v="GRUPO-A1"/>
    <s v="Grupo Reducido de Lengua castellana en atención temprana"/>
    <s v="1S"/>
    <n v="16633495"/>
    <s v="SERRANO"/>
    <s v="ROMERO"/>
    <s v="TAMARA"/>
    <s v="taserran"/>
    <s v="tamara.serrano@unirioja.es"/>
    <n v="1.5"/>
    <n v="1.5"/>
    <n v="536"/>
    <s v="PROFESOR INTERINO"/>
    <s v="P06"/>
    <s v="TIEMPO PARCIAL (6+6 HORAS)"/>
    <s v="2018-09-24 00:00:00.0"/>
    <s v="2019-09-14 00:00:00.0"/>
    <s v="PI101422"/>
    <s v="PROFESOR CONTRATADO INTERINO"/>
    <s v="R106"/>
    <x v="5"/>
    <n v="195"/>
    <s v="DIDÁCTICA DE LA LENGUA Y LA LITERATURA"/>
  </r>
  <r>
    <x v="4"/>
    <x v="2"/>
    <n v="281"/>
    <s v="281G"/>
    <s v="GRUPO-A"/>
    <n v="25147795"/>
    <s v="Intervención motriz en educación infantil"/>
    <s v="GG"/>
    <s v="GRUPO GRANDE"/>
    <s v="281G"/>
    <s v="GRUPO GRANDE DE Intervención motriz en educación infantil"/>
    <s v="GRUPO-A"/>
    <s v="Grupo Grande de Intervención motriz en educación infantil"/>
    <s v="1S"/>
    <n v="25147795"/>
    <s v="GARGALLO"/>
    <s v="IBORT"/>
    <s v="MARÍA ESTHER"/>
    <s v="megarga"/>
    <s v="esther.gargallo@unirioja.es"/>
    <n v="3"/>
    <n v="3"/>
    <s v="A-0506"/>
    <s v="PROFESOR TITULAR DE ESCUELA UNIVERSITARI"/>
    <s v="01A"/>
    <s v="TIEMPO COMPLETO AMPLIADO"/>
    <s v="2012-09-01 00:00:00.0"/>
    <s v="null"/>
    <s v="DF100010"/>
    <s v="TITULAR DE ESCUELA UNIVERSITARIA"/>
    <s v="R115"/>
    <x v="2"/>
    <n v="187"/>
    <s v="DIDÁCTICA DE LA EXPRESIÓN CORPORAL"/>
  </r>
  <r>
    <x v="4"/>
    <x v="2"/>
    <n v="281"/>
    <s v="281R"/>
    <s v="GRUPO-A1"/>
    <n v="25147795"/>
    <s v="Intervención motriz en educación infantil"/>
    <s v="GR"/>
    <s v="GRUPO REDUCIDO"/>
    <s v="281R"/>
    <s v="GRUPO REDUCIDO DE Intervención motriz en educación infantil"/>
    <s v="GRUPO-A1"/>
    <s v="Grupo Reducido de Intervención motriz en educación infantil"/>
    <s v="1S"/>
    <n v="25147795"/>
    <s v="GARGALLO"/>
    <s v="IBORT"/>
    <s v="MARÍA ESTHER"/>
    <s v="megarga"/>
    <s v="esther.gargallo@unirioja.es"/>
    <n v="1.5"/>
    <n v="1.5"/>
    <s v="A-0506"/>
    <s v="PROFESOR TITULAR DE ESCUELA UNIVERSITARI"/>
    <s v="01A"/>
    <s v="TIEMPO COMPLETO AMPLIADO"/>
    <s v="2012-09-01 00:00:00.0"/>
    <s v="null"/>
    <s v="DF100010"/>
    <s v="TITULAR DE ESCUELA UNIVERSITARIA"/>
    <s v="R115"/>
    <x v="2"/>
    <n v="187"/>
    <s v="DIDÁCTICA DE LA EXPRESIÓN CORPORAL"/>
  </r>
  <r>
    <x v="4"/>
    <x v="2"/>
    <n v="282"/>
    <s v="282G"/>
    <s v="GRUPO-A"/>
    <n v="16582446"/>
    <s v="Intervención educativa especial"/>
    <s v="GG"/>
    <s v="GRUPO GRANDE"/>
    <s v="282G"/>
    <s v="GG de Intervención educativa especial"/>
    <s v="GRUPO-A"/>
    <s v="GG de Intervención educativa especial"/>
    <s v="1S"/>
    <n v="16582446"/>
    <s v="SÁENZ DE JUBERA"/>
    <s v="OCÓN"/>
    <s v="Mª. MAGDALENA"/>
    <s v="mmsaenzd"/>
    <s v="m-magdalena.saenz-de-jubera@unirioja.es"/>
    <n v="0"/>
    <n v="0"/>
    <n v="536"/>
    <s v="PROFESOR INTERINO"/>
    <s v="C01"/>
    <s v="TIEMPO COMPLETO"/>
    <s v="2013-09-16 00:00:00.0"/>
    <s v="null"/>
    <s v="PI100931"/>
    <s v="PROFESOR CONTRATADO INTERINO"/>
    <s v="R115"/>
    <x v="2"/>
    <n v="215"/>
    <s v="DIDÁCTICA Y ORGANIZACIÓN ESCOLAR"/>
  </r>
  <r>
    <x v="4"/>
    <x v="2"/>
    <n v="282"/>
    <s v="282G"/>
    <s v="GRUPO-A"/>
    <n v="16611235"/>
    <s v="Intervención educativa especial"/>
    <s v="GG"/>
    <s v="GRUPO GRANDE"/>
    <s v="282G"/>
    <s v="GG de Intervención educativa especial"/>
    <s v="GRUPO-A"/>
    <s v="GG de Intervención educativa especial"/>
    <s v="1S"/>
    <n v="16611235"/>
    <s v="FERNÁNDEZ"/>
    <s v="PASTOR"/>
    <s v="SERGIO"/>
    <s v="sefernp"/>
    <s v="sergio.fernandezp@unirioja.es"/>
    <n v="3"/>
    <n v="3"/>
    <n v="532"/>
    <s v="LABORAL DOCENTE-ASOCIADO"/>
    <s v="P06"/>
    <s v="TIEMPO PARCIAL (6+6 HORAS)"/>
    <s v="2017-09-15 00:00:00.0"/>
    <s v="2019-09-14 00:00:00.0"/>
    <s v="PI101293"/>
    <s v="PROFESOR ASOCIADO"/>
    <s v="R115"/>
    <x v="2"/>
    <n v="215"/>
    <s v="DIDÁCTICA Y ORGANIZACIÓN ESCOLAR"/>
  </r>
  <r>
    <x v="4"/>
    <x v="2"/>
    <n v="282"/>
    <s v="282R"/>
    <s v="GRUPO-A1"/>
    <n v="29032967"/>
    <s v="Intervención educativa especial"/>
    <s v="GR"/>
    <s v="GRUPO REDUCIDO"/>
    <s v="282R"/>
    <s v="GR de Intervención educativa especial"/>
    <s v="GRUPO-A1"/>
    <s v="GR de Intervención educativa especial"/>
    <s v="1S"/>
    <n v="29032967"/>
    <s v="SUBERVIOLA"/>
    <s v="OVEJAS"/>
    <s v="IRATXE"/>
    <s v="irsuberv"/>
    <s v="iratxe.suberviola@unirioja.es"/>
    <n v="1.5"/>
    <n v="1.5"/>
    <n v="532"/>
    <s v="LABORAL DOCENTE-ASOCIADO"/>
    <s v="P06"/>
    <s v="TIEMPO PARCIAL (6+6 HORAS)"/>
    <s v="2016-09-15 00:00:00.0"/>
    <s v="2019-09-14 00:00:00.0"/>
    <s v="PI101133"/>
    <s v="PROFESOR ASOCIADO"/>
    <s v="R115"/>
    <x v="2"/>
    <n v="215"/>
    <s v="DIDÁCTICA Y ORGANIZACIÓN ESCOLAR"/>
  </r>
  <r>
    <x v="4"/>
    <x v="2"/>
    <n v="283"/>
    <s v="283G"/>
    <s v="GRUPO-A"/>
    <n v="16531888"/>
    <s v="Instrumentos de detección del riesgo y secuelas en el desarrollo psicológico"/>
    <s v="GG"/>
    <s v="GRUPO GRANDE"/>
    <s v="283G"/>
    <s v="GG de Instrumentos de detección del riesgo y secuelas en el desarrollo psic"/>
    <s v="GRUPO-A"/>
    <s v="GG de Instrumentos de detección del riesgo y secuelas en el desarrollo psic"/>
    <s v="1S"/>
    <n v="16531888"/>
    <s v="VIANA"/>
    <s v="SÁENZ"/>
    <s v="LOURDES"/>
    <s v="loviana"/>
    <s v="lourdes.viana@unirioja.es"/>
    <n v="3"/>
    <n v="3"/>
    <n v="536"/>
    <s v="PROFESOR INTERINO"/>
    <s v="C01"/>
    <s v="TIEMPO COMPLETO"/>
    <s v="2018-09-17 00:00:00.0"/>
    <s v="null"/>
    <s v="PI101398"/>
    <s v="PROFESOR CONTRATADO INTERINO"/>
    <s v="R115"/>
    <x v="2"/>
    <n v="735"/>
    <s v="PSICOLOGÍA EVOLUTIVA Y DE LA EDUCACIÓN"/>
  </r>
  <r>
    <x v="4"/>
    <x v="2"/>
    <n v="283"/>
    <s v="283G"/>
    <s v="GRUPO-A"/>
    <n v="42819023"/>
    <s v="Instrumentos de detección del riesgo y secuelas en el desarrollo psicológico"/>
    <s v="GG"/>
    <s v="GRUPO GRANDE"/>
    <s v="283G"/>
    <s v="GG de Instrumentos de detección del riesgo y secuelas en el desarrollo psic"/>
    <s v="GRUPO-A"/>
    <s v="GG de Instrumentos de detección del riesgo y secuelas en el desarrollo psic"/>
    <s v="1S"/>
    <n v="42819023"/>
    <s v="URRACA"/>
    <s v="MARTÍNEZ"/>
    <s v="MARÍA LUZ"/>
    <s v="maurraca"/>
    <s v="maria-luz.urraca@unirioja.es"/>
    <n v="0"/>
    <n v="0"/>
    <n v="536"/>
    <s v="PROFESOR INTERINO"/>
    <s v="C01"/>
    <s v="TIEMPO COMPLETO"/>
    <s v="2012-09-01 00:00:00.0"/>
    <s v="null"/>
    <s v="PI100843"/>
    <s v="PROFESOR CONTRATADO INTERINO"/>
    <s v="R115"/>
    <x v="2"/>
    <n v="735"/>
    <s v="PSICOLOGÍA EVOLUTIVA Y DE LA EDUCACIÓN"/>
  </r>
  <r>
    <x v="4"/>
    <x v="2"/>
    <n v="283"/>
    <s v="283R"/>
    <s v="GRUPO-A1"/>
    <n v="16531888"/>
    <s v="Instrumentos de detección del riesgo y secuelas en el desarrollo psicológico"/>
    <s v="GR"/>
    <s v="GRUPO REDUCIDO"/>
    <s v="283R"/>
    <s v="Gr de Instrumentos de detección del riesgo y secuelas en el desarrollo psic"/>
    <s v="GRUPO-A1"/>
    <s v="GR de Instrumentos de detección del riesgo y secuelas en el desarrollo psic"/>
    <s v="1S"/>
    <n v="16531888"/>
    <s v="VIANA"/>
    <s v="SÁENZ"/>
    <s v="LOURDES"/>
    <s v="loviana"/>
    <s v="lourdes.viana@unirioja.es"/>
    <n v="1.5"/>
    <n v="1.5"/>
    <n v="536"/>
    <s v="PROFESOR INTERINO"/>
    <s v="C01"/>
    <s v="TIEMPO COMPLETO"/>
    <s v="2018-09-17 00:00:00.0"/>
    <s v="null"/>
    <s v="PI101398"/>
    <s v="PROFESOR CONTRATADO INTERINO"/>
    <s v="R115"/>
    <x v="2"/>
    <n v="735"/>
    <s v="PSICOLOGÍA EVOLUTIVA Y DE LA EDUCACIÓN"/>
  </r>
  <r>
    <x v="4"/>
    <x v="2"/>
    <n v="284"/>
    <s v="284G"/>
    <s v="GRUPO-A"/>
    <n v="31618249"/>
    <s v="Educación ambiental"/>
    <s v="GG"/>
    <s v="GRUPO GRANDE"/>
    <s v="284G"/>
    <s v="GG de Educación ambiental"/>
    <s v="GRUPO-A"/>
    <s v="GG de Educación ambiental"/>
    <s v="1S"/>
    <n v="31618249"/>
    <s v="ANDRADES"/>
    <s v="RODRÍGUEZ"/>
    <s v="MARÍA SOLEDAD"/>
    <s v="mandrade"/>
    <s v="marisol.andrades@unirioja.es"/>
    <n v="3"/>
    <n v="3"/>
    <n v="504"/>
    <s v="PROFESOR TITULAR UNIVERSIDAD"/>
    <s v="01R"/>
    <s v="TIEMPO COMPLETO REDUCIDO"/>
    <s v="2018-09-17 00:00:00.0"/>
    <s v="null"/>
    <s v="DF3164"/>
    <s v="TITULAR DE ESCUELAS UNIVERSITARIAS"/>
    <s v="R101"/>
    <x v="4"/>
    <n v="705"/>
    <s v="PRODUCCIÓN VEGETAL"/>
  </r>
  <r>
    <x v="4"/>
    <x v="2"/>
    <n v="284"/>
    <s v="284R"/>
    <s v="GRUPO-A1"/>
    <n v="31618249"/>
    <s v="Educación ambiental"/>
    <s v="GR"/>
    <s v="GRUPO REDUCIDO"/>
    <s v="284R"/>
    <s v="GR de Educación ambiental"/>
    <s v="GRUPO-A1"/>
    <s v="GR de Educación ambiental"/>
    <s v="1S"/>
    <n v="31618249"/>
    <s v="ANDRADES"/>
    <s v="RODRÍGUEZ"/>
    <s v="MARÍA SOLEDAD"/>
    <s v="mandrade"/>
    <s v="marisol.andrades@unirioja.es"/>
    <n v="1.5"/>
    <n v="1.5"/>
    <n v="504"/>
    <s v="PROFESOR TITULAR UNIVERSIDAD"/>
    <s v="01R"/>
    <s v="TIEMPO COMPLETO REDUCIDO"/>
    <s v="2018-09-17 00:00:00.0"/>
    <s v="null"/>
    <s v="DF3164"/>
    <s v="TITULAR DE ESCUELAS UNIVERSITARIAS"/>
    <s v="R101"/>
    <x v="4"/>
    <n v="705"/>
    <s v="PRODUCCIÓN VEGETAL"/>
  </r>
  <r>
    <x v="4"/>
    <x v="2"/>
    <n v="285"/>
    <s v="285G"/>
    <s v="GRUPO-A"/>
    <n v="16527579"/>
    <s v="Aprendizaje de las ciencias sociales"/>
    <s v="GG"/>
    <s v="GRUPO GRANDE"/>
    <s v="285G"/>
    <s v="GG de Aprendizaje de las ciencias sociales"/>
    <s v="GRUPO-A"/>
    <s v="GG de Aprendizaje de las ciencias sociales"/>
    <s v="1S"/>
    <n v="16527579"/>
    <s v="GIL-DÍEZ"/>
    <s v="USANDIZAGA"/>
    <s v="IGNACIO"/>
    <s v="iggildie"/>
    <s v="ignacio.gil-diez@unirioja.es"/>
    <n v="0"/>
    <n v="0"/>
    <n v="504"/>
    <s v="PROFESOR TITULAR UNIVERSIDAD"/>
    <s v="C01"/>
    <s v="TIEMPO COMPLETO"/>
    <s v="2016-11-12 00:00:00.0"/>
    <s v="null"/>
    <s v="DF100293"/>
    <s v="PROFESOR TITULAR DE UNIVERSIDAD"/>
    <s v="R115"/>
    <x v="2"/>
    <n v="210"/>
    <s v="DIDÁCTICA DE LAS CIENCIAS SOCIALES"/>
  </r>
  <r>
    <x v="4"/>
    <x v="2"/>
    <n v="285"/>
    <s v="285G"/>
    <s v="GRUPO-A"/>
    <n v="16582369"/>
    <s v="Aprendizaje de las ciencias sociales"/>
    <s v="GG"/>
    <s v="GRUPO GRANDE"/>
    <s v="285G"/>
    <s v="GG de Aprendizaje de las ciencias sociales"/>
    <s v="GRUPO-A"/>
    <s v="GG de Aprendizaje de las ciencias sociales"/>
    <s v="1S"/>
    <n v="16582369"/>
    <s v="TÉLLEZ"/>
    <s v="ALARCIA"/>
    <s v="DIEGO"/>
    <s v="dietellalar"/>
    <s v="diego.tellez@unirioja.es"/>
    <n v="3"/>
    <n v="3"/>
    <n v="534"/>
    <s v="CONTRATADO DOCTOR -TIPO 1"/>
    <s v="C01"/>
    <s v="TIEMPO COMPLETO"/>
    <s v="2018-11-30 00:00:00.0"/>
    <s v="null"/>
    <s v="PI101428"/>
    <s v="PROFESOR CONTRATADO DOCTOR"/>
    <s v="R115"/>
    <x v="2"/>
    <n v="210"/>
    <s v="DIDÁCTICA DE LAS CIENCIAS SOCIALES"/>
  </r>
  <r>
    <x v="4"/>
    <x v="2"/>
    <n v="285"/>
    <s v="285R"/>
    <s v="GRUPO-A1"/>
    <n v="16582369"/>
    <s v="Aprendizaje de las ciencias sociales"/>
    <s v="GR"/>
    <s v="GRUPO REDUCIDO"/>
    <s v="285R"/>
    <s v="GR de Aprendizaje de las ciencias sociales"/>
    <s v="GRUPO-A1"/>
    <s v="GR de Aprendizaje de las ciencias sociales"/>
    <s v="1S"/>
    <n v="16582369"/>
    <s v="TÉLLEZ"/>
    <s v="ALARCIA"/>
    <s v="DIEGO"/>
    <s v="dietellalar"/>
    <s v="diego.tellez@unirioja.es"/>
    <n v="1.5"/>
    <n v="1.5"/>
    <n v="534"/>
    <s v="CONTRATADO DOCTOR -TIPO 1"/>
    <s v="C01"/>
    <s v="TIEMPO COMPLETO"/>
    <s v="2018-11-30 00:00:00.0"/>
    <s v="null"/>
    <s v="PI101428"/>
    <s v="PROFESOR CONTRATADO DOCTOR"/>
    <s v="R115"/>
    <x v="2"/>
    <n v="210"/>
    <s v="DIDÁCTICA DE LAS CIENCIAS SOCIALES"/>
  </r>
  <r>
    <x v="4"/>
    <x v="2"/>
    <n v="286"/>
    <s v="286G"/>
    <s v="GRUPO-A"/>
    <n v="42057900"/>
    <s v="Estadística aplicada a las ciencias de la educación"/>
    <s v="GG"/>
    <s v="GRUPO GRANDE"/>
    <s v="286G"/>
    <s v="GRUPO GRANDE DE Estadística aplicada a las ciencias de la educación"/>
    <s v="GRUPO-A"/>
    <s v="Grupo Grande de Estadística aplicada a las ciencias de la educación"/>
    <s v="1S"/>
    <n v="42057900"/>
    <s v="HERNÁNDEZ"/>
    <s v="MARTÍN"/>
    <s v="ZENAIDA"/>
    <s v="zehernan"/>
    <s v="zenaida.hernandez@unirioja.es"/>
    <n v="3"/>
    <n v="3"/>
    <n v="506"/>
    <s v="PROFESOR TITULAR DE ESCUELA UNIVERSITARI"/>
    <s v="01A"/>
    <s v="TIEMPO COMPLETO AMPLIADO"/>
    <s v="2012-09-01 00:00:00.0"/>
    <s v="null"/>
    <s v="DF32193"/>
    <s v="TITULAR DE ESCUELAS UNIVERSITARIAS"/>
    <s v="R111"/>
    <x v="7"/>
    <n v="265"/>
    <s v="ESTADÍSTICA E INVESTIGACIÓN OPERATIVA"/>
  </r>
  <r>
    <x v="4"/>
    <x v="2"/>
    <n v="286"/>
    <s v="286R"/>
    <s v="GRUPO-A1"/>
    <n v="42057900"/>
    <s v="Estadística aplicada a las ciencias de la educación"/>
    <s v="GR"/>
    <s v="GRUPO REDUCIDO"/>
    <s v="286R"/>
    <s v="GRUPO REDUCIDO DE Estadística aplicada a las ciencias de la educación"/>
    <s v="GRUPO-A1"/>
    <s v="Grupo Reducido de Estadística aplicada a las ciencias de la educación"/>
    <s v="1S"/>
    <n v="42057900"/>
    <s v="HERNÁNDEZ"/>
    <s v="MARTÍN"/>
    <s v="ZENAIDA"/>
    <s v="zehernan"/>
    <s v="zenaida.hernandez@unirioja.es"/>
    <n v="1.5"/>
    <n v="1.5"/>
    <n v="506"/>
    <s v="PROFESOR TITULAR DE ESCUELA UNIVERSITARI"/>
    <s v="01A"/>
    <s v="TIEMPO COMPLETO AMPLIADO"/>
    <s v="2012-09-01 00:00:00.0"/>
    <s v="null"/>
    <s v="DF32193"/>
    <s v="TITULAR DE ESCUELAS UNIVERSITARIAS"/>
    <s v="R111"/>
    <x v="7"/>
    <n v="265"/>
    <s v="ESTADÍSTICA E INVESTIGACIÓN OPERATIVA"/>
  </r>
  <r>
    <x v="4"/>
    <x v="2"/>
    <n v="287"/>
    <s v="287G"/>
    <s v="GRUPO-A"/>
    <n v="16556358"/>
    <s v="Lengua castellana y lecto-escritura para maestros en educación infantil"/>
    <s v="GG"/>
    <s v="GRUPO GRANDE"/>
    <s v="287G"/>
    <s v="GG de Lengua castellana y lecto-escritura para maestros en educación infant"/>
    <s v="GRUPO-A"/>
    <s v="GG de Lengua castellana y lecto-escritura para maestros en educación infant"/>
    <s v="1S"/>
    <n v="16556358"/>
    <s v="SILVESTRE"/>
    <s v="SALAS"/>
    <s v="MARÍA DEL SOL"/>
    <s v="masilves"/>
    <s v="marysol.silvestre@unirioja.es"/>
    <n v="3"/>
    <n v="3"/>
    <n v="536"/>
    <s v="PROFESOR INTERINO"/>
    <s v="C01"/>
    <s v="TIEMPO COMPLETO"/>
    <s v="2013-09-16 00:00:00.0"/>
    <s v="null"/>
    <s v="PI100910"/>
    <s v="PROFESOR CONTRATADO INTERINO"/>
    <s v="R106"/>
    <x v="5"/>
    <n v="195"/>
    <s v="DIDÁCTICA DE LA LENGUA Y LA LITERATURA"/>
  </r>
  <r>
    <x v="4"/>
    <x v="2"/>
    <n v="287"/>
    <s v="287R"/>
    <s v="GRUPO-A1"/>
    <n v="16556358"/>
    <s v="Lengua castellana y lecto-escritura para maestros en educación infantil"/>
    <s v="GR"/>
    <s v="GRUPO REDUCIDO"/>
    <s v="287R"/>
    <s v="GR de Lengua castellana y lecto-escritura para maestros en educación infant"/>
    <s v="GRUPO-A1"/>
    <s v="GR de Lengua castellana y lecto-escritura para maestros en educación infant"/>
    <s v="1S"/>
    <n v="16556358"/>
    <s v="SILVESTRE"/>
    <s v="SALAS"/>
    <s v="MARÍA DEL SOL"/>
    <s v="masilves"/>
    <s v="marysol.silvestre@unirioja.es"/>
    <n v="1.5"/>
    <n v="1.5"/>
    <n v="536"/>
    <s v="PROFESOR INTERINO"/>
    <s v="C01"/>
    <s v="TIEMPO COMPLETO"/>
    <s v="2013-09-16 00:00:00.0"/>
    <s v="null"/>
    <s v="PI100910"/>
    <s v="PROFESOR CONTRATADO INTERINO"/>
    <s v="R106"/>
    <x v="5"/>
    <n v="195"/>
    <s v="DIDÁCTICA DE LA LENGUA Y LA LITERATURA"/>
  </r>
  <r>
    <x v="4"/>
    <x v="2"/>
    <n v="288"/>
    <s v="288G"/>
    <s v="GRUPO-A"/>
    <n v="12745547"/>
    <s v="Taller de desarrollo con la música en la etapa 0-6 años"/>
    <s v="GG"/>
    <s v="GRUPO GRANDE"/>
    <s v="288G"/>
    <s v="GG de Taller de desarrollo con la música en la etapa 0-6 años"/>
    <s v="GRUPO-A"/>
    <s v="GG de Taller de desarrollo con la música en la etapa 0-6 años"/>
    <s v="1S"/>
    <n v="12745547"/>
    <s v="CAMACHO"/>
    <s v="SÁNCHEZ"/>
    <s v="MARÍA DEL PILAR"/>
    <s v="picamach"/>
    <s v="pilar.camacho@unirioja.es"/>
    <n v="3"/>
    <n v="3"/>
    <n v="504"/>
    <s v="PROFESOR TITULAR UNIVERSIDAD"/>
    <s v="01A"/>
    <s v="TIEMPO COMPLETO AMPLIADO"/>
    <s v="2012-09-01 00:00:00.0"/>
    <s v="null"/>
    <s v="DF100099"/>
    <s v="PROFESORES TITULARES DE UNIVERSIDAD"/>
    <s v="R115"/>
    <x v="2"/>
    <n v="189"/>
    <s v="DIDÁCTICA DE LA EXPRESIÓN MUSICAL"/>
  </r>
  <r>
    <x v="4"/>
    <x v="2"/>
    <n v="288"/>
    <s v="288R"/>
    <s v="GRUPO-A1"/>
    <n v="12745547"/>
    <s v="Taller de desarrollo con la música en la etapa 0-6 años"/>
    <s v="GR"/>
    <s v="GRUPO REDUCIDO"/>
    <s v="288R"/>
    <s v="Gr de Taller de desarrollo con la música en la etapa 0-6 años"/>
    <s v="GRUPO-A1"/>
    <s v="GR de Taller de desarrollo con la música en la etapa 0-6 años"/>
    <s v="1S"/>
    <n v="12745547"/>
    <s v="CAMACHO"/>
    <s v="SÁNCHEZ"/>
    <s v="MARÍA DEL PILAR"/>
    <s v="picamach"/>
    <s v="pilar.camacho@unirioja.es"/>
    <n v="1.5"/>
    <n v="1.5"/>
    <n v="504"/>
    <s v="PROFESOR TITULAR UNIVERSIDAD"/>
    <s v="01A"/>
    <s v="TIEMPO COMPLETO AMPLIADO"/>
    <s v="2012-09-01 00:00:00.0"/>
    <s v="null"/>
    <s v="DF100099"/>
    <s v="PROFESORES TITULARES DE UNIVERSIDAD"/>
    <s v="R115"/>
    <x v="2"/>
    <n v="189"/>
    <s v="DIDÁCTICA DE LA EXPRESIÓN MUSICAL"/>
  </r>
  <r>
    <x v="4"/>
    <x v="2"/>
    <n v="289"/>
    <s v="289G"/>
    <s v="GRUPO-A"/>
    <n v="16268560"/>
    <s v="Taller de expresión plástica para educación infantil"/>
    <s v="GG"/>
    <s v="GRUPO GRANDE"/>
    <s v="289G"/>
    <s v="GRUPO GRANDE DE Taller de expresión plástica para educación infantil"/>
    <s v="GRUPO-A"/>
    <s v="Grupo Grande de Taller de expresión plástica para educación infantil"/>
    <s v="1S"/>
    <n v="16268560"/>
    <s v="TEJADA"/>
    <s v="SÁNCHEZ"/>
    <s v="Mª SORAYA"/>
    <s v="matejas"/>
    <s v="soraya.tejada@unirioja.es"/>
    <n v="0"/>
    <n v="0"/>
    <n v="536"/>
    <s v="PROFESOR INTERINO"/>
    <s v="C01"/>
    <s v="TIEMPO COMPLETO"/>
    <s v="2013-09-16 00:00:00.0"/>
    <s v="null"/>
    <s v="PI100929"/>
    <s v="PROFESOR CONTRATADO INTERINO"/>
    <s v="R115"/>
    <x v="2"/>
    <n v="193"/>
    <s v="DIDÁCTICA DE LA EXPRESIÓN PLÁSTICA"/>
  </r>
  <r>
    <x v="4"/>
    <x v="2"/>
    <n v="289"/>
    <s v="289G"/>
    <s v="GRUPO-A"/>
    <n v="16574106"/>
    <s v="Taller de expresión plástica para educación infantil"/>
    <s v="GG"/>
    <s v="GRUPO GRANDE"/>
    <s v="289G"/>
    <s v="GRUPO GRANDE DE Taller de expresión plástica para educación infantil"/>
    <s v="GRUPO-A"/>
    <s v="Grupo Grande de Taller de expresión plástica para educación infantil"/>
    <s v="1S"/>
    <n v="16574106"/>
    <s v="BOBADILLA"/>
    <s v="RUIZ"/>
    <s v="M.ª CONCEPCIÓN"/>
    <s v="mcbobadi"/>
    <s v="m-concepcion.bobadilla@unirioja.es"/>
    <n v="3"/>
    <n v="3"/>
    <n v="532"/>
    <s v="LABORAL DOCENTE-ASOCIADO"/>
    <s v="P06"/>
    <s v="TIEMPO PARCIAL (6+6 HORAS)"/>
    <s v="2017-09-15 00:00:00.0"/>
    <s v="2019-09-14 00:00:00.0"/>
    <s v="PI101289"/>
    <s v="PROFESOR ASOCIADO"/>
    <s v="R115"/>
    <x v="2"/>
    <n v="185"/>
    <s v="DIBUJO"/>
  </r>
  <r>
    <x v="4"/>
    <x v="2"/>
    <n v="289"/>
    <s v="289R"/>
    <s v="GRUPO-A1"/>
    <n v="16574106"/>
    <s v="Taller de expresión plástica para educación infantil"/>
    <s v="GR"/>
    <s v="GRUPO REDUCIDO"/>
    <s v="289R"/>
    <s v="GRUPO REDUCIDO DE Taller de expresión plástica para educación infantil"/>
    <s v="GRUPO-A1"/>
    <s v="Grupo Reducido de Taller de expresión plástica para educación infantil"/>
    <s v="1S"/>
    <n v="16574106"/>
    <s v="BOBADILLA"/>
    <s v="RUIZ"/>
    <s v="M.ª CONCEPCIÓN"/>
    <s v="mcbobadi"/>
    <s v="m-concepcion.bobadilla@unirioja.es"/>
    <n v="1.5"/>
    <n v="1.5"/>
    <n v="532"/>
    <s v="LABORAL DOCENTE-ASOCIADO"/>
    <s v="P06"/>
    <s v="TIEMPO PARCIAL (6+6 HORAS)"/>
    <s v="2017-09-15 00:00:00.0"/>
    <s v="2019-09-14 00:00:00.0"/>
    <s v="PI101289"/>
    <s v="PROFESOR ASOCIADO"/>
    <s v="R115"/>
    <x v="2"/>
    <n v="185"/>
    <s v="DIBUJO"/>
  </r>
  <r>
    <x v="4"/>
    <x v="2"/>
    <n v="290"/>
    <s v="290G"/>
    <s v="GRUPO-A"/>
    <n v="16514966"/>
    <s v="Lenguaje corporal y juego motor en educación infantil"/>
    <s v="GG"/>
    <s v="GRUPO GRANDE"/>
    <s v="290G"/>
    <s v="GRUPO GRANDE DE Lenguaje corporal y juego motor en educación infantil"/>
    <s v="GRUPO-A"/>
    <s v="Grupo Grande de Lenguaje corporal y juego motor en educación infantil"/>
    <s v="1S"/>
    <n v="16514966"/>
    <s v="PONCE DE LEÓN"/>
    <s v="ELIZONDO"/>
    <s v="ANA MARÍA"/>
    <s v="anaponel"/>
    <s v="ana.ponce@unirioja.es"/>
    <n v="2"/>
    <n v="2"/>
    <n v="500"/>
    <s v="CATEDRATICO DE UNIVERSIDAD"/>
    <s v="C01"/>
    <s v="TIEMPO COMPLETO"/>
    <s v="2016-04-15 00:00:00.0"/>
    <s v="null"/>
    <s v="DF100330"/>
    <s v="CATEDRÁTICO DE UNIVERSIDAD"/>
    <s v="R115"/>
    <x v="2"/>
    <n v="187"/>
    <s v="DIDÁCTICA DE LA EXPRESIÓN CORPORAL"/>
  </r>
  <r>
    <x v="4"/>
    <x v="2"/>
    <n v="290"/>
    <s v="290G"/>
    <s v="GRUPO-A"/>
    <n v="16582228"/>
    <s v="Lenguaje corporal y juego motor en educación infantil"/>
    <s v="GG"/>
    <s v="GRUPO GRANDE"/>
    <s v="290G"/>
    <s v="GRUPO GRANDE DE Lenguaje corporal y juego motor en educación infantil"/>
    <s v="GRUPO-A"/>
    <s v="Grupo Grande de Lenguaje corporal y juego motor en educación infantil"/>
    <s v="1S"/>
    <n v="16582228"/>
    <s v="SANZ"/>
    <s v="ARAZURI"/>
    <s v="EVA"/>
    <s v="evsanz"/>
    <s v="eva.sanz@unirioja.es"/>
    <n v="1"/>
    <n v="1"/>
    <n v="504"/>
    <s v="PROFESOR TITULAR UNIVERSIDAD"/>
    <s v="C01"/>
    <s v="TIEMPO COMPLETO"/>
    <s v="2017-12-22 00:00:00.0"/>
    <s v="null"/>
    <s v="DF31343"/>
    <s v="PROFESOR TITULAR DE UNIVERSIDAD"/>
    <s v="R115"/>
    <x v="2"/>
    <n v="187"/>
    <s v="DIDÁCTICA DE LA EXPRESIÓN CORPORAL"/>
  </r>
  <r>
    <x v="4"/>
    <x v="2"/>
    <n v="290"/>
    <s v="290R"/>
    <s v="GRUPO-A1"/>
    <n v="16514966"/>
    <s v="Lenguaje corporal y juego motor en educación infantil"/>
    <s v="GR"/>
    <s v="GRUPO REDUCIDO"/>
    <s v="290R"/>
    <s v="GRUPO REDUCIDO DE Lenguaje corporal y juego motor en educación infantil"/>
    <s v="GRUPO-A1"/>
    <s v="Grupo Reducido de Lenguaje corporal y juego motor en educación infantil"/>
    <s v="1S"/>
    <n v="16514966"/>
    <s v="PONCE DE LEÓN"/>
    <s v="ELIZONDO"/>
    <s v="ANA MARÍA"/>
    <s v="anaponel"/>
    <s v="ana.ponce@unirioja.es"/>
    <n v="1.5"/>
    <n v="1.5"/>
    <n v="500"/>
    <s v="CATEDRATICO DE UNIVERSIDAD"/>
    <s v="C01"/>
    <s v="TIEMPO COMPLETO"/>
    <s v="2016-04-15 00:00:00.0"/>
    <s v="null"/>
    <s v="DF100330"/>
    <s v="CATEDRÁTICO DE UNIVERSIDAD"/>
    <s v="R115"/>
    <x v="2"/>
    <n v="187"/>
    <s v="DIDÁCTICA DE LA EXPRESIÓN CORPORAL"/>
  </r>
  <r>
    <x v="4"/>
    <x v="2"/>
    <n v="291"/>
    <s v="291G"/>
    <s v="GRUPO-A"/>
    <n v="2531198"/>
    <s v="Trabajo fin de grado en Educación Infantil"/>
    <s v="GG"/>
    <s v="GRUPO GRANDE"/>
    <s v="291G"/>
    <s v="TRABAJO FIN DE GRADO"/>
    <s v="GRUPO-A"/>
    <s v="TRABAJO FIN DE GRADO"/>
    <s v="I"/>
    <n v="2531198"/>
    <s v="DE VICENTE"/>
    <s v="CLEMENTE"/>
    <s v="MARÍA PALOMA"/>
    <s v="madevice"/>
    <s v="paloma.devicente@unirioja.es"/>
    <n v="1.2"/>
    <n v="1.2"/>
    <n v="532"/>
    <s v="LABORAL DOCENTE-ASOCIADO"/>
    <s v="P06"/>
    <s v="TIEMPO PARCIAL (6+6 HORAS)"/>
    <s v="2018-09-27 00:00:00.0"/>
    <s v="2019-09-14 00:00:00.0"/>
    <s v="PI101431"/>
    <s v="PROFESOR ASOCIADO"/>
    <s v="R115"/>
    <x v="2"/>
    <n v="735"/>
    <s v="PSICOLOGÍA EVOLUTIVA Y DE LA EDUCACIÓN"/>
  </r>
  <r>
    <x v="4"/>
    <x v="2"/>
    <n v="291"/>
    <s v="291G"/>
    <s v="GRUPO-A"/>
    <n v="7017598"/>
    <s v="Trabajo fin de grado en Educación Infantil"/>
    <s v="GG"/>
    <s v="GRUPO GRANDE"/>
    <s v="291G"/>
    <s v="TRABAJO FIN DE GRADO"/>
    <s v="GRUPO-A"/>
    <s v="TRABAJO FIN DE GRADO"/>
    <s v="I"/>
    <n v="7017598"/>
    <s v="ALONSO"/>
    <s v="RUIZ"/>
    <s v="ROSA ANA"/>
    <s v="roalonr"/>
    <s v="rosa-ana.alonso@unirioja.es"/>
    <n v="0.3"/>
    <n v="0.3"/>
    <n v="536"/>
    <s v="PROFESOR INTERINO"/>
    <s v="C01"/>
    <s v="TIEMPO COMPLETO"/>
    <s v="2015-09-15 00:00:00.0"/>
    <s v="null"/>
    <s v="PI101053"/>
    <s v="PROFESOR CONTRATADO INTERINO"/>
    <s v="R115"/>
    <x v="2"/>
    <n v="215"/>
    <s v="DIDÁCTICA Y ORGANIZACIÓN ESCOLAR"/>
  </r>
  <r>
    <x v="4"/>
    <x v="2"/>
    <n v="291"/>
    <s v="291G"/>
    <s v="GRUPO-A"/>
    <n v="12745547"/>
    <s v="Trabajo fin de grado en Educación Infantil"/>
    <s v="GG"/>
    <s v="GRUPO GRANDE"/>
    <s v="291G"/>
    <s v="TRABAJO FIN DE GRADO"/>
    <s v="GRUPO-A"/>
    <s v="TRABAJO FIN DE GRADO"/>
    <s v="I"/>
    <n v="12745547"/>
    <s v="CAMACHO"/>
    <s v="SÁNCHEZ"/>
    <s v="MARÍA DEL PILAR"/>
    <s v="picamach"/>
    <s v="pilar.camacho@unirioja.es"/>
    <n v="0.6"/>
    <n v="0.6"/>
    <n v="504"/>
    <s v="PROFESOR TITULAR UNIVERSIDAD"/>
    <s v="01A"/>
    <s v="TIEMPO COMPLETO AMPLIADO"/>
    <s v="2012-09-01 00:00:00.0"/>
    <s v="null"/>
    <s v="DF100099"/>
    <s v="PROFESORES TITULARES DE UNIVERSIDAD"/>
    <s v="R115"/>
    <x v="2"/>
    <n v="189"/>
    <s v="DIDÁCTICA DE LA EXPRESIÓN MUSICAL"/>
  </r>
  <r>
    <x v="4"/>
    <x v="2"/>
    <n v="291"/>
    <s v="291G"/>
    <s v="GRUPO-A"/>
    <n v="15849077"/>
    <s v="Trabajo fin de grado en Educación Infantil"/>
    <s v="GG"/>
    <s v="GRUPO GRANDE"/>
    <s v="291G"/>
    <s v="TRABAJO FIN DE GRADO"/>
    <s v="GRUPO-A"/>
    <s v="TRABAJO FIN DE GRADO"/>
    <s v="I"/>
    <n v="15849077"/>
    <s v="SANTIAGO"/>
    <s v="CAMPIÓN"/>
    <s v="RAÚL"/>
    <s v="rasantia"/>
    <s v="raul.santiago@unirioja.es"/>
    <n v="1.2"/>
    <n v="1.2"/>
    <s v="A-0504"/>
    <s v="PROFESOR TITULAR UNIVERSIDAD"/>
    <s v="C01"/>
    <s v="TIEMPO COMPLETO"/>
    <s v="2010-09-01 00:00:00.0"/>
    <s v="null"/>
    <s v="DF100267"/>
    <s v="PROFESOR TITULAR INTERINO"/>
    <s v="R115"/>
    <x v="2"/>
    <n v="215"/>
    <s v="DIDÁCTICA Y ORGANIZACIÓN ESCOLAR"/>
  </r>
  <r>
    <x v="4"/>
    <x v="2"/>
    <n v="291"/>
    <s v="291G"/>
    <s v="GRUPO-A"/>
    <n v="16509812"/>
    <s v="Trabajo fin de grado en Educación Infantil"/>
    <s v="GG"/>
    <s v="GRUPO GRANDE"/>
    <s v="291G"/>
    <s v="TRABAJO FIN DE GRADO"/>
    <s v="GRUPO-A"/>
    <s v="TRABAJO FIN DE GRADO"/>
    <s v="I"/>
    <n v="16509812"/>
    <s v="LOZA"/>
    <s v="OLAVE"/>
    <s v="EDMUNDO"/>
    <s v="edloza"/>
    <s v="edmundo.loza@unirioja.es"/>
    <n v="0.3"/>
    <n v="0.3"/>
    <n v="504"/>
    <s v="PROFESOR TITULAR UNIVERSIDAD"/>
    <s v="01A"/>
    <s v="TIEMPO COMPLETO AMPLIADO"/>
    <s v="2012-09-01 00:00:00.0"/>
    <s v="null"/>
    <s v="DF31336"/>
    <s v="TITULAR DE UNIVERSIDAD"/>
    <s v="R115"/>
    <x v="2"/>
    <n v="187"/>
    <s v="DIDÁCTICA DE LA EXPRESIÓN CORPORAL"/>
  </r>
  <r>
    <x v="4"/>
    <x v="2"/>
    <n v="291"/>
    <s v="291G"/>
    <s v="GRUPO-A"/>
    <n v="16511992"/>
    <s v="Trabajo fin de grado en Educación Infantil"/>
    <s v="GG"/>
    <s v="GRUPO GRANDE"/>
    <s v="291G"/>
    <s v="TRABAJO FIN DE GRADO"/>
    <s v="GRUPO-A"/>
    <s v="TRABAJO FIN DE GRADO"/>
    <s v="I"/>
    <n v="16511992"/>
    <s v="EXTREMIANA"/>
    <s v="ALDANA"/>
    <s v="JOSÉ IGNACIO"/>
    <s v="jextremi"/>
    <s v="jextremi@unirioja.es"/>
    <n v="0.3"/>
    <n v="0.3"/>
    <n v="504"/>
    <s v="PROFESOR TITULAR UNIVERSIDAD"/>
    <s v="01A"/>
    <s v="TIEMPO COMPLETO AMPLIADO"/>
    <s v="2012-09-01 00:00:00.0"/>
    <s v="null"/>
    <s v="DF32214"/>
    <s v="TITULAR DE UNIVERSIDAD"/>
    <s v="R111"/>
    <x v="7"/>
    <n v="440"/>
    <s v="GEOMETRÍA Y TOPOLOGÍA"/>
  </r>
  <r>
    <x v="4"/>
    <x v="2"/>
    <n v="291"/>
    <s v="291G"/>
    <s v="GRUPO-A"/>
    <n v="16512032"/>
    <s v="Trabajo fin de grado en Educación Infantil"/>
    <s v="GG"/>
    <s v="GRUPO GRANDE"/>
    <s v="291G"/>
    <s v="TRABAJO FIN DE GRADO"/>
    <s v="GRUPO-A"/>
    <s v="TRABAJO FIN DE GRADO"/>
    <s v="I"/>
    <n v="16512032"/>
    <s v="TORRES"/>
    <s v="RUIZ"/>
    <s v="MARÍA DEL MAR"/>
    <s v="matorrr"/>
    <s v="maria-mar.torres@unirioja.es"/>
    <n v="0.3"/>
    <n v="0.3"/>
    <n v="532"/>
    <s v="LABORAL DOCENTE-ASOCIADO"/>
    <s v="P05"/>
    <s v="TIEMPO PARCIAL (5+5 HORAS)"/>
    <s v="2017-09-15 00:00:00.0"/>
    <s v="2019-09-14 00:00:00.0"/>
    <s v="PI101245"/>
    <s v="PROFESOR ASOCIADO"/>
    <s v="R106"/>
    <x v="5"/>
    <n v="195"/>
    <s v="DIDÁCTICA DE LA LENGUA Y LA LITERATURA"/>
  </r>
  <r>
    <x v="4"/>
    <x v="2"/>
    <n v="291"/>
    <s v="291G"/>
    <s v="GRUPO-A"/>
    <n v="16514966"/>
    <s v="Trabajo fin de grado en Educación Infantil"/>
    <s v="GG"/>
    <s v="GRUPO GRANDE"/>
    <s v="291G"/>
    <s v="TRABAJO FIN DE GRADO"/>
    <s v="GRUPO-A"/>
    <s v="TRABAJO FIN DE GRADO"/>
    <s v="I"/>
    <n v="16514966"/>
    <s v="PONCE DE LEÓN"/>
    <s v="ELIZONDO"/>
    <s v="ANA MARÍA"/>
    <s v="anaponel"/>
    <s v="ana.ponce@unirioja.es"/>
    <n v="0.6"/>
    <n v="0.6"/>
    <n v="500"/>
    <s v="CATEDRATICO DE UNIVERSIDAD"/>
    <s v="C01"/>
    <s v="TIEMPO COMPLETO"/>
    <s v="2016-04-15 00:00:00.0"/>
    <s v="null"/>
    <s v="DF100330"/>
    <s v="CATEDRÁTICO DE UNIVERSIDAD"/>
    <s v="R115"/>
    <x v="2"/>
    <n v="187"/>
    <s v="DIDÁCTICA DE LA EXPRESIÓN CORPORAL"/>
  </r>
  <r>
    <x v="4"/>
    <x v="2"/>
    <n v="291"/>
    <s v="291G"/>
    <s v="GRUPO-A"/>
    <n v="16531888"/>
    <s v="Trabajo fin de grado en Educación Infantil"/>
    <s v="GG"/>
    <s v="GRUPO GRANDE"/>
    <s v="291G"/>
    <s v="TRABAJO FIN DE GRADO"/>
    <s v="GRUPO-A"/>
    <s v="TRABAJO FIN DE GRADO"/>
    <s v="I"/>
    <n v="16531888"/>
    <s v="VIANA"/>
    <s v="SÁENZ"/>
    <s v="LOURDES"/>
    <s v="loviana"/>
    <s v="lourdes.viana@unirioja.es"/>
    <n v="0.6"/>
    <n v="0.6"/>
    <n v="536"/>
    <s v="PROFESOR INTERINO"/>
    <s v="C01"/>
    <s v="TIEMPO COMPLETO"/>
    <s v="2018-09-17 00:00:00.0"/>
    <s v="null"/>
    <s v="PI101398"/>
    <s v="PROFESOR CONTRATADO INTERINO"/>
    <s v="R115"/>
    <x v="2"/>
    <n v="735"/>
    <s v="PSICOLOGÍA EVOLUTIVA Y DE LA EDUCACIÓN"/>
  </r>
  <r>
    <x v="4"/>
    <x v="2"/>
    <n v="291"/>
    <s v="291G"/>
    <s v="GRUPO-A"/>
    <n v="16535879"/>
    <s v="Trabajo fin de grado en Educación Infantil"/>
    <s v="GG"/>
    <s v="GRUPO GRANDE"/>
    <s v="291G"/>
    <s v="TRABAJO FIN DE GRADO"/>
    <s v="GRUPO-A"/>
    <s v="TRABAJO FIN DE GRADO"/>
    <s v="I"/>
    <n v="16535879"/>
    <s v="IÑARREA"/>
    <s v="LAS HERAS"/>
    <s v="IGNACIO"/>
    <s v="iinarrea"/>
    <s v="ignacio.inarrea@unirioja.es"/>
    <n v="0.6"/>
    <n v="0.6"/>
    <n v="500"/>
    <s v="CATEDRATICO DE UNIVERSIDAD"/>
    <s v="C01"/>
    <s v="TIEMPO COMPLETO"/>
    <s v="2017-12-18 00:00:00.0"/>
    <s v="null"/>
    <s v="DF100353"/>
    <s v="CATEDRÁTICO DE UNIVERSIDAD"/>
    <s v="R107"/>
    <x v="6"/>
    <n v="335"/>
    <s v="FILOLOGÍA FRANCESA"/>
  </r>
  <r>
    <x v="4"/>
    <x v="2"/>
    <n v="291"/>
    <s v="291G"/>
    <s v="GRUPO-A"/>
    <n v="16543068"/>
    <s v="Trabajo fin de grado en Educación Infantil"/>
    <s v="GG"/>
    <s v="GRUPO GRANDE"/>
    <s v="291G"/>
    <s v="TRABAJO FIN DE GRADO"/>
    <s v="GRUPO-A"/>
    <s v="TRABAJO FIN DE GRADO"/>
    <s v="I"/>
    <n v="16543068"/>
    <s v="GOICOECHEA"/>
    <s v="GAONA"/>
    <s v="MARÍA ÁNGELES"/>
    <s v="magoicoe"/>
    <s v="angeles.goicoechea@unirioja.es"/>
    <n v="1.8"/>
    <n v="1.8"/>
    <n v="534"/>
    <s v="CONTRATADO DOCTOR -TIPO 1"/>
    <s v="C01"/>
    <s v="TIEMPO COMPLETO"/>
    <s v="2012-02-03 00:00:00.0"/>
    <s v="null"/>
    <s v="LD100580"/>
    <s v="CONTRATADO DOCTOR"/>
    <s v="R115"/>
    <x v="2"/>
    <n v="805"/>
    <s v="TEORÍA E HISTORIA DE LA EDUCACIÓN"/>
  </r>
  <r>
    <x v="4"/>
    <x v="2"/>
    <n v="291"/>
    <s v="291G"/>
    <s v="GRUPO-A"/>
    <n v="16553678"/>
    <s v="Trabajo fin de grado en Educación Infantil"/>
    <s v="GG"/>
    <s v="GRUPO GRANDE"/>
    <s v="291G"/>
    <s v="TRABAJO FIN DE GRADO"/>
    <s v="GRUPO-A"/>
    <s v="TRABAJO FIN DE GRADO"/>
    <s v="I"/>
    <n v="16553678"/>
    <s v="ELÍAS"/>
    <s v="RUIZ"/>
    <s v="VICENTE"/>
    <s v="vielias"/>
    <s v="vicente.elias@unirioja.es"/>
    <n v="1.2"/>
    <n v="1.2"/>
    <n v="532"/>
    <s v="LABORAL DOCENTE-ASOCIADO"/>
    <s v="P03"/>
    <s v="TIEMPO PARCIAL (3+3 HORAS)"/>
    <s v="2018-09-27 00:00:00.0"/>
    <s v="2019-09-14 00:00:00.0"/>
    <s v="PI101432"/>
    <s v="PROFESOR ASOCIADO"/>
    <s v="R115"/>
    <x v="2"/>
    <n v="615"/>
    <s v="MEDICINA PREVENTIVA Y SALUD PÚBLICA"/>
  </r>
  <r>
    <x v="4"/>
    <x v="2"/>
    <n v="291"/>
    <s v="291G"/>
    <s v="GRUPO-A"/>
    <n v="16554464"/>
    <s v="Trabajo fin de grado en Educación Infantil"/>
    <s v="GG"/>
    <s v="GRUPO GRANDE"/>
    <s v="291G"/>
    <s v="TRABAJO FIN DE GRADO"/>
    <s v="GRUPO-A"/>
    <s v="TRABAJO FIN DE GRADO"/>
    <s v="I"/>
    <n v="16554464"/>
    <s v="VALDEMOROS"/>
    <s v="SAN EMETERIO"/>
    <s v="Mª ÁNGELES"/>
    <s v="mavaldem"/>
    <s v="maria-de-los-angeles.valdemoros@unirioja.es"/>
    <n v="0.3"/>
    <n v="0.3"/>
    <n v="504"/>
    <s v="PROFESOR TITULAR UNIVERSIDAD"/>
    <s v="C01"/>
    <s v="TIEMPO COMPLETO"/>
    <s v="2016-03-22 00:00:00.0"/>
    <s v="null"/>
    <s v="DF100241"/>
    <s v="PROFESOR TITULAR DE UNIVERSIDAD"/>
    <s v="R115"/>
    <x v="2"/>
    <n v="805"/>
    <s v="TEORÍA E HISTORIA DE LA EDUCACIÓN"/>
  </r>
  <r>
    <x v="4"/>
    <x v="2"/>
    <n v="291"/>
    <s v="291G"/>
    <s v="GRUPO-A"/>
    <n v="16556358"/>
    <s v="Trabajo fin de grado en Educación Infantil"/>
    <s v="GG"/>
    <s v="GRUPO GRANDE"/>
    <s v="291G"/>
    <s v="TRABAJO FIN DE GRADO"/>
    <s v="GRUPO-A"/>
    <s v="TRABAJO FIN DE GRADO"/>
    <s v="I"/>
    <n v="16556358"/>
    <s v="SILVESTRE"/>
    <s v="SALAS"/>
    <s v="MARÍA DEL SOL"/>
    <s v="masilves"/>
    <s v="marysol.silvestre@unirioja.es"/>
    <n v="0.6"/>
    <n v="0.6"/>
    <n v="536"/>
    <s v="PROFESOR INTERINO"/>
    <s v="C01"/>
    <s v="TIEMPO COMPLETO"/>
    <s v="2013-09-16 00:00:00.0"/>
    <s v="null"/>
    <s v="PI100910"/>
    <s v="PROFESOR CONTRATADO INTERINO"/>
    <s v="R106"/>
    <x v="5"/>
    <n v="195"/>
    <s v="DIDÁCTICA DE LA LENGUA Y LA LITERATURA"/>
  </r>
  <r>
    <x v="4"/>
    <x v="2"/>
    <n v="291"/>
    <s v="291G"/>
    <s v="GRUPO-A"/>
    <n v="16560638"/>
    <s v="Trabajo fin de grado en Educación Infantil"/>
    <s v="GG"/>
    <s v="GRUPO GRANDE"/>
    <s v="291G"/>
    <s v="TRABAJO FIN DE GRADO"/>
    <s v="GRUPO-A"/>
    <s v="TRABAJO FIN DE GRADO"/>
    <s v="I"/>
    <n v="16560638"/>
    <s v="JIMÉNEZ"/>
    <s v="GESTAL"/>
    <s v="CLARA"/>
    <s v="clajimenez"/>
    <s v="clara.jimenez@unirioja.es"/>
    <n v="1.5"/>
    <n v="1.5"/>
    <s v="A-0504"/>
    <s v="PROFESOR TITULAR UNIVERSIDAD"/>
    <s v="C01"/>
    <s v="TIEMPO COMPLETO"/>
    <s v="2010-09-01 00:00:00.0"/>
    <s v="null"/>
    <s v="DF100275"/>
    <s v="PROFESOR TITULAR INTERINO"/>
    <s v="R111"/>
    <x v="7"/>
    <n v="200"/>
    <s v="DIDÁCTICA DE LA MATEMÁTICA"/>
  </r>
  <r>
    <x v="4"/>
    <x v="2"/>
    <n v="291"/>
    <s v="291G"/>
    <s v="GRUPO-A"/>
    <n v="16568302"/>
    <s v="Trabajo fin de grado en Educación Infantil"/>
    <s v="GG"/>
    <s v="GRUPO GRANDE"/>
    <s v="291G"/>
    <s v="TRABAJO FIN DE GRADO"/>
    <s v="GRUPO-A"/>
    <s v="TRABAJO FIN DE GRADO"/>
    <s v="I"/>
    <n v="16568302"/>
    <s v="ROBREDO"/>
    <s v="VALGAÑÓN"/>
    <s v="BEATRIZ"/>
    <s v="berobred"/>
    <s v="beatriz.robredo@unirioja.es"/>
    <n v="0.9"/>
    <n v="0.9"/>
    <n v="504"/>
    <s v="PROFESOR TITULAR UNIVERSIDAD"/>
    <s v="C01"/>
    <s v="TIEMPO COMPLETO"/>
    <s v="2018-09-17 00:00:00.0"/>
    <s v="null"/>
    <s v="DF386"/>
    <s v="PROFESOR TITULAR DE UNIVERSIDAD"/>
    <s v="R101"/>
    <x v="4"/>
    <n v="205"/>
    <s v="DIDÁCTICA DE LAS CIENCIAS EXPERIMENTALES"/>
  </r>
  <r>
    <x v="4"/>
    <x v="2"/>
    <n v="291"/>
    <s v="291G"/>
    <s v="GRUPO-A"/>
    <n v="16574106"/>
    <s v="Trabajo fin de grado en Educación Infantil"/>
    <s v="GG"/>
    <s v="GRUPO GRANDE"/>
    <s v="291G"/>
    <s v="TRABAJO FIN DE GRADO"/>
    <s v="GRUPO-A"/>
    <s v="TRABAJO FIN DE GRADO"/>
    <s v="I"/>
    <n v="16574106"/>
    <s v="BOBADILLA"/>
    <s v="RUIZ"/>
    <s v="M.ª CONCEPCIÓN"/>
    <s v="mcbobadi"/>
    <s v="m-concepcion.bobadilla@unirioja.es"/>
    <n v="0.9"/>
    <n v="0.9"/>
    <n v="532"/>
    <s v="LABORAL DOCENTE-ASOCIADO"/>
    <s v="P06"/>
    <s v="TIEMPO PARCIAL (6+6 HORAS)"/>
    <s v="2017-09-15 00:00:00.0"/>
    <s v="2019-09-14 00:00:00.0"/>
    <s v="PI101289"/>
    <s v="PROFESOR ASOCIADO"/>
    <s v="R115"/>
    <x v="2"/>
    <n v="185"/>
    <s v="DIBUJO"/>
  </r>
  <r>
    <x v="4"/>
    <x v="2"/>
    <n v="291"/>
    <s v="291G"/>
    <s v="GRUPO-A"/>
    <n v="16574471"/>
    <s v="Trabajo fin de grado en Educación Infantil"/>
    <s v="GG"/>
    <s v="GRUPO GRANDE"/>
    <s v="291G"/>
    <s v="TRABAJO FIN DE GRADO"/>
    <s v="GRUPO-A"/>
    <s v="TRABAJO FIN DE GRADO"/>
    <s v="I"/>
    <n v="16574471"/>
    <s v="ANDRÉS"/>
    <s v="CABELLO"/>
    <s v="SERGIO"/>
    <s v="seandrc"/>
    <s v="sergio.andres@unirioja.es"/>
    <n v="0.6"/>
    <n v="0.6"/>
    <n v="536"/>
    <s v="PROFESOR INTERINO"/>
    <s v="C01"/>
    <s v="TIEMPO COMPLETO"/>
    <s v="2013-09-16 00:00:00.0"/>
    <s v="null"/>
    <s v="PI100924"/>
    <s v="PROFESOR CONTRATADO INTERINO"/>
    <s v="R114"/>
    <x v="3"/>
    <n v="775"/>
    <s v="SOCIOLOGÍA"/>
  </r>
  <r>
    <x v="4"/>
    <x v="2"/>
    <n v="291"/>
    <s v="291G"/>
    <s v="GRUPO-A"/>
    <n v="16581906"/>
    <s v="Trabajo fin de grado en Educación Infantil"/>
    <s v="GG"/>
    <s v="GRUPO GRANDE"/>
    <s v="291G"/>
    <s v="TRABAJO FIN DE GRADO"/>
    <s v="GRUPO-A"/>
    <s v="TRABAJO FIN DE GRADO"/>
    <s v="I"/>
    <n v="16581906"/>
    <s v="SAMPEDRO"/>
    <s v="PASCUAL"/>
    <s v="SIMÓN"/>
    <s v="sisamped"/>
    <s v="simon.sampedro@unirioja.es"/>
    <n v="1.2"/>
    <n v="1.2"/>
    <n v="536"/>
    <s v="PROFESOR INTERINO"/>
    <s v="C01"/>
    <s v="TIEMPO COMPLETO"/>
    <s v="2018-09-17 00:00:00.0"/>
    <s v="null"/>
    <s v="PI101363"/>
    <s v="PROFESOR CONTRATADO INTERINO TC"/>
    <s v="R106"/>
    <x v="5"/>
    <n v="195"/>
    <s v="DIDÁCTICA DE LA LENGUA Y LA LITERATURA"/>
  </r>
  <r>
    <x v="4"/>
    <x v="2"/>
    <n v="291"/>
    <s v="291G"/>
    <s v="GRUPO-A"/>
    <n v="16582369"/>
    <s v="Trabajo fin de grado en Educación Infantil"/>
    <s v="GG"/>
    <s v="GRUPO GRANDE"/>
    <s v="291G"/>
    <s v="TRABAJO FIN DE GRADO"/>
    <s v="GRUPO-A"/>
    <s v="TRABAJO FIN DE GRADO"/>
    <s v="I"/>
    <n v="16582369"/>
    <s v="TÉLLEZ"/>
    <s v="ALARCIA"/>
    <s v="DIEGO"/>
    <s v="dietellalar"/>
    <s v="diego.tellez@unirioja.es"/>
    <n v="0.6"/>
    <n v="0.6"/>
    <n v="534"/>
    <s v="CONTRATADO DOCTOR -TIPO 1"/>
    <s v="C01"/>
    <s v="TIEMPO COMPLETO"/>
    <s v="2018-11-30 00:00:00.0"/>
    <s v="null"/>
    <s v="PI101428"/>
    <s v="PROFESOR CONTRATADO DOCTOR"/>
    <s v="R115"/>
    <x v="2"/>
    <n v="210"/>
    <s v="DIDÁCTICA DE LAS CIENCIAS SOCIALES"/>
  </r>
  <r>
    <x v="4"/>
    <x v="2"/>
    <n v="291"/>
    <s v="291G"/>
    <s v="GRUPO-A"/>
    <n v="16593055"/>
    <s v="Trabajo fin de grado en Educación Infantil"/>
    <s v="GG"/>
    <s v="GRUPO GRANDE"/>
    <s v="291G"/>
    <s v="TRABAJO FIN DE GRADO"/>
    <s v="GRUPO-A"/>
    <s v="TRABAJO FIN DE GRADO"/>
    <s v="I"/>
    <n v="16593055"/>
    <s v="NOVO"/>
    <s v="URRACA"/>
    <s v="CARMEN"/>
    <s v="canovo"/>
    <s v="carmen.novo@unirioja.es"/>
    <n v="0.3"/>
    <n v="0.3"/>
    <n v="536"/>
    <s v="PROFESOR INTERINO"/>
    <s v="C01"/>
    <s v="TIEMPO COMPLETO"/>
    <s v="2018-09-17 00:00:00.0"/>
    <s v="null"/>
    <s v="PI101369"/>
    <s v="PROFESOR CONTRATADO INTERINO"/>
    <s v="R107"/>
    <x v="6"/>
    <n v="345"/>
    <s v="FILOLOGÍA INGLESA"/>
  </r>
  <r>
    <x v="4"/>
    <x v="2"/>
    <n v="291"/>
    <s v="291G"/>
    <s v="GRUPO-A"/>
    <n v="16601915"/>
    <s v="Trabajo fin de grado en Educación Infantil"/>
    <s v="GG"/>
    <s v="GRUPO GRANDE"/>
    <s v="291G"/>
    <s v="TRABAJO FIN DE GRADO"/>
    <s v="GRUPO-A"/>
    <s v="TRABAJO FIN DE GRADO"/>
    <s v="I"/>
    <n v="16601915"/>
    <s v="ORTUÑO"/>
    <s v="SIERRA"/>
    <s v="JAVIER"/>
    <s v="jaortuno"/>
    <s v="javier.ortuno@unirioja.es"/>
    <n v="1.2"/>
    <n v="1.2"/>
    <n v="536"/>
    <s v="PROFESOR INTERINO"/>
    <s v="C01"/>
    <s v="TIEMPO COMPLETO"/>
    <s v="2016-09-15 00:00:00.0"/>
    <s v="null"/>
    <s v="PI101135"/>
    <s v="PROFESOR CONTRATADO INTERINO"/>
    <s v="R115"/>
    <x v="2"/>
    <n v="735"/>
    <s v="PSICOLOGÍA EVOLUTIVA Y DE LA EDUCACIÓN"/>
  </r>
  <r>
    <x v="4"/>
    <x v="2"/>
    <n v="291"/>
    <s v="291G"/>
    <s v="GRUPO-A"/>
    <n v="16620640"/>
    <s v="Trabajo fin de grado en Educación Infantil"/>
    <s v="GG"/>
    <s v="GRUPO GRANDE"/>
    <s v="291G"/>
    <s v="TRABAJO FIN DE GRADO"/>
    <s v="GRUPO-A"/>
    <s v="TRABAJO FIN DE GRADO"/>
    <s v="I"/>
    <n v="16620640"/>
    <s v="LAS HERAS"/>
    <s v="CALVO"/>
    <s v="MIGUEL"/>
    <s v="milasher"/>
    <s v="miguel.las-heras@unirioja.es"/>
    <n v="0.9"/>
    <n v="0.9"/>
    <n v="536"/>
    <s v="PROFESOR INTERINO"/>
    <s v="C01"/>
    <s v="TIEMPO COMPLETO"/>
    <s v="2018-09-18 00:00:00.0"/>
    <s v="null"/>
    <s v="PI101364"/>
    <s v="PROFESOR CONTRATADO INTERINO"/>
    <s v="R106"/>
    <x v="5"/>
    <n v="567"/>
    <s v="LENGUA ESPAÑOLA"/>
  </r>
  <r>
    <x v="4"/>
    <x v="2"/>
    <n v="291"/>
    <s v="291G"/>
    <s v="GRUPO-A"/>
    <n v="16627564"/>
    <s v="Trabajo fin de grado en Educación Infantil"/>
    <s v="GG"/>
    <s v="GRUPO GRANDE"/>
    <s v="291G"/>
    <s v="TRABAJO FIN DE GRADO"/>
    <s v="GRUPO-A"/>
    <s v="TRABAJO FIN DE GRADO"/>
    <s v="I"/>
    <n v="16627564"/>
    <s v="CIFONE"/>
    <s v="PONTE"/>
    <s v="MARÍA DANIELA"/>
    <s v="mdcifone"/>
    <s v="m-daniela.cifone@unirioja.es"/>
    <n v="2.1"/>
    <n v="2.1"/>
    <n v="532"/>
    <s v="LABORAL DOCENTE-ASOCIADO"/>
    <s v="P05"/>
    <s v="TIEMPO PARCIAL (5+5 HORAS)"/>
    <s v="2018-09-17 00:00:00.0"/>
    <s v="2019-09-14 00:00:00.0"/>
    <s v="PI101371"/>
    <s v="PROFESOR ASOCIADO"/>
    <s v="R107"/>
    <x v="6"/>
    <n v="345"/>
    <s v="FILOLOGÍA INGLESA"/>
  </r>
  <r>
    <x v="4"/>
    <x v="2"/>
    <n v="291"/>
    <s v="291G"/>
    <s v="GRUPO-A"/>
    <n v="16799496"/>
    <s v="Trabajo fin de grado en Educación Infantil"/>
    <s v="GG"/>
    <s v="GRUPO GRANDE"/>
    <s v="291G"/>
    <s v="TRABAJO FIN DE GRADO"/>
    <s v="GRUPO-A"/>
    <s v="TRABAJO FIN DE GRADO"/>
    <s v="I"/>
    <n v="16799496"/>
    <s v="RUIZ"/>
    <s v="OMEÑACA"/>
    <s v="JESÚS VICENTE"/>
    <s v="jeruiz"/>
    <s v="jesus-vicente.ruiz@unirioja.es"/>
    <n v="0.3"/>
    <n v="0.3"/>
    <n v="532"/>
    <s v="LABORAL DOCENTE-ASOCIADO"/>
    <s v="P04"/>
    <s v="TIEMPO PARCIAL (4+4 HORAS)"/>
    <s v="2017-09-15 00:00:00.0"/>
    <s v="2019-09-14 00:00:00.0"/>
    <s v="PI101298"/>
    <s v="PROFESOR ASOCIADO"/>
    <s v="R115"/>
    <x v="2"/>
    <n v="805"/>
    <s v="TEORÍA E HISTORIA DE LA EDUCACIÓN"/>
  </r>
  <r>
    <x v="4"/>
    <x v="2"/>
    <n v="291"/>
    <s v="291G"/>
    <s v="GRUPO-A"/>
    <n v="25147795"/>
    <s v="Trabajo fin de grado en Educación Infantil"/>
    <s v="GG"/>
    <s v="GRUPO GRANDE"/>
    <s v="291G"/>
    <s v="TRABAJO FIN DE GRADO"/>
    <s v="GRUPO-A"/>
    <s v="TRABAJO FIN DE GRADO"/>
    <s v="I"/>
    <n v="25147795"/>
    <s v="GARGALLO"/>
    <s v="IBORT"/>
    <s v="MARÍA ESTHER"/>
    <s v="megarga"/>
    <s v="esther.gargallo@unirioja.es"/>
    <n v="1.2"/>
    <n v="1.2"/>
    <s v="A-0506"/>
    <s v="PROFESOR TITULAR DE ESCUELA UNIVERSITARI"/>
    <s v="01A"/>
    <s v="TIEMPO COMPLETO AMPLIADO"/>
    <s v="2012-09-01 00:00:00.0"/>
    <s v="null"/>
    <s v="DF100010"/>
    <s v="TITULAR DE ESCUELA UNIVERSITARIA"/>
    <s v="R115"/>
    <x v="2"/>
    <n v="187"/>
    <s v="DIDÁCTICA DE LA EXPRESIÓN CORPORAL"/>
  </r>
  <r>
    <x v="4"/>
    <x v="2"/>
    <n v="291"/>
    <s v="291G"/>
    <s v="GRUPO-A"/>
    <n v="30651788"/>
    <s v="Trabajo fin de grado en Educación Infantil"/>
    <s v="GG"/>
    <s v="GRUPO GRANDE"/>
    <s v="291G"/>
    <s v="TRABAJO FIN DE GRADO"/>
    <s v="GRUPO-A"/>
    <s v="TRABAJO FIN DE GRADO"/>
    <s v="I"/>
    <n v="30651788"/>
    <s v="ALDAYTURRIAGA"/>
    <s v="MIERA"/>
    <s v="CARLOTA"/>
    <s v="caaldayt"/>
    <s v="carlota.aldayturriaga@unirioja.es"/>
    <n v="0.6"/>
    <n v="0.6"/>
    <n v="532"/>
    <s v="LABORAL DOCENTE-ASOCIADO"/>
    <s v="P06"/>
    <s v="TIEMPO PARCIAL (6+6 HORAS)"/>
    <s v="2017-09-15 00:00:00.0"/>
    <s v="2019-09-14 00:00:00.0"/>
    <s v="PI101290"/>
    <s v="PROFESOR ASOCIADO"/>
    <s v="R115"/>
    <x v="2"/>
    <n v="189"/>
    <s v="DIDÁCTICA DE LA EXPRESIÓN MUSICAL"/>
  </r>
  <r>
    <x v="4"/>
    <x v="2"/>
    <n v="291"/>
    <s v="291G"/>
    <s v="GRUPO-A"/>
    <n v="47106053"/>
    <s v="Trabajo fin de grado en Educación Infantil"/>
    <s v="GG"/>
    <s v="GRUPO GRANDE"/>
    <s v="291G"/>
    <s v="TRABAJO FIN DE GRADO"/>
    <s v="GRUPO-A"/>
    <s v="TRABAJO FIN DE GRADO"/>
    <s v="I"/>
    <n v="47106053"/>
    <s v="FIDALGO"/>
    <s v="ALLO"/>
    <s v="LUISA"/>
    <s v="lufidalg"/>
    <s v="luisa.fidalgoa@unirioja.es"/>
    <n v="1.5"/>
    <n v="1.5"/>
    <n v="536"/>
    <s v="PROFESOR INTERINO"/>
    <s v="C01"/>
    <s v="TIEMPO COMPLETO"/>
    <s v="2017-09-15 00:00:00.0"/>
    <s v="null"/>
    <s v="PI101261"/>
    <s v="PROFESOR CONTRATADO INTERINO"/>
    <s v="R107"/>
    <x v="6"/>
    <n v="345"/>
    <s v="FILOLOGÍA INGLESA"/>
  </r>
  <r>
    <x v="4"/>
    <x v="2"/>
    <n v="291"/>
    <s v="291G"/>
    <s v="GRUPO-A"/>
    <n v="51101681"/>
    <s v="Trabajo fin de grado en Educación Infantil"/>
    <s v="GG"/>
    <s v="GRUPO GRANDE"/>
    <s v="291G"/>
    <s v="TRABAJO FIN DE GRADO"/>
    <s v="GRUPO-A"/>
    <s v="TRABAJO FIN DE GRADO"/>
    <s v="I"/>
    <n v="51101681"/>
    <s v="SEBASTIÁN"/>
    <s v="ENESCO"/>
    <s v="CARLA ILEANA"/>
    <s v="casebast"/>
    <s v="carla-ileana.sebastian@unirioja.es"/>
    <n v="0.3"/>
    <n v="0.3"/>
    <n v="7081"/>
    <s v="AYUDANTE (DOCTOR)"/>
    <s v="C01"/>
    <s v="TIEMPO COMPLETO"/>
    <s v="2018-09-17 00:00:00.0"/>
    <s v="2021-09-16 00:00:00.0"/>
    <s v="PI101400"/>
    <s v="PROFESOR AYUDANTE DOCTOR"/>
    <s v="R115"/>
    <x v="2"/>
    <n v="735"/>
    <s v="PSICOLOGÍA EVOLUTIVA Y DE LA EDUCACIÓN"/>
  </r>
  <r>
    <x v="4"/>
    <x v="2"/>
    <n v="291"/>
    <s v="291G"/>
    <s v="GRUPO-A"/>
    <n v="71639421"/>
    <s v="Trabajo fin de grado en Educación Infantil"/>
    <s v="GG"/>
    <s v="GRUPO GRANDE"/>
    <s v="291G"/>
    <s v="TRABAJO FIN DE GRADO"/>
    <s v="GRUPO-A"/>
    <s v="TRABAJO FIN DE GRADO"/>
    <s v="I"/>
    <n v="71639421"/>
    <s v="FONSECA"/>
    <s v="PEDRERO"/>
    <s v="EDUARDO"/>
    <s v="edfonsec"/>
    <s v="eduardo.fonseca@unirioja.es"/>
    <n v="1.2"/>
    <n v="1.2"/>
    <n v="504"/>
    <s v="PROFESOR TITULAR UNIVERSIDAD"/>
    <s v="C01"/>
    <s v="TIEMPO COMPLETO"/>
    <s v="2011-09-01 00:00:00.0"/>
    <s v="null"/>
    <s v="DF100295"/>
    <s v="PROFESOR TITULAR DE UNIVERSIDAD"/>
    <s v="R115"/>
    <x v="2"/>
    <n v="735"/>
    <s v="PSICOLOGÍA EVOLUTIVA Y DE LA EDUCACIÓN"/>
  </r>
  <r>
    <x v="4"/>
    <x v="2"/>
    <n v="291"/>
    <s v="291G"/>
    <s v="GRUPO-A"/>
    <n v="72692212"/>
    <s v="Trabajo fin de grado en Educación Infantil"/>
    <s v="GG"/>
    <s v="GRUPO GRANDE"/>
    <s v="291G"/>
    <s v="TRABAJO FIN DE GRADO"/>
    <s v="GRUPO-A"/>
    <s v="TRABAJO FIN DE GRADO"/>
    <s v="I"/>
    <n v="72692212"/>
    <s v="IZA"/>
    <s v="ERVITI"/>
    <s v="ANEIDER"/>
    <s v="aniza"/>
    <s v="aneider.izae@unirioja.es"/>
    <n v="0.3"/>
    <n v="0.3"/>
    <n v="536"/>
    <s v="PROFESOR INTERINO"/>
    <s v="C01"/>
    <s v="TIEMPO COMPLETO"/>
    <s v="2015-12-22 00:00:00.0"/>
    <s v="null"/>
    <s v="PI101034"/>
    <s v="PROFESOR CONTRATADO INTERINO"/>
    <s v="R107"/>
    <x v="6"/>
    <n v="345"/>
    <s v="FILOLOGÍA INGLESA"/>
  </r>
  <r>
    <x v="4"/>
    <x v="2"/>
    <n v="291"/>
    <s v="291G"/>
    <s v="GRUPO-A"/>
    <n v="72786679"/>
    <s v="Trabajo fin de grado en Educación Infantil"/>
    <s v="GG"/>
    <s v="GRUPO GRANDE"/>
    <s v="291G"/>
    <s v="TRABAJO FIN DE GRADO"/>
    <s v="GRUPO-A"/>
    <s v="TRABAJO FIN DE GRADO"/>
    <s v="I"/>
    <n v="72786679"/>
    <s v="HERREROS"/>
    <s v="GONZÁLEZ"/>
    <s v="CARMEN"/>
    <s v="caherrer"/>
    <s v="carmen.herreros@unirioja.es"/>
    <n v="1.2"/>
    <n v="1.2"/>
    <n v="532"/>
    <s v="LABORAL DOCENTE-ASOCIADO"/>
    <s v="P02"/>
    <s v="TIEMPO PARCIAL (2+2 HORAS)"/>
    <s v="2018-09-17 00:00:00.0"/>
    <s v="2019-09-14 00:00:00.0"/>
    <s v="PI101395"/>
    <s v="PROFESOR ASOCIADO"/>
    <s v="R115"/>
    <x v="2"/>
    <n v="210"/>
    <s v="DIDÁCTICA DE LAS CIENCIAS SOCIALES"/>
  </r>
  <r>
    <x v="4"/>
    <x v="2"/>
    <n v="291"/>
    <s v="291G"/>
    <s v="GRUPO-A"/>
    <s v="X4135783"/>
    <s v="Trabajo fin de grado en Educación Infantil"/>
    <s v="GG"/>
    <s v="GRUPO GRANDE"/>
    <s v="291G"/>
    <s v="TRABAJO FIN DE GRADO"/>
    <s v="GRUPO-A"/>
    <s v="TRABAJO FIN DE GRADO"/>
    <s v="I"/>
    <s v="X4135783"/>
    <s v="VIEL"/>
    <s v="-"/>
    <s v="ANITA JOCELYNE MARIE"/>
    <s v="anviel"/>
    <s v="anita.viel@unirioja.es"/>
    <n v="0.9"/>
    <n v="0.9"/>
    <n v="532"/>
    <s v="LABORAL DOCENTE-ASOCIADO"/>
    <s v="P03"/>
    <s v="TIEMPO PARCIAL (3+3 HORAS)"/>
    <s v="2018-09-17 00:00:00.0"/>
    <s v="2019-09-14 00:00:00.0"/>
    <s v="PI101367"/>
    <s v="PROFESOR ASOCIADO"/>
    <s v="R107"/>
    <x v="6"/>
    <n v="335"/>
    <s v="FILOLOGÍA FRANCESA"/>
  </r>
  <r>
    <x v="5"/>
    <x v="2"/>
    <n v="292"/>
    <s v="292G"/>
    <s v="GRUPO-A"/>
    <n v="16268560"/>
    <s v="Educación plástica y visual"/>
    <s v="GG"/>
    <s v="GRUPO GRANDE"/>
    <s v="292G"/>
    <s v="GRUPO GRANDE DE Educación plástica y visual"/>
    <s v="GRUPO-A"/>
    <s v="Grupo Grande de Educación plástica y visual"/>
    <s v="1S"/>
    <n v="16268560"/>
    <s v="TEJADA"/>
    <s v="SÁNCHEZ"/>
    <s v="Mª SORAYA"/>
    <s v="matejas"/>
    <s v="soraya.tejada@unirioja.es"/>
    <n v="4"/>
    <n v="4"/>
    <n v="536"/>
    <s v="PROFESOR INTERINO"/>
    <s v="C01"/>
    <s v="TIEMPO COMPLETO"/>
    <s v="2013-09-16 00:00:00.0"/>
    <s v="null"/>
    <s v="PI100929"/>
    <s v="PROFESOR CONTRATADO INTERINO"/>
    <s v="R115"/>
    <x v="2"/>
    <n v="193"/>
    <s v="DIDÁCTICA DE LA EXPRESIÓN PLÁSTICA"/>
  </r>
  <r>
    <x v="5"/>
    <x v="2"/>
    <n v="292"/>
    <s v="292G"/>
    <s v="GRUPO-B"/>
    <n v="16268560"/>
    <s v="Educación plástica y visual"/>
    <s v="GG"/>
    <s v="GRUPO GRANDE"/>
    <s v="292G"/>
    <s v="GRUPO GRANDE DE Educación plástica y visual"/>
    <s v="GRUPO-B"/>
    <s v="Grupo Grande de Educación plástica y visual"/>
    <s v="1S"/>
    <n v="16268560"/>
    <s v="TEJADA"/>
    <s v="SÁNCHEZ"/>
    <s v="Mª SORAYA"/>
    <s v="matejas"/>
    <s v="soraya.tejada@unirioja.es"/>
    <n v="4"/>
    <n v="4"/>
    <n v="536"/>
    <s v="PROFESOR INTERINO"/>
    <s v="C01"/>
    <s v="TIEMPO COMPLETO"/>
    <s v="2013-09-16 00:00:00.0"/>
    <s v="null"/>
    <s v="PI100929"/>
    <s v="PROFESOR CONTRATADO INTERINO"/>
    <s v="R115"/>
    <x v="2"/>
    <n v="193"/>
    <s v="DIDÁCTICA DE LA EXPRESIÓN PLÁSTICA"/>
  </r>
  <r>
    <x v="5"/>
    <x v="2"/>
    <n v="292"/>
    <s v="292R"/>
    <s v="GRUPO-A1"/>
    <n v="16268560"/>
    <s v="Educación plástica y visual"/>
    <s v="GR"/>
    <s v="GRUPO REDUCIDO"/>
    <s v="292R"/>
    <s v="GRUPO REDUCIDO DE Educación plástica y visual"/>
    <s v="GRUPO-A1"/>
    <s v="Grupo Reducido de Educación plástica y visual"/>
    <s v="1S"/>
    <n v="16268560"/>
    <s v="TEJADA"/>
    <s v="SÁNCHEZ"/>
    <s v="Mª SORAYA"/>
    <s v="matejas"/>
    <s v="soraya.tejada@unirioja.es"/>
    <n v="2"/>
    <n v="2"/>
    <n v="536"/>
    <s v="PROFESOR INTERINO"/>
    <s v="C01"/>
    <s v="TIEMPO COMPLETO"/>
    <s v="2013-09-16 00:00:00.0"/>
    <s v="null"/>
    <s v="PI100929"/>
    <s v="PROFESOR CONTRATADO INTERINO"/>
    <s v="R115"/>
    <x v="2"/>
    <n v="193"/>
    <s v="DIDÁCTICA DE LA EXPRESIÓN PLÁSTICA"/>
  </r>
  <r>
    <x v="5"/>
    <x v="2"/>
    <n v="292"/>
    <s v="292R"/>
    <s v="GRUPO-A2"/>
    <n v="16268560"/>
    <s v="Educación plástica y visual"/>
    <s v="GR"/>
    <s v="GRUPO REDUCIDO"/>
    <s v="292R"/>
    <s v="GRUPO REDUCIDO DE Educación plástica y visual"/>
    <s v="GRUPO-A2"/>
    <s v="Grupo Reducido de Educación plástica y visual"/>
    <s v="1S"/>
    <n v="16268560"/>
    <s v="TEJADA"/>
    <s v="SÁNCHEZ"/>
    <s v="Mª SORAYA"/>
    <s v="matejas"/>
    <s v="soraya.tejada@unirioja.es"/>
    <n v="2"/>
    <n v="2"/>
    <n v="536"/>
    <s v="PROFESOR INTERINO"/>
    <s v="C01"/>
    <s v="TIEMPO COMPLETO"/>
    <s v="2013-09-16 00:00:00.0"/>
    <s v="null"/>
    <s v="PI100929"/>
    <s v="PROFESOR CONTRATADO INTERINO"/>
    <s v="R115"/>
    <x v="2"/>
    <n v="193"/>
    <s v="DIDÁCTICA DE LA EXPRESIÓN PLÁSTICA"/>
  </r>
  <r>
    <x v="5"/>
    <x v="2"/>
    <n v="292"/>
    <s v="292R"/>
    <s v="GRUPO-B1"/>
    <n v="16574106"/>
    <s v="Educación plástica y visual"/>
    <s v="GR"/>
    <s v="GRUPO REDUCIDO"/>
    <s v="292R"/>
    <s v="GRUPO REDUCIDO DE Educación plástica y visual"/>
    <s v="GRUPO-B1"/>
    <s v="Grupo Reducido de Educación plástica y visual"/>
    <s v="1S"/>
    <n v="16574106"/>
    <s v="BOBADILLA"/>
    <s v="RUIZ"/>
    <s v="M.ª CONCEPCIÓN"/>
    <s v="mcbobadi"/>
    <s v="m-concepcion.bobadilla@unirioja.es"/>
    <n v="2"/>
    <n v="2"/>
    <n v="532"/>
    <s v="LABORAL DOCENTE-ASOCIADO"/>
    <s v="P06"/>
    <s v="TIEMPO PARCIAL (6+6 HORAS)"/>
    <s v="2017-09-15 00:00:00.0"/>
    <s v="2019-09-14 00:00:00.0"/>
    <s v="PI101289"/>
    <s v="PROFESOR ASOCIADO"/>
    <s v="R115"/>
    <x v="2"/>
    <n v="185"/>
    <s v="DIBUJO"/>
  </r>
  <r>
    <x v="5"/>
    <x v="2"/>
    <n v="292"/>
    <s v="292R"/>
    <s v="GRUPO-B2"/>
    <n v="16574106"/>
    <s v="Educación plástica y visual"/>
    <s v="GR"/>
    <s v="GRUPO REDUCIDO"/>
    <s v="292R"/>
    <s v="GRUPO REDUCIDO DE Educación plástica y visual"/>
    <s v="GRUPO-B2"/>
    <s v="Grupo Reducido de Educación plástica y visual"/>
    <s v="1S"/>
    <n v="16574106"/>
    <s v="BOBADILLA"/>
    <s v="RUIZ"/>
    <s v="M.ª CONCEPCIÓN"/>
    <s v="mcbobadi"/>
    <s v="m-concepcion.bobadilla@unirioja.es"/>
    <n v="2"/>
    <n v="2"/>
    <n v="532"/>
    <s v="LABORAL DOCENTE-ASOCIADO"/>
    <s v="P06"/>
    <s v="TIEMPO PARCIAL (6+6 HORAS)"/>
    <s v="2017-09-15 00:00:00.0"/>
    <s v="2019-09-14 00:00:00.0"/>
    <s v="PI101289"/>
    <s v="PROFESOR ASOCIADO"/>
    <s v="R115"/>
    <x v="2"/>
    <n v="185"/>
    <s v="DIBUJO"/>
  </r>
  <r>
    <x v="5"/>
    <x v="2"/>
    <n v="293"/>
    <s v="293G"/>
    <s v="GRUPO-A"/>
    <n v="73587035"/>
    <s v="Matemáticas y su didáctica II"/>
    <s v="GG"/>
    <s v="GRUPO GRANDE"/>
    <s v="293G"/>
    <s v="GRUPO GRANDE DE Matemáticas y su didáctica II"/>
    <s v="GRUPO-A"/>
    <s v="Grupo Grande de Matemáticas y su didáctica II"/>
    <s v="1S"/>
    <n v="73587035"/>
    <s v="RIBERA"/>
    <s v="PUCHADES"/>
    <s v="JUAN MIGUEL"/>
    <s v="juribera"/>
    <s v="juan-miguel.ribera@unirioja.es"/>
    <n v="4"/>
    <n v="4"/>
    <n v="504"/>
    <s v="PROFESOR TITULAR UNIVERSIDAD"/>
    <s v="C01"/>
    <s v="TIEMPO COMPLETO"/>
    <s v="2017-09-15 00:00:00.0"/>
    <s v="null"/>
    <s v="DF100341"/>
    <s v="PROFEESOR TITULAR DE UNIVERSIDAD"/>
    <s v="R111"/>
    <x v="7"/>
    <n v="200"/>
    <s v="DIDÁCTICA DE LA MATEMÁTICA"/>
  </r>
  <r>
    <x v="5"/>
    <x v="2"/>
    <n v="293"/>
    <s v="293G"/>
    <s v="GRUPO-B"/>
    <n v="18450825"/>
    <s v="Matemáticas y su didáctica II"/>
    <s v="GG"/>
    <s v="GRUPO GRANDE"/>
    <s v="293G"/>
    <s v="GRUPO GRANDE DE Matemáticas y su didáctica II"/>
    <s v="GRUPO-B"/>
    <s v="Grupo Grande de Matemáticas y su didáctica II"/>
    <s v="1S"/>
    <n v="18450825"/>
    <s v="VIÑADO"/>
    <s v="LEREU"/>
    <s v="FRANCISCO"/>
    <s v="frvinado"/>
    <s v="francisco.vinado@unirioja.es"/>
    <n v="4"/>
    <n v="4"/>
    <n v="536"/>
    <s v="PROFESOR INTERINO"/>
    <s v="C01"/>
    <s v="TIEMPO COMPLETO"/>
    <s v="2018-09-17 00:00:00.0"/>
    <s v="2019-01-31 00:00:00.0"/>
    <s v="PI101384"/>
    <s v="PROFESOR CONTRATADO INTERINO"/>
    <s v="R111"/>
    <x v="7"/>
    <n v="200"/>
    <s v="DIDÁCTICA DE LA MATEMÁTICA"/>
  </r>
  <r>
    <x v="5"/>
    <x v="2"/>
    <n v="293"/>
    <s v="293L"/>
    <s v="GRUPO-A1"/>
    <n v="73587035"/>
    <s v="Matemáticas y su didáctica II"/>
    <s v="GL"/>
    <s v="GRUPO DE LABORATORIO"/>
    <s v="293L"/>
    <s v="LABORATORIO DE Matemáticas y su didáctica II"/>
    <s v="GRUPO-A1"/>
    <s v="Laboratorio de Matemáticas y su didáctica II"/>
    <s v="1S"/>
    <n v="73587035"/>
    <s v="RIBERA"/>
    <s v="PUCHADES"/>
    <s v="JUAN MIGUEL"/>
    <s v="juribera"/>
    <s v="juan-miguel.ribera@unirioja.es"/>
    <n v="2"/>
    <n v="2"/>
    <n v="504"/>
    <s v="PROFESOR TITULAR UNIVERSIDAD"/>
    <s v="C01"/>
    <s v="TIEMPO COMPLETO"/>
    <s v="2017-09-15 00:00:00.0"/>
    <s v="null"/>
    <s v="DF100341"/>
    <s v="PROFEESOR TITULAR DE UNIVERSIDAD"/>
    <s v="R111"/>
    <x v="7"/>
    <n v="200"/>
    <s v="DIDÁCTICA DE LA MATEMÁTICA"/>
  </r>
  <r>
    <x v="5"/>
    <x v="2"/>
    <n v="293"/>
    <s v="293L"/>
    <s v="GRUPO-A2"/>
    <n v="73587035"/>
    <s v="Matemáticas y su didáctica II"/>
    <s v="GL"/>
    <s v="GRUPO DE LABORATORIO"/>
    <s v="293L"/>
    <s v="LABORATORIO DE Matemáticas y su didáctica II"/>
    <s v="GRUPO-A2"/>
    <s v="Laboratorio de Matemáticas y su didáctica II"/>
    <s v="1S"/>
    <n v="73587035"/>
    <s v="RIBERA"/>
    <s v="PUCHADES"/>
    <s v="JUAN MIGUEL"/>
    <s v="juribera"/>
    <s v="juan-miguel.ribera@unirioja.es"/>
    <n v="2"/>
    <n v="2"/>
    <n v="504"/>
    <s v="PROFESOR TITULAR UNIVERSIDAD"/>
    <s v="C01"/>
    <s v="TIEMPO COMPLETO"/>
    <s v="2017-09-15 00:00:00.0"/>
    <s v="null"/>
    <s v="DF100341"/>
    <s v="PROFEESOR TITULAR DE UNIVERSIDAD"/>
    <s v="R111"/>
    <x v="7"/>
    <n v="200"/>
    <s v="DIDÁCTICA DE LA MATEMÁTICA"/>
  </r>
  <r>
    <x v="5"/>
    <x v="2"/>
    <n v="293"/>
    <s v="293L"/>
    <s v="GRUPO-B1"/>
    <n v="18450825"/>
    <s v="Matemáticas y su didáctica II"/>
    <s v="GL"/>
    <s v="GRUPO DE LABORATORIO"/>
    <s v="293L"/>
    <s v="LABORATORIO DE Matemáticas y su didáctica II"/>
    <s v="GRUPO-B1"/>
    <s v="Laboratorio de Matemáticas y su didáctica II"/>
    <s v="1S"/>
    <n v="18450825"/>
    <s v="VIÑADO"/>
    <s v="LEREU"/>
    <s v="FRANCISCO"/>
    <s v="frvinado"/>
    <s v="francisco.vinado@unirioja.es"/>
    <n v="2"/>
    <n v="2"/>
    <n v="536"/>
    <s v="PROFESOR INTERINO"/>
    <s v="C01"/>
    <s v="TIEMPO COMPLETO"/>
    <s v="2018-09-17 00:00:00.0"/>
    <s v="2019-01-31 00:00:00.0"/>
    <s v="PI101384"/>
    <s v="PROFESOR CONTRATADO INTERINO"/>
    <s v="R111"/>
    <x v="7"/>
    <n v="200"/>
    <s v="DIDÁCTICA DE LA MATEMÁTICA"/>
  </r>
  <r>
    <x v="5"/>
    <x v="2"/>
    <n v="293"/>
    <s v="293L"/>
    <s v="GRUPO-B2"/>
    <n v="18450825"/>
    <s v="Matemáticas y su didáctica II"/>
    <s v="GL"/>
    <s v="GRUPO DE LABORATORIO"/>
    <s v="293L"/>
    <s v="LABORATORIO DE Matemáticas y su didáctica II"/>
    <s v="GRUPO-B2"/>
    <s v="Laboratorio de Matemáticas y su didáctica II"/>
    <s v="1S"/>
    <n v="18450825"/>
    <s v="VIÑADO"/>
    <s v="LEREU"/>
    <s v="FRANCISCO"/>
    <s v="frvinado"/>
    <s v="francisco.vinado@unirioja.es"/>
    <n v="2"/>
    <n v="2"/>
    <n v="536"/>
    <s v="PROFESOR INTERINO"/>
    <s v="C01"/>
    <s v="TIEMPO COMPLETO"/>
    <s v="2018-09-17 00:00:00.0"/>
    <s v="2019-01-31 00:00:00.0"/>
    <s v="PI101384"/>
    <s v="PROFESOR CONTRATADO INTERINO"/>
    <s v="R111"/>
    <x v="7"/>
    <n v="200"/>
    <s v="DIDÁCTICA DE LA MATEMÁTICA"/>
  </r>
  <r>
    <x v="5"/>
    <x v="2"/>
    <n v="293"/>
    <s v="293L"/>
    <s v="GRUPO-B3"/>
    <n v="18450825"/>
    <s v="Matemáticas y su didáctica II"/>
    <s v="GL"/>
    <s v="GRUPO DE LABORATORIO"/>
    <s v="293L"/>
    <s v="LABORATORIO DE Matemáticas y su didáctica II"/>
    <s v="GRUPO-B3"/>
    <s v="Laboratorio de Matemáticas y su didáctica II"/>
    <s v="1S"/>
    <n v="18450825"/>
    <s v="VIÑADO"/>
    <s v="LEREU"/>
    <s v="FRANCISCO"/>
    <s v="frvinado"/>
    <s v="francisco.vinado@unirioja.es"/>
    <n v="2"/>
    <n v="2"/>
    <n v="536"/>
    <s v="PROFESOR INTERINO"/>
    <s v="C01"/>
    <s v="TIEMPO COMPLETO"/>
    <s v="2018-09-17 00:00:00.0"/>
    <s v="2019-01-31 00:00:00.0"/>
    <s v="PI101384"/>
    <s v="PROFESOR CONTRATADO INTERINO"/>
    <s v="R111"/>
    <x v="7"/>
    <n v="200"/>
    <s v="DIDÁCTICA DE LA MATEMÁTICA"/>
  </r>
  <r>
    <x v="5"/>
    <x v="2"/>
    <n v="293"/>
    <s v="293L"/>
    <s v="GRUPO-B4"/>
    <n v="73587035"/>
    <s v="Matemáticas y su didáctica II"/>
    <s v="GL"/>
    <s v="GRUPO DE LABORATORIO"/>
    <s v="293L"/>
    <s v="LABORATORIO DE Matemáticas y su didáctica II"/>
    <s v="GRUPO-B4"/>
    <s v="Laboratorio de Matemáticas y su didáctica II"/>
    <s v="1S"/>
    <n v="73587035"/>
    <s v="RIBERA"/>
    <s v="PUCHADES"/>
    <s v="JUAN MIGUEL"/>
    <s v="juribera"/>
    <s v="juan-miguel.ribera@unirioja.es"/>
    <n v="2"/>
    <n v="2"/>
    <n v="504"/>
    <s v="PROFESOR TITULAR UNIVERSIDAD"/>
    <s v="C01"/>
    <s v="TIEMPO COMPLETO"/>
    <s v="2017-09-15 00:00:00.0"/>
    <s v="null"/>
    <s v="DF100341"/>
    <s v="PROFEESOR TITULAR DE UNIVERSIDAD"/>
    <s v="R111"/>
    <x v="7"/>
    <n v="200"/>
    <s v="DIDÁCTICA DE LA MATEMÁTICA"/>
  </r>
  <r>
    <x v="5"/>
    <x v="2"/>
    <n v="294"/>
    <s v="294G"/>
    <s v="GRUPO-A"/>
    <n v="50842132"/>
    <s v="Habilidades lingüísticas para la enseñanza"/>
    <s v="GG"/>
    <s v="GRUPO GRANDE"/>
    <s v="294G"/>
    <s v="GRUPO GRANDE DE Habilidades lingüísticas para la enseñanza"/>
    <s v="GRUPO-A"/>
    <s v="Grupo Grande de Habilidades lingüísticas para la enseñanza"/>
    <s v="1S"/>
    <n v="50842132"/>
    <s v="GAVELA"/>
    <s v="GARCÍA"/>
    <s v="DELIA DEL PILAR"/>
    <s v="degavela"/>
    <s v="delia.gavela@unirioja.es"/>
    <n v="4"/>
    <n v="4"/>
    <n v="504"/>
    <s v="PROFESOR TITULAR UNIVERSIDAD"/>
    <s v="C01"/>
    <s v="TIEMPO COMPLETO"/>
    <s v="2017-09-15 00:00:00.0"/>
    <s v="null"/>
    <s v="DF100302"/>
    <s v="PROFESOR TITULAR DE UNIVERSIDAD"/>
    <s v="R106"/>
    <x v="5"/>
    <n v="195"/>
    <s v="DIDÁCTICA DE LA LENGUA Y LA LITERATURA"/>
  </r>
  <r>
    <x v="5"/>
    <x v="2"/>
    <n v="294"/>
    <s v="294G"/>
    <s v="GRUPO-B"/>
    <n v="16556358"/>
    <s v="Habilidades lingüísticas para la enseñanza"/>
    <s v="GG"/>
    <s v="GRUPO GRANDE"/>
    <s v="294G"/>
    <s v="GRUPO GRANDE DE Habilidades lingüísticas para la enseñanza"/>
    <s v="GRUPO-B"/>
    <s v="Grupo Grande de Habilidades lingüísticas para la enseñanza"/>
    <s v="1S"/>
    <n v="16556358"/>
    <s v="SILVESTRE"/>
    <s v="SALAS"/>
    <s v="MARÍA DEL SOL"/>
    <s v="masilves"/>
    <s v="marysol.silvestre@unirioja.es"/>
    <n v="4"/>
    <n v="4"/>
    <n v="536"/>
    <s v="PROFESOR INTERINO"/>
    <s v="C01"/>
    <s v="TIEMPO COMPLETO"/>
    <s v="2013-09-16 00:00:00.0"/>
    <s v="null"/>
    <s v="PI100910"/>
    <s v="PROFESOR CONTRATADO INTERINO"/>
    <s v="R106"/>
    <x v="5"/>
    <n v="195"/>
    <s v="DIDÁCTICA DE LA LENGUA Y LA LITERATURA"/>
  </r>
  <r>
    <x v="5"/>
    <x v="2"/>
    <n v="294"/>
    <s v="294R"/>
    <s v="GRUPO-A1"/>
    <n v="50842132"/>
    <s v="Habilidades lingüísticas para la enseñanza"/>
    <s v="GR"/>
    <s v="GRUPO REDUCIDO"/>
    <s v="294R"/>
    <s v="GRUPO REDUCIDO DE Habilidades lingüísticas para la enseñanza"/>
    <s v="GRUPO-A1"/>
    <s v="Grupo Reducido de Habilidades lingüísticas para la enseñanza"/>
    <s v="1S"/>
    <n v="50842132"/>
    <s v="GAVELA"/>
    <s v="GARCÍA"/>
    <s v="DELIA DEL PILAR"/>
    <s v="degavela"/>
    <s v="delia.gavela@unirioja.es"/>
    <n v="2"/>
    <n v="2"/>
    <n v="504"/>
    <s v="PROFESOR TITULAR UNIVERSIDAD"/>
    <s v="C01"/>
    <s v="TIEMPO COMPLETO"/>
    <s v="2017-09-15 00:00:00.0"/>
    <s v="null"/>
    <s v="DF100302"/>
    <s v="PROFESOR TITULAR DE UNIVERSIDAD"/>
    <s v="R106"/>
    <x v="5"/>
    <n v="195"/>
    <s v="DIDÁCTICA DE LA LENGUA Y LA LITERATURA"/>
  </r>
  <r>
    <x v="5"/>
    <x v="2"/>
    <n v="294"/>
    <s v="294R"/>
    <s v="GRUPO-A2"/>
    <n v="50842132"/>
    <s v="Habilidades lingüísticas para la enseñanza"/>
    <s v="GR"/>
    <s v="GRUPO REDUCIDO"/>
    <s v="294R"/>
    <s v="GRUPO REDUCIDO DE Habilidades lingüísticas para la enseñanza"/>
    <s v="GRUPO-A2"/>
    <s v="Grupo Reducido de Habilidades lingüísticas para la enseñanza"/>
    <s v="1S"/>
    <n v="50842132"/>
    <s v="GAVELA"/>
    <s v="GARCÍA"/>
    <s v="DELIA DEL PILAR"/>
    <s v="degavela"/>
    <s v="delia.gavela@unirioja.es"/>
    <n v="2"/>
    <n v="2"/>
    <n v="504"/>
    <s v="PROFESOR TITULAR UNIVERSIDAD"/>
    <s v="C01"/>
    <s v="TIEMPO COMPLETO"/>
    <s v="2017-09-15 00:00:00.0"/>
    <s v="null"/>
    <s v="DF100302"/>
    <s v="PROFESOR TITULAR DE UNIVERSIDAD"/>
    <s v="R106"/>
    <x v="5"/>
    <n v="195"/>
    <s v="DIDÁCTICA DE LA LENGUA Y LA LITERATURA"/>
  </r>
  <r>
    <x v="5"/>
    <x v="2"/>
    <n v="294"/>
    <s v="294R"/>
    <s v="GRUPO-B1"/>
    <n v="16556358"/>
    <s v="Habilidades lingüísticas para la enseñanza"/>
    <s v="GR"/>
    <s v="GRUPO REDUCIDO"/>
    <s v="294R"/>
    <s v="GRUPO REDUCIDO DE Habilidades lingüísticas para la enseñanza"/>
    <s v="GRUPO-B1"/>
    <s v="Grupo Reducido de Habilidades lingüísticas para la enseñanza"/>
    <s v="1S"/>
    <n v="16556358"/>
    <s v="SILVESTRE"/>
    <s v="SALAS"/>
    <s v="MARÍA DEL SOL"/>
    <s v="masilves"/>
    <s v="marysol.silvestre@unirioja.es"/>
    <n v="2"/>
    <n v="2"/>
    <n v="536"/>
    <s v="PROFESOR INTERINO"/>
    <s v="C01"/>
    <s v="TIEMPO COMPLETO"/>
    <s v="2013-09-16 00:00:00.0"/>
    <s v="null"/>
    <s v="PI100910"/>
    <s v="PROFESOR CONTRATADO INTERINO"/>
    <s v="R106"/>
    <x v="5"/>
    <n v="195"/>
    <s v="DIDÁCTICA DE LA LENGUA Y LA LITERATURA"/>
  </r>
  <r>
    <x v="5"/>
    <x v="2"/>
    <n v="294"/>
    <s v="294R"/>
    <s v="GRUPO-B2"/>
    <n v="16556358"/>
    <s v="Habilidades lingüísticas para la enseñanza"/>
    <s v="GR"/>
    <s v="GRUPO REDUCIDO"/>
    <s v="294R"/>
    <s v="GRUPO REDUCIDO DE Habilidades lingüísticas para la enseñanza"/>
    <s v="GRUPO-B2"/>
    <s v="Grupo Reducido de Habilidades lingüísticas para la enseñanza"/>
    <s v="1S"/>
    <n v="16556358"/>
    <s v="SILVESTRE"/>
    <s v="SALAS"/>
    <s v="MARÍA DEL SOL"/>
    <s v="masilves"/>
    <s v="marysol.silvestre@unirioja.es"/>
    <n v="2"/>
    <n v="2"/>
    <n v="536"/>
    <s v="PROFESOR INTERINO"/>
    <s v="C01"/>
    <s v="TIEMPO COMPLETO"/>
    <s v="2013-09-16 00:00:00.0"/>
    <s v="null"/>
    <s v="PI100910"/>
    <s v="PROFESOR CONTRATADO INTERINO"/>
    <s v="R106"/>
    <x v="5"/>
    <n v="195"/>
    <s v="DIDÁCTICA DE LA LENGUA Y LA LITERATURA"/>
  </r>
  <r>
    <x v="5"/>
    <x v="2"/>
    <n v="295"/>
    <s v="295G"/>
    <s v="GRUPO-A"/>
    <n v="16527579"/>
    <s v="Didáctica de las Ciencias Sociales: Historia"/>
    <s v="GG"/>
    <s v="GRUPO GRANDE"/>
    <s v="295G"/>
    <s v="GRUPO GRANDE DE Didáctica de las ciencias sociales: historia"/>
    <s v="GRUPO-A"/>
    <s v="Grupo Grande de Didáctica de las ciencias sociales: historia"/>
    <s v="1S"/>
    <n v="16527579"/>
    <s v="GIL-DÍEZ"/>
    <s v="USANDIZAGA"/>
    <s v="IGNACIO"/>
    <s v="iggildie"/>
    <s v="ignacio.gil-diez@unirioja.es"/>
    <n v="0"/>
    <n v="0"/>
    <n v="504"/>
    <s v="PROFESOR TITULAR UNIVERSIDAD"/>
    <s v="C01"/>
    <s v="TIEMPO COMPLETO"/>
    <s v="2016-11-12 00:00:00.0"/>
    <s v="null"/>
    <s v="DF100293"/>
    <s v="PROFESOR TITULAR DE UNIVERSIDAD"/>
    <s v="R115"/>
    <x v="2"/>
    <n v="210"/>
    <s v="DIDÁCTICA DE LAS CIENCIAS SOCIALES"/>
  </r>
  <r>
    <x v="5"/>
    <x v="2"/>
    <n v="295"/>
    <s v="295G"/>
    <s v="GRUPO-A"/>
    <n v="16591402"/>
    <s v="Didáctica de las Ciencias Sociales: Historia"/>
    <s v="GG"/>
    <s v="GRUPO GRANDE"/>
    <s v="295G"/>
    <s v="GRUPO GRANDE DE Didáctica de las ciencias sociales: historia"/>
    <s v="GRUPO-A"/>
    <s v="Grupo Grande de Didáctica de las ciencias sociales: historia"/>
    <s v="1S"/>
    <n v="16591402"/>
    <s v="FERNÁNDEZ"/>
    <s v="DÍEZ"/>
    <s v="ALBERTO ANTONIO"/>
    <s v="alferndi"/>
    <s v="alberto-antonio.fernandez@unirioja.es"/>
    <n v="4"/>
    <n v="4"/>
    <n v="532"/>
    <s v="LABORAL DOCENTE-ASOCIADO"/>
    <s v="P04"/>
    <s v="TIEMPO PARCIAL (4+4 HORAS)"/>
    <s v="2017-09-15 00:00:00.0"/>
    <s v="2019-09-14 00:00:00.0"/>
    <s v="PI101291"/>
    <s v="PROFESOR ASOCIADO"/>
    <s v="R115"/>
    <x v="2"/>
    <n v="210"/>
    <s v="DIDÁCTICA DE LAS CIENCIAS SOCIALES"/>
  </r>
  <r>
    <x v="5"/>
    <x v="2"/>
    <n v="295"/>
    <s v="295G"/>
    <s v="GRUPO-B"/>
    <n v="16592004"/>
    <s v="Didáctica de las Ciencias Sociales: Historia"/>
    <s v="GG"/>
    <s v="GRUPO GRANDE"/>
    <s v="295G"/>
    <s v="GRUPO GRANDE DE Didáctica de las ciencias sociales: historia"/>
    <s v="GRUPO-B"/>
    <s v="Grupo Grande de Didáctica de las ciencias sociales: historia"/>
    <s v="1S"/>
    <n v="16592004"/>
    <s v="ITURRIAGA"/>
    <s v="BARCO"/>
    <s v="DIEGO"/>
    <s v="diiturri"/>
    <s v="diego.iturriaga@unirioja.es"/>
    <n v="4"/>
    <n v="4"/>
    <n v="536"/>
    <s v="PROFESOR INTERINO"/>
    <s v="C01"/>
    <s v="TIEMPO COMPLETO"/>
    <s v="2017-09-15 00:00:00.0"/>
    <s v="null"/>
    <s v="PI101283"/>
    <s v="PROFESOR CONTRATADO INTERINO"/>
    <s v="R114"/>
    <x v="3"/>
    <n v="450"/>
    <s v="HISTORIA CONTEMPORÁNEA"/>
  </r>
  <r>
    <x v="5"/>
    <x v="2"/>
    <n v="295"/>
    <s v="295R"/>
    <s v="GRUPO-A1"/>
    <n v="16591402"/>
    <s v="Didáctica de las Ciencias Sociales: Historia"/>
    <s v="GR"/>
    <s v="GRUPO REDUCIDO"/>
    <s v="295R"/>
    <s v="GRUPO REDUCIDO DE Didáctica de las ciencias sociales: historia"/>
    <s v="GRUPO-A1"/>
    <s v="Grupo Reducido de Didáctica de las ciencias sociales: historia"/>
    <s v="1S"/>
    <n v="16591402"/>
    <s v="FERNÁNDEZ"/>
    <s v="DÍEZ"/>
    <s v="ALBERTO ANTONIO"/>
    <s v="alferndi"/>
    <s v="alberto-antonio.fernandez@unirioja.es"/>
    <n v="2"/>
    <n v="2"/>
    <n v="532"/>
    <s v="LABORAL DOCENTE-ASOCIADO"/>
    <s v="P04"/>
    <s v="TIEMPO PARCIAL (4+4 HORAS)"/>
    <s v="2017-09-15 00:00:00.0"/>
    <s v="2019-09-14 00:00:00.0"/>
    <s v="PI101291"/>
    <s v="PROFESOR ASOCIADO"/>
    <s v="R115"/>
    <x v="2"/>
    <n v="210"/>
    <s v="DIDÁCTICA DE LAS CIENCIAS SOCIALES"/>
  </r>
  <r>
    <x v="5"/>
    <x v="2"/>
    <n v="295"/>
    <s v="295R"/>
    <s v="GRUPO-A2"/>
    <n v="16591402"/>
    <s v="Didáctica de las Ciencias Sociales: Historia"/>
    <s v="GR"/>
    <s v="GRUPO REDUCIDO"/>
    <s v="295R"/>
    <s v="GRUPO REDUCIDO DE Didáctica de las ciencias sociales: historia"/>
    <s v="GRUPO-A2"/>
    <s v="Grupo Reducido de Didáctica de las ciencias sociales: historia"/>
    <s v="1S"/>
    <n v="16591402"/>
    <s v="FERNÁNDEZ"/>
    <s v="DÍEZ"/>
    <s v="ALBERTO ANTONIO"/>
    <s v="alferndi"/>
    <s v="alberto-antonio.fernandez@unirioja.es"/>
    <n v="2"/>
    <n v="2"/>
    <n v="532"/>
    <s v="LABORAL DOCENTE-ASOCIADO"/>
    <s v="P04"/>
    <s v="TIEMPO PARCIAL (4+4 HORAS)"/>
    <s v="2017-09-15 00:00:00.0"/>
    <s v="2019-09-14 00:00:00.0"/>
    <s v="PI101291"/>
    <s v="PROFESOR ASOCIADO"/>
    <s v="R115"/>
    <x v="2"/>
    <n v="210"/>
    <s v="DIDÁCTICA DE LAS CIENCIAS SOCIALES"/>
  </r>
  <r>
    <x v="5"/>
    <x v="2"/>
    <n v="295"/>
    <s v="295R"/>
    <s v="GRUPO-B1"/>
    <n v="16592004"/>
    <s v="Didáctica de las Ciencias Sociales: Historia"/>
    <s v="GR"/>
    <s v="GRUPO REDUCIDO"/>
    <s v="295R"/>
    <s v="GRUPO REDUCIDO DE Didáctica de las ciencias sociales: historia"/>
    <s v="GRUPO-B1"/>
    <s v="Grupo Reducido de Didáctica de las ciencias sociales: historia"/>
    <s v="1S"/>
    <n v="16592004"/>
    <s v="ITURRIAGA"/>
    <s v="BARCO"/>
    <s v="DIEGO"/>
    <s v="diiturri"/>
    <s v="diego.iturriaga@unirioja.es"/>
    <n v="2"/>
    <n v="2"/>
    <n v="536"/>
    <s v="PROFESOR INTERINO"/>
    <s v="C01"/>
    <s v="TIEMPO COMPLETO"/>
    <s v="2017-09-15 00:00:00.0"/>
    <s v="null"/>
    <s v="PI101283"/>
    <s v="PROFESOR CONTRATADO INTERINO"/>
    <s v="R114"/>
    <x v="3"/>
    <n v="450"/>
    <s v="HISTORIA CONTEMPORÁNEA"/>
  </r>
  <r>
    <x v="5"/>
    <x v="2"/>
    <n v="295"/>
    <s v="295R"/>
    <s v="GRUPO-B2"/>
    <n v="16592004"/>
    <s v="Didáctica de las Ciencias Sociales: Historia"/>
    <s v="GR"/>
    <s v="GRUPO REDUCIDO"/>
    <s v="295R"/>
    <s v="GRUPO REDUCIDO DE Didáctica de las ciencias sociales: historia"/>
    <s v="GRUPO-B2"/>
    <s v="Grupo Reducido de Didáctica de las ciencias sociales: historia"/>
    <s v="1S"/>
    <n v="16592004"/>
    <s v="ITURRIAGA"/>
    <s v="BARCO"/>
    <s v="DIEGO"/>
    <s v="diiturri"/>
    <s v="diego.iturriaga@unirioja.es"/>
    <n v="2"/>
    <n v="2"/>
    <n v="536"/>
    <s v="PROFESOR INTERINO"/>
    <s v="C01"/>
    <s v="TIEMPO COMPLETO"/>
    <s v="2017-09-15 00:00:00.0"/>
    <s v="null"/>
    <s v="PI101283"/>
    <s v="PROFESOR CONTRATADO INTERINO"/>
    <s v="R114"/>
    <x v="3"/>
    <n v="450"/>
    <s v="HISTORIA CONTEMPORÁNEA"/>
  </r>
  <r>
    <x v="5"/>
    <x v="2"/>
    <n v="296"/>
    <s v="296G"/>
    <s v="GRUPO-A"/>
    <n v="72780033"/>
    <s v="Didáctica de las Ciencias Experimentales: Biología y Geología"/>
    <s v="GG"/>
    <s v="GRUPO GRANDE"/>
    <s v="296G"/>
    <s v="GG Didáctica de las ciencias experimentales: biología y geología"/>
    <s v="GRUPO-A"/>
    <s v="GG de Didáctica de las ciencias experimentales: biología y geología"/>
    <s v="1S"/>
    <n v="72780033"/>
    <s v="HERNÁNDEZ"/>
    <s v="ÁLAMOS"/>
    <s v="MARÍA DEL MAR"/>
    <s v="maherna"/>
    <s v="mara.hernandez@unirioja.es"/>
    <n v="4"/>
    <n v="4"/>
    <n v="504"/>
    <s v="PROFESOR TITULAR UNIVERSIDAD"/>
    <s v="C01"/>
    <s v="TIEMPO COMPLETO"/>
    <s v="2011-09-01 00:00:00.0"/>
    <s v="null"/>
    <s v="DF100292"/>
    <s v="PROFESOR TITULAR DE UNIVERSIDAD"/>
    <s v="R101"/>
    <x v="4"/>
    <n v="205"/>
    <s v="DIDÁCTICA DE LAS CIENCIAS EXPERIMENTALES"/>
  </r>
  <r>
    <x v="5"/>
    <x v="2"/>
    <n v="296"/>
    <s v="296G"/>
    <s v="GRUPO-B"/>
    <n v="72780033"/>
    <s v="Didáctica de las Ciencias Experimentales: Biología y Geología"/>
    <s v="GG"/>
    <s v="GRUPO GRANDE"/>
    <s v="296G"/>
    <s v="GG Didáctica de las ciencias experimentales: biología y geología"/>
    <s v="GRUPO-B"/>
    <s v="GG de Didáctica de las ciencias experimentales: biología y geología"/>
    <s v="1S"/>
    <n v="72780033"/>
    <s v="HERNÁNDEZ"/>
    <s v="ÁLAMOS"/>
    <s v="MARÍA DEL MAR"/>
    <s v="maherna"/>
    <s v="mara.hernandez@unirioja.es"/>
    <n v="4"/>
    <n v="4"/>
    <n v="504"/>
    <s v="PROFESOR TITULAR UNIVERSIDAD"/>
    <s v="C01"/>
    <s v="TIEMPO COMPLETO"/>
    <s v="2011-09-01 00:00:00.0"/>
    <s v="null"/>
    <s v="DF100292"/>
    <s v="PROFESOR TITULAR DE UNIVERSIDAD"/>
    <s v="R101"/>
    <x v="4"/>
    <n v="205"/>
    <s v="DIDÁCTICA DE LAS CIENCIAS EXPERIMENTALES"/>
  </r>
  <r>
    <x v="5"/>
    <x v="2"/>
    <n v="296"/>
    <s v="296L"/>
    <s v="GRUPO-A1"/>
    <n v="16552787"/>
    <s v="Didáctica de las Ciencias Experimentales: Biología y Geología"/>
    <s v="GL"/>
    <s v="GRUPO DE LABORATORIO"/>
    <s v="296L"/>
    <s v="LABORATORIO Didáctica de las ciencias experimentales: biología y geología"/>
    <s v="GRUPO-A1"/>
    <s v="Laboratorio Didáctica de las ciencias experimentales: biología y geología"/>
    <s v="1S"/>
    <n v="16552787"/>
    <s v="TENORIO"/>
    <s v="RODRÍGUEZ"/>
    <s v="CARMEN"/>
    <s v="catenori"/>
    <s v="carmen.tenorio@unirioja.es"/>
    <n v="0.4"/>
    <n v="0.4"/>
    <n v="504"/>
    <s v="PROFESOR TITULAR UNIVERSIDAD"/>
    <s v="01R"/>
    <s v="TIEMPO COMPLETO REDUCIDO"/>
    <s v="2018-09-17 00:00:00.0"/>
    <s v="null"/>
    <s v="DF100263"/>
    <s v="PROFESOR TITULAR DE UNIVERSIDAD"/>
    <s v="R101"/>
    <x v="4"/>
    <n v="60"/>
    <s v="BIOQUÍMICA Y BIOLOGÍA MOLECULAR"/>
  </r>
  <r>
    <x v="5"/>
    <x v="2"/>
    <n v="296"/>
    <s v="296L"/>
    <s v="GRUPO-A1"/>
    <n v="16568302"/>
    <s v="Didáctica de las Ciencias Experimentales: Biología y Geología"/>
    <s v="GL"/>
    <s v="GRUPO DE LABORATORIO"/>
    <s v="296L"/>
    <s v="LABORATORIO Didáctica de las ciencias experimentales: biología y geología"/>
    <s v="GRUPO-A1"/>
    <s v="Laboratorio Didáctica de las ciencias experimentales: biología y geología"/>
    <s v="1S"/>
    <n v="16568302"/>
    <s v="ROBREDO"/>
    <s v="VALGAÑÓN"/>
    <s v="BEATRIZ"/>
    <s v="berobred"/>
    <s v="beatriz.robredo@unirioja.es"/>
    <n v="0.9"/>
    <n v="0.9"/>
    <n v="504"/>
    <s v="PROFESOR TITULAR UNIVERSIDAD"/>
    <s v="C01"/>
    <s v="TIEMPO COMPLETO"/>
    <s v="2018-09-17 00:00:00.0"/>
    <s v="null"/>
    <s v="DF386"/>
    <s v="PROFESOR TITULAR DE UNIVERSIDAD"/>
    <s v="R101"/>
    <x v="4"/>
    <n v="205"/>
    <s v="DIDÁCTICA DE LAS CIENCIAS EXPERIMENTALES"/>
  </r>
  <r>
    <x v="5"/>
    <x v="2"/>
    <n v="296"/>
    <s v="296L"/>
    <s v="GRUPO-A1"/>
    <n v="50793513"/>
    <s v="Didáctica de las Ciencias Experimentales: Biología y Geología"/>
    <s v="GL"/>
    <s v="GRUPO DE LABORATORIO"/>
    <s v="296L"/>
    <s v="LABORATORIO Didáctica de las ciencias experimentales: biología y geología"/>
    <s v="GRUPO-A1"/>
    <s v="Laboratorio Didáctica de las ciencias experimentales: biología y geología"/>
    <s v="1S"/>
    <n v="50793513"/>
    <s v="PAEZ DE LA CADENA"/>
    <s v="TORTOSA"/>
    <s v="FRANCISCO"/>
    <s v="franpaez"/>
    <s v="paco.pc@unirioja.es"/>
    <n v="0.2"/>
    <n v="0.2"/>
    <n v="504"/>
    <s v="PROFESOR TITULAR UNIVERSIDAD"/>
    <s v="C01"/>
    <s v="TIEMPO COMPLETO"/>
    <s v="2018-09-17 00:00:00.0"/>
    <s v="null"/>
    <s v="DF100079"/>
    <s v="PROFESOR TITULAR DE UNIVERSIDAD"/>
    <s v="R101"/>
    <x v="4"/>
    <n v="705"/>
    <s v="PRODUCCIÓN VEGETAL"/>
  </r>
  <r>
    <x v="5"/>
    <x v="2"/>
    <n v="296"/>
    <s v="296L"/>
    <s v="GRUPO-A2"/>
    <n v="16552787"/>
    <s v="Didáctica de las Ciencias Experimentales: Biología y Geología"/>
    <s v="GL"/>
    <s v="GRUPO DE LABORATORIO"/>
    <s v="296L"/>
    <s v="LABORATORIO Didáctica de las ciencias experimentales: biología y geología"/>
    <s v="GRUPO-A2"/>
    <s v="Laboratorio Didáctica de las ciencias experimentales: biología y geología"/>
    <s v="1S"/>
    <n v="16552787"/>
    <s v="TENORIO"/>
    <s v="RODRÍGUEZ"/>
    <s v="CARMEN"/>
    <s v="catenori"/>
    <s v="carmen.tenorio@unirioja.es"/>
    <n v="0.4"/>
    <n v="0.4"/>
    <n v="504"/>
    <s v="PROFESOR TITULAR UNIVERSIDAD"/>
    <s v="01R"/>
    <s v="TIEMPO COMPLETO REDUCIDO"/>
    <s v="2018-09-17 00:00:00.0"/>
    <s v="null"/>
    <s v="DF100263"/>
    <s v="PROFESOR TITULAR DE UNIVERSIDAD"/>
    <s v="R101"/>
    <x v="4"/>
    <n v="60"/>
    <s v="BIOQUÍMICA Y BIOLOGÍA MOLECULAR"/>
  </r>
  <r>
    <x v="5"/>
    <x v="2"/>
    <n v="296"/>
    <s v="296L"/>
    <s v="GRUPO-A2"/>
    <n v="16568302"/>
    <s v="Didáctica de las Ciencias Experimentales: Biología y Geología"/>
    <s v="GL"/>
    <s v="GRUPO DE LABORATORIO"/>
    <s v="296L"/>
    <s v="LABORATORIO Didáctica de las ciencias experimentales: biología y geología"/>
    <s v="GRUPO-A2"/>
    <s v="Laboratorio Didáctica de las ciencias experimentales: biología y geología"/>
    <s v="1S"/>
    <n v="16568302"/>
    <s v="ROBREDO"/>
    <s v="VALGAÑÓN"/>
    <s v="BEATRIZ"/>
    <s v="berobred"/>
    <s v="beatriz.robredo@unirioja.es"/>
    <n v="0.9"/>
    <n v="0.9"/>
    <n v="504"/>
    <s v="PROFESOR TITULAR UNIVERSIDAD"/>
    <s v="C01"/>
    <s v="TIEMPO COMPLETO"/>
    <s v="2018-09-17 00:00:00.0"/>
    <s v="null"/>
    <s v="DF386"/>
    <s v="PROFESOR TITULAR DE UNIVERSIDAD"/>
    <s v="R101"/>
    <x v="4"/>
    <n v="205"/>
    <s v="DIDÁCTICA DE LAS CIENCIAS EXPERIMENTALES"/>
  </r>
  <r>
    <x v="5"/>
    <x v="2"/>
    <n v="296"/>
    <s v="296L"/>
    <s v="GRUPO-A2"/>
    <n v="50793513"/>
    <s v="Didáctica de las Ciencias Experimentales: Biología y Geología"/>
    <s v="GL"/>
    <s v="GRUPO DE LABORATORIO"/>
    <s v="296L"/>
    <s v="LABORATORIO Didáctica de las ciencias experimentales: biología y geología"/>
    <s v="GRUPO-A2"/>
    <s v="Laboratorio Didáctica de las ciencias experimentales: biología y geología"/>
    <s v="1S"/>
    <n v="50793513"/>
    <s v="PAEZ DE LA CADENA"/>
    <s v="TORTOSA"/>
    <s v="FRANCISCO"/>
    <s v="franpaez"/>
    <s v="paco.pc@unirioja.es"/>
    <n v="0.2"/>
    <n v="0.2"/>
    <n v="504"/>
    <s v="PROFESOR TITULAR UNIVERSIDAD"/>
    <s v="C01"/>
    <s v="TIEMPO COMPLETO"/>
    <s v="2018-09-17 00:00:00.0"/>
    <s v="null"/>
    <s v="DF100079"/>
    <s v="PROFESOR TITULAR DE UNIVERSIDAD"/>
    <s v="R101"/>
    <x v="4"/>
    <n v="705"/>
    <s v="PRODUCCIÓN VEGETAL"/>
  </r>
  <r>
    <x v="5"/>
    <x v="2"/>
    <n v="296"/>
    <s v="296L"/>
    <s v="GRUPO-A3"/>
    <n v="16552787"/>
    <s v="Didáctica de las Ciencias Experimentales: Biología y Geología"/>
    <s v="GL"/>
    <s v="GRUPO DE LABORATORIO"/>
    <s v="296L"/>
    <s v="LABORATORIO Didáctica de las ciencias experimentales: biología y geología"/>
    <s v="GRUPO-A3"/>
    <s v="Laboratorio Didáctica de las ciencias experimentales: biología y geología"/>
    <s v="1S"/>
    <n v="16552787"/>
    <s v="TENORIO"/>
    <s v="RODRÍGUEZ"/>
    <s v="CARMEN"/>
    <s v="catenori"/>
    <s v="carmen.tenorio@unirioja.es"/>
    <n v="0.4"/>
    <n v="0.4"/>
    <n v="504"/>
    <s v="PROFESOR TITULAR UNIVERSIDAD"/>
    <s v="01R"/>
    <s v="TIEMPO COMPLETO REDUCIDO"/>
    <s v="2018-09-17 00:00:00.0"/>
    <s v="null"/>
    <s v="DF100263"/>
    <s v="PROFESOR TITULAR DE UNIVERSIDAD"/>
    <s v="R101"/>
    <x v="4"/>
    <n v="60"/>
    <s v="BIOQUÍMICA Y BIOLOGÍA MOLECULAR"/>
  </r>
  <r>
    <x v="5"/>
    <x v="2"/>
    <n v="296"/>
    <s v="296L"/>
    <s v="GRUPO-A3"/>
    <n v="16568302"/>
    <s v="Didáctica de las Ciencias Experimentales: Biología y Geología"/>
    <s v="GL"/>
    <s v="GRUPO DE LABORATORIO"/>
    <s v="296L"/>
    <s v="LABORATORIO Didáctica de las ciencias experimentales: biología y geología"/>
    <s v="GRUPO-A3"/>
    <s v="Laboratorio Didáctica de las ciencias experimentales: biología y geología"/>
    <s v="1S"/>
    <n v="16568302"/>
    <s v="ROBREDO"/>
    <s v="VALGAÑÓN"/>
    <s v="BEATRIZ"/>
    <s v="berobred"/>
    <s v="beatriz.robredo@unirioja.es"/>
    <n v="0.9"/>
    <n v="0.9"/>
    <n v="504"/>
    <s v="PROFESOR TITULAR UNIVERSIDAD"/>
    <s v="C01"/>
    <s v="TIEMPO COMPLETO"/>
    <s v="2018-09-17 00:00:00.0"/>
    <s v="null"/>
    <s v="DF386"/>
    <s v="PROFESOR TITULAR DE UNIVERSIDAD"/>
    <s v="R101"/>
    <x v="4"/>
    <n v="205"/>
    <s v="DIDÁCTICA DE LAS CIENCIAS EXPERIMENTALES"/>
  </r>
  <r>
    <x v="5"/>
    <x v="2"/>
    <n v="296"/>
    <s v="296L"/>
    <s v="GRUPO-A3"/>
    <n v="50793513"/>
    <s v="Didáctica de las Ciencias Experimentales: Biología y Geología"/>
    <s v="GL"/>
    <s v="GRUPO DE LABORATORIO"/>
    <s v="296L"/>
    <s v="LABORATORIO Didáctica de las ciencias experimentales: biología y geología"/>
    <s v="GRUPO-A3"/>
    <s v="Laboratorio Didáctica de las ciencias experimentales: biología y geología"/>
    <s v="1S"/>
    <n v="50793513"/>
    <s v="PAEZ DE LA CADENA"/>
    <s v="TORTOSA"/>
    <s v="FRANCISCO"/>
    <s v="franpaez"/>
    <s v="paco.pc@unirioja.es"/>
    <n v="0.2"/>
    <n v="0.2"/>
    <n v="504"/>
    <s v="PROFESOR TITULAR UNIVERSIDAD"/>
    <s v="C01"/>
    <s v="TIEMPO COMPLETO"/>
    <s v="2018-09-17 00:00:00.0"/>
    <s v="null"/>
    <s v="DF100079"/>
    <s v="PROFESOR TITULAR DE UNIVERSIDAD"/>
    <s v="R101"/>
    <x v="4"/>
    <n v="705"/>
    <s v="PRODUCCIÓN VEGETAL"/>
  </r>
  <r>
    <x v="5"/>
    <x v="2"/>
    <n v="296"/>
    <s v="296L"/>
    <s v="GRUPO-A4"/>
    <n v="16552787"/>
    <s v="Didáctica de las Ciencias Experimentales: Biología y Geología"/>
    <s v="GL"/>
    <s v="GRUPO DE LABORATORIO"/>
    <s v="296L"/>
    <s v="LABORATORIO Didáctica de las ciencias experimentales: biología y geología"/>
    <s v="GRUPO-A4"/>
    <s v="Laboratorio Didáctica de las ciencias experimentales: biología y geología"/>
    <s v="1S"/>
    <n v="16552787"/>
    <s v="TENORIO"/>
    <s v="RODRÍGUEZ"/>
    <s v="CARMEN"/>
    <s v="catenori"/>
    <s v="carmen.tenorio@unirioja.es"/>
    <n v="0.4"/>
    <n v="0.4"/>
    <n v="504"/>
    <s v="PROFESOR TITULAR UNIVERSIDAD"/>
    <s v="01R"/>
    <s v="TIEMPO COMPLETO REDUCIDO"/>
    <s v="2018-09-17 00:00:00.0"/>
    <s v="null"/>
    <s v="DF100263"/>
    <s v="PROFESOR TITULAR DE UNIVERSIDAD"/>
    <s v="R101"/>
    <x v="4"/>
    <n v="60"/>
    <s v="BIOQUÍMICA Y BIOLOGÍA MOLECULAR"/>
  </r>
  <r>
    <x v="5"/>
    <x v="2"/>
    <n v="296"/>
    <s v="296L"/>
    <s v="GRUPO-A4"/>
    <n v="16568302"/>
    <s v="Didáctica de las Ciencias Experimentales: Biología y Geología"/>
    <s v="GL"/>
    <s v="GRUPO DE LABORATORIO"/>
    <s v="296L"/>
    <s v="LABORATORIO Didáctica de las ciencias experimentales: biología y geología"/>
    <s v="GRUPO-A4"/>
    <s v="Laboratorio Didáctica de las ciencias experimentales: biología y geología"/>
    <s v="1S"/>
    <n v="16568302"/>
    <s v="ROBREDO"/>
    <s v="VALGAÑÓN"/>
    <s v="BEATRIZ"/>
    <s v="berobred"/>
    <s v="beatriz.robredo@unirioja.es"/>
    <n v="0.9"/>
    <n v="0.9"/>
    <n v="504"/>
    <s v="PROFESOR TITULAR UNIVERSIDAD"/>
    <s v="C01"/>
    <s v="TIEMPO COMPLETO"/>
    <s v="2018-09-17 00:00:00.0"/>
    <s v="null"/>
    <s v="DF386"/>
    <s v="PROFESOR TITULAR DE UNIVERSIDAD"/>
    <s v="R101"/>
    <x v="4"/>
    <n v="205"/>
    <s v="DIDÁCTICA DE LAS CIENCIAS EXPERIMENTALES"/>
  </r>
  <r>
    <x v="5"/>
    <x v="2"/>
    <n v="296"/>
    <s v="296L"/>
    <s v="GRUPO-A4"/>
    <n v="50793513"/>
    <s v="Didáctica de las Ciencias Experimentales: Biología y Geología"/>
    <s v="GL"/>
    <s v="GRUPO DE LABORATORIO"/>
    <s v="296L"/>
    <s v="LABORATORIO Didáctica de las ciencias experimentales: biología y geología"/>
    <s v="GRUPO-A4"/>
    <s v="Laboratorio Didáctica de las ciencias experimentales: biología y geología"/>
    <s v="1S"/>
    <n v="50793513"/>
    <s v="PAEZ DE LA CADENA"/>
    <s v="TORTOSA"/>
    <s v="FRANCISCO"/>
    <s v="franpaez"/>
    <s v="paco.pc@unirioja.es"/>
    <n v="0.2"/>
    <n v="0.2"/>
    <n v="504"/>
    <s v="PROFESOR TITULAR UNIVERSIDAD"/>
    <s v="C01"/>
    <s v="TIEMPO COMPLETO"/>
    <s v="2018-09-17 00:00:00.0"/>
    <s v="null"/>
    <s v="DF100079"/>
    <s v="PROFESOR TITULAR DE UNIVERSIDAD"/>
    <s v="R101"/>
    <x v="4"/>
    <n v="705"/>
    <s v="PRODUCCIÓN VEGETAL"/>
  </r>
  <r>
    <x v="5"/>
    <x v="2"/>
    <n v="296"/>
    <s v="296L"/>
    <s v="GRUPO-B1"/>
    <n v="16552787"/>
    <s v="Didáctica de las Ciencias Experimentales: Biología y Geología"/>
    <s v="GL"/>
    <s v="GRUPO DE LABORATORIO"/>
    <s v="296L"/>
    <s v="LABORATORIO Didáctica de las ciencias experimentales: biología y geología"/>
    <s v="GRUPO-B1"/>
    <s v="Laboratorio Didáctica de las ciencias experimentales: biología y geología"/>
    <s v="1S"/>
    <n v="16552787"/>
    <s v="TENORIO"/>
    <s v="RODRÍGUEZ"/>
    <s v="CARMEN"/>
    <s v="catenori"/>
    <s v="carmen.tenorio@unirioja.es"/>
    <n v="0.4"/>
    <n v="0.4"/>
    <n v="504"/>
    <s v="PROFESOR TITULAR UNIVERSIDAD"/>
    <s v="01R"/>
    <s v="TIEMPO COMPLETO REDUCIDO"/>
    <s v="2018-09-17 00:00:00.0"/>
    <s v="null"/>
    <s v="DF100263"/>
    <s v="PROFESOR TITULAR DE UNIVERSIDAD"/>
    <s v="R101"/>
    <x v="4"/>
    <n v="60"/>
    <s v="BIOQUÍMICA Y BIOLOGÍA MOLECULAR"/>
  </r>
  <r>
    <x v="5"/>
    <x v="2"/>
    <n v="296"/>
    <s v="296L"/>
    <s v="GRUPO-B1"/>
    <n v="16568302"/>
    <s v="Didáctica de las Ciencias Experimentales: Biología y Geología"/>
    <s v="GL"/>
    <s v="GRUPO DE LABORATORIO"/>
    <s v="296L"/>
    <s v="LABORATORIO Didáctica de las ciencias experimentales: biología y geología"/>
    <s v="GRUPO-B1"/>
    <s v="Laboratorio Didáctica de las ciencias experimentales: biología y geología"/>
    <s v="1S"/>
    <n v="16568302"/>
    <s v="ROBREDO"/>
    <s v="VALGAÑÓN"/>
    <s v="BEATRIZ"/>
    <s v="berobred"/>
    <s v="beatriz.robredo@unirioja.es"/>
    <n v="0.9"/>
    <n v="0.9"/>
    <n v="504"/>
    <s v="PROFESOR TITULAR UNIVERSIDAD"/>
    <s v="C01"/>
    <s v="TIEMPO COMPLETO"/>
    <s v="2018-09-17 00:00:00.0"/>
    <s v="null"/>
    <s v="DF386"/>
    <s v="PROFESOR TITULAR DE UNIVERSIDAD"/>
    <s v="R101"/>
    <x v="4"/>
    <n v="205"/>
    <s v="DIDÁCTICA DE LAS CIENCIAS EXPERIMENTALES"/>
  </r>
  <r>
    <x v="5"/>
    <x v="2"/>
    <n v="296"/>
    <s v="296L"/>
    <s v="GRUPO-B1"/>
    <n v="50793513"/>
    <s v="Didáctica de las Ciencias Experimentales: Biología y Geología"/>
    <s v="GL"/>
    <s v="GRUPO DE LABORATORIO"/>
    <s v="296L"/>
    <s v="LABORATORIO Didáctica de las ciencias experimentales: biología y geología"/>
    <s v="GRUPO-B1"/>
    <s v="Laboratorio Didáctica de las ciencias experimentales: biología y geología"/>
    <s v="1S"/>
    <n v="50793513"/>
    <s v="PAEZ DE LA CADENA"/>
    <s v="TORTOSA"/>
    <s v="FRANCISCO"/>
    <s v="franpaez"/>
    <s v="paco.pc@unirioja.es"/>
    <n v="0.2"/>
    <n v="0.2"/>
    <n v="504"/>
    <s v="PROFESOR TITULAR UNIVERSIDAD"/>
    <s v="C01"/>
    <s v="TIEMPO COMPLETO"/>
    <s v="2018-09-17 00:00:00.0"/>
    <s v="null"/>
    <s v="DF100079"/>
    <s v="PROFESOR TITULAR DE UNIVERSIDAD"/>
    <s v="R101"/>
    <x v="4"/>
    <n v="705"/>
    <s v="PRODUCCIÓN VEGETAL"/>
  </r>
  <r>
    <x v="5"/>
    <x v="2"/>
    <n v="296"/>
    <s v="296L"/>
    <s v="GRUPO-B2"/>
    <n v="16552787"/>
    <s v="Didáctica de las Ciencias Experimentales: Biología y Geología"/>
    <s v="GL"/>
    <s v="GRUPO DE LABORATORIO"/>
    <s v="296L"/>
    <s v="LABORATORIO Didáctica de las ciencias experimentales: biología y geología"/>
    <s v="GRUPO-B2"/>
    <s v="Laboratorio Didáctica de las ciencias experimentales: biología y geología"/>
    <s v="1S"/>
    <n v="16552787"/>
    <s v="TENORIO"/>
    <s v="RODRÍGUEZ"/>
    <s v="CARMEN"/>
    <s v="catenori"/>
    <s v="carmen.tenorio@unirioja.es"/>
    <n v="0.4"/>
    <n v="0.4"/>
    <n v="504"/>
    <s v="PROFESOR TITULAR UNIVERSIDAD"/>
    <s v="01R"/>
    <s v="TIEMPO COMPLETO REDUCIDO"/>
    <s v="2018-09-17 00:00:00.0"/>
    <s v="null"/>
    <s v="DF100263"/>
    <s v="PROFESOR TITULAR DE UNIVERSIDAD"/>
    <s v="R101"/>
    <x v="4"/>
    <n v="60"/>
    <s v="BIOQUÍMICA Y BIOLOGÍA MOLECULAR"/>
  </r>
  <r>
    <x v="5"/>
    <x v="2"/>
    <n v="296"/>
    <s v="296L"/>
    <s v="GRUPO-B2"/>
    <n v="16568302"/>
    <s v="Didáctica de las Ciencias Experimentales: Biología y Geología"/>
    <s v="GL"/>
    <s v="GRUPO DE LABORATORIO"/>
    <s v="296L"/>
    <s v="LABORATORIO Didáctica de las ciencias experimentales: biología y geología"/>
    <s v="GRUPO-B2"/>
    <s v="Laboratorio Didáctica de las ciencias experimentales: biología y geología"/>
    <s v="1S"/>
    <n v="16568302"/>
    <s v="ROBREDO"/>
    <s v="VALGAÑÓN"/>
    <s v="BEATRIZ"/>
    <s v="berobred"/>
    <s v="beatriz.robredo@unirioja.es"/>
    <n v="0.9"/>
    <n v="0.9"/>
    <n v="504"/>
    <s v="PROFESOR TITULAR UNIVERSIDAD"/>
    <s v="C01"/>
    <s v="TIEMPO COMPLETO"/>
    <s v="2018-09-17 00:00:00.0"/>
    <s v="null"/>
    <s v="DF386"/>
    <s v="PROFESOR TITULAR DE UNIVERSIDAD"/>
    <s v="R101"/>
    <x v="4"/>
    <n v="205"/>
    <s v="DIDÁCTICA DE LAS CIENCIAS EXPERIMENTALES"/>
  </r>
  <r>
    <x v="5"/>
    <x v="2"/>
    <n v="296"/>
    <s v="296L"/>
    <s v="GRUPO-B2"/>
    <n v="50793513"/>
    <s v="Didáctica de las Ciencias Experimentales: Biología y Geología"/>
    <s v="GL"/>
    <s v="GRUPO DE LABORATORIO"/>
    <s v="296L"/>
    <s v="LABORATORIO Didáctica de las ciencias experimentales: biología y geología"/>
    <s v="GRUPO-B2"/>
    <s v="Laboratorio Didáctica de las ciencias experimentales: biología y geología"/>
    <s v="1S"/>
    <n v="50793513"/>
    <s v="PAEZ DE LA CADENA"/>
    <s v="TORTOSA"/>
    <s v="FRANCISCO"/>
    <s v="franpaez"/>
    <s v="paco.pc@unirioja.es"/>
    <n v="0.2"/>
    <n v="0.2"/>
    <n v="504"/>
    <s v="PROFESOR TITULAR UNIVERSIDAD"/>
    <s v="C01"/>
    <s v="TIEMPO COMPLETO"/>
    <s v="2018-09-17 00:00:00.0"/>
    <s v="null"/>
    <s v="DF100079"/>
    <s v="PROFESOR TITULAR DE UNIVERSIDAD"/>
    <s v="R101"/>
    <x v="4"/>
    <n v="705"/>
    <s v="PRODUCCIÓN VEGETAL"/>
  </r>
  <r>
    <x v="5"/>
    <x v="2"/>
    <n v="296"/>
    <s v="296L"/>
    <s v="GRUPO-B3"/>
    <n v="16552787"/>
    <s v="Didáctica de las Ciencias Experimentales: Biología y Geología"/>
    <s v="GL"/>
    <s v="GRUPO DE LABORATORIO"/>
    <s v="296L"/>
    <s v="LABORATORIO Didáctica de las ciencias experimentales: biología y geología"/>
    <s v="GRUPO-B3"/>
    <s v="Laboratorio Didáctica de las ciencias experimentales: biología y geología"/>
    <s v="1S"/>
    <n v="16552787"/>
    <s v="TENORIO"/>
    <s v="RODRÍGUEZ"/>
    <s v="CARMEN"/>
    <s v="catenori"/>
    <s v="carmen.tenorio@unirioja.es"/>
    <n v="0.4"/>
    <n v="0.4"/>
    <n v="504"/>
    <s v="PROFESOR TITULAR UNIVERSIDAD"/>
    <s v="01R"/>
    <s v="TIEMPO COMPLETO REDUCIDO"/>
    <s v="2018-09-17 00:00:00.0"/>
    <s v="null"/>
    <s v="DF100263"/>
    <s v="PROFESOR TITULAR DE UNIVERSIDAD"/>
    <s v="R101"/>
    <x v="4"/>
    <n v="60"/>
    <s v="BIOQUÍMICA Y BIOLOGÍA MOLECULAR"/>
  </r>
  <r>
    <x v="5"/>
    <x v="2"/>
    <n v="296"/>
    <s v="296L"/>
    <s v="GRUPO-B3"/>
    <n v="16568302"/>
    <s v="Didáctica de las Ciencias Experimentales: Biología y Geología"/>
    <s v="GL"/>
    <s v="GRUPO DE LABORATORIO"/>
    <s v="296L"/>
    <s v="LABORATORIO Didáctica de las ciencias experimentales: biología y geología"/>
    <s v="GRUPO-B3"/>
    <s v="Laboratorio Didáctica de las ciencias experimentales: biología y geología"/>
    <s v="1S"/>
    <n v="16568302"/>
    <s v="ROBREDO"/>
    <s v="VALGAÑÓN"/>
    <s v="BEATRIZ"/>
    <s v="berobred"/>
    <s v="beatriz.robredo@unirioja.es"/>
    <n v="0.9"/>
    <n v="0.9"/>
    <n v="504"/>
    <s v="PROFESOR TITULAR UNIVERSIDAD"/>
    <s v="C01"/>
    <s v="TIEMPO COMPLETO"/>
    <s v="2018-09-17 00:00:00.0"/>
    <s v="null"/>
    <s v="DF386"/>
    <s v="PROFESOR TITULAR DE UNIVERSIDAD"/>
    <s v="R101"/>
    <x v="4"/>
    <n v="205"/>
    <s v="DIDÁCTICA DE LAS CIENCIAS EXPERIMENTALES"/>
  </r>
  <r>
    <x v="5"/>
    <x v="2"/>
    <n v="296"/>
    <s v="296L"/>
    <s v="GRUPO-B3"/>
    <n v="50793513"/>
    <s v="Didáctica de las Ciencias Experimentales: Biología y Geología"/>
    <s v="GL"/>
    <s v="GRUPO DE LABORATORIO"/>
    <s v="296L"/>
    <s v="LABORATORIO Didáctica de las ciencias experimentales: biología y geología"/>
    <s v="GRUPO-B3"/>
    <s v="Laboratorio Didáctica de las ciencias experimentales: biología y geología"/>
    <s v="1S"/>
    <n v="50793513"/>
    <s v="PAEZ DE LA CADENA"/>
    <s v="TORTOSA"/>
    <s v="FRANCISCO"/>
    <s v="franpaez"/>
    <s v="paco.pc@unirioja.es"/>
    <n v="0.2"/>
    <n v="0.2"/>
    <n v="504"/>
    <s v="PROFESOR TITULAR UNIVERSIDAD"/>
    <s v="C01"/>
    <s v="TIEMPO COMPLETO"/>
    <s v="2018-09-17 00:00:00.0"/>
    <s v="null"/>
    <s v="DF100079"/>
    <s v="PROFESOR TITULAR DE UNIVERSIDAD"/>
    <s v="R101"/>
    <x v="4"/>
    <n v="705"/>
    <s v="PRODUCCIÓN VEGETAL"/>
  </r>
  <r>
    <x v="5"/>
    <x v="2"/>
    <n v="296"/>
    <s v="296L"/>
    <s v="GRUPO-B4"/>
    <n v="16552787"/>
    <s v="Didáctica de las Ciencias Experimentales: Biología y Geología"/>
    <s v="GL"/>
    <s v="GRUPO DE LABORATORIO"/>
    <s v="296L"/>
    <s v="LABORATORIO Didáctica de las ciencias experimentales: biología y geología"/>
    <s v="GRUPO-B4"/>
    <s v="Laboratorio Didáctica de las ciencias experimentales: biología y geología"/>
    <s v="1S"/>
    <n v="16552787"/>
    <s v="TENORIO"/>
    <s v="RODRÍGUEZ"/>
    <s v="CARMEN"/>
    <s v="catenori"/>
    <s v="carmen.tenorio@unirioja.es"/>
    <n v="0.4"/>
    <n v="0.4"/>
    <n v="504"/>
    <s v="PROFESOR TITULAR UNIVERSIDAD"/>
    <s v="01R"/>
    <s v="TIEMPO COMPLETO REDUCIDO"/>
    <s v="2018-09-17 00:00:00.0"/>
    <s v="null"/>
    <s v="DF100263"/>
    <s v="PROFESOR TITULAR DE UNIVERSIDAD"/>
    <s v="R101"/>
    <x v="4"/>
    <n v="60"/>
    <s v="BIOQUÍMICA Y BIOLOGÍA MOLECULAR"/>
  </r>
  <r>
    <x v="5"/>
    <x v="2"/>
    <n v="296"/>
    <s v="296L"/>
    <s v="GRUPO-B4"/>
    <n v="16568302"/>
    <s v="Didáctica de las Ciencias Experimentales: Biología y Geología"/>
    <s v="GL"/>
    <s v="GRUPO DE LABORATORIO"/>
    <s v="296L"/>
    <s v="LABORATORIO Didáctica de las ciencias experimentales: biología y geología"/>
    <s v="GRUPO-B4"/>
    <s v="Laboratorio Didáctica de las ciencias experimentales: biología y geología"/>
    <s v="1S"/>
    <n v="16568302"/>
    <s v="ROBREDO"/>
    <s v="VALGAÑÓN"/>
    <s v="BEATRIZ"/>
    <s v="berobred"/>
    <s v="beatriz.robredo@unirioja.es"/>
    <n v="0.9"/>
    <n v="0.9"/>
    <n v="504"/>
    <s v="PROFESOR TITULAR UNIVERSIDAD"/>
    <s v="C01"/>
    <s v="TIEMPO COMPLETO"/>
    <s v="2018-09-17 00:00:00.0"/>
    <s v="null"/>
    <s v="DF386"/>
    <s v="PROFESOR TITULAR DE UNIVERSIDAD"/>
    <s v="R101"/>
    <x v="4"/>
    <n v="205"/>
    <s v="DIDÁCTICA DE LAS CIENCIAS EXPERIMENTALES"/>
  </r>
  <r>
    <x v="5"/>
    <x v="2"/>
    <n v="296"/>
    <s v="296L"/>
    <s v="GRUPO-B4"/>
    <n v="50793513"/>
    <s v="Didáctica de las Ciencias Experimentales: Biología y Geología"/>
    <s v="GL"/>
    <s v="GRUPO DE LABORATORIO"/>
    <s v="296L"/>
    <s v="LABORATORIO Didáctica de las ciencias experimentales: biología y geología"/>
    <s v="GRUPO-B4"/>
    <s v="Laboratorio Didáctica de las ciencias experimentales: biología y geología"/>
    <s v="1S"/>
    <n v="50793513"/>
    <s v="PAEZ DE LA CADENA"/>
    <s v="TORTOSA"/>
    <s v="FRANCISCO"/>
    <s v="franpaez"/>
    <s v="paco.pc@unirioja.es"/>
    <n v="0.2"/>
    <n v="0.2"/>
    <n v="504"/>
    <s v="PROFESOR TITULAR UNIVERSIDAD"/>
    <s v="C01"/>
    <s v="TIEMPO COMPLETO"/>
    <s v="2018-09-17 00:00:00.0"/>
    <s v="null"/>
    <s v="DF100079"/>
    <s v="PROFESOR TITULAR DE UNIVERSIDAD"/>
    <s v="R101"/>
    <x v="4"/>
    <n v="705"/>
    <s v="PRODUCCIÓN VEGETAL"/>
  </r>
  <r>
    <x v="5"/>
    <x v="2"/>
    <n v="296"/>
    <s v="296R"/>
    <s v="GRUPO-A1"/>
    <n v="72780033"/>
    <s v="Didáctica de las Ciencias Experimentales: Biología y Geología"/>
    <s v="GR"/>
    <s v="GRUPO REDUCIDO"/>
    <s v="296R"/>
    <s v="GR Didáctica de las ciencias experimentales: biología y geología"/>
    <s v="GRUPO-A1"/>
    <s v="GR de Didáctica de las ciencias experimentales: biología y geología"/>
    <s v="1S"/>
    <n v="72780033"/>
    <s v="HERNÁNDEZ"/>
    <s v="ÁLAMOS"/>
    <s v="MARÍA DEL MAR"/>
    <s v="maherna"/>
    <s v="mara.hernandez@unirioja.es"/>
    <n v="0.5"/>
    <n v="0.5"/>
    <n v="504"/>
    <s v="PROFESOR TITULAR UNIVERSIDAD"/>
    <s v="C01"/>
    <s v="TIEMPO COMPLETO"/>
    <s v="2011-09-01 00:00:00.0"/>
    <s v="null"/>
    <s v="DF100292"/>
    <s v="PROFESOR TITULAR DE UNIVERSIDAD"/>
    <s v="R101"/>
    <x v="4"/>
    <n v="205"/>
    <s v="DIDÁCTICA DE LAS CIENCIAS EXPERIMENTALES"/>
  </r>
  <r>
    <x v="5"/>
    <x v="2"/>
    <n v="296"/>
    <s v="296R"/>
    <s v="GRUPO-A2"/>
    <n v="72780033"/>
    <s v="Didáctica de las Ciencias Experimentales: Biología y Geología"/>
    <s v="GR"/>
    <s v="GRUPO REDUCIDO"/>
    <s v="296R"/>
    <s v="GR Didáctica de las ciencias experimentales: biología y geología"/>
    <s v="GRUPO-A2"/>
    <s v="GR de Didáctica de las ciencias experimentales: biología y geología"/>
    <s v="1S"/>
    <n v="72780033"/>
    <s v="HERNÁNDEZ"/>
    <s v="ÁLAMOS"/>
    <s v="MARÍA DEL MAR"/>
    <s v="maherna"/>
    <s v="mara.hernandez@unirioja.es"/>
    <n v="0.5"/>
    <n v="0.5"/>
    <n v="504"/>
    <s v="PROFESOR TITULAR UNIVERSIDAD"/>
    <s v="C01"/>
    <s v="TIEMPO COMPLETO"/>
    <s v="2011-09-01 00:00:00.0"/>
    <s v="null"/>
    <s v="DF100292"/>
    <s v="PROFESOR TITULAR DE UNIVERSIDAD"/>
    <s v="R101"/>
    <x v="4"/>
    <n v="205"/>
    <s v="DIDÁCTICA DE LAS CIENCIAS EXPERIMENTALES"/>
  </r>
  <r>
    <x v="5"/>
    <x v="2"/>
    <n v="296"/>
    <s v="296R"/>
    <s v="GRUPO-A3"/>
    <n v="72780033"/>
    <s v="Didáctica de las Ciencias Experimentales: Biología y Geología"/>
    <s v="GR"/>
    <s v="GRUPO REDUCIDO"/>
    <s v="296R"/>
    <s v="GR Didáctica de las ciencias experimentales: biología y geología"/>
    <s v="GRUPO-A3"/>
    <s v="GR de Didáctica de las ciencias experimentales: biología y geología"/>
    <s v="1S"/>
    <n v="72780033"/>
    <s v="HERNÁNDEZ"/>
    <s v="ÁLAMOS"/>
    <s v="MARÍA DEL MAR"/>
    <s v="maherna"/>
    <s v="mara.hernandez@unirioja.es"/>
    <n v="0.5"/>
    <n v="0.5"/>
    <n v="504"/>
    <s v="PROFESOR TITULAR UNIVERSIDAD"/>
    <s v="C01"/>
    <s v="TIEMPO COMPLETO"/>
    <s v="2011-09-01 00:00:00.0"/>
    <s v="null"/>
    <s v="DF100292"/>
    <s v="PROFESOR TITULAR DE UNIVERSIDAD"/>
    <s v="R101"/>
    <x v="4"/>
    <n v="205"/>
    <s v="DIDÁCTICA DE LAS CIENCIAS EXPERIMENTALES"/>
  </r>
  <r>
    <x v="5"/>
    <x v="2"/>
    <n v="296"/>
    <s v="296R"/>
    <s v="GRUPO-B1"/>
    <n v="72780033"/>
    <s v="Didáctica de las Ciencias Experimentales: Biología y Geología"/>
    <s v="GR"/>
    <s v="GRUPO REDUCIDO"/>
    <s v="296R"/>
    <s v="GR Didáctica de las ciencias experimentales: biología y geología"/>
    <s v="GRUPO-B1"/>
    <s v="GR de Didáctica de las ciencias experimentales: biología y geología"/>
    <s v="1S"/>
    <n v="72780033"/>
    <s v="HERNÁNDEZ"/>
    <s v="ÁLAMOS"/>
    <s v="MARÍA DEL MAR"/>
    <s v="maherna"/>
    <s v="mara.hernandez@unirioja.es"/>
    <n v="0.5"/>
    <n v="0.5"/>
    <n v="504"/>
    <s v="PROFESOR TITULAR UNIVERSIDAD"/>
    <s v="C01"/>
    <s v="TIEMPO COMPLETO"/>
    <s v="2011-09-01 00:00:00.0"/>
    <s v="null"/>
    <s v="DF100292"/>
    <s v="PROFESOR TITULAR DE UNIVERSIDAD"/>
    <s v="R101"/>
    <x v="4"/>
    <n v="205"/>
    <s v="DIDÁCTICA DE LAS CIENCIAS EXPERIMENTALES"/>
  </r>
  <r>
    <x v="5"/>
    <x v="2"/>
    <n v="296"/>
    <s v="296R"/>
    <s v="GRUPO-B2"/>
    <n v="72780033"/>
    <s v="Didáctica de las Ciencias Experimentales: Biología y Geología"/>
    <s v="GR"/>
    <s v="GRUPO REDUCIDO"/>
    <s v="296R"/>
    <s v="GR Didáctica de las ciencias experimentales: biología y geología"/>
    <s v="GRUPO-B2"/>
    <s v="GR de Didáctica de las ciencias experimentales: biología y geología"/>
    <s v="1S"/>
    <n v="72780033"/>
    <s v="HERNÁNDEZ"/>
    <s v="ÁLAMOS"/>
    <s v="MARÍA DEL MAR"/>
    <s v="maherna"/>
    <s v="mara.hernandez@unirioja.es"/>
    <n v="0.5"/>
    <n v="0.5"/>
    <n v="504"/>
    <s v="PROFESOR TITULAR UNIVERSIDAD"/>
    <s v="C01"/>
    <s v="TIEMPO COMPLETO"/>
    <s v="2011-09-01 00:00:00.0"/>
    <s v="null"/>
    <s v="DF100292"/>
    <s v="PROFESOR TITULAR DE UNIVERSIDAD"/>
    <s v="R101"/>
    <x v="4"/>
    <n v="205"/>
    <s v="DIDÁCTICA DE LAS CIENCIAS EXPERIMENTALES"/>
  </r>
  <r>
    <x v="5"/>
    <x v="2"/>
    <n v="296"/>
    <s v="296R"/>
    <s v="GRUPO-B3"/>
    <n v="72780033"/>
    <s v="Didáctica de las Ciencias Experimentales: Biología y Geología"/>
    <s v="GR"/>
    <s v="GRUPO REDUCIDO"/>
    <s v="296R"/>
    <s v="GR Didáctica de las ciencias experimentales: biología y geología"/>
    <s v="GRUPO-B3"/>
    <s v="GR de Didáctica de las ciencias experimentales: biología y geología"/>
    <s v="1S"/>
    <n v="72780033"/>
    <s v="HERNÁNDEZ"/>
    <s v="ÁLAMOS"/>
    <s v="MARÍA DEL MAR"/>
    <s v="maherna"/>
    <s v="mara.hernandez@unirioja.es"/>
    <n v="0.5"/>
    <n v="0.5"/>
    <n v="504"/>
    <s v="PROFESOR TITULAR UNIVERSIDAD"/>
    <s v="C01"/>
    <s v="TIEMPO COMPLETO"/>
    <s v="2011-09-01 00:00:00.0"/>
    <s v="null"/>
    <s v="DF100292"/>
    <s v="PROFESOR TITULAR DE UNIVERSIDAD"/>
    <s v="R101"/>
    <x v="4"/>
    <n v="205"/>
    <s v="DIDÁCTICA DE LAS CIENCIAS EXPERIMENTALES"/>
  </r>
  <r>
    <x v="5"/>
    <x v="2"/>
    <n v="298"/>
    <s v="298G"/>
    <s v="GRUPO-A"/>
    <n v="12745547"/>
    <s v="Educación musical y su didáctica"/>
    <s v="GG"/>
    <s v="GRUPO GRANDE"/>
    <s v="298G"/>
    <s v="GRUPO GRANDE DE Eduación musical y su didáctica"/>
    <s v="GRUPO-A"/>
    <s v="Grupo Grande de Eduación musical y su didáctica"/>
    <s v="2S"/>
    <n v="12745547"/>
    <s v="CAMACHO"/>
    <s v="SÁNCHEZ"/>
    <s v="MARÍA DEL PILAR"/>
    <s v="picamach"/>
    <s v="pilar.camacho@unirioja.es"/>
    <n v="1.2"/>
    <n v="1.2"/>
    <n v="504"/>
    <s v="PROFESOR TITULAR UNIVERSIDAD"/>
    <s v="01A"/>
    <s v="TIEMPO COMPLETO AMPLIADO"/>
    <s v="2012-09-01 00:00:00.0"/>
    <s v="null"/>
    <s v="DF100099"/>
    <s v="PROFESORES TITULARES DE UNIVERSIDAD"/>
    <s v="R115"/>
    <x v="2"/>
    <n v="189"/>
    <s v="DIDÁCTICA DE LA EXPRESIÓN MUSICAL"/>
  </r>
  <r>
    <x v="5"/>
    <x v="2"/>
    <n v="298"/>
    <s v="298G"/>
    <s v="GRUPO-A"/>
    <n v="30651788"/>
    <s v="Educación musical y su didáctica"/>
    <s v="GG"/>
    <s v="GRUPO GRANDE"/>
    <s v="298G"/>
    <s v="GRUPO GRANDE DE Eduación musical y su didáctica"/>
    <s v="GRUPO-A"/>
    <s v="Grupo Grande de Eduación musical y su didáctica"/>
    <s v="2S"/>
    <n v="30651788"/>
    <s v="ALDAYTURRIAGA"/>
    <s v="MIERA"/>
    <s v="CARLOTA"/>
    <s v="caaldayt"/>
    <s v="carlota.aldayturriaga@unirioja.es"/>
    <n v="2.8"/>
    <n v="2.8"/>
    <n v="532"/>
    <s v="LABORAL DOCENTE-ASOCIADO"/>
    <s v="P06"/>
    <s v="TIEMPO PARCIAL (6+6 HORAS)"/>
    <s v="2017-09-15 00:00:00.0"/>
    <s v="2019-09-14 00:00:00.0"/>
    <s v="PI101290"/>
    <s v="PROFESOR ASOCIADO"/>
    <s v="R115"/>
    <x v="2"/>
    <n v="189"/>
    <s v="DIDÁCTICA DE LA EXPRESIÓN MUSICAL"/>
  </r>
  <r>
    <x v="5"/>
    <x v="2"/>
    <n v="298"/>
    <s v="298G"/>
    <s v="GRUPO-B"/>
    <n v="12745547"/>
    <s v="Educación musical y su didáctica"/>
    <s v="GG"/>
    <s v="GRUPO GRANDE"/>
    <s v="298G"/>
    <s v="GRUPO GRANDE DE Eduación musical y su didáctica"/>
    <s v="GRUPO-B"/>
    <s v="Grupo Grande de Eduación musical y su didáctica"/>
    <s v="2S"/>
    <n v="12745547"/>
    <s v="CAMACHO"/>
    <s v="SÁNCHEZ"/>
    <s v="MARÍA DEL PILAR"/>
    <s v="picamach"/>
    <s v="pilar.camacho@unirioja.es"/>
    <n v="0.9"/>
    <n v="0.9"/>
    <n v="504"/>
    <s v="PROFESOR TITULAR UNIVERSIDAD"/>
    <s v="01A"/>
    <s v="TIEMPO COMPLETO AMPLIADO"/>
    <s v="2012-09-01 00:00:00.0"/>
    <s v="null"/>
    <s v="DF100099"/>
    <s v="PROFESORES TITULARES DE UNIVERSIDAD"/>
    <s v="R115"/>
    <x v="2"/>
    <n v="189"/>
    <s v="DIDÁCTICA DE LA EXPRESIÓN MUSICAL"/>
  </r>
  <r>
    <x v="5"/>
    <x v="2"/>
    <n v="298"/>
    <s v="298G"/>
    <s v="GRUPO-B"/>
    <n v="30651788"/>
    <s v="Educación musical y su didáctica"/>
    <s v="GG"/>
    <s v="GRUPO GRANDE"/>
    <s v="298G"/>
    <s v="GRUPO GRANDE DE Eduación musical y su didáctica"/>
    <s v="GRUPO-B"/>
    <s v="Grupo Grande de Eduación musical y su didáctica"/>
    <s v="2S"/>
    <n v="30651788"/>
    <s v="ALDAYTURRIAGA"/>
    <s v="MIERA"/>
    <s v="CARLOTA"/>
    <s v="caaldayt"/>
    <s v="carlota.aldayturriaga@unirioja.es"/>
    <n v="3.1"/>
    <n v="3.1"/>
    <n v="532"/>
    <s v="LABORAL DOCENTE-ASOCIADO"/>
    <s v="P06"/>
    <s v="TIEMPO PARCIAL (6+6 HORAS)"/>
    <s v="2017-09-15 00:00:00.0"/>
    <s v="2019-09-14 00:00:00.0"/>
    <s v="PI101290"/>
    <s v="PROFESOR ASOCIADO"/>
    <s v="R115"/>
    <x v="2"/>
    <n v="189"/>
    <s v="DIDÁCTICA DE LA EXPRESIÓN MUSICAL"/>
  </r>
  <r>
    <x v="5"/>
    <x v="2"/>
    <n v="298"/>
    <s v="298I"/>
    <s v="GRUPO-A1"/>
    <n v="12745547"/>
    <s v="Educación musical y su didáctica"/>
    <s v="GI"/>
    <s v="GRUPO DE INFORMÁTICA"/>
    <s v="298I"/>
    <s v="INFORMÁTICA DE Eduación musical y su didáctica"/>
    <s v="GRUPO-A1"/>
    <s v="Informática de Eduación musical y su didáctica"/>
    <s v="2S"/>
    <n v="12745547"/>
    <s v="CAMACHO"/>
    <s v="SÁNCHEZ"/>
    <s v="MARÍA DEL PILAR"/>
    <s v="picamach"/>
    <s v="pilar.camacho@unirioja.es"/>
    <n v="0.8"/>
    <n v="0.8"/>
    <n v="504"/>
    <s v="PROFESOR TITULAR UNIVERSIDAD"/>
    <s v="01A"/>
    <s v="TIEMPO COMPLETO AMPLIADO"/>
    <s v="2012-09-01 00:00:00.0"/>
    <s v="null"/>
    <s v="DF100099"/>
    <s v="PROFESORES TITULARES DE UNIVERSIDAD"/>
    <s v="R115"/>
    <x v="2"/>
    <n v="189"/>
    <s v="DIDÁCTICA DE LA EXPRESIÓN MUSICAL"/>
  </r>
  <r>
    <x v="5"/>
    <x v="2"/>
    <n v="298"/>
    <s v="298I"/>
    <s v="GRUPO-A1"/>
    <n v="30651788"/>
    <s v="Educación musical y su didáctica"/>
    <s v="GI"/>
    <s v="GRUPO DE INFORMÁTICA"/>
    <s v="298I"/>
    <s v="INFORMÁTICA DE Eduación musical y su didáctica"/>
    <s v="GRUPO-A1"/>
    <s v="Informática de Eduación musical y su didáctica"/>
    <s v="2S"/>
    <n v="30651788"/>
    <s v="ALDAYTURRIAGA"/>
    <s v="MIERA"/>
    <s v="CARLOTA"/>
    <s v="caaldayt"/>
    <s v="carlota.aldayturriaga@unirioja.es"/>
    <n v="1.2"/>
    <n v="1.2"/>
    <n v="532"/>
    <s v="LABORAL DOCENTE-ASOCIADO"/>
    <s v="P06"/>
    <s v="TIEMPO PARCIAL (6+6 HORAS)"/>
    <s v="2017-09-15 00:00:00.0"/>
    <s v="2019-09-14 00:00:00.0"/>
    <s v="PI101290"/>
    <s v="PROFESOR ASOCIADO"/>
    <s v="R115"/>
    <x v="2"/>
    <n v="189"/>
    <s v="DIDÁCTICA DE LA EXPRESIÓN MUSICAL"/>
  </r>
  <r>
    <x v="5"/>
    <x v="2"/>
    <n v="298"/>
    <s v="298I"/>
    <s v="GRUPO-A2"/>
    <n v="12745547"/>
    <s v="Educación musical y su didáctica"/>
    <s v="GI"/>
    <s v="GRUPO DE INFORMÁTICA"/>
    <s v="298I"/>
    <s v="INFORMÁTICA DE Eduación musical y su didáctica"/>
    <s v="GRUPO-A2"/>
    <s v="Informática de Eduación musical y su didáctica"/>
    <s v="2S"/>
    <n v="12745547"/>
    <s v="CAMACHO"/>
    <s v="SÁNCHEZ"/>
    <s v="MARÍA DEL PILAR"/>
    <s v="picamach"/>
    <s v="pilar.camacho@unirioja.es"/>
    <n v="0.8"/>
    <n v="0.8"/>
    <n v="504"/>
    <s v="PROFESOR TITULAR UNIVERSIDAD"/>
    <s v="01A"/>
    <s v="TIEMPO COMPLETO AMPLIADO"/>
    <s v="2012-09-01 00:00:00.0"/>
    <s v="null"/>
    <s v="DF100099"/>
    <s v="PROFESORES TITULARES DE UNIVERSIDAD"/>
    <s v="R115"/>
    <x v="2"/>
    <n v="189"/>
    <s v="DIDÁCTICA DE LA EXPRESIÓN MUSICAL"/>
  </r>
  <r>
    <x v="5"/>
    <x v="2"/>
    <n v="298"/>
    <s v="298I"/>
    <s v="GRUPO-A2"/>
    <n v="30651788"/>
    <s v="Educación musical y su didáctica"/>
    <s v="GI"/>
    <s v="GRUPO DE INFORMÁTICA"/>
    <s v="298I"/>
    <s v="INFORMÁTICA DE Eduación musical y su didáctica"/>
    <s v="GRUPO-A2"/>
    <s v="Informática de Eduación musical y su didáctica"/>
    <s v="2S"/>
    <n v="30651788"/>
    <s v="ALDAYTURRIAGA"/>
    <s v="MIERA"/>
    <s v="CARLOTA"/>
    <s v="caaldayt"/>
    <s v="carlota.aldayturriaga@unirioja.es"/>
    <n v="1.2"/>
    <n v="1.2"/>
    <n v="532"/>
    <s v="LABORAL DOCENTE-ASOCIADO"/>
    <s v="P06"/>
    <s v="TIEMPO PARCIAL (6+6 HORAS)"/>
    <s v="2017-09-15 00:00:00.0"/>
    <s v="2019-09-14 00:00:00.0"/>
    <s v="PI101290"/>
    <s v="PROFESOR ASOCIADO"/>
    <s v="R115"/>
    <x v="2"/>
    <n v="189"/>
    <s v="DIDÁCTICA DE LA EXPRESIÓN MUSICAL"/>
  </r>
  <r>
    <x v="5"/>
    <x v="2"/>
    <n v="298"/>
    <s v="298I"/>
    <s v="GRUPO-A3"/>
    <n v="12745547"/>
    <s v="Educación musical y su didáctica"/>
    <s v="GI"/>
    <s v="GRUPO DE INFORMÁTICA"/>
    <s v="298I"/>
    <s v="INFORMÁTICA DE Eduación musical y su didáctica"/>
    <s v="GRUPO-A3"/>
    <s v="Informática de Eduación musical y su didáctica"/>
    <s v="2S"/>
    <n v="12745547"/>
    <s v="CAMACHO"/>
    <s v="SÁNCHEZ"/>
    <s v="MARÍA DEL PILAR"/>
    <s v="picamach"/>
    <s v="pilar.camacho@unirioja.es"/>
    <n v="0.8"/>
    <n v="0.8"/>
    <n v="504"/>
    <s v="PROFESOR TITULAR UNIVERSIDAD"/>
    <s v="01A"/>
    <s v="TIEMPO COMPLETO AMPLIADO"/>
    <s v="2012-09-01 00:00:00.0"/>
    <s v="null"/>
    <s v="DF100099"/>
    <s v="PROFESORES TITULARES DE UNIVERSIDAD"/>
    <s v="R115"/>
    <x v="2"/>
    <n v="189"/>
    <s v="DIDÁCTICA DE LA EXPRESIÓN MUSICAL"/>
  </r>
  <r>
    <x v="5"/>
    <x v="2"/>
    <n v="298"/>
    <s v="298I"/>
    <s v="GRUPO-A3"/>
    <n v="30651788"/>
    <s v="Educación musical y su didáctica"/>
    <s v="GI"/>
    <s v="GRUPO DE INFORMÁTICA"/>
    <s v="298I"/>
    <s v="INFORMÁTICA DE Eduación musical y su didáctica"/>
    <s v="GRUPO-A3"/>
    <s v="Informática de Eduación musical y su didáctica"/>
    <s v="2S"/>
    <n v="30651788"/>
    <s v="ALDAYTURRIAGA"/>
    <s v="MIERA"/>
    <s v="CARLOTA"/>
    <s v="caaldayt"/>
    <s v="carlota.aldayturriaga@unirioja.es"/>
    <n v="1.2"/>
    <n v="1.2"/>
    <n v="532"/>
    <s v="LABORAL DOCENTE-ASOCIADO"/>
    <s v="P06"/>
    <s v="TIEMPO PARCIAL (6+6 HORAS)"/>
    <s v="2017-09-15 00:00:00.0"/>
    <s v="2019-09-14 00:00:00.0"/>
    <s v="PI101290"/>
    <s v="PROFESOR ASOCIADO"/>
    <s v="R115"/>
    <x v="2"/>
    <n v="189"/>
    <s v="DIDÁCTICA DE LA EXPRESIÓN MUSICAL"/>
  </r>
  <r>
    <x v="5"/>
    <x v="2"/>
    <n v="298"/>
    <s v="298I"/>
    <s v="GRUPO-B1"/>
    <n v="12745547"/>
    <s v="Educación musical y su didáctica"/>
    <s v="GI"/>
    <s v="GRUPO DE INFORMÁTICA"/>
    <s v="298I"/>
    <s v="INFORMÁTICA DE Eduación musical y su didáctica"/>
    <s v="GRUPO-B1"/>
    <s v="Informática de Eduación musical y su didáctica"/>
    <s v="2S"/>
    <n v="12745547"/>
    <s v="CAMACHO"/>
    <s v="SÁNCHEZ"/>
    <s v="MARÍA DEL PILAR"/>
    <s v="picamach"/>
    <s v="pilar.camacho@unirioja.es"/>
    <n v="0.6"/>
    <n v="0.6"/>
    <n v="504"/>
    <s v="PROFESOR TITULAR UNIVERSIDAD"/>
    <s v="01A"/>
    <s v="TIEMPO COMPLETO AMPLIADO"/>
    <s v="2012-09-01 00:00:00.0"/>
    <s v="null"/>
    <s v="DF100099"/>
    <s v="PROFESORES TITULARES DE UNIVERSIDAD"/>
    <s v="R115"/>
    <x v="2"/>
    <n v="189"/>
    <s v="DIDÁCTICA DE LA EXPRESIÓN MUSICAL"/>
  </r>
  <r>
    <x v="5"/>
    <x v="2"/>
    <n v="298"/>
    <s v="298I"/>
    <s v="GRUPO-B1"/>
    <n v="30651788"/>
    <s v="Educación musical y su didáctica"/>
    <s v="GI"/>
    <s v="GRUPO DE INFORMÁTICA"/>
    <s v="298I"/>
    <s v="INFORMÁTICA DE Eduación musical y su didáctica"/>
    <s v="GRUPO-B1"/>
    <s v="Informática de Eduación musical y su didáctica"/>
    <s v="2S"/>
    <n v="30651788"/>
    <s v="ALDAYTURRIAGA"/>
    <s v="MIERA"/>
    <s v="CARLOTA"/>
    <s v="caaldayt"/>
    <s v="carlota.aldayturriaga@unirioja.es"/>
    <n v="1.4"/>
    <n v="1.4"/>
    <n v="532"/>
    <s v="LABORAL DOCENTE-ASOCIADO"/>
    <s v="P06"/>
    <s v="TIEMPO PARCIAL (6+6 HORAS)"/>
    <s v="2017-09-15 00:00:00.0"/>
    <s v="2019-09-14 00:00:00.0"/>
    <s v="PI101290"/>
    <s v="PROFESOR ASOCIADO"/>
    <s v="R115"/>
    <x v="2"/>
    <n v="189"/>
    <s v="DIDÁCTICA DE LA EXPRESIÓN MUSICAL"/>
  </r>
  <r>
    <x v="5"/>
    <x v="2"/>
    <n v="298"/>
    <s v="298I"/>
    <s v="GRUPO-B2"/>
    <n v="12745547"/>
    <s v="Educación musical y su didáctica"/>
    <s v="GI"/>
    <s v="GRUPO DE INFORMÁTICA"/>
    <s v="298I"/>
    <s v="INFORMÁTICA DE Eduación musical y su didáctica"/>
    <s v="GRUPO-B2"/>
    <s v="Informática de Eduación musical y su didáctica"/>
    <s v="2S"/>
    <n v="12745547"/>
    <s v="CAMACHO"/>
    <s v="SÁNCHEZ"/>
    <s v="MARÍA DEL PILAR"/>
    <s v="picamach"/>
    <s v="pilar.camacho@unirioja.es"/>
    <n v="0.6"/>
    <n v="0.6"/>
    <n v="504"/>
    <s v="PROFESOR TITULAR UNIVERSIDAD"/>
    <s v="01A"/>
    <s v="TIEMPO COMPLETO AMPLIADO"/>
    <s v="2012-09-01 00:00:00.0"/>
    <s v="null"/>
    <s v="DF100099"/>
    <s v="PROFESORES TITULARES DE UNIVERSIDAD"/>
    <s v="R115"/>
    <x v="2"/>
    <n v="189"/>
    <s v="DIDÁCTICA DE LA EXPRESIÓN MUSICAL"/>
  </r>
  <r>
    <x v="5"/>
    <x v="2"/>
    <n v="298"/>
    <s v="298I"/>
    <s v="GRUPO-B2"/>
    <n v="30651788"/>
    <s v="Educación musical y su didáctica"/>
    <s v="GI"/>
    <s v="GRUPO DE INFORMÁTICA"/>
    <s v="298I"/>
    <s v="INFORMÁTICA DE Eduación musical y su didáctica"/>
    <s v="GRUPO-B2"/>
    <s v="Informática de Eduación musical y su didáctica"/>
    <s v="2S"/>
    <n v="30651788"/>
    <s v="ALDAYTURRIAGA"/>
    <s v="MIERA"/>
    <s v="CARLOTA"/>
    <s v="caaldayt"/>
    <s v="carlota.aldayturriaga@unirioja.es"/>
    <n v="1.4"/>
    <n v="1.4"/>
    <n v="532"/>
    <s v="LABORAL DOCENTE-ASOCIADO"/>
    <s v="P06"/>
    <s v="TIEMPO PARCIAL (6+6 HORAS)"/>
    <s v="2017-09-15 00:00:00.0"/>
    <s v="2019-09-14 00:00:00.0"/>
    <s v="PI101290"/>
    <s v="PROFESOR ASOCIADO"/>
    <s v="R115"/>
    <x v="2"/>
    <n v="189"/>
    <s v="DIDÁCTICA DE LA EXPRESIÓN MUSICAL"/>
  </r>
  <r>
    <x v="5"/>
    <x v="2"/>
    <n v="299"/>
    <s v="299G"/>
    <s v="GRUPO-A"/>
    <n v="16548322"/>
    <s v="Didáctica de las Ciencias Sociales: Geografía"/>
    <s v="GG"/>
    <s v="GRUPO GRANDE"/>
    <s v="299G"/>
    <s v="GRUPO GRANDE DE Didáctica de las ciencias sociales: geografía"/>
    <s v="GRUPO-A"/>
    <s v="Grupo Grande de Didáctica de las ciencias sociales: geografía"/>
    <s v="2S"/>
    <n v="16548322"/>
    <s v="PASCUAL"/>
    <s v="BELLIDO"/>
    <s v="NURIA ESTHER"/>
    <s v="nupascua"/>
    <s v="nuria-esther.pascual@unirioja.es"/>
    <n v="0"/>
    <n v="0"/>
    <n v="504"/>
    <s v="PROFESOR TITULAR UNIVERSIDAD"/>
    <s v="C01"/>
    <s v="TIEMPO COMPLETO"/>
    <s v="2011-09-01 00:00:00.0"/>
    <s v="null"/>
    <s v="DF100298"/>
    <s v="PROFESOR TITULAR DE UNIVERSIDAD"/>
    <s v="R114"/>
    <x v="3"/>
    <n v="10"/>
    <s v="ANÁLISIS GEOGRÁFICO REGIONAL"/>
  </r>
  <r>
    <x v="5"/>
    <x v="2"/>
    <n v="299"/>
    <s v="299G"/>
    <s v="GRUPO-A"/>
    <n v="16606836"/>
    <s v="Didáctica de las Ciencias Sociales: Geografía"/>
    <s v="GG"/>
    <s v="GRUPO GRANDE"/>
    <s v="299G"/>
    <s v="GRUPO GRANDE DE Didáctica de las ciencias sociales: geografía"/>
    <s v="GRUPO-A"/>
    <s v="Grupo Grande de Didáctica de las ciencias sociales: geografía"/>
    <s v="2S"/>
    <n v="16606836"/>
    <s v="LLORENTE"/>
    <s v="ADÁN"/>
    <s v="JOSÉ ÁNGEL"/>
    <s v="jollorad"/>
    <s v="jose-angel.llorente@unirioja.es"/>
    <n v="4"/>
    <n v="4"/>
    <n v="536"/>
    <s v="PROFESOR INTERINO"/>
    <s v="C01"/>
    <s v="TIEMPO COMPLETO"/>
    <s v="2018-09-17 00:00:00.0"/>
    <s v="2019-09-14 00:00:00.0"/>
    <s v="PI101280"/>
    <s v="PROFESOR CONTRATADO INTERINO"/>
    <s v="R114"/>
    <x v="3"/>
    <n v="430"/>
    <s v="GEOGRAFÍA FÍSICA"/>
  </r>
  <r>
    <x v="5"/>
    <x v="2"/>
    <n v="299"/>
    <s v="299G"/>
    <s v="GRUPO-B"/>
    <n v="16591402"/>
    <s v="Didáctica de las Ciencias Sociales: Geografía"/>
    <s v="GG"/>
    <s v="GRUPO GRANDE"/>
    <s v="299G"/>
    <s v="GRUPO GRANDE DE Didáctica de las ciencias sociales: geografía"/>
    <s v="GRUPO-B"/>
    <s v="Grupo Grande de Didáctica de las ciencias sociales: geografía"/>
    <s v="2S"/>
    <n v="16591402"/>
    <s v="FERNÁNDEZ"/>
    <s v="DÍEZ"/>
    <s v="ALBERTO ANTONIO"/>
    <s v="alferndi"/>
    <s v="alberto-antonio.fernandez@unirioja.es"/>
    <n v="4"/>
    <n v="4"/>
    <n v="532"/>
    <s v="LABORAL DOCENTE-ASOCIADO"/>
    <s v="P04"/>
    <s v="TIEMPO PARCIAL (4+4 HORAS)"/>
    <s v="2017-09-15 00:00:00.0"/>
    <s v="2019-09-14 00:00:00.0"/>
    <s v="PI101291"/>
    <s v="PROFESOR ASOCIADO"/>
    <s v="R115"/>
    <x v="2"/>
    <n v="210"/>
    <s v="DIDÁCTICA DE LAS CIENCIAS SOCIALES"/>
  </r>
  <r>
    <x v="5"/>
    <x v="2"/>
    <n v="299"/>
    <s v="299R"/>
    <s v="GRUPO-A1"/>
    <n v="16606836"/>
    <s v="Didáctica de las Ciencias Sociales: Geografía"/>
    <s v="GR"/>
    <s v="GRUPO REDUCIDO"/>
    <s v="299R"/>
    <s v="GRUPO REDUCIDO DE Didáctica de las ciencias sociales: geografía"/>
    <s v="GRUPO-A1"/>
    <s v="Grupo Reducido de Didáctica de las ciencias sociales: geografía"/>
    <s v="2S"/>
    <n v="16606836"/>
    <s v="LLORENTE"/>
    <s v="ADÁN"/>
    <s v="JOSÉ ÁNGEL"/>
    <s v="jollorad"/>
    <s v="jose-angel.llorente@unirioja.es"/>
    <n v="2"/>
    <n v="2"/>
    <n v="536"/>
    <s v="PROFESOR INTERINO"/>
    <s v="C01"/>
    <s v="TIEMPO COMPLETO"/>
    <s v="2018-09-17 00:00:00.0"/>
    <s v="2019-09-14 00:00:00.0"/>
    <s v="PI101280"/>
    <s v="PROFESOR CONTRATADO INTERINO"/>
    <s v="R114"/>
    <x v="3"/>
    <n v="430"/>
    <s v="GEOGRAFÍA FÍSICA"/>
  </r>
  <r>
    <x v="5"/>
    <x v="2"/>
    <n v="299"/>
    <s v="299R"/>
    <s v="GRUPO-A2"/>
    <n v="16606836"/>
    <s v="Didáctica de las Ciencias Sociales: Geografía"/>
    <s v="GR"/>
    <s v="GRUPO REDUCIDO"/>
    <s v="299R"/>
    <s v="GRUPO REDUCIDO DE Didáctica de las ciencias sociales: geografía"/>
    <s v="GRUPO-A2"/>
    <s v="Grupo Reducido de Didáctica de las ciencias sociales: geografía"/>
    <s v="2S"/>
    <n v="16606836"/>
    <s v="LLORENTE"/>
    <s v="ADÁN"/>
    <s v="JOSÉ ÁNGEL"/>
    <s v="jollorad"/>
    <s v="jose-angel.llorente@unirioja.es"/>
    <n v="2"/>
    <n v="2"/>
    <n v="536"/>
    <s v="PROFESOR INTERINO"/>
    <s v="C01"/>
    <s v="TIEMPO COMPLETO"/>
    <s v="2018-09-17 00:00:00.0"/>
    <s v="2019-09-14 00:00:00.0"/>
    <s v="PI101280"/>
    <s v="PROFESOR CONTRATADO INTERINO"/>
    <s v="R114"/>
    <x v="3"/>
    <n v="430"/>
    <s v="GEOGRAFÍA FÍSICA"/>
  </r>
  <r>
    <x v="5"/>
    <x v="2"/>
    <n v="299"/>
    <s v="299R"/>
    <s v="GRUPO-B1"/>
    <n v="16582369"/>
    <s v="Didáctica de las Ciencias Sociales: Geografía"/>
    <s v="GR"/>
    <s v="GRUPO REDUCIDO"/>
    <s v="299R"/>
    <s v="GRUPO REDUCIDO DE Didáctica de las ciencias sociales: geografía"/>
    <s v="GRUPO-B1"/>
    <s v="Grupo Reducido de Didáctica de las ciencias sociales: geografía"/>
    <s v="2S"/>
    <n v="16582369"/>
    <s v="TÉLLEZ"/>
    <s v="ALARCIA"/>
    <s v="DIEGO"/>
    <s v="dietellalar"/>
    <s v="diego.tellez@unirioja.es"/>
    <n v="2"/>
    <n v="2"/>
    <n v="534"/>
    <s v="CONTRATADO DOCTOR -TIPO 1"/>
    <s v="C01"/>
    <s v="TIEMPO COMPLETO"/>
    <s v="2018-11-30 00:00:00.0"/>
    <s v="null"/>
    <s v="PI101428"/>
    <s v="PROFESOR CONTRATADO DOCTOR"/>
    <s v="R115"/>
    <x v="2"/>
    <n v="210"/>
    <s v="DIDÁCTICA DE LAS CIENCIAS SOCIALES"/>
  </r>
  <r>
    <x v="5"/>
    <x v="2"/>
    <n v="299"/>
    <s v="299R"/>
    <s v="GRUPO-B2"/>
    <n v="16582369"/>
    <s v="Didáctica de las Ciencias Sociales: Geografía"/>
    <s v="GR"/>
    <s v="GRUPO REDUCIDO"/>
    <s v="299R"/>
    <s v="GRUPO REDUCIDO DE Didáctica de las ciencias sociales: geografía"/>
    <s v="GRUPO-B2"/>
    <s v="Grupo Reducido de Didáctica de las ciencias sociales: geografía"/>
    <s v="2S"/>
    <n v="16582369"/>
    <s v="TÉLLEZ"/>
    <s v="ALARCIA"/>
    <s v="DIEGO"/>
    <s v="dietellalar"/>
    <s v="diego.tellez@unirioja.es"/>
    <n v="2"/>
    <n v="2"/>
    <n v="534"/>
    <s v="CONTRATADO DOCTOR -TIPO 1"/>
    <s v="C01"/>
    <s v="TIEMPO COMPLETO"/>
    <s v="2018-11-30 00:00:00.0"/>
    <s v="null"/>
    <s v="PI101428"/>
    <s v="PROFESOR CONTRATADO DOCTOR"/>
    <s v="R115"/>
    <x v="2"/>
    <n v="210"/>
    <s v="DIDÁCTICA DE LAS CIENCIAS SOCIALES"/>
  </r>
  <r>
    <x v="5"/>
    <x v="2"/>
    <n v="301"/>
    <s v="301G"/>
    <s v="GRUPO-A"/>
    <n v="16557636"/>
    <s v="Didáctica de las Ciencias Experimentales: Física y Química"/>
    <s v="GG"/>
    <s v="GRUPO GRANDE"/>
    <s v="301G"/>
    <s v="GG de Didáctica de las ciencias experimentales: física y química"/>
    <s v="GRUPO-A"/>
    <s v="GG de Didáctica de las ciencias experimentales: física y química"/>
    <s v="2S"/>
    <n v="16557636"/>
    <s v="BUSTO"/>
    <s v="SANCIRIÁN"/>
    <s v="JESÚS HÉCTOR"/>
    <s v="hebusto"/>
    <s v="hector.busto@unirioja.es"/>
    <n v="1.5"/>
    <n v="1.5"/>
    <n v="504"/>
    <s v="PROFESOR TITULAR UNIVERSIDAD"/>
    <s v="01R"/>
    <s v="TIEMPO COMPLETO REDUCIDO"/>
    <s v="2013-09-01 00:00:00.0"/>
    <s v="null"/>
    <s v="DF100220"/>
    <s v="PROFESOR TITULAR DE UNIVERSIDAD"/>
    <s v="R112"/>
    <x v="8"/>
    <n v="765"/>
    <s v="QUÍMICA ORGÁNICA"/>
  </r>
  <r>
    <x v="5"/>
    <x v="2"/>
    <n v="301"/>
    <s v="301G"/>
    <s v="GRUPO-A"/>
    <n v="16623516"/>
    <s v="Didáctica de las Ciencias Experimentales: Física y Química"/>
    <s v="GG"/>
    <s v="GRUPO GRANDE"/>
    <s v="301G"/>
    <s v="GG de Didáctica de las ciencias experimentales: física y química"/>
    <s v="GRUPO-A"/>
    <s v="GG de Didáctica de las ciencias experimentales: física y química"/>
    <s v="2S"/>
    <n v="16623516"/>
    <s v="BAÑARES"/>
    <s v="PALACIOS"/>
    <s v="PAULA"/>
    <s v="pabanare"/>
    <s v="paula.banares@unirioja.es"/>
    <n v="1.5"/>
    <n v="1.5"/>
    <n v="536"/>
    <s v="PROFESOR INTERINO"/>
    <s v="P06"/>
    <s v="TIEMPO PARCIAL (6+6 HORAS)"/>
    <s v="2018-09-18 00:00:00.0"/>
    <s v="null"/>
    <s v="PI101276"/>
    <s v="PROFESOR CONTRATADO INTERINO"/>
    <s v="R112"/>
    <x v="8"/>
    <n v="385"/>
    <s v="FÍSICA APLICADA"/>
  </r>
  <r>
    <x v="5"/>
    <x v="2"/>
    <n v="301"/>
    <s v="301G"/>
    <s v="GRUPO-A"/>
    <n v="72780033"/>
    <s v="Didáctica de las Ciencias Experimentales: Física y Química"/>
    <s v="GG"/>
    <s v="GRUPO GRANDE"/>
    <s v="301G"/>
    <s v="GG de Didáctica de las ciencias experimentales: física y química"/>
    <s v="GRUPO-A"/>
    <s v="GG de Didáctica de las ciencias experimentales: física y química"/>
    <s v="2S"/>
    <n v="72780033"/>
    <s v="HERNÁNDEZ"/>
    <s v="ÁLAMOS"/>
    <s v="MARÍA DEL MAR"/>
    <s v="maherna"/>
    <s v="mara.hernandez@unirioja.es"/>
    <n v="0"/>
    <n v="0"/>
    <n v="504"/>
    <s v="PROFESOR TITULAR UNIVERSIDAD"/>
    <s v="C01"/>
    <s v="TIEMPO COMPLETO"/>
    <s v="2011-09-01 00:00:00.0"/>
    <s v="null"/>
    <s v="DF100292"/>
    <s v="PROFESOR TITULAR DE UNIVERSIDAD"/>
    <s v="R101"/>
    <x v="4"/>
    <n v="205"/>
    <s v="DIDÁCTICA DE LAS CIENCIAS EXPERIMENTALES"/>
  </r>
  <r>
    <x v="5"/>
    <x v="2"/>
    <n v="301"/>
    <s v="301G"/>
    <s v="GRUPO-A"/>
    <n v="72791237"/>
    <s v="Didáctica de las Ciencias Experimentales: Física y Química"/>
    <s v="GG"/>
    <s v="GRUPO GRANDE"/>
    <s v="301G"/>
    <s v="GG de Didáctica de las ciencias experimentales: física y química"/>
    <s v="GRUPO-A"/>
    <s v="GG de Didáctica de las ciencias experimentales: física y química"/>
    <s v="2S"/>
    <n v="72791237"/>
    <s v="LADRERA"/>
    <s v="FERNÁNDEZ"/>
    <s v="RUBÉN"/>
    <s v="ruladrer"/>
    <s v="ruben.ladrera@unirioja.es"/>
    <n v="1"/>
    <n v="1"/>
    <n v="532"/>
    <s v="LABORAL DOCENTE-ASOCIADO"/>
    <s v="P03"/>
    <s v="TIEMPO PARCIAL (3+3 HORAS)"/>
    <s v="2019-02-01 00:00:00.0"/>
    <s v="2019-09-14 00:00:00.0"/>
    <s v="PI101344"/>
    <s v="PROFESOR ASOCIADO A TIEMPO PARCIAL 3+3 2ºS"/>
    <s v="R101"/>
    <x v="4"/>
    <n v="205"/>
    <s v="DIDÁCTICA DE LAS CIENCIAS EXPERIMENTALES"/>
  </r>
  <r>
    <x v="5"/>
    <x v="2"/>
    <n v="301"/>
    <s v="301G"/>
    <s v="GRUPO-B"/>
    <n v="16557636"/>
    <s v="Didáctica de las Ciencias Experimentales: Física y Química"/>
    <s v="GG"/>
    <s v="GRUPO GRANDE"/>
    <s v="301G"/>
    <s v="GG de Didáctica de las ciencias experimentales: física y química"/>
    <s v="GRUPO-B"/>
    <s v="GG de Didáctica de las ciencias experimentales: física y química"/>
    <s v="2S"/>
    <n v="16557636"/>
    <s v="BUSTO"/>
    <s v="SANCIRIÁN"/>
    <s v="JESÚS HÉCTOR"/>
    <s v="hebusto"/>
    <s v="hector.busto@unirioja.es"/>
    <n v="1.5"/>
    <n v="1.5"/>
    <n v="504"/>
    <s v="PROFESOR TITULAR UNIVERSIDAD"/>
    <s v="01R"/>
    <s v="TIEMPO COMPLETO REDUCIDO"/>
    <s v="2013-09-01 00:00:00.0"/>
    <s v="null"/>
    <s v="DF100220"/>
    <s v="PROFESOR TITULAR DE UNIVERSIDAD"/>
    <s v="R112"/>
    <x v="8"/>
    <n v="765"/>
    <s v="QUÍMICA ORGÁNICA"/>
  </r>
  <r>
    <x v="5"/>
    <x v="2"/>
    <n v="301"/>
    <s v="301G"/>
    <s v="GRUPO-B"/>
    <n v="16623516"/>
    <s v="Didáctica de las Ciencias Experimentales: Física y Química"/>
    <s v="GG"/>
    <s v="GRUPO GRANDE"/>
    <s v="301G"/>
    <s v="GG de Didáctica de las ciencias experimentales: física y química"/>
    <s v="GRUPO-B"/>
    <s v="GG de Didáctica de las ciencias experimentales: física y química"/>
    <s v="2S"/>
    <n v="16623516"/>
    <s v="BAÑARES"/>
    <s v="PALACIOS"/>
    <s v="PAULA"/>
    <s v="pabanare"/>
    <s v="paula.banares@unirioja.es"/>
    <n v="1.5"/>
    <n v="1.5"/>
    <n v="536"/>
    <s v="PROFESOR INTERINO"/>
    <s v="P06"/>
    <s v="TIEMPO PARCIAL (6+6 HORAS)"/>
    <s v="2018-09-18 00:00:00.0"/>
    <s v="null"/>
    <s v="PI101276"/>
    <s v="PROFESOR CONTRATADO INTERINO"/>
    <s v="R112"/>
    <x v="8"/>
    <n v="385"/>
    <s v="FÍSICA APLICADA"/>
  </r>
  <r>
    <x v="5"/>
    <x v="2"/>
    <n v="301"/>
    <s v="301G"/>
    <s v="GRUPO-B"/>
    <n v="72780033"/>
    <s v="Didáctica de las Ciencias Experimentales: Física y Química"/>
    <s v="GG"/>
    <s v="GRUPO GRANDE"/>
    <s v="301G"/>
    <s v="GG de Didáctica de las ciencias experimentales: física y química"/>
    <s v="GRUPO-B"/>
    <s v="GG de Didáctica de las ciencias experimentales: física y química"/>
    <s v="2S"/>
    <n v="72780033"/>
    <s v="HERNÁNDEZ"/>
    <s v="ÁLAMOS"/>
    <s v="MARÍA DEL MAR"/>
    <s v="maherna"/>
    <s v="mara.hernandez@unirioja.es"/>
    <n v="0"/>
    <n v="0"/>
    <n v="504"/>
    <s v="PROFESOR TITULAR UNIVERSIDAD"/>
    <s v="C01"/>
    <s v="TIEMPO COMPLETO"/>
    <s v="2011-09-01 00:00:00.0"/>
    <s v="null"/>
    <s v="DF100292"/>
    <s v="PROFESOR TITULAR DE UNIVERSIDAD"/>
    <s v="R101"/>
    <x v="4"/>
    <n v="205"/>
    <s v="DIDÁCTICA DE LAS CIENCIAS EXPERIMENTALES"/>
  </r>
  <r>
    <x v="5"/>
    <x v="2"/>
    <n v="301"/>
    <s v="301G"/>
    <s v="GRUPO-B"/>
    <n v="72791237"/>
    <s v="Didáctica de las Ciencias Experimentales: Física y Química"/>
    <s v="GG"/>
    <s v="GRUPO GRANDE"/>
    <s v="301G"/>
    <s v="GG de Didáctica de las ciencias experimentales: física y química"/>
    <s v="GRUPO-B"/>
    <s v="GG de Didáctica de las ciencias experimentales: física y química"/>
    <s v="2S"/>
    <n v="72791237"/>
    <s v="LADRERA"/>
    <s v="FERNÁNDEZ"/>
    <s v="RUBÉN"/>
    <s v="ruladrer"/>
    <s v="ruben.ladrera@unirioja.es"/>
    <n v="1"/>
    <n v="1"/>
    <n v="532"/>
    <s v="LABORAL DOCENTE-ASOCIADO"/>
    <s v="P03"/>
    <s v="TIEMPO PARCIAL (3+3 HORAS)"/>
    <s v="2019-02-01 00:00:00.0"/>
    <s v="2019-09-14 00:00:00.0"/>
    <s v="PI101344"/>
    <s v="PROFESOR ASOCIADO A TIEMPO PARCIAL 3+3 2ºS"/>
    <s v="R101"/>
    <x v="4"/>
    <n v="205"/>
    <s v="DIDÁCTICA DE LAS CIENCIAS EXPERIMENTALES"/>
  </r>
  <r>
    <x v="5"/>
    <x v="2"/>
    <n v="301"/>
    <s v="301L"/>
    <s v="GRUPO-A1"/>
    <n v="16570824"/>
    <s v="Didáctica de las Ciencias Experimentales: Física y Química"/>
    <s v="GL"/>
    <s v="GRUPO DE LABORATORIO"/>
    <s v="301L"/>
    <s v="GL de Didáctica de las ciencias experimentales: física y química"/>
    <s v="GRUPO-A1"/>
    <s v="GL de Didáctica de las ciencias experimentales: física y química"/>
    <s v="2S"/>
    <n v="16570824"/>
    <s v="ESTEBAN"/>
    <s v="DÍEZ"/>
    <s v="ISABEL"/>
    <s v="iesteban"/>
    <s v="isabel.esteban@unirioja.es"/>
    <n v="0.75"/>
    <n v="0.75"/>
    <n v="504"/>
    <s v="PROFESOR TITULAR UNIVERSIDAD"/>
    <s v="C01"/>
    <s v="TIEMPO COMPLETO"/>
    <s v="2018-12-21 00:00:00.0"/>
    <s v="null"/>
    <s v="DF100368"/>
    <s v="PROFESOR TITULAR DE UNIVERSIDAD"/>
    <s v="R112"/>
    <x v="8"/>
    <n v="555"/>
    <s v="INGENIERÍA QUÍMICA"/>
  </r>
  <r>
    <x v="5"/>
    <x v="2"/>
    <n v="301"/>
    <s v="301L"/>
    <s v="GRUPO-A1"/>
    <n v="16623516"/>
    <s v="Didáctica de las Ciencias Experimentales: Física y Química"/>
    <s v="GL"/>
    <s v="GRUPO DE LABORATORIO"/>
    <s v="301L"/>
    <s v="GL de Didáctica de las ciencias experimentales: física y química"/>
    <s v="GRUPO-A1"/>
    <s v="GL de Didáctica de las ciencias experimentales: física y química"/>
    <s v="2S"/>
    <n v="16623516"/>
    <s v="BAÑARES"/>
    <s v="PALACIOS"/>
    <s v="PAULA"/>
    <s v="pabanare"/>
    <s v="paula.banares@unirioja.es"/>
    <n v="0.75"/>
    <n v="0.75"/>
    <n v="536"/>
    <s v="PROFESOR INTERINO"/>
    <s v="P06"/>
    <s v="TIEMPO PARCIAL (6+6 HORAS)"/>
    <s v="2018-09-18 00:00:00.0"/>
    <s v="null"/>
    <s v="PI101276"/>
    <s v="PROFESOR CONTRATADO INTERINO"/>
    <s v="R112"/>
    <x v="8"/>
    <n v="385"/>
    <s v="FÍSICA APLICADA"/>
  </r>
  <r>
    <x v="5"/>
    <x v="2"/>
    <n v="301"/>
    <s v="301L"/>
    <s v="GRUPO-A2"/>
    <n v="16570824"/>
    <s v="Didáctica de las Ciencias Experimentales: Física y Química"/>
    <s v="GL"/>
    <s v="GRUPO DE LABORATORIO"/>
    <s v="301L"/>
    <s v="GL de Didáctica de las ciencias experimentales: física y química"/>
    <s v="GRUPO-A2"/>
    <s v="GL de Didáctica de las ciencias experimentales: física y química"/>
    <s v="2S"/>
    <n v="16570824"/>
    <s v="ESTEBAN"/>
    <s v="DÍEZ"/>
    <s v="ISABEL"/>
    <s v="iesteban"/>
    <s v="isabel.esteban@unirioja.es"/>
    <n v="0.75"/>
    <n v="0.75"/>
    <n v="504"/>
    <s v="PROFESOR TITULAR UNIVERSIDAD"/>
    <s v="C01"/>
    <s v="TIEMPO COMPLETO"/>
    <s v="2018-12-21 00:00:00.0"/>
    <s v="null"/>
    <s v="DF100368"/>
    <s v="PROFESOR TITULAR DE UNIVERSIDAD"/>
    <s v="R112"/>
    <x v="8"/>
    <n v="555"/>
    <s v="INGENIERÍA QUÍMICA"/>
  </r>
  <r>
    <x v="5"/>
    <x v="2"/>
    <n v="301"/>
    <s v="301L"/>
    <s v="GRUPO-A2"/>
    <n v="16623516"/>
    <s v="Didáctica de las Ciencias Experimentales: Física y Química"/>
    <s v="GL"/>
    <s v="GRUPO DE LABORATORIO"/>
    <s v="301L"/>
    <s v="GL de Didáctica de las ciencias experimentales: física y química"/>
    <s v="GRUPO-A2"/>
    <s v="GL de Didáctica de las ciencias experimentales: física y química"/>
    <s v="2S"/>
    <n v="16623516"/>
    <s v="BAÑARES"/>
    <s v="PALACIOS"/>
    <s v="PAULA"/>
    <s v="pabanare"/>
    <s v="paula.banares@unirioja.es"/>
    <n v="0.75"/>
    <n v="0.75"/>
    <n v="536"/>
    <s v="PROFESOR INTERINO"/>
    <s v="P06"/>
    <s v="TIEMPO PARCIAL (6+6 HORAS)"/>
    <s v="2018-09-18 00:00:00.0"/>
    <s v="null"/>
    <s v="PI101276"/>
    <s v="PROFESOR CONTRATADO INTERINO"/>
    <s v="R112"/>
    <x v="8"/>
    <n v="385"/>
    <s v="FÍSICA APLICADA"/>
  </r>
  <r>
    <x v="5"/>
    <x v="2"/>
    <n v="301"/>
    <s v="301L"/>
    <s v="GRUPO-A3"/>
    <n v="16570824"/>
    <s v="Didáctica de las Ciencias Experimentales: Física y Química"/>
    <s v="GL"/>
    <s v="GRUPO DE LABORATORIO"/>
    <s v="301L"/>
    <s v="GL de Didáctica de las ciencias experimentales: física y química"/>
    <s v="GRUPO-A3"/>
    <s v="GL de Didáctica de las ciencias experimentales: física y química"/>
    <s v="2S"/>
    <n v="16570824"/>
    <s v="ESTEBAN"/>
    <s v="DÍEZ"/>
    <s v="ISABEL"/>
    <s v="iesteban"/>
    <s v="isabel.esteban@unirioja.es"/>
    <n v="0.75"/>
    <n v="0.75"/>
    <n v="504"/>
    <s v="PROFESOR TITULAR UNIVERSIDAD"/>
    <s v="C01"/>
    <s v="TIEMPO COMPLETO"/>
    <s v="2018-12-21 00:00:00.0"/>
    <s v="null"/>
    <s v="DF100368"/>
    <s v="PROFESOR TITULAR DE UNIVERSIDAD"/>
    <s v="R112"/>
    <x v="8"/>
    <n v="555"/>
    <s v="INGENIERÍA QUÍMICA"/>
  </r>
  <r>
    <x v="5"/>
    <x v="2"/>
    <n v="301"/>
    <s v="301L"/>
    <s v="GRUPO-A3"/>
    <n v="16623516"/>
    <s v="Didáctica de las Ciencias Experimentales: Física y Química"/>
    <s v="GL"/>
    <s v="GRUPO DE LABORATORIO"/>
    <s v="301L"/>
    <s v="GL de Didáctica de las ciencias experimentales: física y química"/>
    <s v="GRUPO-A3"/>
    <s v="GL de Didáctica de las ciencias experimentales: física y química"/>
    <s v="2S"/>
    <n v="16623516"/>
    <s v="BAÑARES"/>
    <s v="PALACIOS"/>
    <s v="PAULA"/>
    <s v="pabanare"/>
    <s v="paula.banares@unirioja.es"/>
    <n v="0.75"/>
    <n v="0.75"/>
    <n v="536"/>
    <s v="PROFESOR INTERINO"/>
    <s v="P06"/>
    <s v="TIEMPO PARCIAL (6+6 HORAS)"/>
    <s v="2018-09-18 00:00:00.0"/>
    <s v="null"/>
    <s v="PI101276"/>
    <s v="PROFESOR CONTRATADO INTERINO"/>
    <s v="R112"/>
    <x v="8"/>
    <n v="385"/>
    <s v="FÍSICA APLICADA"/>
  </r>
  <r>
    <x v="5"/>
    <x v="2"/>
    <n v="301"/>
    <s v="301L"/>
    <s v="GRUPO-A4"/>
    <n v="16570824"/>
    <s v="Didáctica de las Ciencias Experimentales: Física y Química"/>
    <s v="GL"/>
    <s v="GRUPO DE LABORATORIO"/>
    <s v="301L"/>
    <s v="GL de Didáctica de las ciencias experimentales: física y química"/>
    <s v="GRUPO-A4"/>
    <s v="GL de Didáctica de las ciencias experimentales: física y química"/>
    <s v="2S"/>
    <n v="16570824"/>
    <s v="ESTEBAN"/>
    <s v="DÍEZ"/>
    <s v="ISABEL"/>
    <s v="iesteban"/>
    <s v="isabel.esteban@unirioja.es"/>
    <n v="0.75"/>
    <n v="0.75"/>
    <n v="504"/>
    <s v="PROFESOR TITULAR UNIVERSIDAD"/>
    <s v="C01"/>
    <s v="TIEMPO COMPLETO"/>
    <s v="2018-12-21 00:00:00.0"/>
    <s v="null"/>
    <s v="DF100368"/>
    <s v="PROFESOR TITULAR DE UNIVERSIDAD"/>
    <s v="R112"/>
    <x v="8"/>
    <n v="555"/>
    <s v="INGENIERÍA QUÍMICA"/>
  </r>
  <r>
    <x v="5"/>
    <x v="2"/>
    <n v="301"/>
    <s v="301L"/>
    <s v="GRUPO-A4"/>
    <n v="16623516"/>
    <s v="Didáctica de las Ciencias Experimentales: Física y Química"/>
    <s v="GL"/>
    <s v="GRUPO DE LABORATORIO"/>
    <s v="301L"/>
    <s v="GL de Didáctica de las ciencias experimentales: física y química"/>
    <s v="GRUPO-A4"/>
    <s v="GL de Didáctica de las ciencias experimentales: física y química"/>
    <s v="2S"/>
    <n v="16623516"/>
    <s v="BAÑARES"/>
    <s v="PALACIOS"/>
    <s v="PAULA"/>
    <s v="pabanare"/>
    <s v="paula.banares@unirioja.es"/>
    <n v="0.75"/>
    <n v="0.75"/>
    <n v="536"/>
    <s v="PROFESOR INTERINO"/>
    <s v="P06"/>
    <s v="TIEMPO PARCIAL (6+6 HORAS)"/>
    <s v="2018-09-18 00:00:00.0"/>
    <s v="null"/>
    <s v="PI101276"/>
    <s v="PROFESOR CONTRATADO INTERINO"/>
    <s v="R112"/>
    <x v="8"/>
    <n v="385"/>
    <s v="FÍSICA APLICADA"/>
  </r>
  <r>
    <x v="5"/>
    <x v="2"/>
    <n v="301"/>
    <s v="301L"/>
    <s v="GRUPO-B1"/>
    <n v="16544605"/>
    <s v="Didáctica de las Ciencias Experimentales: Física y Química"/>
    <s v="GL"/>
    <s v="GRUPO DE LABORATORIO"/>
    <s v="301L"/>
    <s v="GL de Didáctica de las ciencias experimentales: física y química"/>
    <s v="GRUPO-B1"/>
    <s v="GL de Didáctica de las ciencias experimentales: física y química"/>
    <s v="2S"/>
    <n v="16544605"/>
    <s v="CABREDO"/>
    <s v="PINILLOS"/>
    <s v="SUSANA"/>
    <s v="susacapi"/>
    <s v="susana.cabredo@unirioja.es"/>
    <n v="0.75"/>
    <n v="0.75"/>
    <n v="504"/>
    <s v="PROFESOR TITULAR UNIVERSIDAD"/>
    <s v="01A"/>
    <s v="TIEMPO COMPLETO AMPLIADO"/>
    <s v="2017-09-15 00:00:00.0"/>
    <s v="null"/>
    <s v="DF32370"/>
    <s v="TITULAR DE UNIVERSIDAD"/>
    <s v="R112"/>
    <x v="8"/>
    <n v="750"/>
    <s v="QUÍMICA ANALÍTICA"/>
  </r>
  <r>
    <x v="5"/>
    <x v="2"/>
    <n v="301"/>
    <s v="301L"/>
    <s v="GRUPO-B1"/>
    <n v="16623516"/>
    <s v="Didáctica de las Ciencias Experimentales: Física y Química"/>
    <s v="GL"/>
    <s v="GRUPO DE LABORATORIO"/>
    <s v="301L"/>
    <s v="GL de Didáctica de las ciencias experimentales: física y química"/>
    <s v="GRUPO-B1"/>
    <s v="GL de Didáctica de las ciencias experimentales: física y química"/>
    <s v="2S"/>
    <n v="16623516"/>
    <s v="BAÑARES"/>
    <s v="PALACIOS"/>
    <s v="PAULA"/>
    <s v="pabanare"/>
    <s v="paula.banares@unirioja.es"/>
    <n v="0.75"/>
    <n v="0.75"/>
    <n v="536"/>
    <s v="PROFESOR INTERINO"/>
    <s v="P06"/>
    <s v="TIEMPO PARCIAL (6+6 HORAS)"/>
    <s v="2018-09-18 00:00:00.0"/>
    <s v="null"/>
    <s v="PI101276"/>
    <s v="PROFESOR CONTRATADO INTERINO"/>
    <s v="R112"/>
    <x v="8"/>
    <n v="385"/>
    <s v="FÍSICA APLICADA"/>
  </r>
  <r>
    <x v="5"/>
    <x v="2"/>
    <n v="301"/>
    <s v="301L"/>
    <s v="GRUPO-B2"/>
    <n v="16544605"/>
    <s v="Didáctica de las Ciencias Experimentales: Física y Química"/>
    <s v="GL"/>
    <s v="GRUPO DE LABORATORIO"/>
    <s v="301L"/>
    <s v="GL de Didáctica de las ciencias experimentales: física y química"/>
    <s v="GRUPO-B2"/>
    <s v="GL de Didáctica de las ciencias experimentales: física y química"/>
    <s v="2S"/>
    <n v="16544605"/>
    <s v="CABREDO"/>
    <s v="PINILLOS"/>
    <s v="SUSANA"/>
    <s v="susacapi"/>
    <s v="susana.cabredo@unirioja.es"/>
    <n v="0.75"/>
    <n v="0.75"/>
    <n v="504"/>
    <s v="PROFESOR TITULAR UNIVERSIDAD"/>
    <s v="01A"/>
    <s v="TIEMPO COMPLETO AMPLIADO"/>
    <s v="2017-09-15 00:00:00.0"/>
    <s v="null"/>
    <s v="DF32370"/>
    <s v="TITULAR DE UNIVERSIDAD"/>
    <s v="R112"/>
    <x v="8"/>
    <n v="750"/>
    <s v="QUÍMICA ANALÍTICA"/>
  </r>
  <r>
    <x v="5"/>
    <x v="2"/>
    <n v="301"/>
    <s v="301L"/>
    <s v="GRUPO-B2"/>
    <n v="16623516"/>
    <s v="Didáctica de las Ciencias Experimentales: Física y Química"/>
    <s v="GL"/>
    <s v="GRUPO DE LABORATORIO"/>
    <s v="301L"/>
    <s v="GL de Didáctica de las ciencias experimentales: física y química"/>
    <s v="GRUPO-B2"/>
    <s v="GL de Didáctica de las ciencias experimentales: física y química"/>
    <s v="2S"/>
    <n v="16623516"/>
    <s v="BAÑARES"/>
    <s v="PALACIOS"/>
    <s v="PAULA"/>
    <s v="pabanare"/>
    <s v="paula.banares@unirioja.es"/>
    <n v="0.75"/>
    <n v="0.75"/>
    <n v="536"/>
    <s v="PROFESOR INTERINO"/>
    <s v="P06"/>
    <s v="TIEMPO PARCIAL (6+6 HORAS)"/>
    <s v="2018-09-18 00:00:00.0"/>
    <s v="null"/>
    <s v="PI101276"/>
    <s v="PROFESOR CONTRATADO INTERINO"/>
    <s v="R112"/>
    <x v="8"/>
    <n v="385"/>
    <s v="FÍSICA APLICADA"/>
  </r>
  <r>
    <x v="5"/>
    <x v="2"/>
    <n v="301"/>
    <s v="301L"/>
    <s v="GRUPO-B3"/>
    <n v="16544605"/>
    <s v="Didáctica de las Ciencias Experimentales: Física y Química"/>
    <s v="GL"/>
    <s v="GRUPO DE LABORATORIO"/>
    <s v="301L"/>
    <s v="GL de Didáctica de las ciencias experimentales: física y química"/>
    <s v="GRUPO-B3"/>
    <s v="GL de Didáctica de las ciencias experimentales: física y química"/>
    <s v="2S"/>
    <n v="16544605"/>
    <s v="CABREDO"/>
    <s v="PINILLOS"/>
    <s v="SUSANA"/>
    <s v="susacapi"/>
    <s v="susana.cabredo@unirioja.es"/>
    <n v="0.75"/>
    <n v="0.75"/>
    <n v="504"/>
    <s v="PROFESOR TITULAR UNIVERSIDAD"/>
    <s v="01A"/>
    <s v="TIEMPO COMPLETO AMPLIADO"/>
    <s v="2017-09-15 00:00:00.0"/>
    <s v="null"/>
    <s v="DF32370"/>
    <s v="TITULAR DE UNIVERSIDAD"/>
    <s v="R112"/>
    <x v="8"/>
    <n v="750"/>
    <s v="QUÍMICA ANALÍTICA"/>
  </r>
  <r>
    <x v="5"/>
    <x v="2"/>
    <n v="301"/>
    <s v="301L"/>
    <s v="GRUPO-B3"/>
    <n v="16623516"/>
    <s v="Didáctica de las Ciencias Experimentales: Física y Química"/>
    <s v="GL"/>
    <s v="GRUPO DE LABORATORIO"/>
    <s v="301L"/>
    <s v="GL de Didáctica de las ciencias experimentales: física y química"/>
    <s v="GRUPO-B3"/>
    <s v="GL de Didáctica de las ciencias experimentales: física y química"/>
    <s v="2S"/>
    <n v="16623516"/>
    <s v="BAÑARES"/>
    <s v="PALACIOS"/>
    <s v="PAULA"/>
    <s v="pabanare"/>
    <s v="paula.banares@unirioja.es"/>
    <n v="0.75"/>
    <n v="0.75"/>
    <n v="536"/>
    <s v="PROFESOR INTERINO"/>
    <s v="P06"/>
    <s v="TIEMPO PARCIAL (6+6 HORAS)"/>
    <s v="2018-09-18 00:00:00.0"/>
    <s v="null"/>
    <s v="PI101276"/>
    <s v="PROFESOR CONTRATADO INTERINO"/>
    <s v="R112"/>
    <x v="8"/>
    <n v="385"/>
    <s v="FÍSICA APLICADA"/>
  </r>
  <r>
    <x v="5"/>
    <x v="2"/>
    <n v="301"/>
    <s v="301R"/>
    <s v="GRUPO-A1"/>
    <n v="72791237"/>
    <s v="Didáctica de las Ciencias Experimentales: Física y Química"/>
    <s v="GR"/>
    <s v="GRUPO REDUCIDO"/>
    <s v="301R"/>
    <s v="GR de Didáctica de las ciencias experimentales: física y química"/>
    <s v="GRUPO-A1"/>
    <s v="GR de Didáctica de las ciencias experimentales: física y química"/>
    <s v="2S"/>
    <n v="72791237"/>
    <s v="LADRERA"/>
    <s v="FERNÁNDEZ"/>
    <s v="RUBÉN"/>
    <s v="ruladrer"/>
    <s v="ruben.ladrera@unirioja.es"/>
    <n v="0.5"/>
    <n v="0.5"/>
    <n v="532"/>
    <s v="LABORAL DOCENTE-ASOCIADO"/>
    <s v="P03"/>
    <s v="TIEMPO PARCIAL (3+3 HORAS)"/>
    <s v="2019-02-01 00:00:00.0"/>
    <s v="2019-09-14 00:00:00.0"/>
    <s v="PI101344"/>
    <s v="PROFESOR ASOCIADO A TIEMPO PARCIAL 3+3 2ºS"/>
    <s v="R101"/>
    <x v="4"/>
    <n v="205"/>
    <s v="DIDÁCTICA DE LAS CIENCIAS EXPERIMENTALES"/>
  </r>
  <r>
    <x v="5"/>
    <x v="2"/>
    <n v="301"/>
    <s v="301R"/>
    <s v="GRUPO-A2"/>
    <n v="72791237"/>
    <s v="Didáctica de las Ciencias Experimentales: Física y Química"/>
    <s v="GR"/>
    <s v="GRUPO REDUCIDO"/>
    <s v="301R"/>
    <s v="GR de Didáctica de las ciencias experimentales: física y química"/>
    <s v="GRUPO-A2"/>
    <s v="GR de Didáctica de las ciencias experimentales: física y química"/>
    <s v="2S"/>
    <n v="72791237"/>
    <s v="LADRERA"/>
    <s v="FERNÁNDEZ"/>
    <s v="RUBÉN"/>
    <s v="ruladrer"/>
    <s v="ruben.ladrera@unirioja.es"/>
    <n v="0.5"/>
    <n v="0.5"/>
    <n v="532"/>
    <s v="LABORAL DOCENTE-ASOCIADO"/>
    <s v="P03"/>
    <s v="TIEMPO PARCIAL (3+3 HORAS)"/>
    <s v="2019-02-01 00:00:00.0"/>
    <s v="2019-09-14 00:00:00.0"/>
    <s v="PI101344"/>
    <s v="PROFESOR ASOCIADO A TIEMPO PARCIAL 3+3 2ºS"/>
    <s v="R101"/>
    <x v="4"/>
    <n v="205"/>
    <s v="DIDÁCTICA DE LAS CIENCIAS EXPERIMENTALES"/>
  </r>
  <r>
    <x v="5"/>
    <x v="2"/>
    <n v="301"/>
    <s v="301R"/>
    <s v="GRUPO-A3"/>
    <n v="72791237"/>
    <s v="Didáctica de las Ciencias Experimentales: Física y Química"/>
    <s v="GR"/>
    <s v="GRUPO REDUCIDO"/>
    <s v="301R"/>
    <s v="GR de Didáctica de las ciencias experimentales: física y química"/>
    <s v="GRUPO-A3"/>
    <s v="GR de Didáctica de las ciencias experimentales: física y química (3º curso)"/>
    <s v="2S"/>
    <n v="72791237"/>
    <s v="LADRERA"/>
    <s v="FERNÁNDEZ"/>
    <s v="RUBÉN"/>
    <s v="ruladrer"/>
    <s v="ruben.ladrera@unirioja.es"/>
    <n v="0.5"/>
    <n v="0.5"/>
    <n v="532"/>
    <s v="LABORAL DOCENTE-ASOCIADO"/>
    <s v="P03"/>
    <s v="TIEMPO PARCIAL (3+3 HORAS)"/>
    <s v="2019-02-01 00:00:00.0"/>
    <s v="2019-09-14 00:00:00.0"/>
    <s v="PI101344"/>
    <s v="PROFESOR ASOCIADO A TIEMPO PARCIAL 3+3 2ºS"/>
    <s v="R101"/>
    <x v="4"/>
    <n v="205"/>
    <s v="DIDÁCTICA DE LAS CIENCIAS EXPERIMENTALES"/>
  </r>
  <r>
    <x v="5"/>
    <x v="2"/>
    <n v="301"/>
    <s v="301R"/>
    <s v="GRUPO-B1"/>
    <n v="72791237"/>
    <s v="Didáctica de las Ciencias Experimentales: Física y Química"/>
    <s v="GR"/>
    <s v="GRUPO REDUCIDO"/>
    <s v="301R"/>
    <s v="GR de Didáctica de las ciencias experimentales: física y química"/>
    <s v="GRUPO-B1"/>
    <s v="GR de Didáctica de las ciencias experimentales: física y química"/>
    <s v="2S"/>
    <n v="72791237"/>
    <s v="LADRERA"/>
    <s v="FERNÁNDEZ"/>
    <s v="RUBÉN"/>
    <s v="ruladrer"/>
    <s v="ruben.ladrera@unirioja.es"/>
    <n v="0.5"/>
    <n v="0.5"/>
    <n v="532"/>
    <s v="LABORAL DOCENTE-ASOCIADO"/>
    <s v="P03"/>
    <s v="TIEMPO PARCIAL (3+3 HORAS)"/>
    <s v="2019-02-01 00:00:00.0"/>
    <s v="2019-09-14 00:00:00.0"/>
    <s v="PI101344"/>
    <s v="PROFESOR ASOCIADO A TIEMPO PARCIAL 3+3 2ºS"/>
    <s v="R101"/>
    <x v="4"/>
    <n v="205"/>
    <s v="DIDÁCTICA DE LAS CIENCIAS EXPERIMENTALES"/>
  </r>
  <r>
    <x v="5"/>
    <x v="2"/>
    <n v="301"/>
    <s v="301R"/>
    <s v="GRUPO-B2"/>
    <n v="72791237"/>
    <s v="Didáctica de las Ciencias Experimentales: Física y Química"/>
    <s v="GR"/>
    <s v="GRUPO REDUCIDO"/>
    <s v="301R"/>
    <s v="GR de Didáctica de las ciencias experimentales: física y química"/>
    <s v="GRUPO-B2"/>
    <s v="GR de Didáctica de las ciencias experimentales: física y química"/>
    <s v="2S"/>
    <n v="72791237"/>
    <s v="LADRERA"/>
    <s v="FERNÁNDEZ"/>
    <s v="RUBÉN"/>
    <s v="ruladrer"/>
    <s v="ruben.ladrera@unirioja.es"/>
    <n v="0.5"/>
    <n v="0.5"/>
    <n v="532"/>
    <s v="LABORAL DOCENTE-ASOCIADO"/>
    <s v="P03"/>
    <s v="TIEMPO PARCIAL (3+3 HORAS)"/>
    <s v="2019-02-01 00:00:00.0"/>
    <s v="2019-09-14 00:00:00.0"/>
    <s v="PI101344"/>
    <s v="PROFESOR ASOCIADO A TIEMPO PARCIAL 3+3 2ºS"/>
    <s v="R101"/>
    <x v="4"/>
    <n v="205"/>
    <s v="DIDÁCTICA DE LAS CIENCIAS EXPERIMENTALES"/>
  </r>
  <r>
    <x v="5"/>
    <x v="2"/>
    <n v="303"/>
    <s v="303G"/>
    <s v="GRUPO-A"/>
    <n v="16509812"/>
    <s v="Actividad física y salud"/>
    <s v="GG"/>
    <s v="GRUPO GRANDE"/>
    <s v="303G"/>
    <s v="GG de Actividad física y salud"/>
    <s v="GRUPO-A"/>
    <s v="GG de Actividad física y salud"/>
    <s v="2S"/>
    <n v="16509812"/>
    <s v="LOZA"/>
    <s v="OLAVE"/>
    <s v="EDMUNDO"/>
    <s v="edloza"/>
    <s v="edmundo.loza@unirioja.es"/>
    <n v="3"/>
    <n v="3"/>
    <n v="504"/>
    <s v="PROFESOR TITULAR UNIVERSIDAD"/>
    <s v="01A"/>
    <s v="TIEMPO COMPLETO AMPLIADO"/>
    <s v="2012-09-01 00:00:00.0"/>
    <s v="null"/>
    <s v="DF31336"/>
    <s v="TITULAR DE UNIVERSIDAD"/>
    <s v="R115"/>
    <x v="2"/>
    <n v="187"/>
    <s v="DIDÁCTICA DE LA EXPRESIÓN CORPORAL"/>
  </r>
  <r>
    <x v="5"/>
    <x v="2"/>
    <n v="303"/>
    <s v="303R"/>
    <s v="GRUPO-A1"/>
    <n v="16509812"/>
    <s v="Actividad física y salud"/>
    <s v="GR"/>
    <s v="GRUPO REDUCIDO"/>
    <s v="303R"/>
    <s v="GR de Actividad física y salud"/>
    <s v="GRUPO-A1"/>
    <s v="GR de Actividad física y salud"/>
    <s v="2S"/>
    <n v="16509812"/>
    <s v="LOZA"/>
    <s v="OLAVE"/>
    <s v="EDMUNDO"/>
    <s v="edloza"/>
    <s v="edmundo.loza@unirioja.es"/>
    <n v="1.5"/>
    <n v="1.5"/>
    <n v="504"/>
    <s v="PROFESOR TITULAR UNIVERSIDAD"/>
    <s v="01A"/>
    <s v="TIEMPO COMPLETO AMPLIADO"/>
    <s v="2012-09-01 00:00:00.0"/>
    <s v="null"/>
    <s v="DF31336"/>
    <s v="TITULAR DE UNIVERSIDAD"/>
    <s v="R115"/>
    <x v="2"/>
    <n v="187"/>
    <s v="DIDÁCTICA DE LA EXPRESIÓN CORPORAL"/>
  </r>
  <r>
    <x v="5"/>
    <x v="2"/>
    <n v="303"/>
    <s v="303R"/>
    <s v="GRUPO-A2"/>
    <n v="16509812"/>
    <s v="Actividad física y salud"/>
    <s v="GR"/>
    <s v="GRUPO REDUCIDO"/>
    <s v="303R"/>
    <s v="GR de Actividad física y salud"/>
    <s v="GRUPO-A2"/>
    <s v="GR de Actividad física y salud"/>
    <s v="2S"/>
    <n v="16509812"/>
    <s v="LOZA"/>
    <s v="OLAVE"/>
    <s v="EDMUNDO"/>
    <s v="edloza"/>
    <s v="edmundo.loza@unirioja.es"/>
    <n v="1.5"/>
    <n v="1.5"/>
    <n v="504"/>
    <s v="PROFESOR TITULAR UNIVERSIDAD"/>
    <s v="01A"/>
    <s v="TIEMPO COMPLETO AMPLIADO"/>
    <s v="2012-09-01 00:00:00.0"/>
    <s v="null"/>
    <s v="DF31336"/>
    <s v="TITULAR DE UNIVERSIDAD"/>
    <s v="R115"/>
    <x v="2"/>
    <n v="187"/>
    <s v="DIDÁCTICA DE LA EXPRESIÓN CORPORAL"/>
  </r>
  <r>
    <x v="5"/>
    <x v="2"/>
    <n v="304"/>
    <s v="304G"/>
    <s v="GRUPO-A"/>
    <n v="16509812"/>
    <s v="Cuerpo, percepción y habilidad motriz"/>
    <s v="GG"/>
    <s v="GRUPO GRANDE"/>
    <s v="304G"/>
    <s v="GG de Cuerpo, percepción y habilidad motriz"/>
    <s v="GRUPO-A"/>
    <s v="GG de Cuerpo, percepción y habilidad motriz"/>
    <s v="1S"/>
    <n v="16509812"/>
    <s v="LOZA"/>
    <s v="OLAVE"/>
    <s v="EDMUNDO"/>
    <s v="edloza"/>
    <s v="edmundo.loza@unirioja.es"/>
    <n v="3"/>
    <n v="3"/>
    <n v="504"/>
    <s v="PROFESOR TITULAR UNIVERSIDAD"/>
    <s v="01A"/>
    <s v="TIEMPO COMPLETO AMPLIADO"/>
    <s v="2012-09-01 00:00:00.0"/>
    <s v="null"/>
    <s v="DF31336"/>
    <s v="TITULAR DE UNIVERSIDAD"/>
    <s v="R115"/>
    <x v="2"/>
    <n v="187"/>
    <s v="DIDÁCTICA DE LA EXPRESIÓN CORPORAL"/>
  </r>
  <r>
    <x v="5"/>
    <x v="2"/>
    <n v="304"/>
    <s v="304R"/>
    <s v="GRUPO-A1"/>
    <n v="16509812"/>
    <s v="Cuerpo, percepción y habilidad motriz"/>
    <s v="GR"/>
    <s v="GRUPO REDUCIDO"/>
    <s v="304R"/>
    <s v="GR de Cuerpo, percepción y habilidad motriz"/>
    <s v="GRUPO-A1"/>
    <s v="GR de Cuerpo, percepción y habilidad motriz"/>
    <s v="1S"/>
    <n v="16509812"/>
    <s v="LOZA"/>
    <s v="OLAVE"/>
    <s v="EDMUNDO"/>
    <s v="edloza"/>
    <s v="edmundo.loza@unirioja.es"/>
    <n v="1.5"/>
    <n v="1.5"/>
    <n v="504"/>
    <s v="PROFESOR TITULAR UNIVERSIDAD"/>
    <s v="01A"/>
    <s v="TIEMPO COMPLETO AMPLIADO"/>
    <s v="2012-09-01 00:00:00.0"/>
    <s v="null"/>
    <s v="DF31336"/>
    <s v="TITULAR DE UNIVERSIDAD"/>
    <s v="R115"/>
    <x v="2"/>
    <n v="187"/>
    <s v="DIDÁCTICA DE LA EXPRESIÓN CORPORAL"/>
  </r>
  <r>
    <x v="5"/>
    <x v="2"/>
    <n v="304"/>
    <s v="304R"/>
    <s v="GRUPO-A2"/>
    <n v="16509812"/>
    <s v="Cuerpo, percepción y habilidad motriz"/>
    <s v="GR"/>
    <s v="GRUPO REDUCIDO"/>
    <s v="304R"/>
    <s v="GR de Cuerpo, percepción y habilidad motriz"/>
    <s v="GRUPO-A2"/>
    <s v="GR de Cuerpo, percepción y habilidad motriz"/>
    <s v="1S"/>
    <n v="16509812"/>
    <s v="LOZA"/>
    <s v="OLAVE"/>
    <s v="EDMUNDO"/>
    <s v="edloza"/>
    <s v="edmundo.loza@unirioja.es"/>
    <n v="1.5"/>
    <n v="1.5"/>
    <n v="504"/>
    <s v="PROFESOR TITULAR UNIVERSIDAD"/>
    <s v="01A"/>
    <s v="TIEMPO COMPLETO AMPLIADO"/>
    <s v="2012-09-01 00:00:00.0"/>
    <s v="null"/>
    <s v="DF31336"/>
    <s v="TITULAR DE UNIVERSIDAD"/>
    <s v="R115"/>
    <x v="2"/>
    <n v="187"/>
    <s v="DIDÁCTICA DE LA EXPRESIÓN CORPORAL"/>
  </r>
  <r>
    <x v="5"/>
    <x v="2"/>
    <n v="305"/>
    <s v="305G"/>
    <s v="GRUPO-A"/>
    <n v="25147795"/>
    <s v="Expresión y comunicación corporal"/>
    <s v="GG"/>
    <s v="GRUPO GRANDE"/>
    <s v="305G"/>
    <s v="GG Expresión y comunicación corporal"/>
    <s v="GRUPO-A"/>
    <s v="GG de Expresión y comunicación corporal"/>
    <s v="1S"/>
    <n v="25147795"/>
    <s v="GARGALLO"/>
    <s v="IBORT"/>
    <s v="MARÍA ESTHER"/>
    <s v="megarga"/>
    <s v="esther.gargallo@unirioja.es"/>
    <n v="3"/>
    <n v="3"/>
    <s v="A-0506"/>
    <s v="PROFESOR TITULAR DE ESCUELA UNIVERSITARI"/>
    <s v="01A"/>
    <s v="TIEMPO COMPLETO AMPLIADO"/>
    <s v="2012-09-01 00:00:00.0"/>
    <s v="null"/>
    <s v="DF100010"/>
    <s v="TITULAR DE ESCUELA UNIVERSITARIA"/>
    <s v="R115"/>
    <x v="2"/>
    <n v="187"/>
    <s v="DIDÁCTICA DE LA EXPRESIÓN CORPORAL"/>
  </r>
  <r>
    <x v="5"/>
    <x v="2"/>
    <n v="305"/>
    <s v="305R"/>
    <s v="GRUPO-A1"/>
    <n v="25147795"/>
    <s v="Expresión y comunicación corporal"/>
    <s v="GR"/>
    <s v="GRUPO REDUCIDO"/>
    <s v="305R"/>
    <s v="GR de Expresión y comunicación corporal"/>
    <s v="GRUPO-A1"/>
    <s v="GR de Expresión y comunicación corporal"/>
    <s v="1S"/>
    <n v="25147795"/>
    <s v="GARGALLO"/>
    <s v="IBORT"/>
    <s v="MARÍA ESTHER"/>
    <s v="megarga"/>
    <s v="esther.gargallo@unirioja.es"/>
    <n v="1.5"/>
    <n v="1.5"/>
    <s v="A-0506"/>
    <s v="PROFESOR TITULAR DE ESCUELA UNIVERSITARI"/>
    <s v="01A"/>
    <s v="TIEMPO COMPLETO AMPLIADO"/>
    <s v="2012-09-01 00:00:00.0"/>
    <s v="null"/>
    <s v="DF100010"/>
    <s v="TITULAR DE ESCUELA UNIVERSITARIA"/>
    <s v="R115"/>
    <x v="2"/>
    <n v="187"/>
    <s v="DIDÁCTICA DE LA EXPRESIÓN CORPORAL"/>
  </r>
  <r>
    <x v="5"/>
    <x v="2"/>
    <n v="305"/>
    <s v="305R"/>
    <s v="GRUPO-A2"/>
    <n v="25147795"/>
    <s v="Expresión y comunicación corporal"/>
    <s v="GR"/>
    <s v="GRUPO REDUCIDO"/>
    <s v="305R"/>
    <s v="GR de Expresión y comunicación corporal"/>
    <s v="GRUPO-A2"/>
    <s v="GR de Expresión y comunicación corporal"/>
    <s v="1S"/>
    <n v="25147795"/>
    <s v="GARGALLO"/>
    <s v="IBORT"/>
    <s v="MARÍA ESTHER"/>
    <s v="megarga"/>
    <s v="esther.gargallo@unirioja.es"/>
    <n v="1.5"/>
    <n v="1.5"/>
    <s v="A-0506"/>
    <s v="PROFESOR TITULAR DE ESCUELA UNIVERSITARI"/>
    <s v="01A"/>
    <s v="TIEMPO COMPLETO AMPLIADO"/>
    <s v="2012-09-01 00:00:00.0"/>
    <s v="null"/>
    <s v="DF100010"/>
    <s v="TITULAR DE ESCUELA UNIVERSITARIA"/>
    <s v="R115"/>
    <x v="2"/>
    <n v="187"/>
    <s v="DIDÁCTICA DE LA EXPRESIÓN CORPORAL"/>
  </r>
  <r>
    <x v="5"/>
    <x v="2"/>
    <n v="306"/>
    <s v="306G"/>
    <s v="GRUPO-A"/>
    <n v="16509812"/>
    <s v="Juego y actividad deportiva"/>
    <s v="GG"/>
    <s v="GRUPO GRANDE"/>
    <s v="306G"/>
    <s v="GG de Juego y actividad deportiva"/>
    <s v="GRUPO-A"/>
    <s v="GG de Juego y actividad deportiva"/>
    <s v="2S"/>
    <n v="16509812"/>
    <s v="LOZA"/>
    <s v="OLAVE"/>
    <s v="EDMUNDO"/>
    <s v="edloza"/>
    <s v="edmundo.loza@unirioja.es"/>
    <n v="3"/>
    <n v="3"/>
    <n v="504"/>
    <s v="PROFESOR TITULAR UNIVERSIDAD"/>
    <s v="01A"/>
    <s v="TIEMPO COMPLETO AMPLIADO"/>
    <s v="2012-09-01 00:00:00.0"/>
    <s v="null"/>
    <s v="DF31336"/>
    <s v="TITULAR DE UNIVERSIDAD"/>
    <s v="R115"/>
    <x v="2"/>
    <n v="187"/>
    <s v="DIDÁCTICA DE LA EXPRESIÓN CORPORAL"/>
  </r>
  <r>
    <x v="5"/>
    <x v="2"/>
    <n v="306"/>
    <s v="306R"/>
    <s v="GRUPO-A1"/>
    <n v="16509812"/>
    <s v="Juego y actividad deportiva"/>
    <s v="GR"/>
    <s v="GRUPO REDUCIDO"/>
    <s v="306R"/>
    <s v="GR de Juego y actividad deportiva"/>
    <s v="GRUPO-A1"/>
    <s v="GR de Juego y actividad deportiva"/>
    <s v="2S"/>
    <n v="16509812"/>
    <s v="LOZA"/>
    <s v="OLAVE"/>
    <s v="EDMUNDO"/>
    <s v="edloza"/>
    <s v="edmundo.loza@unirioja.es"/>
    <n v="1.5"/>
    <n v="1.5"/>
    <n v="504"/>
    <s v="PROFESOR TITULAR UNIVERSIDAD"/>
    <s v="01A"/>
    <s v="TIEMPO COMPLETO AMPLIADO"/>
    <s v="2012-09-01 00:00:00.0"/>
    <s v="null"/>
    <s v="DF31336"/>
    <s v="TITULAR DE UNIVERSIDAD"/>
    <s v="R115"/>
    <x v="2"/>
    <n v="187"/>
    <s v="DIDÁCTICA DE LA EXPRESIÓN CORPORAL"/>
  </r>
  <r>
    <x v="5"/>
    <x v="2"/>
    <n v="306"/>
    <s v="306R"/>
    <s v="GRUPO-A2"/>
    <n v="16509812"/>
    <s v="Juego y actividad deportiva"/>
    <s v="GR"/>
    <s v="GRUPO REDUCIDO"/>
    <s v="306R"/>
    <s v="GR de Juego y actividad deportiva"/>
    <s v="GRUPO-A2"/>
    <s v="GR de Juego y actividad deportiva"/>
    <s v="2S"/>
    <n v="16509812"/>
    <s v="LOZA"/>
    <s v="OLAVE"/>
    <s v="EDMUNDO"/>
    <s v="edloza"/>
    <s v="edmundo.loza@unirioja.es"/>
    <n v="1.5"/>
    <n v="1.5"/>
    <n v="504"/>
    <s v="PROFESOR TITULAR UNIVERSIDAD"/>
    <s v="01A"/>
    <s v="TIEMPO COMPLETO AMPLIADO"/>
    <s v="2012-09-01 00:00:00.0"/>
    <s v="null"/>
    <s v="DF31336"/>
    <s v="TITULAR DE UNIVERSIDAD"/>
    <s v="R115"/>
    <x v="2"/>
    <n v="187"/>
    <s v="DIDÁCTICA DE LA EXPRESIÓN CORPORAL"/>
  </r>
  <r>
    <x v="5"/>
    <x v="2"/>
    <n v="307"/>
    <s v="307G"/>
    <s v="GRUPO-A"/>
    <n v="25147795"/>
    <s v="Actividades físicas de tiempo libre"/>
    <s v="GG"/>
    <s v="GRUPO GRANDE"/>
    <s v="307G"/>
    <s v="GG de Actividades físicas de tiempo libre"/>
    <s v="GRUPO-A"/>
    <s v="GG de Actividades físicas de tiempo libre"/>
    <s v="2S"/>
    <n v="25147795"/>
    <s v="GARGALLO"/>
    <s v="IBORT"/>
    <s v="MARÍA ESTHER"/>
    <s v="megarga"/>
    <s v="esther.gargallo@unirioja.es"/>
    <n v="0.5"/>
    <n v="0.5"/>
    <s v="A-0506"/>
    <s v="PROFESOR TITULAR DE ESCUELA UNIVERSITARI"/>
    <s v="01A"/>
    <s v="TIEMPO COMPLETO AMPLIADO"/>
    <s v="2012-09-01 00:00:00.0"/>
    <s v="null"/>
    <s v="DF100010"/>
    <s v="TITULAR DE ESCUELA UNIVERSITARIA"/>
    <s v="R115"/>
    <x v="2"/>
    <n v="187"/>
    <s v="DIDÁCTICA DE LA EXPRESIÓN CORPORAL"/>
  </r>
  <r>
    <x v="5"/>
    <x v="2"/>
    <n v="307"/>
    <s v="307G"/>
    <s v="GRUPO-A"/>
    <n v="40310935"/>
    <s v="Actividades físicas de tiempo libre"/>
    <s v="GG"/>
    <s v="GRUPO GRANDE"/>
    <s v="307G"/>
    <s v="GG de Actividades físicas de tiempo libre"/>
    <s v="GRUPO-A"/>
    <s v="GG de Actividades físicas de tiempo libre"/>
    <s v="2S"/>
    <n v="40310935"/>
    <s v="DALMAU"/>
    <s v="TORRES"/>
    <s v="JOSEP MARÍA"/>
    <s v="jodalmau"/>
    <s v="jose-maria.dalmau@unirioja.es"/>
    <n v="2.5"/>
    <n v="2.5"/>
    <n v="534"/>
    <s v="CONTRATADO DOCTOR -TIPO 1"/>
    <s v="C01"/>
    <s v="TIEMPO COMPLETO"/>
    <s v="2012-10-31 00:00:00.0"/>
    <s v="null"/>
    <s v="LD100297"/>
    <s v="CONTRATADA DOCTOR"/>
    <s v="R115"/>
    <x v="2"/>
    <n v="187"/>
    <s v="DIDÁCTICA DE LA EXPRESIÓN CORPORAL"/>
  </r>
  <r>
    <x v="5"/>
    <x v="2"/>
    <n v="307"/>
    <s v="307R"/>
    <s v="GRUPO-A1"/>
    <n v="25147795"/>
    <s v="Actividades físicas de tiempo libre"/>
    <s v="GR"/>
    <s v="GRUPO REDUCIDO"/>
    <s v="307R"/>
    <s v="GR de Actividades físicas de tiempo libre"/>
    <s v="GRUPO-A1"/>
    <s v="GR de Actividades físicas de tiempo libre"/>
    <s v="2S"/>
    <n v="25147795"/>
    <s v="GARGALLO"/>
    <s v="IBORT"/>
    <s v="MARÍA ESTHER"/>
    <s v="megarga"/>
    <s v="esther.gargallo@unirioja.es"/>
    <n v="0.5"/>
    <n v="0.5"/>
    <s v="A-0506"/>
    <s v="PROFESOR TITULAR DE ESCUELA UNIVERSITARI"/>
    <s v="01A"/>
    <s v="TIEMPO COMPLETO AMPLIADO"/>
    <s v="2012-09-01 00:00:00.0"/>
    <s v="null"/>
    <s v="DF100010"/>
    <s v="TITULAR DE ESCUELA UNIVERSITARIA"/>
    <s v="R115"/>
    <x v="2"/>
    <n v="187"/>
    <s v="DIDÁCTICA DE LA EXPRESIÓN CORPORAL"/>
  </r>
  <r>
    <x v="5"/>
    <x v="2"/>
    <n v="307"/>
    <s v="307R"/>
    <s v="GRUPO-A1"/>
    <n v="40310935"/>
    <s v="Actividades físicas de tiempo libre"/>
    <s v="GR"/>
    <s v="GRUPO REDUCIDO"/>
    <s v="307R"/>
    <s v="GR de Actividades físicas de tiempo libre"/>
    <s v="GRUPO-A1"/>
    <s v="GR de Actividades físicas de tiempo libre"/>
    <s v="2S"/>
    <n v="40310935"/>
    <s v="DALMAU"/>
    <s v="TORRES"/>
    <s v="JOSEP MARÍA"/>
    <s v="jodalmau"/>
    <s v="jose-maria.dalmau@unirioja.es"/>
    <n v="1"/>
    <n v="1"/>
    <n v="534"/>
    <s v="CONTRATADO DOCTOR -TIPO 1"/>
    <s v="C01"/>
    <s v="TIEMPO COMPLETO"/>
    <s v="2012-10-31 00:00:00.0"/>
    <s v="null"/>
    <s v="LD100297"/>
    <s v="CONTRATADA DOCTOR"/>
    <s v="R115"/>
    <x v="2"/>
    <n v="187"/>
    <s v="DIDÁCTICA DE LA EXPRESIÓN CORPORAL"/>
  </r>
  <r>
    <x v="5"/>
    <x v="2"/>
    <n v="307"/>
    <s v="307R"/>
    <s v="GRUPO-A2"/>
    <n v="25147795"/>
    <s v="Actividades físicas de tiempo libre"/>
    <s v="GR"/>
    <s v="GRUPO REDUCIDO"/>
    <s v="307R"/>
    <s v="GR de Actividades físicas de tiempo libre"/>
    <s v="GRUPO-A2"/>
    <s v="GR de Actividades físicas de tiempo libre"/>
    <s v="2S"/>
    <n v="25147795"/>
    <s v="GARGALLO"/>
    <s v="IBORT"/>
    <s v="MARÍA ESTHER"/>
    <s v="megarga"/>
    <s v="esther.gargallo@unirioja.es"/>
    <n v="0.5"/>
    <n v="0.5"/>
    <s v="A-0506"/>
    <s v="PROFESOR TITULAR DE ESCUELA UNIVERSITARI"/>
    <s v="01A"/>
    <s v="TIEMPO COMPLETO AMPLIADO"/>
    <s v="2012-09-01 00:00:00.0"/>
    <s v="null"/>
    <s v="DF100010"/>
    <s v="TITULAR DE ESCUELA UNIVERSITARIA"/>
    <s v="R115"/>
    <x v="2"/>
    <n v="187"/>
    <s v="DIDÁCTICA DE LA EXPRESIÓN CORPORAL"/>
  </r>
  <r>
    <x v="5"/>
    <x v="2"/>
    <n v="307"/>
    <s v="307R"/>
    <s v="GRUPO-A2"/>
    <n v="40310935"/>
    <s v="Actividades físicas de tiempo libre"/>
    <s v="GR"/>
    <s v="GRUPO REDUCIDO"/>
    <s v="307R"/>
    <s v="GR de Actividades físicas de tiempo libre"/>
    <s v="GRUPO-A2"/>
    <s v="GR de Actividades físicas de tiempo libre"/>
    <s v="2S"/>
    <n v="40310935"/>
    <s v="DALMAU"/>
    <s v="TORRES"/>
    <s v="JOSEP MARÍA"/>
    <s v="jodalmau"/>
    <s v="jose-maria.dalmau@unirioja.es"/>
    <n v="1"/>
    <n v="1"/>
    <n v="534"/>
    <s v="CONTRATADO DOCTOR -TIPO 1"/>
    <s v="C01"/>
    <s v="TIEMPO COMPLETO"/>
    <s v="2012-10-31 00:00:00.0"/>
    <s v="null"/>
    <s v="LD100297"/>
    <s v="CONTRATADA DOCTOR"/>
    <s v="R115"/>
    <x v="2"/>
    <n v="187"/>
    <s v="DIDÁCTICA DE LA EXPRESIÓN CORPORAL"/>
  </r>
  <r>
    <x v="5"/>
    <x v="2"/>
    <n v="308"/>
    <s v="308G"/>
    <s v="GRUPO-A"/>
    <n v="16546617"/>
    <s v="Didáctica de las lenguas extranjeras"/>
    <s v="GG"/>
    <s v="GRUPO GRANDE"/>
    <s v="308G"/>
    <s v="GG de Didáctica de las lenguas extranjeras"/>
    <s v="GRUPO-A"/>
    <s v="GG de Didáctica de las lenguas extranjeras"/>
    <s v="2S"/>
    <n v="16546617"/>
    <s v="BARRERAS"/>
    <s v="GÓMEZ"/>
    <s v="MARÍA ASUNCIÓN"/>
    <s v="mabarrer"/>
    <s v="asuncion.barreras@unirioja.es"/>
    <n v="3"/>
    <n v="3"/>
    <n v="504"/>
    <s v="PROFESOR TITULAR UNIVERSIDAD"/>
    <s v="C01"/>
    <s v="TIEMPO COMPLETO"/>
    <s v="2017-09-15 00:00:00.0"/>
    <s v="null"/>
    <s v="DF31707"/>
    <s v="PROFESOR TITULAR DE UNIVERSIDAD"/>
    <s v="R107"/>
    <x v="6"/>
    <n v="345"/>
    <s v="FILOLOGÍA INGLESA"/>
  </r>
  <r>
    <x v="5"/>
    <x v="2"/>
    <n v="308"/>
    <s v="308R"/>
    <s v="GRUPO-A1"/>
    <n v="16546617"/>
    <s v="Didáctica de las lenguas extranjeras"/>
    <s v="GR"/>
    <s v="GRUPO REDUCIDO"/>
    <s v="308R"/>
    <s v="GR de Didáctica de las lenguas extranjeras"/>
    <s v="GRUPO-A1"/>
    <s v="GR de Didáctica de las lenguas extranjeras"/>
    <s v="2S"/>
    <n v="16546617"/>
    <s v="BARRERAS"/>
    <s v="GÓMEZ"/>
    <s v="MARÍA ASUNCIÓN"/>
    <s v="mabarrer"/>
    <s v="asuncion.barreras@unirioja.es"/>
    <n v="1.5"/>
    <n v="1.5"/>
    <n v="504"/>
    <s v="PROFESOR TITULAR UNIVERSIDAD"/>
    <s v="C01"/>
    <s v="TIEMPO COMPLETO"/>
    <s v="2017-09-15 00:00:00.0"/>
    <s v="null"/>
    <s v="DF31707"/>
    <s v="PROFESOR TITULAR DE UNIVERSIDAD"/>
    <s v="R107"/>
    <x v="6"/>
    <n v="345"/>
    <s v="FILOLOGÍA INGLESA"/>
  </r>
  <r>
    <x v="5"/>
    <x v="2"/>
    <n v="308"/>
    <s v="308R"/>
    <s v="GRUPO-A2"/>
    <n v="16546617"/>
    <s v="Didáctica de las lenguas extranjeras"/>
    <s v="GR"/>
    <s v="GRUPO REDUCIDO"/>
    <s v="308R"/>
    <s v="GR de Didáctica de las lenguas extranjeras"/>
    <s v="GRUPO-A2"/>
    <s v="GR de Didáctica de las lenguas extranjeras"/>
    <s v="2S"/>
    <n v="16546617"/>
    <s v="BARRERAS"/>
    <s v="GÓMEZ"/>
    <s v="MARÍA ASUNCIÓN"/>
    <s v="mabarrer"/>
    <s v="asuncion.barreras@unirioja.es"/>
    <n v="1.5"/>
    <n v="1.5"/>
    <n v="504"/>
    <s v="PROFESOR TITULAR UNIVERSIDAD"/>
    <s v="C01"/>
    <s v="TIEMPO COMPLETO"/>
    <s v="2017-09-15 00:00:00.0"/>
    <s v="null"/>
    <s v="DF31707"/>
    <s v="PROFESOR TITULAR DE UNIVERSIDAD"/>
    <s v="R107"/>
    <x v="6"/>
    <n v="345"/>
    <s v="FILOLOGÍA INGLESA"/>
  </r>
  <r>
    <x v="5"/>
    <x v="2"/>
    <n v="309"/>
    <s v="309G"/>
    <s v="GRUPO-A"/>
    <n v="25147795"/>
    <s v="Intervención motriz en las dificultades del aprendizaje"/>
    <s v="GG"/>
    <s v="GRUPO GRANDE"/>
    <s v="309G"/>
    <s v="GG de Intervención motriz en las dificultades del aprendizaje"/>
    <s v="GRUPO-A"/>
    <s v="GG de Intervención motriz en las dificultades del aprendizaje"/>
    <s v="2S"/>
    <n v="25147795"/>
    <s v="GARGALLO"/>
    <s v="IBORT"/>
    <s v="MARÍA ESTHER"/>
    <s v="megarga"/>
    <s v="esther.gargallo@unirioja.es"/>
    <n v="3"/>
    <n v="3"/>
    <s v="A-0506"/>
    <s v="PROFESOR TITULAR DE ESCUELA UNIVERSITARI"/>
    <s v="01A"/>
    <s v="TIEMPO COMPLETO AMPLIADO"/>
    <s v="2012-09-01 00:00:00.0"/>
    <s v="null"/>
    <s v="DF100010"/>
    <s v="TITULAR DE ESCUELA UNIVERSITARIA"/>
    <s v="R115"/>
    <x v="2"/>
    <n v="187"/>
    <s v="DIDÁCTICA DE LA EXPRESIÓN CORPORAL"/>
  </r>
  <r>
    <x v="5"/>
    <x v="2"/>
    <n v="309"/>
    <s v="309R"/>
    <s v="GRUPO-A1"/>
    <n v="25147795"/>
    <s v="Intervención motriz en las dificultades del aprendizaje"/>
    <s v="GR"/>
    <s v="GRUPO REDUCIDO"/>
    <s v="309R"/>
    <s v="GR de Intervención motriz en las dificultades del aprendizaje"/>
    <s v="GRUPO-A1"/>
    <s v="GR de Intervención motriz en las dificultades del aprendizaje"/>
    <s v="2S"/>
    <n v="25147795"/>
    <s v="GARGALLO"/>
    <s v="IBORT"/>
    <s v="MARÍA ESTHER"/>
    <s v="megarga"/>
    <s v="esther.gargallo@unirioja.es"/>
    <n v="1.5"/>
    <n v="1.5"/>
    <s v="A-0506"/>
    <s v="PROFESOR TITULAR DE ESCUELA UNIVERSITARI"/>
    <s v="01A"/>
    <s v="TIEMPO COMPLETO AMPLIADO"/>
    <s v="2012-09-01 00:00:00.0"/>
    <s v="null"/>
    <s v="DF100010"/>
    <s v="TITULAR DE ESCUELA UNIVERSITARIA"/>
    <s v="R115"/>
    <x v="2"/>
    <n v="187"/>
    <s v="DIDÁCTICA DE LA EXPRESIÓN CORPORAL"/>
  </r>
  <r>
    <x v="5"/>
    <x v="2"/>
    <n v="310"/>
    <s v="310G"/>
    <s v="GRUPO-A"/>
    <n v="16496241"/>
    <s v="Educación especial en educación primaria"/>
    <s v="GG"/>
    <s v="GRUPO GRANDE"/>
    <s v="310G"/>
    <s v="GG de Educación especial en educación infantil"/>
    <s v="GRUPO-A"/>
    <s v="GG de Educación especial en educación primaria"/>
    <s v="1S"/>
    <n v="16496241"/>
    <s v="JIMÉNEZ"/>
    <s v="TRENS"/>
    <s v="MARÍA ASUNCIÓN"/>
    <s v="ajimenez"/>
    <s v="asuncion.jtrens@unirioja.es"/>
    <n v="3"/>
    <n v="3"/>
    <n v="504"/>
    <s v="PROFESOR TITULAR UNIVERSIDAD"/>
    <s v="C01"/>
    <s v="TIEMPO COMPLETO"/>
    <s v="2017-09-15 00:00:00.0"/>
    <s v="null"/>
    <s v="DF3307"/>
    <s v="TITULAR DE ESCUELAS UNIVERSITARIAS"/>
    <s v="R115"/>
    <x v="2"/>
    <n v="215"/>
    <s v="DIDÁCTICA Y ORGANIZACIÓN ESCOLAR"/>
  </r>
  <r>
    <x v="5"/>
    <x v="2"/>
    <n v="310"/>
    <s v="310R"/>
    <s v="GRUPO-A1"/>
    <n v="16496241"/>
    <s v="Educación especial en educación primaria"/>
    <s v="GR"/>
    <s v="GRUPO REDUCIDO"/>
    <s v="310R"/>
    <s v="GR de Educación especial en educación infantil"/>
    <s v="GRUPO-A1"/>
    <s v="GR de Educación especial en educación primaria"/>
    <s v="1S"/>
    <n v="16496241"/>
    <s v="JIMÉNEZ"/>
    <s v="TRENS"/>
    <s v="MARÍA ASUNCIÓN"/>
    <s v="ajimenez"/>
    <s v="asuncion.jtrens@unirioja.es"/>
    <n v="1.5"/>
    <n v="1.5"/>
    <n v="504"/>
    <s v="PROFESOR TITULAR UNIVERSIDAD"/>
    <s v="C01"/>
    <s v="TIEMPO COMPLETO"/>
    <s v="2017-09-15 00:00:00.0"/>
    <s v="null"/>
    <s v="DF3307"/>
    <s v="TITULAR DE ESCUELAS UNIVERSITARIAS"/>
    <s v="R115"/>
    <x v="2"/>
    <n v="215"/>
    <s v="DIDÁCTICA Y ORGANIZACIÓN ESCOLAR"/>
  </r>
  <r>
    <x v="5"/>
    <x v="2"/>
    <n v="311"/>
    <s v="311G"/>
    <s v="GRUPO-A"/>
    <n v="39847439"/>
    <s v="Psicología de las altas capacidades"/>
    <s v="GG"/>
    <s v="GRUPO GRANDE"/>
    <s v="311G"/>
    <s v="GG de Psicología de las altas capacidades"/>
    <s v="GRUPO-A"/>
    <s v="GG de Psicología de las altas capacidades"/>
    <s v="2S"/>
    <n v="39847439"/>
    <s v="SASTRE"/>
    <s v="I RIBA"/>
    <s v="SYLVIA"/>
    <s v="sisastre"/>
    <s v="silvia.sastre@unirioja.es"/>
    <n v="3"/>
    <n v="3"/>
    <n v="500"/>
    <s v="CATEDRATICO DE UNIVERSIDAD"/>
    <s v="C01"/>
    <s v="TIEMPO COMPLETO"/>
    <s v="2007-05-13 00:00:00.0"/>
    <s v="null"/>
    <s v="DF3590"/>
    <s v="CATEDRÁTICO DE UNIVERSIDAD"/>
    <s v="R115"/>
    <x v="2"/>
    <n v="735"/>
    <s v="PSICOLOGÍA EVOLUTIVA Y DE LA EDUCACIÓN"/>
  </r>
  <r>
    <x v="5"/>
    <x v="2"/>
    <n v="311"/>
    <s v="311R"/>
    <s v="GRUPO-A1"/>
    <n v="16531888"/>
    <s v="Psicología de las altas capacidades"/>
    <s v="GR"/>
    <s v="GRUPO REDUCIDO"/>
    <s v="311R"/>
    <s v="GR de Psicología de las altas capacidades"/>
    <s v="GRUPO-A1"/>
    <s v="GR de Psicología de las altas capacidades"/>
    <s v="2S"/>
    <n v="16531888"/>
    <s v="VIANA"/>
    <s v="SÁENZ"/>
    <s v="LOURDES"/>
    <s v="loviana"/>
    <s v="lourdes.viana@unirioja.es"/>
    <n v="1.5"/>
    <n v="1.5"/>
    <n v="536"/>
    <s v="PROFESOR INTERINO"/>
    <s v="C01"/>
    <s v="TIEMPO COMPLETO"/>
    <s v="2018-09-17 00:00:00.0"/>
    <s v="null"/>
    <s v="PI101398"/>
    <s v="PROFESOR CONTRATADO INTERINO"/>
    <s v="R115"/>
    <x v="2"/>
    <n v="735"/>
    <s v="PSICOLOGÍA EVOLUTIVA Y DE LA EDUCACIÓN"/>
  </r>
  <r>
    <x v="5"/>
    <x v="2"/>
    <n v="312"/>
    <s v="312G"/>
    <s v="GRUPO-A"/>
    <n v="16501828"/>
    <s v="La acción socioeducativa en contextos multiculturales"/>
    <s v="GG"/>
    <s v="GRUPO GRANDE"/>
    <s v="312G"/>
    <s v="GG de La acción socioeducativa en contextos multiculturales"/>
    <s v="GRUPO-A"/>
    <s v="GG de La acción socioeducativa en contextos multiculturales"/>
    <s v="2S"/>
    <n v="16501828"/>
    <s v="GIRÓ"/>
    <s v="MIRANDA"/>
    <s v="JOAQUÍN"/>
    <s v="jogiro"/>
    <s v="joaquin.giro@unirioja.es"/>
    <n v="0"/>
    <n v="0"/>
    <n v="504"/>
    <s v="PROFESOR TITULAR UNIVERSIDAD"/>
    <s v="C01"/>
    <s v="TIEMPO COMPLETO"/>
    <s v="2015-09-15 00:00:00.0"/>
    <s v="null"/>
    <s v="DF100184"/>
    <s v="PROFESOR TITULAR UNIVERSIDAD"/>
    <s v="R114"/>
    <x v="3"/>
    <n v="775"/>
    <s v="SOCIOLOGÍA"/>
  </r>
  <r>
    <x v="5"/>
    <x v="2"/>
    <n v="312"/>
    <s v="312G"/>
    <s v="GRUPO-A"/>
    <n v="44156166"/>
    <s v="La acción socioeducativa en contextos multiculturales"/>
    <s v="GG"/>
    <s v="GRUPO GRANDE"/>
    <s v="312G"/>
    <s v="GG de La acción socioeducativa en contextos multiculturales"/>
    <s v="GRUPO-A"/>
    <s v="GG de La acción socioeducativa en contextos multiculturales"/>
    <s v="2S"/>
    <n v="44156166"/>
    <s v="UZCANGA"/>
    <s v="LACABE"/>
    <s v="CATALINA ANA"/>
    <s v="cauzcang"/>
    <s v="catalina-ana.uzcanga@unirioja.es"/>
    <n v="3"/>
    <n v="3"/>
    <n v="536"/>
    <s v="PROFESOR INTERINO"/>
    <s v="P05"/>
    <s v="TIEMPO PARCIAL (5+5 HORAS)"/>
    <s v="2018-10-02 00:00:00.0"/>
    <s v="2019-09-14 00:00:00.0"/>
    <s v="PI101437"/>
    <s v="PROFESOR CONTRATADO INTERINO"/>
    <s v="R114"/>
    <x v="3"/>
    <n v="775"/>
    <s v="SOCIOLOGÍA"/>
  </r>
  <r>
    <x v="5"/>
    <x v="2"/>
    <n v="312"/>
    <s v="312R"/>
    <s v="GRUPO-A1"/>
    <n v="44156166"/>
    <s v="La acción socioeducativa en contextos multiculturales"/>
    <s v="GR"/>
    <s v="GRUPO REDUCIDO"/>
    <s v="312R"/>
    <s v="GR de La acción socioeducativa en contextos multiculturales"/>
    <s v="GRUPO-A1"/>
    <s v="GR de La acción socioeducativa en contextos multiculturales"/>
    <s v="2S"/>
    <n v="44156166"/>
    <s v="UZCANGA"/>
    <s v="LACABE"/>
    <s v="CATALINA ANA"/>
    <s v="cauzcang"/>
    <s v="catalina-ana.uzcanga@unirioja.es"/>
    <n v="1.5"/>
    <n v="1.5"/>
    <n v="536"/>
    <s v="PROFESOR INTERINO"/>
    <s v="P05"/>
    <s v="TIEMPO PARCIAL (5+5 HORAS)"/>
    <s v="2018-10-02 00:00:00.0"/>
    <s v="2019-09-14 00:00:00.0"/>
    <s v="PI101437"/>
    <s v="PROFESOR CONTRATADO INTERINO"/>
    <s v="R114"/>
    <x v="3"/>
    <n v="775"/>
    <s v="SOCIOLOGÍA"/>
  </r>
  <r>
    <x v="5"/>
    <x v="2"/>
    <n v="313"/>
    <s v="313G"/>
    <s v="GRUPO-A"/>
    <n v="43187774"/>
    <s v="Innovación docente e iniciación a la investigación en la enseñanza de las matemáticas en la EP"/>
    <s v="GG"/>
    <s v="GRUPO GRANDE"/>
    <s v="313G"/>
    <s v="GG de Innovación docente e iniciación a la investigación en la enseñanza de"/>
    <s v="GRUPO-A"/>
    <s v="GG de Innovac. docente e iniciac. a a la invest. en la ens."/>
    <s v="2S"/>
    <n v="43187774"/>
    <s v="ROTGER"/>
    <s v="GARCÍA"/>
    <s v="LUCÍA"/>
    <s v="lurotger"/>
    <s v="lucia.rotger@unirioja.es"/>
    <n v="3"/>
    <n v="3"/>
    <n v="536"/>
    <s v="PROFESOR INTERINO"/>
    <s v="C01"/>
    <s v="TIEMPO COMPLETO"/>
    <s v="2019-02-12 00:00:00.0"/>
    <s v="2019-09-14 00:00:00.0"/>
    <s v="PI101414"/>
    <s v="PROFESOR CONTRADO INTERINO"/>
    <s v="R111"/>
    <x v="7"/>
    <n v="5"/>
    <s v="ÁLGEBRA"/>
  </r>
  <r>
    <x v="5"/>
    <x v="2"/>
    <n v="313"/>
    <s v="313R"/>
    <s v="GRUPO-A1"/>
    <n v="43187774"/>
    <s v="Innovación docente e iniciación a la investigación en la enseñanza de las matemáticas en la EP"/>
    <s v="GR"/>
    <s v="GRUPO REDUCIDO"/>
    <s v="313R"/>
    <s v="GR de Innovación docente e iniciación a la investigación en la enseñanza de"/>
    <s v="GRUPO-A1"/>
    <s v="GR de Innovac. docente e iniciac. a a la invest. en la ens."/>
    <s v="2S"/>
    <n v="43187774"/>
    <s v="ROTGER"/>
    <s v="GARCÍA"/>
    <s v="LUCÍA"/>
    <s v="lurotger"/>
    <s v="lucia.rotger@unirioja.es"/>
    <n v="1.5"/>
    <n v="1.5"/>
    <n v="536"/>
    <s v="PROFESOR INTERINO"/>
    <s v="C01"/>
    <s v="TIEMPO COMPLETO"/>
    <s v="2019-02-12 00:00:00.0"/>
    <s v="2019-09-14 00:00:00.0"/>
    <s v="PI101414"/>
    <s v="PROFESOR CONTRADO INTERINO"/>
    <s v="R111"/>
    <x v="7"/>
    <n v="5"/>
    <s v="ÁLGEBRA"/>
  </r>
  <r>
    <x v="5"/>
    <x v="2"/>
    <n v="314"/>
    <s v="314G"/>
    <s v="GRUPO-A"/>
    <n v="12745547"/>
    <s v="Taller de expresión y creación musical"/>
    <s v="GG"/>
    <s v="GRUPO GRANDE"/>
    <s v="314G"/>
    <s v="GG de Taller de expresión y creación musical"/>
    <s v="GRUPO-A"/>
    <s v="GG de Taller de expresión y creación musical"/>
    <s v="1S"/>
    <n v="12745547"/>
    <s v="CAMACHO"/>
    <s v="SÁNCHEZ"/>
    <s v="MARÍA DEL PILAR"/>
    <s v="picamach"/>
    <s v="pilar.camacho@unirioja.es"/>
    <n v="1.5"/>
    <n v="1.5"/>
    <n v="504"/>
    <s v="PROFESOR TITULAR UNIVERSIDAD"/>
    <s v="01A"/>
    <s v="TIEMPO COMPLETO AMPLIADO"/>
    <s v="2012-09-01 00:00:00.0"/>
    <s v="null"/>
    <s v="DF100099"/>
    <s v="PROFESORES TITULARES DE UNIVERSIDAD"/>
    <s v="R115"/>
    <x v="2"/>
    <n v="189"/>
    <s v="DIDÁCTICA DE LA EXPRESIÓN MUSICAL"/>
  </r>
  <r>
    <x v="5"/>
    <x v="2"/>
    <n v="314"/>
    <s v="314G"/>
    <s v="GRUPO-A"/>
    <n v="30651788"/>
    <s v="Taller de expresión y creación musical"/>
    <s v="GG"/>
    <s v="GRUPO GRANDE"/>
    <s v="314G"/>
    <s v="GG de Taller de expresión y creación musical"/>
    <s v="GRUPO-A"/>
    <s v="GG de Taller de expresión y creación musical"/>
    <s v="1S"/>
    <n v="30651788"/>
    <s v="ALDAYTURRIAGA"/>
    <s v="MIERA"/>
    <s v="CARLOTA"/>
    <s v="caaldayt"/>
    <s v="carlota.aldayturriaga@unirioja.es"/>
    <n v="1.5"/>
    <n v="1.5"/>
    <n v="532"/>
    <s v="LABORAL DOCENTE-ASOCIADO"/>
    <s v="P06"/>
    <s v="TIEMPO PARCIAL (6+6 HORAS)"/>
    <s v="2017-09-15 00:00:00.0"/>
    <s v="2019-09-14 00:00:00.0"/>
    <s v="PI101290"/>
    <s v="PROFESOR ASOCIADO"/>
    <s v="R115"/>
    <x v="2"/>
    <n v="189"/>
    <s v="DIDÁCTICA DE LA EXPRESIÓN MUSICAL"/>
  </r>
  <r>
    <x v="5"/>
    <x v="2"/>
    <n v="314"/>
    <s v="314R"/>
    <s v="GRUPO-A1"/>
    <n v="12745547"/>
    <s v="Taller de expresión y creación musical"/>
    <s v="GR"/>
    <s v="GRUPO REDUCIDO"/>
    <s v="314R"/>
    <s v="GR de Taller de expresión y creación musical"/>
    <s v="GRUPO-A1"/>
    <s v="GR de Taller de expresión y creación musical"/>
    <s v="1S"/>
    <n v="12745547"/>
    <s v="CAMACHO"/>
    <s v="SÁNCHEZ"/>
    <s v="MARÍA DEL PILAR"/>
    <s v="picamach"/>
    <s v="pilar.camacho@unirioja.es"/>
    <n v="0.9"/>
    <n v="0.9"/>
    <n v="504"/>
    <s v="PROFESOR TITULAR UNIVERSIDAD"/>
    <s v="01A"/>
    <s v="TIEMPO COMPLETO AMPLIADO"/>
    <s v="2012-09-01 00:00:00.0"/>
    <s v="null"/>
    <s v="DF100099"/>
    <s v="PROFESORES TITULARES DE UNIVERSIDAD"/>
    <s v="R115"/>
    <x v="2"/>
    <n v="189"/>
    <s v="DIDÁCTICA DE LA EXPRESIÓN MUSICAL"/>
  </r>
  <r>
    <x v="5"/>
    <x v="2"/>
    <n v="314"/>
    <s v="314R"/>
    <s v="GRUPO-A1"/>
    <n v="30651788"/>
    <s v="Taller de expresión y creación musical"/>
    <s v="GR"/>
    <s v="GRUPO REDUCIDO"/>
    <s v="314R"/>
    <s v="GR de Taller de expresión y creación musical"/>
    <s v="GRUPO-A1"/>
    <s v="GR de Taller de expresión y creación musical"/>
    <s v="1S"/>
    <n v="30651788"/>
    <s v="ALDAYTURRIAGA"/>
    <s v="MIERA"/>
    <s v="CARLOTA"/>
    <s v="caaldayt"/>
    <s v="carlota.aldayturriaga@unirioja.es"/>
    <n v="0.6"/>
    <n v="0.6"/>
    <n v="532"/>
    <s v="LABORAL DOCENTE-ASOCIADO"/>
    <s v="P06"/>
    <s v="TIEMPO PARCIAL (6+6 HORAS)"/>
    <s v="2017-09-15 00:00:00.0"/>
    <s v="2019-09-14 00:00:00.0"/>
    <s v="PI101290"/>
    <s v="PROFESOR ASOCIADO"/>
    <s v="R115"/>
    <x v="2"/>
    <n v="189"/>
    <s v="DIDÁCTICA DE LA EXPRESIÓN MUSICAL"/>
  </r>
  <r>
    <x v="5"/>
    <x v="2"/>
    <n v="315"/>
    <s v="315G"/>
    <s v="GRUPO-A"/>
    <n v="16268560"/>
    <s v="Taller de expresión plástica para educación primaria"/>
    <s v="GG"/>
    <s v="GRUPO GRANDE"/>
    <s v="315G"/>
    <s v="GG de Taller de expresión plástica para educación primaria"/>
    <s v="GRUPO-A"/>
    <s v="GG de Taller de expresión plástica para educación primaria"/>
    <s v="2S"/>
    <n v="16268560"/>
    <s v="TEJADA"/>
    <s v="SÁNCHEZ"/>
    <s v="Mª SORAYA"/>
    <s v="matejas"/>
    <s v="soraya.tejada@unirioja.es"/>
    <n v="3"/>
    <n v="3"/>
    <n v="536"/>
    <s v="PROFESOR INTERINO"/>
    <s v="C01"/>
    <s v="TIEMPO COMPLETO"/>
    <s v="2013-09-16 00:00:00.0"/>
    <s v="null"/>
    <s v="PI100929"/>
    <s v="PROFESOR CONTRATADO INTERINO"/>
    <s v="R115"/>
    <x v="2"/>
    <n v="193"/>
    <s v="DIDÁCTICA DE LA EXPRESIÓN PLÁSTICA"/>
  </r>
  <r>
    <x v="5"/>
    <x v="2"/>
    <n v="315"/>
    <s v="315R"/>
    <s v="GRUPO-A1"/>
    <n v="16268560"/>
    <s v="Taller de expresión plástica para educación primaria"/>
    <s v="GR"/>
    <s v="GRUPO REDUCIDO"/>
    <s v="315R"/>
    <s v="GR de Taller de expresión plástica para educación primaria"/>
    <s v="GRUPO-A1"/>
    <s v="GR de Taller de expresión plástica para educación primaria"/>
    <s v="2S"/>
    <n v="16268560"/>
    <s v="TEJADA"/>
    <s v="SÁNCHEZ"/>
    <s v="Mª SORAYA"/>
    <s v="matejas"/>
    <s v="soraya.tejada@unirioja.es"/>
    <n v="1.5"/>
    <n v="1.5"/>
    <n v="536"/>
    <s v="PROFESOR INTERINO"/>
    <s v="C01"/>
    <s v="TIEMPO COMPLETO"/>
    <s v="2013-09-16 00:00:00.0"/>
    <s v="null"/>
    <s v="PI100929"/>
    <s v="PROFESOR CONTRATADO INTERINO"/>
    <s v="R115"/>
    <x v="2"/>
    <n v="193"/>
    <s v="DIDÁCTICA DE LA EXPRESIÓN PLÁSTICA"/>
  </r>
  <r>
    <x v="5"/>
    <x v="2"/>
    <n v="316"/>
    <s v="316G"/>
    <s v="GRUPO-A"/>
    <n v="16527579"/>
    <s v="Innovación educativa en Didáctica de las Ciencias Sociales"/>
    <s v="GG"/>
    <s v="GRUPO GRANDE"/>
    <s v="316G"/>
    <s v="GG de Innovación educativa en didáctica de las ciencias sociales"/>
    <s v="GRUPO-A"/>
    <s v="GG de Innovación educativa en didáctica de las ciencias sociales"/>
    <s v="2S"/>
    <n v="16527579"/>
    <s v="GIL-DÍEZ"/>
    <s v="USANDIZAGA"/>
    <s v="IGNACIO"/>
    <s v="iggildie"/>
    <s v="ignacio.gil-diez@unirioja.es"/>
    <n v="0"/>
    <n v="0"/>
    <n v="504"/>
    <s v="PROFESOR TITULAR UNIVERSIDAD"/>
    <s v="C01"/>
    <s v="TIEMPO COMPLETO"/>
    <s v="2016-11-12 00:00:00.0"/>
    <s v="null"/>
    <s v="DF100293"/>
    <s v="PROFESOR TITULAR DE UNIVERSIDAD"/>
    <s v="R115"/>
    <x v="2"/>
    <n v="210"/>
    <s v="DIDÁCTICA DE LAS CIENCIAS SOCIALES"/>
  </r>
  <r>
    <x v="5"/>
    <x v="2"/>
    <n v="316"/>
    <s v="316G"/>
    <s v="GRUPO-A"/>
    <n v="16582369"/>
    <s v="Innovación educativa en Didáctica de las Ciencias Sociales"/>
    <s v="GG"/>
    <s v="GRUPO GRANDE"/>
    <s v="316G"/>
    <s v="GG de Innovación educativa en didáctica de las ciencias sociales"/>
    <s v="GRUPO-A"/>
    <s v="GG de Innovación educativa en didáctica de las ciencias sociales"/>
    <s v="2S"/>
    <n v="16582369"/>
    <s v="TÉLLEZ"/>
    <s v="ALARCIA"/>
    <s v="DIEGO"/>
    <s v="dietellalar"/>
    <s v="diego.tellez@unirioja.es"/>
    <n v="3"/>
    <n v="3"/>
    <n v="534"/>
    <s v="CONTRATADO DOCTOR -TIPO 1"/>
    <s v="C01"/>
    <s v="TIEMPO COMPLETO"/>
    <s v="2018-11-30 00:00:00.0"/>
    <s v="null"/>
    <s v="PI101428"/>
    <s v="PROFESOR CONTRATADO DOCTOR"/>
    <s v="R115"/>
    <x v="2"/>
    <n v="210"/>
    <s v="DIDÁCTICA DE LAS CIENCIAS SOCIALES"/>
  </r>
  <r>
    <x v="5"/>
    <x v="2"/>
    <n v="316"/>
    <s v="316R"/>
    <s v="GRUPO-A1"/>
    <n v="16582369"/>
    <s v="Innovación educativa en Didáctica de las Ciencias Sociales"/>
    <s v="GR"/>
    <s v="GRUPO REDUCIDO"/>
    <s v="316R"/>
    <s v="GR de Innovación educativa en didáctica de las ciencias sociales"/>
    <s v="GRUPO-A1"/>
    <s v="GR de Innovación educativa en didáctica de las ciencias sociales"/>
    <s v="2S"/>
    <n v="16582369"/>
    <s v="TÉLLEZ"/>
    <s v="ALARCIA"/>
    <s v="DIEGO"/>
    <s v="dietellalar"/>
    <s v="diego.tellez@unirioja.es"/>
    <n v="1.5"/>
    <n v="1.5"/>
    <n v="534"/>
    <s v="CONTRATADO DOCTOR -TIPO 1"/>
    <s v="C01"/>
    <s v="TIEMPO COMPLETO"/>
    <s v="2018-11-30 00:00:00.0"/>
    <s v="null"/>
    <s v="PI101428"/>
    <s v="PROFESOR CONTRATADO DOCTOR"/>
    <s v="R115"/>
    <x v="2"/>
    <n v="210"/>
    <s v="DIDÁCTICA DE LAS CIENCIAS SOCIALES"/>
  </r>
  <r>
    <x v="5"/>
    <x v="2"/>
    <n v="317"/>
    <s v="317G"/>
    <s v="GRUPO-A"/>
    <n v="16574471"/>
    <s v="Educación para la ciudadanía y derechos humanos"/>
    <s v="GG"/>
    <s v="GRUPO GRANDE"/>
    <s v="317G"/>
    <s v="GG de Educación para la ciudadanía y derechos humanos"/>
    <s v="GRUPO-A"/>
    <s v="GG de Educación para la ciudadanía y derechos humanos"/>
    <s v="1S"/>
    <n v="16574471"/>
    <s v="ANDRÉS"/>
    <s v="CABELLO"/>
    <s v="SERGIO"/>
    <s v="seandrc"/>
    <s v="sergio.andres@unirioja.es"/>
    <n v="3"/>
    <n v="3"/>
    <n v="536"/>
    <s v="PROFESOR INTERINO"/>
    <s v="C01"/>
    <s v="TIEMPO COMPLETO"/>
    <s v="2013-09-16 00:00:00.0"/>
    <s v="null"/>
    <s v="PI100924"/>
    <s v="PROFESOR CONTRATADO INTERINO"/>
    <s v="R114"/>
    <x v="3"/>
    <n v="775"/>
    <s v="SOCIOLOGÍA"/>
  </r>
  <r>
    <x v="5"/>
    <x v="2"/>
    <n v="317"/>
    <s v="317R"/>
    <s v="GRUPO-A1"/>
    <n v="16574471"/>
    <s v="Educación para la ciudadanía y derechos humanos"/>
    <s v="GR"/>
    <s v="GRUPO REDUCIDO"/>
    <s v="317R"/>
    <s v="GR de Educación para la ciudadanía y derechos humanos"/>
    <s v="GRUPO-A1"/>
    <s v="GR de Educación para la ciudadanía y derechos humanos"/>
    <s v="1S"/>
    <n v="16574471"/>
    <s v="ANDRÉS"/>
    <s v="CABELLO"/>
    <s v="SERGIO"/>
    <s v="seandrc"/>
    <s v="sergio.andres@unirioja.es"/>
    <n v="1.5"/>
    <n v="1.5"/>
    <n v="536"/>
    <s v="PROFESOR INTERINO"/>
    <s v="C01"/>
    <s v="TIEMPO COMPLETO"/>
    <s v="2013-09-16 00:00:00.0"/>
    <s v="null"/>
    <s v="PI100924"/>
    <s v="PROFESOR CONTRATADO INTERINO"/>
    <s v="R114"/>
    <x v="3"/>
    <n v="775"/>
    <s v="SOCIOLOGÍA"/>
  </r>
  <r>
    <x v="5"/>
    <x v="2"/>
    <n v="318"/>
    <s v="318G"/>
    <s v="GRUPO-A"/>
    <n v="9398535"/>
    <s v="Trabajo fin de grado en Educación Primaria"/>
    <s v="GG"/>
    <s v="GRUPO GRANDE"/>
    <s v="318G"/>
    <s v="TRABAJO FIN DE GRADO"/>
    <s v="GRUPO-A"/>
    <s v="TRABAJO FIN DE GRADO"/>
    <s v="I"/>
    <n v="9398535"/>
    <s v="DÍAZ"/>
    <s v="CUESTA"/>
    <s v="JOSÉ"/>
    <s v="josediaz"/>
    <s v="jose.diaz-cuesta@unirioja.es"/>
    <n v="0.6"/>
    <n v="0.6"/>
    <n v="534"/>
    <s v="CONTRATADO DOCTOR -TIPO 1"/>
    <s v="C01"/>
    <s v="TIEMPO COMPLETO"/>
    <s v="2012-02-03 00:00:00.0"/>
    <s v="null"/>
    <s v="DF32499"/>
    <s v="CONTRATADO DOCTOR"/>
    <s v="R107"/>
    <x v="6"/>
    <n v="345"/>
    <s v="FILOLOGÍA INGLESA"/>
  </r>
  <r>
    <x v="5"/>
    <x v="2"/>
    <n v="318"/>
    <s v="318G"/>
    <s v="GRUPO-A"/>
    <n v="9414088"/>
    <s v="Trabajo fin de grado en Educación Primaria"/>
    <s v="GG"/>
    <s v="GRUPO GRANDE"/>
    <s v="318G"/>
    <s v="TRABAJO FIN DE GRADO"/>
    <s v="GRUPO-A"/>
    <s v="TRABAJO FIN DE GRADO"/>
    <s v="I"/>
    <n v="9414088"/>
    <s v="TABOADA"/>
    <s v="FERRERO"/>
    <s v="CAROLINA"/>
    <s v="cataboad"/>
    <s v="carolina.taboada@unirioja.es"/>
    <n v="0.3"/>
    <n v="0.3"/>
    <n v="504"/>
    <s v="PROFESOR TITULAR UNIVERSIDAD"/>
    <s v="C01"/>
    <s v="TIEMPO COMPLETO"/>
    <s v="2008-09-30 00:00:00.0"/>
    <s v="null"/>
    <s v="DF100228"/>
    <s v="PROFESOR TITULAR DE UNIVERSIDAD INTERINO"/>
    <s v="R107"/>
    <x v="6"/>
    <n v="345"/>
    <s v="FILOLOGÍA INGLESA"/>
  </r>
  <r>
    <x v="5"/>
    <x v="2"/>
    <n v="318"/>
    <s v="318G"/>
    <s v="GRUPO-A"/>
    <n v="12745547"/>
    <s v="Trabajo fin de grado en Educación Primaria"/>
    <s v="GG"/>
    <s v="GRUPO GRANDE"/>
    <s v="318G"/>
    <s v="TRABAJO FIN DE GRADO"/>
    <s v="GRUPO-A"/>
    <s v="TRABAJO FIN DE GRADO"/>
    <s v="I"/>
    <n v="12745547"/>
    <s v="CAMACHO"/>
    <s v="SÁNCHEZ"/>
    <s v="MARÍA DEL PILAR"/>
    <s v="picamach"/>
    <s v="pilar.camacho@unirioja.es"/>
    <n v="0.3"/>
    <n v="0.3"/>
    <n v="504"/>
    <s v="PROFESOR TITULAR UNIVERSIDAD"/>
    <s v="01A"/>
    <s v="TIEMPO COMPLETO AMPLIADO"/>
    <s v="2012-09-01 00:00:00.0"/>
    <s v="null"/>
    <s v="DF100099"/>
    <s v="PROFESORES TITULARES DE UNIVERSIDAD"/>
    <s v="R115"/>
    <x v="2"/>
    <n v="189"/>
    <s v="DIDÁCTICA DE LA EXPRESIÓN MUSICAL"/>
  </r>
  <r>
    <x v="5"/>
    <x v="2"/>
    <n v="318"/>
    <s v="318G"/>
    <s v="GRUPO-A"/>
    <n v="15849077"/>
    <s v="Trabajo fin de grado en Educación Primaria"/>
    <s v="GG"/>
    <s v="GRUPO GRANDE"/>
    <s v="318G"/>
    <s v="TRABAJO FIN DE GRADO"/>
    <s v="GRUPO-A"/>
    <s v="TRABAJO FIN DE GRADO"/>
    <s v="I"/>
    <n v="15849077"/>
    <s v="SANTIAGO"/>
    <s v="CAMPIÓN"/>
    <s v="RAÚL"/>
    <s v="rasantia"/>
    <s v="raul.santiago@unirioja.es"/>
    <n v="1.2"/>
    <n v="1.2"/>
    <s v="A-0504"/>
    <s v="PROFESOR TITULAR UNIVERSIDAD"/>
    <s v="C01"/>
    <s v="TIEMPO COMPLETO"/>
    <s v="2010-09-01 00:00:00.0"/>
    <s v="null"/>
    <s v="DF100267"/>
    <s v="PROFESOR TITULAR INTERINO"/>
    <s v="R115"/>
    <x v="2"/>
    <n v="215"/>
    <s v="DIDÁCTICA Y ORGANIZACIÓN ESCOLAR"/>
  </r>
  <r>
    <x v="5"/>
    <x v="2"/>
    <n v="318"/>
    <s v="318G"/>
    <s v="GRUPO-A"/>
    <n v="16268560"/>
    <s v="Trabajo fin de grado en Educación Primaria"/>
    <s v="GG"/>
    <s v="GRUPO GRANDE"/>
    <s v="318G"/>
    <s v="TRABAJO FIN DE GRADO"/>
    <s v="GRUPO-A"/>
    <s v="TRABAJO FIN DE GRADO"/>
    <s v="I"/>
    <n v="16268560"/>
    <s v="TEJADA"/>
    <s v="SÁNCHEZ"/>
    <s v="Mª SORAYA"/>
    <s v="matejas"/>
    <s v="soraya.tejada@unirioja.es"/>
    <n v="0.3"/>
    <n v="0.3"/>
    <n v="536"/>
    <s v="PROFESOR INTERINO"/>
    <s v="C01"/>
    <s v="TIEMPO COMPLETO"/>
    <s v="2013-09-16 00:00:00.0"/>
    <s v="null"/>
    <s v="PI100929"/>
    <s v="PROFESOR CONTRATADO INTERINO"/>
    <s v="R115"/>
    <x v="2"/>
    <n v="193"/>
    <s v="DIDÁCTICA DE LA EXPRESIÓN PLÁSTICA"/>
  </r>
  <r>
    <x v="5"/>
    <x v="2"/>
    <n v="318"/>
    <s v="318G"/>
    <s v="GRUPO-A"/>
    <n v="16496241"/>
    <s v="Trabajo fin de grado en Educación Primaria"/>
    <s v="GG"/>
    <s v="GRUPO GRANDE"/>
    <s v="318G"/>
    <s v="TRABAJO FIN DE GRADO"/>
    <s v="GRUPO-A"/>
    <s v="TRABAJO FIN DE GRADO"/>
    <s v="I"/>
    <n v="16496241"/>
    <s v="JIMÉNEZ"/>
    <s v="TRENS"/>
    <s v="MARÍA ASUNCIÓN"/>
    <s v="ajimenez"/>
    <s v="asuncion.jtrens@unirioja.es"/>
    <n v="0.6"/>
    <n v="0.6"/>
    <n v="504"/>
    <s v="PROFESOR TITULAR UNIVERSIDAD"/>
    <s v="C01"/>
    <s v="TIEMPO COMPLETO"/>
    <s v="2017-09-15 00:00:00.0"/>
    <s v="null"/>
    <s v="DF3307"/>
    <s v="TITULAR DE ESCUELAS UNIVERSITARIAS"/>
    <s v="R115"/>
    <x v="2"/>
    <n v="215"/>
    <s v="DIDÁCTICA Y ORGANIZACIÓN ESCOLAR"/>
  </r>
  <r>
    <x v="5"/>
    <x v="2"/>
    <n v="318"/>
    <s v="318G"/>
    <s v="GRUPO-A"/>
    <n v="16498683"/>
    <s v="Trabajo fin de grado en Educación Primaria"/>
    <s v="GG"/>
    <s v="GRUPO GRANDE"/>
    <s v="318G"/>
    <s v="TRABAJO FIN DE GRADO"/>
    <s v="GRUPO-A"/>
    <s v="TRABAJO FIN DE GRADO"/>
    <s v="I"/>
    <n v="16498683"/>
    <s v="JIMÉNEZ"/>
    <s v="CATALÁN"/>
    <s v="ROSA MARÍA"/>
    <s v="rmjimene"/>
    <s v="rosa.jimenez@unirioja.es"/>
    <n v="0.3"/>
    <n v="0.3"/>
    <n v="500"/>
    <s v="CATEDRATICO DE UNIVERSIDAD"/>
    <s v="01R"/>
    <s v="TIEMPO COMPLETO REDUCIDO"/>
    <s v="2016-04-15 00:00:00.0"/>
    <s v="null"/>
    <s v="DF100328"/>
    <s v="CATEDRÁTICO DE UNIVERSIDAD"/>
    <s v="R107"/>
    <x v="6"/>
    <n v="345"/>
    <s v="FILOLOGÍA INGLESA"/>
  </r>
  <r>
    <x v="5"/>
    <x v="2"/>
    <n v="318"/>
    <s v="318G"/>
    <s v="GRUPO-A"/>
    <n v="16509812"/>
    <s v="Trabajo fin de grado en Educación Primaria"/>
    <s v="GG"/>
    <s v="GRUPO GRANDE"/>
    <s v="318G"/>
    <s v="TRABAJO FIN DE GRADO"/>
    <s v="GRUPO-A"/>
    <s v="TRABAJO FIN DE GRADO"/>
    <s v="I"/>
    <n v="16509812"/>
    <s v="LOZA"/>
    <s v="OLAVE"/>
    <s v="EDMUNDO"/>
    <s v="edloza"/>
    <s v="edmundo.loza@unirioja.es"/>
    <n v="1.8"/>
    <n v="1.8"/>
    <n v="504"/>
    <s v="PROFESOR TITULAR UNIVERSIDAD"/>
    <s v="01A"/>
    <s v="TIEMPO COMPLETO AMPLIADO"/>
    <s v="2012-09-01 00:00:00.0"/>
    <s v="null"/>
    <s v="DF31336"/>
    <s v="TITULAR DE UNIVERSIDAD"/>
    <s v="R115"/>
    <x v="2"/>
    <n v="187"/>
    <s v="DIDÁCTICA DE LA EXPRESIÓN CORPORAL"/>
  </r>
  <r>
    <x v="5"/>
    <x v="2"/>
    <n v="318"/>
    <s v="318G"/>
    <s v="GRUPO-A"/>
    <n v="16511992"/>
    <s v="Trabajo fin de grado en Educación Primaria"/>
    <s v="GG"/>
    <s v="GRUPO GRANDE"/>
    <s v="318G"/>
    <s v="TRABAJO FIN DE GRADO"/>
    <s v="GRUPO-A"/>
    <s v="TRABAJO FIN DE GRADO"/>
    <s v="I"/>
    <n v="16511992"/>
    <s v="EXTREMIANA"/>
    <s v="ALDANA"/>
    <s v="JOSÉ IGNACIO"/>
    <s v="jextremi"/>
    <s v="jextremi@unirioja.es"/>
    <n v="1.5"/>
    <n v="1.5"/>
    <n v="504"/>
    <s v="PROFESOR TITULAR UNIVERSIDAD"/>
    <s v="01A"/>
    <s v="TIEMPO COMPLETO AMPLIADO"/>
    <s v="2012-09-01 00:00:00.0"/>
    <s v="null"/>
    <s v="DF32214"/>
    <s v="TITULAR DE UNIVERSIDAD"/>
    <s v="R111"/>
    <x v="7"/>
    <n v="440"/>
    <s v="GEOMETRÍA Y TOPOLOGÍA"/>
  </r>
  <r>
    <x v="5"/>
    <x v="2"/>
    <n v="318"/>
    <s v="318G"/>
    <s v="GRUPO-A"/>
    <n v="16512032"/>
    <s v="Trabajo fin de grado en Educación Primaria"/>
    <s v="GG"/>
    <s v="GRUPO GRANDE"/>
    <s v="318G"/>
    <s v="TRABAJO FIN DE GRADO"/>
    <s v="GRUPO-A"/>
    <s v="TRABAJO FIN DE GRADO"/>
    <s v="I"/>
    <n v="16512032"/>
    <s v="TORRES"/>
    <s v="RUIZ"/>
    <s v="MARÍA DEL MAR"/>
    <s v="matorrr"/>
    <s v="maria-mar.torres@unirioja.es"/>
    <n v="0.9"/>
    <n v="0.9"/>
    <n v="532"/>
    <s v="LABORAL DOCENTE-ASOCIADO"/>
    <s v="P05"/>
    <s v="TIEMPO PARCIAL (5+5 HORAS)"/>
    <s v="2017-09-15 00:00:00.0"/>
    <s v="2019-09-14 00:00:00.0"/>
    <s v="PI101245"/>
    <s v="PROFESOR ASOCIADO"/>
    <s v="R106"/>
    <x v="5"/>
    <n v="195"/>
    <s v="DIDÁCTICA DE LA LENGUA Y LA LITERATURA"/>
  </r>
  <r>
    <x v="5"/>
    <x v="2"/>
    <n v="318"/>
    <s v="318G"/>
    <s v="GRUPO-A"/>
    <n v="16522419"/>
    <s v="Trabajo fin de grado en Educación Primaria"/>
    <s v="GG"/>
    <s v="GRUPO GRANDE"/>
    <s v="318G"/>
    <s v="TRABAJO FIN DE GRADO"/>
    <s v="GRUPO-A"/>
    <s v="TRABAJO FIN DE GRADO"/>
    <s v="I"/>
    <n v="16522419"/>
    <s v="ARANDA"/>
    <s v="AYENSA"/>
    <s v="ÁNGEL"/>
    <s v="anaranda"/>
    <s v="angel.aranda@unirioja.es"/>
    <n v="0.3"/>
    <n v="0.3"/>
    <s v="A-0537"/>
    <s v="TITULAR"/>
    <s v="P03"/>
    <s v="TIEMPO PARCIAL (3+3 HORAS)"/>
    <s v="2011-01-01 00:00:00.0"/>
    <s v="null"/>
    <s v="PI100798"/>
    <s v="TITULAR"/>
    <s v="R111"/>
    <x v="7"/>
    <n v="265"/>
    <s v="ESTADÍSTICA E INVESTIGACIÓN OPERATIVA"/>
  </r>
  <r>
    <x v="5"/>
    <x v="2"/>
    <n v="318"/>
    <s v="318G"/>
    <s v="GRUPO-A"/>
    <n v="16531888"/>
    <s v="Trabajo fin de grado en Educación Primaria"/>
    <s v="GG"/>
    <s v="GRUPO GRANDE"/>
    <s v="318G"/>
    <s v="TRABAJO FIN DE GRADO"/>
    <s v="GRUPO-A"/>
    <s v="TRABAJO FIN DE GRADO"/>
    <s v="I"/>
    <n v="16531888"/>
    <s v="VIANA"/>
    <s v="SÁENZ"/>
    <s v="LOURDES"/>
    <s v="loviana"/>
    <s v="lourdes.viana@unirioja.es"/>
    <n v="0.3"/>
    <n v="0.3"/>
    <n v="536"/>
    <s v="PROFESOR INTERINO"/>
    <s v="C01"/>
    <s v="TIEMPO COMPLETO"/>
    <s v="2018-09-17 00:00:00.0"/>
    <s v="null"/>
    <s v="PI101398"/>
    <s v="PROFESOR CONTRATADO INTERINO"/>
    <s v="R115"/>
    <x v="2"/>
    <n v="735"/>
    <s v="PSICOLOGÍA EVOLUTIVA Y DE LA EDUCACIÓN"/>
  </r>
  <r>
    <x v="5"/>
    <x v="2"/>
    <n v="318"/>
    <s v="318G"/>
    <s v="GRUPO-A"/>
    <n v="16535214"/>
    <s v="Trabajo fin de grado en Educación Primaria"/>
    <s v="GG"/>
    <s v="GRUPO GRANDE"/>
    <s v="318G"/>
    <s v="TRABAJO FIN DE GRADO"/>
    <s v="GRUPO-A"/>
    <s v="TRABAJO FIN DE GRADO"/>
    <s v="I"/>
    <n v="16535214"/>
    <s v="MARTÍNEZ"/>
    <s v="EZQUERRO"/>
    <s v="AURORA"/>
    <s v="aumarte"/>
    <s v="aurora.martinez@unirioja.es"/>
    <n v="0.9"/>
    <n v="0.9"/>
    <n v="504"/>
    <s v="PROFESOR TITULAR UNIVERSIDAD"/>
    <s v="C01"/>
    <s v="TIEMPO COMPLETO"/>
    <s v="2011-09-01 00:00:00.0"/>
    <s v="null"/>
    <s v="DF100303"/>
    <s v="PROFESOR TITULAR DE UNIVERSIDAD"/>
    <s v="R106"/>
    <x v="5"/>
    <n v="195"/>
    <s v="DIDÁCTICA DE LA LENGUA Y LA LITERATURA"/>
  </r>
  <r>
    <x v="5"/>
    <x v="2"/>
    <n v="318"/>
    <s v="318G"/>
    <s v="GRUPO-A"/>
    <n v="16535879"/>
    <s v="Trabajo fin de grado en Educación Primaria"/>
    <s v="GG"/>
    <s v="GRUPO GRANDE"/>
    <s v="318G"/>
    <s v="TRABAJO FIN DE GRADO"/>
    <s v="GRUPO-A"/>
    <s v="TRABAJO FIN DE GRADO"/>
    <s v="I"/>
    <n v="16535879"/>
    <s v="IÑARREA"/>
    <s v="LAS HERAS"/>
    <s v="IGNACIO"/>
    <s v="iinarrea"/>
    <s v="ignacio.inarrea@unirioja.es"/>
    <n v="0.9"/>
    <n v="0.9"/>
    <n v="500"/>
    <s v="CATEDRATICO DE UNIVERSIDAD"/>
    <s v="C01"/>
    <s v="TIEMPO COMPLETO"/>
    <s v="2017-12-18 00:00:00.0"/>
    <s v="null"/>
    <s v="DF100353"/>
    <s v="CATEDRÁTICO DE UNIVERSIDAD"/>
    <s v="R107"/>
    <x v="6"/>
    <n v="335"/>
    <s v="FILOLOGÍA FRANCESA"/>
  </r>
  <r>
    <x v="5"/>
    <x v="2"/>
    <n v="318"/>
    <s v="318G"/>
    <s v="GRUPO-A"/>
    <n v="16538859"/>
    <s v="Trabajo fin de grado en Educación Primaria"/>
    <s v="GG"/>
    <s v="GRUPO GRANDE"/>
    <s v="318G"/>
    <s v="TRABAJO FIN DE GRADO"/>
    <s v="GRUPO-A"/>
    <s v="TRABAJO FIN DE GRADO"/>
    <s v="I"/>
    <n v="16538859"/>
    <s v="ARANA"/>
    <s v="IDIAQUEZ"/>
    <s v="JAVIER SABINO"/>
    <s v="jaarana"/>
    <s v="xabier.arana@unirioja.es"/>
    <n v="0.9"/>
    <n v="0.9"/>
    <n v="536"/>
    <s v="PROFESOR INTERINO"/>
    <s v="C01"/>
    <s v="TIEMPO COMPLETO"/>
    <s v="2018-09-17 00:00:00.0"/>
    <s v="null"/>
    <s v="PI101399"/>
    <s v="PROFESOR CONTRATADO INTERINO"/>
    <s v="R115"/>
    <x v="2"/>
    <n v="735"/>
    <s v="PSICOLOGÍA EVOLUTIVA Y DE LA EDUCACIÓN"/>
  </r>
  <r>
    <x v="5"/>
    <x v="2"/>
    <n v="318"/>
    <s v="318G"/>
    <s v="GRUPO-A"/>
    <n v="16543068"/>
    <s v="Trabajo fin de grado en Educación Primaria"/>
    <s v="GG"/>
    <s v="GRUPO GRANDE"/>
    <s v="318G"/>
    <s v="TRABAJO FIN DE GRADO"/>
    <s v="GRUPO-A"/>
    <s v="TRABAJO FIN DE GRADO"/>
    <s v="I"/>
    <n v="16543068"/>
    <s v="GOICOECHEA"/>
    <s v="GAONA"/>
    <s v="MARÍA ÁNGELES"/>
    <s v="magoicoe"/>
    <s v="angeles.goicoechea@unirioja.es"/>
    <n v="0.3"/>
    <n v="0.3"/>
    <n v="534"/>
    <s v="CONTRATADO DOCTOR -TIPO 1"/>
    <s v="C01"/>
    <s v="TIEMPO COMPLETO"/>
    <s v="2012-02-03 00:00:00.0"/>
    <s v="null"/>
    <s v="LD100580"/>
    <s v="CONTRATADO DOCTOR"/>
    <s v="R115"/>
    <x v="2"/>
    <n v="805"/>
    <s v="TEORÍA E HISTORIA DE LA EDUCACIÓN"/>
  </r>
  <r>
    <x v="5"/>
    <x v="2"/>
    <n v="318"/>
    <s v="318G"/>
    <s v="GRUPO-A"/>
    <n v="16544605"/>
    <s v="Trabajo fin de grado en Educación Primaria"/>
    <s v="GG"/>
    <s v="GRUPO GRANDE"/>
    <s v="318G"/>
    <s v="TRABAJO FIN DE GRADO"/>
    <s v="GRUPO-A"/>
    <s v="TRABAJO FIN DE GRADO"/>
    <s v="I"/>
    <n v="16544605"/>
    <s v="CABREDO"/>
    <s v="PINILLOS"/>
    <s v="SUSANA"/>
    <s v="susacapi"/>
    <s v="susana.cabredo@unirioja.es"/>
    <n v="0.3"/>
    <n v="0.3"/>
    <n v="504"/>
    <s v="PROFESOR TITULAR UNIVERSIDAD"/>
    <s v="01A"/>
    <s v="TIEMPO COMPLETO AMPLIADO"/>
    <s v="2017-09-15 00:00:00.0"/>
    <s v="null"/>
    <s v="DF32370"/>
    <s v="TITULAR DE UNIVERSIDAD"/>
    <s v="R112"/>
    <x v="8"/>
    <n v="750"/>
    <s v="QUÍMICA ANALÍTICA"/>
  </r>
  <r>
    <x v="5"/>
    <x v="2"/>
    <n v="318"/>
    <s v="318G"/>
    <s v="GRUPO-A"/>
    <n v="16545002"/>
    <s v="Trabajo fin de grado en Educación Primaria"/>
    <s v="GG"/>
    <s v="GRUPO GRANDE"/>
    <s v="318G"/>
    <s v="TRABAJO FIN DE GRADO"/>
    <s v="GRUPO-A"/>
    <s v="TRABAJO FIN DE GRADO"/>
    <s v="I"/>
    <n v="16545002"/>
    <s v="SABATER"/>
    <s v="FERNÁNDEZ"/>
    <s v="Mª CARMEN"/>
    <s v="mcsabaf"/>
    <s v="carmen.sabater@unirioja.es"/>
    <n v="0"/>
    <n v="0"/>
    <n v="536"/>
    <s v="PROFESOR INTERINO"/>
    <s v="C01"/>
    <s v="TIEMPO COMPLETO"/>
    <s v="2013-09-16 00:00:00.0"/>
    <s v="null"/>
    <s v="PI100925"/>
    <s v="PROFESOR CONTRATADO INTERINO"/>
    <s v="R114"/>
    <x v="3"/>
    <n v="775"/>
    <s v="SOCIOLOGÍA"/>
  </r>
  <r>
    <x v="5"/>
    <x v="2"/>
    <n v="318"/>
    <s v="318G"/>
    <s v="GRUPO-A"/>
    <n v="16546065"/>
    <s v="Trabajo fin de grado en Educación Primaria"/>
    <s v="GG"/>
    <s v="GRUPO GRANDE"/>
    <s v="318G"/>
    <s v="TRABAJO FIN DE GRADO"/>
    <s v="GRUPO-A"/>
    <s v="TRABAJO FIN DE GRADO"/>
    <s v="I"/>
    <n v="16546065"/>
    <s v="GUTIÉRREZ"/>
    <s v="JIMÉNEZ"/>
    <s v="JOSÉ MANUEL"/>
    <s v="jmguti"/>
    <s v="jmguti@unirioja.es"/>
    <n v="0.3"/>
    <n v="0.3"/>
    <n v="504"/>
    <s v="PROFESOR TITULAR UNIVERSIDAD"/>
    <s v="01R"/>
    <s v="TIEMPO COMPLETO REDUCIDO"/>
    <s v="2012-09-01 00:00:00.0"/>
    <s v="null"/>
    <s v="DF32266"/>
    <s v="TITULAR DE UNIVERSIDAD"/>
    <s v="R111"/>
    <x v="7"/>
    <n v="595"/>
    <s v="MATEMÁTICA APLICADA"/>
  </r>
  <r>
    <x v="5"/>
    <x v="2"/>
    <n v="318"/>
    <s v="318G"/>
    <s v="GRUPO-A"/>
    <n v="16553678"/>
    <s v="Trabajo fin de grado en Educación Primaria"/>
    <s v="GG"/>
    <s v="GRUPO GRANDE"/>
    <s v="318G"/>
    <s v="TRABAJO FIN DE GRADO"/>
    <s v="GRUPO-A"/>
    <s v="TRABAJO FIN DE GRADO"/>
    <s v="I"/>
    <n v="16553678"/>
    <s v="ELÍAS"/>
    <s v="RUIZ"/>
    <s v="VICENTE"/>
    <s v="vielias"/>
    <s v="vicente.elias@unirioja.es"/>
    <n v="0.3"/>
    <n v="0.3"/>
    <n v="532"/>
    <s v="LABORAL DOCENTE-ASOCIADO"/>
    <s v="P03"/>
    <s v="TIEMPO PARCIAL (3+3 HORAS)"/>
    <s v="2018-09-27 00:00:00.0"/>
    <s v="2019-09-14 00:00:00.0"/>
    <s v="PI101432"/>
    <s v="PROFESOR ASOCIADO"/>
    <s v="R115"/>
    <x v="2"/>
    <n v="615"/>
    <s v="MEDICINA PREVENTIVA Y SALUD PÚBLICA"/>
  </r>
  <r>
    <x v="5"/>
    <x v="2"/>
    <n v="318"/>
    <s v="318G"/>
    <s v="GRUPO-A"/>
    <n v="16554464"/>
    <s v="Trabajo fin de grado en Educación Primaria"/>
    <s v="GG"/>
    <s v="GRUPO GRANDE"/>
    <s v="318G"/>
    <s v="TRABAJO FIN DE GRADO"/>
    <s v="GRUPO-A"/>
    <s v="TRABAJO FIN DE GRADO"/>
    <s v="I"/>
    <n v="16554464"/>
    <s v="VALDEMOROS"/>
    <s v="SAN EMETERIO"/>
    <s v="Mª ÁNGELES"/>
    <s v="mavaldem"/>
    <s v="maria-de-los-angeles.valdemoros@unirioja.es"/>
    <n v="2.1"/>
    <n v="2.1"/>
    <n v="504"/>
    <s v="PROFESOR TITULAR UNIVERSIDAD"/>
    <s v="C01"/>
    <s v="TIEMPO COMPLETO"/>
    <s v="2016-03-22 00:00:00.0"/>
    <s v="null"/>
    <s v="DF100241"/>
    <s v="PROFESOR TITULAR DE UNIVERSIDAD"/>
    <s v="R115"/>
    <x v="2"/>
    <n v="805"/>
    <s v="TEORÍA E HISTORIA DE LA EDUCACIÓN"/>
  </r>
  <r>
    <x v="5"/>
    <x v="2"/>
    <n v="318"/>
    <s v="318G"/>
    <s v="GRUPO-A"/>
    <n v="16556358"/>
    <s v="Trabajo fin de grado en Educación Primaria"/>
    <s v="GG"/>
    <s v="GRUPO GRANDE"/>
    <s v="318G"/>
    <s v="TRABAJO FIN DE GRADO"/>
    <s v="GRUPO-A"/>
    <s v="TRABAJO FIN DE GRADO"/>
    <s v="I"/>
    <n v="16556358"/>
    <s v="SILVESTRE"/>
    <s v="SALAS"/>
    <s v="MARÍA DEL SOL"/>
    <s v="masilves"/>
    <s v="marysol.silvestre@unirioja.es"/>
    <n v="0.6"/>
    <n v="0.6"/>
    <n v="536"/>
    <s v="PROFESOR INTERINO"/>
    <s v="C01"/>
    <s v="TIEMPO COMPLETO"/>
    <s v="2013-09-16 00:00:00.0"/>
    <s v="null"/>
    <s v="PI100910"/>
    <s v="PROFESOR CONTRATADO INTERINO"/>
    <s v="R106"/>
    <x v="5"/>
    <n v="195"/>
    <s v="DIDÁCTICA DE LA LENGUA Y LA LITERATURA"/>
  </r>
  <r>
    <x v="5"/>
    <x v="2"/>
    <n v="318"/>
    <s v="318G"/>
    <s v="GRUPO-A"/>
    <n v="16557120"/>
    <s v="Trabajo fin de grado en Educación Primaria"/>
    <s v="GG"/>
    <s v="GRUPO GRANDE"/>
    <s v="318G"/>
    <s v="TRABAJO FIN DE GRADO"/>
    <s v="GRUPO-A"/>
    <s v="TRABAJO FIN DE GRADO"/>
    <s v="I"/>
    <n v="16557120"/>
    <s v="ASENSIO"/>
    <s v="ARÓSTEGUI"/>
    <s v="MARÍA DEL MAR"/>
    <s v="masensio"/>
    <s v="mar.asensio@unirioja.es"/>
    <n v="0.9"/>
    <n v="0.9"/>
    <n v="504"/>
    <s v="PROFESOR TITULAR UNIVERSIDAD"/>
    <s v="C01"/>
    <s v="TIEMPO COMPLETO"/>
    <s v="2018-12-24 00:00:00.0"/>
    <s v="null"/>
    <s v="DF100364"/>
    <s v="PROFESOR TITULAR DE UNIVERSIDAD"/>
    <s v="R107"/>
    <x v="6"/>
    <n v="345"/>
    <s v="FILOLOGÍA INGLESA"/>
  </r>
  <r>
    <x v="5"/>
    <x v="2"/>
    <n v="318"/>
    <s v="318G"/>
    <s v="GRUPO-A"/>
    <n v="16557636"/>
    <s v="Trabajo fin de grado en Educación Primaria"/>
    <s v="GG"/>
    <s v="GRUPO GRANDE"/>
    <s v="318G"/>
    <s v="TRABAJO FIN DE GRADO"/>
    <s v="GRUPO-A"/>
    <s v="TRABAJO FIN DE GRADO"/>
    <s v="I"/>
    <n v="16557636"/>
    <s v="BUSTO"/>
    <s v="SANCIRIÁN"/>
    <s v="JESÚS HÉCTOR"/>
    <s v="hebusto"/>
    <s v="hector.busto@unirioja.es"/>
    <n v="0.3"/>
    <n v="0.3"/>
    <n v="504"/>
    <s v="PROFESOR TITULAR UNIVERSIDAD"/>
    <s v="01R"/>
    <s v="TIEMPO COMPLETO REDUCIDO"/>
    <s v="2013-09-01 00:00:00.0"/>
    <s v="null"/>
    <s v="DF100220"/>
    <s v="PROFESOR TITULAR DE UNIVERSIDAD"/>
    <s v="R112"/>
    <x v="8"/>
    <n v="765"/>
    <s v="QUÍMICA ORGÁNICA"/>
  </r>
  <r>
    <x v="5"/>
    <x v="2"/>
    <n v="318"/>
    <s v="318G"/>
    <s v="GRUPO-A"/>
    <n v="16568302"/>
    <s v="Trabajo fin de grado en Educación Primaria"/>
    <s v="GG"/>
    <s v="GRUPO GRANDE"/>
    <s v="318G"/>
    <s v="TRABAJO FIN DE GRADO"/>
    <s v="GRUPO-A"/>
    <s v="TRABAJO FIN DE GRADO"/>
    <s v="I"/>
    <n v="16568302"/>
    <s v="ROBREDO"/>
    <s v="VALGAÑÓN"/>
    <s v="BEATRIZ"/>
    <s v="berobred"/>
    <s v="beatriz.robredo@unirioja.es"/>
    <n v="1.8"/>
    <n v="1.8"/>
    <n v="504"/>
    <s v="PROFESOR TITULAR UNIVERSIDAD"/>
    <s v="C01"/>
    <s v="TIEMPO COMPLETO"/>
    <s v="2018-09-17 00:00:00.0"/>
    <s v="null"/>
    <s v="DF386"/>
    <s v="PROFESOR TITULAR DE UNIVERSIDAD"/>
    <s v="R101"/>
    <x v="4"/>
    <n v="205"/>
    <s v="DIDÁCTICA DE LAS CIENCIAS EXPERIMENTALES"/>
  </r>
  <r>
    <x v="5"/>
    <x v="2"/>
    <n v="318"/>
    <s v="318G"/>
    <s v="GRUPO-A"/>
    <n v="16570999"/>
    <s v="Trabajo fin de grado en Educación Primaria"/>
    <s v="GG"/>
    <s v="GRUPO GRANDE"/>
    <s v="318G"/>
    <s v="TRABAJO FIN DE GRADO"/>
    <s v="GRUPO-A"/>
    <s v="TRABAJO FIN DE GRADO"/>
    <s v="I"/>
    <n v="16570999"/>
    <s v="TERRAZAS"/>
    <s v="GALLEGO"/>
    <s v="MELANIA"/>
    <s v="mterraza"/>
    <s v="melania.terrazas@unirioja.es"/>
    <n v="0.3"/>
    <n v="0.3"/>
    <n v="504"/>
    <s v="PROFESOR TITULAR UNIVERSIDAD"/>
    <s v="C01"/>
    <s v="TIEMPO COMPLETO"/>
    <s v="2016-11-26 00:00:00.0"/>
    <s v="null"/>
    <s v="DF100334"/>
    <s v="PROFESOR TITULAR DE UNIVERSIDAD"/>
    <s v="R107"/>
    <x v="6"/>
    <n v="345"/>
    <s v="FILOLOGÍA INGLESA"/>
  </r>
  <r>
    <x v="5"/>
    <x v="2"/>
    <n v="318"/>
    <s v="318G"/>
    <s v="GRUPO-A"/>
    <n v="16574106"/>
    <s v="Trabajo fin de grado en Educación Primaria"/>
    <s v="GG"/>
    <s v="GRUPO GRANDE"/>
    <s v="318G"/>
    <s v="TRABAJO FIN DE GRADO"/>
    <s v="GRUPO-A"/>
    <s v="TRABAJO FIN DE GRADO"/>
    <s v="I"/>
    <n v="16574106"/>
    <s v="BOBADILLA"/>
    <s v="RUIZ"/>
    <s v="M.ª CONCEPCIÓN"/>
    <s v="mcbobadi"/>
    <s v="m-concepcion.bobadilla@unirioja.es"/>
    <n v="0.6"/>
    <n v="0.6"/>
    <n v="532"/>
    <s v="LABORAL DOCENTE-ASOCIADO"/>
    <s v="P06"/>
    <s v="TIEMPO PARCIAL (6+6 HORAS)"/>
    <s v="2017-09-15 00:00:00.0"/>
    <s v="2019-09-14 00:00:00.0"/>
    <s v="PI101289"/>
    <s v="PROFESOR ASOCIADO"/>
    <s v="R115"/>
    <x v="2"/>
    <n v="185"/>
    <s v="DIBUJO"/>
  </r>
  <r>
    <x v="5"/>
    <x v="2"/>
    <n v="318"/>
    <s v="318G"/>
    <s v="GRUPO-A"/>
    <n v="16574471"/>
    <s v="Trabajo fin de grado en Educación Primaria"/>
    <s v="GG"/>
    <s v="GRUPO GRANDE"/>
    <s v="318G"/>
    <s v="TRABAJO FIN DE GRADO"/>
    <s v="GRUPO-A"/>
    <s v="TRABAJO FIN DE GRADO"/>
    <s v="I"/>
    <n v="16574471"/>
    <s v="ANDRÉS"/>
    <s v="CABELLO"/>
    <s v="SERGIO"/>
    <s v="seandrc"/>
    <s v="sergio.andres@unirioja.es"/>
    <n v="1.8"/>
    <n v="1.8"/>
    <n v="536"/>
    <s v="PROFESOR INTERINO"/>
    <s v="C01"/>
    <s v="TIEMPO COMPLETO"/>
    <s v="2013-09-16 00:00:00.0"/>
    <s v="null"/>
    <s v="PI100924"/>
    <s v="PROFESOR CONTRATADO INTERINO"/>
    <s v="R114"/>
    <x v="3"/>
    <n v="775"/>
    <s v="SOCIOLOGÍA"/>
  </r>
  <r>
    <x v="5"/>
    <x v="2"/>
    <n v="318"/>
    <s v="318G"/>
    <s v="GRUPO-A"/>
    <n v="16581906"/>
    <s v="Trabajo fin de grado en Educación Primaria"/>
    <s v="GG"/>
    <s v="GRUPO GRANDE"/>
    <s v="318G"/>
    <s v="TRABAJO FIN DE GRADO"/>
    <s v="GRUPO-A"/>
    <s v="TRABAJO FIN DE GRADO"/>
    <s v="I"/>
    <n v="16581906"/>
    <s v="SAMPEDRO"/>
    <s v="PASCUAL"/>
    <s v="SIMÓN"/>
    <s v="sisamped"/>
    <s v="simon.sampedro@unirioja.es"/>
    <n v="1.2"/>
    <n v="1.2"/>
    <n v="536"/>
    <s v="PROFESOR INTERINO"/>
    <s v="C01"/>
    <s v="TIEMPO COMPLETO"/>
    <s v="2018-09-17 00:00:00.0"/>
    <s v="null"/>
    <s v="PI101363"/>
    <s v="PROFESOR CONTRATADO INTERINO TC"/>
    <s v="R106"/>
    <x v="5"/>
    <n v="195"/>
    <s v="DIDÁCTICA DE LA LENGUA Y LA LITERATURA"/>
  </r>
  <r>
    <x v="5"/>
    <x v="2"/>
    <n v="318"/>
    <s v="318G"/>
    <s v="GRUPO-A"/>
    <n v="16582228"/>
    <s v="Trabajo fin de grado en Educación Primaria"/>
    <s v="GG"/>
    <s v="GRUPO GRANDE"/>
    <s v="318G"/>
    <s v="TRABAJO FIN DE GRADO"/>
    <s v="GRUPO-A"/>
    <s v="TRABAJO FIN DE GRADO"/>
    <s v="I"/>
    <n v="16582228"/>
    <s v="SANZ"/>
    <s v="ARAZURI"/>
    <s v="EVA"/>
    <s v="evsanz"/>
    <s v="eva.sanz@unirioja.es"/>
    <n v="0.6"/>
    <n v="0.6"/>
    <n v="504"/>
    <s v="PROFESOR TITULAR UNIVERSIDAD"/>
    <s v="C01"/>
    <s v="TIEMPO COMPLETO"/>
    <s v="2017-12-22 00:00:00.0"/>
    <s v="null"/>
    <s v="DF31343"/>
    <s v="PROFESOR TITULAR DE UNIVERSIDAD"/>
    <s v="R115"/>
    <x v="2"/>
    <n v="187"/>
    <s v="DIDÁCTICA DE LA EXPRESIÓN CORPORAL"/>
  </r>
  <r>
    <x v="5"/>
    <x v="2"/>
    <n v="318"/>
    <s v="318G"/>
    <s v="GRUPO-A"/>
    <n v="16582369"/>
    <s v="Trabajo fin de grado en Educación Primaria"/>
    <s v="GG"/>
    <s v="GRUPO GRANDE"/>
    <s v="318G"/>
    <s v="TRABAJO FIN DE GRADO"/>
    <s v="GRUPO-A"/>
    <s v="TRABAJO FIN DE GRADO"/>
    <s v="I"/>
    <n v="16582369"/>
    <s v="TÉLLEZ"/>
    <s v="ALARCIA"/>
    <s v="DIEGO"/>
    <s v="dietellalar"/>
    <s v="diego.tellez@unirioja.es"/>
    <n v="0.9"/>
    <n v="0.9"/>
    <n v="534"/>
    <s v="CONTRATADO DOCTOR -TIPO 1"/>
    <s v="C01"/>
    <s v="TIEMPO COMPLETO"/>
    <s v="2018-11-30 00:00:00.0"/>
    <s v="null"/>
    <s v="PI101428"/>
    <s v="PROFESOR CONTRATADO DOCTOR"/>
    <s v="R115"/>
    <x v="2"/>
    <n v="210"/>
    <s v="DIDÁCTICA DE LAS CIENCIAS SOCIALES"/>
  </r>
  <r>
    <x v="5"/>
    <x v="2"/>
    <n v="318"/>
    <s v="318G"/>
    <s v="GRUPO-A"/>
    <n v="16582446"/>
    <s v="Trabajo fin de grado en Educación Primaria"/>
    <s v="GG"/>
    <s v="GRUPO GRANDE"/>
    <s v="318G"/>
    <s v="TRABAJO FIN DE GRADO"/>
    <s v="GRUPO-A"/>
    <s v="TRABAJO FIN DE GRADO"/>
    <s v="I"/>
    <n v="16582446"/>
    <s v="SÁENZ DE JUBERA"/>
    <s v="OCÓN"/>
    <s v="Mª. MAGDALENA"/>
    <s v="mmsaenzd"/>
    <s v="m-magdalena.saenz-de-jubera@unirioja.es"/>
    <n v="0.3"/>
    <n v="0.3"/>
    <n v="536"/>
    <s v="PROFESOR INTERINO"/>
    <s v="C01"/>
    <s v="TIEMPO COMPLETO"/>
    <s v="2013-09-16 00:00:00.0"/>
    <s v="null"/>
    <s v="PI100931"/>
    <s v="PROFESOR CONTRATADO INTERINO"/>
    <s v="R115"/>
    <x v="2"/>
    <n v="215"/>
    <s v="DIDÁCTICA Y ORGANIZACIÓN ESCOLAR"/>
  </r>
  <r>
    <x v="5"/>
    <x v="2"/>
    <n v="318"/>
    <s v="318G"/>
    <s v="GRUPO-A"/>
    <n v="16583327"/>
    <s v="Trabajo fin de grado en Educación Primaria"/>
    <s v="GG"/>
    <s v="GRUPO GRANDE"/>
    <s v="318G"/>
    <s v="TRABAJO FIN DE GRADO"/>
    <s v="GRUPO-A"/>
    <s v="TRABAJO FIN DE GRADO"/>
    <s v="I"/>
    <n v="16583327"/>
    <s v="FLORES"/>
    <s v="MORENO"/>
    <s v="CRISTINA"/>
    <s v="criflormore"/>
    <s v="cristina.flores@unirioja.es"/>
    <n v="0.6"/>
    <n v="0.6"/>
    <n v="504"/>
    <s v="PROFESOR TITULAR UNIVERSIDAD"/>
    <s v="C01"/>
    <s v="TIEMPO COMPLETO"/>
    <s v="2018-11-26 00:00:00.0"/>
    <s v="null"/>
    <s v="DF100363"/>
    <s v="PROFESOR TITULAR DE UNIVERSIDAD"/>
    <s v="R107"/>
    <x v="6"/>
    <n v="345"/>
    <s v="FILOLOGÍA INGLESA"/>
  </r>
  <r>
    <x v="5"/>
    <x v="2"/>
    <n v="318"/>
    <s v="318G"/>
    <s v="GRUPO-A"/>
    <n v="16589144"/>
    <s v="Trabajo fin de grado en Educación Primaria"/>
    <s v="GG"/>
    <s v="GRUPO GRANDE"/>
    <s v="318G"/>
    <s v="TRABAJO FIN DE GRADO"/>
    <s v="GRUPO-A"/>
    <s v="TRABAJO FIN DE GRADO"/>
    <s v="I"/>
    <n v="16589144"/>
    <s v="FERNÁNDEZ"/>
    <s v="FONTECHA"/>
    <s v="ALMUDENA"/>
    <s v="alfernf"/>
    <s v="almudena.fernandez@unirioja.es"/>
    <n v="0.3"/>
    <n v="0.3"/>
    <n v="504"/>
    <s v="PROFESOR TITULAR UNIVERSIDAD"/>
    <s v="C01"/>
    <s v="TIEMPO COMPLETO"/>
    <s v="2008-09-30 00:00:00.0"/>
    <s v="null"/>
    <s v="DF100227"/>
    <s v="PROFESOR TITULAR DE UNIVERSIDAD"/>
    <s v="R107"/>
    <x v="6"/>
    <n v="345"/>
    <s v="FILOLOGÍA INGLESA"/>
  </r>
  <r>
    <x v="5"/>
    <x v="2"/>
    <n v="318"/>
    <s v="318G"/>
    <s v="GRUPO-A"/>
    <n v="16591198"/>
    <s v="Trabajo fin de grado en Educación Primaria"/>
    <s v="GG"/>
    <s v="GRUPO GRANDE"/>
    <s v="318G"/>
    <s v="TRABAJO FIN DE GRADO"/>
    <s v="GRUPO-A"/>
    <s v="TRABAJO FIN DE GRADO"/>
    <s v="I"/>
    <n v="16591198"/>
    <s v="DÍEZ"/>
    <s v="VELASCO"/>
    <s v="OLGA ISABEL"/>
    <s v="oldiez"/>
    <s v="olga-isabel.diez@unirioja.es"/>
    <n v="1.2"/>
    <n v="1.2"/>
    <n v="532"/>
    <s v="LABORAL DOCENTE-ASOCIADO"/>
    <s v="P03"/>
    <s v="TIEMPO PARCIAL (3+3 HORAS)"/>
    <s v="2016-09-15 00:00:00.0"/>
    <s v="2019-09-14 00:00:00.0"/>
    <s v="PI101035"/>
    <s v="PROFESOR ASOCIADO"/>
    <s v="R107"/>
    <x v="6"/>
    <n v="345"/>
    <s v="FILOLOGÍA INGLESA"/>
  </r>
  <r>
    <x v="5"/>
    <x v="2"/>
    <n v="318"/>
    <s v="318G"/>
    <s v="GRUPO-A"/>
    <n v="16592004"/>
    <s v="Trabajo fin de grado en Educación Primaria"/>
    <s v="GG"/>
    <s v="GRUPO GRANDE"/>
    <s v="318G"/>
    <s v="TRABAJO FIN DE GRADO"/>
    <s v="GRUPO-A"/>
    <s v="TRABAJO FIN DE GRADO"/>
    <s v="I"/>
    <n v="16592004"/>
    <s v="ITURRIAGA"/>
    <s v="BARCO"/>
    <s v="DIEGO"/>
    <s v="diiturri"/>
    <s v="diego.iturriaga@unirioja.es"/>
    <n v="0.6"/>
    <n v="0.6"/>
    <n v="536"/>
    <s v="PROFESOR INTERINO"/>
    <s v="C01"/>
    <s v="TIEMPO COMPLETO"/>
    <s v="2017-09-15 00:00:00.0"/>
    <s v="null"/>
    <s v="PI101283"/>
    <s v="PROFESOR CONTRATADO INTERINO"/>
    <s v="R114"/>
    <x v="3"/>
    <n v="450"/>
    <s v="HISTORIA CONTEMPORÁNEA"/>
  </r>
  <r>
    <x v="5"/>
    <x v="2"/>
    <n v="318"/>
    <s v="318G"/>
    <s v="GRUPO-A"/>
    <n v="16593055"/>
    <s v="Trabajo fin de grado en Educación Primaria"/>
    <s v="GG"/>
    <s v="GRUPO GRANDE"/>
    <s v="318G"/>
    <s v="TRABAJO FIN DE GRADO"/>
    <s v="GRUPO-A"/>
    <s v="TRABAJO FIN DE GRADO"/>
    <s v="I"/>
    <n v="16593055"/>
    <s v="NOVO"/>
    <s v="URRACA"/>
    <s v="CARMEN"/>
    <s v="canovo"/>
    <s v="carmen.novo@unirioja.es"/>
    <n v="2.1"/>
    <n v="2.1"/>
    <n v="536"/>
    <s v="PROFESOR INTERINO"/>
    <s v="C01"/>
    <s v="TIEMPO COMPLETO"/>
    <s v="2018-09-17 00:00:00.0"/>
    <s v="null"/>
    <s v="PI101369"/>
    <s v="PROFESOR CONTRATADO INTERINO"/>
    <s v="R107"/>
    <x v="6"/>
    <n v="345"/>
    <s v="FILOLOGÍA INGLESA"/>
  </r>
  <r>
    <x v="5"/>
    <x v="2"/>
    <n v="318"/>
    <s v="318G"/>
    <s v="GRUPO-A"/>
    <n v="16605769"/>
    <s v="Trabajo fin de grado en Educación Primaria"/>
    <s v="GG"/>
    <s v="GRUPO GRANDE"/>
    <s v="318G"/>
    <s v="TRABAJO FIN DE GRADO"/>
    <s v="GRUPO-A"/>
    <s v="TRABAJO FIN DE GRADO"/>
    <s v="I"/>
    <n v="16605769"/>
    <s v="LACALLE"/>
    <s v="PALACIOS"/>
    <s v="MIGUEL"/>
    <s v="milacall"/>
    <s v="miguel.lacalle@unirioja.es"/>
    <n v="0.6"/>
    <n v="0.6"/>
    <n v="536"/>
    <s v="PROFESOR INTERINO"/>
    <s v="C01"/>
    <s v="TIEMPO COMPLETO"/>
    <s v="2017-09-15 00:00:00.0"/>
    <s v="null"/>
    <s v="PI101259"/>
    <s v="PROFESOR CONTRATADO INTERINO"/>
    <s v="R107"/>
    <x v="6"/>
    <n v="345"/>
    <s v="FILOLOGÍA INGLESA"/>
  </r>
  <r>
    <x v="5"/>
    <x v="2"/>
    <n v="318"/>
    <s v="318G"/>
    <s v="GRUPO-A"/>
    <n v="16610808"/>
    <s v="Trabajo fin de grado en Educación Primaria"/>
    <s v="GG"/>
    <s v="GRUPO GRANDE"/>
    <s v="318G"/>
    <s v="TRABAJO FIN DE GRADO"/>
    <s v="GRUPO-A"/>
    <s v="TRABAJO FIN DE GRADO"/>
    <s v="I"/>
    <n v="16610808"/>
    <s v="ARITIO"/>
    <s v="SOLANA"/>
    <s v="REBECA"/>
    <s v="rearitio"/>
    <s v="rebeca.aritio@unirioja.es"/>
    <n v="1.5"/>
    <n v="1.5"/>
    <n v="536"/>
    <s v="PROFESOR INTERINO"/>
    <s v="P05"/>
    <s v="TIEMPO PARCIAL (5+5 HORAS)"/>
    <s v="2018-10-01 00:00:00.0"/>
    <s v="2019-09-14 00:00:00.0"/>
    <s v="PI101436"/>
    <s v="PROFESOR CONTRATADO INTERINO"/>
    <s v="R115"/>
    <x v="2"/>
    <n v="735"/>
    <s v="PSICOLOGÍA EVOLUTIVA Y DE LA EDUCACIÓN"/>
  </r>
  <r>
    <x v="5"/>
    <x v="2"/>
    <n v="318"/>
    <s v="318G"/>
    <s v="GRUPO-A"/>
    <n v="16620378"/>
    <s v="Trabajo fin de grado en Educación Primaria"/>
    <s v="GG"/>
    <s v="GRUPO GRANDE"/>
    <s v="318G"/>
    <s v="TRABAJO FIN DE GRADO"/>
    <s v="GRUPO-A"/>
    <s v="TRABAJO FIN DE GRADO"/>
    <s v="I"/>
    <n v="16620378"/>
    <s v="MATEO"/>
    <s v="MENDAZA"/>
    <s v="RAQUEL"/>
    <s v="ramatem"/>
    <s v="raquel.mateo@unirioja.es"/>
    <n v="0.3"/>
    <n v="0.3"/>
    <n v="536"/>
    <s v="PROFESOR INTERINO"/>
    <s v="C01"/>
    <s v="TIEMPO COMPLETO"/>
    <s v="2018-09-18 00:00:00.0"/>
    <s v="2019-09-14 00:00:00.0"/>
    <s v="PI101415"/>
    <s v="PROFESOR CONTRATADO INTERINO"/>
    <s v="R107"/>
    <x v="6"/>
    <n v="345"/>
    <s v="FILOLOGÍA INGLESA"/>
  </r>
  <r>
    <x v="5"/>
    <x v="2"/>
    <n v="318"/>
    <s v="318G"/>
    <s v="GRUPO-A"/>
    <n v="16620864"/>
    <s v="Trabajo fin de grado en Educación Primaria"/>
    <s v="GG"/>
    <s v="GRUPO GRANDE"/>
    <s v="318G"/>
    <s v="TRABAJO FIN DE GRADO"/>
    <s v="GRUPO-A"/>
    <s v="TRABAJO FIN DE GRADO"/>
    <s v="I"/>
    <n v="16620864"/>
    <s v="MARAÑÓN"/>
    <s v="GRANDES"/>
    <s v="MIGUEL"/>
    <s v="mimarano"/>
    <s v="miguel.maranon@unirioja.es"/>
    <n v="0.3"/>
    <n v="0.3"/>
    <n v="532"/>
    <s v="LABORAL DOCENTE-ASOCIADO"/>
    <s v="P04"/>
    <s v="TIEMPO PARCIAL (4+4 HORAS)"/>
    <s v="2017-09-15 00:00:00.0"/>
    <s v="2019-09-14 00:00:00.0"/>
    <s v="PI101272"/>
    <s v="PROFESOR ASOCIADO"/>
    <s v="R111"/>
    <x v="7"/>
    <n v="200"/>
    <s v="DIDÁCTICA DE LA MATEMÁTICA"/>
  </r>
  <r>
    <x v="5"/>
    <x v="2"/>
    <n v="318"/>
    <s v="318G"/>
    <s v="GRUPO-A"/>
    <n v="16626763"/>
    <s v="Trabajo fin de grado en Educación Primaria"/>
    <s v="GG"/>
    <s v="GRUPO GRANDE"/>
    <s v="318G"/>
    <s v="TRABAJO FIN DE GRADO"/>
    <s v="GRUPO-A"/>
    <s v="TRABAJO FIN DE GRADO"/>
    <s v="I"/>
    <n v="16626763"/>
    <s v="OJANGUREN"/>
    <s v="LÓPEZ"/>
    <s v="ANA ELVIRA"/>
    <s v="anojangu"/>
    <s v="ana-elvira.ojanguren@unirioja.es"/>
    <n v="1.2"/>
    <n v="1.2"/>
    <n v="536"/>
    <s v="PROFESOR INTERINO"/>
    <s v="C01"/>
    <s v="TIEMPO COMPLETO"/>
    <s v="2019-01-29 00:00:00.0"/>
    <s v="null"/>
    <s v="PI101370"/>
    <s v="PROFESOR CONTRATADO INTERINO"/>
    <s v="R107"/>
    <x v="6"/>
    <n v="345"/>
    <s v="FILOLOGÍA INGLESA"/>
  </r>
  <r>
    <x v="5"/>
    <x v="2"/>
    <n v="318"/>
    <s v="318G"/>
    <s v="GRUPO-A"/>
    <n v="16627564"/>
    <s v="Trabajo fin de grado en Educación Primaria"/>
    <s v="GG"/>
    <s v="GRUPO GRANDE"/>
    <s v="318G"/>
    <s v="TRABAJO FIN DE GRADO"/>
    <s v="GRUPO-A"/>
    <s v="TRABAJO FIN DE GRADO"/>
    <s v="I"/>
    <n v="16627564"/>
    <s v="CIFONE"/>
    <s v="PONTE"/>
    <s v="MARÍA DANIELA"/>
    <s v="mdcifone"/>
    <s v="m-daniela.cifone@unirioja.es"/>
    <n v="0.9"/>
    <n v="0.9"/>
    <n v="532"/>
    <s v="LABORAL DOCENTE-ASOCIADO"/>
    <s v="P05"/>
    <s v="TIEMPO PARCIAL (5+5 HORAS)"/>
    <s v="2018-09-17 00:00:00.0"/>
    <s v="2019-09-14 00:00:00.0"/>
    <s v="PI101371"/>
    <s v="PROFESOR ASOCIADO"/>
    <s v="R107"/>
    <x v="6"/>
    <n v="345"/>
    <s v="FILOLOGÍA INGLESA"/>
  </r>
  <r>
    <x v="5"/>
    <x v="2"/>
    <n v="318"/>
    <s v="318G"/>
    <s v="GRUPO-A"/>
    <n v="16799496"/>
    <s v="Trabajo fin de grado en Educación Primaria"/>
    <s v="GG"/>
    <s v="GRUPO GRANDE"/>
    <s v="318G"/>
    <s v="TRABAJO FIN DE GRADO"/>
    <s v="GRUPO-A"/>
    <s v="TRABAJO FIN DE GRADO"/>
    <s v="I"/>
    <n v="16799496"/>
    <s v="RUIZ"/>
    <s v="OMEÑACA"/>
    <s v="JESÚS VICENTE"/>
    <s v="jeruiz"/>
    <s v="jesus-vicente.ruiz@unirioja.es"/>
    <n v="2.7"/>
    <n v="2.7"/>
    <n v="532"/>
    <s v="LABORAL DOCENTE-ASOCIADO"/>
    <s v="P04"/>
    <s v="TIEMPO PARCIAL (4+4 HORAS)"/>
    <s v="2017-09-15 00:00:00.0"/>
    <s v="2019-09-14 00:00:00.0"/>
    <s v="PI101298"/>
    <s v="PROFESOR ASOCIADO"/>
    <s v="R115"/>
    <x v="2"/>
    <n v="805"/>
    <s v="TEORÍA E HISTORIA DE LA EDUCACIÓN"/>
  </r>
  <r>
    <x v="5"/>
    <x v="2"/>
    <n v="318"/>
    <s v="318G"/>
    <s v="GRUPO-A"/>
    <n v="17718016"/>
    <s v="Trabajo fin de grado en Educación Primaria"/>
    <s v="GG"/>
    <s v="GRUPO GRANDE"/>
    <s v="318G"/>
    <s v="TRABAJO FIN DE GRADO"/>
    <s v="GRUPO-A"/>
    <s v="TRABAJO FIN DE GRADO"/>
    <s v="I"/>
    <n v="17718016"/>
    <s v="MARTÍN"/>
    <s v="ARISTA"/>
    <s v="FRANCISCO J."/>
    <s v="jamartin"/>
    <s v="javier.martin@unirioja.es"/>
    <n v="0.3"/>
    <n v="0.3"/>
    <n v="500"/>
    <s v="CATEDRATICO DE UNIVERSIDAD"/>
    <s v="01R"/>
    <s v="TIEMPO COMPLETO REDUCIDO"/>
    <s v="2018-09-17 00:00:00.0"/>
    <s v="null"/>
    <s v="DF100327"/>
    <s v="CATEDRÁTICO DE UNIVERSIDAD"/>
    <s v="R107"/>
    <x v="6"/>
    <n v="345"/>
    <s v="FILOLOGÍA INGLESA"/>
  </r>
  <r>
    <x v="5"/>
    <x v="2"/>
    <n v="318"/>
    <s v="318G"/>
    <s v="GRUPO-A"/>
    <n v="25432171"/>
    <s v="Trabajo fin de grado en Educación Primaria"/>
    <s v="GG"/>
    <s v="GRUPO GRANDE"/>
    <s v="318G"/>
    <s v="TRABAJO FIN DE GRADO"/>
    <s v="GRUPO-A"/>
    <s v="TRABAJO FIN DE GRADO"/>
    <s v="I"/>
    <n v="25432171"/>
    <s v="ARREGUI"/>
    <s v="CASAUS"/>
    <s v="JOSÉ LUIS"/>
    <s v="joarregu"/>
    <s v="jose-luis.arregui@unirioja.es"/>
    <n v="0.3"/>
    <n v="0.3"/>
    <n v="504"/>
    <s v="PROFESOR TITULAR UNIVERSIDAD"/>
    <s v="C01"/>
    <s v="TIEMPO COMPLETO"/>
    <s v="2009-09-29 00:00:00.0"/>
    <s v="null"/>
    <s v="DF100247"/>
    <s v="PROFESOR TITULAR DE UNIVERSIDAD"/>
    <s v="R111"/>
    <x v="7"/>
    <n v="15"/>
    <s v="ANÁLISIS MATEMÁTICO"/>
  </r>
  <r>
    <x v="5"/>
    <x v="2"/>
    <n v="318"/>
    <s v="318G"/>
    <s v="GRUPO-A"/>
    <n v="30651788"/>
    <s v="Trabajo fin de grado en Educación Primaria"/>
    <s v="GG"/>
    <s v="GRUPO GRANDE"/>
    <s v="318G"/>
    <s v="TRABAJO FIN DE GRADO"/>
    <s v="GRUPO-A"/>
    <s v="TRABAJO FIN DE GRADO"/>
    <s v="I"/>
    <n v="30651788"/>
    <s v="ALDAYTURRIAGA"/>
    <s v="MIERA"/>
    <s v="CARLOTA"/>
    <s v="caaldayt"/>
    <s v="carlota.aldayturriaga@unirioja.es"/>
    <n v="1.5"/>
    <n v="1.5"/>
    <n v="532"/>
    <s v="LABORAL DOCENTE-ASOCIADO"/>
    <s v="P06"/>
    <s v="TIEMPO PARCIAL (6+6 HORAS)"/>
    <s v="2017-09-15 00:00:00.0"/>
    <s v="2019-09-14 00:00:00.0"/>
    <s v="PI101290"/>
    <s v="PROFESOR ASOCIADO"/>
    <s v="R115"/>
    <x v="2"/>
    <n v="189"/>
    <s v="DIDÁCTICA DE LA EXPRESIÓN MUSICAL"/>
  </r>
  <r>
    <x v="5"/>
    <x v="2"/>
    <n v="318"/>
    <s v="318G"/>
    <s v="GRUPO-A"/>
    <n v="32877122"/>
    <s v="Trabajo fin de grado en Educación Primaria"/>
    <s v="GG"/>
    <s v="GRUPO GRANDE"/>
    <s v="318G"/>
    <s v="TRABAJO FIN DE GRADO"/>
    <s v="GRUPO-A"/>
    <s v="TRABAJO FIN DE GRADO"/>
    <s v="I"/>
    <n v="32877122"/>
    <s v="CANGA"/>
    <s v="ALONSO"/>
    <s v="ANDRÉS"/>
    <s v="ancanga"/>
    <s v="andres.canga@unirioja.es"/>
    <n v="0.3"/>
    <n v="0.3"/>
    <n v="504"/>
    <s v="PROFESOR TITULAR UNIVERSIDAD"/>
    <s v="C01"/>
    <s v="TIEMPO COMPLETO"/>
    <s v="2009-09-29 00:00:00.0"/>
    <s v="null"/>
    <s v="DF100243"/>
    <s v="PROFESOR TITULAR DE UNIVERSIDAD"/>
    <s v="R107"/>
    <x v="6"/>
    <n v="345"/>
    <s v="FILOLOGÍA INGLESA"/>
  </r>
  <r>
    <x v="5"/>
    <x v="2"/>
    <n v="318"/>
    <s v="318G"/>
    <s v="GRUPO-A"/>
    <n v="33437205"/>
    <s v="Trabajo fin de grado en Educación Primaria"/>
    <s v="GG"/>
    <s v="GRUPO GRANDE"/>
    <s v="318G"/>
    <s v="TRABAJO FIN DE GRADO"/>
    <s v="GRUPO-A"/>
    <s v="TRABAJO FIN DE GRADO"/>
    <s v="I"/>
    <n v="33437205"/>
    <s v="ESCUDERO"/>
    <s v="BAZTAN"/>
    <s v="JUAN MANUEL"/>
    <s v="juescude"/>
    <s v="juan-manuel.escudero@unirioja.es"/>
    <n v="0.6"/>
    <n v="0.6"/>
    <n v="534"/>
    <s v="CONTRATADO DOCTOR -TIPO 1"/>
    <s v="C01"/>
    <s v="TIEMPO COMPLETO"/>
    <s v="2019-02-01 00:00:00.0"/>
    <s v="null"/>
    <s v="PI100711"/>
    <s v="PROFESOR CONTRATADO DOCTOR -TIPO 1"/>
    <s v="R106"/>
    <x v="5"/>
    <n v="195"/>
    <s v="DIDÁCTICA DE LA LENGUA Y LA LITERATURA"/>
  </r>
  <r>
    <x v="5"/>
    <x v="2"/>
    <n v="318"/>
    <s v="318G"/>
    <s v="GRUPO-A"/>
    <n v="40310935"/>
    <s v="Trabajo fin de grado en Educación Primaria"/>
    <s v="GG"/>
    <s v="GRUPO GRANDE"/>
    <s v="318G"/>
    <s v="TRABAJO FIN DE GRADO"/>
    <s v="GRUPO-A"/>
    <s v="TRABAJO FIN DE GRADO"/>
    <s v="I"/>
    <n v="40310935"/>
    <s v="DALMAU"/>
    <s v="TORRES"/>
    <s v="JOSEP MARÍA"/>
    <s v="jodalmau"/>
    <s v="jose-maria.dalmau@unirioja.es"/>
    <n v="1.2"/>
    <n v="1.2"/>
    <n v="534"/>
    <s v="CONTRATADO DOCTOR -TIPO 1"/>
    <s v="C01"/>
    <s v="TIEMPO COMPLETO"/>
    <s v="2012-10-31 00:00:00.0"/>
    <s v="null"/>
    <s v="LD100297"/>
    <s v="CONTRATADA DOCTOR"/>
    <s v="R115"/>
    <x v="2"/>
    <n v="187"/>
    <s v="DIDÁCTICA DE LA EXPRESIÓN CORPORAL"/>
  </r>
  <r>
    <x v="5"/>
    <x v="2"/>
    <n v="318"/>
    <s v="318G"/>
    <s v="GRUPO-A"/>
    <n v="51101681"/>
    <s v="Trabajo fin de grado en Educación Primaria"/>
    <s v="GG"/>
    <s v="GRUPO GRANDE"/>
    <s v="318G"/>
    <s v="TRABAJO FIN DE GRADO"/>
    <s v="GRUPO-A"/>
    <s v="TRABAJO FIN DE GRADO"/>
    <s v="I"/>
    <n v="51101681"/>
    <s v="SEBASTIÁN"/>
    <s v="ENESCO"/>
    <s v="CARLA ILEANA"/>
    <s v="casebast"/>
    <s v="carla-ileana.sebastian@unirioja.es"/>
    <n v="0.6"/>
    <n v="0.6"/>
    <n v="7081"/>
    <s v="AYUDANTE (DOCTOR)"/>
    <s v="C01"/>
    <s v="TIEMPO COMPLETO"/>
    <s v="2018-09-17 00:00:00.0"/>
    <s v="2021-09-16 00:00:00.0"/>
    <s v="PI101400"/>
    <s v="PROFESOR AYUDANTE DOCTOR"/>
    <s v="R115"/>
    <x v="2"/>
    <n v="735"/>
    <s v="PSICOLOGÍA EVOLUTIVA Y DE LA EDUCACIÓN"/>
  </r>
  <r>
    <x v="5"/>
    <x v="2"/>
    <n v="318"/>
    <s v="318G"/>
    <s v="GRUPO-A"/>
    <n v="71639421"/>
    <s v="Trabajo fin de grado en Educación Primaria"/>
    <s v="GG"/>
    <s v="GRUPO GRANDE"/>
    <s v="318G"/>
    <s v="TRABAJO FIN DE GRADO"/>
    <s v="GRUPO-A"/>
    <s v="TRABAJO FIN DE GRADO"/>
    <s v="I"/>
    <n v="71639421"/>
    <s v="FONSECA"/>
    <s v="PEDRERO"/>
    <s v="EDUARDO"/>
    <s v="edfonsec"/>
    <s v="eduardo.fonseca@unirioja.es"/>
    <n v="0.3"/>
    <n v="0.3"/>
    <n v="504"/>
    <s v="PROFESOR TITULAR UNIVERSIDAD"/>
    <s v="C01"/>
    <s v="TIEMPO COMPLETO"/>
    <s v="2011-09-01 00:00:00.0"/>
    <s v="null"/>
    <s v="DF100295"/>
    <s v="PROFESOR TITULAR DE UNIVERSIDAD"/>
    <s v="R115"/>
    <x v="2"/>
    <n v="735"/>
    <s v="PSICOLOGÍA EVOLUTIVA Y DE LA EDUCACIÓN"/>
  </r>
  <r>
    <x v="5"/>
    <x v="2"/>
    <n v="318"/>
    <s v="318G"/>
    <s v="GRUPO-A"/>
    <n v="72703170"/>
    <s v="Trabajo fin de grado en Educación Primaria"/>
    <s v="GG"/>
    <s v="GRUPO GRANDE"/>
    <s v="318G"/>
    <s v="TRABAJO FIN DE GRADO"/>
    <s v="GRUPO-A"/>
    <s v="TRABAJO FIN DE GRADO"/>
    <s v="I"/>
    <n v="72703170"/>
    <s v="CHOCARRO"/>
    <s v="DE LUIS"/>
    <s v="EDURNE"/>
    <s v="edchocar"/>
    <s v="edurne.chocarro@unirioja.es"/>
    <n v="0.3"/>
    <n v="0.3"/>
    <n v="534"/>
    <s v="CONTRATADO DOCTOR -TIPO 1"/>
    <s v="C01"/>
    <s v="TIEMPO COMPLETO"/>
    <s v="2018-11-30 00:00:00.0"/>
    <s v="null"/>
    <s v="LD100293"/>
    <s v="PROFESOR CONTRATADO DOCTOR -TIPO 1"/>
    <s v="R115"/>
    <x v="2"/>
    <n v="215"/>
    <s v="DIDÁCTICA Y ORGANIZACIÓN ESCOLAR"/>
  </r>
  <r>
    <x v="5"/>
    <x v="2"/>
    <n v="318"/>
    <s v="318G"/>
    <s v="GRUPO-A"/>
    <n v="72770953"/>
    <s v="Trabajo fin de grado en Educación Primaria"/>
    <s v="GG"/>
    <s v="GRUPO GRANDE"/>
    <s v="318G"/>
    <s v="TRABAJO FIN DE GRADO"/>
    <s v="GRUPO-A"/>
    <s v="TRABAJO FIN DE GRADO"/>
    <s v="I"/>
    <n v="72770953"/>
    <s v="PÉREZ"/>
    <s v="MERINO"/>
    <s v="CRUZ"/>
    <s v="crperez"/>
    <s v="cruz.perez@unirioja.es"/>
    <n v="0.9"/>
    <n v="0.9"/>
    <n v="536"/>
    <s v="PROFESOR INTERINO"/>
    <s v="C01"/>
    <s v="TIEMPO COMPLETO"/>
    <s v="2012-09-01 00:00:00.0"/>
    <s v="null"/>
    <s v="PI100847"/>
    <s v="PROFESOR CONTRATADO INTERINO"/>
    <s v="R115"/>
    <x v="2"/>
    <n v="805"/>
    <s v="TEORÍA E HISTORIA DE LA EDUCACIÓN"/>
  </r>
  <r>
    <x v="5"/>
    <x v="2"/>
    <n v="318"/>
    <s v="318G"/>
    <s v="GRUPO-A"/>
    <n v="72786679"/>
    <s v="Trabajo fin de grado en Educación Primaria"/>
    <s v="GG"/>
    <s v="GRUPO GRANDE"/>
    <s v="318G"/>
    <s v="TRABAJO FIN DE GRADO"/>
    <s v="GRUPO-A"/>
    <s v="TRABAJO FIN DE GRADO"/>
    <s v="I"/>
    <n v="72786679"/>
    <s v="HERREROS"/>
    <s v="GONZÁLEZ"/>
    <s v="CARMEN"/>
    <s v="caherrer"/>
    <s v="carmen.herreros@unirioja.es"/>
    <n v="0.3"/>
    <n v="0.3"/>
    <n v="532"/>
    <s v="LABORAL DOCENTE-ASOCIADO"/>
    <s v="P02"/>
    <s v="TIEMPO PARCIAL (2+2 HORAS)"/>
    <s v="2018-09-17 00:00:00.0"/>
    <s v="2019-09-14 00:00:00.0"/>
    <s v="PI101395"/>
    <s v="PROFESOR ASOCIADO"/>
    <s v="R115"/>
    <x v="2"/>
    <n v="210"/>
    <s v="DIDÁCTICA DE LAS CIENCIAS SOCIALES"/>
  </r>
  <r>
    <x v="5"/>
    <x v="2"/>
    <n v="318"/>
    <s v="318G"/>
    <s v="GRUPO-A"/>
    <n v="73587035"/>
    <s v="Trabajo fin de grado en Educación Primaria"/>
    <s v="GG"/>
    <s v="GRUPO GRANDE"/>
    <s v="318G"/>
    <s v="TRABAJO FIN DE GRADO"/>
    <s v="GRUPO-A"/>
    <s v="TRABAJO FIN DE GRADO"/>
    <s v="I"/>
    <n v="73587035"/>
    <s v="RIBERA"/>
    <s v="PUCHADES"/>
    <s v="JUAN MIGUEL"/>
    <s v="juribera"/>
    <s v="juan-miguel.ribera@unirioja.es"/>
    <n v="0.9"/>
    <n v="0.9"/>
    <n v="504"/>
    <s v="PROFESOR TITULAR UNIVERSIDAD"/>
    <s v="C01"/>
    <s v="TIEMPO COMPLETO"/>
    <s v="2017-09-15 00:00:00.0"/>
    <s v="null"/>
    <s v="DF100341"/>
    <s v="PROFEESOR TITULAR DE UNIVERSIDAD"/>
    <s v="R111"/>
    <x v="7"/>
    <n v="200"/>
    <s v="DIDÁCTICA DE LA MATEMÁTICA"/>
  </r>
  <r>
    <x v="5"/>
    <x v="2"/>
    <n v="318"/>
    <s v="318G"/>
    <s v="GRUPO-A"/>
    <s v="X4135783"/>
    <s v="Trabajo fin de grado en Educación Primaria"/>
    <s v="GG"/>
    <s v="GRUPO GRANDE"/>
    <s v="318G"/>
    <s v="TRABAJO FIN DE GRADO"/>
    <s v="GRUPO-A"/>
    <s v="TRABAJO FIN DE GRADO"/>
    <s v="I"/>
    <s v="X4135783"/>
    <s v="VIEL"/>
    <s v="-"/>
    <s v="ANITA JOCELYNE MARIE"/>
    <s v="anviel"/>
    <s v="anita.viel@unirioja.es"/>
    <n v="0.6"/>
    <n v="0.6"/>
    <n v="532"/>
    <s v="LABORAL DOCENTE-ASOCIADO"/>
    <s v="P03"/>
    <s v="TIEMPO PARCIAL (3+3 HORAS)"/>
    <s v="2018-09-17 00:00:00.0"/>
    <s v="2019-09-14 00:00:00.0"/>
    <s v="PI101367"/>
    <s v="PROFESOR ASOCIADO"/>
    <s v="R107"/>
    <x v="6"/>
    <n v="335"/>
    <s v="FILOLOGÍA FRANCESA"/>
  </r>
  <r>
    <x v="6"/>
    <x v="0"/>
    <n v="319"/>
    <s v="319G"/>
    <s v="GRUPO-A"/>
    <n v="16261031"/>
    <s v="Derecho administrativo del turismo"/>
    <s v="GG"/>
    <s v="GRUPO GRANDE"/>
    <s v="319G"/>
    <s v="GG de Derecho administrativo del turismo"/>
    <s v="GRUPO-A"/>
    <s v="GG de Derecho administrativo del turismo"/>
    <s v="1S"/>
    <n v="16261031"/>
    <s v="SANTAMARÍA"/>
    <s v="ARINAS"/>
    <s v="RENÉ JAVIER"/>
    <s v="resantam"/>
    <s v="rene-javier.santamaria@unirioja.es"/>
    <n v="4"/>
    <n v="4"/>
    <n v="504"/>
    <s v="PROFESOR TITULAR UNIVERSIDAD"/>
    <s v="01R"/>
    <s v="TIEMPO COMPLETO REDUCIDO"/>
    <s v="2016-09-15 00:00:00.0"/>
    <s v="null"/>
    <s v="DF100199"/>
    <s v="PROFESOR TITULAR DE UNIVERSIDAD"/>
    <s v="R103"/>
    <x v="1"/>
    <n v="125"/>
    <s v="DERECHO ADMINISTRATIVO"/>
  </r>
  <r>
    <x v="6"/>
    <x v="0"/>
    <n v="319"/>
    <s v="319R"/>
    <s v="GRUPO-A1"/>
    <n v="16566979"/>
    <s v="Derecho administrativo del turismo"/>
    <s v="GR"/>
    <s v="GRUPO REDUCIDO"/>
    <s v="319R"/>
    <s v="GR de Derecho administrativo del turismo"/>
    <s v="GRUPO-A1"/>
    <s v="GR de Derecho administrativo del turismo"/>
    <s v="1S"/>
    <n v="16566979"/>
    <s v="BARRIOBERO"/>
    <s v="MARTÍNEZ"/>
    <s v="IGNACIO"/>
    <s v="igbarrio"/>
    <s v="ignacio.barriobero@unirioja.es"/>
    <n v="2"/>
    <n v="2"/>
    <n v="532"/>
    <s v="LABORAL DOCENTE-ASOCIADO"/>
    <s v="P06"/>
    <s v="TIEMPO PARCIAL (6+6 HORAS)"/>
    <s v="2016-09-15 00:00:00.0"/>
    <s v="2019-09-14 00:00:00.0"/>
    <s v="PI101100"/>
    <s v="PROFESOR ASOCIADO"/>
    <s v="R103"/>
    <x v="1"/>
    <n v="125"/>
    <s v="DERECHO ADMINISTRATIVO"/>
  </r>
  <r>
    <x v="6"/>
    <x v="0"/>
    <n v="320"/>
    <s v="320G"/>
    <s v="GRUPO-A"/>
    <n v="16559462"/>
    <s v="Gestión de empresas turísticas"/>
    <s v="GG"/>
    <s v="GRUPO GRANDE"/>
    <s v="320G"/>
    <s v="GG de Gestión de empresas turísticas"/>
    <s v="GRUPO-A"/>
    <s v="GG de Gestión de empresas turísticas"/>
    <s v="1S"/>
    <n v="16559462"/>
    <s v="LACALZADA"/>
    <s v="ESQUIVEL"/>
    <s v="JOSÉ ANGEL"/>
    <s v="jolacae"/>
    <s v="jose-angel.lacalzada@unirioja.es"/>
    <n v="2"/>
    <n v="2"/>
    <n v="532"/>
    <s v="LABORAL DOCENTE-ASOCIADO"/>
    <s v="P06"/>
    <s v="TIEMPO PARCIAL (6+6 HORAS)"/>
    <s v="2015-09-15 00:00:00.0"/>
    <s v="2019-09-14 00:00:00.0"/>
    <s v="PI101023"/>
    <s v="PROFESOR ASOCIADO"/>
    <s v="R104"/>
    <x v="0"/>
    <n v="230"/>
    <s v="ECONOMÍA FINANCIERA Y CONTABILIDAD"/>
  </r>
  <r>
    <x v="6"/>
    <x v="0"/>
    <n v="320"/>
    <s v="320G"/>
    <s v="GRUPO-A"/>
    <n v="16593137"/>
    <s v="Gestión de empresas turísticas"/>
    <s v="GG"/>
    <s v="GRUPO GRANDE"/>
    <s v="320G"/>
    <s v="GG de Gestión de empresas turísticas"/>
    <s v="GRUPO-A"/>
    <s v="GG de Gestión de empresas turísticas"/>
    <s v="1S"/>
    <n v="16593137"/>
    <s v="PARRAS"/>
    <s v="GÓMEZ"/>
    <s v="MAITE"/>
    <s v="maparras"/>
    <s v="maite.parras@unirioja.es"/>
    <n v="1.6"/>
    <n v="1.6"/>
    <n v="536"/>
    <s v="PROFESOR INTERINO"/>
    <s v="C01"/>
    <s v="TIEMPO COMPLETO"/>
    <s v="2018-10-04 00:00:00.0"/>
    <s v="2019-04-05 00:00:00.0"/>
    <s v="PI101438"/>
    <s v="PROFESOR CONTRATADO INTERINO"/>
    <s v="R104"/>
    <x v="0"/>
    <n v="650"/>
    <s v="ORGANIZACIÓN DE EMPRESAS"/>
  </r>
  <r>
    <x v="6"/>
    <x v="0"/>
    <n v="320"/>
    <s v="320G"/>
    <s v="GRUPO-A"/>
    <n v="16607692"/>
    <s v="Gestión de empresas turísticas"/>
    <s v="GG"/>
    <s v="GRUPO GRANDE"/>
    <s v="320G"/>
    <s v="GG de Gestión de empresas turísticas"/>
    <s v="GRUPO-A"/>
    <s v="GG de Gestión de empresas turísticas"/>
    <s v="1S"/>
    <n v="16607692"/>
    <s v="CLAVEL"/>
    <s v="SAN EMETERIO"/>
    <s v="MÓNICA"/>
    <s v="moclavel"/>
    <s v="monica.clavel-san@unirioja.es"/>
    <n v="0.4"/>
    <n v="0.4"/>
    <n v="536"/>
    <s v="PROFESOR INTERINO"/>
    <s v="C01"/>
    <s v="TIEMPO COMPLETO"/>
    <s v="2019-01-19 00:00:00.0"/>
    <s v="null"/>
    <s v="PI101353"/>
    <s v="PROFESOR CONTRATADO INTERINO TC"/>
    <s v="R104"/>
    <x v="0"/>
    <n v="95"/>
    <s v="COMERCIALIZACIÓN E INVESTIGACIÓN DE MERCADOS"/>
  </r>
  <r>
    <x v="6"/>
    <x v="0"/>
    <n v="320"/>
    <s v="320G"/>
    <s v="GRUPO-A"/>
    <n v="16614068"/>
    <s v="Gestión de empresas turísticas"/>
    <s v="GG"/>
    <s v="GRUPO GRANDE"/>
    <s v="320G"/>
    <s v="GG de Gestión de empresas turísticas"/>
    <s v="GRUPO-A"/>
    <s v="GG de Gestión de empresas turísticas"/>
    <s v="1S"/>
    <n v="16614068"/>
    <s v="ORCOS"/>
    <s v="SÁNCHEZ"/>
    <s v="RAQUEL"/>
    <s v="raorcosa"/>
    <s v="raquel.orcos@unirioja.es"/>
    <n v="0"/>
    <n v="0"/>
    <n v="536"/>
    <s v="PROFESOR INTERINO"/>
    <s v="C01"/>
    <s v="TIEMPO COMPLETO"/>
    <s v="2018-09-17 00:00:00.0"/>
    <s v="null"/>
    <s v="PI101360"/>
    <s v="PROFESOR CONTRATADO INTERINO"/>
    <s v="R104"/>
    <x v="0"/>
    <n v="650"/>
    <s v="ORGANIZACIÓN DE EMPRESAS"/>
  </r>
  <r>
    <x v="6"/>
    <x v="0"/>
    <n v="320"/>
    <s v="320R"/>
    <s v="GRUPO-A1"/>
    <n v="16559462"/>
    <s v="Gestión de empresas turísticas"/>
    <s v="GR"/>
    <s v="GRUPO REDUCIDO"/>
    <s v="320R"/>
    <s v="GR de Gestión de empresas turísticas"/>
    <s v="GRUPO-A1"/>
    <s v="GR de Gestión de empresas turísticas"/>
    <s v="1S"/>
    <n v="16559462"/>
    <s v="LACALZADA"/>
    <s v="ESQUIVEL"/>
    <s v="JOSÉ ANGEL"/>
    <s v="jolacae"/>
    <s v="jose-angel.lacalzada@unirioja.es"/>
    <n v="1"/>
    <n v="1"/>
    <n v="532"/>
    <s v="LABORAL DOCENTE-ASOCIADO"/>
    <s v="P06"/>
    <s v="TIEMPO PARCIAL (6+6 HORAS)"/>
    <s v="2015-09-15 00:00:00.0"/>
    <s v="2019-09-14 00:00:00.0"/>
    <s v="PI101023"/>
    <s v="PROFESOR ASOCIADO"/>
    <s v="R104"/>
    <x v="0"/>
    <n v="230"/>
    <s v="ECONOMÍA FINANCIERA Y CONTABILIDAD"/>
  </r>
  <r>
    <x v="6"/>
    <x v="0"/>
    <n v="320"/>
    <s v="320R"/>
    <s v="GRUPO-A1"/>
    <n v="16593137"/>
    <s v="Gestión de empresas turísticas"/>
    <s v="GR"/>
    <s v="GRUPO REDUCIDO"/>
    <s v="320R"/>
    <s v="GR de Gestión de empresas turísticas"/>
    <s v="GRUPO-A1"/>
    <s v="GR de Gestión de empresas turísticas"/>
    <s v="1S"/>
    <n v="16593137"/>
    <s v="PARRAS"/>
    <s v="GÓMEZ"/>
    <s v="MAITE"/>
    <s v="maparras"/>
    <s v="maite.parras@unirioja.es"/>
    <n v="0.8"/>
    <n v="0.8"/>
    <n v="536"/>
    <s v="PROFESOR INTERINO"/>
    <s v="C01"/>
    <s v="TIEMPO COMPLETO"/>
    <s v="2018-10-04 00:00:00.0"/>
    <s v="2019-04-05 00:00:00.0"/>
    <s v="PI101438"/>
    <s v="PROFESOR CONTRATADO INTERINO"/>
    <s v="R104"/>
    <x v="0"/>
    <n v="650"/>
    <s v="ORGANIZACIÓN DE EMPRESAS"/>
  </r>
  <r>
    <x v="6"/>
    <x v="0"/>
    <n v="320"/>
    <s v="320R"/>
    <s v="GRUPO-A1"/>
    <n v="16607692"/>
    <s v="Gestión de empresas turísticas"/>
    <s v="GR"/>
    <s v="GRUPO REDUCIDO"/>
    <s v="320R"/>
    <s v="GR de Gestión de empresas turísticas"/>
    <s v="GRUPO-A1"/>
    <s v="GR de Gestión de empresas turísticas"/>
    <s v="1S"/>
    <n v="16607692"/>
    <s v="CLAVEL"/>
    <s v="SAN EMETERIO"/>
    <s v="MÓNICA"/>
    <s v="moclavel"/>
    <s v="monica.clavel-san@unirioja.es"/>
    <n v="0.2"/>
    <n v="0.2"/>
    <n v="536"/>
    <s v="PROFESOR INTERINO"/>
    <s v="C01"/>
    <s v="TIEMPO COMPLETO"/>
    <s v="2019-01-19 00:00:00.0"/>
    <s v="null"/>
    <s v="PI101353"/>
    <s v="PROFESOR CONTRATADO INTERINO TC"/>
    <s v="R104"/>
    <x v="0"/>
    <n v="95"/>
    <s v="COMERCIALIZACIÓN E INVESTIGACIÓN DE MERCADOS"/>
  </r>
  <r>
    <x v="6"/>
    <x v="0"/>
    <n v="320"/>
    <s v="320R"/>
    <s v="GRUPO-A1"/>
    <n v="16614068"/>
    <s v="Gestión de empresas turísticas"/>
    <s v="GR"/>
    <s v="GRUPO REDUCIDO"/>
    <s v="320R"/>
    <s v="GR de Gestión de empresas turísticas"/>
    <s v="GRUPO-A1"/>
    <s v="GR de Gestión de empresas turísticas"/>
    <s v="1S"/>
    <n v="16614068"/>
    <s v="ORCOS"/>
    <s v="SÁNCHEZ"/>
    <s v="RAQUEL"/>
    <s v="raorcosa"/>
    <s v="raquel.orcos@unirioja.es"/>
    <n v="0"/>
    <n v="0"/>
    <n v="536"/>
    <s v="PROFESOR INTERINO"/>
    <s v="C01"/>
    <s v="TIEMPO COMPLETO"/>
    <s v="2018-09-17 00:00:00.0"/>
    <s v="null"/>
    <s v="PI101360"/>
    <s v="PROFESOR CONTRATADO INTERINO"/>
    <s v="R104"/>
    <x v="0"/>
    <n v="650"/>
    <s v="ORGANIZACIÓN DE EMPRESAS"/>
  </r>
  <r>
    <x v="6"/>
    <x v="0"/>
    <n v="321"/>
    <s v="321G"/>
    <s v="GRUPO-A"/>
    <n v="16549972"/>
    <s v="Economía del turismo"/>
    <s v="GG"/>
    <s v="GRUPO GRANDE"/>
    <s v="321G"/>
    <s v="GG de Economía del turismo"/>
    <s v="GRUPO-A"/>
    <s v="GG de Economía del turismo"/>
    <s v="1S"/>
    <n v="16549972"/>
    <s v="PINILLOS"/>
    <s v="GARCÍA"/>
    <s v="MARÍA DE LA O"/>
    <s v="mpinillo"/>
    <s v="maria.pinillos@unirioja.es"/>
    <n v="4"/>
    <n v="4"/>
    <n v="504"/>
    <s v="PROFESOR TITULAR UNIVERSIDAD"/>
    <s v="C01"/>
    <s v="TIEMPO COMPLETO"/>
    <s v="2014-09-15 00:00:00.0"/>
    <s v="null"/>
    <s v="DF31176"/>
    <s v="PROFESOR TITULAR DE UNIVERSIDAD"/>
    <s v="R104"/>
    <x v="0"/>
    <n v="225"/>
    <s v="ECONOMÍA APLICADA"/>
  </r>
  <r>
    <x v="6"/>
    <x v="0"/>
    <n v="321"/>
    <s v="321I"/>
    <s v="GRUPO-A1"/>
    <n v="16549972"/>
    <s v="Economía del turismo"/>
    <s v="GI"/>
    <s v="GRUPO DE INFORMÁTICA"/>
    <s v="321I"/>
    <s v="GI de Economía del turismo"/>
    <s v="GRUPO-A1"/>
    <s v="GI de Economía del turismo"/>
    <s v="1S"/>
    <n v="16549972"/>
    <s v="PINILLOS"/>
    <s v="GARCÍA"/>
    <s v="MARÍA DE LA O"/>
    <s v="mpinillo"/>
    <s v="maria.pinillos@unirioja.es"/>
    <n v="1.5"/>
    <n v="1.5"/>
    <n v="504"/>
    <s v="PROFESOR TITULAR UNIVERSIDAD"/>
    <s v="C01"/>
    <s v="TIEMPO COMPLETO"/>
    <s v="2014-09-15 00:00:00.0"/>
    <s v="null"/>
    <s v="DF31176"/>
    <s v="PROFESOR TITULAR DE UNIVERSIDAD"/>
    <s v="R104"/>
    <x v="0"/>
    <n v="225"/>
    <s v="ECONOMÍA APLICADA"/>
  </r>
  <r>
    <x v="6"/>
    <x v="0"/>
    <n v="321"/>
    <s v="321R"/>
    <s v="GRUPO-A1"/>
    <n v="16549972"/>
    <s v="Economía del turismo"/>
    <s v="GR"/>
    <s v="GRUPO REDUCIDO"/>
    <s v="321R"/>
    <s v="GR de Economía del turismo"/>
    <s v="GRUPO-A1"/>
    <s v="GR de Economía del turismo"/>
    <s v="1S"/>
    <n v="16549972"/>
    <s v="PINILLOS"/>
    <s v="GARCÍA"/>
    <s v="MARÍA DE LA O"/>
    <s v="mpinillo"/>
    <s v="maria.pinillos@unirioja.es"/>
    <n v="0.5"/>
    <n v="0.5"/>
    <n v="504"/>
    <s v="PROFESOR TITULAR UNIVERSIDAD"/>
    <s v="C01"/>
    <s v="TIEMPO COMPLETO"/>
    <s v="2014-09-15 00:00:00.0"/>
    <s v="null"/>
    <s v="DF31176"/>
    <s v="PROFESOR TITULAR DE UNIVERSIDAD"/>
    <s v="R104"/>
    <x v="0"/>
    <n v="225"/>
    <s v="ECONOMÍA APLICADA"/>
  </r>
  <r>
    <x v="6"/>
    <x v="0"/>
    <n v="322"/>
    <s v="322G"/>
    <s v="GRUPO-A"/>
    <n v="16539010"/>
    <s v="Geografía del turismo y del ocio"/>
    <s v="GG"/>
    <s v="GRUPO GRANDE"/>
    <s v="322G"/>
    <s v="GG de Geografia del turismo y del ocio"/>
    <s v="GRUPO-A"/>
    <s v="GG de Geografia del turismo y del ocio"/>
    <s v="2S"/>
    <n v="16539010"/>
    <s v="RUIZ"/>
    <s v="FLAÑO"/>
    <s v="PURIFICACIÓN"/>
    <s v="puruiz"/>
    <s v="purificacion.ruiz@unirioja.es"/>
    <n v="0"/>
    <n v="0"/>
    <n v="504"/>
    <s v="PROFESOR TITULAR UNIVERSIDAD"/>
    <s v="01R"/>
    <s v="TIEMPO COMPLETO REDUCIDO"/>
    <s v="2017-09-15 00:00:00.0"/>
    <s v="null"/>
    <s v="DF3369"/>
    <s v="PROFESOR TITULAR DE UNIVERSIDAD"/>
    <s v="R114"/>
    <x v="3"/>
    <n v="430"/>
    <s v="GEOGRAFÍA FÍSICA"/>
  </r>
  <r>
    <x v="6"/>
    <x v="0"/>
    <n v="322"/>
    <s v="322G"/>
    <s v="GRUPO-A"/>
    <n v="16606836"/>
    <s v="Geografía del turismo y del ocio"/>
    <s v="GG"/>
    <s v="GRUPO GRANDE"/>
    <s v="322G"/>
    <s v="GG de Geografia del turismo y del ocio"/>
    <s v="GRUPO-A"/>
    <s v="GG de Geografia del turismo y del ocio"/>
    <s v="2S"/>
    <n v="16606836"/>
    <s v="LLORENTE"/>
    <s v="ADÁN"/>
    <s v="JOSÉ ÁNGEL"/>
    <s v="jollorad"/>
    <s v="jose-angel.llorente@unirioja.es"/>
    <n v="4.5"/>
    <n v="4.5"/>
    <n v="536"/>
    <s v="PROFESOR INTERINO"/>
    <s v="C01"/>
    <s v="TIEMPO COMPLETO"/>
    <s v="2018-09-17 00:00:00.0"/>
    <s v="2019-09-14 00:00:00.0"/>
    <s v="PI101280"/>
    <s v="PROFESOR CONTRATADO INTERINO"/>
    <s v="R114"/>
    <x v="3"/>
    <n v="430"/>
    <s v="GEOGRAFÍA FÍSICA"/>
  </r>
  <r>
    <x v="6"/>
    <x v="0"/>
    <n v="322"/>
    <s v="322R"/>
    <s v="GRUPO-A1"/>
    <n v="16606836"/>
    <s v="Geografía del turismo y del ocio"/>
    <s v="GR"/>
    <s v="GRUPO REDUCIDO"/>
    <s v="322R"/>
    <s v="GR de Geografia del turismo y del ocio"/>
    <s v="GRUPO-A1"/>
    <s v="GR de Geografia del turismo y del ocio"/>
    <s v="2S"/>
    <n v="16606836"/>
    <s v="LLORENTE"/>
    <s v="ADÁN"/>
    <s v="JOSÉ ÁNGEL"/>
    <s v="jollorad"/>
    <s v="jose-angel.llorente@unirioja.es"/>
    <n v="1.5"/>
    <n v="1.5"/>
    <n v="536"/>
    <s v="PROFESOR INTERINO"/>
    <s v="C01"/>
    <s v="TIEMPO COMPLETO"/>
    <s v="2018-09-17 00:00:00.0"/>
    <s v="2019-09-14 00:00:00.0"/>
    <s v="PI101280"/>
    <s v="PROFESOR CONTRATADO INTERINO"/>
    <s v="R114"/>
    <x v="3"/>
    <n v="430"/>
    <s v="GEOGRAFÍA FÍSICA"/>
  </r>
  <r>
    <x v="6"/>
    <x v="0"/>
    <n v="323"/>
    <s v="323G"/>
    <s v="GRUPO-A"/>
    <n v="16500778"/>
    <s v="Derecho privado de la contratación en el sector turístico"/>
    <s v="GG"/>
    <s v="GRUPO GRANDE"/>
    <s v="323G"/>
    <s v="GG de Derecho privado de la contratación en el sector turístico"/>
    <s v="GRUPO-A"/>
    <s v="GG de Derecho privado de la contratación en el sector turístico"/>
    <s v="2S"/>
    <n v="16500778"/>
    <s v="MURILLAS"/>
    <s v="ESCUDERO"/>
    <s v="JUAN MANUEL"/>
    <s v="jumurill"/>
    <s v="juan-manuel.murillas@unirioja.es"/>
    <n v="4"/>
    <n v="4"/>
    <n v="534"/>
    <s v="CONTRATADO DOCTOR -TIPO 1"/>
    <s v="C01"/>
    <s v="TIEMPO COMPLETO"/>
    <s v="2015-10-17 00:00:00.0"/>
    <s v="null"/>
    <s v="LD100615"/>
    <s v="PROFESOR CONTRATADO DOCTOR -TIPO 1"/>
    <s v="R103"/>
    <x v="1"/>
    <n v="130"/>
    <s v="DERECHO CIVIL"/>
  </r>
  <r>
    <x v="6"/>
    <x v="0"/>
    <n v="323"/>
    <s v="323R"/>
    <s v="GRUPO-A1"/>
    <n v="16500778"/>
    <s v="Derecho privado de la contratación en el sector turístico"/>
    <s v="GR"/>
    <s v="GRUPO REDUCIDO"/>
    <s v="323R"/>
    <s v="GR de Derecho privado de la contratación en el sector turístico"/>
    <s v="GRUPO-A1"/>
    <s v="GR de Derecho privado de la contratación en el sector turístico"/>
    <s v="2S"/>
    <n v="16500778"/>
    <s v="MURILLAS"/>
    <s v="ESCUDERO"/>
    <s v="JUAN MANUEL"/>
    <s v="jumurill"/>
    <s v="juan-manuel.murillas@unirioja.es"/>
    <n v="2"/>
    <n v="2"/>
    <n v="534"/>
    <s v="CONTRATADO DOCTOR -TIPO 1"/>
    <s v="C01"/>
    <s v="TIEMPO COMPLETO"/>
    <s v="2015-10-17 00:00:00.0"/>
    <s v="null"/>
    <s v="LD100615"/>
    <s v="PROFESOR CONTRATADO DOCTOR -TIPO 1"/>
    <s v="R103"/>
    <x v="1"/>
    <n v="130"/>
    <s v="DERECHO CIVIL"/>
  </r>
  <r>
    <x v="6"/>
    <x v="0"/>
    <n v="324"/>
    <s v="324G"/>
    <s v="GRUPO-A"/>
    <n v="16563058"/>
    <s v="Marketing turístico y comunicación"/>
    <s v="GG"/>
    <s v="GRUPO GRANDE"/>
    <s v="324G"/>
    <s v="GG de Márketing turístico y comunicación"/>
    <s v="GRUPO-A"/>
    <s v="GG de Márketing turístico y comunicación"/>
    <s v="2S"/>
    <n v="16563058"/>
    <s v="PELEGRÍN"/>
    <s v="BORONDO"/>
    <s v="JORGE"/>
    <s v="jopelegr"/>
    <s v="jorge.pelegrin@unirioja.es"/>
    <n v="2.2000000000000002"/>
    <n v="2.2000000000000002"/>
    <n v="534"/>
    <s v="CONTRATADO DOCTOR -TIPO 1"/>
    <s v="C01"/>
    <s v="TIEMPO COMPLETO"/>
    <s v="2015-04-23 00:00:00.0"/>
    <s v="null"/>
    <s v="LD100612"/>
    <s v="PROFESOR CONTRATADO DOCTOR- TIPO 1"/>
    <s v="R104"/>
    <x v="0"/>
    <n v="95"/>
    <s v="COMERCIALIZACIÓN E INVESTIGACIÓN DE MERCADOS"/>
  </r>
  <r>
    <x v="6"/>
    <x v="0"/>
    <n v="324"/>
    <s v="324G"/>
    <s v="GRUPO-A"/>
    <n v="16612716"/>
    <s v="Marketing turístico y comunicación"/>
    <s v="GG"/>
    <s v="GRUPO GRANDE"/>
    <s v="324G"/>
    <s v="GG de Márketing turístico y comunicación"/>
    <s v="GRUPO-A"/>
    <s v="GG de Márketing turístico y comunicación"/>
    <s v="2S"/>
    <n v="16612716"/>
    <s v="ALESANCO"/>
    <s v="LLORENTE"/>
    <s v="MARÍA"/>
    <s v="maalesan"/>
    <s v="maria.alesanco@unirioja.es"/>
    <n v="1.8"/>
    <n v="1.8"/>
    <n v="532"/>
    <s v="LABORAL DOCENTE-ASOCIADO"/>
    <s v="P02"/>
    <s v="TIEMPO PARCIAL (2+2 HORAS)"/>
    <s v="2018-09-25 00:00:00.0"/>
    <s v="2019-09-14 00:00:00.0"/>
    <s v="PI101430"/>
    <s v="PROFESOR ASOCIADO"/>
    <s v="R104"/>
    <x v="0"/>
    <n v="95"/>
    <s v="COMERCIALIZACIÓN E INVESTIGACIÓN DE MERCADOS"/>
  </r>
  <r>
    <x v="6"/>
    <x v="0"/>
    <n v="324"/>
    <s v="324I"/>
    <s v="GRUPO-A1"/>
    <n v="16612716"/>
    <s v="Marketing turístico y comunicación"/>
    <s v="GI"/>
    <s v="GRUPO DE INFORMÁTICA"/>
    <s v="324I"/>
    <s v="GI de Márketing turístico y comunicación"/>
    <s v="GRUPO-A1"/>
    <s v="GI de Márketing turístico y comunicación"/>
    <s v="2S"/>
    <n v="16612716"/>
    <s v="ALESANCO"/>
    <s v="LLORENTE"/>
    <s v="MARÍA"/>
    <s v="maalesan"/>
    <s v="maria.alesanco@unirioja.es"/>
    <n v="0.4"/>
    <n v="0.4"/>
    <n v="532"/>
    <s v="LABORAL DOCENTE-ASOCIADO"/>
    <s v="P02"/>
    <s v="TIEMPO PARCIAL (2+2 HORAS)"/>
    <s v="2018-09-25 00:00:00.0"/>
    <s v="2019-09-14 00:00:00.0"/>
    <s v="PI101430"/>
    <s v="PROFESOR ASOCIADO"/>
    <s v="R104"/>
    <x v="0"/>
    <n v="95"/>
    <s v="COMERCIALIZACIÓN E INVESTIGACIÓN DE MERCADOS"/>
  </r>
  <r>
    <x v="6"/>
    <x v="0"/>
    <n v="324"/>
    <s v="324R"/>
    <s v="GRUPO-A1"/>
    <n v="16563058"/>
    <s v="Marketing turístico y comunicación"/>
    <s v="GR"/>
    <s v="GRUPO REDUCIDO"/>
    <s v="324R"/>
    <s v="GR de Márketing turístico y comunicación"/>
    <s v="GRUPO-A1"/>
    <s v="GR de Márketing turístico y comunicación"/>
    <s v="2S"/>
    <n v="16563058"/>
    <s v="PELEGRÍN"/>
    <s v="BORONDO"/>
    <s v="JORGE"/>
    <s v="jopelegr"/>
    <s v="jorge.pelegrin@unirioja.es"/>
    <n v="1.6"/>
    <n v="1.6"/>
    <n v="534"/>
    <s v="CONTRATADO DOCTOR -TIPO 1"/>
    <s v="C01"/>
    <s v="TIEMPO COMPLETO"/>
    <s v="2015-04-23 00:00:00.0"/>
    <s v="null"/>
    <s v="LD100612"/>
    <s v="PROFESOR CONTRATADO DOCTOR- TIPO 1"/>
    <s v="R104"/>
    <x v="0"/>
    <n v="95"/>
    <s v="COMERCIALIZACIÓN E INVESTIGACIÓN DE MERCADOS"/>
  </r>
  <r>
    <x v="6"/>
    <x v="0"/>
    <n v="325"/>
    <s v="325G"/>
    <s v="GRUPO-A"/>
    <n v="16563058"/>
    <s v="Gestión del transporte y destinos turísticos"/>
    <s v="GG"/>
    <s v="GRUPO GRANDE"/>
    <s v="325G"/>
    <s v="GG de Gestión del transporte y destinos turísticos"/>
    <s v="GRUPO-A"/>
    <s v="GG de Gestión del transporte y destinos turísticos"/>
    <s v="1S"/>
    <n v="16563058"/>
    <s v="PELEGRÍN"/>
    <s v="BORONDO"/>
    <s v="JORGE"/>
    <s v="jopelegr"/>
    <s v="jorge.pelegrin@unirioja.es"/>
    <n v="4"/>
    <n v="4"/>
    <n v="534"/>
    <s v="CONTRATADO DOCTOR -TIPO 1"/>
    <s v="C01"/>
    <s v="TIEMPO COMPLETO"/>
    <s v="2015-04-23 00:00:00.0"/>
    <s v="null"/>
    <s v="LD100612"/>
    <s v="PROFESOR CONTRATADO DOCTOR- TIPO 1"/>
    <s v="R104"/>
    <x v="0"/>
    <n v="95"/>
    <s v="COMERCIALIZACIÓN E INVESTIGACIÓN DE MERCADOS"/>
  </r>
  <r>
    <x v="6"/>
    <x v="0"/>
    <n v="325"/>
    <s v="325I"/>
    <s v="GRUPO-A1"/>
    <n v="16563058"/>
    <s v="Gestión del transporte y destinos turísticos"/>
    <s v="GI"/>
    <s v="GRUPO DE INFORMÁTICA"/>
    <s v="325I"/>
    <s v="GI de Gestión del transporte y destinos turísticos"/>
    <s v="GRUPO-A1"/>
    <s v="GI de Gestión del transporte y destinos turísticos"/>
    <s v="1S"/>
    <n v="16563058"/>
    <s v="PELEGRÍN"/>
    <s v="BORONDO"/>
    <s v="JORGE"/>
    <s v="jopelegr"/>
    <s v="jorge.pelegrin@unirioja.es"/>
    <n v="0.4"/>
    <n v="0.4"/>
    <n v="534"/>
    <s v="CONTRATADO DOCTOR -TIPO 1"/>
    <s v="C01"/>
    <s v="TIEMPO COMPLETO"/>
    <s v="2015-04-23 00:00:00.0"/>
    <s v="null"/>
    <s v="LD100612"/>
    <s v="PROFESOR CONTRATADO DOCTOR- TIPO 1"/>
    <s v="R104"/>
    <x v="0"/>
    <n v="95"/>
    <s v="COMERCIALIZACIÓN E INVESTIGACIÓN DE MERCADOS"/>
  </r>
  <r>
    <x v="6"/>
    <x v="0"/>
    <n v="325"/>
    <s v="325R"/>
    <s v="GRUPO-A1"/>
    <n v="16563058"/>
    <s v="Gestión del transporte y destinos turísticos"/>
    <s v="GR"/>
    <s v="GRUPO REDUCIDO"/>
    <s v="325R"/>
    <s v="GR de Gestión del transporte y destinos turísticos"/>
    <s v="GRUPO-A1"/>
    <s v="GR de Gestión del transporte y destinos turísticos"/>
    <s v="1S"/>
    <n v="16563058"/>
    <s v="PELEGRÍN"/>
    <s v="BORONDO"/>
    <s v="JORGE"/>
    <s v="jopelegr"/>
    <s v="jorge.pelegrin@unirioja.es"/>
    <n v="1.6"/>
    <n v="1.6"/>
    <n v="534"/>
    <s v="CONTRATADO DOCTOR -TIPO 1"/>
    <s v="C01"/>
    <s v="TIEMPO COMPLETO"/>
    <s v="2015-04-23 00:00:00.0"/>
    <s v="null"/>
    <s v="LD100612"/>
    <s v="PROFESOR CONTRATADO DOCTOR- TIPO 1"/>
    <s v="R104"/>
    <x v="0"/>
    <n v="95"/>
    <s v="COMERCIALIZACIÓN E INVESTIGACIÓN DE MERCADOS"/>
  </r>
  <r>
    <x v="6"/>
    <x v="0"/>
    <n v="326"/>
    <s v="326G"/>
    <s v="GRUPO-A"/>
    <n v="16500778"/>
    <s v="Protección jurídica del turista"/>
    <s v="GG"/>
    <s v="GRUPO GRANDE"/>
    <s v="326G"/>
    <s v="GG de Protección jurídica del turista"/>
    <s v="GRUPO-A"/>
    <s v="GG de Protección jurídica del turista"/>
    <s v="1S"/>
    <n v="16500778"/>
    <s v="MURILLAS"/>
    <s v="ESCUDERO"/>
    <s v="JUAN MANUEL"/>
    <s v="jumurill"/>
    <s v="juan-manuel.murillas@unirioja.es"/>
    <n v="4"/>
    <n v="4"/>
    <n v="534"/>
    <s v="CONTRATADO DOCTOR -TIPO 1"/>
    <s v="C01"/>
    <s v="TIEMPO COMPLETO"/>
    <s v="2015-10-17 00:00:00.0"/>
    <s v="null"/>
    <s v="LD100615"/>
    <s v="PROFESOR CONTRATADO DOCTOR -TIPO 1"/>
    <s v="R103"/>
    <x v="1"/>
    <n v="130"/>
    <s v="DERECHO CIVIL"/>
  </r>
  <r>
    <x v="6"/>
    <x v="0"/>
    <n v="326"/>
    <s v="326R"/>
    <s v="GRUPO-A1"/>
    <n v="16500778"/>
    <s v="Protección jurídica del turista"/>
    <s v="GR"/>
    <s v="GRUPO REDUCIDO"/>
    <s v="326R"/>
    <s v="GR de Protección jurídica del turista"/>
    <s v="GRUPO-A1"/>
    <s v="GR de Protección jurídica del turista"/>
    <s v="1S"/>
    <n v="16500778"/>
    <s v="MURILLAS"/>
    <s v="ESCUDERO"/>
    <s v="JUAN MANUEL"/>
    <s v="jumurill"/>
    <s v="juan-manuel.murillas@unirioja.es"/>
    <n v="2"/>
    <n v="2"/>
    <n v="534"/>
    <s v="CONTRATADO DOCTOR -TIPO 1"/>
    <s v="C01"/>
    <s v="TIEMPO COMPLETO"/>
    <s v="2015-10-17 00:00:00.0"/>
    <s v="null"/>
    <s v="LD100615"/>
    <s v="PROFESOR CONTRATADO DOCTOR -TIPO 1"/>
    <s v="R103"/>
    <x v="1"/>
    <n v="130"/>
    <s v="DERECHO CIVIL"/>
  </r>
  <r>
    <x v="6"/>
    <x v="0"/>
    <n v="327"/>
    <s v="327G"/>
    <s v="GRUPO-A"/>
    <n v="7974905"/>
    <s v="Prácticas externas"/>
    <s v="GG"/>
    <s v="GRUPO GRANDE"/>
    <s v="327G"/>
    <s v="GG de Prácticas en empresa"/>
    <s v="GRUPO-A"/>
    <s v="GG de Prácticas en empresa"/>
    <s v="2S"/>
    <n v="7974905"/>
    <s v="QUEIRUGA"/>
    <s v="DIOS"/>
    <s v="DOLORES ALICIA"/>
    <s v="doqueiru"/>
    <s v="dolores.queiruga@unirioja.es"/>
    <n v="1.2"/>
    <n v="1.2"/>
    <n v="504"/>
    <s v="PROFESOR TITULAR UNIVERSIDAD"/>
    <s v="C01"/>
    <s v="TIEMPO COMPLETO"/>
    <s v="2011-09-01 00:00:00.0"/>
    <s v="null"/>
    <s v="DF100301"/>
    <s v="PROFESOR TITULAR DE UNIVERSIDAD"/>
    <s v="R104"/>
    <x v="0"/>
    <n v="650"/>
    <s v="ORGANIZACIÓN DE EMPRESAS"/>
  </r>
  <r>
    <x v="6"/>
    <x v="0"/>
    <n v="327"/>
    <s v="327G"/>
    <s v="GRUPO-A"/>
    <n v="16533890"/>
    <s v="Prácticas externas"/>
    <s v="GG"/>
    <s v="GRUPO GRANDE"/>
    <s v="327G"/>
    <s v="GG de Prácticas en empresa"/>
    <s v="GRUPO-A"/>
    <s v="GG de Prácticas en empresa"/>
    <s v="2S"/>
    <n v="16533890"/>
    <s v="PORTILLO"/>
    <s v="PÉREZ DE VIÑASPRE"/>
    <s v="FABIOLA"/>
    <s v="faporti"/>
    <s v="fabiola.portillo@unirioja.es"/>
    <n v="0"/>
    <n v="0"/>
    <n v="504"/>
    <s v="PROFESOR TITULAR UNIVERSIDAD"/>
    <s v="01A"/>
    <s v="TIEMPO COMPLETO AMPLIADO"/>
    <s v="2016-09-15 00:00:00.0"/>
    <s v="null"/>
    <s v="DF100141"/>
    <s v="PROFESOR TITULAR DE UNIVERSIDAD"/>
    <s v="R104"/>
    <x v="0"/>
    <n v="225"/>
    <s v="ECONOMÍA APLICADA"/>
  </r>
  <r>
    <x v="6"/>
    <x v="0"/>
    <n v="327"/>
    <s v="327G"/>
    <s v="GRUPO-A"/>
    <n v="16542461"/>
    <s v="Prácticas externas"/>
    <s v="GG"/>
    <s v="GRUPO GRANDE"/>
    <s v="327G"/>
    <s v="GG de Prácticas en empresa"/>
    <s v="GRUPO-A"/>
    <s v="GG de Prácticas en empresa"/>
    <s v="2S"/>
    <n v="16542461"/>
    <s v="CASTRESANA"/>
    <s v="RUIZ CARRILLO"/>
    <s v="JOSÉ IGNACIO"/>
    <s v="jocastre"/>
    <s v="jignacio.castresana@unirioja.es"/>
    <n v="0.2"/>
    <n v="0.2"/>
    <n v="504"/>
    <s v="PROFESOR TITULAR UNIVERSIDAD"/>
    <s v="01A"/>
    <s v="TIEMPO COMPLETO AMPLIADO"/>
    <s v="2012-09-01 00:00:00.0"/>
    <s v="null"/>
    <s v="DF31294"/>
    <s v="TITULAR DE UNIVERSIDAD"/>
    <s v="R104"/>
    <x v="0"/>
    <n v="650"/>
    <s v="ORGANIZACIÓN DE EMPRESAS"/>
  </r>
  <r>
    <x v="6"/>
    <x v="0"/>
    <n v="327"/>
    <s v="327G"/>
    <s v="GRUPO-A"/>
    <n v="16594506"/>
    <s v="Prácticas externas"/>
    <s v="GG"/>
    <s v="GRUPO GRANDE"/>
    <s v="327G"/>
    <s v="GG de Prácticas en empresa"/>
    <s v="GRUPO-A"/>
    <s v="GG de Prácticas en empresa"/>
    <s v="2S"/>
    <n v="16594506"/>
    <s v="VARGAS"/>
    <s v="MONTOYA"/>
    <s v="PILAR"/>
    <s v="pivargas"/>
    <s v="pilar.vargas@unirioja.es"/>
    <n v="1.2"/>
    <n v="1.2"/>
    <n v="504"/>
    <s v="PROFESOR TITULAR UNIVERSIDAD"/>
    <s v="C01"/>
    <s v="TIEMPO COMPLETO"/>
    <s v="2018-11-26 00:00:00.0"/>
    <s v="null"/>
    <s v="DF100362"/>
    <s v="PROFESOR TITULAR DE UNIVERSIDAD"/>
    <s v="R104"/>
    <x v="0"/>
    <n v="650"/>
    <s v="ORGANIZACIÓN DE EMPRESAS"/>
  </r>
  <r>
    <x v="6"/>
    <x v="0"/>
    <n v="327"/>
    <s v="327G"/>
    <s v="GRUPO-A"/>
    <n v="18033042"/>
    <s v="Prácticas externas"/>
    <s v="GG"/>
    <s v="GRUPO GRANDE"/>
    <s v="327G"/>
    <s v="GG de Prácticas en empresa"/>
    <s v="GRUPO-A"/>
    <s v="GG de Prácticas en empresa"/>
    <s v="2S"/>
    <n v="18033042"/>
    <s v="BLANCO"/>
    <s v="PASCUAL"/>
    <s v="LUIS"/>
    <s v="lublanco"/>
    <s v="luis.blanco@unirioja.es"/>
    <n v="0"/>
    <n v="0"/>
    <n v="534"/>
    <s v="CONTRATADO DOCTOR -TIPO 1"/>
    <s v="C01"/>
    <s v="TIEMPO COMPLETO"/>
    <s v="2011-07-29 00:00:00.0"/>
    <s v="null"/>
    <s v="PI100783"/>
    <s v="PROFESOR CONTRATADO DOCTOR"/>
    <s v="R104"/>
    <x v="0"/>
    <n v="230"/>
    <s v="ECONOMÍA FINANCIERA Y CONTABILIDAD"/>
  </r>
  <r>
    <x v="6"/>
    <x v="0"/>
    <n v="327"/>
    <s v="327G"/>
    <s v="GRUPO-A"/>
    <n v="44156166"/>
    <s v="Prácticas externas"/>
    <s v="GG"/>
    <s v="GRUPO GRANDE"/>
    <s v="327G"/>
    <s v="GG de Prácticas en empresa"/>
    <s v="GRUPO-A"/>
    <s v="GG de Prácticas en empresa"/>
    <s v="2S"/>
    <n v="44156166"/>
    <s v="UZCANGA"/>
    <s v="LACABE"/>
    <s v="CATALINA ANA"/>
    <s v="cauzcang"/>
    <s v="catalina-ana.uzcanga@unirioja.es"/>
    <n v="1"/>
    <n v="1"/>
    <n v="536"/>
    <s v="PROFESOR INTERINO"/>
    <s v="P05"/>
    <s v="TIEMPO PARCIAL (5+5 HORAS)"/>
    <s v="2018-10-02 00:00:00.0"/>
    <s v="2019-09-14 00:00:00.0"/>
    <s v="PI101437"/>
    <s v="PROFESOR CONTRATADO INTERINO"/>
    <s v="R114"/>
    <x v="3"/>
    <n v="775"/>
    <s v="SOCIOLOGÍA"/>
  </r>
  <r>
    <x v="6"/>
    <x v="0"/>
    <n v="328"/>
    <s v="328G"/>
    <s v="GRUPO-A"/>
    <n v="18033042"/>
    <s v="Trabajo fin de grado en Turismo"/>
    <s v="GG"/>
    <s v="GRUPO GRANDE"/>
    <s v="328G"/>
    <s v="TRABAJO FIN DE GRADO"/>
    <s v="GRUPO-A"/>
    <s v="TRABAJO FIN DE GRADO"/>
    <s v="I"/>
    <n v="18033042"/>
    <s v="BLANCO"/>
    <s v="PASCUAL"/>
    <s v="LUIS"/>
    <s v="lublanco"/>
    <s v="luis.blanco@unirioja.es"/>
    <n v="0"/>
    <n v="0"/>
    <n v="534"/>
    <s v="CONTRATADO DOCTOR -TIPO 1"/>
    <s v="C01"/>
    <s v="TIEMPO COMPLETO"/>
    <s v="2011-07-29 00:00:00.0"/>
    <s v="null"/>
    <s v="PI100783"/>
    <s v="PROFESOR CONTRATADO DOCTOR"/>
    <s v="R104"/>
    <x v="0"/>
    <n v="230"/>
    <s v="ECONOMÍA FINANCIERA Y CONTABILIDAD"/>
  </r>
  <r>
    <x v="7"/>
    <x v="3"/>
    <n v="329"/>
    <s v="329G"/>
    <s v="GRUPO-A"/>
    <n v="16591524"/>
    <s v="Psicología II"/>
    <s v="GG"/>
    <s v="GRUPO GRANDE"/>
    <s v="329G"/>
    <s v="GG de Psicología II"/>
    <s v="GRUPO-A"/>
    <s v="GG de Psicología II"/>
    <s v="1S"/>
    <n v="16591524"/>
    <s v="IBAÑEZ"/>
    <s v="GOMEZ"/>
    <s v="DIANA"/>
    <s v="diibanez"/>
    <s v="diana.ibanez@unirioja.es"/>
    <n v="5.4"/>
    <n v="5.4"/>
    <n v="532"/>
    <s v="LABORAL DOCENTE-ASOCIADO"/>
    <s v="P06"/>
    <s v="TIEMPO PARCIAL (6+6 HORAS)"/>
    <s v="2018-09-17 00:00:00.0"/>
    <s v="2019-09-14 00:00:00.0"/>
    <s v="PI101401"/>
    <s v="PROFESOR ASOCIADO"/>
    <s v="R115"/>
    <x v="2"/>
    <n v="735"/>
    <s v="PSICOLOGÍA EVOLUTIVA Y DE LA EDUCACIÓN"/>
  </r>
  <r>
    <x v="7"/>
    <x v="3"/>
    <n v="329"/>
    <s v="329G"/>
    <s v="GRUPO-A"/>
    <n v="39847439"/>
    <s v="Psicología II"/>
    <s v="GG"/>
    <s v="GRUPO GRANDE"/>
    <s v="329G"/>
    <s v="GG de Psicología II"/>
    <s v="GRUPO-A"/>
    <s v="GG de Psicología II"/>
    <s v="1S"/>
    <n v="39847439"/>
    <s v="SASTRE"/>
    <s v="I RIBA"/>
    <s v="SYLVIA"/>
    <s v="sisastre"/>
    <s v="silvia.sastre@unirioja.es"/>
    <n v="0"/>
    <n v="0"/>
    <n v="500"/>
    <s v="CATEDRATICO DE UNIVERSIDAD"/>
    <s v="C01"/>
    <s v="TIEMPO COMPLETO"/>
    <s v="2007-05-13 00:00:00.0"/>
    <s v="null"/>
    <s v="DF3590"/>
    <s v="CATEDRÁTICO DE UNIVERSIDAD"/>
    <s v="R115"/>
    <x v="2"/>
    <n v="735"/>
    <s v="PSICOLOGÍA EVOLUTIVA Y DE LA EDUCACIÓN"/>
  </r>
  <r>
    <x v="7"/>
    <x v="3"/>
    <n v="329"/>
    <s v="329R"/>
    <s v="GRUPO-A1"/>
    <n v="16591524"/>
    <s v="Psicología II"/>
    <s v="GR"/>
    <s v="GRUPO REDUCIDO"/>
    <s v="329R"/>
    <s v="GR de Psicología II"/>
    <s v="GRUPO-A1"/>
    <s v="GR de Psicología II"/>
    <s v="1S"/>
    <n v="16591524"/>
    <s v="IBAÑEZ"/>
    <s v="GOMEZ"/>
    <s v="DIANA"/>
    <s v="diibanez"/>
    <s v="diana.ibanez@unirioja.es"/>
    <n v="0.6"/>
    <n v="0.6"/>
    <n v="532"/>
    <s v="LABORAL DOCENTE-ASOCIADO"/>
    <s v="P06"/>
    <s v="TIEMPO PARCIAL (6+6 HORAS)"/>
    <s v="2018-09-17 00:00:00.0"/>
    <s v="2019-09-14 00:00:00.0"/>
    <s v="PI101401"/>
    <s v="PROFESOR ASOCIADO"/>
    <s v="R115"/>
    <x v="2"/>
    <n v="735"/>
    <s v="PSICOLOGÍA EVOLUTIVA Y DE LA EDUCACIÓN"/>
  </r>
  <r>
    <x v="7"/>
    <x v="3"/>
    <n v="329"/>
    <s v="329R"/>
    <s v="GRUPO-A2"/>
    <n v="16591524"/>
    <s v="Psicología II"/>
    <s v="GR"/>
    <s v="GRUPO REDUCIDO"/>
    <s v="329R"/>
    <s v="GR de Psicología II"/>
    <s v="GRUPO-A2"/>
    <s v="GR de Psicología II"/>
    <s v="1S"/>
    <n v="16591524"/>
    <s v="IBAÑEZ"/>
    <s v="GOMEZ"/>
    <s v="DIANA"/>
    <s v="diibanez"/>
    <s v="diana.ibanez@unirioja.es"/>
    <n v="0.6"/>
    <n v="0.6"/>
    <n v="532"/>
    <s v="LABORAL DOCENTE-ASOCIADO"/>
    <s v="P06"/>
    <s v="TIEMPO PARCIAL (6+6 HORAS)"/>
    <s v="2018-09-17 00:00:00.0"/>
    <s v="2019-09-14 00:00:00.0"/>
    <s v="PI101401"/>
    <s v="PROFESOR ASOCIADO"/>
    <s v="R115"/>
    <x v="2"/>
    <n v="735"/>
    <s v="PSICOLOGÍA EVOLUTIVA Y DE LA EDUCACIÓN"/>
  </r>
  <r>
    <x v="7"/>
    <x v="3"/>
    <n v="329"/>
    <s v="329R"/>
    <s v="GRUPO-A3"/>
    <n v="16591524"/>
    <s v="Psicología II"/>
    <s v="GR"/>
    <s v="GRUPO REDUCIDO"/>
    <s v="329R"/>
    <s v="GR de Psicología II"/>
    <s v="GRUPO-A3"/>
    <s v="GR de Psicología II"/>
    <s v="1S"/>
    <n v="16591524"/>
    <s v="IBAÑEZ"/>
    <s v="GOMEZ"/>
    <s v="DIANA"/>
    <s v="diibanez"/>
    <s v="diana.ibanez@unirioja.es"/>
    <n v="0.6"/>
    <n v="0.6"/>
    <n v="532"/>
    <s v="LABORAL DOCENTE-ASOCIADO"/>
    <s v="P06"/>
    <s v="TIEMPO PARCIAL (6+6 HORAS)"/>
    <s v="2018-09-17 00:00:00.0"/>
    <s v="2019-09-14 00:00:00.0"/>
    <s v="PI101401"/>
    <s v="PROFESOR ASOCIADO"/>
    <s v="R115"/>
    <x v="2"/>
    <n v="735"/>
    <s v="PSICOLOGÍA EVOLUTIVA Y DE LA EDUCACIÓN"/>
  </r>
  <r>
    <x v="7"/>
    <x v="3"/>
    <n v="330"/>
    <s v="330G"/>
    <s v="GRUPO-A"/>
    <n v="5625302"/>
    <s v="Farmacología I"/>
    <s v="GG"/>
    <s v="GRUPO GRANDE"/>
    <s v="330G"/>
    <s v="GG de Farmacología I"/>
    <s v="GRUPO-A"/>
    <s v="GG de Farmacología I"/>
    <s v="1S"/>
    <n v="5625302"/>
    <s v="TORRES"/>
    <s v="MANRIQUE"/>
    <s v="CARMEN"/>
    <s v="catorres"/>
    <s v="carmen.torres@unirioja.es"/>
    <n v="0"/>
    <n v="0"/>
    <n v="500"/>
    <s v="CATEDRATICO DE UNIVERSIDAD"/>
    <s v="01R"/>
    <s v="TIEMPO COMPLETO REDUCIDO"/>
    <s v="2014-09-15 00:00:00.0"/>
    <s v="null"/>
    <s v="DF100139"/>
    <s v="CATEDRATICO DE UNIVERSIDAD"/>
    <s v="R101"/>
    <x v="4"/>
    <n v="60"/>
    <s v="BIOQUÍMICA Y BIOLOGÍA MOLECULAR"/>
  </r>
  <r>
    <x v="7"/>
    <x v="3"/>
    <n v="330"/>
    <s v="330G"/>
    <s v="GRUPO-A"/>
    <n v="16611379"/>
    <s v="Farmacología I"/>
    <s v="GG"/>
    <s v="GRUPO GRANDE"/>
    <s v="330G"/>
    <s v="GG de Farmacología I"/>
    <s v="GRUPO-A"/>
    <s v="GG de Farmacología I"/>
    <s v="1S"/>
    <n v="16611379"/>
    <s v="LOZANO"/>
    <s v="FERNÁNDEZ"/>
    <s v="CARMEN"/>
    <s v="calozaf"/>
    <s v="carmen.lozano@unirioja.es"/>
    <n v="6"/>
    <n v="6"/>
    <n v="504"/>
    <s v="PROFESOR TITULAR UNIVERSIDAD"/>
    <s v="C01"/>
    <s v="TIEMPO COMPLETO"/>
    <s v="2018-09-17 00:00:00.0"/>
    <s v="null"/>
    <s v="DF100355"/>
    <s v="PROFESOR TITULAR DE UNIVERSIDAD"/>
    <s v="R101"/>
    <x v="4"/>
    <n v="60"/>
    <s v="BIOQUÍMICA Y BIOLOGÍA MOLECULAR"/>
  </r>
  <r>
    <x v="7"/>
    <x v="3"/>
    <n v="332"/>
    <s v="332G"/>
    <s v="GRUPO-A"/>
    <n v="5625302"/>
    <s v="Farmacología II"/>
    <s v="GG"/>
    <s v="GRUPO GRANDE"/>
    <s v="332G"/>
    <s v="GG de Farmacología II"/>
    <s v="GRUPO-A"/>
    <s v="GG de Farmacología II"/>
    <s v="2S"/>
    <n v="5625302"/>
    <s v="TORRES"/>
    <s v="MANRIQUE"/>
    <s v="CARMEN"/>
    <s v="catorres"/>
    <s v="carmen.torres@unirioja.es"/>
    <n v="0.2"/>
    <n v="0.2"/>
    <n v="500"/>
    <s v="CATEDRATICO DE UNIVERSIDAD"/>
    <s v="01R"/>
    <s v="TIEMPO COMPLETO REDUCIDO"/>
    <s v="2014-09-15 00:00:00.0"/>
    <s v="null"/>
    <s v="DF100139"/>
    <s v="CATEDRATICO DE UNIVERSIDAD"/>
    <s v="R101"/>
    <x v="4"/>
    <n v="60"/>
    <s v="BIOQUÍMICA Y BIOLOGÍA MOLECULAR"/>
  </r>
  <r>
    <x v="7"/>
    <x v="3"/>
    <n v="332"/>
    <s v="332G"/>
    <s v="GRUPO-A"/>
    <n v="16611379"/>
    <s v="Farmacología II"/>
    <s v="GG"/>
    <s v="GRUPO GRANDE"/>
    <s v="332G"/>
    <s v="GG de Farmacología II"/>
    <s v="GRUPO-A"/>
    <s v="GG de Farmacología II"/>
    <s v="2S"/>
    <n v="16611379"/>
    <s v="LOZANO"/>
    <s v="FERNÁNDEZ"/>
    <s v="CARMEN"/>
    <s v="calozaf"/>
    <s v="carmen.lozano@unirioja.es"/>
    <n v="3.2"/>
    <n v="3.2"/>
    <n v="504"/>
    <s v="PROFESOR TITULAR UNIVERSIDAD"/>
    <s v="C01"/>
    <s v="TIEMPO COMPLETO"/>
    <s v="2018-09-17 00:00:00.0"/>
    <s v="null"/>
    <s v="DF100355"/>
    <s v="PROFESOR TITULAR DE UNIVERSIDAD"/>
    <s v="R101"/>
    <x v="4"/>
    <n v="60"/>
    <s v="BIOQUÍMICA Y BIOLOGÍA MOLECULAR"/>
  </r>
  <r>
    <x v="7"/>
    <x v="3"/>
    <n v="332"/>
    <s v="332G"/>
    <s v="GRUPO-A"/>
    <n v="30629229"/>
    <s v="Farmacología II"/>
    <s v="GG"/>
    <s v="GRUPO GRANDE"/>
    <s v="332G"/>
    <s v="GG de Farmacología II"/>
    <s v="GRUPO-A"/>
    <s v="GG de Farmacología II"/>
    <s v="2S"/>
    <n v="30629229"/>
    <s v="SAINZ DE ROZAS"/>
    <s v="APARICIO"/>
    <s v="CARLOS"/>
    <s v="casainzd"/>
    <s v="carlos.sainz-de-rozas@unirioja.es"/>
    <n v="2.6"/>
    <n v="2.6"/>
    <n v="536"/>
    <s v="PROFESOR INTERINO"/>
    <s v="P03"/>
    <s v="TIEMPO PARCIAL (3+3 HORAS)"/>
    <s v="2019-03-08 00:00:00.0"/>
    <s v="2019-05-03 00:00:00.0"/>
    <s v="PI101460"/>
    <s v="PROFESOR CONTRATADO INTERINO"/>
    <s v="R101"/>
    <x v="4"/>
    <n v="60"/>
    <s v="BIOQUÍMICA Y BIOLOGÍA MOLECULAR"/>
  </r>
  <r>
    <x v="7"/>
    <x v="3"/>
    <n v="335"/>
    <s v="335G"/>
    <s v="GRUPO-A"/>
    <n v="16583134"/>
    <s v="Ética y legislación"/>
    <s v="GG"/>
    <s v="GRUPO GRANDE"/>
    <s v="335G"/>
    <s v="GG de Ética y Legislación"/>
    <s v="GRUPO-A"/>
    <s v="GG de Ética y Legislación"/>
    <s v="1S"/>
    <n v="16583134"/>
    <s v="SANTOLALLA"/>
    <s v="ARNEDO"/>
    <s v="IVAN"/>
    <s v="ivsantol"/>
    <s v="ivan.santolalla@unirioja.es"/>
    <n v="5.2"/>
    <n v="5.2"/>
    <n v="532"/>
    <s v="LABORAL DOCENTE-ASOCIADO"/>
    <s v="P03"/>
    <s v="TIEMPO PARCIAL (3+3 HORAS)"/>
    <s v="2018-09-17 00:00:00.0"/>
    <s v="2019-09-14 00:00:00.0"/>
    <s v="PI101352"/>
    <s v="PROFESOR ASOCIADO"/>
    <s v="R103"/>
    <x v="1"/>
    <n v="381"/>
    <s v="FILOSOFÍA DEL DERECHO"/>
  </r>
  <r>
    <x v="7"/>
    <x v="3"/>
    <n v="335"/>
    <s v="335G"/>
    <s v="GRUPO-A"/>
    <n v="18027322"/>
    <s v="Ética y legislación"/>
    <s v="GG"/>
    <s v="GRUPO GRANDE"/>
    <s v="335G"/>
    <s v="GG de Ética y Legislación"/>
    <s v="GRUPO-A"/>
    <s v="GG de Ética y Legislación"/>
    <s v="1S"/>
    <n v="18027322"/>
    <s v="SUSÍN"/>
    <s v="BETRÁN"/>
    <s v="RAÚL"/>
    <s v="rasusin"/>
    <s v="raul.susin@unirioja.es"/>
    <n v="0"/>
    <n v="0"/>
    <n v="504"/>
    <s v="PROFESOR TITULAR UNIVERSIDAD"/>
    <s v="C01"/>
    <s v="TIEMPO COMPLETO"/>
    <s v="2015-09-15 00:00:00.0"/>
    <s v="null"/>
    <s v="DF100148"/>
    <s v="PROFESOR TITULAR DE UNIVERSIDAD"/>
    <s v="R103"/>
    <x v="1"/>
    <n v="381"/>
    <s v="FILOSOFÍA DEL DERECHO"/>
  </r>
  <r>
    <x v="7"/>
    <x v="3"/>
    <n v="335"/>
    <s v="335R"/>
    <s v="GRUPO-A1"/>
    <n v="16583134"/>
    <s v="Ética y legislación"/>
    <s v="GR"/>
    <s v="GRUPO REDUCIDO"/>
    <s v="335R"/>
    <s v="GR de Ética y Legislación"/>
    <s v="GRUPO-A1"/>
    <s v="GR de Ética y Legislación"/>
    <s v="1S"/>
    <n v="16583134"/>
    <s v="SANTOLALLA"/>
    <s v="ARNEDO"/>
    <s v="IVAN"/>
    <s v="ivsantol"/>
    <s v="ivan.santolalla@unirioja.es"/>
    <n v="0.8"/>
    <n v="0.8"/>
    <n v="532"/>
    <s v="LABORAL DOCENTE-ASOCIADO"/>
    <s v="P03"/>
    <s v="TIEMPO PARCIAL (3+3 HORAS)"/>
    <s v="2018-09-17 00:00:00.0"/>
    <s v="2019-09-14 00:00:00.0"/>
    <s v="PI101352"/>
    <s v="PROFESOR ASOCIADO"/>
    <s v="R103"/>
    <x v="1"/>
    <n v="381"/>
    <s v="FILOSOFÍA DEL DERECHO"/>
  </r>
  <r>
    <x v="7"/>
    <x v="3"/>
    <n v="335"/>
    <s v="335R"/>
    <s v="GRUPO-A2"/>
    <n v="16583134"/>
    <s v="Ética y legislación"/>
    <s v="GR"/>
    <s v="GRUPO REDUCIDO"/>
    <s v="335R"/>
    <s v="GR de Ética y Legislación"/>
    <s v="GRUPO-A2"/>
    <s v="GR de Ética y Legislación"/>
    <s v="1S"/>
    <n v="16583134"/>
    <s v="SANTOLALLA"/>
    <s v="ARNEDO"/>
    <s v="IVAN"/>
    <s v="ivsantol"/>
    <s v="ivan.santolalla@unirioja.es"/>
    <n v="0.8"/>
    <n v="0.8"/>
    <n v="532"/>
    <s v="LABORAL DOCENTE-ASOCIADO"/>
    <s v="P03"/>
    <s v="TIEMPO PARCIAL (3+3 HORAS)"/>
    <s v="2018-09-17 00:00:00.0"/>
    <s v="2019-09-14 00:00:00.0"/>
    <s v="PI101352"/>
    <s v="PROFESOR ASOCIADO"/>
    <s v="R103"/>
    <x v="1"/>
    <n v="381"/>
    <s v="FILOSOFÍA DEL DERECHO"/>
  </r>
  <r>
    <x v="7"/>
    <x v="3"/>
    <n v="335"/>
    <s v="335R"/>
    <s v="GRUPO-A3"/>
    <n v="16583134"/>
    <s v="Ética y legislación"/>
    <s v="GR"/>
    <s v="GRUPO REDUCIDO"/>
    <s v="335R"/>
    <s v="GR de Ética y Legislación"/>
    <s v="GRUPO-A3"/>
    <s v="GR de Ética y Legislación"/>
    <s v="1S"/>
    <n v="16583134"/>
    <s v="SANTOLALLA"/>
    <s v="ARNEDO"/>
    <s v="IVAN"/>
    <s v="ivsantol"/>
    <s v="ivan.santolalla@unirioja.es"/>
    <n v="0.8"/>
    <n v="0.8"/>
    <n v="532"/>
    <s v="LABORAL DOCENTE-ASOCIADO"/>
    <s v="P03"/>
    <s v="TIEMPO PARCIAL (3+3 HORAS)"/>
    <s v="2018-09-17 00:00:00.0"/>
    <s v="2019-09-14 00:00:00.0"/>
    <s v="PI101352"/>
    <s v="PROFESOR ASOCIADO"/>
    <s v="R103"/>
    <x v="1"/>
    <n v="381"/>
    <s v="FILOSOFÍA DEL DERECHO"/>
  </r>
  <r>
    <x v="7"/>
    <x v="3"/>
    <n v="336"/>
    <s v="336G"/>
    <s v="GRUPO-A"/>
    <n v="52410292"/>
    <s v="Enfermería médico-quirúrgica II"/>
    <s v="GG"/>
    <s v="GRUPO GRANDE"/>
    <s v="336G"/>
    <s v="GG de Enfermería médico-quirúrgica II"/>
    <s v="GRUPO-A"/>
    <s v="GG de Enfermería médico-quirúrgica II"/>
    <s v="2S"/>
    <n v="52410292"/>
    <s v="JUÁREZ"/>
    <s v="VELA"/>
    <s v="RAÚL"/>
    <s v="rajuarez"/>
    <s v="raul.juarez@unirioja.es"/>
    <n v="8.6"/>
    <n v="8.6"/>
    <n v="504"/>
    <s v="PROFESOR TITULAR UNIVERSIDAD"/>
    <s v="C01"/>
    <s v="TIEMPO COMPLETO"/>
    <s v="2018-09-17 00:00:00.0"/>
    <s v="null"/>
    <s v="DF100356"/>
    <s v="PROFESOR TITULAR DE UNIVERSIDAD"/>
    <s v="R101"/>
    <x v="4"/>
    <n v="255"/>
    <s v="ENFERMERÍA"/>
  </r>
  <r>
    <x v="7"/>
    <x v="3"/>
    <n v="336"/>
    <s v="336R"/>
    <s v="GRUPO-A1"/>
    <n v="52410292"/>
    <s v="Enfermería médico-quirúrgica II"/>
    <s v="GR"/>
    <s v="GRUPO REDUCIDO"/>
    <s v="336R"/>
    <s v="GR de Enfermería médico-quirúrgica II"/>
    <s v="GRUPO-A1"/>
    <s v="GR de Enfermería médico-quirúrgica II"/>
    <s v="2S"/>
    <n v="52410292"/>
    <s v="JUÁREZ"/>
    <s v="VELA"/>
    <s v="RAÚL"/>
    <s v="rajuarez"/>
    <s v="raul.juarez@unirioja.es"/>
    <n v="0.4"/>
    <n v="0.4"/>
    <n v="504"/>
    <s v="PROFESOR TITULAR UNIVERSIDAD"/>
    <s v="C01"/>
    <s v="TIEMPO COMPLETO"/>
    <s v="2018-09-17 00:00:00.0"/>
    <s v="null"/>
    <s v="DF100356"/>
    <s v="PROFESOR TITULAR DE UNIVERSIDAD"/>
    <s v="R101"/>
    <x v="4"/>
    <n v="255"/>
    <s v="ENFERMERÍA"/>
  </r>
  <r>
    <x v="7"/>
    <x v="3"/>
    <n v="336"/>
    <s v="336R"/>
    <s v="GRUPO-A2"/>
    <n v="52410292"/>
    <s v="Enfermería médico-quirúrgica II"/>
    <s v="GR"/>
    <s v="GRUPO REDUCIDO"/>
    <s v="336R"/>
    <s v="GR de Enfermería médico-quirúrgica II"/>
    <s v="GRUPO-A2"/>
    <s v="GR de Enfermería médico-quirúrgica II"/>
    <s v="2S"/>
    <n v="52410292"/>
    <s v="JUÁREZ"/>
    <s v="VELA"/>
    <s v="RAÚL"/>
    <s v="rajuarez"/>
    <s v="raul.juarez@unirioja.es"/>
    <n v="0.4"/>
    <n v="0.4"/>
    <n v="504"/>
    <s v="PROFESOR TITULAR UNIVERSIDAD"/>
    <s v="C01"/>
    <s v="TIEMPO COMPLETO"/>
    <s v="2018-09-17 00:00:00.0"/>
    <s v="null"/>
    <s v="DF100356"/>
    <s v="PROFESOR TITULAR DE UNIVERSIDAD"/>
    <s v="R101"/>
    <x v="4"/>
    <n v="255"/>
    <s v="ENFERMERÍA"/>
  </r>
  <r>
    <x v="7"/>
    <x v="3"/>
    <n v="336"/>
    <s v="336R"/>
    <s v="GRUPO-A3"/>
    <n v="52410292"/>
    <s v="Enfermería médico-quirúrgica II"/>
    <s v="GR"/>
    <s v="GRUPO REDUCIDO"/>
    <s v="336R"/>
    <s v="GR de Enfermería médico-quirúrgica II"/>
    <s v="GRUPO-A3"/>
    <s v="GR de Enfermería médico-quirúrgica II"/>
    <s v="2S"/>
    <n v="52410292"/>
    <s v="JUÁREZ"/>
    <s v="VELA"/>
    <s v="RAÚL"/>
    <s v="rajuarez"/>
    <s v="raul.juarez@unirioja.es"/>
    <n v="0.4"/>
    <n v="0.4"/>
    <n v="504"/>
    <s v="PROFESOR TITULAR UNIVERSIDAD"/>
    <s v="C01"/>
    <s v="TIEMPO COMPLETO"/>
    <s v="2018-09-17 00:00:00.0"/>
    <s v="null"/>
    <s v="DF100356"/>
    <s v="PROFESOR TITULAR DE UNIVERSIDAD"/>
    <s v="R101"/>
    <x v="4"/>
    <n v="255"/>
    <s v="ENFERMERÍA"/>
  </r>
  <r>
    <x v="7"/>
    <x v="3"/>
    <n v="337"/>
    <s v="337T"/>
    <s v="GRUPO-A"/>
    <n v="52410292"/>
    <s v="Prácticas clínicas I"/>
    <s v="GG"/>
    <s v="GRUPO GRANDE"/>
    <s v="337T"/>
    <s v="PRÁCTICAS EXTERNAS"/>
    <s v="GRUPO-A"/>
    <s v="GG de Prácticas clínicas I"/>
    <s v="2S"/>
    <n v="52410292"/>
    <s v="JUÁREZ"/>
    <s v="VELA"/>
    <s v="RAÚL"/>
    <s v="rajuarez"/>
    <s v="raul.juarez@unirioja.es"/>
    <n v="2"/>
    <n v="2"/>
    <n v="504"/>
    <s v="PROFESOR TITULAR UNIVERSIDAD"/>
    <s v="C01"/>
    <s v="TIEMPO COMPLETO"/>
    <s v="2018-09-17 00:00:00.0"/>
    <s v="null"/>
    <s v="DF100356"/>
    <s v="PROFESOR TITULAR DE UNIVERSIDAD"/>
    <s v="R101"/>
    <x v="4"/>
    <n v="255"/>
    <s v="ENFERMERÍA"/>
  </r>
  <r>
    <x v="7"/>
    <x v="3"/>
    <n v="338"/>
    <s v="338G"/>
    <s v="GRUPO-A"/>
    <n v="16583134"/>
    <s v="Trabajo fin de grado en Enfermería"/>
    <s v="GG"/>
    <s v="GRUPO GRANDE"/>
    <s v="338G"/>
    <s v="TRABAJO FIN DE GRADO"/>
    <s v="GRUPO-A"/>
    <s v="TRABAJO FIN DE GRADO"/>
    <s v="I"/>
    <n v="16583134"/>
    <s v="SANTOLALLA"/>
    <s v="ARNEDO"/>
    <s v="IVAN"/>
    <s v="ivsantol"/>
    <s v="ivan.santolalla@unirioja.es"/>
    <n v="1.2"/>
    <n v="1.2"/>
    <n v="532"/>
    <s v="LABORAL DOCENTE-ASOCIADO"/>
    <s v="P03"/>
    <s v="TIEMPO PARCIAL (3+3 HORAS)"/>
    <s v="2018-09-17 00:00:00.0"/>
    <s v="2019-09-14 00:00:00.0"/>
    <s v="PI101352"/>
    <s v="PROFESOR ASOCIADO"/>
    <s v="R103"/>
    <x v="1"/>
    <n v="381"/>
    <s v="FILOSOFÍA DEL DERECHO"/>
  </r>
  <r>
    <x v="7"/>
    <x v="3"/>
    <n v="338"/>
    <s v="338G"/>
    <s v="GRUPO-A"/>
    <n v="16591524"/>
    <s v="Trabajo fin de grado en Enfermería"/>
    <s v="GG"/>
    <s v="GRUPO GRANDE"/>
    <s v="338G"/>
    <s v="TRABAJO FIN DE GRADO"/>
    <s v="GRUPO-A"/>
    <s v="TRABAJO FIN DE GRADO"/>
    <s v="I"/>
    <n v="16591524"/>
    <s v="IBAÑEZ"/>
    <s v="GOMEZ"/>
    <s v="DIANA"/>
    <s v="diibanez"/>
    <s v="diana.ibanez@unirioja.es"/>
    <n v="1.8"/>
    <n v="1.8"/>
    <n v="532"/>
    <s v="LABORAL DOCENTE-ASOCIADO"/>
    <s v="P06"/>
    <s v="TIEMPO PARCIAL (6+6 HORAS)"/>
    <s v="2018-09-17 00:00:00.0"/>
    <s v="2019-09-14 00:00:00.0"/>
    <s v="PI101401"/>
    <s v="PROFESOR ASOCIADO"/>
    <s v="R115"/>
    <x v="2"/>
    <n v="735"/>
    <s v="PSICOLOGÍA EVOLUTIVA Y DE LA EDUCACIÓN"/>
  </r>
  <r>
    <x v="7"/>
    <x v="3"/>
    <n v="338"/>
    <s v="338G"/>
    <s v="GRUPO-A"/>
    <n v="16611379"/>
    <s v="Trabajo fin de grado en Enfermería"/>
    <s v="GG"/>
    <s v="GRUPO GRANDE"/>
    <s v="338G"/>
    <s v="TRABAJO FIN DE GRADO"/>
    <s v="GRUPO-A"/>
    <s v="TRABAJO FIN DE GRADO"/>
    <s v="I"/>
    <n v="16611379"/>
    <s v="LOZANO"/>
    <s v="FERNÁNDEZ"/>
    <s v="CARMEN"/>
    <s v="calozaf"/>
    <s v="carmen.lozano@unirioja.es"/>
    <n v="1.8"/>
    <n v="1.8"/>
    <n v="504"/>
    <s v="PROFESOR TITULAR UNIVERSIDAD"/>
    <s v="C01"/>
    <s v="TIEMPO COMPLETO"/>
    <s v="2018-09-17 00:00:00.0"/>
    <s v="null"/>
    <s v="DF100355"/>
    <s v="PROFESOR TITULAR DE UNIVERSIDAD"/>
    <s v="R101"/>
    <x v="4"/>
    <n v="60"/>
    <s v="BIOQUÍMICA Y BIOLOGÍA MOLECULAR"/>
  </r>
  <r>
    <x v="7"/>
    <x v="3"/>
    <n v="338"/>
    <s v="338G"/>
    <s v="GRUPO-A"/>
    <n v="52410292"/>
    <s v="Trabajo fin de grado en Enfermería"/>
    <s v="GG"/>
    <s v="GRUPO GRANDE"/>
    <s v="338G"/>
    <s v="TRABAJO FIN DE GRADO"/>
    <s v="GRUPO-A"/>
    <s v="TRABAJO FIN DE GRADO"/>
    <s v="I"/>
    <n v="52410292"/>
    <s v="JUÁREZ"/>
    <s v="VELA"/>
    <s v="RAÚL"/>
    <s v="rajuarez"/>
    <s v="raul.juarez@unirioja.es"/>
    <n v="1.8"/>
    <n v="1.8"/>
    <n v="504"/>
    <s v="PROFESOR TITULAR UNIVERSIDAD"/>
    <s v="C01"/>
    <s v="TIEMPO COMPLETO"/>
    <s v="2018-09-17 00:00:00.0"/>
    <s v="null"/>
    <s v="DF100356"/>
    <s v="PROFESOR TITULAR DE UNIVERSIDAD"/>
    <s v="R101"/>
    <x v="4"/>
    <n v="255"/>
    <s v="ENFERMERÍA"/>
  </r>
  <r>
    <x v="8"/>
    <x v="2"/>
    <n v="339"/>
    <s v="339G"/>
    <s v="GRUPO-A"/>
    <n v="16568247"/>
    <s v="Semántica de la lengua inglesa"/>
    <s v="GG"/>
    <s v="GRUPO GRANDE"/>
    <s v="339G"/>
    <s v="GRUPO GRANDE DE Semántica de la lengua inglesa"/>
    <s v="GRUPO-A"/>
    <s v="Grupo Grande de Semántica de la lengua inglesa"/>
    <s v="1S"/>
    <n v="16568247"/>
    <s v="PÉREZ"/>
    <s v="HERNÁNDEZ"/>
    <s v="MARÍA LORENA"/>
    <s v="loperez"/>
    <s v="lorena.perez@unirioja.es"/>
    <n v="4.5"/>
    <n v="4.5"/>
    <n v="504"/>
    <s v="PROFESOR TITULAR UNIVERSIDAD"/>
    <s v="01R"/>
    <s v="TIEMPO COMPLETO REDUCIDO"/>
    <s v="2016-09-15 00:00:00.0"/>
    <s v="null"/>
    <s v="DF100072"/>
    <s v="PROFESOR TITULAR DE UNIVERSIDAD"/>
    <s v="R107"/>
    <x v="6"/>
    <n v="345"/>
    <s v="FILOLOGÍA INGLESA"/>
  </r>
  <r>
    <x v="8"/>
    <x v="2"/>
    <n v="339"/>
    <s v="339R"/>
    <s v="GRUPO-A1"/>
    <n v="16568247"/>
    <s v="Semántica de la lengua inglesa"/>
    <s v="GR"/>
    <s v="GRUPO REDUCIDO"/>
    <s v="339R"/>
    <s v="GRUPO REDUCIDO DE Semántica de la lengua inglesa"/>
    <s v="GRUPO-A1"/>
    <s v="Grupo Reducido de Semántica de la lengua inglesa"/>
    <s v="1S"/>
    <n v="16568247"/>
    <s v="PÉREZ"/>
    <s v="HERNÁNDEZ"/>
    <s v="MARÍA LORENA"/>
    <s v="loperez"/>
    <s v="lorena.perez@unirioja.es"/>
    <n v="1.5"/>
    <n v="1.5"/>
    <n v="504"/>
    <s v="PROFESOR TITULAR UNIVERSIDAD"/>
    <s v="01R"/>
    <s v="TIEMPO COMPLETO REDUCIDO"/>
    <s v="2016-09-15 00:00:00.0"/>
    <s v="null"/>
    <s v="DF100072"/>
    <s v="PROFESOR TITULAR DE UNIVERSIDAD"/>
    <s v="R107"/>
    <x v="6"/>
    <n v="345"/>
    <s v="FILOLOGÍA INGLESA"/>
  </r>
  <r>
    <x v="8"/>
    <x v="2"/>
    <n v="340"/>
    <s v="340G"/>
    <s v="GRUPO-A"/>
    <n v="13748929"/>
    <s v="Literatura inglesa II"/>
    <s v="GG"/>
    <s v="GRUPO GRANDE"/>
    <s v="340G"/>
    <s v="GRUPO GRANDE DE Literatura inglesa II"/>
    <s v="GRUPO-A"/>
    <s v="Grupo Grande de Literatura inglesa II"/>
    <s v="1S"/>
    <n v="13748929"/>
    <s v="VILLAR"/>
    <s v="FLOR"/>
    <s v="CARLOS JOSÉ"/>
    <s v="cavillar"/>
    <s v="carlos.villar@unirioja.es"/>
    <n v="2.25"/>
    <n v="2.25"/>
    <n v="504"/>
    <s v="PROFESOR TITULAR UNIVERSIDAD"/>
    <s v="C01"/>
    <s v="TIEMPO COMPLETO"/>
    <s v="2014-09-15 00:00:00.0"/>
    <s v="null"/>
    <s v="DF31687"/>
    <s v="TITULAR DE UNIVERSIDAD"/>
    <s v="R107"/>
    <x v="6"/>
    <n v="345"/>
    <s v="FILOLOGÍA INGLESA"/>
  </r>
  <r>
    <x v="8"/>
    <x v="2"/>
    <n v="340"/>
    <s v="340G"/>
    <s v="GRUPO-A"/>
    <n v="16570999"/>
    <s v="Literatura inglesa II"/>
    <s v="GG"/>
    <s v="GRUPO GRANDE"/>
    <s v="340G"/>
    <s v="GRUPO GRANDE DE Literatura inglesa II"/>
    <s v="GRUPO-A"/>
    <s v="Grupo Grande de Literatura inglesa II"/>
    <s v="1S"/>
    <n v="16570999"/>
    <s v="TERRAZAS"/>
    <s v="GALLEGO"/>
    <s v="MELANIA"/>
    <s v="mterraza"/>
    <s v="melania.terrazas@unirioja.es"/>
    <n v="2.25"/>
    <n v="2.25"/>
    <n v="504"/>
    <s v="PROFESOR TITULAR UNIVERSIDAD"/>
    <s v="C01"/>
    <s v="TIEMPO COMPLETO"/>
    <s v="2016-11-26 00:00:00.0"/>
    <s v="null"/>
    <s v="DF100334"/>
    <s v="PROFESOR TITULAR DE UNIVERSIDAD"/>
    <s v="R107"/>
    <x v="6"/>
    <n v="345"/>
    <s v="FILOLOGÍA INGLESA"/>
  </r>
  <r>
    <x v="8"/>
    <x v="2"/>
    <n v="340"/>
    <s v="340R"/>
    <s v="GRUPO-A1"/>
    <n v="13748929"/>
    <s v="Literatura inglesa II"/>
    <s v="GR"/>
    <s v="GRUPO REDUCIDO"/>
    <s v="340R"/>
    <s v="GRUPO REDUCIDO DE Literatura inglesa II"/>
    <s v="GRUPO-A1"/>
    <s v="Grupo Reducido de Literatura inglesa II"/>
    <s v="1S"/>
    <n v="13748929"/>
    <s v="VILLAR"/>
    <s v="FLOR"/>
    <s v="CARLOS JOSÉ"/>
    <s v="cavillar"/>
    <s v="carlos.villar@unirioja.es"/>
    <n v="0.75"/>
    <n v="0.75"/>
    <n v="504"/>
    <s v="PROFESOR TITULAR UNIVERSIDAD"/>
    <s v="C01"/>
    <s v="TIEMPO COMPLETO"/>
    <s v="2014-09-15 00:00:00.0"/>
    <s v="null"/>
    <s v="DF31687"/>
    <s v="TITULAR DE UNIVERSIDAD"/>
    <s v="R107"/>
    <x v="6"/>
    <n v="345"/>
    <s v="FILOLOGÍA INGLESA"/>
  </r>
  <r>
    <x v="8"/>
    <x v="2"/>
    <n v="340"/>
    <s v="340R"/>
    <s v="GRUPO-A1"/>
    <n v="16570999"/>
    <s v="Literatura inglesa II"/>
    <s v="GR"/>
    <s v="GRUPO REDUCIDO"/>
    <s v="340R"/>
    <s v="GRUPO REDUCIDO DE Literatura inglesa II"/>
    <s v="GRUPO-A1"/>
    <s v="Grupo Reducido de Literatura inglesa II"/>
    <s v="1S"/>
    <n v="16570999"/>
    <s v="TERRAZAS"/>
    <s v="GALLEGO"/>
    <s v="MELANIA"/>
    <s v="mterraza"/>
    <s v="melania.terrazas@unirioja.es"/>
    <n v="0.75"/>
    <n v="0.75"/>
    <n v="504"/>
    <s v="PROFESOR TITULAR UNIVERSIDAD"/>
    <s v="C01"/>
    <s v="TIEMPO COMPLETO"/>
    <s v="2016-11-26 00:00:00.0"/>
    <s v="null"/>
    <s v="DF100334"/>
    <s v="PROFESOR TITULAR DE UNIVERSIDAD"/>
    <s v="R107"/>
    <x v="6"/>
    <n v="345"/>
    <s v="FILOLOGÍA INGLESA"/>
  </r>
  <r>
    <x v="8"/>
    <x v="2"/>
    <n v="341"/>
    <s v="341G"/>
    <s v="GRUPO-A"/>
    <n v="16535060"/>
    <s v="Pragmática de la lengua inglesa"/>
    <s v="GG"/>
    <s v="GRUPO GRANDE"/>
    <s v="341G"/>
    <s v="GRUPO GRANDE DE Pragmática de la lengua inglesa"/>
    <s v="GRUPO-A"/>
    <s v="Grupo Grande de Pragmática de la lengua inglesa"/>
    <s v="2S"/>
    <n v="16535060"/>
    <s v="RUIZ DE MENDOZA"/>
    <s v="IBÁÑEZ"/>
    <s v="FRANCISCO JOSÉ"/>
    <s v="franruiz"/>
    <s v="francisco.ruizdemendoza@unirioja.es"/>
    <n v="4.5"/>
    <n v="4.5"/>
    <n v="500"/>
    <s v="CATEDRATICO DE UNIVERSIDAD"/>
    <s v="01R"/>
    <s v="TIEMPO COMPLETO REDUCIDO"/>
    <s v="2016-09-15 00:00:00.0"/>
    <s v="null"/>
    <s v="DF31674"/>
    <s v="CATEDRÁTICO DE UNIVERSIDAD"/>
    <s v="R107"/>
    <x v="6"/>
    <n v="345"/>
    <s v="FILOLOGÍA INGLESA"/>
  </r>
  <r>
    <x v="8"/>
    <x v="2"/>
    <n v="341"/>
    <s v="341R"/>
    <s v="GRUPO-A1"/>
    <n v="16578573"/>
    <s v="Pragmática de la lengua inglesa"/>
    <s v="GR"/>
    <s v="GRUPO REDUCIDO"/>
    <s v="341R"/>
    <s v="GRUPO REDUCIDO DE Pragmática de la lengua inglesa"/>
    <s v="GRUPO-A1"/>
    <s v="Grupo Reducido de Pragmática de la lengua inglesa"/>
    <s v="2S"/>
    <n v="16578573"/>
    <s v="PEÑA"/>
    <s v="CERVEL"/>
    <s v="MARÍA SANDRA"/>
    <s v="mapenac"/>
    <s v="sandra.pena@unirioja.es"/>
    <n v="1.5"/>
    <n v="1.5"/>
    <n v="504"/>
    <s v="PROFESOR TITULAR UNIVERSIDAD"/>
    <s v="01R"/>
    <s v="TIEMPO COMPLETO REDUCIDO"/>
    <s v="2017-09-15 00:00:00.0"/>
    <s v="null"/>
    <s v="DF31712"/>
    <s v="PROFESOR TITULAR DE UNIVERSIDAD"/>
    <s v="R107"/>
    <x v="6"/>
    <n v="345"/>
    <s v="FILOLOGÍA INGLESA"/>
  </r>
  <r>
    <x v="8"/>
    <x v="2"/>
    <n v="342"/>
    <s v="342G"/>
    <s v="GRUPO-A"/>
    <n v="17718016"/>
    <s v="Idioma moderno VII: Inglés"/>
    <s v="GG"/>
    <s v="GRUPO GRANDE"/>
    <s v="342G"/>
    <s v="GG de Idioma moderno VII: inglés"/>
    <s v="GRUPO-A"/>
    <s v="GG de Idioma moderno VII: inglés"/>
    <s v="1S"/>
    <n v="17718016"/>
    <s v="MARTÍN"/>
    <s v="ARISTA"/>
    <s v="FRANCISCO J."/>
    <s v="jamartin"/>
    <s v="javier.martin@unirioja.es"/>
    <n v="3"/>
    <n v="3"/>
    <n v="500"/>
    <s v="CATEDRATICO DE UNIVERSIDAD"/>
    <s v="01R"/>
    <s v="TIEMPO COMPLETO REDUCIDO"/>
    <s v="2018-09-17 00:00:00.0"/>
    <s v="null"/>
    <s v="DF100327"/>
    <s v="CATEDRÁTICO DE UNIVERSIDAD"/>
    <s v="R107"/>
    <x v="6"/>
    <n v="345"/>
    <s v="FILOLOGÍA INGLESA"/>
  </r>
  <r>
    <x v="8"/>
    <x v="2"/>
    <n v="342"/>
    <s v="342LI"/>
    <s v="GRUPO-A1"/>
    <n v="17718016"/>
    <s v="Idioma moderno VII: Inglés"/>
    <s v="GLI"/>
    <s v="GRUPO DE LABORATORIO DE IDIOMAS"/>
    <s v="342LI"/>
    <s v="GLI de Idioma moderno VII: inglés"/>
    <s v="GRUPO-A1"/>
    <s v="GLI de Idioma moderno VII: inglés"/>
    <s v="1S"/>
    <n v="17718016"/>
    <s v="MARTÍN"/>
    <s v="ARISTA"/>
    <s v="FRANCISCO J."/>
    <s v="jamartin"/>
    <s v="javier.martin@unirioja.es"/>
    <n v="1.5"/>
    <n v="1.5"/>
    <n v="500"/>
    <s v="CATEDRATICO DE UNIVERSIDAD"/>
    <s v="01R"/>
    <s v="TIEMPO COMPLETO REDUCIDO"/>
    <s v="2018-09-17 00:00:00.0"/>
    <s v="null"/>
    <s v="DF100327"/>
    <s v="CATEDRÁTICO DE UNIVERSIDAD"/>
    <s v="R107"/>
    <x v="6"/>
    <n v="345"/>
    <s v="FILOLOGÍA INGLESA"/>
  </r>
  <r>
    <x v="8"/>
    <x v="2"/>
    <n v="342"/>
    <s v="342R"/>
    <s v="GRUPO-A1"/>
    <n v="16539110"/>
    <s v="Idioma moderno VII: Inglés"/>
    <s v="GR"/>
    <s v="GRUPO REDUCIDO"/>
    <s v="342R"/>
    <s v="GR de Idioma moderno VII: inglés"/>
    <s v="GRUPO-A1"/>
    <s v="GR de Idioma moderno VII: inglés"/>
    <s v="1S"/>
    <n v="16539110"/>
    <s v="HERNÁEZ"/>
    <s v="LERENA"/>
    <s v="MARÍA JESÚS"/>
    <s v="mjhernae"/>
    <s v="mariaj.hernaez@unirioja.es"/>
    <n v="1.5"/>
    <n v="1.5"/>
    <n v="504"/>
    <s v="PROFESOR TITULAR UNIVERSIDAD"/>
    <s v="01R"/>
    <s v="TIEMPO COMPLETO REDUCIDO"/>
    <s v="2017-09-15 00:00:00.0"/>
    <s v="null"/>
    <s v="DF31691"/>
    <s v="TITULAR DE UNIVERSIDAD"/>
    <s v="R107"/>
    <x v="6"/>
    <n v="345"/>
    <s v="FILOLOGÍA INGLESA"/>
  </r>
  <r>
    <x v="8"/>
    <x v="2"/>
    <n v="343"/>
    <s v="343G"/>
    <s v="GRUPO-A"/>
    <n v="16570961"/>
    <s v="Literatura europea"/>
    <s v="GG"/>
    <s v="GRUPO GRANDE"/>
    <s v="343G"/>
    <s v="GG de Literatura europea"/>
    <s v="GRUPO-A"/>
    <s v="GG de Literatura europea"/>
    <s v="1S"/>
    <n v="16570961"/>
    <s v="CABELLO"/>
    <s v="ANDRÉS"/>
    <s v="NURIA"/>
    <s v="nucabea"/>
    <s v="nuria.cabelloa@unirioja.es"/>
    <n v="4.5"/>
    <n v="4.5"/>
    <n v="536"/>
    <s v="PROFESOR INTERINO"/>
    <s v="C01"/>
    <s v="TIEMPO COMPLETO"/>
    <s v="2015-09-15 00:00:00.0"/>
    <s v="null"/>
    <s v="PI101032"/>
    <s v="PROFESOR CONTRATADO INTERINO"/>
    <s v="R107"/>
    <x v="6"/>
    <n v="335"/>
    <s v="FILOLOGÍA FRANCESA"/>
  </r>
  <r>
    <x v="8"/>
    <x v="2"/>
    <n v="343"/>
    <s v="343R"/>
    <s v="GRUPO-A1"/>
    <n v="16570961"/>
    <s v="Literatura europea"/>
    <s v="GR"/>
    <s v="GRUPO REDUCIDO"/>
    <s v="343R"/>
    <s v="GR de Literatura europea"/>
    <s v="GRUPO-A1"/>
    <s v="GR de Literatura europea"/>
    <s v="1S"/>
    <n v="16570961"/>
    <s v="CABELLO"/>
    <s v="ANDRÉS"/>
    <s v="NURIA"/>
    <s v="nucabea"/>
    <s v="nuria.cabelloa@unirioja.es"/>
    <n v="1.5"/>
    <n v="1.5"/>
    <n v="536"/>
    <s v="PROFESOR INTERINO"/>
    <s v="C01"/>
    <s v="TIEMPO COMPLETO"/>
    <s v="2015-09-15 00:00:00.0"/>
    <s v="null"/>
    <s v="PI101032"/>
    <s v="PROFESOR CONTRATADO INTERINO"/>
    <s v="R107"/>
    <x v="6"/>
    <n v="335"/>
    <s v="FILOLOGÍA FRANCESA"/>
  </r>
  <r>
    <x v="8"/>
    <x v="2"/>
    <n v="344"/>
    <s v="344G"/>
    <s v="GRUPO-A"/>
    <n v="72132561"/>
    <s v="Diacronía y tipología de la lengua inglesa"/>
    <s v="GG"/>
    <s v="GRUPO GRANDE"/>
    <s v="344G"/>
    <s v="GG de Diacronía y tipología de la lengua inglesa"/>
    <s v="GRUPO-A"/>
    <s v="GG de Diacronía y tipología de la lengua inglesa"/>
    <s v="1S"/>
    <n v="72132561"/>
    <s v="TORRE"/>
    <s v="ALONSO"/>
    <s v="ROBERTO"/>
    <s v="rotorre"/>
    <s v="roberto.torre@unirioja.es"/>
    <n v="4.5"/>
    <n v="4.5"/>
    <n v="536"/>
    <s v="PROFESOR INTERINO"/>
    <s v="C01"/>
    <s v="TIEMPO COMPLETO"/>
    <s v="2009-10-01 00:00:00.0"/>
    <s v="null"/>
    <s v="PI100719"/>
    <s v="PROFESOR CONTRATADO INTERINO"/>
    <s v="R107"/>
    <x v="6"/>
    <n v="345"/>
    <s v="FILOLOGÍA INGLESA"/>
  </r>
  <r>
    <x v="8"/>
    <x v="2"/>
    <n v="344"/>
    <s v="344R"/>
    <s v="GRUPO-A1"/>
    <n v="17718016"/>
    <s v="Diacronía y tipología de la lengua inglesa"/>
    <s v="GR"/>
    <s v="GRUPO REDUCIDO"/>
    <s v="344R"/>
    <s v="GR de Diacronía y tipología de la lengua inglesa"/>
    <s v="GRUPO-A1"/>
    <s v="GR de Diacronía y tipología de la lengua inglesa"/>
    <s v="1S"/>
    <n v="17718016"/>
    <s v="MARTÍN"/>
    <s v="ARISTA"/>
    <s v="FRANCISCO J."/>
    <s v="jamartin"/>
    <s v="javier.martin@unirioja.es"/>
    <n v="1.5"/>
    <n v="1.5"/>
    <n v="500"/>
    <s v="CATEDRATICO DE UNIVERSIDAD"/>
    <s v="01R"/>
    <s v="TIEMPO COMPLETO REDUCIDO"/>
    <s v="2018-09-17 00:00:00.0"/>
    <s v="null"/>
    <s v="DF100327"/>
    <s v="CATEDRÁTICO DE UNIVERSIDAD"/>
    <s v="R107"/>
    <x v="6"/>
    <n v="345"/>
    <s v="FILOLOGÍA INGLESA"/>
  </r>
  <r>
    <x v="8"/>
    <x v="2"/>
    <n v="345"/>
    <s v="345G"/>
    <s v="GRUPO-A"/>
    <n v="16539110"/>
    <s v="Literatura norteamericana"/>
    <s v="GG"/>
    <s v="GRUPO GRANDE"/>
    <s v="345G"/>
    <s v="GG de Literatura norteamericana"/>
    <s v="GRUPO-A"/>
    <s v="GG de Literatura norteamericana"/>
    <s v="1S"/>
    <n v="16539110"/>
    <s v="HERNÁEZ"/>
    <s v="LERENA"/>
    <s v="MARÍA JESÚS"/>
    <s v="mjhernae"/>
    <s v="mariaj.hernaez@unirioja.es"/>
    <n v="4.5"/>
    <n v="4.5"/>
    <n v="504"/>
    <s v="PROFESOR TITULAR UNIVERSIDAD"/>
    <s v="01R"/>
    <s v="TIEMPO COMPLETO REDUCIDO"/>
    <s v="2017-09-15 00:00:00.0"/>
    <s v="null"/>
    <s v="DF31691"/>
    <s v="TITULAR DE UNIVERSIDAD"/>
    <s v="R107"/>
    <x v="6"/>
    <n v="345"/>
    <s v="FILOLOGÍA INGLESA"/>
  </r>
  <r>
    <x v="8"/>
    <x v="2"/>
    <n v="345"/>
    <s v="345R"/>
    <s v="GRUPO-A1"/>
    <n v="16539110"/>
    <s v="Literatura norteamericana"/>
    <s v="GR"/>
    <s v="GRUPO REDUCIDO"/>
    <s v="345R"/>
    <s v="GR de Literatura norteamericana"/>
    <s v="GRUPO-A1"/>
    <s v="GR de Literatura norteamericana"/>
    <s v="1S"/>
    <n v="16539110"/>
    <s v="HERNÁEZ"/>
    <s v="LERENA"/>
    <s v="MARÍA JESÚS"/>
    <s v="mjhernae"/>
    <s v="mariaj.hernaez@unirioja.es"/>
    <n v="1.5"/>
    <n v="1.5"/>
    <n v="504"/>
    <s v="PROFESOR TITULAR UNIVERSIDAD"/>
    <s v="01R"/>
    <s v="TIEMPO COMPLETO REDUCIDO"/>
    <s v="2017-09-15 00:00:00.0"/>
    <s v="null"/>
    <s v="DF31691"/>
    <s v="TITULAR DE UNIVERSIDAD"/>
    <s v="R107"/>
    <x v="6"/>
    <n v="345"/>
    <s v="FILOLOGÍA INGLESA"/>
  </r>
  <r>
    <x v="8"/>
    <x v="2"/>
    <n v="346"/>
    <s v="346G"/>
    <s v="GRUPO-A"/>
    <n v="16570999"/>
    <s v="Idioma moderno VIII: Inglés"/>
    <s v="GG"/>
    <s v="GRUPO GRANDE"/>
    <s v="346G"/>
    <s v="GG de Idioma moderno VIII: inglés"/>
    <s v="GRUPO-A"/>
    <s v="GG de Idioma moderno VIII: inglés"/>
    <s v="2S"/>
    <n v="16570999"/>
    <s v="TERRAZAS"/>
    <s v="GALLEGO"/>
    <s v="MELANIA"/>
    <s v="mterraza"/>
    <s v="melania.terrazas@unirioja.es"/>
    <n v="3"/>
    <n v="3"/>
    <n v="504"/>
    <s v="PROFESOR TITULAR UNIVERSIDAD"/>
    <s v="C01"/>
    <s v="TIEMPO COMPLETO"/>
    <s v="2016-11-26 00:00:00.0"/>
    <s v="null"/>
    <s v="DF100334"/>
    <s v="PROFESOR TITULAR DE UNIVERSIDAD"/>
    <s v="R107"/>
    <x v="6"/>
    <n v="345"/>
    <s v="FILOLOGÍA INGLESA"/>
  </r>
  <r>
    <x v="8"/>
    <x v="2"/>
    <n v="346"/>
    <s v="346LI"/>
    <s v="GRUPO-A1"/>
    <n v="16627564"/>
    <s v="Idioma moderno VIII: Inglés"/>
    <s v="GLI"/>
    <s v="GRUPO DE LABORATORIO DE IDIOMAS"/>
    <s v="346LI"/>
    <s v="GLI de Idioma moderno VIII: inglés"/>
    <s v="GRUPO-A1"/>
    <s v="GLI de Idioma moderno VIII: inglés"/>
    <s v="2S"/>
    <n v="16627564"/>
    <s v="CIFONE"/>
    <s v="PONTE"/>
    <s v="MARÍA DANIELA"/>
    <s v="mdcifone"/>
    <s v="m-daniela.cifone@unirioja.es"/>
    <n v="1.5"/>
    <n v="1.5"/>
    <n v="532"/>
    <s v="LABORAL DOCENTE-ASOCIADO"/>
    <s v="P05"/>
    <s v="TIEMPO PARCIAL (5+5 HORAS)"/>
    <s v="2018-09-17 00:00:00.0"/>
    <s v="2019-09-14 00:00:00.0"/>
    <s v="PI101371"/>
    <s v="PROFESOR ASOCIADO"/>
    <s v="R107"/>
    <x v="6"/>
    <n v="345"/>
    <s v="FILOLOGÍA INGLESA"/>
  </r>
  <r>
    <x v="8"/>
    <x v="2"/>
    <n v="346"/>
    <s v="346R"/>
    <s v="GRUPO-A1"/>
    <n v="16627564"/>
    <s v="Idioma moderno VIII: Inglés"/>
    <s v="GR"/>
    <s v="GRUPO REDUCIDO"/>
    <s v="346R"/>
    <s v="GR de Idioma moderno VIII: inglés"/>
    <s v="GRUPO-A1"/>
    <s v="GR de Idioma moderno VIII: inglés"/>
    <s v="2S"/>
    <n v="16627564"/>
    <s v="CIFONE"/>
    <s v="PONTE"/>
    <s v="MARÍA DANIELA"/>
    <s v="mdcifone"/>
    <s v="m-daniela.cifone@unirioja.es"/>
    <n v="1.5"/>
    <n v="1.5"/>
    <n v="532"/>
    <s v="LABORAL DOCENTE-ASOCIADO"/>
    <s v="P05"/>
    <s v="TIEMPO PARCIAL (5+5 HORAS)"/>
    <s v="2018-09-17 00:00:00.0"/>
    <s v="2019-09-14 00:00:00.0"/>
    <s v="PI101371"/>
    <s v="PROFESOR ASOCIADO"/>
    <s v="R107"/>
    <x v="6"/>
    <n v="345"/>
    <s v="FILOLOGÍA INGLESA"/>
  </r>
  <r>
    <x v="8"/>
    <x v="2"/>
    <n v="347"/>
    <s v="347G"/>
    <s v="GRUPO-A"/>
    <n v="9414088"/>
    <s v="Otras literaturas en lengua inglesa"/>
    <s v="GG"/>
    <s v="GRUPO GRANDE"/>
    <s v="347G"/>
    <s v="GG de Otras literaturas en lengua inglesa"/>
    <s v="GRUPO-A"/>
    <s v="GG de Otras literaturas en lengua inglesa"/>
    <s v="2S"/>
    <n v="9414088"/>
    <s v="TABOADA"/>
    <s v="FERRERO"/>
    <s v="CAROLINA"/>
    <s v="cataboad"/>
    <s v="carolina.taboada@unirioja.es"/>
    <n v="4.5"/>
    <n v="4.5"/>
    <n v="504"/>
    <s v="PROFESOR TITULAR UNIVERSIDAD"/>
    <s v="C01"/>
    <s v="TIEMPO COMPLETO"/>
    <s v="2008-09-30 00:00:00.0"/>
    <s v="null"/>
    <s v="DF100228"/>
    <s v="PROFESOR TITULAR DE UNIVERSIDAD INTERINO"/>
    <s v="R107"/>
    <x v="6"/>
    <n v="345"/>
    <s v="FILOLOGÍA INGLESA"/>
  </r>
  <r>
    <x v="8"/>
    <x v="2"/>
    <n v="347"/>
    <s v="347G"/>
    <s v="GRUPO-A"/>
    <n v="16539110"/>
    <s v="Otras literaturas en lengua inglesa"/>
    <s v="GG"/>
    <s v="GRUPO GRANDE"/>
    <s v="347G"/>
    <s v="GG de Otras literaturas en lengua inglesa"/>
    <s v="GRUPO-A"/>
    <s v="GG de Otras literaturas en lengua inglesa"/>
    <s v="2S"/>
    <n v="16539110"/>
    <s v="HERNÁEZ"/>
    <s v="LERENA"/>
    <s v="MARÍA JESÚS"/>
    <s v="mjhernae"/>
    <s v="mariaj.hernaez@unirioja.es"/>
    <n v="0"/>
    <n v="0"/>
    <n v="504"/>
    <s v="PROFESOR TITULAR UNIVERSIDAD"/>
    <s v="01R"/>
    <s v="TIEMPO COMPLETO REDUCIDO"/>
    <s v="2017-09-15 00:00:00.0"/>
    <s v="null"/>
    <s v="DF31691"/>
    <s v="TITULAR DE UNIVERSIDAD"/>
    <s v="R107"/>
    <x v="6"/>
    <n v="345"/>
    <s v="FILOLOGÍA INGLESA"/>
  </r>
  <r>
    <x v="8"/>
    <x v="2"/>
    <n v="347"/>
    <s v="347R"/>
    <s v="GRUPO-A1"/>
    <n v="9414088"/>
    <s v="Otras literaturas en lengua inglesa"/>
    <s v="GR"/>
    <s v="GRUPO REDUCIDO"/>
    <s v="347R"/>
    <s v="GR de Otras literaturas en lengua inglesa"/>
    <s v="GRUPO-A1"/>
    <s v="GR de Otras literaturas en lengua inglesa"/>
    <s v="2S"/>
    <n v="9414088"/>
    <s v="TABOADA"/>
    <s v="FERRERO"/>
    <s v="CAROLINA"/>
    <s v="cataboad"/>
    <s v="carolina.taboada@unirioja.es"/>
    <n v="1.5"/>
    <n v="1.5"/>
    <n v="504"/>
    <s v="PROFESOR TITULAR UNIVERSIDAD"/>
    <s v="C01"/>
    <s v="TIEMPO COMPLETO"/>
    <s v="2008-09-30 00:00:00.0"/>
    <s v="null"/>
    <s v="DF100228"/>
    <s v="PROFESOR TITULAR DE UNIVERSIDAD INTERINO"/>
    <s v="R107"/>
    <x v="6"/>
    <n v="345"/>
    <s v="FILOLOGÍA INGLESA"/>
  </r>
  <r>
    <x v="8"/>
    <x v="2"/>
    <n v="348"/>
    <s v="348G"/>
    <s v="GRUPO-A"/>
    <n v="9398535"/>
    <s v="Comunicación literaria y audiovisual en el ámbito anglosajón"/>
    <s v="GG"/>
    <s v="GRUPO GRANDE"/>
    <s v="348G"/>
    <s v="GG Comunicación literaria y audiovisual en el ámbito anglosajón"/>
    <s v="GRUPO-A"/>
    <s v="GG de Comunicación literaria y audiovisual en el ámbito anglosajón"/>
    <s v="2S"/>
    <n v="9398535"/>
    <s v="DÍAZ"/>
    <s v="CUESTA"/>
    <s v="JOSÉ"/>
    <s v="josediaz"/>
    <s v="jose.diaz-cuesta@unirioja.es"/>
    <n v="3.3"/>
    <n v="3.3"/>
    <n v="534"/>
    <s v="CONTRATADO DOCTOR -TIPO 1"/>
    <s v="C01"/>
    <s v="TIEMPO COMPLETO"/>
    <s v="2012-02-03 00:00:00.0"/>
    <s v="null"/>
    <s v="DF32499"/>
    <s v="CONTRATADO DOCTOR"/>
    <s v="R107"/>
    <x v="6"/>
    <n v="345"/>
    <s v="FILOLOGÍA INGLESA"/>
  </r>
  <r>
    <x v="8"/>
    <x v="2"/>
    <n v="348"/>
    <s v="348G"/>
    <s v="GRUPO-A"/>
    <n v="16626817"/>
    <s v="Comunicación literaria y audiovisual en el ámbito anglosajón"/>
    <s v="GG"/>
    <s v="GRUPO GRANDE"/>
    <s v="348G"/>
    <s v="GG Comunicación literaria y audiovisual en el ámbito anglosajón"/>
    <s v="GRUPO-A"/>
    <s v="GG de Comunicación literaria y audiovisual en el ámbito anglosajón"/>
    <s v="2S"/>
    <n v="16626817"/>
    <s v="GONZÁLEZ"/>
    <s v="GARCÍA"/>
    <s v="JONATAN"/>
    <s v="jogonzg"/>
    <s v="jonatan.gonzalezg@alum.unirioja.es"/>
    <n v="1.2"/>
    <n v="1.2"/>
    <n v="121"/>
    <s v="PERSONAL INVESTIGADOR EN FORMACIÓN"/>
    <n v="0"/>
    <s v="_"/>
    <s v="2017-05-15 00:00:00.0"/>
    <s v="2019-05-14 00:00:00.0"/>
    <s v="D07BECARIO2"/>
    <s v="PERSONAL INVESTIGADOR PREDOCTORAL EN FORMACIÓN"/>
    <s v="R107"/>
    <x v="6"/>
    <n v="345"/>
    <s v="FILOLOGÍA INGLESA"/>
  </r>
  <r>
    <x v="8"/>
    <x v="2"/>
    <n v="348"/>
    <s v="348R"/>
    <s v="GRUPO-A1"/>
    <n v="9398535"/>
    <s v="Comunicación literaria y audiovisual en el ámbito anglosajón"/>
    <s v="GR"/>
    <s v="GRUPO REDUCIDO"/>
    <s v="348R"/>
    <s v="GR Comunicación literaria y audiovisual en el ámbito anglosajón"/>
    <s v="GRUPO-A1"/>
    <s v="GR de Comunicación literaria y audiovisual en el ámbito anglosajón"/>
    <s v="2S"/>
    <n v="9398535"/>
    <s v="DÍAZ"/>
    <s v="CUESTA"/>
    <s v="JOSÉ"/>
    <s v="josediaz"/>
    <s v="jose.diaz-cuesta@unirioja.es"/>
    <n v="1.1000000000000001"/>
    <n v="1.1000000000000001"/>
    <n v="534"/>
    <s v="CONTRATADO DOCTOR -TIPO 1"/>
    <s v="C01"/>
    <s v="TIEMPO COMPLETO"/>
    <s v="2012-02-03 00:00:00.0"/>
    <s v="null"/>
    <s v="DF32499"/>
    <s v="CONTRATADO DOCTOR"/>
    <s v="R107"/>
    <x v="6"/>
    <n v="345"/>
    <s v="FILOLOGÍA INGLESA"/>
  </r>
  <r>
    <x v="8"/>
    <x v="2"/>
    <n v="348"/>
    <s v="348R"/>
    <s v="GRUPO-A1"/>
    <n v="16626817"/>
    <s v="Comunicación literaria y audiovisual en el ámbito anglosajón"/>
    <s v="GR"/>
    <s v="GRUPO REDUCIDO"/>
    <s v="348R"/>
    <s v="GR Comunicación literaria y audiovisual en el ámbito anglosajón"/>
    <s v="GRUPO-A1"/>
    <s v="GR de Comunicación literaria y audiovisual en el ámbito anglosajón"/>
    <s v="2S"/>
    <n v="16626817"/>
    <s v="GONZÁLEZ"/>
    <s v="GARCÍA"/>
    <s v="JONATAN"/>
    <s v="jogonzg"/>
    <s v="jonatan.gonzalezg@alum.unirioja.es"/>
    <n v="0.4"/>
    <n v="0.4"/>
    <n v="121"/>
    <s v="PERSONAL INVESTIGADOR EN FORMACIÓN"/>
    <n v="0"/>
    <s v="_"/>
    <s v="2017-05-15 00:00:00.0"/>
    <s v="2019-05-14 00:00:00.0"/>
    <s v="D07BECARIO2"/>
    <s v="PERSONAL INVESTIGADOR PREDOCTORAL EN FORMACIÓN"/>
    <s v="R107"/>
    <x v="6"/>
    <n v="345"/>
    <s v="FILOLOGÍA INGLESA"/>
  </r>
  <r>
    <x v="8"/>
    <x v="2"/>
    <n v="349"/>
    <s v="349G"/>
    <s v="GRUPO-A"/>
    <n v="13748929"/>
    <s v="Temas centrales de la literatura y del cine en lengua inglesa"/>
    <s v="GG"/>
    <s v="GRUPO GRANDE"/>
    <s v="349G"/>
    <s v="GG Temas centrales de la literatura y del cine en lengua inglesa"/>
    <s v="GRUPO-A"/>
    <s v="GG de Temas centrales de la literatura y del cine en lengua inglesa"/>
    <s v="2S"/>
    <n v="13748929"/>
    <s v="VILLAR"/>
    <s v="FLOR"/>
    <s v="CARLOS JOSÉ"/>
    <s v="cavillar"/>
    <s v="carlos.villar@unirioja.es"/>
    <n v="4.5"/>
    <n v="4.5"/>
    <n v="504"/>
    <s v="PROFESOR TITULAR UNIVERSIDAD"/>
    <s v="C01"/>
    <s v="TIEMPO COMPLETO"/>
    <s v="2014-09-15 00:00:00.0"/>
    <s v="null"/>
    <s v="DF31687"/>
    <s v="TITULAR DE UNIVERSIDAD"/>
    <s v="R107"/>
    <x v="6"/>
    <n v="345"/>
    <s v="FILOLOGÍA INGLESA"/>
  </r>
  <r>
    <x v="8"/>
    <x v="2"/>
    <n v="349"/>
    <s v="349R"/>
    <s v="GRUPO-A1"/>
    <n v="13748929"/>
    <s v="Temas centrales de la literatura y del cine en lengua inglesa"/>
    <s v="GR"/>
    <s v="GRUPO REDUCIDO"/>
    <s v="349R"/>
    <s v="GR Temas centrales de la literatura y del cine en lengua inglesa"/>
    <s v="GRUPO-A1"/>
    <s v="GR de Temas centrales de la literatura y del cine en lengua inglesa"/>
    <s v="2S"/>
    <n v="13748929"/>
    <s v="VILLAR"/>
    <s v="FLOR"/>
    <s v="CARLOS JOSÉ"/>
    <s v="cavillar"/>
    <s v="carlos.villar@unirioja.es"/>
    <n v="1.5"/>
    <n v="1.5"/>
    <n v="504"/>
    <s v="PROFESOR TITULAR UNIVERSIDAD"/>
    <s v="C01"/>
    <s v="TIEMPO COMPLETO"/>
    <s v="2014-09-15 00:00:00.0"/>
    <s v="null"/>
    <s v="DF31687"/>
    <s v="TITULAR DE UNIVERSIDAD"/>
    <s v="R107"/>
    <x v="6"/>
    <n v="345"/>
    <s v="FILOLOGÍA INGLESA"/>
  </r>
  <r>
    <x v="8"/>
    <x v="2"/>
    <n v="350"/>
    <s v="350G"/>
    <s v="GRUPO-A"/>
    <n v="13748929"/>
    <s v="Teatro en lengua inglesa: texto y espectáculo"/>
    <s v="GG"/>
    <s v="GRUPO GRANDE"/>
    <s v="350G"/>
    <s v="GG de Teatro en lengua inglesa: texto y espectáculo"/>
    <s v="GRUPO-A"/>
    <s v="GG de Teatro en lengua inglesa: texto y espectáculo"/>
    <s v="2S"/>
    <n v="13748929"/>
    <s v="VILLAR"/>
    <s v="FLOR"/>
    <s v="CARLOS JOSÉ"/>
    <s v="cavillar"/>
    <s v="carlos.villar@unirioja.es"/>
    <n v="4.5"/>
    <n v="4.5"/>
    <n v="504"/>
    <s v="PROFESOR TITULAR UNIVERSIDAD"/>
    <s v="C01"/>
    <s v="TIEMPO COMPLETO"/>
    <s v="2014-09-15 00:00:00.0"/>
    <s v="null"/>
    <s v="DF31687"/>
    <s v="TITULAR DE UNIVERSIDAD"/>
    <s v="R107"/>
    <x v="6"/>
    <n v="345"/>
    <s v="FILOLOGÍA INGLESA"/>
  </r>
  <r>
    <x v="8"/>
    <x v="2"/>
    <n v="350"/>
    <s v="350R"/>
    <s v="GRUPO-A1"/>
    <n v="13748929"/>
    <s v="Teatro en lengua inglesa: texto y espectáculo"/>
    <s v="GR"/>
    <s v="GRUPO REDUCIDO"/>
    <s v="350R"/>
    <s v="GR de Teatro en lengua inglesa: texto y espectáculo"/>
    <s v="GRUPO-A1"/>
    <s v="GR de Teatro en lengua inglesa: texto y espectáculo"/>
    <s v="2S"/>
    <n v="13748929"/>
    <s v="VILLAR"/>
    <s v="FLOR"/>
    <s v="CARLOS JOSÉ"/>
    <s v="cavillar"/>
    <s v="carlos.villar@unirioja.es"/>
    <n v="1.5"/>
    <n v="1.5"/>
    <n v="504"/>
    <s v="PROFESOR TITULAR UNIVERSIDAD"/>
    <s v="C01"/>
    <s v="TIEMPO COMPLETO"/>
    <s v="2014-09-15 00:00:00.0"/>
    <s v="null"/>
    <s v="DF31687"/>
    <s v="TITULAR DE UNIVERSIDAD"/>
    <s v="R107"/>
    <x v="6"/>
    <n v="345"/>
    <s v="FILOLOGÍA INGLESA"/>
  </r>
  <r>
    <x v="8"/>
    <x v="2"/>
    <n v="351"/>
    <s v="351G"/>
    <s v="GRUPO-A"/>
    <n v="16557120"/>
    <s v="Narrativa actual en lengua inglesa"/>
    <s v="GG"/>
    <s v="GRUPO GRANDE"/>
    <s v="351G"/>
    <s v="GG de Narrativa actual en lengua inglesa"/>
    <s v="GRUPO-A"/>
    <s v="GG de Narrativa actual en lengua inglesa"/>
    <s v="2S"/>
    <n v="16557120"/>
    <s v="ASENSIO"/>
    <s v="ARÓSTEGUI"/>
    <s v="MARÍA DEL MAR"/>
    <s v="masensio"/>
    <s v="mar.asensio@unirioja.es"/>
    <n v="4.5"/>
    <n v="4.5"/>
    <n v="504"/>
    <s v="PROFESOR TITULAR UNIVERSIDAD"/>
    <s v="C01"/>
    <s v="TIEMPO COMPLETO"/>
    <s v="2018-12-24 00:00:00.0"/>
    <s v="null"/>
    <s v="DF100364"/>
    <s v="PROFESOR TITULAR DE UNIVERSIDAD"/>
    <s v="R107"/>
    <x v="6"/>
    <n v="345"/>
    <s v="FILOLOGÍA INGLESA"/>
  </r>
  <r>
    <x v="8"/>
    <x v="2"/>
    <n v="351"/>
    <s v="351R"/>
    <s v="GRUPO-A1"/>
    <n v="16557120"/>
    <s v="Narrativa actual en lengua inglesa"/>
    <s v="GR"/>
    <s v="GRUPO REDUCIDO"/>
    <s v="351R"/>
    <s v="GR de Narrativa actual en lengua inglesa"/>
    <s v="GRUPO-A1"/>
    <s v="GR de Narrativa actual en lengua inglesa"/>
    <s v="2S"/>
    <n v="16557120"/>
    <s v="ASENSIO"/>
    <s v="ARÓSTEGUI"/>
    <s v="MARÍA DEL MAR"/>
    <s v="masensio"/>
    <s v="mar.asensio@unirioja.es"/>
    <n v="1.5"/>
    <n v="1.5"/>
    <n v="504"/>
    <s v="PROFESOR TITULAR UNIVERSIDAD"/>
    <s v="C01"/>
    <s v="TIEMPO COMPLETO"/>
    <s v="2018-12-24 00:00:00.0"/>
    <s v="null"/>
    <s v="DF100364"/>
    <s v="PROFESOR TITULAR DE UNIVERSIDAD"/>
    <s v="R107"/>
    <x v="6"/>
    <n v="345"/>
    <s v="FILOLOGÍA INGLESA"/>
  </r>
  <r>
    <x v="8"/>
    <x v="2"/>
    <n v="352"/>
    <s v="352G"/>
    <s v="GRUPO-A"/>
    <n v="16570999"/>
    <s v="Etnicidad, clase y género en la literatura en lengua inglesa"/>
    <s v="GG"/>
    <s v="GRUPO GRANDE"/>
    <s v="352G"/>
    <s v="GG de Etnicidad, clase y género en la literatura en lengua inglesa"/>
    <s v="GRUPO-A"/>
    <s v="GG de Etnicidad, clase y género en la literatura en lengua inglesa"/>
    <s v="1S"/>
    <n v="16570999"/>
    <s v="TERRAZAS"/>
    <s v="GALLEGO"/>
    <s v="MELANIA"/>
    <s v="mterraza"/>
    <s v="melania.terrazas@unirioja.es"/>
    <n v="4.5"/>
    <n v="4.5"/>
    <n v="504"/>
    <s v="PROFESOR TITULAR UNIVERSIDAD"/>
    <s v="C01"/>
    <s v="TIEMPO COMPLETO"/>
    <s v="2016-11-26 00:00:00.0"/>
    <s v="null"/>
    <s v="DF100334"/>
    <s v="PROFESOR TITULAR DE UNIVERSIDAD"/>
    <s v="R107"/>
    <x v="6"/>
    <n v="345"/>
    <s v="FILOLOGÍA INGLESA"/>
  </r>
  <r>
    <x v="8"/>
    <x v="2"/>
    <n v="352"/>
    <s v="352R"/>
    <s v="GRUPO-A1"/>
    <n v="16570999"/>
    <s v="Etnicidad, clase y género en la literatura en lengua inglesa"/>
    <s v="GR"/>
    <s v="GRUPO REDUCIDO"/>
    <s v="352R"/>
    <s v="GR de Etnicidad, clase y género en la literatura en lengua inglesa"/>
    <s v="GRUPO-A1"/>
    <s v="GR de Etnicidad, clase y género en la literatura en lengua inglesa"/>
    <s v="1S"/>
    <n v="16570999"/>
    <s v="TERRAZAS"/>
    <s v="GALLEGO"/>
    <s v="MELANIA"/>
    <s v="mterraza"/>
    <s v="melania.terrazas@unirioja.es"/>
    <n v="1.5"/>
    <n v="1.5"/>
    <n v="504"/>
    <s v="PROFESOR TITULAR UNIVERSIDAD"/>
    <s v="C01"/>
    <s v="TIEMPO COMPLETO"/>
    <s v="2016-11-26 00:00:00.0"/>
    <s v="null"/>
    <s v="DF100334"/>
    <s v="PROFESOR TITULAR DE UNIVERSIDAD"/>
    <s v="R107"/>
    <x v="6"/>
    <n v="345"/>
    <s v="FILOLOGÍA INGLESA"/>
  </r>
  <r>
    <x v="8"/>
    <x v="2"/>
    <n v="353"/>
    <s v="353G"/>
    <s v="GRUPO-A"/>
    <n v="16498683"/>
    <s v="Adquisición del inglés como lengua extranjera"/>
    <s v="GG"/>
    <s v="GRUPO GRANDE"/>
    <s v="353G"/>
    <s v="GG de Adquisición del inglés como lengua extranjera"/>
    <s v="GRUPO-A"/>
    <s v="GG de Adquisición del inglés como lengua extranjera"/>
    <s v="1S"/>
    <n v="16498683"/>
    <s v="JIMÉNEZ"/>
    <s v="CATALÁN"/>
    <s v="ROSA MARÍA"/>
    <s v="rmjimene"/>
    <s v="rosa.jimenez@unirioja.es"/>
    <n v="0"/>
    <n v="0"/>
    <n v="500"/>
    <s v="CATEDRATICO DE UNIVERSIDAD"/>
    <s v="01R"/>
    <s v="TIEMPO COMPLETO REDUCIDO"/>
    <s v="2016-04-15 00:00:00.0"/>
    <s v="null"/>
    <s v="DF100328"/>
    <s v="CATEDRÁTICO DE UNIVERSIDAD"/>
    <s v="R107"/>
    <x v="6"/>
    <n v="345"/>
    <s v="FILOLOGÍA INGLESA"/>
  </r>
  <r>
    <x v="8"/>
    <x v="2"/>
    <n v="353"/>
    <s v="353G"/>
    <s v="GRUPO-A"/>
    <n v="47106053"/>
    <s v="Adquisición del inglés como lengua extranjera"/>
    <s v="GG"/>
    <s v="GRUPO GRANDE"/>
    <s v="353G"/>
    <s v="GG de Adquisición del inglés como lengua extranjera"/>
    <s v="GRUPO-A"/>
    <s v="GG de Adquisición del inglés como lengua extranjera"/>
    <s v="1S"/>
    <n v="47106053"/>
    <s v="FIDALGO"/>
    <s v="ALLO"/>
    <s v="LUISA"/>
    <s v="lufidalg"/>
    <s v="luisa.fidalgoa@unirioja.es"/>
    <n v="4.5"/>
    <n v="4.5"/>
    <n v="536"/>
    <s v="PROFESOR INTERINO"/>
    <s v="C01"/>
    <s v="TIEMPO COMPLETO"/>
    <s v="2017-09-15 00:00:00.0"/>
    <s v="null"/>
    <s v="PI101261"/>
    <s v="PROFESOR CONTRATADO INTERINO"/>
    <s v="R107"/>
    <x v="6"/>
    <n v="345"/>
    <s v="FILOLOGÍA INGLESA"/>
  </r>
  <r>
    <x v="8"/>
    <x v="2"/>
    <n v="353"/>
    <s v="353R"/>
    <s v="GRUPO-A1"/>
    <n v="47106053"/>
    <s v="Adquisición del inglés como lengua extranjera"/>
    <s v="GR"/>
    <s v="GRUPO REDUCIDO"/>
    <s v="353R"/>
    <s v="GR de Adquisición del inglés como lengua extranjera"/>
    <s v="GRUPO-A1"/>
    <s v="GR de Adquisición del inglés como lengua extranjera"/>
    <s v="1S"/>
    <n v="47106053"/>
    <s v="FIDALGO"/>
    <s v="ALLO"/>
    <s v="LUISA"/>
    <s v="lufidalg"/>
    <s v="luisa.fidalgoa@unirioja.es"/>
    <n v="1.5"/>
    <n v="1.5"/>
    <n v="536"/>
    <s v="PROFESOR INTERINO"/>
    <s v="C01"/>
    <s v="TIEMPO COMPLETO"/>
    <s v="2017-09-15 00:00:00.0"/>
    <s v="null"/>
    <s v="PI101261"/>
    <s v="PROFESOR CONTRATADO INTERINO"/>
    <s v="R107"/>
    <x v="6"/>
    <n v="345"/>
    <s v="FILOLOGÍA INGLESA"/>
  </r>
  <r>
    <x v="8"/>
    <x v="2"/>
    <n v="354"/>
    <s v="354G"/>
    <s v="GRUPO-A"/>
    <n v="16535060"/>
    <s v="Análisis del discurso en lengua inglesa"/>
    <s v="GG"/>
    <s v="GRUPO GRANDE"/>
    <s v="354G"/>
    <s v="GG de Análisis del discurso en lengua inglesa"/>
    <s v="GRUPO-A"/>
    <s v="GG de Análisis del discurso en lengua inglesa"/>
    <s v="2S"/>
    <n v="16535060"/>
    <s v="RUIZ DE MENDOZA"/>
    <s v="IBÁÑEZ"/>
    <s v="FRANCISCO JOSÉ"/>
    <s v="franruiz"/>
    <s v="francisco.ruizdemendoza@unirioja.es"/>
    <n v="4.5"/>
    <n v="4.5"/>
    <n v="500"/>
    <s v="CATEDRATICO DE UNIVERSIDAD"/>
    <s v="01R"/>
    <s v="TIEMPO COMPLETO REDUCIDO"/>
    <s v="2016-09-15 00:00:00.0"/>
    <s v="null"/>
    <s v="DF31674"/>
    <s v="CATEDRÁTICO DE UNIVERSIDAD"/>
    <s v="R107"/>
    <x v="6"/>
    <n v="345"/>
    <s v="FILOLOGÍA INGLESA"/>
  </r>
  <r>
    <x v="8"/>
    <x v="2"/>
    <n v="354"/>
    <s v="354R"/>
    <s v="GRUPO-A1"/>
    <n v="16535060"/>
    <s v="Análisis del discurso en lengua inglesa"/>
    <s v="GR"/>
    <s v="GRUPO REDUCIDO"/>
    <s v="354R"/>
    <s v="GR de Análisis del discurso en lengua inglesa"/>
    <s v="GRUPO-A1"/>
    <s v="GR de Análisis del discurso en lengua inglesa"/>
    <s v="2S"/>
    <n v="16535060"/>
    <s v="RUIZ DE MENDOZA"/>
    <s v="IBÁÑEZ"/>
    <s v="FRANCISCO JOSÉ"/>
    <s v="franruiz"/>
    <s v="francisco.ruizdemendoza@unirioja.es"/>
    <n v="1.5"/>
    <n v="1.5"/>
    <n v="500"/>
    <s v="CATEDRATICO DE UNIVERSIDAD"/>
    <s v="01R"/>
    <s v="TIEMPO COMPLETO REDUCIDO"/>
    <s v="2016-09-15 00:00:00.0"/>
    <s v="null"/>
    <s v="DF31674"/>
    <s v="CATEDRÁTICO DE UNIVERSIDAD"/>
    <s v="R107"/>
    <x v="6"/>
    <n v="345"/>
    <s v="FILOLOGÍA INGLESA"/>
  </r>
  <r>
    <x v="8"/>
    <x v="2"/>
    <n v="355"/>
    <s v="355G"/>
    <s v="GRUPO-A"/>
    <n v="16568247"/>
    <s v="Inglés para fines específicos"/>
    <s v="GG"/>
    <s v="GRUPO GRANDE"/>
    <s v="355G"/>
    <s v="GG de Inglés para fines específicos"/>
    <s v="GRUPO-A"/>
    <s v="GG de Inglés para fines específicos"/>
    <s v="2S"/>
    <n v="16568247"/>
    <s v="PÉREZ"/>
    <s v="HERNÁNDEZ"/>
    <s v="MARÍA LORENA"/>
    <s v="loperez"/>
    <s v="lorena.perez@unirioja.es"/>
    <n v="2"/>
    <n v="2"/>
    <n v="504"/>
    <s v="PROFESOR TITULAR UNIVERSIDAD"/>
    <s v="01R"/>
    <s v="TIEMPO COMPLETO REDUCIDO"/>
    <s v="2016-09-15 00:00:00.0"/>
    <s v="null"/>
    <s v="DF100072"/>
    <s v="PROFESOR TITULAR DE UNIVERSIDAD"/>
    <s v="R107"/>
    <x v="6"/>
    <n v="345"/>
    <s v="FILOLOGÍA INGLESA"/>
  </r>
  <r>
    <x v="8"/>
    <x v="2"/>
    <n v="355"/>
    <s v="355G"/>
    <s v="GRUPO-A"/>
    <n v="72692212"/>
    <s v="Inglés para fines específicos"/>
    <s v="GG"/>
    <s v="GRUPO GRANDE"/>
    <s v="355G"/>
    <s v="GG de Inglés para fines específicos"/>
    <s v="GRUPO-A"/>
    <s v="GG de Inglés para fines específicos"/>
    <s v="2S"/>
    <n v="72692212"/>
    <s v="IZA"/>
    <s v="ERVITI"/>
    <s v="ANEIDER"/>
    <s v="aniza"/>
    <s v="aneider.izae@unirioja.es"/>
    <n v="2.5"/>
    <n v="2.5"/>
    <n v="536"/>
    <s v="PROFESOR INTERINO"/>
    <s v="C01"/>
    <s v="TIEMPO COMPLETO"/>
    <s v="2015-12-22 00:00:00.0"/>
    <s v="null"/>
    <s v="PI101034"/>
    <s v="PROFESOR CONTRATADO INTERINO"/>
    <s v="R107"/>
    <x v="6"/>
    <n v="345"/>
    <s v="FILOLOGÍA INGLESA"/>
  </r>
  <r>
    <x v="8"/>
    <x v="2"/>
    <n v="355"/>
    <s v="355R"/>
    <s v="GRUPO-A1"/>
    <n v="16568247"/>
    <s v="Inglés para fines específicos"/>
    <s v="GR"/>
    <s v="GRUPO REDUCIDO"/>
    <s v="355R"/>
    <s v="GR de Inglés para fines específicos"/>
    <s v="GRUPO-A1"/>
    <s v="GR de Inglés para fines específicos"/>
    <s v="2S"/>
    <n v="16568247"/>
    <s v="PÉREZ"/>
    <s v="HERNÁNDEZ"/>
    <s v="MARÍA LORENA"/>
    <s v="loperez"/>
    <s v="lorena.perez@unirioja.es"/>
    <n v="1"/>
    <n v="1"/>
    <n v="504"/>
    <s v="PROFESOR TITULAR UNIVERSIDAD"/>
    <s v="01R"/>
    <s v="TIEMPO COMPLETO REDUCIDO"/>
    <s v="2016-09-15 00:00:00.0"/>
    <s v="null"/>
    <s v="DF100072"/>
    <s v="PROFESOR TITULAR DE UNIVERSIDAD"/>
    <s v="R107"/>
    <x v="6"/>
    <n v="345"/>
    <s v="FILOLOGÍA INGLESA"/>
  </r>
  <r>
    <x v="8"/>
    <x v="2"/>
    <n v="355"/>
    <s v="355R"/>
    <s v="GRUPO-A1"/>
    <n v="72692212"/>
    <s v="Inglés para fines específicos"/>
    <s v="GR"/>
    <s v="GRUPO REDUCIDO"/>
    <s v="355R"/>
    <s v="GR de Inglés para fines específicos"/>
    <s v="GRUPO-A1"/>
    <s v="GR de Inglés para fines específicos"/>
    <s v="2S"/>
    <n v="72692212"/>
    <s v="IZA"/>
    <s v="ERVITI"/>
    <s v="ANEIDER"/>
    <s v="aniza"/>
    <s v="aneider.izae@unirioja.es"/>
    <n v="0.5"/>
    <n v="0.5"/>
    <n v="536"/>
    <s v="PROFESOR INTERINO"/>
    <s v="C01"/>
    <s v="TIEMPO COMPLETO"/>
    <s v="2015-12-22 00:00:00.0"/>
    <s v="null"/>
    <s v="PI101034"/>
    <s v="PROFESOR CONTRATADO INTERINO"/>
    <s v="R107"/>
    <x v="6"/>
    <n v="345"/>
    <s v="FILOLOGÍA INGLESA"/>
  </r>
  <r>
    <x v="8"/>
    <x v="2"/>
    <n v="356"/>
    <s v="356G"/>
    <s v="GRUPO-A"/>
    <n v="32877122"/>
    <s v="Traducción español-inglés/inglés-español"/>
    <s v="GG"/>
    <s v="GRUPO GRANDE"/>
    <s v="356G"/>
    <s v="GRUPO GRANDE DE Traducción español-inglés/inglés-español"/>
    <s v="GRUPO-A"/>
    <s v="Grupo Grande de Traducción español-inglés/inglés-español"/>
    <s v="2S"/>
    <n v="32877122"/>
    <s v="CANGA"/>
    <s v="ALONSO"/>
    <s v="ANDRÉS"/>
    <s v="ancanga"/>
    <s v="andres.canga@unirioja.es"/>
    <n v="4.5"/>
    <n v="4.5"/>
    <n v="504"/>
    <s v="PROFESOR TITULAR UNIVERSIDAD"/>
    <s v="C01"/>
    <s v="TIEMPO COMPLETO"/>
    <s v="2009-09-29 00:00:00.0"/>
    <s v="null"/>
    <s v="DF100243"/>
    <s v="PROFESOR TITULAR DE UNIVERSIDAD"/>
    <s v="R107"/>
    <x v="6"/>
    <n v="345"/>
    <s v="FILOLOGÍA INGLESA"/>
  </r>
  <r>
    <x v="8"/>
    <x v="2"/>
    <n v="356"/>
    <s v="356R"/>
    <s v="GRUPO-A1"/>
    <n v="32877122"/>
    <s v="Traducción español-inglés/inglés-español"/>
    <s v="GR"/>
    <s v="GRUPO REDUCIDO"/>
    <s v="356R"/>
    <s v="GRUPO REDUCIDO DE Traducción español-inglés/inglés-español"/>
    <s v="GRUPO-A1"/>
    <s v="Grupo Reducido de Traducción español-inglés/inglés-español"/>
    <s v="2S"/>
    <n v="32877122"/>
    <s v="CANGA"/>
    <s v="ALONSO"/>
    <s v="ANDRÉS"/>
    <s v="ancanga"/>
    <s v="andres.canga@unirioja.es"/>
    <n v="1.5"/>
    <n v="1.5"/>
    <n v="504"/>
    <s v="PROFESOR TITULAR UNIVERSIDAD"/>
    <s v="C01"/>
    <s v="TIEMPO COMPLETO"/>
    <s v="2009-09-29 00:00:00.0"/>
    <s v="null"/>
    <s v="DF100243"/>
    <s v="PROFESOR TITULAR DE UNIVERSIDAD"/>
    <s v="R107"/>
    <x v="6"/>
    <n v="345"/>
    <s v="FILOLOGÍA INGLESA"/>
  </r>
  <r>
    <x v="8"/>
    <x v="2"/>
    <n v="357"/>
    <s v="357G"/>
    <s v="GRUPO-A"/>
    <n v="16578573"/>
    <s v="Lexicología y lexicografía de la lengua inglesa"/>
    <s v="GG"/>
    <s v="GRUPO GRANDE"/>
    <s v="357G"/>
    <s v="GRUPO GRANDE DE Lexicología y lexicografía de la lengua inglesa"/>
    <s v="GRUPO-A"/>
    <s v="Grupo Grande de Lexicología y lexicografía de la lengua inglesa"/>
    <s v="2S"/>
    <n v="16578573"/>
    <s v="PEÑA"/>
    <s v="CERVEL"/>
    <s v="MARÍA SANDRA"/>
    <s v="mapenac"/>
    <s v="sandra.pena@unirioja.es"/>
    <n v="4.5"/>
    <n v="4.5"/>
    <n v="504"/>
    <s v="PROFESOR TITULAR UNIVERSIDAD"/>
    <s v="01R"/>
    <s v="TIEMPO COMPLETO REDUCIDO"/>
    <s v="2017-09-15 00:00:00.0"/>
    <s v="null"/>
    <s v="DF31712"/>
    <s v="PROFESOR TITULAR DE UNIVERSIDAD"/>
    <s v="R107"/>
    <x v="6"/>
    <n v="345"/>
    <s v="FILOLOGÍA INGLESA"/>
  </r>
  <r>
    <x v="8"/>
    <x v="2"/>
    <n v="357"/>
    <s v="357R"/>
    <s v="GRUPO-A1"/>
    <n v="16578573"/>
    <s v="Lexicología y lexicografía de la lengua inglesa"/>
    <s v="GR"/>
    <s v="GRUPO REDUCIDO"/>
    <s v="357R"/>
    <s v="GRUPO REDUCIDO DE Lexicología y lexicografía de la lengua inglesa"/>
    <s v="GRUPO-A1"/>
    <s v="Grupo Reducido de Lexicología y lexicografía de la lengua inglesa"/>
    <s v="2S"/>
    <n v="16578573"/>
    <s v="PEÑA"/>
    <s v="CERVEL"/>
    <s v="MARÍA SANDRA"/>
    <s v="mapenac"/>
    <s v="sandra.pena@unirioja.es"/>
    <n v="1.5"/>
    <n v="1.5"/>
    <n v="504"/>
    <s v="PROFESOR TITULAR UNIVERSIDAD"/>
    <s v="01R"/>
    <s v="TIEMPO COMPLETO REDUCIDO"/>
    <s v="2017-09-15 00:00:00.0"/>
    <s v="null"/>
    <s v="DF31712"/>
    <s v="PROFESOR TITULAR DE UNIVERSIDAD"/>
    <s v="R107"/>
    <x v="6"/>
    <n v="345"/>
    <s v="FILOLOGÍA INGLESA"/>
  </r>
  <r>
    <x v="8"/>
    <x v="2"/>
    <n v="358"/>
    <s v="358G"/>
    <s v="GRUPO-A"/>
    <n v="16583327"/>
    <s v="Trabajo fin de grado en Estudios Ingleses"/>
    <s v="GG"/>
    <s v="GRUPO GRANDE"/>
    <s v="358G"/>
    <s v="TRABAJO FIN DE GRADO"/>
    <s v="GRUPO-A"/>
    <s v="TRABAJO FIN DE GRADO"/>
    <s v="I"/>
    <n v="16583327"/>
    <s v="FLORES"/>
    <s v="MORENO"/>
    <s v="CRISTINA"/>
    <s v="criflormore"/>
    <s v="cristina.flores@unirioja.es"/>
    <n v="0"/>
    <n v="0"/>
    <n v="504"/>
    <s v="PROFESOR TITULAR UNIVERSIDAD"/>
    <s v="C01"/>
    <s v="TIEMPO COMPLETO"/>
    <s v="2018-11-26 00:00:00.0"/>
    <s v="null"/>
    <s v="DF100363"/>
    <s v="PROFESOR TITULAR DE UNIVERSIDAD"/>
    <s v="R107"/>
    <x v="6"/>
    <n v="345"/>
    <s v="FILOLOGÍA INGLESA"/>
  </r>
  <r>
    <x v="9"/>
    <x v="2"/>
    <n v="359"/>
    <s v="359G"/>
    <s v="GRUPO-A"/>
    <n v="16604672"/>
    <s v="Historia contemporánea I"/>
    <s v="GG"/>
    <s v="GRUPO GRANDE"/>
    <s v="359G"/>
    <s v="GRUPO GRANDE DE Historia contemporánea I"/>
    <s v="GRUPO-A"/>
    <s v="Grupo Grande de Historia contemporánea I"/>
    <s v="1S"/>
    <n v="16604672"/>
    <s v="VIGUERA"/>
    <s v="RUIZ"/>
    <s v="REBECA"/>
    <s v="reviguer"/>
    <s v="rebeca.viguera@unirioja.es"/>
    <n v="4.5"/>
    <n v="4.5"/>
    <n v="536"/>
    <s v="PROFESOR INTERINO"/>
    <s v="P06"/>
    <s v="TIEMPO PARCIAL (6+6 HORAS)"/>
    <s v="2017-09-15 00:00:00.0"/>
    <s v="null"/>
    <s v="PI101282"/>
    <s v="PROFESOR CONTRATADO INTERINO"/>
    <s v="R114"/>
    <x v="3"/>
    <n v="450"/>
    <s v="HISTORIA CONTEMPORÁNEA"/>
  </r>
  <r>
    <x v="9"/>
    <x v="2"/>
    <n v="359"/>
    <s v="359R"/>
    <s v="GRUPO-A1"/>
    <n v="16604672"/>
    <s v="Historia contemporánea I"/>
    <s v="GR"/>
    <s v="GRUPO REDUCIDO"/>
    <s v="359R"/>
    <s v="GRUPO REDUCIDO DE Historia contemporánea I"/>
    <s v="GRUPO-A1"/>
    <s v="Grupo Reducido de Historia contemporánea I"/>
    <s v="1S"/>
    <n v="16604672"/>
    <s v="VIGUERA"/>
    <s v="RUIZ"/>
    <s v="REBECA"/>
    <s v="reviguer"/>
    <s v="rebeca.viguera@unirioja.es"/>
    <n v="1.5"/>
    <n v="1.5"/>
    <n v="536"/>
    <s v="PROFESOR INTERINO"/>
    <s v="P06"/>
    <s v="TIEMPO PARCIAL (6+6 HORAS)"/>
    <s v="2017-09-15 00:00:00.0"/>
    <s v="null"/>
    <s v="PI101282"/>
    <s v="PROFESOR CONTRATADO INTERINO"/>
    <s v="R114"/>
    <x v="3"/>
    <n v="450"/>
    <s v="HISTORIA CONTEMPORÁNEA"/>
  </r>
  <r>
    <x v="9"/>
    <x v="2"/>
    <n v="360"/>
    <s v="360G"/>
    <s v="GRUPO-A"/>
    <n v="410009"/>
    <s v="Historia de la antigüedad en España"/>
    <s v="GG"/>
    <s v="GRUPO GRANDE"/>
    <s v="360G"/>
    <s v="GRUPO GRANDE DE Historia de la antiguedad en España"/>
    <s v="GRUPO-A"/>
    <s v="Grupo Grande de Historia de la antiguedad en España"/>
    <s v="1S"/>
    <n v="410009"/>
    <s v="IGUACEL DE LA"/>
    <s v="CRUZ"/>
    <s v="MARÍA DEL PILAR"/>
    <s v="piiguad"/>
    <s v="pilar.iguacel@unirioja.es"/>
    <n v="4.5"/>
    <n v="4.5"/>
    <n v="532"/>
    <s v="LABORAL DOCENTE-ASOCIADO"/>
    <s v="P06"/>
    <s v="TIEMPO PARCIAL (6+6 HORAS)"/>
    <s v="2017-09-15 00:00:00.0"/>
    <s v="2019-09-14 00:00:00.0"/>
    <s v="PI101281"/>
    <s v="PROFESOR ASOCIADO"/>
    <s v="R114"/>
    <x v="3"/>
    <n v="445"/>
    <s v="HISTORIA ANTIGUA"/>
  </r>
  <r>
    <x v="9"/>
    <x v="2"/>
    <n v="360"/>
    <s v="360G"/>
    <s v="GRUPO-A"/>
    <n v="16536532"/>
    <s v="Historia de la antigüedad en España"/>
    <s v="GG"/>
    <s v="GRUPO GRANDE"/>
    <s v="360G"/>
    <s v="GRUPO GRANDE DE Historia de la antiguedad en España"/>
    <s v="GRUPO-A"/>
    <s v="Grupo Grande de Historia de la antiguedad en España"/>
    <s v="1S"/>
    <n v="16536532"/>
    <s v="CASTILLO"/>
    <s v="PASCUAL"/>
    <s v="MARÍA JOSEFA"/>
    <s v="mjcasti"/>
    <s v="mariajose.castillo@unirioja.es"/>
    <n v="0"/>
    <n v="0"/>
    <n v="504"/>
    <s v="PROFESOR TITULAR UNIVERSIDAD"/>
    <s v="C01"/>
    <s v="TIEMPO COMPLETO"/>
    <s v="2015-09-15 00:00:00.0"/>
    <s v="null"/>
    <s v="DF3402"/>
    <s v="TITULAR DE UNIVERSIDAD"/>
    <s v="R114"/>
    <x v="3"/>
    <n v="445"/>
    <s v="HISTORIA ANTIGUA"/>
  </r>
  <r>
    <x v="9"/>
    <x v="2"/>
    <n v="360"/>
    <s v="360R"/>
    <s v="GRUPO-A1"/>
    <n v="410009"/>
    <s v="Historia de la antigüedad en España"/>
    <s v="GR"/>
    <s v="GRUPO REDUCIDO"/>
    <s v="360R"/>
    <s v="GRUPO REDUCIDO DE Historia de la antiguedad en España"/>
    <s v="GRUPO-A1"/>
    <s v="Grupo Reducido de Historia de la antiguedad en España"/>
    <s v="1S"/>
    <n v="410009"/>
    <s v="IGUACEL DE LA"/>
    <s v="CRUZ"/>
    <s v="MARÍA DEL PILAR"/>
    <s v="piiguad"/>
    <s v="pilar.iguacel@unirioja.es"/>
    <n v="1.5"/>
    <n v="1.5"/>
    <n v="532"/>
    <s v="LABORAL DOCENTE-ASOCIADO"/>
    <s v="P06"/>
    <s v="TIEMPO PARCIAL (6+6 HORAS)"/>
    <s v="2017-09-15 00:00:00.0"/>
    <s v="2019-09-14 00:00:00.0"/>
    <s v="PI101281"/>
    <s v="PROFESOR ASOCIADO"/>
    <s v="R114"/>
    <x v="3"/>
    <n v="445"/>
    <s v="HISTORIA ANTIGUA"/>
  </r>
  <r>
    <x v="9"/>
    <x v="2"/>
    <n v="361"/>
    <s v="361G"/>
    <s v="GRUPO-A"/>
    <n v="16544594"/>
    <s v="Historia del arte I"/>
    <s v="GG"/>
    <s v="GRUPO GRANDE"/>
    <s v="361G"/>
    <s v="GRUPO GRANDE DE Historia del arte I"/>
    <s v="GRUPO-A"/>
    <s v="Grupo Grande de Historia del arte I"/>
    <s v="1S"/>
    <n v="16544594"/>
    <s v="SÁENZ"/>
    <s v="RODRÍGUEZ"/>
    <s v="MINERVA"/>
    <s v="misaenz"/>
    <s v="minerva.saenz@unirioja.es"/>
    <n v="4.5"/>
    <n v="4.5"/>
    <n v="504"/>
    <s v="PROFESOR TITULAR UNIVERSIDAD"/>
    <s v="C01"/>
    <s v="TIEMPO COMPLETO"/>
    <s v="2017-09-15 00:00:00.0"/>
    <s v="null"/>
    <s v="DF100342"/>
    <s v="PROFESOR TITULAR DE UNIVERSIDAD"/>
    <s v="R114"/>
    <x v="3"/>
    <n v="465"/>
    <s v="HISTORIA DEL ARTE"/>
  </r>
  <r>
    <x v="9"/>
    <x v="2"/>
    <n v="361"/>
    <s v="361R"/>
    <s v="GRUPO-A1"/>
    <n v="16544594"/>
    <s v="Historia del arte I"/>
    <s v="GR"/>
    <s v="GRUPO REDUCIDO"/>
    <s v="361R"/>
    <s v="GRUPO REDUCIDO DE Historia del arte I"/>
    <s v="GRUPO-A1"/>
    <s v="Grupo Reducido de Historia del arte I"/>
    <s v="1S"/>
    <n v="16544594"/>
    <s v="SÁENZ"/>
    <s v="RODRÍGUEZ"/>
    <s v="MINERVA"/>
    <s v="misaenz"/>
    <s v="minerva.saenz@unirioja.es"/>
    <n v="1.5"/>
    <n v="1.5"/>
    <n v="504"/>
    <s v="PROFESOR TITULAR UNIVERSIDAD"/>
    <s v="C01"/>
    <s v="TIEMPO COMPLETO"/>
    <s v="2017-09-15 00:00:00.0"/>
    <s v="null"/>
    <s v="DF100342"/>
    <s v="PROFESOR TITULAR DE UNIVERSIDAD"/>
    <s v="R114"/>
    <x v="3"/>
    <n v="465"/>
    <s v="HISTORIA DEL ARTE"/>
  </r>
  <r>
    <x v="9"/>
    <x v="2"/>
    <n v="362"/>
    <s v="362G"/>
    <s v="GRUPO-A"/>
    <n v="20170417"/>
    <s v="Prehistoria de la Península Ibérica"/>
    <s v="GG"/>
    <s v="GRUPO GRANDE"/>
    <s v="362G"/>
    <s v="GRUPO GRANDE DE Prehistoria de la Península Ibérica"/>
    <s v="GRUPO-A"/>
    <s v="Grupo Grande de Prehistoria de la Península Ibérica"/>
    <s v="1S"/>
    <n v="20170417"/>
    <s v="FANO"/>
    <s v="MARTÍNEZ"/>
    <s v="MIGUEL ÁNGEL"/>
    <s v="mifano"/>
    <s v="miguel-angel.fano@unirioja.es"/>
    <n v="4.5"/>
    <n v="4.5"/>
    <n v="504"/>
    <s v="PROFESOR TITULAR UNIVERSIDAD"/>
    <s v="C01"/>
    <s v="TIEMPO COMPLETO"/>
    <s v="2011-09-01 00:00:00.0"/>
    <s v="null"/>
    <s v="DF3569"/>
    <s v="TITULAR DE UNIVERSIDAD"/>
    <s v="R114"/>
    <x v="3"/>
    <n v="695"/>
    <s v="PREHISTORIA"/>
  </r>
  <r>
    <x v="9"/>
    <x v="2"/>
    <n v="362"/>
    <s v="362R"/>
    <s v="GRUPO-A1"/>
    <n v="20170417"/>
    <s v="Prehistoria de la Península Ibérica"/>
    <s v="GR"/>
    <s v="GRUPO REDUCIDO"/>
    <s v="362R"/>
    <s v="GRUPO REDUCIDO DE Prehistoria de la Península Ibérica"/>
    <s v="GRUPO-A1"/>
    <s v="Grupo Reducido de Prehistoria de la Península Ibérica"/>
    <s v="1S"/>
    <n v="20170417"/>
    <s v="FANO"/>
    <s v="MARTÍNEZ"/>
    <s v="MIGUEL ÁNGEL"/>
    <s v="mifano"/>
    <s v="miguel-angel.fano@unirioja.es"/>
    <n v="1.5"/>
    <n v="1.5"/>
    <n v="504"/>
    <s v="PROFESOR TITULAR UNIVERSIDAD"/>
    <s v="C01"/>
    <s v="TIEMPO COMPLETO"/>
    <s v="2011-09-01 00:00:00.0"/>
    <s v="null"/>
    <s v="DF3569"/>
    <s v="TITULAR DE UNIVERSIDAD"/>
    <s v="R114"/>
    <x v="3"/>
    <n v="695"/>
    <s v="PREHISTORIA"/>
  </r>
  <r>
    <x v="9"/>
    <x v="2"/>
    <n v="363"/>
    <s v="363G"/>
    <s v="GRUPO-A"/>
    <n v="36168750"/>
    <s v="Filosofía II"/>
    <s v="GG"/>
    <s v="GRUPO GRANDE"/>
    <s v="363G"/>
    <s v="GRUPO GRANDE DE Filosofía II"/>
    <s v="GRUPO-A"/>
    <s v="Grupo Grande de Filosofía II"/>
    <s v="2S"/>
    <n v="36168750"/>
    <s v="FERNÁNDEZ"/>
    <s v="GUERRERO"/>
    <s v="OLAYA"/>
    <s v="olferng"/>
    <s v="olaya.fernandez@unirioja.es"/>
    <n v="4.5"/>
    <n v="4.5"/>
    <n v="536"/>
    <s v="PROFESOR INTERINO"/>
    <s v="C01"/>
    <s v="TIEMPO COMPLETO"/>
    <s v="2017-09-15 00:00:00.0"/>
    <s v="null"/>
    <s v="PI101279"/>
    <s v="PROFESOR CONTRATADO INTERINO"/>
    <s v="R114"/>
    <x v="3"/>
    <n v="383"/>
    <s v="FILOSOFÍA MORAL"/>
  </r>
  <r>
    <x v="9"/>
    <x v="2"/>
    <n v="363"/>
    <s v="363R"/>
    <s v="GRUPO-A1"/>
    <n v="36168750"/>
    <s v="Filosofía II"/>
    <s v="GR"/>
    <s v="GRUPO REDUCIDO"/>
    <s v="363R"/>
    <s v="GRUPO REDUCIDO DE Filosofía II"/>
    <s v="GRUPO-A1"/>
    <s v="Grupo Reducido de Filosofía II"/>
    <s v="2S"/>
    <n v="36168750"/>
    <s v="FERNÁNDEZ"/>
    <s v="GUERRERO"/>
    <s v="OLAYA"/>
    <s v="olferng"/>
    <s v="olaya.fernandez@unirioja.es"/>
    <n v="1.5"/>
    <n v="1.5"/>
    <n v="536"/>
    <s v="PROFESOR INTERINO"/>
    <s v="C01"/>
    <s v="TIEMPO COMPLETO"/>
    <s v="2017-09-15 00:00:00.0"/>
    <s v="null"/>
    <s v="PI101279"/>
    <s v="PROFESOR CONTRATADO INTERINO"/>
    <s v="R114"/>
    <x v="3"/>
    <n v="383"/>
    <s v="FILOSOFÍA MORAL"/>
  </r>
  <r>
    <x v="9"/>
    <x v="2"/>
    <n v="364"/>
    <s v="364G"/>
    <s v="GRUPO-A"/>
    <n v="16548322"/>
    <s v="Geografía de Europa"/>
    <s v="GG"/>
    <s v="GRUPO GRANDE"/>
    <s v="364G"/>
    <s v="GRUPO GRANDE DE Geografía de Europa"/>
    <s v="GRUPO-A"/>
    <s v="Grupo Grande de Geografía de Europa"/>
    <s v="2S"/>
    <n v="16548322"/>
    <s v="PASCUAL"/>
    <s v="BELLIDO"/>
    <s v="NURIA ESTHER"/>
    <s v="nupascua"/>
    <s v="nuria-esther.pascual@unirioja.es"/>
    <n v="0"/>
    <n v="0"/>
    <n v="504"/>
    <s v="PROFESOR TITULAR UNIVERSIDAD"/>
    <s v="C01"/>
    <s v="TIEMPO COMPLETO"/>
    <s v="2011-09-01 00:00:00.0"/>
    <s v="null"/>
    <s v="DF100298"/>
    <s v="PROFESOR TITULAR DE UNIVERSIDAD"/>
    <s v="R114"/>
    <x v="3"/>
    <n v="10"/>
    <s v="ANÁLISIS GEOGRÁFICO REGIONAL"/>
  </r>
  <r>
    <x v="9"/>
    <x v="2"/>
    <n v="364"/>
    <s v="364G"/>
    <s v="GRUPO-A"/>
    <n v="25475404"/>
    <s v="Geografía de Europa"/>
    <s v="GG"/>
    <s v="GRUPO GRANDE"/>
    <s v="364G"/>
    <s v="GRUPO GRANDE DE Geografía de Europa"/>
    <s v="GRUPO-A"/>
    <s v="Grupo Grande de Geografía de Europa"/>
    <s v="2S"/>
    <n v="25475404"/>
    <s v="LANA-RENAULT"/>
    <s v="MONREAL"/>
    <s v="NOEMÍ SOLANGE"/>
    <s v="nolanare"/>
    <s v="noemi-solange.lana-renault@unirioja.es"/>
    <n v="4.5"/>
    <n v="4.5"/>
    <n v="536"/>
    <s v="PROFESOR INTERINO"/>
    <s v="C01"/>
    <s v="TIEMPO COMPLETO"/>
    <s v="2018-09-17 00:00:00.0"/>
    <s v="null"/>
    <s v="PI101388"/>
    <s v="PROFESOR CONTRATADO INTERINO"/>
    <s v="R114"/>
    <x v="3"/>
    <n v="10"/>
    <s v="ANÁLISIS GEOGRÁFICO REGIONAL"/>
  </r>
  <r>
    <x v="9"/>
    <x v="2"/>
    <n v="364"/>
    <s v="364R"/>
    <s v="GRUPO-A1"/>
    <n v="73141176"/>
    <s v="Geografía de Europa"/>
    <s v="GR"/>
    <s v="GRUPO REDUCIDO"/>
    <s v="364R"/>
    <s v="GRUPO REDUCIDO DE Geografía de Europa"/>
    <s v="GRUPO-A1"/>
    <s v="Grupo Reducido de Geografía de Europa"/>
    <s v="2S"/>
    <n v="73141176"/>
    <s v="PUEYO"/>
    <s v="MOLER"/>
    <s v="RUBEN"/>
    <s v="rupueyo"/>
    <s v="ruben.pueyo@unirioja.es"/>
    <n v="1.5"/>
    <n v="1.5"/>
    <n v="536"/>
    <s v="PROFESOR INTERINO"/>
    <s v="P05"/>
    <s v="TIEMPO PARCIAL (5+5 HORAS)"/>
    <s v="2019-02-06 00:00:00.0"/>
    <s v="2019-09-14 00:00:00.0"/>
    <s v="PI101454"/>
    <s v="PROFESOR CONTRATADO INTERINO"/>
    <s v="R114"/>
    <x v="3"/>
    <n v="10"/>
    <s v="ANÁLISIS GEOGRÁFICO REGIONAL"/>
  </r>
  <r>
    <x v="9"/>
    <x v="2"/>
    <n v="365"/>
    <s v="365G"/>
    <s v="GRUPO-A"/>
    <n v="16528324"/>
    <s v="Historia contemporánea II"/>
    <s v="GG"/>
    <s v="GRUPO GRANDE"/>
    <s v="365G"/>
    <s v="GRUPO GRANDE DE Historia contemporánea II"/>
    <s v="GRUPO-A"/>
    <s v="Grupo Grande de Historia contemporánea II"/>
    <s v="2S"/>
    <n v="16528324"/>
    <s v="NAVAJAS"/>
    <s v="ZUBELDÍA"/>
    <s v="CARLOS"/>
    <s v="canavaja"/>
    <s v="carlos.navajas@unirioja.es"/>
    <n v="4.5"/>
    <n v="4.5"/>
    <n v="504"/>
    <s v="PROFESOR TITULAR UNIVERSIDAD"/>
    <s v="C01"/>
    <s v="TIEMPO COMPLETO"/>
    <s v="2018-12-18 00:00:00.0"/>
    <s v="null"/>
    <s v="DF100370"/>
    <s v="PROFESOR TITULAR DE UNIVERSIDAD"/>
    <s v="R114"/>
    <x v="3"/>
    <n v="450"/>
    <s v="HISTORIA CONTEMPORÁNEA"/>
  </r>
  <r>
    <x v="9"/>
    <x v="2"/>
    <n v="365"/>
    <s v="365R"/>
    <s v="GRUPO-A1"/>
    <n v="16528324"/>
    <s v="Historia contemporánea II"/>
    <s v="GR"/>
    <s v="GRUPO REDUCIDO"/>
    <s v="365R"/>
    <s v="GRUPO REDUCIDO DE Historia contemporánea II"/>
    <s v="GRUPO-A1"/>
    <s v="Grupo Reducido de Historia contemporánea II"/>
    <s v="2S"/>
    <n v="16528324"/>
    <s v="NAVAJAS"/>
    <s v="ZUBELDÍA"/>
    <s v="CARLOS"/>
    <s v="canavaja"/>
    <s v="carlos.navajas@unirioja.es"/>
    <n v="1.5"/>
    <n v="1.5"/>
    <n v="504"/>
    <s v="PROFESOR TITULAR UNIVERSIDAD"/>
    <s v="C01"/>
    <s v="TIEMPO COMPLETO"/>
    <s v="2018-12-18 00:00:00.0"/>
    <s v="null"/>
    <s v="DF100370"/>
    <s v="PROFESOR TITULAR DE UNIVERSIDAD"/>
    <s v="R114"/>
    <x v="3"/>
    <n v="450"/>
    <s v="HISTORIA CONTEMPORÁNEA"/>
  </r>
  <r>
    <x v="9"/>
    <x v="2"/>
    <n v="366"/>
    <s v="366G"/>
    <s v="GRUPO-A"/>
    <n v="16544594"/>
    <s v="Historia del arte II"/>
    <s v="GG"/>
    <s v="GRUPO GRANDE"/>
    <s v="366G"/>
    <s v="GRUPO GRANDE DE Historia del arte II"/>
    <s v="GRUPO-A"/>
    <s v="Grupo Grande de Historia del arte II"/>
    <s v="2S"/>
    <n v="16544594"/>
    <s v="SÁENZ"/>
    <s v="RODRÍGUEZ"/>
    <s v="MINERVA"/>
    <s v="misaenz"/>
    <s v="minerva.saenz@unirioja.es"/>
    <n v="4.5"/>
    <n v="4.5"/>
    <n v="504"/>
    <s v="PROFESOR TITULAR UNIVERSIDAD"/>
    <s v="C01"/>
    <s v="TIEMPO COMPLETO"/>
    <s v="2017-09-15 00:00:00.0"/>
    <s v="null"/>
    <s v="DF100342"/>
    <s v="PROFESOR TITULAR DE UNIVERSIDAD"/>
    <s v="R114"/>
    <x v="3"/>
    <n v="465"/>
    <s v="HISTORIA DEL ARTE"/>
  </r>
  <r>
    <x v="9"/>
    <x v="2"/>
    <n v="366"/>
    <s v="366R"/>
    <s v="GRUPO-A1"/>
    <n v="16544594"/>
    <s v="Historia del arte II"/>
    <s v="GR"/>
    <s v="GRUPO REDUCIDO"/>
    <s v="366R"/>
    <s v="GRUPO REDUCIDO DE Historia del arte II"/>
    <s v="GRUPO-A1"/>
    <s v="Grupo Reducido de Historia del arte II"/>
    <s v="2S"/>
    <n v="16544594"/>
    <s v="SÁENZ"/>
    <s v="RODRÍGUEZ"/>
    <s v="MINERVA"/>
    <s v="misaenz"/>
    <s v="minerva.saenz@unirioja.es"/>
    <n v="1.5"/>
    <n v="1.5"/>
    <n v="504"/>
    <s v="PROFESOR TITULAR UNIVERSIDAD"/>
    <s v="C01"/>
    <s v="TIEMPO COMPLETO"/>
    <s v="2017-09-15 00:00:00.0"/>
    <s v="null"/>
    <s v="DF100342"/>
    <s v="PROFESOR TITULAR DE UNIVERSIDAD"/>
    <s v="R114"/>
    <x v="3"/>
    <n v="465"/>
    <s v="HISTORIA DEL ARTE"/>
  </r>
  <r>
    <x v="9"/>
    <x v="2"/>
    <n v="367"/>
    <s v="367G"/>
    <s v="GRUPO-A"/>
    <n v="13103464"/>
    <s v="Historia medieval de España"/>
    <s v="GG"/>
    <s v="GRUPO GRANDE"/>
    <s v="367G"/>
    <s v="GRUPO GRANDE DE Historia medieval de España"/>
    <s v="GRUPO-A"/>
    <s v="Grupo Grande de Historia medieval de España"/>
    <s v="2S"/>
    <n v="13103464"/>
    <s v="ÁLVAREZ"/>
    <s v="BORGE"/>
    <s v="IGNACIO"/>
    <s v="ialvarez"/>
    <s v="ignacio.alvarez@unirioja.es"/>
    <n v="4.5"/>
    <n v="4.5"/>
    <n v="500"/>
    <s v="CATEDRATICO DE UNIVERSIDAD"/>
    <s v="01R"/>
    <s v="TIEMPO COMPLETO REDUCIDO"/>
    <s v="2017-12-04 00:00:00.0"/>
    <s v="null"/>
    <s v="DF100348"/>
    <s v="CATEDRÁTICO DE UNIVERSIDAD"/>
    <s v="R114"/>
    <x v="3"/>
    <n v="485"/>
    <s v="HISTORIA MEDIEVAL"/>
  </r>
  <r>
    <x v="9"/>
    <x v="2"/>
    <n v="367"/>
    <s v="367R"/>
    <s v="GRUPO-A1"/>
    <n v="13103464"/>
    <s v="Historia medieval de España"/>
    <s v="GR"/>
    <s v="GRUPO REDUCIDO"/>
    <s v="367R"/>
    <s v="GRUPO REDUCIDO DE Historia medieval de España"/>
    <s v="GRUPO-A1"/>
    <s v="Grupo Reducido de Historia medieval de España"/>
    <s v="2S"/>
    <n v="13103464"/>
    <s v="ÁLVAREZ"/>
    <s v="BORGE"/>
    <s v="IGNACIO"/>
    <s v="ialvarez"/>
    <s v="ignacio.alvarez@unirioja.es"/>
    <n v="1.5"/>
    <n v="1.5"/>
    <n v="500"/>
    <s v="CATEDRATICO DE UNIVERSIDAD"/>
    <s v="01R"/>
    <s v="TIEMPO COMPLETO REDUCIDO"/>
    <s v="2017-12-04 00:00:00.0"/>
    <s v="null"/>
    <s v="DF100348"/>
    <s v="CATEDRÁTICO DE UNIVERSIDAD"/>
    <s v="R114"/>
    <x v="3"/>
    <n v="485"/>
    <s v="HISTORIA MEDIEVAL"/>
  </r>
  <r>
    <x v="9"/>
    <x v="2"/>
    <n v="368"/>
    <s v="368G"/>
    <s v="GRUPO-A"/>
    <n v="16539010"/>
    <s v="Cartografía y representación gráfica"/>
    <s v="GG"/>
    <s v="GRUPO GRANDE"/>
    <s v="368G"/>
    <s v="GG de Cartografía y representación gráfica"/>
    <s v="GRUPO-A"/>
    <s v="GG de Cartografía y representación gráfica"/>
    <s v="1S"/>
    <n v="16539010"/>
    <s v="RUIZ"/>
    <s v="FLAÑO"/>
    <s v="PURIFICACIÓN"/>
    <s v="puruiz"/>
    <s v="purificacion.ruiz@unirioja.es"/>
    <n v="0"/>
    <n v="0"/>
    <n v="504"/>
    <s v="PROFESOR TITULAR UNIVERSIDAD"/>
    <s v="01R"/>
    <s v="TIEMPO COMPLETO REDUCIDO"/>
    <s v="2017-09-15 00:00:00.0"/>
    <s v="null"/>
    <s v="DF3369"/>
    <s v="PROFESOR TITULAR DE UNIVERSIDAD"/>
    <s v="R114"/>
    <x v="3"/>
    <n v="430"/>
    <s v="GEOGRAFÍA FÍSICA"/>
  </r>
  <r>
    <x v="9"/>
    <x v="2"/>
    <n v="368"/>
    <s v="368G"/>
    <s v="GRUPO-A"/>
    <n v="16606836"/>
    <s v="Cartografía y representación gráfica"/>
    <s v="GG"/>
    <s v="GRUPO GRANDE"/>
    <s v="368G"/>
    <s v="GG de Cartografía y representación gráfica"/>
    <s v="GRUPO-A"/>
    <s v="GG de Cartografía y representación gráfica"/>
    <s v="1S"/>
    <n v="16606836"/>
    <s v="LLORENTE"/>
    <s v="ADÁN"/>
    <s v="JOSÉ ÁNGEL"/>
    <s v="jollorad"/>
    <s v="jose-angel.llorente@unirioja.es"/>
    <n v="3.2"/>
    <n v="3.2"/>
    <n v="536"/>
    <s v="PROFESOR INTERINO"/>
    <s v="C01"/>
    <s v="TIEMPO COMPLETO"/>
    <s v="2018-09-17 00:00:00.0"/>
    <s v="2019-09-14 00:00:00.0"/>
    <s v="PI101280"/>
    <s v="PROFESOR CONTRATADO INTERINO"/>
    <s v="R114"/>
    <x v="3"/>
    <n v="430"/>
    <s v="GEOGRAFÍA FÍSICA"/>
  </r>
  <r>
    <x v="9"/>
    <x v="2"/>
    <n v="368"/>
    <s v="368I"/>
    <s v="GRUPO-A1"/>
    <n v="16606836"/>
    <s v="Cartografía y representación gráfica"/>
    <s v="GI"/>
    <s v="GRUPO DE INFORMÁTICA"/>
    <s v="368I"/>
    <s v="GI de Cartografía y representación gráfica"/>
    <s v="GRUPO-A1"/>
    <s v="GI de Cartografía y representación gráfica"/>
    <s v="1S"/>
    <n v="16606836"/>
    <s v="LLORENTE"/>
    <s v="ADÁN"/>
    <s v="JOSÉ ÁNGEL"/>
    <s v="jollorad"/>
    <s v="jose-angel.llorente@unirioja.es"/>
    <n v="2.8"/>
    <n v="2.8"/>
    <n v="536"/>
    <s v="PROFESOR INTERINO"/>
    <s v="C01"/>
    <s v="TIEMPO COMPLETO"/>
    <s v="2018-09-17 00:00:00.0"/>
    <s v="2019-09-14 00:00:00.0"/>
    <s v="PI101280"/>
    <s v="PROFESOR CONTRATADO INTERINO"/>
    <s v="R114"/>
    <x v="3"/>
    <n v="430"/>
    <s v="GEOGRAFÍA FÍSICA"/>
  </r>
  <r>
    <x v="9"/>
    <x v="2"/>
    <n v="369"/>
    <s v="369G"/>
    <s v="GRUPO-A"/>
    <n v="16499934"/>
    <s v="Historia de España moderna"/>
    <s v="GG"/>
    <s v="GRUPO GRANDE"/>
    <s v="369G"/>
    <s v="GG de Historia de España moderna"/>
    <s v="GRUPO-A"/>
    <s v="GG de Historia de España moderna"/>
    <s v="1S"/>
    <n v="16499934"/>
    <s v="GÓMEZ"/>
    <s v="URDÁÑEZ"/>
    <s v="JOSÉ LUIS"/>
    <s v="jlgomez"/>
    <s v="jose-luis.gomez@unirioja.es"/>
    <n v="4.5"/>
    <n v="4.5"/>
    <n v="500"/>
    <s v="CATEDRATICO DE UNIVERSIDAD"/>
    <s v="C01"/>
    <s v="TIEMPO COMPLETO"/>
    <s v="2017-09-15 00:00:00.0"/>
    <s v="null"/>
    <s v="DF3518"/>
    <s v="CATEDRÁTICO DE UNIVERSIDAD"/>
    <s v="R114"/>
    <x v="3"/>
    <n v="490"/>
    <s v="HISTORIA MODERNA"/>
  </r>
  <r>
    <x v="9"/>
    <x v="2"/>
    <n v="369"/>
    <s v="369R"/>
    <s v="GRUPO-A1"/>
    <n v="16499934"/>
    <s v="Historia de España moderna"/>
    <s v="GR"/>
    <s v="GRUPO REDUCIDO"/>
    <s v="369R"/>
    <s v="GR de Historia de España moderna"/>
    <s v="GRUPO-A1"/>
    <s v="GR de Historia de España moderna"/>
    <s v="1S"/>
    <n v="16499934"/>
    <s v="GÓMEZ"/>
    <s v="URDÁÑEZ"/>
    <s v="JOSÉ LUIS"/>
    <s v="jlgomez"/>
    <s v="jose-luis.gomez@unirioja.es"/>
    <n v="1.5"/>
    <n v="1.5"/>
    <n v="500"/>
    <s v="CATEDRATICO DE UNIVERSIDAD"/>
    <s v="C01"/>
    <s v="TIEMPO COMPLETO"/>
    <s v="2017-09-15 00:00:00.0"/>
    <s v="null"/>
    <s v="DF3518"/>
    <s v="CATEDRÁTICO DE UNIVERSIDAD"/>
    <s v="R114"/>
    <x v="3"/>
    <n v="490"/>
    <s v="HISTORIA MODERNA"/>
  </r>
  <r>
    <x v="9"/>
    <x v="2"/>
    <n v="370"/>
    <s v="370G"/>
    <s v="GRUPO-A"/>
    <n v="16548322"/>
    <s v="Geografía de los espacios mundiales"/>
    <s v="GG"/>
    <s v="GRUPO GRANDE"/>
    <s v="370G"/>
    <s v="GG de Geografía de los espacios mundiales"/>
    <s v="GRUPO-A"/>
    <s v="GG de Geografía de los espacios mundiales"/>
    <s v="2S"/>
    <n v="16548322"/>
    <s v="PASCUAL"/>
    <s v="BELLIDO"/>
    <s v="NURIA ESTHER"/>
    <s v="nupascua"/>
    <s v="nuria-esther.pascual@unirioja.es"/>
    <n v="4.5"/>
    <n v="4.5"/>
    <n v="504"/>
    <s v="PROFESOR TITULAR UNIVERSIDAD"/>
    <s v="C01"/>
    <s v="TIEMPO COMPLETO"/>
    <s v="2011-09-01 00:00:00.0"/>
    <s v="null"/>
    <s v="DF100298"/>
    <s v="PROFESOR TITULAR DE UNIVERSIDAD"/>
    <s v="R114"/>
    <x v="3"/>
    <n v="10"/>
    <s v="ANÁLISIS GEOGRÁFICO REGIONAL"/>
  </r>
  <r>
    <x v="9"/>
    <x v="2"/>
    <n v="370"/>
    <s v="370R"/>
    <s v="GRUPO-A1"/>
    <n v="16548322"/>
    <s v="Geografía de los espacios mundiales"/>
    <s v="GR"/>
    <s v="GRUPO REDUCIDO"/>
    <s v="370R"/>
    <s v="GR de Geografía de los espacios mundiales"/>
    <s v="GRUPO-A1"/>
    <s v="GR de Geografía de los espacios mundiales"/>
    <s v="2S"/>
    <n v="16548322"/>
    <s v="PASCUAL"/>
    <s v="BELLIDO"/>
    <s v="NURIA ESTHER"/>
    <s v="nupascua"/>
    <s v="nuria-esther.pascual@unirioja.es"/>
    <n v="1.5"/>
    <n v="1.5"/>
    <n v="504"/>
    <s v="PROFESOR TITULAR UNIVERSIDAD"/>
    <s v="C01"/>
    <s v="TIEMPO COMPLETO"/>
    <s v="2011-09-01 00:00:00.0"/>
    <s v="null"/>
    <s v="DF100298"/>
    <s v="PROFESOR TITULAR DE UNIVERSIDAD"/>
    <s v="R114"/>
    <x v="3"/>
    <n v="10"/>
    <s v="ANÁLISIS GEOGRÁFICO REGIONAL"/>
  </r>
  <r>
    <x v="9"/>
    <x v="2"/>
    <n v="371"/>
    <s v="371G"/>
    <s v="GRUPO-A"/>
    <n v="16528324"/>
    <s v="Historia Contemporánea de España"/>
    <s v="GG"/>
    <s v="GRUPO GRANDE"/>
    <s v="371G"/>
    <s v="GG de Historia Contemporánea de España"/>
    <s v="GRUPO-A"/>
    <s v="GG de Historia Contemporánea de España"/>
    <s v="2S"/>
    <n v="16528324"/>
    <s v="NAVAJAS"/>
    <s v="ZUBELDÍA"/>
    <s v="CARLOS"/>
    <s v="canavaja"/>
    <s v="carlos.navajas@unirioja.es"/>
    <n v="4.5"/>
    <n v="4.5"/>
    <n v="504"/>
    <s v="PROFESOR TITULAR UNIVERSIDAD"/>
    <s v="C01"/>
    <s v="TIEMPO COMPLETO"/>
    <s v="2018-12-18 00:00:00.0"/>
    <s v="null"/>
    <s v="DF100370"/>
    <s v="PROFESOR TITULAR DE UNIVERSIDAD"/>
    <s v="R114"/>
    <x v="3"/>
    <n v="450"/>
    <s v="HISTORIA CONTEMPORÁNEA"/>
  </r>
  <r>
    <x v="9"/>
    <x v="2"/>
    <n v="371"/>
    <s v="371R"/>
    <s v="GRUPO-A1"/>
    <n v="16528324"/>
    <s v="Historia Contemporánea de España"/>
    <s v="GR"/>
    <s v="GRUPO REDUCIDO"/>
    <s v="371R"/>
    <s v="GR de Historia Contemporánea de España"/>
    <s v="GRUPO-A1"/>
    <s v="GR de Historia Contemporánea de España"/>
    <s v="2S"/>
    <n v="16528324"/>
    <s v="NAVAJAS"/>
    <s v="ZUBELDÍA"/>
    <s v="CARLOS"/>
    <s v="canavaja"/>
    <s v="carlos.navajas@unirioja.es"/>
    <n v="1.5"/>
    <n v="1.5"/>
    <n v="504"/>
    <s v="PROFESOR TITULAR UNIVERSIDAD"/>
    <s v="C01"/>
    <s v="TIEMPO COMPLETO"/>
    <s v="2018-12-18 00:00:00.0"/>
    <s v="null"/>
    <s v="DF100370"/>
    <s v="PROFESOR TITULAR DE UNIVERSIDAD"/>
    <s v="R114"/>
    <x v="3"/>
    <n v="450"/>
    <s v="HISTORIA CONTEMPORÁNEA"/>
  </r>
  <r>
    <x v="9"/>
    <x v="2"/>
    <n v="372"/>
    <s v="372G"/>
    <s v="GRUPO-A"/>
    <n v="13103464"/>
    <s v="Fuentes históricas de la Edad Media"/>
    <s v="GG"/>
    <s v="GRUPO GRANDE"/>
    <s v="372G"/>
    <s v="GG de Fuentes históricas de la Edad Media"/>
    <s v="GRUPO-A"/>
    <s v="GG de Fuentes históricas de la Edad Media"/>
    <s v="1S"/>
    <n v="13103464"/>
    <s v="ÁLVAREZ"/>
    <s v="BORGE"/>
    <s v="IGNACIO"/>
    <s v="ialvarez"/>
    <s v="ignacio.alvarez@unirioja.es"/>
    <n v="4.5"/>
    <n v="4.5"/>
    <n v="500"/>
    <s v="CATEDRATICO DE UNIVERSIDAD"/>
    <s v="01R"/>
    <s v="TIEMPO COMPLETO REDUCIDO"/>
    <s v="2017-12-04 00:00:00.0"/>
    <s v="null"/>
    <s v="DF100348"/>
    <s v="CATEDRÁTICO DE UNIVERSIDAD"/>
    <s v="R114"/>
    <x v="3"/>
    <n v="485"/>
    <s v="HISTORIA MEDIEVAL"/>
  </r>
  <r>
    <x v="9"/>
    <x v="2"/>
    <n v="372"/>
    <s v="372R"/>
    <s v="GRUPO-A1"/>
    <n v="13103464"/>
    <s v="Fuentes históricas de la Edad Media"/>
    <s v="GR"/>
    <s v="GRUPO REDUCIDO"/>
    <s v="372R"/>
    <s v="GR de Fuentes históricas de la Edad Media"/>
    <s v="GRUPO-A1"/>
    <s v="GR de Fuentes históricas de la Edad Media"/>
    <s v="1S"/>
    <n v="13103464"/>
    <s v="ÁLVAREZ"/>
    <s v="BORGE"/>
    <s v="IGNACIO"/>
    <s v="ialvarez"/>
    <s v="ignacio.alvarez@unirioja.es"/>
    <n v="1.5"/>
    <n v="1.5"/>
    <n v="500"/>
    <s v="CATEDRATICO DE UNIVERSIDAD"/>
    <s v="01R"/>
    <s v="TIEMPO COMPLETO REDUCIDO"/>
    <s v="2017-12-04 00:00:00.0"/>
    <s v="null"/>
    <s v="DF100348"/>
    <s v="CATEDRÁTICO DE UNIVERSIDAD"/>
    <s v="R114"/>
    <x v="3"/>
    <n v="485"/>
    <s v="HISTORIA MEDIEVAL"/>
  </r>
  <r>
    <x v="9"/>
    <x v="2"/>
    <n v="373"/>
    <s v="373G"/>
    <s v="GRUPO-A"/>
    <n v="13103464"/>
    <s v="Paleografía y diplomática"/>
    <s v="GG"/>
    <s v="GRUPO GRANDE"/>
    <s v="373G"/>
    <s v="GG de Paleografía y diplomática"/>
    <s v="GRUPO-A"/>
    <s v="GG de Paleografía y diplomática"/>
    <s v="1S"/>
    <n v="13103464"/>
    <s v="ÁLVAREZ"/>
    <s v="BORGE"/>
    <s v="IGNACIO"/>
    <s v="ialvarez"/>
    <s v="ignacio.alvarez@unirioja.es"/>
    <n v="1"/>
    <n v="1"/>
    <n v="500"/>
    <s v="CATEDRATICO DE UNIVERSIDAD"/>
    <s v="01R"/>
    <s v="TIEMPO COMPLETO REDUCIDO"/>
    <s v="2017-12-04 00:00:00.0"/>
    <s v="null"/>
    <s v="DF100348"/>
    <s v="CATEDRÁTICO DE UNIVERSIDAD"/>
    <s v="R114"/>
    <x v="3"/>
    <n v="485"/>
    <s v="HISTORIA MEDIEVAL"/>
  </r>
  <r>
    <x v="9"/>
    <x v="2"/>
    <n v="373"/>
    <s v="373G"/>
    <s v="GRUPO-A"/>
    <n v="72573678"/>
    <s v="Paleografía y diplomática"/>
    <s v="GG"/>
    <s v="GRUPO GRANDE"/>
    <s v="373G"/>
    <s v="GG de Paleografía y diplomática"/>
    <s v="GRUPO-A"/>
    <s v="GG de Paleografía y diplomática"/>
    <s v="1S"/>
    <n v="72573678"/>
    <s v="GOICOLEA"/>
    <s v="JULIÁN"/>
    <s v="FRANCISCO JAVIER"/>
    <s v="frgoicol"/>
    <s v="francisco-javier.goicolea@unirioja.es"/>
    <n v="1.4"/>
    <n v="1.4"/>
    <n v="536"/>
    <s v="PROFESOR INTERINO"/>
    <s v="P06"/>
    <s v="TIEMPO PARCIAL (6+6 HORAS)"/>
    <s v="2017-09-15 00:00:00.0"/>
    <s v="null"/>
    <s v="PI101285"/>
    <s v="PROFESOR CONTRATADO INTERINO"/>
    <s v="R114"/>
    <x v="3"/>
    <n v="485"/>
    <s v="HISTORIA MEDIEVAL"/>
  </r>
  <r>
    <x v="9"/>
    <x v="2"/>
    <n v="373"/>
    <s v="373I"/>
    <s v="GRUPO-A1"/>
    <n v="72573678"/>
    <s v="Paleografía y diplomática"/>
    <s v="GI"/>
    <s v="GRUPO DE INFORMÁTICA"/>
    <s v="373I"/>
    <s v="GI de Paleografía y diplomática"/>
    <s v="GRUPO-A1"/>
    <s v="GI de Paleografía y diplomática"/>
    <s v="1S"/>
    <n v="72573678"/>
    <s v="GOICOLEA"/>
    <s v="JULIÁN"/>
    <s v="FRANCISCO JAVIER"/>
    <s v="frgoicol"/>
    <s v="francisco-javier.goicolea@unirioja.es"/>
    <n v="2.1"/>
    <n v="2.1"/>
    <n v="536"/>
    <s v="PROFESOR INTERINO"/>
    <s v="P06"/>
    <s v="TIEMPO PARCIAL (6+6 HORAS)"/>
    <s v="2017-09-15 00:00:00.0"/>
    <s v="null"/>
    <s v="PI101285"/>
    <s v="PROFESOR CONTRATADO INTERINO"/>
    <s v="R114"/>
    <x v="3"/>
    <n v="485"/>
    <s v="HISTORIA MEDIEVAL"/>
  </r>
  <r>
    <x v="9"/>
    <x v="2"/>
    <n v="374"/>
    <s v="374G"/>
    <s v="GRUPO-A"/>
    <n v="13120437"/>
    <s v="Nuevas tendencias en historia moderna"/>
    <s v="GG"/>
    <s v="GRUPO GRANDE"/>
    <s v="374G"/>
    <s v="GG de Nuevas tendencias en historia moderna"/>
    <s v="GRUPO-A"/>
    <s v="GG de Nuevas tendencias en historia moderna"/>
    <s v="2S"/>
    <n v="13120437"/>
    <s v="ATIENZA"/>
    <s v="LÓPEZ"/>
    <s v="MARÍA ÁNGELA"/>
    <s v="aatienza"/>
    <s v="angela.atienza@unirioja.es"/>
    <n v="2.5"/>
    <n v="2.5"/>
    <n v="500"/>
    <s v="CATEDRATICO DE UNIVERSIDAD"/>
    <s v="01R"/>
    <s v="TIEMPO COMPLETO REDUCIDO"/>
    <s v="2016-11-12 00:00:00.0"/>
    <s v="null"/>
    <s v="DF100339"/>
    <s v="CATEDRÁTICO DE UNIVERSIDAD"/>
    <s v="R114"/>
    <x v="3"/>
    <n v="490"/>
    <s v="HISTORIA MODERNA"/>
  </r>
  <r>
    <x v="9"/>
    <x v="2"/>
    <n v="374"/>
    <s v="374G"/>
    <s v="GRUPO-A"/>
    <n v="16630524"/>
    <s v="Nuevas tendencias en historia moderna"/>
    <s v="GG"/>
    <s v="GRUPO GRANDE"/>
    <s v="374G"/>
    <s v="GG de Nuevas tendencias en historia moderna"/>
    <s v="GRUPO-A"/>
    <s v="GG de Nuevas tendencias en historia moderna"/>
    <s v="2S"/>
    <n v="16630524"/>
    <s v="IBÁÑEZ"/>
    <s v="CASTRO"/>
    <s v="JUAN"/>
    <s v="juibanez"/>
    <s v="juan.ibanez@alum.unirioja.es"/>
    <n v="0.5"/>
    <n v="0.5"/>
    <n v="121"/>
    <s v="PERSONAL INVESTIGADOR EN FORMACIÓN"/>
    <n v="0"/>
    <s v="_"/>
    <s v="2016-09-10 00:00:00.0"/>
    <s v="2019-09-09 00:00:00.0"/>
    <s v="D14BECARIO1"/>
    <s v="PERSONAL INVESTIGADOR PREDOCTORAL EN FORMACIÓN"/>
    <s v="R114"/>
    <x v="3"/>
    <n v="490"/>
    <s v="HISTORIA MODERNA"/>
  </r>
  <r>
    <x v="9"/>
    <x v="2"/>
    <n v="374"/>
    <s v="374R"/>
    <s v="GRUPO-A1"/>
    <n v="13120437"/>
    <s v="Nuevas tendencias en historia moderna"/>
    <s v="GR"/>
    <s v="GRUPO REDUCIDO"/>
    <s v="374R"/>
    <s v="GR de Nuevas tendencias en historia moderna"/>
    <s v="GRUPO-A1"/>
    <s v="GR de Nuevas tendencias en historia moderna"/>
    <s v="2S"/>
    <n v="13120437"/>
    <s v="ATIENZA"/>
    <s v="LÓPEZ"/>
    <s v="MARÍA ÁNGELA"/>
    <s v="aatienza"/>
    <s v="angela.atienza@unirioja.es"/>
    <n v="1"/>
    <n v="1"/>
    <n v="500"/>
    <s v="CATEDRATICO DE UNIVERSIDAD"/>
    <s v="01R"/>
    <s v="TIEMPO COMPLETO REDUCIDO"/>
    <s v="2016-11-12 00:00:00.0"/>
    <s v="null"/>
    <s v="DF100339"/>
    <s v="CATEDRÁTICO DE UNIVERSIDAD"/>
    <s v="R114"/>
    <x v="3"/>
    <n v="490"/>
    <s v="HISTORIA MODERNA"/>
  </r>
  <r>
    <x v="9"/>
    <x v="2"/>
    <n v="374"/>
    <s v="374R"/>
    <s v="GRUPO-A1"/>
    <n v="16630524"/>
    <s v="Nuevas tendencias en historia moderna"/>
    <s v="GR"/>
    <s v="GRUPO REDUCIDO"/>
    <s v="374R"/>
    <s v="GR de Nuevas tendencias en historia moderna"/>
    <s v="GRUPO-A1"/>
    <s v="GR de Nuevas tendencias en historia moderna"/>
    <s v="2S"/>
    <n v="16630524"/>
    <s v="IBÁÑEZ"/>
    <s v="CASTRO"/>
    <s v="JUAN"/>
    <s v="juibanez"/>
    <s v="juan.ibanez@alum.unirioja.es"/>
    <n v="0.5"/>
    <n v="0.5"/>
    <n v="121"/>
    <s v="PERSONAL INVESTIGADOR EN FORMACIÓN"/>
    <n v="0"/>
    <s v="_"/>
    <s v="2016-09-10 00:00:00.0"/>
    <s v="2019-09-09 00:00:00.0"/>
    <s v="D14BECARIO1"/>
    <s v="PERSONAL INVESTIGADOR PREDOCTORAL EN FORMACIÓN"/>
    <s v="R114"/>
    <x v="3"/>
    <n v="490"/>
    <s v="HISTORIA MODERNA"/>
  </r>
  <r>
    <x v="9"/>
    <x v="2"/>
    <n v="375"/>
    <s v="375G"/>
    <s v="GRUPO-A"/>
    <n v="16499934"/>
    <s v="Metodología de la historia moderna"/>
    <s v="GG"/>
    <s v="GRUPO GRANDE"/>
    <s v="375G"/>
    <s v="GG de Metodología de la historia moderna"/>
    <s v="GRUPO-A"/>
    <s v="GG de Metodología de la historia moderna"/>
    <s v="2S"/>
    <n v="16499934"/>
    <s v="GÓMEZ"/>
    <s v="URDÁÑEZ"/>
    <s v="JOSÉ LUIS"/>
    <s v="jlgomez"/>
    <s v="jose-luis.gomez@unirioja.es"/>
    <n v="4.5"/>
    <n v="4.5"/>
    <n v="500"/>
    <s v="CATEDRATICO DE UNIVERSIDAD"/>
    <s v="C01"/>
    <s v="TIEMPO COMPLETO"/>
    <s v="2017-09-15 00:00:00.0"/>
    <s v="null"/>
    <s v="DF3518"/>
    <s v="CATEDRÁTICO DE UNIVERSIDAD"/>
    <s v="R114"/>
    <x v="3"/>
    <n v="490"/>
    <s v="HISTORIA MODERNA"/>
  </r>
  <r>
    <x v="9"/>
    <x v="2"/>
    <n v="375"/>
    <s v="375R"/>
    <s v="GRUPO-A1"/>
    <n v="16499934"/>
    <s v="Metodología de la historia moderna"/>
    <s v="GR"/>
    <s v="GRUPO REDUCIDO"/>
    <s v="375R"/>
    <s v="GR de Metodología de la historia moderna"/>
    <s v="GRUPO-A1"/>
    <s v="GR de Metodología de la historia moderna"/>
    <s v="2S"/>
    <n v="16499934"/>
    <s v="GÓMEZ"/>
    <s v="URDÁÑEZ"/>
    <s v="JOSÉ LUIS"/>
    <s v="jlgomez"/>
    <s v="jose-luis.gomez@unirioja.es"/>
    <n v="1.5"/>
    <n v="1.5"/>
    <n v="500"/>
    <s v="CATEDRATICO DE UNIVERSIDAD"/>
    <s v="C01"/>
    <s v="TIEMPO COMPLETO"/>
    <s v="2017-09-15 00:00:00.0"/>
    <s v="null"/>
    <s v="DF3518"/>
    <s v="CATEDRÁTICO DE UNIVERSIDAD"/>
    <s v="R114"/>
    <x v="3"/>
    <n v="490"/>
    <s v="HISTORIA MODERNA"/>
  </r>
  <r>
    <x v="9"/>
    <x v="2"/>
    <n v="376"/>
    <s v="376G"/>
    <s v="GRUPO-A"/>
    <n v="20170417"/>
    <s v="Patrimonio arqueológico"/>
    <s v="GG"/>
    <s v="GRUPO GRANDE"/>
    <s v="376G"/>
    <s v="GG de Patrimonio arqueológico"/>
    <s v="GRUPO-A"/>
    <s v="GG de Patrimonio arqueológico"/>
    <s v="2S"/>
    <n v="20170417"/>
    <s v="FANO"/>
    <s v="MARTÍNEZ"/>
    <s v="MIGUEL ÁNGEL"/>
    <s v="mifano"/>
    <s v="miguel-angel.fano@unirioja.es"/>
    <n v="4.5"/>
    <n v="4.5"/>
    <n v="504"/>
    <s v="PROFESOR TITULAR UNIVERSIDAD"/>
    <s v="C01"/>
    <s v="TIEMPO COMPLETO"/>
    <s v="2011-09-01 00:00:00.0"/>
    <s v="null"/>
    <s v="DF3569"/>
    <s v="TITULAR DE UNIVERSIDAD"/>
    <s v="R114"/>
    <x v="3"/>
    <n v="695"/>
    <s v="PREHISTORIA"/>
  </r>
  <r>
    <x v="9"/>
    <x v="2"/>
    <n v="376"/>
    <s v="376R"/>
    <s v="GRUPO-A1"/>
    <n v="20170417"/>
    <s v="Patrimonio arqueológico"/>
    <s v="GR"/>
    <s v="GRUPO REDUCIDO"/>
    <s v="376R"/>
    <s v="GR de Patrimonio arqueológico"/>
    <s v="GRUPO-A1"/>
    <s v="GR de Patrimonio arqueológico"/>
    <s v="2S"/>
    <n v="20170417"/>
    <s v="FANO"/>
    <s v="MARTÍNEZ"/>
    <s v="MIGUEL ÁNGEL"/>
    <s v="mifano"/>
    <s v="miguel-angel.fano@unirioja.es"/>
    <n v="1.5"/>
    <n v="1.5"/>
    <n v="504"/>
    <s v="PROFESOR TITULAR UNIVERSIDAD"/>
    <s v="C01"/>
    <s v="TIEMPO COMPLETO"/>
    <s v="2011-09-01 00:00:00.0"/>
    <s v="null"/>
    <s v="DF3569"/>
    <s v="TITULAR DE UNIVERSIDAD"/>
    <s v="R114"/>
    <x v="3"/>
    <n v="695"/>
    <s v="PREHISTORIA"/>
  </r>
  <r>
    <x v="9"/>
    <x v="2"/>
    <n v="377"/>
    <s v="377G"/>
    <s v="GRUPO-A"/>
    <n v="33425722"/>
    <s v="Patrimonio histórico-artístico II"/>
    <s v="GG"/>
    <s v="GRUPO GRANDE"/>
    <s v="377G"/>
    <s v="GG de Patrimonio histórico-artístico II"/>
    <s v="GRUPO-A"/>
    <s v="GG de Patrimonio histórico-artístico II"/>
    <s v="2S"/>
    <n v="33425722"/>
    <s v="ANDUEZA"/>
    <s v="UNANUA"/>
    <s v="Mª DEL PILAR"/>
    <s v="mdanduez"/>
    <s v="m-del-pilar.andueza@unirioja.es"/>
    <n v="3.2"/>
    <n v="3.2"/>
    <n v="504"/>
    <s v="PROFESOR TITULAR UNIVERSIDAD"/>
    <s v="C01"/>
    <s v="TIEMPO COMPLETO"/>
    <s v="2017-09-15 00:00:00.0"/>
    <s v="null"/>
    <s v="DF100343"/>
    <s v="PROFESOR TITULAR DE UNIVERSIDAD"/>
    <s v="R114"/>
    <x v="3"/>
    <n v="465"/>
    <s v="HISTORIA DEL ARTE"/>
  </r>
  <r>
    <x v="9"/>
    <x v="2"/>
    <n v="377"/>
    <s v="377R"/>
    <s v="GRUPO-A1"/>
    <n v="33425722"/>
    <s v="Patrimonio histórico-artístico II"/>
    <s v="GR"/>
    <s v="GRUPO REDUCIDO"/>
    <s v="377R"/>
    <s v="GR de Patrimonio histórico-artístico II"/>
    <s v="GRUPO-A1"/>
    <s v="GR de Patrimonio histórico-artístico II"/>
    <s v="2S"/>
    <n v="33425722"/>
    <s v="ANDUEZA"/>
    <s v="UNANUA"/>
    <s v="Mª DEL PILAR"/>
    <s v="mdanduez"/>
    <s v="m-del-pilar.andueza@unirioja.es"/>
    <n v="2.8"/>
    <n v="2.8"/>
    <n v="504"/>
    <s v="PROFESOR TITULAR UNIVERSIDAD"/>
    <s v="C01"/>
    <s v="TIEMPO COMPLETO"/>
    <s v="2017-09-15 00:00:00.0"/>
    <s v="null"/>
    <s v="DF100343"/>
    <s v="PROFESOR TITULAR DE UNIVERSIDAD"/>
    <s v="R114"/>
    <x v="3"/>
    <n v="465"/>
    <s v="HISTORIA DEL ARTE"/>
  </r>
  <r>
    <x v="9"/>
    <x v="2"/>
    <n v="378"/>
    <s v="378G"/>
    <s v="GRUPO-A"/>
    <n v="16536532"/>
    <s v="Arqueología"/>
    <s v="GG"/>
    <s v="GRUPO GRANDE"/>
    <s v="378G"/>
    <s v="GG de Arqueología"/>
    <s v="GRUPO-A"/>
    <s v="GG de Arqueología"/>
    <s v="1S"/>
    <n v="16536532"/>
    <s v="CASTILLO"/>
    <s v="PASCUAL"/>
    <s v="MARÍA JOSEFA"/>
    <s v="mjcasti"/>
    <s v="mariajose.castillo@unirioja.es"/>
    <n v="4.5"/>
    <n v="4.5"/>
    <n v="504"/>
    <s v="PROFESOR TITULAR UNIVERSIDAD"/>
    <s v="C01"/>
    <s v="TIEMPO COMPLETO"/>
    <s v="2015-09-15 00:00:00.0"/>
    <s v="null"/>
    <s v="DF3402"/>
    <s v="TITULAR DE UNIVERSIDAD"/>
    <s v="R114"/>
    <x v="3"/>
    <n v="445"/>
    <s v="HISTORIA ANTIGUA"/>
  </r>
  <r>
    <x v="9"/>
    <x v="2"/>
    <n v="378"/>
    <s v="378R"/>
    <s v="GRUPO-A1"/>
    <n v="16536532"/>
    <s v="Arqueología"/>
    <s v="GR"/>
    <s v="GRUPO REDUCIDO"/>
    <s v="378R"/>
    <s v="GR de Arqueología"/>
    <s v="GRUPO-A1"/>
    <s v="GR de Arqueología"/>
    <s v="1S"/>
    <n v="16536532"/>
    <s v="CASTILLO"/>
    <s v="PASCUAL"/>
    <s v="MARÍA JOSEFA"/>
    <s v="mjcasti"/>
    <s v="mariajose.castillo@unirioja.es"/>
    <n v="1.5"/>
    <n v="1.5"/>
    <n v="504"/>
    <s v="PROFESOR TITULAR UNIVERSIDAD"/>
    <s v="C01"/>
    <s v="TIEMPO COMPLETO"/>
    <s v="2015-09-15 00:00:00.0"/>
    <s v="null"/>
    <s v="DF3402"/>
    <s v="TITULAR DE UNIVERSIDAD"/>
    <s v="R114"/>
    <x v="3"/>
    <n v="445"/>
    <s v="HISTORIA ANTIGUA"/>
  </r>
  <r>
    <x v="9"/>
    <x v="2"/>
    <n v="379"/>
    <s v="379G"/>
    <s v="GRUPO-A"/>
    <n v="33425722"/>
    <s v="Patrimonio histórico-artístico I"/>
    <s v="GG"/>
    <s v="GRUPO GRANDE"/>
    <s v="379G"/>
    <s v="GG de Patrimonio histórico-artístico I"/>
    <s v="GRUPO-A"/>
    <s v="GG de Patrimonio histórico-artístico I"/>
    <s v="1S"/>
    <n v="33425722"/>
    <s v="ANDUEZA"/>
    <s v="UNANUA"/>
    <s v="Mª DEL PILAR"/>
    <s v="mdanduez"/>
    <s v="m-del-pilar.andueza@unirioja.es"/>
    <n v="4.5"/>
    <n v="4.5"/>
    <n v="504"/>
    <s v="PROFESOR TITULAR UNIVERSIDAD"/>
    <s v="C01"/>
    <s v="TIEMPO COMPLETO"/>
    <s v="2017-09-15 00:00:00.0"/>
    <s v="null"/>
    <s v="DF100343"/>
    <s v="PROFESOR TITULAR DE UNIVERSIDAD"/>
    <s v="R114"/>
    <x v="3"/>
    <n v="465"/>
    <s v="HISTORIA DEL ARTE"/>
  </r>
  <r>
    <x v="9"/>
    <x v="2"/>
    <n v="379"/>
    <s v="379R"/>
    <s v="GRUPO-A1"/>
    <n v="33425722"/>
    <s v="Patrimonio histórico-artístico I"/>
    <s v="GR"/>
    <s v="GRUPO REDUCIDO"/>
    <s v="379R"/>
    <s v="GR de Patrimonio histórico-artístico I"/>
    <s v="GRUPO-A1"/>
    <s v="GR de Patrimonio histórico-artístico I"/>
    <s v="1S"/>
    <n v="33425722"/>
    <s v="ANDUEZA"/>
    <s v="UNANUA"/>
    <s v="Mª DEL PILAR"/>
    <s v="mdanduez"/>
    <s v="m-del-pilar.andueza@unirioja.es"/>
    <n v="1.5"/>
    <n v="1.5"/>
    <n v="504"/>
    <s v="PROFESOR TITULAR UNIVERSIDAD"/>
    <s v="C01"/>
    <s v="TIEMPO COMPLETO"/>
    <s v="2017-09-15 00:00:00.0"/>
    <s v="null"/>
    <s v="DF100343"/>
    <s v="PROFESOR TITULAR DE UNIVERSIDAD"/>
    <s v="R114"/>
    <x v="3"/>
    <n v="465"/>
    <s v="HISTORIA DEL ARTE"/>
  </r>
  <r>
    <x v="9"/>
    <x v="2"/>
    <n v="380"/>
    <s v="380G"/>
    <s v="GRUPO-A"/>
    <n v="16536532"/>
    <s v="Religiones antiguas mediterráneas"/>
    <s v="GG"/>
    <s v="GRUPO GRANDE"/>
    <s v="380G"/>
    <s v="GG de Religiones antiguas mediterráneas"/>
    <s v="GRUPO-A"/>
    <s v="GG de Religiones antiguas mediterráneas"/>
    <s v="1S"/>
    <n v="16536532"/>
    <s v="CASTILLO"/>
    <s v="PASCUAL"/>
    <s v="MARÍA JOSEFA"/>
    <s v="mjcasti"/>
    <s v="mariajose.castillo@unirioja.es"/>
    <n v="3"/>
    <n v="3"/>
    <n v="504"/>
    <s v="PROFESOR TITULAR UNIVERSIDAD"/>
    <s v="C01"/>
    <s v="TIEMPO COMPLETO"/>
    <s v="2015-09-15 00:00:00.0"/>
    <s v="null"/>
    <s v="DF3402"/>
    <s v="TITULAR DE UNIVERSIDAD"/>
    <s v="R114"/>
    <x v="3"/>
    <n v="445"/>
    <s v="HISTORIA ANTIGUA"/>
  </r>
  <r>
    <x v="9"/>
    <x v="2"/>
    <n v="380"/>
    <s v="380R"/>
    <s v="GRUPO-A1"/>
    <n v="16536532"/>
    <s v="Religiones antiguas mediterráneas"/>
    <s v="GR"/>
    <s v="GRUPO REDUCIDO"/>
    <s v="380R"/>
    <s v="GR de Religiones antiguas mediterráneas"/>
    <s v="GRUPO-A1"/>
    <s v="GR de Religiones antiguas mediterráneas"/>
    <s v="1S"/>
    <n v="16536532"/>
    <s v="CASTILLO"/>
    <s v="PASCUAL"/>
    <s v="MARÍA JOSEFA"/>
    <s v="mjcasti"/>
    <s v="mariajose.castillo@unirioja.es"/>
    <n v="1.5"/>
    <n v="1.5"/>
    <n v="504"/>
    <s v="PROFESOR TITULAR UNIVERSIDAD"/>
    <s v="C01"/>
    <s v="TIEMPO COMPLETO"/>
    <s v="2015-09-15 00:00:00.0"/>
    <s v="null"/>
    <s v="DF3402"/>
    <s v="TITULAR DE UNIVERSIDAD"/>
    <s v="R114"/>
    <x v="3"/>
    <n v="445"/>
    <s v="HISTORIA ANTIGUA"/>
  </r>
  <r>
    <x v="9"/>
    <x v="2"/>
    <n v="381"/>
    <s v="381G"/>
    <s v="GRUPO-A"/>
    <n v="16528324"/>
    <s v="Historia de las ideas y movimientos sociales contemporáneos"/>
    <s v="GG"/>
    <s v="GRUPO GRANDE"/>
    <s v="381G"/>
    <s v="GG de Historia de las ideas y movimientos sociales contemporáneos"/>
    <s v="GRUPO-A"/>
    <s v="GG de Historia de las ideas y movimientos sociales contemporáneos"/>
    <s v="2S"/>
    <n v="16528324"/>
    <s v="NAVAJAS"/>
    <s v="ZUBELDÍA"/>
    <s v="CARLOS"/>
    <s v="canavaja"/>
    <s v="carlos.navajas@unirioja.es"/>
    <n v="3"/>
    <n v="3"/>
    <n v="504"/>
    <s v="PROFESOR TITULAR UNIVERSIDAD"/>
    <s v="C01"/>
    <s v="TIEMPO COMPLETO"/>
    <s v="2018-12-18 00:00:00.0"/>
    <s v="null"/>
    <s v="DF100370"/>
    <s v="PROFESOR TITULAR DE UNIVERSIDAD"/>
    <s v="R114"/>
    <x v="3"/>
    <n v="450"/>
    <s v="HISTORIA CONTEMPORÁNEA"/>
  </r>
  <r>
    <x v="9"/>
    <x v="2"/>
    <n v="381"/>
    <s v="381R"/>
    <s v="GRUPO-A1"/>
    <n v="16528324"/>
    <s v="Historia de las ideas y movimientos sociales contemporáneos"/>
    <s v="GR"/>
    <s v="GRUPO REDUCIDO"/>
    <s v="381R"/>
    <s v="GR de Historia de las ideas y movimientos sociales contemporáneos"/>
    <s v="GRUPO-A1"/>
    <s v="GR de Historia de las ideas y movimientos sociales contemporáneos"/>
    <s v="2S"/>
    <n v="16528324"/>
    <s v="NAVAJAS"/>
    <s v="ZUBELDÍA"/>
    <s v="CARLOS"/>
    <s v="canavaja"/>
    <s v="carlos.navajas@unirioja.es"/>
    <n v="1.5"/>
    <n v="1.5"/>
    <n v="504"/>
    <s v="PROFESOR TITULAR UNIVERSIDAD"/>
    <s v="C01"/>
    <s v="TIEMPO COMPLETO"/>
    <s v="2018-12-18 00:00:00.0"/>
    <s v="null"/>
    <s v="DF100370"/>
    <s v="PROFESOR TITULAR DE UNIVERSIDAD"/>
    <s v="R114"/>
    <x v="3"/>
    <n v="450"/>
    <s v="HISTORIA CONTEMPORÁNEA"/>
  </r>
  <r>
    <x v="9"/>
    <x v="2"/>
    <n v="382"/>
    <s v="382G"/>
    <s v="GRUPO-A"/>
    <n v="16539010"/>
    <s v="Trabajo fin de grado en Geografía e Historia"/>
    <s v="GG"/>
    <s v="GRUPO GRANDE"/>
    <s v="382G"/>
    <s v="TRABAJO FIN DE GRADO"/>
    <s v="GRUPO-A"/>
    <s v="TRABAJO FIN DE GRADO"/>
    <s v="I"/>
    <n v="16539010"/>
    <s v="RUIZ"/>
    <s v="FLAÑO"/>
    <s v="PURIFICACIÓN"/>
    <s v="puruiz"/>
    <s v="purificacion.ruiz@unirioja.es"/>
    <n v="0"/>
    <n v="0"/>
    <n v="504"/>
    <s v="PROFESOR TITULAR UNIVERSIDAD"/>
    <s v="01R"/>
    <s v="TIEMPO COMPLETO REDUCIDO"/>
    <s v="2017-09-15 00:00:00.0"/>
    <s v="null"/>
    <s v="DF3369"/>
    <s v="PROFESOR TITULAR DE UNIVERSIDAD"/>
    <s v="R114"/>
    <x v="3"/>
    <n v="430"/>
    <s v="GEOGRAFÍA FÍSICA"/>
  </r>
  <r>
    <x v="10"/>
    <x v="2"/>
    <n v="383"/>
    <s v="383G"/>
    <s v="GRUPO-A"/>
    <n v="16512623"/>
    <s v="Literatura hispanoamericana I"/>
    <s v="GG"/>
    <s v="GRUPO GRANDE"/>
    <s v="383G"/>
    <s v="GRUPO GRANDE DE Literatura hispanoamericana I"/>
    <s v="GRUPO-A"/>
    <s v="Grupo Grande de Literatura hispanoamericana I"/>
    <s v="1S"/>
    <n v="16512623"/>
    <s v="GONZÁLEZ DE GARAY"/>
    <s v="FERNÁNDEZ"/>
    <s v="MARÍA TERESA"/>
    <s v="tdgaray"/>
    <s v="teresa.gonzalez@unirioja.es"/>
    <n v="2"/>
    <n v="2"/>
    <n v="504"/>
    <s v="PROFESOR TITULAR UNIVERSIDAD"/>
    <s v="01R"/>
    <s v="TIEMPO COMPLETO REDUCIDO"/>
    <s v="2013-09-01 00:00:00.0"/>
    <s v="null"/>
    <s v="DF31546"/>
    <s v="TITULAR DE UNIVERSIDAD"/>
    <s v="R106"/>
    <x v="5"/>
    <n v="583"/>
    <s v="LITERATURA ESPAÑOLA"/>
  </r>
  <r>
    <x v="10"/>
    <x v="2"/>
    <n v="383"/>
    <s v="383G"/>
    <s v="GRUPO-A"/>
    <n v="72801386"/>
    <s v="Literatura hispanoamericana I"/>
    <s v="GG"/>
    <s v="GRUPO GRANDE"/>
    <s v="383G"/>
    <s v="GRUPO GRANDE DE Literatura hispanoamericana I"/>
    <s v="GRUPO-A"/>
    <s v="Grupo Grande de Literatura hispanoamericana I"/>
    <s v="1S"/>
    <n v="72801386"/>
    <s v="SAINZ"/>
    <s v="BARIAIN"/>
    <s v="ISABEL"/>
    <s v="issainb"/>
    <s v="isabel.sainzb@unirioja.es"/>
    <n v="2.5"/>
    <n v="2.5"/>
    <n v="536"/>
    <s v="PROFESOR INTERINO"/>
    <s v="P06"/>
    <s v="TIEMPO PARCIAL (6+6 HORAS)"/>
    <s v="2018-09-18 00:00:00.0"/>
    <s v="null"/>
    <s v="PI101365"/>
    <s v="PROFESOR CONTRATADO INTERINO"/>
    <s v="R106"/>
    <x v="5"/>
    <n v="583"/>
    <s v="LITERATURA ESPAÑOLA"/>
  </r>
  <r>
    <x v="10"/>
    <x v="2"/>
    <n v="383"/>
    <s v="383R"/>
    <s v="GRUPO-A1"/>
    <n v="16512623"/>
    <s v="Literatura hispanoamericana I"/>
    <s v="GR"/>
    <s v="GRUPO REDUCIDO"/>
    <s v="383R"/>
    <s v="GRUPO REDUCIDO DE Literatura hispanoamericana I"/>
    <s v="GRUPO-A1"/>
    <s v="Grupo Reducido de Literatura hispanoamericana I"/>
    <s v="1S"/>
    <n v="16512623"/>
    <s v="GONZÁLEZ DE GARAY"/>
    <s v="FERNÁNDEZ"/>
    <s v="MARÍA TERESA"/>
    <s v="tdgaray"/>
    <s v="teresa.gonzalez@unirioja.es"/>
    <n v="1"/>
    <n v="1"/>
    <n v="504"/>
    <s v="PROFESOR TITULAR UNIVERSIDAD"/>
    <s v="01R"/>
    <s v="TIEMPO COMPLETO REDUCIDO"/>
    <s v="2013-09-01 00:00:00.0"/>
    <s v="null"/>
    <s v="DF31546"/>
    <s v="TITULAR DE UNIVERSIDAD"/>
    <s v="R106"/>
    <x v="5"/>
    <n v="583"/>
    <s v="LITERATURA ESPAÑOLA"/>
  </r>
  <r>
    <x v="10"/>
    <x v="2"/>
    <n v="383"/>
    <s v="383R"/>
    <s v="GRUPO-A1"/>
    <n v="72801386"/>
    <s v="Literatura hispanoamericana I"/>
    <s v="GR"/>
    <s v="GRUPO REDUCIDO"/>
    <s v="383R"/>
    <s v="GRUPO REDUCIDO DE Literatura hispanoamericana I"/>
    <s v="GRUPO-A1"/>
    <s v="Grupo Reducido de Literatura hispanoamericana I"/>
    <s v="1S"/>
    <n v="72801386"/>
    <s v="SAINZ"/>
    <s v="BARIAIN"/>
    <s v="ISABEL"/>
    <s v="issainb"/>
    <s v="isabel.sainzb@unirioja.es"/>
    <n v="0.5"/>
    <n v="0.5"/>
    <n v="536"/>
    <s v="PROFESOR INTERINO"/>
    <s v="P06"/>
    <s v="TIEMPO PARCIAL (6+6 HORAS)"/>
    <s v="2018-09-18 00:00:00.0"/>
    <s v="null"/>
    <s v="PI101365"/>
    <s v="PROFESOR CONTRATADO INTERINO"/>
    <s v="R106"/>
    <x v="5"/>
    <n v="583"/>
    <s v="LITERATURA ESPAÑOLA"/>
  </r>
  <r>
    <x v="10"/>
    <x v="2"/>
    <n v="384"/>
    <s v="384G"/>
    <s v="GRUPO-A"/>
    <n v="70865948"/>
    <s v="Linguística española IV"/>
    <s v="GG"/>
    <s v="GRUPO GRANDE"/>
    <s v="384G"/>
    <s v="GRUPO GRANDE DE Linguística española IV"/>
    <s v="GRUPO-A"/>
    <s v="Grupo Grande de Linguística española IV"/>
    <s v="1S"/>
    <n v="70865948"/>
    <s v="FASLA"/>
    <s v="FERNÁNDEZ"/>
    <s v="DALILA"/>
    <s v="dafasla"/>
    <s v="dalila.fasla@unirioja.es"/>
    <n v="4.5"/>
    <n v="4.5"/>
    <n v="504"/>
    <s v="PROFESOR TITULAR UNIVERSIDAD"/>
    <s v="01A"/>
    <s v="TIEMPO COMPLETO AMPLIADO"/>
    <s v="2012-09-01 00:00:00.0"/>
    <s v="null"/>
    <s v="DF100036"/>
    <s v="PROFESOR TITULAR DE UNIVERSIDAD"/>
    <s v="R106"/>
    <x v="5"/>
    <n v="575"/>
    <s v="LINGÜÍSTICA GENERAL"/>
  </r>
  <r>
    <x v="10"/>
    <x v="2"/>
    <n v="384"/>
    <s v="384R"/>
    <s v="GRUPO-A1"/>
    <n v="70865948"/>
    <s v="Linguística española IV"/>
    <s v="GR"/>
    <s v="GRUPO REDUCIDO"/>
    <s v="384R"/>
    <s v="GRUPO REDUCIDO DE Linguística española IV"/>
    <s v="GRUPO-A1"/>
    <s v="Grupo Reducido de Linguística española IV"/>
    <s v="1S"/>
    <n v="70865948"/>
    <s v="FASLA"/>
    <s v="FERNÁNDEZ"/>
    <s v="DALILA"/>
    <s v="dafasla"/>
    <s v="dalila.fasla@unirioja.es"/>
    <n v="1.5"/>
    <n v="1.5"/>
    <n v="504"/>
    <s v="PROFESOR TITULAR UNIVERSIDAD"/>
    <s v="01A"/>
    <s v="TIEMPO COMPLETO AMPLIADO"/>
    <s v="2012-09-01 00:00:00.0"/>
    <s v="null"/>
    <s v="DF100036"/>
    <s v="PROFESOR TITULAR DE UNIVERSIDAD"/>
    <s v="R106"/>
    <x v="5"/>
    <n v="575"/>
    <s v="LINGÜÍSTICA GENERAL"/>
  </r>
  <r>
    <x v="10"/>
    <x v="2"/>
    <n v="385"/>
    <s v="385G"/>
    <s v="GRUPO-A"/>
    <n v="34798214"/>
    <s v="Literatura española de los siglos XVIII y XIX"/>
    <s v="GG"/>
    <s v="GRUPO GRANDE"/>
    <s v="385G"/>
    <s v="GRUPO GRANDE DE Literatura española de los siglos XVIII y XIX"/>
    <s v="GRUPO-A"/>
    <s v="Grupo Grande de Literatura española de los siglos XVIII y XIX"/>
    <s v="2S"/>
    <n v="34798214"/>
    <s v="MARTÍNEZ"/>
    <s v="LÓPEZ"/>
    <s v="Mª ISABEL"/>
    <s v="mamartlop"/>
    <s v="maribel.martinez@unirioja.es"/>
    <n v="4.5"/>
    <n v="4.5"/>
    <n v="504"/>
    <s v="PROFESOR TITULAR UNIVERSIDAD"/>
    <s v="C01"/>
    <s v="TIEMPO COMPLETO"/>
    <s v="2018-11-26 00:00:00.0"/>
    <s v="null"/>
    <s v="DF31547"/>
    <s v="PROFESOR TITULAR DE UNIVERSIDAD"/>
    <s v="R106"/>
    <x v="5"/>
    <n v="583"/>
    <s v="LITERATURA ESPAÑOLA"/>
  </r>
  <r>
    <x v="10"/>
    <x v="2"/>
    <n v="385"/>
    <s v="385R"/>
    <s v="GRUPO-A1"/>
    <n v="34798214"/>
    <s v="Literatura española de los siglos XVIII y XIX"/>
    <s v="GR"/>
    <s v="GRUPO REDUCIDO"/>
    <s v="385R"/>
    <s v="GRUPO REDUCIDO DE Literatura española de los siglos XVIII y XIX"/>
    <s v="GRUPO-A1"/>
    <s v="Grupo Reducido de Literatura española de los siglos XVIII y XIX"/>
    <s v="2S"/>
    <n v="34798214"/>
    <s v="MARTÍNEZ"/>
    <s v="LÓPEZ"/>
    <s v="Mª ISABEL"/>
    <s v="mamartlop"/>
    <s v="maribel.martinez@unirioja.es"/>
    <n v="1.5"/>
    <n v="1.5"/>
    <n v="504"/>
    <s v="PROFESOR TITULAR UNIVERSIDAD"/>
    <s v="C01"/>
    <s v="TIEMPO COMPLETO"/>
    <s v="2018-11-26 00:00:00.0"/>
    <s v="null"/>
    <s v="DF31547"/>
    <s v="PROFESOR TITULAR DE UNIVERSIDAD"/>
    <s v="R106"/>
    <x v="5"/>
    <n v="583"/>
    <s v="LITERATURA ESPAÑOLA"/>
  </r>
  <r>
    <x v="10"/>
    <x v="2"/>
    <n v="386"/>
    <s v="386G"/>
    <s v="GRUPO-A"/>
    <n v="1085841"/>
    <s v="Literatura española del siglo XX (I)"/>
    <s v="GG"/>
    <s v="GRUPO GRANDE"/>
    <s v="386G"/>
    <s v="GRUPO GRANDE DE Literatura española del siglo XX (I)"/>
    <s v="GRUPO-A"/>
    <s v="Grupo Grande de Literatura española del siglo XX (I)"/>
    <s v="2S"/>
    <n v="1085841"/>
    <s v="DOMÍNGUEZ"/>
    <s v="MATITO"/>
    <s v="FRANCISCO"/>
    <s v="frdoming"/>
    <s v="fd.matito@unirioja.es"/>
    <n v="4.5"/>
    <n v="4.5"/>
    <n v="500"/>
    <s v="CATEDRATICO DE UNIVERSIDAD"/>
    <s v="C01"/>
    <s v="TIEMPO COMPLETO"/>
    <s v="2018-09-17 00:00:00.0"/>
    <s v="null"/>
    <s v="DF100351"/>
    <s v="CATEDRÁTICO DE UNIVERSIDAD"/>
    <s v="R106"/>
    <x v="5"/>
    <n v="583"/>
    <s v="LITERATURA ESPAÑOLA"/>
  </r>
  <r>
    <x v="10"/>
    <x v="2"/>
    <n v="386"/>
    <s v="386R"/>
    <s v="GRUPO-A1"/>
    <n v="1085841"/>
    <s v="Literatura española del siglo XX (I)"/>
    <s v="GR"/>
    <s v="GRUPO REDUCIDO"/>
    <s v="386R"/>
    <s v="GRUPO REDUCIDO DE Literatura española del siglo XX"/>
    <s v="GRUPO-A1"/>
    <s v="Grupo Reducido de Literatura española del siglo XX (I)"/>
    <s v="2S"/>
    <n v="1085841"/>
    <s v="DOMÍNGUEZ"/>
    <s v="MATITO"/>
    <s v="FRANCISCO"/>
    <s v="frdoming"/>
    <s v="fd.matito@unirioja.es"/>
    <n v="1.5"/>
    <n v="1.5"/>
    <n v="500"/>
    <s v="CATEDRATICO DE UNIVERSIDAD"/>
    <s v="C01"/>
    <s v="TIEMPO COMPLETO"/>
    <s v="2018-09-17 00:00:00.0"/>
    <s v="null"/>
    <s v="DF100351"/>
    <s v="CATEDRÁTICO DE UNIVERSIDAD"/>
    <s v="R106"/>
    <x v="5"/>
    <n v="583"/>
    <s v="LITERATURA ESPAÑOLA"/>
  </r>
  <r>
    <x v="10"/>
    <x v="2"/>
    <n v="387"/>
    <s v="387G"/>
    <s v="GRUPO-A"/>
    <n v="16525052"/>
    <s v="Competencia idiomática en el uso del español"/>
    <s v="GG"/>
    <s v="GRUPO GRANDE"/>
    <s v="387G"/>
    <s v="GRUPO GRANDE DE Competencia idiomática en el uso del español"/>
    <s v="GRUPO-A"/>
    <s v="Grupo Grande de Competencia idiomática en el uso del español"/>
    <s v="2S"/>
    <n v="16525052"/>
    <s v="BALMASEDA"/>
    <s v="MAESTU"/>
    <s v="ENRIQUE"/>
    <s v="enbalmas"/>
    <s v="enrique.balmaseda@unirioja.es"/>
    <n v="4.5"/>
    <n v="4.5"/>
    <n v="504"/>
    <s v="PROFESOR TITULAR UNIVERSIDAD"/>
    <s v="01A"/>
    <s v="TIEMPO COMPLETO AMPLIADO"/>
    <s v="2018-09-17 00:00:00.0"/>
    <s v="null"/>
    <s v="DF100331"/>
    <s v="PROFESOR TITULAR DE UNIVERSIDAD"/>
    <s v="R106"/>
    <x v="5"/>
    <n v="567"/>
    <s v="LENGUA ESPAÑOLA"/>
  </r>
  <r>
    <x v="10"/>
    <x v="2"/>
    <n v="387"/>
    <s v="387R"/>
    <s v="GRUPO-A1"/>
    <n v="16525052"/>
    <s v="Competencia idiomática en el uso del español"/>
    <s v="GR"/>
    <s v="GRUPO REDUCIDO"/>
    <s v="387R"/>
    <s v="GRUPO REDUCIDO DE Competencia idiomática en el uso del español"/>
    <s v="GRUPO-A1"/>
    <s v="Grupo Reducido de Competencia idiomática en el uso del español"/>
    <s v="2S"/>
    <n v="16525052"/>
    <s v="BALMASEDA"/>
    <s v="MAESTU"/>
    <s v="ENRIQUE"/>
    <s v="enbalmas"/>
    <s v="enrique.balmaseda@unirioja.es"/>
    <n v="1.5"/>
    <n v="1.5"/>
    <n v="504"/>
    <s v="PROFESOR TITULAR UNIVERSIDAD"/>
    <s v="01A"/>
    <s v="TIEMPO COMPLETO AMPLIADO"/>
    <s v="2018-09-17 00:00:00.0"/>
    <s v="null"/>
    <s v="DF100331"/>
    <s v="PROFESOR TITULAR DE UNIVERSIDAD"/>
    <s v="R106"/>
    <x v="5"/>
    <n v="567"/>
    <s v="LENGUA ESPAÑOLA"/>
  </r>
  <r>
    <x v="10"/>
    <x v="2"/>
    <n v="388"/>
    <s v="388G"/>
    <s v="GRUPO-A"/>
    <n v="16525052"/>
    <s v="Variedades del español I"/>
    <s v="GG"/>
    <s v="GRUPO GRANDE"/>
    <s v="388G"/>
    <s v="GG de Variedades del español I"/>
    <s v="GRUPO-A"/>
    <s v="GG de Variedades del español I"/>
    <s v="1S"/>
    <n v="16525052"/>
    <s v="BALMASEDA"/>
    <s v="MAESTU"/>
    <s v="ENRIQUE"/>
    <s v="enbalmas"/>
    <s v="enrique.balmaseda@unirioja.es"/>
    <n v="4.5"/>
    <n v="4.5"/>
    <n v="504"/>
    <s v="PROFESOR TITULAR UNIVERSIDAD"/>
    <s v="01A"/>
    <s v="TIEMPO COMPLETO AMPLIADO"/>
    <s v="2018-09-17 00:00:00.0"/>
    <s v="null"/>
    <s v="DF100331"/>
    <s v="PROFESOR TITULAR DE UNIVERSIDAD"/>
    <s v="R106"/>
    <x v="5"/>
    <n v="567"/>
    <s v="LENGUA ESPAÑOLA"/>
  </r>
  <r>
    <x v="10"/>
    <x v="2"/>
    <n v="388"/>
    <s v="388R"/>
    <s v="GRUPO-A1"/>
    <n v="16525052"/>
    <s v="Variedades del español I"/>
    <s v="GR"/>
    <s v="GRUPO REDUCIDO"/>
    <s v="388R"/>
    <s v="GR de Variedades del español I"/>
    <s v="GRUPO-A1"/>
    <s v="GR de Variedades del español I"/>
    <s v="1S"/>
    <n v="16525052"/>
    <s v="BALMASEDA"/>
    <s v="MAESTU"/>
    <s v="ENRIQUE"/>
    <s v="enbalmas"/>
    <s v="enrique.balmaseda@unirioja.es"/>
    <n v="1.5"/>
    <n v="1.5"/>
    <n v="504"/>
    <s v="PROFESOR TITULAR UNIVERSIDAD"/>
    <s v="01A"/>
    <s v="TIEMPO COMPLETO AMPLIADO"/>
    <s v="2018-09-17 00:00:00.0"/>
    <s v="null"/>
    <s v="DF100331"/>
    <s v="PROFESOR TITULAR DE UNIVERSIDAD"/>
    <s v="R106"/>
    <x v="5"/>
    <n v="567"/>
    <s v="LENGUA ESPAÑOLA"/>
  </r>
  <r>
    <x v="10"/>
    <x v="2"/>
    <n v="389"/>
    <s v="389G"/>
    <s v="GRUPO-A"/>
    <n v="16595315"/>
    <s v="Historia de la lengua española I"/>
    <s v="GG"/>
    <s v="GRUPO GRANDE"/>
    <s v="389G"/>
    <s v="GG de Historia de la lengua española I"/>
    <s v="GRUPO-A"/>
    <s v="GG de Historia de la lengua española I"/>
    <s v="1S"/>
    <n v="16595315"/>
    <s v="GARCÍA"/>
    <s v="ANDREVA"/>
    <s v="FERNANDO"/>
    <s v="fegarcan"/>
    <s v="fernando.garciaan@unirioja.es"/>
    <n v="4.5"/>
    <n v="4.5"/>
    <n v="536"/>
    <s v="PROFESOR INTERINO"/>
    <s v="C01"/>
    <s v="TIEMPO COMPLETO"/>
    <s v="2013-09-16 00:00:00.0"/>
    <s v="null"/>
    <s v="PI100914"/>
    <s v="PROFESOR CONTRATADO INTERINO"/>
    <s v="R106"/>
    <x v="5"/>
    <n v="567"/>
    <s v="LENGUA ESPAÑOLA"/>
  </r>
  <r>
    <x v="10"/>
    <x v="2"/>
    <n v="389"/>
    <s v="389R"/>
    <s v="GRUPO-A1"/>
    <n v="16595315"/>
    <s v="Historia de la lengua española I"/>
    <s v="GR"/>
    <s v="GRUPO REDUCIDO"/>
    <s v="389R"/>
    <s v="GR de Historia de la lengua española I"/>
    <s v="GRUPO-A1"/>
    <s v="GR de Historia de la lengua española I"/>
    <s v="1S"/>
    <n v="16595315"/>
    <s v="GARCÍA"/>
    <s v="ANDREVA"/>
    <s v="FERNANDO"/>
    <s v="fegarcan"/>
    <s v="fernando.garciaan@unirioja.es"/>
    <n v="1.5"/>
    <n v="1.5"/>
    <n v="536"/>
    <s v="PROFESOR INTERINO"/>
    <s v="C01"/>
    <s v="TIEMPO COMPLETO"/>
    <s v="2013-09-16 00:00:00.0"/>
    <s v="null"/>
    <s v="PI100914"/>
    <s v="PROFESOR CONTRATADO INTERINO"/>
    <s v="R106"/>
    <x v="5"/>
    <n v="567"/>
    <s v="LENGUA ESPAÑOLA"/>
  </r>
  <r>
    <x v="10"/>
    <x v="2"/>
    <n v="390"/>
    <s v="390G"/>
    <s v="GRUPO-A"/>
    <n v="16512623"/>
    <s v="Literatura hispanoamericana II"/>
    <s v="GG"/>
    <s v="GRUPO GRANDE"/>
    <s v="390G"/>
    <s v="GG de Literatura hispanoamericana II"/>
    <s v="GRUPO-A"/>
    <s v="GG de Literatura hispanoamericana II"/>
    <s v="1S"/>
    <n v="16512623"/>
    <s v="GONZÁLEZ DE GARAY"/>
    <s v="FERNÁNDEZ"/>
    <s v="MARÍA TERESA"/>
    <s v="tdgaray"/>
    <s v="teresa.gonzalez@unirioja.es"/>
    <n v="4.5"/>
    <n v="4.5"/>
    <n v="504"/>
    <s v="PROFESOR TITULAR UNIVERSIDAD"/>
    <s v="01R"/>
    <s v="TIEMPO COMPLETO REDUCIDO"/>
    <s v="2013-09-01 00:00:00.0"/>
    <s v="null"/>
    <s v="DF31546"/>
    <s v="TITULAR DE UNIVERSIDAD"/>
    <s v="R106"/>
    <x v="5"/>
    <n v="583"/>
    <s v="LITERATURA ESPAÑOLA"/>
  </r>
  <r>
    <x v="10"/>
    <x v="2"/>
    <n v="390"/>
    <s v="390R"/>
    <s v="GRUPO-A1"/>
    <n v="16512623"/>
    <s v="Literatura hispanoamericana II"/>
    <s v="GR"/>
    <s v="GRUPO REDUCIDO"/>
    <s v="390R"/>
    <s v="GR de Literatura hispanoamericana II"/>
    <s v="GRUPO-A1"/>
    <s v="GR de Literatura hispanoamericana II"/>
    <s v="1S"/>
    <n v="16512623"/>
    <s v="GONZÁLEZ DE GARAY"/>
    <s v="FERNÁNDEZ"/>
    <s v="MARÍA TERESA"/>
    <s v="tdgaray"/>
    <s v="teresa.gonzalez@unirioja.es"/>
    <n v="1.5"/>
    <n v="1.5"/>
    <n v="504"/>
    <s v="PROFESOR TITULAR UNIVERSIDAD"/>
    <s v="01R"/>
    <s v="TIEMPO COMPLETO REDUCIDO"/>
    <s v="2013-09-01 00:00:00.0"/>
    <s v="null"/>
    <s v="DF31546"/>
    <s v="TITULAR DE UNIVERSIDAD"/>
    <s v="R106"/>
    <x v="5"/>
    <n v="583"/>
    <s v="LITERATURA ESPAÑOLA"/>
  </r>
  <r>
    <x v="10"/>
    <x v="2"/>
    <n v="391"/>
    <s v="391G"/>
    <s v="GRUPO-A"/>
    <n v="44972274"/>
    <s v="Variedades del español II"/>
    <s v="GG"/>
    <s v="GRUPO GRANDE"/>
    <s v="391G"/>
    <s v="GG de Variedades del español II"/>
    <s v="GRUPO-A"/>
    <s v="GG de Variedades del español II"/>
    <s v="2S"/>
    <n v="44972274"/>
    <s v="GÓMEZ"/>
    <s v="SEIBANE"/>
    <s v="SARA"/>
    <s v="sagomes"/>
    <s v="sara.gomezs@unirioja.es"/>
    <n v="4.5"/>
    <n v="4.5"/>
    <n v="504"/>
    <s v="PROFESOR TITULAR UNIVERSIDAD"/>
    <s v="C01"/>
    <s v="TIEMPO COMPLETO"/>
    <s v="2017-12-04 00:00:00.0"/>
    <s v="null"/>
    <s v="DF100091"/>
    <s v="PROFESOR TITULAR DE UNIVERSIDAD"/>
    <s v="R106"/>
    <x v="5"/>
    <n v="567"/>
    <s v="LENGUA ESPAÑOLA"/>
  </r>
  <r>
    <x v="10"/>
    <x v="2"/>
    <n v="391"/>
    <s v="391R"/>
    <s v="GRUPO-A1"/>
    <n v="44972274"/>
    <s v="Variedades del español II"/>
    <s v="GR"/>
    <s v="GRUPO REDUCIDO"/>
    <s v="391R"/>
    <s v="GR de Variedades del español II"/>
    <s v="GRUPO-A1"/>
    <s v="GR de Variedades del español II"/>
    <s v="2S"/>
    <n v="44972274"/>
    <s v="GÓMEZ"/>
    <s v="SEIBANE"/>
    <s v="SARA"/>
    <s v="sagomes"/>
    <s v="sara.gomezs@unirioja.es"/>
    <n v="1.5"/>
    <n v="1.5"/>
    <n v="504"/>
    <s v="PROFESOR TITULAR UNIVERSIDAD"/>
    <s v="C01"/>
    <s v="TIEMPO COMPLETO"/>
    <s v="2017-12-04 00:00:00.0"/>
    <s v="null"/>
    <s v="DF100091"/>
    <s v="PROFESOR TITULAR DE UNIVERSIDAD"/>
    <s v="R106"/>
    <x v="5"/>
    <n v="567"/>
    <s v="LENGUA ESPAÑOLA"/>
  </r>
  <r>
    <x v="10"/>
    <x v="2"/>
    <n v="392"/>
    <s v="392G"/>
    <s v="GRUPO-A"/>
    <n v="16595315"/>
    <s v="Historia de la lengua española II"/>
    <s v="GG"/>
    <s v="GRUPO GRANDE"/>
    <s v="392G"/>
    <s v="GG de Historia de la lengua española II"/>
    <s v="GRUPO-A"/>
    <s v="GG de Historia de la lengua española II"/>
    <s v="2S"/>
    <n v="16595315"/>
    <s v="GARCÍA"/>
    <s v="ANDREVA"/>
    <s v="FERNANDO"/>
    <s v="fegarcan"/>
    <s v="fernando.garciaan@unirioja.es"/>
    <n v="4.5"/>
    <n v="4.5"/>
    <n v="536"/>
    <s v="PROFESOR INTERINO"/>
    <s v="C01"/>
    <s v="TIEMPO COMPLETO"/>
    <s v="2013-09-16 00:00:00.0"/>
    <s v="null"/>
    <s v="PI100914"/>
    <s v="PROFESOR CONTRATADO INTERINO"/>
    <s v="R106"/>
    <x v="5"/>
    <n v="567"/>
    <s v="LENGUA ESPAÑOLA"/>
  </r>
  <r>
    <x v="10"/>
    <x v="2"/>
    <n v="392"/>
    <s v="392R"/>
    <s v="GRUPO-A1"/>
    <n v="16595315"/>
    <s v="Historia de la lengua española II"/>
    <s v="GR"/>
    <s v="GRUPO REDUCIDO"/>
    <s v="392R"/>
    <s v="GR de Historia de la lengua española II"/>
    <s v="GRUPO-A1"/>
    <s v="GR de Historia de la lengua española II"/>
    <s v="2S"/>
    <n v="16595315"/>
    <s v="GARCÍA"/>
    <s v="ANDREVA"/>
    <s v="FERNANDO"/>
    <s v="fegarcan"/>
    <s v="fernando.garciaan@unirioja.es"/>
    <n v="1.5"/>
    <n v="1.5"/>
    <n v="536"/>
    <s v="PROFESOR INTERINO"/>
    <s v="C01"/>
    <s v="TIEMPO COMPLETO"/>
    <s v="2013-09-16 00:00:00.0"/>
    <s v="null"/>
    <s v="PI100914"/>
    <s v="PROFESOR CONTRATADO INTERINO"/>
    <s v="R106"/>
    <x v="5"/>
    <n v="567"/>
    <s v="LENGUA ESPAÑOLA"/>
  </r>
  <r>
    <x v="10"/>
    <x v="2"/>
    <n v="393"/>
    <s v="393G"/>
    <s v="GRUPO-A"/>
    <n v="34798214"/>
    <s v="Literatura española del siglo XX (II)"/>
    <s v="GG"/>
    <s v="GRUPO GRANDE"/>
    <s v="393G"/>
    <s v="GG de Literatura española del siglo XX (II)"/>
    <s v="GRUPO-A"/>
    <s v="GG de Literatura española del siglo XX (II)"/>
    <s v="2S"/>
    <n v="34798214"/>
    <s v="MARTÍNEZ"/>
    <s v="LÓPEZ"/>
    <s v="Mª ISABEL"/>
    <s v="mamartlop"/>
    <s v="maribel.martinez@unirioja.es"/>
    <n v="4.5"/>
    <n v="4.5"/>
    <n v="504"/>
    <s v="PROFESOR TITULAR UNIVERSIDAD"/>
    <s v="C01"/>
    <s v="TIEMPO COMPLETO"/>
    <s v="2018-11-26 00:00:00.0"/>
    <s v="null"/>
    <s v="DF31547"/>
    <s v="PROFESOR TITULAR DE UNIVERSIDAD"/>
    <s v="R106"/>
    <x v="5"/>
    <n v="583"/>
    <s v="LITERATURA ESPAÑOLA"/>
  </r>
  <r>
    <x v="10"/>
    <x v="2"/>
    <n v="393"/>
    <s v="393R"/>
    <s v="GRUPO-A1"/>
    <n v="34798214"/>
    <s v="Literatura española del siglo XX (II)"/>
    <s v="GR"/>
    <s v="GRUPO REDUCIDO"/>
    <s v="393R"/>
    <s v="GR de Literatura española del siglo XX (II)"/>
    <s v="GRUPO-A1"/>
    <s v="GR de Literatura española del siglo XX (II)"/>
    <s v="2S"/>
    <n v="34798214"/>
    <s v="MARTÍNEZ"/>
    <s v="LÓPEZ"/>
    <s v="Mª ISABEL"/>
    <s v="mamartlop"/>
    <s v="maribel.martinez@unirioja.es"/>
    <n v="1.5"/>
    <n v="1.5"/>
    <n v="504"/>
    <s v="PROFESOR TITULAR UNIVERSIDAD"/>
    <s v="C01"/>
    <s v="TIEMPO COMPLETO"/>
    <s v="2018-11-26 00:00:00.0"/>
    <s v="null"/>
    <s v="DF31547"/>
    <s v="PROFESOR TITULAR DE UNIVERSIDAD"/>
    <s v="R106"/>
    <x v="5"/>
    <n v="583"/>
    <s v="LITERATURA ESPAÑOLA"/>
  </r>
  <r>
    <x v="10"/>
    <x v="2"/>
    <n v="394"/>
    <s v="394G"/>
    <s v="GRUPO-A"/>
    <n v="16549841"/>
    <s v="Latín vulgar"/>
    <s v="GG"/>
    <s v="GRUPO GRANDE"/>
    <s v="394G"/>
    <s v="GRUPO GRANDE DE Latín vulgar"/>
    <s v="GRUPO-A"/>
    <s v="Grupo Grande de Latín vulgar"/>
    <s v="1S"/>
    <n v="16549841"/>
    <s v="FERNÁNDEZ"/>
    <s v="LÓPEZ"/>
    <s v="JORGE"/>
    <s v="jorferlo"/>
    <s v="jorge.fernandez@unirioja.es"/>
    <n v="4.5"/>
    <n v="4.5"/>
    <s v="A-0500"/>
    <s v="CATEDRATICO DE UNIVERSIDAD"/>
    <s v="C01"/>
    <s v="TIEMPO COMPLETO"/>
    <s v="2010-11-10 00:00:00.0"/>
    <s v="null"/>
    <s v="DF100286"/>
    <s v="CATEDRÁTICO DE UNIVERSIDAD"/>
    <s v="R106"/>
    <x v="5"/>
    <n v="355"/>
    <s v="FILOLOGÍA LATINA"/>
  </r>
  <r>
    <x v="10"/>
    <x v="2"/>
    <n v="394"/>
    <s v="394R"/>
    <s v="GRUPO-A1"/>
    <n v="16549841"/>
    <s v="Latín vulgar"/>
    <s v="GR"/>
    <s v="GRUPO REDUCIDO"/>
    <s v="394R"/>
    <s v="GRUPO REDUCIDO DE Latín vulgar"/>
    <s v="GRUPO-A1"/>
    <s v="Grupo Reducido de Latín vulgar"/>
    <s v="1S"/>
    <n v="16549841"/>
    <s v="FERNÁNDEZ"/>
    <s v="LÓPEZ"/>
    <s v="JORGE"/>
    <s v="jorferlo"/>
    <s v="jorge.fernandez@unirioja.es"/>
    <n v="1.5"/>
    <n v="1.5"/>
    <s v="A-0500"/>
    <s v="CATEDRATICO DE UNIVERSIDAD"/>
    <s v="C01"/>
    <s v="TIEMPO COMPLETO"/>
    <s v="2010-11-10 00:00:00.0"/>
    <s v="null"/>
    <s v="DF100286"/>
    <s v="CATEDRÁTICO DE UNIVERSIDAD"/>
    <s v="R106"/>
    <x v="5"/>
    <n v="355"/>
    <s v="FILOLOGÍA LATINA"/>
  </r>
  <r>
    <x v="10"/>
    <x v="2"/>
    <n v="395"/>
    <s v="395G"/>
    <s v="GRUPO-A"/>
    <n v="16620640"/>
    <s v="El español como L2/LE"/>
    <s v="GG"/>
    <s v="GRUPO GRANDE"/>
    <s v="395G"/>
    <s v="GRUPO GRANDE DE El español como L2/LE"/>
    <s v="GRUPO-A"/>
    <s v="Grupo Grande de El español como L2/LE"/>
    <s v="2S"/>
    <n v="16620640"/>
    <s v="LAS HERAS"/>
    <s v="CALVO"/>
    <s v="MIGUEL"/>
    <s v="milasher"/>
    <s v="miguel.las-heras@unirioja.es"/>
    <n v="2.25"/>
    <n v="2.25"/>
    <n v="536"/>
    <s v="PROFESOR INTERINO"/>
    <s v="C01"/>
    <s v="TIEMPO COMPLETO"/>
    <s v="2018-09-18 00:00:00.0"/>
    <s v="null"/>
    <s v="PI101364"/>
    <s v="PROFESOR CONTRATADO INTERINO"/>
    <s v="R106"/>
    <x v="5"/>
    <n v="567"/>
    <s v="LENGUA ESPAÑOLA"/>
  </r>
  <r>
    <x v="10"/>
    <x v="2"/>
    <n v="395"/>
    <s v="395G"/>
    <s v="GRUPO-A"/>
    <n v="44972274"/>
    <s v="El español como L2/LE"/>
    <s v="GG"/>
    <s v="GRUPO GRANDE"/>
    <s v="395G"/>
    <s v="GRUPO GRANDE DE El español como L2/LE"/>
    <s v="GRUPO-A"/>
    <s v="Grupo Grande de El español como L2/LE"/>
    <s v="2S"/>
    <n v="44972274"/>
    <s v="GÓMEZ"/>
    <s v="SEIBANE"/>
    <s v="SARA"/>
    <s v="sagomes"/>
    <s v="sara.gomezs@unirioja.es"/>
    <n v="2.25"/>
    <n v="2.25"/>
    <n v="504"/>
    <s v="PROFESOR TITULAR UNIVERSIDAD"/>
    <s v="C01"/>
    <s v="TIEMPO COMPLETO"/>
    <s v="2017-12-04 00:00:00.0"/>
    <s v="null"/>
    <s v="DF100091"/>
    <s v="PROFESOR TITULAR DE UNIVERSIDAD"/>
    <s v="R106"/>
    <x v="5"/>
    <n v="567"/>
    <s v="LENGUA ESPAÑOLA"/>
  </r>
  <r>
    <x v="10"/>
    <x v="2"/>
    <n v="395"/>
    <s v="395R"/>
    <s v="GRUPO-A1"/>
    <n v="16620640"/>
    <s v="El español como L2/LE"/>
    <s v="GR"/>
    <s v="GRUPO REDUCIDO"/>
    <s v="395R"/>
    <s v="GRUPO REDUCIDO DE El español como L2/LE"/>
    <s v="GRUPO-A1"/>
    <s v="Grupo Reducido de El español como L2/LE"/>
    <s v="2S"/>
    <n v="16620640"/>
    <s v="LAS HERAS"/>
    <s v="CALVO"/>
    <s v="MIGUEL"/>
    <s v="milasher"/>
    <s v="miguel.las-heras@unirioja.es"/>
    <n v="0.75"/>
    <n v="0.75"/>
    <n v="536"/>
    <s v="PROFESOR INTERINO"/>
    <s v="C01"/>
    <s v="TIEMPO COMPLETO"/>
    <s v="2018-09-18 00:00:00.0"/>
    <s v="null"/>
    <s v="PI101364"/>
    <s v="PROFESOR CONTRATADO INTERINO"/>
    <s v="R106"/>
    <x v="5"/>
    <n v="567"/>
    <s v="LENGUA ESPAÑOLA"/>
  </r>
  <r>
    <x v="10"/>
    <x v="2"/>
    <n v="395"/>
    <s v="395R"/>
    <s v="GRUPO-A1"/>
    <n v="44972274"/>
    <s v="El español como L2/LE"/>
    <s v="GR"/>
    <s v="GRUPO REDUCIDO"/>
    <s v="395R"/>
    <s v="GRUPO REDUCIDO DE El español como L2/LE"/>
    <s v="GRUPO-A1"/>
    <s v="Grupo Reducido de El español como L2/LE"/>
    <s v="2S"/>
    <n v="44972274"/>
    <s v="GÓMEZ"/>
    <s v="SEIBANE"/>
    <s v="SARA"/>
    <s v="sagomes"/>
    <s v="sara.gomezs@unirioja.es"/>
    <n v="0.75"/>
    <n v="0.75"/>
    <n v="504"/>
    <s v="PROFESOR TITULAR UNIVERSIDAD"/>
    <s v="C01"/>
    <s v="TIEMPO COMPLETO"/>
    <s v="2017-12-04 00:00:00.0"/>
    <s v="null"/>
    <s v="DF100091"/>
    <s v="PROFESOR TITULAR DE UNIVERSIDAD"/>
    <s v="R106"/>
    <x v="5"/>
    <n v="567"/>
    <s v="LENGUA ESPAÑOLA"/>
  </r>
  <r>
    <x v="10"/>
    <x v="2"/>
    <n v="397"/>
    <s v="397G"/>
    <s v="GRUPO-A"/>
    <n v="16525052"/>
    <s v="Análisis crítico de textos y discursos en español"/>
    <s v="GG"/>
    <s v="GRUPO GRANDE"/>
    <s v="397G"/>
    <s v="GG de Análisis crítico de textos y discursos en español"/>
    <s v="GRUPO-A"/>
    <s v="GG de Análisis crítico de textos y discursos en español"/>
    <s v="1S"/>
    <n v="16525052"/>
    <s v="BALMASEDA"/>
    <s v="MAESTU"/>
    <s v="ENRIQUE"/>
    <s v="enbalmas"/>
    <s v="enrique.balmaseda@unirioja.es"/>
    <n v="4.5"/>
    <n v="4.5"/>
    <n v="504"/>
    <s v="PROFESOR TITULAR UNIVERSIDAD"/>
    <s v="01A"/>
    <s v="TIEMPO COMPLETO AMPLIADO"/>
    <s v="2018-09-17 00:00:00.0"/>
    <s v="null"/>
    <s v="DF100331"/>
    <s v="PROFESOR TITULAR DE UNIVERSIDAD"/>
    <s v="R106"/>
    <x v="5"/>
    <n v="567"/>
    <s v="LENGUA ESPAÑOLA"/>
  </r>
  <r>
    <x v="10"/>
    <x v="2"/>
    <n v="397"/>
    <s v="397R"/>
    <s v="GRUPO-A1"/>
    <n v="16525052"/>
    <s v="Análisis crítico de textos y discursos en español"/>
    <s v="GR"/>
    <s v="GRUPO REDUCIDO"/>
    <s v="397R"/>
    <s v="GR de Análisis crítico de textos y discursos en español"/>
    <s v="GRUPO-A1"/>
    <s v="GR de Análisis crítico de textos y discursos en español"/>
    <s v="1S"/>
    <n v="16525052"/>
    <s v="BALMASEDA"/>
    <s v="MAESTU"/>
    <s v="ENRIQUE"/>
    <s v="enbalmas"/>
    <s v="enrique.balmaseda@unirioja.es"/>
    <n v="1.5"/>
    <n v="1.5"/>
    <n v="504"/>
    <s v="PROFESOR TITULAR UNIVERSIDAD"/>
    <s v="01A"/>
    <s v="TIEMPO COMPLETO AMPLIADO"/>
    <s v="2018-09-17 00:00:00.0"/>
    <s v="null"/>
    <s v="DF100331"/>
    <s v="PROFESOR TITULAR DE UNIVERSIDAD"/>
    <s v="R106"/>
    <x v="5"/>
    <n v="567"/>
    <s v="LENGUA ESPAÑOLA"/>
  </r>
  <r>
    <x v="10"/>
    <x v="2"/>
    <n v="398"/>
    <s v="398G"/>
    <s v="GRUPO-A"/>
    <n v="73152016"/>
    <s v="Retórica clásica"/>
    <s v="GG"/>
    <s v="GRUPO GRANDE"/>
    <s v="398G"/>
    <s v="GG de Retórica clásica"/>
    <s v="GRUPO-A"/>
    <s v="GG de Retórica clásica"/>
    <s v="2S"/>
    <n v="73152016"/>
    <s v="CABALLERO"/>
    <s v="LÓPEZ"/>
    <s v="JOSÉ ANTONIO"/>
    <s v="jcaballe"/>
    <s v="antonio.caballero@unirioja.es"/>
    <n v="4.5"/>
    <n v="4.5"/>
    <n v="500"/>
    <s v="CATEDRATICO DE UNIVERSIDAD"/>
    <s v="01R"/>
    <s v="TIEMPO COMPLETO REDUCIDO"/>
    <s v="2016-11-12 00:00:00.0"/>
    <s v="null"/>
    <s v="DF100337"/>
    <s v="CATEDRÁTICO DE UNIVERSIDAD"/>
    <s v="R106"/>
    <x v="5"/>
    <n v="340"/>
    <s v="FILOLOGÍA GRIEGA"/>
  </r>
  <r>
    <x v="10"/>
    <x v="2"/>
    <n v="398"/>
    <s v="398R"/>
    <s v="GRUPO-A1"/>
    <n v="73152016"/>
    <s v="Retórica clásica"/>
    <s v="GR"/>
    <s v="GRUPO REDUCIDO"/>
    <s v="398R"/>
    <s v="GR de Retórica clásica"/>
    <s v="GRUPO-A1"/>
    <s v="GR de Retórica clásica"/>
    <s v="2S"/>
    <n v="73152016"/>
    <s v="CABALLERO"/>
    <s v="LÓPEZ"/>
    <s v="JOSÉ ANTONIO"/>
    <s v="jcaballe"/>
    <s v="antonio.caballero@unirioja.es"/>
    <n v="1.5"/>
    <n v="1.5"/>
    <n v="500"/>
    <s v="CATEDRATICO DE UNIVERSIDAD"/>
    <s v="01R"/>
    <s v="TIEMPO COMPLETO REDUCIDO"/>
    <s v="2016-11-12 00:00:00.0"/>
    <s v="null"/>
    <s v="DF100337"/>
    <s v="CATEDRÁTICO DE UNIVERSIDAD"/>
    <s v="R106"/>
    <x v="5"/>
    <n v="340"/>
    <s v="FILOLOGÍA GRIEGA"/>
  </r>
  <r>
    <x v="10"/>
    <x v="2"/>
    <n v="399"/>
    <s v="399G"/>
    <s v="GRUPO-A"/>
    <n v="13059875"/>
    <s v="Renacimiento y Barroco en la literatura española"/>
    <s v="GG"/>
    <s v="GRUPO GRANDE"/>
    <s v="399G"/>
    <s v="GRUPO GRANDE DE Renacimiento y barroco en la literatura española"/>
    <s v="GRUPO-A"/>
    <s v="Grupo Grande de Renacimiento y barroco en la literatura española"/>
    <s v="1S"/>
    <n v="13059875"/>
    <s v="BRAVO"/>
    <s v="VEGA"/>
    <s v="JULIAN TOMÁS"/>
    <s v="jubravo"/>
    <s v="julian.bravo@unirioja.es"/>
    <n v="4.5"/>
    <n v="4.5"/>
    <n v="504"/>
    <s v="PROFESOR TITULAR UNIVERSIDAD"/>
    <s v="01A"/>
    <s v="TIEMPO COMPLETO AMPLIADO"/>
    <s v="2012-09-01 00:00:00.0"/>
    <s v="null"/>
    <s v="DF31545"/>
    <s v="TITULAR DE UNIVERSIDAD"/>
    <s v="R106"/>
    <x v="5"/>
    <n v="583"/>
    <s v="LITERATURA ESPAÑOLA"/>
  </r>
  <r>
    <x v="10"/>
    <x v="2"/>
    <n v="399"/>
    <s v="399R"/>
    <s v="GRUPO-A1"/>
    <n v="13059875"/>
    <s v="Renacimiento y Barroco en la literatura española"/>
    <s v="GR"/>
    <s v="GRUPO REDUCIDO"/>
    <s v="399R"/>
    <s v="GRUPO REDUCIDO DE Renacimiento y barroco en la literatura española"/>
    <s v="GRUPO-A1"/>
    <s v="Grupo Reducido de Renacimiento y barroco en la literatura española"/>
    <s v="1S"/>
    <n v="13059875"/>
    <s v="BRAVO"/>
    <s v="VEGA"/>
    <s v="JULIAN TOMÁS"/>
    <s v="jubravo"/>
    <s v="julian.bravo@unirioja.es"/>
    <n v="1.5"/>
    <n v="1.5"/>
    <n v="504"/>
    <s v="PROFESOR TITULAR UNIVERSIDAD"/>
    <s v="01A"/>
    <s v="TIEMPO COMPLETO AMPLIADO"/>
    <s v="2012-09-01 00:00:00.0"/>
    <s v="null"/>
    <s v="DF31545"/>
    <s v="TITULAR DE UNIVERSIDAD"/>
    <s v="R106"/>
    <x v="5"/>
    <n v="583"/>
    <s v="LITERATURA ESPAÑOLA"/>
  </r>
  <r>
    <x v="10"/>
    <x v="2"/>
    <n v="400"/>
    <s v="400G"/>
    <s v="GRUPO-A"/>
    <n v="1085841"/>
    <s v="Realismo y naturalismo en la literatura española"/>
    <s v="GG"/>
    <s v="GRUPO GRANDE"/>
    <s v="400G"/>
    <s v="GRUPO GRANDE DE Realismo y naturalismo en la literatura española"/>
    <s v="GRUPO-A"/>
    <s v="Grupo Grande de Realismo y naturalismo en la literatura española"/>
    <s v="2S"/>
    <n v="1085841"/>
    <s v="DOMÍNGUEZ"/>
    <s v="MATITO"/>
    <s v="FRANCISCO"/>
    <s v="frdoming"/>
    <s v="fd.matito@unirioja.es"/>
    <n v="0"/>
    <n v="0"/>
    <n v="500"/>
    <s v="CATEDRATICO DE UNIVERSIDAD"/>
    <s v="C01"/>
    <s v="TIEMPO COMPLETO"/>
    <s v="2018-09-17 00:00:00.0"/>
    <s v="null"/>
    <s v="DF100351"/>
    <s v="CATEDRÁTICO DE UNIVERSIDAD"/>
    <s v="R106"/>
    <x v="5"/>
    <n v="583"/>
    <s v="LITERATURA ESPAÑOLA"/>
  </r>
  <r>
    <x v="10"/>
    <x v="2"/>
    <n v="400"/>
    <s v="400G"/>
    <s v="GRUPO-A"/>
    <n v="72801386"/>
    <s v="Realismo y naturalismo en la literatura española"/>
    <s v="GG"/>
    <s v="GRUPO GRANDE"/>
    <s v="400G"/>
    <s v="GRUPO GRANDE DE Realismo y naturalismo en la literatura española"/>
    <s v="GRUPO-A"/>
    <s v="Grupo Grande de Realismo y naturalismo en la literatura española"/>
    <s v="2S"/>
    <n v="72801386"/>
    <s v="SAINZ"/>
    <s v="BARIAIN"/>
    <s v="ISABEL"/>
    <s v="issainb"/>
    <s v="isabel.sainzb@unirioja.es"/>
    <n v="4.5"/>
    <n v="4.5"/>
    <n v="536"/>
    <s v="PROFESOR INTERINO"/>
    <s v="P06"/>
    <s v="TIEMPO PARCIAL (6+6 HORAS)"/>
    <s v="2018-09-18 00:00:00.0"/>
    <s v="null"/>
    <s v="PI101365"/>
    <s v="PROFESOR CONTRATADO INTERINO"/>
    <s v="R106"/>
    <x v="5"/>
    <n v="583"/>
    <s v="LITERATURA ESPAÑOLA"/>
  </r>
  <r>
    <x v="10"/>
    <x v="2"/>
    <n v="400"/>
    <s v="400R"/>
    <s v="GRUPO-A1"/>
    <n v="72801386"/>
    <s v="Realismo y naturalismo en la literatura española"/>
    <s v="GR"/>
    <s v="GRUPO REDUCIDO"/>
    <s v="400R"/>
    <s v="GRUPO REDUCIDO DE Realismo y naturalismo en la literatura española"/>
    <s v="GRUPO-A1"/>
    <s v="Grupo Reducido de Realismo y naturalismo en la literatura española"/>
    <s v="2S"/>
    <n v="72801386"/>
    <s v="SAINZ"/>
    <s v="BARIAIN"/>
    <s v="ISABEL"/>
    <s v="issainb"/>
    <s v="isabel.sainzb@unirioja.es"/>
    <n v="1.5"/>
    <n v="1.5"/>
    <n v="536"/>
    <s v="PROFESOR INTERINO"/>
    <s v="P06"/>
    <s v="TIEMPO PARCIAL (6+6 HORAS)"/>
    <s v="2018-09-18 00:00:00.0"/>
    <s v="null"/>
    <s v="PI101365"/>
    <s v="PROFESOR CONTRATADO INTERINO"/>
    <s v="R106"/>
    <x v="5"/>
    <n v="583"/>
    <s v="LITERATURA ESPAÑOLA"/>
  </r>
  <r>
    <x v="10"/>
    <x v="2"/>
    <n v="401"/>
    <s v="401G"/>
    <s v="GRUPO-A"/>
    <n v="16529085"/>
    <s v="Historia del cine"/>
    <s v="GG"/>
    <s v="GRUPO GRANDE"/>
    <s v="401G"/>
    <s v="GG de Historia del cine"/>
    <s v="GRUPO-A"/>
    <s v="GG de Historia del cine"/>
    <s v="1S"/>
    <n v="16529085"/>
    <s v="SÁNCHEZ"/>
    <s v="SALAS"/>
    <s v="BERNARDO"/>
    <s v="besanche"/>
    <s v="bernardo.sanchez@unirioja.es"/>
    <n v="4.5"/>
    <n v="4.5"/>
    <n v="532"/>
    <s v="LABORAL DOCENTE-ASOCIADO"/>
    <s v="P04"/>
    <s v="TIEMPO PARCIAL (4+4 HORAS)"/>
    <s v="2015-09-15 00:00:00.0"/>
    <s v="2019-09-14 00:00:00.0"/>
    <s v="PI101031"/>
    <s v="PROFESOR ASOCIADO"/>
    <s v="R106"/>
    <x v="5"/>
    <n v="796"/>
    <s v="TEORÍA DE LA LITERATURA Y LITERATURA COMPARADA"/>
  </r>
  <r>
    <x v="10"/>
    <x v="2"/>
    <n v="401"/>
    <s v="401R"/>
    <s v="GRUPO-A1"/>
    <n v="16529085"/>
    <s v="Historia del cine"/>
    <s v="GR"/>
    <s v="GRUPO REDUCIDO"/>
    <s v="401R"/>
    <s v="GR de Historia del cine"/>
    <s v="GRUPO-A1"/>
    <s v="GR de Historia del cine"/>
    <s v="1S"/>
    <n v="16529085"/>
    <s v="SÁNCHEZ"/>
    <s v="SALAS"/>
    <s v="BERNARDO"/>
    <s v="besanche"/>
    <s v="bernardo.sanchez@unirioja.es"/>
    <n v="1.5"/>
    <n v="1.5"/>
    <n v="532"/>
    <s v="LABORAL DOCENTE-ASOCIADO"/>
    <s v="P04"/>
    <s v="TIEMPO PARCIAL (4+4 HORAS)"/>
    <s v="2015-09-15 00:00:00.0"/>
    <s v="2019-09-14 00:00:00.0"/>
    <s v="PI101031"/>
    <s v="PROFESOR ASOCIADO"/>
    <s v="R106"/>
    <x v="5"/>
    <n v="796"/>
    <s v="TEORÍA DE LA LITERATURA Y LITERATURA COMPARADA"/>
  </r>
  <r>
    <x v="10"/>
    <x v="2"/>
    <n v="402"/>
    <s v="402G"/>
    <s v="GRUPO-A"/>
    <n v="1085841"/>
    <s v="Tradición clásica"/>
    <s v="GG"/>
    <s v="GRUPO GRANDE"/>
    <s v="402G"/>
    <s v="GG de Tradición clásica"/>
    <s v="GRUPO-A"/>
    <s v="GG de Tradición clásica"/>
    <s v="1S"/>
    <n v="1085841"/>
    <s v="DOMÍNGUEZ"/>
    <s v="MATITO"/>
    <s v="FRANCISCO"/>
    <s v="frdoming"/>
    <s v="fd.matito@unirioja.es"/>
    <n v="0"/>
    <n v="0"/>
    <n v="500"/>
    <s v="CATEDRATICO DE UNIVERSIDAD"/>
    <s v="C01"/>
    <s v="TIEMPO COMPLETO"/>
    <s v="2018-09-17 00:00:00.0"/>
    <s v="null"/>
    <s v="DF100351"/>
    <s v="CATEDRÁTICO DE UNIVERSIDAD"/>
    <s v="R106"/>
    <x v="5"/>
    <n v="583"/>
    <s v="LITERATURA ESPAÑOLA"/>
  </r>
  <r>
    <x v="10"/>
    <x v="2"/>
    <n v="402"/>
    <s v="402G"/>
    <s v="GRUPO-A"/>
    <s v="X4359100"/>
    <s v="Tradición clásica"/>
    <s v="GG"/>
    <s v="GRUPO GRANDE"/>
    <s v="402G"/>
    <s v="GG de Tradición clásica"/>
    <s v="GRUPO-A"/>
    <s v="GG de Tradición clásica"/>
    <s v="1S"/>
    <s v="X4359100"/>
    <s v="BORSARI"/>
    <s v="-"/>
    <s v="ELISA"/>
    <s v="elborsar"/>
    <s v="elisa.borsari@unirioja.es"/>
    <n v="4.5"/>
    <n v="4.5"/>
    <n v="0"/>
    <s v="DOCTOR"/>
    <n v="0"/>
    <s v="_"/>
    <s v="2017-01-16 00:00:00.0"/>
    <s v="2019-01-15 00:00:00.0"/>
    <s v="D06INVESTIGADOR1"/>
    <s v="ACCESO SISTEMA ESPAÑOL CIENCIA E INNOVACIÓN"/>
    <s v="R106"/>
    <x v="5"/>
    <n v="583"/>
    <s v="LITERATURA ESPAÑOLA"/>
  </r>
  <r>
    <x v="10"/>
    <x v="2"/>
    <n v="402"/>
    <s v="402R"/>
    <s v="GRUPO-A1"/>
    <s v="X4359100"/>
    <s v="Tradición clásica"/>
    <s v="GR"/>
    <s v="GRUPO REDUCIDO"/>
    <s v="402R"/>
    <s v="GR de Tradición clásica"/>
    <s v="GRUPO-A1"/>
    <s v="GR de Tradición clásica"/>
    <s v="1S"/>
    <s v="X4359100"/>
    <s v="BORSARI"/>
    <s v="-"/>
    <s v="ELISA"/>
    <s v="elborsar"/>
    <s v="elisa.borsari@unirioja.es"/>
    <n v="1.5"/>
    <n v="1.5"/>
    <n v="0"/>
    <s v="DOCTOR"/>
    <n v="0"/>
    <s v="_"/>
    <s v="2017-01-16 00:00:00.0"/>
    <s v="2019-01-15 00:00:00.0"/>
    <s v="D06INVESTIGADOR1"/>
    <s v="ACCESO SISTEMA ESPAÑOL CIENCIA E INNOVACIÓN"/>
    <s v="R106"/>
    <x v="5"/>
    <n v="583"/>
    <s v="LITERATURA ESPAÑOLA"/>
  </r>
  <r>
    <x v="10"/>
    <x v="2"/>
    <n v="403"/>
    <s v="403G"/>
    <s v="GRUPO-A"/>
    <n v="13059875"/>
    <s v="Literatura española actual"/>
    <s v="GG"/>
    <s v="GRUPO GRANDE"/>
    <s v="403G"/>
    <s v="GG de Literatura española actual"/>
    <s v="GRUPO-A"/>
    <s v="GG de Literatura española actual"/>
    <s v="2S"/>
    <n v="13059875"/>
    <s v="BRAVO"/>
    <s v="VEGA"/>
    <s v="JULIAN TOMÁS"/>
    <s v="jubravo"/>
    <s v="julian.bravo@unirioja.es"/>
    <n v="4.5"/>
    <n v="4.5"/>
    <n v="504"/>
    <s v="PROFESOR TITULAR UNIVERSIDAD"/>
    <s v="01A"/>
    <s v="TIEMPO COMPLETO AMPLIADO"/>
    <s v="2012-09-01 00:00:00.0"/>
    <s v="null"/>
    <s v="DF31545"/>
    <s v="TITULAR DE UNIVERSIDAD"/>
    <s v="R106"/>
    <x v="5"/>
    <n v="583"/>
    <s v="LITERATURA ESPAÑOLA"/>
  </r>
  <r>
    <x v="10"/>
    <x v="2"/>
    <n v="403"/>
    <s v="403R"/>
    <s v="GRUPO-A1"/>
    <n v="13059875"/>
    <s v="Literatura española actual"/>
    <s v="GR"/>
    <s v="GRUPO REDUCIDO"/>
    <s v="403R"/>
    <s v="GR de Literatura española actual"/>
    <s v="GRUPO-A1"/>
    <s v="GR de Literatura española actual"/>
    <s v="2S"/>
    <n v="13059875"/>
    <s v="BRAVO"/>
    <s v="VEGA"/>
    <s v="JULIAN TOMÁS"/>
    <s v="jubravo"/>
    <s v="julian.bravo@unirioja.es"/>
    <n v="1.5"/>
    <n v="1.5"/>
    <n v="504"/>
    <s v="PROFESOR TITULAR UNIVERSIDAD"/>
    <s v="01A"/>
    <s v="TIEMPO COMPLETO AMPLIADO"/>
    <s v="2012-09-01 00:00:00.0"/>
    <s v="null"/>
    <s v="DF31545"/>
    <s v="TITULAR DE UNIVERSIDAD"/>
    <s v="R106"/>
    <x v="5"/>
    <n v="583"/>
    <s v="LITERATURA ESPAÑOLA"/>
  </r>
  <r>
    <x v="10"/>
    <x v="2"/>
    <n v="404"/>
    <s v="404G"/>
    <s v="GRUPO-A"/>
    <n v="16549841"/>
    <s v="Trabajo fin de grado en Lengua y Literatura Hispánica"/>
    <s v="GG"/>
    <s v="GRUPO GRANDE"/>
    <s v="404G"/>
    <s v="TRABAJO FIN DE GRADO"/>
    <s v="GRUPO-A"/>
    <s v="TRABAJO FIN DE GRADO"/>
    <s v="I"/>
    <n v="16549841"/>
    <s v="FERNÁNDEZ"/>
    <s v="LÓPEZ"/>
    <s v="JORGE"/>
    <s v="jorferlo"/>
    <s v="jorge.fernandez@unirioja.es"/>
    <n v="0"/>
    <n v="0"/>
    <s v="A-0500"/>
    <s v="CATEDRATICO DE UNIVERSIDAD"/>
    <s v="C01"/>
    <s v="TIEMPO COMPLETO"/>
    <s v="2010-11-10 00:00:00.0"/>
    <s v="null"/>
    <s v="DF100286"/>
    <s v="CATEDRÁTICO DE UNIVERSIDAD"/>
    <s v="R106"/>
    <x v="5"/>
    <n v="355"/>
    <s v="FILOLOGÍA LATINA"/>
  </r>
  <r>
    <x v="11"/>
    <x v="4"/>
    <n v="405"/>
    <s v="405G"/>
    <s v="GRUPO-A"/>
    <n v="17199289"/>
    <s v="Métodos de análisis multivariante"/>
    <s v="GG"/>
    <s v="GRUPO GRANDE"/>
    <s v="405G"/>
    <s v="GG de Métodos de análisis multivariante"/>
    <s v="GRUPO-A"/>
    <s v="GG de Métodos de análisis multivariante"/>
    <s v="2S"/>
    <n v="17199289"/>
    <s v="FILLAT"/>
    <s v="BALLESTEROS"/>
    <s v="JUAN CARLOS"/>
    <s v="jufillat"/>
    <s v="juan-carlos.fillat@unirioja.es"/>
    <n v="4"/>
    <n v="4"/>
    <n v="504"/>
    <s v="PROFESOR TITULAR UNIVERSIDAD"/>
    <s v="01A"/>
    <s v="TIEMPO COMPLETO AMPLIADO"/>
    <s v="2012-09-01 00:00:00.0"/>
    <s v="null"/>
    <s v="DF32187"/>
    <s v="TITULAR DE UNIVERSIDAD"/>
    <s v="R111"/>
    <x v="7"/>
    <n v="265"/>
    <s v="ESTADÍSTICA E INVESTIGACIÓN OPERATIVA"/>
  </r>
  <r>
    <x v="11"/>
    <x v="4"/>
    <n v="405"/>
    <s v="405I"/>
    <s v="GRUPO-A1"/>
    <n v="17199289"/>
    <s v="Métodos de análisis multivariante"/>
    <s v="GI"/>
    <s v="GRUPO DE INFORMÁTICA"/>
    <s v="405I"/>
    <s v="Informática de Métodos de análisis multivariante"/>
    <s v="GRUPO-A1"/>
    <s v="GI de Métodos de análisis multivariante"/>
    <s v="2S"/>
    <n v="17199289"/>
    <s v="FILLAT"/>
    <s v="BALLESTEROS"/>
    <s v="JUAN CARLOS"/>
    <s v="jufillat"/>
    <s v="juan-carlos.fillat@unirioja.es"/>
    <n v="1"/>
    <n v="1"/>
    <n v="504"/>
    <s v="PROFESOR TITULAR UNIVERSIDAD"/>
    <s v="01A"/>
    <s v="TIEMPO COMPLETO AMPLIADO"/>
    <s v="2012-09-01 00:00:00.0"/>
    <s v="null"/>
    <s v="DF32187"/>
    <s v="TITULAR DE UNIVERSIDAD"/>
    <s v="R111"/>
    <x v="7"/>
    <n v="265"/>
    <s v="ESTADÍSTICA E INVESTIGACIÓN OPERATIVA"/>
  </r>
  <r>
    <x v="11"/>
    <x v="4"/>
    <n v="405"/>
    <s v="405R"/>
    <s v="GRUPO-A1"/>
    <n v="17199289"/>
    <s v="Métodos de análisis multivariante"/>
    <s v="GR"/>
    <s v="GRUPO REDUCIDO"/>
    <s v="405R"/>
    <s v="GR de Métodos de análisis multivariante"/>
    <s v="GRUPO-A1"/>
    <s v="GR de Métodos de análisis multivariante"/>
    <s v="2S"/>
    <n v="17199289"/>
    <s v="FILLAT"/>
    <s v="BALLESTEROS"/>
    <s v="JUAN CARLOS"/>
    <s v="jufillat"/>
    <s v="juan-carlos.fillat@unirioja.es"/>
    <n v="1"/>
    <n v="1"/>
    <n v="504"/>
    <s v="PROFESOR TITULAR UNIVERSIDAD"/>
    <s v="01A"/>
    <s v="TIEMPO COMPLETO AMPLIADO"/>
    <s v="2012-09-01 00:00:00.0"/>
    <s v="null"/>
    <s v="DF32187"/>
    <s v="TITULAR DE UNIVERSIDAD"/>
    <s v="R111"/>
    <x v="7"/>
    <n v="265"/>
    <s v="ESTADÍSTICA E INVESTIGACIÓN OPERATIVA"/>
  </r>
  <r>
    <x v="11"/>
    <x v="4"/>
    <n v="406"/>
    <s v="406G"/>
    <s v="GRUPO-A"/>
    <n v="16619886"/>
    <s v="Investigación operativa"/>
    <s v="GG"/>
    <s v="GRUPO GRANDE"/>
    <s v="406G"/>
    <s v="GG de Investigación Operativa"/>
    <s v="GRUPO-A"/>
    <s v="GG de Investigación Operativa"/>
    <s v="1S"/>
    <n v="16619886"/>
    <s v="HIGUERAS"/>
    <s v="HERNÁEZ"/>
    <s v="MANUEL"/>
    <s v="mahiguer"/>
    <s v="manuel.higueras@unirioja.es"/>
    <n v="4"/>
    <n v="4"/>
    <n v="504"/>
    <s v="PROFESOR TITULAR UNIVERSIDAD"/>
    <s v="C01"/>
    <s v="TIEMPO COMPLETO"/>
    <s v="2018-09-17 00:00:00.0"/>
    <s v="null"/>
    <s v="DF100359"/>
    <s v="PROFESOR TITULAR DE UNIVERSIDAD"/>
    <s v="R111"/>
    <x v="7"/>
    <n v="265"/>
    <s v="ESTADÍSTICA E INVESTIGACIÓN OPERATIVA"/>
  </r>
  <r>
    <x v="11"/>
    <x v="4"/>
    <n v="406"/>
    <s v="406I"/>
    <s v="GRUPO-A1"/>
    <n v="16619886"/>
    <s v="Investigación operativa"/>
    <s v="GI"/>
    <s v="GRUPO DE INFORMÁTICA"/>
    <s v="406I"/>
    <s v="Informática de Investigación Operativa"/>
    <s v="GRUPO-A1"/>
    <s v="Informática de Investigación Operativa"/>
    <s v="1S"/>
    <n v="16619886"/>
    <s v="HIGUERAS"/>
    <s v="HERNÁEZ"/>
    <s v="MANUEL"/>
    <s v="mahiguer"/>
    <s v="manuel.higueras@unirioja.es"/>
    <n v="0.5"/>
    <n v="0.5"/>
    <n v="504"/>
    <s v="PROFESOR TITULAR UNIVERSIDAD"/>
    <s v="C01"/>
    <s v="TIEMPO COMPLETO"/>
    <s v="2018-09-17 00:00:00.0"/>
    <s v="null"/>
    <s v="DF100359"/>
    <s v="PROFESOR TITULAR DE UNIVERSIDAD"/>
    <s v="R111"/>
    <x v="7"/>
    <n v="265"/>
    <s v="ESTADÍSTICA E INVESTIGACIÓN OPERATIVA"/>
  </r>
  <r>
    <x v="11"/>
    <x v="4"/>
    <n v="406"/>
    <s v="406R"/>
    <s v="GRUPO-A1"/>
    <n v="16619886"/>
    <s v="Investigación operativa"/>
    <s v="GR"/>
    <s v="GRUPO REDUCIDO"/>
    <s v="406R"/>
    <s v="GR de Investigación Operativa"/>
    <s v="GRUPO-A1"/>
    <s v="GR de Investigación Operativa"/>
    <s v="1S"/>
    <n v="16619886"/>
    <s v="HIGUERAS"/>
    <s v="HERNÁEZ"/>
    <s v="MANUEL"/>
    <s v="mahiguer"/>
    <s v="manuel.higueras@unirioja.es"/>
    <n v="1.5"/>
    <n v="1.5"/>
    <n v="504"/>
    <s v="PROFESOR TITULAR UNIVERSIDAD"/>
    <s v="C01"/>
    <s v="TIEMPO COMPLETO"/>
    <s v="2018-09-17 00:00:00.0"/>
    <s v="null"/>
    <s v="DF100359"/>
    <s v="PROFESOR TITULAR DE UNIVERSIDAD"/>
    <s v="R111"/>
    <x v="7"/>
    <n v="265"/>
    <s v="ESTADÍSTICA E INVESTIGACIÓN OPERATIVA"/>
  </r>
  <r>
    <x v="11"/>
    <x v="4"/>
    <n v="407"/>
    <s v="407G"/>
    <s v="GRUPO-A"/>
    <n v="17764581"/>
    <s v="Estructuras algebraicas"/>
    <s v="GG"/>
    <s v="GRUPO GRANDE"/>
    <s v="407G"/>
    <s v="GRUPO GRANDE DE Estructuras algebraicas"/>
    <s v="GRUPO-A"/>
    <s v="Grupo Grande de Estructuras algebraicas"/>
    <s v="1S"/>
    <n v="17764581"/>
    <s v="RODRIGO"/>
    <s v="ESCUDERO"/>
    <s v="ADRIAN"/>
    <s v="adrodre"/>
    <s v="adrian.rodrigoe@unirioja.es"/>
    <n v="4"/>
    <n v="4"/>
    <n v="536"/>
    <s v="PROFESOR INTERINO"/>
    <s v="C01"/>
    <s v="TIEMPO COMPLETO"/>
    <s v="2018-09-17 00:00:00.0"/>
    <s v="2019-09-14 00:00:00.0"/>
    <s v="PI101404"/>
    <s v="PROFESOR CONTRATADO INTERINO"/>
    <s v="R111"/>
    <x v="7"/>
    <n v="5"/>
    <s v="ÁLGEBRA"/>
  </r>
  <r>
    <x v="11"/>
    <x v="4"/>
    <n v="407"/>
    <s v="407R"/>
    <s v="GRUPO-A1"/>
    <n v="17764581"/>
    <s v="Estructuras algebraicas"/>
    <s v="GR"/>
    <s v="GRUPO REDUCIDO"/>
    <s v="407R"/>
    <s v="GRUPO REDUCIDO DE Estructuras algebraicas"/>
    <s v="GRUPO-A1"/>
    <s v="Grupo Reducido de Estructuras algebraicas"/>
    <s v="1S"/>
    <n v="17764581"/>
    <s v="RODRIGO"/>
    <s v="ESCUDERO"/>
    <s v="ADRIAN"/>
    <s v="adrodre"/>
    <s v="adrian.rodrigoe@unirioja.es"/>
    <n v="2"/>
    <n v="2"/>
    <n v="536"/>
    <s v="PROFESOR INTERINO"/>
    <s v="C01"/>
    <s v="TIEMPO COMPLETO"/>
    <s v="2018-09-17 00:00:00.0"/>
    <s v="2019-09-14 00:00:00.0"/>
    <s v="PI101404"/>
    <s v="PROFESOR CONTRATADO INTERINO"/>
    <s v="R111"/>
    <x v="7"/>
    <n v="5"/>
    <s v="ÁLGEBRA"/>
  </r>
  <r>
    <x v="11"/>
    <x v="4"/>
    <n v="408"/>
    <s v="408G"/>
    <s v="GRUPO-A"/>
    <n v="17199289"/>
    <s v="Modelos de regresión"/>
    <s v="GG"/>
    <s v="GRUPO GRANDE"/>
    <s v="408G"/>
    <s v="GRUPO GRANDE DE Modelos de regresión"/>
    <s v="GRUPO-A"/>
    <s v="Grupo Grande de Modelos de regresión"/>
    <s v="1S"/>
    <n v="17199289"/>
    <s v="FILLAT"/>
    <s v="BALLESTEROS"/>
    <s v="JUAN CARLOS"/>
    <s v="jufillat"/>
    <s v="juan-carlos.fillat@unirioja.es"/>
    <n v="4"/>
    <n v="4"/>
    <n v="504"/>
    <s v="PROFESOR TITULAR UNIVERSIDAD"/>
    <s v="01A"/>
    <s v="TIEMPO COMPLETO AMPLIADO"/>
    <s v="2012-09-01 00:00:00.0"/>
    <s v="null"/>
    <s v="DF32187"/>
    <s v="TITULAR DE UNIVERSIDAD"/>
    <s v="R111"/>
    <x v="7"/>
    <n v="265"/>
    <s v="ESTADÍSTICA E INVESTIGACIÓN OPERATIVA"/>
  </r>
  <r>
    <x v="11"/>
    <x v="4"/>
    <n v="408"/>
    <s v="408I"/>
    <s v="GRUPO-A1"/>
    <n v="17199289"/>
    <s v="Modelos de regresión"/>
    <s v="GI"/>
    <s v="GRUPO DE INFORMÁTICA"/>
    <s v="408I"/>
    <s v="INFORMÁTICA DE Modelos de regresión"/>
    <s v="GRUPO-A1"/>
    <s v="Informática de Modelos de regresión"/>
    <s v="1S"/>
    <n v="17199289"/>
    <s v="FILLAT"/>
    <s v="BALLESTEROS"/>
    <s v="JUAN CARLOS"/>
    <s v="jufillat"/>
    <s v="juan-carlos.fillat@unirioja.es"/>
    <n v="1"/>
    <n v="1"/>
    <n v="504"/>
    <s v="PROFESOR TITULAR UNIVERSIDAD"/>
    <s v="01A"/>
    <s v="TIEMPO COMPLETO AMPLIADO"/>
    <s v="2012-09-01 00:00:00.0"/>
    <s v="null"/>
    <s v="DF32187"/>
    <s v="TITULAR DE UNIVERSIDAD"/>
    <s v="R111"/>
    <x v="7"/>
    <n v="265"/>
    <s v="ESTADÍSTICA E INVESTIGACIÓN OPERATIVA"/>
  </r>
  <r>
    <x v="11"/>
    <x v="4"/>
    <n v="408"/>
    <s v="408R"/>
    <s v="GRUPO-A1"/>
    <n v="17199289"/>
    <s v="Modelos de regresión"/>
    <s v="GR"/>
    <s v="GRUPO REDUCIDO"/>
    <s v="408R"/>
    <s v="GRUPO REDUCIDO DE Modelos de regresión"/>
    <s v="GRUPO-A1"/>
    <s v="GR de Modelos de Regresión"/>
    <s v="1S"/>
    <n v="17199289"/>
    <s v="FILLAT"/>
    <s v="BALLESTEROS"/>
    <s v="JUAN CARLOS"/>
    <s v="jufillat"/>
    <s v="juan-carlos.fillat@unirioja.es"/>
    <n v="1"/>
    <n v="1"/>
    <n v="504"/>
    <s v="PROFESOR TITULAR UNIVERSIDAD"/>
    <s v="01A"/>
    <s v="TIEMPO COMPLETO AMPLIADO"/>
    <s v="2012-09-01 00:00:00.0"/>
    <s v="null"/>
    <s v="DF32187"/>
    <s v="TITULAR DE UNIVERSIDAD"/>
    <s v="R111"/>
    <x v="7"/>
    <n v="265"/>
    <s v="ESTADÍSTICA E INVESTIGACIÓN OPERATIVA"/>
  </r>
  <r>
    <x v="11"/>
    <x v="4"/>
    <n v="409"/>
    <s v="409G"/>
    <s v="GRUPO-A"/>
    <n v="16520200"/>
    <s v="Métodos numéricos"/>
    <s v="GG"/>
    <s v="GRUPO GRANDE"/>
    <s v="409G"/>
    <s v="GRUPO GRANDE DE Métodos numéricos"/>
    <s v="GRUPO-A"/>
    <s v="Grupo Grande de Métodos numéricos"/>
    <s v="1S"/>
    <n v="16520200"/>
    <s v="HERNÁNDEZ"/>
    <s v="VERÓN"/>
    <s v="MIGUEL ANGEL"/>
    <s v="mahernan"/>
    <s v="mahernan@unirioja.es"/>
    <n v="4"/>
    <n v="4"/>
    <n v="500"/>
    <s v="CATEDRATICO DE UNIVERSIDAD"/>
    <s v="01R"/>
    <s v="TIEMPO COMPLETO REDUCIDO"/>
    <s v="2013-09-01 00:00:00.0"/>
    <s v="null"/>
    <s v="DF100262"/>
    <s v="CATEDRÁTICO DE UNIVERSIDAD"/>
    <s v="R111"/>
    <x v="7"/>
    <n v="595"/>
    <s v="MATEMÁTICA APLICADA"/>
  </r>
  <r>
    <x v="11"/>
    <x v="4"/>
    <n v="409"/>
    <s v="409I"/>
    <s v="GRUPO-A1"/>
    <n v="16520200"/>
    <s v="Métodos numéricos"/>
    <s v="GI"/>
    <s v="GRUPO DE INFORMÁTICA"/>
    <s v="409I"/>
    <s v="INFORMÁTICA DE Métodos numéricos"/>
    <s v="GRUPO-A1"/>
    <s v="Informática de Métodos numéricos"/>
    <s v="1S"/>
    <n v="16520200"/>
    <s v="HERNÁNDEZ"/>
    <s v="VERÓN"/>
    <s v="MIGUEL ANGEL"/>
    <s v="mahernan"/>
    <s v="mahernan@unirioja.es"/>
    <n v="0.8"/>
    <n v="0.8"/>
    <n v="500"/>
    <s v="CATEDRATICO DE UNIVERSIDAD"/>
    <s v="01R"/>
    <s v="TIEMPO COMPLETO REDUCIDO"/>
    <s v="2013-09-01 00:00:00.0"/>
    <s v="null"/>
    <s v="DF100262"/>
    <s v="CATEDRÁTICO DE UNIVERSIDAD"/>
    <s v="R111"/>
    <x v="7"/>
    <n v="595"/>
    <s v="MATEMÁTICA APLICADA"/>
  </r>
  <r>
    <x v="11"/>
    <x v="4"/>
    <n v="409"/>
    <s v="409R"/>
    <s v="GRUPO-A1"/>
    <n v="16520200"/>
    <s v="Métodos numéricos"/>
    <s v="GR"/>
    <s v="GRUPO REDUCIDO"/>
    <s v="409R"/>
    <s v="GRUPO REDUCIDO DE Métodos numéricos"/>
    <s v="GRUPO-A1"/>
    <s v="Grupo Reducido de Métodos numéricos"/>
    <s v="1S"/>
    <n v="16520200"/>
    <s v="HERNÁNDEZ"/>
    <s v="VERÓN"/>
    <s v="MIGUEL ANGEL"/>
    <s v="mahernan"/>
    <s v="mahernan@unirioja.es"/>
    <n v="1.2"/>
    <n v="1.2"/>
    <n v="500"/>
    <s v="CATEDRATICO DE UNIVERSIDAD"/>
    <s v="01R"/>
    <s v="TIEMPO COMPLETO REDUCIDO"/>
    <s v="2013-09-01 00:00:00.0"/>
    <s v="null"/>
    <s v="DF100262"/>
    <s v="CATEDRÁTICO DE UNIVERSIDAD"/>
    <s v="R111"/>
    <x v="7"/>
    <n v="595"/>
    <s v="MATEMÁTICA APLICADA"/>
  </r>
  <r>
    <x v="11"/>
    <x v="4"/>
    <n v="410"/>
    <s v="410G"/>
    <s v="GRUPO-A"/>
    <n v="78649713"/>
    <s v="Ecuaciones diferenciales"/>
    <s v="GG"/>
    <s v="GRUPO GRANDE"/>
    <s v="410G"/>
    <s v="GRUPO GRANDE DE Ecuaciones diferenciales"/>
    <s v="GRUPO-A"/>
    <s v="Grupo Grande de Ecuaciones diferenciales"/>
    <s v="1S"/>
    <n v="78649713"/>
    <s v="RODRÍGUEZ"/>
    <s v="LUIS"/>
    <s v="DANIEL JOSÉ"/>
    <s v="darodrl"/>
    <s v="daniel-jose.rodriguez@unirioja.es"/>
    <n v="5"/>
    <n v="5"/>
    <n v="536"/>
    <s v="PROFESOR INTERINO"/>
    <s v="C01"/>
    <s v="TIEMPO COMPLETO"/>
    <s v="2017-09-15 00:00:00.0"/>
    <s v="null"/>
    <s v="PI101269"/>
    <s v="PROFESOR CONTRATADO INTERINO"/>
    <s v="R111"/>
    <x v="7"/>
    <n v="15"/>
    <s v="ANÁLISIS MATEMÁTICO"/>
  </r>
  <r>
    <x v="11"/>
    <x v="4"/>
    <n v="410"/>
    <s v="410R"/>
    <s v="GRUPO-A1"/>
    <n v="78649713"/>
    <s v="Ecuaciones diferenciales"/>
    <s v="GR"/>
    <s v="GRUPO REDUCIDO"/>
    <s v="410R"/>
    <s v="GRUPO REDUCIDO DE Ecuaciones diferenciales"/>
    <s v="GRUPO-A1"/>
    <s v="Grupo Reducido de Ecuaciones diferenciales"/>
    <s v="1S"/>
    <n v="78649713"/>
    <s v="RODRÍGUEZ"/>
    <s v="LUIS"/>
    <s v="DANIEL JOSÉ"/>
    <s v="darodrl"/>
    <s v="daniel-jose.rodriguez@unirioja.es"/>
    <n v="1"/>
    <n v="1"/>
    <n v="536"/>
    <s v="PROFESOR INTERINO"/>
    <s v="C01"/>
    <s v="TIEMPO COMPLETO"/>
    <s v="2017-09-15 00:00:00.0"/>
    <s v="null"/>
    <s v="PI101269"/>
    <s v="PROFESOR CONTRATADO INTERINO"/>
    <s v="R111"/>
    <x v="7"/>
    <n v="15"/>
    <s v="ANÁLISIS MATEMÁTICO"/>
  </r>
  <r>
    <x v="11"/>
    <x v="4"/>
    <n v="411"/>
    <s v="411G"/>
    <s v="GRUPO-A"/>
    <n v="29103662"/>
    <s v="Teoría de Galois"/>
    <s v="GG"/>
    <s v="GRUPO GRANDE"/>
    <s v="411G"/>
    <s v="GRUPO GRANDE DE Teoría de Galois"/>
    <s v="GRUPO-A"/>
    <s v="Grupo Grande de Teoría de Galois"/>
    <s v="2S"/>
    <n v="29103662"/>
    <s v="PÉREZ"/>
    <s v="IZQUIERDO"/>
    <s v="JOSÉ MARÍA"/>
    <s v="jpperez"/>
    <s v="jm.perez@unirioja.es"/>
    <n v="4"/>
    <n v="4"/>
    <n v="504"/>
    <s v="PROFESOR TITULAR UNIVERSIDAD"/>
    <s v="01R"/>
    <s v="TIEMPO COMPLETO REDUCIDO"/>
    <s v="2013-09-01 00:00:00.0"/>
    <s v="null"/>
    <s v="DF32074"/>
    <s v="TITULAR DE UNIVERSIDAD"/>
    <s v="R111"/>
    <x v="7"/>
    <n v="5"/>
    <s v="ÁLGEBRA"/>
  </r>
  <r>
    <x v="11"/>
    <x v="4"/>
    <n v="411"/>
    <s v="411R"/>
    <s v="GRUPO-A1"/>
    <n v="29103662"/>
    <s v="Teoría de Galois"/>
    <s v="GR"/>
    <s v="GRUPO REDUCIDO"/>
    <s v="411R"/>
    <s v="GRUPO REDUCIDO DE Teoría de Galois"/>
    <s v="GRUPO-A1"/>
    <s v="Grupo Reducido de Teoría de Galois"/>
    <s v="2S"/>
    <n v="29103662"/>
    <s v="PÉREZ"/>
    <s v="IZQUIERDO"/>
    <s v="JOSÉ MARÍA"/>
    <s v="jpperez"/>
    <s v="jm.perez@unirioja.es"/>
    <n v="2"/>
    <n v="2"/>
    <n v="504"/>
    <s v="PROFESOR TITULAR UNIVERSIDAD"/>
    <s v="01R"/>
    <s v="TIEMPO COMPLETO REDUCIDO"/>
    <s v="2013-09-01 00:00:00.0"/>
    <s v="null"/>
    <s v="DF32074"/>
    <s v="TITULAR DE UNIVERSIDAD"/>
    <s v="R111"/>
    <x v="7"/>
    <n v="5"/>
    <s v="ÁLGEBRA"/>
  </r>
  <r>
    <x v="11"/>
    <x v="4"/>
    <n v="412"/>
    <s v="412G"/>
    <s v="GRUPO-A"/>
    <n v="16574152"/>
    <s v="Modelización y optimización II"/>
    <s v="GG"/>
    <s v="GRUPO GRANDE"/>
    <s v="412G"/>
    <s v="GRUPO GRANDE DE Modelización y optimización II"/>
    <s v="GRUPO-A"/>
    <s v="Grupo Grande de Modelización y optimización II"/>
    <s v="2S"/>
    <n v="16574152"/>
    <s v="PASCUAL"/>
    <s v="LERÍA"/>
    <s v="ANA ISABEL"/>
    <s v="aipasc"/>
    <s v="aipasc@unirioja.es"/>
    <n v="3.2"/>
    <n v="3.2"/>
    <n v="504"/>
    <s v="PROFESOR TITULAR UNIVERSIDAD"/>
    <s v="C01"/>
    <s v="TIEMPO COMPLETO"/>
    <s v="2018-12-18 00:00:00.0"/>
    <s v="null"/>
    <s v="DF32267"/>
    <s v="TITULAR DE UNIVERSIDAD"/>
    <s v="R111"/>
    <x v="7"/>
    <n v="595"/>
    <s v="MATEMÁTICA APLICADA"/>
  </r>
  <r>
    <x v="11"/>
    <x v="4"/>
    <n v="412"/>
    <s v="412I"/>
    <s v="GRUPO-A1"/>
    <n v="16574152"/>
    <s v="Modelización y optimización II"/>
    <s v="GI"/>
    <s v="GRUPO DE INFORMÁTICA"/>
    <s v="412I"/>
    <s v="INFORMÁTICA DE Modelización y optimización II"/>
    <s v="GRUPO-A1"/>
    <s v="Informática de Modelización y optimización II"/>
    <s v="2S"/>
    <n v="16574152"/>
    <s v="PASCUAL"/>
    <s v="LERÍA"/>
    <s v="ANA ISABEL"/>
    <s v="aipasc"/>
    <s v="aipasc@unirioja.es"/>
    <n v="0.4"/>
    <n v="0.4"/>
    <n v="504"/>
    <s v="PROFESOR TITULAR UNIVERSIDAD"/>
    <s v="C01"/>
    <s v="TIEMPO COMPLETO"/>
    <s v="2018-12-18 00:00:00.0"/>
    <s v="null"/>
    <s v="DF32267"/>
    <s v="TITULAR DE UNIVERSIDAD"/>
    <s v="R111"/>
    <x v="7"/>
    <n v="595"/>
    <s v="MATEMÁTICA APLICADA"/>
  </r>
  <r>
    <x v="11"/>
    <x v="4"/>
    <n v="412"/>
    <s v="412R"/>
    <s v="GRUPO-A1"/>
    <n v="16574152"/>
    <s v="Modelización y optimización II"/>
    <s v="GR"/>
    <s v="GRUPO REDUCIDO"/>
    <s v="412R"/>
    <s v="GRUPO REDUCIDO DE Modelización y optimización II"/>
    <s v="GRUPO-A1"/>
    <s v="Grupo Reducido de Modelización y optimización II"/>
    <s v="2S"/>
    <n v="16574152"/>
    <s v="PASCUAL"/>
    <s v="LERÍA"/>
    <s v="ANA ISABEL"/>
    <s v="aipasc"/>
    <s v="aipasc@unirioja.es"/>
    <n v="2.4"/>
    <n v="2.4"/>
    <n v="504"/>
    <s v="PROFESOR TITULAR UNIVERSIDAD"/>
    <s v="C01"/>
    <s v="TIEMPO COMPLETO"/>
    <s v="2018-12-18 00:00:00.0"/>
    <s v="null"/>
    <s v="DF32267"/>
    <s v="TITULAR DE UNIVERSIDAD"/>
    <s v="R111"/>
    <x v="7"/>
    <n v="595"/>
    <s v="MATEMÁTICA APLICADA"/>
  </r>
  <r>
    <x v="11"/>
    <x v="4"/>
    <n v="413"/>
    <s v="413G"/>
    <s v="GRUPO-A"/>
    <n v="16573324"/>
    <s v="Métodos numéricos en ecuaciones diferenciales"/>
    <s v="GG"/>
    <s v="GRUPO GRANDE"/>
    <s v="413G"/>
    <s v="GRUPO GRANDE DE Métodos numéricos en ecuaciones diferenciales"/>
    <s v="GRUPO-A"/>
    <s v="Grupo Grande de Métodos numéricos en ecuaciones diferenciales"/>
    <s v="2S"/>
    <n v="16573324"/>
    <s v="ROMERO"/>
    <s v="ÁLVAREZ"/>
    <s v="NATALIA"/>
    <s v="naromero"/>
    <s v="natalia.romero@unirioja.es"/>
    <n v="4"/>
    <n v="4"/>
    <s v="A-0504"/>
    <s v="PROFESOR TITULAR UNIVERSIDAD"/>
    <s v="C01"/>
    <s v="TIEMPO COMPLETO"/>
    <s v="2010-11-18 00:00:00.0"/>
    <s v="null"/>
    <s v="DF100283"/>
    <s v="PROFESOR TITULAR DE UNIVERSIDAD"/>
    <s v="R111"/>
    <x v="7"/>
    <n v="595"/>
    <s v="MATEMÁTICA APLICADA"/>
  </r>
  <r>
    <x v="11"/>
    <x v="4"/>
    <n v="413"/>
    <s v="413I"/>
    <s v="GRUPO-A1"/>
    <n v="16573324"/>
    <s v="Métodos numéricos en ecuaciones diferenciales"/>
    <s v="GI"/>
    <s v="GRUPO DE INFORMÁTICA"/>
    <s v="413I"/>
    <s v="INFORMÁTICA DE Métodos numéricos en ecuaciones diferenciales"/>
    <s v="GRUPO-A1"/>
    <s v="Informática de Métodos numéricos en ecuaciones diferenciales"/>
    <s v="2S"/>
    <n v="16573324"/>
    <s v="ROMERO"/>
    <s v="ÁLVAREZ"/>
    <s v="NATALIA"/>
    <s v="naromero"/>
    <s v="natalia.romero@unirioja.es"/>
    <n v="1"/>
    <n v="1"/>
    <s v="A-0504"/>
    <s v="PROFESOR TITULAR UNIVERSIDAD"/>
    <s v="C01"/>
    <s v="TIEMPO COMPLETO"/>
    <s v="2010-11-18 00:00:00.0"/>
    <s v="null"/>
    <s v="DF100283"/>
    <s v="PROFESOR TITULAR DE UNIVERSIDAD"/>
    <s v="R111"/>
    <x v="7"/>
    <n v="595"/>
    <s v="MATEMÁTICA APLICADA"/>
  </r>
  <r>
    <x v="11"/>
    <x v="4"/>
    <n v="413"/>
    <s v="413R"/>
    <s v="GRUPO-A1"/>
    <n v="16573324"/>
    <s v="Métodos numéricos en ecuaciones diferenciales"/>
    <s v="GR"/>
    <s v="GRUPO REDUCIDO"/>
    <s v="413R"/>
    <s v="GRUPO REDUCIDO DE Métodos numéricos en ecuaciones diferenciales"/>
    <s v="GRUPO-A1"/>
    <s v="Grupo Reducido de Métodos numéricos en ecuaciones diferenciales"/>
    <s v="2S"/>
    <n v="16573324"/>
    <s v="ROMERO"/>
    <s v="ÁLVAREZ"/>
    <s v="NATALIA"/>
    <s v="naromero"/>
    <s v="natalia.romero@unirioja.es"/>
    <n v="1"/>
    <n v="1"/>
    <s v="A-0504"/>
    <s v="PROFESOR TITULAR UNIVERSIDAD"/>
    <s v="C01"/>
    <s v="TIEMPO COMPLETO"/>
    <s v="2010-11-18 00:00:00.0"/>
    <s v="null"/>
    <s v="DF100283"/>
    <s v="PROFESOR TITULAR DE UNIVERSIDAD"/>
    <s v="R111"/>
    <x v="7"/>
    <n v="595"/>
    <s v="MATEMÁTICA APLICADA"/>
  </r>
  <r>
    <x v="11"/>
    <x v="4"/>
    <n v="414"/>
    <s v="414G"/>
    <s v="GRUPO-A"/>
    <n v="16510798"/>
    <s v="Topología general"/>
    <s v="GG"/>
    <s v="GRUPO GRANDE"/>
    <s v="414G"/>
    <s v="GRUPO GRANDE DE Topología general"/>
    <s v="GRUPO-A"/>
    <s v="Grupo Grande de Topología general"/>
    <s v="2S"/>
    <n v="16510798"/>
    <s v="RIVAS"/>
    <s v="RODRÍGUEZ"/>
    <s v="MARÍA TERESA"/>
    <s v="marivas"/>
    <s v="maria-teresa.rivas@unirioja.es"/>
    <n v="0"/>
    <n v="0"/>
    <n v="504"/>
    <s v="PROFESOR TITULAR UNIVERSIDAD"/>
    <s v="01R"/>
    <s v="TIEMPO COMPLETO REDUCIDO"/>
    <s v="2016-09-15 00:00:00.0"/>
    <s v="null"/>
    <s v="DF32217"/>
    <s v="TITULAR DE UNIVERSIDAD"/>
    <s v="R111"/>
    <x v="7"/>
    <n v="440"/>
    <s v="GEOMETRÍA Y TOPOLOGÍA"/>
  </r>
  <r>
    <x v="11"/>
    <x v="4"/>
    <n v="414"/>
    <s v="414G"/>
    <s v="GRUPO-A"/>
    <n v="18408601"/>
    <s v="Topología general"/>
    <s v="GG"/>
    <s v="GRUPO GRANDE"/>
    <s v="414G"/>
    <s v="GRUPO GRANDE DE Topología general"/>
    <s v="GRUPO-A"/>
    <s v="Grupo Grande de Topología general"/>
    <s v="2S"/>
    <n v="18408601"/>
    <s v="HERNÁNDEZ"/>
    <s v="PARICIO"/>
    <s v="LUIS JAVIER"/>
    <s v="luhernan"/>
    <s v="luis-javier.hernandez@unirioja.es"/>
    <n v="4.2"/>
    <n v="4.2"/>
    <n v="500"/>
    <s v="CATEDRATICO DE UNIVERSIDAD"/>
    <s v="01R"/>
    <s v="TIEMPO COMPLETO REDUCIDO"/>
    <s v="2012-09-01 00:00:00.0"/>
    <s v="null"/>
    <s v="DF32212"/>
    <s v="CATEDRÁTICO DE UNIVERSIDAD"/>
    <s v="R111"/>
    <x v="7"/>
    <n v="440"/>
    <s v="GEOMETRÍA Y TOPOLOGÍA"/>
  </r>
  <r>
    <x v="11"/>
    <x v="4"/>
    <n v="414"/>
    <s v="414R"/>
    <s v="GRUPO-A1"/>
    <n v="18408601"/>
    <s v="Topología general"/>
    <s v="GR"/>
    <s v="GRUPO REDUCIDO"/>
    <s v="414R"/>
    <s v="GRUPO REDUCIDO DE Topología general"/>
    <s v="GRUPO-A1"/>
    <s v="Grupo Reducido de Topología general"/>
    <s v="2S"/>
    <n v="18408601"/>
    <s v="HERNÁNDEZ"/>
    <s v="PARICIO"/>
    <s v="LUIS JAVIER"/>
    <s v="luhernan"/>
    <s v="luis-javier.hernandez@unirioja.es"/>
    <n v="1.8"/>
    <n v="1.8"/>
    <n v="500"/>
    <s v="CATEDRATICO DE UNIVERSIDAD"/>
    <s v="01R"/>
    <s v="TIEMPO COMPLETO REDUCIDO"/>
    <s v="2012-09-01 00:00:00.0"/>
    <s v="null"/>
    <s v="DF32212"/>
    <s v="CATEDRÁTICO DE UNIVERSIDAD"/>
    <s v="R111"/>
    <x v="7"/>
    <n v="440"/>
    <s v="GEOMETRÍA Y TOPOLOGÍA"/>
  </r>
  <r>
    <x v="11"/>
    <x v="4"/>
    <n v="415"/>
    <s v="415G"/>
    <s v="GRUPO-A"/>
    <n v="72786536"/>
    <s v="Análisis complejo"/>
    <s v="GG"/>
    <s v="GRUPO GRANDE"/>
    <s v="415G"/>
    <s v="GRUPO GRANDE DE Análisis complejo"/>
    <s v="GRUPO-A"/>
    <s v="Grupo Grande de Análisis complejo"/>
    <s v="2S"/>
    <n v="72786536"/>
    <s v="MÍNGUEZ"/>
    <s v="CENICEROS"/>
    <s v="JUDIT"/>
    <s v="jminguez"/>
    <s v="judit.minguez@unirioja.es"/>
    <n v="4"/>
    <n v="4"/>
    <n v="534"/>
    <s v="CONTRATADO DOCTOR -TIPO 1"/>
    <s v="C01"/>
    <s v="TIEMPO COMPLETO"/>
    <s v="2007-07-20 00:00:00.0"/>
    <s v="null"/>
    <s v="LD100578"/>
    <s v="CONTRATADO DOCTOR"/>
    <s v="R111"/>
    <x v="7"/>
    <n v="15"/>
    <s v="ANÁLISIS MATEMÁTICO"/>
  </r>
  <r>
    <x v="11"/>
    <x v="4"/>
    <n v="415"/>
    <s v="415R"/>
    <s v="GRUPO-A1"/>
    <n v="72786536"/>
    <s v="Análisis complejo"/>
    <s v="GR"/>
    <s v="GRUPO REDUCIDO"/>
    <s v="415R"/>
    <s v="GRUPO REDUCIDO DE Análisis complejo"/>
    <s v="GRUPO-A1"/>
    <s v="Grupo Reducido de Análisis complejo"/>
    <s v="2S"/>
    <n v="72786536"/>
    <s v="MÍNGUEZ"/>
    <s v="CENICEROS"/>
    <s v="JUDIT"/>
    <s v="jminguez"/>
    <s v="judit.minguez@unirioja.es"/>
    <n v="2"/>
    <n v="2"/>
    <n v="534"/>
    <s v="CONTRATADO DOCTOR -TIPO 1"/>
    <s v="C01"/>
    <s v="TIEMPO COMPLETO"/>
    <s v="2007-07-20 00:00:00.0"/>
    <s v="null"/>
    <s v="LD100578"/>
    <s v="CONTRATADO DOCTOR"/>
    <s v="R111"/>
    <x v="7"/>
    <n v="15"/>
    <s v="ANÁLISIS MATEMÁTICO"/>
  </r>
  <r>
    <x v="11"/>
    <x v="4"/>
    <n v="416"/>
    <s v="416G"/>
    <s v="GRUPO-A"/>
    <n v="16510798"/>
    <s v="Geometría y topología de superficies"/>
    <s v="GG"/>
    <s v="GRUPO GRANDE"/>
    <s v="416G"/>
    <s v="GG de Geometría y Topología de superficies"/>
    <s v="GRUPO-A"/>
    <s v="GG de Geometría y Topoligía de superficies"/>
    <s v="1S"/>
    <n v="16510798"/>
    <s v="RIVAS"/>
    <s v="RODRÍGUEZ"/>
    <s v="MARÍA TERESA"/>
    <s v="marivas"/>
    <s v="maria-teresa.rivas@unirioja.es"/>
    <n v="0.4"/>
    <n v="0.4"/>
    <n v="504"/>
    <s v="PROFESOR TITULAR UNIVERSIDAD"/>
    <s v="01R"/>
    <s v="TIEMPO COMPLETO REDUCIDO"/>
    <s v="2016-09-15 00:00:00.0"/>
    <s v="null"/>
    <s v="DF32217"/>
    <s v="TITULAR DE UNIVERSIDAD"/>
    <s v="R111"/>
    <x v="7"/>
    <n v="440"/>
    <s v="GEOMETRÍA Y TOPOLOGÍA"/>
  </r>
  <r>
    <x v="11"/>
    <x v="4"/>
    <n v="416"/>
    <s v="416G"/>
    <s v="GRUPO-A"/>
    <n v="18408601"/>
    <s v="Geometría y topología de superficies"/>
    <s v="GG"/>
    <s v="GRUPO GRANDE"/>
    <s v="416G"/>
    <s v="GG de Geometría y Topología de superficies"/>
    <s v="GRUPO-A"/>
    <s v="GG de Geometría y Topoligía de superficies"/>
    <s v="1S"/>
    <n v="18408601"/>
    <s v="HERNÁNDEZ"/>
    <s v="PARICIO"/>
    <s v="LUIS JAVIER"/>
    <s v="luhernan"/>
    <s v="luis-javier.hernandez@unirioja.es"/>
    <n v="3.6"/>
    <n v="3.6"/>
    <n v="500"/>
    <s v="CATEDRATICO DE UNIVERSIDAD"/>
    <s v="01R"/>
    <s v="TIEMPO COMPLETO REDUCIDO"/>
    <s v="2012-09-01 00:00:00.0"/>
    <s v="null"/>
    <s v="DF32212"/>
    <s v="CATEDRÁTICO DE UNIVERSIDAD"/>
    <s v="R111"/>
    <x v="7"/>
    <n v="440"/>
    <s v="GEOMETRÍA Y TOPOLOGÍA"/>
  </r>
  <r>
    <x v="11"/>
    <x v="4"/>
    <n v="416"/>
    <s v="416R"/>
    <s v="GRUPO-A1"/>
    <n v="18408601"/>
    <s v="Geometría y topología de superficies"/>
    <s v="GR"/>
    <s v="GRUPO REDUCIDO"/>
    <s v="416R"/>
    <s v="GR de Geometría y Topoligía de superficies"/>
    <s v="GRUPO-A1"/>
    <s v="GR de Geometría y Topoligía de superficies"/>
    <s v="1S"/>
    <n v="18408601"/>
    <s v="HERNÁNDEZ"/>
    <s v="PARICIO"/>
    <s v="LUIS JAVIER"/>
    <s v="luhernan"/>
    <s v="luis-javier.hernandez@unirioja.es"/>
    <n v="2"/>
    <n v="2"/>
    <n v="500"/>
    <s v="CATEDRATICO DE UNIVERSIDAD"/>
    <s v="01R"/>
    <s v="TIEMPO COMPLETO REDUCIDO"/>
    <s v="2012-09-01 00:00:00.0"/>
    <s v="null"/>
    <s v="DF32212"/>
    <s v="CATEDRÁTICO DE UNIVERSIDAD"/>
    <s v="R111"/>
    <x v="7"/>
    <n v="440"/>
    <s v="GEOMETRÍA Y TOPOLOGÍA"/>
  </r>
  <r>
    <x v="11"/>
    <x v="4"/>
    <n v="417"/>
    <s v="417G"/>
    <s v="GRUPO-A"/>
    <n v="16617591"/>
    <s v="Análisis real y funcional"/>
    <s v="GG"/>
    <s v="GRUPO GRANDE"/>
    <s v="417G"/>
    <s v="GG de Análisis real y funcional"/>
    <s v="GRUPO-A"/>
    <s v="GG de Análisis real y funcional"/>
    <s v="1S"/>
    <n v="16617591"/>
    <s v="BELLO"/>
    <s v="HERNÁNDEZ"/>
    <s v="MANUEL"/>
    <s v="mbello"/>
    <s v="mbello@unirioja.es"/>
    <n v="4"/>
    <n v="4"/>
    <n v="504"/>
    <s v="PROFESOR TITULAR UNIVERSIDAD"/>
    <s v="01R"/>
    <s v="TIEMPO COMPLETO REDUCIDO"/>
    <s v="2018-09-17 00:00:00.0"/>
    <s v="null"/>
    <s v="DF100146"/>
    <s v="PROFESOR TITULAR DE UNIVERSIDAD"/>
    <s v="R111"/>
    <x v="7"/>
    <n v="15"/>
    <s v="ANÁLISIS MATEMÁTICO"/>
  </r>
  <r>
    <x v="11"/>
    <x v="4"/>
    <n v="417"/>
    <s v="417R"/>
    <s v="GRUPO-A1"/>
    <n v="16617591"/>
    <s v="Análisis real y funcional"/>
    <s v="GR"/>
    <s v="GRUPO REDUCIDO"/>
    <s v="417R"/>
    <s v="GR de Análisis real y funcional"/>
    <s v="GRUPO-A1"/>
    <s v="GR de Análisis real y funcional"/>
    <s v="1S"/>
    <n v="16617591"/>
    <s v="BELLO"/>
    <s v="HERNÁNDEZ"/>
    <s v="MANUEL"/>
    <s v="mbello"/>
    <s v="mbello@unirioja.es"/>
    <n v="2"/>
    <n v="2"/>
    <n v="504"/>
    <s v="PROFESOR TITULAR UNIVERSIDAD"/>
    <s v="01R"/>
    <s v="TIEMPO COMPLETO REDUCIDO"/>
    <s v="2018-09-17 00:00:00.0"/>
    <s v="null"/>
    <s v="DF100146"/>
    <s v="PROFESOR TITULAR DE UNIVERSIDAD"/>
    <s v="R111"/>
    <x v="7"/>
    <n v="15"/>
    <s v="ANÁLISIS MATEMÁTICO"/>
  </r>
  <r>
    <x v="11"/>
    <x v="4"/>
    <n v="418"/>
    <s v="418G"/>
    <s v="GRUPO-A"/>
    <n v="16549295"/>
    <s v="Ecuaciones en derivadas parciales"/>
    <s v="GG"/>
    <s v="GRUPO GRANDE"/>
    <s v="418G"/>
    <s v="GG de Ecuaciones en derivadas parciales"/>
    <s v="GRUPO-A"/>
    <s v="GG de Ecuaciones en derivadas parciales"/>
    <s v="1S"/>
    <n v="16549295"/>
    <s v="EZQUERRO"/>
    <s v="FERNÁNDEZ"/>
    <s v="JOSÉ ANTONIO"/>
    <s v="jezquer"/>
    <s v="jezquer@unirioja.es"/>
    <n v="4"/>
    <n v="4"/>
    <n v="500"/>
    <s v="CATEDRATICO DE UNIVERSIDAD"/>
    <s v="01R"/>
    <s v="TIEMPO COMPLETO REDUCIDO"/>
    <s v="2018-09-17 00:00:00.0"/>
    <s v="null"/>
    <s v="DF100347"/>
    <s v="CATEDRÁTICO DE UNIVERSIDAD"/>
    <s v="R111"/>
    <x v="7"/>
    <n v="595"/>
    <s v="MATEMÁTICA APLICADA"/>
  </r>
  <r>
    <x v="11"/>
    <x v="4"/>
    <n v="418"/>
    <s v="418I"/>
    <s v="GRUPO-A1"/>
    <n v="16549295"/>
    <s v="Ecuaciones en derivadas parciales"/>
    <s v="GI"/>
    <s v="GRUPO DE INFORMÁTICA"/>
    <s v="418I"/>
    <s v="Informática de Ecuaciones en derivadas parciales"/>
    <s v="GRUPO-A1"/>
    <s v="Informática de Ecuaciones en derivadas parciales"/>
    <s v="1S"/>
    <n v="16549295"/>
    <s v="EZQUERRO"/>
    <s v="FERNÁNDEZ"/>
    <s v="JOSÉ ANTONIO"/>
    <s v="jezquer"/>
    <s v="jezquer@unirioja.es"/>
    <n v="0.2"/>
    <n v="0.2"/>
    <n v="500"/>
    <s v="CATEDRATICO DE UNIVERSIDAD"/>
    <s v="01R"/>
    <s v="TIEMPO COMPLETO REDUCIDO"/>
    <s v="2018-09-17 00:00:00.0"/>
    <s v="null"/>
    <s v="DF100347"/>
    <s v="CATEDRÁTICO DE UNIVERSIDAD"/>
    <s v="R111"/>
    <x v="7"/>
    <n v="595"/>
    <s v="MATEMÁTICA APLICADA"/>
  </r>
  <r>
    <x v="11"/>
    <x v="4"/>
    <n v="418"/>
    <s v="418R"/>
    <s v="GRUPO-A1"/>
    <n v="16549295"/>
    <s v="Ecuaciones en derivadas parciales"/>
    <s v="GR"/>
    <s v="GRUPO REDUCIDO"/>
    <s v="418R"/>
    <s v="GR de Ecuaciones en derivadas parciales"/>
    <s v="GRUPO-A1"/>
    <s v="GR de Ecuaciones en derivadas parciales"/>
    <s v="1S"/>
    <n v="16549295"/>
    <s v="EZQUERRO"/>
    <s v="FERNÁNDEZ"/>
    <s v="JOSÉ ANTONIO"/>
    <s v="jezquer"/>
    <s v="jezquer@unirioja.es"/>
    <n v="1.8"/>
    <n v="1.8"/>
    <n v="500"/>
    <s v="CATEDRATICO DE UNIVERSIDAD"/>
    <s v="01R"/>
    <s v="TIEMPO COMPLETO REDUCIDO"/>
    <s v="2018-09-17 00:00:00.0"/>
    <s v="null"/>
    <s v="DF100347"/>
    <s v="CATEDRÁTICO DE UNIVERSIDAD"/>
    <s v="R111"/>
    <x v="7"/>
    <n v="595"/>
    <s v="MATEMÁTICA APLICADA"/>
  </r>
  <r>
    <x v="11"/>
    <x v="4"/>
    <n v="419"/>
    <s v="419G"/>
    <s v="GRUPO-A"/>
    <n v="16530493"/>
    <s v="Teoría de números y criptografía"/>
    <s v="GG"/>
    <s v="GRUPO GRANDE"/>
    <s v="419G"/>
    <s v="GG de Teoría de números y criptografía"/>
    <s v="GRUPO-A"/>
    <s v="GG de Teoría de números y criptografía"/>
    <s v="1S"/>
    <n v="16530493"/>
    <s v="VARONA"/>
    <s v="MALUMBRES"/>
    <s v="JUAN LUIS"/>
    <s v="jvarona"/>
    <s v="jvarona@unirioja.es"/>
    <n v="4"/>
    <n v="4"/>
    <n v="500"/>
    <s v="CATEDRATICO DE UNIVERSIDAD"/>
    <s v="01R"/>
    <s v="TIEMPO COMPLETO REDUCIDO"/>
    <s v="2012-09-01 00:00:00.0"/>
    <s v="null"/>
    <s v="DF100234"/>
    <s v="CATEDRÁTICO DE UNIVERSIDAD"/>
    <s v="R111"/>
    <x v="7"/>
    <n v="595"/>
    <s v="MATEMÁTICA APLICADA"/>
  </r>
  <r>
    <x v="11"/>
    <x v="4"/>
    <n v="419"/>
    <s v="419I"/>
    <s v="GRUPO-A1"/>
    <n v="16530493"/>
    <s v="Teoría de números y criptografía"/>
    <s v="GI"/>
    <s v="GRUPO DE INFORMÁTICA"/>
    <s v="419I"/>
    <s v="Informática de Teoría de números y criptografía"/>
    <s v="GRUPO-A1"/>
    <s v="GI de Teoría de números y criptografía"/>
    <s v="1S"/>
    <n v="16530493"/>
    <s v="VARONA"/>
    <s v="MALUMBRES"/>
    <s v="JUAN LUIS"/>
    <s v="jvarona"/>
    <s v="jvarona@unirioja.es"/>
    <n v="0.5"/>
    <n v="0.5"/>
    <n v="500"/>
    <s v="CATEDRATICO DE UNIVERSIDAD"/>
    <s v="01R"/>
    <s v="TIEMPO COMPLETO REDUCIDO"/>
    <s v="2012-09-01 00:00:00.0"/>
    <s v="null"/>
    <s v="DF100234"/>
    <s v="CATEDRÁTICO DE UNIVERSIDAD"/>
    <s v="R111"/>
    <x v="7"/>
    <n v="595"/>
    <s v="MATEMÁTICA APLICADA"/>
  </r>
  <r>
    <x v="11"/>
    <x v="4"/>
    <n v="419"/>
    <s v="419R"/>
    <s v="GRUPO-A1"/>
    <n v="16530493"/>
    <s v="Teoría de números y criptografía"/>
    <s v="GR"/>
    <s v="GRUPO REDUCIDO"/>
    <s v="419R"/>
    <s v="GR de Teoría de números y criptografía"/>
    <s v="GRUPO-A1"/>
    <s v="GR de Teoría de números y criptografía"/>
    <s v="1S"/>
    <n v="16530493"/>
    <s v="VARONA"/>
    <s v="MALUMBRES"/>
    <s v="JUAN LUIS"/>
    <s v="jvarona"/>
    <s v="jvarona@unirioja.es"/>
    <n v="1.5"/>
    <n v="1.5"/>
    <n v="500"/>
    <s v="CATEDRATICO DE UNIVERSIDAD"/>
    <s v="01R"/>
    <s v="TIEMPO COMPLETO REDUCIDO"/>
    <s v="2012-09-01 00:00:00.0"/>
    <s v="null"/>
    <s v="DF100234"/>
    <s v="CATEDRÁTICO DE UNIVERSIDAD"/>
    <s v="R111"/>
    <x v="7"/>
    <n v="595"/>
    <s v="MATEMÁTICA APLICADA"/>
  </r>
  <r>
    <x v="11"/>
    <x v="4"/>
    <n v="420"/>
    <s v="420G"/>
    <s v="GRUPO-A"/>
    <n v="18408601"/>
    <s v="Geometrías no euclídeas"/>
    <s v="GG"/>
    <s v="GRUPO GRANDE"/>
    <s v="420G"/>
    <s v="GG de Geometrías no euclídeas"/>
    <s v="GRUPO-A"/>
    <s v="GG de Geometrías no euclídeas"/>
    <s v="2S"/>
    <n v="18408601"/>
    <s v="HERNÁNDEZ"/>
    <s v="PARICIO"/>
    <s v="LUIS JAVIER"/>
    <s v="luhernan"/>
    <s v="luis-javier.hernandez@unirioja.es"/>
    <n v="4"/>
    <n v="4"/>
    <n v="500"/>
    <s v="CATEDRATICO DE UNIVERSIDAD"/>
    <s v="01R"/>
    <s v="TIEMPO COMPLETO REDUCIDO"/>
    <s v="2012-09-01 00:00:00.0"/>
    <s v="null"/>
    <s v="DF32212"/>
    <s v="CATEDRÁTICO DE UNIVERSIDAD"/>
    <s v="R111"/>
    <x v="7"/>
    <n v="440"/>
    <s v="GEOMETRÍA Y TOPOLOGÍA"/>
  </r>
  <r>
    <x v="11"/>
    <x v="4"/>
    <n v="420"/>
    <s v="420R"/>
    <s v="GRUPO-A1"/>
    <n v="18408601"/>
    <s v="Geometrías no euclídeas"/>
    <s v="GR"/>
    <s v="GRUPO REDUCIDO"/>
    <s v="420R"/>
    <s v="GR de Geometrías no euclídeas"/>
    <s v="GRUPO-A1"/>
    <s v="GR de Geometrías no euclídeas"/>
    <s v="2S"/>
    <n v="18408601"/>
    <s v="HERNÁNDEZ"/>
    <s v="PARICIO"/>
    <s v="LUIS JAVIER"/>
    <s v="luhernan"/>
    <s v="luis-javier.hernandez@unirioja.es"/>
    <n v="2"/>
    <n v="2"/>
    <n v="500"/>
    <s v="CATEDRATICO DE UNIVERSIDAD"/>
    <s v="01R"/>
    <s v="TIEMPO COMPLETO REDUCIDO"/>
    <s v="2012-09-01 00:00:00.0"/>
    <s v="null"/>
    <s v="DF32212"/>
    <s v="CATEDRÁTICO DE UNIVERSIDAD"/>
    <s v="R111"/>
    <x v="7"/>
    <n v="440"/>
    <s v="GEOMETRÍA Y TOPOLOGÍA"/>
  </r>
  <r>
    <x v="11"/>
    <x v="4"/>
    <n v="421"/>
    <s v="421G"/>
    <s v="GRUPO-A"/>
    <n v="16598388"/>
    <s v="Análisis de Fourier"/>
    <s v="GG"/>
    <s v="GRUPO GRANDE"/>
    <s v="421G"/>
    <s v="GG de Análisis de Fourier"/>
    <s v="GRUPO-A"/>
    <s v="GG de Análisis de Fourier"/>
    <s v="2S"/>
    <n v="16598388"/>
    <s v="PÉREZ"/>
    <s v="LÁZARO"/>
    <s v="FRANCISCO JAVIER"/>
    <s v="franpere"/>
    <s v="javier.perezl@unirioja.es"/>
    <n v="4"/>
    <n v="4"/>
    <n v="534"/>
    <s v="CONTRATADO DOCTOR -TIPO 1"/>
    <s v="C01"/>
    <s v="TIEMPO COMPLETO"/>
    <s v="2010-09-01 00:00:00.0"/>
    <s v="null"/>
    <s v="PI100761"/>
    <s v="PROFESOR CONTRATADO DOCTOR"/>
    <s v="R111"/>
    <x v="7"/>
    <n v="15"/>
    <s v="ANÁLISIS MATEMÁTICO"/>
  </r>
  <r>
    <x v="11"/>
    <x v="4"/>
    <n v="421"/>
    <s v="421I"/>
    <s v="GRUPO-A1"/>
    <n v="16598388"/>
    <s v="Análisis de Fourier"/>
    <s v="GI"/>
    <s v="GRUPO DE INFORMÁTICA"/>
    <s v="421I"/>
    <s v="Informática de Análisis de Fourier"/>
    <s v="GRUPO-A1"/>
    <s v="GI de Análisis de Fourier"/>
    <s v="2S"/>
    <n v="16598388"/>
    <s v="PÉREZ"/>
    <s v="LÁZARO"/>
    <s v="FRANCISCO JAVIER"/>
    <s v="franpere"/>
    <s v="javier.perezl@unirioja.es"/>
    <n v="0.2"/>
    <n v="0.2"/>
    <n v="534"/>
    <s v="CONTRATADO DOCTOR -TIPO 1"/>
    <s v="C01"/>
    <s v="TIEMPO COMPLETO"/>
    <s v="2010-09-01 00:00:00.0"/>
    <s v="null"/>
    <s v="PI100761"/>
    <s v="PROFESOR CONTRATADO DOCTOR"/>
    <s v="R111"/>
    <x v="7"/>
    <n v="15"/>
    <s v="ANÁLISIS MATEMÁTICO"/>
  </r>
  <r>
    <x v="11"/>
    <x v="4"/>
    <n v="421"/>
    <s v="421R"/>
    <s v="GRUPO-A1"/>
    <n v="16598388"/>
    <s v="Análisis de Fourier"/>
    <s v="GR"/>
    <s v="GRUPO REDUCIDO"/>
    <s v="421R"/>
    <s v="GR de Análisis de Fourier"/>
    <s v="GRUPO-A1"/>
    <s v="GR de Análisis de Fourier"/>
    <s v="2S"/>
    <n v="16598388"/>
    <s v="PÉREZ"/>
    <s v="LÁZARO"/>
    <s v="FRANCISCO JAVIER"/>
    <s v="franpere"/>
    <s v="javier.perezl@unirioja.es"/>
    <n v="1.8"/>
    <n v="1.8"/>
    <n v="534"/>
    <s v="CONTRATADO DOCTOR -TIPO 1"/>
    <s v="C01"/>
    <s v="TIEMPO COMPLETO"/>
    <s v="2010-09-01 00:00:00.0"/>
    <s v="null"/>
    <s v="PI100761"/>
    <s v="PROFESOR CONTRATADO DOCTOR"/>
    <s v="R111"/>
    <x v="7"/>
    <n v="15"/>
    <s v="ANÁLISIS MATEMÁTICO"/>
  </r>
  <r>
    <x v="11"/>
    <x v="4"/>
    <n v="422"/>
    <s v="422G"/>
    <s v="GRUPO-A"/>
    <n v="29103662"/>
    <s v="Álgebra y aplicaciones"/>
    <s v="GG"/>
    <s v="GRUPO GRANDE"/>
    <s v="422G"/>
    <s v="GG de Álgebra y aplicaciones"/>
    <s v="GRUPO-A"/>
    <s v="GG de Álgebra y aplicaciones"/>
    <s v="1S"/>
    <n v="29103662"/>
    <s v="PÉREZ"/>
    <s v="IZQUIERDO"/>
    <s v="JOSÉ MARÍA"/>
    <s v="jpperez"/>
    <s v="jm.perez@unirioja.es"/>
    <n v="4.5"/>
    <n v="4.5"/>
    <n v="504"/>
    <s v="PROFESOR TITULAR UNIVERSIDAD"/>
    <s v="01R"/>
    <s v="TIEMPO COMPLETO REDUCIDO"/>
    <s v="2013-09-01 00:00:00.0"/>
    <s v="null"/>
    <s v="DF32074"/>
    <s v="TITULAR DE UNIVERSIDAD"/>
    <s v="R111"/>
    <x v="7"/>
    <n v="5"/>
    <s v="ÁLGEBRA"/>
  </r>
  <r>
    <x v="11"/>
    <x v="4"/>
    <n v="422"/>
    <s v="422I"/>
    <s v="GRUPO-A1"/>
    <n v="29103662"/>
    <s v="Álgebra y aplicaciones"/>
    <s v="GI"/>
    <s v="GRUPO DE INFORMÁTICA"/>
    <s v="422I"/>
    <s v="GI de Álgebra y aplicaciones"/>
    <s v="GRUPO-A1"/>
    <s v="GI de Álgebra y aplicaciones"/>
    <s v="1S"/>
    <n v="29103662"/>
    <s v="PÉREZ"/>
    <s v="IZQUIERDO"/>
    <s v="JOSÉ MARÍA"/>
    <s v="jpperez"/>
    <s v="jm.perez@unirioja.es"/>
    <n v="0.4"/>
    <n v="0.4"/>
    <n v="504"/>
    <s v="PROFESOR TITULAR UNIVERSIDAD"/>
    <s v="01R"/>
    <s v="TIEMPO COMPLETO REDUCIDO"/>
    <s v="2013-09-01 00:00:00.0"/>
    <s v="null"/>
    <s v="DF32074"/>
    <s v="TITULAR DE UNIVERSIDAD"/>
    <s v="R111"/>
    <x v="7"/>
    <n v="5"/>
    <s v="ÁLGEBRA"/>
  </r>
  <r>
    <x v="11"/>
    <x v="4"/>
    <n v="422"/>
    <s v="422R"/>
    <s v="GRUPO-A1"/>
    <n v="29103662"/>
    <s v="Álgebra y aplicaciones"/>
    <s v="GR"/>
    <s v="GRUPO REDUCIDO"/>
    <s v="422R"/>
    <s v="GR de Álgebra y aplicaciones"/>
    <s v="GRUPO-A1"/>
    <s v="GR de Álgebra y aplicaciones"/>
    <s v="1S"/>
    <n v="29103662"/>
    <s v="PÉREZ"/>
    <s v="IZQUIERDO"/>
    <s v="JOSÉ MARÍA"/>
    <s v="jpperez"/>
    <s v="jm.perez@unirioja.es"/>
    <n v="1.1000000000000001"/>
    <n v="1.1000000000000001"/>
    <n v="504"/>
    <s v="PROFESOR TITULAR UNIVERSIDAD"/>
    <s v="01R"/>
    <s v="TIEMPO COMPLETO REDUCIDO"/>
    <s v="2013-09-01 00:00:00.0"/>
    <s v="null"/>
    <s v="DF32074"/>
    <s v="TITULAR DE UNIVERSIDAD"/>
    <s v="R111"/>
    <x v="7"/>
    <n v="5"/>
    <s v="ÁLGEBRA"/>
  </r>
  <r>
    <x v="11"/>
    <x v="4"/>
    <n v="423"/>
    <s v="423G"/>
    <s v="GRUPO-A"/>
    <n v="16541342"/>
    <s v="Cálculo numérico en EDP's"/>
    <s v="GG"/>
    <s v="GRUPO GRANDE"/>
    <s v="423G"/>
    <s v="GG de Cálculo numérico en EDP's"/>
    <s v="GRUPO-A"/>
    <s v="GG de Cálculo numérico en EDP's"/>
    <s v="2S"/>
    <n v="16541342"/>
    <s v="LANCHARES"/>
    <s v="BARRASA"/>
    <s v="VÍCTOR"/>
    <s v="vlancha"/>
    <s v="vlancha@unirioja.es"/>
    <n v="4"/>
    <n v="4"/>
    <n v="504"/>
    <s v="PROFESOR TITULAR UNIVERSIDAD"/>
    <s v="01R"/>
    <s v="TIEMPO COMPLETO REDUCIDO"/>
    <s v="2012-09-01 00:00:00.0"/>
    <s v="null"/>
    <s v="DF32264"/>
    <s v="TITULAR DE UNIVERSIDAD"/>
    <s v="R111"/>
    <x v="7"/>
    <n v="595"/>
    <s v="MATEMÁTICA APLICADA"/>
  </r>
  <r>
    <x v="11"/>
    <x v="4"/>
    <n v="423"/>
    <s v="423I"/>
    <s v="GRUPO-A1"/>
    <n v="16541342"/>
    <s v="Cálculo numérico en EDP's"/>
    <s v="GI"/>
    <s v="GRUPO DE INFORMÁTICA"/>
    <s v="423I"/>
    <s v="GI de Cálculo numérico en EDP's"/>
    <s v="GRUPO-A1"/>
    <s v="GI de Cálculo numérico en EDP's"/>
    <s v="2S"/>
    <n v="16541342"/>
    <s v="LANCHARES"/>
    <s v="BARRASA"/>
    <s v="VÍCTOR"/>
    <s v="vlancha"/>
    <s v="vlancha@unirioja.es"/>
    <n v="1.4"/>
    <n v="1.4"/>
    <n v="504"/>
    <s v="PROFESOR TITULAR UNIVERSIDAD"/>
    <s v="01R"/>
    <s v="TIEMPO COMPLETO REDUCIDO"/>
    <s v="2012-09-01 00:00:00.0"/>
    <s v="null"/>
    <s v="DF32264"/>
    <s v="TITULAR DE UNIVERSIDAD"/>
    <s v="R111"/>
    <x v="7"/>
    <n v="595"/>
    <s v="MATEMÁTICA APLICADA"/>
  </r>
  <r>
    <x v="11"/>
    <x v="4"/>
    <n v="423"/>
    <s v="423R"/>
    <s v="GRUPO-A1"/>
    <n v="16541342"/>
    <s v="Cálculo numérico en EDP's"/>
    <s v="GR"/>
    <s v="GRUPO REDUCIDO"/>
    <s v="423R"/>
    <s v="GR de Cálculo numérico en EDP's"/>
    <s v="GRUPO-A1"/>
    <s v="GR de Cálculo numérico en EDP's"/>
    <s v="2S"/>
    <n v="16541342"/>
    <s v="LANCHARES"/>
    <s v="BARRASA"/>
    <s v="VÍCTOR"/>
    <s v="vlancha"/>
    <s v="vlancha@unirioja.es"/>
    <n v="0.6"/>
    <n v="0.6"/>
    <n v="504"/>
    <s v="PROFESOR TITULAR UNIVERSIDAD"/>
    <s v="01R"/>
    <s v="TIEMPO COMPLETO REDUCIDO"/>
    <s v="2012-09-01 00:00:00.0"/>
    <s v="null"/>
    <s v="DF32264"/>
    <s v="TITULAR DE UNIVERSIDAD"/>
    <s v="R111"/>
    <x v="7"/>
    <n v="595"/>
    <s v="MATEMÁTICA APLICADA"/>
  </r>
  <r>
    <x v="11"/>
    <x v="4"/>
    <n v="424"/>
    <s v="424G"/>
    <s v="GRUPO-A"/>
    <n v="17835356"/>
    <s v="Historia de las matemáticas"/>
    <s v="GG"/>
    <s v="GRUPO GRANDE"/>
    <s v="424G"/>
    <s v="GG de Historia de las Matemáticas"/>
    <s v="GRUPO-A"/>
    <s v="GG de Historia de las matemáticas"/>
    <s v="2S"/>
    <n v="17835356"/>
    <s v="ESPAÑOL"/>
    <s v="GONZÁLEZ"/>
    <s v="LUIS"/>
    <s v="lespanol"/>
    <s v="luis.espanol@unirioja.es"/>
    <n v="4"/>
    <n v="4"/>
    <n v="504"/>
    <s v="PROFESOR TITULAR UNIVERSIDAD"/>
    <s v="01A"/>
    <s v="TIEMPO COMPLETO AMPLIADO"/>
    <s v="2012-09-01 00:00:00.0"/>
    <s v="null"/>
    <s v="DF32213"/>
    <s v="TITULAR DE UNIVERSIDAD"/>
    <s v="R111"/>
    <x v="7"/>
    <n v="440"/>
    <s v="GEOMETRÍA Y TOPOLOGÍA"/>
  </r>
  <r>
    <x v="11"/>
    <x v="4"/>
    <n v="424"/>
    <s v="424R"/>
    <s v="GRUPO-A1"/>
    <n v="17835356"/>
    <s v="Historia de las matemáticas"/>
    <s v="GR"/>
    <s v="GRUPO REDUCIDO"/>
    <s v="424R"/>
    <s v="GR de Historia de las Matemáticas"/>
    <s v="GRUPO-A1"/>
    <s v="GR de Historia de las matemáticas"/>
    <s v="2S"/>
    <n v="17835356"/>
    <s v="ESPAÑOL"/>
    <s v="GONZÁLEZ"/>
    <s v="LUIS"/>
    <s v="lespanol"/>
    <s v="luis.espanol@unirioja.es"/>
    <n v="2"/>
    <n v="2"/>
    <n v="504"/>
    <s v="PROFESOR TITULAR UNIVERSIDAD"/>
    <s v="01A"/>
    <s v="TIEMPO COMPLETO AMPLIADO"/>
    <s v="2012-09-01 00:00:00.0"/>
    <s v="null"/>
    <s v="DF32213"/>
    <s v="TITULAR DE UNIVERSIDAD"/>
    <s v="R111"/>
    <x v="7"/>
    <n v="440"/>
    <s v="GEOMETRÍA Y TOPOLOGÍA"/>
  </r>
  <r>
    <x v="11"/>
    <x v="4"/>
    <n v="425"/>
    <s v="425G"/>
    <s v="GRUPO-A"/>
    <n v="42057900"/>
    <s v="Trabajo fin de grado en Matemáticas"/>
    <s v="GG"/>
    <s v="GRUPO GRANDE"/>
    <s v="425G"/>
    <s v="TRABAJO FIN DE GRADO"/>
    <s v="GRUPO-A"/>
    <s v="TRABAJO FIN DE GRADO"/>
    <s v="I"/>
    <n v="42057900"/>
    <s v="HERNÁNDEZ"/>
    <s v="MARTÍN"/>
    <s v="ZENAIDA"/>
    <s v="zehernan"/>
    <s v="zenaida.hernandez@unirioja.es"/>
    <n v="0"/>
    <n v="0"/>
    <n v="506"/>
    <s v="PROFESOR TITULAR DE ESCUELA UNIVERSITARI"/>
    <s v="01A"/>
    <s v="TIEMPO COMPLETO AMPLIADO"/>
    <s v="2012-09-01 00:00:00.0"/>
    <s v="null"/>
    <s v="DF32193"/>
    <s v="TITULAR DE ESCUELAS UNIVERSITARIAS"/>
    <s v="R111"/>
    <x v="7"/>
    <n v="265"/>
    <s v="ESTADÍSTICA E INVESTIGACIÓN OPERATIVA"/>
  </r>
  <r>
    <x v="12"/>
    <x v="4"/>
    <n v="426"/>
    <s v="426G"/>
    <s v="GRUPO-A"/>
    <n v="13109019"/>
    <s v="Química analítica"/>
    <s v="GG"/>
    <s v="GRUPO GRANDE"/>
    <s v="426G"/>
    <s v="GRUPO GRANDE DE Química analítica"/>
    <s v="GRUPO-A"/>
    <s v="Grupo Grande de Química analítica"/>
    <s v="AN"/>
    <n v="13109019"/>
    <s v="PIZARRO"/>
    <s v="MILLÁN"/>
    <s v="CONSUELO"/>
    <s v="cpizarro"/>
    <s v="consuelo.pizarro@unirioja.es"/>
    <n v="1"/>
    <n v="1"/>
    <s v="A-0500"/>
    <s v="CATEDRATICO DE UNIVERSIDAD"/>
    <s v="C01"/>
    <s v="TIEMPO COMPLETO"/>
    <s v="2010-12-07 00:00:00.0"/>
    <s v="null"/>
    <s v="DF100287"/>
    <s v="CATEDRÁTICO DE UNIVERSIDAD"/>
    <s v="R112"/>
    <x v="8"/>
    <n v="750"/>
    <s v="QUÍMICA ANALÍTICA"/>
  </r>
  <r>
    <x v="12"/>
    <x v="4"/>
    <n v="426"/>
    <s v="426G"/>
    <s v="GRUPO-A"/>
    <n v="16544605"/>
    <s v="Química analítica"/>
    <s v="GG"/>
    <s v="GRUPO GRANDE"/>
    <s v="426G"/>
    <s v="GRUPO GRANDE DE Química analítica"/>
    <s v="GRUPO-A"/>
    <s v="Grupo Grande de Química analítica"/>
    <s v="AN"/>
    <n v="16544605"/>
    <s v="CABREDO"/>
    <s v="PINILLOS"/>
    <s v="SUSANA"/>
    <s v="susacapi"/>
    <s v="susana.cabredo@unirioja.es"/>
    <n v="5"/>
    <n v="5"/>
    <n v="504"/>
    <s v="PROFESOR TITULAR UNIVERSIDAD"/>
    <s v="01A"/>
    <s v="TIEMPO COMPLETO AMPLIADO"/>
    <s v="2017-09-15 00:00:00.0"/>
    <s v="null"/>
    <s v="DF32370"/>
    <s v="TITULAR DE UNIVERSIDAD"/>
    <s v="R112"/>
    <x v="8"/>
    <n v="750"/>
    <s v="QUÍMICA ANALÍTICA"/>
  </r>
  <r>
    <x v="12"/>
    <x v="4"/>
    <n v="426"/>
    <s v="426I"/>
    <s v="GRUPO-A1"/>
    <n v="13109019"/>
    <s v="Química analítica"/>
    <s v="GI"/>
    <s v="GRUPO DE INFORMÁTICA"/>
    <s v="426I"/>
    <s v="GRUPO DE INFORMÁTICA DE Química analítica"/>
    <s v="GRUPO-A1"/>
    <s v="Informática de Química Analítica"/>
    <s v="AN"/>
    <n v="13109019"/>
    <s v="PIZARRO"/>
    <s v="MILLÁN"/>
    <s v="CONSUELO"/>
    <s v="cpizarro"/>
    <s v="consuelo.pizarro@unirioja.es"/>
    <n v="0.6"/>
    <n v="0.6"/>
    <s v="A-0500"/>
    <s v="CATEDRATICO DE UNIVERSIDAD"/>
    <s v="C01"/>
    <s v="TIEMPO COMPLETO"/>
    <s v="2010-12-07 00:00:00.0"/>
    <s v="null"/>
    <s v="DF100287"/>
    <s v="CATEDRÁTICO DE UNIVERSIDAD"/>
    <s v="R112"/>
    <x v="8"/>
    <n v="750"/>
    <s v="QUÍMICA ANALÍTICA"/>
  </r>
  <r>
    <x v="12"/>
    <x v="4"/>
    <n v="426"/>
    <s v="426I"/>
    <s v="GRUPO-A1"/>
    <n v="16544605"/>
    <s v="Química analítica"/>
    <s v="GI"/>
    <s v="GRUPO DE INFORMÁTICA"/>
    <s v="426I"/>
    <s v="GRUPO DE INFORMÁTICA DE Química analítica"/>
    <s v="GRUPO-A1"/>
    <s v="Informática de Química Analítica"/>
    <s v="AN"/>
    <n v="16544605"/>
    <s v="CABREDO"/>
    <s v="PINILLOS"/>
    <s v="SUSANA"/>
    <s v="susacapi"/>
    <s v="susana.cabredo@unirioja.es"/>
    <n v="0.4"/>
    <n v="0.4"/>
    <n v="504"/>
    <s v="PROFESOR TITULAR UNIVERSIDAD"/>
    <s v="01A"/>
    <s v="TIEMPO COMPLETO AMPLIADO"/>
    <s v="2017-09-15 00:00:00.0"/>
    <s v="null"/>
    <s v="DF32370"/>
    <s v="TITULAR DE UNIVERSIDAD"/>
    <s v="R112"/>
    <x v="8"/>
    <n v="750"/>
    <s v="QUÍMICA ANALÍTICA"/>
  </r>
  <r>
    <x v="12"/>
    <x v="4"/>
    <n v="426"/>
    <s v="426I"/>
    <s v="GRUPO-A2"/>
    <n v="13109019"/>
    <s v="Química analítica"/>
    <s v="GI"/>
    <s v="GRUPO DE INFORMÁTICA"/>
    <s v="426I"/>
    <s v="GRUPO DE INFORMÁTICA DE Química analítica"/>
    <s v="GRUPO-A2"/>
    <s v="Informática de Química Analítica"/>
    <s v="AN"/>
    <n v="13109019"/>
    <s v="PIZARRO"/>
    <s v="MILLÁN"/>
    <s v="CONSUELO"/>
    <s v="cpizarro"/>
    <s v="consuelo.pizarro@unirioja.es"/>
    <n v="0.6"/>
    <n v="0.6"/>
    <s v="A-0500"/>
    <s v="CATEDRATICO DE UNIVERSIDAD"/>
    <s v="C01"/>
    <s v="TIEMPO COMPLETO"/>
    <s v="2010-12-07 00:00:00.0"/>
    <s v="null"/>
    <s v="DF100287"/>
    <s v="CATEDRÁTICO DE UNIVERSIDAD"/>
    <s v="R112"/>
    <x v="8"/>
    <n v="750"/>
    <s v="QUÍMICA ANALÍTICA"/>
  </r>
  <r>
    <x v="12"/>
    <x v="4"/>
    <n v="426"/>
    <s v="426I"/>
    <s v="GRUPO-A2"/>
    <n v="16544605"/>
    <s v="Química analítica"/>
    <s v="GI"/>
    <s v="GRUPO DE INFORMÁTICA"/>
    <s v="426I"/>
    <s v="GRUPO DE INFORMÁTICA DE Química analítica"/>
    <s v="GRUPO-A2"/>
    <s v="Informática de Química Analítica"/>
    <s v="AN"/>
    <n v="16544605"/>
    <s v="CABREDO"/>
    <s v="PINILLOS"/>
    <s v="SUSANA"/>
    <s v="susacapi"/>
    <s v="susana.cabredo@unirioja.es"/>
    <n v="0.4"/>
    <n v="0.4"/>
    <n v="504"/>
    <s v="PROFESOR TITULAR UNIVERSIDAD"/>
    <s v="01A"/>
    <s v="TIEMPO COMPLETO AMPLIADO"/>
    <s v="2017-09-15 00:00:00.0"/>
    <s v="null"/>
    <s v="DF32370"/>
    <s v="TITULAR DE UNIVERSIDAD"/>
    <s v="R112"/>
    <x v="8"/>
    <n v="750"/>
    <s v="QUÍMICA ANALÍTICA"/>
  </r>
  <r>
    <x v="12"/>
    <x v="4"/>
    <n v="426"/>
    <s v="426L"/>
    <s v="GRUPO-A1"/>
    <n v="13109019"/>
    <s v="Química analítica"/>
    <s v="GL"/>
    <s v="GRUPO DE LABORATORIO"/>
    <s v="426L"/>
    <s v="LABORATORIO DE Química analítica"/>
    <s v="GRUPO-A1"/>
    <s v="Laboratorio de Química analítica"/>
    <s v="AN"/>
    <n v="13109019"/>
    <s v="PIZARRO"/>
    <s v="MILLÁN"/>
    <s v="CONSUELO"/>
    <s v="cpizarro"/>
    <s v="consuelo.pizarro@unirioja.es"/>
    <n v="4"/>
    <n v="4"/>
    <s v="A-0500"/>
    <s v="CATEDRATICO DE UNIVERSIDAD"/>
    <s v="C01"/>
    <s v="TIEMPO COMPLETO"/>
    <s v="2010-12-07 00:00:00.0"/>
    <s v="null"/>
    <s v="DF100287"/>
    <s v="CATEDRÁTICO DE UNIVERSIDAD"/>
    <s v="R112"/>
    <x v="8"/>
    <n v="750"/>
    <s v="QUÍMICA ANALÍTICA"/>
  </r>
  <r>
    <x v="12"/>
    <x v="4"/>
    <n v="426"/>
    <s v="426L"/>
    <s v="GRUPO-A2"/>
    <n v="13109019"/>
    <s v="Química analítica"/>
    <s v="GL"/>
    <s v="GRUPO DE LABORATORIO"/>
    <s v="426L"/>
    <s v="LABORATORIO DE Química analítica"/>
    <s v="GRUPO-A2"/>
    <s v="Laboratorio de Química analítica"/>
    <s v="AN"/>
    <n v="13109019"/>
    <s v="PIZARRO"/>
    <s v="MILLÁN"/>
    <s v="CONSUELO"/>
    <s v="cpizarro"/>
    <s v="consuelo.pizarro@unirioja.es"/>
    <n v="4"/>
    <n v="4"/>
    <s v="A-0500"/>
    <s v="CATEDRATICO DE UNIVERSIDAD"/>
    <s v="C01"/>
    <s v="TIEMPO COMPLETO"/>
    <s v="2010-12-07 00:00:00.0"/>
    <s v="null"/>
    <s v="DF100287"/>
    <s v="CATEDRÁTICO DE UNIVERSIDAD"/>
    <s v="R112"/>
    <x v="8"/>
    <n v="750"/>
    <s v="QUÍMICA ANALÍTICA"/>
  </r>
  <r>
    <x v="12"/>
    <x v="4"/>
    <n v="426"/>
    <s v="426R"/>
    <s v="GRUPO-A1"/>
    <n v="16544605"/>
    <s v="Química analítica"/>
    <s v="GR"/>
    <s v="GRUPO REDUCIDO"/>
    <s v="426R"/>
    <s v="GRUPO REDUCIDO DE Química analítica"/>
    <s v="GRUPO-A1"/>
    <s v="Grupo Reducido de Química analítica"/>
    <s v="AN"/>
    <n v="16544605"/>
    <s v="CABREDO"/>
    <s v="PINILLOS"/>
    <s v="SUSANA"/>
    <s v="susacapi"/>
    <s v="susana.cabredo@unirioja.es"/>
    <n v="1"/>
    <n v="1"/>
    <n v="504"/>
    <s v="PROFESOR TITULAR UNIVERSIDAD"/>
    <s v="01A"/>
    <s v="TIEMPO COMPLETO AMPLIADO"/>
    <s v="2017-09-15 00:00:00.0"/>
    <s v="null"/>
    <s v="DF32370"/>
    <s v="TITULAR DE UNIVERSIDAD"/>
    <s v="R112"/>
    <x v="8"/>
    <n v="750"/>
    <s v="QUÍMICA ANALÍTICA"/>
  </r>
  <r>
    <x v="12"/>
    <x v="4"/>
    <n v="426"/>
    <s v="426R"/>
    <s v="GRUPO-A2"/>
    <n v="16544605"/>
    <s v="Química analítica"/>
    <s v="GR"/>
    <s v="GRUPO REDUCIDO"/>
    <s v="426R"/>
    <s v="GRUPO REDUCIDO DE Química analítica"/>
    <s v="GRUPO-A2"/>
    <s v="Grupo Reducido de Química analítica"/>
    <s v="AN"/>
    <n v="16544605"/>
    <s v="CABREDO"/>
    <s v="PINILLOS"/>
    <s v="SUSANA"/>
    <s v="susacapi"/>
    <s v="susana.cabredo@unirioja.es"/>
    <n v="1"/>
    <n v="1"/>
    <n v="504"/>
    <s v="PROFESOR TITULAR UNIVERSIDAD"/>
    <s v="01A"/>
    <s v="TIEMPO COMPLETO AMPLIADO"/>
    <s v="2017-09-15 00:00:00.0"/>
    <s v="null"/>
    <s v="DF32370"/>
    <s v="TITULAR DE UNIVERSIDAD"/>
    <s v="R112"/>
    <x v="8"/>
    <n v="750"/>
    <s v="QUÍMICA ANALÍTICA"/>
  </r>
  <r>
    <x v="13"/>
    <x v="4"/>
    <n v="426"/>
    <s v="426G"/>
    <s v="GRUPO-A"/>
    <n v="13109019"/>
    <s v="Química analítica"/>
    <s v="GG"/>
    <s v="GRUPO GRANDE"/>
    <s v="426G"/>
    <s v="GRUPO GRANDE DE Química analítica"/>
    <s v="GRUPO-A"/>
    <s v="Grupo Grande de Química analítica"/>
    <s v="AN"/>
    <n v="13109019"/>
    <s v="PIZARRO"/>
    <s v="MILLÁN"/>
    <s v="CONSUELO"/>
    <s v="cpizarro"/>
    <s v="consuelo.pizarro@unirioja.es"/>
    <n v="1"/>
    <m/>
    <s v="A-0500"/>
    <s v="CATEDRATICO DE UNIVERSIDAD"/>
    <s v="C01"/>
    <s v="TIEMPO COMPLETO"/>
    <s v="2010-12-07 00:00:00.0"/>
    <s v="null"/>
    <s v="DF100287"/>
    <s v="CATEDRÁTICO DE UNIVERSIDAD"/>
    <s v="R112"/>
    <x v="8"/>
    <n v="750"/>
    <s v="QUÍMICA ANALÍTICA"/>
  </r>
  <r>
    <x v="13"/>
    <x v="4"/>
    <n v="426"/>
    <s v="426G"/>
    <s v="GRUPO-A"/>
    <n v="16544605"/>
    <s v="Química analítica"/>
    <s v="GG"/>
    <s v="GRUPO GRANDE"/>
    <s v="426G"/>
    <s v="GRUPO GRANDE DE Química analítica"/>
    <s v="GRUPO-A"/>
    <s v="Grupo Grande de Química analítica"/>
    <s v="AN"/>
    <n v="16544605"/>
    <s v="CABREDO"/>
    <s v="PINILLOS"/>
    <s v="SUSANA"/>
    <s v="susacapi"/>
    <s v="susana.cabredo@unirioja.es"/>
    <n v="5"/>
    <m/>
    <n v="504"/>
    <s v="PROFESOR TITULAR UNIVERSIDAD"/>
    <s v="01A"/>
    <s v="TIEMPO COMPLETO AMPLIADO"/>
    <s v="2017-09-15 00:00:00.0"/>
    <s v="null"/>
    <s v="DF32370"/>
    <s v="TITULAR DE UNIVERSIDAD"/>
    <s v="R112"/>
    <x v="8"/>
    <n v="750"/>
    <s v="QUÍMICA ANALÍTICA"/>
  </r>
  <r>
    <x v="13"/>
    <x v="4"/>
    <n v="426"/>
    <s v="426I"/>
    <s v="GRUPO-A1"/>
    <n v="13109019"/>
    <s v="Química analítica"/>
    <s v="GI"/>
    <s v="GRUPO DE INFORMÁTICA"/>
    <s v="426I"/>
    <s v="GRUPO DE INFORMÁTICA DE Química analítica"/>
    <s v="GRUPO-A1"/>
    <s v="Informática de Química Analítica"/>
    <s v="AN"/>
    <n v="13109019"/>
    <s v="PIZARRO"/>
    <s v="MILLÁN"/>
    <s v="CONSUELO"/>
    <s v="cpizarro"/>
    <s v="consuelo.pizarro@unirioja.es"/>
    <n v="0.6"/>
    <m/>
    <s v="A-0500"/>
    <s v="CATEDRATICO DE UNIVERSIDAD"/>
    <s v="C01"/>
    <s v="TIEMPO COMPLETO"/>
    <s v="2010-12-07 00:00:00.0"/>
    <s v="null"/>
    <s v="DF100287"/>
    <s v="CATEDRÁTICO DE UNIVERSIDAD"/>
    <s v="R112"/>
    <x v="8"/>
    <n v="750"/>
    <s v="QUÍMICA ANALÍTICA"/>
  </r>
  <r>
    <x v="13"/>
    <x v="4"/>
    <n v="426"/>
    <s v="426I"/>
    <s v="GRUPO-A1"/>
    <n v="16544605"/>
    <s v="Química analítica"/>
    <s v="GI"/>
    <s v="GRUPO DE INFORMÁTICA"/>
    <s v="426I"/>
    <s v="GRUPO DE INFORMÁTICA DE Química analítica"/>
    <s v="GRUPO-A1"/>
    <s v="Informática de Química Analítica"/>
    <s v="AN"/>
    <n v="16544605"/>
    <s v="CABREDO"/>
    <s v="PINILLOS"/>
    <s v="SUSANA"/>
    <s v="susacapi"/>
    <s v="susana.cabredo@unirioja.es"/>
    <n v="0.4"/>
    <m/>
    <n v="504"/>
    <s v="PROFESOR TITULAR UNIVERSIDAD"/>
    <s v="01A"/>
    <s v="TIEMPO COMPLETO AMPLIADO"/>
    <s v="2017-09-15 00:00:00.0"/>
    <s v="null"/>
    <s v="DF32370"/>
    <s v="TITULAR DE UNIVERSIDAD"/>
    <s v="R112"/>
    <x v="8"/>
    <n v="750"/>
    <s v="QUÍMICA ANALÍTICA"/>
  </r>
  <r>
    <x v="13"/>
    <x v="4"/>
    <n v="426"/>
    <s v="426I"/>
    <s v="GRUPO-A2"/>
    <n v="13109019"/>
    <s v="Química analítica"/>
    <s v="GI"/>
    <s v="GRUPO DE INFORMÁTICA"/>
    <s v="426I"/>
    <s v="GRUPO DE INFORMÁTICA DE Química analítica"/>
    <s v="GRUPO-A2"/>
    <s v="Informática de Química Analítica"/>
    <s v="AN"/>
    <n v="13109019"/>
    <s v="PIZARRO"/>
    <s v="MILLÁN"/>
    <s v="CONSUELO"/>
    <s v="cpizarro"/>
    <s v="consuelo.pizarro@unirioja.es"/>
    <n v="0.6"/>
    <m/>
    <s v="A-0500"/>
    <s v="CATEDRATICO DE UNIVERSIDAD"/>
    <s v="C01"/>
    <s v="TIEMPO COMPLETO"/>
    <s v="2010-12-07 00:00:00.0"/>
    <s v="null"/>
    <s v="DF100287"/>
    <s v="CATEDRÁTICO DE UNIVERSIDAD"/>
    <s v="R112"/>
    <x v="8"/>
    <n v="750"/>
    <s v="QUÍMICA ANALÍTICA"/>
  </r>
  <r>
    <x v="13"/>
    <x v="4"/>
    <n v="426"/>
    <s v="426I"/>
    <s v="GRUPO-A2"/>
    <n v="16544605"/>
    <s v="Química analítica"/>
    <s v="GI"/>
    <s v="GRUPO DE INFORMÁTICA"/>
    <s v="426I"/>
    <s v="GRUPO DE INFORMÁTICA DE Química analítica"/>
    <s v="GRUPO-A2"/>
    <s v="Informática de Química Analítica"/>
    <s v="AN"/>
    <n v="16544605"/>
    <s v="CABREDO"/>
    <s v="PINILLOS"/>
    <s v="SUSANA"/>
    <s v="susacapi"/>
    <s v="susana.cabredo@unirioja.es"/>
    <n v="0.4"/>
    <m/>
    <n v="504"/>
    <s v="PROFESOR TITULAR UNIVERSIDAD"/>
    <s v="01A"/>
    <s v="TIEMPO COMPLETO AMPLIADO"/>
    <s v="2017-09-15 00:00:00.0"/>
    <s v="null"/>
    <s v="DF32370"/>
    <s v="TITULAR DE UNIVERSIDAD"/>
    <s v="R112"/>
    <x v="8"/>
    <n v="750"/>
    <s v="QUÍMICA ANALÍTICA"/>
  </r>
  <r>
    <x v="13"/>
    <x v="4"/>
    <n v="426"/>
    <s v="426L"/>
    <s v="GRUPO-A1"/>
    <n v="13109019"/>
    <s v="Química analítica"/>
    <s v="GL"/>
    <s v="GRUPO DE LABORATORIO"/>
    <s v="426L"/>
    <s v="LABORATORIO DE Química analítica"/>
    <s v="GRUPO-A1"/>
    <s v="Laboratorio de Química analítica"/>
    <s v="AN"/>
    <n v="13109019"/>
    <s v="PIZARRO"/>
    <s v="MILLÁN"/>
    <s v="CONSUELO"/>
    <s v="cpizarro"/>
    <s v="consuelo.pizarro@unirioja.es"/>
    <n v="4"/>
    <m/>
    <s v="A-0500"/>
    <s v="CATEDRATICO DE UNIVERSIDAD"/>
    <s v="C01"/>
    <s v="TIEMPO COMPLETO"/>
    <s v="2010-12-07 00:00:00.0"/>
    <s v="null"/>
    <s v="DF100287"/>
    <s v="CATEDRÁTICO DE UNIVERSIDAD"/>
    <s v="R112"/>
    <x v="8"/>
    <n v="750"/>
    <s v="QUÍMICA ANALÍTICA"/>
  </r>
  <r>
    <x v="13"/>
    <x v="4"/>
    <n v="426"/>
    <s v="426L"/>
    <s v="GRUPO-A2"/>
    <n v="13109019"/>
    <s v="Química analítica"/>
    <s v="GL"/>
    <s v="GRUPO DE LABORATORIO"/>
    <s v="426L"/>
    <s v="LABORATORIO DE Química analítica"/>
    <s v="GRUPO-A2"/>
    <s v="Laboratorio de Química analítica"/>
    <s v="AN"/>
    <n v="13109019"/>
    <s v="PIZARRO"/>
    <s v="MILLÁN"/>
    <s v="CONSUELO"/>
    <s v="cpizarro"/>
    <s v="consuelo.pizarro@unirioja.es"/>
    <n v="4"/>
    <m/>
    <s v="A-0500"/>
    <s v="CATEDRATICO DE UNIVERSIDAD"/>
    <s v="C01"/>
    <s v="TIEMPO COMPLETO"/>
    <s v="2010-12-07 00:00:00.0"/>
    <s v="null"/>
    <s v="DF100287"/>
    <s v="CATEDRÁTICO DE UNIVERSIDAD"/>
    <s v="R112"/>
    <x v="8"/>
    <n v="750"/>
    <s v="QUÍMICA ANALÍTICA"/>
  </r>
  <r>
    <x v="13"/>
    <x v="4"/>
    <n v="426"/>
    <s v="426R"/>
    <s v="GRUPO-A1"/>
    <n v="16544605"/>
    <s v="Química analítica"/>
    <s v="GR"/>
    <s v="GRUPO REDUCIDO"/>
    <s v="426R"/>
    <s v="GRUPO REDUCIDO DE Química analítica"/>
    <s v="GRUPO-A1"/>
    <s v="Grupo Reducido de Química analítica"/>
    <s v="AN"/>
    <n v="16544605"/>
    <s v="CABREDO"/>
    <s v="PINILLOS"/>
    <s v="SUSANA"/>
    <s v="susacapi"/>
    <s v="susana.cabredo@unirioja.es"/>
    <n v="1"/>
    <m/>
    <n v="504"/>
    <s v="PROFESOR TITULAR UNIVERSIDAD"/>
    <s v="01A"/>
    <s v="TIEMPO COMPLETO AMPLIADO"/>
    <s v="2017-09-15 00:00:00.0"/>
    <s v="null"/>
    <s v="DF32370"/>
    <s v="TITULAR DE UNIVERSIDAD"/>
    <s v="R112"/>
    <x v="8"/>
    <n v="750"/>
    <s v="QUÍMICA ANALÍTICA"/>
  </r>
  <r>
    <x v="13"/>
    <x v="4"/>
    <n v="426"/>
    <s v="426R"/>
    <s v="GRUPO-A2"/>
    <n v="16544605"/>
    <s v="Química analítica"/>
    <s v="GR"/>
    <s v="GRUPO REDUCIDO"/>
    <s v="426R"/>
    <s v="GRUPO REDUCIDO DE Química analítica"/>
    <s v="GRUPO-A2"/>
    <s v="Grupo Reducido de Química analítica"/>
    <s v="AN"/>
    <n v="16544605"/>
    <s v="CABREDO"/>
    <s v="PINILLOS"/>
    <s v="SUSANA"/>
    <s v="susacapi"/>
    <s v="susana.cabredo@unirioja.es"/>
    <n v="1"/>
    <m/>
    <n v="504"/>
    <s v="PROFESOR TITULAR UNIVERSIDAD"/>
    <s v="01A"/>
    <s v="TIEMPO COMPLETO AMPLIADO"/>
    <s v="2017-09-15 00:00:00.0"/>
    <s v="null"/>
    <s v="DF32370"/>
    <s v="TITULAR DE UNIVERSIDAD"/>
    <s v="R112"/>
    <x v="8"/>
    <n v="750"/>
    <s v="QUÍMICA ANALÍTICA"/>
  </r>
  <r>
    <x v="12"/>
    <x v="4"/>
    <n v="427"/>
    <s v="427G"/>
    <s v="GRUPO-A"/>
    <n v="16524700"/>
    <s v="Química física I"/>
    <s v="GG"/>
    <s v="GRUPO GRANDE"/>
    <s v="427G"/>
    <s v="GRUPO GRANDE DE Química física I"/>
    <s v="GRUPO-A"/>
    <s v="Grupo Grande de Química física I"/>
    <s v="AN"/>
    <n v="16524700"/>
    <s v="BAÑOS"/>
    <s v="ARRIBAS"/>
    <s v="IRENE"/>
    <s v="ibanos"/>
    <s v="irene.banos@unirioja.es"/>
    <n v="6.8"/>
    <n v="6.8"/>
    <n v="504"/>
    <s v="PROFESOR TITULAR UNIVERSIDAD"/>
    <s v="01A"/>
    <s v="TIEMPO COMPLETO AMPLIADO"/>
    <s v="2012-09-01 00:00:00.0"/>
    <s v="null"/>
    <s v="DF32390"/>
    <s v="TITULAR DE UNIVERSIDAD"/>
    <s v="R112"/>
    <x v="8"/>
    <n v="755"/>
    <s v="QUÍMICA FÍSICA"/>
  </r>
  <r>
    <x v="12"/>
    <x v="4"/>
    <n v="427"/>
    <s v="427I"/>
    <s v="GRUPO-A1"/>
    <n v="16580433"/>
    <s v="Química física I"/>
    <s v="GI"/>
    <s v="GRUPO DE INFORMÁTICA"/>
    <s v="427I"/>
    <s v="INFORMÁTICA DE Química física I"/>
    <s v="GRUPO-A1"/>
    <s v="Informática de Química física I"/>
    <s v="AN"/>
    <n v="16580433"/>
    <s v="MARTÍNEZ"/>
    <s v="RUIZ"/>
    <s v="RODRIGO"/>
    <s v="romarine"/>
    <s v="rodrigo.martinez@unirioja.es"/>
    <n v="1"/>
    <n v="1"/>
    <n v="504"/>
    <s v="PROFESOR TITULAR UNIVERSIDAD"/>
    <s v="C01"/>
    <s v="TIEMPO COMPLETO"/>
    <s v="2018-12-18 00:00:00.0"/>
    <s v="null"/>
    <s v="DF100369"/>
    <s v="PROFESOR TITULAR DE UNIVERSIDAD"/>
    <s v="R112"/>
    <x v="8"/>
    <n v="755"/>
    <s v="QUÍMICA FÍSICA"/>
  </r>
  <r>
    <x v="12"/>
    <x v="4"/>
    <n v="427"/>
    <s v="427I"/>
    <s v="GRUPO-A2"/>
    <n v="16580433"/>
    <s v="Química física I"/>
    <s v="GI"/>
    <s v="GRUPO DE INFORMÁTICA"/>
    <s v="427I"/>
    <s v="INFORMÁTICA DE Química física I"/>
    <s v="GRUPO-A2"/>
    <s v="Informática de Química física I"/>
    <s v="AN"/>
    <n v="16580433"/>
    <s v="MARTÍNEZ"/>
    <s v="RUIZ"/>
    <s v="RODRIGO"/>
    <s v="romarine"/>
    <s v="rodrigo.martinez@unirioja.es"/>
    <n v="1"/>
    <n v="1"/>
    <n v="504"/>
    <s v="PROFESOR TITULAR UNIVERSIDAD"/>
    <s v="C01"/>
    <s v="TIEMPO COMPLETO"/>
    <s v="2018-12-18 00:00:00.0"/>
    <s v="null"/>
    <s v="DF100369"/>
    <s v="PROFESOR TITULAR DE UNIVERSIDAD"/>
    <s v="R112"/>
    <x v="8"/>
    <n v="755"/>
    <s v="QUÍMICA FÍSICA"/>
  </r>
  <r>
    <x v="12"/>
    <x v="4"/>
    <n v="427"/>
    <s v="427L"/>
    <s v="GRUPO-A1"/>
    <n v="16539508"/>
    <s v="Química física I"/>
    <s v="GL"/>
    <s v="GRUPO DE LABORATORIO"/>
    <s v="427L"/>
    <s v="LABORATORIO DE Química física I"/>
    <s v="GRUPO-A1"/>
    <s v="Laboratorio de Química física I"/>
    <s v="AN"/>
    <n v="16539508"/>
    <s v="MILLÁN"/>
    <s v="MONEO"/>
    <s v="JUDITH"/>
    <s v="jumillan"/>
    <s v="judith.millan@unirioja.es"/>
    <n v="1"/>
    <n v="1"/>
    <n v="504"/>
    <s v="PROFESOR TITULAR UNIVERSIDAD"/>
    <s v="01R"/>
    <s v="TIEMPO COMPLETO REDUCIDO"/>
    <s v="2018-09-17 00:00:00.0"/>
    <s v="null"/>
    <s v="DF100345"/>
    <s v="PROFESOR TITULAR DE UNIVERSIDAD"/>
    <s v="R112"/>
    <x v="8"/>
    <n v="755"/>
    <s v="QUÍMICA FÍSICA"/>
  </r>
  <r>
    <x v="12"/>
    <x v="4"/>
    <n v="427"/>
    <s v="427L"/>
    <s v="GRUPO-A2"/>
    <n v="16580433"/>
    <s v="Química física I"/>
    <s v="GL"/>
    <s v="GRUPO DE LABORATORIO"/>
    <s v="427L"/>
    <s v="LABORATORIO DE Química física I"/>
    <s v="GRUPO-A2"/>
    <s v="Laboratorio de Química física I"/>
    <s v="AN"/>
    <n v="16580433"/>
    <s v="MARTÍNEZ"/>
    <s v="RUIZ"/>
    <s v="RODRIGO"/>
    <s v="romarine"/>
    <s v="rodrigo.martinez@unirioja.es"/>
    <n v="1"/>
    <n v="1"/>
    <n v="504"/>
    <s v="PROFESOR TITULAR UNIVERSIDAD"/>
    <s v="C01"/>
    <s v="TIEMPO COMPLETO"/>
    <s v="2018-12-18 00:00:00.0"/>
    <s v="null"/>
    <s v="DF100369"/>
    <s v="PROFESOR TITULAR DE UNIVERSIDAD"/>
    <s v="R112"/>
    <x v="8"/>
    <n v="755"/>
    <s v="QUÍMICA FÍSICA"/>
  </r>
  <r>
    <x v="12"/>
    <x v="4"/>
    <n v="427"/>
    <s v="427L"/>
    <s v="GRUPO-A3"/>
    <n v="16580433"/>
    <s v="Química física I"/>
    <s v="GL"/>
    <s v="GRUPO DE LABORATORIO"/>
    <s v="427L"/>
    <s v="LABORATORIO DE Química física I"/>
    <s v="GRUPO-A3"/>
    <s v="Laboratorio de Química física I"/>
    <s v="AN"/>
    <n v="16580433"/>
    <s v="MARTÍNEZ"/>
    <s v="RUIZ"/>
    <s v="RODRIGO"/>
    <s v="romarine"/>
    <s v="rodrigo.martinez@unirioja.es"/>
    <n v="1"/>
    <n v="1"/>
    <n v="504"/>
    <s v="PROFESOR TITULAR UNIVERSIDAD"/>
    <s v="C01"/>
    <s v="TIEMPO COMPLETO"/>
    <s v="2018-12-18 00:00:00.0"/>
    <s v="null"/>
    <s v="DF100369"/>
    <s v="PROFESOR TITULAR DE UNIVERSIDAD"/>
    <s v="R112"/>
    <x v="8"/>
    <n v="755"/>
    <s v="QUÍMICA FÍSICA"/>
  </r>
  <r>
    <x v="12"/>
    <x v="4"/>
    <n v="427"/>
    <s v="427R"/>
    <s v="GRUPO-A1"/>
    <n v="16524700"/>
    <s v="Química física I"/>
    <s v="GR"/>
    <s v="GRUPO REDUCIDO"/>
    <s v="427R"/>
    <s v="GRUPO REDUCIDO DE Química física I"/>
    <s v="GRUPO-A1"/>
    <s v="Grupo Reducido de Química física I"/>
    <s v="AN"/>
    <n v="16524700"/>
    <s v="BAÑOS"/>
    <s v="ARRIBAS"/>
    <s v="IRENE"/>
    <s v="ibanos"/>
    <s v="irene.banos@unirioja.es"/>
    <n v="3.2"/>
    <n v="3.2"/>
    <n v="504"/>
    <s v="PROFESOR TITULAR UNIVERSIDAD"/>
    <s v="01A"/>
    <s v="TIEMPO COMPLETO AMPLIADO"/>
    <s v="2012-09-01 00:00:00.0"/>
    <s v="null"/>
    <s v="DF32390"/>
    <s v="TITULAR DE UNIVERSIDAD"/>
    <s v="R112"/>
    <x v="8"/>
    <n v="755"/>
    <s v="QUÍMICA FÍSICA"/>
  </r>
  <r>
    <x v="12"/>
    <x v="4"/>
    <n v="427"/>
    <s v="427R"/>
    <s v="GRUPO-A2"/>
    <n v="16524700"/>
    <s v="Química física I"/>
    <s v="GR"/>
    <s v="GRUPO REDUCIDO"/>
    <s v="427R"/>
    <s v="GRUPO REDUCIDO DE Química física I"/>
    <s v="GRUPO-A2"/>
    <s v="Grupo Reducido de Química física I"/>
    <s v="AN"/>
    <n v="16524700"/>
    <s v="BAÑOS"/>
    <s v="ARRIBAS"/>
    <s v="IRENE"/>
    <s v="ibanos"/>
    <s v="irene.banos@unirioja.es"/>
    <n v="3.2"/>
    <n v="3.2"/>
    <n v="504"/>
    <s v="PROFESOR TITULAR UNIVERSIDAD"/>
    <s v="01A"/>
    <s v="TIEMPO COMPLETO AMPLIADO"/>
    <s v="2012-09-01 00:00:00.0"/>
    <s v="null"/>
    <s v="DF32390"/>
    <s v="TITULAR DE UNIVERSIDAD"/>
    <s v="R112"/>
    <x v="8"/>
    <n v="755"/>
    <s v="QUÍMICA FÍSICA"/>
  </r>
  <r>
    <x v="12"/>
    <x v="4"/>
    <n v="428"/>
    <s v="428G"/>
    <s v="GRUPO-A"/>
    <n v="16547011"/>
    <s v="Química inorgánica I"/>
    <s v="GG"/>
    <s v="GRUPO GRANDE"/>
    <s v="428G"/>
    <s v="GRUPO GRANDE DE Química inorgánica I"/>
    <s v="GRUPO-A"/>
    <s v="Grupo Grande de Química inorgánica I"/>
    <s v="AN"/>
    <n v="16547011"/>
    <s v="LÓPEZ DE LUZURIAGA"/>
    <s v="FERNÁNDEZ"/>
    <s v="JOSÉ MARÍA"/>
    <s v="jolopez"/>
    <s v="josemaria.lopez@unirioja.es"/>
    <n v="8.5"/>
    <n v="8.5"/>
    <n v="500"/>
    <s v="CATEDRATICO DE UNIVERSIDAD"/>
    <s v="01R"/>
    <s v="TIEMPO COMPLETO REDUCIDO"/>
    <s v="2016-09-15 00:00:00.0"/>
    <s v="null"/>
    <s v="DF100236"/>
    <s v="CATEDRÁTICO DE UNIVERSIDAD"/>
    <s v="R112"/>
    <x v="8"/>
    <n v="760"/>
    <s v="QUÍMICA INORGÁNICA"/>
  </r>
  <r>
    <x v="12"/>
    <x v="4"/>
    <n v="428"/>
    <s v="428L"/>
    <s v="GRUPO-A1"/>
    <n v="16508128"/>
    <s v="Química inorgánica I"/>
    <s v="GL"/>
    <s v="GRUPO DE LABORATORIO"/>
    <s v="428L"/>
    <s v="LABORATORIO DE Química inorgánica I"/>
    <s v="GRUPO-A1"/>
    <s v="Laboratorio de Química inorgánica I"/>
    <s v="AN"/>
    <n v="16508128"/>
    <s v="FERNÁNDEZ"/>
    <s v="GARBAYO"/>
    <s v="EDUARDO JACINTO"/>
    <s v="edfernan"/>
    <s v="eduardo.fernandez@unirioja.es"/>
    <n v="0.5"/>
    <n v="0.5"/>
    <n v="500"/>
    <s v="CATEDRATICO DE UNIVERSIDAD"/>
    <s v="01R"/>
    <s v="TIEMPO COMPLETO REDUCIDO"/>
    <s v="2012-09-01 00:00:00.0"/>
    <s v="null"/>
    <s v="DF100235"/>
    <s v="CATEDRÁTICO DE UNIVERSIDAD"/>
    <s v="R112"/>
    <x v="8"/>
    <n v="760"/>
    <s v="QUÍMICA INORGÁNICA"/>
  </r>
  <r>
    <x v="12"/>
    <x v="4"/>
    <n v="428"/>
    <s v="428L"/>
    <s v="GRUPO-A1"/>
    <n v="16553823"/>
    <s v="Química inorgánica I"/>
    <s v="GL"/>
    <s v="GRUPO DE LABORATORIO"/>
    <s v="428L"/>
    <s v="LABORATORIO DE Química inorgánica I"/>
    <s v="GRUPO-A1"/>
    <s v="Laboratorio de Química inorgánica I"/>
    <s v="AN"/>
    <n v="16553823"/>
    <s v="OLMOS"/>
    <s v="PÉREZ"/>
    <s v="MARÍA ELENA"/>
    <s v="m-olmos"/>
    <s v="m-elena.olmos@unirioja.es"/>
    <n v="1.5"/>
    <n v="1.5"/>
    <n v="500"/>
    <s v="CATEDRATICO DE UNIVERSIDAD"/>
    <s v="01R"/>
    <s v="TIEMPO COMPLETO REDUCIDO"/>
    <s v="2018-12-18 00:00:00.0"/>
    <s v="null"/>
    <s v="DF100382"/>
    <s v="CATEDRÁTICO DE UNIVERSIDAD"/>
    <s v="R112"/>
    <x v="8"/>
    <n v="760"/>
    <s v="QUÍMICA INORGÁNICA"/>
  </r>
  <r>
    <x v="12"/>
    <x v="4"/>
    <n v="428"/>
    <s v="428L"/>
    <s v="GRUPO-A2"/>
    <n v="16508128"/>
    <s v="Química inorgánica I"/>
    <s v="GL"/>
    <s v="GRUPO DE LABORATORIO"/>
    <s v="428L"/>
    <s v="LABORATORIO DE Química inorgánica I"/>
    <s v="GRUPO-A2"/>
    <s v="Laboratorio de Química inorgánica I"/>
    <s v="AN"/>
    <n v="16508128"/>
    <s v="FERNÁNDEZ"/>
    <s v="GARBAYO"/>
    <s v="EDUARDO JACINTO"/>
    <s v="edfernan"/>
    <s v="eduardo.fernandez@unirioja.es"/>
    <n v="2"/>
    <n v="2"/>
    <n v="500"/>
    <s v="CATEDRATICO DE UNIVERSIDAD"/>
    <s v="01R"/>
    <s v="TIEMPO COMPLETO REDUCIDO"/>
    <s v="2012-09-01 00:00:00.0"/>
    <s v="null"/>
    <s v="DF100235"/>
    <s v="CATEDRÁTICO DE UNIVERSIDAD"/>
    <s v="R112"/>
    <x v="8"/>
    <n v="760"/>
    <s v="QUÍMICA INORGÁNICA"/>
  </r>
  <r>
    <x v="12"/>
    <x v="4"/>
    <n v="428"/>
    <s v="428L"/>
    <s v="GRUPO-A3"/>
    <n v="16553823"/>
    <s v="Química inorgánica I"/>
    <s v="GL"/>
    <s v="GRUPO DE LABORATORIO"/>
    <s v="428L"/>
    <s v="LABORATORIO DE Química inorgánica I"/>
    <s v="GRUPO-A3"/>
    <s v="Laboratorio de Química inorgánica I"/>
    <s v="AN"/>
    <n v="16553823"/>
    <s v="OLMOS"/>
    <s v="PÉREZ"/>
    <s v="MARÍA ELENA"/>
    <s v="m-olmos"/>
    <s v="m-elena.olmos@unirioja.es"/>
    <n v="2"/>
    <n v="2"/>
    <n v="500"/>
    <s v="CATEDRATICO DE UNIVERSIDAD"/>
    <s v="01R"/>
    <s v="TIEMPO COMPLETO REDUCIDO"/>
    <s v="2018-12-18 00:00:00.0"/>
    <s v="null"/>
    <s v="DF100382"/>
    <s v="CATEDRÁTICO DE UNIVERSIDAD"/>
    <s v="R112"/>
    <x v="8"/>
    <n v="760"/>
    <s v="QUÍMICA INORGÁNICA"/>
  </r>
  <r>
    <x v="12"/>
    <x v="4"/>
    <n v="428"/>
    <s v="428R"/>
    <s v="GRUPO-A1"/>
    <n v="16508128"/>
    <s v="Química inorgánica I"/>
    <s v="GR"/>
    <s v="GRUPO REDUCIDO"/>
    <s v="428R"/>
    <s v="GRUPO REDUCIDO DE Química inorgánica I"/>
    <s v="GRUPO-A1"/>
    <s v="Grupo Reducido de Química inorgánica I"/>
    <s v="AN"/>
    <n v="16508128"/>
    <s v="FERNÁNDEZ"/>
    <s v="GARBAYO"/>
    <s v="EDUARDO JACINTO"/>
    <s v="edfernan"/>
    <s v="eduardo.fernandez@unirioja.es"/>
    <n v="1.5"/>
    <n v="1.5"/>
    <n v="500"/>
    <s v="CATEDRATICO DE UNIVERSIDAD"/>
    <s v="01R"/>
    <s v="TIEMPO COMPLETO REDUCIDO"/>
    <s v="2012-09-01 00:00:00.0"/>
    <s v="null"/>
    <s v="DF100235"/>
    <s v="CATEDRÁTICO DE UNIVERSIDAD"/>
    <s v="R112"/>
    <x v="8"/>
    <n v="760"/>
    <s v="QUÍMICA INORGÁNICA"/>
  </r>
  <r>
    <x v="12"/>
    <x v="4"/>
    <n v="428"/>
    <s v="428R"/>
    <s v="GRUPO-A2"/>
    <n v="16508128"/>
    <s v="Química inorgánica I"/>
    <s v="GR"/>
    <s v="GRUPO REDUCIDO"/>
    <s v="428R"/>
    <s v="GRUPO REDUCIDO DE Química inorgánica I"/>
    <s v="GRUPO-A2"/>
    <s v="Grupo Reducido de Química inorgánica I"/>
    <s v="AN"/>
    <n v="16508128"/>
    <s v="FERNÁNDEZ"/>
    <s v="GARBAYO"/>
    <s v="EDUARDO JACINTO"/>
    <s v="edfernan"/>
    <s v="eduardo.fernandez@unirioja.es"/>
    <n v="1.5"/>
    <n v="1.5"/>
    <n v="500"/>
    <s v="CATEDRATICO DE UNIVERSIDAD"/>
    <s v="01R"/>
    <s v="TIEMPO COMPLETO REDUCIDO"/>
    <s v="2012-09-01 00:00:00.0"/>
    <s v="null"/>
    <s v="DF100235"/>
    <s v="CATEDRÁTICO DE UNIVERSIDAD"/>
    <s v="R112"/>
    <x v="8"/>
    <n v="760"/>
    <s v="QUÍMICA INORGÁNICA"/>
  </r>
  <r>
    <x v="12"/>
    <x v="4"/>
    <n v="429"/>
    <s v="429G"/>
    <s v="GRUPO-A"/>
    <n v="16517620"/>
    <s v="Química orgánica"/>
    <s v="GG"/>
    <s v="GRUPO GRANDE"/>
    <s v="429G"/>
    <s v="GRUPO GRANDE DE Química orgánica"/>
    <s v="GRUPO-A"/>
    <s v="Grupo Grande de Química orgánica"/>
    <s v="AN"/>
    <n v="16517620"/>
    <s v="AVENOZA"/>
    <s v="AZNAR"/>
    <s v="ALBERTO"/>
    <s v="avenoza"/>
    <s v="alberto.avenoza@unirioja.es"/>
    <n v="4.5"/>
    <n v="4.5"/>
    <n v="500"/>
    <s v="CATEDRATICO DE UNIVERSIDAD"/>
    <s v="01R"/>
    <s v="TIEMPO COMPLETO REDUCIDO"/>
    <s v="2012-09-01 00:00:00.0"/>
    <s v="null"/>
    <s v="DF100221"/>
    <s v="PROFESOR CATEDRÁTICO DE UNIVERSIDAD"/>
    <s v="R112"/>
    <x v="8"/>
    <n v="765"/>
    <s v="QUÍMICA ORGÁNICA"/>
  </r>
  <r>
    <x v="12"/>
    <x v="4"/>
    <n v="429"/>
    <s v="429G"/>
    <s v="GRUPO-A"/>
    <n v="17836947"/>
    <s v="Química orgánica"/>
    <s v="GG"/>
    <s v="GRUPO GRANDE"/>
    <s v="429G"/>
    <s v="GRUPO GRANDE DE Química orgánica"/>
    <s v="GRUPO-A"/>
    <s v="Grupo Grande de Química orgánica"/>
    <s v="AN"/>
    <n v="17836947"/>
    <s v="CAMPOS"/>
    <s v="GARCÍA"/>
    <s v="PEDRO JOSÉ"/>
    <s v="pcampos"/>
    <s v="pedro.campos@unirioja.es"/>
    <n v="4"/>
    <n v="4"/>
    <n v="500"/>
    <s v="CATEDRATICO DE UNIVERSIDAD"/>
    <s v="01R"/>
    <s v="TIEMPO COMPLETO REDUCIDO"/>
    <s v="2012-09-01 00:00:00.0"/>
    <s v="null"/>
    <s v="DF32442"/>
    <s v="CATEDRÁTICO DE UNIVERSIDAD"/>
    <s v="R112"/>
    <x v="8"/>
    <n v="765"/>
    <s v="QUÍMICA ORGÁNICA"/>
  </r>
  <r>
    <x v="12"/>
    <x v="4"/>
    <n v="429"/>
    <s v="429R"/>
    <s v="GRUPO-A1"/>
    <n v="8958579"/>
    <s v="Química orgánica"/>
    <s v="GR"/>
    <s v="GRUPO REDUCIDO"/>
    <s v="429R"/>
    <s v="GRUPO REDUCIDO DE Química orgánica"/>
    <s v="GRUPO-A1"/>
    <s v="Grupo Reducido de Química orgánica"/>
    <s v="AN"/>
    <n v="8958579"/>
    <s v="RODRÍGUEZ"/>
    <s v="BARRANCO"/>
    <s v="MIGUEL ÁNGEL"/>
    <s v="miguelr"/>
    <s v="miguelangel.rodriguez@unirioja.es"/>
    <n v="2"/>
    <n v="2"/>
    <n v="500"/>
    <s v="CATEDRATICO DE UNIVERSIDAD"/>
    <s v="01R"/>
    <s v="TIEMPO COMPLETO REDUCIDO"/>
    <s v="2012-09-01 00:00:00.0"/>
    <s v="null"/>
    <s v="DF100237"/>
    <s v="CATEDRÁTICO DE UNIVERSIDAD"/>
    <s v="R112"/>
    <x v="8"/>
    <n v="765"/>
    <s v="QUÍMICA ORGÁNICA"/>
  </r>
  <r>
    <x v="12"/>
    <x v="4"/>
    <n v="429"/>
    <s v="429R"/>
    <s v="GRUPO-A1"/>
    <n v="16517620"/>
    <s v="Química orgánica"/>
    <s v="GR"/>
    <s v="GRUPO REDUCIDO"/>
    <s v="429R"/>
    <s v="GRUPO REDUCIDO DE Química orgánica"/>
    <s v="GRUPO-A1"/>
    <s v="Grupo Reducido de Química orgánica"/>
    <s v="AN"/>
    <n v="16517620"/>
    <s v="AVENOZA"/>
    <s v="AZNAR"/>
    <s v="ALBERTO"/>
    <s v="avenoza"/>
    <s v="alberto.avenoza@unirioja.es"/>
    <n v="1"/>
    <n v="1"/>
    <n v="500"/>
    <s v="CATEDRATICO DE UNIVERSIDAD"/>
    <s v="01R"/>
    <s v="TIEMPO COMPLETO REDUCIDO"/>
    <s v="2012-09-01 00:00:00.0"/>
    <s v="null"/>
    <s v="DF100221"/>
    <s v="PROFESOR CATEDRÁTICO DE UNIVERSIDAD"/>
    <s v="R112"/>
    <x v="8"/>
    <n v="765"/>
    <s v="QUÍMICA ORGÁNICA"/>
  </r>
  <r>
    <x v="12"/>
    <x v="4"/>
    <n v="429"/>
    <s v="429R"/>
    <s v="GRUPO-A1"/>
    <n v="16557636"/>
    <s v="Química orgánica"/>
    <s v="GR"/>
    <s v="GRUPO REDUCIDO"/>
    <s v="429R"/>
    <s v="GRUPO REDUCIDO DE Química orgánica"/>
    <s v="GRUPO-A1"/>
    <s v="Grupo Reducido de Química orgánica"/>
    <s v="AN"/>
    <n v="16557636"/>
    <s v="BUSTO"/>
    <s v="SANCIRIÁN"/>
    <s v="JESÚS HÉCTOR"/>
    <s v="hebusto"/>
    <s v="hector.busto@unirioja.es"/>
    <n v="0.5"/>
    <n v="0.5"/>
    <n v="504"/>
    <s v="PROFESOR TITULAR UNIVERSIDAD"/>
    <s v="01R"/>
    <s v="TIEMPO COMPLETO REDUCIDO"/>
    <s v="2013-09-01 00:00:00.0"/>
    <s v="null"/>
    <s v="DF100220"/>
    <s v="PROFESOR TITULAR DE UNIVERSIDAD"/>
    <s v="R112"/>
    <x v="8"/>
    <n v="765"/>
    <s v="QUÍMICA ORGÁNICA"/>
  </r>
  <r>
    <x v="12"/>
    <x v="4"/>
    <n v="429"/>
    <s v="429R"/>
    <s v="GRUPO-A2"/>
    <n v="8958579"/>
    <s v="Química orgánica"/>
    <s v="GR"/>
    <s v="GRUPO REDUCIDO"/>
    <s v="429R"/>
    <s v="GRUPO REDUCIDO DE Química orgánica"/>
    <s v="GRUPO-A2"/>
    <s v="Grupo Reducido de Química orgánica"/>
    <s v="AN"/>
    <n v="8958579"/>
    <s v="RODRÍGUEZ"/>
    <s v="BARRANCO"/>
    <s v="MIGUEL ÁNGEL"/>
    <s v="miguelr"/>
    <s v="miguelangel.rodriguez@unirioja.es"/>
    <n v="2"/>
    <n v="2"/>
    <n v="500"/>
    <s v="CATEDRATICO DE UNIVERSIDAD"/>
    <s v="01R"/>
    <s v="TIEMPO COMPLETO REDUCIDO"/>
    <s v="2012-09-01 00:00:00.0"/>
    <s v="null"/>
    <s v="DF100237"/>
    <s v="CATEDRÁTICO DE UNIVERSIDAD"/>
    <s v="R112"/>
    <x v="8"/>
    <n v="765"/>
    <s v="QUÍMICA ORGÁNICA"/>
  </r>
  <r>
    <x v="12"/>
    <x v="4"/>
    <n v="429"/>
    <s v="429R"/>
    <s v="GRUPO-A2"/>
    <n v="16517620"/>
    <s v="Química orgánica"/>
    <s v="GR"/>
    <s v="GRUPO REDUCIDO"/>
    <s v="429R"/>
    <s v="GRUPO REDUCIDO DE Química orgánica"/>
    <s v="GRUPO-A2"/>
    <s v="Grupo Reducido de Química orgánica"/>
    <s v="AN"/>
    <n v="16517620"/>
    <s v="AVENOZA"/>
    <s v="AZNAR"/>
    <s v="ALBERTO"/>
    <s v="avenoza"/>
    <s v="alberto.avenoza@unirioja.es"/>
    <n v="1"/>
    <n v="1"/>
    <n v="500"/>
    <s v="CATEDRATICO DE UNIVERSIDAD"/>
    <s v="01R"/>
    <s v="TIEMPO COMPLETO REDUCIDO"/>
    <s v="2012-09-01 00:00:00.0"/>
    <s v="null"/>
    <s v="DF100221"/>
    <s v="PROFESOR CATEDRÁTICO DE UNIVERSIDAD"/>
    <s v="R112"/>
    <x v="8"/>
    <n v="765"/>
    <s v="QUÍMICA ORGÁNICA"/>
  </r>
  <r>
    <x v="12"/>
    <x v="4"/>
    <n v="429"/>
    <s v="429R"/>
    <s v="GRUPO-A2"/>
    <n v="16557636"/>
    <s v="Química orgánica"/>
    <s v="GR"/>
    <s v="GRUPO REDUCIDO"/>
    <s v="429R"/>
    <s v="GRUPO REDUCIDO DE Química orgánica"/>
    <s v="GRUPO-A2"/>
    <s v="Grupo Reducido de Química orgánica"/>
    <s v="AN"/>
    <n v="16557636"/>
    <s v="BUSTO"/>
    <s v="SANCIRIÁN"/>
    <s v="JESÚS HÉCTOR"/>
    <s v="hebusto"/>
    <s v="hector.busto@unirioja.es"/>
    <n v="0.5"/>
    <n v="0.5"/>
    <n v="504"/>
    <s v="PROFESOR TITULAR UNIVERSIDAD"/>
    <s v="01R"/>
    <s v="TIEMPO COMPLETO REDUCIDO"/>
    <s v="2013-09-01 00:00:00.0"/>
    <s v="null"/>
    <s v="DF100220"/>
    <s v="PROFESOR TITULAR DE UNIVERSIDAD"/>
    <s v="R112"/>
    <x v="8"/>
    <n v="765"/>
    <s v="QUÍMICA ORGÁNICA"/>
  </r>
  <r>
    <x v="12"/>
    <x v="4"/>
    <n v="430"/>
    <s v="430G"/>
    <s v="GRUPO-A"/>
    <n v="17199289"/>
    <s v="Estadística y cálculo"/>
    <s v="GG"/>
    <s v="GRUPO GRANDE"/>
    <s v="430G"/>
    <s v="GRUPO GRANDE DE Estadística y cálculo"/>
    <s v="GRUPO-A"/>
    <s v="Grupo Grande de Estadística y cálculo"/>
    <s v="1S"/>
    <n v="17199289"/>
    <s v="FILLAT"/>
    <s v="BALLESTEROS"/>
    <s v="JUAN CARLOS"/>
    <s v="jufillat"/>
    <s v="juan-carlos.fillat@unirioja.es"/>
    <n v="4"/>
    <n v="4"/>
    <n v="504"/>
    <s v="PROFESOR TITULAR UNIVERSIDAD"/>
    <s v="01A"/>
    <s v="TIEMPO COMPLETO AMPLIADO"/>
    <s v="2012-09-01 00:00:00.0"/>
    <s v="null"/>
    <s v="DF32187"/>
    <s v="TITULAR DE UNIVERSIDAD"/>
    <s v="R111"/>
    <x v="7"/>
    <n v="265"/>
    <s v="ESTADÍSTICA E INVESTIGACIÓN OPERATIVA"/>
  </r>
  <r>
    <x v="12"/>
    <x v="4"/>
    <n v="430"/>
    <s v="430I"/>
    <s v="GRUPO-A1"/>
    <n v="17199289"/>
    <s v="Estadística y cálculo"/>
    <s v="GI"/>
    <s v="GRUPO DE INFORMÁTICA"/>
    <s v="430I"/>
    <s v="INFORMÁTICA DE Estadística y cálculo"/>
    <s v="GRUPO-A1"/>
    <s v="Informática de Estadística y cálculo"/>
    <s v="1S"/>
    <n v="17199289"/>
    <s v="FILLAT"/>
    <s v="BALLESTEROS"/>
    <s v="JUAN CARLOS"/>
    <s v="jufillat"/>
    <s v="juan-carlos.fillat@unirioja.es"/>
    <n v="1"/>
    <n v="1"/>
    <n v="504"/>
    <s v="PROFESOR TITULAR UNIVERSIDAD"/>
    <s v="01A"/>
    <s v="TIEMPO COMPLETO AMPLIADO"/>
    <s v="2012-09-01 00:00:00.0"/>
    <s v="null"/>
    <s v="DF32187"/>
    <s v="TITULAR DE UNIVERSIDAD"/>
    <s v="R111"/>
    <x v="7"/>
    <n v="265"/>
    <s v="ESTADÍSTICA E INVESTIGACIÓN OPERATIVA"/>
  </r>
  <r>
    <x v="12"/>
    <x v="4"/>
    <n v="430"/>
    <s v="430I"/>
    <s v="GRUPO-A2"/>
    <n v="17199289"/>
    <s v="Estadística y cálculo"/>
    <s v="GI"/>
    <s v="GRUPO DE INFORMÁTICA"/>
    <s v="430I"/>
    <s v="INFORMÁTICA DE Estadística y cálculo"/>
    <s v="GRUPO-A2"/>
    <s v="Informática de Estadística y cálculo"/>
    <s v="1S"/>
    <n v="17199289"/>
    <s v="FILLAT"/>
    <s v="BALLESTEROS"/>
    <s v="JUAN CARLOS"/>
    <s v="jufillat"/>
    <s v="juan-carlos.fillat@unirioja.es"/>
    <n v="1"/>
    <n v="1"/>
    <n v="504"/>
    <s v="PROFESOR TITULAR UNIVERSIDAD"/>
    <s v="01A"/>
    <s v="TIEMPO COMPLETO AMPLIADO"/>
    <s v="2012-09-01 00:00:00.0"/>
    <s v="null"/>
    <s v="DF32187"/>
    <s v="TITULAR DE UNIVERSIDAD"/>
    <s v="R111"/>
    <x v="7"/>
    <n v="265"/>
    <s v="ESTADÍSTICA E INVESTIGACIÓN OPERATIVA"/>
  </r>
  <r>
    <x v="12"/>
    <x v="4"/>
    <n v="430"/>
    <s v="430R"/>
    <s v="GRUPO-A1"/>
    <n v="17199289"/>
    <s v="Estadística y cálculo"/>
    <s v="GR"/>
    <s v="GRUPO REDUCIDO"/>
    <s v="430R"/>
    <s v="GRUPO REDUCIDO DE Estadística y cálculo"/>
    <s v="GRUPO-A1"/>
    <s v="Grupo Reducido de Estadística y cálculo"/>
    <s v="1S"/>
    <n v="17199289"/>
    <s v="FILLAT"/>
    <s v="BALLESTEROS"/>
    <s v="JUAN CARLOS"/>
    <s v="jufillat"/>
    <s v="juan-carlos.fillat@unirioja.es"/>
    <n v="1"/>
    <n v="1"/>
    <n v="504"/>
    <s v="PROFESOR TITULAR UNIVERSIDAD"/>
    <s v="01A"/>
    <s v="TIEMPO COMPLETO AMPLIADO"/>
    <s v="2012-09-01 00:00:00.0"/>
    <s v="null"/>
    <s v="DF32187"/>
    <s v="TITULAR DE UNIVERSIDAD"/>
    <s v="R111"/>
    <x v="7"/>
    <n v="265"/>
    <s v="ESTADÍSTICA E INVESTIGACIÓN OPERATIVA"/>
  </r>
  <r>
    <x v="12"/>
    <x v="4"/>
    <n v="430"/>
    <s v="430R"/>
    <s v="GRUPO-A2"/>
    <n v="17199289"/>
    <s v="Estadística y cálculo"/>
    <s v="GR"/>
    <s v="GRUPO REDUCIDO"/>
    <s v="430R"/>
    <s v="GRUPO REDUCIDO DE Estadística y cálculo"/>
    <s v="GRUPO-A2"/>
    <s v="Grupo Reducido de Estadística y cálculo"/>
    <s v="1S"/>
    <n v="17199289"/>
    <s v="FILLAT"/>
    <s v="BALLESTEROS"/>
    <s v="JUAN CARLOS"/>
    <s v="jufillat"/>
    <s v="juan-carlos.fillat@unirioja.es"/>
    <n v="1"/>
    <n v="1"/>
    <n v="504"/>
    <s v="PROFESOR TITULAR UNIVERSIDAD"/>
    <s v="01A"/>
    <s v="TIEMPO COMPLETO AMPLIADO"/>
    <s v="2012-09-01 00:00:00.0"/>
    <s v="null"/>
    <s v="DF32187"/>
    <s v="TITULAR DE UNIVERSIDAD"/>
    <s v="R111"/>
    <x v="7"/>
    <n v="265"/>
    <s v="ESTADÍSTICA E INVESTIGACIÓN OPERATIVA"/>
  </r>
  <r>
    <x v="13"/>
    <x v="4"/>
    <n v="430"/>
    <s v="430G"/>
    <s v="GRUPO-A"/>
    <n v="17199289"/>
    <s v="Estadística y cálculo"/>
    <s v="GG"/>
    <s v="GRUPO GRANDE"/>
    <s v="430G"/>
    <s v="GRUPO GRANDE DE Estadística y cálculo"/>
    <s v="GRUPO-A"/>
    <s v="Grupo Grande de Estadística y cálculo"/>
    <s v="1S"/>
    <n v="17199289"/>
    <s v="FILLAT"/>
    <s v="BALLESTEROS"/>
    <s v="JUAN CARLOS"/>
    <s v="jufillat"/>
    <s v="juan-carlos.fillat@unirioja.es"/>
    <n v="4"/>
    <m/>
    <n v="504"/>
    <s v="PROFESOR TITULAR UNIVERSIDAD"/>
    <s v="01A"/>
    <s v="TIEMPO COMPLETO AMPLIADO"/>
    <s v="2012-09-01 00:00:00.0"/>
    <s v="null"/>
    <s v="DF32187"/>
    <s v="TITULAR DE UNIVERSIDAD"/>
    <s v="R111"/>
    <x v="7"/>
    <n v="265"/>
    <s v="ESTADÍSTICA E INVESTIGACIÓN OPERATIVA"/>
  </r>
  <r>
    <x v="13"/>
    <x v="4"/>
    <n v="430"/>
    <s v="430I"/>
    <s v="GRUPO-A1"/>
    <n v="17199289"/>
    <s v="Estadística y cálculo"/>
    <s v="GI"/>
    <s v="GRUPO DE INFORMÁTICA"/>
    <s v="430I"/>
    <s v="INFORMÁTICA DE Estadística y cálculo"/>
    <s v="GRUPO-A1"/>
    <s v="Informática de Estadística y cálculo"/>
    <s v="1S"/>
    <n v="17199289"/>
    <s v="FILLAT"/>
    <s v="BALLESTEROS"/>
    <s v="JUAN CARLOS"/>
    <s v="jufillat"/>
    <s v="juan-carlos.fillat@unirioja.es"/>
    <n v="1"/>
    <m/>
    <n v="504"/>
    <s v="PROFESOR TITULAR UNIVERSIDAD"/>
    <s v="01A"/>
    <s v="TIEMPO COMPLETO AMPLIADO"/>
    <s v="2012-09-01 00:00:00.0"/>
    <s v="null"/>
    <s v="DF32187"/>
    <s v="TITULAR DE UNIVERSIDAD"/>
    <s v="R111"/>
    <x v="7"/>
    <n v="265"/>
    <s v="ESTADÍSTICA E INVESTIGACIÓN OPERATIVA"/>
  </r>
  <r>
    <x v="13"/>
    <x v="4"/>
    <n v="430"/>
    <s v="430I"/>
    <s v="GRUPO-A2"/>
    <n v="17199289"/>
    <s v="Estadística y cálculo"/>
    <s v="GI"/>
    <s v="GRUPO DE INFORMÁTICA"/>
    <s v="430I"/>
    <s v="INFORMÁTICA DE Estadística y cálculo"/>
    <s v="GRUPO-A2"/>
    <s v="Informática de Estadística y cálculo"/>
    <s v="1S"/>
    <n v="17199289"/>
    <s v="FILLAT"/>
    <s v="BALLESTEROS"/>
    <s v="JUAN CARLOS"/>
    <s v="jufillat"/>
    <s v="juan-carlos.fillat@unirioja.es"/>
    <n v="1"/>
    <m/>
    <n v="504"/>
    <s v="PROFESOR TITULAR UNIVERSIDAD"/>
    <s v="01A"/>
    <s v="TIEMPO COMPLETO AMPLIADO"/>
    <s v="2012-09-01 00:00:00.0"/>
    <s v="null"/>
    <s v="DF32187"/>
    <s v="TITULAR DE UNIVERSIDAD"/>
    <s v="R111"/>
    <x v="7"/>
    <n v="265"/>
    <s v="ESTADÍSTICA E INVESTIGACIÓN OPERATIVA"/>
  </r>
  <r>
    <x v="13"/>
    <x v="4"/>
    <n v="430"/>
    <s v="430R"/>
    <s v="GRUPO-A1"/>
    <n v="17199289"/>
    <s v="Estadística y cálculo"/>
    <s v="GR"/>
    <s v="GRUPO REDUCIDO"/>
    <s v="430R"/>
    <s v="GRUPO REDUCIDO DE Estadística y cálculo"/>
    <s v="GRUPO-A1"/>
    <s v="Grupo Reducido de Estadística y cálculo"/>
    <s v="1S"/>
    <n v="17199289"/>
    <s v="FILLAT"/>
    <s v="BALLESTEROS"/>
    <s v="JUAN CARLOS"/>
    <s v="jufillat"/>
    <s v="juan-carlos.fillat@unirioja.es"/>
    <n v="1"/>
    <m/>
    <n v="504"/>
    <s v="PROFESOR TITULAR UNIVERSIDAD"/>
    <s v="01A"/>
    <s v="TIEMPO COMPLETO AMPLIADO"/>
    <s v="2012-09-01 00:00:00.0"/>
    <s v="null"/>
    <s v="DF32187"/>
    <s v="TITULAR DE UNIVERSIDAD"/>
    <s v="R111"/>
    <x v="7"/>
    <n v="265"/>
    <s v="ESTADÍSTICA E INVESTIGACIÓN OPERATIVA"/>
  </r>
  <r>
    <x v="13"/>
    <x v="4"/>
    <n v="430"/>
    <s v="430R"/>
    <s v="GRUPO-A2"/>
    <n v="17199289"/>
    <s v="Estadística y cálculo"/>
    <s v="GR"/>
    <s v="GRUPO REDUCIDO"/>
    <s v="430R"/>
    <s v="GRUPO REDUCIDO DE Estadística y cálculo"/>
    <s v="GRUPO-A2"/>
    <s v="Grupo Reducido de Estadística y cálculo"/>
    <s v="1S"/>
    <n v="17199289"/>
    <s v="FILLAT"/>
    <s v="BALLESTEROS"/>
    <s v="JUAN CARLOS"/>
    <s v="jufillat"/>
    <s v="juan-carlos.fillat@unirioja.es"/>
    <n v="1"/>
    <m/>
    <n v="504"/>
    <s v="PROFESOR TITULAR UNIVERSIDAD"/>
    <s v="01A"/>
    <s v="TIEMPO COMPLETO AMPLIADO"/>
    <s v="2012-09-01 00:00:00.0"/>
    <s v="null"/>
    <s v="DF32187"/>
    <s v="TITULAR DE UNIVERSIDAD"/>
    <s v="R111"/>
    <x v="7"/>
    <n v="265"/>
    <s v="ESTADÍSTICA E INVESTIGACIÓN OPERATIVA"/>
  </r>
  <r>
    <x v="12"/>
    <x v="4"/>
    <n v="431"/>
    <s v="431G"/>
    <s v="GRUPO-A"/>
    <n v="16570824"/>
    <s v="Ingeniería Química"/>
    <s v="GG"/>
    <s v="GRUPO GRANDE"/>
    <s v="431G"/>
    <s v="GRUPO GRANDE DE Ingeniería Química"/>
    <s v="GRUPO-A"/>
    <s v="Grupo Grande de Ingeniería Química"/>
    <s v="2S"/>
    <n v="16570824"/>
    <s v="ESTEBAN"/>
    <s v="DÍEZ"/>
    <s v="ISABEL"/>
    <s v="iesteban"/>
    <s v="isabel.esteban@unirioja.es"/>
    <n v="3"/>
    <n v="3"/>
    <n v="504"/>
    <s v="PROFESOR TITULAR UNIVERSIDAD"/>
    <s v="C01"/>
    <s v="TIEMPO COMPLETO"/>
    <s v="2018-12-21 00:00:00.0"/>
    <s v="null"/>
    <s v="DF100368"/>
    <s v="PROFESOR TITULAR DE UNIVERSIDAD"/>
    <s v="R112"/>
    <x v="8"/>
    <n v="555"/>
    <s v="INGENIERÍA QUÍMICA"/>
  </r>
  <r>
    <x v="12"/>
    <x v="4"/>
    <n v="431"/>
    <s v="431L"/>
    <s v="GRUPO-A1"/>
    <n v="13092044"/>
    <s v="Ingeniería Química"/>
    <s v="GL"/>
    <s v="GRUPO DE LABORATORIO"/>
    <s v="431L"/>
    <s v="LABORATORIO DE Ingeniería Química"/>
    <s v="GRUPO-A1"/>
    <s v="Laboratorio de Ingeniería Química"/>
    <s v="2S"/>
    <n v="13092044"/>
    <s v="GONZÁLEZ"/>
    <s v="SÁIZ"/>
    <s v="JOSÉ MARÍA"/>
    <s v="jmgonza"/>
    <s v="josemaria.gonzalez@unirioja.es"/>
    <n v="1.4"/>
    <n v="1.4"/>
    <s v="A-0500"/>
    <s v="CATEDRATICO DE UNIVERSIDAD"/>
    <s v="01R"/>
    <s v="TIEMPO COMPLETO REDUCIDO"/>
    <s v="2014-09-15 00:00:00.0"/>
    <s v="null"/>
    <s v="DF100279"/>
    <s v="CATEDRÁTICO DE UNIVERSIDAD"/>
    <s v="R112"/>
    <x v="8"/>
    <n v="555"/>
    <s v="INGENIERÍA QUÍMICA"/>
  </r>
  <r>
    <x v="12"/>
    <x v="4"/>
    <n v="431"/>
    <s v="431L"/>
    <s v="GRUPO-A2"/>
    <n v="13092044"/>
    <s v="Ingeniería Química"/>
    <s v="GL"/>
    <s v="GRUPO DE LABORATORIO"/>
    <s v="431L"/>
    <s v="LABORATORIO DE Ingeniería Química"/>
    <s v="GRUPO-A2"/>
    <s v="Laboratorio de Ingeniería Química"/>
    <s v="2S"/>
    <n v="13092044"/>
    <s v="GONZÁLEZ"/>
    <s v="SÁIZ"/>
    <s v="JOSÉ MARÍA"/>
    <s v="jmgonza"/>
    <s v="josemaria.gonzalez@unirioja.es"/>
    <n v="1.4"/>
    <n v="1.4"/>
    <s v="A-0500"/>
    <s v="CATEDRATICO DE UNIVERSIDAD"/>
    <s v="01R"/>
    <s v="TIEMPO COMPLETO REDUCIDO"/>
    <s v="2014-09-15 00:00:00.0"/>
    <s v="null"/>
    <s v="DF100279"/>
    <s v="CATEDRÁTICO DE UNIVERSIDAD"/>
    <s v="R112"/>
    <x v="8"/>
    <n v="555"/>
    <s v="INGENIERÍA QUÍMICA"/>
  </r>
  <r>
    <x v="12"/>
    <x v="4"/>
    <n v="431"/>
    <s v="431R"/>
    <s v="GRUPO-A1"/>
    <n v="13092044"/>
    <s v="Ingeniería Química"/>
    <s v="GR"/>
    <s v="GRUPO REDUCIDO"/>
    <s v="431R"/>
    <s v="GRUPO REDUCIDO DE Ingeniería Química"/>
    <s v="GRUPO-A1"/>
    <s v="Grupo Reducido de Ingeniería Química"/>
    <s v="2S"/>
    <n v="13092044"/>
    <s v="GONZÁLEZ"/>
    <s v="SÁIZ"/>
    <s v="JOSÉ MARÍA"/>
    <s v="jmgonza"/>
    <s v="josemaria.gonzalez@unirioja.es"/>
    <n v="1.6"/>
    <n v="1.6"/>
    <s v="A-0500"/>
    <s v="CATEDRATICO DE UNIVERSIDAD"/>
    <s v="01R"/>
    <s v="TIEMPO COMPLETO REDUCIDO"/>
    <s v="2014-09-15 00:00:00.0"/>
    <s v="null"/>
    <s v="DF100279"/>
    <s v="CATEDRÁTICO DE UNIVERSIDAD"/>
    <s v="R112"/>
    <x v="8"/>
    <n v="555"/>
    <s v="INGENIERÍA QUÍMICA"/>
  </r>
  <r>
    <x v="12"/>
    <x v="4"/>
    <n v="431"/>
    <s v="431R"/>
    <s v="GRUPO-A2"/>
    <n v="13092044"/>
    <s v="Ingeniería Química"/>
    <s v="GR"/>
    <s v="GRUPO REDUCIDO"/>
    <s v="431R"/>
    <s v="GRUPO REDUCIDO DE Ingeniería Química"/>
    <s v="GRUPO-A2"/>
    <s v="Grupo Reducido de Ingeniería Química"/>
    <s v="2S"/>
    <n v="13092044"/>
    <s v="GONZÁLEZ"/>
    <s v="SÁIZ"/>
    <s v="JOSÉ MARÍA"/>
    <s v="jmgonza"/>
    <s v="josemaria.gonzalez@unirioja.es"/>
    <n v="1.6"/>
    <n v="1.6"/>
    <s v="A-0500"/>
    <s v="CATEDRATICO DE UNIVERSIDAD"/>
    <s v="01R"/>
    <s v="TIEMPO COMPLETO REDUCIDO"/>
    <s v="2014-09-15 00:00:00.0"/>
    <s v="null"/>
    <s v="DF100279"/>
    <s v="CATEDRÁTICO DE UNIVERSIDAD"/>
    <s v="R112"/>
    <x v="8"/>
    <n v="555"/>
    <s v="INGENIERÍA QUÍMICA"/>
  </r>
  <r>
    <x v="12"/>
    <x v="4"/>
    <n v="432"/>
    <s v="432G"/>
    <s v="GRUPO-A"/>
    <n v="16543785"/>
    <s v="Trabajo fin de grado en Química"/>
    <s v="GG"/>
    <s v="GRUPO GRANDE"/>
    <s v="432G"/>
    <s v="TRABAJO FIN DE GRADO"/>
    <s v="GRUPO-A"/>
    <s v="TRABAJO FIN DE GRADO"/>
    <s v="I"/>
    <n v="16543785"/>
    <s v="ZURBANO"/>
    <s v="ASENSIO"/>
    <s v="MARÍA DEL MAR"/>
    <s v="mmzurba"/>
    <s v="marimar.zurbano@unirioja.es"/>
    <n v="0"/>
    <n v="0"/>
    <n v="504"/>
    <s v="PROFESOR TITULAR UNIVERSIDAD"/>
    <s v="01R"/>
    <s v="TIEMPO COMPLETO REDUCIDO"/>
    <s v="2016-09-15 00:00:00.0"/>
    <s v="null"/>
    <s v="DF100149"/>
    <s v="PROFESOR TITULAR DE UNIVERSIDAD"/>
    <s v="R112"/>
    <x v="8"/>
    <n v="765"/>
    <s v="QUÍMICA ORGÁNICA"/>
  </r>
  <r>
    <x v="13"/>
    <x v="4"/>
    <n v="433"/>
    <s v="433G"/>
    <s v="GRUPO-A"/>
    <n v="8797523"/>
    <s v="Fisiología de la vid"/>
    <s v="GG"/>
    <s v="GRUPO GRANDE"/>
    <s v="433G"/>
    <s v="GRUPO GRANDE DE Fisiología de la vid"/>
    <s v="GRUPO-A"/>
    <s v="Grupo Grande de Fisiología de la vid"/>
    <s v="2S"/>
    <n v="8797523"/>
    <s v="NÚÑEZ"/>
    <s v="OLIVERA"/>
    <s v="ENCARNACIÓN"/>
    <s v="eolivera"/>
    <s v="encarnacion.nunez@unirioja.es"/>
    <n v="1.8"/>
    <n v="1.8"/>
    <s v="A-0500"/>
    <s v="CATEDRATICO DE UNIVERSIDAD"/>
    <s v="01R"/>
    <s v="TIEMPO COMPLETO REDUCIDO"/>
    <s v="2015-09-15 00:00:00.0"/>
    <s v="null"/>
    <s v="DF100277"/>
    <s v="CATEDRÁTICO DE UNIVERSIDAD"/>
    <s v="R101"/>
    <x v="4"/>
    <n v="412"/>
    <s v="FISIOLOGÍA VEGETAL"/>
  </r>
  <r>
    <x v="13"/>
    <x v="4"/>
    <n v="433"/>
    <s v="433G"/>
    <s v="GRUPO-A"/>
    <n v="16531083"/>
    <s v="Fisiología de la vid"/>
    <s v="GG"/>
    <s v="GRUPO GRANDE"/>
    <s v="433G"/>
    <s v="GRUPO GRANDE DE Fisiología de la vid"/>
    <s v="GRUPO-A"/>
    <s v="Grupo Grande de Fisiología de la vid"/>
    <s v="2S"/>
    <n v="16531083"/>
    <s v="TOMÁS"/>
    <s v="LAS HERAS"/>
    <s v="RAFAEL"/>
    <s v="ratomas"/>
    <s v="rafael.tomas@unirioja.es"/>
    <n v="1.8"/>
    <n v="1.8"/>
    <n v="504"/>
    <s v="PROFESOR TITULAR UNIVERSIDAD"/>
    <s v="01R"/>
    <s v="TIEMPO COMPLETO REDUCIDO"/>
    <s v="2017-09-15 00:00:00.0"/>
    <s v="null"/>
    <s v="DF100086"/>
    <s v="TITULAR DE ESCUELA UNIVERSITARIA"/>
    <s v="R101"/>
    <x v="4"/>
    <n v="412"/>
    <s v="FISIOLOGÍA VEGETAL"/>
  </r>
  <r>
    <x v="13"/>
    <x v="4"/>
    <n v="433"/>
    <s v="433L"/>
    <s v="GRUPO-A1"/>
    <n v="8797523"/>
    <s v="Fisiología de la vid"/>
    <s v="GL"/>
    <s v="GRUPO DE LABORATORIO"/>
    <s v="433L"/>
    <s v="LABORATORIO DE Fisiología de la vid"/>
    <s v="GRUPO-A1"/>
    <s v="Laboratorio de Fisiología de la vid"/>
    <s v="2S"/>
    <n v="8797523"/>
    <s v="NÚÑEZ"/>
    <s v="OLIVERA"/>
    <s v="ENCARNACIÓN"/>
    <s v="eolivera"/>
    <s v="encarnacion.nunez@unirioja.es"/>
    <n v="2.4"/>
    <n v="2.4"/>
    <s v="A-0500"/>
    <s v="CATEDRATICO DE UNIVERSIDAD"/>
    <s v="01R"/>
    <s v="TIEMPO COMPLETO REDUCIDO"/>
    <s v="2015-09-15 00:00:00.0"/>
    <s v="null"/>
    <s v="DF100277"/>
    <s v="CATEDRÁTICO DE UNIVERSIDAD"/>
    <s v="R101"/>
    <x v="4"/>
    <n v="412"/>
    <s v="FISIOLOGÍA VEGETAL"/>
  </r>
  <r>
    <x v="13"/>
    <x v="4"/>
    <n v="433"/>
    <s v="433L"/>
    <s v="GRUPO-A2"/>
    <n v="16531083"/>
    <s v="Fisiología de la vid"/>
    <s v="GL"/>
    <s v="GRUPO DE LABORATORIO"/>
    <s v="433L"/>
    <s v="LABORATORIO DE Fisiología de la vid"/>
    <s v="GRUPO-A2"/>
    <s v="Laboratorio de Fisiología de la vid"/>
    <s v="2S"/>
    <n v="16531083"/>
    <s v="TOMÁS"/>
    <s v="LAS HERAS"/>
    <s v="RAFAEL"/>
    <s v="ratomas"/>
    <s v="rafael.tomas@unirioja.es"/>
    <n v="2.4"/>
    <n v="2.4"/>
    <n v="504"/>
    <s v="PROFESOR TITULAR UNIVERSIDAD"/>
    <s v="01R"/>
    <s v="TIEMPO COMPLETO REDUCIDO"/>
    <s v="2017-09-15 00:00:00.0"/>
    <s v="null"/>
    <s v="DF100086"/>
    <s v="TITULAR DE ESCUELA UNIVERSITARIA"/>
    <s v="R101"/>
    <x v="4"/>
    <n v="412"/>
    <s v="FISIOLOGÍA VEGETAL"/>
  </r>
  <r>
    <x v="13"/>
    <x v="4"/>
    <n v="433"/>
    <s v="433L"/>
    <s v="GRUPO-A3"/>
    <n v="16603952"/>
    <s v="Fisiología de la vid"/>
    <s v="GL"/>
    <s v="GRUPO DE LABORATORIO"/>
    <s v="433L"/>
    <s v="LABORATORIO DE Fisiología de la vid"/>
    <s v="GRUPO-A3"/>
    <s v="Laboratorio de Fisiología de la vid"/>
    <s v="2S"/>
    <n v="16603952"/>
    <s v="MONFORTE"/>
    <s v="LÓPEZ"/>
    <s v="LAURA"/>
    <s v="lamonfor"/>
    <s v="laura.monforte@unirioja.es"/>
    <n v="2.4"/>
    <n v="2.4"/>
    <n v="7081"/>
    <s v="AYUDANTE (DOCTOR)"/>
    <s v="C01"/>
    <s v="TIEMPO COMPLETO"/>
    <s v="2018-09-17 00:00:00.0"/>
    <s v="2021-09-16 00:00:00.0"/>
    <s v="PI101345"/>
    <s v="PROFESOR AYUDANTE DOCTOR"/>
    <s v="R101"/>
    <x v="4"/>
    <n v="412"/>
    <s v="FISIOLOGÍA VEGETAL"/>
  </r>
  <r>
    <x v="14"/>
    <x v="4"/>
    <n v="433"/>
    <s v="433G"/>
    <s v="GRUPO-A"/>
    <n v="8797523"/>
    <s v="Fisiología de la vid"/>
    <s v="GG"/>
    <s v="GRUPO GRANDE"/>
    <s v="433G"/>
    <s v="GRUPO GRANDE DE Fisiología de la vid"/>
    <s v="GRUPO-A"/>
    <s v="Grupo Grande de Fisiología de la vid"/>
    <s v="2S"/>
    <n v="8797523"/>
    <s v="NÚÑEZ"/>
    <s v="OLIVERA"/>
    <s v="ENCARNACIÓN"/>
    <s v="eolivera"/>
    <s v="encarnacion.nunez@unirioja.es"/>
    <n v="1.8"/>
    <m/>
    <s v="A-0500"/>
    <s v="CATEDRATICO DE UNIVERSIDAD"/>
    <s v="01R"/>
    <s v="TIEMPO COMPLETO REDUCIDO"/>
    <s v="2015-09-15 00:00:00.0"/>
    <s v="null"/>
    <s v="DF100277"/>
    <s v="CATEDRÁTICO DE UNIVERSIDAD"/>
    <s v="R101"/>
    <x v="4"/>
    <n v="412"/>
    <s v="FISIOLOGÍA VEGETAL"/>
  </r>
  <r>
    <x v="14"/>
    <x v="4"/>
    <n v="433"/>
    <s v="433G"/>
    <s v="GRUPO-A"/>
    <n v="16531083"/>
    <s v="Fisiología de la vid"/>
    <s v="GG"/>
    <s v="GRUPO GRANDE"/>
    <s v="433G"/>
    <s v="GRUPO GRANDE DE Fisiología de la vid"/>
    <s v="GRUPO-A"/>
    <s v="Grupo Grande de Fisiología de la vid"/>
    <s v="2S"/>
    <n v="16531083"/>
    <s v="TOMÁS"/>
    <s v="LAS HERAS"/>
    <s v="RAFAEL"/>
    <s v="ratomas"/>
    <s v="rafael.tomas@unirioja.es"/>
    <n v="1.8"/>
    <m/>
    <n v="504"/>
    <s v="PROFESOR TITULAR UNIVERSIDAD"/>
    <s v="01R"/>
    <s v="TIEMPO COMPLETO REDUCIDO"/>
    <s v="2017-09-15 00:00:00.0"/>
    <s v="null"/>
    <s v="DF100086"/>
    <s v="TITULAR DE ESCUELA UNIVERSITARIA"/>
    <s v="R101"/>
    <x v="4"/>
    <n v="412"/>
    <s v="FISIOLOGÍA VEGETAL"/>
  </r>
  <r>
    <x v="14"/>
    <x v="4"/>
    <n v="433"/>
    <s v="433L"/>
    <s v="GRUPO-A1"/>
    <n v="8797523"/>
    <s v="Fisiología de la vid"/>
    <s v="GL"/>
    <s v="GRUPO DE LABORATORIO"/>
    <s v="433L"/>
    <s v="LABORATORIO DE Fisiología de la vid"/>
    <s v="GRUPO-A1"/>
    <s v="Laboratorio de Fisiología de la vid"/>
    <s v="2S"/>
    <n v="8797523"/>
    <s v="NÚÑEZ"/>
    <s v="OLIVERA"/>
    <s v="ENCARNACIÓN"/>
    <s v="eolivera"/>
    <s v="encarnacion.nunez@unirioja.es"/>
    <n v="2.4"/>
    <m/>
    <s v="A-0500"/>
    <s v="CATEDRATICO DE UNIVERSIDAD"/>
    <s v="01R"/>
    <s v="TIEMPO COMPLETO REDUCIDO"/>
    <s v="2015-09-15 00:00:00.0"/>
    <s v="null"/>
    <s v="DF100277"/>
    <s v="CATEDRÁTICO DE UNIVERSIDAD"/>
    <s v="R101"/>
    <x v="4"/>
    <n v="412"/>
    <s v="FISIOLOGÍA VEGETAL"/>
  </r>
  <r>
    <x v="14"/>
    <x v="4"/>
    <n v="433"/>
    <s v="433L"/>
    <s v="GRUPO-A2"/>
    <n v="16531083"/>
    <s v="Fisiología de la vid"/>
    <s v="GL"/>
    <s v="GRUPO DE LABORATORIO"/>
    <s v="433L"/>
    <s v="LABORATORIO DE Fisiología de la vid"/>
    <s v="GRUPO-A2"/>
    <s v="Laboratorio de Fisiología de la vid"/>
    <s v="2S"/>
    <n v="16531083"/>
    <s v="TOMÁS"/>
    <s v="LAS HERAS"/>
    <s v="RAFAEL"/>
    <s v="ratomas"/>
    <s v="rafael.tomas@unirioja.es"/>
    <n v="2.4"/>
    <m/>
    <n v="504"/>
    <s v="PROFESOR TITULAR UNIVERSIDAD"/>
    <s v="01R"/>
    <s v="TIEMPO COMPLETO REDUCIDO"/>
    <s v="2017-09-15 00:00:00.0"/>
    <s v="null"/>
    <s v="DF100086"/>
    <s v="TITULAR DE ESCUELA UNIVERSITARIA"/>
    <s v="R101"/>
    <x v="4"/>
    <n v="412"/>
    <s v="FISIOLOGÍA VEGETAL"/>
  </r>
  <r>
    <x v="14"/>
    <x v="4"/>
    <n v="433"/>
    <s v="433L"/>
    <s v="GRUPO-A3"/>
    <n v="16603952"/>
    <s v="Fisiología de la vid"/>
    <s v="GL"/>
    <s v="GRUPO DE LABORATORIO"/>
    <s v="433L"/>
    <s v="LABORATORIO DE Fisiología de la vid"/>
    <s v="GRUPO-A3"/>
    <s v="Laboratorio de Fisiología de la vid"/>
    <s v="2S"/>
    <n v="16603952"/>
    <s v="MONFORTE"/>
    <s v="LÓPEZ"/>
    <s v="LAURA"/>
    <s v="lamonfor"/>
    <s v="laura.monforte@unirioja.es"/>
    <n v="2.4"/>
    <m/>
    <n v="7081"/>
    <s v="AYUDANTE (DOCTOR)"/>
    <s v="C01"/>
    <s v="TIEMPO COMPLETO"/>
    <s v="2018-09-17 00:00:00.0"/>
    <s v="2021-09-16 00:00:00.0"/>
    <s v="PI101345"/>
    <s v="PROFESOR AYUDANTE DOCTOR"/>
    <s v="R101"/>
    <x v="4"/>
    <n v="412"/>
    <s v="FISIOLOGÍA VEGETAL"/>
  </r>
  <r>
    <x v="12"/>
    <x v="4"/>
    <n v="434"/>
    <s v="434G"/>
    <s v="GRUPO-A"/>
    <n v="16528703"/>
    <s v="Enología I"/>
    <s v="GG"/>
    <s v="GRUPO GRANDE"/>
    <s v="434G"/>
    <s v="GRUPO GRANDE DE Enología I"/>
    <s v="GRUPO-A"/>
    <s v="Grupo Grande de Enología I"/>
    <s v="1S"/>
    <n v="16528703"/>
    <s v="GUTIÉRREZ"/>
    <s v="VIGUERA"/>
    <s v="ANA ROSA"/>
    <s v="angutivi"/>
    <s v="ana-rosa.gutierrez@unirioja.es"/>
    <n v="4"/>
    <n v="4"/>
    <n v="500"/>
    <s v="CATEDRATICO DE UNIVERSIDAD"/>
    <s v="01R"/>
    <s v="TIEMPO COMPLETO REDUCIDO"/>
    <s v="2018-12-05 00:00:00.0"/>
    <s v="null"/>
    <s v="DF100374"/>
    <s v="CATEDRÁTICO DE UNIVERSIDAD"/>
    <s v="R101"/>
    <x v="4"/>
    <n v="780"/>
    <s v="TECNOLOGÍA DE ALIMENTOS"/>
  </r>
  <r>
    <x v="12"/>
    <x v="4"/>
    <n v="434"/>
    <s v="434L"/>
    <s v="GRUPO-A1"/>
    <n v="16528703"/>
    <s v="Enología I"/>
    <s v="GL"/>
    <s v="GRUPO DE LABORATORIO"/>
    <s v="434L"/>
    <s v="LABORATORIO DE Enología I"/>
    <s v="GRUPO-A1"/>
    <s v="Laboratorio de Enología I"/>
    <s v="1S"/>
    <n v="16528703"/>
    <s v="GUTIÉRREZ"/>
    <s v="VIGUERA"/>
    <s v="ANA ROSA"/>
    <s v="angutivi"/>
    <s v="ana-rosa.gutierrez@unirioja.es"/>
    <n v="2"/>
    <n v="2"/>
    <n v="500"/>
    <s v="CATEDRATICO DE UNIVERSIDAD"/>
    <s v="01R"/>
    <s v="TIEMPO COMPLETO REDUCIDO"/>
    <s v="2018-12-05 00:00:00.0"/>
    <s v="null"/>
    <s v="DF100374"/>
    <s v="CATEDRÁTICO DE UNIVERSIDAD"/>
    <s v="R101"/>
    <x v="4"/>
    <n v="780"/>
    <s v="TECNOLOGÍA DE ALIMENTOS"/>
  </r>
  <r>
    <x v="12"/>
    <x v="4"/>
    <n v="434"/>
    <s v="434L"/>
    <s v="GRUPO-A2"/>
    <n v="16528703"/>
    <s v="Enología I"/>
    <s v="GL"/>
    <s v="GRUPO DE LABORATORIO"/>
    <s v="434L"/>
    <s v="LABORATORIO DE Enología I"/>
    <s v="GRUPO-A2"/>
    <s v="Laboratorio de Enología I"/>
    <s v="1S"/>
    <n v="16528703"/>
    <s v="GUTIÉRREZ"/>
    <s v="VIGUERA"/>
    <s v="ANA ROSA"/>
    <s v="angutivi"/>
    <s v="ana-rosa.gutierrez@unirioja.es"/>
    <n v="2"/>
    <n v="2"/>
    <n v="500"/>
    <s v="CATEDRATICO DE UNIVERSIDAD"/>
    <s v="01R"/>
    <s v="TIEMPO COMPLETO REDUCIDO"/>
    <s v="2018-12-05 00:00:00.0"/>
    <s v="null"/>
    <s v="DF100374"/>
    <s v="CATEDRÁTICO DE UNIVERSIDAD"/>
    <s v="R101"/>
    <x v="4"/>
    <n v="780"/>
    <s v="TECNOLOGÍA DE ALIMENTOS"/>
  </r>
  <r>
    <x v="13"/>
    <x v="4"/>
    <n v="434"/>
    <s v="434G"/>
    <s v="GRUPO-A"/>
    <n v="16528703"/>
    <s v="Enología I"/>
    <s v="GG"/>
    <s v="GRUPO GRANDE"/>
    <s v="434G"/>
    <s v="GRUPO GRANDE DE Enología I"/>
    <s v="GRUPO-A"/>
    <s v="Grupo Grande de Enología I"/>
    <s v="1S"/>
    <n v="16528703"/>
    <s v="GUTIÉRREZ"/>
    <s v="VIGUERA"/>
    <s v="ANA ROSA"/>
    <s v="angutivi"/>
    <s v="ana-rosa.gutierrez@unirioja.es"/>
    <n v="4"/>
    <m/>
    <n v="500"/>
    <s v="CATEDRATICO DE UNIVERSIDAD"/>
    <s v="01R"/>
    <s v="TIEMPO COMPLETO REDUCIDO"/>
    <s v="2018-12-05 00:00:00.0"/>
    <s v="null"/>
    <s v="DF100374"/>
    <s v="CATEDRÁTICO DE UNIVERSIDAD"/>
    <s v="R101"/>
    <x v="4"/>
    <n v="780"/>
    <s v="TECNOLOGÍA DE ALIMENTOS"/>
  </r>
  <r>
    <x v="13"/>
    <x v="4"/>
    <n v="434"/>
    <s v="434L"/>
    <s v="GRUPO-A1"/>
    <n v="16528703"/>
    <s v="Enología I"/>
    <s v="GL"/>
    <s v="GRUPO DE LABORATORIO"/>
    <s v="434L"/>
    <s v="LABORATORIO DE Enología I"/>
    <s v="GRUPO-A1"/>
    <s v="Laboratorio de Enología I"/>
    <s v="1S"/>
    <n v="16528703"/>
    <s v="GUTIÉRREZ"/>
    <s v="VIGUERA"/>
    <s v="ANA ROSA"/>
    <s v="angutivi"/>
    <s v="ana-rosa.gutierrez@unirioja.es"/>
    <n v="2"/>
    <m/>
    <n v="500"/>
    <s v="CATEDRATICO DE UNIVERSIDAD"/>
    <s v="01R"/>
    <s v="TIEMPO COMPLETO REDUCIDO"/>
    <s v="2018-12-05 00:00:00.0"/>
    <s v="null"/>
    <s v="DF100374"/>
    <s v="CATEDRÁTICO DE UNIVERSIDAD"/>
    <s v="R101"/>
    <x v="4"/>
    <n v="780"/>
    <s v="TECNOLOGÍA DE ALIMENTOS"/>
  </r>
  <r>
    <x v="13"/>
    <x v="4"/>
    <n v="434"/>
    <s v="434L"/>
    <s v="GRUPO-A2"/>
    <n v="16528703"/>
    <s v="Enología I"/>
    <s v="GL"/>
    <s v="GRUPO DE LABORATORIO"/>
    <s v="434L"/>
    <s v="LABORATORIO DE Enología I"/>
    <s v="GRUPO-A2"/>
    <s v="Laboratorio de Enología I"/>
    <s v="1S"/>
    <n v="16528703"/>
    <s v="GUTIÉRREZ"/>
    <s v="VIGUERA"/>
    <s v="ANA ROSA"/>
    <s v="angutivi"/>
    <s v="ana-rosa.gutierrez@unirioja.es"/>
    <n v="2"/>
    <m/>
    <n v="500"/>
    <s v="CATEDRATICO DE UNIVERSIDAD"/>
    <s v="01R"/>
    <s v="TIEMPO COMPLETO REDUCIDO"/>
    <s v="2018-12-05 00:00:00.0"/>
    <s v="null"/>
    <s v="DF100374"/>
    <s v="CATEDRÁTICO DE UNIVERSIDAD"/>
    <s v="R101"/>
    <x v="4"/>
    <n v="780"/>
    <s v="TECNOLOGÍA DE ALIMENTOS"/>
  </r>
  <r>
    <x v="14"/>
    <x v="4"/>
    <n v="434"/>
    <s v="434G"/>
    <s v="GRUPO-A"/>
    <n v="16528703"/>
    <s v="Enología I"/>
    <s v="GG"/>
    <s v="GRUPO GRANDE"/>
    <s v="434G"/>
    <s v="GRUPO GRANDE DE Enología I"/>
    <s v="GRUPO-A"/>
    <s v="Grupo Grande de Enología I"/>
    <s v="1S"/>
    <n v="16528703"/>
    <s v="GUTIÉRREZ"/>
    <s v="VIGUERA"/>
    <s v="ANA ROSA"/>
    <s v="angutivi"/>
    <s v="ana-rosa.gutierrez@unirioja.es"/>
    <n v="4"/>
    <m/>
    <n v="500"/>
    <s v="CATEDRATICO DE UNIVERSIDAD"/>
    <s v="01R"/>
    <s v="TIEMPO COMPLETO REDUCIDO"/>
    <s v="2018-12-05 00:00:00.0"/>
    <s v="null"/>
    <s v="DF100374"/>
    <s v="CATEDRÁTICO DE UNIVERSIDAD"/>
    <s v="R101"/>
    <x v="4"/>
    <n v="780"/>
    <s v="TECNOLOGÍA DE ALIMENTOS"/>
  </r>
  <r>
    <x v="14"/>
    <x v="4"/>
    <n v="434"/>
    <s v="434L"/>
    <s v="GRUPO-A1"/>
    <n v="16528703"/>
    <s v="Enología I"/>
    <s v="GL"/>
    <s v="GRUPO DE LABORATORIO"/>
    <s v="434L"/>
    <s v="LABORATORIO DE Enología I"/>
    <s v="GRUPO-A1"/>
    <s v="Laboratorio de Enología I"/>
    <s v="1S"/>
    <n v="16528703"/>
    <s v="GUTIÉRREZ"/>
    <s v="VIGUERA"/>
    <s v="ANA ROSA"/>
    <s v="angutivi"/>
    <s v="ana-rosa.gutierrez@unirioja.es"/>
    <n v="2"/>
    <m/>
    <n v="500"/>
    <s v="CATEDRATICO DE UNIVERSIDAD"/>
    <s v="01R"/>
    <s v="TIEMPO COMPLETO REDUCIDO"/>
    <s v="2018-12-05 00:00:00.0"/>
    <s v="null"/>
    <s v="DF100374"/>
    <s v="CATEDRÁTICO DE UNIVERSIDAD"/>
    <s v="R101"/>
    <x v="4"/>
    <n v="780"/>
    <s v="TECNOLOGÍA DE ALIMENTOS"/>
  </r>
  <r>
    <x v="14"/>
    <x v="4"/>
    <n v="434"/>
    <s v="434L"/>
    <s v="GRUPO-A2"/>
    <n v="16528703"/>
    <s v="Enología I"/>
    <s v="GL"/>
    <s v="GRUPO DE LABORATORIO"/>
    <s v="434L"/>
    <s v="LABORATORIO DE Enología I"/>
    <s v="GRUPO-A2"/>
    <s v="Laboratorio de Enología I"/>
    <s v="1S"/>
    <n v="16528703"/>
    <s v="GUTIÉRREZ"/>
    <s v="VIGUERA"/>
    <s v="ANA ROSA"/>
    <s v="angutivi"/>
    <s v="ana-rosa.gutierrez@unirioja.es"/>
    <n v="2"/>
    <m/>
    <n v="500"/>
    <s v="CATEDRATICO DE UNIVERSIDAD"/>
    <s v="01R"/>
    <s v="TIEMPO COMPLETO REDUCIDO"/>
    <s v="2018-12-05 00:00:00.0"/>
    <s v="null"/>
    <s v="DF100374"/>
    <s v="CATEDRÁTICO DE UNIVERSIDAD"/>
    <s v="R101"/>
    <x v="4"/>
    <n v="780"/>
    <s v="TECNOLOGÍA DE ALIMENTOS"/>
  </r>
  <r>
    <x v="12"/>
    <x v="4"/>
    <n v="435"/>
    <s v="435G"/>
    <s v="GRUPO-A"/>
    <n v="15841424"/>
    <s v="Enología II"/>
    <s v="GG"/>
    <s v="GRUPO GRANDE"/>
    <s v="435G"/>
    <s v="GRUPO GRANDE DE Enologia II"/>
    <s v="GRUPO-A"/>
    <s v="Grupo Grande de Enologia II"/>
    <s v="2S"/>
    <n v="15841424"/>
    <s v="AYESTARÁN"/>
    <s v="ITURBE"/>
    <s v="Mª BELEN"/>
    <s v="beayesta"/>
    <s v="belen.ayestaran@unirioja.es"/>
    <n v="0"/>
    <n v="0"/>
    <n v="500"/>
    <s v="CATEDRATICO DE UNIVERSIDAD"/>
    <s v="01R"/>
    <s v="TIEMPO COMPLETO REDUCIDO"/>
    <s v="2018-12-05 00:00:00.0"/>
    <s v="null"/>
    <s v="DF100372"/>
    <s v="CATEDRÁTICO DE UNIVERSIDAD"/>
    <s v="R101"/>
    <x v="4"/>
    <n v="780"/>
    <s v="TECNOLOGÍA DE ALIMENTOS"/>
  </r>
  <r>
    <x v="12"/>
    <x v="4"/>
    <n v="435"/>
    <s v="435G"/>
    <s v="GRUPO-A"/>
    <n v="16587648"/>
    <s v="Enología II"/>
    <s v="GG"/>
    <s v="GRUPO GRANDE"/>
    <s v="435G"/>
    <s v="GRUPO GRANDE DE Enologia II"/>
    <s v="GRUPO-A"/>
    <s v="Grupo Grande de Enologia II"/>
    <s v="2S"/>
    <n v="16587648"/>
    <s v="GONZÁLEZ"/>
    <s v="ARENZANA"/>
    <s v="LUCÍA"/>
    <s v="lugonza"/>
    <s v="lucia.gonzalez@unirioja.es"/>
    <n v="1.2"/>
    <n v="1.2"/>
    <n v="536"/>
    <s v="PROFESOR INTERINO"/>
    <s v="P05"/>
    <s v="TIEMPO PARCIAL (5+5 HORAS)"/>
    <s v="2019-03-02 00:00:00.0"/>
    <s v="2019-09-14 00:00:00.0"/>
    <s v="PI101425"/>
    <s v="PROFESOR CONTRATADO INTERINO"/>
    <s v="R101"/>
    <x v="4"/>
    <n v="780"/>
    <s v="TECNOLOGÍA DE ALIMENTOS"/>
  </r>
  <r>
    <x v="12"/>
    <x v="4"/>
    <n v="435"/>
    <s v="435G"/>
    <s v="GRUPO-A"/>
    <n v="16609248"/>
    <s v="Enología II"/>
    <s v="GG"/>
    <s v="GRUPO GRANDE"/>
    <s v="435G"/>
    <s v="GRUPO GRANDE DE Enologia II"/>
    <s v="GRUPO-A"/>
    <s v="Grupo Grande de Enologia II"/>
    <s v="2S"/>
    <n v="16609248"/>
    <s v="MARTÍNEZ"/>
    <s v="LAPUENTE"/>
    <s v="LETICIA"/>
    <s v="lemartl"/>
    <s v="leticia.martinez@unirioja.es"/>
    <n v="2.8"/>
    <n v="2.8"/>
    <n v="536"/>
    <s v="PROFESOR INTERINO"/>
    <s v="C01"/>
    <s v="TIEMPO COMPLETO"/>
    <s v="2018-09-18 00:00:00.0"/>
    <s v="null"/>
    <s v="PI101226"/>
    <s v="PROFESOR CONTRATADO INTERINO"/>
    <s v="R101"/>
    <x v="4"/>
    <n v="780"/>
    <s v="TECNOLOGÍA DE ALIMENTOS"/>
  </r>
  <r>
    <x v="12"/>
    <x v="4"/>
    <n v="435"/>
    <s v="435L"/>
    <s v="GRUPO-A1"/>
    <n v="16567034"/>
    <s v="Enología II"/>
    <s v="GL"/>
    <s v="GRUPO DE LABORATORIO"/>
    <s v="435L"/>
    <s v="LABORATORIO DE Enologia II"/>
    <s v="GRUPO-A1"/>
    <s v="Laboratorio de Enologia II"/>
    <s v="2S"/>
    <n v="16567034"/>
    <s v="GUADALUPE"/>
    <s v="MÍNGUEZ"/>
    <s v="ZENAIDA"/>
    <s v="zeguadal"/>
    <s v="zenaida.guadalupe@unirioja.es"/>
    <n v="2"/>
    <n v="2"/>
    <n v="504"/>
    <s v="PROFESOR TITULAR UNIVERSIDAD"/>
    <s v="C01"/>
    <s v="TIEMPO COMPLETO"/>
    <s v="2018-12-21 00:00:00.0"/>
    <s v="null"/>
    <s v="DF100361"/>
    <s v="PROFESOR TITULAR DE UNIVERSIDAD"/>
    <s v="R101"/>
    <x v="4"/>
    <n v="780"/>
    <s v="TECNOLOGÍA DE ALIMENTOS"/>
  </r>
  <r>
    <x v="12"/>
    <x v="4"/>
    <n v="435"/>
    <s v="435L"/>
    <s v="GRUPO-A2"/>
    <n v="16567034"/>
    <s v="Enología II"/>
    <s v="GL"/>
    <s v="GRUPO DE LABORATORIO"/>
    <s v="435L"/>
    <s v="LABORATORIO DE Enologia II"/>
    <s v="GRUPO-A2"/>
    <s v="Laboratorio de Enologia II"/>
    <s v="2S"/>
    <n v="16567034"/>
    <s v="GUADALUPE"/>
    <s v="MÍNGUEZ"/>
    <s v="ZENAIDA"/>
    <s v="zeguadal"/>
    <s v="zenaida.guadalupe@unirioja.es"/>
    <n v="2"/>
    <n v="2"/>
    <n v="504"/>
    <s v="PROFESOR TITULAR UNIVERSIDAD"/>
    <s v="C01"/>
    <s v="TIEMPO COMPLETO"/>
    <s v="2018-12-21 00:00:00.0"/>
    <s v="null"/>
    <s v="DF100361"/>
    <s v="PROFESOR TITULAR DE UNIVERSIDAD"/>
    <s v="R101"/>
    <x v="4"/>
    <n v="780"/>
    <s v="TECNOLOGÍA DE ALIMENTOS"/>
  </r>
  <r>
    <x v="13"/>
    <x v="4"/>
    <n v="435"/>
    <s v="435G"/>
    <s v="GRUPO-A"/>
    <n v="15841424"/>
    <s v="Enología II"/>
    <s v="GG"/>
    <s v="GRUPO GRANDE"/>
    <s v="435G"/>
    <s v="GRUPO GRANDE DE Enologia II"/>
    <s v="GRUPO-A"/>
    <s v="Grupo Grande de Enologia II"/>
    <s v="2S"/>
    <n v="15841424"/>
    <s v="AYESTARÁN"/>
    <s v="ITURBE"/>
    <s v="Mª BELEN"/>
    <s v="beayesta"/>
    <s v="belen.ayestaran@unirioja.es"/>
    <n v="0"/>
    <m/>
    <n v="500"/>
    <s v="CATEDRATICO DE UNIVERSIDAD"/>
    <s v="01R"/>
    <s v="TIEMPO COMPLETO REDUCIDO"/>
    <s v="2018-12-05 00:00:00.0"/>
    <s v="null"/>
    <s v="DF100372"/>
    <s v="CATEDRÁTICO DE UNIVERSIDAD"/>
    <s v="R101"/>
    <x v="4"/>
    <n v="780"/>
    <s v="TECNOLOGÍA DE ALIMENTOS"/>
  </r>
  <r>
    <x v="13"/>
    <x v="4"/>
    <n v="435"/>
    <s v="435G"/>
    <s v="GRUPO-A"/>
    <n v="16587648"/>
    <s v="Enología II"/>
    <s v="GG"/>
    <s v="GRUPO GRANDE"/>
    <s v="435G"/>
    <s v="GRUPO GRANDE DE Enologia II"/>
    <s v="GRUPO-A"/>
    <s v="Grupo Grande de Enologia II"/>
    <s v="2S"/>
    <n v="16587648"/>
    <s v="GONZÁLEZ"/>
    <s v="ARENZANA"/>
    <s v="LUCÍA"/>
    <s v="lugonza"/>
    <s v="lucia.gonzalez@unirioja.es"/>
    <n v="1.2"/>
    <m/>
    <n v="536"/>
    <s v="PROFESOR INTERINO"/>
    <s v="P05"/>
    <s v="TIEMPO PARCIAL (5+5 HORAS)"/>
    <s v="2019-03-02 00:00:00.0"/>
    <s v="2019-09-14 00:00:00.0"/>
    <s v="PI101425"/>
    <s v="PROFESOR CONTRATADO INTERINO"/>
    <s v="R101"/>
    <x v="4"/>
    <n v="780"/>
    <s v="TECNOLOGÍA DE ALIMENTOS"/>
  </r>
  <r>
    <x v="13"/>
    <x v="4"/>
    <n v="435"/>
    <s v="435G"/>
    <s v="GRUPO-A"/>
    <n v="16609248"/>
    <s v="Enología II"/>
    <s v="GG"/>
    <s v="GRUPO GRANDE"/>
    <s v="435G"/>
    <s v="GRUPO GRANDE DE Enologia II"/>
    <s v="GRUPO-A"/>
    <s v="Grupo Grande de Enologia II"/>
    <s v="2S"/>
    <n v="16609248"/>
    <s v="MARTÍNEZ"/>
    <s v="LAPUENTE"/>
    <s v="LETICIA"/>
    <s v="lemartl"/>
    <s v="leticia.martinez@unirioja.es"/>
    <n v="2.8"/>
    <m/>
    <n v="536"/>
    <s v="PROFESOR INTERINO"/>
    <s v="C01"/>
    <s v="TIEMPO COMPLETO"/>
    <s v="2018-09-18 00:00:00.0"/>
    <s v="null"/>
    <s v="PI101226"/>
    <s v="PROFESOR CONTRATADO INTERINO"/>
    <s v="R101"/>
    <x v="4"/>
    <n v="780"/>
    <s v="TECNOLOGÍA DE ALIMENTOS"/>
  </r>
  <r>
    <x v="13"/>
    <x v="4"/>
    <n v="435"/>
    <s v="435L"/>
    <s v="GRUPO-A1"/>
    <n v="16567034"/>
    <s v="Enología II"/>
    <s v="GL"/>
    <s v="GRUPO DE LABORATORIO"/>
    <s v="435L"/>
    <s v="LABORATORIO DE Enologia II"/>
    <s v="GRUPO-A1"/>
    <s v="Laboratorio de Enologia II"/>
    <s v="2S"/>
    <n v="16567034"/>
    <s v="GUADALUPE"/>
    <s v="MÍNGUEZ"/>
    <s v="ZENAIDA"/>
    <s v="zeguadal"/>
    <s v="zenaida.guadalupe@unirioja.es"/>
    <n v="2"/>
    <m/>
    <n v="504"/>
    <s v="PROFESOR TITULAR UNIVERSIDAD"/>
    <s v="C01"/>
    <s v="TIEMPO COMPLETO"/>
    <s v="2018-12-21 00:00:00.0"/>
    <s v="null"/>
    <s v="DF100361"/>
    <s v="PROFESOR TITULAR DE UNIVERSIDAD"/>
    <s v="R101"/>
    <x v="4"/>
    <n v="780"/>
    <s v="TECNOLOGÍA DE ALIMENTOS"/>
  </r>
  <r>
    <x v="13"/>
    <x v="4"/>
    <n v="435"/>
    <s v="435L"/>
    <s v="GRUPO-A2"/>
    <n v="16567034"/>
    <s v="Enología II"/>
    <s v="GL"/>
    <s v="GRUPO DE LABORATORIO"/>
    <s v="435L"/>
    <s v="LABORATORIO DE Enologia II"/>
    <s v="GRUPO-A2"/>
    <s v="Laboratorio de Enologia II"/>
    <s v="2S"/>
    <n v="16567034"/>
    <s v="GUADALUPE"/>
    <s v="MÍNGUEZ"/>
    <s v="ZENAIDA"/>
    <s v="zeguadal"/>
    <s v="zenaida.guadalupe@unirioja.es"/>
    <n v="2"/>
    <m/>
    <n v="504"/>
    <s v="PROFESOR TITULAR UNIVERSIDAD"/>
    <s v="C01"/>
    <s v="TIEMPO COMPLETO"/>
    <s v="2018-12-21 00:00:00.0"/>
    <s v="null"/>
    <s v="DF100361"/>
    <s v="PROFESOR TITULAR DE UNIVERSIDAD"/>
    <s v="R101"/>
    <x v="4"/>
    <n v="780"/>
    <s v="TECNOLOGÍA DE ALIMENTOS"/>
  </r>
  <r>
    <x v="14"/>
    <x v="4"/>
    <n v="435"/>
    <s v="435G"/>
    <s v="GRUPO-A"/>
    <n v="15841424"/>
    <s v="Enología II"/>
    <s v="GG"/>
    <s v="GRUPO GRANDE"/>
    <s v="435G"/>
    <s v="GRUPO GRANDE DE Enologia II"/>
    <s v="GRUPO-A"/>
    <s v="Grupo Grande de Enologia II"/>
    <s v="2S"/>
    <n v="15841424"/>
    <s v="AYESTARÁN"/>
    <s v="ITURBE"/>
    <s v="Mª BELEN"/>
    <s v="beayesta"/>
    <s v="belen.ayestaran@unirioja.es"/>
    <n v="0"/>
    <m/>
    <n v="500"/>
    <s v="CATEDRATICO DE UNIVERSIDAD"/>
    <s v="01R"/>
    <s v="TIEMPO COMPLETO REDUCIDO"/>
    <s v="2018-12-05 00:00:00.0"/>
    <s v="null"/>
    <s v="DF100372"/>
    <s v="CATEDRÁTICO DE UNIVERSIDAD"/>
    <s v="R101"/>
    <x v="4"/>
    <n v="780"/>
    <s v="TECNOLOGÍA DE ALIMENTOS"/>
  </r>
  <r>
    <x v="14"/>
    <x v="4"/>
    <n v="435"/>
    <s v="435G"/>
    <s v="GRUPO-A"/>
    <n v="16587648"/>
    <s v="Enología II"/>
    <s v="GG"/>
    <s v="GRUPO GRANDE"/>
    <s v="435G"/>
    <s v="GRUPO GRANDE DE Enologia II"/>
    <s v="GRUPO-A"/>
    <s v="Grupo Grande de Enologia II"/>
    <s v="2S"/>
    <n v="16587648"/>
    <s v="GONZÁLEZ"/>
    <s v="ARENZANA"/>
    <s v="LUCÍA"/>
    <s v="lugonza"/>
    <s v="lucia.gonzalez@unirioja.es"/>
    <n v="1.2"/>
    <m/>
    <n v="536"/>
    <s v="PROFESOR INTERINO"/>
    <s v="P05"/>
    <s v="TIEMPO PARCIAL (5+5 HORAS)"/>
    <s v="2019-03-02 00:00:00.0"/>
    <s v="2019-09-14 00:00:00.0"/>
    <s v="PI101425"/>
    <s v="PROFESOR CONTRATADO INTERINO"/>
    <s v="R101"/>
    <x v="4"/>
    <n v="780"/>
    <s v="TECNOLOGÍA DE ALIMENTOS"/>
  </r>
  <r>
    <x v="14"/>
    <x v="4"/>
    <n v="435"/>
    <s v="435G"/>
    <s v="GRUPO-A"/>
    <n v="16609248"/>
    <s v="Enología II"/>
    <s v="GG"/>
    <s v="GRUPO GRANDE"/>
    <s v="435G"/>
    <s v="GRUPO GRANDE DE Enologia II"/>
    <s v="GRUPO-A"/>
    <s v="Grupo Grande de Enologia II"/>
    <s v="2S"/>
    <n v="16609248"/>
    <s v="MARTÍNEZ"/>
    <s v="LAPUENTE"/>
    <s v="LETICIA"/>
    <s v="lemartl"/>
    <s v="leticia.martinez@unirioja.es"/>
    <n v="2.8"/>
    <m/>
    <n v="536"/>
    <s v="PROFESOR INTERINO"/>
    <s v="C01"/>
    <s v="TIEMPO COMPLETO"/>
    <s v="2018-09-18 00:00:00.0"/>
    <s v="null"/>
    <s v="PI101226"/>
    <s v="PROFESOR CONTRATADO INTERINO"/>
    <s v="R101"/>
    <x v="4"/>
    <n v="780"/>
    <s v="TECNOLOGÍA DE ALIMENTOS"/>
  </r>
  <r>
    <x v="14"/>
    <x v="4"/>
    <n v="435"/>
    <s v="435L"/>
    <s v="GRUPO-A1"/>
    <n v="16567034"/>
    <s v="Enología II"/>
    <s v="GL"/>
    <s v="GRUPO DE LABORATORIO"/>
    <s v="435L"/>
    <s v="LABORATORIO DE Enologia II"/>
    <s v="GRUPO-A1"/>
    <s v="Laboratorio de Enologia II"/>
    <s v="2S"/>
    <n v="16567034"/>
    <s v="GUADALUPE"/>
    <s v="MÍNGUEZ"/>
    <s v="ZENAIDA"/>
    <s v="zeguadal"/>
    <s v="zenaida.guadalupe@unirioja.es"/>
    <n v="2"/>
    <m/>
    <n v="504"/>
    <s v="PROFESOR TITULAR UNIVERSIDAD"/>
    <s v="C01"/>
    <s v="TIEMPO COMPLETO"/>
    <s v="2018-12-21 00:00:00.0"/>
    <s v="null"/>
    <s v="DF100361"/>
    <s v="PROFESOR TITULAR DE UNIVERSIDAD"/>
    <s v="R101"/>
    <x v="4"/>
    <n v="780"/>
    <s v="TECNOLOGÍA DE ALIMENTOS"/>
  </r>
  <r>
    <x v="14"/>
    <x v="4"/>
    <n v="435"/>
    <s v="435L"/>
    <s v="GRUPO-A2"/>
    <n v="16567034"/>
    <s v="Enología II"/>
    <s v="GL"/>
    <s v="GRUPO DE LABORATORIO"/>
    <s v="435L"/>
    <s v="LABORATORIO DE Enologia II"/>
    <s v="GRUPO-A2"/>
    <s v="Laboratorio de Enologia II"/>
    <s v="2S"/>
    <n v="16567034"/>
    <s v="GUADALUPE"/>
    <s v="MÍNGUEZ"/>
    <s v="ZENAIDA"/>
    <s v="zeguadal"/>
    <s v="zenaida.guadalupe@unirioja.es"/>
    <n v="2"/>
    <m/>
    <n v="504"/>
    <s v="PROFESOR TITULAR UNIVERSIDAD"/>
    <s v="C01"/>
    <s v="TIEMPO COMPLETO"/>
    <s v="2018-12-21 00:00:00.0"/>
    <s v="null"/>
    <s v="DF100361"/>
    <s v="PROFESOR TITULAR DE UNIVERSIDAD"/>
    <s v="R101"/>
    <x v="4"/>
    <n v="780"/>
    <s v="TECNOLOGÍA DE ALIMENTOS"/>
  </r>
  <r>
    <x v="12"/>
    <x v="4"/>
    <n v="436"/>
    <s v="436G"/>
    <s v="GRUPO-A"/>
    <n v="16267404"/>
    <s v="Composición y evolución del vino"/>
    <s v="GG"/>
    <s v="GRUPO GRANDE"/>
    <s v="436G"/>
    <s v="GRUPO GRANDE DE Composición y evolución del vino"/>
    <s v="GRUPO-A"/>
    <s v="Grupo Grande de Composición y evolución del vino"/>
    <s v="1S"/>
    <n v="16267404"/>
    <s v="FERNÁNDEZ"/>
    <s v="ZURBANO"/>
    <s v="MARÍA PURIFIC."/>
    <s v="pfernan"/>
    <s v="puri.fernandez@unirioja.es"/>
    <n v="4.5"/>
    <n v="4.5"/>
    <n v="504"/>
    <s v="PROFESOR TITULAR UNIVERSIDAD"/>
    <s v="01R"/>
    <s v="TIEMPO COMPLETO REDUCIDO"/>
    <s v="2012-09-01 00:00:00.0"/>
    <s v="null"/>
    <s v="DF32369"/>
    <s v="TITULAR DE UNIVERSIDAD"/>
    <s v="R112"/>
    <x v="8"/>
    <n v="750"/>
    <s v="QUÍMICA ANALÍTICA"/>
  </r>
  <r>
    <x v="12"/>
    <x v="4"/>
    <n v="436"/>
    <s v="436R"/>
    <s v="GRUPO-A1"/>
    <n v="16267404"/>
    <s v="Composición y evolución del vino"/>
    <s v="GR"/>
    <s v="GRUPO REDUCIDO"/>
    <s v="436R"/>
    <s v="GRUPO REDUCIDO DE Composición y evolución del vino"/>
    <s v="GRUPO-A1"/>
    <s v="Grupo Reducido de Composición y evolución del vino"/>
    <s v="1S"/>
    <n v="16267404"/>
    <s v="FERNÁNDEZ"/>
    <s v="ZURBANO"/>
    <s v="MARÍA PURIFIC."/>
    <s v="pfernan"/>
    <s v="puri.fernandez@unirioja.es"/>
    <n v="1.5"/>
    <n v="1.5"/>
    <n v="504"/>
    <s v="PROFESOR TITULAR UNIVERSIDAD"/>
    <s v="01R"/>
    <s v="TIEMPO COMPLETO REDUCIDO"/>
    <s v="2012-09-01 00:00:00.0"/>
    <s v="null"/>
    <s v="DF32369"/>
    <s v="TITULAR DE UNIVERSIDAD"/>
    <s v="R112"/>
    <x v="8"/>
    <n v="750"/>
    <s v="QUÍMICA ANALÍTICA"/>
  </r>
  <r>
    <x v="13"/>
    <x v="4"/>
    <n v="436"/>
    <s v="436G"/>
    <s v="GRUPO-A"/>
    <n v="16267404"/>
    <s v="Composición y evolución del vino"/>
    <s v="GG"/>
    <s v="GRUPO GRANDE"/>
    <s v="436G"/>
    <s v="GRUPO GRANDE DE Composición y evolución del vino"/>
    <s v="GRUPO-A"/>
    <s v="Grupo Grande de Composición y evolución del vino"/>
    <s v="1S"/>
    <n v="16267404"/>
    <s v="FERNÁNDEZ"/>
    <s v="ZURBANO"/>
    <s v="MARÍA PURIFIC."/>
    <s v="pfernan"/>
    <s v="puri.fernandez@unirioja.es"/>
    <n v="4.5"/>
    <m/>
    <n v="504"/>
    <s v="PROFESOR TITULAR UNIVERSIDAD"/>
    <s v="01R"/>
    <s v="TIEMPO COMPLETO REDUCIDO"/>
    <s v="2012-09-01 00:00:00.0"/>
    <s v="null"/>
    <s v="DF32369"/>
    <s v="TITULAR DE UNIVERSIDAD"/>
    <s v="R112"/>
    <x v="8"/>
    <n v="750"/>
    <s v="QUÍMICA ANALÍTICA"/>
  </r>
  <r>
    <x v="13"/>
    <x v="4"/>
    <n v="436"/>
    <s v="436R"/>
    <s v="GRUPO-A1"/>
    <n v="16267404"/>
    <s v="Composición y evolución del vino"/>
    <s v="GR"/>
    <s v="GRUPO REDUCIDO"/>
    <s v="436R"/>
    <s v="GRUPO REDUCIDO DE Composición y evolución del vino"/>
    <s v="GRUPO-A1"/>
    <s v="Grupo Reducido de Composición y evolución del vino"/>
    <s v="1S"/>
    <n v="16267404"/>
    <s v="FERNÁNDEZ"/>
    <s v="ZURBANO"/>
    <s v="MARÍA PURIFIC."/>
    <s v="pfernan"/>
    <s v="puri.fernandez@unirioja.es"/>
    <n v="1.5"/>
    <m/>
    <n v="504"/>
    <s v="PROFESOR TITULAR UNIVERSIDAD"/>
    <s v="01R"/>
    <s v="TIEMPO COMPLETO REDUCIDO"/>
    <s v="2012-09-01 00:00:00.0"/>
    <s v="null"/>
    <s v="DF32369"/>
    <s v="TITULAR DE UNIVERSIDAD"/>
    <s v="R112"/>
    <x v="8"/>
    <n v="750"/>
    <s v="QUÍMICA ANALÍTICA"/>
  </r>
  <r>
    <x v="12"/>
    <x v="4"/>
    <n v="437"/>
    <s v="437G"/>
    <s v="GRUPO-A"/>
    <n v="16267404"/>
    <s v="Análisis químico"/>
    <s v="GG"/>
    <s v="GRUPO GRANDE"/>
    <s v="437G"/>
    <s v="GRUPO GRANDE DE Análisis químico"/>
    <s v="GRUPO-A"/>
    <s v="Grupo Grande de Análisis químico"/>
    <s v="2S"/>
    <n v="16267404"/>
    <s v="FERNÁNDEZ"/>
    <s v="ZURBANO"/>
    <s v="MARÍA PURIFIC."/>
    <s v="pfernan"/>
    <s v="puri.fernandez@unirioja.es"/>
    <n v="5"/>
    <n v="5"/>
    <n v="504"/>
    <s v="PROFESOR TITULAR UNIVERSIDAD"/>
    <s v="01R"/>
    <s v="TIEMPO COMPLETO REDUCIDO"/>
    <s v="2012-09-01 00:00:00.0"/>
    <s v="null"/>
    <s v="DF32369"/>
    <s v="TITULAR DE UNIVERSIDAD"/>
    <s v="R112"/>
    <x v="8"/>
    <n v="750"/>
    <s v="QUÍMICA ANALÍTICA"/>
  </r>
  <r>
    <x v="12"/>
    <x v="4"/>
    <n v="437"/>
    <s v="437L"/>
    <s v="GRUPO-A1"/>
    <n v="16518664"/>
    <s v="Análisis químico"/>
    <s v="GL"/>
    <s v="GRUPO DE LABORATORIO"/>
    <s v="437L"/>
    <s v="LABORATORIO DE Análisis químico"/>
    <s v="GRUPO-A1"/>
    <s v="Laboratorio de Análisis químico"/>
    <s v="2S"/>
    <n v="16518664"/>
    <s v="MARTÍNEZ"/>
    <s v="SORIA"/>
    <s v="MARÍA TERESA"/>
    <s v="mmmartin"/>
    <s v="maria-teresa.martinez@unirioja.es"/>
    <n v="2"/>
    <n v="2"/>
    <n v="504"/>
    <s v="PROFESOR TITULAR UNIVERSIDAD"/>
    <s v="01R"/>
    <s v="TIEMPO COMPLETO REDUCIDO"/>
    <s v="2016-09-15 00:00:00.0"/>
    <s v="null"/>
    <s v="DF100033"/>
    <s v="PROFESOR TITULAR DE UNIVERSIDAD"/>
    <s v="R112"/>
    <x v="8"/>
    <n v="750"/>
    <s v="QUÍMICA ANALÍTICA"/>
  </r>
  <r>
    <x v="12"/>
    <x v="4"/>
    <n v="437"/>
    <s v="437L"/>
    <s v="GRUPO-A1"/>
    <n v="16525570"/>
    <s v="Análisis químico"/>
    <s v="GL"/>
    <s v="GRUPO DE LABORATORIO"/>
    <s v="437L"/>
    <s v="LABORATORIO DE Análisis químico"/>
    <s v="GRUPO-A1"/>
    <s v="Laboratorio de Análisis químico"/>
    <s v="2S"/>
    <n v="16525570"/>
    <s v="GALLARTA"/>
    <s v="GONZÁLEZ"/>
    <s v="FÉLIX"/>
    <s v="fegallar"/>
    <s v="felix.gallarta@unirioja.es"/>
    <n v="2"/>
    <n v="2"/>
    <n v="504"/>
    <s v="PROFESOR TITULAR UNIVERSIDAD"/>
    <s v="01A"/>
    <s v="TIEMPO COMPLETO AMPLIADO"/>
    <s v="2012-09-01 00:00:00.0"/>
    <s v="null"/>
    <s v="DF32366"/>
    <s v="TITULAR DE UNIVERSIDAD"/>
    <s v="R112"/>
    <x v="8"/>
    <n v="750"/>
    <s v="QUÍMICA ANALÍTICA"/>
  </r>
  <r>
    <x v="12"/>
    <x v="4"/>
    <n v="437"/>
    <s v="437L"/>
    <s v="GRUPO-A2"/>
    <n v="16537076"/>
    <s v="Análisis químico"/>
    <s v="GL"/>
    <s v="GRUPO DE LABORATORIO"/>
    <s v="437L"/>
    <s v="LABORATORIO DE Análisis químico"/>
    <s v="GRUPO-A2"/>
    <s v="Laboratorio de Análisis químico"/>
    <s v="2S"/>
    <n v="16537076"/>
    <s v="SÁENZ"/>
    <s v="BARRIO"/>
    <s v="CECILIA"/>
    <s v="cesaenz"/>
    <s v="cecilia.saenz@unirioja.es"/>
    <n v="4"/>
    <n v="4"/>
    <n v="504"/>
    <s v="PROFESOR TITULAR UNIVERSIDAD"/>
    <s v="01A"/>
    <s v="TIEMPO COMPLETO AMPLIADO"/>
    <s v="2017-09-15 00:00:00.0"/>
    <s v="null"/>
    <s v="DF100090"/>
    <s v="PROFESOR TITULAR DE UNIVERSIDAD"/>
    <s v="R112"/>
    <x v="8"/>
    <n v="750"/>
    <s v="QUÍMICA ANALÍTICA"/>
  </r>
  <r>
    <x v="13"/>
    <x v="4"/>
    <n v="437"/>
    <s v="437G"/>
    <s v="GRUPO-A"/>
    <n v="16267404"/>
    <s v="Análisis químico"/>
    <s v="GG"/>
    <s v="GRUPO GRANDE"/>
    <s v="437G"/>
    <s v="GRUPO GRANDE DE Análisis químico"/>
    <s v="GRUPO-A"/>
    <s v="Grupo Grande de Análisis químico"/>
    <s v="2S"/>
    <n v="16267404"/>
    <s v="FERNÁNDEZ"/>
    <s v="ZURBANO"/>
    <s v="MARÍA PURIFIC."/>
    <s v="pfernan"/>
    <s v="puri.fernandez@unirioja.es"/>
    <n v="5"/>
    <m/>
    <n v="504"/>
    <s v="PROFESOR TITULAR UNIVERSIDAD"/>
    <s v="01R"/>
    <s v="TIEMPO COMPLETO REDUCIDO"/>
    <s v="2012-09-01 00:00:00.0"/>
    <s v="null"/>
    <s v="DF32369"/>
    <s v="TITULAR DE UNIVERSIDAD"/>
    <s v="R112"/>
    <x v="8"/>
    <n v="750"/>
    <s v="QUÍMICA ANALÍTICA"/>
  </r>
  <r>
    <x v="13"/>
    <x v="4"/>
    <n v="437"/>
    <s v="437L"/>
    <s v="GRUPO-A1"/>
    <n v="16518664"/>
    <s v="Análisis químico"/>
    <s v="GL"/>
    <s v="GRUPO DE LABORATORIO"/>
    <s v="437L"/>
    <s v="LABORATORIO DE Análisis químico"/>
    <s v="GRUPO-A1"/>
    <s v="Laboratorio de Análisis químico"/>
    <s v="2S"/>
    <n v="16518664"/>
    <s v="MARTÍNEZ"/>
    <s v="SORIA"/>
    <s v="MARÍA TERESA"/>
    <s v="mmmartin"/>
    <s v="maria-teresa.martinez@unirioja.es"/>
    <n v="2"/>
    <m/>
    <n v="504"/>
    <s v="PROFESOR TITULAR UNIVERSIDAD"/>
    <s v="01R"/>
    <s v="TIEMPO COMPLETO REDUCIDO"/>
    <s v="2016-09-15 00:00:00.0"/>
    <s v="null"/>
    <s v="DF100033"/>
    <s v="PROFESOR TITULAR DE UNIVERSIDAD"/>
    <s v="R112"/>
    <x v="8"/>
    <n v="750"/>
    <s v="QUÍMICA ANALÍTICA"/>
  </r>
  <r>
    <x v="13"/>
    <x v="4"/>
    <n v="437"/>
    <s v="437L"/>
    <s v="GRUPO-A1"/>
    <n v="16525570"/>
    <s v="Análisis químico"/>
    <s v="GL"/>
    <s v="GRUPO DE LABORATORIO"/>
    <s v="437L"/>
    <s v="LABORATORIO DE Análisis químico"/>
    <s v="GRUPO-A1"/>
    <s v="Laboratorio de Análisis químico"/>
    <s v="2S"/>
    <n v="16525570"/>
    <s v="GALLARTA"/>
    <s v="GONZÁLEZ"/>
    <s v="FÉLIX"/>
    <s v="fegallar"/>
    <s v="felix.gallarta@unirioja.es"/>
    <n v="2"/>
    <m/>
    <n v="504"/>
    <s v="PROFESOR TITULAR UNIVERSIDAD"/>
    <s v="01A"/>
    <s v="TIEMPO COMPLETO AMPLIADO"/>
    <s v="2012-09-01 00:00:00.0"/>
    <s v="null"/>
    <s v="DF32366"/>
    <s v="TITULAR DE UNIVERSIDAD"/>
    <s v="R112"/>
    <x v="8"/>
    <n v="750"/>
    <s v="QUÍMICA ANALÍTICA"/>
  </r>
  <r>
    <x v="13"/>
    <x v="4"/>
    <n v="437"/>
    <s v="437L"/>
    <s v="GRUPO-A2"/>
    <n v="16537076"/>
    <s v="Análisis químico"/>
    <s v="GL"/>
    <s v="GRUPO DE LABORATORIO"/>
    <s v="437L"/>
    <s v="LABORATORIO DE Análisis químico"/>
    <s v="GRUPO-A2"/>
    <s v="Laboratorio de Análisis químico"/>
    <s v="2S"/>
    <n v="16537076"/>
    <s v="SÁENZ"/>
    <s v="BARRIO"/>
    <s v="CECILIA"/>
    <s v="cesaenz"/>
    <s v="cecilia.saenz@unirioja.es"/>
    <n v="4"/>
    <m/>
    <n v="504"/>
    <s v="PROFESOR TITULAR UNIVERSIDAD"/>
    <s v="01A"/>
    <s v="TIEMPO COMPLETO AMPLIADO"/>
    <s v="2017-09-15 00:00:00.0"/>
    <s v="null"/>
    <s v="DF100090"/>
    <s v="PROFESOR TITULAR DE UNIVERSIDAD"/>
    <s v="R112"/>
    <x v="8"/>
    <n v="750"/>
    <s v="QUÍMICA ANALÍTICA"/>
  </r>
  <r>
    <x v="12"/>
    <x v="4"/>
    <n v="438"/>
    <s v="438G"/>
    <s v="GRUPO-A"/>
    <n v="690684"/>
    <s v="Bioquímica enológica"/>
    <s v="GG"/>
    <s v="GRUPO GRANDE"/>
    <s v="438G"/>
    <s v="GRUPO GRANDE DE Bioquímica enólogica"/>
    <s v="GRUPO-A"/>
    <s v="Grupo Grande de Bioquímica enólogica"/>
    <s v="2S"/>
    <n v="690684"/>
    <s v="DIZY"/>
    <s v="SOTO"/>
    <s v="MARTA Mª INÉS"/>
    <s v="madizy"/>
    <s v="marta.dizy@unirioja.es"/>
    <n v="2"/>
    <n v="2"/>
    <n v="504"/>
    <s v="PROFESOR TITULAR UNIVERSIDAD"/>
    <s v="01R"/>
    <s v="TIEMPO COMPLETO REDUCIDO"/>
    <s v="2017-09-15 00:00:00.0"/>
    <s v="null"/>
    <s v="DF348"/>
    <s v="TITULAR DE UNIVERSIDAD"/>
    <s v="R101"/>
    <x v="4"/>
    <n v="60"/>
    <s v="BIOQUÍMICA Y BIOLOGÍA MOLECULAR"/>
  </r>
  <r>
    <x v="12"/>
    <x v="4"/>
    <n v="438"/>
    <s v="438G"/>
    <s v="GRUPO-A"/>
    <n v="14245719"/>
    <s v="Bioquímica enológica"/>
    <s v="GG"/>
    <s v="GRUPO GRANDE"/>
    <s v="438G"/>
    <s v="GRUPO GRANDE DE Bioquímica enólogica"/>
    <s v="GRUPO-A"/>
    <s v="Grupo Grande de Bioquímica enólogica"/>
    <s v="2S"/>
    <n v="14245719"/>
    <s v="RUIZ"/>
    <s v="LARREA"/>
    <s v="MARÍA FERNANDA"/>
    <s v="fernruiz"/>
    <s v="fernanda.ruiz@unirioja.es"/>
    <n v="2"/>
    <n v="2"/>
    <s v="A-0500"/>
    <s v="CATEDRATICO DE UNIVERSIDAD"/>
    <s v="01R"/>
    <s v="TIEMPO COMPLETO REDUCIDO"/>
    <s v="2012-09-01 00:00:00.0"/>
    <s v="null"/>
    <s v="DF100284"/>
    <s v="CATEDRÁTICO DE UNIVERSIDAD"/>
    <s v="R101"/>
    <x v="4"/>
    <n v="60"/>
    <s v="BIOQUÍMICA Y BIOLOGÍA MOLECULAR"/>
  </r>
  <r>
    <x v="12"/>
    <x v="4"/>
    <n v="438"/>
    <s v="438L"/>
    <s v="GRUPO-A1"/>
    <n v="16606907"/>
    <s v="Bioquímica enológica"/>
    <s v="GL"/>
    <s v="GRUPO DE LABORATORIO"/>
    <s v="438L"/>
    <s v="LABORATORIO DE Bioquímica enólogica"/>
    <s v="GRUPO-A1"/>
    <s v="Laboratorio de Bioquímica enólogica"/>
    <s v="2S"/>
    <n v="16606907"/>
    <s v="FERNÁNDEZ"/>
    <s v="PÉREZ"/>
    <s v="MARÍA DEL ROCÍO"/>
    <s v="m.fernp"/>
    <s v="rocio.fernandez@unirioja.es"/>
    <n v="2"/>
    <n v="2"/>
    <n v="536"/>
    <s v="PROFESOR INTERINO"/>
    <s v="C01"/>
    <s v="TIEMPO COMPLETO"/>
    <s v="2019-02-04 00:00:00.0"/>
    <s v="2019-09-14 00:00:00.0"/>
    <s v="PI101449"/>
    <s v="PROFESOR CONTRATADO INTERINO"/>
    <s v="R101"/>
    <x v="4"/>
    <n v="60"/>
    <s v="BIOQUÍMICA Y BIOLOGÍA MOLECULAR"/>
  </r>
  <r>
    <x v="12"/>
    <x v="4"/>
    <n v="438"/>
    <s v="438L"/>
    <s v="GRUPO-A2"/>
    <n v="16606907"/>
    <s v="Bioquímica enológica"/>
    <s v="GL"/>
    <s v="GRUPO DE LABORATORIO"/>
    <s v="438L"/>
    <s v="LABORATORIO DE Bioquímica enólogica"/>
    <s v="GRUPO-A2"/>
    <s v="Laboratorio de Bioquímica enólogica"/>
    <s v="2S"/>
    <n v="16606907"/>
    <s v="FERNÁNDEZ"/>
    <s v="PÉREZ"/>
    <s v="MARÍA DEL ROCÍO"/>
    <s v="m.fernp"/>
    <s v="rocio.fernandez@unirioja.es"/>
    <n v="2"/>
    <n v="2"/>
    <n v="536"/>
    <s v="PROFESOR INTERINO"/>
    <s v="C01"/>
    <s v="TIEMPO COMPLETO"/>
    <s v="2019-02-04 00:00:00.0"/>
    <s v="2019-09-14 00:00:00.0"/>
    <s v="PI101449"/>
    <s v="PROFESOR CONTRATADO INTERINO"/>
    <s v="R101"/>
    <x v="4"/>
    <n v="60"/>
    <s v="BIOQUÍMICA Y BIOLOGÍA MOLECULAR"/>
  </r>
  <r>
    <x v="13"/>
    <x v="4"/>
    <n v="438"/>
    <s v="438G"/>
    <s v="GRUPO-A"/>
    <n v="690684"/>
    <s v="Bioquímica enológica"/>
    <s v="GG"/>
    <s v="GRUPO GRANDE"/>
    <s v="438G"/>
    <s v="GRUPO GRANDE DE Bioquímica enólogica"/>
    <s v="GRUPO-A"/>
    <s v="Grupo Grande de Bioquímica enólogica"/>
    <s v="2S"/>
    <n v="690684"/>
    <s v="DIZY"/>
    <s v="SOTO"/>
    <s v="MARTA Mª INÉS"/>
    <s v="madizy"/>
    <s v="marta.dizy@unirioja.es"/>
    <n v="2"/>
    <m/>
    <n v="504"/>
    <s v="PROFESOR TITULAR UNIVERSIDAD"/>
    <s v="01R"/>
    <s v="TIEMPO COMPLETO REDUCIDO"/>
    <s v="2017-09-15 00:00:00.0"/>
    <s v="null"/>
    <s v="DF348"/>
    <s v="TITULAR DE UNIVERSIDAD"/>
    <s v="R101"/>
    <x v="4"/>
    <n v="60"/>
    <s v="BIOQUÍMICA Y BIOLOGÍA MOLECULAR"/>
  </r>
  <r>
    <x v="13"/>
    <x v="4"/>
    <n v="438"/>
    <s v="438G"/>
    <s v="GRUPO-A"/>
    <n v="14245719"/>
    <s v="Bioquímica enológica"/>
    <s v="GG"/>
    <s v="GRUPO GRANDE"/>
    <s v="438G"/>
    <s v="GRUPO GRANDE DE Bioquímica enólogica"/>
    <s v="GRUPO-A"/>
    <s v="Grupo Grande de Bioquímica enólogica"/>
    <s v="2S"/>
    <n v="14245719"/>
    <s v="RUIZ"/>
    <s v="LARREA"/>
    <s v="MARÍA FERNANDA"/>
    <s v="fernruiz"/>
    <s v="fernanda.ruiz@unirioja.es"/>
    <n v="2"/>
    <m/>
    <s v="A-0500"/>
    <s v="CATEDRATICO DE UNIVERSIDAD"/>
    <s v="01R"/>
    <s v="TIEMPO COMPLETO REDUCIDO"/>
    <s v="2012-09-01 00:00:00.0"/>
    <s v="null"/>
    <s v="DF100284"/>
    <s v="CATEDRÁTICO DE UNIVERSIDAD"/>
    <s v="R101"/>
    <x v="4"/>
    <n v="60"/>
    <s v="BIOQUÍMICA Y BIOLOGÍA MOLECULAR"/>
  </r>
  <r>
    <x v="13"/>
    <x v="4"/>
    <n v="438"/>
    <s v="438L"/>
    <s v="GRUPO-A1"/>
    <n v="16606907"/>
    <s v="Bioquímica enológica"/>
    <s v="GL"/>
    <s v="GRUPO DE LABORATORIO"/>
    <s v="438L"/>
    <s v="LABORATORIO DE Bioquímica enólogica"/>
    <s v="GRUPO-A1"/>
    <s v="Laboratorio de Bioquímica enólogica"/>
    <s v="2S"/>
    <n v="16606907"/>
    <s v="FERNÁNDEZ"/>
    <s v="PÉREZ"/>
    <s v="MARÍA DEL ROCÍO"/>
    <s v="m.fernp"/>
    <s v="rocio.fernandez@unirioja.es"/>
    <n v="2"/>
    <m/>
    <n v="536"/>
    <s v="PROFESOR INTERINO"/>
    <s v="C01"/>
    <s v="TIEMPO COMPLETO"/>
    <s v="2019-02-04 00:00:00.0"/>
    <s v="2019-09-14 00:00:00.0"/>
    <s v="PI101449"/>
    <s v="PROFESOR CONTRATADO INTERINO"/>
    <s v="R101"/>
    <x v="4"/>
    <n v="60"/>
    <s v="BIOQUÍMICA Y BIOLOGÍA MOLECULAR"/>
  </r>
  <r>
    <x v="13"/>
    <x v="4"/>
    <n v="438"/>
    <s v="438L"/>
    <s v="GRUPO-A2"/>
    <n v="16606907"/>
    <s v="Bioquímica enológica"/>
    <s v="GL"/>
    <s v="GRUPO DE LABORATORIO"/>
    <s v="438L"/>
    <s v="LABORATORIO DE Bioquímica enólogica"/>
    <s v="GRUPO-A2"/>
    <s v="Laboratorio de Bioquímica enólogica"/>
    <s v="2S"/>
    <n v="16606907"/>
    <s v="FERNÁNDEZ"/>
    <s v="PÉREZ"/>
    <s v="MARÍA DEL ROCÍO"/>
    <s v="m.fernp"/>
    <s v="rocio.fernandez@unirioja.es"/>
    <n v="2"/>
    <m/>
    <n v="536"/>
    <s v="PROFESOR INTERINO"/>
    <s v="C01"/>
    <s v="TIEMPO COMPLETO"/>
    <s v="2019-02-04 00:00:00.0"/>
    <s v="2019-09-14 00:00:00.0"/>
    <s v="PI101449"/>
    <s v="PROFESOR CONTRATADO INTERINO"/>
    <s v="R101"/>
    <x v="4"/>
    <n v="60"/>
    <s v="BIOQUÍMICA Y BIOLOGÍA MOLECULAR"/>
  </r>
  <r>
    <x v="14"/>
    <x v="4"/>
    <n v="438"/>
    <s v="438G"/>
    <s v="GRUPO-A"/>
    <n v="690684"/>
    <s v="Bioquímica enológica"/>
    <s v="GG"/>
    <s v="GRUPO GRANDE"/>
    <s v="438G"/>
    <s v="GRUPO GRANDE DE Bioquímica enólogica"/>
    <s v="GRUPO-A"/>
    <s v="Grupo Grande de Bioquímica enólogica"/>
    <s v="2S"/>
    <n v="690684"/>
    <s v="DIZY"/>
    <s v="SOTO"/>
    <s v="MARTA Mª INÉS"/>
    <s v="madizy"/>
    <s v="marta.dizy@unirioja.es"/>
    <n v="2"/>
    <m/>
    <n v="504"/>
    <s v="PROFESOR TITULAR UNIVERSIDAD"/>
    <s v="01R"/>
    <s v="TIEMPO COMPLETO REDUCIDO"/>
    <s v="2017-09-15 00:00:00.0"/>
    <s v="null"/>
    <s v="DF348"/>
    <s v="TITULAR DE UNIVERSIDAD"/>
    <s v="R101"/>
    <x v="4"/>
    <n v="60"/>
    <s v="BIOQUÍMICA Y BIOLOGÍA MOLECULAR"/>
  </r>
  <r>
    <x v="14"/>
    <x v="4"/>
    <n v="438"/>
    <s v="438G"/>
    <s v="GRUPO-A"/>
    <n v="14245719"/>
    <s v="Bioquímica enológica"/>
    <s v="GG"/>
    <s v="GRUPO GRANDE"/>
    <s v="438G"/>
    <s v="GRUPO GRANDE DE Bioquímica enólogica"/>
    <s v="GRUPO-A"/>
    <s v="Grupo Grande de Bioquímica enólogica"/>
    <s v="2S"/>
    <n v="14245719"/>
    <s v="RUIZ"/>
    <s v="LARREA"/>
    <s v="MARÍA FERNANDA"/>
    <s v="fernruiz"/>
    <s v="fernanda.ruiz@unirioja.es"/>
    <n v="2"/>
    <m/>
    <s v="A-0500"/>
    <s v="CATEDRATICO DE UNIVERSIDAD"/>
    <s v="01R"/>
    <s v="TIEMPO COMPLETO REDUCIDO"/>
    <s v="2012-09-01 00:00:00.0"/>
    <s v="null"/>
    <s v="DF100284"/>
    <s v="CATEDRÁTICO DE UNIVERSIDAD"/>
    <s v="R101"/>
    <x v="4"/>
    <n v="60"/>
    <s v="BIOQUÍMICA Y BIOLOGÍA MOLECULAR"/>
  </r>
  <r>
    <x v="14"/>
    <x v="4"/>
    <n v="438"/>
    <s v="438L"/>
    <s v="GRUPO-A1"/>
    <n v="16606907"/>
    <s v="Bioquímica enológica"/>
    <s v="GL"/>
    <s v="GRUPO DE LABORATORIO"/>
    <s v="438L"/>
    <s v="LABORATORIO DE Bioquímica enólogica"/>
    <s v="GRUPO-A1"/>
    <s v="Laboratorio de Bioquímica enólogica"/>
    <s v="2S"/>
    <n v="16606907"/>
    <s v="FERNÁNDEZ"/>
    <s v="PÉREZ"/>
    <s v="MARÍA DEL ROCÍO"/>
    <s v="m.fernp"/>
    <s v="rocio.fernandez@unirioja.es"/>
    <n v="2"/>
    <m/>
    <n v="536"/>
    <s v="PROFESOR INTERINO"/>
    <s v="C01"/>
    <s v="TIEMPO COMPLETO"/>
    <s v="2019-02-04 00:00:00.0"/>
    <s v="2019-09-14 00:00:00.0"/>
    <s v="PI101449"/>
    <s v="PROFESOR CONTRATADO INTERINO"/>
    <s v="R101"/>
    <x v="4"/>
    <n v="60"/>
    <s v="BIOQUÍMICA Y BIOLOGÍA MOLECULAR"/>
  </r>
  <r>
    <x v="14"/>
    <x v="4"/>
    <n v="438"/>
    <s v="438L"/>
    <s v="GRUPO-A2"/>
    <n v="16606907"/>
    <s v="Bioquímica enológica"/>
    <s v="GL"/>
    <s v="GRUPO DE LABORATORIO"/>
    <s v="438L"/>
    <s v="LABORATORIO DE Bioquímica enólogica"/>
    <s v="GRUPO-A2"/>
    <s v="Laboratorio de Bioquímica enólogica"/>
    <s v="2S"/>
    <n v="16606907"/>
    <s v="FERNÁNDEZ"/>
    <s v="PÉREZ"/>
    <s v="MARÍA DEL ROCÍO"/>
    <s v="m.fernp"/>
    <s v="rocio.fernandez@unirioja.es"/>
    <n v="2"/>
    <m/>
    <n v="536"/>
    <s v="PROFESOR INTERINO"/>
    <s v="C01"/>
    <s v="TIEMPO COMPLETO"/>
    <s v="2019-02-04 00:00:00.0"/>
    <s v="2019-09-14 00:00:00.0"/>
    <s v="PI101449"/>
    <s v="PROFESOR CONTRATADO INTERINO"/>
    <s v="R101"/>
    <x v="4"/>
    <n v="60"/>
    <s v="BIOQUÍMICA Y BIOLOGÍA MOLECULAR"/>
  </r>
  <r>
    <x v="13"/>
    <x v="4"/>
    <n v="439"/>
    <s v="439G"/>
    <s v="GRUPO-A"/>
    <n v="16567034"/>
    <s v="Trabajo fin de grado en Enología"/>
    <s v="GG"/>
    <s v="GRUPO GRANDE"/>
    <s v="439G"/>
    <s v="TRABAJO FIN DE GRADO"/>
    <s v="GRUPO-A"/>
    <s v="TRABAJO FIN DE GRADO"/>
    <s v="I"/>
    <n v="16567034"/>
    <s v="GUADALUPE"/>
    <s v="MÍNGUEZ"/>
    <s v="ZENAIDA"/>
    <s v="zeguadal"/>
    <s v="zenaida.guadalupe@unirioja.es"/>
    <n v="0"/>
    <n v="0"/>
    <n v="504"/>
    <s v="PROFESOR TITULAR UNIVERSIDAD"/>
    <s v="C01"/>
    <s v="TIEMPO COMPLETO"/>
    <s v="2018-12-21 00:00:00.0"/>
    <s v="null"/>
    <s v="DF100361"/>
    <s v="PROFESOR TITULAR DE UNIVERSIDAD"/>
    <s v="R101"/>
    <x v="4"/>
    <n v="780"/>
    <s v="TECNOLOGÍA DE ALIMENTOS"/>
  </r>
  <r>
    <x v="15"/>
    <x v="4"/>
    <n v="440"/>
    <s v="440G"/>
    <s v="GRUPO-A"/>
    <n v="16546828"/>
    <s v="Tecnología orientada a objetos"/>
    <s v="GG"/>
    <s v="GRUPO GRANDE"/>
    <s v="440G"/>
    <s v="GRUPO GRANDE DE Tecnología orientada a objetos"/>
    <s v="GRUPO-A"/>
    <s v="Grupo Grande de Tecnología orientada a objetos"/>
    <s v="1S"/>
    <n v="16546828"/>
    <s v="PASCUAL"/>
    <s v="MARTÍNEZ LOSA"/>
    <s v="MARÍA VICO"/>
    <s v="mvico"/>
    <s v="mvico@unirioja.es"/>
    <n v="3.2"/>
    <n v="3.2"/>
    <n v="534"/>
    <s v="CONTRATADO DOCTOR -TIPO 1"/>
    <s v="C01"/>
    <s v="TIEMPO COMPLETO"/>
    <s v="2009-11-06 00:00:00.0"/>
    <s v="null"/>
    <s v="LD100291"/>
    <s v="CONTRATADO DOCTOR"/>
    <s v="R111"/>
    <x v="7"/>
    <n v="570"/>
    <s v="LENGUAJES Y SISTEMAS INFORMÁTICOS"/>
  </r>
  <r>
    <x v="15"/>
    <x v="4"/>
    <n v="440"/>
    <s v="440I"/>
    <s v="GRUPO-A1"/>
    <n v="16546828"/>
    <s v="Tecnología orientada a objetos"/>
    <s v="GI"/>
    <s v="GRUPO DE INFORMÁTICA"/>
    <s v="440I"/>
    <s v="INFORMÁTICA DE Tecnología orientada a objetos"/>
    <s v="GRUPO-A1"/>
    <s v="Informática de Tecnología orientada a objetos"/>
    <s v="1S"/>
    <n v="16546828"/>
    <s v="PASCUAL"/>
    <s v="MARTÍNEZ LOSA"/>
    <s v="MARÍA VICO"/>
    <s v="mvico"/>
    <s v="mvico@unirioja.es"/>
    <n v="2.8"/>
    <n v="2.8"/>
    <n v="534"/>
    <s v="CONTRATADO DOCTOR -TIPO 1"/>
    <s v="C01"/>
    <s v="TIEMPO COMPLETO"/>
    <s v="2009-11-06 00:00:00.0"/>
    <s v="null"/>
    <s v="LD100291"/>
    <s v="CONTRATADO DOCTOR"/>
    <s v="R111"/>
    <x v="7"/>
    <n v="570"/>
    <s v="LENGUAJES Y SISTEMAS INFORMÁTICOS"/>
  </r>
  <r>
    <x v="15"/>
    <x v="4"/>
    <n v="440"/>
    <s v="440I"/>
    <s v="GRUPO-A2"/>
    <n v="16546828"/>
    <s v="Tecnología orientada a objetos"/>
    <s v="GI"/>
    <s v="GRUPO DE INFORMÁTICA"/>
    <s v="440I"/>
    <s v="INFORMÁTICA DE Tecnología orientada a objetos"/>
    <s v="GRUPO-A2"/>
    <s v="Informática de Tecnología orientada a objetos"/>
    <s v="1S"/>
    <n v="16546828"/>
    <s v="PASCUAL"/>
    <s v="MARTÍNEZ LOSA"/>
    <s v="MARÍA VICO"/>
    <s v="mvico"/>
    <s v="mvico@unirioja.es"/>
    <n v="2.8"/>
    <n v="2.8"/>
    <n v="534"/>
    <s v="CONTRATADO DOCTOR -TIPO 1"/>
    <s v="C01"/>
    <s v="TIEMPO COMPLETO"/>
    <s v="2009-11-06 00:00:00.0"/>
    <s v="null"/>
    <s v="LD100291"/>
    <s v="CONTRATADO DOCTOR"/>
    <s v="R111"/>
    <x v="7"/>
    <n v="570"/>
    <s v="LENGUAJES Y SISTEMAS INFORMÁTICOS"/>
  </r>
  <r>
    <x v="15"/>
    <x v="4"/>
    <n v="441"/>
    <s v="441G"/>
    <s v="GRUPO-A"/>
    <n v="16622450"/>
    <s v="Sistemas distribuidos"/>
    <s v="GG"/>
    <s v="GRUPO GRANDE"/>
    <s v="441G"/>
    <s v="GRUPO GRANDE DE Sistemas distribuidos"/>
    <s v="GRUPO-A"/>
    <s v="Grupo Grande de Sistemas distribuidos"/>
    <s v="1S"/>
    <n v="16622450"/>
    <s v="DIVASÓN"/>
    <s v="MALLAGARAY"/>
    <s v="JOSE"/>
    <s v="jodivaso"/>
    <s v="jose.divason@unirioja.es"/>
    <n v="3.2"/>
    <n v="3.2"/>
    <n v="536"/>
    <s v="PROFESOR INTERINO"/>
    <s v="C01"/>
    <s v="TIEMPO COMPLETO"/>
    <s v="2017-09-15 00:00:00.0"/>
    <s v="null"/>
    <s v="PI101270"/>
    <s v="PROFESOR CONTRATADO INTERINO"/>
    <s v="R111"/>
    <x v="7"/>
    <n v="75"/>
    <s v="CIENCIA DE LA COMPUTACIÓN E INTELIGENCIA ARTIFICIA"/>
  </r>
  <r>
    <x v="15"/>
    <x v="4"/>
    <n v="441"/>
    <s v="441I"/>
    <s v="GRUPO-A1"/>
    <n v="16622450"/>
    <s v="Sistemas distribuidos"/>
    <s v="GI"/>
    <s v="GRUPO DE INFORMÁTICA"/>
    <s v="441I"/>
    <s v="INFORMÁTICA DE Sistemas distribuidos"/>
    <s v="GRUPO-A1"/>
    <s v="Informática de Sistemas distribuidos"/>
    <s v="1S"/>
    <n v="16622450"/>
    <s v="DIVASÓN"/>
    <s v="MALLAGARAY"/>
    <s v="JOSE"/>
    <s v="jodivaso"/>
    <s v="jose.divason@unirioja.es"/>
    <n v="2.8"/>
    <n v="2.8"/>
    <n v="536"/>
    <s v="PROFESOR INTERINO"/>
    <s v="C01"/>
    <s v="TIEMPO COMPLETO"/>
    <s v="2017-09-15 00:00:00.0"/>
    <s v="null"/>
    <s v="PI101270"/>
    <s v="PROFESOR CONTRATADO INTERINO"/>
    <s v="R111"/>
    <x v="7"/>
    <n v="75"/>
    <s v="CIENCIA DE LA COMPUTACIÓN E INTELIGENCIA ARTIFICIA"/>
  </r>
  <r>
    <x v="15"/>
    <x v="4"/>
    <n v="441"/>
    <s v="441I"/>
    <s v="GRUPO-A2"/>
    <n v="16622450"/>
    <s v="Sistemas distribuidos"/>
    <s v="GI"/>
    <s v="GRUPO DE INFORMÁTICA"/>
    <s v="441I"/>
    <s v="INFORMÁTICA DE Sistemas distribuidos"/>
    <s v="GRUPO-A2"/>
    <s v="Informática de Sistemas distribuidos"/>
    <s v="1S"/>
    <n v="16622450"/>
    <s v="DIVASÓN"/>
    <s v="MALLAGARAY"/>
    <s v="JOSE"/>
    <s v="jodivaso"/>
    <s v="jose.divason@unirioja.es"/>
    <n v="2.8"/>
    <n v="2.8"/>
    <n v="536"/>
    <s v="PROFESOR INTERINO"/>
    <s v="C01"/>
    <s v="TIEMPO COMPLETO"/>
    <s v="2017-09-15 00:00:00.0"/>
    <s v="null"/>
    <s v="PI101270"/>
    <s v="PROFESOR CONTRATADO INTERINO"/>
    <s v="R111"/>
    <x v="7"/>
    <n v="75"/>
    <s v="CIENCIA DE LA COMPUTACIÓN E INTELIGENCIA ARTIFICIA"/>
  </r>
  <r>
    <x v="15"/>
    <x v="4"/>
    <n v="442"/>
    <s v="442G"/>
    <s v="GRUPO-A"/>
    <n v="16553320"/>
    <s v="Administración de redes y servidores"/>
    <s v="GG"/>
    <s v="GRUPO GRANDE"/>
    <s v="442G"/>
    <s v="GRUPO GRANDE DE Administración de redes y servidores"/>
    <s v="GRUPO-A"/>
    <s v="Grupo Grande de Administración de redes y servidores"/>
    <s v="1S"/>
    <n v="16553320"/>
    <s v="ELVIRA"/>
    <s v="IZURRATEGUI"/>
    <s v="CARLOS"/>
    <s v="celvira"/>
    <s v="carlos.elvira@unirioja.es"/>
    <n v="0"/>
    <n v="0"/>
    <n v="506"/>
    <s v="PROFESOR TITULAR DE ESCUELA UNIVERSITARI"/>
    <s v="01A"/>
    <s v="TIEMPO COMPLETO AMPLIADO"/>
    <s v="2012-09-01 00:00:00.0"/>
    <s v="null"/>
    <s v="DF31778"/>
    <s v="TITULAR DE ESCUELAS UNIVERSITARIAS"/>
    <s v="R109"/>
    <x v="9"/>
    <n v="520"/>
    <s v="INGENIERÍA DE SISTEMAS Y AUTOMÁTICA"/>
  </r>
  <r>
    <x v="15"/>
    <x v="4"/>
    <n v="442"/>
    <s v="442G"/>
    <s v="GRUPO-A"/>
    <n v="16611012"/>
    <s v="Administración de redes y servidores"/>
    <s v="GG"/>
    <s v="GRUPO GRANDE"/>
    <s v="442G"/>
    <s v="GRUPO GRANDE DE Administración de redes y servidores"/>
    <s v="GRUPO-A"/>
    <s v="Grupo Grande de Administración de redes y servidores"/>
    <s v="1S"/>
    <n v="16611012"/>
    <s v="NÁJERA"/>
    <s v="CANAL"/>
    <s v="SILVANO"/>
    <s v="sinajera"/>
    <s v="silvano.najera@unirioja.es"/>
    <n v="3.2"/>
    <n v="3.2"/>
    <n v="536"/>
    <s v="PROFESOR INTERINO"/>
    <s v="C01"/>
    <s v="TIEMPO COMPLETO"/>
    <s v="2018-09-17 00:00:00.0"/>
    <s v="null"/>
    <s v="PI101375"/>
    <s v="PROFESOR CONTRATADO INTERINO TC"/>
    <s v="R109"/>
    <x v="9"/>
    <n v="520"/>
    <s v="INGENIERÍA DE SISTEMAS Y AUTOMÁTICA"/>
  </r>
  <r>
    <x v="15"/>
    <x v="4"/>
    <n v="442"/>
    <s v="442I"/>
    <s v="GRUPO-A1"/>
    <n v="16611012"/>
    <s v="Administración de redes y servidores"/>
    <s v="GI"/>
    <s v="GRUPO DE INFORMÁTICA"/>
    <s v="442I"/>
    <s v="INFORMÁTICA DE Administración de redes y servidores"/>
    <s v="GRUPO-A1"/>
    <s v="Informática de Administración de redes y servidores"/>
    <s v="1S"/>
    <n v="16611012"/>
    <s v="NÁJERA"/>
    <s v="CANAL"/>
    <s v="SILVANO"/>
    <s v="sinajera"/>
    <s v="silvano.najera@unirioja.es"/>
    <n v="2.8"/>
    <n v="2.8"/>
    <n v="536"/>
    <s v="PROFESOR INTERINO"/>
    <s v="C01"/>
    <s v="TIEMPO COMPLETO"/>
    <s v="2018-09-17 00:00:00.0"/>
    <s v="null"/>
    <s v="PI101375"/>
    <s v="PROFESOR CONTRATADO INTERINO TC"/>
    <s v="R109"/>
    <x v="9"/>
    <n v="520"/>
    <s v="INGENIERÍA DE SISTEMAS Y AUTOMÁTICA"/>
  </r>
  <r>
    <x v="15"/>
    <x v="4"/>
    <n v="442"/>
    <s v="442I"/>
    <s v="GRUPO-A2"/>
    <n v="16611012"/>
    <s v="Administración de redes y servidores"/>
    <s v="GI"/>
    <s v="GRUPO DE INFORMÁTICA"/>
    <s v="442I"/>
    <s v="INFORMÁTICA DE Administración de redes y servidores"/>
    <s v="GRUPO-A2"/>
    <s v="Informática de Administración de redes y servidores"/>
    <s v="1S"/>
    <n v="16611012"/>
    <s v="NÁJERA"/>
    <s v="CANAL"/>
    <s v="SILVANO"/>
    <s v="sinajera"/>
    <s v="silvano.najera@unirioja.es"/>
    <n v="2.8"/>
    <n v="2.8"/>
    <n v="536"/>
    <s v="PROFESOR INTERINO"/>
    <s v="C01"/>
    <s v="TIEMPO COMPLETO"/>
    <s v="2018-09-17 00:00:00.0"/>
    <s v="null"/>
    <s v="PI101375"/>
    <s v="PROFESOR CONTRATADO INTERINO TC"/>
    <s v="R109"/>
    <x v="9"/>
    <n v="520"/>
    <s v="INGENIERÍA DE SISTEMAS Y AUTOMÁTICA"/>
  </r>
  <r>
    <x v="15"/>
    <x v="4"/>
    <n v="443"/>
    <s v="443G"/>
    <s v="GRUPO-A"/>
    <n v="16570582"/>
    <s v="Arquitectura de computadores"/>
    <s v="GG"/>
    <s v="GRUPO GRANDE"/>
    <s v="443G"/>
    <s v="GRUPO GRANDE DE Arquitectura de computadores"/>
    <s v="GRUPO-A"/>
    <s v="Grupo Grande de Arquitectura de computadores"/>
    <s v="1S"/>
    <n v="16570582"/>
    <s v="PÉREZ"/>
    <s v="BARRÓN"/>
    <s v="IVÁN LUIS"/>
    <s v="ivperez"/>
    <s v="ivan.perez@unirioja.es"/>
    <n v="3.6"/>
    <n v="3.6"/>
    <n v="534"/>
    <s v="CONTRATADO DOCTOR -TIPO 1"/>
    <s v="C01"/>
    <s v="TIEMPO COMPLETO"/>
    <s v="2015-12-23 00:00:00.0"/>
    <s v="null"/>
    <s v="LD100490"/>
    <s v="PROFESOR CONTRATADO DOCTOR TIPO 1"/>
    <s v="R109"/>
    <x v="9"/>
    <n v="785"/>
    <s v="TECNOLOGÍA ELECTRÓNICA"/>
  </r>
  <r>
    <x v="15"/>
    <x v="4"/>
    <n v="443"/>
    <s v="443I"/>
    <s v="GRUPO-A1"/>
    <n v="16570582"/>
    <s v="Arquitectura de computadores"/>
    <s v="GI"/>
    <s v="GRUPO DE INFORMÁTICA"/>
    <s v="443I"/>
    <s v="INFORMÁTICA DE Arquitectura de computadores"/>
    <s v="GRUPO-A1"/>
    <s v="Informática de Arquitectura de computadores"/>
    <s v="1S"/>
    <n v="16570582"/>
    <s v="PÉREZ"/>
    <s v="BARRÓN"/>
    <s v="IVÁN LUIS"/>
    <s v="ivperez"/>
    <s v="ivan.perez@unirioja.es"/>
    <n v="2.4"/>
    <n v="2.4"/>
    <n v="534"/>
    <s v="CONTRATADO DOCTOR -TIPO 1"/>
    <s v="C01"/>
    <s v="TIEMPO COMPLETO"/>
    <s v="2015-12-23 00:00:00.0"/>
    <s v="null"/>
    <s v="LD100490"/>
    <s v="PROFESOR CONTRATADO DOCTOR TIPO 1"/>
    <s v="R109"/>
    <x v="9"/>
    <n v="785"/>
    <s v="TECNOLOGÍA ELECTRÓNICA"/>
  </r>
  <r>
    <x v="15"/>
    <x v="4"/>
    <n v="443"/>
    <s v="443I"/>
    <s v="GRUPO-A2"/>
    <n v="16570582"/>
    <s v="Arquitectura de computadores"/>
    <s v="GI"/>
    <s v="GRUPO DE INFORMÁTICA"/>
    <s v="443I"/>
    <s v="INFORMÁTICA DE Arquitectura de computadores"/>
    <s v="GRUPO-A2"/>
    <s v="Informática de Arquitectura de computadores"/>
    <s v="1S"/>
    <n v="16570582"/>
    <s v="PÉREZ"/>
    <s v="BARRÓN"/>
    <s v="IVÁN LUIS"/>
    <s v="ivperez"/>
    <s v="ivan.perez@unirioja.es"/>
    <n v="2.4"/>
    <n v="2.4"/>
    <n v="534"/>
    <s v="CONTRATADO DOCTOR -TIPO 1"/>
    <s v="C01"/>
    <s v="TIEMPO COMPLETO"/>
    <s v="2015-12-23 00:00:00.0"/>
    <s v="null"/>
    <s v="LD100490"/>
    <s v="PROFESOR CONTRATADO DOCTOR TIPO 1"/>
    <s v="R109"/>
    <x v="9"/>
    <n v="785"/>
    <s v="TECNOLOGÍA ELECTRÓNICA"/>
  </r>
  <r>
    <x v="15"/>
    <x v="4"/>
    <n v="444"/>
    <s v="444G"/>
    <s v="GRUPO-A"/>
    <n v="72791632"/>
    <s v="Diseño tecnológico de sistemas de información"/>
    <s v="GG"/>
    <s v="GRUPO GRANDE"/>
    <s v="444G"/>
    <s v="GRUPO GRANDE DE Diseño tecnológico de sistemas de información"/>
    <s v="GRUPO-A"/>
    <s v="Grupo Grande de Diseño tecnológico de sistemas de información"/>
    <s v="1S"/>
    <n v="72791632"/>
    <s v="PÉREZ"/>
    <s v="VALLE"/>
    <s v="BEATRIZ"/>
    <s v="beperev"/>
    <s v="beatriz.perez@unirioja.es"/>
    <n v="3.2"/>
    <n v="3.2"/>
    <n v="536"/>
    <s v="PROFESOR INTERINO"/>
    <s v="C01"/>
    <s v="TIEMPO COMPLETO"/>
    <s v="2009-10-01 00:00:00.0"/>
    <s v="null"/>
    <s v="PI100722"/>
    <s v="PROFESOR CONTRATADO INTERINO"/>
    <s v="R111"/>
    <x v="7"/>
    <n v="75"/>
    <s v="CIENCIA DE LA COMPUTACIÓN E INTELIGENCIA ARTIFICIA"/>
  </r>
  <r>
    <x v="15"/>
    <x v="4"/>
    <n v="444"/>
    <s v="444I"/>
    <s v="GRUPO-A1"/>
    <n v="72791632"/>
    <s v="Diseño tecnológico de sistemas de información"/>
    <s v="GI"/>
    <s v="GRUPO DE INFORMÁTICA"/>
    <s v="444I"/>
    <s v="INFORMÁTICA DE Diseño tecnológico de sistemas de información"/>
    <s v="GRUPO-A1"/>
    <s v="Grupo de Informática de Diseño tecnológico de sistemas de información"/>
    <s v="1S"/>
    <n v="72791632"/>
    <s v="PÉREZ"/>
    <s v="VALLE"/>
    <s v="BEATRIZ"/>
    <s v="beperev"/>
    <s v="beatriz.perez@unirioja.es"/>
    <n v="2.8"/>
    <n v="2.8"/>
    <n v="536"/>
    <s v="PROFESOR INTERINO"/>
    <s v="C01"/>
    <s v="TIEMPO COMPLETO"/>
    <s v="2009-10-01 00:00:00.0"/>
    <s v="null"/>
    <s v="PI100722"/>
    <s v="PROFESOR CONTRATADO INTERINO"/>
    <s v="R111"/>
    <x v="7"/>
    <n v="75"/>
    <s v="CIENCIA DE LA COMPUTACIÓN E INTELIGENCIA ARTIFICIA"/>
  </r>
  <r>
    <x v="15"/>
    <x v="4"/>
    <n v="444"/>
    <s v="444I"/>
    <s v="GRUPO-A2"/>
    <n v="72791632"/>
    <s v="Diseño tecnológico de sistemas de información"/>
    <s v="GI"/>
    <s v="GRUPO DE INFORMÁTICA"/>
    <s v="444I"/>
    <s v="INFORMÁTICA DE Diseño tecnológico de sistemas de información"/>
    <s v="GRUPO-A2"/>
    <s v="Grupo de Informática de Diseño tecnológico de sistemas de información"/>
    <s v="1S"/>
    <n v="72791632"/>
    <s v="PÉREZ"/>
    <s v="VALLE"/>
    <s v="BEATRIZ"/>
    <s v="beperev"/>
    <s v="beatriz.perez@unirioja.es"/>
    <n v="2.8"/>
    <n v="2.8"/>
    <n v="536"/>
    <s v="PROFESOR INTERINO"/>
    <s v="C01"/>
    <s v="TIEMPO COMPLETO"/>
    <s v="2009-10-01 00:00:00.0"/>
    <s v="null"/>
    <s v="PI100722"/>
    <s v="PROFESOR CONTRATADO INTERINO"/>
    <s v="R111"/>
    <x v="7"/>
    <n v="75"/>
    <s v="CIENCIA DE LA COMPUTACIÓN E INTELIGENCIA ARTIFICIA"/>
  </r>
  <r>
    <x v="15"/>
    <x v="4"/>
    <n v="445"/>
    <s v="445G"/>
    <s v="GRUPO-A"/>
    <n v="17710488"/>
    <s v="Procesadores de lenguajes"/>
    <s v="GG"/>
    <s v="GRUPO GRANDE"/>
    <s v="445G"/>
    <s v="GRUPO GRANDE DE Procesadores de lenguajes"/>
    <s v="GRUPO-A"/>
    <s v="Grupo Grande de Procesadores de lenguajes"/>
    <s v="2S"/>
    <n v="17710488"/>
    <s v="LAMBAN"/>
    <s v="PARDO"/>
    <s v="LAUREANO"/>
    <s v="lalamban"/>
    <s v="lalamban@unirioja.es"/>
    <n v="3.2"/>
    <n v="3.2"/>
    <n v="504"/>
    <s v="PROFESOR TITULAR UNIVERSIDAD"/>
    <s v="C01"/>
    <s v="TIEMPO COMPLETO"/>
    <s v="2016-09-15 00:00:00.0"/>
    <s v="null"/>
    <s v="DF32144"/>
    <s v="TITULAR DE ESCUELAS UNIVERSITARIAS"/>
    <s v="R111"/>
    <x v="7"/>
    <n v="75"/>
    <s v="CIENCIA DE LA COMPUTACIÓN E INTELIGENCIA ARTIFICIA"/>
  </r>
  <r>
    <x v="15"/>
    <x v="4"/>
    <n v="445"/>
    <s v="445I"/>
    <s v="GRUPO-A1"/>
    <n v="17710488"/>
    <s v="Procesadores de lenguajes"/>
    <s v="GI"/>
    <s v="GRUPO DE INFORMÁTICA"/>
    <s v="445I"/>
    <s v="INFORMÁTICA DE Procesadores de lenguajes"/>
    <s v="GRUPO-A1"/>
    <s v="Informática de Procesadores de lenguajes"/>
    <s v="2S"/>
    <n v="17710488"/>
    <s v="LAMBAN"/>
    <s v="PARDO"/>
    <s v="LAUREANO"/>
    <s v="lalamban"/>
    <s v="lalamban@unirioja.es"/>
    <n v="2.8"/>
    <n v="2.8"/>
    <n v="504"/>
    <s v="PROFESOR TITULAR UNIVERSIDAD"/>
    <s v="C01"/>
    <s v="TIEMPO COMPLETO"/>
    <s v="2016-09-15 00:00:00.0"/>
    <s v="null"/>
    <s v="DF32144"/>
    <s v="TITULAR DE ESCUELAS UNIVERSITARIAS"/>
    <s v="R111"/>
    <x v="7"/>
    <n v="75"/>
    <s v="CIENCIA DE LA COMPUTACIÓN E INTELIGENCIA ARTIFICIA"/>
  </r>
  <r>
    <x v="15"/>
    <x v="4"/>
    <n v="445"/>
    <s v="445I"/>
    <s v="GRUPO-A2"/>
    <n v="17710488"/>
    <s v="Procesadores de lenguajes"/>
    <s v="GI"/>
    <s v="GRUPO DE INFORMÁTICA"/>
    <s v="445I"/>
    <s v="INFORMÁTICA DE Procesadores de lenguajes"/>
    <s v="GRUPO-A2"/>
    <s v="Informática de Procesadores de lenguajes"/>
    <s v="2S"/>
    <n v="17710488"/>
    <s v="LAMBAN"/>
    <s v="PARDO"/>
    <s v="LAUREANO"/>
    <s v="lalamban"/>
    <s v="lalamban@unirioja.es"/>
    <n v="2.8"/>
    <n v="2.8"/>
    <n v="504"/>
    <s v="PROFESOR TITULAR UNIVERSIDAD"/>
    <s v="C01"/>
    <s v="TIEMPO COMPLETO"/>
    <s v="2016-09-15 00:00:00.0"/>
    <s v="null"/>
    <s v="DF32144"/>
    <s v="TITULAR DE ESCUELAS UNIVERSITARIAS"/>
    <s v="R111"/>
    <x v="7"/>
    <n v="75"/>
    <s v="CIENCIA DE LA COMPUTACIÓN E INTELIGENCIA ARTIFICIA"/>
  </r>
  <r>
    <x v="15"/>
    <x v="4"/>
    <n v="446"/>
    <s v="446G"/>
    <s v="GRUPO-A"/>
    <n v="16561526"/>
    <s v="Proyectos de informática"/>
    <s v="GG"/>
    <s v="GRUPO GRANDE"/>
    <s v="446G"/>
    <s v="GRUPO GRANDE DE Proyectos de informática"/>
    <s v="GRUPO-A"/>
    <s v="Grupo Grande de Proyectos de informática"/>
    <s v="2S"/>
    <n v="16561526"/>
    <s v="MARTÍNEZ DE PISÓN"/>
    <s v="ASCACIBAR"/>
    <s v="FCO.JAVIER"/>
    <s v="fjmartin"/>
    <s v="fjmartin@unirioja.es"/>
    <n v="0"/>
    <n v="0"/>
    <n v="500"/>
    <s v="CATEDRATICO DE UNIVERSIDAD"/>
    <s v="01R"/>
    <s v="TIEMPO COMPLETO REDUCIDO"/>
    <s v="2018-11-26 00:00:00.0"/>
    <s v="null"/>
    <s v="DF32041"/>
    <s v="CATEDRÁTICO DE UNIVERSIDAD"/>
    <s v="R110"/>
    <x v="10"/>
    <n v="720"/>
    <s v="PROYECTOS DE INGENIERÍA"/>
  </r>
  <r>
    <x v="15"/>
    <x v="4"/>
    <n v="446"/>
    <s v="446G"/>
    <s v="GRUPO-A"/>
    <n v="72779052"/>
    <s v="Proyectos de informática"/>
    <s v="GG"/>
    <s v="GRUPO GRANDE"/>
    <s v="446G"/>
    <s v="GRUPO GRANDE DE Proyectos de informática"/>
    <s v="GRUPO-A"/>
    <s v="Grupo Grande de Proyectos de informática"/>
    <s v="2S"/>
    <n v="72779052"/>
    <s v="RUBIO"/>
    <s v="BARRAGÁN"/>
    <s v="NICOLÁS"/>
    <s v="nirubio"/>
    <s v="nicolas.rubio@unirioja.es"/>
    <n v="3.2"/>
    <n v="3.2"/>
    <n v="532"/>
    <s v="LABORAL DOCENTE-ASOCIADO"/>
    <s v="P03"/>
    <s v="TIEMPO PARCIAL (3+3 HORAS)"/>
    <s v="2018-09-18 00:00:00.0"/>
    <s v="2019-09-14 00:00:00.0"/>
    <s v="PI101382"/>
    <s v="PROFESOR ASOCIADO"/>
    <s v="R110"/>
    <x v="10"/>
    <n v="720"/>
    <s v="PROYECTOS DE INGENIERÍA"/>
  </r>
  <r>
    <x v="15"/>
    <x v="4"/>
    <n v="446"/>
    <s v="446I"/>
    <s v="GRUPO-A1"/>
    <n v="15973686"/>
    <s v="Proyectos de informática"/>
    <s v="GI"/>
    <s v="GRUPO DE INFORMÁTICA"/>
    <s v="446I"/>
    <s v="INFORMÁTICA DE Proyectos de informática"/>
    <s v="GRUPO-A1"/>
    <s v="Informática de Proyectos de informática"/>
    <s v="2S"/>
    <n v="15973686"/>
    <s v="JAIME"/>
    <s v="ELIZONDO"/>
    <s v="ARTURO"/>
    <s v="arjaime"/>
    <s v="arturo.jaime@unirioja.es"/>
    <n v="2.8"/>
    <n v="2.8"/>
    <n v="504"/>
    <s v="PROFESOR TITULAR UNIVERSIDAD"/>
    <s v="C01"/>
    <s v="TIEMPO COMPLETO"/>
    <s v="2015-09-15 00:00:00.0"/>
    <s v="null"/>
    <s v="DF100152"/>
    <s v="PROFESOR TITULAR DE UNIVERSIDAD"/>
    <s v="R111"/>
    <x v="7"/>
    <n v="570"/>
    <s v="LENGUAJES Y SISTEMAS INFORMÁTICOS"/>
  </r>
  <r>
    <x v="15"/>
    <x v="4"/>
    <n v="446"/>
    <s v="446I"/>
    <s v="GRUPO-A2"/>
    <n v="15973686"/>
    <s v="Proyectos de informática"/>
    <s v="GI"/>
    <s v="GRUPO DE INFORMÁTICA"/>
    <s v="446I"/>
    <s v="INFORMÁTICA DE Proyectos de informática"/>
    <s v="GRUPO-A2"/>
    <s v="Informática de Proyectos de informática"/>
    <s v="2S"/>
    <n v="15973686"/>
    <s v="JAIME"/>
    <s v="ELIZONDO"/>
    <s v="ARTURO"/>
    <s v="arjaime"/>
    <s v="arturo.jaime@unirioja.es"/>
    <n v="2.8"/>
    <n v="2.8"/>
    <n v="504"/>
    <s v="PROFESOR TITULAR UNIVERSIDAD"/>
    <s v="C01"/>
    <s v="TIEMPO COMPLETO"/>
    <s v="2015-09-15 00:00:00.0"/>
    <s v="null"/>
    <s v="DF100152"/>
    <s v="PROFESOR TITULAR DE UNIVERSIDAD"/>
    <s v="R111"/>
    <x v="7"/>
    <n v="570"/>
    <s v="LENGUAJES Y SISTEMAS INFORMÁTICOS"/>
  </r>
  <r>
    <x v="15"/>
    <x v="4"/>
    <n v="447"/>
    <s v="447G"/>
    <s v="GRUPO-A"/>
    <n v="16551912"/>
    <s v="Programación de aplicaciones web"/>
    <s v="GG"/>
    <s v="GRUPO GRANDE"/>
    <s v="447G"/>
    <s v="GRUPO GRANDE DE Programación de aplicaciones web"/>
    <s v="GRUPO-A"/>
    <s v="Grupo Grande de Programación de aplicaciones web"/>
    <s v="2S"/>
    <n v="16551912"/>
    <s v="GARCÍA"/>
    <s v="IZQUIERDO"/>
    <s v="FRANCISCO JOSÉ"/>
    <s v="fgarcia"/>
    <s v="francisco.garcia@unirioja.es"/>
    <n v="3.2"/>
    <n v="3.2"/>
    <n v="534"/>
    <s v="CONTRATADO DOCTOR -TIPO 1"/>
    <s v="C01"/>
    <s v="TIEMPO COMPLETO"/>
    <s v="2013-07-20 00:00:00.0"/>
    <s v="null"/>
    <s v="LD100292"/>
    <s v="CONTRATADO DOCTOR"/>
    <s v="R111"/>
    <x v="7"/>
    <n v="570"/>
    <s v="LENGUAJES Y SISTEMAS INFORMÁTICOS"/>
  </r>
  <r>
    <x v="15"/>
    <x v="4"/>
    <n v="447"/>
    <s v="447I"/>
    <s v="GRUPO-A1"/>
    <n v="16551912"/>
    <s v="Programación de aplicaciones web"/>
    <s v="GI"/>
    <s v="GRUPO DE INFORMÁTICA"/>
    <s v="447I"/>
    <s v="INFORMÁTICA DE Programación de aplicaciones web"/>
    <s v="GRUPO-A1"/>
    <s v="Informática de Programación de aplicaciones web"/>
    <s v="2S"/>
    <n v="16551912"/>
    <s v="GARCÍA"/>
    <s v="IZQUIERDO"/>
    <s v="FRANCISCO JOSÉ"/>
    <s v="fgarcia"/>
    <s v="francisco.garcia@unirioja.es"/>
    <n v="2.8"/>
    <n v="2.8"/>
    <n v="534"/>
    <s v="CONTRATADO DOCTOR -TIPO 1"/>
    <s v="C01"/>
    <s v="TIEMPO COMPLETO"/>
    <s v="2013-07-20 00:00:00.0"/>
    <s v="null"/>
    <s v="LD100292"/>
    <s v="CONTRATADO DOCTOR"/>
    <s v="R111"/>
    <x v="7"/>
    <n v="570"/>
    <s v="LENGUAJES Y SISTEMAS INFORMÁTICOS"/>
  </r>
  <r>
    <x v="15"/>
    <x v="4"/>
    <n v="447"/>
    <s v="447I"/>
    <s v="GRUPO-A2"/>
    <n v="16551912"/>
    <s v="Programación de aplicaciones web"/>
    <s v="GI"/>
    <s v="GRUPO DE INFORMÁTICA"/>
    <s v="447I"/>
    <s v="INFORMÁTICA DE Programación de aplicaciones web"/>
    <s v="GRUPO-A2"/>
    <s v="Informática de Programación de aplicaciones web"/>
    <s v="2S"/>
    <n v="16551912"/>
    <s v="GARCÍA"/>
    <s v="IZQUIERDO"/>
    <s v="FRANCISCO JOSÉ"/>
    <s v="fgarcia"/>
    <s v="francisco.garcia@unirioja.es"/>
    <n v="2.8"/>
    <n v="2.8"/>
    <n v="534"/>
    <s v="CONTRATADO DOCTOR -TIPO 1"/>
    <s v="C01"/>
    <s v="TIEMPO COMPLETO"/>
    <s v="2013-07-20 00:00:00.0"/>
    <s v="null"/>
    <s v="LD100292"/>
    <s v="CONTRATADO DOCTOR"/>
    <s v="R111"/>
    <x v="7"/>
    <n v="570"/>
    <s v="LENGUAJES Y SISTEMAS INFORMÁTICOS"/>
  </r>
  <r>
    <x v="15"/>
    <x v="4"/>
    <n v="448"/>
    <s v="448G"/>
    <s v="GRUPO-A"/>
    <n v="16537949"/>
    <s v="Taller transversal I: programación y proceso de información"/>
    <s v="GG"/>
    <s v="GRUPO GRANDE"/>
    <s v="448G"/>
    <s v="GRUPO GRANDE DE Taller transversal I: programación y proceso de información"/>
    <s v="GRUPO-A"/>
    <s v="Grupo Grande de Taller transversal I: programación y proceso de información"/>
    <s v="2S"/>
    <n v="16537949"/>
    <s v="SAN JUAN"/>
    <s v="DÍAZ"/>
    <s v="JUAN FÉLIX"/>
    <s v="juan"/>
    <s v="juanfelix.sanjuan@unirioja.es"/>
    <n v="1.8"/>
    <n v="1.8"/>
    <n v="500"/>
    <s v="CATEDRATICO DE UNIVERSIDAD"/>
    <s v="01R"/>
    <s v="TIEMPO COMPLETO REDUCIDO"/>
    <s v="2018-12-21 00:00:00.0"/>
    <s v="null"/>
    <s v="DF100380"/>
    <s v="CATEDRÁTICO DE UNIVERSIDAD"/>
    <s v="R111"/>
    <x v="7"/>
    <n v="570"/>
    <s v="LENGUAJES Y SISTEMAS INFORMÁTICOS"/>
  </r>
  <r>
    <x v="15"/>
    <x v="4"/>
    <n v="448"/>
    <s v="448I"/>
    <s v="GRUPO-A1"/>
    <n v="16537949"/>
    <s v="Taller transversal I: programación y proceso de información"/>
    <s v="GI"/>
    <s v="GRUPO DE INFORMÁTICA"/>
    <s v="448I"/>
    <s v="INFORMÁTICA DE Taller transversal I: programación y proceso de información"/>
    <s v="GRUPO-A1"/>
    <s v="Informática de Taller transversal I: programación y proceso de información"/>
    <s v="2S"/>
    <n v="16537949"/>
    <s v="SAN JUAN"/>
    <s v="DÍAZ"/>
    <s v="JUAN FÉLIX"/>
    <s v="juan"/>
    <s v="juanfelix.sanjuan@unirioja.es"/>
    <n v="4.2"/>
    <n v="4.2"/>
    <n v="500"/>
    <s v="CATEDRATICO DE UNIVERSIDAD"/>
    <s v="01R"/>
    <s v="TIEMPO COMPLETO REDUCIDO"/>
    <s v="2018-12-21 00:00:00.0"/>
    <s v="null"/>
    <s v="DF100380"/>
    <s v="CATEDRÁTICO DE UNIVERSIDAD"/>
    <s v="R111"/>
    <x v="7"/>
    <n v="570"/>
    <s v="LENGUAJES Y SISTEMAS INFORMÁTICOS"/>
  </r>
  <r>
    <x v="15"/>
    <x v="4"/>
    <n v="448"/>
    <s v="448I"/>
    <s v="GRUPO-A2"/>
    <n v="16537949"/>
    <s v="Taller transversal I: programación y proceso de información"/>
    <s v="GI"/>
    <s v="GRUPO DE INFORMÁTICA"/>
    <s v="448I"/>
    <s v="INFORMÁTICA DE Taller transversal I: programación y proceso de información"/>
    <s v="GRUPO-A2"/>
    <s v="Informática de Taller transversal I: programación y proceso de información"/>
    <s v="2S"/>
    <n v="16537949"/>
    <s v="SAN JUAN"/>
    <s v="DÍAZ"/>
    <s v="JUAN FÉLIX"/>
    <s v="juan"/>
    <s v="juanfelix.sanjuan@unirioja.es"/>
    <n v="4.2"/>
    <n v="4.2"/>
    <n v="500"/>
    <s v="CATEDRATICO DE UNIVERSIDAD"/>
    <s v="01R"/>
    <s v="TIEMPO COMPLETO REDUCIDO"/>
    <s v="2018-12-21 00:00:00.0"/>
    <s v="null"/>
    <s v="DF100380"/>
    <s v="CATEDRÁTICO DE UNIVERSIDAD"/>
    <s v="R111"/>
    <x v="7"/>
    <n v="570"/>
    <s v="LENGUAJES Y SISTEMAS INFORMÁTICOS"/>
  </r>
  <r>
    <x v="15"/>
    <x v="4"/>
    <n v="449"/>
    <s v="449G"/>
    <s v="GRUPO-A"/>
    <n v="16545261"/>
    <s v="Profesión de ingeniero en informática"/>
    <s v="GG"/>
    <s v="GRUPO GRANDE"/>
    <s v="449G"/>
    <s v="GG de Profesión de ingeniero en informática"/>
    <s v="GRUPO-A"/>
    <s v="GG de Profesión de ingeniero en informática"/>
    <s v="1S"/>
    <n v="16545261"/>
    <s v="OLARTE"/>
    <s v="LARREA"/>
    <s v="JUAN JOSÉ"/>
    <s v="jjolarte"/>
    <s v="jjolarte@unirioja.es"/>
    <n v="5"/>
    <n v="5"/>
    <n v="504"/>
    <s v="PROFESOR TITULAR UNIVERSIDAD"/>
    <s v="C01"/>
    <s v="TIEMPO COMPLETO"/>
    <s v="2018-09-17 00:00:00.0"/>
    <s v="null"/>
    <s v="DF32239"/>
    <s v="PROFESOR TITULAR DE UNIVERSIDAD"/>
    <s v="R111"/>
    <x v="7"/>
    <n v="570"/>
    <s v="LENGUAJES Y SISTEMAS INFORMÁTICOS"/>
  </r>
  <r>
    <x v="15"/>
    <x v="4"/>
    <n v="449"/>
    <s v="449I"/>
    <s v="GRUPO-A1"/>
    <n v="16545261"/>
    <s v="Profesión de ingeniero en informática"/>
    <s v="GI"/>
    <s v="GRUPO DE INFORMÁTICA"/>
    <s v="449I"/>
    <s v="GI de Profesión de ingeniero en informática"/>
    <s v="GRUPO-A1"/>
    <s v="GI de Profesión de ingeniero en informática"/>
    <s v="1S"/>
    <n v="16545261"/>
    <s v="OLARTE"/>
    <s v="LARREA"/>
    <s v="JUAN JOSÉ"/>
    <s v="jjolarte"/>
    <s v="jjolarte@unirioja.es"/>
    <n v="1"/>
    <n v="1"/>
    <n v="504"/>
    <s v="PROFESOR TITULAR UNIVERSIDAD"/>
    <s v="C01"/>
    <s v="TIEMPO COMPLETO"/>
    <s v="2018-09-17 00:00:00.0"/>
    <s v="null"/>
    <s v="DF32239"/>
    <s v="PROFESOR TITULAR DE UNIVERSIDAD"/>
    <s v="R111"/>
    <x v="7"/>
    <n v="570"/>
    <s v="LENGUAJES Y SISTEMAS INFORMÁTICOS"/>
  </r>
  <r>
    <x v="15"/>
    <x v="4"/>
    <n v="449"/>
    <s v="449I"/>
    <s v="GRUPO-A2"/>
    <n v="16545261"/>
    <s v="Profesión de ingeniero en informática"/>
    <s v="GI"/>
    <s v="GRUPO DE INFORMÁTICA"/>
    <s v="449I"/>
    <s v="GI de Profesión de ingeniero en informática"/>
    <s v="GRUPO-A2"/>
    <s v="GI de Profesión de ingeniero en informática"/>
    <s v="1S"/>
    <n v="16545261"/>
    <s v="OLARTE"/>
    <s v="LARREA"/>
    <s v="JUAN JOSÉ"/>
    <s v="jjolarte"/>
    <s v="jjolarte@unirioja.es"/>
    <n v="1"/>
    <n v="1"/>
    <n v="504"/>
    <s v="PROFESOR TITULAR UNIVERSIDAD"/>
    <s v="C01"/>
    <s v="TIEMPO COMPLETO"/>
    <s v="2018-09-17 00:00:00.0"/>
    <s v="null"/>
    <s v="DF32239"/>
    <s v="PROFESOR TITULAR DE UNIVERSIDAD"/>
    <s v="R111"/>
    <x v="7"/>
    <n v="570"/>
    <s v="LENGUAJES Y SISTEMAS INFORMÁTICOS"/>
  </r>
  <r>
    <x v="15"/>
    <x v="4"/>
    <n v="450"/>
    <s v="450G"/>
    <s v="GRUPO-A"/>
    <n v="30496784"/>
    <s v="Seguridad"/>
    <s v="GG"/>
    <s v="GRUPO GRANDE"/>
    <s v="450G"/>
    <s v="GG de Seguridad"/>
    <s v="GRUPO-A"/>
    <s v="GG de Seguridad"/>
    <s v="1S"/>
    <n v="30496784"/>
    <s v="RODRÍGUEZ"/>
    <s v="PRIEGO"/>
    <s v="EMILIO"/>
    <s v="emrodrig"/>
    <s v="emilio.rodriguez@unirioja.es"/>
    <n v="3.2"/>
    <n v="3.2"/>
    <n v="532"/>
    <s v="LABORAL DOCENTE-ASOCIADO"/>
    <s v="P06"/>
    <s v="TIEMPO PARCIAL (6+6 HORAS)"/>
    <s v="2016-09-15 00:00:00.0"/>
    <s v="2019-09-14 00:00:00.0"/>
    <s v="PI101124"/>
    <s v="PROFESOR ASOCIADO"/>
    <s v="R111"/>
    <x v="7"/>
    <n v="75"/>
    <s v="CIENCIA DE LA COMPUTACIÓN E INTELIGENCIA ARTIFICIA"/>
  </r>
  <r>
    <x v="15"/>
    <x v="4"/>
    <n v="450"/>
    <s v="450I"/>
    <s v="GRUPO-A1"/>
    <n v="30496784"/>
    <s v="Seguridad"/>
    <s v="GI"/>
    <s v="GRUPO DE INFORMÁTICA"/>
    <s v="450I"/>
    <s v="GI de Seguridad"/>
    <s v="GRUPO-A1"/>
    <s v="GI de Seguridad"/>
    <s v="1S"/>
    <n v="30496784"/>
    <s v="RODRÍGUEZ"/>
    <s v="PRIEGO"/>
    <s v="EMILIO"/>
    <s v="emrodrig"/>
    <s v="emilio.rodriguez@unirioja.es"/>
    <n v="2.8"/>
    <n v="2.8"/>
    <n v="532"/>
    <s v="LABORAL DOCENTE-ASOCIADO"/>
    <s v="P06"/>
    <s v="TIEMPO PARCIAL (6+6 HORAS)"/>
    <s v="2016-09-15 00:00:00.0"/>
    <s v="2019-09-14 00:00:00.0"/>
    <s v="PI101124"/>
    <s v="PROFESOR ASOCIADO"/>
    <s v="R111"/>
    <x v="7"/>
    <n v="75"/>
    <s v="CIENCIA DE LA COMPUTACIÓN E INTELIGENCIA ARTIFICIA"/>
  </r>
  <r>
    <x v="15"/>
    <x v="4"/>
    <n v="450"/>
    <s v="450I"/>
    <s v="GRUPO-A2"/>
    <n v="30496784"/>
    <s v="Seguridad"/>
    <s v="GI"/>
    <s v="GRUPO DE INFORMÁTICA"/>
    <s v="450I"/>
    <s v="GI de Seguridad"/>
    <s v="GRUPO-A2"/>
    <s v="GI de Seguridad"/>
    <s v="1S"/>
    <n v="30496784"/>
    <s v="RODRÍGUEZ"/>
    <s v="PRIEGO"/>
    <s v="EMILIO"/>
    <s v="emrodrig"/>
    <s v="emilio.rodriguez@unirioja.es"/>
    <n v="2.8"/>
    <n v="2.8"/>
    <n v="532"/>
    <s v="LABORAL DOCENTE-ASOCIADO"/>
    <s v="P06"/>
    <s v="TIEMPO PARCIAL (6+6 HORAS)"/>
    <s v="2016-09-15 00:00:00.0"/>
    <s v="2019-09-14 00:00:00.0"/>
    <s v="PI101124"/>
    <s v="PROFESOR ASOCIADO"/>
    <s v="R111"/>
    <x v="7"/>
    <n v="75"/>
    <s v="CIENCIA DE LA COMPUTACIÓN E INTELIGENCIA ARTIFICIA"/>
  </r>
  <r>
    <x v="15"/>
    <x v="4"/>
    <n v="451"/>
    <s v="451G"/>
    <s v="GRUPO-A"/>
    <n v="15973686"/>
    <s v="Taller transversal II: bases de datos y sistemas de información"/>
    <s v="GG"/>
    <s v="GRUPO GRANDE"/>
    <s v="451G"/>
    <s v="GG de Taller transversal II: Bases de datos y sistemas de información"/>
    <s v="GRUPO-A"/>
    <s v="GG de Taller transversal II: Bases de datos y sistemas de información"/>
    <s v="1S"/>
    <n v="15973686"/>
    <s v="JAIME"/>
    <s v="ELIZONDO"/>
    <s v="ARTURO"/>
    <s v="arjaime"/>
    <s v="arturo.jaime@unirioja.es"/>
    <n v="0.9"/>
    <n v="0.9"/>
    <n v="504"/>
    <s v="PROFESOR TITULAR UNIVERSIDAD"/>
    <s v="C01"/>
    <s v="TIEMPO COMPLETO"/>
    <s v="2015-09-15 00:00:00.0"/>
    <s v="null"/>
    <s v="DF100152"/>
    <s v="PROFESOR TITULAR DE UNIVERSIDAD"/>
    <s v="R111"/>
    <x v="7"/>
    <n v="570"/>
    <s v="LENGUAJES Y SISTEMAS INFORMÁTICOS"/>
  </r>
  <r>
    <x v="15"/>
    <x v="4"/>
    <n v="451"/>
    <s v="451G"/>
    <s v="GRUPO-A"/>
    <n v="16575155"/>
    <s v="Taller transversal II: bases de datos y sistemas de información"/>
    <s v="GG"/>
    <s v="GRUPO GRANDE"/>
    <s v="451G"/>
    <s v="GG de Taller transversal II: Bases de datos y sistemas de información"/>
    <s v="GRUPO-A"/>
    <s v="GG de Taller transversal II: Bases de datos y sistemas de información"/>
    <s v="1S"/>
    <n v="16575155"/>
    <s v="DOMÍNGUEZ"/>
    <s v="PÉREZ"/>
    <s v="CÉSAR"/>
    <s v="cedomin"/>
    <s v="cesar.dominguez@unirioja.es"/>
    <n v="0.9"/>
    <n v="0.9"/>
    <n v="504"/>
    <s v="PROFESOR TITULAR UNIVERSIDAD"/>
    <s v="C01"/>
    <s v="TIEMPO COMPLETO"/>
    <s v="2017-12-12 00:00:00.0"/>
    <s v="null"/>
    <s v="DF100346"/>
    <s v="PROFESOR TITULAR DE UNIVERSIDAD"/>
    <s v="R111"/>
    <x v="7"/>
    <n v="570"/>
    <s v="LENGUAJES Y SISTEMAS INFORMÁTICOS"/>
  </r>
  <r>
    <x v="15"/>
    <x v="4"/>
    <n v="451"/>
    <s v="451I"/>
    <s v="GRUPO-A1"/>
    <n v="16575155"/>
    <s v="Taller transversal II: bases de datos y sistemas de información"/>
    <s v="GI"/>
    <s v="GRUPO DE INFORMÁTICA"/>
    <s v="451I"/>
    <s v="GI de Taller transversal II: Bases de datos y sistemas de información"/>
    <s v="GRUPO-A1"/>
    <s v="GI de Taller transversal II: Bases de datos y sistemas de información"/>
    <s v="1S"/>
    <n v="16575155"/>
    <s v="DOMÍNGUEZ"/>
    <s v="PÉREZ"/>
    <s v="CÉSAR"/>
    <s v="cedomin"/>
    <s v="cesar.dominguez@unirioja.es"/>
    <n v="4.2"/>
    <n v="4.2"/>
    <n v="504"/>
    <s v="PROFESOR TITULAR UNIVERSIDAD"/>
    <s v="C01"/>
    <s v="TIEMPO COMPLETO"/>
    <s v="2017-12-12 00:00:00.0"/>
    <s v="null"/>
    <s v="DF100346"/>
    <s v="PROFESOR TITULAR DE UNIVERSIDAD"/>
    <s v="R111"/>
    <x v="7"/>
    <n v="570"/>
    <s v="LENGUAJES Y SISTEMAS INFORMÁTICOS"/>
  </r>
  <r>
    <x v="15"/>
    <x v="4"/>
    <n v="451"/>
    <s v="451I"/>
    <s v="GRUPO-A2"/>
    <n v="15973686"/>
    <s v="Taller transversal II: bases de datos y sistemas de información"/>
    <s v="GI"/>
    <s v="GRUPO DE INFORMÁTICA"/>
    <s v="451I"/>
    <s v="GI de Taller transversal II: Bases de datos y sistemas de información"/>
    <s v="GRUPO-A2"/>
    <s v="GI de Taller transversal II: Bases de datos y sistemas de información"/>
    <s v="1S"/>
    <n v="15973686"/>
    <s v="JAIME"/>
    <s v="ELIZONDO"/>
    <s v="ARTURO"/>
    <s v="arjaime"/>
    <s v="arturo.jaime@unirioja.es"/>
    <n v="4.2"/>
    <n v="4.2"/>
    <n v="504"/>
    <s v="PROFESOR TITULAR UNIVERSIDAD"/>
    <s v="C01"/>
    <s v="TIEMPO COMPLETO"/>
    <s v="2015-09-15 00:00:00.0"/>
    <s v="null"/>
    <s v="DF100152"/>
    <s v="PROFESOR TITULAR DE UNIVERSIDAD"/>
    <s v="R111"/>
    <x v="7"/>
    <n v="570"/>
    <s v="LENGUAJES Y SISTEMAS INFORMÁTICOS"/>
  </r>
  <r>
    <x v="15"/>
    <x v="4"/>
    <n v="452"/>
    <s v="452G"/>
    <s v="GRUPO-A"/>
    <n v="16607644"/>
    <s v="Desarrollo de interfaces para usuarios"/>
    <s v="GG"/>
    <s v="GRUPO GRANDE"/>
    <s v="452G"/>
    <s v="GRUPO GRANDE DE Desarrollo de interfaces para usuarios"/>
    <s v="GRUPO-A"/>
    <s v="Grupo Grande de Desarrollo de interfaces para usuarios"/>
    <s v="2S"/>
    <n v="16607644"/>
    <s v="IBÁÑEZ"/>
    <s v="SÁENZ LÓPEZ"/>
    <s v="MARÍA JOSÉ"/>
    <s v="maibansa"/>
    <s v="maria-jose.ibanez@unirioja.es"/>
    <n v="3.2"/>
    <n v="3.2"/>
    <n v="532"/>
    <s v="LABORAL DOCENTE-ASOCIADO"/>
    <s v="P04"/>
    <s v="TIEMPO PARCIAL (4+4 HORAS)"/>
    <s v="2016-09-15 00:00:00.0"/>
    <s v="2019-09-14 00:00:00.0"/>
    <s v="PI101125"/>
    <s v="PROFESOR ASOCIADO"/>
    <s v="R111"/>
    <x v="7"/>
    <n v="75"/>
    <s v="CIENCIA DE LA COMPUTACIÓN E INTELIGENCIA ARTIFICIA"/>
  </r>
  <r>
    <x v="15"/>
    <x v="4"/>
    <n v="452"/>
    <s v="452I"/>
    <s v="GRUPO-A1"/>
    <n v="16607644"/>
    <s v="Desarrollo de interfaces para usuarios"/>
    <s v="GI"/>
    <s v="GRUPO DE INFORMÁTICA"/>
    <s v="452I"/>
    <s v="INFORMÁTICA DE Desarrollo de interfaces para usuarios"/>
    <s v="GRUPO-A1"/>
    <s v="Informática de Desarrollo de interfaces para usuarios"/>
    <s v="2S"/>
    <n v="16607644"/>
    <s v="IBÁÑEZ"/>
    <s v="SÁENZ LÓPEZ"/>
    <s v="MARÍA JOSÉ"/>
    <s v="maibansa"/>
    <s v="maria-jose.ibanez@unirioja.es"/>
    <n v="2.8"/>
    <n v="2.8"/>
    <n v="532"/>
    <s v="LABORAL DOCENTE-ASOCIADO"/>
    <s v="P04"/>
    <s v="TIEMPO PARCIAL (4+4 HORAS)"/>
    <s v="2016-09-15 00:00:00.0"/>
    <s v="2019-09-14 00:00:00.0"/>
    <s v="PI101125"/>
    <s v="PROFESOR ASOCIADO"/>
    <s v="R111"/>
    <x v="7"/>
    <n v="75"/>
    <s v="CIENCIA DE LA COMPUTACIÓN E INTELIGENCIA ARTIFICIA"/>
  </r>
  <r>
    <x v="15"/>
    <x v="4"/>
    <n v="453"/>
    <s v="453G"/>
    <s v="GRUPO-A"/>
    <n v="16536550"/>
    <s v="Informática móvil"/>
    <s v="GG"/>
    <s v="GRUPO GRANDE"/>
    <s v="453G"/>
    <s v="GG de Informática Móvil"/>
    <s v="GRUPO-A"/>
    <s v="GG de Informática Móvil"/>
    <s v="2S"/>
    <n v="16536550"/>
    <s v="MATA"/>
    <s v="SOTÉS"/>
    <s v="ELOY JAVIER"/>
    <s v="mata"/>
    <s v="eloy.mata@unirioja.es"/>
    <n v="3.2"/>
    <n v="3.2"/>
    <n v="504"/>
    <s v="PROFESOR TITULAR UNIVERSIDAD"/>
    <s v="C01"/>
    <s v="TIEMPO COMPLETO"/>
    <s v="2018-09-17 00:00:00.0"/>
    <s v="null"/>
    <s v="DF32238"/>
    <s v="TITULAR DE UNIVERSIDAD"/>
    <s v="R111"/>
    <x v="7"/>
    <n v="570"/>
    <s v="LENGUAJES Y SISTEMAS INFORMÁTICOS"/>
  </r>
  <r>
    <x v="15"/>
    <x v="4"/>
    <n v="453"/>
    <s v="453I"/>
    <s v="GRUPO-A1"/>
    <n v="16536550"/>
    <s v="Informática móvil"/>
    <s v="GI"/>
    <s v="GRUPO DE INFORMÁTICA"/>
    <s v="453I"/>
    <s v="GI de Informática Móvil"/>
    <s v="GRUPO-A1"/>
    <s v="GI de Informática Móvil"/>
    <s v="2S"/>
    <n v="16536550"/>
    <s v="MATA"/>
    <s v="SOTÉS"/>
    <s v="ELOY JAVIER"/>
    <s v="mata"/>
    <s v="eloy.mata@unirioja.es"/>
    <n v="2.8"/>
    <n v="2.8"/>
    <n v="504"/>
    <s v="PROFESOR TITULAR UNIVERSIDAD"/>
    <s v="C01"/>
    <s v="TIEMPO COMPLETO"/>
    <s v="2018-09-17 00:00:00.0"/>
    <s v="null"/>
    <s v="DF32238"/>
    <s v="TITULAR DE UNIVERSIDAD"/>
    <s v="R111"/>
    <x v="7"/>
    <n v="570"/>
    <s v="LENGUAJES Y SISTEMAS INFORMÁTICOS"/>
  </r>
  <r>
    <x v="15"/>
    <x v="4"/>
    <n v="454"/>
    <s v="454G"/>
    <s v="GRUPO-A"/>
    <n v="73079169"/>
    <s v="Soluciones informáticas para la empresa"/>
    <s v="GG"/>
    <s v="GRUPO GRANDE"/>
    <s v="454G"/>
    <s v="GG de Soluciones informáticas para la empresa"/>
    <s v="GRUPO-A"/>
    <s v="GG de Soluciones informáticas para la empresa"/>
    <s v="2S"/>
    <n v="73079169"/>
    <s v="RUBIO"/>
    <s v="GARCÍA"/>
    <s v="ÁNGEL LUIS"/>
    <s v="arubio"/>
    <s v="arubio@unirioja.es"/>
    <n v="5"/>
    <n v="5"/>
    <n v="504"/>
    <s v="PROFESOR TITULAR UNIVERSIDAD"/>
    <s v="C01"/>
    <s v="TIEMPO COMPLETO"/>
    <s v="2018-12-18 00:00:00.0"/>
    <s v="null"/>
    <s v="DF100366"/>
    <s v="PROFESOR TITULAR DE UNIVERSIDAD"/>
    <s v="R111"/>
    <x v="7"/>
    <n v="570"/>
    <s v="LENGUAJES Y SISTEMAS INFORMÁTICOS"/>
  </r>
  <r>
    <x v="15"/>
    <x v="4"/>
    <n v="454"/>
    <s v="454I"/>
    <s v="GRUPO-A1"/>
    <n v="73079169"/>
    <s v="Soluciones informáticas para la empresa"/>
    <s v="GI"/>
    <s v="GRUPO DE INFORMÁTICA"/>
    <s v="454I"/>
    <s v="GI de Soluciones informáticas para la empresa"/>
    <s v="GRUPO-A1"/>
    <s v="GI de Soluciones informáticas para la empresa"/>
    <s v="2S"/>
    <n v="73079169"/>
    <s v="RUBIO"/>
    <s v="GARCÍA"/>
    <s v="ÁNGEL LUIS"/>
    <s v="arubio"/>
    <s v="arubio@unirioja.es"/>
    <n v="1"/>
    <n v="1"/>
    <n v="504"/>
    <s v="PROFESOR TITULAR UNIVERSIDAD"/>
    <s v="C01"/>
    <s v="TIEMPO COMPLETO"/>
    <s v="2018-12-18 00:00:00.0"/>
    <s v="null"/>
    <s v="DF100366"/>
    <s v="PROFESOR TITULAR DE UNIVERSIDAD"/>
    <s v="R111"/>
    <x v="7"/>
    <n v="570"/>
    <s v="LENGUAJES Y SISTEMAS INFORMÁTICOS"/>
  </r>
  <r>
    <x v="15"/>
    <x v="4"/>
    <n v="455"/>
    <s v="455G"/>
    <s v="GRUPO-A"/>
    <n v="16561526"/>
    <s v="Ingeniería del conocimiento"/>
    <s v="GG"/>
    <s v="GRUPO GRANDE"/>
    <s v="455G"/>
    <s v="GG de Ingeniería del conocimiento"/>
    <s v="GRUPO-A"/>
    <s v="GG de Ingeniería del conocimiento"/>
    <s v="2S"/>
    <n v="16561526"/>
    <s v="MARTÍNEZ DE PISÓN"/>
    <s v="ASCACIBAR"/>
    <s v="FCO.JAVIER"/>
    <s v="fjmartin"/>
    <s v="fjmartin@unirioja.es"/>
    <n v="3.2"/>
    <n v="3.2"/>
    <n v="500"/>
    <s v="CATEDRATICO DE UNIVERSIDAD"/>
    <s v="01R"/>
    <s v="TIEMPO COMPLETO REDUCIDO"/>
    <s v="2018-11-26 00:00:00.0"/>
    <s v="null"/>
    <s v="DF32041"/>
    <s v="CATEDRÁTICO DE UNIVERSIDAD"/>
    <s v="R110"/>
    <x v="10"/>
    <n v="720"/>
    <s v="PROYECTOS DE INGENIERÍA"/>
  </r>
  <r>
    <x v="15"/>
    <x v="4"/>
    <n v="455"/>
    <s v="455I"/>
    <s v="GRUPO-A1"/>
    <n v="16561526"/>
    <s v="Ingeniería del conocimiento"/>
    <s v="GI"/>
    <s v="GRUPO DE INFORMÁTICA"/>
    <s v="455I"/>
    <s v="GI de Ingeniería del conocimiento"/>
    <s v="GRUPO-A1"/>
    <s v="GI de Ingeniería del conocimiento"/>
    <s v="2S"/>
    <n v="16561526"/>
    <s v="MARTÍNEZ DE PISÓN"/>
    <s v="ASCACIBAR"/>
    <s v="FCO.JAVIER"/>
    <s v="fjmartin"/>
    <s v="fjmartin@unirioja.es"/>
    <n v="2.8"/>
    <n v="2.8"/>
    <n v="500"/>
    <s v="CATEDRATICO DE UNIVERSIDAD"/>
    <s v="01R"/>
    <s v="TIEMPO COMPLETO REDUCIDO"/>
    <s v="2018-11-26 00:00:00.0"/>
    <s v="null"/>
    <s v="DF32041"/>
    <s v="CATEDRÁTICO DE UNIVERSIDAD"/>
    <s v="R110"/>
    <x v="10"/>
    <n v="720"/>
    <s v="PROYECTOS DE INGENIERÍA"/>
  </r>
  <r>
    <x v="15"/>
    <x v="4"/>
    <n v="456"/>
    <s v="456G"/>
    <s v="GRUPO-A"/>
    <n v="16564358"/>
    <s v="Administración de sistemas de gestión de bases de datos"/>
    <s v="GG"/>
    <s v="GRUPO GRANDE"/>
    <s v="456G"/>
    <s v="GRUPO GRANDE DE Administración sistemas gestión de bases de datos"/>
    <s v="GRUPO-A"/>
    <s v="Grupo Grande de Administración sistemas gestión de bases de datos"/>
    <s v="2S"/>
    <n v="16564358"/>
    <s v="SOTA"/>
    <s v="EGUIZÁBAL"/>
    <s v="JOSÉ MANUEL"/>
    <s v="jmsota"/>
    <s v="jose-manuel.sota@unirioja.es"/>
    <n v="3.2"/>
    <n v="3.2"/>
    <n v="532"/>
    <s v="LABORAL DOCENTE-ASOCIADO"/>
    <s v="P04"/>
    <s v="TIEMPO PARCIAL (4+4 HORAS)"/>
    <s v="2017-09-15 00:00:00.0"/>
    <s v="2019-09-14 00:00:00.0"/>
    <s v="PI101275"/>
    <s v="PROFESOR ASOCIADO"/>
    <s v="R111"/>
    <x v="7"/>
    <n v="570"/>
    <s v="LENGUAJES Y SISTEMAS INFORMÁTICOS"/>
  </r>
  <r>
    <x v="15"/>
    <x v="4"/>
    <n v="456"/>
    <s v="456I"/>
    <s v="GRUPO-A1"/>
    <n v="16564358"/>
    <s v="Administración de sistemas de gestión de bases de datos"/>
    <s v="GI"/>
    <s v="GRUPO DE INFORMÁTICA"/>
    <s v="456I"/>
    <s v="INFORMÁTICA DE Administración sistemas gestión de bases de datos"/>
    <s v="GRUPO-A1"/>
    <s v="Informática de Administración sistemas gestión de bases de datos"/>
    <s v="2S"/>
    <n v="16564358"/>
    <s v="SOTA"/>
    <s v="EGUIZÁBAL"/>
    <s v="JOSÉ MANUEL"/>
    <s v="jmsota"/>
    <s v="jose-manuel.sota@unirioja.es"/>
    <n v="2.8"/>
    <n v="2.8"/>
    <n v="532"/>
    <s v="LABORAL DOCENTE-ASOCIADO"/>
    <s v="P04"/>
    <s v="TIEMPO PARCIAL (4+4 HORAS)"/>
    <s v="2017-09-15 00:00:00.0"/>
    <s v="2019-09-14 00:00:00.0"/>
    <s v="PI101275"/>
    <s v="PROFESOR ASOCIADO"/>
    <s v="R111"/>
    <x v="7"/>
    <n v="570"/>
    <s v="LENGUAJES Y SISTEMAS INFORMÁTICOS"/>
  </r>
  <r>
    <x v="15"/>
    <x v="4"/>
    <n v="457"/>
    <s v="457G"/>
    <s v="GRUPO-A"/>
    <n v="16537707"/>
    <s v="Instalación y mantenimiento de computadores"/>
    <s v="GG"/>
    <s v="GRUPO GRANDE"/>
    <s v="457G"/>
    <s v="GG de Instalación y mantenimiento de computadores"/>
    <s v="GRUPO-A"/>
    <s v="GG de Instalación y mantenimiento de computadores"/>
    <s v="2S"/>
    <n v="16537707"/>
    <s v="MARTÍNEZ"/>
    <s v="SANTOLAYA"/>
    <s v="JOSÉ JAVIER"/>
    <s v="jjmartin"/>
    <s v="jose-javier.martinez@unirioja.es"/>
    <n v="3"/>
    <n v="3"/>
    <n v="506"/>
    <s v="PROFESOR TITULAR DE ESCUELA UNIVERSITARI"/>
    <s v="01A"/>
    <s v="TIEMPO COMPLETO AMPLIADO"/>
    <s v="2012-09-01 00:00:00.0"/>
    <s v="null"/>
    <s v="DF31833"/>
    <s v="TITULAR DE ESCUELAS UNIVERSITARIAS"/>
    <s v="R109"/>
    <x v="9"/>
    <n v="785"/>
    <s v="TECNOLOGÍA ELECTRÓNICA"/>
  </r>
  <r>
    <x v="15"/>
    <x v="4"/>
    <n v="457"/>
    <s v="457G"/>
    <s v="GRUPO-A"/>
    <n v="16617096"/>
    <s v="Instalación y mantenimiento de computadores"/>
    <s v="GG"/>
    <s v="GRUPO GRANDE"/>
    <s v="457G"/>
    <s v="GG de Instalación y mantenimiento de computadores"/>
    <s v="GRUPO-A"/>
    <s v="GG de Instalación y mantenimiento de computadores"/>
    <s v="2S"/>
    <n v="16617096"/>
    <s v="GIL"/>
    <s v="MARTÍNEZ"/>
    <s v="FRANCISCO"/>
    <s v="frgil"/>
    <s v="francisco.gil@unirioja.es"/>
    <n v="0.2"/>
    <n v="0.2"/>
    <n v="536"/>
    <s v="PROFESOR INTERINO"/>
    <s v="P04"/>
    <s v="TIEMPO PARCIAL (4+4 HORAS)"/>
    <s v="2019-03-29 00:00:00.0"/>
    <s v="2019-07-25 00:00:00.0"/>
    <s v="PI101527"/>
    <s v="PROFESOR CONTRATADO INTERINO"/>
    <s v="R109"/>
    <x v="9"/>
    <n v="785"/>
    <s v="TECNOLOGÍA ELECTRÓNICA"/>
  </r>
  <r>
    <x v="15"/>
    <x v="4"/>
    <n v="457"/>
    <s v="457L"/>
    <s v="GRUPO-A1"/>
    <n v="16537707"/>
    <s v="Instalación y mantenimiento de computadores"/>
    <s v="GL"/>
    <s v="GRUPO DE LABORATORIO"/>
    <s v="457L"/>
    <s v="GL de Instalación y mantenimiento de computadores"/>
    <s v="GRUPO-A1"/>
    <s v="GL de Instalación y mantenimiento de computadores"/>
    <s v="2S"/>
    <n v="16537707"/>
    <s v="MARTÍNEZ"/>
    <s v="SANTOLAYA"/>
    <s v="JOSÉ JAVIER"/>
    <s v="jjmartin"/>
    <s v="jose-javier.martinez@unirioja.es"/>
    <n v="0.4"/>
    <n v="0.4"/>
    <n v="506"/>
    <s v="PROFESOR TITULAR DE ESCUELA UNIVERSITARI"/>
    <s v="01A"/>
    <s v="TIEMPO COMPLETO AMPLIADO"/>
    <s v="2012-09-01 00:00:00.0"/>
    <s v="null"/>
    <s v="DF31833"/>
    <s v="TITULAR DE ESCUELAS UNIVERSITARIAS"/>
    <s v="R109"/>
    <x v="9"/>
    <n v="785"/>
    <s v="TECNOLOGÍA ELECTRÓNICA"/>
  </r>
  <r>
    <x v="15"/>
    <x v="4"/>
    <n v="457"/>
    <s v="457L"/>
    <s v="GRUPO-A1"/>
    <n v="16617096"/>
    <s v="Instalación y mantenimiento de computadores"/>
    <s v="GL"/>
    <s v="GRUPO DE LABORATORIO"/>
    <s v="457L"/>
    <s v="GL de Instalación y mantenimiento de computadores"/>
    <s v="GRUPO-A1"/>
    <s v="GL de Instalación y mantenimiento de computadores"/>
    <s v="2S"/>
    <n v="16617096"/>
    <s v="GIL"/>
    <s v="MARTÍNEZ"/>
    <s v="FRANCISCO"/>
    <s v="frgil"/>
    <s v="francisco.gil@unirioja.es"/>
    <n v="2.4"/>
    <n v="2.4"/>
    <n v="536"/>
    <s v="PROFESOR INTERINO"/>
    <s v="P04"/>
    <s v="TIEMPO PARCIAL (4+4 HORAS)"/>
    <s v="2019-03-29 00:00:00.0"/>
    <s v="2019-07-25 00:00:00.0"/>
    <s v="PI101527"/>
    <s v="PROFESOR CONTRATADO INTERINO"/>
    <s v="R109"/>
    <x v="9"/>
    <n v="785"/>
    <s v="TECNOLOGÍA ELECTRÓNICA"/>
  </r>
  <r>
    <x v="15"/>
    <x v="4"/>
    <n v="458"/>
    <s v="458G"/>
    <s v="GRUPO-A"/>
    <n v="16553320"/>
    <s v="Administración avanzada de redes y servidores"/>
    <s v="GG"/>
    <s v="GRUPO GRANDE"/>
    <s v="458G"/>
    <s v="GG de Administración avanzada de redes y servidores"/>
    <s v="GRUPO-A"/>
    <s v="GG de Administración avanzada de redes y servidores"/>
    <s v="1S"/>
    <n v="16553320"/>
    <s v="ELVIRA"/>
    <s v="IZURRATEGUI"/>
    <s v="CARLOS"/>
    <s v="celvira"/>
    <s v="carlos.elvira@unirioja.es"/>
    <n v="3.2"/>
    <n v="3.2"/>
    <n v="506"/>
    <s v="PROFESOR TITULAR DE ESCUELA UNIVERSITARI"/>
    <s v="01A"/>
    <s v="TIEMPO COMPLETO AMPLIADO"/>
    <s v="2012-09-01 00:00:00.0"/>
    <s v="null"/>
    <s v="DF31778"/>
    <s v="TITULAR DE ESCUELAS UNIVERSITARIAS"/>
    <s v="R109"/>
    <x v="9"/>
    <n v="520"/>
    <s v="INGENIERÍA DE SISTEMAS Y AUTOMÁTICA"/>
  </r>
  <r>
    <x v="15"/>
    <x v="4"/>
    <n v="458"/>
    <s v="458I"/>
    <s v="GRUPO-A1"/>
    <n v="16553320"/>
    <s v="Administración avanzada de redes y servidores"/>
    <s v="GI"/>
    <s v="GRUPO DE INFORMÁTICA"/>
    <s v="458I"/>
    <s v="GI de Administración avanzada de redes y servidores"/>
    <s v="GRUPO-A1"/>
    <s v="GI de Administración avanzada de redes y servidores"/>
    <s v="1S"/>
    <n v="16553320"/>
    <s v="ELVIRA"/>
    <s v="IZURRATEGUI"/>
    <s v="CARLOS"/>
    <s v="celvira"/>
    <s v="carlos.elvira@unirioja.es"/>
    <n v="2.8"/>
    <n v="2.8"/>
    <n v="506"/>
    <s v="PROFESOR TITULAR DE ESCUELA UNIVERSITARI"/>
    <s v="01A"/>
    <s v="TIEMPO COMPLETO AMPLIADO"/>
    <s v="2012-09-01 00:00:00.0"/>
    <s v="null"/>
    <s v="DF31778"/>
    <s v="TITULAR DE ESCUELAS UNIVERSITARIAS"/>
    <s v="R109"/>
    <x v="9"/>
    <n v="520"/>
    <s v="INGENIERÍA DE SISTEMAS Y AUTOMÁTICA"/>
  </r>
  <r>
    <x v="15"/>
    <x v="4"/>
    <n v="459"/>
    <s v="459G"/>
    <s v="GRUPO-A"/>
    <n v="16564358"/>
    <s v="Desarrollo de aplicaciones multimedia"/>
    <s v="GG"/>
    <s v="GRUPO GRANDE"/>
    <s v="459G"/>
    <s v="GG de Desarrollo de aplicaciones multimedia"/>
    <s v="GRUPO-A"/>
    <s v="GG de Desarrollo de aplicaciones multimedia"/>
    <s v="1S"/>
    <n v="16564358"/>
    <s v="SOTA"/>
    <s v="EGUIZÁBAL"/>
    <s v="JOSÉ MANUEL"/>
    <s v="jmsota"/>
    <s v="jose-manuel.sota@unirioja.es"/>
    <n v="3.2"/>
    <n v="3.2"/>
    <n v="532"/>
    <s v="LABORAL DOCENTE-ASOCIADO"/>
    <s v="P04"/>
    <s v="TIEMPO PARCIAL (4+4 HORAS)"/>
    <s v="2017-09-15 00:00:00.0"/>
    <s v="2019-09-14 00:00:00.0"/>
    <s v="PI101275"/>
    <s v="PROFESOR ASOCIADO"/>
    <s v="R111"/>
    <x v="7"/>
    <n v="570"/>
    <s v="LENGUAJES Y SISTEMAS INFORMÁTICOS"/>
  </r>
  <r>
    <x v="15"/>
    <x v="4"/>
    <n v="459"/>
    <s v="459I"/>
    <s v="GRUPO-A1"/>
    <n v="16564358"/>
    <s v="Desarrollo de aplicaciones multimedia"/>
    <s v="GI"/>
    <s v="GRUPO DE INFORMÁTICA"/>
    <s v="459I"/>
    <s v="GI de Desarrollo de aplicaciones multimedia"/>
    <s v="GRUPO-A1"/>
    <s v="GI de Desarrollo de aplicaciones multimedia"/>
    <s v="1S"/>
    <n v="16564358"/>
    <s v="SOTA"/>
    <s v="EGUIZÁBAL"/>
    <s v="JOSÉ MANUEL"/>
    <s v="jmsota"/>
    <s v="jose-manuel.sota@unirioja.es"/>
    <n v="2.8"/>
    <n v="2.8"/>
    <n v="532"/>
    <s v="LABORAL DOCENTE-ASOCIADO"/>
    <s v="P04"/>
    <s v="TIEMPO PARCIAL (4+4 HORAS)"/>
    <s v="2017-09-15 00:00:00.0"/>
    <s v="2019-09-14 00:00:00.0"/>
    <s v="PI101275"/>
    <s v="PROFESOR ASOCIADO"/>
    <s v="R111"/>
    <x v="7"/>
    <n v="570"/>
    <s v="LENGUAJES Y SISTEMAS INFORMÁTICOS"/>
  </r>
  <r>
    <x v="15"/>
    <x v="4"/>
    <n v="460"/>
    <s v="460G"/>
    <s v="GRUPO-A"/>
    <n v="15973686"/>
    <s v="Prácticas externas II"/>
    <s v="GG"/>
    <s v="GRUPO GRANDE"/>
    <s v="460G"/>
    <s v="GG de Prácticas externas"/>
    <s v="GRUPO-A"/>
    <s v="GG de Prácticas externas"/>
    <s v="1S"/>
    <n v="15973686"/>
    <s v="JAIME"/>
    <s v="ELIZONDO"/>
    <s v="ARTURO"/>
    <s v="arjaime"/>
    <s v="arturo.jaime@unirioja.es"/>
    <n v="0.1"/>
    <n v="0.1"/>
    <n v="504"/>
    <s v="PROFESOR TITULAR UNIVERSIDAD"/>
    <s v="C01"/>
    <s v="TIEMPO COMPLETO"/>
    <s v="2015-09-15 00:00:00.0"/>
    <s v="null"/>
    <s v="DF100152"/>
    <s v="PROFESOR TITULAR DE UNIVERSIDAD"/>
    <s v="R111"/>
    <x v="7"/>
    <n v="570"/>
    <s v="LENGUAJES Y SISTEMAS INFORMÁTICOS"/>
  </r>
  <r>
    <x v="15"/>
    <x v="4"/>
    <n v="460"/>
    <s v="460G"/>
    <s v="GRUPO-A"/>
    <n v="16536550"/>
    <s v="Prácticas externas II"/>
    <s v="GG"/>
    <s v="GRUPO GRANDE"/>
    <s v="460G"/>
    <s v="GG de Prácticas externas"/>
    <s v="GRUPO-A"/>
    <s v="GG de Prácticas externas"/>
    <s v="1S"/>
    <n v="16536550"/>
    <s v="MATA"/>
    <s v="SOTÉS"/>
    <s v="ELOY JAVIER"/>
    <s v="mata"/>
    <s v="eloy.mata@unirioja.es"/>
    <n v="0.2"/>
    <n v="0.2"/>
    <n v="504"/>
    <s v="PROFESOR TITULAR UNIVERSIDAD"/>
    <s v="C01"/>
    <s v="TIEMPO COMPLETO"/>
    <s v="2018-09-17 00:00:00.0"/>
    <s v="null"/>
    <s v="DF32238"/>
    <s v="TITULAR DE UNIVERSIDAD"/>
    <s v="R111"/>
    <x v="7"/>
    <n v="570"/>
    <s v="LENGUAJES Y SISTEMAS INFORMÁTICOS"/>
  </r>
  <r>
    <x v="15"/>
    <x v="4"/>
    <n v="460"/>
    <s v="460G"/>
    <s v="GRUPO-A"/>
    <n v="16545261"/>
    <s v="Prácticas externas II"/>
    <s v="GG"/>
    <s v="GRUPO GRANDE"/>
    <s v="460G"/>
    <s v="GG de Prácticas externas"/>
    <s v="GRUPO-A"/>
    <s v="GG de Prácticas externas"/>
    <s v="1S"/>
    <n v="16545261"/>
    <s v="OLARTE"/>
    <s v="LARREA"/>
    <s v="JUAN JOSÉ"/>
    <s v="jjolarte"/>
    <s v="jjolarte@unirioja.es"/>
    <n v="0.2"/>
    <n v="0.2"/>
    <n v="504"/>
    <s v="PROFESOR TITULAR UNIVERSIDAD"/>
    <s v="C01"/>
    <s v="TIEMPO COMPLETO"/>
    <s v="2018-09-17 00:00:00.0"/>
    <s v="null"/>
    <s v="DF32239"/>
    <s v="PROFESOR TITULAR DE UNIVERSIDAD"/>
    <s v="R111"/>
    <x v="7"/>
    <n v="570"/>
    <s v="LENGUAJES Y SISTEMAS INFORMÁTICOS"/>
  </r>
  <r>
    <x v="15"/>
    <x v="4"/>
    <n v="460"/>
    <s v="460G"/>
    <s v="GRUPO-A"/>
    <n v="16546828"/>
    <s v="Prácticas externas II"/>
    <s v="GG"/>
    <s v="GRUPO GRANDE"/>
    <s v="460G"/>
    <s v="GG de Prácticas externas"/>
    <s v="GRUPO-A"/>
    <s v="GG de Prácticas externas"/>
    <s v="1S"/>
    <n v="16546828"/>
    <s v="PASCUAL"/>
    <s v="MARTÍNEZ LOSA"/>
    <s v="MARÍA VICO"/>
    <s v="mvico"/>
    <s v="mvico@unirioja.es"/>
    <n v="0.2"/>
    <n v="0.2"/>
    <n v="534"/>
    <s v="CONTRATADO DOCTOR -TIPO 1"/>
    <s v="C01"/>
    <s v="TIEMPO COMPLETO"/>
    <s v="2009-11-06 00:00:00.0"/>
    <s v="null"/>
    <s v="LD100291"/>
    <s v="CONTRATADO DOCTOR"/>
    <s v="R111"/>
    <x v="7"/>
    <n v="570"/>
    <s v="LENGUAJES Y SISTEMAS INFORMÁTICOS"/>
  </r>
  <r>
    <x v="15"/>
    <x v="4"/>
    <n v="460"/>
    <s v="460G"/>
    <s v="GRUPO-A"/>
    <n v="16551912"/>
    <s v="Prácticas externas II"/>
    <s v="GG"/>
    <s v="GRUPO GRANDE"/>
    <s v="460G"/>
    <s v="GG de Prácticas externas"/>
    <s v="GRUPO-A"/>
    <s v="GG de Prácticas externas"/>
    <s v="1S"/>
    <n v="16551912"/>
    <s v="GARCÍA"/>
    <s v="IZQUIERDO"/>
    <s v="FRANCISCO JOSÉ"/>
    <s v="fgarcia"/>
    <s v="francisco.garcia@unirioja.es"/>
    <n v="0.1"/>
    <n v="0.1"/>
    <n v="534"/>
    <s v="CONTRATADO DOCTOR -TIPO 1"/>
    <s v="C01"/>
    <s v="TIEMPO COMPLETO"/>
    <s v="2013-07-20 00:00:00.0"/>
    <s v="null"/>
    <s v="LD100292"/>
    <s v="CONTRATADO DOCTOR"/>
    <s v="R111"/>
    <x v="7"/>
    <n v="570"/>
    <s v="LENGUAJES Y SISTEMAS INFORMÁTICOS"/>
  </r>
  <r>
    <x v="15"/>
    <x v="4"/>
    <n v="460"/>
    <s v="460G"/>
    <s v="GRUPO-A"/>
    <n v="16567689"/>
    <s v="Prácticas externas II"/>
    <s v="GG"/>
    <s v="GRUPO GRANDE"/>
    <s v="460G"/>
    <s v="GG de Prácticas externas"/>
    <s v="GRUPO-A"/>
    <s v="GG de Prácticas externas"/>
    <s v="1S"/>
    <n v="16567689"/>
    <s v="SÁENZ DE CABEZÓN"/>
    <s v="IRIGARAY"/>
    <s v="EDUARDO"/>
    <s v="esaenz-d"/>
    <s v="eduardo.saenz-de-cabezon@unirioja.es"/>
    <n v="0.1"/>
    <n v="0.1"/>
    <n v="504"/>
    <s v="PROFESOR TITULAR UNIVERSIDAD"/>
    <s v="C01"/>
    <s v="TIEMPO COMPLETO"/>
    <s v="2018-12-18 00:00:00.0"/>
    <s v="null"/>
    <s v="DF100367"/>
    <s v="PROFESOR TITULAR DE UNIVERSIDAD"/>
    <s v="R111"/>
    <x v="7"/>
    <n v="570"/>
    <s v="LENGUAJES Y SISTEMAS INFORMÁTICOS"/>
  </r>
  <r>
    <x v="15"/>
    <x v="4"/>
    <n v="460"/>
    <s v="460G"/>
    <s v="GRUPO-A"/>
    <n v="16575155"/>
    <s v="Prácticas externas II"/>
    <s v="GG"/>
    <s v="GRUPO GRANDE"/>
    <s v="460G"/>
    <s v="GG de Prácticas externas"/>
    <s v="GRUPO-A"/>
    <s v="GG de Prácticas externas"/>
    <s v="1S"/>
    <n v="16575155"/>
    <s v="DOMÍNGUEZ"/>
    <s v="PÉREZ"/>
    <s v="CÉSAR"/>
    <s v="cedomin"/>
    <s v="cesar.dominguez@unirioja.es"/>
    <n v="0.2"/>
    <n v="0.2"/>
    <n v="504"/>
    <s v="PROFESOR TITULAR UNIVERSIDAD"/>
    <s v="C01"/>
    <s v="TIEMPO COMPLETO"/>
    <s v="2017-12-12 00:00:00.0"/>
    <s v="null"/>
    <s v="DF100346"/>
    <s v="PROFESOR TITULAR DE UNIVERSIDAD"/>
    <s v="R111"/>
    <x v="7"/>
    <n v="570"/>
    <s v="LENGUAJES Y SISTEMAS INFORMÁTICOS"/>
  </r>
  <r>
    <x v="15"/>
    <x v="4"/>
    <n v="460"/>
    <s v="460G"/>
    <s v="GRUPO-A"/>
    <n v="16590764"/>
    <s v="Prácticas externas II"/>
    <s v="GG"/>
    <s v="GRUPO GRANDE"/>
    <s v="460G"/>
    <s v="GG de Prácticas externas"/>
    <s v="GRUPO-A"/>
    <s v="GG de Prácticas externas"/>
    <s v="1S"/>
    <n v="16590764"/>
    <s v="ARANSAY"/>
    <s v="AZOFRA"/>
    <s v="JESÚS MARÍA"/>
    <s v="jearansa"/>
    <s v="jesus-maria.aransay@unirioja.es"/>
    <n v="0.2"/>
    <n v="0.2"/>
    <n v="534"/>
    <s v="CONTRATADO DOCTOR -TIPO 1"/>
    <s v="C01"/>
    <s v="TIEMPO COMPLETO"/>
    <s v="2010-09-01 00:00:00.0"/>
    <s v="null"/>
    <s v="PI100763"/>
    <s v="PROFESOR CONTRATADO DOCTOR"/>
    <s v="R111"/>
    <x v="7"/>
    <n v="75"/>
    <s v="CIENCIA DE LA COMPUTACIÓN E INTELIGENCIA ARTIFICIA"/>
  </r>
  <r>
    <x v="15"/>
    <x v="4"/>
    <n v="460"/>
    <s v="460G"/>
    <s v="GRUPO-A"/>
    <n v="16597051"/>
    <s v="Prácticas externas II"/>
    <s v="GG"/>
    <s v="GRUPO GRANDE"/>
    <s v="460G"/>
    <s v="GG de Prácticas externas"/>
    <s v="GRUPO-A"/>
    <s v="GG de Prácticas externas"/>
    <s v="1S"/>
    <n v="16597051"/>
    <s v="ROMERO"/>
    <s v="IBÁÑEZ"/>
    <s v="ANA"/>
    <s v="anromero"/>
    <s v="ana.romero@unirioja.es"/>
    <n v="0.2"/>
    <n v="0.2"/>
    <n v="504"/>
    <s v="PROFESOR TITULAR UNIVERSIDAD"/>
    <s v="C01"/>
    <s v="TIEMPO COMPLETO"/>
    <s v="2018-12-18 00:00:00.0"/>
    <s v="null"/>
    <s v="DF100324"/>
    <s v="PROFESOR TITULAR DE UNIVERSIDAD"/>
    <s v="R111"/>
    <x v="7"/>
    <n v="75"/>
    <s v="CIENCIA DE LA COMPUTACIÓN E INTELIGENCIA ARTIFICIA"/>
  </r>
  <r>
    <x v="15"/>
    <x v="4"/>
    <n v="460"/>
    <s v="460G"/>
    <s v="GRUPO-A"/>
    <n v="16613711"/>
    <s v="Prácticas externas II"/>
    <s v="GG"/>
    <s v="GRUPO GRANDE"/>
    <s v="460G"/>
    <s v="GG de Prácticas externas"/>
    <s v="GRUPO-A"/>
    <s v="GG de Prácticas externas"/>
    <s v="1S"/>
    <n v="16613711"/>
    <s v="HERAS"/>
    <s v="VICENTE"/>
    <s v="JÓNATAN"/>
    <s v="joheras"/>
    <s v="jonathan.heras@unirioja.es"/>
    <n v="0.2"/>
    <n v="0.2"/>
    <n v="536"/>
    <s v="PROFESOR INTERINO"/>
    <s v="C01"/>
    <s v="TIEMPO COMPLETO"/>
    <s v="2017-09-15 00:00:00.0"/>
    <s v="null"/>
    <s v="PI101271"/>
    <s v="PROFESOR CONTRATADO INTERINO"/>
    <s v="R111"/>
    <x v="7"/>
    <n v="75"/>
    <s v="CIENCIA DE LA COMPUTACIÓN E INTELIGENCIA ARTIFICIA"/>
  </r>
  <r>
    <x v="15"/>
    <x v="4"/>
    <n v="460"/>
    <s v="460G"/>
    <s v="GRUPO-A"/>
    <n v="16622450"/>
    <s v="Prácticas externas II"/>
    <s v="GG"/>
    <s v="GRUPO GRANDE"/>
    <s v="460G"/>
    <s v="GG de Prácticas externas"/>
    <s v="GRUPO-A"/>
    <s v="GG de Prácticas externas"/>
    <s v="1S"/>
    <n v="16622450"/>
    <s v="DIVASÓN"/>
    <s v="MALLAGARAY"/>
    <s v="JOSE"/>
    <s v="jodivaso"/>
    <s v="jose.divason@unirioja.es"/>
    <n v="0.1"/>
    <n v="0.1"/>
    <n v="536"/>
    <s v="PROFESOR INTERINO"/>
    <s v="C01"/>
    <s v="TIEMPO COMPLETO"/>
    <s v="2017-09-15 00:00:00.0"/>
    <s v="null"/>
    <s v="PI101270"/>
    <s v="PROFESOR CONTRATADO INTERINO"/>
    <s v="R111"/>
    <x v="7"/>
    <n v="75"/>
    <s v="CIENCIA DE LA COMPUTACIÓN E INTELIGENCIA ARTIFICIA"/>
  </r>
  <r>
    <x v="15"/>
    <x v="4"/>
    <n v="460"/>
    <s v="460G"/>
    <s v="GRUPO-A"/>
    <n v="17710488"/>
    <s v="Prácticas externas II"/>
    <s v="GG"/>
    <s v="GRUPO GRANDE"/>
    <s v="460G"/>
    <s v="GG de Prácticas externas"/>
    <s v="GRUPO-A"/>
    <s v="GG de Prácticas externas"/>
    <s v="1S"/>
    <n v="17710488"/>
    <s v="LAMBAN"/>
    <s v="PARDO"/>
    <s v="LAUREANO"/>
    <s v="lalamban"/>
    <s v="lalamban@unirioja.es"/>
    <n v="0.1"/>
    <n v="0.1"/>
    <n v="504"/>
    <s v="PROFESOR TITULAR UNIVERSIDAD"/>
    <s v="C01"/>
    <s v="TIEMPO COMPLETO"/>
    <s v="2016-09-15 00:00:00.0"/>
    <s v="null"/>
    <s v="DF32144"/>
    <s v="TITULAR DE ESCUELAS UNIVERSITARIAS"/>
    <s v="R111"/>
    <x v="7"/>
    <n v="75"/>
    <s v="CIENCIA DE LA COMPUTACIÓN E INTELIGENCIA ARTIFICIA"/>
  </r>
  <r>
    <x v="15"/>
    <x v="4"/>
    <n v="460"/>
    <s v="460G"/>
    <s v="GRUPO-A"/>
    <n v="72791632"/>
    <s v="Prácticas externas II"/>
    <s v="GG"/>
    <s v="GRUPO GRANDE"/>
    <s v="460G"/>
    <s v="GG de Prácticas externas"/>
    <s v="GRUPO-A"/>
    <s v="GG de Prácticas externas"/>
    <s v="1S"/>
    <n v="72791632"/>
    <s v="PÉREZ"/>
    <s v="VALLE"/>
    <s v="BEATRIZ"/>
    <s v="beperev"/>
    <s v="beatriz.perez@unirioja.es"/>
    <n v="0.1"/>
    <n v="0.1"/>
    <n v="536"/>
    <s v="PROFESOR INTERINO"/>
    <s v="C01"/>
    <s v="TIEMPO COMPLETO"/>
    <s v="2009-10-01 00:00:00.0"/>
    <s v="null"/>
    <s v="PI100722"/>
    <s v="PROFESOR CONTRATADO INTERINO"/>
    <s v="R111"/>
    <x v="7"/>
    <n v="75"/>
    <s v="CIENCIA DE LA COMPUTACIÓN E INTELIGENCIA ARTIFICIA"/>
  </r>
  <r>
    <x v="15"/>
    <x v="4"/>
    <n v="460"/>
    <s v="460G"/>
    <s v="GRUPO-A"/>
    <n v="73079169"/>
    <s v="Prácticas externas II"/>
    <s v="GG"/>
    <s v="GRUPO GRANDE"/>
    <s v="460G"/>
    <s v="GG de Prácticas externas"/>
    <s v="GRUPO-A"/>
    <s v="GG de Prácticas externas"/>
    <s v="1S"/>
    <n v="73079169"/>
    <s v="RUBIO"/>
    <s v="GARCÍA"/>
    <s v="ÁNGEL LUIS"/>
    <s v="arubio"/>
    <s v="arubio@unirioja.es"/>
    <n v="0.1"/>
    <n v="0.1"/>
    <n v="504"/>
    <s v="PROFESOR TITULAR UNIVERSIDAD"/>
    <s v="C01"/>
    <s v="TIEMPO COMPLETO"/>
    <s v="2018-12-18 00:00:00.0"/>
    <s v="null"/>
    <s v="DF100366"/>
    <s v="PROFESOR TITULAR DE UNIVERSIDAD"/>
    <s v="R111"/>
    <x v="7"/>
    <n v="570"/>
    <s v="LENGUAJES Y SISTEMAS INFORMÁTICOS"/>
  </r>
  <r>
    <x v="15"/>
    <x v="4"/>
    <n v="460"/>
    <s v="460G"/>
    <s v="GRUPO-B"/>
    <n v="16546828"/>
    <s v="Prácticas externas II"/>
    <s v="GG"/>
    <s v="GRUPO GRANDE"/>
    <s v="460G"/>
    <s v="GG de Prácticas externas"/>
    <s v="GRUPO-B"/>
    <s v="GG de Prácticas externas"/>
    <s v="2S"/>
    <n v="16546828"/>
    <s v="PASCUAL"/>
    <s v="MARTÍNEZ LOSA"/>
    <s v="MARÍA VICO"/>
    <s v="mvico"/>
    <s v="mvico@unirioja.es"/>
    <n v="0"/>
    <n v="0"/>
    <n v="534"/>
    <s v="CONTRATADO DOCTOR -TIPO 1"/>
    <s v="C01"/>
    <s v="TIEMPO COMPLETO"/>
    <s v="2009-11-06 00:00:00.0"/>
    <s v="null"/>
    <s v="LD100291"/>
    <s v="CONTRATADO DOCTOR"/>
    <s v="R111"/>
    <x v="7"/>
    <n v="570"/>
    <s v="LENGUAJES Y SISTEMAS INFORMÁTICOS"/>
  </r>
  <r>
    <x v="15"/>
    <x v="4"/>
    <n v="461"/>
    <s v="461G"/>
    <s v="GRUPO-A"/>
    <n v="16546828"/>
    <s v="Trabajo fin de grado en Ingeniería Informática"/>
    <s v="GG"/>
    <s v="GRUPO GRANDE"/>
    <s v="461G"/>
    <s v="TRABAJO FIN DE GRADO"/>
    <s v="GRUPO-A"/>
    <s v="TRABAJO FIN DE GRADO"/>
    <s v="I"/>
    <n v="16546828"/>
    <s v="PASCUAL"/>
    <s v="MARTÍNEZ LOSA"/>
    <s v="MARÍA VICO"/>
    <s v="mvico"/>
    <s v="mvico@unirioja.es"/>
    <n v="0"/>
    <n v="0"/>
    <n v="534"/>
    <s v="CONTRATADO DOCTOR -TIPO 1"/>
    <s v="C01"/>
    <s v="TIEMPO COMPLETO"/>
    <s v="2009-11-06 00:00:00.0"/>
    <s v="null"/>
    <s v="LD100291"/>
    <s v="CONTRATADO DOCTOR"/>
    <s v="R111"/>
    <x v="7"/>
    <n v="570"/>
    <s v="LENGUAJES Y SISTEMAS INFORMÁTICOS"/>
  </r>
  <r>
    <x v="13"/>
    <x v="4"/>
    <n v="462"/>
    <s v="462G"/>
    <s v="GRUPO-A"/>
    <n v="16526587"/>
    <s v="Expresión gráfica"/>
    <s v="GG"/>
    <s v="GRUPO GRANDE"/>
    <s v="462G"/>
    <s v="GRUPO GRANDE DE Expresión gráfica"/>
    <s v="GRUPO-A"/>
    <s v="Grupo Grande de Expresión gráfica"/>
    <s v="1S"/>
    <n v="16526587"/>
    <s v="SANTAMARÍA"/>
    <s v="PEÑA"/>
    <s v="JACINTO"/>
    <s v="jasanta"/>
    <s v="jacinto.santamaria@unirioja.es"/>
    <n v="3.6"/>
    <n v="3.6"/>
    <n v="504"/>
    <s v="PROFESOR TITULAR UNIVERSIDAD"/>
    <s v="C01"/>
    <s v="TIEMPO COMPLETO"/>
    <s v="2017-09-15 00:00:00.0"/>
    <s v="null"/>
    <s v="DF31894"/>
    <s v="TITULAR DE UNIVERSIDAD"/>
    <s v="R110"/>
    <x v="10"/>
    <n v="305"/>
    <s v="EXPRESIÓN GRÁFICA EN LA INGENIERÍA"/>
  </r>
  <r>
    <x v="13"/>
    <x v="4"/>
    <n v="462"/>
    <s v="462I"/>
    <s v="GRUPO-A1"/>
    <n v="16572481"/>
    <s v="Expresión gráfica"/>
    <s v="GI"/>
    <s v="GRUPO DE INFORMÁTICA"/>
    <s v="462I"/>
    <s v="INFORMÁTICA DE Expresión gráfica"/>
    <s v="GRUPO-A1"/>
    <s v="Informática de Expresión gráfica"/>
    <s v="1S"/>
    <n v="16572481"/>
    <s v="ARANCÓN"/>
    <s v="PÉREZ"/>
    <s v="DAVID"/>
    <s v="daaranp"/>
    <s v="david.arancon@unirioja.es"/>
    <n v="1.5"/>
    <n v="1.5"/>
    <n v="532"/>
    <s v="LABORAL DOCENTE-ASOCIADO"/>
    <s v="P03"/>
    <s v="TIEMPO PARCIAL (3+3 HORAS)"/>
    <s v="2018-09-17 00:00:00.0"/>
    <s v="2019-09-14 00:00:00.0"/>
    <s v="PI101379"/>
    <s v="PROFESOR ASOCIADO"/>
    <s v="R110"/>
    <x v="10"/>
    <n v="305"/>
    <s v="EXPRESIÓN GRÁFICA EN LA INGENIERÍA"/>
  </r>
  <r>
    <x v="13"/>
    <x v="4"/>
    <n v="462"/>
    <s v="462I"/>
    <s v="GRUPO-A2"/>
    <n v="16572481"/>
    <s v="Expresión gráfica"/>
    <s v="GI"/>
    <s v="GRUPO DE INFORMÁTICA"/>
    <s v="462I"/>
    <s v="INFORMÁTICA DE Expresión gráfica"/>
    <s v="GRUPO-A2"/>
    <s v="Informática de Expresión gráfica"/>
    <s v="1S"/>
    <n v="16572481"/>
    <s v="ARANCÓN"/>
    <s v="PÉREZ"/>
    <s v="DAVID"/>
    <s v="daaranp"/>
    <s v="david.arancon@unirioja.es"/>
    <n v="1.5"/>
    <n v="1.5"/>
    <n v="532"/>
    <s v="LABORAL DOCENTE-ASOCIADO"/>
    <s v="P03"/>
    <s v="TIEMPO PARCIAL (3+3 HORAS)"/>
    <s v="2018-09-17 00:00:00.0"/>
    <s v="2019-09-14 00:00:00.0"/>
    <s v="PI101379"/>
    <s v="PROFESOR ASOCIADO"/>
    <s v="R110"/>
    <x v="10"/>
    <n v="305"/>
    <s v="EXPRESIÓN GRÁFICA EN LA INGENIERÍA"/>
  </r>
  <r>
    <x v="13"/>
    <x v="4"/>
    <n v="462"/>
    <s v="462R"/>
    <s v="GRUPO-A1"/>
    <n v="16526587"/>
    <s v="Expresión gráfica"/>
    <s v="GR"/>
    <s v="GRUPO REDUCIDO"/>
    <s v="462R"/>
    <s v="GRUPO REDUCIDO DE Expresión gráfica"/>
    <s v="GRUPO-A1"/>
    <s v="Grupo Reducido de Expresión gráfica"/>
    <s v="1S"/>
    <n v="16526587"/>
    <s v="SANTAMARÍA"/>
    <s v="PEÑA"/>
    <s v="JACINTO"/>
    <s v="jasanta"/>
    <s v="jacinto.santamaria@unirioja.es"/>
    <n v="0.9"/>
    <n v="0.9"/>
    <n v="504"/>
    <s v="PROFESOR TITULAR UNIVERSIDAD"/>
    <s v="C01"/>
    <s v="TIEMPO COMPLETO"/>
    <s v="2017-09-15 00:00:00.0"/>
    <s v="null"/>
    <s v="DF31894"/>
    <s v="TITULAR DE UNIVERSIDAD"/>
    <s v="R110"/>
    <x v="10"/>
    <n v="305"/>
    <s v="EXPRESIÓN GRÁFICA EN LA INGENIERÍA"/>
  </r>
  <r>
    <x v="14"/>
    <x v="4"/>
    <n v="462"/>
    <s v="462G"/>
    <s v="GRUPO-A"/>
    <n v="16526587"/>
    <s v="Expresión gráfica"/>
    <s v="GG"/>
    <s v="GRUPO GRANDE"/>
    <s v="462G"/>
    <s v="GRUPO GRANDE DE Expresión gráfica"/>
    <s v="GRUPO-A"/>
    <s v="Grupo Grande de Expresión gráfica"/>
    <s v="1S"/>
    <n v="16526587"/>
    <s v="SANTAMARÍA"/>
    <s v="PEÑA"/>
    <s v="JACINTO"/>
    <s v="jasanta"/>
    <s v="jacinto.santamaria@unirioja.es"/>
    <n v="3.6"/>
    <m/>
    <n v="504"/>
    <s v="PROFESOR TITULAR UNIVERSIDAD"/>
    <s v="C01"/>
    <s v="TIEMPO COMPLETO"/>
    <s v="2017-09-15 00:00:00.0"/>
    <s v="null"/>
    <s v="DF31894"/>
    <s v="TITULAR DE UNIVERSIDAD"/>
    <s v="R110"/>
    <x v="10"/>
    <n v="305"/>
    <s v="EXPRESIÓN GRÁFICA EN LA INGENIERÍA"/>
  </r>
  <r>
    <x v="14"/>
    <x v="4"/>
    <n v="462"/>
    <s v="462I"/>
    <s v="GRUPO-A1"/>
    <n v="16572481"/>
    <s v="Expresión gráfica"/>
    <s v="GI"/>
    <s v="GRUPO DE INFORMÁTICA"/>
    <s v="462I"/>
    <s v="INFORMÁTICA DE Expresión gráfica"/>
    <s v="GRUPO-A1"/>
    <s v="Informática de Expresión gráfica"/>
    <s v="1S"/>
    <n v="16572481"/>
    <s v="ARANCÓN"/>
    <s v="PÉREZ"/>
    <s v="DAVID"/>
    <s v="daaranp"/>
    <s v="david.arancon@unirioja.es"/>
    <n v="1.5"/>
    <m/>
    <n v="532"/>
    <s v="LABORAL DOCENTE-ASOCIADO"/>
    <s v="P03"/>
    <s v="TIEMPO PARCIAL (3+3 HORAS)"/>
    <s v="2018-09-17 00:00:00.0"/>
    <s v="2019-09-14 00:00:00.0"/>
    <s v="PI101379"/>
    <s v="PROFESOR ASOCIADO"/>
    <s v="R110"/>
    <x v="10"/>
    <n v="305"/>
    <s v="EXPRESIÓN GRÁFICA EN LA INGENIERÍA"/>
  </r>
  <r>
    <x v="14"/>
    <x v="4"/>
    <n v="462"/>
    <s v="462I"/>
    <s v="GRUPO-A2"/>
    <n v="16572481"/>
    <s v="Expresión gráfica"/>
    <s v="GI"/>
    <s v="GRUPO DE INFORMÁTICA"/>
    <s v="462I"/>
    <s v="INFORMÁTICA DE Expresión gráfica"/>
    <s v="GRUPO-A2"/>
    <s v="Informática de Expresión gráfica"/>
    <s v="1S"/>
    <n v="16572481"/>
    <s v="ARANCÓN"/>
    <s v="PÉREZ"/>
    <s v="DAVID"/>
    <s v="daaranp"/>
    <s v="david.arancon@unirioja.es"/>
    <n v="1.5"/>
    <m/>
    <n v="532"/>
    <s v="LABORAL DOCENTE-ASOCIADO"/>
    <s v="P03"/>
    <s v="TIEMPO PARCIAL (3+3 HORAS)"/>
    <s v="2018-09-17 00:00:00.0"/>
    <s v="2019-09-14 00:00:00.0"/>
    <s v="PI101379"/>
    <s v="PROFESOR ASOCIADO"/>
    <s v="R110"/>
    <x v="10"/>
    <n v="305"/>
    <s v="EXPRESIÓN GRÁFICA EN LA INGENIERÍA"/>
  </r>
  <r>
    <x v="14"/>
    <x v="4"/>
    <n v="462"/>
    <s v="462R"/>
    <s v="GRUPO-A1"/>
    <n v="16526587"/>
    <s v="Expresión gráfica"/>
    <s v="GR"/>
    <s v="GRUPO REDUCIDO"/>
    <s v="462R"/>
    <s v="GRUPO REDUCIDO DE Expresión gráfica"/>
    <s v="GRUPO-A1"/>
    <s v="Grupo Reducido de Expresión gráfica"/>
    <s v="1S"/>
    <n v="16526587"/>
    <s v="SANTAMARÍA"/>
    <s v="PEÑA"/>
    <s v="JACINTO"/>
    <s v="jasanta"/>
    <s v="jacinto.santamaria@unirioja.es"/>
    <n v="0.9"/>
    <m/>
    <n v="504"/>
    <s v="PROFESOR TITULAR UNIVERSIDAD"/>
    <s v="C01"/>
    <s v="TIEMPO COMPLETO"/>
    <s v="2017-09-15 00:00:00.0"/>
    <s v="null"/>
    <s v="DF31894"/>
    <s v="TITULAR DE UNIVERSIDAD"/>
    <s v="R110"/>
    <x v="10"/>
    <n v="305"/>
    <s v="EXPRESIÓN GRÁFICA EN LA INGENIERÍA"/>
  </r>
  <r>
    <x v="14"/>
    <x v="4"/>
    <n v="463"/>
    <s v="463G"/>
    <s v="GRUPO-A"/>
    <n v="16590764"/>
    <s v="Informática"/>
    <s v="GG"/>
    <s v="GRUPO GRANDE"/>
    <s v="463G"/>
    <s v="GRUPO GRANDE DE Informática"/>
    <s v="GRUPO-A"/>
    <s v="Grupo Grande de Informática"/>
    <s v="2S"/>
    <n v="16590764"/>
    <s v="ARANSAY"/>
    <s v="AZOFRA"/>
    <s v="JESÚS MARÍA"/>
    <s v="jearansa"/>
    <s v="jesus-maria.aransay@unirioja.es"/>
    <n v="3.6"/>
    <n v="3.6"/>
    <n v="534"/>
    <s v="CONTRATADO DOCTOR -TIPO 1"/>
    <s v="C01"/>
    <s v="TIEMPO COMPLETO"/>
    <s v="2010-09-01 00:00:00.0"/>
    <s v="null"/>
    <s v="PI100763"/>
    <s v="PROFESOR CONTRATADO DOCTOR"/>
    <s v="R111"/>
    <x v="7"/>
    <n v="75"/>
    <s v="CIENCIA DE LA COMPUTACIÓN E INTELIGENCIA ARTIFICIA"/>
  </r>
  <r>
    <x v="14"/>
    <x v="4"/>
    <n v="463"/>
    <s v="463I"/>
    <s v="GRUPO-A1"/>
    <n v="16590764"/>
    <s v="Informática"/>
    <s v="GI"/>
    <s v="GRUPO DE INFORMÁTICA"/>
    <s v="463I"/>
    <s v="INFORMÁTICA DE Informática"/>
    <s v="GRUPO-A1"/>
    <s v="Informática de Informática"/>
    <s v="2S"/>
    <n v="16590764"/>
    <s v="ARANSAY"/>
    <s v="AZOFRA"/>
    <s v="JESÚS MARÍA"/>
    <s v="jearansa"/>
    <s v="jesus-maria.aransay@unirioja.es"/>
    <n v="2.4"/>
    <n v="2.4"/>
    <n v="534"/>
    <s v="CONTRATADO DOCTOR -TIPO 1"/>
    <s v="C01"/>
    <s v="TIEMPO COMPLETO"/>
    <s v="2010-09-01 00:00:00.0"/>
    <s v="null"/>
    <s v="PI100763"/>
    <s v="PROFESOR CONTRATADO DOCTOR"/>
    <s v="R111"/>
    <x v="7"/>
    <n v="75"/>
    <s v="CIENCIA DE LA COMPUTACIÓN E INTELIGENCIA ARTIFICIA"/>
  </r>
  <r>
    <x v="14"/>
    <x v="4"/>
    <n v="465"/>
    <s v="465G"/>
    <s v="GRUPO-A"/>
    <n v="15863391"/>
    <s v="Hidráulica"/>
    <s v="GG"/>
    <s v="GRUPO GRANDE"/>
    <s v="465G"/>
    <s v="GRUPO GRANDE DE Hidráulica"/>
    <s v="GRUPO-A"/>
    <s v="Grupo Grande de Hidráulica"/>
    <s v="1S"/>
    <n v="15863391"/>
    <s v="PEÑA"/>
    <s v="NAVARIDAS"/>
    <s v="JOSÉ MIGUEL"/>
    <s v="jopena"/>
    <s v="jmiguel.penya@unirioja.es"/>
    <n v="3.6"/>
    <n v="3.6"/>
    <n v="533"/>
    <s v="COLABORADOR-TIPO 2 (Doctor)"/>
    <s v="C01"/>
    <s v="TIEMPO COMPLETO"/>
    <s v="2006-10-01 00:00:00.0"/>
    <s v="null"/>
    <s v="LD100579"/>
    <s v="PROFESOR COLABORADOR TIPO 2"/>
    <s v="R101"/>
    <x v="4"/>
    <n v="500"/>
    <s v="INGENIERÍA AGROFORESTAL"/>
  </r>
  <r>
    <x v="14"/>
    <x v="4"/>
    <n v="465"/>
    <s v="465L"/>
    <s v="GRUPO-A1"/>
    <n v="16586033"/>
    <s v="Hidráulica"/>
    <s v="GL"/>
    <s v="GRUPO DE LABORATORIO"/>
    <s v="465L"/>
    <s v="LABORATORIO DE Hidráulica"/>
    <s v="GRUPO-A1"/>
    <s v="Laboratorio de Hidráulica"/>
    <s v="1S"/>
    <n v="16586033"/>
    <s v="BAYONA"/>
    <s v="MANZANARES"/>
    <s v="JUDIT"/>
    <s v="jubayona"/>
    <s v="judit.bayona@unirioja.es"/>
    <n v="1.2"/>
    <n v="1.2"/>
    <n v="532"/>
    <s v="LABORAL DOCENTE-ASOCIADO"/>
    <s v="P02"/>
    <s v="TIEMPO PARCIAL (2+2 HORAS)"/>
    <s v="2016-09-15 00:00:00.0"/>
    <s v="2019-09-14 00:00:00.0"/>
    <s v="PI101097"/>
    <s v="PROFESOR ASOCIADO"/>
    <s v="R101"/>
    <x v="4"/>
    <n v="500"/>
    <s v="INGENIERÍA AGROFORESTAL"/>
  </r>
  <r>
    <x v="14"/>
    <x v="4"/>
    <n v="465"/>
    <s v="465L"/>
    <s v="GRUPO-A2"/>
    <n v="16586033"/>
    <s v="Hidráulica"/>
    <s v="GL"/>
    <s v="GRUPO DE LABORATORIO"/>
    <s v="465L"/>
    <s v="LABORATORIO DE Hidráulica"/>
    <s v="GRUPO-A2"/>
    <s v="Laboratorio de Hidráulica"/>
    <s v="1S"/>
    <n v="16586033"/>
    <s v="BAYONA"/>
    <s v="MANZANARES"/>
    <s v="JUDIT"/>
    <s v="jubayona"/>
    <s v="judit.bayona@unirioja.es"/>
    <n v="1.2"/>
    <n v="1.2"/>
    <n v="532"/>
    <s v="LABORAL DOCENTE-ASOCIADO"/>
    <s v="P02"/>
    <s v="TIEMPO PARCIAL (2+2 HORAS)"/>
    <s v="2016-09-15 00:00:00.0"/>
    <s v="2019-09-14 00:00:00.0"/>
    <s v="PI101097"/>
    <s v="PROFESOR ASOCIADO"/>
    <s v="R101"/>
    <x v="4"/>
    <n v="500"/>
    <s v="INGENIERÍA AGROFORESTAL"/>
  </r>
  <r>
    <x v="14"/>
    <x v="4"/>
    <n v="465"/>
    <s v="465R"/>
    <s v="GRUPO-A1"/>
    <n v="15863391"/>
    <s v="Hidráulica"/>
    <s v="GR"/>
    <s v="GRUPO REDUCIDO"/>
    <s v="465R"/>
    <s v="GRUPO REDUCIDO DE Hidráulica"/>
    <s v="GRUPO-A1"/>
    <s v="Grupo Reducido de Hidráulica"/>
    <s v="1S"/>
    <n v="15863391"/>
    <s v="PEÑA"/>
    <s v="NAVARIDAS"/>
    <s v="JOSÉ MIGUEL"/>
    <s v="jopena"/>
    <s v="jmiguel.penya@unirioja.es"/>
    <n v="0.1"/>
    <n v="0.1"/>
    <n v="533"/>
    <s v="COLABORADOR-TIPO 2 (Doctor)"/>
    <s v="C01"/>
    <s v="TIEMPO COMPLETO"/>
    <s v="2006-10-01 00:00:00.0"/>
    <s v="null"/>
    <s v="LD100579"/>
    <s v="PROFESOR COLABORADOR TIPO 2"/>
    <s v="R101"/>
    <x v="4"/>
    <n v="500"/>
    <s v="INGENIERÍA AGROFORESTAL"/>
  </r>
  <r>
    <x v="14"/>
    <x v="4"/>
    <n v="465"/>
    <s v="465R"/>
    <s v="GRUPO-A1"/>
    <n v="16586033"/>
    <s v="Hidráulica"/>
    <s v="GR"/>
    <s v="GRUPO REDUCIDO"/>
    <s v="465R"/>
    <s v="GRUPO REDUCIDO DE Hidráulica"/>
    <s v="GRUPO-A1"/>
    <s v="Grupo Reducido de Hidráulica"/>
    <s v="1S"/>
    <n v="16586033"/>
    <s v="BAYONA"/>
    <s v="MANZANARES"/>
    <s v="JUDIT"/>
    <s v="jubayona"/>
    <s v="judit.bayona@unirioja.es"/>
    <n v="1.1000000000000001"/>
    <n v="1.1000000000000001"/>
    <n v="532"/>
    <s v="LABORAL DOCENTE-ASOCIADO"/>
    <s v="P02"/>
    <s v="TIEMPO PARCIAL (2+2 HORAS)"/>
    <s v="2016-09-15 00:00:00.0"/>
    <s v="2019-09-14 00:00:00.0"/>
    <s v="PI101097"/>
    <s v="PROFESOR ASOCIADO"/>
    <s v="R101"/>
    <x v="4"/>
    <n v="500"/>
    <s v="INGENIERÍA AGROFORESTAL"/>
  </r>
  <r>
    <x v="14"/>
    <x v="4"/>
    <n v="465"/>
    <s v="465R"/>
    <s v="GRUPO-A2"/>
    <n v="15863391"/>
    <s v="Hidráulica"/>
    <s v="GR"/>
    <s v="GRUPO REDUCIDO"/>
    <s v="465R"/>
    <s v="GRUPO REDUCIDO DE Hidráulica"/>
    <s v="GRUPO-A2"/>
    <s v="Grupo Reducido de Hidráulica"/>
    <s v="1S"/>
    <n v="15863391"/>
    <s v="PEÑA"/>
    <s v="NAVARIDAS"/>
    <s v="JOSÉ MIGUEL"/>
    <s v="jopena"/>
    <s v="jmiguel.penya@unirioja.es"/>
    <n v="0.1"/>
    <n v="0.1"/>
    <n v="533"/>
    <s v="COLABORADOR-TIPO 2 (Doctor)"/>
    <s v="C01"/>
    <s v="TIEMPO COMPLETO"/>
    <s v="2006-10-01 00:00:00.0"/>
    <s v="null"/>
    <s v="LD100579"/>
    <s v="PROFESOR COLABORADOR TIPO 2"/>
    <s v="R101"/>
    <x v="4"/>
    <n v="500"/>
    <s v="INGENIERÍA AGROFORESTAL"/>
  </r>
  <r>
    <x v="14"/>
    <x v="4"/>
    <n v="465"/>
    <s v="465R"/>
    <s v="GRUPO-A2"/>
    <n v="16586033"/>
    <s v="Hidráulica"/>
    <s v="GR"/>
    <s v="GRUPO REDUCIDO"/>
    <s v="465R"/>
    <s v="GRUPO REDUCIDO DE Hidráulica"/>
    <s v="GRUPO-A2"/>
    <s v="Grupo Reducido de Hidráulica"/>
    <s v="1S"/>
    <n v="16586033"/>
    <s v="BAYONA"/>
    <s v="MANZANARES"/>
    <s v="JUDIT"/>
    <s v="jubayona"/>
    <s v="judit.bayona@unirioja.es"/>
    <n v="1.1000000000000001"/>
    <n v="1.1000000000000001"/>
    <n v="532"/>
    <s v="LABORAL DOCENTE-ASOCIADO"/>
    <s v="P02"/>
    <s v="TIEMPO PARCIAL (2+2 HORAS)"/>
    <s v="2016-09-15 00:00:00.0"/>
    <s v="2019-09-14 00:00:00.0"/>
    <s v="PI101097"/>
    <s v="PROFESOR ASOCIADO"/>
    <s v="R101"/>
    <x v="4"/>
    <n v="500"/>
    <s v="INGENIERÍA AGROFORESTAL"/>
  </r>
  <r>
    <x v="14"/>
    <x v="4"/>
    <n v="466"/>
    <s v="466G"/>
    <s v="GRUPO-A"/>
    <n v="9740221"/>
    <s v="Tecnología de los alimentos"/>
    <s v="GG"/>
    <s v="GRUPO GRANDE"/>
    <s v="466G"/>
    <s v="GRUPO GRANDE DE Tecnología de los alimentos"/>
    <s v="GRUPO-A"/>
    <s v="Grupo Grande de Tecnología de los alimentos"/>
    <s v="1S"/>
    <n v="9740221"/>
    <s v="GONZÁLEZ"/>
    <s v="FANDOS"/>
    <s v="MARÍA ELENA"/>
    <s v="elengonz"/>
    <s v="elena.gonzalez@unirioja.es"/>
    <n v="0.4"/>
    <n v="0.4"/>
    <n v="500"/>
    <s v="CATEDRATICO DE UNIVERSIDAD"/>
    <s v="01R"/>
    <s v="TIEMPO COMPLETO REDUCIDO"/>
    <s v="2016-09-15 00:00:00.0"/>
    <s v="null"/>
    <s v="DF100230"/>
    <s v="CATEDRÁTICO DE UNIVERSIDAD"/>
    <s v="R101"/>
    <x v="4"/>
    <n v="780"/>
    <s v="TECNOLOGÍA DE ALIMENTOS"/>
  </r>
  <r>
    <x v="14"/>
    <x v="4"/>
    <n v="466"/>
    <s v="466G"/>
    <s v="GRUPO-A"/>
    <n v="16580360"/>
    <s v="Tecnología de los alimentos"/>
    <s v="GG"/>
    <s v="GRUPO GRANDE"/>
    <s v="466G"/>
    <s v="GRUPO GRANDE DE Tecnología de los alimentos"/>
    <s v="GRUPO-A"/>
    <s v="Grupo Grande de Tecnología de los alimentos"/>
    <s v="1S"/>
    <n v="16580360"/>
    <s v="GARCÍA"/>
    <s v="OLIVERAS"/>
    <s v="MARÍA CRISTINA"/>
    <s v="magarco"/>
    <s v="maria-cristina.garcia@unirioja.es"/>
    <n v="2.6"/>
    <n v="2.6"/>
    <n v="536"/>
    <s v="PROFESOR INTERINO"/>
    <s v="P04"/>
    <s v="TIEMPO PARCIAL (4+4 HORAS)"/>
    <s v="2018-10-29 00:00:00.0"/>
    <s v="2019-02-03 00:00:00.0"/>
    <s v="PI101444"/>
    <s v="PROFESOR CONTRATADO INTERINO"/>
    <s v="R101"/>
    <x v="4"/>
    <n v="780"/>
    <s v="TECNOLOGÍA DE ALIMENTOS"/>
  </r>
  <r>
    <x v="14"/>
    <x v="4"/>
    <n v="466"/>
    <s v="466G"/>
    <s v="GRUPO-A"/>
    <n v="52442470"/>
    <s v="Tecnología de los alimentos"/>
    <s v="GG"/>
    <s v="GRUPO GRANDE"/>
    <s v="466G"/>
    <s v="GRUPO GRANDE DE Tecnología de los alimentos"/>
    <s v="GRUPO-A"/>
    <s v="Grupo Grande de Tecnología de los alimentos"/>
    <s v="1S"/>
    <n v="52442470"/>
    <s v="PÉREZ"/>
    <s v="ARNEDO"/>
    <s v="M.ª IRACHE"/>
    <s v="maperear"/>
    <s v="maria-irache.perez@unirioja.es"/>
    <n v="0.8"/>
    <n v="0.8"/>
    <n v="532"/>
    <s v="LABORAL DOCENTE-ASOCIADO"/>
    <s v="P03"/>
    <s v="TIEMPO PARCIAL (3+3 HORAS)"/>
    <s v="2018-09-17 00:00:00.0"/>
    <s v="2019-09-14 00:00:00.0"/>
    <s v="PI101348"/>
    <s v="PROFESOR ASOCIADO"/>
    <s v="R101"/>
    <x v="4"/>
    <n v="780"/>
    <s v="TECNOLOGÍA DE ALIMENTOS"/>
  </r>
  <r>
    <x v="14"/>
    <x v="4"/>
    <n v="466"/>
    <s v="466L"/>
    <s v="GRUPO-A1"/>
    <n v="16580360"/>
    <s v="Tecnología de los alimentos"/>
    <s v="GL"/>
    <s v="GRUPO DE LABORATORIO"/>
    <s v="466L"/>
    <s v="LABORATORIO DE Tecnología de los alimentos"/>
    <s v="GRUPO-A1"/>
    <s v="Laboratorio de Tecnología de los alimentos"/>
    <s v="1S"/>
    <n v="16580360"/>
    <s v="GARCÍA"/>
    <s v="OLIVERAS"/>
    <s v="MARÍA CRISTINA"/>
    <s v="magarco"/>
    <s v="maria-cristina.garcia@unirioja.es"/>
    <n v="1.6"/>
    <n v="1.6"/>
    <n v="536"/>
    <s v="PROFESOR INTERINO"/>
    <s v="P04"/>
    <s v="TIEMPO PARCIAL (4+4 HORAS)"/>
    <s v="2018-10-29 00:00:00.0"/>
    <s v="2019-02-03 00:00:00.0"/>
    <s v="PI101444"/>
    <s v="PROFESOR CONTRATADO INTERINO"/>
    <s v="R101"/>
    <x v="4"/>
    <n v="780"/>
    <s v="TECNOLOGÍA DE ALIMENTOS"/>
  </r>
  <r>
    <x v="14"/>
    <x v="4"/>
    <n v="466"/>
    <s v="466L"/>
    <s v="GRUPO-A1"/>
    <n v="52442470"/>
    <s v="Tecnología de los alimentos"/>
    <s v="GL"/>
    <s v="GRUPO DE LABORATORIO"/>
    <s v="466L"/>
    <s v="LABORATORIO DE Tecnología de los alimentos"/>
    <s v="GRUPO-A1"/>
    <s v="Laboratorio de Tecnología de los alimentos"/>
    <s v="1S"/>
    <n v="52442470"/>
    <s v="PÉREZ"/>
    <s v="ARNEDO"/>
    <s v="M.ª IRACHE"/>
    <s v="maperear"/>
    <s v="maria-irache.perez@unirioja.es"/>
    <n v="0"/>
    <n v="0"/>
    <n v="532"/>
    <s v="LABORAL DOCENTE-ASOCIADO"/>
    <s v="P03"/>
    <s v="TIEMPO PARCIAL (3+3 HORAS)"/>
    <s v="2018-09-17 00:00:00.0"/>
    <s v="2019-09-14 00:00:00.0"/>
    <s v="PI101348"/>
    <s v="PROFESOR ASOCIADO"/>
    <s v="R101"/>
    <x v="4"/>
    <n v="780"/>
    <s v="TECNOLOGÍA DE ALIMENTOS"/>
  </r>
  <r>
    <x v="14"/>
    <x v="4"/>
    <n v="466"/>
    <s v="466R"/>
    <s v="GRUPO-A1"/>
    <n v="52442470"/>
    <s v="Tecnología de los alimentos"/>
    <s v="GR"/>
    <s v="GRUPO REDUCIDO"/>
    <s v="466R"/>
    <s v="GRUPO REDUCIDO DE Tecnología de los alimentos"/>
    <s v="GRUPO-A1"/>
    <s v="GR de Tecnología de los alimentos"/>
    <s v="1S"/>
    <n v="52442470"/>
    <s v="PÉREZ"/>
    <s v="ARNEDO"/>
    <s v="M.ª IRACHE"/>
    <s v="maperear"/>
    <s v="maria-irache.perez@unirioja.es"/>
    <n v="0.6"/>
    <n v="0.6"/>
    <n v="532"/>
    <s v="LABORAL DOCENTE-ASOCIADO"/>
    <s v="P03"/>
    <s v="TIEMPO PARCIAL (3+3 HORAS)"/>
    <s v="2018-09-17 00:00:00.0"/>
    <s v="2019-09-14 00:00:00.0"/>
    <s v="PI101348"/>
    <s v="PROFESOR ASOCIADO"/>
    <s v="R101"/>
    <x v="4"/>
    <n v="780"/>
    <s v="TECNOLOGÍA DE ALIMENTOS"/>
  </r>
  <r>
    <x v="14"/>
    <x v="4"/>
    <n v="467"/>
    <s v="467G"/>
    <s v="GRUPO-A"/>
    <n v="16532287"/>
    <s v="Botánica"/>
    <s v="GG"/>
    <s v="GRUPO GRANDE"/>
    <s v="467G"/>
    <s v="GRUPO GRANDE DE Botánica"/>
    <s v="GRUPO-A"/>
    <s v="Grupo Grande de Botánica"/>
    <s v="2S"/>
    <n v="16532287"/>
    <s v="MARTÍNEZ"/>
    <s v="ABAIGAR"/>
    <s v="JAVIER"/>
    <s v="jabaigar"/>
    <s v="javier.martinez@unirioja.es"/>
    <n v="3.6"/>
    <n v="3.6"/>
    <n v="500"/>
    <s v="CATEDRATICO DE UNIVERSIDAD"/>
    <s v="01R"/>
    <s v="TIEMPO COMPLETO REDUCIDO"/>
    <s v="2014-09-15 00:00:00.0"/>
    <s v="null"/>
    <s v="DF100229"/>
    <s v="CATEDRÁTICO DE UNIVERSIDAD"/>
    <s v="R101"/>
    <x v="4"/>
    <n v="63"/>
    <s v="BOTÁNICA"/>
  </r>
  <r>
    <x v="14"/>
    <x v="4"/>
    <n v="467"/>
    <s v="467L"/>
    <s v="GRUPO-A1"/>
    <n v="8797523"/>
    <s v="Botánica"/>
    <s v="GL"/>
    <s v="GRUPO DE LABORATORIO"/>
    <s v="467L"/>
    <s v="LABORATORIO DE Botánica"/>
    <s v="GRUPO-A1"/>
    <s v="Laboratorio de Botánica"/>
    <s v="2S"/>
    <n v="8797523"/>
    <s v="NÚÑEZ"/>
    <s v="OLIVERA"/>
    <s v="ENCARNACIÓN"/>
    <s v="eolivera"/>
    <s v="encarnacion.nunez@unirioja.es"/>
    <n v="0.3"/>
    <n v="0.3"/>
    <s v="A-0500"/>
    <s v="CATEDRATICO DE UNIVERSIDAD"/>
    <s v="01R"/>
    <s v="TIEMPO COMPLETO REDUCIDO"/>
    <s v="2015-09-15 00:00:00.0"/>
    <s v="null"/>
    <s v="DF100277"/>
    <s v="CATEDRÁTICO DE UNIVERSIDAD"/>
    <s v="R101"/>
    <x v="4"/>
    <n v="412"/>
    <s v="FISIOLOGÍA VEGETAL"/>
  </r>
  <r>
    <x v="14"/>
    <x v="4"/>
    <n v="467"/>
    <s v="467L"/>
    <s v="GRUPO-A1"/>
    <n v="16532287"/>
    <s v="Botánica"/>
    <s v="GL"/>
    <s v="GRUPO DE LABORATORIO"/>
    <s v="467L"/>
    <s v="LABORATORIO DE Botánica"/>
    <s v="GRUPO-A1"/>
    <s v="Laboratorio de Botánica"/>
    <s v="2S"/>
    <n v="16532287"/>
    <s v="MARTÍNEZ"/>
    <s v="ABAIGAR"/>
    <s v="JAVIER"/>
    <s v="jabaigar"/>
    <s v="javier.martinez@unirioja.es"/>
    <n v="2.1"/>
    <n v="2.1"/>
    <n v="500"/>
    <s v="CATEDRATICO DE UNIVERSIDAD"/>
    <s v="01R"/>
    <s v="TIEMPO COMPLETO REDUCIDO"/>
    <s v="2014-09-15 00:00:00.0"/>
    <s v="null"/>
    <s v="DF100229"/>
    <s v="CATEDRÁTICO DE UNIVERSIDAD"/>
    <s v="R101"/>
    <x v="4"/>
    <n v="63"/>
    <s v="BOTÁNICA"/>
  </r>
  <r>
    <x v="14"/>
    <x v="4"/>
    <n v="467"/>
    <s v="467L"/>
    <s v="GRUPO-A2"/>
    <n v="8797523"/>
    <s v="Botánica"/>
    <s v="GL"/>
    <s v="GRUPO DE LABORATORIO"/>
    <s v="467L"/>
    <s v="LABORATORIO DE Botánica"/>
    <s v="GRUPO-A2"/>
    <s v="Laboratorio de Botánica"/>
    <s v="2S"/>
    <n v="8797523"/>
    <s v="NÚÑEZ"/>
    <s v="OLIVERA"/>
    <s v="ENCARNACIÓN"/>
    <s v="eolivera"/>
    <s v="encarnacion.nunez@unirioja.es"/>
    <n v="0.3"/>
    <n v="0.3"/>
    <s v="A-0500"/>
    <s v="CATEDRATICO DE UNIVERSIDAD"/>
    <s v="01R"/>
    <s v="TIEMPO COMPLETO REDUCIDO"/>
    <s v="2015-09-15 00:00:00.0"/>
    <s v="null"/>
    <s v="DF100277"/>
    <s v="CATEDRÁTICO DE UNIVERSIDAD"/>
    <s v="R101"/>
    <x v="4"/>
    <n v="412"/>
    <s v="FISIOLOGÍA VEGETAL"/>
  </r>
  <r>
    <x v="14"/>
    <x v="4"/>
    <n v="467"/>
    <s v="467L"/>
    <s v="GRUPO-A2"/>
    <n v="16532287"/>
    <s v="Botánica"/>
    <s v="GL"/>
    <s v="GRUPO DE LABORATORIO"/>
    <s v="467L"/>
    <s v="LABORATORIO DE Botánica"/>
    <s v="GRUPO-A2"/>
    <s v="Laboratorio de Botánica"/>
    <s v="2S"/>
    <n v="16532287"/>
    <s v="MARTÍNEZ"/>
    <s v="ABAIGAR"/>
    <s v="JAVIER"/>
    <s v="jabaigar"/>
    <s v="javier.martinez@unirioja.es"/>
    <n v="2.1"/>
    <n v="2.1"/>
    <n v="500"/>
    <s v="CATEDRATICO DE UNIVERSIDAD"/>
    <s v="01R"/>
    <s v="TIEMPO COMPLETO REDUCIDO"/>
    <s v="2014-09-15 00:00:00.0"/>
    <s v="null"/>
    <s v="DF100229"/>
    <s v="CATEDRÁTICO DE UNIVERSIDAD"/>
    <s v="R101"/>
    <x v="4"/>
    <n v="63"/>
    <s v="BOTÁNICA"/>
  </r>
  <r>
    <x v="13"/>
    <x v="4"/>
    <n v="468"/>
    <s v="468G"/>
    <s v="GRUPO-A"/>
    <n v="16526587"/>
    <s v="Topografía, cartografía y SIG"/>
    <s v="GG"/>
    <s v="GRUPO GRANDE"/>
    <s v="468G"/>
    <s v="GRUPO GRANDE DE Topografía"/>
    <s v="GRUPO-A"/>
    <s v="Grupo Grande de Topografía"/>
    <s v="2S"/>
    <n v="16526587"/>
    <s v="SANTAMARÍA"/>
    <s v="PEÑA"/>
    <s v="JACINTO"/>
    <s v="jasanta"/>
    <s v="jacinto.santamaria@unirioja.es"/>
    <n v="3.6"/>
    <n v="3.6"/>
    <n v="504"/>
    <s v="PROFESOR TITULAR UNIVERSIDAD"/>
    <s v="C01"/>
    <s v="TIEMPO COMPLETO"/>
    <s v="2017-09-15 00:00:00.0"/>
    <s v="null"/>
    <s v="DF31894"/>
    <s v="TITULAR DE UNIVERSIDAD"/>
    <s v="R110"/>
    <x v="10"/>
    <n v="305"/>
    <s v="EXPRESIÓN GRÁFICA EN LA INGENIERÍA"/>
  </r>
  <r>
    <x v="13"/>
    <x v="4"/>
    <n v="468"/>
    <s v="468I"/>
    <s v="GRUPO-A1"/>
    <n v="16526587"/>
    <s v="Topografía, cartografía y SIG"/>
    <s v="GI"/>
    <s v="GRUPO DE INFORMÁTICA"/>
    <s v="468I"/>
    <s v="GRUPO DE INFORMÁTICA DE Topografía"/>
    <s v="GRUPO-A1"/>
    <s v="GI de Topografía"/>
    <s v="2S"/>
    <n v="16526587"/>
    <s v="SANTAMARÍA"/>
    <s v="PEÑA"/>
    <s v="JACINTO"/>
    <s v="jasanta"/>
    <s v="jacinto.santamaria@unirioja.es"/>
    <n v="1.4"/>
    <n v="1.4"/>
    <n v="504"/>
    <s v="PROFESOR TITULAR UNIVERSIDAD"/>
    <s v="C01"/>
    <s v="TIEMPO COMPLETO"/>
    <s v="2017-09-15 00:00:00.0"/>
    <s v="null"/>
    <s v="DF31894"/>
    <s v="TITULAR DE UNIVERSIDAD"/>
    <s v="R110"/>
    <x v="10"/>
    <n v="305"/>
    <s v="EXPRESIÓN GRÁFICA EN LA INGENIERÍA"/>
  </r>
  <r>
    <x v="13"/>
    <x v="4"/>
    <n v="468"/>
    <s v="468I"/>
    <s v="GRUPO-A2"/>
    <n v="16526587"/>
    <s v="Topografía, cartografía y SIG"/>
    <s v="GI"/>
    <s v="GRUPO DE INFORMÁTICA"/>
    <s v="468I"/>
    <s v="GRUPO DE INFORMÁTICA DE Topografía"/>
    <s v="GRUPO-A2"/>
    <s v="GI de Topografía"/>
    <s v="2S"/>
    <n v="16526587"/>
    <s v="SANTAMARÍA"/>
    <s v="PEÑA"/>
    <s v="JACINTO"/>
    <s v="jasanta"/>
    <s v="jacinto.santamaria@unirioja.es"/>
    <n v="1.4"/>
    <n v="1.4"/>
    <n v="504"/>
    <s v="PROFESOR TITULAR UNIVERSIDAD"/>
    <s v="C01"/>
    <s v="TIEMPO COMPLETO"/>
    <s v="2017-09-15 00:00:00.0"/>
    <s v="null"/>
    <s v="DF31894"/>
    <s v="TITULAR DE UNIVERSIDAD"/>
    <s v="R110"/>
    <x v="10"/>
    <n v="305"/>
    <s v="EXPRESIÓN GRÁFICA EN LA INGENIERÍA"/>
  </r>
  <r>
    <x v="13"/>
    <x v="4"/>
    <n v="468"/>
    <s v="468L"/>
    <s v="GRUPO-A1"/>
    <n v="16526587"/>
    <s v="Topografía, cartografía y SIG"/>
    <s v="GL"/>
    <s v="GRUPO DE LABORATORIO"/>
    <s v="468L"/>
    <s v="LABORATORIO DE Topografía"/>
    <s v="GRUPO-A1"/>
    <s v="Laboratorio de Topografía"/>
    <s v="2S"/>
    <n v="16526587"/>
    <s v="SANTAMARÍA"/>
    <s v="PEÑA"/>
    <s v="JACINTO"/>
    <s v="jasanta"/>
    <s v="jacinto.santamaria@unirioja.es"/>
    <n v="1"/>
    <n v="1"/>
    <n v="504"/>
    <s v="PROFESOR TITULAR UNIVERSIDAD"/>
    <s v="C01"/>
    <s v="TIEMPO COMPLETO"/>
    <s v="2017-09-15 00:00:00.0"/>
    <s v="null"/>
    <s v="DF31894"/>
    <s v="TITULAR DE UNIVERSIDAD"/>
    <s v="R110"/>
    <x v="10"/>
    <n v="305"/>
    <s v="EXPRESIÓN GRÁFICA EN LA INGENIERÍA"/>
  </r>
  <r>
    <x v="13"/>
    <x v="4"/>
    <n v="468"/>
    <s v="468L"/>
    <s v="GRUPO-A2"/>
    <n v="16526587"/>
    <s v="Topografía, cartografía y SIG"/>
    <s v="GL"/>
    <s v="GRUPO DE LABORATORIO"/>
    <s v="468L"/>
    <s v="LABORATORIO DE Topografía"/>
    <s v="GRUPO-A2"/>
    <s v="Laboratorio de Topografía"/>
    <s v="2S"/>
    <n v="16526587"/>
    <s v="SANTAMARÍA"/>
    <s v="PEÑA"/>
    <s v="JACINTO"/>
    <s v="jasanta"/>
    <s v="jacinto.santamaria@unirioja.es"/>
    <n v="1"/>
    <n v="1"/>
    <n v="504"/>
    <s v="PROFESOR TITULAR UNIVERSIDAD"/>
    <s v="C01"/>
    <s v="TIEMPO COMPLETO"/>
    <s v="2017-09-15 00:00:00.0"/>
    <s v="null"/>
    <s v="DF31894"/>
    <s v="TITULAR DE UNIVERSIDAD"/>
    <s v="R110"/>
    <x v="10"/>
    <n v="305"/>
    <s v="EXPRESIÓN GRÁFICA EN LA INGENIERÍA"/>
  </r>
  <r>
    <x v="14"/>
    <x v="4"/>
    <n v="468"/>
    <s v="468G"/>
    <s v="GRUPO-A"/>
    <n v="16526587"/>
    <s v="Topografía, cartografía y SIG"/>
    <s v="GG"/>
    <s v="GRUPO GRANDE"/>
    <s v="468G"/>
    <s v="GRUPO GRANDE DE Topografía"/>
    <s v="GRUPO-A"/>
    <s v="Grupo Grande de Topografía"/>
    <s v="2S"/>
    <n v="16526587"/>
    <s v="SANTAMARÍA"/>
    <s v="PEÑA"/>
    <s v="JACINTO"/>
    <s v="jasanta"/>
    <s v="jacinto.santamaria@unirioja.es"/>
    <n v="3.6"/>
    <m/>
    <n v="504"/>
    <s v="PROFESOR TITULAR UNIVERSIDAD"/>
    <s v="C01"/>
    <s v="TIEMPO COMPLETO"/>
    <s v="2017-09-15 00:00:00.0"/>
    <s v="null"/>
    <s v="DF31894"/>
    <s v="TITULAR DE UNIVERSIDAD"/>
    <s v="R110"/>
    <x v="10"/>
    <n v="305"/>
    <s v="EXPRESIÓN GRÁFICA EN LA INGENIERÍA"/>
  </r>
  <r>
    <x v="14"/>
    <x v="4"/>
    <n v="468"/>
    <s v="468I"/>
    <s v="GRUPO-A1"/>
    <n v="16526587"/>
    <s v="Topografía, cartografía y SIG"/>
    <s v="GI"/>
    <s v="GRUPO DE INFORMÁTICA"/>
    <s v="468I"/>
    <s v="GRUPO DE INFORMÁTICA DE Topografía"/>
    <s v="GRUPO-A1"/>
    <s v="GI de Topografía"/>
    <s v="2S"/>
    <n v="16526587"/>
    <s v="SANTAMARÍA"/>
    <s v="PEÑA"/>
    <s v="JACINTO"/>
    <s v="jasanta"/>
    <s v="jacinto.santamaria@unirioja.es"/>
    <n v="1.4"/>
    <m/>
    <n v="504"/>
    <s v="PROFESOR TITULAR UNIVERSIDAD"/>
    <s v="C01"/>
    <s v="TIEMPO COMPLETO"/>
    <s v="2017-09-15 00:00:00.0"/>
    <s v="null"/>
    <s v="DF31894"/>
    <s v="TITULAR DE UNIVERSIDAD"/>
    <s v="R110"/>
    <x v="10"/>
    <n v="305"/>
    <s v="EXPRESIÓN GRÁFICA EN LA INGENIERÍA"/>
  </r>
  <r>
    <x v="14"/>
    <x v="4"/>
    <n v="468"/>
    <s v="468I"/>
    <s v="GRUPO-A2"/>
    <n v="16526587"/>
    <s v="Topografía, cartografía y SIG"/>
    <s v="GI"/>
    <s v="GRUPO DE INFORMÁTICA"/>
    <s v="468I"/>
    <s v="GRUPO DE INFORMÁTICA DE Topografía"/>
    <s v="GRUPO-A2"/>
    <s v="GI de Topografía"/>
    <s v="2S"/>
    <n v="16526587"/>
    <s v="SANTAMARÍA"/>
    <s v="PEÑA"/>
    <s v="JACINTO"/>
    <s v="jasanta"/>
    <s v="jacinto.santamaria@unirioja.es"/>
    <n v="1.4"/>
    <m/>
    <n v="504"/>
    <s v="PROFESOR TITULAR UNIVERSIDAD"/>
    <s v="C01"/>
    <s v="TIEMPO COMPLETO"/>
    <s v="2017-09-15 00:00:00.0"/>
    <s v="null"/>
    <s v="DF31894"/>
    <s v="TITULAR DE UNIVERSIDAD"/>
    <s v="R110"/>
    <x v="10"/>
    <n v="305"/>
    <s v="EXPRESIÓN GRÁFICA EN LA INGENIERÍA"/>
  </r>
  <r>
    <x v="14"/>
    <x v="4"/>
    <n v="468"/>
    <s v="468L"/>
    <s v="GRUPO-A1"/>
    <n v="16526587"/>
    <s v="Topografía, cartografía y SIG"/>
    <s v="GL"/>
    <s v="GRUPO DE LABORATORIO"/>
    <s v="468L"/>
    <s v="LABORATORIO DE Topografía"/>
    <s v="GRUPO-A1"/>
    <s v="Laboratorio de Topografía"/>
    <s v="2S"/>
    <n v="16526587"/>
    <s v="SANTAMARÍA"/>
    <s v="PEÑA"/>
    <s v="JACINTO"/>
    <s v="jasanta"/>
    <s v="jacinto.santamaria@unirioja.es"/>
    <n v="1"/>
    <m/>
    <n v="504"/>
    <s v="PROFESOR TITULAR UNIVERSIDAD"/>
    <s v="C01"/>
    <s v="TIEMPO COMPLETO"/>
    <s v="2017-09-15 00:00:00.0"/>
    <s v="null"/>
    <s v="DF31894"/>
    <s v="TITULAR DE UNIVERSIDAD"/>
    <s v="R110"/>
    <x v="10"/>
    <n v="305"/>
    <s v="EXPRESIÓN GRÁFICA EN LA INGENIERÍA"/>
  </r>
  <r>
    <x v="14"/>
    <x v="4"/>
    <n v="468"/>
    <s v="468L"/>
    <s v="GRUPO-A2"/>
    <n v="16526587"/>
    <s v="Topografía, cartografía y SIG"/>
    <s v="GL"/>
    <s v="GRUPO DE LABORATORIO"/>
    <s v="468L"/>
    <s v="LABORATORIO DE Topografía"/>
    <s v="GRUPO-A2"/>
    <s v="Laboratorio de Topografía"/>
    <s v="2S"/>
    <n v="16526587"/>
    <s v="SANTAMARÍA"/>
    <s v="PEÑA"/>
    <s v="JACINTO"/>
    <s v="jasanta"/>
    <s v="jacinto.santamaria@unirioja.es"/>
    <n v="1"/>
    <m/>
    <n v="504"/>
    <s v="PROFESOR TITULAR UNIVERSIDAD"/>
    <s v="C01"/>
    <s v="TIEMPO COMPLETO"/>
    <s v="2017-09-15 00:00:00.0"/>
    <s v="null"/>
    <s v="DF31894"/>
    <s v="TITULAR DE UNIVERSIDAD"/>
    <s v="R110"/>
    <x v="10"/>
    <n v="305"/>
    <s v="EXPRESIÓN GRÁFICA EN LA INGENIERÍA"/>
  </r>
  <r>
    <x v="14"/>
    <x v="4"/>
    <n v="469"/>
    <s v="469G"/>
    <s v="GRUPO-A"/>
    <n v="72779211"/>
    <s v="Cultivos"/>
    <s v="GG"/>
    <s v="GRUPO GRANDE"/>
    <s v="469G"/>
    <s v="GRUPO GRANDE DE Cultivos"/>
    <s v="GRUPO-A"/>
    <s v="Grupo Grande de Cultivos"/>
    <s v="2S"/>
    <n v="72779211"/>
    <s v="MARTÍNEZ"/>
    <s v="VILLAR"/>
    <s v="MARÍA ELENA"/>
    <s v="elmartin"/>
    <s v="elena.martinez@unirioja.es"/>
    <n v="3.6"/>
    <n v="3.6"/>
    <n v="506"/>
    <s v="PROFESOR TITULAR DE ESCUELA UNIVERSITARI"/>
    <s v="01A"/>
    <s v="TIEMPO COMPLETO AMPLIADO"/>
    <s v="2012-09-01 00:00:00.0"/>
    <s v="null"/>
    <s v="DF3167"/>
    <s v="TITULAR DE ESCUELAS UNIVERSITARIAS"/>
    <s v="R101"/>
    <x v="4"/>
    <n v="705"/>
    <s v="PRODUCCIÓN VEGETAL"/>
  </r>
  <r>
    <x v="14"/>
    <x v="4"/>
    <n v="469"/>
    <s v="469L"/>
    <s v="GRUPO-A1"/>
    <n v="72779211"/>
    <s v="Cultivos"/>
    <s v="GL"/>
    <s v="GRUPO DE LABORATORIO"/>
    <s v="469L"/>
    <s v="LABORATORIO DE Cultivos"/>
    <s v="GRUPO-A1"/>
    <s v="Laboratorio de Cultivos"/>
    <s v="2S"/>
    <n v="72779211"/>
    <s v="MARTÍNEZ"/>
    <s v="VILLAR"/>
    <s v="MARÍA ELENA"/>
    <s v="elmartin"/>
    <s v="elena.martinez@unirioja.es"/>
    <n v="1"/>
    <n v="1"/>
    <n v="506"/>
    <s v="PROFESOR TITULAR DE ESCUELA UNIVERSITARI"/>
    <s v="01A"/>
    <s v="TIEMPO COMPLETO AMPLIADO"/>
    <s v="2012-09-01 00:00:00.0"/>
    <s v="null"/>
    <s v="DF3167"/>
    <s v="TITULAR DE ESCUELAS UNIVERSITARIAS"/>
    <s v="R101"/>
    <x v="4"/>
    <n v="705"/>
    <s v="PRODUCCIÓN VEGETAL"/>
  </r>
  <r>
    <x v="14"/>
    <x v="4"/>
    <n v="469"/>
    <s v="469L"/>
    <s v="GRUPO-A2"/>
    <n v="72779211"/>
    <s v="Cultivos"/>
    <s v="GL"/>
    <s v="GRUPO DE LABORATORIO"/>
    <s v="469L"/>
    <s v="LABORATORIO DE Cultivos"/>
    <s v="GRUPO-A2"/>
    <s v="Laboratorio de Cultivos"/>
    <s v="2S"/>
    <n v="72779211"/>
    <s v="MARTÍNEZ"/>
    <s v="VILLAR"/>
    <s v="MARÍA ELENA"/>
    <s v="elmartin"/>
    <s v="elena.martinez@unirioja.es"/>
    <n v="1"/>
    <n v="1"/>
    <n v="506"/>
    <s v="PROFESOR TITULAR DE ESCUELA UNIVERSITARI"/>
    <s v="01A"/>
    <s v="TIEMPO COMPLETO AMPLIADO"/>
    <s v="2012-09-01 00:00:00.0"/>
    <s v="null"/>
    <s v="DF3167"/>
    <s v="TITULAR DE ESCUELAS UNIVERSITARIAS"/>
    <s v="R101"/>
    <x v="4"/>
    <n v="705"/>
    <s v="PRODUCCIÓN VEGETAL"/>
  </r>
  <r>
    <x v="14"/>
    <x v="4"/>
    <n v="469"/>
    <s v="469R"/>
    <s v="GRUPO-A1"/>
    <n v="72779211"/>
    <s v="Cultivos"/>
    <s v="GR"/>
    <s v="GRUPO REDUCIDO"/>
    <s v="469R"/>
    <s v="GRUPO REDUCIDO DE Cultivos"/>
    <s v="GRUPO-A1"/>
    <s v="Grupo Reducido de Cultivos"/>
    <s v="2S"/>
    <n v="72779211"/>
    <s v="MARTÍNEZ"/>
    <s v="VILLAR"/>
    <s v="MARÍA ELENA"/>
    <s v="elmartin"/>
    <s v="elena.martinez@unirioja.es"/>
    <n v="1.4"/>
    <n v="1.4"/>
    <n v="506"/>
    <s v="PROFESOR TITULAR DE ESCUELA UNIVERSITARI"/>
    <s v="01A"/>
    <s v="TIEMPO COMPLETO AMPLIADO"/>
    <s v="2012-09-01 00:00:00.0"/>
    <s v="null"/>
    <s v="DF3167"/>
    <s v="TITULAR DE ESCUELAS UNIVERSITARIAS"/>
    <s v="R101"/>
    <x v="4"/>
    <n v="705"/>
    <s v="PRODUCCIÓN VEGETAL"/>
  </r>
  <r>
    <x v="14"/>
    <x v="4"/>
    <n v="470"/>
    <s v="470G"/>
    <s v="GRUPO-A"/>
    <n v="71427482"/>
    <s v="Trabajo fin de grado en Ingeniería Agrícola"/>
    <s v="GG"/>
    <s v="GRUPO GRANDE"/>
    <s v="470G"/>
    <s v="TRABAJO FIN DE GRADO"/>
    <s v="GRUPO-A"/>
    <s v="TRABAJO FIN DE GRADO"/>
    <s v="I"/>
    <n v="71427482"/>
    <s v="TASCÓN"/>
    <s v="VEGAS"/>
    <s v="ALBERTO"/>
    <s v="altascon"/>
    <s v="alberto.tascon@unirioja.es"/>
    <n v="0"/>
    <n v="0"/>
    <s v="A-0504"/>
    <s v="PROFESOR TITULAR UNIVERSIDAD"/>
    <s v="C01"/>
    <s v="TIEMPO COMPLETO"/>
    <s v="2010-09-01 00:00:00.0"/>
    <s v="null"/>
    <s v="DF100264"/>
    <s v="PROFESOR TITULAR INTERINO"/>
    <s v="R101"/>
    <x v="4"/>
    <n v="500"/>
    <s v="INGENIERÍA AGROFORESTAL"/>
  </r>
  <r>
    <x v="16"/>
    <x v="5"/>
    <n v="471"/>
    <s v="471G"/>
    <s v="GRUPO-A"/>
    <n v="16542535"/>
    <s v="Trabajo fin de grado en Ingeniería Mecánica"/>
    <s v="GG"/>
    <s v="GRUPO GRANDE"/>
    <s v="471G"/>
    <s v="TRABAJO FIN DE GRADO"/>
    <s v="GRUPO-A"/>
    <s v="TRABAJO FIN DE GRADO"/>
    <s v="I"/>
    <n v="16542535"/>
    <s v="BLANCO"/>
    <s v="FERNÁNDEZ"/>
    <s v="JULIO"/>
    <s v="jublanco"/>
    <s v="julio.blanco@unirioja.es"/>
    <n v="0"/>
    <n v="0"/>
    <n v="500"/>
    <s v="CATEDRATICO DE UNIVERSIDAD"/>
    <s v="01R"/>
    <s v="TIEMPO COMPLETO REDUCIDO"/>
    <s v="2017-12-04 00:00:00.0"/>
    <s v="null"/>
    <s v="DF100352"/>
    <s v="CATEDRÁTICO DE UNIVERSIDAD"/>
    <s v="R110"/>
    <x v="10"/>
    <n v="515"/>
    <s v="INGENIERÍA DE LOS PROCESOS DE FABRICACIÓN"/>
  </r>
  <r>
    <x v="17"/>
    <x v="5"/>
    <n v="472"/>
    <s v="472G"/>
    <s v="GRUPO-A"/>
    <n v="16541257"/>
    <s v="Trabajo fin de grado en Ingeniería Eléctrica"/>
    <s v="GG"/>
    <s v="GRUPO GRANDE"/>
    <s v="472G"/>
    <s v="TRABAJO FIN DE GRADO"/>
    <s v="GRUPO-A"/>
    <s v="TRABAJO FIN DE GRADO"/>
    <s v="I"/>
    <n v="16541257"/>
    <s v="ZORZANO"/>
    <s v="SANTAMARÍA"/>
    <s v="PEDRO JOSÉ"/>
    <s v="pzorzano"/>
    <s v="pedrojose.zorzano@unirioja.es"/>
    <n v="0"/>
    <n v="0"/>
    <n v="504"/>
    <s v="PROFESOR TITULAR UNIVERSIDAD"/>
    <s v="C01"/>
    <s v="TIEMPO COMPLETO"/>
    <s v="2015-12-23 00:00:00.0"/>
    <s v="null"/>
    <s v="DF31818"/>
    <s v="PROFESOR TITULAR ESCUELA UNIVERSITARIA"/>
    <s v="R109"/>
    <x v="9"/>
    <n v="535"/>
    <s v="INGENIERÍA ELÉCTRICA"/>
  </r>
  <r>
    <x v="18"/>
    <x v="5"/>
    <n v="473"/>
    <s v="473G"/>
    <s v="GRUPO-A"/>
    <n v="16549785"/>
    <s v="Trabajo fin de grado en Ingeniería Electrónica Industrial y Automática"/>
    <s v="GG"/>
    <s v="GRUPO GRANDE"/>
    <s v="473G"/>
    <s v="TRABAJO FIN DE GRADO"/>
    <s v="GRUPO-A"/>
    <s v="TRABAJO FIN DE GRADO"/>
    <s v="I"/>
    <n v="16549785"/>
    <s v="VICUÑA"/>
    <s v="MARTÍNEZ"/>
    <s v="JAVIER ESTEBAN"/>
    <s v="javicuna"/>
    <s v="javier.vicuna@unirioja.es"/>
    <n v="0"/>
    <n v="0"/>
    <n v="535"/>
    <s v="COLABORADOR-TIPO 1"/>
    <s v="C01"/>
    <s v="TIEMPO COMPLETO"/>
    <s v="2006-10-01 00:00:00.0"/>
    <s v="null"/>
    <s v="LD100575"/>
    <s v="COLABORADOR TIPO 1"/>
    <s v="R109"/>
    <x v="9"/>
    <n v="785"/>
    <s v="TECNOLOGÍA ELECTRÓNICA"/>
  </r>
  <r>
    <x v="5"/>
    <x v="2"/>
    <n v="474"/>
    <s v="474G"/>
    <s v="GRUPO-A"/>
    <n v="16620378"/>
    <s v="Idioma moderno V: Inglés"/>
    <s v="GG"/>
    <s v="GRUPO GRANDE"/>
    <s v="474G"/>
    <s v="GRUPO GRANDE DE Idioma moderno V: inglés"/>
    <s v="GRUPO-A"/>
    <s v="Grupo Grande de Idioma moderno V: inglés"/>
    <s v="1S"/>
    <n v="16620378"/>
    <s v="MATEO"/>
    <s v="MENDAZA"/>
    <s v="RAQUEL"/>
    <s v="ramatem"/>
    <s v="raquel.mateo@unirioja.es"/>
    <n v="3"/>
    <n v="3"/>
    <n v="536"/>
    <s v="PROFESOR INTERINO"/>
    <s v="C01"/>
    <s v="TIEMPO COMPLETO"/>
    <s v="2018-09-18 00:00:00.0"/>
    <s v="2019-09-14 00:00:00.0"/>
    <s v="PI101415"/>
    <s v="PROFESOR CONTRATADO INTERINO"/>
    <s v="R107"/>
    <x v="6"/>
    <n v="345"/>
    <s v="FILOLOGÍA INGLESA"/>
  </r>
  <r>
    <x v="5"/>
    <x v="2"/>
    <n v="474"/>
    <s v="474LI"/>
    <s v="GRUPO-A1"/>
    <n v="16620378"/>
    <s v="Idioma moderno V: Inglés"/>
    <s v="GLI"/>
    <s v="GRUPO DE LABORATORIO DE IDIOMAS"/>
    <s v="474LI"/>
    <s v="LABORATORIO DE IDIOMAS DE Idioma moderno V: inglés"/>
    <s v="GRUPO-A1"/>
    <s v="Laboratorio de Idiomas de Idioma moderno V: inglés"/>
    <s v="1S"/>
    <n v="16620378"/>
    <s v="MATEO"/>
    <s v="MENDAZA"/>
    <s v="RAQUEL"/>
    <s v="ramatem"/>
    <s v="raquel.mateo@unirioja.es"/>
    <n v="1.5"/>
    <n v="1.5"/>
    <n v="536"/>
    <s v="PROFESOR INTERINO"/>
    <s v="C01"/>
    <s v="TIEMPO COMPLETO"/>
    <s v="2018-09-18 00:00:00.0"/>
    <s v="2019-09-14 00:00:00.0"/>
    <s v="PI101415"/>
    <s v="PROFESOR CONTRATADO INTERINO"/>
    <s v="R107"/>
    <x v="6"/>
    <n v="345"/>
    <s v="FILOLOGÍA INGLESA"/>
  </r>
  <r>
    <x v="5"/>
    <x v="2"/>
    <n v="474"/>
    <s v="474LI"/>
    <s v="GRUPO-A2"/>
    <n v="16627564"/>
    <s v="Idioma moderno V: Inglés"/>
    <s v="GLI"/>
    <s v="GRUPO DE LABORATORIO DE IDIOMAS"/>
    <s v="474LI"/>
    <s v="LABORATORIO DE IDIOMAS DE Idioma moderno V: inglés"/>
    <s v="GRUPO-A2"/>
    <s v="Laboratorio de Idiomas de Idioma moderno V: inglés"/>
    <s v="1S"/>
    <n v="16627564"/>
    <s v="CIFONE"/>
    <s v="PONTE"/>
    <s v="MARÍA DANIELA"/>
    <s v="mdcifone"/>
    <s v="m-daniela.cifone@unirioja.es"/>
    <n v="1.5"/>
    <n v="1.5"/>
    <n v="532"/>
    <s v="LABORAL DOCENTE-ASOCIADO"/>
    <s v="P05"/>
    <s v="TIEMPO PARCIAL (5+5 HORAS)"/>
    <s v="2018-09-17 00:00:00.0"/>
    <s v="2019-09-14 00:00:00.0"/>
    <s v="PI101371"/>
    <s v="PROFESOR ASOCIADO"/>
    <s v="R107"/>
    <x v="6"/>
    <n v="345"/>
    <s v="FILOLOGÍA INGLESA"/>
  </r>
  <r>
    <x v="5"/>
    <x v="2"/>
    <n v="474"/>
    <s v="474R"/>
    <s v="GRUPO-A1"/>
    <n v="72132561"/>
    <s v="Idioma moderno V: Inglés"/>
    <s v="GR"/>
    <s v="GRUPO REDUCIDO"/>
    <s v="474R"/>
    <s v="GRUPO REDUCIDO DE Idioma moderno V: inglés"/>
    <s v="GRUPO-A1"/>
    <s v="Grupo Reducido de Idioma moderno V: inglés"/>
    <s v="1S"/>
    <n v="72132561"/>
    <s v="TORRE"/>
    <s v="ALONSO"/>
    <s v="ROBERTO"/>
    <s v="rotorre"/>
    <s v="roberto.torre@unirioja.es"/>
    <n v="1.5"/>
    <n v="1.5"/>
    <n v="536"/>
    <s v="PROFESOR INTERINO"/>
    <s v="C01"/>
    <s v="TIEMPO COMPLETO"/>
    <s v="2009-10-01 00:00:00.0"/>
    <s v="null"/>
    <s v="PI100719"/>
    <s v="PROFESOR CONTRATADO INTERINO"/>
    <s v="R107"/>
    <x v="6"/>
    <n v="345"/>
    <s v="FILOLOGÍA INGLESA"/>
  </r>
  <r>
    <x v="5"/>
    <x v="2"/>
    <n v="474"/>
    <s v="474R"/>
    <s v="GRUPO-A2"/>
    <n v="16627564"/>
    <s v="Idioma moderno V: Inglés"/>
    <s v="GR"/>
    <s v="GRUPO REDUCIDO"/>
    <s v="474R"/>
    <s v="GRUPO REDUCIDO DE Idioma moderno V: inglés"/>
    <s v="GRUPO-A2"/>
    <s v="Grupo Reducido de Idioma moderno V: inglés"/>
    <s v="1S"/>
    <n v="16627564"/>
    <s v="CIFONE"/>
    <s v="PONTE"/>
    <s v="MARÍA DANIELA"/>
    <s v="mdcifone"/>
    <s v="m-daniela.cifone@unirioja.es"/>
    <n v="1.5"/>
    <n v="1.5"/>
    <n v="532"/>
    <s v="LABORAL DOCENTE-ASOCIADO"/>
    <s v="P05"/>
    <s v="TIEMPO PARCIAL (5+5 HORAS)"/>
    <s v="2018-09-17 00:00:00.0"/>
    <s v="2019-09-14 00:00:00.0"/>
    <s v="PI101371"/>
    <s v="PROFESOR ASOCIADO"/>
    <s v="R107"/>
    <x v="6"/>
    <n v="345"/>
    <s v="FILOLOGÍA INGLESA"/>
  </r>
  <r>
    <x v="6"/>
    <x v="0"/>
    <n v="474"/>
    <s v="474G"/>
    <s v="GRUPO-B"/>
    <n v="16615201"/>
    <s v="Idioma moderno V: Inglés"/>
    <s v="GG"/>
    <s v="GRUPO GRANDE"/>
    <s v="474G"/>
    <s v="GRUPO GRANDE DE Idioma moderno V: inglés"/>
    <s v="GRUPO-B"/>
    <s v="Grupo Grande de Idioma moderno V: inglés"/>
    <s v="1S"/>
    <n v="16615201"/>
    <s v="VEA"/>
    <s v="ESCARZA"/>
    <s v="RAQUEL"/>
    <s v="ravea"/>
    <s v="raquel.vea@unirioja.es"/>
    <n v="3"/>
    <n v="3"/>
    <n v="536"/>
    <s v="PROFESOR INTERINO"/>
    <s v="C01"/>
    <s v="TIEMPO COMPLETO"/>
    <s v="2015-09-15 00:00:00.0"/>
    <s v="null"/>
    <s v="PI101033"/>
    <s v="PROFESOR CONTRATADO INTERINO"/>
    <s v="R107"/>
    <x v="6"/>
    <n v="345"/>
    <s v="FILOLOGÍA INGLESA"/>
  </r>
  <r>
    <x v="6"/>
    <x v="0"/>
    <n v="474"/>
    <s v="474LI"/>
    <s v="GRUPO-B1"/>
    <n v="16615201"/>
    <s v="Idioma moderno V: Inglés"/>
    <s v="GLI"/>
    <s v="GRUPO DE LABORATORIO DE IDIOMAS"/>
    <s v="474LI"/>
    <s v="LABORATORIO DE IDIOMAS DE Idioma moderno V: inglés"/>
    <s v="GRUPO-B1"/>
    <s v="Laboratorio de Idiomas de Idioma moderno V: inglés"/>
    <s v="1S"/>
    <n v="16615201"/>
    <s v="VEA"/>
    <s v="ESCARZA"/>
    <s v="RAQUEL"/>
    <s v="ravea"/>
    <s v="raquel.vea@unirioja.es"/>
    <n v="1.5"/>
    <n v="1.5"/>
    <n v="536"/>
    <s v="PROFESOR INTERINO"/>
    <s v="C01"/>
    <s v="TIEMPO COMPLETO"/>
    <s v="2015-09-15 00:00:00.0"/>
    <s v="null"/>
    <s v="PI101033"/>
    <s v="PROFESOR CONTRATADO INTERINO"/>
    <s v="R107"/>
    <x v="6"/>
    <n v="345"/>
    <s v="FILOLOGÍA INGLESA"/>
  </r>
  <r>
    <x v="6"/>
    <x v="0"/>
    <n v="474"/>
    <s v="474LI"/>
    <s v="GRUPO-B2"/>
    <n v="16615201"/>
    <s v="Idioma moderno V: Inglés"/>
    <s v="GLI"/>
    <s v="GRUPO DE LABORATORIO DE IDIOMAS"/>
    <s v="474LI"/>
    <s v="LABORATORIO DE IDIOMAS DE Idioma moderno V: inglés"/>
    <s v="GRUPO-B2"/>
    <s v="Laboratorio de Idiomas de Idioma moderno V: inglés"/>
    <s v="1S"/>
    <n v="16615201"/>
    <s v="VEA"/>
    <s v="ESCARZA"/>
    <s v="RAQUEL"/>
    <s v="ravea"/>
    <s v="raquel.vea@unirioja.es"/>
    <n v="1.5"/>
    <n v="1.5"/>
    <n v="536"/>
    <s v="PROFESOR INTERINO"/>
    <s v="C01"/>
    <s v="TIEMPO COMPLETO"/>
    <s v="2015-09-15 00:00:00.0"/>
    <s v="null"/>
    <s v="PI101033"/>
    <s v="PROFESOR CONTRATADO INTERINO"/>
    <s v="R107"/>
    <x v="6"/>
    <n v="345"/>
    <s v="FILOLOGÍA INGLESA"/>
  </r>
  <r>
    <x v="6"/>
    <x v="0"/>
    <n v="474"/>
    <s v="474R"/>
    <s v="GRUPO-B1"/>
    <n v="16615201"/>
    <s v="Idioma moderno V: Inglés"/>
    <s v="GR"/>
    <s v="GRUPO REDUCIDO"/>
    <s v="474R"/>
    <s v="GRUPO REDUCIDO DE Idioma moderno V: inglés"/>
    <s v="GRUPO-B1"/>
    <s v="Grupo Reducido de Idioma moderno V: inglés"/>
    <s v="1S"/>
    <n v="16615201"/>
    <s v="VEA"/>
    <s v="ESCARZA"/>
    <s v="RAQUEL"/>
    <s v="ravea"/>
    <s v="raquel.vea@unirioja.es"/>
    <n v="1.5"/>
    <n v="1.5"/>
    <n v="536"/>
    <s v="PROFESOR INTERINO"/>
    <s v="C01"/>
    <s v="TIEMPO COMPLETO"/>
    <s v="2015-09-15 00:00:00.0"/>
    <s v="null"/>
    <s v="PI101033"/>
    <s v="PROFESOR CONTRATADO INTERINO"/>
    <s v="R107"/>
    <x v="6"/>
    <n v="345"/>
    <s v="FILOLOGÍA INGLESA"/>
  </r>
  <r>
    <x v="6"/>
    <x v="0"/>
    <n v="474"/>
    <s v="474R"/>
    <s v="GRUPO-B2"/>
    <n v="16615201"/>
    <s v="Idioma moderno V: Inglés"/>
    <s v="GR"/>
    <s v="GRUPO REDUCIDO"/>
    <s v="474R"/>
    <s v="GRUPO REDUCIDO DE Idioma moderno V: inglés"/>
    <s v="GRUPO-B2"/>
    <s v="Grupo Reducido de Idioma moderno V: inglés"/>
    <s v="1S"/>
    <n v="16615201"/>
    <s v="VEA"/>
    <s v="ESCARZA"/>
    <s v="RAQUEL"/>
    <s v="ravea"/>
    <s v="raquel.vea@unirioja.es"/>
    <n v="1.5"/>
    <n v="1.5"/>
    <n v="536"/>
    <s v="PROFESOR INTERINO"/>
    <s v="C01"/>
    <s v="TIEMPO COMPLETO"/>
    <s v="2015-09-15 00:00:00.0"/>
    <s v="null"/>
    <s v="PI101033"/>
    <s v="PROFESOR CONTRATADO INTERINO"/>
    <s v="R107"/>
    <x v="6"/>
    <n v="345"/>
    <s v="FILOLOGÍA INGLESA"/>
  </r>
  <r>
    <x v="8"/>
    <x v="2"/>
    <n v="474"/>
    <s v="474G"/>
    <s v="GRUPO-B"/>
    <n v="16615201"/>
    <s v="Idioma moderno V: Inglés"/>
    <s v="GG"/>
    <s v="GRUPO GRANDE"/>
    <s v="474G"/>
    <s v="GRUPO GRANDE DE Idioma moderno V: inglés"/>
    <s v="GRUPO-B"/>
    <s v="Grupo Grande de Idioma moderno V: inglés"/>
    <s v="1S"/>
    <n v="16615201"/>
    <s v="VEA"/>
    <s v="ESCARZA"/>
    <s v="RAQUEL"/>
    <s v="ravea"/>
    <s v="raquel.vea@unirioja.es"/>
    <n v="3"/>
    <m/>
    <n v="536"/>
    <s v="PROFESOR INTERINO"/>
    <s v="C01"/>
    <s v="TIEMPO COMPLETO"/>
    <s v="2015-09-15 00:00:00.0"/>
    <s v="null"/>
    <s v="PI101033"/>
    <s v="PROFESOR CONTRATADO INTERINO"/>
    <s v="R107"/>
    <x v="6"/>
    <n v="345"/>
    <s v="FILOLOGÍA INGLESA"/>
  </r>
  <r>
    <x v="8"/>
    <x v="2"/>
    <n v="474"/>
    <s v="474LI"/>
    <s v="GRUPO-B3"/>
    <n v="16615201"/>
    <s v="Idioma moderno V: Inglés"/>
    <s v="GLI"/>
    <s v="GRUPO DE LABORATORIO DE IDIOMAS"/>
    <s v="474LI"/>
    <s v="LABORATORIO DE IDIOMAS DE Idioma moderno V: inglés"/>
    <s v="GRUPO-B3"/>
    <s v="Laboratorio de Idiomas de Idioma moderno V: inglés"/>
    <s v="1S"/>
    <n v="16615201"/>
    <s v="VEA"/>
    <s v="ESCARZA"/>
    <s v="RAQUEL"/>
    <s v="ravea"/>
    <s v="raquel.vea@unirioja.es"/>
    <n v="1.5"/>
    <n v="1.5"/>
    <n v="536"/>
    <s v="PROFESOR INTERINO"/>
    <s v="C01"/>
    <s v="TIEMPO COMPLETO"/>
    <s v="2015-09-15 00:00:00.0"/>
    <s v="null"/>
    <s v="PI101033"/>
    <s v="PROFESOR CONTRATADO INTERINO"/>
    <s v="R107"/>
    <x v="6"/>
    <n v="345"/>
    <s v="FILOLOGÍA INGLESA"/>
  </r>
  <r>
    <x v="8"/>
    <x v="2"/>
    <n v="474"/>
    <s v="474R"/>
    <s v="GRUPO-B3"/>
    <n v="16615201"/>
    <s v="Idioma moderno V: Inglés"/>
    <s v="GR"/>
    <s v="GRUPO REDUCIDO"/>
    <s v="474R"/>
    <s v="GRUPO REDUCIDO DE Idioma moderno V: inglés"/>
    <s v="GRUPO-B3"/>
    <s v="Grupo Reducido de Idioma moderno V: inglés"/>
    <s v="1S"/>
    <n v="16615201"/>
    <s v="VEA"/>
    <s v="ESCARZA"/>
    <s v="RAQUEL"/>
    <s v="ravea"/>
    <s v="raquel.vea@unirioja.es"/>
    <n v="1.5"/>
    <n v="1.5"/>
    <n v="536"/>
    <s v="PROFESOR INTERINO"/>
    <s v="C01"/>
    <s v="TIEMPO COMPLETO"/>
    <s v="2015-09-15 00:00:00.0"/>
    <s v="null"/>
    <s v="PI101033"/>
    <s v="PROFESOR CONTRATADO INTERINO"/>
    <s v="R107"/>
    <x v="6"/>
    <n v="345"/>
    <s v="FILOLOGÍA INGLESA"/>
  </r>
  <r>
    <x v="5"/>
    <x v="2"/>
    <n v="475"/>
    <s v="475G"/>
    <s v="GRUPO-A"/>
    <n v="16557120"/>
    <s v="Idioma moderno VI: Inglés"/>
    <s v="GG"/>
    <s v="GRUPO GRANDE"/>
    <s v="475G"/>
    <s v="GRUPO GRANDE DE Idioma moderno VI: inglés"/>
    <s v="GRUPO-A"/>
    <s v="Grupo Grande de Idioma moderno VI: inglés"/>
    <s v="2S"/>
    <n v="16557120"/>
    <s v="ASENSIO"/>
    <s v="ARÓSTEGUI"/>
    <s v="MARÍA DEL MAR"/>
    <s v="masensio"/>
    <s v="mar.asensio@unirioja.es"/>
    <n v="3"/>
    <n v="3"/>
    <n v="504"/>
    <s v="PROFESOR TITULAR UNIVERSIDAD"/>
    <s v="C01"/>
    <s v="TIEMPO COMPLETO"/>
    <s v="2018-12-24 00:00:00.0"/>
    <s v="null"/>
    <s v="DF100364"/>
    <s v="PROFESOR TITULAR DE UNIVERSIDAD"/>
    <s v="R107"/>
    <x v="6"/>
    <n v="345"/>
    <s v="FILOLOGÍA INGLESA"/>
  </r>
  <r>
    <x v="5"/>
    <x v="2"/>
    <n v="475"/>
    <s v="475LI"/>
    <s v="GRUPO-A1"/>
    <n v="16557120"/>
    <s v="Idioma moderno VI: Inglés"/>
    <s v="GLI"/>
    <s v="GRUPO DE LABORATORIO DE IDIOMAS"/>
    <s v="475LI"/>
    <s v="LABORATORIO DE IDIOMAS DE Idioma moderno VI: inglés"/>
    <s v="GRUPO-A1"/>
    <s v="Laboratorio de Idiomas de Idioma moderno VI: inglés"/>
    <s v="2S"/>
    <n v="16557120"/>
    <s v="ASENSIO"/>
    <s v="ARÓSTEGUI"/>
    <s v="MARÍA DEL MAR"/>
    <s v="masensio"/>
    <s v="mar.asensio@unirioja.es"/>
    <n v="0.7"/>
    <n v="0.7"/>
    <n v="504"/>
    <s v="PROFESOR TITULAR UNIVERSIDAD"/>
    <s v="C01"/>
    <s v="TIEMPO COMPLETO"/>
    <s v="2018-12-24 00:00:00.0"/>
    <s v="null"/>
    <s v="DF100364"/>
    <s v="PROFESOR TITULAR DE UNIVERSIDAD"/>
    <s v="R107"/>
    <x v="6"/>
    <n v="345"/>
    <s v="FILOLOGÍA INGLESA"/>
  </r>
  <r>
    <x v="5"/>
    <x v="2"/>
    <n v="475"/>
    <s v="475LI"/>
    <s v="GRUPO-A1"/>
    <n v="78758459"/>
    <s v="Idioma moderno VI: Inglés"/>
    <s v="GLI"/>
    <s v="GRUPO DE LABORATORIO DE IDIOMAS"/>
    <s v="475LI"/>
    <s v="LABORATORIO DE IDIOMAS DE Idioma moderno VI: inglés"/>
    <s v="GRUPO-A1"/>
    <s v="Laboratorio de Idiomas de Idioma moderno VI: inglés"/>
    <s v="2S"/>
    <n v="78758459"/>
    <s v="GARCÍA"/>
    <s v="FERNÁNDEZ"/>
    <s v="LAURA"/>
    <s v="lagarcf"/>
    <s v="laura.garciaf@alum.unirioja.es"/>
    <n v="0.8"/>
    <n v="0.8"/>
    <n v="0"/>
    <s v="DOCTOR"/>
    <n v="0"/>
    <s v="_"/>
    <s v="2018-12-01 00:00:00.0"/>
    <s v="2019-11-30 00:00:00.0"/>
    <s v="D07INVESTIGADOR1"/>
    <s v="ACCESO SISTEMA ESPAÑOL CIENCIA E INNOVACIÓN"/>
    <s v="R107"/>
    <x v="6"/>
    <n v="345"/>
    <s v="FILOLOGÍA INGLESA"/>
  </r>
  <r>
    <x v="5"/>
    <x v="2"/>
    <n v="475"/>
    <s v="475LI"/>
    <s v="GRUPO-A2"/>
    <n v="16640863"/>
    <s v="Idioma moderno VI: Inglés"/>
    <s v="GLI"/>
    <s v="GRUPO DE LABORATORIO DE IDIOMAS"/>
    <s v="475LI"/>
    <s v="LABORATORIO DE IDIOMAS DE Idioma moderno VI: inglés"/>
    <s v="GRUPO-A2"/>
    <s v="Laboratorio de Idiomas de Idioma moderno VI: inglés"/>
    <s v="2S"/>
    <n v="16640863"/>
    <s v="MURO"/>
    <s v="LLORENTE"/>
    <s v="ALICIA"/>
    <s v="almuro"/>
    <s v="alicia.muro@alum.unirioja.es"/>
    <n v="1.5"/>
    <n v="1.5"/>
    <n v="536"/>
    <s v="PROFESOR INTERINO"/>
    <s v="P05"/>
    <s v="TIEMPO PARCIAL (5+5 HORAS)"/>
    <s v="2019-02-06 00:00:00.0"/>
    <s v="2019-09-14 00:00:00.0"/>
    <s v="PI101429"/>
    <s v="PROFESOR CONTRATADO INTERINO"/>
    <s v="R107"/>
    <x v="6"/>
    <n v="345"/>
    <s v="FILOLOGÍA INGLESA"/>
  </r>
  <r>
    <x v="5"/>
    <x v="2"/>
    <n v="475"/>
    <s v="475R"/>
    <s v="GRUPO-A1"/>
    <n v="16557120"/>
    <s v="Idioma moderno VI: Inglés"/>
    <s v="GR"/>
    <s v="GRUPO REDUCIDO"/>
    <s v="475R"/>
    <s v="GRUPO REDUCIDO DE Idioma moderno VI: inglés"/>
    <s v="GRUPO-A1"/>
    <s v="Grupo Reducido de Idioma moderno VI: inglés"/>
    <s v="2S"/>
    <n v="16557120"/>
    <s v="ASENSIO"/>
    <s v="ARÓSTEGUI"/>
    <s v="MARÍA DEL MAR"/>
    <s v="masensio"/>
    <s v="mar.asensio@unirioja.es"/>
    <n v="1.5"/>
    <n v="1.5"/>
    <n v="504"/>
    <s v="PROFESOR TITULAR UNIVERSIDAD"/>
    <s v="C01"/>
    <s v="TIEMPO COMPLETO"/>
    <s v="2018-12-24 00:00:00.0"/>
    <s v="null"/>
    <s v="DF100364"/>
    <s v="PROFESOR TITULAR DE UNIVERSIDAD"/>
    <s v="R107"/>
    <x v="6"/>
    <n v="345"/>
    <s v="FILOLOGÍA INGLESA"/>
  </r>
  <r>
    <x v="5"/>
    <x v="2"/>
    <n v="475"/>
    <s v="475R"/>
    <s v="GRUPO-A2"/>
    <n v="16640863"/>
    <s v="Idioma moderno VI: Inglés"/>
    <s v="GR"/>
    <s v="GRUPO REDUCIDO"/>
    <s v="475R"/>
    <s v="GRUPO REDUCIDO DE Idioma moderno VI: inglés"/>
    <s v="GRUPO-A2"/>
    <s v="Grupo Reducido de Idioma moderno VI: inglés"/>
    <s v="2S"/>
    <n v="16640863"/>
    <s v="MURO"/>
    <s v="LLORENTE"/>
    <s v="ALICIA"/>
    <s v="almuro"/>
    <s v="alicia.muro@alum.unirioja.es"/>
    <n v="1.5"/>
    <n v="1.5"/>
    <n v="536"/>
    <s v="PROFESOR INTERINO"/>
    <s v="P05"/>
    <s v="TIEMPO PARCIAL (5+5 HORAS)"/>
    <s v="2019-02-06 00:00:00.0"/>
    <s v="2019-09-14 00:00:00.0"/>
    <s v="PI101429"/>
    <s v="PROFESOR CONTRATADO INTERINO"/>
    <s v="R107"/>
    <x v="6"/>
    <n v="345"/>
    <s v="FILOLOGÍA INGLESA"/>
  </r>
  <r>
    <x v="6"/>
    <x v="0"/>
    <n v="475"/>
    <s v="475G"/>
    <s v="GRUPO-B"/>
    <n v="16640863"/>
    <s v="Idioma moderno VI: Inglés"/>
    <s v="GG"/>
    <s v="GRUPO GRANDE"/>
    <s v="475G"/>
    <s v="GRUPO GRANDE DE Idioma moderno VI: inglés"/>
    <s v="GRUPO-B"/>
    <s v="Grupo Grande de Idioma moderno VI: inglés"/>
    <s v="2S"/>
    <n v="16640863"/>
    <s v="MURO"/>
    <s v="LLORENTE"/>
    <s v="ALICIA"/>
    <s v="almuro"/>
    <s v="alicia.muro@alum.unirioja.es"/>
    <n v="3"/>
    <n v="3"/>
    <n v="536"/>
    <s v="PROFESOR INTERINO"/>
    <s v="P05"/>
    <s v="TIEMPO PARCIAL (5+5 HORAS)"/>
    <s v="2019-02-06 00:00:00.0"/>
    <s v="2019-09-14 00:00:00.0"/>
    <s v="PI101429"/>
    <s v="PROFESOR CONTRATADO INTERINO"/>
    <s v="R107"/>
    <x v="6"/>
    <n v="345"/>
    <s v="FILOLOGÍA INGLESA"/>
  </r>
  <r>
    <x v="6"/>
    <x v="0"/>
    <n v="475"/>
    <s v="475LI"/>
    <s v="GRUPO-B1"/>
    <n v="16640863"/>
    <s v="Idioma moderno VI: Inglés"/>
    <s v="GLI"/>
    <s v="GRUPO DE LABORATORIO DE IDIOMAS"/>
    <s v="475LI"/>
    <s v="LABORATORIO DE IDIOMAS DE Idioma moderno VI: inglés"/>
    <s v="GRUPO-B1"/>
    <s v="Laboratorio de Idiomas de Idioma moderno VI: inglés"/>
    <s v="2S"/>
    <n v="16640863"/>
    <s v="MURO"/>
    <s v="LLORENTE"/>
    <s v="ALICIA"/>
    <s v="almuro"/>
    <s v="alicia.muro@alum.unirioja.es"/>
    <n v="1.5"/>
    <n v="1.5"/>
    <n v="536"/>
    <s v="PROFESOR INTERINO"/>
    <s v="P05"/>
    <s v="TIEMPO PARCIAL (5+5 HORAS)"/>
    <s v="2019-02-06 00:00:00.0"/>
    <s v="2019-09-14 00:00:00.0"/>
    <s v="PI101429"/>
    <s v="PROFESOR CONTRATADO INTERINO"/>
    <s v="R107"/>
    <x v="6"/>
    <n v="345"/>
    <s v="FILOLOGÍA INGLESA"/>
  </r>
  <r>
    <x v="6"/>
    <x v="0"/>
    <n v="475"/>
    <s v="475LI"/>
    <s v="GRUPO-B2"/>
    <n v="16640863"/>
    <s v="Idioma moderno VI: Inglés"/>
    <s v="GLI"/>
    <s v="GRUPO DE LABORATORIO DE IDIOMAS"/>
    <s v="475LI"/>
    <s v="LABORATORIO DE IDIOMAS DE Idioma moderno VI: inglés"/>
    <s v="GRUPO-B2"/>
    <s v="Laboratorio de Idiomas de Idioma moderno VI: inglés"/>
    <s v="2S"/>
    <n v="16640863"/>
    <s v="MURO"/>
    <s v="LLORENTE"/>
    <s v="ALICIA"/>
    <s v="almuro"/>
    <s v="alicia.muro@alum.unirioja.es"/>
    <n v="1.5"/>
    <n v="1.5"/>
    <n v="536"/>
    <s v="PROFESOR INTERINO"/>
    <s v="P05"/>
    <s v="TIEMPO PARCIAL (5+5 HORAS)"/>
    <s v="2019-02-06 00:00:00.0"/>
    <s v="2019-09-14 00:00:00.0"/>
    <s v="PI101429"/>
    <s v="PROFESOR CONTRATADO INTERINO"/>
    <s v="R107"/>
    <x v="6"/>
    <n v="345"/>
    <s v="FILOLOGÍA INGLESA"/>
  </r>
  <r>
    <x v="6"/>
    <x v="0"/>
    <n v="475"/>
    <s v="475R"/>
    <s v="GRUPO-B1"/>
    <n v="16640863"/>
    <s v="Idioma moderno VI: Inglés"/>
    <s v="GR"/>
    <s v="GRUPO REDUCIDO"/>
    <s v="475R"/>
    <s v="GRUPO REDUCIDO DE Idioma moderno VI: inglés"/>
    <s v="GRUPO-B1"/>
    <s v="Grupo Reducido de Idioma moderno VI: inglés"/>
    <s v="2S"/>
    <n v="16640863"/>
    <s v="MURO"/>
    <s v="LLORENTE"/>
    <s v="ALICIA"/>
    <s v="almuro"/>
    <s v="alicia.muro@alum.unirioja.es"/>
    <n v="1.5"/>
    <n v="1.5"/>
    <n v="536"/>
    <s v="PROFESOR INTERINO"/>
    <s v="P05"/>
    <s v="TIEMPO PARCIAL (5+5 HORAS)"/>
    <s v="2019-02-06 00:00:00.0"/>
    <s v="2019-09-14 00:00:00.0"/>
    <s v="PI101429"/>
    <s v="PROFESOR CONTRATADO INTERINO"/>
    <s v="R107"/>
    <x v="6"/>
    <n v="345"/>
    <s v="FILOLOGÍA INGLESA"/>
  </r>
  <r>
    <x v="6"/>
    <x v="0"/>
    <n v="475"/>
    <s v="475R"/>
    <s v="GRUPO-B2"/>
    <n v="16640863"/>
    <s v="Idioma moderno VI: Inglés"/>
    <s v="GR"/>
    <s v="GRUPO REDUCIDO"/>
    <s v="475R"/>
    <s v="GRUPO REDUCIDO DE Idioma moderno VI: inglés"/>
    <s v="GRUPO-B2"/>
    <s v="Grupo Reducido de Idioma moderno VI: inglés"/>
    <s v="2S"/>
    <n v="16640863"/>
    <s v="MURO"/>
    <s v="LLORENTE"/>
    <s v="ALICIA"/>
    <s v="almuro"/>
    <s v="alicia.muro@alum.unirioja.es"/>
    <n v="1.5"/>
    <n v="1.5"/>
    <n v="536"/>
    <s v="PROFESOR INTERINO"/>
    <s v="P05"/>
    <s v="TIEMPO PARCIAL (5+5 HORAS)"/>
    <s v="2019-02-06 00:00:00.0"/>
    <s v="2019-09-14 00:00:00.0"/>
    <s v="PI101429"/>
    <s v="PROFESOR CONTRATADO INTERINO"/>
    <s v="R107"/>
    <x v="6"/>
    <n v="345"/>
    <s v="FILOLOGÍA INGLESA"/>
  </r>
  <r>
    <x v="8"/>
    <x v="2"/>
    <n v="475"/>
    <s v="475G"/>
    <s v="GRUPO-B"/>
    <n v="16640863"/>
    <s v="Idioma moderno VI: Inglés"/>
    <s v="GG"/>
    <s v="GRUPO GRANDE"/>
    <s v="475G"/>
    <s v="GRUPO GRANDE DE Idioma moderno VI: inglés"/>
    <s v="GRUPO-B"/>
    <s v="Grupo Grande de Idioma moderno VI: inglés"/>
    <s v="2S"/>
    <n v="16640863"/>
    <s v="MURO"/>
    <s v="LLORENTE"/>
    <s v="ALICIA"/>
    <s v="almuro"/>
    <s v="alicia.muro@alum.unirioja.es"/>
    <n v="3"/>
    <m/>
    <n v="536"/>
    <s v="PROFESOR INTERINO"/>
    <s v="P05"/>
    <s v="TIEMPO PARCIAL (5+5 HORAS)"/>
    <s v="2019-02-06 00:00:00.0"/>
    <s v="2019-09-14 00:00:00.0"/>
    <s v="PI101429"/>
    <s v="PROFESOR CONTRATADO INTERINO"/>
    <s v="R107"/>
    <x v="6"/>
    <n v="345"/>
    <s v="FILOLOGÍA INGLESA"/>
  </r>
  <r>
    <x v="8"/>
    <x v="2"/>
    <n v="475"/>
    <s v="475LI"/>
    <s v="GRUPO-B3"/>
    <n v="16615201"/>
    <s v="Idioma moderno VI: Inglés"/>
    <s v="GLI"/>
    <s v="GRUPO DE LABORATORIO DE IDIOMAS"/>
    <s v="475LI"/>
    <s v="LABORATORIO DE IDIOMAS DE Idioma moderno VI: inglés"/>
    <s v="GRUPO-B3"/>
    <s v="Laboratorio de Idiomas de Idioma moderno VI: inglés"/>
    <s v="2S"/>
    <n v="16615201"/>
    <s v="VEA"/>
    <s v="ESCARZA"/>
    <s v="RAQUEL"/>
    <s v="ravea"/>
    <s v="raquel.vea@unirioja.es"/>
    <n v="1.5"/>
    <n v="1.5"/>
    <n v="536"/>
    <s v="PROFESOR INTERINO"/>
    <s v="C01"/>
    <s v="TIEMPO COMPLETO"/>
    <s v="2015-09-15 00:00:00.0"/>
    <s v="null"/>
    <s v="PI101033"/>
    <s v="PROFESOR CONTRATADO INTERINO"/>
    <s v="R107"/>
    <x v="6"/>
    <n v="345"/>
    <s v="FILOLOGÍA INGLESA"/>
  </r>
  <r>
    <x v="8"/>
    <x v="2"/>
    <n v="475"/>
    <s v="475R"/>
    <s v="GRUPO-B3"/>
    <n v="16615201"/>
    <s v="Idioma moderno VI: Inglés"/>
    <s v="GR"/>
    <s v="GRUPO REDUCIDO"/>
    <s v="475R"/>
    <s v="GRUPO REDUCIDO DE Idioma moderno VI: inglés"/>
    <s v="GRUPO-B3"/>
    <s v="Grupo Reducido de Idioma moderno VI: inglés"/>
    <s v="2S"/>
    <n v="16615201"/>
    <s v="VEA"/>
    <s v="ESCARZA"/>
    <s v="RAQUEL"/>
    <s v="ravea"/>
    <s v="raquel.vea@unirioja.es"/>
    <n v="1.5"/>
    <n v="1.5"/>
    <n v="536"/>
    <s v="PROFESOR INTERINO"/>
    <s v="C01"/>
    <s v="TIEMPO COMPLETO"/>
    <s v="2015-09-15 00:00:00.0"/>
    <s v="null"/>
    <s v="PI101033"/>
    <s v="PROFESOR CONTRATADO INTERINO"/>
    <s v="R107"/>
    <x v="6"/>
    <n v="345"/>
    <s v="FILOLOGÍA INGLESA"/>
  </r>
  <r>
    <x v="11"/>
    <x v="4"/>
    <n v="477"/>
    <s v="477G"/>
    <s v="GRUPO-A"/>
    <n v="16598388"/>
    <s v="Modelización y optimización I"/>
    <s v="GG"/>
    <s v="GRUPO GRANDE"/>
    <s v="477G"/>
    <s v="GRUPO GRANDE DE Modelización y optimización I"/>
    <s v="GRUPO-A"/>
    <s v="Grupo Grande de Modelización y optimización I"/>
    <s v="1S"/>
    <n v="16598388"/>
    <s v="PÉREZ"/>
    <s v="LÁZARO"/>
    <s v="FRANCISCO JAVIER"/>
    <s v="franpere"/>
    <s v="javier.perezl@unirioja.es"/>
    <n v="3.2"/>
    <n v="3.2"/>
    <n v="534"/>
    <s v="CONTRATADO DOCTOR -TIPO 1"/>
    <s v="C01"/>
    <s v="TIEMPO COMPLETO"/>
    <s v="2010-09-01 00:00:00.0"/>
    <s v="null"/>
    <s v="PI100761"/>
    <s v="PROFESOR CONTRATADO DOCTOR"/>
    <s v="R111"/>
    <x v="7"/>
    <n v="15"/>
    <s v="ANÁLISIS MATEMÁTICO"/>
  </r>
  <r>
    <x v="11"/>
    <x v="4"/>
    <n v="477"/>
    <s v="477I"/>
    <s v="GRUPO-A1"/>
    <n v="16598388"/>
    <s v="Modelización y optimización I"/>
    <s v="GI"/>
    <s v="GRUPO DE INFORMÁTICA"/>
    <s v="477I"/>
    <s v="INFORMÁTICA DE Modelización y optimización I"/>
    <s v="GRUPO-A1"/>
    <s v="Informática de Modelización y optimización I"/>
    <s v="1S"/>
    <n v="16598388"/>
    <s v="PÉREZ"/>
    <s v="LÁZARO"/>
    <s v="FRANCISCO JAVIER"/>
    <s v="franpere"/>
    <s v="javier.perezl@unirioja.es"/>
    <n v="0.4"/>
    <n v="0.4"/>
    <n v="534"/>
    <s v="CONTRATADO DOCTOR -TIPO 1"/>
    <s v="C01"/>
    <s v="TIEMPO COMPLETO"/>
    <s v="2010-09-01 00:00:00.0"/>
    <s v="null"/>
    <s v="PI100761"/>
    <s v="PROFESOR CONTRATADO DOCTOR"/>
    <s v="R111"/>
    <x v="7"/>
    <n v="15"/>
    <s v="ANÁLISIS MATEMÁTICO"/>
  </r>
  <r>
    <x v="11"/>
    <x v="4"/>
    <n v="477"/>
    <s v="477R"/>
    <s v="GRUPO-A1"/>
    <n v="16598388"/>
    <s v="Modelización y optimización I"/>
    <s v="GR"/>
    <s v="GRUPO REDUCIDO"/>
    <s v="477R"/>
    <s v="GRUPO REDUCIDO DE Modelización y optimización I"/>
    <s v="GRUPO-A1"/>
    <s v="Grupo Reducido de Modelización y optimización I"/>
    <s v="1S"/>
    <n v="16598388"/>
    <s v="PÉREZ"/>
    <s v="LÁZARO"/>
    <s v="FRANCISCO JAVIER"/>
    <s v="franpere"/>
    <s v="javier.perezl@unirioja.es"/>
    <n v="2.4"/>
    <n v="2.4"/>
    <n v="534"/>
    <s v="CONTRATADO DOCTOR -TIPO 1"/>
    <s v="C01"/>
    <s v="TIEMPO COMPLETO"/>
    <s v="2010-09-01 00:00:00.0"/>
    <s v="null"/>
    <s v="PI100761"/>
    <s v="PROFESOR CONTRATADO DOCTOR"/>
    <s v="R111"/>
    <x v="7"/>
    <n v="15"/>
    <s v="ANÁLISIS MATEMÁTICO"/>
  </r>
  <r>
    <x v="15"/>
    <x v="4"/>
    <n v="477"/>
    <s v="477G"/>
    <s v="GRUPO-A"/>
    <n v="16598388"/>
    <s v="Modelización y optimización I"/>
    <s v="GG"/>
    <s v="GRUPO GRANDE"/>
    <s v="477G"/>
    <s v="GRUPO GRANDE DE Modelización y optimización I"/>
    <s v="GRUPO-A"/>
    <s v="Grupo Grande de Modelización y optimización I"/>
    <s v="1S"/>
    <n v="16598388"/>
    <s v="PÉREZ"/>
    <s v="LÁZARO"/>
    <s v="FRANCISCO JAVIER"/>
    <s v="franpere"/>
    <s v="javier.perezl@unirioja.es"/>
    <n v="3.2"/>
    <m/>
    <n v="534"/>
    <s v="CONTRATADO DOCTOR -TIPO 1"/>
    <s v="C01"/>
    <s v="TIEMPO COMPLETO"/>
    <s v="2010-09-01 00:00:00.0"/>
    <s v="null"/>
    <s v="PI100761"/>
    <s v="PROFESOR CONTRATADO DOCTOR"/>
    <s v="R111"/>
    <x v="7"/>
    <n v="15"/>
    <s v="ANÁLISIS MATEMÁTICO"/>
  </r>
  <r>
    <x v="15"/>
    <x v="4"/>
    <n v="477"/>
    <s v="477I"/>
    <s v="GRUPO-A1"/>
    <n v="16598388"/>
    <s v="Modelización y optimización I"/>
    <s v="GI"/>
    <s v="GRUPO DE INFORMÁTICA"/>
    <s v="477I"/>
    <s v="INFORMÁTICA DE Modelización y optimización I"/>
    <s v="GRUPO-A1"/>
    <s v="Informática de Modelización y optimización I"/>
    <s v="1S"/>
    <n v="16598388"/>
    <s v="PÉREZ"/>
    <s v="LÁZARO"/>
    <s v="FRANCISCO JAVIER"/>
    <s v="franpere"/>
    <s v="javier.perezl@unirioja.es"/>
    <n v="0.4"/>
    <m/>
    <n v="534"/>
    <s v="CONTRATADO DOCTOR -TIPO 1"/>
    <s v="C01"/>
    <s v="TIEMPO COMPLETO"/>
    <s v="2010-09-01 00:00:00.0"/>
    <s v="null"/>
    <s v="PI100761"/>
    <s v="PROFESOR CONTRATADO DOCTOR"/>
    <s v="R111"/>
    <x v="7"/>
    <n v="15"/>
    <s v="ANÁLISIS MATEMÁTICO"/>
  </r>
  <r>
    <x v="15"/>
    <x v="4"/>
    <n v="477"/>
    <s v="477R"/>
    <s v="GRUPO-A1"/>
    <n v="16598388"/>
    <s v="Modelización y optimización I"/>
    <s v="GR"/>
    <s v="GRUPO REDUCIDO"/>
    <s v="477R"/>
    <s v="GRUPO REDUCIDO DE Modelización y optimización I"/>
    <s v="GRUPO-A1"/>
    <s v="Grupo Reducido de Modelización y optimización I"/>
    <s v="1S"/>
    <n v="16598388"/>
    <s v="PÉREZ"/>
    <s v="LÁZARO"/>
    <s v="FRANCISCO JAVIER"/>
    <s v="franpere"/>
    <s v="javier.perezl@unirioja.es"/>
    <n v="2.4"/>
    <m/>
    <n v="534"/>
    <s v="CONTRATADO DOCTOR -TIPO 1"/>
    <s v="C01"/>
    <s v="TIEMPO COMPLETO"/>
    <s v="2010-09-01 00:00:00.0"/>
    <s v="null"/>
    <s v="PI100761"/>
    <s v="PROFESOR CONTRATADO DOCTOR"/>
    <s v="R111"/>
    <x v="7"/>
    <n v="15"/>
    <s v="ANÁLISIS MATEMÁTICO"/>
  </r>
  <r>
    <x v="11"/>
    <x v="4"/>
    <n v="478"/>
    <s v="478G"/>
    <s v="GRUPO-A"/>
    <n v="16530288"/>
    <s v="Teoría de autómatas y lenguajes formales"/>
    <s v="GG"/>
    <s v="GRUPO GRANDE"/>
    <s v="478G"/>
    <s v="GG de Teoría de autómatas y lenguajes formales"/>
    <s v="GRUPO-A"/>
    <s v="GG de Teoría de autómatas y lenguajes formales"/>
    <s v="1S"/>
    <n v="16530288"/>
    <s v="BENITO"/>
    <s v="CLAVIJO"/>
    <s v="MARÍA DEL PILAR"/>
    <s v="mpbenito"/>
    <s v="pilar.benito@unirioja.es"/>
    <n v="3.2"/>
    <n v="3.2"/>
    <n v="504"/>
    <s v="PROFESOR TITULAR UNIVERSIDAD"/>
    <s v="01R"/>
    <s v="TIEMPO COMPLETO REDUCIDO"/>
    <s v="2015-09-15 00:00:00.0"/>
    <s v="null"/>
    <s v="DF32072"/>
    <s v="TITULAR DE UNIVERSIDAD"/>
    <s v="R111"/>
    <x v="7"/>
    <n v="5"/>
    <s v="ÁLGEBRA"/>
  </r>
  <r>
    <x v="11"/>
    <x v="4"/>
    <n v="478"/>
    <s v="478I"/>
    <s v="GRUPO-A1"/>
    <n v="16530288"/>
    <s v="Teoría de autómatas y lenguajes formales"/>
    <s v="GI"/>
    <s v="GRUPO DE INFORMÁTICA"/>
    <s v="478I"/>
    <s v="Informática de Teoría de autómatas y lenguajes formales"/>
    <s v="GRUPO-A1"/>
    <s v="Informática de Teoría de autómatas y lenguajes formales"/>
    <s v="1S"/>
    <n v="16530288"/>
    <s v="BENITO"/>
    <s v="CLAVIJO"/>
    <s v="MARÍA DEL PILAR"/>
    <s v="mpbenito"/>
    <s v="pilar.benito@unirioja.es"/>
    <n v="1"/>
    <n v="1"/>
    <n v="504"/>
    <s v="PROFESOR TITULAR UNIVERSIDAD"/>
    <s v="01R"/>
    <s v="TIEMPO COMPLETO REDUCIDO"/>
    <s v="2015-09-15 00:00:00.0"/>
    <s v="null"/>
    <s v="DF32072"/>
    <s v="TITULAR DE UNIVERSIDAD"/>
    <s v="R111"/>
    <x v="7"/>
    <n v="5"/>
    <s v="ÁLGEBRA"/>
  </r>
  <r>
    <x v="11"/>
    <x v="4"/>
    <n v="478"/>
    <s v="478R"/>
    <s v="GRUPO-A1"/>
    <n v="16530288"/>
    <s v="Teoría de autómatas y lenguajes formales"/>
    <s v="GR"/>
    <s v="GRUPO REDUCIDO"/>
    <s v="478R"/>
    <s v="GR de Teoría de autómatas y lenguajes formales"/>
    <s v="GRUPO-A1"/>
    <s v="GR de Teoría de autómatas y lenguajes formales"/>
    <s v="1S"/>
    <n v="16530288"/>
    <s v="BENITO"/>
    <s v="CLAVIJO"/>
    <s v="MARÍA DEL PILAR"/>
    <s v="mpbenito"/>
    <s v="pilar.benito@unirioja.es"/>
    <n v="1.8"/>
    <n v="1.8"/>
    <n v="504"/>
    <s v="PROFESOR TITULAR UNIVERSIDAD"/>
    <s v="01R"/>
    <s v="TIEMPO COMPLETO REDUCIDO"/>
    <s v="2015-09-15 00:00:00.0"/>
    <s v="null"/>
    <s v="DF32072"/>
    <s v="TITULAR DE UNIVERSIDAD"/>
    <s v="R111"/>
    <x v="7"/>
    <n v="5"/>
    <s v="ÁLGEBRA"/>
  </r>
  <r>
    <x v="15"/>
    <x v="4"/>
    <n v="478"/>
    <s v="478G"/>
    <s v="GRUPO-A"/>
    <n v="16530288"/>
    <s v="Teoría de autómatas y lenguajes formales"/>
    <s v="GG"/>
    <s v="GRUPO GRANDE"/>
    <s v="478G"/>
    <s v="GG de Teoría de autómatas y lenguajes formales"/>
    <s v="GRUPO-A"/>
    <s v="GG de Teoría de autómatas y lenguajes formales"/>
    <s v="1S"/>
    <n v="16530288"/>
    <s v="BENITO"/>
    <s v="CLAVIJO"/>
    <s v="MARÍA DEL PILAR"/>
    <s v="mpbenito"/>
    <s v="pilar.benito@unirioja.es"/>
    <n v="3.2"/>
    <m/>
    <n v="504"/>
    <s v="PROFESOR TITULAR UNIVERSIDAD"/>
    <s v="01R"/>
    <s v="TIEMPO COMPLETO REDUCIDO"/>
    <s v="2015-09-15 00:00:00.0"/>
    <s v="null"/>
    <s v="DF32072"/>
    <s v="TITULAR DE UNIVERSIDAD"/>
    <s v="R111"/>
    <x v="7"/>
    <n v="5"/>
    <s v="ÁLGEBRA"/>
  </r>
  <r>
    <x v="15"/>
    <x v="4"/>
    <n v="478"/>
    <s v="478I"/>
    <s v="GRUPO-A1"/>
    <n v="16530288"/>
    <s v="Teoría de autómatas y lenguajes formales"/>
    <s v="GI"/>
    <s v="GRUPO DE INFORMÁTICA"/>
    <s v="478I"/>
    <s v="Informática de Teoría de autómatas y lenguajes formales"/>
    <s v="GRUPO-A1"/>
    <s v="Informática de Teoría de autómatas y lenguajes formales"/>
    <s v="1S"/>
    <n v="16530288"/>
    <s v="BENITO"/>
    <s v="CLAVIJO"/>
    <s v="MARÍA DEL PILAR"/>
    <s v="mpbenito"/>
    <s v="pilar.benito@unirioja.es"/>
    <n v="1"/>
    <m/>
    <n v="504"/>
    <s v="PROFESOR TITULAR UNIVERSIDAD"/>
    <s v="01R"/>
    <s v="TIEMPO COMPLETO REDUCIDO"/>
    <s v="2015-09-15 00:00:00.0"/>
    <s v="null"/>
    <s v="DF32072"/>
    <s v="TITULAR DE UNIVERSIDAD"/>
    <s v="R111"/>
    <x v="7"/>
    <n v="5"/>
    <s v="ÁLGEBRA"/>
  </r>
  <r>
    <x v="15"/>
    <x v="4"/>
    <n v="478"/>
    <s v="478R"/>
    <s v="GRUPO-A1"/>
    <n v="16530288"/>
    <s v="Teoría de autómatas y lenguajes formales"/>
    <s v="GR"/>
    <s v="GRUPO REDUCIDO"/>
    <s v="478R"/>
    <s v="GR de Teoría de autómatas y lenguajes formales"/>
    <s v="GRUPO-A1"/>
    <s v="GR de Teoría de autómatas y lenguajes formales"/>
    <s v="1S"/>
    <n v="16530288"/>
    <s v="BENITO"/>
    <s v="CLAVIJO"/>
    <s v="MARÍA DEL PILAR"/>
    <s v="mpbenito"/>
    <s v="pilar.benito@unirioja.es"/>
    <n v="1.8"/>
    <m/>
    <n v="504"/>
    <s v="PROFESOR TITULAR UNIVERSIDAD"/>
    <s v="01R"/>
    <s v="TIEMPO COMPLETO REDUCIDO"/>
    <s v="2015-09-15 00:00:00.0"/>
    <s v="null"/>
    <s v="DF32072"/>
    <s v="TITULAR DE UNIVERSIDAD"/>
    <s v="R111"/>
    <x v="7"/>
    <n v="5"/>
    <s v="ÁLGEBRA"/>
  </r>
  <r>
    <x v="11"/>
    <x v="4"/>
    <n v="479"/>
    <s v="479G"/>
    <s v="GRUPO-A"/>
    <n v="16613711"/>
    <s v="Inteligencia artificial"/>
    <s v="GG"/>
    <s v="GRUPO GRANDE"/>
    <s v="479G"/>
    <s v="GRUPO GRANDE DE Inteligencia artificial"/>
    <s v="GRUPO-A"/>
    <s v="Grupo Grande de Inteligencia artificial"/>
    <s v="2S"/>
    <n v="16613711"/>
    <s v="HERAS"/>
    <s v="VICENTE"/>
    <s v="JÓNATAN"/>
    <s v="joheras"/>
    <s v="jonathan.heras@unirioja.es"/>
    <n v="3.2"/>
    <n v="3.2"/>
    <n v="536"/>
    <s v="PROFESOR INTERINO"/>
    <s v="C01"/>
    <s v="TIEMPO COMPLETO"/>
    <s v="2017-09-15 00:00:00.0"/>
    <s v="null"/>
    <s v="PI101271"/>
    <s v="PROFESOR CONTRATADO INTERINO"/>
    <s v="R111"/>
    <x v="7"/>
    <n v="75"/>
    <s v="CIENCIA DE LA COMPUTACIÓN E INTELIGENCIA ARTIFICIA"/>
  </r>
  <r>
    <x v="11"/>
    <x v="4"/>
    <n v="479"/>
    <s v="479I"/>
    <s v="GRUPO-A1"/>
    <n v="16613711"/>
    <s v="Inteligencia artificial"/>
    <s v="GI"/>
    <s v="GRUPO DE INFORMÁTICA"/>
    <s v="479I"/>
    <s v="INFORMÁTICA DE Inteligencia artificial"/>
    <s v="GRUPO-A1"/>
    <s v="Informática de Inteligencia artificial"/>
    <s v="2S"/>
    <n v="16613711"/>
    <s v="HERAS"/>
    <s v="VICENTE"/>
    <s v="JÓNATAN"/>
    <s v="joheras"/>
    <s v="jonathan.heras@unirioja.es"/>
    <n v="2.8"/>
    <n v="2.8"/>
    <n v="536"/>
    <s v="PROFESOR INTERINO"/>
    <s v="C01"/>
    <s v="TIEMPO COMPLETO"/>
    <s v="2017-09-15 00:00:00.0"/>
    <s v="null"/>
    <s v="PI101271"/>
    <s v="PROFESOR CONTRATADO INTERINO"/>
    <s v="R111"/>
    <x v="7"/>
    <n v="75"/>
    <s v="CIENCIA DE LA COMPUTACIÓN E INTELIGENCIA ARTIFICIA"/>
  </r>
  <r>
    <x v="15"/>
    <x v="4"/>
    <n v="479"/>
    <s v="479G"/>
    <s v="GRUPO-A"/>
    <n v="16613711"/>
    <s v="Inteligencia artificial"/>
    <s v="GG"/>
    <s v="GRUPO GRANDE"/>
    <s v="479G"/>
    <s v="GRUPO GRANDE DE Inteligencia artificial"/>
    <s v="GRUPO-A"/>
    <s v="Grupo Grande de Inteligencia artificial"/>
    <s v="2S"/>
    <n v="16613711"/>
    <s v="HERAS"/>
    <s v="VICENTE"/>
    <s v="JÓNATAN"/>
    <s v="joheras"/>
    <s v="jonathan.heras@unirioja.es"/>
    <n v="3.2"/>
    <m/>
    <n v="536"/>
    <s v="PROFESOR INTERINO"/>
    <s v="C01"/>
    <s v="TIEMPO COMPLETO"/>
    <s v="2017-09-15 00:00:00.0"/>
    <s v="null"/>
    <s v="PI101271"/>
    <s v="PROFESOR CONTRATADO INTERINO"/>
    <s v="R111"/>
    <x v="7"/>
    <n v="75"/>
    <s v="CIENCIA DE LA COMPUTACIÓN E INTELIGENCIA ARTIFICIA"/>
  </r>
  <r>
    <x v="15"/>
    <x v="4"/>
    <n v="479"/>
    <s v="479I"/>
    <s v="GRUPO-A1"/>
    <n v="16613711"/>
    <s v="Inteligencia artificial"/>
    <s v="GI"/>
    <s v="GRUPO DE INFORMÁTICA"/>
    <s v="479I"/>
    <s v="INFORMÁTICA DE Inteligencia artificial"/>
    <s v="GRUPO-A1"/>
    <s v="Informática de Inteligencia artificial"/>
    <s v="2S"/>
    <n v="16613711"/>
    <s v="HERAS"/>
    <s v="VICENTE"/>
    <s v="JÓNATAN"/>
    <s v="joheras"/>
    <s v="jonathan.heras@unirioja.es"/>
    <n v="2.8"/>
    <m/>
    <n v="536"/>
    <s v="PROFESOR INTERINO"/>
    <s v="C01"/>
    <s v="TIEMPO COMPLETO"/>
    <s v="2017-09-15 00:00:00.0"/>
    <s v="null"/>
    <s v="PI101271"/>
    <s v="PROFESOR CONTRATADO INTERINO"/>
    <s v="R111"/>
    <x v="7"/>
    <n v="75"/>
    <s v="CIENCIA DE LA COMPUTACIÓN E INTELIGENCIA ARTIFICIA"/>
  </r>
  <r>
    <x v="0"/>
    <x v="0"/>
    <n v="480"/>
    <s v="480G"/>
    <s v="GRUPO-A"/>
    <n v="16581606"/>
    <s v="Diseño organizativo"/>
    <s v="GG"/>
    <s v="GRUPO GRANDE"/>
    <s v="480G"/>
    <s v="GRUPO GRANDE DE Diseño organizativo"/>
    <s v="GRUPO-A"/>
    <s v="Grupo Grande de Diseño organizativo"/>
    <s v="2S"/>
    <n v="16581606"/>
    <s v="SALAZAR"/>
    <s v="TERREROS"/>
    <s v="IDANA"/>
    <s v="idsalaza"/>
    <s v="idana.salazar@unirioja.es"/>
    <n v="4"/>
    <n v="4"/>
    <n v="536"/>
    <s v="PROFESOR INTERINO"/>
    <s v="C01"/>
    <s v="TIEMPO COMPLETO"/>
    <s v="2015-09-15 00:00:00.0"/>
    <s v="null"/>
    <s v="PI101024"/>
    <s v="PROFESOR CONTRATADO INTERINO"/>
    <s v="R104"/>
    <x v="0"/>
    <n v="650"/>
    <s v="ORGANIZACIÓN DE EMPRESAS"/>
  </r>
  <r>
    <x v="0"/>
    <x v="0"/>
    <n v="480"/>
    <s v="480G"/>
    <s v="GRUPO-B"/>
    <n v="16581606"/>
    <s v="Diseño organizativo"/>
    <s v="GG"/>
    <s v="GRUPO GRANDE"/>
    <s v="480G"/>
    <s v="GRUPO GRANDE DE Diseño organizativo"/>
    <s v="GRUPO-B"/>
    <s v="Grupo Grande de Diseño organizativo"/>
    <s v="2S"/>
    <n v="16581606"/>
    <s v="SALAZAR"/>
    <s v="TERREROS"/>
    <s v="IDANA"/>
    <s v="idsalaza"/>
    <s v="idana.salazar@unirioja.es"/>
    <n v="4"/>
    <n v="4"/>
    <n v="536"/>
    <s v="PROFESOR INTERINO"/>
    <s v="C01"/>
    <s v="TIEMPO COMPLETO"/>
    <s v="2015-09-15 00:00:00.0"/>
    <s v="null"/>
    <s v="PI101024"/>
    <s v="PROFESOR CONTRATADO INTERINO"/>
    <s v="R104"/>
    <x v="0"/>
    <n v="650"/>
    <s v="ORGANIZACIÓN DE EMPRESAS"/>
  </r>
  <r>
    <x v="0"/>
    <x v="0"/>
    <n v="480"/>
    <s v="480R"/>
    <s v="GRUPO-A1"/>
    <n v="16581606"/>
    <s v="Diseño organizativo"/>
    <s v="GR"/>
    <s v="GRUPO REDUCIDO"/>
    <s v="480R"/>
    <s v="GRUPO REDUCIDO DE Diseño organizativo"/>
    <s v="GRUPO-A1"/>
    <s v="Grupo Reducido de Diseño organizativo"/>
    <s v="2S"/>
    <n v="16581606"/>
    <s v="SALAZAR"/>
    <s v="TERREROS"/>
    <s v="IDANA"/>
    <s v="idsalaza"/>
    <s v="idana.salazar@unirioja.es"/>
    <n v="2"/>
    <n v="2"/>
    <n v="536"/>
    <s v="PROFESOR INTERINO"/>
    <s v="C01"/>
    <s v="TIEMPO COMPLETO"/>
    <s v="2015-09-15 00:00:00.0"/>
    <s v="null"/>
    <s v="PI101024"/>
    <s v="PROFESOR CONTRATADO INTERINO"/>
    <s v="R104"/>
    <x v="0"/>
    <n v="650"/>
    <s v="ORGANIZACIÓN DE EMPRESAS"/>
  </r>
  <r>
    <x v="0"/>
    <x v="0"/>
    <n v="480"/>
    <s v="480R"/>
    <s v="GRUPO-A2"/>
    <n v="16581606"/>
    <s v="Diseño organizativo"/>
    <s v="GR"/>
    <s v="GRUPO REDUCIDO"/>
    <s v="480R"/>
    <s v="GRUPO REDUCIDO DE Diseño organizativo"/>
    <s v="GRUPO-A2"/>
    <s v="Grupo Reducido de Diseño organizativo"/>
    <s v="2S"/>
    <n v="16581606"/>
    <s v="SALAZAR"/>
    <s v="TERREROS"/>
    <s v="IDANA"/>
    <s v="idsalaza"/>
    <s v="idana.salazar@unirioja.es"/>
    <n v="2"/>
    <n v="2"/>
    <n v="536"/>
    <s v="PROFESOR INTERINO"/>
    <s v="C01"/>
    <s v="TIEMPO COMPLETO"/>
    <s v="2015-09-15 00:00:00.0"/>
    <s v="null"/>
    <s v="PI101024"/>
    <s v="PROFESOR CONTRATADO INTERINO"/>
    <s v="R104"/>
    <x v="0"/>
    <n v="650"/>
    <s v="ORGANIZACIÓN DE EMPRESAS"/>
  </r>
  <r>
    <x v="0"/>
    <x v="0"/>
    <n v="480"/>
    <s v="480R"/>
    <s v="GRUPO-A3"/>
    <n v="16581606"/>
    <s v="Diseño organizativo"/>
    <s v="GR"/>
    <s v="GRUPO REDUCIDO"/>
    <s v="480R"/>
    <s v="GRUPO REDUCIDO DE Diseño organizativo"/>
    <s v="GRUPO-A3"/>
    <s v="Grupo Reducido de Diseño organizativo"/>
    <s v="2S"/>
    <n v="16581606"/>
    <s v="SALAZAR"/>
    <s v="TERREROS"/>
    <s v="IDANA"/>
    <s v="idsalaza"/>
    <s v="idana.salazar@unirioja.es"/>
    <n v="2"/>
    <n v="2"/>
    <n v="536"/>
    <s v="PROFESOR INTERINO"/>
    <s v="C01"/>
    <s v="TIEMPO COMPLETO"/>
    <s v="2015-09-15 00:00:00.0"/>
    <s v="null"/>
    <s v="PI101024"/>
    <s v="PROFESOR CONTRATADO INTERINO"/>
    <s v="R104"/>
    <x v="0"/>
    <n v="650"/>
    <s v="ORGANIZACIÓN DE EMPRESAS"/>
  </r>
  <r>
    <x v="0"/>
    <x v="0"/>
    <n v="480"/>
    <s v="480R"/>
    <s v="GRUPO-B1"/>
    <n v="16619340"/>
    <s v="Diseño organizativo"/>
    <s v="GR"/>
    <s v="GRUPO REDUCIDO"/>
    <s v="480R"/>
    <s v="GRUPO REDUCIDO DE Diseño organizativo"/>
    <s v="GRUPO-B1"/>
    <s v="Grupo Reducido de Diseño organizativo"/>
    <s v="2S"/>
    <n v="16619340"/>
    <s v="PÉREZ-ARADROS"/>
    <s v="MURO"/>
    <s v="BEATRIZ"/>
    <s v="beperem"/>
    <s v="beatriz.perez-aradros@unirioja.es"/>
    <n v="2"/>
    <n v="2"/>
    <n v="536"/>
    <s v="PROFESOR INTERINO"/>
    <s v="C01"/>
    <s v="TIEMPO COMPLETO"/>
    <s v="2018-09-17 00:00:00.0"/>
    <s v="2019-09-14 00:00:00.0"/>
    <s v="PI101411"/>
    <s v="PROFESOR CONTRATADO INTERINO"/>
    <s v="R104"/>
    <x v="0"/>
    <n v="650"/>
    <s v="ORGANIZACIÓN DE EMPRESAS"/>
  </r>
  <r>
    <x v="0"/>
    <x v="0"/>
    <n v="480"/>
    <s v="480R"/>
    <s v="GRUPO-B2"/>
    <n v="16619340"/>
    <s v="Diseño organizativo"/>
    <s v="GR"/>
    <s v="GRUPO REDUCIDO"/>
    <s v="480R"/>
    <s v="GRUPO REDUCIDO DE Diseño organizativo"/>
    <s v="GRUPO-B2"/>
    <s v="Grupo Reducido de Diseño organizativo"/>
    <s v="2S"/>
    <n v="16619340"/>
    <s v="PÉREZ-ARADROS"/>
    <s v="MURO"/>
    <s v="BEATRIZ"/>
    <s v="beperem"/>
    <s v="beatriz.perez-aradros@unirioja.es"/>
    <n v="2"/>
    <n v="2"/>
    <n v="536"/>
    <s v="PROFESOR INTERINO"/>
    <s v="C01"/>
    <s v="TIEMPO COMPLETO"/>
    <s v="2018-09-17 00:00:00.0"/>
    <s v="2019-09-14 00:00:00.0"/>
    <s v="PI101411"/>
    <s v="PROFESOR CONTRATADO INTERINO"/>
    <s v="R104"/>
    <x v="0"/>
    <n v="650"/>
    <s v="ORGANIZACIÓN DE EMPRESAS"/>
  </r>
  <r>
    <x v="2"/>
    <x v="1"/>
    <n v="480"/>
    <s v="480G"/>
    <s v="GRUPO-A"/>
    <n v="16581606"/>
    <s v="Diseño organizativo"/>
    <s v="GG"/>
    <s v="GRUPO GRANDE"/>
    <s v="480G"/>
    <s v="GRUPO GRANDE DE Diseño organizativo"/>
    <s v="GRUPO-A"/>
    <s v="Grupo Grande de Diseño organizativo"/>
    <s v="2S"/>
    <n v="16581606"/>
    <s v="SALAZAR"/>
    <s v="TERREROS"/>
    <s v="IDANA"/>
    <s v="idsalaza"/>
    <s v="idana.salazar@unirioja.es"/>
    <n v="4"/>
    <m/>
    <n v="536"/>
    <s v="PROFESOR INTERINO"/>
    <s v="C01"/>
    <s v="TIEMPO COMPLETO"/>
    <s v="2015-09-15 00:00:00.0"/>
    <s v="null"/>
    <s v="PI101024"/>
    <s v="PROFESOR CONTRATADO INTERINO"/>
    <s v="R104"/>
    <x v="0"/>
    <n v="650"/>
    <s v="ORGANIZACIÓN DE EMPRESAS"/>
  </r>
  <r>
    <x v="2"/>
    <x v="1"/>
    <n v="480"/>
    <s v="480R"/>
    <s v="GRUPO-A4"/>
    <n v="16619340"/>
    <s v="Diseño organizativo"/>
    <s v="GR"/>
    <s v="GRUPO REDUCIDO"/>
    <s v="480R"/>
    <s v="GRUPO REDUCIDO DE Diseño organizativo"/>
    <s v="GRUPO-A4"/>
    <s v="Grupo Reducido de Diseño organizativo"/>
    <s v="2S"/>
    <n v="16619340"/>
    <s v="PÉREZ-ARADROS"/>
    <s v="MURO"/>
    <s v="BEATRIZ"/>
    <s v="beperem"/>
    <s v="beatriz.perez-aradros@unirioja.es"/>
    <n v="2"/>
    <n v="2"/>
    <n v="536"/>
    <s v="PROFESOR INTERINO"/>
    <s v="C01"/>
    <s v="TIEMPO COMPLETO"/>
    <s v="2018-09-17 00:00:00.0"/>
    <s v="2019-09-14 00:00:00.0"/>
    <s v="PI101411"/>
    <s v="PROFESOR CONTRATADO INTERINO"/>
    <s v="R104"/>
    <x v="0"/>
    <n v="650"/>
    <s v="ORGANIZACIÓN DE EMPRESAS"/>
  </r>
  <r>
    <x v="0"/>
    <x v="0"/>
    <n v="481"/>
    <s v="481G"/>
    <s v="GRUPO-A"/>
    <n v="16019533"/>
    <s v="Crisis económica del empresario"/>
    <s v="GG"/>
    <s v="GRUPO GRANDE"/>
    <s v="481G"/>
    <s v="GG de Crisis económica del empresario"/>
    <s v="GRUPO-A"/>
    <s v="GG de Crisis económica del empresario"/>
    <s v="2S"/>
    <n v="16019533"/>
    <s v="GARCIANDÍA"/>
    <s v="GONZÁLEZ"/>
    <s v="PEDRO MARÍA"/>
    <s v="pgarcian"/>
    <s v="pedro.garciandia@unirioja.es"/>
    <n v="1.5"/>
    <n v="1.5"/>
    <n v="500"/>
    <s v="CATEDRATICO DE UNIVERSIDAD"/>
    <s v="C01"/>
    <s v="TIEMPO COMPLETO"/>
    <s v="2017-09-15 00:00:00.0"/>
    <s v="null"/>
    <s v="DF100278"/>
    <s v="CATEDRÁTICO DE UNIVERSIDAD"/>
    <s v="R103"/>
    <x v="1"/>
    <n v="175"/>
    <s v="DERECHO PROCESAL"/>
  </r>
  <r>
    <x v="0"/>
    <x v="0"/>
    <n v="481"/>
    <s v="481G"/>
    <s v="GRUPO-A"/>
    <n v="16554886"/>
    <s v="Crisis económica del empresario"/>
    <s v="GG"/>
    <s v="GRUPO GRANDE"/>
    <s v="481G"/>
    <s v="GG de Crisis económica del empresario"/>
    <s v="GRUPO-A"/>
    <s v="GG de Crisis económica del empresario"/>
    <s v="2S"/>
    <n v="16554886"/>
    <s v="SUFRATEGUI"/>
    <s v="TORRECILLA"/>
    <s v="SANTIAGO"/>
    <s v="sasufrat"/>
    <s v="santiago.sufrategui@unirioja.es"/>
    <n v="3"/>
    <n v="3"/>
    <n v="532"/>
    <s v="LABORAL DOCENTE-ASOCIADO"/>
    <s v="P02"/>
    <s v="TIEMPO PARCIAL (2+2 HORAS)"/>
    <s v="2017-09-15 00:00:00.0"/>
    <s v="2019-09-14 00:00:00.0"/>
    <s v="PI101231"/>
    <s v="PROFESOR ASOCIADO"/>
    <s v="R103"/>
    <x v="1"/>
    <n v="175"/>
    <s v="DERECHO PROCESAL"/>
  </r>
  <r>
    <x v="0"/>
    <x v="0"/>
    <n v="481"/>
    <s v="481R"/>
    <s v="GRUPO-A2"/>
    <n v="16554886"/>
    <s v="Crisis económica del empresario"/>
    <s v="GR"/>
    <s v="GRUPO REDUCIDO"/>
    <s v="481R"/>
    <s v="GR de Crisis económica del empresario"/>
    <s v="GRUPO-A2"/>
    <s v="GR de Crisis económica del empresario"/>
    <s v="2S"/>
    <n v="16554886"/>
    <s v="SUFRATEGUI"/>
    <s v="TORRECILLA"/>
    <s v="SANTIAGO"/>
    <s v="sasufrat"/>
    <s v="santiago.sufrategui@unirioja.es"/>
    <n v="1.5"/>
    <n v="1.5"/>
    <n v="532"/>
    <s v="LABORAL DOCENTE-ASOCIADO"/>
    <s v="P02"/>
    <s v="TIEMPO PARCIAL (2+2 HORAS)"/>
    <s v="2017-09-15 00:00:00.0"/>
    <s v="2019-09-14 00:00:00.0"/>
    <s v="PI101231"/>
    <s v="PROFESOR ASOCIADO"/>
    <s v="R103"/>
    <x v="1"/>
    <n v="175"/>
    <s v="DERECHO PROCESAL"/>
  </r>
  <r>
    <x v="1"/>
    <x v="1"/>
    <n v="481"/>
    <s v="481G"/>
    <s v="GRUPO-A"/>
    <n v="16019533"/>
    <s v="Crisis económica del empresario"/>
    <s v="GG"/>
    <s v="GRUPO GRANDE"/>
    <s v="481G"/>
    <s v="GG de Crisis económica del empresario"/>
    <s v="GRUPO-A"/>
    <s v="GG de Crisis económica del empresario"/>
    <s v="2S"/>
    <n v="16019533"/>
    <s v="GARCIANDÍA"/>
    <s v="GONZÁLEZ"/>
    <s v="PEDRO MARÍA"/>
    <s v="pgarcian"/>
    <s v="pedro.garciandia@unirioja.es"/>
    <n v="1.5"/>
    <m/>
    <n v="500"/>
    <s v="CATEDRATICO DE UNIVERSIDAD"/>
    <s v="C01"/>
    <s v="TIEMPO COMPLETO"/>
    <s v="2017-09-15 00:00:00.0"/>
    <s v="null"/>
    <s v="DF100278"/>
    <s v="CATEDRÁTICO DE UNIVERSIDAD"/>
    <s v="R103"/>
    <x v="1"/>
    <n v="175"/>
    <s v="DERECHO PROCESAL"/>
  </r>
  <r>
    <x v="1"/>
    <x v="1"/>
    <n v="481"/>
    <s v="481G"/>
    <s v="GRUPO-A"/>
    <n v="16554886"/>
    <s v="Crisis económica del empresario"/>
    <s v="GG"/>
    <s v="GRUPO GRANDE"/>
    <s v="481G"/>
    <s v="GG de Crisis económica del empresario"/>
    <s v="GRUPO-A"/>
    <s v="GG de Crisis económica del empresario"/>
    <s v="2S"/>
    <n v="16554886"/>
    <s v="SUFRATEGUI"/>
    <s v="TORRECILLA"/>
    <s v="SANTIAGO"/>
    <s v="sasufrat"/>
    <s v="santiago.sufrategui@unirioja.es"/>
    <n v="3"/>
    <m/>
    <n v="532"/>
    <s v="LABORAL DOCENTE-ASOCIADO"/>
    <s v="P02"/>
    <s v="TIEMPO PARCIAL (2+2 HORAS)"/>
    <s v="2017-09-15 00:00:00.0"/>
    <s v="2019-09-14 00:00:00.0"/>
    <s v="PI101231"/>
    <s v="PROFESOR ASOCIADO"/>
    <s v="R103"/>
    <x v="1"/>
    <n v="175"/>
    <s v="DERECHO PROCESAL"/>
  </r>
  <r>
    <x v="1"/>
    <x v="1"/>
    <n v="481"/>
    <s v="481R"/>
    <s v="GRUPO-A1"/>
    <n v="16554886"/>
    <s v="Crisis económica del empresario"/>
    <s v="GR"/>
    <s v="GRUPO REDUCIDO"/>
    <s v="481R"/>
    <s v="GR de Crisis económica del empresario"/>
    <s v="GRUPO-A1"/>
    <s v="GR de Crisis económica del empresario"/>
    <s v="2S"/>
    <n v="16554886"/>
    <s v="SUFRATEGUI"/>
    <s v="TORRECILLA"/>
    <s v="SANTIAGO"/>
    <s v="sasufrat"/>
    <s v="santiago.sufrategui@unirioja.es"/>
    <n v="1.5"/>
    <n v="1.5"/>
    <n v="532"/>
    <s v="LABORAL DOCENTE-ASOCIADO"/>
    <s v="P02"/>
    <s v="TIEMPO PARCIAL (2+2 HORAS)"/>
    <s v="2017-09-15 00:00:00.0"/>
    <s v="2019-09-14 00:00:00.0"/>
    <s v="PI101231"/>
    <s v="PROFESOR ASOCIADO"/>
    <s v="R103"/>
    <x v="1"/>
    <n v="175"/>
    <s v="DERECHO PROCESAL"/>
  </r>
  <r>
    <x v="1"/>
    <x v="1"/>
    <n v="481"/>
    <s v="481R"/>
    <s v="GRUPO-A2"/>
    <n v="16554886"/>
    <s v="Crisis económica del empresario"/>
    <s v="GR"/>
    <s v="GRUPO REDUCIDO"/>
    <s v="481R"/>
    <s v="GR de Crisis económica del empresario"/>
    <s v="GRUPO-A2"/>
    <s v="GR de Crisis económica del empresario"/>
    <s v="2S"/>
    <n v="16554886"/>
    <s v="SUFRATEGUI"/>
    <s v="TORRECILLA"/>
    <s v="SANTIAGO"/>
    <s v="sasufrat"/>
    <s v="santiago.sufrategui@unirioja.es"/>
    <n v="1.5"/>
    <m/>
    <n v="532"/>
    <s v="LABORAL DOCENTE-ASOCIADO"/>
    <s v="P02"/>
    <s v="TIEMPO PARCIAL (2+2 HORAS)"/>
    <s v="2017-09-15 00:00:00.0"/>
    <s v="2019-09-14 00:00:00.0"/>
    <s v="PI101231"/>
    <s v="PROFESOR ASOCIADO"/>
    <s v="R103"/>
    <x v="1"/>
    <n v="175"/>
    <s v="DERECHO PROCESAL"/>
  </r>
  <r>
    <x v="0"/>
    <x v="0"/>
    <n v="482"/>
    <s v="482G"/>
    <s v="GRUPO-A"/>
    <n v="16586761"/>
    <s v="Derecho del comercio internacional"/>
    <s v="GG"/>
    <s v="GRUPO GRANDE"/>
    <s v="482G"/>
    <s v="GG de Derecho del comercio internacional"/>
    <s v="GRUPO-A"/>
    <s v="GG de Derecho del comercio internacional"/>
    <s v="2S"/>
    <n v="16586761"/>
    <s v="PÉREZ"/>
    <s v="ESCALONA"/>
    <s v="SUSANA"/>
    <s v="superez"/>
    <s v="susana.perez@unirioja.es"/>
    <n v="3"/>
    <n v="3"/>
    <n v="534"/>
    <s v="CONTRATADO DOCTOR -TIPO 1"/>
    <s v="C01"/>
    <s v="TIEMPO COMPLETO"/>
    <s v="2009-10-01 00:00:00.0"/>
    <s v="null"/>
    <s v="PI100723"/>
    <s v="CONTRATADO DOCTOR"/>
    <s v="R103"/>
    <x v="1"/>
    <n v="165"/>
    <s v="DERECHO MERCANTIL"/>
  </r>
  <r>
    <x v="0"/>
    <x v="0"/>
    <n v="482"/>
    <s v="482R"/>
    <s v="GRUPO-A1"/>
    <n v="16586761"/>
    <s v="Derecho del comercio internacional"/>
    <s v="GR"/>
    <s v="GRUPO REDUCIDO"/>
    <s v="482R"/>
    <s v="GR de Derecho del comercio internacional"/>
    <s v="GRUPO-A1"/>
    <s v="GR de Derecho del comercio internacional"/>
    <s v="2S"/>
    <n v="16586761"/>
    <s v="PÉREZ"/>
    <s v="ESCALONA"/>
    <s v="SUSANA"/>
    <s v="superez"/>
    <s v="susana.perez@unirioja.es"/>
    <n v="1.5"/>
    <n v="1.5"/>
    <n v="534"/>
    <s v="CONTRATADO DOCTOR -TIPO 1"/>
    <s v="C01"/>
    <s v="TIEMPO COMPLETO"/>
    <s v="2009-10-01 00:00:00.0"/>
    <s v="null"/>
    <s v="PI100723"/>
    <s v="CONTRATADO DOCTOR"/>
    <s v="R103"/>
    <x v="1"/>
    <n v="165"/>
    <s v="DERECHO MERCANTIL"/>
  </r>
  <r>
    <x v="1"/>
    <x v="1"/>
    <n v="482"/>
    <s v="482G"/>
    <s v="GRUPO-A"/>
    <n v="16586761"/>
    <s v="Derecho del comercio internacional"/>
    <s v="GG"/>
    <s v="GRUPO GRANDE"/>
    <s v="482G"/>
    <s v="GG de Derecho del comercio internacional"/>
    <s v="GRUPO-A"/>
    <s v="GG de Derecho del comercio internacional"/>
    <s v="2S"/>
    <n v="16586761"/>
    <s v="PÉREZ"/>
    <s v="ESCALONA"/>
    <s v="SUSANA"/>
    <s v="superez"/>
    <s v="susana.perez@unirioja.es"/>
    <n v="3"/>
    <m/>
    <n v="534"/>
    <s v="CONTRATADO DOCTOR -TIPO 1"/>
    <s v="C01"/>
    <s v="TIEMPO COMPLETO"/>
    <s v="2009-10-01 00:00:00.0"/>
    <s v="null"/>
    <s v="PI100723"/>
    <s v="CONTRATADO DOCTOR"/>
    <s v="R103"/>
    <x v="1"/>
    <n v="165"/>
    <s v="DERECHO MERCANTIL"/>
  </r>
  <r>
    <x v="1"/>
    <x v="1"/>
    <n v="482"/>
    <s v="482R"/>
    <s v="GRUPO-A1"/>
    <n v="16586761"/>
    <s v="Derecho del comercio internacional"/>
    <s v="GR"/>
    <s v="GRUPO REDUCIDO"/>
    <s v="482R"/>
    <s v="GR de Derecho del comercio internacional"/>
    <s v="GRUPO-A1"/>
    <s v="GR de Derecho del comercio internacional"/>
    <s v="2S"/>
    <n v="16586761"/>
    <s v="PÉREZ"/>
    <s v="ESCALONA"/>
    <s v="SUSANA"/>
    <s v="superez"/>
    <s v="susana.perez@unirioja.es"/>
    <n v="1.5"/>
    <m/>
    <n v="534"/>
    <s v="CONTRATADO DOCTOR -TIPO 1"/>
    <s v="C01"/>
    <s v="TIEMPO COMPLETO"/>
    <s v="2009-10-01 00:00:00.0"/>
    <s v="null"/>
    <s v="PI100723"/>
    <s v="CONTRATADO DOCTOR"/>
    <s v="R103"/>
    <x v="1"/>
    <n v="165"/>
    <s v="DERECHO MERCANTIL"/>
  </r>
  <r>
    <x v="0"/>
    <x v="0"/>
    <n v="483"/>
    <s v="483G"/>
    <s v="GRUPO-A"/>
    <n v="16554062"/>
    <s v="Derecho del consumo"/>
    <s v="GG"/>
    <s v="GRUPO GRANDE"/>
    <s v="483G"/>
    <s v="GG de Derecho del consumo"/>
    <s v="GRUPO-A"/>
    <s v="GG de Derecho del consumo"/>
    <s v="2S"/>
    <n v="16554062"/>
    <s v="CÁMARA"/>
    <s v="LAPUENTE"/>
    <s v="SERGIO"/>
    <s v="secamara"/>
    <s v="sergio.camara@unirioja.es"/>
    <n v="3"/>
    <n v="3"/>
    <n v="500"/>
    <s v="CATEDRATICO DE UNIVERSIDAD"/>
    <s v="C01"/>
    <s v="TIEMPO COMPLETO"/>
    <s v="2007-10-15 00:00:00.0"/>
    <s v="null"/>
    <s v="DF100216"/>
    <s v="CATEDRÁTICO DE UNIVERSIDAD"/>
    <s v="R103"/>
    <x v="1"/>
    <n v="130"/>
    <s v="DERECHO CIVIL"/>
  </r>
  <r>
    <x v="0"/>
    <x v="0"/>
    <n v="483"/>
    <s v="483R"/>
    <s v="GRUPO-A1"/>
    <n v="16554062"/>
    <s v="Derecho del consumo"/>
    <s v="GR"/>
    <s v="GRUPO REDUCIDO"/>
    <s v="483R"/>
    <s v="GR de Derecho del consumo"/>
    <s v="GRUPO-A1"/>
    <s v="GR de Derecho del consumo"/>
    <s v="2S"/>
    <n v="16554062"/>
    <s v="CÁMARA"/>
    <s v="LAPUENTE"/>
    <s v="SERGIO"/>
    <s v="secamara"/>
    <s v="sergio.camara@unirioja.es"/>
    <n v="1.5"/>
    <n v="1.5"/>
    <n v="500"/>
    <s v="CATEDRATICO DE UNIVERSIDAD"/>
    <s v="C01"/>
    <s v="TIEMPO COMPLETO"/>
    <s v="2007-10-15 00:00:00.0"/>
    <s v="null"/>
    <s v="DF100216"/>
    <s v="CATEDRÁTICO DE UNIVERSIDAD"/>
    <s v="R103"/>
    <x v="1"/>
    <n v="130"/>
    <s v="DERECHO CIVIL"/>
  </r>
  <r>
    <x v="1"/>
    <x v="1"/>
    <n v="483"/>
    <s v="483G"/>
    <s v="GRUPO-A"/>
    <n v="16554062"/>
    <s v="Derecho del consumo"/>
    <s v="GG"/>
    <s v="GRUPO GRANDE"/>
    <s v="483G"/>
    <s v="GG de Derecho del consumo"/>
    <s v="GRUPO-A"/>
    <s v="GG de Derecho del consumo"/>
    <s v="2S"/>
    <n v="16554062"/>
    <s v="CÁMARA"/>
    <s v="LAPUENTE"/>
    <s v="SERGIO"/>
    <s v="secamara"/>
    <s v="sergio.camara@unirioja.es"/>
    <n v="3"/>
    <m/>
    <n v="500"/>
    <s v="CATEDRATICO DE UNIVERSIDAD"/>
    <s v="C01"/>
    <s v="TIEMPO COMPLETO"/>
    <s v="2007-10-15 00:00:00.0"/>
    <s v="null"/>
    <s v="DF100216"/>
    <s v="CATEDRÁTICO DE UNIVERSIDAD"/>
    <s v="R103"/>
    <x v="1"/>
    <n v="130"/>
    <s v="DERECHO CIVIL"/>
  </r>
  <r>
    <x v="1"/>
    <x v="1"/>
    <n v="483"/>
    <s v="483R"/>
    <s v="GRUPO-A1"/>
    <n v="16554062"/>
    <s v="Derecho del consumo"/>
    <s v="GR"/>
    <s v="GRUPO REDUCIDO"/>
    <s v="483R"/>
    <s v="GR de Derecho del consumo"/>
    <s v="GRUPO-A1"/>
    <s v="GR de Derecho del consumo"/>
    <s v="2S"/>
    <n v="16554062"/>
    <s v="CÁMARA"/>
    <s v="LAPUENTE"/>
    <s v="SERGIO"/>
    <s v="secamara"/>
    <s v="sergio.camara@unirioja.es"/>
    <n v="1.5"/>
    <m/>
    <n v="500"/>
    <s v="CATEDRATICO DE UNIVERSIDAD"/>
    <s v="C01"/>
    <s v="TIEMPO COMPLETO"/>
    <s v="2007-10-15 00:00:00.0"/>
    <s v="null"/>
    <s v="DF100216"/>
    <s v="CATEDRÁTICO DE UNIVERSIDAD"/>
    <s v="R103"/>
    <x v="1"/>
    <n v="130"/>
    <s v="DERECHO CIVIL"/>
  </r>
  <r>
    <x v="0"/>
    <x v="0"/>
    <n v="484"/>
    <s v="484G"/>
    <s v="GRUPO-A"/>
    <n v="16585809"/>
    <s v="Derecho penal económico"/>
    <s v="GG"/>
    <s v="GRUPO GRANDE"/>
    <s v="484G"/>
    <s v="GG de Derecho penal económico"/>
    <s v="GRUPO-A"/>
    <s v="GG de Derecho penal económico"/>
    <s v="1S"/>
    <n v="16585809"/>
    <s v="ROMO"/>
    <s v="SABANDO"/>
    <s v="BARBARA MARÍA"/>
    <s v="baromo"/>
    <s v="barbara-maria.romo@unirioja.es"/>
    <n v="3"/>
    <n v="3"/>
    <n v="532"/>
    <s v="LABORAL DOCENTE-ASOCIADO"/>
    <s v="P03"/>
    <s v="TIEMPO PARCIAL (3+3 HORAS)"/>
    <s v="2018-09-17 00:00:00.0"/>
    <s v="2019-09-14 00:00:00.0"/>
    <s v="PI101406"/>
    <s v="PROFESOR ASOCIADO"/>
    <s v="R103"/>
    <x v="1"/>
    <n v="170"/>
    <s v="DERECHO PENAL"/>
  </r>
  <r>
    <x v="0"/>
    <x v="0"/>
    <n v="484"/>
    <s v="484G"/>
    <s v="GRUPO-A"/>
    <n v="16586693"/>
    <s v="Derecho penal económico"/>
    <s v="GG"/>
    <s v="GRUPO GRANDE"/>
    <s v="484G"/>
    <s v="GG de Derecho penal económico"/>
    <s v="GRUPO-A"/>
    <s v="GG de Derecho penal económico"/>
    <s v="1S"/>
    <n v="16586693"/>
    <s v="PÉREZ"/>
    <s v="GONZÁLEZ"/>
    <s v="SERGIO"/>
    <s v="seperez"/>
    <s v="sergio.perezg@unirioja.es"/>
    <n v="0"/>
    <n v="0"/>
    <n v="536"/>
    <s v="PROFESOR INTERINO"/>
    <s v="C01"/>
    <s v="TIEMPO COMPLETO"/>
    <s v="2018-09-17 00:00:00.0"/>
    <s v="null"/>
    <s v="PI101351"/>
    <s v="PROFESOR CONTRATADO INTERINO"/>
    <s v="R103"/>
    <x v="1"/>
    <n v="170"/>
    <s v="DERECHO PENAL"/>
  </r>
  <r>
    <x v="0"/>
    <x v="0"/>
    <n v="484"/>
    <s v="484R"/>
    <s v="GRUPO-A1"/>
    <n v="16585809"/>
    <s v="Derecho penal económico"/>
    <s v="GR"/>
    <s v="GRUPO REDUCIDO"/>
    <s v="484R"/>
    <s v="GR de Derecho penal económico"/>
    <s v="GRUPO-A1"/>
    <s v="GR de Derecho penal económico"/>
    <s v="1S"/>
    <n v="16585809"/>
    <s v="ROMO"/>
    <s v="SABANDO"/>
    <s v="BARBARA MARÍA"/>
    <s v="baromo"/>
    <s v="barbara-maria.romo@unirioja.es"/>
    <n v="1.5"/>
    <n v="1.5"/>
    <n v="532"/>
    <s v="LABORAL DOCENTE-ASOCIADO"/>
    <s v="P03"/>
    <s v="TIEMPO PARCIAL (3+3 HORAS)"/>
    <s v="2018-09-17 00:00:00.0"/>
    <s v="2019-09-14 00:00:00.0"/>
    <s v="PI101406"/>
    <s v="PROFESOR ASOCIADO"/>
    <s v="R103"/>
    <x v="1"/>
    <n v="170"/>
    <s v="DERECHO PENAL"/>
  </r>
  <r>
    <x v="0"/>
    <x v="0"/>
    <n v="484"/>
    <s v="484R"/>
    <s v="GRUPO-A2"/>
    <n v="16585809"/>
    <s v="Derecho penal económico"/>
    <s v="GR"/>
    <s v="GRUPO REDUCIDO"/>
    <s v="484R"/>
    <s v="GR de Derecho penal económico"/>
    <s v="GRUPO-A2"/>
    <s v="GR de Derecho penal económico"/>
    <s v="1S"/>
    <n v="16585809"/>
    <s v="ROMO"/>
    <s v="SABANDO"/>
    <s v="BARBARA MARÍA"/>
    <s v="baromo"/>
    <s v="barbara-maria.romo@unirioja.es"/>
    <n v="1.5"/>
    <n v="1.5"/>
    <n v="532"/>
    <s v="LABORAL DOCENTE-ASOCIADO"/>
    <s v="P03"/>
    <s v="TIEMPO PARCIAL (3+3 HORAS)"/>
    <s v="2018-09-17 00:00:00.0"/>
    <s v="2019-09-14 00:00:00.0"/>
    <s v="PI101406"/>
    <s v="PROFESOR ASOCIADO"/>
    <s v="R103"/>
    <x v="1"/>
    <n v="170"/>
    <s v="DERECHO PENAL"/>
  </r>
  <r>
    <x v="1"/>
    <x v="1"/>
    <n v="484"/>
    <s v="484G"/>
    <s v="GRUPO-A"/>
    <n v="16585809"/>
    <s v="Derecho penal económico"/>
    <s v="GG"/>
    <s v="GRUPO GRANDE"/>
    <s v="484G"/>
    <s v="GG de Derecho penal económico"/>
    <s v="GRUPO-A"/>
    <s v="GG de Derecho penal económico"/>
    <s v="1S"/>
    <n v="16585809"/>
    <s v="ROMO"/>
    <s v="SABANDO"/>
    <s v="BARBARA MARÍA"/>
    <s v="baromo"/>
    <s v="barbara-maria.romo@unirioja.es"/>
    <n v="3"/>
    <m/>
    <n v="532"/>
    <s v="LABORAL DOCENTE-ASOCIADO"/>
    <s v="P03"/>
    <s v="TIEMPO PARCIAL (3+3 HORAS)"/>
    <s v="2018-09-17 00:00:00.0"/>
    <s v="2019-09-14 00:00:00.0"/>
    <s v="PI101406"/>
    <s v="PROFESOR ASOCIADO"/>
    <s v="R103"/>
    <x v="1"/>
    <n v="170"/>
    <s v="DERECHO PENAL"/>
  </r>
  <r>
    <x v="1"/>
    <x v="1"/>
    <n v="484"/>
    <s v="484G"/>
    <s v="GRUPO-A"/>
    <n v="16586693"/>
    <s v="Derecho penal económico"/>
    <s v="GG"/>
    <s v="GRUPO GRANDE"/>
    <s v="484G"/>
    <s v="GG de Derecho penal económico"/>
    <s v="GRUPO-A"/>
    <s v="GG de Derecho penal económico"/>
    <s v="1S"/>
    <n v="16586693"/>
    <s v="PÉREZ"/>
    <s v="GONZÁLEZ"/>
    <s v="SERGIO"/>
    <s v="seperez"/>
    <s v="sergio.perezg@unirioja.es"/>
    <n v="0"/>
    <m/>
    <n v="536"/>
    <s v="PROFESOR INTERINO"/>
    <s v="C01"/>
    <s v="TIEMPO COMPLETO"/>
    <s v="2018-09-17 00:00:00.0"/>
    <s v="null"/>
    <s v="PI101351"/>
    <s v="PROFESOR CONTRATADO INTERINO"/>
    <s v="R103"/>
    <x v="1"/>
    <n v="170"/>
    <s v="DERECHO PENAL"/>
  </r>
  <r>
    <x v="1"/>
    <x v="1"/>
    <n v="484"/>
    <s v="484R"/>
    <s v="GRUPO-A1"/>
    <n v="16585809"/>
    <s v="Derecho penal económico"/>
    <s v="GR"/>
    <s v="GRUPO REDUCIDO"/>
    <s v="484R"/>
    <s v="GR de Derecho penal económico"/>
    <s v="GRUPO-A1"/>
    <s v="GR de Derecho penal económico"/>
    <s v="1S"/>
    <n v="16585809"/>
    <s v="ROMO"/>
    <s v="SABANDO"/>
    <s v="BARBARA MARÍA"/>
    <s v="baromo"/>
    <s v="barbara-maria.romo@unirioja.es"/>
    <n v="1.5"/>
    <m/>
    <n v="532"/>
    <s v="LABORAL DOCENTE-ASOCIADO"/>
    <s v="P03"/>
    <s v="TIEMPO PARCIAL (3+3 HORAS)"/>
    <s v="2018-09-17 00:00:00.0"/>
    <s v="2019-09-14 00:00:00.0"/>
    <s v="PI101406"/>
    <s v="PROFESOR ASOCIADO"/>
    <s v="R103"/>
    <x v="1"/>
    <n v="170"/>
    <s v="DERECHO PENAL"/>
  </r>
  <r>
    <x v="1"/>
    <x v="1"/>
    <n v="484"/>
    <s v="484R"/>
    <s v="GRUPO-A2"/>
    <n v="16585809"/>
    <s v="Derecho penal económico"/>
    <s v="GR"/>
    <s v="GRUPO REDUCIDO"/>
    <s v="484R"/>
    <s v="GR de Derecho penal económico"/>
    <s v="GRUPO-A2"/>
    <s v="GR de Derecho penal económico"/>
    <s v="1S"/>
    <n v="16585809"/>
    <s v="ROMO"/>
    <s v="SABANDO"/>
    <s v="BARBARA MARÍA"/>
    <s v="baromo"/>
    <s v="barbara-maria.romo@unirioja.es"/>
    <n v="1.5"/>
    <m/>
    <n v="532"/>
    <s v="LABORAL DOCENTE-ASOCIADO"/>
    <s v="P03"/>
    <s v="TIEMPO PARCIAL (3+3 HORAS)"/>
    <s v="2018-09-17 00:00:00.0"/>
    <s v="2019-09-14 00:00:00.0"/>
    <s v="PI101406"/>
    <s v="PROFESOR ASOCIADO"/>
    <s v="R103"/>
    <x v="1"/>
    <n v="170"/>
    <s v="DERECHO PENAL"/>
  </r>
  <r>
    <x v="0"/>
    <x v="0"/>
    <n v="485"/>
    <s v="485G"/>
    <s v="GRUPO-A"/>
    <n v="16543682"/>
    <s v="Políticas económicas y sociales de la Unión Europea"/>
    <s v="GG"/>
    <s v="GRUPO GRANDE"/>
    <s v="485G"/>
    <s v="GG de Políticas económicas y sociales de la Unión Europea"/>
    <s v="GRUPO-A"/>
    <s v="GG de Políticas económicas y sociales de la Unión Europea"/>
    <s v="1S"/>
    <n v="16543682"/>
    <s v="NAVARRO"/>
    <s v="PÉREZ"/>
    <s v="Mª CRUZ"/>
    <s v="cnavarro"/>
    <s v="maricruz.navarro@unirioja.es"/>
    <n v="2.25"/>
    <n v="2.25"/>
    <n v="504"/>
    <s v="PROFESOR TITULAR UNIVERSIDAD"/>
    <s v="01A"/>
    <s v="TIEMPO COMPLETO AMPLIADO"/>
    <s v="2012-09-01 00:00:00.0"/>
    <s v="null"/>
    <s v="DF100001"/>
    <s v="PROFESOR TITULAR DE UNIVERSIDAD"/>
    <s v="R104"/>
    <x v="0"/>
    <n v="225"/>
    <s v="ECONOMÍA APLICADA"/>
  </r>
  <r>
    <x v="0"/>
    <x v="0"/>
    <n v="485"/>
    <s v="485G"/>
    <s v="GRUPO-A"/>
    <n v="16576351"/>
    <s v="Políticas económicas y sociales de la Unión Europea"/>
    <s v="GG"/>
    <s v="GRUPO GRANDE"/>
    <s v="485G"/>
    <s v="GG de Políticas económicas y sociales de la Unión Europea"/>
    <s v="GRUPO-A"/>
    <s v="GG de Políticas económicas y sociales de la Unión Europea"/>
    <s v="1S"/>
    <n v="16576351"/>
    <s v="URREA"/>
    <s v="CORRES"/>
    <s v="MARIOLA"/>
    <s v="maurrea"/>
    <s v="mariola.urrea@unirioja.es"/>
    <n v="2.25"/>
    <n v="2.25"/>
    <n v="504"/>
    <s v="PROFESOR TITULAR UNIVERSIDAD"/>
    <s v="C01"/>
    <s v="TIEMPO COMPLETO"/>
    <s v="2009-06-12 00:00:00.0"/>
    <s v="null"/>
    <s v="DF100231"/>
    <s v="PROFESOR TITULAR DE UNIVERSIDAD"/>
    <s v="R103"/>
    <x v="1"/>
    <n v="160"/>
    <s v="DERECHO INTERNACIONAL PUBLICO Y RELACIONES INTERNA"/>
  </r>
  <r>
    <x v="0"/>
    <x v="0"/>
    <n v="485"/>
    <s v="485R"/>
    <s v="GRUPO-A1"/>
    <n v="16543682"/>
    <s v="Políticas económicas y sociales de la Unión Europea"/>
    <s v="GR"/>
    <s v="GRUPO REDUCIDO"/>
    <s v="485R"/>
    <s v="GR de Políticas económicas y sociales de la Unión Europea"/>
    <s v="GRUPO-A1"/>
    <s v="GR de Políticas económicas y sociales de la Unión Europea"/>
    <s v="1S"/>
    <n v="16543682"/>
    <s v="NAVARRO"/>
    <s v="PÉREZ"/>
    <s v="Mª CRUZ"/>
    <s v="cnavarro"/>
    <s v="maricruz.navarro@unirioja.es"/>
    <n v="0.75"/>
    <n v="0.75"/>
    <n v="504"/>
    <s v="PROFESOR TITULAR UNIVERSIDAD"/>
    <s v="01A"/>
    <s v="TIEMPO COMPLETO AMPLIADO"/>
    <s v="2012-09-01 00:00:00.0"/>
    <s v="null"/>
    <s v="DF100001"/>
    <s v="PROFESOR TITULAR DE UNIVERSIDAD"/>
    <s v="R104"/>
    <x v="0"/>
    <n v="225"/>
    <s v="ECONOMÍA APLICADA"/>
  </r>
  <r>
    <x v="0"/>
    <x v="0"/>
    <n v="485"/>
    <s v="485R"/>
    <s v="GRUPO-A1"/>
    <n v="16576351"/>
    <s v="Políticas económicas y sociales de la Unión Europea"/>
    <s v="GR"/>
    <s v="GRUPO REDUCIDO"/>
    <s v="485R"/>
    <s v="GR de Políticas económicas y sociales de la Unión Europea"/>
    <s v="GRUPO-A1"/>
    <s v="GR de Políticas económicas y sociales de la Unión Europea"/>
    <s v="1S"/>
    <n v="16576351"/>
    <s v="URREA"/>
    <s v="CORRES"/>
    <s v="MARIOLA"/>
    <s v="maurrea"/>
    <s v="mariola.urrea@unirioja.es"/>
    <n v="0.75"/>
    <n v="0.75"/>
    <n v="504"/>
    <s v="PROFESOR TITULAR UNIVERSIDAD"/>
    <s v="C01"/>
    <s v="TIEMPO COMPLETO"/>
    <s v="2009-06-12 00:00:00.0"/>
    <s v="null"/>
    <s v="DF100231"/>
    <s v="PROFESOR TITULAR DE UNIVERSIDAD"/>
    <s v="R103"/>
    <x v="1"/>
    <n v="160"/>
    <s v="DERECHO INTERNACIONAL PUBLICO Y RELACIONES INTERNA"/>
  </r>
  <r>
    <x v="1"/>
    <x v="1"/>
    <n v="485"/>
    <s v="485G"/>
    <s v="GRUPO-A"/>
    <n v="16543682"/>
    <s v="Políticas económicas y sociales de la Unión Europea"/>
    <s v="GG"/>
    <s v="GRUPO GRANDE"/>
    <s v="485G"/>
    <s v="GG de Políticas económicas y sociales de la Unión Europea"/>
    <s v="GRUPO-A"/>
    <s v="GG de Políticas económicas y sociales de la Unión Europea"/>
    <s v="1S"/>
    <n v="16543682"/>
    <s v="NAVARRO"/>
    <s v="PÉREZ"/>
    <s v="Mª CRUZ"/>
    <s v="cnavarro"/>
    <s v="maricruz.navarro@unirioja.es"/>
    <n v="2.25"/>
    <m/>
    <n v="504"/>
    <s v="PROFESOR TITULAR UNIVERSIDAD"/>
    <s v="01A"/>
    <s v="TIEMPO COMPLETO AMPLIADO"/>
    <s v="2012-09-01 00:00:00.0"/>
    <s v="null"/>
    <s v="DF100001"/>
    <s v="PROFESOR TITULAR DE UNIVERSIDAD"/>
    <s v="R104"/>
    <x v="0"/>
    <n v="225"/>
    <s v="ECONOMÍA APLICADA"/>
  </r>
  <r>
    <x v="1"/>
    <x v="1"/>
    <n v="485"/>
    <s v="485G"/>
    <s v="GRUPO-A"/>
    <n v="16576351"/>
    <s v="Políticas económicas y sociales de la Unión Europea"/>
    <s v="GG"/>
    <s v="GRUPO GRANDE"/>
    <s v="485G"/>
    <s v="GG de Políticas económicas y sociales de la Unión Europea"/>
    <s v="GRUPO-A"/>
    <s v="GG de Políticas económicas y sociales de la Unión Europea"/>
    <s v="1S"/>
    <n v="16576351"/>
    <s v="URREA"/>
    <s v="CORRES"/>
    <s v="MARIOLA"/>
    <s v="maurrea"/>
    <s v="mariola.urrea@unirioja.es"/>
    <n v="2.25"/>
    <m/>
    <n v="504"/>
    <s v="PROFESOR TITULAR UNIVERSIDAD"/>
    <s v="C01"/>
    <s v="TIEMPO COMPLETO"/>
    <s v="2009-06-12 00:00:00.0"/>
    <s v="null"/>
    <s v="DF100231"/>
    <s v="PROFESOR TITULAR DE UNIVERSIDAD"/>
    <s v="R103"/>
    <x v="1"/>
    <n v="160"/>
    <s v="DERECHO INTERNACIONAL PUBLICO Y RELACIONES INTERNA"/>
  </r>
  <r>
    <x v="1"/>
    <x v="1"/>
    <n v="485"/>
    <s v="485R"/>
    <s v="GRUPO-A1"/>
    <n v="16543682"/>
    <s v="Políticas económicas y sociales de la Unión Europea"/>
    <s v="GR"/>
    <s v="GRUPO REDUCIDO"/>
    <s v="485R"/>
    <s v="GR de Políticas económicas y sociales de la Unión Europea"/>
    <s v="GRUPO-A1"/>
    <s v="GR de Políticas económicas y sociales de la Unión Europea"/>
    <s v="1S"/>
    <n v="16543682"/>
    <s v="NAVARRO"/>
    <s v="PÉREZ"/>
    <s v="Mª CRUZ"/>
    <s v="cnavarro"/>
    <s v="maricruz.navarro@unirioja.es"/>
    <n v="0.75"/>
    <m/>
    <n v="504"/>
    <s v="PROFESOR TITULAR UNIVERSIDAD"/>
    <s v="01A"/>
    <s v="TIEMPO COMPLETO AMPLIADO"/>
    <s v="2012-09-01 00:00:00.0"/>
    <s v="null"/>
    <s v="DF100001"/>
    <s v="PROFESOR TITULAR DE UNIVERSIDAD"/>
    <s v="R104"/>
    <x v="0"/>
    <n v="225"/>
    <s v="ECONOMÍA APLICADA"/>
  </r>
  <r>
    <x v="1"/>
    <x v="1"/>
    <n v="485"/>
    <s v="485R"/>
    <s v="GRUPO-A1"/>
    <n v="16576351"/>
    <s v="Políticas económicas y sociales de la Unión Europea"/>
    <s v="GR"/>
    <s v="GRUPO REDUCIDO"/>
    <s v="485R"/>
    <s v="GR de Políticas económicas y sociales de la Unión Europea"/>
    <s v="GRUPO-A1"/>
    <s v="GR de Políticas económicas y sociales de la Unión Europea"/>
    <s v="1S"/>
    <n v="16576351"/>
    <s v="URREA"/>
    <s v="CORRES"/>
    <s v="MARIOLA"/>
    <s v="maurrea"/>
    <s v="mariola.urrea@unirioja.es"/>
    <n v="0.75"/>
    <m/>
    <n v="504"/>
    <s v="PROFESOR TITULAR UNIVERSIDAD"/>
    <s v="C01"/>
    <s v="TIEMPO COMPLETO"/>
    <s v="2009-06-12 00:00:00.0"/>
    <s v="null"/>
    <s v="DF100231"/>
    <s v="PROFESOR TITULAR DE UNIVERSIDAD"/>
    <s v="R103"/>
    <x v="1"/>
    <n v="160"/>
    <s v="DERECHO INTERNACIONAL PUBLICO Y RELACIONES INTERNA"/>
  </r>
  <r>
    <x v="8"/>
    <x v="2"/>
    <n v="486"/>
    <s v="486G"/>
    <s v="GRUPO-A"/>
    <n v="9398535"/>
    <s v="Cine y literatura"/>
    <s v="GG"/>
    <s v="GRUPO GRANDE"/>
    <s v="486G"/>
    <s v="GRUPO GRANDE DE Cine y literatura"/>
    <s v="GRUPO-A"/>
    <s v="Grupo Grande de Cine y literatura"/>
    <s v="1S"/>
    <n v="9398535"/>
    <s v="DÍAZ"/>
    <s v="CUESTA"/>
    <s v="JOSÉ"/>
    <s v="josediaz"/>
    <s v="jose.diaz-cuesta@unirioja.es"/>
    <n v="2.2000000000000002"/>
    <n v="2.2000000000000002"/>
    <n v="534"/>
    <s v="CONTRATADO DOCTOR -TIPO 1"/>
    <s v="C01"/>
    <s v="TIEMPO COMPLETO"/>
    <s v="2012-02-03 00:00:00.0"/>
    <s v="null"/>
    <s v="DF32499"/>
    <s v="CONTRATADO DOCTOR"/>
    <s v="R107"/>
    <x v="6"/>
    <n v="345"/>
    <s v="FILOLOGÍA INGLESA"/>
  </r>
  <r>
    <x v="8"/>
    <x v="2"/>
    <n v="486"/>
    <s v="486G"/>
    <s v="GRUPO-A"/>
    <n v="16529085"/>
    <s v="Cine y literatura"/>
    <s v="GG"/>
    <s v="GRUPO GRANDE"/>
    <s v="486G"/>
    <s v="GRUPO GRANDE DE Cine y literatura"/>
    <s v="GRUPO-A"/>
    <s v="Grupo Grande de Cine y literatura"/>
    <s v="1S"/>
    <n v="16529085"/>
    <s v="SÁNCHEZ"/>
    <s v="SALAS"/>
    <s v="BERNARDO"/>
    <s v="besanche"/>
    <s v="bernardo.sanchez@unirioja.es"/>
    <n v="2.2999999999999998"/>
    <n v="2.2999999999999998"/>
    <n v="532"/>
    <s v="LABORAL DOCENTE-ASOCIADO"/>
    <s v="P04"/>
    <s v="TIEMPO PARCIAL (4+4 HORAS)"/>
    <s v="2015-09-15 00:00:00.0"/>
    <s v="2019-09-14 00:00:00.0"/>
    <s v="PI101031"/>
    <s v="PROFESOR ASOCIADO"/>
    <s v="R106"/>
    <x v="5"/>
    <n v="796"/>
    <s v="TEORÍA DE LA LITERATURA Y LITERATURA COMPARADA"/>
  </r>
  <r>
    <x v="8"/>
    <x v="2"/>
    <n v="486"/>
    <s v="486R"/>
    <s v="GRUPO-A1"/>
    <n v="9398535"/>
    <s v="Cine y literatura"/>
    <s v="GR"/>
    <s v="GRUPO REDUCIDO"/>
    <s v="486R"/>
    <s v="GRUPO REDUCIDO DE Cine y literatura"/>
    <s v="GRUPO-A1"/>
    <s v="Grupo Reducido de Cine y literatura"/>
    <s v="1S"/>
    <n v="9398535"/>
    <s v="DÍAZ"/>
    <s v="CUESTA"/>
    <s v="JOSÉ"/>
    <s v="josediaz"/>
    <s v="jose.diaz-cuesta@unirioja.es"/>
    <n v="1.5"/>
    <n v="1.5"/>
    <n v="534"/>
    <s v="CONTRATADO DOCTOR -TIPO 1"/>
    <s v="C01"/>
    <s v="TIEMPO COMPLETO"/>
    <s v="2012-02-03 00:00:00.0"/>
    <s v="null"/>
    <s v="DF32499"/>
    <s v="CONTRATADO DOCTOR"/>
    <s v="R107"/>
    <x v="6"/>
    <n v="345"/>
    <s v="FILOLOGÍA INGLESA"/>
  </r>
  <r>
    <x v="10"/>
    <x v="2"/>
    <n v="486"/>
    <s v="486G"/>
    <s v="GRUPO-A"/>
    <n v="9398535"/>
    <s v="Cine y literatura"/>
    <s v="GG"/>
    <s v="GRUPO GRANDE"/>
    <s v="486G"/>
    <s v="GRUPO GRANDE DE Cine y literatura"/>
    <s v="GRUPO-A"/>
    <s v="Grupo Grande de Cine y literatura"/>
    <s v="1S"/>
    <n v="9398535"/>
    <s v="DÍAZ"/>
    <s v="CUESTA"/>
    <s v="JOSÉ"/>
    <s v="josediaz"/>
    <s v="jose.diaz-cuesta@unirioja.es"/>
    <n v="2.2000000000000002"/>
    <m/>
    <n v="534"/>
    <s v="CONTRATADO DOCTOR -TIPO 1"/>
    <s v="C01"/>
    <s v="TIEMPO COMPLETO"/>
    <s v="2012-02-03 00:00:00.0"/>
    <s v="null"/>
    <s v="DF32499"/>
    <s v="CONTRATADO DOCTOR"/>
    <s v="R107"/>
    <x v="6"/>
    <n v="345"/>
    <s v="FILOLOGÍA INGLESA"/>
  </r>
  <r>
    <x v="10"/>
    <x v="2"/>
    <n v="486"/>
    <s v="486G"/>
    <s v="GRUPO-A"/>
    <n v="16529085"/>
    <s v="Cine y literatura"/>
    <s v="GG"/>
    <s v="GRUPO GRANDE"/>
    <s v="486G"/>
    <s v="GRUPO GRANDE DE Cine y literatura"/>
    <s v="GRUPO-A"/>
    <s v="Grupo Grande de Cine y literatura"/>
    <s v="1S"/>
    <n v="16529085"/>
    <s v="SÁNCHEZ"/>
    <s v="SALAS"/>
    <s v="BERNARDO"/>
    <s v="besanche"/>
    <s v="bernardo.sanchez@unirioja.es"/>
    <n v="2.2999999999999998"/>
    <m/>
    <n v="532"/>
    <s v="LABORAL DOCENTE-ASOCIADO"/>
    <s v="P04"/>
    <s v="TIEMPO PARCIAL (4+4 HORAS)"/>
    <s v="2015-09-15 00:00:00.0"/>
    <s v="2019-09-14 00:00:00.0"/>
    <s v="PI101031"/>
    <s v="PROFESOR ASOCIADO"/>
    <s v="R106"/>
    <x v="5"/>
    <n v="796"/>
    <s v="TEORÍA DE LA LITERATURA Y LITERATURA COMPARADA"/>
  </r>
  <r>
    <x v="10"/>
    <x v="2"/>
    <n v="486"/>
    <s v="486R"/>
    <s v="GRUPO-A2"/>
    <n v="16529085"/>
    <s v="Cine y literatura"/>
    <s v="GR"/>
    <s v="GRUPO REDUCIDO"/>
    <s v="486R"/>
    <s v="GRUPO REDUCIDO DE Cine y literatura"/>
    <s v="GRUPO-A2"/>
    <s v="Grupo Reducido de Cine y literatura"/>
    <s v="1S"/>
    <n v="16529085"/>
    <s v="SÁNCHEZ"/>
    <s v="SALAS"/>
    <s v="BERNARDO"/>
    <s v="besanche"/>
    <s v="bernardo.sanchez@unirioja.es"/>
    <n v="1.5"/>
    <n v="1.5"/>
    <n v="532"/>
    <s v="LABORAL DOCENTE-ASOCIADO"/>
    <s v="P04"/>
    <s v="TIEMPO PARCIAL (4+4 HORAS)"/>
    <s v="2015-09-15 00:00:00.0"/>
    <s v="2019-09-14 00:00:00.0"/>
    <s v="PI101031"/>
    <s v="PROFESOR ASOCIADO"/>
    <s v="R106"/>
    <x v="5"/>
    <n v="796"/>
    <s v="TEORÍA DE LA LITERATURA Y LITERATURA COMPARADA"/>
  </r>
  <r>
    <x v="8"/>
    <x v="2"/>
    <n v="487"/>
    <s v="487G"/>
    <s v="GRUPO-A"/>
    <n v="16498683"/>
    <s v="Lingüística aplicada"/>
    <s v="GG"/>
    <s v="GRUPO GRANDE"/>
    <s v="487G"/>
    <s v="GRUPO GRANDE DE Linguística aplicada"/>
    <s v="GRUPO-A"/>
    <s v="Grupo Grande de Linguística aplicada"/>
    <s v="1S"/>
    <n v="16498683"/>
    <s v="JIMÉNEZ"/>
    <s v="CATALÁN"/>
    <s v="ROSA MARÍA"/>
    <s v="rmjimene"/>
    <s v="rosa.jimenez@unirioja.es"/>
    <n v="4.5"/>
    <n v="4.5"/>
    <n v="500"/>
    <s v="CATEDRATICO DE UNIVERSIDAD"/>
    <s v="01R"/>
    <s v="TIEMPO COMPLETO REDUCIDO"/>
    <s v="2016-04-15 00:00:00.0"/>
    <s v="null"/>
    <s v="DF100328"/>
    <s v="CATEDRÁTICO DE UNIVERSIDAD"/>
    <s v="R107"/>
    <x v="6"/>
    <n v="345"/>
    <s v="FILOLOGÍA INGLESA"/>
  </r>
  <r>
    <x v="8"/>
    <x v="2"/>
    <n v="487"/>
    <s v="487R"/>
    <s v="GRUPO-A1"/>
    <n v="16498683"/>
    <s v="Lingüística aplicada"/>
    <s v="GR"/>
    <s v="GRUPO REDUCIDO"/>
    <s v="487R"/>
    <s v="GRUPO REDUCIDO DE Linguística aplicada"/>
    <s v="GRUPO-A1"/>
    <s v="Grupo Reducido de Linguística aplicada"/>
    <s v="1S"/>
    <n v="16498683"/>
    <s v="JIMÉNEZ"/>
    <s v="CATALÁN"/>
    <s v="ROSA MARÍA"/>
    <s v="rmjimene"/>
    <s v="rosa.jimenez@unirioja.es"/>
    <n v="1.5"/>
    <n v="1.5"/>
    <n v="500"/>
    <s v="CATEDRATICO DE UNIVERSIDAD"/>
    <s v="01R"/>
    <s v="TIEMPO COMPLETO REDUCIDO"/>
    <s v="2016-04-15 00:00:00.0"/>
    <s v="null"/>
    <s v="DF100328"/>
    <s v="CATEDRÁTICO DE UNIVERSIDAD"/>
    <s v="R107"/>
    <x v="6"/>
    <n v="345"/>
    <s v="FILOLOGÍA INGLESA"/>
  </r>
  <r>
    <x v="10"/>
    <x v="2"/>
    <n v="487"/>
    <s v="487G"/>
    <s v="GRUPO-A"/>
    <n v="16498683"/>
    <s v="Lingüística aplicada"/>
    <s v="GG"/>
    <s v="GRUPO GRANDE"/>
    <s v="487G"/>
    <s v="GRUPO GRANDE DE Linguística aplicada"/>
    <s v="GRUPO-A"/>
    <s v="Grupo Grande de Linguística aplicada"/>
    <s v="1S"/>
    <n v="16498683"/>
    <s v="JIMÉNEZ"/>
    <s v="CATALÁN"/>
    <s v="ROSA MARÍA"/>
    <s v="rmjimene"/>
    <s v="rosa.jimenez@unirioja.es"/>
    <n v="4.5"/>
    <m/>
    <n v="500"/>
    <s v="CATEDRATICO DE UNIVERSIDAD"/>
    <s v="01R"/>
    <s v="TIEMPO COMPLETO REDUCIDO"/>
    <s v="2016-04-15 00:00:00.0"/>
    <s v="null"/>
    <s v="DF100328"/>
    <s v="CATEDRÁTICO DE UNIVERSIDAD"/>
    <s v="R107"/>
    <x v="6"/>
    <n v="345"/>
    <s v="FILOLOGÍA INGLESA"/>
  </r>
  <r>
    <x v="10"/>
    <x v="2"/>
    <n v="487"/>
    <s v="487R"/>
    <s v="GRUPO-A2"/>
    <n v="16498683"/>
    <s v="Lingüística aplicada"/>
    <s v="GR"/>
    <s v="GRUPO REDUCIDO"/>
    <s v="487R"/>
    <s v="GRUPO REDUCIDO DE Linguística aplicada"/>
    <s v="GRUPO-A2"/>
    <s v="Grupo Reducido de Linguística aplicada"/>
    <s v="1S"/>
    <n v="16498683"/>
    <s v="JIMÉNEZ"/>
    <s v="CATALÁN"/>
    <s v="ROSA MARÍA"/>
    <s v="rmjimene"/>
    <s v="rosa.jimenez@unirioja.es"/>
    <n v="1.5"/>
    <n v="1.5"/>
    <n v="500"/>
    <s v="CATEDRATICO DE UNIVERSIDAD"/>
    <s v="01R"/>
    <s v="TIEMPO COMPLETO REDUCIDO"/>
    <s v="2016-04-15 00:00:00.0"/>
    <s v="null"/>
    <s v="DF100328"/>
    <s v="CATEDRÁTICO DE UNIVERSIDAD"/>
    <s v="R107"/>
    <x v="6"/>
    <n v="345"/>
    <s v="FILOLOGÍA INGLESA"/>
  </r>
  <r>
    <x v="8"/>
    <x v="2"/>
    <n v="488"/>
    <s v="488G"/>
    <s v="GRUPO-A"/>
    <n v="16519554"/>
    <s v="Metodología del análisis e interpretación de la obra literaria"/>
    <s v="GG"/>
    <s v="GRUPO GRANDE"/>
    <s v="488G"/>
    <s v="GG Metodología del análisis e interpretación de la obra literaria"/>
    <s v="GRUPO-A"/>
    <s v="GG de Metodología del análisis e interpretación de la obra literaria"/>
    <s v="2S"/>
    <n v="16519554"/>
    <s v="MURO"/>
    <s v="MUNILLA"/>
    <s v="MIGUEL ANGEL"/>
    <s v="mimuro"/>
    <s v="miguel-angel.muro@unirioja.es"/>
    <n v="2.2000000000000002"/>
    <n v="2.2000000000000002"/>
    <n v="500"/>
    <s v="CATEDRATICO DE UNIVERSIDAD"/>
    <s v="C01"/>
    <s v="TIEMPO COMPLETO"/>
    <s v="2017-12-12 00:00:00.0"/>
    <s v="null"/>
    <s v="DF100350"/>
    <s v="CATEDRÁTICO DE UNIVERSIDAD"/>
    <s v="R106"/>
    <x v="5"/>
    <n v="796"/>
    <s v="TEORÍA DE LA LITERATURA Y LITERATURA COMPARADA"/>
  </r>
  <r>
    <x v="8"/>
    <x v="2"/>
    <n v="488"/>
    <s v="488G"/>
    <s v="GRUPO-A"/>
    <n v="16570999"/>
    <s v="Metodología del análisis e interpretación de la obra literaria"/>
    <s v="GG"/>
    <s v="GRUPO GRANDE"/>
    <s v="488G"/>
    <s v="GG Metodología del análisis e interpretación de la obra literaria"/>
    <s v="GRUPO-A"/>
    <s v="GG de Metodología del análisis e interpretación de la obra literaria"/>
    <s v="2S"/>
    <n v="16570999"/>
    <s v="TERRAZAS"/>
    <s v="GALLEGO"/>
    <s v="MELANIA"/>
    <s v="mterraza"/>
    <s v="melania.terrazas@unirioja.es"/>
    <n v="2.2999999999999998"/>
    <n v="2.2999999999999998"/>
    <n v="504"/>
    <s v="PROFESOR TITULAR UNIVERSIDAD"/>
    <s v="C01"/>
    <s v="TIEMPO COMPLETO"/>
    <s v="2016-11-26 00:00:00.0"/>
    <s v="null"/>
    <s v="DF100334"/>
    <s v="PROFESOR TITULAR DE UNIVERSIDAD"/>
    <s v="R107"/>
    <x v="6"/>
    <n v="345"/>
    <s v="FILOLOGÍA INGLESA"/>
  </r>
  <r>
    <x v="8"/>
    <x v="2"/>
    <n v="488"/>
    <s v="488R"/>
    <s v="GRUPO-A1"/>
    <n v="16570999"/>
    <s v="Metodología del análisis e interpretación de la obra literaria"/>
    <s v="GR"/>
    <s v="GRUPO REDUCIDO"/>
    <s v="488R"/>
    <s v="GR Metodología del análisis e interpretación de la obra literaria"/>
    <s v="GRUPO-A1"/>
    <s v="GR de Metodología del análisis e interpretación de la obra literaria"/>
    <s v="2S"/>
    <n v="16570999"/>
    <s v="TERRAZAS"/>
    <s v="GALLEGO"/>
    <s v="MELANIA"/>
    <s v="mterraza"/>
    <s v="melania.terrazas@unirioja.es"/>
    <n v="1.5"/>
    <n v="1.5"/>
    <n v="504"/>
    <s v="PROFESOR TITULAR UNIVERSIDAD"/>
    <s v="C01"/>
    <s v="TIEMPO COMPLETO"/>
    <s v="2016-11-26 00:00:00.0"/>
    <s v="null"/>
    <s v="DF100334"/>
    <s v="PROFESOR TITULAR DE UNIVERSIDAD"/>
    <s v="R107"/>
    <x v="6"/>
    <n v="345"/>
    <s v="FILOLOGÍA INGLESA"/>
  </r>
  <r>
    <x v="10"/>
    <x v="2"/>
    <n v="488"/>
    <s v="488G"/>
    <s v="GRUPO-A"/>
    <n v="16519554"/>
    <s v="Metodología del análisis e interpretación de la obra literaria"/>
    <s v="GG"/>
    <s v="GRUPO GRANDE"/>
    <s v="488G"/>
    <s v="GG Metodología del análisis e interpretación de la obra literaria"/>
    <s v="GRUPO-A"/>
    <s v="GG de Metodología del análisis e interpretación de la obra literaria"/>
    <s v="2S"/>
    <n v="16519554"/>
    <s v="MURO"/>
    <s v="MUNILLA"/>
    <s v="MIGUEL ANGEL"/>
    <s v="mimuro"/>
    <s v="miguel-angel.muro@unirioja.es"/>
    <n v="2.2000000000000002"/>
    <m/>
    <n v="500"/>
    <s v="CATEDRATICO DE UNIVERSIDAD"/>
    <s v="C01"/>
    <s v="TIEMPO COMPLETO"/>
    <s v="2017-12-12 00:00:00.0"/>
    <s v="null"/>
    <s v="DF100350"/>
    <s v="CATEDRÁTICO DE UNIVERSIDAD"/>
    <s v="R106"/>
    <x v="5"/>
    <n v="796"/>
    <s v="TEORÍA DE LA LITERATURA Y LITERATURA COMPARADA"/>
  </r>
  <r>
    <x v="10"/>
    <x v="2"/>
    <n v="488"/>
    <s v="488G"/>
    <s v="GRUPO-A"/>
    <n v="16570999"/>
    <s v="Metodología del análisis e interpretación de la obra literaria"/>
    <s v="GG"/>
    <s v="GRUPO GRANDE"/>
    <s v="488G"/>
    <s v="GG Metodología del análisis e interpretación de la obra literaria"/>
    <s v="GRUPO-A"/>
    <s v="GG de Metodología del análisis e interpretación de la obra literaria"/>
    <s v="2S"/>
    <n v="16570999"/>
    <s v="TERRAZAS"/>
    <s v="GALLEGO"/>
    <s v="MELANIA"/>
    <s v="mterraza"/>
    <s v="melania.terrazas@unirioja.es"/>
    <n v="2.2999999999999998"/>
    <m/>
    <n v="504"/>
    <s v="PROFESOR TITULAR UNIVERSIDAD"/>
    <s v="C01"/>
    <s v="TIEMPO COMPLETO"/>
    <s v="2016-11-26 00:00:00.0"/>
    <s v="null"/>
    <s v="DF100334"/>
    <s v="PROFESOR TITULAR DE UNIVERSIDAD"/>
    <s v="R107"/>
    <x v="6"/>
    <n v="345"/>
    <s v="FILOLOGÍA INGLESA"/>
  </r>
  <r>
    <x v="10"/>
    <x v="2"/>
    <n v="488"/>
    <s v="488R"/>
    <s v="GRUPO-A2"/>
    <n v="16519554"/>
    <s v="Metodología del análisis e interpretación de la obra literaria"/>
    <s v="GR"/>
    <s v="GRUPO REDUCIDO"/>
    <s v="488R"/>
    <s v="GR Metodología del análisis e interpretación de la obra literaria"/>
    <s v="GRUPO-A2"/>
    <s v="GR de Metodología del análisis e interpretación de la obra literaria"/>
    <s v="2S"/>
    <n v="16519554"/>
    <s v="MURO"/>
    <s v="MUNILLA"/>
    <s v="MIGUEL ANGEL"/>
    <s v="mimuro"/>
    <s v="miguel-angel.muro@unirioja.es"/>
    <n v="1.5"/>
    <n v="1.5"/>
    <n v="500"/>
    <s v="CATEDRATICO DE UNIVERSIDAD"/>
    <s v="C01"/>
    <s v="TIEMPO COMPLETO"/>
    <s v="2017-12-12 00:00:00.0"/>
    <s v="null"/>
    <s v="DF100350"/>
    <s v="CATEDRÁTICO DE UNIVERSIDAD"/>
    <s v="R106"/>
    <x v="5"/>
    <n v="796"/>
    <s v="TEORÍA DE LA LITERATURA Y LITERATURA COMPARADA"/>
  </r>
  <r>
    <x v="15"/>
    <x v="4"/>
    <n v="489"/>
    <s v="489G"/>
    <s v="GRUPO-A"/>
    <n v="16563235"/>
    <s v="Informática industrial y comunicaciones"/>
    <s v="GG"/>
    <s v="GRUPO GRANDE"/>
    <s v="489G"/>
    <s v="GG de Informática industrial y comunicaciones"/>
    <s v="GRUPO-A"/>
    <s v="GG de Informática industrial y comunicaciones"/>
    <s v="2S"/>
    <n v="16563235"/>
    <s v="MIRURI"/>
    <s v="SÁENZ"/>
    <s v="JUAN MARTÍN"/>
    <s v="jumiruri"/>
    <s v="juan-martin.miruri@unirioja.es"/>
    <n v="3.2"/>
    <n v="3.2"/>
    <n v="535"/>
    <s v="COLABORADOR-TIPO 1"/>
    <s v="C01"/>
    <s v="TIEMPO COMPLETO"/>
    <s v="2006-10-01 00:00:00.0"/>
    <s v="null"/>
    <s v="LD100576"/>
    <s v="COLABORADOR TIPO 1"/>
    <s v="R109"/>
    <x v="9"/>
    <n v="520"/>
    <s v="INGENIERÍA DE SISTEMAS Y AUTOMÁTICA"/>
  </r>
  <r>
    <x v="15"/>
    <x v="4"/>
    <n v="489"/>
    <s v="489L"/>
    <s v="GRUPO-A1"/>
    <n v="16563235"/>
    <s v="Informática industrial y comunicaciones"/>
    <s v="GL"/>
    <s v="GRUPO DE LABORATORIO"/>
    <s v="489L"/>
    <s v="GL de Informática industrial y comunicaciones"/>
    <s v="GRUPO-A1"/>
    <s v="GL de Informática industrial y comunicaciones"/>
    <s v="2S"/>
    <n v="16563235"/>
    <s v="MIRURI"/>
    <s v="SÁENZ"/>
    <s v="JUAN MARTÍN"/>
    <s v="jumiruri"/>
    <s v="juan-martin.miruri@unirioja.es"/>
    <n v="2.4"/>
    <n v="2.4"/>
    <n v="535"/>
    <s v="COLABORADOR-TIPO 1"/>
    <s v="C01"/>
    <s v="TIEMPO COMPLETO"/>
    <s v="2006-10-01 00:00:00.0"/>
    <s v="null"/>
    <s v="LD100576"/>
    <s v="COLABORADOR TIPO 1"/>
    <s v="R109"/>
    <x v="9"/>
    <n v="520"/>
    <s v="INGENIERÍA DE SISTEMAS Y AUTOMÁTICA"/>
  </r>
  <r>
    <x v="15"/>
    <x v="4"/>
    <n v="489"/>
    <s v="489L"/>
    <s v="GRUPO-A2"/>
    <n v="16563235"/>
    <s v="Informática industrial y comunicaciones"/>
    <s v="GL"/>
    <s v="GRUPO DE LABORATORIO"/>
    <s v="489L"/>
    <s v="GL de Informática industrial y comunicaciones"/>
    <s v="GRUPO-A2"/>
    <s v="GL de Informática industrial y comunicaciones"/>
    <s v="2S"/>
    <n v="16563235"/>
    <s v="MIRURI"/>
    <s v="SÁENZ"/>
    <s v="JUAN MARTÍN"/>
    <s v="jumiruri"/>
    <s v="juan-martin.miruri@unirioja.es"/>
    <n v="2.4"/>
    <n v="2.4"/>
    <n v="535"/>
    <s v="COLABORADOR-TIPO 1"/>
    <s v="C01"/>
    <s v="TIEMPO COMPLETO"/>
    <s v="2006-10-01 00:00:00.0"/>
    <s v="null"/>
    <s v="LD100576"/>
    <s v="COLABORADOR TIPO 1"/>
    <s v="R109"/>
    <x v="9"/>
    <n v="520"/>
    <s v="INGENIERÍA DE SISTEMAS Y AUTOMÁTICA"/>
  </r>
  <r>
    <x v="15"/>
    <x v="4"/>
    <n v="489"/>
    <s v="489R"/>
    <s v="GRUPO-A1"/>
    <n v="16563235"/>
    <s v="Informática industrial y comunicaciones"/>
    <s v="GR"/>
    <s v="GRUPO REDUCIDO"/>
    <s v="489R"/>
    <s v="GR de Informática industrial y comunicaciones"/>
    <s v="GRUPO-A1"/>
    <s v="GR de Informática industrial y comunicaciones"/>
    <s v="2S"/>
    <n v="16563235"/>
    <s v="MIRURI"/>
    <s v="SÁENZ"/>
    <s v="JUAN MARTÍN"/>
    <s v="jumiruri"/>
    <s v="juan-martin.miruri@unirioja.es"/>
    <n v="0.4"/>
    <n v="0.4"/>
    <n v="535"/>
    <s v="COLABORADOR-TIPO 1"/>
    <s v="C01"/>
    <s v="TIEMPO COMPLETO"/>
    <s v="2006-10-01 00:00:00.0"/>
    <s v="null"/>
    <s v="LD100576"/>
    <s v="COLABORADOR TIPO 1"/>
    <s v="R109"/>
    <x v="9"/>
    <n v="520"/>
    <s v="INGENIERÍA DE SISTEMAS Y AUTOMÁTICA"/>
  </r>
  <r>
    <x v="18"/>
    <x v="5"/>
    <n v="489"/>
    <s v="489G"/>
    <s v="GRUPO-A"/>
    <n v="16563235"/>
    <s v="Informática industrial y comunicaciones"/>
    <s v="GG"/>
    <s v="GRUPO GRANDE"/>
    <s v="489G"/>
    <s v="GG de Informática industrial y comunicaciones"/>
    <s v="GRUPO-A"/>
    <s v="GG de Informática industrial y comunicaciones"/>
    <s v="2S"/>
    <n v="16563235"/>
    <s v="MIRURI"/>
    <s v="SÁENZ"/>
    <s v="JUAN MARTÍN"/>
    <s v="jumiruri"/>
    <s v="juan-martin.miruri@unirioja.es"/>
    <n v="3.2"/>
    <m/>
    <n v="535"/>
    <s v="COLABORADOR-TIPO 1"/>
    <s v="C01"/>
    <s v="TIEMPO COMPLETO"/>
    <s v="2006-10-01 00:00:00.0"/>
    <s v="null"/>
    <s v="LD100576"/>
    <s v="COLABORADOR TIPO 1"/>
    <s v="R109"/>
    <x v="9"/>
    <n v="520"/>
    <s v="INGENIERÍA DE SISTEMAS Y AUTOMÁTICA"/>
  </r>
  <r>
    <x v="18"/>
    <x v="5"/>
    <n v="489"/>
    <s v="489L"/>
    <s v="GRUPO-A1"/>
    <n v="16563235"/>
    <s v="Informática industrial y comunicaciones"/>
    <s v="GL"/>
    <s v="GRUPO DE LABORATORIO"/>
    <s v="489L"/>
    <s v="GL de Informática industrial y comunicaciones"/>
    <s v="GRUPO-A1"/>
    <s v="GL de Informática industrial y comunicaciones"/>
    <s v="2S"/>
    <n v="16563235"/>
    <s v="MIRURI"/>
    <s v="SÁENZ"/>
    <s v="JUAN MARTÍN"/>
    <s v="jumiruri"/>
    <s v="juan-martin.miruri@unirioja.es"/>
    <n v="2.4"/>
    <m/>
    <n v="535"/>
    <s v="COLABORADOR-TIPO 1"/>
    <s v="C01"/>
    <s v="TIEMPO COMPLETO"/>
    <s v="2006-10-01 00:00:00.0"/>
    <s v="null"/>
    <s v="LD100576"/>
    <s v="COLABORADOR TIPO 1"/>
    <s v="R109"/>
    <x v="9"/>
    <n v="520"/>
    <s v="INGENIERÍA DE SISTEMAS Y AUTOMÁTICA"/>
  </r>
  <r>
    <x v="18"/>
    <x v="5"/>
    <n v="489"/>
    <s v="489L"/>
    <s v="GRUPO-A2"/>
    <n v="16563235"/>
    <s v="Informática industrial y comunicaciones"/>
    <s v="GL"/>
    <s v="GRUPO DE LABORATORIO"/>
    <s v="489L"/>
    <s v="GL de Informática industrial y comunicaciones"/>
    <s v="GRUPO-A2"/>
    <s v="GL de Informática industrial y comunicaciones"/>
    <s v="2S"/>
    <n v="16563235"/>
    <s v="MIRURI"/>
    <s v="SÁENZ"/>
    <s v="JUAN MARTÍN"/>
    <s v="jumiruri"/>
    <s v="juan-martin.miruri@unirioja.es"/>
    <n v="2.4"/>
    <m/>
    <n v="535"/>
    <s v="COLABORADOR-TIPO 1"/>
    <s v="C01"/>
    <s v="TIEMPO COMPLETO"/>
    <s v="2006-10-01 00:00:00.0"/>
    <s v="null"/>
    <s v="LD100576"/>
    <s v="COLABORADOR TIPO 1"/>
    <s v="R109"/>
    <x v="9"/>
    <n v="520"/>
    <s v="INGENIERÍA DE SISTEMAS Y AUTOMÁTICA"/>
  </r>
  <r>
    <x v="18"/>
    <x v="5"/>
    <n v="489"/>
    <s v="489R"/>
    <s v="GRUPO-A1"/>
    <n v="16563235"/>
    <s v="Informática industrial y comunicaciones"/>
    <s v="GR"/>
    <s v="GRUPO REDUCIDO"/>
    <s v="489R"/>
    <s v="GR de Informática industrial y comunicaciones"/>
    <s v="GRUPO-A1"/>
    <s v="GR de Informática industrial y comunicaciones"/>
    <s v="2S"/>
    <n v="16563235"/>
    <s v="MIRURI"/>
    <s v="SÁENZ"/>
    <s v="JUAN MARTÍN"/>
    <s v="jumiruri"/>
    <s v="juan-martin.miruri@unirioja.es"/>
    <n v="0.4"/>
    <m/>
    <n v="535"/>
    <s v="COLABORADOR-TIPO 1"/>
    <s v="C01"/>
    <s v="TIEMPO COMPLETO"/>
    <s v="2006-10-01 00:00:00.0"/>
    <s v="null"/>
    <s v="LD100576"/>
    <s v="COLABORADOR TIPO 1"/>
    <s v="R109"/>
    <x v="9"/>
    <n v="520"/>
    <s v="INGENIERÍA DE SISTEMAS Y AUTOMÁTICA"/>
  </r>
  <r>
    <x v="16"/>
    <x v="5"/>
    <n v="490"/>
    <s v="490G"/>
    <s v="GRUPO-A"/>
    <n v="16527730"/>
    <s v="Sistemas eléctricos"/>
    <s v="GG"/>
    <s v="GRUPO GRANDE"/>
    <s v="490G"/>
    <s v="GRUPO GRANDE DE Sistemas eléctricos"/>
    <s v="GRUPO-A"/>
    <s v="Grupo Grande de Sistemas eléctricos"/>
    <s v="1S"/>
    <n v="16527730"/>
    <s v="VILLOSLADA"/>
    <s v="VILLOSLADA"/>
    <s v="GREGORIO"/>
    <s v="grvillos"/>
    <s v="gregorio.villoslada@unirioja.es"/>
    <n v="1.5"/>
    <n v="1.5"/>
    <n v="506"/>
    <s v="PROFESOR TITULAR DE ESCUELA UNIVERSITARI"/>
    <s v="01A"/>
    <s v="TIEMPO COMPLETO AMPLIADO"/>
    <s v="2012-09-01 00:00:00.0"/>
    <s v="null"/>
    <s v="DF31817"/>
    <s v="TITULAR DE ESCUELAS UNIVERSITARIAS"/>
    <s v="R109"/>
    <x v="9"/>
    <n v="535"/>
    <s v="INGENIERÍA ELÉCTRICA"/>
  </r>
  <r>
    <x v="16"/>
    <x v="5"/>
    <n v="490"/>
    <s v="490G"/>
    <s v="GRUPO-A"/>
    <n v="16553565"/>
    <s v="Sistemas eléctricos"/>
    <s v="GG"/>
    <s v="GRUPO GRANDE"/>
    <s v="490G"/>
    <s v="GRUPO GRANDE DE Sistemas eléctricos"/>
    <s v="GRUPO-A"/>
    <s v="Grupo Grande de Sistemas eléctricos"/>
    <s v="1S"/>
    <n v="16553565"/>
    <s v="MENDOZA"/>
    <s v="VILLENA"/>
    <s v="MONTSERRAT"/>
    <s v="mmendoza"/>
    <s v="montserrat.mendoza@unirioja.es"/>
    <n v="1.5"/>
    <n v="1.5"/>
    <n v="504"/>
    <s v="PROFESOR TITULAR UNIVERSIDAD"/>
    <s v="C01"/>
    <s v="TIEMPO COMPLETO"/>
    <s v="2018-09-17 00:00:00.0"/>
    <s v="null"/>
    <s v="DF31816"/>
    <s v="PROFESOR TITULAR DE UNIVERSIDAD"/>
    <s v="R109"/>
    <x v="9"/>
    <n v="535"/>
    <s v="INGENIERÍA ELÉCTRICA"/>
  </r>
  <r>
    <x v="16"/>
    <x v="5"/>
    <n v="490"/>
    <s v="490G"/>
    <s v="GRUPO-B"/>
    <n v="16527730"/>
    <s v="Sistemas eléctricos"/>
    <s v="GG"/>
    <s v="GRUPO GRANDE"/>
    <s v="490G"/>
    <s v="GRUPO GRANDE DE Sistemas eléctricos"/>
    <s v="GRUPO-B"/>
    <s v="Grupo Grande de Sistemas eléctricos"/>
    <s v="1S"/>
    <n v="16527730"/>
    <s v="VILLOSLADA"/>
    <s v="VILLOSLADA"/>
    <s v="GREGORIO"/>
    <s v="grvillos"/>
    <s v="gregorio.villoslada@unirioja.es"/>
    <n v="1.5"/>
    <n v="1.5"/>
    <n v="506"/>
    <s v="PROFESOR TITULAR DE ESCUELA UNIVERSITARI"/>
    <s v="01A"/>
    <s v="TIEMPO COMPLETO AMPLIADO"/>
    <s v="2012-09-01 00:00:00.0"/>
    <s v="null"/>
    <s v="DF31817"/>
    <s v="TITULAR DE ESCUELAS UNIVERSITARIAS"/>
    <s v="R109"/>
    <x v="9"/>
    <n v="535"/>
    <s v="INGENIERÍA ELÉCTRICA"/>
  </r>
  <r>
    <x v="16"/>
    <x v="5"/>
    <n v="490"/>
    <s v="490G"/>
    <s v="GRUPO-B"/>
    <n v="16553565"/>
    <s v="Sistemas eléctricos"/>
    <s v="GG"/>
    <s v="GRUPO GRANDE"/>
    <s v="490G"/>
    <s v="GRUPO GRANDE DE Sistemas eléctricos"/>
    <s v="GRUPO-B"/>
    <s v="Grupo Grande de Sistemas eléctricos"/>
    <s v="1S"/>
    <n v="16553565"/>
    <s v="MENDOZA"/>
    <s v="VILLENA"/>
    <s v="MONTSERRAT"/>
    <s v="mmendoza"/>
    <s v="montserrat.mendoza@unirioja.es"/>
    <n v="1.5"/>
    <n v="1.5"/>
    <n v="504"/>
    <s v="PROFESOR TITULAR UNIVERSIDAD"/>
    <s v="C01"/>
    <s v="TIEMPO COMPLETO"/>
    <s v="2018-09-17 00:00:00.0"/>
    <s v="null"/>
    <s v="DF31816"/>
    <s v="PROFESOR TITULAR DE UNIVERSIDAD"/>
    <s v="R109"/>
    <x v="9"/>
    <n v="535"/>
    <s v="INGENIERÍA ELÉCTRICA"/>
  </r>
  <r>
    <x v="16"/>
    <x v="5"/>
    <n v="490"/>
    <s v="490L"/>
    <s v="GRUPO-A1"/>
    <n v="16527730"/>
    <s v="Sistemas eléctricos"/>
    <s v="GL"/>
    <s v="GRUPO DE LABORATORIO"/>
    <s v="490L"/>
    <s v="LABORATORIO DE Sistemas eléctricos"/>
    <s v="GRUPO-A1"/>
    <s v="Laboratorio de Sistemas eléctricos"/>
    <s v="1S"/>
    <n v="16527730"/>
    <s v="VILLOSLADA"/>
    <s v="VILLOSLADA"/>
    <s v="GREGORIO"/>
    <s v="grvillos"/>
    <s v="gregorio.villoslada@unirioja.es"/>
    <n v="2"/>
    <n v="2"/>
    <n v="506"/>
    <s v="PROFESOR TITULAR DE ESCUELA UNIVERSITARI"/>
    <s v="01A"/>
    <s v="TIEMPO COMPLETO AMPLIADO"/>
    <s v="2012-09-01 00:00:00.0"/>
    <s v="null"/>
    <s v="DF31817"/>
    <s v="TITULAR DE ESCUELAS UNIVERSITARIAS"/>
    <s v="R109"/>
    <x v="9"/>
    <n v="535"/>
    <s v="INGENIERÍA ELÉCTRICA"/>
  </r>
  <r>
    <x v="16"/>
    <x v="5"/>
    <n v="490"/>
    <s v="490L"/>
    <s v="GRUPO-A2"/>
    <n v="16588655"/>
    <s v="Sistemas eléctricos"/>
    <s v="GL"/>
    <s v="GRUPO DE LABORATORIO"/>
    <s v="490L"/>
    <s v="LABORATORIO DE Sistemas eléctricos"/>
    <s v="GRUPO-A2"/>
    <s v="Laboratorio de Sistemas eléctricos"/>
    <s v="1S"/>
    <n v="16588655"/>
    <s v="ARANA"/>
    <s v="MARTÍNEZ"/>
    <s v="MARÍA NEREA"/>
    <s v="nearanm"/>
    <s v="maria-nerea.arana@unirioja.es"/>
    <n v="2"/>
    <n v="2"/>
    <n v="536"/>
    <s v="PROFESOR INTERINO"/>
    <s v="P04"/>
    <s v="TIEMPO PARCIAL (4+4 HORAS)"/>
    <s v="2018-09-17 00:00:00.0"/>
    <s v="2019-09-14 00:00:00.0"/>
    <s v="PI101409"/>
    <s v="PROFESOR CONTRATADO INTERINO"/>
    <s v="R109"/>
    <x v="9"/>
    <n v="535"/>
    <s v="INGENIERÍA ELÉCTRICA"/>
  </r>
  <r>
    <x v="16"/>
    <x v="5"/>
    <n v="490"/>
    <s v="490L"/>
    <s v="GRUPO-A3"/>
    <n v="16588655"/>
    <s v="Sistemas eléctricos"/>
    <s v="GL"/>
    <s v="GRUPO DE LABORATORIO"/>
    <s v="490L"/>
    <s v="LABORATORIO DE Sistemas eléctricos"/>
    <s v="GRUPO-A3"/>
    <s v="Laboratorio de Sistemas eléctricos"/>
    <s v="1S"/>
    <n v="16588655"/>
    <s v="ARANA"/>
    <s v="MARTÍNEZ"/>
    <s v="MARÍA NEREA"/>
    <s v="nearanm"/>
    <s v="maria-nerea.arana@unirioja.es"/>
    <n v="2"/>
    <n v="2"/>
    <n v="536"/>
    <s v="PROFESOR INTERINO"/>
    <s v="P04"/>
    <s v="TIEMPO PARCIAL (4+4 HORAS)"/>
    <s v="2018-09-17 00:00:00.0"/>
    <s v="2019-09-14 00:00:00.0"/>
    <s v="PI101409"/>
    <s v="PROFESOR CONTRATADO INTERINO"/>
    <s v="R109"/>
    <x v="9"/>
    <n v="535"/>
    <s v="INGENIERÍA ELÉCTRICA"/>
  </r>
  <r>
    <x v="16"/>
    <x v="5"/>
    <n v="490"/>
    <s v="490L"/>
    <s v="GRUPO-A4"/>
    <n v="16588655"/>
    <s v="Sistemas eléctricos"/>
    <s v="GL"/>
    <s v="GRUPO DE LABORATORIO"/>
    <s v="490L"/>
    <s v="LABORATORIO DE Sistemas eléctricos"/>
    <s v="GRUPO-A4"/>
    <s v="Laboratorio de Sistemas eléctricos"/>
    <s v="1S"/>
    <n v="16588655"/>
    <s v="ARANA"/>
    <s v="MARTÍNEZ"/>
    <s v="MARÍA NEREA"/>
    <s v="nearanm"/>
    <s v="maria-nerea.arana@unirioja.es"/>
    <n v="2"/>
    <n v="2"/>
    <n v="536"/>
    <s v="PROFESOR INTERINO"/>
    <s v="P04"/>
    <s v="TIEMPO PARCIAL (4+4 HORAS)"/>
    <s v="2018-09-17 00:00:00.0"/>
    <s v="2019-09-14 00:00:00.0"/>
    <s v="PI101409"/>
    <s v="PROFESOR CONTRATADO INTERINO"/>
    <s v="R109"/>
    <x v="9"/>
    <n v="535"/>
    <s v="INGENIERÍA ELÉCTRICA"/>
  </r>
  <r>
    <x v="16"/>
    <x v="5"/>
    <n v="490"/>
    <s v="490L"/>
    <s v="GRUPO-B1"/>
    <n v="16588655"/>
    <s v="Sistemas eléctricos"/>
    <s v="GL"/>
    <s v="GRUPO DE LABORATORIO"/>
    <s v="490L"/>
    <s v="LABORATORIO DE Sistemas eléctricos"/>
    <s v="GRUPO-B1"/>
    <s v="Laboratorio de Sistemas eléctricos"/>
    <s v="1S"/>
    <n v="16588655"/>
    <s v="ARANA"/>
    <s v="MARTÍNEZ"/>
    <s v="MARÍA NEREA"/>
    <s v="nearanm"/>
    <s v="maria-nerea.arana@unirioja.es"/>
    <n v="2"/>
    <n v="2"/>
    <n v="536"/>
    <s v="PROFESOR INTERINO"/>
    <s v="P04"/>
    <s v="TIEMPO PARCIAL (4+4 HORAS)"/>
    <s v="2018-09-17 00:00:00.0"/>
    <s v="2019-09-14 00:00:00.0"/>
    <s v="PI101409"/>
    <s v="PROFESOR CONTRATADO INTERINO"/>
    <s v="R109"/>
    <x v="9"/>
    <n v="535"/>
    <s v="INGENIERÍA ELÉCTRICA"/>
  </r>
  <r>
    <x v="16"/>
    <x v="5"/>
    <n v="490"/>
    <s v="490L"/>
    <s v="GRUPO-B2"/>
    <n v="16575777"/>
    <s v="Sistemas eléctricos"/>
    <s v="GL"/>
    <s v="GRUPO DE LABORATORIO"/>
    <s v="490L"/>
    <s v="LABORATORIO DE Sistemas eléctricos"/>
    <s v="GRUPO-B2"/>
    <s v="Laboratorio de Sistemas eléctricos"/>
    <s v="1S"/>
    <n v="16575777"/>
    <s v="SÁENZ"/>
    <s v="LÓPEZ"/>
    <s v="RAÚL"/>
    <s v="rasaenl"/>
    <s v="raul.saenz@unirioja.es"/>
    <n v="2"/>
    <n v="2"/>
    <n v="536"/>
    <s v="PROFESOR INTERINO"/>
    <s v="P04"/>
    <s v="TIEMPO PARCIAL (4+4 HORAS)"/>
    <s v="2018-09-17 00:00:00.0"/>
    <s v="null"/>
    <s v="PI101376"/>
    <s v="PROFESOR CONTRATADO INTERINO"/>
    <s v="R109"/>
    <x v="9"/>
    <n v="535"/>
    <s v="INGENIERÍA ELÉCTRICA"/>
  </r>
  <r>
    <x v="16"/>
    <x v="5"/>
    <n v="490"/>
    <s v="490L"/>
    <s v="GRUPO-B3"/>
    <n v="16575777"/>
    <s v="Sistemas eléctricos"/>
    <s v="GL"/>
    <s v="GRUPO DE LABORATORIO"/>
    <s v="490L"/>
    <s v="LABORATORIO DE Sistemas eléctricos"/>
    <s v="GRUPO-B3"/>
    <s v="Laboratorio de Sistemas eléctricos"/>
    <s v="1S"/>
    <n v="16575777"/>
    <s v="SÁENZ"/>
    <s v="LÓPEZ"/>
    <s v="RAÚL"/>
    <s v="rasaenl"/>
    <s v="raul.saenz@unirioja.es"/>
    <n v="2"/>
    <n v="2"/>
    <n v="536"/>
    <s v="PROFESOR INTERINO"/>
    <s v="P04"/>
    <s v="TIEMPO PARCIAL (4+4 HORAS)"/>
    <s v="2018-09-17 00:00:00.0"/>
    <s v="null"/>
    <s v="PI101376"/>
    <s v="PROFESOR CONTRATADO INTERINO"/>
    <s v="R109"/>
    <x v="9"/>
    <n v="535"/>
    <s v="INGENIERÍA ELÉCTRICA"/>
  </r>
  <r>
    <x v="16"/>
    <x v="5"/>
    <n v="490"/>
    <s v="490R"/>
    <s v="GRUPO-A1"/>
    <n v="16527730"/>
    <s v="Sistemas eléctricos"/>
    <s v="GR"/>
    <s v="GRUPO REDUCIDO"/>
    <s v="490R"/>
    <s v="GRUPO REDUCIDO DE Sistemas eléctricos"/>
    <s v="GRUPO-A1"/>
    <s v="Grupo Reducido de Sistemas eléctricos"/>
    <s v="1S"/>
    <n v="16527730"/>
    <s v="VILLOSLADA"/>
    <s v="VILLOSLADA"/>
    <s v="GREGORIO"/>
    <s v="grvillos"/>
    <s v="gregorio.villoslada@unirioja.es"/>
    <n v="0.5"/>
    <n v="0.5"/>
    <n v="506"/>
    <s v="PROFESOR TITULAR DE ESCUELA UNIVERSITARI"/>
    <s v="01A"/>
    <s v="TIEMPO COMPLETO AMPLIADO"/>
    <s v="2012-09-01 00:00:00.0"/>
    <s v="null"/>
    <s v="DF31817"/>
    <s v="TITULAR DE ESCUELAS UNIVERSITARIAS"/>
    <s v="R109"/>
    <x v="9"/>
    <n v="535"/>
    <s v="INGENIERÍA ELÉCTRICA"/>
  </r>
  <r>
    <x v="16"/>
    <x v="5"/>
    <n v="490"/>
    <s v="490R"/>
    <s v="GRUPO-A1"/>
    <n v="16553565"/>
    <s v="Sistemas eléctricos"/>
    <s v="GR"/>
    <s v="GRUPO REDUCIDO"/>
    <s v="490R"/>
    <s v="GRUPO REDUCIDO DE Sistemas eléctricos"/>
    <s v="GRUPO-A1"/>
    <s v="Grupo Reducido de Sistemas eléctricos"/>
    <s v="1S"/>
    <n v="16553565"/>
    <s v="MENDOZA"/>
    <s v="VILLENA"/>
    <s v="MONTSERRAT"/>
    <s v="mmendoza"/>
    <s v="montserrat.mendoza@unirioja.es"/>
    <n v="0.5"/>
    <n v="0.5"/>
    <n v="504"/>
    <s v="PROFESOR TITULAR UNIVERSIDAD"/>
    <s v="C01"/>
    <s v="TIEMPO COMPLETO"/>
    <s v="2018-09-17 00:00:00.0"/>
    <s v="null"/>
    <s v="DF31816"/>
    <s v="PROFESOR TITULAR DE UNIVERSIDAD"/>
    <s v="R109"/>
    <x v="9"/>
    <n v="535"/>
    <s v="INGENIERÍA ELÉCTRICA"/>
  </r>
  <r>
    <x v="16"/>
    <x v="5"/>
    <n v="490"/>
    <s v="490R"/>
    <s v="GRUPO-A2"/>
    <n v="16527730"/>
    <s v="Sistemas eléctricos"/>
    <s v="GR"/>
    <s v="GRUPO REDUCIDO"/>
    <s v="490R"/>
    <s v="GRUPO REDUCIDO DE Sistemas eléctricos"/>
    <s v="GRUPO-A2"/>
    <s v="Grupo Reducido de Sistemas eléctricos"/>
    <s v="1S"/>
    <n v="16527730"/>
    <s v="VILLOSLADA"/>
    <s v="VILLOSLADA"/>
    <s v="GREGORIO"/>
    <s v="grvillos"/>
    <s v="gregorio.villoslada@unirioja.es"/>
    <n v="0.5"/>
    <n v="0.5"/>
    <n v="506"/>
    <s v="PROFESOR TITULAR DE ESCUELA UNIVERSITARI"/>
    <s v="01A"/>
    <s v="TIEMPO COMPLETO AMPLIADO"/>
    <s v="2012-09-01 00:00:00.0"/>
    <s v="null"/>
    <s v="DF31817"/>
    <s v="TITULAR DE ESCUELAS UNIVERSITARIAS"/>
    <s v="R109"/>
    <x v="9"/>
    <n v="535"/>
    <s v="INGENIERÍA ELÉCTRICA"/>
  </r>
  <r>
    <x v="16"/>
    <x v="5"/>
    <n v="490"/>
    <s v="490R"/>
    <s v="GRUPO-A2"/>
    <n v="16553565"/>
    <s v="Sistemas eléctricos"/>
    <s v="GR"/>
    <s v="GRUPO REDUCIDO"/>
    <s v="490R"/>
    <s v="GRUPO REDUCIDO DE Sistemas eléctricos"/>
    <s v="GRUPO-A2"/>
    <s v="Grupo Reducido de Sistemas eléctricos"/>
    <s v="1S"/>
    <n v="16553565"/>
    <s v="MENDOZA"/>
    <s v="VILLENA"/>
    <s v="MONTSERRAT"/>
    <s v="mmendoza"/>
    <s v="montserrat.mendoza@unirioja.es"/>
    <n v="0.5"/>
    <n v="0.5"/>
    <n v="504"/>
    <s v="PROFESOR TITULAR UNIVERSIDAD"/>
    <s v="C01"/>
    <s v="TIEMPO COMPLETO"/>
    <s v="2018-09-17 00:00:00.0"/>
    <s v="null"/>
    <s v="DF31816"/>
    <s v="PROFESOR TITULAR DE UNIVERSIDAD"/>
    <s v="R109"/>
    <x v="9"/>
    <n v="535"/>
    <s v="INGENIERÍA ELÉCTRICA"/>
  </r>
  <r>
    <x v="16"/>
    <x v="5"/>
    <n v="490"/>
    <s v="490R"/>
    <s v="GRUPO-B1"/>
    <n v="16527730"/>
    <s v="Sistemas eléctricos"/>
    <s v="GR"/>
    <s v="GRUPO REDUCIDO"/>
    <s v="490R"/>
    <s v="GRUPO REDUCIDO DE Sistemas eléctricos"/>
    <s v="GRUPO-B1"/>
    <s v="Grupo Reducido de Sistemas eléctricos"/>
    <s v="1S"/>
    <n v="16527730"/>
    <s v="VILLOSLADA"/>
    <s v="VILLOSLADA"/>
    <s v="GREGORIO"/>
    <s v="grvillos"/>
    <s v="gregorio.villoslada@unirioja.es"/>
    <n v="0.5"/>
    <n v="0.5"/>
    <n v="506"/>
    <s v="PROFESOR TITULAR DE ESCUELA UNIVERSITARI"/>
    <s v="01A"/>
    <s v="TIEMPO COMPLETO AMPLIADO"/>
    <s v="2012-09-01 00:00:00.0"/>
    <s v="null"/>
    <s v="DF31817"/>
    <s v="TITULAR DE ESCUELAS UNIVERSITARIAS"/>
    <s v="R109"/>
    <x v="9"/>
    <n v="535"/>
    <s v="INGENIERÍA ELÉCTRICA"/>
  </r>
  <r>
    <x v="16"/>
    <x v="5"/>
    <n v="490"/>
    <s v="490R"/>
    <s v="GRUPO-B1"/>
    <n v="16553565"/>
    <s v="Sistemas eléctricos"/>
    <s v="GR"/>
    <s v="GRUPO REDUCIDO"/>
    <s v="490R"/>
    <s v="GRUPO REDUCIDO DE Sistemas eléctricos"/>
    <s v="GRUPO-B1"/>
    <s v="Grupo Reducido de Sistemas eléctricos"/>
    <s v="1S"/>
    <n v="16553565"/>
    <s v="MENDOZA"/>
    <s v="VILLENA"/>
    <s v="MONTSERRAT"/>
    <s v="mmendoza"/>
    <s v="montserrat.mendoza@unirioja.es"/>
    <n v="0.5"/>
    <n v="0.5"/>
    <n v="504"/>
    <s v="PROFESOR TITULAR UNIVERSIDAD"/>
    <s v="C01"/>
    <s v="TIEMPO COMPLETO"/>
    <s v="2018-09-17 00:00:00.0"/>
    <s v="null"/>
    <s v="DF31816"/>
    <s v="PROFESOR TITULAR DE UNIVERSIDAD"/>
    <s v="R109"/>
    <x v="9"/>
    <n v="535"/>
    <s v="INGENIERÍA ELÉCTRICA"/>
  </r>
  <r>
    <x v="16"/>
    <x v="5"/>
    <n v="490"/>
    <s v="490R"/>
    <s v="GRUPO-B2"/>
    <n v="16527730"/>
    <s v="Sistemas eléctricos"/>
    <s v="GR"/>
    <s v="GRUPO REDUCIDO"/>
    <s v="490R"/>
    <s v="GRUPO REDUCIDO DE Sistemas eléctricos"/>
    <s v="GRUPO-B2"/>
    <s v="Grupo Reducido de Sistemas eléctricos"/>
    <s v="1S"/>
    <n v="16527730"/>
    <s v="VILLOSLADA"/>
    <s v="VILLOSLADA"/>
    <s v="GREGORIO"/>
    <s v="grvillos"/>
    <s v="gregorio.villoslada@unirioja.es"/>
    <n v="0.5"/>
    <n v="0.5"/>
    <n v="506"/>
    <s v="PROFESOR TITULAR DE ESCUELA UNIVERSITARI"/>
    <s v="01A"/>
    <s v="TIEMPO COMPLETO AMPLIADO"/>
    <s v="2012-09-01 00:00:00.0"/>
    <s v="null"/>
    <s v="DF31817"/>
    <s v="TITULAR DE ESCUELAS UNIVERSITARIAS"/>
    <s v="R109"/>
    <x v="9"/>
    <n v="535"/>
    <s v="INGENIERÍA ELÉCTRICA"/>
  </r>
  <r>
    <x v="16"/>
    <x v="5"/>
    <n v="490"/>
    <s v="490R"/>
    <s v="GRUPO-B2"/>
    <n v="16553565"/>
    <s v="Sistemas eléctricos"/>
    <s v="GR"/>
    <s v="GRUPO REDUCIDO"/>
    <s v="490R"/>
    <s v="GRUPO REDUCIDO DE Sistemas eléctricos"/>
    <s v="GRUPO-B2"/>
    <s v="Grupo Reducido de Sistemas eléctricos"/>
    <s v="1S"/>
    <n v="16553565"/>
    <s v="MENDOZA"/>
    <s v="VILLENA"/>
    <s v="MONTSERRAT"/>
    <s v="mmendoza"/>
    <s v="montserrat.mendoza@unirioja.es"/>
    <n v="0.5"/>
    <n v="0.5"/>
    <n v="504"/>
    <s v="PROFESOR TITULAR UNIVERSIDAD"/>
    <s v="C01"/>
    <s v="TIEMPO COMPLETO"/>
    <s v="2018-09-17 00:00:00.0"/>
    <s v="null"/>
    <s v="DF31816"/>
    <s v="PROFESOR TITULAR DE UNIVERSIDAD"/>
    <s v="R109"/>
    <x v="9"/>
    <n v="535"/>
    <s v="INGENIERÍA ELÉCTRICA"/>
  </r>
  <r>
    <x v="17"/>
    <x v="5"/>
    <n v="490"/>
    <s v="490G"/>
    <s v="GRUPO-A"/>
    <n v="16527730"/>
    <s v="Sistemas eléctricos"/>
    <s v="GG"/>
    <s v="GRUPO GRANDE"/>
    <s v="490G"/>
    <s v="GRUPO GRANDE DE Sistemas eléctricos"/>
    <s v="GRUPO-A"/>
    <s v="Grupo Grande de Sistemas eléctricos"/>
    <s v="1S"/>
    <n v="16527730"/>
    <s v="VILLOSLADA"/>
    <s v="VILLOSLADA"/>
    <s v="GREGORIO"/>
    <s v="grvillos"/>
    <s v="gregorio.villoslada@unirioja.es"/>
    <n v="1.5"/>
    <m/>
    <n v="506"/>
    <s v="PROFESOR TITULAR DE ESCUELA UNIVERSITARI"/>
    <s v="01A"/>
    <s v="TIEMPO COMPLETO AMPLIADO"/>
    <s v="2012-09-01 00:00:00.0"/>
    <s v="null"/>
    <s v="DF31817"/>
    <s v="TITULAR DE ESCUELAS UNIVERSITARIAS"/>
    <s v="R109"/>
    <x v="9"/>
    <n v="535"/>
    <s v="INGENIERÍA ELÉCTRICA"/>
  </r>
  <r>
    <x v="17"/>
    <x v="5"/>
    <n v="490"/>
    <s v="490G"/>
    <s v="GRUPO-A"/>
    <n v="16553565"/>
    <s v="Sistemas eléctricos"/>
    <s v="GG"/>
    <s v="GRUPO GRANDE"/>
    <s v="490G"/>
    <s v="GRUPO GRANDE DE Sistemas eléctricos"/>
    <s v="GRUPO-A"/>
    <s v="Grupo Grande de Sistemas eléctricos"/>
    <s v="1S"/>
    <n v="16553565"/>
    <s v="MENDOZA"/>
    <s v="VILLENA"/>
    <s v="MONTSERRAT"/>
    <s v="mmendoza"/>
    <s v="montserrat.mendoza@unirioja.es"/>
    <n v="1.5"/>
    <m/>
    <n v="504"/>
    <s v="PROFESOR TITULAR UNIVERSIDAD"/>
    <s v="C01"/>
    <s v="TIEMPO COMPLETO"/>
    <s v="2018-09-17 00:00:00.0"/>
    <s v="null"/>
    <s v="DF31816"/>
    <s v="PROFESOR TITULAR DE UNIVERSIDAD"/>
    <s v="R109"/>
    <x v="9"/>
    <n v="535"/>
    <s v="INGENIERÍA ELÉCTRICA"/>
  </r>
  <r>
    <x v="17"/>
    <x v="5"/>
    <n v="490"/>
    <s v="490G"/>
    <s v="GRUPO-B"/>
    <n v="16527730"/>
    <s v="Sistemas eléctricos"/>
    <s v="GG"/>
    <s v="GRUPO GRANDE"/>
    <s v="490G"/>
    <s v="GRUPO GRANDE DE Sistemas eléctricos"/>
    <s v="GRUPO-B"/>
    <s v="Grupo Grande de Sistemas eléctricos"/>
    <s v="1S"/>
    <n v="16527730"/>
    <s v="VILLOSLADA"/>
    <s v="VILLOSLADA"/>
    <s v="GREGORIO"/>
    <s v="grvillos"/>
    <s v="gregorio.villoslada@unirioja.es"/>
    <n v="1.5"/>
    <m/>
    <n v="506"/>
    <s v="PROFESOR TITULAR DE ESCUELA UNIVERSITARI"/>
    <s v="01A"/>
    <s v="TIEMPO COMPLETO AMPLIADO"/>
    <s v="2012-09-01 00:00:00.0"/>
    <s v="null"/>
    <s v="DF31817"/>
    <s v="TITULAR DE ESCUELAS UNIVERSITARIAS"/>
    <s v="R109"/>
    <x v="9"/>
    <n v="535"/>
    <s v="INGENIERÍA ELÉCTRICA"/>
  </r>
  <r>
    <x v="17"/>
    <x v="5"/>
    <n v="490"/>
    <s v="490G"/>
    <s v="GRUPO-B"/>
    <n v="16553565"/>
    <s v="Sistemas eléctricos"/>
    <s v="GG"/>
    <s v="GRUPO GRANDE"/>
    <s v="490G"/>
    <s v="GRUPO GRANDE DE Sistemas eléctricos"/>
    <s v="GRUPO-B"/>
    <s v="Grupo Grande de Sistemas eléctricos"/>
    <s v="1S"/>
    <n v="16553565"/>
    <s v="MENDOZA"/>
    <s v="VILLENA"/>
    <s v="MONTSERRAT"/>
    <s v="mmendoza"/>
    <s v="montserrat.mendoza@unirioja.es"/>
    <n v="1.5"/>
    <m/>
    <n v="504"/>
    <s v="PROFESOR TITULAR UNIVERSIDAD"/>
    <s v="C01"/>
    <s v="TIEMPO COMPLETO"/>
    <s v="2018-09-17 00:00:00.0"/>
    <s v="null"/>
    <s v="DF31816"/>
    <s v="PROFESOR TITULAR DE UNIVERSIDAD"/>
    <s v="R109"/>
    <x v="9"/>
    <n v="535"/>
    <s v="INGENIERÍA ELÉCTRICA"/>
  </r>
  <r>
    <x v="17"/>
    <x v="5"/>
    <n v="490"/>
    <s v="490L"/>
    <s v="GRUPO-A1"/>
    <n v="16527730"/>
    <s v="Sistemas eléctricos"/>
    <s v="GL"/>
    <s v="GRUPO DE LABORATORIO"/>
    <s v="490L"/>
    <s v="LABORATORIO DE Sistemas eléctricos"/>
    <s v="GRUPO-A1"/>
    <s v="Laboratorio de Sistemas eléctricos"/>
    <s v="1S"/>
    <n v="16527730"/>
    <s v="VILLOSLADA"/>
    <s v="VILLOSLADA"/>
    <s v="GREGORIO"/>
    <s v="grvillos"/>
    <s v="gregorio.villoslada@unirioja.es"/>
    <n v="2"/>
    <m/>
    <n v="506"/>
    <s v="PROFESOR TITULAR DE ESCUELA UNIVERSITARI"/>
    <s v="01A"/>
    <s v="TIEMPO COMPLETO AMPLIADO"/>
    <s v="2012-09-01 00:00:00.0"/>
    <s v="null"/>
    <s v="DF31817"/>
    <s v="TITULAR DE ESCUELAS UNIVERSITARIAS"/>
    <s v="R109"/>
    <x v="9"/>
    <n v="535"/>
    <s v="INGENIERÍA ELÉCTRICA"/>
  </r>
  <r>
    <x v="17"/>
    <x v="5"/>
    <n v="490"/>
    <s v="490L"/>
    <s v="GRUPO-A2"/>
    <n v="16588655"/>
    <s v="Sistemas eléctricos"/>
    <s v="GL"/>
    <s v="GRUPO DE LABORATORIO"/>
    <s v="490L"/>
    <s v="LABORATORIO DE Sistemas eléctricos"/>
    <s v="GRUPO-A2"/>
    <s v="Laboratorio de Sistemas eléctricos"/>
    <s v="1S"/>
    <n v="16588655"/>
    <s v="ARANA"/>
    <s v="MARTÍNEZ"/>
    <s v="MARÍA NEREA"/>
    <s v="nearanm"/>
    <s v="maria-nerea.arana@unirioja.es"/>
    <n v="2"/>
    <m/>
    <n v="536"/>
    <s v="PROFESOR INTERINO"/>
    <s v="P04"/>
    <s v="TIEMPO PARCIAL (4+4 HORAS)"/>
    <s v="2018-09-17 00:00:00.0"/>
    <s v="2019-09-14 00:00:00.0"/>
    <s v="PI101409"/>
    <s v="PROFESOR CONTRATADO INTERINO"/>
    <s v="R109"/>
    <x v="9"/>
    <n v="535"/>
    <s v="INGENIERÍA ELÉCTRICA"/>
  </r>
  <r>
    <x v="17"/>
    <x v="5"/>
    <n v="490"/>
    <s v="490L"/>
    <s v="GRUPO-A3"/>
    <n v="16588655"/>
    <s v="Sistemas eléctricos"/>
    <s v="GL"/>
    <s v="GRUPO DE LABORATORIO"/>
    <s v="490L"/>
    <s v="LABORATORIO DE Sistemas eléctricos"/>
    <s v="GRUPO-A3"/>
    <s v="Laboratorio de Sistemas eléctricos"/>
    <s v="1S"/>
    <n v="16588655"/>
    <s v="ARANA"/>
    <s v="MARTÍNEZ"/>
    <s v="MARÍA NEREA"/>
    <s v="nearanm"/>
    <s v="maria-nerea.arana@unirioja.es"/>
    <n v="2"/>
    <m/>
    <n v="536"/>
    <s v="PROFESOR INTERINO"/>
    <s v="P04"/>
    <s v="TIEMPO PARCIAL (4+4 HORAS)"/>
    <s v="2018-09-17 00:00:00.0"/>
    <s v="2019-09-14 00:00:00.0"/>
    <s v="PI101409"/>
    <s v="PROFESOR CONTRATADO INTERINO"/>
    <s v="R109"/>
    <x v="9"/>
    <n v="535"/>
    <s v="INGENIERÍA ELÉCTRICA"/>
  </r>
  <r>
    <x v="17"/>
    <x v="5"/>
    <n v="490"/>
    <s v="490L"/>
    <s v="GRUPO-A4"/>
    <n v="16588655"/>
    <s v="Sistemas eléctricos"/>
    <s v="GL"/>
    <s v="GRUPO DE LABORATORIO"/>
    <s v="490L"/>
    <s v="LABORATORIO DE Sistemas eléctricos"/>
    <s v="GRUPO-A4"/>
    <s v="Laboratorio de Sistemas eléctricos"/>
    <s v="1S"/>
    <n v="16588655"/>
    <s v="ARANA"/>
    <s v="MARTÍNEZ"/>
    <s v="MARÍA NEREA"/>
    <s v="nearanm"/>
    <s v="maria-nerea.arana@unirioja.es"/>
    <n v="2"/>
    <m/>
    <n v="536"/>
    <s v="PROFESOR INTERINO"/>
    <s v="P04"/>
    <s v="TIEMPO PARCIAL (4+4 HORAS)"/>
    <s v="2018-09-17 00:00:00.0"/>
    <s v="2019-09-14 00:00:00.0"/>
    <s v="PI101409"/>
    <s v="PROFESOR CONTRATADO INTERINO"/>
    <s v="R109"/>
    <x v="9"/>
    <n v="535"/>
    <s v="INGENIERÍA ELÉCTRICA"/>
  </r>
  <r>
    <x v="17"/>
    <x v="5"/>
    <n v="490"/>
    <s v="490L"/>
    <s v="GRUPO-B1"/>
    <n v="16588655"/>
    <s v="Sistemas eléctricos"/>
    <s v="GL"/>
    <s v="GRUPO DE LABORATORIO"/>
    <s v="490L"/>
    <s v="LABORATORIO DE Sistemas eléctricos"/>
    <s v="GRUPO-B1"/>
    <s v="Laboratorio de Sistemas eléctricos"/>
    <s v="1S"/>
    <n v="16588655"/>
    <s v="ARANA"/>
    <s v="MARTÍNEZ"/>
    <s v="MARÍA NEREA"/>
    <s v="nearanm"/>
    <s v="maria-nerea.arana@unirioja.es"/>
    <n v="2"/>
    <m/>
    <n v="536"/>
    <s v="PROFESOR INTERINO"/>
    <s v="P04"/>
    <s v="TIEMPO PARCIAL (4+4 HORAS)"/>
    <s v="2018-09-17 00:00:00.0"/>
    <s v="2019-09-14 00:00:00.0"/>
    <s v="PI101409"/>
    <s v="PROFESOR CONTRATADO INTERINO"/>
    <s v="R109"/>
    <x v="9"/>
    <n v="535"/>
    <s v="INGENIERÍA ELÉCTRICA"/>
  </r>
  <r>
    <x v="17"/>
    <x v="5"/>
    <n v="490"/>
    <s v="490L"/>
    <s v="GRUPO-B2"/>
    <n v="16575777"/>
    <s v="Sistemas eléctricos"/>
    <s v="GL"/>
    <s v="GRUPO DE LABORATORIO"/>
    <s v="490L"/>
    <s v="LABORATORIO DE Sistemas eléctricos"/>
    <s v="GRUPO-B2"/>
    <s v="Laboratorio de Sistemas eléctricos"/>
    <s v="1S"/>
    <n v="16575777"/>
    <s v="SÁENZ"/>
    <s v="LÓPEZ"/>
    <s v="RAÚL"/>
    <s v="rasaenl"/>
    <s v="raul.saenz@unirioja.es"/>
    <n v="2"/>
    <m/>
    <n v="536"/>
    <s v="PROFESOR INTERINO"/>
    <s v="P04"/>
    <s v="TIEMPO PARCIAL (4+4 HORAS)"/>
    <s v="2018-09-17 00:00:00.0"/>
    <s v="null"/>
    <s v="PI101376"/>
    <s v="PROFESOR CONTRATADO INTERINO"/>
    <s v="R109"/>
    <x v="9"/>
    <n v="535"/>
    <s v="INGENIERÍA ELÉCTRICA"/>
  </r>
  <r>
    <x v="17"/>
    <x v="5"/>
    <n v="490"/>
    <s v="490L"/>
    <s v="GRUPO-B3"/>
    <n v="16575777"/>
    <s v="Sistemas eléctricos"/>
    <s v="GL"/>
    <s v="GRUPO DE LABORATORIO"/>
    <s v="490L"/>
    <s v="LABORATORIO DE Sistemas eléctricos"/>
    <s v="GRUPO-B3"/>
    <s v="Laboratorio de Sistemas eléctricos"/>
    <s v="1S"/>
    <n v="16575777"/>
    <s v="SÁENZ"/>
    <s v="LÓPEZ"/>
    <s v="RAÚL"/>
    <s v="rasaenl"/>
    <s v="raul.saenz@unirioja.es"/>
    <n v="2"/>
    <m/>
    <n v="536"/>
    <s v="PROFESOR INTERINO"/>
    <s v="P04"/>
    <s v="TIEMPO PARCIAL (4+4 HORAS)"/>
    <s v="2018-09-17 00:00:00.0"/>
    <s v="null"/>
    <s v="PI101376"/>
    <s v="PROFESOR CONTRATADO INTERINO"/>
    <s v="R109"/>
    <x v="9"/>
    <n v="535"/>
    <s v="INGENIERÍA ELÉCTRICA"/>
  </r>
  <r>
    <x v="17"/>
    <x v="5"/>
    <n v="490"/>
    <s v="490R"/>
    <s v="GRUPO-A1"/>
    <n v="16527730"/>
    <s v="Sistemas eléctricos"/>
    <s v="GR"/>
    <s v="GRUPO REDUCIDO"/>
    <s v="490R"/>
    <s v="GRUPO REDUCIDO DE Sistemas eléctricos"/>
    <s v="GRUPO-A1"/>
    <s v="Grupo Reducido de Sistemas eléctricos"/>
    <s v="1S"/>
    <n v="16527730"/>
    <s v="VILLOSLADA"/>
    <s v="VILLOSLADA"/>
    <s v="GREGORIO"/>
    <s v="grvillos"/>
    <s v="gregorio.villoslada@unirioja.es"/>
    <n v="0.5"/>
    <m/>
    <n v="506"/>
    <s v="PROFESOR TITULAR DE ESCUELA UNIVERSITARI"/>
    <s v="01A"/>
    <s v="TIEMPO COMPLETO AMPLIADO"/>
    <s v="2012-09-01 00:00:00.0"/>
    <s v="null"/>
    <s v="DF31817"/>
    <s v="TITULAR DE ESCUELAS UNIVERSITARIAS"/>
    <s v="R109"/>
    <x v="9"/>
    <n v="535"/>
    <s v="INGENIERÍA ELÉCTRICA"/>
  </r>
  <r>
    <x v="17"/>
    <x v="5"/>
    <n v="490"/>
    <s v="490R"/>
    <s v="GRUPO-A1"/>
    <n v="16553565"/>
    <s v="Sistemas eléctricos"/>
    <s v="GR"/>
    <s v="GRUPO REDUCIDO"/>
    <s v="490R"/>
    <s v="GRUPO REDUCIDO DE Sistemas eléctricos"/>
    <s v="GRUPO-A1"/>
    <s v="Grupo Reducido de Sistemas eléctricos"/>
    <s v="1S"/>
    <n v="16553565"/>
    <s v="MENDOZA"/>
    <s v="VILLENA"/>
    <s v="MONTSERRAT"/>
    <s v="mmendoza"/>
    <s v="montserrat.mendoza@unirioja.es"/>
    <n v="0.5"/>
    <m/>
    <n v="504"/>
    <s v="PROFESOR TITULAR UNIVERSIDAD"/>
    <s v="C01"/>
    <s v="TIEMPO COMPLETO"/>
    <s v="2018-09-17 00:00:00.0"/>
    <s v="null"/>
    <s v="DF31816"/>
    <s v="PROFESOR TITULAR DE UNIVERSIDAD"/>
    <s v="R109"/>
    <x v="9"/>
    <n v="535"/>
    <s v="INGENIERÍA ELÉCTRICA"/>
  </r>
  <r>
    <x v="17"/>
    <x v="5"/>
    <n v="490"/>
    <s v="490R"/>
    <s v="GRUPO-A2"/>
    <n v="16527730"/>
    <s v="Sistemas eléctricos"/>
    <s v="GR"/>
    <s v="GRUPO REDUCIDO"/>
    <s v="490R"/>
    <s v="GRUPO REDUCIDO DE Sistemas eléctricos"/>
    <s v="GRUPO-A2"/>
    <s v="Grupo Reducido de Sistemas eléctricos"/>
    <s v="1S"/>
    <n v="16527730"/>
    <s v="VILLOSLADA"/>
    <s v="VILLOSLADA"/>
    <s v="GREGORIO"/>
    <s v="grvillos"/>
    <s v="gregorio.villoslada@unirioja.es"/>
    <n v="0.5"/>
    <m/>
    <n v="506"/>
    <s v="PROFESOR TITULAR DE ESCUELA UNIVERSITARI"/>
    <s v="01A"/>
    <s v="TIEMPO COMPLETO AMPLIADO"/>
    <s v="2012-09-01 00:00:00.0"/>
    <s v="null"/>
    <s v="DF31817"/>
    <s v="TITULAR DE ESCUELAS UNIVERSITARIAS"/>
    <s v="R109"/>
    <x v="9"/>
    <n v="535"/>
    <s v="INGENIERÍA ELÉCTRICA"/>
  </r>
  <r>
    <x v="17"/>
    <x v="5"/>
    <n v="490"/>
    <s v="490R"/>
    <s v="GRUPO-A2"/>
    <n v="16553565"/>
    <s v="Sistemas eléctricos"/>
    <s v="GR"/>
    <s v="GRUPO REDUCIDO"/>
    <s v="490R"/>
    <s v="GRUPO REDUCIDO DE Sistemas eléctricos"/>
    <s v="GRUPO-A2"/>
    <s v="Grupo Reducido de Sistemas eléctricos"/>
    <s v="1S"/>
    <n v="16553565"/>
    <s v="MENDOZA"/>
    <s v="VILLENA"/>
    <s v="MONTSERRAT"/>
    <s v="mmendoza"/>
    <s v="montserrat.mendoza@unirioja.es"/>
    <n v="0.5"/>
    <m/>
    <n v="504"/>
    <s v="PROFESOR TITULAR UNIVERSIDAD"/>
    <s v="C01"/>
    <s v="TIEMPO COMPLETO"/>
    <s v="2018-09-17 00:00:00.0"/>
    <s v="null"/>
    <s v="DF31816"/>
    <s v="PROFESOR TITULAR DE UNIVERSIDAD"/>
    <s v="R109"/>
    <x v="9"/>
    <n v="535"/>
    <s v="INGENIERÍA ELÉCTRICA"/>
  </r>
  <r>
    <x v="17"/>
    <x v="5"/>
    <n v="490"/>
    <s v="490R"/>
    <s v="GRUPO-B1"/>
    <n v="16527730"/>
    <s v="Sistemas eléctricos"/>
    <s v="GR"/>
    <s v="GRUPO REDUCIDO"/>
    <s v="490R"/>
    <s v="GRUPO REDUCIDO DE Sistemas eléctricos"/>
    <s v="GRUPO-B1"/>
    <s v="Grupo Reducido de Sistemas eléctricos"/>
    <s v="1S"/>
    <n v="16527730"/>
    <s v="VILLOSLADA"/>
    <s v="VILLOSLADA"/>
    <s v="GREGORIO"/>
    <s v="grvillos"/>
    <s v="gregorio.villoslada@unirioja.es"/>
    <n v="0.5"/>
    <m/>
    <n v="506"/>
    <s v="PROFESOR TITULAR DE ESCUELA UNIVERSITARI"/>
    <s v="01A"/>
    <s v="TIEMPO COMPLETO AMPLIADO"/>
    <s v="2012-09-01 00:00:00.0"/>
    <s v="null"/>
    <s v="DF31817"/>
    <s v="TITULAR DE ESCUELAS UNIVERSITARIAS"/>
    <s v="R109"/>
    <x v="9"/>
    <n v="535"/>
    <s v="INGENIERÍA ELÉCTRICA"/>
  </r>
  <r>
    <x v="17"/>
    <x v="5"/>
    <n v="490"/>
    <s v="490R"/>
    <s v="GRUPO-B1"/>
    <n v="16553565"/>
    <s v="Sistemas eléctricos"/>
    <s v="GR"/>
    <s v="GRUPO REDUCIDO"/>
    <s v="490R"/>
    <s v="GRUPO REDUCIDO DE Sistemas eléctricos"/>
    <s v="GRUPO-B1"/>
    <s v="Grupo Reducido de Sistemas eléctricos"/>
    <s v="1S"/>
    <n v="16553565"/>
    <s v="MENDOZA"/>
    <s v="VILLENA"/>
    <s v="MONTSERRAT"/>
    <s v="mmendoza"/>
    <s v="montserrat.mendoza@unirioja.es"/>
    <n v="0.5"/>
    <m/>
    <n v="504"/>
    <s v="PROFESOR TITULAR UNIVERSIDAD"/>
    <s v="C01"/>
    <s v="TIEMPO COMPLETO"/>
    <s v="2018-09-17 00:00:00.0"/>
    <s v="null"/>
    <s v="DF31816"/>
    <s v="PROFESOR TITULAR DE UNIVERSIDAD"/>
    <s v="R109"/>
    <x v="9"/>
    <n v="535"/>
    <s v="INGENIERÍA ELÉCTRICA"/>
  </r>
  <r>
    <x v="17"/>
    <x v="5"/>
    <n v="490"/>
    <s v="490R"/>
    <s v="GRUPO-B2"/>
    <n v="16527730"/>
    <s v="Sistemas eléctricos"/>
    <s v="GR"/>
    <s v="GRUPO REDUCIDO"/>
    <s v="490R"/>
    <s v="GRUPO REDUCIDO DE Sistemas eléctricos"/>
    <s v="GRUPO-B2"/>
    <s v="Grupo Reducido de Sistemas eléctricos"/>
    <s v="1S"/>
    <n v="16527730"/>
    <s v="VILLOSLADA"/>
    <s v="VILLOSLADA"/>
    <s v="GREGORIO"/>
    <s v="grvillos"/>
    <s v="gregorio.villoslada@unirioja.es"/>
    <n v="0.5"/>
    <m/>
    <n v="506"/>
    <s v="PROFESOR TITULAR DE ESCUELA UNIVERSITARI"/>
    <s v="01A"/>
    <s v="TIEMPO COMPLETO AMPLIADO"/>
    <s v="2012-09-01 00:00:00.0"/>
    <s v="null"/>
    <s v="DF31817"/>
    <s v="TITULAR DE ESCUELAS UNIVERSITARIAS"/>
    <s v="R109"/>
    <x v="9"/>
    <n v="535"/>
    <s v="INGENIERÍA ELÉCTRICA"/>
  </r>
  <r>
    <x v="17"/>
    <x v="5"/>
    <n v="490"/>
    <s v="490R"/>
    <s v="GRUPO-B2"/>
    <n v="16553565"/>
    <s v="Sistemas eléctricos"/>
    <s v="GR"/>
    <s v="GRUPO REDUCIDO"/>
    <s v="490R"/>
    <s v="GRUPO REDUCIDO DE Sistemas eléctricos"/>
    <s v="GRUPO-B2"/>
    <s v="Grupo Reducido de Sistemas eléctricos"/>
    <s v="1S"/>
    <n v="16553565"/>
    <s v="MENDOZA"/>
    <s v="VILLENA"/>
    <s v="MONTSERRAT"/>
    <s v="mmendoza"/>
    <s v="montserrat.mendoza@unirioja.es"/>
    <n v="0.5"/>
    <m/>
    <n v="504"/>
    <s v="PROFESOR TITULAR UNIVERSIDAD"/>
    <s v="C01"/>
    <s v="TIEMPO COMPLETO"/>
    <s v="2018-09-17 00:00:00.0"/>
    <s v="null"/>
    <s v="DF31816"/>
    <s v="PROFESOR TITULAR DE UNIVERSIDAD"/>
    <s v="R109"/>
    <x v="9"/>
    <n v="535"/>
    <s v="INGENIERÍA ELÉCTRICA"/>
  </r>
  <r>
    <x v="18"/>
    <x v="5"/>
    <n v="490"/>
    <s v="490G"/>
    <s v="GRUPO-A"/>
    <n v="16527730"/>
    <s v="Sistemas eléctricos"/>
    <s v="GG"/>
    <s v="GRUPO GRANDE"/>
    <s v="490G"/>
    <s v="GRUPO GRANDE DE Sistemas eléctricos"/>
    <s v="GRUPO-A"/>
    <s v="Grupo Grande de Sistemas eléctricos"/>
    <s v="1S"/>
    <n v="16527730"/>
    <s v="VILLOSLADA"/>
    <s v="VILLOSLADA"/>
    <s v="GREGORIO"/>
    <s v="grvillos"/>
    <s v="gregorio.villoslada@unirioja.es"/>
    <n v="1.5"/>
    <m/>
    <n v="506"/>
    <s v="PROFESOR TITULAR DE ESCUELA UNIVERSITARI"/>
    <s v="01A"/>
    <s v="TIEMPO COMPLETO AMPLIADO"/>
    <s v="2012-09-01 00:00:00.0"/>
    <s v="null"/>
    <s v="DF31817"/>
    <s v="TITULAR DE ESCUELAS UNIVERSITARIAS"/>
    <s v="R109"/>
    <x v="9"/>
    <n v="535"/>
    <s v="INGENIERÍA ELÉCTRICA"/>
  </r>
  <r>
    <x v="18"/>
    <x v="5"/>
    <n v="490"/>
    <s v="490G"/>
    <s v="GRUPO-A"/>
    <n v="16553565"/>
    <s v="Sistemas eléctricos"/>
    <s v="GG"/>
    <s v="GRUPO GRANDE"/>
    <s v="490G"/>
    <s v="GRUPO GRANDE DE Sistemas eléctricos"/>
    <s v="GRUPO-A"/>
    <s v="Grupo Grande de Sistemas eléctricos"/>
    <s v="1S"/>
    <n v="16553565"/>
    <s v="MENDOZA"/>
    <s v="VILLENA"/>
    <s v="MONTSERRAT"/>
    <s v="mmendoza"/>
    <s v="montserrat.mendoza@unirioja.es"/>
    <n v="1.5"/>
    <m/>
    <n v="504"/>
    <s v="PROFESOR TITULAR UNIVERSIDAD"/>
    <s v="C01"/>
    <s v="TIEMPO COMPLETO"/>
    <s v="2018-09-17 00:00:00.0"/>
    <s v="null"/>
    <s v="DF31816"/>
    <s v="PROFESOR TITULAR DE UNIVERSIDAD"/>
    <s v="R109"/>
    <x v="9"/>
    <n v="535"/>
    <s v="INGENIERÍA ELÉCTRICA"/>
  </r>
  <r>
    <x v="18"/>
    <x v="5"/>
    <n v="490"/>
    <s v="490G"/>
    <s v="GRUPO-B"/>
    <n v="16527730"/>
    <s v="Sistemas eléctricos"/>
    <s v="GG"/>
    <s v="GRUPO GRANDE"/>
    <s v="490G"/>
    <s v="GRUPO GRANDE DE Sistemas eléctricos"/>
    <s v="GRUPO-B"/>
    <s v="Grupo Grande de Sistemas eléctricos"/>
    <s v="1S"/>
    <n v="16527730"/>
    <s v="VILLOSLADA"/>
    <s v="VILLOSLADA"/>
    <s v="GREGORIO"/>
    <s v="grvillos"/>
    <s v="gregorio.villoslada@unirioja.es"/>
    <n v="1.5"/>
    <m/>
    <n v="506"/>
    <s v="PROFESOR TITULAR DE ESCUELA UNIVERSITARI"/>
    <s v="01A"/>
    <s v="TIEMPO COMPLETO AMPLIADO"/>
    <s v="2012-09-01 00:00:00.0"/>
    <s v="null"/>
    <s v="DF31817"/>
    <s v="TITULAR DE ESCUELAS UNIVERSITARIAS"/>
    <s v="R109"/>
    <x v="9"/>
    <n v="535"/>
    <s v="INGENIERÍA ELÉCTRICA"/>
  </r>
  <r>
    <x v="18"/>
    <x v="5"/>
    <n v="490"/>
    <s v="490G"/>
    <s v="GRUPO-B"/>
    <n v="16553565"/>
    <s v="Sistemas eléctricos"/>
    <s v="GG"/>
    <s v="GRUPO GRANDE"/>
    <s v="490G"/>
    <s v="GRUPO GRANDE DE Sistemas eléctricos"/>
    <s v="GRUPO-B"/>
    <s v="Grupo Grande de Sistemas eléctricos"/>
    <s v="1S"/>
    <n v="16553565"/>
    <s v="MENDOZA"/>
    <s v="VILLENA"/>
    <s v="MONTSERRAT"/>
    <s v="mmendoza"/>
    <s v="montserrat.mendoza@unirioja.es"/>
    <n v="1.5"/>
    <m/>
    <n v="504"/>
    <s v="PROFESOR TITULAR UNIVERSIDAD"/>
    <s v="C01"/>
    <s v="TIEMPO COMPLETO"/>
    <s v="2018-09-17 00:00:00.0"/>
    <s v="null"/>
    <s v="DF31816"/>
    <s v="PROFESOR TITULAR DE UNIVERSIDAD"/>
    <s v="R109"/>
    <x v="9"/>
    <n v="535"/>
    <s v="INGENIERÍA ELÉCTRICA"/>
  </r>
  <r>
    <x v="18"/>
    <x v="5"/>
    <n v="490"/>
    <s v="490L"/>
    <s v="GRUPO-A1"/>
    <n v="16527730"/>
    <s v="Sistemas eléctricos"/>
    <s v="GL"/>
    <s v="GRUPO DE LABORATORIO"/>
    <s v="490L"/>
    <s v="LABORATORIO DE Sistemas eléctricos"/>
    <s v="GRUPO-A1"/>
    <s v="Laboratorio de Sistemas eléctricos"/>
    <s v="1S"/>
    <n v="16527730"/>
    <s v="VILLOSLADA"/>
    <s v="VILLOSLADA"/>
    <s v="GREGORIO"/>
    <s v="grvillos"/>
    <s v="gregorio.villoslada@unirioja.es"/>
    <n v="2"/>
    <m/>
    <n v="506"/>
    <s v="PROFESOR TITULAR DE ESCUELA UNIVERSITARI"/>
    <s v="01A"/>
    <s v="TIEMPO COMPLETO AMPLIADO"/>
    <s v="2012-09-01 00:00:00.0"/>
    <s v="null"/>
    <s v="DF31817"/>
    <s v="TITULAR DE ESCUELAS UNIVERSITARIAS"/>
    <s v="R109"/>
    <x v="9"/>
    <n v="535"/>
    <s v="INGENIERÍA ELÉCTRICA"/>
  </r>
  <r>
    <x v="18"/>
    <x v="5"/>
    <n v="490"/>
    <s v="490L"/>
    <s v="GRUPO-A2"/>
    <n v="16588655"/>
    <s v="Sistemas eléctricos"/>
    <s v="GL"/>
    <s v="GRUPO DE LABORATORIO"/>
    <s v="490L"/>
    <s v="LABORATORIO DE Sistemas eléctricos"/>
    <s v="GRUPO-A2"/>
    <s v="Laboratorio de Sistemas eléctricos"/>
    <s v="1S"/>
    <n v="16588655"/>
    <s v="ARANA"/>
    <s v="MARTÍNEZ"/>
    <s v="MARÍA NEREA"/>
    <s v="nearanm"/>
    <s v="maria-nerea.arana@unirioja.es"/>
    <n v="2"/>
    <m/>
    <n v="536"/>
    <s v="PROFESOR INTERINO"/>
    <s v="P04"/>
    <s v="TIEMPO PARCIAL (4+4 HORAS)"/>
    <s v="2018-09-17 00:00:00.0"/>
    <s v="2019-09-14 00:00:00.0"/>
    <s v="PI101409"/>
    <s v="PROFESOR CONTRATADO INTERINO"/>
    <s v="R109"/>
    <x v="9"/>
    <n v="535"/>
    <s v="INGENIERÍA ELÉCTRICA"/>
  </r>
  <r>
    <x v="18"/>
    <x v="5"/>
    <n v="490"/>
    <s v="490L"/>
    <s v="GRUPO-A3"/>
    <n v="16588655"/>
    <s v="Sistemas eléctricos"/>
    <s v="GL"/>
    <s v="GRUPO DE LABORATORIO"/>
    <s v="490L"/>
    <s v="LABORATORIO DE Sistemas eléctricos"/>
    <s v="GRUPO-A3"/>
    <s v="Laboratorio de Sistemas eléctricos"/>
    <s v="1S"/>
    <n v="16588655"/>
    <s v="ARANA"/>
    <s v="MARTÍNEZ"/>
    <s v="MARÍA NEREA"/>
    <s v="nearanm"/>
    <s v="maria-nerea.arana@unirioja.es"/>
    <n v="2"/>
    <m/>
    <n v="536"/>
    <s v="PROFESOR INTERINO"/>
    <s v="P04"/>
    <s v="TIEMPO PARCIAL (4+4 HORAS)"/>
    <s v="2018-09-17 00:00:00.0"/>
    <s v="2019-09-14 00:00:00.0"/>
    <s v="PI101409"/>
    <s v="PROFESOR CONTRATADO INTERINO"/>
    <s v="R109"/>
    <x v="9"/>
    <n v="535"/>
    <s v="INGENIERÍA ELÉCTRICA"/>
  </r>
  <r>
    <x v="18"/>
    <x v="5"/>
    <n v="490"/>
    <s v="490L"/>
    <s v="GRUPO-A4"/>
    <n v="16588655"/>
    <s v="Sistemas eléctricos"/>
    <s v="GL"/>
    <s v="GRUPO DE LABORATORIO"/>
    <s v="490L"/>
    <s v="LABORATORIO DE Sistemas eléctricos"/>
    <s v="GRUPO-A4"/>
    <s v="Laboratorio de Sistemas eléctricos"/>
    <s v="1S"/>
    <n v="16588655"/>
    <s v="ARANA"/>
    <s v="MARTÍNEZ"/>
    <s v="MARÍA NEREA"/>
    <s v="nearanm"/>
    <s v="maria-nerea.arana@unirioja.es"/>
    <n v="2"/>
    <m/>
    <n v="536"/>
    <s v="PROFESOR INTERINO"/>
    <s v="P04"/>
    <s v="TIEMPO PARCIAL (4+4 HORAS)"/>
    <s v="2018-09-17 00:00:00.0"/>
    <s v="2019-09-14 00:00:00.0"/>
    <s v="PI101409"/>
    <s v="PROFESOR CONTRATADO INTERINO"/>
    <s v="R109"/>
    <x v="9"/>
    <n v="535"/>
    <s v="INGENIERÍA ELÉCTRICA"/>
  </r>
  <r>
    <x v="18"/>
    <x v="5"/>
    <n v="490"/>
    <s v="490L"/>
    <s v="GRUPO-B1"/>
    <n v="16588655"/>
    <s v="Sistemas eléctricos"/>
    <s v="GL"/>
    <s v="GRUPO DE LABORATORIO"/>
    <s v="490L"/>
    <s v="LABORATORIO DE Sistemas eléctricos"/>
    <s v="GRUPO-B1"/>
    <s v="Laboratorio de Sistemas eléctricos"/>
    <s v="1S"/>
    <n v="16588655"/>
    <s v="ARANA"/>
    <s v="MARTÍNEZ"/>
    <s v="MARÍA NEREA"/>
    <s v="nearanm"/>
    <s v="maria-nerea.arana@unirioja.es"/>
    <n v="2"/>
    <m/>
    <n v="536"/>
    <s v="PROFESOR INTERINO"/>
    <s v="P04"/>
    <s v="TIEMPO PARCIAL (4+4 HORAS)"/>
    <s v="2018-09-17 00:00:00.0"/>
    <s v="2019-09-14 00:00:00.0"/>
    <s v="PI101409"/>
    <s v="PROFESOR CONTRATADO INTERINO"/>
    <s v="R109"/>
    <x v="9"/>
    <n v="535"/>
    <s v="INGENIERÍA ELÉCTRICA"/>
  </r>
  <r>
    <x v="18"/>
    <x v="5"/>
    <n v="490"/>
    <s v="490L"/>
    <s v="GRUPO-B2"/>
    <n v="16575777"/>
    <s v="Sistemas eléctricos"/>
    <s v="GL"/>
    <s v="GRUPO DE LABORATORIO"/>
    <s v="490L"/>
    <s v="LABORATORIO DE Sistemas eléctricos"/>
    <s v="GRUPO-B2"/>
    <s v="Laboratorio de Sistemas eléctricos"/>
    <s v="1S"/>
    <n v="16575777"/>
    <s v="SÁENZ"/>
    <s v="LÓPEZ"/>
    <s v="RAÚL"/>
    <s v="rasaenl"/>
    <s v="raul.saenz@unirioja.es"/>
    <n v="2"/>
    <m/>
    <n v="536"/>
    <s v="PROFESOR INTERINO"/>
    <s v="P04"/>
    <s v="TIEMPO PARCIAL (4+4 HORAS)"/>
    <s v="2018-09-17 00:00:00.0"/>
    <s v="null"/>
    <s v="PI101376"/>
    <s v="PROFESOR CONTRATADO INTERINO"/>
    <s v="R109"/>
    <x v="9"/>
    <n v="535"/>
    <s v="INGENIERÍA ELÉCTRICA"/>
  </r>
  <r>
    <x v="18"/>
    <x v="5"/>
    <n v="490"/>
    <s v="490L"/>
    <s v="GRUPO-B3"/>
    <n v="16575777"/>
    <s v="Sistemas eléctricos"/>
    <s v="GL"/>
    <s v="GRUPO DE LABORATORIO"/>
    <s v="490L"/>
    <s v="LABORATORIO DE Sistemas eléctricos"/>
    <s v="GRUPO-B3"/>
    <s v="Laboratorio de Sistemas eléctricos"/>
    <s v="1S"/>
    <n v="16575777"/>
    <s v="SÁENZ"/>
    <s v="LÓPEZ"/>
    <s v="RAÚL"/>
    <s v="rasaenl"/>
    <s v="raul.saenz@unirioja.es"/>
    <n v="2"/>
    <m/>
    <n v="536"/>
    <s v="PROFESOR INTERINO"/>
    <s v="P04"/>
    <s v="TIEMPO PARCIAL (4+4 HORAS)"/>
    <s v="2018-09-17 00:00:00.0"/>
    <s v="null"/>
    <s v="PI101376"/>
    <s v="PROFESOR CONTRATADO INTERINO"/>
    <s v="R109"/>
    <x v="9"/>
    <n v="535"/>
    <s v="INGENIERÍA ELÉCTRICA"/>
  </r>
  <r>
    <x v="18"/>
    <x v="5"/>
    <n v="490"/>
    <s v="490R"/>
    <s v="GRUPO-A1"/>
    <n v="16527730"/>
    <s v="Sistemas eléctricos"/>
    <s v="GR"/>
    <s v="GRUPO REDUCIDO"/>
    <s v="490R"/>
    <s v="GRUPO REDUCIDO DE Sistemas eléctricos"/>
    <s v="GRUPO-A1"/>
    <s v="Grupo Reducido de Sistemas eléctricos"/>
    <s v="1S"/>
    <n v="16527730"/>
    <s v="VILLOSLADA"/>
    <s v="VILLOSLADA"/>
    <s v="GREGORIO"/>
    <s v="grvillos"/>
    <s v="gregorio.villoslada@unirioja.es"/>
    <n v="0.5"/>
    <m/>
    <n v="506"/>
    <s v="PROFESOR TITULAR DE ESCUELA UNIVERSITARI"/>
    <s v="01A"/>
    <s v="TIEMPO COMPLETO AMPLIADO"/>
    <s v="2012-09-01 00:00:00.0"/>
    <s v="null"/>
    <s v="DF31817"/>
    <s v="TITULAR DE ESCUELAS UNIVERSITARIAS"/>
    <s v="R109"/>
    <x v="9"/>
    <n v="535"/>
    <s v="INGENIERÍA ELÉCTRICA"/>
  </r>
  <r>
    <x v="18"/>
    <x v="5"/>
    <n v="490"/>
    <s v="490R"/>
    <s v="GRUPO-A1"/>
    <n v="16553565"/>
    <s v="Sistemas eléctricos"/>
    <s v="GR"/>
    <s v="GRUPO REDUCIDO"/>
    <s v="490R"/>
    <s v="GRUPO REDUCIDO DE Sistemas eléctricos"/>
    <s v="GRUPO-A1"/>
    <s v="Grupo Reducido de Sistemas eléctricos"/>
    <s v="1S"/>
    <n v="16553565"/>
    <s v="MENDOZA"/>
    <s v="VILLENA"/>
    <s v="MONTSERRAT"/>
    <s v="mmendoza"/>
    <s v="montserrat.mendoza@unirioja.es"/>
    <n v="0.5"/>
    <m/>
    <n v="504"/>
    <s v="PROFESOR TITULAR UNIVERSIDAD"/>
    <s v="C01"/>
    <s v="TIEMPO COMPLETO"/>
    <s v="2018-09-17 00:00:00.0"/>
    <s v="null"/>
    <s v="DF31816"/>
    <s v="PROFESOR TITULAR DE UNIVERSIDAD"/>
    <s v="R109"/>
    <x v="9"/>
    <n v="535"/>
    <s v="INGENIERÍA ELÉCTRICA"/>
  </r>
  <r>
    <x v="18"/>
    <x v="5"/>
    <n v="490"/>
    <s v="490R"/>
    <s v="GRUPO-A2"/>
    <n v="16527730"/>
    <s v="Sistemas eléctricos"/>
    <s v="GR"/>
    <s v="GRUPO REDUCIDO"/>
    <s v="490R"/>
    <s v="GRUPO REDUCIDO DE Sistemas eléctricos"/>
    <s v="GRUPO-A2"/>
    <s v="Grupo Reducido de Sistemas eléctricos"/>
    <s v="1S"/>
    <n v="16527730"/>
    <s v="VILLOSLADA"/>
    <s v="VILLOSLADA"/>
    <s v="GREGORIO"/>
    <s v="grvillos"/>
    <s v="gregorio.villoslada@unirioja.es"/>
    <n v="0.5"/>
    <m/>
    <n v="506"/>
    <s v="PROFESOR TITULAR DE ESCUELA UNIVERSITARI"/>
    <s v="01A"/>
    <s v="TIEMPO COMPLETO AMPLIADO"/>
    <s v="2012-09-01 00:00:00.0"/>
    <s v="null"/>
    <s v="DF31817"/>
    <s v="TITULAR DE ESCUELAS UNIVERSITARIAS"/>
    <s v="R109"/>
    <x v="9"/>
    <n v="535"/>
    <s v="INGENIERÍA ELÉCTRICA"/>
  </r>
  <r>
    <x v="18"/>
    <x v="5"/>
    <n v="490"/>
    <s v="490R"/>
    <s v="GRUPO-A2"/>
    <n v="16553565"/>
    <s v="Sistemas eléctricos"/>
    <s v="GR"/>
    <s v="GRUPO REDUCIDO"/>
    <s v="490R"/>
    <s v="GRUPO REDUCIDO DE Sistemas eléctricos"/>
    <s v="GRUPO-A2"/>
    <s v="Grupo Reducido de Sistemas eléctricos"/>
    <s v="1S"/>
    <n v="16553565"/>
    <s v="MENDOZA"/>
    <s v="VILLENA"/>
    <s v="MONTSERRAT"/>
    <s v="mmendoza"/>
    <s v="montserrat.mendoza@unirioja.es"/>
    <n v="0.5"/>
    <m/>
    <n v="504"/>
    <s v="PROFESOR TITULAR UNIVERSIDAD"/>
    <s v="C01"/>
    <s v="TIEMPO COMPLETO"/>
    <s v="2018-09-17 00:00:00.0"/>
    <s v="null"/>
    <s v="DF31816"/>
    <s v="PROFESOR TITULAR DE UNIVERSIDAD"/>
    <s v="R109"/>
    <x v="9"/>
    <n v="535"/>
    <s v="INGENIERÍA ELÉCTRICA"/>
  </r>
  <r>
    <x v="18"/>
    <x v="5"/>
    <n v="490"/>
    <s v="490R"/>
    <s v="GRUPO-B1"/>
    <n v="16527730"/>
    <s v="Sistemas eléctricos"/>
    <s v="GR"/>
    <s v="GRUPO REDUCIDO"/>
    <s v="490R"/>
    <s v="GRUPO REDUCIDO DE Sistemas eléctricos"/>
    <s v="GRUPO-B1"/>
    <s v="Grupo Reducido de Sistemas eléctricos"/>
    <s v="1S"/>
    <n v="16527730"/>
    <s v="VILLOSLADA"/>
    <s v="VILLOSLADA"/>
    <s v="GREGORIO"/>
    <s v="grvillos"/>
    <s v="gregorio.villoslada@unirioja.es"/>
    <n v="0.5"/>
    <m/>
    <n v="506"/>
    <s v="PROFESOR TITULAR DE ESCUELA UNIVERSITARI"/>
    <s v="01A"/>
    <s v="TIEMPO COMPLETO AMPLIADO"/>
    <s v="2012-09-01 00:00:00.0"/>
    <s v="null"/>
    <s v="DF31817"/>
    <s v="TITULAR DE ESCUELAS UNIVERSITARIAS"/>
    <s v="R109"/>
    <x v="9"/>
    <n v="535"/>
    <s v="INGENIERÍA ELÉCTRICA"/>
  </r>
  <r>
    <x v="18"/>
    <x v="5"/>
    <n v="490"/>
    <s v="490R"/>
    <s v="GRUPO-B1"/>
    <n v="16553565"/>
    <s v="Sistemas eléctricos"/>
    <s v="GR"/>
    <s v="GRUPO REDUCIDO"/>
    <s v="490R"/>
    <s v="GRUPO REDUCIDO DE Sistemas eléctricos"/>
    <s v="GRUPO-B1"/>
    <s v="Grupo Reducido de Sistemas eléctricos"/>
    <s v="1S"/>
    <n v="16553565"/>
    <s v="MENDOZA"/>
    <s v="VILLENA"/>
    <s v="MONTSERRAT"/>
    <s v="mmendoza"/>
    <s v="montserrat.mendoza@unirioja.es"/>
    <n v="0.5"/>
    <m/>
    <n v="504"/>
    <s v="PROFESOR TITULAR UNIVERSIDAD"/>
    <s v="C01"/>
    <s v="TIEMPO COMPLETO"/>
    <s v="2018-09-17 00:00:00.0"/>
    <s v="null"/>
    <s v="DF31816"/>
    <s v="PROFESOR TITULAR DE UNIVERSIDAD"/>
    <s v="R109"/>
    <x v="9"/>
    <n v="535"/>
    <s v="INGENIERÍA ELÉCTRICA"/>
  </r>
  <r>
    <x v="18"/>
    <x v="5"/>
    <n v="490"/>
    <s v="490R"/>
    <s v="GRUPO-B2"/>
    <n v="16527730"/>
    <s v="Sistemas eléctricos"/>
    <s v="GR"/>
    <s v="GRUPO REDUCIDO"/>
    <s v="490R"/>
    <s v="GRUPO REDUCIDO DE Sistemas eléctricos"/>
    <s v="GRUPO-B2"/>
    <s v="Grupo Reducido de Sistemas eléctricos"/>
    <s v="1S"/>
    <n v="16527730"/>
    <s v="VILLOSLADA"/>
    <s v="VILLOSLADA"/>
    <s v="GREGORIO"/>
    <s v="grvillos"/>
    <s v="gregorio.villoslada@unirioja.es"/>
    <n v="0.5"/>
    <m/>
    <n v="506"/>
    <s v="PROFESOR TITULAR DE ESCUELA UNIVERSITARI"/>
    <s v="01A"/>
    <s v="TIEMPO COMPLETO AMPLIADO"/>
    <s v="2012-09-01 00:00:00.0"/>
    <s v="null"/>
    <s v="DF31817"/>
    <s v="TITULAR DE ESCUELAS UNIVERSITARIAS"/>
    <s v="R109"/>
    <x v="9"/>
    <n v="535"/>
    <s v="INGENIERÍA ELÉCTRICA"/>
  </r>
  <r>
    <x v="18"/>
    <x v="5"/>
    <n v="490"/>
    <s v="490R"/>
    <s v="GRUPO-B2"/>
    <n v="16553565"/>
    <s v="Sistemas eléctricos"/>
    <s v="GR"/>
    <s v="GRUPO REDUCIDO"/>
    <s v="490R"/>
    <s v="GRUPO REDUCIDO DE Sistemas eléctricos"/>
    <s v="GRUPO-B2"/>
    <s v="Grupo Reducido de Sistemas eléctricos"/>
    <s v="1S"/>
    <n v="16553565"/>
    <s v="MENDOZA"/>
    <s v="VILLENA"/>
    <s v="MONTSERRAT"/>
    <s v="mmendoza"/>
    <s v="montserrat.mendoza@unirioja.es"/>
    <n v="0.5"/>
    <m/>
    <n v="504"/>
    <s v="PROFESOR TITULAR UNIVERSIDAD"/>
    <s v="C01"/>
    <s v="TIEMPO COMPLETO"/>
    <s v="2018-09-17 00:00:00.0"/>
    <s v="null"/>
    <s v="DF31816"/>
    <s v="PROFESOR TITULAR DE UNIVERSIDAD"/>
    <s v="R109"/>
    <x v="9"/>
    <n v="535"/>
    <s v="INGENIERÍA ELÉCTRICA"/>
  </r>
  <r>
    <x v="16"/>
    <x v="5"/>
    <n v="491"/>
    <s v="491G"/>
    <s v="GRUPO-A"/>
    <n v="16631140"/>
    <s v="Tecnología de fabricación"/>
    <s v="GG"/>
    <s v="GRUPO GRANDE"/>
    <s v="491G"/>
    <s v="GRUPO GRANDE DE Tecnología de fabricación"/>
    <s v="GRUPO-A"/>
    <s v="Grupo Grande de Tecnología de fabricación"/>
    <s v="2S"/>
    <n v="16631140"/>
    <s v="PERNÍA"/>
    <s v="ESPINOZA"/>
    <s v="ALPHA VERÓNICA"/>
    <s v="alpernia"/>
    <s v="alpha.pernia@unirioja.es"/>
    <n v="3.6"/>
    <n v="3.6"/>
    <n v="504"/>
    <s v="PROFESOR TITULAR UNIVERSIDAD"/>
    <s v="C01"/>
    <s v="TIEMPO COMPLETO"/>
    <s v="2011-11-02 00:00:00.0"/>
    <s v="null"/>
    <s v="DF31915"/>
    <s v="PROFESOR TITULAR DE UNIVERSIDAD"/>
    <s v="R110"/>
    <x v="10"/>
    <n v="515"/>
    <s v="INGENIERÍA DE LOS PROCESOS DE FABRICACIÓN"/>
  </r>
  <r>
    <x v="16"/>
    <x v="5"/>
    <n v="491"/>
    <s v="491G"/>
    <s v="GRUPO-B"/>
    <n v="16631140"/>
    <s v="Tecnología de fabricación"/>
    <s v="GG"/>
    <s v="GRUPO GRANDE"/>
    <s v="491G"/>
    <s v="GRUPO GRANDE DE Tecnología de fabricación"/>
    <s v="GRUPO-B"/>
    <s v="Grupo Grande de Tecnología de fabricación"/>
    <s v="2S"/>
    <n v="16631140"/>
    <s v="PERNÍA"/>
    <s v="ESPINOZA"/>
    <s v="ALPHA VERÓNICA"/>
    <s v="alpernia"/>
    <s v="alpha.pernia@unirioja.es"/>
    <n v="3.6"/>
    <n v="3.6"/>
    <n v="504"/>
    <s v="PROFESOR TITULAR UNIVERSIDAD"/>
    <s v="C01"/>
    <s v="TIEMPO COMPLETO"/>
    <s v="2011-11-02 00:00:00.0"/>
    <s v="null"/>
    <s v="DF31915"/>
    <s v="PROFESOR TITULAR DE UNIVERSIDAD"/>
    <s v="R110"/>
    <x v="10"/>
    <n v="515"/>
    <s v="INGENIERÍA DE LOS PROCESOS DE FABRICACIÓN"/>
  </r>
  <r>
    <x v="16"/>
    <x v="5"/>
    <n v="491"/>
    <s v="491L"/>
    <s v="GRUPO-A1"/>
    <n v="16631140"/>
    <s v="Tecnología de fabricación"/>
    <s v="GL"/>
    <s v="GRUPO DE LABORATORIO"/>
    <s v="491L"/>
    <s v="LABORATORIO DE Tecnología de fabricación"/>
    <s v="GRUPO-A1"/>
    <s v="Laboratorio de Tecnología de fabricación"/>
    <s v="2S"/>
    <n v="16631140"/>
    <s v="PERNÍA"/>
    <s v="ESPINOZA"/>
    <s v="ALPHA VERÓNICA"/>
    <s v="alpernia"/>
    <s v="alpha.pernia@unirioja.es"/>
    <n v="2.4"/>
    <n v="2.4"/>
    <n v="504"/>
    <s v="PROFESOR TITULAR UNIVERSIDAD"/>
    <s v="C01"/>
    <s v="TIEMPO COMPLETO"/>
    <s v="2011-11-02 00:00:00.0"/>
    <s v="null"/>
    <s v="DF31915"/>
    <s v="PROFESOR TITULAR DE UNIVERSIDAD"/>
    <s v="R110"/>
    <x v="10"/>
    <n v="515"/>
    <s v="INGENIERÍA DE LOS PROCESOS DE FABRICACIÓN"/>
  </r>
  <r>
    <x v="16"/>
    <x v="5"/>
    <n v="491"/>
    <s v="491L"/>
    <s v="GRUPO-A2"/>
    <n v="16631140"/>
    <s v="Tecnología de fabricación"/>
    <s v="GL"/>
    <s v="GRUPO DE LABORATORIO"/>
    <s v="491L"/>
    <s v="LABORATORIO DE Tecnología de fabricación"/>
    <s v="GRUPO-A2"/>
    <s v="Laboratorio de Tecnología de fabricación"/>
    <s v="2S"/>
    <n v="16631140"/>
    <s v="PERNÍA"/>
    <s v="ESPINOZA"/>
    <s v="ALPHA VERÓNICA"/>
    <s v="alpernia"/>
    <s v="alpha.pernia@unirioja.es"/>
    <n v="2.4"/>
    <n v="2.4"/>
    <n v="504"/>
    <s v="PROFESOR TITULAR UNIVERSIDAD"/>
    <s v="C01"/>
    <s v="TIEMPO COMPLETO"/>
    <s v="2011-11-02 00:00:00.0"/>
    <s v="null"/>
    <s v="DF31915"/>
    <s v="PROFESOR TITULAR DE UNIVERSIDAD"/>
    <s v="R110"/>
    <x v="10"/>
    <n v="515"/>
    <s v="INGENIERÍA DE LOS PROCESOS DE FABRICACIÓN"/>
  </r>
  <r>
    <x v="16"/>
    <x v="5"/>
    <n v="491"/>
    <s v="491L"/>
    <s v="GRUPO-A3"/>
    <n v="16631140"/>
    <s v="Tecnología de fabricación"/>
    <s v="GL"/>
    <s v="GRUPO DE LABORATORIO"/>
    <s v="491L"/>
    <s v="LABORATORIO DE Tecnología de fabricación"/>
    <s v="GRUPO-A3"/>
    <s v="Laboratorio de Tecnología de fabricación"/>
    <s v="2S"/>
    <n v="16631140"/>
    <s v="PERNÍA"/>
    <s v="ESPINOZA"/>
    <s v="ALPHA VERÓNICA"/>
    <s v="alpernia"/>
    <s v="alpha.pernia@unirioja.es"/>
    <n v="2.4"/>
    <n v="2.4"/>
    <n v="504"/>
    <s v="PROFESOR TITULAR UNIVERSIDAD"/>
    <s v="C01"/>
    <s v="TIEMPO COMPLETO"/>
    <s v="2011-11-02 00:00:00.0"/>
    <s v="null"/>
    <s v="DF31915"/>
    <s v="PROFESOR TITULAR DE UNIVERSIDAD"/>
    <s v="R110"/>
    <x v="10"/>
    <n v="515"/>
    <s v="INGENIERÍA DE LOS PROCESOS DE FABRICACIÓN"/>
  </r>
  <r>
    <x v="16"/>
    <x v="5"/>
    <n v="491"/>
    <s v="491L"/>
    <s v="GRUPO-B1"/>
    <n v="16523160"/>
    <s v="Tecnología de fabricación"/>
    <s v="GL"/>
    <s v="GRUPO DE LABORATORIO"/>
    <s v="491L"/>
    <s v="LABORATORIO DE Tecnología de fabricación"/>
    <s v="GRUPO-B1"/>
    <s v="Laboratorio de Tecnología de fabricación"/>
    <s v="2S"/>
    <n v="16523160"/>
    <s v="AZOFRA"/>
    <s v="RUEDA"/>
    <s v="JUAN CARLOS"/>
    <s v="juazofra"/>
    <s v="juancarlos.azofra@unirioja.es"/>
    <n v="1.2"/>
    <n v="1.2"/>
    <n v="532"/>
    <s v="LABORAL DOCENTE-ASOCIADO"/>
    <s v="P03"/>
    <s v="TIEMPO PARCIAL (3+3 HORAS)"/>
    <s v="2016-09-15 00:00:00.0"/>
    <s v="2019-09-14 00:00:00.0"/>
    <s v="PI101122"/>
    <s v="PROFESOR ASOCIADO"/>
    <s v="R110"/>
    <x v="10"/>
    <n v="515"/>
    <s v="INGENIERÍA DE LOS PROCESOS DE FABRICACIÓN"/>
  </r>
  <r>
    <x v="16"/>
    <x v="5"/>
    <n v="491"/>
    <s v="491L"/>
    <s v="GRUPO-B1"/>
    <n v="16631140"/>
    <s v="Tecnología de fabricación"/>
    <s v="GL"/>
    <s v="GRUPO DE LABORATORIO"/>
    <s v="491L"/>
    <s v="LABORATORIO DE Tecnología de fabricación"/>
    <s v="GRUPO-B1"/>
    <s v="Laboratorio de Tecnología de fabricación"/>
    <s v="2S"/>
    <n v="16631140"/>
    <s v="PERNÍA"/>
    <s v="ESPINOZA"/>
    <s v="ALPHA VERÓNICA"/>
    <s v="alpernia"/>
    <s v="alpha.pernia@unirioja.es"/>
    <n v="1.2"/>
    <n v="1.2"/>
    <n v="504"/>
    <s v="PROFESOR TITULAR UNIVERSIDAD"/>
    <s v="C01"/>
    <s v="TIEMPO COMPLETO"/>
    <s v="2011-11-02 00:00:00.0"/>
    <s v="null"/>
    <s v="DF31915"/>
    <s v="PROFESOR TITULAR DE UNIVERSIDAD"/>
    <s v="R110"/>
    <x v="10"/>
    <n v="515"/>
    <s v="INGENIERÍA DE LOS PROCESOS DE FABRICACIÓN"/>
  </r>
  <r>
    <x v="16"/>
    <x v="5"/>
    <n v="491"/>
    <s v="491L"/>
    <s v="GRUPO-B2"/>
    <n v="16523160"/>
    <s v="Tecnología de fabricación"/>
    <s v="GL"/>
    <s v="GRUPO DE LABORATORIO"/>
    <s v="491L"/>
    <s v="LABORATORIO DE Tecnología de fabricación"/>
    <s v="GRUPO-B2"/>
    <s v="Laboratorio de Tecnología de fabricación"/>
    <s v="2S"/>
    <n v="16523160"/>
    <s v="AZOFRA"/>
    <s v="RUEDA"/>
    <s v="JUAN CARLOS"/>
    <s v="juazofra"/>
    <s v="juancarlos.azofra@unirioja.es"/>
    <n v="2.4"/>
    <n v="2.4"/>
    <n v="532"/>
    <s v="LABORAL DOCENTE-ASOCIADO"/>
    <s v="P03"/>
    <s v="TIEMPO PARCIAL (3+3 HORAS)"/>
    <s v="2016-09-15 00:00:00.0"/>
    <s v="2019-09-14 00:00:00.0"/>
    <s v="PI101122"/>
    <s v="PROFESOR ASOCIADO"/>
    <s v="R110"/>
    <x v="10"/>
    <n v="515"/>
    <s v="INGENIERÍA DE LOS PROCESOS DE FABRICACIÓN"/>
  </r>
  <r>
    <x v="16"/>
    <x v="5"/>
    <n v="491"/>
    <s v="491L"/>
    <s v="GRUPO-B3"/>
    <n v="16523160"/>
    <s v="Tecnología de fabricación"/>
    <s v="GL"/>
    <s v="GRUPO DE LABORATORIO"/>
    <s v="491L"/>
    <s v="LABORATORIO DE Tecnología de fabricación"/>
    <s v="GRUPO-B3"/>
    <s v="Laboratorio de Tecnología de fabricación"/>
    <s v="2S"/>
    <n v="16523160"/>
    <s v="AZOFRA"/>
    <s v="RUEDA"/>
    <s v="JUAN CARLOS"/>
    <s v="juazofra"/>
    <s v="juancarlos.azofra@unirioja.es"/>
    <n v="2.4"/>
    <n v="2.4"/>
    <n v="532"/>
    <s v="LABORAL DOCENTE-ASOCIADO"/>
    <s v="P03"/>
    <s v="TIEMPO PARCIAL (3+3 HORAS)"/>
    <s v="2016-09-15 00:00:00.0"/>
    <s v="2019-09-14 00:00:00.0"/>
    <s v="PI101122"/>
    <s v="PROFESOR ASOCIADO"/>
    <s v="R110"/>
    <x v="10"/>
    <n v="515"/>
    <s v="INGENIERÍA DE LOS PROCESOS DE FABRICACIÓN"/>
  </r>
  <r>
    <x v="17"/>
    <x v="5"/>
    <n v="491"/>
    <s v="491G"/>
    <s v="GRUPO-A"/>
    <n v="16631140"/>
    <s v="Tecnología de fabricación"/>
    <s v="GG"/>
    <s v="GRUPO GRANDE"/>
    <s v="491G"/>
    <s v="GRUPO GRANDE DE Tecnología de fabricación"/>
    <s v="GRUPO-A"/>
    <s v="Grupo Grande de Tecnología de fabricación"/>
    <s v="2S"/>
    <n v="16631140"/>
    <s v="PERNÍA"/>
    <s v="ESPINOZA"/>
    <s v="ALPHA VERÓNICA"/>
    <s v="alpernia"/>
    <s v="alpha.pernia@unirioja.es"/>
    <n v="3.6"/>
    <m/>
    <n v="504"/>
    <s v="PROFESOR TITULAR UNIVERSIDAD"/>
    <s v="C01"/>
    <s v="TIEMPO COMPLETO"/>
    <s v="2011-11-02 00:00:00.0"/>
    <s v="null"/>
    <s v="DF31915"/>
    <s v="PROFESOR TITULAR DE UNIVERSIDAD"/>
    <s v="R110"/>
    <x v="10"/>
    <n v="515"/>
    <s v="INGENIERÍA DE LOS PROCESOS DE FABRICACIÓN"/>
  </r>
  <r>
    <x v="17"/>
    <x v="5"/>
    <n v="491"/>
    <s v="491G"/>
    <s v="GRUPO-B"/>
    <n v="16631140"/>
    <s v="Tecnología de fabricación"/>
    <s v="GG"/>
    <s v="GRUPO GRANDE"/>
    <s v="491G"/>
    <s v="GRUPO GRANDE DE Tecnología de fabricación"/>
    <s v="GRUPO-B"/>
    <s v="Grupo Grande de Tecnología de fabricación"/>
    <s v="2S"/>
    <n v="16631140"/>
    <s v="PERNÍA"/>
    <s v="ESPINOZA"/>
    <s v="ALPHA VERÓNICA"/>
    <s v="alpernia"/>
    <s v="alpha.pernia@unirioja.es"/>
    <n v="3.6"/>
    <m/>
    <n v="504"/>
    <s v="PROFESOR TITULAR UNIVERSIDAD"/>
    <s v="C01"/>
    <s v="TIEMPO COMPLETO"/>
    <s v="2011-11-02 00:00:00.0"/>
    <s v="null"/>
    <s v="DF31915"/>
    <s v="PROFESOR TITULAR DE UNIVERSIDAD"/>
    <s v="R110"/>
    <x v="10"/>
    <n v="515"/>
    <s v="INGENIERÍA DE LOS PROCESOS DE FABRICACIÓN"/>
  </r>
  <r>
    <x v="17"/>
    <x v="5"/>
    <n v="491"/>
    <s v="491L"/>
    <s v="GRUPO-A1"/>
    <n v="16631140"/>
    <s v="Tecnología de fabricación"/>
    <s v="GL"/>
    <s v="GRUPO DE LABORATORIO"/>
    <s v="491L"/>
    <s v="LABORATORIO DE Tecnología de fabricación"/>
    <s v="GRUPO-A1"/>
    <s v="Laboratorio de Tecnología de fabricación"/>
    <s v="2S"/>
    <n v="16631140"/>
    <s v="PERNÍA"/>
    <s v="ESPINOZA"/>
    <s v="ALPHA VERÓNICA"/>
    <s v="alpernia"/>
    <s v="alpha.pernia@unirioja.es"/>
    <n v="2.4"/>
    <m/>
    <n v="504"/>
    <s v="PROFESOR TITULAR UNIVERSIDAD"/>
    <s v="C01"/>
    <s v="TIEMPO COMPLETO"/>
    <s v="2011-11-02 00:00:00.0"/>
    <s v="null"/>
    <s v="DF31915"/>
    <s v="PROFESOR TITULAR DE UNIVERSIDAD"/>
    <s v="R110"/>
    <x v="10"/>
    <n v="515"/>
    <s v="INGENIERÍA DE LOS PROCESOS DE FABRICACIÓN"/>
  </r>
  <r>
    <x v="17"/>
    <x v="5"/>
    <n v="491"/>
    <s v="491L"/>
    <s v="GRUPO-A2"/>
    <n v="16631140"/>
    <s v="Tecnología de fabricación"/>
    <s v="GL"/>
    <s v="GRUPO DE LABORATORIO"/>
    <s v="491L"/>
    <s v="LABORATORIO DE Tecnología de fabricación"/>
    <s v="GRUPO-A2"/>
    <s v="Laboratorio de Tecnología de fabricación"/>
    <s v="2S"/>
    <n v="16631140"/>
    <s v="PERNÍA"/>
    <s v="ESPINOZA"/>
    <s v="ALPHA VERÓNICA"/>
    <s v="alpernia"/>
    <s v="alpha.pernia@unirioja.es"/>
    <n v="2.4"/>
    <m/>
    <n v="504"/>
    <s v="PROFESOR TITULAR UNIVERSIDAD"/>
    <s v="C01"/>
    <s v="TIEMPO COMPLETO"/>
    <s v="2011-11-02 00:00:00.0"/>
    <s v="null"/>
    <s v="DF31915"/>
    <s v="PROFESOR TITULAR DE UNIVERSIDAD"/>
    <s v="R110"/>
    <x v="10"/>
    <n v="515"/>
    <s v="INGENIERÍA DE LOS PROCESOS DE FABRICACIÓN"/>
  </r>
  <r>
    <x v="17"/>
    <x v="5"/>
    <n v="491"/>
    <s v="491L"/>
    <s v="GRUPO-A3"/>
    <n v="16631140"/>
    <s v="Tecnología de fabricación"/>
    <s v="GL"/>
    <s v="GRUPO DE LABORATORIO"/>
    <s v="491L"/>
    <s v="LABORATORIO DE Tecnología de fabricación"/>
    <s v="GRUPO-A3"/>
    <s v="Laboratorio de Tecnología de fabricación"/>
    <s v="2S"/>
    <n v="16631140"/>
    <s v="PERNÍA"/>
    <s v="ESPINOZA"/>
    <s v="ALPHA VERÓNICA"/>
    <s v="alpernia"/>
    <s v="alpha.pernia@unirioja.es"/>
    <n v="2.4"/>
    <m/>
    <n v="504"/>
    <s v="PROFESOR TITULAR UNIVERSIDAD"/>
    <s v="C01"/>
    <s v="TIEMPO COMPLETO"/>
    <s v="2011-11-02 00:00:00.0"/>
    <s v="null"/>
    <s v="DF31915"/>
    <s v="PROFESOR TITULAR DE UNIVERSIDAD"/>
    <s v="R110"/>
    <x v="10"/>
    <n v="515"/>
    <s v="INGENIERÍA DE LOS PROCESOS DE FABRICACIÓN"/>
  </r>
  <r>
    <x v="17"/>
    <x v="5"/>
    <n v="491"/>
    <s v="491L"/>
    <s v="GRUPO-B1"/>
    <n v="16523160"/>
    <s v="Tecnología de fabricación"/>
    <s v="GL"/>
    <s v="GRUPO DE LABORATORIO"/>
    <s v="491L"/>
    <s v="LABORATORIO DE Tecnología de fabricación"/>
    <s v="GRUPO-B1"/>
    <s v="Laboratorio de Tecnología de fabricación"/>
    <s v="2S"/>
    <n v="16523160"/>
    <s v="AZOFRA"/>
    <s v="RUEDA"/>
    <s v="JUAN CARLOS"/>
    <s v="juazofra"/>
    <s v="juancarlos.azofra@unirioja.es"/>
    <n v="1.2"/>
    <m/>
    <n v="532"/>
    <s v="LABORAL DOCENTE-ASOCIADO"/>
    <s v="P03"/>
    <s v="TIEMPO PARCIAL (3+3 HORAS)"/>
    <s v="2016-09-15 00:00:00.0"/>
    <s v="2019-09-14 00:00:00.0"/>
    <s v="PI101122"/>
    <s v="PROFESOR ASOCIADO"/>
    <s v="R110"/>
    <x v="10"/>
    <n v="515"/>
    <s v="INGENIERÍA DE LOS PROCESOS DE FABRICACIÓN"/>
  </r>
  <r>
    <x v="17"/>
    <x v="5"/>
    <n v="491"/>
    <s v="491L"/>
    <s v="GRUPO-B1"/>
    <n v="16631140"/>
    <s v="Tecnología de fabricación"/>
    <s v="GL"/>
    <s v="GRUPO DE LABORATORIO"/>
    <s v="491L"/>
    <s v="LABORATORIO DE Tecnología de fabricación"/>
    <s v="GRUPO-B1"/>
    <s v="Laboratorio de Tecnología de fabricación"/>
    <s v="2S"/>
    <n v="16631140"/>
    <s v="PERNÍA"/>
    <s v="ESPINOZA"/>
    <s v="ALPHA VERÓNICA"/>
    <s v="alpernia"/>
    <s v="alpha.pernia@unirioja.es"/>
    <n v="1.2"/>
    <m/>
    <n v="504"/>
    <s v="PROFESOR TITULAR UNIVERSIDAD"/>
    <s v="C01"/>
    <s v="TIEMPO COMPLETO"/>
    <s v="2011-11-02 00:00:00.0"/>
    <s v="null"/>
    <s v="DF31915"/>
    <s v="PROFESOR TITULAR DE UNIVERSIDAD"/>
    <s v="R110"/>
    <x v="10"/>
    <n v="515"/>
    <s v="INGENIERÍA DE LOS PROCESOS DE FABRICACIÓN"/>
  </r>
  <r>
    <x v="17"/>
    <x v="5"/>
    <n v="491"/>
    <s v="491L"/>
    <s v="GRUPO-B2"/>
    <n v="16523160"/>
    <s v="Tecnología de fabricación"/>
    <s v="GL"/>
    <s v="GRUPO DE LABORATORIO"/>
    <s v="491L"/>
    <s v="LABORATORIO DE Tecnología de fabricación"/>
    <s v="GRUPO-B2"/>
    <s v="Laboratorio de Tecnología de fabricación"/>
    <s v="2S"/>
    <n v="16523160"/>
    <s v="AZOFRA"/>
    <s v="RUEDA"/>
    <s v="JUAN CARLOS"/>
    <s v="juazofra"/>
    <s v="juancarlos.azofra@unirioja.es"/>
    <n v="2.4"/>
    <m/>
    <n v="532"/>
    <s v="LABORAL DOCENTE-ASOCIADO"/>
    <s v="P03"/>
    <s v="TIEMPO PARCIAL (3+3 HORAS)"/>
    <s v="2016-09-15 00:00:00.0"/>
    <s v="2019-09-14 00:00:00.0"/>
    <s v="PI101122"/>
    <s v="PROFESOR ASOCIADO"/>
    <s v="R110"/>
    <x v="10"/>
    <n v="515"/>
    <s v="INGENIERÍA DE LOS PROCESOS DE FABRICACIÓN"/>
  </r>
  <r>
    <x v="17"/>
    <x v="5"/>
    <n v="491"/>
    <s v="491L"/>
    <s v="GRUPO-B3"/>
    <n v="16523160"/>
    <s v="Tecnología de fabricación"/>
    <s v="GL"/>
    <s v="GRUPO DE LABORATORIO"/>
    <s v="491L"/>
    <s v="LABORATORIO DE Tecnología de fabricación"/>
    <s v="GRUPO-B3"/>
    <s v="Laboratorio de Tecnología de fabricación"/>
    <s v="2S"/>
    <n v="16523160"/>
    <s v="AZOFRA"/>
    <s v="RUEDA"/>
    <s v="JUAN CARLOS"/>
    <s v="juazofra"/>
    <s v="juancarlos.azofra@unirioja.es"/>
    <n v="2.4"/>
    <m/>
    <n v="532"/>
    <s v="LABORAL DOCENTE-ASOCIADO"/>
    <s v="P03"/>
    <s v="TIEMPO PARCIAL (3+3 HORAS)"/>
    <s v="2016-09-15 00:00:00.0"/>
    <s v="2019-09-14 00:00:00.0"/>
    <s v="PI101122"/>
    <s v="PROFESOR ASOCIADO"/>
    <s v="R110"/>
    <x v="10"/>
    <n v="515"/>
    <s v="INGENIERÍA DE LOS PROCESOS DE FABRICACIÓN"/>
  </r>
  <r>
    <x v="18"/>
    <x v="5"/>
    <n v="491"/>
    <s v="491G"/>
    <s v="GRUPO-A"/>
    <n v="16631140"/>
    <s v="Tecnología de fabricación"/>
    <s v="GG"/>
    <s v="GRUPO GRANDE"/>
    <s v="491G"/>
    <s v="GRUPO GRANDE DE Tecnología de fabricación"/>
    <s v="GRUPO-A"/>
    <s v="Grupo Grande de Tecnología de fabricación"/>
    <s v="2S"/>
    <n v="16631140"/>
    <s v="PERNÍA"/>
    <s v="ESPINOZA"/>
    <s v="ALPHA VERÓNICA"/>
    <s v="alpernia"/>
    <s v="alpha.pernia@unirioja.es"/>
    <n v="3.6"/>
    <m/>
    <n v="504"/>
    <s v="PROFESOR TITULAR UNIVERSIDAD"/>
    <s v="C01"/>
    <s v="TIEMPO COMPLETO"/>
    <s v="2011-11-02 00:00:00.0"/>
    <s v="null"/>
    <s v="DF31915"/>
    <s v="PROFESOR TITULAR DE UNIVERSIDAD"/>
    <s v="R110"/>
    <x v="10"/>
    <n v="515"/>
    <s v="INGENIERÍA DE LOS PROCESOS DE FABRICACIÓN"/>
  </r>
  <r>
    <x v="18"/>
    <x v="5"/>
    <n v="491"/>
    <s v="491G"/>
    <s v="GRUPO-B"/>
    <n v="16631140"/>
    <s v="Tecnología de fabricación"/>
    <s v="GG"/>
    <s v="GRUPO GRANDE"/>
    <s v="491G"/>
    <s v="GRUPO GRANDE DE Tecnología de fabricación"/>
    <s v="GRUPO-B"/>
    <s v="Grupo Grande de Tecnología de fabricación"/>
    <s v="2S"/>
    <n v="16631140"/>
    <s v="PERNÍA"/>
    <s v="ESPINOZA"/>
    <s v="ALPHA VERÓNICA"/>
    <s v="alpernia"/>
    <s v="alpha.pernia@unirioja.es"/>
    <n v="3.6"/>
    <m/>
    <n v="504"/>
    <s v="PROFESOR TITULAR UNIVERSIDAD"/>
    <s v="C01"/>
    <s v="TIEMPO COMPLETO"/>
    <s v="2011-11-02 00:00:00.0"/>
    <s v="null"/>
    <s v="DF31915"/>
    <s v="PROFESOR TITULAR DE UNIVERSIDAD"/>
    <s v="R110"/>
    <x v="10"/>
    <n v="515"/>
    <s v="INGENIERÍA DE LOS PROCESOS DE FABRICACIÓN"/>
  </r>
  <r>
    <x v="18"/>
    <x v="5"/>
    <n v="491"/>
    <s v="491L"/>
    <s v="GRUPO-A1"/>
    <n v="16631140"/>
    <s v="Tecnología de fabricación"/>
    <s v="GL"/>
    <s v="GRUPO DE LABORATORIO"/>
    <s v="491L"/>
    <s v="LABORATORIO DE Tecnología de fabricación"/>
    <s v="GRUPO-A1"/>
    <s v="Laboratorio de Tecnología de fabricación"/>
    <s v="2S"/>
    <n v="16631140"/>
    <s v="PERNÍA"/>
    <s v="ESPINOZA"/>
    <s v="ALPHA VERÓNICA"/>
    <s v="alpernia"/>
    <s v="alpha.pernia@unirioja.es"/>
    <n v="2.4"/>
    <m/>
    <n v="504"/>
    <s v="PROFESOR TITULAR UNIVERSIDAD"/>
    <s v="C01"/>
    <s v="TIEMPO COMPLETO"/>
    <s v="2011-11-02 00:00:00.0"/>
    <s v="null"/>
    <s v="DF31915"/>
    <s v="PROFESOR TITULAR DE UNIVERSIDAD"/>
    <s v="R110"/>
    <x v="10"/>
    <n v="515"/>
    <s v="INGENIERÍA DE LOS PROCESOS DE FABRICACIÓN"/>
  </r>
  <r>
    <x v="18"/>
    <x v="5"/>
    <n v="491"/>
    <s v="491L"/>
    <s v="GRUPO-A2"/>
    <n v="16631140"/>
    <s v="Tecnología de fabricación"/>
    <s v="GL"/>
    <s v="GRUPO DE LABORATORIO"/>
    <s v="491L"/>
    <s v="LABORATORIO DE Tecnología de fabricación"/>
    <s v="GRUPO-A2"/>
    <s v="Laboratorio de Tecnología de fabricación"/>
    <s v="2S"/>
    <n v="16631140"/>
    <s v="PERNÍA"/>
    <s v="ESPINOZA"/>
    <s v="ALPHA VERÓNICA"/>
    <s v="alpernia"/>
    <s v="alpha.pernia@unirioja.es"/>
    <n v="2.4"/>
    <m/>
    <n v="504"/>
    <s v="PROFESOR TITULAR UNIVERSIDAD"/>
    <s v="C01"/>
    <s v="TIEMPO COMPLETO"/>
    <s v="2011-11-02 00:00:00.0"/>
    <s v="null"/>
    <s v="DF31915"/>
    <s v="PROFESOR TITULAR DE UNIVERSIDAD"/>
    <s v="R110"/>
    <x v="10"/>
    <n v="515"/>
    <s v="INGENIERÍA DE LOS PROCESOS DE FABRICACIÓN"/>
  </r>
  <r>
    <x v="18"/>
    <x v="5"/>
    <n v="491"/>
    <s v="491L"/>
    <s v="GRUPO-A3"/>
    <n v="16631140"/>
    <s v="Tecnología de fabricación"/>
    <s v="GL"/>
    <s v="GRUPO DE LABORATORIO"/>
    <s v="491L"/>
    <s v="LABORATORIO DE Tecnología de fabricación"/>
    <s v="GRUPO-A3"/>
    <s v="Laboratorio de Tecnología de fabricación"/>
    <s v="2S"/>
    <n v="16631140"/>
    <s v="PERNÍA"/>
    <s v="ESPINOZA"/>
    <s v="ALPHA VERÓNICA"/>
    <s v="alpernia"/>
    <s v="alpha.pernia@unirioja.es"/>
    <n v="2.4"/>
    <m/>
    <n v="504"/>
    <s v="PROFESOR TITULAR UNIVERSIDAD"/>
    <s v="C01"/>
    <s v="TIEMPO COMPLETO"/>
    <s v="2011-11-02 00:00:00.0"/>
    <s v="null"/>
    <s v="DF31915"/>
    <s v="PROFESOR TITULAR DE UNIVERSIDAD"/>
    <s v="R110"/>
    <x v="10"/>
    <n v="515"/>
    <s v="INGENIERÍA DE LOS PROCESOS DE FABRICACIÓN"/>
  </r>
  <r>
    <x v="18"/>
    <x v="5"/>
    <n v="491"/>
    <s v="491L"/>
    <s v="GRUPO-B1"/>
    <n v="16523160"/>
    <s v="Tecnología de fabricación"/>
    <s v="GL"/>
    <s v="GRUPO DE LABORATORIO"/>
    <s v="491L"/>
    <s v="LABORATORIO DE Tecnología de fabricación"/>
    <s v="GRUPO-B1"/>
    <s v="Laboratorio de Tecnología de fabricación"/>
    <s v="2S"/>
    <n v="16523160"/>
    <s v="AZOFRA"/>
    <s v="RUEDA"/>
    <s v="JUAN CARLOS"/>
    <s v="juazofra"/>
    <s v="juancarlos.azofra@unirioja.es"/>
    <n v="1.2"/>
    <m/>
    <n v="532"/>
    <s v="LABORAL DOCENTE-ASOCIADO"/>
    <s v="P03"/>
    <s v="TIEMPO PARCIAL (3+3 HORAS)"/>
    <s v="2016-09-15 00:00:00.0"/>
    <s v="2019-09-14 00:00:00.0"/>
    <s v="PI101122"/>
    <s v="PROFESOR ASOCIADO"/>
    <s v="R110"/>
    <x v="10"/>
    <n v="515"/>
    <s v="INGENIERÍA DE LOS PROCESOS DE FABRICACIÓN"/>
  </r>
  <r>
    <x v="18"/>
    <x v="5"/>
    <n v="491"/>
    <s v="491L"/>
    <s v="GRUPO-B1"/>
    <n v="16631140"/>
    <s v="Tecnología de fabricación"/>
    <s v="GL"/>
    <s v="GRUPO DE LABORATORIO"/>
    <s v="491L"/>
    <s v="LABORATORIO DE Tecnología de fabricación"/>
    <s v="GRUPO-B1"/>
    <s v="Laboratorio de Tecnología de fabricación"/>
    <s v="2S"/>
    <n v="16631140"/>
    <s v="PERNÍA"/>
    <s v="ESPINOZA"/>
    <s v="ALPHA VERÓNICA"/>
    <s v="alpernia"/>
    <s v="alpha.pernia@unirioja.es"/>
    <n v="1.2"/>
    <m/>
    <n v="504"/>
    <s v="PROFESOR TITULAR UNIVERSIDAD"/>
    <s v="C01"/>
    <s v="TIEMPO COMPLETO"/>
    <s v="2011-11-02 00:00:00.0"/>
    <s v="null"/>
    <s v="DF31915"/>
    <s v="PROFESOR TITULAR DE UNIVERSIDAD"/>
    <s v="R110"/>
    <x v="10"/>
    <n v="515"/>
    <s v="INGENIERÍA DE LOS PROCESOS DE FABRICACIÓN"/>
  </r>
  <r>
    <x v="18"/>
    <x v="5"/>
    <n v="491"/>
    <s v="491L"/>
    <s v="GRUPO-B2"/>
    <n v="16523160"/>
    <s v="Tecnología de fabricación"/>
    <s v="GL"/>
    <s v="GRUPO DE LABORATORIO"/>
    <s v="491L"/>
    <s v="LABORATORIO DE Tecnología de fabricación"/>
    <s v="GRUPO-B2"/>
    <s v="Laboratorio de Tecnología de fabricación"/>
    <s v="2S"/>
    <n v="16523160"/>
    <s v="AZOFRA"/>
    <s v="RUEDA"/>
    <s v="JUAN CARLOS"/>
    <s v="juazofra"/>
    <s v="juancarlos.azofra@unirioja.es"/>
    <n v="2.4"/>
    <m/>
    <n v="532"/>
    <s v="LABORAL DOCENTE-ASOCIADO"/>
    <s v="P03"/>
    <s v="TIEMPO PARCIAL (3+3 HORAS)"/>
    <s v="2016-09-15 00:00:00.0"/>
    <s v="2019-09-14 00:00:00.0"/>
    <s v="PI101122"/>
    <s v="PROFESOR ASOCIADO"/>
    <s v="R110"/>
    <x v="10"/>
    <n v="515"/>
    <s v="INGENIERÍA DE LOS PROCESOS DE FABRICACIÓN"/>
  </r>
  <r>
    <x v="18"/>
    <x v="5"/>
    <n v="491"/>
    <s v="491L"/>
    <s v="GRUPO-B3"/>
    <n v="16523160"/>
    <s v="Tecnología de fabricación"/>
    <s v="GL"/>
    <s v="GRUPO DE LABORATORIO"/>
    <s v="491L"/>
    <s v="LABORATORIO DE Tecnología de fabricación"/>
    <s v="GRUPO-B3"/>
    <s v="Laboratorio de Tecnología de fabricación"/>
    <s v="2S"/>
    <n v="16523160"/>
    <s v="AZOFRA"/>
    <s v="RUEDA"/>
    <s v="JUAN CARLOS"/>
    <s v="juazofra"/>
    <s v="juancarlos.azofra@unirioja.es"/>
    <n v="2.4"/>
    <m/>
    <n v="532"/>
    <s v="LABORAL DOCENTE-ASOCIADO"/>
    <s v="P03"/>
    <s v="TIEMPO PARCIAL (3+3 HORAS)"/>
    <s v="2016-09-15 00:00:00.0"/>
    <s v="2019-09-14 00:00:00.0"/>
    <s v="PI101122"/>
    <s v="PROFESOR ASOCIADO"/>
    <s v="R110"/>
    <x v="10"/>
    <n v="515"/>
    <s v="INGENIERÍA DE LOS PROCESOS DE FABRICACIÓN"/>
  </r>
  <r>
    <x v="16"/>
    <x v="5"/>
    <n v="492"/>
    <s v="492G"/>
    <s v="GRUPO-A"/>
    <n v="28498543"/>
    <s v="Ciencia de materiales"/>
    <s v="GG"/>
    <s v="GRUPO GRANDE"/>
    <s v="492G"/>
    <s v="GRUPO GRANDE DE Ciencia de materiales"/>
    <s v="GRUPO-A"/>
    <s v="Grupo Grande de Ciencia de materiales"/>
    <s v="1S"/>
    <n v="28498543"/>
    <s v="PÉREZ"/>
    <s v="DE LA PARTE"/>
    <s v="Mª DE LAS MERCEDES"/>
    <s v="mdperez"/>
    <s v="mercedes.perez@unirioja.es"/>
    <n v="2.4"/>
    <n v="2.4"/>
    <n v="504"/>
    <s v="PROFESOR TITULAR UNIVERSIDAD"/>
    <s v="C01"/>
    <s v="TIEMPO COMPLETO"/>
    <s v="2011-11-28 00:00:00.0"/>
    <s v="null"/>
    <s v="DF100257"/>
    <s v="PROFESOR TITULAR DE UNIVERSIDAD"/>
    <s v="R110"/>
    <x v="10"/>
    <n v="65"/>
    <s v="CIENCIA DE LOS MATERIALES E INGENIERÍA METALÚRGICA"/>
  </r>
  <r>
    <x v="16"/>
    <x v="5"/>
    <n v="492"/>
    <s v="492G"/>
    <s v="GRUPO-B"/>
    <n v="815254"/>
    <s v="Ciencia de materiales"/>
    <s v="GG"/>
    <s v="GRUPO GRANDE"/>
    <s v="492G"/>
    <s v="GRUPO GRANDE DE Ciencia de materiales"/>
    <s v="GRUPO-B"/>
    <s v="Grupo Grande de Ciencia de materiales"/>
    <s v="1S"/>
    <n v="815254"/>
    <s v="MARTÍNEZ"/>
    <s v="CALVO"/>
    <s v="MARÍA ÁNGELES"/>
    <s v="anmartin"/>
    <s v="marian.martinez@unirioja.es"/>
    <n v="2.4"/>
    <n v="2.4"/>
    <n v="506"/>
    <s v="PROFESOR TITULAR DE ESCUELA UNIVERSITARI"/>
    <s v="01A"/>
    <s v="TIEMPO COMPLETO AMPLIADO"/>
    <s v="2012-09-01 00:00:00.0"/>
    <s v="null"/>
    <s v="DF31868"/>
    <s v="TITULAR DE ESCUELAS UNIVERSITARIAS"/>
    <s v="R110"/>
    <x v="10"/>
    <n v="65"/>
    <s v="CIENCIA DE LOS MATERIALES E INGENIERÍA METALÚRGICA"/>
  </r>
  <r>
    <x v="16"/>
    <x v="5"/>
    <n v="492"/>
    <s v="492L"/>
    <s v="GRUPO-A1"/>
    <n v="28498543"/>
    <s v="Ciencia de materiales"/>
    <s v="GL"/>
    <s v="GRUPO DE LABORATORIO"/>
    <s v="492L"/>
    <s v="LABORATORIO DE Ciencia de materiales"/>
    <s v="GRUPO-A1"/>
    <s v="Laboratorio de Ciencia de materiales"/>
    <s v="1S"/>
    <n v="28498543"/>
    <s v="PÉREZ"/>
    <s v="DE LA PARTE"/>
    <s v="Mª DE LAS MERCEDES"/>
    <s v="mdperez"/>
    <s v="mercedes.perez@unirioja.es"/>
    <n v="2.6"/>
    <n v="2.6"/>
    <n v="504"/>
    <s v="PROFESOR TITULAR UNIVERSIDAD"/>
    <s v="C01"/>
    <s v="TIEMPO COMPLETO"/>
    <s v="2011-11-28 00:00:00.0"/>
    <s v="null"/>
    <s v="DF100257"/>
    <s v="PROFESOR TITULAR DE UNIVERSIDAD"/>
    <s v="R110"/>
    <x v="10"/>
    <n v="65"/>
    <s v="CIENCIA DE LOS MATERIALES E INGENIERÍA METALÚRGICA"/>
  </r>
  <r>
    <x v="16"/>
    <x v="5"/>
    <n v="492"/>
    <s v="492L"/>
    <s v="GRUPO-A2"/>
    <n v="28498543"/>
    <s v="Ciencia de materiales"/>
    <s v="GL"/>
    <s v="GRUPO DE LABORATORIO"/>
    <s v="492L"/>
    <s v="LABORATORIO DE Ciencia de materiales"/>
    <s v="GRUPO-A2"/>
    <s v="Laboratorio de Ciencia de materiales"/>
    <s v="1S"/>
    <n v="28498543"/>
    <s v="PÉREZ"/>
    <s v="DE LA PARTE"/>
    <s v="Mª DE LAS MERCEDES"/>
    <s v="mdperez"/>
    <s v="mercedes.perez@unirioja.es"/>
    <n v="2.6"/>
    <n v="2.6"/>
    <n v="504"/>
    <s v="PROFESOR TITULAR UNIVERSIDAD"/>
    <s v="C01"/>
    <s v="TIEMPO COMPLETO"/>
    <s v="2011-11-28 00:00:00.0"/>
    <s v="null"/>
    <s v="DF100257"/>
    <s v="PROFESOR TITULAR DE UNIVERSIDAD"/>
    <s v="R110"/>
    <x v="10"/>
    <n v="65"/>
    <s v="CIENCIA DE LOS MATERIALES E INGENIERÍA METALÚRGICA"/>
  </r>
  <r>
    <x v="16"/>
    <x v="5"/>
    <n v="492"/>
    <s v="492L"/>
    <s v="GRUPO-A3"/>
    <n v="28498543"/>
    <s v="Ciencia de materiales"/>
    <s v="GL"/>
    <s v="GRUPO DE LABORATORIO"/>
    <s v="492L"/>
    <s v="LABORATORIO DE Ciencia de materiales"/>
    <s v="GRUPO-A3"/>
    <s v="Laboratorio de Ciencia de materiales"/>
    <s v="1S"/>
    <n v="28498543"/>
    <s v="PÉREZ"/>
    <s v="DE LA PARTE"/>
    <s v="Mª DE LAS MERCEDES"/>
    <s v="mdperez"/>
    <s v="mercedes.perez@unirioja.es"/>
    <n v="2.6"/>
    <n v="2.6"/>
    <n v="504"/>
    <s v="PROFESOR TITULAR UNIVERSIDAD"/>
    <s v="C01"/>
    <s v="TIEMPO COMPLETO"/>
    <s v="2011-11-28 00:00:00.0"/>
    <s v="null"/>
    <s v="DF100257"/>
    <s v="PROFESOR TITULAR DE UNIVERSIDAD"/>
    <s v="R110"/>
    <x v="10"/>
    <n v="65"/>
    <s v="CIENCIA DE LOS MATERIALES E INGENIERÍA METALÚRGICA"/>
  </r>
  <r>
    <x v="16"/>
    <x v="5"/>
    <n v="492"/>
    <s v="492L"/>
    <s v="GRUPO-B1"/>
    <n v="28498543"/>
    <s v="Ciencia de materiales"/>
    <s v="GL"/>
    <s v="GRUPO DE LABORATORIO"/>
    <s v="492L"/>
    <s v="LABORATORIO DE Ciencia de materiales"/>
    <s v="GRUPO-B1"/>
    <s v="Laboratorio de Ciencia de materiales"/>
    <s v="1S"/>
    <n v="28498543"/>
    <s v="PÉREZ"/>
    <s v="DE LA PARTE"/>
    <s v="Mª DE LAS MERCEDES"/>
    <s v="mdperez"/>
    <s v="mercedes.perez@unirioja.es"/>
    <n v="2.6"/>
    <n v="2.6"/>
    <n v="504"/>
    <s v="PROFESOR TITULAR UNIVERSIDAD"/>
    <s v="C01"/>
    <s v="TIEMPO COMPLETO"/>
    <s v="2011-11-28 00:00:00.0"/>
    <s v="null"/>
    <s v="DF100257"/>
    <s v="PROFESOR TITULAR DE UNIVERSIDAD"/>
    <s v="R110"/>
    <x v="10"/>
    <n v="65"/>
    <s v="CIENCIA DE LOS MATERIALES E INGENIERÍA METALÚRGICA"/>
  </r>
  <r>
    <x v="16"/>
    <x v="5"/>
    <n v="492"/>
    <s v="492L"/>
    <s v="GRUPO-B2"/>
    <n v="28498543"/>
    <s v="Ciencia de materiales"/>
    <s v="GL"/>
    <s v="GRUPO DE LABORATORIO"/>
    <s v="492L"/>
    <s v="LABORATORIO DE Ciencia de materiales"/>
    <s v="GRUPO-B2"/>
    <s v="Laboratorio de Ciencia de materiales"/>
    <s v="1S"/>
    <n v="28498543"/>
    <s v="PÉREZ"/>
    <s v="DE LA PARTE"/>
    <s v="Mª DE LAS MERCEDES"/>
    <s v="mdperez"/>
    <s v="mercedes.perez@unirioja.es"/>
    <n v="2.6"/>
    <n v="2.6"/>
    <n v="504"/>
    <s v="PROFESOR TITULAR UNIVERSIDAD"/>
    <s v="C01"/>
    <s v="TIEMPO COMPLETO"/>
    <s v="2011-11-28 00:00:00.0"/>
    <s v="null"/>
    <s v="DF100257"/>
    <s v="PROFESOR TITULAR DE UNIVERSIDAD"/>
    <s v="R110"/>
    <x v="10"/>
    <n v="65"/>
    <s v="CIENCIA DE LOS MATERIALES E INGENIERÍA METALÚRGICA"/>
  </r>
  <r>
    <x v="16"/>
    <x v="5"/>
    <n v="492"/>
    <s v="492R"/>
    <s v="GRUPO-A1"/>
    <n v="28498543"/>
    <s v="Ciencia de materiales"/>
    <s v="GR"/>
    <s v="GRUPO REDUCIDO"/>
    <s v="492R"/>
    <s v="GRUPO REDUCIDO DE Ciencia de materiales"/>
    <s v="GRUPO-A1"/>
    <s v="GR de Ciencia de Materiales"/>
    <s v="1S"/>
    <n v="28498543"/>
    <s v="PÉREZ"/>
    <s v="DE LA PARTE"/>
    <s v="Mª DE LAS MERCEDES"/>
    <s v="mdperez"/>
    <s v="mercedes.perez@unirioja.es"/>
    <n v="1"/>
    <n v="1"/>
    <n v="504"/>
    <s v="PROFESOR TITULAR UNIVERSIDAD"/>
    <s v="C01"/>
    <s v="TIEMPO COMPLETO"/>
    <s v="2011-11-28 00:00:00.0"/>
    <s v="null"/>
    <s v="DF100257"/>
    <s v="PROFESOR TITULAR DE UNIVERSIDAD"/>
    <s v="R110"/>
    <x v="10"/>
    <n v="65"/>
    <s v="CIENCIA DE LOS MATERIALES E INGENIERÍA METALÚRGICA"/>
  </r>
  <r>
    <x v="16"/>
    <x v="5"/>
    <n v="492"/>
    <s v="492R"/>
    <s v="GRUPO-A2"/>
    <n v="28498543"/>
    <s v="Ciencia de materiales"/>
    <s v="GR"/>
    <s v="GRUPO REDUCIDO"/>
    <s v="492R"/>
    <s v="GRUPO REDUCIDO DE Ciencia de materiales"/>
    <s v="GRUPO-A2"/>
    <s v="GR de Ciencia de Materiales"/>
    <s v="1S"/>
    <n v="28498543"/>
    <s v="PÉREZ"/>
    <s v="DE LA PARTE"/>
    <s v="Mª DE LAS MERCEDES"/>
    <s v="mdperez"/>
    <s v="mercedes.perez@unirioja.es"/>
    <n v="1"/>
    <n v="1"/>
    <n v="504"/>
    <s v="PROFESOR TITULAR UNIVERSIDAD"/>
    <s v="C01"/>
    <s v="TIEMPO COMPLETO"/>
    <s v="2011-11-28 00:00:00.0"/>
    <s v="null"/>
    <s v="DF100257"/>
    <s v="PROFESOR TITULAR DE UNIVERSIDAD"/>
    <s v="R110"/>
    <x v="10"/>
    <n v="65"/>
    <s v="CIENCIA DE LOS MATERIALES E INGENIERÍA METALÚRGICA"/>
  </r>
  <r>
    <x v="16"/>
    <x v="5"/>
    <n v="492"/>
    <s v="492R"/>
    <s v="GRUPO-B1"/>
    <n v="815254"/>
    <s v="Ciencia de materiales"/>
    <s v="GR"/>
    <s v="GRUPO REDUCIDO"/>
    <s v="492R"/>
    <s v="GRUPO REDUCIDO DE Ciencia de materiales"/>
    <s v="GRUPO-B1"/>
    <s v="GR de Ciencia de Materiales"/>
    <s v="1S"/>
    <n v="815254"/>
    <s v="MARTÍNEZ"/>
    <s v="CALVO"/>
    <s v="MARÍA ÁNGELES"/>
    <s v="anmartin"/>
    <s v="marian.martinez@unirioja.es"/>
    <n v="1"/>
    <n v="1"/>
    <n v="506"/>
    <s v="PROFESOR TITULAR DE ESCUELA UNIVERSITARI"/>
    <s v="01A"/>
    <s v="TIEMPO COMPLETO AMPLIADO"/>
    <s v="2012-09-01 00:00:00.0"/>
    <s v="null"/>
    <s v="DF31868"/>
    <s v="TITULAR DE ESCUELAS UNIVERSITARIAS"/>
    <s v="R110"/>
    <x v="10"/>
    <n v="65"/>
    <s v="CIENCIA DE LOS MATERIALES E INGENIERÍA METALÚRGICA"/>
  </r>
  <r>
    <x v="16"/>
    <x v="5"/>
    <n v="492"/>
    <s v="492R"/>
    <s v="GRUPO-B2"/>
    <n v="815254"/>
    <s v="Ciencia de materiales"/>
    <s v="GR"/>
    <s v="GRUPO REDUCIDO"/>
    <s v="492R"/>
    <s v="GRUPO REDUCIDO DE Ciencia de materiales"/>
    <s v="GRUPO-B2"/>
    <s v="GR de Ciencia de Materiales"/>
    <s v="1S"/>
    <n v="815254"/>
    <s v="MARTÍNEZ"/>
    <s v="CALVO"/>
    <s v="MARÍA ÁNGELES"/>
    <s v="anmartin"/>
    <s v="marian.martinez@unirioja.es"/>
    <n v="1"/>
    <n v="1"/>
    <n v="506"/>
    <s v="PROFESOR TITULAR DE ESCUELA UNIVERSITARI"/>
    <s v="01A"/>
    <s v="TIEMPO COMPLETO AMPLIADO"/>
    <s v="2012-09-01 00:00:00.0"/>
    <s v="null"/>
    <s v="DF31868"/>
    <s v="TITULAR DE ESCUELAS UNIVERSITARIAS"/>
    <s v="R110"/>
    <x v="10"/>
    <n v="65"/>
    <s v="CIENCIA DE LOS MATERIALES E INGENIERÍA METALÚRGICA"/>
  </r>
  <r>
    <x v="17"/>
    <x v="5"/>
    <n v="492"/>
    <s v="492G"/>
    <s v="GRUPO-A"/>
    <n v="28498543"/>
    <s v="Ciencia de materiales"/>
    <s v="GG"/>
    <s v="GRUPO GRANDE"/>
    <s v="492G"/>
    <s v="GRUPO GRANDE DE Ciencia de materiales"/>
    <s v="GRUPO-A"/>
    <s v="Grupo Grande de Ciencia de materiales"/>
    <s v="1S"/>
    <n v="28498543"/>
    <s v="PÉREZ"/>
    <s v="DE LA PARTE"/>
    <s v="Mª DE LAS MERCEDES"/>
    <s v="mdperez"/>
    <s v="mercedes.perez@unirioja.es"/>
    <n v="2.4"/>
    <m/>
    <n v="504"/>
    <s v="PROFESOR TITULAR UNIVERSIDAD"/>
    <s v="C01"/>
    <s v="TIEMPO COMPLETO"/>
    <s v="2011-11-28 00:00:00.0"/>
    <s v="null"/>
    <s v="DF100257"/>
    <s v="PROFESOR TITULAR DE UNIVERSIDAD"/>
    <s v="R110"/>
    <x v="10"/>
    <n v="65"/>
    <s v="CIENCIA DE LOS MATERIALES E INGENIERÍA METALÚRGICA"/>
  </r>
  <r>
    <x v="17"/>
    <x v="5"/>
    <n v="492"/>
    <s v="492G"/>
    <s v="GRUPO-B"/>
    <n v="815254"/>
    <s v="Ciencia de materiales"/>
    <s v="GG"/>
    <s v="GRUPO GRANDE"/>
    <s v="492G"/>
    <s v="GRUPO GRANDE DE Ciencia de materiales"/>
    <s v="GRUPO-B"/>
    <s v="Grupo Grande de Ciencia de materiales"/>
    <s v="1S"/>
    <n v="815254"/>
    <s v="MARTÍNEZ"/>
    <s v="CALVO"/>
    <s v="MARÍA ÁNGELES"/>
    <s v="anmartin"/>
    <s v="marian.martinez@unirioja.es"/>
    <n v="2.4"/>
    <m/>
    <n v="506"/>
    <s v="PROFESOR TITULAR DE ESCUELA UNIVERSITARI"/>
    <s v="01A"/>
    <s v="TIEMPO COMPLETO AMPLIADO"/>
    <s v="2012-09-01 00:00:00.0"/>
    <s v="null"/>
    <s v="DF31868"/>
    <s v="TITULAR DE ESCUELAS UNIVERSITARIAS"/>
    <s v="R110"/>
    <x v="10"/>
    <n v="65"/>
    <s v="CIENCIA DE LOS MATERIALES E INGENIERÍA METALÚRGICA"/>
  </r>
  <r>
    <x v="17"/>
    <x v="5"/>
    <n v="492"/>
    <s v="492L"/>
    <s v="GRUPO-A1"/>
    <n v="28498543"/>
    <s v="Ciencia de materiales"/>
    <s v="GL"/>
    <s v="GRUPO DE LABORATORIO"/>
    <s v="492L"/>
    <s v="LABORATORIO DE Ciencia de materiales"/>
    <s v="GRUPO-A1"/>
    <s v="Laboratorio de Ciencia de materiales"/>
    <s v="1S"/>
    <n v="28498543"/>
    <s v="PÉREZ"/>
    <s v="DE LA PARTE"/>
    <s v="Mª DE LAS MERCEDES"/>
    <s v="mdperez"/>
    <s v="mercedes.perez@unirioja.es"/>
    <n v="2.6"/>
    <m/>
    <n v="504"/>
    <s v="PROFESOR TITULAR UNIVERSIDAD"/>
    <s v="C01"/>
    <s v="TIEMPO COMPLETO"/>
    <s v="2011-11-28 00:00:00.0"/>
    <s v="null"/>
    <s v="DF100257"/>
    <s v="PROFESOR TITULAR DE UNIVERSIDAD"/>
    <s v="R110"/>
    <x v="10"/>
    <n v="65"/>
    <s v="CIENCIA DE LOS MATERIALES E INGENIERÍA METALÚRGICA"/>
  </r>
  <r>
    <x v="17"/>
    <x v="5"/>
    <n v="492"/>
    <s v="492L"/>
    <s v="GRUPO-A2"/>
    <n v="28498543"/>
    <s v="Ciencia de materiales"/>
    <s v="GL"/>
    <s v="GRUPO DE LABORATORIO"/>
    <s v="492L"/>
    <s v="LABORATORIO DE Ciencia de materiales"/>
    <s v="GRUPO-A2"/>
    <s v="Laboratorio de Ciencia de materiales"/>
    <s v="1S"/>
    <n v="28498543"/>
    <s v="PÉREZ"/>
    <s v="DE LA PARTE"/>
    <s v="Mª DE LAS MERCEDES"/>
    <s v="mdperez"/>
    <s v="mercedes.perez@unirioja.es"/>
    <n v="2.6"/>
    <m/>
    <n v="504"/>
    <s v="PROFESOR TITULAR UNIVERSIDAD"/>
    <s v="C01"/>
    <s v="TIEMPO COMPLETO"/>
    <s v="2011-11-28 00:00:00.0"/>
    <s v="null"/>
    <s v="DF100257"/>
    <s v="PROFESOR TITULAR DE UNIVERSIDAD"/>
    <s v="R110"/>
    <x v="10"/>
    <n v="65"/>
    <s v="CIENCIA DE LOS MATERIALES E INGENIERÍA METALÚRGICA"/>
  </r>
  <r>
    <x v="17"/>
    <x v="5"/>
    <n v="492"/>
    <s v="492L"/>
    <s v="GRUPO-A3"/>
    <n v="28498543"/>
    <s v="Ciencia de materiales"/>
    <s v="GL"/>
    <s v="GRUPO DE LABORATORIO"/>
    <s v="492L"/>
    <s v="LABORATORIO DE Ciencia de materiales"/>
    <s v="GRUPO-A3"/>
    <s v="Laboratorio de Ciencia de materiales"/>
    <s v="1S"/>
    <n v="28498543"/>
    <s v="PÉREZ"/>
    <s v="DE LA PARTE"/>
    <s v="Mª DE LAS MERCEDES"/>
    <s v="mdperez"/>
    <s v="mercedes.perez@unirioja.es"/>
    <n v="2.6"/>
    <m/>
    <n v="504"/>
    <s v="PROFESOR TITULAR UNIVERSIDAD"/>
    <s v="C01"/>
    <s v="TIEMPO COMPLETO"/>
    <s v="2011-11-28 00:00:00.0"/>
    <s v="null"/>
    <s v="DF100257"/>
    <s v="PROFESOR TITULAR DE UNIVERSIDAD"/>
    <s v="R110"/>
    <x v="10"/>
    <n v="65"/>
    <s v="CIENCIA DE LOS MATERIALES E INGENIERÍA METALÚRGICA"/>
  </r>
  <r>
    <x v="17"/>
    <x v="5"/>
    <n v="492"/>
    <s v="492L"/>
    <s v="GRUPO-B1"/>
    <n v="28498543"/>
    <s v="Ciencia de materiales"/>
    <s v="GL"/>
    <s v="GRUPO DE LABORATORIO"/>
    <s v="492L"/>
    <s v="LABORATORIO DE Ciencia de materiales"/>
    <s v="GRUPO-B1"/>
    <s v="Laboratorio de Ciencia de materiales"/>
    <s v="1S"/>
    <n v="28498543"/>
    <s v="PÉREZ"/>
    <s v="DE LA PARTE"/>
    <s v="Mª DE LAS MERCEDES"/>
    <s v="mdperez"/>
    <s v="mercedes.perez@unirioja.es"/>
    <n v="2.6"/>
    <m/>
    <n v="504"/>
    <s v="PROFESOR TITULAR UNIVERSIDAD"/>
    <s v="C01"/>
    <s v="TIEMPO COMPLETO"/>
    <s v="2011-11-28 00:00:00.0"/>
    <s v="null"/>
    <s v="DF100257"/>
    <s v="PROFESOR TITULAR DE UNIVERSIDAD"/>
    <s v="R110"/>
    <x v="10"/>
    <n v="65"/>
    <s v="CIENCIA DE LOS MATERIALES E INGENIERÍA METALÚRGICA"/>
  </r>
  <r>
    <x v="17"/>
    <x v="5"/>
    <n v="492"/>
    <s v="492L"/>
    <s v="GRUPO-B2"/>
    <n v="28498543"/>
    <s v="Ciencia de materiales"/>
    <s v="GL"/>
    <s v="GRUPO DE LABORATORIO"/>
    <s v="492L"/>
    <s v="LABORATORIO DE Ciencia de materiales"/>
    <s v="GRUPO-B2"/>
    <s v="Laboratorio de Ciencia de materiales"/>
    <s v="1S"/>
    <n v="28498543"/>
    <s v="PÉREZ"/>
    <s v="DE LA PARTE"/>
    <s v="Mª DE LAS MERCEDES"/>
    <s v="mdperez"/>
    <s v="mercedes.perez@unirioja.es"/>
    <n v="2.6"/>
    <m/>
    <n v="504"/>
    <s v="PROFESOR TITULAR UNIVERSIDAD"/>
    <s v="C01"/>
    <s v="TIEMPO COMPLETO"/>
    <s v="2011-11-28 00:00:00.0"/>
    <s v="null"/>
    <s v="DF100257"/>
    <s v="PROFESOR TITULAR DE UNIVERSIDAD"/>
    <s v="R110"/>
    <x v="10"/>
    <n v="65"/>
    <s v="CIENCIA DE LOS MATERIALES E INGENIERÍA METALÚRGICA"/>
  </r>
  <r>
    <x v="17"/>
    <x v="5"/>
    <n v="492"/>
    <s v="492R"/>
    <s v="GRUPO-A1"/>
    <n v="28498543"/>
    <s v="Ciencia de materiales"/>
    <s v="GR"/>
    <s v="GRUPO REDUCIDO"/>
    <s v="492R"/>
    <s v="GRUPO REDUCIDO DE Ciencia de materiales"/>
    <s v="GRUPO-A1"/>
    <s v="GR de Ciencia de Materiales"/>
    <s v="1S"/>
    <n v="28498543"/>
    <s v="PÉREZ"/>
    <s v="DE LA PARTE"/>
    <s v="Mª DE LAS MERCEDES"/>
    <s v="mdperez"/>
    <s v="mercedes.perez@unirioja.es"/>
    <n v="1"/>
    <m/>
    <n v="504"/>
    <s v="PROFESOR TITULAR UNIVERSIDAD"/>
    <s v="C01"/>
    <s v="TIEMPO COMPLETO"/>
    <s v="2011-11-28 00:00:00.0"/>
    <s v="null"/>
    <s v="DF100257"/>
    <s v="PROFESOR TITULAR DE UNIVERSIDAD"/>
    <s v="R110"/>
    <x v="10"/>
    <n v="65"/>
    <s v="CIENCIA DE LOS MATERIALES E INGENIERÍA METALÚRGICA"/>
  </r>
  <r>
    <x v="17"/>
    <x v="5"/>
    <n v="492"/>
    <s v="492R"/>
    <s v="GRUPO-A2"/>
    <n v="28498543"/>
    <s v="Ciencia de materiales"/>
    <s v="GR"/>
    <s v="GRUPO REDUCIDO"/>
    <s v="492R"/>
    <s v="GRUPO REDUCIDO DE Ciencia de materiales"/>
    <s v="GRUPO-A2"/>
    <s v="GR de Ciencia de Materiales"/>
    <s v="1S"/>
    <n v="28498543"/>
    <s v="PÉREZ"/>
    <s v="DE LA PARTE"/>
    <s v="Mª DE LAS MERCEDES"/>
    <s v="mdperez"/>
    <s v="mercedes.perez@unirioja.es"/>
    <n v="1"/>
    <m/>
    <n v="504"/>
    <s v="PROFESOR TITULAR UNIVERSIDAD"/>
    <s v="C01"/>
    <s v="TIEMPO COMPLETO"/>
    <s v="2011-11-28 00:00:00.0"/>
    <s v="null"/>
    <s v="DF100257"/>
    <s v="PROFESOR TITULAR DE UNIVERSIDAD"/>
    <s v="R110"/>
    <x v="10"/>
    <n v="65"/>
    <s v="CIENCIA DE LOS MATERIALES E INGENIERÍA METALÚRGICA"/>
  </r>
  <r>
    <x v="17"/>
    <x v="5"/>
    <n v="492"/>
    <s v="492R"/>
    <s v="GRUPO-B1"/>
    <n v="815254"/>
    <s v="Ciencia de materiales"/>
    <s v="GR"/>
    <s v="GRUPO REDUCIDO"/>
    <s v="492R"/>
    <s v="GRUPO REDUCIDO DE Ciencia de materiales"/>
    <s v="GRUPO-B1"/>
    <s v="GR de Ciencia de Materiales"/>
    <s v="1S"/>
    <n v="815254"/>
    <s v="MARTÍNEZ"/>
    <s v="CALVO"/>
    <s v="MARÍA ÁNGELES"/>
    <s v="anmartin"/>
    <s v="marian.martinez@unirioja.es"/>
    <n v="1"/>
    <m/>
    <n v="506"/>
    <s v="PROFESOR TITULAR DE ESCUELA UNIVERSITARI"/>
    <s v="01A"/>
    <s v="TIEMPO COMPLETO AMPLIADO"/>
    <s v="2012-09-01 00:00:00.0"/>
    <s v="null"/>
    <s v="DF31868"/>
    <s v="TITULAR DE ESCUELAS UNIVERSITARIAS"/>
    <s v="R110"/>
    <x v="10"/>
    <n v="65"/>
    <s v="CIENCIA DE LOS MATERIALES E INGENIERÍA METALÚRGICA"/>
  </r>
  <r>
    <x v="17"/>
    <x v="5"/>
    <n v="492"/>
    <s v="492R"/>
    <s v="GRUPO-B2"/>
    <n v="815254"/>
    <s v="Ciencia de materiales"/>
    <s v="GR"/>
    <s v="GRUPO REDUCIDO"/>
    <s v="492R"/>
    <s v="GRUPO REDUCIDO DE Ciencia de materiales"/>
    <s v="GRUPO-B2"/>
    <s v="GR de Ciencia de Materiales"/>
    <s v="1S"/>
    <n v="815254"/>
    <s v="MARTÍNEZ"/>
    <s v="CALVO"/>
    <s v="MARÍA ÁNGELES"/>
    <s v="anmartin"/>
    <s v="marian.martinez@unirioja.es"/>
    <n v="1"/>
    <m/>
    <n v="506"/>
    <s v="PROFESOR TITULAR DE ESCUELA UNIVERSITARI"/>
    <s v="01A"/>
    <s v="TIEMPO COMPLETO AMPLIADO"/>
    <s v="2012-09-01 00:00:00.0"/>
    <s v="null"/>
    <s v="DF31868"/>
    <s v="TITULAR DE ESCUELAS UNIVERSITARIAS"/>
    <s v="R110"/>
    <x v="10"/>
    <n v="65"/>
    <s v="CIENCIA DE LOS MATERIALES E INGENIERÍA METALÚRGICA"/>
  </r>
  <r>
    <x v="18"/>
    <x v="5"/>
    <n v="492"/>
    <s v="492G"/>
    <s v="GRUPO-A"/>
    <n v="28498543"/>
    <s v="Ciencia de materiales"/>
    <s v="GG"/>
    <s v="GRUPO GRANDE"/>
    <s v="492G"/>
    <s v="GRUPO GRANDE DE Ciencia de materiales"/>
    <s v="GRUPO-A"/>
    <s v="Grupo Grande de Ciencia de materiales"/>
    <s v="1S"/>
    <n v="28498543"/>
    <s v="PÉREZ"/>
    <s v="DE LA PARTE"/>
    <s v="Mª DE LAS MERCEDES"/>
    <s v="mdperez"/>
    <s v="mercedes.perez@unirioja.es"/>
    <n v="2.4"/>
    <m/>
    <n v="504"/>
    <s v="PROFESOR TITULAR UNIVERSIDAD"/>
    <s v="C01"/>
    <s v="TIEMPO COMPLETO"/>
    <s v="2011-11-28 00:00:00.0"/>
    <s v="null"/>
    <s v="DF100257"/>
    <s v="PROFESOR TITULAR DE UNIVERSIDAD"/>
    <s v="R110"/>
    <x v="10"/>
    <n v="65"/>
    <s v="CIENCIA DE LOS MATERIALES E INGENIERÍA METALÚRGICA"/>
  </r>
  <r>
    <x v="18"/>
    <x v="5"/>
    <n v="492"/>
    <s v="492G"/>
    <s v="GRUPO-B"/>
    <n v="815254"/>
    <s v="Ciencia de materiales"/>
    <s v="GG"/>
    <s v="GRUPO GRANDE"/>
    <s v="492G"/>
    <s v="GRUPO GRANDE DE Ciencia de materiales"/>
    <s v="GRUPO-B"/>
    <s v="Grupo Grande de Ciencia de materiales"/>
    <s v="1S"/>
    <n v="815254"/>
    <s v="MARTÍNEZ"/>
    <s v="CALVO"/>
    <s v="MARÍA ÁNGELES"/>
    <s v="anmartin"/>
    <s v="marian.martinez@unirioja.es"/>
    <n v="2.4"/>
    <m/>
    <n v="506"/>
    <s v="PROFESOR TITULAR DE ESCUELA UNIVERSITARI"/>
    <s v="01A"/>
    <s v="TIEMPO COMPLETO AMPLIADO"/>
    <s v="2012-09-01 00:00:00.0"/>
    <s v="null"/>
    <s v="DF31868"/>
    <s v="TITULAR DE ESCUELAS UNIVERSITARIAS"/>
    <s v="R110"/>
    <x v="10"/>
    <n v="65"/>
    <s v="CIENCIA DE LOS MATERIALES E INGENIERÍA METALÚRGICA"/>
  </r>
  <r>
    <x v="18"/>
    <x v="5"/>
    <n v="492"/>
    <s v="492L"/>
    <s v="GRUPO-A1"/>
    <n v="28498543"/>
    <s v="Ciencia de materiales"/>
    <s v="GL"/>
    <s v="GRUPO DE LABORATORIO"/>
    <s v="492L"/>
    <s v="LABORATORIO DE Ciencia de materiales"/>
    <s v="GRUPO-A1"/>
    <s v="Laboratorio de Ciencia de materiales"/>
    <s v="1S"/>
    <n v="28498543"/>
    <s v="PÉREZ"/>
    <s v="DE LA PARTE"/>
    <s v="Mª DE LAS MERCEDES"/>
    <s v="mdperez"/>
    <s v="mercedes.perez@unirioja.es"/>
    <n v="2.6"/>
    <m/>
    <n v="504"/>
    <s v="PROFESOR TITULAR UNIVERSIDAD"/>
    <s v="C01"/>
    <s v="TIEMPO COMPLETO"/>
    <s v="2011-11-28 00:00:00.0"/>
    <s v="null"/>
    <s v="DF100257"/>
    <s v="PROFESOR TITULAR DE UNIVERSIDAD"/>
    <s v="R110"/>
    <x v="10"/>
    <n v="65"/>
    <s v="CIENCIA DE LOS MATERIALES E INGENIERÍA METALÚRGICA"/>
  </r>
  <r>
    <x v="18"/>
    <x v="5"/>
    <n v="492"/>
    <s v="492L"/>
    <s v="GRUPO-A2"/>
    <n v="28498543"/>
    <s v="Ciencia de materiales"/>
    <s v="GL"/>
    <s v="GRUPO DE LABORATORIO"/>
    <s v="492L"/>
    <s v="LABORATORIO DE Ciencia de materiales"/>
    <s v="GRUPO-A2"/>
    <s v="Laboratorio de Ciencia de materiales"/>
    <s v="1S"/>
    <n v="28498543"/>
    <s v="PÉREZ"/>
    <s v="DE LA PARTE"/>
    <s v="Mª DE LAS MERCEDES"/>
    <s v="mdperez"/>
    <s v="mercedes.perez@unirioja.es"/>
    <n v="2.6"/>
    <m/>
    <n v="504"/>
    <s v="PROFESOR TITULAR UNIVERSIDAD"/>
    <s v="C01"/>
    <s v="TIEMPO COMPLETO"/>
    <s v="2011-11-28 00:00:00.0"/>
    <s v="null"/>
    <s v="DF100257"/>
    <s v="PROFESOR TITULAR DE UNIVERSIDAD"/>
    <s v="R110"/>
    <x v="10"/>
    <n v="65"/>
    <s v="CIENCIA DE LOS MATERIALES E INGENIERÍA METALÚRGICA"/>
  </r>
  <r>
    <x v="18"/>
    <x v="5"/>
    <n v="492"/>
    <s v="492L"/>
    <s v="GRUPO-A3"/>
    <n v="28498543"/>
    <s v="Ciencia de materiales"/>
    <s v="GL"/>
    <s v="GRUPO DE LABORATORIO"/>
    <s v="492L"/>
    <s v="LABORATORIO DE Ciencia de materiales"/>
    <s v="GRUPO-A3"/>
    <s v="Laboratorio de Ciencia de materiales"/>
    <s v="1S"/>
    <n v="28498543"/>
    <s v="PÉREZ"/>
    <s v="DE LA PARTE"/>
    <s v="Mª DE LAS MERCEDES"/>
    <s v="mdperez"/>
    <s v="mercedes.perez@unirioja.es"/>
    <n v="2.6"/>
    <m/>
    <n v="504"/>
    <s v="PROFESOR TITULAR UNIVERSIDAD"/>
    <s v="C01"/>
    <s v="TIEMPO COMPLETO"/>
    <s v="2011-11-28 00:00:00.0"/>
    <s v="null"/>
    <s v="DF100257"/>
    <s v="PROFESOR TITULAR DE UNIVERSIDAD"/>
    <s v="R110"/>
    <x v="10"/>
    <n v="65"/>
    <s v="CIENCIA DE LOS MATERIALES E INGENIERÍA METALÚRGICA"/>
  </r>
  <r>
    <x v="18"/>
    <x v="5"/>
    <n v="492"/>
    <s v="492L"/>
    <s v="GRUPO-B1"/>
    <n v="28498543"/>
    <s v="Ciencia de materiales"/>
    <s v="GL"/>
    <s v="GRUPO DE LABORATORIO"/>
    <s v="492L"/>
    <s v="LABORATORIO DE Ciencia de materiales"/>
    <s v="GRUPO-B1"/>
    <s v="Laboratorio de Ciencia de materiales"/>
    <s v="1S"/>
    <n v="28498543"/>
    <s v="PÉREZ"/>
    <s v="DE LA PARTE"/>
    <s v="Mª DE LAS MERCEDES"/>
    <s v="mdperez"/>
    <s v="mercedes.perez@unirioja.es"/>
    <n v="2.6"/>
    <m/>
    <n v="504"/>
    <s v="PROFESOR TITULAR UNIVERSIDAD"/>
    <s v="C01"/>
    <s v="TIEMPO COMPLETO"/>
    <s v="2011-11-28 00:00:00.0"/>
    <s v="null"/>
    <s v="DF100257"/>
    <s v="PROFESOR TITULAR DE UNIVERSIDAD"/>
    <s v="R110"/>
    <x v="10"/>
    <n v="65"/>
    <s v="CIENCIA DE LOS MATERIALES E INGENIERÍA METALÚRGICA"/>
  </r>
  <r>
    <x v="18"/>
    <x v="5"/>
    <n v="492"/>
    <s v="492L"/>
    <s v="GRUPO-B2"/>
    <n v="28498543"/>
    <s v="Ciencia de materiales"/>
    <s v="GL"/>
    <s v="GRUPO DE LABORATORIO"/>
    <s v="492L"/>
    <s v="LABORATORIO DE Ciencia de materiales"/>
    <s v="GRUPO-B2"/>
    <s v="Laboratorio de Ciencia de materiales"/>
    <s v="1S"/>
    <n v="28498543"/>
    <s v="PÉREZ"/>
    <s v="DE LA PARTE"/>
    <s v="Mª DE LAS MERCEDES"/>
    <s v="mdperez"/>
    <s v="mercedes.perez@unirioja.es"/>
    <n v="2.6"/>
    <m/>
    <n v="504"/>
    <s v="PROFESOR TITULAR UNIVERSIDAD"/>
    <s v="C01"/>
    <s v="TIEMPO COMPLETO"/>
    <s v="2011-11-28 00:00:00.0"/>
    <s v="null"/>
    <s v="DF100257"/>
    <s v="PROFESOR TITULAR DE UNIVERSIDAD"/>
    <s v="R110"/>
    <x v="10"/>
    <n v="65"/>
    <s v="CIENCIA DE LOS MATERIALES E INGENIERÍA METALÚRGICA"/>
  </r>
  <r>
    <x v="18"/>
    <x v="5"/>
    <n v="492"/>
    <s v="492R"/>
    <s v="GRUPO-A1"/>
    <n v="28498543"/>
    <s v="Ciencia de materiales"/>
    <s v="GR"/>
    <s v="GRUPO REDUCIDO"/>
    <s v="492R"/>
    <s v="GRUPO REDUCIDO DE Ciencia de materiales"/>
    <s v="GRUPO-A1"/>
    <s v="GR de Ciencia de Materiales"/>
    <s v="1S"/>
    <n v="28498543"/>
    <s v="PÉREZ"/>
    <s v="DE LA PARTE"/>
    <s v="Mª DE LAS MERCEDES"/>
    <s v="mdperez"/>
    <s v="mercedes.perez@unirioja.es"/>
    <n v="1"/>
    <m/>
    <n v="504"/>
    <s v="PROFESOR TITULAR UNIVERSIDAD"/>
    <s v="C01"/>
    <s v="TIEMPO COMPLETO"/>
    <s v="2011-11-28 00:00:00.0"/>
    <s v="null"/>
    <s v="DF100257"/>
    <s v="PROFESOR TITULAR DE UNIVERSIDAD"/>
    <s v="R110"/>
    <x v="10"/>
    <n v="65"/>
    <s v="CIENCIA DE LOS MATERIALES E INGENIERÍA METALÚRGICA"/>
  </r>
  <r>
    <x v="18"/>
    <x v="5"/>
    <n v="492"/>
    <s v="492R"/>
    <s v="GRUPO-A2"/>
    <n v="28498543"/>
    <s v="Ciencia de materiales"/>
    <s v="GR"/>
    <s v="GRUPO REDUCIDO"/>
    <s v="492R"/>
    <s v="GRUPO REDUCIDO DE Ciencia de materiales"/>
    <s v="GRUPO-A2"/>
    <s v="GR de Ciencia de Materiales"/>
    <s v="1S"/>
    <n v="28498543"/>
    <s v="PÉREZ"/>
    <s v="DE LA PARTE"/>
    <s v="Mª DE LAS MERCEDES"/>
    <s v="mdperez"/>
    <s v="mercedes.perez@unirioja.es"/>
    <n v="1"/>
    <m/>
    <n v="504"/>
    <s v="PROFESOR TITULAR UNIVERSIDAD"/>
    <s v="C01"/>
    <s v="TIEMPO COMPLETO"/>
    <s v="2011-11-28 00:00:00.0"/>
    <s v="null"/>
    <s v="DF100257"/>
    <s v="PROFESOR TITULAR DE UNIVERSIDAD"/>
    <s v="R110"/>
    <x v="10"/>
    <n v="65"/>
    <s v="CIENCIA DE LOS MATERIALES E INGENIERÍA METALÚRGICA"/>
  </r>
  <r>
    <x v="18"/>
    <x v="5"/>
    <n v="492"/>
    <s v="492R"/>
    <s v="GRUPO-B1"/>
    <n v="815254"/>
    <s v="Ciencia de materiales"/>
    <s v="GR"/>
    <s v="GRUPO REDUCIDO"/>
    <s v="492R"/>
    <s v="GRUPO REDUCIDO DE Ciencia de materiales"/>
    <s v="GRUPO-B1"/>
    <s v="GR de Ciencia de Materiales"/>
    <s v="1S"/>
    <n v="815254"/>
    <s v="MARTÍNEZ"/>
    <s v="CALVO"/>
    <s v="MARÍA ÁNGELES"/>
    <s v="anmartin"/>
    <s v="marian.martinez@unirioja.es"/>
    <n v="1"/>
    <m/>
    <n v="506"/>
    <s v="PROFESOR TITULAR DE ESCUELA UNIVERSITARI"/>
    <s v="01A"/>
    <s v="TIEMPO COMPLETO AMPLIADO"/>
    <s v="2012-09-01 00:00:00.0"/>
    <s v="null"/>
    <s v="DF31868"/>
    <s v="TITULAR DE ESCUELAS UNIVERSITARIAS"/>
    <s v="R110"/>
    <x v="10"/>
    <n v="65"/>
    <s v="CIENCIA DE LOS MATERIALES E INGENIERÍA METALÚRGICA"/>
  </r>
  <r>
    <x v="18"/>
    <x v="5"/>
    <n v="492"/>
    <s v="492R"/>
    <s v="GRUPO-B2"/>
    <n v="815254"/>
    <s v="Ciencia de materiales"/>
    <s v="GR"/>
    <s v="GRUPO REDUCIDO"/>
    <s v="492R"/>
    <s v="GRUPO REDUCIDO DE Ciencia de materiales"/>
    <s v="GRUPO-B2"/>
    <s v="GR de Ciencia de Materiales"/>
    <s v="1S"/>
    <n v="815254"/>
    <s v="MARTÍNEZ"/>
    <s v="CALVO"/>
    <s v="MARÍA ÁNGELES"/>
    <s v="anmartin"/>
    <s v="marian.martinez@unirioja.es"/>
    <n v="1"/>
    <m/>
    <n v="506"/>
    <s v="PROFESOR TITULAR DE ESCUELA UNIVERSITARI"/>
    <s v="01A"/>
    <s v="TIEMPO COMPLETO AMPLIADO"/>
    <s v="2012-09-01 00:00:00.0"/>
    <s v="null"/>
    <s v="DF31868"/>
    <s v="TITULAR DE ESCUELAS UNIVERSITARIAS"/>
    <s v="R110"/>
    <x v="10"/>
    <n v="65"/>
    <s v="CIENCIA DE LOS MATERIALES E INGENIERÍA METALÚRGICA"/>
  </r>
  <r>
    <x v="16"/>
    <x v="5"/>
    <n v="493"/>
    <s v="493G"/>
    <s v="GRUPO-A"/>
    <n v="16506383"/>
    <s v="Teoría de mecanismos"/>
    <s v="GG"/>
    <s v="GRUPO GRANDE"/>
    <s v="493G"/>
    <s v="GRUPO GRANDE DE Teoría de mecanismos"/>
    <s v="GRUPO-A"/>
    <s v="Grupo Garnde de Teoría de mecanismos"/>
    <s v="1S"/>
    <n v="16506383"/>
    <s v="ALBA"/>
    <s v="IRURZUN"/>
    <s v="JOSÉ ANTONIO"/>
    <s v="jalba"/>
    <s v="joseantonio.alba@unirioja.es"/>
    <n v="3"/>
    <n v="3"/>
    <n v="505"/>
    <s v="CATEDRATICO ESCUELA UNIVERSITARIA"/>
    <s v="01A"/>
    <s v="TIEMPO COMPLETO AMPLIADO"/>
    <s v="2016-09-15 00:00:00.0"/>
    <s v="null"/>
    <s v="DF31935"/>
    <s v="CATEDRÁTICO DE ESCUELA UNIVERSITARIA"/>
    <s v="R110"/>
    <x v="10"/>
    <n v="545"/>
    <s v="INGENIERÍA MECÁNICA"/>
  </r>
  <r>
    <x v="16"/>
    <x v="5"/>
    <n v="493"/>
    <s v="493G"/>
    <s v="GRUPO-B"/>
    <n v="16506383"/>
    <s v="Teoría de mecanismos"/>
    <s v="GG"/>
    <s v="GRUPO GRANDE"/>
    <s v="493G"/>
    <s v="GRUPO GRANDE DE Teoría de mecanismos"/>
    <s v="GRUPO-B"/>
    <s v="Grupo Garnde de Teoría de mecanismos"/>
    <s v="1S"/>
    <n v="16506383"/>
    <s v="ALBA"/>
    <s v="IRURZUN"/>
    <s v="JOSÉ ANTONIO"/>
    <s v="jalba"/>
    <s v="joseantonio.alba@unirioja.es"/>
    <n v="3"/>
    <n v="3"/>
    <n v="505"/>
    <s v="CATEDRATICO ESCUELA UNIVERSITARIA"/>
    <s v="01A"/>
    <s v="TIEMPO COMPLETO AMPLIADO"/>
    <s v="2016-09-15 00:00:00.0"/>
    <s v="null"/>
    <s v="DF31935"/>
    <s v="CATEDRÁTICO DE ESCUELA UNIVERSITARIA"/>
    <s v="R110"/>
    <x v="10"/>
    <n v="545"/>
    <s v="INGENIERÍA MECÁNICA"/>
  </r>
  <r>
    <x v="16"/>
    <x v="5"/>
    <n v="493"/>
    <s v="493I"/>
    <s v="GRUPO-A1"/>
    <n v="16564276"/>
    <s v="Teoría de mecanismos"/>
    <s v="GI"/>
    <s v="GRUPO DE INFORMÁTICA"/>
    <s v="493I"/>
    <s v="INFORMÁTICA DE Teoría de mecanismos"/>
    <s v="GRUPO-A1"/>
    <s v="Informática de Teoría de mecanismos"/>
    <s v="1S"/>
    <n v="16564276"/>
    <s v="GÓMEZ"/>
    <s v="CRISTÓBAL"/>
    <s v="JOSÉ ANTONIO"/>
    <s v="jggomez"/>
    <s v="jose-antonio.gomez@unirioja.es"/>
    <n v="1"/>
    <n v="1"/>
    <n v="533"/>
    <s v="COLABORADOR-TIPO 2 (Doctor)"/>
    <s v="C01"/>
    <s v="TIEMPO COMPLETO"/>
    <s v="2006-10-01 00:00:00.0"/>
    <s v="null"/>
    <s v="LD100577"/>
    <s v="COLABORADOR TIPO 2"/>
    <s v="R110"/>
    <x v="10"/>
    <n v="545"/>
    <s v="INGENIERÍA MECÁNICA"/>
  </r>
  <r>
    <x v="16"/>
    <x v="5"/>
    <n v="493"/>
    <s v="493I"/>
    <s v="GRUPO-A2"/>
    <n v="16564276"/>
    <s v="Teoría de mecanismos"/>
    <s v="GI"/>
    <s v="GRUPO DE INFORMÁTICA"/>
    <s v="493I"/>
    <s v="INFORMÁTICA DE Teoría de mecanismos"/>
    <s v="GRUPO-A2"/>
    <s v="Informática de Teoría de mecanismos"/>
    <s v="1S"/>
    <n v="16564276"/>
    <s v="GÓMEZ"/>
    <s v="CRISTÓBAL"/>
    <s v="JOSÉ ANTONIO"/>
    <s v="jggomez"/>
    <s v="jose-antonio.gomez@unirioja.es"/>
    <n v="1"/>
    <n v="1"/>
    <n v="533"/>
    <s v="COLABORADOR-TIPO 2 (Doctor)"/>
    <s v="C01"/>
    <s v="TIEMPO COMPLETO"/>
    <s v="2006-10-01 00:00:00.0"/>
    <s v="null"/>
    <s v="LD100577"/>
    <s v="COLABORADOR TIPO 2"/>
    <s v="R110"/>
    <x v="10"/>
    <n v="545"/>
    <s v="INGENIERÍA MECÁNICA"/>
  </r>
  <r>
    <x v="16"/>
    <x v="5"/>
    <n v="493"/>
    <s v="493I"/>
    <s v="GRUPO-A3"/>
    <n v="16564276"/>
    <s v="Teoría de mecanismos"/>
    <s v="GI"/>
    <s v="GRUPO DE INFORMÁTICA"/>
    <s v="493I"/>
    <s v="INFORMÁTICA DE Teoría de mecanismos"/>
    <s v="GRUPO-A3"/>
    <s v="Informática de Teoría de mecanismos"/>
    <s v="1S"/>
    <n v="16564276"/>
    <s v="GÓMEZ"/>
    <s v="CRISTÓBAL"/>
    <s v="JOSÉ ANTONIO"/>
    <s v="jggomez"/>
    <s v="jose-antonio.gomez@unirioja.es"/>
    <n v="1"/>
    <n v="1"/>
    <n v="533"/>
    <s v="COLABORADOR-TIPO 2 (Doctor)"/>
    <s v="C01"/>
    <s v="TIEMPO COMPLETO"/>
    <s v="2006-10-01 00:00:00.0"/>
    <s v="null"/>
    <s v="LD100577"/>
    <s v="COLABORADOR TIPO 2"/>
    <s v="R110"/>
    <x v="10"/>
    <n v="545"/>
    <s v="INGENIERÍA MECÁNICA"/>
  </r>
  <r>
    <x v="16"/>
    <x v="5"/>
    <n v="493"/>
    <s v="493I"/>
    <s v="GRUPO-A4"/>
    <n v="16506383"/>
    <s v="Teoría de mecanismos"/>
    <s v="GI"/>
    <s v="GRUPO DE INFORMÁTICA"/>
    <s v="493I"/>
    <s v="INFORMÁTICA DE Teoría de mecanismos"/>
    <s v="GRUPO-A4"/>
    <s v="Informática de Teoría de mecanismos"/>
    <s v="1S"/>
    <n v="16506383"/>
    <s v="ALBA"/>
    <s v="IRURZUN"/>
    <s v="JOSÉ ANTONIO"/>
    <s v="jalba"/>
    <s v="joseantonio.alba@unirioja.es"/>
    <n v="1"/>
    <n v="1"/>
    <n v="505"/>
    <s v="CATEDRATICO ESCUELA UNIVERSITARIA"/>
    <s v="01A"/>
    <s v="TIEMPO COMPLETO AMPLIADO"/>
    <s v="2016-09-15 00:00:00.0"/>
    <s v="null"/>
    <s v="DF31935"/>
    <s v="CATEDRÁTICO DE ESCUELA UNIVERSITARIA"/>
    <s v="R110"/>
    <x v="10"/>
    <n v="545"/>
    <s v="INGENIERÍA MECÁNICA"/>
  </r>
  <r>
    <x v="16"/>
    <x v="5"/>
    <n v="493"/>
    <s v="493I"/>
    <s v="GRUPO-B1"/>
    <n v="16564276"/>
    <s v="Teoría de mecanismos"/>
    <s v="GI"/>
    <s v="GRUPO DE INFORMÁTICA"/>
    <s v="493I"/>
    <s v="INFORMÁTICA DE Teoría de mecanismos"/>
    <s v="GRUPO-B1"/>
    <s v="Informática de Teoría de mecanismos"/>
    <s v="1S"/>
    <n v="16564276"/>
    <s v="GÓMEZ"/>
    <s v="CRISTÓBAL"/>
    <s v="JOSÉ ANTONIO"/>
    <s v="jggomez"/>
    <s v="jose-antonio.gomez@unirioja.es"/>
    <n v="1"/>
    <n v="1"/>
    <n v="533"/>
    <s v="COLABORADOR-TIPO 2 (Doctor)"/>
    <s v="C01"/>
    <s v="TIEMPO COMPLETO"/>
    <s v="2006-10-01 00:00:00.0"/>
    <s v="null"/>
    <s v="LD100577"/>
    <s v="COLABORADOR TIPO 2"/>
    <s v="R110"/>
    <x v="10"/>
    <n v="545"/>
    <s v="INGENIERÍA MECÁNICA"/>
  </r>
  <r>
    <x v="16"/>
    <x v="5"/>
    <n v="493"/>
    <s v="493I"/>
    <s v="GRUPO-B2"/>
    <n v="16564276"/>
    <s v="Teoría de mecanismos"/>
    <s v="GI"/>
    <s v="GRUPO DE INFORMÁTICA"/>
    <s v="493I"/>
    <s v="INFORMÁTICA DE Teoría de mecanismos"/>
    <s v="GRUPO-B2"/>
    <s v="Informática de Teoría de mecanismos"/>
    <s v="1S"/>
    <n v="16564276"/>
    <s v="GÓMEZ"/>
    <s v="CRISTÓBAL"/>
    <s v="JOSÉ ANTONIO"/>
    <s v="jggomez"/>
    <s v="jose-antonio.gomez@unirioja.es"/>
    <n v="1"/>
    <n v="1"/>
    <n v="533"/>
    <s v="COLABORADOR-TIPO 2 (Doctor)"/>
    <s v="C01"/>
    <s v="TIEMPO COMPLETO"/>
    <s v="2006-10-01 00:00:00.0"/>
    <s v="null"/>
    <s v="LD100577"/>
    <s v="COLABORADOR TIPO 2"/>
    <s v="R110"/>
    <x v="10"/>
    <n v="545"/>
    <s v="INGENIERÍA MECÁNICA"/>
  </r>
  <r>
    <x v="16"/>
    <x v="5"/>
    <n v="493"/>
    <s v="493I"/>
    <s v="GRUPO-B3"/>
    <n v="16564276"/>
    <s v="Teoría de mecanismos"/>
    <s v="GI"/>
    <s v="GRUPO DE INFORMÁTICA"/>
    <s v="493I"/>
    <s v="INFORMÁTICA DE Teoría de mecanismos"/>
    <s v="GRUPO-B3"/>
    <s v="Informática de Teoría de mecanismos"/>
    <s v="1S"/>
    <n v="16564276"/>
    <s v="GÓMEZ"/>
    <s v="CRISTÓBAL"/>
    <s v="JOSÉ ANTONIO"/>
    <s v="jggomez"/>
    <s v="jose-antonio.gomez@unirioja.es"/>
    <n v="1"/>
    <n v="1"/>
    <n v="533"/>
    <s v="COLABORADOR-TIPO 2 (Doctor)"/>
    <s v="C01"/>
    <s v="TIEMPO COMPLETO"/>
    <s v="2006-10-01 00:00:00.0"/>
    <s v="null"/>
    <s v="LD100577"/>
    <s v="COLABORADOR TIPO 2"/>
    <s v="R110"/>
    <x v="10"/>
    <n v="545"/>
    <s v="INGENIERÍA MECÁNICA"/>
  </r>
  <r>
    <x v="16"/>
    <x v="5"/>
    <n v="493"/>
    <s v="493I"/>
    <s v="GRUPO-B4"/>
    <n v="16506383"/>
    <s v="Teoría de mecanismos"/>
    <s v="GI"/>
    <s v="GRUPO DE INFORMÁTICA"/>
    <s v="493I"/>
    <s v="INFORMÁTICA DE Teoría de mecanismos"/>
    <s v="GRUPO-B4"/>
    <s v="Informática de Teoría de mecanismos"/>
    <s v="1S"/>
    <n v="16506383"/>
    <s v="ALBA"/>
    <s v="IRURZUN"/>
    <s v="JOSÉ ANTONIO"/>
    <s v="jalba"/>
    <s v="joseantonio.alba@unirioja.es"/>
    <n v="1"/>
    <n v="1"/>
    <n v="505"/>
    <s v="CATEDRATICO ESCUELA UNIVERSITARIA"/>
    <s v="01A"/>
    <s v="TIEMPO COMPLETO AMPLIADO"/>
    <s v="2016-09-15 00:00:00.0"/>
    <s v="null"/>
    <s v="DF31935"/>
    <s v="CATEDRÁTICO DE ESCUELA UNIVERSITARIA"/>
    <s v="R110"/>
    <x v="10"/>
    <n v="545"/>
    <s v="INGENIERÍA MECÁNICA"/>
  </r>
  <r>
    <x v="16"/>
    <x v="5"/>
    <n v="493"/>
    <s v="493L"/>
    <s v="GRUPO-A1"/>
    <n v="78743818"/>
    <s v="Teoría de mecanismos"/>
    <s v="GL"/>
    <s v="GRUPO DE LABORATORIO"/>
    <s v="493L"/>
    <s v="LABORATORIO DE Teoría de mecanismos"/>
    <s v="GRUPO-A1"/>
    <s v="Laboratorio de Teoría de mecanismos"/>
    <s v="1S"/>
    <n v="78743818"/>
    <s v="LOSTADO"/>
    <s v="LORZA"/>
    <s v="RUBÉN"/>
    <s v="rulostad"/>
    <s v="ruben.lostado@unirioja.es"/>
    <n v="1"/>
    <n v="1"/>
    <n v="504"/>
    <s v="PROFESOR TITULAR UNIVERSIDAD"/>
    <s v="C01"/>
    <s v="TIEMPO COMPLETO"/>
    <s v="2011-09-01 00:00:00.0"/>
    <s v="null"/>
    <s v="DF100304"/>
    <s v="PROFESOR TITULAR DE UNIVERSIDAD"/>
    <s v="R110"/>
    <x v="10"/>
    <n v="545"/>
    <s v="INGENIERÍA MECÁNICA"/>
  </r>
  <r>
    <x v="16"/>
    <x v="5"/>
    <n v="493"/>
    <s v="493L"/>
    <s v="GRUPO-A2"/>
    <n v="78743818"/>
    <s v="Teoría de mecanismos"/>
    <s v="GL"/>
    <s v="GRUPO DE LABORATORIO"/>
    <s v="493L"/>
    <s v="LABORATORIO DE Teoría de mecanismos"/>
    <s v="GRUPO-A2"/>
    <s v="Laboratorio de Teoría de mecanismos"/>
    <s v="1S"/>
    <n v="78743818"/>
    <s v="LOSTADO"/>
    <s v="LORZA"/>
    <s v="RUBÉN"/>
    <s v="rulostad"/>
    <s v="ruben.lostado@unirioja.es"/>
    <n v="1"/>
    <n v="1"/>
    <n v="504"/>
    <s v="PROFESOR TITULAR UNIVERSIDAD"/>
    <s v="C01"/>
    <s v="TIEMPO COMPLETO"/>
    <s v="2011-09-01 00:00:00.0"/>
    <s v="null"/>
    <s v="DF100304"/>
    <s v="PROFESOR TITULAR DE UNIVERSIDAD"/>
    <s v="R110"/>
    <x v="10"/>
    <n v="545"/>
    <s v="INGENIERÍA MECÁNICA"/>
  </r>
  <r>
    <x v="16"/>
    <x v="5"/>
    <n v="493"/>
    <s v="493L"/>
    <s v="GRUPO-A3"/>
    <n v="78743818"/>
    <s v="Teoría de mecanismos"/>
    <s v="GL"/>
    <s v="GRUPO DE LABORATORIO"/>
    <s v="493L"/>
    <s v="LABORATORIO DE Teoría de mecanismos"/>
    <s v="GRUPO-A3"/>
    <s v="Laboratorio de Teoría de mecanismos"/>
    <s v="1S"/>
    <n v="78743818"/>
    <s v="LOSTADO"/>
    <s v="LORZA"/>
    <s v="RUBÉN"/>
    <s v="rulostad"/>
    <s v="ruben.lostado@unirioja.es"/>
    <n v="1"/>
    <n v="1"/>
    <n v="504"/>
    <s v="PROFESOR TITULAR UNIVERSIDAD"/>
    <s v="C01"/>
    <s v="TIEMPO COMPLETO"/>
    <s v="2011-09-01 00:00:00.0"/>
    <s v="null"/>
    <s v="DF100304"/>
    <s v="PROFESOR TITULAR DE UNIVERSIDAD"/>
    <s v="R110"/>
    <x v="10"/>
    <n v="545"/>
    <s v="INGENIERÍA MECÁNICA"/>
  </r>
  <r>
    <x v="16"/>
    <x v="5"/>
    <n v="493"/>
    <s v="493L"/>
    <s v="GRUPO-A4"/>
    <n v="16506383"/>
    <s v="Teoría de mecanismos"/>
    <s v="GL"/>
    <s v="GRUPO DE LABORATORIO"/>
    <s v="493L"/>
    <s v="LABORATORIO DE Teoría de mecanismos"/>
    <s v="GRUPO-A4"/>
    <s v="Laboratorio de Teoría de mecanismos"/>
    <s v="1S"/>
    <n v="16506383"/>
    <s v="ALBA"/>
    <s v="IRURZUN"/>
    <s v="JOSÉ ANTONIO"/>
    <s v="jalba"/>
    <s v="joseantonio.alba@unirioja.es"/>
    <n v="1"/>
    <n v="1"/>
    <n v="505"/>
    <s v="CATEDRATICO ESCUELA UNIVERSITARIA"/>
    <s v="01A"/>
    <s v="TIEMPO COMPLETO AMPLIADO"/>
    <s v="2016-09-15 00:00:00.0"/>
    <s v="null"/>
    <s v="DF31935"/>
    <s v="CATEDRÁTICO DE ESCUELA UNIVERSITARIA"/>
    <s v="R110"/>
    <x v="10"/>
    <n v="545"/>
    <s v="INGENIERÍA MECÁNICA"/>
  </r>
  <r>
    <x v="16"/>
    <x v="5"/>
    <n v="493"/>
    <s v="493L"/>
    <s v="GRUPO-B1"/>
    <n v="78743818"/>
    <s v="Teoría de mecanismos"/>
    <s v="GL"/>
    <s v="GRUPO DE LABORATORIO"/>
    <s v="493L"/>
    <s v="LABORATORIO DE Teoría de mecanismos"/>
    <s v="GRUPO-B1"/>
    <s v="Laboratorio de Teoría de mecanismos"/>
    <s v="1S"/>
    <n v="78743818"/>
    <s v="LOSTADO"/>
    <s v="LORZA"/>
    <s v="RUBÉN"/>
    <s v="rulostad"/>
    <s v="ruben.lostado@unirioja.es"/>
    <n v="1"/>
    <n v="1"/>
    <n v="504"/>
    <s v="PROFESOR TITULAR UNIVERSIDAD"/>
    <s v="C01"/>
    <s v="TIEMPO COMPLETO"/>
    <s v="2011-09-01 00:00:00.0"/>
    <s v="null"/>
    <s v="DF100304"/>
    <s v="PROFESOR TITULAR DE UNIVERSIDAD"/>
    <s v="R110"/>
    <x v="10"/>
    <n v="545"/>
    <s v="INGENIERÍA MECÁNICA"/>
  </r>
  <r>
    <x v="16"/>
    <x v="5"/>
    <n v="493"/>
    <s v="493L"/>
    <s v="GRUPO-B2"/>
    <n v="78743818"/>
    <s v="Teoría de mecanismos"/>
    <s v="GL"/>
    <s v="GRUPO DE LABORATORIO"/>
    <s v="493L"/>
    <s v="LABORATORIO DE Teoría de mecanismos"/>
    <s v="GRUPO-B2"/>
    <s v="Laboratorio de Teoría de mecanismos"/>
    <s v="1S"/>
    <n v="78743818"/>
    <s v="LOSTADO"/>
    <s v="LORZA"/>
    <s v="RUBÉN"/>
    <s v="rulostad"/>
    <s v="ruben.lostado@unirioja.es"/>
    <n v="1"/>
    <n v="1"/>
    <n v="504"/>
    <s v="PROFESOR TITULAR UNIVERSIDAD"/>
    <s v="C01"/>
    <s v="TIEMPO COMPLETO"/>
    <s v="2011-09-01 00:00:00.0"/>
    <s v="null"/>
    <s v="DF100304"/>
    <s v="PROFESOR TITULAR DE UNIVERSIDAD"/>
    <s v="R110"/>
    <x v="10"/>
    <n v="545"/>
    <s v="INGENIERÍA MECÁNICA"/>
  </r>
  <r>
    <x v="16"/>
    <x v="5"/>
    <n v="493"/>
    <s v="493L"/>
    <s v="GRUPO-B3"/>
    <n v="78743818"/>
    <s v="Teoría de mecanismos"/>
    <s v="GL"/>
    <s v="GRUPO DE LABORATORIO"/>
    <s v="493L"/>
    <s v="LABORATORIO DE Teoría de mecanismos"/>
    <s v="GRUPO-B3"/>
    <s v="Laboratorio de Teoría de mecanismos"/>
    <s v="1S"/>
    <n v="78743818"/>
    <s v="LOSTADO"/>
    <s v="LORZA"/>
    <s v="RUBÉN"/>
    <s v="rulostad"/>
    <s v="ruben.lostado@unirioja.es"/>
    <n v="1"/>
    <n v="1"/>
    <n v="504"/>
    <s v="PROFESOR TITULAR UNIVERSIDAD"/>
    <s v="C01"/>
    <s v="TIEMPO COMPLETO"/>
    <s v="2011-09-01 00:00:00.0"/>
    <s v="null"/>
    <s v="DF100304"/>
    <s v="PROFESOR TITULAR DE UNIVERSIDAD"/>
    <s v="R110"/>
    <x v="10"/>
    <n v="545"/>
    <s v="INGENIERÍA MECÁNICA"/>
  </r>
  <r>
    <x v="16"/>
    <x v="5"/>
    <n v="493"/>
    <s v="493L"/>
    <s v="GRUPO-B4"/>
    <n v="16506383"/>
    <s v="Teoría de mecanismos"/>
    <s v="GL"/>
    <s v="GRUPO DE LABORATORIO"/>
    <s v="493L"/>
    <s v="LABORATORIO DE Teoría de mecanismos"/>
    <s v="GRUPO-B4"/>
    <s v="Laboratorio de Teoría de mecanismos"/>
    <s v="1S"/>
    <n v="16506383"/>
    <s v="ALBA"/>
    <s v="IRURZUN"/>
    <s v="JOSÉ ANTONIO"/>
    <s v="jalba"/>
    <s v="joseantonio.alba@unirioja.es"/>
    <n v="1"/>
    <n v="1"/>
    <n v="505"/>
    <s v="CATEDRATICO ESCUELA UNIVERSITARIA"/>
    <s v="01A"/>
    <s v="TIEMPO COMPLETO AMPLIADO"/>
    <s v="2016-09-15 00:00:00.0"/>
    <s v="null"/>
    <s v="DF31935"/>
    <s v="CATEDRÁTICO DE ESCUELA UNIVERSITARIA"/>
    <s v="R110"/>
    <x v="10"/>
    <n v="545"/>
    <s v="INGENIERÍA MECÁNICA"/>
  </r>
  <r>
    <x v="16"/>
    <x v="5"/>
    <n v="493"/>
    <s v="493R"/>
    <s v="GRUPO-A1"/>
    <n v="16506383"/>
    <s v="Teoría de mecanismos"/>
    <s v="GR"/>
    <s v="GRUPO REDUCIDO"/>
    <s v="493R"/>
    <s v="GRUPO REDUCIDO DE Teoría de mecanismos"/>
    <s v="GRUPO-A1"/>
    <s v="Grupo Reducido de Teoría de mecanismos"/>
    <s v="1S"/>
    <n v="16506383"/>
    <s v="ALBA"/>
    <s v="IRURZUN"/>
    <s v="JOSÉ ANTONIO"/>
    <s v="jalba"/>
    <s v="joseantonio.alba@unirioja.es"/>
    <n v="1"/>
    <n v="1"/>
    <n v="505"/>
    <s v="CATEDRATICO ESCUELA UNIVERSITARIA"/>
    <s v="01A"/>
    <s v="TIEMPO COMPLETO AMPLIADO"/>
    <s v="2016-09-15 00:00:00.0"/>
    <s v="null"/>
    <s v="DF31935"/>
    <s v="CATEDRÁTICO DE ESCUELA UNIVERSITARIA"/>
    <s v="R110"/>
    <x v="10"/>
    <n v="545"/>
    <s v="INGENIERÍA MECÁNICA"/>
  </r>
  <r>
    <x v="16"/>
    <x v="5"/>
    <n v="493"/>
    <s v="493R"/>
    <s v="GRUPO-A2"/>
    <n v="16506383"/>
    <s v="Teoría de mecanismos"/>
    <s v="GR"/>
    <s v="GRUPO REDUCIDO"/>
    <s v="493R"/>
    <s v="GRUPO REDUCIDO DE Teoría de mecanismos"/>
    <s v="GRUPO-A2"/>
    <s v="Grupo Reducido de Teoría de mecanismos"/>
    <s v="1S"/>
    <n v="16506383"/>
    <s v="ALBA"/>
    <s v="IRURZUN"/>
    <s v="JOSÉ ANTONIO"/>
    <s v="jalba"/>
    <s v="joseantonio.alba@unirioja.es"/>
    <n v="1"/>
    <n v="1"/>
    <n v="505"/>
    <s v="CATEDRATICO ESCUELA UNIVERSITARIA"/>
    <s v="01A"/>
    <s v="TIEMPO COMPLETO AMPLIADO"/>
    <s v="2016-09-15 00:00:00.0"/>
    <s v="null"/>
    <s v="DF31935"/>
    <s v="CATEDRÁTICO DE ESCUELA UNIVERSITARIA"/>
    <s v="R110"/>
    <x v="10"/>
    <n v="545"/>
    <s v="INGENIERÍA MECÁNICA"/>
  </r>
  <r>
    <x v="16"/>
    <x v="5"/>
    <n v="493"/>
    <s v="493R"/>
    <s v="GRUPO-A3"/>
    <n v="16506383"/>
    <s v="Teoría de mecanismos"/>
    <s v="GR"/>
    <s v="GRUPO REDUCIDO"/>
    <s v="493R"/>
    <s v="GRUPO REDUCIDO DE Teoría de mecanismos"/>
    <s v="GRUPO-A3"/>
    <s v="Grupo Reducido de Teoría de mecanismos"/>
    <s v="1S"/>
    <n v="16506383"/>
    <s v="ALBA"/>
    <s v="IRURZUN"/>
    <s v="JOSÉ ANTONIO"/>
    <s v="jalba"/>
    <s v="joseantonio.alba@unirioja.es"/>
    <n v="1"/>
    <n v="1"/>
    <n v="505"/>
    <s v="CATEDRATICO ESCUELA UNIVERSITARIA"/>
    <s v="01A"/>
    <s v="TIEMPO COMPLETO AMPLIADO"/>
    <s v="2016-09-15 00:00:00.0"/>
    <s v="null"/>
    <s v="DF31935"/>
    <s v="CATEDRÁTICO DE ESCUELA UNIVERSITARIA"/>
    <s v="R110"/>
    <x v="10"/>
    <n v="545"/>
    <s v="INGENIERÍA MECÁNICA"/>
  </r>
  <r>
    <x v="16"/>
    <x v="5"/>
    <n v="493"/>
    <s v="493R"/>
    <s v="GRUPO-A4"/>
    <n v="16506383"/>
    <s v="Teoría de mecanismos"/>
    <s v="GR"/>
    <s v="GRUPO REDUCIDO"/>
    <s v="493R"/>
    <s v="GRUPO REDUCIDO DE Teoría de mecanismos"/>
    <s v="GRUPO-A4"/>
    <s v="Grupo Reducido de Teoría de mecanismos"/>
    <s v="1S"/>
    <n v="16506383"/>
    <s v="ALBA"/>
    <s v="IRURZUN"/>
    <s v="JOSÉ ANTONIO"/>
    <s v="jalba"/>
    <s v="joseantonio.alba@unirioja.es"/>
    <n v="1"/>
    <n v="1"/>
    <n v="505"/>
    <s v="CATEDRATICO ESCUELA UNIVERSITARIA"/>
    <s v="01A"/>
    <s v="TIEMPO COMPLETO AMPLIADO"/>
    <s v="2016-09-15 00:00:00.0"/>
    <s v="null"/>
    <s v="DF31935"/>
    <s v="CATEDRÁTICO DE ESCUELA UNIVERSITARIA"/>
    <s v="R110"/>
    <x v="10"/>
    <n v="545"/>
    <s v="INGENIERÍA MECÁNICA"/>
  </r>
  <r>
    <x v="16"/>
    <x v="5"/>
    <n v="493"/>
    <s v="493R"/>
    <s v="GRUPO-B1"/>
    <n v="16506383"/>
    <s v="Teoría de mecanismos"/>
    <s v="GR"/>
    <s v="GRUPO REDUCIDO"/>
    <s v="493R"/>
    <s v="GRUPO REDUCIDO DE Teoría de mecanismos"/>
    <s v="GRUPO-B1"/>
    <s v="Grupo Reducido de Teoría de mecanismos"/>
    <s v="1S"/>
    <n v="16506383"/>
    <s v="ALBA"/>
    <s v="IRURZUN"/>
    <s v="JOSÉ ANTONIO"/>
    <s v="jalba"/>
    <s v="joseantonio.alba@unirioja.es"/>
    <n v="1"/>
    <n v="1"/>
    <n v="505"/>
    <s v="CATEDRATICO ESCUELA UNIVERSITARIA"/>
    <s v="01A"/>
    <s v="TIEMPO COMPLETO AMPLIADO"/>
    <s v="2016-09-15 00:00:00.0"/>
    <s v="null"/>
    <s v="DF31935"/>
    <s v="CATEDRÁTICO DE ESCUELA UNIVERSITARIA"/>
    <s v="R110"/>
    <x v="10"/>
    <n v="545"/>
    <s v="INGENIERÍA MECÁNICA"/>
  </r>
  <r>
    <x v="16"/>
    <x v="5"/>
    <n v="493"/>
    <s v="493R"/>
    <s v="GRUPO-B2"/>
    <n v="16506383"/>
    <s v="Teoría de mecanismos"/>
    <s v="GR"/>
    <s v="GRUPO REDUCIDO"/>
    <s v="493R"/>
    <s v="GRUPO REDUCIDO DE Teoría de mecanismos"/>
    <s v="GRUPO-B2"/>
    <s v="Grupo Reducido de Teoría de mecanismos"/>
    <s v="1S"/>
    <n v="16506383"/>
    <s v="ALBA"/>
    <s v="IRURZUN"/>
    <s v="JOSÉ ANTONIO"/>
    <s v="jalba"/>
    <s v="joseantonio.alba@unirioja.es"/>
    <n v="1"/>
    <n v="1"/>
    <n v="505"/>
    <s v="CATEDRATICO ESCUELA UNIVERSITARIA"/>
    <s v="01A"/>
    <s v="TIEMPO COMPLETO AMPLIADO"/>
    <s v="2016-09-15 00:00:00.0"/>
    <s v="null"/>
    <s v="DF31935"/>
    <s v="CATEDRÁTICO DE ESCUELA UNIVERSITARIA"/>
    <s v="R110"/>
    <x v="10"/>
    <n v="545"/>
    <s v="INGENIERÍA MECÁNICA"/>
  </r>
  <r>
    <x v="16"/>
    <x v="5"/>
    <n v="493"/>
    <s v="493R"/>
    <s v="GRUPO-B3"/>
    <n v="16506383"/>
    <s v="Teoría de mecanismos"/>
    <s v="GR"/>
    <s v="GRUPO REDUCIDO"/>
    <s v="493R"/>
    <s v="GRUPO REDUCIDO DE Teoría de mecanismos"/>
    <s v="GRUPO-B3"/>
    <s v="Grupo Reducido de Teoría de mecanismos"/>
    <s v="1S"/>
    <n v="16506383"/>
    <s v="ALBA"/>
    <s v="IRURZUN"/>
    <s v="JOSÉ ANTONIO"/>
    <s v="jalba"/>
    <s v="joseantonio.alba@unirioja.es"/>
    <n v="1"/>
    <n v="1"/>
    <n v="505"/>
    <s v="CATEDRATICO ESCUELA UNIVERSITARIA"/>
    <s v="01A"/>
    <s v="TIEMPO COMPLETO AMPLIADO"/>
    <s v="2016-09-15 00:00:00.0"/>
    <s v="null"/>
    <s v="DF31935"/>
    <s v="CATEDRÁTICO DE ESCUELA UNIVERSITARIA"/>
    <s v="R110"/>
    <x v="10"/>
    <n v="545"/>
    <s v="INGENIERÍA MECÁNICA"/>
  </r>
  <r>
    <x v="16"/>
    <x v="5"/>
    <n v="493"/>
    <s v="493R"/>
    <s v="GRUPO-B4"/>
    <n v="16506383"/>
    <s v="Teoría de mecanismos"/>
    <s v="GR"/>
    <s v="GRUPO REDUCIDO"/>
    <s v="493R"/>
    <s v="GRUPO REDUCIDO DE Teoría de mecanismos"/>
    <s v="GRUPO-B4"/>
    <s v="Grupo Reducido de Teoría de mecanismos"/>
    <s v="1S"/>
    <n v="16506383"/>
    <s v="ALBA"/>
    <s v="IRURZUN"/>
    <s v="JOSÉ ANTONIO"/>
    <s v="jalba"/>
    <s v="joseantonio.alba@unirioja.es"/>
    <n v="1"/>
    <n v="1"/>
    <n v="505"/>
    <s v="CATEDRATICO ESCUELA UNIVERSITARIA"/>
    <s v="01A"/>
    <s v="TIEMPO COMPLETO AMPLIADO"/>
    <s v="2016-09-15 00:00:00.0"/>
    <s v="null"/>
    <s v="DF31935"/>
    <s v="CATEDRÁTICO DE ESCUELA UNIVERSITARIA"/>
    <s v="R110"/>
    <x v="10"/>
    <n v="545"/>
    <s v="INGENIERÍA MECÁNICA"/>
  </r>
  <r>
    <x v="17"/>
    <x v="5"/>
    <n v="493"/>
    <s v="493G"/>
    <s v="GRUPO-A"/>
    <n v="16506383"/>
    <s v="Teoría de mecanismos"/>
    <s v="GG"/>
    <s v="GRUPO GRANDE"/>
    <s v="493G"/>
    <s v="GRUPO GRANDE DE Teoría de mecanismos"/>
    <s v="GRUPO-A"/>
    <s v="Grupo Garnde de Teoría de mecanismos"/>
    <s v="1S"/>
    <n v="16506383"/>
    <s v="ALBA"/>
    <s v="IRURZUN"/>
    <s v="JOSÉ ANTONIO"/>
    <s v="jalba"/>
    <s v="joseantonio.alba@unirioja.es"/>
    <n v="3"/>
    <m/>
    <n v="505"/>
    <s v="CATEDRATICO ESCUELA UNIVERSITARIA"/>
    <s v="01A"/>
    <s v="TIEMPO COMPLETO AMPLIADO"/>
    <s v="2016-09-15 00:00:00.0"/>
    <s v="null"/>
    <s v="DF31935"/>
    <s v="CATEDRÁTICO DE ESCUELA UNIVERSITARIA"/>
    <s v="R110"/>
    <x v="10"/>
    <n v="545"/>
    <s v="INGENIERÍA MECÁNICA"/>
  </r>
  <r>
    <x v="17"/>
    <x v="5"/>
    <n v="493"/>
    <s v="493G"/>
    <s v="GRUPO-B"/>
    <n v="16506383"/>
    <s v="Teoría de mecanismos"/>
    <s v="GG"/>
    <s v="GRUPO GRANDE"/>
    <s v="493G"/>
    <s v="GRUPO GRANDE DE Teoría de mecanismos"/>
    <s v="GRUPO-B"/>
    <s v="Grupo Garnde de Teoría de mecanismos"/>
    <s v="1S"/>
    <n v="16506383"/>
    <s v="ALBA"/>
    <s v="IRURZUN"/>
    <s v="JOSÉ ANTONIO"/>
    <s v="jalba"/>
    <s v="joseantonio.alba@unirioja.es"/>
    <n v="3"/>
    <m/>
    <n v="505"/>
    <s v="CATEDRATICO ESCUELA UNIVERSITARIA"/>
    <s v="01A"/>
    <s v="TIEMPO COMPLETO AMPLIADO"/>
    <s v="2016-09-15 00:00:00.0"/>
    <s v="null"/>
    <s v="DF31935"/>
    <s v="CATEDRÁTICO DE ESCUELA UNIVERSITARIA"/>
    <s v="R110"/>
    <x v="10"/>
    <n v="545"/>
    <s v="INGENIERÍA MECÁNICA"/>
  </r>
  <r>
    <x v="17"/>
    <x v="5"/>
    <n v="493"/>
    <s v="493I"/>
    <s v="GRUPO-A1"/>
    <n v="16564276"/>
    <s v="Teoría de mecanismos"/>
    <s v="GI"/>
    <s v="GRUPO DE INFORMÁTICA"/>
    <s v="493I"/>
    <s v="INFORMÁTICA DE Teoría de mecanismos"/>
    <s v="GRUPO-A1"/>
    <s v="Informática de Teoría de mecanismos"/>
    <s v="1S"/>
    <n v="16564276"/>
    <s v="GÓMEZ"/>
    <s v="CRISTÓBAL"/>
    <s v="JOSÉ ANTONIO"/>
    <s v="jggomez"/>
    <s v="jose-antonio.gomez@unirioja.es"/>
    <n v="1"/>
    <m/>
    <n v="533"/>
    <s v="COLABORADOR-TIPO 2 (Doctor)"/>
    <s v="C01"/>
    <s v="TIEMPO COMPLETO"/>
    <s v="2006-10-01 00:00:00.0"/>
    <s v="null"/>
    <s v="LD100577"/>
    <s v="COLABORADOR TIPO 2"/>
    <s v="R110"/>
    <x v="10"/>
    <n v="545"/>
    <s v="INGENIERÍA MECÁNICA"/>
  </r>
  <r>
    <x v="17"/>
    <x v="5"/>
    <n v="493"/>
    <s v="493I"/>
    <s v="GRUPO-A2"/>
    <n v="16564276"/>
    <s v="Teoría de mecanismos"/>
    <s v="GI"/>
    <s v="GRUPO DE INFORMÁTICA"/>
    <s v="493I"/>
    <s v="INFORMÁTICA DE Teoría de mecanismos"/>
    <s v="GRUPO-A2"/>
    <s v="Informática de Teoría de mecanismos"/>
    <s v="1S"/>
    <n v="16564276"/>
    <s v="GÓMEZ"/>
    <s v="CRISTÓBAL"/>
    <s v="JOSÉ ANTONIO"/>
    <s v="jggomez"/>
    <s v="jose-antonio.gomez@unirioja.es"/>
    <n v="1"/>
    <m/>
    <n v="533"/>
    <s v="COLABORADOR-TIPO 2 (Doctor)"/>
    <s v="C01"/>
    <s v="TIEMPO COMPLETO"/>
    <s v="2006-10-01 00:00:00.0"/>
    <s v="null"/>
    <s v="LD100577"/>
    <s v="COLABORADOR TIPO 2"/>
    <s v="R110"/>
    <x v="10"/>
    <n v="545"/>
    <s v="INGENIERÍA MECÁNICA"/>
  </r>
  <r>
    <x v="17"/>
    <x v="5"/>
    <n v="493"/>
    <s v="493I"/>
    <s v="GRUPO-A3"/>
    <n v="16564276"/>
    <s v="Teoría de mecanismos"/>
    <s v="GI"/>
    <s v="GRUPO DE INFORMÁTICA"/>
    <s v="493I"/>
    <s v="INFORMÁTICA DE Teoría de mecanismos"/>
    <s v="GRUPO-A3"/>
    <s v="Informática de Teoría de mecanismos"/>
    <s v="1S"/>
    <n v="16564276"/>
    <s v="GÓMEZ"/>
    <s v="CRISTÓBAL"/>
    <s v="JOSÉ ANTONIO"/>
    <s v="jggomez"/>
    <s v="jose-antonio.gomez@unirioja.es"/>
    <n v="1"/>
    <m/>
    <n v="533"/>
    <s v="COLABORADOR-TIPO 2 (Doctor)"/>
    <s v="C01"/>
    <s v="TIEMPO COMPLETO"/>
    <s v="2006-10-01 00:00:00.0"/>
    <s v="null"/>
    <s v="LD100577"/>
    <s v="COLABORADOR TIPO 2"/>
    <s v="R110"/>
    <x v="10"/>
    <n v="545"/>
    <s v="INGENIERÍA MECÁNICA"/>
  </r>
  <r>
    <x v="17"/>
    <x v="5"/>
    <n v="493"/>
    <s v="493I"/>
    <s v="GRUPO-A4"/>
    <n v="16506383"/>
    <s v="Teoría de mecanismos"/>
    <s v="GI"/>
    <s v="GRUPO DE INFORMÁTICA"/>
    <s v="493I"/>
    <s v="INFORMÁTICA DE Teoría de mecanismos"/>
    <s v="GRUPO-A4"/>
    <s v="Informática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7"/>
    <x v="5"/>
    <n v="493"/>
    <s v="493I"/>
    <s v="GRUPO-B1"/>
    <n v="16564276"/>
    <s v="Teoría de mecanismos"/>
    <s v="GI"/>
    <s v="GRUPO DE INFORMÁTICA"/>
    <s v="493I"/>
    <s v="INFORMÁTICA DE Teoría de mecanismos"/>
    <s v="GRUPO-B1"/>
    <s v="Informática de Teoría de mecanismos"/>
    <s v="1S"/>
    <n v="16564276"/>
    <s v="GÓMEZ"/>
    <s v="CRISTÓBAL"/>
    <s v="JOSÉ ANTONIO"/>
    <s v="jggomez"/>
    <s v="jose-antonio.gomez@unirioja.es"/>
    <n v="1"/>
    <m/>
    <n v="533"/>
    <s v="COLABORADOR-TIPO 2 (Doctor)"/>
    <s v="C01"/>
    <s v="TIEMPO COMPLETO"/>
    <s v="2006-10-01 00:00:00.0"/>
    <s v="null"/>
    <s v="LD100577"/>
    <s v="COLABORADOR TIPO 2"/>
    <s v="R110"/>
    <x v="10"/>
    <n v="545"/>
    <s v="INGENIERÍA MECÁNICA"/>
  </r>
  <r>
    <x v="17"/>
    <x v="5"/>
    <n v="493"/>
    <s v="493I"/>
    <s v="GRUPO-B2"/>
    <n v="16564276"/>
    <s v="Teoría de mecanismos"/>
    <s v="GI"/>
    <s v="GRUPO DE INFORMÁTICA"/>
    <s v="493I"/>
    <s v="INFORMÁTICA DE Teoría de mecanismos"/>
    <s v="GRUPO-B2"/>
    <s v="Informática de Teoría de mecanismos"/>
    <s v="1S"/>
    <n v="16564276"/>
    <s v="GÓMEZ"/>
    <s v="CRISTÓBAL"/>
    <s v="JOSÉ ANTONIO"/>
    <s v="jggomez"/>
    <s v="jose-antonio.gomez@unirioja.es"/>
    <n v="1"/>
    <m/>
    <n v="533"/>
    <s v="COLABORADOR-TIPO 2 (Doctor)"/>
    <s v="C01"/>
    <s v="TIEMPO COMPLETO"/>
    <s v="2006-10-01 00:00:00.0"/>
    <s v="null"/>
    <s v="LD100577"/>
    <s v="COLABORADOR TIPO 2"/>
    <s v="R110"/>
    <x v="10"/>
    <n v="545"/>
    <s v="INGENIERÍA MECÁNICA"/>
  </r>
  <r>
    <x v="17"/>
    <x v="5"/>
    <n v="493"/>
    <s v="493I"/>
    <s v="GRUPO-B3"/>
    <n v="16564276"/>
    <s v="Teoría de mecanismos"/>
    <s v="GI"/>
    <s v="GRUPO DE INFORMÁTICA"/>
    <s v="493I"/>
    <s v="INFORMÁTICA DE Teoría de mecanismos"/>
    <s v="GRUPO-B3"/>
    <s v="Informática de Teoría de mecanismos"/>
    <s v="1S"/>
    <n v="16564276"/>
    <s v="GÓMEZ"/>
    <s v="CRISTÓBAL"/>
    <s v="JOSÉ ANTONIO"/>
    <s v="jggomez"/>
    <s v="jose-antonio.gomez@unirioja.es"/>
    <n v="1"/>
    <m/>
    <n v="533"/>
    <s v="COLABORADOR-TIPO 2 (Doctor)"/>
    <s v="C01"/>
    <s v="TIEMPO COMPLETO"/>
    <s v="2006-10-01 00:00:00.0"/>
    <s v="null"/>
    <s v="LD100577"/>
    <s v="COLABORADOR TIPO 2"/>
    <s v="R110"/>
    <x v="10"/>
    <n v="545"/>
    <s v="INGENIERÍA MECÁNICA"/>
  </r>
  <r>
    <x v="17"/>
    <x v="5"/>
    <n v="493"/>
    <s v="493I"/>
    <s v="GRUPO-B4"/>
    <n v="16506383"/>
    <s v="Teoría de mecanismos"/>
    <s v="GI"/>
    <s v="GRUPO DE INFORMÁTICA"/>
    <s v="493I"/>
    <s v="INFORMÁTICA DE Teoría de mecanismos"/>
    <s v="GRUPO-B4"/>
    <s v="Informática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7"/>
    <x v="5"/>
    <n v="493"/>
    <s v="493L"/>
    <s v="GRUPO-A1"/>
    <n v="78743818"/>
    <s v="Teoría de mecanismos"/>
    <s v="GL"/>
    <s v="GRUPO DE LABORATORIO"/>
    <s v="493L"/>
    <s v="LABORATORIO DE Teoría de mecanismos"/>
    <s v="GRUPO-A1"/>
    <s v="Laboratorio de Teoría de mecanismos"/>
    <s v="1S"/>
    <n v="78743818"/>
    <s v="LOSTADO"/>
    <s v="LORZA"/>
    <s v="RUBÉN"/>
    <s v="rulostad"/>
    <s v="ruben.lostado@unirioja.es"/>
    <n v="1"/>
    <m/>
    <n v="504"/>
    <s v="PROFESOR TITULAR UNIVERSIDAD"/>
    <s v="C01"/>
    <s v="TIEMPO COMPLETO"/>
    <s v="2011-09-01 00:00:00.0"/>
    <s v="null"/>
    <s v="DF100304"/>
    <s v="PROFESOR TITULAR DE UNIVERSIDAD"/>
    <s v="R110"/>
    <x v="10"/>
    <n v="545"/>
    <s v="INGENIERÍA MECÁNICA"/>
  </r>
  <r>
    <x v="17"/>
    <x v="5"/>
    <n v="493"/>
    <s v="493L"/>
    <s v="GRUPO-A2"/>
    <n v="78743818"/>
    <s v="Teoría de mecanismos"/>
    <s v="GL"/>
    <s v="GRUPO DE LABORATORIO"/>
    <s v="493L"/>
    <s v="LABORATORIO DE Teoría de mecanismos"/>
    <s v="GRUPO-A2"/>
    <s v="Laboratorio de Teoría de mecanismos"/>
    <s v="1S"/>
    <n v="78743818"/>
    <s v="LOSTADO"/>
    <s v="LORZA"/>
    <s v="RUBÉN"/>
    <s v="rulostad"/>
    <s v="ruben.lostado@unirioja.es"/>
    <n v="1"/>
    <m/>
    <n v="504"/>
    <s v="PROFESOR TITULAR UNIVERSIDAD"/>
    <s v="C01"/>
    <s v="TIEMPO COMPLETO"/>
    <s v="2011-09-01 00:00:00.0"/>
    <s v="null"/>
    <s v="DF100304"/>
    <s v="PROFESOR TITULAR DE UNIVERSIDAD"/>
    <s v="R110"/>
    <x v="10"/>
    <n v="545"/>
    <s v="INGENIERÍA MECÁNICA"/>
  </r>
  <r>
    <x v="17"/>
    <x v="5"/>
    <n v="493"/>
    <s v="493L"/>
    <s v="GRUPO-A3"/>
    <n v="78743818"/>
    <s v="Teoría de mecanismos"/>
    <s v="GL"/>
    <s v="GRUPO DE LABORATORIO"/>
    <s v="493L"/>
    <s v="LABORATORIO DE Teoría de mecanismos"/>
    <s v="GRUPO-A3"/>
    <s v="Laboratorio de Teoría de mecanismos"/>
    <s v="1S"/>
    <n v="78743818"/>
    <s v="LOSTADO"/>
    <s v="LORZA"/>
    <s v="RUBÉN"/>
    <s v="rulostad"/>
    <s v="ruben.lostado@unirioja.es"/>
    <n v="1"/>
    <m/>
    <n v="504"/>
    <s v="PROFESOR TITULAR UNIVERSIDAD"/>
    <s v="C01"/>
    <s v="TIEMPO COMPLETO"/>
    <s v="2011-09-01 00:00:00.0"/>
    <s v="null"/>
    <s v="DF100304"/>
    <s v="PROFESOR TITULAR DE UNIVERSIDAD"/>
    <s v="R110"/>
    <x v="10"/>
    <n v="545"/>
    <s v="INGENIERÍA MECÁNICA"/>
  </r>
  <r>
    <x v="17"/>
    <x v="5"/>
    <n v="493"/>
    <s v="493L"/>
    <s v="GRUPO-A4"/>
    <n v="16506383"/>
    <s v="Teoría de mecanismos"/>
    <s v="GL"/>
    <s v="GRUPO DE LABORATORIO"/>
    <s v="493L"/>
    <s v="LABORATORIO DE Teoría de mecanismos"/>
    <s v="GRUPO-A4"/>
    <s v="Laboratorio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7"/>
    <x v="5"/>
    <n v="493"/>
    <s v="493L"/>
    <s v="GRUPO-B1"/>
    <n v="78743818"/>
    <s v="Teoría de mecanismos"/>
    <s v="GL"/>
    <s v="GRUPO DE LABORATORIO"/>
    <s v="493L"/>
    <s v="LABORATORIO DE Teoría de mecanismos"/>
    <s v="GRUPO-B1"/>
    <s v="Laboratorio de Teoría de mecanismos"/>
    <s v="1S"/>
    <n v="78743818"/>
    <s v="LOSTADO"/>
    <s v="LORZA"/>
    <s v="RUBÉN"/>
    <s v="rulostad"/>
    <s v="ruben.lostado@unirioja.es"/>
    <n v="1"/>
    <m/>
    <n v="504"/>
    <s v="PROFESOR TITULAR UNIVERSIDAD"/>
    <s v="C01"/>
    <s v="TIEMPO COMPLETO"/>
    <s v="2011-09-01 00:00:00.0"/>
    <s v="null"/>
    <s v="DF100304"/>
    <s v="PROFESOR TITULAR DE UNIVERSIDAD"/>
    <s v="R110"/>
    <x v="10"/>
    <n v="545"/>
    <s v="INGENIERÍA MECÁNICA"/>
  </r>
  <r>
    <x v="17"/>
    <x v="5"/>
    <n v="493"/>
    <s v="493L"/>
    <s v="GRUPO-B2"/>
    <n v="78743818"/>
    <s v="Teoría de mecanismos"/>
    <s v="GL"/>
    <s v="GRUPO DE LABORATORIO"/>
    <s v="493L"/>
    <s v="LABORATORIO DE Teoría de mecanismos"/>
    <s v="GRUPO-B2"/>
    <s v="Laboratorio de Teoría de mecanismos"/>
    <s v="1S"/>
    <n v="78743818"/>
    <s v="LOSTADO"/>
    <s v="LORZA"/>
    <s v="RUBÉN"/>
    <s v="rulostad"/>
    <s v="ruben.lostado@unirioja.es"/>
    <n v="1"/>
    <m/>
    <n v="504"/>
    <s v="PROFESOR TITULAR UNIVERSIDAD"/>
    <s v="C01"/>
    <s v="TIEMPO COMPLETO"/>
    <s v="2011-09-01 00:00:00.0"/>
    <s v="null"/>
    <s v="DF100304"/>
    <s v="PROFESOR TITULAR DE UNIVERSIDAD"/>
    <s v="R110"/>
    <x v="10"/>
    <n v="545"/>
    <s v="INGENIERÍA MECÁNICA"/>
  </r>
  <r>
    <x v="17"/>
    <x v="5"/>
    <n v="493"/>
    <s v="493L"/>
    <s v="GRUPO-B3"/>
    <n v="78743818"/>
    <s v="Teoría de mecanismos"/>
    <s v="GL"/>
    <s v="GRUPO DE LABORATORIO"/>
    <s v="493L"/>
    <s v="LABORATORIO DE Teoría de mecanismos"/>
    <s v="GRUPO-B3"/>
    <s v="Laboratorio de Teoría de mecanismos"/>
    <s v="1S"/>
    <n v="78743818"/>
    <s v="LOSTADO"/>
    <s v="LORZA"/>
    <s v="RUBÉN"/>
    <s v="rulostad"/>
    <s v="ruben.lostado@unirioja.es"/>
    <n v="1"/>
    <m/>
    <n v="504"/>
    <s v="PROFESOR TITULAR UNIVERSIDAD"/>
    <s v="C01"/>
    <s v="TIEMPO COMPLETO"/>
    <s v="2011-09-01 00:00:00.0"/>
    <s v="null"/>
    <s v="DF100304"/>
    <s v="PROFESOR TITULAR DE UNIVERSIDAD"/>
    <s v="R110"/>
    <x v="10"/>
    <n v="545"/>
    <s v="INGENIERÍA MECÁNICA"/>
  </r>
  <r>
    <x v="17"/>
    <x v="5"/>
    <n v="493"/>
    <s v="493L"/>
    <s v="GRUPO-B4"/>
    <n v="16506383"/>
    <s v="Teoría de mecanismos"/>
    <s v="GL"/>
    <s v="GRUPO DE LABORATORIO"/>
    <s v="493L"/>
    <s v="LABORATORIO DE Teoría de mecanismos"/>
    <s v="GRUPO-B4"/>
    <s v="Laboratorio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7"/>
    <x v="5"/>
    <n v="493"/>
    <s v="493R"/>
    <s v="GRUPO-A1"/>
    <n v="16506383"/>
    <s v="Teoría de mecanismos"/>
    <s v="GR"/>
    <s v="GRUPO REDUCIDO"/>
    <s v="493R"/>
    <s v="GRUPO REDUCIDO DE Teoría de mecanismos"/>
    <s v="GRUPO-A1"/>
    <s v="Grupo Reducido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7"/>
    <x v="5"/>
    <n v="493"/>
    <s v="493R"/>
    <s v="GRUPO-A2"/>
    <n v="16506383"/>
    <s v="Teoría de mecanismos"/>
    <s v="GR"/>
    <s v="GRUPO REDUCIDO"/>
    <s v="493R"/>
    <s v="GRUPO REDUCIDO DE Teoría de mecanismos"/>
    <s v="GRUPO-A2"/>
    <s v="Grupo Reducido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7"/>
    <x v="5"/>
    <n v="493"/>
    <s v="493R"/>
    <s v="GRUPO-A3"/>
    <n v="16506383"/>
    <s v="Teoría de mecanismos"/>
    <s v="GR"/>
    <s v="GRUPO REDUCIDO"/>
    <s v="493R"/>
    <s v="GRUPO REDUCIDO DE Teoría de mecanismos"/>
    <s v="GRUPO-A3"/>
    <s v="Grupo Reducido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7"/>
    <x v="5"/>
    <n v="493"/>
    <s v="493R"/>
    <s v="GRUPO-A4"/>
    <n v="16506383"/>
    <s v="Teoría de mecanismos"/>
    <s v="GR"/>
    <s v="GRUPO REDUCIDO"/>
    <s v="493R"/>
    <s v="GRUPO REDUCIDO DE Teoría de mecanismos"/>
    <s v="GRUPO-A4"/>
    <s v="Grupo Reducido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7"/>
    <x v="5"/>
    <n v="493"/>
    <s v="493R"/>
    <s v="GRUPO-B1"/>
    <n v="16506383"/>
    <s v="Teoría de mecanismos"/>
    <s v="GR"/>
    <s v="GRUPO REDUCIDO"/>
    <s v="493R"/>
    <s v="GRUPO REDUCIDO DE Teoría de mecanismos"/>
    <s v="GRUPO-B1"/>
    <s v="Grupo Reducido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7"/>
    <x v="5"/>
    <n v="493"/>
    <s v="493R"/>
    <s v="GRUPO-B2"/>
    <n v="16506383"/>
    <s v="Teoría de mecanismos"/>
    <s v="GR"/>
    <s v="GRUPO REDUCIDO"/>
    <s v="493R"/>
    <s v="GRUPO REDUCIDO DE Teoría de mecanismos"/>
    <s v="GRUPO-B2"/>
    <s v="Grupo Reducido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7"/>
    <x v="5"/>
    <n v="493"/>
    <s v="493R"/>
    <s v="GRUPO-B3"/>
    <n v="16506383"/>
    <s v="Teoría de mecanismos"/>
    <s v="GR"/>
    <s v="GRUPO REDUCIDO"/>
    <s v="493R"/>
    <s v="GRUPO REDUCIDO DE Teoría de mecanismos"/>
    <s v="GRUPO-B3"/>
    <s v="Grupo Reducido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7"/>
    <x v="5"/>
    <n v="493"/>
    <s v="493R"/>
    <s v="GRUPO-B4"/>
    <n v="16506383"/>
    <s v="Teoría de mecanismos"/>
    <s v="GR"/>
    <s v="GRUPO REDUCIDO"/>
    <s v="493R"/>
    <s v="GRUPO REDUCIDO DE Teoría de mecanismos"/>
    <s v="GRUPO-B4"/>
    <s v="Grupo Reducido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8"/>
    <x v="5"/>
    <n v="493"/>
    <s v="493G"/>
    <s v="GRUPO-A"/>
    <n v="16506383"/>
    <s v="Teoría de mecanismos"/>
    <s v="GG"/>
    <s v="GRUPO GRANDE"/>
    <s v="493G"/>
    <s v="GRUPO GRANDE DE Teoría de mecanismos"/>
    <s v="GRUPO-A"/>
    <s v="Grupo Garnde de Teoría de mecanismos"/>
    <s v="1S"/>
    <n v="16506383"/>
    <s v="ALBA"/>
    <s v="IRURZUN"/>
    <s v="JOSÉ ANTONIO"/>
    <s v="jalba"/>
    <s v="joseantonio.alba@unirioja.es"/>
    <n v="3"/>
    <m/>
    <n v="505"/>
    <s v="CATEDRATICO ESCUELA UNIVERSITARIA"/>
    <s v="01A"/>
    <s v="TIEMPO COMPLETO AMPLIADO"/>
    <s v="2016-09-15 00:00:00.0"/>
    <s v="null"/>
    <s v="DF31935"/>
    <s v="CATEDRÁTICO DE ESCUELA UNIVERSITARIA"/>
    <s v="R110"/>
    <x v="10"/>
    <n v="545"/>
    <s v="INGENIERÍA MECÁNICA"/>
  </r>
  <r>
    <x v="18"/>
    <x v="5"/>
    <n v="493"/>
    <s v="493G"/>
    <s v="GRUPO-B"/>
    <n v="16506383"/>
    <s v="Teoría de mecanismos"/>
    <s v="GG"/>
    <s v="GRUPO GRANDE"/>
    <s v="493G"/>
    <s v="GRUPO GRANDE DE Teoría de mecanismos"/>
    <s v="GRUPO-B"/>
    <s v="Grupo Garnde de Teoría de mecanismos"/>
    <s v="1S"/>
    <n v="16506383"/>
    <s v="ALBA"/>
    <s v="IRURZUN"/>
    <s v="JOSÉ ANTONIO"/>
    <s v="jalba"/>
    <s v="joseantonio.alba@unirioja.es"/>
    <n v="3"/>
    <m/>
    <n v="505"/>
    <s v="CATEDRATICO ESCUELA UNIVERSITARIA"/>
    <s v="01A"/>
    <s v="TIEMPO COMPLETO AMPLIADO"/>
    <s v="2016-09-15 00:00:00.0"/>
    <s v="null"/>
    <s v="DF31935"/>
    <s v="CATEDRÁTICO DE ESCUELA UNIVERSITARIA"/>
    <s v="R110"/>
    <x v="10"/>
    <n v="545"/>
    <s v="INGENIERÍA MECÁNICA"/>
  </r>
  <r>
    <x v="18"/>
    <x v="5"/>
    <n v="493"/>
    <s v="493I"/>
    <s v="GRUPO-A1"/>
    <n v="16564276"/>
    <s v="Teoría de mecanismos"/>
    <s v="GI"/>
    <s v="GRUPO DE INFORMÁTICA"/>
    <s v="493I"/>
    <s v="INFORMÁTICA DE Teoría de mecanismos"/>
    <s v="GRUPO-A1"/>
    <s v="Informática de Teoría de mecanismos"/>
    <s v="1S"/>
    <n v="16564276"/>
    <s v="GÓMEZ"/>
    <s v="CRISTÓBAL"/>
    <s v="JOSÉ ANTONIO"/>
    <s v="jggomez"/>
    <s v="jose-antonio.gomez@unirioja.es"/>
    <n v="1"/>
    <m/>
    <n v="533"/>
    <s v="COLABORADOR-TIPO 2 (Doctor)"/>
    <s v="C01"/>
    <s v="TIEMPO COMPLETO"/>
    <s v="2006-10-01 00:00:00.0"/>
    <s v="null"/>
    <s v="LD100577"/>
    <s v="COLABORADOR TIPO 2"/>
    <s v="R110"/>
    <x v="10"/>
    <n v="545"/>
    <s v="INGENIERÍA MECÁNICA"/>
  </r>
  <r>
    <x v="18"/>
    <x v="5"/>
    <n v="493"/>
    <s v="493I"/>
    <s v="GRUPO-A2"/>
    <n v="16564276"/>
    <s v="Teoría de mecanismos"/>
    <s v="GI"/>
    <s v="GRUPO DE INFORMÁTICA"/>
    <s v="493I"/>
    <s v="INFORMÁTICA DE Teoría de mecanismos"/>
    <s v="GRUPO-A2"/>
    <s v="Informática de Teoría de mecanismos"/>
    <s v="1S"/>
    <n v="16564276"/>
    <s v="GÓMEZ"/>
    <s v="CRISTÓBAL"/>
    <s v="JOSÉ ANTONIO"/>
    <s v="jggomez"/>
    <s v="jose-antonio.gomez@unirioja.es"/>
    <n v="1"/>
    <m/>
    <n v="533"/>
    <s v="COLABORADOR-TIPO 2 (Doctor)"/>
    <s v="C01"/>
    <s v="TIEMPO COMPLETO"/>
    <s v="2006-10-01 00:00:00.0"/>
    <s v="null"/>
    <s v="LD100577"/>
    <s v="COLABORADOR TIPO 2"/>
    <s v="R110"/>
    <x v="10"/>
    <n v="545"/>
    <s v="INGENIERÍA MECÁNICA"/>
  </r>
  <r>
    <x v="18"/>
    <x v="5"/>
    <n v="493"/>
    <s v="493I"/>
    <s v="GRUPO-A3"/>
    <n v="16564276"/>
    <s v="Teoría de mecanismos"/>
    <s v="GI"/>
    <s v="GRUPO DE INFORMÁTICA"/>
    <s v="493I"/>
    <s v="INFORMÁTICA DE Teoría de mecanismos"/>
    <s v="GRUPO-A3"/>
    <s v="Informática de Teoría de mecanismos"/>
    <s v="1S"/>
    <n v="16564276"/>
    <s v="GÓMEZ"/>
    <s v="CRISTÓBAL"/>
    <s v="JOSÉ ANTONIO"/>
    <s v="jggomez"/>
    <s v="jose-antonio.gomez@unirioja.es"/>
    <n v="1"/>
    <m/>
    <n v="533"/>
    <s v="COLABORADOR-TIPO 2 (Doctor)"/>
    <s v="C01"/>
    <s v="TIEMPO COMPLETO"/>
    <s v="2006-10-01 00:00:00.0"/>
    <s v="null"/>
    <s v="LD100577"/>
    <s v="COLABORADOR TIPO 2"/>
    <s v="R110"/>
    <x v="10"/>
    <n v="545"/>
    <s v="INGENIERÍA MECÁNICA"/>
  </r>
  <r>
    <x v="18"/>
    <x v="5"/>
    <n v="493"/>
    <s v="493I"/>
    <s v="GRUPO-A4"/>
    <n v="16506383"/>
    <s v="Teoría de mecanismos"/>
    <s v="GI"/>
    <s v="GRUPO DE INFORMÁTICA"/>
    <s v="493I"/>
    <s v="INFORMÁTICA DE Teoría de mecanismos"/>
    <s v="GRUPO-A4"/>
    <s v="Informática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8"/>
    <x v="5"/>
    <n v="493"/>
    <s v="493I"/>
    <s v="GRUPO-B1"/>
    <n v="16564276"/>
    <s v="Teoría de mecanismos"/>
    <s v="GI"/>
    <s v="GRUPO DE INFORMÁTICA"/>
    <s v="493I"/>
    <s v="INFORMÁTICA DE Teoría de mecanismos"/>
    <s v="GRUPO-B1"/>
    <s v="Informática de Teoría de mecanismos"/>
    <s v="1S"/>
    <n v="16564276"/>
    <s v="GÓMEZ"/>
    <s v="CRISTÓBAL"/>
    <s v="JOSÉ ANTONIO"/>
    <s v="jggomez"/>
    <s v="jose-antonio.gomez@unirioja.es"/>
    <n v="1"/>
    <m/>
    <n v="533"/>
    <s v="COLABORADOR-TIPO 2 (Doctor)"/>
    <s v="C01"/>
    <s v="TIEMPO COMPLETO"/>
    <s v="2006-10-01 00:00:00.0"/>
    <s v="null"/>
    <s v="LD100577"/>
    <s v="COLABORADOR TIPO 2"/>
    <s v="R110"/>
    <x v="10"/>
    <n v="545"/>
    <s v="INGENIERÍA MECÁNICA"/>
  </r>
  <r>
    <x v="18"/>
    <x v="5"/>
    <n v="493"/>
    <s v="493I"/>
    <s v="GRUPO-B2"/>
    <n v="16564276"/>
    <s v="Teoría de mecanismos"/>
    <s v="GI"/>
    <s v="GRUPO DE INFORMÁTICA"/>
    <s v="493I"/>
    <s v="INFORMÁTICA DE Teoría de mecanismos"/>
    <s v="GRUPO-B2"/>
    <s v="Informática de Teoría de mecanismos"/>
    <s v="1S"/>
    <n v="16564276"/>
    <s v="GÓMEZ"/>
    <s v="CRISTÓBAL"/>
    <s v="JOSÉ ANTONIO"/>
    <s v="jggomez"/>
    <s v="jose-antonio.gomez@unirioja.es"/>
    <n v="1"/>
    <m/>
    <n v="533"/>
    <s v="COLABORADOR-TIPO 2 (Doctor)"/>
    <s v="C01"/>
    <s v="TIEMPO COMPLETO"/>
    <s v="2006-10-01 00:00:00.0"/>
    <s v="null"/>
    <s v="LD100577"/>
    <s v="COLABORADOR TIPO 2"/>
    <s v="R110"/>
    <x v="10"/>
    <n v="545"/>
    <s v="INGENIERÍA MECÁNICA"/>
  </r>
  <r>
    <x v="18"/>
    <x v="5"/>
    <n v="493"/>
    <s v="493I"/>
    <s v="GRUPO-B3"/>
    <n v="16564276"/>
    <s v="Teoría de mecanismos"/>
    <s v="GI"/>
    <s v="GRUPO DE INFORMÁTICA"/>
    <s v="493I"/>
    <s v="INFORMÁTICA DE Teoría de mecanismos"/>
    <s v="GRUPO-B3"/>
    <s v="Informática de Teoría de mecanismos"/>
    <s v="1S"/>
    <n v="16564276"/>
    <s v="GÓMEZ"/>
    <s v="CRISTÓBAL"/>
    <s v="JOSÉ ANTONIO"/>
    <s v="jggomez"/>
    <s v="jose-antonio.gomez@unirioja.es"/>
    <n v="1"/>
    <m/>
    <n v="533"/>
    <s v="COLABORADOR-TIPO 2 (Doctor)"/>
    <s v="C01"/>
    <s v="TIEMPO COMPLETO"/>
    <s v="2006-10-01 00:00:00.0"/>
    <s v="null"/>
    <s v="LD100577"/>
    <s v="COLABORADOR TIPO 2"/>
    <s v="R110"/>
    <x v="10"/>
    <n v="545"/>
    <s v="INGENIERÍA MECÁNICA"/>
  </r>
  <r>
    <x v="18"/>
    <x v="5"/>
    <n v="493"/>
    <s v="493I"/>
    <s v="GRUPO-B4"/>
    <n v="16506383"/>
    <s v="Teoría de mecanismos"/>
    <s v="GI"/>
    <s v="GRUPO DE INFORMÁTICA"/>
    <s v="493I"/>
    <s v="INFORMÁTICA DE Teoría de mecanismos"/>
    <s v="GRUPO-B4"/>
    <s v="Informática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8"/>
    <x v="5"/>
    <n v="493"/>
    <s v="493L"/>
    <s v="GRUPO-A1"/>
    <n v="78743818"/>
    <s v="Teoría de mecanismos"/>
    <s v="GL"/>
    <s v="GRUPO DE LABORATORIO"/>
    <s v="493L"/>
    <s v="LABORATORIO DE Teoría de mecanismos"/>
    <s v="GRUPO-A1"/>
    <s v="Laboratorio de Teoría de mecanismos"/>
    <s v="1S"/>
    <n v="78743818"/>
    <s v="LOSTADO"/>
    <s v="LORZA"/>
    <s v="RUBÉN"/>
    <s v="rulostad"/>
    <s v="ruben.lostado@unirioja.es"/>
    <n v="1"/>
    <m/>
    <n v="504"/>
    <s v="PROFESOR TITULAR UNIVERSIDAD"/>
    <s v="C01"/>
    <s v="TIEMPO COMPLETO"/>
    <s v="2011-09-01 00:00:00.0"/>
    <s v="null"/>
    <s v="DF100304"/>
    <s v="PROFESOR TITULAR DE UNIVERSIDAD"/>
    <s v="R110"/>
    <x v="10"/>
    <n v="545"/>
    <s v="INGENIERÍA MECÁNICA"/>
  </r>
  <r>
    <x v="18"/>
    <x v="5"/>
    <n v="493"/>
    <s v="493L"/>
    <s v="GRUPO-A2"/>
    <n v="78743818"/>
    <s v="Teoría de mecanismos"/>
    <s v="GL"/>
    <s v="GRUPO DE LABORATORIO"/>
    <s v="493L"/>
    <s v="LABORATORIO DE Teoría de mecanismos"/>
    <s v="GRUPO-A2"/>
    <s v="Laboratorio de Teoría de mecanismos"/>
    <s v="1S"/>
    <n v="78743818"/>
    <s v="LOSTADO"/>
    <s v="LORZA"/>
    <s v="RUBÉN"/>
    <s v="rulostad"/>
    <s v="ruben.lostado@unirioja.es"/>
    <n v="1"/>
    <m/>
    <n v="504"/>
    <s v="PROFESOR TITULAR UNIVERSIDAD"/>
    <s v="C01"/>
    <s v="TIEMPO COMPLETO"/>
    <s v="2011-09-01 00:00:00.0"/>
    <s v="null"/>
    <s v="DF100304"/>
    <s v="PROFESOR TITULAR DE UNIVERSIDAD"/>
    <s v="R110"/>
    <x v="10"/>
    <n v="545"/>
    <s v="INGENIERÍA MECÁNICA"/>
  </r>
  <r>
    <x v="18"/>
    <x v="5"/>
    <n v="493"/>
    <s v="493L"/>
    <s v="GRUPO-A3"/>
    <n v="78743818"/>
    <s v="Teoría de mecanismos"/>
    <s v="GL"/>
    <s v="GRUPO DE LABORATORIO"/>
    <s v="493L"/>
    <s v="LABORATORIO DE Teoría de mecanismos"/>
    <s v="GRUPO-A3"/>
    <s v="Laboratorio de Teoría de mecanismos"/>
    <s v="1S"/>
    <n v="78743818"/>
    <s v="LOSTADO"/>
    <s v="LORZA"/>
    <s v="RUBÉN"/>
    <s v="rulostad"/>
    <s v="ruben.lostado@unirioja.es"/>
    <n v="1"/>
    <m/>
    <n v="504"/>
    <s v="PROFESOR TITULAR UNIVERSIDAD"/>
    <s v="C01"/>
    <s v="TIEMPO COMPLETO"/>
    <s v="2011-09-01 00:00:00.0"/>
    <s v="null"/>
    <s v="DF100304"/>
    <s v="PROFESOR TITULAR DE UNIVERSIDAD"/>
    <s v="R110"/>
    <x v="10"/>
    <n v="545"/>
    <s v="INGENIERÍA MECÁNICA"/>
  </r>
  <r>
    <x v="18"/>
    <x v="5"/>
    <n v="493"/>
    <s v="493L"/>
    <s v="GRUPO-A4"/>
    <n v="16506383"/>
    <s v="Teoría de mecanismos"/>
    <s v="GL"/>
    <s v="GRUPO DE LABORATORIO"/>
    <s v="493L"/>
    <s v="LABORATORIO DE Teoría de mecanismos"/>
    <s v="GRUPO-A4"/>
    <s v="Laboratorio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8"/>
    <x v="5"/>
    <n v="493"/>
    <s v="493L"/>
    <s v="GRUPO-B1"/>
    <n v="78743818"/>
    <s v="Teoría de mecanismos"/>
    <s v="GL"/>
    <s v="GRUPO DE LABORATORIO"/>
    <s v="493L"/>
    <s v="LABORATORIO DE Teoría de mecanismos"/>
    <s v="GRUPO-B1"/>
    <s v="Laboratorio de Teoría de mecanismos"/>
    <s v="1S"/>
    <n v="78743818"/>
    <s v="LOSTADO"/>
    <s v="LORZA"/>
    <s v="RUBÉN"/>
    <s v="rulostad"/>
    <s v="ruben.lostado@unirioja.es"/>
    <n v="1"/>
    <m/>
    <n v="504"/>
    <s v="PROFESOR TITULAR UNIVERSIDAD"/>
    <s v="C01"/>
    <s v="TIEMPO COMPLETO"/>
    <s v="2011-09-01 00:00:00.0"/>
    <s v="null"/>
    <s v="DF100304"/>
    <s v="PROFESOR TITULAR DE UNIVERSIDAD"/>
    <s v="R110"/>
    <x v="10"/>
    <n v="545"/>
    <s v="INGENIERÍA MECÁNICA"/>
  </r>
  <r>
    <x v="18"/>
    <x v="5"/>
    <n v="493"/>
    <s v="493L"/>
    <s v="GRUPO-B2"/>
    <n v="78743818"/>
    <s v="Teoría de mecanismos"/>
    <s v="GL"/>
    <s v="GRUPO DE LABORATORIO"/>
    <s v="493L"/>
    <s v="LABORATORIO DE Teoría de mecanismos"/>
    <s v="GRUPO-B2"/>
    <s v="Laboratorio de Teoría de mecanismos"/>
    <s v="1S"/>
    <n v="78743818"/>
    <s v="LOSTADO"/>
    <s v="LORZA"/>
    <s v="RUBÉN"/>
    <s v="rulostad"/>
    <s v="ruben.lostado@unirioja.es"/>
    <n v="1"/>
    <m/>
    <n v="504"/>
    <s v="PROFESOR TITULAR UNIVERSIDAD"/>
    <s v="C01"/>
    <s v="TIEMPO COMPLETO"/>
    <s v="2011-09-01 00:00:00.0"/>
    <s v="null"/>
    <s v="DF100304"/>
    <s v="PROFESOR TITULAR DE UNIVERSIDAD"/>
    <s v="R110"/>
    <x v="10"/>
    <n v="545"/>
    <s v="INGENIERÍA MECÁNICA"/>
  </r>
  <r>
    <x v="18"/>
    <x v="5"/>
    <n v="493"/>
    <s v="493L"/>
    <s v="GRUPO-B3"/>
    <n v="78743818"/>
    <s v="Teoría de mecanismos"/>
    <s v="GL"/>
    <s v="GRUPO DE LABORATORIO"/>
    <s v="493L"/>
    <s v="LABORATORIO DE Teoría de mecanismos"/>
    <s v="GRUPO-B3"/>
    <s v="Laboratorio de Teoría de mecanismos"/>
    <s v="1S"/>
    <n v="78743818"/>
    <s v="LOSTADO"/>
    <s v="LORZA"/>
    <s v="RUBÉN"/>
    <s v="rulostad"/>
    <s v="ruben.lostado@unirioja.es"/>
    <n v="1"/>
    <m/>
    <n v="504"/>
    <s v="PROFESOR TITULAR UNIVERSIDAD"/>
    <s v="C01"/>
    <s v="TIEMPO COMPLETO"/>
    <s v="2011-09-01 00:00:00.0"/>
    <s v="null"/>
    <s v="DF100304"/>
    <s v="PROFESOR TITULAR DE UNIVERSIDAD"/>
    <s v="R110"/>
    <x v="10"/>
    <n v="545"/>
    <s v="INGENIERÍA MECÁNICA"/>
  </r>
  <r>
    <x v="18"/>
    <x v="5"/>
    <n v="493"/>
    <s v="493L"/>
    <s v="GRUPO-B4"/>
    <n v="16506383"/>
    <s v="Teoría de mecanismos"/>
    <s v="GL"/>
    <s v="GRUPO DE LABORATORIO"/>
    <s v="493L"/>
    <s v="LABORATORIO DE Teoría de mecanismos"/>
    <s v="GRUPO-B4"/>
    <s v="Laboratorio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8"/>
    <x v="5"/>
    <n v="493"/>
    <s v="493R"/>
    <s v="GRUPO-A1"/>
    <n v="16506383"/>
    <s v="Teoría de mecanismos"/>
    <s v="GR"/>
    <s v="GRUPO REDUCIDO"/>
    <s v="493R"/>
    <s v="GRUPO REDUCIDO DE Teoría de mecanismos"/>
    <s v="GRUPO-A1"/>
    <s v="Grupo Reducido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8"/>
    <x v="5"/>
    <n v="493"/>
    <s v="493R"/>
    <s v="GRUPO-A2"/>
    <n v="16506383"/>
    <s v="Teoría de mecanismos"/>
    <s v="GR"/>
    <s v="GRUPO REDUCIDO"/>
    <s v="493R"/>
    <s v="GRUPO REDUCIDO DE Teoría de mecanismos"/>
    <s v="GRUPO-A2"/>
    <s v="Grupo Reducido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8"/>
    <x v="5"/>
    <n v="493"/>
    <s v="493R"/>
    <s v="GRUPO-A3"/>
    <n v="16506383"/>
    <s v="Teoría de mecanismos"/>
    <s v="GR"/>
    <s v="GRUPO REDUCIDO"/>
    <s v="493R"/>
    <s v="GRUPO REDUCIDO DE Teoría de mecanismos"/>
    <s v="GRUPO-A3"/>
    <s v="Grupo Reducido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8"/>
    <x v="5"/>
    <n v="493"/>
    <s v="493R"/>
    <s v="GRUPO-A4"/>
    <n v="16506383"/>
    <s v="Teoría de mecanismos"/>
    <s v="GR"/>
    <s v="GRUPO REDUCIDO"/>
    <s v="493R"/>
    <s v="GRUPO REDUCIDO DE Teoría de mecanismos"/>
    <s v="GRUPO-A4"/>
    <s v="Grupo Reducido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8"/>
    <x v="5"/>
    <n v="493"/>
    <s v="493R"/>
    <s v="GRUPO-B1"/>
    <n v="16506383"/>
    <s v="Teoría de mecanismos"/>
    <s v="GR"/>
    <s v="GRUPO REDUCIDO"/>
    <s v="493R"/>
    <s v="GRUPO REDUCIDO DE Teoría de mecanismos"/>
    <s v="GRUPO-B1"/>
    <s v="Grupo Reducido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8"/>
    <x v="5"/>
    <n v="493"/>
    <s v="493R"/>
    <s v="GRUPO-B2"/>
    <n v="16506383"/>
    <s v="Teoría de mecanismos"/>
    <s v="GR"/>
    <s v="GRUPO REDUCIDO"/>
    <s v="493R"/>
    <s v="GRUPO REDUCIDO DE Teoría de mecanismos"/>
    <s v="GRUPO-B2"/>
    <s v="Grupo Reducido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8"/>
    <x v="5"/>
    <n v="493"/>
    <s v="493R"/>
    <s v="GRUPO-B3"/>
    <n v="16506383"/>
    <s v="Teoría de mecanismos"/>
    <s v="GR"/>
    <s v="GRUPO REDUCIDO"/>
    <s v="493R"/>
    <s v="GRUPO REDUCIDO DE Teoría de mecanismos"/>
    <s v="GRUPO-B3"/>
    <s v="Grupo Reducido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8"/>
    <x v="5"/>
    <n v="493"/>
    <s v="493R"/>
    <s v="GRUPO-B4"/>
    <n v="16506383"/>
    <s v="Teoría de mecanismos"/>
    <s v="GR"/>
    <s v="GRUPO REDUCIDO"/>
    <s v="493R"/>
    <s v="GRUPO REDUCIDO DE Teoría de mecanismos"/>
    <s v="GRUPO-B4"/>
    <s v="Grupo Reducido de Teoría de mecanismos"/>
    <s v="1S"/>
    <n v="16506383"/>
    <s v="ALBA"/>
    <s v="IRURZUN"/>
    <s v="JOSÉ ANTONIO"/>
    <s v="jalba"/>
    <s v="joseantonio.alba@unirioja.es"/>
    <n v="1"/>
    <m/>
    <n v="505"/>
    <s v="CATEDRATICO ESCUELA UNIVERSITARIA"/>
    <s v="01A"/>
    <s v="TIEMPO COMPLETO AMPLIADO"/>
    <s v="2016-09-15 00:00:00.0"/>
    <s v="null"/>
    <s v="DF31935"/>
    <s v="CATEDRÁTICO DE ESCUELA UNIVERSITARIA"/>
    <s v="R110"/>
    <x v="10"/>
    <n v="545"/>
    <s v="INGENIERÍA MECÁNICA"/>
  </r>
  <r>
    <x v="16"/>
    <x v="5"/>
    <n v="494"/>
    <s v="494G"/>
    <s v="GRUPO-A"/>
    <n v="16504002"/>
    <s v="Sistemas electrónicos"/>
    <s v="GG"/>
    <s v="GRUPO GRANDE"/>
    <s v="494G"/>
    <s v="GRUPO GRANDE DE Sistemas electrónicos"/>
    <s v="GRUPO-A"/>
    <s v="Grupo Grande de Sistemas electrónicos"/>
    <s v="1S"/>
    <n v="16504002"/>
    <s v="RODRÍGUEZ"/>
    <s v="GONZÁLEZ"/>
    <s v="CARLOS ALBERTO"/>
    <s v="carodri"/>
    <s v="carlos.rodriguez@unirioja.es"/>
    <n v="1"/>
    <n v="1"/>
    <n v="506"/>
    <s v="PROFESOR TITULAR DE ESCUELA UNIVERSITARI"/>
    <s v="01A"/>
    <s v="TIEMPO COMPLETO AMPLIADO"/>
    <s v="2012-09-01 00:00:00.0"/>
    <s v="null"/>
    <s v="DF31815"/>
    <s v="TITULAR DE ESCUELAS UNIVERSITARIAS"/>
    <s v="R109"/>
    <x v="9"/>
    <n v="785"/>
    <s v="TECNOLOGÍA ELECTRÓNICA"/>
  </r>
  <r>
    <x v="16"/>
    <x v="5"/>
    <n v="494"/>
    <s v="494G"/>
    <s v="GRUPO-A"/>
    <n v="16513797"/>
    <s v="Sistemas electrónicos"/>
    <s v="GG"/>
    <s v="GRUPO GRANDE"/>
    <s v="494G"/>
    <s v="GRUPO GRANDE DE Sistemas electrónicos"/>
    <s v="GRUPO-A"/>
    <s v="Grupo Grande de Sistemas electrónicos"/>
    <s v="1S"/>
    <n v="16513797"/>
    <s v="ZORZANO"/>
    <s v="MARTÍNEZ"/>
    <s v="JOSÉ MARÍA"/>
    <s v="jzorzano"/>
    <s v="jose.zorzano@unirioja.es"/>
    <n v="1"/>
    <n v="1"/>
    <n v="506"/>
    <s v="PROFESOR TITULAR DE ESCUELA UNIVERSITARI"/>
    <s v="01A"/>
    <s v="TIEMPO COMPLETO AMPLIADO"/>
    <s v="2012-09-01 00:00:00.0"/>
    <s v="null"/>
    <s v="DF31835"/>
    <s v="TITULAR DE ESCUELAS UNIVERSITARIAS"/>
    <s v="R109"/>
    <x v="9"/>
    <n v="785"/>
    <s v="TECNOLOGÍA ELECTRÓNICA"/>
  </r>
  <r>
    <x v="16"/>
    <x v="5"/>
    <n v="494"/>
    <s v="494G"/>
    <s v="GRUPO-A"/>
    <n v="16537707"/>
    <s v="Sistemas electrónicos"/>
    <s v="GG"/>
    <s v="GRUPO GRANDE"/>
    <s v="494G"/>
    <s v="GRUPO GRANDE DE Sistemas electrónicos"/>
    <s v="GRUPO-A"/>
    <s v="Grupo Grande de Sistemas electrónicos"/>
    <s v="1S"/>
    <n v="16537707"/>
    <s v="MARTÍNEZ"/>
    <s v="SANTOLAYA"/>
    <s v="JOSÉ JAVIER"/>
    <s v="jjmartin"/>
    <s v="jose-javier.martinez@unirioja.es"/>
    <n v="1"/>
    <n v="1"/>
    <n v="506"/>
    <s v="PROFESOR TITULAR DE ESCUELA UNIVERSITARI"/>
    <s v="01A"/>
    <s v="TIEMPO COMPLETO AMPLIADO"/>
    <s v="2012-09-01 00:00:00.0"/>
    <s v="null"/>
    <s v="DF31833"/>
    <s v="TITULAR DE ESCUELAS UNIVERSITARIAS"/>
    <s v="R109"/>
    <x v="9"/>
    <n v="785"/>
    <s v="TECNOLOGÍA ELECTRÓNICA"/>
  </r>
  <r>
    <x v="16"/>
    <x v="5"/>
    <n v="494"/>
    <s v="494G"/>
    <s v="GRUPO-B"/>
    <n v="16504002"/>
    <s v="Sistemas electrónicos"/>
    <s v="GG"/>
    <s v="GRUPO GRANDE"/>
    <s v="494G"/>
    <s v="GRUPO GRANDE DE Sistemas electrónicos"/>
    <s v="GRUPO-B"/>
    <s v="Grupo Grande de Sistemas electrónicos"/>
    <s v="1S"/>
    <n v="16504002"/>
    <s v="RODRÍGUEZ"/>
    <s v="GONZÁLEZ"/>
    <s v="CARLOS ALBERTO"/>
    <s v="carodri"/>
    <s v="carlos.rodriguez@unirioja.es"/>
    <n v="1"/>
    <n v="1"/>
    <n v="506"/>
    <s v="PROFESOR TITULAR DE ESCUELA UNIVERSITARI"/>
    <s v="01A"/>
    <s v="TIEMPO COMPLETO AMPLIADO"/>
    <s v="2012-09-01 00:00:00.0"/>
    <s v="null"/>
    <s v="DF31815"/>
    <s v="TITULAR DE ESCUELAS UNIVERSITARIAS"/>
    <s v="R109"/>
    <x v="9"/>
    <n v="785"/>
    <s v="TECNOLOGÍA ELECTRÓNICA"/>
  </r>
  <r>
    <x v="16"/>
    <x v="5"/>
    <n v="494"/>
    <s v="494G"/>
    <s v="GRUPO-B"/>
    <n v="16513797"/>
    <s v="Sistemas electrónicos"/>
    <s v="GG"/>
    <s v="GRUPO GRANDE"/>
    <s v="494G"/>
    <s v="GRUPO GRANDE DE Sistemas electrónicos"/>
    <s v="GRUPO-B"/>
    <s v="Grupo Grande de Sistemas electrónicos"/>
    <s v="1S"/>
    <n v="16513797"/>
    <s v="ZORZANO"/>
    <s v="MARTÍNEZ"/>
    <s v="JOSÉ MARÍA"/>
    <s v="jzorzano"/>
    <s v="jose.zorzano@unirioja.es"/>
    <n v="1"/>
    <n v="1"/>
    <n v="506"/>
    <s v="PROFESOR TITULAR DE ESCUELA UNIVERSITARI"/>
    <s v="01A"/>
    <s v="TIEMPO COMPLETO AMPLIADO"/>
    <s v="2012-09-01 00:00:00.0"/>
    <s v="null"/>
    <s v="DF31835"/>
    <s v="TITULAR DE ESCUELAS UNIVERSITARIAS"/>
    <s v="R109"/>
    <x v="9"/>
    <n v="785"/>
    <s v="TECNOLOGÍA ELECTRÓNICA"/>
  </r>
  <r>
    <x v="16"/>
    <x v="5"/>
    <n v="494"/>
    <s v="494G"/>
    <s v="GRUPO-B"/>
    <n v="16537707"/>
    <s v="Sistemas electrónicos"/>
    <s v="GG"/>
    <s v="GRUPO GRANDE"/>
    <s v="494G"/>
    <s v="GRUPO GRANDE DE Sistemas electrónicos"/>
    <s v="GRUPO-B"/>
    <s v="Grupo Grande de Sistemas electrónicos"/>
    <s v="1S"/>
    <n v="16537707"/>
    <s v="MARTÍNEZ"/>
    <s v="SANTOLAYA"/>
    <s v="JOSÉ JAVIER"/>
    <s v="jjmartin"/>
    <s v="jose-javier.martinez@unirioja.es"/>
    <n v="1"/>
    <n v="1"/>
    <n v="506"/>
    <s v="PROFESOR TITULAR DE ESCUELA UNIVERSITARI"/>
    <s v="01A"/>
    <s v="TIEMPO COMPLETO AMPLIADO"/>
    <s v="2012-09-01 00:00:00.0"/>
    <s v="null"/>
    <s v="DF31833"/>
    <s v="TITULAR DE ESCUELAS UNIVERSITARIAS"/>
    <s v="R109"/>
    <x v="9"/>
    <n v="785"/>
    <s v="TECNOLOGÍA ELECTRÓNICA"/>
  </r>
  <r>
    <x v="16"/>
    <x v="5"/>
    <n v="494"/>
    <s v="494L"/>
    <s v="GRUPO-A1"/>
    <n v="16504002"/>
    <s v="Sistemas electrónicos"/>
    <s v="GL"/>
    <s v="GRUPO DE LABORATORIO"/>
    <s v="494L"/>
    <s v="LABORATORIO DE Sistemas electrónicos"/>
    <s v="GRUPO-A1"/>
    <s v="Laboratorio de Sistemas electrónicos"/>
    <s v="1S"/>
    <n v="16504002"/>
    <s v="RODRÍGUEZ"/>
    <s v="GONZÁLEZ"/>
    <s v="CARLOS ALBERTO"/>
    <s v="carodri"/>
    <s v="carlos.rodriguez@unirioja.es"/>
    <n v="0.6"/>
    <n v="0.6"/>
    <n v="506"/>
    <s v="PROFESOR TITULAR DE ESCUELA UNIVERSITARI"/>
    <s v="01A"/>
    <s v="TIEMPO COMPLETO AMPLIADO"/>
    <s v="2012-09-01 00:00:00.0"/>
    <s v="null"/>
    <s v="DF31815"/>
    <s v="TITULAR DE ESCUELAS UNIVERSITARIAS"/>
    <s v="R109"/>
    <x v="9"/>
    <n v="785"/>
    <s v="TECNOLOGÍA ELECTRÓNICA"/>
  </r>
  <r>
    <x v="16"/>
    <x v="5"/>
    <n v="494"/>
    <s v="494L"/>
    <s v="GRUPO-A1"/>
    <n v="16513797"/>
    <s v="Sistemas electrónicos"/>
    <s v="GL"/>
    <s v="GRUPO DE LABORATORIO"/>
    <s v="494L"/>
    <s v="LABORATORIO DE Sistemas electrónicos"/>
    <s v="GRUPO-A1"/>
    <s v="Laboratorio de Sistemas electrónicos"/>
    <s v="1S"/>
    <n v="16513797"/>
    <s v="ZORZANO"/>
    <s v="MARTÍNEZ"/>
    <s v="JOSÉ MARÍA"/>
    <s v="jzorzano"/>
    <s v="jose.zorzano@unirioja.es"/>
    <n v="0.6"/>
    <n v="0.6"/>
    <n v="506"/>
    <s v="PROFESOR TITULAR DE ESCUELA UNIVERSITARI"/>
    <s v="01A"/>
    <s v="TIEMPO COMPLETO AMPLIADO"/>
    <s v="2012-09-01 00:00:00.0"/>
    <s v="null"/>
    <s v="DF31835"/>
    <s v="TITULAR DE ESCUELAS UNIVERSITARIAS"/>
    <s v="R109"/>
    <x v="9"/>
    <n v="785"/>
    <s v="TECNOLOGÍA ELECTRÓNICA"/>
  </r>
  <r>
    <x v="16"/>
    <x v="5"/>
    <n v="494"/>
    <s v="494L"/>
    <s v="GRUPO-A1"/>
    <n v="16537707"/>
    <s v="Sistemas electrónicos"/>
    <s v="GL"/>
    <s v="GRUPO DE LABORATORIO"/>
    <s v="494L"/>
    <s v="LABORATORIO DE Sistemas electrónicos"/>
    <s v="GRUPO-A1"/>
    <s v="Laboratorio de Sistemas electrónicos"/>
    <s v="1S"/>
    <n v="16537707"/>
    <s v="MARTÍNEZ"/>
    <s v="SANTOLAYA"/>
    <s v="JOSÉ JAVIER"/>
    <s v="jjmartin"/>
    <s v="jose-javier.martinez@unirioja.es"/>
    <n v="0.8"/>
    <n v="0.8"/>
    <n v="506"/>
    <s v="PROFESOR TITULAR DE ESCUELA UNIVERSITARI"/>
    <s v="01A"/>
    <s v="TIEMPO COMPLETO AMPLIADO"/>
    <s v="2012-09-01 00:00:00.0"/>
    <s v="null"/>
    <s v="DF31833"/>
    <s v="TITULAR DE ESCUELAS UNIVERSITARIAS"/>
    <s v="R109"/>
    <x v="9"/>
    <n v="785"/>
    <s v="TECNOLOGÍA ELECTRÓNICA"/>
  </r>
  <r>
    <x v="16"/>
    <x v="5"/>
    <n v="494"/>
    <s v="494L"/>
    <s v="GRUPO-A2"/>
    <n v="16504002"/>
    <s v="Sistemas electrónicos"/>
    <s v="GL"/>
    <s v="GRUPO DE LABORATORIO"/>
    <s v="494L"/>
    <s v="LABORATORIO DE Sistemas electrónicos"/>
    <s v="GRUPO-A2"/>
    <s v="Laboratorio de Sistemas electrónicos"/>
    <s v="1S"/>
    <n v="16504002"/>
    <s v="RODRÍGUEZ"/>
    <s v="GONZÁLEZ"/>
    <s v="CARLOS ALBERTO"/>
    <s v="carodri"/>
    <s v="carlos.rodriguez@unirioja.es"/>
    <n v="0.6"/>
    <n v="0.6"/>
    <n v="506"/>
    <s v="PROFESOR TITULAR DE ESCUELA UNIVERSITARI"/>
    <s v="01A"/>
    <s v="TIEMPO COMPLETO AMPLIADO"/>
    <s v="2012-09-01 00:00:00.0"/>
    <s v="null"/>
    <s v="DF31815"/>
    <s v="TITULAR DE ESCUELAS UNIVERSITARIAS"/>
    <s v="R109"/>
    <x v="9"/>
    <n v="785"/>
    <s v="TECNOLOGÍA ELECTRÓNICA"/>
  </r>
  <r>
    <x v="16"/>
    <x v="5"/>
    <n v="494"/>
    <s v="494L"/>
    <s v="GRUPO-A2"/>
    <n v="16513797"/>
    <s v="Sistemas electrónicos"/>
    <s v="GL"/>
    <s v="GRUPO DE LABORATORIO"/>
    <s v="494L"/>
    <s v="LABORATORIO DE Sistemas electrónicos"/>
    <s v="GRUPO-A2"/>
    <s v="Laboratorio de Sistemas electrónicos"/>
    <s v="1S"/>
    <n v="16513797"/>
    <s v="ZORZANO"/>
    <s v="MARTÍNEZ"/>
    <s v="JOSÉ MARÍA"/>
    <s v="jzorzano"/>
    <s v="jose.zorzano@unirioja.es"/>
    <n v="0.6"/>
    <n v="0.6"/>
    <n v="506"/>
    <s v="PROFESOR TITULAR DE ESCUELA UNIVERSITARI"/>
    <s v="01A"/>
    <s v="TIEMPO COMPLETO AMPLIADO"/>
    <s v="2012-09-01 00:00:00.0"/>
    <s v="null"/>
    <s v="DF31835"/>
    <s v="TITULAR DE ESCUELAS UNIVERSITARIAS"/>
    <s v="R109"/>
    <x v="9"/>
    <n v="785"/>
    <s v="TECNOLOGÍA ELECTRÓNICA"/>
  </r>
  <r>
    <x v="16"/>
    <x v="5"/>
    <n v="494"/>
    <s v="494L"/>
    <s v="GRUPO-A2"/>
    <n v="16537707"/>
    <s v="Sistemas electrónicos"/>
    <s v="GL"/>
    <s v="GRUPO DE LABORATORIO"/>
    <s v="494L"/>
    <s v="LABORATORIO DE Sistemas electrónicos"/>
    <s v="GRUPO-A2"/>
    <s v="Laboratorio de Sistemas electrónicos"/>
    <s v="1S"/>
    <n v="16537707"/>
    <s v="MARTÍNEZ"/>
    <s v="SANTOLAYA"/>
    <s v="JOSÉ JAVIER"/>
    <s v="jjmartin"/>
    <s v="jose-javier.martinez@unirioja.es"/>
    <n v="0.8"/>
    <n v="0.8"/>
    <n v="506"/>
    <s v="PROFESOR TITULAR DE ESCUELA UNIVERSITARI"/>
    <s v="01A"/>
    <s v="TIEMPO COMPLETO AMPLIADO"/>
    <s v="2012-09-01 00:00:00.0"/>
    <s v="null"/>
    <s v="DF31833"/>
    <s v="TITULAR DE ESCUELAS UNIVERSITARIAS"/>
    <s v="R109"/>
    <x v="9"/>
    <n v="785"/>
    <s v="TECNOLOGÍA ELECTRÓNICA"/>
  </r>
  <r>
    <x v="16"/>
    <x v="5"/>
    <n v="494"/>
    <s v="494L"/>
    <s v="GRUPO-A3"/>
    <n v="16504002"/>
    <s v="Sistemas electrónicos"/>
    <s v="GL"/>
    <s v="GRUPO DE LABORATORIO"/>
    <s v="494L"/>
    <s v="LABORATORIO DE Sistemas electrónicos"/>
    <s v="GRUPO-A3"/>
    <s v="Laboratorio de Sistemas electrónicos"/>
    <s v="1S"/>
    <n v="16504002"/>
    <s v="RODRÍGUEZ"/>
    <s v="GONZÁLEZ"/>
    <s v="CARLOS ALBERTO"/>
    <s v="carodri"/>
    <s v="carlos.rodriguez@unirioja.es"/>
    <n v="0.6"/>
    <n v="0.6"/>
    <n v="506"/>
    <s v="PROFESOR TITULAR DE ESCUELA UNIVERSITARI"/>
    <s v="01A"/>
    <s v="TIEMPO COMPLETO AMPLIADO"/>
    <s v="2012-09-01 00:00:00.0"/>
    <s v="null"/>
    <s v="DF31815"/>
    <s v="TITULAR DE ESCUELAS UNIVERSITARIAS"/>
    <s v="R109"/>
    <x v="9"/>
    <n v="785"/>
    <s v="TECNOLOGÍA ELECTRÓNICA"/>
  </r>
  <r>
    <x v="16"/>
    <x v="5"/>
    <n v="494"/>
    <s v="494L"/>
    <s v="GRUPO-A3"/>
    <n v="16513797"/>
    <s v="Sistemas electrónicos"/>
    <s v="GL"/>
    <s v="GRUPO DE LABORATORIO"/>
    <s v="494L"/>
    <s v="LABORATORIO DE Sistemas electrónicos"/>
    <s v="GRUPO-A3"/>
    <s v="Laboratorio de Sistemas electrónicos"/>
    <s v="1S"/>
    <n v="16513797"/>
    <s v="ZORZANO"/>
    <s v="MARTÍNEZ"/>
    <s v="JOSÉ MARÍA"/>
    <s v="jzorzano"/>
    <s v="jose.zorzano@unirioja.es"/>
    <n v="0.6"/>
    <n v="0.6"/>
    <n v="506"/>
    <s v="PROFESOR TITULAR DE ESCUELA UNIVERSITARI"/>
    <s v="01A"/>
    <s v="TIEMPO COMPLETO AMPLIADO"/>
    <s v="2012-09-01 00:00:00.0"/>
    <s v="null"/>
    <s v="DF31835"/>
    <s v="TITULAR DE ESCUELAS UNIVERSITARIAS"/>
    <s v="R109"/>
    <x v="9"/>
    <n v="785"/>
    <s v="TECNOLOGÍA ELECTRÓNICA"/>
  </r>
  <r>
    <x v="16"/>
    <x v="5"/>
    <n v="494"/>
    <s v="494L"/>
    <s v="GRUPO-A3"/>
    <n v="16537707"/>
    <s v="Sistemas electrónicos"/>
    <s v="GL"/>
    <s v="GRUPO DE LABORATORIO"/>
    <s v="494L"/>
    <s v="LABORATORIO DE Sistemas electrónicos"/>
    <s v="GRUPO-A3"/>
    <s v="Laboratorio de Sistemas electrónicos"/>
    <s v="1S"/>
    <n v="16537707"/>
    <s v="MARTÍNEZ"/>
    <s v="SANTOLAYA"/>
    <s v="JOSÉ JAVIER"/>
    <s v="jjmartin"/>
    <s v="jose-javier.martinez@unirioja.es"/>
    <n v="0.8"/>
    <n v="0.8"/>
    <n v="506"/>
    <s v="PROFESOR TITULAR DE ESCUELA UNIVERSITARI"/>
    <s v="01A"/>
    <s v="TIEMPO COMPLETO AMPLIADO"/>
    <s v="2012-09-01 00:00:00.0"/>
    <s v="null"/>
    <s v="DF31833"/>
    <s v="TITULAR DE ESCUELAS UNIVERSITARIAS"/>
    <s v="R109"/>
    <x v="9"/>
    <n v="785"/>
    <s v="TECNOLOGÍA ELECTRÓNICA"/>
  </r>
  <r>
    <x v="16"/>
    <x v="5"/>
    <n v="494"/>
    <s v="494L"/>
    <s v="GRUPO-A4"/>
    <n v="16504002"/>
    <s v="Sistemas electrónicos"/>
    <s v="GL"/>
    <s v="GRUPO DE LABORATORIO"/>
    <s v="494L"/>
    <s v="LABORATORIO DE Sistemas electrónicos"/>
    <s v="GRUPO-A4"/>
    <s v="Laboratorio de Sistemas electrónicos"/>
    <s v="1S"/>
    <n v="16504002"/>
    <s v="RODRÍGUEZ"/>
    <s v="GONZÁLEZ"/>
    <s v="CARLOS ALBERTO"/>
    <s v="carodri"/>
    <s v="carlos.rodriguez@unirioja.es"/>
    <n v="0.6"/>
    <n v="0.6"/>
    <n v="506"/>
    <s v="PROFESOR TITULAR DE ESCUELA UNIVERSITARI"/>
    <s v="01A"/>
    <s v="TIEMPO COMPLETO AMPLIADO"/>
    <s v="2012-09-01 00:00:00.0"/>
    <s v="null"/>
    <s v="DF31815"/>
    <s v="TITULAR DE ESCUELAS UNIVERSITARIAS"/>
    <s v="R109"/>
    <x v="9"/>
    <n v="785"/>
    <s v="TECNOLOGÍA ELECTRÓNICA"/>
  </r>
  <r>
    <x v="16"/>
    <x v="5"/>
    <n v="494"/>
    <s v="494L"/>
    <s v="GRUPO-A4"/>
    <n v="16513797"/>
    <s v="Sistemas electrónicos"/>
    <s v="GL"/>
    <s v="GRUPO DE LABORATORIO"/>
    <s v="494L"/>
    <s v="LABORATORIO DE Sistemas electrónicos"/>
    <s v="GRUPO-A4"/>
    <s v="Laboratorio de Sistemas electrónicos"/>
    <s v="1S"/>
    <n v="16513797"/>
    <s v="ZORZANO"/>
    <s v="MARTÍNEZ"/>
    <s v="JOSÉ MARÍA"/>
    <s v="jzorzano"/>
    <s v="jose.zorzano@unirioja.es"/>
    <n v="0.6"/>
    <n v="0.6"/>
    <n v="506"/>
    <s v="PROFESOR TITULAR DE ESCUELA UNIVERSITARI"/>
    <s v="01A"/>
    <s v="TIEMPO COMPLETO AMPLIADO"/>
    <s v="2012-09-01 00:00:00.0"/>
    <s v="null"/>
    <s v="DF31835"/>
    <s v="TITULAR DE ESCUELAS UNIVERSITARIAS"/>
    <s v="R109"/>
    <x v="9"/>
    <n v="785"/>
    <s v="TECNOLOGÍA ELECTRÓNICA"/>
  </r>
  <r>
    <x v="16"/>
    <x v="5"/>
    <n v="494"/>
    <s v="494L"/>
    <s v="GRUPO-A4"/>
    <n v="16537707"/>
    <s v="Sistemas electrónicos"/>
    <s v="GL"/>
    <s v="GRUPO DE LABORATORIO"/>
    <s v="494L"/>
    <s v="LABORATORIO DE Sistemas electrónicos"/>
    <s v="GRUPO-A4"/>
    <s v="Laboratorio de Sistemas electrónicos"/>
    <s v="1S"/>
    <n v="16537707"/>
    <s v="MARTÍNEZ"/>
    <s v="SANTOLAYA"/>
    <s v="JOSÉ JAVIER"/>
    <s v="jjmartin"/>
    <s v="jose-javier.martinez@unirioja.es"/>
    <n v="0.8"/>
    <n v="0.8"/>
    <n v="506"/>
    <s v="PROFESOR TITULAR DE ESCUELA UNIVERSITARI"/>
    <s v="01A"/>
    <s v="TIEMPO COMPLETO AMPLIADO"/>
    <s v="2012-09-01 00:00:00.0"/>
    <s v="null"/>
    <s v="DF31833"/>
    <s v="TITULAR DE ESCUELAS UNIVERSITARIAS"/>
    <s v="R109"/>
    <x v="9"/>
    <n v="785"/>
    <s v="TECNOLOGÍA ELECTRÓNICA"/>
  </r>
  <r>
    <x v="16"/>
    <x v="5"/>
    <n v="494"/>
    <s v="494L"/>
    <s v="GRUPO-B1"/>
    <n v="16504002"/>
    <s v="Sistemas electrónicos"/>
    <s v="GL"/>
    <s v="GRUPO DE LABORATORIO"/>
    <s v="494L"/>
    <s v="LABORATORIO DE Sistemas electrónicos"/>
    <s v="GRUPO-B1"/>
    <s v="Laboratorio de Sistemas electrónicos"/>
    <s v="1S"/>
    <n v="16504002"/>
    <s v="RODRÍGUEZ"/>
    <s v="GONZÁLEZ"/>
    <s v="CARLOS ALBERTO"/>
    <s v="carodri"/>
    <s v="carlos.rodriguez@unirioja.es"/>
    <n v="0.6"/>
    <n v="0.6"/>
    <n v="506"/>
    <s v="PROFESOR TITULAR DE ESCUELA UNIVERSITARI"/>
    <s v="01A"/>
    <s v="TIEMPO COMPLETO AMPLIADO"/>
    <s v="2012-09-01 00:00:00.0"/>
    <s v="null"/>
    <s v="DF31815"/>
    <s v="TITULAR DE ESCUELAS UNIVERSITARIAS"/>
    <s v="R109"/>
    <x v="9"/>
    <n v="785"/>
    <s v="TECNOLOGÍA ELECTRÓNICA"/>
  </r>
  <r>
    <x v="16"/>
    <x v="5"/>
    <n v="494"/>
    <s v="494L"/>
    <s v="GRUPO-B1"/>
    <n v="16513797"/>
    <s v="Sistemas electrónicos"/>
    <s v="GL"/>
    <s v="GRUPO DE LABORATORIO"/>
    <s v="494L"/>
    <s v="LABORATORIO DE Sistemas electrónicos"/>
    <s v="GRUPO-B1"/>
    <s v="Laboratorio de Sistemas electrónicos"/>
    <s v="1S"/>
    <n v="16513797"/>
    <s v="ZORZANO"/>
    <s v="MARTÍNEZ"/>
    <s v="JOSÉ MARÍA"/>
    <s v="jzorzano"/>
    <s v="jose.zorzano@unirioja.es"/>
    <n v="0.6"/>
    <n v="0.6"/>
    <n v="506"/>
    <s v="PROFESOR TITULAR DE ESCUELA UNIVERSITARI"/>
    <s v="01A"/>
    <s v="TIEMPO COMPLETO AMPLIADO"/>
    <s v="2012-09-01 00:00:00.0"/>
    <s v="null"/>
    <s v="DF31835"/>
    <s v="TITULAR DE ESCUELAS UNIVERSITARIAS"/>
    <s v="R109"/>
    <x v="9"/>
    <n v="785"/>
    <s v="TECNOLOGÍA ELECTRÓNICA"/>
  </r>
  <r>
    <x v="16"/>
    <x v="5"/>
    <n v="494"/>
    <s v="494L"/>
    <s v="GRUPO-B1"/>
    <n v="16537707"/>
    <s v="Sistemas electrónicos"/>
    <s v="GL"/>
    <s v="GRUPO DE LABORATORIO"/>
    <s v="494L"/>
    <s v="LABORATORIO DE Sistemas electrónicos"/>
    <s v="GRUPO-B1"/>
    <s v="Laboratorio de Sistemas electrónicos"/>
    <s v="1S"/>
    <n v="16537707"/>
    <s v="MARTÍNEZ"/>
    <s v="SANTOLAYA"/>
    <s v="JOSÉ JAVIER"/>
    <s v="jjmartin"/>
    <s v="jose-javier.martinez@unirioja.es"/>
    <n v="0.8"/>
    <n v="0.8"/>
    <n v="506"/>
    <s v="PROFESOR TITULAR DE ESCUELA UNIVERSITARI"/>
    <s v="01A"/>
    <s v="TIEMPO COMPLETO AMPLIADO"/>
    <s v="2012-09-01 00:00:00.0"/>
    <s v="null"/>
    <s v="DF31833"/>
    <s v="TITULAR DE ESCUELAS UNIVERSITARIAS"/>
    <s v="R109"/>
    <x v="9"/>
    <n v="785"/>
    <s v="TECNOLOGÍA ELECTRÓNICA"/>
  </r>
  <r>
    <x v="16"/>
    <x v="5"/>
    <n v="494"/>
    <s v="494L"/>
    <s v="GRUPO-B2"/>
    <n v="16504002"/>
    <s v="Sistemas electrónicos"/>
    <s v="GL"/>
    <s v="GRUPO DE LABORATORIO"/>
    <s v="494L"/>
    <s v="LABORATORIO DE Sistemas electrónicos"/>
    <s v="GRUPO-B2"/>
    <s v="Laboratorio de Sistemas electrónicos"/>
    <s v="1S"/>
    <n v="16504002"/>
    <s v="RODRÍGUEZ"/>
    <s v="GONZÁLEZ"/>
    <s v="CARLOS ALBERTO"/>
    <s v="carodri"/>
    <s v="carlos.rodriguez@unirioja.es"/>
    <n v="0.6"/>
    <n v="0.6"/>
    <n v="506"/>
    <s v="PROFESOR TITULAR DE ESCUELA UNIVERSITARI"/>
    <s v="01A"/>
    <s v="TIEMPO COMPLETO AMPLIADO"/>
    <s v="2012-09-01 00:00:00.0"/>
    <s v="null"/>
    <s v="DF31815"/>
    <s v="TITULAR DE ESCUELAS UNIVERSITARIAS"/>
    <s v="R109"/>
    <x v="9"/>
    <n v="785"/>
    <s v="TECNOLOGÍA ELECTRÓNICA"/>
  </r>
  <r>
    <x v="16"/>
    <x v="5"/>
    <n v="494"/>
    <s v="494L"/>
    <s v="GRUPO-B2"/>
    <n v="16513797"/>
    <s v="Sistemas electrónicos"/>
    <s v="GL"/>
    <s v="GRUPO DE LABORATORIO"/>
    <s v="494L"/>
    <s v="LABORATORIO DE Sistemas electrónicos"/>
    <s v="GRUPO-B2"/>
    <s v="Laboratorio de Sistemas electrónicos"/>
    <s v="1S"/>
    <n v="16513797"/>
    <s v="ZORZANO"/>
    <s v="MARTÍNEZ"/>
    <s v="JOSÉ MARÍA"/>
    <s v="jzorzano"/>
    <s v="jose.zorzano@unirioja.es"/>
    <n v="0.6"/>
    <n v="0.6"/>
    <n v="506"/>
    <s v="PROFESOR TITULAR DE ESCUELA UNIVERSITARI"/>
    <s v="01A"/>
    <s v="TIEMPO COMPLETO AMPLIADO"/>
    <s v="2012-09-01 00:00:00.0"/>
    <s v="null"/>
    <s v="DF31835"/>
    <s v="TITULAR DE ESCUELAS UNIVERSITARIAS"/>
    <s v="R109"/>
    <x v="9"/>
    <n v="785"/>
    <s v="TECNOLOGÍA ELECTRÓNICA"/>
  </r>
  <r>
    <x v="16"/>
    <x v="5"/>
    <n v="494"/>
    <s v="494L"/>
    <s v="GRUPO-B2"/>
    <n v="16537707"/>
    <s v="Sistemas electrónicos"/>
    <s v="GL"/>
    <s v="GRUPO DE LABORATORIO"/>
    <s v="494L"/>
    <s v="LABORATORIO DE Sistemas electrónicos"/>
    <s v="GRUPO-B2"/>
    <s v="Laboratorio de Sistemas electrónicos"/>
    <s v="1S"/>
    <n v="16537707"/>
    <s v="MARTÍNEZ"/>
    <s v="SANTOLAYA"/>
    <s v="JOSÉ JAVIER"/>
    <s v="jjmartin"/>
    <s v="jose-javier.martinez@unirioja.es"/>
    <n v="0.8"/>
    <n v="0.8"/>
    <n v="506"/>
    <s v="PROFESOR TITULAR DE ESCUELA UNIVERSITARI"/>
    <s v="01A"/>
    <s v="TIEMPO COMPLETO AMPLIADO"/>
    <s v="2012-09-01 00:00:00.0"/>
    <s v="null"/>
    <s v="DF31833"/>
    <s v="TITULAR DE ESCUELAS UNIVERSITARIAS"/>
    <s v="R109"/>
    <x v="9"/>
    <n v="785"/>
    <s v="TECNOLOGÍA ELECTRÓNICA"/>
  </r>
  <r>
    <x v="16"/>
    <x v="5"/>
    <n v="494"/>
    <s v="494L"/>
    <s v="GRUPO-B3"/>
    <n v="16504002"/>
    <s v="Sistemas electrónicos"/>
    <s v="GL"/>
    <s v="GRUPO DE LABORATORIO"/>
    <s v="494L"/>
    <s v="LABORATORIO DE Sistemas electrónicos"/>
    <s v="GRUPO-B3"/>
    <s v="Laboratorio de Sistemas electrónicos"/>
    <s v="1S"/>
    <n v="16504002"/>
    <s v="RODRÍGUEZ"/>
    <s v="GONZÁLEZ"/>
    <s v="CARLOS ALBERTO"/>
    <s v="carodri"/>
    <s v="carlos.rodriguez@unirioja.es"/>
    <n v="0.6"/>
    <n v="0.6"/>
    <n v="506"/>
    <s v="PROFESOR TITULAR DE ESCUELA UNIVERSITARI"/>
    <s v="01A"/>
    <s v="TIEMPO COMPLETO AMPLIADO"/>
    <s v="2012-09-01 00:00:00.0"/>
    <s v="null"/>
    <s v="DF31815"/>
    <s v="TITULAR DE ESCUELAS UNIVERSITARIAS"/>
    <s v="R109"/>
    <x v="9"/>
    <n v="785"/>
    <s v="TECNOLOGÍA ELECTRÓNICA"/>
  </r>
  <r>
    <x v="16"/>
    <x v="5"/>
    <n v="494"/>
    <s v="494L"/>
    <s v="GRUPO-B3"/>
    <n v="16513797"/>
    <s v="Sistemas electrónicos"/>
    <s v="GL"/>
    <s v="GRUPO DE LABORATORIO"/>
    <s v="494L"/>
    <s v="LABORATORIO DE Sistemas electrónicos"/>
    <s v="GRUPO-B3"/>
    <s v="Laboratorio de Sistemas electrónicos"/>
    <s v="1S"/>
    <n v="16513797"/>
    <s v="ZORZANO"/>
    <s v="MARTÍNEZ"/>
    <s v="JOSÉ MARÍA"/>
    <s v="jzorzano"/>
    <s v="jose.zorzano@unirioja.es"/>
    <n v="0.6"/>
    <n v="0.6"/>
    <n v="506"/>
    <s v="PROFESOR TITULAR DE ESCUELA UNIVERSITARI"/>
    <s v="01A"/>
    <s v="TIEMPO COMPLETO AMPLIADO"/>
    <s v="2012-09-01 00:00:00.0"/>
    <s v="null"/>
    <s v="DF31835"/>
    <s v="TITULAR DE ESCUELAS UNIVERSITARIAS"/>
    <s v="R109"/>
    <x v="9"/>
    <n v="785"/>
    <s v="TECNOLOGÍA ELECTRÓNICA"/>
  </r>
  <r>
    <x v="16"/>
    <x v="5"/>
    <n v="494"/>
    <s v="494L"/>
    <s v="GRUPO-B3"/>
    <n v="16537707"/>
    <s v="Sistemas electrónicos"/>
    <s v="GL"/>
    <s v="GRUPO DE LABORATORIO"/>
    <s v="494L"/>
    <s v="LABORATORIO DE Sistemas electrónicos"/>
    <s v="GRUPO-B3"/>
    <s v="Laboratorio de Sistemas electrónicos"/>
    <s v="1S"/>
    <n v="16537707"/>
    <s v="MARTÍNEZ"/>
    <s v="SANTOLAYA"/>
    <s v="JOSÉ JAVIER"/>
    <s v="jjmartin"/>
    <s v="jose-javier.martinez@unirioja.es"/>
    <n v="0.8"/>
    <n v="0.8"/>
    <n v="506"/>
    <s v="PROFESOR TITULAR DE ESCUELA UNIVERSITARI"/>
    <s v="01A"/>
    <s v="TIEMPO COMPLETO AMPLIADO"/>
    <s v="2012-09-01 00:00:00.0"/>
    <s v="null"/>
    <s v="DF31833"/>
    <s v="TITULAR DE ESCUELAS UNIVERSITARIAS"/>
    <s v="R109"/>
    <x v="9"/>
    <n v="785"/>
    <s v="TECNOLOGÍA ELECTRÓNICA"/>
  </r>
  <r>
    <x v="16"/>
    <x v="5"/>
    <n v="494"/>
    <s v="494R"/>
    <s v="GRUPO-A1"/>
    <n v="16504002"/>
    <s v="Sistemas electrónicos"/>
    <s v="GR"/>
    <s v="GRUPO REDUCIDO"/>
    <s v="494R"/>
    <s v="GRUPO REDUCIDO DE Sistemas electrónicos"/>
    <s v="GRUPO-A1"/>
    <s v="Grupo Reducido de Sistemas electrónicos"/>
    <s v="1S"/>
    <n v="16504002"/>
    <s v="RODRÍGUEZ"/>
    <s v="GONZÁLEZ"/>
    <s v="CARLOS ALBERTO"/>
    <s v="carodri"/>
    <s v="carlos.rodriguez@unirioja.es"/>
    <n v="0.4"/>
    <n v="0.4"/>
    <n v="506"/>
    <s v="PROFESOR TITULAR DE ESCUELA UNIVERSITARI"/>
    <s v="01A"/>
    <s v="TIEMPO COMPLETO AMPLIADO"/>
    <s v="2012-09-01 00:00:00.0"/>
    <s v="null"/>
    <s v="DF31815"/>
    <s v="TITULAR DE ESCUELAS UNIVERSITARIAS"/>
    <s v="R109"/>
    <x v="9"/>
    <n v="785"/>
    <s v="TECNOLOGÍA ELECTRÓNICA"/>
  </r>
  <r>
    <x v="16"/>
    <x v="5"/>
    <n v="494"/>
    <s v="494R"/>
    <s v="GRUPO-A1"/>
    <n v="16513797"/>
    <s v="Sistemas electrónicos"/>
    <s v="GR"/>
    <s v="GRUPO REDUCIDO"/>
    <s v="494R"/>
    <s v="GRUPO REDUCIDO DE Sistemas electrónicos"/>
    <s v="GRUPO-A1"/>
    <s v="Grupo Reducido de Sistemas electrónicos"/>
    <s v="1S"/>
    <n v="16513797"/>
    <s v="ZORZANO"/>
    <s v="MARTÍNEZ"/>
    <s v="JOSÉ MARÍA"/>
    <s v="jzorzano"/>
    <s v="jose.zorzano@unirioja.es"/>
    <n v="0.3"/>
    <n v="0.3"/>
    <n v="506"/>
    <s v="PROFESOR TITULAR DE ESCUELA UNIVERSITARI"/>
    <s v="01A"/>
    <s v="TIEMPO COMPLETO AMPLIADO"/>
    <s v="2012-09-01 00:00:00.0"/>
    <s v="null"/>
    <s v="DF31835"/>
    <s v="TITULAR DE ESCUELAS UNIVERSITARIAS"/>
    <s v="R109"/>
    <x v="9"/>
    <n v="785"/>
    <s v="TECNOLOGÍA ELECTRÓNICA"/>
  </r>
  <r>
    <x v="16"/>
    <x v="5"/>
    <n v="494"/>
    <s v="494R"/>
    <s v="GRUPO-A1"/>
    <n v="16537707"/>
    <s v="Sistemas electrónicos"/>
    <s v="GR"/>
    <s v="GRUPO REDUCIDO"/>
    <s v="494R"/>
    <s v="GRUPO REDUCIDO DE Sistemas electrónicos"/>
    <s v="GRUPO-A1"/>
    <s v="Grupo Reducido de Sistemas electrónicos"/>
    <s v="1S"/>
    <n v="16537707"/>
    <s v="MARTÍNEZ"/>
    <s v="SANTOLAYA"/>
    <s v="JOSÉ JAVIER"/>
    <s v="jjmartin"/>
    <s v="jose-javier.martinez@unirioja.es"/>
    <n v="0.3"/>
    <n v="0.3"/>
    <n v="506"/>
    <s v="PROFESOR TITULAR DE ESCUELA UNIVERSITARI"/>
    <s v="01A"/>
    <s v="TIEMPO COMPLETO AMPLIADO"/>
    <s v="2012-09-01 00:00:00.0"/>
    <s v="null"/>
    <s v="DF31833"/>
    <s v="TITULAR DE ESCUELAS UNIVERSITARIAS"/>
    <s v="R109"/>
    <x v="9"/>
    <n v="785"/>
    <s v="TECNOLOGÍA ELECTRÓNICA"/>
  </r>
  <r>
    <x v="16"/>
    <x v="5"/>
    <n v="494"/>
    <s v="494R"/>
    <s v="GRUPO-A2"/>
    <n v="16504002"/>
    <s v="Sistemas electrónicos"/>
    <s v="GR"/>
    <s v="GRUPO REDUCIDO"/>
    <s v="494R"/>
    <s v="GRUPO REDUCIDO DE Sistemas electrónicos"/>
    <s v="GRUPO-A2"/>
    <s v="Grupo Reducido de Sistemas electrónicos"/>
    <s v="1S"/>
    <n v="16504002"/>
    <s v="RODRÍGUEZ"/>
    <s v="GONZÁLEZ"/>
    <s v="CARLOS ALBERTO"/>
    <s v="carodri"/>
    <s v="carlos.rodriguez@unirioja.es"/>
    <n v="0.4"/>
    <n v="0.4"/>
    <n v="506"/>
    <s v="PROFESOR TITULAR DE ESCUELA UNIVERSITARI"/>
    <s v="01A"/>
    <s v="TIEMPO COMPLETO AMPLIADO"/>
    <s v="2012-09-01 00:00:00.0"/>
    <s v="null"/>
    <s v="DF31815"/>
    <s v="TITULAR DE ESCUELAS UNIVERSITARIAS"/>
    <s v="R109"/>
    <x v="9"/>
    <n v="785"/>
    <s v="TECNOLOGÍA ELECTRÓNICA"/>
  </r>
  <r>
    <x v="16"/>
    <x v="5"/>
    <n v="494"/>
    <s v="494R"/>
    <s v="GRUPO-A2"/>
    <n v="16513797"/>
    <s v="Sistemas electrónicos"/>
    <s v="GR"/>
    <s v="GRUPO REDUCIDO"/>
    <s v="494R"/>
    <s v="GRUPO REDUCIDO DE Sistemas electrónicos"/>
    <s v="GRUPO-A2"/>
    <s v="Grupo Reducido de Sistemas electrónicos"/>
    <s v="1S"/>
    <n v="16513797"/>
    <s v="ZORZANO"/>
    <s v="MARTÍNEZ"/>
    <s v="JOSÉ MARÍA"/>
    <s v="jzorzano"/>
    <s v="jose.zorzano@unirioja.es"/>
    <n v="0.3"/>
    <n v="0.3"/>
    <n v="506"/>
    <s v="PROFESOR TITULAR DE ESCUELA UNIVERSITARI"/>
    <s v="01A"/>
    <s v="TIEMPO COMPLETO AMPLIADO"/>
    <s v="2012-09-01 00:00:00.0"/>
    <s v="null"/>
    <s v="DF31835"/>
    <s v="TITULAR DE ESCUELAS UNIVERSITARIAS"/>
    <s v="R109"/>
    <x v="9"/>
    <n v="785"/>
    <s v="TECNOLOGÍA ELECTRÓNICA"/>
  </r>
  <r>
    <x v="16"/>
    <x v="5"/>
    <n v="494"/>
    <s v="494R"/>
    <s v="GRUPO-A2"/>
    <n v="16537707"/>
    <s v="Sistemas electrónicos"/>
    <s v="GR"/>
    <s v="GRUPO REDUCIDO"/>
    <s v="494R"/>
    <s v="GRUPO REDUCIDO DE Sistemas electrónicos"/>
    <s v="GRUPO-A2"/>
    <s v="Grupo Reducido de Sistemas electrónicos"/>
    <s v="1S"/>
    <n v="16537707"/>
    <s v="MARTÍNEZ"/>
    <s v="SANTOLAYA"/>
    <s v="JOSÉ JAVIER"/>
    <s v="jjmartin"/>
    <s v="jose-javier.martinez@unirioja.es"/>
    <n v="0.3"/>
    <n v="0.3"/>
    <n v="506"/>
    <s v="PROFESOR TITULAR DE ESCUELA UNIVERSITARI"/>
    <s v="01A"/>
    <s v="TIEMPO COMPLETO AMPLIADO"/>
    <s v="2012-09-01 00:00:00.0"/>
    <s v="null"/>
    <s v="DF31833"/>
    <s v="TITULAR DE ESCUELAS UNIVERSITARIAS"/>
    <s v="R109"/>
    <x v="9"/>
    <n v="785"/>
    <s v="TECNOLOGÍA ELECTRÓNICA"/>
  </r>
  <r>
    <x v="16"/>
    <x v="5"/>
    <n v="494"/>
    <s v="494R"/>
    <s v="GRUPO-B1"/>
    <n v="16504002"/>
    <s v="Sistemas electrónicos"/>
    <s v="GR"/>
    <s v="GRUPO REDUCIDO"/>
    <s v="494R"/>
    <s v="GRUPO REDUCIDO DE Sistemas electrónicos"/>
    <s v="GRUPO-B1"/>
    <s v="Grupo Reducido de Sistemas electrónicos"/>
    <s v="1S"/>
    <n v="16504002"/>
    <s v="RODRÍGUEZ"/>
    <s v="GONZÁLEZ"/>
    <s v="CARLOS ALBERTO"/>
    <s v="carodri"/>
    <s v="carlos.rodriguez@unirioja.es"/>
    <n v="0.4"/>
    <n v="0.4"/>
    <n v="506"/>
    <s v="PROFESOR TITULAR DE ESCUELA UNIVERSITARI"/>
    <s v="01A"/>
    <s v="TIEMPO COMPLETO AMPLIADO"/>
    <s v="2012-09-01 00:00:00.0"/>
    <s v="null"/>
    <s v="DF31815"/>
    <s v="TITULAR DE ESCUELAS UNIVERSITARIAS"/>
    <s v="R109"/>
    <x v="9"/>
    <n v="785"/>
    <s v="TECNOLOGÍA ELECTRÓNICA"/>
  </r>
  <r>
    <x v="16"/>
    <x v="5"/>
    <n v="494"/>
    <s v="494R"/>
    <s v="GRUPO-B1"/>
    <n v="16513797"/>
    <s v="Sistemas electrónicos"/>
    <s v="GR"/>
    <s v="GRUPO REDUCIDO"/>
    <s v="494R"/>
    <s v="GRUPO REDUCIDO DE Sistemas electrónicos"/>
    <s v="GRUPO-B1"/>
    <s v="Grupo Reducido de Sistemas electrónicos"/>
    <s v="1S"/>
    <n v="16513797"/>
    <s v="ZORZANO"/>
    <s v="MARTÍNEZ"/>
    <s v="JOSÉ MARÍA"/>
    <s v="jzorzano"/>
    <s v="jose.zorzano@unirioja.es"/>
    <n v="0.3"/>
    <n v="0.3"/>
    <n v="506"/>
    <s v="PROFESOR TITULAR DE ESCUELA UNIVERSITARI"/>
    <s v="01A"/>
    <s v="TIEMPO COMPLETO AMPLIADO"/>
    <s v="2012-09-01 00:00:00.0"/>
    <s v="null"/>
    <s v="DF31835"/>
    <s v="TITULAR DE ESCUELAS UNIVERSITARIAS"/>
    <s v="R109"/>
    <x v="9"/>
    <n v="785"/>
    <s v="TECNOLOGÍA ELECTRÓNICA"/>
  </r>
  <r>
    <x v="16"/>
    <x v="5"/>
    <n v="494"/>
    <s v="494R"/>
    <s v="GRUPO-B1"/>
    <n v="16537707"/>
    <s v="Sistemas electrónicos"/>
    <s v="GR"/>
    <s v="GRUPO REDUCIDO"/>
    <s v="494R"/>
    <s v="GRUPO REDUCIDO DE Sistemas electrónicos"/>
    <s v="GRUPO-B1"/>
    <s v="Grupo Reducido de Sistemas electrónicos"/>
    <s v="1S"/>
    <n v="16537707"/>
    <s v="MARTÍNEZ"/>
    <s v="SANTOLAYA"/>
    <s v="JOSÉ JAVIER"/>
    <s v="jjmartin"/>
    <s v="jose-javier.martinez@unirioja.es"/>
    <n v="0.3"/>
    <n v="0.3"/>
    <n v="506"/>
    <s v="PROFESOR TITULAR DE ESCUELA UNIVERSITARI"/>
    <s v="01A"/>
    <s v="TIEMPO COMPLETO AMPLIADO"/>
    <s v="2012-09-01 00:00:00.0"/>
    <s v="null"/>
    <s v="DF31833"/>
    <s v="TITULAR DE ESCUELAS UNIVERSITARIAS"/>
    <s v="R109"/>
    <x v="9"/>
    <n v="785"/>
    <s v="TECNOLOGÍA ELECTRÓNICA"/>
  </r>
  <r>
    <x v="16"/>
    <x v="5"/>
    <n v="494"/>
    <s v="494R"/>
    <s v="GRUPO-B2"/>
    <n v="16504002"/>
    <s v="Sistemas electrónicos"/>
    <s v="GR"/>
    <s v="GRUPO REDUCIDO"/>
    <s v="494R"/>
    <s v="GRUPO REDUCIDO DE Sistemas electrónicos"/>
    <s v="GRUPO-B2"/>
    <s v="Grupo Reducido de Sistemas electrónicos"/>
    <s v="1S"/>
    <n v="16504002"/>
    <s v="RODRÍGUEZ"/>
    <s v="GONZÁLEZ"/>
    <s v="CARLOS ALBERTO"/>
    <s v="carodri"/>
    <s v="carlos.rodriguez@unirioja.es"/>
    <n v="0.4"/>
    <n v="0.4"/>
    <n v="506"/>
    <s v="PROFESOR TITULAR DE ESCUELA UNIVERSITARI"/>
    <s v="01A"/>
    <s v="TIEMPO COMPLETO AMPLIADO"/>
    <s v="2012-09-01 00:00:00.0"/>
    <s v="null"/>
    <s v="DF31815"/>
    <s v="TITULAR DE ESCUELAS UNIVERSITARIAS"/>
    <s v="R109"/>
    <x v="9"/>
    <n v="785"/>
    <s v="TECNOLOGÍA ELECTRÓNICA"/>
  </r>
  <r>
    <x v="16"/>
    <x v="5"/>
    <n v="494"/>
    <s v="494R"/>
    <s v="GRUPO-B2"/>
    <n v="16513797"/>
    <s v="Sistemas electrónicos"/>
    <s v="GR"/>
    <s v="GRUPO REDUCIDO"/>
    <s v="494R"/>
    <s v="GRUPO REDUCIDO DE Sistemas electrónicos"/>
    <s v="GRUPO-B2"/>
    <s v="Grupo Reducido de Sistemas electrónicos"/>
    <s v="1S"/>
    <n v="16513797"/>
    <s v="ZORZANO"/>
    <s v="MARTÍNEZ"/>
    <s v="JOSÉ MARÍA"/>
    <s v="jzorzano"/>
    <s v="jose.zorzano@unirioja.es"/>
    <n v="0.3"/>
    <n v="0.3"/>
    <n v="506"/>
    <s v="PROFESOR TITULAR DE ESCUELA UNIVERSITARI"/>
    <s v="01A"/>
    <s v="TIEMPO COMPLETO AMPLIADO"/>
    <s v="2012-09-01 00:00:00.0"/>
    <s v="null"/>
    <s v="DF31835"/>
    <s v="TITULAR DE ESCUELAS UNIVERSITARIAS"/>
    <s v="R109"/>
    <x v="9"/>
    <n v="785"/>
    <s v="TECNOLOGÍA ELECTRÓNICA"/>
  </r>
  <r>
    <x v="16"/>
    <x v="5"/>
    <n v="494"/>
    <s v="494R"/>
    <s v="GRUPO-B2"/>
    <n v="16537707"/>
    <s v="Sistemas electrónicos"/>
    <s v="GR"/>
    <s v="GRUPO REDUCIDO"/>
    <s v="494R"/>
    <s v="GRUPO REDUCIDO DE Sistemas electrónicos"/>
    <s v="GRUPO-B2"/>
    <s v="Grupo Reducido de Sistemas electrónicos"/>
    <s v="1S"/>
    <n v="16537707"/>
    <s v="MARTÍNEZ"/>
    <s v="SANTOLAYA"/>
    <s v="JOSÉ JAVIER"/>
    <s v="jjmartin"/>
    <s v="jose-javier.martinez@unirioja.es"/>
    <n v="0.3"/>
    <n v="0.3"/>
    <n v="506"/>
    <s v="PROFESOR TITULAR DE ESCUELA UNIVERSITARI"/>
    <s v="01A"/>
    <s v="TIEMPO COMPLETO AMPLIADO"/>
    <s v="2012-09-01 00:00:00.0"/>
    <s v="null"/>
    <s v="DF31833"/>
    <s v="TITULAR DE ESCUELAS UNIVERSITARIAS"/>
    <s v="R109"/>
    <x v="9"/>
    <n v="785"/>
    <s v="TECNOLOGÍA ELECTRÓNICA"/>
  </r>
  <r>
    <x v="17"/>
    <x v="5"/>
    <n v="494"/>
    <s v="494G"/>
    <s v="GRUPO-A"/>
    <n v="16504002"/>
    <s v="Sistemas electrónicos"/>
    <s v="GG"/>
    <s v="GRUPO GRANDE"/>
    <s v="494G"/>
    <s v="GRUPO GRANDE DE Sistemas electrónicos"/>
    <s v="GRUPO-A"/>
    <s v="Grupo Grande de Sistemas electrónicos"/>
    <s v="1S"/>
    <n v="16504002"/>
    <s v="RODRÍGUEZ"/>
    <s v="GONZÁLEZ"/>
    <s v="CARLOS ALBERTO"/>
    <s v="carodri"/>
    <s v="carlos.rodriguez@unirioja.es"/>
    <n v="1"/>
    <m/>
    <n v="506"/>
    <s v="PROFESOR TITULAR DE ESCUELA UNIVERSITARI"/>
    <s v="01A"/>
    <s v="TIEMPO COMPLETO AMPLIADO"/>
    <s v="2012-09-01 00:00:00.0"/>
    <s v="null"/>
    <s v="DF31815"/>
    <s v="TITULAR DE ESCUELAS UNIVERSITARIAS"/>
    <s v="R109"/>
    <x v="9"/>
    <n v="785"/>
    <s v="TECNOLOGÍA ELECTRÓNICA"/>
  </r>
  <r>
    <x v="17"/>
    <x v="5"/>
    <n v="494"/>
    <s v="494G"/>
    <s v="GRUPO-A"/>
    <n v="16513797"/>
    <s v="Sistemas electrónicos"/>
    <s v="GG"/>
    <s v="GRUPO GRANDE"/>
    <s v="494G"/>
    <s v="GRUPO GRANDE DE Sistemas electrónicos"/>
    <s v="GRUPO-A"/>
    <s v="Grupo Grande de Sistemas electrónicos"/>
    <s v="1S"/>
    <n v="16513797"/>
    <s v="ZORZANO"/>
    <s v="MARTÍNEZ"/>
    <s v="JOSÉ MARÍA"/>
    <s v="jzorzano"/>
    <s v="jose.zorzano@unirioja.es"/>
    <n v="1"/>
    <m/>
    <n v="506"/>
    <s v="PROFESOR TITULAR DE ESCUELA UNIVERSITARI"/>
    <s v="01A"/>
    <s v="TIEMPO COMPLETO AMPLIADO"/>
    <s v="2012-09-01 00:00:00.0"/>
    <s v="null"/>
    <s v="DF31835"/>
    <s v="TITULAR DE ESCUELAS UNIVERSITARIAS"/>
    <s v="R109"/>
    <x v="9"/>
    <n v="785"/>
    <s v="TECNOLOGÍA ELECTRÓNICA"/>
  </r>
  <r>
    <x v="17"/>
    <x v="5"/>
    <n v="494"/>
    <s v="494G"/>
    <s v="GRUPO-A"/>
    <n v="16537707"/>
    <s v="Sistemas electrónicos"/>
    <s v="GG"/>
    <s v="GRUPO GRANDE"/>
    <s v="494G"/>
    <s v="GRUPO GRANDE DE Sistemas electrónicos"/>
    <s v="GRUPO-A"/>
    <s v="Grupo Grande de Sistemas electrónicos"/>
    <s v="1S"/>
    <n v="16537707"/>
    <s v="MARTÍNEZ"/>
    <s v="SANTOLAYA"/>
    <s v="JOSÉ JAVIER"/>
    <s v="jjmartin"/>
    <s v="jose-javier.martinez@unirioja.es"/>
    <n v="1"/>
    <m/>
    <n v="506"/>
    <s v="PROFESOR TITULAR DE ESCUELA UNIVERSITARI"/>
    <s v="01A"/>
    <s v="TIEMPO COMPLETO AMPLIADO"/>
    <s v="2012-09-01 00:00:00.0"/>
    <s v="null"/>
    <s v="DF31833"/>
    <s v="TITULAR DE ESCUELAS UNIVERSITARIAS"/>
    <s v="R109"/>
    <x v="9"/>
    <n v="785"/>
    <s v="TECNOLOGÍA ELECTRÓNICA"/>
  </r>
  <r>
    <x v="17"/>
    <x v="5"/>
    <n v="494"/>
    <s v="494G"/>
    <s v="GRUPO-B"/>
    <n v="16504002"/>
    <s v="Sistemas electrónicos"/>
    <s v="GG"/>
    <s v="GRUPO GRANDE"/>
    <s v="494G"/>
    <s v="GRUPO GRANDE DE Sistemas electrónicos"/>
    <s v="GRUPO-B"/>
    <s v="Grupo Grande de Sistemas electrónicos"/>
    <s v="1S"/>
    <n v="16504002"/>
    <s v="RODRÍGUEZ"/>
    <s v="GONZÁLEZ"/>
    <s v="CARLOS ALBERTO"/>
    <s v="carodri"/>
    <s v="carlos.rodriguez@unirioja.es"/>
    <n v="1"/>
    <m/>
    <n v="506"/>
    <s v="PROFESOR TITULAR DE ESCUELA UNIVERSITARI"/>
    <s v="01A"/>
    <s v="TIEMPO COMPLETO AMPLIADO"/>
    <s v="2012-09-01 00:00:00.0"/>
    <s v="null"/>
    <s v="DF31815"/>
    <s v="TITULAR DE ESCUELAS UNIVERSITARIAS"/>
    <s v="R109"/>
    <x v="9"/>
    <n v="785"/>
    <s v="TECNOLOGÍA ELECTRÓNICA"/>
  </r>
  <r>
    <x v="17"/>
    <x v="5"/>
    <n v="494"/>
    <s v="494G"/>
    <s v="GRUPO-B"/>
    <n v="16513797"/>
    <s v="Sistemas electrónicos"/>
    <s v="GG"/>
    <s v="GRUPO GRANDE"/>
    <s v="494G"/>
    <s v="GRUPO GRANDE DE Sistemas electrónicos"/>
    <s v="GRUPO-B"/>
    <s v="Grupo Grande de Sistemas electrónicos"/>
    <s v="1S"/>
    <n v="16513797"/>
    <s v="ZORZANO"/>
    <s v="MARTÍNEZ"/>
    <s v="JOSÉ MARÍA"/>
    <s v="jzorzano"/>
    <s v="jose.zorzano@unirioja.es"/>
    <n v="1"/>
    <m/>
    <n v="506"/>
    <s v="PROFESOR TITULAR DE ESCUELA UNIVERSITARI"/>
    <s v="01A"/>
    <s v="TIEMPO COMPLETO AMPLIADO"/>
    <s v="2012-09-01 00:00:00.0"/>
    <s v="null"/>
    <s v="DF31835"/>
    <s v="TITULAR DE ESCUELAS UNIVERSITARIAS"/>
    <s v="R109"/>
    <x v="9"/>
    <n v="785"/>
    <s v="TECNOLOGÍA ELECTRÓNICA"/>
  </r>
  <r>
    <x v="17"/>
    <x v="5"/>
    <n v="494"/>
    <s v="494G"/>
    <s v="GRUPO-B"/>
    <n v="16537707"/>
    <s v="Sistemas electrónicos"/>
    <s v="GG"/>
    <s v="GRUPO GRANDE"/>
    <s v="494G"/>
    <s v="GRUPO GRANDE DE Sistemas electrónicos"/>
    <s v="GRUPO-B"/>
    <s v="Grupo Grande de Sistemas electrónicos"/>
    <s v="1S"/>
    <n v="16537707"/>
    <s v="MARTÍNEZ"/>
    <s v="SANTOLAYA"/>
    <s v="JOSÉ JAVIER"/>
    <s v="jjmartin"/>
    <s v="jose-javier.martinez@unirioja.es"/>
    <n v="1"/>
    <m/>
    <n v="506"/>
    <s v="PROFESOR TITULAR DE ESCUELA UNIVERSITARI"/>
    <s v="01A"/>
    <s v="TIEMPO COMPLETO AMPLIADO"/>
    <s v="2012-09-01 00:00:00.0"/>
    <s v="null"/>
    <s v="DF31833"/>
    <s v="TITULAR DE ESCUELAS UNIVERSITARIAS"/>
    <s v="R109"/>
    <x v="9"/>
    <n v="785"/>
    <s v="TECNOLOGÍA ELECTRÓNICA"/>
  </r>
  <r>
    <x v="17"/>
    <x v="5"/>
    <n v="494"/>
    <s v="494L"/>
    <s v="GRUPO-A1"/>
    <n v="16504002"/>
    <s v="Sistemas electrónicos"/>
    <s v="GL"/>
    <s v="GRUPO DE LABORATORIO"/>
    <s v="494L"/>
    <s v="LABORATORIO DE Sistemas electrónicos"/>
    <s v="GRUPO-A1"/>
    <s v="Laboratorio de Sistemas electrónicos"/>
    <s v="1S"/>
    <n v="16504002"/>
    <s v="RODRÍGUEZ"/>
    <s v="GONZÁLEZ"/>
    <s v="CARLOS ALBERTO"/>
    <s v="carodri"/>
    <s v="carlos.rodriguez@unirioja.es"/>
    <n v="0.6"/>
    <m/>
    <n v="506"/>
    <s v="PROFESOR TITULAR DE ESCUELA UNIVERSITARI"/>
    <s v="01A"/>
    <s v="TIEMPO COMPLETO AMPLIADO"/>
    <s v="2012-09-01 00:00:00.0"/>
    <s v="null"/>
    <s v="DF31815"/>
    <s v="TITULAR DE ESCUELAS UNIVERSITARIAS"/>
    <s v="R109"/>
    <x v="9"/>
    <n v="785"/>
    <s v="TECNOLOGÍA ELECTRÓNICA"/>
  </r>
  <r>
    <x v="17"/>
    <x v="5"/>
    <n v="494"/>
    <s v="494L"/>
    <s v="GRUPO-A1"/>
    <n v="16513797"/>
    <s v="Sistemas electrónicos"/>
    <s v="GL"/>
    <s v="GRUPO DE LABORATORIO"/>
    <s v="494L"/>
    <s v="LABORATORIO DE Sistemas electrónicos"/>
    <s v="GRUPO-A1"/>
    <s v="Laboratorio de Sistemas electrónicos"/>
    <s v="1S"/>
    <n v="16513797"/>
    <s v="ZORZANO"/>
    <s v="MARTÍNEZ"/>
    <s v="JOSÉ MARÍA"/>
    <s v="jzorzano"/>
    <s v="jose.zorzano@unirioja.es"/>
    <n v="0.6"/>
    <m/>
    <n v="506"/>
    <s v="PROFESOR TITULAR DE ESCUELA UNIVERSITARI"/>
    <s v="01A"/>
    <s v="TIEMPO COMPLETO AMPLIADO"/>
    <s v="2012-09-01 00:00:00.0"/>
    <s v="null"/>
    <s v="DF31835"/>
    <s v="TITULAR DE ESCUELAS UNIVERSITARIAS"/>
    <s v="R109"/>
    <x v="9"/>
    <n v="785"/>
    <s v="TECNOLOGÍA ELECTRÓNICA"/>
  </r>
  <r>
    <x v="17"/>
    <x v="5"/>
    <n v="494"/>
    <s v="494L"/>
    <s v="GRUPO-A1"/>
    <n v="16537707"/>
    <s v="Sistemas electrónicos"/>
    <s v="GL"/>
    <s v="GRUPO DE LABORATORIO"/>
    <s v="494L"/>
    <s v="LABORATORIO DE Sistemas electrónicos"/>
    <s v="GRUPO-A1"/>
    <s v="Laboratorio de Sistemas electrónicos"/>
    <s v="1S"/>
    <n v="16537707"/>
    <s v="MARTÍNEZ"/>
    <s v="SANTOLAYA"/>
    <s v="JOSÉ JAVIER"/>
    <s v="jjmartin"/>
    <s v="jose-javier.martinez@unirioja.es"/>
    <n v="0.8"/>
    <m/>
    <n v="506"/>
    <s v="PROFESOR TITULAR DE ESCUELA UNIVERSITARI"/>
    <s v="01A"/>
    <s v="TIEMPO COMPLETO AMPLIADO"/>
    <s v="2012-09-01 00:00:00.0"/>
    <s v="null"/>
    <s v="DF31833"/>
    <s v="TITULAR DE ESCUELAS UNIVERSITARIAS"/>
    <s v="R109"/>
    <x v="9"/>
    <n v="785"/>
    <s v="TECNOLOGÍA ELECTRÓNICA"/>
  </r>
  <r>
    <x v="17"/>
    <x v="5"/>
    <n v="494"/>
    <s v="494L"/>
    <s v="GRUPO-A2"/>
    <n v="16504002"/>
    <s v="Sistemas electrónicos"/>
    <s v="GL"/>
    <s v="GRUPO DE LABORATORIO"/>
    <s v="494L"/>
    <s v="LABORATORIO DE Sistemas electrónicos"/>
    <s v="GRUPO-A2"/>
    <s v="Laboratorio de Sistemas electrónicos"/>
    <s v="1S"/>
    <n v="16504002"/>
    <s v="RODRÍGUEZ"/>
    <s v="GONZÁLEZ"/>
    <s v="CARLOS ALBERTO"/>
    <s v="carodri"/>
    <s v="carlos.rodriguez@unirioja.es"/>
    <n v="0.6"/>
    <m/>
    <n v="506"/>
    <s v="PROFESOR TITULAR DE ESCUELA UNIVERSITARI"/>
    <s v="01A"/>
    <s v="TIEMPO COMPLETO AMPLIADO"/>
    <s v="2012-09-01 00:00:00.0"/>
    <s v="null"/>
    <s v="DF31815"/>
    <s v="TITULAR DE ESCUELAS UNIVERSITARIAS"/>
    <s v="R109"/>
    <x v="9"/>
    <n v="785"/>
    <s v="TECNOLOGÍA ELECTRÓNICA"/>
  </r>
  <r>
    <x v="17"/>
    <x v="5"/>
    <n v="494"/>
    <s v="494L"/>
    <s v="GRUPO-A2"/>
    <n v="16513797"/>
    <s v="Sistemas electrónicos"/>
    <s v="GL"/>
    <s v="GRUPO DE LABORATORIO"/>
    <s v="494L"/>
    <s v="LABORATORIO DE Sistemas electrónicos"/>
    <s v="GRUPO-A2"/>
    <s v="Laboratorio de Sistemas electrónicos"/>
    <s v="1S"/>
    <n v="16513797"/>
    <s v="ZORZANO"/>
    <s v="MARTÍNEZ"/>
    <s v="JOSÉ MARÍA"/>
    <s v="jzorzano"/>
    <s v="jose.zorzano@unirioja.es"/>
    <n v="0.6"/>
    <m/>
    <n v="506"/>
    <s v="PROFESOR TITULAR DE ESCUELA UNIVERSITARI"/>
    <s v="01A"/>
    <s v="TIEMPO COMPLETO AMPLIADO"/>
    <s v="2012-09-01 00:00:00.0"/>
    <s v="null"/>
    <s v="DF31835"/>
    <s v="TITULAR DE ESCUELAS UNIVERSITARIAS"/>
    <s v="R109"/>
    <x v="9"/>
    <n v="785"/>
    <s v="TECNOLOGÍA ELECTRÓNICA"/>
  </r>
  <r>
    <x v="17"/>
    <x v="5"/>
    <n v="494"/>
    <s v="494L"/>
    <s v="GRUPO-A2"/>
    <n v="16537707"/>
    <s v="Sistemas electrónicos"/>
    <s v="GL"/>
    <s v="GRUPO DE LABORATORIO"/>
    <s v="494L"/>
    <s v="LABORATORIO DE Sistemas electrónicos"/>
    <s v="GRUPO-A2"/>
    <s v="Laboratorio de Sistemas electrónicos"/>
    <s v="1S"/>
    <n v="16537707"/>
    <s v="MARTÍNEZ"/>
    <s v="SANTOLAYA"/>
    <s v="JOSÉ JAVIER"/>
    <s v="jjmartin"/>
    <s v="jose-javier.martinez@unirioja.es"/>
    <n v="0.8"/>
    <m/>
    <n v="506"/>
    <s v="PROFESOR TITULAR DE ESCUELA UNIVERSITARI"/>
    <s v="01A"/>
    <s v="TIEMPO COMPLETO AMPLIADO"/>
    <s v="2012-09-01 00:00:00.0"/>
    <s v="null"/>
    <s v="DF31833"/>
    <s v="TITULAR DE ESCUELAS UNIVERSITARIAS"/>
    <s v="R109"/>
    <x v="9"/>
    <n v="785"/>
    <s v="TECNOLOGÍA ELECTRÓNICA"/>
  </r>
  <r>
    <x v="17"/>
    <x v="5"/>
    <n v="494"/>
    <s v="494L"/>
    <s v="GRUPO-A3"/>
    <n v="16504002"/>
    <s v="Sistemas electrónicos"/>
    <s v="GL"/>
    <s v="GRUPO DE LABORATORIO"/>
    <s v="494L"/>
    <s v="LABORATORIO DE Sistemas electrónicos"/>
    <s v="GRUPO-A3"/>
    <s v="Laboratorio de Sistemas electrónicos"/>
    <s v="1S"/>
    <n v="16504002"/>
    <s v="RODRÍGUEZ"/>
    <s v="GONZÁLEZ"/>
    <s v="CARLOS ALBERTO"/>
    <s v="carodri"/>
    <s v="carlos.rodriguez@unirioja.es"/>
    <n v="0.6"/>
    <m/>
    <n v="506"/>
    <s v="PROFESOR TITULAR DE ESCUELA UNIVERSITARI"/>
    <s v="01A"/>
    <s v="TIEMPO COMPLETO AMPLIADO"/>
    <s v="2012-09-01 00:00:00.0"/>
    <s v="null"/>
    <s v="DF31815"/>
    <s v="TITULAR DE ESCUELAS UNIVERSITARIAS"/>
    <s v="R109"/>
    <x v="9"/>
    <n v="785"/>
    <s v="TECNOLOGÍA ELECTRÓNICA"/>
  </r>
  <r>
    <x v="17"/>
    <x v="5"/>
    <n v="494"/>
    <s v="494L"/>
    <s v="GRUPO-A3"/>
    <n v="16513797"/>
    <s v="Sistemas electrónicos"/>
    <s v="GL"/>
    <s v="GRUPO DE LABORATORIO"/>
    <s v="494L"/>
    <s v="LABORATORIO DE Sistemas electrónicos"/>
    <s v="GRUPO-A3"/>
    <s v="Laboratorio de Sistemas electrónicos"/>
    <s v="1S"/>
    <n v="16513797"/>
    <s v="ZORZANO"/>
    <s v="MARTÍNEZ"/>
    <s v="JOSÉ MARÍA"/>
    <s v="jzorzano"/>
    <s v="jose.zorzano@unirioja.es"/>
    <n v="0.6"/>
    <m/>
    <n v="506"/>
    <s v="PROFESOR TITULAR DE ESCUELA UNIVERSITARI"/>
    <s v="01A"/>
    <s v="TIEMPO COMPLETO AMPLIADO"/>
    <s v="2012-09-01 00:00:00.0"/>
    <s v="null"/>
    <s v="DF31835"/>
    <s v="TITULAR DE ESCUELAS UNIVERSITARIAS"/>
    <s v="R109"/>
    <x v="9"/>
    <n v="785"/>
    <s v="TECNOLOGÍA ELECTRÓNICA"/>
  </r>
  <r>
    <x v="17"/>
    <x v="5"/>
    <n v="494"/>
    <s v="494L"/>
    <s v="GRUPO-A3"/>
    <n v="16537707"/>
    <s v="Sistemas electrónicos"/>
    <s v="GL"/>
    <s v="GRUPO DE LABORATORIO"/>
    <s v="494L"/>
    <s v="LABORATORIO DE Sistemas electrónicos"/>
    <s v="GRUPO-A3"/>
    <s v="Laboratorio de Sistemas electrónicos"/>
    <s v="1S"/>
    <n v="16537707"/>
    <s v="MARTÍNEZ"/>
    <s v="SANTOLAYA"/>
    <s v="JOSÉ JAVIER"/>
    <s v="jjmartin"/>
    <s v="jose-javier.martinez@unirioja.es"/>
    <n v="0.8"/>
    <m/>
    <n v="506"/>
    <s v="PROFESOR TITULAR DE ESCUELA UNIVERSITARI"/>
    <s v="01A"/>
    <s v="TIEMPO COMPLETO AMPLIADO"/>
    <s v="2012-09-01 00:00:00.0"/>
    <s v="null"/>
    <s v="DF31833"/>
    <s v="TITULAR DE ESCUELAS UNIVERSITARIAS"/>
    <s v="R109"/>
    <x v="9"/>
    <n v="785"/>
    <s v="TECNOLOGÍA ELECTRÓNICA"/>
  </r>
  <r>
    <x v="17"/>
    <x v="5"/>
    <n v="494"/>
    <s v="494L"/>
    <s v="GRUPO-A4"/>
    <n v="16504002"/>
    <s v="Sistemas electrónicos"/>
    <s v="GL"/>
    <s v="GRUPO DE LABORATORIO"/>
    <s v="494L"/>
    <s v="LABORATORIO DE Sistemas electrónicos"/>
    <s v="GRUPO-A4"/>
    <s v="Laboratorio de Sistemas electrónicos"/>
    <s v="1S"/>
    <n v="16504002"/>
    <s v="RODRÍGUEZ"/>
    <s v="GONZÁLEZ"/>
    <s v="CARLOS ALBERTO"/>
    <s v="carodri"/>
    <s v="carlos.rodriguez@unirioja.es"/>
    <n v="0.6"/>
    <m/>
    <n v="506"/>
    <s v="PROFESOR TITULAR DE ESCUELA UNIVERSITARI"/>
    <s v="01A"/>
    <s v="TIEMPO COMPLETO AMPLIADO"/>
    <s v="2012-09-01 00:00:00.0"/>
    <s v="null"/>
    <s v="DF31815"/>
    <s v="TITULAR DE ESCUELAS UNIVERSITARIAS"/>
    <s v="R109"/>
    <x v="9"/>
    <n v="785"/>
    <s v="TECNOLOGÍA ELECTRÓNICA"/>
  </r>
  <r>
    <x v="17"/>
    <x v="5"/>
    <n v="494"/>
    <s v="494L"/>
    <s v="GRUPO-A4"/>
    <n v="16513797"/>
    <s v="Sistemas electrónicos"/>
    <s v="GL"/>
    <s v="GRUPO DE LABORATORIO"/>
    <s v="494L"/>
    <s v="LABORATORIO DE Sistemas electrónicos"/>
    <s v="GRUPO-A4"/>
    <s v="Laboratorio de Sistemas electrónicos"/>
    <s v="1S"/>
    <n v="16513797"/>
    <s v="ZORZANO"/>
    <s v="MARTÍNEZ"/>
    <s v="JOSÉ MARÍA"/>
    <s v="jzorzano"/>
    <s v="jose.zorzano@unirioja.es"/>
    <n v="0.6"/>
    <m/>
    <n v="506"/>
    <s v="PROFESOR TITULAR DE ESCUELA UNIVERSITARI"/>
    <s v="01A"/>
    <s v="TIEMPO COMPLETO AMPLIADO"/>
    <s v="2012-09-01 00:00:00.0"/>
    <s v="null"/>
    <s v="DF31835"/>
    <s v="TITULAR DE ESCUELAS UNIVERSITARIAS"/>
    <s v="R109"/>
    <x v="9"/>
    <n v="785"/>
    <s v="TECNOLOGÍA ELECTRÓNICA"/>
  </r>
  <r>
    <x v="17"/>
    <x v="5"/>
    <n v="494"/>
    <s v="494L"/>
    <s v="GRUPO-A4"/>
    <n v="16537707"/>
    <s v="Sistemas electrónicos"/>
    <s v="GL"/>
    <s v="GRUPO DE LABORATORIO"/>
    <s v="494L"/>
    <s v="LABORATORIO DE Sistemas electrónicos"/>
    <s v="GRUPO-A4"/>
    <s v="Laboratorio de Sistemas electrónicos"/>
    <s v="1S"/>
    <n v="16537707"/>
    <s v="MARTÍNEZ"/>
    <s v="SANTOLAYA"/>
    <s v="JOSÉ JAVIER"/>
    <s v="jjmartin"/>
    <s v="jose-javier.martinez@unirioja.es"/>
    <n v="0.8"/>
    <m/>
    <n v="506"/>
    <s v="PROFESOR TITULAR DE ESCUELA UNIVERSITARI"/>
    <s v="01A"/>
    <s v="TIEMPO COMPLETO AMPLIADO"/>
    <s v="2012-09-01 00:00:00.0"/>
    <s v="null"/>
    <s v="DF31833"/>
    <s v="TITULAR DE ESCUELAS UNIVERSITARIAS"/>
    <s v="R109"/>
    <x v="9"/>
    <n v="785"/>
    <s v="TECNOLOGÍA ELECTRÓNICA"/>
  </r>
  <r>
    <x v="17"/>
    <x v="5"/>
    <n v="494"/>
    <s v="494L"/>
    <s v="GRUPO-B1"/>
    <n v="16504002"/>
    <s v="Sistemas electrónicos"/>
    <s v="GL"/>
    <s v="GRUPO DE LABORATORIO"/>
    <s v="494L"/>
    <s v="LABORATORIO DE Sistemas electrónicos"/>
    <s v="GRUPO-B1"/>
    <s v="Laboratorio de Sistemas electrónicos"/>
    <s v="1S"/>
    <n v="16504002"/>
    <s v="RODRÍGUEZ"/>
    <s v="GONZÁLEZ"/>
    <s v="CARLOS ALBERTO"/>
    <s v="carodri"/>
    <s v="carlos.rodriguez@unirioja.es"/>
    <n v="0.6"/>
    <m/>
    <n v="506"/>
    <s v="PROFESOR TITULAR DE ESCUELA UNIVERSITARI"/>
    <s v="01A"/>
    <s v="TIEMPO COMPLETO AMPLIADO"/>
    <s v="2012-09-01 00:00:00.0"/>
    <s v="null"/>
    <s v="DF31815"/>
    <s v="TITULAR DE ESCUELAS UNIVERSITARIAS"/>
    <s v="R109"/>
    <x v="9"/>
    <n v="785"/>
    <s v="TECNOLOGÍA ELECTRÓNICA"/>
  </r>
  <r>
    <x v="17"/>
    <x v="5"/>
    <n v="494"/>
    <s v="494L"/>
    <s v="GRUPO-B1"/>
    <n v="16513797"/>
    <s v="Sistemas electrónicos"/>
    <s v="GL"/>
    <s v="GRUPO DE LABORATORIO"/>
    <s v="494L"/>
    <s v="LABORATORIO DE Sistemas electrónicos"/>
    <s v="GRUPO-B1"/>
    <s v="Laboratorio de Sistemas electrónicos"/>
    <s v="1S"/>
    <n v="16513797"/>
    <s v="ZORZANO"/>
    <s v="MARTÍNEZ"/>
    <s v="JOSÉ MARÍA"/>
    <s v="jzorzano"/>
    <s v="jose.zorzano@unirioja.es"/>
    <n v="0.6"/>
    <m/>
    <n v="506"/>
    <s v="PROFESOR TITULAR DE ESCUELA UNIVERSITARI"/>
    <s v="01A"/>
    <s v="TIEMPO COMPLETO AMPLIADO"/>
    <s v="2012-09-01 00:00:00.0"/>
    <s v="null"/>
    <s v="DF31835"/>
    <s v="TITULAR DE ESCUELAS UNIVERSITARIAS"/>
    <s v="R109"/>
    <x v="9"/>
    <n v="785"/>
    <s v="TECNOLOGÍA ELECTRÓNICA"/>
  </r>
  <r>
    <x v="17"/>
    <x v="5"/>
    <n v="494"/>
    <s v="494L"/>
    <s v="GRUPO-B1"/>
    <n v="16537707"/>
    <s v="Sistemas electrónicos"/>
    <s v="GL"/>
    <s v="GRUPO DE LABORATORIO"/>
    <s v="494L"/>
    <s v="LABORATORIO DE Sistemas electrónicos"/>
    <s v="GRUPO-B1"/>
    <s v="Laboratorio de Sistemas electrónicos"/>
    <s v="1S"/>
    <n v="16537707"/>
    <s v="MARTÍNEZ"/>
    <s v="SANTOLAYA"/>
    <s v="JOSÉ JAVIER"/>
    <s v="jjmartin"/>
    <s v="jose-javier.martinez@unirioja.es"/>
    <n v="0.8"/>
    <m/>
    <n v="506"/>
    <s v="PROFESOR TITULAR DE ESCUELA UNIVERSITARI"/>
    <s v="01A"/>
    <s v="TIEMPO COMPLETO AMPLIADO"/>
    <s v="2012-09-01 00:00:00.0"/>
    <s v="null"/>
    <s v="DF31833"/>
    <s v="TITULAR DE ESCUELAS UNIVERSITARIAS"/>
    <s v="R109"/>
    <x v="9"/>
    <n v="785"/>
    <s v="TECNOLOGÍA ELECTRÓNICA"/>
  </r>
  <r>
    <x v="17"/>
    <x v="5"/>
    <n v="494"/>
    <s v="494L"/>
    <s v="GRUPO-B2"/>
    <n v="16504002"/>
    <s v="Sistemas electrónicos"/>
    <s v="GL"/>
    <s v="GRUPO DE LABORATORIO"/>
    <s v="494L"/>
    <s v="LABORATORIO DE Sistemas electrónicos"/>
    <s v="GRUPO-B2"/>
    <s v="Laboratorio de Sistemas electrónicos"/>
    <s v="1S"/>
    <n v="16504002"/>
    <s v="RODRÍGUEZ"/>
    <s v="GONZÁLEZ"/>
    <s v="CARLOS ALBERTO"/>
    <s v="carodri"/>
    <s v="carlos.rodriguez@unirioja.es"/>
    <n v="0.6"/>
    <m/>
    <n v="506"/>
    <s v="PROFESOR TITULAR DE ESCUELA UNIVERSITARI"/>
    <s v="01A"/>
    <s v="TIEMPO COMPLETO AMPLIADO"/>
    <s v="2012-09-01 00:00:00.0"/>
    <s v="null"/>
    <s v="DF31815"/>
    <s v="TITULAR DE ESCUELAS UNIVERSITARIAS"/>
    <s v="R109"/>
    <x v="9"/>
    <n v="785"/>
    <s v="TECNOLOGÍA ELECTRÓNICA"/>
  </r>
  <r>
    <x v="17"/>
    <x v="5"/>
    <n v="494"/>
    <s v="494L"/>
    <s v="GRUPO-B2"/>
    <n v="16513797"/>
    <s v="Sistemas electrónicos"/>
    <s v="GL"/>
    <s v="GRUPO DE LABORATORIO"/>
    <s v="494L"/>
    <s v="LABORATORIO DE Sistemas electrónicos"/>
    <s v="GRUPO-B2"/>
    <s v="Laboratorio de Sistemas electrónicos"/>
    <s v="1S"/>
    <n v="16513797"/>
    <s v="ZORZANO"/>
    <s v="MARTÍNEZ"/>
    <s v="JOSÉ MARÍA"/>
    <s v="jzorzano"/>
    <s v="jose.zorzano@unirioja.es"/>
    <n v="0.6"/>
    <m/>
    <n v="506"/>
    <s v="PROFESOR TITULAR DE ESCUELA UNIVERSITARI"/>
    <s v="01A"/>
    <s v="TIEMPO COMPLETO AMPLIADO"/>
    <s v="2012-09-01 00:00:00.0"/>
    <s v="null"/>
    <s v="DF31835"/>
    <s v="TITULAR DE ESCUELAS UNIVERSITARIAS"/>
    <s v="R109"/>
    <x v="9"/>
    <n v="785"/>
    <s v="TECNOLOGÍA ELECTRÓNICA"/>
  </r>
  <r>
    <x v="17"/>
    <x v="5"/>
    <n v="494"/>
    <s v="494L"/>
    <s v="GRUPO-B2"/>
    <n v="16537707"/>
    <s v="Sistemas electrónicos"/>
    <s v="GL"/>
    <s v="GRUPO DE LABORATORIO"/>
    <s v="494L"/>
    <s v="LABORATORIO DE Sistemas electrónicos"/>
    <s v="GRUPO-B2"/>
    <s v="Laboratorio de Sistemas electrónicos"/>
    <s v="1S"/>
    <n v="16537707"/>
    <s v="MARTÍNEZ"/>
    <s v="SANTOLAYA"/>
    <s v="JOSÉ JAVIER"/>
    <s v="jjmartin"/>
    <s v="jose-javier.martinez@unirioja.es"/>
    <n v="0.8"/>
    <m/>
    <n v="506"/>
    <s v="PROFESOR TITULAR DE ESCUELA UNIVERSITARI"/>
    <s v="01A"/>
    <s v="TIEMPO COMPLETO AMPLIADO"/>
    <s v="2012-09-01 00:00:00.0"/>
    <s v="null"/>
    <s v="DF31833"/>
    <s v="TITULAR DE ESCUELAS UNIVERSITARIAS"/>
    <s v="R109"/>
    <x v="9"/>
    <n v="785"/>
    <s v="TECNOLOGÍA ELECTRÓNICA"/>
  </r>
  <r>
    <x v="17"/>
    <x v="5"/>
    <n v="494"/>
    <s v="494L"/>
    <s v="GRUPO-B3"/>
    <n v="16504002"/>
    <s v="Sistemas electrónicos"/>
    <s v="GL"/>
    <s v="GRUPO DE LABORATORIO"/>
    <s v="494L"/>
    <s v="LABORATORIO DE Sistemas electrónicos"/>
    <s v="GRUPO-B3"/>
    <s v="Laboratorio de Sistemas electrónicos"/>
    <s v="1S"/>
    <n v="16504002"/>
    <s v="RODRÍGUEZ"/>
    <s v="GONZÁLEZ"/>
    <s v="CARLOS ALBERTO"/>
    <s v="carodri"/>
    <s v="carlos.rodriguez@unirioja.es"/>
    <n v="0.6"/>
    <m/>
    <n v="506"/>
    <s v="PROFESOR TITULAR DE ESCUELA UNIVERSITARI"/>
    <s v="01A"/>
    <s v="TIEMPO COMPLETO AMPLIADO"/>
    <s v="2012-09-01 00:00:00.0"/>
    <s v="null"/>
    <s v="DF31815"/>
    <s v="TITULAR DE ESCUELAS UNIVERSITARIAS"/>
    <s v="R109"/>
    <x v="9"/>
    <n v="785"/>
    <s v="TECNOLOGÍA ELECTRÓNICA"/>
  </r>
  <r>
    <x v="17"/>
    <x v="5"/>
    <n v="494"/>
    <s v="494L"/>
    <s v="GRUPO-B3"/>
    <n v="16513797"/>
    <s v="Sistemas electrónicos"/>
    <s v="GL"/>
    <s v="GRUPO DE LABORATORIO"/>
    <s v="494L"/>
    <s v="LABORATORIO DE Sistemas electrónicos"/>
    <s v="GRUPO-B3"/>
    <s v="Laboratorio de Sistemas electrónicos"/>
    <s v="1S"/>
    <n v="16513797"/>
    <s v="ZORZANO"/>
    <s v="MARTÍNEZ"/>
    <s v="JOSÉ MARÍA"/>
    <s v="jzorzano"/>
    <s v="jose.zorzano@unirioja.es"/>
    <n v="0.6"/>
    <m/>
    <n v="506"/>
    <s v="PROFESOR TITULAR DE ESCUELA UNIVERSITARI"/>
    <s v="01A"/>
    <s v="TIEMPO COMPLETO AMPLIADO"/>
    <s v="2012-09-01 00:00:00.0"/>
    <s v="null"/>
    <s v="DF31835"/>
    <s v="TITULAR DE ESCUELAS UNIVERSITARIAS"/>
    <s v="R109"/>
    <x v="9"/>
    <n v="785"/>
    <s v="TECNOLOGÍA ELECTRÓNICA"/>
  </r>
  <r>
    <x v="17"/>
    <x v="5"/>
    <n v="494"/>
    <s v="494L"/>
    <s v="GRUPO-B3"/>
    <n v="16537707"/>
    <s v="Sistemas electrónicos"/>
    <s v="GL"/>
    <s v="GRUPO DE LABORATORIO"/>
    <s v="494L"/>
    <s v="LABORATORIO DE Sistemas electrónicos"/>
    <s v="GRUPO-B3"/>
    <s v="Laboratorio de Sistemas electrónicos"/>
    <s v="1S"/>
    <n v="16537707"/>
    <s v="MARTÍNEZ"/>
    <s v="SANTOLAYA"/>
    <s v="JOSÉ JAVIER"/>
    <s v="jjmartin"/>
    <s v="jose-javier.martinez@unirioja.es"/>
    <n v="0.8"/>
    <m/>
    <n v="506"/>
    <s v="PROFESOR TITULAR DE ESCUELA UNIVERSITARI"/>
    <s v="01A"/>
    <s v="TIEMPO COMPLETO AMPLIADO"/>
    <s v="2012-09-01 00:00:00.0"/>
    <s v="null"/>
    <s v="DF31833"/>
    <s v="TITULAR DE ESCUELAS UNIVERSITARIAS"/>
    <s v="R109"/>
    <x v="9"/>
    <n v="785"/>
    <s v="TECNOLOGÍA ELECTRÓNICA"/>
  </r>
  <r>
    <x v="17"/>
    <x v="5"/>
    <n v="494"/>
    <s v="494R"/>
    <s v="GRUPO-A1"/>
    <n v="16504002"/>
    <s v="Sistemas electrónicos"/>
    <s v="GR"/>
    <s v="GRUPO REDUCIDO"/>
    <s v="494R"/>
    <s v="GRUPO REDUCIDO DE Sistemas electrónicos"/>
    <s v="GRUPO-A1"/>
    <s v="Grupo Reducido de Sistemas electrónicos"/>
    <s v="1S"/>
    <n v="16504002"/>
    <s v="RODRÍGUEZ"/>
    <s v="GONZÁLEZ"/>
    <s v="CARLOS ALBERTO"/>
    <s v="carodri"/>
    <s v="carlos.rodriguez@unirioja.es"/>
    <n v="0.4"/>
    <m/>
    <n v="506"/>
    <s v="PROFESOR TITULAR DE ESCUELA UNIVERSITARI"/>
    <s v="01A"/>
    <s v="TIEMPO COMPLETO AMPLIADO"/>
    <s v="2012-09-01 00:00:00.0"/>
    <s v="null"/>
    <s v="DF31815"/>
    <s v="TITULAR DE ESCUELAS UNIVERSITARIAS"/>
    <s v="R109"/>
    <x v="9"/>
    <n v="785"/>
    <s v="TECNOLOGÍA ELECTRÓNICA"/>
  </r>
  <r>
    <x v="17"/>
    <x v="5"/>
    <n v="494"/>
    <s v="494R"/>
    <s v="GRUPO-A1"/>
    <n v="16513797"/>
    <s v="Sistemas electrónicos"/>
    <s v="GR"/>
    <s v="GRUPO REDUCIDO"/>
    <s v="494R"/>
    <s v="GRUPO REDUCIDO DE Sistemas electrónicos"/>
    <s v="GRUPO-A1"/>
    <s v="Grupo Reducido de Sistemas electrónicos"/>
    <s v="1S"/>
    <n v="16513797"/>
    <s v="ZORZANO"/>
    <s v="MARTÍNEZ"/>
    <s v="JOSÉ MARÍA"/>
    <s v="jzorzano"/>
    <s v="jose.zorzano@unirioja.es"/>
    <n v="0.3"/>
    <m/>
    <n v="506"/>
    <s v="PROFESOR TITULAR DE ESCUELA UNIVERSITARI"/>
    <s v="01A"/>
    <s v="TIEMPO COMPLETO AMPLIADO"/>
    <s v="2012-09-01 00:00:00.0"/>
    <s v="null"/>
    <s v="DF31835"/>
    <s v="TITULAR DE ESCUELAS UNIVERSITARIAS"/>
    <s v="R109"/>
    <x v="9"/>
    <n v="785"/>
    <s v="TECNOLOGÍA ELECTRÓNICA"/>
  </r>
  <r>
    <x v="17"/>
    <x v="5"/>
    <n v="494"/>
    <s v="494R"/>
    <s v="GRUPO-A1"/>
    <n v="16537707"/>
    <s v="Sistemas electrónicos"/>
    <s v="GR"/>
    <s v="GRUPO REDUCIDO"/>
    <s v="494R"/>
    <s v="GRUPO REDUCIDO DE Sistemas electrónicos"/>
    <s v="GRUPO-A1"/>
    <s v="Grupo Reducido de Sistemas electrónicos"/>
    <s v="1S"/>
    <n v="16537707"/>
    <s v="MARTÍNEZ"/>
    <s v="SANTOLAYA"/>
    <s v="JOSÉ JAVIER"/>
    <s v="jjmartin"/>
    <s v="jose-javier.martinez@unirioja.es"/>
    <n v="0.3"/>
    <m/>
    <n v="506"/>
    <s v="PROFESOR TITULAR DE ESCUELA UNIVERSITARI"/>
    <s v="01A"/>
    <s v="TIEMPO COMPLETO AMPLIADO"/>
    <s v="2012-09-01 00:00:00.0"/>
    <s v="null"/>
    <s v="DF31833"/>
    <s v="TITULAR DE ESCUELAS UNIVERSITARIAS"/>
    <s v="R109"/>
    <x v="9"/>
    <n v="785"/>
    <s v="TECNOLOGÍA ELECTRÓNICA"/>
  </r>
  <r>
    <x v="17"/>
    <x v="5"/>
    <n v="494"/>
    <s v="494R"/>
    <s v="GRUPO-A2"/>
    <n v="16504002"/>
    <s v="Sistemas electrónicos"/>
    <s v="GR"/>
    <s v="GRUPO REDUCIDO"/>
    <s v="494R"/>
    <s v="GRUPO REDUCIDO DE Sistemas electrónicos"/>
    <s v="GRUPO-A2"/>
    <s v="Grupo Reducido de Sistemas electrónicos"/>
    <s v="1S"/>
    <n v="16504002"/>
    <s v="RODRÍGUEZ"/>
    <s v="GONZÁLEZ"/>
    <s v="CARLOS ALBERTO"/>
    <s v="carodri"/>
    <s v="carlos.rodriguez@unirioja.es"/>
    <n v="0.4"/>
    <m/>
    <n v="506"/>
    <s v="PROFESOR TITULAR DE ESCUELA UNIVERSITARI"/>
    <s v="01A"/>
    <s v="TIEMPO COMPLETO AMPLIADO"/>
    <s v="2012-09-01 00:00:00.0"/>
    <s v="null"/>
    <s v="DF31815"/>
    <s v="TITULAR DE ESCUELAS UNIVERSITARIAS"/>
    <s v="R109"/>
    <x v="9"/>
    <n v="785"/>
    <s v="TECNOLOGÍA ELECTRÓNICA"/>
  </r>
  <r>
    <x v="17"/>
    <x v="5"/>
    <n v="494"/>
    <s v="494R"/>
    <s v="GRUPO-A2"/>
    <n v="16513797"/>
    <s v="Sistemas electrónicos"/>
    <s v="GR"/>
    <s v="GRUPO REDUCIDO"/>
    <s v="494R"/>
    <s v="GRUPO REDUCIDO DE Sistemas electrónicos"/>
    <s v="GRUPO-A2"/>
    <s v="Grupo Reducido de Sistemas electrónicos"/>
    <s v="1S"/>
    <n v="16513797"/>
    <s v="ZORZANO"/>
    <s v="MARTÍNEZ"/>
    <s v="JOSÉ MARÍA"/>
    <s v="jzorzano"/>
    <s v="jose.zorzano@unirioja.es"/>
    <n v="0.3"/>
    <m/>
    <n v="506"/>
    <s v="PROFESOR TITULAR DE ESCUELA UNIVERSITARI"/>
    <s v="01A"/>
    <s v="TIEMPO COMPLETO AMPLIADO"/>
    <s v="2012-09-01 00:00:00.0"/>
    <s v="null"/>
    <s v="DF31835"/>
    <s v="TITULAR DE ESCUELAS UNIVERSITARIAS"/>
    <s v="R109"/>
    <x v="9"/>
    <n v="785"/>
    <s v="TECNOLOGÍA ELECTRÓNICA"/>
  </r>
  <r>
    <x v="17"/>
    <x v="5"/>
    <n v="494"/>
    <s v="494R"/>
    <s v="GRUPO-A2"/>
    <n v="16537707"/>
    <s v="Sistemas electrónicos"/>
    <s v="GR"/>
    <s v="GRUPO REDUCIDO"/>
    <s v="494R"/>
    <s v="GRUPO REDUCIDO DE Sistemas electrónicos"/>
    <s v="GRUPO-A2"/>
    <s v="Grupo Reducido de Sistemas electrónicos"/>
    <s v="1S"/>
    <n v="16537707"/>
    <s v="MARTÍNEZ"/>
    <s v="SANTOLAYA"/>
    <s v="JOSÉ JAVIER"/>
    <s v="jjmartin"/>
    <s v="jose-javier.martinez@unirioja.es"/>
    <n v="0.3"/>
    <m/>
    <n v="506"/>
    <s v="PROFESOR TITULAR DE ESCUELA UNIVERSITARI"/>
    <s v="01A"/>
    <s v="TIEMPO COMPLETO AMPLIADO"/>
    <s v="2012-09-01 00:00:00.0"/>
    <s v="null"/>
    <s v="DF31833"/>
    <s v="TITULAR DE ESCUELAS UNIVERSITARIAS"/>
    <s v="R109"/>
    <x v="9"/>
    <n v="785"/>
    <s v="TECNOLOGÍA ELECTRÓNICA"/>
  </r>
  <r>
    <x v="17"/>
    <x v="5"/>
    <n v="494"/>
    <s v="494R"/>
    <s v="GRUPO-B1"/>
    <n v="16504002"/>
    <s v="Sistemas electrónicos"/>
    <s v="GR"/>
    <s v="GRUPO REDUCIDO"/>
    <s v="494R"/>
    <s v="GRUPO REDUCIDO DE Sistemas electrónicos"/>
    <s v="GRUPO-B1"/>
    <s v="Grupo Reducido de Sistemas electrónicos"/>
    <s v="1S"/>
    <n v="16504002"/>
    <s v="RODRÍGUEZ"/>
    <s v="GONZÁLEZ"/>
    <s v="CARLOS ALBERTO"/>
    <s v="carodri"/>
    <s v="carlos.rodriguez@unirioja.es"/>
    <n v="0.4"/>
    <m/>
    <n v="506"/>
    <s v="PROFESOR TITULAR DE ESCUELA UNIVERSITARI"/>
    <s v="01A"/>
    <s v="TIEMPO COMPLETO AMPLIADO"/>
    <s v="2012-09-01 00:00:00.0"/>
    <s v="null"/>
    <s v="DF31815"/>
    <s v="TITULAR DE ESCUELAS UNIVERSITARIAS"/>
    <s v="R109"/>
    <x v="9"/>
    <n v="785"/>
    <s v="TECNOLOGÍA ELECTRÓNICA"/>
  </r>
  <r>
    <x v="17"/>
    <x v="5"/>
    <n v="494"/>
    <s v="494R"/>
    <s v="GRUPO-B1"/>
    <n v="16513797"/>
    <s v="Sistemas electrónicos"/>
    <s v="GR"/>
    <s v="GRUPO REDUCIDO"/>
    <s v="494R"/>
    <s v="GRUPO REDUCIDO DE Sistemas electrónicos"/>
    <s v="GRUPO-B1"/>
    <s v="Grupo Reducido de Sistemas electrónicos"/>
    <s v="1S"/>
    <n v="16513797"/>
    <s v="ZORZANO"/>
    <s v="MARTÍNEZ"/>
    <s v="JOSÉ MARÍA"/>
    <s v="jzorzano"/>
    <s v="jose.zorzano@unirioja.es"/>
    <n v="0.3"/>
    <m/>
    <n v="506"/>
    <s v="PROFESOR TITULAR DE ESCUELA UNIVERSITARI"/>
    <s v="01A"/>
    <s v="TIEMPO COMPLETO AMPLIADO"/>
    <s v="2012-09-01 00:00:00.0"/>
    <s v="null"/>
    <s v="DF31835"/>
    <s v="TITULAR DE ESCUELAS UNIVERSITARIAS"/>
    <s v="R109"/>
    <x v="9"/>
    <n v="785"/>
    <s v="TECNOLOGÍA ELECTRÓNICA"/>
  </r>
  <r>
    <x v="17"/>
    <x v="5"/>
    <n v="494"/>
    <s v="494R"/>
    <s v="GRUPO-B1"/>
    <n v="16537707"/>
    <s v="Sistemas electrónicos"/>
    <s v="GR"/>
    <s v="GRUPO REDUCIDO"/>
    <s v="494R"/>
    <s v="GRUPO REDUCIDO DE Sistemas electrónicos"/>
    <s v="GRUPO-B1"/>
    <s v="Grupo Reducido de Sistemas electrónicos"/>
    <s v="1S"/>
    <n v="16537707"/>
    <s v="MARTÍNEZ"/>
    <s v="SANTOLAYA"/>
    <s v="JOSÉ JAVIER"/>
    <s v="jjmartin"/>
    <s v="jose-javier.martinez@unirioja.es"/>
    <n v="0.3"/>
    <m/>
    <n v="506"/>
    <s v="PROFESOR TITULAR DE ESCUELA UNIVERSITARI"/>
    <s v="01A"/>
    <s v="TIEMPO COMPLETO AMPLIADO"/>
    <s v="2012-09-01 00:00:00.0"/>
    <s v="null"/>
    <s v="DF31833"/>
    <s v="TITULAR DE ESCUELAS UNIVERSITARIAS"/>
    <s v="R109"/>
    <x v="9"/>
    <n v="785"/>
    <s v="TECNOLOGÍA ELECTRÓNICA"/>
  </r>
  <r>
    <x v="17"/>
    <x v="5"/>
    <n v="494"/>
    <s v="494R"/>
    <s v="GRUPO-B2"/>
    <n v="16504002"/>
    <s v="Sistemas electrónicos"/>
    <s v="GR"/>
    <s v="GRUPO REDUCIDO"/>
    <s v="494R"/>
    <s v="GRUPO REDUCIDO DE Sistemas electrónicos"/>
    <s v="GRUPO-B2"/>
    <s v="Grupo Reducido de Sistemas electrónicos"/>
    <s v="1S"/>
    <n v="16504002"/>
    <s v="RODRÍGUEZ"/>
    <s v="GONZÁLEZ"/>
    <s v="CARLOS ALBERTO"/>
    <s v="carodri"/>
    <s v="carlos.rodriguez@unirioja.es"/>
    <n v="0.4"/>
    <m/>
    <n v="506"/>
    <s v="PROFESOR TITULAR DE ESCUELA UNIVERSITARI"/>
    <s v="01A"/>
    <s v="TIEMPO COMPLETO AMPLIADO"/>
    <s v="2012-09-01 00:00:00.0"/>
    <s v="null"/>
    <s v="DF31815"/>
    <s v="TITULAR DE ESCUELAS UNIVERSITARIAS"/>
    <s v="R109"/>
    <x v="9"/>
    <n v="785"/>
    <s v="TECNOLOGÍA ELECTRÓNICA"/>
  </r>
  <r>
    <x v="17"/>
    <x v="5"/>
    <n v="494"/>
    <s v="494R"/>
    <s v="GRUPO-B2"/>
    <n v="16513797"/>
    <s v="Sistemas electrónicos"/>
    <s v="GR"/>
    <s v="GRUPO REDUCIDO"/>
    <s v="494R"/>
    <s v="GRUPO REDUCIDO DE Sistemas electrónicos"/>
    <s v="GRUPO-B2"/>
    <s v="Grupo Reducido de Sistemas electrónicos"/>
    <s v="1S"/>
    <n v="16513797"/>
    <s v="ZORZANO"/>
    <s v="MARTÍNEZ"/>
    <s v="JOSÉ MARÍA"/>
    <s v="jzorzano"/>
    <s v="jose.zorzano@unirioja.es"/>
    <n v="0.3"/>
    <m/>
    <n v="506"/>
    <s v="PROFESOR TITULAR DE ESCUELA UNIVERSITARI"/>
    <s v="01A"/>
    <s v="TIEMPO COMPLETO AMPLIADO"/>
    <s v="2012-09-01 00:00:00.0"/>
    <s v="null"/>
    <s v="DF31835"/>
    <s v="TITULAR DE ESCUELAS UNIVERSITARIAS"/>
    <s v="R109"/>
    <x v="9"/>
    <n v="785"/>
    <s v="TECNOLOGÍA ELECTRÓNICA"/>
  </r>
  <r>
    <x v="17"/>
    <x v="5"/>
    <n v="494"/>
    <s v="494R"/>
    <s v="GRUPO-B2"/>
    <n v="16537707"/>
    <s v="Sistemas electrónicos"/>
    <s v="GR"/>
    <s v="GRUPO REDUCIDO"/>
    <s v="494R"/>
    <s v="GRUPO REDUCIDO DE Sistemas electrónicos"/>
    <s v="GRUPO-B2"/>
    <s v="Grupo Reducido de Sistemas electrónicos"/>
    <s v="1S"/>
    <n v="16537707"/>
    <s v="MARTÍNEZ"/>
    <s v="SANTOLAYA"/>
    <s v="JOSÉ JAVIER"/>
    <s v="jjmartin"/>
    <s v="jose-javier.martinez@unirioja.es"/>
    <n v="0.3"/>
    <m/>
    <n v="506"/>
    <s v="PROFESOR TITULAR DE ESCUELA UNIVERSITARI"/>
    <s v="01A"/>
    <s v="TIEMPO COMPLETO AMPLIADO"/>
    <s v="2012-09-01 00:00:00.0"/>
    <s v="null"/>
    <s v="DF31833"/>
    <s v="TITULAR DE ESCUELAS UNIVERSITARIAS"/>
    <s v="R109"/>
    <x v="9"/>
    <n v="785"/>
    <s v="TECNOLOGÍA ELECTRÓNICA"/>
  </r>
  <r>
    <x v="18"/>
    <x v="5"/>
    <n v="494"/>
    <s v="494G"/>
    <s v="GRUPO-A"/>
    <n v="16504002"/>
    <s v="Sistemas electrónicos"/>
    <s v="GG"/>
    <s v="GRUPO GRANDE"/>
    <s v="494G"/>
    <s v="GRUPO GRANDE DE Sistemas electrónicos"/>
    <s v="GRUPO-A"/>
    <s v="Grupo Grande de Sistemas electrónicos"/>
    <s v="1S"/>
    <n v="16504002"/>
    <s v="RODRÍGUEZ"/>
    <s v="GONZÁLEZ"/>
    <s v="CARLOS ALBERTO"/>
    <s v="carodri"/>
    <s v="carlos.rodriguez@unirioja.es"/>
    <n v="1"/>
    <m/>
    <n v="506"/>
    <s v="PROFESOR TITULAR DE ESCUELA UNIVERSITARI"/>
    <s v="01A"/>
    <s v="TIEMPO COMPLETO AMPLIADO"/>
    <s v="2012-09-01 00:00:00.0"/>
    <s v="null"/>
    <s v="DF31815"/>
    <s v="TITULAR DE ESCUELAS UNIVERSITARIAS"/>
    <s v="R109"/>
    <x v="9"/>
    <n v="785"/>
    <s v="TECNOLOGÍA ELECTRÓNICA"/>
  </r>
  <r>
    <x v="18"/>
    <x v="5"/>
    <n v="494"/>
    <s v="494G"/>
    <s v="GRUPO-A"/>
    <n v="16513797"/>
    <s v="Sistemas electrónicos"/>
    <s v="GG"/>
    <s v="GRUPO GRANDE"/>
    <s v="494G"/>
    <s v="GRUPO GRANDE DE Sistemas electrónicos"/>
    <s v="GRUPO-A"/>
    <s v="Grupo Grande de Sistemas electrónicos"/>
    <s v="1S"/>
    <n v="16513797"/>
    <s v="ZORZANO"/>
    <s v="MARTÍNEZ"/>
    <s v="JOSÉ MARÍA"/>
    <s v="jzorzano"/>
    <s v="jose.zorzano@unirioja.es"/>
    <n v="1"/>
    <m/>
    <n v="506"/>
    <s v="PROFESOR TITULAR DE ESCUELA UNIVERSITARI"/>
    <s v="01A"/>
    <s v="TIEMPO COMPLETO AMPLIADO"/>
    <s v="2012-09-01 00:00:00.0"/>
    <s v="null"/>
    <s v="DF31835"/>
    <s v="TITULAR DE ESCUELAS UNIVERSITARIAS"/>
    <s v="R109"/>
    <x v="9"/>
    <n v="785"/>
    <s v="TECNOLOGÍA ELECTRÓNICA"/>
  </r>
  <r>
    <x v="18"/>
    <x v="5"/>
    <n v="494"/>
    <s v="494G"/>
    <s v="GRUPO-A"/>
    <n v="16537707"/>
    <s v="Sistemas electrónicos"/>
    <s v="GG"/>
    <s v="GRUPO GRANDE"/>
    <s v="494G"/>
    <s v="GRUPO GRANDE DE Sistemas electrónicos"/>
    <s v="GRUPO-A"/>
    <s v="Grupo Grande de Sistemas electrónicos"/>
    <s v="1S"/>
    <n v="16537707"/>
    <s v="MARTÍNEZ"/>
    <s v="SANTOLAYA"/>
    <s v="JOSÉ JAVIER"/>
    <s v="jjmartin"/>
    <s v="jose-javier.martinez@unirioja.es"/>
    <n v="1"/>
    <m/>
    <n v="506"/>
    <s v="PROFESOR TITULAR DE ESCUELA UNIVERSITARI"/>
    <s v="01A"/>
    <s v="TIEMPO COMPLETO AMPLIADO"/>
    <s v="2012-09-01 00:00:00.0"/>
    <s v="null"/>
    <s v="DF31833"/>
    <s v="TITULAR DE ESCUELAS UNIVERSITARIAS"/>
    <s v="R109"/>
    <x v="9"/>
    <n v="785"/>
    <s v="TECNOLOGÍA ELECTRÓNICA"/>
  </r>
  <r>
    <x v="18"/>
    <x v="5"/>
    <n v="494"/>
    <s v="494G"/>
    <s v="GRUPO-B"/>
    <n v="16504002"/>
    <s v="Sistemas electrónicos"/>
    <s v="GG"/>
    <s v="GRUPO GRANDE"/>
    <s v="494G"/>
    <s v="GRUPO GRANDE DE Sistemas electrónicos"/>
    <s v="GRUPO-B"/>
    <s v="Grupo Grande de Sistemas electrónicos"/>
    <s v="1S"/>
    <n v="16504002"/>
    <s v="RODRÍGUEZ"/>
    <s v="GONZÁLEZ"/>
    <s v="CARLOS ALBERTO"/>
    <s v="carodri"/>
    <s v="carlos.rodriguez@unirioja.es"/>
    <n v="1"/>
    <m/>
    <n v="506"/>
    <s v="PROFESOR TITULAR DE ESCUELA UNIVERSITARI"/>
    <s v="01A"/>
    <s v="TIEMPO COMPLETO AMPLIADO"/>
    <s v="2012-09-01 00:00:00.0"/>
    <s v="null"/>
    <s v="DF31815"/>
    <s v="TITULAR DE ESCUELAS UNIVERSITARIAS"/>
    <s v="R109"/>
    <x v="9"/>
    <n v="785"/>
    <s v="TECNOLOGÍA ELECTRÓNICA"/>
  </r>
  <r>
    <x v="18"/>
    <x v="5"/>
    <n v="494"/>
    <s v="494G"/>
    <s v="GRUPO-B"/>
    <n v="16513797"/>
    <s v="Sistemas electrónicos"/>
    <s v="GG"/>
    <s v="GRUPO GRANDE"/>
    <s v="494G"/>
    <s v="GRUPO GRANDE DE Sistemas electrónicos"/>
    <s v="GRUPO-B"/>
    <s v="Grupo Grande de Sistemas electrónicos"/>
    <s v="1S"/>
    <n v="16513797"/>
    <s v="ZORZANO"/>
    <s v="MARTÍNEZ"/>
    <s v="JOSÉ MARÍA"/>
    <s v="jzorzano"/>
    <s v="jose.zorzano@unirioja.es"/>
    <n v="1"/>
    <m/>
    <n v="506"/>
    <s v="PROFESOR TITULAR DE ESCUELA UNIVERSITARI"/>
    <s v="01A"/>
    <s v="TIEMPO COMPLETO AMPLIADO"/>
    <s v="2012-09-01 00:00:00.0"/>
    <s v="null"/>
    <s v="DF31835"/>
    <s v="TITULAR DE ESCUELAS UNIVERSITARIAS"/>
    <s v="R109"/>
    <x v="9"/>
    <n v="785"/>
    <s v="TECNOLOGÍA ELECTRÓNICA"/>
  </r>
  <r>
    <x v="18"/>
    <x v="5"/>
    <n v="494"/>
    <s v="494G"/>
    <s v="GRUPO-B"/>
    <n v="16537707"/>
    <s v="Sistemas electrónicos"/>
    <s v="GG"/>
    <s v="GRUPO GRANDE"/>
    <s v="494G"/>
    <s v="GRUPO GRANDE DE Sistemas electrónicos"/>
    <s v="GRUPO-B"/>
    <s v="Grupo Grande de Sistemas electrónicos"/>
    <s v="1S"/>
    <n v="16537707"/>
    <s v="MARTÍNEZ"/>
    <s v="SANTOLAYA"/>
    <s v="JOSÉ JAVIER"/>
    <s v="jjmartin"/>
    <s v="jose-javier.martinez@unirioja.es"/>
    <n v="1"/>
    <m/>
    <n v="506"/>
    <s v="PROFESOR TITULAR DE ESCUELA UNIVERSITARI"/>
    <s v="01A"/>
    <s v="TIEMPO COMPLETO AMPLIADO"/>
    <s v="2012-09-01 00:00:00.0"/>
    <s v="null"/>
    <s v="DF31833"/>
    <s v="TITULAR DE ESCUELAS UNIVERSITARIAS"/>
    <s v="R109"/>
    <x v="9"/>
    <n v="785"/>
    <s v="TECNOLOGÍA ELECTRÓNICA"/>
  </r>
  <r>
    <x v="18"/>
    <x v="5"/>
    <n v="494"/>
    <s v="494L"/>
    <s v="GRUPO-A1"/>
    <n v="16504002"/>
    <s v="Sistemas electrónicos"/>
    <s v="GL"/>
    <s v="GRUPO DE LABORATORIO"/>
    <s v="494L"/>
    <s v="LABORATORIO DE Sistemas electrónicos"/>
    <s v="GRUPO-A1"/>
    <s v="Laboratorio de Sistemas electrónicos"/>
    <s v="1S"/>
    <n v="16504002"/>
    <s v="RODRÍGUEZ"/>
    <s v="GONZÁLEZ"/>
    <s v="CARLOS ALBERTO"/>
    <s v="carodri"/>
    <s v="carlos.rodriguez@unirioja.es"/>
    <n v="0.6"/>
    <m/>
    <n v="506"/>
    <s v="PROFESOR TITULAR DE ESCUELA UNIVERSITARI"/>
    <s v="01A"/>
    <s v="TIEMPO COMPLETO AMPLIADO"/>
    <s v="2012-09-01 00:00:00.0"/>
    <s v="null"/>
    <s v="DF31815"/>
    <s v="TITULAR DE ESCUELAS UNIVERSITARIAS"/>
    <s v="R109"/>
    <x v="9"/>
    <n v="785"/>
    <s v="TECNOLOGÍA ELECTRÓNICA"/>
  </r>
  <r>
    <x v="18"/>
    <x v="5"/>
    <n v="494"/>
    <s v="494L"/>
    <s v="GRUPO-A1"/>
    <n v="16513797"/>
    <s v="Sistemas electrónicos"/>
    <s v="GL"/>
    <s v="GRUPO DE LABORATORIO"/>
    <s v="494L"/>
    <s v="LABORATORIO DE Sistemas electrónicos"/>
    <s v="GRUPO-A1"/>
    <s v="Laboratorio de Sistemas electrónicos"/>
    <s v="1S"/>
    <n v="16513797"/>
    <s v="ZORZANO"/>
    <s v="MARTÍNEZ"/>
    <s v="JOSÉ MARÍA"/>
    <s v="jzorzano"/>
    <s v="jose.zorzano@unirioja.es"/>
    <n v="0.6"/>
    <m/>
    <n v="506"/>
    <s v="PROFESOR TITULAR DE ESCUELA UNIVERSITARI"/>
    <s v="01A"/>
    <s v="TIEMPO COMPLETO AMPLIADO"/>
    <s v="2012-09-01 00:00:00.0"/>
    <s v="null"/>
    <s v="DF31835"/>
    <s v="TITULAR DE ESCUELAS UNIVERSITARIAS"/>
    <s v="R109"/>
    <x v="9"/>
    <n v="785"/>
    <s v="TECNOLOGÍA ELECTRÓNICA"/>
  </r>
  <r>
    <x v="18"/>
    <x v="5"/>
    <n v="494"/>
    <s v="494L"/>
    <s v="GRUPO-A1"/>
    <n v="16537707"/>
    <s v="Sistemas electrónicos"/>
    <s v="GL"/>
    <s v="GRUPO DE LABORATORIO"/>
    <s v="494L"/>
    <s v="LABORATORIO DE Sistemas electrónicos"/>
    <s v="GRUPO-A1"/>
    <s v="Laboratorio de Sistemas electrónicos"/>
    <s v="1S"/>
    <n v="16537707"/>
    <s v="MARTÍNEZ"/>
    <s v="SANTOLAYA"/>
    <s v="JOSÉ JAVIER"/>
    <s v="jjmartin"/>
    <s v="jose-javier.martinez@unirioja.es"/>
    <n v="0.8"/>
    <m/>
    <n v="506"/>
    <s v="PROFESOR TITULAR DE ESCUELA UNIVERSITARI"/>
    <s v="01A"/>
    <s v="TIEMPO COMPLETO AMPLIADO"/>
    <s v="2012-09-01 00:00:00.0"/>
    <s v="null"/>
    <s v="DF31833"/>
    <s v="TITULAR DE ESCUELAS UNIVERSITARIAS"/>
    <s v="R109"/>
    <x v="9"/>
    <n v="785"/>
    <s v="TECNOLOGÍA ELECTRÓNICA"/>
  </r>
  <r>
    <x v="18"/>
    <x v="5"/>
    <n v="494"/>
    <s v="494L"/>
    <s v="GRUPO-A2"/>
    <n v="16504002"/>
    <s v="Sistemas electrónicos"/>
    <s v="GL"/>
    <s v="GRUPO DE LABORATORIO"/>
    <s v="494L"/>
    <s v="LABORATORIO DE Sistemas electrónicos"/>
    <s v="GRUPO-A2"/>
    <s v="Laboratorio de Sistemas electrónicos"/>
    <s v="1S"/>
    <n v="16504002"/>
    <s v="RODRÍGUEZ"/>
    <s v="GONZÁLEZ"/>
    <s v="CARLOS ALBERTO"/>
    <s v="carodri"/>
    <s v="carlos.rodriguez@unirioja.es"/>
    <n v="0.6"/>
    <m/>
    <n v="506"/>
    <s v="PROFESOR TITULAR DE ESCUELA UNIVERSITARI"/>
    <s v="01A"/>
    <s v="TIEMPO COMPLETO AMPLIADO"/>
    <s v="2012-09-01 00:00:00.0"/>
    <s v="null"/>
    <s v="DF31815"/>
    <s v="TITULAR DE ESCUELAS UNIVERSITARIAS"/>
    <s v="R109"/>
    <x v="9"/>
    <n v="785"/>
    <s v="TECNOLOGÍA ELECTRÓNICA"/>
  </r>
  <r>
    <x v="18"/>
    <x v="5"/>
    <n v="494"/>
    <s v="494L"/>
    <s v="GRUPO-A2"/>
    <n v="16513797"/>
    <s v="Sistemas electrónicos"/>
    <s v="GL"/>
    <s v="GRUPO DE LABORATORIO"/>
    <s v="494L"/>
    <s v="LABORATORIO DE Sistemas electrónicos"/>
    <s v="GRUPO-A2"/>
    <s v="Laboratorio de Sistemas electrónicos"/>
    <s v="1S"/>
    <n v="16513797"/>
    <s v="ZORZANO"/>
    <s v="MARTÍNEZ"/>
    <s v="JOSÉ MARÍA"/>
    <s v="jzorzano"/>
    <s v="jose.zorzano@unirioja.es"/>
    <n v="0.6"/>
    <m/>
    <n v="506"/>
    <s v="PROFESOR TITULAR DE ESCUELA UNIVERSITARI"/>
    <s v="01A"/>
    <s v="TIEMPO COMPLETO AMPLIADO"/>
    <s v="2012-09-01 00:00:00.0"/>
    <s v="null"/>
    <s v="DF31835"/>
    <s v="TITULAR DE ESCUELAS UNIVERSITARIAS"/>
    <s v="R109"/>
    <x v="9"/>
    <n v="785"/>
    <s v="TECNOLOGÍA ELECTRÓNICA"/>
  </r>
  <r>
    <x v="18"/>
    <x v="5"/>
    <n v="494"/>
    <s v="494L"/>
    <s v="GRUPO-A2"/>
    <n v="16537707"/>
    <s v="Sistemas electrónicos"/>
    <s v="GL"/>
    <s v="GRUPO DE LABORATORIO"/>
    <s v="494L"/>
    <s v="LABORATORIO DE Sistemas electrónicos"/>
    <s v="GRUPO-A2"/>
    <s v="Laboratorio de Sistemas electrónicos"/>
    <s v="1S"/>
    <n v="16537707"/>
    <s v="MARTÍNEZ"/>
    <s v="SANTOLAYA"/>
    <s v="JOSÉ JAVIER"/>
    <s v="jjmartin"/>
    <s v="jose-javier.martinez@unirioja.es"/>
    <n v="0.8"/>
    <m/>
    <n v="506"/>
    <s v="PROFESOR TITULAR DE ESCUELA UNIVERSITARI"/>
    <s v="01A"/>
    <s v="TIEMPO COMPLETO AMPLIADO"/>
    <s v="2012-09-01 00:00:00.0"/>
    <s v="null"/>
    <s v="DF31833"/>
    <s v="TITULAR DE ESCUELAS UNIVERSITARIAS"/>
    <s v="R109"/>
    <x v="9"/>
    <n v="785"/>
    <s v="TECNOLOGÍA ELECTRÓNICA"/>
  </r>
  <r>
    <x v="18"/>
    <x v="5"/>
    <n v="494"/>
    <s v="494L"/>
    <s v="GRUPO-A3"/>
    <n v="16504002"/>
    <s v="Sistemas electrónicos"/>
    <s v="GL"/>
    <s v="GRUPO DE LABORATORIO"/>
    <s v="494L"/>
    <s v="LABORATORIO DE Sistemas electrónicos"/>
    <s v="GRUPO-A3"/>
    <s v="Laboratorio de Sistemas electrónicos"/>
    <s v="1S"/>
    <n v="16504002"/>
    <s v="RODRÍGUEZ"/>
    <s v="GONZÁLEZ"/>
    <s v="CARLOS ALBERTO"/>
    <s v="carodri"/>
    <s v="carlos.rodriguez@unirioja.es"/>
    <n v="0.6"/>
    <m/>
    <n v="506"/>
    <s v="PROFESOR TITULAR DE ESCUELA UNIVERSITARI"/>
    <s v="01A"/>
    <s v="TIEMPO COMPLETO AMPLIADO"/>
    <s v="2012-09-01 00:00:00.0"/>
    <s v="null"/>
    <s v="DF31815"/>
    <s v="TITULAR DE ESCUELAS UNIVERSITARIAS"/>
    <s v="R109"/>
    <x v="9"/>
    <n v="785"/>
    <s v="TECNOLOGÍA ELECTRÓNICA"/>
  </r>
  <r>
    <x v="18"/>
    <x v="5"/>
    <n v="494"/>
    <s v="494L"/>
    <s v="GRUPO-A3"/>
    <n v="16513797"/>
    <s v="Sistemas electrónicos"/>
    <s v="GL"/>
    <s v="GRUPO DE LABORATORIO"/>
    <s v="494L"/>
    <s v="LABORATORIO DE Sistemas electrónicos"/>
    <s v="GRUPO-A3"/>
    <s v="Laboratorio de Sistemas electrónicos"/>
    <s v="1S"/>
    <n v="16513797"/>
    <s v="ZORZANO"/>
    <s v="MARTÍNEZ"/>
    <s v="JOSÉ MARÍA"/>
    <s v="jzorzano"/>
    <s v="jose.zorzano@unirioja.es"/>
    <n v="0.6"/>
    <m/>
    <n v="506"/>
    <s v="PROFESOR TITULAR DE ESCUELA UNIVERSITARI"/>
    <s v="01A"/>
    <s v="TIEMPO COMPLETO AMPLIADO"/>
    <s v="2012-09-01 00:00:00.0"/>
    <s v="null"/>
    <s v="DF31835"/>
    <s v="TITULAR DE ESCUELAS UNIVERSITARIAS"/>
    <s v="R109"/>
    <x v="9"/>
    <n v="785"/>
    <s v="TECNOLOGÍA ELECTRÓNICA"/>
  </r>
  <r>
    <x v="18"/>
    <x v="5"/>
    <n v="494"/>
    <s v="494L"/>
    <s v="GRUPO-A3"/>
    <n v="16537707"/>
    <s v="Sistemas electrónicos"/>
    <s v="GL"/>
    <s v="GRUPO DE LABORATORIO"/>
    <s v="494L"/>
    <s v="LABORATORIO DE Sistemas electrónicos"/>
    <s v="GRUPO-A3"/>
    <s v="Laboratorio de Sistemas electrónicos"/>
    <s v="1S"/>
    <n v="16537707"/>
    <s v="MARTÍNEZ"/>
    <s v="SANTOLAYA"/>
    <s v="JOSÉ JAVIER"/>
    <s v="jjmartin"/>
    <s v="jose-javier.martinez@unirioja.es"/>
    <n v="0.8"/>
    <m/>
    <n v="506"/>
    <s v="PROFESOR TITULAR DE ESCUELA UNIVERSITARI"/>
    <s v="01A"/>
    <s v="TIEMPO COMPLETO AMPLIADO"/>
    <s v="2012-09-01 00:00:00.0"/>
    <s v="null"/>
    <s v="DF31833"/>
    <s v="TITULAR DE ESCUELAS UNIVERSITARIAS"/>
    <s v="R109"/>
    <x v="9"/>
    <n v="785"/>
    <s v="TECNOLOGÍA ELECTRÓNICA"/>
  </r>
  <r>
    <x v="18"/>
    <x v="5"/>
    <n v="494"/>
    <s v="494L"/>
    <s v="GRUPO-A4"/>
    <n v="16504002"/>
    <s v="Sistemas electrónicos"/>
    <s v="GL"/>
    <s v="GRUPO DE LABORATORIO"/>
    <s v="494L"/>
    <s v="LABORATORIO DE Sistemas electrónicos"/>
    <s v="GRUPO-A4"/>
    <s v="Laboratorio de Sistemas electrónicos"/>
    <s v="1S"/>
    <n v="16504002"/>
    <s v="RODRÍGUEZ"/>
    <s v="GONZÁLEZ"/>
    <s v="CARLOS ALBERTO"/>
    <s v="carodri"/>
    <s v="carlos.rodriguez@unirioja.es"/>
    <n v="0.6"/>
    <m/>
    <n v="506"/>
    <s v="PROFESOR TITULAR DE ESCUELA UNIVERSITARI"/>
    <s v="01A"/>
    <s v="TIEMPO COMPLETO AMPLIADO"/>
    <s v="2012-09-01 00:00:00.0"/>
    <s v="null"/>
    <s v="DF31815"/>
    <s v="TITULAR DE ESCUELAS UNIVERSITARIAS"/>
    <s v="R109"/>
    <x v="9"/>
    <n v="785"/>
    <s v="TECNOLOGÍA ELECTRÓNICA"/>
  </r>
  <r>
    <x v="18"/>
    <x v="5"/>
    <n v="494"/>
    <s v="494L"/>
    <s v="GRUPO-A4"/>
    <n v="16513797"/>
    <s v="Sistemas electrónicos"/>
    <s v="GL"/>
    <s v="GRUPO DE LABORATORIO"/>
    <s v="494L"/>
    <s v="LABORATORIO DE Sistemas electrónicos"/>
    <s v="GRUPO-A4"/>
    <s v="Laboratorio de Sistemas electrónicos"/>
    <s v="1S"/>
    <n v="16513797"/>
    <s v="ZORZANO"/>
    <s v="MARTÍNEZ"/>
    <s v="JOSÉ MARÍA"/>
    <s v="jzorzano"/>
    <s v="jose.zorzano@unirioja.es"/>
    <n v="0.6"/>
    <m/>
    <n v="506"/>
    <s v="PROFESOR TITULAR DE ESCUELA UNIVERSITARI"/>
    <s v="01A"/>
    <s v="TIEMPO COMPLETO AMPLIADO"/>
    <s v="2012-09-01 00:00:00.0"/>
    <s v="null"/>
    <s v="DF31835"/>
    <s v="TITULAR DE ESCUELAS UNIVERSITARIAS"/>
    <s v="R109"/>
    <x v="9"/>
    <n v="785"/>
    <s v="TECNOLOGÍA ELECTRÓNICA"/>
  </r>
  <r>
    <x v="18"/>
    <x v="5"/>
    <n v="494"/>
    <s v="494L"/>
    <s v="GRUPO-A4"/>
    <n v="16537707"/>
    <s v="Sistemas electrónicos"/>
    <s v="GL"/>
    <s v="GRUPO DE LABORATORIO"/>
    <s v="494L"/>
    <s v="LABORATORIO DE Sistemas electrónicos"/>
    <s v="GRUPO-A4"/>
    <s v="Laboratorio de Sistemas electrónicos"/>
    <s v="1S"/>
    <n v="16537707"/>
    <s v="MARTÍNEZ"/>
    <s v="SANTOLAYA"/>
    <s v="JOSÉ JAVIER"/>
    <s v="jjmartin"/>
    <s v="jose-javier.martinez@unirioja.es"/>
    <n v="0.8"/>
    <m/>
    <n v="506"/>
    <s v="PROFESOR TITULAR DE ESCUELA UNIVERSITARI"/>
    <s v="01A"/>
    <s v="TIEMPO COMPLETO AMPLIADO"/>
    <s v="2012-09-01 00:00:00.0"/>
    <s v="null"/>
    <s v="DF31833"/>
    <s v="TITULAR DE ESCUELAS UNIVERSITARIAS"/>
    <s v="R109"/>
    <x v="9"/>
    <n v="785"/>
    <s v="TECNOLOGÍA ELECTRÓNICA"/>
  </r>
  <r>
    <x v="18"/>
    <x v="5"/>
    <n v="494"/>
    <s v="494L"/>
    <s v="GRUPO-B1"/>
    <n v="16504002"/>
    <s v="Sistemas electrónicos"/>
    <s v="GL"/>
    <s v="GRUPO DE LABORATORIO"/>
    <s v="494L"/>
    <s v="LABORATORIO DE Sistemas electrónicos"/>
    <s v="GRUPO-B1"/>
    <s v="Laboratorio de Sistemas electrónicos"/>
    <s v="1S"/>
    <n v="16504002"/>
    <s v="RODRÍGUEZ"/>
    <s v="GONZÁLEZ"/>
    <s v="CARLOS ALBERTO"/>
    <s v="carodri"/>
    <s v="carlos.rodriguez@unirioja.es"/>
    <n v="0.6"/>
    <m/>
    <n v="506"/>
    <s v="PROFESOR TITULAR DE ESCUELA UNIVERSITARI"/>
    <s v="01A"/>
    <s v="TIEMPO COMPLETO AMPLIADO"/>
    <s v="2012-09-01 00:00:00.0"/>
    <s v="null"/>
    <s v="DF31815"/>
    <s v="TITULAR DE ESCUELAS UNIVERSITARIAS"/>
    <s v="R109"/>
    <x v="9"/>
    <n v="785"/>
    <s v="TECNOLOGÍA ELECTRÓNICA"/>
  </r>
  <r>
    <x v="18"/>
    <x v="5"/>
    <n v="494"/>
    <s v="494L"/>
    <s v="GRUPO-B1"/>
    <n v="16513797"/>
    <s v="Sistemas electrónicos"/>
    <s v="GL"/>
    <s v="GRUPO DE LABORATORIO"/>
    <s v="494L"/>
    <s v="LABORATORIO DE Sistemas electrónicos"/>
    <s v="GRUPO-B1"/>
    <s v="Laboratorio de Sistemas electrónicos"/>
    <s v="1S"/>
    <n v="16513797"/>
    <s v="ZORZANO"/>
    <s v="MARTÍNEZ"/>
    <s v="JOSÉ MARÍA"/>
    <s v="jzorzano"/>
    <s v="jose.zorzano@unirioja.es"/>
    <n v="0.6"/>
    <m/>
    <n v="506"/>
    <s v="PROFESOR TITULAR DE ESCUELA UNIVERSITARI"/>
    <s v="01A"/>
    <s v="TIEMPO COMPLETO AMPLIADO"/>
    <s v="2012-09-01 00:00:00.0"/>
    <s v="null"/>
    <s v="DF31835"/>
    <s v="TITULAR DE ESCUELAS UNIVERSITARIAS"/>
    <s v="R109"/>
    <x v="9"/>
    <n v="785"/>
    <s v="TECNOLOGÍA ELECTRÓNICA"/>
  </r>
  <r>
    <x v="18"/>
    <x v="5"/>
    <n v="494"/>
    <s v="494L"/>
    <s v="GRUPO-B1"/>
    <n v="16537707"/>
    <s v="Sistemas electrónicos"/>
    <s v="GL"/>
    <s v="GRUPO DE LABORATORIO"/>
    <s v="494L"/>
    <s v="LABORATORIO DE Sistemas electrónicos"/>
    <s v="GRUPO-B1"/>
    <s v="Laboratorio de Sistemas electrónicos"/>
    <s v="1S"/>
    <n v="16537707"/>
    <s v="MARTÍNEZ"/>
    <s v="SANTOLAYA"/>
    <s v="JOSÉ JAVIER"/>
    <s v="jjmartin"/>
    <s v="jose-javier.martinez@unirioja.es"/>
    <n v="0.8"/>
    <m/>
    <n v="506"/>
    <s v="PROFESOR TITULAR DE ESCUELA UNIVERSITARI"/>
    <s v="01A"/>
    <s v="TIEMPO COMPLETO AMPLIADO"/>
    <s v="2012-09-01 00:00:00.0"/>
    <s v="null"/>
    <s v="DF31833"/>
    <s v="TITULAR DE ESCUELAS UNIVERSITARIAS"/>
    <s v="R109"/>
    <x v="9"/>
    <n v="785"/>
    <s v="TECNOLOGÍA ELECTRÓNICA"/>
  </r>
  <r>
    <x v="18"/>
    <x v="5"/>
    <n v="494"/>
    <s v="494L"/>
    <s v="GRUPO-B2"/>
    <n v="16504002"/>
    <s v="Sistemas electrónicos"/>
    <s v="GL"/>
    <s v="GRUPO DE LABORATORIO"/>
    <s v="494L"/>
    <s v="LABORATORIO DE Sistemas electrónicos"/>
    <s v="GRUPO-B2"/>
    <s v="Laboratorio de Sistemas electrónicos"/>
    <s v="1S"/>
    <n v="16504002"/>
    <s v="RODRÍGUEZ"/>
    <s v="GONZÁLEZ"/>
    <s v="CARLOS ALBERTO"/>
    <s v="carodri"/>
    <s v="carlos.rodriguez@unirioja.es"/>
    <n v="0.6"/>
    <m/>
    <n v="506"/>
    <s v="PROFESOR TITULAR DE ESCUELA UNIVERSITARI"/>
    <s v="01A"/>
    <s v="TIEMPO COMPLETO AMPLIADO"/>
    <s v="2012-09-01 00:00:00.0"/>
    <s v="null"/>
    <s v="DF31815"/>
    <s v="TITULAR DE ESCUELAS UNIVERSITARIAS"/>
    <s v="R109"/>
    <x v="9"/>
    <n v="785"/>
    <s v="TECNOLOGÍA ELECTRÓNICA"/>
  </r>
  <r>
    <x v="18"/>
    <x v="5"/>
    <n v="494"/>
    <s v="494L"/>
    <s v="GRUPO-B2"/>
    <n v="16513797"/>
    <s v="Sistemas electrónicos"/>
    <s v="GL"/>
    <s v="GRUPO DE LABORATORIO"/>
    <s v="494L"/>
    <s v="LABORATORIO DE Sistemas electrónicos"/>
    <s v="GRUPO-B2"/>
    <s v="Laboratorio de Sistemas electrónicos"/>
    <s v="1S"/>
    <n v="16513797"/>
    <s v="ZORZANO"/>
    <s v="MARTÍNEZ"/>
    <s v="JOSÉ MARÍA"/>
    <s v="jzorzano"/>
    <s v="jose.zorzano@unirioja.es"/>
    <n v="0.6"/>
    <m/>
    <n v="506"/>
    <s v="PROFESOR TITULAR DE ESCUELA UNIVERSITARI"/>
    <s v="01A"/>
    <s v="TIEMPO COMPLETO AMPLIADO"/>
    <s v="2012-09-01 00:00:00.0"/>
    <s v="null"/>
    <s v="DF31835"/>
    <s v="TITULAR DE ESCUELAS UNIVERSITARIAS"/>
    <s v="R109"/>
    <x v="9"/>
    <n v="785"/>
    <s v="TECNOLOGÍA ELECTRÓNICA"/>
  </r>
  <r>
    <x v="18"/>
    <x v="5"/>
    <n v="494"/>
    <s v="494L"/>
    <s v="GRUPO-B2"/>
    <n v="16537707"/>
    <s v="Sistemas electrónicos"/>
    <s v="GL"/>
    <s v="GRUPO DE LABORATORIO"/>
    <s v="494L"/>
    <s v="LABORATORIO DE Sistemas electrónicos"/>
    <s v="GRUPO-B2"/>
    <s v="Laboratorio de Sistemas electrónicos"/>
    <s v="1S"/>
    <n v="16537707"/>
    <s v="MARTÍNEZ"/>
    <s v="SANTOLAYA"/>
    <s v="JOSÉ JAVIER"/>
    <s v="jjmartin"/>
    <s v="jose-javier.martinez@unirioja.es"/>
    <n v="0.8"/>
    <m/>
    <n v="506"/>
    <s v="PROFESOR TITULAR DE ESCUELA UNIVERSITARI"/>
    <s v="01A"/>
    <s v="TIEMPO COMPLETO AMPLIADO"/>
    <s v="2012-09-01 00:00:00.0"/>
    <s v="null"/>
    <s v="DF31833"/>
    <s v="TITULAR DE ESCUELAS UNIVERSITARIAS"/>
    <s v="R109"/>
    <x v="9"/>
    <n v="785"/>
    <s v="TECNOLOGÍA ELECTRÓNICA"/>
  </r>
  <r>
    <x v="18"/>
    <x v="5"/>
    <n v="494"/>
    <s v="494L"/>
    <s v="GRUPO-B3"/>
    <n v="16504002"/>
    <s v="Sistemas electrónicos"/>
    <s v="GL"/>
    <s v="GRUPO DE LABORATORIO"/>
    <s v="494L"/>
    <s v="LABORATORIO DE Sistemas electrónicos"/>
    <s v="GRUPO-B3"/>
    <s v="Laboratorio de Sistemas electrónicos"/>
    <s v="1S"/>
    <n v="16504002"/>
    <s v="RODRÍGUEZ"/>
    <s v="GONZÁLEZ"/>
    <s v="CARLOS ALBERTO"/>
    <s v="carodri"/>
    <s v="carlos.rodriguez@unirioja.es"/>
    <n v="0.6"/>
    <m/>
    <n v="506"/>
    <s v="PROFESOR TITULAR DE ESCUELA UNIVERSITARI"/>
    <s v="01A"/>
    <s v="TIEMPO COMPLETO AMPLIADO"/>
    <s v="2012-09-01 00:00:00.0"/>
    <s v="null"/>
    <s v="DF31815"/>
    <s v="TITULAR DE ESCUELAS UNIVERSITARIAS"/>
    <s v="R109"/>
    <x v="9"/>
    <n v="785"/>
    <s v="TECNOLOGÍA ELECTRÓNICA"/>
  </r>
  <r>
    <x v="18"/>
    <x v="5"/>
    <n v="494"/>
    <s v="494L"/>
    <s v="GRUPO-B3"/>
    <n v="16513797"/>
    <s v="Sistemas electrónicos"/>
    <s v="GL"/>
    <s v="GRUPO DE LABORATORIO"/>
    <s v="494L"/>
    <s v="LABORATORIO DE Sistemas electrónicos"/>
    <s v="GRUPO-B3"/>
    <s v="Laboratorio de Sistemas electrónicos"/>
    <s v="1S"/>
    <n v="16513797"/>
    <s v="ZORZANO"/>
    <s v="MARTÍNEZ"/>
    <s v="JOSÉ MARÍA"/>
    <s v="jzorzano"/>
    <s v="jose.zorzano@unirioja.es"/>
    <n v="0.6"/>
    <m/>
    <n v="506"/>
    <s v="PROFESOR TITULAR DE ESCUELA UNIVERSITARI"/>
    <s v="01A"/>
    <s v="TIEMPO COMPLETO AMPLIADO"/>
    <s v="2012-09-01 00:00:00.0"/>
    <s v="null"/>
    <s v="DF31835"/>
    <s v="TITULAR DE ESCUELAS UNIVERSITARIAS"/>
    <s v="R109"/>
    <x v="9"/>
    <n v="785"/>
    <s v="TECNOLOGÍA ELECTRÓNICA"/>
  </r>
  <r>
    <x v="18"/>
    <x v="5"/>
    <n v="494"/>
    <s v="494L"/>
    <s v="GRUPO-B3"/>
    <n v="16537707"/>
    <s v="Sistemas electrónicos"/>
    <s v="GL"/>
    <s v="GRUPO DE LABORATORIO"/>
    <s v="494L"/>
    <s v="LABORATORIO DE Sistemas electrónicos"/>
    <s v="GRUPO-B3"/>
    <s v="Laboratorio de Sistemas electrónicos"/>
    <s v="1S"/>
    <n v="16537707"/>
    <s v="MARTÍNEZ"/>
    <s v="SANTOLAYA"/>
    <s v="JOSÉ JAVIER"/>
    <s v="jjmartin"/>
    <s v="jose-javier.martinez@unirioja.es"/>
    <n v="0.8"/>
    <m/>
    <n v="506"/>
    <s v="PROFESOR TITULAR DE ESCUELA UNIVERSITARI"/>
    <s v="01A"/>
    <s v="TIEMPO COMPLETO AMPLIADO"/>
    <s v="2012-09-01 00:00:00.0"/>
    <s v="null"/>
    <s v="DF31833"/>
    <s v="TITULAR DE ESCUELAS UNIVERSITARIAS"/>
    <s v="R109"/>
    <x v="9"/>
    <n v="785"/>
    <s v="TECNOLOGÍA ELECTRÓNICA"/>
  </r>
  <r>
    <x v="18"/>
    <x v="5"/>
    <n v="494"/>
    <s v="494R"/>
    <s v="GRUPO-A1"/>
    <n v="16504002"/>
    <s v="Sistemas electrónicos"/>
    <s v="GR"/>
    <s v="GRUPO REDUCIDO"/>
    <s v="494R"/>
    <s v="GRUPO REDUCIDO DE Sistemas electrónicos"/>
    <s v="GRUPO-A1"/>
    <s v="Grupo Reducido de Sistemas electrónicos"/>
    <s v="1S"/>
    <n v="16504002"/>
    <s v="RODRÍGUEZ"/>
    <s v="GONZÁLEZ"/>
    <s v="CARLOS ALBERTO"/>
    <s v="carodri"/>
    <s v="carlos.rodriguez@unirioja.es"/>
    <n v="0.4"/>
    <m/>
    <n v="506"/>
    <s v="PROFESOR TITULAR DE ESCUELA UNIVERSITARI"/>
    <s v="01A"/>
    <s v="TIEMPO COMPLETO AMPLIADO"/>
    <s v="2012-09-01 00:00:00.0"/>
    <s v="null"/>
    <s v="DF31815"/>
    <s v="TITULAR DE ESCUELAS UNIVERSITARIAS"/>
    <s v="R109"/>
    <x v="9"/>
    <n v="785"/>
    <s v="TECNOLOGÍA ELECTRÓNICA"/>
  </r>
  <r>
    <x v="18"/>
    <x v="5"/>
    <n v="494"/>
    <s v="494R"/>
    <s v="GRUPO-A1"/>
    <n v="16513797"/>
    <s v="Sistemas electrónicos"/>
    <s v="GR"/>
    <s v="GRUPO REDUCIDO"/>
    <s v="494R"/>
    <s v="GRUPO REDUCIDO DE Sistemas electrónicos"/>
    <s v="GRUPO-A1"/>
    <s v="Grupo Reducido de Sistemas electrónicos"/>
    <s v="1S"/>
    <n v="16513797"/>
    <s v="ZORZANO"/>
    <s v="MARTÍNEZ"/>
    <s v="JOSÉ MARÍA"/>
    <s v="jzorzano"/>
    <s v="jose.zorzano@unirioja.es"/>
    <n v="0.3"/>
    <m/>
    <n v="506"/>
    <s v="PROFESOR TITULAR DE ESCUELA UNIVERSITARI"/>
    <s v="01A"/>
    <s v="TIEMPO COMPLETO AMPLIADO"/>
    <s v="2012-09-01 00:00:00.0"/>
    <s v="null"/>
    <s v="DF31835"/>
    <s v="TITULAR DE ESCUELAS UNIVERSITARIAS"/>
    <s v="R109"/>
    <x v="9"/>
    <n v="785"/>
    <s v="TECNOLOGÍA ELECTRÓNICA"/>
  </r>
  <r>
    <x v="18"/>
    <x v="5"/>
    <n v="494"/>
    <s v="494R"/>
    <s v="GRUPO-A1"/>
    <n v="16537707"/>
    <s v="Sistemas electrónicos"/>
    <s v="GR"/>
    <s v="GRUPO REDUCIDO"/>
    <s v="494R"/>
    <s v="GRUPO REDUCIDO DE Sistemas electrónicos"/>
    <s v="GRUPO-A1"/>
    <s v="Grupo Reducido de Sistemas electrónicos"/>
    <s v="1S"/>
    <n v="16537707"/>
    <s v="MARTÍNEZ"/>
    <s v="SANTOLAYA"/>
    <s v="JOSÉ JAVIER"/>
    <s v="jjmartin"/>
    <s v="jose-javier.martinez@unirioja.es"/>
    <n v="0.3"/>
    <m/>
    <n v="506"/>
    <s v="PROFESOR TITULAR DE ESCUELA UNIVERSITARI"/>
    <s v="01A"/>
    <s v="TIEMPO COMPLETO AMPLIADO"/>
    <s v="2012-09-01 00:00:00.0"/>
    <s v="null"/>
    <s v="DF31833"/>
    <s v="TITULAR DE ESCUELAS UNIVERSITARIAS"/>
    <s v="R109"/>
    <x v="9"/>
    <n v="785"/>
    <s v="TECNOLOGÍA ELECTRÓNICA"/>
  </r>
  <r>
    <x v="18"/>
    <x v="5"/>
    <n v="494"/>
    <s v="494R"/>
    <s v="GRUPO-A2"/>
    <n v="16504002"/>
    <s v="Sistemas electrónicos"/>
    <s v="GR"/>
    <s v="GRUPO REDUCIDO"/>
    <s v="494R"/>
    <s v="GRUPO REDUCIDO DE Sistemas electrónicos"/>
    <s v="GRUPO-A2"/>
    <s v="Grupo Reducido de Sistemas electrónicos"/>
    <s v="1S"/>
    <n v="16504002"/>
    <s v="RODRÍGUEZ"/>
    <s v="GONZÁLEZ"/>
    <s v="CARLOS ALBERTO"/>
    <s v="carodri"/>
    <s v="carlos.rodriguez@unirioja.es"/>
    <n v="0.4"/>
    <m/>
    <n v="506"/>
    <s v="PROFESOR TITULAR DE ESCUELA UNIVERSITARI"/>
    <s v="01A"/>
    <s v="TIEMPO COMPLETO AMPLIADO"/>
    <s v="2012-09-01 00:00:00.0"/>
    <s v="null"/>
    <s v="DF31815"/>
    <s v="TITULAR DE ESCUELAS UNIVERSITARIAS"/>
    <s v="R109"/>
    <x v="9"/>
    <n v="785"/>
    <s v="TECNOLOGÍA ELECTRÓNICA"/>
  </r>
  <r>
    <x v="18"/>
    <x v="5"/>
    <n v="494"/>
    <s v="494R"/>
    <s v="GRUPO-A2"/>
    <n v="16513797"/>
    <s v="Sistemas electrónicos"/>
    <s v="GR"/>
    <s v="GRUPO REDUCIDO"/>
    <s v="494R"/>
    <s v="GRUPO REDUCIDO DE Sistemas electrónicos"/>
    <s v="GRUPO-A2"/>
    <s v="Grupo Reducido de Sistemas electrónicos"/>
    <s v="1S"/>
    <n v="16513797"/>
    <s v="ZORZANO"/>
    <s v="MARTÍNEZ"/>
    <s v="JOSÉ MARÍA"/>
    <s v="jzorzano"/>
    <s v="jose.zorzano@unirioja.es"/>
    <n v="0.3"/>
    <m/>
    <n v="506"/>
    <s v="PROFESOR TITULAR DE ESCUELA UNIVERSITARI"/>
    <s v="01A"/>
    <s v="TIEMPO COMPLETO AMPLIADO"/>
    <s v="2012-09-01 00:00:00.0"/>
    <s v="null"/>
    <s v="DF31835"/>
    <s v="TITULAR DE ESCUELAS UNIVERSITARIAS"/>
    <s v="R109"/>
    <x v="9"/>
    <n v="785"/>
    <s v="TECNOLOGÍA ELECTRÓNICA"/>
  </r>
  <r>
    <x v="18"/>
    <x v="5"/>
    <n v="494"/>
    <s v="494R"/>
    <s v="GRUPO-A2"/>
    <n v="16537707"/>
    <s v="Sistemas electrónicos"/>
    <s v="GR"/>
    <s v="GRUPO REDUCIDO"/>
    <s v="494R"/>
    <s v="GRUPO REDUCIDO DE Sistemas electrónicos"/>
    <s v="GRUPO-A2"/>
    <s v="Grupo Reducido de Sistemas electrónicos"/>
    <s v="1S"/>
    <n v="16537707"/>
    <s v="MARTÍNEZ"/>
    <s v="SANTOLAYA"/>
    <s v="JOSÉ JAVIER"/>
    <s v="jjmartin"/>
    <s v="jose-javier.martinez@unirioja.es"/>
    <n v="0.3"/>
    <m/>
    <n v="506"/>
    <s v="PROFESOR TITULAR DE ESCUELA UNIVERSITARI"/>
    <s v="01A"/>
    <s v="TIEMPO COMPLETO AMPLIADO"/>
    <s v="2012-09-01 00:00:00.0"/>
    <s v="null"/>
    <s v="DF31833"/>
    <s v="TITULAR DE ESCUELAS UNIVERSITARIAS"/>
    <s v="R109"/>
    <x v="9"/>
    <n v="785"/>
    <s v="TECNOLOGÍA ELECTRÓNICA"/>
  </r>
  <r>
    <x v="18"/>
    <x v="5"/>
    <n v="494"/>
    <s v="494R"/>
    <s v="GRUPO-B1"/>
    <n v="16504002"/>
    <s v="Sistemas electrónicos"/>
    <s v="GR"/>
    <s v="GRUPO REDUCIDO"/>
    <s v="494R"/>
    <s v="GRUPO REDUCIDO DE Sistemas electrónicos"/>
    <s v="GRUPO-B1"/>
    <s v="Grupo Reducido de Sistemas electrónicos"/>
    <s v="1S"/>
    <n v="16504002"/>
    <s v="RODRÍGUEZ"/>
    <s v="GONZÁLEZ"/>
    <s v="CARLOS ALBERTO"/>
    <s v="carodri"/>
    <s v="carlos.rodriguez@unirioja.es"/>
    <n v="0.4"/>
    <m/>
    <n v="506"/>
    <s v="PROFESOR TITULAR DE ESCUELA UNIVERSITARI"/>
    <s v="01A"/>
    <s v="TIEMPO COMPLETO AMPLIADO"/>
    <s v="2012-09-01 00:00:00.0"/>
    <s v="null"/>
    <s v="DF31815"/>
    <s v="TITULAR DE ESCUELAS UNIVERSITARIAS"/>
    <s v="R109"/>
    <x v="9"/>
    <n v="785"/>
    <s v="TECNOLOGÍA ELECTRÓNICA"/>
  </r>
  <r>
    <x v="18"/>
    <x v="5"/>
    <n v="494"/>
    <s v="494R"/>
    <s v="GRUPO-B1"/>
    <n v="16513797"/>
    <s v="Sistemas electrónicos"/>
    <s v="GR"/>
    <s v="GRUPO REDUCIDO"/>
    <s v="494R"/>
    <s v="GRUPO REDUCIDO DE Sistemas electrónicos"/>
    <s v="GRUPO-B1"/>
    <s v="Grupo Reducido de Sistemas electrónicos"/>
    <s v="1S"/>
    <n v="16513797"/>
    <s v="ZORZANO"/>
    <s v="MARTÍNEZ"/>
    <s v="JOSÉ MARÍA"/>
    <s v="jzorzano"/>
    <s v="jose.zorzano@unirioja.es"/>
    <n v="0.3"/>
    <m/>
    <n v="506"/>
    <s v="PROFESOR TITULAR DE ESCUELA UNIVERSITARI"/>
    <s v="01A"/>
    <s v="TIEMPO COMPLETO AMPLIADO"/>
    <s v="2012-09-01 00:00:00.0"/>
    <s v="null"/>
    <s v="DF31835"/>
    <s v="TITULAR DE ESCUELAS UNIVERSITARIAS"/>
    <s v="R109"/>
    <x v="9"/>
    <n v="785"/>
    <s v="TECNOLOGÍA ELECTRÓNICA"/>
  </r>
  <r>
    <x v="18"/>
    <x v="5"/>
    <n v="494"/>
    <s v="494R"/>
    <s v="GRUPO-B1"/>
    <n v="16537707"/>
    <s v="Sistemas electrónicos"/>
    <s v="GR"/>
    <s v="GRUPO REDUCIDO"/>
    <s v="494R"/>
    <s v="GRUPO REDUCIDO DE Sistemas electrónicos"/>
    <s v="GRUPO-B1"/>
    <s v="Grupo Reducido de Sistemas electrónicos"/>
    <s v="1S"/>
    <n v="16537707"/>
    <s v="MARTÍNEZ"/>
    <s v="SANTOLAYA"/>
    <s v="JOSÉ JAVIER"/>
    <s v="jjmartin"/>
    <s v="jose-javier.martinez@unirioja.es"/>
    <n v="0.3"/>
    <m/>
    <n v="506"/>
    <s v="PROFESOR TITULAR DE ESCUELA UNIVERSITARI"/>
    <s v="01A"/>
    <s v="TIEMPO COMPLETO AMPLIADO"/>
    <s v="2012-09-01 00:00:00.0"/>
    <s v="null"/>
    <s v="DF31833"/>
    <s v="TITULAR DE ESCUELAS UNIVERSITARIAS"/>
    <s v="R109"/>
    <x v="9"/>
    <n v="785"/>
    <s v="TECNOLOGÍA ELECTRÓNICA"/>
  </r>
  <r>
    <x v="18"/>
    <x v="5"/>
    <n v="494"/>
    <s v="494R"/>
    <s v="GRUPO-B2"/>
    <n v="16504002"/>
    <s v="Sistemas electrónicos"/>
    <s v="GR"/>
    <s v="GRUPO REDUCIDO"/>
    <s v="494R"/>
    <s v="GRUPO REDUCIDO DE Sistemas electrónicos"/>
    <s v="GRUPO-B2"/>
    <s v="Grupo Reducido de Sistemas electrónicos"/>
    <s v="1S"/>
    <n v="16504002"/>
    <s v="RODRÍGUEZ"/>
    <s v="GONZÁLEZ"/>
    <s v="CARLOS ALBERTO"/>
    <s v="carodri"/>
    <s v="carlos.rodriguez@unirioja.es"/>
    <n v="0.4"/>
    <m/>
    <n v="506"/>
    <s v="PROFESOR TITULAR DE ESCUELA UNIVERSITARI"/>
    <s v="01A"/>
    <s v="TIEMPO COMPLETO AMPLIADO"/>
    <s v="2012-09-01 00:00:00.0"/>
    <s v="null"/>
    <s v="DF31815"/>
    <s v="TITULAR DE ESCUELAS UNIVERSITARIAS"/>
    <s v="R109"/>
    <x v="9"/>
    <n v="785"/>
    <s v="TECNOLOGÍA ELECTRÓNICA"/>
  </r>
  <r>
    <x v="18"/>
    <x v="5"/>
    <n v="494"/>
    <s v="494R"/>
    <s v="GRUPO-B2"/>
    <n v="16513797"/>
    <s v="Sistemas electrónicos"/>
    <s v="GR"/>
    <s v="GRUPO REDUCIDO"/>
    <s v="494R"/>
    <s v="GRUPO REDUCIDO DE Sistemas electrónicos"/>
    <s v="GRUPO-B2"/>
    <s v="Grupo Reducido de Sistemas electrónicos"/>
    <s v="1S"/>
    <n v="16513797"/>
    <s v="ZORZANO"/>
    <s v="MARTÍNEZ"/>
    <s v="JOSÉ MARÍA"/>
    <s v="jzorzano"/>
    <s v="jose.zorzano@unirioja.es"/>
    <n v="0.3"/>
    <m/>
    <n v="506"/>
    <s v="PROFESOR TITULAR DE ESCUELA UNIVERSITARI"/>
    <s v="01A"/>
    <s v="TIEMPO COMPLETO AMPLIADO"/>
    <s v="2012-09-01 00:00:00.0"/>
    <s v="null"/>
    <s v="DF31835"/>
    <s v="TITULAR DE ESCUELAS UNIVERSITARIAS"/>
    <s v="R109"/>
    <x v="9"/>
    <n v="785"/>
    <s v="TECNOLOGÍA ELECTRÓNICA"/>
  </r>
  <r>
    <x v="18"/>
    <x v="5"/>
    <n v="494"/>
    <s v="494R"/>
    <s v="GRUPO-B2"/>
    <n v="16537707"/>
    <s v="Sistemas electrónicos"/>
    <s v="GR"/>
    <s v="GRUPO REDUCIDO"/>
    <s v="494R"/>
    <s v="GRUPO REDUCIDO DE Sistemas electrónicos"/>
    <s v="GRUPO-B2"/>
    <s v="Grupo Reducido de Sistemas electrónicos"/>
    <s v="1S"/>
    <n v="16537707"/>
    <s v="MARTÍNEZ"/>
    <s v="SANTOLAYA"/>
    <s v="JOSÉ JAVIER"/>
    <s v="jjmartin"/>
    <s v="jose-javier.martinez@unirioja.es"/>
    <n v="0.3"/>
    <m/>
    <n v="506"/>
    <s v="PROFESOR TITULAR DE ESCUELA UNIVERSITARI"/>
    <s v="01A"/>
    <s v="TIEMPO COMPLETO AMPLIADO"/>
    <s v="2012-09-01 00:00:00.0"/>
    <s v="null"/>
    <s v="DF31833"/>
    <s v="TITULAR DE ESCUELAS UNIVERSITARIAS"/>
    <s v="R109"/>
    <x v="9"/>
    <n v="785"/>
    <s v="TECNOLOGÍA ELECTRÓNICA"/>
  </r>
  <r>
    <x v="16"/>
    <x v="5"/>
    <n v="495"/>
    <s v="495G"/>
    <s v="GRUPO-A"/>
    <n v="16555425"/>
    <s v="Resistencia de materiales"/>
    <s v="GG"/>
    <s v="GRUPO GRANDE"/>
    <s v="495G"/>
    <s v="GRUPO GRANDE DE Resistencia de materiales"/>
    <s v="GRUPO-A"/>
    <s v="Grupo Grande de Resistencia de materiales"/>
    <s v="1S"/>
    <n v="16555425"/>
    <s v="CELORRIO"/>
    <s v="BARRAGUÉ"/>
    <s v="LUIS"/>
    <s v="lucelorr"/>
    <s v="luis.celorrio@unirioja.es"/>
    <n v="4"/>
    <n v="4"/>
    <s v="A-0504"/>
    <s v="PROFESOR TITULAR UNIVERSIDAD"/>
    <s v="C01"/>
    <s v="TIEMPO COMPLETO"/>
    <s v="2010-09-01 00:00:00.0"/>
    <s v="null"/>
    <s v="DF100272"/>
    <s v="PROFESOR TITULAR INTERINO"/>
    <s v="R110"/>
    <x v="10"/>
    <n v="605"/>
    <s v="MECÁNICA DE MEDIOS CONTINUOS Y TEORÍA DE ESTRUCTUR"/>
  </r>
  <r>
    <x v="16"/>
    <x v="5"/>
    <n v="495"/>
    <s v="495G"/>
    <s v="GRUPO-A"/>
    <n v="16561901"/>
    <s v="Resistencia de materiales"/>
    <s v="GG"/>
    <s v="GRUPO GRANDE"/>
    <s v="495G"/>
    <s v="GRUPO GRANDE DE Resistencia de materiales"/>
    <s v="GRUPO-A"/>
    <s v="Grupo Grande de Resistencia de materiales"/>
    <s v="1S"/>
    <n v="16561901"/>
    <s v="FRAILE"/>
    <s v="GARCÍA"/>
    <s v="ESTEBAN"/>
    <s v="esfraile"/>
    <s v="esteban.fraile@unirioja.es"/>
    <n v="0"/>
    <n v="0"/>
    <n v="536"/>
    <s v="PROFESOR INTERINO"/>
    <s v="C01"/>
    <s v="TIEMPO COMPLETO"/>
    <s v="2012-09-01 00:00:00.0"/>
    <s v="null"/>
    <s v="PI100871"/>
    <s v="PROFESOR CONTRATADO INTERINO"/>
    <s v="R110"/>
    <x v="10"/>
    <n v="605"/>
    <s v="MECÁNICA DE MEDIOS CONTINUOS Y TEORÍA DE ESTRUCTUR"/>
  </r>
  <r>
    <x v="16"/>
    <x v="5"/>
    <n v="495"/>
    <s v="495G"/>
    <s v="GRUPO-B"/>
    <n v="16555425"/>
    <s v="Resistencia de materiales"/>
    <s v="GG"/>
    <s v="GRUPO GRANDE"/>
    <s v="495G"/>
    <s v="GRUPO GRANDE DE Resistencia de materiales"/>
    <s v="GRUPO-B"/>
    <s v="Grupo Grande de Resistencia de materiales"/>
    <s v="1S"/>
    <n v="16555425"/>
    <s v="CELORRIO"/>
    <s v="BARRAGUÉ"/>
    <s v="LUIS"/>
    <s v="lucelorr"/>
    <s v="luis.celorrio@unirioja.es"/>
    <n v="4"/>
    <n v="4"/>
    <s v="A-0504"/>
    <s v="PROFESOR TITULAR UNIVERSIDAD"/>
    <s v="C01"/>
    <s v="TIEMPO COMPLETO"/>
    <s v="2010-09-01 00:00:00.0"/>
    <s v="null"/>
    <s v="DF100272"/>
    <s v="PROFESOR TITULAR INTERINO"/>
    <s v="R110"/>
    <x v="10"/>
    <n v="605"/>
    <s v="MECÁNICA DE MEDIOS CONTINUOS Y TEORÍA DE ESTRUCTUR"/>
  </r>
  <r>
    <x v="16"/>
    <x v="5"/>
    <n v="495"/>
    <s v="495R"/>
    <s v="GRUPO-A1"/>
    <n v="16588620"/>
    <s v="Resistencia de materiales"/>
    <s v="GR"/>
    <s v="GRUPO REDUCIDO"/>
    <s v="495R"/>
    <s v="GRUPO REDUCIDO DE Resistencia de materiales"/>
    <s v="GRUPO-A1"/>
    <s v="Grupo Reducido de Resistencia de materiales"/>
    <s v="1S"/>
    <n v="16588620"/>
    <s v="FERREIRO"/>
    <s v="CABELLO"/>
    <s v="JAVIER"/>
    <s v="jaferrei"/>
    <s v="javier.ferreiro@unirioja.es"/>
    <n v="2"/>
    <n v="2"/>
    <n v="532"/>
    <s v="LABORAL DOCENTE-ASOCIADO"/>
    <s v="P06"/>
    <s v="TIEMPO PARCIAL (6+6 HORAS)"/>
    <s v="2018-09-28 00:00:00.0"/>
    <s v="2019-09-14 00:00:00.0"/>
    <s v="PI101044"/>
    <s v="PROFESOR ASOCIADO"/>
    <s v="R110"/>
    <x v="10"/>
    <n v="605"/>
    <s v="MECÁNICA DE MEDIOS CONTINUOS Y TEORÍA DE ESTRUCTUR"/>
  </r>
  <r>
    <x v="16"/>
    <x v="5"/>
    <n v="495"/>
    <s v="495R"/>
    <s v="GRUPO-A2"/>
    <n v="16555425"/>
    <s v="Resistencia de materiales"/>
    <s v="GR"/>
    <s v="GRUPO REDUCIDO"/>
    <s v="495R"/>
    <s v="GRUPO REDUCIDO DE Resistencia de materiales"/>
    <s v="GRUPO-A2"/>
    <s v="Grupo Reducido de Resistencia de materiales"/>
    <s v="1S"/>
    <n v="16555425"/>
    <s v="CELORRIO"/>
    <s v="BARRAGUÉ"/>
    <s v="LUIS"/>
    <s v="lucelorr"/>
    <s v="luis.celorrio@unirioja.es"/>
    <n v="2"/>
    <n v="2"/>
    <s v="A-0504"/>
    <s v="PROFESOR TITULAR UNIVERSIDAD"/>
    <s v="C01"/>
    <s v="TIEMPO COMPLETO"/>
    <s v="2010-09-01 00:00:00.0"/>
    <s v="null"/>
    <s v="DF100272"/>
    <s v="PROFESOR TITULAR INTERINO"/>
    <s v="R110"/>
    <x v="10"/>
    <n v="605"/>
    <s v="MECÁNICA DE MEDIOS CONTINUOS Y TEORÍA DE ESTRUCTUR"/>
  </r>
  <r>
    <x v="16"/>
    <x v="5"/>
    <n v="495"/>
    <s v="495R"/>
    <s v="GRUPO-A3"/>
    <n v="16555425"/>
    <s v="Resistencia de materiales"/>
    <s v="GR"/>
    <s v="GRUPO REDUCIDO"/>
    <s v="495R"/>
    <s v="GRUPO REDUCIDO DE Resistencia de materiales"/>
    <s v="GRUPO-A3"/>
    <s v="Grupo Reducido de Resistencia de materiales"/>
    <s v="1S"/>
    <n v="16555425"/>
    <s v="CELORRIO"/>
    <s v="BARRAGUÉ"/>
    <s v="LUIS"/>
    <s v="lucelorr"/>
    <s v="luis.celorrio@unirioja.es"/>
    <n v="2"/>
    <n v="2"/>
    <s v="A-0504"/>
    <s v="PROFESOR TITULAR UNIVERSIDAD"/>
    <s v="C01"/>
    <s v="TIEMPO COMPLETO"/>
    <s v="2010-09-01 00:00:00.0"/>
    <s v="null"/>
    <s v="DF100272"/>
    <s v="PROFESOR TITULAR INTERINO"/>
    <s v="R110"/>
    <x v="10"/>
    <n v="605"/>
    <s v="MECÁNICA DE MEDIOS CONTINUOS Y TEORÍA DE ESTRUCTUR"/>
  </r>
  <r>
    <x v="16"/>
    <x v="5"/>
    <n v="495"/>
    <s v="495R"/>
    <s v="GRUPO-B1"/>
    <n v="16555425"/>
    <s v="Resistencia de materiales"/>
    <s v="GR"/>
    <s v="GRUPO REDUCIDO"/>
    <s v="495R"/>
    <s v="GRUPO REDUCIDO DE Resistencia de materiales"/>
    <s v="GRUPO-B1"/>
    <s v="Grupo Reducido de Resistencia de materiales"/>
    <s v="1S"/>
    <n v="16555425"/>
    <s v="CELORRIO"/>
    <s v="BARRAGUÉ"/>
    <s v="LUIS"/>
    <s v="lucelorr"/>
    <s v="luis.celorrio@unirioja.es"/>
    <n v="2"/>
    <n v="2"/>
    <s v="A-0504"/>
    <s v="PROFESOR TITULAR UNIVERSIDAD"/>
    <s v="C01"/>
    <s v="TIEMPO COMPLETO"/>
    <s v="2010-09-01 00:00:00.0"/>
    <s v="null"/>
    <s v="DF100272"/>
    <s v="PROFESOR TITULAR INTERINO"/>
    <s v="R110"/>
    <x v="10"/>
    <n v="605"/>
    <s v="MECÁNICA DE MEDIOS CONTINUOS Y TEORÍA DE ESTRUCTUR"/>
  </r>
  <r>
    <x v="16"/>
    <x v="5"/>
    <n v="495"/>
    <s v="495R"/>
    <s v="GRUPO-B2"/>
    <n v="16588620"/>
    <s v="Resistencia de materiales"/>
    <s v="GR"/>
    <s v="GRUPO REDUCIDO"/>
    <s v="495R"/>
    <s v="GRUPO REDUCIDO DE Resistencia de materiales"/>
    <s v="GRUPO-B2"/>
    <s v="Grupo Reducido de Resistencia de materiales"/>
    <s v="1S"/>
    <n v="16588620"/>
    <s v="FERREIRO"/>
    <s v="CABELLO"/>
    <s v="JAVIER"/>
    <s v="jaferrei"/>
    <s v="javier.ferreiro@unirioja.es"/>
    <n v="2"/>
    <n v="2"/>
    <n v="532"/>
    <s v="LABORAL DOCENTE-ASOCIADO"/>
    <s v="P06"/>
    <s v="TIEMPO PARCIAL (6+6 HORAS)"/>
    <s v="2018-09-28 00:00:00.0"/>
    <s v="2019-09-14 00:00:00.0"/>
    <s v="PI101044"/>
    <s v="PROFESOR ASOCIADO"/>
    <s v="R110"/>
    <x v="10"/>
    <n v="605"/>
    <s v="MECÁNICA DE MEDIOS CONTINUOS Y TEORÍA DE ESTRUCTUR"/>
  </r>
  <r>
    <x v="16"/>
    <x v="5"/>
    <n v="495"/>
    <s v="495R"/>
    <s v="GRUPO-B3"/>
    <n v="16555425"/>
    <s v="Resistencia de materiales"/>
    <s v="GR"/>
    <s v="GRUPO REDUCIDO"/>
    <s v="495R"/>
    <s v="GRUPO REDUCIDO DE Resistencia de materiales"/>
    <s v="GRUPO-B3"/>
    <s v="Grupo Reducido de Resistencia de materiales"/>
    <s v="1S"/>
    <n v="16555425"/>
    <s v="CELORRIO"/>
    <s v="BARRAGUÉ"/>
    <s v="LUIS"/>
    <s v="lucelorr"/>
    <s v="luis.celorrio@unirioja.es"/>
    <n v="2"/>
    <n v="2"/>
    <s v="A-0504"/>
    <s v="PROFESOR TITULAR UNIVERSIDAD"/>
    <s v="C01"/>
    <s v="TIEMPO COMPLETO"/>
    <s v="2010-09-01 00:00:00.0"/>
    <s v="null"/>
    <s v="DF100272"/>
    <s v="PROFESOR TITULAR INTERINO"/>
    <s v="R110"/>
    <x v="10"/>
    <n v="605"/>
    <s v="MECÁNICA DE MEDIOS CONTINUOS Y TEORÍA DE ESTRUCTUR"/>
  </r>
  <r>
    <x v="17"/>
    <x v="5"/>
    <n v="495"/>
    <s v="495G"/>
    <s v="GRUPO-A"/>
    <n v="16555425"/>
    <s v="Resistencia de materiales"/>
    <s v="GG"/>
    <s v="GRUPO GRANDE"/>
    <s v="495G"/>
    <s v="GRUPO GRANDE DE Resistencia de materiales"/>
    <s v="GRUPO-A"/>
    <s v="Grupo Grande de Resistencia de materiales"/>
    <s v="1S"/>
    <n v="16555425"/>
    <s v="CELORRIO"/>
    <s v="BARRAGUÉ"/>
    <s v="LUIS"/>
    <s v="lucelorr"/>
    <s v="luis.celorrio@unirioja.es"/>
    <n v="4"/>
    <m/>
    <s v="A-0504"/>
    <s v="PROFESOR TITULAR UNIVERSIDAD"/>
    <s v="C01"/>
    <s v="TIEMPO COMPLETO"/>
    <s v="2010-09-01 00:00:00.0"/>
    <s v="null"/>
    <s v="DF100272"/>
    <s v="PROFESOR TITULAR INTERINO"/>
    <s v="R110"/>
    <x v="10"/>
    <n v="605"/>
    <s v="MECÁNICA DE MEDIOS CONTINUOS Y TEORÍA DE ESTRUCTUR"/>
  </r>
  <r>
    <x v="17"/>
    <x v="5"/>
    <n v="495"/>
    <s v="495G"/>
    <s v="GRUPO-A"/>
    <n v="16561901"/>
    <s v="Resistencia de materiales"/>
    <s v="GG"/>
    <s v="GRUPO GRANDE"/>
    <s v="495G"/>
    <s v="GRUPO GRANDE DE Resistencia de materiales"/>
    <s v="GRUPO-A"/>
    <s v="Grupo Grande de Resistencia de materiales"/>
    <s v="1S"/>
    <n v="16561901"/>
    <s v="FRAILE"/>
    <s v="GARCÍA"/>
    <s v="ESTEBAN"/>
    <s v="esfraile"/>
    <s v="esteban.fraile@unirioja.es"/>
    <n v="0"/>
    <m/>
    <n v="536"/>
    <s v="PROFESOR INTERINO"/>
    <s v="C01"/>
    <s v="TIEMPO COMPLETO"/>
    <s v="2012-09-01 00:00:00.0"/>
    <s v="null"/>
    <s v="PI100871"/>
    <s v="PROFESOR CONTRATADO INTERINO"/>
    <s v="R110"/>
    <x v="10"/>
    <n v="605"/>
    <s v="MECÁNICA DE MEDIOS CONTINUOS Y TEORÍA DE ESTRUCTUR"/>
  </r>
  <r>
    <x v="17"/>
    <x v="5"/>
    <n v="495"/>
    <s v="495G"/>
    <s v="GRUPO-B"/>
    <n v="16555425"/>
    <s v="Resistencia de materiales"/>
    <s v="GG"/>
    <s v="GRUPO GRANDE"/>
    <s v="495G"/>
    <s v="GRUPO GRANDE DE Resistencia de materiales"/>
    <s v="GRUPO-B"/>
    <s v="Grupo Grande de Resistencia de materiales"/>
    <s v="1S"/>
    <n v="16555425"/>
    <s v="CELORRIO"/>
    <s v="BARRAGUÉ"/>
    <s v="LUIS"/>
    <s v="lucelorr"/>
    <s v="luis.celorrio@unirioja.es"/>
    <n v="4"/>
    <m/>
    <s v="A-0504"/>
    <s v="PROFESOR TITULAR UNIVERSIDAD"/>
    <s v="C01"/>
    <s v="TIEMPO COMPLETO"/>
    <s v="2010-09-01 00:00:00.0"/>
    <s v="null"/>
    <s v="DF100272"/>
    <s v="PROFESOR TITULAR INTERINO"/>
    <s v="R110"/>
    <x v="10"/>
    <n v="605"/>
    <s v="MECÁNICA DE MEDIOS CONTINUOS Y TEORÍA DE ESTRUCTUR"/>
  </r>
  <r>
    <x v="17"/>
    <x v="5"/>
    <n v="495"/>
    <s v="495R"/>
    <s v="GRUPO-A1"/>
    <n v="16588620"/>
    <s v="Resistencia de materiales"/>
    <s v="GR"/>
    <s v="GRUPO REDUCIDO"/>
    <s v="495R"/>
    <s v="GRUPO REDUCIDO DE Resistencia de materiales"/>
    <s v="GRUPO-A1"/>
    <s v="Grupo Reducido de Resistencia de materiales"/>
    <s v="1S"/>
    <n v="16588620"/>
    <s v="FERREIRO"/>
    <s v="CABELLO"/>
    <s v="JAVIER"/>
    <s v="jaferrei"/>
    <s v="javier.ferreiro@unirioja.es"/>
    <n v="2"/>
    <m/>
    <n v="532"/>
    <s v="LABORAL DOCENTE-ASOCIADO"/>
    <s v="P06"/>
    <s v="TIEMPO PARCIAL (6+6 HORAS)"/>
    <s v="2018-09-28 00:00:00.0"/>
    <s v="2019-09-14 00:00:00.0"/>
    <s v="PI101044"/>
    <s v="PROFESOR ASOCIADO"/>
    <s v="R110"/>
    <x v="10"/>
    <n v="605"/>
    <s v="MECÁNICA DE MEDIOS CONTINUOS Y TEORÍA DE ESTRUCTUR"/>
  </r>
  <r>
    <x v="17"/>
    <x v="5"/>
    <n v="495"/>
    <s v="495R"/>
    <s v="GRUPO-A2"/>
    <n v="16555425"/>
    <s v="Resistencia de materiales"/>
    <s v="GR"/>
    <s v="GRUPO REDUCIDO"/>
    <s v="495R"/>
    <s v="GRUPO REDUCIDO DE Resistencia de materiales"/>
    <s v="GRUPO-A2"/>
    <s v="Grupo Reducido de Resistencia de materiales"/>
    <s v="1S"/>
    <n v="16555425"/>
    <s v="CELORRIO"/>
    <s v="BARRAGUÉ"/>
    <s v="LUIS"/>
    <s v="lucelorr"/>
    <s v="luis.celorrio@unirioja.es"/>
    <n v="2"/>
    <m/>
    <s v="A-0504"/>
    <s v="PROFESOR TITULAR UNIVERSIDAD"/>
    <s v="C01"/>
    <s v="TIEMPO COMPLETO"/>
    <s v="2010-09-01 00:00:00.0"/>
    <s v="null"/>
    <s v="DF100272"/>
    <s v="PROFESOR TITULAR INTERINO"/>
    <s v="R110"/>
    <x v="10"/>
    <n v="605"/>
    <s v="MECÁNICA DE MEDIOS CONTINUOS Y TEORÍA DE ESTRUCTUR"/>
  </r>
  <r>
    <x v="17"/>
    <x v="5"/>
    <n v="495"/>
    <s v="495R"/>
    <s v="GRUPO-A3"/>
    <n v="16555425"/>
    <s v="Resistencia de materiales"/>
    <s v="GR"/>
    <s v="GRUPO REDUCIDO"/>
    <s v="495R"/>
    <s v="GRUPO REDUCIDO DE Resistencia de materiales"/>
    <s v="GRUPO-A3"/>
    <s v="Grupo Reducido de Resistencia de materiales"/>
    <s v="1S"/>
    <n v="16555425"/>
    <s v="CELORRIO"/>
    <s v="BARRAGUÉ"/>
    <s v="LUIS"/>
    <s v="lucelorr"/>
    <s v="luis.celorrio@unirioja.es"/>
    <n v="2"/>
    <m/>
    <s v="A-0504"/>
    <s v="PROFESOR TITULAR UNIVERSIDAD"/>
    <s v="C01"/>
    <s v="TIEMPO COMPLETO"/>
    <s v="2010-09-01 00:00:00.0"/>
    <s v="null"/>
    <s v="DF100272"/>
    <s v="PROFESOR TITULAR INTERINO"/>
    <s v="R110"/>
    <x v="10"/>
    <n v="605"/>
    <s v="MECÁNICA DE MEDIOS CONTINUOS Y TEORÍA DE ESTRUCTUR"/>
  </r>
  <r>
    <x v="17"/>
    <x v="5"/>
    <n v="495"/>
    <s v="495R"/>
    <s v="GRUPO-B1"/>
    <n v="16555425"/>
    <s v="Resistencia de materiales"/>
    <s v="GR"/>
    <s v="GRUPO REDUCIDO"/>
    <s v="495R"/>
    <s v="GRUPO REDUCIDO DE Resistencia de materiales"/>
    <s v="GRUPO-B1"/>
    <s v="Grupo Reducido de Resistencia de materiales"/>
    <s v="1S"/>
    <n v="16555425"/>
    <s v="CELORRIO"/>
    <s v="BARRAGUÉ"/>
    <s v="LUIS"/>
    <s v="lucelorr"/>
    <s v="luis.celorrio@unirioja.es"/>
    <n v="2"/>
    <m/>
    <s v="A-0504"/>
    <s v="PROFESOR TITULAR UNIVERSIDAD"/>
    <s v="C01"/>
    <s v="TIEMPO COMPLETO"/>
    <s v="2010-09-01 00:00:00.0"/>
    <s v="null"/>
    <s v="DF100272"/>
    <s v="PROFESOR TITULAR INTERINO"/>
    <s v="R110"/>
    <x v="10"/>
    <n v="605"/>
    <s v="MECÁNICA DE MEDIOS CONTINUOS Y TEORÍA DE ESTRUCTUR"/>
  </r>
  <r>
    <x v="17"/>
    <x v="5"/>
    <n v="495"/>
    <s v="495R"/>
    <s v="GRUPO-B2"/>
    <n v="16588620"/>
    <s v="Resistencia de materiales"/>
    <s v="GR"/>
    <s v="GRUPO REDUCIDO"/>
    <s v="495R"/>
    <s v="GRUPO REDUCIDO DE Resistencia de materiales"/>
    <s v="GRUPO-B2"/>
    <s v="Grupo Reducido de Resistencia de materiales"/>
    <s v="1S"/>
    <n v="16588620"/>
    <s v="FERREIRO"/>
    <s v="CABELLO"/>
    <s v="JAVIER"/>
    <s v="jaferrei"/>
    <s v="javier.ferreiro@unirioja.es"/>
    <n v="2"/>
    <m/>
    <n v="532"/>
    <s v="LABORAL DOCENTE-ASOCIADO"/>
    <s v="P06"/>
    <s v="TIEMPO PARCIAL (6+6 HORAS)"/>
    <s v="2018-09-28 00:00:00.0"/>
    <s v="2019-09-14 00:00:00.0"/>
    <s v="PI101044"/>
    <s v="PROFESOR ASOCIADO"/>
    <s v="R110"/>
    <x v="10"/>
    <n v="605"/>
    <s v="MECÁNICA DE MEDIOS CONTINUOS Y TEORÍA DE ESTRUCTUR"/>
  </r>
  <r>
    <x v="17"/>
    <x v="5"/>
    <n v="495"/>
    <s v="495R"/>
    <s v="GRUPO-B3"/>
    <n v="16555425"/>
    <s v="Resistencia de materiales"/>
    <s v="GR"/>
    <s v="GRUPO REDUCIDO"/>
    <s v="495R"/>
    <s v="GRUPO REDUCIDO DE Resistencia de materiales"/>
    <s v="GRUPO-B3"/>
    <s v="Grupo Reducido de Resistencia de materiales"/>
    <s v="1S"/>
    <n v="16555425"/>
    <s v="CELORRIO"/>
    <s v="BARRAGUÉ"/>
    <s v="LUIS"/>
    <s v="lucelorr"/>
    <s v="luis.celorrio@unirioja.es"/>
    <n v="2"/>
    <m/>
    <s v="A-0504"/>
    <s v="PROFESOR TITULAR UNIVERSIDAD"/>
    <s v="C01"/>
    <s v="TIEMPO COMPLETO"/>
    <s v="2010-09-01 00:00:00.0"/>
    <s v="null"/>
    <s v="DF100272"/>
    <s v="PROFESOR TITULAR INTERINO"/>
    <s v="R110"/>
    <x v="10"/>
    <n v="605"/>
    <s v="MECÁNICA DE MEDIOS CONTINUOS Y TEORÍA DE ESTRUCTUR"/>
  </r>
  <r>
    <x v="18"/>
    <x v="5"/>
    <n v="495"/>
    <s v="495G"/>
    <s v="GRUPO-A"/>
    <n v="16555425"/>
    <s v="Resistencia de materiales"/>
    <s v="GG"/>
    <s v="GRUPO GRANDE"/>
    <s v="495G"/>
    <s v="GRUPO GRANDE DE Resistencia de materiales"/>
    <s v="GRUPO-A"/>
    <s v="Grupo Grande de Resistencia de materiales"/>
    <s v="1S"/>
    <n v="16555425"/>
    <s v="CELORRIO"/>
    <s v="BARRAGUÉ"/>
    <s v="LUIS"/>
    <s v="lucelorr"/>
    <s v="luis.celorrio@unirioja.es"/>
    <n v="4"/>
    <m/>
    <s v="A-0504"/>
    <s v="PROFESOR TITULAR UNIVERSIDAD"/>
    <s v="C01"/>
    <s v="TIEMPO COMPLETO"/>
    <s v="2010-09-01 00:00:00.0"/>
    <s v="null"/>
    <s v="DF100272"/>
    <s v="PROFESOR TITULAR INTERINO"/>
    <s v="R110"/>
    <x v="10"/>
    <n v="605"/>
    <s v="MECÁNICA DE MEDIOS CONTINUOS Y TEORÍA DE ESTRUCTUR"/>
  </r>
  <r>
    <x v="18"/>
    <x v="5"/>
    <n v="495"/>
    <s v="495G"/>
    <s v="GRUPO-A"/>
    <n v="16561901"/>
    <s v="Resistencia de materiales"/>
    <s v="GG"/>
    <s v="GRUPO GRANDE"/>
    <s v="495G"/>
    <s v="GRUPO GRANDE DE Resistencia de materiales"/>
    <s v="GRUPO-A"/>
    <s v="Grupo Grande de Resistencia de materiales"/>
    <s v="1S"/>
    <n v="16561901"/>
    <s v="FRAILE"/>
    <s v="GARCÍA"/>
    <s v="ESTEBAN"/>
    <s v="esfraile"/>
    <s v="esteban.fraile@unirioja.es"/>
    <n v="0"/>
    <m/>
    <n v="536"/>
    <s v="PROFESOR INTERINO"/>
    <s v="C01"/>
    <s v="TIEMPO COMPLETO"/>
    <s v="2012-09-01 00:00:00.0"/>
    <s v="null"/>
    <s v="PI100871"/>
    <s v="PROFESOR CONTRATADO INTERINO"/>
    <s v="R110"/>
    <x v="10"/>
    <n v="605"/>
    <s v="MECÁNICA DE MEDIOS CONTINUOS Y TEORÍA DE ESTRUCTUR"/>
  </r>
  <r>
    <x v="18"/>
    <x v="5"/>
    <n v="495"/>
    <s v="495G"/>
    <s v="GRUPO-B"/>
    <n v="16555425"/>
    <s v="Resistencia de materiales"/>
    <s v="GG"/>
    <s v="GRUPO GRANDE"/>
    <s v="495G"/>
    <s v="GRUPO GRANDE DE Resistencia de materiales"/>
    <s v="GRUPO-B"/>
    <s v="Grupo Grande de Resistencia de materiales"/>
    <s v="1S"/>
    <n v="16555425"/>
    <s v="CELORRIO"/>
    <s v="BARRAGUÉ"/>
    <s v="LUIS"/>
    <s v="lucelorr"/>
    <s v="luis.celorrio@unirioja.es"/>
    <n v="4"/>
    <m/>
    <s v="A-0504"/>
    <s v="PROFESOR TITULAR UNIVERSIDAD"/>
    <s v="C01"/>
    <s v="TIEMPO COMPLETO"/>
    <s v="2010-09-01 00:00:00.0"/>
    <s v="null"/>
    <s v="DF100272"/>
    <s v="PROFESOR TITULAR INTERINO"/>
    <s v="R110"/>
    <x v="10"/>
    <n v="605"/>
    <s v="MECÁNICA DE MEDIOS CONTINUOS Y TEORÍA DE ESTRUCTUR"/>
  </r>
  <r>
    <x v="18"/>
    <x v="5"/>
    <n v="495"/>
    <s v="495R"/>
    <s v="GRUPO-A1"/>
    <n v="16588620"/>
    <s v="Resistencia de materiales"/>
    <s v="GR"/>
    <s v="GRUPO REDUCIDO"/>
    <s v="495R"/>
    <s v="GRUPO REDUCIDO DE Resistencia de materiales"/>
    <s v="GRUPO-A1"/>
    <s v="Grupo Reducido de Resistencia de materiales"/>
    <s v="1S"/>
    <n v="16588620"/>
    <s v="FERREIRO"/>
    <s v="CABELLO"/>
    <s v="JAVIER"/>
    <s v="jaferrei"/>
    <s v="javier.ferreiro@unirioja.es"/>
    <n v="2"/>
    <m/>
    <n v="532"/>
    <s v="LABORAL DOCENTE-ASOCIADO"/>
    <s v="P06"/>
    <s v="TIEMPO PARCIAL (6+6 HORAS)"/>
    <s v="2018-09-28 00:00:00.0"/>
    <s v="2019-09-14 00:00:00.0"/>
    <s v="PI101044"/>
    <s v="PROFESOR ASOCIADO"/>
    <s v="R110"/>
    <x v="10"/>
    <n v="605"/>
    <s v="MECÁNICA DE MEDIOS CONTINUOS Y TEORÍA DE ESTRUCTUR"/>
  </r>
  <r>
    <x v="18"/>
    <x v="5"/>
    <n v="495"/>
    <s v="495R"/>
    <s v="GRUPO-A2"/>
    <n v="16555425"/>
    <s v="Resistencia de materiales"/>
    <s v="GR"/>
    <s v="GRUPO REDUCIDO"/>
    <s v="495R"/>
    <s v="GRUPO REDUCIDO DE Resistencia de materiales"/>
    <s v="GRUPO-A2"/>
    <s v="Grupo Reducido de Resistencia de materiales"/>
    <s v="1S"/>
    <n v="16555425"/>
    <s v="CELORRIO"/>
    <s v="BARRAGUÉ"/>
    <s v="LUIS"/>
    <s v="lucelorr"/>
    <s v="luis.celorrio@unirioja.es"/>
    <n v="2"/>
    <m/>
    <s v="A-0504"/>
    <s v="PROFESOR TITULAR UNIVERSIDAD"/>
    <s v="C01"/>
    <s v="TIEMPO COMPLETO"/>
    <s v="2010-09-01 00:00:00.0"/>
    <s v="null"/>
    <s v="DF100272"/>
    <s v="PROFESOR TITULAR INTERINO"/>
    <s v="R110"/>
    <x v="10"/>
    <n v="605"/>
    <s v="MECÁNICA DE MEDIOS CONTINUOS Y TEORÍA DE ESTRUCTUR"/>
  </r>
  <r>
    <x v="18"/>
    <x v="5"/>
    <n v="495"/>
    <s v="495R"/>
    <s v="GRUPO-A3"/>
    <n v="16555425"/>
    <s v="Resistencia de materiales"/>
    <s v="GR"/>
    <s v="GRUPO REDUCIDO"/>
    <s v="495R"/>
    <s v="GRUPO REDUCIDO DE Resistencia de materiales"/>
    <s v="GRUPO-A3"/>
    <s v="Grupo Reducido de Resistencia de materiales"/>
    <s v="1S"/>
    <n v="16555425"/>
    <s v="CELORRIO"/>
    <s v="BARRAGUÉ"/>
    <s v="LUIS"/>
    <s v="lucelorr"/>
    <s v="luis.celorrio@unirioja.es"/>
    <n v="2"/>
    <m/>
    <s v="A-0504"/>
    <s v="PROFESOR TITULAR UNIVERSIDAD"/>
    <s v="C01"/>
    <s v="TIEMPO COMPLETO"/>
    <s v="2010-09-01 00:00:00.0"/>
    <s v="null"/>
    <s v="DF100272"/>
    <s v="PROFESOR TITULAR INTERINO"/>
    <s v="R110"/>
    <x v="10"/>
    <n v="605"/>
    <s v="MECÁNICA DE MEDIOS CONTINUOS Y TEORÍA DE ESTRUCTUR"/>
  </r>
  <r>
    <x v="18"/>
    <x v="5"/>
    <n v="495"/>
    <s v="495R"/>
    <s v="GRUPO-B1"/>
    <n v="16555425"/>
    <s v="Resistencia de materiales"/>
    <s v="GR"/>
    <s v="GRUPO REDUCIDO"/>
    <s v="495R"/>
    <s v="GRUPO REDUCIDO DE Resistencia de materiales"/>
    <s v="GRUPO-B1"/>
    <s v="Grupo Reducido de Resistencia de materiales"/>
    <s v="1S"/>
    <n v="16555425"/>
    <s v="CELORRIO"/>
    <s v="BARRAGUÉ"/>
    <s v="LUIS"/>
    <s v="lucelorr"/>
    <s v="luis.celorrio@unirioja.es"/>
    <n v="2"/>
    <m/>
    <s v="A-0504"/>
    <s v="PROFESOR TITULAR UNIVERSIDAD"/>
    <s v="C01"/>
    <s v="TIEMPO COMPLETO"/>
    <s v="2010-09-01 00:00:00.0"/>
    <s v="null"/>
    <s v="DF100272"/>
    <s v="PROFESOR TITULAR INTERINO"/>
    <s v="R110"/>
    <x v="10"/>
    <n v="605"/>
    <s v="MECÁNICA DE MEDIOS CONTINUOS Y TEORÍA DE ESTRUCTUR"/>
  </r>
  <r>
    <x v="18"/>
    <x v="5"/>
    <n v="495"/>
    <s v="495R"/>
    <s v="GRUPO-B2"/>
    <n v="16588620"/>
    <s v="Resistencia de materiales"/>
    <s v="GR"/>
    <s v="GRUPO REDUCIDO"/>
    <s v="495R"/>
    <s v="GRUPO REDUCIDO DE Resistencia de materiales"/>
    <s v="GRUPO-B2"/>
    <s v="Grupo Reducido de Resistencia de materiales"/>
    <s v="1S"/>
    <n v="16588620"/>
    <s v="FERREIRO"/>
    <s v="CABELLO"/>
    <s v="JAVIER"/>
    <s v="jaferrei"/>
    <s v="javier.ferreiro@unirioja.es"/>
    <n v="2"/>
    <m/>
    <n v="532"/>
    <s v="LABORAL DOCENTE-ASOCIADO"/>
    <s v="P06"/>
    <s v="TIEMPO PARCIAL (6+6 HORAS)"/>
    <s v="2018-09-28 00:00:00.0"/>
    <s v="2019-09-14 00:00:00.0"/>
    <s v="PI101044"/>
    <s v="PROFESOR ASOCIADO"/>
    <s v="R110"/>
    <x v="10"/>
    <n v="605"/>
    <s v="MECÁNICA DE MEDIOS CONTINUOS Y TEORÍA DE ESTRUCTUR"/>
  </r>
  <r>
    <x v="18"/>
    <x v="5"/>
    <n v="495"/>
    <s v="495R"/>
    <s v="GRUPO-B3"/>
    <n v="16555425"/>
    <s v="Resistencia de materiales"/>
    <s v="GR"/>
    <s v="GRUPO REDUCIDO"/>
    <s v="495R"/>
    <s v="GRUPO REDUCIDO DE Resistencia de materiales"/>
    <s v="GRUPO-B3"/>
    <s v="Grupo Reducido de Resistencia de materiales"/>
    <s v="1S"/>
    <n v="16555425"/>
    <s v="CELORRIO"/>
    <s v="BARRAGUÉ"/>
    <s v="LUIS"/>
    <s v="lucelorr"/>
    <s v="luis.celorrio@unirioja.es"/>
    <n v="2"/>
    <m/>
    <s v="A-0504"/>
    <s v="PROFESOR TITULAR UNIVERSIDAD"/>
    <s v="C01"/>
    <s v="TIEMPO COMPLETO"/>
    <s v="2010-09-01 00:00:00.0"/>
    <s v="null"/>
    <s v="DF100272"/>
    <s v="PROFESOR TITULAR INTERINO"/>
    <s v="R110"/>
    <x v="10"/>
    <n v="605"/>
    <s v="MECÁNICA DE MEDIOS CONTINUOS Y TEORÍA DE ESTRUCTUR"/>
  </r>
  <r>
    <x v="16"/>
    <x v="5"/>
    <n v="496"/>
    <s v="496G"/>
    <s v="GRUPO-A"/>
    <n v="16542461"/>
    <s v="Gestión de empresas"/>
    <s v="GG"/>
    <s v="GRUPO GRANDE"/>
    <s v="496G"/>
    <s v="GRUPO GRANDE Gestión de empresas"/>
    <s v="GRUPO-A"/>
    <s v="Grupo Grande de Gestión de empresas"/>
    <s v="2S"/>
    <n v="16542461"/>
    <s v="CASTRESANA"/>
    <s v="RUIZ CARRILLO"/>
    <s v="JOSÉ IGNACIO"/>
    <s v="jocastre"/>
    <s v="jignacio.castresana@unirioja.es"/>
    <n v="3"/>
    <n v="3"/>
    <n v="504"/>
    <s v="PROFESOR TITULAR UNIVERSIDAD"/>
    <s v="01A"/>
    <s v="TIEMPO COMPLETO AMPLIADO"/>
    <s v="2012-09-01 00:00:00.0"/>
    <s v="null"/>
    <s v="DF31294"/>
    <s v="TITULAR DE UNIVERSIDAD"/>
    <s v="R104"/>
    <x v="0"/>
    <n v="650"/>
    <s v="ORGANIZACIÓN DE EMPRESAS"/>
  </r>
  <r>
    <x v="16"/>
    <x v="5"/>
    <n v="496"/>
    <s v="496G"/>
    <s v="GRUPO-A"/>
    <n v="16593137"/>
    <s v="Gestión de empresas"/>
    <s v="GG"/>
    <s v="GRUPO GRANDE"/>
    <s v="496G"/>
    <s v="GRUPO GRANDE Gestión de empresas"/>
    <s v="GRUPO-A"/>
    <s v="Grupo Grande de Gestión de empresas"/>
    <s v="2S"/>
    <n v="16593137"/>
    <s v="PARRAS"/>
    <s v="GÓMEZ"/>
    <s v="MAITE"/>
    <s v="maparras"/>
    <s v="maite.parras@unirioja.es"/>
    <n v="0.63"/>
    <n v="0.63"/>
    <n v="536"/>
    <s v="PROFESOR INTERINO"/>
    <s v="C01"/>
    <s v="TIEMPO COMPLETO"/>
    <s v="2018-10-04 00:00:00.0"/>
    <s v="2019-04-05 00:00:00.0"/>
    <s v="PI101438"/>
    <s v="PROFESOR CONTRATADO INTERINO"/>
    <s v="R104"/>
    <x v="0"/>
    <n v="650"/>
    <s v="ORGANIZACIÓN DE EMPRESAS"/>
  </r>
  <r>
    <x v="16"/>
    <x v="5"/>
    <n v="496"/>
    <s v="496G"/>
    <s v="GRUPO-A"/>
    <n v="16614068"/>
    <s v="Gestión de empresas"/>
    <s v="GG"/>
    <s v="GRUPO GRANDE"/>
    <s v="496G"/>
    <s v="GRUPO GRANDE Gestión de empresas"/>
    <s v="GRUPO-A"/>
    <s v="Grupo Grande de Gestión de empresas"/>
    <s v="2S"/>
    <n v="16614068"/>
    <s v="ORCOS"/>
    <s v="SÁNCHEZ"/>
    <s v="RAQUEL"/>
    <s v="raorcosa"/>
    <s v="raquel.orcos@unirioja.es"/>
    <n v="0.37"/>
    <n v="0.37"/>
    <n v="536"/>
    <s v="PROFESOR INTERINO"/>
    <s v="C01"/>
    <s v="TIEMPO COMPLETO"/>
    <s v="2018-09-17 00:00:00.0"/>
    <s v="null"/>
    <s v="PI101360"/>
    <s v="PROFESOR CONTRATADO INTERINO"/>
    <s v="R104"/>
    <x v="0"/>
    <n v="650"/>
    <s v="ORGANIZACIÓN DE EMPRESAS"/>
  </r>
  <r>
    <x v="16"/>
    <x v="5"/>
    <n v="496"/>
    <s v="496G"/>
    <s v="GRUPO-B"/>
    <n v="16542461"/>
    <s v="Gestión de empresas"/>
    <s v="GG"/>
    <s v="GRUPO GRANDE"/>
    <s v="496G"/>
    <s v="GRUPO GRANDE Gestión de empresas"/>
    <s v="GRUPO-B"/>
    <s v="Grupo Grande de Gestión de empresas"/>
    <s v="2S"/>
    <n v="16542461"/>
    <s v="CASTRESANA"/>
    <s v="RUIZ CARRILLO"/>
    <s v="JOSÉ IGNACIO"/>
    <s v="jocastre"/>
    <s v="jignacio.castresana@unirioja.es"/>
    <n v="3"/>
    <n v="3"/>
    <n v="504"/>
    <s v="PROFESOR TITULAR UNIVERSIDAD"/>
    <s v="01A"/>
    <s v="TIEMPO COMPLETO AMPLIADO"/>
    <s v="2012-09-01 00:00:00.0"/>
    <s v="null"/>
    <s v="DF31294"/>
    <s v="TITULAR DE UNIVERSIDAD"/>
    <s v="R104"/>
    <x v="0"/>
    <n v="650"/>
    <s v="ORGANIZACIÓN DE EMPRESAS"/>
  </r>
  <r>
    <x v="16"/>
    <x v="5"/>
    <n v="496"/>
    <s v="496G"/>
    <s v="GRUPO-B"/>
    <n v="16593137"/>
    <s v="Gestión de empresas"/>
    <s v="GG"/>
    <s v="GRUPO GRANDE"/>
    <s v="496G"/>
    <s v="GRUPO GRANDE Gestión de empresas"/>
    <s v="GRUPO-B"/>
    <s v="Grupo Grande de Gestión de empresas"/>
    <s v="2S"/>
    <n v="16593137"/>
    <s v="PARRAS"/>
    <s v="GÓMEZ"/>
    <s v="MAITE"/>
    <s v="maparras"/>
    <s v="maite.parras@unirioja.es"/>
    <n v="0.63"/>
    <n v="0.63"/>
    <n v="536"/>
    <s v="PROFESOR INTERINO"/>
    <s v="C01"/>
    <s v="TIEMPO COMPLETO"/>
    <s v="2018-10-04 00:00:00.0"/>
    <s v="2019-04-05 00:00:00.0"/>
    <s v="PI101438"/>
    <s v="PROFESOR CONTRATADO INTERINO"/>
    <s v="R104"/>
    <x v="0"/>
    <n v="650"/>
    <s v="ORGANIZACIÓN DE EMPRESAS"/>
  </r>
  <r>
    <x v="16"/>
    <x v="5"/>
    <n v="496"/>
    <s v="496G"/>
    <s v="GRUPO-B"/>
    <n v="16614068"/>
    <s v="Gestión de empresas"/>
    <s v="GG"/>
    <s v="GRUPO GRANDE"/>
    <s v="496G"/>
    <s v="GRUPO GRANDE Gestión de empresas"/>
    <s v="GRUPO-B"/>
    <s v="Grupo Grande de Gestión de empresas"/>
    <s v="2S"/>
    <n v="16614068"/>
    <s v="ORCOS"/>
    <s v="SÁNCHEZ"/>
    <s v="RAQUEL"/>
    <s v="raorcosa"/>
    <s v="raquel.orcos@unirioja.es"/>
    <n v="0.37"/>
    <n v="0.37"/>
    <n v="536"/>
    <s v="PROFESOR INTERINO"/>
    <s v="C01"/>
    <s v="TIEMPO COMPLETO"/>
    <s v="2018-09-17 00:00:00.0"/>
    <s v="null"/>
    <s v="PI101360"/>
    <s v="PROFESOR CONTRATADO INTERINO"/>
    <s v="R104"/>
    <x v="0"/>
    <n v="650"/>
    <s v="ORGANIZACIÓN DE EMPRESAS"/>
  </r>
  <r>
    <x v="16"/>
    <x v="5"/>
    <n v="496"/>
    <s v="496R"/>
    <s v="GRUPO-A1"/>
    <n v="16542461"/>
    <s v="Gestión de empresas"/>
    <s v="GR"/>
    <s v="GRUPO REDUCIDO"/>
    <s v="496R"/>
    <s v="GRUPO REDUCIDO DE Gestión de empresas"/>
    <s v="GRUPO-A1"/>
    <s v="Grupo Reducido de Gestión de empresas"/>
    <s v="2S"/>
    <n v="16542461"/>
    <s v="CASTRESANA"/>
    <s v="RUIZ CARRILLO"/>
    <s v="JOSÉ IGNACIO"/>
    <s v="jocastre"/>
    <s v="jignacio.castresana@unirioja.es"/>
    <n v="0.6"/>
    <n v="0.6"/>
    <n v="504"/>
    <s v="PROFESOR TITULAR UNIVERSIDAD"/>
    <s v="01A"/>
    <s v="TIEMPO COMPLETO AMPLIADO"/>
    <s v="2012-09-01 00:00:00.0"/>
    <s v="null"/>
    <s v="DF31294"/>
    <s v="TITULAR DE UNIVERSIDAD"/>
    <s v="R104"/>
    <x v="0"/>
    <n v="650"/>
    <s v="ORGANIZACIÓN DE EMPRESAS"/>
  </r>
  <r>
    <x v="16"/>
    <x v="5"/>
    <n v="496"/>
    <s v="496R"/>
    <s v="GRUPO-A1"/>
    <n v="16593137"/>
    <s v="Gestión de empresas"/>
    <s v="GR"/>
    <s v="GRUPO REDUCIDO"/>
    <s v="496R"/>
    <s v="GRUPO REDUCIDO DE Gestión de empresas"/>
    <s v="GRUPO-A1"/>
    <s v="Grupo Reducido de Gestión de empresas"/>
    <s v="2S"/>
    <n v="16593137"/>
    <s v="PARRAS"/>
    <s v="GÓMEZ"/>
    <s v="MAITE"/>
    <s v="maparras"/>
    <s v="maite.parras@unirioja.es"/>
    <n v="0.88"/>
    <n v="0.88"/>
    <n v="536"/>
    <s v="PROFESOR INTERINO"/>
    <s v="C01"/>
    <s v="TIEMPO COMPLETO"/>
    <s v="2018-10-04 00:00:00.0"/>
    <s v="2019-04-05 00:00:00.0"/>
    <s v="PI101438"/>
    <s v="PROFESOR CONTRATADO INTERINO"/>
    <s v="R104"/>
    <x v="0"/>
    <n v="650"/>
    <s v="ORGANIZACIÓN DE EMPRESAS"/>
  </r>
  <r>
    <x v="16"/>
    <x v="5"/>
    <n v="496"/>
    <s v="496R"/>
    <s v="GRUPO-A1"/>
    <n v="16614068"/>
    <s v="Gestión de empresas"/>
    <s v="GR"/>
    <s v="GRUPO REDUCIDO"/>
    <s v="496R"/>
    <s v="GRUPO REDUCIDO DE Gestión de empresas"/>
    <s v="GRUPO-A1"/>
    <s v="Grupo Reducido de Gestión de empresas"/>
    <s v="2S"/>
    <n v="16614068"/>
    <s v="ORCOS"/>
    <s v="SÁNCHEZ"/>
    <s v="RAQUEL"/>
    <s v="raorcosa"/>
    <s v="raquel.orcos@unirioja.es"/>
    <n v="0.52"/>
    <n v="0.52"/>
    <n v="536"/>
    <s v="PROFESOR INTERINO"/>
    <s v="C01"/>
    <s v="TIEMPO COMPLETO"/>
    <s v="2018-09-17 00:00:00.0"/>
    <s v="null"/>
    <s v="PI101360"/>
    <s v="PROFESOR CONTRATADO INTERINO"/>
    <s v="R104"/>
    <x v="0"/>
    <n v="650"/>
    <s v="ORGANIZACIÓN DE EMPRESAS"/>
  </r>
  <r>
    <x v="16"/>
    <x v="5"/>
    <n v="496"/>
    <s v="496R"/>
    <s v="GRUPO-A2"/>
    <n v="16542461"/>
    <s v="Gestión de empresas"/>
    <s v="GR"/>
    <s v="GRUPO REDUCIDO"/>
    <s v="496R"/>
    <s v="GRUPO REDUCIDO DE Gestión de empresas"/>
    <s v="GRUPO-A2"/>
    <s v="Grupo Reducido de Gestión de empresas"/>
    <s v="2S"/>
    <n v="16542461"/>
    <s v="CASTRESANA"/>
    <s v="RUIZ CARRILLO"/>
    <s v="JOSÉ IGNACIO"/>
    <s v="jocastre"/>
    <s v="jignacio.castresana@unirioja.es"/>
    <n v="0.6"/>
    <n v="0.6"/>
    <n v="504"/>
    <s v="PROFESOR TITULAR UNIVERSIDAD"/>
    <s v="01A"/>
    <s v="TIEMPO COMPLETO AMPLIADO"/>
    <s v="2012-09-01 00:00:00.0"/>
    <s v="null"/>
    <s v="DF31294"/>
    <s v="TITULAR DE UNIVERSIDAD"/>
    <s v="R104"/>
    <x v="0"/>
    <n v="650"/>
    <s v="ORGANIZACIÓN DE EMPRESAS"/>
  </r>
  <r>
    <x v="16"/>
    <x v="5"/>
    <n v="496"/>
    <s v="496R"/>
    <s v="GRUPO-A2"/>
    <n v="16593137"/>
    <s v="Gestión de empresas"/>
    <s v="GR"/>
    <s v="GRUPO REDUCIDO"/>
    <s v="496R"/>
    <s v="GRUPO REDUCIDO DE Gestión de empresas"/>
    <s v="GRUPO-A2"/>
    <s v="Grupo Reducido de Gestión de empresas"/>
    <s v="2S"/>
    <n v="16593137"/>
    <s v="PARRAS"/>
    <s v="GÓMEZ"/>
    <s v="MAITE"/>
    <s v="maparras"/>
    <s v="maite.parras@unirioja.es"/>
    <n v="0.88"/>
    <n v="0.88"/>
    <n v="536"/>
    <s v="PROFESOR INTERINO"/>
    <s v="C01"/>
    <s v="TIEMPO COMPLETO"/>
    <s v="2018-10-04 00:00:00.0"/>
    <s v="2019-04-05 00:00:00.0"/>
    <s v="PI101438"/>
    <s v="PROFESOR CONTRATADO INTERINO"/>
    <s v="R104"/>
    <x v="0"/>
    <n v="650"/>
    <s v="ORGANIZACIÓN DE EMPRESAS"/>
  </r>
  <r>
    <x v="16"/>
    <x v="5"/>
    <n v="496"/>
    <s v="496R"/>
    <s v="GRUPO-A2"/>
    <n v="16614068"/>
    <s v="Gestión de empresas"/>
    <s v="GR"/>
    <s v="GRUPO REDUCIDO"/>
    <s v="496R"/>
    <s v="GRUPO REDUCIDO DE Gestión de empresas"/>
    <s v="GRUPO-A2"/>
    <s v="Grupo Reducido de Gestión de empresas"/>
    <s v="2S"/>
    <n v="16614068"/>
    <s v="ORCOS"/>
    <s v="SÁNCHEZ"/>
    <s v="RAQUEL"/>
    <s v="raorcosa"/>
    <s v="raquel.orcos@unirioja.es"/>
    <n v="0.52"/>
    <n v="0.52"/>
    <n v="536"/>
    <s v="PROFESOR INTERINO"/>
    <s v="C01"/>
    <s v="TIEMPO COMPLETO"/>
    <s v="2018-09-17 00:00:00.0"/>
    <s v="null"/>
    <s v="PI101360"/>
    <s v="PROFESOR CONTRATADO INTERINO"/>
    <s v="R104"/>
    <x v="0"/>
    <n v="650"/>
    <s v="ORGANIZACIÓN DE EMPRESAS"/>
  </r>
  <r>
    <x v="16"/>
    <x v="5"/>
    <n v="496"/>
    <s v="496R"/>
    <s v="GRUPO-B1"/>
    <n v="16542461"/>
    <s v="Gestión de empresas"/>
    <s v="GR"/>
    <s v="GRUPO REDUCIDO"/>
    <s v="496R"/>
    <s v="GRUPO REDUCIDO DE Gestión de empresas"/>
    <s v="GRUPO-B1"/>
    <s v="Grupo Reducido de Gestión de empresas"/>
    <s v="2S"/>
    <n v="16542461"/>
    <s v="CASTRESANA"/>
    <s v="RUIZ CARRILLO"/>
    <s v="JOSÉ IGNACIO"/>
    <s v="jocastre"/>
    <s v="jignacio.castresana@unirioja.es"/>
    <n v="0.8"/>
    <n v="0.8"/>
    <n v="504"/>
    <s v="PROFESOR TITULAR UNIVERSIDAD"/>
    <s v="01A"/>
    <s v="TIEMPO COMPLETO AMPLIADO"/>
    <s v="2012-09-01 00:00:00.0"/>
    <s v="null"/>
    <s v="DF31294"/>
    <s v="TITULAR DE UNIVERSIDAD"/>
    <s v="R104"/>
    <x v="0"/>
    <n v="650"/>
    <s v="ORGANIZACIÓN DE EMPRESAS"/>
  </r>
  <r>
    <x v="16"/>
    <x v="5"/>
    <n v="496"/>
    <s v="496R"/>
    <s v="GRUPO-B1"/>
    <n v="16593137"/>
    <s v="Gestión de empresas"/>
    <s v="GR"/>
    <s v="GRUPO REDUCIDO"/>
    <s v="496R"/>
    <s v="GRUPO REDUCIDO DE Gestión de empresas"/>
    <s v="GRUPO-B1"/>
    <s v="Grupo Reducido de Gestión de empresas"/>
    <s v="2S"/>
    <n v="16593137"/>
    <s v="PARRAS"/>
    <s v="GÓMEZ"/>
    <s v="MAITE"/>
    <s v="maparras"/>
    <s v="maite.parras@unirioja.es"/>
    <n v="0.75"/>
    <n v="0.75"/>
    <n v="536"/>
    <s v="PROFESOR INTERINO"/>
    <s v="C01"/>
    <s v="TIEMPO COMPLETO"/>
    <s v="2018-10-04 00:00:00.0"/>
    <s v="2019-04-05 00:00:00.0"/>
    <s v="PI101438"/>
    <s v="PROFESOR CONTRATADO INTERINO"/>
    <s v="R104"/>
    <x v="0"/>
    <n v="650"/>
    <s v="ORGANIZACIÓN DE EMPRESAS"/>
  </r>
  <r>
    <x v="16"/>
    <x v="5"/>
    <n v="496"/>
    <s v="496R"/>
    <s v="GRUPO-B1"/>
    <n v="16614068"/>
    <s v="Gestión de empresas"/>
    <s v="GR"/>
    <s v="GRUPO REDUCIDO"/>
    <s v="496R"/>
    <s v="GRUPO REDUCIDO DE Gestión de empresas"/>
    <s v="GRUPO-B1"/>
    <s v="Grupo Reducido de Gestión de empresas"/>
    <s v="2S"/>
    <n v="16614068"/>
    <s v="ORCOS"/>
    <s v="SÁNCHEZ"/>
    <s v="RAQUEL"/>
    <s v="raorcosa"/>
    <s v="raquel.orcos@unirioja.es"/>
    <n v="0.45"/>
    <n v="0.45"/>
    <n v="536"/>
    <s v="PROFESOR INTERINO"/>
    <s v="C01"/>
    <s v="TIEMPO COMPLETO"/>
    <s v="2018-09-17 00:00:00.0"/>
    <s v="null"/>
    <s v="PI101360"/>
    <s v="PROFESOR CONTRATADO INTERINO"/>
    <s v="R104"/>
    <x v="0"/>
    <n v="650"/>
    <s v="ORGANIZACIÓN DE EMPRESAS"/>
  </r>
  <r>
    <x v="17"/>
    <x v="5"/>
    <n v="496"/>
    <s v="496G"/>
    <s v="GRUPO-A"/>
    <n v="16542461"/>
    <s v="Gestión de empresas"/>
    <s v="GG"/>
    <s v="GRUPO GRANDE"/>
    <s v="496G"/>
    <s v="GRUPO GRANDE Gestión de empresas"/>
    <s v="GRUPO-A"/>
    <s v="Grupo Grande de Gestión de empresas"/>
    <s v="2S"/>
    <n v="16542461"/>
    <s v="CASTRESANA"/>
    <s v="RUIZ CARRILLO"/>
    <s v="JOSÉ IGNACIO"/>
    <s v="jocastre"/>
    <s v="jignacio.castresana@unirioja.es"/>
    <n v="3"/>
    <m/>
    <n v="504"/>
    <s v="PROFESOR TITULAR UNIVERSIDAD"/>
    <s v="01A"/>
    <s v="TIEMPO COMPLETO AMPLIADO"/>
    <s v="2012-09-01 00:00:00.0"/>
    <s v="null"/>
    <s v="DF31294"/>
    <s v="TITULAR DE UNIVERSIDAD"/>
    <s v="R104"/>
    <x v="0"/>
    <n v="650"/>
    <s v="ORGANIZACIÓN DE EMPRESAS"/>
  </r>
  <r>
    <x v="17"/>
    <x v="5"/>
    <n v="496"/>
    <s v="496G"/>
    <s v="GRUPO-A"/>
    <n v="16593137"/>
    <s v="Gestión de empresas"/>
    <s v="GG"/>
    <s v="GRUPO GRANDE"/>
    <s v="496G"/>
    <s v="GRUPO GRANDE Gestión de empresas"/>
    <s v="GRUPO-A"/>
    <s v="Grupo Grande de Gestión de empresas"/>
    <s v="2S"/>
    <n v="16593137"/>
    <s v="PARRAS"/>
    <s v="GÓMEZ"/>
    <s v="MAITE"/>
    <s v="maparras"/>
    <s v="maite.parras@unirioja.es"/>
    <n v="0.63"/>
    <m/>
    <n v="536"/>
    <s v="PROFESOR INTERINO"/>
    <s v="C01"/>
    <s v="TIEMPO COMPLETO"/>
    <s v="2018-10-04 00:00:00.0"/>
    <s v="2019-04-05 00:00:00.0"/>
    <s v="PI101438"/>
    <s v="PROFESOR CONTRATADO INTERINO"/>
    <s v="R104"/>
    <x v="0"/>
    <n v="650"/>
    <s v="ORGANIZACIÓN DE EMPRESAS"/>
  </r>
  <r>
    <x v="17"/>
    <x v="5"/>
    <n v="496"/>
    <s v="496G"/>
    <s v="GRUPO-A"/>
    <n v="16614068"/>
    <s v="Gestión de empresas"/>
    <s v="GG"/>
    <s v="GRUPO GRANDE"/>
    <s v="496G"/>
    <s v="GRUPO GRANDE Gestión de empresas"/>
    <s v="GRUPO-A"/>
    <s v="Grupo Grande de Gestión de empresas"/>
    <s v="2S"/>
    <n v="16614068"/>
    <s v="ORCOS"/>
    <s v="SÁNCHEZ"/>
    <s v="RAQUEL"/>
    <s v="raorcosa"/>
    <s v="raquel.orcos@unirioja.es"/>
    <n v="0.37"/>
    <m/>
    <n v="536"/>
    <s v="PROFESOR INTERINO"/>
    <s v="C01"/>
    <s v="TIEMPO COMPLETO"/>
    <s v="2018-09-17 00:00:00.0"/>
    <s v="null"/>
    <s v="PI101360"/>
    <s v="PROFESOR CONTRATADO INTERINO"/>
    <s v="R104"/>
    <x v="0"/>
    <n v="650"/>
    <s v="ORGANIZACIÓN DE EMPRESAS"/>
  </r>
  <r>
    <x v="17"/>
    <x v="5"/>
    <n v="496"/>
    <s v="496G"/>
    <s v="GRUPO-B"/>
    <n v="16542461"/>
    <s v="Gestión de empresas"/>
    <s v="GG"/>
    <s v="GRUPO GRANDE"/>
    <s v="496G"/>
    <s v="GRUPO GRANDE Gestión de empresas"/>
    <s v="GRUPO-B"/>
    <s v="Grupo Grande de Gestión de empresas"/>
    <s v="2S"/>
    <n v="16542461"/>
    <s v="CASTRESANA"/>
    <s v="RUIZ CARRILLO"/>
    <s v="JOSÉ IGNACIO"/>
    <s v="jocastre"/>
    <s v="jignacio.castresana@unirioja.es"/>
    <n v="3"/>
    <m/>
    <n v="504"/>
    <s v="PROFESOR TITULAR UNIVERSIDAD"/>
    <s v="01A"/>
    <s v="TIEMPO COMPLETO AMPLIADO"/>
    <s v="2012-09-01 00:00:00.0"/>
    <s v="null"/>
    <s v="DF31294"/>
    <s v="TITULAR DE UNIVERSIDAD"/>
    <s v="R104"/>
    <x v="0"/>
    <n v="650"/>
    <s v="ORGANIZACIÓN DE EMPRESAS"/>
  </r>
  <r>
    <x v="17"/>
    <x v="5"/>
    <n v="496"/>
    <s v="496G"/>
    <s v="GRUPO-B"/>
    <n v="16593137"/>
    <s v="Gestión de empresas"/>
    <s v="GG"/>
    <s v="GRUPO GRANDE"/>
    <s v="496G"/>
    <s v="GRUPO GRANDE Gestión de empresas"/>
    <s v="GRUPO-B"/>
    <s v="Grupo Grande de Gestión de empresas"/>
    <s v="2S"/>
    <n v="16593137"/>
    <s v="PARRAS"/>
    <s v="GÓMEZ"/>
    <s v="MAITE"/>
    <s v="maparras"/>
    <s v="maite.parras@unirioja.es"/>
    <n v="0.63"/>
    <m/>
    <n v="536"/>
    <s v="PROFESOR INTERINO"/>
    <s v="C01"/>
    <s v="TIEMPO COMPLETO"/>
    <s v="2018-10-04 00:00:00.0"/>
    <s v="2019-04-05 00:00:00.0"/>
    <s v="PI101438"/>
    <s v="PROFESOR CONTRATADO INTERINO"/>
    <s v="R104"/>
    <x v="0"/>
    <n v="650"/>
    <s v="ORGANIZACIÓN DE EMPRESAS"/>
  </r>
  <r>
    <x v="17"/>
    <x v="5"/>
    <n v="496"/>
    <s v="496G"/>
    <s v="GRUPO-B"/>
    <n v="16614068"/>
    <s v="Gestión de empresas"/>
    <s v="GG"/>
    <s v="GRUPO GRANDE"/>
    <s v="496G"/>
    <s v="GRUPO GRANDE Gestión de empresas"/>
    <s v="GRUPO-B"/>
    <s v="Grupo Grande de Gestión de empresas"/>
    <s v="2S"/>
    <n v="16614068"/>
    <s v="ORCOS"/>
    <s v="SÁNCHEZ"/>
    <s v="RAQUEL"/>
    <s v="raorcosa"/>
    <s v="raquel.orcos@unirioja.es"/>
    <n v="0.37"/>
    <m/>
    <n v="536"/>
    <s v="PROFESOR INTERINO"/>
    <s v="C01"/>
    <s v="TIEMPO COMPLETO"/>
    <s v="2018-09-17 00:00:00.0"/>
    <s v="null"/>
    <s v="PI101360"/>
    <s v="PROFESOR CONTRATADO INTERINO"/>
    <s v="R104"/>
    <x v="0"/>
    <n v="650"/>
    <s v="ORGANIZACIÓN DE EMPRESAS"/>
  </r>
  <r>
    <x v="17"/>
    <x v="5"/>
    <n v="496"/>
    <s v="496R"/>
    <s v="GRUPO-A1"/>
    <n v="16542461"/>
    <s v="Gestión de empresas"/>
    <s v="GR"/>
    <s v="GRUPO REDUCIDO"/>
    <s v="496R"/>
    <s v="GRUPO REDUCIDO DE Gestión de empresas"/>
    <s v="GRUPO-A1"/>
    <s v="Grupo Reducido de Gestión de empresas"/>
    <s v="2S"/>
    <n v="16542461"/>
    <s v="CASTRESANA"/>
    <s v="RUIZ CARRILLO"/>
    <s v="JOSÉ IGNACIO"/>
    <s v="jocastre"/>
    <s v="jignacio.castresana@unirioja.es"/>
    <n v="0.6"/>
    <m/>
    <n v="504"/>
    <s v="PROFESOR TITULAR UNIVERSIDAD"/>
    <s v="01A"/>
    <s v="TIEMPO COMPLETO AMPLIADO"/>
    <s v="2012-09-01 00:00:00.0"/>
    <s v="null"/>
    <s v="DF31294"/>
    <s v="TITULAR DE UNIVERSIDAD"/>
    <s v="R104"/>
    <x v="0"/>
    <n v="650"/>
    <s v="ORGANIZACIÓN DE EMPRESAS"/>
  </r>
  <r>
    <x v="17"/>
    <x v="5"/>
    <n v="496"/>
    <s v="496R"/>
    <s v="GRUPO-A1"/>
    <n v="16593137"/>
    <s v="Gestión de empresas"/>
    <s v="GR"/>
    <s v="GRUPO REDUCIDO"/>
    <s v="496R"/>
    <s v="GRUPO REDUCIDO DE Gestión de empresas"/>
    <s v="GRUPO-A1"/>
    <s v="Grupo Reducido de Gestión de empresas"/>
    <s v="2S"/>
    <n v="16593137"/>
    <s v="PARRAS"/>
    <s v="GÓMEZ"/>
    <s v="MAITE"/>
    <s v="maparras"/>
    <s v="maite.parras@unirioja.es"/>
    <n v="0.88"/>
    <m/>
    <n v="536"/>
    <s v="PROFESOR INTERINO"/>
    <s v="C01"/>
    <s v="TIEMPO COMPLETO"/>
    <s v="2018-10-04 00:00:00.0"/>
    <s v="2019-04-05 00:00:00.0"/>
    <s v="PI101438"/>
    <s v="PROFESOR CONTRATADO INTERINO"/>
    <s v="R104"/>
    <x v="0"/>
    <n v="650"/>
    <s v="ORGANIZACIÓN DE EMPRESAS"/>
  </r>
  <r>
    <x v="17"/>
    <x v="5"/>
    <n v="496"/>
    <s v="496R"/>
    <s v="GRUPO-A1"/>
    <n v="16614068"/>
    <s v="Gestión de empresas"/>
    <s v="GR"/>
    <s v="GRUPO REDUCIDO"/>
    <s v="496R"/>
    <s v="GRUPO REDUCIDO DE Gestión de empresas"/>
    <s v="GRUPO-A1"/>
    <s v="Grupo Reducido de Gestión de empresas"/>
    <s v="2S"/>
    <n v="16614068"/>
    <s v="ORCOS"/>
    <s v="SÁNCHEZ"/>
    <s v="RAQUEL"/>
    <s v="raorcosa"/>
    <s v="raquel.orcos@unirioja.es"/>
    <n v="0.52"/>
    <m/>
    <n v="536"/>
    <s v="PROFESOR INTERINO"/>
    <s v="C01"/>
    <s v="TIEMPO COMPLETO"/>
    <s v="2018-09-17 00:00:00.0"/>
    <s v="null"/>
    <s v="PI101360"/>
    <s v="PROFESOR CONTRATADO INTERINO"/>
    <s v="R104"/>
    <x v="0"/>
    <n v="650"/>
    <s v="ORGANIZACIÓN DE EMPRESAS"/>
  </r>
  <r>
    <x v="17"/>
    <x v="5"/>
    <n v="496"/>
    <s v="496R"/>
    <s v="GRUPO-A2"/>
    <n v="16542461"/>
    <s v="Gestión de empresas"/>
    <s v="GR"/>
    <s v="GRUPO REDUCIDO"/>
    <s v="496R"/>
    <s v="GRUPO REDUCIDO DE Gestión de empresas"/>
    <s v="GRUPO-A2"/>
    <s v="Grupo Reducido de Gestión de empresas"/>
    <s v="2S"/>
    <n v="16542461"/>
    <s v="CASTRESANA"/>
    <s v="RUIZ CARRILLO"/>
    <s v="JOSÉ IGNACIO"/>
    <s v="jocastre"/>
    <s v="jignacio.castresana@unirioja.es"/>
    <n v="0.6"/>
    <m/>
    <n v="504"/>
    <s v="PROFESOR TITULAR UNIVERSIDAD"/>
    <s v="01A"/>
    <s v="TIEMPO COMPLETO AMPLIADO"/>
    <s v="2012-09-01 00:00:00.0"/>
    <s v="null"/>
    <s v="DF31294"/>
    <s v="TITULAR DE UNIVERSIDAD"/>
    <s v="R104"/>
    <x v="0"/>
    <n v="650"/>
    <s v="ORGANIZACIÓN DE EMPRESAS"/>
  </r>
  <r>
    <x v="17"/>
    <x v="5"/>
    <n v="496"/>
    <s v="496R"/>
    <s v="GRUPO-A2"/>
    <n v="16593137"/>
    <s v="Gestión de empresas"/>
    <s v="GR"/>
    <s v="GRUPO REDUCIDO"/>
    <s v="496R"/>
    <s v="GRUPO REDUCIDO DE Gestión de empresas"/>
    <s v="GRUPO-A2"/>
    <s v="Grupo Reducido de Gestión de empresas"/>
    <s v="2S"/>
    <n v="16593137"/>
    <s v="PARRAS"/>
    <s v="GÓMEZ"/>
    <s v="MAITE"/>
    <s v="maparras"/>
    <s v="maite.parras@unirioja.es"/>
    <n v="0.88"/>
    <m/>
    <n v="536"/>
    <s v="PROFESOR INTERINO"/>
    <s v="C01"/>
    <s v="TIEMPO COMPLETO"/>
    <s v="2018-10-04 00:00:00.0"/>
    <s v="2019-04-05 00:00:00.0"/>
    <s v="PI101438"/>
    <s v="PROFESOR CONTRATADO INTERINO"/>
    <s v="R104"/>
    <x v="0"/>
    <n v="650"/>
    <s v="ORGANIZACIÓN DE EMPRESAS"/>
  </r>
  <r>
    <x v="17"/>
    <x v="5"/>
    <n v="496"/>
    <s v="496R"/>
    <s v="GRUPO-A2"/>
    <n v="16614068"/>
    <s v="Gestión de empresas"/>
    <s v="GR"/>
    <s v="GRUPO REDUCIDO"/>
    <s v="496R"/>
    <s v="GRUPO REDUCIDO DE Gestión de empresas"/>
    <s v="GRUPO-A2"/>
    <s v="Grupo Reducido de Gestión de empresas"/>
    <s v="2S"/>
    <n v="16614068"/>
    <s v="ORCOS"/>
    <s v="SÁNCHEZ"/>
    <s v="RAQUEL"/>
    <s v="raorcosa"/>
    <s v="raquel.orcos@unirioja.es"/>
    <n v="0.52"/>
    <m/>
    <n v="536"/>
    <s v="PROFESOR INTERINO"/>
    <s v="C01"/>
    <s v="TIEMPO COMPLETO"/>
    <s v="2018-09-17 00:00:00.0"/>
    <s v="null"/>
    <s v="PI101360"/>
    <s v="PROFESOR CONTRATADO INTERINO"/>
    <s v="R104"/>
    <x v="0"/>
    <n v="650"/>
    <s v="ORGANIZACIÓN DE EMPRESAS"/>
  </r>
  <r>
    <x v="17"/>
    <x v="5"/>
    <n v="496"/>
    <s v="496R"/>
    <s v="GRUPO-B1"/>
    <n v="16542461"/>
    <s v="Gestión de empresas"/>
    <s v="GR"/>
    <s v="GRUPO REDUCIDO"/>
    <s v="496R"/>
    <s v="GRUPO REDUCIDO DE Gestión de empresas"/>
    <s v="GRUPO-B1"/>
    <s v="Grupo Reducido de Gestión de empresas"/>
    <s v="2S"/>
    <n v="16542461"/>
    <s v="CASTRESANA"/>
    <s v="RUIZ CARRILLO"/>
    <s v="JOSÉ IGNACIO"/>
    <s v="jocastre"/>
    <s v="jignacio.castresana@unirioja.es"/>
    <n v="0.8"/>
    <m/>
    <n v="504"/>
    <s v="PROFESOR TITULAR UNIVERSIDAD"/>
    <s v="01A"/>
    <s v="TIEMPO COMPLETO AMPLIADO"/>
    <s v="2012-09-01 00:00:00.0"/>
    <s v="null"/>
    <s v="DF31294"/>
    <s v="TITULAR DE UNIVERSIDAD"/>
    <s v="R104"/>
    <x v="0"/>
    <n v="650"/>
    <s v="ORGANIZACIÓN DE EMPRESAS"/>
  </r>
  <r>
    <x v="17"/>
    <x v="5"/>
    <n v="496"/>
    <s v="496R"/>
    <s v="GRUPO-B1"/>
    <n v="16593137"/>
    <s v="Gestión de empresas"/>
    <s v="GR"/>
    <s v="GRUPO REDUCIDO"/>
    <s v="496R"/>
    <s v="GRUPO REDUCIDO DE Gestión de empresas"/>
    <s v="GRUPO-B1"/>
    <s v="Grupo Reducido de Gestión de empresas"/>
    <s v="2S"/>
    <n v="16593137"/>
    <s v="PARRAS"/>
    <s v="GÓMEZ"/>
    <s v="MAITE"/>
    <s v="maparras"/>
    <s v="maite.parras@unirioja.es"/>
    <n v="0.75"/>
    <m/>
    <n v="536"/>
    <s v="PROFESOR INTERINO"/>
    <s v="C01"/>
    <s v="TIEMPO COMPLETO"/>
    <s v="2018-10-04 00:00:00.0"/>
    <s v="2019-04-05 00:00:00.0"/>
    <s v="PI101438"/>
    <s v="PROFESOR CONTRATADO INTERINO"/>
    <s v="R104"/>
    <x v="0"/>
    <n v="650"/>
    <s v="ORGANIZACIÓN DE EMPRESAS"/>
  </r>
  <r>
    <x v="17"/>
    <x v="5"/>
    <n v="496"/>
    <s v="496R"/>
    <s v="GRUPO-B1"/>
    <n v="16614068"/>
    <s v="Gestión de empresas"/>
    <s v="GR"/>
    <s v="GRUPO REDUCIDO"/>
    <s v="496R"/>
    <s v="GRUPO REDUCIDO DE Gestión de empresas"/>
    <s v="GRUPO-B1"/>
    <s v="Grupo Reducido de Gestión de empresas"/>
    <s v="2S"/>
    <n v="16614068"/>
    <s v="ORCOS"/>
    <s v="SÁNCHEZ"/>
    <s v="RAQUEL"/>
    <s v="raorcosa"/>
    <s v="raquel.orcos@unirioja.es"/>
    <n v="0.45"/>
    <m/>
    <n v="536"/>
    <s v="PROFESOR INTERINO"/>
    <s v="C01"/>
    <s v="TIEMPO COMPLETO"/>
    <s v="2018-09-17 00:00:00.0"/>
    <s v="null"/>
    <s v="PI101360"/>
    <s v="PROFESOR CONTRATADO INTERINO"/>
    <s v="R104"/>
    <x v="0"/>
    <n v="650"/>
    <s v="ORGANIZACIÓN DE EMPRESAS"/>
  </r>
  <r>
    <x v="18"/>
    <x v="5"/>
    <n v="496"/>
    <s v="496G"/>
    <s v="GRUPO-A"/>
    <n v="16542461"/>
    <s v="Gestión de empresas"/>
    <s v="GG"/>
    <s v="GRUPO GRANDE"/>
    <s v="496G"/>
    <s v="GRUPO GRANDE Gestión de empresas"/>
    <s v="GRUPO-A"/>
    <s v="Grupo Grande de Gestión de empresas"/>
    <s v="2S"/>
    <n v="16542461"/>
    <s v="CASTRESANA"/>
    <s v="RUIZ CARRILLO"/>
    <s v="JOSÉ IGNACIO"/>
    <s v="jocastre"/>
    <s v="jignacio.castresana@unirioja.es"/>
    <n v="3"/>
    <m/>
    <n v="504"/>
    <s v="PROFESOR TITULAR UNIVERSIDAD"/>
    <s v="01A"/>
    <s v="TIEMPO COMPLETO AMPLIADO"/>
    <s v="2012-09-01 00:00:00.0"/>
    <s v="null"/>
    <s v="DF31294"/>
    <s v="TITULAR DE UNIVERSIDAD"/>
    <s v="R104"/>
    <x v="0"/>
    <n v="650"/>
    <s v="ORGANIZACIÓN DE EMPRESAS"/>
  </r>
  <r>
    <x v="18"/>
    <x v="5"/>
    <n v="496"/>
    <s v="496G"/>
    <s v="GRUPO-A"/>
    <n v="16593137"/>
    <s v="Gestión de empresas"/>
    <s v="GG"/>
    <s v="GRUPO GRANDE"/>
    <s v="496G"/>
    <s v="GRUPO GRANDE Gestión de empresas"/>
    <s v="GRUPO-A"/>
    <s v="Grupo Grande de Gestión de empresas"/>
    <s v="2S"/>
    <n v="16593137"/>
    <s v="PARRAS"/>
    <s v="GÓMEZ"/>
    <s v="MAITE"/>
    <s v="maparras"/>
    <s v="maite.parras@unirioja.es"/>
    <n v="0.63"/>
    <m/>
    <n v="536"/>
    <s v="PROFESOR INTERINO"/>
    <s v="C01"/>
    <s v="TIEMPO COMPLETO"/>
    <s v="2018-10-04 00:00:00.0"/>
    <s v="2019-04-05 00:00:00.0"/>
    <s v="PI101438"/>
    <s v="PROFESOR CONTRATADO INTERINO"/>
    <s v="R104"/>
    <x v="0"/>
    <n v="650"/>
    <s v="ORGANIZACIÓN DE EMPRESAS"/>
  </r>
  <r>
    <x v="18"/>
    <x v="5"/>
    <n v="496"/>
    <s v="496G"/>
    <s v="GRUPO-A"/>
    <n v="16614068"/>
    <s v="Gestión de empresas"/>
    <s v="GG"/>
    <s v="GRUPO GRANDE"/>
    <s v="496G"/>
    <s v="GRUPO GRANDE Gestión de empresas"/>
    <s v="GRUPO-A"/>
    <s v="Grupo Grande de Gestión de empresas"/>
    <s v="2S"/>
    <n v="16614068"/>
    <s v="ORCOS"/>
    <s v="SÁNCHEZ"/>
    <s v="RAQUEL"/>
    <s v="raorcosa"/>
    <s v="raquel.orcos@unirioja.es"/>
    <n v="0.37"/>
    <m/>
    <n v="536"/>
    <s v="PROFESOR INTERINO"/>
    <s v="C01"/>
    <s v="TIEMPO COMPLETO"/>
    <s v="2018-09-17 00:00:00.0"/>
    <s v="null"/>
    <s v="PI101360"/>
    <s v="PROFESOR CONTRATADO INTERINO"/>
    <s v="R104"/>
    <x v="0"/>
    <n v="650"/>
    <s v="ORGANIZACIÓN DE EMPRESAS"/>
  </r>
  <r>
    <x v="18"/>
    <x v="5"/>
    <n v="496"/>
    <s v="496G"/>
    <s v="GRUPO-B"/>
    <n v="16542461"/>
    <s v="Gestión de empresas"/>
    <s v="GG"/>
    <s v="GRUPO GRANDE"/>
    <s v="496G"/>
    <s v="GRUPO GRANDE Gestión de empresas"/>
    <s v="GRUPO-B"/>
    <s v="Grupo Grande de Gestión de empresas"/>
    <s v="2S"/>
    <n v="16542461"/>
    <s v="CASTRESANA"/>
    <s v="RUIZ CARRILLO"/>
    <s v="JOSÉ IGNACIO"/>
    <s v="jocastre"/>
    <s v="jignacio.castresana@unirioja.es"/>
    <n v="3"/>
    <m/>
    <n v="504"/>
    <s v="PROFESOR TITULAR UNIVERSIDAD"/>
    <s v="01A"/>
    <s v="TIEMPO COMPLETO AMPLIADO"/>
    <s v="2012-09-01 00:00:00.0"/>
    <s v="null"/>
    <s v="DF31294"/>
    <s v="TITULAR DE UNIVERSIDAD"/>
    <s v="R104"/>
    <x v="0"/>
    <n v="650"/>
    <s v="ORGANIZACIÓN DE EMPRESAS"/>
  </r>
  <r>
    <x v="18"/>
    <x v="5"/>
    <n v="496"/>
    <s v="496G"/>
    <s v="GRUPO-B"/>
    <n v="16593137"/>
    <s v="Gestión de empresas"/>
    <s v="GG"/>
    <s v="GRUPO GRANDE"/>
    <s v="496G"/>
    <s v="GRUPO GRANDE Gestión de empresas"/>
    <s v="GRUPO-B"/>
    <s v="Grupo Grande de Gestión de empresas"/>
    <s v="2S"/>
    <n v="16593137"/>
    <s v="PARRAS"/>
    <s v="GÓMEZ"/>
    <s v="MAITE"/>
    <s v="maparras"/>
    <s v="maite.parras@unirioja.es"/>
    <n v="0.63"/>
    <m/>
    <n v="536"/>
    <s v="PROFESOR INTERINO"/>
    <s v="C01"/>
    <s v="TIEMPO COMPLETO"/>
    <s v="2018-10-04 00:00:00.0"/>
    <s v="2019-04-05 00:00:00.0"/>
    <s v="PI101438"/>
    <s v="PROFESOR CONTRATADO INTERINO"/>
    <s v="R104"/>
    <x v="0"/>
    <n v="650"/>
    <s v="ORGANIZACIÓN DE EMPRESAS"/>
  </r>
  <r>
    <x v="18"/>
    <x v="5"/>
    <n v="496"/>
    <s v="496G"/>
    <s v="GRUPO-B"/>
    <n v="16614068"/>
    <s v="Gestión de empresas"/>
    <s v="GG"/>
    <s v="GRUPO GRANDE"/>
    <s v="496G"/>
    <s v="GRUPO GRANDE Gestión de empresas"/>
    <s v="GRUPO-B"/>
    <s v="Grupo Grande de Gestión de empresas"/>
    <s v="2S"/>
    <n v="16614068"/>
    <s v="ORCOS"/>
    <s v="SÁNCHEZ"/>
    <s v="RAQUEL"/>
    <s v="raorcosa"/>
    <s v="raquel.orcos@unirioja.es"/>
    <n v="0.37"/>
    <m/>
    <n v="536"/>
    <s v="PROFESOR INTERINO"/>
    <s v="C01"/>
    <s v="TIEMPO COMPLETO"/>
    <s v="2018-09-17 00:00:00.0"/>
    <s v="null"/>
    <s v="PI101360"/>
    <s v="PROFESOR CONTRATADO INTERINO"/>
    <s v="R104"/>
    <x v="0"/>
    <n v="650"/>
    <s v="ORGANIZACIÓN DE EMPRESAS"/>
  </r>
  <r>
    <x v="18"/>
    <x v="5"/>
    <n v="496"/>
    <s v="496R"/>
    <s v="GRUPO-A1"/>
    <n v="16542461"/>
    <s v="Gestión de empresas"/>
    <s v="GR"/>
    <s v="GRUPO REDUCIDO"/>
    <s v="496R"/>
    <s v="GRUPO REDUCIDO DE Gestión de empresas"/>
    <s v="GRUPO-A1"/>
    <s v="Grupo Reducido de Gestión de empresas"/>
    <s v="2S"/>
    <n v="16542461"/>
    <s v="CASTRESANA"/>
    <s v="RUIZ CARRILLO"/>
    <s v="JOSÉ IGNACIO"/>
    <s v="jocastre"/>
    <s v="jignacio.castresana@unirioja.es"/>
    <n v="0.6"/>
    <m/>
    <n v="504"/>
    <s v="PROFESOR TITULAR UNIVERSIDAD"/>
    <s v="01A"/>
    <s v="TIEMPO COMPLETO AMPLIADO"/>
    <s v="2012-09-01 00:00:00.0"/>
    <s v="null"/>
    <s v="DF31294"/>
    <s v="TITULAR DE UNIVERSIDAD"/>
    <s v="R104"/>
    <x v="0"/>
    <n v="650"/>
    <s v="ORGANIZACIÓN DE EMPRESAS"/>
  </r>
  <r>
    <x v="18"/>
    <x v="5"/>
    <n v="496"/>
    <s v="496R"/>
    <s v="GRUPO-A1"/>
    <n v="16593137"/>
    <s v="Gestión de empresas"/>
    <s v="GR"/>
    <s v="GRUPO REDUCIDO"/>
    <s v="496R"/>
    <s v="GRUPO REDUCIDO DE Gestión de empresas"/>
    <s v="GRUPO-A1"/>
    <s v="Grupo Reducido de Gestión de empresas"/>
    <s v="2S"/>
    <n v="16593137"/>
    <s v="PARRAS"/>
    <s v="GÓMEZ"/>
    <s v="MAITE"/>
    <s v="maparras"/>
    <s v="maite.parras@unirioja.es"/>
    <n v="0.88"/>
    <m/>
    <n v="536"/>
    <s v="PROFESOR INTERINO"/>
    <s v="C01"/>
    <s v="TIEMPO COMPLETO"/>
    <s v="2018-10-04 00:00:00.0"/>
    <s v="2019-04-05 00:00:00.0"/>
    <s v="PI101438"/>
    <s v="PROFESOR CONTRATADO INTERINO"/>
    <s v="R104"/>
    <x v="0"/>
    <n v="650"/>
    <s v="ORGANIZACIÓN DE EMPRESAS"/>
  </r>
  <r>
    <x v="18"/>
    <x v="5"/>
    <n v="496"/>
    <s v="496R"/>
    <s v="GRUPO-A1"/>
    <n v="16614068"/>
    <s v="Gestión de empresas"/>
    <s v="GR"/>
    <s v="GRUPO REDUCIDO"/>
    <s v="496R"/>
    <s v="GRUPO REDUCIDO DE Gestión de empresas"/>
    <s v="GRUPO-A1"/>
    <s v="Grupo Reducido de Gestión de empresas"/>
    <s v="2S"/>
    <n v="16614068"/>
    <s v="ORCOS"/>
    <s v="SÁNCHEZ"/>
    <s v="RAQUEL"/>
    <s v="raorcosa"/>
    <s v="raquel.orcos@unirioja.es"/>
    <n v="0.52"/>
    <m/>
    <n v="536"/>
    <s v="PROFESOR INTERINO"/>
    <s v="C01"/>
    <s v="TIEMPO COMPLETO"/>
    <s v="2018-09-17 00:00:00.0"/>
    <s v="null"/>
    <s v="PI101360"/>
    <s v="PROFESOR CONTRATADO INTERINO"/>
    <s v="R104"/>
    <x v="0"/>
    <n v="650"/>
    <s v="ORGANIZACIÓN DE EMPRESAS"/>
  </r>
  <r>
    <x v="18"/>
    <x v="5"/>
    <n v="496"/>
    <s v="496R"/>
    <s v="GRUPO-A2"/>
    <n v="16542461"/>
    <s v="Gestión de empresas"/>
    <s v="GR"/>
    <s v="GRUPO REDUCIDO"/>
    <s v="496R"/>
    <s v="GRUPO REDUCIDO DE Gestión de empresas"/>
    <s v="GRUPO-A2"/>
    <s v="Grupo Reducido de Gestión de empresas"/>
    <s v="2S"/>
    <n v="16542461"/>
    <s v="CASTRESANA"/>
    <s v="RUIZ CARRILLO"/>
    <s v="JOSÉ IGNACIO"/>
    <s v="jocastre"/>
    <s v="jignacio.castresana@unirioja.es"/>
    <n v="0.6"/>
    <m/>
    <n v="504"/>
    <s v="PROFESOR TITULAR UNIVERSIDAD"/>
    <s v="01A"/>
    <s v="TIEMPO COMPLETO AMPLIADO"/>
    <s v="2012-09-01 00:00:00.0"/>
    <s v="null"/>
    <s v="DF31294"/>
    <s v="TITULAR DE UNIVERSIDAD"/>
    <s v="R104"/>
    <x v="0"/>
    <n v="650"/>
    <s v="ORGANIZACIÓN DE EMPRESAS"/>
  </r>
  <r>
    <x v="18"/>
    <x v="5"/>
    <n v="496"/>
    <s v="496R"/>
    <s v="GRUPO-A2"/>
    <n v="16593137"/>
    <s v="Gestión de empresas"/>
    <s v="GR"/>
    <s v="GRUPO REDUCIDO"/>
    <s v="496R"/>
    <s v="GRUPO REDUCIDO DE Gestión de empresas"/>
    <s v="GRUPO-A2"/>
    <s v="Grupo Reducido de Gestión de empresas"/>
    <s v="2S"/>
    <n v="16593137"/>
    <s v="PARRAS"/>
    <s v="GÓMEZ"/>
    <s v="MAITE"/>
    <s v="maparras"/>
    <s v="maite.parras@unirioja.es"/>
    <n v="0.88"/>
    <m/>
    <n v="536"/>
    <s v="PROFESOR INTERINO"/>
    <s v="C01"/>
    <s v="TIEMPO COMPLETO"/>
    <s v="2018-10-04 00:00:00.0"/>
    <s v="2019-04-05 00:00:00.0"/>
    <s v="PI101438"/>
    <s v="PROFESOR CONTRATADO INTERINO"/>
    <s v="R104"/>
    <x v="0"/>
    <n v="650"/>
    <s v="ORGANIZACIÓN DE EMPRESAS"/>
  </r>
  <r>
    <x v="18"/>
    <x v="5"/>
    <n v="496"/>
    <s v="496R"/>
    <s v="GRUPO-A2"/>
    <n v="16614068"/>
    <s v="Gestión de empresas"/>
    <s v="GR"/>
    <s v="GRUPO REDUCIDO"/>
    <s v="496R"/>
    <s v="GRUPO REDUCIDO DE Gestión de empresas"/>
    <s v="GRUPO-A2"/>
    <s v="Grupo Reducido de Gestión de empresas"/>
    <s v="2S"/>
    <n v="16614068"/>
    <s v="ORCOS"/>
    <s v="SÁNCHEZ"/>
    <s v="RAQUEL"/>
    <s v="raorcosa"/>
    <s v="raquel.orcos@unirioja.es"/>
    <n v="0.52"/>
    <m/>
    <n v="536"/>
    <s v="PROFESOR INTERINO"/>
    <s v="C01"/>
    <s v="TIEMPO COMPLETO"/>
    <s v="2018-09-17 00:00:00.0"/>
    <s v="null"/>
    <s v="PI101360"/>
    <s v="PROFESOR CONTRATADO INTERINO"/>
    <s v="R104"/>
    <x v="0"/>
    <n v="650"/>
    <s v="ORGANIZACIÓN DE EMPRESAS"/>
  </r>
  <r>
    <x v="18"/>
    <x v="5"/>
    <n v="496"/>
    <s v="496R"/>
    <s v="GRUPO-B1"/>
    <n v="16542461"/>
    <s v="Gestión de empresas"/>
    <s v="GR"/>
    <s v="GRUPO REDUCIDO"/>
    <s v="496R"/>
    <s v="GRUPO REDUCIDO DE Gestión de empresas"/>
    <s v="GRUPO-B1"/>
    <s v="Grupo Reducido de Gestión de empresas"/>
    <s v="2S"/>
    <n v="16542461"/>
    <s v="CASTRESANA"/>
    <s v="RUIZ CARRILLO"/>
    <s v="JOSÉ IGNACIO"/>
    <s v="jocastre"/>
    <s v="jignacio.castresana@unirioja.es"/>
    <n v="0.8"/>
    <m/>
    <n v="504"/>
    <s v="PROFESOR TITULAR UNIVERSIDAD"/>
    <s v="01A"/>
    <s v="TIEMPO COMPLETO AMPLIADO"/>
    <s v="2012-09-01 00:00:00.0"/>
    <s v="null"/>
    <s v="DF31294"/>
    <s v="TITULAR DE UNIVERSIDAD"/>
    <s v="R104"/>
    <x v="0"/>
    <n v="650"/>
    <s v="ORGANIZACIÓN DE EMPRESAS"/>
  </r>
  <r>
    <x v="18"/>
    <x v="5"/>
    <n v="496"/>
    <s v="496R"/>
    <s v="GRUPO-B1"/>
    <n v="16593137"/>
    <s v="Gestión de empresas"/>
    <s v="GR"/>
    <s v="GRUPO REDUCIDO"/>
    <s v="496R"/>
    <s v="GRUPO REDUCIDO DE Gestión de empresas"/>
    <s v="GRUPO-B1"/>
    <s v="Grupo Reducido de Gestión de empresas"/>
    <s v="2S"/>
    <n v="16593137"/>
    <s v="PARRAS"/>
    <s v="GÓMEZ"/>
    <s v="MAITE"/>
    <s v="maparras"/>
    <s v="maite.parras@unirioja.es"/>
    <n v="0.75"/>
    <m/>
    <n v="536"/>
    <s v="PROFESOR INTERINO"/>
    <s v="C01"/>
    <s v="TIEMPO COMPLETO"/>
    <s v="2018-10-04 00:00:00.0"/>
    <s v="2019-04-05 00:00:00.0"/>
    <s v="PI101438"/>
    <s v="PROFESOR CONTRATADO INTERINO"/>
    <s v="R104"/>
    <x v="0"/>
    <n v="650"/>
    <s v="ORGANIZACIÓN DE EMPRESAS"/>
  </r>
  <r>
    <x v="18"/>
    <x v="5"/>
    <n v="496"/>
    <s v="496R"/>
    <s v="GRUPO-B1"/>
    <n v="16614068"/>
    <s v="Gestión de empresas"/>
    <s v="GR"/>
    <s v="GRUPO REDUCIDO"/>
    <s v="496R"/>
    <s v="GRUPO REDUCIDO DE Gestión de empresas"/>
    <s v="GRUPO-B1"/>
    <s v="Grupo Reducido de Gestión de empresas"/>
    <s v="2S"/>
    <n v="16614068"/>
    <s v="ORCOS"/>
    <s v="SÁNCHEZ"/>
    <s v="RAQUEL"/>
    <s v="raorcosa"/>
    <s v="raquel.orcos@unirioja.es"/>
    <n v="0.45"/>
    <m/>
    <n v="536"/>
    <s v="PROFESOR INTERINO"/>
    <s v="C01"/>
    <s v="TIEMPO COMPLETO"/>
    <s v="2018-09-17 00:00:00.0"/>
    <s v="null"/>
    <s v="PI101360"/>
    <s v="PROFESOR CONTRATADO INTERINO"/>
    <s v="R104"/>
    <x v="0"/>
    <n v="650"/>
    <s v="ORGANIZACIÓN DE EMPRESAS"/>
  </r>
  <r>
    <x v="13"/>
    <x v="4"/>
    <n v="499"/>
    <s v="499G"/>
    <s v="GRUPO-A"/>
    <n v="9373135"/>
    <s v="Producción vegetal"/>
    <s v="GG"/>
    <s v="GRUPO GRANDE"/>
    <s v="499G"/>
    <s v="GRUPO GRANDE DE Producción vegetal"/>
    <s v="GRUPO-A"/>
    <s v="Grupo Grande de Producción vegetal"/>
    <s v="AN"/>
    <n v="9373135"/>
    <s v="MENÉNDEZ"/>
    <s v="MENÉNDEZ"/>
    <s v="CRISTINA"/>
    <s v="crmenend"/>
    <s v="cristina.menendez@unirioja.es"/>
    <n v="2.7"/>
    <n v="2.7"/>
    <n v="504"/>
    <s v="PROFESOR TITULAR UNIVERSIDAD"/>
    <s v="C01"/>
    <s v="TIEMPO COMPLETO"/>
    <s v="2018-09-17 00:00:00.0"/>
    <s v="null"/>
    <s v="DF100044"/>
    <s v="TITULAR UNIVERSIDAD"/>
    <s v="R101"/>
    <x v="4"/>
    <n v="705"/>
    <s v="PRODUCCIÓN VEGETAL"/>
  </r>
  <r>
    <x v="13"/>
    <x v="4"/>
    <n v="499"/>
    <s v="499G"/>
    <s v="GRUPO-A"/>
    <n v="17437495"/>
    <s v="Producción vegetal"/>
    <s v="GG"/>
    <s v="GRUPO GRANDE"/>
    <s v="499G"/>
    <s v="GRUPO GRANDE DE Producción vegetal"/>
    <s v="GRUPO-A"/>
    <s v="Grupo Grande de Producción vegetal"/>
    <s v="AN"/>
    <n v="17437495"/>
    <s v="MARCO"/>
    <s v="MANCEBÓN"/>
    <s v="VICENTE SANTIAGO"/>
    <s v="vimarco"/>
    <s v="vicente.marco@unirioja.es"/>
    <n v="0"/>
    <n v="0"/>
    <n v="504"/>
    <s v="PROFESOR TITULAR UNIVERSIDAD"/>
    <s v="01R"/>
    <s v="TIEMPO COMPLETO REDUCIDO"/>
    <s v="2014-09-15 00:00:00.0"/>
    <s v="null"/>
    <s v="DF3157"/>
    <s v="TITULAR DE UNIVERSIDAD"/>
    <s v="R101"/>
    <x v="4"/>
    <n v="705"/>
    <s v="PRODUCCIÓN VEGETAL"/>
  </r>
  <r>
    <x v="13"/>
    <x v="4"/>
    <n v="499"/>
    <s v="499G"/>
    <s v="GRUPO-A"/>
    <n v="50301761"/>
    <s v="Producción vegetal"/>
    <s v="GG"/>
    <s v="GRUPO GRANDE"/>
    <s v="499G"/>
    <s v="GRUPO GRANDE DE Producción vegetal"/>
    <s v="GRUPO-A"/>
    <s v="Grupo Grande de Producción vegetal"/>
    <s v="AN"/>
    <n v="50301761"/>
    <s v="PRADO"/>
    <s v="VILLAR"/>
    <s v="EDUARDO"/>
    <s v="eduprado"/>
    <s v="eduardo.prado@unirioja.es"/>
    <n v="2.7"/>
    <n v="2.7"/>
    <n v="506"/>
    <s v="PROFESOR TITULAR DE ESCUELA UNIVERSITARI"/>
    <s v="01A"/>
    <s v="TIEMPO COMPLETO AMPLIADO"/>
    <s v="2012-09-01 00:00:00.0"/>
    <s v="null"/>
    <s v="DF3168"/>
    <s v="TITULAR DE ESCUELAS UNIVERSITARIAS"/>
    <s v="R101"/>
    <x v="4"/>
    <n v="705"/>
    <s v="PRODUCCIÓN VEGETAL"/>
  </r>
  <r>
    <x v="13"/>
    <x v="4"/>
    <n v="499"/>
    <s v="499L"/>
    <s v="GRUPO-A1"/>
    <n v="9373135"/>
    <s v="Producción vegetal"/>
    <s v="GL"/>
    <s v="GRUPO DE LABORATORIO"/>
    <s v="499L"/>
    <s v="LABORATORIO DE Producción vegetal"/>
    <s v="GRUPO-A1"/>
    <s v="Laboratorio de Producción vegetal"/>
    <s v="AN"/>
    <n v="9373135"/>
    <s v="MENÉNDEZ"/>
    <s v="MENÉNDEZ"/>
    <s v="CRISTINA"/>
    <s v="crmenend"/>
    <s v="cristina.menendez@unirioja.es"/>
    <n v="1.2"/>
    <n v="1.2"/>
    <n v="504"/>
    <s v="PROFESOR TITULAR UNIVERSIDAD"/>
    <s v="C01"/>
    <s v="TIEMPO COMPLETO"/>
    <s v="2018-09-17 00:00:00.0"/>
    <s v="null"/>
    <s v="DF100044"/>
    <s v="TITULAR UNIVERSIDAD"/>
    <s v="R101"/>
    <x v="4"/>
    <n v="705"/>
    <s v="PRODUCCIÓN VEGETAL"/>
  </r>
  <r>
    <x v="13"/>
    <x v="4"/>
    <n v="499"/>
    <s v="499L"/>
    <s v="GRUPO-A1"/>
    <n v="16609517"/>
    <s v="Producción vegetal"/>
    <s v="GL"/>
    <s v="GRUPO DE LABORATORIO"/>
    <s v="499L"/>
    <s v="LABORATORIO DE Producción vegetal"/>
    <s v="GRUPO-A1"/>
    <s v="Laboratorio de Producción vegetal"/>
    <s v="AN"/>
    <n v="16609517"/>
    <s v="PESQUERA"/>
    <s v="ALEGRÍA"/>
    <s v="CRISTINA"/>
    <s v="crpesque"/>
    <s v="cristina.pesquera@alum.unirioja.es"/>
    <n v="0.3"/>
    <n v="0.3"/>
    <n v="121"/>
    <s v="PERSONAL INVESTIGADOR EN FORMACIÓN"/>
    <n v="0"/>
    <s v="_"/>
    <s v="2017-06-01 00:00:00.0"/>
    <s v="2019-05-31 00:00:00.0"/>
    <s v="D01BECARIO4"/>
    <s v="PERSONAL INVESTIGADOR PREDOCTORAL EN FORMACIÓN"/>
    <s v="R101"/>
    <x v="4"/>
    <n v="705"/>
    <s v="PRODUCCIÓN VEGETAL"/>
  </r>
  <r>
    <x v="13"/>
    <x v="4"/>
    <n v="499"/>
    <s v="499L"/>
    <s v="GRUPO-A1"/>
    <n v="50301761"/>
    <s v="Producción vegetal"/>
    <s v="GL"/>
    <s v="GRUPO DE LABORATORIO"/>
    <s v="499L"/>
    <s v="LABORATORIO DE Producción vegetal"/>
    <s v="GRUPO-A1"/>
    <s v="Laboratorio de Producción vegetal"/>
    <s v="AN"/>
    <n v="50301761"/>
    <s v="PRADO"/>
    <s v="VILLAR"/>
    <s v="EDUARDO"/>
    <s v="eduprado"/>
    <s v="eduardo.prado@unirioja.es"/>
    <n v="1.5"/>
    <n v="1.5"/>
    <n v="506"/>
    <s v="PROFESOR TITULAR DE ESCUELA UNIVERSITARI"/>
    <s v="01A"/>
    <s v="TIEMPO COMPLETO AMPLIADO"/>
    <s v="2012-09-01 00:00:00.0"/>
    <s v="null"/>
    <s v="DF3168"/>
    <s v="TITULAR DE ESCUELAS UNIVERSITARIAS"/>
    <s v="R101"/>
    <x v="4"/>
    <n v="705"/>
    <s v="PRODUCCIÓN VEGETAL"/>
  </r>
  <r>
    <x v="13"/>
    <x v="4"/>
    <n v="499"/>
    <s v="499L"/>
    <s v="GRUPO-A2"/>
    <n v="9373135"/>
    <s v="Producción vegetal"/>
    <s v="GL"/>
    <s v="GRUPO DE LABORATORIO"/>
    <s v="499L"/>
    <s v="LABORATORIO DE Producción vegetal"/>
    <s v="GRUPO-A2"/>
    <s v="Laboratorio de Producción vegetal"/>
    <s v="AN"/>
    <n v="9373135"/>
    <s v="MENÉNDEZ"/>
    <s v="MENÉNDEZ"/>
    <s v="CRISTINA"/>
    <s v="crmenend"/>
    <s v="cristina.menendez@unirioja.es"/>
    <n v="1.2"/>
    <n v="1.2"/>
    <n v="504"/>
    <s v="PROFESOR TITULAR UNIVERSIDAD"/>
    <s v="C01"/>
    <s v="TIEMPO COMPLETO"/>
    <s v="2018-09-17 00:00:00.0"/>
    <s v="null"/>
    <s v="DF100044"/>
    <s v="TITULAR UNIVERSIDAD"/>
    <s v="R101"/>
    <x v="4"/>
    <n v="705"/>
    <s v="PRODUCCIÓN VEGETAL"/>
  </r>
  <r>
    <x v="13"/>
    <x v="4"/>
    <n v="499"/>
    <s v="499L"/>
    <s v="GRUPO-A2"/>
    <n v="16609517"/>
    <s v="Producción vegetal"/>
    <s v="GL"/>
    <s v="GRUPO DE LABORATORIO"/>
    <s v="499L"/>
    <s v="LABORATORIO DE Producción vegetal"/>
    <s v="GRUPO-A2"/>
    <s v="Laboratorio de Producción vegetal"/>
    <s v="AN"/>
    <n v="16609517"/>
    <s v="PESQUERA"/>
    <s v="ALEGRÍA"/>
    <s v="CRISTINA"/>
    <s v="crpesque"/>
    <s v="cristina.pesquera@alum.unirioja.es"/>
    <n v="0.3"/>
    <n v="0.3"/>
    <n v="121"/>
    <s v="PERSONAL INVESTIGADOR EN FORMACIÓN"/>
    <n v="0"/>
    <s v="_"/>
    <s v="2017-06-01 00:00:00.0"/>
    <s v="2019-05-31 00:00:00.0"/>
    <s v="D01BECARIO4"/>
    <s v="PERSONAL INVESTIGADOR PREDOCTORAL EN FORMACIÓN"/>
    <s v="R101"/>
    <x v="4"/>
    <n v="705"/>
    <s v="PRODUCCIÓN VEGETAL"/>
  </r>
  <r>
    <x v="13"/>
    <x v="4"/>
    <n v="499"/>
    <s v="499L"/>
    <s v="GRUPO-A2"/>
    <n v="50301761"/>
    <s v="Producción vegetal"/>
    <s v="GL"/>
    <s v="GRUPO DE LABORATORIO"/>
    <s v="499L"/>
    <s v="LABORATORIO DE Producción vegetal"/>
    <s v="GRUPO-A2"/>
    <s v="Laboratorio de Producción vegetal"/>
    <s v="AN"/>
    <n v="50301761"/>
    <s v="PRADO"/>
    <s v="VILLAR"/>
    <s v="EDUARDO"/>
    <s v="eduprado"/>
    <s v="eduardo.prado@unirioja.es"/>
    <n v="1.5"/>
    <n v="1.5"/>
    <n v="506"/>
    <s v="PROFESOR TITULAR DE ESCUELA UNIVERSITARI"/>
    <s v="01A"/>
    <s v="TIEMPO COMPLETO AMPLIADO"/>
    <s v="2012-09-01 00:00:00.0"/>
    <s v="null"/>
    <s v="DF3168"/>
    <s v="TITULAR DE ESCUELAS UNIVERSITARIAS"/>
    <s v="R101"/>
    <x v="4"/>
    <n v="705"/>
    <s v="PRODUCCIÓN VEGETAL"/>
  </r>
  <r>
    <x v="13"/>
    <x v="4"/>
    <n v="499"/>
    <s v="499R"/>
    <s v="GRUPO-A1"/>
    <n v="9373135"/>
    <s v="Producción vegetal"/>
    <s v="GR"/>
    <s v="GRUPO REDUCIDO"/>
    <s v="499R"/>
    <s v="GRUPO REDUCIDO DE Producción vegetal"/>
    <s v="GRUPO-A1"/>
    <s v="Grupo Reducido de Producción vegetal"/>
    <s v="AN"/>
    <n v="9373135"/>
    <s v="MENÉNDEZ"/>
    <s v="MENÉNDEZ"/>
    <s v="CRISTINA"/>
    <s v="crmenend"/>
    <s v="cristina.menendez@unirioja.es"/>
    <n v="0.3"/>
    <n v="0.3"/>
    <n v="504"/>
    <s v="PROFESOR TITULAR UNIVERSIDAD"/>
    <s v="C01"/>
    <s v="TIEMPO COMPLETO"/>
    <s v="2018-09-17 00:00:00.0"/>
    <s v="null"/>
    <s v="DF100044"/>
    <s v="TITULAR UNIVERSIDAD"/>
    <s v="R101"/>
    <x v="4"/>
    <n v="705"/>
    <s v="PRODUCCIÓN VEGETAL"/>
  </r>
  <r>
    <x v="13"/>
    <x v="4"/>
    <n v="499"/>
    <s v="499R"/>
    <s v="GRUPO-A1"/>
    <n v="50301761"/>
    <s v="Producción vegetal"/>
    <s v="GR"/>
    <s v="GRUPO REDUCIDO"/>
    <s v="499R"/>
    <s v="GRUPO REDUCIDO DE Producción vegetal"/>
    <s v="GRUPO-A1"/>
    <s v="Grupo Reducido de Producción vegetal"/>
    <s v="AN"/>
    <n v="50301761"/>
    <s v="PRADO"/>
    <s v="VILLAR"/>
    <s v="EDUARDO"/>
    <s v="eduprado"/>
    <s v="eduardo.prado@unirioja.es"/>
    <n v="0.3"/>
    <n v="0.3"/>
    <n v="506"/>
    <s v="PROFESOR TITULAR DE ESCUELA UNIVERSITARI"/>
    <s v="01A"/>
    <s v="TIEMPO COMPLETO AMPLIADO"/>
    <s v="2012-09-01 00:00:00.0"/>
    <s v="null"/>
    <s v="DF3168"/>
    <s v="TITULAR DE ESCUELAS UNIVERSITARIAS"/>
    <s v="R101"/>
    <x v="4"/>
    <n v="705"/>
    <s v="PRODUCCIÓN VEGETAL"/>
  </r>
  <r>
    <x v="13"/>
    <x v="4"/>
    <n v="499"/>
    <s v="499R"/>
    <s v="GRUPO-A2"/>
    <n v="9373135"/>
    <s v="Producción vegetal"/>
    <s v="GR"/>
    <s v="GRUPO REDUCIDO"/>
    <s v="499R"/>
    <s v="GRUPO REDUCIDO DE Producción vegetal"/>
    <s v="GRUPO-A2"/>
    <s v="Grupo Reducido de Producción vegetal"/>
    <s v="AN"/>
    <n v="9373135"/>
    <s v="MENÉNDEZ"/>
    <s v="MENÉNDEZ"/>
    <s v="CRISTINA"/>
    <s v="crmenend"/>
    <s v="cristina.menendez@unirioja.es"/>
    <n v="0.3"/>
    <n v="0.3"/>
    <n v="504"/>
    <s v="PROFESOR TITULAR UNIVERSIDAD"/>
    <s v="C01"/>
    <s v="TIEMPO COMPLETO"/>
    <s v="2018-09-17 00:00:00.0"/>
    <s v="null"/>
    <s v="DF100044"/>
    <s v="TITULAR UNIVERSIDAD"/>
    <s v="R101"/>
    <x v="4"/>
    <n v="705"/>
    <s v="PRODUCCIÓN VEGETAL"/>
  </r>
  <r>
    <x v="13"/>
    <x v="4"/>
    <n v="499"/>
    <s v="499R"/>
    <s v="GRUPO-A2"/>
    <n v="50301761"/>
    <s v="Producción vegetal"/>
    <s v="GR"/>
    <s v="GRUPO REDUCIDO"/>
    <s v="499R"/>
    <s v="GRUPO REDUCIDO DE Producción vegetal"/>
    <s v="GRUPO-A2"/>
    <s v="Grupo Reducido de Producción vegetal"/>
    <s v="AN"/>
    <n v="50301761"/>
    <s v="PRADO"/>
    <s v="VILLAR"/>
    <s v="EDUARDO"/>
    <s v="eduprado"/>
    <s v="eduardo.prado@unirioja.es"/>
    <n v="0.3"/>
    <n v="0.3"/>
    <n v="506"/>
    <s v="PROFESOR TITULAR DE ESCUELA UNIVERSITARI"/>
    <s v="01A"/>
    <s v="TIEMPO COMPLETO AMPLIADO"/>
    <s v="2012-09-01 00:00:00.0"/>
    <s v="null"/>
    <s v="DF3168"/>
    <s v="TITULAR DE ESCUELAS UNIVERSITARIAS"/>
    <s v="R101"/>
    <x v="4"/>
    <n v="705"/>
    <s v="PRODUCCIÓN VEGETAL"/>
  </r>
  <r>
    <x v="14"/>
    <x v="4"/>
    <n v="499"/>
    <s v="499G"/>
    <s v="GRUPO-A"/>
    <n v="9373135"/>
    <s v="Producción vegetal"/>
    <s v="GG"/>
    <s v="GRUPO GRANDE"/>
    <s v="499G"/>
    <s v="GRUPO GRANDE DE Producción vegetal"/>
    <s v="GRUPO-A"/>
    <s v="Grupo Grande de Producción vegetal"/>
    <s v="AN"/>
    <n v="9373135"/>
    <s v="MENÉNDEZ"/>
    <s v="MENÉNDEZ"/>
    <s v="CRISTINA"/>
    <s v="crmenend"/>
    <s v="cristina.menendez@unirioja.es"/>
    <n v="2.7"/>
    <m/>
    <n v="504"/>
    <s v="PROFESOR TITULAR UNIVERSIDAD"/>
    <s v="C01"/>
    <s v="TIEMPO COMPLETO"/>
    <s v="2018-09-17 00:00:00.0"/>
    <s v="null"/>
    <s v="DF100044"/>
    <s v="TITULAR UNIVERSIDAD"/>
    <s v="R101"/>
    <x v="4"/>
    <n v="705"/>
    <s v="PRODUCCIÓN VEGETAL"/>
  </r>
  <r>
    <x v="14"/>
    <x v="4"/>
    <n v="499"/>
    <s v="499G"/>
    <s v="GRUPO-A"/>
    <n v="17437495"/>
    <s v="Producción vegetal"/>
    <s v="GG"/>
    <s v="GRUPO GRANDE"/>
    <s v="499G"/>
    <s v="GRUPO GRANDE DE Producción vegetal"/>
    <s v="GRUPO-A"/>
    <s v="Grupo Grande de Producción vegetal"/>
    <s v="AN"/>
    <n v="17437495"/>
    <s v="MARCO"/>
    <s v="MANCEBÓN"/>
    <s v="VICENTE SANTIAGO"/>
    <s v="vimarco"/>
    <s v="vicente.marco@unirioja.es"/>
    <n v="0"/>
    <m/>
    <n v="504"/>
    <s v="PROFESOR TITULAR UNIVERSIDAD"/>
    <s v="01R"/>
    <s v="TIEMPO COMPLETO REDUCIDO"/>
    <s v="2014-09-15 00:00:00.0"/>
    <s v="null"/>
    <s v="DF3157"/>
    <s v="TITULAR DE UNIVERSIDAD"/>
    <s v="R101"/>
    <x v="4"/>
    <n v="705"/>
    <s v="PRODUCCIÓN VEGETAL"/>
  </r>
  <r>
    <x v="14"/>
    <x v="4"/>
    <n v="499"/>
    <s v="499G"/>
    <s v="GRUPO-A"/>
    <n v="50301761"/>
    <s v="Producción vegetal"/>
    <s v="GG"/>
    <s v="GRUPO GRANDE"/>
    <s v="499G"/>
    <s v="GRUPO GRANDE DE Producción vegetal"/>
    <s v="GRUPO-A"/>
    <s v="Grupo Grande de Producción vegetal"/>
    <s v="AN"/>
    <n v="50301761"/>
    <s v="PRADO"/>
    <s v="VILLAR"/>
    <s v="EDUARDO"/>
    <s v="eduprado"/>
    <s v="eduardo.prado@unirioja.es"/>
    <n v="2.7"/>
    <m/>
    <n v="506"/>
    <s v="PROFESOR TITULAR DE ESCUELA UNIVERSITARI"/>
    <s v="01A"/>
    <s v="TIEMPO COMPLETO AMPLIADO"/>
    <s v="2012-09-01 00:00:00.0"/>
    <s v="null"/>
    <s v="DF3168"/>
    <s v="TITULAR DE ESCUELAS UNIVERSITARIAS"/>
    <s v="R101"/>
    <x v="4"/>
    <n v="705"/>
    <s v="PRODUCCIÓN VEGETAL"/>
  </r>
  <r>
    <x v="14"/>
    <x v="4"/>
    <n v="499"/>
    <s v="499L"/>
    <s v="GRUPO-A1"/>
    <n v="9373135"/>
    <s v="Producción vegetal"/>
    <s v="GL"/>
    <s v="GRUPO DE LABORATORIO"/>
    <s v="499L"/>
    <s v="LABORATORIO DE Producción vegetal"/>
    <s v="GRUPO-A1"/>
    <s v="Laboratorio de Producción vegetal"/>
    <s v="AN"/>
    <n v="9373135"/>
    <s v="MENÉNDEZ"/>
    <s v="MENÉNDEZ"/>
    <s v="CRISTINA"/>
    <s v="crmenend"/>
    <s v="cristina.menendez@unirioja.es"/>
    <n v="1.2"/>
    <m/>
    <n v="504"/>
    <s v="PROFESOR TITULAR UNIVERSIDAD"/>
    <s v="C01"/>
    <s v="TIEMPO COMPLETO"/>
    <s v="2018-09-17 00:00:00.0"/>
    <s v="null"/>
    <s v="DF100044"/>
    <s v="TITULAR UNIVERSIDAD"/>
    <s v="R101"/>
    <x v="4"/>
    <n v="705"/>
    <s v="PRODUCCIÓN VEGETAL"/>
  </r>
  <r>
    <x v="14"/>
    <x v="4"/>
    <n v="499"/>
    <s v="499L"/>
    <s v="GRUPO-A1"/>
    <n v="16609517"/>
    <s v="Producción vegetal"/>
    <s v="GL"/>
    <s v="GRUPO DE LABORATORIO"/>
    <s v="499L"/>
    <s v="LABORATORIO DE Producción vegetal"/>
    <s v="GRUPO-A1"/>
    <s v="Laboratorio de Producción vegetal"/>
    <s v="AN"/>
    <n v="16609517"/>
    <s v="PESQUERA"/>
    <s v="ALEGRÍA"/>
    <s v="CRISTINA"/>
    <s v="crpesque"/>
    <s v="cristina.pesquera@alum.unirioja.es"/>
    <n v="0.3"/>
    <m/>
    <n v="121"/>
    <s v="PERSONAL INVESTIGADOR EN FORMACIÓN"/>
    <n v="0"/>
    <s v="_"/>
    <s v="2017-06-01 00:00:00.0"/>
    <s v="2019-05-31 00:00:00.0"/>
    <s v="D01BECARIO4"/>
    <s v="PERSONAL INVESTIGADOR PREDOCTORAL EN FORMACIÓN"/>
    <s v="R101"/>
    <x v="4"/>
    <n v="705"/>
    <s v="PRODUCCIÓN VEGETAL"/>
  </r>
  <r>
    <x v="14"/>
    <x v="4"/>
    <n v="499"/>
    <s v="499L"/>
    <s v="GRUPO-A1"/>
    <n v="50301761"/>
    <s v="Producción vegetal"/>
    <s v="GL"/>
    <s v="GRUPO DE LABORATORIO"/>
    <s v="499L"/>
    <s v="LABORATORIO DE Producción vegetal"/>
    <s v="GRUPO-A1"/>
    <s v="Laboratorio de Producción vegetal"/>
    <s v="AN"/>
    <n v="50301761"/>
    <s v="PRADO"/>
    <s v="VILLAR"/>
    <s v="EDUARDO"/>
    <s v="eduprado"/>
    <s v="eduardo.prado@unirioja.es"/>
    <n v="1.5"/>
    <m/>
    <n v="506"/>
    <s v="PROFESOR TITULAR DE ESCUELA UNIVERSITARI"/>
    <s v="01A"/>
    <s v="TIEMPO COMPLETO AMPLIADO"/>
    <s v="2012-09-01 00:00:00.0"/>
    <s v="null"/>
    <s v="DF3168"/>
    <s v="TITULAR DE ESCUELAS UNIVERSITARIAS"/>
    <s v="R101"/>
    <x v="4"/>
    <n v="705"/>
    <s v="PRODUCCIÓN VEGETAL"/>
  </r>
  <r>
    <x v="14"/>
    <x v="4"/>
    <n v="499"/>
    <s v="499L"/>
    <s v="GRUPO-A2"/>
    <n v="9373135"/>
    <s v="Producción vegetal"/>
    <s v="GL"/>
    <s v="GRUPO DE LABORATORIO"/>
    <s v="499L"/>
    <s v="LABORATORIO DE Producción vegetal"/>
    <s v="GRUPO-A2"/>
    <s v="Laboratorio de Producción vegetal"/>
    <s v="AN"/>
    <n v="9373135"/>
    <s v="MENÉNDEZ"/>
    <s v="MENÉNDEZ"/>
    <s v="CRISTINA"/>
    <s v="crmenend"/>
    <s v="cristina.menendez@unirioja.es"/>
    <n v="1.2"/>
    <m/>
    <n v="504"/>
    <s v="PROFESOR TITULAR UNIVERSIDAD"/>
    <s v="C01"/>
    <s v="TIEMPO COMPLETO"/>
    <s v="2018-09-17 00:00:00.0"/>
    <s v="null"/>
    <s v="DF100044"/>
    <s v="TITULAR UNIVERSIDAD"/>
    <s v="R101"/>
    <x v="4"/>
    <n v="705"/>
    <s v="PRODUCCIÓN VEGETAL"/>
  </r>
  <r>
    <x v="14"/>
    <x v="4"/>
    <n v="499"/>
    <s v="499L"/>
    <s v="GRUPO-A2"/>
    <n v="16609517"/>
    <s v="Producción vegetal"/>
    <s v="GL"/>
    <s v="GRUPO DE LABORATORIO"/>
    <s v="499L"/>
    <s v="LABORATORIO DE Producción vegetal"/>
    <s v="GRUPO-A2"/>
    <s v="Laboratorio de Producción vegetal"/>
    <s v="AN"/>
    <n v="16609517"/>
    <s v="PESQUERA"/>
    <s v="ALEGRÍA"/>
    <s v="CRISTINA"/>
    <s v="crpesque"/>
    <s v="cristina.pesquera@alum.unirioja.es"/>
    <n v="0.3"/>
    <m/>
    <n v="121"/>
    <s v="PERSONAL INVESTIGADOR EN FORMACIÓN"/>
    <n v="0"/>
    <s v="_"/>
    <s v="2017-06-01 00:00:00.0"/>
    <s v="2019-05-31 00:00:00.0"/>
    <s v="D01BECARIO4"/>
    <s v="PERSONAL INVESTIGADOR PREDOCTORAL EN FORMACIÓN"/>
    <s v="R101"/>
    <x v="4"/>
    <n v="705"/>
    <s v="PRODUCCIÓN VEGETAL"/>
  </r>
  <r>
    <x v="14"/>
    <x v="4"/>
    <n v="499"/>
    <s v="499L"/>
    <s v="GRUPO-A2"/>
    <n v="50301761"/>
    <s v="Producción vegetal"/>
    <s v="GL"/>
    <s v="GRUPO DE LABORATORIO"/>
    <s v="499L"/>
    <s v="LABORATORIO DE Producción vegetal"/>
    <s v="GRUPO-A2"/>
    <s v="Laboratorio de Producción vegetal"/>
    <s v="AN"/>
    <n v="50301761"/>
    <s v="PRADO"/>
    <s v="VILLAR"/>
    <s v="EDUARDO"/>
    <s v="eduprado"/>
    <s v="eduardo.prado@unirioja.es"/>
    <n v="1.5"/>
    <m/>
    <n v="506"/>
    <s v="PROFESOR TITULAR DE ESCUELA UNIVERSITARI"/>
    <s v="01A"/>
    <s v="TIEMPO COMPLETO AMPLIADO"/>
    <s v="2012-09-01 00:00:00.0"/>
    <s v="null"/>
    <s v="DF3168"/>
    <s v="TITULAR DE ESCUELAS UNIVERSITARIAS"/>
    <s v="R101"/>
    <x v="4"/>
    <n v="705"/>
    <s v="PRODUCCIÓN VEGETAL"/>
  </r>
  <r>
    <x v="14"/>
    <x v="4"/>
    <n v="499"/>
    <s v="499R"/>
    <s v="GRUPO-A1"/>
    <n v="9373135"/>
    <s v="Producción vegetal"/>
    <s v="GR"/>
    <s v="GRUPO REDUCIDO"/>
    <s v="499R"/>
    <s v="GRUPO REDUCIDO DE Producción vegetal"/>
    <s v="GRUPO-A1"/>
    <s v="Grupo Reducido de Producción vegetal"/>
    <s v="AN"/>
    <n v="9373135"/>
    <s v="MENÉNDEZ"/>
    <s v="MENÉNDEZ"/>
    <s v="CRISTINA"/>
    <s v="crmenend"/>
    <s v="cristina.menendez@unirioja.es"/>
    <n v="0.3"/>
    <m/>
    <n v="504"/>
    <s v="PROFESOR TITULAR UNIVERSIDAD"/>
    <s v="C01"/>
    <s v="TIEMPO COMPLETO"/>
    <s v="2018-09-17 00:00:00.0"/>
    <s v="null"/>
    <s v="DF100044"/>
    <s v="TITULAR UNIVERSIDAD"/>
    <s v="R101"/>
    <x v="4"/>
    <n v="705"/>
    <s v="PRODUCCIÓN VEGETAL"/>
  </r>
  <r>
    <x v="14"/>
    <x v="4"/>
    <n v="499"/>
    <s v="499R"/>
    <s v="GRUPO-A1"/>
    <n v="50301761"/>
    <s v="Producción vegetal"/>
    <s v="GR"/>
    <s v="GRUPO REDUCIDO"/>
    <s v="499R"/>
    <s v="GRUPO REDUCIDO DE Producción vegetal"/>
    <s v="GRUPO-A1"/>
    <s v="Grupo Reducido de Producción vegetal"/>
    <s v="AN"/>
    <n v="50301761"/>
    <s v="PRADO"/>
    <s v="VILLAR"/>
    <s v="EDUARDO"/>
    <s v="eduprado"/>
    <s v="eduardo.prado@unirioja.es"/>
    <n v="0.3"/>
    <m/>
    <n v="506"/>
    <s v="PROFESOR TITULAR DE ESCUELA UNIVERSITARI"/>
    <s v="01A"/>
    <s v="TIEMPO COMPLETO AMPLIADO"/>
    <s v="2012-09-01 00:00:00.0"/>
    <s v="null"/>
    <s v="DF3168"/>
    <s v="TITULAR DE ESCUELAS UNIVERSITARIAS"/>
    <s v="R101"/>
    <x v="4"/>
    <n v="705"/>
    <s v="PRODUCCIÓN VEGETAL"/>
  </r>
  <r>
    <x v="14"/>
    <x v="4"/>
    <n v="499"/>
    <s v="499R"/>
    <s v="GRUPO-A2"/>
    <n v="9373135"/>
    <s v="Producción vegetal"/>
    <s v="GR"/>
    <s v="GRUPO REDUCIDO"/>
    <s v="499R"/>
    <s v="GRUPO REDUCIDO DE Producción vegetal"/>
    <s v="GRUPO-A2"/>
    <s v="Grupo Reducido de Producción vegetal"/>
    <s v="AN"/>
    <n v="9373135"/>
    <s v="MENÉNDEZ"/>
    <s v="MENÉNDEZ"/>
    <s v="CRISTINA"/>
    <s v="crmenend"/>
    <s v="cristina.menendez@unirioja.es"/>
    <n v="0.3"/>
    <m/>
    <n v="504"/>
    <s v="PROFESOR TITULAR UNIVERSIDAD"/>
    <s v="C01"/>
    <s v="TIEMPO COMPLETO"/>
    <s v="2018-09-17 00:00:00.0"/>
    <s v="null"/>
    <s v="DF100044"/>
    <s v="TITULAR UNIVERSIDAD"/>
    <s v="R101"/>
    <x v="4"/>
    <n v="705"/>
    <s v="PRODUCCIÓN VEGETAL"/>
  </r>
  <r>
    <x v="14"/>
    <x v="4"/>
    <n v="499"/>
    <s v="499R"/>
    <s v="GRUPO-A2"/>
    <n v="50301761"/>
    <s v="Producción vegetal"/>
    <s v="GR"/>
    <s v="GRUPO REDUCIDO"/>
    <s v="499R"/>
    <s v="GRUPO REDUCIDO DE Producción vegetal"/>
    <s v="GRUPO-A2"/>
    <s v="Grupo Reducido de Producción vegetal"/>
    <s v="AN"/>
    <n v="50301761"/>
    <s v="PRADO"/>
    <s v="VILLAR"/>
    <s v="EDUARDO"/>
    <s v="eduprado"/>
    <s v="eduardo.prado@unirioja.es"/>
    <n v="0.3"/>
    <m/>
    <n v="506"/>
    <s v="PROFESOR TITULAR DE ESCUELA UNIVERSITARI"/>
    <s v="01A"/>
    <s v="TIEMPO COMPLETO AMPLIADO"/>
    <s v="2012-09-01 00:00:00.0"/>
    <s v="null"/>
    <s v="DF3168"/>
    <s v="TITULAR DE ESCUELAS UNIVERSITARIAS"/>
    <s v="R101"/>
    <x v="4"/>
    <n v="705"/>
    <s v="PRODUCCIÓN VEGETAL"/>
  </r>
  <r>
    <x v="13"/>
    <x v="4"/>
    <n v="500"/>
    <s v="500G"/>
    <s v="GRUPO-A"/>
    <n v="16543567"/>
    <s v="Operaciones básicas de la industria alimentaria"/>
    <s v="GG"/>
    <s v="GRUPO GRANDE"/>
    <s v="500G"/>
    <s v="GRUPO GRANDE DE Operaciones básicas de la industria alimentaria"/>
    <s v="GRUPO-A"/>
    <s v="Grupo Grande de Operaciones básicas de la industria alimentaria"/>
    <s v="1S"/>
    <n v="16543567"/>
    <s v="OLARTE"/>
    <s v="MARTÍNEZ"/>
    <s v="Mª. DEL CARMEN"/>
    <s v="carolama"/>
    <s v="carmen.olarte@unirioja.es"/>
    <n v="3.4"/>
    <n v="3.4"/>
    <n v="504"/>
    <s v="PROFESOR TITULAR UNIVERSIDAD"/>
    <s v="01R"/>
    <s v="TIEMPO COMPLETO REDUCIDO"/>
    <s v="2015-09-15 00:00:00.0"/>
    <s v="null"/>
    <s v="DF100138"/>
    <s v="PROFESOR TITULAR DE ESCUELA UNIVERSITARIA"/>
    <s v="R101"/>
    <x v="4"/>
    <n v="780"/>
    <s v="TECNOLOGÍA DE ALIMENTOS"/>
  </r>
  <r>
    <x v="13"/>
    <x v="4"/>
    <n v="500"/>
    <s v="500L"/>
    <s v="GRUPO-A1"/>
    <n v="16543567"/>
    <s v="Operaciones básicas de la industria alimentaria"/>
    <s v="GL"/>
    <s v="GRUPO DE LABORATORIO"/>
    <s v="500L"/>
    <s v="LABORATORIO DE Operaciones básicas de la industria alimentaria"/>
    <s v="GRUPO-A1"/>
    <s v="Laboratorio de Operaciones básicas de la industria alimentaria"/>
    <s v="1S"/>
    <n v="16543567"/>
    <s v="OLARTE"/>
    <s v="MARTÍNEZ"/>
    <s v="Mª. DEL CARMEN"/>
    <s v="carolama"/>
    <s v="carmen.olarte@unirioja.es"/>
    <n v="1.5"/>
    <n v="1.5"/>
    <n v="504"/>
    <s v="PROFESOR TITULAR UNIVERSIDAD"/>
    <s v="01R"/>
    <s v="TIEMPO COMPLETO REDUCIDO"/>
    <s v="2015-09-15 00:00:00.0"/>
    <s v="null"/>
    <s v="DF100138"/>
    <s v="PROFESOR TITULAR DE ESCUELA UNIVERSITARIA"/>
    <s v="R101"/>
    <x v="4"/>
    <n v="780"/>
    <s v="TECNOLOGÍA DE ALIMENTOS"/>
  </r>
  <r>
    <x v="13"/>
    <x v="4"/>
    <n v="500"/>
    <s v="500L"/>
    <s v="GRUPO-A2"/>
    <n v="16543567"/>
    <s v="Operaciones básicas de la industria alimentaria"/>
    <s v="GL"/>
    <s v="GRUPO DE LABORATORIO"/>
    <s v="500L"/>
    <s v="LABORATORIO DE Operaciones básicas de la industria alimentaria"/>
    <s v="GRUPO-A2"/>
    <s v="Laboratorio de Operaciones básicas de la industria alimentaria"/>
    <s v="1S"/>
    <n v="16543567"/>
    <s v="OLARTE"/>
    <s v="MARTÍNEZ"/>
    <s v="Mª. DEL CARMEN"/>
    <s v="carolama"/>
    <s v="carmen.olarte@unirioja.es"/>
    <n v="1.5"/>
    <n v="1.5"/>
    <n v="504"/>
    <s v="PROFESOR TITULAR UNIVERSIDAD"/>
    <s v="01R"/>
    <s v="TIEMPO COMPLETO REDUCIDO"/>
    <s v="2015-09-15 00:00:00.0"/>
    <s v="null"/>
    <s v="DF100138"/>
    <s v="PROFESOR TITULAR DE ESCUELA UNIVERSITARIA"/>
    <s v="R101"/>
    <x v="4"/>
    <n v="780"/>
    <s v="TECNOLOGÍA DE ALIMENTOS"/>
  </r>
  <r>
    <x v="13"/>
    <x v="4"/>
    <n v="500"/>
    <s v="500R"/>
    <s v="GRUPO-A1"/>
    <n v="16543567"/>
    <s v="Operaciones básicas de la industria alimentaria"/>
    <s v="GR"/>
    <s v="GRUPO REDUCIDO"/>
    <s v="500R"/>
    <s v="GRUPO REDUCIDO DE Operaciones básicas de la industria alimentaria"/>
    <s v="GRUPO-A1"/>
    <s v="Grupo Reducido de Operaciones básicas de la industria alimentaria"/>
    <s v="1S"/>
    <n v="16543567"/>
    <s v="OLARTE"/>
    <s v="MARTÍNEZ"/>
    <s v="Mª. DEL CARMEN"/>
    <s v="carolama"/>
    <s v="carmen.olarte@unirioja.es"/>
    <n v="1.1000000000000001"/>
    <n v="1.1000000000000001"/>
    <n v="504"/>
    <s v="PROFESOR TITULAR UNIVERSIDAD"/>
    <s v="01R"/>
    <s v="TIEMPO COMPLETO REDUCIDO"/>
    <s v="2015-09-15 00:00:00.0"/>
    <s v="null"/>
    <s v="DF100138"/>
    <s v="PROFESOR TITULAR DE ESCUELA UNIVERSITARIA"/>
    <s v="R101"/>
    <x v="4"/>
    <n v="780"/>
    <s v="TECNOLOGÍA DE ALIMENTOS"/>
  </r>
  <r>
    <x v="13"/>
    <x v="4"/>
    <n v="500"/>
    <s v="500R"/>
    <s v="GRUPO-A2"/>
    <n v="16543567"/>
    <s v="Operaciones básicas de la industria alimentaria"/>
    <s v="GR"/>
    <s v="GRUPO REDUCIDO"/>
    <s v="500R"/>
    <s v="GRUPO REDUCIDO DE Operaciones básicas de la industria alimentaria"/>
    <s v="GRUPO-A2"/>
    <s v="Grupo Reducido de Operaciones básicas de la industria alimentaria"/>
    <s v="1S"/>
    <n v="16543567"/>
    <s v="OLARTE"/>
    <s v="MARTÍNEZ"/>
    <s v="Mª. DEL CARMEN"/>
    <s v="carolama"/>
    <s v="carmen.olarte@unirioja.es"/>
    <n v="1.1000000000000001"/>
    <n v="1.1000000000000001"/>
    <n v="504"/>
    <s v="PROFESOR TITULAR UNIVERSIDAD"/>
    <s v="01R"/>
    <s v="TIEMPO COMPLETO REDUCIDO"/>
    <s v="2015-09-15 00:00:00.0"/>
    <s v="null"/>
    <s v="DF100138"/>
    <s v="PROFESOR TITULAR DE ESCUELA UNIVERSITARIA"/>
    <s v="R101"/>
    <x v="4"/>
    <n v="780"/>
    <s v="TECNOLOGÍA DE ALIMENTOS"/>
  </r>
  <r>
    <x v="14"/>
    <x v="4"/>
    <n v="500"/>
    <s v="500G"/>
    <s v="GRUPO-A"/>
    <n v="16543567"/>
    <s v="Operaciones básicas de la industria alimentaria"/>
    <s v="GG"/>
    <s v="GRUPO GRANDE"/>
    <s v="500G"/>
    <s v="GRUPO GRANDE DE Operaciones básicas de la industria alimentaria"/>
    <s v="GRUPO-A"/>
    <s v="Grupo Grande de Operaciones básicas de la industria alimentaria"/>
    <s v="1S"/>
    <n v="16543567"/>
    <s v="OLARTE"/>
    <s v="MARTÍNEZ"/>
    <s v="Mª. DEL CARMEN"/>
    <s v="carolama"/>
    <s v="carmen.olarte@unirioja.es"/>
    <n v="3.4"/>
    <m/>
    <n v="504"/>
    <s v="PROFESOR TITULAR UNIVERSIDAD"/>
    <s v="01R"/>
    <s v="TIEMPO COMPLETO REDUCIDO"/>
    <s v="2015-09-15 00:00:00.0"/>
    <s v="null"/>
    <s v="DF100138"/>
    <s v="PROFESOR TITULAR DE ESCUELA UNIVERSITARIA"/>
    <s v="R101"/>
    <x v="4"/>
    <n v="780"/>
    <s v="TECNOLOGÍA DE ALIMENTOS"/>
  </r>
  <r>
    <x v="14"/>
    <x v="4"/>
    <n v="500"/>
    <s v="500L"/>
    <s v="GRUPO-A1"/>
    <n v="16543567"/>
    <s v="Operaciones básicas de la industria alimentaria"/>
    <s v="GL"/>
    <s v="GRUPO DE LABORATORIO"/>
    <s v="500L"/>
    <s v="LABORATORIO DE Operaciones básicas de la industria alimentaria"/>
    <s v="GRUPO-A1"/>
    <s v="Laboratorio de Operaciones básicas de la industria alimentaria"/>
    <s v="1S"/>
    <n v="16543567"/>
    <s v="OLARTE"/>
    <s v="MARTÍNEZ"/>
    <s v="Mª. DEL CARMEN"/>
    <s v="carolama"/>
    <s v="carmen.olarte@unirioja.es"/>
    <n v="1.5"/>
    <m/>
    <n v="504"/>
    <s v="PROFESOR TITULAR UNIVERSIDAD"/>
    <s v="01R"/>
    <s v="TIEMPO COMPLETO REDUCIDO"/>
    <s v="2015-09-15 00:00:00.0"/>
    <s v="null"/>
    <s v="DF100138"/>
    <s v="PROFESOR TITULAR DE ESCUELA UNIVERSITARIA"/>
    <s v="R101"/>
    <x v="4"/>
    <n v="780"/>
    <s v="TECNOLOGÍA DE ALIMENTOS"/>
  </r>
  <r>
    <x v="14"/>
    <x v="4"/>
    <n v="500"/>
    <s v="500L"/>
    <s v="GRUPO-A2"/>
    <n v="16543567"/>
    <s v="Operaciones básicas de la industria alimentaria"/>
    <s v="GL"/>
    <s v="GRUPO DE LABORATORIO"/>
    <s v="500L"/>
    <s v="LABORATORIO DE Operaciones básicas de la industria alimentaria"/>
    <s v="GRUPO-A2"/>
    <s v="Laboratorio de Operaciones básicas de la industria alimentaria"/>
    <s v="1S"/>
    <n v="16543567"/>
    <s v="OLARTE"/>
    <s v="MARTÍNEZ"/>
    <s v="Mª. DEL CARMEN"/>
    <s v="carolama"/>
    <s v="carmen.olarte@unirioja.es"/>
    <n v="1.5"/>
    <m/>
    <n v="504"/>
    <s v="PROFESOR TITULAR UNIVERSIDAD"/>
    <s v="01R"/>
    <s v="TIEMPO COMPLETO REDUCIDO"/>
    <s v="2015-09-15 00:00:00.0"/>
    <s v="null"/>
    <s v="DF100138"/>
    <s v="PROFESOR TITULAR DE ESCUELA UNIVERSITARIA"/>
    <s v="R101"/>
    <x v="4"/>
    <n v="780"/>
    <s v="TECNOLOGÍA DE ALIMENTOS"/>
  </r>
  <r>
    <x v="14"/>
    <x v="4"/>
    <n v="500"/>
    <s v="500R"/>
    <s v="GRUPO-A1"/>
    <n v="16543567"/>
    <s v="Operaciones básicas de la industria alimentaria"/>
    <s v="GR"/>
    <s v="GRUPO REDUCIDO"/>
    <s v="500R"/>
    <s v="GRUPO REDUCIDO DE Operaciones básicas de la industria alimentaria"/>
    <s v="GRUPO-A1"/>
    <s v="Grupo Reducido de Operaciones básicas de la industria alimentaria"/>
    <s v="1S"/>
    <n v="16543567"/>
    <s v="OLARTE"/>
    <s v="MARTÍNEZ"/>
    <s v="Mª. DEL CARMEN"/>
    <s v="carolama"/>
    <s v="carmen.olarte@unirioja.es"/>
    <n v="1.1000000000000001"/>
    <m/>
    <n v="504"/>
    <s v="PROFESOR TITULAR UNIVERSIDAD"/>
    <s v="01R"/>
    <s v="TIEMPO COMPLETO REDUCIDO"/>
    <s v="2015-09-15 00:00:00.0"/>
    <s v="null"/>
    <s v="DF100138"/>
    <s v="PROFESOR TITULAR DE ESCUELA UNIVERSITARIA"/>
    <s v="R101"/>
    <x v="4"/>
    <n v="780"/>
    <s v="TECNOLOGÍA DE ALIMENTOS"/>
  </r>
  <r>
    <x v="14"/>
    <x v="4"/>
    <n v="500"/>
    <s v="500R"/>
    <s v="GRUPO-A2"/>
    <n v="16543567"/>
    <s v="Operaciones básicas de la industria alimentaria"/>
    <s v="GR"/>
    <s v="GRUPO REDUCIDO"/>
    <s v="500R"/>
    <s v="GRUPO REDUCIDO DE Operaciones básicas de la industria alimentaria"/>
    <s v="GRUPO-A2"/>
    <s v="Grupo Reducido de Operaciones básicas de la industria alimentaria"/>
    <s v="1S"/>
    <n v="16543567"/>
    <s v="OLARTE"/>
    <s v="MARTÍNEZ"/>
    <s v="Mª. DEL CARMEN"/>
    <s v="carolama"/>
    <s v="carmen.olarte@unirioja.es"/>
    <n v="1.1000000000000001"/>
    <m/>
    <n v="504"/>
    <s v="PROFESOR TITULAR UNIVERSIDAD"/>
    <s v="01R"/>
    <s v="TIEMPO COMPLETO REDUCIDO"/>
    <s v="2015-09-15 00:00:00.0"/>
    <s v="null"/>
    <s v="DF100138"/>
    <s v="PROFESOR TITULAR DE ESCUELA UNIVERSITARIA"/>
    <s v="R101"/>
    <x v="4"/>
    <n v="780"/>
    <s v="TECNOLOGÍA DE ALIMENTOS"/>
  </r>
  <r>
    <x v="12"/>
    <x v="4"/>
    <n v="501"/>
    <s v="501G"/>
    <s v="GRUPO-A"/>
    <n v="11728090"/>
    <s v="Microbiología"/>
    <s v="GG"/>
    <s v="GRUPO GRANDE"/>
    <s v="501G"/>
    <s v="GRUPO GRANDE DE Microbiología"/>
    <s v="GRUPO-A"/>
    <s v="Grupo Grande de Microbiología"/>
    <s v="1S"/>
    <n v="11728090"/>
    <s v="SANZ"/>
    <s v="CERVERA"/>
    <s v="SUSANA A."/>
    <s v="susacerv"/>
    <s v="susana.sanz@unirioja.es"/>
    <n v="4.5"/>
    <n v="4.5"/>
    <n v="500"/>
    <s v="CATEDRATICO DE UNIVERSIDAD"/>
    <s v="01R"/>
    <s v="TIEMPO COMPLETO REDUCIDO"/>
    <s v="2018-12-05 00:00:00.0"/>
    <s v="null"/>
    <s v="DF100373"/>
    <s v="CATEDRÁTICO DE UNIVERSIDAD"/>
    <s v="R101"/>
    <x v="4"/>
    <n v="780"/>
    <s v="TECNOLOGÍA DE ALIMENTOS"/>
  </r>
  <r>
    <x v="12"/>
    <x v="4"/>
    <n v="501"/>
    <s v="501L"/>
    <s v="GRUPO-A1"/>
    <n v="11728090"/>
    <s v="Microbiología"/>
    <s v="GL"/>
    <s v="GRUPO DE LABORATORIO"/>
    <s v="501L"/>
    <s v="LABORATORIO DE Microbiología"/>
    <s v="GRUPO-A1"/>
    <s v="Laboratorio de Microbiología"/>
    <s v="1S"/>
    <n v="11728090"/>
    <s v="SANZ"/>
    <s v="CERVERA"/>
    <s v="SUSANA A."/>
    <s v="susacerv"/>
    <s v="susana.sanz@unirioja.es"/>
    <n v="1.5"/>
    <n v="1.5"/>
    <n v="500"/>
    <s v="CATEDRATICO DE UNIVERSIDAD"/>
    <s v="01R"/>
    <s v="TIEMPO COMPLETO REDUCIDO"/>
    <s v="2018-12-05 00:00:00.0"/>
    <s v="null"/>
    <s v="DF100373"/>
    <s v="CATEDRÁTICO DE UNIVERSIDAD"/>
    <s v="R101"/>
    <x v="4"/>
    <n v="780"/>
    <s v="TECNOLOGÍA DE ALIMENTOS"/>
  </r>
  <r>
    <x v="12"/>
    <x v="4"/>
    <n v="501"/>
    <s v="501L"/>
    <s v="GRUPO-A2"/>
    <n v="11728090"/>
    <s v="Microbiología"/>
    <s v="GL"/>
    <s v="GRUPO DE LABORATORIO"/>
    <s v="501L"/>
    <s v="LABORATORIO DE Microbiología"/>
    <s v="GRUPO-A2"/>
    <s v="Laboratorio de Microbiología"/>
    <s v="1S"/>
    <n v="11728090"/>
    <s v="SANZ"/>
    <s v="CERVERA"/>
    <s v="SUSANA A."/>
    <s v="susacerv"/>
    <s v="susana.sanz@unirioja.es"/>
    <n v="1.5"/>
    <n v="1.5"/>
    <n v="500"/>
    <s v="CATEDRATICO DE UNIVERSIDAD"/>
    <s v="01R"/>
    <s v="TIEMPO COMPLETO REDUCIDO"/>
    <s v="2018-12-05 00:00:00.0"/>
    <s v="null"/>
    <s v="DF100373"/>
    <s v="CATEDRÁTICO DE UNIVERSIDAD"/>
    <s v="R101"/>
    <x v="4"/>
    <n v="780"/>
    <s v="TECNOLOGÍA DE ALIMENTOS"/>
  </r>
  <r>
    <x v="12"/>
    <x v="4"/>
    <n v="501"/>
    <s v="501L"/>
    <s v="GRUPO-A3"/>
    <n v="11728090"/>
    <s v="Microbiología"/>
    <s v="GL"/>
    <s v="GRUPO DE LABORATORIO"/>
    <s v="501L"/>
    <s v="LABORATORIO DE Microbiología"/>
    <s v="GRUPO-A3"/>
    <s v="Laboratorio de Microbiología"/>
    <s v="1S"/>
    <n v="11728090"/>
    <s v="SANZ"/>
    <s v="CERVERA"/>
    <s v="SUSANA A."/>
    <s v="susacerv"/>
    <s v="susana.sanz@unirioja.es"/>
    <n v="1.5"/>
    <n v="1.5"/>
    <n v="500"/>
    <s v="CATEDRATICO DE UNIVERSIDAD"/>
    <s v="01R"/>
    <s v="TIEMPO COMPLETO REDUCIDO"/>
    <s v="2018-12-05 00:00:00.0"/>
    <s v="null"/>
    <s v="DF100373"/>
    <s v="CATEDRÁTICO DE UNIVERSIDAD"/>
    <s v="R101"/>
    <x v="4"/>
    <n v="780"/>
    <s v="TECNOLOGÍA DE ALIMENTOS"/>
  </r>
  <r>
    <x v="13"/>
    <x v="4"/>
    <n v="501"/>
    <s v="501G"/>
    <s v="GRUPO-A"/>
    <n v="11728090"/>
    <s v="Microbiología"/>
    <s v="GG"/>
    <s v="GRUPO GRANDE"/>
    <s v="501G"/>
    <s v="GRUPO GRANDE DE Microbiología"/>
    <s v="GRUPO-A"/>
    <s v="Grupo Grande de Microbiología"/>
    <s v="1S"/>
    <n v="11728090"/>
    <s v="SANZ"/>
    <s v="CERVERA"/>
    <s v="SUSANA A."/>
    <s v="susacerv"/>
    <s v="susana.sanz@unirioja.es"/>
    <n v="4.5"/>
    <m/>
    <n v="500"/>
    <s v="CATEDRATICO DE UNIVERSIDAD"/>
    <s v="01R"/>
    <s v="TIEMPO COMPLETO REDUCIDO"/>
    <s v="2018-12-05 00:00:00.0"/>
    <s v="null"/>
    <s v="DF100373"/>
    <s v="CATEDRÁTICO DE UNIVERSIDAD"/>
    <s v="R101"/>
    <x v="4"/>
    <n v="780"/>
    <s v="TECNOLOGÍA DE ALIMENTOS"/>
  </r>
  <r>
    <x v="13"/>
    <x v="4"/>
    <n v="501"/>
    <s v="501L"/>
    <s v="GRUPO-A1"/>
    <n v="11728090"/>
    <s v="Microbiología"/>
    <s v="GL"/>
    <s v="GRUPO DE LABORATORIO"/>
    <s v="501L"/>
    <s v="LABORATORIO DE Microbiología"/>
    <s v="GRUPO-A1"/>
    <s v="Laboratorio de Microbiología"/>
    <s v="1S"/>
    <n v="11728090"/>
    <s v="SANZ"/>
    <s v="CERVERA"/>
    <s v="SUSANA A."/>
    <s v="susacerv"/>
    <s v="susana.sanz@unirioja.es"/>
    <n v="1.5"/>
    <m/>
    <n v="500"/>
    <s v="CATEDRATICO DE UNIVERSIDAD"/>
    <s v="01R"/>
    <s v="TIEMPO COMPLETO REDUCIDO"/>
    <s v="2018-12-05 00:00:00.0"/>
    <s v="null"/>
    <s v="DF100373"/>
    <s v="CATEDRÁTICO DE UNIVERSIDAD"/>
    <s v="R101"/>
    <x v="4"/>
    <n v="780"/>
    <s v="TECNOLOGÍA DE ALIMENTOS"/>
  </r>
  <r>
    <x v="13"/>
    <x v="4"/>
    <n v="501"/>
    <s v="501L"/>
    <s v="GRUPO-A2"/>
    <n v="11728090"/>
    <s v="Microbiología"/>
    <s v="GL"/>
    <s v="GRUPO DE LABORATORIO"/>
    <s v="501L"/>
    <s v="LABORATORIO DE Microbiología"/>
    <s v="GRUPO-A2"/>
    <s v="Laboratorio de Microbiología"/>
    <s v="1S"/>
    <n v="11728090"/>
    <s v="SANZ"/>
    <s v="CERVERA"/>
    <s v="SUSANA A."/>
    <s v="susacerv"/>
    <s v="susana.sanz@unirioja.es"/>
    <n v="1.5"/>
    <m/>
    <n v="500"/>
    <s v="CATEDRATICO DE UNIVERSIDAD"/>
    <s v="01R"/>
    <s v="TIEMPO COMPLETO REDUCIDO"/>
    <s v="2018-12-05 00:00:00.0"/>
    <s v="null"/>
    <s v="DF100373"/>
    <s v="CATEDRÁTICO DE UNIVERSIDAD"/>
    <s v="R101"/>
    <x v="4"/>
    <n v="780"/>
    <s v="TECNOLOGÍA DE ALIMENTOS"/>
  </r>
  <r>
    <x v="13"/>
    <x v="4"/>
    <n v="501"/>
    <s v="501L"/>
    <s v="GRUPO-A3"/>
    <n v="11728090"/>
    <s v="Microbiología"/>
    <s v="GL"/>
    <s v="GRUPO DE LABORATORIO"/>
    <s v="501L"/>
    <s v="LABORATORIO DE Microbiología"/>
    <s v="GRUPO-A3"/>
    <s v="Laboratorio de Microbiología"/>
    <s v="1S"/>
    <n v="11728090"/>
    <s v="SANZ"/>
    <s v="CERVERA"/>
    <s v="SUSANA A."/>
    <s v="susacerv"/>
    <s v="susana.sanz@unirioja.es"/>
    <n v="1.5"/>
    <m/>
    <n v="500"/>
    <s v="CATEDRATICO DE UNIVERSIDAD"/>
    <s v="01R"/>
    <s v="TIEMPO COMPLETO REDUCIDO"/>
    <s v="2018-12-05 00:00:00.0"/>
    <s v="null"/>
    <s v="DF100373"/>
    <s v="CATEDRÁTICO DE UNIVERSIDAD"/>
    <s v="R101"/>
    <x v="4"/>
    <n v="780"/>
    <s v="TECNOLOGÍA DE ALIMENTOS"/>
  </r>
  <r>
    <x v="14"/>
    <x v="4"/>
    <n v="501"/>
    <s v="501G"/>
    <s v="GRUPO-A"/>
    <n v="11728090"/>
    <s v="Microbiología"/>
    <s v="GG"/>
    <s v="GRUPO GRANDE"/>
    <s v="501G"/>
    <s v="GRUPO GRANDE DE Microbiología"/>
    <s v="GRUPO-A"/>
    <s v="Grupo Grande de Microbiología"/>
    <s v="1S"/>
    <n v="11728090"/>
    <s v="SANZ"/>
    <s v="CERVERA"/>
    <s v="SUSANA A."/>
    <s v="susacerv"/>
    <s v="susana.sanz@unirioja.es"/>
    <n v="4.5"/>
    <m/>
    <n v="500"/>
    <s v="CATEDRATICO DE UNIVERSIDAD"/>
    <s v="01R"/>
    <s v="TIEMPO COMPLETO REDUCIDO"/>
    <s v="2018-12-05 00:00:00.0"/>
    <s v="null"/>
    <s v="DF100373"/>
    <s v="CATEDRÁTICO DE UNIVERSIDAD"/>
    <s v="R101"/>
    <x v="4"/>
    <n v="780"/>
    <s v="TECNOLOGÍA DE ALIMENTOS"/>
  </r>
  <r>
    <x v="14"/>
    <x v="4"/>
    <n v="501"/>
    <s v="501L"/>
    <s v="GRUPO-A1"/>
    <n v="11728090"/>
    <s v="Microbiología"/>
    <s v="GL"/>
    <s v="GRUPO DE LABORATORIO"/>
    <s v="501L"/>
    <s v="LABORATORIO DE Microbiología"/>
    <s v="GRUPO-A1"/>
    <s v="Laboratorio de Microbiología"/>
    <s v="1S"/>
    <n v="11728090"/>
    <s v="SANZ"/>
    <s v="CERVERA"/>
    <s v="SUSANA A."/>
    <s v="susacerv"/>
    <s v="susana.sanz@unirioja.es"/>
    <n v="1.5"/>
    <m/>
    <n v="500"/>
    <s v="CATEDRATICO DE UNIVERSIDAD"/>
    <s v="01R"/>
    <s v="TIEMPO COMPLETO REDUCIDO"/>
    <s v="2018-12-05 00:00:00.0"/>
    <s v="null"/>
    <s v="DF100373"/>
    <s v="CATEDRÁTICO DE UNIVERSIDAD"/>
    <s v="R101"/>
    <x v="4"/>
    <n v="780"/>
    <s v="TECNOLOGÍA DE ALIMENTOS"/>
  </r>
  <r>
    <x v="14"/>
    <x v="4"/>
    <n v="501"/>
    <s v="501L"/>
    <s v="GRUPO-A2"/>
    <n v="11728090"/>
    <s v="Microbiología"/>
    <s v="GL"/>
    <s v="GRUPO DE LABORATORIO"/>
    <s v="501L"/>
    <s v="LABORATORIO DE Microbiología"/>
    <s v="GRUPO-A2"/>
    <s v="Laboratorio de Microbiología"/>
    <s v="1S"/>
    <n v="11728090"/>
    <s v="SANZ"/>
    <s v="CERVERA"/>
    <s v="SUSANA A."/>
    <s v="susacerv"/>
    <s v="susana.sanz@unirioja.es"/>
    <n v="1.5"/>
    <m/>
    <n v="500"/>
    <s v="CATEDRATICO DE UNIVERSIDAD"/>
    <s v="01R"/>
    <s v="TIEMPO COMPLETO REDUCIDO"/>
    <s v="2018-12-05 00:00:00.0"/>
    <s v="null"/>
    <s v="DF100373"/>
    <s v="CATEDRÁTICO DE UNIVERSIDAD"/>
    <s v="R101"/>
    <x v="4"/>
    <n v="780"/>
    <s v="TECNOLOGÍA DE ALIMENTOS"/>
  </r>
  <r>
    <x v="14"/>
    <x v="4"/>
    <n v="501"/>
    <s v="501L"/>
    <s v="GRUPO-A3"/>
    <n v="11728090"/>
    <s v="Microbiología"/>
    <s v="GL"/>
    <s v="GRUPO DE LABORATORIO"/>
    <s v="501L"/>
    <s v="LABORATORIO DE Microbiología"/>
    <s v="GRUPO-A3"/>
    <s v="Laboratorio de Microbiología"/>
    <s v="1S"/>
    <n v="11728090"/>
    <s v="SANZ"/>
    <s v="CERVERA"/>
    <s v="SUSANA A."/>
    <s v="susacerv"/>
    <s v="susana.sanz@unirioja.es"/>
    <n v="1.5"/>
    <m/>
    <n v="500"/>
    <s v="CATEDRATICO DE UNIVERSIDAD"/>
    <s v="01R"/>
    <s v="TIEMPO COMPLETO REDUCIDO"/>
    <s v="2018-12-05 00:00:00.0"/>
    <s v="null"/>
    <s v="DF100373"/>
    <s v="CATEDRÁTICO DE UNIVERSIDAD"/>
    <s v="R101"/>
    <x v="4"/>
    <n v="780"/>
    <s v="TECNOLOGÍA DE ALIMENTOS"/>
  </r>
  <r>
    <x v="15"/>
    <x v="4"/>
    <n v="502"/>
    <s v="502G"/>
    <s v="GRUPO-A"/>
    <n v="16541690"/>
    <s v="Automatización industrial"/>
    <s v="GG"/>
    <s v="GRUPO GRANDE"/>
    <s v="502G"/>
    <s v="GG de Automatización Industrial"/>
    <s v="GRUPO-A"/>
    <s v="GG de Automatización Industrial"/>
    <s v="2S"/>
    <n v="16541690"/>
    <s v="BRETÓN"/>
    <s v="RODRÍGUEZ"/>
    <s v="JAVIER"/>
    <s v="jabreton"/>
    <s v="javier.breton@unirioja.es"/>
    <n v="3.2"/>
    <n v="3.2"/>
    <n v="506"/>
    <s v="PROFESOR TITULAR DE ESCUELA UNIVERSITARI"/>
    <s v="01A"/>
    <s v="TIEMPO COMPLETO AMPLIADO"/>
    <s v="2012-09-01 00:00:00.0"/>
    <s v="null"/>
    <s v="DF100087"/>
    <s v="TITULAR DE ESCUELA UNIVERSITARIA"/>
    <s v="R109"/>
    <x v="9"/>
    <n v="520"/>
    <s v="INGENIERÍA DE SISTEMAS Y AUTOMÁTICA"/>
  </r>
  <r>
    <x v="15"/>
    <x v="4"/>
    <n v="502"/>
    <s v="502L"/>
    <s v="GRUPO-A1"/>
    <n v="16541690"/>
    <s v="Automatización industrial"/>
    <s v="GL"/>
    <s v="GRUPO DE LABORATORIO"/>
    <s v="502L"/>
    <s v="GL de Automatización Industrial"/>
    <s v="GRUPO-A1"/>
    <s v="GL de Automatización Industrial"/>
    <s v="2S"/>
    <n v="16541690"/>
    <s v="BRETÓN"/>
    <s v="RODRÍGUEZ"/>
    <s v="JAVIER"/>
    <s v="jabreton"/>
    <s v="javier.breton@unirioja.es"/>
    <n v="2.4"/>
    <n v="2.4"/>
    <n v="506"/>
    <s v="PROFESOR TITULAR DE ESCUELA UNIVERSITARI"/>
    <s v="01A"/>
    <s v="TIEMPO COMPLETO AMPLIADO"/>
    <s v="2012-09-01 00:00:00.0"/>
    <s v="null"/>
    <s v="DF100087"/>
    <s v="TITULAR DE ESCUELA UNIVERSITARIA"/>
    <s v="R109"/>
    <x v="9"/>
    <n v="520"/>
    <s v="INGENIERÍA DE SISTEMAS Y AUTOMÁTICA"/>
  </r>
  <r>
    <x v="15"/>
    <x v="4"/>
    <n v="502"/>
    <s v="502R"/>
    <s v="GRUPO-A1"/>
    <n v="16541690"/>
    <s v="Automatización industrial"/>
    <s v="GR"/>
    <s v="GRUPO REDUCIDO"/>
    <s v="502R"/>
    <s v="GR de Automatización Industrial"/>
    <s v="GRUPO-A1"/>
    <s v="GR de Automatización Industrial"/>
    <s v="2S"/>
    <n v="16541690"/>
    <s v="BRETÓN"/>
    <s v="RODRÍGUEZ"/>
    <s v="JAVIER"/>
    <s v="jabreton"/>
    <s v="javier.breton@unirioja.es"/>
    <n v="0.4"/>
    <n v="0.4"/>
    <n v="506"/>
    <s v="PROFESOR TITULAR DE ESCUELA UNIVERSITARI"/>
    <s v="01A"/>
    <s v="TIEMPO COMPLETO AMPLIADO"/>
    <s v="2012-09-01 00:00:00.0"/>
    <s v="null"/>
    <s v="DF100087"/>
    <s v="TITULAR DE ESCUELA UNIVERSITARIA"/>
    <s v="R109"/>
    <x v="9"/>
    <n v="520"/>
    <s v="INGENIERÍA DE SISTEMAS Y AUTOMÁTICA"/>
  </r>
  <r>
    <x v="18"/>
    <x v="5"/>
    <n v="502"/>
    <s v="502G"/>
    <s v="GRUPO-A"/>
    <n v="16541690"/>
    <s v="Automatización industrial"/>
    <s v="GG"/>
    <s v="GRUPO GRANDE"/>
    <s v="502G"/>
    <s v="GG de Automatización Industrial"/>
    <s v="GRUPO-A"/>
    <s v="GG de Automatización Industrial"/>
    <s v="2S"/>
    <n v="16541690"/>
    <s v="BRETÓN"/>
    <s v="RODRÍGUEZ"/>
    <s v="JAVIER"/>
    <s v="jabreton"/>
    <s v="javier.breton@unirioja.es"/>
    <n v="3.2"/>
    <m/>
    <n v="506"/>
    <s v="PROFESOR TITULAR DE ESCUELA UNIVERSITARI"/>
    <s v="01A"/>
    <s v="TIEMPO COMPLETO AMPLIADO"/>
    <s v="2012-09-01 00:00:00.0"/>
    <s v="null"/>
    <s v="DF100087"/>
    <s v="TITULAR DE ESCUELA UNIVERSITARIA"/>
    <s v="R109"/>
    <x v="9"/>
    <n v="520"/>
    <s v="INGENIERÍA DE SISTEMAS Y AUTOMÁTICA"/>
  </r>
  <r>
    <x v="18"/>
    <x v="5"/>
    <n v="502"/>
    <s v="502L"/>
    <s v="GRUPO-A1"/>
    <n v="16541690"/>
    <s v="Automatización industrial"/>
    <s v="GL"/>
    <s v="GRUPO DE LABORATORIO"/>
    <s v="502L"/>
    <s v="GL de Automatización Industrial"/>
    <s v="GRUPO-A1"/>
    <s v="GL de Automatización Industrial"/>
    <s v="2S"/>
    <n v="16541690"/>
    <s v="BRETÓN"/>
    <s v="RODRÍGUEZ"/>
    <s v="JAVIER"/>
    <s v="jabreton"/>
    <s v="javier.breton@unirioja.es"/>
    <n v="2.4"/>
    <m/>
    <n v="506"/>
    <s v="PROFESOR TITULAR DE ESCUELA UNIVERSITARI"/>
    <s v="01A"/>
    <s v="TIEMPO COMPLETO AMPLIADO"/>
    <s v="2012-09-01 00:00:00.0"/>
    <s v="null"/>
    <s v="DF100087"/>
    <s v="TITULAR DE ESCUELA UNIVERSITARIA"/>
    <s v="R109"/>
    <x v="9"/>
    <n v="520"/>
    <s v="INGENIERÍA DE SISTEMAS Y AUTOMÁTICA"/>
  </r>
  <r>
    <x v="18"/>
    <x v="5"/>
    <n v="502"/>
    <s v="502R"/>
    <s v="GRUPO-A1"/>
    <n v="16541690"/>
    <s v="Automatización industrial"/>
    <s v="GR"/>
    <s v="GRUPO REDUCIDO"/>
    <s v="502R"/>
    <s v="GR de Automatización Industrial"/>
    <s v="GRUPO-A1"/>
    <s v="GR de Automatización Industrial"/>
    <s v="2S"/>
    <n v="16541690"/>
    <s v="BRETÓN"/>
    <s v="RODRÍGUEZ"/>
    <s v="JAVIER"/>
    <s v="jabreton"/>
    <s v="javier.breton@unirioja.es"/>
    <n v="0.4"/>
    <m/>
    <n v="506"/>
    <s v="PROFESOR TITULAR DE ESCUELA UNIVERSITARI"/>
    <s v="01A"/>
    <s v="TIEMPO COMPLETO AMPLIADO"/>
    <s v="2012-09-01 00:00:00.0"/>
    <s v="null"/>
    <s v="DF100087"/>
    <s v="TITULAR DE ESCUELA UNIVERSITARIA"/>
    <s v="R109"/>
    <x v="9"/>
    <n v="520"/>
    <s v="INGENIERÍA DE SISTEMAS Y AUTOMÁTICA"/>
  </r>
  <r>
    <x v="0"/>
    <x v="0"/>
    <n v="503"/>
    <s v="503G"/>
    <s v="GRUPO-A"/>
    <n v="16586761"/>
    <s v="Competencia desleal, distribución y publicidad"/>
    <s v="GG"/>
    <s v="GRUPO GRANDE"/>
    <s v="503G"/>
    <s v="GG de Competencia desleal, distribución y publicidad"/>
    <s v="GRUPO-A"/>
    <s v="GG de Competencia desleal, distribución y publicidad"/>
    <s v="1S"/>
    <n v="16586761"/>
    <s v="PÉREZ"/>
    <s v="ESCALONA"/>
    <s v="SUSANA"/>
    <s v="superez"/>
    <s v="susana.perez@unirioja.es"/>
    <n v="3"/>
    <n v="3"/>
    <n v="534"/>
    <s v="CONTRATADO DOCTOR -TIPO 1"/>
    <s v="C01"/>
    <s v="TIEMPO COMPLETO"/>
    <s v="2009-10-01 00:00:00.0"/>
    <s v="null"/>
    <s v="PI100723"/>
    <s v="CONTRATADO DOCTOR"/>
    <s v="R103"/>
    <x v="1"/>
    <n v="165"/>
    <s v="DERECHO MERCANTIL"/>
  </r>
  <r>
    <x v="0"/>
    <x v="0"/>
    <n v="503"/>
    <s v="503R"/>
    <s v="GRUPO-A1"/>
    <n v="16586761"/>
    <s v="Competencia desleal, distribución y publicidad"/>
    <s v="GR"/>
    <s v="GRUPO REDUCIDO"/>
    <s v="503R"/>
    <s v="GR de Competencia desleal, distribución y publicidad"/>
    <s v="GRUPO-A1"/>
    <s v="GR de Competencia desleal, distribución y publicidad"/>
    <s v="1S"/>
    <n v="16586761"/>
    <s v="PÉREZ"/>
    <s v="ESCALONA"/>
    <s v="SUSANA"/>
    <s v="superez"/>
    <s v="susana.perez@unirioja.es"/>
    <n v="1.5"/>
    <n v="1.5"/>
    <n v="534"/>
    <s v="CONTRATADO DOCTOR -TIPO 1"/>
    <s v="C01"/>
    <s v="TIEMPO COMPLETO"/>
    <s v="2009-10-01 00:00:00.0"/>
    <s v="null"/>
    <s v="PI100723"/>
    <s v="CONTRATADO DOCTOR"/>
    <s v="R103"/>
    <x v="1"/>
    <n v="165"/>
    <s v="DERECHO MERCANTIL"/>
  </r>
  <r>
    <x v="1"/>
    <x v="1"/>
    <n v="503"/>
    <s v="503G"/>
    <s v="GRUPO-A"/>
    <n v="16586761"/>
    <s v="Competencia desleal, distribución y publicidad"/>
    <s v="GG"/>
    <s v="GRUPO GRANDE"/>
    <s v="503G"/>
    <s v="GG de Competencia desleal, distribución y publicidad"/>
    <s v="GRUPO-A"/>
    <s v="GG de Competencia desleal, distribución y publicidad"/>
    <s v="1S"/>
    <n v="16586761"/>
    <s v="PÉREZ"/>
    <s v="ESCALONA"/>
    <s v="SUSANA"/>
    <s v="superez"/>
    <s v="susana.perez@unirioja.es"/>
    <n v="3"/>
    <m/>
    <n v="534"/>
    <s v="CONTRATADO DOCTOR -TIPO 1"/>
    <s v="C01"/>
    <s v="TIEMPO COMPLETO"/>
    <s v="2009-10-01 00:00:00.0"/>
    <s v="null"/>
    <s v="PI100723"/>
    <s v="CONTRATADO DOCTOR"/>
    <s v="R103"/>
    <x v="1"/>
    <n v="165"/>
    <s v="DERECHO MERCANTIL"/>
  </r>
  <r>
    <x v="1"/>
    <x v="1"/>
    <n v="503"/>
    <s v="503R"/>
    <s v="GRUPO-A1"/>
    <n v="16586761"/>
    <s v="Competencia desleal, distribución y publicidad"/>
    <s v="GR"/>
    <s v="GRUPO REDUCIDO"/>
    <s v="503R"/>
    <s v="GR de Competencia desleal, distribución y publicidad"/>
    <s v="GRUPO-A1"/>
    <s v="GR de Competencia desleal, distribución y publicidad"/>
    <s v="1S"/>
    <n v="16586761"/>
    <s v="PÉREZ"/>
    <s v="ESCALONA"/>
    <s v="SUSANA"/>
    <s v="superez"/>
    <s v="susana.perez@unirioja.es"/>
    <n v="1.5"/>
    <m/>
    <n v="534"/>
    <s v="CONTRATADO DOCTOR -TIPO 1"/>
    <s v="C01"/>
    <s v="TIEMPO COMPLETO"/>
    <s v="2009-10-01 00:00:00.0"/>
    <s v="null"/>
    <s v="PI100723"/>
    <s v="CONTRATADO DOCTOR"/>
    <s v="R103"/>
    <x v="1"/>
    <n v="165"/>
    <s v="DERECHO MERCANTIL"/>
  </r>
  <r>
    <x v="6"/>
    <x v="0"/>
    <n v="504"/>
    <s v="504G"/>
    <s v="GRUPO-A"/>
    <n v="16548322"/>
    <s v="Geografía de España"/>
    <s v="GG"/>
    <s v="GRUPO GRANDE"/>
    <s v="504G"/>
    <s v="GRUPO GRANDE DE Geografía de España"/>
    <s v="GRUPO-A"/>
    <s v="Grupo Grande de Geografía de España"/>
    <s v="1S"/>
    <n v="16548322"/>
    <s v="PASCUAL"/>
    <s v="BELLIDO"/>
    <s v="NURIA ESTHER"/>
    <s v="nupascua"/>
    <s v="nuria-esther.pascual@unirioja.es"/>
    <n v="4.5"/>
    <n v="4.5"/>
    <n v="504"/>
    <s v="PROFESOR TITULAR UNIVERSIDAD"/>
    <s v="C01"/>
    <s v="TIEMPO COMPLETO"/>
    <s v="2011-09-01 00:00:00.0"/>
    <s v="null"/>
    <s v="DF100298"/>
    <s v="PROFESOR TITULAR DE UNIVERSIDAD"/>
    <s v="R114"/>
    <x v="3"/>
    <n v="10"/>
    <s v="ANÁLISIS GEOGRÁFICO REGIONAL"/>
  </r>
  <r>
    <x v="6"/>
    <x v="0"/>
    <n v="504"/>
    <s v="504R"/>
    <s v="GRUPO-A1"/>
    <n v="29127998"/>
    <s v="Geografía de España"/>
    <s v="GR"/>
    <s v="GRUPO REDUCIDO"/>
    <s v="504R"/>
    <s v="GRUPO REDUCIDO DE Geografía de España"/>
    <s v="GRUPO-A1"/>
    <s v="Grupo Reducido de Geografía de España"/>
    <s v="1S"/>
    <n v="29127998"/>
    <s v="LÓPEZ"/>
    <s v="VICENTE"/>
    <s v="MANUEL"/>
    <s v="malopev"/>
    <s v="manuel.lopezv@unirioja.es"/>
    <n v="1.5"/>
    <n v="1.5"/>
    <n v="536"/>
    <s v="PROFESOR INTERINO"/>
    <s v="P06"/>
    <s v="TIEMPO PARCIAL (6+6 HORAS)"/>
    <s v="2018-10-08 00:00:00.0"/>
    <s v="2019-09-14 00:00:00.0"/>
    <s v="PI101440"/>
    <s v="PROFESOR CONTRATADO INTERINO"/>
    <s v="R114"/>
    <x v="3"/>
    <n v="10"/>
    <s v="ANÁLISIS GEOGRÁFICO REGIONAL"/>
  </r>
  <r>
    <x v="9"/>
    <x v="2"/>
    <n v="504"/>
    <s v="504G"/>
    <s v="GRUPO-A"/>
    <n v="16548322"/>
    <s v="Geografía de España"/>
    <s v="GG"/>
    <s v="GRUPO GRANDE"/>
    <s v="504G"/>
    <s v="GRUPO GRANDE DE Geografía de España"/>
    <s v="GRUPO-A"/>
    <s v="Grupo Grande de Geografía de España"/>
    <s v="1S"/>
    <n v="16548322"/>
    <s v="PASCUAL"/>
    <s v="BELLIDO"/>
    <s v="NURIA ESTHER"/>
    <s v="nupascua"/>
    <s v="nuria-esther.pascual@unirioja.es"/>
    <n v="4.5"/>
    <m/>
    <n v="504"/>
    <s v="PROFESOR TITULAR UNIVERSIDAD"/>
    <s v="C01"/>
    <s v="TIEMPO COMPLETO"/>
    <s v="2011-09-01 00:00:00.0"/>
    <s v="null"/>
    <s v="DF100298"/>
    <s v="PROFESOR TITULAR DE UNIVERSIDAD"/>
    <s v="R114"/>
    <x v="3"/>
    <n v="10"/>
    <s v="ANÁLISIS GEOGRÁFICO REGIONAL"/>
  </r>
  <r>
    <x v="9"/>
    <x v="2"/>
    <n v="504"/>
    <s v="504R"/>
    <s v="GRUPO-A2"/>
    <n v="29127998"/>
    <s v="Geografía de España"/>
    <s v="GR"/>
    <s v="GRUPO REDUCIDO"/>
    <s v="504R"/>
    <s v="GRUPO REDUCIDO DE Geografía de España"/>
    <s v="GRUPO-A2"/>
    <s v="Grupo Reducido de Geografía de España"/>
    <s v="1S"/>
    <n v="29127998"/>
    <s v="LÓPEZ"/>
    <s v="VICENTE"/>
    <s v="MANUEL"/>
    <s v="malopev"/>
    <s v="manuel.lopezv@unirioja.es"/>
    <n v="1.5"/>
    <n v="1.5"/>
    <n v="536"/>
    <s v="PROFESOR INTERINO"/>
    <s v="P06"/>
    <s v="TIEMPO PARCIAL (6+6 HORAS)"/>
    <s v="2018-10-08 00:00:00.0"/>
    <s v="2019-09-14 00:00:00.0"/>
    <s v="PI101440"/>
    <s v="PROFESOR CONTRATADO INTERINO"/>
    <s v="R114"/>
    <x v="3"/>
    <n v="10"/>
    <s v="ANÁLISIS GEOGRÁFICO REGIONAL"/>
  </r>
  <r>
    <x v="11"/>
    <x v="4"/>
    <n v="505"/>
    <s v="505G"/>
    <s v="GRUPO-A"/>
    <n v="16598388"/>
    <s v="Prácticas externas"/>
    <s v="GG"/>
    <s v="GRUPO GRANDE"/>
    <s v="505G"/>
    <s v="GG de Prácticas externas"/>
    <s v="GRUPO-A"/>
    <s v="GG de Prácticas externas"/>
    <s v="1S"/>
    <n v="16598388"/>
    <s v="PÉREZ"/>
    <s v="LÁZARO"/>
    <s v="FRANCISCO JAVIER"/>
    <s v="franpere"/>
    <s v="javier.perezl@unirioja.es"/>
    <n v="1.3"/>
    <n v="1.3"/>
    <n v="534"/>
    <s v="CONTRATADO DOCTOR -TIPO 1"/>
    <s v="C01"/>
    <s v="TIEMPO COMPLETO"/>
    <s v="2010-09-01 00:00:00.0"/>
    <s v="null"/>
    <s v="PI100761"/>
    <s v="PROFESOR CONTRATADO DOCTOR"/>
    <s v="R111"/>
    <x v="7"/>
    <n v="15"/>
    <s v="ANÁLISIS MATEMÁTICO"/>
  </r>
  <r>
    <x v="11"/>
    <x v="4"/>
    <n v="505"/>
    <s v="505G"/>
    <s v="GRUPO-A"/>
    <n v="42057900"/>
    <s v="Prácticas externas"/>
    <s v="GG"/>
    <s v="GRUPO GRANDE"/>
    <s v="505G"/>
    <s v="GG de Prácticas externas"/>
    <s v="GRUPO-A"/>
    <s v="GG de Prácticas externas"/>
    <s v="1S"/>
    <n v="42057900"/>
    <s v="HERNÁNDEZ"/>
    <s v="MARTÍN"/>
    <s v="ZENAIDA"/>
    <s v="zehernan"/>
    <s v="zenaida.hernandez@unirioja.es"/>
    <n v="0"/>
    <n v="0"/>
    <n v="506"/>
    <s v="PROFESOR TITULAR DE ESCUELA UNIVERSITARI"/>
    <s v="01A"/>
    <s v="TIEMPO COMPLETO AMPLIADO"/>
    <s v="2012-09-01 00:00:00.0"/>
    <s v="null"/>
    <s v="DF32193"/>
    <s v="TITULAR DE ESCUELAS UNIVERSITARIAS"/>
    <s v="R111"/>
    <x v="7"/>
    <n v="265"/>
    <s v="ESTADÍSTICA E INVESTIGACIÓN OPERATIVA"/>
  </r>
  <r>
    <x v="11"/>
    <x v="4"/>
    <n v="505"/>
    <s v="505G"/>
    <s v="GRUPO-B"/>
    <n v="42057900"/>
    <s v="Prácticas externas"/>
    <s v="GG"/>
    <s v="GRUPO GRANDE"/>
    <s v="505G"/>
    <s v="GG de Prácticas externas"/>
    <s v="GRUPO-B"/>
    <s v="GG de Prácticas externas"/>
    <s v="2S"/>
    <n v="42057900"/>
    <s v="HERNÁNDEZ"/>
    <s v="MARTÍN"/>
    <s v="ZENAIDA"/>
    <s v="zehernan"/>
    <s v="zenaida.hernandez@unirioja.es"/>
    <n v="0"/>
    <n v="0"/>
    <n v="506"/>
    <s v="PROFESOR TITULAR DE ESCUELA UNIVERSITARI"/>
    <s v="01A"/>
    <s v="TIEMPO COMPLETO AMPLIADO"/>
    <s v="2012-09-01 00:00:00.0"/>
    <s v="null"/>
    <s v="DF32193"/>
    <s v="TITULAR DE ESCUELAS UNIVERSITARIAS"/>
    <s v="R111"/>
    <x v="7"/>
    <n v="265"/>
    <s v="ESTADÍSTICA E INVESTIGACIÓN OPERATIVA"/>
  </r>
  <r>
    <x v="0"/>
    <x v="0"/>
    <n v="506"/>
    <s v="506G"/>
    <s v="GRUPO-A"/>
    <n v="16559462"/>
    <s v="Análisis de estados financieros"/>
    <s v="GG"/>
    <s v="GRUPO GRANDE"/>
    <s v="506G"/>
    <s v="GRUPO GRANDE DE Análisis de estados financieros"/>
    <s v="GRUPO-A"/>
    <s v="Grupo Grande de Análisis de estados financieros"/>
    <s v="2S"/>
    <n v="16559462"/>
    <s v="LACALZADA"/>
    <s v="ESQUIVEL"/>
    <s v="JOSÉ ANGEL"/>
    <s v="jolacae"/>
    <s v="jose-angel.lacalzada@unirioja.es"/>
    <n v="4"/>
    <n v="4"/>
    <n v="532"/>
    <s v="LABORAL DOCENTE-ASOCIADO"/>
    <s v="P06"/>
    <s v="TIEMPO PARCIAL (6+6 HORAS)"/>
    <s v="2015-09-15 00:00:00.0"/>
    <s v="2019-09-14 00:00:00.0"/>
    <s v="PI101023"/>
    <s v="PROFESOR ASOCIADO"/>
    <s v="R104"/>
    <x v="0"/>
    <n v="230"/>
    <s v="ECONOMÍA FINANCIERA Y CONTABILIDAD"/>
  </r>
  <r>
    <x v="0"/>
    <x v="0"/>
    <n v="506"/>
    <s v="506G"/>
    <s v="GRUPO-B"/>
    <n v="16559462"/>
    <s v="Análisis de estados financieros"/>
    <s v="GG"/>
    <s v="GRUPO GRANDE"/>
    <s v="506G"/>
    <s v="GRUPO GRANDE DE Análisis de estados financieros"/>
    <s v="GRUPO-B"/>
    <s v="Grupo Grande de Análisis de estados financieros"/>
    <s v="2S"/>
    <n v="16559462"/>
    <s v="LACALZADA"/>
    <s v="ESQUIVEL"/>
    <s v="JOSÉ ANGEL"/>
    <s v="jolacae"/>
    <s v="jose-angel.lacalzada@unirioja.es"/>
    <n v="4"/>
    <n v="4"/>
    <n v="532"/>
    <s v="LABORAL DOCENTE-ASOCIADO"/>
    <s v="P06"/>
    <s v="TIEMPO PARCIAL (6+6 HORAS)"/>
    <s v="2015-09-15 00:00:00.0"/>
    <s v="2019-09-14 00:00:00.0"/>
    <s v="PI101023"/>
    <s v="PROFESOR ASOCIADO"/>
    <s v="R104"/>
    <x v="0"/>
    <n v="230"/>
    <s v="ECONOMÍA FINANCIERA Y CONTABILIDAD"/>
  </r>
  <r>
    <x v="0"/>
    <x v="0"/>
    <n v="506"/>
    <s v="506I"/>
    <s v="GRUPO-A1"/>
    <n v="31228810"/>
    <s v="Análisis de estados financieros"/>
    <s v="GI"/>
    <s v="GRUPO DE INFORMÁTICA"/>
    <s v="506I"/>
    <s v="INFORMÁTICA DE Análisis de estados financieros"/>
    <s v="GRUPO-A1"/>
    <s v="Informática de Análisis de estados financieros"/>
    <s v="2S"/>
    <n v="31228810"/>
    <s v="GONZÁLEZ"/>
    <s v="JIMÉNEZ"/>
    <s v="LUIS"/>
    <s v="lugonzal"/>
    <s v="luis.gonzalez@unirioja.es"/>
    <n v="2"/>
    <n v="2"/>
    <n v="504"/>
    <s v="PROFESOR TITULAR UNIVERSIDAD"/>
    <s v="01A"/>
    <s v="TIEMPO COMPLETO AMPLIADO"/>
    <s v="2012-09-01 00:00:00.0"/>
    <s v="null"/>
    <s v="DF100049"/>
    <s v="TITULAR DE UNIVERSIDAD"/>
    <s v="R104"/>
    <x v="0"/>
    <n v="230"/>
    <s v="ECONOMÍA FINANCIERA Y CONTABILIDAD"/>
  </r>
  <r>
    <x v="0"/>
    <x v="0"/>
    <n v="506"/>
    <s v="506I"/>
    <s v="GRUPO-A2"/>
    <n v="31228810"/>
    <s v="Análisis de estados financieros"/>
    <s v="GI"/>
    <s v="GRUPO DE INFORMÁTICA"/>
    <s v="506I"/>
    <s v="INFORMÁTICA DE Análisis de estados financieros"/>
    <s v="GRUPO-A2"/>
    <s v="Informática de Análisis de estados financieros"/>
    <s v="2S"/>
    <n v="31228810"/>
    <s v="GONZÁLEZ"/>
    <s v="JIMÉNEZ"/>
    <s v="LUIS"/>
    <s v="lugonzal"/>
    <s v="luis.gonzalez@unirioja.es"/>
    <n v="2"/>
    <n v="2"/>
    <n v="504"/>
    <s v="PROFESOR TITULAR UNIVERSIDAD"/>
    <s v="01A"/>
    <s v="TIEMPO COMPLETO AMPLIADO"/>
    <s v="2012-09-01 00:00:00.0"/>
    <s v="null"/>
    <s v="DF100049"/>
    <s v="TITULAR DE UNIVERSIDAD"/>
    <s v="R104"/>
    <x v="0"/>
    <n v="230"/>
    <s v="ECONOMÍA FINANCIERA Y CONTABILIDAD"/>
  </r>
  <r>
    <x v="0"/>
    <x v="0"/>
    <n v="506"/>
    <s v="506I"/>
    <s v="GRUPO-A3"/>
    <n v="31228810"/>
    <s v="Análisis de estados financieros"/>
    <s v="GI"/>
    <s v="GRUPO DE INFORMÁTICA"/>
    <s v="506I"/>
    <s v="INFORMÁTICA DE Análisis de estados financieros"/>
    <s v="GRUPO-A3"/>
    <s v="Informática de Análisis de estados financieros"/>
    <s v="2S"/>
    <n v="31228810"/>
    <s v="GONZÁLEZ"/>
    <s v="JIMÉNEZ"/>
    <s v="LUIS"/>
    <s v="lugonzal"/>
    <s v="luis.gonzalez@unirioja.es"/>
    <n v="2"/>
    <n v="2"/>
    <n v="504"/>
    <s v="PROFESOR TITULAR UNIVERSIDAD"/>
    <s v="01A"/>
    <s v="TIEMPO COMPLETO AMPLIADO"/>
    <s v="2012-09-01 00:00:00.0"/>
    <s v="null"/>
    <s v="DF100049"/>
    <s v="TITULAR DE UNIVERSIDAD"/>
    <s v="R104"/>
    <x v="0"/>
    <n v="230"/>
    <s v="ECONOMÍA FINANCIERA Y CONTABILIDAD"/>
  </r>
  <r>
    <x v="0"/>
    <x v="0"/>
    <n v="506"/>
    <s v="506I"/>
    <s v="GRUPO-B1"/>
    <n v="31228810"/>
    <s v="Análisis de estados financieros"/>
    <s v="GI"/>
    <s v="GRUPO DE INFORMÁTICA"/>
    <s v="506I"/>
    <s v="INFORMÁTICA DE Análisis de estados financieros"/>
    <s v="GRUPO-B1"/>
    <s v="Informática de Análisis de estados financieros"/>
    <s v="2S"/>
    <n v="31228810"/>
    <s v="GONZÁLEZ"/>
    <s v="JIMÉNEZ"/>
    <s v="LUIS"/>
    <s v="lugonzal"/>
    <s v="luis.gonzalez@unirioja.es"/>
    <n v="2"/>
    <n v="2"/>
    <n v="504"/>
    <s v="PROFESOR TITULAR UNIVERSIDAD"/>
    <s v="01A"/>
    <s v="TIEMPO COMPLETO AMPLIADO"/>
    <s v="2012-09-01 00:00:00.0"/>
    <s v="null"/>
    <s v="DF100049"/>
    <s v="TITULAR DE UNIVERSIDAD"/>
    <s v="R104"/>
    <x v="0"/>
    <n v="230"/>
    <s v="ECONOMÍA FINANCIERA Y CONTABILIDAD"/>
  </r>
  <r>
    <x v="0"/>
    <x v="0"/>
    <n v="506"/>
    <s v="506I"/>
    <s v="GRUPO-B2"/>
    <n v="31228810"/>
    <s v="Análisis de estados financieros"/>
    <s v="GI"/>
    <s v="GRUPO DE INFORMÁTICA"/>
    <s v="506I"/>
    <s v="INFORMÁTICA DE Análisis de estados financieros"/>
    <s v="GRUPO-B2"/>
    <s v="Informática de Análisis de estados financieros"/>
    <s v="2S"/>
    <n v="31228810"/>
    <s v="GONZÁLEZ"/>
    <s v="JIMÉNEZ"/>
    <s v="LUIS"/>
    <s v="lugonzal"/>
    <s v="luis.gonzalez@unirioja.es"/>
    <n v="2"/>
    <n v="2"/>
    <n v="504"/>
    <s v="PROFESOR TITULAR UNIVERSIDAD"/>
    <s v="01A"/>
    <s v="TIEMPO COMPLETO AMPLIADO"/>
    <s v="2012-09-01 00:00:00.0"/>
    <s v="null"/>
    <s v="DF100049"/>
    <s v="TITULAR DE UNIVERSIDAD"/>
    <s v="R104"/>
    <x v="0"/>
    <n v="230"/>
    <s v="ECONOMÍA FINANCIERA Y CONTABILIDAD"/>
  </r>
  <r>
    <x v="2"/>
    <x v="1"/>
    <n v="506"/>
    <s v="506G"/>
    <s v="GRUPO-B"/>
    <n v="16559462"/>
    <s v="Análisis de estados financieros"/>
    <s v="GG"/>
    <s v="GRUPO GRANDE"/>
    <s v="506G"/>
    <s v="GRUPO GRANDE DE Análisis de estados financieros"/>
    <s v="GRUPO-B"/>
    <s v="Grupo Grande de Análisis de estados financieros"/>
    <s v="2S"/>
    <n v="16559462"/>
    <s v="LACALZADA"/>
    <s v="ESQUIVEL"/>
    <s v="JOSÉ ANGEL"/>
    <s v="jolacae"/>
    <s v="jose-angel.lacalzada@unirioja.es"/>
    <n v="4"/>
    <m/>
    <n v="532"/>
    <s v="LABORAL DOCENTE-ASOCIADO"/>
    <s v="P06"/>
    <s v="TIEMPO PARCIAL (6+6 HORAS)"/>
    <s v="2015-09-15 00:00:00.0"/>
    <s v="2019-09-14 00:00:00.0"/>
    <s v="PI101023"/>
    <s v="PROFESOR ASOCIADO"/>
    <s v="R104"/>
    <x v="0"/>
    <n v="230"/>
    <s v="ECONOMÍA FINANCIERA Y CONTABILIDAD"/>
  </r>
  <r>
    <x v="2"/>
    <x v="1"/>
    <n v="506"/>
    <s v="506I"/>
    <s v="GRUPO-B2"/>
    <n v="31228810"/>
    <s v="Análisis de estados financieros"/>
    <s v="GI"/>
    <s v="GRUPO DE INFORMÁTICA"/>
    <s v="506I"/>
    <s v="INFORMÁTICA DE Análisis de estados financieros"/>
    <s v="GRUPO-B2"/>
    <s v="Informática de Análisis de estados financieros"/>
    <s v="2S"/>
    <n v="31228810"/>
    <s v="GONZÁLEZ"/>
    <s v="JIMÉNEZ"/>
    <s v="LUIS"/>
    <s v="lugonzal"/>
    <s v="luis.gonzalez@unirioja.es"/>
    <n v="2"/>
    <m/>
    <n v="504"/>
    <s v="PROFESOR TITULAR UNIVERSIDAD"/>
    <s v="01A"/>
    <s v="TIEMPO COMPLETO AMPLIADO"/>
    <s v="2012-09-01 00:00:00.0"/>
    <s v="null"/>
    <s v="DF100049"/>
    <s v="TITULAR DE UNIVERSIDAD"/>
    <s v="R104"/>
    <x v="0"/>
    <n v="230"/>
    <s v="ECONOMÍA FINANCIERA Y CONTABILIDAD"/>
  </r>
  <r>
    <x v="6"/>
    <x v="0"/>
    <n v="507"/>
    <s v="507G"/>
    <s v="GRUPO-A"/>
    <n v="16539010"/>
    <s v="Patrimonio natural"/>
    <s v="GG"/>
    <s v="GRUPO GRANDE"/>
    <s v="507G"/>
    <s v="GG de Patrimonio natural"/>
    <s v="GRUPO-A"/>
    <s v="GG de Patrimonio natural"/>
    <s v="1S"/>
    <n v="16539010"/>
    <s v="RUIZ"/>
    <s v="FLAÑO"/>
    <s v="PURIFICACIÓN"/>
    <s v="puruiz"/>
    <s v="purificacion.ruiz@unirioja.es"/>
    <n v="0"/>
    <n v="0"/>
    <n v="504"/>
    <s v="PROFESOR TITULAR UNIVERSIDAD"/>
    <s v="01R"/>
    <s v="TIEMPO COMPLETO REDUCIDO"/>
    <s v="2017-09-15 00:00:00.0"/>
    <s v="null"/>
    <s v="DF3369"/>
    <s v="PROFESOR TITULAR DE UNIVERSIDAD"/>
    <s v="R114"/>
    <x v="3"/>
    <n v="430"/>
    <s v="GEOGRAFÍA FÍSICA"/>
  </r>
  <r>
    <x v="6"/>
    <x v="0"/>
    <n v="507"/>
    <s v="507G"/>
    <s v="GRUPO-A"/>
    <n v="25475404"/>
    <s v="Patrimonio natural"/>
    <s v="GG"/>
    <s v="GRUPO GRANDE"/>
    <s v="507G"/>
    <s v="GG de Patrimonio natural"/>
    <s v="GRUPO-A"/>
    <s v="GG de Patrimonio natural"/>
    <s v="1S"/>
    <n v="25475404"/>
    <s v="LANA-RENAULT"/>
    <s v="MONREAL"/>
    <s v="NOEMÍ SOLANGE"/>
    <s v="nolanare"/>
    <s v="noemi-solange.lana-renault@unirioja.es"/>
    <n v="3.2"/>
    <n v="3.2"/>
    <n v="536"/>
    <s v="PROFESOR INTERINO"/>
    <s v="C01"/>
    <s v="TIEMPO COMPLETO"/>
    <s v="2018-09-17 00:00:00.0"/>
    <s v="null"/>
    <s v="PI101388"/>
    <s v="PROFESOR CONTRATADO INTERINO"/>
    <s v="R114"/>
    <x v="3"/>
    <n v="10"/>
    <s v="ANÁLISIS GEOGRÁFICO REGIONAL"/>
  </r>
  <r>
    <x v="6"/>
    <x v="0"/>
    <n v="507"/>
    <s v="507I"/>
    <s v="GRUPO-A2"/>
    <n v="25475404"/>
    <s v="Patrimonio natural"/>
    <s v="GI"/>
    <s v="GRUPO DE INFORMÁTICA"/>
    <s v="507I"/>
    <s v="GI de Patrimonio natural"/>
    <s v="GRUPO-A2"/>
    <s v="GI de Patrimonio natural"/>
    <s v="1S"/>
    <n v="25475404"/>
    <s v="LANA-RENAULT"/>
    <s v="MONREAL"/>
    <s v="NOEMÍ SOLANGE"/>
    <s v="nolanare"/>
    <s v="noemi-solange.lana-renault@unirioja.es"/>
    <n v="2.8"/>
    <n v="2.8"/>
    <n v="536"/>
    <s v="PROFESOR INTERINO"/>
    <s v="C01"/>
    <s v="TIEMPO COMPLETO"/>
    <s v="2018-09-17 00:00:00.0"/>
    <s v="null"/>
    <s v="PI101388"/>
    <s v="PROFESOR CONTRATADO INTERINO"/>
    <s v="R114"/>
    <x v="3"/>
    <n v="10"/>
    <s v="ANÁLISIS GEOGRÁFICO REGIONAL"/>
  </r>
  <r>
    <x v="9"/>
    <x v="2"/>
    <n v="507"/>
    <s v="507G"/>
    <s v="GRUPO-A"/>
    <n v="16539010"/>
    <s v="Patrimonio natural"/>
    <s v="GG"/>
    <s v="GRUPO GRANDE"/>
    <s v="507G"/>
    <s v="GG de Patrimonio natural"/>
    <s v="GRUPO-A"/>
    <s v="GG de Patrimonio natural"/>
    <s v="1S"/>
    <n v="16539010"/>
    <s v="RUIZ"/>
    <s v="FLAÑO"/>
    <s v="PURIFICACIÓN"/>
    <s v="puruiz"/>
    <s v="purificacion.ruiz@unirioja.es"/>
    <n v="0"/>
    <m/>
    <n v="504"/>
    <s v="PROFESOR TITULAR UNIVERSIDAD"/>
    <s v="01R"/>
    <s v="TIEMPO COMPLETO REDUCIDO"/>
    <s v="2017-09-15 00:00:00.0"/>
    <s v="null"/>
    <s v="DF3369"/>
    <s v="PROFESOR TITULAR DE UNIVERSIDAD"/>
    <s v="R114"/>
    <x v="3"/>
    <n v="430"/>
    <s v="GEOGRAFÍA FÍSICA"/>
  </r>
  <r>
    <x v="9"/>
    <x v="2"/>
    <n v="507"/>
    <s v="507G"/>
    <s v="GRUPO-A"/>
    <n v="25475404"/>
    <s v="Patrimonio natural"/>
    <s v="GG"/>
    <s v="GRUPO GRANDE"/>
    <s v="507G"/>
    <s v="GG de Patrimonio natural"/>
    <s v="GRUPO-A"/>
    <s v="GG de Patrimonio natural"/>
    <s v="1S"/>
    <n v="25475404"/>
    <s v="LANA-RENAULT"/>
    <s v="MONREAL"/>
    <s v="NOEMÍ SOLANGE"/>
    <s v="nolanare"/>
    <s v="noemi-solange.lana-renault@unirioja.es"/>
    <n v="3.2"/>
    <m/>
    <n v="536"/>
    <s v="PROFESOR INTERINO"/>
    <s v="C01"/>
    <s v="TIEMPO COMPLETO"/>
    <s v="2018-09-17 00:00:00.0"/>
    <s v="null"/>
    <s v="PI101388"/>
    <s v="PROFESOR CONTRATADO INTERINO"/>
    <s v="R114"/>
    <x v="3"/>
    <n v="10"/>
    <s v="ANÁLISIS GEOGRÁFICO REGIONAL"/>
  </r>
  <r>
    <x v="9"/>
    <x v="2"/>
    <n v="507"/>
    <s v="507I"/>
    <s v="GRUPO-A1"/>
    <n v="25475404"/>
    <s v="Patrimonio natural"/>
    <s v="GI"/>
    <s v="GRUPO DE INFORMÁTICA"/>
    <s v="507I"/>
    <s v="GI de Patrimonio natural"/>
    <s v="GRUPO-A1"/>
    <s v="GI de Patrimonio natural"/>
    <s v="1S"/>
    <n v="25475404"/>
    <s v="LANA-RENAULT"/>
    <s v="MONREAL"/>
    <s v="NOEMÍ SOLANGE"/>
    <s v="nolanare"/>
    <s v="noemi-solange.lana-renault@unirioja.es"/>
    <n v="2.8"/>
    <n v="2.8"/>
    <n v="536"/>
    <s v="PROFESOR INTERINO"/>
    <s v="C01"/>
    <s v="TIEMPO COMPLETO"/>
    <s v="2018-09-17 00:00:00.0"/>
    <s v="null"/>
    <s v="PI101388"/>
    <s v="PROFESOR CONTRATADO INTERINO"/>
    <s v="R114"/>
    <x v="3"/>
    <n v="10"/>
    <s v="ANÁLISIS GEOGRÁFICO REGIONAL"/>
  </r>
  <r>
    <x v="9"/>
    <x v="2"/>
    <n v="507"/>
    <s v="507I"/>
    <s v="GRUPO-A2"/>
    <n v="25475404"/>
    <s v="Patrimonio natural"/>
    <s v="GI"/>
    <s v="GRUPO DE INFORMÁTICA"/>
    <s v="507I"/>
    <s v="GI de Patrimonio natural"/>
    <s v="GRUPO-A2"/>
    <s v="GI de Patrimonio natural"/>
    <s v="1S"/>
    <n v="25475404"/>
    <s v="LANA-RENAULT"/>
    <s v="MONREAL"/>
    <s v="NOEMÍ SOLANGE"/>
    <s v="nolanare"/>
    <s v="noemi-solange.lana-renault@unirioja.es"/>
    <n v="2.8"/>
    <m/>
    <n v="536"/>
    <s v="PROFESOR INTERINO"/>
    <s v="C01"/>
    <s v="TIEMPO COMPLETO"/>
    <s v="2018-09-17 00:00:00.0"/>
    <s v="null"/>
    <s v="PI101388"/>
    <s v="PROFESOR CONTRATADO INTERINO"/>
    <s v="R114"/>
    <x v="3"/>
    <n v="10"/>
    <s v="ANÁLISIS GEOGRÁFICO REGIONAL"/>
  </r>
  <r>
    <x v="2"/>
    <x v="1"/>
    <n v="508"/>
    <s v="508G"/>
    <s v="GRUPO-A"/>
    <n v="16015792"/>
    <s v="Planificación y métodos de trabajo"/>
    <s v="GG"/>
    <s v="GRUPO GRANDE"/>
    <s v="508G"/>
    <s v="GRUPO GRANDE DE Planificación y métodos de trabajo"/>
    <s v="GRUPO-A"/>
    <s v="Grupo Grande de Planificación y métodos de trabajo"/>
    <s v="1S"/>
    <n v="16015792"/>
    <s v="GIL"/>
    <s v="LÓPEZ"/>
    <s v="ALFONSO JESÚS"/>
    <s v="algil"/>
    <s v="alfonso.gil@unirioja.es"/>
    <n v="5"/>
    <n v="5"/>
    <n v="536"/>
    <s v="PROFESOR INTERINO"/>
    <s v="C01"/>
    <s v="TIEMPO COMPLETO"/>
    <s v="2017-09-15 00:00:00.0"/>
    <s v="null"/>
    <s v="PI101241"/>
    <s v="PROFESOR CONTRATADO INTERINO"/>
    <s v="R104"/>
    <x v="0"/>
    <n v="650"/>
    <s v="ORGANIZACIÓN DE EMPRESAS"/>
  </r>
  <r>
    <x v="2"/>
    <x v="1"/>
    <n v="508"/>
    <s v="508I"/>
    <s v="GRUPO-A1"/>
    <n v="16015792"/>
    <s v="Planificación y métodos de trabajo"/>
    <s v="GI"/>
    <s v="GRUPO DE INFORMÁTICA"/>
    <s v="508I"/>
    <s v="INFORMÁTICA DE Planificación y métodos de trabajo"/>
    <s v="GRUPO-A1"/>
    <s v="Grupo de Informática de Planificación y métodos de trabajo"/>
    <s v="1S"/>
    <n v="16015792"/>
    <s v="GIL"/>
    <s v="LÓPEZ"/>
    <s v="ALFONSO JESÚS"/>
    <s v="algil"/>
    <s v="alfonso.gil@unirioja.es"/>
    <n v="1"/>
    <n v="1"/>
    <n v="536"/>
    <s v="PROFESOR INTERINO"/>
    <s v="C01"/>
    <s v="TIEMPO COMPLETO"/>
    <s v="2017-09-15 00:00:00.0"/>
    <s v="null"/>
    <s v="PI101241"/>
    <s v="PROFESOR CONTRATADO INTERINO"/>
    <s v="R104"/>
    <x v="0"/>
    <n v="650"/>
    <s v="ORGANIZACIÓN DE EMPRESAS"/>
  </r>
  <r>
    <x v="2"/>
    <x v="1"/>
    <n v="508"/>
    <s v="508R"/>
    <s v="GRUPO-A1"/>
    <n v="16015792"/>
    <s v="Planificación y métodos de trabajo"/>
    <s v="GR"/>
    <s v="GRUPO REDUCIDO"/>
    <s v="508R"/>
    <s v="GRUPO REDUCIDO DE Planificación y métodos de trabajo"/>
    <s v="GRUPO-A1"/>
    <s v="Grupo Reducido de Planificación y métodos de trabajo"/>
    <s v="1S"/>
    <n v="16015792"/>
    <s v="GIL"/>
    <s v="LÓPEZ"/>
    <s v="ALFONSO JESÚS"/>
    <s v="algil"/>
    <s v="alfonso.gil@unirioja.es"/>
    <n v="1.5"/>
    <n v="1.5"/>
    <n v="536"/>
    <s v="PROFESOR INTERINO"/>
    <s v="C01"/>
    <s v="TIEMPO COMPLETO"/>
    <s v="2017-09-15 00:00:00.0"/>
    <s v="null"/>
    <s v="PI101241"/>
    <s v="PROFESOR CONTRATADO INTERINO"/>
    <s v="R104"/>
    <x v="0"/>
    <n v="650"/>
    <s v="ORGANIZACIÓN DE EMPRESAS"/>
  </r>
  <r>
    <x v="4"/>
    <x v="2"/>
    <n v="509"/>
    <s v="509G"/>
    <s v="GRUPO-A"/>
    <n v="16527579"/>
    <s v="Didáctica de las Ciencias Sociales"/>
    <s v="GG"/>
    <s v="GRUPO GRANDE"/>
    <s v="509G"/>
    <s v="GG de Didáctica de las Ciencias Sociales"/>
    <s v="GRUPO-A"/>
    <s v="GG de Didáctica de las Ciencias Sociales"/>
    <s v="2S"/>
    <n v="16527579"/>
    <s v="GIL-DÍEZ"/>
    <s v="USANDIZAGA"/>
    <s v="IGNACIO"/>
    <s v="iggildie"/>
    <s v="ignacio.gil-diez@unirioja.es"/>
    <n v="0"/>
    <n v="0"/>
    <n v="504"/>
    <s v="PROFESOR TITULAR UNIVERSIDAD"/>
    <s v="C01"/>
    <s v="TIEMPO COMPLETO"/>
    <s v="2016-11-12 00:00:00.0"/>
    <s v="null"/>
    <s v="DF100293"/>
    <s v="PROFESOR TITULAR DE UNIVERSIDAD"/>
    <s v="R115"/>
    <x v="2"/>
    <n v="210"/>
    <s v="DIDÁCTICA DE LAS CIENCIAS SOCIALES"/>
  </r>
  <r>
    <x v="4"/>
    <x v="2"/>
    <n v="509"/>
    <s v="509G"/>
    <s v="GRUPO-A"/>
    <n v="16582369"/>
    <s v="Didáctica de las Ciencias Sociales"/>
    <s v="GG"/>
    <s v="GRUPO GRANDE"/>
    <s v="509G"/>
    <s v="GG de Didáctica de las Ciencias Sociales"/>
    <s v="GRUPO-A"/>
    <s v="GG de Didáctica de las Ciencias Sociales"/>
    <s v="2S"/>
    <n v="16582369"/>
    <s v="TÉLLEZ"/>
    <s v="ALARCIA"/>
    <s v="DIEGO"/>
    <s v="dietellalar"/>
    <s v="diego.tellez@unirioja.es"/>
    <n v="3"/>
    <n v="3"/>
    <n v="534"/>
    <s v="CONTRATADO DOCTOR -TIPO 1"/>
    <s v="C01"/>
    <s v="TIEMPO COMPLETO"/>
    <s v="2018-11-30 00:00:00.0"/>
    <s v="null"/>
    <s v="PI101428"/>
    <s v="PROFESOR CONTRATADO DOCTOR"/>
    <s v="R115"/>
    <x v="2"/>
    <n v="210"/>
    <s v="DIDÁCTICA DE LAS CIENCIAS SOCIALES"/>
  </r>
  <r>
    <x v="4"/>
    <x v="2"/>
    <n v="509"/>
    <s v="509R"/>
    <s v="GRUPO-A1"/>
    <n v="16582369"/>
    <s v="Didáctica de las Ciencias Sociales"/>
    <s v="GR"/>
    <s v="GRUPO REDUCIDO"/>
    <s v="509R"/>
    <s v="GR de Didáctica de las Ciencias Sociales"/>
    <s v="GRUPO-A1"/>
    <s v="GR de Didáctica de las Ciencias Sociales"/>
    <s v="2S"/>
    <n v="16582369"/>
    <s v="TÉLLEZ"/>
    <s v="ALARCIA"/>
    <s v="DIEGO"/>
    <s v="dietellalar"/>
    <s v="diego.tellez@unirioja.es"/>
    <n v="1.5"/>
    <n v="1.5"/>
    <n v="534"/>
    <s v="CONTRATADO DOCTOR -TIPO 1"/>
    <s v="C01"/>
    <s v="TIEMPO COMPLETO"/>
    <s v="2018-11-30 00:00:00.0"/>
    <s v="null"/>
    <s v="PI101428"/>
    <s v="PROFESOR CONTRATADO DOCTOR"/>
    <s v="R115"/>
    <x v="2"/>
    <n v="210"/>
    <s v="DIDÁCTICA DE LAS CIENCIAS SOCIALES"/>
  </r>
  <r>
    <x v="4"/>
    <x v="2"/>
    <n v="509"/>
    <s v="509R"/>
    <s v="GRUPO-A2"/>
    <n v="16582369"/>
    <s v="Didáctica de las Ciencias Sociales"/>
    <s v="GR"/>
    <s v="GRUPO REDUCIDO"/>
    <s v="509R"/>
    <s v="GR de Didáctica de las Ciencias Sociales"/>
    <s v="GRUPO-A2"/>
    <s v="GR de Didáctica de las Ciencias Sociales"/>
    <s v="2S"/>
    <n v="16582369"/>
    <s v="TÉLLEZ"/>
    <s v="ALARCIA"/>
    <s v="DIEGO"/>
    <s v="dietellalar"/>
    <s v="diego.tellez@unirioja.es"/>
    <n v="1.5"/>
    <n v="1.5"/>
    <n v="534"/>
    <s v="CONTRATADO DOCTOR -TIPO 1"/>
    <s v="C01"/>
    <s v="TIEMPO COMPLETO"/>
    <s v="2018-11-30 00:00:00.0"/>
    <s v="null"/>
    <s v="PI101428"/>
    <s v="PROFESOR CONTRATADO DOCTOR"/>
    <s v="R115"/>
    <x v="2"/>
    <n v="210"/>
    <s v="DIDÁCTICA DE LAS CIENCIAS SOCIALES"/>
  </r>
  <r>
    <x v="4"/>
    <x v="2"/>
    <n v="509"/>
    <s v="509R"/>
    <s v="GRUPO-A3"/>
    <n v="16582369"/>
    <s v="Didáctica de las Ciencias Sociales"/>
    <s v="GR"/>
    <s v="GRUPO REDUCIDO"/>
    <s v="509R"/>
    <s v="GR de Didáctica de las Ciencias Sociales"/>
    <s v="GRUPO-A3"/>
    <s v="GR de Didáctica de las Ciencias Sociales"/>
    <s v="2S"/>
    <n v="16582369"/>
    <s v="TÉLLEZ"/>
    <s v="ALARCIA"/>
    <s v="DIEGO"/>
    <s v="dietellalar"/>
    <s v="diego.tellez@unirioja.es"/>
    <n v="1.5"/>
    <n v="1.5"/>
    <n v="534"/>
    <s v="CONTRATADO DOCTOR -TIPO 1"/>
    <s v="C01"/>
    <s v="TIEMPO COMPLETO"/>
    <s v="2018-11-30 00:00:00.0"/>
    <s v="null"/>
    <s v="PI101428"/>
    <s v="PROFESOR CONTRATADO DOCTOR"/>
    <s v="R115"/>
    <x v="2"/>
    <n v="210"/>
    <s v="DIDÁCTICA DE LAS CIENCIAS SOCIALES"/>
  </r>
  <r>
    <x v="5"/>
    <x v="2"/>
    <n v="510"/>
    <s v="510G"/>
    <s v="GRUPO-A"/>
    <n v="16582446"/>
    <s v="Prácticas escolares"/>
    <s v="GG"/>
    <s v="GRUPO GRANDE"/>
    <s v="510G"/>
    <s v="GG de Prácticas escolares"/>
    <s v="GRUPO-A"/>
    <s v="GG de Prácticas escolares"/>
    <s v="2S"/>
    <n v="16582446"/>
    <s v="SÁENZ DE JUBERA"/>
    <s v="OCÓN"/>
    <s v="Mª. MAGDALENA"/>
    <s v="mmsaenzd"/>
    <s v="m-magdalena.saenz-de-jubera@unirioja.es"/>
    <n v="3"/>
    <n v="3"/>
    <n v="536"/>
    <s v="PROFESOR INTERINO"/>
    <s v="C01"/>
    <s v="TIEMPO COMPLETO"/>
    <s v="2013-09-16 00:00:00.0"/>
    <s v="null"/>
    <s v="PI100931"/>
    <s v="PROFESOR CONTRATADO INTERINO"/>
    <s v="R115"/>
    <x v="2"/>
    <n v="215"/>
    <s v="DIDÁCTICA Y ORGANIZACIÓN ESCOLAR"/>
  </r>
  <r>
    <x v="5"/>
    <x v="2"/>
    <n v="510"/>
    <s v="510G"/>
    <s v="GRUPO-B"/>
    <n v="16582446"/>
    <s v="Prácticas escolares"/>
    <s v="GG"/>
    <s v="GRUPO GRANDE"/>
    <s v="510G"/>
    <s v="GG de Prácticas escolares"/>
    <s v="GRUPO-B"/>
    <s v="GG de Prácticas escolares"/>
    <s v="2S"/>
    <n v="16582446"/>
    <s v="SÁENZ DE JUBERA"/>
    <s v="OCÓN"/>
    <s v="Mª. MAGDALENA"/>
    <s v="mmsaenzd"/>
    <s v="m-magdalena.saenz-de-jubera@unirioja.es"/>
    <n v="3"/>
    <n v="3"/>
    <n v="536"/>
    <s v="PROFESOR INTERINO"/>
    <s v="C01"/>
    <s v="TIEMPO COMPLETO"/>
    <s v="2013-09-16 00:00:00.0"/>
    <s v="null"/>
    <s v="PI100931"/>
    <s v="PROFESOR CONTRATADO INTERINO"/>
    <s v="R115"/>
    <x v="2"/>
    <n v="215"/>
    <s v="DIDÁCTICA Y ORGANIZACIÓN ESCOLAR"/>
  </r>
  <r>
    <x v="5"/>
    <x v="2"/>
    <n v="510"/>
    <s v="510R"/>
    <s v="GRUPO-A1"/>
    <n v="16582446"/>
    <s v="Prácticas escolares"/>
    <s v="GR"/>
    <s v="GRUPO REDUCIDO"/>
    <s v="510R"/>
    <s v="GR de Prácticas escolares"/>
    <s v="GRUPO-A1"/>
    <s v="GR de Prácticas escolares"/>
    <s v="2S"/>
    <n v="16582446"/>
    <s v="SÁENZ DE JUBERA"/>
    <s v="OCÓN"/>
    <s v="Mª. MAGDALENA"/>
    <s v="mmsaenzd"/>
    <s v="m-magdalena.saenz-de-jubera@unirioja.es"/>
    <n v="0.5"/>
    <n v="0.5"/>
    <n v="536"/>
    <s v="PROFESOR INTERINO"/>
    <s v="C01"/>
    <s v="TIEMPO COMPLETO"/>
    <s v="2013-09-16 00:00:00.0"/>
    <s v="null"/>
    <s v="PI100931"/>
    <s v="PROFESOR CONTRATADO INTERINO"/>
    <s v="R115"/>
    <x v="2"/>
    <n v="215"/>
    <s v="DIDÁCTICA Y ORGANIZACIÓN ESCOLAR"/>
  </r>
  <r>
    <x v="5"/>
    <x v="2"/>
    <n v="510"/>
    <s v="510R"/>
    <s v="GRUPO-A2"/>
    <n v="16582446"/>
    <s v="Prácticas escolares"/>
    <s v="GR"/>
    <s v="GRUPO REDUCIDO"/>
    <s v="510R"/>
    <s v="GR de Prácticas escolares"/>
    <s v="GRUPO-A2"/>
    <s v="GR de Prácticas escolares"/>
    <s v="2S"/>
    <n v="16582446"/>
    <s v="SÁENZ DE JUBERA"/>
    <s v="OCÓN"/>
    <s v="Mª. MAGDALENA"/>
    <s v="mmsaenzd"/>
    <s v="m-magdalena.saenz-de-jubera@unirioja.es"/>
    <n v="0.5"/>
    <n v="0.5"/>
    <n v="536"/>
    <s v="PROFESOR INTERINO"/>
    <s v="C01"/>
    <s v="TIEMPO COMPLETO"/>
    <s v="2013-09-16 00:00:00.0"/>
    <s v="null"/>
    <s v="PI100931"/>
    <s v="PROFESOR CONTRATADO INTERINO"/>
    <s v="R115"/>
    <x v="2"/>
    <n v="215"/>
    <s v="DIDÁCTICA Y ORGANIZACIÓN ESCOLAR"/>
  </r>
  <r>
    <x v="5"/>
    <x v="2"/>
    <n v="510"/>
    <s v="510R"/>
    <s v="GRUPO-B1"/>
    <n v="16582446"/>
    <s v="Prácticas escolares"/>
    <s v="GR"/>
    <s v="GRUPO REDUCIDO"/>
    <s v="510R"/>
    <s v="GR de Prácticas escolares"/>
    <s v="GRUPO-B1"/>
    <s v="GR de Prácticas escolares"/>
    <s v="2S"/>
    <n v="16582446"/>
    <s v="SÁENZ DE JUBERA"/>
    <s v="OCÓN"/>
    <s v="Mª. MAGDALENA"/>
    <s v="mmsaenzd"/>
    <s v="m-magdalena.saenz-de-jubera@unirioja.es"/>
    <n v="0.5"/>
    <n v="0.5"/>
    <n v="536"/>
    <s v="PROFESOR INTERINO"/>
    <s v="C01"/>
    <s v="TIEMPO COMPLETO"/>
    <s v="2013-09-16 00:00:00.0"/>
    <s v="null"/>
    <s v="PI100931"/>
    <s v="PROFESOR CONTRATADO INTERINO"/>
    <s v="R115"/>
    <x v="2"/>
    <n v="215"/>
    <s v="DIDÁCTICA Y ORGANIZACIÓN ESCOLAR"/>
  </r>
  <r>
    <x v="5"/>
    <x v="2"/>
    <n v="510"/>
    <s v="510R"/>
    <s v="GRUPO-B2"/>
    <n v="16582446"/>
    <s v="Prácticas escolares"/>
    <s v="GR"/>
    <s v="GRUPO REDUCIDO"/>
    <s v="510R"/>
    <s v="GR de Prácticas escolares"/>
    <s v="GRUPO-B2"/>
    <s v="GR de Prácticas escolares"/>
    <s v="2S"/>
    <n v="16582446"/>
    <s v="SÁENZ DE JUBERA"/>
    <s v="OCÓN"/>
    <s v="Mª. MAGDALENA"/>
    <s v="mmsaenzd"/>
    <s v="m-magdalena.saenz-de-jubera@unirioja.es"/>
    <n v="0.5"/>
    <n v="0.5"/>
    <n v="536"/>
    <s v="PROFESOR INTERINO"/>
    <s v="C01"/>
    <s v="TIEMPO COMPLETO"/>
    <s v="2013-09-16 00:00:00.0"/>
    <s v="null"/>
    <s v="PI100931"/>
    <s v="PROFESOR CONTRATADO INTERINO"/>
    <s v="R115"/>
    <x v="2"/>
    <n v="215"/>
    <s v="DIDÁCTICA Y ORGANIZACIÓN ESCOLAR"/>
  </r>
  <r>
    <x v="6"/>
    <x v="0"/>
    <n v="511"/>
    <s v="511G"/>
    <s v="GRUPO-A"/>
    <n v="16594259"/>
    <s v="Calidad y atención al cliente"/>
    <s v="GG"/>
    <s v="GRUPO GRANDE"/>
    <s v="511G"/>
    <s v="GG de Calidad y atención al cliente"/>
    <s v="GRUPO-A"/>
    <s v="GG de Calidad y atención al cliente"/>
    <s v="2S"/>
    <n v="16594259"/>
    <s v="JUANEDA"/>
    <s v="AYENSA"/>
    <s v="EMMA"/>
    <s v="ejuaneda"/>
    <s v="emma.juaneda@unirioja.es"/>
    <n v="1"/>
    <n v="1"/>
    <n v="536"/>
    <s v="PROFESOR INTERINO"/>
    <s v="C01"/>
    <s v="TIEMPO COMPLETO"/>
    <s v="2015-12-22 00:00:00.0"/>
    <s v="null"/>
    <s v="PI101025"/>
    <s v="PROFESOR CONTRATADO INTERINO"/>
    <s v="R104"/>
    <x v="0"/>
    <n v="650"/>
    <s v="ORGANIZACIÓN DE EMPRESAS"/>
  </r>
  <r>
    <x v="6"/>
    <x v="0"/>
    <n v="511"/>
    <s v="511G"/>
    <s v="GRUPO-A"/>
    <n v="16619340"/>
    <s v="Calidad y atención al cliente"/>
    <s v="GG"/>
    <s v="GRUPO GRANDE"/>
    <s v="511G"/>
    <s v="GG de Calidad y atención al cliente"/>
    <s v="GRUPO-A"/>
    <s v="GG de Calidad y atención al cliente"/>
    <s v="2S"/>
    <n v="16619340"/>
    <s v="PÉREZ-ARADROS"/>
    <s v="MURO"/>
    <s v="BEATRIZ"/>
    <s v="beperem"/>
    <s v="beatriz.perez-aradros@unirioja.es"/>
    <n v="3"/>
    <n v="3"/>
    <n v="536"/>
    <s v="PROFESOR INTERINO"/>
    <s v="C01"/>
    <s v="TIEMPO COMPLETO"/>
    <s v="2018-09-17 00:00:00.0"/>
    <s v="2019-09-14 00:00:00.0"/>
    <s v="PI101411"/>
    <s v="PROFESOR CONTRATADO INTERINO"/>
    <s v="R104"/>
    <x v="0"/>
    <n v="650"/>
    <s v="ORGANIZACIÓN DE EMPRESAS"/>
  </r>
  <r>
    <x v="6"/>
    <x v="0"/>
    <n v="511"/>
    <s v="511R"/>
    <s v="GRUPO-A1"/>
    <n v="16594259"/>
    <s v="Calidad y atención al cliente"/>
    <s v="GR"/>
    <s v="GRUPO REDUCIDO"/>
    <s v="511R"/>
    <s v="GR de Calidad y atención al cliente"/>
    <s v="GRUPO-A1"/>
    <s v="GR de Calidad y atención al cliente"/>
    <s v="2S"/>
    <n v="16594259"/>
    <s v="JUANEDA"/>
    <s v="AYENSA"/>
    <s v="EMMA"/>
    <s v="ejuaneda"/>
    <s v="emma.juaneda@unirioja.es"/>
    <n v="1"/>
    <n v="1"/>
    <n v="536"/>
    <s v="PROFESOR INTERINO"/>
    <s v="C01"/>
    <s v="TIEMPO COMPLETO"/>
    <s v="2015-12-22 00:00:00.0"/>
    <s v="null"/>
    <s v="PI101025"/>
    <s v="PROFESOR CONTRATADO INTERINO"/>
    <s v="R104"/>
    <x v="0"/>
    <n v="650"/>
    <s v="ORGANIZACIÓN DE EMPRESAS"/>
  </r>
  <r>
    <x v="6"/>
    <x v="0"/>
    <n v="511"/>
    <s v="511R"/>
    <s v="GRUPO-A1"/>
    <n v="16619340"/>
    <s v="Calidad y atención al cliente"/>
    <s v="GR"/>
    <s v="GRUPO REDUCIDO"/>
    <s v="511R"/>
    <s v="GR de Calidad y atención al cliente"/>
    <s v="GRUPO-A1"/>
    <s v="GR de Calidad y atención al cliente"/>
    <s v="2S"/>
    <n v="16619340"/>
    <s v="PÉREZ-ARADROS"/>
    <s v="MURO"/>
    <s v="BEATRIZ"/>
    <s v="beperem"/>
    <s v="beatriz.perez-aradros@unirioja.es"/>
    <n v="1"/>
    <n v="1"/>
    <n v="536"/>
    <s v="PROFESOR INTERINO"/>
    <s v="C01"/>
    <s v="TIEMPO COMPLETO"/>
    <s v="2018-09-17 00:00:00.0"/>
    <s v="2019-09-14 00:00:00.0"/>
    <s v="PI101411"/>
    <s v="PROFESOR CONTRATADO INTERINO"/>
    <s v="R104"/>
    <x v="0"/>
    <n v="650"/>
    <s v="ORGANIZACIÓN DE EMPRESAS"/>
  </r>
  <r>
    <x v="6"/>
    <x v="0"/>
    <n v="512"/>
    <s v="512G"/>
    <s v="GRUPO-A"/>
    <n v="9335106"/>
    <s v="Estados financieros y contabilidad de costes"/>
    <s v="GG"/>
    <s v="GRUPO GRANDE"/>
    <s v="512G"/>
    <s v="GG de Estados financieros y contabilidad de costes"/>
    <s v="GRUPO-A"/>
    <s v="GG de Estados financieros y contabilidad de costes"/>
    <s v="1S"/>
    <n v="9335106"/>
    <s v="RUANO"/>
    <s v="MARRÓN"/>
    <s v="LUIS ALBERTO"/>
    <s v="luruano"/>
    <s v="luis-alberto.ruano@unirioja.es"/>
    <n v="3.2"/>
    <n v="3.2"/>
    <n v="532"/>
    <s v="LABORAL DOCENTE-ASOCIADO"/>
    <s v="P03"/>
    <s v="TIEMPO PARCIAL (3+3 HORAS)"/>
    <s v="2018-09-18 00:00:00.0"/>
    <s v="2019-09-14 00:00:00.0"/>
    <s v="PI101110"/>
    <s v="PROFESOR ASOCIADO"/>
    <s v="R104"/>
    <x v="0"/>
    <n v="230"/>
    <s v="ECONOMÍA FINANCIERA Y CONTABILIDAD"/>
  </r>
  <r>
    <x v="6"/>
    <x v="0"/>
    <n v="512"/>
    <s v="512G"/>
    <s v="GRUPO-A"/>
    <n v="18033042"/>
    <s v="Estados financieros y contabilidad de costes"/>
    <s v="GG"/>
    <s v="GRUPO GRANDE"/>
    <s v="512G"/>
    <s v="GG de Estados financieros y contabilidad de costes"/>
    <s v="GRUPO-A"/>
    <s v="GG de Estados financieros y contabilidad de costes"/>
    <s v="1S"/>
    <n v="18033042"/>
    <s v="BLANCO"/>
    <s v="PASCUAL"/>
    <s v="LUIS"/>
    <s v="lublanco"/>
    <s v="luis.blanco@unirioja.es"/>
    <n v="0"/>
    <n v="0"/>
    <n v="534"/>
    <s v="CONTRATADO DOCTOR -TIPO 1"/>
    <s v="C01"/>
    <s v="TIEMPO COMPLETO"/>
    <s v="2011-07-29 00:00:00.0"/>
    <s v="null"/>
    <s v="PI100783"/>
    <s v="PROFESOR CONTRATADO DOCTOR"/>
    <s v="R104"/>
    <x v="0"/>
    <n v="230"/>
    <s v="ECONOMÍA FINANCIERA Y CONTABILIDAD"/>
  </r>
  <r>
    <x v="6"/>
    <x v="0"/>
    <n v="512"/>
    <s v="512I"/>
    <s v="GRUPO-A1"/>
    <n v="9335106"/>
    <s v="Estados financieros y contabilidad de costes"/>
    <s v="GI"/>
    <s v="GRUPO DE INFORMÁTICA"/>
    <s v="512I"/>
    <s v="GI de Estados financieros y contabilidad de costes"/>
    <s v="GRUPO-A1"/>
    <s v="GI de Estados financieros y contabilidad de costes"/>
    <s v="1S"/>
    <n v="9335106"/>
    <s v="RUANO"/>
    <s v="MARRÓN"/>
    <s v="LUIS ALBERTO"/>
    <s v="luruano"/>
    <s v="luis-alberto.ruano@unirioja.es"/>
    <n v="1"/>
    <n v="1"/>
    <n v="532"/>
    <s v="LABORAL DOCENTE-ASOCIADO"/>
    <s v="P03"/>
    <s v="TIEMPO PARCIAL (3+3 HORAS)"/>
    <s v="2018-09-18 00:00:00.0"/>
    <s v="2019-09-14 00:00:00.0"/>
    <s v="PI101110"/>
    <s v="PROFESOR ASOCIADO"/>
    <s v="R104"/>
    <x v="0"/>
    <n v="230"/>
    <s v="ECONOMÍA FINANCIERA Y CONTABILIDAD"/>
  </r>
  <r>
    <x v="6"/>
    <x v="0"/>
    <n v="512"/>
    <s v="512I"/>
    <s v="GRUPO-A1"/>
    <n v="16559462"/>
    <s v="Estados financieros y contabilidad de costes"/>
    <s v="GI"/>
    <s v="GRUPO DE INFORMÁTICA"/>
    <s v="512I"/>
    <s v="GI de Estados financieros y contabilidad de costes"/>
    <s v="GRUPO-A1"/>
    <s v="GI de Estados financieros y contabilidad de costes"/>
    <s v="1S"/>
    <n v="16559462"/>
    <s v="LACALZADA"/>
    <s v="ESQUIVEL"/>
    <s v="JOSÉ ANGEL"/>
    <s v="jolacae"/>
    <s v="jose-angel.lacalzada@unirioja.es"/>
    <n v="1.8"/>
    <n v="1.8"/>
    <n v="532"/>
    <s v="LABORAL DOCENTE-ASOCIADO"/>
    <s v="P06"/>
    <s v="TIEMPO PARCIAL (6+6 HORAS)"/>
    <s v="2015-09-15 00:00:00.0"/>
    <s v="2019-09-14 00:00:00.0"/>
    <s v="PI101023"/>
    <s v="PROFESOR ASOCIADO"/>
    <s v="R104"/>
    <x v="0"/>
    <n v="230"/>
    <s v="ECONOMÍA FINANCIERA Y CONTABILIDAD"/>
  </r>
  <r>
    <x v="6"/>
    <x v="0"/>
    <n v="513"/>
    <s v="513G"/>
    <s v="GRUPO-A"/>
    <n v="72778836"/>
    <s v="Gestión de alojamientos y restauración"/>
    <s v="GG"/>
    <s v="GRUPO GRANDE"/>
    <s v="513G"/>
    <s v="GG de Gestión de alojamientos y restauración"/>
    <s v="GRUPO-A"/>
    <s v="GG de Gestión de alojamientos y restauración"/>
    <s v="1S"/>
    <n v="72778836"/>
    <s v="ÁLVAREZ"/>
    <s v="GURREA"/>
    <s v="JUAN CARLOS"/>
    <s v="jualvag"/>
    <s v="juan-carlos.alvarez@unirioja.es"/>
    <n v="4"/>
    <n v="4"/>
    <n v="532"/>
    <s v="LABORAL DOCENTE-ASOCIADO"/>
    <s v="P06"/>
    <s v="TIEMPO PARCIAL (6+6 HORAS)"/>
    <s v="2015-09-15 00:00:00.0"/>
    <s v="2019-09-14 00:00:00.0"/>
    <s v="PI101026"/>
    <s v="PROFESOR ASOCIADO"/>
    <s v="R104"/>
    <x v="0"/>
    <n v="650"/>
    <s v="ORGANIZACIÓN DE EMPRESAS"/>
  </r>
  <r>
    <x v="6"/>
    <x v="0"/>
    <n v="513"/>
    <s v="513R"/>
    <s v="GRUPO-A1"/>
    <n v="72778836"/>
    <s v="Gestión de alojamientos y restauración"/>
    <s v="GR"/>
    <s v="GRUPO REDUCIDO"/>
    <s v="513R"/>
    <s v="GR de Gestión de alojamientos y restauración"/>
    <s v="GRUPO-A1"/>
    <s v="GR de Gestión de alojamientos y restauración"/>
    <s v="1S"/>
    <n v="72778836"/>
    <s v="ÁLVAREZ"/>
    <s v="GURREA"/>
    <s v="JUAN CARLOS"/>
    <s v="jualvag"/>
    <s v="juan-carlos.alvarez@unirioja.es"/>
    <n v="2"/>
    <n v="2"/>
    <n v="532"/>
    <s v="LABORAL DOCENTE-ASOCIADO"/>
    <s v="P06"/>
    <s v="TIEMPO PARCIAL (6+6 HORAS)"/>
    <s v="2015-09-15 00:00:00.0"/>
    <s v="2019-09-14 00:00:00.0"/>
    <s v="PI101026"/>
    <s v="PROFESOR ASOCIADO"/>
    <s v="R104"/>
    <x v="0"/>
    <n v="650"/>
    <s v="ORGANIZACIÓN DE EMPRESAS"/>
  </r>
  <r>
    <x v="6"/>
    <x v="0"/>
    <n v="514"/>
    <s v="514G"/>
    <s v="GRUPO-A"/>
    <n v="10828501"/>
    <s v="Intermediación turística"/>
    <s v="GG"/>
    <s v="GRUPO GRANDE"/>
    <s v="514G"/>
    <s v="GG de Intermediación turística"/>
    <s v="GRUPO-A"/>
    <s v="GG de Intermediación turística"/>
    <s v="2S"/>
    <n v="10828501"/>
    <s v="RUIZ"/>
    <s v="VEGA"/>
    <s v="AGUSTÍN V."/>
    <s v="agusruve"/>
    <s v="agustin.ruiz@unirioja.es"/>
    <n v="2"/>
    <n v="2"/>
    <n v="500"/>
    <s v="CATEDRATICO DE UNIVERSIDAD"/>
    <s v="01A"/>
    <s v="TIEMPO COMPLETO AMPLIADO"/>
    <s v="2013-09-01 00:00:00.0"/>
    <s v="null"/>
    <s v="DF31131"/>
    <s v="CATEDRÁTICO DE UNIVERSIDAD"/>
    <s v="R104"/>
    <x v="0"/>
    <n v="95"/>
    <s v="COMERCIALIZACIÓN E INVESTIGACIÓN DE MERCADOS"/>
  </r>
  <r>
    <x v="6"/>
    <x v="0"/>
    <n v="514"/>
    <s v="514G"/>
    <s v="GRUPO-A"/>
    <n v="72780423"/>
    <s v="Intermediación turística"/>
    <s v="GG"/>
    <s v="GRUPO GRANDE"/>
    <s v="514G"/>
    <s v="GG de Intermediación turística"/>
    <s v="GRUPO-A"/>
    <s v="GG de Intermediación turística"/>
    <s v="2S"/>
    <n v="72780423"/>
    <s v="RIAÑO"/>
    <s v="GIL"/>
    <s v="CONSUELO"/>
    <s v="coriano"/>
    <s v="consuelo.riano@unirioja.es"/>
    <n v="2"/>
    <n v="2"/>
    <n v="504"/>
    <s v="PROFESOR TITULAR UNIVERSIDAD"/>
    <s v="01A"/>
    <s v="TIEMPO COMPLETO AMPLIADO"/>
    <s v="2018-09-17 00:00:00.0"/>
    <s v="null"/>
    <s v="DF31218"/>
    <s v="TITULAR DE UNIVERSIDAD"/>
    <s v="R104"/>
    <x v="0"/>
    <n v="95"/>
    <s v="COMERCIALIZACIÓN E INVESTIGACIÓN DE MERCADOS"/>
  </r>
  <r>
    <x v="6"/>
    <x v="0"/>
    <n v="514"/>
    <s v="514R"/>
    <s v="GRUPO-A1"/>
    <n v="72780423"/>
    <s v="Intermediación turística"/>
    <s v="GR"/>
    <s v="GRUPO REDUCIDO"/>
    <s v="514R"/>
    <s v="GR de Intermediación turística"/>
    <s v="GRUPO-A1"/>
    <s v="GR de Intermediación turística"/>
    <s v="2S"/>
    <n v="72780423"/>
    <s v="RIAÑO"/>
    <s v="GIL"/>
    <s v="CONSUELO"/>
    <s v="coriano"/>
    <s v="consuelo.riano@unirioja.es"/>
    <n v="2"/>
    <n v="2"/>
    <n v="504"/>
    <s v="PROFESOR TITULAR UNIVERSIDAD"/>
    <s v="01A"/>
    <s v="TIEMPO COMPLETO AMPLIADO"/>
    <s v="2018-09-17 00:00:00.0"/>
    <s v="null"/>
    <s v="DF31218"/>
    <s v="TITULAR DE UNIVERSIDAD"/>
    <s v="R104"/>
    <x v="0"/>
    <n v="95"/>
    <s v="COMERCIALIZACIÓN E INVESTIGACIÓN DE MERCADOS"/>
  </r>
  <r>
    <x v="6"/>
    <x v="0"/>
    <n v="515"/>
    <s v="515G"/>
    <s v="GRUPO-A"/>
    <n v="16544594"/>
    <s v="Patrimonio cultural"/>
    <s v="GG"/>
    <s v="GRUPO GRANDE"/>
    <s v="515G"/>
    <s v="GG de Patrimonio cultural"/>
    <s v="GRUPO-A"/>
    <s v="GG de Patrimonio cultural"/>
    <s v="1S"/>
    <n v="16544594"/>
    <s v="SÁENZ"/>
    <s v="RODRÍGUEZ"/>
    <s v="MINERVA"/>
    <s v="misaenz"/>
    <s v="minerva.saenz@unirioja.es"/>
    <n v="4"/>
    <n v="4"/>
    <n v="504"/>
    <s v="PROFESOR TITULAR UNIVERSIDAD"/>
    <s v="C01"/>
    <s v="TIEMPO COMPLETO"/>
    <s v="2017-09-15 00:00:00.0"/>
    <s v="null"/>
    <s v="DF100342"/>
    <s v="PROFESOR TITULAR DE UNIVERSIDAD"/>
    <s v="R114"/>
    <x v="3"/>
    <n v="465"/>
    <s v="HISTORIA DEL ARTE"/>
  </r>
  <r>
    <x v="6"/>
    <x v="0"/>
    <n v="515"/>
    <s v="515R"/>
    <s v="GRUPO-A1"/>
    <n v="14580970"/>
    <s v="Patrimonio cultural"/>
    <s v="GR"/>
    <s v="GRUPO REDUCIDO"/>
    <s v="515R"/>
    <s v="GR de Patrimonio cultural"/>
    <s v="GRUPO-A1"/>
    <s v="GR de Patrimonio cultural"/>
    <s v="1S"/>
    <n v="14580970"/>
    <s v="CERRILLO"/>
    <s v="RUBIO"/>
    <s v="Mª INMACULADA"/>
    <s v="macerril"/>
    <s v="maria-inmaculada.cerrillo@unirioja.es"/>
    <n v="2"/>
    <n v="2"/>
    <n v="532"/>
    <s v="LABORAL DOCENTE-ASOCIADO"/>
    <s v="P03"/>
    <s v="TIEMPO PARCIAL (3+3 HORAS)"/>
    <s v="2017-09-15 00:00:00.0"/>
    <s v="2019-09-14 00:00:00.0"/>
    <s v="PI101284"/>
    <s v="PROFESOR ASOCIADO"/>
    <s v="R114"/>
    <x v="3"/>
    <n v="465"/>
    <s v="HISTORIA DEL ARTE"/>
  </r>
  <r>
    <x v="6"/>
    <x v="0"/>
    <n v="516"/>
    <s v="516G"/>
    <s v="GRUPO-A"/>
    <n v="14580970"/>
    <s v="Planificación y gestión del turismo cultural"/>
    <s v="GG"/>
    <s v="GRUPO GRANDE"/>
    <s v="516G"/>
    <s v="GG de Planificación y gestión del turismo cultural"/>
    <s v="GRUPO-A"/>
    <s v="GG de Planificación y gestión del turismo cultural"/>
    <s v="2S"/>
    <n v="14580970"/>
    <s v="CERRILLO"/>
    <s v="RUBIO"/>
    <s v="Mª INMACULADA"/>
    <s v="macerril"/>
    <s v="maria-inmaculada.cerrillo@unirioja.es"/>
    <n v="4"/>
    <n v="4"/>
    <n v="532"/>
    <s v="LABORAL DOCENTE-ASOCIADO"/>
    <s v="P03"/>
    <s v="TIEMPO PARCIAL (3+3 HORAS)"/>
    <s v="2017-09-15 00:00:00.0"/>
    <s v="2019-09-14 00:00:00.0"/>
    <s v="PI101284"/>
    <s v="PROFESOR ASOCIADO"/>
    <s v="R114"/>
    <x v="3"/>
    <n v="465"/>
    <s v="HISTORIA DEL ARTE"/>
  </r>
  <r>
    <x v="6"/>
    <x v="0"/>
    <n v="516"/>
    <s v="516R"/>
    <s v="GRUPO-A1"/>
    <n v="14580970"/>
    <s v="Planificación y gestión del turismo cultural"/>
    <s v="GR"/>
    <s v="GRUPO REDUCIDO"/>
    <s v="516R"/>
    <s v="GR de Planificación y gestión del turismo cultural"/>
    <s v="GRUPO-A1"/>
    <s v="GR de Planificación y gestión del turismo cultural"/>
    <s v="2S"/>
    <n v="14580970"/>
    <s v="CERRILLO"/>
    <s v="RUBIO"/>
    <s v="Mª INMACULADA"/>
    <s v="macerril"/>
    <s v="maria-inmaculada.cerrillo@unirioja.es"/>
    <n v="2"/>
    <n v="2"/>
    <n v="532"/>
    <s v="LABORAL DOCENTE-ASOCIADO"/>
    <s v="P03"/>
    <s v="TIEMPO PARCIAL (3+3 HORAS)"/>
    <s v="2017-09-15 00:00:00.0"/>
    <s v="2019-09-14 00:00:00.0"/>
    <s v="PI101284"/>
    <s v="PROFESOR ASOCIADO"/>
    <s v="R114"/>
    <x v="3"/>
    <n v="465"/>
    <s v="HISTORIA DEL ARTE"/>
  </r>
  <r>
    <x v="6"/>
    <x v="0"/>
    <n v="517"/>
    <s v="517G"/>
    <s v="GRUPO-A"/>
    <n v="16539010"/>
    <s v="Planificación y gestión del turismo en espacios naturales y rurales"/>
    <s v="GG"/>
    <s v="GRUPO GRANDE"/>
    <s v="517G"/>
    <s v="GG de Planificación y gestión del turismo en espacios naturales y rurales"/>
    <s v="GRUPO-A"/>
    <s v="GG de Planificación y gestión del turismo en espacios naturales y rurales"/>
    <s v="2S"/>
    <n v="16539010"/>
    <s v="RUIZ"/>
    <s v="FLAÑO"/>
    <s v="PURIFICACIÓN"/>
    <s v="puruiz"/>
    <s v="purificacion.ruiz@unirioja.es"/>
    <n v="0"/>
    <n v="0"/>
    <n v="504"/>
    <s v="PROFESOR TITULAR UNIVERSIDAD"/>
    <s v="01R"/>
    <s v="TIEMPO COMPLETO REDUCIDO"/>
    <s v="2017-09-15 00:00:00.0"/>
    <s v="null"/>
    <s v="DF3369"/>
    <s v="PROFESOR TITULAR DE UNIVERSIDAD"/>
    <s v="R114"/>
    <x v="3"/>
    <n v="430"/>
    <s v="GEOGRAFÍA FÍSICA"/>
  </r>
  <r>
    <x v="6"/>
    <x v="0"/>
    <n v="517"/>
    <s v="517G"/>
    <s v="GRUPO-A"/>
    <n v="16643156"/>
    <s v="Planificación y gestión del turismo en espacios naturales y rurales"/>
    <s v="GG"/>
    <s v="GRUPO GRANDE"/>
    <s v="517G"/>
    <s v="GG de Planificación y gestión del turismo en espacios naturales y rurales"/>
    <s v="GRUPO-A"/>
    <s v="GG de Planificación y gestión del turismo en espacios naturales y rurales"/>
    <s v="2S"/>
    <n v="16643156"/>
    <s v="OJANGUREN"/>
    <s v="SARRIÓN"/>
    <s v="RAFAEL SIXTO"/>
    <s v="raojangu"/>
    <s v="rafael-sixto.ojanguren@unirioja.es"/>
    <n v="4.5"/>
    <n v="4.5"/>
    <n v="536"/>
    <s v="PROFESOR INTERINO"/>
    <s v="P02"/>
    <s v="TIEMPO PARCIAL (2+2 HORAS)"/>
    <s v="2018-09-24 00:00:00.0"/>
    <s v="2019-09-14 00:00:00.0"/>
    <s v="PI101424"/>
    <s v="PROFESOR CONTRATADO INTERINO"/>
    <s v="R114"/>
    <x v="3"/>
    <n v="10"/>
    <s v="ANÁLISIS GEOGRÁFICO REGIONAL"/>
  </r>
  <r>
    <x v="6"/>
    <x v="0"/>
    <n v="517"/>
    <s v="517R"/>
    <s v="GRUPO-A1"/>
    <n v="16643156"/>
    <s v="Planificación y gestión del turismo en espacios naturales y rurales"/>
    <s v="GR"/>
    <s v="GRUPO REDUCIDO"/>
    <s v="517R"/>
    <s v="GR de Planificación y gestión del turismo en espacios naturales y rurales"/>
    <s v="GRUPO-A1"/>
    <s v="GR de Planificación y gestión del turismo en espacios naturales y rurales"/>
    <s v="2S"/>
    <n v="16643156"/>
    <s v="OJANGUREN"/>
    <s v="SARRIÓN"/>
    <s v="RAFAEL SIXTO"/>
    <s v="raojangu"/>
    <s v="rafael-sixto.ojanguren@unirioja.es"/>
    <n v="1.5"/>
    <n v="1.5"/>
    <n v="536"/>
    <s v="PROFESOR INTERINO"/>
    <s v="P02"/>
    <s v="TIEMPO PARCIAL (2+2 HORAS)"/>
    <s v="2018-09-24 00:00:00.0"/>
    <s v="2019-09-14 00:00:00.0"/>
    <s v="PI101424"/>
    <s v="PROFESOR CONTRATADO INTERINO"/>
    <s v="R114"/>
    <x v="3"/>
    <n v="10"/>
    <s v="ANÁLISIS GEOGRÁFICO REGIONAL"/>
  </r>
  <r>
    <x v="6"/>
    <x v="0"/>
    <n v="518"/>
    <s v="518G"/>
    <s v="GRUPO-A"/>
    <n v="16587685"/>
    <s v="Planificación y gestión del turismo enológico"/>
    <s v="GG"/>
    <s v="GRUPO GRANDE"/>
    <s v="518G"/>
    <s v="GG de Planificación y gestión del turismo enológico"/>
    <s v="GRUPO-A"/>
    <s v="GG de Planificación y gestión del turismo enológico"/>
    <s v="1S"/>
    <n v="16587685"/>
    <s v="DÍAZ"/>
    <s v="DEL RÍO"/>
    <s v="Mª DE LAS MERCEDES"/>
    <s v="m-diaz-d"/>
    <s v="mercedes.diaz@unirioja.es"/>
    <n v="4"/>
    <n v="4"/>
    <n v="532"/>
    <s v="LABORAL DOCENTE-ASOCIADO"/>
    <s v="P06"/>
    <s v="TIEMPO PARCIAL (6+6 HORAS)"/>
    <s v="2016-09-15 00:00:00.0"/>
    <s v="2019-09-14 00:00:00.0"/>
    <s v="PI101098"/>
    <s v="PROFESOR ASOCIADO"/>
    <s v="R101"/>
    <x v="4"/>
    <n v="780"/>
    <s v="TECNOLOGÍA DE ALIMENTOS"/>
  </r>
  <r>
    <x v="6"/>
    <x v="0"/>
    <n v="518"/>
    <s v="518R"/>
    <s v="GRUPO-A1"/>
    <n v="16587685"/>
    <s v="Planificación y gestión del turismo enológico"/>
    <s v="GR"/>
    <s v="GRUPO REDUCIDO"/>
    <s v="518R"/>
    <s v="GR de Planificación y gestión del turismo enológico"/>
    <s v="GRUPO-A1"/>
    <s v="GR de Planificación y gestión del turismo enológico"/>
    <s v="1S"/>
    <n v="16587685"/>
    <s v="DÍAZ"/>
    <s v="DEL RÍO"/>
    <s v="Mª DE LAS MERCEDES"/>
    <s v="m-diaz-d"/>
    <s v="mercedes.diaz@unirioja.es"/>
    <n v="2"/>
    <n v="2"/>
    <n v="532"/>
    <s v="LABORAL DOCENTE-ASOCIADO"/>
    <s v="P06"/>
    <s v="TIEMPO PARCIAL (6+6 HORAS)"/>
    <s v="2016-09-15 00:00:00.0"/>
    <s v="2019-09-14 00:00:00.0"/>
    <s v="PI101098"/>
    <s v="PROFESOR ASOCIADO"/>
    <s v="R101"/>
    <x v="4"/>
    <n v="780"/>
    <s v="TECNOLOGÍA DE ALIMENTOS"/>
  </r>
  <r>
    <x v="6"/>
    <x v="0"/>
    <n v="519"/>
    <s v="519G"/>
    <s v="GRUPO-A"/>
    <n v="73209342"/>
    <s v="Régimen fiscal de las empresas turísticas"/>
    <s v="GG"/>
    <s v="GRUPO GRANDE"/>
    <s v="519G"/>
    <s v="GG de Régimen fiscal de las empresas turísticas"/>
    <s v="GRUPO-A"/>
    <s v="GG de Régimen fiscal de las empresas turísticas"/>
    <s v="1S"/>
    <n v="73209342"/>
    <s v="CASTILLO"/>
    <s v="MURCIEGO"/>
    <s v="ÁNGELA"/>
    <s v="ancastmu"/>
    <s v="angela.castillo@unirioja.es"/>
    <n v="4"/>
    <n v="4"/>
    <n v="536"/>
    <s v="PROFESOR INTERINO"/>
    <s v="C01"/>
    <s v="TIEMPO COMPLETO"/>
    <s v="2018-09-17 00:00:00.0"/>
    <s v="null"/>
    <s v="PI101354"/>
    <s v="PROFESOR CONTRATADO INTERINO"/>
    <s v="R104"/>
    <x v="0"/>
    <n v="225"/>
    <s v="ECONOMÍA APLICADA"/>
  </r>
  <r>
    <x v="6"/>
    <x v="0"/>
    <n v="519"/>
    <s v="519I"/>
    <s v="GRUPO-A1"/>
    <n v="73209342"/>
    <s v="Régimen fiscal de las empresas turísticas"/>
    <s v="GI"/>
    <s v="GRUPO DE INFORMÁTICA"/>
    <s v="519I"/>
    <s v="GI de Régimen fiscal de las empresas turísticas"/>
    <s v="GRUPO-A1"/>
    <s v="GI de Régimen fiscal de las empresas turísticas"/>
    <s v="1S"/>
    <n v="73209342"/>
    <s v="CASTILLO"/>
    <s v="MURCIEGO"/>
    <s v="ÁNGELA"/>
    <s v="ancastmu"/>
    <s v="angela.castillo@unirioja.es"/>
    <n v="2"/>
    <n v="2"/>
    <n v="536"/>
    <s v="PROFESOR INTERINO"/>
    <s v="C01"/>
    <s v="TIEMPO COMPLETO"/>
    <s v="2018-09-17 00:00:00.0"/>
    <s v="null"/>
    <s v="PI101354"/>
    <s v="PROFESOR CONTRATADO INTERINO"/>
    <s v="R104"/>
    <x v="0"/>
    <n v="225"/>
    <s v="ECONOMÍA APLICADA"/>
  </r>
  <r>
    <x v="12"/>
    <x v="4"/>
    <n v="520"/>
    <s v="520G"/>
    <s v="GRUPO-A"/>
    <n v="16517620"/>
    <s v="Ampliación de química orgánica"/>
    <s v="GG"/>
    <s v="GRUPO GRANDE"/>
    <s v="520G"/>
    <s v="GG de Ampliación de química orgánica"/>
    <s v="GRUPO-A"/>
    <s v="GG de Ampliación de química orgánica"/>
    <s v="2S"/>
    <n v="16517620"/>
    <s v="AVENOZA"/>
    <s v="AZNAR"/>
    <s v="ALBERTO"/>
    <s v="avenoza"/>
    <s v="alberto.avenoza@unirioja.es"/>
    <n v="2.5"/>
    <n v="2.5"/>
    <n v="500"/>
    <s v="CATEDRATICO DE UNIVERSIDAD"/>
    <s v="01R"/>
    <s v="TIEMPO COMPLETO REDUCIDO"/>
    <s v="2012-09-01 00:00:00.0"/>
    <s v="null"/>
    <s v="DF100221"/>
    <s v="PROFESOR CATEDRÁTICO DE UNIVERSIDAD"/>
    <s v="R112"/>
    <x v="8"/>
    <n v="765"/>
    <s v="QUÍMICA ORGÁNICA"/>
  </r>
  <r>
    <x v="12"/>
    <x v="4"/>
    <n v="520"/>
    <s v="520G"/>
    <s v="GRUPO-A"/>
    <n v="16570470"/>
    <s v="Ampliación de química orgánica"/>
    <s v="GG"/>
    <s v="GRUPO GRANDE"/>
    <s v="520G"/>
    <s v="GG de Ampliación de química orgánica"/>
    <s v="GRUPO-A"/>
    <s v="GG de Ampliación de química orgánica"/>
    <s v="2S"/>
    <n v="16570470"/>
    <s v="CORZANA"/>
    <s v="LÓPEZ"/>
    <s v="FRANCISCO"/>
    <s v="frcorzan"/>
    <s v="francisco.corzana@unirioja.es"/>
    <n v="2"/>
    <n v="2"/>
    <n v="504"/>
    <s v="PROFESOR TITULAR UNIVERSIDAD"/>
    <s v="01R"/>
    <s v="TIEMPO COMPLETO REDUCIDO"/>
    <s v="2018-09-17 00:00:00.0"/>
    <s v="null"/>
    <s v="DF100344"/>
    <s v="PROFESOR TITULAR DE UNIVERSIDAD"/>
    <s v="R112"/>
    <x v="8"/>
    <n v="765"/>
    <s v="QUÍMICA ORGÁNICA"/>
  </r>
  <r>
    <x v="12"/>
    <x v="4"/>
    <n v="520"/>
    <s v="520R"/>
    <s v="GRUPO-A1"/>
    <n v="16517620"/>
    <s v="Ampliación de química orgánica"/>
    <s v="GR"/>
    <s v="GRUPO REDUCIDO"/>
    <s v="520R"/>
    <s v="GR de Ampliación de química orgánica"/>
    <s v="GRUPO-A1"/>
    <s v="GR de Ampliación de química orgánica"/>
    <s v="2S"/>
    <n v="16517620"/>
    <s v="AVENOZA"/>
    <s v="AZNAR"/>
    <s v="ALBERTO"/>
    <s v="avenoza"/>
    <s v="alberto.avenoza@unirioja.es"/>
    <n v="1"/>
    <n v="1"/>
    <n v="500"/>
    <s v="CATEDRATICO DE UNIVERSIDAD"/>
    <s v="01R"/>
    <s v="TIEMPO COMPLETO REDUCIDO"/>
    <s v="2012-09-01 00:00:00.0"/>
    <s v="null"/>
    <s v="DF100221"/>
    <s v="PROFESOR CATEDRÁTICO DE UNIVERSIDAD"/>
    <s v="R112"/>
    <x v="8"/>
    <n v="765"/>
    <s v="QUÍMICA ORGÁNICA"/>
  </r>
  <r>
    <x v="12"/>
    <x v="4"/>
    <n v="520"/>
    <s v="520R"/>
    <s v="GRUPO-A1"/>
    <n v="16570470"/>
    <s v="Ampliación de química orgánica"/>
    <s v="GR"/>
    <s v="GRUPO REDUCIDO"/>
    <s v="520R"/>
    <s v="GR de Ampliación de química orgánica"/>
    <s v="GRUPO-A1"/>
    <s v="GR de Ampliación de química orgánica"/>
    <s v="2S"/>
    <n v="16570470"/>
    <s v="CORZANA"/>
    <s v="LÓPEZ"/>
    <s v="FRANCISCO"/>
    <s v="frcorzan"/>
    <s v="francisco.corzana@unirioja.es"/>
    <n v="0.5"/>
    <n v="0.5"/>
    <n v="504"/>
    <s v="PROFESOR TITULAR UNIVERSIDAD"/>
    <s v="01R"/>
    <s v="TIEMPO COMPLETO REDUCIDO"/>
    <s v="2018-09-17 00:00:00.0"/>
    <s v="null"/>
    <s v="DF100344"/>
    <s v="PROFESOR TITULAR DE UNIVERSIDAD"/>
    <s v="R112"/>
    <x v="8"/>
    <n v="765"/>
    <s v="QUÍMICA ORGÁNICA"/>
  </r>
  <r>
    <x v="12"/>
    <x v="4"/>
    <n v="521"/>
    <s v="521G"/>
    <s v="GRUPO-A"/>
    <n v="14587726"/>
    <s v="Química física II"/>
    <s v="GG"/>
    <s v="GRUPO GRANDE"/>
    <s v="521G"/>
    <s v="GG de Química física II"/>
    <s v="GRUPO-A"/>
    <s v="GG de Química física II"/>
    <s v="1S"/>
    <n v="14587726"/>
    <s v="PUYUELO"/>
    <s v="GARCÍA"/>
    <s v="MARÍA PILAR"/>
    <s v="mpuyuelo"/>
    <s v="pilar.puyuelo@unirioja.es"/>
    <n v="1.7"/>
    <n v="1.7"/>
    <n v="504"/>
    <s v="PROFESOR TITULAR UNIVERSIDAD"/>
    <s v="C01"/>
    <s v="TIEMPO COMPLETO"/>
    <s v="2014-09-15 00:00:00.0"/>
    <s v="null"/>
    <s v="DF100037"/>
    <s v="PROFESOR TITULAR DE UNIVERSIDAD"/>
    <s v="R112"/>
    <x v="8"/>
    <n v="755"/>
    <s v="QUÍMICA FÍSICA"/>
  </r>
  <r>
    <x v="12"/>
    <x v="4"/>
    <n v="521"/>
    <s v="521G"/>
    <s v="GRUPO-A"/>
    <n v="50822746"/>
    <s v="Química física II"/>
    <s v="GG"/>
    <s v="GRUPO GRANDE"/>
    <s v="521G"/>
    <s v="GG de Química física II"/>
    <s v="GRUPO-A"/>
    <s v="GG de Química física II"/>
    <s v="1S"/>
    <n v="50822746"/>
    <s v="ENRIQUEZ"/>
    <s v="PALMA"/>
    <s v="PEDRO ALBERTO"/>
    <s v="enriquez"/>
    <s v="pedro.enriquez@unirioja.es"/>
    <n v="1.7"/>
    <n v="1.7"/>
    <n v="504"/>
    <s v="PROFESOR TITULAR UNIVERSIDAD"/>
    <s v="01A"/>
    <s v="TIEMPO COMPLETO AMPLIADO"/>
    <s v="2012-09-01 00:00:00.0"/>
    <s v="null"/>
    <s v="DF100147"/>
    <s v="PROFESOR TITULAR DE UNIVERSIDAD"/>
    <s v="R112"/>
    <x v="8"/>
    <n v="755"/>
    <s v="QUÍMICA FÍSICA"/>
  </r>
  <r>
    <x v="12"/>
    <x v="4"/>
    <n v="521"/>
    <s v="521I"/>
    <s v="GRUPO-A1"/>
    <n v="14587726"/>
    <s v="Química física II"/>
    <s v="GI"/>
    <s v="GRUPO DE INFORMÁTICA"/>
    <s v="521I"/>
    <s v="GI de Química física II"/>
    <s v="GRUPO-A1"/>
    <s v="GI de Química física II"/>
    <s v="1S"/>
    <n v="14587726"/>
    <s v="PUYUELO"/>
    <s v="GARCÍA"/>
    <s v="MARÍA PILAR"/>
    <s v="mpuyuelo"/>
    <s v="pilar.puyuelo@unirioja.es"/>
    <n v="0.7"/>
    <n v="0.7"/>
    <n v="504"/>
    <s v="PROFESOR TITULAR UNIVERSIDAD"/>
    <s v="C01"/>
    <s v="TIEMPO COMPLETO"/>
    <s v="2014-09-15 00:00:00.0"/>
    <s v="null"/>
    <s v="DF100037"/>
    <s v="PROFESOR TITULAR DE UNIVERSIDAD"/>
    <s v="R112"/>
    <x v="8"/>
    <n v="755"/>
    <s v="QUÍMICA FÍSICA"/>
  </r>
  <r>
    <x v="12"/>
    <x v="4"/>
    <n v="521"/>
    <s v="521I"/>
    <s v="GRUPO-A2"/>
    <n v="14587726"/>
    <s v="Química física II"/>
    <s v="GI"/>
    <s v="GRUPO DE INFORMÁTICA"/>
    <s v="521I"/>
    <s v="GI de Química física II"/>
    <s v="GRUPO-A2"/>
    <s v="GI de Química física II"/>
    <s v="1S"/>
    <n v="14587726"/>
    <s v="PUYUELO"/>
    <s v="GARCÍA"/>
    <s v="MARÍA PILAR"/>
    <s v="mpuyuelo"/>
    <s v="pilar.puyuelo@unirioja.es"/>
    <n v="0.7"/>
    <n v="0.7"/>
    <n v="504"/>
    <s v="PROFESOR TITULAR UNIVERSIDAD"/>
    <s v="C01"/>
    <s v="TIEMPO COMPLETO"/>
    <s v="2014-09-15 00:00:00.0"/>
    <s v="null"/>
    <s v="DF100037"/>
    <s v="PROFESOR TITULAR DE UNIVERSIDAD"/>
    <s v="R112"/>
    <x v="8"/>
    <n v="755"/>
    <s v="QUÍMICA FÍSICA"/>
  </r>
  <r>
    <x v="12"/>
    <x v="4"/>
    <n v="521"/>
    <s v="521L"/>
    <s v="GRUPO-A1"/>
    <n v="14587726"/>
    <s v="Química física II"/>
    <s v="GL"/>
    <s v="GRUPO DE LABORATORIO"/>
    <s v="521L"/>
    <s v="GL de Química física II"/>
    <s v="GRUPO-A1"/>
    <s v="GL de Química física II"/>
    <s v="1S"/>
    <n v="14587726"/>
    <s v="PUYUELO"/>
    <s v="GARCÍA"/>
    <s v="MARÍA PILAR"/>
    <s v="mpuyuelo"/>
    <s v="pilar.puyuelo@unirioja.es"/>
    <n v="1.5"/>
    <n v="1.5"/>
    <n v="504"/>
    <s v="PROFESOR TITULAR UNIVERSIDAD"/>
    <s v="C01"/>
    <s v="TIEMPO COMPLETO"/>
    <s v="2014-09-15 00:00:00.0"/>
    <s v="null"/>
    <s v="DF100037"/>
    <s v="PROFESOR TITULAR DE UNIVERSIDAD"/>
    <s v="R112"/>
    <x v="8"/>
    <n v="755"/>
    <s v="QUÍMICA FÍSICA"/>
  </r>
  <r>
    <x v="12"/>
    <x v="4"/>
    <n v="521"/>
    <s v="521L"/>
    <s v="GRUPO-A2"/>
    <n v="50822746"/>
    <s v="Química física II"/>
    <s v="GL"/>
    <s v="GRUPO DE LABORATORIO"/>
    <s v="521L"/>
    <s v="GL de Química física II"/>
    <s v="GRUPO-A2"/>
    <s v="GL de Química física II"/>
    <s v="1S"/>
    <n v="50822746"/>
    <s v="ENRIQUEZ"/>
    <s v="PALMA"/>
    <s v="PEDRO ALBERTO"/>
    <s v="enriquez"/>
    <s v="pedro.enriquez@unirioja.es"/>
    <n v="1.5"/>
    <n v="1.5"/>
    <n v="504"/>
    <s v="PROFESOR TITULAR UNIVERSIDAD"/>
    <s v="01A"/>
    <s v="TIEMPO COMPLETO AMPLIADO"/>
    <s v="2012-09-01 00:00:00.0"/>
    <s v="null"/>
    <s v="DF100147"/>
    <s v="PROFESOR TITULAR DE UNIVERSIDAD"/>
    <s v="R112"/>
    <x v="8"/>
    <n v="755"/>
    <s v="QUÍMICA FÍSICA"/>
  </r>
  <r>
    <x v="12"/>
    <x v="4"/>
    <n v="521"/>
    <s v="521R"/>
    <s v="GRUPO-A1"/>
    <n v="14587726"/>
    <s v="Química física II"/>
    <s v="GR"/>
    <s v="GRUPO REDUCIDO"/>
    <s v="521R"/>
    <s v="GR de Química física II"/>
    <s v="GRUPO-A1"/>
    <s v="GR de Química física II"/>
    <s v="1S"/>
    <n v="14587726"/>
    <s v="PUYUELO"/>
    <s v="GARCÍA"/>
    <s v="MARÍA PILAR"/>
    <s v="mpuyuelo"/>
    <s v="pilar.puyuelo@unirioja.es"/>
    <n v="0.4"/>
    <n v="0.4"/>
    <n v="504"/>
    <s v="PROFESOR TITULAR UNIVERSIDAD"/>
    <s v="C01"/>
    <s v="TIEMPO COMPLETO"/>
    <s v="2014-09-15 00:00:00.0"/>
    <s v="null"/>
    <s v="DF100037"/>
    <s v="PROFESOR TITULAR DE UNIVERSIDAD"/>
    <s v="R112"/>
    <x v="8"/>
    <n v="755"/>
    <s v="QUÍMICA FÍSICA"/>
  </r>
  <r>
    <x v="12"/>
    <x v="4"/>
    <n v="521"/>
    <s v="521R"/>
    <s v="GRUPO-A2"/>
    <n v="50822746"/>
    <s v="Química física II"/>
    <s v="GR"/>
    <s v="GRUPO REDUCIDO"/>
    <s v="521R"/>
    <s v="GR de Química física II"/>
    <s v="GRUPO-A2"/>
    <s v="GR de Química física II"/>
    <s v="1S"/>
    <n v="50822746"/>
    <s v="ENRIQUEZ"/>
    <s v="PALMA"/>
    <s v="PEDRO ALBERTO"/>
    <s v="enriquez"/>
    <s v="pedro.enriquez@unirioja.es"/>
    <n v="0.4"/>
    <n v="0.4"/>
    <n v="504"/>
    <s v="PROFESOR TITULAR UNIVERSIDAD"/>
    <s v="01A"/>
    <s v="TIEMPO COMPLETO AMPLIADO"/>
    <s v="2012-09-01 00:00:00.0"/>
    <s v="null"/>
    <s v="DF100147"/>
    <s v="PROFESOR TITULAR DE UNIVERSIDAD"/>
    <s v="R112"/>
    <x v="8"/>
    <n v="755"/>
    <s v="QUÍMICA FÍSICA"/>
  </r>
  <r>
    <x v="12"/>
    <x v="4"/>
    <n v="522"/>
    <s v="522G"/>
    <s v="GRUPO-A"/>
    <n v="16539508"/>
    <s v="Química física III"/>
    <s v="GG"/>
    <s v="GRUPO GRANDE"/>
    <s v="522G"/>
    <s v="GG de Química física III"/>
    <s v="GRUPO-A"/>
    <s v="GG de Química física III"/>
    <s v="2S"/>
    <n v="16539508"/>
    <s v="MILLÁN"/>
    <s v="MONEO"/>
    <s v="JUDITH"/>
    <s v="jumillan"/>
    <s v="judith.millan@unirioja.es"/>
    <n v="1.7"/>
    <n v="1.7"/>
    <n v="504"/>
    <s v="PROFESOR TITULAR UNIVERSIDAD"/>
    <s v="01R"/>
    <s v="TIEMPO COMPLETO REDUCIDO"/>
    <s v="2018-09-17 00:00:00.0"/>
    <s v="null"/>
    <s v="DF100345"/>
    <s v="PROFESOR TITULAR DE UNIVERSIDAD"/>
    <s v="R112"/>
    <x v="8"/>
    <n v="755"/>
    <s v="QUÍMICA FÍSICA"/>
  </r>
  <r>
    <x v="12"/>
    <x v="4"/>
    <n v="522"/>
    <s v="522G"/>
    <s v="GRUPO-A"/>
    <n v="16580433"/>
    <s v="Química física III"/>
    <s v="GG"/>
    <s v="GRUPO GRANDE"/>
    <s v="522G"/>
    <s v="GG de Química física III"/>
    <s v="GRUPO-A"/>
    <s v="GG de Química física III"/>
    <s v="2S"/>
    <n v="16580433"/>
    <s v="MARTÍNEZ"/>
    <s v="RUIZ"/>
    <s v="RODRIGO"/>
    <s v="romarine"/>
    <s v="rodrigo.martinez@unirioja.es"/>
    <n v="1.7"/>
    <n v="1.7"/>
    <n v="504"/>
    <s v="PROFESOR TITULAR UNIVERSIDAD"/>
    <s v="C01"/>
    <s v="TIEMPO COMPLETO"/>
    <s v="2018-12-18 00:00:00.0"/>
    <s v="null"/>
    <s v="DF100369"/>
    <s v="PROFESOR TITULAR DE UNIVERSIDAD"/>
    <s v="R112"/>
    <x v="8"/>
    <n v="755"/>
    <s v="QUÍMICA FÍSICA"/>
  </r>
  <r>
    <x v="12"/>
    <x v="4"/>
    <n v="522"/>
    <s v="522I"/>
    <s v="GRUPO-A1"/>
    <n v="16539508"/>
    <s v="Química física III"/>
    <s v="GI"/>
    <s v="GRUPO DE INFORMÁTICA"/>
    <s v="522I"/>
    <s v="GI de Química física III"/>
    <s v="GRUPO-A1"/>
    <s v="GI de Química física III"/>
    <s v="2S"/>
    <n v="16539508"/>
    <s v="MILLÁN"/>
    <s v="MONEO"/>
    <s v="JUDITH"/>
    <s v="jumillan"/>
    <s v="judith.millan@unirioja.es"/>
    <n v="0.5"/>
    <n v="0.5"/>
    <n v="504"/>
    <s v="PROFESOR TITULAR UNIVERSIDAD"/>
    <s v="01R"/>
    <s v="TIEMPO COMPLETO REDUCIDO"/>
    <s v="2018-09-17 00:00:00.0"/>
    <s v="null"/>
    <s v="DF100345"/>
    <s v="PROFESOR TITULAR DE UNIVERSIDAD"/>
    <s v="R112"/>
    <x v="8"/>
    <n v="755"/>
    <s v="QUÍMICA FÍSICA"/>
  </r>
  <r>
    <x v="12"/>
    <x v="4"/>
    <n v="522"/>
    <s v="522I"/>
    <s v="GRUPO-A2"/>
    <n v="16539508"/>
    <s v="Química física III"/>
    <s v="GI"/>
    <s v="GRUPO DE INFORMÁTICA"/>
    <s v="522I"/>
    <s v="GI de Química física III"/>
    <s v="GRUPO-A2"/>
    <s v="GI de Química física III"/>
    <s v="2S"/>
    <n v="16539508"/>
    <s v="MILLÁN"/>
    <s v="MONEO"/>
    <s v="JUDITH"/>
    <s v="jumillan"/>
    <s v="judith.millan@unirioja.es"/>
    <n v="0.5"/>
    <n v="0.5"/>
    <n v="504"/>
    <s v="PROFESOR TITULAR UNIVERSIDAD"/>
    <s v="01R"/>
    <s v="TIEMPO COMPLETO REDUCIDO"/>
    <s v="2018-09-17 00:00:00.0"/>
    <s v="null"/>
    <s v="DF100345"/>
    <s v="PROFESOR TITULAR DE UNIVERSIDAD"/>
    <s v="R112"/>
    <x v="8"/>
    <n v="755"/>
    <s v="QUÍMICA FÍSICA"/>
  </r>
  <r>
    <x v="12"/>
    <x v="4"/>
    <n v="522"/>
    <s v="522L"/>
    <s v="GRUPO-A1"/>
    <n v="16539508"/>
    <s v="Química física III"/>
    <s v="GL"/>
    <s v="GRUPO DE LABORATORIO"/>
    <s v="522L"/>
    <s v="GL de Química física III"/>
    <s v="GRUPO-A1"/>
    <s v="GL de Química física III"/>
    <s v="2S"/>
    <n v="16539508"/>
    <s v="MILLÁN"/>
    <s v="MONEO"/>
    <s v="JUDITH"/>
    <s v="jumillan"/>
    <s v="judith.millan@unirioja.es"/>
    <n v="1.5"/>
    <n v="1.5"/>
    <n v="504"/>
    <s v="PROFESOR TITULAR UNIVERSIDAD"/>
    <s v="01R"/>
    <s v="TIEMPO COMPLETO REDUCIDO"/>
    <s v="2018-09-17 00:00:00.0"/>
    <s v="null"/>
    <s v="DF100345"/>
    <s v="PROFESOR TITULAR DE UNIVERSIDAD"/>
    <s v="R112"/>
    <x v="8"/>
    <n v="755"/>
    <s v="QUÍMICA FÍSICA"/>
  </r>
  <r>
    <x v="12"/>
    <x v="4"/>
    <n v="522"/>
    <s v="522L"/>
    <s v="GRUPO-A2"/>
    <n v="16580433"/>
    <s v="Química física III"/>
    <s v="GL"/>
    <s v="GRUPO DE LABORATORIO"/>
    <s v="522L"/>
    <s v="GL de Química física III"/>
    <s v="GRUPO-A2"/>
    <s v="GL de Química física III"/>
    <s v="2S"/>
    <n v="16580433"/>
    <s v="MARTÍNEZ"/>
    <s v="RUIZ"/>
    <s v="RODRIGO"/>
    <s v="romarine"/>
    <s v="rodrigo.martinez@unirioja.es"/>
    <n v="1.5"/>
    <n v="1.5"/>
    <n v="504"/>
    <s v="PROFESOR TITULAR UNIVERSIDAD"/>
    <s v="C01"/>
    <s v="TIEMPO COMPLETO"/>
    <s v="2018-12-18 00:00:00.0"/>
    <s v="null"/>
    <s v="DF100369"/>
    <s v="PROFESOR TITULAR DE UNIVERSIDAD"/>
    <s v="R112"/>
    <x v="8"/>
    <n v="755"/>
    <s v="QUÍMICA FÍSICA"/>
  </r>
  <r>
    <x v="12"/>
    <x v="4"/>
    <n v="522"/>
    <s v="522R"/>
    <s v="GRUPO-A1"/>
    <n v="16539508"/>
    <s v="Química física III"/>
    <s v="GR"/>
    <s v="GRUPO REDUCIDO"/>
    <s v="522R"/>
    <s v="GR de Química física III"/>
    <s v="GRUPO-A1"/>
    <s v="GR de Química física III"/>
    <s v="2S"/>
    <n v="16539508"/>
    <s v="MILLÁN"/>
    <s v="MONEO"/>
    <s v="JUDITH"/>
    <s v="jumillan"/>
    <s v="judith.millan@unirioja.es"/>
    <n v="0.2"/>
    <n v="0.2"/>
    <n v="504"/>
    <s v="PROFESOR TITULAR UNIVERSIDAD"/>
    <s v="01R"/>
    <s v="TIEMPO COMPLETO REDUCIDO"/>
    <s v="2018-09-17 00:00:00.0"/>
    <s v="null"/>
    <s v="DF100345"/>
    <s v="PROFESOR TITULAR DE UNIVERSIDAD"/>
    <s v="R112"/>
    <x v="8"/>
    <n v="755"/>
    <s v="QUÍMICA FÍSICA"/>
  </r>
  <r>
    <x v="12"/>
    <x v="4"/>
    <n v="522"/>
    <s v="522R"/>
    <s v="GRUPO-A1"/>
    <n v="16580433"/>
    <s v="Química física III"/>
    <s v="GR"/>
    <s v="GRUPO REDUCIDO"/>
    <s v="522R"/>
    <s v="GR de Química física III"/>
    <s v="GRUPO-A1"/>
    <s v="GR de Química física III"/>
    <s v="2S"/>
    <n v="16580433"/>
    <s v="MARTÍNEZ"/>
    <s v="RUIZ"/>
    <s v="RODRIGO"/>
    <s v="romarine"/>
    <s v="rodrigo.martinez@unirioja.es"/>
    <n v="0.4"/>
    <n v="0.4"/>
    <n v="504"/>
    <s v="PROFESOR TITULAR UNIVERSIDAD"/>
    <s v="C01"/>
    <s v="TIEMPO COMPLETO"/>
    <s v="2018-12-18 00:00:00.0"/>
    <s v="null"/>
    <s v="DF100369"/>
    <s v="PROFESOR TITULAR DE UNIVERSIDAD"/>
    <s v="R112"/>
    <x v="8"/>
    <n v="755"/>
    <s v="QUÍMICA FÍSICA"/>
  </r>
  <r>
    <x v="12"/>
    <x v="4"/>
    <n v="522"/>
    <s v="522R"/>
    <s v="GRUPO-A2"/>
    <n v="16539508"/>
    <s v="Química física III"/>
    <s v="GR"/>
    <s v="GRUPO REDUCIDO"/>
    <s v="522R"/>
    <s v="GR de Química física III"/>
    <s v="GRUPO-A2"/>
    <s v="GR de Química física III"/>
    <s v="2S"/>
    <n v="16539508"/>
    <s v="MILLÁN"/>
    <s v="MONEO"/>
    <s v="JUDITH"/>
    <s v="jumillan"/>
    <s v="judith.millan@unirioja.es"/>
    <n v="0.2"/>
    <n v="0.2"/>
    <n v="504"/>
    <s v="PROFESOR TITULAR UNIVERSIDAD"/>
    <s v="01R"/>
    <s v="TIEMPO COMPLETO REDUCIDO"/>
    <s v="2018-09-17 00:00:00.0"/>
    <s v="null"/>
    <s v="DF100345"/>
    <s v="PROFESOR TITULAR DE UNIVERSIDAD"/>
    <s v="R112"/>
    <x v="8"/>
    <n v="755"/>
    <s v="QUÍMICA FÍSICA"/>
  </r>
  <r>
    <x v="12"/>
    <x v="4"/>
    <n v="522"/>
    <s v="522R"/>
    <s v="GRUPO-A2"/>
    <n v="16580433"/>
    <s v="Química física III"/>
    <s v="GR"/>
    <s v="GRUPO REDUCIDO"/>
    <s v="522R"/>
    <s v="GR de Química física III"/>
    <s v="GRUPO-A2"/>
    <s v="GR de Química física III"/>
    <s v="2S"/>
    <n v="16580433"/>
    <s v="MARTÍNEZ"/>
    <s v="RUIZ"/>
    <s v="RODRIGO"/>
    <s v="romarine"/>
    <s v="rodrigo.martinez@unirioja.es"/>
    <n v="0.4"/>
    <n v="0.4"/>
    <n v="504"/>
    <s v="PROFESOR TITULAR UNIVERSIDAD"/>
    <s v="C01"/>
    <s v="TIEMPO COMPLETO"/>
    <s v="2018-12-18 00:00:00.0"/>
    <s v="null"/>
    <s v="DF100369"/>
    <s v="PROFESOR TITULAR DE UNIVERSIDAD"/>
    <s v="R112"/>
    <x v="8"/>
    <n v="755"/>
    <s v="QUÍMICA FÍSICA"/>
  </r>
  <r>
    <x v="12"/>
    <x v="4"/>
    <n v="523"/>
    <s v="523G"/>
    <s v="GRUPO-A"/>
    <n v="5386149"/>
    <s v="Química inorgánica II"/>
    <s v="GG"/>
    <s v="GRUPO GRANDE"/>
    <s v="523G"/>
    <s v="GG de Química inorgánica II"/>
    <s v="GRUPO-A"/>
    <s v="GG de Química inorgánica II"/>
    <s v="1S"/>
    <n v="5386149"/>
    <s v="MORENO"/>
    <s v="GARCÍA"/>
    <s v="MARÍA TERESA"/>
    <s v="temoreno"/>
    <s v="teresa.moreno@unirioja.es"/>
    <n v="4.8"/>
    <n v="4.8"/>
    <n v="500"/>
    <s v="CATEDRATICO DE UNIVERSIDAD"/>
    <s v="01R"/>
    <s v="TIEMPO COMPLETO REDUCIDO"/>
    <s v="2018-12-18 00:00:00.0"/>
    <s v="null"/>
    <s v="DF100381"/>
    <s v="CATEDRÁTICO DE UNIVERSIDAD"/>
    <s v="R112"/>
    <x v="8"/>
    <n v="760"/>
    <s v="QUÍMICA INORGÁNICA"/>
  </r>
  <r>
    <x v="12"/>
    <x v="4"/>
    <n v="523"/>
    <s v="523R"/>
    <s v="GRUPO-A1"/>
    <n v="5386149"/>
    <s v="Química inorgánica II"/>
    <s v="GR"/>
    <s v="GRUPO REDUCIDO"/>
    <s v="523R"/>
    <s v="GR de Química inorgánica II"/>
    <s v="GRUPO-A1"/>
    <s v="GR de Química inorgánica II"/>
    <s v="1S"/>
    <n v="5386149"/>
    <s v="MORENO"/>
    <s v="GARCÍA"/>
    <s v="MARÍA TERESA"/>
    <s v="temoreno"/>
    <s v="teresa.moreno@unirioja.es"/>
    <n v="1.2"/>
    <n v="1.2"/>
    <n v="500"/>
    <s v="CATEDRATICO DE UNIVERSIDAD"/>
    <s v="01R"/>
    <s v="TIEMPO COMPLETO REDUCIDO"/>
    <s v="2018-12-18 00:00:00.0"/>
    <s v="null"/>
    <s v="DF100381"/>
    <s v="CATEDRÁTICO DE UNIVERSIDAD"/>
    <s v="R112"/>
    <x v="8"/>
    <n v="760"/>
    <s v="QUÍMICA INORGÁNICA"/>
  </r>
  <r>
    <x v="12"/>
    <x v="4"/>
    <n v="524"/>
    <s v="524G"/>
    <s v="GRUPO-A"/>
    <n v="5386149"/>
    <s v="Química inorgánica III"/>
    <s v="GG"/>
    <s v="GRUPO GRANDE"/>
    <s v="524G"/>
    <s v="GG de Química inorgánica III"/>
    <s v="GRUPO-A"/>
    <s v="GG de Química inorgánica III"/>
    <s v="2S"/>
    <n v="5386149"/>
    <s v="MORENO"/>
    <s v="GARCÍA"/>
    <s v="MARÍA TERESA"/>
    <s v="temoreno"/>
    <s v="teresa.moreno@unirioja.es"/>
    <n v="2"/>
    <n v="2"/>
    <n v="500"/>
    <s v="CATEDRATICO DE UNIVERSIDAD"/>
    <s v="01R"/>
    <s v="TIEMPO COMPLETO REDUCIDO"/>
    <s v="2018-12-18 00:00:00.0"/>
    <s v="null"/>
    <s v="DF100381"/>
    <s v="CATEDRÁTICO DE UNIVERSIDAD"/>
    <s v="R112"/>
    <x v="8"/>
    <n v="760"/>
    <s v="QUÍMICA INORGÁNICA"/>
  </r>
  <r>
    <x v="12"/>
    <x v="4"/>
    <n v="524"/>
    <s v="524L"/>
    <s v="GRUPO-A1"/>
    <n v="16553823"/>
    <s v="Química inorgánica III"/>
    <s v="GL"/>
    <s v="GRUPO DE LABORATORIO"/>
    <s v="524L"/>
    <s v="GL de Química inorgánica III"/>
    <s v="GRUPO-A1"/>
    <s v="GL de Química inorgánica III"/>
    <s v="2S"/>
    <n v="16553823"/>
    <s v="OLMOS"/>
    <s v="PÉREZ"/>
    <s v="MARÍA ELENA"/>
    <s v="m-olmos"/>
    <s v="m-elena.olmos@unirioja.es"/>
    <n v="2"/>
    <n v="2"/>
    <n v="500"/>
    <s v="CATEDRATICO DE UNIVERSIDAD"/>
    <s v="01R"/>
    <s v="TIEMPO COMPLETO REDUCIDO"/>
    <s v="2018-12-18 00:00:00.0"/>
    <s v="null"/>
    <s v="DF100382"/>
    <s v="CATEDRÁTICO DE UNIVERSIDAD"/>
    <s v="R112"/>
    <x v="8"/>
    <n v="760"/>
    <s v="QUÍMICA INORGÁNICA"/>
  </r>
  <r>
    <x v="12"/>
    <x v="4"/>
    <n v="524"/>
    <s v="524L"/>
    <s v="GRUPO-A1"/>
    <n v="16640471"/>
    <s v="Química inorgánica III"/>
    <s v="GL"/>
    <s v="GRUPO DE LABORATORIO"/>
    <s v="524L"/>
    <s v="GL de Química inorgánica III"/>
    <s v="GRUPO-A1"/>
    <s v="GL de Química inorgánica III"/>
    <s v="2S"/>
    <n v="16640471"/>
    <s v="BLASCO"/>
    <s v="SANTANA"/>
    <s v="DANIEL"/>
    <s v="dablasco"/>
    <s v="daniel.blascos@alum.unirioja.es"/>
    <n v="1"/>
    <n v="1"/>
    <n v="121"/>
    <s v="PERSONAL INVESTIGADOR EN FORMACIÓN"/>
    <n v="0"/>
    <s v="_"/>
    <s v="2018-09-17 00:00:00.0"/>
    <s v="2019-09-20 00:00:00.0"/>
    <s v="D12BECARIO1"/>
    <s v="BECARIO FPI (Daniel Blasco Santana)"/>
    <s v="R112"/>
    <x v="8"/>
    <n v="760"/>
    <s v="QUÍMICA INORGÁNICA"/>
  </r>
  <r>
    <x v="12"/>
    <x v="4"/>
    <n v="524"/>
    <s v="524L"/>
    <s v="GRUPO-A2"/>
    <n v="16546910"/>
    <s v="Química inorgánica III"/>
    <s v="GL"/>
    <s v="GRUPO DE LABORATORIO"/>
    <s v="524L"/>
    <s v="GL de Química inorgánica III"/>
    <s v="GRUPO-A2"/>
    <s v="GL de Química inorgánica III"/>
    <s v="2S"/>
    <n v="16546910"/>
    <s v="BERENGUER"/>
    <s v="MARÍN"/>
    <s v="JESÚS RUBÉN"/>
    <s v="jberen"/>
    <s v="jesus.berenguer@unirioja.es"/>
    <n v="1"/>
    <n v="1"/>
    <n v="504"/>
    <s v="PROFESOR TITULAR UNIVERSIDAD"/>
    <s v="01R"/>
    <s v="TIEMPO COMPLETO REDUCIDO"/>
    <s v="2012-09-01 00:00:00.0"/>
    <s v="null"/>
    <s v="DF100075"/>
    <s v="PROFESOR TITULAR DE UNIVERSIDAD"/>
    <s v="R112"/>
    <x v="8"/>
    <n v="760"/>
    <s v="QUÍMICA INORGÁNICA"/>
  </r>
  <r>
    <x v="12"/>
    <x v="4"/>
    <n v="524"/>
    <s v="524L"/>
    <s v="GRUPO-A2"/>
    <n v="33425090"/>
    <s v="Química inorgánica III"/>
    <s v="GL"/>
    <s v="GRUPO DE LABORATORIO"/>
    <s v="524L"/>
    <s v="GL de Química inorgánica III"/>
    <s v="GRUPO-A2"/>
    <s v="GL de Química inorgánica III"/>
    <s v="2S"/>
    <n v="33425090"/>
    <s v="MONGE"/>
    <s v="OROZ"/>
    <s v="MIGUEL"/>
    <s v="mimonge"/>
    <s v="miguel.monge@unirioja.es"/>
    <n v="2"/>
    <n v="2"/>
    <n v="504"/>
    <s v="PROFESOR TITULAR UNIVERSIDAD"/>
    <s v="01R"/>
    <s v="TIEMPO COMPLETO REDUCIDO"/>
    <s v="2017-09-15 00:00:00.0"/>
    <s v="null"/>
    <s v="DF100215"/>
    <s v="TITULAR DE UNIVERSIDAD"/>
    <s v="R112"/>
    <x v="8"/>
    <n v="760"/>
    <s v="QUÍMICA INORGÁNICA"/>
  </r>
  <r>
    <x v="12"/>
    <x v="4"/>
    <n v="524"/>
    <s v="524R"/>
    <s v="GRUPO-A1"/>
    <n v="5386149"/>
    <s v="Química inorgánica III"/>
    <s v="GR"/>
    <s v="GRUPO REDUCIDO"/>
    <s v="524R"/>
    <s v="GR de Química inorgánica III"/>
    <s v="GRUPO-A1"/>
    <s v="GR de Química inorgánica III"/>
    <s v="2S"/>
    <n v="5386149"/>
    <s v="MORENO"/>
    <s v="GARCÍA"/>
    <s v="MARÍA TERESA"/>
    <s v="temoreno"/>
    <s v="teresa.moreno@unirioja.es"/>
    <n v="1"/>
    <n v="1"/>
    <n v="500"/>
    <s v="CATEDRATICO DE UNIVERSIDAD"/>
    <s v="01R"/>
    <s v="TIEMPO COMPLETO REDUCIDO"/>
    <s v="2018-12-18 00:00:00.0"/>
    <s v="null"/>
    <s v="DF100381"/>
    <s v="CATEDRÁTICO DE UNIVERSIDAD"/>
    <s v="R112"/>
    <x v="8"/>
    <n v="760"/>
    <s v="QUÍMICA INORGÁNICA"/>
  </r>
  <r>
    <x v="12"/>
    <x v="4"/>
    <n v="525"/>
    <s v="525G"/>
    <s v="GRUPO-A"/>
    <n v="16578210"/>
    <s v="Química orgánica experimental"/>
    <s v="GG"/>
    <s v="GRUPO GRANDE"/>
    <s v="525G"/>
    <s v="GG de Química orgánica experimental"/>
    <s v="GRUPO-A"/>
    <s v="GG de Química orgánica experimental"/>
    <s v="1S"/>
    <n v="16578210"/>
    <s v="SAMPEDRO"/>
    <s v="RUIZ"/>
    <s v="DIEGO"/>
    <s v="dsampedr"/>
    <s v="diego.sampedro@unirioja.es"/>
    <n v="0.5"/>
    <n v="0.5"/>
    <n v="504"/>
    <s v="PROFESOR TITULAR UNIVERSIDAD"/>
    <s v="01R"/>
    <s v="TIEMPO COMPLETO REDUCIDO"/>
    <s v="2016-09-15 00:00:00.0"/>
    <s v="null"/>
    <s v="DF100290"/>
    <s v="PROFESOR TITULAR DE UNIVERSIDAD"/>
    <s v="R112"/>
    <x v="8"/>
    <n v="765"/>
    <s v="QUÍMICA ORGÁNICA"/>
  </r>
  <r>
    <x v="12"/>
    <x v="4"/>
    <n v="525"/>
    <s v="525L"/>
    <s v="GRUPO-A1"/>
    <n v="16557636"/>
    <s v="Química orgánica experimental"/>
    <s v="GL"/>
    <s v="GRUPO DE LABORATORIO"/>
    <s v="525L"/>
    <s v="GL de Química orgánica experimental"/>
    <s v="GRUPO-A1"/>
    <s v="GL de Química orgánica experimental"/>
    <s v="1S"/>
    <n v="16557636"/>
    <s v="BUSTO"/>
    <s v="SANCIRIÁN"/>
    <s v="JESÚS HÉCTOR"/>
    <s v="hebusto"/>
    <s v="hector.busto@unirioja.es"/>
    <n v="2"/>
    <n v="2"/>
    <n v="504"/>
    <s v="PROFESOR TITULAR UNIVERSIDAD"/>
    <s v="01R"/>
    <s v="TIEMPO COMPLETO REDUCIDO"/>
    <s v="2013-09-01 00:00:00.0"/>
    <s v="null"/>
    <s v="DF100220"/>
    <s v="PROFESOR TITULAR DE UNIVERSIDAD"/>
    <s v="R112"/>
    <x v="8"/>
    <n v="765"/>
    <s v="QUÍMICA ORGÁNICA"/>
  </r>
  <r>
    <x v="12"/>
    <x v="4"/>
    <n v="525"/>
    <s v="525L"/>
    <s v="GRUPO-A1"/>
    <n v="16570470"/>
    <s v="Química orgánica experimental"/>
    <s v="GL"/>
    <s v="GRUPO DE LABORATORIO"/>
    <s v="525L"/>
    <s v="GL de Química orgánica experimental"/>
    <s v="GRUPO-A1"/>
    <s v="GL de Química orgánica experimental"/>
    <s v="1S"/>
    <n v="16570470"/>
    <s v="CORZANA"/>
    <s v="LÓPEZ"/>
    <s v="FRANCISCO"/>
    <s v="frcorzan"/>
    <s v="francisco.corzana@unirioja.es"/>
    <n v="2.5"/>
    <n v="2.5"/>
    <n v="504"/>
    <s v="PROFESOR TITULAR UNIVERSIDAD"/>
    <s v="01R"/>
    <s v="TIEMPO COMPLETO REDUCIDO"/>
    <s v="2018-09-17 00:00:00.0"/>
    <s v="null"/>
    <s v="DF100344"/>
    <s v="PROFESOR TITULAR DE UNIVERSIDAD"/>
    <s v="R112"/>
    <x v="8"/>
    <n v="765"/>
    <s v="QUÍMICA ORGÁNICA"/>
  </r>
  <r>
    <x v="12"/>
    <x v="4"/>
    <n v="525"/>
    <s v="525L"/>
    <s v="GRUPO-A1"/>
    <n v="16616491"/>
    <s v="Química orgánica experimental"/>
    <s v="GL"/>
    <s v="GRUPO DE LABORATORIO"/>
    <s v="525L"/>
    <s v="GL de Química orgánica experimental"/>
    <s v="GRUPO-A1"/>
    <s v="GL de Química orgánica experimental"/>
    <s v="1S"/>
    <n v="16616491"/>
    <s v="COMPAÑON"/>
    <s v="PÉREZ"/>
    <s v="ISMAEL"/>
    <s v="iscompan"/>
    <s v="ismael.companon@alum.unirioja.es"/>
    <n v="1"/>
    <n v="1"/>
    <n v="121"/>
    <s v="PERSONAL INVESTIGADOR EN FORMACIÓN"/>
    <n v="0"/>
    <s v="_"/>
    <s v="2015-09-01 00:00:00.0"/>
    <s v="2019-08-31 00:00:00.0"/>
    <s v="D12BECARIO6"/>
    <s v="PERSONAL INVESTIGADOR PREDOCTORAL EN FORMACIÓN"/>
    <s v="R112"/>
    <x v="8"/>
    <n v="765"/>
    <s v="QUÍMICA ORGÁNICA"/>
  </r>
  <r>
    <x v="12"/>
    <x v="4"/>
    <n v="525"/>
    <s v="525L"/>
    <s v="GRUPO-A2"/>
    <n v="8958579"/>
    <s v="Química orgánica experimental"/>
    <s v="GL"/>
    <s v="GRUPO DE LABORATORIO"/>
    <s v="525L"/>
    <s v="GL de Química orgánica experimental"/>
    <s v="GRUPO-A2"/>
    <s v="GL de Química orgánica experimental"/>
    <s v="1S"/>
    <n v="8958579"/>
    <s v="RODRÍGUEZ"/>
    <s v="BARRANCO"/>
    <s v="MIGUEL ÁNGEL"/>
    <s v="miguelr"/>
    <s v="miguelangel.rodriguez@unirioja.es"/>
    <n v="4.5"/>
    <n v="4.5"/>
    <n v="500"/>
    <s v="CATEDRATICO DE UNIVERSIDAD"/>
    <s v="01R"/>
    <s v="TIEMPO COMPLETO REDUCIDO"/>
    <s v="2012-09-01 00:00:00.0"/>
    <s v="null"/>
    <s v="DF100237"/>
    <s v="CATEDRÁTICO DE UNIVERSIDAD"/>
    <s v="R112"/>
    <x v="8"/>
    <n v="765"/>
    <s v="QUÍMICA ORGÁNICA"/>
  </r>
  <r>
    <x v="12"/>
    <x v="4"/>
    <n v="525"/>
    <s v="525L"/>
    <s v="GRUPO-A2"/>
    <n v="16625716"/>
    <s v="Química orgánica experimental"/>
    <s v="GL"/>
    <s v="GRUPO DE LABORATORIO"/>
    <s v="525L"/>
    <s v="GL de Química orgánica experimental"/>
    <s v="GRUPO-A2"/>
    <s v="GL de Química orgánica experimental"/>
    <s v="1S"/>
    <n v="16625716"/>
    <s v="MARTÍNEZ"/>
    <s v="LÓPEZ"/>
    <s v="DAVID"/>
    <s v="damartl"/>
    <s v="david.martinezl@alum.unirioja.es"/>
    <n v="1"/>
    <n v="1"/>
    <n v="121"/>
    <s v="PERSONAL INVESTIGADOR EN FORMACIÓN"/>
    <n v="0"/>
    <s v="_"/>
    <s v="2015-09-01 00:00:00.0"/>
    <s v="2019-08-31 00:00:00.0"/>
    <s v="D12BECARIO7"/>
    <s v="PERSONAL INVESTIGADOR PREDOCTORAL EN FORMACIÓN"/>
    <s v="R112"/>
    <x v="8"/>
    <n v="765"/>
    <s v="QUÍMICA ORGÁNICA"/>
  </r>
  <r>
    <x v="12"/>
    <x v="4"/>
    <n v="526"/>
    <s v="526G"/>
    <s v="GRUPO-A"/>
    <n v="16537076"/>
    <s v="Calidad y seguridad en los laboratorios químicos"/>
    <s v="GG"/>
    <s v="GRUPO GRANDE"/>
    <s v="526G"/>
    <s v="GG de Calidad y seguridad en los laboratorios químicos"/>
    <s v="GRUPO-A"/>
    <s v="GG de Calidad y seguridad en los laboratorios químicos"/>
    <s v="1S"/>
    <n v="16537076"/>
    <s v="SÁENZ"/>
    <s v="BARRIO"/>
    <s v="CECILIA"/>
    <s v="cesaenz"/>
    <s v="cecilia.saenz@unirioja.es"/>
    <n v="2.5"/>
    <n v="2.5"/>
    <n v="504"/>
    <s v="PROFESOR TITULAR UNIVERSIDAD"/>
    <s v="01A"/>
    <s v="TIEMPO COMPLETO AMPLIADO"/>
    <s v="2017-09-15 00:00:00.0"/>
    <s v="null"/>
    <s v="DF100090"/>
    <s v="PROFESOR TITULAR DE UNIVERSIDAD"/>
    <s v="R112"/>
    <x v="8"/>
    <n v="750"/>
    <s v="QUÍMICA ANALÍTICA"/>
  </r>
  <r>
    <x v="12"/>
    <x v="4"/>
    <n v="526"/>
    <s v="526I"/>
    <s v="GRUPO-A1"/>
    <n v="16537076"/>
    <s v="Calidad y seguridad en los laboratorios químicos"/>
    <s v="GI"/>
    <s v="GRUPO DE INFORMÁTICA"/>
    <s v="526I"/>
    <s v="GI de Calidad y seguridad en los laboratorios químicos"/>
    <s v="GRUPO-A1"/>
    <s v="GI de Calidad y seguridad en los laboratorios químicos"/>
    <s v="1S"/>
    <n v="16537076"/>
    <s v="SÁENZ"/>
    <s v="BARRIO"/>
    <s v="CECILIA"/>
    <s v="cesaenz"/>
    <s v="cecilia.saenz@unirioja.es"/>
    <n v="0.5"/>
    <n v="0.5"/>
    <n v="504"/>
    <s v="PROFESOR TITULAR UNIVERSIDAD"/>
    <s v="01A"/>
    <s v="TIEMPO COMPLETO AMPLIADO"/>
    <s v="2017-09-15 00:00:00.0"/>
    <s v="null"/>
    <s v="DF100090"/>
    <s v="PROFESOR TITULAR DE UNIVERSIDAD"/>
    <s v="R112"/>
    <x v="8"/>
    <n v="750"/>
    <s v="QUÍMICA ANALÍTICA"/>
  </r>
  <r>
    <x v="12"/>
    <x v="4"/>
    <n v="526"/>
    <s v="526L"/>
    <s v="GRUPO-A1"/>
    <n v="16537076"/>
    <s v="Calidad y seguridad en los laboratorios químicos"/>
    <s v="GL"/>
    <s v="GRUPO DE LABORATORIO"/>
    <s v="526L"/>
    <s v="GL de Calidad y seguridad en los laboratorios químicos"/>
    <s v="GRUPO-A1"/>
    <s v="GL de Calidad y seguridad en los laboratorios químicos"/>
    <s v="1S"/>
    <n v="16537076"/>
    <s v="SÁENZ"/>
    <s v="BARRIO"/>
    <s v="CECILIA"/>
    <s v="cesaenz"/>
    <s v="cecilia.saenz@unirioja.es"/>
    <n v="1.5"/>
    <n v="1.5"/>
    <n v="504"/>
    <s v="PROFESOR TITULAR UNIVERSIDAD"/>
    <s v="01A"/>
    <s v="TIEMPO COMPLETO AMPLIADO"/>
    <s v="2017-09-15 00:00:00.0"/>
    <s v="null"/>
    <s v="DF100090"/>
    <s v="PROFESOR TITULAR DE UNIVERSIDAD"/>
    <s v="R112"/>
    <x v="8"/>
    <n v="750"/>
    <s v="QUÍMICA ANALÍTICA"/>
  </r>
  <r>
    <x v="13"/>
    <x v="4"/>
    <n v="527"/>
    <s v="527G"/>
    <s v="GRUPO-A"/>
    <n v="16506579"/>
    <s v="Técnicas vitícolas"/>
    <s v="GG"/>
    <s v="GRUPO GRANDE"/>
    <s v="527G"/>
    <s v="GG de Técnicas vitícolas"/>
    <s v="GRUPO-A"/>
    <s v="GG de Técnicas vitícolas"/>
    <s v="2S"/>
    <n v="16506579"/>
    <s v="MARTÍNEZ DE TODA"/>
    <s v="FERNÁNDEZ"/>
    <s v="FERNANDO"/>
    <s v="fmartine"/>
    <s v="fernando.martinezdetoda@unirioja.es"/>
    <n v="4"/>
    <n v="4"/>
    <n v="500"/>
    <s v="CATEDRATICO DE UNIVERSIDAD"/>
    <s v="01R"/>
    <s v="TIEMPO COMPLETO REDUCIDO"/>
    <s v="2012-09-01 00:00:00.0"/>
    <s v="null"/>
    <s v="DF100030"/>
    <s v="CATEDRÁTICO DE UNIVERSIDAD"/>
    <s v="R101"/>
    <x v="4"/>
    <n v="705"/>
    <s v="PRODUCCIÓN VEGETAL"/>
  </r>
  <r>
    <x v="13"/>
    <x v="4"/>
    <n v="527"/>
    <s v="527L"/>
    <s v="GRUPO-A1"/>
    <n v="16584746"/>
    <s v="Técnicas vitícolas"/>
    <s v="GL"/>
    <s v="GRUPO DE LABORATORIO"/>
    <s v="527L"/>
    <s v="GL de Técnicas vitícolas"/>
    <s v="GRUPO-A1"/>
    <s v="GL de Técnicas vitícolas"/>
    <s v="2S"/>
    <n v="16584746"/>
    <s v="DIAGO"/>
    <s v="SANTAMARÍA"/>
    <s v="MARÍA PAZ"/>
    <s v="madiago"/>
    <s v="maria-paz.diago@unirioja.es"/>
    <n v="0.5"/>
    <n v="0.5"/>
    <n v="0"/>
    <s v="DOCTOR"/>
    <n v="0"/>
    <s v="_"/>
    <s v="2016-12-01 00:00:00.0"/>
    <s v="2021-11-30 00:00:00.0"/>
    <s v="D01INVESTIGADOR1"/>
    <s v="ACCESO SISTEMA ESPAÑOL CIENCIA E INNOVACIÓN"/>
    <s v="R101"/>
    <x v="4"/>
    <n v="705"/>
    <s v="PRODUCCIÓN VEGETAL"/>
  </r>
  <r>
    <x v="13"/>
    <x v="4"/>
    <n v="527"/>
    <s v="527L"/>
    <s v="GRUPO-A1"/>
    <n v="44670759"/>
    <s v="Técnicas vitícolas"/>
    <s v="GL"/>
    <s v="GRUPO DE LABORATORIO"/>
    <s v="527L"/>
    <s v="GL de Técnicas vitícolas"/>
    <s v="GRUPO-A1"/>
    <s v="GL de Técnicas vitícolas"/>
    <s v="2S"/>
    <n v="44670759"/>
    <s v="RAMOS"/>
    <s v="SÁEZ DE OJER"/>
    <s v="JOSÉ LUIS"/>
    <s v="joramosae"/>
    <s v="jose-luis.ramos@unirioja.es"/>
    <n v="0.5"/>
    <n v="0.5"/>
    <n v="532"/>
    <s v="LABORAL DOCENTE-ASOCIADO"/>
    <s v="P02"/>
    <s v="TIEMPO PARCIAL (2+2 HORAS)"/>
    <s v="2018-09-17 00:00:00.0"/>
    <s v="2019-09-14 00:00:00.0"/>
    <s v="PI101347"/>
    <s v="PROFESOR ASOCIADO"/>
    <s v="R101"/>
    <x v="4"/>
    <n v="705"/>
    <s v="PRODUCCIÓN VEGETAL"/>
  </r>
  <r>
    <x v="13"/>
    <x v="4"/>
    <n v="527"/>
    <s v="527R"/>
    <s v="GRUPO-A1"/>
    <n v="44670759"/>
    <s v="Técnicas vitícolas"/>
    <s v="GR"/>
    <s v="GRUPO REDUCIDO"/>
    <s v="527R"/>
    <s v="GR de Técnicas vitícolas"/>
    <s v="GRUPO-A1"/>
    <s v="GR de Técnicas vitícolas"/>
    <s v="2S"/>
    <n v="44670759"/>
    <s v="RAMOS"/>
    <s v="SÁEZ DE OJER"/>
    <s v="JOSÉ LUIS"/>
    <s v="joramosae"/>
    <s v="jose-luis.ramos@unirioja.es"/>
    <n v="1"/>
    <n v="1"/>
    <n v="532"/>
    <s v="LABORAL DOCENTE-ASOCIADO"/>
    <s v="P02"/>
    <s v="TIEMPO PARCIAL (2+2 HORAS)"/>
    <s v="2018-09-17 00:00:00.0"/>
    <s v="2019-09-14 00:00:00.0"/>
    <s v="PI101347"/>
    <s v="PROFESOR ASOCIADO"/>
    <s v="R101"/>
    <x v="4"/>
    <n v="705"/>
    <s v="PRODUCCIÓN VEGETAL"/>
  </r>
  <r>
    <x v="14"/>
    <x v="4"/>
    <n v="527"/>
    <s v="527G"/>
    <s v="GRUPO-A"/>
    <n v="16506579"/>
    <s v="Técnicas vitícolas"/>
    <s v="GG"/>
    <s v="GRUPO GRANDE"/>
    <s v="527G"/>
    <s v="GG de Técnicas vitícolas"/>
    <s v="GRUPO-A"/>
    <s v="GG de Técnicas vitícolas"/>
    <s v="2S"/>
    <n v="16506579"/>
    <s v="MARTÍNEZ DE TODA"/>
    <s v="FERNÁNDEZ"/>
    <s v="FERNANDO"/>
    <s v="fmartine"/>
    <s v="fernando.martinezdetoda@unirioja.es"/>
    <n v="4"/>
    <m/>
    <n v="500"/>
    <s v="CATEDRATICO DE UNIVERSIDAD"/>
    <s v="01R"/>
    <s v="TIEMPO COMPLETO REDUCIDO"/>
    <s v="2012-09-01 00:00:00.0"/>
    <s v="null"/>
    <s v="DF100030"/>
    <s v="CATEDRÁTICO DE UNIVERSIDAD"/>
    <s v="R101"/>
    <x v="4"/>
    <n v="705"/>
    <s v="PRODUCCIÓN VEGETAL"/>
  </r>
  <r>
    <x v="14"/>
    <x v="4"/>
    <n v="527"/>
    <s v="527L"/>
    <s v="GRUPO-A1"/>
    <n v="16584746"/>
    <s v="Técnicas vitícolas"/>
    <s v="GL"/>
    <s v="GRUPO DE LABORATORIO"/>
    <s v="527L"/>
    <s v="GL de Técnicas vitícolas"/>
    <s v="GRUPO-A1"/>
    <s v="GL de Técnicas vitícolas"/>
    <s v="2S"/>
    <n v="16584746"/>
    <s v="DIAGO"/>
    <s v="SANTAMARÍA"/>
    <s v="MARÍA PAZ"/>
    <s v="madiago"/>
    <s v="maria-paz.diago@unirioja.es"/>
    <n v="0.5"/>
    <m/>
    <n v="0"/>
    <s v="DOCTOR"/>
    <n v="0"/>
    <s v="_"/>
    <s v="2016-12-01 00:00:00.0"/>
    <s v="2021-11-30 00:00:00.0"/>
    <s v="D01INVESTIGADOR1"/>
    <s v="ACCESO SISTEMA ESPAÑOL CIENCIA E INNOVACIÓN"/>
    <s v="R101"/>
    <x v="4"/>
    <n v="705"/>
    <s v="PRODUCCIÓN VEGETAL"/>
  </r>
  <r>
    <x v="14"/>
    <x v="4"/>
    <n v="527"/>
    <s v="527L"/>
    <s v="GRUPO-A1"/>
    <n v="44670759"/>
    <s v="Técnicas vitícolas"/>
    <s v="GL"/>
    <s v="GRUPO DE LABORATORIO"/>
    <s v="527L"/>
    <s v="GL de Técnicas vitícolas"/>
    <s v="GRUPO-A1"/>
    <s v="GL de Técnicas vitícolas"/>
    <s v="2S"/>
    <n v="44670759"/>
    <s v="RAMOS"/>
    <s v="SÁEZ DE OJER"/>
    <s v="JOSÉ LUIS"/>
    <s v="joramosae"/>
    <s v="jose-luis.ramos@unirioja.es"/>
    <n v="0.5"/>
    <m/>
    <n v="532"/>
    <s v="LABORAL DOCENTE-ASOCIADO"/>
    <s v="P02"/>
    <s v="TIEMPO PARCIAL (2+2 HORAS)"/>
    <s v="2018-09-17 00:00:00.0"/>
    <s v="2019-09-14 00:00:00.0"/>
    <s v="PI101347"/>
    <s v="PROFESOR ASOCIADO"/>
    <s v="R101"/>
    <x v="4"/>
    <n v="705"/>
    <s v="PRODUCCIÓN VEGETAL"/>
  </r>
  <r>
    <x v="14"/>
    <x v="4"/>
    <n v="527"/>
    <s v="527R"/>
    <s v="GRUPO-A1"/>
    <n v="44670759"/>
    <s v="Técnicas vitícolas"/>
    <s v="GR"/>
    <s v="GRUPO REDUCIDO"/>
    <s v="527R"/>
    <s v="GR de Técnicas vitícolas"/>
    <s v="GRUPO-A1"/>
    <s v="GR de Técnicas vitícolas"/>
    <s v="2S"/>
    <n v="44670759"/>
    <s v="RAMOS"/>
    <s v="SÁEZ DE OJER"/>
    <s v="JOSÉ LUIS"/>
    <s v="joramosae"/>
    <s v="jose-luis.ramos@unirioja.es"/>
    <n v="1"/>
    <m/>
    <n v="532"/>
    <s v="LABORAL DOCENTE-ASOCIADO"/>
    <s v="P02"/>
    <s v="TIEMPO PARCIAL (2+2 HORAS)"/>
    <s v="2018-09-17 00:00:00.0"/>
    <s v="2019-09-14 00:00:00.0"/>
    <s v="PI101347"/>
    <s v="PROFESOR ASOCIADO"/>
    <s v="R101"/>
    <x v="4"/>
    <n v="705"/>
    <s v="PRODUCCIÓN VEGETAL"/>
  </r>
  <r>
    <x v="12"/>
    <x v="4"/>
    <n v="528"/>
    <s v="528G"/>
    <s v="GRUPO-A"/>
    <n v="16546910"/>
    <s v="Ciencia de materiales"/>
    <s v="GG"/>
    <s v="GRUPO GRANDE"/>
    <s v="528G"/>
    <s v="GG de Ciencia de materiales"/>
    <s v="GRUPO-A"/>
    <s v="GG de Ciencia de materiales"/>
    <s v="2S"/>
    <n v="16546910"/>
    <s v="BERENGUER"/>
    <s v="MARÍN"/>
    <s v="JESÚS RUBÉN"/>
    <s v="jberen"/>
    <s v="jesus.berenguer@unirioja.es"/>
    <n v="2.1"/>
    <n v="2.1"/>
    <n v="504"/>
    <s v="PROFESOR TITULAR UNIVERSIDAD"/>
    <s v="01R"/>
    <s v="TIEMPO COMPLETO REDUCIDO"/>
    <s v="2012-09-01 00:00:00.0"/>
    <s v="null"/>
    <s v="DF100075"/>
    <s v="PROFESOR TITULAR DE UNIVERSIDAD"/>
    <s v="R112"/>
    <x v="8"/>
    <n v="760"/>
    <s v="QUÍMICA INORGÁNICA"/>
  </r>
  <r>
    <x v="12"/>
    <x v="4"/>
    <n v="528"/>
    <s v="528G"/>
    <s v="GRUPO-A"/>
    <n v="17836947"/>
    <s v="Ciencia de materiales"/>
    <s v="GG"/>
    <s v="GRUPO GRANDE"/>
    <s v="528G"/>
    <s v="GG de Ciencia de materiales"/>
    <s v="GRUPO-A"/>
    <s v="GG de Ciencia de materiales"/>
    <s v="2S"/>
    <n v="17836947"/>
    <s v="CAMPOS"/>
    <s v="GARCÍA"/>
    <s v="PEDRO JOSÉ"/>
    <s v="pcampos"/>
    <s v="pedro.campos@unirioja.es"/>
    <n v="2.1"/>
    <n v="2.1"/>
    <n v="500"/>
    <s v="CATEDRATICO DE UNIVERSIDAD"/>
    <s v="01R"/>
    <s v="TIEMPO COMPLETO REDUCIDO"/>
    <s v="2012-09-01 00:00:00.0"/>
    <s v="null"/>
    <s v="DF32442"/>
    <s v="CATEDRÁTICO DE UNIVERSIDAD"/>
    <s v="R112"/>
    <x v="8"/>
    <n v="765"/>
    <s v="QUÍMICA ORGÁNICA"/>
  </r>
  <r>
    <x v="12"/>
    <x v="4"/>
    <n v="528"/>
    <s v="528L"/>
    <s v="GRUPO-A1"/>
    <n v="16629968"/>
    <s v="Ciencia de materiales"/>
    <s v="GL"/>
    <s v="GRUPO DE LABORATORIO"/>
    <s v="528L"/>
    <s v="GL de Ciencia de materiales"/>
    <s v="GRUPO-A1"/>
    <s v="GL de Ciencia de materiales"/>
    <s v="2S"/>
    <n v="16629968"/>
    <s v="EZQUERRO"/>
    <s v="PARMO"/>
    <s v="CINTIA"/>
    <s v="ciezquer"/>
    <s v="cintia.ezquerro@alum.unirioja.es"/>
    <n v="0.9"/>
    <n v="0.9"/>
    <n v="121"/>
    <s v="PERSONAL INVESTIGADOR EN FORMACIÓN"/>
    <n v="0"/>
    <s v="_"/>
    <s v="2016-09-01 00:00:00.0"/>
    <s v="2019-08-31 00:00:00.0"/>
    <s v="D12BECARIO3"/>
    <s v="PERSONAL INVESTIGADOR PREDOCTORAL EN FORMACIÓN"/>
    <s v="R112"/>
    <x v="8"/>
    <n v="760"/>
    <s v="QUÍMICA INORGÁNICA"/>
  </r>
  <r>
    <x v="12"/>
    <x v="4"/>
    <n v="528"/>
    <s v="528L"/>
    <s v="GRUPO-A2"/>
    <n v="16546910"/>
    <s v="Ciencia de materiales"/>
    <s v="GL"/>
    <s v="GRUPO DE LABORATORIO"/>
    <s v="528L"/>
    <s v="GL de Ciencia de materiales"/>
    <s v="GRUPO-A2"/>
    <s v="GL de Ciencia de materiales"/>
    <s v="2S"/>
    <n v="16546910"/>
    <s v="BERENGUER"/>
    <s v="MARÍN"/>
    <s v="JESÚS RUBÉN"/>
    <s v="jberen"/>
    <s v="jesus.berenguer@unirioja.es"/>
    <n v="0.8"/>
    <n v="0.8"/>
    <n v="504"/>
    <s v="PROFESOR TITULAR UNIVERSIDAD"/>
    <s v="01R"/>
    <s v="TIEMPO COMPLETO REDUCIDO"/>
    <s v="2012-09-01 00:00:00.0"/>
    <s v="null"/>
    <s v="DF100075"/>
    <s v="PROFESOR TITULAR DE UNIVERSIDAD"/>
    <s v="R112"/>
    <x v="8"/>
    <n v="760"/>
    <s v="QUÍMICA INORGÁNICA"/>
  </r>
  <r>
    <x v="12"/>
    <x v="4"/>
    <n v="528"/>
    <s v="528L"/>
    <s v="GRUPO-A2"/>
    <n v="16629968"/>
    <s v="Ciencia de materiales"/>
    <s v="GL"/>
    <s v="GRUPO DE LABORATORIO"/>
    <s v="528L"/>
    <s v="GL de Ciencia de materiales"/>
    <s v="GRUPO-A2"/>
    <s v="GL de Ciencia de materiales"/>
    <s v="2S"/>
    <n v="16629968"/>
    <s v="EZQUERRO"/>
    <s v="PARMO"/>
    <s v="CINTIA"/>
    <s v="ciezquer"/>
    <s v="cintia.ezquerro@alum.unirioja.es"/>
    <n v="0.1"/>
    <n v="0.1"/>
    <n v="121"/>
    <s v="PERSONAL INVESTIGADOR EN FORMACIÓN"/>
    <n v="0"/>
    <s v="_"/>
    <s v="2016-09-01 00:00:00.0"/>
    <s v="2019-08-31 00:00:00.0"/>
    <s v="D12BECARIO3"/>
    <s v="PERSONAL INVESTIGADOR PREDOCTORAL EN FORMACIÓN"/>
    <s v="R112"/>
    <x v="8"/>
    <n v="760"/>
    <s v="QUÍMICA INORGÁNICA"/>
  </r>
  <r>
    <x v="12"/>
    <x v="4"/>
    <n v="528"/>
    <s v="528R"/>
    <s v="GRUPO-A1"/>
    <n v="16546910"/>
    <s v="Ciencia de materiales"/>
    <s v="GR"/>
    <s v="GRUPO REDUCIDO"/>
    <s v="528R"/>
    <s v="GR de Ciencia de materiales"/>
    <s v="GRUPO-A1"/>
    <s v="GR de Ciencia de materiales"/>
    <s v="2S"/>
    <n v="16546910"/>
    <s v="BERENGUER"/>
    <s v="MARÍN"/>
    <s v="JESÚS RUBÉN"/>
    <s v="jberen"/>
    <s v="jesus.berenguer@unirioja.es"/>
    <n v="0.5"/>
    <n v="0.5"/>
    <n v="504"/>
    <s v="PROFESOR TITULAR UNIVERSIDAD"/>
    <s v="01R"/>
    <s v="TIEMPO COMPLETO REDUCIDO"/>
    <s v="2012-09-01 00:00:00.0"/>
    <s v="null"/>
    <s v="DF100075"/>
    <s v="PROFESOR TITULAR DE UNIVERSIDAD"/>
    <s v="R112"/>
    <x v="8"/>
    <n v="760"/>
    <s v="QUÍMICA INORGÁNICA"/>
  </r>
  <r>
    <x v="12"/>
    <x v="4"/>
    <n v="528"/>
    <s v="528R"/>
    <s v="GRUPO-A1"/>
    <n v="17836947"/>
    <s v="Ciencia de materiales"/>
    <s v="GR"/>
    <s v="GRUPO REDUCIDO"/>
    <s v="528R"/>
    <s v="GR de Ciencia de materiales"/>
    <s v="GRUPO-A1"/>
    <s v="GR de Ciencia de materiales"/>
    <s v="2S"/>
    <n v="17836947"/>
    <s v="CAMPOS"/>
    <s v="GARCÍA"/>
    <s v="PEDRO JOSÉ"/>
    <s v="pcampos"/>
    <s v="pedro.campos@unirioja.es"/>
    <n v="0.4"/>
    <n v="0.4"/>
    <n v="500"/>
    <s v="CATEDRATICO DE UNIVERSIDAD"/>
    <s v="01R"/>
    <s v="TIEMPO COMPLETO REDUCIDO"/>
    <s v="2012-09-01 00:00:00.0"/>
    <s v="null"/>
    <s v="DF32442"/>
    <s v="CATEDRÁTICO DE UNIVERSIDAD"/>
    <s v="R112"/>
    <x v="8"/>
    <n v="765"/>
    <s v="QUÍMICA ORGÁNICA"/>
  </r>
  <r>
    <x v="12"/>
    <x v="4"/>
    <n v="529"/>
    <s v="529G"/>
    <s v="GRUPO-A"/>
    <n v="16542732"/>
    <s v="Compuestos orgánicos bioactivos"/>
    <s v="GG"/>
    <s v="GRUPO GRANDE"/>
    <s v="529G"/>
    <s v="GG de Compuestos orgánicos bioactivos"/>
    <s v="GRUPO-A"/>
    <s v="GG de Compuestos orgánicos bioactivos"/>
    <s v="1S"/>
    <n v="16542732"/>
    <s v="PEREGRINA"/>
    <s v="GARCÍA"/>
    <s v="JESÚS MANUEL"/>
    <s v="pere11"/>
    <s v="jesusmanuel.peregrina@unirioja.es"/>
    <n v="2.5"/>
    <n v="2.5"/>
    <n v="500"/>
    <s v="CATEDRATICO DE UNIVERSIDAD"/>
    <s v="01R"/>
    <s v="TIEMPO COMPLETO REDUCIDO"/>
    <s v="2014-09-15 00:00:00.0"/>
    <s v="null"/>
    <s v="DF100238"/>
    <s v="CATEDRÁTICO DE UNIVERSIDAD"/>
    <s v="R112"/>
    <x v="8"/>
    <n v="765"/>
    <s v="QUÍMICA ORGÁNICA"/>
  </r>
  <r>
    <x v="12"/>
    <x v="4"/>
    <n v="529"/>
    <s v="529G"/>
    <s v="GRUPO-A"/>
    <n v="16557636"/>
    <s v="Compuestos orgánicos bioactivos"/>
    <s v="GG"/>
    <s v="GRUPO GRANDE"/>
    <s v="529G"/>
    <s v="GG de Compuestos orgánicos bioactivos"/>
    <s v="GRUPO-A"/>
    <s v="GG de Compuestos orgánicos bioactivos"/>
    <s v="1S"/>
    <n v="16557636"/>
    <s v="BUSTO"/>
    <s v="SANCIRIÁN"/>
    <s v="JESÚS HÉCTOR"/>
    <s v="hebusto"/>
    <s v="hector.busto@unirioja.es"/>
    <n v="2"/>
    <n v="2"/>
    <n v="504"/>
    <s v="PROFESOR TITULAR UNIVERSIDAD"/>
    <s v="01R"/>
    <s v="TIEMPO COMPLETO REDUCIDO"/>
    <s v="2013-09-01 00:00:00.0"/>
    <s v="null"/>
    <s v="DF100220"/>
    <s v="PROFESOR TITULAR DE UNIVERSIDAD"/>
    <s v="R112"/>
    <x v="8"/>
    <n v="765"/>
    <s v="QUÍMICA ORGÁNICA"/>
  </r>
  <r>
    <x v="12"/>
    <x v="4"/>
    <n v="529"/>
    <s v="529R"/>
    <s v="GRUPO-A1"/>
    <n v="16542732"/>
    <s v="Compuestos orgánicos bioactivos"/>
    <s v="GR"/>
    <s v="GRUPO REDUCIDO"/>
    <s v="529R"/>
    <s v="GR de Compuestos orgánicos bioactivos"/>
    <s v="GRUPO-A1"/>
    <s v="GR de Compuestos orgánicos bioactivos"/>
    <s v="1S"/>
    <n v="16542732"/>
    <s v="PEREGRINA"/>
    <s v="GARCÍA"/>
    <s v="JESÚS MANUEL"/>
    <s v="pere11"/>
    <s v="jesusmanuel.peregrina@unirioja.es"/>
    <n v="1.5"/>
    <n v="1.5"/>
    <n v="500"/>
    <s v="CATEDRATICO DE UNIVERSIDAD"/>
    <s v="01R"/>
    <s v="TIEMPO COMPLETO REDUCIDO"/>
    <s v="2014-09-15 00:00:00.0"/>
    <s v="null"/>
    <s v="DF100238"/>
    <s v="CATEDRÁTICO DE UNIVERSIDAD"/>
    <s v="R112"/>
    <x v="8"/>
    <n v="765"/>
    <s v="QUÍMICA ORGÁNICA"/>
  </r>
  <r>
    <x v="12"/>
    <x v="4"/>
    <n v="530"/>
    <s v="530G"/>
    <s v="GRUPO-A"/>
    <n v="16546910"/>
    <s v="Compuestos organometálicos y aplicación en catálisis"/>
    <s v="GG"/>
    <s v="GRUPO GRANDE"/>
    <s v="530G"/>
    <s v="GG de Compuestos organometálicos y aplicación en catálisis"/>
    <s v="GRUPO-A"/>
    <s v="GG de Compuestos organometálicos y aplicación en catálisis"/>
    <s v="1S"/>
    <n v="16546910"/>
    <s v="BERENGUER"/>
    <s v="MARÍN"/>
    <s v="JESÚS RUBÉN"/>
    <s v="jberen"/>
    <s v="jesus.berenguer@unirioja.es"/>
    <n v="4.5"/>
    <n v="4.5"/>
    <n v="504"/>
    <s v="PROFESOR TITULAR UNIVERSIDAD"/>
    <s v="01R"/>
    <s v="TIEMPO COMPLETO REDUCIDO"/>
    <s v="2012-09-01 00:00:00.0"/>
    <s v="null"/>
    <s v="DF100075"/>
    <s v="PROFESOR TITULAR DE UNIVERSIDAD"/>
    <s v="R112"/>
    <x v="8"/>
    <n v="760"/>
    <s v="QUÍMICA INORGÁNICA"/>
  </r>
  <r>
    <x v="12"/>
    <x v="4"/>
    <n v="530"/>
    <s v="530G"/>
    <s v="GRUPO-A"/>
    <n v="16553823"/>
    <s v="Compuestos organometálicos y aplicación en catálisis"/>
    <s v="GG"/>
    <s v="GRUPO GRANDE"/>
    <s v="530G"/>
    <s v="GG de Compuestos organometálicos y aplicación en catálisis"/>
    <s v="GRUPO-A"/>
    <s v="GG de Compuestos organometálicos y aplicación en catálisis"/>
    <s v="1S"/>
    <n v="16553823"/>
    <s v="OLMOS"/>
    <s v="PÉREZ"/>
    <s v="MARÍA ELENA"/>
    <s v="m-olmos"/>
    <s v="m-elena.olmos@unirioja.es"/>
    <n v="1.5"/>
    <n v="1.5"/>
    <n v="500"/>
    <s v="CATEDRATICO DE UNIVERSIDAD"/>
    <s v="01R"/>
    <s v="TIEMPO COMPLETO REDUCIDO"/>
    <s v="2018-12-18 00:00:00.0"/>
    <s v="null"/>
    <s v="DF100382"/>
    <s v="CATEDRÁTICO DE UNIVERSIDAD"/>
    <s v="R112"/>
    <x v="8"/>
    <n v="760"/>
    <s v="QUÍMICA INORGÁNICA"/>
  </r>
  <r>
    <x v="12"/>
    <x v="4"/>
    <n v="531"/>
    <s v="531G"/>
    <s v="GRUPO-A"/>
    <n v="13092044"/>
    <s v="Ingeniería y gestión medioambiental"/>
    <s v="GG"/>
    <s v="GRUPO GRANDE"/>
    <s v="531G"/>
    <s v="GG de Ingeniería y gestión medioambiental"/>
    <s v="GRUPO-A"/>
    <s v="GG de Ingeniería y gestión medioambiental"/>
    <s v="1S"/>
    <n v="13092044"/>
    <s v="GONZÁLEZ"/>
    <s v="SÁIZ"/>
    <s v="JOSÉ MARÍA"/>
    <s v="jmgonza"/>
    <s v="josemaria.gonzalez@unirioja.es"/>
    <n v="4"/>
    <n v="4"/>
    <s v="A-0500"/>
    <s v="CATEDRATICO DE UNIVERSIDAD"/>
    <s v="01R"/>
    <s v="TIEMPO COMPLETO REDUCIDO"/>
    <s v="2014-09-15 00:00:00.0"/>
    <s v="null"/>
    <s v="DF100279"/>
    <s v="CATEDRÁTICO DE UNIVERSIDAD"/>
    <s v="R112"/>
    <x v="8"/>
    <n v="555"/>
    <s v="INGENIERÍA QUÍMICA"/>
  </r>
  <r>
    <x v="12"/>
    <x v="4"/>
    <n v="531"/>
    <s v="531I"/>
    <s v="GRUPO-A1"/>
    <n v="13092044"/>
    <s v="Ingeniería y gestión medioambiental"/>
    <s v="GI"/>
    <s v="GRUPO DE INFORMÁTICA"/>
    <s v="531I"/>
    <s v="GI de Ingeniería y gestión medioambiental"/>
    <s v="GRUPO-A1"/>
    <s v="GI de Ingeniería y gestión medioambiental"/>
    <s v="1S"/>
    <n v="13092044"/>
    <s v="GONZÁLEZ"/>
    <s v="SÁIZ"/>
    <s v="JOSÉ MARÍA"/>
    <s v="jmgonza"/>
    <s v="josemaria.gonzalez@unirioja.es"/>
    <n v="1"/>
    <n v="1"/>
    <s v="A-0500"/>
    <s v="CATEDRATICO DE UNIVERSIDAD"/>
    <s v="01R"/>
    <s v="TIEMPO COMPLETO REDUCIDO"/>
    <s v="2014-09-15 00:00:00.0"/>
    <s v="null"/>
    <s v="DF100279"/>
    <s v="CATEDRÁTICO DE UNIVERSIDAD"/>
    <s v="R112"/>
    <x v="8"/>
    <n v="555"/>
    <s v="INGENIERÍA QUÍMICA"/>
  </r>
  <r>
    <x v="12"/>
    <x v="4"/>
    <n v="531"/>
    <s v="531R"/>
    <s v="GRUPO-A1"/>
    <n v="13092044"/>
    <s v="Ingeniería y gestión medioambiental"/>
    <s v="GR"/>
    <s v="GRUPO REDUCIDO"/>
    <s v="531R"/>
    <s v="GR de Ingeniería y gestión medioambiental"/>
    <s v="GRUPO-A1"/>
    <s v="GR de Ingeniería y gestión medioambiental"/>
    <s v="1S"/>
    <n v="13092044"/>
    <s v="GONZÁLEZ"/>
    <s v="SÁIZ"/>
    <s v="JOSÉ MARÍA"/>
    <s v="jmgonza"/>
    <s v="josemaria.gonzalez@unirioja.es"/>
    <n v="1"/>
    <n v="1"/>
    <s v="A-0500"/>
    <s v="CATEDRATICO DE UNIVERSIDAD"/>
    <s v="01R"/>
    <s v="TIEMPO COMPLETO REDUCIDO"/>
    <s v="2014-09-15 00:00:00.0"/>
    <s v="null"/>
    <s v="DF100279"/>
    <s v="CATEDRÁTICO DE UNIVERSIDAD"/>
    <s v="R112"/>
    <x v="8"/>
    <n v="555"/>
    <s v="INGENIERÍA QUÍMICA"/>
  </r>
  <r>
    <x v="12"/>
    <x v="4"/>
    <n v="532"/>
    <s v="532G"/>
    <s v="GRUPO-A"/>
    <n v="30520840"/>
    <s v="Laboratorio avanzado de química analítica"/>
    <s v="GG"/>
    <s v="GRUPO GRANDE"/>
    <s v="532G"/>
    <s v="GG de Laboratorio avanzado de química analítica"/>
    <s v="GRUPO-A"/>
    <s v="GG de Laboratorio avanzado de química analítica"/>
    <s v="2S"/>
    <n v="30520840"/>
    <s v="TENA"/>
    <s v="VÁZQUEZ DE LA TORRE"/>
    <s v="MARÍA TERESA"/>
    <s v="matena"/>
    <s v="maria-teresa.tena@unirioja.es"/>
    <n v="1.5"/>
    <n v="1.5"/>
    <s v="A-0500"/>
    <s v="CATEDRATICO DE UNIVERSIDAD"/>
    <s v="01R"/>
    <s v="TIEMPO COMPLETO REDUCIDO"/>
    <s v="2016-09-15 00:00:00.0"/>
    <s v="null"/>
    <s v="DF100288"/>
    <s v="CATEDRÁTICO DE UNIVERSIDAD"/>
    <s v="R112"/>
    <x v="8"/>
    <n v="750"/>
    <s v="QUÍMICA ANALÍTICA"/>
  </r>
  <r>
    <x v="12"/>
    <x v="4"/>
    <n v="532"/>
    <s v="532L"/>
    <s v="GRUPO-A1"/>
    <n v="30520840"/>
    <s v="Laboratorio avanzado de química analítica"/>
    <s v="GL"/>
    <s v="GRUPO DE LABORATORIO"/>
    <s v="532L"/>
    <s v="GL de Laboratorio avanzado de química analítica"/>
    <s v="GRUPO-A1"/>
    <s v="GL de Laboratorio avanzado de química analítica"/>
    <s v="2S"/>
    <n v="30520840"/>
    <s v="TENA"/>
    <s v="VÁZQUEZ DE LA TORRE"/>
    <s v="MARÍA TERESA"/>
    <s v="matena"/>
    <s v="maria-teresa.tena@unirioja.es"/>
    <n v="3"/>
    <n v="3"/>
    <s v="A-0500"/>
    <s v="CATEDRATICO DE UNIVERSIDAD"/>
    <s v="01R"/>
    <s v="TIEMPO COMPLETO REDUCIDO"/>
    <s v="2016-09-15 00:00:00.0"/>
    <s v="null"/>
    <s v="DF100288"/>
    <s v="CATEDRÁTICO DE UNIVERSIDAD"/>
    <s v="R112"/>
    <x v="8"/>
    <n v="750"/>
    <s v="QUÍMICA ANALÍTICA"/>
  </r>
  <r>
    <x v="12"/>
    <x v="4"/>
    <n v="533"/>
    <s v="533G"/>
    <s v="GRUPO-A"/>
    <n v="16537076"/>
    <s v="Laboratorio integrado de química"/>
    <s v="GG"/>
    <s v="GRUPO GRANDE"/>
    <s v="533G"/>
    <s v="GG de Laboratorio integrado de química"/>
    <s v="GRUPO-A"/>
    <s v="GG de Laboratorio integrado de química"/>
    <s v="1S"/>
    <n v="16537076"/>
    <s v="SÁENZ"/>
    <s v="BARRIO"/>
    <s v="CECILIA"/>
    <s v="cesaenz"/>
    <s v="cecilia.saenz@unirioja.es"/>
    <n v="0.25"/>
    <n v="0.25"/>
    <n v="504"/>
    <s v="PROFESOR TITULAR UNIVERSIDAD"/>
    <s v="01A"/>
    <s v="TIEMPO COMPLETO AMPLIADO"/>
    <s v="2017-09-15 00:00:00.0"/>
    <s v="null"/>
    <s v="DF100090"/>
    <s v="PROFESOR TITULAR DE UNIVERSIDAD"/>
    <s v="R112"/>
    <x v="8"/>
    <n v="750"/>
    <s v="QUÍMICA ANALÍTICA"/>
  </r>
  <r>
    <x v="12"/>
    <x v="4"/>
    <n v="533"/>
    <s v="533G"/>
    <s v="GRUPO-A"/>
    <n v="16578210"/>
    <s v="Laboratorio integrado de química"/>
    <s v="GG"/>
    <s v="GRUPO GRANDE"/>
    <s v="533G"/>
    <s v="GG de Laboratorio integrado de química"/>
    <s v="GRUPO-A"/>
    <s v="GG de Laboratorio integrado de química"/>
    <s v="1S"/>
    <n v="16578210"/>
    <s v="SAMPEDRO"/>
    <s v="RUIZ"/>
    <s v="DIEGO"/>
    <s v="dsampedr"/>
    <s v="diego.sampedro@unirioja.es"/>
    <n v="0.25"/>
    <n v="0.25"/>
    <n v="504"/>
    <s v="PROFESOR TITULAR UNIVERSIDAD"/>
    <s v="01R"/>
    <s v="TIEMPO COMPLETO REDUCIDO"/>
    <s v="2016-09-15 00:00:00.0"/>
    <s v="null"/>
    <s v="DF100290"/>
    <s v="PROFESOR TITULAR DE UNIVERSIDAD"/>
    <s v="R112"/>
    <x v="8"/>
    <n v="765"/>
    <s v="QUÍMICA ORGÁNICA"/>
  </r>
  <r>
    <x v="12"/>
    <x v="4"/>
    <n v="533"/>
    <s v="533G"/>
    <s v="GRUPO-A"/>
    <n v="33425090"/>
    <s v="Laboratorio integrado de química"/>
    <s v="GG"/>
    <s v="GRUPO GRANDE"/>
    <s v="533G"/>
    <s v="GG de Laboratorio integrado de química"/>
    <s v="GRUPO-A"/>
    <s v="GG de Laboratorio integrado de química"/>
    <s v="1S"/>
    <n v="33425090"/>
    <s v="MONGE"/>
    <s v="OROZ"/>
    <s v="MIGUEL"/>
    <s v="mimonge"/>
    <s v="miguel.monge@unirioja.es"/>
    <n v="0.25"/>
    <n v="0.25"/>
    <n v="504"/>
    <s v="PROFESOR TITULAR UNIVERSIDAD"/>
    <s v="01R"/>
    <s v="TIEMPO COMPLETO REDUCIDO"/>
    <s v="2017-09-15 00:00:00.0"/>
    <s v="null"/>
    <s v="DF100215"/>
    <s v="TITULAR DE UNIVERSIDAD"/>
    <s v="R112"/>
    <x v="8"/>
    <n v="760"/>
    <s v="QUÍMICA INORGÁNICA"/>
  </r>
  <r>
    <x v="12"/>
    <x v="4"/>
    <n v="533"/>
    <s v="533G"/>
    <s v="GRUPO-A"/>
    <n v="50822746"/>
    <s v="Laboratorio integrado de química"/>
    <s v="GG"/>
    <s v="GRUPO GRANDE"/>
    <s v="533G"/>
    <s v="GG de Laboratorio integrado de química"/>
    <s v="GRUPO-A"/>
    <s v="GG de Laboratorio integrado de química"/>
    <s v="1S"/>
    <n v="50822746"/>
    <s v="ENRIQUEZ"/>
    <s v="PALMA"/>
    <s v="PEDRO ALBERTO"/>
    <s v="enriquez"/>
    <s v="pedro.enriquez@unirioja.es"/>
    <n v="0.25"/>
    <n v="0.25"/>
    <n v="504"/>
    <s v="PROFESOR TITULAR UNIVERSIDAD"/>
    <s v="01A"/>
    <s v="TIEMPO COMPLETO AMPLIADO"/>
    <s v="2012-09-01 00:00:00.0"/>
    <s v="null"/>
    <s v="DF100147"/>
    <s v="PROFESOR TITULAR DE UNIVERSIDAD"/>
    <s v="R112"/>
    <x v="8"/>
    <n v="755"/>
    <s v="QUÍMICA FÍSICA"/>
  </r>
  <r>
    <x v="12"/>
    <x v="4"/>
    <n v="533"/>
    <s v="533L"/>
    <s v="GRUPO-A1"/>
    <n v="16537076"/>
    <s v="Laboratorio integrado de química"/>
    <s v="GL"/>
    <s v="GRUPO DE LABORATORIO"/>
    <s v="533L"/>
    <s v="GL de Laboratorio integrado de química"/>
    <s v="GRUPO-A1"/>
    <s v="GL de Laboratorio integrado de química"/>
    <s v="1S"/>
    <n v="16537076"/>
    <s v="SÁENZ"/>
    <s v="BARRIO"/>
    <s v="CECILIA"/>
    <s v="cesaenz"/>
    <s v="cecilia.saenz@unirioja.es"/>
    <n v="2.75"/>
    <n v="2.75"/>
    <n v="504"/>
    <s v="PROFESOR TITULAR UNIVERSIDAD"/>
    <s v="01A"/>
    <s v="TIEMPO COMPLETO AMPLIADO"/>
    <s v="2017-09-15 00:00:00.0"/>
    <s v="null"/>
    <s v="DF100090"/>
    <s v="PROFESOR TITULAR DE UNIVERSIDAD"/>
    <s v="R112"/>
    <x v="8"/>
    <n v="750"/>
    <s v="QUÍMICA ANALÍTICA"/>
  </r>
  <r>
    <x v="12"/>
    <x v="4"/>
    <n v="533"/>
    <s v="533L"/>
    <s v="GRUPO-A1"/>
    <n v="16578210"/>
    <s v="Laboratorio integrado de química"/>
    <s v="GL"/>
    <s v="GRUPO DE LABORATORIO"/>
    <s v="533L"/>
    <s v="GL de Laboratorio integrado de química"/>
    <s v="GRUPO-A1"/>
    <s v="GL de Laboratorio integrado de química"/>
    <s v="1S"/>
    <n v="16578210"/>
    <s v="SAMPEDRO"/>
    <s v="RUIZ"/>
    <s v="DIEGO"/>
    <s v="dsampedr"/>
    <s v="diego.sampedro@unirioja.es"/>
    <n v="1.75"/>
    <n v="1.75"/>
    <n v="504"/>
    <s v="PROFESOR TITULAR UNIVERSIDAD"/>
    <s v="01R"/>
    <s v="TIEMPO COMPLETO REDUCIDO"/>
    <s v="2016-09-15 00:00:00.0"/>
    <s v="null"/>
    <s v="DF100290"/>
    <s v="PROFESOR TITULAR DE UNIVERSIDAD"/>
    <s v="R112"/>
    <x v="8"/>
    <n v="765"/>
    <s v="QUÍMICA ORGÁNICA"/>
  </r>
  <r>
    <x v="12"/>
    <x v="4"/>
    <n v="533"/>
    <s v="533L"/>
    <s v="GRUPO-A1"/>
    <n v="16620264"/>
    <s v="Laboratorio integrado de química"/>
    <s v="GL"/>
    <s v="GRUPO DE LABORATORIO"/>
    <s v="533L"/>
    <s v="GL de Laboratorio integrado de química"/>
    <s v="GRUPO-A1"/>
    <s v="GL de Laboratorio integrado de química"/>
    <s v="1S"/>
    <n v="16620264"/>
    <s v="LOSANTOS"/>
    <s v="CABELLO"/>
    <s v="RAÚL"/>
    <s v="ralosant"/>
    <s v="raul.losantosc@unirioja.es"/>
    <n v="1"/>
    <n v="1"/>
    <n v="121"/>
    <s v="PERSONAL INVESTIGADOR EN FORMACIÓN"/>
    <n v="0"/>
    <s v="_"/>
    <s v="2015-09-01 00:00:00.0"/>
    <s v="2019-08-31 00:00:00.0"/>
    <s v="D12BECARIO8"/>
    <s v="PERSONAL INVESTIGADOR EN FORMACIÓN"/>
    <s v="R112"/>
    <x v="8"/>
    <n v="765"/>
    <s v="QUÍMICA ORGÁNICA"/>
  </r>
  <r>
    <x v="12"/>
    <x v="4"/>
    <n v="533"/>
    <s v="533L"/>
    <s v="GRUPO-A1"/>
    <n v="16640471"/>
    <s v="Laboratorio integrado de química"/>
    <s v="GL"/>
    <s v="GRUPO DE LABORATORIO"/>
    <s v="533L"/>
    <s v="GL de Laboratorio integrado de química"/>
    <s v="GRUPO-A1"/>
    <s v="GL de Laboratorio integrado de química"/>
    <s v="1S"/>
    <n v="16640471"/>
    <s v="BLASCO"/>
    <s v="SANTANA"/>
    <s v="DANIEL"/>
    <s v="dablasco"/>
    <s v="daniel.blascos@alum.unirioja.es"/>
    <n v="2"/>
    <n v="2"/>
    <n v="121"/>
    <s v="PERSONAL INVESTIGADOR EN FORMACIÓN"/>
    <n v="0"/>
    <s v="_"/>
    <s v="2018-09-17 00:00:00.0"/>
    <s v="2019-09-20 00:00:00.0"/>
    <s v="D12BECARIO1"/>
    <s v="BECARIO FPI (Daniel Blasco Santana)"/>
    <s v="R112"/>
    <x v="8"/>
    <n v="760"/>
    <s v="QUÍMICA INORGÁNICA"/>
  </r>
  <r>
    <x v="12"/>
    <x v="4"/>
    <n v="533"/>
    <s v="533L"/>
    <s v="GRUPO-A1"/>
    <n v="33425090"/>
    <s v="Laboratorio integrado de química"/>
    <s v="GL"/>
    <s v="GRUPO DE LABORATORIO"/>
    <s v="533L"/>
    <s v="GL de Laboratorio integrado de química"/>
    <s v="GRUPO-A1"/>
    <s v="GL de Laboratorio integrado de química"/>
    <s v="1S"/>
    <n v="33425090"/>
    <s v="MONGE"/>
    <s v="OROZ"/>
    <s v="MIGUEL"/>
    <s v="mimonge"/>
    <s v="miguel.monge@unirioja.es"/>
    <n v="0.75"/>
    <n v="0.75"/>
    <n v="504"/>
    <s v="PROFESOR TITULAR UNIVERSIDAD"/>
    <s v="01R"/>
    <s v="TIEMPO COMPLETO REDUCIDO"/>
    <s v="2017-09-15 00:00:00.0"/>
    <s v="null"/>
    <s v="DF100215"/>
    <s v="TITULAR DE UNIVERSIDAD"/>
    <s v="R112"/>
    <x v="8"/>
    <n v="760"/>
    <s v="QUÍMICA INORGÁNICA"/>
  </r>
  <r>
    <x v="12"/>
    <x v="4"/>
    <n v="533"/>
    <s v="533L"/>
    <s v="GRUPO-A1"/>
    <n v="50822746"/>
    <s v="Laboratorio integrado de química"/>
    <s v="GL"/>
    <s v="GRUPO DE LABORATORIO"/>
    <s v="533L"/>
    <s v="GL de Laboratorio integrado de química"/>
    <s v="GRUPO-A1"/>
    <s v="GL de Laboratorio integrado de química"/>
    <s v="1S"/>
    <n v="50822746"/>
    <s v="ENRIQUEZ"/>
    <s v="PALMA"/>
    <s v="PEDRO ALBERTO"/>
    <s v="enriquez"/>
    <s v="pedro.enriquez@unirioja.es"/>
    <n v="2.75"/>
    <n v="2.75"/>
    <n v="504"/>
    <s v="PROFESOR TITULAR UNIVERSIDAD"/>
    <s v="01A"/>
    <s v="TIEMPO COMPLETO AMPLIADO"/>
    <s v="2012-09-01 00:00:00.0"/>
    <s v="null"/>
    <s v="DF100147"/>
    <s v="PROFESOR TITULAR DE UNIVERSIDAD"/>
    <s v="R112"/>
    <x v="8"/>
    <n v="755"/>
    <s v="QUÍMICA FÍSICA"/>
  </r>
  <r>
    <x v="12"/>
    <x v="4"/>
    <n v="533"/>
    <s v="533L"/>
    <s v="GRUPO-A2"/>
    <n v="16537076"/>
    <s v="Laboratorio integrado de química"/>
    <s v="GL"/>
    <s v="GRUPO DE LABORATORIO"/>
    <s v="533L"/>
    <s v="GL de Laboratorio integrado de química"/>
    <s v="GRUPO-A2"/>
    <s v="GL de Laboratorio integrado de química"/>
    <s v="1S"/>
    <n v="16537076"/>
    <s v="SÁENZ"/>
    <s v="BARRIO"/>
    <s v="CECILIA"/>
    <s v="cesaenz"/>
    <s v="cecilia.saenz@unirioja.es"/>
    <n v="2.75"/>
    <n v="2.75"/>
    <n v="504"/>
    <s v="PROFESOR TITULAR UNIVERSIDAD"/>
    <s v="01A"/>
    <s v="TIEMPO COMPLETO AMPLIADO"/>
    <s v="2017-09-15 00:00:00.0"/>
    <s v="null"/>
    <s v="DF100090"/>
    <s v="PROFESOR TITULAR DE UNIVERSIDAD"/>
    <s v="R112"/>
    <x v="8"/>
    <n v="750"/>
    <s v="QUÍMICA ANALÍTICA"/>
  </r>
  <r>
    <x v="12"/>
    <x v="4"/>
    <n v="533"/>
    <s v="533L"/>
    <s v="GRUPO-A2"/>
    <n v="16557636"/>
    <s v="Laboratorio integrado de química"/>
    <s v="GL"/>
    <s v="GRUPO DE LABORATORIO"/>
    <s v="533L"/>
    <s v="GL de Laboratorio integrado de química"/>
    <s v="GRUPO-A2"/>
    <s v="GL de Laboratorio integrado de química"/>
    <s v="1S"/>
    <n v="16557636"/>
    <s v="BUSTO"/>
    <s v="SANCIRIÁN"/>
    <s v="JESÚS HÉCTOR"/>
    <s v="hebusto"/>
    <s v="hector.busto@unirioja.es"/>
    <n v="2.75"/>
    <n v="2.75"/>
    <n v="504"/>
    <s v="PROFESOR TITULAR UNIVERSIDAD"/>
    <s v="01R"/>
    <s v="TIEMPO COMPLETO REDUCIDO"/>
    <s v="2013-09-01 00:00:00.0"/>
    <s v="null"/>
    <s v="DF100220"/>
    <s v="PROFESOR TITULAR DE UNIVERSIDAD"/>
    <s v="R112"/>
    <x v="8"/>
    <n v="765"/>
    <s v="QUÍMICA ORGÁNICA"/>
  </r>
  <r>
    <x v="12"/>
    <x v="4"/>
    <n v="533"/>
    <s v="533L"/>
    <s v="GRUPO-A2"/>
    <n v="16614434"/>
    <s v="Laboratorio integrado de química"/>
    <s v="GL"/>
    <s v="GRUPO DE LABORATORIO"/>
    <s v="533L"/>
    <s v="GL de Laboratorio integrado de química"/>
    <s v="GRUPO-A2"/>
    <s v="GL de Laboratorio integrado de química"/>
    <s v="1S"/>
    <n v="16614434"/>
    <s v="DONAMARÍA"/>
    <s v="SÁEZ"/>
    <s v="ROCÍO"/>
    <s v="rodonama"/>
    <s v="rocio.donamaria@alum.unirioja.es"/>
    <n v="1"/>
    <n v="1"/>
    <n v="121"/>
    <s v="PERSONAL INVESTIGADOR EN FORMACIÓN"/>
    <n v="0"/>
    <s v="_"/>
    <s v="2015-01-01 00:00:00.0"/>
    <s v="2018-12-31 00:00:00.0"/>
    <s v="D12BECARIO2"/>
    <s v="PERSONAL INVESTIGADOR PREDOCTORAL"/>
    <s v="R112"/>
    <x v="8"/>
    <n v="760"/>
    <s v="QUÍMICA INORGÁNICA"/>
  </r>
  <r>
    <x v="12"/>
    <x v="4"/>
    <n v="533"/>
    <s v="533L"/>
    <s v="GRUPO-A2"/>
    <n v="33425090"/>
    <s v="Laboratorio integrado de química"/>
    <s v="GL"/>
    <s v="GRUPO DE LABORATORIO"/>
    <s v="533L"/>
    <s v="GL de Laboratorio integrado de química"/>
    <s v="GRUPO-A2"/>
    <s v="GL de Laboratorio integrado de química"/>
    <s v="1S"/>
    <n v="33425090"/>
    <s v="MONGE"/>
    <s v="OROZ"/>
    <s v="MIGUEL"/>
    <s v="mimonge"/>
    <s v="miguel.monge@unirioja.es"/>
    <n v="1.75"/>
    <n v="1.75"/>
    <n v="504"/>
    <s v="PROFESOR TITULAR UNIVERSIDAD"/>
    <s v="01R"/>
    <s v="TIEMPO COMPLETO REDUCIDO"/>
    <s v="2017-09-15 00:00:00.0"/>
    <s v="null"/>
    <s v="DF100215"/>
    <s v="TITULAR DE UNIVERSIDAD"/>
    <s v="R112"/>
    <x v="8"/>
    <n v="760"/>
    <s v="QUÍMICA INORGÁNICA"/>
  </r>
  <r>
    <x v="12"/>
    <x v="4"/>
    <n v="533"/>
    <s v="533L"/>
    <s v="GRUPO-A2"/>
    <n v="50822746"/>
    <s v="Laboratorio integrado de química"/>
    <s v="GL"/>
    <s v="GRUPO DE LABORATORIO"/>
    <s v="533L"/>
    <s v="GL de Laboratorio integrado de química"/>
    <s v="GRUPO-A2"/>
    <s v="GL de Laboratorio integrado de química"/>
    <s v="1S"/>
    <n v="50822746"/>
    <s v="ENRIQUEZ"/>
    <s v="PALMA"/>
    <s v="PEDRO ALBERTO"/>
    <s v="enriquez"/>
    <s v="pedro.enriquez@unirioja.es"/>
    <n v="2.75"/>
    <n v="2.75"/>
    <n v="504"/>
    <s v="PROFESOR TITULAR UNIVERSIDAD"/>
    <s v="01A"/>
    <s v="TIEMPO COMPLETO AMPLIADO"/>
    <s v="2012-09-01 00:00:00.0"/>
    <s v="null"/>
    <s v="DF100147"/>
    <s v="PROFESOR TITULAR DE UNIVERSIDAD"/>
    <s v="R112"/>
    <x v="8"/>
    <n v="755"/>
    <s v="QUÍMICA FÍSICA"/>
  </r>
  <r>
    <x v="12"/>
    <x v="4"/>
    <n v="534"/>
    <s v="534G"/>
    <s v="GRUPO-A"/>
    <n v="14587726"/>
    <s v="Láseres en química"/>
    <s v="GG"/>
    <s v="GRUPO GRANDE"/>
    <s v="534G"/>
    <s v="GG de Láseres en química"/>
    <s v="GRUPO-A"/>
    <s v="GG de Láseres en química"/>
    <s v="1S"/>
    <n v="14587726"/>
    <s v="PUYUELO"/>
    <s v="GARCÍA"/>
    <s v="MARÍA PILAR"/>
    <s v="mpuyuelo"/>
    <s v="pilar.puyuelo@unirioja.es"/>
    <n v="3"/>
    <n v="3"/>
    <n v="504"/>
    <s v="PROFESOR TITULAR UNIVERSIDAD"/>
    <s v="C01"/>
    <s v="TIEMPO COMPLETO"/>
    <s v="2014-09-15 00:00:00.0"/>
    <s v="null"/>
    <s v="DF100037"/>
    <s v="PROFESOR TITULAR DE UNIVERSIDAD"/>
    <s v="R112"/>
    <x v="8"/>
    <n v="755"/>
    <s v="QUÍMICA FÍSICA"/>
  </r>
  <r>
    <x v="12"/>
    <x v="4"/>
    <n v="534"/>
    <s v="534L"/>
    <s v="GRUPO-A1"/>
    <n v="14587726"/>
    <s v="Láseres en química"/>
    <s v="GL"/>
    <s v="GRUPO DE LABORATORIO"/>
    <s v="534L"/>
    <s v="GL de Láseres en química"/>
    <s v="GRUPO-A1"/>
    <s v="GL de Láseres en química"/>
    <s v="1S"/>
    <n v="14587726"/>
    <s v="PUYUELO"/>
    <s v="GARCÍA"/>
    <s v="MARÍA PILAR"/>
    <s v="mpuyuelo"/>
    <s v="pilar.puyuelo@unirioja.es"/>
    <n v="1.5"/>
    <n v="1.5"/>
    <n v="504"/>
    <s v="PROFESOR TITULAR UNIVERSIDAD"/>
    <s v="C01"/>
    <s v="TIEMPO COMPLETO"/>
    <s v="2014-09-15 00:00:00.0"/>
    <s v="null"/>
    <s v="DF100037"/>
    <s v="PROFESOR TITULAR DE UNIVERSIDAD"/>
    <s v="R112"/>
    <x v="8"/>
    <n v="755"/>
    <s v="QUÍMICA FÍSICA"/>
  </r>
  <r>
    <x v="12"/>
    <x v="4"/>
    <n v="535"/>
    <s v="535G"/>
    <s v="GRUPO-A"/>
    <n v="16570824"/>
    <s v="Proyectos"/>
    <s v="GG"/>
    <s v="GRUPO GRANDE"/>
    <s v="535G"/>
    <s v="GG de Proyectos"/>
    <s v="GRUPO-A"/>
    <s v="GG de Proyectos"/>
    <s v="1S"/>
    <n v="16570824"/>
    <s v="ESTEBAN"/>
    <s v="DÍEZ"/>
    <s v="ISABEL"/>
    <s v="iesteban"/>
    <s v="isabel.esteban@unirioja.es"/>
    <n v="3.5"/>
    <n v="3.5"/>
    <n v="504"/>
    <s v="PROFESOR TITULAR UNIVERSIDAD"/>
    <s v="C01"/>
    <s v="TIEMPO COMPLETO"/>
    <s v="2018-12-21 00:00:00.0"/>
    <s v="null"/>
    <s v="DF100368"/>
    <s v="PROFESOR TITULAR DE UNIVERSIDAD"/>
    <s v="R112"/>
    <x v="8"/>
    <n v="555"/>
    <s v="INGENIERÍA QUÍMICA"/>
  </r>
  <r>
    <x v="12"/>
    <x v="4"/>
    <n v="535"/>
    <s v="535R"/>
    <s v="GRUPO-A1"/>
    <n v="16570824"/>
    <s v="Proyectos"/>
    <s v="GR"/>
    <s v="GRUPO REDUCIDO"/>
    <s v="535R"/>
    <s v="GR de Proyectos"/>
    <s v="GRUPO-A1"/>
    <s v="GR de Proyectos"/>
    <s v="1S"/>
    <n v="16570824"/>
    <s v="ESTEBAN"/>
    <s v="DÍEZ"/>
    <s v="ISABEL"/>
    <s v="iesteban"/>
    <s v="isabel.esteban@unirioja.es"/>
    <n v="2.5"/>
    <n v="2.5"/>
    <n v="504"/>
    <s v="PROFESOR TITULAR UNIVERSIDAD"/>
    <s v="C01"/>
    <s v="TIEMPO COMPLETO"/>
    <s v="2018-12-21 00:00:00.0"/>
    <s v="null"/>
    <s v="DF100368"/>
    <s v="PROFESOR TITULAR DE UNIVERSIDAD"/>
    <s v="R112"/>
    <x v="8"/>
    <n v="555"/>
    <s v="INGENIERÍA QUÍMICA"/>
  </r>
  <r>
    <x v="12"/>
    <x v="4"/>
    <n v="536"/>
    <s v="536G"/>
    <s v="GRUPO-A"/>
    <n v="16518664"/>
    <s v="Química analítica aplicada"/>
    <s v="GG"/>
    <s v="GRUPO GRANDE"/>
    <s v="536G"/>
    <s v="GG de Química analítica aplicada"/>
    <s v="GRUPO-A"/>
    <s v="GG de Química analítica aplicada"/>
    <s v="1S"/>
    <n v="16518664"/>
    <s v="MARTÍNEZ"/>
    <s v="SORIA"/>
    <s v="MARÍA TERESA"/>
    <s v="mmmartin"/>
    <s v="maria-teresa.martinez@unirioja.es"/>
    <n v="4.5"/>
    <n v="4.5"/>
    <n v="504"/>
    <s v="PROFESOR TITULAR UNIVERSIDAD"/>
    <s v="01R"/>
    <s v="TIEMPO COMPLETO REDUCIDO"/>
    <s v="2016-09-15 00:00:00.0"/>
    <s v="null"/>
    <s v="DF100033"/>
    <s v="PROFESOR TITULAR DE UNIVERSIDAD"/>
    <s v="R112"/>
    <x v="8"/>
    <n v="750"/>
    <s v="QUÍMICA ANALÍTICA"/>
  </r>
  <r>
    <x v="12"/>
    <x v="4"/>
    <n v="536"/>
    <s v="536L"/>
    <s v="GRUPO-A1"/>
    <n v="16518664"/>
    <s v="Química analítica aplicada"/>
    <s v="GL"/>
    <s v="GRUPO DE LABORATORIO"/>
    <s v="536L"/>
    <s v="GL de Química analítica aplicada"/>
    <s v="GRUPO-A1"/>
    <s v="GL de Química analítica aplicada"/>
    <s v="1S"/>
    <n v="16518664"/>
    <s v="MARTÍNEZ"/>
    <s v="SORIA"/>
    <s v="MARÍA TERESA"/>
    <s v="mmmartin"/>
    <s v="maria-teresa.martinez@unirioja.es"/>
    <n v="1.5"/>
    <n v="1.5"/>
    <n v="504"/>
    <s v="PROFESOR TITULAR UNIVERSIDAD"/>
    <s v="01R"/>
    <s v="TIEMPO COMPLETO REDUCIDO"/>
    <s v="2016-09-15 00:00:00.0"/>
    <s v="null"/>
    <s v="DF100033"/>
    <s v="PROFESOR TITULAR DE UNIVERSIDAD"/>
    <s v="R112"/>
    <x v="8"/>
    <n v="750"/>
    <s v="QUÍMICA ANALÍTICA"/>
  </r>
  <r>
    <x v="12"/>
    <x v="4"/>
    <n v="537"/>
    <s v="537G"/>
    <s v="GRUPO-A"/>
    <n v="14587726"/>
    <s v="Química computacional aplicada"/>
    <s v="GG"/>
    <s v="GRUPO GRANDE"/>
    <s v="537G"/>
    <s v="GG de Química computacional aplicada"/>
    <s v="GRUPO-A"/>
    <s v="GG de Química computacional aplicada"/>
    <s v="2S"/>
    <n v="14587726"/>
    <s v="PUYUELO"/>
    <s v="GARCÍA"/>
    <s v="MARÍA PILAR"/>
    <s v="mpuyuelo"/>
    <s v="pilar.puyuelo@unirioja.es"/>
    <n v="1"/>
    <n v="1"/>
    <n v="504"/>
    <s v="PROFESOR TITULAR UNIVERSIDAD"/>
    <s v="C01"/>
    <s v="TIEMPO COMPLETO"/>
    <s v="2014-09-15 00:00:00.0"/>
    <s v="null"/>
    <s v="DF100037"/>
    <s v="PROFESOR TITULAR DE UNIVERSIDAD"/>
    <s v="R112"/>
    <x v="8"/>
    <n v="755"/>
    <s v="QUÍMICA FÍSICA"/>
  </r>
  <r>
    <x v="12"/>
    <x v="4"/>
    <n v="537"/>
    <s v="537G"/>
    <s v="GRUPO-A"/>
    <n v="16580433"/>
    <s v="Química computacional aplicada"/>
    <s v="GG"/>
    <s v="GRUPO GRANDE"/>
    <s v="537G"/>
    <s v="GG de Química computacional aplicada"/>
    <s v="GRUPO-A"/>
    <s v="GG de Química computacional aplicada"/>
    <s v="2S"/>
    <n v="16580433"/>
    <s v="MARTÍNEZ"/>
    <s v="RUIZ"/>
    <s v="RODRIGO"/>
    <s v="romarine"/>
    <s v="rodrigo.martinez@unirioja.es"/>
    <n v="1.4"/>
    <n v="1.4"/>
    <n v="504"/>
    <s v="PROFESOR TITULAR UNIVERSIDAD"/>
    <s v="C01"/>
    <s v="TIEMPO COMPLETO"/>
    <s v="2018-12-18 00:00:00.0"/>
    <s v="null"/>
    <s v="DF100369"/>
    <s v="PROFESOR TITULAR DE UNIVERSIDAD"/>
    <s v="R112"/>
    <x v="8"/>
    <n v="755"/>
    <s v="QUÍMICA FÍSICA"/>
  </r>
  <r>
    <x v="12"/>
    <x v="4"/>
    <n v="537"/>
    <s v="537G"/>
    <s v="GRUPO-A"/>
    <n v="50822746"/>
    <s v="Química computacional aplicada"/>
    <s v="GG"/>
    <s v="GRUPO GRANDE"/>
    <s v="537G"/>
    <s v="GG de Química computacional aplicada"/>
    <s v="GRUPO-A"/>
    <s v="GG de Química computacional aplicada"/>
    <s v="2S"/>
    <n v="50822746"/>
    <s v="ENRIQUEZ"/>
    <s v="PALMA"/>
    <s v="PEDRO ALBERTO"/>
    <s v="enriquez"/>
    <s v="pedro.enriquez@unirioja.es"/>
    <n v="1"/>
    <n v="1"/>
    <n v="504"/>
    <s v="PROFESOR TITULAR UNIVERSIDAD"/>
    <s v="01A"/>
    <s v="TIEMPO COMPLETO AMPLIADO"/>
    <s v="2012-09-01 00:00:00.0"/>
    <s v="null"/>
    <s v="DF100147"/>
    <s v="PROFESOR TITULAR DE UNIVERSIDAD"/>
    <s v="R112"/>
    <x v="8"/>
    <n v="755"/>
    <s v="QUÍMICA FÍSICA"/>
  </r>
  <r>
    <x v="12"/>
    <x v="4"/>
    <n v="537"/>
    <s v="537I"/>
    <s v="GRUPO-A1"/>
    <n v="16580433"/>
    <s v="Química computacional aplicada"/>
    <s v="GI"/>
    <s v="GRUPO DE INFORMÁTICA"/>
    <s v="537I"/>
    <s v="GI de Química computacional aplicada"/>
    <s v="GRUPO-A1"/>
    <s v="GI de Química computacional aplicada"/>
    <s v="2S"/>
    <n v="16580433"/>
    <s v="MARTÍNEZ"/>
    <s v="RUIZ"/>
    <s v="RODRIGO"/>
    <s v="romarine"/>
    <s v="rodrigo.martinez@unirioja.es"/>
    <n v="1"/>
    <n v="1"/>
    <n v="504"/>
    <s v="PROFESOR TITULAR UNIVERSIDAD"/>
    <s v="C01"/>
    <s v="TIEMPO COMPLETO"/>
    <s v="2018-12-18 00:00:00.0"/>
    <s v="null"/>
    <s v="DF100369"/>
    <s v="PROFESOR TITULAR DE UNIVERSIDAD"/>
    <s v="R112"/>
    <x v="8"/>
    <n v="755"/>
    <s v="QUÍMICA FÍSICA"/>
  </r>
  <r>
    <x v="12"/>
    <x v="4"/>
    <n v="537"/>
    <s v="537I"/>
    <s v="GRUPO-A1"/>
    <n v="50822746"/>
    <s v="Química computacional aplicada"/>
    <s v="GI"/>
    <s v="GRUPO DE INFORMÁTICA"/>
    <s v="537I"/>
    <s v="GI de Química computacional aplicada"/>
    <s v="GRUPO-A1"/>
    <s v="GI de Química computacional aplicada"/>
    <s v="2S"/>
    <n v="50822746"/>
    <s v="ENRIQUEZ"/>
    <s v="PALMA"/>
    <s v="PEDRO ALBERTO"/>
    <s v="enriquez"/>
    <s v="pedro.enriquez@unirioja.es"/>
    <n v="1"/>
    <n v="1"/>
    <n v="504"/>
    <s v="PROFESOR TITULAR UNIVERSIDAD"/>
    <s v="01A"/>
    <s v="TIEMPO COMPLETO AMPLIADO"/>
    <s v="2012-09-01 00:00:00.0"/>
    <s v="null"/>
    <s v="DF100147"/>
    <s v="PROFESOR TITULAR DE UNIVERSIDAD"/>
    <s v="R112"/>
    <x v="8"/>
    <n v="755"/>
    <s v="QUÍMICA FÍSICA"/>
  </r>
  <r>
    <x v="12"/>
    <x v="4"/>
    <n v="537"/>
    <s v="537R"/>
    <s v="GRUPO-A1"/>
    <n v="16580433"/>
    <s v="Química computacional aplicada"/>
    <s v="GR"/>
    <s v="GRUPO REDUCIDO"/>
    <s v="537R"/>
    <s v="GR de Química computacional aplicada"/>
    <s v="GRUPO-A1"/>
    <s v="GR de Química computacional aplicada"/>
    <s v="2S"/>
    <n v="16580433"/>
    <s v="MARTÍNEZ"/>
    <s v="RUIZ"/>
    <s v="RODRIGO"/>
    <s v="romarine"/>
    <s v="rodrigo.martinez@unirioja.es"/>
    <n v="0.6"/>
    <n v="0.6"/>
    <n v="504"/>
    <s v="PROFESOR TITULAR UNIVERSIDAD"/>
    <s v="C01"/>
    <s v="TIEMPO COMPLETO"/>
    <s v="2018-12-18 00:00:00.0"/>
    <s v="null"/>
    <s v="DF100369"/>
    <s v="PROFESOR TITULAR DE UNIVERSIDAD"/>
    <s v="R112"/>
    <x v="8"/>
    <n v="755"/>
    <s v="QUÍMICA FÍSICA"/>
  </r>
  <r>
    <x v="12"/>
    <x v="4"/>
    <n v="538"/>
    <s v="538G"/>
    <s v="GRUPO-A"/>
    <n v="16508128"/>
    <s v="Química inorgánica para la industria y el medio ambiente"/>
    <s v="GG"/>
    <s v="GRUPO GRANDE"/>
    <s v="538G"/>
    <s v="GG de Química inorgánica para la industria y el medio ambiente"/>
    <s v="GRUPO-A"/>
    <s v="GG de Química inorgánica para la industria y el medio ambiente"/>
    <s v="2S"/>
    <n v="16508128"/>
    <s v="FERNÁNDEZ"/>
    <s v="GARBAYO"/>
    <s v="EDUARDO JACINTO"/>
    <s v="edfernan"/>
    <s v="eduardo.fernandez@unirioja.es"/>
    <n v="4.5"/>
    <n v="4.5"/>
    <n v="500"/>
    <s v="CATEDRATICO DE UNIVERSIDAD"/>
    <s v="01R"/>
    <s v="TIEMPO COMPLETO REDUCIDO"/>
    <s v="2012-09-01 00:00:00.0"/>
    <s v="null"/>
    <s v="DF100235"/>
    <s v="CATEDRÁTICO DE UNIVERSIDAD"/>
    <s v="R112"/>
    <x v="8"/>
    <n v="760"/>
    <s v="QUÍMICA INORGÁNICA"/>
  </r>
  <r>
    <x v="12"/>
    <x v="4"/>
    <n v="539"/>
    <s v="539G"/>
    <s v="GRUPO-A"/>
    <n v="8958579"/>
    <s v="Química orgánica industrial"/>
    <s v="GG"/>
    <s v="GRUPO GRANDE"/>
    <s v="539G"/>
    <s v="GG de Química orgánica industrial"/>
    <s v="GRUPO-A"/>
    <s v="GG de Química orgánica industrial"/>
    <s v="1S"/>
    <n v="8958579"/>
    <s v="RODRÍGUEZ"/>
    <s v="BARRANCO"/>
    <s v="MIGUEL ÁNGEL"/>
    <s v="miguelr"/>
    <s v="miguelangel.rodriguez@unirioja.es"/>
    <n v="4"/>
    <n v="4"/>
    <n v="500"/>
    <s v="CATEDRATICO DE UNIVERSIDAD"/>
    <s v="01R"/>
    <s v="TIEMPO COMPLETO REDUCIDO"/>
    <s v="2012-09-01 00:00:00.0"/>
    <s v="null"/>
    <s v="DF100237"/>
    <s v="CATEDRÁTICO DE UNIVERSIDAD"/>
    <s v="R112"/>
    <x v="8"/>
    <n v="765"/>
    <s v="QUÍMICA ORGÁNICA"/>
  </r>
  <r>
    <x v="12"/>
    <x v="4"/>
    <n v="539"/>
    <s v="539R"/>
    <s v="GRUPO-A1"/>
    <n v="8958579"/>
    <s v="Química orgánica industrial"/>
    <s v="GR"/>
    <s v="GRUPO REDUCIDO"/>
    <s v="539R"/>
    <s v="GR de Química orgánica industrial"/>
    <s v="GRUPO-A1"/>
    <s v="GR de Química orgánica industrial"/>
    <s v="1S"/>
    <n v="8958579"/>
    <s v="RODRÍGUEZ"/>
    <s v="BARRANCO"/>
    <s v="MIGUEL ÁNGEL"/>
    <s v="miguelr"/>
    <s v="miguelangel.rodriguez@unirioja.es"/>
    <n v="0.5"/>
    <n v="0.5"/>
    <n v="500"/>
    <s v="CATEDRATICO DE UNIVERSIDAD"/>
    <s v="01R"/>
    <s v="TIEMPO COMPLETO REDUCIDO"/>
    <s v="2012-09-01 00:00:00.0"/>
    <s v="null"/>
    <s v="DF100237"/>
    <s v="CATEDRÁTICO DE UNIVERSIDAD"/>
    <s v="R112"/>
    <x v="8"/>
    <n v="765"/>
    <s v="QUÍMICA ORGÁNICA"/>
  </r>
  <r>
    <x v="12"/>
    <x v="4"/>
    <n v="540"/>
    <s v="540G"/>
    <s v="GRUPO-A"/>
    <n v="16525570"/>
    <s v="Análisis instrumental I"/>
    <s v="GG"/>
    <s v="GRUPO GRANDE"/>
    <s v="540G"/>
    <s v="GG de Análisis instrumental I"/>
    <s v="GRUPO-A"/>
    <s v="GG de Análisis instrumental I"/>
    <s v="1S"/>
    <n v="16525570"/>
    <s v="GALLARTA"/>
    <s v="GONZÁLEZ"/>
    <s v="FÉLIX"/>
    <s v="fegallar"/>
    <s v="felix.gallarta@unirioja.es"/>
    <n v="1.6"/>
    <n v="1.6"/>
    <n v="504"/>
    <s v="PROFESOR TITULAR UNIVERSIDAD"/>
    <s v="01A"/>
    <s v="TIEMPO COMPLETO AMPLIADO"/>
    <s v="2012-09-01 00:00:00.0"/>
    <s v="null"/>
    <s v="DF32366"/>
    <s v="TITULAR DE UNIVERSIDAD"/>
    <s v="R112"/>
    <x v="8"/>
    <n v="750"/>
    <s v="QUÍMICA ANALÍTICA"/>
  </r>
  <r>
    <x v="12"/>
    <x v="4"/>
    <n v="540"/>
    <s v="540G"/>
    <s v="GRUPO-A"/>
    <n v="16544605"/>
    <s v="Análisis instrumental I"/>
    <s v="GG"/>
    <s v="GRUPO GRANDE"/>
    <s v="540G"/>
    <s v="GG de Análisis instrumental I"/>
    <s v="GRUPO-A"/>
    <s v="GG de Análisis instrumental I"/>
    <s v="1S"/>
    <n v="16544605"/>
    <s v="CABREDO"/>
    <s v="PINILLOS"/>
    <s v="SUSANA"/>
    <s v="susacapi"/>
    <s v="susana.cabredo@unirioja.es"/>
    <n v="2"/>
    <n v="2"/>
    <n v="504"/>
    <s v="PROFESOR TITULAR UNIVERSIDAD"/>
    <s v="01A"/>
    <s v="TIEMPO COMPLETO AMPLIADO"/>
    <s v="2017-09-15 00:00:00.0"/>
    <s v="null"/>
    <s v="DF32370"/>
    <s v="TITULAR DE UNIVERSIDAD"/>
    <s v="R112"/>
    <x v="8"/>
    <n v="750"/>
    <s v="QUÍMICA ANALÍTICA"/>
  </r>
  <r>
    <x v="12"/>
    <x v="4"/>
    <n v="540"/>
    <s v="540L"/>
    <s v="GRUPO-A1"/>
    <n v="16525570"/>
    <s v="Análisis instrumental I"/>
    <s v="GL"/>
    <s v="GRUPO DE LABORATORIO"/>
    <s v="540L"/>
    <s v="GL de Análisis instrumental I"/>
    <s v="GRUPO-A1"/>
    <s v="GL de Análisis instrumental I"/>
    <s v="1S"/>
    <n v="16525570"/>
    <s v="GALLARTA"/>
    <s v="GONZÁLEZ"/>
    <s v="FÉLIX"/>
    <s v="fegallar"/>
    <s v="felix.gallarta@unirioja.es"/>
    <n v="2.4"/>
    <n v="2.4"/>
    <n v="504"/>
    <s v="PROFESOR TITULAR UNIVERSIDAD"/>
    <s v="01A"/>
    <s v="TIEMPO COMPLETO AMPLIADO"/>
    <s v="2012-09-01 00:00:00.0"/>
    <s v="null"/>
    <s v="DF32366"/>
    <s v="TITULAR DE UNIVERSIDAD"/>
    <s v="R112"/>
    <x v="8"/>
    <n v="750"/>
    <s v="QUÍMICA ANALÍTICA"/>
  </r>
  <r>
    <x v="12"/>
    <x v="4"/>
    <n v="540"/>
    <s v="540L"/>
    <s v="GRUPO-A2"/>
    <n v="16544605"/>
    <s v="Análisis instrumental I"/>
    <s v="GL"/>
    <s v="GRUPO DE LABORATORIO"/>
    <s v="540L"/>
    <s v="GL de Análisis instrumental I"/>
    <s v="GRUPO-A2"/>
    <s v="GL de Análisis instrumental I"/>
    <s v="1S"/>
    <n v="16544605"/>
    <s v="CABREDO"/>
    <s v="PINILLOS"/>
    <s v="SUSANA"/>
    <s v="susacapi"/>
    <s v="susana.cabredo@unirioja.es"/>
    <n v="2.4"/>
    <n v="2.4"/>
    <n v="504"/>
    <s v="PROFESOR TITULAR UNIVERSIDAD"/>
    <s v="01A"/>
    <s v="TIEMPO COMPLETO AMPLIADO"/>
    <s v="2017-09-15 00:00:00.0"/>
    <s v="null"/>
    <s v="DF32370"/>
    <s v="TITULAR DE UNIVERSIDAD"/>
    <s v="R112"/>
    <x v="8"/>
    <n v="750"/>
    <s v="QUÍMICA ANALÍTICA"/>
  </r>
  <r>
    <x v="13"/>
    <x v="4"/>
    <n v="540"/>
    <s v="540G"/>
    <s v="GRUPO-A"/>
    <n v="16525570"/>
    <s v="Análisis instrumental I"/>
    <s v="GG"/>
    <s v="GRUPO GRANDE"/>
    <s v="540G"/>
    <s v="GG de Análisis instrumental I"/>
    <s v="GRUPO-A"/>
    <s v="GG de Análisis instrumental I"/>
    <s v="1S"/>
    <n v="16525570"/>
    <s v="GALLARTA"/>
    <s v="GONZÁLEZ"/>
    <s v="FÉLIX"/>
    <s v="fegallar"/>
    <s v="felix.gallarta@unirioja.es"/>
    <n v="1.6"/>
    <m/>
    <n v="504"/>
    <s v="PROFESOR TITULAR UNIVERSIDAD"/>
    <s v="01A"/>
    <s v="TIEMPO COMPLETO AMPLIADO"/>
    <s v="2012-09-01 00:00:00.0"/>
    <s v="null"/>
    <s v="DF32366"/>
    <s v="TITULAR DE UNIVERSIDAD"/>
    <s v="R112"/>
    <x v="8"/>
    <n v="750"/>
    <s v="QUÍMICA ANALÍTICA"/>
  </r>
  <r>
    <x v="13"/>
    <x v="4"/>
    <n v="540"/>
    <s v="540G"/>
    <s v="GRUPO-A"/>
    <n v="16544605"/>
    <s v="Análisis instrumental I"/>
    <s v="GG"/>
    <s v="GRUPO GRANDE"/>
    <s v="540G"/>
    <s v="GG de Análisis instrumental I"/>
    <s v="GRUPO-A"/>
    <s v="GG de Análisis instrumental I"/>
    <s v="1S"/>
    <n v="16544605"/>
    <s v="CABREDO"/>
    <s v="PINILLOS"/>
    <s v="SUSANA"/>
    <s v="susacapi"/>
    <s v="susana.cabredo@unirioja.es"/>
    <n v="2"/>
    <m/>
    <n v="504"/>
    <s v="PROFESOR TITULAR UNIVERSIDAD"/>
    <s v="01A"/>
    <s v="TIEMPO COMPLETO AMPLIADO"/>
    <s v="2017-09-15 00:00:00.0"/>
    <s v="null"/>
    <s v="DF32370"/>
    <s v="TITULAR DE UNIVERSIDAD"/>
    <s v="R112"/>
    <x v="8"/>
    <n v="750"/>
    <s v="QUÍMICA ANALÍTICA"/>
  </r>
  <r>
    <x v="13"/>
    <x v="4"/>
    <n v="540"/>
    <s v="540L"/>
    <s v="GRUPO-A1"/>
    <n v="16525570"/>
    <s v="Análisis instrumental I"/>
    <s v="GL"/>
    <s v="GRUPO DE LABORATORIO"/>
    <s v="540L"/>
    <s v="GL de Análisis instrumental I"/>
    <s v="GRUPO-A1"/>
    <s v="GL de Análisis instrumental I"/>
    <s v="1S"/>
    <n v="16525570"/>
    <s v="GALLARTA"/>
    <s v="GONZÁLEZ"/>
    <s v="FÉLIX"/>
    <s v="fegallar"/>
    <s v="felix.gallarta@unirioja.es"/>
    <n v="2.4"/>
    <m/>
    <n v="504"/>
    <s v="PROFESOR TITULAR UNIVERSIDAD"/>
    <s v="01A"/>
    <s v="TIEMPO COMPLETO AMPLIADO"/>
    <s v="2012-09-01 00:00:00.0"/>
    <s v="null"/>
    <s v="DF32366"/>
    <s v="TITULAR DE UNIVERSIDAD"/>
    <s v="R112"/>
    <x v="8"/>
    <n v="750"/>
    <s v="QUÍMICA ANALÍTICA"/>
  </r>
  <r>
    <x v="13"/>
    <x v="4"/>
    <n v="540"/>
    <s v="540L"/>
    <s v="GRUPO-A2"/>
    <n v="16544605"/>
    <s v="Análisis instrumental I"/>
    <s v="GL"/>
    <s v="GRUPO DE LABORATORIO"/>
    <s v="540L"/>
    <s v="GL de Análisis instrumental I"/>
    <s v="GRUPO-A2"/>
    <s v="GL de Análisis instrumental I"/>
    <s v="1S"/>
    <n v="16544605"/>
    <s v="CABREDO"/>
    <s v="PINILLOS"/>
    <s v="SUSANA"/>
    <s v="susacapi"/>
    <s v="susana.cabredo@unirioja.es"/>
    <n v="2.4"/>
    <m/>
    <n v="504"/>
    <s v="PROFESOR TITULAR UNIVERSIDAD"/>
    <s v="01A"/>
    <s v="TIEMPO COMPLETO AMPLIADO"/>
    <s v="2017-09-15 00:00:00.0"/>
    <s v="null"/>
    <s v="DF32370"/>
    <s v="TITULAR DE UNIVERSIDAD"/>
    <s v="R112"/>
    <x v="8"/>
    <n v="750"/>
    <s v="QUÍMICA ANALÍTICA"/>
  </r>
  <r>
    <x v="12"/>
    <x v="4"/>
    <n v="541"/>
    <s v="541G"/>
    <s v="GRUPO-A"/>
    <n v="13109019"/>
    <s v="Análisis instrumental II"/>
    <s v="GG"/>
    <s v="GRUPO GRANDE"/>
    <s v="541G"/>
    <s v="GG de Análisis instrumental II"/>
    <s v="GRUPO-A"/>
    <s v="GG de Análisis instrumental II"/>
    <s v="2S"/>
    <n v="13109019"/>
    <s v="PIZARRO"/>
    <s v="MILLÁN"/>
    <s v="CONSUELO"/>
    <s v="cpizarro"/>
    <s v="consuelo.pizarro@unirioja.es"/>
    <n v="3.4"/>
    <n v="3.4"/>
    <s v="A-0500"/>
    <s v="CATEDRATICO DE UNIVERSIDAD"/>
    <s v="C01"/>
    <s v="TIEMPO COMPLETO"/>
    <s v="2010-12-07 00:00:00.0"/>
    <s v="null"/>
    <s v="DF100287"/>
    <s v="CATEDRÁTICO DE UNIVERSIDAD"/>
    <s v="R112"/>
    <x v="8"/>
    <n v="750"/>
    <s v="QUÍMICA ANALÍTICA"/>
  </r>
  <r>
    <x v="12"/>
    <x v="4"/>
    <n v="541"/>
    <s v="541I"/>
    <s v="GRUPO-A1"/>
    <n v="13109019"/>
    <s v="Análisis instrumental II"/>
    <s v="GI"/>
    <s v="GRUPO DE INFORMÁTICA"/>
    <s v="541I"/>
    <s v="GI de Análisis instrumental II"/>
    <s v="GRUPO-A1"/>
    <s v="GI de Análisis instrumental II"/>
    <s v="2S"/>
    <n v="13109019"/>
    <s v="PIZARRO"/>
    <s v="MILLÁN"/>
    <s v="CONSUELO"/>
    <s v="cpizarro"/>
    <s v="consuelo.pizarro@unirioja.es"/>
    <n v="1"/>
    <n v="1"/>
    <s v="A-0500"/>
    <s v="CATEDRATICO DE UNIVERSIDAD"/>
    <s v="C01"/>
    <s v="TIEMPO COMPLETO"/>
    <s v="2010-12-07 00:00:00.0"/>
    <s v="null"/>
    <s v="DF100287"/>
    <s v="CATEDRÁTICO DE UNIVERSIDAD"/>
    <s v="R112"/>
    <x v="8"/>
    <n v="750"/>
    <s v="QUÍMICA ANALÍTICA"/>
  </r>
  <r>
    <x v="12"/>
    <x v="4"/>
    <n v="541"/>
    <s v="541I"/>
    <s v="GRUPO-A2"/>
    <n v="13109019"/>
    <s v="Análisis instrumental II"/>
    <s v="GI"/>
    <s v="GRUPO DE INFORMÁTICA"/>
    <s v="541I"/>
    <s v="GI de Análisis instrumental II"/>
    <s v="GRUPO-A2"/>
    <s v="GI de Análisis instrumental II"/>
    <s v="2S"/>
    <n v="13109019"/>
    <s v="PIZARRO"/>
    <s v="MILLÁN"/>
    <s v="CONSUELO"/>
    <s v="cpizarro"/>
    <s v="consuelo.pizarro@unirioja.es"/>
    <n v="1"/>
    <n v="1"/>
    <s v="A-0500"/>
    <s v="CATEDRATICO DE UNIVERSIDAD"/>
    <s v="C01"/>
    <s v="TIEMPO COMPLETO"/>
    <s v="2010-12-07 00:00:00.0"/>
    <s v="null"/>
    <s v="DF100287"/>
    <s v="CATEDRÁTICO DE UNIVERSIDAD"/>
    <s v="R112"/>
    <x v="8"/>
    <n v="750"/>
    <s v="QUÍMICA ANALÍTICA"/>
  </r>
  <r>
    <x v="12"/>
    <x v="4"/>
    <n v="541"/>
    <s v="541L"/>
    <s v="GRUPO-A1"/>
    <n v="13109019"/>
    <s v="Análisis instrumental II"/>
    <s v="GL"/>
    <s v="GRUPO DE LABORATORIO"/>
    <s v="541L"/>
    <s v="GL de Análisis instrumental II"/>
    <s v="GRUPO-A1"/>
    <s v="GL de Análisis instrumental II"/>
    <s v="2S"/>
    <n v="13109019"/>
    <s v="PIZARRO"/>
    <s v="MILLÁN"/>
    <s v="CONSUELO"/>
    <s v="cpizarro"/>
    <s v="consuelo.pizarro@unirioja.es"/>
    <n v="1.6"/>
    <n v="1.6"/>
    <s v="A-0500"/>
    <s v="CATEDRATICO DE UNIVERSIDAD"/>
    <s v="C01"/>
    <s v="TIEMPO COMPLETO"/>
    <s v="2010-12-07 00:00:00.0"/>
    <s v="null"/>
    <s v="DF100287"/>
    <s v="CATEDRÁTICO DE UNIVERSIDAD"/>
    <s v="R112"/>
    <x v="8"/>
    <n v="750"/>
    <s v="QUÍMICA ANALÍTICA"/>
  </r>
  <r>
    <x v="12"/>
    <x v="4"/>
    <n v="541"/>
    <s v="541L"/>
    <s v="GRUPO-A2"/>
    <n v="13109019"/>
    <s v="Análisis instrumental II"/>
    <s v="GL"/>
    <s v="GRUPO DE LABORATORIO"/>
    <s v="541L"/>
    <s v="GL de Análisis instrumental II"/>
    <s v="GRUPO-A2"/>
    <s v="GL de Análisis instrumental II"/>
    <s v="2S"/>
    <n v="13109019"/>
    <s v="PIZARRO"/>
    <s v="MILLÁN"/>
    <s v="CONSUELO"/>
    <s v="cpizarro"/>
    <s v="consuelo.pizarro@unirioja.es"/>
    <n v="1.6"/>
    <n v="1.6"/>
    <s v="A-0500"/>
    <s v="CATEDRATICO DE UNIVERSIDAD"/>
    <s v="C01"/>
    <s v="TIEMPO COMPLETO"/>
    <s v="2010-12-07 00:00:00.0"/>
    <s v="null"/>
    <s v="DF100287"/>
    <s v="CATEDRÁTICO DE UNIVERSIDAD"/>
    <s v="R112"/>
    <x v="8"/>
    <n v="750"/>
    <s v="QUÍMICA ANALÍTICA"/>
  </r>
  <r>
    <x v="13"/>
    <x v="4"/>
    <n v="541"/>
    <s v="541G"/>
    <s v="GRUPO-A"/>
    <n v="13109019"/>
    <s v="Análisis instrumental II"/>
    <s v="GG"/>
    <s v="GRUPO GRANDE"/>
    <s v="541G"/>
    <s v="GG de Análisis instrumental II"/>
    <s v="GRUPO-A"/>
    <s v="GG de Análisis instrumental II"/>
    <s v="2S"/>
    <n v="13109019"/>
    <s v="PIZARRO"/>
    <s v="MILLÁN"/>
    <s v="CONSUELO"/>
    <s v="cpizarro"/>
    <s v="consuelo.pizarro@unirioja.es"/>
    <n v="3.4"/>
    <m/>
    <s v="A-0500"/>
    <s v="CATEDRATICO DE UNIVERSIDAD"/>
    <s v="C01"/>
    <s v="TIEMPO COMPLETO"/>
    <s v="2010-12-07 00:00:00.0"/>
    <s v="null"/>
    <s v="DF100287"/>
    <s v="CATEDRÁTICO DE UNIVERSIDAD"/>
    <s v="R112"/>
    <x v="8"/>
    <n v="750"/>
    <s v="QUÍMICA ANALÍTICA"/>
  </r>
  <r>
    <x v="13"/>
    <x v="4"/>
    <n v="541"/>
    <s v="541I"/>
    <s v="GRUPO-A1"/>
    <n v="13109019"/>
    <s v="Análisis instrumental II"/>
    <s v="GI"/>
    <s v="GRUPO DE INFORMÁTICA"/>
    <s v="541I"/>
    <s v="GI de Análisis instrumental II"/>
    <s v="GRUPO-A1"/>
    <s v="GI de Análisis instrumental II"/>
    <s v="2S"/>
    <n v="13109019"/>
    <s v="PIZARRO"/>
    <s v="MILLÁN"/>
    <s v="CONSUELO"/>
    <s v="cpizarro"/>
    <s v="consuelo.pizarro@unirioja.es"/>
    <n v="1"/>
    <m/>
    <s v="A-0500"/>
    <s v="CATEDRATICO DE UNIVERSIDAD"/>
    <s v="C01"/>
    <s v="TIEMPO COMPLETO"/>
    <s v="2010-12-07 00:00:00.0"/>
    <s v="null"/>
    <s v="DF100287"/>
    <s v="CATEDRÁTICO DE UNIVERSIDAD"/>
    <s v="R112"/>
    <x v="8"/>
    <n v="750"/>
    <s v="QUÍMICA ANALÍTICA"/>
  </r>
  <r>
    <x v="13"/>
    <x v="4"/>
    <n v="541"/>
    <s v="541I"/>
    <s v="GRUPO-A2"/>
    <n v="13109019"/>
    <s v="Análisis instrumental II"/>
    <s v="GI"/>
    <s v="GRUPO DE INFORMÁTICA"/>
    <s v="541I"/>
    <s v="GI de Análisis instrumental II"/>
    <s v="GRUPO-A2"/>
    <s v="GI de Análisis instrumental II"/>
    <s v="2S"/>
    <n v="13109019"/>
    <s v="PIZARRO"/>
    <s v="MILLÁN"/>
    <s v="CONSUELO"/>
    <s v="cpizarro"/>
    <s v="consuelo.pizarro@unirioja.es"/>
    <n v="1"/>
    <m/>
    <s v="A-0500"/>
    <s v="CATEDRATICO DE UNIVERSIDAD"/>
    <s v="C01"/>
    <s v="TIEMPO COMPLETO"/>
    <s v="2010-12-07 00:00:00.0"/>
    <s v="null"/>
    <s v="DF100287"/>
    <s v="CATEDRÁTICO DE UNIVERSIDAD"/>
    <s v="R112"/>
    <x v="8"/>
    <n v="750"/>
    <s v="QUÍMICA ANALÍTICA"/>
  </r>
  <r>
    <x v="13"/>
    <x v="4"/>
    <n v="541"/>
    <s v="541L"/>
    <s v="GRUPO-A1"/>
    <n v="13109019"/>
    <s v="Análisis instrumental II"/>
    <s v="GL"/>
    <s v="GRUPO DE LABORATORIO"/>
    <s v="541L"/>
    <s v="GL de Análisis instrumental II"/>
    <s v="GRUPO-A1"/>
    <s v="GL de Análisis instrumental II"/>
    <s v="2S"/>
    <n v="13109019"/>
    <s v="PIZARRO"/>
    <s v="MILLÁN"/>
    <s v="CONSUELO"/>
    <s v="cpizarro"/>
    <s v="consuelo.pizarro@unirioja.es"/>
    <n v="1.6"/>
    <m/>
    <s v="A-0500"/>
    <s v="CATEDRATICO DE UNIVERSIDAD"/>
    <s v="C01"/>
    <s v="TIEMPO COMPLETO"/>
    <s v="2010-12-07 00:00:00.0"/>
    <s v="null"/>
    <s v="DF100287"/>
    <s v="CATEDRÁTICO DE UNIVERSIDAD"/>
    <s v="R112"/>
    <x v="8"/>
    <n v="750"/>
    <s v="QUÍMICA ANALÍTICA"/>
  </r>
  <r>
    <x v="13"/>
    <x v="4"/>
    <n v="541"/>
    <s v="541L"/>
    <s v="GRUPO-A2"/>
    <n v="13109019"/>
    <s v="Análisis instrumental II"/>
    <s v="GL"/>
    <s v="GRUPO DE LABORATORIO"/>
    <s v="541L"/>
    <s v="GL de Análisis instrumental II"/>
    <s v="GRUPO-A2"/>
    <s v="GL de Análisis instrumental II"/>
    <s v="2S"/>
    <n v="13109019"/>
    <s v="PIZARRO"/>
    <s v="MILLÁN"/>
    <s v="CONSUELO"/>
    <s v="cpizarro"/>
    <s v="consuelo.pizarro@unirioja.es"/>
    <n v="1.6"/>
    <m/>
    <s v="A-0500"/>
    <s v="CATEDRATICO DE UNIVERSIDAD"/>
    <s v="C01"/>
    <s v="TIEMPO COMPLETO"/>
    <s v="2010-12-07 00:00:00.0"/>
    <s v="null"/>
    <s v="DF100287"/>
    <s v="CATEDRÁTICO DE UNIVERSIDAD"/>
    <s v="R112"/>
    <x v="8"/>
    <n v="750"/>
    <s v="QUÍMICA ANALÍTICA"/>
  </r>
  <r>
    <x v="12"/>
    <x v="4"/>
    <n v="542"/>
    <s v="542G"/>
    <s v="GRUPO-A"/>
    <n v="16542732"/>
    <s v="Determinación estructural"/>
    <s v="GG"/>
    <s v="GRUPO GRANDE"/>
    <s v="542G"/>
    <s v="GG de Determinación estructural"/>
    <s v="GRUPO-A"/>
    <s v="GG de Determinación estructural"/>
    <s v="2S"/>
    <n v="16542732"/>
    <s v="PEREGRINA"/>
    <s v="GARCÍA"/>
    <s v="JESÚS MANUEL"/>
    <s v="pere11"/>
    <s v="jesusmanuel.peregrina@unirioja.es"/>
    <n v="2.33"/>
    <n v="2.33"/>
    <n v="500"/>
    <s v="CATEDRATICO DE UNIVERSIDAD"/>
    <s v="01R"/>
    <s v="TIEMPO COMPLETO REDUCIDO"/>
    <s v="2014-09-15 00:00:00.0"/>
    <s v="null"/>
    <s v="DF100238"/>
    <s v="CATEDRÁTICO DE UNIVERSIDAD"/>
    <s v="R112"/>
    <x v="8"/>
    <n v="765"/>
    <s v="QUÍMICA ORGÁNICA"/>
  </r>
  <r>
    <x v="12"/>
    <x v="4"/>
    <n v="542"/>
    <s v="542G"/>
    <s v="GRUPO-A"/>
    <n v="17140700"/>
    <s v="Determinación estructural"/>
    <s v="GG"/>
    <s v="GRUPO GRANDE"/>
    <s v="542G"/>
    <s v="GG de Determinación estructural"/>
    <s v="GRUPO-A"/>
    <s v="GG de Determinación estructural"/>
    <s v="2S"/>
    <n v="17140700"/>
    <s v="LALINDE"/>
    <s v="PEÑA"/>
    <s v="ELENA"/>
    <s v="elalinde"/>
    <s v="elena.lalinde@unirioja.es"/>
    <n v="1.67"/>
    <n v="1.67"/>
    <n v="500"/>
    <s v="CATEDRATICO DE UNIVERSIDAD"/>
    <s v="01R"/>
    <s v="TIEMPO COMPLETO REDUCIDO"/>
    <s v="2012-09-01 00:00:00.0"/>
    <s v="null"/>
    <s v="DF100217"/>
    <s v="CATEDRÁTICO DE UNIVERSIDAD"/>
    <s v="R112"/>
    <x v="8"/>
    <n v="760"/>
    <s v="QUÍMICA INORGÁNICA"/>
  </r>
  <r>
    <x v="12"/>
    <x v="4"/>
    <n v="542"/>
    <s v="542R"/>
    <s v="GRUPO-A1"/>
    <n v="16542732"/>
    <s v="Determinación estructural"/>
    <s v="GR"/>
    <s v="GRUPO REDUCIDO"/>
    <s v="542R"/>
    <s v="GR de Determinación estructural"/>
    <s v="GRUPO-A1"/>
    <s v="GR de Determinación estructural"/>
    <s v="2S"/>
    <n v="16542732"/>
    <s v="PEREGRINA"/>
    <s v="GARCÍA"/>
    <s v="JESÚS MANUEL"/>
    <s v="pere11"/>
    <s v="jesusmanuel.peregrina@unirioja.es"/>
    <n v="1.17"/>
    <n v="1.17"/>
    <n v="500"/>
    <s v="CATEDRATICO DE UNIVERSIDAD"/>
    <s v="01R"/>
    <s v="TIEMPO COMPLETO REDUCIDO"/>
    <s v="2014-09-15 00:00:00.0"/>
    <s v="null"/>
    <s v="DF100238"/>
    <s v="CATEDRÁTICO DE UNIVERSIDAD"/>
    <s v="R112"/>
    <x v="8"/>
    <n v="765"/>
    <s v="QUÍMICA ORGÁNICA"/>
  </r>
  <r>
    <x v="12"/>
    <x v="4"/>
    <n v="542"/>
    <s v="542R"/>
    <s v="GRUPO-A1"/>
    <n v="17140700"/>
    <s v="Determinación estructural"/>
    <s v="GR"/>
    <s v="GRUPO REDUCIDO"/>
    <s v="542R"/>
    <s v="GR de Determinación estructural"/>
    <s v="GRUPO-A1"/>
    <s v="GR de Determinación estructural"/>
    <s v="2S"/>
    <n v="17140700"/>
    <s v="LALINDE"/>
    <s v="PEÑA"/>
    <s v="ELENA"/>
    <s v="elalinde"/>
    <s v="elena.lalinde@unirioja.es"/>
    <n v="0.83"/>
    <n v="0.83"/>
    <n v="500"/>
    <s v="CATEDRATICO DE UNIVERSIDAD"/>
    <s v="01R"/>
    <s v="TIEMPO COMPLETO REDUCIDO"/>
    <s v="2012-09-01 00:00:00.0"/>
    <s v="null"/>
    <s v="DF100217"/>
    <s v="CATEDRÁTICO DE UNIVERSIDAD"/>
    <s v="R112"/>
    <x v="8"/>
    <n v="760"/>
    <s v="QUÍMICA INORGÁNICA"/>
  </r>
  <r>
    <x v="13"/>
    <x v="4"/>
    <n v="542"/>
    <s v="542G"/>
    <s v="GRUPO-A"/>
    <n v="16542732"/>
    <s v="Determinación estructural"/>
    <s v="GG"/>
    <s v="GRUPO GRANDE"/>
    <s v="542G"/>
    <s v="GG de Determinación estructural"/>
    <s v="GRUPO-A"/>
    <s v="GG de Determinación estructural"/>
    <s v="2S"/>
    <n v="16542732"/>
    <s v="PEREGRINA"/>
    <s v="GARCÍA"/>
    <s v="JESÚS MANUEL"/>
    <s v="pere11"/>
    <s v="jesusmanuel.peregrina@unirioja.es"/>
    <n v="2.33"/>
    <m/>
    <n v="500"/>
    <s v="CATEDRATICO DE UNIVERSIDAD"/>
    <s v="01R"/>
    <s v="TIEMPO COMPLETO REDUCIDO"/>
    <s v="2014-09-15 00:00:00.0"/>
    <s v="null"/>
    <s v="DF100238"/>
    <s v="CATEDRÁTICO DE UNIVERSIDAD"/>
    <s v="R112"/>
    <x v="8"/>
    <n v="765"/>
    <s v="QUÍMICA ORGÁNICA"/>
  </r>
  <r>
    <x v="13"/>
    <x v="4"/>
    <n v="542"/>
    <s v="542G"/>
    <s v="GRUPO-A"/>
    <n v="17140700"/>
    <s v="Determinación estructural"/>
    <s v="GG"/>
    <s v="GRUPO GRANDE"/>
    <s v="542G"/>
    <s v="GG de Determinación estructural"/>
    <s v="GRUPO-A"/>
    <s v="GG de Determinación estructural"/>
    <s v="2S"/>
    <n v="17140700"/>
    <s v="LALINDE"/>
    <s v="PEÑA"/>
    <s v="ELENA"/>
    <s v="elalinde"/>
    <s v="elena.lalinde@unirioja.es"/>
    <n v="1.67"/>
    <m/>
    <n v="500"/>
    <s v="CATEDRATICO DE UNIVERSIDAD"/>
    <s v="01R"/>
    <s v="TIEMPO COMPLETO REDUCIDO"/>
    <s v="2012-09-01 00:00:00.0"/>
    <s v="null"/>
    <s v="DF100217"/>
    <s v="CATEDRÁTICO DE UNIVERSIDAD"/>
    <s v="R112"/>
    <x v="8"/>
    <n v="760"/>
    <s v="QUÍMICA INORGÁNICA"/>
  </r>
  <r>
    <x v="13"/>
    <x v="4"/>
    <n v="542"/>
    <s v="542R"/>
    <s v="GRUPO-A1"/>
    <n v="16542732"/>
    <s v="Determinación estructural"/>
    <s v="GR"/>
    <s v="GRUPO REDUCIDO"/>
    <s v="542R"/>
    <s v="GR de Determinación estructural"/>
    <s v="GRUPO-A1"/>
    <s v="GR de Determinación estructural"/>
    <s v="2S"/>
    <n v="16542732"/>
    <s v="PEREGRINA"/>
    <s v="GARCÍA"/>
    <s v="JESÚS MANUEL"/>
    <s v="pere11"/>
    <s v="jesusmanuel.peregrina@unirioja.es"/>
    <n v="1.17"/>
    <m/>
    <n v="500"/>
    <s v="CATEDRATICO DE UNIVERSIDAD"/>
    <s v="01R"/>
    <s v="TIEMPO COMPLETO REDUCIDO"/>
    <s v="2014-09-15 00:00:00.0"/>
    <s v="null"/>
    <s v="DF100238"/>
    <s v="CATEDRÁTICO DE UNIVERSIDAD"/>
    <s v="R112"/>
    <x v="8"/>
    <n v="765"/>
    <s v="QUÍMICA ORGÁNICA"/>
  </r>
  <r>
    <x v="13"/>
    <x v="4"/>
    <n v="542"/>
    <s v="542R"/>
    <s v="GRUPO-A1"/>
    <n v="17140700"/>
    <s v="Determinación estructural"/>
    <s v="GR"/>
    <s v="GRUPO REDUCIDO"/>
    <s v="542R"/>
    <s v="GR de Determinación estructural"/>
    <s v="GRUPO-A1"/>
    <s v="GR de Determinación estructural"/>
    <s v="2S"/>
    <n v="17140700"/>
    <s v="LALINDE"/>
    <s v="PEÑA"/>
    <s v="ELENA"/>
    <s v="elalinde"/>
    <s v="elena.lalinde@unirioja.es"/>
    <n v="0.83"/>
    <m/>
    <n v="500"/>
    <s v="CATEDRATICO DE UNIVERSIDAD"/>
    <s v="01R"/>
    <s v="TIEMPO COMPLETO REDUCIDO"/>
    <s v="2012-09-01 00:00:00.0"/>
    <s v="null"/>
    <s v="DF100217"/>
    <s v="CATEDRÁTICO DE UNIVERSIDAD"/>
    <s v="R112"/>
    <x v="8"/>
    <n v="760"/>
    <s v="QUÍMICA INORGÁNICA"/>
  </r>
  <r>
    <x v="13"/>
    <x v="4"/>
    <n v="543"/>
    <s v="543G"/>
    <s v="GRUPO-A"/>
    <n v="690684"/>
    <s v="Microbiología enológica"/>
    <s v="GG"/>
    <s v="GRUPO GRANDE"/>
    <s v="543G"/>
    <s v="GG de Microbiología enológica"/>
    <s v="GRUPO-A"/>
    <s v="GG de Microbiología enológica"/>
    <s v="1S"/>
    <n v="690684"/>
    <s v="DIZY"/>
    <s v="SOTO"/>
    <s v="MARTA Mª INÉS"/>
    <s v="madizy"/>
    <s v="marta.dizy@unirioja.es"/>
    <n v="1.5"/>
    <n v="1.5"/>
    <n v="504"/>
    <s v="PROFESOR TITULAR UNIVERSIDAD"/>
    <s v="01R"/>
    <s v="TIEMPO COMPLETO REDUCIDO"/>
    <s v="2017-09-15 00:00:00.0"/>
    <s v="null"/>
    <s v="DF348"/>
    <s v="TITULAR DE UNIVERSIDAD"/>
    <s v="R101"/>
    <x v="4"/>
    <n v="60"/>
    <s v="BIOQUÍMICA Y BIOLOGÍA MOLECULAR"/>
  </r>
  <r>
    <x v="13"/>
    <x v="4"/>
    <n v="543"/>
    <s v="543G"/>
    <s v="GRUPO-A"/>
    <n v="5625302"/>
    <s v="Microbiología enológica"/>
    <s v="GG"/>
    <s v="GRUPO GRANDE"/>
    <s v="543G"/>
    <s v="GG de Microbiología enológica"/>
    <s v="GRUPO-A"/>
    <s v="GG de Microbiología enológica"/>
    <s v="1S"/>
    <n v="5625302"/>
    <s v="TORRES"/>
    <s v="MANRIQUE"/>
    <s v="CARMEN"/>
    <s v="catorres"/>
    <s v="carmen.torres@unirioja.es"/>
    <n v="1.4"/>
    <n v="1.4"/>
    <n v="500"/>
    <s v="CATEDRATICO DE UNIVERSIDAD"/>
    <s v="01R"/>
    <s v="TIEMPO COMPLETO REDUCIDO"/>
    <s v="2014-09-15 00:00:00.0"/>
    <s v="null"/>
    <s v="DF100139"/>
    <s v="CATEDRATICO DE UNIVERSIDAD"/>
    <s v="R101"/>
    <x v="4"/>
    <n v="60"/>
    <s v="BIOQUÍMICA Y BIOLOGÍA MOLECULAR"/>
  </r>
  <r>
    <x v="13"/>
    <x v="4"/>
    <n v="543"/>
    <s v="543G"/>
    <s v="GRUPO-A"/>
    <n v="16552787"/>
    <s v="Microbiología enológica"/>
    <s v="GG"/>
    <s v="GRUPO GRANDE"/>
    <s v="543G"/>
    <s v="GG de Microbiología enológica"/>
    <s v="GRUPO-A"/>
    <s v="GG de Microbiología enológica"/>
    <s v="1S"/>
    <n v="16552787"/>
    <s v="TENORIO"/>
    <s v="RODRÍGUEZ"/>
    <s v="CARMEN"/>
    <s v="catenori"/>
    <s v="carmen.tenorio@unirioja.es"/>
    <n v="0.7"/>
    <n v="0.7"/>
    <n v="504"/>
    <s v="PROFESOR TITULAR UNIVERSIDAD"/>
    <s v="01R"/>
    <s v="TIEMPO COMPLETO REDUCIDO"/>
    <s v="2018-09-17 00:00:00.0"/>
    <s v="null"/>
    <s v="DF100263"/>
    <s v="PROFESOR TITULAR DE UNIVERSIDAD"/>
    <s v="R101"/>
    <x v="4"/>
    <n v="60"/>
    <s v="BIOQUÍMICA Y BIOLOGÍA MOLECULAR"/>
  </r>
  <r>
    <x v="13"/>
    <x v="4"/>
    <n v="543"/>
    <s v="543L"/>
    <s v="GRUPO-A1"/>
    <n v="690684"/>
    <s v="Microbiología enológica"/>
    <s v="GL"/>
    <s v="GRUPO DE LABORATORIO"/>
    <s v="543L"/>
    <s v="GL de Microbiología enológica"/>
    <s v="GRUPO-A1"/>
    <s v="GL de Microbiología enológica"/>
    <s v="1S"/>
    <n v="690684"/>
    <s v="DIZY"/>
    <s v="SOTO"/>
    <s v="MARTA Mª INÉS"/>
    <s v="madizy"/>
    <s v="marta.dizy@unirioja.es"/>
    <n v="1"/>
    <n v="1"/>
    <n v="504"/>
    <s v="PROFESOR TITULAR UNIVERSIDAD"/>
    <s v="01R"/>
    <s v="TIEMPO COMPLETO REDUCIDO"/>
    <s v="2017-09-15 00:00:00.0"/>
    <s v="null"/>
    <s v="DF348"/>
    <s v="TITULAR DE UNIVERSIDAD"/>
    <s v="R101"/>
    <x v="4"/>
    <n v="60"/>
    <s v="BIOQUÍMICA Y BIOLOGÍA MOLECULAR"/>
  </r>
  <r>
    <x v="13"/>
    <x v="4"/>
    <n v="543"/>
    <s v="543L"/>
    <s v="GRUPO-A1"/>
    <n v="16552787"/>
    <s v="Microbiología enológica"/>
    <s v="GL"/>
    <s v="GRUPO DE LABORATORIO"/>
    <s v="543L"/>
    <s v="GL de Microbiología enológica"/>
    <s v="GRUPO-A1"/>
    <s v="GL de Microbiología enológica"/>
    <s v="1S"/>
    <n v="16552787"/>
    <s v="TENORIO"/>
    <s v="RODRÍGUEZ"/>
    <s v="CARMEN"/>
    <s v="catenori"/>
    <s v="carmen.tenorio@unirioja.es"/>
    <n v="1.1000000000000001"/>
    <n v="1.1000000000000001"/>
    <n v="504"/>
    <s v="PROFESOR TITULAR UNIVERSIDAD"/>
    <s v="01R"/>
    <s v="TIEMPO COMPLETO REDUCIDO"/>
    <s v="2018-09-17 00:00:00.0"/>
    <s v="null"/>
    <s v="DF100263"/>
    <s v="PROFESOR TITULAR DE UNIVERSIDAD"/>
    <s v="R101"/>
    <x v="4"/>
    <n v="60"/>
    <s v="BIOQUÍMICA Y BIOLOGÍA MOLECULAR"/>
  </r>
  <r>
    <x v="13"/>
    <x v="4"/>
    <n v="543"/>
    <s v="543L"/>
    <s v="GRUPO-A2"/>
    <n v="690684"/>
    <s v="Microbiología enológica"/>
    <s v="GL"/>
    <s v="GRUPO DE LABORATORIO"/>
    <s v="543L"/>
    <s v="GL de Microbiología enológica"/>
    <s v="GRUPO-A2"/>
    <s v="GL de Microbiología enológica"/>
    <s v="1S"/>
    <n v="690684"/>
    <s v="DIZY"/>
    <s v="SOTO"/>
    <s v="MARTA Mª INÉS"/>
    <s v="madizy"/>
    <s v="marta.dizy@unirioja.es"/>
    <n v="1"/>
    <n v="1"/>
    <n v="504"/>
    <s v="PROFESOR TITULAR UNIVERSIDAD"/>
    <s v="01R"/>
    <s v="TIEMPO COMPLETO REDUCIDO"/>
    <s v="2017-09-15 00:00:00.0"/>
    <s v="null"/>
    <s v="DF348"/>
    <s v="TITULAR DE UNIVERSIDAD"/>
    <s v="R101"/>
    <x v="4"/>
    <n v="60"/>
    <s v="BIOQUÍMICA Y BIOLOGÍA MOLECULAR"/>
  </r>
  <r>
    <x v="13"/>
    <x v="4"/>
    <n v="543"/>
    <s v="543L"/>
    <s v="GRUPO-A2"/>
    <n v="16552787"/>
    <s v="Microbiología enológica"/>
    <s v="GL"/>
    <s v="GRUPO DE LABORATORIO"/>
    <s v="543L"/>
    <s v="GL de Microbiología enológica"/>
    <s v="GRUPO-A2"/>
    <s v="GL de Microbiología enológica"/>
    <s v="1S"/>
    <n v="16552787"/>
    <s v="TENORIO"/>
    <s v="RODRÍGUEZ"/>
    <s v="CARMEN"/>
    <s v="catenori"/>
    <s v="carmen.tenorio@unirioja.es"/>
    <n v="1.1000000000000001"/>
    <n v="1.1000000000000001"/>
    <n v="504"/>
    <s v="PROFESOR TITULAR UNIVERSIDAD"/>
    <s v="01R"/>
    <s v="TIEMPO COMPLETO REDUCIDO"/>
    <s v="2018-09-17 00:00:00.0"/>
    <s v="null"/>
    <s v="DF100263"/>
    <s v="PROFESOR TITULAR DE UNIVERSIDAD"/>
    <s v="R101"/>
    <x v="4"/>
    <n v="60"/>
    <s v="BIOQUÍMICA Y BIOLOGÍA MOLECULAR"/>
  </r>
  <r>
    <x v="13"/>
    <x v="4"/>
    <n v="543"/>
    <s v="543R"/>
    <s v="GRUPO-A1"/>
    <n v="16552787"/>
    <s v="Microbiología enológica"/>
    <s v="GR"/>
    <s v="GRUPO REDUCIDO"/>
    <s v="543R"/>
    <s v="GR de Microbiología enológica"/>
    <s v="GRUPO-A1"/>
    <s v="GR de Microbiología enológica"/>
    <s v="1S"/>
    <n v="16552787"/>
    <s v="TENORIO"/>
    <s v="RODRÍGUEZ"/>
    <s v="CARMEN"/>
    <s v="catenori"/>
    <s v="carmen.tenorio@unirioja.es"/>
    <n v="0.3"/>
    <n v="0.3"/>
    <n v="504"/>
    <s v="PROFESOR TITULAR UNIVERSIDAD"/>
    <s v="01R"/>
    <s v="TIEMPO COMPLETO REDUCIDO"/>
    <s v="2018-09-17 00:00:00.0"/>
    <s v="null"/>
    <s v="DF100263"/>
    <s v="PROFESOR TITULAR DE UNIVERSIDAD"/>
    <s v="R101"/>
    <x v="4"/>
    <n v="60"/>
    <s v="BIOQUÍMICA Y BIOLOGÍA MOLECULAR"/>
  </r>
  <r>
    <x v="14"/>
    <x v="4"/>
    <n v="543"/>
    <s v="543G"/>
    <s v="GRUPO-A"/>
    <n v="690684"/>
    <s v="Microbiología enológica"/>
    <s v="GG"/>
    <s v="GRUPO GRANDE"/>
    <s v="543G"/>
    <s v="GG de Microbiología enológica"/>
    <s v="GRUPO-A"/>
    <s v="GG de Microbiología enológica"/>
    <s v="1S"/>
    <n v="690684"/>
    <s v="DIZY"/>
    <s v="SOTO"/>
    <s v="MARTA Mª INÉS"/>
    <s v="madizy"/>
    <s v="marta.dizy@unirioja.es"/>
    <n v="1.5"/>
    <m/>
    <n v="504"/>
    <s v="PROFESOR TITULAR UNIVERSIDAD"/>
    <s v="01R"/>
    <s v="TIEMPO COMPLETO REDUCIDO"/>
    <s v="2017-09-15 00:00:00.0"/>
    <s v="null"/>
    <s v="DF348"/>
    <s v="TITULAR DE UNIVERSIDAD"/>
    <s v="R101"/>
    <x v="4"/>
    <n v="60"/>
    <s v="BIOQUÍMICA Y BIOLOGÍA MOLECULAR"/>
  </r>
  <r>
    <x v="14"/>
    <x v="4"/>
    <n v="543"/>
    <s v="543G"/>
    <s v="GRUPO-A"/>
    <n v="5625302"/>
    <s v="Microbiología enológica"/>
    <s v="GG"/>
    <s v="GRUPO GRANDE"/>
    <s v="543G"/>
    <s v="GG de Microbiología enológica"/>
    <s v="GRUPO-A"/>
    <s v="GG de Microbiología enológica"/>
    <s v="1S"/>
    <n v="5625302"/>
    <s v="TORRES"/>
    <s v="MANRIQUE"/>
    <s v="CARMEN"/>
    <s v="catorres"/>
    <s v="carmen.torres@unirioja.es"/>
    <n v="1.4"/>
    <m/>
    <n v="500"/>
    <s v="CATEDRATICO DE UNIVERSIDAD"/>
    <s v="01R"/>
    <s v="TIEMPO COMPLETO REDUCIDO"/>
    <s v="2014-09-15 00:00:00.0"/>
    <s v="null"/>
    <s v="DF100139"/>
    <s v="CATEDRATICO DE UNIVERSIDAD"/>
    <s v="R101"/>
    <x v="4"/>
    <n v="60"/>
    <s v="BIOQUÍMICA Y BIOLOGÍA MOLECULAR"/>
  </r>
  <r>
    <x v="14"/>
    <x v="4"/>
    <n v="543"/>
    <s v="543G"/>
    <s v="GRUPO-A"/>
    <n v="16552787"/>
    <s v="Microbiología enológica"/>
    <s v="GG"/>
    <s v="GRUPO GRANDE"/>
    <s v="543G"/>
    <s v="GG de Microbiología enológica"/>
    <s v="GRUPO-A"/>
    <s v="GG de Microbiología enológica"/>
    <s v="1S"/>
    <n v="16552787"/>
    <s v="TENORIO"/>
    <s v="RODRÍGUEZ"/>
    <s v="CARMEN"/>
    <s v="catenori"/>
    <s v="carmen.tenorio@unirioja.es"/>
    <n v="0.7"/>
    <m/>
    <n v="504"/>
    <s v="PROFESOR TITULAR UNIVERSIDAD"/>
    <s v="01R"/>
    <s v="TIEMPO COMPLETO REDUCIDO"/>
    <s v="2018-09-17 00:00:00.0"/>
    <s v="null"/>
    <s v="DF100263"/>
    <s v="PROFESOR TITULAR DE UNIVERSIDAD"/>
    <s v="R101"/>
    <x v="4"/>
    <n v="60"/>
    <s v="BIOQUÍMICA Y BIOLOGÍA MOLECULAR"/>
  </r>
  <r>
    <x v="14"/>
    <x v="4"/>
    <n v="543"/>
    <s v="543L"/>
    <s v="GRUPO-A1"/>
    <n v="690684"/>
    <s v="Microbiología enológica"/>
    <s v="GL"/>
    <s v="GRUPO DE LABORATORIO"/>
    <s v="543L"/>
    <s v="GL de Microbiología enológica"/>
    <s v="GRUPO-A1"/>
    <s v="GL de Microbiología enológica"/>
    <s v="1S"/>
    <n v="690684"/>
    <s v="DIZY"/>
    <s v="SOTO"/>
    <s v="MARTA Mª INÉS"/>
    <s v="madizy"/>
    <s v="marta.dizy@unirioja.es"/>
    <n v="1"/>
    <m/>
    <n v="504"/>
    <s v="PROFESOR TITULAR UNIVERSIDAD"/>
    <s v="01R"/>
    <s v="TIEMPO COMPLETO REDUCIDO"/>
    <s v="2017-09-15 00:00:00.0"/>
    <s v="null"/>
    <s v="DF348"/>
    <s v="TITULAR DE UNIVERSIDAD"/>
    <s v="R101"/>
    <x v="4"/>
    <n v="60"/>
    <s v="BIOQUÍMICA Y BIOLOGÍA MOLECULAR"/>
  </r>
  <r>
    <x v="14"/>
    <x v="4"/>
    <n v="543"/>
    <s v="543L"/>
    <s v="GRUPO-A1"/>
    <n v="16552787"/>
    <s v="Microbiología enológica"/>
    <s v="GL"/>
    <s v="GRUPO DE LABORATORIO"/>
    <s v="543L"/>
    <s v="GL de Microbiología enológica"/>
    <s v="GRUPO-A1"/>
    <s v="GL de Microbiología enológica"/>
    <s v="1S"/>
    <n v="16552787"/>
    <s v="TENORIO"/>
    <s v="RODRÍGUEZ"/>
    <s v="CARMEN"/>
    <s v="catenori"/>
    <s v="carmen.tenorio@unirioja.es"/>
    <n v="1.1000000000000001"/>
    <m/>
    <n v="504"/>
    <s v="PROFESOR TITULAR UNIVERSIDAD"/>
    <s v="01R"/>
    <s v="TIEMPO COMPLETO REDUCIDO"/>
    <s v="2018-09-17 00:00:00.0"/>
    <s v="null"/>
    <s v="DF100263"/>
    <s v="PROFESOR TITULAR DE UNIVERSIDAD"/>
    <s v="R101"/>
    <x v="4"/>
    <n v="60"/>
    <s v="BIOQUÍMICA Y BIOLOGÍA MOLECULAR"/>
  </r>
  <r>
    <x v="14"/>
    <x v="4"/>
    <n v="543"/>
    <s v="543L"/>
    <s v="GRUPO-A2"/>
    <n v="690684"/>
    <s v="Microbiología enológica"/>
    <s v="GL"/>
    <s v="GRUPO DE LABORATORIO"/>
    <s v="543L"/>
    <s v="GL de Microbiología enológica"/>
    <s v="GRUPO-A2"/>
    <s v="GL de Microbiología enológica"/>
    <s v="1S"/>
    <n v="690684"/>
    <s v="DIZY"/>
    <s v="SOTO"/>
    <s v="MARTA Mª INÉS"/>
    <s v="madizy"/>
    <s v="marta.dizy@unirioja.es"/>
    <n v="1"/>
    <m/>
    <n v="504"/>
    <s v="PROFESOR TITULAR UNIVERSIDAD"/>
    <s v="01R"/>
    <s v="TIEMPO COMPLETO REDUCIDO"/>
    <s v="2017-09-15 00:00:00.0"/>
    <s v="null"/>
    <s v="DF348"/>
    <s v="TITULAR DE UNIVERSIDAD"/>
    <s v="R101"/>
    <x v="4"/>
    <n v="60"/>
    <s v="BIOQUÍMICA Y BIOLOGÍA MOLECULAR"/>
  </r>
  <r>
    <x v="14"/>
    <x v="4"/>
    <n v="543"/>
    <s v="543L"/>
    <s v="GRUPO-A2"/>
    <n v="16552787"/>
    <s v="Microbiología enológica"/>
    <s v="GL"/>
    <s v="GRUPO DE LABORATORIO"/>
    <s v="543L"/>
    <s v="GL de Microbiología enológica"/>
    <s v="GRUPO-A2"/>
    <s v="GL de Microbiología enológica"/>
    <s v="1S"/>
    <n v="16552787"/>
    <s v="TENORIO"/>
    <s v="RODRÍGUEZ"/>
    <s v="CARMEN"/>
    <s v="catenori"/>
    <s v="carmen.tenorio@unirioja.es"/>
    <n v="1.1000000000000001"/>
    <m/>
    <n v="504"/>
    <s v="PROFESOR TITULAR UNIVERSIDAD"/>
    <s v="01R"/>
    <s v="TIEMPO COMPLETO REDUCIDO"/>
    <s v="2018-09-17 00:00:00.0"/>
    <s v="null"/>
    <s v="DF100263"/>
    <s v="PROFESOR TITULAR DE UNIVERSIDAD"/>
    <s v="R101"/>
    <x v="4"/>
    <n v="60"/>
    <s v="BIOQUÍMICA Y BIOLOGÍA MOLECULAR"/>
  </r>
  <r>
    <x v="14"/>
    <x v="4"/>
    <n v="543"/>
    <s v="543R"/>
    <s v="GRUPO-A1"/>
    <n v="16552787"/>
    <s v="Microbiología enológica"/>
    <s v="GR"/>
    <s v="GRUPO REDUCIDO"/>
    <s v="543R"/>
    <s v="GR de Microbiología enológica"/>
    <s v="GRUPO-A1"/>
    <s v="GR de Microbiología enológica"/>
    <s v="1S"/>
    <n v="16552787"/>
    <s v="TENORIO"/>
    <s v="RODRÍGUEZ"/>
    <s v="CARMEN"/>
    <s v="catenori"/>
    <s v="carmen.tenorio@unirioja.es"/>
    <n v="0.3"/>
    <m/>
    <n v="504"/>
    <s v="PROFESOR TITULAR UNIVERSIDAD"/>
    <s v="01R"/>
    <s v="TIEMPO COMPLETO REDUCIDO"/>
    <s v="2018-09-17 00:00:00.0"/>
    <s v="null"/>
    <s v="DF100263"/>
    <s v="PROFESOR TITULAR DE UNIVERSIDAD"/>
    <s v="R101"/>
    <x v="4"/>
    <n v="60"/>
    <s v="BIOQUÍMICA Y BIOLOGÍA MOLECULAR"/>
  </r>
  <r>
    <x v="13"/>
    <x v="4"/>
    <n v="544"/>
    <s v="544G"/>
    <s v="GRUPO-A"/>
    <n v="7859589"/>
    <s v="Análisis sensorial"/>
    <s v="GG"/>
    <s v="GRUPO GRANDE"/>
    <s v="544G"/>
    <s v="GG de Análisis sensorial"/>
    <s v="GRUPO-A"/>
    <s v="GG de Análisis sensorial"/>
    <s v="AN"/>
    <n v="7859589"/>
    <s v="PALACIOS"/>
    <s v="GARCÍA"/>
    <s v="ANTONIO TOMÁS"/>
    <s v="anpalaga"/>
    <s v="antonio-tomas.palacios@unirioja.es"/>
    <n v="2"/>
    <n v="2"/>
    <n v="532"/>
    <s v="LABORAL DOCENTE-ASOCIADO"/>
    <s v="P06"/>
    <s v="TIEMPO PARCIAL (6+6 HORAS)"/>
    <s v="2015-09-15 00:00:00.0"/>
    <s v="2019-09-14 00:00:00.0"/>
    <s v="PI101016"/>
    <s v="PROFESOR ASOCIADO"/>
    <s v="R101"/>
    <x v="4"/>
    <n v="780"/>
    <s v="TECNOLOGÍA DE ALIMENTOS"/>
  </r>
  <r>
    <x v="13"/>
    <x v="4"/>
    <n v="544"/>
    <s v="544G"/>
    <s v="GRUPO-A"/>
    <n v="16580683"/>
    <s v="Análisis sensorial"/>
    <s v="GG"/>
    <s v="GRUPO GRANDE"/>
    <s v="544G"/>
    <s v="GG de Análisis sensorial"/>
    <s v="GRUPO-A"/>
    <s v="GG de Análisis sensorial"/>
    <s v="AN"/>
    <n v="16580683"/>
    <s v="LÓPEZ"/>
    <s v="ALFARO"/>
    <s v="ISABEL"/>
    <s v="islopez"/>
    <s v="isabel.lopez@unirioja.es"/>
    <n v="0"/>
    <n v="0"/>
    <n v="536"/>
    <s v="PROFESOR INTERINO"/>
    <s v="C01"/>
    <s v="TIEMPO COMPLETO"/>
    <s v="2015-09-15 00:00:00.0"/>
    <s v="null"/>
    <s v="PI101014"/>
    <s v="PROFESOR CONTRATADO INTERINO"/>
    <s v="R101"/>
    <x v="4"/>
    <n v="780"/>
    <s v="TECNOLOGÍA DE ALIMENTOS"/>
  </r>
  <r>
    <x v="13"/>
    <x v="4"/>
    <n v="544"/>
    <s v="544L"/>
    <s v="GRUPO-A1"/>
    <n v="7859589"/>
    <s v="Análisis sensorial"/>
    <s v="GL"/>
    <s v="GRUPO DE LABORATORIO"/>
    <s v="544L"/>
    <s v="GL de Análisis sensorial"/>
    <s v="GRUPO-A1"/>
    <s v="GL de Análisis sensorial"/>
    <s v="AN"/>
    <n v="7859589"/>
    <s v="PALACIOS"/>
    <s v="GARCÍA"/>
    <s v="ANTONIO TOMÁS"/>
    <s v="anpalaga"/>
    <s v="antonio-tomas.palacios@unirioja.es"/>
    <n v="1"/>
    <n v="1"/>
    <n v="532"/>
    <s v="LABORAL DOCENTE-ASOCIADO"/>
    <s v="P06"/>
    <s v="TIEMPO PARCIAL (6+6 HORAS)"/>
    <s v="2015-09-15 00:00:00.0"/>
    <s v="2019-09-14 00:00:00.0"/>
    <s v="PI101016"/>
    <s v="PROFESOR ASOCIADO"/>
    <s v="R101"/>
    <x v="4"/>
    <n v="780"/>
    <s v="TECNOLOGÍA DE ALIMENTOS"/>
  </r>
  <r>
    <x v="13"/>
    <x v="4"/>
    <n v="544"/>
    <s v="544L"/>
    <s v="GRUPO-A1"/>
    <n v="13152345"/>
    <s v="Análisis sensorial"/>
    <s v="GL"/>
    <s v="GRUPO DE LABORATORIO"/>
    <s v="544L"/>
    <s v="GL de Análisis sensorial"/>
    <s v="GRUPO-A1"/>
    <s v="GL de Análisis sensorial"/>
    <s v="AN"/>
    <n v="13152345"/>
    <s v="GONZÁLEZ"/>
    <s v="MARCOS"/>
    <s v="DAVID"/>
    <s v="davgonzmarc"/>
    <s v="david.gonzalez@unirioja.es"/>
    <n v="1.25"/>
    <n v="1.25"/>
    <n v="532"/>
    <s v="LABORAL DOCENTE-ASOCIADO"/>
    <s v="P03"/>
    <s v="TIEMPO PARCIAL (3+3 HORAS)"/>
    <s v="2019-03-02 00:00:00.0"/>
    <s v="2019-09-14 00:00:00.0"/>
    <s v="PI101412"/>
    <s v="PROFESOR ASOCIADO"/>
    <s v="R101"/>
    <x v="4"/>
    <n v="780"/>
    <s v="TECNOLOGÍA DE ALIMENTOS"/>
  </r>
  <r>
    <x v="13"/>
    <x v="4"/>
    <n v="544"/>
    <s v="544L"/>
    <s v="GRUPO-A1"/>
    <n v="16580683"/>
    <s v="Análisis sensorial"/>
    <s v="GL"/>
    <s v="GRUPO DE LABORATORIO"/>
    <s v="544L"/>
    <s v="GL de Análisis sensorial"/>
    <s v="GRUPO-A1"/>
    <s v="GL de Análisis sensorial"/>
    <s v="AN"/>
    <n v="16580683"/>
    <s v="LÓPEZ"/>
    <s v="ALFARO"/>
    <s v="ISABEL"/>
    <s v="islopez"/>
    <s v="isabel.lopez@unirioja.es"/>
    <n v="3.75"/>
    <n v="3.75"/>
    <n v="536"/>
    <s v="PROFESOR INTERINO"/>
    <s v="C01"/>
    <s v="TIEMPO COMPLETO"/>
    <s v="2015-09-15 00:00:00.0"/>
    <s v="null"/>
    <s v="PI101014"/>
    <s v="PROFESOR CONTRATADO INTERINO"/>
    <s v="R101"/>
    <x v="4"/>
    <n v="780"/>
    <s v="TECNOLOGÍA DE ALIMENTOS"/>
  </r>
  <r>
    <x v="13"/>
    <x v="4"/>
    <n v="544"/>
    <s v="544L"/>
    <s v="GRUPO-A1"/>
    <n v="16587648"/>
    <s v="Análisis sensorial"/>
    <s v="GL"/>
    <s v="GRUPO DE LABORATORIO"/>
    <s v="544L"/>
    <s v="GL de Análisis sensorial"/>
    <s v="GRUPO-A1"/>
    <s v="GL de Análisis sensorial"/>
    <s v="AN"/>
    <n v="16587648"/>
    <s v="GONZÁLEZ"/>
    <s v="ARENZANA"/>
    <s v="LUCÍA"/>
    <s v="lugonza"/>
    <s v="lucia.gonzalez@unirioja.es"/>
    <n v="1"/>
    <n v="1"/>
    <n v="536"/>
    <s v="PROFESOR INTERINO"/>
    <s v="P05"/>
    <s v="TIEMPO PARCIAL (5+5 HORAS)"/>
    <s v="2019-03-02 00:00:00.0"/>
    <s v="2019-09-14 00:00:00.0"/>
    <s v="PI101425"/>
    <s v="PROFESOR CONTRATADO INTERINO"/>
    <s v="R101"/>
    <x v="4"/>
    <n v="780"/>
    <s v="TECNOLOGÍA DE ALIMENTOS"/>
  </r>
  <r>
    <x v="13"/>
    <x v="4"/>
    <n v="544"/>
    <s v="544L"/>
    <s v="GRUPO-A2"/>
    <n v="7859589"/>
    <s v="Análisis sensorial"/>
    <s v="GL"/>
    <s v="GRUPO DE LABORATORIO"/>
    <s v="544L"/>
    <s v="GL de Análisis sensorial"/>
    <s v="GRUPO-A2"/>
    <s v="GL de Análisis sensorial"/>
    <s v="AN"/>
    <n v="7859589"/>
    <s v="PALACIOS"/>
    <s v="GARCÍA"/>
    <s v="ANTONIO TOMÁS"/>
    <s v="anpalaga"/>
    <s v="antonio-tomas.palacios@unirioja.es"/>
    <n v="1"/>
    <n v="1"/>
    <n v="532"/>
    <s v="LABORAL DOCENTE-ASOCIADO"/>
    <s v="P06"/>
    <s v="TIEMPO PARCIAL (6+6 HORAS)"/>
    <s v="2015-09-15 00:00:00.0"/>
    <s v="2019-09-14 00:00:00.0"/>
    <s v="PI101016"/>
    <s v="PROFESOR ASOCIADO"/>
    <s v="R101"/>
    <x v="4"/>
    <n v="780"/>
    <s v="TECNOLOGÍA DE ALIMENTOS"/>
  </r>
  <r>
    <x v="13"/>
    <x v="4"/>
    <n v="544"/>
    <s v="544L"/>
    <s v="GRUPO-A2"/>
    <n v="13152345"/>
    <s v="Análisis sensorial"/>
    <s v="GL"/>
    <s v="GRUPO DE LABORATORIO"/>
    <s v="544L"/>
    <s v="GL de Análisis sensorial"/>
    <s v="GRUPO-A2"/>
    <s v="GL de Análisis sensorial"/>
    <s v="AN"/>
    <n v="13152345"/>
    <s v="GONZÁLEZ"/>
    <s v="MARCOS"/>
    <s v="DAVID"/>
    <s v="davgonzmarc"/>
    <s v="david.gonzalez@unirioja.es"/>
    <n v="1.25"/>
    <n v="1.25"/>
    <n v="532"/>
    <s v="LABORAL DOCENTE-ASOCIADO"/>
    <s v="P03"/>
    <s v="TIEMPO PARCIAL (3+3 HORAS)"/>
    <s v="2019-03-02 00:00:00.0"/>
    <s v="2019-09-14 00:00:00.0"/>
    <s v="PI101412"/>
    <s v="PROFESOR ASOCIADO"/>
    <s v="R101"/>
    <x v="4"/>
    <n v="780"/>
    <s v="TECNOLOGÍA DE ALIMENTOS"/>
  </r>
  <r>
    <x v="13"/>
    <x v="4"/>
    <n v="544"/>
    <s v="544L"/>
    <s v="GRUPO-A2"/>
    <n v="16580683"/>
    <s v="Análisis sensorial"/>
    <s v="GL"/>
    <s v="GRUPO DE LABORATORIO"/>
    <s v="544L"/>
    <s v="GL de Análisis sensorial"/>
    <s v="GRUPO-A2"/>
    <s v="GL de Análisis sensorial"/>
    <s v="AN"/>
    <n v="16580683"/>
    <s v="LÓPEZ"/>
    <s v="ALFARO"/>
    <s v="ISABEL"/>
    <s v="islopez"/>
    <s v="isabel.lopez@unirioja.es"/>
    <n v="3.75"/>
    <n v="3.75"/>
    <n v="536"/>
    <s v="PROFESOR INTERINO"/>
    <s v="C01"/>
    <s v="TIEMPO COMPLETO"/>
    <s v="2015-09-15 00:00:00.0"/>
    <s v="null"/>
    <s v="PI101014"/>
    <s v="PROFESOR CONTRATADO INTERINO"/>
    <s v="R101"/>
    <x v="4"/>
    <n v="780"/>
    <s v="TECNOLOGÍA DE ALIMENTOS"/>
  </r>
  <r>
    <x v="13"/>
    <x v="4"/>
    <n v="544"/>
    <s v="544L"/>
    <s v="GRUPO-A2"/>
    <n v="16587648"/>
    <s v="Análisis sensorial"/>
    <s v="GL"/>
    <s v="GRUPO DE LABORATORIO"/>
    <s v="544L"/>
    <s v="GL de Análisis sensorial"/>
    <s v="GRUPO-A2"/>
    <s v="GL de Análisis sensorial"/>
    <s v="AN"/>
    <n v="16587648"/>
    <s v="GONZÁLEZ"/>
    <s v="ARENZANA"/>
    <s v="LUCÍA"/>
    <s v="lugonza"/>
    <s v="lucia.gonzalez@unirioja.es"/>
    <n v="1"/>
    <n v="1"/>
    <n v="536"/>
    <s v="PROFESOR INTERINO"/>
    <s v="P05"/>
    <s v="TIEMPO PARCIAL (5+5 HORAS)"/>
    <s v="2019-03-02 00:00:00.0"/>
    <s v="2019-09-14 00:00:00.0"/>
    <s v="PI101425"/>
    <s v="PROFESOR CONTRATADO INTERINO"/>
    <s v="R101"/>
    <x v="4"/>
    <n v="780"/>
    <s v="TECNOLOGÍA DE ALIMENTOS"/>
  </r>
  <r>
    <x v="13"/>
    <x v="4"/>
    <n v="545"/>
    <s v="545G"/>
    <s v="GRUPO-A"/>
    <n v="10828501"/>
    <s v="Economía y marketing"/>
    <s v="GG"/>
    <s v="GRUPO GRANDE"/>
    <s v="545G"/>
    <s v="GG de Economía y márketing"/>
    <s v="GRUPO-A"/>
    <s v="GG de Economía y márketing"/>
    <s v="2S"/>
    <n v="10828501"/>
    <s v="RUIZ"/>
    <s v="VEGA"/>
    <s v="AGUSTÍN V."/>
    <s v="agusruve"/>
    <s v="agustin.ruiz@unirioja.es"/>
    <n v="1.5"/>
    <n v="1.5"/>
    <n v="500"/>
    <s v="CATEDRATICO DE UNIVERSIDAD"/>
    <s v="01A"/>
    <s v="TIEMPO COMPLETO AMPLIADO"/>
    <s v="2013-09-01 00:00:00.0"/>
    <s v="null"/>
    <s v="DF31131"/>
    <s v="CATEDRÁTICO DE UNIVERSIDAD"/>
    <s v="R104"/>
    <x v="0"/>
    <n v="95"/>
    <s v="COMERCIALIZACIÓN E INVESTIGACIÓN DE MERCADOS"/>
  </r>
  <r>
    <x v="13"/>
    <x v="4"/>
    <n v="545"/>
    <s v="545G"/>
    <s v="GRUPO-A"/>
    <n v="16515085"/>
    <s v="Economía y marketing"/>
    <s v="GG"/>
    <s v="GRUPO GRANDE"/>
    <s v="545G"/>
    <s v="GG de Economía y márketing"/>
    <s v="GRUPO-A"/>
    <s v="GG de Economía y márketing"/>
    <s v="2S"/>
    <n v="16515085"/>
    <s v="BARCO"/>
    <s v="ROYO"/>
    <s v="EMILIO"/>
    <s v="ebarco"/>
    <s v="emilio.barco@unirioja.es"/>
    <n v="1.1599999999999999"/>
    <n v="1.1599999999999999"/>
    <n v="536"/>
    <s v="PROFESOR INTERINO"/>
    <s v="C01"/>
    <s v="TIEMPO COMPLETO"/>
    <s v="2017-09-15 00:00:00.0"/>
    <s v="null"/>
    <s v="PI101301"/>
    <s v="PROFESOR CONTRATADO INTERINO"/>
    <s v="R104"/>
    <x v="0"/>
    <n v="225"/>
    <s v="ECONOMÍA APLICADA"/>
  </r>
  <r>
    <x v="13"/>
    <x v="4"/>
    <n v="545"/>
    <s v="545G"/>
    <s v="GRUPO-A"/>
    <n v="16570616"/>
    <s v="Economía y marketing"/>
    <s v="GG"/>
    <s v="GRUPO GRANDE"/>
    <s v="545G"/>
    <s v="GG de Economía y márketing"/>
    <s v="GRUPO-A"/>
    <s v="GG de Economía y márketing"/>
    <s v="2S"/>
    <n v="16570616"/>
    <s v="AMO"/>
    <s v="MATARRANZ"/>
    <s v="DAVID"/>
    <s v="daamo"/>
    <s v="david.amo@unirioja.es"/>
    <n v="1.34"/>
    <n v="1.34"/>
    <n v="532"/>
    <s v="LABORAL DOCENTE-ASOCIADO"/>
    <s v="P04"/>
    <s v="TIEMPO PARCIAL (4+4 HORAS)"/>
    <s v="2017-09-15 00:00:00.0"/>
    <s v="2019-09-14 00:00:00.0"/>
    <s v="PI101240"/>
    <s v="PROFESOR ASOCIADO"/>
    <s v="R104"/>
    <x v="0"/>
    <n v="230"/>
    <s v="ECONOMÍA FINANCIERA Y CONTABILIDAD"/>
  </r>
  <r>
    <x v="13"/>
    <x v="4"/>
    <n v="545"/>
    <s v="545I"/>
    <s v="GRUPO-A1"/>
    <n v="10828501"/>
    <s v="Economía y marketing"/>
    <s v="GI"/>
    <s v="GRUPO DE INFORMÁTICA"/>
    <s v="545I"/>
    <s v="GI de Economía y márketing"/>
    <s v="GRUPO-A1"/>
    <s v="GI de Economía y márketing"/>
    <s v="2S"/>
    <n v="10828501"/>
    <s v="RUIZ"/>
    <s v="VEGA"/>
    <s v="AGUSTÍN V."/>
    <s v="agusruve"/>
    <s v="agustin.ruiz@unirioja.es"/>
    <n v="0.5"/>
    <n v="0.5"/>
    <n v="500"/>
    <s v="CATEDRATICO DE UNIVERSIDAD"/>
    <s v="01A"/>
    <s v="TIEMPO COMPLETO AMPLIADO"/>
    <s v="2013-09-01 00:00:00.0"/>
    <s v="null"/>
    <s v="DF31131"/>
    <s v="CATEDRÁTICO DE UNIVERSIDAD"/>
    <s v="R104"/>
    <x v="0"/>
    <n v="95"/>
    <s v="COMERCIALIZACIÓN E INVESTIGACIÓN DE MERCADOS"/>
  </r>
  <r>
    <x v="13"/>
    <x v="4"/>
    <n v="545"/>
    <s v="545I"/>
    <s v="GRUPO-A1"/>
    <n v="16515085"/>
    <s v="Economía y marketing"/>
    <s v="GI"/>
    <s v="GRUPO DE INFORMÁTICA"/>
    <s v="545I"/>
    <s v="GI de Economía y márketing"/>
    <s v="GRUPO-A1"/>
    <s v="GI de Economía y márketing"/>
    <s v="2S"/>
    <n v="16515085"/>
    <s v="BARCO"/>
    <s v="ROYO"/>
    <s v="EMILIO"/>
    <s v="ebarco"/>
    <s v="emilio.barco@unirioja.es"/>
    <n v="0.17"/>
    <n v="0.17"/>
    <n v="536"/>
    <s v="PROFESOR INTERINO"/>
    <s v="C01"/>
    <s v="TIEMPO COMPLETO"/>
    <s v="2017-09-15 00:00:00.0"/>
    <s v="null"/>
    <s v="PI101301"/>
    <s v="PROFESOR CONTRATADO INTERINO"/>
    <s v="R104"/>
    <x v="0"/>
    <n v="225"/>
    <s v="ECONOMÍA APLICADA"/>
  </r>
  <r>
    <x v="13"/>
    <x v="4"/>
    <n v="545"/>
    <s v="545I"/>
    <s v="GRUPO-A1"/>
    <n v="16570616"/>
    <s v="Economía y marketing"/>
    <s v="GI"/>
    <s v="GRUPO DE INFORMÁTICA"/>
    <s v="545I"/>
    <s v="GI de Economía y márketing"/>
    <s v="GRUPO-A1"/>
    <s v="GI de Economía y márketing"/>
    <s v="2S"/>
    <n v="16570616"/>
    <s v="AMO"/>
    <s v="MATARRANZ"/>
    <s v="DAVID"/>
    <s v="daamo"/>
    <s v="david.amo@unirioja.es"/>
    <n v="0.33"/>
    <n v="0.33"/>
    <n v="532"/>
    <s v="LABORAL DOCENTE-ASOCIADO"/>
    <s v="P04"/>
    <s v="TIEMPO PARCIAL (4+4 HORAS)"/>
    <s v="2017-09-15 00:00:00.0"/>
    <s v="2019-09-14 00:00:00.0"/>
    <s v="PI101240"/>
    <s v="PROFESOR ASOCIADO"/>
    <s v="R104"/>
    <x v="0"/>
    <n v="230"/>
    <s v="ECONOMÍA FINANCIERA Y CONTABILIDAD"/>
  </r>
  <r>
    <x v="13"/>
    <x v="4"/>
    <n v="545"/>
    <s v="545R"/>
    <s v="GRUPO-A1"/>
    <n v="16515085"/>
    <s v="Economía y marketing"/>
    <s v="GR"/>
    <s v="GRUPO REDUCIDO"/>
    <s v="545R"/>
    <s v="GR de Economía y márketing"/>
    <s v="GRUPO-A1"/>
    <s v="GR de Economía y márketing"/>
    <s v="2S"/>
    <n v="16515085"/>
    <s v="BARCO"/>
    <s v="ROYO"/>
    <s v="EMILIO"/>
    <s v="ebarco"/>
    <s v="emilio.barco@unirioja.es"/>
    <n v="0.67"/>
    <n v="0.67"/>
    <n v="536"/>
    <s v="PROFESOR INTERINO"/>
    <s v="C01"/>
    <s v="TIEMPO COMPLETO"/>
    <s v="2017-09-15 00:00:00.0"/>
    <s v="null"/>
    <s v="PI101301"/>
    <s v="PROFESOR CONTRATADO INTERINO"/>
    <s v="R104"/>
    <x v="0"/>
    <n v="225"/>
    <s v="ECONOMÍA APLICADA"/>
  </r>
  <r>
    <x v="13"/>
    <x v="4"/>
    <n v="545"/>
    <s v="545R"/>
    <s v="GRUPO-A1"/>
    <n v="16570616"/>
    <s v="Economía y marketing"/>
    <s v="GR"/>
    <s v="GRUPO REDUCIDO"/>
    <s v="545R"/>
    <s v="GR de Economía y márketing"/>
    <s v="GRUPO-A1"/>
    <s v="GR de Economía y márketing"/>
    <s v="2S"/>
    <n v="16570616"/>
    <s v="AMO"/>
    <s v="MATARRANZ"/>
    <s v="DAVID"/>
    <s v="daamo"/>
    <s v="david.amo@unirioja.es"/>
    <n v="0.33"/>
    <n v="0.33"/>
    <n v="532"/>
    <s v="LABORAL DOCENTE-ASOCIADO"/>
    <s v="P04"/>
    <s v="TIEMPO PARCIAL (4+4 HORAS)"/>
    <s v="2017-09-15 00:00:00.0"/>
    <s v="2019-09-14 00:00:00.0"/>
    <s v="PI101240"/>
    <s v="PROFESOR ASOCIADO"/>
    <s v="R104"/>
    <x v="0"/>
    <n v="230"/>
    <s v="ECONOMÍA FINANCIERA Y CONTABILIDAD"/>
  </r>
  <r>
    <x v="13"/>
    <x v="4"/>
    <n v="546"/>
    <s v="546G"/>
    <s v="GRUPO-A"/>
    <n v="15841424"/>
    <s v="Prácticas integradas enológicas"/>
    <s v="GG"/>
    <s v="GRUPO GRANDE"/>
    <s v="546G"/>
    <s v="GG de Prácticas integradas enológicas"/>
    <s v="GRUPO-A"/>
    <s v="GG de Prácticas integradas enológicas"/>
    <s v="AN"/>
    <n v="15841424"/>
    <s v="AYESTARÁN"/>
    <s v="ITURBE"/>
    <s v="Mª BELEN"/>
    <s v="beayesta"/>
    <s v="belen.ayestaran@unirioja.es"/>
    <n v="0"/>
    <n v="0"/>
    <n v="500"/>
    <s v="CATEDRATICO DE UNIVERSIDAD"/>
    <s v="01R"/>
    <s v="TIEMPO COMPLETO REDUCIDO"/>
    <s v="2018-12-05 00:00:00.0"/>
    <s v="null"/>
    <s v="DF100372"/>
    <s v="CATEDRÁTICO DE UNIVERSIDAD"/>
    <s v="R101"/>
    <x v="4"/>
    <n v="780"/>
    <s v="TECNOLOGÍA DE ALIMENTOS"/>
  </r>
  <r>
    <x v="13"/>
    <x v="4"/>
    <n v="546"/>
    <s v="546G"/>
    <s v="GRUPO-A"/>
    <n v="16567034"/>
    <s v="Prácticas integradas enológicas"/>
    <s v="GG"/>
    <s v="GRUPO GRANDE"/>
    <s v="546G"/>
    <s v="GG de Prácticas integradas enológicas"/>
    <s v="GRUPO-A"/>
    <s v="GG de Prácticas integradas enológicas"/>
    <s v="AN"/>
    <n v="16567034"/>
    <s v="GUADALUPE"/>
    <s v="MÍNGUEZ"/>
    <s v="ZENAIDA"/>
    <s v="zeguadal"/>
    <s v="zenaida.guadalupe@unirioja.es"/>
    <n v="0.8"/>
    <n v="0.8"/>
    <n v="504"/>
    <s v="PROFESOR TITULAR UNIVERSIDAD"/>
    <s v="C01"/>
    <s v="TIEMPO COMPLETO"/>
    <s v="2018-12-21 00:00:00.0"/>
    <s v="null"/>
    <s v="DF100361"/>
    <s v="PROFESOR TITULAR DE UNIVERSIDAD"/>
    <s v="R101"/>
    <x v="4"/>
    <n v="780"/>
    <s v="TECNOLOGÍA DE ALIMENTOS"/>
  </r>
  <r>
    <x v="13"/>
    <x v="4"/>
    <n v="546"/>
    <s v="546L"/>
    <s v="GRUPO-A1"/>
    <n v="13152345"/>
    <s v="Prácticas integradas enológicas"/>
    <s v="GL"/>
    <s v="GRUPO DE LABORATORIO"/>
    <s v="546L"/>
    <s v="GL de Prácticas integradas enológicas"/>
    <s v="GRUPO-A1"/>
    <s v="GL de Prácticas integradas enológicas"/>
    <s v="AN"/>
    <n v="13152345"/>
    <s v="GONZÁLEZ"/>
    <s v="MARCOS"/>
    <s v="DAVID"/>
    <s v="davgonzmarc"/>
    <s v="david.gonzalez@unirioja.es"/>
    <n v="4"/>
    <n v="4"/>
    <n v="532"/>
    <s v="LABORAL DOCENTE-ASOCIADO"/>
    <s v="P03"/>
    <s v="TIEMPO PARCIAL (3+3 HORAS)"/>
    <s v="2019-03-02 00:00:00.0"/>
    <s v="2019-09-14 00:00:00.0"/>
    <s v="PI101412"/>
    <s v="PROFESOR ASOCIADO"/>
    <s v="R101"/>
    <x v="4"/>
    <n v="780"/>
    <s v="TECNOLOGÍA DE ALIMENTOS"/>
  </r>
  <r>
    <x v="13"/>
    <x v="4"/>
    <n v="546"/>
    <s v="546L"/>
    <s v="GRUPO-A1"/>
    <n v="16556951"/>
    <s v="Prácticas integradas enológicas"/>
    <s v="GL"/>
    <s v="GRUPO DE LABORATORIO"/>
    <s v="546L"/>
    <s v="GL de Prácticas integradas enológicas"/>
    <s v="GRUPO-A1"/>
    <s v="GL de Prácticas integradas enológicas"/>
    <s v="AN"/>
    <n v="16556951"/>
    <s v="BERRUECO"/>
    <s v="PUELLES"/>
    <s v="Mª INMACULADA"/>
    <s v="miberrue"/>
    <s v="m-inmaculada.berrueco@unirioja.es"/>
    <n v="1.2"/>
    <n v="1.2"/>
    <n v="536"/>
    <s v="PROFESOR INTERINO"/>
    <s v="P04"/>
    <s v="TIEMPO PARCIAL (4+4 HORAS)"/>
    <s v="2019-02-11 00:00:00.0"/>
    <s v="2019-03-01 00:00:00.0"/>
    <s v="PI101455"/>
    <s v="PROFESOR CONTRATADO INTERINO"/>
    <s v="R101"/>
    <x v="4"/>
    <n v="780"/>
    <s v="TECNOLOGÍA DE ALIMENTOS"/>
  </r>
  <r>
    <x v="13"/>
    <x v="4"/>
    <n v="546"/>
    <s v="546L"/>
    <s v="GRUPO-A1"/>
    <n v="16567034"/>
    <s v="Prácticas integradas enológicas"/>
    <s v="GL"/>
    <s v="GRUPO DE LABORATORIO"/>
    <s v="546L"/>
    <s v="GL de Prácticas integradas enológicas"/>
    <s v="GRUPO-A1"/>
    <s v="GL de Prácticas integradas enológicas"/>
    <s v="AN"/>
    <n v="16567034"/>
    <s v="GUADALUPE"/>
    <s v="MÍNGUEZ"/>
    <s v="ZENAIDA"/>
    <s v="zeguadal"/>
    <s v="zenaida.guadalupe@unirioja.es"/>
    <n v="3.15"/>
    <n v="3.15"/>
    <n v="504"/>
    <s v="PROFESOR TITULAR UNIVERSIDAD"/>
    <s v="C01"/>
    <s v="TIEMPO COMPLETO"/>
    <s v="2018-12-21 00:00:00.0"/>
    <s v="null"/>
    <s v="DF100361"/>
    <s v="PROFESOR TITULAR DE UNIVERSIDAD"/>
    <s v="R101"/>
    <x v="4"/>
    <n v="780"/>
    <s v="TECNOLOGÍA DE ALIMENTOS"/>
  </r>
  <r>
    <x v="13"/>
    <x v="4"/>
    <n v="546"/>
    <s v="546L"/>
    <s v="GRUPO-A1"/>
    <n v="16587648"/>
    <s v="Prácticas integradas enológicas"/>
    <s v="GL"/>
    <s v="GRUPO DE LABORATORIO"/>
    <s v="546L"/>
    <s v="GL de Prácticas integradas enológicas"/>
    <s v="GRUPO-A1"/>
    <s v="GL de Prácticas integradas enológicas"/>
    <s v="AN"/>
    <n v="16587648"/>
    <s v="GONZÁLEZ"/>
    <s v="ARENZANA"/>
    <s v="LUCÍA"/>
    <s v="lugonza"/>
    <s v="lucia.gonzalez@unirioja.es"/>
    <n v="5.95"/>
    <n v="5.95"/>
    <n v="536"/>
    <s v="PROFESOR INTERINO"/>
    <s v="P05"/>
    <s v="TIEMPO PARCIAL (5+5 HORAS)"/>
    <s v="2019-03-02 00:00:00.0"/>
    <s v="2019-09-14 00:00:00.0"/>
    <s v="PI101425"/>
    <s v="PROFESOR CONTRATADO INTERINO"/>
    <s v="R101"/>
    <x v="4"/>
    <n v="780"/>
    <s v="TECNOLOGÍA DE ALIMENTOS"/>
  </r>
  <r>
    <x v="13"/>
    <x v="4"/>
    <n v="546"/>
    <s v="546L"/>
    <s v="GRUPO-A1"/>
    <n v="16609248"/>
    <s v="Prácticas integradas enológicas"/>
    <s v="GL"/>
    <s v="GRUPO DE LABORATORIO"/>
    <s v="546L"/>
    <s v="GL de Prácticas integradas enológicas"/>
    <s v="GRUPO-A1"/>
    <s v="GL de Prácticas integradas enológicas"/>
    <s v="AN"/>
    <n v="16609248"/>
    <s v="MARTÍNEZ"/>
    <s v="LAPUENTE"/>
    <s v="LETICIA"/>
    <s v="lemartl"/>
    <s v="leticia.martinez@unirioja.es"/>
    <n v="1.8"/>
    <n v="1.8"/>
    <n v="536"/>
    <s v="PROFESOR INTERINO"/>
    <s v="C01"/>
    <s v="TIEMPO COMPLETO"/>
    <s v="2018-09-18 00:00:00.0"/>
    <s v="null"/>
    <s v="PI101226"/>
    <s v="PROFESOR CONTRATADO INTERINO"/>
    <s v="R101"/>
    <x v="4"/>
    <n v="780"/>
    <s v="TECNOLOGÍA DE ALIMENTOS"/>
  </r>
  <r>
    <x v="13"/>
    <x v="4"/>
    <n v="546"/>
    <s v="546L"/>
    <s v="GRUPO-A2"/>
    <n v="13152345"/>
    <s v="Prácticas integradas enológicas"/>
    <s v="GL"/>
    <s v="GRUPO DE LABORATORIO"/>
    <s v="546L"/>
    <s v="GL de Prácticas integradas enológicas"/>
    <s v="GRUPO-A2"/>
    <s v="GL de Prácticas integradas enológicas"/>
    <s v="AN"/>
    <n v="13152345"/>
    <s v="GONZÁLEZ"/>
    <s v="MARCOS"/>
    <s v="DAVID"/>
    <s v="davgonzmarc"/>
    <s v="david.gonzalez@unirioja.es"/>
    <n v="4"/>
    <n v="4"/>
    <n v="532"/>
    <s v="LABORAL DOCENTE-ASOCIADO"/>
    <s v="P03"/>
    <s v="TIEMPO PARCIAL (3+3 HORAS)"/>
    <s v="2019-03-02 00:00:00.0"/>
    <s v="2019-09-14 00:00:00.0"/>
    <s v="PI101412"/>
    <s v="PROFESOR ASOCIADO"/>
    <s v="R101"/>
    <x v="4"/>
    <n v="780"/>
    <s v="TECNOLOGÍA DE ALIMENTOS"/>
  </r>
  <r>
    <x v="13"/>
    <x v="4"/>
    <n v="546"/>
    <s v="546L"/>
    <s v="GRUPO-A2"/>
    <n v="16556951"/>
    <s v="Prácticas integradas enológicas"/>
    <s v="GL"/>
    <s v="GRUPO DE LABORATORIO"/>
    <s v="546L"/>
    <s v="GL de Prácticas integradas enológicas"/>
    <s v="GRUPO-A2"/>
    <s v="GL de Prácticas integradas enológicas"/>
    <s v="AN"/>
    <n v="16556951"/>
    <s v="BERRUECO"/>
    <s v="PUELLES"/>
    <s v="Mª INMACULADA"/>
    <s v="miberrue"/>
    <s v="m-inmaculada.berrueco@unirioja.es"/>
    <n v="1.2"/>
    <n v="1.2"/>
    <n v="536"/>
    <s v="PROFESOR INTERINO"/>
    <s v="P04"/>
    <s v="TIEMPO PARCIAL (4+4 HORAS)"/>
    <s v="2019-02-11 00:00:00.0"/>
    <s v="2019-03-01 00:00:00.0"/>
    <s v="PI101455"/>
    <s v="PROFESOR CONTRATADO INTERINO"/>
    <s v="R101"/>
    <x v="4"/>
    <n v="780"/>
    <s v="TECNOLOGÍA DE ALIMENTOS"/>
  </r>
  <r>
    <x v="13"/>
    <x v="4"/>
    <n v="546"/>
    <s v="546L"/>
    <s v="GRUPO-A2"/>
    <n v="16567034"/>
    <s v="Prácticas integradas enológicas"/>
    <s v="GL"/>
    <s v="GRUPO DE LABORATORIO"/>
    <s v="546L"/>
    <s v="GL de Prácticas integradas enológicas"/>
    <s v="GRUPO-A2"/>
    <s v="GL de Prácticas integradas enológicas"/>
    <s v="AN"/>
    <n v="16567034"/>
    <s v="GUADALUPE"/>
    <s v="MÍNGUEZ"/>
    <s v="ZENAIDA"/>
    <s v="zeguadal"/>
    <s v="zenaida.guadalupe@unirioja.es"/>
    <n v="3.15"/>
    <n v="3.15"/>
    <n v="504"/>
    <s v="PROFESOR TITULAR UNIVERSIDAD"/>
    <s v="C01"/>
    <s v="TIEMPO COMPLETO"/>
    <s v="2018-12-21 00:00:00.0"/>
    <s v="null"/>
    <s v="DF100361"/>
    <s v="PROFESOR TITULAR DE UNIVERSIDAD"/>
    <s v="R101"/>
    <x v="4"/>
    <n v="780"/>
    <s v="TECNOLOGÍA DE ALIMENTOS"/>
  </r>
  <r>
    <x v="13"/>
    <x v="4"/>
    <n v="546"/>
    <s v="546L"/>
    <s v="GRUPO-A2"/>
    <n v="16587648"/>
    <s v="Prácticas integradas enológicas"/>
    <s v="GL"/>
    <s v="GRUPO DE LABORATORIO"/>
    <s v="546L"/>
    <s v="GL de Prácticas integradas enológicas"/>
    <s v="GRUPO-A2"/>
    <s v="GL de Prácticas integradas enológicas"/>
    <s v="AN"/>
    <n v="16587648"/>
    <s v="GONZÁLEZ"/>
    <s v="ARENZANA"/>
    <s v="LUCÍA"/>
    <s v="lugonza"/>
    <s v="lucia.gonzalez@unirioja.es"/>
    <n v="5.95"/>
    <n v="5.95"/>
    <n v="536"/>
    <s v="PROFESOR INTERINO"/>
    <s v="P05"/>
    <s v="TIEMPO PARCIAL (5+5 HORAS)"/>
    <s v="2019-03-02 00:00:00.0"/>
    <s v="2019-09-14 00:00:00.0"/>
    <s v="PI101425"/>
    <s v="PROFESOR CONTRATADO INTERINO"/>
    <s v="R101"/>
    <x v="4"/>
    <n v="780"/>
    <s v="TECNOLOGÍA DE ALIMENTOS"/>
  </r>
  <r>
    <x v="13"/>
    <x v="4"/>
    <n v="546"/>
    <s v="546L"/>
    <s v="GRUPO-A2"/>
    <n v="16609248"/>
    <s v="Prácticas integradas enológicas"/>
    <s v="GL"/>
    <s v="GRUPO DE LABORATORIO"/>
    <s v="546L"/>
    <s v="GL de Prácticas integradas enológicas"/>
    <s v="GRUPO-A2"/>
    <s v="GL de Prácticas integradas enológicas"/>
    <s v="AN"/>
    <n v="16609248"/>
    <s v="MARTÍNEZ"/>
    <s v="LAPUENTE"/>
    <s v="LETICIA"/>
    <s v="lemartl"/>
    <s v="leticia.martinez@unirioja.es"/>
    <n v="1.8"/>
    <n v="1.8"/>
    <n v="536"/>
    <s v="PROFESOR INTERINO"/>
    <s v="C01"/>
    <s v="TIEMPO COMPLETO"/>
    <s v="2018-09-18 00:00:00.0"/>
    <s v="null"/>
    <s v="PI101226"/>
    <s v="PROFESOR CONTRATADO INTERINO"/>
    <s v="R101"/>
    <x v="4"/>
    <n v="780"/>
    <s v="TECNOLOGÍA DE ALIMENTOS"/>
  </r>
  <r>
    <x v="13"/>
    <x v="4"/>
    <n v="547"/>
    <s v="547G"/>
    <s v="GRUPO-A"/>
    <n v="7859589"/>
    <s v="Ampliación de análisis sensorial"/>
    <s v="GG"/>
    <s v="GRUPO GRANDE"/>
    <s v="547G"/>
    <s v="GG de Ampliación de análisis sensorial"/>
    <s v="GRUPO-A"/>
    <s v="GG de Ampliación de análisis sensorial"/>
    <s v="AN"/>
    <n v="7859589"/>
    <s v="PALACIOS"/>
    <s v="GARCÍA"/>
    <s v="ANTONIO TOMÁS"/>
    <s v="anpalaga"/>
    <s v="antonio-tomas.palacios@unirioja.es"/>
    <n v="2"/>
    <n v="2"/>
    <n v="532"/>
    <s v="LABORAL DOCENTE-ASOCIADO"/>
    <s v="P06"/>
    <s v="TIEMPO PARCIAL (6+6 HORAS)"/>
    <s v="2015-09-15 00:00:00.0"/>
    <s v="2019-09-14 00:00:00.0"/>
    <s v="PI101016"/>
    <s v="PROFESOR ASOCIADO"/>
    <s v="R101"/>
    <x v="4"/>
    <n v="780"/>
    <s v="TECNOLOGÍA DE ALIMENTOS"/>
  </r>
  <r>
    <x v="13"/>
    <x v="4"/>
    <n v="547"/>
    <s v="547G"/>
    <s v="GRUPO-A"/>
    <n v="16567034"/>
    <s v="Ampliación de análisis sensorial"/>
    <s v="GG"/>
    <s v="GRUPO GRANDE"/>
    <s v="547G"/>
    <s v="GG de Ampliación de análisis sensorial"/>
    <s v="GRUPO-A"/>
    <s v="GG de Ampliación de análisis sensorial"/>
    <s v="AN"/>
    <n v="16567034"/>
    <s v="GUADALUPE"/>
    <s v="MÍNGUEZ"/>
    <s v="ZENAIDA"/>
    <s v="zeguadal"/>
    <s v="zenaida.guadalupe@unirioja.es"/>
    <n v="0"/>
    <n v="0"/>
    <n v="504"/>
    <s v="PROFESOR TITULAR UNIVERSIDAD"/>
    <s v="C01"/>
    <s v="TIEMPO COMPLETO"/>
    <s v="2018-12-21 00:00:00.0"/>
    <s v="null"/>
    <s v="DF100361"/>
    <s v="PROFESOR TITULAR DE UNIVERSIDAD"/>
    <s v="R101"/>
    <x v="4"/>
    <n v="780"/>
    <s v="TECNOLOGÍA DE ALIMENTOS"/>
  </r>
  <r>
    <x v="13"/>
    <x v="4"/>
    <n v="547"/>
    <s v="547L"/>
    <s v="GRUPO-A1"/>
    <n v="7859589"/>
    <s v="Ampliación de análisis sensorial"/>
    <s v="GL"/>
    <s v="GRUPO DE LABORATORIO"/>
    <s v="547L"/>
    <s v="GL de Ampliación de análisis sensorial"/>
    <s v="GRUPO-A1"/>
    <s v="GL de Ampliación de análisis sensorial"/>
    <s v="AN"/>
    <n v="7859589"/>
    <s v="PALACIOS"/>
    <s v="GARCÍA"/>
    <s v="ANTONIO TOMÁS"/>
    <s v="anpalaga"/>
    <s v="antonio-tomas.palacios@unirioja.es"/>
    <n v="7"/>
    <n v="7"/>
    <n v="532"/>
    <s v="LABORAL DOCENTE-ASOCIADO"/>
    <s v="P06"/>
    <s v="TIEMPO PARCIAL (6+6 HORAS)"/>
    <s v="2015-09-15 00:00:00.0"/>
    <s v="2019-09-14 00:00:00.0"/>
    <s v="PI101016"/>
    <s v="PROFESOR ASOCIADO"/>
    <s v="R101"/>
    <x v="4"/>
    <n v="780"/>
    <s v="TECNOLOGÍA DE ALIMENTOS"/>
  </r>
  <r>
    <x v="13"/>
    <x v="4"/>
    <n v="548"/>
    <s v="548G"/>
    <s v="GRUPO-A"/>
    <n v="690684"/>
    <s v="Biotecnología vitivinícola"/>
    <s v="GG"/>
    <s v="GRUPO GRANDE"/>
    <s v="548G"/>
    <s v="GG de Biotecnología vitivinícola"/>
    <s v="GRUPO-A"/>
    <s v="GG de Biotecnología vitivinícola"/>
    <s v="1S"/>
    <n v="690684"/>
    <s v="DIZY"/>
    <s v="SOTO"/>
    <s v="MARTA Mª INÉS"/>
    <s v="madizy"/>
    <s v="marta.dizy@unirioja.es"/>
    <n v="1.8"/>
    <n v="1.8"/>
    <n v="504"/>
    <s v="PROFESOR TITULAR UNIVERSIDAD"/>
    <s v="01R"/>
    <s v="TIEMPO COMPLETO REDUCIDO"/>
    <s v="2017-09-15 00:00:00.0"/>
    <s v="null"/>
    <s v="DF348"/>
    <s v="TITULAR DE UNIVERSIDAD"/>
    <s v="R101"/>
    <x v="4"/>
    <n v="60"/>
    <s v="BIOQUÍMICA Y BIOLOGÍA MOLECULAR"/>
  </r>
  <r>
    <x v="13"/>
    <x v="4"/>
    <n v="548"/>
    <s v="548G"/>
    <s v="GRUPO-A"/>
    <n v="9373135"/>
    <s v="Biotecnología vitivinícola"/>
    <s v="GG"/>
    <s v="GRUPO GRANDE"/>
    <s v="548G"/>
    <s v="GG de Biotecnología vitivinícola"/>
    <s v="GRUPO-A"/>
    <s v="GG de Biotecnología vitivinícola"/>
    <s v="1S"/>
    <n v="9373135"/>
    <s v="MENÉNDEZ"/>
    <s v="MENÉNDEZ"/>
    <s v="CRISTINA"/>
    <s v="crmenend"/>
    <s v="cristina.menendez@unirioja.es"/>
    <n v="1.8"/>
    <n v="1.8"/>
    <n v="504"/>
    <s v="PROFESOR TITULAR UNIVERSIDAD"/>
    <s v="C01"/>
    <s v="TIEMPO COMPLETO"/>
    <s v="2018-09-17 00:00:00.0"/>
    <s v="null"/>
    <s v="DF100044"/>
    <s v="TITULAR UNIVERSIDAD"/>
    <s v="R101"/>
    <x v="4"/>
    <n v="705"/>
    <s v="PRODUCCIÓN VEGETAL"/>
  </r>
  <r>
    <x v="13"/>
    <x v="4"/>
    <n v="548"/>
    <s v="548L"/>
    <s v="GRUPO-A1"/>
    <n v="690684"/>
    <s v="Biotecnología vitivinícola"/>
    <s v="GL"/>
    <s v="GRUPO DE LABORATORIO"/>
    <s v="548L"/>
    <s v="GL de Biotecnología vitivinícola"/>
    <s v="GRUPO-A1"/>
    <s v="GL de Biotecnología vitivinícola"/>
    <s v="1S"/>
    <n v="690684"/>
    <s v="DIZY"/>
    <s v="SOTO"/>
    <s v="MARTA Mª INÉS"/>
    <s v="madizy"/>
    <s v="marta.dizy@unirioja.es"/>
    <n v="0.6"/>
    <n v="0.6"/>
    <n v="504"/>
    <s v="PROFESOR TITULAR UNIVERSIDAD"/>
    <s v="01R"/>
    <s v="TIEMPO COMPLETO REDUCIDO"/>
    <s v="2017-09-15 00:00:00.0"/>
    <s v="null"/>
    <s v="DF348"/>
    <s v="TITULAR DE UNIVERSIDAD"/>
    <s v="R101"/>
    <x v="4"/>
    <n v="60"/>
    <s v="BIOQUÍMICA Y BIOLOGÍA MOLECULAR"/>
  </r>
  <r>
    <x v="13"/>
    <x v="4"/>
    <n v="548"/>
    <s v="548L"/>
    <s v="GRUPO-A1"/>
    <n v="9373135"/>
    <s v="Biotecnología vitivinícola"/>
    <s v="GL"/>
    <s v="GRUPO DE LABORATORIO"/>
    <s v="548L"/>
    <s v="GL de Biotecnología vitivinícola"/>
    <s v="GRUPO-A1"/>
    <s v="GL de Biotecnología vitivinícola"/>
    <s v="1S"/>
    <n v="9373135"/>
    <s v="MENÉNDEZ"/>
    <s v="MENÉNDEZ"/>
    <s v="CRISTINA"/>
    <s v="crmenend"/>
    <s v="cristina.menendez@unirioja.es"/>
    <n v="0.6"/>
    <n v="0.6"/>
    <n v="504"/>
    <s v="PROFESOR TITULAR UNIVERSIDAD"/>
    <s v="C01"/>
    <s v="TIEMPO COMPLETO"/>
    <s v="2018-09-17 00:00:00.0"/>
    <s v="null"/>
    <s v="DF100044"/>
    <s v="TITULAR UNIVERSIDAD"/>
    <s v="R101"/>
    <x v="4"/>
    <n v="705"/>
    <s v="PRODUCCIÓN VEGETAL"/>
  </r>
  <r>
    <x v="13"/>
    <x v="4"/>
    <n v="548"/>
    <s v="548R"/>
    <s v="GRUPO-A1"/>
    <n v="690684"/>
    <s v="Biotecnología vitivinícola"/>
    <s v="GR"/>
    <s v="GRUPO REDUCIDO"/>
    <s v="548R"/>
    <s v="GR de Biotecnología vitivinícola"/>
    <s v="GRUPO-A1"/>
    <s v="GR de Biotecnología vitivinícola"/>
    <s v="1S"/>
    <n v="690684"/>
    <s v="DIZY"/>
    <s v="SOTO"/>
    <s v="MARTA Mª INÉS"/>
    <s v="madizy"/>
    <s v="marta.dizy@unirioja.es"/>
    <n v="0.6"/>
    <n v="0.6"/>
    <n v="504"/>
    <s v="PROFESOR TITULAR UNIVERSIDAD"/>
    <s v="01R"/>
    <s v="TIEMPO COMPLETO REDUCIDO"/>
    <s v="2017-09-15 00:00:00.0"/>
    <s v="null"/>
    <s v="DF348"/>
    <s v="TITULAR DE UNIVERSIDAD"/>
    <s v="R101"/>
    <x v="4"/>
    <n v="60"/>
    <s v="BIOQUÍMICA Y BIOLOGÍA MOLECULAR"/>
  </r>
  <r>
    <x v="13"/>
    <x v="4"/>
    <n v="548"/>
    <s v="548R"/>
    <s v="GRUPO-A1"/>
    <n v="9373135"/>
    <s v="Biotecnología vitivinícola"/>
    <s v="GR"/>
    <s v="GRUPO REDUCIDO"/>
    <s v="548R"/>
    <s v="GR de Biotecnología vitivinícola"/>
    <s v="GRUPO-A1"/>
    <s v="GR de Biotecnología vitivinícola"/>
    <s v="1S"/>
    <n v="9373135"/>
    <s v="MENÉNDEZ"/>
    <s v="MENÉNDEZ"/>
    <s v="CRISTINA"/>
    <s v="crmenend"/>
    <s v="cristina.menendez@unirioja.es"/>
    <n v="0.6"/>
    <n v="0.6"/>
    <n v="504"/>
    <s v="PROFESOR TITULAR UNIVERSIDAD"/>
    <s v="C01"/>
    <s v="TIEMPO COMPLETO"/>
    <s v="2018-09-17 00:00:00.0"/>
    <s v="null"/>
    <s v="DF100044"/>
    <s v="TITULAR UNIVERSIDAD"/>
    <s v="R101"/>
    <x v="4"/>
    <n v="705"/>
    <s v="PRODUCCIÓN VEGETAL"/>
  </r>
  <r>
    <x v="13"/>
    <x v="4"/>
    <n v="549"/>
    <s v="549G"/>
    <s v="GRUPO-A"/>
    <n v="50793513"/>
    <s v="Cultura vitivinícola"/>
    <s v="GG"/>
    <s v="GRUPO GRANDE"/>
    <s v="549G"/>
    <s v="GG de Cultura vitivinícola"/>
    <s v="GRUPO-A"/>
    <s v="GG de Cultura vitivinícola"/>
    <s v="2S"/>
    <n v="50793513"/>
    <s v="PAEZ DE LA CADENA"/>
    <s v="TORTOSA"/>
    <s v="FRANCISCO"/>
    <s v="franpaez"/>
    <s v="paco.pc@unirioja.es"/>
    <n v="3.3"/>
    <n v="3.3"/>
    <n v="504"/>
    <s v="PROFESOR TITULAR UNIVERSIDAD"/>
    <s v="C01"/>
    <s v="TIEMPO COMPLETO"/>
    <s v="2018-09-17 00:00:00.0"/>
    <s v="null"/>
    <s v="DF100079"/>
    <s v="PROFESOR TITULAR DE UNIVERSIDAD"/>
    <s v="R101"/>
    <x v="4"/>
    <n v="705"/>
    <s v="PRODUCCIÓN VEGETAL"/>
  </r>
  <r>
    <x v="13"/>
    <x v="4"/>
    <n v="549"/>
    <s v="549R"/>
    <s v="GRUPO-A1"/>
    <n v="50793513"/>
    <s v="Cultura vitivinícola"/>
    <s v="GR"/>
    <s v="GRUPO REDUCIDO"/>
    <s v="549R"/>
    <s v="GR de Cultura vitivinícola"/>
    <s v="GRUPO-A1"/>
    <s v="GR de Cultura vitivinícola"/>
    <s v="2S"/>
    <n v="50793513"/>
    <s v="PAEZ DE LA CADENA"/>
    <s v="TORTOSA"/>
    <s v="FRANCISCO"/>
    <s v="franpaez"/>
    <s v="paco.pc@unirioja.es"/>
    <n v="1.2"/>
    <n v="1.2"/>
    <n v="504"/>
    <s v="PROFESOR TITULAR UNIVERSIDAD"/>
    <s v="C01"/>
    <s v="TIEMPO COMPLETO"/>
    <s v="2018-09-17 00:00:00.0"/>
    <s v="null"/>
    <s v="DF100079"/>
    <s v="PROFESOR TITULAR DE UNIVERSIDAD"/>
    <s v="R101"/>
    <x v="4"/>
    <n v="705"/>
    <s v="PRODUCCIÓN VEGETAL"/>
  </r>
  <r>
    <x v="13"/>
    <x v="4"/>
    <n v="550"/>
    <s v="550G"/>
    <s v="GRUPO-A"/>
    <n v="11728090"/>
    <s v="Destilados y otros derivados del vino"/>
    <s v="GG"/>
    <s v="GRUPO GRANDE"/>
    <s v="550G"/>
    <s v="GG de Destilados y otros derivados del vino"/>
    <s v="GRUPO-A"/>
    <s v="GG de Destilados y otros derivados del vino"/>
    <s v="1S"/>
    <n v="11728090"/>
    <s v="SANZ"/>
    <s v="CERVERA"/>
    <s v="SUSANA A."/>
    <s v="susacerv"/>
    <s v="susana.sanz@unirioja.es"/>
    <n v="0.75"/>
    <n v="0.75"/>
    <n v="500"/>
    <s v="CATEDRATICO DE UNIVERSIDAD"/>
    <s v="01R"/>
    <s v="TIEMPO COMPLETO REDUCIDO"/>
    <s v="2018-12-05 00:00:00.0"/>
    <s v="null"/>
    <s v="DF100373"/>
    <s v="CATEDRÁTICO DE UNIVERSIDAD"/>
    <s v="R101"/>
    <x v="4"/>
    <n v="780"/>
    <s v="TECNOLOGÍA DE ALIMENTOS"/>
  </r>
  <r>
    <x v="13"/>
    <x v="4"/>
    <n v="550"/>
    <s v="550G"/>
    <s v="GRUPO-A"/>
    <n v="16528703"/>
    <s v="Destilados y otros derivados del vino"/>
    <s v="GG"/>
    <s v="GRUPO GRANDE"/>
    <s v="550G"/>
    <s v="GG de Destilados y otros derivados del vino"/>
    <s v="GRUPO-A"/>
    <s v="GG de Destilados y otros derivados del vino"/>
    <s v="1S"/>
    <n v="16528703"/>
    <s v="GUTIÉRREZ"/>
    <s v="VIGUERA"/>
    <s v="ANA ROSA"/>
    <s v="angutivi"/>
    <s v="ana-rosa.gutierrez@unirioja.es"/>
    <n v="0.5"/>
    <n v="0.5"/>
    <n v="500"/>
    <s v="CATEDRATICO DE UNIVERSIDAD"/>
    <s v="01R"/>
    <s v="TIEMPO COMPLETO REDUCIDO"/>
    <s v="2018-12-05 00:00:00.0"/>
    <s v="null"/>
    <s v="DF100374"/>
    <s v="CATEDRÁTICO DE UNIVERSIDAD"/>
    <s v="R101"/>
    <x v="4"/>
    <n v="780"/>
    <s v="TECNOLOGÍA DE ALIMENTOS"/>
  </r>
  <r>
    <x v="13"/>
    <x v="4"/>
    <n v="550"/>
    <s v="550G"/>
    <s v="GRUPO-A"/>
    <n v="16587648"/>
    <s v="Destilados y otros derivados del vino"/>
    <s v="GG"/>
    <s v="GRUPO GRANDE"/>
    <s v="550G"/>
    <s v="GG de Destilados y otros derivados del vino"/>
    <s v="GRUPO-A"/>
    <s v="GG de Destilados y otros derivados del vino"/>
    <s v="1S"/>
    <n v="16587648"/>
    <s v="GONZÁLEZ"/>
    <s v="ARENZANA"/>
    <s v="LUCÍA"/>
    <s v="lugonza"/>
    <s v="lucia.gonzalez@unirioja.es"/>
    <n v="1.25"/>
    <n v="1.25"/>
    <n v="536"/>
    <s v="PROFESOR INTERINO"/>
    <s v="P05"/>
    <s v="TIEMPO PARCIAL (5+5 HORAS)"/>
    <s v="2019-03-02 00:00:00.0"/>
    <s v="2019-09-14 00:00:00.0"/>
    <s v="PI101425"/>
    <s v="PROFESOR CONTRATADO INTERINO"/>
    <s v="R101"/>
    <x v="4"/>
    <n v="780"/>
    <s v="TECNOLOGÍA DE ALIMENTOS"/>
  </r>
  <r>
    <x v="13"/>
    <x v="4"/>
    <n v="550"/>
    <s v="550L"/>
    <s v="GRUPO-A1"/>
    <n v="11728090"/>
    <s v="Destilados y otros derivados del vino"/>
    <s v="GL"/>
    <s v="GRUPO DE LABORATORIO"/>
    <s v="550L"/>
    <s v="GL de Destilados y otros derivados del vino"/>
    <s v="GRUPO-A1"/>
    <s v="GL de Destilados y otros derivados del vino"/>
    <s v="1S"/>
    <n v="11728090"/>
    <s v="SANZ"/>
    <s v="CERVERA"/>
    <s v="SUSANA A."/>
    <s v="susacerv"/>
    <s v="susana.sanz@unirioja.es"/>
    <n v="0.25"/>
    <n v="0.25"/>
    <n v="500"/>
    <s v="CATEDRATICO DE UNIVERSIDAD"/>
    <s v="01R"/>
    <s v="TIEMPO COMPLETO REDUCIDO"/>
    <s v="2018-12-05 00:00:00.0"/>
    <s v="null"/>
    <s v="DF100373"/>
    <s v="CATEDRÁTICO DE UNIVERSIDAD"/>
    <s v="R101"/>
    <x v="4"/>
    <n v="780"/>
    <s v="TECNOLOGÍA DE ALIMENTOS"/>
  </r>
  <r>
    <x v="13"/>
    <x v="4"/>
    <n v="550"/>
    <s v="550L"/>
    <s v="GRUPO-A1"/>
    <n v="16528703"/>
    <s v="Destilados y otros derivados del vino"/>
    <s v="GL"/>
    <s v="GRUPO DE LABORATORIO"/>
    <s v="550L"/>
    <s v="GL de Destilados y otros derivados del vino"/>
    <s v="GRUPO-A1"/>
    <s v="GL de Destilados y otros derivados del vino"/>
    <s v="1S"/>
    <n v="16528703"/>
    <s v="GUTIÉRREZ"/>
    <s v="VIGUERA"/>
    <s v="ANA ROSA"/>
    <s v="angutivi"/>
    <s v="ana-rosa.gutierrez@unirioja.es"/>
    <n v="1.75"/>
    <n v="1.75"/>
    <n v="500"/>
    <s v="CATEDRATICO DE UNIVERSIDAD"/>
    <s v="01R"/>
    <s v="TIEMPO COMPLETO REDUCIDO"/>
    <s v="2018-12-05 00:00:00.0"/>
    <s v="null"/>
    <s v="DF100374"/>
    <s v="CATEDRÁTICO DE UNIVERSIDAD"/>
    <s v="R101"/>
    <x v="4"/>
    <n v="780"/>
    <s v="TECNOLOGÍA DE ALIMENTOS"/>
  </r>
  <r>
    <x v="13"/>
    <x v="4"/>
    <n v="551"/>
    <s v="551G"/>
    <s v="GRUPO-A"/>
    <n v="10828501"/>
    <s v="Marketing internacional del vino"/>
    <s v="GG"/>
    <s v="GRUPO GRANDE"/>
    <s v="551G"/>
    <s v="GG de Márketing internacional del vino"/>
    <s v="GRUPO-A"/>
    <s v="GG de Márketing internacional del vino"/>
    <s v="1S"/>
    <n v="10828501"/>
    <s v="RUIZ"/>
    <s v="VEGA"/>
    <s v="AGUSTÍN V."/>
    <s v="agusruve"/>
    <s v="agustin.ruiz@unirioja.es"/>
    <n v="0.2"/>
    <n v="0.2"/>
    <n v="500"/>
    <s v="CATEDRATICO DE UNIVERSIDAD"/>
    <s v="01A"/>
    <s v="TIEMPO COMPLETO AMPLIADO"/>
    <s v="2013-09-01 00:00:00.0"/>
    <s v="null"/>
    <s v="DF31131"/>
    <s v="CATEDRÁTICO DE UNIVERSIDAD"/>
    <s v="R104"/>
    <x v="0"/>
    <n v="95"/>
    <s v="COMERCIALIZACIÓN E INVESTIGACIÓN DE MERCADOS"/>
  </r>
  <r>
    <x v="13"/>
    <x v="4"/>
    <n v="551"/>
    <s v="551G"/>
    <s v="GRUPO-A"/>
    <n v="16616932"/>
    <s v="Marketing internacional del vino"/>
    <s v="GG"/>
    <s v="GRUPO GRANDE"/>
    <s v="551G"/>
    <s v="GG de Márketing internacional del vino"/>
    <s v="GRUPO-A"/>
    <s v="GG de Márketing internacional del vino"/>
    <s v="1S"/>
    <n v="16616932"/>
    <s v="MEDRANO"/>
    <s v="SÁEZ"/>
    <s v="NATALIA"/>
    <s v="namedran"/>
    <s v="natalia.medrano@unirioja.es"/>
    <n v="2.8"/>
    <n v="2.8"/>
    <n v="536"/>
    <s v="PROFESOR INTERINO"/>
    <s v="C01"/>
    <s v="TIEMPO COMPLETO"/>
    <s v="2018-09-17 00:00:00.0"/>
    <s v="2019-01-18 00:00:00.0"/>
    <s v="PI101353"/>
    <s v="PROFESOR CONTRATADO INTERINO TC"/>
    <s v="R104"/>
    <x v="0"/>
    <n v="95"/>
    <s v="COMERCIALIZACIÓN E INVESTIGACIÓN DE MERCADOS"/>
  </r>
  <r>
    <x v="13"/>
    <x v="4"/>
    <n v="551"/>
    <s v="551R"/>
    <s v="GRUPO-A1"/>
    <n v="16515085"/>
    <s v="Marketing internacional del vino"/>
    <s v="GR"/>
    <s v="GRUPO REDUCIDO"/>
    <s v="551R"/>
    <s v="GR de Márketing internacional del vino"/>
    <s v="GRUPO-A1"/>
    <s v="GR de Márketing internacional del vino"/>
    <s v="1S"/>
    <n v="16515085"/>
    <s v="BARCO"/>
    <s v="ROYO"/>
    <s v="EMILIO"/>
    <s v="ebarco"/>
    <s v="emilio.barco@unirioja.es"/>
    <n v="1.5"/>
    <n v="1.5"/>
    <n v="536"/>
    <s v="PROFESOR INTERINO"/>
    <s v="C01"/>
    <s v="TIEMPO COMPLETO"/>
    <s v="2017-09-15 00:00:00.0"/>
    <s v="null"/>
    <s v="PI101301"/>
    <s v="PROFESOR CONTRATADO INTERINO"/>
    <s v="R104"/>
    <x v="0"/>
    <n v="225"/>
    <s v="ECONOMÍA APLICADA"/>
  </r>
  <r>
    <x v="13"/>
    <x v="4"/>
    <n v="552"/>
    <s v="552G"/>
    <s v="GRUPO-A"/>
    <n v="11728090"/>
    <s v="Materiales auxiliares en la industria enológica"/>
    <s v="GG"/>
    <s v="GRUPO GRANDE"/>
    <s v="552G"/>
    <s v="GG de Materiales auxiliares en la industria enológica"/>
    <s v="GRUPO-A"/>
    <s v="GG de Materiales auxiliares en la industria enológica"/>
    <s v="1S"/>
    <n v="11728090"/>
    <s v="SANZ"/>
    <s v="CERVERA"/>
    <s v="SUSANA A."/>
    <s v="susacerv"/>
    <s v="susana.sanz@unirioja.es"/>
    <n v="0.9"/>
    <n v="0.9"/>
    <n v="500"/>
    <s v="CATEDRATICO DE UNIVERSIDAD"/>
    <s v="01R"/>
    <s v="TIEMPO COMPLETO REDUCIDO"/>
    <s v="2018-12-05 00:00:00.0"/>
    <s v="null"/>
    <s v="DF100373"/>
    <s v="CATEDRÁTICO DE UNIVERSIDAD"/>
    <s v="R101"/>
    <x v="4"/>
    <n v="780"/>
    <s v="TECNOLOGÍA DE ALIMENTOS"/>
  </r>
  <r>
    <x v="13"/>
    <x v="4"/>
    <n v="552"/>
    <s v="552G"/>
    <s v="GRUPO-A"/>
    <n v="16528703"/>
    <s v="Materiales auxiliares en la industria enológica"/>
    <s v="GG"/>
    <s v="GRUPO GRANDE"/>
    <s v="552G"/>
    <s v="GG de Materiales auxiliares en la industria enológica"/>
    <s v="GRUPO-A"/>
    <s v="GG de Materiales auxiliares en la industria enológica"/>
    <s v="1S"/>
    <n v="16528703"/>
    <s v="GUTIÉRREZ"/>
    <s v="VIGUERA"/>
    <s v="ANA ROSA"/>
    <s v="angutivi"/>
    <s v="ana-rosa.gutierrez@unirioja.es"/>
    <n v="0.6"/>
    <n v="0.6"/>
    <n v="500"/>
    <s v="CATEDRATICO DE UNIVERSIDAD"/>
    <s v="01R"/>
    <s v="TIEMPO COMPLETO REDUCIDO"/>
    <s v="2018-12-05 00:00:00.0"/>
    <s v="null"/>
    <s v="DF100374"/>
    <s v="CATEDRÁTICO DE UNIVERSIDAD"/>
    <s v="R101"/>
    <x v="4"/>
    <n v="780"/>
    <s v="TECNOLOGÍA DE ALIMENTOS"/>
  </r>
  <r>
    <x v="13"/>
    <x v="4"/>
    <n v="552"/>
    <s v="552G"/>
    <s v="GRUPO-A"/>
    <n v="16587648"/>
    <s v="Materiales auxiliares en la industria enológica"/>
    <s v="GG"/>
    <s v="GRUPO GRANDE"/>
    <s v="552G"/>
    <s v="GG de Materiales auxiliares en la industria enológica"/>
    <s v="GRUPO-A"/>
    <s v="GG de Materiales auxiliares en la industria enológica"/>
    <s v="1S"/>
    <n v="16587648"/>
    <s v="GONZÁLEZ"/>
    <s v="ARENZANA"/>
    <s v="LUCÍA"/>
    <s v="lugonza"/>
    <s v="lucia.gonzalez@unirioja.es"/>
    <n v="1"/>
    <n v="1"/>
    <n v="536"/>
    <s v="PROFESOR INTERINO"/>
    <s v="P05"/>
    <s v="TIEMPO PARCIAL (5+5 HORAS)"/>
    <s v="2019-03-02 00:00:00.0"/>
    <s v="2019-09-14 00:00:00.0"/>
    <s v="PI101425"/>
    <s v="PROFESOR CONTRATADO INTERINO"/>
    <s v="R101"/>
    <x v="4"/>
    <n v="780"/>
    <s v="TECNOLOGÍA DE ALIMENTOS"/>
  </r>
  <r>
    <x v="13"/>
    <x v="4"/>
    <n v="552"/>
    <s v="552L"/>
    <s v="GRUPO-A1"/>
    <n v="11728090"/>
    <s v="Materiales auxiliares en la industria enológica"/>
    <s v="GL"/>
    <s v="GRUPO DE LABORATORIO"/>
    <s v="552L"/>
    <s v="GL de Materiales auxiliares en la industria enológica"/>
    <s v="GRUPO-A1"/>
    <s v="GL de Materiales auxiliares en la industria enológica"/>
    <s v="1S"/>
    <n v="11728090"/>
    <s v="SANZ"/>
    <s v="CERVERA"/>
    <s v="SUSANA A."/>
    <s v="susacerv"/>
    <s v="susana.sanz@unirioja.es"/>
    <n v="1"/>
    <n v="1"/>
    <n v="500"/>
    <s v="CATEDRATICO DE UNIVERSIDAD"/>
    <s v="01R"/>
    <s v="TIEMPO COMPLETO REDUCIDO"/>
    <s v="2018-12-05 00:00:00.0"/>
    <s v="null"/>
    <s v="DF100373"/>
    <s v="CATEDRÁTICO DE UNIVERSIDAD"/>
    <s v="R101"/>
    <x v="4"/>
    <n v="780"/>
    <s v="TECNOLOGÍA DE ALIMENTOS"/>
  </r>
  <r>
    <x v="13"/>
    <x v="4"/>
    <n v="552"/>
    <s v="552L"/>
    <s v="GRUPO-A1"/>
    <n v="16528703"/>
    <s v="Materiales auxiliares en la industria enológica"/>
    <s v="GL"/>
    <s v="GRUPO DE LABORATORIO"/>
    <s v="552L"/>
    <s v="GL de Materiales auxiliares en la industria enológica"/>
    <s v="GRUPO-A1"/>
    <s v="GL de Materiales auxiliares en la industria enológica"/>
    <s v="1S"/>
    <n v="16528703"/>
    <s v="GUTIÉRREZ"/>
    <s v="VIGUERA"/>
    <s v="ANA ROSA"/>
    <s v="angutivi"/>
    <s v="ana-rosa.gutierrez@unirioja.es"/>
    <n v="1"/>
    <n v="1"/>
    <n v="500"/>
    <s v="CATEDRATICO DE UNIVERSIDAD"/>
    <s v="01R"/>
    <s v="TIEMPO COMPLETO REDUCIDO"/>
    <s v="2018-12-05 00:00:00.0"/>
    <s v="null"/>
    <s v="DF100374"/>
    <s v="CATEDRÁTICO DE UNIVERSIDAD"/>
    <s v="R101"/>
    <x v="4"/>
    <n v="780"/>
    <s v="TECNOLOGÍA DE ALIMENTOS"/>
  </r>
  <r>
    <x v="13"/>
    <x v="4"/>
    <n v="553"/>
    <s v="553G"/>
    <s v="GRUPO-A"/>
    <n v="690684"/>
    <s v="Prácticas externas"/>
    <s v="GG"/>
    <s v="GRUPO GRANDE"/>
    <s v="553G"/>
    <s v="GG de Prácticas en empresa"/>
    <s v="GRUPO-A"/>
    <s v="GG de Prácticas en empresa"/>
    <s v="AN"/>
    <n v="690684"/>
    <s v="DIZY"/>
    <s v="SOTO"/>
    <s v="MARTA Mª INÉS"/>
    <s v="madizy"/>
    <s v="marta.dizy@unirioja.es"/>
    <n v="0.2"/>
    <n v="0.2"/>
    <n v="504"/>
    <s v="PROFESOR TITULAR UNIVERSIDAD"/>
    <s v="01R"/>
    <s v="TIEMPO COMPLETO REDUCIDO"/>
    <s v="2017-09-15 00:00:00.0"/>
    <s v="null"/>
    <s v="DF348"/>
    <s v="TITULAR DE UNIVERSIDAD"/>
    <s v="R101"/>
    <x v="4"/>
    <n v="60"/>
    <s v="BIOQUÍMICA Y BIOLOGÍA MOLECULAR"/>
  </r>
  <r>
    <x v="13"/>
    <x v="4"/>
    <n v="553"/>
    <s v="553G"/>
    <s v="GRUPO-A"/>
    <n v="7852960"/>
    <s v="Prácticas externas"/>
    <s v="GG"/>
    <s v="GRUPO GRANDE"/>
    <s v="553G"/>
    <s v="GG de Prácticas en empresa"/>
    <s v="GRUPO-A"/>
    <s v="GG de Prácticas en empresa"/>
    <s v="AN"/>
    <n v="7852960"/>
    <s v="TARDÁGUILA"/>
    <s v="LASO"/>
    <s v="MANUEL JAVIER"/>
    <s v="jatardag"/>
    <s v="javier.tardaguila@unirioja.es"/>
    <n v="0.2"/>
    <n v="0.2"/>
    <n v="500"/>
    <s v="CATEDRATICO DE UNIVERSIDAD"/>
    <s v="01R"/>
    <s v="TIEMPO COMPLETO REDUCIDO"/>
    <s v="2018-11-26 00:00:00.0"/>
    <s v="null"/>
    <s v="DF100371"/>
    <s v="CATEDRÁTICO DE UNIVERSIDAD"/>
    <s v="R101"/>
    <x v="4"/>
    <n v="705"/>
    <s v="PRODUCCIÓN VEGETAL"/>
  </r>
  <r>
    <x v="13"/>
    <x v="4"/>
    <n v="553"/>
    <s v="553G"/>
    <s v="GRUPO-A"/>
    <n v="8797523"/>
    <s v="Prácticas externas"/>
    <s v="GG"/>
    <s v="GRUPO GRANDE"/>
    <s v="553G"/>
    <s v="GG de Prácticas en empresa"/>
    <s v="GRUPO-A"/>
    <s v="GG de Prácticas en empresa"/>
    <s v="AN"/>
    <n v="8797523"/>
    <s v="NÚÑEZ"/>
    <s v="OLIVERA"/>
    <s v="ENCARNACIÓN"/>
    <s v="eolivera"/>
    <s v="encarnacion.nunez@unirioja.es"/>
    <n v="0.2"/>
    <n v="0.2"/>
    <s v="A-0500"/>
    <s v="CATEDRATICO DE UNIVERSIDAD"/>
    <s v="01R"/>
    <s v="TIEMPO COMPLETO REDUCIDO"/>
    <s v="2015-09-15 00:00:00.0"/>
    <s v="null"/>
    <s v="DF100277"/>
    <s v="CATEDRÁTICO DE UNIVERSIDAD"/>
    <s v="R101"/>
    <x v="4"/>
    <n v="412"/>
    <s v="FISIOLOGÍA VEGETAL"/>
  </r>
  <r>
    <x v="13"/>
    <x v="4"/>
    <n v="553"/>
    <s v="553G"/>
    <s v="GRUPO-A"/>
    <n v="9373135"/>
    <s v="Prácticas externas"/>
    <s v="GG"/>
    <s v="GRUPO GRANDE"/>
    <s v="553G"/>
    <s v="GG de Prácticas en empresa"/>
    <s v="GRUPO-A"/>
    <s v="GG de Prácticas en empresa"/>
    <s v="AN"/>
    <n v="9373135"/>
    <s v="MENÉNDEZ"/>
    <s v="MENÉNDEZ"/>
    <s v="CRISTINA"/>
    <s v="crmenend"/>
    <s v="cristina.menendez@unirioja.es"/>
    <n v="0.2"/>
    <n v="0.2"/>
    <n v="504"/>
    <s v="PROFESOR TITULAR UNIVERSIDAD"/>
    <s v="C01"/>
    <s v="TIEMPO COMPLETO"/>
    <s v="2018-09-17 00:00:00.0"/>
    <s v="null"/>
    <s v="DF100044"/>
    <s v="TITULAR UNIVERSIDAD"/>
    <s v="R101"/>
    <x v="4"/>
    <n v="705"/>
    <s v="PRODUCCIÓN VEGETAL"/>
  </r>
  <r>
    <x v="13"/>
    <x v="4"/>
    <n v="553"/>
    <s v="553G"/>
    <s v="GRUPO-A"/>
    <n v="14245719"/>
    <s v="Prácticas externas"/>
    <s v="GG"/>
    <s v="GRUPO GRANDE"/>
    <s v="553G"/>
    <s v="GG de Prácticas en empresa"/>
    <s v="GRUPO-A"/>
    <s v="GG de Prácticas en empresa"/>
    <s v="AN"/>
    <n v="14245719"/>
    <s v="RUIZ"/>
    <s v="LARREA"/>
    <s v="MARÍA FERNANDA"/>
    <s v="fernruiz"/>
    <s v="fernanda.ruiz@unirioja.es"/>
    <n v="0.2"/>
    <n v="0.2"/>
    <s v="A-0500"/>
    <s v="CATEDRATICO DE UNIVERSIDAD"/>
    <s v="01R"/>
    <s v="TIEMPO COMPLETO REDUCIDO"/>
    <s v="2012-09-01 00:00:00.0"/>
    <s v="null"/>
    <s v="DF100284"/>
    <s v="CATEDRÁTICO DE UNIVERSIDAD"/>
    <s v="R101"/>
    <x v="4"/>
    <n v="60"/>
    <s v="BIOQUÍMICA Y BIOLOGÍA MOLECULAR"/>
  </r>
  <r>
    <x v="13"/>
    <x v="4"/>
    <n v="553"/>
    <s v="553G"/>
    <s v="GRUPO-A"/>
    <n v="15863391"/>
    <s v="Prácticas externas"/>
    <s v="GG"/>
    <s v="GRUPO GRANDE"/>
    <s v="553G"/>
    <s v="GG de Prácticas en empresa"/>
    <s v="GRUPO-A"/>
    <s v="GG de Prácticas en empresa"/>
    <s v="AN"/>
    <n v="15863391"/>
    <s v="PEÑA"/>
    <s v="NAVARIDAS"/>
    <s v="JOSÉ MIGUEL"/>
    <s v="jopena"/>
    <s v="jmiguel.penya@unirioja.es"/>
    <n v="0.2"/>
    <n v="0.2"/>
    <n v="533"/>
    <s v="COLABORADOR-TIPO 2 (Doctor)"/>
    <s v="C01"/>
    <s v="TIEMPO COMPLETO"/>
    <s v="2006-10-01 00:00:00.0"/>
    <s v="null"/>
    <s v="LD100579"/>
    <s v="PROFESOR COLABORADOR TIPO 2"/>
    <s v="R101"/>
    <x v="4"/>
    <n v="500"/>
    <s v="INGENIERÍA AGROFORESTAL"/>
  </r>
  <r>
    <x v="13"/>
    <x v="4"/>
    <n v="553"/>
    <s v="553G"/>
    <s v="GRUPO-A"/>
    <n v="16518664"/>
    <s v="Prácticas externas"/>
    <s v="GG"/>
    <s v="GRUPO GRANDE"/>
    <s v="553G"/>
    <s v="GG de Prácticas en empresa"/>
    <s v="GRUPO-A"/>
    <s v="GG de Prácticas en empresa"/>
    <s v="AN"/>
    <n v="16518664"/>
    <s v="MARTÍNEZ"/>
    <s v="SORIA"/>
    <s v="MARÍA TERESA"/>
    <s v="mmmartin"/>
    <s v="maria-teresa.martinez@unirioja.es"/>
    <n v="0.4"/>
    <n v="0.4"/>
    <n v="504"/>
    <s v="PROFESOR TITULAR UNIVERSIDAD"/>
    <s v="01R"/>
    <s v="TIEMPO COMPLETO REDUCIDO"/>
    <s v="2016-09-15 00:00:00.0"/>
    <s v="null"/>
    <s v="DF100033"/>
    <s v="PROFESOR TITULAR DE UNIVERSIDAD"/>
    <s v="R112"/>
    <x v="8"/>
    <n v="750"/>
    <s v="QUÍMICA ANALÍTICA"/>
  </r>
  <r>
    <x v="13"/>
    <x v="4"/>
    <n v="553"/>
    <s v="553G"/>
    <s v="GRUPO-A"/>
    <n v="16528703"/>
    <s v="Prácticas externas"/>
    <s v="GG"/>
    <s v="GRUPO GRANDE"/>
    <s v="553G"/>
    <s v="GG de Prácticas en empresa"/>
    <s v="GRUPO-A"/>
    <s v="GG de Prácticas en empresa"/>
    <s v="AN"/>
    <n v="16528703"/>
    <s v="GUTIÉRREZ"/>
    <s v="VIGUERA"/>
    <s v="ANA ROSA"/>
    <s v="angutivi"/>
    <s v="ana-rosa.gutierrez@unirioja.es"/>
    <n v="0.2"/>
    <n v="0.2"/>
    <n v="500"/>
    <s v="CATEDRATICO DE UNIVERSIDAD"/>
    <s v="01R"/>
    <s v="TIEMPO COMPLETO REDUCIDO"/>
    <s v="2018-12-05 00:00:00.0"/>
    <s v="null"/>
    <s v="DF100374"/>
    <s v="CATEDRÁTICO DE UNIVERSIDAD"/>
    <s v="R101"/>
    <x v="4"/>
    <n v="780"/>
    <s v="TECNOLOGÍA DE ALIMENTOS"/>
  </r>
  <r>
    <x v="13"/>
    <x v="4"/>
    <n v="553"/>
    <s v="553G"/>
    <s v="GRUPO-A"/>
    <n v="16531083"/>
    <s v="Prácticas externas"/>
    <s v="GG"/>
    <s v="GRUPO GRANDE"/>
    <s v="553G"/>
    <s v="GG de Prácticas en empresa"/>
    <s v="GRUPO-A"/>
    <s v="GG de Prácticas en empresa"/>
    <s v="AN"/>
    <n v="16531083"/>
    <s v="TOMÁS"/>
    <s v="LAS HERAS"/>
    <s v="RAFAEL"/>
    <s v="ratomas"/>
    <s v="rafael.tomas@unirioja.es"/>
    <n v="0.2"/>
    <n v="0.2"/>
    <n v="504"/>
    <s v="PROFESOR TITULAR UNIVERSIDAD"/>
    <s v="01R"/>
    <s v="TIEMPO COMPLETO REDUCIDO"/>
    <s v="2017-09-15 00:00:00.0"/>
    <s v="null"/>
    <s v="DF100086"/>
    <s v="TITULAR DE ESCUELA UNIVERSITARIA"/>
    <s v="R101"/>
    <x v="4"/>
    <n v="412"/>
    <s v="FISIOLOGÍA VEGETAL"/>
  </r>
  <r>
    <x v="13"/>
    <x v="4"/>
    <n v="553"/>
    <s v="553G"/>
    <s v="GRUPO-A"/>
    <n v="16567034"/>
    <s v="Prácticas externas"/>
    <s v="GG"/>
    <s v="GRUPO GRANDE"/>
    <s v="553G"/>
    <s v="GG de Prácticas en empresa"/>
    <s v="GRUPO-A"/>
    <s v="GG de Prácticas en empresa"/>
    <s v="AN"/>
    <n v="16567034"/>
    <s v="GUADALUPE"/>
    <s v="MÍNGUEZ"/>
    <s v="ZENAIDA"/>
    <s v="zeguadal"/>
    <s v="zenaida.guadalupe@unirioja.es"/>
    <n v="0.25"/>
    <n v="0.25"/>
    <n v="504"/>
    <s v="PROFESOR TITULAR UNIVERSIDAD"/>
    <s v="C01"/>
    <s v="TIEMPO COMPLETO"/>
    <s v="2018-12-21 00:00:00.0"/>
    <s v="null"/>
    <s v="DF100361"/>
    <s v="PROFESOR TITULAR DE UNIVERSIDAD"/>
    <s v="R101"/>
    <x v="4"/>
    <n v="780"/>
    <s v="TECNOLOGÍA DE ALIMENTOS"/>
  </r>
  <r>
    <x v="13"/>
    <x v="4"/>
    <n v="553"/>
    <s v="553G"/>
    <s v="GRUPO-A"/>
    <n v="16580683"/>
    <s v="Prácticas externas"/>
    <s v="GG"/>
    <s v="GRUPO GRANDE"/>
    <s v="553G"/>
    <s v="GG de Prácticas en empresa"/>
    <s v="GRUPO-A"/>
    <s v="GG de Prácticas en empresa"/>
    <s v="AN"/>
    <n v="16580683"/>
    <s v="LÓPEZ"/>
    <s v="ALFARO"/>
    <s v="ISABEL"/>
    <s v="islopez"/>
    <s v="isabel.lopez@unirioja.es"/>
    <n v="0.2"/>
    <n v="0.2"/>
    <n v="536"/>
    <s v="PROFESOR INTERINO"/>
    <s v="C01"/>
    <s v="TIEMPO COMPLETO"/>
    <s v="2015-09-15 00:00:00.0"/>
    <s v="null"/>
    <s v="PI101014"/>
    <s v="PROFESOR CONTRATADO INTERINO"/>
    <s v="R101"/>
    <x v="4"/>
    <n v="780"/>
    <s v="TECNOLOGÍA DE ALIMENTOS"/>
  </r>
  <r>
    <x v="13"/>
    <x v="4"/>
    <n v="553"/>
    <s v="553G"/>
    <s v="GRUPO-A"/>
    <n v="16609248"/>
    <s v="Prácticas externas"/>
    <s v="GG"/>
    <s v="GRUPO GRANDE"/>
    <s v="553G"/>
    <s v="GG de Prácticas en empresa"/>
    <s v="GRUPO-A"/>
    <s v="GG de Prácticas en empresa"/>
    <s v="AN"/>
    <n v="16609248"/>
    <s v="MARTÍNEZ"/>
    <s v="LAPUENTE"/>
    <s v="LETICIA"/>
    <s v="lemartl"/>
    <s v="leticia.martinez@unirioja.es"/>
    <n v="0.15"/>
    <n v="0.15"/>
    <n v="536"/>
    <s v="PROFESOR INTERINO"/>
    <s v="C01"/>
    <s v="TIEMPO COMPLETO"/>
    <s v="2018-09-18 00:00:00.0"/>
    <s v="null"/>
    <s v="PI101226"/>
    <s v="PROFESOR CONTRATADO INTERINO"/>
    <s v="R101"/>
    <x v="4"/>
    <n v="780"/>
    <s v="TECNOLOGÍA DE ALIMENTOS"/>
  </r>
  <r>
    <x v="13"/>
    <x v="4"/>
    <n v="553"/>
    <s v="553G"/>
    <s v="GRUPO-A"/>
    <n v="30520840"/>
    <s v="Prácticas externas"/>
    <s v="GG"/>
    <s v="GRUPO GRANDE"/>
    <s v="553G"/>
    <s v="GG de Prácticas en empresa"/>
    <s v="GRUPO-A"/>
    <s v="GG de Prácticas en empresa"/>
    <s v="AN"/>
    <n v="30520840"/>
    <s v="TENA"/>
    <s v="VÁZQUEZ DE LA TORRE"/>
    <s v="MARÍA TERESA"/>
    <s v="matena"/>
    <s v="maria-teresa.tena@unirioja.es"/>
    <n v="0.6"/>
    <n v="0.6"/>
    <s v="A-0500"/>
    <s v="CATEDRATICO DE UNIVERSIDAD"/>
    <s v="01R"/>
    <s v="TIEMPO COMPLETO REDUCIDO"/>
    <s v="2016-09-15 00:00:00.0"/>
    <s v="null"/>
    <s v="DF100288"/>
    <s v="CATEDRÁTICO DE UNIVERSIDAD"/>
    <s v="R112"/>
    <x v="8"/>
    <n v="750"/>
    <s v="QUÍMICA ANALÍTICA"/>
  </r>
  <r>
    <x v="13"/>
    <x v="4"/>
    <n v="553"/>
    <s v="553G"/>
    <s v="GRUPO-A"/>
    <n v="31618249"/>
    <s v="Prácticas externas"/>
    <s v="GG"/>
    <s v="GRUPO GRANDE"/>
    <s v="553G"/>
    <s v="GG de Prácticas en empresa"/>
    <s v="GRUPO-A"/>
    <s v="GG de Prácticas en empresa"/>
    <s v="AN"/>
    <n v="31618249"/>
    <s v="ANDRADES"/>
    <s v="RODRÍGUEZ"/>
    <s v="MARÍA SOLEDAD"/>
    <s v="mandrade"/>
    <s v="marisol.andrades@unirioja.es"/>
    <n v="0.2"/>
    <n v="0.2"/>
    <n v="504"/>
    <s v="PROFESOR TITULAR UNIVERSIDAD"/>
    <s v="01R"/>
    <s v="TIEMPO COMPLETO REDUCIDO"/>
    <s v="2018-09-17 00:00:00.0"/>
    <s v="null"/>
    <s v="DF3164"/>
    <s v="TITULAR DE ESCUELAS UNIVERSITARIAS"/>
    <s v="R101"/>
    <x v="4"/>
    <n v="705"/>
    <s v="PRODUCCIÓN VEGETAL"/>
  </r>
  <r>
    <x v="13"/>
    <x v="4"/>
    <n v="553"/>
    <s v="553G"/>
    <s v="GRUPO-A"/>
    <n v="72778746"/>
    <s v="Prácticas externas"/>
    <s v="GG"/>
    <s v="GRUPO GRANDE"/>
    <s v="553G"/>
    <s v="GG de Prácticas en empresa"/>
    <s v="GRUPO-A"/>
    <s v="GG de Prácticas en empresa"/>
    <s v="AN"/>
    <n v="72778746"/>
    <s v="PÉREZ"/>
    <s v="MORENO"/>
    <s v="IGNACIO"/>
    <s v="igperez"/>
    <s v="ignacio.perez@unirioja.es"/>
    <n v="0.2"/>
    <n v="0.2"/>
    <n v="504"/>
    <s v="PROFESOR TITULAR UNIVERSIDAD"/>
    <s v="01R"/>
    <s v="TIEMPO COMPLETO REDUCIDO"/>
    <s v="2017-09-15 00:00:00.0"/>
    <s v="null"/>
    <s v="DF3158"/>
    <s v="TITULAR DE UNIVERSIDAD"/>
    <s v="R101"/>
    <x v="4"/>
    <n v="705"/>
    <s v="PRODUCCIÓN VEGETAL"/>
  </r>
  <r>
    <x v="13"/>
    <x v="4"/>
    <n v="554"/>
    <s v="554G"/>
    <s v="GRUPO-A"/>
    <n v="72778746"/>
    <s v="Producción integrada y ecológica de la vid"/>
    <s v="GG"/>
    <s v="GRUPO GRANDE"/>
    <s v="554G"/>
    <s v="GG de Producción integrada y ecológica de la vid"/>
    <s v="GRUPO-A"/>
    <s v="GG de Producción integrada y ecológica de la vid"/>
    <s v="2S"/>
    <n v="72778746"/>
    <s v="PÉREZ"/>
    <s v="MORENO"/>
    <s v="IGNACIO"/>
    <s v="igperez"/>
    <s v="ignacio.perez@unirioja.es"/>
    <n v="3.5"/>
    <n v="3.5"/>
    <n v="504"/>
    <s v="PROFESOR TITULAR UNIVERSIDAD"/>
    <s v="01R"/>
    <s v="TIEMPO COMPLETO REDUCIDO"/>
    <s v="2017-09-15 00:00:00.0"/>
    <s v="null"/>
    <s v="DF3158"/>
    <s v="TITULAR DE UNIVERSIDAD"/>
    <s v="R101"/>
    <x v="4"/>
    <n v="705"/>
    <s v="PRODUCCIÓN VEGETAL"/>
  </r>
  <r>
    <x v="13"/>
    <x v="4"/>
    <n v="554"/>
    <s v="554L"/>
    <s v="GRUPO-A1"/>
    <n v="72778746"/>
    <s v="Producción integrada y ecológica de la vid"/>
    <s v="GL"/>
    <s v="GRUPO DE LABORATORIO"/>
    <s v="554L"/>
    <s v="GL de Producción integrada y ecológica de la vid"/>
    <s v="GRUPO-A1"/>
    <s v="GL de Producción integrada y ecológica de la vid"/>
    <s v="2S"/>
    <n v="72778746"/>
    <s v="PÉREZ"/>
    <s v="MORENO"/>
    <s v="IGNACIO"/>
    <s v="igperez"/>
    <s v="ignacio.perez@unirioja.es"/>
    <n v="1"/>
    <n v="1"/>
    <n v="504"/>
    <s v="PROFESOR TITULAR UNIVERSIDAD"/>
    <s v="01R"/>
    <s v="TIEMPO COMPLETO REDUCIDO"/>
    <s v="2017-09-15 00:00:00.0"/>
    <s v="null"/>
    <s v="DF3158"/>
    <s v="TITULAR DE UNIVERSIDAD"/>
    <s v="R101"/>
    <x v="4"/>
    <n v="705"/>
    <s v="PRODUCCIÓN VEGETAL"/>
  </r>
  <r>
    <x v="13"/>
    <x v="4"/>
    <n v="555"/>
    <s v="555G"/>
    <s v="GRUPO-A"/>
    <n v="50301761"/>
    <s v="Seguridad e higiene en el viñedo e industrias derivadas"/>
    <s v="GG"/>
    <s v="GRUPO GRANDE"/>
    <s v="555G"/>
    <s v="GG de Seguridad e higiene en el viñedo e industrias derivadas"/>
    <s v="GRUPO-A"/>
    <s v="GG de Seguridad e higiene en el viñedo e industrias derivadas"/>
    <s v="2S"/>
    <n v="50301761"/>
    <s v="PRADO"/>
    <s v="VILLAR"/>
    <s v="EDUARDO"/>
    <s v="eduprado"/>
    <s v="eduardo.prado@unirioja.es"/>
    <n v="3.3"/>
    <n v="3.3"/>
    <n v="506"/>
    <s v="PROFESOR TITULAR DE ESCUELA UNIVERSITARI"/>
    <s v="01A"/>
    <s v="TIEMPO COMPLETO AMPLIADO"/>
    <s v="2012-09-01 00:00:00.0"/>
    <s v="null"/>
    <s v="DF3168"/>
    <s v="TITULAR DE ESCUELAS UNIVERSITARIAS"/>
    <s v="R101"/>
    <x v="4"/>
    <n v="705"/>
    <s v="PRODUCCIÓN VEGETAL"/>
  </r>
  <r>
    <x v="13"/>
    <x v="4"/>
    <n v="555"/>
    <s v="555R"/>
    <s v="GRUPO-A1"/>
    <n v="50301761"/>
    <s v="Seguridad e higiene en el viñedo e industrias derivadas"/>
    <s v="GR"/>
    <s v="GRUPO REDUCIDO"/>
    <s v="555R"/>
    <s v="GR de Seguridad e higiene en el viñedo e industrias derivadas"/>
    <s v="GRUPO-A1"/>
    <s v="GR de Seguridad e higiene en el viñedo e industrias derivadas"/>
    <s v="2S"/>
    <n v="50301761"/>
    <s v="PRADO"/>
    <s v="VILLAR"/>
    <s v="EDUARDO"/>
    <s v="eduprado"/>
    <s v="eduardo.prado@unirioja.es"/>
    <n v="1.2"/>
    <n v="1.2"/>
    <n v="506"/>
    <s v="PROFESOR TITULAR DE ESCUELA UNIVERSITARI"/>
    <s v="01A"/>
    <s v="TIEMPO COMPLETO AMPLIADO"/>
    <s v="2012-09-01 00:00:00.0"/>
    <s v="null"/>
    <s v="DF3168"/>
    <s v="TITULAR DE ESCUELAS UNIVERSITARIAS"/>
    <s v="R101"/>
    <x v="4"/>
    <n v="705"/>
    <s v="PRODUCCIÓN VEGETAL"/>
  </r>
  <r>
    <x v="13"/>
    <x v="4"/>
    <n v="556"/>
    <s v="556G"/>
    <s v="GRUPO-A"/>
    <n v="16580683"/>
    <s v="Sistemas de calidad y seguridad laboral"/>
    <s v="GG"/>
    <s v="GRUPO GRANDE"/>
    <s v="556G"/>
    <s v="GG de Sistemas de calidad y seguridad laboral"/>
    <s v="GRUPO-A"/>
    <s v="GG de Sistemas de calidad y seguridad laboral"/>
    <s v="1S"/>
    <n v="16580683"/>
    <s v="LÓPEZ"/>
    <s v="ALFARO"/>
    <s v="ISABEL"/>
    <s v="islopez"/>
    <s v="isabel.lopez@unirioja.es"/>
    <n v="2.6"/>
    <n v="2.6"/>
    <n v="536"/>
    <s v="PROFESOR INTERINO"/>
    <s v="C01"/>
    <s v="TIEMPO COMPLETO"/>
    <s v="2015-09-15 00:00:00.0"/>
    <s v="null"/>
    <s v="PI101014"/>
    <s v="PROFESOR CONTRATADO INTERINO"/>
    <s v="R101"/>
    <x v="4"/>
    <n v="780"/>
    <s v="TECNOLOGÍA DE ALIMENTOS"/>
  </r>
  <r>
    <x v="13"/>
    <x v="4"/>
    <n v="556"/>
    <s v="556G"/>
    <s v="GRUPO-A"/>
    <n v="71458565"/>
    <s v="Sistemas de calidad y seguridad laboral"/>
    <s v="GG"/>
    <s v="GRUPO GRANDE"/>
    <s v="556G"/>
    <s v="GG de Sistemas de calidad y seguridad laboral"/>
    <s v="GRUPO-A"/>
    <s v="GG de Sistemas de calidad y seguridad laboral"/>
    <s v="1S"/>
    <n v="71458565"/>
    <s v="GARCÍA"/>
    <s v="GONZÁLEZ"/>
    <s v="JULIA"/>
    <s v="jugarcgo"/>
    <s v="julia.garciag@unirioja.es"/>
    <n v="1"/>
    <n v="1"/>
    <n v="7081"/>
    <s v="AYUDANTE (DOCTOR)"/>
    <s v="C01"/>
    <s v="TIEMPO COMPLETO"/>
    <s v="2018-09-17 00:00:00.0"/>
    <s v="2019-02-03 00:00:00.0"/>
    <s v="PI101346"/>
    <s v="PROFESOR AYUDANTE DOCTOR"/>
    <s v="R101"/>
    <x v="4"/>
    <n v="500"/>
    <s v="INGENIERÍA AGROFORESTAL"/>
  </r>
  <r>
    <x v="13"/>
    <x v="4"/>
    <n v="556"/>
    <s v="556L"/>
    <s v="GRUPO-A1"/>
    <n v="16580683"/>
    <s v="Sistemas de calidad y seguridad laboral"/>
    <s v="GL"/>
    <s v="GRUPO DE LABORATORIO"/>
    <s v="556L"/>
    <s v="GL de Sistemas de calidad y seguridad laboral"/>
    <s v="GRUPO-A1"/>
    <s v="GL de Sistemas de calidad y seguridad laboral"/>
    <s v="1S"/>
    <n v="16580683"/>
    <s v="LÓPEZ"/>
    <s v="ALFARO"/>
    <s v="ISABEL"/>
    <s v="islopez"/>
    <s v="isabel.lopez@unirioja.es"/>
    <n v="0.7"/>
    <n v="0.7"/>
    <n v="536"/>
    <s v="PROFESOR INTERINO"/>
    <s v="C01"/>
    <s v="TIEMPO COMPLETO"/>
    <s v="2015-09-15 00:00:00.0"/>
    <s v="null"/>
    <s v="PI101014"/>
    <s v="PROFESOR CONTRATADO INTERINO"/>
    <s v="R101"/>
    <x v="4"/>
    <n v="780"/>
    <s v="TECNOLOGÍA DE ALIMENTOS"/>
  </r>
  <r>
    <x v="13"/>
    <x v="4"/>
    <n v="556"/>
    <s v="556L"/>
    <s v="GRUPO-A1"/>
    <n v="71458565"/>
    <s v="Sistemas de calidad y seguridad laboral"/>
    <s v="GL"/>
    <s v="GRUPO DE LABORATORIO"/>
    <s v="556L"/>
    <s v="GL de Sistemas de calidad y seguridad laboral"/>
    <s v="GRUPO-A1"/>
    <s v="GL de Sistemas de calidad y seguridad laboral"/>
    <s v="1S"/>
    <n v="71458565"/>
    <s v="GARCÍA"/>
    <s v="GONZÁLEZ"/>
    <s v="JULIA"/>
    <s v="jugarcgo"/>
    <s v="julia.garciag@unirioja.es"/>
    <n v="0.5"/>
    <n v="0.5"/>
    <n v="7081"/>
    <s v="AYUDANTE (DOCTOR)"/>
    <s v="C01"/>
    <s v="TIEMPO COMPLETO"/>
    <s v="2018-09-17 00:00:00.0"/>
    <s v="2019-02-03 00:00:00.0"/>
    <s v="PI101346"/>
    <s v="PROFESOR AYUDANTE DOCTOR"/>
    <s v="R101"/>
    <x v="4"/>
    <n v="500"/>
    <s v="INGENIERÍA AGROFORESTAL"/>
  </r>
  <r>
    <x v="13"/>
    <x v="4"/>
    <n v="556"/>
    <s v="556R"/>
    <s v="GRUPO-A1"/>
    <n v="16580683"/>
    <s v="Sistemas de calidad y seguridad laboral"/>
    <s v="GR"/>
    <s v="GRUPO REDUCIDO"/>
    <s v="556R"/>
    <s v="GR de Sistemas de calidad y seguridad laboral"/>
    <s v="GRUPO-A1"/>
    <s v="GR de Sistemas de calidad y seguridad laboral"/>
    <s v="1S"/>
    <n v="16580683"/>
    <s v="LÓPEZ"/>
    <s v="ALFARO"/>
    <s v="ISABEL"/>
    <s v="islopez"/>
    <s v="isabel.lopez@unirioja.es"/>
    <n v="1.2"/>
    <n v="1.2"/>
    <n v="536"/>
    <s v="PROFESOR INTERINO"/>
    <s v="C01"/>
    <s v="TIEMPO COMPLETO"/>
    <s v="2015-09-15 00:00:00.0"/>
    <s v="null"/>
    <s v="PI101014"/>
    <s v="PROFESOR CONTRATADO INTERINO"/>
    <s v="R101"/>
    <x v="4"/>
    <n v="780"/>
    <s v="TECNOLOGÍA DE ALIMENTOS"/>
  </r>
  <r>
    <x v="13"/>
    <x v="4"/>
    <n v="557"/>
    <s v="557G"/>
    <s v="GRUPO-A"/>
    <n v="7852960"/>
    <s v="Viticultura de precisión"/>
    <s v="GG"/>
    <s v="GRUPO GRANDE"/>
    <s v="557G"/>
    <s v="GG de VitIcultura de precisión"/>
    <s v="GRUPO-A"/>
    <s v="GG de VitIcultura de precisión"/>
    <s v="2S"/>
    <n v="7852960"/>
    <s v="TARDÁGUILA"/>
    <s v="LASO"/>
    <s v="MANUEL JAVIER"/>
    <s v="jatardag"/>
    <s v="javier.tardaguila@unirioja.es"/>
    <n v="2"/>
    <n v="2"/>
    <n v="500"/>
    <s v="CATEDRATICO DE UNIVERSIDAD"/>
    <s v="01R"/>
    <s v="TIEMPO COMPLETO REDUCIDO"/>
    <s v="2018-11-26 00:00:00.0"/>
    <s v="null"/>
    <s v="DF100371"/>
    <s v="CATEDRÁTICO DE UNIVERSIDAD"/>
    <s v="R101"/>
    <x v="4"/>
    <n v="705"/>
    <s v="PRODUCCIÓN VEGETAL"/>
  </r>
  <r>
    <x v="13"/>
    <x v="4"/>
    <n v="557"/>
    <s v="557G"/>
    <s v="GRUPO-A"/>
    <n v="16584746"/>
    <s v="Viticultura de precisión"/>
    <s v="GG"/>
    <s v="GRUPO GRANDE"/>
    <s v="557G"/>
    <s v="GG de VitIcultura de precisión"/>
    <s v="GRUPO-A"/>
    <s v="GG de VitIcultura de precisión"/>
    <s v="2S"/>
    <n v="16584746"/>
    <s v="DIAGO"/>
    <s v="SANTAMARÍA"/>
    <s v="MARÍA PAZ"/>
    <s v="madiago"/>
    <s v="maria-paz.diago@unirioja.es"/>
    <n v="0.5"/>
    <n v="0.5"/>
    <n v="0"/>
    <s v="DOCTOR"/>
    <n v="0"/>
    <s v="_"/>
    <s v="2016-12-01 00:00:00.0"/>
    <s v="2021-11-30 00:00:00.0"/>
    <s v="D01INVESTIGADOR1"/>
    <s v="ACCESO SISTEMA ESPAÑOL CIENCIA E INNOVACIÓN"/>
    <s v="R101"/>
    <x v="4"/>
    <n v="705"/>
    <s v="PRODUCCIÓN VEGETAL"/>
  </r>
  <r>
    <x v="13"/>
    <x v="4"/>
    <n v="557"/>
    <s v="557G"/>
    <s v="GRUPO-A"/>
    <n v="76629951"/>
    <s v="Viticultura de precisión"/>
    <s v="GG"/>
    <s v="GRUPO GRANDE"/>
    <s v="557G"/>
    <s v="GG de VitIcultura de precisión"/>
    <s v="GRUPO-A"/>
    <s v="GG de VitIcultura de precisión"/>
    <s v="2S"/>
    <n v="76629951"/>
    <s v="PALACIOS"/>
    <s v="LÓPEZ"/>
    <s v="FERNANDO"/>
    <s v="fepalal"/>
    <s v="fernando.palacios@alum.unirioja.es"/>
    <n v="0.5"/>
    <n v="0.5"/>
    <n v="121"/>
    <s v="PERSONAL INVESTIGADOR EN FORMACIÓN"/>
    <n v="0"/>
    <s v="_"/>
    <s v="2017-06-01 00:00:00.0"/>
    <s v="2019-05-31 00:00:00.0"/>
    <s v="D01BECARIO3"/>
    <s v="PERSONAL INVESTIGADOR PREDOCTORAL EN FORMACIÓN"/>
    <s v="R101"/>
    <x v="4"/>
    <n v="705"/>
    <s v="PRODUCCIÓN VEGETAL"/>
  </r>
  <r>
    <x v="13"/>
    <x v="4"/>
    <n v="557"/>
    <s v="557L"/>
    <s v="GRUPO-A1"/>
    <n v="76629951"/>
    <s v="Viticultura de precisión"/>
    <s v="GL"/>
    <s v="GRUPO DE LABORATORIO"/>
    <s v="557L"/>
    <s v="GL de VitIcultura de precisión"/>
    <s v="GRUPO-A1"/>
    <s v="GL de VitIcultura de precisión"/>
    <s v="2S"/>
    <n v="76629951"/>
    <s v="PALACIOS"/>
    <s v="LÓPEZ"/>
    <s v="FERNANDO"/>
    <s v="fepalal"/>
    <s v="fernando.palacios@alum.unirioja.es"/>
    <n v="0.5"/>
    <n v="0.5"/>
    <n v="121"/>
    <s v="PERSONAL INVESTIGADOR EN FORMACIÓN"/>
    <n v="0"/>
    <s v="_"/>
    <s v="2017-06-01 00:00:00.0"/>
    <s v="2019-05-31 00:00:00.0"/>
    <s v="D01BECARIO3"/>
    <s v="PERSONAL INVESTIGADOR PREDOCTORAL EN FORMACIÓN"/>
    <s v="R101"/>
    <x v="4"/>
    <n v="705"/>
    <s v="PRODUCCIÓN VEGETAL"/>
  </r>
  <r>
    <x v="13"/>
    <x v="4"/>
    <n v="557"/>
    <s v="557R"/>
    <s v="GRUPO-A1"/>
    <n v="7852960"/>
    <s v="Viticultura de precisión"/>
    <s v="GR"/>
    <s v="GRUPO REDUCIDO"/>
    <s v="557R"/>
    <s v="GR de VitIcultura de precisión"/>
    <s v="GRUPO-A1"/>
    <s v="GR de VitIcultura de precisión"/>
    <s v="2S"/>
    <n v="7852960"/>
    <s v="TARDÁGUILA"/>
    <s v="LASO"/>
    <s v="MANUEL JAVIER"/>
    <s v="jatardag"/>
    <s v="javier.tardaguila@unirioja.es"/>
    <n v="0.2"/>
    <n v="0.2"/>
    <n v="500"/>
    <s v="CATEDRATICO DE UNIVERSIDAD"/>
    <s v="01R"/>
    <s v="TIEMPO COMPLETO REDUCIDO"/>
    <s v="2018-11-26 00:00:00.0"/>
    <s v="null"/>
    <s v="DF100371"/>
    <s v="CATEDRÁTICO DE UNIVERSIDAD"/>
    <s v="R101"/>
    <x v="4"/>
    <n v="705"/>
    <s v="PRODUCCIÓN VEGETAL"/>
  </r>
  <r>
    <x v="13"/>
    <x v="4"/>
    <n v="557"/>
    <s v="557R"/>
    <s v="GRUPO-A1"/>
    <n v="10200766"/>
    <s v="Viticultura de precisión"/>
    <s v="GR"/>
    <s v="GRUPO REDUCIDO"/>
    <s v="557R"/>
    <s v="GR de VitIcultura de precisión"/>
    <s v="GRUPO-A1"/>
    <s v="GR de VitIcultura de precisión"/>
    <s v="2S"/>
    <n v="10200766"/>
    <s v="ROMÁN"/>
    <s v="FERNÁNDEZ"/>
    <s v="LUIS RUBÉN"/>
    <s v="luroman"/>
    <s v="luis-ruben.roman@unirioja.es"/>
    <n v="0.8"/>
    <n v="0.8"/>
    <n v="532"/>
    <s v="LABORAL DOCENTE-ASOCIADO"/>
    <s v="P06"/>
    <s v="TIEMPO PARCIAL (6+6 HORAS)"/>
    <s v="2019-02-07 00:00:00.0"/>
    <s v="2019-09-14 00:00:00.0"/>
    <s v="PI101451"/>
    <s v="PROFESOR ASOCIADO"/>
    <s v="R101"/>
    <x v="4"/>
    <n v="705"/>
    <s v="PRODUCCIÓN VEGETAL"/>
  </r>
  <r>
    <x v="13"/>
    <x v="4"/>
    <n v="558"/>
    <s v="558G"/>
    <s v="GRUPO-A"/>
    <n v="15863391"/>
    <s v="Ingeniería de procesos enológicos"/>
    <s v="GG"/>
    <s v="GRUPO GRANDE"/>
    <s v="558G"/>
    <s v="GG de Ingenieria de procesos enológicos"/>
    <s v="GRUPO-A"/>
    <s v="GG de Ingenieria de procesos enológicos"/>
    <s v="2S"/>
    <n v="15863391"/>
    <s v="PEÑA"/>
    <s v="NAVARIDAS"/>
    <s v="JOSÉ MIGUEL"/>
    <s v="jopena"/>
    <s v="jmiguel.penya@unirioja.es"/>
    <n v="3.5"/>
    <n v="3.5"/>
    <n v="533"/>
    <s v="COLABORADOR-TIPO 2 (Doctor)"/>
    <s v="C01"/>
    <s v="TIEMPO COMPLETO"/>
    <s v="2006-10-01 00:00:00.0"/>
    <s v="null"/>
    <s v="LD100579"/>
    <s v="PROFESOR COLABORADOR TIPO 2"/>
    <s v="R101"/>
    <x v="4"/>
    <n v="500"/>
    <s v="INGENIERÍA AGROFORESTAL"/>
  </r>
  <r>
    <x v="13"/>
    <x v="4"/>
    <n v="558"/>
    <s v="558G"/>
    <s v="GRUPO-A"/>
    <n v="72781903"/>
    <s v="Ingeniería de procesos enológicos"/>
    <s v="GG"/>
    <s v="GRUPO GRANDE"/>
    <s v="558G"/>
    <s v="GG de Ingenieria de procesos enológicos"/>
    <s v="GRUPO-A"/>
    <s v="GG de Ingenieria de procesos enológicos"/>
    <s v="2S"/>
    <n v="72781903"/>
    <s v="ARBIZU"/>
    <s v="MILAGRO"/>
    <s v="MARÍA JULIA"/>
    <s v="juarbizu"/>
    <s v="julia.arbizu@unirioja.es"/>
    <n v="0.5"/>
    <n v="0.5"/>
    <n v="536"/>
    <s v="PROFESOR INTERINO"/>
    <s v="C01"/>
    <s v="TIEMPO COMPLETO"/>
    <s v="2015-09-15 00:00:00.0"/>
    <s v="null"/>
    <s v="PI101012"/>
    <s v="PROFESOR CONTRATADO INTERINO"/>
    <s v="R101"/>
    <x v="4"/>
    <n v="500"/>
    <s v="INGENIERÍA AGROFORESTAL"/>
  </r>
  <r>
    <x v="13"/>
    <x v="4"/>
    <n v="558"/>
    <s v="558L"/>
    <s v="GRUPO-A1"/>
    <n v="72781903"/>
    <s v="Ingeniería de procesos enológicos"/>
    <s v="GL"/>
    <s v="GRUPO DE LABORATORIO"/>
    <s v="558L"/>
    <s v="GL de Ingenieria de procesos enológicos"/>
    <s v="GRUPO-A1"/>
    <s v="GL de Ingenieria de procesos enológicos"/>
    <s v="2S"/>
    <n v="72781903"/>
    <s v="ARBIZU"/>
    <s v="MILAGRO"/>
    <s v="MARÍA JULIA"/>
    <s v="juarbizu"/>
    <s v="julia.arbizu@unirioja.es"/>
    <n v="1"/>
    <n v="1"/>
    <n v="536"/>
    <s v="PROFESOR INTERINO"/>
    <s v="C01"/>
    <s v="TIEMPO COMPLETO"/>
    <s v="2015-09-15 00:00:00.0"/>
    <s v="null"/>
    <s v="PI101012"/>
    <s v="PROFESOR CONTRATADO INTERINO"/>
    <s v="R101"/>
    <x v="4"/>
    <n v="500"/>
    <s v="INGENIERÍA AGROFORESTAL"/>
  </r>
  <r>
    <x v="13"/>
    <x v="4"/>
    <n v="558"/>
    <s v="558R"/>
    <s v="GRUPO-A1"/>
    <n v="72781903"/>
    <s v="Ingeniería de procesos enológicos"/>
    <s v="GR"/>
    <s v="GRUPO REDUCIDO"/>
    <s v="558R"/>
    <s v="GR de Ingenieria de procesos enológicos"/>
    <s v="GRUPO-A1"/>
    <s v="GR de Ingenieria de procesos enológicos"/>
    <s v="2S"/>
    <n v="72781903"/>
    <s v="ARBIZU"/>
    <s v="MILAGRO"/>
    <s v="MARÍA JULIA"/>
    <s v="juarbizu"/>
    <s v="julia.arbizu@unirioja.es"/>
    <n v="1"/>
    <n v="1"/>
    <n v="536"/>
    <s v="PROFESOR INTERINO"/>
    <s v="C01"/>
    <s v="TIEMPO COMPLETO"/>
    <s v="2015-09-15 00:00:00.0"/>
    <s v="null"/>
    <s v="PI101012"/>
    <s v="PROFESOR CONTRATADO INTERINO"/>
    <s v="R101"/>
    <x v="4"/>
    <n v="500"/>
    <s v="INGENIERÍA AGROFORESTAL"/>
  </r>
  <r>
    <x v="14"/>
    <x v="4"/>
    <n v="558"/>
    <s v="558G"/>
    <s v="GRUPO-A"/>
    <n v="15863391"/>
    <s v="Ingeniería de procesos enológicos"/>
    <s v="GG"/>
    <s v="GRUPO GRANDE"/>
    <s v="558G"/>
    <s v="GG de Ingenieria de procesos enológicos"/>
    <s v="GRUPO-A"/>
    <s v="GG de Ingenieria de procesos enológicos"/>
    <s v="2S"/>
    <n v="15863391"/>
    <s v="PEÑA"/>
    <s v="NAVARIDAS"/>
    <s v="JOSÉ MIGUEL"/>
    <s v="jopena"/>
    <s v="jmiguel.penya@unirioja.es"/>
    <n v="3.5"/>
    <m/>
    <n v="533"/>
    <s v="COLABORADOR-TIPO 2 (Doctor)"/>
    <s v="C01"/>
    <s v="TIEMPO COMPLETO"/>
    <s v="2006-10-01 00:00:00.0"/>
    <s v="null"/>
    <s v="LD100579"/>
    <s v="PROFESOR COLABORADOR TIPO 2"/>
    <s v="R101"/>
    <x v="4"/>
    <n v="500"/>
    <s v="INGENIERÍA AGROFORESTAL"/>
  </r>
  <r>
    <x v="14"/>
    <x v="4"/>
    <n v="558"/>
    <s v="558G"/>
    <s v="GRUPO-A"/>
    <n v="72781903"/>
    <s v="Ingeniería de procesos enológicos"/>
    <s v="GG"/>
    <s v="GRUPO GRANDE"/>
    <s v="558G"/>
    <s v="GG de Ingenieria de procesos enológicos"/>
    <s v="GRUPO-A"/>
    <s v="GG de Ingenieria de procesos enológicos"/>
    <s v="2S"/>
    <n v="72781903"/>
    <s v="ARBIZU"/>
    <s v="MILAGRO"/>
    <s v="MARÍA JULIA"/>
    <s v="juarbizu"/>
    <s v="julia.arbizu@unirioja.es"/>
    <n v="0.5"/>
    <m/>
    <n v="536"/>
    <s v="PROFESOR INTERINO"/>
    <s v="C01"/>
    <s v="TIEMPO COMPLETO"/>
    <s v="2015-09-15 00:00:00.0"/>
    <s v="null"/>
    <s v="PI101012"/>
    <s v="PROFESOR CONTRATADO INTERINO"/>
    <s v="R101"/>
    <x v="4"/>
    <n v="500"/>
    <s v="INGENIERÍA AGROFORESTAL"/>
  </r>
  <r>
    <x v="14"/>
    <x v="4"/>
    <n v="558"/>
    <s v="558L"/>
    <s v="GRUPO-A1"/>
    <n v="72781903"/>
    <s v="Ingeniería de procesos enológicos"/>
    <s v="GL"/>
    <s v="GRUPO DE LABORATORIO"/>
    <s v="558L"/>
    <s v="GL de Ingenieria de procesos enológicos"/>
    <s v="GRUPO-A1"/>
    <s v="GL de Ingenieria de procesos enológicos"/>
    <s v="2S"/>
    <n v="72781903"/>
    <s v="ARBIZU"/>
    <s v="MILAGRO"/>
    <s v="MARÍA JULIA"/>
    <s v="juarbizu"/>
    <s v="julia.arbizu@unirioja.es"/>
    <n v="1"/>
    <m/>
    <n v="536"/>
    <s v="PROFESOR INTERINO"/>
    <s v="C01"/>
    <s v="TIEMPO COMPLETO"/>
    <s v="2015-09-15 00:00:00.0"/>
    <s v="null"/>
    <s v="PI101012"/>
    <s v="PROFESOR CONTRATADO INTERINO"/>
    <s v="R101"/>
    <x v="4"/>
    <n v="500"/>
    <s v="INGENIERÍA AGROFORESTAL"/>
  </r>
  <r>
    <x v="14"/>
    <x v="4"/>
    <n v="558"/>
    <s v="558R"/>
    <s v="GRUPO-A1"/>
    <n v="72781903"/>
    <s v="Ingeniería de procesos enológicos"/>
    <s v="GR"/>
    <s v="GRUPO REDUCIDO"/>
    <s v="558R"/>
    <s v="GR de Ingenieria de procesos enológicos"/>
    <s v="GRUPO-A1"/>
    <s v="GR de Ingenieria de procesos enológicos"/>
    <s v="2S"/>
    <n v="72781903"/>
    <s v="ARBIZU"/>
    <s v="MILAGRO"/>
    <s v="MARÍA JULIA"/>
    <s v="juarbizu"/>
    <s v="julia.arbizu@unirioja.es"/>
    <n v="1"/>
    <m/>
    <n v="536"/>
    <s v="PROFESOR INTERINO"/>
    <s v="C01"/>
    <s v="TIEMPO COMPLETO"/>
    <s v="2015-09-15 00:00:00.0"/>
    <s v="null"/>
    <s v="PI101012"/>
    <s v="PROFESOR CONTRATADO INTERINO"/>
    <s v="R101"/>
    <x v="4"/>
    <n v="500"/>
    <s v="INGENIERÍA AGROFORESTAL"/>
  </r>
  <r>
    <x v="13"/>
    <x v="4"/>
    <n v="559"/>
    <s v="559G"/>
    <s v="GRUPO-A"/>
    <n v="7852960"/>
    <s v="Prácticas integradas de viticultura"/>
    <s v="GG"/>
    <s v="GRUPO GRANDE"/>
    <s v="559G"/>
    <s v="GG de Prácticas integradas de viticultura"/>
    <s v="GRUPO-A"/>
    <s v="GG de Prácticas integradas de viticultura"/>
    <s v="AN"/>
    <n v="7852960"/>
    <s v="TARDÁGUILA"/>
    <s v="LASO"/>
    <s v="MANUEL JAVIER"/>
    <s v="jatardag"/>
    <s v="javier.tardaguila@unirioja.es"/>
    <n v="1"/>
    <n v="1"/>
    <n v="500"/>
    <s v="CATEDRATICO DE UNIVERSIDAD"/>
    <s v="01R"/>
    <s v="TIEMPO COMPLETO REDUCIDO"/>
    <s v="2018-11-26 00:00:00.0"/>
    <s v="null"/>
    <s v="DF100371"/>
    <s v="CATEDRÁTICO DE UNIVERSIDAD"/>
    <s v="R101"/>
    <x v="4"/>
    <n v="705"/>
    <s v="PRODUCCIÓN VEGETAL"/>
  </r>
  <r>
    <x v="13"/>
    <x v="4"/>
    <n v="559"/>
    <s v="559G"/>
    <s v="GRUPO-A"/>
    <n v="16584746"/>
    <s v="Prácticas integradas de viticultura"/>
    <s v="GG"/>
    <s v="GRUPO GRANDE"/>
    <s v="559G"/>
    <s v="GG de Prácticas integradas de viticultura"/>
    <s v="GRUPO-A"/>
    <s v="GG de Prácticas integradas de viticultura"/>
    <s v="AN"/>
    <n v="16584746"/>
    <s v="DIAGO"/>
    <s v="SANTAMARÍA"/>
    <s v="MARÍA PAZ"/>
    <s v="madiago"/>
    <s v="maria-paz.diago@unirioja.es"/>
    <n v="1"/>
    <n v="1"/>
    <n v="0"/>
    <s v="DOCTOR"/>
    <n v="0"/>
    <s v="_"/>
    <s v="2016-12-01 00:00:00.0"/>
    <s v="2021-11-30 00:00:00.0"/>
    <s v="D01INVESTIGADOR1"/>
    <s v="ACCESO SISTEMA ESPAÑOL CIENCIA E INNOVACIÓN"/>
    <s v="R101"/>
    <x v="4"/>
    <n v="705"/>
    <s v="PRODUCCIÓN VEGETAL"/>
  </r>
  <r>
    <x v="13"/>
    <x v="4"/>
    <n v="559"/>
    <s v="559L"/>
    <s v="GRUPO-A1"/>
    <n v="7852960"/>
    <s v="Prácticas integradas de viticultura"/>
    <s v="GL"/>
    <s v="GRUPO DE LABORATORIO"/>
    <s v="559L"/>
    <s v="GL de Prácticas integradas de viticultura"/>
    <s v="GRUPO-A1"/>
    <s v="GL de Prácticas integradas de viticultura"/>
    <s v="AN"/>
    <n v="7852960"/>
    <s v="TARDÁGUILA"/>
    <s v="LASO"/>
    <s v="MANUEL JAVIER"/>
    <s v="jatardag"/>
    <s v="javier.tardaguila@unirioja.es"/>
    <n v="3.5"/>
    <n v="3.5"/>
    <n v="500"/>
    <s v="CATEDRATICO DE UNIVERSIDAD"/>
    <s v="01R"/>
    <s v="TIEMPO COMPLETO REDUCIDO"/>
    <s v="2018-11-26 00:00:00.0"/>
    <s v="null"/>
    <s v="DF100371"/>
    <s v="CATEDRÁTICO DE UNIVERSIDAD"/>
    <s v="R101"/>
    <x v="4"/>
    <n v="705"/>
    <s v="PRODUCCIÓN VEGETAL"/>
  </r>
  <r>
    <x v="13"/>
    <x v="4"/>
    <n v="559"/>
    <s v="559L"/>
    <s v="GRUPO-A1"/>
    <n v="10200766"/>
    <s v="Prácticas integradas de viticultura"/>
    <s v="GL"/>
    <s v="GRUPO DE LABORATORIO"/>
    <s v="559L"/>
    <s v="GL de Prácticas integradas de viticultura"/>
    <s v="GRUPO-A1"/>
    <s v="GL de Prácticas integradas de viticultura"/>
    <s v="AN"/>
    <n v="10200766"/>
    <s v="ROMÁN"/>
    <s v="FERNÁNDEZ"/>
    <s v="LUIS RUBÉN"/>
    <s v="luroman"/>
    <s v="luis-ruben.roman@unirioja.es"/>
    <n v="1.1000000000000001"/>
    <n v="1.1000000000000001"/>
    <n v="532"/>
    <s v="LABORAL DOCENTE-ASOCIADO"/>
    <s v="P06"/>
    <s v="TIEMPO PARCIAL (6+6 HORAS)"/>
    <s v="2019-02-07 00:00:00.0"/>
    <s v="2019-09-14 00:00:00.0"/>
    <s v="PI101451"/>
    <s v="PROFESOR ASOCIADO"/>
    <s v="R101"/>
    <x v="4"/>
    <n v="705"/>
    <s v="PRODUCCIÓN VEGETAL"/>
  </r>
  <r>
    <x v="13"/>
    <x v="4"/>
    <n v="559"/>
    <s v="559L"/>
    <s v="GRUPO-A1"/>
    <n v="16584746"/>
    <s v="Prácticas integradas de viticultura"/>
    <s v="GL"/>
    <s v="GRUPO DE LABORATORIO"/>
    <s v="559L"/>
    <s v="GL de Prácticas integradas de viticultura"/>
    <s v="GRUPO-A1"/>
    <s v="GL de Prácticas integradas de viticultura"/>
    <s v="AN"/>
    <n v="16584746"/>
    <s v="DIAGO"/>
    <s v="SANTAMARÍA"/>
    <s v="MARÍA PAZ"/>
    <s v="madiago"/>
    <s v="maria-paz.diago@unirioja.es"/>
    <n v="2.25"/>
    <n v="2.25"/>
    <n v="0"/>
    <s v="DOCTOR"/>
    <n v="0"/>
    <s v="_"/>
    <s v="2016-12-01 00:00:00.0"/>
    <s v="2021-11-30 00:00:00.0"/>
    <s v="D01INVESTIGADOR1"/>
    <s v="ACCESO SISTEMA ESPAÑOL CIENCIA E INNOVACIÓN"/>
    <s v="R101"/>
    <x v="4"/>
    <n v="705"/>
    <s v="PRODUCCIÓN VEGETAL"/>
  </r>
  <r>
    <x v="13"/>
    <x v="4"/>
    <n v="559"/>
    <s v="559L"/>
    <s v="GRUPO-A1"/>
    <n v="77353168"/>
    <s v="Prácticas integradas de viticultura"/>
    <s v="GL"/>
    <s v="GRUPO DE LABORATORIO"/>
    <s v="559L"/>
    <s v="GL de Prácticas integradas de viticultura"/>
    <s v="GRUPO-A1"/>
    <s v="GL de Prácticas integradas de viticultura"/>
    <s v="AN"/>
    <n v="77353168"/>
    <s v="GUTIÉRREZ"/>
    <s v="SALCEDO"/>
    <s v="SALVADOR"/>
    <s v="sagutis"/>
    <s v="salvador.gutierrez@alum.unirioja.es"/>
    <n v="0.15"/>
    <n v="0.15"/>
    <n v="121"/>
    <s v="PERSONAL INVESTIGADOR EN FORMACIÓN"/>
    <n v="0"/>
    <s v="_"/>
    <s v="2016-09-01 00:00:00.0"/>
    <s v="2019-02-06 00:00:00.0"/>
    <s v="D01BECARIO2"/>
    <s v="PERSONAL INVESTIGADOR PREDOCTORAL EN FORMACIÓN"/>
    <s v="R101"/>
    <x v="4"/>
    <n v="705"/>
    <s v="PRODUCCIÓN VEGETAL"/>
  </r>
  <r>
    <x v="13"/>
    <x v="4"/>
    <n v="559"/>
    <s v="559L"/>
    <s v="GRUPO-A2"/>
    <n v="7852960"/>
    <s v="Prácticas integradas de viticultura"/>
    <s v="GL"/>
    <s v="GRUPO DE LABORATORIO"/>
    <s v="559L"/>
    <s v="GL de Prácticas integradas de viticultura"/>
    <s v="GRUPO-A2"/>
    <s v="GL de Prácticas integradas de viticultura"/>
    <s v="AN"/>
    <n v="7852960"/>
    <s v="TARDÁGUILA"/>
    <s v="LASO"/>
    <s v="MANUEL JAVIER"/>
    <s v="jatardag"/>
    <s v="javier.tardaguila@unirioja.es"/>
    <n v="3.5"/>
    <n v="3.5"/>
    <n v="500"/>
    <s v="CATEDRATICO DE UNIVERSIDAD"/>
    <s v="01R"/>
    <s v="TIEMPO COMPLETO REDUCIDO"/>
    <s v="2018-11-26 00:00:00.0"/>
    <s v="null"/>
    <s v="DF100371"/>
    <s v="CATEDRÁTICO DE UNIVERSIDAD"/>
    <s v="R101"/>
    <x v="4"/>
    <n v="705"/>
    <s v="PRODUCCIÓN VEGETAL"/>
  </r>
  <r>
    <x v="13"/>
    <x v="4"/>
    <n v="559"/>
    <s v="559L"/>
    <s v="GRUPO-A2"/>
    <n v="10200766"/>
    <s v="Prácticas integradas de viticultura"/>
    <s v="GL"/>
    <s v="GRUPO DE LABORATORIO"/>
    <s v="559L"/>
    <s v="GL de Prácticas integradas de viticultura"/>
    <s v="GRUPO-A2"/>
    <s v="GL de Prácticas integradas de viticultura"/>
    <s v="AN"/>
    <n v="10200766"/>
    <s v="ROMÁN"/>
    <s v="FERNÁNDEZ"/>
    <s v="LUIS RUBÉN"/>
    <s v="luroman"/>
    <s v="luis-ruben.roman@unirioja.es"/>
    <n v="1.1000000000000001"/>
    <n v="1.1000000000000001"/>
    <n v="532"/>
    <s v="LABORAL DOCENTE-ASOCIADO"/>
    <s v="P06"/>
    <s v="TIEMPO PARCIAL (6+6 HORAS)"/>
    <s v="2019-02-07 00:00:00.0"/>
    <s v="2019-09-14 00:00:00.0"/>
    <s v="PI101451"/>
    <s v="PROFESOR ASOCIADO"/>
    <s v="R101"/>
    <x v="4"/>
    <n v="705"/>
    <s v="PRODUCCIÓN VEGETAL"/>
  </r>
  <r>
    <x v="13"/>
    <x v="4"/>
    <n v="559"/>
    <s v="559L"/>
    <s v="GRUPO-A2"/>
    <n v="16584746"/>
    <s v="Prácticas integradas de viticultura"/>
    <s v="GL"/>
    <s v="GRUPO DE LABORATORIO"/>
    <s v="559L"/>
    <s v="GL de Prácticas integradas de viticultura"/>
    <s v="GRUPO-A2"/>
    <s v="GL de Prácticas integradas de viticultura"/>
    <s v="AN"/>
    <n v="16584746"/>
    <s v="DIAGO"/>
    <s v="SANTAMARÍA"/>
    <s v="MARÍA PAZ"/>
    <s v="madiago"/>
    <s v="maria-paz.diago@unirioja.es"/>
    <n v="2.25"/>
    <n v="2.25"/>
    <n v="0"/>
    <s v="DOCTOR"/>
    <n v="0"/>
    <s v="_"/>
    <s v="2016-12-01 00:00:00.0"/>
    <s v="2021-11-30 00:00:00.0"/>
    <s v="D01INVESTIGADOR1"/>
    <s v="ACCESO SISTEMA ESPAÑOL CIENCIA E INNOVACIÓN"/>
    <s v="R101"/>
    <x v="4"/>
    <n v="705"/>
    <s v="PRODUCCIÓN VEGETAL"/>
  </r>
  <r>
    <x v="13"/>
    <x v="4"/>
    <n v="559"/>
    <s v="559L"/>
    <s v="GRUPO-A2"/>
    <n v="77353168"/>
    <s v="Prácticas integradas de viticultura"/>
    <s v="GL"/>
    <s v="GRUPO DE LABORATORIO"/>
    <s v="559L"/>
    <s v="GL de Prácticas integradas de viticultura"/>
    <s v="GRUPO-A2"/>
    <s v="GL de Prácticas integradas de viticultura"/>
    <s v="AN"/>
    <n v="77353168"/>
    <s v="GUTIÉRREZ"/>
    <s v="SALCEDO"/>
    <s v="SALVADOR"/>
    <s v="sagutis"/>
    <s v="salvador.gutierrez@alum.unirioja.es"/>
    <n v="0.15"/>
    <n v="0.15"/>
    <n v="121"/>
    <s v="PERSONAL INVESTIGADOR EN FORMACIÓN"/>
    <n v="0"/>
    <s v="_"/>
    <s v="2016-09-01 00:00:00.0"/>
    <s v="2019-02-06 00:00:00.0"/>
    <s v="D01BECARIO2"/>
    <s v="PERSONAL INVESTIGADOR PREDOCTORAL EN FORMACIÓN"/>
    <s v="R101"/>
    <x v="4"/>
    <n v="705"/>
    <s v="PRODUCCIÓN VEGETAL"/>
  </r>
  <r>
    <x v="14"/>
    <x v="4"/>
    <n v="559"/>
    <s v="559G"/>
    <s v="GRUPO-A"/>
    <n v="7852960"/>
    <s v="Prácticas integradas de viticultura"/>
    <s v="GG"/>
    <s v="GRUPO GRANDE"/>
    <s v="559G"/>
    <s v="GG de Prácticas integradas de viticultura"/>
    <s v="GRUPO-A"/>
    <s v="GG de Prácticas integradas de viticultura"/>
    <s v="AN"/>
    <n v="7852960"/>
    <s v="TARDÁGUILA"/>
    <s v="LASO"/>
    <s v="MANUEL JAVIER"/>
    <s v="jatardag"/>
    <s v="javier.tardaguila@unirioja.es"/>
    <n v="1"/>
    <m/>
    <n v="500"/>
    <s v="CATEDRATICO DE UNIVERSIDAD"/>
    <s v="01R"/>
    <s v="TIEMPO COMPLETO REDUCIDO"/>
    <s v="2018-11-26 00:00:00.0"/>
    <s v="null"/>
    <s v="DF100371"/>
    <s v="CATEDRÁTICO DE UNIVERSIDAD"/>
    <s v="R101"/>
    <x v="4"/>
    <n v="705"/>
    <s v="PRODUCCIÓN VEGETAL"/>
  </r>
  <r>
    <x v="14"/>
    <x v="4"/>
    <n v="559"/>
    <s v="559G"/>
    <s v="GRUPO-A"/>
    <n v="16584746"/>
    <s v="Prácticas integradas de viticultura"/>
    <s v="GG"/>
    <s v="GRUPO GRANDE"/>
    <s v="559G"/>
    <s v="GG de Prácticas integradas de viticultura"/>
    <s v="GRUPO-A"/>
    <s v="GG de Prácticas integradas de viticultura"/>
    <s v="AN"/>
    <n v="16584746"/>
    <s v="DIAGO"/>
    <s v="SANTAMARÍA"/>
    <s v="MARÍA PAZ"/>
    <s v="madiago"/>
    <s v="maria-paz.diago@unirioja.es"/>
    <n v="1"/>
    <m/>
    <n v="0"/>
    <s v="DOCTOR"/>
    <n v="0"/>
    <s v="_"/>
    <s v="2016-12-01 00:00:00.0"/>
    <s v="2021-11-30 00:00:00.0"/>
    <s v="D01INVESTIGADOR1"/>
    <s v="ACCESO SISTEMA ESPAÑOL CIENCIA E INNOVACIÓN"/>
    <s v="R101"/>
    <x v="4"/>
    <n v="705"/>
    <s v="PRODUCCIÓN VEGETAL"/>
  </r>
  <r>
    <x v="14"/>
    <x v="4"/>
    <n v="559"/>
    <s v="559L"/>
    <s v="GRUPO-A1"/>
    <n v="7852960"/>
    <s v="Prácticas integradas de viticultura"/>
    <s v="GL"/>
    <s v="GRUPO DE LABORATORIO"/>
    <s v="559L"/>
    <s v="GL de Prácticas integradas de viticultura"/>
    <s v="GRUPO-A1"/>
    <s v="GL de Prácticas integradas de viticultura"/>
    <s v="AN"/>
    <n v="7852960"/>
    <s v="TARDÁGUILA"/>
    <s v="LASO"/>
    <s v="MANUEL JAVIER"/>
    <s v="jatardag"/>
    <s v="javier.tardaguila@unirioja.es"/>
    <n v="3.5"/>
    <m/>
    <n v="500"/>
    <s v="CATEDRATICO DE UNIVERSIDAD"/>
    <s v="01R"/>
    <s v="TIEMPO COMPLETO REDUCIDO"/>
    <s v="2018-11-26 00:00:00.0"/>
    <s v="null"/>
    <s v="DF100371"/>
    <s v="CATEDRÁTICO DE UNIVERSIDAD"/>
    <s v="R101"/>
    <x v="4"/>
    <n v="705"/>
    <s v="PRODUCCIÓN VEGETAL"/>
  </r>
  <r>
    <x v="14"/>
    <x v="4"/>
    <n v="559"/>
    <s v="559L"/>
    <s v="GRUPO-A1"/>
    <n v="10200766"/>
    <s v="Prácticas integradas de viticultura"/>
    <s v="GL"/>
    <s v="GRUPO DE LABORATORIO"/>
    <s v="559L"/>
    <s v="GL de Prácticas integradas de viticultura"/>
    <s v="GRUPO-A1"/>
    <s v="GL de Prácticas integradas de viticultura"/>
    <s v="AN"/>
    <n v="10200766"/>
    <s v="ROMÁN"/>
    <s v="FERNÁNDEZ"/>
    <s v="LUIS RUBÉN"/>
    <s v="luroman"/>
    <s v="luis-ruben.roman@unirioja.es"/>
    <n v="1.1000000000000001"/>
    <m/>
    <n v="532"/>
    <s v="LABORAL DOCENTE-ASOCIADO"/>
    <s v="P06"/>
    <s v="TIEMPO PARCIAL (6+6 HORAS)"/>
    <s v="2019-02-07 00:00:00.0"/>
    <s v="2019-09-14 00:00:00.0"/>
    <s v="PI101451"/>
    <s v="PROFESOR ASOCIADO"/>
    <s v="R101"/>
    <x v="4"/>
    <n v="705"/>
    <s v="PRODUCCIÓN VEGETAL"/>
  </r>
  <r>
    <x v="14"/>
    <x v="4"/>
    <n v="559"/>
    <s v="559L"/>
    <s v="GRUPO-A1"/>
    <n v="16584746"/>
    <s v="Prácticas integradas de viticultura"/>
    <s v="GL"/>
    <s v="GRUPO DE LABORATORIO"/>
    <s v="559L"/>
    <s v="GL de Prácticas integradas de viticultura"/>
    <s v="GRUPO-A1"/>
    <s v="GL de Prácticas integradas de viticultura"/>
    <s v="AN"/>
    <n v="16584746"/>
    <s v="DIAGO"/>
    <s v="SANTAMARÍA"/>
    <s v="MARÍA PAZ"/>
    <s v="madiago"/>
    <s v="maria-paz.diago@unirioja.es"/>
    <n v="2.25"/>
    <m/>
    <n v="0"/>
    <s v="DOCTOR"/>
    <n v="0"/>
    <s v="_"/>
    <s v="2016-12-01 00:00:00.0"/>
    <s v="2021-11-30 00:00:00.0"/>
    <s v="D01INVESTIGADOR1"/>
    <s v="ACCESO SISTEMA ESPAÑOL CIENCIA E INNOVACIÓN"/>
    <s v="R101"/>
    <x v="4"/>
    <n v="705"/>
    <s v="PRODUCCIÓN VEGETAL"/>
  </r>
  <r>
    <x v="14"/>
    <x v="4"/>
    <n v="559"/>
    <s v="559L"/>
    <s v="GRUPO-A1"/>
    <n v="77353168"/>
    <s v="Prácticas integradas de viticultura"/>
    <s v="GL"/>
    <s v="GRUPO DE LABORATORIO"/>
    <s v="559L"/>
    <s v="GL de Prácticas integradas de viticultura"/>
    <s v="GRUPO-A1"/>
    <s v="GL de Prácticas integradas de viticultura"/>
    <s v="AN"/>
    <n v="77353168"/>
    <s v="GUTIÉRREZ"/>
    <s v="SALCEDO"/>
    <s v="SALVADOR"/>
    <s v="sagutis"/>
    <s v="salvador.gutierrez@alum.unirioja.es"/>
    <n v="0.15"/>
    <m/>
    <n v="121"/>
    <s v="PERSONAL INVESTIGADOR EN FORMACIÓN"/>
    <n v="0"/>
    <s v="_"/>
    <s v="2016-09-01 00:00:00.0"/>
    <s v="2019-02-06 00:00:00.0"/>
    <s v="D01BECARIO2"/>
    <s v="PERSONAL INVESTIGADOR PREDOCTORAL EN FORMACIÓN"/>
    <s v="R101"/>
    <x v="4"/>
    <n v="705"/>
    <s v="PRODUCCIÓN VEGETAL"/>
  </r>
  <r>
    <x v="14"/>
    <x v="4"/>
    <n v="559"/>
    <s v="559L"/>
    <s v="GRUPO-A2"/>
    <n v="7852960"/>
    <s v="Prácticas integradas de viticultura"/>
    <s v="GL"/>
    <s v="GRUPO DE LABORATORIO"/>
    <s v="559L"/>
    <s v="GL de Prácticas integradas de viticultura"/>
    <s v="GRUPO-A2"/>
    <s v="GL de Prácticas integradas de viticultura"/>
    <s v="AN"/>
    <n v="7852960"/>
    <s v="TARDÁGUILA"/>
    <s v="LASO"/>
    <s v="MANUEL JAVIER"/>
    <s v="jatardag"/>
    <s v="javier.tardaguila@unirioja.es"/>
    <n v="3.5"/>
    <m/>
    <n v="500"/>
    <s v="CATEDRATICO DE UNIVERSIDAD"/>
    <s v="01R"/>
    <s v="TIEMPO COMPLETO REDUCIDO"/>
    <s v="2018-11-26 00:00:00.0"/>
    <s v="null"/>
    <s v="DF100371"/>
    <s v="CATEDRÁTICO DE UNIVERSIDAD"/>
    <s v="R101"/>
    <x v="4"/>
    <n v="705"/>
    <s v="PRODUCCIÓN VEGETAL"/>
  </r>
  <r>
    <x v="14"/>
    <x v="4"/>
    <n v="559"/>
    <s v="559L"/>
    <s v="GRUPO-A2"/>
    <n v="10200766"/>
    <s v="Prácticas integradas de viticultura"/>
    <s v="GL"/>
    <s v="GRUPO DE LABORATORIO"/>
    <s v="559L"/>
    <s v="GL de Prácticas integradas de viticultura"/>
    <s v="GRUPO-A2"/>
    <s v="GL de Prácticas integradas de viticultura"/>
    <s v="AN"/>
    <n v="10200766"/>
    <s v="ROMÁN"/>
    <s v="FERNÁNDEZ"/>
    <s v="LUIS RUBÉN"/>
    <s v="luroman"/>
    <s v="luis-ruben.roman@unirioja.es"/>
    <n v="1.1000000000000001"/>
    <m/>
    <n v="532"/>
    <s v="LABORAL DOCENTE-ASOCIADO"/>
    <s v="P06"/>
    <s v="TIEMPO PARCIAL (6+6 HORAS)"/>
    <s v="2019-02-07 00:00:00.0"/>
    <s v="2019-09-14 00:00:00.0"/>
    <s v="PI101451"/>
    <s v="PROFESOR ASOCIADO"/>
    <s v="R101"/>
    <x v="4"/>
    <n v="705"/>
    <s v="PRODUCCIÓN VEGETAL"/>
  </r>
  <r>
    <x v="14"/>
    <x v="4"/>
    <n v="559"/>
    <s v="559L"/>
    <s v="GRUPO-A2"/>
    <n v="16584746"/>
    <s v="Prácticas integradas de viticultura"/>
    <s v="GL"/>
    <s v="GRUPO DE LABORATORIO"/>
    <s v="559L"/>
    <s v="GL de Prácticas integradas de viticultura"/>
    <s v="GRUPO-A2"/>
    <s v="GL de Prácticas integradas de viticultura"/>
    <s v="AN"/>
    <n v="16584746"/>
    <s v="DIAGO"/>
    <s v="SANTAMARÍA"/>
    <s v="MARÍA PAZ"/>
    <s v="madiago"/>
    <s v="maria-paz.diago@unirioja.es"/>
    <n v="2.25"/>
    <m/>
    <n v="0"/>
    <s v="DOCTOR"/>
    <n v="0"/>
    <s v="_"/>
    <s v="2016-12-01 00:00:00.0"/>
    <s v="2021-11-30 00:00:00.0"/>
    <s v="D01INVESTIGADOR1"/>
    <s v="ACCESO SISTEMA ESPAÑOL CIENCIA E INNOVACIÓN"/>
    <s v="R101"/>
    <x v="4"/>
    <n v="705"/>
    <s v="PRODUCCIÓN VEGETAL"/>
  </r>
  <r>
    <x v="14"/>
    <x v="4"/>
    <n v="559"/>
    <s v="559L"/>
    <s v="GRUPO-A2"/>
    <n v="77353168"/>
    <s v="Prácticas integradas de viticultura"/>
    <s v="GL"/>
    <s v="GRUPO DE LABORATORIO"/>
    <s v="559L"/>
    <s v="GL de Prácticas integradas de viticultura"/>
    <s v="GRUPO-A2"/>
    <s v="GL de Prácticas integradas de viticultura"/>
    <s v="AN"/>
    <n v="77353168"/>
    <s v="GUTIÉRREZ"/>
    <s v="SALCEDO"/>
    <s v="SALVADOR"/>
    <s v="sagutis"/>
    <s v="salvador.gutierrez@alum.unirioja.es"/>
    <n v="0.15"/>
    <m/>
    <n v="121"/>
    <s v="PERSONAL INVESTIGADOR EN FORMACIÓN"/>
    <n v="0"/>
    <s v="_"/>
    <s v="2016-09-01 00:00:00.0"/>
    <s v="2019-02-06 00:00:00.0"/>
    <s v="D01BECARIO2"/>
    <s v="PERSONAL INVESTIGADOR PREDOCTORAL EN FORMACIÓN"/>
    <s v="R101"/>
    <x v="4"/>
    <n v="705"/>
    <s v="PRODUCCIÓN VEGETAL"/>
  </r>
  <r>
    <x v="13"/>
    <x v="4"/>
    <n v="560"/>
    <s v="560G"/>
    <s v="GRUPO-A"/>
    <n v="17437495"/>
    <s v="Protección de cultivos"/>
    <s v="GG"/>
    <s v="GRUPO GRANDE"/>
    <s v="560G"/>
    <s v="GG de Protección de cultivos"/>
    <s v="GRUPO-A"/>
    <s v="GG de Protección de cultivos"/>
    <s v="1S"/>
    <n v="17437495"/>
    <s v="MARCO"/>
    <s v="MANCEBÓN"/>
    <s v="VICENTE SANTIAGO"/>
    <s v="vimarco"/>
    <s v="vicente.marco@unirioja.es"/>
    <n v="3"/>
    <n v="3"/>
    <n v="504"/>
    <s v="PROFESOR TITULAR UNIVERSIDAD"/>
    <s v="01R"/>
    <s v="TIEMPO COMPLETO REDUCIDO"/>
    <s v="2014-09-15 00:00:00.0"/>
    <s v="null"/>
    <s v="DF3157"/>
    <s v="TITULAR DE UNIVERSIDAD"/>
    <s v="R101"/>
    <x v="4"/>
    <n v="705"/>
    <s v="PRODUCCIÓN VEGETAL"/>
  </r>
  <r>
    <x v="13"/>
    <x v="4"/>
    <n v="560"/>
    <s v="560G"/>
    <s v="GRUPO-A"/>
    <n v="44670759"/>
    <s v="Protección de cultivos"/>
    <s v="GG"/>
    <s v="GRUPO GRANDE"/>
    <s v="560G"/>
    <s v="GG de Protección de cultivos"/>
    <s v="GRUPO-A"/>
    <s v="GG de Protección de cultivos"/>
    <s v="1S"/>
    <n v="44670759"/>
    <s v="RAMOS"/>
    <s v="SÁEZ DE OJER"/>
    <s v="JOSÉ LUIS"/>
    <s v="joramosae"/>
    <s v="jose-luis.ramos@unirioja.es"/>
    <n v="1"/>
    <n v="1"/>
    <n v="532"/>
    <s v="LABORAL DOCENTE-ASOCIADO"/>
    <s v="P02"/>
    <s v="TIEMPO PARCIAL (2+2 HORAS)"/>
    <s v="2018-09-17 00:00:00.0"/>
    <s v="2019-09-14 00:00:00.0"/>
    <s v="PI101347"/>
    <s v="PROFESOR ASOCIADO"/>
    <s v="R101"/>
    <x v="4"/>
    <n v="705"/>
    <s v="PRODUCCIÓN VEGETAL"/>
  </r>
  <r>
    <x v="13"/>
    <x v="4"/>
    <n v="560"/>
    <s v="560L"/>
    <s v="GRUPO-A1"/>
    <n v="44670759"/>
    <s v="Protección de cultivos"/>
    <s v="GL"/>
    <s v="GRUPO DE LABORATORIO"/>
    <s v="560L"/>
    <s v="GL de Protección de cultivos"/>
    <s v="GRUPO-A1"/>
    <s v="GL de Protección de cultivos"/>
    <s v="1S"/>
    <n v="44670759"/>
    <s v="RAMOS"/>
    <s v="SÁEZ DE OJER"/>
    <s v="JOSÉ LUIS"/>
    <s v="joramosae"/>
    <s v="jose-luis.ramos@unirioja.es"/>
    <n v="1"/>
    <n v="1"/>
    <n v="532"/>
    <s v="LABORAL DOCENTE-ASOCIADO"/>
    <s v="P02"/>
    <s v="TIEMPO PARCIAL (2+2 HORAS)"/>
    <s v="2018-09-17 00:00:00.0"/>
    <s v="2019-09-14 00:00:00.0"/>
    <s v="PI101347"/>
    <s v="PROFESOR ASOCIADO"/>
    <s v="R101"/>
    <x v="4"/>
    <n v="705"/>
    <s v="PRODUCCIÓN VEGETAL"/>
  </r>
  <r>
    <x v="13"/>
    <x v="4"/>
    <n v="560"/>
    <s v="560L"/>
    <s v="GRUPO-A1"/>
    <n v="72778746"/>
    <s v="Protección de cultivos"/>
    <s v="GL"/>
    <s v="GRUPO DE LABORATORIO"/>
    <s v="560L"/>
    <s v="GL de Protección de cultivos"/>
    <s v="GRUPO-A1"/>
    <s v="GL de Protección de cultivos"/>
    <s v="1S"/>
    <n v="72778746"/>
    <s v="PÉREZ"/>
    <s v="MORENO"/>
    <s v="IGNACIO"/>
    <s v="igperez"/>
    <s v="ignacio.perez@unirioja.es"/>
    <n v="1"/>
    <n v="1"/>
    <n v="504"/>
    <s v="PROFESOR TITULAR UNIVERSIDAD"/>
    <s v="01R"/>
    <s v="TIEMPO COMPLETO REDUCIDO"/>
    <s v="2017-09-15 00:00:00.0"/>
    <s v="null"/>
    <s v="DF3158"/>
    <s v="TITULAR DE UNIVERSIDAD"/>
    <s v="R101"/>
    <x v="4"/>
    <n v="705"/>
    <s v="PRODUCCIÓN VEGETAL"/>
  </r>
  <r>
    <x v="13"/>
    <x v="4"/>
    <n v="560"/>
    <s v="560L"/>
    <s v="GRUPO-A2"/>
    <n v="44670759"/>
    <s v="Protección de cultivos"/>
    <s v="GL"/>
    <s v="GRUPO DE LABORATORIO"/>
    <s v="560L"/>
    <s v="GL de Protección de cultivos"/>
    <s v="GRUPO-A2"/>
    <s v="GL de Protección de cultivos"/>
    <s v="1S"/>
    <n v="44670759"/>
    <s v="RAMOS"/>
    <s v="SÁEZ DE OJER"/>
    <s v="JOSÉ LUIS"/>
    <s v="joramosae"/>
    <s v="jose-luis.ramos@unirioja.es"/>
    <n v="1"/>
    <n v="1"/>
    <n v="532"/>
    <s v="LABORAL DOCENTE-ASOCIADO"/>
    <s v="P02"/>
    <s v="TIEMPO PARCIAL (2+2 HORAS)"/>
    <s v="2018-09-17 00:00:00.0"/>
    <s v="2019-09-14 00:00:00.0"/>
    <s v="PI101347"/>
    <s v="PROFESOR ASOCIADO"/>
    <s v="R101"/>
    <x v="4"/>
    <n v="705"/>
    <s v="PRODUCCIÓN VEGETAL"/>
  </r>
  <r>
    <x v="13"/>
    <x v="4"/>
    <n v="560"/>
    <s v="560L"/>
    <s v="GRUPO-A2"/>
    <n v="72778746"/>
    <s v="Protección de cultivos"/>
    <s v="GL"/>
    <s v="GRUPO DE LABORATORIO"/>
    <s v="560L"/>
    <s v="GL de Protección de cultivos"/>
    <s v="GRUPO-A2"/>
    <s v="GL de Protección de cultivos"/>
    <s v="1S"/>
    <n v="72778746"/>
    <s v="PÉREZ"/>
    <s v="MORENO"/>
    <s v="IGNACIO"/>
    <s v="igperez"/>
    <s v="ignacio.perez@unirioja.es"/>
    <n v="1"/>
    <n v="1"/>
    <n v="504"/>
    <s v="PROFESOR TITULAR UNIVERSIDAD"/>
    <s v="01R"/>
    <s v="TIEMPO COMPLETO REDUCIDO"/>
    <s v="2017-09-15 00:00:00.0"/>
    <s v="null"/>
    <s v="DF3158"/>
    <s v="TITULAR DE UNIVERSIDAD"/>
    <s v="R101"/>
    <x v="4"/>
    <n v="705"/>
    <s v="PRODUCCIÓN VEGETAL"/>
  </r>
  <r>
    <x v="13"/>
    <x v="4"/>
    <n v="560"/>
    <s v="560L"/>
    <s v="GRUPO-A3"/>
    <n v="44670759"/>
    <s v="Protección de cultivos"/>
    <s v="GL"/>
    <s v="GRUPO DE LABORATORIO"/>
    <s v="560L"/>
    <s v="GL de Protección de cultivos"/>
    <s v="GRUPO-A3"/>
    <s v="GL de Protección de cultivos"/>
    <s v="1S"/>
    <n v="44670759"/>
    <s v="RAMOS"/>
    <s v="SÁEZ DE OJER"/>
    <s v="JOSÉ LUIS"/>
    <s v="joramosae"/>
    <s v="jose-luis.ramos@unirioja.es"/>
    <n v="1"/>
    <n v="1"/>
    <n v="532"/>
    <s v="LABORAL DOCENTE-ASOCIADO"/>
    <s v="P02"/>
    <s v="TIEMPO PARCIAL (2+2 HORAS)"/>
    <s v="2018-09-17 00:00:00.0"/>
    <s v="2019-09-14 00:00:00.0"/>
    <s v="PI101347"/>
    <s v="PROFESOR ASOCIADO"/>
    <s v="R101"/>
    <x v="4"/>
    <n v="705"/>
    <s v="PRODUCCIÓN VEGETAL"/>
  </r>
  <r>
    <x v="13"/>
    <x v="4"/>
    <n v="560"/>
    <s v="560L"/>
    <s v="GRUPO-A3"/>
    <n v="72778746"/>
    <s v="Protección de cultivos"/>
    <s v="GL"/>
    <s v="GRUPO DE LABORATORIO"/>
    <s v="560L"/>
    <s v="GL de Protección de cultivos"/>
    <s v="GRUPO-A3"/>
    <s v="GL de Protección de cultivos"/>
    <s v="1S"/>
    <n v="72778746"/>
    <s v="PÉREZ"/>
    <s v="MORENO"/>
    <s v="IGNACIO"/>
    <s v="igperez"/>
    <s v="ignacio.perez@unirioja.es"/>
    <n v="1"/>
    <n v="1"/>
    <n v="504"/>
    <s v="PROFESOR TITULAR UNIVERSIDAD"/>
    <s v="01R"/>
    <s v="TIEMPO COMPLETO REDUCIDO"/>
    <s v="2017-09-15 00:00:00.0"/>
    <s v="null"/>
    <s v="DF3158"/>
    <s v="TITULAR DE UNIVERSIDAD"/>
    <s v="R101"/>
    <x v="4"/>
    <n v="705"/>
    <s v="PRODUCCIÓN VEGETAL"/>
  </r>
  <r>
    <x v="14"/>
    <x v="4"/>
    <n v="560"/>
    <s v="560G"/>
    <s v="GRUPO-A"/>
    <n v="17437495"/>
    <s v="Protección de cultivos"/>
    <s v="GG"/>
    <s v="GRUPO GRANDE"/>
    <s v="560G"/>
    <s v="GG de Protección de cultivos"/>
    <s v="GRUPO-A"/>
    <s v="GG de Protección de cultivos"/>
    <s v="1S"/>
    <n v="17437495"/>
    <s v="MARCO"/>
    <s v="MANCEBÓN"/>
    <s v="VICENTE SANTIAGO"/>
    <s v="vimarco"/>
    <s v="vicente.marco@unirioja.es"/>
    <n v="3"/>
    <m/>
    <n v="504"/>
    <s v="PROFESOR TITULAR UNIVERSIDAD"/>
    <s v="01R"/>
    <s v="TIEMPO COMPLETO REDUCIDO"/>
    <s v="2014-09-15 00:00:00.0"/>
    <s v="null"/>
    <s v="DF3157"/>
    <s v="TITULAR DE UNIVERSIDAD"/>
    <s v="R101"/>
    <x v="4"/>
    <n v="705"/>
    <s v="PRODUCCIÓN VEGETAL"/>
  </r>
  <r>
    <x v="14"/>
    <x v="4"/>
    <n v="560"/>
    <s v="560G"/>
    <s v="GRUPO-A"/>
    <n v="44670759"/>
    <s v="Protección de cultivos"/>
    <s v="GG"/>
    <s v="GRUPO GRANDE"/>
    <s v="560G"/>
    <s v="GG de Protección de cultivos"/>
    <s v="GRUPO-A"/>
    <s v="GG de Protección de cultivos"/>
    <s v="1S"/>
    <n v="44670759"/>
    <s v="RAMOS"/>
    <s v="SÁEZ DE OJER"/>
    <s v="JOSÉ LUIS"/>
    <s v="joramosae"/>
    <s v="jose-luis.ramos@unirioja.es"/>
    <n v="1"/>
    <m/>
    <n v="532"/>
    <s v="LABORAL DOCENTE-ASOCIADO"/>
    <s v="P02"/>
    <s v="TIEMPO PARCIAL (2+2 HORAS)"/>
    <s v="2018-09-17 00:00:00.0"/>
    <s v="2019-09-14 00:00:00.0"/>
    <s v="PI101347"/>
    <s v="PROFESOR ASOCIADO"/>
    <s v="R101"/>
    <x v="4"/>
    <n v="705"/>
    <s v="PRODUCCIÓN VEGETAL"/>
  </r>
  <r>
    <x v="14"/>
    <x v="4"/>
    <n v="560"/>
    <s v="560L"/>
    <s v="GRUPO-A1"/>
    <n v="44670759"/>
    <s v="Protección de cultivos"/>
    <s v="GL"/>
    <s v="GRUPO DE LABORATORIO"/>
    <s v="560L"/>
    <s v="GL de Protección de cultivos"/>
    <s v="GRUPO-A1"/>
    <s v="GL de Protección de cultivos"/>
    <s v="1S"/>
    <n v="44670759"/>
    <s v="RAMOS"/>
    <s v="SÁEZ DE OJER"/>
    <s v="JOSÉ LUIS"/>
    <s v="joramosae"/>
    <s v="jose-luis.ramos@unirioja.es"/>
    <n v="1"/>
    <m/>
    <n v="532"/>
    <s v="LABORAL DOCENTE-ASOCIADO"/>
    <s v="P02"/>
    <s v="TIEMPO PARCIAL (2+2 HORAS)"/>
    <s v="2018-09-17 00:00:00.0"/>
    <s v="2019-09-14 00:00:00.0"/>
    <s v="PI101347"/>
    <s v="PROFESOR ASOCIADO"/>
    <s v="R101"/>
    <x v="4"/>
    <n v="705"/>
    <s v="PRODUCCIÓN VEGETAL"/>
  </r>
  <r>
    <x v="14"/>
    <x v="4"/>
    <n v="560"/>
    <s v="560L"/>
    <s v="GRUPO-A1"/>
    <n v="72778746"/>
    <s v="Protección de cultivos"/>
    <s v="GL"/>
    <s v="GRUPO DE LABORATORIO"/>
    <s v="560L"/>
    <s v="GL de Protección de cultivos"/>
    <s v="GRUPO-A1"/>
    <s v="GL de Protección de cultivos"/>
    <s v="1S"/>
    <n v="72778746"/>
    <s v="PÉREZ"/>
    <s v="MORENO"/>
    <s v="IGNACIO"/>
    <s v="igperez"/>
    <s v="ignacio.perez@unirioja.es"/>
    <n v="1"/>
    <m/>
    <n v="504"/>
    <s v="PROFESOR TITULAR UNIVERSIDAD"/>
    <s v="01R"/>
    <s v="TIEMPO COMPLETO REDUCIDO"/>
    <s v="2017-09-15 00:00:00.0"/>
    <s v="null"/>
    <s v="DF3158"/>
    <s v="TITULAR DE UNIVERSIDAD"/>
    <s v="R101"/>
    <x v="4"/>
    <n v="705"/>
    <s v="PRODUCCIÓN VEGETAL"/>
  </r>
  <r>
    <x v="14"/>
    <x v="4"/>
    <n v="560"/>
    <s v="560L"/>
    <s v="GRUPO-A2"/>
    <n v="44670759"/>
    <s v="Protección de cultivos"/>
    <s v="GL"/>
    <s v="GRUPO DE LABORATORIO"/>
    <s v="560L"/>
    <s v="GL de Protección de cultivos"/>
    <s v="GRUPO-A2"/>
    <s v="GL de Protección de cultivos"/>
    <s v="1S"/>
    <n v="44670759"/>
    <s v="RAMOS"/>
    <s v="SÁEZ DE OJER"/>
    <s v="JOSÉ LUIS"/>
    <s v="joramosae"/>
    <s v="jose-luis.ramos@unirioja.es"/>
    <n v="1"/>
    <m/>
    <n v="532"/>
    <s v="LABORAL DOCENTE-ASOCIADO"/>
    <s v="P02"/>
    <s v="TIEMPO PARCIAL (2+2 HORAS)"/>
    <s v="2018-09-17 00:00:00.0"/>
    <s v="2019-09-14 00:00:00.0"/>
    <s v="PI101347"/>
    <s v="PROFESOR ASOCIADO"/>
    <s v="R101"/>
    <x v="4"/>
    <n v="705"/>
    <s v="PRODUCCIÓN VEGETAL"/>
  </r>
  <r>
    <x v="14"/>
    <x v="4"/>
    <n v="560"/>
    <s v="560L"/>
    <s v="GRUPO-A2"/>
    <n v="72778746"/>
    <s v="Protección de cultivos"/>
    <s v="GL"/>
    <s v="GRUPO DE LABORATORIO"/>
    <s v="560L"/>
    <s v="GL de Protección de cultivos"/>
    <s v="GRUPO-A2"/>
    <s v="GL de Protección de cultivos"/>
    <s v="1S"/>
    <n v="72778746"/>
    <s v="PÉREZ"/>
    <s v="MORENO"/>
    <s v="IGNACIO"/>
    <s v="igperez"/>
    <s v="ignacio.perez@unirioja.es"/>
    <n v="1"/>
    <m/>
    <n v="504"/>
    <s v="PROFESOR TITULAR UNIVERSIDAD"/>
    <s v="01R"/>
    <s v="TIEMPO COMPLETO REDUCIDO"/>
    <s v="2017-09-15 00:00:00.0"/>
    <s v="null"/>
    <s v="DF3158"/>
    <s v="TITULAR DE UNIVERSIDAD"/>
    <s v="R101"/>
    <x v="4"/>
    <n v="705"/>
    <s v="PRODUCCIÓN VEGETAL"/>
  </r>
  <r>
    <x v="14"/>
    <x v="4"/>
    <n v="560"/>
    <s v="560L"/>
    <s v="GRUPO-A3"/>
    <n v="44670759"/>
    <s v="Protección de cultivos"/>
    <s v="GL"/>
    <s v="GRUPO DE LABORATORIO"/>
    <s v="560L"/>
    <s v="GL de Protección de cultivos"/>
    <s v="GRUPO-A3"/>
    <s v="GL de Protección de cultivos"/>
    <s v="1S"/>
    <n v="44670759"/>
    <s v="RAMOS"/>
    <s v="SÁEZ DE OJER"/>
    <s v="JOSÉ LUIS"/>
    <s v="joramosae"/>
    <s v="jose-luis.ramos@unirioja.es"/>
    <n v="1"/>
    <m/>
    <n v="532"/>
    <s v="LABORAL DOCENTE-ASOCIADO"/>
    <s v="P02"/>
    <s v="TIEMPO PARCIAL (2+2 HORAS)"/>
    <s v="2018-09-17 00:00:00.0"/>
    <s v="2019-09-14 00:00:00.0"/>
    <s v="PI101347"/>
    <s v="PROFESOR ASOCIADO"/>
    <s v="R101"/>
    <x v="4"/>
    <n v="705"/>
    <s v="PRODUCCIÓN VEGETAL"/>
  </r>
  <r>
    <x v="14"/>
    <x v="4"/>
    <n v="560"/>
    <s v="560L"/>
    <s v="GRUPO-A3"/>
    <n v="72778746"/>
    <s v="Protección de cultivos"/>
    <s v="GL"/>
    <s v="GRUPO DE LABORATORIO"/>
    <s v="560L"/>
    <s v="GL de Protección de cultivos"/>
    <s v="GRUPO-A3"/>
    <s v="GL de Protección de cultivos"/>
    <s v="1S"/>
    <n v="72778746"/>
    <s v="PÉREZ"/>
    <s v="MORENO"/>
    <s v="IGNACIO"/>
    <s v="igperez"/>
    <s v="ignacio.perez@unirioja.es"/>
    <n v="1"/>
    <m/>
    <n v="504"/>
    <s v="PROFESOR TITULAR UNIVERSIDAD"/>
    <s v="01R"/>
    <s v="TIEMPO COMPLETO REDUCIDO"/>
    <s v="2017-09-15 00:00:00.0"/>
    <s v="null"/>
    <s v="DF3158"/>
    <s v="TITULAR DE UNIVERSIDAD"/>
    <s v="R101"/>
    <x v="4"/>
    <n v="705"/>
    <s v="PRODUCCIÓN VEGETAL"/>
  </r>
  <r>
    <x v="13"/>
    <x v="4"/>
    <n v="561"/>
    <s v="561G"/>
    <s v="GRUPO-A"/>
    <n v="72778746"/>
    <s v="Protección del viñedo"/>
    <s v="GG"/>
    <s v="GRUPO GRANDE"/>
    <s v="561G"/>
    <s v="GG de Protección del viñedo"/>
    <s v="GRUPO-A"/>
    <s v="GG de Protección del viñedo"/>
    <s v="2S"/>
    <n v="72778746"/>
    <s v="PÉREZ"/>
    <s v="MORENO"/>
    <s v="IGNACIO"/>
    <s v="igperez"/>
    <s v="ignacio.perez@unirioja.es"/>
    <n v="3.5"/>
    <n v="3.5"/>
    <n v="504"/>
    <s v="PROFESOR TITULAR UNIVERSIDAD"/>
    <s v="01R"/>
    <s v="TIEMPO COMPLETO REDUCIDO"/>
    <s v="2017-09-15 00:00:00.0"/>
    <s v="null"/>
    <s v="DF3158"/>
    <s v="TITULAR DE UNIVERSIDAD"/>
    <s v="R101"/>
    <x v="4"/>
    <n v="705"/>
    <s v="PRODUCCIÓN VEGETAL"/>
  </r>
  <r>
    <x v="13"/>
    <x v="4"/>
    <n v="561"/>
    <s v="561L"/>
    <s v="GRUPO-A1"/>
    <n v="72778746"/>
    <s v="Protección del viñedo"/>
    <s v="GL"/>
    <s v="GRUPO DE LABORATORIO"/>
    <s v="561L"/>
    <s v="GL de Protección del viñedo"/>
    <s v="GRUPO-A1"/>
    <s v="GL de Protección del viñedo"/>
    <s v="2S"/>
    <n v="72778746"/>
    <s v="PÉREZ"/>
    <s v="MORENO"/>
    <s v="IGNACIO"/>
    <s v="igperez"/>
    <s v="ignacio.perez@unirioja.es"/>
    <n v="1"/>
    <n v="1"/>
    <n v="504"/>
    <s v="PROFESOR TITULAR UNIVERSIDAD"/>
    <s v="01R"/>
    <s v="TIEMPO COMPLETO REDUCIDO"/>
    <s v="2017-09-15 00:00:00.0"/>
    <s v="null"/>
    <s v="DF3158"/>
    <s v="TITULAR DE UNIVERSIDAD"/>
    <s v="R101"/>
    <x v="4"/>
    <n v="705"/>
    <s v="PRODUCCIÓN VEGETAL"/>
  </r>
  <r>
    <x v="13"/>
    <x v="4"/>
    <n v="561"/>
    <s v="561L"/>
    <s v="GRUPO-A2"/>
    <n v="72778746"/>
    <s v="Protección del viñedo"/>
    <s v="GL"/>
    <s v="GRUPO DE LABORATORIO"/>
    <s v="561L"/>
    <s v="GL de Protección del viñedo"/>
    <s v="GRUPO-A2"/>
    <s v="GL de Protección del viñedo"/>
    <s v="2S"/>
    <n v="72778746"/>
    <s v="PÉREZ"/>
    <s v="MORENO"/>
    <s v="IGNACIO"/>
    <s v="igperez"/>
    <s v="ignacio.perez@unirioja.es"/>
    <n v="1"/>
    <n v="1"/>
    <n v="504"/>
    <s v="PROFESOR TITULAR UNIVERSIDAD"/>
    <s v="01R"/>
    <s v="TIEMPO COMPLETO REDUCIDO"/>
    <s v="2017-09-15 00:00:00.0"/>
    <s v="null"/>
    <s v="DF3158"/>
    <s v="TITULAR DE UNIVERSIDAD"/>
    <s v="R101"/>
    <x v="4"/>
    <n v="705"/>
    <s v="PRODUCCIÓN VEGETAL"/>
  </r>
  <r>
    <x v="14"/>
    <x v="4"/>
    <n v="561"/>
    <s v="561G"/>
    <s v="GRUPO-A"/>
    <n v="72778746"/>
    <s v="Protección del viñedo"/>
    <s v="GG"/>
    <s v="GRUPO GRANDE"/>
    <s v="561G"/>
    <s v="GG de Protección del viñedo"/>
    <s v="GRUPO-A"/>
    <s v="GG de Protección del viñedo"/>
    <s v="2S"/>
    <n v="72778746"/>
    <s v="PÉREZ"/>
    <s v="MORENO"/>
    <s v="IGNACIO"/>
    <s v="igperez"/>
    <s v="ignacio.perez@unirioja.es"/>
    <n v="3.5"/>
    <m/>
    <n v="504"/>
    <s v="PROFESOR TITULAR UNIVERSIDAD"/>
    <s v="01R"/>
    <s v="TIEMPO COMPLETO REDUCIDO"/>
    <s v="2017-09-15 00:00:00.0"/>
    <s v="null"/>
    <s v="DF3158"/>
    <s v="TITULAR DE UNIVERSIDAD"/>
    <s v="R101"/>
    <x v="4"/>
    <n v="705"/>
    <s v="PRODUCCIÓN VEGETAL"/>
  </r>
  <r>
    <x v="14"/>
    <x v="4"/>
    <n v="561"/>
    <s v="561L"/>
    <s v="GRUPO-A1"/>
    <n v="72778746"/>
    <s v="Protección del viñedo"/>
    <s v="GL"/>
    <s v="GRUPO DE LABORATORIO"/>
    <s v="561L"/>
    <s v="GL de Protección del viñedo"/>
    <s v="GRUPO-A1"/>
    <s v="GL de Protección del viñedo"/>
    <s v="2S"/>
    <n v="72778746"/>
    <s v="PÉREZ"/>
    <s v="MORENO"/>
    <s v="IGNACIO"/>
    <s v="igperez"/>
    <s v="ignacio.perez@unirioja.es"/>
    <n v="1"/>
    <m/>
    <n v="504"/>
    <s v="PROFESOR TITULAR UNIVERSIDAD"/>
    <s v="01R"/>
    <s v="TIEMPO COMPLETO REDUCIDO"/>
    <s v="2017-09-15 00:00:00.0"/>
    <s v="null"/>
    <s v="DF3158"/>
    <s v="TITULAR DE UNIVERSIDAD"/>
    <s v="R101"/>
    <x v="4"/>
    <n v="705"/>
    <s v="PRODUCCIÓN VEGETAL"/>
  </r>
  <r>
    <x v="14"/>
    <x v="4"/>
    <n v="561"/>
    <s v="561L"/>
    <s v="GRUPO-A2"/>
    <n v="72778746"/>
    <s v="Protección del viñedo"/>
    <s v="GL"/>
    <s v="GRUPO DE LABORATORIO"/>
    <s v="561L"/>
    <s v="GL de Protección del viñedo"/>
    <s v="GRUPO-A2"/>
    <s v="GL de Protección del viñedo"/>
    <s v="2S"/>
    <n v="72778746"/>
    <s v="PÉREZ"/>
    <s v="MORENO"/>
    <s v="IGNACIO"/>
    <s v="igperez"/>
    <s v="ignacio.perez@unirioja.es"/>
    <n v="1"/>
    <m/>
    <n v="504"/>
    <s v="PROFESOR TITULAR UNIVERSIDAD"/>
    <s v="01R"/>
    <s v="TIEMPO COMPLETO REDUCIDO"/>
    <s v="2017-09-15 00:00:00.0"/>
    <s v="null"/>
    <s v="DF3158"/>
    <s v="TITULAR DE UNIVERSIDAD"/>
    <s v="R101"/>
    <x v="4"/>
    <n v="705"/>
    <s v="PRODUCCIÓN VEGETAL"/>
  </r>
  <r>
    <x v="13"/>
    <x v="4"/>
    <n v="562"/>
    <s v="562G"/>
    <s v="GRUPO-A"/>
    <n v="16506579"/>
    <s v="Viticultura general"/>
    <s v="GG"/>
    <s v="GRUPO GRANDE"/>
    <s v="562G"/>
    <s v="GG de Viticultura general"/>
    <s v="GRUPO-A"/>
    <s v="GG de Viticultura general"/>
    <s v="1S"/>
    <n v="16506579"/>
    <s v="MARTÍNEZ DE TODA"/>
    <s v="FERNÁNDEZ"/>
    <s v="FERNANDO"/>
    <s v="fmartine"/>
    <s v="fernando.martinezdetoda@unirioja.es"/>
    <n v="5.5"/>
    <n v="5.5"/>
    <n v="500"/>
    <s v="CATEDRATICO DE UNIVERSIDAD"/>
    <s v="01R"/>
    <s v="TIEMPO COMPLETO REDUCIDO"/>
    <s v="2012-09-01 00:00:00.0"/>
    <s v="null"/>
    <s v="DF100030"/>
    <s v="CATEDRÁTICO DE UNIVERSIDAD"/>
    <s v="R101"/>
    <x v="4"/>
    <n v="705"/>
    <s v="PRODUCCIÓN VEGETAL"/>
  </r>
  <r>
    <x v="13"/>
    <x v="4"/>
    <n v="562"/>
    <s v="562R"/>
    <s v="GRUPO-A1"/>
    <n v="16506579"/>
    <s v="Viticultura general"/>
    <s v="GR"/>
    <s v="GRUPO REDUCIDO"/>
    <s v="562R"/>
    <s v="GR de Viticultura general"/>
    <s v="GRUPO-A1"/>
    <s v="GR de Viticultura general"/>
    <s v="1S"/>
    <n v="16506579"/>
    <s v="MARTÍNEZ DE TODA"/>
    <s v="FERNÁNDEZ"/>
    <s v="FERNANDO"/>
    <s v="fmartine"/>
    <s v="fernando.martinezdetoda@unirioja.es"/>
    <n v="0.5"/>
    <n v="0.5"/>
    <n v="500"/>
    <s v="CATEDRATICO DE UNIVERSIDAD"/>
    <s v="01R"/>
    <s v="TIEMPO COMPLETO REDUCIDO"/>
    <s v="2012-09-01 00:00:00.0"/>
    <s v="null"/>
    <s v="DF100030"/>
    <s v="CATEDRÁTICO DE UNIVERSIDAD"/>
    <s v="R101"/>
    <x v="4"/>
    <n v="705"/>
    <s v="PRODUCCIÓN VEGETAL"/>
  </r>
  <r>
    <x v="14"/>
    <x v="4"/>
    <n v="562"/>
    <s v="562G"/>
    <s v="GRUPO-A"/>
    <n v="16506579"/>
    <s v="Viticultura general"/>
    <s v="GG"/>
    <s v="GRUPO GRANDE"/>
    <s v="562G"/>
    <s v="GG de Viticultura general"/>
    <s v="GRUPO-A"/>
    <s v="GG de Viticultura general"/>
    <s v="1S"/>
    <n v="16506579"/>
    <s v="MARTÍNEZ DE TODA"/>
    <s v="FERNÁNDEZ"/>
    <s v="FERNANDO"/>
    <s v="fmartine"/>
    <s v="fernando.martinezdetoda@unirioja.es"/>
    <n v="5.5"/>
    <m/>
    <n v="500"/>
    <s v="CATEDRATICO DE UNIVERSIDAD"/>
    <s v="01R"/>
    <s v="TIEMPO COMPLETO REDUCIDO"/>
    <s v="2012-09-01 00:00:00.0"/>
    <s v="null"/>
    <s v="DF100030"/>
    <s v="CATEDRÁTICO DE UNIVERSIDAD"/>
    <s v="R101"/>
    <x v="4"/>
    <n v="705"/>
    <s v="PRODUCCIÓN VEGETAL"/>
  </r>
  <r>
    <x v="14"/>
    <x v="4"/>
    <n v="562"/>
    <s v="562R"/>
    <s v="GRUPO-A1"/>
    <n v="16506579"/>
    <s v="Viticultura general"/>
    <s v="GR"/>
    <s v="GRUPO REDUCIDO"/>
    <s v="562R"/>
    <s v="GR de Viticultura general"/>
    <s v="GRUPO-A1"/>
    <s v="GR de Viticultura general"/>
    <s v="1S"/>
    <n v="16506579"/>
    <s v="MARTÍNEZ DE TODA"/>
    <s v="FERNÁNDEZ"/>
    <s v="FERNANDO"/>
    <s v="fmartine"/>
    <s v="fernando.martinezdetoda@unirioja.es"/>
    <n v="0.5"/>
    <m/>
    <n v="500"/>
    <s v="CATEDRATICO DE UNIVERSIDAD"/>
    <s v="01R"/>
    <s v="TIEMPO COMPLETO REDUCIDO"/>
    <s v="2012-09-01 00:00:00.0"/>
    <s v="null"/>
    <s v="DF100030"/>
    <s v="CATEDRÁTICO DE UNIVERSIDAD"/>
    <s v="R101"/>
    <x v="4"/>
    <n v="705"/>
    <s v="PRODUCCIÓN VEGETAL"/>
  </r>
  <r>
    <x v="14"/>
    <x v="4"/>
    <n v="563"/>
    <s v="563G"/>
    <s v="GRUPO-A"/>
    <n v="71427482"/>
    <s v="Construcciones agroindustriales"/>
    <s v="GG"/>
    <s v="GRUPO GRANDE"/>
    <s v="563G"/>
    <s v="GG de Construcciones agroindustriales"/>
    <s v="GRUPO-A"/>
    <s v="GG de Construcciones agroindustriales"/>
    <s v="2S"/>
    <n v="71427482"/>
    <s v="TASCÓN"/>
    <s v="VEGAS"/>
    <s v="ALBERTO"/>
    <s v="altascon"/>
    <s v="alberto.tascon@unirioja.es"/>
    <n v="2.5"/>
    <n v="2.5"/>
    <s v="A-0504"/>
    <s v="PROFESOR TITULAR UNIVERSIDAD"/>
    <s v="C01"/>
    <s v="TIEMPO COMPLETO"/>
    <s v="2010-09-01 00:00:00.0"/>
    <s v="null"/>
    <s v="DF100264"/>
    <s v="PROFESOR TITULAR INTERINO"/>
    <s v="R101"/>
    <x v="4"/>
    <n v="500"/>
    <s v="INGENIERÍA AGROFORESTAL"/>
  </r>
  <r>
    <x v="14"/>
    <x v="4"/>
    <n v="563"/>
    <s v="563L"/>
    <s v="GRUPO-A1"/>
    <n v="71427482"/>
    <s v="Construcciones agroindustriales"/>
    <s v="GL"/>
    <s v="GRUPO DE LABORATORIO"/>
    <s v="563L"/>
    <s v="GL de Construcciones agroindustriales"/>
    <s v="GRUPO-A1"/>
    <s v="GL de Construcciones agroindustriales"/>
    <s v="2S"/>
    <n v="71427482"/>
    <s v="TASCÓN"/>
    <s v="VEGAS"/>
    <s v="ALBERTO"/>
    <s v="altascon"/>
    <s v="alberto.tascon@unirioja.es"/>
    <n v="1.2"/>
    <n v="1.2"/>
    <s v="A-0504"/>
    <s v="PROFESOR TITULAR UNIVERSIDAD"/>
    <s v="C01"/>
    <s v="TIEMPO COMPLETO"/>
    <s v="2010-09-01 00:00:00.0"/>
    <s v="null"/>
    <s v="DF100264"/>
    <s v="PROFESOR TITULAR INTERINO"/>
    <s v="R101"/>
    <x v="4"/>
    <n v="500"/>
    <s v="INGENIERÍA AGROFORESTAL"/>
  </r>
  <r>
    <x v="14"/>
    <x v="4"/>
    <n v="563"/>
    <s v="563R"/>
    <s v="GRUPO-A1"/>
    <n v="71427482"/>
    <s v="Construcciones agroindustriales"/>
    <s v="GR"/>
    <s v="GRUPO REDUCIDO"/>
    <s v="563R"/>
    <s v="GR de Construcciones agroindustriales"/>
    <s v="GRUPO-A1"/>
    <s v="GR de Construcciones agroindustriales"/>
    <s v="2S"/>
    <n v="71427482"/>
    <s v="TASCÓN"/>
    <s v="VEGAS"/>
    <s v="ALBERTO"/>
    <s v="altascon"/>
    <s v="alberto.tascon@unirioja.es"/>
    <n v="0.8"/>
    <n v="0.8"/>
    <s v="A-0504"/>
    <s v="PROFESOR TITULAR UNIVERSIDAD"/>
    <s v="C01"/>
    <s v="TIEMPO COMPLETO"/>
    <s v="2010-09-01 00:00:00.0"/>
    <s v="null"/>
    <s v="DF100264"/>
    <s v="PROFESOR TITULAR INTERINO"/>
    <s v="R101"/>
    <x v="4"/>
    <n v="500"/>
    <s v="INGENIERÍA AGROFORESTAL"/>
  </r>
  <r>
    <x v="13"/>
    <x v="4"/>
    <n v="564"/>
    <s v="564G"/>
    <s v="GRUPO-A"/>
    <n v="16787895"/>
    <s v="Diseño de industrias"/>
    <s v="GG"/>
    <s v="GRUPO GRANDE"/>
    <s v="564G"/>
    <s v="GG de Diseño de industrias"/>
    <s v="GRUPO-A"/>
    <s v="GG de Diseño de industrias"/>
    <s v="1S"/>
    <n v="16787895"/>
    <s v="MARTÍNEZ"/>
    <s v="BLASCO"/>
    <s v="ISABEL"/>
    <s v="mismabla"/>
    <s v="isabel.martinez@unirioja.es"/>
    <n v="2.5"/>
    <n v="2.5"/>
    <n v="532"/>
    <s v="LABORAL DOCENTE-ASOCIADO"/>
    <s v="P03"/>
    <s v="TIEMPO PARCIAL (3+3 HORAS)"/>
    <s v="2015-09-15 00:00:00.0"/>
    <s v="2019-09-14 00:00:00.0"/>
    <s v="PI101013"/>
    <s v="PROFESOR ASOCIADO"/>
    <s v="R101"/>
    <x v="4"/>
    <n v="500"/>
    <s v="INGENIERÍA AGROFORESTAL"/>
  </r>
  <r>
    <x v="13"/>
    <x v="4"/>
    <n v="564"/>
    <s v="564G"/>
    <s v="GRUPO-A"/>
    <n v="72781903"/>
    <s v="Diseño de industrias"/>
    <s v="GG"/>
    <s v="GRUPO GRANDE"/>
    <s v="564G"/>
    <s v="GG de Diseño de industrias"/>
    <s v="GRUPO-A"/>
    <s v="GG de Diseño de industrias"/>
    <s v="1S"/>
    <n v="72781903"/>
    <s v="ARBIZU"/>
    <s v="MILAGRO"/>
    <s v="MARÍA JULIA"/>
    <s v="juarbizu"/>
    <s v="julia.arbizu@unirioja.es"/>
    <n v="0"/>
    <n v="0"/>
    <n v="536"/>
    <s v="PROFESOR INTERINO"/>
    <s v="C01"/>
    <s v="TIEMPO COMPLETO"/>
    <s v="2015-09-15 00:00:00.0"/>
    <s v="null"/>
    <s v="PI101012"/>
    <s v="PROFESOR CONTRATADO INTERINO"/>
    <s v="R101"/>
    <x v="4"/>
    <n v="500"/>
    <s v="INGENIERÍA AGROFORESTAL"/>
  </r>
  <r>
    <x v="13"/>
    <x v="4"/>
    <n v="564"/>
    <s v="564L"/>
    <s v="GRUPO-A1"/>
    <n v="16787895"/>
    <s v="Diseño de industrias"/>
    <s v="GL"/>
    <s v="GRUPO DE LABORATORIO"/>
    <s v="564L"/>
    <s v="GL de Diseño de industrias"/>
    <s v="GRUPO-A1"/>
    <s v="GL de Diseño de industrias"/>
    <s v="1S"/>
    <n v="16787895"/>
    <s v="MARTÍNEZ"/>
    <s v="BLASCO"/>
    <s v="ISABEL"/>
    <s v="mismabla"/>
    <s v="isabel.martinez@unirioja.es"/>
    <n v="1.2"/>
    <n v="1.2"/>
    <n v="532"/>
    <s v="LABORAL DOCENTE-ASOCIADO"/>
    <s v="P03"/>
    <s v="TIEMPO PARCIAL (3+3 HORAS)"/>
    <s v="2015-09-15 00:00:00.0"/>
    <s v="2019-09-14 00:00:00.0"/>
    <s v="PI101013"/>
    <s v="PROFESOR ASOCIADO"/>
    <s v="R101"/>
    <x v="4"/>
    <n v="500"/>
    <s v="INGENIERÍA AGROFORESTAL"/>
  </r>
  <r>
    <x v="13"/>
    <x v="4"/>
    <n v="564"/>
    <s v="564R"/>
    <s v="GRUPO-A1"/>
    <n v="16787895"/>
    <s v="Diseño de industrias"/>
    <s v="GR"/>
    <s v="GRUPO REDUCIDO"/>
    <s v="564R"/>
    <s v="GR de Diseño de industrias"/>
    <s v="GRUPO-A1"/>
    <s v="GR de Diseño de industrias"/>
    <s v="1S"/>
    <n v="16787895"/>
    <s v="MARTÍNEZ"/>
    <s v="BLASCO"/>
    <s v="ISABEL"/>
    <s v="mismabla"/>
    <s v="isabel.martinez@unirioja.es"/>
    <n v="0.8"/>
    <n v="0.8"/>
    <n v="532"/>
    <s v="LABORAL DOCENTE-ASOCIADO"/>
    <s v="P03"/>
    <s v="TIEMPO PARCIAL (3+3 HORAS)"/>
    <s v="2015-09-15 00:00:00.0"/>
    <s v="2019-09-14 00:00:00.0"/>
    <s v="PI101013"/>
    <s v="PROFESOR ASOCIADO"/>
    <s v="R101"/>
    <x v="4"/>
    <n v="500"/>
    <s v="INGENIERÍA AGROFORESTAL"/>
  </r>
  <r>
    <x v="14"/>
    <x v="4"/>
    <n v="564"/>
    <s v="564G"/>
    <s v="GRUPO-A"/>
    <n v="16787895"/>
    <s v="Diseño de industrias"/>
    <s v="GG"/>
    <s v="GRUPO GRANDE"/>
    <s v="564G"/>
    <s v="GG de Diseño de industrias"/>
    <s v="GRUPO-A"/>
    <s v="GG de Diseño de industrias"/>
    <s v="1S"/>
    <n v="16787895"/>
    <s v="MARTÍNEZ"/>
    <s v="BLASCO"/>
    <s v="ISABEL"/>
    <s v="mismabla"/>
    <s v="isabel.martinez@unirioja.es"/>
    <n v="2.5"/>
    <m/>
    <n v="532"/>
    <s v="LABORAL DOCENTE-ASOCIADO"/>
    <s v="P03"/>
    <s v="TIEMPO PARCIAL (3+3 HORAS)"/>
    <s v="2015-09-15 00:00:00.0"/>
    <s v="2019-09-14 00:00:00.0"/>
    <s v="PI101013"/>
    <s v="PROFESOR ASOCIADO"/>
    <s v="R101"/>
    <x v="4"/>
    <n v="500"/>
    <s v="INGENIERÍA AGROFORESTAL"/>
  </r>
  <r>
    <x v="14"/>
    <x v="4"/>
    <n v="564"/>
    <s v="564G"/>
    <s v="GRUPO-A"/>
    <n v="72781903"/>
    <s v="Diseño de industrias"/>
    <s v="GG"/>
    <s v="GRUPO GRANDE"/>
    <s v="564G"/>
    <s v="GG de Diseño de industrias"/>
    <s v="GRUPO-A"/>
    <s v="GG de Diseño de industrias"/>
    <s v="1S"/>
    <n v="72781903"/>
    <s v="ARBIZU"/>
    <s v="MILAGRO"/>
    <s v="MARÍA JULIA"/>
    <s v="juarbizu"/>
    <s v="julia.arbizu@unirioja.es"/>
    <n v="0"/>
    <m/>
    <n v="536"/>
    <s v="PROFESOR INTERINO"/>
    <s v="C01"/>
    <s v="TIEMPO COMPLETO"/>
    <s v="2015-09-15 00:00:00.0"/>
    <s v="null"/>
    <s v="PI101012"/>
    <s v="PROFESOR CONTRATADO INTERINO"/>
    <s v="R101"/>
    <x v="4"/>
    <n v="500"/>
    <s v="INGENIERÍA AGROFORESTAL"/>
  </r>
  <r>
    <x v="14"/>
    <x v="4"/>
    <n v="564"/>
    <s v="564L"/>
    <s v="GRUPO-A1"/>
    <n v="16787895"/>
    <s v="Diseño de industrias"/>
    <s v="GL"/>
    <s v="GRUPO DE LABORATORIO"/>
    <s v="564L"/>
    <s v="GL de Diseño de industrias"/>
    <s v="GRUPO-A1"/>
    <s v="GL de Diseño de industrias"/>
    <s v="1S"/>
    <n v="16787895"/>
    <s v="MARTÍNEZ"/>
    <s v="BLASCO"/>
    <s v="ISABEL"/>
    <s v="mismabla"/>
    <s v="isabel.martinez@unirioja.es"/>
    <n v="1.2"/>
    <m/>
    <n v="532"/>
    <s v="LABORAL DOCENTE-ASOCIADO"/>
    <s v="P03"/>
    <s v="TIEMPO PARCIAL (3+3 HORAS)"/>
    <s v="2015-09-15 00:00:00.0"/>
    <s v="2019-09-14 00:00:00.0"/>
    <s v="PI101013"/>
    <s v="PROFESOR ASOCIADO"/>
    <s v="R101"/>
    <x v="4"/>
    <n v="500"/>
    <s v="INGENIERÍA AGROFORESTAL"/>
  </r>
  <r>
    <x v="14"/>
    <x v="4"/>
    <n v="564"/>
    <s v="564R"/>
    <s v="GRUPO-A1"/>
    <n v="16787895"/>
    <s v="Diseño de industrias"/>
    <s v="GR"/>
    <s v="GRUPO REDUCIDO"/>
    <s v="564R"/>
    <s v="GR de Diseño de industrias"/>
    <s v="GRUPO-A1"/>
    <s v="GR de Diseño de industrias"/>
    <s v="1S"/>
    <n v="16787895"/>
    <s v="MARTÍNEZ"/>
    <s v="BLASCO"/>
    <s v="ISABEL"/>
    <s v="mismabla"/>
    <s v="isabel.martinez@unirioja.es"/>
    <n v="0.8"/>
    <m/>
    <n v="532"/>
    <s v="LABORAL DOCENTE-ASOCIADO"/>
    <s v="P03"/>
    <s v="TIEMPO PARCIAL (3+3 HORAS)"/>
    <s v="2015-09-15 00:00:00.0"/>
    <s v="2019-09-14 00:00:00.0"/>
    <s v="PI101013"/>
    <s v="PROFESOR ASOCIADO"/>
    <s v="R101"/>
    <x v="4"/>
    <n v="500"/>
    <s v="INGENIERÍA AGROFORESTAL"/>
  </r>
  <r>
    <x v="13"/>
    <x v="4"/>
    <n v="565"/>
    <s v="565G"/>
    <s v="GRUPO-A"/>
    <n v="71427482"/>
    <s v="Equipos y máquinas en ingeniería alimentaria"/>
    <s v="GG"/>
    <s v="GRUPO GRANDE"/>
    <s v="565G"/>
    <s v="GG de Equipos y máquinas en ingeniería alimentaria"/>
    <s v="GRUPO-A"/>
    <s v="GG de Equipos y máquinas en ingeniería alimentaria"/>
    <s v="1S"/>
    <n v="71427482"/>
    <s v="TASCÓN"/>
    <s v="VEGAS"/>
    <s v="ALBERTO"/>
    <s v="altascon"/>
    <s v="alberto.tascon@unirioja.es"/>
    <n v="0"/>
    <n v="0"/>
    <s v="A-0504"/>
    <s v="PROFESOR TITULAR UNIVERSIDAD"/>
    <s v="C01"/>
    <s v="TIEMPO COMPLETO"/>
    <s v="2010-09-01 00:00:00.0"/>
    <s v="null"/>
    <s v="DF100264"/>
    <s v="PROFESOR TITULAR INTERINO"/>
    <s v="R101"/>
    <x v="4"/>
    <n v="500"/>
    <s v="INGENIERÍA AGROFORESTAL"/>
  </r>
  <r>
    <x v="13"/>
    <x v="4"/>
    <n v="565"/>
    <s v="565G"/>
    <s v="GRUPO-A"/>
    <n v="71458565"/>
    <s v="Equipos y máquinas en ingeniería alimentaria"/>
    <s v="GG"/>
    <s v="GRUPO GRANDE"/>
    <s v="565G"/>
    <s v="GG de Equipos y máquinas en ingeniería alimentaria"/>
    <s v="GRUPO-A"/>
    <s v="GG de Equipos y máquinas en ingeniería alimentaria"/>
    <s v="1S"/>
    <n v="71458565"/>
    <s v="GARCÍA"/>
    <s v="GONZÁLEZ"/>
    <s v="JULIA"/>
    <s v="jugarcgo"/>
    <s v="julia.garciag@unirioja.es"/>
    <n v="2.5"/>
    <n v="2.5"/>
    <n v="7081"/>
    <s v="AYUDANTE (DOCTOR)"/>
    <s v="C01"/>
    <s v="TIEMPO COMPLETO"/>
    <s v="2018-09-17 00:00:00.0"/>
    <s v="2019-02-03 00:00:00.0"/>
    <s v="PI101346"/>
    <s v="PROFESOR AYUDANTE DOCTOR"/>
    <s v="R101"/>
    <x v="4"/>
    <n v="500"/>
    <s v="INGENIERÍA AGROFORESTAL"/>
  </r>
  <r>
    <x v="13"/>
    <x v="4"/>
    <n v="565"/>
    <s v="565L"/>
    <s v="GRUPO-A1"/>
    <n v="71458565"/>
    <s v="Equipos y máquinas en ingeniería alimentaria"/>
    <s v="GL"/>
    <s v="GRUPO DE LABORATORIO"/>
    <s v="565L"/>
    <s v="GL de Equipos y máquinas en ingeniería alimentaria"/>
    <s v="GRUPO-A1"/>
    <s v="GL de Equipos y máquinas en ingeniería alimentaria"/>
    <s v="1S"/>
    <n v="71458565"/>
    <s v="GARCÍA"/>
    <s v="GONZÁLEZ"/>
    <s v="JULIA"/>
    <s v="jugarcgo"/>
    <s v="julia.garciag@unirioja.es"/>
    <n v="1.2"/>
    <n v="1.2"/>
    <n v="7081"/>
    <s v="AYUDANTE (DOCTOR)"/>
    <s v="C01"/>
    <s v="TIEMPO COMPLETO"/>
    <s v="2018-09-17 00:00:00.0"/>
    <s v="2019-02-03 00:00:00.0"/>
    <s v="PI101346"/>
    <s v="PROFESOR AYUDANTE DOCTOR"/>
    <s v="R101"/>
    <x v="4"/>
    <n v="500"/>
    <s v="INGENIERÍA AGROFORESTAL"/>
  </r>
  <r>
    <x v="13"/>
    <x v="4"/>
    <n v="565"/>
    <s v="565R"/>
    <s v="GRUPO-A1"/>
    <n v="71458565"/>
    <s v="Equipos y máquinas en ingeniería alimentaria"/>
    <s v="GR"/>
    <s v="GRUPO REDUCIDO"/>
    <s v="565R"/>
    <s v="GR de Equipos y máquinas en ingeniería alimentaria"/>
    <s v="GRUPO-A1"/>
    <s v="GR de Equipos y máquinas en ingeniería alimentaria"/>
    <s v="1S"/>
    <n v="71458565"/>
    <s v="GARCÍA"/>
    <s v="GONZÁLEZ"/>
    <s v="JULIA"/>
    <s v="jugarcgo"/>
    <s v="julia.garciag@unirioja.es"/>
    <n v="0.8"/>
    <n v="0.8"/>
    <n v="7081"/>
    <s v="AYUDANTE (DOCTOR)"/>
    <s v="C01"/>
    <s v="TIEMPO COMPLETO"/>
    <s v="2018-09-17 00:00:00.0"/>
    <s v="2019-02-03 00:00:00.0"/>
    <s v="PI101346"/>
    <s v="PROFESOR AYUDANTE DOCTOR"/>
    <s v="R101"/>
    <x v="4"/>
    <n v="500"/>
    <s v="INGENIERÍA AGROFORESTAL"/>
  </r>
  <r>
    <x v="14"/>
    <x v="4"/>
    <n v="565"/>
    <s v="565G"/>
    <s v="GRUPO-A"/>
    <n v="71427482"/>
    <s v="Equipos y máquinas en ingeniería alimentaria"/>
    <s v="GG"/>
    <s v="GRUPO GRANDE"/>
    <s v="565G"/>
    <s v="GG de Equipos y máquinas en ingeniería alimentaria"/>
    <s v="GRUPO-A"/>
    <s v="GG de Equipos y máquinas en ingeniería alimentaria"/>
    <s v="1S"/>
    <n v="71427482"/>
    <s v="TASCÓN"/>
    <s v="VEGAS"/>
    <s v="ALBERTO"/>
    <s v="altascon"/>
    <s v="alberto.tascon@unirioja.es"/>
    <n v="0"/>
    <m/>
    <s v="A-0504"/>
    <s v="PROFESOR TITULAR UNIVERSIDAD"/>
    <s v="C01"/>
    <s v="TIEMPO COMPLETO"/>
    <s v="2010-09-01 00:00:00.0"/>
    <s v="null"/>
    <s v="DF100264"/>
    <s v="PROFESOR TITULAR INTERINO"/>
    <s v="R101"/>
    <x v="4"/>
    <n v="500"/>
    <s v="INGENIERÍA AGROFORESTAL"/>
  </r>
  <r>
    <x v="14"/>
    <x v="4"/>
    <n v="565"/>
    <s v="565G"/>
    <s v="GRUPO-A"/>
    <n v="71458565"/>
    <s v="Equipos y máquinas en ingeniería alimentaria"/>
    <s v="GG"/>
    <s v="GRUPO GRANDE"/>
    <s v="565G"/>
    <s v="GG de Equipos y máquinas en ingeniería alimentaria"/>
    <s v="GRUPO-A"/>
    <s v="GG de Equipos y máquinas en ingeniería alimentaria"/>
    <s v="1S"/>
    <n v="71458565"/>
    <s v="GARCÍA"/>
    <s v="GONZÁLEZ"/>
    <s v="JULIA"/>
    <s v="jugarcgo"/>
    <s v="julia.garciag@unirioja.es"/>
    <n v="2.5"/>
    <m/>
    <n v="7081"/>
    <s v="AYUDANTE (DOCTOR)"/>
    <s v="C01"/>
    <s v="TIEMPO COMPLETO"/>
    <s v="2018-09-17 00:00:00.0"/>
    <s v="2019-02-03 00:00:00.0"/>
    <s v="PI101346"/>
    <s v="PROFESOR AYUDANTE DOCTOR"/>
    <s v="R101"/>
    <x v="4"/>
    <n v="500"/>
    <s v="INGENIERÍA AGROFORESTAL"/>
  </r>
  <r>
    <x v="14"/>
    <x v="4"/>
    <n v="565"/>
    <s v="565L"/>
    <s v="GRUPO-A1"/>
    <n v="71458565"/>
    <s v="Equipos y máquinas en ingeniería alimentaria"/>
    <s v="GL"/>
    <s v="GRUPO DE LABORATORIO"/>
    <s v="565L"/>
    <s v="GL de Equipos y máquinas en ingeniería alimentaria"/>
    <s v="GRUPO-A1"/>
    <s v="GL de Equipos y máquinas en ingeniería alimentaria"/>
    <s v="1S"/>
    <n v="71458565"/>
    <s v="GARCÍA"/>
    <s v="GONZÁLEZ"/>
    <s v="JULIA"/>
    <s v="jugarcgo"/>
    <s v="julia.garciag@unirioja.es"/>
    <n v="1.2"/>
    <m/>
    <n v="7081"/>
    <s v="AYUDANTE (DOCTOR)"/>
    <s v="C01"/>
    <s v="TIEMPO COMPLETO"/>
    <s v="2018-09-17 00:00:00.0"/>
    <s v="2019-02-03 00:00:00.0"/>
    <s v="PI101346"/>
    <s v="PROFESOR AYUDANTE DOCTOR"/>
    <s v="R101"/>
    <x v="4"/>
    <n v="500"/>
    <s v="INGENIERÍA AGROFORESTAL"/>
  </r>
  <r>
    <x v="14"/>
    <x v="4"/>
    <n v="565"/>
    <s v="565R"/>
    <s v="GRUPO-A1"/>
    <n v="71458565"/>
    <s v="Equipos y máquinas en ingeniería alimentaria"/>
    <s v="GR"/>
    <s v="GRUPO REDUCIDO"/>
    <s v="565R"/>
    <s v="GR de Equipos y máquinas en ingeniería alimentaria"/>
    <s v="GRUPO-A1"/>
    <s v="GR de Equipos y máquinas en ingeniería alimentaria"/>
    <s v="1S"/>
    <n v="71458565"/>
    <s v="GARCÍA"/>
    <s v="GONZÁLEZ"/>
    <s v="JULIA"/>
    <s v="jugarcgo"/>
    <s v="julia.garciag@unirioja.es"/>
    <n v="0.8"/>
    <m/>
    <n v="7081"/>
    <s v="AYUDANTE (DOCTOR)"/>
    <s v="C01"/>
    <s v="TIEMPO COMPLETO"/>
    <s v="2018-09-17 00:00:00.0"/>
    <s v="2019-02-03 00:00:00.0"/>
    <s v="PI101346"/>
    <s v="PROFESOR AYUDANTE DOCTOR"/>
    <s v="R101"/>
    <x v="4"/>
    <n v="500"/>
    <s v="INGENIERÍA AGROFORESTAL"/>
  </r>
  <r>
    <x v="13"/>
    <x v="4"/>
    <n v="566"/>
    <s v="566G"/>
    <s v="GRUPO-A"/>
    <n v="16561901"/>
    <s v="Estructuras y construcción"/>
    <s v="GG"/>
    <s v="GRUPO GRANDE"/>
    <s v="566G"/>
    <s v="GG de Estructuras y construcción"/>
    <s v="GRUPO-A"/>
    <s v="GG de Estructuras y construcción"/>
    <s v="1S"/>
    <n v="16561901"/>
    <s v="FRAILE"/>
    <s v="GARCÍA"/>
    <s v="ESTEBAN"/>
    <s v="esfraile"/>
    <s v="esteban.fraile@unirioja.es"/>
    <n v="0"/>
    <n v="0"/>
    <n v="536"/>
    <s v="PROFESOR INTERINO"/>
    <s v="C01"/>
    <s v="TIEMPO COMPLETO"/>
    <s v="2012-09-01 00:00:00.0"/>
    <s v="null"/>
    <s v="PI100871"/>
    <s v="PROFESOR CONTRATADO INTERINO"/>
    <s v="R110"/>
    <x v="10"/>
    <n v="605"/>
    <s v="MECÁNICA DE MEDIOS CONTINUOS Y TEORÍA DE ESTRUCTUR"/>
  </r>
  <r>
    <x v="13"/>
    <x v="4"/>
    <n v="566"/>
    <s v="566G"/>
    <s v="GRUPO-A"/>
    <n v="16588620"/>
    <s v="Estructuras y construcción"/>
    <s v="GG"/>
    <s v="GRUPO GRANDE"/>
    <s v="566G"/>
    <s v="GG de Estructuras y construcción"/>
    <s v="GRUPO-A"/>
    <s v="GG de Estructuras y construcción"/>
    <s v="1S"/>
    <n v="16588620"/>
    <s v="FERREIRO"/>
    <s v="CABELLO"/>
    <s v="JAVIER"/>
    <s v="jaferrei"/>
    <s v="javier.ferreiro@unirioja.es"/>
    <n v="3.8"/>
    <n v="3.8"/>
    <n v="532"/>
    <s v="LABORAL DOCENTE-ASOCIADO"/>
    <s v="P06"/>
    <s v="TIEMPO PARCIAL (6+6 HORAS)"/>
    <s v="2018-09-28 00:00:00.0"/>
    <s v="2019-09-14 00:00:00.0"/>
    <s v="PI101044"/>
    <s v="PROFESOR ASOCIADO"/>
    <s v="R110"/>
    <x v="10"/>
    <n v="605"/>
    <s v="MECÁNICA DE MEDIOS CONTINUOS Y TEORÍA DE ESTRUCTUR"/>
  </r>
  <r>
    <x v="13"/>
    <x v="4"/>
    <n v="566"/>
    <s v="566L"/>
    <s v="GRUPO-A1"/>
    <n v="16588620"/>
    <s v="Estructuras y construcción"/>
    <s v="GL"/>
    <s v="GRUPO DE LABORATORIO"/>
    <s v="566L"/>
    <s v="GL de Estructuras y construcción"/>
    <s v="GRUPO-A1"/>
    <s v="GL de Estructuras y construcción"/>
    <s v="1S"/>
    <n v="16588620"/>
    <s v="FERREIRO"/>
    <s v="CABELLO"/>
    <s v="JAVIER"/>
    <s v="jaferrei"/>
    <s v="javier.ferreiro@unirioja.es"/>
    <n v="0.7"/>
    <n v="0.7"/>
    <n v="532"/>
    <s v="LABORAL DOCENTE-ASOCIADO"/>
    <s v="P06"/>
    <s v="TIEMPO PARCIAL (6+6 HORAS)"/>
    <s v="2018-09-28 00:00:00.0"/>
    <s v="2019-09-14 00:00:00.0"/>
    <s v="PI101044"/>
    <s v="PROFESOR ASOCIADO"/>
    <s v="R110"/>
    <x v="10"/>
    <n v="605"/>
    <s v="MECÁNICA DE MEDIOS CONTINUOS Y TEORÍA DE ESTRUCTUR"/>
  </r>
  <r>
    <x v="13"/>
    <x v="4"/>
    <n v="566"/>
    <s v="566L"/>
    <s v="GRUPO-A2"/>
    <n v="16588620"/>
    <s v="Estructuras y construcción"/>
    <s v="GL"/>
    <s v="GRUPO DE LABORATORIO"/>
    <s v="566L"/>
    <s v="GL de Estructuras y construcción"/>
    <s v="GRUPO-A2"/>
    <s v="GL de Estructuras y construcción"/>
    <s v="1S"/>
    <n v="16588620"/>
    <s v="FERREIRO"/>
    <s v="CABELLO"/>
    <s v="JAVIER"/>
    <s v="jaferrei"/>
    <s v="javier.ferreiro@unirioja.es"/>
    <n v="0.7"/>
    <n v="0.7"/>
    <n v="532"/>
    <s v="LABORAL DOCENTE-ASOCIADO"/>
    <s v="P06"/>
    <s v="TIEMPO PARCIAL (6+6 HORAS)"/>
    <s v="2018-09-28 00:00:00.0"/>
    <s v="2019-09-14 00:00:00.0"/>
    <s v="PI101044"/>
    <s v="PROFESOR ASOCIADO"/>
    <s v="R110"/>
    <x v="10"/>
    <n v="605"/>
    <s v="MECÁNICA DE MEDIOS CONTINUOS Y TEORÍA DE ESTRUCTUR"/>
  </r>
  <r>
    <x v="13"/>
    <x v="4"/>
    <n v="566"/>
    <s v="566R"/>
    <s v="GRUPO-A1"/>
    <n v="16588620"/>
    <s v="Estructuras y construcción"/>
    <s v="GR"/>
    <s v="GRUPO REDUCIDO"/>
    <s v="566R"/>
    <s v="GR de Estructuras y construcción"/>
    <s v="GRUPO-A1"/>
    <s v="GR de Estructuras y construcción"/>
    <s v="1S"/>
    <n v="16588620"/>
    <s v="FERREIRO"/>
    <s v="CABELLO"/>
    <s v="JAVIER"/>
    <s v="jaferrei"/>
    <s v="javier.ferreiro@unirioja.es"/>
    <n v="1.5"/>
    <n v="1.5"/>
    <n v="532"/>
    <s v="LABORAL DOCENTE-ASOCIADO"/>
    <s v="P06"/>
    <s v="TIEMPO PARCIAL (6+6 HORAS)"/>
    <s v="2018-09-28 00:00:00.0"/>
    <s v="2019-09-14 00:00:00.0"/>
    <s v="PI101044"/>
    <s v="PROFESOR ASOCIADO"/>
    <s v="R110"/>
    <x v="10"/>
    <n v="605"/>
    <s v="MECÁNICA DE MEDIOS CONTINUOS Y TEORÍA DE ESTRUCTUR"/>
  </r>
  <r>
    <x v="14"/>
    <x v="4"/>
    <n v="566"/>
    <s v="566G"/>
    <s v="GRUPO-A"/>
    <n v="16561901"/>
    <s v="Estructuras y construcción"/>
    <s v="GG"/>
    <s v="GRUPO GRANDE"/>
    <s v="566G"/>
    <s v="GG de Estructuras y construcción"/>
    <s v="GRUPO-A"/>
    <s v="GG de Estructuras y construcción"/>
    <s v="1S"/>
    <n v="16561901"/>
    <s v="FRAILE"/>
    <s v="GARCÍA"/>
    <s v="ESTEBAN"/>
    <s v="esfraile"/>
    <s v="esteban.fraile@unirioja.es"/>
    <n v="0"/>
    <m/>
    <n v="536"/>
    <s v="PROFESOR INTERINO"/>
    <s v="C01"/>
    <s v="TIEMPO COMPLETO"/>
    <s v="2012-09-01 00:00:00.0"/>
    <s v="null"/>
    <s v="PI100871"/>
    <s v="PROFESOR CONTRATADO INTERINO"/>
    <s v="R110"/>
    <x v="10"/>
    <n v="605"/>
    <s v="MECÁNICA DE MEDIOS CONTINUOS Y TEORÍA DE ESTRUCTUR"/>
  </r>
  <r>
    <x v="14"/>
    <x v="4"/>
    <n v="566"/>
    <s v="566G"/>
    <s v="GRUPO-A"/>
    <n v="16588620"/>
    <s v="Estructuras y construcción"/>
    <s v="GG"/>
    <s v="GRUPO GRANDE"/>
    <s v="566G"/>
    <s v="GG de Estructuras y construcción"/>
    <s v="GRUPO-A"/>
    <s v="GG de Estructuras y construcción"/>
    <s v="1S"/>
    <n v="16588620"/>
    <s v="FERREIRO"/>
    <s v="CABELLO"/>
    <s v="JAVIER"/>
    <s v="jaferrei"/>
    <s v="javier.ferreiro@unirioja.es"/>
    <n v="3.8"/>
    <m/>
    <n v="532"/>
    <s v="LABORAL DOCENTE-ASOCIADO"/>
    <s v="P06"/>
    <s v="TIEMPO PARCIAL (6+6 HORAS)"/>
    <s v="2018-09-28 00:00:00.0"/>
    <s v="2019-09-14 00:00:00.0"/>
    <s v="PI101044"/>
    <s v="PROFESOR ASOCIADO"/>
    <s v="R110"/>
    <x v="10"/>
    <n v="605"/>
    <s v="MECÁNICA DE MEDIOS CONTINUOS Y TEORÍA DE ESTRUCTUR"/>
  </r>
  <r>
    <x v="14"/>
    <x v="4"/>
    <n v="566"/>
    <s v="566L"/>
    <s v="GRUPO-A1"/>
    <n v="16588620"/>
    <s v="Estructuras y construcción"/>
    <s v="GL"/>
    <s v="GRUPO DE LABORATORIO"/>
    <s v="566L"/>
    <s v="GL de Estructuras y construcción"/>
    <s v="GRUPO-A1"/>
    <s v="GL de Estructuras y construcción"/>
    <s v="1S"/>
    <n v="16588620"/>
    <s v="FERREIRO"/>
    <s v="CABELLO"/>
    <s v="JAVIER"/>
    <s v="jaferrei"/>
    <s v="javier.ferreiro@unirioja.es"/>
    <n v="0.7"/>
    <m/>
    <n v="532"/>
    <s v="LABORAL DOCENTE-ASOCIADO"/>
    <s v="P06"/>
    <s v="TIEMPO PARCIAL (6+6 HORAS)"/>
    <s v="2018-09-28 00:00:00.0"/>
    <s v="2019-09-14 00:00:00.0"/>
    <s v="PI101044"/>
    <s v="PROFESOR ASOCIADO"/>
    <s v="R110"/>
    <x v="10"/>
    <n v="605"/>
    <s v="MECÁNICA DE MEDIOS CONTINUOS Y TEORÍA DE ESTRUCTUR"/>
  </r>
  <r>
    <x v="14"/>
    <x v="4"/>
    <n v="566"/>
    <s v="566L"/>
    <s v="GRUPO-A2"/>
    <n v="16588620"/>
    <s v="Estructuras y construcción"/>
    <s v="GL"/>
    <s v="GRUPO DE LABORATORIO"/>
    <s v="566L"/>
    <s v="GL de Estructuras y construcción"/>
    <s v="GRUPO-A2"/>
    <s v="GL de Estructuras y construcción"/>
    <s v="1S"/>
    <n v="16588620"/>
    <s v="FERREIRO"/>
    <s v="CABELLO"/>
    <s v="JAVIER"/>
    <s v="jaferrei"/>
    <s v="javier.ferreiro@unirioja.es"/>
    <n v="0.7"/>
    <m/>
    <n v="532"/>
    <s v="LABORAL DOCENTE-ASOCIADO"/>
    <s v="P06"/>
    <s v="TIEMPO PARCIAL (6+6 HORAS)"/>
    <s v="2018-09-28 00:00:00.0"/>
    <s v="2019-09-14 00:00:00.0"/>
    <s v="PI101044"/>
    <s v="PROFESOR ASOCIADO"/>
    <s v="R110"/>
    <x v="10"/>
    <n v="605"/>
    <s v="MECÁNICA DE MEDIOS CONTINUOS Y TEORÍA DE ESTRUCTUR"/>
  </r>
  <r>
    <x v="14"/>
    <x v="4"/>
    <n v="566"/>
    <s v="566R"/>
    <s v="GRUPO-A1"/>
    <n v="16588620"/>
    <s v="Estructuras y construcción"/>
    <s v="GR"/>
    <s v="GRUPO REDUCIDO"/>
    <s v="566R"/>
    <s v="GR de Estructuras y construcción"/>
    <s v="GRUPO-A1"/>
    <s v="GR de Estructuras y construcción"/>
    <s v="1S"/>
    <n v="16588620"/>
    <s v="FERREIRO"/>
    <s v="CABELLO"/>
    <s v="JAVIER"/>
    <s v="jaferrei"/>
    <s v="javier.ferreiro@unirioja.es"/>
    <n v="1.5"/>
    <m/>
    <n v="532"/>
    <s v="LABORAL DOCENTE-ASOCIADO"/>
    <s v="P06"/>
    <s v="TIEMPO PARCIAL (6+6 HORAS)"/>
    <s v="2018-09-28 00:00:00.0"/>
    <s v="2019-09-14 00:00:00.0"/>
    <s v="PI101044"/>
    <s v="PROFESOR ASOCIADO"/>
    <s v="R110"/>
    <x v="10"/>
    <n v="605"/>
    <s v="MECÁNICA DE MEDIOS CONTINUOS Y TEORÍA DE ESTRUCTUR"/>
  </r>
  <r>
    <x v="13"/>
    <x v="4"/>
    <n v="567"/>
    <s v="567G"/>
    <s v="GRUPO-A"/>
    <n v="16587858"/>
    <s v="Gestión de residuos"/>
    <s v="GG"/>
    <s v="GRUPO GRANDE"/>
    <s v="567G"/>
    <s v="GG de Gestión de residuos"/>
    <s v="GRUPO-A"/>
    <s v="GG de Gestión de residuos"/>
    <s v="2S"/>
    <n v="16587858"/>
    <s v="SÁENZ DE URTURI"/>
    <s v="SÁNCHEZ"/>
    <s v="IGNACIO"/>
    <s v="igsaenzd"/>
    <s v="ignacio.saenz-deurturi@unirioja.es"/>
    <n v="0.8"/>
    <n v="0.8"/>
    <n v="532"/>
    <s v="LABORAL DOCENTE-ASOCIADO"/>
    <s v="P02"/>
    <s v="TIEMPO PARCIAL (2+2 HORAS)"/>
    <s v="2016-09-15 00:00:00.0"/>
    <s v="2019-09-14 00:00:00.0"/>
    <s v="PI101096"/>
    <s v="PROFESOR ASOCIADO"/>
    <s v="R101"/>
    <x v="4"/>
    <n v="500"/>
    <s v="INGENIERÍA AGROFORESTAL"/>
  </r>
  <r>
    <x v="13"/>
    <x v="4"/>
    <n v="567"/>
    <s v="567G"/>
    <s v="GRUPO-A"/>
    <n v="72781903"/>
    <s v="Gestión de residuos"/>
    <s v="GG"/>
    <s v="GRUPO GRANDE"/>
    <s v="567G"/>
    <s v="GG de Gestión de residuos"/>
    <s v="GRUPO-A"/>
    <s v="GG de Gestión de residuos"/>
    <s v="2S"/>
    <n v="72781903"/>
    <s v="ARBIZU"/>
    <s v="MILAGRO"/>
    <s v="MARÍA JULIA"/>
    <s v="juarbizu"/>
    <s v="julia.arbizu@unirioja.es"/>
    <n v="2.2000000000000002"/>
    <n v="2.2000000000000002"/>
    <n v="536"/>
    <s v="PROFESOR INTERINO"/>
    <s v="C01"/>
    <s v="TIEMPO COMPLETO"/>
    <s v="2015-09-15 00:00:00.0"/>
    <s v="null"/>
    <s v="PI101012"/>
    <s v="PROFESOR CONTRATADO INTERINO"/>
    <s v="R101"/>
    <x v="4"/>
    <n v="500"/>
    <s v="INGENIERÍA AGROFORESTAL"/>
  </r>
  <r>
    <x v="13"/>
    <x v="4"/>
    <n v="567"/>
    <s v="567L"/>
    <s v="GRUPO-A1"/>
    <n v="16586033"/>
    <s v="Gestión de residuos"/>
    <s v="GL"/>
    <s v="GRUPO DE LABORATORIO"/>
    <s v="567L"/>
    <s v="GL de Gestión de residuos"/>
    <s v="GRUPO-A1"/>
    <s v="GL de Gestión de residuos"/>
    <s v="2S"/>
    <n v="16586033"/>
    <s v="BAYONA"/>
    <s v="MANZANARES"/>
    <s v="JUDIT"/>
    <s v="jubayona"/>
    <s v="judit.bayona@unirioja.es"/>
    <n v="0.5"/>
    <n v="0.5"/>
    <n v="532"/>
    <s v="LABORAL DOCENTE-ASOCIADO"/>
    <s v="P02"/>
    <s v="TIEMPO PARCIAL (2+2 HORAS)"/>
    <s v="2016-09-15 00:00:00.0"/>
    <s v="2019-09-14 00:00:00.0"/>
    <s v="PI101097"/>
    <s v="PROFESOR ASOCIADO"/>
    <s v="R101"/>
    <x v="4"/>
    <n v="500"/>
    <s v="INGENIERÍA AGROFORESTAL"/>
  </r>
  <r>
    <x v="13"/>
    <x v="4"/>
    <n v="567"/>
    <s v="567L"/>
    <s v="GRUPO-A1"/>
    <n v="16587858"/>
    <s v="Gestión de residuos"/>
    <s v="GL"/>
    <s v="GRUPO DE LABORATORIO"/>
    <s v="567L"/>
    <s v="GL de Gestión de residuos"/>
    <s v="GRUPO-A1"/>
    <s v="GL de Gestión de residuos"/>
    <s v="2S"/>
    <n v="16587858"/>
    <s v="SÁENZ DE URTURI"/>
    <s v="SÁNCHEZ"/>
    <s v="IGNACIO"/>
    <s v="igsaenzd"/>
    <s v="ignacio.saenz-deurturi@unirioja.es"/>
    <n v="0.5"/>
    <n v="0.5"/>
    <n v="532"/>
    <s v="LABORAL DOCENTE-ASOCIADO"/>
    <s v="P02"/>
    <s v="TIEMPO PARCIAL (2+2 HORAS)"/>
    <s v="2016-09-15 00:00:00.0"/>
    <s v="2019-09-14 00:00:00.0"/>
    <s v="PI101096"/>
    <s v="PROFESOR ASOCIADO"/>
    <s v="R101"/>
    <x v="4"/>
    <n v="500"/>
    <s v="INGENIERÍA AGROFORESTAL"/>
  </r>
  <r>
    <x v="13"/>
    <x v="4"/>
    <n v="567"/>
    <s v="567L"/>
    <s v="GRUPO-A2"/>
    <n v="16586033"/>
    <s v="Gestión de residuos"/>
    <s v="GL"/>
    <s v="GRUPO DE LABORATORIO"/>
    <s v="567L"/>
    <s v="GL de Gestión de residuos"/>
    <s v="GRUPO-A2"/>
    <s v="GL de Gestión de residuos"/>
    <s v="2S"/>
    <n v="16586033"/>
    <s v="BAYONA"/>
    <s v="MANZANARES"/>
    <s v="JUDIT"/>
    <s v="jubayona"/>
    <s v="judit.bayona@unirioja.es"/>
    <n v="0.5"/>
    <n v="0.5"/>
    <n v="532"/>
    <s v="LABORAL DOCENTE-ASOCIADO"/>
    <s v="P02"/>
    <s v="TIEMPO PARCIAL (2+2 HORAS)"/>
    <s v="2016-09-15 00:00:00.0"/>
    <s v="2019-09-14 00:00:00.0"/>
    <s v="PI101097"/>
    <s v="PROFESOR ASOCIADO"/>
    <s v="R101"/>
    <x v="4"/>
    <n v="500"/>
    <s v="INGENIERÍA AGROFORESTAL"/>
  </r>
  <r>
    <x v="13"/>
    <x v="4"/>
    <n v="567"/>
    <s v="567L"/>
    <s v="GRUPO-A2"/>
    <n v="16587858"/>
    <s v="Gestión de residuos"/>
    <s v="GL"/>
    <s v="GRUPO DE LABORATORIO"/>
    <s v="567L"/>
    <s v="GL de Gestión de residuos"/>
    <s v="GRUPO-A2"/>
    <s v="GL de Gestión de residuos"/>
    <s v="2S"/>
    <n v="16587858"/>
    <s v="SÁENZ DE URTURI"/>
    <s v="SÁNCHEZ"/>
    <s v="IGNACIO"/>
    <s v="igsaenzd"/>
    <s v="ignacio.saenz-deurturi@unirioja.es"/>
    <n v="0.5"/>
    <n v="0.5"/>
    <n v="532"/>
    <s v="LABORAL DOCENTE-ASOCIADO"/>
    <s v="P02"/>
    <s v="TIEMPO PARCIAL (2+2 HORAS)"/>
    <s v="2016-09-15 00:00:00.0"/>
    <s v="2019-09-14 00:00:00.0"/>
    <s v="PI101096"/>
    <s v="PROFESOR ASOCIADO"/>
    <s v="R101"/>
    <x v="4"/>
    <n v="500"/>
    <s v="INGENIERÍA AGROFORESTAL"/>
  </r>
  <r>
    <x v="13"/>
    <x v="4"/>
    <n v="567"/>
    <s v="567R"/>
    <s v="GRUPO-A1"/>
    <n v="16587858"/>
    <s v="Gestión de residuos"/>
    <s v="GR"/>
    <s v="GRUPO REDUCIDO"/>
    <s v="567R"/>
    <s v="GR de Gestión de residuos"/>
    <s v="GRUPO-A1"/>
    <s v="GR de Gestión de residuos"/>
    <s v="2S"/>
    <n v="16587858"/>
    <s v="SÁENZ DE URTURI"/>
    <s v="SÁNCHEZ"/>
    <s v="IGNACIO"/>
    <s v="igsaenzd"/>
    <s v="ignacio.saenz-deurturi@unirioja.es"/>
    <n v="0.5"/>
    <n v="0.5"/>
    <n v="532"/>
    <s v="LABORAL DOCENTE-ASOCIADO"/>
    <s v="P02"/>
    <s v="TIEMPO PARCIAL (2+2 HORAS)"/>
    <s v="2016-09-15 00:00:00.0"/>
    <s v="2019-09-14 00:00:00.0"/>
    <s v="PI101096"/>
    <s v="PROFESOR ASOCIADO"/>
    <s v="R101"/>
    <x v="4"/>
    <n v="500"/>
    <s v="INGENIERÍA AGROFORESTAL"/>
  </r>
  <r>
    <x v="14"/>
    <x v="4"/>
    <n v="567"/>
    <s v="567G"/>
    <s v="GRUPO-A"/>
    <n v="16587858"/>
    <s v="Gestión de residuos"/>
    <s v="GG"/>
    <s v="GRUPO GRANDE"/>
    <s v="567G"/>
    <s v="GG de Gestión de residuos"/>
    <s v="GRUPO-A"/>
    <s v="GG de Gestión de residuos"/>
    <s v="2S"/>
    <n v="16587858"/>
    <s v="SÁENZ DE URTURI"/>
    <s v="SÁNCHEZ"/>
    <s v="IGNACIO"/>
    <s v="igsaenzd"/>
    <s v="ignacio.saenz-deurturi@unirioja.es"/>
    <n v="0.8"/>
    <m/>
    <n v="532"/>
    <s v="LABORAL DOCENTE-ASOCIADO"/>
    <s v="P02"/>
    <s v="TIEMPO PARCIAL (2+2 HORAS)"/>
    <s v="2016-09-15 00:00:00.0"/>
    <s v="2019-09-14 00:00:00.0"/>
    <s v="PI101096"/>
    <s v="PROFESOR ASOCIADO"/>
    <s v="R101"/>
    <x v="4"/>
    <n v="500"/>
    <s v="INGENIERÍA AGROFORESTAL"/>
  </r>
  <r>
    <x v="14"/>
    <x v="4"/>
    <n v="567"/>
    <s v="567G"/>
    <s v="GRUPO-A"/>
    <n v="72781903"/>
    <s v="Gestión de residuos"/>
    <s v="GG"/>
    <s v="GRUPO GRANDE"/>
    <s v="567G"/>
    <s v="GG de Gestión de residuos"/>
    <s v="GRUPO-A"/>
    <s v="GG de Gestión de residuos"/>
    <s v="2S"/>
    <n v="72781903"/>
    <s v="ARBIZU"/>
    <s v="MILAGRO"/>
    <s v="MARÍA JULIA"/>
    <s v="juarbizu"/>
    <s v="julia.arbizu@unirioja.es"/>
    <n v="2.2000000000000002"/>
    <m/>
    <n v="536"/>
    <s v="PROFESOR INTERINO"/>
    <s v="C01"/>
    <s v="TIEMPO COMPLETO"/>
    <s v="2015-09-15 00:00:00.0"/>
    <s v="null"/>
    <s v="PI101012"/>
    <s v="PROFESOR CONTRATADO INTERINO"/>
    <s v="R101"/>
    <x v="4"/>
    <n v="500"/>
    <s v="INGENIERÍA AGROFORESTAL"/>
  </r>
  <r>
    <x v="14"/>
    <x v="4"/>
    <n v="567"/>
    <s v="567L"/>
    <s v="GRUPO-A1"/>
    <n v="16586033"/>
    <s v="Gestión de residuos"/>
    <s v="GL"/>
    <s v="GRUPO DE LABORATORIO"/>
    <s v="567L"/>
    <s v="GL de Gestión de residuos"/>
    <s v="GRUPO-A1"/>
    <s v="GL de Gestión de residuos"/>
    <s v="2S"/>
    <n v="16586033"/>
    <s v="BAYONA"/>
    <s v="MANZANARES"/>
    <s v="JUDIT"/>
    <s v="jubayona"/>
    <s v="judit.bayona@unirioja.es"/>
    <n v="0.5"/>
    <m/>
    <n v="532"/>
    <s v="LABORAL DOCENTE-ASOCIADO"/>
    <s v="P02"/>
    <s v="TIEMPO PARCIAL (2+2 HORAS)"/>
    <s v="2016-09-15 00:00:00.0"/>
    <s v="2019-09-14 00:00:00.0"/>
    <s v="PI101097"/>
    <s v="PROFESOR ASOCIADO"/>
    <s v="R101"/>
    <x v="4"/>
    <n v="500"/>
    <s v="INGENIERÍA AGROFORESTAL"/>
  </r>
  <r>
    <x v="14"/>
    <x v="4"/>
    <n v="567"/>
    <s v="567L"/>
    <s v="GRUPO-A1"/>
    <n v="16587858"/>
    <s v="Gestión de residuos"/>
    <s v="GL"/>
    <s v="GRUPO DE LABORATORIO"/>
    <s v="567L"/>
    <s v="GL de Gestión de residuos"/>
    <s v="GRUPO-A1"/>
    <s v="GL de Gestión de residuos"/>
    <s v="2S"/>
    <n v="16587858"/>
    <s v="SÁENZ DE URTURI"/>
    <s v="SÁNCHEZ"/>
    <s v="IGNACIO"/>
    <s v="igsaenzd"/>
    <s v="ignacio.saenz-deurturi@unirioja.es"/>
    <n v="0.5"/>
    <m/>
    <n v="532"/>
    <s v="LABORAL DOCENTE-ASOCIADO"/>
    <s v="P02"/>
    <s v="TIEMPO PARCIAL (2+2 HORAS)"/>
    <s v="2016-09-15 00:00:00.0"/>
    <s v="2019-09-14 00:00:00.0"/>
    <s v="PI101096"/>
    <s v="PROFESOR ASOCIADO"/>
    <s v="R101"/>
    <x v="4"/>
    <n v="500"/>
    <s v="INGENIERÍA AGROFORESTAL"/>
  </r>
  <r>
    <x v="14"/>
    <x v="4"/>
    <n v="567"/>
    <s v="567L"/>
    <s v="GRUPO-A2"/>
    <n v="16586033"/>
    <s v="Gestión de residuos"/>
    <s v="GL"/>
    <s v="GRUPO DE LABORATORIO"/>
    <s v="567L"/>
    <s v="GL de Gestión de residuos"/>
    <s v="GRUPO-A2"/>
    <s v="GL de Gestión de residuos"/>
    <s v="2S"/>
    <n v="16586033"/>
    <s v="BAYONA"/>
    <s v="MANZANARES"/>
    <s v="JUDIT"/>
    <s v="jubayona"/>
    <s v="judit.bayona@unirioja.es"/>
    <n v="0.5"/>
    <m/>
    <n v="532"/>
    <s v="LABORAL DOCENTE-ASOCIADO"/>
    <s v="P02"/>
    <s v="TIEMPO PARCIAL (2+2 HORAS)"/>
    <s v="2016-09-15 00:00:00.0"/>
    <s v="2019-09-14 00:00:00.0"/>
    <s v="PI101097"/>
    <s v="PROFESOR ASOCIADO"/>
    <s v="R101"/>
    <x v="4"/>
    <n v="500"/>
    <s v="INGENIERÍA AGROFORESTAL"/>
  </r>
  <r>
    <x v="14"/>
    <x v="4"/>
    <n v="567"/>
    <s v="567L"/>
    <s v="GRUPO-A2"/>
    <n v="16587858"/>
    <s v="Gestión de residuos"/>
    <s v="GL"/>
    <s v="GRUPO DE LABORATORIO"/>
    <s v="567L"/>
    <s v="GL de Gestión de residuos"/>
    <s v="GRUPO-A2"/>
    <s v="GL de Gestión de residuos"/>
    <s v="2S"/>
    <n v="16587858"/>
    <s v="SÁENZ DE URTURI"/>
    <s v="SÁNCHEZ"/>
    <s v="IGNACIO"/>
    <s v="igsaenzd"/>
    <s v="ignacio.saenz-deurturi@unirioja.es"/>
    <n v="0.5"/>
    <m/>
    <n v="532"/>
    <s v="LABORAL DOCENTE-ASOCIADO"/>
    <s v="P02"/>
    <s v="TIEMPO PARCIAL (2+2 HORAS)"/>
    <s v="2016-09-15 00:00:00.0"/>
    <s v="2019-09-14 00:00:00.0"/>
    <s v="PI101096"/>
    <s v="PROFESOR ASOCIADO"/>
    <s v="R101"/>
    <x v="4"/>
    <n v="500"/>
    <s v="INGENIERÍA AGROFORESTAL"/>
  </r>
  <r>
    <x v="14"/>
    <x v="4"/>
    <n v="567"/>
    <s v="567R"/>
    <s v="GRUPO-A1"/>
    <n v="16587858"/>
    <s v="Gestión de residuos"/>
    <s v="GR"/>
    <s v="GRUPO REDUCIDO"/>
    <s v="567R"/>
    <s v="GR de Gestión de residuos"/>
    <s v="GRUPO-A1"/>
    <s v="GR de Gestión de residuos"/>
    <s v="2S"/>
    <n v="16587858"/>
    <s v="SÁENZ DE URTURI"/>
    <s v="SÁNCHEZ"/>
    <s v="IGNACIO"/>
    <s v="igsaenzd"/>
    <s v="ignacio.saenz-deurturi@unirioja.es"/>
    <n v="0.5"/>
    <m/>
    <n v="532"/>
    <s v="LABORAL DOCENTE-ASOCIADO"/>
    <s v="P02"/>
    <s v="TIEMPO PARCIAL (2+2 HORAS)"/>
    <s v="2016-09-15 00:00:00.0"/>
    <s v="2019-09-14 00:00:00.0"/>
    <s v="PI101096"/>
    <s v="PROFESOR ASOCIADO"/>
    <s v="R101"/>
    <x v="4"/>
    <n v="500"/>
    <s v="INGENIERÍA AGROFORESTAL"/>
  </r>
  <r>
    <x v="13"/>
    <x v="4"/>
    <n v="568"/>
    <s v="568G"/>
    <s v="GRUPO-A"/>
    <n v="16261031"/>
    <s v="Legislación vitivinícola"/>
    <s v="GG"/>
    <s v="GRUPO GRANDE"/>
    <s v="568G"/>
    <s v="GG de Legislación vitivinícola"/>
    <s v="GRUPO-A"/>
    <s v="GG de Legislación vitivinícola"/>
    <s v="2S"/>
    <n v="16261031"/>
    <s v="SANTAMARÍA"/>
    <s v="ARINAS"/>
    <s v="RENÉ JAVIER"/>
    <s v="resantam"/>
    <s v="rene-javier.santamaria@unirioja.es"/>
    <n v="0"/>
    <n v="0"/>
    <n v="504"/>
    <s v="PROFESOR TITULAR UNIVERSIDAD"/>
    <s v="01R"/>
    <s v="TIEMPO COMPLETO REDUCIDO"/>
    <s v="2016-09-15 00:00:00.0"/>
    <s v="null"/>
    <s v="DF100199"/>
    <s v="PROFESOR TITULAR DE UNIVERSIDAD"/>
    <s v="R103"/>
    <x v="1"/>
    <n v="125"/>
    <s v="DERECHO ADMINISTRATIVO"/>
  </r>
  <r>
    <x v="13"/>
    <x v="4"/>
    <n v="568"/>
    <s v="568G"/>
    <s v="GRUPO-A"/>
    <n v="16566979"/>
    <s v="Legislación vitivinícola"/>
    <s v="GG"/>
    <s v="GRUPO GRANDE"/>
    <s v="568G"/>
    <s v="GG de Legislación vitivinícola"/>
    <s v="GRUPO-A"/>
    <s v="GG de Legislación vitivinícola"/>
    <s v="2S"/>
    <n v="16566979"/>
    <s v="BARRIOBERO"/>
    <s v="MARTÍNEZ"/>
    <s v="IGNACIO"/>
    <s v="igbarrio"/>
    <s v="ignacio.barriobero@unirioja.es"/>
    <n v="2.2000000000000002"/>
    <n v="2.2000000000000002"/>
    <n v="532"/>
    <s v="LABORAL DOCENTE-ASOCIADO"/>
    <s v="P06"/>
    <s v="TIEMPO PARCIAL (6+6 HORAS)"/>
    <s v="2016-09-15 00:00:00.0"/>
    <s v="2019-09-14 00:00:00.0"/>
    <s v="PI101100"/>
    <s v="PROFESOR ASOCIADO"/>
    <s v="R103"/>
    <x v="1"/>
    <n v="125"/>
    <s v="DERECHO ADMINISTRATIVO"/>
  </r>
  <r>
    <x v="13"/>
    <x v="4"/>
    <n v="568"/>
    <s v="568R"/>
    <s v="GRUPO-A1"/>
    <n v="16566979"/>
    <s v="Legislación vitivinícola"/>
    <s v="GR"/>
    <s v="GRUPO REDUCIDO"/>
    <s v="568R"/>
    <s v="GR de Legislación vitivinícola"/>
    <s v="GRUPO-A1"/>
    <s v="GR de Legislación vitivinícola"/>
    <s v="2S"/>
    <n v="16566979"/>
    <s v="BARRIOBERO"/>
    <s v="MARTÍNEZ"/>
    <s v="IGNACIO"/>
    <s v="igbarrio"/>
    <s v="ignacio.barriobero@unirioja.es"/>
    <n v="0.8"/>
    <n v="0.8"/>
    <n v="532"/>
    <s v="LABORAL DOCENTE-ASOCIADO"/>
    <s v="P06"/>
    <s v="TIEMPO PARCIAL (6+6 HORAS)"/>
    <s v="2016-09-15 00:00:00.0"/>
    <s v="2019-09-14 00:00:00.0"/>
    <s v="PI101100"/>
    <s v="PROFESOR ASOCIADO"/>
    <s v="R103"/>
    <x v="1"/>
    <n v="125"/>
    <s v="DERECHO ADMINISTRATIVO"/>
  </r>
  <r>
    <x v="14"/>
    <x v="4"/>
    <n v="568"/>
    <s v="568G"/>
    <s v="GRUPO-A"/>
    <n v="16261031"/>
    <s v="Legislación vitivinícola"/>
    <s v="GG"/>
    <s v="GRUPO GRANDE"/>
    <s v="568G"/>
    <s v="GG de Legislación vitivinícola"/>
    <s v="GRUPO-A"/>
    <s v="GG de Legislación vitivinícola"/>
    <s v="2S"/>
    <n v="16261031"/>
    <s v="SANTAMARÍA"/>
    <s v="ARINAS"/>
    <s v="RENÉ JAVIER"/>
    <s v="resantam"/>
    <s v="rene-javier.santamaria@unirioja.es"/>
    <n v="0"/>
    <m/>
    <n v="504"/>
    <s v="PROFESOR TITULAR UNIVERSIDAD"/>
    <s v="01R"/>
    <s v="TIEMPO COMPLETO REDUCIDO"/>
    <s v="2016-09-15 00:00:00.0"/>
    <s v="null"/>
    <s v="DF100199"/>
    <s v="PROFESOR TITULAR DE UNIVERSIDAD"/>
    <s v="R103"/>
    <x v="1"/>
    <n v="125"/>
    <s v="DERECHO ADMINISTRATIVO"/>
  </r>
  <r>
    <x v="14"/>
    <x v="4"/>
    <n v="568"/>
    <s v="568G"/>
    <s v="GRUPO-A"/>
    <n v="16566979"/>
    <s v="Legislación vitivinícola"/>
    <s v="GG"/>
    <s v="GRUPO GRANDE"/>
    <s v="568G"/>
    <s v="GG de Legislación vitivinícola"/>
    <s v="GRUPO-A"/>
    <s v="GG de Legislación vitivinícola"/>
    <s v="2S"/>
    <n v="16566979"/>
    <s v="BARRIOBERO"/>
    <s v="MARTÍNEZ"/>
    <s v="IGNACIO"/>
    <s v="igbarrio"/>
    <s v="ignacio.barriobero@unirioja.es"/>
    <n v="2.2000000000000002"/>
    <m/>
    <n v="532"/>
    <s v="LABORAL DOCENTE-ASOCIADO"/>
    <s v="P06"/>
    <s v="TIEMPO PARCIAL (6+6 HORAS)"/>
    <s v="2016-09-15 00:00:00.0"/>
    <s v="2019-09-14 00:00:00.0"/>
    <s v="PI101100"/>
    <s v="PROFESOR ASOCIADO"/>
    <s v="R103"/>
    <x v="1"/>
    <n v="125"/>
    <s v="DERECHO ADMINISTRATIVO"/>
  </r>
  <r>
    <x v="14"/>
    <x v="4"/>
    <n v="568"/>
    <s v="568R"/>
    <s v="GRUPO-A1"/>
    <n v="16566979"/>
    <s v="Legislación vitivinícola"/>
    <s v="GR"/>
    <s v="GRUPO REDUCIDO"/>
    <s v="568R"/>
    <s v="GR de Legislación vitivinícola"/>
    <s v="GRUPO-A1"/>
    <s v="GR de Legislación vitivinícola"/>
    <s v="2S"/>
    <n v="16566979"/>
    <s v="BARRIOBERO"/>
    <s v="MARTÍNEZ"/>
    <s v="IGNACIO"/>
    <s v="igbarrio"/>
    <s v="ignacio.barriobero@unirioja.es"/>
    <n v="0.8"/>
    <m/>
    <n v="532"/>
    <s v="LABORAL DOCENTE-ASOCIADO"/>
    <s v="P06"/>
    <s v="TIEMPO PARCIAL (6+6 HORAS)"/>
    <s v="2016-09-15 00:00:00.0"/>
    <s v="2019-09-14 00:00:00.0"/>
    <s v="PI101100"/>
    <s v="PROFESOR ASOCIADO"/>
    <s v="R103"/>
    <x v="1"/>
    <n v="125"/>
    <s v="DERECHO ADMINISTRATIVO"/>
  </r>
  <r>
    <x v="13"/>
    <x v="4"/>
    <n v="569"/>
    <s v="569G"/>
    <s v="GRUPO-A"/>
    <n v="9740221"/>
    <s v="Procesos tecnológicos"/>
    <s v="GG"/>
    <s v="GRUPO GRANDE"/>
    <s v="569G"/>
    <s v="GG de Procesos tecnológicos"/>
    <s v="GRUPO-A"/>
    <s v="GG de Procesos tecnológicos"/>
    <s v="2S"/>
    <n v="9740221"/>
    <s v="GONZÁLEZ"/>
    <s v="FANDOS"/>
    <s v="MARÍA ELENA"/>
    <s v="elengonz"/>
    <s v="elena.gonzalez@unirioja.es"/>
    <n v="0.5"/>
    <n v="0.5"/>
    <n v="500"/>
    <s v="CATEDRATICO DE UNIVERSIDAD"/>
    <s v="01R"/>
    <s v="TIEMPO COMPLETO REDUCIDO"/>
    <s v="2016-09-15 00:00:00.0"/>
    <s v="null"/>
    <s v="DF100230"/>
    <s v="CATEDRÁTICO DE UNIVERSIDAD"/>
    <s v="R101"/>
    <x v="4"/>
    <n v="780"/>
    <s v="TECNOLOGÍA DE ALIMENTOS"/>
  </r>
  <r>
    <x v="13"/>
    <x v="4"/>
    <n v="569"/>
    <s v="569G"/>
    <s v="GRUPO-A"/>
    <n v="16587685"/>
    <s v="Procesos tecnológicos"/>
    <s v="GG"/>
    <s v="GRUPO GRANDE"/>
    <s v="569G"/>
    <s v="GG de Procesos tecnológicos"/>
    <s v="GRUPO-A"/>
    <s v="GG de Procesos tecnológicos"/>
    <s v="2S"/>
    <n v="16587685"/>
    <s v="DÍAZ"/>
    <s v="DEL RÍO"/>
    <s v="Mª DE LAS MERCEDES"/>
    <s v="m-diaz-d"/>
    <s v="mercedes.diaz@unirioja.es"/>
    <n v="4.5"/>
    <n v="4.5"/>
    <n v="532"/>
    <s v="LABORAL DOCENTE-ASOCIADO"/>
    <s v="P06"/>
    <s v="TIEMPO PARCIAL (6+6 HORAS)"/>
    <s v="2016-09-15 00:00:00.0"/>
    <s v="2019-09-14 00:00:00.0"/>
    <s v="PI101098"/>
    <s v="PROFESOR ASOCIADO"/>
    <s v="R101"/>
    <x v="4"/>
    <n v="780"/>
    <s v="TECNOLOGÍA DE ALIMENTOS"/>
  </r>
  <r>
    <x v="13"/>
    <x v="4"/>
    <n v="569"/>
    <s v="569L"/>
    <s v="GRUPO-A1"/>
    <n v="9740221"/>
    <s v="Procesos tecnológicos"/>
    <s v="GL"/>
    <s v="GRUPO DE LABORATORIO"/>
    <s v="569L"/>
    <s v="GL de Procesos tecnológicos"/>
    <s v="GRUPO-A1"/>
    <s v="GL de Procesos tecnológicos"/>
    <s v="2S"/>
    <n v="9740221"/>
    <s v="GONZÁLEZ"/>
    <s v="FANDOS"/>
    <s v="MARÍA ELENA"/>
    <s v="elengonz"/>
    <s v="elena.gonzalez@unirioja.es"/>
    <n v="2"/>
    <n v="2"/>
    <n v="500"/>
    <s v="CATEDRATICO DE UNIVERSIDAD"/>
    <s v="01R"/>
    <s v="TIEMPO COMPLETO REDUCIDO"/>
    <s v="2016-09-15 00:00:00.0"/>
    <s v="null"/>
    <s v="DF100230"/>
    <s v="CATEDRÁTICO DE UNIVERSIDAD"/>
    <s v="R101"/>
    <x v="4"/>
    <n v="780"/>
    <s v="TECNOLOGÍA DE ALIMENTOS"/>
  </r>
  <r>
    <x v="13"/>
    <x v="4"/>
    <n v="569"/>
    <s v="569R"/>
    <s v="GRUPO-A1"/>
    <n v="9740221"/>
    <s v="Procesos tecnológicos"/>
    <s v="GR"/>
    <s v="GRUPO REDUCIDO"/>
    <s v="569R"/>
    <s v="GR de Procesos tecnológicos"/>
    <s v="GRUPO-A1"/>
    <s v="GR de Procesos tecnológicos"/>
    <s v="2S"/>
    <n v="9740221"/>
    <s v="GONZÁLEZ"/>
    <s v="FANDOS"/>
    <s v="MARÍA ELENA"/>
    <s v="elengonz"/>
    <s v="elena.gonzalez@unirioja.es"/>
    <n v="0.5"/>
    <n v="0.5"/>
    <n v="500"/>
    <s v="CATEDRATICO DE UNIVERSIDAD"/>
    <s v="01R"/>
    <s v="TIEMPO COMPLETO REDUCIDO"/>
    <s v="2016-09-15 00:00:00.0"/>
    <s v="null"/>
    <s v="DF100230"/>
    <s v="CATEDRÁTICO DE UNIVERSIDAD"/>
    <s v="R101"/>
    <x v="4"/>
    <n v="780"/>
    <s v="TECNOLOGÍA DE ALIMENTOS"/>
  </r>
  <r>
    <x v="13"/>
    <x v="4"/>
    <n v="569"/>
    <s v="569R"/>
    <s v="GRUPO-A1"/>
    <n v="16587685"/>
    <s v="Procesos tecnológicos"/>
    <s v="GR"/>
    <s v="GRUPO REDUCIDO"/>
    <s v="569R"/>
    <s v="GR de Procesos tecnológicos"/>
    <s v="GRUPO-A1"/>
    <s v="GR de Procesos tecnológicos"/>
    <s v="2S"/>
    <n v="16587685"/>
    <s v="DÍAZ"/>
    <s v="DEL RÍO"/>
    <s v="Mª DE LAS MERCEDES"/>
    <s v="m-diaz-d"/>
    <s v="mercedes.diaz@unirioja.es"/>
    <n v="1.5"/>
    <n v="1.5"/>
    <n v="532"/>
    <s v="LABORAL DOCENTE-ASOCIADO"/>
    <s v="P06"/>
    <s v="TIEMPO PARCIAL (6+6 HORAS)"/>
    <s v="2016-09-15 00:00:00.0"/>
    <s v="2019-09-14 00:00:00.0"/>
    <s v="PI101098"/>
    <s v="PROFESOR ASOCIADO"/>
    <s v="R101"/>
    <x v="4"/>
    <n v="780"/>
    <s v="TECNOLOGÍA DE ALIMENTOS"/>
  </r>
  <r>
    <x v="14"/>
    <x v="4"/>
    <n v="569"/>
    <s v="569G"/>
    <s v="GRUPO-A"/>
    <n v="9740221"/>
    <s v="Procesos tecnológicos"/>
    <s v="GG"/>
    <s v="GRUPO GRANDE"/>
    <s v="569G"/>
    <s v="GG de Procesos tecnológicos"/>
    <s v="GRUPO-A"/>
    <s v="GG de Procesos tecnológicos"/>
    <s v="2S"/>
    <n v="9740221"/>
    <s v="GONZÁLEZ"/>
    <s v="FANDOS"/>
    <s v="MARÍA ELENA"/>
    <s v="elengonz"/>
    <s v="elena.gonzalez@unirioja.es"/>
    <n v="0.5"/>
    <m/>
    <n v="500"/>
    <s v="CATEDRATICO DE UNIVERSIDAD"/>
    <s v="01R"/>
    <s v="TIEMPO COMPLETO REDUCIDO"/>
    <s v="2016-09-15 00:00:00.0"/>
    <s v="null"/>
    <s v="DF100230"/>
    <s v="CATEDRÁTICO DE UNIVERSIDAD"/>
    <s v="R101"/>
    <x v="4"/>
    <n v="780"/>
    <s v="TECNOLOGÍA DE ALIMENTOS"/>
  </r>
  <r>
    <x v="14"/>
    <x v="4"/>
    <n v="569"/>
    <s v="569G"/>
    <s v="GRUPO-A"/>
    <n v="16587685"/>
    <s v="Procesos tecnológicos"/>
    <s v="GG"/>
    <s v="GRUPO GRANDE"/>
    <s v="569G"/>
    <s v="GG de Procesos tecnológicos"/>
    <s v="GRUPO-A"/>
    <s v="GG de Procesos tecnológicos"/>
    <s v="2S"/>
    <n v="16587685"/>
    <s v="DÍAZ"/>
    <s v="DEL RÍO"/>
    <s v="Mª DE LAS MERCEDES"/>
    <s v="m-diaz-d"/>
    <s v="mercedes.diaz@unirioja.es"/>
    <n v="4.5"/>
    <m/>
    <n v="532"/>
    <s v="LABORAL DOCENTE-ASOCIADO"/>
    <s v="P06"/>
    <s v="TIEMPO PARCIAL (6+6 HORAS)"/>
    <s v="2016-09-15 00:00:00.0"/>
    <s v="2019-09-14 00:00:00.0"/>
    <s v="PI101098"/>
    <s v="PROFESOR ASOCIADO"/>
    <s v="R101"/>
    <x v="4"/>
    <n v="780"/>
    <s v="TECNOLOGÍA DE ALIMENTOS"/>
  </r>
  <r>
    <x v="14"/>
    <x v="4"/>
    <n v="569"/>
    <s v="569L"/>
    <s v="GRUPO-A1"/>
    <n v="9740221"/>
    <s v="Procesos tecnológicos"/>
    <s v="GL"/>
    <s v="GRUPO DE LABORATORIO"/>
    <s v="569L"/>
    <s v="GL de Procesos tecnológicos"/>
    <s v="GRUPO-A1"/>
    <s v="GL de Procesos tecnológicos"/>
    <s v="2S"/>
    <n v="9740221"/>
    <s v="GONZÁLEZ"/>
    <s v="FANDOS"/>
    <s v="MARÍA ELENA"/>
    <s v="elengonz"/>
    <s v="elena.gonzalez@unirioja.es"/>
    <n v="2"/>
    <m/>
    <n v="500"/>
    <s v="CATEDRATICO DE UNIVERSIDAD"/>
    <s v="01R"/>
    <s v="TIEMPO COMPLETO REDUCIDO"/>
    <s v="2016-09-15 00:00:00.0"/>
    <s v="null"/>
    <s v="DF100230"/>
    <s v="CATEDRÁTICO DE UNIVERSIDAD"/>
    <s v="R101"/>
    <x v="4"/>
    <n v="780"/>
    <s v="TECNOLOGÍA DE ALIMENTOS"/>
  </r>
  <r>
    <x v="14"/>
    <x v="4"/>
    <n v="569"/>
    <s v="569R"/>
    <s v="GRUPO-A1"/>
    <n v="9740221"/>
    <s v="Procesos tecnológicos"/>
    <s v="GR"/>
    <s v="GRUPO REDUCIDO"/>
    <s v="569R"/>
    <s v="GR de Procesos tecnológicos"/>
    <s v="GRUPO-A1"/>
    <s v="GR de Procesos tecnológicos"/>
    <s v="2S"/>
    <n v="9740221"/>
    <s v="GONZÁLEZ"/>
    <s v="FANDOS"/>
    <s v="MARÍA ELENA"/>
    <s v="elengonz"/>
    <s v="elena.gonzalez@unirioja.es"/>
    <n v="0.5"/>
    <m/>
    <n v="500"/>
    <s v="CATEDRATICO DE UNIVERSIDAD"/>
    <s v="01R"/>
    <s v="TIEMPO COMPLETO REDUCIDO"/>
    <s v="2016-09-15 00:00:00.0"/>
    <s v="null"/>
    <s v="DF100230"/>
    <s v="CATEDRÁTICO DE UNIVERSIDAD"/>
    <s v="R101"/>
    <x v="4"/>
    <n v="780"/>
    <s v="TECNOLOGÍA DE ALIMENTOS"/>
  </r>
  <r>
    <x v="14"/>
    <x v="4"/>
    <n v="569"/>
    <s v="569R"/>
    <s v="GRUPO-A1"/>
    <n v="16587685"/>
    <s v="Procesos tecnológicos"/>
    <s v="GR"/>
    <s v="GRUPO REDUCIDO"/>
    <s v="569R"/>
    <s v="GR de Procesos tecnológicos"/>
    <s v="GRUPO-A1"/>
    <s v="GR de Procesos tecnológicos"/>
    <s v="2S"/>
    <n v="16587685"/>
    <s v="DÍAZ"/>
    <s v="DEL RÍO"/>
    <s v="Mª DE LAS MERCEDES"/>
    <s v="m-diaz-d"/>
    <s v="mercedes.diaz@unirioja.es"/>
    <n v="1.5"/>
    <m/>
    <n v="532"/>
    <s v="LABORAL DOCENTE-ASOCIADO"/>
    <s v="P06"/>
    <s v="TIEMPO PARCIAL (6+6 HORAS)"/>
    <s v="2016-09-15 00:00:00.0"/>
    <s v="2019-09-14 00:00:00.0"/>
    <s v="PI101098"/>
    <s v="PROFESOR ASOCIADO"/>
    <s v="R101"/>
    <x v="4"/>
    <n v="780"/>
    <s v="TECNOLOGÍA DE ALIMENTOS"/>
  </r>
  <r>
    <x v="14"/>
    <x v="4"/>
    <n v="571"/>
    <s v="571G"/>
    <s v="GRUPO-A"/>
    <n v="16515085"/>
    <s v="Economía agraria"/>
    <s v="GG"/>
    <s v="GRUPO GRANDE"/>
    <s v="571G"/>
    <s v="GG de Economía agraria"/>
    <s v="GRUPO-A"/>
    <s v="GG de Economía agraria"/>
    <s v="2S"/>
    <n v="16515085"/>
    <s v="BARCO"/>
    <s v="ROYO"/>
    <s v="EMILIO"/>
    <s v="ebarco"/>
    <s v="emilio.barco@unirioja.es"/>
    <n v="1"/>
    <n v="1"/>
    <n v="536"/>
    <s v="PROFESOR INTERINO"/>
    <s v="C01"/>
    <s v="TIEMPO COMPLETO"/>
    <s v="2017-09-15 00:00:00.0"/>
    <s v="null"/>
    <s v="PI101301"/>
    <s v="PROFESOR CONTRATADO INTERINO"/>
    <s v="R104"/>
    <x v="0"/>
    <n v="225"/>
    <s v="ECONOMÍA APLICADA"/>
  </r>
  <r>
    <x v="14"/>
    <x v="4"/>
    <n v="571"/>
    <s v="571G"/>
    <s v="GRUPO-A"/>
    <n v="16545318"/>
    <s v="Economía agraria"/>
    <s v="GG"/>
    <s v="GRUPO GRANDE"/>
    <s v="571G"/>
    <s v="GG de Economía agraria"/>
    <s v="GRUPO-A"/>
    <s v="GG de Economía agraria"/>
    <s v="2S"/>
    <n v="16545318"/>
    <s v="RUIZ-OLALLA"/>
    <s v="CORCUERA"/>
    <s v="Mª CARMEN"/>
    <s v="caruiz-o"/>
    <s v="carmen.ruiz-olalla@unirioja.es"/>
    <n v="0"/>
    <n v="0"/>
    <n v="504"/>
    <s v="PROFESOR TITULAR UNIVERSIDAD"/>
    <s v="01A"/>
    <s v="TIEMPO COMPLETO AMPLIADO"/>
    <s v="2012-09-01 00:00:00.0"/>
    <s v="null"/>
    <s v="DF100082"/>
    <s v="PROFESOR TITULAR DE UNIVERSIDAD"/>
    <s v="R104"/>
    <x v="0"/>
    <n v="230"/>
    <s v="ECONOMÍA FINANCIERA Y CONTABILIDAD"/>
  </r>
  <r>
    <x v="14"/>
    <x v="4"/>
    <n v="571"/>
    <s v="571G"/>
    <s v="GRUPO-A"/>
    <n v="16557181"/>
    <s v="Economía agraria"/>
    <s v="GG"/>
    <s v="GRUPO GRANDE"/>
    <s v="571G"/>
    <s v="GG de Economía agraria"/>
    <s v="GRUPO-A"/>
    <s v="GG de Economía agraria"/>
    <s v="2S"/>
    <n v="16557181"/>
    <s v="PELEGRÍN"/>
    <s v="BORONDO"/>
    <s v="JULIO ENRIQUE"/>
    <s v="jupelegr"/>
    <s v="julio-enrique.pelegrin@unirioja.es"/>
    <n v="1.5"/>
    <n v="1.5"/>
    <n v="532"/>
    <s v="LABORAL DOCENTE-ASOCIADO"/>
    <s v="P06"/>
    <s v="TIEMPO PARCIAL (6+6 HORAS)"/>
    <s v="2017-09-15 00:00:00.0"/>
    <s v="2019-09-14 00:00:00.0"/>
    <s v="PI101234"/>
    <s v="PROFESOR ASOCIADO"/>
    <s v="R104"/>
    <x v="0"/>
    <n v="95"/>
    <s v="COMERCIALIZACIÓN E INVESTIGACIÓN DE MERCADOS"/>
  </r>
  <r>
    <x v="14"/>
    <x v="4"/>
    <n v="571"/>
    <s v="571G"/>
    <s v="GRUPO-A"/>
    <n v="16570616"/>
    <s v="Economía agraria"/>
    <s v="GG"/>
    <s v="GRUPO GRANDE"/>
    <s v="571G"/>
    <s v="GG de Economía agraria"/>
    <s v="GRUPO-A"/>
    <s v="GG de Economía agraria"/>
    <s v="2S"/>
    <n v="16570616"/>
    <s v="AMO"/>
    <s v="MATARRANZ"/>
    <s v="DAVID"/>
    <s v="daamo"/>
    <s v="david.amo@unirioja.es"/>
    <n v="1.5"/>
    <n v="1.5"/>
    <n v="532"/>
    <s v="LABORAL DOCENTE-ASOCIADO"/>
    <s v="P04"/>
    <s v="TIEMPO PARCIAL (4+4 HORAS)"/>
    <s v="2017-09-15 00:00:00.0"/>
    <s v="2019-09-14 00:00:00.0"/>
    <s v="PI101240"/>
    <s v="PROFESOR ASOCIADO"/>
    <s v="R104"/>
    <x v="0"/>
    <n v="230"/>
    <s v="ECONOMÍA FINANCIERA Y CONTABILIDAD"/>
  </r>
  <r>
    <x v="14"/>
    <x v="4"/>
    <n v="571"/>
    <s v="571R"/>
    <s v="GRUPO-A1"/>
    <n v="16557181"/>
    <s v="Economía agraria"/>
    <s v="GR"/>
    <s v="GRUPO REDUCIDO"/>
    <s v="571R"/>
    <s v="GR de Economía agraria"/>
    <s v="GRUPO-A1"/>
    <s v="GR de Economía agraria"/>
    <s v="2S"/>
    <n v="16557181"/>
    <s v="PELEGRÍN"/>
    <s v="BORONDO"/>
    <s v="JULIO ENRIQUE"/>
    <s v="jupelegr"/>
    <s v="julio-enrique.pelegrin@unirioja.es"/>
    <n v="1"/>
    <n v="1"/>
    <n v="532"/>
    <s v="LABORAL DOCENTE-ASOCIADO"/>
    <s v="P06"/>
    <s v="TIEMPO PARCIAL (6+6 HORAS)"/>
    <s v="2017-09-15 00:00:00.0"/>
    <s v="2019-09-14 00:00:00.0"/>
    <s v="PI101234"/>
    <s v="PROFESOR ASOCIADO"/>
    <s v="R104"/>
    <x v="0"/>
    <n v="95"/>
    <s v="COMERCIALIZACIÓN E INVESTIGACIÓN DE MERCADOS"/>
  </r>
  <r>
    <x v="14"/>
    <x v="4"/>
    <n v="571"/>
    <s v="571R"/>
    <s v="GRUPO-A1"/>
    <n v="16570616"/>
    <s v="Economía agraria"/>
    <s v="GR"/>
    <s v="GRUPO REDUCIDO"/>
    <s v="571R"/>
    <s v="GR de Economía agraria"/>
    <s v="GRUPO-A1"/>
    <s v="GR de Economía agraria"/>
    <s v="2S"/>
    <n v="16570616"/>
    <s v="AMO"/>
    <s v="MATARRANZ"/>
    <s v="DAVID"/>
    <s v="daamo"/>
    <s v="david.amo@unirioja.es"/>
    <n v="1"/>
    <n v="1"/>
    <n v="532"/>
    <s v="LABORAL DOCENTE-ASOCIADO"/>
    <s v="P04"/>
    <s v="TIEMPO PARCIAL (4+4 HORAS)"/>
    <s v="2017-09-15 00:00:00.0"/>
    <s v="2019-09-14 00:00:00.0"/>
    <s v="PI101240"/>
    <s v="PROFESOR ASOCIADO"/>
    <s v="R104"/>
    <x v="0"/>
    <n v="230"/>
    <s v="ECONOMÍA FINANCIERA Y CONTABILIDAD"/>
  </r>
  <r>
    <x v="14"/>
    <x v="4"/>
    <n v="572"/>
    <s v="572G"/>
    <s v="GRUPO-A"/>
    <n v="9373135"/>
    <s v="Genética y mejora vegetal"/>
    <s v="GG"/>
    <s v="GRUPO GRANDE"/>
    <s v="572G"/>
    <s v="GG de Genética y mejora vegetal"/>
    <s v="GRUPO-A"/>
    <s v="GG de Genética y mejora vegetal"/>
    <s v="1S"/>
    <n v="9373135"/>
    <s v="MENÉNDEZ"/>
    <s v="MENÉNDEZ"/>
    <s v="CRISTINA"/>
    <s v="crmenend"/>
    <s v="cristina.menendez@unirioja.es"/>
    <n v="3.6"/>
    <n v="3.6"/>
    <n v="504"/>
    <s v="PROFESOR TITULAR UNIVERSIDAD"/>
    <s v="C01"/>
    <s v="TIEMPO COMPLETO"/>
    <s v="2018-09-17 00:00:00.0"/>
    <s v="null"/>
    <s v="DF100044"/>
    <s v="TITULAR UNIVERSIDAD"/>
    <s v="R101"/>
    <x v="4"/>
    <n v="705"/>
    <s v="PRODUCCIÓN VEGETAL"/>
  </r>
  <r>
    <x v="14"/>
    <x v="4"/>
    <n v="572"/>
    <s v="572L"/>
    <s v="GRUPO-A1"/>
    <n v="9373135"/>
    <s v="Genética y mejora vegetal"/>
    <s v="GL"/>
    <s v="GRUPO DE LABORATORIO"/>
    <s v="572L"/>
    <s v="GL de Genética y mejora vegetal"/>
    <s v="GRUPO-A1"/>
    <s v="GL de Genética y mejora vegetal"/>
    <s v="1S"/>
    <n v="9373135"/>
    <s v="MENÉNDEZ"/>
    <s v="MENÉNDEZ"/>
    <s v="CRISTINA"/>
    <s v="crmenend"/>
    <s v="cristina.menendez@unirioja.es"/>
    <n v="1"/>
    <n v="1"/>
    <n v="504"/>
    <s v="PROFESOR TITULAR UNIVERSIDAD"/>
    <s v="C01"/>
    <s v="TIEMPO COMPLETO"/>
    <s v="2018-09-17 00:00:00.0"/>
    <s v="null"/>
    <s v="DF100044"/>
    <s v="TITULAR UNIVERSIDAD"/>
    <s v="R101"/>
    <x v="4"/>
    <n v="705"/>
    <s v="PRODUCCIÓN VEGETAL"/>
  </r>
  <r>
    <x v="14"/>
    <x v="4"/>
    <n v="572"/>
    <s v="572R"/>
    <s v="GRUPO-A1"/>
    <n v="9373135"/>
    <s v="Genética y mejora vegetal"/>
    <s v="GR"/>
    <s v="GRUPO REDUCIDO"/>
    <s v="572R"/>
    <s v="GR de Genética y mejora vegetal"/>
    <s v="GRUPO-A1"/>
    <s v="GR de Genética y mejora vegetal"/>
    <s v="1S"/>
    <n v="9373135"/>
    <s v="MENÉNDEZ"/>
    <s v="MENÉNDEZ"/>
    <s v="CRISTINA"/>
    <s v="crmenend"/>
    <s v="cristina.menendez@unirioja.es"/>
    <n v="1.4"/>
    <n v="1.4"/>
    <n v="504"/>
    <s v="PROFESOR TITULAR UNIVERSIDAD"/>
    <s v="C01"/>
    <s v="TIEMPO COMPLETO"/>
    <s v="2018-09-17 00:00:00.0"/>
    <s v="null"/>
    <s v="DF100044"/>
    <s v="TITULAR UNIVERSIDAD"/>
    <s v="R101"/>
    <x v="4"/>
    <n v="705"/>
    <s v="PRODUCCIÓN VEGETAL"/>
  </r>
  <r>
    <x v="14"/>
    <x v="4"/>
    <n v="573"/>
    <s v="573G"/>
    <s v="GRUPO-A"/>
    <n v="18187979"/>
    <s v="Máquinas agrícolas"/>
    <s v="GG"/>
    <s v="GRUPO GRANDE"/>
    <s v="573G"/>
    <s v="GG de Máquinas agrícolas"/>
    <s v="GRUPO-A"/>
    <s v="GG de Máquinas agrícolas"/>
    <s v="2S"/>
    <n v="18187979"/>
    <s v="CARVAJAL"/>
    <s v="MONTOYA"/>
    <s v="LUZ DARY"/>
    <s v="null"/>
    <s v="luz-dary.carvajal@unirioja.es"/>
    <n v="2.5"/>
    <n v="2.5"/>
    <n v="536"/>
    <s v="PROFESOR INTERINO"/>
    <s v="P04"/>
    <s v="TIEMPO PARCIAL (4+4 HORAS)"/>
    <s v="2019-02-12 00:00:00.0"/>
    <s v="2019-09-14 00:00:00.0"/>
    <s v="PI101458"/>
    <s v="PROFESOR CONTRATADO INTERINO"/>
    <s v="R101"/>
    <x v="4"/>
    <n v="500"/>
    <s v="INGENIERÍA AGROFORESTAL"/>
  </r>
  <r>
    <x v="14"/>
    <x v="4"/>
    <n v="573"/>
    <s v="573L"/>
    <s v="GRUPO-A1"/>
    <n v="18187979"/>
    <s v="Máquinas agrícolas"/>
    <s v="GL"/>
    <s v="GRUPO DE LABORATORIO"/>
    <s v="573L"/>
    <s v="GL de Máquinas agrícolas"/>
    <s v="GRUPO-A1"/>
    <s v="GL de Máquinas agrícolas"/>
    <s v="2S"/>
    <n v="18187979"/>
    <s v="CARVAJAL"/>
    <s v="MONTOYA"/>
    <s v="LUZ DARY"/>
    <s v="null"/>
    <s v="luz-dary.carvajal@unirioja.es"/>
    <n v="1.6"/>
    <n v="1.6"/>
    <n v="536"/>
    <s v="PROFESOR INTERINO"/>
    <s v="P04"/>
    <s v="TIEMPO PARCIAL (4+4 HORAS)"/>
    <s v="2019-02-12 00:00:00.0"/>
    <s v="2019-09-14 00:00:00.0"/>
    <s v="PI101458"/>
    <s v="PROFESOR CONTRATADO INTERINO"/>
    <s v="R101"/>
    <x v="4"/>
    <n v="500"/>
    <s v="INGENIERÍA AGROFORESTAL"/>
  </r>
  <r>
    <x v="14"/>
    <x v="4"/>
    <n v="573"/>
    <s v="573R"/>
    <s v="GRUPO-A1"/>
    <n v="18187979"/>
    <s v="Máquinas agrícolas"/>
    <s v="GR"/>
    <s v="GRUPO REDUCIDO"/>
    <s v="573R"/>
    <s v="GR de Máquinas agrícolas"/>
    <s v="GRUPO-A1"/>
    <s v="GR de Máquinas agrícolas"/>
    <s v="2S"/>
    <n v="18187979"/>
    <s v="CARVAJAL"/>
    <s v="MONTOYA"/>
    <s v="LUZ DARY"/>
    <s v="null"/>
    <s v="luz-dary.carvajal@unirioja.es"/>
    <n v="0.4"/>
    <n v="0.4"/>
    <n v="536"/>
    <s v="PROFESOR INTERINO"/>
    <s v="P04"/>
    <s v="TIEMPO PARCIAL (4+4 HORAS)"/>
    <s v="2019-02-12 00:00:00.0"/>
    <s v="2019-09-14 00:00:00.0"/>
    <s v="PI101458"/>
    <s v="PROFESOR CONTRATADO INTERINO"/>
    <s v="R101"/>
    <x v="4"/>
    <n v="500"/>
    <s v="INGENIERÍA AGROFORESTAL"/>
  </r>
  <r>
    <x v="14"/>
    <x v="4"/>
    <n v="574"/>
    <s v="574G"/>
    <s v="GRUPO-A"/>
    <n v="16531083"/>
    <s v="Medio ambiente"/>
    <s v="GG"/>
    <s v="GRUPO GRANDE"/>
    <s v="574G"/>
    <s v="GG de Medio ambiente"/>
    <s v="GRUPO-A"/>
    <s v="GG de Medio ambiente"/>
    <s v="1S"/>
    <n v="16531083"/>
    <s v="TOMÁS"/>
    <s v="LAS HERAS"/>
    <s v="RAFAEL"/>
    <s v="ratomas"/>
    <s v="rafael.tomas@unirioja.es"/>
    <n v="3.4"/>
    <n v="3.4"/>
    <n v="504"/>
    <s v="PROFESOR TITULAR UNIVERSIDAD"/>
    <s v="01R"/>
    <s v="TIEMPO COMPLETO REDUCIDO"/>
    <s v="2017-09-15 00:00:00.0"/>
    <s v="null"/>
    <s v="DF100086"/>
    <s v="TITULAR DE ESCUELA UNIVERSITARIA"/>
    <s v="R101"/>
    <x v="4"/>
    <n v="412"/>
    <s v="FISIOLOGÍA VEGETAL"/>
  </r>
  <r>
    <x v="14"/>
    <x v="4"/>
    <n v="574"/>
    <s v="574L"/>
    <s v="GRUPO-A1"/>
    <n v="16531083"/>
    <s v="Medio ambiente"/>
    <s v="GL"/>
    <s v="GRUPO DE LABORATORIO"/>
    <s v="574L"/>
    <s v="GL de Medio ambiente"/>
    <s v="GRUPO-A1"/>
    <s v="GL de Medio ambiente"/>
    <s v="1S"/>
    <n v="16531083"/>
    <s v="TOMÁS"/>
    <s v="LAS HERAS"/>
    <s v="RAFAEL"/>
    <s v="ratomas"/>
    <s v="rafael.tomas@unirioja.es"/>
    <n v="0.55000000000000004"/>
    <n v="0.55000000000000004"/>
    <n v="504"/>
    <s v="PROFESOR TITULAR UNIVERSIDAD"/>
    <s v="01R"/>
    <s v="TIEMPO COMPLETO REDUCIDO"/>
    <s v="2017-09-15 00:00:00.0"/>
    <s v="null"/>
    <s v="DF100086"/>
    <s v="TITULAR DE ESCUELA UNIVERSITARIA"/>
    <s v="R101"/>
    <x v="4"/>
    <n v="412"/>
    <s v="FISIOLOGÍA VEGETAL"/>
  </r>
  <r>
    <x v="14"/>
    <x v="4"/>
    <n v="574"/>
    <s v="574L"/>
    <s v="GRUPO-A1"/>
    <n v="16603952"/>
    <s v="Medio ambiente"/>
    <s v="GL"/>
    <s v="GRUPO DE LABORATORIO"/>
    <s v="574L"/>
    <s v="GL de Medio ambiente"/>
    <s v="GRUPO-A1"/>
    <s v="GL de Medio ambiente"/>
    <s v="1S"/>
    <n v="16603952"/>
    <s v="MONFORTE"/>
    <s v="LÓPEZ"/>
    <s v="LAURA"/>
    <s v="lamonfor"/>
    <s v="laura.monforte@unirioja.es"/>
    <n v="0.85"/>
    <n v="0.85"/>
    <n v="7081"/>
    <s v="AYUDANTE (DOCTOR)"/>
    <s v="C01"/>
    <s v="TIEMPO COMPLETO"/>
    <s v="2018-09-17 00:00:00.0"/>
    <s v="2021-09-16 00:00:00.0"/>
    <s v="PI101345"/>
    <s v="PROFESOR AYUDANTE DOCTOR"/>
    <s v="R101"/>
    <x v="4"/>
    <n v="412"/>
    <s v="FISIOLOGÍA VEGETAL"/>
  </r>
  <r>
    <x v="14"/>
    <x v="4"/>
    <n v="574"/>
    <s v="574L"/>
    <s v="GRUPO-A2"/>
    <n v="16531083"/>
    <s v="Medio ambiente"/>
    <s v="GL"/>
    <s v="GRUPO DE LABORATORIO"/>
    <s v="574L"/>
    <s v="GL de Medio ambiente"/>
    <s v="GRUPO-A2"/>
    <s v="GL de Medio ambiente"/>
    <s v="1S"/>
    <n v="16531083"/>
    <s v="TOMÁS"/>
    <s v="LAS HERAS"/>
    <s v="RAFAEL"/>
    <s v="ratomas"/>
    <s v="rafael.tomas@unirioja.es"/>
    <n v="0.55000000000000004"/>
    <n v="0.55000000000000004"/>
    <n v="504"/>
    <s v="PROFESOR TITULAR UNIVERSIDAD"/>
    <s v="01R"/>
    <s v="TIEMPO COMPLETO REDUCIDO"/>
    <s v="2017-09-15 00:00:00.0"/>
    <s v="null"/>
    <s v="DF100086"/>
    <s v="TITULAR DE ESCUELA UNIVERSITARIA"/>
    <s v="R101"/>
    <x v="4"/>
    <n v="412"/>
    <s v="FISIOLOGÍA VEGETAL"/>
  </r>
  <r>
    <x v="14"/>
    <x v="4"/>
    <n v="574"/>
    <s v="574L"/>
    <s v="GRUPO-A2"/>
    <n v="16603952"/>
    <s v="Medio ambiente"/>
    <s v="GL"/>
    <s v="GRUPO DE LABORATORIO"/>
    <s v="574L"/>
    <s v="GL de Medio ambiente"/>
    <s v="GRUPO-A2"/>
    <s v="GL de Medio ambiente"/>
    <s v="1S"/>
    <n v="16603952"/>
    <s v="MONFORTE"/>
    <s v="LÓPEZ"/>
    <s v="LAURA"/>
    <s v="lamonfor"/>
    <s v="laura.monforte@unirioja.es"/>
    <n v="0.85"/>
    <n v="0.85"/>
    <n v="7081"/>
    <s v="AYUDANTE (DOCTOR)"/>
    <s v="C01"/>
    <s v="TIEMPO COMPLETO"/>
    <s v="2018-09-17 00:00:00.0"/>
    <s v="2021-09-16 00:00:00.0"/>
    <s v="PI101345"/>
    <s v="PROFESOR AYUDANTE DOCTOR"/>
    <s v="R101"/>
    <x v="4"/>
    <n v="412"/>
    <s v="FISIOLOGÍA VEGETAL"/>
  </r>
  <r>
    <x v="14"/>
    <x v="4"/>
    <n v="574"/>
    <s v="574R"/>
    <s v="GRUPO-A1"/>
    <n v="16531083"/>
    <s v="Medio ambiente"/>
    <s v="GR"/>
    <s v="GRUPO REDUCIDO"/>
    <s v="574R"/>
    <s v="GR de Medio ambiente"/>
    <s v="GRUPO-A1"/>
    <s v="GR de Medio ambiente"/>
    <s v="1S"/>
    <n v="16531083"/>
    <s v="TOMÁS"/>
    <s v="LAS HERAS"/>
    <s v="RAFAEL"/>
    <s v="ratomas"/>
    <s v="rafael.tomas@unirioja.es"/>
    <n v="1.2"/>
    <n v="1.2"/>
    <n v="504"/>
    <s v="PROFESOR TITULAR UNIVERSIDAD"/>
    <s v="01R"/>
    <s v="TIEMPO COMPLETO REDUCIDO"/>
    <s v="2017-09-15 00:00:00.0"/>
    <s v="null"/>
    <s v="DF100086"/>
    <s v="TITULAR DE ESCUELA UNIVERSITARIA"/>
    <s v="R101"/>
    <x v="4"/>
    <n v="412"/>
    <s v="FISIOLOGÍA VEGETAL"/>
  </r>
  <r>
    <x v="14"/>
    <x v="4"/>
    <n v="575"/>
    <s v="575G"/>
    <s v="GRUPO-A"/>
    <n v="16587858"/>
    <s v="Obra civil e instalaciones"/>
    <s v="GG"/>
    <s v="GRUPO GRANDE"/>
    <s v="575G"/>
    <s v="GG de Obra civil e instalaciones"/>
    <s v="GRUPO-A"/>
    <s v="GG de Obra civil e instalaciones"/>
    <s v="2S"/>
    <n v="16587858"/>
    <s v="SÁENZ DE URTURI"/>
    <s v="SÁNCHEZ"/>
    <s v="IGNACIO"/>
    <s v="igsaenzd"/>
    <s v="ignacio.saenz-deurturi@unirioja.es"/>
    <n v="1"/>
    <n v="1"/>
    <n v="532"/>
    <s v="LABORAL DOCENTE-ASOCIADO"/>
    <s v="P02"/>
    <s v="TIEMPO PARCIAL (2+2 HORAS)"/>
    <s v="2016-09-15 00:00:00.0"/>
    <s v="2019-09-14 00:00:00.0"/>
    <s v="PI101096"/>
    <s v="PROFESOR ASOCIADO"/>
    <s v="R101"/>
    <x v="4"/>
    <n v="500"/>
    <s v="INGENIERÍA AGROFORESTAL"/>
  </r>
  <r>
    <x v="14"/>
    <x v="4"/>
    <n v="575"/>
    <s v="575G"/>
    <s v="GRUPO-A"/>
    <n v="71427482"/>
    <s v="Obra civil e instalaciones"/>
    <s v="GG"/>
    <s v="GRUPO GRANDE"/>
    <s v="575G"/>
    <s v="GG de Obra civil e instalaciones"/>
    <s v="GRUPO-A"/>
    <s v="GG de Obra civil e instalaciones"/>
    <s v="2S"/>
    <n v="71427482"/>
    <s v="TASCÓN"/>
    <s v="VEGAS"/>
    <s v="ALBERTO"/>
    <s v="altascon"/>
    <s v="alberto.tascon@unirioja.es"/>
    <n v="1.5"/>
    <n v="1.5"/>
    <s v="A-0504"/>
    <s v="PROFESOR TITULAR UNIVERSIDAD"/>
    <s v="C01"/>
    <s v="TIEMPO COMPLETO"/>
    <s v="2010-09-01 00:00:00.0"/>
    <s v="null"/>
    <s v="DF100264"/>
    <s v="PROFESOR TITULAR INTERINO"/>
    <s v="R101"/>
    <x v="4"/>
    <n v="500"/>
    <s v="INGENIERÍA AGROFORESTAL"/>
  </r>
  <r>
    <x v="14"/>
    <x v="4"/>
    <n v="575"/>
    <s v="575L"/>
    <s v="GRUPO-A1"/>
    <n v="16587858"/>
    <s v="Obra civil e instalaciones"/>
    <s v="GL"/>
    <s v="GRUPO DE LABORATORIO"/>
    <s v="575L"/>
    <s v="GL de Obra civil e instalaciones"/>
    <s v="GRUPO-A1"/>
    <s v="GL de Obra civil e instalaciones"/>
    <s v="2S"/>
    <n v="16587858"/>
    <s v="SÁENZ DE URTURI"/>
    <s v="SÁNCHEZ"/>
    <s v="IGNACIO"/>
    <s v="igsaenzd"/>
    <s v="ignacio.saenz-deurturi@unirioja.es"/>
    <n v="1"/>
    <n v="1"/>
    <n v="532"/>
    <s v="LABORAL DOCENTE-ASOCIADO"/>
    <s v="P02"/>
    <s v="TIEMPO PARCIAL (2+2 HORAS)"/>
    <s v="2016-09-15 00:00:00.0"/>
    <s v="2019-09-14 00:00:00.0"/>
    <s v="PI101096"/>
    <s v="PROFESOR ASOCIADO"/>
    <s v="R101"/>
    <x v="4"/>
    <n v="500"/>
    <s v="INGENIERÍA AGROFORESTAL"/>
  </r>
  <r>
    <x v="14"/>
    <x v="4"/>
    <n v="575"/>
    <s v="575L"/>
    <s v="GRUPO-A1"/>
    <n v="71427482"/>
    <s v="Obra civil e instalaciones"/>
    <s v="GL"/>
    <s v="GRUPO DE LABORATORIO"/>
    <s v="575L"/>
    <s v="GL de Obra civil e instalaciones"/>
    <s v="GRUPO-A1"/>
    <s v="GL de Obra civil e instalaciones"/>
    <s v="2S"/>
    <n v="71427482"/>
    <s v="TASCÓN"/>
    <s v="VEGAS"/>
    <s v="ALBERTO"/>
    <s v="altascon"/>
    <s v="alberto.tascon@unirioja.es"/>
    <n v="0.6"/>
    <n v="0.6"/>
    <s v="A-0504"/>
    <s v="PROFESOR TITULAR UNIVERSIDAD"/>
    <s v="C01"/>
    <s v="TIEMPO COMPLETO"/>
    <s v="2010-09-01 00:00:00.0"/>
    <s v="null"/>
    <s v="DF100264"/>
    <s v="PROFESOR TITULAR INTERINO"/>
    <s v="R101"/>
    <x v="4"/>
    <n v="500"/>
    <s v="INGENIERÍA AGROFORESTAL"/>
  </r>
  <r>
    <x v="14"/>
    <x v="4"/>
    <n v="575"/>
    <s v="575R"/>
    <s v="GRUPO-A1"/>
    <n v="16587858"/>
    <s v="Obra civil e instalaciones"/>
    <s v="GR"/>
    <s v="GRUPO REDUCIDO"/>
    <s v="575R"/>
    <s v="GR de Obra civil e instalaciones"/>
    <s v="GRUPO-A1"/>
    <s v="GR de Obra civil e instalaciones"/>
    <s v="2S"/>
    <n v="16587858"/>
    <s v="SÁENZ DE URTURI"/>
    <s v="SÁNCHEZ"/>
    <s v="IGNACIO"/>
    <s v="igsaenzd"/>
    <s v="ignacio.saenz-deurturi@unirioja.es"/>
    <n v="0.2"/>
    <n v="0.2"/>
    <n v="532"/>
    <s v="LABORAL DOCENTE-ASOCIADO"/>
    <s v="P02"/>
    <s v="TIEMPO PARCIAL (2+2 HORAS)"/>
    <s v="2016-09-15 00:00:00.0"/>
    <s v="2019-09-14 00:00:00.0"/>
    <s v="PI101096"/>
    <s v="PROFESOR ASOCIADO"/>
    <s v="R101"/>
    <x v="4"/>
    <n v="500"/>
    <s v="INGENIERÍA AGROFORESTAL"/>
  </r>
  <r>
    <x v="14"/>
    <x v="4"/>
    <n v="575"/>
    <s v="575R"/>
    <s v="GRUPO-A1"/>
    <n v="71427482"/>
    <s v="Obra civil e instalaciones"/>
    <s v="GR"/>
    <s v="GRUPO REDUCIDO"/>
    <s v="575R"/>
    <s v="GR de Obra civil e instalaciones"/>
    <s v="GRUPO-A1"/>
    <s v="GR de Obra civil e instalaciones"/>
    <s v="2S"/>
    <n v="71427482"/>
    <s v="TASCÓN"/>
    <s v="VEGAS"/>
    <s v="ALBERTO"/>
    <s v="altascon"/>
    <s v="alberto.tascon@unirioja.es"/>
    <n v="0.2"/>
    <n v="0.2"/>
    <s v="A-0504"/>
    <s v="PROFESOR TITULAR UNIVERSIDAD"/>
    <s v="C01"/>
    <s v="TIEMPO COMPLETO"/>
    <s v="2010-09-01 00:00:00.0"/>
    <s v="null"/>
    <s v="DF100264"/>
    <s v="PROFESOR TITULAR INTERINO"/>
    <s v="R101"/>
    <x v="4"/>
    <n v="500"/>
    <s v="INGENIERÍA AGROFORESTAL"/>
  </r>
  <r>
    <x v="14"/>
    <x v="4"/>
    <n v="576"/>
    <s v="576G"/>
    <s v="GRUPO-A"/>
    <n v="50301761"/>
    <s v="Paisajismo I"/>
    <s v="GG"/>
    <s v="GRUPO GRANDE"/>
    <s v="576G"/>
    <s v="GG de Paisajismo I"/>
    <s v="GRUPO-A"/>
    <s v="GG de Paisajismo I"/>
    <s v="1S"/>
    <n v="50301761"/>
    <s v="PRADO"/>
    <s v="VILLAR"/>
    <s v="EDUARDO"/>
    <s v="eduprado"/>
    <s v="eduardo.prado@unirioja.es"/>
    <n v="3.6"/>
    <n v="3.6"/>
    <n v="506"/>
    <s v="PROFESOR TITULAR DE ESCUELA UNIVERSITARI"/>
    <s v="01A"/>
    <s v="TIEMPO COMPLETO AMPLIADO"/>
    <s v="2012-09-01 00:00:00.0"/>
    <s v="null"/>
    <s v="DF3168"/>
    <s v="TITULAR DE ESCUELAS UNIVERSITARIAS"/>
    <s v="R101"/>
    <x v="4"/>
    <n v="705"/>
    <s v="PRODUCCIÓN VEGETAL"/>
  </r>
  <r>
    <x v="14"/>
    <x v="4"/>
    <n v="576"/>
    <s v="576L"/>
    <s v="GRUPO-A1"/>
    <n v="50301761"/>
    <s v="Paisajismo I"/>
    <s v="GL"/>
    <s v="GRUPO DE LABORATORIO"/>
    <s v="576L"/>
    <s v="GL de Paisajismo I"/>
    <s v="GRUPO-A1"/>
    <s v="GL de Paisajismo I"/>
    <s v="1S"/>
    <n v="50301761"/>
    <s v="PRADO"/>
    <s v="VILLAR"/>
    <s v="EDUARDO"/>
    <s v="eduprado"/>
    <s v="eduardo.prado@unirioja.es"/>
    <n v="2.4"/>
    <n v="2.4"/>
    <n v="506"/>
    <s v="PROFESOR TITULAR DE ESCUELA UNIVERSITARI"/>
    <s v="01A"/>
    <s v="TIEMPO COMPLETO AMPLIADO"/>
    <s v="2012-09-01 00:00:00.0"/>
    <s v="null"/>
    <s v="DF3168"/>
    <s v="TITULAR DE ESCUELAS UNIVERSITARIAS"/>
    <s v="R101"/>
    <x v="4"/>
    <n v="705"/>
    <s v="PRODUCCIÓN VEGETAL"/>
  </r>
  <r>
    <x v="14"/>
    <x v="4"/>
    <n v="577"/>
    <s v="577G"/>
    <s v="GRUPO-A"/>
    <n v="50793513"/>
    <s v="Paisajismo II"/>
    <s v="GG"/>
    <s v="GRUPO GRANDE"/>
    <s v="577G"/>
    <s v="GG de Paisajismo II"/>
    <s v="GRUPO-A"/>
    <s v="GG de Paisajismo II"/>
    <s v="2S"/>
    <n v="50793513"/>
    <s v="PAEZ DE LA CADENA"/>
    <s v="TORTOSA"/>
    <s v="FRANCISCO"/>
    <s v="franpaez"/>
    <s v="paco.pc@unirioja.es"/>
    <n v="2.4"/>
    <n v="2.4"/>
    <n v="504"/>
    <s v="PROFESOR TITULAR UNIVERSIDAD"/>
    <s v="C01"/>
    <s v="TIEMPO COMPLETO"/>
    <s v="2018-09-17 00:00:00.0"/>
    <s v="null"/>
    <s v="DF100079"/>
    <s v="PROFESOR TITULAR DE UNIVERSIDAD"/>
    <s v="R101"/>
    <x v="4"/>
    <n v="705"/>
    <s v="PRODUCCIÓN VEGETAL"/>
  </r>
  <r>
    <x v="14"/>
    <x v="4"/>
    <n v="577"/>
    <s v="577L"/>
    <s v="GRUPO-A1"/>
    <n v="50793513"/>
    <s v="Paisajismo II"/>
    <s v="GL"/>
    <s v="GRUPO DE LABORATORIO"/>
    <s v="577L"/>
    <s v="GL de Paisajismo II"/>
    <s v="GRUPO-A1"/>
    <s v="GL de Paisajismo II"/>
    <s v="2S"/>
    <n v="50793513"/>
    <s v="PAEZ DE LA CADENA"/>
    <s v="TORTOSA"/>
    <s v="FRANCISCO"/>
    <s v="franpaez"/>
    <s v="paco.pc@unirioja.es"/>
    <n v="2.1"/>
    <n v="2.1"/>
    <n v="504"/>
    <s v="PROFESOR TITULAR UNIVERSIDAD"/>
    <s v="C01"/>
    <s v="TIEMPO COMPLETO"/>
    <s v="2018-09-17 00:00:00.0"/>
    <s v="null"/>
    <s v="DF100079"/>
    <s v="PROFESOR TITULAR DE UNIVERSIDAD"/>
    <s v="R101"/>
    <x v="4"/>
    <n v="705"/>
    <s v="PRODUCCIÓN VEGETAL"/>
  </r>
  <r>
    <x v="14"/>
    <x v="4"/>
    <n v="578"/>
    <s v="578G"/>
    <s v="GRUPO-A"/>
    <n v="25136873"/>
    <s v="Producción animal"/>
    <s v="GG"/>
    <s v="GRUPO GRANDE"/>
    <s v="578G"/>
    <s v="GG de Producción animal"/>
    <s v="GRUPO-A"/>
    <s v="GG de Producción animal"/>
    <s v="2S"/>
    <n v="25136873"/>
    <s v="ZARAZAGA"/>
    <s v="CHAMORRO"/>
    <s v="MIRIAM"/>
    <s v="myzaraza"/>
    <s v="myriam.zarazaga@unirioja.es"/>
    <n v="0"/>
    <n v="0"/>
    <n v="504"/>
    <s v="PROFESOR TITULAR UNIVERSIDAD"/>
    <s v="01R"/>
    <s v="TIEMPO COMPLETO REDUCIDO"/>
    <s v="2015-09-15 00:00:00.0"/>
    <s v="null"/>
    <s v="DF100142"/>
    <s v="PROFESOR TITULAR DE UNIVIERSIDADQ"/>
    <s v="R101"/>
    <x v="4"/>
    <n v="60"/>
    <s v="BIOQUÍMICA Y BIOLOGÍA MOLECULAR"/>
  </r>
  <r>
    <x v="14"/>
    <x v="4"/>
    <n v="578"/>
    <s v="578G"/>
    <s v="GRUPO-A"/>
    <n v="47168662"/>
    <s v="Producción animal"/>
    <s v="GG"/>
    <s v="GRUPO GRANDE"/>
    <s v="578G"/>
    <s v="GG de Producción animal"/>
    <s v="GRUPO-A"/>
    <s v="GG de Producción animal"/>
    <s v="2S"/>
    <n v="47168662"/>
    <s v="GÓMEZ"/>
    <s v="VILLAESCUSA"/>
    <s v="PAULA"/>
    <s v="pagomev"/>
    <s v="paula.gomezv@alum.unirioja.es"/>
    <n v="2"/>
    <n v="2"/>
    <n v="536"/>
    <s v="PROFESOR INTERINO"/>
    <s v="C01"/>
    <s v="TIEMPO COMPLETO"/>
    <s v="2019-02-04 00:00:00.0"/>
    <s v="2019-09-14 00:00:00.0"/>
    <s v="PI101450"/>
    <s v="PROFESOR CONTRATADO INTERINO"/>
    <s v="R101"/>
    <x v="4"/>
    <n v="60"/>
    <s v="BIOQUÍMICA Y BIOLOGÍA MOLECULAR"/>
  </r>
  <r>
    <x v="14"/>
    <x v="4"/>
    <n v="578"/>
    <s v="578G"/>
    <s v="GRUPO-A"/>
    <n v="72781903"/>
    <s v="Producción animal"/>
    <s v="GG"/>
    <s v="GRUPO GRANDE"/>
    <s v="578G"/>
    <s v="GG de Producción animal"/>
    <s v="GRUPO-A"/>
    <s v="GG de Producción animal"/>
    <s v="2S"/>
    <n v="72781903"/>
    <s v="ARBIZU"/>
    <s v="MILAGRO"/>
    <s v="MARÍA JULIA"/>
    <s v="juarbizu"/>
    <s v="julia.arbizu@unirioja.es"/>
    <n v="2"/>
    <n v="2"/>
    <n v="536"/>
    <s v="PROFESOR INTERINO"/>
    <s v="C01"/>
    <s v="TIEMPO COMPLETO"/>
    <s v="2015-09-15 00:00:00.0"/>
    <s v="null"/>
    <s v="PI101012"/>
    <s v="PROFESOR CONTRATADO INTERINO"/>
    <s v="R101"/>
    <x v="4"/>
    <n v="500"/>
    <s v="INGENIERÍA AGROFORESTAL"/>
  </r>
  <r>
    <x v="14"/>
    <x v="4"/>
    <n v="578"/>
    <s v="578L"/>
    <s v="GRUPO-A1"/>
    <n v="47168662"/>
    <s v="Producción animal"/>
    <s v="GL"/>
    <s v="GRUPO DE LABORATORIO"/>
    <s v="578L"/>
    <s v="GL de Producción animal"/>
    <s v="GRUPO-A1"/>
    <s v="GL de Producción animal"/>
    <s v="2S"/>
    <n v="47168662"/>
    <s v="GÓMEZ"/>
    <s v="VILLAESCUSA"/>
    <s v="PAULA"/>
    <s v="pagomev"/>
    <s v="paula.gomezv@alum.unirioja.es"/>
    <n v="0.5"/>
    <n v="0.5"/>
    <n v="536"/>
    <s v="PROFESOR INTERINO"/>
    <s v="C01"/>
    <s v="TIEMPO COMPLETO"/>
    <s v="2019-02-04 00:00:00.0"/>
    <s v="2019-09-14 00:00:00.0"/>
    <s v="PI101450"/>
    <s v="PROFESOR CONTRATADO INTERINO"/>
    <s v="R101"/>
    <x v="4"/>
    <n v="60"/>
    <s v="BIOQUÍMICA Y BIOLOGÍA MOLECULAR"/>
  </r>
  <r>
    <x v="14"/>
    <x v="4"/>
    <n v="578"/>
    <s v="578L"/>
    <s v="GRUPO-A1"/>
    <n v="72781903"/>
    <s v="Producción animal"/>
    <s v="GL"/>
    <s v="GRUPO DE LABORATORIO"/>
    <s v="578L"/>
    <s v="GL de Producción animal"/>
    <s v="GRUPO-A1"/>
    <s v="GL de Producción animal"/>
    <s v="2S"/>
    <n v="72781903"/>
    <s v="ARBIZU"/>
    <s v="MILAGRO"/>
    <s v="MARÍA JULIA"/>
    <s v="juarbizu"/>
    <s v="julia.arbizu@unirioja.es"/>
    <n v="0.5"/>
    <n v="0.5"/>
    <n v="536"/>
    <s v="PROFESOR INTERINO"/>
    <s v="C01"/>
    <s v="TIEMPO COMPLETO"/>
    <s v="2015-09-15 00:00:00.0"/>
    <s v="null"/>
    <s v="PI101012"/>
    <s v="PROFESOR CONTRATADO INTERINO"/>
    <s v="R101"/>
    <x v="4"/>
    <n v="500"/>
    <s v="INGENIERÍA AGROFORESTAL"/>
  </r>
  <r>
    <x v="14"/>
    <x v="4"/>
    <n v="578"/>
    <s v="578L"/>
    <s v="GRUPO-A2"/>
    <n v="47168662"/>
    <s v="Producción animal"/>
    <s v="GL"/>
    <s v="GRUPO DE LABORATORIO"/>
    <s v="578L"/>
    <s v="GL de Producción animal"/>
    <s v="GRUPO-A2"/>
    <s v="GL de Producción animal"/>
    <s v="2S"/>
    <n v="47168662"/>
    <s v="GÓMEZ"/>
    <s v="VILLAESCUSA"/>
    <s v="PAULA"/>
    <s v="pagomev"/>
    <s v="paula.gomezv@alum.unirioja.es"/>
    <n v="0.5"/>
    <n v="0.5"/>
    <n v="536"/>
    <s v="PROFESOR INTERINO"/>
    <s v="C01"/>
    <s v="TIEMPO COMPLETO"/>
    <s v="2019-02-04 00:00:00.0"/>
    <s v="2019-09-14 00:00:00.0"/>
    <s v="PI101450"/>
    <s v="PROFESOR CONTRATADO INTERINO"/>
    <s v="R101"/>
    <x v="4"/>
    <n v="60"/>
    <s v="BIOQUÍMICA Y BIOLOGÍA MOLECULAR"/>
  </r>
  <r>
    <x v="14"/>
    <x v="4"/>
    <n v="578"/>
    <s v="578L"/>
    <s v="GRUPO-A2"/>
    <n v="72781903"/>
    <s v="Producción animal"/>
    <s v="GL"/>
    <s v="GRUPO DE LABORATORIO"/>
    <s v="578L"/>
    <s v="GL de Producción animal"/>
    <s v="GRUPO-A2"/>
    <s v="GL de Producción animal"/>
    <s v="2S"/>
    <n v="72781903"/>
    <s v="ARBIZU"/>
    <s v="MILAGRO"/>
    <s v="MARÍA JULIA"/>
    <s v="juarbizu"/>
    <s v="julia.arbizu@unirioja.es"/>
    <n v="0.5"/>
    <n v="0.5"/>
    <n v="536"/>
    <s v="PROFESOR INTERINO"/>
    <s v="C01"/>
    <s v="TIEMPO COMPLETO"/>
    <s v="2015-09-15 00:00:00.0"/>
    <s v="null"/>
    <s v="PI101012"/>
    <s v="PROFESOR CONTRATADO INTERINO"/>
    <s v="R101"/>
    <x v="4"/>
    <n v="500"/>
    <s v="INGENIERÍA AGROFORESTAL"/>
  </r>
  <r>
    <x v="14"/>
    <x v="4"/>
    <n v="578"/>
    <s v="578R"/>
    <s v="GRUPO-A1"/>
    <n v="47168662"/>
    <s v="Producción animal"/>
    <s v="GR"/>
    <s v="GRUPO REDUCIDO"/>
    <s v="578R"/>
    <s v="GR de Producción animal"/>
    <s v="GRUPO-A1"/>
    <s v="GR de Producción animal"/>
    <s v="2S"/>
    <n v="47168662"/>
    <s v="GÓMEZ"/>
    <s v="VILLAESCUSA"/>
    <s v="PAULA"/>
    <s v="pagomev"/>
    <s v="paula.gomezv@alum.unirioja.es"/>
    <n v="0.5"/>
    <n v="0.5"/>
    <n v="536"/>
    <s v="PROFESOR INTERINO"/>
    <s v="C01"/>
    <s v="TIEMPO COMPLETO"/>
    <s v="2019-02-04 00:00:00.0"/>
    <s v="2019-09-14 00:00:00.0"/>
    <s v="PI101450"/>
    <s v="PROFESOR CONTRATADO INTERINO"/>
    <s v="R101"/>
    <x v="4"/>
    <n v="60"/>
    <s v="BIOQUÍMICA Y BIOLOGÍA MOLECULAR"/>
  </r>
  <r>
    <x v="14"/>
    <x v="4"/>
    <n v="578"/>
    <s v="578R"/>
    <s v="GRUPO-A1"/>
    <n v="72781903"/>
    <s v="Producción animal"/>
    <s v="GR"/>
    <s v="GRUPO REDUCIDO"/>
    <s v="578R"/>
    <s v="GR de Producción animal"/>
    <s v="GRUPO-A1"/>
    <s v="GR de Producción animal"/>
    <s v="2S"/>
    <n v="72781903"/>
    <s v="ARBIZU"/>
    <s v="MILAGRO"/>
    <s v="MARÍA JULIA"/>
    <s v="juarbizu"/>
    <s v="julia.arbizu@unirioja.es"/>
    <n v="0.5"/>
    <n v="0.5"/>
    <n v="536"/>
    <s v="PROFESOR INTERINO"/>
    <s v="C01"/>
    <s v="TIEMPO COMPLETO"/>
    <s v="2015-09-15 00:00:00.0"/>
    <s v="null"/>
    <s v="PI101012"/>
    <s v="PROFESOR CONTRATADO INTERINO"/>
    <s v="R101"/>
    <x v="4"/>
    <n v="500"/>
    <s v="INGENIERÍA AGROFORESTAL"/>
  </r>
  <r>
    <x v="14"/>
    <x v="4"/>
    <n v="579"/>
    <s v="579G"/>
    <s v="GRUPO-A"/>
    <n v="17437495"/>
    <s v="Ampliación de protección de cultivos"/>
    <s v="GG"/>
    <s v="GRUPO GRANDE"/>
    <s v="579G"/>
    <s v="GG de Ampliación de protección de cultivos"/>
    <s v="GRUPO-A"/>
    <s v="GG de Ampliación de protección de cultivos"/>
    <s v="1S"/>
    <n v="17437495"/>
    <s v="MARCO"/>
    <s v="MANCEBÓN"/>
    <s v="VICENTE SANTIAGO"/>
    <s v="vimarco"/>
    <s v="vicente.marco@unirioja.es"/>
    <n v="3"/>
    <n v="3"/>
    <n v="504"/>
    <s v="PROFESOR TITULAR UNIVERSIDAD"/>
    <s v="01R"/>
    <s v="TIEMPO COMPLETO REDUCIDO"/>
    <s v="2014-09-15 00:00:00.0"/>
    <s v="null"/>
    <s v="DF3157"/>
    <s v="TITULAR DE UNIVERSIDAD"/>
    <s v="R101"/>
    <x v="4"/>
    <n v="705"/>
    <s v="PRODUCCIÓN VEGETAL"/>
  </r>
  <r>
    <x v="14"/>
    <x v="4"/>
    <n v="579"/>
    <s v="579L"/>
    <s v="GRUPO-A1"/>
    <n v="17437495"/>
    <s v="Ampliación de protección de cultivos"/>
    <s v="GL"/>
    <s v="GRUPO DE LABORATORIO"/>
    <s v="579L"/>
    <s v="GL de Ampliación de protección de cultivos"/>
    <s v="GRUPO-A1"/>
    <s v="GL de Ampliación de protección de cultivos"/>
    <s v="1S"/>
    <n v="17437495"/>
    <s v="MARCO"/>
    <s v="MANCEBÓN"/>
    <s v="VICENTE SANTIAGO"/>
    <s v="vimarco"/>
    <s v="vicente.marco@unirioja.es"/>
    <n v="1.5"/>
    <n v="1.5"/>
    <n v="504"/>
    <s v="PROFESOR TITULAR UNIVERSIDAD"/>
    <s v="01R"/>
    <s v="TIEMPO COMPLETO REDUCIDO"/>
    <s v="2014-09-15 00:00:00.0"/>
    <s v="null"/>
    <s v="DF3157"/>
    <s v="TITULAR DE UNIVERSIDAD"/>
    <s v="R101"/>
    <x v="4"/>
    <n v="705"/>
    <s v="PRODUCCIÓN VEGETAL"/>
  </r>
  <r>
    <x v="14"/>
    <x v="4"/>
    <n v="580"/>
    <s v="580G"/>
    <s v="GRUPO-A"/>
    <n v="16580683"/>
    <s v="Análisis sensorial de alimentos"/>
    <s v="GG"/>
    <s v="GRUPO GRANDE"/>
    <s v="580G"/>
    <s v="GG de Análisis sensorial de alimentos"/>
    <s v="GRUPO-A"/>
    <s v="GG de Análisis sensorial de alimentos"/>
    <s v="1S"/>
    <n v="16580683"/>
    <s v="LÓPEZ"/>
    <s v="ALFARO"/>
    <s v="ISABEL"/>
    <s v="islopez"/>
    <s v="isabel.lopez@unirioja.es"/>
    <n v="1.5"/>
    <n v="1.5"/>
    <n v="536"/>
    <s v="PROFESOR INTERINO"/>
    <s v="C01"/>
    <s v="TIEMPO COMPLETO"/>
    <s v="2015-09-15 00:00:00.0"/>
    <s v="null"/>
    <s v="PI101014"/>
    <s v="PROFESOR CONTRATADO INTERINO"/>
    <s v="R101"/>
    <x v="4"/>
    <n v="780"/>
    <s v="TECNOLOGÍA DE ALIMENTOS"/>
  </r>
  <r>
    <x v="14"/>
    <x v="4"/>
    <n v="580"/>
    <s v="580L"/>
    <s v="GRUPO-A1"/>
    <n v="16580683"/>
    <s v="Análisis sensorial de alimentos"/>
    <s v="GL"/>
    <s v="GRUPO DE LABORATORIO"/>
    <s v="580L"/>
    <s v="GL de Análisis sensorial de alimentos"/>
    <s v="GRUPO-A1"/>
    <s v="GL de Análisis sensorial de alimentos"/>
    <s v="1S"/>
    <n v="16580683"/>
    <s v="LÓPEZ"/>
    <s v="ALFARO"/>
    <s v="ISABEL"/>
    <s v="islopez"/>
    <s v="isabel.lopez@unirioja.es"/>
    <n v="3"/>
    <n v="3"/>
    <n v="536"/>
    <s v="PROFESOR INTERINO"/>
    <s v="C01"/>
    <s v="TIEMPO COMPLETO"/>
    <s v="2015-09-15 00:00:00.0"/>
    <s v="null"/>
    <s v="PI101014"/>
    <s v="PROFESOR CONTRATADO INTERINO"/>
    <s v="R101"/>
    <x v="4"/>
    <n v="780"/>
    <s v="TECNOLOGÍA DE ALIMENTOS"/>
  </r>
  <r>
    <x v="14"/>
    <x v="4"/>
    <n v="582"/>
    <s v="582G"/>
    <s v="GRUPO-A"/>
    <n v="9373135"/>
    <s v="Fruticultura"/>
    <s v="GG"/>
    <s v="GRUPO GRANDE"/>
    <s v="582G"/>
    <s v="GG de Fruticultura"/>
    <s v="GRUPO-A"/>
    <s v="GG de Fruticultura"/>
    <s v="2S"/>
    <n v="9373135"/>
    <s v="MENÉNDEZ"/>
    <s v="MENÉNDEZ"/>
    <s v="CRISTINA"/>
    <s v="crmenend"/>
    <s v="cristina.menendez@unirioja.es"/>
    <n v="2"/>
    <n v="2"/>
    <n v="504"/>
    <s v="PROFESOR TITULAR UNIVERSIDAD"/>
    <s v="C01"/>
    <s v="TIEMPO COMPLETO"/>
    <s v="2018-09-17 00:00:00.0"/>
    <s v="null"/>
    <s v="DF100044"/>
    <s v="TITULAR UNIVERSIDAD"/>
    <s v="R101"/>
    <x v="4"/>
    <n v="705"/>
    <s v="PRODUCCIÓN VEGETAL"/>
  </r>
  <r>
    <x v="14"/>
    <x v="4"/>
    <n v="582"/>
    <s v="582G"/>
    <s v="GRUPO-A"/>
    <n v="72779211"/>
    <s v="Fruticultura"/>
    <s v="GG"/>
    <s v="GRUPO GRANDE"/>
    <s v="582G"/>
    <s v="GG de Fruticultura"/>
    <s v="GRUPO-A"/>
    <s v="GG de Fruticultura"/>
    <s v="2S"/>
    <n v="72779211"/>
    <s v="MARTÍNEZ"/>
    <s v="VILLAR"/>
    <s v="MARÍA ELENA"/>
    <s v="elmartin"/>
    <s v="elena.martinez@unirioja.es"/>
    <n v="2"/>
    <n v="2"/>
    <n v="506"/>
    <s v="PROFESOR TITULAR DE ESCUELA UNIVERSITARI"/>
    <s v="01A"/>
    <s v="TIEMPO COMPLETO AMPLIADO"/>
    <s v="2012-09-01 00:00:00.0"/>
    <s v="null"/>
    <s v="DF3167"/>
    <s v="TITULAR DE ESCUELAS UNIVERSITARIAS"/>
    <s v="R101"/>
    <x v="4"/>
    <n v="705"/>
    <s v="PRODUCCIÓN VEGETAL"/>
  </r>
  <r>
    <x v="14"/>
    <x v="4"/>
    <n v="582"/>
    <s v="582L"/>
    <s v="GRUPO-A1"/>
    <n v="16609517"/>
    <s v="Fruticultura"/>
    <s v="GL"/>
    <s v="GRUPO DE LABORATORIO"/>
    <s v="582L"/>
    <s v="GL de Fruticultura"/>
    <s v="GRUPO-A1"/>
    <s v="GL de Fruticultura"/>
    <s v="2S"/>
    <n v="16609517"/>
    <s v="PESQUERA"/>
    <s v="ALEGRÍA"/>
    <s v="CRISTINA"/>
    <s v="crpesque"/>
    <s v="cristina.pesquera@alum.unirioja.es"/>
    <n v="2"/>
    <n v="2"/>
    <n v="121"/>
    <s v="PERSONAL INVESTIGADOR EN FORMACIÓN"/>
    <n v="0"/>
    <s v="_"/>
    <s v="2017-06-01 00:00:00.0"/>
    <s v="2019-05-31 00:00:00.0"/>
    <s v="D01BECARIO4"/>
    <s v="PERSONAL INVESTIGADOR PREDOCTORAL EN FORMACIÓN"/>
    <s v="R101"/>
    <x v="4"/>
    <n v="705"/>
    <s v="PRODUCCIÓN VEGETAL"/>
  </r>
  <r>
    <x v="14"/>
    <x v="4"/>
    <n v="583"/>
    <s v="583G"/>
    <s v="GRUPO-A"/>
    <n v="72779211"/>
    <s v="Horticultura"/>
    <s v="GG"/>
    <s v="GRUPO GRANDE"/>
    <s v="583G"/>
    <s v="GG de Horticultura"/>
    <s v="GRUPO-A"/>
    <s v="GG de Horticultura"/>
    <s v="2S"/>
    <n v="72779211"/>
    <s v="MARTÍNEZ"/>
    <s v="VILLAR"/>
    <s v="MARÍA ELENA"/>
    <s v="elmartin"/>
    <s v="elena.martinez@unirioja.es"/>
    <n v="4"/>
    <n v="4"/>
    <n v="506"/>
    <s v="PROFESOR TITULAR DE ESCUELA UNIVERSITARI"/>
    <s v="01A"/>
    <s v="TIEMPO COMPLETO AMPLIADO"/>
    <s v="2012-09-01 00:00:00.0"/>
    <s v="null"/>
    <s v="DF3167"/>
    <s v="TITULAR DE ESCUELAS UNIVERSITARIAS"/>
    <s v="R101"/>
    <x v="4"/>
    <n v="705"/>
    <s v="PRODUCCIÓN VEGETAL"/>
  </r>
  <r>
    <x v="14"/>
    <x v="4"/>
    <n v="583"/>
    <s v="583L"/>
    <s v="GRUPO-A1"/>
    <n v="72779211"/>
    <s v="Horticultura"/>
    <s v="GL"/>
    <s v="GRUPO DE LABORATORIO"/>
    <s v="583L"/>
    <s v="GL de Horticultura"/>
    <s v="GRUPO-A1"/>
    <s v="GL de Horticultura"/>
    <s v="2S"/>
    <n v="72779211"/>
    <s v="MARTÍNEZ"/>
    <s v="VILLAR"/>
    <s v="MARÍA ELENA"/>
    <s v="elmartin"/>
    <s v="elena.martinez@unirioja.es"/>
    <n v="2"/>
    <n v="2"/>
    <n v="506"/>
    <s v="PROFESOR TITULAR DE ESCUELA UNIVERSITARI"/>
    <s v="01A"/>
    <s v="TIEMPO COMPLETO AMPLIADO"/>
    <s v="2012-09-01 00:00:00.0"/>
    <s v="null"/>
    <s v="DF3167"/>
    <s v="TITULAR DE ESCUELAS UNIVERSITARIAS"/>
    <s v="R101"/>
    <x v="4"/>
    <n v="705"/>
    <s v="PRODUCCIÓN VEGETAL"/>
  </r>
  <r>
    <x v="14"/>
    <x v="4"/>
    <n v="584"/>
    <s v="584G"/>
    <s v="GRUPO-A"/>
    <n v="5625302"/>
    <s v="Industrias de origen animal"/>
    <s v="GG"/>
    <s v="GRUPO GRANDE"/>
    <s v="584G"/>
    <s v="GG de Industrias de origen animal"/>
    <s v="GRUPO-A"/>
    <s v="GG de Industrias de origen animal"/>
    <s v="2S"/>
    <n v="5625302"/>
    <s v="TORRES"/>
    <s v="MANRIQUE"/>
    <s v="CARMEN"/>
    <s v="catorres"/>
    <s v="carmen.torres@unirioja.es"/>
    <n v="1.2"/>
    <n v="1.2"/>
    <n v="500"/>
    <s v="CATEDRATICO DE UNIVERSIDAD"/>
    <s v="01R"/>
    <s v="TIEMPO COMPLETO REDUCIDO"/>
    <s v="2014-09-15 00:00:00.0"/>
    <s v="null"/>
    <s v="DF100139"/>
    <s v="CATEDRATICO DE UNIVERSIDAD"/>
    <s v="R101"/>
    <x v="4"/>
    <n v="60"/>
    <s v="BIOQUÍMICA Y BIOLOGÍA MOLECULAR"/>
  </r>
  <r>
    <x v="14"/>
    <x v="4"/>
    <n v="584"/>
    <s v="584G"/>
    <s v="GRUPO-A"/>
    <n v="16587685"/>
    <s v="Industrias de origen animal"/>
    <s v="GG"/>
    <s v="GRUPO GRANDE"/>
    <s v="584G"/>
    <s v="GG de Industrias de origen animal"/>
    <s v="GRUPO-A"/>
    <s v="GG de Industrias de origen animal"/>
    <s v="2S"/>
    <n v="16587685"/>
    <s v="DÍAZ"/>
    <s v="DEL RÍO"/>
    <s v="Mª DE LAS MERCEDES"/>
    <s v="m-diaz-d"/>
    <s v="mercedes.diaz@unirioja.es"/>
    <n v="1.2"/>
    <n v="1.2"/>
    <n v="532"/>
    <s v="LABORAL DOCENTE-ASOCIADO"/>
    <s v="P06"/>
    <s v="TIEMPO PARCIAL (6+6 HORAS)"/>
    <s v="2016-09-15 00:00:00.0"/>
    <s v="2019-09-14 00:00:00.0"/>
    <s v="PI101098"/>
    <s v="PROFESOR ASOCIADO"/>
    <s v="R101"/>
    <x v="4"/>
    <n v="780"/>
    <s v="TECNOLOGÍA DE ALIMENTOS"/>
  </r>
  <r>
    <x v="14"/>
    <x v="4"/>
    <n v="584"/>
    <s v="584G"/>
    <s v="GRUPO-A"/>
    <n v="16787895"/>
    <s v="Industrias de origen animal"/>
    <s v="GG"/>
    <s v="GRUPO GRANDE"/>
    <s v="584G"/>
    <s v="GG de Industrias de origen animal"/>
    <s v="GRUPO-A"/>
    <s v="GG de Industrias de origen animal"/>
    <s v="2S"/>
    <n v="16787895"/>
    <s v="MARTÍNEZ"/>
    <s v="BLASCO"/>
    <s v="ISABEL"/>
    <s v="mismabla"/>
    <s v="isabel.martinez@unirioja.es"/>
    <n v="1.2"/>
    <n v="1.2"/>
    <n v="532"/>
    <s v="LABORAL DOCENTE-ASOCIADO"/>
    <s v="P03"/>
    <s v="TIEMPO PARCIAL (3+3 HORAS)"/>
    <s v="2015-09-15 00:00:00.0"/>
    <s v="2019-09-14 00:00:00.0"/>
    <s v="PI101013"/>
    <s v="PROFESOR ASOCIADO"/>
    <s v="R101"/>
    <x v="4"/>
    <n v="500"/>
    <s v="INGENIERÍA AGROFORESTAL"/>
  </r>
  <r>
    <x v="14"/>
    <x v="4"/>
    <n v="584"/>
    <s v="584L"/>
    <s v="GRUPO-A1"/>
    <n v="5625302"/>
    <s v="Industrias de origen animal"/>
    <s v="GL"/>
    <s v="GRUPO DE LABORATORIO"/>
    <s v="584L"/>
    <s v="GL de Industrias de origen animal"/>
    <s v="GRUPO-A1"/>
    <s v="GL de Industrias de origen animal"/>
    <s v="2S"/>
    <n v="5625302"/>
    <s v="TORRES"/>
    <s v="MANRIQUE"/>
    <s v="CARMEN"/>
    <s v="catorres"/>
    <s v="carmen.torres@unirioja.es"/>
    <n v="0.6"/>
    <n v="0.6"/>
    <n v="500"/>
    <s v="CATEDRATICO DE UNIVERSIDAD"/>
    <s v="01R"/>
    <s v="TIEMPO COMPLETO REDUCIDO"/>
    <s v="2014-09-15 00:00:00.0"/>
    <s v="null"/>
    <s v="DF100139"/>
    <s v="CATEDRATICO DE UNIVERSIDAD"/>
    <s v="R101"/>
    <x v="4"/>
    <n v="60"/>
    <s v="BIOQUÍMICA Y BIOLOGÍA MOLECULAR"/>
  </r>
  <r>
    <x v="14"/>
    <x v="4"/>
    <n v="584"/>
    <s v="584L"/>
    <s v="GRUPO-A1"/>
    <n v="16787895"/>
    <s v="Industrias de origen animal"/>
    <s v="GL"/>
    <s v="GRUPO DE LABORATORIO"/>
    <s v="584L"/>
    <s v="GL de Industrias de origen animal"/>
    <s v="GRUPO-A1"/>
    <s v="GL de Industrias de origen animal"/>
    <s v="2S"/>
    <n v="16787895"/>
    <s v="MARTÍNEZ"/>
    <s v="BLASCO"/>
    <s v="ISABEL"/>
    <s v="mismabla"/>
    <s v="isabel.martinez@unirioja.es"/>
    <n v="0.6"/>
    <n v="0.6"/>
    <n v="532"/>
    <s v="LABORAL DOCENTE-ASOCIADO"/>
    <s v="P03"/>
    <s v="TIEMPO PARCIAL (3+3 HORAS)"/>
    <s v="2015-09-15 00:00:00.0"/>
    <s v="2019-09-14 00:00:00.0"/>
    <s v="PI101013"/>
    <s v="PROFESOR ASOCIADO"/>
    <s v="R101"/>
    <x v="4"/>
    <n v="500"/>
    <s v="INGENIERÍA AGROFORESTAL"/>
  </r>
  <r>
    <x v="14"/>
    <x v="4"/>
    <n v="584"/>
    <s v="584R"/>
    <s v="GRUPO-A1"/>
    <n v="5625302"/>
    <s v="Industrias de origen animal"/>
    <s v="GR"/>
    <s v="GRUPO REDUCIDO"/>
    <s v="584R"/>
    <s v="GR de Industrias de origen animal"/>
    <s v="GRUPO-A1"/>
    <s v="GR de Industrias de origen animal"/>
    <s v="2S"/>
    <n v="5625302"/>
    <s v="TORRES"/>
    <s v="MANRIQUE"/>
    <s v="CARMEN"/>
    <s v="catorres"/>
    <s v="carmen.torres@unirioja.es"/>
    <n v="0.4"/>
    <n v="0.4"/>
    <n v="500"/>
    <s v="CATEDRATICO DE UNIVERSIDAD"/>
    <s v="01R"/>
    <s v="TIEMPO COMPLETO REDUCIDO"/>
    <s v="2014-09-15 00:00:00.0"/>
    <s v="null"/>
    <s v="DF100139"/>
    <s v="CATEDRATICO DE UNIVERSIDAD"/>
    <s v="R101"/>
    <x v="4"/>
    <n v="60"/>
    <s v="BIOQUÍMICA Y BIOLOGÍA MOLECULAR"/>
  </r>
  <r>
    <x v="14"/>
    <x v="4"/>
    <n v="584"/>
    <s v="584R"/>
    <s v="GRUPO-A1"/>
    <n v="16587685"/>
    <s v="Industrias de origen animal"/>
    <s v="GR"/>
    <s v="GRUPO REDUCIDO"/>
    <s v="584R"/>
    <s v="GR de Industrias de origen animal"/>
    <s v="GRUPO-A1"/>
    <s v="GR de Industrias de origen animal"/>
    <s v="2S"/>
    <n v="16587685"/>
    <s v="DÍAZ"/>
    <s v="DEL RÍO"/>
    <s v="Mª DE LAS MERCEDES"/>
    <s v="m-diaz-d"/>
    <s v="mercedes.diaz@unirioja.es"/>
    <n v="0.4"/>
    <n v="0.4"/>
    <n v="532"/>
    <s v="LABORAL DOCENTE-ASOCIADO"/>
    <s v="P06"/>
    <s v="TIEMPO PARCIAL (6+6 HORAS)"/>
    <s v="2016-09-15 00:00:00.0"/>
    <s v="2019-09-14 00:00:00.0"/>
    <s v="PI101098"/>
    <s v="PROFESOR ASOCIADO"/>
    <s v="R101"/>
    <x v="4"/>
    <n v="780"/>
    <s v="TECNOLOGÍA DE ALIMENTOS"/>
  </r>
  <r>
    <x v="14"/>
    <x v="4"/>
    <n v="584"/>
    <s v="584R"/>
    <s v="GRUPO-A1"/>
    <n v="16787895"/>
    <s v="Industrias de origen animal"/>
    <s v="GR"/>
    <s v="GRUPO REDUCIDO"/>
    <s v="584R"/>
    <s v="GR de Industrias de origen animal"/>
    <s v="GRUPO-A1"/>
    <s v="GR de Industrias de origen animal"/>
    <s v="2S"/>
    <n v="16787895"/>
    <s v="MARTÍNEZ"/>
    <s v="BLASCO"/>
    <s v="ISABEL"/>
    <s v="mismabla"/>
    <s v="isabel.martinez@unirioja.es"/>
    <n v="0.4"/>
    <n v="0.4"/>
    <n v="532"/>
    <s v="LABORAL DOCENTE-ASOCIADO"/>
    <s v="P03"/>
    <s v="TIEMPO PARCIAL (3+3 HORAS)"/>
    <s v="2015-09-15 00:00:00.0"/>
    <s v="2019-09-14 00:00:00.0"/>
    <s v="PI101013"/>
    <s v="PROFESOR ASOCIADO"/>
    <s v="R101"/>
    <x v="4"/>
    <n v="500"/>
    <s v="INGENIERÍA AGROFORESTAL"/>
  </r>
  <r>
    <x v="14"/>
    <x v="4"/>
    <n v="585"/>
    <s v="585G"/>
    <s v="GRUPO-A"/>
    <n v="11728090"/>
    <s v="Industrias de origen vegetal"/>
    <s v="GG"/>
    <s v="GRUPO GRANDE"/>
    <s v="585G"/>
    <s v="GG de Industrias de origen vegetal"/>
    <s v="GRUPO-A"/>
    <s v="GG de Industrias de origen vegetal"/>
    <s v="2S"/>
    <n v="11728090"/>
    <s v="SANZ"/>
    <s v="CERVERA"/>
    <s v="SUSANA A."/>
    <s v="susacerv"/>
    <s v="susana.sanz@unirioja.es"/>
    <n v="2.2000000000000002"/>
    <n v="2.2000000000000002"/>
    <n v="500"/>
    <s v="CATEDRATICO DE UNIVERSIDAD"/>
    <s v="01R"/>
    <s v="TIEMPO COMPLETO REDUCIDO"/>
    <s v="2018-12-05 00:00:00.0"/>
    <s v="null"/>
    <s v="DF100373"/>
    <s v="CATEDRÁTICO DE UNIVERSIDAD"/>
    <s v="R101"/>
    <x v="4"/>
    <n v="780"/>
    <s v="TECNOLOGÍA DE ALIMENTOS"/>
  </r>
  <r>
    <x v="14"/>
    <x v="4"/>
    <n v="585"/>
    <s v="585G"/>
    <s v="GRUPO-A"/>
    <n v="16543567"/>
    <s v="Industrias de origen vegetal"/>
    <s v="GG"/>
    <s v="GRUPO GRANDE"/>
    <s v="585G"/>
    <s v="GG de Industrias de origen vegetal"/>
    <s v="GRUPO-A"/>
    <s v="GG de Industrias de origen vegetal"/>
    <s v="2S"/>
    <n v="16543567"/>
    <s v="OLARTE"/>
    <s v="MARTÍNEZ"/>
    <s v="Mª. DEL CARMEN"/>
    <s v="carolama"/>
    <s v="carmen.olarte@unirioja.es"/>
    <n v="1.5"/>
    <n v="1.5"/>
    <n v="504"/>
    <s v="PROFESOR TITULAR UNIVERSIDAD"/>
    <s v="01R"/>
    <s v="TIEMPO COMPLETO REDUCIDO"/>
    <s v="2015-09-15 00:00:00.0"/>
    <s v="null"/>
    <s v="DF100138"/>
    <s v="PROFESOR TITULAR DE ESCUELA UNIVERSITARIA"/>
    <s v="R101"/>
    <x v="4"/>
    <n v="780"/>
    <s v="TECNOLOGÍA DE ALIMENTOS"/>
  </r>
  <r>
    <x v="14"/>
    <x v="4"/>
    <n v="585"/>
    <s v="585L"/>
    <s v="GRUPO-A1"/>
    <n v="11728090"/>
    <s v="Industrias de origen vegetal"/>
    <s v="GL"/>
    <s v="GRUPO DE LABORATORIO"/>
    <s v="585L"/>
    <s v="GL de Industrias de origen vegetal"/>
    <s v="GRUPO-A1"/>
    <s v="GL de Industrias de origen vegetal"/>
    <s v="2S"/>
    <n v="11728090"/>
    <s v="SANZ"/>
    <s v="CERVERA"/>
    <s v="SUSANA A."/>
    <s v="susacerv"/>
    <s v="susana.sanz@unirioja.es"/>
    <n v="1.5"/>
    <n v="1.5"/>
    <n v="500"/>
    <s v="CATEDRATICO DE UNIVERSIDAD"/>
    <s v="01R"/>
    <s v="TIEMPO COMPLETO REDUCIDO"/>
    <s v="2018-12-05 00:00:00.0"/>
    <s v="null"/>
    <s v="DF100373"/>
    <s v="CATEDRÁTICO DE UNIVERSIDAD"/>
    <s v="R101"/>
    <x v="4"/>
    <n v="780"/>
    <s v="TECNOLOGÍA DE ALIMENTOS"/>
  </r>
  <r>
    <x v="14"/>
    <x v="4"/>
    <n v="585"/>
    <s v="585R"/>
    <s v="GRUPO-A1"/>
    <n v="16543567"/>
    <s v="Industrias de origen vegetal"/>
    <s v="GR"/>
    <s v="GRUPO REDUCIDO"/>
    <s v="585R"/>
    <s v="GR de Industrias de origen vegetal"/>
    <s v="GRUPO-A1"/>
    <s v="GR de Industrias de origen vegetal"/>
    <s v="2S"/>
    <n v="16543567"/>
    <s v="OLARTE"/>
    <s v="MARTÍNEZ"/>
    <s v="Mª. DEL CARMEN"/>
    <s v="carolama"/>
    <s v="carmen.olarte@unirioja.es"/>
    <n v="0.8"/>
    <n v="0.8"/>
    <n v="504"/>
    <s v="PROFESOR TITULAR UNIVERSIDAD"/>
    <s v="01R"/>
    <s v="TIEMPO COMPLETO REDUCIDO"/>
    <s v="2015-09-15 00:00:00.0"/>
    <s v="null"/>
    <s v="DF100138"/>
    <s v="PROFESOR TITULAR DE ESCUELA UNIVERSITARIA"/>
    <s v="R101"/>
    <x v="4"/>
    <n v="780"/>
    <s v="TECNOLOGÍA DE ALIMENTOS"/>
  </r>
  <r>
    <x v="14"/>
    <x v="4"/>
    <n v="586"/>
    <s v="586G"/>
    <s v="GRUPO-A"/>
    <n v="15863391"/>
    <s v="Infraestructuras agrícolas"/>
    <s v="GG"/>
    <s v="GRUPO GRANDE"/>
    <s v="586G"/>
    <s v="GG de Infraestructuras agrícolas"/>
    <s v="GRUPO-A"/>
    <s v="GG de Infraestructuras agrícolas"/>
    <s v="1S"/>
    <n v="15863391"/>
    <s v="PEÑA"/>
    <s v="NAVARIDAS"/>
    <s v="JOSÉ MIGUEL"/>
    <s v="jopena"/>
    <s v="jmiguel.penya@unirioja.es"/>
    <n v="2.5"/>
    <n v="2.5"/>
    <n v="533"/>
    <s v="COLABORADOR-TIPO 2 (Doctor)"/>
    <s v="C01"/>
    <s v="TIEMPO COMPLETO"/>
    <s v="2006-10-01 00:00:00.0"/>
    <s v="null"/>
    <s v="LD100579"/>
    <s v="PROFESOR COLABORADOR TIPO 2"/>
    <s v="R101"/>
    <x v="4"/>
    <n v="500"/>
    <s v="INGENIERÍA AGROFORESTAL"/>
  </r>
  <r>
    <x v="14"/>
    <x v="4"/>
    <n v="586"/>
    <s v="586L"/>
    <s v="GRUPO-A1"/>
    <n v="15863391"/>
    <s v="Infraestructuras agrícolas"/>
    <s v="GL"/>
    <s v="GRUPO DE LABORATORIO"/>
    <s v="586L"/>
    <s v="GL de Infraestructuras agrícolas"/>
    <s v="GRUPO-A1"/>
    <s v="GL de Infraestructuras agrícolas"/>
    <s v="1S"/>
    <n v="15863391"/>
    <s v="PEÑA"/>
    <s v="NAVARIDAS"/>
    <s v="JOSÉ MIGUEL"/>
    <s v="jopena"/>
    <s v="jmiguel.penya@unirioja.es"/>
    <n v="1.6"/>
    <n v="1.6"/>
    <n v="533"/>
    <s v="COLABORADOR-TIPO 2 (Doctor)"/>
    <s v="C01"/>
    <s v="TIEMPO COMPLETO"/>
    <s v="2006-10-01 00:00:00.0"/>
    <s v="null"/>
    <s v="LD100579"/>
    <s v="PROFESOR COLABORADOR TIPO 2"/>
    <s v="R101"/>
    <x v="4"/>
    <n v="500"/>
    <s v="INGENIERÍA AGROFORESTAL"/>
  </r>
  <r>
    <x v="14"/>
    <x v="4"/>
    <n v="586"/>
    <s v="586R"/>
    <s v="GRUPO-A1"/>
    <n v="15863391"/>
    <s v="Infraestructuras agrícolas"/>
    <s v="GR"/>
    <s v="GRUPO REDUCIDO"/>
    <s v="586R"/>
    <s v="GR de Infraestructuras agrícolas"/>
    <s v="GRUPO-A1"/>
    <s v="GR de Infraestructuras agrícolas"/>
    <s v="1S"/>
    <n v="15863391"/>
    <s v="PEÑA"/>
    <s v="NAVARIDAS"/>
    <s v="JOSÉ MIGUEL"/>
    <s v="jopena"/>
    <s v="jmiguel.penya@unirioja.es"/>
    <n v="0.4"/>
    <n v="0.4"/>
    <n v="533"/>
    <s v="COLABORADOR-TIPO 2 (Doctor)"/>
    <s v="C01"/>
    <s v="TIEMPO COMPLETO"/>
    <s v="2006-10-01 00:00:00.0"/>
    <s v="null"/>
    <s v="LD100579"/>
    <s v="PROFESOR COLABORADOR TIPO 2"/>
    <s v="R101"/>
    <x v="4"/>
    <n v="500"/>
    <s v="INGENIERÍA AGROFORESTAL"/>
  </r>
  <r>
    <x v="14"/>
    <x v="4"/>
    <n v="587"/>
    <s v="587G"/>
    <s v="GRUPO-A"/>
    <n v="50793513"/>
    <s v="Ingeniería del medio ambiente y del paisaje"/>
    <s v="GG"/>
    <s v="GRUPO GRANDE"/>
    <s v="587G"/>
    <s v="GG de Ingeniería del medio ambiente y del paisaje"/>
    <s v="GRUPO-A"/>
    <s v="GG de Ingeniería del medio ambiente y del paisaje"/>
    <s v="1S"/>
    <n v="50793513"/>
    <s v="PAEZ DE LA CADENA"/>
    <s v="TORTOSA"/>
    <s v="FRANCISCO"/>
    <s v="franpaez"/>
    <s v="paco.pc@unirioja.es"/>
    <n v="2.4"/>
    <n v="2.4"/>
    <n v="504"/>
    <s v="PROFESOR TITULAR UNIVERSIDAD"/>
    <s v="C01"/>
    <s v="TIEMPO COMPLETO"/>
    <s v="2018-09-17 00:00:00.0"/>
    <s v="null"/>
    <s v="DF100079"/>
    <s v="PROFESOR TITULAR DE UNIVERSIDAD"/>
    <s v="R101"/>
    <x v="4"/>
    <n v="705"/>
    <s v="PRODUCCIÓN VEGETAL"/>
  </r>
  <r>
    <x v="14"/>
    <x v="4"/>
    <n v="587"/>
    <s v="587L"/>
    <s v="GRUPO-A1"/>
    <n v="50793513"/>
    <s v="Ingeniería del medio ambiente y del paisaje"/>
    <s v="GL"/>
    <s v="GRUPO DE LABORATORIO"/>
    <s v="587L"/>
    <s v="GL de Ingeniería del medio ambiente y del paisaje"/>
    <s v="GRUPO-A1"/>
    <s v="GL de Ingeniería del medio ambiente y del paisaje"/>
    <s v="1S"/>
    <n v="50793513"/>
    <s v="PAEZ DE LA CADENA"/>
    <s v="TORTOSA"/>
    <s v="FRANCISCO"/>
    <s v="franpaez"/>
    <s v="paco.pc@unirioja.es"/>
    <n v="2.1"/>
    <n v="2.1"/>
    <n v="504"/>
    <s v="PROFESOR TITULAR UNIVERSIDAD"/>
    <s v="C01"/>
    <s v="TIEMPO COMPLETO"/>
    <s v="2018-09-17 00:00:00.0"/>
    <s v="null"/>
    <s v="DF100079"/>
    <s v="PROFESOR TITULAR DE UNIVERSIDAD"/>
    <s v="R101"/>
    <x v="4"/>
    <n v="705"/>
    <s v="PRODUCCIÓN VEGETAL"/>
  </r>
  <r>
    <x v="14"/>
    <x v="4"/>
    <n v="589"/>
    <s v="589G"/>
    <s v="GRUPO-A"/>
    <n v="16527730"/>
    <s v="Instalaciones eléctricas"/>
    <s v="GG"/>
    <s v="GRUPO GRANDE"/>
    <s v="589G"/>
    <s v="GG de Instalaciones eléctricas"/>
    <s v="GRUPO-A"/>
    <s v="GG de Instalaciones eléctricas"/>
    <s v="1S"/>
    <n v="16527730"/>
    <s v="VILLOSLADA"/>
    <s v="VILLOSLADA"/>
    <s v="GREGORIO"/>
    <s v="grvillos"/>
    <s v="gregorio.villoslada@unirioja.es"/>
    <n v="2.5"/>
    <n v="2.5"/>
    <n v="506"/>
    <s v="PROFESOR TITULAR DE ESCUELA UNIVERSITARI"/>
    <s v="01A"/>
    <s v="TIEMPO COMPLETO AMPLIADO"/>
    <s v="2012-09-01 00:00:00.0"/>
    <s v="null"/>
    <s v="DF31817"/>
    <s v="TITULAR DE ESCUELAS UNIVERSITARIAS"/>
    <s v="R109"/>
    <x v="9"/>
    <n v="535"/>
    <s v="INGENIERÍA ELÉCTRICA"/>
  </r>
  <r>
    <x v="14"/>
    <x v="4"/>
    <n v="589"/>
    <s v="589L"/>
    <s v="GRUPO-A1"/>
    <n v="16527730"/>
    <s v="Instalaciones eléctricas"/>
    <s v="GL"/>
    <s v="GRUPO DE LABORATORIO"/>
    <s v="589L"/>
    <s v="GL de Instalaciones eléctricas"/>
    <s v="GRUPO-A1"/>
    <s v="GL de Instalaciones eléctricas"/>
    <s v="1S"/>
    <n v="16527730"/>
    <s v="VILLOSLADA"/>
    <s v="VILLOSLADA"/>
    <s v="GREGORIO"/>
    <s v="grvillos"/>
    <s v="gregorio.villoslada@unirioja.es"/>
    <n v="1"/>
    <n v="1"/>
    <n v="506"/>
    <s v="PROFESOR TITULAR DE ESCUELA UNIVERSITARI"/>
    <s v="01A"/>
    <s v="TIEMPO COMPLETO AMPLIADO"/>
    <s v="2012-09-01 00:00:00.0"/>
    <s v="null"/>
    <s v="DF31817"/>
    <s v="TITULAR DE ESCUELAS UNIVERSITARIAS"/>
    <s v="R109"/>
    <x v="9"/>
    <n v="535"/>
    <s v="INGENIERÍA ELÉCTRICA"/>
  </r>
  <r>
    <x v="14"/>
    <x v="4"/>
    <n v="589"/>
    <s v="589R"/>
    <s v="GRUPO-A1"/>
    <n v="16527730"/>
    <s v="Instalaciones eléctricas"/>
    <s v="GR"/>
    <s v="GRUPO REDUCIDO"/>
    <s v="589R"/>
    <s v="GR de Instalaciones eléctricas"/>
    <s v="GRUPO-A1"/>
    <s v="GR de Instalaciones eléctricas"/>
    <s v="1S"/>
    <n v="16527730"/>
    <s v="VILLOSLADA"/>
    <s v="VILLOSLADA"/>
    <s v="GREGORIO"/>
    <s v="grvillos"/>
    <s v="gregorio.villoslada@unirioja.es"/>
    <n v="1"/>
    <n v="1"/>
    <n v="506"/>
    <s v="PROFESOR TITULAR DE ESCUELA UNIVERSITARI"/>
    <s v="01A"/>
    <s v="TIEMPO COMPLETO AMPLIADO"/>
    <s v="2012-09-01 00:00:00.0"/>
    <s v="null"/>
    <s v="DF31817"/>
    <s v="TITULAR DE ESCUELAS UNIVERSITARIAS"/>
    <s v="R109"/>
    <x v="9"/>
    <n v="535"/>
    <s v="INGENIERÍA ELÉCTRICA"/>
  </r>
  <r>
    <x v="14"/>
    <x v="4"/>
    <n v="590"/>
    <s v="590G"/>
    <s v="GRUPO-A"/>
    <n v="50301761"/>
    <s v="Jardinería"/>
    <s v="GG"/>
    <s v="GRUPO GRANDE"/>
    <s v="590G"/>
    <s v="GG de Jardinería"/>
    <s v="GRUPO-A"/>
    <s v="GG de Jardinería"/>
    <s v="2S"/>
    <n v="50301761"/>
    <s v="PRADO"/>
    <s v="VILLAR"/>
    <s v="EDUARDO"/>
    <s v="eduprado"/>
    <s v="eduardo.prado@unirioja.es"/>
    <n v="3.6"/>
    <n v="3.6"/>
    <n v="506"/>
    <s v="PROFESOR TITULAR DE ESCUELA UNIVERSITARI"/>
    <s v="01A"/>
    <s v="TIEMPO COMPLETO AMPLIADO"/>
    <s v="2012-09-01 00:00:00.0"/>
    <s v="null"/>
    <s v="DF3168"/>
    <s v="TITULAR DE ESCUELAS UNIVERSITARIAS"/>
    <s v="R101"/>
    <x v="4"/>
    <n v="705"/>
    <s v="PRODUCCIÓN VEGETAL"/>
  </r>
  <r>
    <x v="14"/>
    <x v="4"/>
    <n v="590"/>
    <s v="590L"/>
    <s v="GRUPO-A1"/>
    <n v="50301761"/>
    <s v="Jardinería"/>
    <s v="GL"/>
    <s v="GRUPO DE LABORATORIO"/>
    <s v="590L"/>
    <s v="GL de Jardinería"/>
    <s v="GRUPO-A1"/>
    <s v="GL de Jardinería"/>
    <s v="2S"/>
    <n v="50301761"/>
    <s v="PRADO"/>
    <s v="VILLAR"/>
    <s v="EDUARDO"/>
    <s v="eduprado"/>
    <s v="eduardo.prado@unirioja.es"/>
    <n v="2.4"/>
    <n v="2.4"/>
    <n v="506"/>
    <s v="PROFESOR TITULAR DE ESCUELA UNIVERSITARI"/>
    <s v="01A"/>
    <s v="TIEMPO COMPLETO AMPLIADO"/>
    <s v="2012-09-01 00:00:00.0"/>
    <s v="null"/>
    <s v="DF3168"/>
    <s v="TITULAR DE ESCUELAS UNIVERSITARIAS"/>
    <s v="R101"/>
    <x v="4"/>
    <n v="705"/>
    <s v="PRODUCCIÓN VEGETAL"/>
  </r>
  <r>
    <x v="14"/>
    <x v="4"/>
    <n v="591"/>
    <s v="591G"/>
    <s v="GRUPO-A"/>
    <n v="5625302"/>
    <s v="Prácticas externas"/>
    <s v="GG"/>
    <s v="GRUPO GRANDE"/>
    <s v="591G"/>
    <s v="GG de Prácticas en empresa"/>
    <s v="GRUPO-A"/>
    <s v="GG de Prácticas en empresa"/>
    <s v="2S"/>
    <n v="5625302"/>
    <s v="TORRES"/>
    <s v="MANRIQUE"/>
    <s v="CARMEN"/>
    <s v="catorres"/>
    <s v="carmen.torres@unirioja.es"/>
    <n v="0.1"/>
    <n v="0.1"/>
    <n v="500"/>
    <s v="CATEDRATICO DE UNIVERSIDAD"/>
    <s v="01R"/>
    <s v="TIEMPO COMPLETO REDUCIDO"/>
    <s v="2014-09-15 00:00:00.0"/>
    <s v="null"/>
    <s v="DF100139"/>
    <s v="CATEDRATICO DE UNIVERSIDAD"/>
    <s v="R101"/>
    <x v="4"/>
    <n v="60"/>
    <s v="BIOQUÍMICA Y BIOLOGÍA MOLECULAR"/>
  </r>
  <r>
    <x v="14"/>
    <x v="4"/>
    <n v="591"/>
    <s v="591G"/>
    <s v="GRUPO-A"/>
    <n v="9373135"/>
    <s v="Prácticas externas"/>
    <s v="GG"/>
    <s v="GRUPO GRANDE"/>
    <s v="591G"/>
    <s v="GG de Prácticas en empresa"/>
    <s v="GRUPO-A"/>
    <s v="GG de Prácticas en empresa"/>
    <s v="2S"/>
    <n v="9373135"/>
    <s v="MENÉNDEZ"/>
    <s v="MENÉNDEZ"/>
    <s v="CRISTINA"/>
    <s v="crmenend"/>
    <s v="cristina.menendez@unirioja.es"/>
    <n v="0.1"/>
    <n v="0.1"/>
    <n v="504"/>
    <s v="PROFESOR TITULAR UNIVERSIDAD"/>
    <s v="C01"/>
    <s v="TIEMPO COMPLETO"/>
    <s v="2018-09-17 00:00:00.0"/>
    <s v="null"/>
    <s v="DF100044"/>
    <s v="TITULAR UNIVERSIDAD"/>
    <s v="R101"/>
    <x v="4"/>
    <n v="705"/>
    <s v="PRODUCCIÓN VEGETAL"/>
  </r>
  <r>
    <x v="14"/>
    <x v="4"/>
    <n v="591"/>
    <s v="591G"/>
    <s v="GRUPO-A"/>
    <n v="9740221"/>
    <s v="Prácticas externas"/>
    <s v="GG"/>
    <s v="GRUPO GRANDE"/>
    <s v="591G"/>
    <s v="GG de Prácticas en empresa"/>
    <s v="GRUPO-A"/>
    <s v="GG de Prácticas en empresa"/>
    <s v="2S"/>
    <n v="9740221"/>
    <s v="GONZÁLEZ"/>
    <s v="FANDOS"/>
    <s v="MARÍA ELENA"/>
    <s v="elengonz"/>
    <s v="elena.gonzalez@unirioja.es"/>
    <n v="0.2"/>
    <n v="0.2"/>
    <n v="500"/>
    <s v="CATEDRATICO DE UNIVERSIDAD"/>
    <s v="01R"/>
    <s v="TIEMPO COMPLETO REDUCIDO"/>
    <s v="2016-09-15 00:00:00.0"/>
    <s v="null"/>
    <s v="DF100230"/>
    <s v="CATEDRÁTICO DE UNIVERSIDAD"/>
    <s v="R101"/>
    <x v="4"/>
    <n v="780"/>
    <s v="TECNOLOGÍA DE ALIMENTOS"/>
  </r>
  <r>
    <x v="14"/>
    <x v="4"/>
    <n v="591"/>
    <s v="591G"/>
    <s v="GRUPO-A"/>
    <n v="11728090"/>
    <s v="Prácticas externas"/>
    <s v="GG"/>
    <s v="GRUPO GRANDE"/>
    <s v="591G"/>
    <s v="GG de Prácticas en empresa"/>
    <s v="GRUPO-A"/>
    <s v="GG de Prácticas en empresa"/>
    <s v="2S"/>
    <n v="11728090"/>
    <s v="SANZ"/>
    <s v="CERVERA"/>
    <s v="SUSANA A."/>
    <s v="susacerv"/>
    <s v="susana.sanz@unirioja.es"/>
    <n v="0.1"/>
    <n v="0.1"/>
    <n v="500"/>
    <s v="CATEDRATICO DE UNIVERSIDAD"/>
    <s v="01R"/>
    <s v="TIEMPO COMPLETO REDUCIDO"/>
    <s v="2018-12-05 00:00:00.0"/>
    <s v="null"/>
    <s v="DF100373"/>
    <s v="CATEDRÁTICO DE UNIVERSIDAD"/>
    <s v="R101"/>
    <x v="4"/>
    <n v="780"/>
    <s v="TECNOLOGÍA DE ALIMENTOS"/>
  </r>
  <r>
    <x v="14"/>
    <x v="4"/>
    <n v="591"/>
    <s v="591G"/>
    <s v="GRUPO-A"/>
    <n v="16532287"/>
    <s v="Prácticas externas"/>
    <s v="GG"/>
    <s v="GRUPO GRANDE"/>
    <s v="591G"/>
    <s v="GG de Prácticas en empresa"/>
    <s v="GRUPO-A"/>
    <s v="GG de Prácticas en empresa"/>
    <s v="2S"/>
    <n v="16532287"/>
    <s v="MARTÍNEZ"/>
    <s v="ABAIGAR"/>
    <s v="JAVIER"/>
    <s v="jabaigar"/>
    <s v="javier.martinez@unirioja.es"/>
    <n v="0.1"/>
    <n v="0.1"/>
    <n v="500"/>
    <s v="CATEDRATICO DE UNIVERSIDAD"/>
    <s v="01R"/>
    <s v="TIEMPO COMPLETO REDUCIDO"/>
    <s v="2014-09-15 00:00:00.0"/>
    <s v="null"/>
    <s v="DF100229"/>
    <s v="CATEDRÁTICO DE UNIVERSIDAD"/>
    <s v="R101"/>
    <x v="4"/>
    <n v="63"/>
    <s v="BOTÁNICA"/>
  </r>
  <r>
    <x v="14"/>
    <x v="4"/>
    <n v="591"/>
    <s v="591G"/>
    <s v="GRUPO-A"/>
    <n v="16543567"/>
    <s v="Prácticas externas"/>
    <s v="GG"/>
    <s v="GRUPO GRANDE"/>
    <s v="591G"/>
    <s v="GG de Prácticas en empresa"/>
    <s v="GRUPO-A"/>
    <s v="GG de Prácticas en empresa"/>
    <s v="2S"/>
    <n v="16543567"/>
    <s v="OLARTE"/>
    <s v="MARTÍNEZ"/>
    <s v="Mª. DEL CARMEN"/>
    <s v="carolama"/>
    <s v="carmen.olarte@unirioja.es"/>
    <n v="0.2"/>
    <n v="0.2"/>
    <n v="504"/>
    <s v="PROFESOR TITULAR UNIVERSIDAD"/>
    <s v="01R"/>
    <s v="TIEMPO COMPLETO REDUCIDO"/>
    <s v="2015-09-15 00:00:00.0"/>
    <s v="null"/>
    <s v="DF100138"/>
    <s v="PROFESOR TITULAR DE ESCUELA UNIVERSITARIA"/>
    <s v="R101"/>
    <x v="4"/>
    <n v="780"/>
    <s v="TECNOLOGÍA DE ALIMENTOS"/>
  </r>
  <r>
    <x v="14"/>
    <x v="4"/>
    <n v="591"/>
    <s v="591G"/>
    <s v="GRUPO-A"/>
    <n v="25136873"/>
    <s v="Prácticas externas"/>
    <s v="GG"/>
    <s v="GRUPO GRANDE"/>
    <s v="591G"/>
    <s v="GG de Prácticas en empresa"/>
    <s v="GRUPO-A"/>
    <s v="GG de Prácticas en empresa"/>
    <s v="2S"/>
    <n v="25136873"/>
    <s v="ZARAZAGA"/>
    <s v="CHAMORRO"/>
    <s v="MIRIAM"/>
    <s v="myzaraza"/>
    <s v="myriam.zarazaga@unirioja.es"/>
    <n v="0.2"/>
    <n v="0.2"/>
    <n v="504"/>
    <s v="PROFESOR TITULAR UNIVERSIDAD"/>
    <s v="01R"/>
    <s v="TIEMPO COMPLETO REDUCIDO"/>
    <s v="2015-09-15 00:00:00.0"/>
    <s v="null"/>
    <s v="DF100142"/>
    <s v="PROFESOR TITULAR DE UNIVIERSIDADQ"/>
    <s v="R101"/>
    <x v="4"/>
    <n v="60"/>
    <s v="BIOQUÍMICA Y BIOLOGÍA MOLECULAR"/>
  </r>
  <r>
    <x v="14"/>
    <x v="4"/>
    <n v="591"/>
    <s v="591G"/>
    <s v="GRUPO-A"/>
    <n v="50301761"/>
    <s v="Prácticas externas"/>
    <s v="GG"/>
    <s v="GRUPO GRANDE"/>
    <s v="591G"/>
    <s v="GG de Prácticas en empresa"/>
    <s v="GRUPO-A"/>
    <s v="GG de Prácticas en empresa"/>
    <s v="2S"/>
    <n v="50301761"/>
    <s v="PRADO"/>
    <s v="VILLAR"/>
    <s v="EDUARDO"/>
    <s v="eduprado"/>
    <s v="eduardo.prado@unirioja.es"/>
    <n v="0.2"/>
    <n v="0.2"/>
    <n v="506"/>
    <s v="PROFESOR TITULAR DE ESCUELA UNIVERSITARI"/>
    <s v="01A"/>
    <s v="TIEMPO COMPLETO AMPLIADO"/>
    <s v="2012-09-01 00:00:00.0"/>
    <s v="null"/>
    <s v="DF3168"/>
    <s v="TITULAR DE ESCUELAS UNIVERSITARIAS"/>
    <s v="R101"/>
    <x v="4"/>
    <n v="705"/>
    <s v="PRODUCCIÓN VEGETAL"/>
  </r>
  <r>
    <x v="14"/>
    <x v="4"/>
    <n v="591"/>
    <s v="591G"/>
    <s v="GRUPO-A"/>
    <n v="71427482"/>
    <s v="Prácticas externas"/>
    <s v="GG"/>
    <s v="GRUPO GRANDE"/>
    <s v="591G"/>
    <s v="GG de Prácticas en empresa"/>
    <s v="GRUPO-A"/>
    <s v="GG de Prácticas en empresa"/>
    <s v="2S"/>
    <n v="71427482"/>
    <s v="TASCÓN"/>
    <s v="VEGAS"/>
    <s v="ALBERTO"/>
    <s v="altascon"/>
    <s v="alberto.tascon@unirioja.es"/>
    <n v="0"/>
    <n v="0"/>
    <s v="A-0504"/>
    <s v="PROFESOR TITULAR UNIVERSIDAD"/>
    <s v="C01"/>
    <s v="TIEMPO COMPLETO"/>
    <s v="2010-09-01 00:00:00.0"/>
    <s v="null"/>
    <s v="DF100264"/>
    <s v="PROFESOR TITULAR INTERINO"/>
    <s v="R101"/>
    <x v="4"/>
    <n v="500"/>
    <s v="INGENIERÍA AGROFORESTAL"/>
  </r>
  <r>
    <x v="14"/>
    <x v="4"/>
    <n v="591"/>
    <s v="591G"/>
    <s v="GRUPO-A"/>
    <n v="72779211"/>
    <s v="Prácticas externas"/>
    <s v="GG"/>
    <s v="GRUPO GRANDE"/>
    <s v="591G"/>
    <s v="GG de Prácticas en empresa"/>
    <s v="GRUPO-A"/>
    <s v="GG de Prácticas en empresa"/>
    <s v="2S"/>
    <n v="72779211"/>
    <s v="MARTÍNEZ"/>
    <s v="VILLAR"/>
    <s v="MARÍA ELENA"/>
    <s v="elmartin"/>
    <s v="elena.martinez@unirioja.es"/>
    <n v="0.2"/>
    <n v="0.2"/>
    <n v="506"/>
    <s v="PROFESOR TITULAR DE ESCUELA UNIVERSITARI"/>
    <s v="01A"/>
    <s v="TIEMPO COMPLETO AMPLIADO"/>
    <s v="2012-09-01 00:00:00.0"/>
    <s v="null"/>
    <s v="DF3167"/>
    <s v="TITULAR DE ESCUELAS UNIVERSITARIAS"/>
    <s v="R101"/>
    <x v="4"/>
    <n v="705"/>
    <s v="PRODUCCIÓN VEGETAL"/>
  </r>
  <r>
    <x v="14"/>
    <x v="4"/>
    <n v="591"/>
    <s v="591G"/>
    <s v="GRUPO-A"/>
    <n v="72781903"/>
    <s v="Prácticas externas"/>
    <s v="GG"/>
    <s v="GRUPO GRANDE"/>
    <s v="591G"/>
    <s v="GG de Prácticas en empresa"/>
    <s v="GRUPO-A"/>
    <s v="GG de Prácticas en empresa"/>
    <s v="2S"/>
    <n v="72781903"/>
    <s v="ARBIZU"/>
    <s v="MILAGRO"/>
    <s v="MARÍA JULIA"/>
    <s v="juarbizu"/>
    <s v="julia.arbizu@unirioja.es"/>
    <n v="0.3"/>
    <n v="0.3"/>
    <n v="536"/>
    <s v="PROFESOR INTERINO"/>
    <s v="C01"/>
    <s v="TIEMPO COMPLETO"/>
    <s v="2015-09-15 00:00:00.0"/>
    <s v="null"/>
    <s v="PI101012"/>
    <s v="PROFESOR CONTRATADO INTERINO"/>
    <s v="R101"/>
    <x v="4"/>
    <n v="500"/>
    <s v="INGENIERÍA AGROFORESTAL"/>
  </r>
  <r>
    <x v="14"/>
    <x v="4"/>
    <n v="592"/>
    <s v="592G"/>
    <s v="GRUPO-A"/>
    <n v="72779211"/>
    <s v="Propagación y viveros"/>
    <s v="GG"/>
    <s v="GRUPO GRANDE"/>
    <s v="592G"/>
    <s v="GG de Propagación y viveros"/>
    <s v="GRUPO-A"/>
    <s v="GG de Propagación y viveros"/>
    <s v="1S"/>
    <n v="72779211"/>
    <s v="MARTÍNEZ"/>
    <s v="VILLAR"/>
    <s v="MARÍA ELENA"/>
    <s v="elmartin"/>
    <s v="elena.martinez@unirioja.es"/>
    <n v="3"/>
    <n v="3"/>
    <n v="506"/>
    <s v="PROFESOR TITULAR DE ESCUELA UNIVERSITARI"/>
    <s v="01A"/>
    <s v="TIEMPO COMPLETO AMPLIADO"/>
    <s v="2012-09-01 00:00:00.0"/>
    <s v="null"/>
    <s v="DF3167"/>
    <s v="TITULAR DE ESCUELAS UNIVERSITARIAS"/>
    <s v="R101"/>
    <x v="4"/>
    <n v="705"/>
    <s v="PRODUCCIÓN VEGETAL"/>
  </r>
  <r>
    <x v="14"/>
    <x v="4"/>
    <n v="592"/>
    <s v="592L"/>
    <s v="GRUPO-A1"/>
    <n v="72779211"/>
    <s v="Propagación y viveros"/>
    <s v="GL"/>
    <s v="GRUPO DE LABORATORIO"/>
    <s v="592L"/>
    <s v="GL de Propagación y viveros"/>
    <s v="GRUPO-A1"/>
    <s v="GL de Propagación y viveros"/>
    <s v="1S"/>
    <n v="72779211"/>
    <s v="MARTÍNEZ"/>
    <s v="VILLAR"/>
    <s v="MARÍA ELENA"/>
    <s v="elmartin"/>
    <s v="elena.martinez@unirioja.es"/>
    <n v="1.5"/>
    <n v="1.5"/>
    <n v="506"/>
    <s v="PROFESOR TITULAR DE ESCUELA UNIVERSITARI"/>
    <s v="01A"/>
    <s v="TIEMPO COMPLETO AMPLIADO"/>
    <s v="2012-09-01 00:00:00.0"/>
    <s v="null"/>
    <s v="DF3167"/>
    <s v="TITULAR DE ESCUELAS UNIVERSITARIAS"/>
    <s v="R101"/>
    <x v="4"/>
    <n v="705"/>
    <s v="PRODUCCIÓN VEGETAL"/>
  </r>
  <r>
    <x v="13"/>
    <x v="4"/>
    <n v="593"/>
    <s v="593G"/>
    <s v="GRUPO-A"/>
    <n v="16592485"/>
    <s v="Proyectos"/>
    <s v="GG"/>
    <s v="GRUPO GRANDE"/>
    <s v="593G"/>
    <s v="GG de Proyectos"/>
    <s v="GRUPO-A"/>
    <s v="GG de Proyectos"/>
    <s v="1S"/>
    <n v="16592485"/>
    <s v="CORRAL"/>
    <s v="BOBADILLA"/>
    <s v="MARINA"/>
    <s v="macorrb"/>
    <s v="marina.corral@unirioja.es"/>
    <n v="2.4"/>
    <n v="2.4"/>
    <n v="504"/>
    <s v="PROFESOR TITULAR UNIVERSIDAD"/>
    <s v="C01"/>
    <s v="TIEMPO COMPLETO"/>
    <s v="2018-09-17 00:00:00.0"/>
    <s v="null"/>
    <s v="DF100360"/>
    <s v="PROFESOR TITULAR UNIVERSIDAD INTERINO"/>
    <s v="R110"/>
    <x v="10"/>
    <n v="720"/>
    <s v="PROYECTOS DE INGENIERÍA"/>
  </r>
  <r>
    <x v="13"/>
    <x v="4"/>
    <n v="593"/>
    <s v="593G"/>
    <s v="GRUPO-A"/>
    <n v="72779052"/>
    <s v="Proyectos"/>
    <s v="GG"/>
    <s v="GRUPO GRANDE"/>
    <s v="593G"/>
    <s v="GG de Proyectos"/>
    <s v="GRUPO-A"/>
    <s v="GG de Proyectos"/>
    <s v="1S"/>
    <n v="72779052"/>
    <s v="RUBIO"/>
    <s v="BARRAGÁN"/>
    <s v="NICOLÁS"/>
    <s v="nirubio"/>
    <s v="nicolas.rubio@unirioja.es"/>
    <n v="1.2"/>
    <n v="1.2"/>
    <n v="532"/>
    <s v="LABORAL DOCENTE-ASOCIADO"/>
    <s v="P03"/>
    <s v="TIEMPO PARCIAL (3+3 HORAS)"/>
    <s v="2018-09-18 00:00:00.0"/>
    <s v="2019-09-14 00:00:00.0"/>
    <s v="PI101382"/>
    <s v="PROFESOR ASOCIADO"/>
    <s v="R110"/>
    <x v="10"/>
    <n v="720"/>
    <s v="PROYECTOS DE INGENIERÍA"/>
  </r>
  <r>
    <x v="13"/>
    <x v="4"/>
    <n v="593"/>
    <s v="593I"/>
    <s v="GRUPO-A1"/>
    <n v="71427482"/>
    <s v="Proyectos"/>
    <s v="GI"/>
    <s v="GRUPO DE INFORMÁTICA"/>
    <s v="593I"/>
    <s v="GI de Proyectos"/>
    <s v="GRUPO-A1"/>
    <s v="GI de Proyectos"/>
    <s v="1S"/>
    <n v="71427482"/>
    <s v="TASCÓN"/>
    <s v="VEGAS"/>
    <s v="ALBERTO"/>
    <s v="altascon"/>
    <s v="alberto.tascon@unirioja.es"/>
    <n v="0.6"/>
    <n v="0.6"/>
    <s v="A-0504"/>
    <s v="PROFESOR TITULAR UNIVERSIDAD"/>
    <s v="C01"/>
    <s v="TIEMPO COMPLETO"/>
    <s v="2010-09-01 00:00:00.0"/>
    <s v="null"/>
    <s v="DF100264"/>
    <s v="PROFESOR TITULAR INTERINO"/>
    <s v="R101"/>
    <x v="4"/>
    <n v="500"/>
    <s v="INGENIERÍA AGROFORESTAL"/>
  </r>
  <r>
    <x v="13"/>
    <x v="4"/>
    <n v="593"/>
    <s v="593L"/>
    <s v="GRUPO-A1"/>
    <n v="71427482"/>
    <s v="Proyectos"/>
    <s v="GL"/>
    <s v="GRUPO DE LABORATORIO"/>
    <s v="593L"/>
    <s v="GL de Proyectos"/>
    <s v="GRUPO-A1"/>
    <s v="GL de Proyectos"/>
    <s v="1S"/>
    <n v="71427482"/>
    <s v="TASCÓN"/>
    <s v="VEGAS"/>
    <s v="ALBERTO"/>
    <s v="altascon"/>
    <s v="alberto.tascon@unirioja.es"/>
    <n v="0.6"/>
    <n v="0.6"/>
    <s v="A-0504"/>
    <s v="PROFESOR TITULAR UNIVERSIDAD"/>
    <s v="C01"/>
    <s v="TIEMPO COMPLETO"/>
    <s v="2010-09-01 00:00:00.0"/>
    <s v="null"/>
    <s v="DF100264"/>
    <s v="PROFESOR TITULAR INTERINO"/>
    <s v="R101"/>
    <x v="4"/>
    <n v="500"/>
    <s v="INGENIERÍA AGROFORESTAL"/>
  </r>
  <r>
    <x v="13"/>
    <x v="4"/>
    <n v="593"/>
    <s v="593R"/>
    <s v="GRUPO-A1"/>
    <n v="71427482"/>
    <s v="Proyectos"/>
    <s v="GR"/>
    <s v="GRUPO REDUCIDO"/>
    <s v="593R"/>
    <s v="GR de Proyectos"/>
    <s v="GRUPO-A1"/>
    <s v="GR de Proyectos"/>
    <s v="1S"/>
    <n v="71427482"/>
    <s v="TASCÓN"/>
    <s v="VEGAS"/>
    <s v="ALBERTO"/>
    <s v="altascon"/>
    <s v="alberto.tascon@unirioja.es"/>
    <n v="1.2"/>
    <n v="1.2"/>
    <s v="A-0504"/>
    <s v="PROFESOR TITULAR UNIVERSIDAD"/>
    <s v="C01"/>
    <s v="TIEMPO COMPLETO"/>
    <s v="2010-09-01 00:00:00.0"/>
    <s v="null"/>
    <s v="DF100264"/>
    <s v="PROFESOR TITULAR INTERINO"/>
    <s v="R101"/>
    <x v="4"/>
    <n v="500"/>
    <s v="INGENIERÍA AGROFORESTAL"/>
  </r>
  <r>
    <x v="14"/>
    <x v="4"/>
    <n v="593"/>
    <s v="593G"/>
    <s v="GRUPO-A"/>
    <n v="16592485"/>
    <s v="Proyectos"/>
    <s v="GG"/>
    <s v="GRUPO GRANDE"/>
    <s v="593G"/>
    <s v="GG de Proyectos"/>
    <s v="GRUPO-A"/>
    <s v="GG de Proyectos"/>
    <s v="1S"/>
    <n v="16592485"/>
    <s v="CORRAL"/>
    <s v="BOBADILLA"/>
    <s v="MARINA"/>
    <s v="macorrb"/>
    <s v="marina.corral@unirioja.es"/>
    <n v="2.4"/>
    <m/>
    <n v="504"/>
    <s v="PROFESOR TITULAR UNIVERSIDAD"/>
    <s v="C01"/>
    <s v="TIEMPO COMPLETO"/>
    <s v="2018-09-17 00:00:00.0"/>
    <s v="null"/>
    <s v="DF100360"/>
    <s v="PROFESOR TITULAR UNIVERSIDAD INTERINO"/>
    <s v="R110"/>
    <x v="10"/>
    <n v="720"/>
    <s v="PROYECTOS DE INGENIERÍA"/>
  </r>
  <r>
    <x v="14"/>
    <x v="4"/>
    <n v="593"/>
    <s v="593G"/>
    <s v="GRUPO-A"/>
    <n v="72779052"/>
    <s v="Proyectos"/>
    <s v="GG"/>
    <s v="GRUPO GRANDE"/>
    <s v="593G"/>
    <s v="GG de Proyectos"/>
    <s v="GRUPO-A"/>
    <s v="GG de Proyectos"/>
    <s v="1S"/>
    <n v="72779052"/>
    <s v="RUBIO"/>
    <s v="BARRAGÁN"/>
    <s v="NICOLÁS"/>
    <s v="nirubio"/>
    <s v="nicolas.rubio@unirioja.es"/>
    <n v="1.2"/>
    <m/>
    <n v="532"/>
    <s v="LABORAL DOCENTE-ASOCIADO"/>
    <s v="P03"/>
    <s v="TIEMPO PARCIAL (3+3 HORAS)"/>
    <s v="2018-09-18 00:00:00.0"/>
    <s v="2019-09-14 00:00:00.0"/>
    <s v="PI101382"/>
    <s v="PROFESOR ASOCIADO"/>
    <s v="R110"/>
    <x v="10"/>
    <n v="720"/>
    <s v="PROYECTOS DE INGENIERÍA"/>
  </r>
  <r>
    <x v="14"/>
    <x v="4"/>
    <n v="593"/>
    <s v="593I"/>
    <s v="GRUPO-A1"/>
    <n v="71427482"/>
    <s v="Proyectos"/>
    <s v="GI"/>
    <s v="GRUPO DE INFORMÁTICA"/>
    <s v="593I"/>
    <s v="GI de Proyectos"/>
    <s v="GRUPO-A1"/>
    <s v="GI de Proyectos"/>
    <s v="1S"/>
    <n v="71427482"/>
    <s v="TASCÓN"/>
    <s v="VEGAS"/>
    <s v="ALBERTO"/>
    <s v="altascon"/>
    <s v="alberto.tascon@unirioja.es"/>
    <n v="0.6"/>
    <m/>
    <s v="A-0504"/>
    <s v="PROFESOR TITULAR UNIVERSIDAD"/>
    <s v="C01"/>
    <s v="TIEMPO COMPLETO"/>
    <s v="2010-09-01 00:00:00.0"/>
    <s v="null"/>
    <s v="DF100264"/>
    <s v="PROFESOR TITULAR INTERINO"/>
    <s v="R101"/>
    <x v="4"/>
    <n v="500"/>
    <s v="INGENIERÍA AGROFORESTAL"/>
  </r>
  <r>
    <x v="14"/>
    <x v="4"/>
    <n v="593"/>
    <s v="593L"/>
    <s v="GRUPO-A1"/>
    <n v="71427482"/>
    <s v="Proyectos"/>
    <s v="GL"/>
    <s v="GRUPO DE LABORATORIO"/>
    <s v="593L"/>
    <s v="GL de Proyectos"/>
    <s v="GRUPO-A1"/>
    <s v="GL de Proyectos"/>
    <s v="1S"/>
    <n v="71427482"/>
    <s v="TASCÓN"/>
    <s v="VEGAS"/>
    <s v="ALBERTO"/>
    <s v="altascon"/>
    <s v="alberto.tascon@unirioja.es"/>
    <n v="0.6"/>
    <m/>
    <s v="A-0504"/>
    <s v="PROFESOR TITULAR UNIVERSIDAD"/>
    <s v="C01"/>
    <s v="TIEMPO COMPLETO"/>
    <s v="2010-09-01 00:00:00.0"/>
    <s v="null"/>
    <s v="DF100264"/>
    <s v="PROFESOR TITULAR INTERINO"/>
    <s v="R101"/>
    <x v="4"/>
    <n v="500"/>
    <s v="INGENIERÍA AGROFORESTAL"/>
  </r>
  <r>
    <x v="14"/>
    <x v="4"/>
    <n v="593"/>
    <s v="593R"/>
    <s v="GRUPO-A1"/>
    <n v="71427482"/>
    <s v="Proyectos"/>
    <s v="GR"/>
    <s v="GRUPO REDUCIDO"/>
    <s v="593R"/>
    <s v="GR de Proyectos"/>
    <s v="GRUPO-A1"/>
    <s v="GR de Proyectos"/>
    <s v="1S"/>
    <n v="71427482"/>
    <s v="TASCÓN"/>
    <s v="VEGAS"/>
    <s v="ALBERTO"/>
    <s v="altascon"/>
    <s v="alberto.tascon@unirioja.es"/>
    <n v="1.2"/>
    <m/>
    <s v="A-0504"/>
    <s v="PROFESOR TITULAR UNIVERSIDAD"/>
    <s v="C01"/>
    <s v="TIEMPO COMPLETO"/>
    <s v="2010-09-01 00:00:00.0"/>
    <s v="null"/>
    <s v="DF100264"/>
    <s v="PROFESOR TITULAR INTERINO"/>
    <s v="R101"/>
    <x v="4"/>
    <n v="500"/>
    <s v="INGENIERÍA AGROFORESTAL"/>
  </r>
  <r>
    <x v="14"/>
    <x v="4"/>
    <n v="594"/>
    <s v="594G"/>
    <s v="GRUPO-A"/>
    <n v="9740221"/>
    <s v="Sistemas de calidad y Seguridad laboral"/>
    <s v="GG"/>
    <s v="GRUPO GRANDE"/>
    <s v="594G"/>
    <s v="GG de Sistemas de calidad y Seguridad laboral"/>
    <s v="GRUPO-A"/>
    <s v="GG de Sistemas de calidad y Seguridad laboral"/>
    <s v="1S"/>
    <n v="9740221"/>
    <s v="GONZÁLEZ"/>
    <s v="FANDOS"/>
    <s v="MARÍA ELENA"/>
    <s v="elengonz"/>
    <s v="elena.gonzalez@unirioja.es"/>
    <n v="0.5"/>
    <n v="0.5"/>
    <n v="500"/>
    <s v="CATEDRATICO DE UNIVERSIDAD"/>
    <s v="01R"/>
    <s v="TIEMPO COMPLETO REDUCIDO"/>
    <s v="2016-09-15 00:00:00.0"/>
    <s v="null"/>
    <s v="DF100230"/>
    <s v="CATEDRÁTICO DE UNIVERSIDAD"/>
    <s v="R101"/>
    <x v="4"/>
    <n v="780"/>
    <s v="TECNOLOGÍA DE ALIMENTOS"/>
  </r>
  <r>
    <x v="14"/>
    <x v="4"/>
    <n v="594"/>
    <s v="594G"/>
    <s v="GRUPO-A"/>
    <n v="16580683"/>
    <s v="Sistemas de calidad y Seguridad laboral"/>
    <s v="GG"/>
    <s v="GRUPO GRANDE"/>
    <s v="594G"/>
    <s v="GG de Sistemas de calidad y Seguridad laboral"/>
    <s v="GRUPO-A"/>
    <s v="GG de Sistemas de calidad y Seguridad laboral"/>
    <s v="1S"/>
    <n v="16580683"/>
    <s v="LÓPEZ"/>
    <s v="ALFARO"/>
    <s v="ISABEL"/>
    <s v="islopez"/>
    <s v="isabel.lopez@unirioja.es"/>
    <n v="2.1"/>
    <n v="2.1"/>
    <n v="536"/>
    <s v="PROFESOR INTERINO"/>
    <s v="C01"/>
    <s v="TIEMPO COMPLETO"/>
    <s v="2015-09-15 00:00:00.0"/>
    <s v="null"/>
    <s v="PI101014"/>
    <s v="PROFESOR CONTRATADO INTERINO"/>
    <s v="R101"/>
    <x v="4"/>
    <n v="780"/>
    <s v="TECNOLOGÍA DE ALIMENTOS"/>
  </r>
  <r>
    <x v="14"/>
    <x v="4"/>
    <n v="594"/>
    <s v="594G"/>
    <s v="GRUPO-A"/>
    <n v="71458565"/>
    <s v="Sistemas de calidad y Seguridad laboral"/>
    <s v="GG"/>
    <s v="GRUPO GRANDE"/>
    <s v="594G"/>
    <s v="GG de Sistemas de calidad y Seguridad laboral"/>
    <s v="GRUPO-A"/>
    <s v="GG de Sistemas de calidad y Seguridad laboral"/>
    <s v="1S"/>
    <n v="71458565"/>
    <s v="GARCÍA"/>
    <s v="GONZÁLEZ"/>
    <s v="JULIA"/>
    <s v="jugarcgo"/>
    <s v="julia.garciag@unirioja.es"/>
    <n v="1"/>
    <n v="1"/>
    <n v="7081"/>
    <s v="AYUDANTE (DOCTOR)"/>
    <s v="C01"/>
    <s v="TIEMPO COMPLETO"/>
    <s v="2018-09-17 00:00:00.0"/>
    <s v="2019-02-03 00:00:00.0"/>
    <s v="PI101346"/>
    <s v="PROFESOR AYUDANTE DOCTOR"/>
    <s v="R101"/>
    <x v="4"/>
    <n v="500"/>
    <s v="INGENIERÍA AGROFORESTAL"/>
  </r>
  <r>
    <x v="14"/>
    <x v="4"/>
    <n v="594"/>
    <s v="594L"/>
    <s v="GRUPO-A1"/>
    <n v="16580683"/>
    <s v="Sistemas de calidad y Seguridad laboral"/>
    <s v="GL"/>
    <s v="GRUPO DE LABORATORIO"/>
    <s v="594L"/>
    <s v="GL de Sistemas de calidad y Seguridad laboral"/>
    <s v="GRUPO-A1"/>
    <s v="GL de Sistemas de calidad y Seguridad laboral"/>
    <s v="1S"/>
    <n v="16580683"/>
    <s v="LÓPEZ"/>
    <s v="ALFARO"/>
    <s v="ISABEL"/>
    <s v="islopez"/>
    <s v="isabel.lopez@unirioja.es"/>
    <n v="0.7"/>
    <n v="0.7"/>
    <n v="536"/>
    <s v="PROFESOR INTERINO"/>
    <s v="C01"/>
    <s v="TIEMPO COMPLETO"/>
    <s v="2015-09-15 00:00:00.0"/>
    <s v="null"/>
    <s v="PI101014"/>
    <s v="PROFESOR CONTRATADO INTERINO"/>
    <s v="R101"/>
    <x v="4"/>
    <n v="780"/>
    <s v="TECNOLOGÍA DE ALIMENTOS"/>
  </r>
  <r>
    <x v="14"/>
    <x v="4"/>
    <n v="594"/>
    <s v="594L"/>
    <s v="GRUPO-A1"/>
    <n v="71458565"/>
    <s v="Sistemas de calidad y Seguridad laboral"/>
    <s v="GL"/>
    <s v="GRUPO DE LABORATORIO"/>
    <s v="594L"/>
    <s v="GL de Sistemas de calidad y Seguridad laboral"/>
    <s v="GRUPO-A1"/>
    <s v="GL de Sistemas de calidad y Seguridad laboral"/>
    <s v="1S"/>
    <n v="71458565"/>
    <s v="GARCÍA"/>
    <s v="GONZÁLEZ"/>
    <s v="JULIA"/>
    <s v="jugarcgo"/>
    <s v="julia.garciag@unirioja.es"/>
    <n v="0.5"/>
    <n v="0.5"/>
    <n v="7081"/>
    <s v="AYUDANTE (DOCTOR)"/>
    <s v="C01"/>
    <s v="TIEMPO COMPLETO"/>
    <s v="2018-09-17 00:00:00.0"/>
    <s v="2019-02-03 00:00:00.0"/>
    <s v="PI101346"/>
    <s v="PROFESOR AYUDANTE DOCTOR"/>
    <s v="R101"/>
    <x v="4"/>
    <n v="500"/>
    <s v="INGENIERÍA AGROFORESTAL"/>
  </r>
  <r>
    <x v="14"/>
    <x v="4"/>
    <n v="594"/>
    <s v="594R"/>
    <s v="GRUPO-A1"/>
    <n v="16580683"/>
    <s v="Sistemas de calidad y Seguridad laboral"/>
    <s v="GR"/>
    <s v="GRUPO REDUCIDO"/>
    <s v="594R"/>
    <s v="GR de Sistemas de calidad y Seguridad laboral"/>
    <s v="GRUPO-A1"/>
    <s v="GR de Sistemas de calidad y Seguridad laboral"/>
    <s v="1S"/>
    <n v="16580683"/>
    <s v="LÓPEZ"/>
    <s v="ALFARO"/>
    <s v="ISABEL"/>
    <s v="islopez"/>
    <s v="isabel.lopez@unirioja.es"/>
    <n v="1.2"/>
    <n v="1.2"/>
    <n v="536"/>
    <s v="PROFESOR INTERINO"/>
    <s v="C01"/>
    <s v="TIEMPO COMPLETO"/>
    <s v="2015-09-15 00:00:00.0"/>
    <s v="null"/>
    <s v="PI101014"/>
    <s v="PROFESOR CONTRATADO INTERINO"/>
    <s v="R101"/>
    <x v="4"/>
    <n v="780"/>
    <s v="TECNOLOGÍA DE ALIMENTOS"/>
  </r>
  <r>
    <x v="14"/>
    <x v="4"/>
    <n v="595"/>
    <s v="595G"/>
    <s v="GRUPO-A"/>
    <n v="16543567"/>
    <s v="Tecnologías de la conservación"/>
    <s v="GG"/>
    <s v="GRUPO GRANDE"/>
    <s v="595G"/>
    <s v="GG de Tecnologías de la conservación"/>
    <s v="GRUPO-A"/>
    <s v="GG de Tecnologías de la conservación"/>
    <s v="2S"/>
    <n v="16543567"/>
    <s v="OLARTE"/>
    <s v="MARTÍNEZ"/>
    <s v="Mª. DEL CARMEN"/>
    <s v="carolama"/>
    <s v="carmen.olarte@unirioja.es"/>
    <n v="2.8"/>
    <n v="2.8"/>
    <n v="504"/>
    <s v="PROFESOR TITULAR UNIVERSIDAD"/>
    <s v="01R"/>
    <s v="TIEMPO COMPLETO REDUCIDO"/>
    <s v="2015-09-15 00:00:00.0"/>
    <s v="null"/>
    <s v="DF100138"/>
    <s v="PROFESOR TITULAR DE ESCUELA UNIVERSITARIA"/>
    <s v="R101"/>
    <x v="4"/>
    <n v="780"/>
    <s v="TECNOLOGÍA DE ALIMENTOS"/>
  </r>
  <r>
    <x v="14"/>
    <x v="4"/>
    <n v="595"/>
    <s v="595G"/>
    <s v="GRUPO-A"/>
    <n v="16587685"/>
    <s v="Tecnologías de la conservación"/>
    <s v="GG"/>
    <s v="GRUPO GRANDE"/>
    <s v="595G"/>
    <s v="GG de Tecnologías de la conservación"/>
    <s v="GRUPO-A"/>
    <s v="GG de Tecnologías de la conservación"/>
    <s v="2S"/>
    <n v="16587685"/>
    <s v="DÍAZ"/>
    <s v="DEL RÍO"/>
    <s v="Mª DE LAS MERCEDES"/>
    <s v="m-diaz-d"/>
    <s v="mercedes.diaz@unirioja.es"/>
    <n v="0.9"/>
    <n v="0.9"/>
    <n v="532"/>
    <s v="LABORAL DOCENTE-ASOCIADO"/>
    <s v="P06"/>
    <s v="TIEMPO PARCIAL (6+6 HORAS)"/>
    <s v="2016-09-15 00:00:00.0"/>
    <s v="2019-09-14 00:00:00.0"/>
    <s v="PI101098"/>
    <s v="PROFESOR ASOCIADO"/>
    <s v="R101"/>
    <x v="4"/>
    <n v="780"/>
    <s v="TECNOLOGÍA DE ALIMENTOS"/>
  </r>
  <r>
    <x v="14"/>
    <x v="4"/>
    <n v="595"/>
    <s v="595L"/>
    <s v="GRUPO-A1"/>
    <n v="16543567"/>
    <s v="Tecnologías de la conservación"/>
    <s v="GL"/>
    <s v="GRUPO DE LABORATORIO"/>
    <s v="595L"/>
    <s v="GL de Tecnologías de la conservación"/>
    <s v="GRUPO-A1"/>
    <s v="GL de Tecnologías de la conservación"/>
    <s v="2S"/>
    <n v="16543567"/>
    <s v="OLARTE"/>
    <s v="MARTÍNEZ"/>
    <s v="Mª. DEL CARMEN"/>
    <s v="carolama"/>
    <s v="carmen.olarte@unirioja.es"/>
    <n v="1.5"/>
    <n v="1.5"/>
    <n v="504"/>
    <s v="PROFESOR TITULAR UNIVERSIDAD"/>
    <s v="01R"/>
    <s v="TIEMPO COMPLETO REDUCIDO"/>
    <s v="2015-09-15 00:00:00.0"/>
    <s v="null"/>
    <s v="DF100138"/>
    <s v="PROFESOR TITULAR DE ESCUELA UNIVERSITARIA"/>
    <s v="R101"/>
    <x v="4"/>
    <n v="780"/>
    <s v="TECNOLOGÍA DE ALIMENTOS"/>
  </r>
  <r>
    <x v="14"/>
    <x v="4"/>
    <n v="595"/>
    <s v="595R"/>
    <s v="GRUPO-A1"/>
    <n v="16543567"/>
    <s v="Tecnologías de la conservación"/>
    <s v="GR"/>
    <s v="GRUPO REDUCIDO"/>
    <s v="595R"/>
    <s v="GR de Tecnologías de la conservación"/>
    <s v="GRUPO-A1"/>
    <s v="GR de Tecnologías de la conservación"/>
    <s v="2S"/>
    <n v="16543567"/>
    <s v="OLARTE"/>
    <s v="MARTÍNEZ"/>
    <s v="Mª. DEL CARMEN"/>
    <s v="carolama"/>
    <s v="carmen.olarte@unirioja.es"/>
    <n v="0.5"/>
    <n v="0.5"/>
    <n v="504"/>
    <s v="PROFESOR TITULAR UNIVERSIDAD"/>
    <s v="01R"/>
    <s v="TIEMPO COMPLETO REDUCIDO"/>
    <s v="2015-09-15 00:00:00.0"/>
    <s v="null"/>
    <s v="DF100138"/>
    <s v="PROFESOR TITULAR DE ESCUELA UNIVERSITARIA"/>
    <s v="R101"/>
    <x v="4"/>
    <n v="780"/>
    <s v="TECNOLOGÍA DE ALIMENTOS"/>
  </r>
  <r>
    <x v="14"/>
    <x v="4"/>
    <n v="595"/>
    <s v="595R"/>
    <s v="GRUPO-A1"/>
    <n v="16587685"/>
    <s v="Tecnologías de la conservación"/>
    <s v="GR"/>
    <s v="GRUPO REDUCIDO"/>
    <s v="595R"/>
    <s v="GR de Tecnologías de la conservación"/>
    <s v="GRUPO-A1"/>
    <s v="GR de Tecnologías de la conservación"/>
    <s v="2S"/>
    <n v="16587685"/>
    <s v="DÍAZ"/>
    <s v="DEL RÍO"/>
    <s v="Mª DE LAS MERCEDES"/>
    <s v="m-diaz-d"/>
    <s v="mercedes.diaz@unirioja.es"/>
    <n v="0.3"/>
    <n v="0.3"/>
    <n v="532"/>
    <s v="LABORAL DOCENTE-ASOCIADO"/>
    <s v="P06"/>
    <s v="TIEMPO PARCIAL (6+6 HORAS)"/>
    <s v="2016-09-15 00:00:00.0"/>
    <s v="2019-09-14 00:00:00.0"/>
    <s v="PI101098"/>
    <s v="PROFESOR ASOCIADO"/>
    <s v="R101"/>
    <x v="4"/>
    <n v="780"/>
    <s v="TECNOLOGÍA DE ALIMENTOS"/>
  </r>
  <r>
    <x v="16"/>
    <x v="5"/>
    <n v="596"/>
    <s v="596G"/>
    <s v="GRUPO-A"/>
    <n v="16564276"/>
    <s v="Cálculo, diseño y ensayo de máquinas"/>
    <s v="GG"/>
    <s v="GRUPO GRANDE"/>
    <s v="596G"/>
    <s v="GG de Cálculo, diseño y ensayo de máquinas"/>
    <s v="GRUPO-A"/>
    <s v="GG de Cálculo, diseño y ensayo de máquinas"/>
    <s v="1S"/>
    <n v="16564276"/>
    <s v="GÓMEZ"/>
    <s v="CRISTÓBAL"/>
    <s v="JOSÉ ANTONIO"/>
    <s v="jggomez"/>
    <s v="jose-antonio.gomez@unirioja.es"/>
    <n v="3.2"/>
    <n v="3.2"/>
    <n v="533"/>
    <s v="COLABORADOR-TIPO 2 (Doctor)"/>
    <s v="C01"/>
    <s v="TIEMPO COMPLETO"/>
    <s v="2006-10-01 00:00:00.0"/>
    <s v="null"/>
    <s v="LD100577"/>
    <s v="COLABORADOR TIPO 2"/>
    <s v="R110"/>
    <x v="10"/>
    <n v="545"/>
    <s v="INGENIERÍA MECÁNICA"/>
  </r>
  <r>
    <x v="16"/>
    <x v="5"/>
    <n v="596"/>
    <s v="596I"/>
    <s v="GRUPO-A1"/>
    <n v="78743818"/>
    <s v="Cálculo, diseño y ensayo de máquinas"/>
    <s v="GI"/>
    <s v="GRUPO DE INFORMÁTICA"/>
    <s v="596I"/>
    <s v="GI de Cálculo, diseño y ensayo de máquinas"/>
    <s v="GRUPO-A1"/>
    <s v="GI de Cálculo, diseño y ensayo de máquinas"/>
    <s v="1S"/>
    <n v="78743818"/>
    <s v="LOSTADO"/>
    <s v="LORZA"/>
    <s v="RUBÉN"/>
    <s v="rulostad"/>
    <s v="ruben.lostado@unirioja.es"/>
    <n v="0.4"/>
    <n v="0.4"/>
    <n v="504"/>
    <s v="PROFESOR TITULAR UNIVERSIDAD"/>
    <s v="C01"/>
    <s v="TIEMPO COMPLETO"/>
    <s v="2011-09-01 00:00:00.0"/>
    <s v="null"/>
    <s v="DF100304"/>
    <s v="PROFESOR TITULAR DE UNIVERSIDAD"/>
    <s v="R110"/>
    <x v="10"/>
    <n v="545"/>
    <s v="INGENIERÍA MECÁNICA"/>
  </r>
  <r>
    <x v="16"/>
    <x v="5"/>
    <n v="596"/>
    <s v="596I"/>
    <s v="GRUPO-A2"/>
    <n v="78743818"/>
    <s v="Cálculo, diseño y ensayo de máquinas"/>
    <s v="GI"/>
    <s v="GRUPO DE INFORMÁTICA"/>
    <s v="596I"/>
    <s v="GI de Cálculo, diseño y ensayo de máquinas"/>
    <s v="GRUPO-A2"/>
    <s v="GI de Cálculo, diseño y ensayo de máquinas"/>
    <s v="1S"/>
    <n v="78743818"/>
    <s v="LOSTADO"/>
    <s v="LORZA"/>
    <s v="RUBÉN"/>
    <s v="rulostad"/>
    <s v="ruben.lostado@unirioja.es"/>
    <n v="0.4"/>
    <n v="0.4"/>
    <n v="504"/>
    <s v="PROFESOR TITULAR UNIVERSIDAD"/>
    <s v="C01"/>
    <s v="TIEMPO COMPLETO"/>
    <s v="2011-09-01 00:00:00.0"/>
    <s v="null"/>
    <s v="DF100304"/>
    <s v="PROFESOR TITULAR DE UNIVERSIDAD"/>
    <s v="R110"/>
    <x v="10"/>
    <n v="545"/>
    <s v="INGENIERÍA MECÁNICA"/>
  </r>
  <r>
    <x v="16"/>
    <x v="5"/>
    <n v="596"/>
    <s v="596I"/>
    <s v="GRUPO-A3"/>
    <n v="78743818"/>
    <s v="Cálculo, diseño y ensayo de máquinas"/>
    <s v="GI"/>
    <s v="GRUPO DE INFORMÁTICA"/>
    <s v="596I"/>
    <s v="GI de Cálculo, diseño y ensayo de máquinas"/>
    <s v="GRUPO-A3"/>
    <s v="GI de Cálculo, diseño y ensayo de máquinas"/>
    <s v="1S"/>
    <n v="78743818"/>
    <s v="LOSTADO"/>
    <s v="LORZA"/>
    <s v="RUBÉN"/>
    <s v="rulostad"/>
    <s v="ruben.lostado@unirioja.es"/>
    <n v="0.4"/>
    <n v="0.4"/>
    <n v="504"/>
    <s v="PROFESOR TITULAR UNIVERSIDAD"/>
    <s v="C01"/>
    <s v="TIEMPO COMPLETO"/>
    <s v="2011-09-01 00:00:00.0"/>
    <s v="null"/>
    <s v="DF100304"/>
    <s v="PROFESOR TITULAR DE UNIVERSIDAD"/>
    <s v="R110"/>
    <x v="10"/>
    <n v="545"/>
    <s v="INGENIERÍA MECÁNICA"/>
  </r>
  <r>
    <x v="16"/>
    <x v="5"/>
    <n v="596"/>
    <s v="596L"/>
    <s v="GRUPO-A1"/>
    <n v="78743818"/>
    <s v="Cálculo, diseño y ensayo de máquinas"/>
    <s v="GL"/>
    <s v="GRUPO DE LABORATORIO"/>
    <s v="596L"/>
    <s v="GL de Cálculo, diseño y ensayo de máquinas"/>
    <s v="GRUPO-A1"/>
    <s v="GL de Cálculo, diseño y ensayo de máquinas"/>
    <s v="1S"/>
    <n v="78743818"/>
    <s v="LOSTADO"/>
    <s v="LORZA"/>
    <s v="RUBÉN"/>
    <s v="rulostad"/>
    <s v="ruben.lostado@unirioja.es"/>
    <n v="1"/>
    <n v="1"/>
    <n v="504"/>
    <s v="PROFESOR TITULAR UNIVERSIDAD"/>
    <s v="C01"/>
    <s v="TIEMPO COMPLETO"/>
    <s v="2011-09-01 00:00:00.0"/>
    <s v="null"/>
    <s v="DF100304"/>
    <s v="PROFESOR TITULAR DE UNIVERSIDAD"/>
    <s v="R110"/>
    <x v="10"/>
    <n v="545"/>
    <s v="INGENIERÍA MECÁNICA"/>
  </r>
  <r>
    <x v="16"/>
    <x v="5"/>
    <n v="596"/>
    <s v="596L"/>
    <s v="GRUPO-A2"/>
    <n v="78743818"/>
    <s v="Cálculo, diseño y ensayo de máquinas"/>
    <s v="GL"/>
    <s v="GRUPO DE LABORATORIO"/>
    <s v="596L"/>
    <s v="GL de Cálculo, diseño y ensayo de máquinas"/>
    <s v="GRUPO-A2"/>
    <s v="GL de Cálculo, diseño y ensayo de máquinas"/>
    <s v="1S"/>
    <n v="78743818"/>
    <s v="LOSTADO"/>
    <s v="LORZA"/>
    <s v="RUBÉN"/>
    <s v="rulostad"/>
    <s v="ruben.lostado@unirioja.es"/>
    <n v="1"/>
    <n v="1"/>
    <n v="504"/>
    <s v="PROFESOR TITULAR UNIVERSIDAD"/>
    <s v="C01"/>
    <s v="TIEMPO COMPLETO"/>
    <s v="2011-09-01 00:00:00.0"/>
    <s v="null"/>
    <s v="DF100304"/>
    <s v="PROFESOR TITULAR DE UNIVERSIDAD"/>
    <s v="R110"/>
    <x v="10"/>
    <n v="545"/>
    <s v="INGENIERÍA MECÁNICA"/>
  </r>
  <r>
    <x v="16"/>
    <x v="5"/>
    <n v="596"/>
    <s v="596L"/>
    <s v="GRUPO-A3"/>
    <n v="78743818"/>
    <s v="Cálculo, diseño y ensayo de máquinas"/>
    <s v="GL"/>
    <s v="GRUPO DE LABORATORIO"/>
    <s v="596L"/>
    <s v="GL de Cálculo, diseño y ensayo de máquinas"/>
    <s v="GRUPO-A3"/>
    <s v="GL de Cálculo, diseño y ensayo de máquinas"/>
    <s v="1S"/>
    <n v="78743818"/>
    <s v="LOSTADO"/>
    <s v="LORZA"/>
    <s v="RUBÉN"/>
    <s v="rulostad"/>
    <s v="ruben.lostado@unirioja.es"/>
    <n v="1"/>
    <n v="1"/>
    <n v="504"/>
    <s v="PROFESOR TITULAR UNIVERSIDAD"/>
    <s v="C01"/>
    <s v="TIEMPO COMPLETO"/>
    <s v="2011-09-01 00:00:00.0"/>
    <s v="null"/>
    <s v="DF100304"/>
    <s v="PROFESOR TITULAR DE UNIVERSIDAD"/>
    <s v="R110"/>
    <x v="10"/>
    <n v="545"/>
    <s v="INGENIERÍA MECÁNICA"/>
  </r>
  <r>
    <x v="16"/>
    <x v="5"/>
    <n v="596"/>
    <s v="596R"/>
    <s v="GRUPO-A1"/>
    <n v="16564276"/>
    <s v="Cálculo, diseño y ensayo de máquinas"/>
    <s v="GR"/>
    <s v="GRUPO REDUCIDO"/>
    <s v="596R"/>
    <s v="GR de Cálculo, diseño y ensayo de máquinas"/>
    <s v="GRUPO-A1"/>
    <s v="GR de Cálculo, diseño y ensayo de máquinas"/>
    <s v="1S"/>
    <n v="16564276"/>
    <s v="GÓMEZ"/>
    <s v="CRISTÓBAL"/>
    <s v="JOSÉ ANTONIO"/>
    <s v="jggomez"/>
    <s v="jose-antonio.gomez@unirioja.es"/>
    <n v="1.4"/>
    <n v="1.4"/>
    <n v="533"/>
    <s v="COLABORADOR-TIPO 2 (Doctor)"/>
    <s v="C01"/>
    <s v="TIEMPO COMPLETO"/>
    <s v="2006-10-01 00:00:00.0"/>
    <s v="null"/>
    <s v="LD100577"/>
    <s v="COLABORADOR TIPO 2"/>
    <s v="R110"/>
    <x v="10"/>
    <n v="545"/>
    <s v="INGENIERÍA MECÁNICA"/>
  </r>
  <r>
    <x v="16"/>
    <x v="5"/>
    <n v="596"/>
    <s v="596R"/>
    <s v="GRUPO-A2"/>
    <n v="16564276"/>
    <s v="Cálculo, diseño y ensayo de máquinas"/>
    <s v="GR"/>
    <s v="GRUPO REDUCIDO"/>
    <s v="596R"/>
    <s v="GR de Cálculo, diseño y ensayo de máquinas"/>
    <s v="GRUPO-A2"/>
    <s v="GR de Cálculo, diseño y ensayo de máquinas"/>
    <s v="1S"/>
    <n v="16564276"/>
    <s v="GÓMEZ"/>
    <s v="CRISTÓBAL"/>
    <s v="JOSÉ ANTONIO"/>
    <s v="jggomez"/>
    <s v="jose-antonio.gomez@unirioja.es"/>
    <n v="1.4"/>
    <n v="1.4"/>
    <n v="533"/>
    <s v="COLABORADOR-TIPO 2 (Doctor)"/>
    <s v="C01"/>
    <s v="TIEMPO COMPLETO"/>
    <s v="2006-10-01 00:00:00.0"/>
    <s v="null"/>
    <s v="LD100577"/>
    <s v="COLABORADOR TIPO 2"/>
    <s v="R110"/>
    <x v="10"/>
    <n v="545"/>
    <s v="INGENIERÍA MECÁNICA"/>
  </r>
  <r>
    <x v="16"/>
    <x v="5"/>
    <n v="596"/>
    <s v="596R"/>
    <s v="GRUPO-A3"/>
    <n v="16564276"/>
    <s v="Cálculo, diseño y ensayo de máquinas"/>
    <s v="GR"/>
    <s v="GRUPO REDUCIDO"/>
    <s v="596R"/>
    <s v="GR de Cálculo, diseño y ensayo de máquinas"/>
    <s v="GRUPO-A3"/>
    <s v="GR de Cálculo, diseño y ensayo de máquinas"/>
    <s v="1S"/>
    <n v="16564276"/>
    <s v="GÓMEZ"/>
    <s v="CRISTÓBAL"/>
    <s v="JOSÉ ANTONIO"/>
    <s v="jggomez"/>
    <s v="jose-antonio.gomez@unirioja.es"/>
    <n v="1.4"/>
    <n v="1.4"/>
    <n v="533"/>
    <s v="COLABORADOR-TIPO 2 (Doctor)"/>
    <s v="C01"/>
    <s v="TIEMPO COMPLETO"/>
    <s v="2006-10-01 00:00:00.0"/>
    <s v="null"/>
    <s v="LD100577"/>
    <s v="COLABORADOR TIPO 2"/>
    <s v="R110"/>
    <x v="10"/>
    <n v="545"/>
    <s v="INGENIERÍA MECÁNICA"/>
  </r>
  <r>
    <x v="16"/>
    <x v="5"/>
    <n v="597"/>
    <s v="597G"/>
    <s v="GRUPO-A"/>
    <n v="16561901"/>
    <s v="Elasticidad y resistencia de materiales"/>
    <s v="GG"/>
    <s v="GRUPO GRANDE"/>
    <s v="597G"/>
    <s v="GG de Elasticidad y resistencia de materiales"/>
    <s v="GRUPO-A"/>
    <s v="GG de Elasticidad y resistencia de materiales"/>
    <s v="1S"/>
    <n v="16561901"/>
    <s v="FRAILE"/>
    <s v="GARCÍA"/>
    <s v="ESTEBAN"/>
    <s v="esfraile"/>
    <s v="esteban.fraile@unirioja.es"/>
    <n v="3.2"/>
    <n v="3.2"/>
    <n v="536"/>
    <s v="PROFESOR INTERINO"/>
    <s v="C01"/>
    <s v="TIEMPO COMPLETO"/>
    <s v="2012-09-01 00:00:00.0"/>
    <s v="null"/>
    <s v="PI100871"/>
    <s v="PROFESOR CONTRATADO INTERINO"/>
    <s v="R110"/>
    <x v="10"/>
    <n v="605"/>
    <s v="MECÁNICA DE MEDIOS CONTINUOS Y TEORÍA DE ESTRUCTUR"/>
  </r>
  <r>
    <x v="16"/>
    <x v="5"/>
    <n v="597"/>
    <s v="597R"/>
    <s v="GRUPO-A1"/>
    <n v="16538994"/>
    <s v="Elasticidad y resistencia de materiales"/>
    <s v="GR"/>
    <s v="GRUPO REDUCIDO"/>
    <s v="597R"/>
    <s v="GR de Elasticidad y resistencia de materiales"/>
    <s v="GRUPO-A1"/>
    <s v="GR de Elasticidad y resistencia de materiales"/>
    <s v="1S"/>
    <n v="16538994"/>
    <s v="MARTÍNEZ DE PISÓN"/>
    <s v="ASCACÍBAR"/>
    <s v="EDUARDO"/>
    <s v="edmartin"/>
    <s v="eduardo.mtnezdepison@unirioja.es"/>
    <n v="2.8"/>
    <n v="2.8"/>
    <n v="504"/>
    <s v="PROFESOR TITULAR UNIVERSIDAD"/>
    <s v="C01"/>
    <s v="TIEMPO COMPLETO"/>
    <s v="2014-09-15 00:00:00.0"/>
    <s v="null"/>
    <s v="DF100069"/>
    <s v="TITULAR DE UNIVERSIDAD"/>
    <s v="R110"/>
    <x v="10"/>
    <n v="605"/>
    <s v="MECÁNICA DE MEDIOS CONTINUOS Y TEORÍA DE ESTRUCTUR"/>
  </r>
  <r>
    <x v="16"/>
    <x v="5"/>
    <n v="597"/>
    <s v="597R"/>
    <s v="GRUPO-A2"/>
    <n v="16538994"/>
    <s v="Elasticidad y resistencia de materiales"/>
    <s v="GR"/>
    <s v="GRUPO REDUCIDO"/>
    <s v="597R"/>
    <s v="GR de Elasticidad y resistencia de materiales"/>
    <s v="GRUPO-A2"/>
    <s v="GR de Elasticidad y resistencia de materiales"/>
    <s v="1S"/>
    <n v="16538994"/>
    <s v="MARTÍNEZ DE PISÓN"/>
    <s v="ASCACÍBAR"/>
    <s v="EDUARDO"/>
    <s v="edmartin"/>
    <s v="eduardo.mtnezdepison@unirioja.es"/>
    <n v="2.8"/>
    <n v="2.8"/>
    <n v="504"/>
    <s v="PROFESOR TITULAR UNIVERSIDAD"/>
    <s v="C01"/>
    <s v="TIEMPO COMPLETO"/>
    <s v="2014-09-15 00:00:00.0"/>
    <s v="null"/>
    <s v="DF100069"/>
    <s v="TITULAR DE UNIVERSIDAD"/>
    <s v="R110"/>
    <x v="10"/>
    <n v="605"/>
    <s v="MECÁNICA DE MEDIOS CONTINUOS Y TEORÍA DE ESTRUCTUR"/>
  </r>
  <r>
    <x v="16"/>
    <x v="5"/>
    <n v="598"/>
    <s v="598G"/>
    <s v="GRUPO-A"/>
    <n v="815254"/>
    <s v="Ingeniería de materiales"/>
    <s v="GG"/>
    <s v="GRUPO GRANDE"/>
    <s v="598G"/>
    <s v="GG de Ingeniería de materiales"/>
    <s v="GRUPO-A"/>
    <s v="GG de Ingeniería de materiales"/>
    <s v="1S"/>
    <n v="815254"/>
    <s v="MARTÍNEZ"/>
    <s v="CALVO"/>
    <s v="MARÍA ÁNGELES"/>
    <s v="anmartin"/>
    <s v="marian.martinez@unirioja.es"/>
    <n v="3.2"/>
    <n v="3.2"/>
    <n v="506"/>
    <s v="PROFESOR TITULAR DE ESCUELA UNIVERSITARI"/>
    <s v="01A"/>
    <s v="TIEMPO COMPLETO AMPLIADO"/>
    <s v="2012-09-01 00:00:00.0"/>
    <s v="null"/>
    <s v="DF31868"/>
    <s v="TITULAR DE ESCUELAS UNIVERSITARIAS"/>
    <s v="R110"/>
    <x v="10"/>
    <n v="65"/>
    <s v="CIENCIA DE LOS MATERIALES E INGENIERÍA METALÚRGICA"/>
  </r>
  <r>
    <x v="16"/>
    <x v="5"/>
    <n v="598"/>
    <s v="598L"/>
    <s v="GRUPO-A1"/>
    <n v="815254"/>
    <s v="Ingeniería de materiales"/>
    <s v="GL"/>
    <s v="GRUPO DE LABORATORIO"/>
    <s v="598L"/>
    <s v="GL de Ingeniería de materiales"/>
    <s v="GRUPO-A1"/>
    <s v="GL de Ingeniería de materiales"/>
    <s v="1S"/>
    <n v="815254"/>
    <s v="MARTÍNEZ"/>
    <s v="CALVO"/>
    <s v="MARÍA ÁNGELES"/>
    <s v="anmartin"/>
    <s v="marian.martinez@unirioja.es"/>
    <n v="2.8"/>
    <n v="2.8"/>
    <n v="506"/>
    <s v="PROFESOR TITULAR DE ESCUELA UNIVERSITARI"/>
    <s v="01A"/>
    <s v="TIEMPO COMPLETO AMPLIADO"/>
    <s v="2012-09-01 00:00:00.0"/>
    <s v="null"/>
    <s v="DF31868"/>
    <s v="TITULAR DE ESCUELAS UNIVERSITARIAS"/>
    <s v="R110"/>
    <x v="10"/>
    <n v="65"/>
    <s v="CIENCIA DE LOS MATERIALES E INGENIERÍA METALÚRGICA"/>
  </r>
  <r>
    <x v="16"/>
    <x v="5"/>
    <n v="598"/>
    <s v="598L"/>
    <s v="GRUPO-A2"/>
    <n v="815254"/>
    <s v="Ingeniería de materiales"/>
    <s v="GL"/>
    <s v="GRUPO DE LABORATORIO"/>
    <s v="598L"/>
    <s v="GL de Ingeniería de materiales"/>
    <s v="GRUPO-A2"/>
    <s v="GL de Ingeniería de materiales"/>
    <s v="1S"/>
    <n v="815254"/>
    <s v="MARTÍNEZ"/>
    <s v="CALVO"/>
    <s v="MARÍA ÁNGELES"/>
    <s v="anmartin"/>
    <s v="marian.martinez@unirioja.es"/>
    <n v="2.8"/>
    <n v="2.8"/>
    <n v="506"/>
    <s v="PROFESOR TITULAR DE ESCUELA UNIVERSITARI"/>
    <s v="01A"/>
    <s v="TIEMPO COMPLETO AMPLIADO"/>
    <s v="2012-09-01 00:00:00.0"/>
    <s v="null"/>
    <s v="DF31868"/>
    <s v="TITULAR DE ESCUELAS UNIVERSITARIAS"/>
    <s v="R110"/>
    <x v="10"/>
    <n v="65"/>
    <s v="CIENCIA DE LOS MATERIALES E INGENIERÍA METALÚRGICA"/>
  </r>
  <r>
    <x v="16"/>
    <x v="5"/>
    <n v="598"/>
    <s v="598L"/>
    <s v="GRUPO-A3"/>
    <n v="815254"/>
    <s v="Ingeniería de materiales"/>
    <s v="GL"/>
    <s v="GRUPO DE LABORATORIO"/>
    <s v="598L"/>
    <s v="GL de Ingeniería de materiales"/>
    <s v="GRUPO-A3"/>
    <s v="GL de Ingeniería de materiales"/>
    <s v="1S"/>
    <n v="815254"/>
    <s v="MARTÍNEZ"/>
    <s v="CALVO"/>
    <s v="MARÍA ÁNGELES"/>
    <s v="anmartin"/>
    <s v="marian.martinez@unirioja.es"/>
    <n v="2.8"/>
    <n v="2.8"/>
    <n v="506"/>
    <s v="PROFESOR TITULAR DE ESCUELA UNIVERSITARI"/>
    <s v="01A"/>
    <s v="TIEMPO COMPLETO AMPLIADO"/>
    <s v="2012-09-01 00:00:00.0"/>
    <s v="null"/>
    <s v="DF31868"/>
    <s v="TITULAR DE ESCUELAS UNIVERSITARIAS"/>
    <s v="R110"/>
    <x v="10"/>
    <n v="65"/>
    <s v="CIENCIA DE LOS MATERIALES E INGENIERÍA METALÚRGICA"/>
  </r>
  <r>
    <x v="16"/>
    <x v="5"/>
    <n v="599"/>
    <s v="599G"/>
    <s v="GRUPO-A"/>
    <n v="16509086"/>
    <s v="Ingeniería gráfica"/>
    <s v="GG"/>
    <s v="GRUPO GRANDE"/>
    <s v="599G"/>
    <s v="GG de Ingeniería gráfica"/>
    <s v="GRUPO-A"/>
    <s v="GG de Ingeniería gráfica"/>
    <s v="1S"/>
    <n v="16509086"/>
    <s v="SANZ"/>
    <s v="ADÁN"/>
    <s v="FÉLIX"/>
    <s v="fesanz"/>
    <s v="felix.sanz@unirioja.es"/>
    <n v="3.2"/>
    <n v="3.2"/>
    <n v="500"/>
    <s v="CATEDRATICO DE UNIVERSIDAD"/>
    <s v="C01"/>
    <s v="TIEMPO COMPLETO"/>
    <s v="2007-05-13 00:00:00.0"/>
    <s v="null"/>
    <s v="DF100094"/>
    <s v="CATEDRÁTICO DE UNIVERSIDAD"/>
    <s v="R110"/>
    <x v="10"/>
    <n v="305"/>
    <s v="EXPRESIÓN GRÁFICA EN LA INGENIERÍA"/>
  </r>
  <r>
    <x v="16"/>
    <x v="5"/>
    <n v="599"/>
    <s v="599I"/>
    <s v="GRUPO-A1"/>
    <n v="16572481"/>
    <s v="Ingeniería gráfica"/>
    <s v="GI"/>
    <s v="GRUPO DE INFORMÁTICA"/>
    <s v="599I"/>
    <s v="GI de Ingeniería gráfica"/>
    <s v="GRUPO-A1"/>
    <s v="GI de Ingeniería gráfica"/>
    <s v="1S"/>
    <n v="16572481"/>
    <s v="ARANCÓN"/>
    <s v="PÉREZ"/>
    <s v="DAVID"/>
    <s v="daaranp"/>
    <s v="david.arancon@unirioja.es"/>
    <n v="1.4"/>
    <n v="1.4"/>
    <n v="532"/>
    <s v="LABORAL DOCENTE-ASOCIADO"/>
    <s v="P03"/>
    <s v="TIEMPO PARCIAL (3+3 HORAS)"/>
    <s v="2018-09-17 00:00:00.0"/>
    <s v="2019-09-14 00:00:00.0"/>
    <s v="PI101379"/>
    <s v="PROFESOR ASOCIADO"/>
    <s v="R110"/>
    <x v="10"/>
    <n v="305"/>
    <s v="EXPRESIÓN GRÁFICA EN LA INGENIERÍA"/>
  </r>
  <r>
    <x v="16"/>
    <x v="5"/>
    <n v="599"/>
    <s v="599I"/>
    <s v="GRUPO-A2"/>
    <n v="16572481"/>
    <s v="Ingeniería gráfica"/>
    <s v="GI"/>
    <s v="GRUPO DE INFORMÁTICA"/>
    <s v="599I"/>
    <s v="GI de Ingeniería gráfica"/>
    <s v="GRUPO-A2"/>
    <s v="GI de Ingeniería gráfica"/>
    <s v="1S"/>
    <n v="16572481"/>
    <s v="ARANCÓN"/>
    <s v="PÉREZ"/>
    <s v="DAVID"/>
    <s v="daaranp"/>
    <s v="david.arancon@unirioja.es"/>
    <n v="1.4"/>
    <n v="1.4"/>
    <n v="532"/>
    <s v="LABORAL DOCENTE-ASOCIADO"/>
    <s v="P03"/>
    <s v="TIEMPO PARCIAL (3+3 HORAS)"/>
    <s v="2018-09-17 00:00:00.0"/>
    <s v="2019-09-14 00:00:00.0"/>
    <s v="PI101379"/>
    <s v="PROFESOR ASOCIADO"/>
    <s v="R110"/>
    <x v="10"/>
    <n v="305"/>
    <s v="EXPRESIÓN GRÁFICA EN LA INGENIERÍA"/>
  </r>
  <r>
    <x v="16"/>
    <x v="5"/>
    <n v="599"/>
    <s v="599R"/>
    <s v="GRUPO-A1"/>
    <n v="16509086"/>
    <s v="Ingeniería gráfica"/>
    <s v="GR"/>
    <s v="GRUPO REDUCIDO"/>
    <s v="599R"/>
    <s v="GR de Ingeniería gráfica"/>
    <s v="GRUPO-A1"/>
    <s v="GR de Ingeniería gráfica"/>
    <s v="1S"/>
    <n v="16509086"/>
    <s v="SANZ"/>
    <s v="ADÁN"/>
    <s v="FÉLIX"/>
    <s v="fesanz"/>
    <s v="felix.sanz@unirioja.es"/>
    <n v="1.4"/>
    <n v="1.4"/>
    <n v="500"/>
    <s v="CATEDRATICO DE UNIVERSIDAD"/>
    <s v="C01"/>
    <s v="TIEMPO COMPLETO"/>
    <s v="2007-05-13 00:00:00.0"/>
    <s v="null"/>
    <s v="DF100094"/>
    <s v="CATEDRÁTICO DE UNIVERSIDAD"/>
    <s v="R110"/>
    <x v="10"/>
    <n v="305"/>
    <s v="EXPRESIÓN GRÁFICA EN LA INGENIERÍA"/>
  </r>
  <r>
    <x v="16"/>
    <x v="5"/>
    <n v="599"/>
    <s v="599R"/>
    <s v="GRUPO-A2"/>
    <n v="16509086"/>
    <s v="Ingeniería gráfica"/>
    <s v="GR"/>
    <s v="GRUPO REDUCIDO"/>
    <s v="599R"/>
    <s v="GR de Ingeniería gráfica"/>
    <s v="GRUPO-A2"/>
    <s v="GR de Ingeniería gráfica"/>
    <s v="1S"/>
    <n v="16509086"/>
    <s v="SANZ"/>
    <s v="ADÁN"/>
    <s v="FÉLIX"/>
    <s v="fesanz"/>
    <s v="felix.sanz@unirioja.es"/>
    <n v="1.4"/>
    <n v="1.4"/>
    <n v="500"/>
    <s v="CATEDRATICO DE UNIVERSIDAD"/>
    <s v="C01"/>
    <s v="TIEMPO COMPLETO"/>
    <s v="2007-05-13 00:00:00.0"/>
    <s v="null"/>
    <s v="DF100094"/>
    <s v="CATEDRÁTICO DE UNIVERSIDAD"/>
    <s v="R110"/>
    <x v="10"/>
    <n v="305"/>
    <s v="EXPRESIÓN GRÁFICA EN LA INGENIERÍA"/>
  </r>
  <r>
    <x v="16"/>
    <x v="5"/>
    <n v="600"/>
    <s v="600G"/>
    <s v="GRUPO-A"/>
    <n v="16606912"/>
    <s v="Instalaciones mecánicas básicas"/>
    <s v="GG"/>
    <s v="GRUPO GRANDE"/>
    <s v="600G"/>
    <s v="GG de Instalaciones mecánicas básicas"/>
    <s v="GRUPO-A"/>
    <s v="GG de Instalaciones mecánicas básicas"/>
    <s v="2S"/>
    <n v="16606912"/>
    <s v="GARCÍA"/>
    <s v="LOZANO"/>
    <s v="CÉSAR"/>
    <s v="cegarcia"/>
    <s v="cesar.garcia@unirioja.es"/>
    <n v="3.2"/>
    <n v="3.2"/>
    <n v="536"/>
    <s v="PROFESOR INTERINO"/>
    <s v="C01"/>
    <s v="TIEMPO COMPLETO"/>
    <s v="2013-09-16 00:00:00.0"/>
    <s v="null"/>
    <s v="PI100918"/>
    <s v="PROFESOR CONTRATADO INTERINO"/>
    <s v="R110"/>
    <x v="10"/>
    <n v="590"/>
    <s v="MÁQUINAS Y MOTORES TÉRMICOS"/>
  </r>
  <r>
    <x v="16"/>
    <x v="5"/>
    <n v="600"/>
    <s v="600I"/>
    <s v="GRUPO-A1"/>
    <n v="16587294"/>
    <s v="Instalaciones mecánicas básicas"/>
    <s v="GI"/>
    <s v="GRUPO DE INFORMÁTICA"/>
    <s v="600I"/>
    <s v="GI de Instalaciones mecánicas básicas"/>
    <s v="GRUPO-A1"/>
    <s v="GI de Instalaciones mecánicas básicas"/>
    <s v="2S"/>
    <n v="16587294"/>
    <s v="SAN VICENTE"/>
    <s v="NAVARRO"/>
    <s v="ALEJANDRO"/>
    <s v="alsanvic"/>
    <s v="alejandro.san-vicente@unirioja.es"/>
    <n v="1"/>
    <n v="1"/>
    <n v="532"/>
    <s v="LABORAL DOCENTE-ASOCIADO"/>
    <s v="P02"/>
    <s v="TIEMPO PARCIAL (2+2 HORAS)"/>
    <s v="2017-09-15 00:00:00.0"/>
    <s v="2019-09-14 00:00:00.0"/>
    <s v="PI101265"/>
    <s v="PROFESOR ASOCIADO"/>
    <s v="R110"/>
    <x v="10"/>
    <n v="590"/>
    <s v="MÁQUINAS Y MOTORES TÉRMICOS"/>
  </r>
  <r>
    <x v="16"/>
    <x v="5"/>
    <n v="600"/>
    <s v="600I"/>
    <s v="GRUPO-A2"/>
    <n v="16587294"/>
    <s v="Instalaciones mecánicas básicas"/>
    <s v="GI"/>
    <s v="GRUPO DE INFORMÁTICA"/>
    <s v="600I"/>
    <s v="GI de Instalaciones mecánicas básicas"/>
    <s v="GRUPO-A2"/>
    <s v="GI de Instalaciones mecánicas básicas"/>
    <s v="2S"/>
    <n v="16587294"/>
    <s v="SAN VICENTE"/>
    <s v="NAVARRO"/>
    <s v="ALEJANDRO"/>
    <s v="alsanvic"/>
    <s v="alejandro.san-vicente@unirioja.es"/>
    <n v="1"/>
    <n v="1"/>
    <n v="532"/>
    <s v="LABORAL DOCENTE-ASOCIADO"/>
    <s v="P02"/>
    <s v="TIEMPO PARCIAL (2+2 HORAS)"/>
    <s v="2017-09-15 00:00:00.0"/>
    <s v="2019-09-14 00:00:00.0"/>
    <s v="PI101265"/>
    <s v="PROFESOR ASOCIADO"/>
    <s v="R110"/>
    <x v="10"/>
    <n v="590"/>
    <s v="MÁQUINAS Y MOTORES TÉRMICOS"/>
  </r>
  <r>
    <x v="16"/>
    <x v="5"/>
    <n v="600"/>
    <s v="600L"/>
    <s v="GRUPO-A1"/>
    <n v="16587294"/>
    <s v="Instalaciones mecánicas básicas"/>
    <s v="GL"/>
    <s v="GRUPO DE LABORATORIO"/>
    <s v="600L"/>
    <s v="GL de Instalaciones mecánicas básicas"/>
    <s v="GRUPO-A1"/>
    <s v="GL de Instalaciones mecánicas básicas"/>
    <s v="2S"/>
    <n v="16587294"/>
    <s v="SAN VICENTE"/>
    <s v="NAVARRO"/>
    <s v="ALEJANDRO"/>
    <s v="alsanvic"/>
    <s v="alejandro.san-vicente@unirioja.es"/>
    <n v="0.6"/>
    <n v="0.6"/>
    <n v="532"/>
    <s v="LABORAL DOCENTE-ASOCIADO"/>
    <s v="P02"/>
    <s v="TIEMPO PARCIAL (2+2 HORAS)"/>
    <s v="2017-09-15 00:00:00.0"/>
    <s v="2019-09-14 00:00:00.0"/>
    <s v="PI101265"/>
    <s v="PROFESOR ASOCIADO"/>
    <s v="R110"/>
    <x v="10"/>
    <n v="590"/>
    <s v="MÁQUINAS Y MOTORES TÉRMICOS"/>
  </r>
  <r>
    <x v="16"/>
    <x v="5"/>
    <n v="600"/>
    <s v="600L"/>
    <s v="GRUPO-A2"/>
    <n v="16587294"/>
    <s v="Instalaciones mecánicas básicas"/>
    <s v="GL"/>
    <s v="GRUPO DE LABORATORIO"/>
    <s v="600L"/>
    <s v="GL de Instalaciones mecánicas básicas"/>
    <s v="GRUPO-A2"/>
    <s v="GL de Instalaciones mecánicas básicas"/>
    <s v="2S"/>
    <n v="16587294"/>
    <s v="SAN VICENTE"/>
    <s v="NAVARRO"/>
    <s v="ALEJANDRO"/>
    <s v="alsanvic"/>
    <s v="alejandro.san-vicente@unirioja.es"/>
    <n v="0.6"/>
    <n v="0.6"/>
    <n v="532"/>
    <s v="LABORAL DOCENTE-ASOCIADO"/>
    <s v="P02"/>
    <s v="TIEMPO PARCIAL (2+2 HORAS)"/>
    <s v="2017-09-15 00:00:00.0"/>
    <s v="2019-09-14 00:00:00.0"/>
    <s v="PI101265"/>
    <s v="PROFESOR ASOCIADO"/>
    <s v="R110"/>
    <x v="10"/>
    <n v="590"/>
    <s v="MÁQUINAS Y MOTORES TÉRMICOS"/>
  </r>
  <r>
    <x v="16"/>
    <x v="5"/>
    <n v="600"/>
    <s v="600R"/>
    <s v="GRUPO-A1"/>
    <n v="16587294"/>
    <s v="Instalaciones mecánicas básicas"/>
    <s v="GR"/>
    <s v="GRUPO REDUCIDO"/>
    <s v="600R"/>
    <s v="GR de Instalaciones mecánicas básicas"/>
    <s v="GRUPO-A1"/>
    <s v="GR de Instalaciones mecánicas básicas"/>
    <s v="2S"/>
    <n v="16587294"/>
    <s v="SAN VICENTE"/>
    <s v="NAVARRO"/>
    <s v="ALEJANDRO"/>
    <s v="alsanvic"/>
    <s v="alejandro.san-vicente@unirioja.es"/>
    <n v="1.2"/>
    <n v="1.2"/>
    <n v="532"/>
    <s v="LABORAL DOCENTE-ASOCIADO"/>
    <s v="P02"/>
    <s v="TIEMPO PARCIAL (2+2 HORAS)"/>
    <s v="2017-09-15 00:00:00.0"/>
    <s v="2019-09-14 00:00:00.0"/>
    <s v="PI101265"/>
    <s v="PROFESOR ASOCIADO"/>
    <s v="R110"/>
    <x v="10"/>
    <n v="590"/>
    <s v="MÁQUINAS Y MOTORES TÉRMICOS"/>
  </r>
  <r>
    <x v="16"/>
    <x v="5"/>
    <n v="600"/>
    <s v="600R"/>
    <s v="GRUPO-A2"/>
    <n v="16587294"/>
    <s v="Instalaciones mecánicas básicas"/>
    <s v="GR"/>
    <s v="GRUPO REDUCIDO"/>
    <s v="600R"/>
    <s v="GR de Instalaciones mecánicas básicas"/>
    <s v="GRUPO-A2"/>
    <s v="GR de Instalaciones mecánicas básicas"/>
    <s v="2S"/>
    <n v="16587294"/>
    <s v="SAN VICENTE"/>
    <s v="NAVARRO"/>
    <s v="ALEJANDRO"/>
    <s v="alsanvic"/>
    <s v="alejandro.san-vicente@unirioja.es"/>
    <n v="1.2"/>
    <n v="1.2"/>
    <n v="532"/>
    <s v="LABORAL DOCENTE-ASOCIADO"/>
    <s v="P02"/>
    <s v="TIEMPO PARCIAL (2+2 HORAS)"/>
    <s v="2017-09-15 00:00:00.0"/>
    <s v="2019-09-14 00:00:00.0"/>
    <s v="PI101265"/>
    <s v="PROFESOR ASOCIADO"/>
    <s v="R110"/>
    <x v="10"/>
    <n v="590"/>
    <s v="MÁQUINAS Y MOTORES TÉRMICOS"/>
  </r>
  <r>
    <x v="16"/>
    <x v="5"/>
    <n v="601"/>
    <s v="601G"/>
    <s v="GRUPO-A"/>
    <n v="16584554"/>
    <s v="Integración ambiental de proyectos de ingeniería"/>
    <s v="GG"/>
    <s v="GRUPO GRANDE"/>
    <s v="601G"/>
    <s v="GG de Integración ambiental de proyectos de ingeniería"/>
    <s v="GRUPO-A"/>
    <s v="GG de Integración ambiental de proyectos de ingeniería"/>
    <s v="2S"/>
    <n v="16584554"/>
    <s v="GONZÁLEZ"/>
    <s v="MARCOS"/>
    <s v="ANA"/>
    <s v="amarcos"/>
    <s v="ana.gonzalez@unirioja.es"/>
    <n v="3.2"/>
    <n v="3.2"/>
    <n v="504"/>
    <s v="PROFESOR TITULAR UNIVERSIDAD"/>
    <s v="C01"/>
    <s v="TIEMPO COMPLETO"/>
    <s v="2011-11-02 00:00:00.0"/>
    <s v="null"/>
    <s v="DF100310"/>
    <s v="PROFESOR TITULAR DE UNIVERSIDAD"/>
    <s v="R110"/>
    <x v="10"/>
    <n v="720"/>
    <s v="PROYECTOS DE INGENIERÍA"/>
  </r>
  <r>
    <x v="16"/>
    <x v="5"/>
    <n v="601"/>
    <s v="601R"/>
    <s v="GRUPO-A1"/>
    <n v="16584554"/>
    <s v="Integración ambiental de proyectos de ingeniería"/>
    <s v="GR"/>
    <s v="GRUPO REDUCIDO"/>
    <s v="601R"/>
    <s v="GR de Integración ambiental de proyectos de ingeniería"/>
    <s v="GRUPO-A1"/>
    <s v="GR de Integración ambiental de proyectos de ingeniería"/>
    <s v="2S"/>
    <n v="16584554"/>
    <s v="GONZÁLEZ"/>
    <s v="MARCOS"/>
    <s v="ANA"/>
    <s v="amarcos"/>
    <s v="ana.gonzalez@unirioja.es"/>
    <n v="2.8"/>
    <n v="2.8"/>
    <n v="504"/>
    <s v="PROFESOR TITULAR UNIVERSIDAD"/>
    <s v="C01"/>
    <s v="TIEMPO COMPLETO"/>
    <s v="2011-11-02 00:00:00.0"/>
    <s v="null"/>
    <s v="DF100310"/>
    <s v="PROFESOR TITULAR DE UNIVERSIDAD"/>
    <s v="R110"/>
    <x v="10"/>
    <n v="720"/>
    <s v="PROYECTOS DE INGENIERÍA"/>
  </r>
  <r>
    <x v="16"/>
    <x v="5"/>
    <n v="601"/>
    <s v="601R"/>
    <s v="GRUPO-A2"/>
    <n v="16584554"/>
    <s v="Integración ambiental de proyectos de ingeniería"/>
    <s v="GR"/>
    <s v="GRUPO REDUCIDO"/>
    <s v="601R"/>
    <s v="GR de Integración ambiental de proyectos de ingeniería"/>
    <s v="GRUPO-A2"/>
    <s v="GR de Integración ambiental de proyectos de ingeniería"/>
    <s v="2S"/>
    <n v="16584554"/>
    <s v="GONZÁLEZ"/>
    <s v="MARCOS"/>
    <s v="ANA"/>
    <s v="amarcos"/>
    <s v="ana.gonzalez@unirioja.es"/>
    <n v="2.8"/>
    <n v="2.8"/>
    <n v="504"/>
    <s v="PROFESOR TITULAR UNIVERSIDAD"/>
    <s v="C01"/>
    <s v="TIEMPO COMPLETO"/>
    <s v="2011-11-02 00:00:00.0"/>
    <s v="null"/>
    <s v="DF100310"/>
    <s v="PROFESOR TITULAR DE UNIVERSIDAD"/>
    <s v="R110"/>
    <x v="10"/>
    <n v="720"/>
    <s v="PROYECTOS DE INGENIERÍA"/>
  </r>
  <r>
    <x v="16"/>
    <x v="5"/>
    <n v="602"/>
    <s v="602G"/>
    <s v="GRUPO-A"/>
    <n v="16521843"/>
    <s v="Máquinas fluidomecánicas"/>
    <s v="GG"/>
    <s v="GRUPO GRANDE"/>
    <s v="602G"/>
    <s v="GG de Máquinas fluidomecánicas"/>
    <s v="GRUPO-A"/>
    <s v="GG de Máquinas fluidomecánicas"/>
    <s v="2S"/>
    <n v="16521843"/>
    <s v="DOMÉNECH"/>
    <s v="SUBIRÁN"/>
    <s v="JUANA"/>
    <s v="judomene"/>
    <s v="juana.domenech@unirioja.es"/>
    <n v="3.2"/>
    <n v="3.2"/>
    <n v="504"/>
    <s v="PROFESOR TITULAR UNIVERSIDAD"/>
    <s v="01A"/>
    <s v="TIEMPO COMPLETO AMPLIADO"/>
    <s v="2012-09-01 00:00:00.0"/>
    <s v="null"/>
    <s v="DF100132"/>
    <s v="TITULAR DE UNIVERSIDAD"/>
    <s v="R110"/>
    <x v="10"/>
    <n v="590"/>
    <s v="MÁQUINAS Y MOTORES TÉRMICOS"/>
  </r>
  <r>
    <x v="16"/>
    <x v="5"/>
    <n v="602"/>
    <s v="602I"/>
    <s v="GRUPO-A1"/>
    <n v="16521843"/>
    <s v="Máquinas fluidomecánicas"/>
    <s v="GI"/>
    <s v="GRUPO DE INFORMÁTICA"/>
    <s v="602I"/>
    <s v="GI de Máquinas fluidomecánicas"/>
    <s v="GRUPO-A1"/>
    <s v="GI de Máquinas fluidomecánicas"/>
    <s v="2S"/>
    <n v="16521843"/>
    <s v="DOMÉNECH"/>
    <s v="SUBIRÁN"/>
    <s v="JUANA"/>
    <s v="judomene"/>
    <s v="juana.domenech@unirioja.es"/>
    <n v="1"/>
    <n v="1"/>
    <n v="504"/>
    <s v="PROFESOR TITULAR UNIVERSIDAD"/>
    <s v="01A"/>
    <s v="TIEMPO COMPLETO AMPLIADO"/>
    <s v="2012-09-01 00:00:00.0"/>
    <s v="null"/>
    <s v="DF100132"/>
    <s v="TITULAR DE UNIVERSIDAD"/>
    <s v="R110"/>
    <x v="10"/>
    <n v="590"/>
    <s v="MÁQUINAS Y MOTORES TÉRMICOS"/>
  </r>
  <r>
    <x v="16"/>
    <x v="5"/>
    <n v="602"/>
    <s v="602I"/>
    <s v="GRUPO-A2"/>
    <n v="16521843"/>
    <s v="Máquinas fluidomecánicas"/>
    <s v="GI"/>
    <s v="GRUPO DE INFORMÁTICA"/>
    <s v="602I"/>
    <s v="GI de Máquinas fluidomecánicas"/>
    <s v="GRUPO-A2"/>
    <s v="GI de Máquinas fluidomecánicas"/>
    <s v="2S"/>
    <n v="16521843"/>
    <s v="DOMÉNECH"/>
    <s v="SUBIRÁN"/>
    <s v="JUANA"/>
    <s v="judomene"/>
    <s v="juana.domenech@unirioja.es"/>
    <n v="1"/>
    <n v="1"/>
    <n v="504"/>
    <s v="PROFESOR TITULAR UNIVERSIDAD"/>
    <s v="01A"/>
    <s v="TIEMPO COMPLETO AMPLIADO"/>
    <s v="2012-09-01 00:00:00.0"/>
    <s v="null"/>
    <s v="DF100132"/>
    <s v="TITULAR DE UNIVERSIDAD"/>
    <s v="R110"/>
    <x v="10"/>
    <n v="590"/>
    <s v="MÁQUINAS Y MOTORES TÉRMICOS"/>
  </r>
  <r>
    <x v="16"/>
    <x v="5"/>
    <n v="602"/>
    <s v="602L"/>
    <s v="GRUPO-A1"/>
    <n v="16521843"/>
    <s v="Máquinas fluidomecánicas"/>
    <s v="GL"/>
    <s v="GRUPO DE LABORATORIO"/>
    <s v="602L"/>
    <s v="GL de Máquinas fluidomecánicas"/>
    <s v="GRUPO-A1"/>
    <s v="GL de Máquinas fluidomecánicas"/>
    <s v="2S"/>
    <n v="16521843"/>
    <s v="DOMÉNECH"/>
    <s v="SUBIRÁN"/>
    <s v="JUANA"/>
    <s v="judomene"/>
    <s v="juana.domenech@unirioja.es"/>
    <n v="0.6"/>
    <n v="0.6"/>
    <n v="504"/>
    <s v="PROFESOR TITULAR UNIVERSIDAD"/>
    <s v="01A"/>
    <s v="TIEMPO COMPLETO AMPLIADO"/>
    <s v="2012-09-01 00:00:00.0"/>
    <s v="null"/>
    <s v="DF100132"/>
    <s v="TITULAR DE UNIVERSIDAD"/>
    <s v="R110"/>
    <x v="10"/>
    <n v="590"/>
    <s v="MÁQUINAS Y MOTORES TÉRMICOS"/>
  </r>
  <r>
    <x v="16"/>
    <x v="5"/>
    <n v="602"/>
    <s v="602L"/>
    <s v="GRUPO-A2"/>
    <n v="16521843"/>
    <s v="Máquinas fluidomecánicas"/>
    <s v="GL"/>
    <s v="GRUPO DE LABORATORIO"/>
    <s v="602L"/>
    <s v="GL de Máquinas fluidomecánicas"/>
    <s v="GRUPO-A2"/>
    <s v="GL de Máquinas fluidomecánicas"/>
    <s v="2S"/>
    <n v="16521843"/>
    <s v="DOMÉNECH"/>
    <s v="SUBIRÁN"/>
    <s v="JUANA"/>
    <s v="judomene"/>
    <s v="juana.domenech@unirioja.es"/>
    <n v="0.6"/>
    <n v="0.6"/>
    <n v="504"/>
    <s v="PROFESOR TITULAR UNIVERSIDAD"/>
    <s v="01A"/>
    <s v="TIEMPO COMPLETO AMPLIADO"/>
    <s v="2012-09-01 00:00:00.0"/>
    <s v="null"/>
    <s v="DF100132"/>
    <s v="TITULAR DE UNIVERSIDAD"/>
    <s v="R110"/>
    <x v="10"/>
    <n v="590"/>
    <s v="MÁQUINAS Y MOTORES TÉRMICOS"/>
  </r>
  <r>
    <x v="16"/>
    <x v="5"/>
    <n v="602"/>
    <s v="602R"/>
    <s v="GRUPO-A1"/>
    <n v="16521843"/>
    <s v="Máquinas fluidomecánicas"/>
    <s v="GR"/>
    <s v="GRUPO REDUCIDO"/>
    <s v="602R"/>
    <s v="GR de Máquinas fluidomecánicas"/>
    <s v="GRUPO-A1"/>
    <s v="GR de Máquinas fluidomecánicas"/>
    <s v="2S"/>
    <n v="16521843"/>
    <s v="DOMÉNECH"/>
    <s v="SUBIRÁN"/>
    <s v="JUANA"/>
    <s v="judomene"/>
    <s v="juana.domenech@unirioja.es"/>
    <n v="0.9"/>
    <n v="0.9"/>
    <n v="504"/>
    <s v="PROFESOR TITULAR UNIVERSIDAD"/>
    <s v="01A"/>
    <s v="TIEMPO COMPLETO AMPLIADO"/>
    <s v="2012-09-01 00:00:00.0"/>
    <s v="null"/>
    <s v="DF100132"/>
    <s v="TITULAR DE UNIVERSIDAD"/>
    <s v="R110"/>
    <x v="10"/>
    <n v="590"/>
    <s v="MÁQUINAS Y MOTORES TÉRMICOS"/>
  </r>
  <r>
    <x v="16"/>
    <x v="5"/>
    <n v="602"/>
    <s v="602R"/>
    <s v="GRUPO-A1"/>
    <n v="16606034"/>
    <s v="Máquinas fluidomecánicas"/>
    <s v="GR"/>
    <s v="GRUPO REDUCIDO"/>
    <s v="602R"/>
    <s v="GR de Máquinas fluidomecánicas"/>
    <s v="GRUPO-A1"/>
    <s v="GR de Máquinas fluidomecánicas"/>
    <s v="2S"/>
    <n v="16606034"/>
    <s v="LAS HERAS"/>
    <s v="CASAS"/>
    <s v="JESÚS"/>
    <s v="jelas-he"/>
    <s v="jesus.las-herasc@unirioja.es"/>
    <n v="0.3"/>
    <n v="0.3"/>
    <n v="532"/>
    <s v="LABORAL DOCENTE-ASOCIADO"/>
    <s v="P04"/>
    <s v="TIEMPO PARCIAL (4+4 HORAS)"/>
    <s v="2018-09-17 00:00:00.0"/>
    <s v="2019-09-14 00:00:00.0"/>
    <s v="PI101041"/>
    <s v="PROFESOR ASOCIADO"/>
    <s v="R110"/>
    <x v="10"/>
    <n v="590"/>
    <s v="MÁQUINAS Y MOTORES TÉRMICOS"/>
  </r>
  <r>
    <x v="16"/>
    <x v="5"/>
    <n v="602"/>
    <s v="602R"/>
    <s v="GRUPO-A2"/>
    <n v="16521843"/>
    <s v="Máquinas fluidomecánicas"/>
    <s v="GR"/>
    <s v="GRUPO REDUCIDO"/>
    <s v="602R"/>
    <s v="GR de Máquinas fluidomecánicas"/>
    <s v="GRUPO-A2"/>
    <s v="GR de Máquinas fluidomecánicas"/>
    <s v="2S"/>
    <n v="16521843"/>
    <s v="DOMÉNECH"/>
    <s v="SUBIRÁN"/>
    <s v="JUANA"/>
    <s v="judomene"/>
    <s v="juana.domenech@unirioja.es"/>
    <n v="1.2"/>
    <n v="1.2"/>
    <n v="504"/>
    <s v="PROFESOR TITULAR UNIVERSIDAD"/>
    <s v="01A"/>
    <s v="TIEMPO COMPLETO AMPLIADO"/>
    <s v="2012-09-01 00:00:00.0"/>
    <s v="null"/>
    <s v="DF100132"/>
    <s v="TITULAR DE UNIVERSIDAD"/>
    <s v="R110"/>
    <x v="10"/>
    <n v="590"/>
    <s v="MÁQUINAS Y MOTORES TÉRMICOS"/>
  </r>
  <r>
    <x v="16"/>
    <x v="5"/>
    <n v="603"/>
    <s v="603G"/>
    <s v="GRUPO-A"/>
    <n v="72787346"/>
    <s v="Máquinas y motores térmicos"/>
    <s v="GG"/>
    <s v="GRUPO GRANDE"/>
    <s v="603G"/>
    <s v="GG de Máquinas y motores térmicos"/>
    <s v="GRUPO-A"/>
    <s v="GG de Máquinas y motores térmicos"/>
    <s v="1S"/>
    <n v="72787346"/>
    <s v="LÓPEZ"/>
    <s v="OCHOA"/>
    <s v="LUIS MARÍA"/>
    <s v="lulopeo"/>
    <s v="luis-maria.lopezo@unirioja.es"/>
    <n v="3.2"/>
    <n v="3.2"/>
    <n v="504"/>
    <s v="PROFESOR TITULAR UNIVERSIDAD"/>
    <s v="C01"/>
    <s v="TIEMPO COMPLETO"/>
    <s v="2016-03-22 00:00:00.0"/>
    <s v="null"/>
    <s v="DF31980"/>
    <s v="PROFESOR TITULAR DE UNIVERSIDAD"/>
    <s v="R110"/>
    <x v="10"/>
    <n v="590"/>
    <s v="MÁQUINAS Y MOTORES TÉRMICOS"/>
  </r>
  <r>
    <x v="16"/>
    <x v="5"/>
    <n v="603"/>
    <s v="603I"/>
    <s v="GRUPO-A1"/>
    <n v="72787346"/>
    <s v="Máquinas y motores térmicos"/>
    <s v="GI"/>
    <s v="GRUPO DE INFORMÁTICA"/>
    <s v="603I"/>
    <s v="GI de Máquinas y motores térmicos"/>
    <s v="GRUPO-A1"/>
    <s v="GI de Máquinas y motores térmicos"/>
    <s v="1S"/>
    <n v="72787346"/>
    <s v="LÓPEZ"/>
    <s v="OCHOA"/>
    <s v="LUIS MARÍA"/>
    <s v="lulopeo"/>
    <s v="luis-maria.lopezo@unirioja.es"/>
    <n v="1"/>
    <n v="1"/>
    <n v="504"/>
    <s v="PROFESOR TITULAR UNIVERSIDAD"/>
    <s v="C01"/>
    <s v="TIEMPO COMPLETO"/>
    <s v="2016-03-22 00:00:00.0"/>
    <s v="null"/>
    <s v="DF31980"/>
    <s v="PROFESOR TITULAR DE UNIVERSIDAD"/>
    <s v="R110"/>
    <x v="10"/>
    <n v="590"/>
    <s v="MÁQUINAS Y MOTORES TÉRMICOS"/>
  </r>
  <r>
    <x v="16"/>
    <x v="5"/>
    <n v="603"/>
    <s v="603I"/>
    <s v="GRUPO-A2"/>
    <n v="72787346"/>
    <s v="Máquinas y motores térmicos"/>
    <s v="GI"/>
    <s v="GRUPO DE INFORMÁTICA"/>
    <s v="603I"/>
    <s v="GI de Máquinas y motores térmicos"/>
    <s v="GRUPO-A2"/>
    <s v="GI de Máquinas y motores térmicos"/>
    <s v="1S"/>
    <n v="72787346"/>
    <s v="LÓPEZ"/>
    <s v="OCHOA"/>
    <s v="LUIS MARÍA"/>
    <s v="lulopeo"/>
    <s v="luis-maria.lopezo@unirioja.es"/>
    <n v="1"/>
    <n v="1"/>
    <n v="504"/>
    <s v="PROFESOR TITULAR UNIVERSIDAD"/>
    <s v="C01"/>
    <s v="TIEMPO COMPLETO"/>
    <s v="2016-03-22 00:00:00.0"/>
    <s v="null"/>
    <s v="DF31980"/>
    <s v="PROFESOR TITULAR DE UNIVERSIDAD"/>
    <s v="R110"/>
    <x v="10"/>
    <n v="590"/>
    <s v="MÁQUINAS Y MOTORES TÉRMICOS"/>
  </r>
  <r>
    <x v="16"/>
    <x v="5"/>
    <n v="603"/>
    <s v="603I"/>
    <s v="GRUPO-A3"/>
    <n v="72787346"/>
    <s v="Máquinas y motores térmicos"/>
    <s v="GI"/>
    <s v="GRUPO DE INFORMÁTICA"/>
    <s v="603I"/>
    <s v="GI de Máquinas y motores térmicos"/>
    <s v="GRUPO-A3"/>
    <s v="GI de Máquinas y motores térmicos"/>
    <s v="1S"/>
    <n v="72787346"/>
    <s v="LÓPEZ"/>
    <s v="OCHOA"/>
    <s v="LUIS MARÍA"/>
    <s v="lulopeo"/>
    <s v="luis-maria.lopezo@unirioja.es"/>
    <n v="1"/>
    <n v="1"/>
    <n v="504"/>
    <s v="PROFESOR TITULAR UNIVERSIDAD"/>
    <s v="C01"/>
    <s v="TIEMPO COMPLETO"/>
    <s v="2016-03-22 00:00:00.0"/>
    <s v="null"/>
    <s v="DF31980"/>
    <s v="PROFESOR TITULAR DE UNIVERSIDAD"/>
    <s v="R110"/>
    <x v="10"/>
    <n v="590"/>
    <s v="MÁQUINAS Y MOTORES TÉRMICOS"/>
  </r>
  <r>
    <x v="16"/>
    <x v="5"/>
    <n v="603"/>
    <s v="603L"/>
    <s v="GRUPO-A1"/>
    <n v="72787346"/>
    <s v="Máquinas y motores térmicos"/>
    <s v="GL"/>
    <s v="GRUPO DE LABORATORIO"/>
    <s v="603L"/>
    <s v="GL de Máquinas y motores térmicos"/>
    <s v="GRUPO-A1"/>
    <s v="GL de Máquinas y motores térmicos"/>
    <s v="1S"/>
    <n v="72787346"/>
    <s v="LÓPEZ"/>
    <s v="OCHOA"/>
    <s v="LUIS MARÍA"/>
    <s v="lulopeo"/>
    <s v="luis-maria.lopezo@unirioja.es"/>
    <n v="0.6"/>
    <n v="0.6"/>
    <n v="504"/>
    <s v="PROFESOR TITULAR UNIVERSIDAD"/>
    <s v="C01"/>
    <s v="TIEMPO COMPLETO"/>
    <s v="2016-03-22 00:00:00.0"/>
    <s v="null"/>
    <s v="DF31980"/>
    <s v="PROFESOR TITULAR DE UNIVERSIDAD"/>
    <s v="R110"/>
    <x v="10"/>
    <n v="590"/>
    <s v="MÁQUINAS Y MOTORES TÉRMICOS"/>
  </r>
  <r>
    <x v="16"/>
    <x v="5"/>
    <n v="603"/>
    <s v="603L"/>
    <s v="GRUPO-A2"/>
    <n v="72787346"/>
    <s v="Máquinas y motores térmicos"/>
    <s v="GL"/>
    <s v="GRUPO DE LABORATORIO"/>
    <s v="603L"/>
    <s v="GL de Máquinas y motores térmicos"/>
    <s v="GRUPO-A2"/>
    <s v="GL de Máquinas y motores térmicos"/>
    <s v="1S"/>
    <n v="72787346"/>
    <s v="LÓPEZ"/>
    <s v="OCHOA"/>
    <s v="LUIS MARÍA"/>
    <s v="lulopeo"/>
    <s v="luis-maria.lopezo@unirioja.es"/>
    <n v="0.6"/>
    <n v="0.6"/>
    <n v="504"/>
    <s v="PROFESOR TITULAR UNIVERSIDAD"/>
    <s v="C01"/>
    <s v="TIEMPO COMPLETO"/>
    <s v="2016-03-22 00:00:00.0"/>
    <s v="null"/>
    <s v="DF31980"/>
    <s v="PROFESOR TITULAR DE UNIVERSIDAD"/>
    <s v="R110"/>
    <x v="10"/>
    <n v="590"/>
    <s v="MÁQUINAS Y MOTORES TÉRMICOS"/>
  </r>
  <r>
    <x v="16"/>
    <x v="5"/>
    <n v="603"/>
    <s v="603L"/>
    <s v="GRUPO-A3"/>
    <n v="72787346"/>
    <s v="Máquinas y motores térmicos"/>
    <s v="GL"/>
    <s v="GRUPO DE LABORATORIO"/>
    <s v="603L"/>
    <s v="GL de Máquinas y motores térmicos"/>
    <s v="GRUPO-A3"/>
    <s v="GL de Máquinas y motores térmicos"/>
    <s v="1S"/>
    <n v="72787346"/>
    <s v="LÓPEZ"/>
    <s v="OCHOA"/>
    <s v="LUIS MARÍA"/>
    <s v="lulopeo"/>
    <s v="luis-maria.lopezo@unirioja.es"/>
    <n v="0.6"/>
    <n v="0.6"/>
    <n v="504"/>
    <s v="PROFESOR TITULAR UNIVERSIDAD"/>
    <s v="C01"/>
    <s v="TIEMPO COMPLETO"/>
    <s v="2016-03-22 00:00:00.0"/>
    <s v="null"/>
    <s v="DF31980"/>
    <s v="PROFESOR TITULAR DE UNIVERSIDAD"/>
    <s v="R110"/>
    <x v="10"/>
    <n v="590"/>
    <s v="MÁQUINAS Y MOTORES TÉRMICOS"/>
  </r>
  <r>
    <x v="16"/>
    <x v="5"/>
    <n v="603"/>
    <s v="603R"/>
    <s v="GRUPO-A1"/>
    <n v="72787346"/>
    <s v="Máquinas y motores térmicos"/>
    <s v="GR"/>
    <s v="GRUPO REDUCIDO"/>
    <s v="603R"/>
    <s v="GR de Máquinas y motores térmicos"/>
    <s v="GRUPO-A1"/>
    <s v="GR de Máquinas y motores térmicos"/>
    <s v="1S"/>
    <n v="72787346"/>
    <s v="LÓPEZ"/>
    <s v="OCHOA"/>
    <s v="LUIS MARÍA"/>
    <s v="lulopeo"/>
    <s v="luis-maria.lopezo@unirioja.es"/>
    <n v="1.2"/>
    <n v="1.2"/>
    <n v="504"/>
    <s v="PROFESOR TITULAR UNIVERSIDAD"/>
    <s v="C01"/>
    <s v="TIEMPO COMPLETO"/>
    <s v="2016-03-22 00:00:00.0"/>
    <s v="null"/>
    <s v="DF31980"/>
    <s v="PROFESOR TITULAR DE UNIVERSIDAD"/>
    <s v="R110"/>
    <x v="10"/>
    <n v="590"/>
    <s v="MÁQUINAS Y MOTORES TÉRMICOS"/>
  </r>
  <r>
    <x v="16"/>
    <x v="5"/>
    <n v="603"/>
    <s v="603R"/>
    <s v="GRUPO-A2"/>
    <n v="72787346"/>
    <s v="Máquinas y motores térmicos"/>
    <s v="GR"/>
    <s v="GRUPO REDUCIDO"/>
    <s v="603R"/>
    <s v="GR de Máquinas y motores térmicos"/>
    <s v="GRUPO-A2"/>
    <s v="GR de Máquinas y motores térmicos"/>
    <s v="1S"/>
    <n v="72787346"/>
    <s v="LÓPEZ"/>
    <s v="OCHOA"/>
    <s v="LUIS MARÍA"/>
    <s v="lulopeo"/>
    <s v="luis-maria.lopezo@unirioja.es"/>
    <n v="1.2"/>
    <n v="1.2"/>
    <n v="504"/>
    <s v="PROFESOR TITULAR UNIVERSIDAD"/>
    <s v="C01"/>
    <s v="TIEMPO COMPLETO"/>
    <s v="2016-03-22 00:00:00.0"/>
    <s v="null"/>
    <s v="DF31980"/>
    <s v="PROFESOR TITULAR DE UNIVERSIDAD"/>
    <s v="R110"/>
    <x v="10"/>
    <n v="590"/>
    <s v="MÁQUINAS Y MOTORES TÉRMICOS"/>
  </r>
  <r>
    <x v="16"/>
    <x v="5"/>
    <n v="603"/>
    <s v="603R"/>
    <s v="GRUPO-A3"/>
    <n v="72787346"/>
    <s v="Máquinas y motores térmicos"/>
    <s v="GR"/>
    <s v="GRUPO REDUCIDO"/>
    <s v="603R"/>
    <s v="GR de Máquinas y motores térmicos"/>
    <s v="GRUPO-A3"/>
    <s v="GR de Máquinas y motores térmicos"/>
    <s v="1S"/>
    <n v="72787346"/>
    <s v="LÓPEZ"/>
    <s v="OCHOA"/>
    <s v="LUIS MARÍA"/>
    <s v="lulopeo"/>
    <s v="luis-maria.lopezo@unirioja.es"/>
    <n v="1.2"/>
    <n v="1.2"/>
    <n v="504"/>
    <s v="PROFESOR TITULAR UNIVERSIDAD"/>
    <s v="C01"/>
    <s v="TIEMPO COMPLETO"/>
    <s v="2016-03-22 00:00:00.0"/>
    <s v="null"/>
    <s v="DF31980"/>
    <s v="PROFESOR TITULAR DE UNIVERSIDAD"/>
    <s v="R110"/>
    <x v="10"/>
    <n v="590"/>
    <s v="MÁQUINAS Y MOTORES TÉRMICOS"/>
  </r>
  <r>
    <x v="16"/>
    <x v="5"/>
    <n v="604"/>
    <s v="604G"/>
    <s v="GRUPO-A"/>
    <n v="16542535"/>
    <s v="Tecnología mecánica"/>
    <s v="GG"/>
    <s v="GRUPO GRANDE"/>
    <s v="604G"/>
    <s v="GG de Tecnología mecánica"/>
    <s v="GRUPO-A"/>
    <s v="GG de Tecnología mecánica"/>
    <s v="2S"/>
    <n v="16542535"/>
    <s v="BLANCO"/>
    <s v="FERNÁNDEZ"/>
    <s v="JULIO"/>
    <s v="jublanco"/>
    <s v="julio.blanco@unirioja.es"/>
    <n v="1.7"/>
    <n v="1.7"/>
    <n v="500"/>
    <s v="CATEDRATICO DE UNIVERSIDAD"/>
    <s v="01R"/>
    <s v="TIEMPO COMPLETO REDUCIDO"/>
    <s v="2017-12-04 00:00:00.0"/>
    <s v="null"/>
    <s v="DF100352"/>
    <s v="CATEDRÁTICO DE UNIVERSIDAD"/>
    <s v="R110"/>
    <x v="10"/>
    <n v="515"/>
    <s v="INGENIERÍA DE LOS PROCESOS DE FABRICACIÓN"/>
  </r>
  <r>
    <x v="16"/>
    <x v="5"/>
    <n v="604"/>
    <s v="604G"/>
    <s v="GRUPO-A"/>
    <n v="16599457"/>
    <s v="Tecnología mecánica"/>
    <s v="GG"/>
    <s v="GRUPO GRANDE"/>
    <s v="604G"/>
    <s v="GG de Tecnología mecánica"/>
    <s v="GRUPO-A"/>
    <s v="GG de Tecnología mecánica"/>
    <s v="2S"/>
    <n v="16599457"/>
    <s v="MARTÍNEZ"/>
    <s v="CÁMARA"/>
    <s v="EDUARDO"/>
    <s v="eduamart"/>
    <s v="eduardo.martinezc@unirioja.es"/>
    <n v="1.5"/>
    <n v="1.5"/>
    <n v="532"/>
    <s v="LABORAL DOCENTE-ASOCIADO"/>
    <s v="P04"/>
    <s v="TIEMPO PARCIAL (4+4 HORAS)"/>
    <s v="2017-09-15 00:00:00.0"/>
    <s v="2019-09-14 00:00:00.0"/>
    <s v="PI101264"/>
    <s v="PROFESOR ASOCIADO"/>
    <s v="R110"/>
    <x v="10"/>
    <n v="515"/>
    <s v="INGENIERÍA DE LOS PROCESOS DE FABRICACIÓN"/>
  </r>
  <r>
    <x v="16"/>
    <x v="5"/>
    <n v="604"/>
    <s v="604L"/>
    <s v="GRUPO-A1"/>
    <n v="16599457"/>
    <s v="Tecnología mecánica"/>
    <s v="GL"/>
    <s v="GRUPO DE LABORATORIO"/>
    <s v="604L"/>
    <s v="GL de Tecnología mecánica"/>
    <s v="GRUPO-A1"/>
    <s v="GL de Tecnología mecánica"/>
    <s v="2S"/>
    <n v="16599457"/>
    <s v="MARTÍNEZ"/>
    <s v="CÁMARA"/>
    <s v="EDUARDO"/>
    <s v="eduamart"/>
    <s v="eduardo.martinezc@unirioja.es"/>
    <n v="2.8"/>
    <n v="2.8"/>
    <n v="532"/>
    <s v="LABORAL DOCENTE-ASOCIADO"/>
    <s v="P04"/>
    <s v="TIEMPO PARCIAL (4+4 HORAS)"/>
    <s v="2017-09-15 00:00:00.0"/>
    <s v="2019-09-14 00:00:00.0"/>
    <s v="PI101264"/>
    <s v="PROFESOR ASOCIADO"/>
    <s v="R110"/>
    <x v="10"/>
    <n v="515"/>
    <s v="INGENIERÍA DE LOS PROCESOS DE FABRICACIÓN"/>
  </r>
  <r>
    <x v="16"/>
    <x v="5"/>
    <n v="604"/>
    <s v="604L"/>
    <s v="GRUPO-A2"/>
    <n v="16523160"/>
    <s v="Tecnología mecánica"/>
    <s v="GL"/>
    <s v="GRUPO DE LABORATORIO"/>
    <s v="604L"/>
    <s v="GL de Tecnología mecánica"/>
    <s v="GRUPO-A2"/>
    <s v="GL de Tecnología mecánica"/>
    <s v="2S"/>
    <n v="16523160"/>
    <s v="AZOFRA"/>
    <s v="RUEDA"/>
    <s v="JUAN CARLOS"/>
    <s v="juazofra"/>
    <s v="juancarlos.azofra@unirioja.es"/>
    <n v="2.8"/>
    <n v="2.8"/>
    <n v="532"/>
    <s v="LABORAL DOCENTE-ASOCIADO"/>
    <s v="P03"/>
    <s v="TIEMPO PARCIAL (3+3 HORAS)"/>
    <s v="2016-09-15 00:00:00.0"/>
    <s v="2019-09-14 00:00:00.0"/>
    <s v="PI101122"/>
    <s v="PROFESOR ASOCIADO"/>
    <s v="R110"/>
    <x v="10"/>
    <n v="515"/>
    <s v="INGENIERÍA DE LOS PROCESOS DE FABRICACIÓN"/>
  </r>
  <r>
    <x v="16"/>
    <x v="5"/>
    <n v="605"/>
    <s v="605G"/>
    <s v="GRUPO-A"/>
    <n v="16538994"/>
    <s v="Teoría de estructuras"/>
    <s v="GG"/>
    <s v="GRUPO GRANDE"/>
    <s v="605G"/>
    <s v="GG de Teoría de estructuras"/>
    <s v="GRUPO-A"/>
    <s v="GG de Teoría de estructuras"/>
    <s v="2S"/>
    <n v="16538994"/>
    <s v="MARTÍNEZ DE PISÓN"/>
    <s v="ASCACÍBAR"/>
    <s v="EDUARDO"/>
    <s v="edmartin"/>
    <s v="eduardo.mtnezdepison@unirioja.es"/>
    <n v="2.1"/>
    <n v="2.1"/>
    <n v="504"/>
    <s v="PROFESOR TITULAR UNIVERSIDAD"/>
    <s v="C01"/>
    <s v="TIEMPO COMPLETO"/>
    <s v="2014-09-15 00:00:00.0"/>
    <s v="null"/>
    <s v="DF100069"/>
    <s v="TITULAR DE UNIVERSIDAD"/>
    <s v="R110"/>
    <x v="10"/>
    <n v="605"/>
    <s v="MECÁNICA DE MEDIOS CONTINUOS Y TEORÍA DE ESTRUCTUR"/>
  </r>
  <r>
    <x v="16"/>
    <x v="5"/>
    <n v="605"/>
    <s v="605G"/>
    <s v="GRUPO-A"/>
    <n v="16561901"/>
    <s v="Teoría de estructuras"/>
    <s v="GG"/>
    <s v="GRUPO GRANDE"/>
    <s v="605G"/>
    <s v="GG de Teoría de estructuras"/>
    <s v="GRUPO-A"/>
    <s v="GG de Teoría de estructuras"/>
    <s v="2S"/>
    <n v="16561901"/>
    <s v="FRAILE"/>
    <s v="GARCÍA"/>
    <s v="ESTEBAN"/>
    <s v="esfraile"/>
    <s v="esteban.fraile@unirioja.es"/>
    <n v="1.1000000000000001"/>
    <n v="1.1000000000000001"/>
    <n v="536"/>
    <s v="PROFESOR INTERINO"/>
    <s v="C01"/>
    <s v="TIEMPO COMPLETO"/>
    <s v="2012-09-01 00:00:00.0"/>
    <s v="null"/>
    <s v="PI100871"/>
    <s v="PROFESOR CONTRATADO INTERINO"/>
    <s v="R110"/>
    <x v="10"/>
    <n v="605"/>
    <s v="MECÁNICA DE MEDIOS CONTINUOS Y TEORÍA DE ESTRUCTUR"/>
  </r>
  <r>
    <x v="16"/>
    <x v="5"/>
    <n v="605"/>
    <s v="605R"/>
    <s v="GRUPO-A1"/>
    <n v="16561901"/>
    <s v="Teoría de estructuras"/>
    <s v="GR"/>
    <s v="GRUPO REDUCIDO"/>
    <s v="605R"/>
    <s v="GR de Teoría de estructuras"/>
    <s v="GRUPO-A1"/>
    <s v="GR de Teoría de estructuras"/>
    <s v="2S"/>
    <n v="16561901"/>
    <s v="FRAILE"/>
    <s v="GARCÍA"/>
    <s v="ESTEBAN"/>
    <s v="esfraile"/>
    <s v="esteban.fraile@unirioja.es"/>
    <n v="0.7"/>
    <n v="0.7"/>
    <n v="536"/>
    <s v="PROFESOR INTERINO"/>
    <s v="C01"/>
    <s v="TIEMPO COMPLETO"/>
    <s v="2012-09-01 00:00:00.0"/>
    <s v="null"/>
    <s v="PI100871"/>
    <s v="PROFESOR CONTRATADO INTERINO"/>
    <s v="R110"/>
    <x v="10"/>
    <n v="605"/>
    <s v="MECÁNICA DE MEDIOS CONTINUOS Y TEORÍA DE ESTRUCTUR"/>
  </r>
  <r>
    <x v="16"/>
    <x v="5"/>
    <n v="605"/>
    <s v="605R"/>
    <s v="GRUPO-A1"/>
    <n v="16588620"/>
    <s v="Teoría de estructuras"/>
    <s v="GR"/>
    <s v="GRUPO REDUCIDO"/>
    <s v="605R"/>
    <s v="GR de Teoría de estructuras"/>
    <s v="GRUPO-A1"/>
    <s v="GR de Teoría de estructuras"/>
    <s v="2S"/>
    <n v="16588620"/>
    <s v="FERREIRO"/>
    <s v="CABELLO"/>
    <s v="JAVIER"/>
    <s v="jaferrei"/>
    <s v="javier.ferreiro@unirioja.es"/>
    <n v="2.1"/>
    <n v="2.1"/>
    <n v="532"/>
    <s v="LABORAL DOCENTE-ASOCIADO"/>
    <s v="P06"/>
    <s v="TIEMPO PARCIAL (6+6 HORAS)"/>
    <s v="2018-09-28 00:00:00.0"/>
    <s v="2019-09-14 00:00:00.0"/>
    <s v="PI101044"/>
    <s v="PROFESOR ASOCIADO"/>
    <s v="R110"/>
    <x v="10"/>
    <n v="605"/>
    <s v="MECÁNICA DE MEDIOS CONTINUOS Y TEORÍA DE ESTRUCTUR"/>
  </r>
  <r>
    <x v="16"/>
    <x v="5"/>
    <n v="605"/>
    <s v="605R"/>
    <s v="GRUPO-A2"/>
    <n v="16561901"/>
    <s v="Teoría de estructuras"/>
    <s v="GR"/>
    <s v="GRUPO REDUCIDO"/>
    <s v="605R"/>
    <s v="GR de Teoría de estructuras"/>
    <s v="GRUPO-A2"/>
    <s v="GR de Teoría de estructuras"/>
    <s v="2S"/>
    <n v="16561901"/>
    <s v="FRAILE"/>
    <s v="GARCÍA"/>
    <s v="ESTEBAN"/>
    <s v="esfraile"/>
    <s v="esteban.fraile@unirioja.es"/>
    <n v="0.7"/>
    <n v="0.7"/>
    <n v="536"/>
    <s v="PROFESOR INTERINO"/>
    <s v="C01"/>
    <s v="TIEMPO COMPLETO"/>
    <s v="2012-09-01 00:00:00.0"/>
    <s v="null"/>
    <s v="PI100871"/>
    <s v="PROFESOR CONTRATADO INTERINO"/>
    <s v="R110"/>
    <x v="10"/>
    <n v="605"/>
    <s v="MECÁNICA DE MEDIOS CONTINUOS Y TEORÍA DE ESTRUCTUR"/>
  </r>
  <r>
    <x v="16"/>
    <x v="5"/>
    <n v="605"/>
    <s v="605R"/>
    <s v="GRUPO-A2"/>
    <n v="16588620"/>
    <s v="Teoría de estructuras"/>
    <s v="GR"/>
    <s v="GRUPO REDUCIDO"/>
    <s v="605R"/>
    <s v="GR de Teoría de estructuras"/>
    <s v="GRUPO-A2"/>
    <s v="GR de Teoría de estructuras"/>
    <s v="2S"/>
    <n v="16588620"/>
    <s v="FERREIRO"/>
    <s v="CABELLO"/>
    <s v="JAVIER"/>
    <s v="jaferrei"/>
    <s v="javier.ferreiro@unirioja.es"/>
    <n v="2.1"/>
    <n v="2.1"/>
    <n v="532"/>
    <s v="LABORAL DOCENTE-ASOCIADO"/>
    <s v="P06"/>
    <s v="TIEMPO PARCIAL (6+6 HORAS)"/>
    <s v="2018-09-28 00:00:00.0"/>
    <s v="2019-09-14 00:00:00.0"/>
    <s v="PI101044"/>
    <s v="PROFESOR ASOCIADO"/>
    <s v="R110"/>
    <x v="10"/>
    <n v="605"/>
    <s v="MECÁNICA DE MEDIOS CONTINUOS Y TEORÍA DE ESTRUCTUR"/>
  </r>
  <r>
    <x v="16"/>
    <x v="5"/>
    <n v="606"/>
    <s v="606G"/>
    <s v="GRUPO-A"/>
    <n v="16521843"/>
    <s v="Ahorro energético en la edificación"/>
    <s v="GG"/>
    <s v="GRUPO GRANDE"/>
    <s v="606G"/>
    <s v="GG de Ahorro energético en la edificación"/>
    <s v="GRUPO-A"/>
    <s v="GG de Ahorro energético en la edificación"/>
    <s v="2S"/>
    <n v="16521843"/>
    <s v="DOMÉNECH"/>
    <s v="SUBIRÁN"/>
    <s v="JUANA"/>
    <s v="judomene"/>
    <s v="juana.domenech@unirioja.es"/>
    <n v="3.2"/>
    <n v="3.2"/>
    <n v="504"/>
    <s v="PROFESOR TITULAR UNIVERSIDAD"/>
    <s v="01A"/>
    <s v="TIEMPO COMPLETO AMPLIADO"/>
    <s v="2012-09-01 00:00:00.0"/>
    <s v="null"/>
    <s v="DF100132"/>
    <s v="TITULAR DE UNIVERSIDAD"/>
    <s v="R110"/>
    <x v="10"/>
    <n v="590"/>
    <s v="MÁQUINAS Y MOTORES TÉRMICOS"/>
  </r>
  <r>
    <x v="16"/>
    <x v="5"/>
    <n v="606"/>
    <s v="606I"/>
    <s v="GRUPO-A1"/>
    <n v="16521843"/>
    <s v="Ahorro energético en la edificación"/>
    <s v="GI"/>
    <s v="GRUPO DE INFORMÁTICA"/>
    <s v="606I"/>
    <s v="GI de Ahorro energético en la edificación"/>
    <s v="GRUPO-A1"/>
    <s v="GI de Ahorro energético en la edificación"/>
    <s v="2S"/>
    <n v="16521843"/>
    <s v="DOMÉNECH"/>
    <s v="SUBIRÁN"/>
    <s v="JUANA"/>
    <s v="judomene"/>
    <s v="juana.domenech@unirioja.es"/>
    <n v="1"/>
    <n v="1"/>
    <n v="504"/>
    <s v="PROFESOR TITULAR UNIVERSIDAD"/>
    <s v="01A"/>
    <s v="TIEMPO COMPLETO AMPLIADO"/>
    <s v="2012-09-01 00:00:00.0"/>
    <s v="null"/>
    <s v="DF100132"/>
    <s v="TITULAR DE UNIVERSIDAD"/>
    <s v="R110"/>
    <x v="10"/>
    <n v="590"/>
    <s v="MÁQUINAS Y MOTORES TÉRMICOS"/>
  </r>
  <r>
    <x v="16"/>
    <x v="5"/>
    <n v="606"/>
    <s v="606L"/>
    <s v="GRUPO-A1"/>
    <n v="16521843"/>
    <s v="Ahorro energético en la edificación"/>
    <s v="GL"/>
    <s v="GRUPO DE LABORATORIO"/>
    <s v="606L"/>
    <s v="GL de Ahorro energético en la edificación"/>
    <s v="GRUPO-A1"/>
    <s v="GL de Ahorro energético en la edificación"/>
    <s v="2S"/>
    <n v="16521843"/>
    <s v="DOMÉNECH"/>
    <s v="SUBIRÁN"/>
    <s v="JUANA"/>
    <s v="judomene"/>
    <s v="juana.domenech@unirioja.es"/>
    <n v="0.6"/>
    <n v="0.6"/>
    <n v="504"/>
    <s v="PROFESOR TITULAR UNIVERSIDAD"/>
    <s v="01A"/>
    <s v="TIEMPO COMPLETO AMPLIADO"/>
    <s v="2012-09-01 00:00:00.0"/>
    <s v="null"/>
    <s v="DF100132"/>
    <s v="TITULAR DE UNIVERSIDAD"/>
    <s v="R110"/>
    <x v="10"/>
    <n v="590"/>
    <s v="MÁQUINAS Y MOTORES TÉRMICOS"/>
  </r>
  <r>
    <x v="16"/>
    <x v="5"/>
    <n v="606"/>
    <s v="606R"/>
    <s v="GRUPO-A1"/>
    <n v="16521843"/>
    <s v="Ahorro energético en la edificación"/>
    <s v="GR"/>
    <s v="GRUPO REDUCIDO"/>
    <s v="606R"/>
    <s v="GR de Ahorro energético en la edificación"/>
    <s v="GRUPO-A1"/>
    <s v="GR de Ahorro energético en la edificación"/>
    <s v="2S"/>
    <n v="16521843"/>
    <s v="DOMÉNECH"/>
    <s v="SUBIRÁN"/>
    <s v="JUANA"/>
    <s v="judomene"/>
    <s v="juana.domenech@unirioja.es"/>
    <n v="1.2"/>
    <n v="1.2"/>
    <n v="504"/>
    <s v="PROFESOR TITULAR UNIVERSIDAD"/>
    <s v="01A"/>
    <s v="TIEMPO COMPLETO AMPLIADO"/>
    <s v="2012-09-01 00:00:00.0"/>
    <s v="null"/>
    <s v="DF100132"/>
    <s v="TITULAR DE UNIVERSIDAD"/>
    <s v="R110"/>
    <x v="10"/>
    <n v="590"/>
    <s v="MÁQUINAS Y MOTORES TÉRMICOS"/>
  </r>
  <r>
    <x v="16"/>
    <x v="5"/>
    <n v="607"/>
    <s v="607G"/>
    <s v="GRUPO-A"/>
    <n v="16506383"/>
    <s v="Cálculo dinámico y análisis modal"/>
    <s v="GG"/>
    <s v="GRUPO GRANDE"/>
    <s v="607G"/>
    <s v="GG de Cálculo dinámico y análisis modal"/>
    <s v="GRUPO-A"/>
    <s v="GG de Cálculo dinámico y análisis modal"/>
    <s v="1S"/>
    <n v="16506383"/>
    <s v="ALBA"/>
    <s v="IRURZUN"/>
    <s v="JOSÉ ANTONIO"/>
    <s v="jalba"/>
    <s v="joseantonio.alba@unirioja.es"/>
    <n v="1.7"/>
    <n v="1.7"/>
    <n v="505"/>
    <s v="CATEDRATICO ESCUELA UNIVERSITARIA"/>
    <s v="01A"/>
    <s v="TIEMPO COMPLETO AMPLIADO"/>
    <s v="2016-09-15 00:00:00.0"/>
    <s v="null"/>
    <s v="DF31935"/>
    <s v="CATEDRÁTICO DE ESCUELA UNIVERSITARIA"/>
    <s v="R110"/>
    <x v="10"/>
    <n v="545"/>
    <s v="INGENIERÍA MECÁNICA"/>
  </r>
  <r>
    <x v="16"/>
    <x v="5"/>
    <n v="607"/>
    <s v="607I"/>
    <s v="GRUPO-A1"/>
    <n v="16506383"/>
    <s v="Cálculo dinámico y análisis modal"/>
    <s v="GI"/>
    <s v="GRUPO DE INFORMÁTICA"/>
    <s v="607I"/>
    <s v="GI de Cálculo dinámico y análisis modal"/>
    <s v="GRUPO-A1"/>
    <s v="GI de Cálculo dinámico y análisis modal"/>
    <s v="1S"/>
    <n v="16506383"/>
    <s v="ALBA"/>
    <s v="IRURZUN"/>
    <s v="JOSÉ ANTONIO"/>
    <s v="jalba"/>
    <s v="joseantonio.alba@unirioja.es"/>
    <n v="1.4"/>
    <n v="1.4"/>
    <n v="505"/>
    <s v="CATEDRATICO ESCUELA UNIVERSITARIA"/>
    <s v="01A"/>
    <s v="TIEMPO COMPLETO AMPLIADO"/>
    <s v="2016-09-15 00:00:00.0"/>
    <s v="null"/>
    <s v="DF31935"/>
    <s v="CATEDRÁTICO DE ESCUELA UNIVERSITARIA"/>
    <s v="R110"/>
    <x v="10"/>
    <n v="545"/>
    <s v="INGENIERÍA MECÁNICA"/>
  </r>
  <r>
    <x v="16"/>
    <x v="5"/>
    <n v="607"/>
    <s v="607R"/>
    <s v="GRUPO-A1"/>
    <n v="16506383"/>
    <s v="Cálculo dinámico y análisis modal"/>
    <s v="GR"/>
    <s v="GRUPO REDUCIDO"/>
    <s v="607R"/>
    <s v="GR de Cálculo dinámico y análisis modal"/>
    <s v="GRUPO-A1"/>
    <s v="GR de Cálculo dinámico y análisis modal"/>
    <s v="1S"/>
    <n v="16506383"/>
    <s v="ALBA"/>
    <s v="IRURZUN"/>
    <s v="JOSÉ ANTONIO"/>
    <s v="jalba"/>
    <s v="joseantonio.alba@unirioja.es"/>
    <n v="1.4"/>
    <n v="1.4"/>
    <n v="505"/>
    <s v="CATEDRATICO ESCUELA UNIVERSITARIA"/>
    <s v="01A"/>
    <s v="TIEMPO COMPLETO AMPLIADO"/>
    <s v="2016-09-15 00:00:00.0"/>
    <s v="null"/>
    <s v="DF31935"/>
    <s v="CATEDRÁTICO DE ESCUELA UNIVERSITARIA"/>
    <s v="R110"/>
    <x v="10"/>
    <n v="545"/>
    <s v="INGENIERÍA MECÁNICA"/>
  </r>
  <r>
    <x v="16"/>
    <x v="5"/>
    <n v="608"/>
    <s v="608G"/>
    <s v="GRUPO-A"/>
    <n v="16506383"/>
    <s v="Diseño avanzado de máquinas"/>
    <s v="GG"/>
    <s v="GRUPO GRANDE"/>
    <s v="608G"/>
    <s v="GG de Diseño avanzado de máquinas"/>
    <s v="GRUPO-A"/>
    <s v="GG de Diseño avanzado de máquinas"/>
    <s v="2S"/>
    <n v="16506383"/>
    <s v="ALBA"/>
    <s v="IRURZUN"/>
    <s v="JOSÉ ANTONIO"/>
    <s v="jalba"/>
    <s v="joseantonio.alba@unirioja.es"/>
    <n v="2.8"/>
    <n v="2.8"/>
    <n v="505"/>
    <s v="CATEDRATICO ESCUELA UNIVERSITARIA"/>
    <s v="01A"/>
    <s v="TIEMPO COMPLETO AMPLIADO"/>
    <s v="2016-09-15 00:00:00.0"/>
    <s v="null"/>
    <s v="DF31935"/>
    <s v="CATEDRÁTICO DE ESCUELA UNIVERSITARIA"/>
    <s v="R110"/>
    <x v="10"/>
    <n v="545"/>
    <s v="INGENIERÍA MECÁNICA"/>
  </r>
  <r>
    <x v="16"/>
    <x v="5"/>
    <n v="608"/>
    <s v="608I"/>
    <s v="GRUPO-A1"/>
    <n v="16506383"/>
    <s v="Diseño avanzado de máquinas"/>
    <s v="GI"/>
    <s v="GRUPO DE INFORMÁTICA"/>
    <s v="608I"/>
    <s v="GI de Diseño avanzado de máquinas"/>
    <s v="GRUPO-A1"/>
    <s v="GI de Diseño avanzado de máquinas"/>
    <s v="2S"/>
    <n v="16506383"/>
    <s v="ALBA"/>
    <s v="IRURZUN"/>
    <s v="JOSÉ ANTONIO"/>
    <s v="jalba"/>
    <s v="joseantonio.alba@unirioja.es"/>
    <n v="1.2"/>
    <n v="1.2"/>
    <n v="505"/>
    <s v="CATEDRATICO ESCUELA UNIVERSITARIA"/>
    <s v="01A"/>
    <s v="TIEMPO COMPLETO AMPLIADO"/>
    <s v="2016-09-15 00:00:00.0"/>
    <s v="null"/>
    <s v="DF31935"/>
    <s v="CATEDRÁTICO DE ESCUELA UNIVERSITARIA"/>
    <s v="R110"/>
    <x v="10"/>
    <n v="545"/>
    <s v="INGENIERÍA MECÁNICA"/>
  </r>
  <r>
    <x v="16"/>
    <x v="5"/>
    <n v="608"/>
    <s v="608L"/>
    <s v="GRUPO-A1"/>
    <n v="16506383"/>
    <s v="Diseño avanzado de máquinas"/>
    <s v="GL"/>
    <s v="GRUPO DE LABORATORIO"/>
    <s v="608L"/>
    <s v="GL de Diseño avanzado de máquinas"/>
    <s v="GRUPO-A1"/>
    <s v="GL de Diseño avanzado de máquinas"/>
    <s v="2S"/>
    <n v="16506383"/>
    <s v="ALBA"/>
    <s v="IRURZUN"/>
    <s v="JOSÉ ANTONIO"/>
    <s v="jalba"/>
    <s v="joseantonio.alba@unirioja.es"/>
    <n v="0.8"/>
    <n v="0.8"/>
    <n v="505"/>
    <s v="CATEDRATICO ESCUELA UNIVERSITARIA"/>
    <s v="01A"/>
    <s v="TIEMPO COMPLETO AMPLIADO"/>
    <s v="2016-09-15 00:00:00.0"/>
    <s v="null"/>
    <s v="DF31935"/>
    <s v="CATEDRÁTICO DE ESCUELA UNIVERSITARIA"/>
    <s v="R110"/>
    <x v="10"/>
    <n v="545"/>
    <s v="INGENIERÍA MECÁNICA"/>
  </r>
  <r>
    <x v="16"/>
    <x v="5"/>
    <n v="608"/>
    <s v="608R"/>
    <s v="GRUPO-A1"/>
    <n v="16506383"/>
    <s v="Diseño avanzado de máquinas"/>
    <s v="GR"/>
    <s v="GRUPO REDUCIDO"/>
    <s v="608R"/>
    <s v="GR de Diseño avanzado de máquinas"/>
    <s v="GRUPO-A1"/>
    <s v="GR de Diseño avanzado de máquinas"/>
    <s v="2S"/>
    <n v="16506383"/>
    <s v="ALBA"/>
    <s v="IRURZUN"/>
    <s v="JOSÉ ANTONIO"/>
    <s v="jalba"/>
    <s v="joseantonio.alba@unirioja.es"/>
    <n v="1.2"/>
    <n v="1.2"/>
    <n v="505"/>
    <s v="CATEDRATICO ESCUELA UNIVERSITARIA"/>
    <s v="01A"/>
    <s v="TIEMPO COMPLETO AMPLIADO"/>
    <s v="2016-09-15 00:00:00.0"/>
    <s v="null"/>
    <s v="DF31935"/>
    <s v="CATEDRÁTICO DE ESCUELA UNIVERSITARIA"/>
    <s v="R110"/>
    <x v="10"/>
    <n v="545"/>
    <s v="INGENIERÍA MECÁNICA"/>
  </r>
  <r>
    <x v="16"/>
    <x v="5"/>
    <n v="609"/>
    <s v="609G"/>
    <s v="GRUPO-A"/>
    <n v="16538994"/>
    <s v="Estructuras de hormigón y cimentaciones"/>
    <s v="GG"/>
    <s v="GRUPO GRANDE"/>
    <s v="609G"/>
    <s v="GG de Estructuras de hormingón y cimentaciones"/>
    <s v="GRUPO-A"/>
    <s v="GG de Estructuras de hormingón y cimentaciones"/>
    <s v="2S"/>
    <n v="16538994"/>
    <s v="MARTÍNEZ DE PISÓN"/>
    <s v="ASCACÍBAR"/>
    <s v="EDUARDO"/>
    <s v="edmartin"/>
    <s v="eduardo.mtnezdepison@unirioja.es"/>
    <n v="3.2"/>
    <n v="3.2"/>
    <n v="504"/>
    <s v="PROFESOR TITULAR UNIVERSIDAD"/>
    <s v="C01"/>
    <s v="TIEMPO COMPLETO"/>
    <s v="2014-09-15 00:00:00.0"/>
    <s v="null"/>
    <s v="DF100069"/>
    <s v="TITULAR DE UNIVERSIDAD"/>
    <s v="R110"/>
    <x v="10"/>
    <n v="605"/>
    <s v="MECÁNICA DE MEDIOS CONTINUOS Y TEORÍA DE ESTRUCTUR"/>
  </r>
  <r>
    <x v="16"/>
    <x v="5"/>
    <n v="609"/>
    <s v="609R"/>
    <s v="GRUPO-A1"/>
    <n v="16538994"/>
    <s v="Estructuras de hormigón y cimentaciones"/>
    <s v="GR"/>
    <s v="GRUPO REDUCIDO"/>
    <s v="609R"/>
    <s v="GR de Estructuras de hormingón y cimentaciones"/>
    <s v="GRUPO-A1"/>
    <s v="GR de Estructuras de hormingón y cimentaciones"/>
    <s v="2S"/>
    <n v="16538994"/>
    <s v="MARTÍNEZ DE PISÓN"/>
    <s v="ASCACÍBAR"/>
    <s v="EDUARDO"/>
    <s v="edmartin"/>
    <s v="eduardo.mtnezdepison@unirioja.es"/>
    <n v="2.8"/>
    <n v="2.8"/>
    <n v="504"/>
    <s v="PROFESOR TITULAR UNIVERSIDAD"/>
    <s v="C01"/>
    <s v="TIEMPO COMPLETO"/>
    <s v="2014-09-15 00:00:00.0"/>
    <s v="null"/>
    <s v="DF100069"/>
    <s v="TITULAR DE UNIVERSIDAD"/>
    <s v="R110"/>
    <x v="10"/>
    <n v="605"/>
    <s v="MECÁNICA DE MEDIOS CONTINUOS Y TEORÍA DE ESTRUCTUR"/>
  </r>
  <r>
    <x v="16"/>
    <x v="5"/>
    <n v="610"/>
    <s v="610G"/>
    <s v="GRUPO-A"/>
    <n v="16538994"/>
    <s v="Estructuras metálicas"/>
    <s v="GG"/>
    <s v="GRUPO GRANDE"/>
    <s v="610G"/>
    <s v="GG de Estructuras metálicas"/>
    <s v="GRUPO-A"/>
    <s v="GG de Estructuras metálicas"/>
    <s v="1S"/>
    <n v="16538994"/>
    <s v="MARTÍNEZ DE PISÓN"/>
    <s v="ASCACÍBAR"/>
    <s v="EDUARDO"/>
    <s v="edmartin"/>
    <s v="eduardo.mtnezdepison@unirioja.es"/>
    <n v="3.1"/>
    <n v="3.1"/>
    <n v="504"/>
    <s v="PROFESOR TITULAR UNIVERSIDAD"/>
    <s v="C01"/>
    <s v="TIEMPO COMPLETO"/>
    <s v="2014-09-15 00:00:00.0"/>
    <s v="null"/>
    <s v="DF100069"/>
    <s v="TITULAR DE UNIVERSIDAD"/>
    <s v="R110"/>
    <x v="10"/>
    <n v="605"/>
    <s v="MECÁNICA DE MEDIOS CONTINUOS Y TEORÍA DE ESTRUCTUR"/>
  </r>
  <r>
    <x v="16"/>
    <x v="5"/>
    <n v="610"/>
    <s v="610R"/>
    <s v="GRUPO-A1"/>
    <n v="16538994"/>
    <s v="Estructuras metálicas"/>
    <s v="GR"/>
    <s v="GRUPO REDUCIDO"/>
    <s v="610R"/>
    <s v="GR de Estructuras metálicas"/>
    <s v="GRUPO-A1"/>
    <s v="GR de Estructuras metálicas"/>
    <s v="1S"/>
    <n v="16538994"/>
    <s v="MARTÍNEZ DE PISÓN"/>
    <s v="ASCACÍBAR"/>
    <s v="EDUARDO"/>
    <s v="edmartin"/>
    <s v="eduardo.mtnezdepison@unirioja.es"/>
    <n v="1.4"/>
    <n v="1.4"/>
    <n v="504"/>
    <s v="PROFESOR TITULAR UNIVERSIDAD"/>
    <s v="C01"/>
    <s v="TIEMPO COMPLETO"/>
    <s v="2014-09-15 00:00:00.0"/>
    <s v="null"/>
    <s v="DF100069"/>
    <s v="TITULAR DE UNIVERSIDAD"/>
    <s v="R110"/>
    <x v="10"/>
    <n v="605"/>
    <s v="MECÁNICA DE MEDIOS CONTINUOS Y TEORÍA DE ESTRUCTUR"/>
  </r>
  <r>
    <x v="16"/>
    <x v="5"/>
    <n v="611"/>
    <s v="611G"/>
    <s v="GRUPO-A"/>
    <n v="16564276"/>
    <s v="Ingeniería asistida por ordenador"/>
    <s v="GG"/>
    <s v="GRUPO GRANDE"/>
    <s v="611G"/>
    <s v="GG de Ingeniería asistida por ordenador"/>
    <s v="GRUPO-A"/>
    <s v="GG de Ingeniería asistida por ordenador"/>
    <s v="1S"/>
    <n v="16564276"/>
    <s v="GÓMEZ"/>
    <s v="CRISTÓBAL"/>
    <s v="JOSÉ ANTONIO"/>
    <s v="jggomez"/>
    <s v="jose-antonio.gomez@unirioja.es"/>
    <n v="1.5"/>
    <n v="1.5"/>
    <n v="533"/>
    <s v="COLABORADOR-TIPO 2 (Doctor)"/>
    <s v="C01"/>
    <s v="TIEMPO COMPLETO"/>
    <s v="2006-10-01 00:00:00.0"/>
    <s v="null"/>
    <s v="LD100577"/>
    <s v="COLABORADOR TIPO 2"/>
    <s v="R110"/>
    <x v="10"/>
    <n v="545"/>
    <s v="INGENIERÍA MECÁNICA"/>
  </r>
  <r>
    <x v="16"/>
    <x v="5"/>
    <n v="611"/>
    <s v="611I"/>
    <s v="GRUPO-A1"/>
    <n v="16564276"/>
    <s v="Ingeniería asistida por ordenador"/>
    <s v="GI"/>
    <s v="GRUPO DE INFORMÁTICA"/>
    <s v="611I"/>
    <s v="GI de Ingeniería asistida por ordenador"/>
    <s v="GRUPO-A1"/>
    <s v="GI de Ingeniería asistida por ordenador"/>
    <s v="1S"/>
    <n v="16564276"/>
    <s v="GÓMEZ"/>
    <s v="CRISTÓBAL"/>
    <s v="JOSÉ ANTONIO"/>
    <s v="jggomez"/>
    <s v="jose-antonio.gomez@unirioja.es"/>
    <n v="3"/>
    <n v="3"/>
    <n v="533"/>
    <s v="COLABORADOR-TIPO 2 (Doctor)"/>
    <s v="C01"/>
    <s v="TIEMPO COMPLETO"/>
    <s v="2006-10-01 00:00:00.0"/>
    <s v="null"/>
    <s v="LD100577"/>
    <s v="COLABORADOR TIPO 2"/>
    <s v="R110"/>
    <x v="10"/>
    <n v="545"/>
    <s v="INGENIERÍA MECÁNICA"/>
  </r>
  <r>
    <x v="16"/>
    <x v="5"/>
    <n v="611"/>
    <s v="611I"/>
    <s v="GRUPO-A2"/>
    <n v="16564276"/>
    <s v="Ingeniería asistida por ordenador"/>
    <s v="GI"/>
    <s v="GRUPO DE INFORMÁTICA"/>
    <s v="611I"/>
    <s v="GI de Ingeniería asistida por ordenador"/>
    <s v="GRUPO-A2"/>
    <s v="GI de Ingeniería asistida por ordenador"/>
    <s v="1S"/>
    <n v="16564276"/>
    <s v="GÓMEZ"/>
    <s v="CRISTÓBAL"/>
    <s v="JOSÉ ANTONIO"/>
    <s v="jggomez"/>
    <s v="jose-antonio.gomez@unirioja.es"/>
    <n v="3"/>
    <n v="3"/>
    <n v="533"/>
    <s v="COLABORADOR-TIPO 2 (Doctor)"/>
    <s v="C01"/>
    <s v="TIEMPO COMPLETO"/>
    <s v="2006-10-01 00:00:00.0"/>
    <s v="null"/>
    <s v="LD100577"/>
    <s v="COLABORADOR TIPO 2"/>
    <s v="R110"/>
    <x v="10"/>
    <n v="545"/>
    <s v="INGENIERÍA MECÁNICA"/>
  </r>
  <r>
    <x v="16"/>
    <x v="5"/>
    <n v="612"/>
    <s v="612G"/>
    <s v="GRUPO-A"/>
    <n v="16509086"/>
    <s v="Ingeniería simultánea"/>
    <s v="GG"/>
    <s v="GRUPO GRANDE"/>
    <s v="612G"/>
    <s v="GG de Ingenieria simultánea"/>
    <s v="GRUPO-A"/>
    <s v="GG de Ingenieria simultánea"/>
    <s v="1S"/>
    <n v="16509086"/>
    <s v="SANZ"/>
    <s v="ADÁN"/>
    <s v="FÉLIX"/>
    <s v="fesanz"/>
    <s v="felix.sanz@unirioja.es"/>
    <n v="1.7"/>
    <n v="1.7"/>
    <n v="500"/>
    <s v="CATEDRATICO DE UNIVERSIDAD"/>
    <s v="C01"/>
    <s v="TIEMPO COMPLETO"/>
    <s v="2007-05-13 00:00:00.0"/>
    <s v="null"/>
    <s v="DF100094"/>
    <s v="CATEDRÁTICO DE UNIVERSIDAD"/>
    <s v="R110"/>
    <x v="10"/>
    <n v="305"/>
    <s v="EXPRESIÓN GRÁFICA EN LA INGENIERÍA"/>
  </r>
  <r>
    <x v="16"/>
    <x v="5"/>
    <n v="612"/>
    <s v="612I"/>
    <s v="GRUPO-A1"/>
    <n v="16572481"/>
    <s v="Ingeniería simultánea"/>
    <s v="GI"/>
    <s v="GRUPO DE INFORMÁTICA"/>
    <s v="612I"/>
    <s v="GI de Ingenieria simultánea"/>
    <s v="GRUPO-A1"/>
    <s v="GI de Ingenieria simultánea"/>
    <s v="1S"/>
    <n v="16572481"/>
    <s v="ARANCÓN"/>
    <s v="PÉREZ"/>
    <s v="DAVID"/>
    <s v="daaranp"/>
    <s v="david.arancon@unirioja.es"/>
    <n v="1.4"/>
    <n v="1.4"/>
    <n v="532"/>
    <s v="LABORAL DOCENTE-ASOCIADO"/>
    <s v="P03"/>
    <s v="TIEMPO PARCIAL (3+3 HORAS)"/>
    <s v="2018-09-17 00:00:00.0"/>
    <s v="2019-09-14 00:00:00.0"/>
    <s v="PI101379"/>
    <s v="PROFESOR ASOCIADO"/>
    <s v="R110"/>
    <x v="10"/>
    <n v="305"/>
    <s v="EXPRESIÓN GRÁFICA EN LA INGENIERÍA"/>
  </r>
  <r>
    <x v="16"/>
    <x v="5"/>
    <n v="612"/>
    <s v="612R"/>
    <s v="GRUPO-A1"/>
    <n v="16572481"/>
    <s v="Ingeniería simultánea"/>
    <s v="GR"/>
    <s v="GRUPO REDUCIDO"/>
    <s v="612R"/>
    <s v="GR de Ingenieria simultánea"/>
    <s v="GRUPO-A1"/>
    <s v="GR de Ingenieria simultánea"/>
    <s v="1S"/>
    <n v="16572481"/>
    <s v="ARANCÓN"/>
    <s v="PÉREZ"/>
    <s v="DAVID"/>
    <s v="daaranp"/>
    <s v="david.arancon@unirioja.es"/>
    <n v="1.4"/>
    <n v="1.4"/>
    <n v="532"/>
    <s v="LABORAL DOCENTE-ASOCIADO"/>
    <s v="P03"/>
    <s v="TIEMPO PARCIAL (3+3 HORAS)"/>
    <s v="2018-09-17 00:00:00.0"/>
    <s v="2019-09-14 00:00:00.0"/>
    <s v="PI101379"/>
    <s v="PROFESOR ASOCIADO"/>
    <s v="R110"/>
    <x v="10"/>
    <n v="305"/>
    <s v="EXPRESIÓN GRÁFICA EN LA INGENIERÍA"/>
  </r>
  <r>
    <x v="16"/>
    <x v="5"/>
    <n v="613"/>
    <s v="613G"/>
    <s v="GRUPO-A"/>
    <n v="16542535"/>
    <s v="Mantenimiento integral"/>
    <s v="GG"/>
    <s v="GRUPO GRANDE"/>
    <s v="613G"/>
    <s v="GG de Mantenimiento integral"/>
    <s v="GRUPO-A"/>
    <s v="GG de Mantenimiento integral"/>
    <s v="1S"/>
    <n v="16542535"/>
    <s v="BLANCO"/>
    <s v="FERNÁNDEZ"/>
    <s v="JULIO"/>
    <s v="jublanco"/>
    <s v="julio.blanco@unirioja.es"/>
    <n v="1.7"/>
    <n v="1.7"/>
    <n v="500"/>
    <s v="CATEDRATICO DE UNIVERSIDAD"/>
    <s v="01R"/>
    <s v="TIEMPO COMPLETO REDUCIDO"/>
    <s v="2017-12-04 00:00:00.0"/>
    <s v="null"/>
    <s v="DF100352"/>
    <s v="CATEDRÁTICO DE UNIVERSIDAD"/>
    <s v="R110"/>
    <x v="10"/>
    <n v="515"/>
    <s v="INGENIERÍA DE LOS PROCESOS DE FABRICACIÓN"/>
  </r>
  <r>
    <x v="16"/>
    <x v="5"/>
    <n v="613"/>
    <s v="613L"/>
    <s v="GRUPO-A1"/>
    <n v="16599457"/>
    <s v="Mantenimiento integral"/>
    <s v="GL"/>
    <s v="GRUPO DE LABORATORIO"/>
    <s v="613L"/>
    <s v="GL de Mantenimiento integral"/>
    <s v="GRUPO-A1"/>
    <s v="GL de Mantenimiento integral"/>
    <s v="1S"/>
    <n v="16599457"/>
    <s v="MARTÍNEZ"/>
    <s v="CÁMARA"/>
    <s v="EDUARDO"/>
    <s v="eduamart"/>
    <s v="eduardo.martinezc@unirioja.es"/>
    <n v="2.8"/>
    <n v="2.8"/>
    <n v="532"/>
    <s v="LABORAL DOCENTE-ASOCIADO"/>
    <s v="P04"/>
    <s v="TIEMPO PARCIAL (4+4 HORAS)"/>
    <s v="2017-09-15 00:00:00.0"/>
    <s v="2019-09-14 00:00:00.0"/>
    <s v="PI101264"/>
    <s v="PROFESOR ASOCIADO"/>
    <s v="R110"/>
    <x v="10"/>
    <n v="515"/>
    <s v="INGENIERÍA DE LOS PROCESOS DE FABRICACIÓN"/>
  </r>
  <r>
    <x v="16"/>
    <x v="5"/>
    <n v="613"/>
    <s v="613L"/>
    <s v="GRUPO-A2"/>
    <n v="16599457"/>
    <s v="Mantenimiento integral"/>
    <s v="GL"/>
    <s v="GRUPO DE LABORATORIO"/>
    <s v="613L"/>
    <s v="GL de Mantenimiento integral"/>
    <s v="GRUPO-A2"/>
    <s v="GL de Mantenimiento integral"/>
    <s v="1S"/>
    <n v="16599457"/>
    <s v="MARTÍNEZ"/>
    <s v="CÁMARA"/>
    <s v="EDUARDO"/>
    <s v="eduamart"/>
    <s v="eduardo.martinezc@unirioja.es"/>
    <n v="2.8"/>
    <n v="2.8"/>
    <n v="532"/>
    <s v="LABORAL DOCENTE-ASOCIADO"/>
    <s v="P04"/>
    <s v="TIEMPO PARCIAL (4+4 HORAS)"/>
    <s v="2017-09-15 00:00:00.0"/>
    <s v="2019-09-14 00:00:00.0"/>
    <s v="PI101264"/>
    <s v="PROFESOR ASOCIADO"/>
    <s v="R110"/>
    <x v="10"/>
    <n v="515"/>
    <s v="INGENIERÍA DE LOS PROCESOS DE FABRICACIÓN"/>
  </r>
  <r>
    <x v="16"/>
    <x v="5"/>
    <n v="614"/>
    <s v="614G"/>
    <s v="GRUPO-A"/>
    <n v="815254"/>
    <s v="Prácticas externas"/>
    <s v="GG"/>
    <s v="GRUPO GRANDE"/>
    <s v="614G"/>
    <s v="GG de Prácticas en empresa"/>
    <s v="GRUPO-A"/>
    <s v="GG de Prácticas en empresa"/>
    <s v="2S"/>
    <n v="815254"/>
    <s v="MARTÍNEZ"/>
    <s v="CALVO"/>
    <s v="MARÍA ÁNGELES"/>
    <s v="anmartin"/>
    <s v="marian.martinez@unirioja.es"/>
    <n v="2.9"/>
    <n v="2.9"/>
    <n v="506"/>
    <s v="PROFESOR TITULAR DE ESCUELA UNIVERSITARI"/>
    <s v="01A"/>
    <s v="TIEMPO COMPLETO AMPLIADO"/>
    <s v="2012-09-01 00:00:00.0"/>
    <s v="null"/>
    <s v="DF31868"/>
    <s v="TITULAR DE ESCUELAS UNIVERSITARIAS"/>
    <s v="R110"/>
    <x v="10"/>
    <n v="65"/>
    <s v="CIENCIA DE LOS MATERIALES E INGENIERÍA METALÚRGICA"/>
  </r>
  <r>
    <x v="16"/>
    <x v="5"/>
    <n v="614"/>
    <s v="614G"/>
    <s v="GRUPO-A"/>
    <n v="16542535"/>
    <s v="Prácticas externas"/>
    <s v="GG"/>
    <s v="GRUPO GRANDE"/>
    <s v="614G"/>
    <s v="GG de Prácticas en empresa"/>
    <s v="GRUPO-A"/>
    <s v="GG de Prácticas en empresa"/>
    <s v="2S"/>
    <n v="16542535"/>
    <s v="BLANCO"/>
    <s v="FERNÁNDEZ"/>
    <s v="JULIO"/>
    <s v="jublanco"/>
    <s v="julio.blanco@unirioja.es"/>
    <n v="0"/>
    <n v="0"/>
    <n v="500"/>
    <s v="CATEDRATICO DE UNIVERSIDAD"/>
    <s v="01R"/>
    <s v="TIEMPO COMPLETO REDUCIDO"/>
    <s v="2017-12-04 00:00:00.0"/>
    <s v="null"/>
    <s v="DF100352"/>
    <s v="CATEDRÁTICO DE UNIVERSIDAD"/>
    <s v="R110"/>
    <x v="10"/>
    <n v="515"/>
    <s v="INGENIERÍA DE LOS PROCESOS DE FABRICACIÓN"/>
  </r>
  <r>
    <x v="16"/>
    <x v="5"/>
    <n v="615"/>
    <s v="615G"/>
    <s v="GRUPO-A"/>
    <n v="16542535"/>
    <s v="Producción integrada"/>
    <s v="GG"/>
    <s v="GRUPO GRANDE"/>
    <s v="615G"/>
    <s v="GG de Producción integrada"/>
    <s v="GRUPO-A"/>
    <s v="GG de Producción integrada"/>
    <s v="2S"/>
    <n v="16542535"/>
    <s v="BLANCO"/>
    <s v="FERNÁNDEZ"/>
    <s v="JULIO"/>
    <s v="jublanco"/>
    <s v="julio.blanco@unirioja.es"/>
    <n v="3.2"/>
    <n v="3.2"/>
    <n v="500"/>
    <s v="CATEDRATICO DE UNIVERSIDAD"/>
    <s v="01R"/>
    <s v="TIEMPO COMPLETO REDUCIDO"/>
    <s v="2017-12-04 00:00:00.0"/>
    <s v="null"/>
    <s v="DF100352"/>
    <s v="CATEDRÁTICO DE UNIVERSIDAD"/>
    <s v="R110"/>
    <x v="10"/>
    <n v="515"/>
    <s v="INGENIERÍA DE LOS PROCESOS DE FABRICACIÓN"/>
  </r>
  <r>
    <x v="16"/>
    <x v="5"/>
    <n v="615"/>
    <s v="615L"/>
    <s v="GRUPO-A1"/>
    <n v="16542535"/>
    <s v="Producción integrada"/>
    <s v="GL"/>
    <s v="GRUPO DE LABORATORIO"/>
    <s v="615L"/>
    <s v="GL de Producción integrada"/>
    <s v="GRUPO-A1"/>
    <s v="GL de Producción integrada"/>
    <s v="2S"/>
    <n v="16542535"/>
    <s v="BLANCO"/>
    <s v="FERNÁNDEZ"/>
    <s v="JULIO"/>
    <s v="jublanco"/>
    <s v="julio.blanco@unirioja.es"/>
    <n v="1.8"/>
    <n v="1.8"/>
    <n v="500"/>
    <s v="CATEDRATICO DE UNIVERSIDAD"/>
    <s v="01R"/>
    <s v="TIEMPO COMPLETO REDUCIDO"/>
    <s v="2017-12-04 00:00:00.0"/>
    <s v="null"/>
    <s v="DF100352"/>
    <s v="CATEDRÁTICO DE UNIVERSIDAD"/>
    <s v="R110"/>
    <x v="10"/>
    <n v="515"/>
    <s v="INGENIERÍA DE LOS PROCESOS DE FABRICACIÓN"/>
  </r>
  <r>
    <x v="16"/>
    <x v="5"/>
    <n v="615"/>
    <s v="615L"/>
    <s v="GRUPO-A1"/>
    <n v="16553136"/>
    <s v="Producción integrada"/>
    <s v="GL"/>
    <s v="GRUPO DE LABORATORIO"/>
    <s v="615L"/>
    <s v="GL de Producción integrada"/>
    <s v="GRUPO-A1"/>
    <s v="GL de Producción integrada"/>
    <s v="2S"/>
    <n v="16553136"/>
    <s v="GÓMEZ"/>
    <s v="CHOMÓN"/>
    <s v="JOSÉ CARLOS"/>
    <s v="jogomech"/>
    <s v="jose-carlos.gomez@unirioja.es"/>
    <n v="1"/>
    <n v="1"/>
    <n v="532"/>
    <s v="LABORAL DOCENTE-ASOCIADO"/>
    <s v="P02"/>
    <s v="TIEMPO PARCIAL (2+2 HORAS)"/>
    <s v="2017-09-15 00:00:00.0"/>
    <s v="2019-09-14 00:00:00.0"/>
    <s v="PI101263"/>
    <s v="PROFESOR ASOCIADO"/>
    <s v="R110"/>
    <x v="10"/>
    <n v="515"/>
    <s v="INGENIERÍA DE LOS PROCESOS DE FABRICACIÓN"/>
  </r>
  <r>
    <x v="16"/>
    <x v="5"/>
    <n v="616"/>
    <s v="616G"/>
    <s v="GRUPO-A"/>
    <n v="16592485"/>
    <s v="Urbanismo industrial"/>
    <s v="GG"/>
    <s v="GRUPO GRANDE"/>
    <s v="616G"/>
    <s v="GG de Urbanismo industrial"/>
    <s v="GRUPO-A"/>
    <s v="GG de Urbanismo industrial"/>
    <s v="1S"/>
    <n v="16592485"/>
    <s v="CORRAL"/>
    <s v="BOBADILLA"/>
    <s v="MARINA"/>
    <s v="macorrb"/>
    <s v="marina.corral@unirioja.es"/>
    <n v="2"/>
    <n v="2"/>
    <n v="504"/>
    <s v="PROFESOR TITULAR UNIVERSIDAD"/>
    <s v="C01"/>
    <s v="TIEMPO COMPLETO"/>
    <s v="2018-09-17 00:00:00.0"/>
    <s v="null"/>
    <s v="DF100360"/>
    <s v="PROFESOR TITULAR UNIVERSIDAD INTERINO"/>
    <s v="R110"/>
    <x v="10"/>
    <n v="720"/>
    <s v="PROYECTOS DE INGENIERÍA"/>
  </r>
  <r>
    <x v="16"/>
    <x v="5"/>
    <n v="616"/>
    <s v="616L"/>
    <s v="GRUPO-A1"/>
    <n v="13155868"/>
    <s v="Urbanismo industrial"/>
    <s v="GL"/>
    <s v="GRUPO DE LABORATORIO"/>
    <s v="616L"/>
    <s v="GL de Urbanismo industrial"/>
    <s v="GRUPO-A1"/>
    <s v="GL de Urbanismo industrial"/>
    <s v="1S"/>
    <n v="13155868"/>
    <s v="ALBA"/>
    <s v="ELÍAS"/>
    <s v="FERNANDO"/>
    <s v="falba"/>
    <s v="fernando.alba@unirioja.es"/>
    <n v="2.5"/>
    <n v="2.5"/>
    <n v="504"/>
    <s v="PROFESOR TITULAR UNIVERSIDAD"/>
    <s v="C01"/>
    <s v="TIEMPO COMPLETO"/>
    <s v="2007-10-09 00:00:00.0"/>
    <s v="null"/>
    <s v="DF100214"/>
    <s v="PROFESOR TITULAR DE UNIVERSIDAD"/>
    <s v="R110"/>
    <x v="10"/>
    <n v="720"/>
    <s v="PROYECTOS DE INGENIERÍA"/>
  </r>
  <r>
    <x v="16"/>
    <x v="5"/>
    <n v="617"/>
    <s v="617G"/>
    <s v="GRUPO-A"/>
    <n v="16594259"/>
    <s v="Organización de la producción"/>
    <s v="GG"/>
    <s v="GRUPO GRANDE"/>
    <s v="617G"/>
    <s v="GG de Organización de la producción"/>
    <s v="GRUPO-A"/>
    <s v="GG de Organización de la producción"/>
    <s v="1S"/>
    <n v="16594259"/>
    <s v="JUANEDA"/>
    <s v="AYENSA"/>
    <s v="EMMA"/>
    <s v="ejuaneda"/>
    <s v="emma.juaneda@unirioja.es"/>
    <n v="3.2"/>
    <n v="3.2"/>
    <n v="536"/>
    <s v="PROFESOR INTERINO"/>
    <s v="C01"/>
    <s v="TIEMPO COMPLETO"/>
    <s v="2015-12-22 00:00:00.0"/>
    <s v="null"/>
    <s v="PI101025"/>
    <s v="PROFESOR CONTRATADO INTERINO"/>
    <s v="R104"/>
    <x v="0"/>
    <n v="650"/>
    <s v="ORGANIZACIÓN DE EMPRESAS"/>
  </r>
  <r>
    <x v="16"/>
    <x v="5"/>
    <n v="617"/>
    <s v="617I"/>
    <s v="GRUPO-A1"/>
    <n v="16593137"/>
    <s v="Organización de la producción"/>
    <s v="GI"/>
    <s v="GRUPO DE INFORMÁTICA"/>
    <s v="617I"/>
    <s v="GI de Organización de la producción"/>
    <s v="GRUPO-A1"/>
    <s v="GI de Organización de la producción"/>
    <s v="1S"/>
    <n v="16593137"/>
    <s v="PARRAS"/>
    <s v="GÓMEZ"/>
    <s v="MAITE"/>
    <s v="maparras"/>
    <s v="maite.parras@unirioja.es"/>
    <n v="1"/>
    <n v="1"/>
    <n v="536"/>
    <s v="PROFESOR INTERINO"/>
    <s v="C01"/>
    <s v="TIEMPO COMPLETO"/>
    <s v="2018-10-04 00:00:00.0"/>
    <s v="2019-04-05 00:00:00.0"/>
    <s v="PI101438"/>
    <s v="PROFESOR CONTRATADO INTERINO"/>
    <s v="R104"/>
    <x v="0"/>
    <n v="650"/>
    <s v="ORGANIZACIÓN DE EMPRESAS"/>
  </r>
  <r>
    <x v="16"/>
    <x v="5"/>
    <n v="617"/>
    <s v="617I"/>
    <s v="GRUPO-A1"/>
    <n v="16614068"/>
    <s v="Organización de la producción"/>
    <s v="GI"/>
    <s v="GRUPO DE INFORMÁTICA"/>
    <s v="617I"/>
    <s v="GI de Organización de la producción"/>
    <s v="GRUPO-A1"/>
    <s v="GI de Organización de la producción"/>
    <s v="1S"/>
    <n v="16614068"/>
    <s v="ORCOS"/>
    <s v="SÁNCHEZ"/>
    <s v="RAQUEL"/>
    <s v="raorcosa"/>
    <s v="raquel.orcos@unirioja.es"/>
    <n v="0"/>
    <n v="0"/>
    <n v="536"/>
    <s v="PROFESOR INTERINO"/>
    <s v="C01"/>
    <s v="TIEMPO COMPLETO"/>
    <s v="2018-09-17 00:00:00.0"/>
    <s v="null"/>
    <s v="PI101360"/>
    <s v="PROFESOR CONTRATADO INTERINO"/>
    <s v="R104"/>
    <x v="0"/>
    <n v="650"/>
    <s v="ORGANIZACIÓN DE EMPRESAS"/>
  </r>
  <r>
    <x v="16"/>
    <x v="5"/>
    <n v="617"/>
    <s v="617I"/>
    <s v="GRUPO-A2"/>
    <n v="16593137"/>
    <s v="Organización de la producción"/>
    <s v="GI"/>
    <s v="GRUPO DE INFORMÁTICA"/>
    <s v="617I"/>
    <s v="GI de Organización de la producción"/>
    <s v="GRUPO-A2"/>
    <s v="GI de Organización de la producción"/>
    <s v="1S"/>
    <n v="16593137"/>
    <s v="PARRAS"/>
    <s v="GÓMEZ"/>
    <s v="MAITE"/>
    <s v="maparras"/>
    <s v="maite.parras@unirioja.es"/>
    <n v="1"/>
    <n v="1"/>
    <n v="536"/>
    <s v="PROFESOR INTERINO"/>
    <s v="C01"/>
    <s v="TIEMPO COMPLETO"/>
    <s v="2018-10-04 00:00:00.0"/>
    <s v="2019-04-05 00:00:00.0"/>
    <s v="PI101438"/>
    <s v="PROFESOR CONTRATADO INTERINO"/>
    <s v="R104"/>
    <x v="0"/>
    <n v="650"/>
    <s v="ORGANIZACIÓN DE EMPRESAS"/>
  </r>
  <r>
    <x v="16"/>
    <x v="5"/>
    <n v="617"/>
    <s v="617I"/>
    <s v="GRUPO-A2"/>
    <n v="16614068"/>
    <s v="Organización de la producción"/>
    <s v="GI"/>
    <s v="GRUPO DE INFORMÁTICA"/>
    <s v="617I"/>
    <s v="GI de Organización de la producción"/>
    <s v="GRUPO-A2"/>
    <s v="GI de Organización de la producción"/>
    <s v="1S"/>
    <n v="16614068"/>
    <s v="ORCOS"/>
    <s v="SÁNCHEZ"/>
    <s v="RAQUEL"/>
    <s v="raorcosa"/>
    <s v="raquel.orcos@unirioja.es"/>
    <n v="0"/>
    <n v="0"/>
    <n v="536"/>
    <s v="PROFESOR INTERINO"/>
    <s v="C01"/>
    <s v="TIEMPO COMPLETO"/>
    <s v="2018-09-17 00:00:00.0"/>
    <s v="null"/>
    <s v="PI101360"/>
    <s v="PROFESOR CONTRATADO INTERINO"/>
    <s v="R104"/>
    <x v="0"/>
    <n v="650"/>
    <s v="ORGANIZACIÓN DE EMPRESAS"/>
  </r>
  <r>
    <x v="16"/>
    <x v="5"/>
    <n v="617"/>
    <s v="617I"/>
    <s v="GRUPO-A3"/>
    <n v="16521624"/>
    <s v="Organización de la producción"/>
    <s v="GI"/>
    <s v="GRUPO DE INFORMÁTICA"/>
    <s v="617I"/>
    <s v="GI de Organización de la producción"/>
    <s v="GRUPO-A3"/>
    <s v="GI de Organización de la producción"/>
    <s v="1S"/>
    <n v="16521624"/>
    <s v="ANGUIANO"/>
    <s v="BAÑOS"/>
    <s v="ALBERTO"/>
    <s v="alanguia"/>
    <s v="alberto.anguiano@unirioja.es"/>
    <n v="0.5"/>
    <n v="0.5"/>
    <n v="532"/>
    <s v="LABORAL DOCENTE-ASOCIADO"/>
    <s v="P02"/>
    <s v="TIEMPO PARCIAL (2+2 HORAS)"/>
    <s v="2018-09-17 00:00:00.0"/>
    <s v="2019-09-14 00:00:00.0"/>
    <s v="PI101362"/>
    <s v="PROFESOR ASOCIADO"/>
    <s v="R104"/>
    <x v="0"/>
    <n v="650"/>
    <s v="ORGANIZACIÓN DE EMPRESAS"/>
  </r>
  <r>
    <x v="16"/>
    <x v="5"/>
    <n v="617"/>
    <s v="617I"/>
    <s v="GRUPO-A3"/>
    <n v="16593137"/>
    <s v="Organización de la producción"/>
    <s v="GI"/>
    <s v="GRUPO DE INFORMÁTICA"/>
    <s v="617I"/>
    <s v="GI de Organización de la producción"/>
    <s v="GRUPO-A3"/>
    <s v="GI de Organización de la producción"/>
    <s v="1S"/>
    <n v="16593137"/>
    <s v="PARRAS"/>
    <s v="GÓMEZ"/>
    <s v="MAITE"/>
    <s v="maparras"/>
    <s v="maite.parras@unirioja.es"/>
    <n v="0.5"/>
    <n v="0.5"/>
    <n v="536"/>
    <s v="PROFESOR INTERINO"/>
    <s v="C01"/>
    <s v="TIEMPO COMPLETO"/>
    <s v="2018-10-04 00:00:00.0"/>
    <s v="2019-04-05 00:00:00.0"/>
    <s v="PI101438"/>
    <s v="PROFESOR CONTRATADO INTERINO"/>
    <s v="R104"/>
    <x v="0"/>
    <n v="650"/>
    <s v="ORGANIZACIÓN DE EMPRESAS"/>
  </r>
  <r>
    <x v="16"/>
    <x v="5"/>
    <n v="617"/>
    <s v="617I"/>
    <s v="GRUPO-A3"/>
    <n v="16614068"/>
    <s v="Organización de la producción"/>
    <s v="GI"/>
    <s v="GRUPO DE INFORMÁTICA"/>
    <s v="617I"/>
    <s v="GI de Organización de la producción"/>
    <s v="GRUPO-A3"/>
    <s v="GI de Organización de la producción"/>
    <s v="1S"/>
    <n v="16614068"/>
    <s v="ORCOS"/>
    <s v="SÁNCHEZ"/>
    <s v="RAQUEL"/>
    <s v="raorcosa"/>
    <s v="raquel.orcos@unirioja.es"/>
    <n v="0"/>
    <n v="0"/>
    <n v="536"/>
    <s v="PROFESOR INTERINO"/>
    <s v="C01"/>
    <s v="TIEMPO COMPLETO"/>
    <s v="2018-09-17 00:00:00.0"/>
    <s v="null"/>
    <s v="PI101360"/>
    <s v="PROFESOR CONTRATADO INTERINO"/>
    <s v="R104"/>
    <x v="0"/>
    <n v="650"/>
    <s v="ORGANIZACIÓN DE EMPRESAS"/>
  </r>
  <r>
    <x v="16"/>
    <x v="5"/>
    <n v="617"/>
    <s v="617I"/>
    <s v="GRUPO-A4"/>
    <n v="16521624"/>
    <s v="Organización de la producción"/>
    <s v="GI"/>
    <s v="GRUPO DE INFORMÁTICA"/>
    <s v="617I"/>
    <s v="GI de Organización de la producción"/>
    <s v="GRUPO-A4"/>
    <s v="GI de Organización de la producción"/>
    <s v="1S"/>
    <n v="16521624"/>
    <s v="ANGUIANO"/>
    <s v="BAÑOS"/>
    <s v="ALBERTO"/>
    <s v="alanguia"/>
    <s v="alberto.anguiano@unirioja.es"/>
    <n v="1"/>
    <n v="1"/>
    <n v="532"/>
    <s v="LABORAL DOCENTE-ASOCIADO"/>
    <s v="P02"/>
    <s v="TIEMPO PARCIAL (2+2 HORAS)"/>
    <s v="2018-09-17 00:00:00.0"/>
    <s v="2019-09-14 00:00:00.0"/>
    <s v="PI101362"/>
    <s v="PROFESOR ASOCIADO"/>
    <s v="R104"/>
    <x v="0"/>
    <n v="650"/>
    <s v="ORGANIZACIÓN DE EMPRESAS"/>
  </r>
  <r>
    <x v="16"/>
    <x v="5"/>
    <n v="617"/>
    <s v="617R"/>
    <s v="GRUPO-A1"/>
    <n v="16593137"/>
    <s v="Organización de la producción"/>
    <s v="GR"/>
    <s v="GRUPO REDUCIDO"/>
    <s v="617R"/>
    <s v="GR de Organización de la producción"/>
    <s v="GRUPO-A1"/>
    <s v="GR de Organización de la producción"/>
    <s v="1S"/>
    <n v="16593137"/>
    <s v="PARRAS"/>
    <s v="GÓMEZ"/>
    <s v="MAITE"/>
    <s v="maparras"/>
    <s v="maite.parras@unirioja.es"/>
    <n v="1"/>
    <n v="1"/>
    <n v="536"/>
    <s v="PROFESOR INTERINO"/>
    <s v="C01"/>
    <s v="TIEMPO COMPLETO"/>
    <s v="2018-10-04 00:00:00.0"/>
    <s v="2019-04-05 00:00:00.0"/>
    <s v="PI101438"/>
    <s v="PROFESOR CONTRATADO INTERINO"/>
    <s v="R104"/>
    <x v="0"/>
    <n v="650"/>
    <s v="ORGANIZACIÓN DE EMPRESAS"/>
  </r>
  <r>
    <x v="16"/>
    <x v="5"/>
    <n v="617"/>
    <s v="617R"/>
    <s v="GRUPO-A1"/>
    <n v="16594259"/>
    <s v="Organización de la producción"/>
    <s v="GR"/>
    <s v="GRUPO REDUCIDO"/>
    <s v="617R"/>
    <s v="GR de Organización de la producción"/>
    <s v="GRUPO-A1"/>
    <s v="GR de Organización de la producción"/>
    <s v="1S"/>
    <n v="16594259"/>
    <s v="JUANEDA"/>
    <s v="AYENSA"/>
    <s v="EMMA"/>
    <s v="ejuaneda"/>
    <s v="emma.juaneda@unirioja.es"/>
    <n v="0.8"/>
    <n v="0.8"/>
    <n v="536"/>
    <s v="PROFESOR INTERINO"/>
    <s v="C01"/>
    <s v="TIEMPO COMPLETO"/>
    <s v="2015-12-22 00:00:00.0"/>
    <s v="null"/>
    <s v="PI101025"/>
    <s v="PROFESOR CONTRATADO INTERINO"/>
    <s v="R104"/>
    <x v="0"/>
    <n v="650"/>
    <s v="ORGANIZACIÓN DE EMPRESAS"/>
  </r>
  <r>
    <x v="16"/>
    <x v="5"/>
    <n v="617"/>
    <s v="617R"/>
    <s v="GRUPO-A1"/>
    <n v="16614068"/>
    <s v="Organización de la producción"/>
    <s v="GR"/>
    <s v="GRUPO REDUCIDO"/>
    <s v="617R"/>
    <s v="GR de Organización de la producción"/>
    <s v="GRUPO-A1"/>
    <s v="GR de Organización de la producción"/>
    <s v="1S"/>
    <n v="16614068"/>
    <s v="ORCOS"/>
    <s v="SÁNCHEZ"/>
    <s v="RAQUEL"/>
    <s v="raorcosa"/>
    <s v="raquel.orcos@unirioja.es"/>
    <n v="0"/>
    <n v="0"/>
    <n v="536"/>
    <s v="PROFESOR INTERINO"/>
    <s v="C01"/>
    <s v="TIEMPO COMPLETO"/>
    <s v="2018-09-17 00:00:00.0"/>
    <s v="null"/>
    <s v="PI101360"/>
    <s v="PROFESOR CONTRATADO INTERINO"/>
    <s v="R104"/>
    <x v="0"/>
    <n v="650"/>
    <s v="ORGANIZACIÓN DE EMPRESAS"/>
  </r>
  <r>
    <x v="16"/>
    <x v="5"/>
    <n v="617"/>
    <s v="617R"/>
    <s v="GRUPO-A2"/>
    <n v="16593137"/>
    <s v="Organización de la producción"/>
    <s v="GR"/>
    <s v="GRUPO REDUCIDO"/>
    <s v="617R"/>
    <s v="GR de Organización de la producción"/>
    <s v="GRUPO-A2"/>
    <s v="GR de Organización de la producción"/>
    <s v="1S"/>
    <n v="16593137"/>
    <s v="PARRAS"/>
    <s v="GÓMEZ"/>
    <s v="MAITE"/>
    <s v="maparras"/>
    <s v="maite.parras@unirioja.es"/>
    <n v="1"/>
    <n v="1"/>
    <n v="536"/>
    <s v="PROFESOR INTERINO"/>
    <s v="C01"/>
    <s v="TIEMPO COMPLETO"/>
    <s v="2018-10-04 00:00:00.0"/>
    <s v="2019-04-05 00:00:00.0"/>
    <s v="PI101438"/>
    <s v="PROFESOR CONTRATADO INTERINO"/>
    <s v="R104"/>
    <x v="0"/>
    <n v="650"/>
    <s v="ORGANIZACIÓN DE EMPRESAS"/>
  </r>
  <r>
    <x v="16"/>
    <x v="5"/>
    <n v="617"/>
    <s v="617R"/>
    <s v="GRUPO-A2"/>
    <n v="16594259"/>
    <s v="Organización de la producción"/>
    <s v="GR"/>
    <s v="GRUPO REDUCIDO"/>
    <s v="617R"/>
    <s v="GR de Organización de la producción"/>
    <s v="GRUPO-A2"/>
    <s v="GR de Organización de la producción"/>
    <s v="1S"/>
    <n v="16594259"/>
    <s v="JUANEDA"/>
    <s v="AYENSA"/>
    <s v="EMMA"/>
    <s v="ejuaneda"/>
    <s v="emma.juaneda@unirioja.es"/>
    <n v="0.8"/>
    <n v="0.8"/>
    <n v="536"/>
    <s v="PROFESOR INTERINO"/>
    <s v="C01"/>
    <s v="TIEMPO COMPLETO"/>
    <s v="2015-12-22 00:00:00.0"/>
    <s v="null"/>
    <s v="PI101025"/>
    <s v="PROFESOR CONTRATADO INTERINO"/>
    <s v="R104"/>
    <x v="0"/>
    <n v="650"/>
    <s v="ORGANIZACIÓN DE EMPRESAS"/>
  </r>
  <r>
    <x v="16"/>
    <x v="5"/>
    <n v="617"/>
    <s v="617R"/>
    <s v="GRUPO-A2"/>
    <n v="16614068"/>
    <s v="Organización de la producción"/>
    <s v="GR"/>
    <s v="GRUPO REDUCIDO"/>
    <s v="617R"/>
    <s v="GR de Organización de la producción"/>
    <s v="GRUPO-A2"/>
    <s v="GR de Organización de la producción"/>
    <s v="1S"/>
    <n v="16614068"/>
    <s v="ORCOS"/>
    <s v="SÁNCHEZ"/>
    <s v="RAQUEL"/>
    <s v="raorcosa"/>
    <s v="raquel.orcos@unirioja.es"/>
    <n v="0"/>
    <n v="0"/>
    <n v="536"/>
    <s v="PROFESOR INTERINO"/>
    <s v="C01"/>
    <s v="TIEMPO COMPLETO"/>
    <s v="2018-09-17 00:00:00.0"/>
    <s v="null"/>
    <s v="PI101360"/>
    <s v="PROFESOR CONTRATADO INTERINO"/>
    <s v="R104"/>
    <x v="0"/>
    <n v="650"/>
    <s v="ORGANIZACIÓN DE EMPRESAS"/>
  </r>
  <r>
    <x v="16"/>
    <x v="5"/>
    <n v="617"/>
    <s v="617R"/>
    <s v="GRUPO-A3"/>
    <n v="16593137"/>
    <s v="Organización de la producción"/>
    <s v="GR"/>
    <s v="GRUPO REDUCIDO"/>
    <s v="617R"/>
    <s v="GR de Organización de la producción"/>
    <s v="GRUPO-A3"/>
    <s v="GR de Organización de la producción"/>
    <s v="1S"/>
    <n v="16593137"/>
    <s v="PARRAS"/>
    <s v="GÓMEZ"/>
    <s v="MAITE"/>
    <s v="maparras"/>
    <s v="maite.parras@unirioja.es"/>
    <n v="1"/>
    <n v="1"/>
    <n v="536"/>
    <s v="PROFESOR INTERINO"/>
    <s v="C01"/>
    <s v="TIEMPO COMPLETO"/>
    <s v="2018-10-04 00:00:00.0"/>
    <s v="2019-04-05 00:00:00.0"/>
    <s v="PI101438"/>
    <s v="PROFESOR CONTRATADO INTERINO"/>
    <s v="R104"/>
    <x v="0"/>
    <n v="650"/>
    <s v="ORGANIZACIÓN DE EMPRESAS"/>
  </r>
  <r>
    <x v="16"/>
    <x v="5"/>
    <n v="617"/>
    <s v="617R"/>
    <s v="GRUPO-A3"/>
    <n v="16594259"/>
    <s v="Organización de la producción"/>
    <s v="GR"/>
    <s v="GRUPO REDUCIDO"/>
    <s v="617R"/>
    <s v="GR de Organización de la producción"/>
    <s v="GRUPO-A3"/>
    <s v="GR de Organización de la producción"/>
    <s v="1S"/>
    <n v="16594259"/>
    <s v="JUANEDA"/>
    <s v="AYENSA"/>
    <s v="EMMA"/>
    <s v="ejuaneda"/>
    <s v="emma.juaneda@unirioja.es"/>
    <n v="0.8"/>
    <n v="0.8"/>
    <n v="536"/>
    <s v="PROFESOR INTERINO"/>
    <s v="C01"/>
    <s v="TIEMPO COMPLETO"/>
    <s v="2015-12-22 00:00:00.0"/>
    <s v="null"/>
    <s v="PI101025"/>
    <s v="PROFESOR CONTRATADO INTERINO"/>
    <s v="R104"/>
    <x v="0"/>
    <n v="650"/>
    <s v="ORGANIZACIÓN DE EMPRESAS"/>
  </r>
  <r>
    <x v="16"/>
    <x v="5"/>
    <n v="617"/>
    <s v="617R"/>
    <s v="GRUPO-A3"/>
    <n v="16614068"/>
    <s v="Organización de la producción"/>
    <s v="GR"/>
    <s v="GRUPO REDUCIDO"/>
    <s v="617R"/>
    <s v="GR de Organización de la producción"/>
    <s v="GRUPO-A3"/>
    <s v="GR de Organización de la producción"/>
    <s v="1S"/>
    <n v="16614068"/>
    <s v="ORCOS"/>
    <s v="SÁNCHEZ"/>
    <s v="RAQUEL"/>
    <s v="raorcosa"/>
    <s v="raquel.orcos@unirioja.es"/>
    <n v="0"/>
    <n v="0"/>
    <n v="536"/>
    <s v="PROFESOR INTERINO"/>
    <s v="C01"/>
    <s v="TIEMPO COMPLETO"/>
    <s v="2018-09-17 00:00:00.0"/>
    <s v="null"/>
    <s v="PI101360"/>
    <s v="PROFESOR CONTRATADO INTERINO"/>
    <s v="R104"/>
    <x v="0"/>
    <n v="650"/>
    <s v="ORGANIZACIÓN DE EMPRESAS"/>
  </r>
  <r>
    <x v="16"/>
    <x v="5"/>
    <n v="617"/>
    <s v="617R"/>
    <s v="GRUPO-A4"/>
    <n v="16593137"/>
    <s v="Organización de la producción"/>
    <s v="GR"/>
    <s v="GRUPO REDUCIDO"/>
    <s v="617R"/>
    <s v="GR de Organización de la producción"/>
    <s v="GRUPO-A4"/>
    <s v="GR de Organización de la producción"/>
    <s v="1S"/>
    <n v="16593137"/>
    <s v="PARRAS"/>
    <s v="GÓMEZ"/>
    <s v="MAITE"/>
    <s v="maparras"/>
    <s v="maite.parras@unirioja.es"/>
    <n v="1"/>
    <n v="1"/>
    <n v="536"/>
    <s v="PROFESOR INTERINO"/>
    <s v="C01"/>
    <s v="TIEMPO COMPLETO"/>
    <s v="2018-10-04 00:00:00.0"/>
    <s v="2019-04-05 00:00:00.0"/>
    <s v="PI101438"/>
    <s v="PROFESOR CONTRATADO INTERINO"/>
    <s v="R104"/>
    <x v="0"/>
    <n v="650"/>
    <s v="ORGANIZACIÓN DE EMPRESAS"/>
  </r>
  <r>
    <x v="16"/>
    <x v="5"/>
    <n v="617"/>
    <s v="617R"/>
    <s v="GRUPO-A4"/>
    <n v="16594259"/>
    <s v="Organización de la producción"/>
    <s v="GR"/>
    <s v="GRUPO REDUCIDO"/>
    <s v="617R"/>
    <s v="GR de Organización de la producción"/>
    <s v="GRUPO-A4"/>
    <s v="GR de Organización de la producción"/>
    <s v="1S"/>
    <n v="16594259"/>
    <s v="JUANEDA"/>
    <s v="AYENSA"/>
    <s v="EMMA"/>
    <s v="ejuaneda"/>
    <s v="emma.juaneda@unirioja.es"/>
    <n v="0.8"/>
    <n v="0.8"/>
    <n v="536"/>
    <s v="PROFESOR INTERINO"/>
    <s v="C01"/>
    <s v="TIEMPO COMPLETO"/>
    <s v="2015-12-22 00:00:00.0"/>
    <s v="null"/>
    <s v="PI101025"/>
    <s v="PROFESOR CONTRATADO INTERINO"/>
    <s v="R104"/>
    <x v="0"/>
    <n v="650"/>
    <s v="ORGANIZACIÓN DE EMPRESAS"/>
  </r>
  <r>
    <x v="16"/>
    <x v="5"/>
    <n v="617"/>
    <s v="617R"/>
    <s v="GRUPO-A4"/>
    <n v="16614068"/>
    <s v="Organización de la producción"/>
    <s v="GR"/>
    <s v="GRUPO REDUCIDO"/>
    <s v="617R"/>
    <s v="GR de Organización de la producción"/>
    <s v="GRUPO-A4"/>
    <s v="GR de Organización de la producción"/>
    <s v="1S"/>
    <n v="16614068"/>
    <s v="ORCOS"/>
    <s v="SÁNCHEZ"/>
    <s v="RAQUEL"/>
    <s v="raorcosa"/>
    <s v="raquel.orcos@unirioja.es"/>
    <n v="0"/>
    <n v="0"/>
    <n v="536"/>
    <s v="PROFESOR INTERINO"/>
    <s v="C01"/>
    <s v="TIEMPO COMPLETO"/>
    <s v="2018-09-17 00:00:00.0"/>
    <s v="null"/>
    <s v="PI101360"/>
    <s v="PROFESOR CONTRATADO INTERINO"/>
    <s v="R104"/>
    <x v="0"/>
    <n v="650"/>
    <s v="ORGANIZACIÓN DE EMPRESAS"/>
  </r>
  <r>
    <x v="17"/>
    <x v="5"/>
    <n v="617"/>
    <s v="617G"/>
    <s v="GRUPO-A"/>
    <n v="16594259"/>
    <s v="Organización de la producción"/>
    <s v="GG"/>
    <s v="GRUPO GRANDE"/>
    <s v="617G"/>
    <s v="GG de Organización de la producción"/>
    <s v="GRUPO-A"/>
    <s v="GG de Organización de la producción"/>
    <s v="1S"/>
    <n v="16594259"/>
    <s v="JUANEDA"/>
    <s v="AYENSA"/>
    <s v="EMMA"/>
    <s v="ejuaneda"/>
    <s v="emma.juaneda@unirioja.es"/>
    <n v="3.2"/>
    <m/>
    <n v="536"/>
    <s v="PROFESOR INTERINO"/>
    <s v="C01"/>
    <s v="TIEMPO COMPLETO"/>
    <s v="2015-12-22 00:00:00.0"/>
    <s v="null"/>
    <s v="PI101025"/>
    <s v="PROFESOR CONTRATADO INTERINO"/>
    <s v="R104"/>
    <x v="0"/>
    <n v="650"/>
    <s v="ORGANIZACIÓN DE EMPRESAS"/>
  </r>
  <r>
    <x v="17"/>
    <x v="5"/>
    <n v="617"/>
    <s v="617I"/>
    <s v="GRUPO-A1"/>
    <n v="16593137"/>
    <s v="Organización de la producción"/>
    <s v="GI"/>
    <s v="GRUPO DE INFORMÁTICA"/>
    <s v="617I"/>
    <s v="GI de Organización de la producción"/>
    <s v="GRUPO-A1"/>
    <s v="GI de Organización de la producción"/>
    <s v="1S"/>
    <n v="16593137"/>
    <s v="PARRAS"/>
    <s v="GÓMEZ"/>
    <s v="MAITE"/>
    <s v="maparras"/>
    <s v="maite.parras@unirioja.es"/>
    <n v="1"/>
    <m/>
    <n v="536"/>
    <s v="PROFESOR INTERINO"/>
    <s v="C01"/>
    <s v="TIEMPO COMPLETO"/>
    <s v="2018-10-04 00:00:00.0"/>
    <s v="2019-04-05 00:00:00.0"/>
    <s v="PI101438"/>
    <s v="PROFESOR CONTRATADO INTERINO"/>
    <s v="R104"/>
    <x v="0"/>
    <n v="650"/>
    <s v="ORGANIZACIÓN DE EMPRESAS"/>
  </r>
  <r>
    <x v="17"/>
    <x v="5"/>
    <n v="617"/>
    <s v="617I"/>
    <s v="GRUPO-A1"/>
    <n v="16614068"/>
    <s v="Organización de la producción"/>
    <s v="GI"/>
    <s v="GRUPO DE INFORMÁTICA"/>
    <s v="617I"/>
    <s v="GI de Organización de la producción"/>
    <s v="GRUPO-A1"/>
    <s v="GI de Organización de la producción"/>
    <s v="1S"/>
    <n v="16614068"/>
    <s v="ORCOS"/>
    <s v="SÁNCHEZ"/>
    <s v="RAQUEL"/>
    <s v="raorcosa"/>
    <s v="raquel.orcos@unirioja.es"/>
    <n v="0"/>
    <m/>
    <n v="536"/>
    <s v="PROFESOR INTERINO"/>
    <s v="C01"/>
    <s v="TIEMPO COMPLETO"/>
    <s v="2018-09-17 00:00:00.0"/>
    <s v="null"/>
    <s v="PI101360"/>
    <s v="PROFESOR CONTRATADO INTERINO"/>
    <s v="R104"/>
    <x v="0"/>
    <n v="650"/>
    <s v="ORGANIZACIÓN DE EMPRESAS"/>
  </r>
  <r>
    <x v="17"/>
    <x v="5"/>
    <n v="617"/>
    <s v="617I"/>
    <s v="GRUPO-A2"/>
    <n v="16593137"/>
    <s v="Organización de la producción"/>
    <s v="GI"/>
    <s v="GRUPO DE INFORMÁTICA"/>
    <s v="617I"/>
    <s v="GI de Organización de la producción"/>
    <s v="GRUPO-A2"/>
    <s v="GI de Organización de la producción"/>
    <s v="1S"/>
    <n v="16593137"/>
    <s v="PARRAS"/>
    <s v="GÓMEZ"/>
    <s v="MAITE"/>
    <s v="maparras"/>
    <s v="maite.parras@unirioja.es"/>
    <n v="1"/>
    <m/>
    <n v="536"/>
    <s v="PROFESOR INTERINO"/>
    <s v="C01"/>
    <s v="TIEMPO COMPLETO"/>
    <s v="2018-10-04 00:00:00.0"/>
    <s v="2019-04-05 00:00:00.0"/>
    <s v="PI101438"/>
    <s v="PROFESOR CONTRATADO INTERINO"/>
    <s v="R104"/>
    <x v="0"/>
    <n v="650"/>
    <s v="ORGANIZACIÓN DE EMPRESAS"/>
  </r>
  <r>
    <x v="17"/>
    <x v="5"/>
    <n v="617"/>
    <s v="617I"/>
    <s v="GRUPO-A2"/>
    <n v="16614068"/>
    <s v="Organización de la producción"/>
    <s v="GI"/>
    <s v="GRUPO DE INFORMÁTICA"/>
    <s v="617I"/>
    <s v="GI de Organización de la producción"/>
    <s v="GRUPO-A2"/>
    <s v="GI de Organización de la producción"/>
    <s v="1S"/>
    <n v="16614068"/>
    <s v="ORCOS"/>
    <s v="SÁNCHEZ"/>
    <s v="RAQUEL"/>
    <s v="raorcosa"/>
    <s v="raquel.orcos@unirioja.es"/>
    <n v="0"/>
    <m/>
    <n v="536"/>
    <s v="PROFESOR INTERINO"/>
    <s v="C01"/>
    <s v="TIEMPO COMPLETO"/>
    <s v="2018-09-17 00:00:00.0"/>
    <s v="null"/>
    <s v="PI101360"/>
    <s v="PROFESOR CONTRATADO INTERINO"/>
    <s v="R104"/>
    <x v="0"/>
    <n v="650"/>
    <s v="ORGANIZACIÓN DE EMPRESAS"/>
  </r>
  <r>
    <x v="17"/>
    <x v="5"/>
    <n v="617"/>
    <s v="617I"/>
    <s v="GRUPO-A3"/>
    <n v="16521624"/>
    <s v="Organización de la producción"/>
    <s v="GI"/>
    <s v="GRUPO DE INFORMÁTICA"/>
    <s v="617I"/>
    <s v="GI de Organización de la producción"/>
    <s v="GRUPO-A3"/>
    <s v="GI de Organización de la producción"/>
    <s v="1S"/>
    <n v="16521624"/>
    <s v="ANGUIANO"/>
    <s v="BAÑOS"/>
    <s v="ALBERTO"/>
    <s v="alanguia"/>
    <s v="alberto.anguiano@unirioja.es"/>
    <n v="0.5"/>
    <m/>
    <n v="532"/>
    <s v="LABORAL DOCENTE-ASOCIADO"/>
    <s v="P02"/>
    <s v="TIEMPO PARCIAL (2+2 HORAS)"/>
    <s v="2018-09-17 00:00:00.0"/>
    <s v="2019-09-14 00:00:00.0"/>
    <s v="PI101362"/>
    <s v="PROFESOR ASOCIADO"/>
    <s v="R104"/>
    <x v="0"/>
    <n v="650"/>
    <s v="ORGANIZACIÓN DE EMPRESAS"/>
  </r>
  <r>
    <x v="17"/>
    <x v="5"/>
    <n v="617"/>
    <s v="617I"/>
    <s v="GRUPO-A3"/>
    <n v="16593137"/>
    <s v="Organización de la producción"/>
    <s v="GI"/>
    <s v="GRUPO DE INFORMÁTICA"/>
    <s v="617I"/>
    <s v="GI de Organización de la producción"/>
    <s v="GRUPO-A3"/>
    <s v="GI de Organización de la producción"/>
    <s v="1S"/>
    <n v="16593137"/>
    <s v="PARRAS"/>
    <s v="GÓMEZ"/>
    <s v="MAITE"/>
    <s v="maparras"/>
    <s v="maite.parras@unirioja.es"/>
    <n v="0.5"/>
    <m/>
    <n v="536"/>
    <s v="PROFESOR INTERINO"/>
    <s v="C01"/>
    <s v="TIEMPO COMPLETO"/>
    <s v="2018-10-04 00:00:00.0"/>
    <s v="2019-04-05 00:00:00.0"/>
    <s v="PI101438"/>
    <s v="PROFESOR CONTRATADO INTERINO"/>
    <s v="R104"/>
    <x v="0"/>
    <n v="650"/>
    <s v="ORGANIZACIÓN DE EMPRESAS"/>
  </r>
  <r>
    <x v="17"/>
    <x v="5"/>
    <n v="617"/>
    <s v="617I"/>
    <s v="GRUPO-A3"/>
    <n v="16614068"/>
    <s v="Organización de la producción"/>
    <s v="GI"/>
    <s v="GRUPO DE INFORMÁTICA"/>
    <s v="617I"/>
    <s v="GI de Organización de la producción"/>
    <s v="GRUPO-A3"/>
    <s v="GI de Organización de la producción"/>
    <s v="1S"/>
    <n v="16614068"/>
    <s v="ORCOS"/>
    <s v="SÁNCHEZ"/>
    <s v="RAQUEL"/>
    <s v="raorcosa"/>
    <s v="raquel.orcos@unirioja.es"/>
    <n v="0"/>
    <m/>
    <n v="536"/>
    <s v="PROFESOR INTERINO"/>
    <s v="C01"/>
    <s v="TIEMPO COMPLETO"/>
    <s v="2018-09-17 00:00:00.0"/>
    <s v="null"/>
    <s v="PI101360"/>
    <s v="PROFESOR CONTRATADO INTERINO"/>
    <s v="R104"/>
    <x v="0"/>
    <n v="650"/>
    <s v="ORGANIZACIÓN DE EMPRESAS"/>
  </r>
  <r>
    <x v="17"/>
    <x v="5"/>
    <n v="617"/>
    <s v="617I"/>
    <s v="GRUPO-A4"/>
    <n v="16521624"/>
    <s v="Organización de la producción"/>
    <s v="GI"/>
    <s v="GRUPO DE INFORMÁTICA"/>
    <s v="617I"/>
    <s v="GI de Organización de la producción"/>
    <s v="GRUPO-A4"/>
    <s v="GI de Organización de la producción"/>
    <s v="1S"/>
    <n v="16521624"/>
    <s v="ANGUIANO"/>
    <s v="BAÑOS"/>
    <s v="ALBERTO"/>
    <s v="alanguia"/>
    <s v="alberto.anguiano@unirioja.es"/>
    <n v="1"/>
    <m/>
    <n v="532"/>
    <s v="LABORAL DOCENTE-ASOCIADO"/>
    <s v="P02"/>
    <s v="TIEMPO PARCIAL (2+2 HORAS)"/>
    <s v="2018-09-17 00:00:00.0"/>
    <s v="2019-09-14 00:00:00.0"/>
    <s v="PI101362"/>
    <s v="PROFESOR ASOCIADO"/>
    <s v="R104"/>
    <x v="0"/>
    <n v="650"/>
    <s v="ORGANIZACIÓN DE EMPRESAS"/>
  </r>
  <r>
    <x v="17"/>
    <x v="5"/>
    <n v="617"/>
    <s v="617R"/>
    <s v="GRUPO-A1"/>
    <n v="16593137"/>
    <s v="Organización de la producción"/>
    <s v="GR"/>
    <s v="GRUPO REDUCIDO"/>
    <s v="617R"/>
    <s v="GR de Organización de la producción"/>
    <s v="GRUPO-A1"/>
    <s v="GR de Organización de la producción"/>
    <s v="1S"/>
    <n v="16593137"/>
    <s v="PARRAS"/>
    <s v="GÓMEZ"/>
    <s v="MAITE"/>
    <s v="maparras"/>
    <s v="maite.parras@unirioja.es"/>
    <n v="1"/>
    <m/>
    <n v="536"/>
    <s v="PROFESOR INTERINO"/>
    <s v="C01"/>
    <s v="TIEMPO COMPLETO"/>
    <s v="2018-10-04 00:00:00.0"/>
    <s v="2019-04-05 00:00:00.0"/>
    <s v="PI101438"/>
    <s v="PROFESOR CONTRATADO INTERINO"/>
    <s v="R104"/>
    <x v="0"/>
    <n v="650"/>
    <s v="ORGANIZACIÓN DE EMPRESAS"/>
  </r>
  <r>
    <x v="17"/>
    <x v="5"/>
    <n v="617"/>
    <s v="617R"/>
    <s v="GRUPO-A1"/>
    <n v="16594259"/>
    <s v="Organización de la producción"/>
    <s v="GR"/>
    <s v="GRUPO REDUCIDO"/>
    <s v="617R"/>
    <s v="GR de Organización de la producción"/>
    <s v="GRUPO-A1"/>
    <s v="GR de Organización de la producción"/>
    <s v="1S"/>
    <n v="16594259"/>
    <s v="JUANEDA"/>
    <s v="AYENSA"/>
    <s v="EMMA"/>
    <s v="ejuaneda"/>
    <s v="emma.juaneda@unirioja.es"/>
    <n v="0.8"/>
    <m/>
    <n v="536"/>
    <s v="PROFESOR INTERINO"/>
    <s v="C01"/>
    <s v="TIEMPO COMPLETO"/>
    <s v="2015-12-22 00:00:00.0"/>
    <s v="null"/>
    <s v="PI101025"/>
    <s v="PROFESOR CONTRATADO INTERINO"/>
    <s v="R104"/>
    <x v="0"/>
    <n v="650"/>
    <s v="ORGANIZACIÓN DE EMPRESAS"/>
  </r>
  <r>
    <x v="17"/>
    <x v="5"/>
    <n v="617"/>
    <s v="617R"/>
    <s v="GRUPO-A1"/>
    <n v="16614068"/>
    <s v="Organización de la producción"/>
    <s v="GR"/>
    <s v="GRUPO REDUCIDO"/>
    <s v="617R"/>
    <s v="GR de Organización de la producción"/>
    <s v="GRUPO-A1"/>
    <s v="GR de Organización de la producción"/>
    <s v="1S"/>
    <n v="16614068"/>
    <s v="ORCOS"/>
    <s v="SÁNCHEZ"/>
    <s v="RAQUEL"/>
    <s v="raorcosa"/>
    <s v="raquel.orcos@unirioja.es"/>
    <n v="0"/>
    <m/>
    <n v="536"/>
    <s v="PROFESOR INTERINO"/>
    <s v="C01"/>
    <s v="TIEMPO COMPLETO"/>
    <s v="2018-09-17 00:00:00.0"/>
    <s v="null"/>
    <s v="PI101360"/>
    <s v="PROFESOR CONTRATADO INTERINO"/>
    <s v="R104"/>
    <x v="0"/>
    <n v="650"/>
    <s v="ORGANIZACIÓN DE EMPRESAS"/>
  </r>
  <r>
    <x v="17"/>
    <x v="5"/>
    <n v="617"/>
    <s v="617R"/>
    <s v="GRUPO-A2"/>
    <n v="16593137"/>
    <s v="Organización de la producción"/>
    <s v="GR"/>
    <s v="GRUPO REDUCIDO"/>
    <s v="617R"/>
    <s v="GR de Organización de la producción"/>
    <s v="GRUPO-A2"/>
    <s v="GR de Organización de la producción"/>
    <s v="1S"/>
    <n v="16593137"/>
    <s v="PARRAS"/>
    <s v="GÓMEZ"/>
    <s v="MAITE"/>
    <s v="maparras"/>
    <s v="maite.parras@unirioja.es"/>
    <n v="1"/>
    <m/>
    <n v="536"/>
    <s v="PROFESOR INTERINO"/>
    <s v="C01"/>
    <s v="TIEMPO COMPLETO"/>
    <s v="2018-10-04 00:00:00.0"/>
    <s v="2019-04-05 00:00:00.0"/>
    <s v="PI101438"/>
    <s v="PROFESOR CONTRATADO INTERINO"/>
    <s v="R104"/>
    <x v="0"/>
    <n v="650"/>
    <s v="ORGANIZACIÓN DE EMPRESAS"/>
  </r>
  <r>
    <x v="17"/>
    <x v="5"/>
    <n v="617"/>
    <s v="617R"/>
    <s v="GRUPO-A2"/>
    <n v="16594259"/>
    <s v="Organización de la producción"/>
    <s v="GR"/>
    <s v="GRUPO REDUCIDO"/>
    <s v="617R"/>
    <s v="GR de Organización de la producción"/>
    <s v="GRUPO-A2"/>
    <s v="GR de Organización de la producción"/>
    <s v="1S"/>
    <n v="16594259"/>
    <s v="JUANEDA"/>
    <s v="AYENSA"/>
    <s v="EMMA"/>
    <s v="ejuaneda"/>
    <s v="emma.juaneda@unirioja.es"/>
    <n v="0.8"/>
    <m/>
    <n v="536"/>
    <s v="PROFESOR INTERINO"/>
    <s v="C01"/>
    <s v="TIEMPO COMPLETO"/>
    <s v="2015-12-22 00:00:00.0"/>
    <s v="null"/>
    <s v="PI101025"/>
    <s v="PROFESOR CONTRATADO INTERINO"/>
    <s v="R104"/>
    <x v="0"/>
    <n v="650"/>
    <s v="ORGANIZACIÓN DE EMPRESAS"/>
  </r>
  <r>
    <x v="17"/>
    <x v="5"/>
    <n v="617"/>
    <s v="617R"/>
    <s v="GRUPO-A2"/>
    <n v="16614068"/>
    <s v="Organización de la producción"/>
    <s v="GR"/>
    <s v="GRUPO REDUCIDO"/>
    <s v="617R"/>
    <s v="GR de Organización de la producción"/>
    <s v="GRUPO-A2"/>
    <s v="GR de Organización de la producción"/>
    <s v="1S"/>
    <n v="16614068"/>
    <s v="ORCOS"/>
    <s v="SÁNCHEZ"/>
    <s v="RAQUEL"/>
    <s v="raorcosa"/>
    <s v="raquel.orcos@unirioja.es"/>
    <n v="0"/>
    <m/>
    <n v="536"/>
    <s v="PROFESOR INTERINO"/>
    <s v="C01"/>
    <s v="TIEMPO COMPLETO"/>
    <s v="2018-09-17 00:00:00.0"/>
    <s v="null"/>
    <s v="PI101360"/>
    <s v="PROFESOR CONTRATADO INTERINO"/>
    <s v="R104"/>
    <x v="0"/>
    <n v="650"/>
    <s v="ORGANIZACIÓN DE EMPRESAS"/>
  </r>
  <r>
    <x v="17"/>
    <x v="5"/>
    <n v="617"/>
    <s v="617R"/>
    <s v="GRUPO-A3"/>
    <n v="16593137"/>
    <s v="Organización de la producción"/>
    <s v="GR"/>
    <s v="GRUPO REDUCIDO"/>
    <s v="617R"/>
    <s v="GR de Organización de la producción"/>
    <s v="GRUPO-A3"/>
    <s v="GR de Organización de la producción"/>
    <s v="1S"/>
    <n v="16593137"/>
    <s v="PARRAS"/>
    <s v="GÓMEZ"/>
    <s v="MAITE"/>
    <s v="maparras"/>
    <s v="maite.parras@unirioja.es"/>
    <n v="1"/>
    <m/>
    <n v="536"/>
    <s v="PROFESOR INTERINO"/>
    <s v="C01"/>
    <s v="TIEMPO COMPLETO"/>
    <s v="2018-10-04 00:00:00.0"/>
    <s v="2019-04-05 00:00:00.0"/>
    <s v="PI101438"/>
    <s v="PROFESOR CONTRATADO INTERINO"/>
    <s v="R104"/>
    <x v="0"/>
    <n v="650"/>
    <s v="ORGANIZACIÓN DE EMPRESAS"/>
  </r>
  <r>
    <x v="17"/>
    <x v="5"/>
    <n v="617"/>
    <s v="617R"/>
    <s v="GRUPO-A3"/>
    <n v="16594259"/>
    <s v="Organización de la producción"/>
    <s v="GR"/>
    <s v="GRUPO REDUCIDO"/>
    <s v="617R"/>
    <s v="GR de Organización de la producción"/>
    <s v="GRUPO-A3"/>
    <s v="GR de Organización de la producción"/>
    <s v="1S"/>
    <n v="16594259"/>
    <s v="JUANEDA"/>
    <s v="AYENSA"/>
    <s v="EMMA"/>
    <s v="ejuaneda"/>
    <s v="emma.juaneda@unirioja.es"/>
    <n v="0.8"/>
    <m/>
    <n v="536"/>
    <s v="PROFESOR INTERINO"/>
    <s v="C01"/>
    <s v="TIEMPO COMPLETO"/>
    <s v="2015-12-22 00:00:00.0"/>
    <s v="null"/>
    <s v="PI101025"/>
    <s v="PROFESOR CONTRATADO INTERINO"/>
    <s v="R104"/>
    <x v="0"/>
    <n v="650"/>
    <s v="ORGANIZACIÓN DE EMPRESAS"/>
  </r>
  <r>
    <x v="17"/>
    <x v="5"/>
    <n v="617"/>
    <s v="617R"/>
    <s v="GRUPO-A3"/>
    <n v="16614068"/>
    <s v="Organización de la producción"/>
    <s v="GR"/>
    <s v="GRUPO REDUCIDO"/>
    <s v="617R"/>
    <s v="GR de Organización de la producción"/>
    <s v="GRUPO-A3"/>
    <s v="GR de Organización de la producción"/>
    <s v="1S"/>
    <n v="16614068"/>
    <s v="ORCOS"/>
    <s v="SÁNCHEZ"/>
    <s v="RAQUEL"/>
    <s v="raorcosa"/>
    <s v="raquel.orcos@unirioja.es"/>
    <n v="0"/>
    <m/>
    <n v="536"/>
    <s v="PROFESOR INTERINO"/>
    <s v="C01"/>
    <s v="TIEMPO COMPLETO"/>
    <s v="2018-09-17 00:00:00.0"/>
    <s v="null"/>
    <s v="PI101360"/>
    <s v="PROFESOR CONTRATADO INTERINO"/>
    <s v="R104"/>
    <x v="0"/>
    <n v="650"/>
    <s v="ORGANIZACIÓN DE EMPRESAS"/>
  </r>
  <r>
    <x v="17"/>
    <x v="5"/>
    <n v="617"/>
    <s v="617R"/>
    <s v="GRUPO-A4"/>
    <n v="16593137"/>
    <s v="Organización de la producción"/>
    <s v="GR"/>
    <s v="GRUPO REDUCIDO"/>
    <s v="617R"/>
    <s v="GR de Organización de la producción"/>
    <s v="GRUPO-A4"/>
    <s v="GR de Organización de la producción"/>
    <s v="1S"/>
    <n v="16593137"/>
    <s v="PARRAS"/>
    <s v="GÓMEZ"/>
    <s v="MAITE"/>
    <s v="maparras"/>
    <s v="maite.parras@unirioja.es"/>
    <n v="1"/>
    <m/>
    <n v="536"/>
    <s v="PROFESOR INTERINO"/>
    <s v="C01"/>
    <s v="TIEMPO COMPLETO"/>
    <s v="2018-10-04 00:00:00.0"/>
    <s v="2019-04-05 00:00:00.0"/>
    <s v="PI101438"/>
    <s v="PROFESOR CONTRATADO INTERINO"/>
    <s v="R104"/>
    <x v="0"/>
    <n v="650"/>
    <s v="ORGANIZACIÓN DE EMPRESAS"/>
  </r>
  <r>
    <x v="17"/>
    <x v="5"/>
    <n v="617"/>
    <s v="617R"/>
    <s v="GRUPO-A4"/>
    <n v="16594259"/>
    <s v="Organización de la producción"/>
    <s v="GR"/>
    <s v="GRUPO REDUCIDO"/>
    <s v="617R"/>
    <s v="GR de Organización de la producción"/>
    <s v="GRUPO-A4"/>
    <s v="GR de Organización de la producción"/>
    <s v="1S"/>
    <n v="16594259"/>
    <s v="JUANEDA"/>
    <s v="AYENSA"/>
    <s v="EMMA"/>
    <s v="ejuaneda"/>
    <s v="emma.juaneda@unirioja.es"/>
    <n v="0.8"/>
    <m/>
    <n v="536"/>
    <s v="PROFESOR INTERINO"/>
    <s v="C01"/>
    <s v="TIEMPO COMPLETO"/>
    <s v="2015-12-22 00:00:00.0"/>
    <s v="null"/>
    <s v="PI101025"/>
    <s v="PROFESOR CONTRATADO INTERINO"/>
    <s v="R104"/>
    <x v="0"/>
    <n v="650"/>
    <s v="ORGANIZACIÓN DE EMPRESAS"/>
  </r>
  <r>
    <x v="17"/>
    <x v="5"/>
    <n v="617"/>
    <s v="617R"/>
    <s v="GRUPO-A4"/>
    <n v="16614068"/>
    <s v="Organización de la producción"/>
    <s v="GR"/>
    <s v="GRUPO REDUCIDO"/>
    <s v="617R"/>
    <s v="GR de Organización de la producción"/>
    <s v="GRUPO-A4"/>
    <s v="GR de Organización de la producción"/>
    <s v="1S"/>
    <n v="16614068"/>
    <s v="ORCOS"/>
    <s v="SÁNCHEZ"/>
    <s v="RAQUEL"/>
    <s v="raorcosa"/>
    <s v="raquel.orcos@unirioja.es"/>
    <n v="0"/>
    <m/>
    <n v="536"/>
    <s v="PROFESOR INTERINO"/>
    <s v="C01"/>
    <s v="TIEMPO COMPLETO"/>
    <s v="2018-09-17 00:00:00.0"/>
    <s v="null"/>
    <s v="PI101360"/>
    <s v="PROFESOR CONTRATADO INTERINO"/>
    <s v="R104"/>
    <x v="0"/>
    <n v="650"/>
    <s v="ORGANIZACIÓN DE EMPRESAS"/>
  </r>
  <r>
    <x v="18"/>
    <x v="5"/>
    <n v="617"/>
    <s v="617G"/>
    <s v="GRUPO-A"/>
    <n v="16594259"/>
    <s v="Organización de la producción"/>
    <s v="GG"/>
    <s v="GRUPO GRANDE"/>
    <s v="617G"/>
    <s v="GG de Organización de la producción"/>
    <s v="GRUPO-A"/>
    <s v="GG de Organización de la producción"/>
    <s v="1S"/>
    <n v="16594259"/>
    <s v="JUANEDA"/>
    <s v="AYENSA"/>
    <s v="EMMA"/>
    <s v="ejuaneda"/>
    <s v="emma.juaneda@unirioja.es"/>
    <n v="3.2"/>
    <m/>
    <n v="536"/>
    <s v="PROFESOR INTERINO"/>
    <s v="C01"/>
    <s v="TIEMPO COMPLETO"/>
    <s v="2015-12-22 00:00:00.0"/>
    <s v="null"/>
    <s v="PI101025"/>
    <s v="PROFESOR CONTRATADO INTERINO"/>
    <s v="R104"/>
    <x v="0"/>
    <n v="650"/>
    <s v="ORGANIZACIÓN DE EMPRESAS"/>
  </r>
  <r>
    <x v="18"/>
    <x v="5"/>
    <n v="617"/>
    <s v="617I"/>
    <s v="GRUPO-A1"/>
    <n v="16593137"/>
    <s v="Organización de la producción"/>
    <s v="GI"/>
    <s v="GRUPO DE INFORMÁTICA"/>
    <s v="617I"/>
    <s v="GI de Organización de la producción"/>
    <s v="GRUPO-A1"/>
    <s v="GI de Organización de la producción"/>
    <s v="1S"/>
    <n v="16593137"/>
    <s v="PARRAS"/>
    <s v="GÓMEZ"/>
    <s v="MAITE"/>
    <s v="maparras"/>
    <s v="maite.parras@unirioja.es"/>
    <n v="1"/>
    <m/>
    <n v="536"/>
    <s v="PROFESOR INTERINO"/>
    <s v="C01"/>
    <s v="TIEMPO COMPLETO"/>
    <s v="2018-10-04 00:00:00.0"/>
    <s v="2019-04-05 00:00:00.0"/>
    <s v="PI101438"/>
    <s v="PROFESOR CONTRATADO INTERINO"/>
    <s v="R104"/>
    <x v="0"/>
    <n v="650"/>
    <s v="ORGANIZACIÓN DE EMPRESAS"/>
  </r>
  <r>
    <x v="18"/>
    <x v="5"/>
    <n v="617"/>
    <s v="617I"/>
    <s v="GRUPO-A1"/>
    <n v="16614068"/>
    <s v="Organización de la producción"/>
    <s v="GI"/>
    <s v="GRUPO DE INFORMÁTICA"/>
    <s v="617I"/>
    <s v="GI de Organización de la producción"/>
    <s v="GRUPO-A1"/>
    <s v="GI de Organización de la producción"/>
    <s v="1S"/>
    <n v="16614068"/>
    <s v="ORCOS"/>
    <s v="SÁNCHEZ"/>
    <s v="RAQUEL"/>
    <s v="raorcosa"/>
    <s v="raquel.orcos@unirioja.es"/>
    <n v="0"/>
    <m/>
    <n v="536"/>
    <s v="PROFESOR INTERINO"/>
    <s v="C01"/>
    <s v="TIEMPO COMPLETO"/>
    <s v="2018-09-17 00:00:00.0"/>
    <s v="null"/>
    <s v="PI101360"/>
    <s v="PROFESOR CONTRATADO INTERINO"/>
    <s v="R104"/>
    <x v="0"/>
    <n v="650"/>
    <s v="ORGANIZACIÓN DE EMPRESAS"/>
  </r>
  <r>
    <x v="18"/>
    <x v="5"/>
    <n v="617"/>
    <s v="617I"/>
    <s v="GRUPO-A2"/>
    <n v="16593137"/>
    <s v="Organización de la producción"/>
    <s v="GI"/>
    <s v="GRUPO DE INFORMÁTICA"/>
    <s v="617I"/>
    <s v="GI de Organización de la producción"/>
    <s v="GRUPO-A2"/>
    <s v="GI de Organización de la producción"/>
    <s v="1S"/>
    <n v="16593137"/>
    <s v="PARRAS"/>
    <s v="GÓMEZ"/>
    <s v="MAITE"/>
    <s v="maparras"/>
    <s v="maite.parras@unirioja.es"/>
    <n v="1"/>
    <m/>
    <n v="536"/>
    <s v="PROFESOR INTERINO"/>
    <s v="C01"/>
    <s v="TIEMPO COMPLETO"/>
    <s v="2018-10-04 00:00:00.0"/>
    <s v="2019-04-05 00:00:00.0"/>
    <s v="PI101438"/>
    <s v="PROFESOR CONTRATADO INTERINO"/>
    <s v="R104"/>
    <x v="0"/>
    <n v="650"/>
    <s v="ORGANIZACIÓN DE EMPRESAS"/>
  </r>
  <r>
    <x v="18"/>
    <x v="5"/>
    <n v="617"/>
    <s v="617I"/>
    <s v="GRUPO-A2"/>
    <n v="16614068"/>
    <s v="Organización de la producción"/>
    <s v="GI"/>
    <s v="GRUPO DE INFORMÁTICA"/>
    <s v="617I"/>
    <s v="GI de Organización de la producción"/>
    <s v="GRUPO-A2"/>
    <s v="GI de Organización de la producción"/>
    <s v="1S"/>
    <n v="16614068"/>
    <s v="ORCOS"/>
    <s v="SÁNCHEZ"/>
    <s v="RAQUEL"/>
    <s v="raorcosa"/>
    <s v="raquel.orcos@unirioja.es"/>
    <n v="0"/>
    <m/>
    <n v="536"/>
    <s v="PROFESOR INTERINO"/>
    <s v="C01"/>
    <s v="TIEMPO COMPLETO"/>
    <s v="2018-09-17 00:00:00.0"/>
    <s v="null"/>
    <s v="PI101360"/>
    <s v="PROFESOR CONTRATADO INTERINO"/>
    <s v="R104"/>
    <x v="0"/>
    <n v="650"/>
    <s v="ORGANIZACIÓN DE EMPRESAS"/>
  </r>
  <r>
    <x v="18"/>
    <x v="5"/>
    <n v="617"/>
    <s v="617I"/>
    <s v="GRUPO-A3"/>
    <n v="16521624"/>
    <s v="Organización de la producción"/>
    <s v="GI"/>
    <s v="GRUPO DE INFORMÁTICA"/>
    <s v="617I"/>
    <s v="GI de Organización de la producción"/>
    <s v="GRUPO-A3"/>
    <s v="GI de Organización de la producción"/>
    <s v="1S"/>
    <n v="16521624"/>
    <s v="ANGUIANO"/>
    <s v="BAÑOS"/>
    <s v="ALBERTO"/>
    <s v="alanguia"/>
    <s v="alberto.anguiano@unirioja.es"/>
    <n v="0.5"/>
    <m/>
    <n v="532"/>
    <s v="LABORAL DOCENTE-ASOCIADO"/>
    <s v="P02"/>
    <s v="TIEMPO PARCIAL (2+2 HORAS)"/>
    <s v="2018-09-17 00:00:00.0"/>
    <s v="2019-09-14 00:00:00.0"/>
    <s v="PI101362"/>
    <s v="PROFESOR ASOCIADO"/>
    <s v="R104"/>
    <x v="0"/>
    <n v="650"/>
    <s v="ORGANIZACIÓN DE EMPRESAS"/>
  </r>
  <r>
    <x v="18"/>
    <x v="5"/>
    <n v="617"/>
    <s v="617I"/>
    <s v="GRUPO-A3"/>
    <n v="16593137"/>
    <s v="Organización de la producción"/>
    <s v="GI"/>
    <s v="GRUPO DE INFORMÁTICA"/>
    <s v="617I"/>
    <s v="GI de Organización de la producción"/>
    <s v="GRUPO-A3"/>
    <s v="GI de Organización de la producción"/>
    <s v="1S"/>
    <n v="16593137"/>
    <s v="PARRAS"/>
    <s v="GÓMEZ"/>
    <s v="MAITE"/>
    <s v="maparras"/>
    <s v="maite.parras@unirioja.es"/>
    <n v="0.5"/>
    <m/>
    <n v="536"/>
    <s v="PROFESOR INTERINO"/>
    <s v="C01"/>
    <s v="TIEMPO COMPLETO"/>
    <s v="2018-10-04 00:00:00.0"/>
    <s v="2019-04-05 00:00:00.0"/>
    <s v="PI101438"/>
    <s v="PROFESOR CONTRATADO INTERINO"/>
    <s v="R104"/>
    <x v="0"/>
    <n v="650"/>
    <s v="ORGANIZACIÓN DE EMPRESAS"/>
  </r>
  <r>
    <x v="18"/>
    <x v="5"/>
    <n v="617"/>
    <s v="617I"/>
    <s v="GRUPO-A3"/>
    <n v="16614068"/>
    <s v="Organización de la producción"/>
    <s v="GI"/>
    <s v="GRUPO DE INFORMÁTICA"/>
    <s v="617I"/>
    <s v="GI de Organización de la producción"/>
    <s v="GRUPO-A3"/>
    <s v="GI de Organización de la producción"/>
    <s v="1S"/>
    <n v="16614068"/>
    <s v="ORCOS"/>
    <s v="SÁNCHEZ"/>
    <s v="RAQUEL"/>
    <s v="raorcosa"/>
    <s v="raquel.orcos@unirioja.es"/>
    <n v="0"/>
    <m/>
    <n v="536"/>
    <s v="PROFESOR INTERINO"/>
    <s v="C01"/>
    <s v="TIEMPO COMPLETO"/>
    <s v="2018-09-17 00:00:00.0"/>
    <s v="null"/>
    <s v="PI101360"/>
    <s v="PROFESOR CONTRATADO INTERINO"/>
    <s v="R104"/>
    <x v="0"/>
    <n v="650"/>
    <s v="ORGANIZACIÓN DE EMPRESAS"/>
  </r>
  <r>
    <x v="18"/>
    <x v="5"/>
    <n v="617"/>
    <s v="617I"/>
    <s v="GRUPO-A4"/>
    <n v="16521624"/>
    <s v="Organización de la producción"/>
    <s v="GI"/>
    <s v="GRUPO DE INFORMÁTICA"/>
    <s v="617I"/>
    <s v="GI de Organización de la producción"/>
    <s v="GRUPO-A4"/>
    <s v="GI de Organización de la producción"/>
    <s v="1S"/>
    <n v="16521624"/>
    <s v="ANGUIANO"/>
    <s v="BAÑOS"/>
    <s v="ALBERTO"/>
    <s v="alanguia"/>
    <s v="alberto.anguiano@unirioja.es"/>
    <n v="1"/>
    <m/>
    <n v="532"/>
    <s v="LABORAL DOCENTE-ASOCIADO"/>
    <s v="P02"/>
    <s v="TIEMPO PARCIAL (2+2 HORAS)"/>
    <s v="2018-09-17 00:00:00.0"/>
    <s v="2019-09-14 00:00:00.0"/>
    <s v="PI101362"/>
    <s v="PROFESOR ASOCIADO"/>
    <s v="R104"/>
    <x v="0"/>
    <n v="650"/>
    <s v="ORGANIZACIÓN DE EMPRESAS"/>
  </r>
  <r>
    <x v="18"/>
    <x v="5"/>
    <n v="617"/>
    <s v="617R"/>
    <s v="GRUPO-A1"/>
    <n v="16593137"/>
    <s v="Organización de la producción"/>
    <s v="GR"/>
    <s v="GRUPO REDUCIDO"/>
    <s v="617R"/>
    <s v="GR de Organización de la producción"/>
    <s v="GRUPO-A1"/>
    <s v="GR de Organización de la producción"/>
    <s v="1S"/>
    <n v="16593137"/>
    <s v="PARRAS"/>
    <s v="GÓMEZ"/>
    <s v="MAITE"/>
    <s v="maparras"/>
    <s v="maite.parras@unirioja.es"/>
    <n v="1"/>
    <m/>
    <n v="536"/>
    <s v="PROFESOR INTERINO"/>
    <s v="C01"/>
    <s v="TIEMPO COMPLETO"/>
    <s v="2018-10-04 00:00:00.0"/>
    <s v="2019-04-05 00:00:00.0"/>
    <s v="PI101438"/>
    <s v="PROFESOR CONTRATADO INTERINO"/>
    <s v="R104"/>
    <x v="0"/>
    <n v="650"/>
    <s v="ORGANIZACIÓN DE EMPRESAS"/>
  </r>
  <r>
    <x v="18"/>
    <x v="5"/>
    <n v="617"/>
    <s v="617R"/>
    <s v="GRUPO-A1"/>
    <n v="16594259"/>
    <s v="Organización de la producción"/>
    <s v="GR"/>
    <s v="GRUPO REDUCIDO"/>
    <s v="617R"/>
    <s v="GR de Organización de la producción"/>
    <s v="GRUPO-A1"/>
    <s v="GR de Organización de la producción"/>
    <s v="1S"/>
    <n v="16594259"/>
    <s v="JUANEDA"/>
    <s v="AYENSA"/>
    <s v="EMMA"/>
    <s v="ejuaneda"/>
    <s v="emma.juaneda@unirioja.es"/>
    <n v="0.8"/>
    <m/>
    <n v="536"/>
    <s v="PROFESOR INTERINO"/>
    <s v="C01"/>
    <s v="TIEMPO COMPLETO"/>
    <s v="2015-12-22 00:00:00.0"/>
    <s v="null"/>
    <s v="PI101025"/>
    <s v="PROFESOR CONTRATADO INTERINO"/>
    <s v="R104"/>
    <x v="0"/>
    <n v="650"/>
    <s v="ORGANIZACIÓN DE EMPRESAS"/>
  </r>
  <r>
    <x v="18"/>
    <x v="5"/>
    <n v="617"/>
    <s v="617R"/>
    <s v="GRUPO-A1"/>
    <n v="16614068"/>
    <s v="Organización de la producción"/>
    <s v="GR"/>
    <s v="GRUPO REDUCIDO"/>
    <s v="617R"/>
    <s v="GR de Organización de la producción"/>
    <s v="GRUPO-A1"/>
    <s v="GR de Organización de la producción"/>
    <s v="1S"/>
    <n v="16614068"/>
    <s v="ORCOS"/>
    <s v="SÁNCHEZ"/>
    <s v="RAQUEL"/>
    <s v="raorcosa"/>
    <s v="raquel.orcos@unirioja.es"/>
    <n v="0"/>
    <m/>
    <n v="536"/>
    <s v="PROFESOR INTERINO"/>
    <s v="C01"/>
    <s v="TIEMPO COMPLETO"/>
    <s v="2018-09-17 00:00:00.0"/>
    <s v="null"/>
    <s v="PI101360"/>
    <s v="PROFESOR CONTRATADO INTERINO"/>
    <s v="R104"/>
    <x v="0"/>
    <n v="650"/>
    <s v="ORGANIZACIÓN DE EMPRESAS"/>
  </r>
  <r>
    <x v="18"/>
    <x v="5"/>
    <n v="617"/>
    <s v="617R"/>
    <s v="GRUPO-A2"/>
    <n v="16593137"/>
    <s v="Organización de la producción"/>
    <s v="GR"/>
    <s v="GRUPO REDUCIDO"/>
    <s v="617R"/>
    <s v="GR de Organización de la producción"/>
    <s v="GRUPO-A2"/>
    <s v="GR de Organización de la producción"/>
    <s v="1S"/>
    <n v="16593137"/>
    <s v="PARRAS"/>
    <s v="GÓMEZ"/>
    <s v="MAITE"/>
    <s v="maparras"/>
    <s v="maite.parras@unirioja.es"/>
    <n v="1"/>
    <m/>
    <n v="536"/>
    <s v="PROFESOR INTERINO"/>
    <s v="C01"/>
    <s v="TIEMPO COMPLETO"/>
    <s v="2018-10-04 00:00:00.0"/>
    <s v="2019-04-05 00:00:00.0"/>
    <s v="PI101438"/>
    <s v="PROFESOR CONTRATADO INTERINO"/>
    <s v="R104"/>
    <x v="0"/>
    <n v="650"/>
    <s v="ORGANIZACIÓN DE EMPRESAS"/>
  </r>
  <r>
    <x v="18"/>
    <x v="5"/>
    <n v="617"/>
    <s v="617R"/>
    <s v="GRUPO-A2"/>
    <n v="16594259"/>
    <s v="Organización de la producción"/>
    <s v="GR"/>
    <s v="GRUPO REDUCIDO"/>
    <s v="617R"/>
    <s v="GR de Organización de la producción"/>
    <s v="GRUPO-A2"/>
    <s v="GR de Organización de la producción"/>
    <s v="1S"/>
    <n v="16594259"/>
    <s v="JUANEDA"/>
    <s v="AYENSA"/>
    <s v="EMMA"/>
    <s v="ejuaneda"/>
    <s v="emma.juaneda@unirioja.es"/>
    <n v="0.8"/>
    <m/>
    <n v="536"/>
    <s v="PROFESOR INTERINO"/>
    <s v="C01"/>
    <s v="TIEMPO COMPLETO"/>
    <s v="2015-12-22 00:00:00.0"/>
    <s v="null"/>
    <s v="PI101025"/>
    <s v="PROFESOR CONTRATADO INTERINO"/>
    <s v="R104"/>
    <x v="0"/>
    <n v="650"/>
    <s v="ORGANIZACIÓN DE EMPRESAS"/>
  </r>
  <r>
    <x v="18"/>
    <x v="5"/>
    <n v="617"/>
    <s v="617R"/>
    <s v="GRUPO-A2"/>
    <n v="16614068"/>
    <s v="Organización de la producción"/>
    <s v="GR"/>
    <s v="GRUPO REDUCIDO"/>
    <s v="617R"/>
    <s v="GR de Organización de la producción"/>
    <s v="GRUPO-A2"/>
    <s v="GR de Organización de la producción"/>
    <s v="1S"/>
    <n v="16614068"/>
    <s v="ORCOS"/>
    <s v="SÁNCHEZ"/>
    <s v="RAQUEL"/>
    <s v="raorcosa"/>
    <s v="raquel.orcos@unirioja.es"/>
    <n v="0"/>
    <m/>
    <n v="536"/>
    <s v="PROFESOR INTERINO"/>
    <s v="C01"/>
    <s v="TIEMPO COMPLETO"/>
    <s v="2018-09-17 00:00:00.0"/>
    <s v="null"/>
    <s v="PI101360"/>
    <s v="PROFESOR CONTRATADO INTERINO"/>
    <s v="R104"/>
    <x v="0"/>
    <n v="650"/>
    <s v="ORGANIZACIÓN DE EMPRESAS"/>
  </r>
  <r>
    <x v="18"/>
    <x v="5"/>
    <n v="617"/>
    <s v="617R"/>
    <s v="GRUPO-A3"/>
    <n v="16593137"/>
    <s v="Organización de la producción"/>
    <s v="GR"/>
    <s v="GRUPO REDUCIDO"/>
    <s v="617R"/>
    <s v="GR de Organización de la producción"/>
    <s v="GRUPO-A3"/>
    <s v="GR de Organización de la producción"/>
    <s v="1S"/>
    <n v="16593137"/>
    <s v="PARRAS"/>
    <s v="GÓMEZ"/>
    <s v="MAITE"/>
    <s v="maparras"/>
    <s v="maite.parras@unirioja.es"/>
    <n v="1"/>
    <m/>
    <n v="536"/>
    <s v="PROFESOR INTERINO"/>
    <s v="C01"/>
    <s v="TIEMPO COMPLETO"/>
    <s v="2018-10-04 00:00:00.0"/>
    <s v="2019-04-05 00:00:00.0"/>
    <s v="PI101438"/>
    <s v="PROFESOR CONTRATADO INTERINO"/>
    <s v="R104"/>
    <x v="0"/>
    <n v="650"/>
    <s v="ORGANIZACIÓN DE EMPRESAS"/>
  </r>
  <r>
    <x v="18"/>
    <x v="5"/>
    <n v="617"/>
    <s v="617R"/>
    <s v="GRUPO-A3"/>
    <n v="16594259"/>
    <s v="Organización de la producción"/>
    <s v="GR"/>
    <s v="GRUPO REDUCIDO"/>
    <s v="617R"/>
    <s v="GR de Organización de la producción"/>
    <s v="GRUPO-A3"/>
    <s v="GR de Organización de la producción"/>
    <s v="1S"/>
    <n v="16594259"/>
    <s v="JUANEDA"/>
    <s v="AYENSA"/>
    <s v="EMMA"/>
    <s v="ejuaneda"/>
    <s v="emma.juaneda@unirioja.es"/>
    <n v="0.8"/>
    <m/>
    <n v="536"/>
    <s v="PROFESOR INTERINO"/>
    <s v="C01"/>
    <s v="TIEMPO COMPLETO"/>
    <s v="2015-12-22 00:00:00.0"/>
    <s v="null"/>
    <s v="PI101025"/>
    <s v="PROFESOR CONTRATADO INTERINO"/>
    <s v="R104"/>
    <x v="0"/>
    <n v="650"/>
    <s v="ORGANIZACIÓN DE EMPRESAS"/>
  </r>
  <r>
    <x v="18"/>
    <x v="5"/>
    <n v="617"/>
    <s v="617R"/>
    <s v="GRUPO-A3"/>
    <n v="16614068"/>
    <s v="Organización de la producción"/>
    <s v="GR"/>
    <s v="GRUPO REDUCIDO"/>
    <s v="617R"/>
    <s v="GR de Organización de la producción"/>
    <s v="GRUPO-A3"/>
    <s v="GR de Organización de la producción"/>
    <s v="1S"/>
    <n v="16614068"/>
    <s v="ORCOS"/>
    <s v="SÁNCHEZ"/>
    <s v="RAQUEL"/>
    <s v="raorcosa"/>
    <s v="raquel.orcos@unirioja.es"/>
    <n v="0"/>
    <m/>
    <n v="536"/>
    <s v="PROFESOR INTERINO"/>
    <s v="C01"/>
    <s v="TIEMPO COMPLETO"/>
    <s v="2018-09-17 00:00:00.0"/>
    <s v="null"/>
    <s v="PI101360"/>
    <s v="PROFESOR CONTRATADO INTERINO"/>
    <s v="R104"/>
    <x v="0"/>
    <n v="650"/>
    <s v="ORGANIZACIÓN DE EMPRESAS"/>
  </r>
  <r>
    <x v="18"/>
    <x v="5"/>
    <n v="617"/>
    <s v="617R"/>
    <s v="GRUPO-A4"/>
    <n v="16593137"/>
    <s v="Organización de la producción"/>
    <s v="GR"/>
    <s v="GRUPO REDUCIDO"/>
    <s v="617R"/>
    <s v="GR de Organización de la producción"/>
    <s v="GRUPO-A4"/>
    <s v="GR de Organización de la producción"/>
    <s v="1S"/>
    <n v="16593137"/>
    <s v="PARRAS"/>
    <s v="GÓMEZ"/>
    <s v="MAITE"/>
    <s v="maparras"/>
    <s v="maite.parras@unirioja.es"/>
    <n v="1"/>
    <m/>
    <n v="536"/>
    <s v="PROFESOR INTERINO"/>
    <s v="C01"/>
    <s v="TIEMPO COMPLETO"/>
    <s v="2018-10-04 00:00:00.0"/>
    <s v="2019-04-05 00:00:00.0"/>
    <s v="PI101438"/>
    <s v="PROFESOR CONTRATADO INTERINO"/>
    <s v="R104"/>
    <x v="0"/>
    <n v="650"/>
    <s v="ORGANIZACIÓN DE EMPRESAS"/>
  </r>
  <r>
    <x v="18"/>
    <x v="5"/>
    <n v="617"/>
    <s v="617R"/>
    <s v="GRUPO-A4"/>
    <n v="16594259"/>
    <s v="Organización de la producción"/>
    <s v="GR"/>
    <s v="GRUPO REDUCIDO"/>
    <s v="617R"/>
    <s v="GR de Organización de la producción"/>
    <s v="GRUPO-A4"/>
    <s v="GR de Organización de la producción"/>
    <s v="1S"/>
    <n v="16594259"/>
    <s v="JUANEDA"/>
    <s v="AYENSA"/>
    <s v="EMMA"/>
    <s v="ejuaneda"/>
    <s v="emma.juaneda@unirioja.es"/>
    <n v="0.8"/>
    <m/>
    <n v="536"/>
    <s v="PROFESOR INTERINO"/>
    <s v="C01"/>
    <s v="TIEMPO COMPLETO"/>
    <s v="2015-12-22 00:00:00.0"/>
    <s v="null"/>
    <s v="PI101025"/>
    <s v="PROFESOR CONTRATADO INTERINO"/>
    <s v="R104"/>
    <x v="0"/>
    <n v="650"/>
    <s v="ORGANIZACIÓN DE EMPRESAS"/>
  </r>
  <r>
    <x v="18"/>
    <x v="5"/>
    <n v="617"/>
    <s v="617R"/>
    <s v="GRUPO-A4"/>
    <n v="16614068"/>
    <s v="Organización de la producción"/>
    <s v="GR"/>
    <s v="GRUPO REDUCIDO"/>
    <s v="617R"/>
    <s v="GR de Organización de la producción"/>
    <s v="GRUPO-A4"/>
    <s v="GR de Organización de la producción"/>
    <s v="1S"/>
    <n v="16614068"/>
    <s v="ORCOS"/>
    <s v="SÁNCHEZ"/>
    <s v="RAQUEL"/>
    <s v="raorcosa"/>
    <s v="raquel.orcos@unirioja.es"/>
    <n v="0"/>
    <m/>
    <n v="536"/>
    <s v="PROFESOR INTERINO"/>
    <s v="C01"/>
    <s v="TIEMPO COMPLETO"/>
    <s v="2018-09-17 00:00:00.0"/>
    <s v="null"/>
    <s v="PI101360"/>
    <s v="PROFESOR CONTRATADO INTERINO"/>
    <s v="R104"/>
    <x v="0"/>
    <n v="650"/>
    <s v="ORGANIZACIÓN DE EMPRESAS"/>
  </r>
  <r>
    <x v="16"/>
    <x v="5"/>
    <n v="618"/>
    <s v="618G"/>
    <s v="GRUPO-A"/>
    <n v="16584554"/>
    <s v="Proyectos"/>
    <s v="GG"/>
    <s v="GRUPO GRANDE"/>
    <s v="618G"/>
    <s v="GG de Proyectos"/>
    <s v="GRUPO-A"/>
    <s v="GG de Proyectos"/>
    <s v="1S"/>
    <n v="16584554"/>
    <s v="GONZÁLEZ"/>
    <s v="MARCOS"/>
    <s v="ANA"/>
    <s v="amarcos"/>
    <s v="ana.gonzalez@unirioja.es"/>
    <n v="3.2"/>
    <n v="3.2"/>
    <n v="504"/>
    <s v="PROFESOR TITULAR UNIVERSIDAD"/>
    <s v="C01"/>
    <s v="TIEMPO COMPLETO"/>
    <s v="2011-11-02 00:00:00.0"/>
    <s v="null"/>
    <s v="DF100310"/>
    <s v="PROFESOR TITULAR DE UNIVERSIDAD"/>
    <s v="R110"/>
    <x v="10"/>
    <n v="720"/>
    <s v="PROYECTOS DE INGENIERÍA"/>
  </r>
  <r>
    <x v="16"/>
    <x v="5"/>
    <n v="618"/>
    <s v="618I"/>
    <s v="GRUPO-A1"/>
    <n v="16584554"/>
    <s v="Proyectos"/>
    <s v="GI"/>
    <s v="GRUPO DE INFORMÁTICA"/>
    <s v="618I"/>
    <s v="GI de Proyectos"/>
    <s v="GRUPO-A1"/>
    <s v="GI de Proyectos"/>
    <s v="1S"/>
    <n v="16584554"/>
    <s v="GONZÁLEZ"/>
    <s v="MARCOS"/>
    <s v="ANA"/>
    <s v="amarcos"/>
    <s v="ana.gonzalez@unirioja.es"/>
    <n v="1"/>
    <n v="1"/>
    <n v="504"/>
    <s v="PROFESOR TITULAR UNIVERSIDAD"/>
    <s v="C01"/>
    <s v="TIEMPO COMPLETO"/>
    <s v="2011-11-02 00:00:00.0"/>
    <s v="null"/>
    <s v="DF100310"/>
    <s v="PROFESOR TITULAR DE UNIVERSIDAD"/>
    <s v="R110"/>
    <x v="10"/>
    <n v="720"/>
    <s v="PROYECTOS DE INGENIERÍA"/>
  </r>
  <r>
    <x v="16"/>
    <x v="5"/>
    <n v="618"/>
    <s v="618I"/>
    <s v="GRUPO-A2"/>
    <n v="5402584"/>
    <s v="Proyectos"/>
    <s v="GI"/>
    <s v="GRUPO DE INFORMÁTICA"/>
    <s v="618I"/>
    <s v="GI de Proyectos"/>
    <s v="GRUPO-A2"/>
    <s v="GI de Proyectos"/>
    <s v="1S"/>
    <n v="5402584"/>
    <s v="GUTIÉRREZ"/>
    <s v="LÓPEZ"/>
    <s v="JOSÉ LUIS"/>
    <s v="jogutirr"/>
    <s v="jose-luis.gutirrez@unirioja.es"/>
    <n v="1"/>
    <n v="1"/>
    <n v="532"/>
    <s v="LABORAL DOCENTE-ASOCIADO"/>
    <s v="P04"/>
    <s v="TIEMPO PARCIAL (4+4 HORAS)"/>
    <s v="2018-09-24 00:00:00.0"/>
    <s v="2019-09-14 00:00:00.0"/>
    <s v="PI101423"/>
    <s v="PROFESOR ASOCIADO"/>
    <s v="R110"/>
    <x v="10"/>
    <n v="720"/>
    <s v="PROYECTOS DE INGENIERÍA"/>
  </r>
  <r>
    <x v="16"/>
    <x v="5"/>
    <n v="618"/>
    <s v="618R"/>
    <s v="GRUPO-A1"/>
    <n v="16584554"/>
    <s v="Proyectos"/>
    <s v="GR"/>
    <s v="GRUPO REDUCIDO"/>
    <s v="618R"/>
    <s v="GR de Proyectos"/>
    <s v="GRUPO-A1"/>
    <s v="GR de Proyectos"/>
    <s v="1S"/>
    <n v="16584554"/>
    <s v="GONZÁLEZ"/>
    <s v="MARCOS"/>
    <s v="ANA"/>
    <s v="amarcos"/>
    <s v="ana.gonzalez@unirioja.es"/>
    <n v="1.8"/>
    <n v="1.8"/>
    <n v="504"/>
    <s v="PROFESOR TITULAR UNIVERSIDAD"/>
    <s v="C01"/>
    <s v="TIEMPO COMPLETO"/>
    <s v="2011-11-02 00:00:00.0"/>
    <s v="null"/>
    <s v="DF100310"/>
    <s v="PROFESOR TITULAR DE UNIVERSIDAD"/>
    <s v="R110"/>
    <x v="10"/>
    <n v="720"/>
    <s v="PROYECTOS DE INGENIERÍA"/>
  </r>
  <r>
    <x v="16"/>
    <x v="5"/>
    <n v="618"/>
    <s v="618R"/>
    <s v="GRUPO-A2"/>
    <n v="16584554"/>
    <s v="Proyectos"/>
    <s v="GR"/>
    <s v="GRUPO REDUCIDO"/>
    <s v="618R"/>
    <s v="GR de Proyectos"/>
    <s v="GRUPO-A2"/>
    <s v="GR de Proyectos"/>
    <s v="1S"/>
    <n v="16584554"/>
    <s v="GONZÁLEZ"/>
    <s v="MARCOS"/>
    <s v="ANA"/>
    <s v="amarcos"/>
    <s v="ana.gonzalez@unirioja.es"/>
    <n v="1.8"/>
    <n v="1.8"/>
    <n v="504"/>
    <s v="PROFESOR TITULAR UNIVERSIDAD"/>
    <s v="C01"/>
    <s v="TIEMPO COMPLETO"/>
    <s v="2011-11-02 00:00:00.0"/>
    <s v="null"/>
    <s v="DF100310"/>
    <s v="PROFESOR TITULAR DE UNIVERSIDAD"/>
    <s v="R110"/>
    <x v="10"/>
    <n v="720"/>
    <s v="PROYECTOS DE INGENIERÍA"/>
  </r>
  <r>
    <x v="17"/>
    <x v="5"/>
    <n v="618"/>
    <s v="618G"/>
    <s v="GRUPO-A"/>
    <n v="16584554"/>
    <s v="Proyectos"/>
    <s v="GG"/>
    <s v="GRUPO GRANDE"/>
    <s v="618G"/>
    <s v="GG de Proyectos"/>
    <s v="GRUPO-A"/>
    <s v="GG de Proyectos"/>
    <s v="1S"/>
    <n v="16584554"/>
    <s v="GONZÁLEZ"/>
    <s v="MARCOS"/>
    <s v="ANA"/>
    <s v="amarcos"/>
    <s v="ana.gonzalez@unirioja.es"/>
    <n v="3.2"/>
    <m/>
    <n v="504"/>
    <s v="PROFESOR TITULAR UNIVERSIDAD"/>
    <s v="C01"/>
    <s v="TIEMPO COMPLETO"/>
    <s v="2011-11-02 00:00:00.0"/>
    <s v="null"/>
    <s v="DF100310"/>
    <s v="PROFESOR TITULAR DE UNIVERSIDAD"/>
    <s v="R110"/>
    <x v="10"/>
    <n v="720"/>
    <s v="PROYECTOS DE INGENIERÍA"/>
  </r>
  <r>
    <x v="17"/>
    <x v="5"/>
    <n v="618"/>
    <s v="618I"/>
    <s v="GRUPO-A4"/>
    <n v="16532885"/>
    <s v="Proyectos"/>
    <s v="GI"/>
    <s v="GRUPO DE INFORMÁTICA"/>
    <s v="618I"/>
    <s v="GI de Proyectos"/>
    <s v="GRUPO-A4"/>
    <s v="GI de Proyectos"/>
    <s v="1S"/>
    <n v="16532885"/>
    <s v="ZORZANO"/>
    <s v="ALBA"/>
    <s v="ENRIQUE"/>
    <s v="enzorzan"/>
    <s v="enrique.zorzano@unirioja.es"/>
    <n v="1"/>
    <n v="1"/>
    <n v="506"/>
    <s v="PROFESOR TITULAR DE ESCUELA UNIVERSITARI"/>
    <s v="C01"/>
    <s v="TIEMPO COMPLETO"/>
    <s v="2018-09-17 00:00:00.0"/>
    <s v="null"/>
    <s v="DF100073"/>
    <s v="PROFESOR TITULAR DE ESCUELA UNIVERSITARIA"/>
    <s v="R109"/>
    <x v="9"/>
    <n v="535"/>
    <s v="INGENIERÍA ELÉCTRICA"/>
  </r>
  <r>
    <x v="17"/>
    <x v="5"/>
    <n v="618"/>
    <s v="618R"/>
    <s v="GRUPO-A4"/>
    <n v="16532885"/>
    <s v="Proyectos"/>
    <s v="GR"/>
    <s v="GRUPO REDUCIDO"/>
    <s v="618R"/>
    <s v="GR de Proyectos"/>
    <s v="GRUPO-A4"/>
    <s v="GR de Proyectos"/>
    <s v="1S"/>
    <n v="16532885"/>
    <s v="ZORZANO"/>
    <s v="ALBA"/>
    <s v="ENRIQUE"/>
    <s v="enzorzan"/>
    <s v="enrique.zorzano@unirioja.es"/>
    <n v="1.8"/>
    <n v="1.8"/>
    <n v="506"/>
    <s v="PROFESOR TITULAR DE ESCUELA UNIVERSITARI"/>
    <s v="C01"/>
    <s v="TIEMPO COMPLETO"/>
    <s v="2018-09-17 00:00:00.0"/>
    <s v="null"/>
    <s v="DF100073"/>
    <s v="PROFESOR TITULAR DE ESCUELA UNIVERSITARIA"/>
    <s v="R109"/>
    <x v="9"/>
    <n v="535"/>
    <s v="INGENIERÍA ELÉCTRICA"/>
  </r>
  <r>
    <x v="18"/>
    <x v="5"/>
    <n v="618"/>
    <s v="618G"/>
    <s v="GRUPO-A"/>
    <n v="16584554"/>
    <s v="Proyectos"/>
    <s v="GG"/>
    <s v="GRUPO GRANDE"/>
    <s v="618G"/>
    <s v="GG de Proyectos"/>
    <s v="GRUPO-A"/>
    <s v="GG de Proyectos"/>
    <s v="1S"/>
    <n v="16584554"/>
    <s v="GONZÁLEZ"/>
    <s v="MARCOS"/>
    <s v="ANA"/>
    <s v="amarcos"/>
    <s v="ana.gonzalez@unirioja.es"/>
    <n v="3.2"/>
    <m/>
    <n v="504"/>
    <s v="PROFESOR TITULAR UNIVERSIDAD"/>
    <s v="C01"/>
    <s v="TIEMPO COMPLETO"/>
    <s v="2011-11-02 00:00:00.0"/>
    <s v="null"/>
    <s v="DF100310"/>
    <s v="PROFESOR TITULAR DE UNIVERSIDAD"/>
    <s v="R110"/>
    <x v="10"/>
    <n v="720"/>
    <s v="PROYECTOS DE INGENIERÍA"/>
  </r>
  <r>
    <x v="18"/>
    <x v="5"/>
    <n v="618"/>
    <s v="618I"/>
    <s v="GRUPO-A3"/>
    <n v="16537707"/>
    <s v="Proyectos"/>
    <s v="GI"/>
    <s v="GRUPO DE INFORMÁTICA"/>
    <s v="618I"/>
    <s v="GI de Proyectos"/>
    <s v="GRUPO-A3"/>
    <s v="GI de Proyectos"/>
    <s v="1S"/>
    <n v="16537707"/>
    <s v="MARTÍNEZ"/>
    <s v="SANTOLAYA"/>
    <s v="JOSÉ JAVIER"/>
    <s v="jjmartin"/>
    <s v="jose-javier.martinez@unirioja.es"/>
    <n v="1"/>
    <n v="1"/>
    <n v="506"/>
    <s v="PROFESOR TITULAR DE ESCUELA UNIVERSITARI"/>
    <s v="01A"/>
    <s v="TIEMPO COMPLETO AMPLIADO"/>
    <s v="2012-09-01 00:00:00.0"/>
    <s v="null"/>
    <s v="DF31833"/>
    <s v="TITULAR DE ESCUELAS UNIVERSITARIAS"/>
    <s v="R109"/>
    <x v="9"/>
    <n v="785"/>
    <s v="TECNOLOGÍA ELECTRÓNICA"/>
  </r>
  <r>
    <x v="18"/>
    <x v="5"/>
    <n v="618"/>
    <s v="618R"/>
    <s v="GRUPO-A3"/>
    <n v="16537707"/>
    <s v="Proyectos"/>
    <s v="GR"/>
    <s v="GRUPO REDUCIDO"/>
    <s v="618R"/>
    <s v="GR de Proyectos"/>
    <s v="GRUPO-A3"/>
    <s v="GR de Proyectos"/>
    <s v="1S"/>
    <n v="16537707"/>
    <s v="MARTÍNEZ"/>
    <s v="SANTOLAYA"/>
    <s v="JOSÉ JAVIER"/>
    <s v="jjmartin"/>
    <s v="jose-javier.martinez@unirioja.es"/>
    <n v="1.8"/>
    <n v="1.8"/>
    <n v="506"/>
    <s v="PROFESOR TITULAR DE ESCUELA UNIVERSITARI"/>
    <s v="01A"/>
    <s v="TIEMPO COMPLETO AMPLIADO"/>
    <s v="2012-09-01 00:00:00.0"/>
    <s v="null"/>
    <s v="DF31833"/>
    <s v="TITULAR DE ESCUELAS UNIVERSITARIAS"/>
    <s v="R109"/>
    <x v="9"/>
    <n v="785"/>
    <s v="TECNOLOGÍA ELECTRÓNICA"/>
  </r>
  <r>
    <x v="17"/>
    <x v="5"/>
    <n v="619"/>
    <s v="619G"/>
    <s v="GRUPO-A"/>
    <n v="16553565"/>
    <s v="Máquinas eléctricas I"/>
    <s v="GG"/>
    <s v="GRUPO GRANDE"/>
    <s v="619G"/>
    <s v="GG de Máquinas eléctricas I"/>
    <s v="GRUPO-A"/>
    <s v="GG de Máquinas eléctricas I"/>
    <s v="1S"/>
    <n v="16553565"/>
    <s v="MENDOZA"/>
    <s v="VILLENA"/>
    <s v="MONTSERRAT"/>
    <s v="mmendoza"/>
    <s v="montserrat.mendoza@unirioja.es"/>
    <n v="3.2"/>
    <n v="3.2"/>
    <n v="504"/>
    <s v="PROFESOR TITULAR UNIVERSIDAD"/>
    <s v="C01"/>
    <s v="TIEMPO COMPLETO"/>
    <s v="2018-09-17 00:00:00.0"/>
    <s v="null"/>
    <s v="DF31816"/>
    <s v="PROFESOR TITULAR DE UNIVERSIDAD"/>
    <s v="R109"/>
    <x v="9"/>
    <n v="535"/>
    <s v="INGENIERÍA ELÉCTRICA"/>
  </r>
  <r>
    <x v="17"/>
    <x v="5"/>
    <n v="619"/>
    <s v="619L"/>
    <s v="GRUPO-A1"/>
    <n v="16553565"/>
    <s v="Máquinas eléctricas I"/>
    <s v="GL"/>
    <s v="GRUPO DE LABORATORIO"/>
    <s v="619L"/>
    <s v="GL de Máquinas eléctricas I"/>
    <s v="GRUPO-A1"/>
    <s v="GL de Máquinas eléctricas I"/>
    <s v="1S"/>
    <n v="16553565"/>
    <s v="MENDOZA"/>
    <s v="VILLENA"/>
    <s v="MONTSERRAT"/>
    <s v="mmendoza"/>
    <s v="montserrat.mendoza@unirioja.es"/>
    <n v="2.2000000000000002"/>
    <n v="2.2000000000000002"/>
    <n v="504"/>
    <s v="PROFESOR TITULAR UNIVERSIDAD"/>
    <s v="C01"/>
    <s v="TIEMPO COMPLETO"/>
    <s v="2018-09-17 00:00:00.0"/>
    <s v="null"/>
    <s v="DF31816"/>
    <s v="PROFESOR TITULAR DE UNIVERSIDAD"/>
    <s v="R109"/>
    <x v="9"/>
    <n v="535"/>
    <s v="INGENIERÍA ELÉCTRICA"/>
  </r>
  <r>
    <x v="17"/>
    <x v="5"/>
    <n v="619"/>
    <s v="619L"/>
    <s v="GRUPO-A2"/>
    <n v="16553565"/>
    <s v="Máquinas eléctricas I"/>
    <s v="GL"/>
    <s v="GRUPO DE LABORATORIO"/>
    <s v="619L"/>
    <s v="GL de Máquinas eléctricas I"/>
    <s v="GRUPO-A2"/>
    <s v="GL de Máquinas eléctricas I"/>
    <s v="1S"/>
    <n v="16553565"/>
    <s v="MENDOZA"/>
    <s v="VILLENA"/>
    <s v="MONTSERRAT"/>
    <s v="mmendoza"/>
    <s v="montserrat.mendoza@unirioja.es"/>
    <n v="2.2000000000000002"/>
    <n v="2.2000000000000002"/>
    <n v="504"/>
    <s v="PROFESOR TITULAR UNIVERSIDAD"/>
    <s v="C01"/>
    <s v="TIEMPO COMPLETO"/>
    <s v="2018-09-17 00:00:00.0"/>
    <s v="null"/>
    <s v="DF31816"/>
    <s v="PROFESOR TITULAR DE UNIVERSIDAD"/>
    <s v="R109"/>
    <x v="9"/>
    <n v="535"/>
    <s v="INGENIERÍA ELÉCTRICA"/>
  </r>
  <r>
    <x v="17"/>
    <x v="5"/>
    <n v="619"/>
    <s v="619R"/>
    <s v="GRUPO-A1"/>
    <n v="16553565"/>
    <s v="Máquinas eléctricas I"/>
    <s v="GR"/>
    <s v="GRUPO REDUCIDO"/>
    <s v="619R"/>
    <s v="GR de Máquinas eléctricas I"/>
    <s v="GRUPO-A1"/>
    <s v="GR de Máquinas eléctricas I"/>
    <s v="1S"/>
    <n v="16553565"/>
    <s v="MENDOZA"/>
    <s v="VILLENA"/>
    <s v="MONTSERRAT"/>
    <s v="mmendoza"/>
    <s v="montserrat.mendoza@unirioja.es"/>
    <n v="0.6"/>
    <n v="0.6"/>
    <n v="504"/>
    <s v="PROFESOR TITULAR UNIVERSIDAD"/>
    <s v="C01"/>
    <s v="TIEMPO COMPLETO"/>
    <s v="2018-09-17 00:00:00.0"/>
    <s v="null"/>
    <s v="DF31816"/>
    <s v="PROFESOR TITULAR DE UNIVERSIDAD"/>
    <s v="R109"/>
    <x v="9"/>
    <n v="535"/>
    <s v="INGENIERÍA ELÉCTRICA"/>
  </r>
  <r>
    <x v="17"/>
    <x v="5"/>
    <n v="620"/>
    <s v="620G"/>
    <s v="GRUPO-A"/>
    <n v="16527730"/>
    <s v="Instalaciones eléctricas I"/>
    <s v="GG"/>
    <s v="GRUPO GRANDE"/>
    <s v="620G"/>
    <s v="GG de Instalaciones eléctricas I"/>
    <s v="GRUPO-A"/>
    <s v="GG de Instalaciones eléctricas I"/>
    <s v="1S"/>
    <n v="16527730"/>
    <s v="VILLOSLADA"/>
    <s v="VILLOSLADA"/>
    <s v="GREGORIO"/>
    <s v="grvillos"/>
    <s v="gregorio.villoslada@unirioja.es"/>
    <n v="3.2"/>
    <n v="3.2"/>
    <n v="506"/>
    <s v="PROFESOR TITULAR DE ESCUELA UNIVERSITARI"/>
    <s v="01A"/>
    <s v="TIEMPO COMPLETO AMPLIADO"/>
    <s v="2012-09-01 00:00:00.0"/>
    <s v="null"/>
    <s v="DF31817"/>
    <s v="TITULAR DE ESCUELAS UNIVERSITARIAS"/>
    <s v="R109"/>
    <x v="9"/>
    <n v="535"/>
    <s v="INGENIERÍA ELÉCTRICA"/>
  </r>
  <r>
    <x v="17"/>
    <x v="5"/>
    <n v="620"/>
    <s v="620L"/>
    <s v="GRUPO-A1"/>
    <n v="16527730"/>
    <s v="Instalaciones eléctricas I"/>
    <s v="GL"/>
    <s v="GRUPO DE LABORATORIO"/>
    <s v="620L"/>
    <s v="GL de Instalaciones eléctricas I"/>
    <s v="GRUPO-A1"/>
    <s v="GL de Instalaciones eléctricas I"/>
    <s v="1S"/>
    <n v="16527730"/>
    <s v="VILLOSLADA"/>
    <s v="VILLOSLADA"/>
    <s v="GREGORIO"/>
    <s v="grvillos"/>
    <s v="gregorio.villoslada@unirioja.es"/>
    <n v="2.4"/>
    <n v="2.4"/>
    <n v="506"/>
    <s v="PROFESOR TITULAR DE ESCUELA UNIVERSITARI"/>
    <s v="01A"/>
    <s v="TIEMPO COMPLETO AMPLIADO"/>
    <s v="2012-09-01 00:00:00.0"/>
    <s v="null"/>
    <s v="DF31817"/>
    <s v="TITULAR DE ESCUELAS UNIVERSITARIAS"/>
    <s v="R109"/>
    <x v="9"/>
    <n v="535"/>
    <s v="INGENIERÍA ELÉCTRICA"/>
  </r>
  <r>
    <x v="17"/>
    <x v="5"/>
    <n v="620"/>
    <s v="620R"/>
    <s v="GRUPO-A1"/>
    <n v="16527730"/>
    <s v="Instalaciones eléctricas I"/>
    <s v="GR"/>
    <s v="GRUPO REDUCIDO"/>
    <s v="620R"/>
    <s v="GR de Instalaciones eléctricas I"/>
    <s v="GRUPO-A1"/>
    <s v="GR de Instalaciones eléctricas I"/>
    <s v="1S"/>
    <n v="16527730"/>
    <s v="VILLOSLADA"/>
    <s v="VILLOSLADA"/>
    <s v="GREGORIO"/>
    <s v="grvillos"/>
    <s v="gregorio.villoslada@unirioja.es"/>
    <n v="0.4"/>
    <n v="0.4"/>
    <n v="506"/>
    <s v="PROFESOR TITULAR DE ESCUELA UNIVERSITARI"/>
    <s v="01A"/>
    <s v="TIEMPO COMPLETO AMPLIADO"/>
    <s v="2012-09-01 00:00:00.0"/>
    <s v="null"/>
    <s v="DF31817"/>
    <s v="TITULAR DE ESCUELAS UNIVERSITARIAS"/>
    <s v="R109"/>
    <x v="9"/>
    <n v="535"/>
    <s v="INGENIERÍA ELÉCTRICA"/>
  </r>
  <r>
    <x v="17"/>
    <x v="5"/>
    <n v="621"/>
    <s v="621G"/>
    <s v="GRUPO-A"/>
    <n v="16562066"/>
    <s v="Líneas eléctricas"/>
    <s v="GG"/>
    <s v="GRUPO GRANDE"/>
    <s v="621G"/>
    <s v="GG de Líneas eléctricas"/>
    <s v="GRUPO-A"/>
    <s v="GG de Líneas eléctricas"/>
    <s v="1S"/>
    <n v="16562066"/>
    <s v="GARCÍA"/>
    <s v="GARRIDO"/>
    <s v="EDUARDO"/>
    <s v="edgarcia"/>
    <s v="eduardo.garcia@unirioja.es"/>
    <n v="3.2"/>
    <n v="3.2"/>
    <n v="534"/>
    <s v="CONTRATADO DOCTOR -TIPO 1"/>
    <s v="C01"/>
    <s v="TIEMPO COMPLETO"/>
    <s v="2019-02-08 00:00:00.0"/>
    <s v="null"/>
    <s v="LD100574"/>
    <s v="PROFESOR COLABORADOR-TIPO 1"/>
    <s v="R109"/>
    <x v="9"/>
    <n v="535"/>
    <s v="INGENIERÍA ELÉCTRICA"/>
  </r>
  <r>
    <x v="17"/>
    <x v="5"/>
    <n v="621"/>
    <s v="621L"/>
    <s v="GRUPO-A1"/>
    <n v="16562066"/>
    <s v="Líneas eléctricas"/>
    <s v="GL"/>
    <s v="GRUPO DE LABORATORIO"/>
    <s v="621L"/>
    <s v="GL de Líneas eléctricas"/>
    <s v="GRUPO-A1"/>
    <s v="GL de Líneas eléctricas"/>
    <s v="1S"/>
    <n v="16562066"/>
    <s v="GARCÍA"/>
    <s v="GARRIDO"/>
    <s v="EDUARDO"/>
    <s v="edgarcia"/>
    <s v="eduardo.garcia@unirioja.es"/>
    <n v="2.2000000000000002"/>
    <n v="2.2000000000000002"/>
    <n v="534"/>
    <s v="CONTRATADO DOCTOR -TIPO 1"/>
    <s v="C01"/>
    <s v="TIEMPO COMPLETO"/>
    <s v="2019-02-08 00:00:00.0"/>
    <s v="null"/>
    <s v="LD100574"/>
    <s v="PROFESOR COLABORADOR-TIPO 1"/>
    <s v="R109"/>
    <x v="9"/>
    <n v="535"/>
    <s v="INGENIERÍA ELÉCTRICA"/>
  </r>
  <r>
    <x v="17"/>
    <x v="5"/>
    <n v="621"/>
    <s v="621R"/>
    <s v="GRUPO-A1"/>
    <n v="16562066"/>
    <s v="Líneas eléctricas"/>
    <s v="GR"/>
    <s v="GRUPO REDUCIDO"/>
    <s v="621R"/>
    <s v="GR de Líneas eléctricas"/>
    <s v="GRUPO-A1"/>
    <s v="GR de Líneas eléctricas"/>
    <s v="1S"/>
    <n v="16562066"/>
    <s v="GARCÍA"/>
    <s v="GARRIDO"/>
    <s v="EDUARDO"/>
    <s v="edgarcia"/>
    <s v="eduardo.garcia@unirioja.es"/>
    <n v="0.6"/>
    <n v="0.6"/>
    <n v="534"/>
    <s v="CONTRATADO DOCTOR -TIPO 1"/>
    <s v="C01"/>
    <s v="TIEMPO COMPLETO"/>
    <s v="2019-02-08 00:00:00.0"/>
    <s v="null"/>
    <s v="LD100574"/>
    <s v="PROFESOR COLABORADOR-TIPO 1"/>
    <s v="R109"/>
    <x v="9"/>
    <n v="535"/>
    <s v="INGENIERÍA ELÉCTRICA"/>
  </r>
  <r>
    <x v="17"/>
    <x v="5"/>
    <n v="622"/>
    <s v="622G"/>
    <s v="GRUPO-A"/>
    <n v="16541257"/>
    <s v="Generación de energía eléctrica I"/>
    <s v="GG"/>
    <s v="GRUPO GRANDE"/>
    <s v="622G"/>
    <s v="GG de Generación de energía eléctrica I"/>
    <s v="GRUPO-A"/>
    <s v="GG de Generación de energía eléctrica I"/>
    <s v="1S"/>
    <n v="16541257"/>
    <s v="ZORZANO"/>
    <s v="SANTAMARÍA"/>
    <s v="PEDRO JOSÉ"/>
    <s v="pzorzano"/>
    <s v="pedrojose.zorzano@unirioja.es"/>
    <n v="3.2"/>
    <n v="3.2"/>
    <n v="504"/>
    <s v="PROFESOR TITULAR UNIVERSIDAD"/>
    <s v="C01"/>
    <s v="TIEMPO COMPLETO"/>
    <s v="2015-12-23 00:00:00.0"/>
    <s v="null"/>
    <s v="DF31818"/>
    <s v="PROFESOR TITULAR ESCUELA UNIVERSITARIA"/>
    <s v="R109"/>
    <x v="9"/>
    <n v="535"/>
    <s v="INGENIERÍA ELÉCTRICA"/>
  </r>
  <r>
    <x v="17"/>
    <x v="5"/>
    <n v="622"/>
    <s v="622L"/>
    <s v="GRUPO-A1"/>
    <n v="16608199"/>
    <s v="Generación de energía eléctrica I"/>
    <s v="GL"/>
    <s v="GRUPO DE LABORATORIO"/>
    <s v="622L"/>
    <s v="GL de Generación de energía eléctrica I"/>
    <s v="GRUPO-A1"/>
    <s v="GL de Generación de energía eléctrica I"/>
    <s v="1S"/>
    <n v="16608199"/>
    <s v="MUÑOZ"/>
    <s v="JIMÉNEZ"/>
    <s v="ANDRÉS"/>
    <s v="anmunoz"/>
    <s v="andres.munoz@unirioja.es"/>
    <n v="2.4"/>
    <n v="2.4"/>
    <n v="536"/>
    <s v="PROFESOR INTERINO"/>
    <s v="P02"/>
    <s v="TIEMPO PARCIAL (2+2 HORAS)"/>
    <s v="2018-09-17 00:00:00.0"/>
    <s v="null"/>
    <s v="PI101377"/>
    <s v="PROFESOR CONTRATADO INTERINO"/>
    <s v="R109"/>
    <x v="9"/>
    <n v="535"/>
    <s v="INGENIERÍA ELÉCTRICA"/>
  </r>
  <r>
    <x v="17"/>
    <x v="5"/>
    <n v="622"/>
    <s v="622R"/>
    <s v="GRUPO-A1"/>
    <n v="16541257"/>
    <s v="Generación de energía eléctrica I"/>
    <s v="GR"/>
    <s v="GRUPO REDUCIDO"/>
    <s v="622R"/>
    <s v="GR de Generación de energía eléctrica I"/>
    <s v="GRUPO-A1"/>
    <s v="GR de Generación de energía eléctrica I"/>
    <s v="1S"/>
    <n v="16541257"/>
    <s v="ZORZANO"/>
    <s v="SANTAMARÍA"/>
    <s v="PEDRO JOSÉ"/>
    <s v="pzorzano"/>
    <s v="pedrojose.zorzano@unirioja.es"/>
    <n v="0.4"/>
    <n v="0.4"/>
    <n v="504"/>
    <s v="PROFESOR TITULAR UNIVERSIDAD"/>
    <s v="C01"/>
    <s v="TIEMPO COMPLETO"/>
    <s v="2015-12-23 00:00:00.0"/>
    <s v="null"/>
    <s v="DF31818"/>
    <s v="PROFESOR TITULAR ESCUELA UNIVERSITARIA"/>
    <s v="R109"/>
    <x v="9"/>
    <n v="535"/>
    <s v="INGENIERÍA ELÉCTRICA"/>
  </r>
  <r>
    <x v="17"/>
    <x v="5"/>
    <n v="623"/>
    <s v="623G"/>
    <s v="GRUPO-A"/>
    <n v="16551240"/>
    <s v="Electrónica industrial"/>
    <s v="GG"/>
    <s v="GRUPO GRANDE"/>
    <s v="623G"/>
    <s v="GG de Electrónica industrial"/>
    <s v="GRUPO-A"/>
    <s v="GG de Electrónica industrial"/>
    <s v="1S"/>
    <n v="16551240"/>
    <s v="CAPELLÁN"/>
    <s v="VILLACIÁN"/>
    <s v="CÁNDIDO"/>
    <s v="cacapell"/>
    <s v="candido.capellan@unirioja.es"/>
    <n v="3.2"/>
    <n v="3.2"/>
    <n v="536"/>
    <s v="PROFESOR INTERINO"/>
    <s v="C01"/>
    <s v="TIEMPO COMPLETO"/>
    <s v="2018-09-17 00:00:00.0"/>
    <s v="2019-04-09 00:00:00.0"/>
    <s v="PI101408"/>
    <s v="PROFESOR CONTRATADO INTERINO"/>
    <s v="R109"/>
    <x v="9"/>
    <n v="785"/>
    <s v="TECNOLOGÍA ELECTRÓNICA"/>
  </r>
  <r>
    <x v="17"/>
    <x v="5"/>
    <n v="623"/>
    <s v="623L"/>
    <s v="GRUPO-A1"/>
    <n v="16549519"/>
    <s v="Electrónica industrial"/>
    <s v="GL"/>
    <s v="GRUPO DE LABORATORIO"/>
    <s v="623L"/>
    <s v="GL de Electrónica industrial"/>
    <s v="GRUPO-A1"/>
    <s v="GL de Electrónica industrial"/>
    <s v="1S"/>
    <n v="16549519"/>
    <s v="ZORZANO"/>
    <s v="MARTÍNEZ"/>
    <s v="ANTONIO MOISÉS"/>
    <s v="azorzano"/>
    <s v="antonio.zorzano@unirioja.es"/>
    <n v="0"/>
    <n v="0"/>
    <s v="A-0504"/>
    <s v="PROFESOR TITULAR UNIVERSIDAD"/>
    <s v="01A"/>
    <s v="TIEMPO COMPLETO AMPLIADO"/>
    <s v="2012-09-01 00:00:00.0"/>
    <s v="null"/>
    <s v="DF31836"/>
    <s v="PROFESOR TITULAR DE UNIVERSIDAD"/>
    <s v="R109"/>
    <x v="9"/>
    <n v="785"/>
    <s v="TECNOLOGÍA ELECTRÓNICA"/>
  </r>
  <r>
    <x v="17"/>
    <x v="5"/>
    <n v="623"/>
    <s v="623L"/>
    <s v="GRUPO-A1"/>
    <n v="16551240"/>
    <s v="Electrónica industrial"/>
    <s v="GL"/>
    <s v="GRUPO DE LABORATORIO"/>
    <s v="623L"/>
    <s v="GL de Electrónica industrial"/>
    <s v="GRUPO-A1"/>
    <s v="GL de Electrónica industrial"/>
    <s v="1S"/>
    <n v="16551240"/>
    <s v="CAPELLÁN"/>
    <s v="VILLACIÁN"/>
    <s v="CÁNDIDO"/>
    <s v="cacapell"/>
    <s v="candido.capellan@unirioja.es"/>
    <n v="2.4"/>
    <n v="2.4"/>
    <n v="536"/>
    <s v="PROFESOR INTERINO"/>
    <s v="C01"/>
    <s v="TIEMPO COMPLETO"/>
    <s v="2018-09-17 00:00:00.0"/>
    <s v="2019-04-09 00:00:00.0"/>
    <s v="PI101408"/>
    <s v="PROFESOR CONTRATADO INTERINO"/>
    <s v="R109"/>
    <x v="9"/>
    <n v="785"/>
    <s v="TECNOLOGÍA ELECTRÓNICA"/>
  </r>
  <r>
    <x v="17"/>
    <x v="5"/>
    <n v="623"/>
    <s v="623L"/>
    <s v="GRUPO-A2"/>
    <n v="16549519"/>
    <s v="Electrónica industrial"/>
    <s v="GL"/>
    <s v="GRUPO DE LABORATORIO"/>
    <s v="623L"/>
    <s v="GL de Electrónica industrial"/>
    <s v="GRUPO-A2"/>
    <s v="GL de Electrónica industrial"/>
    <s v="1S"/>
    <n v="16549519"/>
    <s v="ZORZANO"/>
    <s v="MARTÍNEZ"/>
    <s v="ANTONIO MOISÉS"/>
    <s v="azorzano"/>
    <s v="antonio.zorzano@unirioja.es"/>
    <n v="0"/>
    <n v="0"/>
    <s v="A-0504"/>
    <s v="PROFESOR TITULAR UNIVERSIDAD"/>
    <s v="01A"/>
    <s v="TIEMPO COMPLETO AMPLIADO"/>
    <s v="2012-09-01 00:00:00.0"/>
    <s v="null"/>
    <s v="DF31836"/>
    <s v="PROFESOR TITULAR DE UNIVERSIDAD"/>
    <s v="R109"/>
    <x v="9"/>
    <n v="785"/>
    <s v="TECNOLOGÍA ELECTRÓNICA"/>
  </r>
  <r>
    <x v="17"/>
    <x v="5"/>
    <n v="623"/>
    <s v="623L"/>
    <s v="GRUPO-A2"/>
    <n v="16551240"/>
    <s v="Electrónica industrial"/>
    <s v="GL"/>
    <s v="GRUPO DE LABORATORIO"/>
    <s v="623L"/>
    <s v="GL de Electrónica industrial"/>
    <s v="GRUPO-A2"/>
    <s v="GL de Electrónica industrial"/>
    <s v="1S"/>
    <n v="16551240"/>
    <s v="CAPELLÁN"/>
    <s v="VILLACIÁN"/>
    <s v="CÁNDIDO"/>
    <s v="cacapell"/>
    <s v="candido.capellan@unirioja.es"/>
    <n v="2.4"/>
    <n v="2.4"/>
    <n v="536"/>
    <s v="PROFESOR INTERINO"/>
    <s v="C01"/>
    <s v="TIEMPO COMPLETO"/>
    <s v="2018-09-17 00:00:00.0"/>
    <s v="2019-04-09 00:00:00.0"/>
    <s v="PI101408"/>
    <s v="PROFESOR CONTRATADO INTERINO"/>
    <s v="R109"/>
    <x v="9"/>
    <n v="785"/>
    <s v="TECNOLOGÍA ELECTRÓNICA"/>
  </r>
  <r>
    <x v="17"/>
    <x v="5"/>
    <n v="623"/>
    <s v="623R"/>
    <s v="GRUPO-A1"/>
    <n v="16549519"/>
    <s v="Electrónica industrial"/>
    <s v="GR"/>
    <s v="GRUPO REDUCIDO"/>
    <s v="623R"/>
    <s v="GR de Electrónica industrial"/>
    <s v="GRUPO-A1"/>
    <s v="GR de Electrónica industrial"/>
    <s v="1S"/>
    <n v="16549519"/>
    <s v="ZORZANO"/>
    <s v="MARTÍNEZ"/>
    <s v="ANTONIO MOISÉS"/>
    <s v="azorzano"/>
    <s v="antonio.zorzano@unirioja.es"/>
    <n v="0"/>
    <n v="0"/>
    <s v="A-0504"/>
    <s v="PROFESOR TITULAR UNIVERSIDAD"/>
    <s v="01A"/>
    <s v="TIEMPO COMPLETO AMPLIADO"/>
    <s v="2012-09-01 00:00:00.0"/>
    <s v="null"/>
    <s v="DF31836"/>
    <s v="PROFESOR TITULAR DE UNIVERSIDAD"/>
    <s v="R109"/>
    <x v="9"/>
    <n v="785"/>
    <s v="TECNOLOGÍA ELECTRÓNICA"/>
  </r>
  <r>
    <x v="17"/>
    <x v="5"/>
    <n v="623"/>
    <s v="623R"/>
    <s v="GRUPO-A1"/>
    <n v="16551240"/>
    <s v="Electrónica industrial"/>
    <s v="GR"/>
    <s v="GRUPO REDUCIDO"/>
    <s v="623R"/>
    <s v="GR de Electrónica industrial"/>
    <s v="GRUPO-A1"/>
    <s v="GR de Electrónica industrial"/>
    <s v="1S"/>
    <n v="16551240"/>
    <s v="CAPELLÁN"/>
    <s v="VILLACIÁN"/>
    <s v="CÁNDIDO"/>
    <s v="cacapell"/>
    <s v="candido.capellan@unirioja.es"/>
    <n v="0.4"/>
    <n v="0.4"/>
    <n v="536"/>
    <s v="PROFESOR INTERINO"/>
    <s v="C01"/>
    <s v="TIEMPO COMPLETO"/>
    <s v="2018-09-17 00:00:00.0"/>
    <s v="2019-04-09 00:00:00.0"/>
    <s v="PI101408"/>
    <s v="PROFESOR CONTRATADO INTERINO"/>
    <s v="R109"/>
    <x v="9"/>
    <n v="785"/>
    <s v="TECNOLOGÍA ELECTRÓNICA"/>
  </r>
  <r>
    <x v="17"/>
    <x v="5"/>
    <n v="624"/>
    <s v="624G"/>
    <s v="GRUPO-A"/>
    <n v="16532885"/>
    <s v="Máquinas eléctricas II"/>
    <s v="GG"/>
    <s v="GRUPO GRANDE"/>
    <s v="624G"/>
    <s v="GG de Máquinas eléctricas II"/>
    <s v="GRUPO-A"/>
    <s v="GG de Máquinas eléctricas II"/>
    <s v="2S"/>
    <n v="16532885"/>
    <s v="ZORZANO"/>
    <s v="ALBA"/>
    <s v="ENRIQUE"/>
    <s v="enzorzan"/>
    <s v="enrique.zorzano@unirioja.es"/>
    <n v="3.2"/>
    <n v="3.2"/>
    <n v="506"/>
    <s v="PROFESOR TITULAR DE ESCUELA UNIVERSITARI"/>
    <s v="C01"/>
    <s v="TIEMPO COMPLETO"/>
    <s v="2018-09-17 00:00:00.0"/>
    <s v="null"/>
    <s v="DF100073"/>
    <s v="PROFESOR TITULAR DE ESCUELA UNIVERSITARIA"/>
    <s v="R109"/>
    <x v="9"/>
    <n v="535"/>
    <s v="INGENIERÍA ELÉCTRICA"/>
  </r>
  <r>
    <x v="17"/>
    <x v="5"/>
    <n v="624"/>
    <s v="624L"/>
    <s v="GRUPO-A1"/>
    <n v="16532885"/>
    <s v="Máquinas eléctricas II"/>
    <s v="GL"/>
    <s v="GRUPO DE LABORATORIO"/>
    <s v="624L"/>
    <s v="GL de Máquinas eléctricas II"/>
    <s v="GRUPO-A1"/>
    <s v="GL de Máquinas eléctricas II"/>
    <s v="2S"/>
    <n v="16532885"/>
    <s v="ZORZANO"/>
    <s v="ALBA"/>
    <s v="ENRIQUE"/>
    <s v="enzorzan"/>
    <s v="enrique.zorzano@unirioja.es"/>
    <n v="2.4"/>
    <n v="2.4"/>
    <n v="506"/>
    <s v="PROFESOR TITULAR DE ESCUELA UNIVERSITARI"/>
    <s v="C01"/>
    <s v="TIEMPO COMPLETO"/>
    <s v="2018-09-17 00:00:00.0"/>
    <s v="null"/>
    <s v="DF100073"/>
    <s v="PROFESOR TITULAR DE ESCUELA UNIVERSITARIA"/>
    <s v="R109"/>
    <x v="9"/>
    <n v="535"/>
    <s v="INGENIERÍA ELÉCTRICA"/>
  </r>
  <r>
    <x v="17"/>
    <x v="5"/>
    <n v="624"/>
    <s v="624L"/>
    <s v="GRUPO-A2"/>
    <n v="16532885"/>
    <s v="Máquinas eléctricas II"/>
    <s v="GL"/>
    <s v="GRUPO DE LABORATORIO"/>
    <s v="624L"/>
    <s v="GL de Máquinas eléctricas II"/>
    <s v="GRUPO-A2"/>
    <s v="GL de Máquinas eléctricas II"/>
    <s v="2S"/>
    <n v="16532885"/>
    <s v="ZORZANO"/>
    <s v="ALBA"/>
    <s v="ENRIQUE"/>
    <s v="enzorzan"/>
    <s v="enrique.zorzano@unirioja.es"/>
    <n v="2.4"/>
    <n v="2.4"/>
    <n v="506"/>
    <s v="PROFESOR TITULAR DE ESCUELA UNIVERSITARI"/>
    <s v="C01"/>
    <s v="TIEMPO COMPLETO"/>
    <s v="2018-09-17 00:00:00.0"/>
    <s v="null"/>
    <s v="DF100073"/>
    <s v="PROFESOR TITULAR DE ESCUELA UNIVERSITARIA"/>
    <s v="R109"/>
    <x v="9"/>
    <n v="535"/>
    <s v="INGENIERÍA ELÉCTRICA"/>
  </r>
  <r>
    <x v="17"/>
    <x v="5"/>
    <n v="624"/>
    <s v="624R"/>
    <s v="GRUPO-A1"/>
    <n v="16532885"/>
    <s v="Máquinas eléctricas II"/>
    <s v="GR"/>
    <s v="GRUPO REDUCIDO"/>
    <s v="624R"/>
    <s v="GR de Máquinas eléctricas II"/>
    <s v="GRUPO-A1"/>
    <s v="GR de Máquinas eléctricas II"/>
    <s v="2S"/>
    <n v="16532885"/>
    <s v="ZORZANO"/>
    <s v="ALBA"/>
    <s v="ENRIQUE"/>
    <s v="enzorzan"/>
    <s v="enrique.zorzano@unirioja.es"/>
    <n v="0.4"/>
    <n v="0.4"/>
    <n v="506"/>
    <s v="PROFESOR TITULAR DE ESCUELA UNIVERSITARI"/>
    <s v="C01"/>
    <s v="TIEMPO COMPLETO"/>
    <s v="2018-09-17 00:00:00.0"/>
    <s v="null"/>
    <s v="DF100073"/>
    <s v="PROFESOR TITULAR DE ESCUELA UNIVERSITARIA"/>
    <s v="R109"/>
    <x v="9"/>
    <n v="535"/>
    <s v="INGENIERÍA ELÉCTRICA"/>
  </r>
  <r>
    <x v="17"/>
    <x v="5"/>
    <n v="625"/>
    <s v="625G"/>
    <s v="GRUPO-A"/>
    <n v="16553057"/>
    <s v="Instalaciones eléctricas II"/>
    <s v="GG"/>
    <s v="GRUPO GRANDE"/>
    <s v="625G"/>
    <s v="GG de Instalaciones eléctricas II"/>
    <s v="GRUPO-A"/>
    <s v="GG de Instalaciones eléctricas II"/>
    <s v="2S"/>
    <n v="16553057"/>
    <s v="SÁENZ DIEZ"/>
    <s v="MURO"/>
    <s v="JUAN CARLOS"/>
    <s v="jusaenzd"/>
    <s v="juan-carlos.saenz-diez@unirioja.es"/>
    <n v="3.2"/>
    <n v="3.2"/>
    <n v="504"/>
    <s v="PROFESOR TITULAR UNIVERSIDAD"/>
    <s v="C01"/>
    <s v="TIEMPO COMPLETO"/>
    <s v="2018-11-26 00:00:00.0"/>
    <s v="null"/>
    <s v="DF31811"/>
    <s v="TITULAR DE UNIVERSIDAD"/>
    <s v="R109"/>
    <x v="9"/>
    <n v="535"/>
    <s v="INGENIERÍA ELÉCTRICA"/>
  </r>
  <r>
    <x v="17"/>
    <x v="5"/>
    <n v="625"/>
    <s v="625L"/>
    <s v="GRUPO-A1"/>
    <n v="16553057"/>
    <s v="Instalaciones eléctricas II"/>
    <s v="GL"/>
    <s v="GRUPO DE LABORATORIO"/>
    <s v="625L"/>
    <s v="GL de Instalaciones eléctricas II"/>
    <s v="GRUPO-A1"/>
    <s v="GL de Instalaciones eléctricas II"/>
    <s v="2S"/>
    <n v="16553057"/>
    <s v="SÁENZ DIEZ"/>
    <s v="MURO"/>
    <s v="JUAN CARLOS"/>
    <s v="jusaenzd"/>
    <s v="juan-carlos.saenz-diez@unirioja.es"/>
    <n v="2.2000000000000002"/>
    <n v="2.2000000000000002"/>
    <n v="504"/>
    <s v="PROFESOR TITULAR UNIVERSIDAD"/>
    <s v="C01"/>
    <s v="TIEMPO COMPLETO"/>
    <s v="2018-11-26 00:00:00.0"/>
    <s v="null"/>
    <s v="DF31811"/>
    <s v="TITULAR DE UNIVERSIDAD"/>
    <s v="R109"/>
    <x v="9"/>
    <n v="535"/>
    <s v="INGENIERÍA ELÉCTRICA"/>
  </r>
  <r>
    <x v="17"/>
    <x v="5"/>
    <n v="625"/>
    <s v="625R"/>
    <s v="GRUPO-A1"/>
    <n v="16553057"/>
    <s v="Instalaciones eléctricas II"/>
    <s v="GR"/>
    <s v="GRUPO REDUCIDO"/>
    <s v="625R"/>
    <s v="GR de Instalaciones eléctricas II"/>
    <s v="GRUPO-A1"/>
    <s v="GR de Instalaciones eléctricas II"/>
    <s v="2S"/>
    <n v="16553057"/>
    <s v="SÁENZ DIEZ"/>
    <s v="MURO"/>
    <s v="JUAN CARLOS"/>
    <s v="jusaenzd"/>
    <s v="juan-carlos.saenz-diez@unirioja.es"/>
    <n v="0.6"/>
    <n v="0.6"/>
    <n v="504"/>
    <s v="PROFESOR TITULAR UNIVERSIDAD"/>
    <s v="C01"/>
    <s v="TIEMPO COMPLETO"/>
    <s v="2018-11-26 00:00:00.0"/>
    <s v="null"/>
    <s v="DF31811"/>
    <s v="TITULAR DE UNIVERSIDAD"/>
    <s v="R109"/>
    <x v="9"/>
    <n v="535"/>
    <s v="INGENIERÍA ELÉCTRICA"/>
  </r>
  <r>
    <x v="17"/>
    <x v="5"/>
    <n v="626"/>
    <s v="626G"/>
    <s v="GRUPO-A"/>
    <n v="16533382"/>
    <s v="Sistemas eléctricos de potencia"/>
    <s v="GG"/>
    <s v="GRUPO GRANDE"/>
    <s v="626G"/>
    <s v="GG de Sistemas eléctricos de potencia"/>
    <s v="GRUPO-A"/>
    <s v="GG de Sistemas eléctricos de potencia"/>
    <s v="2S"/>
    <n v="16533382"/>
    <s v="FERNÁNDEZ"/>
    <s v="JIMÉNEZ"/>
    <s v="LUIS ALFREDO"/>
    <s v="lafernan"/>
    <s v="luisalfredo.fernandez@unirioja.es"/>
    <n v="3.2"/>
    <n v="3.2"/>
    <n v="504"/>
    <s v="PROFESOR TITULAR UNIVERSIDAD"/>
    <s v="01R"/>
    <s v="TIEMPO COMPLETO REDUCIDO"/>
    <s v="2018-09-17 00:00:00.0"/>
    <s v="null"/>
    <s v="DF31813"/>
    <s v="TITULAR DE UNIVERSIDAD"/>
    <s v="R109"/>
    <x v="9"/>
    <n v="535"/>
    <s v="INGENIERÍA ELÉCTRICA"/>
  </r>
  <r>
    <x v="17"/>
    <x v="5"/>
    <n v="626"/>
    <s v="626L"/>
    <s v="GRUPO-A1"/>
    <n v="16562066"/>
    <s v="Sistemas eléctricos de potencia"/>
    <s v="GL"/>
    <s v="GRUPO DE LABORATORIO"/>
    <s v="626L"/>
    <s v="GL de Sistemas eléctricos de potencia"/>
    <s v="GRUPO-A1"/>
    <s v="GL de Sistemas eléctricos de potencia"/>
    <s v="2S"/>
    <n v="16562066"/>
    <s v="GARCÍA"/>
    <s v="GARRIDO"/>
    <s v="EDUARDO"/>
    <s v="edgarcia"/>
    <s v="eduardo.garcia@unirioja.es"/>
    <n v="2.4"/>
    <n v="2.4"/>
    <n v="534"/>
    <s v="CONTRATADO DOCTOR -TIPO 1"/>
    <s v="C01"/>
    <s v="TIEMPO COMPLETO"/>
    <s v="2019-02-08 00:00:00.0"/>
    <s v="null"/>
    <s v="LD100574"/>
    <s v="PROFESOR COLABORADOR-TIPO 1"/>
    <s v="R109"/>
    <x v="9"/>
    <n v="535"/>
    <s v="INGENIERÍA ELÉCTRICA"/>
  </r>
  <r>
    <x v="17"/>
    <x v="5"/>
    <n v="626"/>
    <s v="626R"/>
    <s v="GRUPO-A1"/>
    <n v="16533382"/>
    <s v="Sistemas eléctricos de potencia"/>
    <s v="GR"/>
    <s v="GRUPO REDUCIDO"/>
    <s v="626R"/>
    <s v="GR de Sistemas eléctricos de potencia"/>
    <s v="GRUPO-A1"/>
    <s v="GR de Sistemas eléctricos de potencia"/>
    <s v="2S"/>
    <n v="16533382"/>
    <s v="FERNÁNDEZ"/>
    <s v="JIMÉNEZ"/>
    <s v="LUIS ALFREDO"/>
    <s v="lafernan"/>
    <s v="luisalfredo.fernandez@unirioja.es"/>
    <n v="0.4"/>
    <n v="0.4"/>
    <n v="504"/>
    <s v="PROFESOR TITULAR UNIVERSIDAD"/>
    <s v="01R"/>
    <s v="TIEMPO COMPLETO REDUCIDO"/>
    <s v="2018-09-17 00:00:00.0"/>
    <s v="null"/>
    <s v="DF31813"/>
    <s v="TITULAR DE UNIVERSIDAD"/>
    <s v="R109"/>
    <x v="9"/>
    <n v="535"/>
    <s v="INGENIERÍA ELÉCTRICA"/>
  </r>
  <r>
    <x v="17"/>
    <x v="5"/>
    <n v="627"/>
    <s v="627G"/>
    <s v="GRUPO-A"/>
    <n v="16557336"/>
    <s v="Generación de energía eléctrica II"/>
    <s v="GG"/>
    <s v="GRUPO GRANDE"/>
    <s v="627G"/>
    <s v="GG de Generación de energía eléctrica II"/>
    <s v="GRUPO-A"/>
    <s v="GG de Generación de energía eléctrica II"/>
    <s v="2S"/>
    <n v="16557336"/>
    <s v="BLANCO"/>
    <s v="BARRERO"/>
    <s v="JUAN MANUEL"/>
    <s v="jbblanco"/>
    <s v="juan-manuel.blanco@unirioja.es"/>
    <n v="3.2"/>
    <n v="3.2"/>
    <n v="504"/>
    <s v="PROFESOR TITULAR UNIVERSIDAD"/>
    <s v="C01"/>
    <s v="TIEMPO COMPLETO"/>
    <s v="2015-11-13 00:00:00.0"/>
    <s v="null"/>
    <s v="DF100035"/>
    <s v="PROFESOR TITULAR DE UNIVERSIDAD"/>
    <s v="R109"/>
    <x v="9"/>
    <n v="535"/>
    <s v="INGENIERÍA ELÉCTRICA"/>
  </r>
  <r>
    <x v="17"/>
    <x v="5"/>
    <n v="627"/>
    <s v="627L"/>
    <s v="GRUPO-A1"/>
    <n v="16557336"/>
    <s v="Generación de energía eléctrica II"/>
    <s v="GL"/>
    <s v="GRUPO DE LABORATORIO"/>
    <s v="627L"/>
    <s v="GL de Generación de energía eléctrica II"/>
    <s v="GRUPO-A1"/>
    <s v="GL de Generación de energía eléctrica II"/>
    <s v="2S"/>
    <n v="16557336"/>
    <s v="BLANCO"/>
    <s v="BARRERO"/>
    <s v="JUAN MANUEL"/>
    <s v="jbblanco"/>
    <s v="juan-manuel.blanco@unirioja.es"/>
    <n v="2.2000000000000002"/>
    <n v="2.2000000000000002"/>
    <n v="504"/>
    <s v="PROFESOR TITULAR UNIVERSIDAD"/>
    <s v="C01"/>
    <s v="TIEMPO COMPLETO"/>
    <s v="2015-11-13 00:00:00.0"/>
    <s v="null"/>
    <s v="DF100035"/>
    <s v="PROFESOR TITULAR DE UNIVERSIDAD"/>
    <s v="R109"/>
    <x v="9"/>
    <n v="535"/>
    <s v="INGENIERÍA ELÉCTRICA"/>
  </r>
  <r>
    <x v="17"/>
    <x v="5"/>
    <n v="627"/>
    <s v="627R"/>
    <s v="GRUPO-A1"/>
    <n v="16557336"/>
    <s v="Generación de energía eléctrica II"/>
    <s v="GR"/>
    <s v="GRUPO REDUCIDO"/>
    <s v="627R"/>
    <s v="GR de Generación de energía eléctrica II"/>
    <s v="GRUPO-A1"/>
    <s v="GR de Generación de energía eléctrica II"/>
    <s v="2S"/>
    <n v="16557336"/>
    <s v="BLANCO"/>
    <s v="BARRERO"/>
    <s v="JUAN MANUEL"/>
    <s v="jbblanco"/>
    <s v="juan-manuel.blanco@unirioja.es"/>
    <n v="0.6"/>
    <n v="0.6"/>
    <n v="504"/>
    <s v="PROFESOR TITULAR UNIVERSIDAD"/>
    <s v="C01"/>
    <s v="TIEMPO COMPLETO"/>
    <s v="2015-11-13 00:00:00.0"/>
    <s v="null"/>
    <s v="DF100035"/>
    <s v="PROFESOR TITULAR DE UNIVERSIDAD"/>
    <s v="R109"/>
    <x v="9"/>
    <n v="535"/>
    <s v="INGENIERÍA ELÉCTRICA"/>
  </r>
  <r>
    <x v="17"/>
    <x v="5"/>
    <n v="628"/>
    <s v="628G"/>
    <s v="GRUPO-A"/>
    <n v="13142250"/>
    <s v="Regulación automática y automatización industrial"/>
    <s v="GG"/>
    <s v="GRUPO GRANDE"/>
    <s v="628G"/>
    <s v="GG de Regulación automática y automatización industrial"/>
    <s v="GRUPO-A"/>
    <s v="GG de Regulación automática y automatización industrial"/>
    <s v="2S"/>
    <n v="13142250"/>
    <s v="GIL"/>
    <s v="MARTÍNEZ"/>
    <s v="MONTSERRAT"/>
    <s v="mogil"/>
    <s v="montse.gil@unirioja.es"/>
    <n v="1.6"/>
    <n v="1.6"/>
    <n v="504"/>
    <s v="PROFESOR TITULAR UNIVERSIDAD"/>
    <s v="C01"/>
    <s v="TIEMPO COMPLETO"/>
    <s v="2017-12-21 00:00:00.0"/>
    <s v="null"/>
    <s v="DF100289"/>
    <s v="PROFESOR TITULAR DE UNIVERSIDAD"/>
    <s v="R109"/>
    <x v="9"/>
    <n v="520"/>
    <s v="INGENIERÍA DE SISTEMAS Y AUTOMÁTICA"/>
  </r>
  <r>
    <x v="17"/>
    <x v="5"/>
    <n v="628"/>
    <s v="628G"/>
    <s v="GRUPO-A"/>
    <n v="16553320"/>
    <s v="Regulación automática y automatización industrial"/>
    <s v="GG"/>
    <s v="GRUPO GRANDE"/>
    <s v="628G"/>
    <s v="GG de Regulación automática y automatización industrial"/>
    <s v="GRUPO-A"/>
    <s v="GG de Regulación automática y automatización industrial"/>
    <s v="2S"/>
    <n v="16553320"/>
    <s v="ELVIRA"/>
    <s v="IZURRATEGUI"/>
    <s v="CARLOS"/>
    <s v="celvira"/>
    <s v="carlos.elvira@unirioja.es"/>
    <n v="1.6"/>
    <n v="1.6"/>
    <n v="506"/>
    <s v="PROFESOR TITULAR DE ESCUELA UNIVERSITARI"/>
    <s v="01A"/>
    <s v="TIEMPO COMPLETO AMPLIADO"/>
    <s v="2012-09-01 00:00:00.0"/>
    <s v="null"/>
    <s v="DF31778"/>
    <s v="TITULAR DE ESCUELAS UNIVERSITARIAS"/>
    <s v="R109"/>
    <x v="9"/>
    <n v="520"/>
    <s v="INGENIERÍA DE SISTEMAS Y AUTOMÁTICA"/>
  </r>
  <r>
    <x v="17"/>
    <x v="5"/>
    <n v="628"/>
    <s v="628L"/>
    <s v="GRUPO-A1"/>
    <n v="13142250"/>
    <s v="Regulación automática y automatización industrial"/>
    <s v="GL"/>
    <s v="GRUPO DE LABORATORIO"/>
    <s v="628L"/>
    <s v="GL de Regulación automática y automatización industrial"/>
    <s v="GRUPO-A1"/>
    <s v="GL de Regulación automática y automatización industrial"/>
    <s v="2S"/>
    <n v="13142250"/>
    <s v="GIL"/>
    <s v="MARTÍNEZ"/>
    <s v="MONTSERRAT"/>
    <s v="mogil"/>
    <s v="montse.gil@unirioja.es"/>
    <n v="1.2"/>
    <n v="1.2"/>
    <n v="504"/>
    <s v="PROFESOR TITULAR UNIVERSIDAD"/>
    <s v="C01"/>
    <s v="TIEMPO COMPLETO"/>
    <s v="2017-12-21 00:00:00.0"/>
    <s v="null"/>
    <s v="DF100289"/>
    <s v="PROFESOR TITULAR DE UNIVERSIDAD"/>
    <s v="R109"/>
    <x v="9"/>
    <n v="520"/>
    <s v="INGENIERÍA DE SISTEMAS Y AUTOMÁTICA"/>
  </r>
  <r>
    <x v="17"/>
    <x v="5"/>
    <n v="628"/>
    <s v="628L"/>
    <s v="GRUPO-A1"/>
    <n v="16553320"/>
    <s v="Regulación automática y automatización industrial"/>
    <s v="GL"/>
    <s v="GRUPO DE LABORATORIO"/>
    <s v="628L"/>
    <s v="GL de Regulación automática y automatización industrial"/>
    <s v="GRUPO-A1"/>
    <s v="GL de Regulación automática y automatización industrial"/>
    <s v="2S"/>
    <n v="16553320"/>
    <s v="ELVIRA"/>
    <s v="IZURRATEGUI"/>
    <s v="CARLOS"/>
    <s v="celvira"/>
    <s v="carlos.elvira@unirioja.es"/>
    <n v="1.2"/>
    <n v="1.2"/>
    <n v="506"/>
    <s v="PROFESOR TITULAR DE ESCUELA UNIVERSITARI"/>
    <s v="01A"/>
    <s v="TIEMPO COMPLETO AMPLIADO"/>
    <s v="2012-09-01 00:00:00.0"/>
    <s v="null"/>
    <s v="DF31778"/>
    <s v="TITULAR DE ESCUELAS UNIVERSITARIAS"/>
    <s v="R109"/>
    <x v="9"/>
    <n v="520"/>
    <s v="INGENIERÍA DE SISTEMAS Y AUTOMÁTICA"/>
  </r>
  <r>
    <x v="17"/>
    <x v="5"/>
    <n v="628"/>
    <s v="628L"/>
    <s v="GRUPO-A2"/>
    <n v="13142250"/>
    <s v="Regulación automática y automatización industrial"/>
    <s v="GL"/>
    <s v="GRUPO DE LABORATORIO"/>
    <s v="628L"/>
    <s v="GL de Regulación automática y automatización industrial"/>
    <s v="GRUPO-A2"/>
    <s v="GL de Regulación automática y automatización industrial"/>
    <s v="2S"/>
    <n v="13142250"/>
    <s v="GIL"/>
    <s v="MARTÍNEZ"/>
    <s v="MONTSERRAT"/>
    <s v="mogil"/>
    <s v="montse.gil@unirioja.es"/>
    <n v="1.2"/>
    <n v="1.2"/>
    <n v="504"/>
    <s v="PROFESOR TITULAR UNIVERSIDAD"/>
    <s v="C01"/>
    <s v="TIEMPO COMPLETO"/>
    <s v="2017-12-21 00:00:00.0"/>
    <s v="null"/>
    <s v="DF100289"/>
    <s v="PROFESOR TITULAR DE UNIVERSIDAD"/>
    <s v="R109"/>
    <x v="9"/>
    <n v="520"/>
    <s v="INGENIERÍA DE SISTEMAS Y AUTOMÁTICA"/>
  </r>
  <r>
    <x v="17"/>
    <x v="5"/>
    <n v="628"/>
    <s v="628L"/>
    <s v="GRUPO-A2"/>
    <n v="16553320"/>
    <s v="Regulación automática y automatización industrial"/>
    <s v="GL"/>
    <s v="GRUPO DE LABORATORIO"/>
    <s v="628L"/>
    <s v="GL de Regulación automática y automatización industrial"/>
    <s v="GRUPO-A2"/>
    <s v="GL de Regulación automática y automatización industrial"/>
    <s v="2S"/>
    <n v="16553320"/>
    <s v="ELVIRA"/>
    <s v="IZURRATEGUI"/>
    <s v="CARLOS"/>
    <s v="celvira"/>
    <s v="carlos.elvira@unirioja.es"/>
    <n v="1.2"/>
    <n v="1.2"/>
    <n v="506"/>
    <s v="PROFESOR TITULAR DE ESCUELA UNIVERSITARI"/>
    <s v="01A"/>
    <s v="TIEMPO COMPLETO AMPLIADO"/>
    <s v="2012-09-01 00:00:00.0"/>
    <s v="null"/>
    <s v="DF31778"/>
    <s v="TITULAR DE ESCUELAS UNIVERSITARIAS"/>
    <s v="R109"/>
    <x v="9"/>
    <n v="520"/>
    <s v="INGENIERÍA DE SISTEMAS Y AUTOMÁTICA"/>
  </r>
  <r>
    <x v="17"/>
    <x v="5"/>
    <n v="628"/>
    <s v="628R"/>
    <s v="GRUPO-A1"/>
    <n v="13142250"/>
    <s v="Regulación automática y automatización industrial"/>
    <s v="GR"/>
    <s v="GRUPO REDUCIDO"/>
    <s v="628R"/>
    <s v="GR de Regulación automática y automatización industrial"/>
    <s v="GRUPO-A1"/>
    <s v="GR de Regulación automática y automatización industrial"/>
    <s v="2S"/>
    <n v="13142250"/>
    <s v="GIL"/>
    <s v="MARTÍNEZ"/>
    <s v="MONTSERRAT"/>
    <s v="mogil"/>
    <s v="montse.gil@unirioja.es"/>
    <n v="0.2"/>
    <n v="0.2"/>
    <n v="504"/>
    <s v="PROFESOR TITULAR UNIVERSIDAD"/>
    <s v="C01"/>
    <s v="TIEMPO COMPLETO"/>
    <s v="2017-12-21 00:00:00.0"/>
    <s v="null"/>
    <s v="DF100289"/>
    <s v="PROFESOR TITULAR DE UNIVERSIDAD"/>
    <s v="R109"/>
    <x v="9"/>
    <n v="520"/>
    <s v="INGENIERÍA DE SISTEMAS Y AUTOMÁTICA"/>
  </r>
  <r>
    <x v="17"/>
    <x v="5"/>
    <n v="628"/>
    <s v="628R"/>
    <s v="GRUPO-A1"/>
    <n v="16553320"/>
    <s v="Regulación automática y automatización industrial"/>
    <s v="GR"/>
    <s v="GRUPO REDUCIDO"/>
    <s v="628R"/>
    <s v="GR de Regulación automática y automatización industrial"/>
    <s v="GRUPO-A1"/>
    <s v="GR de Regulación automática y automatización industrial"/>
    <s v="2S"/>
    <n v="16553320"/>
    <s v="ELVIRA"/>
    <s v="IZURRATEGUI"/>
    <s v="CARLOS"/>
    <s v="celvira"/>
    <s v="carlos.elvira@unirioja.es"/>
    <n v="0.2"/>
    <n v="0.2"/>
    <n v="506"/>
    <s v="PROFESOR TITULAR DE ESCUELA UNIVERSITARI"/>
    <s v="01A"/>
    <s v="TIEMPO COMPLETO AMPLIADO"/>
    <s v="2012-09-01 00:00:00.0"/>
    <s v="null"/>
    <s v="DF31778"/>
    <s v="TITULAR DE ESCUELAS UNIVERSITARIAS"/>
    <s v="R109"/>
    <x v="9"/>
    <n v="520"/>
    <s v="INGENIERÍA DE SISTEMAS Y AUTOMÁTICA"/>
  </r>
  <r>
    <x v="17"/>
    <x v="5"/>
    <n v="629"/>
    <s v="629G"/>
    <s v="GRUPO-A"/>
    <n v="13141259"/>
    <s v="Prácticas externas"/>
    <s v="GG"/>
    <s v="GRUPO GRANDE"/>
    <s v="629G"/>
    <s v="GG de Prácticas en empresa"/>
    <s v="GRUPO-A"/>
    <s v="GG de Prácticas en empresa"/>
    <s v="2S"/>
    <n v="13141259"/>
    <s v="LARA"/>
    <s v="SANTILLÁN"/>
    <s v="PEDRO MARÍA"/>
    <s v="pemarala"/>
    <s v="pedro.lara@unirioja.es"/>
    <n v="0.1"/>
    <n v="0.1"/>
    <n v="504"/>
    <s v="PROFESOR TITULAR UNIVERSIDAD"/>
    <s v="C01"/>
    <s v="TIEMPO COMPLETO"/>
    <s v="2016-09-15 00:00:00.0"/>
    <s v="null"/>
    <s v="DF100045"/>
    <s v="TITULAR UNIVERSIDAD"/>
    <s v="R109"/>
    <x v="9"/>
    <n v="535"/>
    <s v="INGENIERÍA ELÉCTRICA"/>
  </r>
  <r>
    <x v="17"/>
    <x v="5"/>
    <n v="629"/>
    <s v="629G"/>
    <s v="GRUPO-A"/>
    <n v="16527730"/>
    <s v="Prácticas externas"/>
    <s v="GG"/>
    <s v="GRUPO GRANDE"/>
    <s v="629G"/>
    <s v="GG de Prácticas en empresa"/>
    <s v="GRUPO-A"/>
    <s v="GG de Prácticas en empresa"/>
    <s v="2S"/>
    <n v="16527730"/>
    <s v="VILLOSLADA"/>
    <s v="VILLOSLADA"/>
    <s v="GREGORIO"/>
    <s v="grvillos"/>
    <s v="gregorio.villoslada@unirioja.es"/>
    <n v="0.1"/>
    <n v="0.1"/>
    <n v="506"/>
    <s v="PROFESOR TITULAR DE ESCUELA UNIVERSITARI"/>
    <s v="01A"/>
    <s v="TIEMPO COMPLETO AMPLIADO"/>
    <s v="2012-09-01 00:00:00.0"/>
    <s v="null"/>
    <s v="DF31817"/>
    <s v="TITULAR DE ESCUELAS UNIVERSITARIAS"/>
    <s v="R109"/>
    <x v="9"/>
    <n v="535"/>
    <s v="INGENIERÍA ELÉCTRICA"/>
  </r>
  <r>
    <x v="17"/>
    <x v="5"/>
    <n v="629"/>
    <s v="629G"/>
    <s v="GRUPO-A"/>
    <n v="16532885"/>
    <s v="Prácticas externas"/>
    <s v="GG"/>
    <s v="GRUPO GRANDE"/>
    <s v="629G"/>
    <s v="GG de Prácticas en empresa"/>
    <s v="GRUPO-A"/>
    <s v="GG de Prácticas en empresa"/>
    <s v="2S"/>
    <n v="16532885"/>
    <s v="ZORZANO"/>
    <s v="ALBA"/>
    <s v="ENRIQUE"/>
    <s v="enzorzan"/>
    <s v="enrique.zorzano@unirioja.es"/>
    <n v="0.1"/>
    <n v="0.1"/>
    <n v="506"/>
    <s v="PROFESOR TITULAR DE ESCUELA UNIVERSITARI"/>
    <s v="C01"/>
    <s v="TIEMPO COMPLETO"/>
    <s v="2018-09-17 00:00:00.0"/>
    <s v="null"/>
    <s v="DF100073"/>
    <s v="PROFESOR TITULAR DE ESCUELA UNIVERSITARIA"/>
    <s v="R109"/>
    <x v="9"/>
    <n v="535"/>
    <s v="INGENIERÍA ELÉCTRICA"/>
  </r>
  <r>
    <x v="17"/>
    <x v="5"/>
    <n v="629"/>
    <s v="629G"/>
    <s v="GRUPO-A"/>
    <n v="16533382"/>
    <s v="Prácticas externas"/>
    <s v="GG"/>
    <s v="GRUPO GRANDE"/>
    <s v="629G"/>
    <s v="GG de Prácticas en empresa"/>
    <s v="GRUPO-A"/>
    <s v="GG de Prácticas en empresa"/>
    <s v="2S"/>
    <n v="16533382"/>
    <s v="FERNÁNDEZ"/>
    <s v="JIMÉNEZ"/>
    <s v="LUIS ALFREDO"/>
    <s v="lafernan"/>
    <s v="luisalfredo.fernandez@unirioja.es"/>
    <n v="0.1"/>
    <n v="0.1"/>
    <n v="504"/>
    <s v="PROFESOR TITULAR UNIVERSIDAD"/>
    <s v="01R"/>
    <s v="TIEMPO COMPLETO REDUCIDO"/>
    <s v="2018-09-17 00:00:00.0"/>
    <s v="null"/>
    <s v="DF31813"/>
    <s v="TITULAR DE UNIVERSIDAD"/>
    <s v="R109"/>
    <x v="9"/>
    <n v="535"/>
    <s v="INGENIERÍA ELÉCTRICA"/>
  </r>
  <r>
    <x v="17"/>
    <x v="5"/>
    <n v="629"/>
    <s v="629G"/>
    <s v="GRUPO-A"/>
    <n v="16541257"/>
    <s v="Prácticas externas"/>
    <s v="GG"/>
    <s v="GRUPO GRANDE"/>
    <s v="629G"/>
    <s v="GG de Prácticas en empresa"/>
    <s v="GRUPO-A"/>
    <s v="GG de Prácticas en empresa"/>
    <s v="2S"/>
    <n v="16541257"/>
    <s v="ZORZANO"/>
    <s v="SANTAMARÍA"/>
    <s v="PEDRO JOSÉ"/>
    <s v="pzorzano"/>
    <s v="pedrojose.zorzano@unirioja.es"/>
    <n v="0.1"/>
    <n v="0.1"/>
    <n v="504"/>
    <s v="PROFESOR TITULAR UNIVERSIDAD"/>
    <s v="C01"/>
    <s v="TIEMPO COMPLETO"/>
    <s v="2015-12-23 00:00:00.0"/>
    <s v="null"/>
    <s v="DF31818"/>
    <s v="PROFESOR TITULAR ESCUELA UNIVERSITARIA"/>
    <s v="R109"/>
    <x v="9"/>
    <n v="535"/>
    <s v="INGENIERÍA ELÉCTRICA"/>
  </r>
  <r>
    <x v="17"/>
    <x v="5"/>
    <n v="629"/>
    <s v="629G"/>
    <s v="GRUPO-A"/>
    <n v="16553057"/>
    <s v="Prácticas externas"/>
    <s v="GG"/>
    <s v="GRUPO GRANDE"/>
    <s v="629G"/>
    <s v="GG de Prácticas en empresa"/>
    <s v="GRUPO-A"/>
    <s v="GG de Prácticas en empresa"/>
    <s v="2S"/>
    <n v="16553057"/>
    <s v="SÁENZ DIEZ"/>
    <s v="MURO"/>
    <s v="JUAN CARLOS"/>
    <s v="jusaenzd"/>
    <s v="juan-carlos.saenz-diez@unirioja.es"/>
    <n v="0.1"/>
    <n v="0.1"/>
    <n v="504"/>
    <s v="PROFESOR TITULAR UNIVERSIDAD"/>
    <s v="C01"/>
    <s v="TIEMPO COMPLETO"/>
    <s v="2018-11-26 00:00:00.0"/>
    <s v="null"/>
    <s v="DF31811"/>
    <s v="TITULAR DE UNIVERSIDAD"/>
    <s v="R109"/>
    <x v="9"/>
    <n v="535"/>
    <s v="INGENIERÍA ELÉCTRICA"/>
  </r>
  <r>
    <x v="17"/>
    <x v="5"/>
    <n v="629"/>
    <s v="629G"/>
    <s v="GRUPO-A"/>
    <n v="16553565"/>
    <s v="Prácticas externas"/>
    <s v="GG"/>
    <s v="GRUPO GRANDE"/>
    <s v="629G"/>
    <s v="GG de Prácticas en empresa"/>
    <s v="GRUPO-A"/>
    <s v="GG de Prácticas en empresa"/>
    <s v="2S"/>
    <n v="16553565"/>
    <s v="MENDOZA"/>
    <s v="VILLENA"/>
    <s v="MONTSERRAT"/>
    <s v="mmendoza"/>
    <s v="montserrat.mendoza@unirioja.es"/>
    <n v="0.1"/>
    <n v="0.1"/>
    <n v="504"/>
    <s v="PROFESOR TITULAR UNIVERSIDAD"/>
    <s v="C01"/>
    <s v="TIEMPO COMPLETO"/>
    <s v="2018-09-17 00:00:00.0"/>
    <s v="null"/>
    <s v="DF31816"/>
    <s v="PROFESOR TITULAR DE UNIVERSIDAD"/>
    <s v="R109"/>
    <x v="9"/>
    <n v="535"/>
    <s v="INGENIERÍA ELÉCTRICA"/>
  </r>
  <r>
    <x v="17"/>
    <x v="5"/>
    <n v="629"/>
    <s v="629G"/>
    <s v="GRUPO-A"/>
    <n v="16557336"/>
    <s v="Prácticas externas"/>
    <s v="GG"/>
    <s v="GRUPO GRANDE"/>
    <s v="629G"/>
    <s v="GG de Prácticas en empresa"/>
    <s v="GRUPO-A"/>
    <s v="GG de Prácticas en empresa"/>
    <s v="2S"/>
    <n v="16557336"/>
    <s v="BLANCO"/>
    <s v="BARRERO"/>
    <s v="JUAN MANUEL"/>
    <s v="jbblanco"/>
    <s v="juan-manuel.blanco@unirioja.es"/>
    <n v="0.1"/>
    <n v="0.1"/>
    <n v="504"/>
    <s v="PROFESOR TITULAR UNIVERSIDAD"/>
    <s v="C01"/>
    <s v="TIEMPO COMPLETO"/>
    <s v="2015-11-13 00:00:00.0"/>
    <s v="null"/>
    <s v="DF100035"/>
    <s v="PROFESOR TITULAR DE UNIVERSIDAD"/>
    <s v="R109"/>
    <x v="9"/>
    <n v="535"/>
    <s v="INGENIERÍA ELÉCTRICA"/>
  </r>
  <r>
    <x v="17"/>
    <x v="5"/>
    <n v="629"/>
    <s v="629G"/>
    <s v="GRUPO-A"/>
    <n v="16562066"/>
    <s v="Prácticas externas"/>
    <s v="GG"/>
    <s v="GRUPO GRANDE"/>
    <s v="629G"/>
    <s v="GG de Prácticas en empresa"/>
    <s v="GRUPO-A"/>
    <s v="GG de Prácticas en empresa"/>
    <s v="2S"/>
    <n v="16562066"/>
    <s v="GARCÍA"/>
    <s v="GARRIDO"/>
    <s v="EDUARDO"/>
    <s v="edgarcia"/>
    <s v="eduardo.garcia@unirioja.es"/>
    <n v="0.1"/>
    <n v="0.1"/>
    <n v="534"/>
    <s v="CONTRATADO DOCTOR -TIPO 1"/>
    <s v="C01"/>
    <s v="TIEMPO COMPLETO"/>
    <s v="2019-02-08 00:00:00.0"/>
    <s v="null"/>
    <s v="LD100574"/>
    <s v="PROFESOR COLABORADOR-TIPO 1"/>
    <s v="R109"/>
    <x v="9"/>
    <n v="535"/>
    <s v="INGENIERÍA ELÉCTRICA"/>
  </r>
  <r>
    <x v="17"/>
    <x v="5"/>
    <n v="629"/>
    <s v="629G"/>
    <s v="GRUPO-A"/>
    <n v="16584517"/>
    <s v="Prácticas externas"/>
    <s v="GG"/>
    <s v="GRUPO GRANDE"/>
    <s v="629G"/>
    <s v="GG de Prácticas en empresa"/>
    <s v="GRUPO-A"/>
    <s v="GG de Prácticas en empresa"/>
    <s v="2S"/>
    <n v="16584517"/>
    <s v="FALCES"/>
    <s v="DE ANDRÉS"/>
    <s v="ALBERTO"/>
    <s v="alfalces"/>
    <s v="alberto.falces@unirioja.es"/>
    <n v="0.1"/>
    <n v="0.1"/>
    <n v="536"/>
    <s v="PROFESOR INTERINO"/>
    <s v="C01"/>
    <s v="TIEMPO COMPLETO"/>
    <s v="2009-10-01 00:00:00.0"/>
    <s v="null"/>
    <s v="PI100720"/>
    <s v="PROFESOR CONTRATADO INTERINO"/>
    <s v="R109"/>
    <x v="9"/>
    <n v="535"/>
    <s v="INGENIERÍA ELÉCTRICA"/>
  </r>
  <r>
    <x v="17"/>
    <x v="5"/>
    <n v="630"/>
    <s v="630G"/>
    <s v="GRUPO-A"/>
    <n v="13141259"/>
    <s v="Mantenimiento eléctrico"/>
    <s v="GG"/>
    <s v="GRUPO GRANDE"/>
    <s v="630G"/>
    <s v="GG de Mantenimiento eléctrico"/>
    <s v="GRUPO-A"/>
    <s v="GG de Mantenimiento eléctrico"/>
    <s v="1S"/>
    <n v="13141259"/>
    <s v="LARA"/>
    <s v="SANTILLÁN"/>
    <s v="PEDRO MARÍA"/>
    <s v="pemarala"/>
    <s v="pedro.lara@unirioja.es"/>
    <n v="1.7"/>
    <n v="1.7"/>
    <n v="504"/>
    <s v="PROFESOR TITULAR UNIVERSIDAD"/>
    <s v="C01"/>
    <s v="TIEMPO COMPLETO"/>
    <s v="2016-09-15 00:00:00.0"/>
    <s v="null"/>
    <s v="DF100045"/>
    <s v="TITULAR UNIVERSIDAD"/>
    <s v="R109"/>
    <x v="9"/>
    <n v="535"/>
    <s v="INGENIERÍA ELÉCTRICA"/>
  </r>
  <r>
    <x v="17"/>
    <x v="5"/>
    <n v="630"/>
    <s v="630L"/>
    <s v="GRUPO-A1"/>
    <n v="13141259"/>
    <s v="Mantenimiento eléctrico"/>
    <s v="GL"/>
    <s v="GRUPO DE LABORATORIO"/>
    <s v="630L"/>
    <s v="GL de Mantenimiento eléctrico"/>
    <s v="GRUPO-A1"/>
    <s v="GL de Mantenimiento eléctrico"/>
    <s v="1S"/>
    <n v="13141259"/>
    <s v="LARA"/>
    <s v="SANTILLÁN"/>
    <s v="PEDRO MARÍA"/>
    <s v="pemarala"/>
    <s v="pedro.lara@unirioja.es"/>
    <n v="2.8"/>
    <n v="2.8"/>
    <n v="504"/>
    <s v="PROFESOR TITULAR UNIVERSIDAD"/>
    <s v="C01"/>
    <s v="TIEMPO COMPLETO"/>
    <s v="2016-09-15 00:00:00.0"/>
    <s v="null"/>
    <s v="DF100045"/>
    <s v="TITULAR UNIVERSIDAD"/>
    <s v="R109"/>
    <x v="9"/>
    <n v="535"/>
    <s v="INGENIERÍA ELÉCTRICA"/>
  </r>
  <r>
    <x v="17"/>
    <x v="5"/>
    <n v="631"/>
    <s v="631G"/>
    <s v="GRUPO-A"/>
    <n v="16562066"/>
    <s v="Tarifas y mercados eléctricos"/>
    <s v="GG"/>
    <s v="GRUPO GRANDE"/>
    <s v="631G"/>
    <s v="GG de Tarifas y mercados eléctricos"/>
    <s v="GRUPO-A"/>
    <s v="GG de Tarifas y mercados eléctricos"/>
    <s v="1S"/>
    <n v="16562066"/>
    <s v="GARCÍA"/>
    <s v="GARRIDO"/>
    <s v="EDUARDO"/>
    <s v="edgarcia"/>
    <s v="eduardo.garcia@unirioja.es"/>
    <n v="1.7"/>
    <n v="1.7"/>
    <n v="534"/>
    <s v="CONTRATADO DOCTOR -TIPO 1"/>
    <s v="C01"/>
    <s v="TIEMPO COMPLETO"/>
    <s v="2019-02-08 00:00:00.0"/>
    <s v="null"/>
    <s v="LD100574"/>
    <s v="PROFESOR COLABORADOR-TIPO 1"/>
    <s v="R109"/>
    <x v="9"/>
    <n v="535"/>
    <s v="INGENIERÍA ELÉCTRICA"/>
  </r>
  <r>
    <x v="17"/>
    <x v="5"/>
    <n v="631"/>
    <s v="631L"/>
    <s v="GRUPO-A1"/>
    <n v="16562066"/>
    <s v="Tarifas y mercados eléctricos"/>
    <s v="GL"/>
    <s v="GRUPO DE LABORATORIO"/>
    <s v="631L"/>
    <s v="GL de Tarifas y mercados eléctricos"/>
    <s v="GRUPO-A1"/>
    <s v="GL de Tarifas y mercados eléctricos"/>
    <s v="1S"/>
    <n v="16562066"/>
    <s v="GARCÍA"/>
    <s v="GARRIDO"/>
    <s v="EDUARDO"/>
    <s v="edgarcia"/>
    <s v="eduardo.garcia@unirioja.es"/>
    <n v="2.8"/>
    <n v="2.8"/>
    <n v="534"/>
    <s v="CONTRATADO DOCTOR -TIPO 1"/>
    <s v="C01"/>
    <s v="TIEMPO COMPLETO"/>
    <s v="2019-02-08 00:00:00.0"/>
    <s v="null"/>
    <s v="LD100574"/>
    <s v="PROFESOR COLABORADOR-TIPO 1"/>
    <s v="R109"/>
    <x v="9"/>
    <n v="535"/>
    <s v="INGENIERÍA ELÉCTRICA"/>
  </r>
  <r>
    <x v="17"/>
    <x v="5"/>
    <n v="632"/>
    <s v="632G"/>
    <s v="GRUPO-A"/>
    <n v="16557336"/>
    <s v="Luminotecnia"/>
    <s v="GG"/>
    <s v="GRUPO GRANDE"/>
    <s v="632G"/>
    <s v="GG de Luminotecnia"/>
    <s v="GRUPO-A"/>
    <s v="GG de Luminotecnia"/>
    <s v="1S"/>
    <n v="16557336"/>
    <s v="BLANCO"/>
    <s v="BARRERO"/>
    <s v="JUAN MANUEL"/>
    <s v="jbblanco"/>
    <s v="juan-manuel.blanco@unirioja.es"/>
    <n v="2.4"/>
    <n v="2.4"/>
    <n v="504"/>
    <s v="PROFESOR TITULAR UNIVERSIDAD"/>
    <s v="C01"/>
    <s v="TIEMPO COMPLETO"/>
    <s v="2015-11-13 00:00:00.0"/>
    <s v="null"/>
    <s v="DF100035"/>
    <s v="PROFESOR TITULAR DE UNIVERSIDAD"/>
    <s v="R109"/>
    <x v="9"/>
    <n v="535"/>
    <s v="INGENIERÍA ELÉCTRICA"/>
  </r>
  <r>
    <x v="17"/>
    <x v="5"/>
    <n v="632"/>
    <s v="632L"/>
    <s v="GRUPO-A1"/>
    <n v="16557336"/>
    <s v="Luminotecnia"/>
    <s v="GL"/>
    <s v="GRUPO DE LABORATORIO"/>
    <s v="632L"/>
    <s v="GL de Luminotecnia"/>
    <s v="GRUPO-A1"/>
    <s v="GL de Luminotecnia"/>
    <s v="1S"/>
    <n v="16557336"/>
    <s v="BLANCO"/>
    <s v="BARRERO"/>
    <s v="JUAN MANUEL"/>
    <s v="jbblanco"/>
    <s v="juan-manuel.blanco@unirioja.es"/>
    <n v="1.4"/>
    <n v="1.4"/>
    <n v="504"/>
    <s v="PROFESOR TITULAR UNIVERSIDAD"/>
    <s v="C01"/>
    <s v="TIEMPO COMPLETO"/>
    <s v="2015-11-13 00:00:00.0"/>
    <s v="null"/>
    <s v="DF100035"/>
    <s v="PROFESOR TITULAR DE UNIVERSIDAD"/>
    <s v="R109"/>
    <x v="9"/>
    <n v="535"/>
    <s v="INGENIERÍA ELÉCTRICA"/>
  </r>
  <r>
    <x v="17"/>
    <x v="5"/>
    <n v="632"/>
    <s v="632R"/>
    <s v="GRUPO-A1"/>
    <n v="16557336"/>
    <s v="Luminotecnia"/>
    <s v="GR"/>
    <s v="GRUPO REDUCIDO"/>
    <s v="632R"/>
    <s v="GR de Luminotecnia"/>
    <s v="GRUPO-A1"/>
    <s v="GR de Luminotecnia"/>
    <s v="1S"/>
    <n v="16557336"/>
    <s v="BLANCO"/>
    <s v="BARRERO"/>
    <s v="JUAN MANUEL"/>
    <s v="jbblanco"/>
    <s v="juan-manuel.blanco@unirioja.es"/>
    <n v="0.7"/>
    <n v="0.7"/>
    <n v="504"/>
    <s v="PROFESOR TITULAR UNIVERSIDAD"/>
    <s v="C01"/>
    <s v="TIEMPO COMPLETO"/>
    <s v="2015-11-13 00:00:00.0"/>
    <s v="null"/>
    <s v="DF100035"/>
    <s v="PROFESOR TITULAR DE UNIVERSIDAD"/>
    <s v="R109"/>
    <x v="9"/>
    <n v="535"/>
    <s v="INGENIERÍA ELÉCTRICA"/>
  </r>
  <r>
    <x v="17"/>
    <x v="5"/>
    <n v="633"/>
    <s v="633G"/>
    <s v="GRUPO-A"/>
    <n v="16553057"/>
    <s v="Instalaciones eléctricas auxiliares en edificaciones e infraestructuras"/>
    <s v="GG"/>
    <s v="GRUPO GRANDE"/>
    <s v="633G"/>
    <s v="GG de Instalaciones eléctricas auxiliares en edificaciones e infraestructur"/>
    <s v="GRUPO-A"/>
    <s v="GG de Instalaciones eléctricas auxiliares en edificaciones e infraestructur"/>
    <s v="1S"/>
    <n v="16553057"/>
    <s v="SÁENZ DIEZ"/>
    <s v="MURO"/>
    <s v="JUAN CARLOS"/>
    <s v="jusaenzd"/>
    <s v="juan-carlos.saenz-diez@unirioja.es"/>
    <n v="2.4"/>
    <n v="2.4"/>
    <n v="504"/>
    <s v="PROFESOR TITULAR UNIVERSIDAD"/>
    <s v="C01"/>
    <s v="TIEMPO COMPLETO"/>
    <s v="2018-11-26 00:00:00.0"/>
    <s v="null"/>
    <s v="DF31811"/>
    <s v="TITULAR DE UNIVERSIDAD"/>
    <s v="R109"/>
    <x v="9"/>
    <n v="535"/>
    <s v="INGENIERÍA ELÉCTRICA"/>
  </r>
  <r>
    <x v="17"/>
    <x v="5"/>
    <n v="633"/>
    <s v="633L"/>
    <s v="GRUPO-A1"/>
    <n v="16553057"/>
    <s v="Instalaciones eléctricas auxiliares en edificaciones e infraestructuras"/>
    <s v="GL"/>
    <s v="GRUPO DE LABORATORIO"/>
    <s v="633L"/>
    <s v="GL de Instalaciones eléctricas auxiliares en edificaciones e infraestructur"/>
    <s v="GRUPO-A1"/>
    <s v="GL de Instalaciones eléctricas auxiliares en edificaciones e infraestructur"/>
    <s v="1S"/>
    <n v="16553057"/>
    <s v="SÁENZ DIEZ"/>
    <s v="MURO"/>
    <s v="JUAN CARLOS"/>
    <s v="jusaenzd"/>
    <s v="juan-carlos.saenz-diez@unirioja.es"/>
    <n v="1.4"/>
    <n v="1.4"/>
    <n v="504"/>
    <s v="PROFESOR TITULAR UNIVERSIDAD"/>
    <s v="C01"/>
    <s v="TIEMPO COMPLETO"/>
    <s v="2018-11-26 00:00:00.0"/>
    <s v="null"/>
    <s v="DF31811"/>
    <s v="TITULAR DE UNIVERSIDAD"/>
    <s v="R109"/>
    <x v="9"/>
    <n v="535"/>
    <s v="INGENIERÍA ELÉCTRICA"/>
  </r>
  <r>
    <x v="17"/>
    <x v="5"/>
    <n v="633"/>
    <s v="633R"/>
    <s v="GRUPO-A1"/>
    <n v="16553057"/>
    <s v="Instalaciones eléctricas auxiliares en edificaciones e infraestructuras"/>
    <s v="GR"/>
    <s v="GRUPO REDUCIDO"/>
    <s v="633R"/>
    <s v="GR de Instalaciones eléctricas auxiliares en edificaciones e infraestructur"/>
    <s v="GRUPO-A1"/>
    <s v="GR de Instalaciones eléctricas auxiliares en edificaciones e infraestructur"/>
    <s v="1S"/>
    <n v="16553057"/>
    <s v="SÁENZ DIEZ"/>
    <s v="MURO"/>
    <s v="JUAN CARLOS"/>
    <s v="jusaenzd"/>
    <s v="juan-carlos.saenz-diez@unirioja.es"/>
    <n v="0.7"/>
    <n v="0.7"/>
    <n v="504"/>
    <s v="PROFESOR TITULAR UNIVERSIDAD"/>
    <s v="C01"/>
    <s v="TIEMPO COMPLETO"/>
    <s v="2018-11-26 00:00:00.0"/>
    <s v="null"/>
    <s v="DF31811"/>
    <s v="TITULAR DE UNIVERSIDAD"/>
    <s v="R109"/>
    <x v="9"/>
    <n v="535"/>
    <s v="INGENIERÍA ELÉCTRICA"/>
  </r>
  <r>
    <x v="17"/>
    <x v="5"/>
    <n v="634"/>
    <s v="634G"/>
    <s v="GRUPO-A"/>
    <n v="16553565"/>
    <s v="Tracción eléctrica"/>
    <s v="GG"/>
    <s v="GRUPO GRANDE"/>
    <s v="634G"/>
    <s v="GG de Tracción eléctrica"/>
    <s v="GRUPO-A"/>
    <s v="GG de Tracción eléctrica"/>
    <s v="2S"/>
    <n v="16553565"/>
    <s v="MENDOZA"/>
    <s v="VILLENA"/>
    <s v="MONTSERRAT"/>
    <s v="mmendoza"/>
    <s v="montserrat.mendoza@unirioja.es"/>
    <n v="3.2"/>
    <n v="3.2"/>
    <n v="504"/>
    <s v="PROFESOR TITULAR UNIVERSIDAD"/>
    <s v="C01"/>
    <s v="TIEMPO COMPLETO"/>
    <s v="2018-09-17 00:00:00.0"/>
    <s v="null"/>
    <s v="DF31816"/>
    <s v="PROFESOR TITULAR DE UNIVERSIDAD"/>
    <s v="R109"/>
    <x v="9"/>
    <n v="535"/>
    <s v="INGENIERÍA ELÉCTRICA"/>
  </r>
  <r>
    <x v="17"/>
    <x v="5"/>
    <n v="634"/>
    <s v="634L"/>
    <s v="GRUPO-A1"/>
    <n v="16553565"/>
    <s v="Tracción eléctrica"/>
    <s v="GL"/>
    <s v="GRUPO DE LABORATORIO"/>
    <s v="634L"/>
    <s v="GL de Tracción eléctrica"/>
    <s v="GRUPO-A1"/>
    <s v="GL de Tracción eléctrica"/>
    <s v="2S"/>
    <n v="16553565"/>
    <s v="MENDOZA"/>
    <s v="VILLENA"/>
    <s v="MONTSERRAT"/>
    <s v="mmendoza"/>
    <s v="montserrat.mendoza@unirioja.es"/>
    <n v="1.4"/>
    <n v="1.4"/>
    <n v="504"/>
    <s v="PROFESOR TITULAR UNIVERSIDAD"/>
    <s v="C01"/>
    <s v="TIEMPO COMPLETO"/>
    <s v="2018-09-17 00:00:00.0"/>
    <s v="null"/>
    <s v="DF31816"/>
    <s v="PROFESOR TITULAR DE UNIVERSIDAD"/>
    <s v="R109"/>
    <x v="9"/>
    <n v="535"/>
    <s v="INGENIERÍA ELÉCTRICA"/>
  </r>
  <r>
    <x v="17"/>
    <x v="5"/>
    <n v="634"/>
    <s v="634R"/>
    <s v="GRUPO-A1"/>
    <n v="16553565"/>
    <s v="Tracción eléctrica"/>
    <s v="GR"/>
    <s v="GRUPO REDUCIDO"/>
    <s v="634R"/>
    <s v="GR de Tracción eléctrica"/>
    <s v="GRUPO-A1"/>
    <s v="GR de Tracción eléctrica"/>
    <s v="2S"/>
    <n v="16553565"/>
    <s v="MENDOZA"/>
    <s v="VILLENA"/>
    <s v="MONTSERRAT"/>
    <s v="mmendoza"/>
    <s v="montserrat.mendoza@unirioja.es"/>
    <n v="1.4"/>
    <n v="1.4"/>
    <n v="504"/>
    <s v="PROFESOR TITULAR UNIVERSIDAD"/>
    <s v="C01"/>
    <s v="TIEMPO COMPLETO"/>
    <s v="2018-09-17 00:00:00.0"/>
    <s v="null"/>
    <s v="DF31816"/>
    <s v="PROFESOR TITULAR DE UNIVERSIDAD"/>
    <s v="R109"/>
    <x v="9"/>
    <n v="535"/>
    <s v="INGENIERÍA ELÉCTRICA"/>
  </r>
  <r>
    <x v="17"/>
    <x v="5"/>
    <n v="635"/>
    <s v="635G"/>
    <s v="GRUPO-A"/>
    <n v="16527730"/>
    <s v="Herramientas avanzadas para el cálculo y diseño de instalaciones eléctricas"/>
    <s v="GG"/>
    <s v="GRUPO GRANDE"/>
    <s v="635G"/>
    <s v="GG de Herramientas avanzadas para el cálculo y diseño de instalaciones eléc"/>
    <s v="GRUPO-A"/>
    <s v="GG de Herramientas avanzadas para el cálculo y diseño de instalaciones eléc"/>
    <s v="2S"/>
    <n v="16527730"/>
    <s v="VILLOSLADA"/>
    <s v="VILLOSLADA"/>
    <s v="GREGORIO"/>
    <s v="grvillos"/>
    <s v="gregorio.villoslada@unirioja.es"/>
    <n v="3.2"/>
    <n v="3.2"/>
    <n v="506"/>
    <s v="PROFESOR TITULAR DE ESCUELA UNIVERSITARI"/>
    <s v="01A"/>
    <s v="TIEMPO COMPLETO AMPLIADO"/>
    <s v="2012-09-01 00:00:00.0"/>
    <s v="null"/>
    <s v="DF31817"/>
    <s v="TITULAR DE ESCUELAS UNIVERSITARIAS"/>
    <s v="R109"/>
    <x v="9"/>
    <n v="535"/>
    <s v="INGENIERÍA ELÉCTRICA"/>
  </r>
  <r>
    <x v="17"/>
    <x v="5"/>
    <n v="635"/>
    <s v="635L"/>
    <s v="GRUPO-A1"/>
    <n v="16527730"/>
    <s v="Herramientas avanzadas para el cálculo y diseño de instalaciones eléctricas"/>
    <s v="GL"/>
    <s v="GRUPO DE LABORATORIO"/>
    <s v="635L"/>
    <s v="GL de Herramientas avanzadas para el cálculo y diseño de instalaciones eléc"/>
    <s v="GRUPO-A1"/>
    <s v="GL de Herramientas avanzadas para el cálculo y diseño de instalaciones eléc"/>
    <s v="2S"/>
    <n v="16527730"/>
    <s v="VILLOSLADA"/>
    <s v="VILLOSLADA"/>
    <s v="GREGORIO"/>
    <s v="grvillos"/>
    <s v="gregorio.villoslada@unirioja.es"/>
    <n v="1.4"/>
    <n v="1.4"/>
    <n v="506"/>
    <s v="PROFESOR TITULAR DE ESCUELA UNIVERSITARI"/>
    <s v="01A"/>
    <s v="TIEMPO COMPLETO AMPLIADO"/>
    <s v="2012-09-01 00:00:00.0"/>
    <s v="null"/>
    <s v="DF31817"/>
    <s v="TITULAR DE ESCUELAS UNIVERSITARIAS"/>
    <s v="R109"/>
    <x v="9"/>
    <n v="535"/>
    <s v="INGENIERÍA ELÉCTRICA"/>
  </r>
  <r>
    <x v="17"/>
    <x v="5"/>
    <n v="635"/>
    <s v="635R"/>
    <s v="GRUPO-A1"/>
    <n v="16527730"/>
    <s v="Herramientas avanzadas para el cálculo y diseño de instalaciones eléctricas"/>
    <s v="GR"/>
    <s v="GRUPO REDUCIDO"/>
    <s v="635R"/>
    <s v="GR de Herramientas avanzadas para el cálculo y diseño de instalaciones eléc"/>
    <s v="GRUPO-A1"/>
    <s v="GR de Herramientas avanzadas para el cálculo y diseño de instalaciones eléc"/>
    <s v="2S"/>
    <n v="16527730"/>
    <s v="VILLOSLADA"/>
    <s v="VILLOSLADA"/>
    <s v="GREGORIO"/>
    <s v="grvillos"/>
    <s v="gregorio.villoslada@unirioja.es"/>
    <n v="1.4"/>
    <n v="1.4"/>
    <n v="506"/>
    <s v="PROFESOR TITULAR DE ESCUELA UNIVERSITARI"/>
    <s v="01A"/>
    <s v="TIEMPO COMPLETO AMPLIADO"/>
    <s v="2012-09-01 00:00:00.0"/>
    <s v="null"/>
    <s v="DF31817"/>
    <s v="TITULAR DE ESCUELAS UNIVERSITARIAS"/>
    <s v="R109"/>
    <x v="9"/>
    <n v="535"/>
    <s v="INGENIERÍA ELÉCTRICA"/>
  </r>
  <r>
    <x v="17"/>
    <x v="5"/>
    <n v="636"/>
    <s v="636G"/>
    <s v="GRUPO-A"/>
    <n v="16532885"/>
    <s v="Sistemas eléctricos autónomos basados en fuentes renovables y alternativas"/>
    <s v="GG"/>
    <s v="GRUPO GRANDE"/>
    <s v="636G"/>
    <s v="GG de Sistemas eléctricos autónomos basados en fuentes renovables y alterna"/>
    <s v="GRUPO-A"/>
    <s v="GG de Sistemas eléctricos autónomos basados en fuentes renovables y alterna"/>
    <s v="1S"/>
    <n v="16532885"/>
    <s v="ZORZANO"/>
    <s v="ALBA"/>
    <s v="ENRIQUE"/>
    <s v="enzorzan"/>
    <s v="enrique.zorzano@unirioja.es"/>
    <n v="2.4"/>
    <n v="2.4"/>
    <n v="506"/>
    <s v="PROFESOR TITULAR DE ESCUELA UNIVERSITARI"/>
    <s v="C01"/>
    <s v="TIEMPO COMPLETO"/>
    <s v="2018-09-17 00:00:00.0"/>
    <s v="null"/>
    <s v="DF100073"/>
    <s v="PROFESOR TITULAR DE ESCUELA UNIVERSITARIA"/>
    <s v="R109"/>
    <x v="9"/>
    <n v="535"/>
    <s v="INGENIERÍA ELÉCTRICA"/>
  </r>
  <r>
    <x v="17"/>
    <x v="5"/>
    <n v="636"/>
    <s v="636L"/>
    <s v="GRUPO-A1"/>
    <n v="16532885"/>
    <s v="Sistemas eléctricos autónomos basados en fuentes renovables y alternativas"/>
    <s v="GL"/>
    <s v="GRUPO DE LABORATORIO"/>
    <s v="636L"/>
    <s v="GL de Sistemas eléctricos autónomos basados en fuentes renovables y alterna"/>
    <s v="GRUPO-A1"/>
    <s v="GL de Sistemas eléctricos autónomos basados en fuentes renovables y alterna"/>
    <s v="1S"/>
    <n v="16532885"/>
    <s v="ZORZANO"/>
    <s v="ALBA"/>
    <s v="ENRIQUE"/>
    <s v="enzorzan"/>
    <s v="enrique.zorzano@unirioja.es"/>
    <n v="1.4"/>
    <n v="1.4"/>
    <n v="506"/>
    <s v="PROFESOR TITULAR DE ESCUELA UNIVERSITARI"/>
    <s v="C01"/>
    <s v="TIEMPO COMPLETO"/>
    <s v="2018-09-17 00:00:00.0"/>
    <s v="null"/>
    <s v="DF100073"/>
    <s v="PROFESOR TITULAR DE ESCUELA UNIVERSITARIA"/>
    <s v="R109"/>
    <x v="9"/>
    <n v="535"/>
    <s v="INGENIERÍA ELÉCTRICA"/>
  </r>
  <r>
    <x v="17"/>
    <x v="5"/>
    <n v="636"/>
    <s v="636R"/>
    <s v="GRUPO-A1"/>
    <n v="16532885"/>
    <s v="Sistemas eléctricos autónomos basados en fuentes renovables y alternativas"/>
    <s v="GR"/>
    <s v="GRUPO REDUCIDO"/>
    <s v="636R"/>
    <s v="GR de Sistemas eléctricos autónomos basados en fuentes renovables y alterna"/>
    <s v="GRUPO-A1"/>
    <s v="GR de Sistemas eléctricos autónomos basados en fuentes renovables y alterna"/>
    <s v="1S"/>
    <n v="16532885"/>
    <s v="ZORZANO"/>
    <s v="ALBA"/>
    <s v="ENRIQUE"/>
    <s v="enzorzan"/>
    <s v="enrique.zorzano@unirioja.es"/>
    <n v="0.7"/>
    <n v="0.7"/>
    <n v="506"/>
    <s v="PROFESOR TITULAR DE ESCUELA UNIVERSITARI"/>
    <s v="C01"/>
    <s v="TIEMPO COMPLETO"/>
    <s v="2018-09-17 00:00:00.0"/>
    <s v="null"/>
    <s v="DF100073"/>
    <s v="PROFESOR TITULAR DE ESCUELA UNIVERSITARIA"/>
    <s v="R109"/>
    <x v="9"/>
    <n v="535"/>
    <s v="INGENIERÍA ELÉCTRICA"/>
  </r>
  <r>
    <x v="17"/>
    <x v="5"/>
    <n v="637"/>
    <s v="637G"/>
    <s v="GRUPO-A"/>
    <n v="16584517"/>
    <s v="Herramientas avanzadas para el estudio de la integración de generac de orig renovable en la red eléc"/>
    <s v="GG"/>
    <s v="GRUPO GRANDE"/>
    <s v="637G"/>
    <s v="GG de Herramientas avanzadas para el estudio de la integración de generac d"/>
    <s v="GRUPO-A"/>
    <s v="GG de Herramientas avanzadas para el estudio de la integración de generac d"/>
    <s v="1S"/>
    <n v="16584517"/>
    <s v="FALCES"/>
    <s v="DE ANDRÉS"/>
    <s v="ALBERTO"/>
    <s v="alfalces"/>
    <s v="alberto.falces@unirioja.es"/>
    <n v="2.4"/>
    <n v="2.4"/>
    <n v="536"/>
    <s v="PROFESOR INTERINO"/>
    <s v="C01"/>
    <s v="TIEMPO COMPLETO"/>
    <s v="2009-10-01 00:00:00.0"/>
    <s v="null"/>
    <s v="PI100720"/>
    <s v="PROFESOR CONTRATADO INTERINO"/>
    <s v="R109"/>
    <x v="9"/>
    <n v="535"/>
    <s v="INGENIERÍA ELÉCTRICA"/>
  </r>
  <r>
    <x v="17"/>
    <x v="5"/>
    <n v="637"/>
    <s v="637L"/>
    <s v="GRUPO-A1"/>
    <n v="16584517"/>
    <s v="Herramientas avanzadas para el estudio de la integración de generac de orig renovable en la red eléc"/>
    <s v="GL"/>
    <s v="GRUPO DE LABORATORIO"/>
    <s v="637L"/>
    <s v="GL de Herramientas avanzadas para el estudio de la integración de generac d"/>
    <s v="GRUPO-A1"/>
    <s v="GL de Herramientas avanzadas para el estudio de la integración de generac d"/>
    <s v="1S"/>
    <n v="16584517"/>
    <s v="FALCES"/>
    <s v="DE ANDRÉS"/>
    <s v="ALBERTO"/>
    <s v="alfalces"/>
    <s v="alberto.falces@unirioja.es"/>
    <n v="1.4"/>
    <n v="1.4"/>
    <n v="536"/>
    <s v="PROFESOR INTERINO"/>
    <s v="C01"/>
    <s v="TIEMPO COMPLETO"/>
    <s v="2009-10-01 00:00:00.0"/>
    <s v="null"/>
    <s v="PI100720"/>
    <s v="PROFESOR CONTRATADO INTERINO"/>
    <s v="R109"/>
    <x v="9"/>
    <n v="535"/>
    <s v="INGENIERÍA ELÉCTRICA"/>
  </r>
  <r>
    <x v="17"/>
    <x v="5"/>
    <n v="637"/>
    <s v="637R"/>
    <s v="GRUPO-A1"/>
    <n v="16584517"/>
    <s v="Herramientas avanzadas para el estudio de la integración de generac de orig renovable en la red eléc"/>
    <s v="GR"/>
    <s v="GRUPO REDUCIDO"/>
    <s v="637R"/>
    <s v="GR de Herramientas avanzadas para el estudio de la integración de generac d"/>
    <s v="GRUPO-A1"/>
    <s v="GR de Herramientas avanzadas para el estudio de la integración de generac d"/>
    <s v="1S"/>
    <n v="16584517"/>
    <s v="FALCES"/>
    <s v="DE ANDRÉS"/>
    <s v="ALBERTO"/>
    <s v="alfalces"/>
    <s v="alberto.falces@unirioja.es"/>
    <n v="0.7"/>
    <n v="0.7"/>
    <n v="536"/>
    <s v="PROFESOR INTERINO"/>
    <s v="C01"/>
    <s v="TIEMPO COMPLETO"/>
    <s v="2009-10-01 00:00:00.0"/>
    <s v="null"/>
    <s v="PI100720"/>
    <s v="PROFESOR CONTRATADO INTERINO"/>
    <s v="R109"/>
    <x v="9"/>
    <n v="535"/>
    <s v="INGENIERÍA ELÉCTRICA"/>
  </r>
  <r>
    <x v="17"/>
    <x v="5"/>
    <n v="638"/>
    <s v="638G"/>
    <s v="GRUPO-A"/>
    <n v="16541257"/>
    <s v="Diseño de instalaciones de integración en la red de sistemas de generación de energía eléctrica"/>
    <s v="GG"/>
    <s v="GRUPO GRANDE"/>
    <s v="638G"/>
    <s v="GG de Diseño de instalaciones de integración en la red de sistemas de gener"/>
    <s v="GRUPO-A"/>
    <s v="GG de Diseño de instalaciones de integración en la red de sistemas de gener"/>
    <s v="2S"/>
    <n v="16541257"/>
    <s v="ZORZANO"/>
    <s v="SANTAMARÍA"/>
    <s v="PEDRO JOSÉ"/>
    <s v="pzorzano"/>
    <s v="pedrojose.zorzano@unirioja.es"/>
    <n v="3.2"/>
    <n v="3.2"/>
    <n v="504"/>
    <s v="PROFESOR TITULAR UNIVERSIDAD"/>
    <s v="C01"/>
    <s v="TIEMPO COMPLETO"/>
    <s v="2015-12-23 00:00:00.0"/>
    <s v="null"/>
    <s v="DF31818"/>
    <s v="PROFESOR TITULAR ESCUELA UNIVERSITARIA"/>
    <s v="R109"/>
    <x v="9"/>
    <n v="535"/>
    <s v="INGENIERÍA ELÉCTRICA"/>
  </r>
  <r>
    <x v="17"/>
    <x v="5"/>
    <n v="638"/>
    <s v="638L"/>
    <s v="GRUPO-A1"/>
    <n v="16541257"/>
    <s v="Diseño de instalaciones de integración en la red de sistemas de generación de energía eléctrica"/>
    <s v="GL"/>
    <s v="GRUPO DE LABORATORIO"/>
    <s v="638L"/>
    <s v="GL de Diseño de instalaciones de integración en la red de sistemas de gener"/>
    <s v="GRUPO-A1"/>
    <s v="GL de Diseño de instalaciones de integración en la red de sistemas de gener"/>
    <s v="2S"/>
    <n v="16541257"/>
    <s v="ZORZANO"/>
    <s v="SANTAMARÍA"/>
    <s v="PEDRO JOSÉ"/>
    <s v="pzorzano"/>
    <s v="pedrojose.zorzano@unirioja.es"/>
    <n v="1.4"/>
    <n v="1.4"/>
    <n v="504"/>
    <s v="PROFESOR TITULAR UNIVERSIDAD"/>
    <s v="C01"/>
    <s v="TIEMPO COMPLETO"/>
    <s v="2015-12-23 00:00:00.0"/>
    <s v="null"/>
    <s v="DF31818"/>
    <s v="PROFESOR TITULAR ESCUELA UNIVERSITARIA"/>
    <s v="R109"/>
    <x v="9"/>
    <n v="535"/>
    <s v="INGENIERÍA ELÉCTRICA"/>
  </r>
  <r>
    <x v="17"/>
    <x v="5"/>
    <n v="638"/>
    <s v="638R"/>
    <s v="GRUPO-A1"/>
    <n v="16541257"/>
    <s v="Diseño de instalaciones de integración en la red de sistemas de generación de energía eléctrica"/>
    <s v="GR"/>
    <s v="GRUPO REDUCIDO"/>
    <s v="638R"/>
    <s v="GR de Diseño de instalaciones de integración en la red de sistemas de gener"/>
    <s v="GRUPO-A1"/>
    <s v="GR de Diseño de instalaciones de integración en la red de sistemas de gener"/>
    <s v="2S"/>
    <n v="16541257"/>
    <s v="ZORZANO"/>
    <s v="SANTAMARÍA"/>
    <s v="PEDRO JOSÉ"/>
    <s v="pzorzano"/>
    <s v="pedrojose.zorzano@unirioja.es"/>
    <n v="1.4"/>
    <n v="1.4"/>
    <n v="504"/>
    <s v="PROFESOR TITULAR UNIVERSIDAD"/>
    <s v="C01"/>
    <s v="TIEMPO COMPLETO"/>
    <s v="2015-12-23 00:00:00.0"/>
    <s v="null"/>
    <s v="DF31818"/>
    <s v="PROFESOR TITULAR ESCUELA UNIVERSITARIA"/>
    <s v="R109"/>
    <x v="9"/>
    <n v="535"/>
    <s v="INGENIERÍA ELÉCTRICA"/>
  </r>
  <r>
    <x v="17"/>
    <x v="5"/>
    <n v="639"/>
    <s v="639G"/>
    <s v="GRUPO-A"/>
    <n v="16584517"/>
    <s v="Diseño de sistemas de generación basados en fuentes renovables y alternativas"/>
    <s v="GG"/>
    <s v="GRUPO GRANDE"/>
    <s v="639G"/>
    <s v="GG de Diseño de sistemas de generación basados en fuentes renovables y alte"/>
    <s v="GRUPO-A"/>
    <s v="GG de Diseño de sistemas de generación basados en fuentes renovables y alte"/>
    <s v="2S"/>
    <n v="16584517"/>
    <s v="FALCES"/>
    <s v="DE ANDRÉS"/>
    <s v="ALBERTO"/>
    <s v="alfalces"/>
    <s v="alberto.falces@unirioja.es"/>
    <n v="3.2"/>
    <n v="3.2"/>
    <n v="536"/>
    <s v="PROFESOR INTERINO"/>
    <s v="C01"/>
    <s v="TIEMPO COMPLETO"/>
    <s v="2009-10-01 00:00:00.0"/>
    <s v="null"/>
    <s v="PI100720"/>
    <s v="PROFESOR CONTRATADO INTERINO"/>
    <s v="R109"/>
    <x v="9"/>
    <n v="535"/>
    <s v="INGENIERÍA ELÉCTRICA"/>
  </r>
  <r>
    <x v="17"/>
    <x v="5"/>
    <n v="639"/>
    <s v="639L"/>
    <s v="GRUPO-A1"/>
    <n v="16584517"/>
    <s v="Diseño de sistemas de generación basados en fuentes renovables y alternativas"/>
    <s v="GL"/>
    <s v="GRUPO DE LABORATORIO"/>
    <s v="639L"/>
    <s v="GL de Diseño de sistemas de generación basados en fuentes renovables y alte"/>
    <s v="GRUPO-A1"/>
    <s v="GL de Diseño de sistemas de generación basados en fuentes renovables y alte"/>
    <s v="2S"/>
    <n v="16584517"/>
    <s v="FALCES"/>
    <s v="DE ANDRÉS"/>
    <s v="ALBERTO"/>
    <s v="alfalces"/>
    <s v="alberto.falces@unirioja.es"/>
    <n v="1.4"/>
    <n v="1.4"/>
    <n v="536"/>
    <s v="PROFESOR INTERINO"/>
    <s v="C01"/>
    <s v="TIEMPO COMPLETO"/>
    <s v="2009-10-01 00:00:00.0"/>
    <s v="null"/>
    <s v="PI100720"/>
    <s v="PROFESOR CONTRATADO INTERINO"/>
    <s v="R109"/>
    <x v="9"/>
    <n v="535"/>
    <s v="INGENIERÍA ELÉCTRICA"/>
  </r>
  <r>
    <x v="17"/>
    <x v="5"/>
    <n v="639"/>
    <s v="639R"/>
    <s v="GRUPO-A1"/>
    <n v="16584517"/>
    <s v="Diseño de sistemas de generación basados en fuentes renovables y alternativas"/>
    <s v="GR"/>
    <s v="GRUPO REDUCIDO"/>
    <s v="639R"/>
    <s v="GR de Diseño de sistemas de generación basados en fuentes renovables y alte"/>
    <s v="GRUPO-A1"/>
    <s v="GR de Diseño de sistemas de generación basados en fuentes renovables y alte"/>
    <s v="2S"/>
    <n v="16584517"/>
    <s v="FALCES"/>
    <s v="DE ANDRÉS"/>
    <s v="ALBERTO"/>
    <s v="alfalces"/>
    <s v="alberto.falces@unirioja.es"/>
    <n v="1.4"/>
    <n v="1.4"/>
    <n v="536"/>
    <s v="PROFESOR INTERINO"/>
    <s v="C01"/>
    <s v="TIEMPO COMPLETO"/>
    <s v="2009-10-01 00:00:00.0"/>
    <s v="null"/>
    <s v="PI100720"/>
    <s v="PROFESOR CONTRATADO INTERINO"/>
    <s v="R109"/>
    <x v="9"/>
    <n v="535"/>
    <s v="INGENIERÍA ELÉCTRICA"/>
  </r>
  <r>
    <x v="18"/>
    <x v="5"/>
    <n v="640"/>
    <s v="640G"/>
    <s v="GRUPO-A"/>
    <n v="16553320"/>
    <s v="Control y programación de robots"/>
    <s v="GG"/>
    <s v="GRUPO GRANDE"/>
    <s v="640G"/>
    <s v="GG de Control y programación de robots"/>
    <s v="GRUPO-A"/>
    <s v="GG de Control y programación de robots"/>
    <s v="1S"/>
    <n v="16553320"/>
    <s v="ELVIRA"/>
    <s v="IZURRATEGUI"/>
    <s v="CARLOS"/>
    <s v="celvira"/>
    <s v="carlos.elvira@unirioja.es"/>
    <n v="3.2"/>
    <n v="3.2"/>
    <n v="506"/>
    <s v="PROFESOR TITULAR DE ESCUELA UNIVERSITARI"/>
    <s v="01A"/>
    <s v="TIEMPO COMPLETO AMPLIADO"/>
    <s v="2012-09-01 00:00:00.0"/>
    <s v="null"/>
    <s v="DF31778"/>
    <s v="TITULAR DE ESCUELAS UNIVERSITARIAS"/>
    <s v="R109"/>
    <x v="9"/>
    <n v="520"/>
    <s v="INGENIERÍA DE SISTEMAS Y AUTOMÁTICA"/>
  </r>
  <r>
    <x v="18"/>
    <x v="5"/>
    <n v="640"/>
    <s v="640L"/>
    <s v="GRUPO-A1"/>
    <n v="16553320"/>
    <s v="Control y programación de robots"/>
    <s v="GL"/>
    <s v="GRUPO DE LABORATORIO"/>
    <s v="640L"/>
    <s v="GL de Control y programación de robots"/>
    <s v="GRUPO-A1"/>
    <s v="GL de Control y programación de robots"/>
    <s v="1S"/>
    <n v="16553320"/>
    <s v="ELVIRA"/>
    <s v="IZURRATEGUI"/>
    <s v="CARLOS"/>
    <s v="celvira"/>
    <s v="carlos.elvira@unirioja.es"/>
    <n v="2.4"/>
    <n v="2.4"/>
    <n v="506"/>
    <s v="PROFESOR TITULAR DE ESCUELA UNIVERSITARI"/>
    <s v="01A"/>
    <s v="TIEMPO COMPLETO AMPLIADO"/>
    <s v="2012-09-01 00:00:00.0"/>
    <s v="null"/>
    <s v="DF31778"/>
    <s v="TITULAR DE ESCUELAS UNIVERSITARIAS"/>
    <s v="R109"/>
    <x v="9"/>
    <n v="520"/>
    <s v="INGENIERÍA DE SISTEMAS Y AUTOMÁTICA"/>
  </r>
  <r>
    <x v="18"/>
    <x v="5"/>
    <n v="640"/>
    <s v="640L"/>
    <s v="GRUPO-A2"/>
    <n v="16553320"/>
    <s v="Control y programación de robots"/>
    <s v="GL"/>
    <s v="GRUPO DE LABORATORIO"/>
    <s v="640L"/>
    <s v="GL de Control y programación de robots"/>
    <s v="GRUPO-A2"/>
    <s v="GL de Control y programación de robots"/>
    <s v="1S"/>
    <n v="16553320"/>
    <s v="ELVIRA"/>
    <s v="IZURRATEGUI"/>
    <s v="CARLOS"/>
    <s v="celvira"/>
    <s v="carlos.elvira@unirioja.es"/>
    <n v="2.4"/>
    <n v="2.4"/>
    <n v="506"/>
    <s v="PROFESOR TITULAR DE ESCUELA UNIVERSITARI"/>
    <s v="01A"/>
    <s v="TIEMPO COMPLETO AMPLIADO"/>
    <s v="2012-09-01 00:00:00.0"/>
    <s v="null"/>
    <s v="DF31778"/>
    <s v="TITULAR DE ESCUELAS UNIVERSITARIAS"/>
    <s v="R109"/>
    <x v="9"/>
    <n v="520"/>
    <s v="INGENIERÍA DE SISTEMAS Y AUTOMÁTICA"/>
  </r>
  <r>
    <x v="18"/>
    <x v="5"/>
    <n v="640"/>
    <s v="640R"/>
    <s v="GRUPO-A1"/>
    <n v="16553320"/>
    <s v="Control y programación de robots"/>
    <s v="GR"/>
    <s v="GRUPO REDUCIDO"/>
    <s v="640R"/>
    <s v="GR de Control y programación de robots"/>
    <s v="GRUPO-A1"/>
    <s v="GR de Control y programación de robots"/>
    <s v="1S"/>
    <n v="16553320"/>
    <s v="ELVIRA"/>
    <s v="IZURRATEGUI"/>
    <s v="CARLOS"/>
    <s v="celvira"/>
    <s v="carlos.elvira@unirioja.es"/>
    <n v="0.4"/>
    <n v="0.4"/>
    <n v="506"/>
    <s v="PROFESOR TITULAR DE ESCUELA UNIVERSITARI"/>
    <s v="01A"/>
    <s v="TIEMPO COMPLETO AMPLIADO"/>
    <s v="2012-09-01 00:00:00.0"/>
    <s v="null"/>
    <s v="DF31778"/>
    <s v="TITULAR DE ESCUELAS UNIVERSITARIAS"/>
    <s v="R109"/>
    <x v="9"/>
    <n v="520"/>
    <s v="INGENIERÍA DE SISTEMAS Y AUTOMÁTICA"/>
  </r>
  <r>
    <x v="18"/>
    <x v="5"/>
    <n v="640"/>
    <s v="640R"/>
    <s v="GRUPO-A2"/>
    <n v="16553320"/>
    <s v="Control y programación de robots"/>
    <s v="GR"/>
    <s v="GRUPO REDUCIDO"/>
    <s v="640R"/>
    <s v="GR de Control y programación de robots"/>
    <s v="GRUPO-A2"/>
    <s v="GR de Control y programación de robots"/>
    <s v="1S"/>
    <n v="16553320"/>
    <s v="ELVIRA"/>
    <s v="IZURRATEGUI"/>
    <s v="CARLOS"/>
    <s v="celvira"/>
    <s v="carlos.elvira@unirioja.es"/>
    <n v="0.4"/>
    <n v="0.4"/>
    <n v="506"/>
    <s v="PROFESOR TITULAR DE ESCUELA UNIVERSITARI"/>
    <s v="01A"/>
    <s v="TIEMPO COMPLETO AMPLIADO"/>
    <s v="2012-09-01 00:00:00.0"/>
    <s v="null"/>
    <s v="DF31778"/>
    <s v="TITULAR DE ESCUELAS UNIVERSITARIAS"/>
    <s v="R109"/>
    <x v="9"/>
    <n v="520"/>
    <s v="INGENIERÍA DE SISTEMAS Y AUTOMÁTICA"/>
  </r>
  <r>
    <x v="18"/>
    <x v="5"/>
    <n v="641"/>
    <s v="641G"/>
    <s v="GRUPO-A"/>
    <n v="16551240"/>
    <s v="Electrónica analógica"/>
    <s v="GG"/>
    <s v="GRUPO GRANDE"/>
    <s v="641G"/>
    <s v="GG de Electrónica analógica"/>
    <s v="GRUPO-A"/>
    <s v="GG de Electrónica analógica"/>
    <s v="1S"/>
    <n v="16551240"/>
    <s v="CAPELLÁN"/>
    <s v="VILLACIÁN"/>
    <s v="CÁNDIDO"/>
    <s v="cacapell"/>
    <s v="candido.capellan@unirioja.es"/>
    <n v="3.2"/>
    <n v="3.2"/>
    <n v="536"/>
    <s v="PROFESOR INTERINO"/>
    <s v="C01"/>
    <s v="TIEMPO COMPLETO"/>
    <s v="2018-09-17 00:00:00.0"/>
    <s v="2019-04-09 00:00:00.0"/>
    <s v="PI101408"/>
    <s v="PROFESOR CONTRATADO INTERINO"/>
    <s v="R109"/>
    <x v="9"/>
    <n v="785"/>
    <s v="TECNOLOGÍA ELECTRÓNICA"/>
  </r>
  <r>
    <x v="18"/>
    <x v="5"/>
    <n v="641"/>
    <s v="641L"/>
    <s v="GRUPO-A1"/>
    <n v="16549519"/>
    <s v="Electrónica analógica"/>
    <s v="GL"/>
    <s v="GRUPO DE LABORATORIO"/>
    <s v="641L"/>
    <s v="GL de Electrónica analógica"/>
    <s v="GRUPO-A1"/>
    <s v="GL de Electrónica analógica"/>
    <s v="1S"/>
    <n v="16549519"/>
    <s v="ZORZANO"/>
    <s v="MARTÍNEZ"/>
    <s v="ANTONIO MOISÉS"/>
    <s v="azorzano"/>
    <s v="antonio.zorzano@unirioja.es"/>
    <n v="0"/>
    <n v="0"/>
    <s v="A-0504"/>
    <s v="PROFESOR TITULAR UNIVERSIDAD"/>
    <s v="01A"/>
    <s v="TIEMPO COMPLETO AMPLIADO"/>
    <s v="2012-09-01 00:00:00.0"/>
    <s v="null"/>
    <s v="DF31836"/>
    <s v="PROFESOR TITULAR DE UNIVERSIDAD"/>
    <s v="R109"/>
    <x v="9"/>
    <n v="785"/>
    <s v="TECNOLOGÍA ELECTRÓNICA"/>
  </r>
  <r>
    <x v="18"/>
    <x v="5"/>
    <n v="641"/>
    <s v="641L"/>
    <s v="GRUPO-A1"/>
    <n v="16551240"/>
    <s v="Electrónica analógica"/>
    <s v="GL"/>
    <s v="GRUPO DE LABORATORIO"/>
    <s v="641L"/>
    <s v="GL de Electrónica analógica"/>
    <s v="GRUPO-A1"/>
    <s v="GL de Electrónica analógica"/>
    <s v="1S"/>
    <n v="16551240"/>
    <s v="CAPELLÁN"/>
    <s v="VILLACIÁN"/>
    <s v="CÁNDIDO"/>
    <s v="cacapell"/>
    <s v="candido.capellan@unirioja.es"/>
    <n v="2.4"/>
    <n v="2.4"/>
    <n v="536"/>
    <s v="PROFESOR INTERINO"/>
    <s v="C01"/>
    <s v="TIEMPO COMPLETO"/>
    <s v="2018-09-17 00:00:00.0"/>
    <s v="2019-04-09 00:00:00.0"/>
    <s v="PI101408"/>
    <s v="PROFESOR CONTRATADO INTERINO"/>
    <s v="R109"/>
    <x v="9"/>
    <n v="785"/>
    <s v="TECNOLOGÍA ELECTRÓNICA"/>
  </r>
  <r>
    <x v="18"/>
    <x v="5"/>
    <n v="641"/>
    <s v="641L"/>
    <s v="GRUPO-A2"/>
    <n v="16513797"/>
    <s v="Electrónica analógica"/>
    <s v="GL"/>
    <s v="GRUPO DE LABORATORIO"/>
    <s v="641L"/>
    <s v="GL de Electrónica analógica"/>
    <s v="GRUPO-A2"/>
    <s v="GL de Electrónica analógica"/>
    <s v="1S"/>
    <n v="16513797"/>
    <s v="ZORZANO"/>
    <s v="MARTÍNEZ"/>
    <s v="JOSÉ MARÍA"/>
    <s v="jzorzano"/>
    <s v="jose.zorzano@unirioja.es"/>
    <n v="2.4"/>
    <n v="2.4"/>
    <n v="506"/>
    <s v="PROFESOR TITULAR DE ESCUELA UNIVERSITARI"/>
    <s v="01A"/>
    <s v="TIEMPO COMPLETO AMPLIADO"/>
    <s v="2012-09-01 00:00:00.0"/>
    <s v="null"/>
    <s v="DF31835"/>
    <s v="TITULAR DE ESCUELAS UNIVERSITARIAS"/>
    <s v="R109"/>
    <x v="9"/>
    <n v="785"/>
    <s v="TECNOLOGÍA ELECTRÓNICA"/>
  </r>
  <r>
    <x v="18"/>
    <x v="5"/>
    <n v="641"/>
    <s v="641R"/>
    <s v="GRUPO-A1"/>
    <n v="16549519"/>
    <s v="Electrónica analógica"/>
    <s v="GR"/>
    <s v="GRUPO REDUCIDO"/>
    <s v="641R"/>
    <s v="GR de Electrónica analógica"/>
    <s v="GRUPO-A1"/>
    <s v="GR de Electrónica analógica"/>
    <s v="1S"/>
    <n v="16549519"/>
    <s v="ZORZANO"/>
    <s v="MARTÍNEZ"/>
    <s v="ANTONIO MOISÉS"/>
    <s v="azorzano"/>
    <s v="antonio.zorzano@unirioja.es"/>
    <n v="0"/>
    <n v="0"/>
    <s v="A-0504"/>
    <s v="PROFESOR TITULAR UNIVERSIDAD"/>
    <s v="01A"/>
    <s v="TIEMPO COMPLETO AMPLIADO"/>
    <s v="2012-09-01 00:00:00.0"/>
    <s v="null"/>
    <s v="DF31836"/>
    <s v="PROFESOR TITULAR DE UNIVERSIDAD"/>
    <s v="R109"/>
    <x v="9"/>
    <n v="785"/>
    <s v="TECNOLOGÍA ELECTRÓNICA"/>
  </r>
  <r>
    <x v="18"/>
    <x v="5"/>
    <n v="641"/>
    <s v="641R"/>
    <s v="GRUPO-A1"/>
    <n v="16551240"/>
    <s v="Electrónica analógica"/>
    <s v="GR"/>
    <s v="GRUPO REDUCIDO"/>
    <s v="641R"/>
    <s v="GR de Electrónica analógica"/>
    <s v="GRUPO-A1"/>
    <s v="GR de Electrónica analógica"/>
    <s v="1S"/>
    <n v="16551240"/>
    <s v="CAPELLÁN"/>
    <s v="VILLACIÁN"/>
    <s v="CÁNDIDO"/>
    <s v="cacapell"/>
    <s v="candido.capellan@unirioja.es"/>
    <n v="0.4"/>
    <n v="0.4"/>
    <n v="536"/>
    <s v="PROFESOR INTERINO"/>
    <s v="C01"/>
    <s v="TIEMPO COMPLETO"/>
    <s v="2018-09-17 00:00:00.0"/>
    <s v="2019-04-09 00:00:00.0"/>
    <s v="PI101408"/>
    <s v="PROFESOR CONTRATADO INTERINO"/>
    <s v="R109"/>
    <x v="9"/>
    <n v="785"/>
    <s v="TECNOLOGÍA ELECTRÓNICA"/>
  </r>
  <r>
    <x v="18"/>
    <x v="5"/>
    <n v="642"/>
    <s v="642G"/>
    <s v="GRUPO-A"/>
    <n v="16513797"/>
    <s v="Electrónica de potencia"/>
    <s v="GG"/>
    <s v="GRUPO GRANDE"/>
    <s v="642G"/>
    <s v="GG de Electrónica de potencia"/>
    <s v="GRUPO-A"/>
    <s v="GG de Electrónica de potencia"/>
    <s v="2S"/>
    <n v="16513797"/>
    <s v="ZORZANO"/>
    <s v="MARTÍNEZ"/>
    <s v="JOSÉ MARÍA"/>
    <s v="jzorzano"/>
    <s v="jose.zorzano@unirioja.es"/>
    <n v="3.2"/>
    <n v="3.2"/>
    <n v="506"/>
    <s v="PROFESOR TITULAR DE ESCUELA UNIVERSITARI"/>
    <s v="01A"/>
    <s v="TIEMPO COMPLETO AMPLIADO"/>
    <s v="2012-09-01 00:00:00.0"/>
    <s v="null"/>
    <s v="DF31835"/>
    <s v="TITULAR DE ESCUELAS UNIVERSITARIAS"/>
    <s v="R109"/>
    <x v="9"/>
    <n v="785"/>
    <s v="TECNOLOGÍA ELECTRÓNICA"/>
  </r>
  <r>
    <x v="18"/>
    <x v="5"/>
    <n v="642"/>
    <s v="642L"/>
    <s v="GRUPO-A1"/>
    <n v="16513797"/>
    <s v="Electrónica de potencia"/>
    <s v="GL"/>
    <s v="GRUPO DE LABORATORIO"/>
    <s v="642L"/>
    <s v="GL de Electrónica de potencia"/>
    <s v="GRUPO-A1"/>
    <s v="GL de Electrónica de potencia"/>
    <s v="2S"/>
    <n v="16513797"/>
    <s v="ZORZANO"/>
    <s v="MARTÍNEZ"/>
    <s v="JOSÉ MARÍA"/>
    <s v="jzorzano"/>
    <s v="jose.zorzano@unirioja.es"/>
    <n v="2.4"/>
    <n v="2.4"/>
    <n v="506"/>
    <s v="PROFESOR TITULAR DE ESCUELA UNIVERSITARI"/>
    <s v="01A"/>
    <s v="TIEMPO COMPLETO AMPLIADO"/>
    <s v="2012-09-01 00:00:00.0"/>
    <s v="null"/>
    <s v="DF31835"/>
    <s v="TITULAR DE ESCUELAS UNIVERSITARIAS"/>
    <s v="R109"/>
    <x v="9"/>
    <n v="785"/>
    <s v="TECNOLOGÍA ELECTRÓNICA"/>
  </r>
  <r>
    <x v="18"/>
    <x v="5"/>
    <n v="642"/>
    <s v="642L"/>
    <s v="GRUPO-A2"/>
    <n v="16513797"/>
    <s v="Electrónica de potencia"/>
    <s v="GL"/>
    <s v="GRUPO DE LABORATORIO"/>
    <s v="642L"/>
    <s v="GL de Electrónica de potencia"/>
    <s v="GRUPO-A2"/>
    <s v="GL de Electrónica de potencia"/>
    <s v="2S"/>
    <n v="16513797"/>
    <s v="ZORZANO"/>
    <s v="MARTÍNEZ"/>
    <s v="JOSÉ MARÍA"/>
    <s v="jzorzano"/>
    <s v="jose.zorzano@unirioja.es"/>
    <n v="2.4"/>
    <n v="2.4"/>
    <n v="506"/>
    <s v="PROFESOR TITULAR DE ESCUELA UNIVERSITARI"/>
    <s v="01A"/>
    <s v="TIEMPO COMPLETO AMPLIADO"/>
    <s v="2012-09-01 00:00:00.0"/>
    <s v="null"/>
    <s v="DF31835"/>
    <s v="TITULAR DE ESCUELAS UNIVERSITARIAS"/>
    <s v="R109"/>
    <x v="9"/>
    <n v="785"/>
    <s v="TECNOLOGÍA ELECTRÓNICA"/>
  </r>
  <r>
    <x v="18"/>
    <x v="5"/>
    <n v="642"/>
    <s v="642R"/>
    <s v="GRUPO-A1"/>
    <n v="16513797"/>
    <s v="Electrónica de potencia"/>
    <s v="GR"/>
    <s v="GRUPO REDUCIDO"/>
    <s v="642R"/>
    <s v="GR de Electrónica de potencia"/>
    <s v="GRUPO-A1"/>
    <s v="GR de Electrónica de potencia"/>
    <s v="2S"/>
    <n v="16513797"/>
    <s v="ZORZANO"/>
    <s v="MARTÍNEZ"/>
    <s v="JOSÉ MARÍA"/>
    <s v="jzorzano"/>
    <s v="jose.zorzano@unirioja.es"/>
    <n v="0.4"/>
    <n v="0.4"/>
    <n v="506"/>
    <s v="PROFESOR TITULAR DE ESCUELA UNIVERSITARI"/>
    <s v="01A"/>
    <s v="TIEMPO COMPLETO AMPLIADO"/>
    <s v="2012-09-01 00:00:00.0"/>
    <s v="null"/>
    <s v="DF31835"/>
    <s v="TITULAR DE ESCUELAS UNIVERSITARIAS"/>
    <s v="R109"/>
    <x v="9"/>
    <n v="785"/>
    <s v="TECNOLOGÍA ELECTRÓNICA"/>
  </r>
  <r>
    <x v="18"/>
    <x v="5"/>
    <n v="643"/>
    <s v="643G"/>
    <s v="GRUPO-A"/>
    <n v="16504002"/>
    <s v="Electrónica digital y microprocesadores"/>
    <s v="GG"/>
    <s v="GRUPO GRANDE"/>
    <s v="643G"/>
    <s v="GG de Electrónica digital y microprocesadores"/>
    <s v="GRUPO-A"/>
    <s v="GG de Electrónica digital y microprocesadores"/>
    <s v="1S"/>
    <n v="16504002"/>
    <s v="RODRÍGUEZ"/>
    <s v="GONZÁLEZ"/>
    <s v="CARLOS ALBERTO"/>
    <s v="carodri"/>
    <s v="carlos.rodriguez@unirioja.es"/>
    <n v="3.2"/>
    <n v="3.2"/>
    <n v="506"/>
    <s v="PROFESOR TITULAR DE ESCUELA UNIVERSITARI"/>
    <s v="01A"/>
    <s v="TIEMPO COMPLETO AMPLIADO"/>
    <s v="2012-09-01 00:00:00.0"/>
    <s v="null"/>
    <s v="DF31815"/>
    <s v="TITULAR DE ESCUELAS UNIVERSITARIAS"/>
    <s v="R109"/>
    <x v="9"/>
    <n v="785"/>
    <s v="TECNOLOGÍA ELECTRÓNICA"/>
  </r>
  <r>
    <x v="18"/>
    <x v="5"/>
    <n v="643"/>
    <s v="643L"/>
    <s v="GRUPO-A1"/>
    <n v="16504002"/>
    <s v="Electrónica digital y microprocesadores"/>
    <s v="GL"/>
    <s v="GRUPO DE LABORATORIO"/>
    <s v="643L"/>
    <s v="GL de Electrónica digital y microprocesadores"/>
    <s v="GRUPO-A1"/>
    <s v="GL de Electrónica digital y microprocesadores"/>
    <s v="1S"/>
    <n v="16504002"/>
    <s v="RODRÍGUEZ"/>
    <s v="GONZÁLEZ"/>
    <s v="CARLOS ALBERTO"/>
    <s v="carodri"/>
    <s v="carlos.rodriguez@unirioja.es"/>
    <n v="2.4"/>
    <n v="2.4"/>
    <n v="506"/>
    <s v="PROFESOR TITULAR DE ESCUELA UNIVERSITARI"/>
    <s v="01A"/>
    <s v="TIEMPO COMPLETO AMPLIADO"/>
    <s v="2012-09-01 00:00:00.0"/>
    <s v="null"/>
    <s v="DF31815"/>
    <s v="TITULAR DE ESCUELAS UNIVERSITARIAS"/>
    <s v="R109"/>
    <x v="9"/>
    <n v="785"/>
    <s v="TECNOLOGÍA ELECTRÓNICA"/>
  </r>
  <r>
    <x v="18"/>
    <x v="5"/>
    <n v="643"/>
    <s v="643R"/>
    <s v="GRUPO-A1"/>
    <n v="16504002"/>
    <s v="Electrónica digital y microprocesadores"/>
    <s v="GR"/>
    <s v="GRUPO REDUCIDO"/>
    <s v="643R"/>
    <s v="GR de Electrónica digital y microprocesadores"/>
    <s v="GRUPO-A1"/>
    <s v="GR de Electrónica digital y microprocesadores"/>
    <s v="1S"/>
    <n v="16504002"/>
    <s v="RODRÍGUEZ"/>
    <s v="GONZÁLEZ"/>
    <s v="CARLOS ALBERTO"/>
    <s v="carodri"/>
    <s v="carlos.rodriguez@unirioja.es"/>
    <n v="0.4"/>
    <n v="0.4"/>
    <n v="506"/>
    <s v="PROFESOR TITULAR DE ESCUELA UNIVERSITARI"/>
    <s v="01A"/>
    <s v="TIEMPO COMPLETO AMPLIADO"/>
    <s v="2012-09-01 00:00:00.0"/>
    <s v="null"/>
    <s v="DF31815"/>
    <s v="TITULAR DE ESCUELAS UNIVERSITARIAS"/>
    <s v="R109"/>
    <x v="9"/>
    <n v="785"/>
    <s v="TECNOLOGÍA ELECTRÓNICA"/>
  </r>
  <r>
    <x v="18"/>
    <x v="5"/>
    <n v="644"/>
    <s v="644G"/>
    <s v="GRUPO-A"/>
    <n v="13141259"/>
    <s v="Electrotecnia"/>
    <s v="GG"/>
    <s v="GRUPO GRANDE"/>
    <s v="644G"/>
    <s v="GG de Electrotecnia"/>
    <s v="GRUPO-A"/>
    <s v="GG de Electrotecnia"/>
    <s v="1S"/>
    <n v="13141259"/>
    <s v="LARA"/>
    <s v="SANTILLÁN"/>
    <s v="PEDRO MARÍA"/>
    <s v="pemarala"/>
    <s v="pedro.lara@unirioja.es"/>
    <n v="3.2"/>
    <n v="3.2"/>
    <n v="504"/>
    <s v="PROFESOR TITULAR UNIVERSIDAD"/>
    <s v="C01"/>
    <s v="TIEMPO COMPLETO"/>
    <s v="2016-09-15 00:00:00.0"/>
    <s v="null"/>
    <s v="DF100045"/>
    <s v="TITULAR UNIVERSIDAD"/>
    <s v="R109"/>
    <x v="9"/>
    <n v="535"/>
    <s v="INGENIERÍA ELÉCTRICA"/>
  </r>
  <r>
    <x v="18"/>
    <x v="5"/>
    <n v="644"/>
    <s v="644L"/>
    <s v="GRUPO-A1"/>
    <n v="16575777"/>
    <s v="Electrotecnia"/>
    <s v="GL"/>
    <s v="GRUPO DE LABORATORIO"/>
    <s v="644L"/>
    <s v="GL de Electrotecnia"/>
    <s v="GRUPO-A1"/>
    <s v="GL de Electrotecnia"/>
    <s v="1S"/>
    <n v="16575777"/>
    <s v="SÁENZ"/>
    <s v="LÓPEZ"/>
    <s v="RAÚL"/>
    <s v="rasaenl"/>
    <s v="raul.saenz@unirioja.es"/>
    <n v="2.4"/>
    <n v="2.4"/>
    <n v="536"/>
    <s v="PROFESOR INTERINO"/>
    <s v="P04"/>
    <s v="TIEMPO PARCIAL (4+4 HORAS)"/>
    <s v="2018-09-17 00:00:00.0"/>
    <s v="null"/>
    <s v="PI101376"/>
    <s v="PROFESOR CONTRATADO INTERINO"/>
    <s v="R109"/>
    <x v="9"/>
    <n v="535"/>
    <s v="INGENIERÍA ELÉCTRICA"/>
  </r>
  <r>
    <x v="18"/>
    <x v="5"/>
    <n v="644"/>
    <s v="644L"/>
    <s v="GRUPO-A2"/>
    <n v="16575777"/>
    <s v="Electrotecnia"/>
    <s v="GL"/>
    <s v="GRUPO DE LABORATORIO"/>
    <s v="644L"/>
    <s v="GL de Electrotecnia"/>
    <s v="GRUPO-A2"/>
    <s v="GL de Electrotecnia"/>
    <s v="1S"/>
    <n v="16575777"/>
    <s v="SÁENZ"/>
    <s v="LÓPEZ"/>
    <s v="RAÚL"/>
    <s v="rasaenl"/>
    <s v="raul.saenz@unirioja.es"/>
    <n v="2.4"/>
    <n v="2.4"/>
    <n v="536"/>
    <s v="PROFESOR INTERINO"/>
    <s v="P04"/>
    <s v="TIEMPO PARCIAL (4+4 HORAS)"/>
    <s v="2018-09-17 00:00:00.0"/>
    <s v="null"/>
    <s v="PI101376"/>
    <s v="PROFESOR CONTRATADO INTERINO"/>
    <s v="R109"/>
    <x v="9"/>
    <n v="535"/>
    <s v="INGENIERÍA ELÉCTRICA"/>
  </r>
  <r>
    <x v="18"/>
    <x v="5"/>
    <n v="644"/>
    <s v="644R"/>
    <s v="GRUPO-A1"/>
    <n v="13141259"/>
    <s v="Electrotecnia"/>
    <s v="GR"/>
    <s v="GRUPO REDUCIDO"/>
    <s v="644R"/>
    <s v="GR de Electrotecnia"/>
    <s v="GRUPO-A1"/>
    <s v="GR de Electrotecnia"/>
    <s v="1S"/>
    <n v="13141259"/>
    <s v="LARA"/>
    <s v="SANTILLÁN"/>
    <s v="PEDRO MARÍA"/>
    <s v="pemarala"/>
    <s v="pedro.lara@unirioja.es"/>
    <n v="0.4"/>
    <n v="0.4"/>
    <n v="504"/>
    <s v="PROFESOR TITULAR UNIVERSIDAD"/>
    <s v="C01"/>
    <s v="TIEMPO COMPLETO"/>
    <s v="2016-09-15 00:00:00.0"/>
    <s v="null"/>
    <s v="DF100045"/>
    <s v="TITULAR UNIVERSIDAD"/>
    <s v="R109"/>
    <x v="9"/>
    <n v="535"/>
    <s v="INGENIERÍA ELÉCTRICA"/>
  </r>
  <r>
    <x v="18"/>
    <x v="5"/>
    <n v="645"/>
    <s v="645G"/>
    <s v="GRUPO-A"/>
    <n v="78750288"/>
    <s v="Ingeniería de control"/>
    <s v="GG"/>
    <s v="GRUPO GRANDE"/>
    <s v="645G"/>
    <s v="GG de Ingeniería de control"/>
    <s v="GRUPO-A"/>
    <s v="GG de Ingeniería de control"/>
    <s v="2S"/>
    <n v="78750288"/>
    <s v="RICO"/>
    <s v="AZAGRA"/>
    <s v="JAVIER"/>
    <s v="jarico"/>
    <s v="javier.rico@unirioja.es"/>
    <n v="3.2"/>
    <n v="3.2"/>
    <n v="536"/>
    <s v="PROFESOR INTERINO"/>
    <s v="C01"/>
    <s v="TIEMPO COMPLETO"/>
    <s v="2010-09-01 00:00:00.0"/>
    <s v="null"/>
    <s v="PI100757"/>
    <s v="PROFESOR CONTRATADO INTERINO"/>
    <s v="R109"/>
    <x v="9"/>
    <n v="520"/>
    <s v="INGENIERÍA DE SISTEMAS Y AUTOMÁTICA"/>
  </r>
  <r>
    <x v="18"/>
    <x v="5"/>
    <n v="645"/>
    <s v="645L"/>
    <s v="GRUPO-A1"/>
    <n v="78750288"/>
    <s v="Ingeniería de control"/>
    <s v="GL"/>
    <s v="GRUPO DE LABORATORIO"/>
    <s v="645L"/>
    <s v="GL de Ingeniería de control"/>
    <s v="GRUPO-A1"/>
    <s v="GL de Ingeniería de control"/>
    <s v="2S"/>
    <n v="78750288"/>
    <s v="RICO"/>
    <s v="AZAGRA"/>
    <s v="JAVIER"/>
    <s v="jarico"/>
    <s v="javier.rico@unirioja.es"/>
    <n v="2.4"/>
    <n v="2.4"/>
    <n v="536"/>
    <s v="PROFESOR INTERINO"/>
    <s v="C01"/>
    <s v="TIEMPO COMPLETO"/>
    <s v="2010-09-01 00:00:00.0"/>
    <s v="null"/>
    <s v="PI100757"/>
    <s v="PROFESOR CONTRATADO INTERINO"/>
    <s v="R109"/>
    <x v="9"/>
    <n v="520"/>
    <s v="INGENIERÍA DE SISTEMAS Y AUTOMÁTICA"/>
  </r>
  <r>
    <x v="18"/>
    <x v="5"/>
    <n v="645"/>
    <s v="645L"/>
    <s v="GRUPO-A2"/>
    <n v="78750288"/>
    <s v="Ingeniería de control"/>
    <s v="GL"/>
    <s v="GRUPO DE LABORATORIO"/>
    <s v="645L"/>
    <s v="GL de Ingeniería de control"/>
    <s v="GRUPO-A2"/>
    <s v="GL de Ingeniería de control"/>
    <s v="2S"/>
    <n v="78750288"/>
    <s v="RICO"/>
    <s v="AZAGRA"/>
    <s v="JAVIER"/>
    <s v="jarico"/>
    <s v="javier.rico@unirioja.es"/>
    <n v="2.4"/>
    <n v="2.4"/>
    <n v="536"/>
    <s v="PROFESOR INTERINO"/>
    <s v="C01"/>
    <s v="TIEMPO COMPLETO"/>
    <s v="2010-09-01 00:00:00.0"/>
    <s v="null"/>
    <s v="PI100757"/>
    <s v="PROFESOR CONTRATADO INTERINO"/>
    <s v="R109"/>
    <x v="9"/>
    <n v="520"/>
    <s v="INGENIERÍA DE SISTEMAS Y AUTOMÁTICA"/>
  </r>
  <r>
    <x v="18"/>
    <x v="5"/>
    <n v="645"/>
    <s v="645R"/>
    <s v="GRUPO-A1"/>
    <n v="78750288"/>
    <s v="Ingeniería de control"/>
    <s v="GR"/>
    <s v="GRUPO REDUCIDO"/>
    <s v="645R"/>
    <s v="GR de Ingeniería de control"/>
    <s v="GRUPO-A1"/>
    <s v="GR de Ingeniería de control"/>
    <s v="2S"/>
    <n v="78750288"/>
    <s v="RICO"/>
    <s v="AZAGRA"/>
    <s v="JAVIER"/>
    <s v="jarico"/>
    <s v="javier.rico@unirioja.es"/>
    <n v="0.4"/>
    <n v="0.4"/>
    <n v="536"/>
    <s v="PROFESOR INTERINO"/>
    <s v="C01"/>
    <s v="TIEMPO COMPLETO"/>
    <s v="2010-09-01 00:00:00.0"/>
    <s v="null"/>
    <s v="PI100757"/>
    <s v="PROFESOR CONTRATADO INTERINO"/>
    <s v="R109"/>
    <x v="9"/>
    <n v="520"/>
    <s v="INGENIERÍA DE SISTEMAS Y AUTOMÁTICA"/>
  </r>
  <r>
    <x v="18"/>
    <x v="5"/>
    <n v="646"/>
    <s v="646G"/>
    <s v="GRUPO-A"/>
    <n v="16518274"/>
    <s v="Instrumentación electrónica"/>
    <s v="GG"/>
    <s v="GRUPO GRANDE"/>
    <s v="646G"/>
    <s v="GG de Instrumentación electrónica"/>
    <s v="GRUPO-A"/>
    <s v="GG de Instrumentación electrónica"/>
    <s v="2S"/>
    <n v="16518274"/>
    <s v="ZORZANO"/>
    <s v="MARTÍNEZ"/>
    <s v="LUIS FRANCISCO"/>
    <s v="lzorzano"/>
    <s v="luis.zorzano@unirioja.es"/>
    <n v="0"/>
    <n v="0"/>
    <n v="505"/>
    <s v="CATEDRATICO ESCUELA UNIVERSITARIA"/>
    <s v="01A"/>
    <s v="TIEMPO COMPLETO AMPLIADO"/>
    <s v="2012-09-01 00:00:00.0"/>
    <s v="null"/>
    <s v="DF100144"/>
    <s v="CATEDRÁTICO DE ESCUELA UNIVERSITARIA"/>
    <s v="R109"/>
    <x v="9"/>
    <n v="785"/>
    <s v="TECNOLOGÍA ELECTRÓNICA"/>
  </r>
  <r>
    <x v="18"/>
    <x v="5"/>
    <n v="646"/>
    <s v="646G"/>
    <s v="GRUPO-A"/>
    <n v="16617096"/>
    <s v="Instrumentación electrónica"/>
    <s v="GG"/>
    <s v="GRUPO GRANDE"/>
    <s v="646G"/>
    <s v="GG de Instrumentación electrónica"/>
    <s v="GRUPO-A"/>
    <s v="GG de Instrumentación electrónica"/>
    <s v="2S"/>
    <n v="16617096"/>
    <s v="GIL"/>
    <s v="MARTÍNEZ"/>
    <s v="FRANCISCO"/>
    <s v="frgil"/>
    <s v="francisco.gil@unirioja.es"/>
    <n v="3.2"/>
    <n v="3.2"/>
    <n v="536"/>
    <s v="PROFESOR INTERINO"/>
    <s v="P04"/>
    <s v="TIEMPO PARCIAL (4+4 HORAS)"/>
    <s v="2019-03-29 00:00:00.0"/>
    <s v="2019-07-25 00:00:00.0"/>
    <s v="PI101527"/>
    <s v="PROFESOR CONTRATADO INTERINO"/>
    <s v="R109"/>
    <x v="9"/>
    <n v="785"/>
    <s v="TECNOLOGÍA ELECTRÓNICA"/>
  </r>
  <r>
    <x v="18"/>
    <x v="5"/>
    <n v="646"/>
    <s v="646L"/>
    <s v="GRUPO-A1"/>
    <n v="16518274"/>
    <s v="Instrumentación electrónica"/>
    <s v="GL"/>
    <s v="GRUPO DE LABORATORIO"/>
    <s v="646L"/>
    <s v="GL de Instrumentación electrónica"/>
    <s v="GRUPO-A1"/>
    <s v="GL de Instrumentación electrónica"/>
    <s v="2S"/>
    <n v="16518274"/>
    <s v="ZORZANO"/>
    <s v="MARTÍNEZ"/>
    <s v="LUIS FRANCISCO"/>
    <s v="lzorzano"/>
    <s v="luis.zorzano@unirioja.es"/>
    <n v="0"/>
    <n v="0"/>
    <n v="505"/>
    <s v="CATEDRATICO ESCUELA UNIVERSITARIA"/>
    <s v="01A"/>
    <s v="TIEMPO COMPLETO AMPLIADO"/>
    <s v="2012-09-01 00:00:00.0"/>
    <s v="null"/>
    <s v="DF100144"/>
    <s v="CATEDRÁTICO DE ESCUELA UNIVERSITARIA"/>
    <s v="R109"/>
    <x v="9"/>
    <n v="785"/>
    <s v="TECNOLOGÍA ELECTRÓNICA"/>
  </r>
  <r>
    <x v="18"/>
    <x v="5"/>
    <n v="646"/>
    <s v="646L"/>
    <s v="GRUPO-A1"/>
    <n v="16617096"/>
    <s v="Instrumentación electrónica"/>
    <s v="GL"/>
    <s v="GRUPO DE LABORATORIO"/>
    <s v="646L"/>
    <s v="GL de Instrumentación electrónica"/>
    <s v="GRUPO-A1"/>
    <s v="GL de Instrumentación electrónica"/>
    <s v="2S"/>
    <n v="16617096"/>
    <s v="GIL"/>
    <s v="MARTÍNEZ"/>
    <s v="FRANCISCO"/>
    <s v="frgil"/>
    <s v="francisco.gil@unirioja.es"/>
    <n v="2.4"/>
    <n v="2.4"/>
    <n v="536"/>
    <s v="PROFESOR INTERINO"/>
    <s v="P04"/>
    <s v="TIEMPO PARCIAL (4+4 HORAS)"/>
    <s v="2019-03-29 00:00:00.0"/>
    <s v="2019-07-25 00:00:00.0"/>
    <s v="PI101527"/>
    <s v="PROFESOR CONTRATADO INTERINO"/>
    <s v="R109"/>
    <x v="9"/>
    <n v="785"/>
    <s v="TECNOLOGÍA ELECTRÓNICA"/>
  </r>
  <r>
    <x v="18"/>
    <x v="5"/>
    <n v="646"/>
    <s v="646L"/>
    <s v="GRUPO-A2"/>
    <n v="16518274"/>
    <s v="Instrumentación electrónica"/>
    <s v="GL"/>
    <s v="GRUPO DE LABORATORIO"/>
    <s v="646L"/>
    <s v="GL de Instrumentación electrónica"/>
    <s v="GRUPO-A2"/>
    <s v="GL de Instrumentación electrónica"/>
    <s v="2S"/>
    <n v="16518274"/>
    <s v="ZORZANO"/>
    <s v="MARTÍNEZ"/>
    <s v="LUIS FRANCISCO"/>
    <s v="lzorzano"/>
    <s v="luis.zorzano@unirioja.es"/>
    <n v="0"/>
    <n v="0"/>
    <n v="505"/>
    <s v="CATEDRATICO ESCUELA UNIVERSITARIA"/>
    <s v="01A"/>
    <s v="TIEMPO COMPLETO AMPLIADO"/>
    <s v="2012-09-01 00:00:00.0"/>
    <s v="null"/>
    <s v="DF100144"/>
    <s v="CATEDRÁTICO DE ESCUELA UNIVERSITARIA"/>
    <s v="R109"/>
    <x v="9"/>
    <n v="785"/>
    <s v="TECNOLOGÍA ELECTRÓNICA"/>
  </r>
  <r>
    <x v="18"/>
    <x v="5"/>
    <n v="646"/>
    <s v="646L"/>
    <s v="GRUPO-A2"/>
    <n v="16617096"/>
    <s v="Instrumentación electrónica"/>
    <s v="GL"/>
    <s v="GRUPO DE LABORATORIO"/>
    <s v="646L"/>
    <s v="GL de Instrumentación electrónica"/>
    <s v="GRUPO-A2"/>
    <s v="GL de Instrumentación electrónica"/>
    <s v="2S"/>
    <n v="16617096"/>
    <s v="GIL"/>
    <s v="MARTÍNEZ"/>
    <s v="FRANCISCO"/>
    <s v="frgil"/>
    <s v="francisco.gil@unirioja.es"/>
    <n v="2.4"/>
    <n v="2.4"/>
    <n v="536"/>
    <s v="PROFESOR INTERINO"/>
    <s v="P04"/>
    <s v="TIEMPO PARCIAL (4+4 HORAS)"/>
    <s v="2019-03-29 00:00:00.0"/>
    <s v="2019-07-25 00:00:00.0"/>
    <s v="PI101527"/>
    <s v="PROFESOR CONTRATADO INTERINO"/>
    <s v="R109"/>
    <x v="9"/>
    <n v="785"/>
    <s v="TECNOLOGÍA ELECTRÓNICA"/>
  </r>
  <r>
    <x v="18"/>
    <x v="5"/>
    <n v="646"/>
    <s v="646R"/>
    <s v="GRUPO-A1"/>
    <n v="16518274"/>
    <s v="Instrumentación electrónica"/>
    <s v="GR"/>
    <s v="GRUPO REDUCIDO"/>
    <s v="646R"/>
    <s v="GR de Instrumentación electrónica"/>
    <s v="GRUPO-A1"/>
    <s v="GR de Instrumentación electrónica"/>
    <s v="2S"/>
    <n v="16518274"/>
    <s v="ZORZANO"/>
    <s v="MARTÍNEZ"/>
    <s v="LUIS FRANCISCO"/>
    <s v="lzorzano"/>
    <s v="luis.zorzano@unirioja.es"/>
    <n v="0"/>
    <n v="0"/>
    <n v="505"/>
    <s v="CATEDRATICO ESCUELA UNIVERSITARIA"/>
    <s v="01A"/>
    <s v="TIEMPO COMPLETO AMPLIADO"/>
    <s v="2012-09-01 00:00:00.0"/>
    <s v="null"/>
    <s v="DF100144"/>
    <s v="CATEDRÁTICO DE ESCUELA UNIVERSITARIA"/>
    <s v="R109"/>
    <x v="9"/>
    <n v="785"/>
    <s v="TECNOLOGÍA ELECTRÓNICA"/>
  </r>
  <r>
    <x v="18"/>
    <x v="5"/>
    <n v="646"/>
    <s v="646R"/>
    <s v="GRUPO-A1"/>
    <n v="16617096"/>
    <s v="Instrumentación electrónica"/>
    <s v="GR"/>
    <s v="GRUPO REDUCIDO"/>
    <s v="646R"/>
    <s v="GR de Instrumentación electrónica"/>
    <s v="GRUPO-A1"/>
    <s v="GR de Instrumentación electrónica"/>
    <s v="2S"/>
    <n v="16617096"/>
    <s v="GIL"/>
    <s v="MARTÍNEZ"/>
    <s v="FRANCISCO"/>
    <s v="frgil"/>
    <s v="francisco.gil@unirioja.es"/>
    <n v="0.4"/>
    <n v="0.4"/>
    <n v="536"/>
    <s v="PROFESOR INTERINO"/>
    <s v="P04"/>
    <s v="TIEMPO PARCIAL (4+4 HORAS)"/>
    <s v="2019-03-29 00:00:00.0"/>
    <s v="2019-07-25 00:00:00.0"/>
    <s v="PI101527"/>
    <s v="PROFESOR CONTRATADO INTERINO"/>
    <s v="R109"/>
    <x v="9"/>
    <n v="785"/>
    <s v="TECNOLOGÍA ELECTRÓNICA"/>
  </r>
  <r>
    <x v="18"/>
    <x v="5"/>
    <n v="647"/>
    <s v="647G"/>
    <s v="GRUPO-A"/>
    <n v="16513797"/>
    <s v="Automatización de sistemas de producción flexible"/>
    <s v="GG"/>
    <s v="GRUPO GRANDE"/>
    <s v="647G"/>
    <s v="GG de Automatización de sistemas de producción flexible"/>
    <s v="GRUPO-A"/>
    <s v="GG de Automatización de sistemas de producción flexible"/>
    <s v="1S"/>
    <n v="16513797"/>
    <s v="ZORZANO"/>
    <s v="MARTÍNEZ"/>
    <s v="JOSÉ MARÍA"/>
    <s v="jzorzano"/>
    <s v="jose.zorzano@unirioja.es"/>
    <n v="1.7"/>
    <n v="1.7"/>
    <n v="506"/>
    <s v="PROFESOR TITULAR DE ESCUELA UNIVERSITARI"/>
    <s v="01A"/>
    <s v="TIEMPO COMPLETO AMPLIADO"/>
    <s v="2012-09-01 00:00:00.0"/>
    <s v="null"/>
    <s v="DF31835"/>
    <s v="TITULAR DE ESCUELAS UNIVERSITARIAS"/>
    <s v="R109"/>
    <x v="9"/>
    <n v="785"/>
    <s v="TECNOLOGÍA ELECTRÓNICA"/>
  </r>
  <r>
    <x v="18"/>
    <x v="5"/>
    <n v="647"/>
    <s v="647L"/>
    <s v="GRUPO-A1"/>
    <n v="16611012"/>
    <s v="Automatización de sistemas de producción flexible"/>
    <s v="GL"/>
    <s v="GRUPO DE LABORATORIO"/>
    <s v="647L"/>
    <s v="GL de Automatización de sistemas de producción flexible"/>
    <s v="GRUPO-A1"/>
    <s v="GL de Automatización de sistemas de producción flexible"/>
    <s v="1S"/>
    <n v="16611012"/>
    <s v="NÁJERA"/>
    <s v="CANAL"/>
    <s v="SILVANO"/>
    <s v="sinajera"/>
    <s v="silvano.najera@unirioja.es"/>
    <n v="2.8"/>
    <n v="2.8"/>
    <n v="536"/>
    <s v="PROFESOR INTERINO"/>
    <s v="C01"/>
    <s v="TIEMPO COMPLETO"/>
    <s v="2018-09-17 00:00:00.0"/>
    <s v="null"/>
    <s v="PI101375"/>
    <s v="PROFESOR CONTRATADO INTERINO TC"/>
    <s v="R109"/>
    <x v="9"/>
    <n v="520"/>
    <s v="INGENIERÍA DE SISTEMAS Y AUTOMÁTICA"/>
  </r>
  <r>
    <x v="18"/>
    <x v="5"/>
    <n v="648"/>
    <s v="648G"/>
    <s v="GRUPO-A"/>
    <n v="13142250"/>
    <s v="Control aplicado de procesos"/>
    <s v="GG"/>
    <s v="GRUPO GRANDE"/>
    <s v="648G"/>
    <s v="GG de Control aplicado de procesos"/>
    <s v="GRUPO-A"/>
    <s v="GG de Control aplicado de procesos"/>
    <s v="2S"/>
    <n v="13142250"/>
    <s v="GIL"/>
    <s v="MARTÍNEZ"/>
    <s v="MONTSERRAT"/>
    <s v="mogil"/>
    <s v="montse.gil@unirioja.es"/>
    <n v="3.2"/>
    <n v="3.2"/>
    <n v="504"/>
    <s v="PROFESOR TITULAR UNIVERSIDAD"/>
    <s v="C01"/>
    <s v="TIEMPO COMPLETO"/>
    <s v="2017-12-21 00:00:00.0"/>
    <s v="null"/>
    <s v="DF100289"/>
    <s v="PROFESOR TITULAR DE UNIVERSIDAD"/>
    <s v="R109"/>
    <x v="9"/>
    <n v="520"/>
    <s v="INGENIERÍA DE SISTEMAS Y AUTOMÁTICA"/>
  </r>
  <r>
    <x v="18"/>
    <x v="5"/>
    <n v="648"/>
    <s v="648L"/>
    <s v="GRUPO-A1"/>
    <n v="13142250"/>
    <s v="Control aplicado de procesos"/>
    <s v="GL"/>
    <s v="GRUPO DE LABORATORIO"/>
    <s v="648L"/>
    <s v="GL de Control aplicado de procesos"/>
    <s v="GRUPO-A1"/>
    <s v="GL de Control aplicado de procesos"/>
    <s v="2S"/>
    <n v="13142250"/>
    <s v="GIL"/>
    <s v="MARTÍNEZ"/>
    <s v="MONTSERRAT"/>
    <s v="mogil"/>
    <s v="montse.gil@unirioja.es"/>
    <n v="1.4"/>
    <n v="1.4"/>
    <n v="504"/>
    <s v="PROFESOR TITULAR UNIVERSIDAD"/>
    <s v="C01"/>
    <s v="TIEMPO COMPLETO"/>
    <s v="2017-12-21 00:00:00.0"/>
    <s v="null"/>
    <s v="DF100289"/>
    <s v="PROFESOR TITULAR DE UNIVERSIDAD"/>
    <s v="R109"/>
    <x v="9"/>
    <n v="520"/>
    <s v="INGENIERÍA DE SISTEMAS Y AUTOMÁTICA"/>
  </r>
  <r>
    <x v="18"/>
    <x v="5"/>
    <n v="648"/>
    <s v="648R"/>
    <s v="GRUPO-A1"/>
    <n v="13142250"/>
    <s v="Control aplicado de procesos"/>
    <s v="GR"/>
    <s v="GRUPO REDUCIDO"/>
    <s v="648R"/>
    <s v="GR de Control aplicado de procesos"/>
    <s v="GRUPO-A1"/>
    <s v="GR de Control aplicado de procesos"/>
    <s v="2S"/>
    <n v="13142250"/>
    <s v="GIL"/>
    <s v="MARTÍNEZ"/>
    <s v="MONTSERRAT"/>
    <s v="mogil"/>
    <s v="montse.gil@unirioja.es"/>
    <n v="1.4"/>
    <n v="1.4"/>
    <n v="504"/>
    <s v="PROFESOR TITULAR UNIVERSIDAD"/>
    <s v="C01"/>
    <s v="TIEMPO COMPLETO"/>
    <s v="2017-12-21 00:00:00.0"/>
    <s v="null"/>
    <s v="DF100289"/>
    <s v="PROFESOR TITULAR DE UNIVERSIDAD"/>
    <s v="R109"/>
    <x v="9"/>
    <n v="520"/>
    <s v="INGENIERÍA DE SISTEMAS Y AUTOMÁTICA"/>
  </r>
  <r>
    <x v="18"/>
    <x v="5"/>
    <n v="649"/>
    <s v="649G"/>
    <s v="GRUPO-A"/>
    <n v="16549785"/>
    <s v="Diseño de aplicaciones electrónicas"/>
    <s v="GG"/>
    <s v="GRUPO GRANDE"/>
    <s v="649G"/>
    <s v="GG de Diseño de apliaciones electrónicas"/>
    <s v="GRUPO-A"/>
    <s v="GG de Diseño de apliaciones electrónicas"/>
    <s v="1S"/>
    <n v="16549785"/>
    <s v="VICUÑA"/>
    <s v="MARTÍNEZ"/>
    <s v="JAVIER ESTEBAN"/>
    <s v="javicuna"/>
    <s v="javier.vicuna@unirioja.es"/>
    <n v="1.8"/>
    <n v="1.8"/>
    <n v="535"/>
    <s v="COLABORADOR-TIPO 1"/>
    <s v="C01"/>
    <s v="TIEMPO COMPLETO"/>
    <s v="2006-10-01 00:00:00.0"/>
    <s v="null"/>
    <s v="LD100575"/>
    <s v="COLABORADOR TIPO 1"/>
    <s v="R109"/>
    <x v="9"/>
    <n v="785"/>
    <s v="TECNOLOGÍA ELECTRÓNICA"/>
  </r>
  <r>
    <x v="18"/>
    <x v="5"/>
    <n v="649"/>
    <s v="649L"/>
    <s v="GRUPO-A1"/>
    <n v="16549785"/>
    <s v="Diseño de aplicaciones electrónicas"/>
    <s v="GL"/>
    <s v="GRUPO DE LABORATORIO"/>
    <s v="649L"/>
    <s v="GL de Diseño de apliaciones electrónicas"/>
    <s v="GRUPO-A1"/>
    <s v="GL de Diseño de apliaciones electrónicas"/>
    <s v="1S"/>
    <n v="16549785"/>
    <s v="VICUÑA"/>
    <s v="MARTÍNEZ"/>
    <s v="JAVIER ESTEBAN"/>
    <s v="javicuna"/>
    <s v="javier.vicuna@unirioja.es"/>
    <n v="3.8"/>
    <n v="3.8"/>
    <n v="535"/>
    <s v="COLABORADOR-TIPO 1"/>
    <s v="C01"/>
    <s v="TIEMPO COMPLETO"/>
    <s v="2006-10-01 00:00:00.0"/>
    <s v="null"/>
    <s v="LD100575"/>
    <s v="COLABORADOR TIPO 1"/>
    <s v="R109"/>
    <x v="9"/>
    <n v="785"/>
    <s v="TECNOLOGÍA ELECTRÓNICA"/>
  </r>
  <r>
    <x v="18"/>
    <x v="5"/>
    <n v="649"/>
    <s v="649R"/>
    <s v="GRUPO-A1"/>
    <n v="16549785"/>
    <s v="Diseño de aplicaciones electrónicas"/>
    <s v="GR"/>
    <s v="GRUPO REDUCIDO"/>
    <s v="649R"/>
    <s v="GR de Diseño de apliaciones electrónicas"/>
    <s v="GRUPO-A1"/>
    <s v="GR de Diseño de apliaciones electrónicas"/>
    <s v="1S"/>
    <n v="16549785"/>
    <s v="VICUÑA"/>
    <s v="MARTÍNEZ"/>
    <s v="JAVIER ESTEBAN"/>
    <s v="javicuna"/>
    <s v="javier.vicuna@unirioja.es"/>
    <n v="0.4"/>
    <n v="0.4"/>
    <n v="535"/>
    <s v="COLABORADOR-TIPO 1"/>
    <s v="C01"/>
    <s v="TIEMPO COMPLETO"/>
    <s v="2006-10-01 00:00:00.0"/>
    <s v="null"/>
    <s v="LD100575"/>
    <s v="COLABORADOR TIPO 1"/>
    <s v="R109"/>
    <x v="9"/>
    <n v="785"/>
    <s v="TECNOLOGÍA ELECTRÓNICA"/>
  </r>
  <r>
    <x v="18"/>
    <x v="5"/>
    <n v="650"/>
    <s v="650G"/>
    <s v="GRUPO-A"/>
    <n v="16563235"/>
    <s v="Informática industrial aplicada"/>
    <s v="GG"/>
    <s v="GRUPO GRANDE"/>
    <s v="650G"/>
    <s v="GG de Informática industrial aplicada"/>
    <s v="GRUPO-A"/>
    <s v="GG de Informática industrial aplicada"/>
    <s v="1S"/>
    <n v="16563235"/>
    <s v="MIRURI"/>
    <s v="SÁENZ"/>
    <s v="JUAN MARTÍN"/>
    <s v="jumiruri"/>
    <s v="juan-martin.miruri@unirioja.es"/>
    <n v="2.4"/>
    <n v="2.4"/>
    <n v="535"/>
    <s v="COLABORADOR-TIPO 1"/>
    <s v="C01"/>
    <s v="TIEMPO COMPLETO"/>
    <s v="2006-10-01 00:00:00.0"/>
    <s v="null"/>
    <s v="LD100576"/>
    <s v="COLABORADOR TIPO 1"/>
    <s v="R109"/>
    <x v="9"/>
    <n v="520"/>
    <s v="INGENIERÍA DE SISTEMAS Y AUTOMÁTICA"/>
  </r>
  <r>
    <x v="18"/>
    <x v="5"/>
    <n v="650"/>
    <s v="650L"/>
    <s v="GRUPO-A1"/>
    <n v="16563235"/>
    <s v="Informática industrial aplicada"/>
    <s v="GL"/>
    <s v="GRUPO DE LABORATORIO"/>
    <s v="650L"/>
    <s v="GL de Informática industrial aplicada"/>
    <s v="GRUPO-A1"/>
    <s v="GL de Informática industrial aplicada"/>
    <s v="1S"/>
    <n v="16563235"/>
    <s v="MIRURI"/>
    <s v="SÁENZ"/>
    <s v="JUAN MARTÍN"/>
    <s v="jumiruri"/>
    <s v="juan-martin.miruri@unirioja.es"/>
    <n v="1.4"/>
    <n v="1.4"/>
    <n v="535"/>
    <s v="COLABORADOR-TIPO 1"/>
    <s v="C01"/>
    <s v="TIEMPO COMPLETO"/>
    <s v="2006-10-01 00:00:00.0"/>
    <s v="null"/>
    <s v="LD100576"/>
    <s v="COLABORADOR TIPO 1"/>
    <s v="R109"/>
    <x v="9"/>
    <n v="520"/>
    <s v="INGENIERÍA DE SISTEMAS Y AUTOMÁTICA"/>
  </r>
  <r>
    <x v="18"/>
    <x v="5"/>
    <n v="650"/>
    <s v="650R"/>
    <s v="GRUPO-A1"/>
    <n v="16563235"/>
    <s v="Informática industrial aplicada"/>
    <s v="GR"/>
    <s v="GRUPO REDUCIDO"/>
    <s v="650R"/>
    <s v="GR de Informática industrial aplicada"/>
    <s v="GRUPO-A1"/>
    <s v="GR de Informática industrial aplicada"/>
    <s v="1S"/>
    <n v="16563235"/>
    <s v="MIRURI"/>
    <s v="SÁENZ"/>
    <s v="JUAN MARTÍN"/>
    <s v="jumiruri"/>
    <s v="juan-martin.miruri@unirioja.es"/>
    <n v="0.7"/>
    <n v="0.7"/>
    <n v="535"/>
    <s v="COLABORADOR-TIPO 1"/>
    <s v="C01"/>
    <s v="TIEMPO COMPLETO"/>
    <s v="2006-10-01 00:00:00.0"/>
    <s v="null"/>
    <s v="LD100576"/>
    <s v="COLABORADOR TIPO 1"/>
    <s v="R109"/>
    <x v="9"/>
    <n v="520"/>
    <s v="INGENIERÍA DE SISTEMAS Y AUTOMÁTICA"/>
  </r>
  <r>
    <x v="18"/>
    <x v="5"/>
    <n v="651"/>
    <s v="651G"/>
    <s v="GRUPO-A"/>
    <n v="16518274"/>
    <s v="Instrumentación industrial"/>
    <s v="GG"/>
    <s v="GRUPO GRANDE"/>
    <s v="651G"/>
    <s v="GG de Instrumentación industrial"/>
    <s v="GRUPO-A"/>
    <s v="GG de Instrumentación industrial"/>
    <s v="1S"/>
    <n v="16518274"/>
    <s v="ZORZANO"/>
    <s v="MARTÍNEZ"/>
    <s v="LUIS FRANCISCO"/>
    <s v="lzorzano"/>
    <s v="luis.zorzano@unirioja.es"/>
    <n v="2.4"/>
    <n v="2.4"/>
    <n v="505"/>
    <s v="CATEDRATICO ESCUELA UNIVERSITARIA"/>
    <s v="01A"/>
    <s v="TIEMPO COMPLETO AMPLIADO"/>
    <s v="2012-09-01 00:00:00.0"/>
    <s v="null"/>
    <s v="DF100144"/>
    <s v="CATEDRÁTICO DE ESCUELA UNIVERSITARIA"/>
    <s v="R109"/>
    <x v="9"/>
    <n v="785"/>
    <s v="TECNOLOGÍA ELECTRÓNICA"/>
  </r>
  <r>
    <x v="18"/>
    <x v="5"/>
    <n v="651"/>
    <s v="651L"/>
    <s v="GRUPO-A1"/>
    <n v="16518274"/>
    <s v="Instrumentación industrial"/>
    <s v="GL"/>
    <s v="GRUPO DE LABORATORIO"/>
    <s v="651L"/>
    <s v="GL de Instrumentación industrial"/>
    <s v="GRUPO-A1"/>
    <s v="GL de Instrumentación industrial"/>
    <s v="1S"/>
    <n v="16518274"/>
    <s v="ZORZANO"/>
    <s v="MARTÍNEZ"/>
    <s v="LUIS FRANCISCO"/>
    <s v="lzorzano"/>
    <s v="luis.zorzano@unirioja.es"/>
    <n v="1.4"/>
    <n v="1.4"/>
    <n v="505"/>
    <s v="CATEDRATICO ESCUELA UNIVERSITARIA"/>
    <s v="01A"/>
    <s v="TIEMPO COMPLETO AMPLIADO"/>
    <s v="2012-09-01 00:00:00.0"/>
    <s v="null"/>
    <s v="DF100144"/>
    <s v="CATEDRÁTICO DE ESCUELA UNIVERSITARIA"/>
    <s v="R109"/>
    <x v="9"/>
    <n v="785"/>
    <s v="TECNOLOGÍA ELECTRÓNICA"/>
  </r>
  <r>
    <x v="18"/>
    <x v="5"/>
    <n v="651"/>
    <s v="651R"/>
    <s v="GRUPO-A1"/>
    <n v="16518274"/>
    <s v="Instrumentación industrial"/>
    <s v="GR"/>
    <s v="GRUPO REDUCIDO"/>
    <s v="651R"/>
    <s v="GR de Instrumentación industrial"/>
    <s v="GRUPO-A1"/>
    <s v="GR de Instrumentación industrial"/>
    <s v="1S"/>
    <n v="16518274"/>
    <s v="ZORZANO"/>
    <s v="MARTÍNEZ"/>
    <s v="LUIS FRANCISCO"/>
    <s v="lzorzano"/>
    <s v="luis.zorzano@unirioja.es"/>
    <n v="0.7"/>
    <n v="0.7"/>
    <n v="505"/>
    <s v="CATEDRATICO ESCUELA UNIVERSITARIA"/>
    <s v="01A"/>
    <s v="TIEMPO COMPLETO AMPLIADO"/>
    <s v="2012-09-01 00:00:00.0"/>
    <s v="null"/>
    <s v="DF100144"/>
    <s v="CATEDRÁTICO DE ESCUELA UNIVERSITARIA"/>
    <s v="R109"/>
    <x v="9"/>
    <n v="785"/>
    <s v="TECNOLOGÍA ELECTRÓNICA"/>
  </r>
  <r>
    <x v="18"/>
    <x v="5"/>
    <n v="652"/>
    <s v="652G"/>
    <s v="GRUPO-A"/>
    <n v="16565868"/>
    <s v="Modelado y simulación de sistemas de producción"/>
    <s v="GG"/>
    <s v="GRUPO GRANDE"/>
    <s v="652G"/>
    <s v="GG de Modelado y simulación de sistemas de producción"/>
    <s v="GRUPO-A"/>
    <s v="GG de Modelado y simulación de sistemas de producción"/>
    <s v="1S"/>
    <n v="16565868"/>
    <s v="JIMÉNEZ"/>
    <s v="MACÍAS"/>
    <s v="EMILIO"/>
    <s v="emjimene"/>
    <s v="emilio.jimenez@unirioja.es"/>
    <n v="2.4"/>
    <n v="2.4"/>
    <n v="500"/>
    <s v="CATEDRATICO DE UNIVERSIDAD"/>
    <s v="C01"/>
    <s v="TIEMPO COMPLETO"/>
    <s v="2016-04-15 00:00:00.0"/>
    <s v="null"/>
    <s v="DF100329"/>
    <s v="CATEDRÁTICO DE UNIVERSIDAD"/>
    <s v="R109"/>
    <x v="9"/>
    <n v="520"/>
    <s v="INGENIERÍA DE SISTEMAS Y AUTOMÁTICA"/>
  </r>
  <r>
    <x v="18"/>
    <x v="5"/>
    <n v="652"/>
    <s v="652L"/>
    <s v="GRUPO-A1"/>
    <n v="16565868"/>
    <s v="Modelado y simulación de sistemas de producción"/>
    <s v="GL"/>
    <s v="GRUPO DE LABORATORIO"/>
    <s v="652L"/>
    <s v="GL de Modelado y simulación de sistemas de producción"/>
    <s v="GRUPO-A1"/>
    <s v="GL de Modelado y simulación de sistemas de producción"/>
    <s v="1S"/>
    <n v="16565868"/>
    <s v="JIMÉNEZ"/>
    <s v="MACÍAS"/>
    <s v="EMILIO"/>
    <s v="emjimene"/>
    <s v="emilio.jimenez@unirioja.es"/>
    <n v="1.4"/>
    <n v="1.4"/>
    <n v="500"/>
    <s v="CATEDRATICO DE UNIVERSIDAD"/>
    <s v="C01"/>
    <s v="TIEMPO COMPLETO"/>
    <s v="2016-04-15 00:00:00.0"/>
    <s v="null"/>
    <s v="DF100329"/>
    <s v="CATEDRÁTICO DE UNIVERSIDAD"/>
    <s v="R109"/>
    <x v="9"/>
    <n v="520"/>
    <s v="INGENIERÍA DE SISTEMAS Y AUTOMÁTICA"/>
  </r>
  <r>
    <x v="18"/>
    <x v="5"/>
    <n v="652"/>
    <s v="652R"/>
    <s v="GRUPO-A1"/>
    <n v="16565868"/>
    <s v="Modelado y simulación de sistemas de producción"/>
    <s v="GR"/>
    <s v="GRUPO REDUCIDO"/>
    <s v="652R"/>
    <s v="GR de Modelado y simulación de sistemas de producción"/>
    <s v="GRUPO-A1"/>
    <s v="GR de Modelado y simulación de sistemas de producción"/>
    <s v="1S"/>
    <n v="16565868"/>
    <s v="JIMÉNEZ"/>
    <s v="MACÍAS"/>
    <s v="EMILIO"/>
    <s v="emjimene"/>
    <s v="emilio.jimenez@unirioja.es"/>
    <n v="0.7"/>
    <n v="0.7"/>
    <n v="500"/>
    <s v="CATEDRATICO DE UNIVERSIDAD"/>
    <s v="C01"/>
    <s v="TIEMPO COMPLETO"/>
    <s v="2016-04-15 00:00:00.0"/>
    <s v="null"/>
    <s v="DF100329"/>
    <s v="CATEDRÁTICO DE UNIVERSIDAD"/>
    <s v="R109"/>
    <x v="9"/>
    <n v="520"/>
    <s v="INGENIERÍA DE SISTEMAS Y AUTOMÁTICA"/>
  </r>
  <r>
    <x v="18"/>
    <x v="5"/>
    <n v="653"/>
    <s v="653G"/>
    <s v="GRUPO-A"/>
    <n v="13142250"/>
    <s v="Prácticas en empresa"/>
    <s v="GG"/>
    <s v="GRUPO GRANDE"/>
    <s v="653G"/>
    <s v="GG de Prácticas en empresa"/>
    <s v="GRUPO-A"/>
    <s v="GG de Prácticas en empresa"/>
    <s v="2S"/>
    <n v="13142250"/>
    <s v="GIL"/>
    <s v="MARTÍNEZ"/>
    <s v="MONTSERRAT"/>
    <s v="mogil"/>
    <s v="montse.gil@unirioja.es"/>
    <n v="0.1"/>
    <n v="0.1"/>
    <n v="504"/>
    <s v="PROFESOR TITULAR UNIVERSIDAD"/>
    <s v="C01"/>
    <s v="TIEMPO COMPLETO"/>
    <s v="2017-12-21 00:00:00.0"/>
    <s v="null"/>
    <s v="DF100289"/>
    <s v="PROFESOR TITULAR DE UNIVERSIDAD"/>
    <s v="R109"/>
    <x v="9"/>
    <n v="520"/>
    <s v="INGENIERÍA DE SISTEMAS Y AUTOMÁTICA"/>
  </r>
  <r>
    <x v="18"/>
    <x v="5"/>
    <n v="653"/>
    <s v="653G"/>
    <s v="GRUPO-A"/>
    <n v="16504002"/>
    <s v="Prácticas en empresa"/>
    <s v="GG"/>
    <s v="GRUPO GRANDE"/>
    <s v="653G"/>
    <s v="GG de Prácticas en empresa"/>
    <s v="GRUPO-A"/>
    <s v="GG de Prácticas en empresa"/>
    <s v="2S"/>
    <n v="16504002"/>
    <s v="RODRÍGUEZ"/>
    <s v="GONZÁLEZ"/>
    <s v="CARLOS ALBERTO"/>
    <s v="carodri"/>
    <s v="carlos.rodriguez@unirioja.es"/>
    <n v="0.1"/>
    <n v="0.1"/>
    <n v="506"/>
    <s v="PROFESOR TITULAR DE ESCUELA UNIVERSITARI"/>
    <s v="01A"/>
    <s v="TIEMPO COMPLETO AMPLIADO"/>
    <s v="2012-09-01 00:00:00.0"/>
    <s v="null"/>
    <s v="DF31815"/>
    <s v="TITULAR DE ESCUELAS UNIVERSITARIAS"/>
    <s v="R109"/>
    <x v="9"/>
    <n v="785"/>
    <s v="TECNOLOGÍA ELECTRÓNICA"/>
  </r>
  <r>
    <x v="18"/>
    <x v="5"/>
    <n v="653"/>
    <s v="653G"/>
    <s v="GRUPO-A"/>
    <n v="16513797"/>
    <s v="Prácticas en empresa"/>
    <s v="GG"/>
    <s v="GRUPO GRANDE"/>
    <s v="653G"/>
    <s v="GG de Prácticas en empresa"/>
    <s v="GRUPO-A"/>
    <s v="GG de Prácticas en empresa"/>
    <s v="2S"/>
    <n v="16513797"/>
    <s v="ZORZANO"/>
    <s v="MARTÍNEZ"/>
    <s v="JOSÉ MARÍA"/>
    <s v="jzorzano"/>
    <s v="jose.zorzano@unirioja.es"/>
    <n v="0.1"/>
    <n v="0.1"/>
    <n v="506"/>
    <s v="PROFESOR TITULAR DE ESCUELA UNIVERSITARI"/>
    <s v="01A"/>
    <s v="TIEMPO COMPLETO AMPLIADO"/>
    <s v="2012-09-01 00:00:00.0"/>
    <s v="null"/>
    <s v="DF31835"/>
    <s v="TITULAR DE ESCUELAS UNIVERSITARIAS"/>
    <s v="R109"/>
    <x v="9"/>
    <n v="785"/>
    <s v="TECNOLOGÍA ELECTRÓNICA"/>
  </r>
  <r>
    <x v="18"/>
    <x v="5"/>
    <n v="653"/>
    <s v="653G"/>
    <s v="GRUPO-A"/>
    <n v="16518274"/>
    <s v="Prácticas en empresa"/>
    <s v="GG"/>
    <s v="GRUPO GRANDE"/>
    <s v="653G"/>
    <s v="GG de Prácticas en empresa"/>
    <s v="GRUPO-A"/>
    <s v="GG de Prácticas en empresa"/>
    <s v="2S"/>
    <n v="16518274"/>
    <s v="ZORZANO"/>
    <s v="MARTÍNEZ"/>
    <s v="LUIS FRANCISCO"/>
    <s v="lzorzano"/>
    <s v="luis.zorzano@unirioja.es"/>
    <n v="0.1"/>
    <n v="0.1"/>
    <n v="505"/>
    <s v="CATEDRATICO ESCUELA UNIVERSITARIA"/>
    <s v="01A"/>
    <s v="TIEMPO COMPLETO AMPLIADO"/>
    <s v="2012-09-01 00:00:00.0"/>
    <s v="null"/>
    <s v="DF100144"/>
    <s v="CATEDRÁTICO DE ESCUELA UNIVERSITARIA"/>
    <s v="R109"/>
    <x v="9"/>
    <n v="785"/>
    <s v="TECNOLOGÍA ELECTRÓNICA"/>
  </r>
  <r>
    <x v="18"/>
    <x v="5"/>
    <n v="653"/>
    <s v="653G"/>
    <s v="GRUPO-A"/>
    <n v="16537707"/>
    <s v="Prácticas en empresa"/>
    <s v="GG"/>
    <s v="GRUPO GRANDE"/>
    <s v="653G"/>
    <s v="GG de Prácticas en empresa"/>
    <s v="GRUPO-A"/>
    <s v="GG de Prácticas en empresa"/>
    <s v="2S"/>
    <n v="16537707"/>
    <s v="MARTÍNEZ"/>
    <s v="SANTOLAYA"/>
    <s v="JOSÉ JAVIER"/>
    <s v="jjmartin"/>
    <s v="jose-javier.martinez@unirioja.es"/>
    <n v="0.2"/>
    <n v="0.2"/>
    <n v="506"/>
    <s v="PROFESOR TITULAR DE ESCUELA UNIVERSITARI"/>
    <s v="01A"/>
    <s v="TIEMPO COMPLETO AMPLIADO"/>
    <s v="2012-09-01 00:00:00.0"/>
    <s v="null"/>
    <s v="DF31833"/>
    <s v="TITULAR DE ESCUELAS UNIVERSITARIAS"/>
    <s v="R109"/>
    <x v="9"/>
    <n v="785"/>
    <s v="TECNOLOGÍA ELECTRÓNICA"/>
  </r>
  <r>
    <x v="18"/>
    <x v="5"/>
    <n v="653"/>
    <s v="653G"/>
    <s v="GRUPO-A"/>
    <n v="16541690"/>
    <s v="Prácticas en empresa"/>
    <s v="GG"/>
    <s v="GRUPO GRANDE"/>
    <s v="653G"/>
    <s v="GG de Prácticas en empresa"/>
    <s v="GRUPO-A"/>
    <s v="GG de Prácticas en empresa"/>
    <s v="2S"/>
    <n v="16541690"/>
    <s v="BRETÓN"/>
    <s v="RODRÍGUEZ"/>
    <s v="JAVIER"/>
    <s v="jabreton"/>
    <s v="javier.breton@unirioja.es"/>
    <n v="0.2"/>
    <n v="0.2"/>
    <n v="506"/>
    <s v="PROFESOR TITULAR DE ESCUELA UNIVERSITARI"/>
    <s v="01A"/>
    <s v="TIEMPO COMPLETO AMPLIADO"/>
    <s v="2012-09-01 00:00:00.0"/>
    <s v="null"/>
    <s v="DF100087"/>
    <s v="TITULAR DE ESCUELA UNIVERSITARIA"/>
    <s v="R109"/>
    <x v="9"/>
    <n v="520"/>
    <s v="INGENIERÍA DE SISTEMAS Y AUTOMÁTICA"/>
  </r>
  <r>
    <x v="18"/>
    <x v="5"/>
    <n v="653"/>
    <s v="653G"/>
    <s v="GRUPO-A"/>
    <n v="16549785"/>
    <s v="Prácticas en empresa"/>
    <s v="GG"/>
    <s v="GRUPO GRANDE"/>
    <s v="653G"/>
    <s v="GG de Prácticas en empresa"/>
    <s v="GRUPO-A"/>
    <s v="GG de Prácticas en empresa"/>
    <s v="2S"/>
    <n v="16549785"/>
    <s v="VICUÑA"/>
    <s v="MARTÍNEZ"/>
    <s v="JAVIER ESTEBAN"/>
    <s v="javicuna"/>
    <s v="javier.vicuna@unirioja.es"/>
    <n v="0.1"/>
    <n v="0.1"/>
    <n v="535"/>
    <s v="COLABORADOR-TIPO 1"/>
    <s v="C01"/>
    <s v="TIEMPO COMPLETO"/>
    <s v="2006-10-01 00:00:00.0"/>
    <s v="null"/>
    <s v="LD100575"/>
    <s v="COLABORADOR TIPO 1"/>
    <s v="R109"/>
    <x v="9"/>
    <n v="785"/>
    <s v="TECNOLOGÍA ELECTRÓNICA"/>
  </r>
  <r>
    <x v="18"/>
    <x v="5"/>
    <n v="653"/>
    <s v="653G"/>
    <s v="GRUPO-A"/>
    <n v="16551240"/>
    <s v="Prácticas en empresa"/>
    <s v="GG"/>
    <s v="GRUPO GRANDE"/>
    <s v="653G"/>
    <s v="GG de Prácticas en empresa"/>
    <s v="GRUPO-A"/>
    <s v="GG de Prácticas en empresa"/>
    <s v="2S"/>
    <n v="16551240"/>
    <s v="CAPELLÁN"/>
    <s v="VILLACIÁN"/>
    <s v="CÁNDIDO"/>
    <s v="cacapell"/>
    <s v="candido.capellan@unirioja.es"/>
    <n v="0.1"/>
    <n v="0.1"/>
    <n v="536"/>
    <s v="PROFESOR INTERINO"/>
    <s v="C01"/>
    <s v="TIEMPO COMPLETO"/>
    <s v="2018-09-17 00:00:00.0"/>
    <s v="2019-04-09 00:00:00.0"/>
    <s v="PI101408"/>
    <s v="PROFESOR CONTRATADO INTERINO"/>
    <s v="R109"/>
    <x v="9"/>
    <n v="785"/>
    <s v="TECNOLOGÍA ELECTRÓNICA"/>
  </r>
  <r>
    <x v="18"/>
    <x v="5"/>
    <n v="653"/>
    <s v="653G"/>
    <s v="GRUPO-A"/>
    <n v="16553320"/>
    <s v="Prácticas en empresa"/>
    <s v="GG"/>
    <s v="GRUPO GRANDE"/>
    <s v="653G"/>
    <s v="GG de Prácticas en empresa"/>
    <s v="GRUPO-A"/>
    <s v="GG de Prácticas en empresa"/>
    <s v="2S"/>
    <n v="16553320"/>
    <s v="ELVIRA"/>
    <s v="IZURRATEGUI"/>
    <s v="CARLOS"/>
    <s v="celvira"/>
    <s v="carlos.elvira@unirioja.es"/>
    <n v="0.2"/>
    <n v="0.2"/>
    <n v="506"/>
    <s v="PROFESOR TITULAR DE ESCUELA UNIVERSITARI"/>
    <s v="01A"/>
    <s v="TIEMPO COMPLETO AMPLIADO"/>
    <s v="2012-09-01 00:00:00.0"/>
    <s v="null"/>
    <s v="DF31778"/>
    <s v="TITULAR DE ESCUELAS UNIVERSITARIAS"/>
    <s v="R109"/>
    <x v="9"/>
    <n v="520"/>
    <s v="INGENIERÍA DE SISTEMAS Y AUTOMÁTICA"/>
  </r>
  <r>
    <x v="18"/>
    <x v="5"/>
    <n v="653"/>
    <s v="653G"/>
    <s v="GRUPO-A"/>
    <n v="16563235"/>
    <s v="Prácticas en empresa"/>
    <s v="GG"/>
    <s v="GRUPO GRANDE"/>
    <s v="653G"/>
    <s v="GG de Prácticas en empresa"/>
    <s v="GRUPO-A"/>
    <s v="GG de Prácticas en empresa"/>
    <s v="2S"/>
    <n v="16563235"/>
    <s v="MIRURI"/>
    <s v="SÁENZ"/>
    <s v="JUAN MARTÍN"/>
    <s v="jumiruri"/>
    <s v="juan-martin.miruri@unirioja.es"/>
    <n v="0.2"/>
    <n v="0.2"/>
    <n v="535"/>
    <s v="COLABORADOR-TIPO 1"/>
    <s v="C01"/>
    <s v="TIEMPO COMPLETO"/>
    <s v="2006-10-01 00:00:00.0"/>
    <s v="null"/>
    <s v="LD100576"/>
    <s v="COLABORADOR TIPO 1"/>
    <s v="R109"/>
    <x v="9"/>
    <n v="520"/>
    <s v="INGENIERÍA DE SISTEMAS Y AUTOMÁTICA"/>
  </r>
  <r>
    <x v="18"/>
    <x v="5"/>
    <n v="653"/>
    <s v="653G"/>
    <s v="GRUPO-A"/>
    <n v="16565868"/>
    <s v="Prácticas en empresa"/>
    <s v="GG"/>
    <s v="GRUPO GRANDE"/>
    <s v="653G"/>
    <s v="GG de Prácticas en empresa"/>
    <s v="GRUPO-A"/>
    <s v="GG de Prácticas en empresa"/>
    <s v="2S"/>
    <n v="16565868"/>
    <s v="JIMÉNEZ"/>
    <s v="MACÍAS"/>
    <s v="EMILIO"/>
    <s v="emjimene"/>
    <s v="emilio.jimenez@unirioja.es"/>
    <n v="0.1"/>
    <n v="0.1"/>
    <n v="500"/>
    <s v="CATEDRATICO DE UNIVERSIDAD"/>
    <s v="C01"/>
    <s v="TIEMPO COMPLETO"/>
    <s v="2016-04-15 00:00:00.0"/>
    <s v="null"/>
    <s v="DF100329"/>
    <s v="CATEDRÁTICO DE UNIVERSIDAD"/>
    <s v="R109"/>
    <x v="9"/>
    <n v="520"/>
    <s v="INGENIERÍA DE SISTEMAS Y AUTOMÁTICA"/>
  </r>
  <r>
    <x v="18"/>
    <x v="5"/>
    <n v="653"/>
    <s v="653G"/>
    <s v="GRUPO-A"/>
    <n v="16570582"/>
    <s v="Prácticas en empresa"/>
    <s v="GG"/>
    <s v="GRUPO GRANDE"/>
    <s v="653G"/>
    <s v="GG de Prácticas en empresa"/>
    <s v="GRUPO-A"/>
    <s v="GG de Prácticas en empresa"/>
    <s v="2S"/>
    <n v="16570582"/>
    <s v="PÉREZ"/>
    <s v="BARRÓN"/>
    <s v="IVÁN LUIS"/>
    <s v="ivperez"/>
    <s v="ivan.perez@unirioja.es"/>
    <n v="0.1"/>
    <n v="0.1"/>
    <n v="534"/>
    <s v="CONTRATADO DOCTOR -TIPO 1"/>
    <s v="C01"/>
    <s v="TIEMPO COMPLETO"/>
    <s v="2015-12-23 00:00:00.0"/>
    <s v="null"/>
    <s v="LD100490"/>
    <s v="PROFESOR CONTRATADO DOCTOR TIPO 1"/>
    <s v="R109"/>
    <x v="9"/>
    <n v="785"/>
    <s v="TECNOLOGÍA ELECTRÓNICA"/>
  </r>
  <r>
    <x v="18"/>
    <x v="5"/>
    <n v="653"/>
    <s v="653G"/>
    <s v="GRUPO-A"/>
    <n v="78750288"/>
    <s v="Prácticas en empresa"/>
    <s v="GG"/>
    <s v="GRUPO GRANDE"/>
    <s v="653G"/>
    <s v="GG de Prácticas en empresa"/>
    <s v="GRUPO-A"/>
    <s v="GG de Prácticas en empresa"/>
    <s v="2S"/>
    <n v="78750288"/>
    <s v="RICO"/>
    <s v="AZAGRA"/>
    <s v="JAVIER"/>
    <s v="jarico"/>
    <s v="javier.rico@unirioja.es"/>
    <n v="0.1"/>
    <n v="0.1"/>
    <n v="536"/>
    <s v="PROFESOR INTERINO"/>
    <s v="C01"/>
    <s v="TIEMPO COMPLETO"/>
    <s v="2010-09-01 00:00:00.0"/>
    <s v="null"/>
    <s v="PI100757"/>
    <s v="PROFESOR CONTRATADO INTERINO"/>
    <s v="R109"/>
    <x v="9"/>
    <n v="520"/>
    <s v="INGENIERÍA DE SISTEMAS Y AUTOMÁTICA"/>
  </r>
  <r>
    <x v="18"/>
    <x v="5"/>
    <n v="654"/>
    <s v="654G"/>
    <s v="GRUPO-A"/>
    <n v="16551240"/>
    <s v="Procesado digital"/>
    <s v="GG"/>
    <s v="GRUPO GRANDE"/>
    <s v="654G"/>
    <s v="GG de Procesado digital"/>
    <s v="GRUPO-A"/>
    <s v="GG de Procesado digital"/>
    <s v="1S"/>
    <n v="16551240"/>
    <s v="CAPELLÁN"/>
    <s v="VILLACIÁN"/>
    <s v="CÁNDIDO"/>
    <s v="cacapell"/>
    <s v="candido.capellan@unirioja.es"/>
    <n v="2.4"/>
    <n v="2.4"/>
    <n v="536"/>
    <s v="PROFESOR INTERINO"/>
    <s v="C01"/>
    <s v="TIEMPO COMPLETO"/>
    <s v="2018-09-17 00:00:00.0"/>
    <s v="2019-04-09 00:00:00.0"/>
    <s v="PI101408"/>
    <s v="PROFESOR CONTRATADO INTERINO"/>
    <s v="R109"/>
    <x v="9"/>
    <n v="785"/>
    <s v="TECNOLOGÍA ELECTRÓNICA"/>
  </r>
  <r>
    <x v="18"/>
    <x v="5"/>
    <n v="654"/>
    <s v="654L"/>
    <s v="GRUPO-A1"/>
    <n v="16549519"/>
    <s v="Procesado digital"/>
    <s v="GL"/>
    <s v="GRUPO DE LABORATORIO"/>
    <s v="654L"/>
    <s v="GL de Procesado digital"/>
    <s v="GRUPO-A1"/>
    <s v="GL de Procesado digital"/>
    <s v="1S"/>
    <n v="16549519"/>
    <s v="ZORZANO"/>
    <s v="MARTÍNEZ"/>
    <s v="ANTONIO MOISÉS"/>
    <s v="azorzano"/>
    <s v="antonio.zorzano@unirioja.es"/>
    <n v="0"/>
    <n v="0"/>
    <s v="A-0504"/>
    <s v="PROFESOR TITULAR UNIVERSIDAD"/>
    <s v="01A"/>
    <s v="TIEMPO COMPLETO AMPLIADO"/>
    <s v="2012-09-01 00:00:00.0"/>
    <s v="null"/>
    <s v="DF31836"/>
    <s v="PROFESOR TITULAR DE UNIVERSIDAD"/>
    <s v="R109"/>
    <x v="9"/>
    <n v="785"/>
    <s v="TECNOLOGÍA ELECTRÓNICA"/>
  </r>
  <r>
    <x v="18"/>
    <x v="5"/>
    <n v="654"/>
    <s v="654L"/>
    <s v="GRUPO-A1"/>
    <n v="16551240"/>
    <s v="Procesado digital"/>
    <s v="GL"/>
    <s v="GRUPO DE LABORATORIO"/>
    <s v="654L"/>
    <s v="GL de Procesado digital"/>
    <s v="GRUPO-A1"/>
    <s v="GL de Procesado digital"/>
    <s v="1S"/>
    <n v="16551240"/>
    <s v="CAPELLÁN"/>
    <s v="VILLACIÁN"/>
    <s v="CÁNDIDO"/>
    <s v="cacapell"/>
    <s v="candido.capellan@unirioja.es"/>
    <n v="1.4"/>
    <n v="1.4"/>
    <n v="536"/>
    <s v="PROFESOR INTERINO"/>
    <s v="C01"/>
    <s v="TIEMPO COMPLETO"/>
    <s v="2018-09-17 00:00:00.0"/>
    <s v="2019-04-09 00:00:00.0"/>
    <s v="PI101408"/>
    <s v="PROFESOR CONTRATADO INTERINO"/>
    <s v="R109"/>
    <x v="9"/>
    <n v="785"/>
    <s v="TECNOLOGÍA ELECTRÓNICA"/>
  </r>
  <r>
    <x v="18"/>
    <x v="5"/>
    <n v="654"/>
    <s v="654R"/>
    <s v="GRUPO-A1"/>
    <n v="16549519"/>
    <s v="Procesado digital"/>
    <s v="GR"/>
    <s v="GRUPO REDUCIDO"/>
    <s v="654R"/>
    <s v="GR de Procesado digital"/>
    <s v="GRUPO-A1"/>
    <s v="GR de Procesado digital"/>
    <s v="1S"/>
    <n v="16549519"/>
    <s v="ZORZANO"/>
    <s v="MARTÍNEZ"/>
    <s v="ANTONIO MOISÉS"/>
    <s v="azorzano"/>
    <s v="antonio.zorzano@unirioja.es"/>
    <n v="0"/>
    <n v="0"/>
    <s v="A-0504"/>
    <s v="PROFESOR TITULAR UNIVERSIDAD"/>
    <s v="01A"/>
    <s v="TIEMPO COMPLETO AMPLIADO"/>
    <s v="2012-09-01 00:00:00.0"/>
    <s v="null"/>
    <s v="DF31836"/>
    <s v="PROFESOR TITULAR DE UNIVERSIDAD"/>
    <s v="R109"/>
    <x v="9"/>
    <n v="785"/>
    <s v="TECNOLOGÍA ELECTRÓNICA"/>
  </r>
  <r>
    <x v="18"/>
    <x v="5"/>
    <n v="654"/>
    <s v="654R"/>
    <s v="GRUPO-A1"/>
    <n v="16551240"/>
    <s v="Procesado digital"/>
    <s v="GR"/>
    <s v="GRUPO REDUCIDO"/>
    <s v="654R"/>
    <s v="GR de Procesado digital"/>
    <s v="GRUPO-A1"/>
    <s v="GR de Procesado digital"/>
    <s v="1S"/>
    <n v="16551240"/>
    <s v="CAPELLÁN"/>
    <s v="VILLACIÁN"/>
    <s v="CÁNDIDO"/>
    <s v="cacapell"/>
    <s v="candido.capellan@unirioja.es"/>
    <n v="0.7"/>
    <n v="0.7"/>
    <n v="536"/>
    <s v="PROFESOR INTERINO"/>
    <s v="C01"/>
    <s v="TIEMPO COMPLETO"/>
    <s v="2018-09-17 00:00:00.0"/>
    <s v="2019-04-09 00:00:00.0"/>
    <s v="PI101408"/>
    <s v="PROFESOR CONTRATADO INTERINO"/>
    <s v="R109"/>
    <x v="9"/>
    <n v="785"/>
    <s v="TECNOLOGÍA ELECTRÓNICA"/>
  </r>
  <r>
    <x v="18"/>
    <x v="5"/>
    <n v="655"/>
    <s v="655G"/>
    <s v="GRUPO-A"/>
    <n v="16513797"/>
    <s v="Sistemas de percepción y visión artificial"/>
    <s v="GG"/>
    <s v="GRUPO GRANDE"/>
    <s v="655G"/>
    <s v="GG de Sistemas de percepción y visión artificial"/>
    <s v="GRUPO-A"/>
    <s v="GG de Sistemas de percepción y visión artificial"/>
    <s v="2S"/>
    <n v="16513797"/>
    <s v="ZORZANO"/>
    <s v="MARTÍNEZ"/>
    <s v="JOSÉ MARÍA"/>
    <s v="jzorzano"/>
    <s v="jose.zorzano@unirioja.es"/>
    <n v="1.6"/>
    <n v="1.6"/>
    <n v="506"/>
    <s v="PROFESOR TITULAR DE ESCUELA UNIVERSITARI"/>
    <s v="01A"/>
    <s v="TIEMPO COMPLETO AMPLIADO"/>
    <s v="2012-09-01 00:00:00.0"/>
    <s v="null"/>
    <s v="DF31835"/>
    <s v="TITULAR DE ESCUELAS UNIVERSITARIAS"/>
    <s v="R109"/>
    <x v="9"/>
    <n v="785"/>
    <s v="TECNOLOGÍA ELECTRÓNICA"/>
  </r>
  <r>
    <x v="18"/>
    <x v="5"/>
    <n v="655"/>
    <s v="655G"/>
    <s v="GRUPO-A"/>
    <n v="16549785"/>
    <s v="Sistemas de percepción y visión artificial"/>
    <s v="GG"/>
    <s v="GRUPO GRANDE"/>
    <s v="655G"/>
    <s v="GG de Sistemas de percepción y visión artificial"/>
    <s v="GRUPO-A"/>
    <s v="GG de Sistemas de percepción y visión artificial"/>
    <s v="2S"/>
    <n v="16549785"/>
    <s v="VICUÑA"/>
    <s v="MARTÍNEZ"/>
    <s v="JAVIER ESTEBAN"/>
    <s v="javicuna"/>
    <s v="javier.vicuna@unirioja.es"/>
    <n v="1.6"/>
    <n v="1.6"/>
    <n v="535"/>
    <s v="COLABORADOR-TIPO 1"/>
    <s v="C01"/>
    <s v="TIEMPO COMPLETO"/>
    <s v="2006-10-01 00:00:00.0"/>
    <s v="null"/>
    <s v="LD100575"/>
    <s v="COLABORADOR TIPO 1"/>
    <s v="R109"/>
    <x v="9"/>
    <n v="785"/>
    <s v="TECNOLOGÍA ELECTRÓNICA"/>
  </r>
  <r>
    <x v="18"/>
    <x v="5"/>
    <n v="655"/>
    <s v="655L"/>
    <s v="GRUPO-A1"/>
    <n v="16513797"/>
    <s v="Sistemas de percepción y visión artificial"/>
    <s v="GL"/>
    <s v="GRUPO DE LABORATORIO"/>
    <s v="655L"/>
    <s v="GL de Sistemas de percepción y visión artificial"/>
    <s v="GRUPO-A1"/>
    <s v="GL de Sistemas de percepción y visión artificial"/>
    <s v="2S"/>
    <n v="16513797"/>
    <s v="ZORZANO"/>
    <s v="MARTÍNEZ"/>
    <s v="JOSÉ MARÍA"/>
    <s v="jzorzano"/>
    <s v="jose.zorzano@unirioja.es"/>
    <n v="0.7"/>
    <n v="0.7"/>
    <n v="506"/>
    <s v="PROFESOR TITULAR DE ESCUELA UNIVERSITARI"/>
    <s v="01A"/>
    <s v="TIEMPO COMPLETO AMPLIADO"/>
    <s v="2012-09-01 00:00:00.0"/>
    <s v="null"/>
    <s v="DF31835"/>
    <s v="TITULAR DE ESCUELAS UNIVERSITARIAS"/>
    <s v="R109"/>
    <x v="9"/>
    <n v="785"/>
    <s v="TECNOLOGÍA ELECTRÓNICA"/>
  </r>
  <r>
    <x v="18"/>
    <x v="5"/>
    <n v="655"/>
    <s v="655L"/>
    <s v="GRUPO-A1"/>
    <n v="16549785"/>
    <s v="Sistemas de percepción y visión artificial"/>
    <s v="GL"/>
    <s v="GRUPO DE LABORATORIO"/>
    <s v="655L"/>
    <s v="GL de Sistemas de percepción y visión artificial"/>
    <s v="GRUPO-A1"/>
    <s v="GL de Sistemas de percepción y visión artificial"/>
    <s v="2S"/>
    <n v="16549785"/>
    <s v="VICUÑA"/>
    <s v="MARTÍNEZ"/>
    <s v="JAVIER ESTEBAN"/>
    <s v="javicuna"/>
    <s v="javier.vicuna@unirioja.es"/>
    <n v="0.7"/>
    <n v="0.7"/>
    <n v="535"/>
    <s v="COLABORADOR-TIPO 1"/>
    <s v="C01"/>
    <s v="TIEMPO COMPLETO"/>
    <s v="2006-10-01 00:00:00.0"/>
    <s v="null"/>
    <s v="LD100575"/>
    <s v="COLABORADOR TIPO 1"/>
    <s v="R109"/>
    <x v="9"/>
    <n v="785"/>
    <s v="TECNOLOGÍA ELECTRÓNICA"/>
  </r>
  <r>
    <x v="18"/>
    <x v="5"/>
    <n v="655"/>
    <s v="655R"/>
    <s v="GRUPO-A1"/>
    <n v="16513797"/>
    <s v="Sistemas de percepción y visión artificial"/>
    <s v="GR"/>
    <s v="GRUPO REDUCIDO"/>
    <s v="655R"/>
    <s v="GR de Sistemas de percepción y visión artificial"/>
    <s v="GRUPO-A1"/>
    <s v="GR de Sistemas de percepción y visión artificial"/>
    <s v="2S"/>
    <n v="16513797"/>
    <s v="ZORZANO"/>
    <s v="MARTÍNEZ"/>
    <s v="JOSÉ MARÍA"/>
    <s v="jzorzano"/>
    <s v="jose.zorzano@unirioja.es"/>
    <n v="0.7"/>
    <n v="0.7"/>
    <n v="506"/>
    <s v="PROFESOR TITULAR DE ESCUELA UNIVERSITARI"/>
    <s v="01A"/>
    <s v="TIEMPO COMPLETO AMPLIADO"/>
    <s v="2012-09-01 00:00:00.0"/>
    <s v="null"/>
    <s v="DF31835"/>
    <s v="TITULAR DE ESCUELAS UNIVERSITARIAS"/>
    <s v="R109"/>
    <x v="9"/>
    <n v="785"/>
    <s v="TECNOLOGÍA ELECTRÓNICA"/>
  </r>
  <r>
    <x v="18"/>
    <x v="5"/>
    <n v="655"/>
    <s v="655R"/>
    <s v="GRUPO-A1"/>
    <n v="16549785"/>
    <s v="Sistemas de percepción y visión artificial"/>
    <s v="GR"/>
    <s v="GRUPO REDUCIDO"/>
    <s v="655R"/>
    <s v="GR de Sistemas de percepción y visión artificial"/>
    <s v="GRUPO-A1"/>
    <s v="GR de Sistemas de percepción y visión artificial"/>
    <s v="2S"/>
    <n v="16549785"/>
    <s v="VICUÑA"/>
    <s v="MARTÍNEZ"/>
    <s v="JAVIER ESTEBAN"/>
    <s v="javicuna"/>
    <s v="javier.vicuna@unirioja.es"/>
    <n v="0.7"/>
    <n v="0.7"/>
    <n v="535"/>
    <s v="COLABORADOR-TIPO 1"/>
    <s v="C01"/>
    <s v="TIEMPO COMPLETO"/>
    <s v="2006-10-01 00:00:00.0"/>
    <s v="null"/>
    <s v="LD100575"/>
    <s v="COLABORADOR TIPO 1"/>
    <s v="R109"/>
    <x v="9"/>
    <n v="785"/>
    <s v="TECNOLOGÍA ELECTRÓNICA"/>
  </r>
  <r>
    <x v="18"/>
    <x v="5"/>
    <n v="656"/>
    <s v="656G"/>
    <s v="GRUPO-A"/>
    <n v="16504002"/>
    <s v="Sistemas embebidos"/>
    <s v="GG"/>
    <s v="GRUPO GRANDE"/>
    <s v="656G"/>
    <s v="GG de Sistemas embebidos"/>
    <s v="GRUPO-A"/>
    <s v="GG de Sistemas embebidos"/>
    <s v="2S"/>
    <n v="16504002"/>
    <s v="RODRÍGUEZ"/>
    <s v="GONZÁLEZ"/>
    <s v="CARLOS ALBERTO"/>
    <s v="carodri"/>
    <s v="carlos.rodriguez@unirioja.es"/>
    <n v="3.2"/>
    <n v="3.2"/>
    <n v="506"/>
    <s v="PROFESOR TITULAR DE ESCUELA UNIVERSITARI"/>
    <s v="01A"/>
    <s v="TIEMPO COMPLETO AMPLIADO"/>
    <s v="2012-09-01 00:00:00.0"/>
    <s v="null"/>
    <s v="DF31815"/>
    <s v="TITULAR DE ESCUELAS UNIVERSITARIAS"/>
    <s v="R109"/>
    <x v="9"/>
    <n v="785"/>
    <s v="TECNOLOGÍA ELECTRÓNICA"/>
  </r>
  <r>
    <x v="18"/>
    <x v="5"/>
    <n v="656"/>
    <s v="656L"/>
    <s v="GRUPO-A1"/>
    <n v="16504002"/>
    <s v="Sistemas embebidos"/>
    <s v="GL"/>
    <s v="GRUPO DE LABORATORIO"/>
    <s v="656L"/>
    <s v="GL de Sistemas embebidos"/>
    <s v="GRUPO-A1"/>
    <s v="GL de Sistemas embebidos"/>
    <s v="2S"/>
    <n v="16504002"/>
    <s v="RODRÍGUEZ"/>
    <s v="GONZÁLEZ"/>
    <s v="CARLOS ALBERTO"/>
    <s v="carodri"/>
    <s v="carlos.rodriguez@unirioja.es"/>
    <n v="1.4"/>
    <n v="1.4"/>
    <n v="506"/>
    <s v="PROFESOR TITULAR DE ESCUELA UNIVERSITARI"/>
    <s v="01A"/>
    <s v="TIEMPO COMPLETO AMPLIADO"/>
    <s v="2012-09-01 00:00:00.0"/>
    <s v="null"/>
    <s v="DF31815"/>
    <s v="TITULAR DE ESCUELAS UNIVERSITARIAS"/>
    <s v="R109"/>
    <x v="9"/>
    <n v="785"/>
    <s v="TECNOLOGÍA ELECTRÓNICA"/>
  </r>
  <r>
    <x v="18"/>
    <x v="5"/>
    <n v="656"/>
    <s v="656R"/>
    <s v="GRUPO-A1"/>
    <n v="16504002"/>
    <s v="Sistemas embebidos"/>
    <s v="GR"/>
    <s v="GRUPO REDUCIDO"/>
    <s v="656R"/>
    <s v="GR de Sistemas embebidos"/>
    <s v="GRUPO-A1"/>
    <s v="GR de Sistemas embebidos"/>
    <s v="2S"/>
    <n v="16504002"/>
    <s v="RODRÍGUEZ"/>
    <s v="GONZÁLEZ"/>
    <s v="CARLOS ALBERTO"/>
    <s v="carodri"/>
    <s v="carlos.rodriguez@unirioja.es"/>
    <n v="1.4"/>
    <n v="1.4"/>
    <n v="506"/>
    <s v="PROFESOR TITULAR DE ESCUELA UNIVERSITARI"/>
    <s v="01A"/>
    <s v="TIEMPO COMPLETO AMPLIADO"/>
    <s v="2012-09-01 00:00:00.0"/>
    <s v="null"/>
    <s v="DF31815"/>
    <s v="TITULAR DE ESCUELAS UNIVERSITARIAS"/>
    <s v="R109"/>
    <x v="9"/>
    <n v="785"/>
    <s v="TECNOLOGÍA ELECTRÓNICA"/>
  </r>
  <r>
    <x v="18"/>
    <x v="5"/>
    <n v="657"/>
    <s v="657G"/>
    <s v="GRUPO-A"/>
    <n v="78750288"/>
    <s v="Sistemas robotizados"/>
    <s v="GG"/>
    <s v="GRUPO GRANDE"/>
    <s v="657G"/>
    <s v="GG de Sistemas robotizados"/>
    <s v="GRUPO-A"/>
    <s v="GG de Sistemas robotizados"/>
    <s v="2S"/>
    <n v="78750288"/>
    <s v="RICO"/>
    <s v="AZAGRA"/>
    <s v="JAVIER"/>
    <s v="jarico"/>
    <s v="javier.rico@unirioja.es"/>
    <n v="3.2"/>
    <n v="3.2"/>
    <n v="536"/>
    <s v="PROFESOR INTERINO"/>
    <s v="C01"/>
    <s v="TIEMPO COMPLETO"/>
    <s v="2010-09-01 00:00:00.0"/>
    <s v="null"/>
    <s v="PI100757"/>
    <s v="PROFESOR CONTRATADO INTERINO"/>
    <s v="R109"/>
    <x v="9"/>
    <n v="520"/>
    <s v="INGENIERÍA DE SISTEMAS Y AUTOMÁTICA"/>
  </r>
  <r>
    <x v="18"/>
    <x v="5"/>
    <n v="657"/>
    <s v="657L"/>
    <s v="GRUPO-A1"/>
    <n v="78750288"/>
    <s v="Sistemas robotizados"/>
    <s v="GL"/>
    <s v="GRUPO DE LABORATORIO"/>
    <s v="657L"/>
    <s v="GL de Sistemas robotizados"/>
    <s v="GRUPO-A1"/>
    <s v="GL de Sistemas robotizados"/>
    <s v="2S"/>
    <n v="78750288"/>
    <s v="RICO"/>
    <s v="AZAGRA"/>
    <s v="JAVIER"/>
    <s v="jarico"/>
    <s v="javier.rico@unirioja.es"/>
    <n v="1.4"/>
    <n v="1.4"/>
    <n v="536"/>
    <s v="PROFESOR INTERINO"/>
    <s v="C01"/>
    <s v="TIEMPO COMPLETO"/>
    <s v="2010-09-01 00:00:00.0"/>
    <s v="null"/>
    <s v="PI100757"/>
    <s v="PROFESOR CONTRATADO INTERINO"/>
    <s v="R109"/>
    <x v="9"/>
    <n v="520"/>
    <s v="INGENIERÍA DE SISTEMAS Y AUTOMÁTICA"/>
  </r>
  <r>
    <x v="18"/>
    <x v="5"/>
    <n v="657"/>
    <s v="657R"/>
    <s v="GRUPO-A1"/>
    <n v="78750288"/>
    <s v="Sistemas robotizados"/>
    <s v="GR"/>
    <s v="GRUPO REDUCIDO"/>
    <s v="657R"/>
    <s v="GR de Sistemas robotizados"/>
    <s v="GRUPO-A1"/>
    <s v="GR de Sistemas robotizados"/>
    <s v="2S"/>
    <n v="78750288"/>
    <s v="RICO"/>
    <s v="AZAGRA"/>
    <s v="JAVIER"/>
    <s v="jarico"/>
    <s v="javier.rico@unirioja.es"/>
    <n v="1.4"/>
    <n v="1.4"/>
    <n v="536"/>
    <s v="PROFESOR INTERINO"/>
    <s v="C01"/>
    <s v="TIEMPO COMPLETO"/>
    <s v="2010-09-01 00:00:00.0"/>
    <s v="null"/>
    <s v="PI100757"/>
    <s v="PROFESOR CONTRATADO INTERINO"/>
    <s v="R109"/>
    <x v="9"/>
    <n v="520"/>
    <s v="INGENIERÍA DE SISTEMAS Y AUTOMÁTICA"/>
  </r>
  <r>
    <x v="18"/>
    <x v="5"/>
    <n v="658"/>
    <s v="658G"/>
    <s v="GRUPO-A"/>
    <n v="16537707"/>
    <s v="Tecnología electrónica y control"/>
    <s v="GG"/>
    <s v="GRUPO GRANDE"/>
    <s v="658G"/>
    <s v="GG de Tecnología electrónica y control"/>
    <s v="GRUPO-A"/>
    <s v="GG de Tecnología electrónica y control"/>
    <s v="1S"/>
    <n v="16537707"/>
    <s v="MARTÍNEZ"/>
    <s v="SANTOLAYA"/>
    <s v="JOSÉ JAVIER"/>
    <s v="jjmartin"/>
    <s v="jose-javier.martinez@unirioja.es"/>
    <n v="1.7"/>
    <n v="1.7"/>
    <n v="506"/>
    <s v="PROFESOR TITULAR DE ESCUELA UNIVERSITARI"/>
    <s v="01A"/>
    <s v="TIEMPO COMPLETO AMPLIADO"/>
    <s v="2012-09-01 00:00:00.0"/>
    <s v="null"/>
    <s v="DF31833"/>
    <s v="TITULAR DE ESCUELAS UNIVERSITARIAS"/>
    <s v="R109"/>
    <x v="9"/>
    <n v="785"/>
    <s v="TECNOLOGÍA ELECTRÓNICA"/>
  </r>
  <r>
    <x v="18"/>
    <x v="5"/>
    <n v="658"/>
    <s v="658L"/>
    <s v="GRUPO-A1"/>
    <n v="16537707"/>
    <s v="Tecnología electrónica y control"/>
    <s v="GL"/>
    <s v="GRUPO DE LABORATORIO"/>
    <s v="658L"/>
    <s v="GL de Tecnología electrónica y control"/>
    <s v="GRUPO-A1"/>
    <s v="GL de Tecnología electrónica y control"/>
    <s v="1S"/>
    <n v="16537707"/>
    <s v="MARTÍNEZ"/>
    <s v="SANTOLAYA"/>
    <s v="JOSÉ JAVIER"/>
    <s v="jjmartin"/>
    <s v="jose-javier.martinez@unirioja.es"/>
    <n v="2.8"/>
    <n v="2.8"/>
    <n v="506"/>
    <s v="PROFESOR TITULAR DE ESCUELA UNIVERSITARI"/>
    <s v="01A"/>
    <s v="TIEMPO COMPLETO AMPLIADO"/>
    <s v="2012-09-01 00:00:00.0"/>
    <s v="null"/>
    <s v="DF31833"/>
    <s v="TITULAR DE ESCUELAS UNIVERSITARIAS"/>
    <s v="R109"/>
    <x v="9"/>
    <n v="785"/>
    <s v="TECNOLOGÍA ELECTRÓNICA"/>
  </r>
  <r>
    <x v="2"/>
    <x v="1"/>
    <n v="659"/>
    <s v="659G"/>
    <s v="GRUPO-A"/>
    <n v="16515910"/>
    <s v="Auditoría socio-laboral"/>
    <s v="GG"/>
    <s v="GRUPO GRANDE"/>
    <s v="659G"/>
    <s v="GG de Auditoría sociol-laboral"/>
    <s v="GRUPO-A"/>
    <s v="GG de Auditoría sociol-laboral"/>
    <s v="2S"/>
    <n v="16515910"/>
    <s v="LÁZARO"/>
    <s v="RUIZ"/>
    <s v="VICENTE"/>
    <s v="vilazaro"/>
    <s v="vicente.lazaro@unirioja.es"/>
    <n v="4.5"/>
    <n v="4.5"/>
    <s v="A-0538"/>
    <s v="TITULAR"/>
    <s v="C01"/>
    <s v="TIEMPO COMPLETO"/>
    <s v="2011-01-01 00:00:00.0"/>
    <s v="null"/>
    <s v="PI100795"/>
    <s v="TITULAR DOCTOR"/>
    <s v="R115"/>
    <x v="2"/>
    <n v="740"/>
    <s v="PSICOLOGÍA SOCIAL"/>
  </r>
  <r>
    <x v="2"/>
    <x v="1"/>
    <n v="659"/>
    <s v="659R"/>
    <s v="GRUPO-A1"/>
    <n v="16515910"/>
    <s v="Auditoría socio-laboral"/>
    <s v="GR"/>
    <s v="GRUPO REDUCIDO"/>
    <s v="659R"/>
    <s v="GR de Auditoría sociol-laboral"/>
    <s v="GRUPO-A1"/>
    <s v="GR de Auditoría sociol-laboral"/>
    <s v="2S"/>
    <n v="16515910"/>
    <s v="LÁZARO"/>
    <s v="RUIZ"/>
    <s v="VICENTE"/>
    <s v="vilazaro"/>
    <s v="vicente.lazaro@unirioja.es"/>
    <n v="1.5"/>
    <n v="1.5"/>
    <s v="A-0538"/>
    <s v="TITULAR"/>
    <s v="C01"/>
    <s v="TIEMPO COMPLETO"/>
    <s v="2011-01-01 00:00:00.0"/>
    <s v="null"/>
    <s v="PI100795"/>
    <s v="TITULAR DOCTOR"/>
    <s v="R115"/>
    <x v="2"/>
    <n v="740"/>
    <s v="PSICOLOGÍA SOCIAL"/>
  </r>
  <r>
    <x v="2"/>
    <x v="1"/>
    <n v="660"/>
    <s v="660G"/>
    <s v="GRUPO-A"/>
    <n v="72781400"/>
    <s v="Derecho colectivo del trabajo"/>
    <s v="GG"/>
    <s v="GRUPO GRANDE"/>
    <s v="660G"/>
    <s v="GG de Derecho colectivo del trabajo"/>
    <s v="GRUPO-A"/>
    <s v="GG de Derecho colectivo del trabajo"/>
    <s v="2S"/>
    <n v="72781400"/>
    <s v="MORCILLO"/>
    <s v="GARCÍA"/>
    <s v="JUAN CARLOS"/>
    <s v="jumorcil"/>
    <s v="juan-carlos.morcillo@unirioja.es"/>
    <n v="4.5"/>
    <n v="4.5"/>
    <s v="A-0539"/>
    <s v="TITULAR"/>
    <s v="P06"/>
    <s v="TIEMPO PARCIAL (6+6 HORAS)"/>
    <s v="2011-01-01 00:00:00.0"/>
    <s v="null"/>
    <s v="PI100799"/>
    <s v="AGREGADO"/>
    <s v="R103"/>
    <x v="1"/>
    <n v="140"/>
    <s v="DERECHO DEL TRABAJO Y DE LA SEGURIDAD SOCIAL"/>
  </r>
  <r>
    <x v="2"/>
    <x v="1"/>
    <n v="660"/>
    <s v="660R"/>
    <s v="GRUPO-A1"/>
    <n v="72781400"/>
    <s v="Derecho colectivo del trabajo"/>
    <s v="GR"/>
    <s v="GRUPO REDUCIDO"/>
    <s v="660R"/>
    <s v="GR de Derecho colectivo del trabajo"/>
    <s v="GRUPO-A1"/>
    <s v="GR de Derecho colectivo del trabajo"/>
    <s v="2S"/>
    <n v="72781400"/>
    <s v="MORCILLO"/>
    <s v="GARCÍA"/>
    <s v="JUAN CARLOS"/>
    <s v="jumorcil"/>
    <s v="juan-carlos.morcillo@unirioja.es"/>
    <n v="1.5"/>
    <n v="1.5"/>
    <s v="A-0539"/>
    <s v="TITULAR"/>
    <s v="P06"/>
    <s v="TIEMPO PARCIAL (6+6 HORAS)"/>
    <s v="2011-01-01 00:00:00.0"/>
    <s v="null"/>
    <s v="PI100799"/>
    <s v="AGREGADO"/>
    <s v="R103"/>
    <x v="1"/>
    <n v="140"/>
    <s v="DERECHO DEL TRABAJO Y DE LA SEGURIDAD SOCIAL"/>
  </r>
  <r>
    <x v="2"/>
    <x v="1"/>
    <n v="661"/>
    <s v="661G"/>
    <s v="GRUPO-A"/>
    <n v="16542669"/>
    <s v="Derecho individual del trabajo"/>
    <s v="GG"/>
    <s v="GRUPO GRANDE"/>
    <s v="661G"/>
    <s v="GG de Derecho individual del trabajo"/>
    <s v="GRUPO-A"/>
    <s v="GG de Derecho individual del trabajo"/>
    <s v="1S"/>
    <n v="16542669"/>
    <s v="ARRUGA"/>
    <s v="SEGURA"/>
    <s v="MARÍA CONCEPCIÓN"/>
    <s v="m-arruga"/>
    <s v="maria-concepcion.arruga@unirioja.es"/>
    <n v="4.5"/>
    <n v="4.5"/>
    <s v="A-0537"/>
    <s v="TITULAR"/>
    <s v="C01"/>
    <s v="TIEMPO COMPLETO"/>
    <s v="2011-01-01 00:00:00.0"/>
    <s v="null"/>
    <s v="PI100875"/>
    <s v="TITULAR"/>
    <s v="R103"/>
    <x v="1"/>
    <n v="140"/>
    <s v="DERECHO DEL TRABAJO Y DE LA SEGURIDAD SOCIAL"/>
  </r>
  <r>
    <x v="2"/>
    <x v="1"/>
    <n v="661"/>
    <s v="661R"/>
    <s v="GRUPO-A1"/>
    <n v="16542669"/>
    <s v="Derecho individual del trabajo"/>
    <s v="GR"/>
    <s v="GRUPO REDUCIDO"/>
    <s v="661R"/>
    <s v="GR de Derecho individual del trabajo"/>
    <s v="GRUPO-A1"/>
    <s v="GR de Derecho individual del trabajo"/>
    <s v="1S"/>
    <n v="16542669"/>
    <s v="ARRUGA"/>
    <s v="SEGURA"/>
    <s v="MARÍA CONCEPCIÓN"/>
    <s v="m-arruga"/>
    <s v="maria-concepcion.arruga@unirioja.es"/>
    <n v="1.5"/>
    <n v="1.5"/>
    <s v="A-0537"/>
    <s v="TITULAR"/>
    <s v="C01"/>
    <s v="TIEMPO COMPLETO"/>
    <s v="2011-01-01 00:00:00.0"/>
    <s v="null"/>
    <s v="PI100875"/>
    <s v="TITULAR"/>
    <s v="R103"/>
    <x v="1"/>
    <n v="140"/>
    <s v="DERECHO DEL TRABAJO Y DE LA SEGURIDAD SOCIAL"/>
  </r>
  <r>
    <x v="2"/>
    <x v="1"/>
    <n v="662"/>
    <s v="662G"/>
    <s v="GRUPO-A"/>
    <n v="16533310"/>
    <s v="Economía del trabajo"/>
    <s v="GG"/>
    <s v="GRUPO GRANDE"/>
    <s v="662G"/>
    <s v="GG de Economía del trabajo"/>
    <s v="GRUPO-A"/>
    <s v="GG de Economía del trabajo"/>
    <s v="1S"/>
    <n v="16533310"/>
    <s v="DE TORRE"/>
    <s v="RESA"/>
    <s v="MARÍA JESÚS"/>
    <s v="marirede"/>
    <s v="chechu.detorre@unirioja.es"/>
    <n v="0"/>
    <n v="0"/>
    <n v="506"/>
    <s v="PROFESOR TITULAR DE ESCUELA UNIVERSITARI"/>
    <s v="01A"/>
    <s v="TIEMPO COMPLETO AMPLIADO"/>
    <s v="2012-09-01 00:00:00.0"/>
    <s v="null"/>
    <s v="DF31239"/>
    <s v="TITULAR DE ESCUELAS UNIVERSITARIAS"/>
    <s v="R104"/>
    <x v="0"/>
    <n v="415"/>
    <s v="FUNDAMENTOS DEL ANÁLISIS ECONÓMICO"/>
  </r>
  <r>
    <x v="2"/>
    <x v="1"/>
    <n v="662"/>
    <s v="662G"/>
    <s v="GRUPO-A"/>
    <n v="73003437"/>
    <s v="Economía del trabajo"/>
    <s v="GG"/>
    <s v="GRUPO GRANDE"/>
    <s v="662G"/>
    <s v="GG de Economía del trabajo"/>
    <s v="GRUPO-A"/>
    <s v="GG de Economía del trabajo"/>
    <s v="1S"/>
    <n v="73003437"/>
    <s v="LANGARITA"/>
    <s v="TEJERO"/>
    <s v="RAQUEL"/>
    <s v="ralangar"/>
    <s v="raquel.langarita@unirioja.es"/>
    <n v="4.5"/>
    <n v="4.5"/>
    <n v="536"/>
    <s v="PROFESOR INTERINO"/>
    <s v="C01"/>
    <s v="TIEMPO COMPLETO"/>
    <s v="2018-09-17 00:00:00.0"/>
    <s v="null"/>
    <s v="PI101357"/>
    <s v="PROFESOR CONTRATADO INTERINO"/>
    <s v="R104"/>
    <x v="0"/>
    <n v="415"/>
    <s v="FUNDAMENTOS DEL ANÁLISIS ECONÓMICO"/>
  </r>
  <r>
    <x v="2"/>
    <x v="1"/>
    <n v="662"/>
    <s v="662R"/>
    <s v="GRUPO-A1"/>
    <n v="73003437"/>
    <s v="Economía del trabajo"/>
    <s v="GR"/>
    <s v="GRUPO REDUCIDO"/>
    <s v="662R"/>
    <s v="GR de Economía del trabajo"/>
    <s v="GRUPO-A1"/>
    <s v="GR de Economía del trabajo"/>
    <s v="1S"/>
    <n v="73003437"/>
    <s v="LANGARITA"/>
    <s v="TEJERO"/>
    <s v="RAQUEL"/>
    <s v="ralangar"/>
    <s v="raquel.langarita@unirioja.es"/>
    <n v="1.5"/>
    <n v="1.5"/>
    <n v="536"/>
    <s v="PROFESOR INTERINO"/>
    <s v="C01"/>
    <s v="TIEMPO COMPLETO"/>
    <s v="2018-09-17 00:00:00.0"/>
    <s v="null"/>
    <s v="PI101357"/>
    <s v="PROFESOR CONTRATADO INTERINO"/>
    <s v="R104"/>
    <x v="0"/>
    <n v="415"/>
    <s v="FUNDAMENTOS DEL ANÁLISIS ECONÓMICO"/>
  </r>
  <r>
    <x v="2"/>
    <x v="1"/>
    <n v="663"/>
    <s v="663G"/>
    <s v="GRUPO-A"/>
    <n v="72781400"/>
    <s v="Marco normativo de la Seguridad Social"/>
    <s v="GG"/>
    <s v="GRUPO GRANDE"/>
    <s v="663G"/>
    <s v="GG de Marco normativo de la seguridad social"/>
    <s v="GRUPO-A"/>
    <s v="GG de Marco normativo de la seguridad social"/>
    <s v="2S"/>
    <n v="72781400"/>
    <s v="MORCILLO"/>
    <s v="GARCÍA"/>
    <s v="JUAN CARLOS"/>
    <s v="jumorcil"/>
    <s v="juan-carlos.morcillo@unirioja.es"/>
    <n v="4.5"/>
    <n v="4.5"/>
    <s v="A-0539"/>
    <s v="TITULAR"/>
    <s v="P06"/>
    <s v="TIEMPO PARCIAL (6+6 HORAS)"/>
    <s v="2011-01-01 00:00:00.0"/>
    <s v="null"/>
    <s v="PI100799"/>
    <s v="AGREGADO"/>
    <s v="R103"/>
    <x v="1"/>
    <n v="140"/>
    <s v="DERECHO DEL TRABAJO Y DE LA SEGURIDAD SOCIAL"/>
  </r>
  <r>
    <x v="2"/>
    <x v="1"/>
    <n v="663"/>
    <s v="663R"/>
    <s v="GRUPO-A1"/>
    <n v="16542669"/>
    <s v="Marco normativo de la Seguridad Social"/>
    <s v="GR"/>
    <s v="GRUPO REDUCIDO"/>
    <s v="663R"/>
    <s v="GR de Marco normativo de la seguridad social"/>
    <s v="GRUPO-A1"/>
    <s v="GR de Marco normativo de la seguridad social"/>
    <s v="2S"/>
    <n v="16542669"/>
    <s v="ARRUGA"/>
    <s v="SEGURA"/>
    <s v="MARÍA CONCEPCIÓN"/>
    <s v="m-arruga"/>
    <s v="maria-concepcion.arruga@unirioja.es"/>
    <n v="0.5"/>
    <n v="0.5"/>
    <s v="A-0537"/>
    <s v="TITULAR"/>
    <s v="C01"/>
    <s v="TIEMPO COMPLETO"/>
    <s v="2011-01-01 00:00:00.0"/>
    <s v="null"/>
    <s v="PI100875"/>
    <s v="TITULAR"/>
    <s v="R103"/>
    <x v="1"/>
    <n v="140"/>
    <s v="DERECHO DEL TRABAJO Y DE LA SEGURIDAD SOCIAL"/>
  </r>
  <r>
    <x v="2"/>
    <x v="1"/>
    <n v="663"/>
    <s v="663R"/>
    <s v="GRUPO-A1"/>
    <n v="16563493"/>
    <s v="Marco normativo de la Seguridad Social"/>
    <s v="GR"/>
    <s v="GRUPO REDUCIDO"/>
    <s v="663R"/>
    <s v="GR de Marco normativo de la seguridad social"/>
    <s v="GRUPO-A1"/>
    <s v="GR de Marco normativo de la seguridad social"/>
    <s v="2S"/>
    <n v="16563493"/>
    <s v="SESMA"/>
    <s v="BASTIDA"/>
    <s v="BEGOÑA"/>
    <s v="bsesma"/>
    <s v="begona.sesma@unirioja.es"/>
    <n v="0.5"/>
    <n v="0.5"/>
    <n v="534"/>
    <s v="CONTRATADO DOCTOR -TIPO 1"/>
    <s v="C01"/>
    <s v="TIEMPO COMPLETO"/>
    <s v="2008-09-19 00:00:00.0"/>
    <s v="null"/>
    <s v="LD100628"/>
    <s v="PROFESOR CONTRATADO DOCTOR -TIPO 1"/>
    <s v="R103"/>
    <x v="1"/>
    <n v="140"/>
    <s v="DERECHO DEL TRABAJO Y DE LA SEGURIDAD SOCIAL"/>
  </r>
  <r>
    <x v="2"/>
    <x v="1"/>
    <n v="663"/>
    <s v="663R"/>
    <s v="GRUPO-A1"/>
    <n v="72781400"/>
    <s v="Marco normativo de la Seguridad Social"/>
    <s v="GR"/>
    <s v="GRUPO REDUCIDO"/>
    <s v="663R"/>
    <s v="GR de Marco normativo de la seguridad social"/>
    <s v="GRUPO-A1"/>
    <s v="GR de Marco normativo de la seguridad social"/>
    <s v="2S"/>
    <n v="72781400"/>
    <s v="MORCILLO"/>
    <s v="GARCÍA"/>
    <s v="JUAN CARLOS"/>
    <s v="jumorcil"/>
    <s v="juan-carlos.morcillo@unirioja.es"/>
    <n v="0.5"/>
    <n v="0.5"/>
    <s v="A-0539"/>
    <s v="TITULAR"/>
    <s v="P06"/>
    <s v="TIEMPO PARCIAL (6+6 HORAS)"/>
    <s v="2011-01-01 00:00:00.0"/>
    <s v="null"/>
    <s v="PI100799"/>
    <s v="AGREGADO"/>
    <s v="R103"/>
    <x v="1"/>
    <n v="140"/>
    <s v="DERECHO DEL TRABAJO Y DE LA SEGURIDAD SOCIAL"/>
  </r>
  <r>
    <x v="2"/>
    <x v="1"/>
    <n v="664"/>
    <s v="664G"/>
    <s v="GRUPO-A"/>
    <n v="16501828"/>
    <s v="Sistema de relaciones laborales y población"/>
    <s v="GG"/>
    <s v="GRUPO GRANDE"/>
    <s v="664G"/>
    <s v="GG de Sistema de relaciones laborales y población"/>
    <s v="GRUPO-A"/>
    <s v="GG de Sistema de relaciones laborales y población"/>
    <s v="2S"/>
    <n v="16501828"/>
    <s v="GIRÓ"/>
    <s v="MIRANDA"/>
    <s v="JOAQUÍN"/>
    <s v="jogiro"/>
    <s v="joaquin.giro@unirioja.es"/>
    <n v="4.5"/>
    <n v="4.5"/>
    <n v="504"/>
    <s v="PROFESOR TITULAR UNIVERSIDAD"/>
    <s v="C01"/>
    <s v="TIEMPO COMPLETO"/>
    <s v="2015-09-15 00:00:00.0"/>
    <s v="null"/>
    <s v="DF100184"/>
    <s v="PROFESOR TITULAR UNIVERSIDAD"/>
    <s v="R114"/>
    <x v="3"/>
    <n v="775"/>
    <s v="SOCIOLOGÍA"/>
  </r>
  <r>
    <x v="2"/>
    <x v="1"/>
    <n v="664"/>
    <s v="664G"/>
    <s v="GRUPO-A"/>
    <n v="16545002"/>
    <s v="Sistema de relaciones laborales y población"/>
    <s v="GG"/>
    <s v="GRUPO GRANDE"/>
    <s v="664G"/>
    <s v="GG de Sistema de relaciones laborales y población"/>
    <s v="GRUPO-A"/>
    <s v="GG de Sistema de relaciones laborales y población"/>
    <s v="2S"/>
    <n v="16545002"/>
    <s v="SABATER"/>
    <s v="FERNÁNDEZ"/>
    <s v="Mª CARMEN"/>
    <s v="mcsabaf"/>
    <s v="carmen.sabater@unirioja.es"/>
    <n v="0"/>
    <n v="0"/>
    <n v="536"/>
    <s v="PROFESOR INTERINO"/>
    <s v="C01"/>
    <s v="TIEMPO COMPLETO"/>
    <s v="2013-09-16 00:00:00.0"/>
    <s v="null"/>
    <s v="PI100925"/>
    <s v="PROFESOR CONTRATADO INTERINO"/>
    <s v="R114"/>
    <x v="3"/>
    <n v="775"/>
    <s v="SOCIOLOGÍA"/>
  </r>
  <r>
    <x v="2"/>
    <x v="1"/>
    <n v="664"/>
    <s v="664R"/>
    <s v="GRUPO-A1"/>
    <n v="16501828"/>
    <s v="Sistema de relaciones laborales y población"/>
    <s v="GR"/>
    <s v="GRUPO REDUCIDO"/>
    <s v="664R"/>
    <s v="GR de Sistema de relaciones laborales y población"/>
    <s v="GRUPO-A1"/>
    <s v="GR de Sistema de relaciones laborales y población"/>
    <s v="2S"/>
    <n v="16501828"/>
    <s v="GIRÓ"/>
    <s v="MIRANDA"/>
    <s v="JOAQUÍN"/>
    <s v="jogiro"/>
    <s v="joaquin.giro@unirioja.es"/>
    <n v="1.5"/>
    <n v="1.5"/>
    <n v="504"/>
    <s v="PROFESOR TITULAR UNIVERSIDAD"/>
    <s v="C01"/>
    <s v="TIEMPO COMPLETO"/>
    <s v="2015-09-15 00:00:00.0"/>
    <s v="null"/>
    <s v="DF100184"/>
    <s v="PROFESOR TITULAR UNIVERSIDAD"/>
    <s v="R114"/>
    <x v="3"/>
    <n v="775"/>
    <s v="SOCIOLOGÍA"/>
  </r>
  <r>
    <x v="2"/>
    <x v="1"/>
    <n v="665"/>
    <s v="665G"/>
    <s v="GRUPO-A"/>
    <n v="72786271"/>
    <s v="Teoría y técnicas de negociación"/>
    <s v="GG"/>
    <s v="GRUPO GRANDE"/>
    <s v="665G"/>
    <s v="GG de Teoría y técnicas de negociación"/>
    <s v="GRUPO-A"/>
    <s v="GG de Teoría y técnicas de negociación"/>
    <s v="1S"/>
    <n v="72786271"/>
    <s v="MONTAÑÉS"/>
    <s v="MURO"/>
    <s v="MARÍA PILAR"/>
    <s v="mamontan"/>
    <s v="maria-pilar.montanes@unirioja.es"/>
    <n v="4.5"/>
    <n v="4.5"/>
    <n v="536"/>
    <s v="PROFESOR INTERINO"/>
    <s v="C01"/>
    <s v="TIEMPO COMPLETO"/>
    <s v="2012-09-01 00:00:00.0"/>
    <s v="null"/>
    <s v="PI100845"/>
    <s v="PROFESOR CONTRATADO INTERINO"/>
    <s v="R115"/>
    <x v="2"/>
    <n v="740"/>
    <s v="PSICOLOGÍA SOCIAL"/>
  </r>
  <r>
    <x v="2"/>
    <x v="1"/>
    <n v="665"/>
    <s v="665R"/>
    <s v="GRUPO-A1"/>
    <n v="72786271"/>
    <s v="Teoría y técnicas de negociación"/>
    <s v="GR"/>
    <s v="GRUPO REDUCIDO"/>
    <s v="665R"/>
    <s v="GR de Teoría y técnicas de negociación"/>
    <s v="GRUPO-A1"/>
    <s v="GR de Teoría y técnicas de negociación"/>
    <s v="1S"/>
    <n v="72786271"/>
    <s v="MONTAÑÉS"/>
    <s v="MURO"/>
    <s v="MARÍA PILAR"/>
    <s v="mamontan"/>
    <s v="maria-pilar.montanes@unirioja.es"/>
    <n v="1.5"/>
    <n v="1.5"/>
    <n v="536"/>
    <s v="PROFESOR INTERINO"/>
    <s v="C01"/>
    <s v="TIEMPO COMPLETO"/>
    <s v="2012-09-01 00:00:00.0"/>
    <s v="null"/>
    <s v="PI100845"/>
    <s v="PROFESOR CONTRATADO INTERINO"/>
    <s v="R115"/>
    <x v="2"/>
    <n v="740"/>
    <s v="PSICOLOGÍA SOCIAL"/>
  </r>
  <r>
    <x v="2"/>
    <x v="1"/>
    <n v="666"/>
    <s v="666G"/>
    <s v="GRUPO-A"/>
    <n v="16542669"/>
    <s v="Derecho procesal laboral"/>
    <s v="GG"/>
    <s v="GRUPO GRANDE"/>
    <s v="666G"/>
    <s v="GG de Derecho procesal laboral"/>
    <s v="GRUPO-A"/>
    <s v="GG de Derecho procesal laboral"/>
    <s v="1S"/>
    <n v="16542669"/>
    <s v="ARRUGA"/>
    <s v="SEGURA"/>
    <s v="MARÍA CONCEPCIÓN"/>
    <s v="m-arruga"/>
    <s v="maria-concepcion.arruga@unirioja.es"/>
    <n v="4"/>
    <n v="4"/>
    <s v="A-0537"/>
    <s v="TITULAR"/>
    <s v="C01"/>
    <s v="TIEMPO COMPLETO"/>
    <s v="2011-01-01 00:00:00.0"/>
    <s v="null"/>
    <s v="PI100875"/>
    <s v="TITULAR"/>
    <s v="R103"/>
    <x v="1"/>
    <n v="140"/>
    <s v="DERECHO DEL TRABAJO Y DE LA SEGURIDAD SOCIAL"/>
  </r>
  <r>
    <x v="2"/>
    <x v="1"/>
    <n v="666"/>
    <s v="666G"/>
    <s v="GRUPO-A"/>
    <n v="72781400"/>
    <s v="Derecho procesal laboral"/>
    <s v="GG"/>
    <s v="GRUPO GRANDE"/>
    <s v="666G"/>
    <s v="GG de Derecho procesal laboral"/>
    <s v="GRUPO-A"/>
    <s v="GG de Derecho procesal laboral"/>
    <s v="1S"/>
    <n v="72781400"/>
    <s v="MORCILLO"/>
    <s v="GARCÍA"/>
    <s v="JUAN CARLOS"/>
    <s v="jumorcil"/>
    <s v="juan-carlos.morcillo@unirioja.es"/>
    <n v="0.5"/>
    <n v="0.5"/>
    <s v="A-0539"/>
    <s v="TITULAR"/>
    <s v="P06"/>
    <s v="TIEMPO PARCIAL (6+6 HORAS)"/>
    <s v="2011-01-01 00:00:00.0"/>
    <s v="null"/>
    <s v="PI100799"/>
    <s v="AGREGADO"/>
    <s v="R103"/>
    <x v="1"/>
    <n v="140"/>
    <s v="DERECHO DEL TRABAJO Y DE LA SEGURIDAD SOCIAL"/>
  </r>
  <r>
    <x v="2"/>
    <x v="1"/>
    <n v="666"/>
    <s v="666R"/>
    <s v="GRUPO-A1"/>
    <n v="16542669"/>
    <s v="Derecho procesal laboral"/>
    <s v="GR"/>
    <s v="GRUPO REDUCIDO"/>
    <s v="666R"/>
    <s v="GR de Derecho procesal laboral"/>
    <s v="GRUPO-A1"/>
    <s v="GR de Derecho procesal laboral"/>
    <s v="1S"/>
    <n v="16542669"/>
    <s v="ARRUGA"/>
    <s v="SEGURA"/>
    <s v="MARÍA CONCEPCIÓN"/>
    <s v="m-arruga"/>
    <s v="maria-concepcion.arruga@unirioja.es"/>
    <n v="1.5"/>
    <n v="1.5"/>
    <s v="A-0537"/>
    <s v="TITULAR"/>
    <s v="C01"/>
    <s v="TIEMPO COMPLETO"/>
    <s v="2011-01-01 00:00:00.0"/>
    <s v="null"/>
    <s v="PI100875"/>
    <s v="TITULAR"/>
    <s v="R103"/>
    <x v="1"/>
    <n v="140"/>
    <s v="DERECHO DEL TRABAJO Y DE LA SEGURIDAD SOCIAL"/>
  </r>
  <r>
    <x v="2"/>
    <x v="1"/>
    <n v="667"/>
    <s v="667G"/>
    <s v="GRUPO-A"/>
    <n v="16562995"/>
    <s v="Derecho sindical"/>
    <s v="GG"/>
    <s v="GRUPO GRANDE"/>
    <s v="667G"/>
    <s v="GG de Derecho sindical"/>
    <s v="GRUPO-A"/>
    <s v="GG de Derecho sindical"/>
    <s v="1S"/>
    <n v="16562995"/>
    <s v="SOMALO"/>
    <s v="SAN JUAN"/>
    <s v="MARÍA"/>
    <s v="masomalo"/>
    <s v="maria.somalo@unirioja.es"/>
    <n v="4.5"/>
    <n v="4.5"/>
    <n v="536"/>
    <s v="PROFESOR INTERINO"/>
    <s v="P03"/>
    <s v="TIEMPO PARCIAL (3+3 HORAS)"/>
    <s v="2019-03-09 00:00:00.0"/>
    <s v="null"/>
    <s v="PI101019"/>
    <s v="PROFESOR CONTRATADO INTERINO"/>
    <s v="R103"/>
    <x v="1"/>
    <n v="140"/>
    <s v="DERECHO DEL TRABAJO Y DE LA SEGURIDAD SOCIAL"/>
  </r>
  <r>
    <x v="2"/>
    <x v="1"/>
    <n v="667"/>
    <s v="667R"/>
    <s v="GRUPO-A1"/>
    <n v="16562995"/>
    <s v="Derecho sindical"/>
    <s v="GR"/>
    <s v="GRUPO REDUCIDO"/>
    <s v="667R"/>
    <s v="GR de Derecho sindical"/>
    <s v="GRUPO-A1"/>
    <s v="GR de Derecho sindical"/>
    <s v="1S"/>
    <n v="16562995"/>
    <s v="SOMALO"/>
    <s v="SAN JUAN"/>
    <s v="MARÍA"/>
    <s v="masomalo"/>
    <s v="maria.somalo@unirioja.es"/>
    <n v="1.5"/>
    <n v="1.5"/>
    <n v="536"/>
    <s v="PROFESOR INTERINO"/>
    <s v="P03"/>
    <s v="TIEMPO PARCIAL (3+3 HORAS)"/>
    <s v="2019-03-09 00:00:00.0"/>
    <s v="null"/>
    <s v="PI101019"/>
    <s v="PROFESOR CONTRATADO INTERINO"/>
    <s v="R103"/>
    <x v="1"/>
    <n v="140"/>
    <s v="DERECHO DEL TRABAJO Y DE LA SEGURIDAD SOCIAL"/>
  </r>
  <r>
    <x v="2"/>
    <x v="1"/>
    <n v="668"/>
    <s v="668G"/>
    <s v="GRUPO-A"/>
    <n v="72823017"/>
    <s v="Diversidad en el entorno laboral y en el empleo"/>
    <s v="GG"/>
    <s v="GRUPO GRANDE"/>
    <s v="668G"/>
    <s v="GG de Diversidad en el entorno laboral y en el empleo"/>
    <s v="GRUPO-A"/>
    <s v="GG de Diversidad en el entorno laboral y en el empleo"/>
    <s v="1S"/>
    <n v="72823017"/>
    <s v="BOGINO"/>
    <s v="LARRAMBEBERE"/>
    <s v="MARÍA VICTORIA"/>
    <s v="mabogino"/>
    <s v="maria-victoria.bogino@unirioja.es"/>
    <n v="4.5"/>
    <n v="4.5"/>
    <n v="536"/>
    <s v="PROFESOR INTERINO"/>
    <s v="P06"/>
    <s v="TIEMPO PARCIAL (6+6 HORAS)"/>
    <s v="2018-09-18 00:00:00.0"/>
    <s v="null"/>
    <s v="PI101392"/>
    <s v="PROFESOR CONTRATADO INTERINO"/>
    <s v="R114"/>
    <x v="3"/>
    <n v="775"/>
    <s v="SOCIOLOGÍA"/>
  </r>
  <r>
    <x v="2"/>
    <x v="1"/>
    <n v="668"/>
    <s v="668R"/>
    <s v="GRUPO-A1"/>
    <n v="16501828"/>
    <s v="Diversidad en el entorno laboral y en el empleo"/>
    <s v="GR"/>
    <s v="GRUPO REDUCIDO"/>
    <s v="668R"/>
    <s v="GR de Diversidad en el entorno laboral y en el empleo"/>
    <s v="GRUPO-A1"/>
    <s v="GR de Diversidad en el entorno laboral y en el empleo"/>
    <s v="1S"/>
    <n v="16501828"/>
    <s v="GIRÓ"/>
    <s v="MIRANDA"/>
    <s v="JOAQUÍN"/>
    <s v="jogiro"/>
    <s v="joaquin.giro@unirioja.es"/>
    <n v="1.5"/>
    <n v="1.5"/>
    <n v="504"/>
    <s v="PROFESOR TITULAR UNIVERSIDAD"/>
    <s v="C01"/>
    <s v="TIEMPO COMPLETO"/>
    <s v="2015-09-15 00:00:00.0"/>
    <s v="null"/>
    <s v="DF100184"/>
    <s v="PROFESOR TITULAR UNIVERSIDAD"/>
    <s v="R114"/>
    <x v="3"/>
    <n v="775"/>
    <s v="SOCIOLOGÍA"/>
  </r>
  <r>
    <x v="2"/>
    <x v="1"/>
    <n v="669"/>
    <s v="669G"/>
    <s v="GRUPO-A"/>
    <n v="16015792"/>
    <s v="Gestión de la formación y el desarrollo"/>
    <s v="GG"/>
    <s v="GRUPO GRANDE"/>
    <s v="669G"/>
    <s v="GG de Gestión de la formación y el desarrollo"/>
    <s v="GRUPO-A"/>
    <s v="GG de Gestión de la formación y el desarrollo"/>
    <s v="2S"/>
    <n v="16015792"/>
    <s v="GIL"/>
    <s v="LÓPEZ"/>
    <s v="ALFONSO JESÚS"/>
    <s v="algil"/>
    <s v="alfonso.gil@unirioja.es"/>
    <n v="4.5"/>
    <n v="4.5"/>
    <n v="536"/>
    <s v="PROFESOR INTERINO"/>
    <s v="C01"/>
    <s v="TIEMPO COMPLETO"/>
    <s v="2017-09-15 00:00:00.0"/>
    <s v="null"/>
    <s v="PI101241"/>
    <s v="PROFESOR CONTRATADO INTERINO"/>
    <s v="R104"/>
    <x v="0"/>
    <n v="650"/>
    <s v="ORGANIZACIÓN DE EMPRESAS"/>
  </r>
  <r>
    <x v="2"/>
    <x v="1"/>
    <n v="669"/>
    <s v="669R"/>
    <s v="GRUPO-A1"/>
    <n v="16015792"/>
    <s v="Gestión de la formación y el desarrollo"/>
    <s v="GR"/>
    <s v="GRUPO REDUCIDO"/>
    <s v="669R"/>
    <s v="GR de Gestión de la formación y el desarrollo"/>
    <s v="GRUPO-A1"/>
    <s v="GR de Gestión de la formación y el desarrollo"/>
    <s v="2S"/>
    <n v="16015792"/>
    <s v="GIL"/>
    <s v="LÓPEZ"/>
    <s v="ALFONSO JESÚS"/>
    <s v="algil"/>
    <s v="alfonso.gil@unirioja.es"/>
    <n v="1.5"/>
    <n v="1.5"/>
    <n v="536"/>
    <s v="PROFESOR INTERINO"/>
    <s v="C01"/>
    <s v="TIEMPO COMPLETO"/>
    <s v="2017-09-15 00:00:00.0"/>
    <s v="null"/>
    <s v="PI101241"/>
    <s v="PROFESOR CONTRATADO INTERINO"/>
    <s v="R104"/>
    <x v="0"/>
    <n v="650"/>
    <s v="ORGANIZACIÓN DE EMPRESAS"/>
  </r>
  <r>
    <x v="2"/>
    <x v="1"/>
    <n v="670"/>
    <s v="670G"/>
    <s v="GRUPO-A"/>
    <n v="16517184"/>
    <s v="Gestión de responsabilidad social corporativa"/>
    <s v="GG"/>
    <s v="GRUPO GRANDE"/>
    <s v="670G"/>
    <s v="GG de Gestión de responsabilidad social corporativa"/>
    <s v="GRUPO-A"/>
    <s v="GG de Gestión de responsabilidad social corporativa"/>
    <s v="1S"/>
    <n v="16517184"/>
    <s v="JUÁREZ"/>
    <s v="CASTELLÓ"/>
    <s v="CARMELO ARTURO"/>
    <s v="cajuarez"/>
    <s v="carmelo.juarez@unirioja.es"/>
    <n v="4.5"/>
    <n v="4.5"/>
    <n v="504"/>
    <s v="PROFESOR TITULAR UNIVERSIDAD"/>
    <s v="C01"/>
    <s v="TIEMPO COMPLETO"/>
    <s v="2013-09-13 00:00:00.0"/>
    <s v="null"/>
    <s v="DF31303"/>
    <s v="TITULAR DE UNIVERSIDAD"/>
    <s v="R104"/>
    <x v="0"/>
    <n v="650"/>
    <s v="ORGANIZACIÓN DE EMPRESAS"/>
  </r>
  <r>
    <x v="2"/>
    <x v="1"/>
    <n v="670"/>
    <s v="670R"/>
    <s v="GRUPO-A1"/>
    <n v="16517184"/>
    <s v="Gestión de responsabilidad social corporativa"/>
    <s v="GR"/>
    <s v="GRUPO REDUCIDO"/>
    <s v="670R"/>
    <s v="GR de Gestión de responsabilidad social corporativa"/>
    <s v="GRUPO-A1"/>
    <s v="GR de Gestión de responsabilidad social corporativa"/>
    <s v="1S"/>
    <n v="16517184"/>
    <s v="JUÁREZ"/>
    <s v="CASTELLÓ"/>
    <s v="CARMELO ARTURO"/>
    <s v="cajuarez"/>
    <s v="carmelo.juarez@unirioja.es"/>
    <n v="1.5"/>
    <n v="1.5"/>
    <n v="504"/>
    <s v="PROFESOR TITULAR UNIVERSIDAD"/>
    <s v="C01"/>
    <s v="TIEMPO COMPLETO"/>
    <s v="2013-09-13 00:00:00.0"/>
    <s v="null"/>
    <s v="DF31303"/>
    <s v="TITULAR DE UNIVERSIDAD"/>
    <s v="R104"/>
    <x v="0"/>
    <n v="650"/>
    <s v="ORGANIZACIÓN DE EMPRESAS"/>
  </r>
  <r>
    <x v="2"/>
    <x v="1"/>
    <n v="671"/>
    <s v="671G"/>
    <s v="GRUPO-A"/>
    <n v="16525592"/>
    <s v="Marco normativo y de gestión de la prevención de riesgos laborales"/>
    <s v="GG"/>
    <s v="GRUPO GRANDE"/>
    <s v="671G"/>
    <s v="GG de Marco normativo y de gestión de la prevención de riesgos laborales"/>
    <s v="GRUPO-A"/>
    <s v="GG de Marco normativo y de gestión de la prevención de riesgos laborales"/>
    <s v="1S"/>
    <n v="16525592"/>
    <s v="RUBIO"/>
    <s v="LERENA"/>
    <s v="MARÍA VICTORIA"/>
    <s v="m-rubio"/>
    <s v="maria-victoria.rubio@unirioja.es"/>
    <n v="4.5"/>
    <n v="4.5"/>
    <s v="A-0537"/>
    <s v="TITULAR"/>
    <s v="C01"/>
    <s v="TIEMPO COMPLETO"/>
    <s v="2011-01-01 00:00:00.0"/>
    <s v="null"/>
    <s v="PI100793"/>
    <s v="TITULAR"/>
    <s v="R103"/>
    <x v="1"/>
    <n v="140"/>
    <s v="DERECHO DEL TRABAJO Y DE LA SEGURIDAD SOCIAL"/>
  </r>
  <r>
    <x v="2"/>
    <x v="1"/>
    <n v="671"/>
    <s v="671R"/>
    <s v="GRUPO-A1"/>
    <n v="16525592"/>
    <s v="Marco normativo y de gestión de la prevención de riesgos laborales"/>
    <s v="GR"/>
    <s v="GRUPO REDUCIDO"/>
    <s v="671R"/>
    <s v="GR de Marco normativo y de gestión de la prevención de riesgos laborales"/>
    <s v="GRUPO-A1"/>
    <s v="GR de Marco normativo y de gestión de la prevención de riesgos laborales"/>
    <s v="1S"/>
    <n v="16525592"/>
    <s v="RUBIO"/>
    <s v="LERENA"/>
    <s v="MARÍA VICTORIA"/>
    <s v="m-rubio"/>
    <s v="maria-victoria.rubio@unirioja.es"/>
    <n v="1.5"/>
    <n v="1.5"/>
    <s v="A-0537"/>
    <s v="TITULAR"/>
    <s v="C01"/>
    <s v="TIEMPO COMPLETO"/>
    <s v="2011-01-01 00:00:00.0"/>
    <s v="null"/>
    <s v="PI100793"/>
    <s v="TITULAR"/>
    <s v="R103"/>
    <x v="1"/>
    <n v="140"/>
    <s v="DERECHO DEL TRABAJO Y DE LA SEGURIDAD SOCIAL"/>
  </r>
  <r>
    <x v="2"/>
    <x v="1"/>
    <n v="672"/>
    <s v="672G"/>
    <s v="GRUPO-A"/>
    <n v="16015792"/>
    <s v="Prácticas externas"/>
    <s v="GG"/>
    <s v="GRUPO GRANDE"/>
    <s v="672G"/>
    <s v="GG de Prácticas en empresa"/>
    <s v="GRUPO-A"/>
    <s v="GG de Prácticas en empresa"/>
    <s v="1S"/>
    <n v="16015792"/>
    <s v="GIL"/>
    <s v="LÓPEZ"/>
    <s v="ALFONSO JESÚS"/>
    <s v="algil"/>
    <s v="alfonso.gil@unirioja.es"/>
    <n v="0.2"/>
    <n v="0.2"/>
    <n v="536"/>
    <s v="PROFESOR INTERINO"/>
    <s v="C01"/>
    <s v="TIEMPO COMPLETO"/>
    <s v="2017-09-15 00:00:00.0"/>
    <s v="null"/>
    <s v="PI101241"/>
    <s v="PROFESOR CONTRATADO INTERINO"/>
    <s v="R104"/>
    <x v="0"/>
    <n v="650"/>
    <s v="ORGANIZACIÓN DE EMPRESAS"/>
  </r>
  <r>
    <x v="2"/>
    <x v="1"/>
    <n v="672"/>
    <s v="672G"/>
    <s v="GRUPO-A"/>
    <n v="16507414"/>
    <s v="Prácticas externas"/>
    <s v="GG"/>
    <s v="GRUPO GRANDE"/>
    <s v="672G"/>
    <s v="GG de Prácticas en empresa"/>
    <s v="GRUPO-A"/>
    <s v="GG de Prácticas en empresa"/>
    <s v="1S"/>
    <n v="16507414"/>
    <s v="SAINZ"/>
    <s v="OCHOA"/>
    <s v="ALBERTO"/>
    <s v="alsainz"/>
    <s v="alberto.sainz@unirioja.es"/>
    <n v="0.6"/>
    <n v="0.6"/>
    <n v="504"/>
    <s v="PROFESOR TITULAR UNIVERSIDAD"/>
    <s v="01A"/>
    <s v="TIEMPO COMPLETO AMPLIADO"/>
    <s v="2012-09-01 00:00:00.0"/>
    <s v="null"/>
    <s v="DF31301"/>
    <s v="TITULAR DE UNIVERSIDAD"/>
    <s v="R104"/>
    <x v="0"/>
    <n v="650"/>
    <s v="ORGANIZACIÓN DE EMPRESAS"/>
  </r>
  <r>
    <x v="2"/>
    <x v="1"/>
    <n v="672"/>
    <s v="672G"/>
    <s v="GRUPO-A"/>
    <n v="16563058"/>
    <s v="Prácticas externas"/>
    <s v="GG"/>
    <s v="GRUPO GRANDE"/>
    <s v="672G"/>
    <s v="GG de Prácticas en empresa"/>
    <s v="GRUPO-A"/>
    <s v="GG de Prácticas en empresa"/>
    <s v="1S"/>
    <n v="16563058"/>
    <s v="PELEGRÍN"/>
    <s v="BORONDO"/>
    <s v="JORGE"/>
    <s v="jopelegr"/>
    <s v="jorge.pelegrin@unirioja.es"/>
    <n v="0"/>
    <n v="0"/>
    <n v="534"/>
    <s v="CONTRATADO DOCTOR -TIPO 1"/>
    <s v="C01"/>
    <s v="TIEMPO COMPLETO"/>
    <s v="2015-04-23 00:00:00.0"/>
    <s v="null"/>
    <s v="LD100612"/>
    <s v="PROFESOR CONTRATADO DOCTOR- TIPO 1"/>
    <s v="R104"/>
    <x v="0"/>
    <n v="95"/>
    <s v="COMERCIALIZACIÓN E INVESTIGACIÓN DE MERCADOS"/>
  </r>
  <r>
    <x v="2"/>
    <x v="1"/>
    <n v="672"/>
    <s v="672G"/>
    <s v="GRUPO-A"/>
    <n v="16563493"/>
    <s v="Prácticas externas"/>
    <s v="GG"/>
    <s v="GRUPO GRANDE"/>
    <s v="672G"/>
    <s v="GG de Prácticas en empresa"/>
    <s v="GRUPO-A"/>
    <s v="GG de Prácticas en empresa"/>
    <s v="1S"/>
    <n v="16563493"/>
    <s v="SESMA"/>
    <s v="BASTIDA"/>
    <s v="BEGOÑA"/>
    <s v="bsesma"/>
    <s v="begona.sesma@unirioja.es"/>
    <n v="1.4"/>
    <n v="1.4"/>
    <n v="534"/>
    <s v="CONTRATADO DOCTOR -TIPO 1"/>
    <s v="C01"/>
    <s v="TIEMPO COMPLETO"/>
    <s v="2008-09-19 00:00:00.0"/>
    <s v="null"/>
    <s v="LD100628"/>
    <s v="PROFESOR CONTRATADO DOCTOR -TIPO 1"/>
    <s v="R103"/>
    <x v="1"/>
    <n v="140"/>
    <s v="DERECHO DEL TRABAJO Y DE LA SEGURIDAD SOCIAL"/>
  </r>
  <r>
    <x v="2"/>
    <x v="1"/>
    <n v="672"/>
    <s v="672G"/>
    <s v="GRUPO-A"/>
    <n v="16572280"/>
    <s v="Prácticas externas"/>
    <s v="GG"/>
    <s v="GRUPO GRANDE"/>
    <s v="672G"/>
    <s v="GG de Prácticas en empresa"/>
    <s v="GRUPO-A"/>
    <s v="GG de Prácticas en empresa"/>
    <s v="1S"/>
    <n v="16572280"/>
    <s v="GÓMEZ"/>
    <s v="VILLASCUERNA"/>
    <s v="JAIME"/>
    <s v="jagomev"/>
    <s v="jaime.gomez@unirioja.es"/>
    <n v="0.2"/>
    <n v="0.2"/>
    <n v="500"/>
    <s v="CATEDRATICO DE UNIVERSIDAD"/>
    <s v="C01"/>
    <s v="TIEMPO COMPLETO"/>
    <s v="2017-09-15 00:00:00.0"/>
    <s v="null"/>
    <s v="DF100336"/>
    <s v="CATEDRÁTICO DE UNIVERSIDAD"/>
    <s v="R104"/>
    <x v="0"/>
    <n v="650"/>
    <s v="ORGANIZACIÓN DE EMPRESAS"/>
  </r>
  <r>
    <x v="2"/>
    <x v="1"/>
    <n v="672"/>
    <s v="672G"/>
    <s v="GRUPO-A"/>
    <n v="16594506"/>
    <s v="Prácticas externas"/>
    <s v="GG"/>
    <s v="GRUPO GRANDE"/>
    <s v="672G"/>
    <s v="GG de Prácticas en empresa"/>
    <s v="GRUPO-A"/>
    <s v="GG de Prácticas en empresa"/>
    <s v="1S"/>
    <n v="16594506"/>
    <s v="VARGAS"/>
    <s v="MONTOYA"/>
    <s v="PILAR"/>
    <s v="pivargas"/>
    <s v="pilar.vargas@unirioja.es"/>
    <n v="0.4"/>
    <n v="0.4"/>
    <n v="504"/>
    <s v="PROFESOR TITULAR UNIVERSIDAD"/>
    <s v="C01"/>
    <s v="TIEMPO COMPLETO"/>
    <s v="2018-11-26 00:00:00.0"/>
    <s v="null"/>
    <s v="DF100362"/>
    <s v="PROFESOR TITULAR DE UNIVERSIDAD"/>
    <s v="R104"/>
    <x v="0"/>
    <n v="650"/>
    <s v="ORGANIZACIÓN DE EMPRESAS"/>
  </r>
  <r>
    <x v="2"/>
    <x v="1"/>
    <n v="673"/>
    <s v="673G"/>
    <s v="GRUPO-A"/>
    <n v="16542669"/>
    <s v="Solución extrajudicial de conflictos laborales"/>
    <s v="GG"/>
    <s v="GRUPO GRANDE"/>
    <s v="673G"/>
    <s v="GG de Solución extrajudicial de conflictos laborales"/>
    <s v="GRUPO-A"/>
    <s v="GG de Solución extrajudicial de conflictos laborales"/>
    <s v="2S"/>
    <n v="16542669"/>
    <s v="ARRUGA"/>
    <s v="SEGURA"/>
    <s v="MARÍA CONCEPCIÓN"/>
    <s v="m-arruga"/>
    <s v="maria-concepcion.arruga@unirioja.es"/>
    <n v="3.5"/>
    <n v="3.5"/>
    <s v="A-0537"/>
    <s v="TITULAR"/>
    <s v="C01"/>
    <s v="TIEMPO COMPLETO"/>
    <s v="2011-01-01 00:00:00.0"/>
    <s v="null"/>
    <s v="PI100875"/>
    <s v="TITULAR"/>
    <s v="R103"/>
    <x v="1"/>
    <n v="140"/>
    <s v="DERECHO DEL TRABAJO Y DE LA SEGURIDAD SOCIAL"/>
  </r>
  <r>
    <x v="2"/>
    <x v="1"/>
    <n v="673"/>
    <s v="673G"/>
    <s v="GRUPO-A"/>
    <n v="16562995"/>
    <s v="Solución extrajudicial de conflictos laborales"/>
    <s v="GG"/>
    <s v="GRUPO GRANDE"/>
    <s v="673G"/>
    <s v="GG de Solución extrajudicial de conflictos laborales"/>
    <s v="GRUPO-A"/>
    <s v="GG de Solución extrajudicial de conflictos laborales"/>
    <s v="2S"/>
    <n v="16562995"/>
    <s v="SOMALO"/>
    <s v="SAN JUAN"/>
    <s v="MARÍA"/>
    <s v="masomalo"/>
    <s v="maria.somalo@unirioja.es"/>
    <n v="1"/>
    <n v="1"/>
    <n v="536"/>
    <s v="PROFESOR INTERINO"/>
    <s v="P03"/>
    <s v="TIEMPO PARCIAL (3+3 HORAS)"/>
    <s v="2019-03-09 00:00:00.0"/>
    <s v="null"/>
    <s v="PI101019"/>
    <s v="PROFESOR CONTRATADO INTERINO"/>
    <s v="R103"/>
    <x v="1"/>
    <n v="140"/>
    <s v="DERECHO DEL TRABAJO Y DE LA SEGURIDAD SOCIAL"/>
  </r>
  <r>
    <x v="2"/>
    <x v="1"/>
    <n v="673"/>
    <s v="673R"/>
    <s v="GRUPO-A1"/>
    <n v="16542669"/>
    <s v="Solución extrajudicial de conflictos laborales"/>
    <s v="GR"/>
    <s v="GRUPO REDUCIDO"/>
    <s v="673R"/>
    <s v="GR de Solución extrajudicial de conflictos laborales"/>
    <s v="GRUPO-A1"/>
    <s v="GR de Solución extrajudicial de conflictos laborales"/>
    <s v="2S"/>
    <n v="16542669"/>
    <s v="ARRUGA"/>
    <s v="SEGURA"/>
    <s v="MARÍA CONCEPCIÓN"/>
    <s v="m-arruga"/>
    <s v="maria-concepcion.arruga@unirioja.es"/>
    <n v="1"/>
    <n v="1"/>
    <s v="A-0537"/>
    <s v="TITULAR"/>
    <s v="C01"/>
    <s v="TIEMPO COMPLETO"/>
    <s v="2011-01-01 00:00:00.0"/>
    <s v="null"/>
    <s v="PI100875"/>
    <s v="TITULAR"/>
    <s v="R103"/>
    <x v="1"/>
    <n v="140"/>
    <s v="DERECHO DEL TRABAJO Y DE LA SEGURIDAD SOCIAL"/>
  </r>
  <r>
    <x v="2"/>
    <x v="1"/>
    <n v="673"/>
    <s v="673R"/>
    <s v="GRUPO-A1"/>
    <n v="16562995"/>
    <s v="Solución extrajudicial de conflictos laborales"/>
    <s v="GR"/>
    <s v="GRUPO REDUCIDO"/>
    <s v="673R"/>
    <s v="GR de Solución extrajudicial de conflictos laborales"/>
    <s v="GRUPO-A1"/>
    <s v="GR de Solución extrajudicial de conflictos laborales"/>
    <s v="2S"/>
    <n v="16562995"/>
    <s v="SOMALO"/>
    <s v="SAN JUAN"/>
    <s v="MARÍA"/>
    <s v="masomalo"/>
    <s v="maria.somalo@unirioja.es"/>
    <n v="0.5"/>
    <n v="0.5"/>
    <n v="536"/>
    <s v="PROFESOR INTERINO"/>
    <s v="P03"/>
    <s v="TIEMPO PARCIAL (3+3 HORAS)"/>
    <s v="2019-03-09 00:00:00.0"/>
    <s v="null"/>
    <s v="PI101019"/>
    <s v="PROFESOR CONTRATADO INTERINO"/>
    <s v="R103"/>
    <x v="1"/>
    <n v="140"/>
    <s v="DERECHO DEL TRABAJO Y DE LA SEGURIDAD SOCIAL"/>
  </r>
  <r>
    <x v="5"/>
    <x v="2"/>
    <n v="675"/>
    <s v="675G"/>
    <s v="GRUPO-A"/>
    <n v="72780033"/>
    <s v="Innovación educativa en Didáctica de las Ciencias Experimentales"/>
    <s v="GG"/>
    <s v="GRUPO GRANDE"/>
    <s v="675G"/>
    <s v="GG de Innovación educativa en Didactica de las Ciencias Experimentales"/>
    <s v="GRUPO-A"/>
    <s v="GG de Innovación educativa en Didactica de las Ciencias Experimentales"/>
    <s v="1S"/>
    <n v="72780033"/>
    <s v="HERNÁNDEZ"/>
    <s v="ÁLAMOS"/>
    <s v="MARÍA DEL MAR"/>
    <s v="maherna"/>
    <s v="mara.hernandez@unirioja.es"/>
    <n v="3"/>
    <n v="3"/>
    <n v="504"/>
    <s v="PROFESOR TITULAR UNIVERSIDAD"/>
    <s v="C01"/>
    <s v="TIEMPO COMPLETO"/>
    <s v="2011-09-01 00:00:00.0"/>
    <s v="null"/>
    <s v="DF100292"/>
    <s v="PROFESOR TITULAR DE UNIVERSIDAD"/>
    <s v="R101"/>
    <x v="4"/>
    <n v="205"/>
    <s v="DIDÁCTICA DE LAS CIENCIAS EXPERIMENTALES"/>
  </r>
  <r>
    <x v="5"/>
    <x v="2"/>
    <n v="675"/>
    <s v="675R"/>
    <s v="GRUPO-A1"/>
    <n v="72780033"/>
    <s v="Innovación educativa en Didáctica de las Ciencias Experimentales"/>
    <s v="GR"/>
    <s v="GRUPO REDUCIDO"/>
    <s v="675R"/>
    <s v="GR de Innovación educativa en Didactica de las Ciencias Experimentales"/>
    <s v="GRUPO-A1"/>
    <s v="GR de Innovación educativa en Didactica de las Ciencias Experimentales"/>
    <s v="1S"/>
    <n v="72780033"/>
    <s v="HERNÁNDEZ"/>
    <s v="ÁLAMOS"/>
    <s v="MARÍA DEL MAR"/>
    <s v="maherna"/>
    <s v="mara.hernandez@unirioja.es"/>
    <n v="1.5"/>
    <n v="1.5"/>
    <n v="504"/>
    <s v="PROFESOR TITULAR UNIVERSIDAD"/>
    <s v="C01"/>
    <s v="TIEMPO COMPLETO"/>
    <s v="2011-09-01 00:00:00.0"/>
    <s v="null"/>
    <s v="DF100292"/>
    <s v="PROFESOR TITULAR DE UNIVERSIDAD"/>
    <s v="R101"/>
    <x v="4"/>
    <n v="205"/>
    <s v="DIDÁCTICA DE LAS CIENCIAS EXPERIMENTALES"/>
  </r>
  <r>
    <x v="5"/>
    <x v="2"/>
    <n v="676"/>
    <s v="676G"/>
    <s v="GRUPO-A"/>
    <n v="16535214"/>
    <s v="Lengua castellana para atención a la diversidad"/>
    <s v="GG"/>
    <s v="GRUPO GRANDE"/>
    <s v="676G"/>
    <s v="GG de Lengua castellana para atención a la diversidad"/>
    <s v="GRUPO-A"/>
    <s v="GG de Lengua castellana para atención a la diversidad"/>
    <s v="1S"/>
    <n v="16535214"/>
    <s v="MARTÍNEZ"/>
    <s v="EZQUERRO"/>
    <s v="AURORA"/>
    <s v="aumarte"/>
    <s v="aurora.martinez@unirioja.es"/>
    <n v="3"/>
    <n v="3"/>
    <n v="504"/>
    <s v="PROFESOR TITULAR UNIVERSIDAD"/>
    <s v="C01"/>
    <s v="TIEMPO COMPLETO"/>
    <s v="2011-09-01 00:00:00.0"/>
    <s v="null"/>
    <s v="DF100303"/>
    <s v="PROFESOR TITULAR DE UNIVERSIDAD"/>
    <s v="R106"/>
    <x v="5"/>
    <n v="195"/>
    <s v="DIDÁCTICA DE LA LENGUA Y LA LITERATURA"/>
  </r>
  <r>
    <x v="5"/>
    <x v="2"/>
    <n v="676"/>
    <s v="676R"/>
    <s v="GRUPO-A1"/>
    <n v="16535214"/>
    <s v="Lengua castellana para atención a la diversidad"/>
    <s v="GR"/>
    <s v="GRUPO REDUCIDO"/>
    <s v="676R"/>
    <s v="GR de Lengua castellana para atención a la diversidad"/>
    <s v="GRUPO-A1"/>
    <s v="GR de Lengua castellana para atención a la diversidad"/>
    <s v="1S"/>
    <n v="16535214"/>
    <s v="MARTÍNEZ"/>
    <s v="EZQUERRO"/>
    <s v="AURORA"/>
    <s v="aumarte"/>
    <s v="aurora.martinez@unirioja.es"/>
    <n v="1.5"/>
    <n v="1.5"/>
    <n v="504"/>
    <s v="PROFESOR TITULAR UNIVERSIDAD"/>
    <s v="C01"/>
    <s v="TIEMPO COMPLETO"/>
    <s v="2011-09-01 00:00:00.0"/>
    <s v="null"/>
    <s v="DF100303"/>
    <s v="PROFESOR TITULAR DE UNIVERSIDAD"/>
    <s v="R106"/>
    <x v="5"/>
    <n v="195"/>
    <s v="DIDÁCTICA DE LA LENGUA Y LA LITERATURA"/>
  </r>
  <r>
    <x v="0"/>
    <x v="0"/>
    <n v="677"/>
    <s v="029G"/>
    <s v="GRUPO-A"/>
    <n v="16500778"/>
    <s v="Elementos de Derecho positivo"/>
    <s v="GG"/>
    <s v="GRUPO GRANDE"/>
    <s v="029G"/>
    <s v="CLASES MAGISTRALES DE ELEMENTOS DE DERECHO POSITIVO"/>
    <s v="GRUPO-A"/>
    <s v="Grupo de Clases Magistrales de ELEMENTOS DE DERECHO POSITIVO"/>
    <s v="1S"/>
    <n v="16500778"/>
    <s v="MURILLAS"/>
    <s v="ESCUDERO"/>
    <s v="JUAN MANUEL"/>
    <s v="jumurill"/>
    <s v="juan-manuel.murillas@unirioja.es"/>
    <n v="2.1"/>
    <n v="2.1"/>
    <n v="534"/>
    <s v="CONTRATADO DOCTOR -TIPO 1"/>
    <s v="C01"/>
    <s v="TIEMPO COMPLETO"/>
    <s v="2015-10-17 00:00:00.0"/>
    <s v="null"/>
    <s v="LD100615"/>
    <s v="PROFESOR CONTRATADO DOCTOR -TIPO 1"/>
    <s v="R103"/>
    <x v="1"/>
    <n v="130"/>
    <s v="DERECHO CIVIL"/>
  </r>
  <r>
    <x v="0"/>
    <x v="0"/>
    <n v="677"/>
    <s v="029G"/>
    <s v="GRUPO-A"/>
    <n v="16563493"/>
    <s v="Elementos de Derecho positivo"/>
    <s v="GG"/>
    <s v="GRUPO GRANDE"/>
    <s v="029G"/>
    <s v="CLASES MAGISTRALES DE ELEMENTOS DE DERECHO POSITIVO"/>
    <s v="GRUPO-A"/>
    <s v="Grupo de Clases Magistrales de ELEMENTOS DE DERECHO POSITIVO"/>
    <s v="1S"/>
    <n v="16563493"/>
    <s v="SESMA"/>
    <s v="BASTIDA"/>
    <s v="BEGOÑA"/>
    <s v="bsesma"/>
    <s v="begona.sesma@unirioja.es"/>
    <n v="1.2"/>
    <n v="1.2"/>
    <n v="534"/>
    <s v="CONTRATADO DOCTOR -TIPO 1"/>
    <s v="C01"/>
    <s v="TIEMPO COMPLETO"/>
    <s v="2008-09-19 00:00:00.0"/>
    <s v="null"/>
    <s v="LD100628"/>
    <s v="PROFESOR CONTRATADO DOCTOR -TIPO 1"/>
    <s v="R103"/>
    <x v="1"/>
    <n v="140"/>
    <s v="DERECHO DEL TRABAJO Y DE LA SEGURIDAD SOCIAL"/>
  </r>
  <r>
    <x v="0"/>
    <x v="0"/>
    <n v="677"/>
    <s v="029G"/>
    <s v="GRUPO-A"/>
    <n v="16598717"/>
    <s v="Elementos de Derecho positivo"/>
    <s v="GG"/>
    <s v="GRUPO GRANDE"/>
    <s v="029G"/>
    <s v="CLASES MAGISTRALES DE ELEMENTOS DE DERECHO POSITIVO"/>
    <s v="GRUPO-A"/>
    <s v="Grupo de Clases Magistrales de ELEMENTOS DE DERECHO POSITIVO"/>
    <s v="1S"/>
    <n v="16598717"/>
    <s v="SAN MARTÍN"/>
    <s v="SEGURA"/>
    <s v="DAVID"/>
    <s v="dasan-ma"/>
    <s v="david.san-martin@unirioja.es"/>
    <n v="1.2"/>
    <n v="1.2"/>
    <n v="536"/>
    <s v="PROFESOR INTERINO"/>
    <s v="C01"/>
    <s v="TIEMPO COMPLETO"/>
    <s v="2018-09-24 00:00:00.0"/>
    <s v="2019-09-14 00:00:00.0"/>
    <s v="PI101421"/>
    <s v="PROFESOR CONTRATADO INTERINO"/>
    <s v="R103"/>
    <x v="1"/>
    <n v="125"/>
    <s v="DERECHO ADMINISTRATIVO"/>
  </r>
  <r>
    <x v="0"/>
    <x v="0"/>
    <n v="677"/>
    <s v="029G"/>
    <s v="GRUPO-B"/>
    <n v="16563493"/>
    <s v="Elementos de Derecho positivo"/>
    <s v="GG"/>
    <s v="GRUPO GRANDE"/>
    <s v="029G"/>
    <s v="CLASES MAGISTRALES DE ELEMENTOS DE DERECHO POSITIVO"/>
    <s v="GRUPO-B"/>
    <s v="Grupo de Clases Magistrales de ELEMENTOS DE DERECHO POSITIVO"/>
    <s v="1S"/>
    <n v="16563493"/>
    <s v="SESMA"/>
    <s v="BASTIDA"/>
    <s v="BEGOÑA"/>
    <s v="bsesma"/>
    <s v="begona.sesma@unirioja.es"/>
    <n v="1.2"/>
    <n v="1.2"/>
    <n v="534"/>
    <s v="CONTRATADO DOCTOR -TIPO 1"/>
    <s v="C01"/>
    <s v="TIEMPO COMPLETO"/>
    <s v="2008-09-19 00:00:00.0"/>
    <s v="null"/>
    <s v="LD100628"/>
    <s v="PROFESOR CONTRATADO DOCTOR -TIPO 1"/>
    <s v="R103"/>
    <x v="1"/>
    <n v="140"/>
    <s v="DERECHO DEL TRABAJO Y DE LA SEGURIDAD SOCIAL"/>
  </r>
  <r>
    <x v="0"/>
    <x v="0"/>
    <n v="677"/>
    <s v="029G"/>
    <s v="GRUPO-B"/>
    <n v="16566979"/>
    <s v="Elementos de Derecho positivo"/>
    <s v="GG"/>
    <s v="GRUPO GRANDE"/>
    <s v="029G"/>
    <s v="CLASES MAGISTRALES DE ELEMENTOS DE DERECHO POSITIVO"/>
    <s v="GRUPO-B"/>
    <s v="Grupo de Clases Magistrales de ELEMENTOS DE DERECHO POSITIVO"/>
    <s v="1S"/>
    <n v="16566979"/>
    <s v="BARRIOBERO"/>
    <s v="MARTÍNEZ"/>
    <s v="IGNACIO"/>
    <s v="igbarrio"/>
    <s v="ignacio.barriobero@unirioja.es"/>
    <n v="1.2"/>
    <n v="1.2"/>
    <n v="532"/>
    <s v="LABORAL DOCENTE-ASOCIADO"/>
    <s v="P06"/>
    <s v="TIEMPO PARCIAL (6+6 HORAS)"/>
    <s v="2016-09-15 00:00:00.0"/>
    <s v="2019-09-14 00:00:00.0"/>
    <s v="PI101100"/>
    <s v="PROFESOR ASOCIADO"/>
    <s v="R103"/>
    <x v="1"/>
    <n v="125"/>
    <s v="DERECHO ADMINISTRATIVO"/>
  </r>
  <r>
    <x v="0"/>
    <x v="0"/>
    <n v="677"/>
    <s v="029G"/>
    <s v="GRUPO-B"/>
    <n v="42053327"/>
    <s v="Elementos de Derecho positivo"/>
    <s v="GG"/>
    <s v="GRUPO GRANDE"/>
    <s v="029G"/>
    <s v="CLASES MAGISTRALES DE ELEMENTOS DE DERECHO POSITIVO"/>
    <s v="GRUPO-B"/>
    <s v="Grupo de Clases Magistrales de ELEMENTOS DE DERECHO POSITIVO"/>
    <s v="1S"/>
    <n v="42053327"/>
    <s v="VENTURA"/>
    <s v="VENTURA"/>
    <s v="JOSÉ MANUEL"/>
    <s v="joventur"/>
    <s v="jmanuel.ventura@unirioja.es"/>
    <n v="2.1"/>
    <n v="2.1"/>
    <n v="534"/>
    <s v="CONTRATADO DOCTOR -TIPO 1"/>
    <s v="C01"/>
    <s v="TIEMPO COMPLETO"/>
    <s v="2004-10-01 00:00:00.0"/>
    <s v="null"/>
    <s v="LD100299"/>
    <s v="CONTRATADO DOCTOR TIPO1"/>
    <s v="R103"/>
    <x v="1"/>
    <n v="130"/>
    <s v="DERECHO CIVIL"/>
  </r>
  <r>
    <x v="0"/>
    <x v="0"/>
    <n v="677"/>
    <s v="029R"/>
    <s v="GRUPO-A1"/>
    <n v="16500778"/>
    <s v="Elementos de Derecho positivo"/>
    <s v="GR"/>
    <s v="GRUPO REDUCIDO"/>
    <s v="029R"/>
    <s v="GRUPO REDUCIDO DE ELEMENTOS DE DERECHO POSITIVO"/>
    <s v="GRUPO-A1"/>
    <s v="Grupo Reducido de Elementos de Derecho positivo"/>
    <s v="1S"/>
    <n v="16500778"/>
    <s v="MURILLAS"/>
    <s v="ESCUDERO"/>
    <s v="JUAN MANUEL"/>
    <s v="jumurill"/>
    <s v="juan-manuel.murillas@unirioja.es"/>
    <n v="0.9"/>
    <n v="0.9"/>
    <n v="534"/>
    <s v="CONTRATADO DOCTOR -TIPO 1"/>
    <s v="C01"/>
    <s v="TIEMPO COMPLETO"/>
    <s v="2015-10-17 00:00:00.0"/>
    <s v="null"/>
    <s v="LD100615"/>
    <s v="PROFESOR CONTRATADO DOCTOR -TIPO 1"/>
    <s v="R103"/>
    <x v="1"/>
    <n v="130"/>
    <s v="DERECHO CIVIL"/>
  </r>
  <r>
    <x v="0"/>
    <x v="0"/>
    <n v="677"/>
    <s v="029R"/>
    <s v="GRUPO-A1"/>
    <n v="16563493"/>
    <s v="Elementos de Derecho positivo"/>
    <s v="GR"/>
    <s v="GRUPO REDUCIDO"/>
    <s v="029R"/>
    <s v="GRUPO REDUCIDO DE ELEMENTOS DE DERECHO POSITIVO"/>
    <s v="GRUPO-A1"/>
    <s v="Grupo Reducido de Elementos de Derecho positivo"/>
    <s v="1S"/>
    <n v="16563493"/>
    <s v="SESMA"/>
    <s v="BASTIDA"/>
    <s v="BEGOÑA"/>
    <s v="bsesma"/>
    <s v="begona.sesma@unirioja.es"/>
    <n v="0.3"/>
    <n v="0.3"/>
    <n v="534"/>
    <s v="CONTRATADO DOCTOR -TIPO 1"/>
    <s v="C01"/>
    <s v="TIEMPO COMPLETO"/>
    <s v="2008-09-19 00:00:00.0"/>
    <s v="null"/>
    <s v="LD100628"/>
    <s v="PROFESOR CONTRATADO DOCTOR -TIPO 1"/>
    <s v="R103"/>
    <x v="1"/>
    <n v="140"/>
    <s v="DERECHO DEL TRABAJO Y DE LA SEGURIDAD SOCIAL"/>
  </r>
  <r>
    <x v="0"/>
    <x v="0"/>
    <n v="677"/>
    <s v="029R"/>
    <s v="GRUPO-A1"/>
    <n v="16632993"/>
    <s v="Elementos de Derecho positivo"/>
    <s v="GR"/>
    <s v="GRUPO REDUCIDO"/>
    <s v="029R"/>
    <s v="GRUPO REDUCIDO DE ELEMENTOS DE DERECHO POSITIVO"/>
    <s v="GRUPO-A1"/>
    <s v="Grupo Reducido de Elementos de Derecho positivo"/>
    <s v="1S"/>
    <n v="16632993"/>
    <s v="MUÑOZ"/>
    <s v="BENITO"/>
    <s v="LUCÍA"/>
    <s v="lumunob"/>
    <s v="lucia.munoz@alum.unirioja.es"/>
    <n v="0.3"/>
    <n v="0.3"/>
    <n v="536"/>
    <s v="PROFESOR INTERINO"/>
    <s v="P03"/>
    <s v="TIEMPO PARCIAL (3+3 HORAS)"/>
    <s v="2018-09-24 00:00:00.0"/>
    <s v="2019-09-14 00:00:00.0"/>
    <s v="PI101419"/>
    <s v="PROFESOR CONTRATADO INTERINO"/>
    <s v="R103"/>
    <x v="1"/>
    <n v="125"/>
    <s v="DERECHO ADMINISTRATIVO"/>
  </r>
  <r>
    <x v="0"/>
    <x v="0"/>
    <n v="677"/>
    <s v="029R"/>
    <s v="GRUPO-A2"/>
    <n v="16563493"/>
    <s v="Elementos de Derecho positivo"/>
    <s v="GR"/>
    <s v="GRUPO REDUCIDO"/>
    <s v="029R"/>
    <s v="GRUPO REDUCIDO DE ELEMENTOS DE DERECHO POSITIVO"/>
    <s v="GRUPO-A2"/>
    <s v="Grupo Reducido de Elementos de Derecho positivo"/>
    <s v="1S"/>
    <n v="16563493"/>
    <s v="SESMA"/>
    <s v="BASTIDA"/>
    <s v="BEGOÑA"/>
    <s v="bsesma"/>
    <s v="begona.sesma@unirioja.es"/>
    <n v="0.3"/>
    <n v="0.3"/>
    <n v="534"/>
    <s v="CONTRATADO DOCTOR -TIPO 1"/>
    <s v="C01"/>
    <s v="TIEMPO COMPLETO"/>
    <s v="2008-09-19 00:00:00.0"/>
    <s v="null"/>
    <s v="LD100628"/>
    <s v="PROFESOR CONTRATADO DOCTOR -TIPO 1"/>
    <s v="R103"/>
    <x v="1"/>
    <n v="140"/>
    <s v="DERECHO DEL TRABAJO Y DE LA SEGURIDAD SOCIAL"/>
  </r>
  <r>
    <x v="0"/>
    <x v="0"/>
    <n v="677"/>
    <s v="029R"/>
    <s v="GRUPO-A2"/>
    <n v="16588594"/>
    <s v="Elementos de Derecho positivo"/>
    <s v="GR"/>
    <s v="GRUPO REDUCIDO"/>
    <s v="029R"/>
    <s v="GRUPO REDUCIDO DE ELEMENTOS DE DERECHO POSITIVO"/>
    <s v="GRUPO-A2"/>
    <s v="Grupo Reducido de Elementos de Derecho positivo"/>
    <s v="1S"/>
    <n v="16588594"/>
    <s v="LOZA"/>
    <s v="MARIN"/>
    <s v="EVA MARÍA"/>
    <s v="evloza"/>
    <s v="eva-maria.loza@unirioja.es"/>
    <n v="0.9"/>
    <n v="0.9"/>
    <n v="532"/>
    <s v="LABORAL DOCENTE-ASOCIADO"/>
    <s v="P06"/>
    <s v="TIEMPO PARCIAL (6+6 HORAS)"/>
    <s v="2018-10-09 00:00:00.0"/>
    <s v="2019-09-14 00:00:00.0"/>
    <s v="PI101349"/>
    <s v="PROFESOR ASOCIADO"/>
    <s v="R103"/>
    <x v="1"/>
    <n v="130"/>
    <s v="DERECHO CIVIL"/>
  </r>
  <r>
    <x v="0"/>
    <x v="0"/>
    <n v="677"/>
    <s v="029R"/>
    <s v="GRUPO-A2"/>
    <n v="16598717"/>
    <s v="Elementos de Derecho positivo"/>
    <s v="GR"/>
    <s v="GRUPO REDUCIDO"/>
    <s v="029R"/>
    <s v="GRUPO REDUCIDO DE ELEMENTOS DE DERECHO POSITIVO"/>
    <s v="GRUPO-A2"/>
    <s v="Grupo Reducido de Elementos de Derecho positivo"/>
    <s v="1S"/>
    <n v="16598717"/>
    <s v="SAN MARTÍN"/>
    <s v="SEGURA"/>
    <s v="DAVID"/>
    <s v="dasan-ma"/>
    <s v="david.san-martin@unirioja.es"/>
    <n v="0.3"/>
    <n v="0.3"/>
    <n v="536"/>
    <s v="PROFESOR INTERINO"/>
    <s v="C01"/>
    <s v="TIEMPO COMPLETO"/>
    <s v="2018-09-24 00:00:00.0"/>
    <s v="2019-09-14 00:00:00.0"/>
    <s v="PI101421"/>
    <s v="PROFESOR CONTRATADO INTERINO"/>
    <s v="R103"/>
    <x v="1"/>
    <n v="125"/>
    <s v="DERECHO ADMINISTRATIVO"/>
  </r>
  <r>
    <x v="0"/>
    <x v="0"/>
    <n v="677"/>
    <s v="029R"/>
    <s v="GRUPO-A3"/>
    <n v="16563493"/>
    <s v="Elementos de Derecho positivo"/>
    <s v="GR"/>
    <s v="GRUPO REDUCIDO"/>
    <s v="029R"/>
    <s v="GRUPO REDUCIDO DE ELEMENTOS DE DERECHO POSITIVO"/>
    <s v="GRUPO-A3"/>
    <s v="Grupo Reducido de Elementos de Derecho positivo"/>
    <s v="1S"/>
    <n v="16563493"/>
    <s v="SESMA"/>
    <s v="BASTIDA"/>
    <s v="BEGOÑA"/>
    <s v="bsesma"/>
    <s v="begona.sesma@unirioja.es"/>
    <n v="0.3"/>
    <n v="0.3"/>
    <n v="534"/>
    <s v="CONTRATADO DOCTOR -TIPO 1"/>
    <s v="C01"/>
    <s v="TIEMPO COMPLETO"/>
    <s v="2008-09-19 00:00:00.0"/>
    <s v="null"/>
    <s v="LD100628"/>
    <s v="PROFESOR CONTRATADO DOCTOR -TIPO 1"/>
    <s v="R103"/>
    <x v="1"/>
    <n v="140"/>
    <s v="DERECHO DEL TRABAJO Y DE LA SEGURIDAD SOCIAL"/>
  </r>
  <r>
    <x v="0"/>
    <x v="0"/>
    <n v="677"/>
    <s v="029R"/>
    <s v="GRUPO-A3"/>
    <n v="16588594"/>
    <s v="Elementos de Derecho positivo"/>
    <s v="GR"/>
    <s v="GRUPO REDUCIDO"/>
    <s v="029R"/>
    <s v="GRUPO REDUCIDO DE ELEMENTOS DE DERECHO POSITIVO"/>
    <s v="GRUPO-A3"/>
    <s v="Grupo Reducido de Elementos de Derecho positivo"/>
    <s v="1S"/>
    <n v="16588594"/>
    <s v="LOZA"/>
    <s v="MARIN"/>
    <s v="EVA MARÍA"/>
    <s v="evloza"/>
    <s v="eva-maria.loza@unirioja.es"/>
    <n v="0.9"/>
    <n v="0.9"/>
    <n v="532"/>
    <s v="LABORAL DOCENTE-ASOCIADO"/>
    <s v="P06"/>
    <s v="TIEMPO PARCIAL (6+6 HORAS)"/>
    <s v="2018-10-09 00:00:00.0"/>
    <s v="2019-09-14 00:00:00.0"/>
    <s v="PI101349"/>
    <s v="PROFESOR ASOCIADO"/>
    <s v="R103"/>
    <x v="1"/>
    <n v="130"/>
    <s v="DERECHO CIVIL"/>
  </r>
  <r>
    <x v="0"/>
    <x v="0"/>
    <n v="677"/>
    <s v="029R"/>
    <s v="GRUPO-A3"/>
    <n v="16598717"/>
    <s v="Elementos de Derecho positivo"/>
    <s v="GR"/>
    <s v="GRUPO REDUCIDO"/>
    <s v="029R"/>
    <s v="GRUPO REDUCIDO DE ELEMENTOS DE DERECHO POSITIVO"/>
    <s v="GRUPO-A3"/>
    <s v="Grupo Reducido de Elementos de Derecho positivo"/>
    <s v="1S"/>
    <n v="16598717"/>
    <s v="SAN MARTÍN"/>
    <s v="SEGURA"/>
    <s v="DAVID"/>
    <s v="dasan-ma"/>
    <s v="david.san-martin@unirioja.es"/>
    <n v="0.3"/>
    <n v="0.3"/>
    <n v="536"/>
    <s v="PROFESOR INTERINO"/>
    <s v="C01"/>
    <s v="TIEMPO COMPLETO"/>
    <s v="2018-09-24 00:00:00.0"/>
    <s v="2019-09-14 00:00:00.0"/>
    <s v="PI101421"/>
    <s v="PROFESOR CONTRATADO INTERINO"/>
    <s v="R103"/>
    <x v="1"/>
    <n v="125"/>
    <s v="DERECHO ADMINISTRATIVO"/>
  </r>
  <r>
    <x v="0"/>
    <x v="0"/>
    <n v="677"/>
    <s v="029R"/>
    <s v="GRUPO-B1"/>
    <n v="16563493"/>
    <s v="Elementos de Derecho positivo"/>
    <s v="GR"/>
    <s v="GRUPO REDUCIDO"/>
    <s v="029R"/>
    <s v="GRUPO REDUCIDO DE ELEMENTOS DE DERECHO POSITIVO"/>
    <s v="GRUPO-B1"/>
    <s v="Grupo Reducido de Elementos de Derecho positivo"/>
    <s v="1S"/>
    <n v="16563493"/>
    <s v="SESMA"/>
    <s v="BASTIDA"/>
    <s v="BEGOÑA"/>
    <s v="bsesma"/>
    <s v="begona.sesma@unirioja.es"/>
    <n v="0.3"/>
    <n v="0.3"/>
    <n v="534"/>
    <s v="CONTRATADO DOCTOR -TIPO 1"/>
    <s v="C01"/>
    <s v="TIEMPO COMPLETO"/>
    <s v="2008-09-19 00:00:00.0"/>
    <s v="null"/>
    <s v="LD100628"/>
    <s v="PROFESOR CONTRATADO DOCTOR -TIPO 1"/>
    <s v="R103"/>
    <x v="1"/>
    <n v="140"/>
    <s v="DERECHO DEL TRABAJO Y DE LA SEGURIDAD SOCIAL"/>
  </r>
  <r>
    <x v="0"/>
    <x v="0"/>
    <n v="677"/>
    <s v="029R"/>
    <s v="GRUPO-B1"/>
    <n v="16566979"/>
    <s v="Elementos de Derecho positivo"/>
    <s v="GR"/>
    <s v="GRUPO REDUCIDO"/>
    <s v="029R"/>
    <s v="GRUPO REDUCIDO DE ELEMENTOS DE DERECHO POSITIVO"/>
    <s v="GRUPO-B1"/>
    <s v="Grupo Reducido de Elementos de Derecho positivo"/>
    <s v="1S"/>
    <n v="16566979"/>
    <s v="BARRIOBERO"/>
    <s v="MARTÍNEZ"/>
    <s v="IGNACIO"/>
    <s v="igbarrio"/>
    <s v="ignacio.barriobero@unirioja.es"/>
    <n v="0.3"/>
    <n v="0.3"/>
    <n v="532"/>
    <s v="LABORAL DOCENTE-ASOCIADO"/>
    <s v="P06"/>
    <s v="TIEMPO PARCIAL (6+6 HORAS)"/>
    <s v="2016-09-15 00:00:00.0"/>
    <s v="2019-09-14 00:00:00.0"/>
    <s v="PI101100"/>
    <s v="PROFESOR ASOCIADO"/>
    <s v="R103"/>
    <x v="1"/>
    <n v="125"/>
    <s v="DERECHO ADMINISTRATIVO"/>
  </r>
  <r>
    <x v="0"/>
    <x v="0"/>
    <n v="677"/>
    <s v="029R"/>
    <s v="GRUPO-B1"/>
    <n v="42053327"/>
    <s v="Elementos de Derecho positivo"/>
    <s v="GR"/>
    <s v="GRUPO REDUCIDO"/>
    <s v="029R"/>
    <s v="GRUPO REDUCIDO DE ELEMENTOS DE DERECHO POSITIVO"/>
    <s v="GRUPO-B1"/>
    <s v="Grupo Reducido de Elementos de Derecho positivo"/>
    <s v="1S"/>
    <n v="42053327"/>
    <s v="VENTURA"/>
    <s v="VENTURA"/>
    <s v="JOSÉ MANUEL"/>
    <s v="joventur"/>
    <s v="jmanuel.ventura@unirioja.es"/>
    <n v="0.9"/>
    <n v="0.9"/>
    <n v="534"/>
    <s v="CONTRATADO DOCTOR -TIPO 1"/>
    <s v="C01"/>
    <s v="TIEMPO COMPLETO"/>
    <s v="2004-10-01 00:00:00.0"/>
    <s v="null"/>
    <s v="LD100299"/>
    <s v="CONTRATADO DOCTOR TIPO1"/>
    <s v="R103"/>
    <x v="1"/>
    <n v="130"/>
    <s v="DERECHO CIVIL"/>
  </r>
  <r>
    <x v="0"/>
    <x v="0"/>
    <n v="677"/>
    <s v="029R"/>
    <s v="GRUPO-B2"/>
    <n v="16563493"/>
    <s v="Elementos de Derecho positivo"/>
    <s v="GR"/>
    <s v="GRUPO REDUCIDO"/>
    <s v="029R"/>
    <s v="GRUPO REDUCIDO DE ELEMENTOS DE DERECHO POSITIVO"/>
    <s v="GRUPO-B2"/>
    <s v="Grupo Reducido de Elementos de Derecho positivo"/>
    <s v="1S"/>
    <n v="16563493"/>
    <s v="SESMA"/>
    <s v="BASTIDA"/>
    <s v="BEGOÑA"/>
    <s v="bsesma"/>
    <s v="begona.sesma@unirioja.es"/>
    <n v="0.3"/>
    <n v="0.3"/>
    <n v="534"/>
    <s v="CONTRATADO DOCTOR -TIPO 1"/>
    <s v="C01"/>
    <s v="TIEMPO COMPLETO"/>
    <s v="2008-09-19 00:00:00.0"/>
    <s v="null"/>
    <s v="LD100628"/>
    <s v="PROFESOR CONTRATADO DOCTOR -TIPO 1"/>
    <s v="R103"/>
    <x v="1"/>
    <n v="140"/>
    <s v="DERECHO DEL TRABAJO Y DE LA SEGURIDAD SOCIAL"/>
  </r>
  <r>
    <x v="0"/>
    <x v="0"/>
    <n v="677"/>
    <s v="029R"/>
    <s v="GRUPO-B2"/>
    <n v="16566979"/>
    <s v="Elementos de Derecho positivo"/>
    <s v="GR"/>
    <s v="GRUPO REDUCIDO"/>
    <s v="029R"/>
    <s v="GRUPO REDUCIDO DE ELEMENTOS DE DERECHO POSITIVO"/>
    <s v="GRUPO-B2"/>
    <s v="Grupo Reducido de Elementos de Derecho positivo"/>
    <s v="1S"/>
    <n v="16566979"/>
    <s v="BARRIOBERO"/>
    <s v="MARTÍNEZ"/>
    <s v="IGNACIO"/>
    <s v="igbarrio"/>
    <s v="ignacio.barriobero@unirioja.es"/>
    <n v="0.3"/>
    <n v="0.3"/>
    <n v="532"/>
    <s v="LABORAL DOCENTE-ASOCIADO"/>
    <s v="P06"/>
    <s v="TIEMPO PARCIAL (6+6 HORAS)"/>
    <s v="2016-09-15 00:00:00.0"/>
    <s v="2019-09-14 00:00:00.0"/>
    <s v="PI101100"/>
    <s v="PROFESOR ASOCIADO"/>
    <s v="R103"/>
    <x v="1"/>
    <n v="125"/>
    <s v="DERECHO ADMINISTRATIVO"/>
  </r>
  <r>
    <x v="0"/>
    <x v="0"/>
    <n v="677"/>
    <s v="029R"/>
    <s v="GRUPO-B2"/>
    <n v="42053327"/>
    <s v="Elementos de Derecho positivo"/>
    <s v="GR"/>
    <s v="GRUPO REDUCIDO"/>
    <s v="029R"/>
    <s v="GRUPO REDUCIDO DE ELEMENTOS DE DERECHO POSITIVO"/>
    <s v="GRUPO-B2"/>
    <s v="Grupo Reducido de Elementos de Derecho positivo"/>
    <s v="1S"/>
    <n v="42053327"/>
    <s v="VENTURA"/>
    <s v="VENTURA"/>
    <s v="JOSÉ MANUEL"/>
    <s v="joventur"/>
    <s v="jmanuel.ventura@unirioja.es"/>
    <n v="0.9"/>
    <n v="0.9"/>
    <n v="534"/>
    <s v="CONTRATADO DOCTOR -TIPO 1"/>
    <s v="C01"/>
    <s v="TIEMPO COMPLETO"/>
    <s v="2004-10-01 00:00:00.0"/>
    <s v="null"/>
    <s v="LD100299"/>
    <s v="CONTRATADO DOCTOR TIPO1"/>
    <s v="R103"/>
    <x v="1"/>
    <n v="130"/>
    <s v="DERECHO CIVIL"/>
  </r>
  <r>
    <x v="0"/>
    <x v="0"/>
    <n v="677"/>
    <s v="029R"/>
    <s v="GRUPO-B3"/>
    <n v="16563493"/>
    <s v="Elementos de Derecho positivo"/>
    <s v="GR"/>
    <s v="GRUPO REDUCIDO"/>
    <s v="029R"/>
    <s v="GRUPO REDUCIDO DE ELEMENTOS DE DERECHO POSITIVO"/>
    <s v="GRUPO-B3"/>
    <s v="Grupo Reducido de Elementos de Derecho positivo"/>
    <s v="1S"/>
    <n v="16563493"/>
    <s v="SESMA"/>
    <s v="BASTIDA"/>
    <s v="BEGOÑA"/>
    <s v="bsesma"/>
    <s v="begona.sesma@unirioja.es"/>
    <n v="0.3"/>
    <n v="0.3"/>
    <n v="534"/>
    <s v="CONTRATADO DOCTOR -TIPO 1"/>
    <s v="C01"/>
    <s v="TIEMPO COMPLETO"/>
    <s v="2008-09-19 00:00:00.0"/>
    <s v="null"/>
    <s v="LD100628"/>
    <s v="PROFESOR CONTRATADO DOCTOR -TIPO 1"/>
    <s v="R103"/>
    <x v="1"/>
    <n v="140"/>
    <s v="DERECHO DEL TRABAJO Y DE LA SEGURIDAD SOCIAL"/>
  </r>
  <r>
    <x v="0"/>
    <x v="0"/>
    <n v="677"/>
    <s v="029R"/>
    <s v="GRUPO-B3"/>
    <n v="16566979"/>
    <s v="Elementos de Derecho positivo"/>
    <s v="GR"/>
    <s v="GRUPO REDUCIDO"/>
    <s v="029R"/>
    <s v="GRUPO REDUCIDO DE ELEMENTOS DE DERECHO POSITIVO"/>
    <s v="GRUPO-B3"/>
    <s v="Grupo Reducido de Elementos de Derecho positivo"/>
    <s v="1S"/>
    <n v="16566979"/>
    <s v="BARRIOBERO"/>
    <s v="MARTÍNEZ"/>
    <s v="IGNACIO"/>
    <s v="igbarrio"/>
    <s v="ignacio.barriobero@unirioja.es"/>
    <n v="0.3"/>
    <n v="0.3"/>
    <n v="532"/>
    <s v="LABORAL DOCENTE-ASOCIADO"/>
    <s v="P06"/>
    <s v="TIEMPO PARCIAL (6+6 HORAS)"/>
    <s v="2016-09-15 00:00:00.0"/>
    <s v="2019-09-14 00:00:00.0"/>
    <s v="PI101100"/>
    <s v="PROFESOR ASOCIADO"/>
    <s v="R103"/>
    <x v="1"/>
    <n v="125"/>
    <s v="DERECHO ADMINISTRATIVO"/>
  </r>
  <r>
    <x v="0"/>
    <x v="0"/>
    <n v="677"/>
    <s v="029R"/>
    <s v="GRUPO-B3"/>
    <n v="42053327"/>
    <s v="Elementos de Derecho positivo"/>
    <s v="GR"/>
    <s v="GRUPO REDUCIDO"/>
    <s v="029R"/>
    <s v="GRUPO REDUCIDO DE ELEMENTOS DE DERECHO POSITIVO"/>
    <s v="GRUPO-B3"/>
    <s v="Grupo Reducido de Elementos de Derecho positivo"/>
    <s v="1S"/>
    <n v="42053327"/>
    <s v="VENTURA"/>
    <s v="VENTURA"/>
    <s v="JOSÉ MANUEL"/>
    <s v="joventur"/>
    <s v="jmanuel.ventura@unirioja.es"/>
    <n v="0.9"/>
    <n v="0.9"/>
    <n v="534"/>
    <s v="CONTRATADO DOCTOR -TIPO 1"/>
    <s v="C01"/>
    <s v="TIEMPO COMPLETO"/>
    <s v="2004-10-01 00:00:00.0"/>
    <s v="null"/>
    <s v="LD100299"/>
    <s v="CONTRATADO DOCTOR TIPO1"/>
    <s v="R103"/>
    <x v="1"/>
    <n v="130"/>
    <s v="DERECHO CIVIL"/>
  </r>
  <r>
    <x v="1"/>
    <x v="1"/>
    <n v="677"/>
    <s v="029G"/>
    <s v="GRUPO-C"/>
    <n v="13104263"/>
    <s v="Elementos de Derecho positivo"/>
    <s v="GG"/>
    <s v="GRUPO GRANDE"/>
    <s v="029G"/>
    <s v="CLASES MAGISTRALES DE ELEMENTOS DE DERECHO POSITIVO"/>
    <s v="GRUPO-C"/>
    <s v="Grupo de Clases Magistrales de ELEMENTOS DE DERECHO POSITIVO"/>
    <s v="1S"/>
    <n v="13104263"/>
    <s v="SÁNCHEZ"/>
    <s v="HERNÁNDEZ"/>
    <s v="ÁNGEL"/>
    <s v="asanchez"/>
    <s v="angel.sanchez@unirioja.es"/>
    <n v="2.1"/>
    <n v="2.1"/>
    <n v="500"/>
    <s v="CATEDRATICO DE UNIVERSIDAD"/>
    <s v="01R"/>
    <s v="TIEMPO COMPLETO REDUCIDO"/>
    <s v="2018-12-18 00:00:00.0"/>
    <s v="null"/>
    <s v="DF100376"/>
    <s v="CATEDRÁTICO DE UNIVERSIDAD"/>
    <s v="R103"/>
    <x v="1"/>
    <n v="130"/>
    <s v="DERECHO CIVIL"/>
  </r>
  <r>
    <x v="1"/>
    <x v="1"/>
    <n v="677"/>
    <s v="029G"/>
    <s v="GRUPO-C"/>
    <n v="16598717"/>
    <s v="Elementos de Derecho positivo"/>
    <s v="GG"/>
    <s v="GRUPO GRANDE"/>
    <s v="029G"/>
    <s v="CLASES MAGISTRALES DE ELEMENTOS DE DERECHO POSITIVO"/>
    <s v="GRUPO-C"/>
    <s v="Grupo de Clases Magistrales de ELEMENTOS DE DERECHO POSITIVO"/>
    <s v="1S"/>
    <n v="16598717"/>
    <s v="SAN MARTÍN"/>
    <s v="SEGURA"/>
    <s v="DAVID"/>
    <s v="dasan-ma"/>
    <s v="david.san-martin@unirioja.es"/>
    <n v="1.2"/>
    <n v="1.2"/>
    <n v="536"/>
    <s v="PROFESOR INTERINO"/>
    <s v="C01"/>
    <s v="TIEMPO COMPLETO"/>
    <s v="2018-09-24 00:00:00.0"/>
    <s v="2019-09-14 00:00:00.0"/>
    <s v="PI101421"/>
    <s v="PROFESOR CONTRATADO INTERINO"/>
    <s v="R103"/>
    <x v="1"/>
    <n v="125"/>
    <s v="DERECHO ADMINISTRATIVO"/>
  </r>
  <r>
    <x v="1"/>
    <x v="1"/>
    <n v="677"/>
    <s v="029G"/>
    <s v="GRUPO-C"/>
    <n v="72781400"/>
    <s v="Elementos de Derecho positivo"/>
    <s v="GG"/>
    <s v="GRUPO GRANDE"/>
    <s v="029G"/>
    <s v="CLASES MAGISTRALES DE ELEMENTOS DE DERECHO POSITIVO"/>
    <s v="GRUPO-C"/>
    <s v="Grupo de Clases Magistrales de ELEMENTOS DE DERECHO POSITIVO"/>
    <s v="1S"/>
    <n v="72781400"/>
    <s v="MORCILLO"/>
    <s v="GARCÍA"/>
    <s v="JUAN CARLOS"/>
    <s v="jumorcil"/>
    <s v="juan-carlos.morcillo@unirioja.es"/>
    <n v="1.2"/>
    <n v="1.2"/>
    <s v="A-0539"/>
    <s v="TITULAR"/>
    <s v="P06"/>
    <s v="TIEMPO PARCIAL (6+6 HORAS)"/>
    <s v="2011-01-01 00:00:00.0"/>
    <s v="null"/>
    <s v="PI100799"/>
    <s v="AGREGADO"/>
    <s v="R103"/>
    <x v="1"/>
    <n v="140"/>
    <s v="DERECHO DEL TRABAJO Y DE LA SEGURIDAD SOCIAL"/>
  </r>
  <r>
    <x v="1"/>
    <x v="1"/>
    <n v="677"/>
    <s v="029R"/>
    <s v="GRUPO-C1"/>
    <n v="16588594"/>
    <s v="Elementos de Derecho positivo"/>
    <s v="GR"/>
    <s v="GRUPO REDUCIDO"/>
    <s v="029R"/>
    <s v="GRUPO REDUCIDO DE ELEMENTOS DE DERECHO POSITIVO"/>
    <s v="GRUPO-C1"/>
    <s v="Grupo Reducido de Elementos de Derecho positivo"/>
    <s v="1S"/>
    <n v="16588594"/>
    <s v="LOZA"/>
    <s v="MARIN"/>
    <s v="EVA MARÍA"/>
    <s v="evloza"/>
    <s v="eva-maria.loza@unirioja.es"/>
    <n v="0.9"/>
    <n v="0.9"/>
    <n v="532"/>
    <s v="LABORAL DOCENTE-ASOCIADO"/>
    <s v="P06"/>
    <s v="TIEMPO PARCIAL (6+6 HORAS)"/>
    <s v="2018-10-09 00:00:00.0"/>
    <s v="2019-09-14 00:00:00.0"/>
    <s v="PI101349"/>
    <s v="PROFESOR ASOCIADO"/>
    <s v="R103"/>
    <x v="1"/>
    <n v="130"/>
    <s v="DERECHO CIVIL"/>
  </r>
  <r>
    <x v="1"/>
    <x v="1"/>
    <n v="677"/>
    <s v="029R"/>
    <s v="GRUPO-C1"/>
    <n v="16598717"/>
    <s v="Elementos de Derecho positivo"/>
    <s v="GR"/>
    <s v="GRUPO REDUCIDO"/>
    <s v="029R"/>
    <s v="GRUPO REDUCIDO DE ELEMENTOS DE DERECHO POSITIVO"/>
    <s v="GRUPO-C1"/>
    <s v="Grupo Reducido de Elementos de Derecho positivo"/>
    <s v="1S"/>
    <n v="16598717"/>
    <s v="SAN MARTÍN"/>
    <s v="SEGURA"/>
    <s v="DAVID"/>
    <s v="dasan-ma"/>
    <s v="david.san-martin@unirioja.es"/>
    <n v="0.3"/>
    <n v="0.3"/>
    <n v="536"/>
    <s v="PROFESOR INTERINO"/>
    <s v="C01"/>
    <s v="TIEMPO COMPLETO"/>
    <s v="2018-09-24 00:00:00.0"/>
    <s v="2019-09-14 00:00:00.0"/>
    <s v="PI101421"/>
    <s v="PROFESOR CONTRATADO INTERINO"/>
    <s v="R103"/>
    <x v="1"/>
    <n v="125"/>
    <s v="DERECHO ADMINISTRATIVO"/>
  </r>
  <r>
    <x v="1"/>
    <x v="1"/>
    <n v="677"/>
    <s v="029R"/>
    <s v="GRUPO-C1"/>
    <n v="72781400"/>
    <s v="Elementos de Derecho positivo"/>
    <s v="GR"/>
    <s v="GRUPO REDUCIDO"/>
    <s v="029R"/>
    <s v="GRUPO REDUCIDO DE ELEMENTOS DE DERECHO POSITIVO"/>
    <s v="GRUPO-C1"/>
    <s v="Grupo Reducido de Elementos de Derecho positivo"/>
    <s v="1S"/>
    <n v="72781400"/>
    <s v="MORCILLO"/>
    <s v="GARCÍA"/>
    <s v="JUAN CARLOS"/>
    <s v="jumorcil"/>
    <s v="juan-carlos.morcillo@unirioja.es"/>
    <n v="0.3"/>
    <n v="0.3"/>
    <s v="A-0539"/>
    <s v="TITULAR"/>
    <s v="P06"/>
    <s v="TIEMPO PARCIAL (6+6 HORAS)"/>
    <s v="2011-01-01 00:00:00.0"/>
    <s v="null"/>
    <s v="PI100799"/>
    <s v="AGREGADO"/>
    <s v="R103"/>
    <x v="1"/>
    <n v="140"/>
    <s v="DERECHO DEL TRABAJO Y DE LA SEGURIDAD SOCIAL"/>
  </r>
  <r>
    <x v="1"/>
    <x v="1"/>
    <n v="677"/>
    <s v="029R"/>
    <s v="GRUPO-C2"/>
    <n v="16588594"/>
    <s v="Elementos de Derecho positivo"/>
    <s v="GR"/>
    <s v="GRUPO REDUCIDO"/>
    <s v="029R"/>
    <s v="GRUPO REDUCIDO DE ELEMENTOS DE DERECHO POSITIVO"/>
    <s v="GRUPO-C2"/>
    <s v="Grupo Reducido de Elementos de Derecho positivo"/>
    <s v="1S"/>
    <n v="16588594"/>
    <s v="LOZA"/>
    <s v="MARIN"/>
    <s v="EVA MARÍA"/>
    <s v="evloza"/>
    <s v="eva-maria.loza@unirioja.es"/>
    <n v="0.9"/>
    <n v="0.9"/>
    <n v="532"/>
    <s v="LABORAL DOCENTE-ASOCIADO"/>
    <s v="P06"/>
    <s v="TIEMPO PARCIAL (6+6 HORAS)"/>
    <s v="2018-10-09 00:00:00.0"/>
    <s v="2019-09-14 00:00:00.0"/>
    <s v="PI101349"/>
    <s v="PROFESOR ASOCIADO"/>
    <s v="R103"/>
    <x v="1"/>
    <n v="130"/>
    <s v="DERECHO CIVIL"/>
  </r>
  <r>
    <x v="1"/>
    <x v="1"/>
    <n v="677"/>
    <s v="029R"/>
    <s v="GRUPO-C2"/>
    <n v="16598717"/>
    <s v="Elementos de Derecho positivo"/>
    <s v="GR"/>
    <s v="GRUPO REDUCIDO"/>
    <s v="029R"/>
    <s v="GRUPO REDUCIDO DE ELEMENTOS DE DERECHO POSITIVO"/>
    <s v="GRUPO-C2"/>
    <s v="Grupo Reducido de Elementos de Derecho positivo"/>
    <s v="1S"/>
    <n v="16598717"/>
    <s v="SAN MARTÍN"/>
    <s v="SEGURA"/>
    <s v="DAVID"/>
    <s v="dasan-ma"/>
    <s v="david.san-martin@unirioja.es"/>
    <n v="0.3"/>
    <n v="0.3"/>
    <n v="536"/>
    <s v="PROFESOR INTERINO"/>
    <s v="C01"/>
    <s v="TIEMPO COMPLETO"/>
    <s v="2018-09-24 00:00:00.0"/>
    <s v="2019-09-14 00:00:00.0"/>
    <s v="PI101421"/>
    <s v="PROFESOR CONTRATADO INTERINO"/>
    <s v="R103"/>
    <x v="1"/>
    <n v="125"/>
    <s v="DERECHO ADMINISTRATIVO"/>
  </r>
  <r>
    <x v="1"/>
    <x v="1"/>
    <n v="677"/>
    <s v="029R"/>
    <s v="GRUPO-C2"/>
    <n v="72781400"/>
    <s v="Elementos de Derecho positivo"/>
    <s v="GR"/>
    <s v="GRUPO REDUCIDO"/>
    <s v="029R"/>
    <s v="GRUPO REDUCIDO DE ELEMENTOS DE DERECHO POSITIVO"/>
    <s v="GRUPO-C2"/>
    <s v="Grupo Reducido de Elementos de Derecho positivo"/>
    <s v="1S"/>
    <n v="72781400"/>
    <s v="MORCILLO"/>
    <s v="GARCÍA"/>
    <s v="JUAN CARLOS"/>
    <s v="jumorcil"/>
    <s v="juan-carlos.morcillo@unirioja.es"/>
    <n v="0.3"/>
    <n v="0.3"/>
    <s v="A-0539"/>
    <s v="TITULAR"/>
    <s v="P06"/>
    <s v="TIEMPO PARCIAL (6+6 HORAS)"/>
    <s v="2011-01-01 00:00:00.0"/>
    <s v="null"/>
    <s v="PI100799"/>
    <s v="AGREGADO"/>
    <s v="R103"/>
    <x v="1"/>
    <n v="140"/>
    <s v="DERECHO DEL TRABAJO Y DE LA SEGURIDAD SOCIAL"/>
  </r>
  <r>
    <x v="3"/>
    <x v="1"/>
    <n v="677"/>
    <s v="029G"/>
    <s v="GRUPO-D"/>
    <n v="16500778"/>
    <s v="Elementos de Derecho positivo"/>
    <s v="GG"/>
    <s v="GRUPO GRANDE"/>
    <s v="029G"/>
    <s v="CLASES MAGISTRALES DE ELEMENTOS DE DERECHO POSITIVO"/>
    <s v="GRUPO-D"/>
    <s v="Grupo de Clases Magistrales de ELEMENTOS DE DERECHO POSITIVO"/>
    <s v="1S"/>
    <n v="16500778"/>
    <s v="MURILLAS"/>
    <s v="ESCUDERO"/>
    <s v="JUAN MANUEL"/>
    <s v="jumurill"/>
    <s v="juan-manuel.murillas@unirioja.es"/>
    <n v="2.1"/>
    <n v="2.1"/>
    <n v="534"/>
    <s v="CONTRATADO DOCTOR -TIPO 1"/>
    <s v="C01"/>
    <s v="TIEMPO COMPLETO"/>
    <s v="2015-10-17 00:00:00.0"/>
    <s v="null"/>
    <s v="LD100615"/>
    <s v="PROFESOR CONTRATADO DOCTOR -TIPO 1"/>
    <s v="R103"/>
    <x v="1"/>
    <n v="130"/>
    <s v="DERECHO CIVIL"/>
  </r>
  <r>
    <x v="3"/>
    <x v="1"/>
    <n v="677"/>
    <s v="029G"/>
    <s v="GRUPO-D"/>
    <n v="16632993"/>
    <s v="Elementos de Derecho positivo"/>
    <s v="GG"/>
    <s v="GRUPO GRANDE"/>
    <s v="029G"/>
    <s v="CLASES MAGISTRALES DE ELEMENTOS DE DERECHO POSITIVO"/>
    <s v="GRUPO-D"/>
    <s v="Grupo de Clases Magistrales de ELEMENTOS DE DERECHO POSITIVO"/>
    <s v="1S"/>
    <n v="16632993"/>
    <s v="MUÑOZ"/>
    <s v="BENITO"/>
    <s v="LUCÍA"/>
    <s v="lumunob"/>
    <s v="lucia.munoz@alum.unirioja.es"/>
    <n v="1.2"/>
    <n v="1.2"/>
    <n v="536"/>
    <s v="PROFESOR INTERINO"/>
    <s v="P03"/>
    <s v="TIEMPO PARCIAL (3+3 HORAS)"/>
    <s v="2018-09-24 00:00:00.0"/>
    <s v="2019-09-14 00:00:00.0"/>
    <s v="PI101419"/>
    <s v="PROFESOR CONTRATADO INTERINO"/>
    <s v="R103"/>
    <x v="1"/>
    <n v="125"/>
    <s v="DERECHO ADMINISTRATIVO"/>
  </r>
  <r>
    <x v="3"/>
    <x v="1"/>
    <n v="677"/>
    <s v="029G"/>
    <s v="GRUPO-D"/>
    <n v="72781400"/>
    <s v="Elementos de Derecho positivo"/>
    <s v="GG"/>
    <s v="GRUPO GRANDE"/>
    <s v="029G"/>
    <s v="CLASES MAGISTRALES DE ELEMENTOS DE DERECHO POSITIVO"/>
    <s v="GRUPO-D"/>
    <s v="Grupo de Clases Magistrales de ELEMENTOS DE DERECHO POSITIVO"/>
    <s v="1S"/>
    <n v="72781400"/>
    <s v="MORCILLO"/>
    <s v="GARCÍA"/>
    <s v="JUAN CARLOS"/>
    <s v="jumorcil"/>
    <s v="juan-carlos.morcillo@unirioja.es"/>
    <n v="1.2"/>
    <n v="1.2"/>
    <s v="A-0539"/>
    <s v="TITULAR"/>
    <s v="P06"/>
    <s v="TIEMPO PARCIAL (6+6 HORAS)"/>
    <s v="2011-01-01 00:00:00.0"/>
    <s v="null"/>
    <s v="PI100799"/>
    <s v="AGREGADO"/>
    <s v="R103"/>
    <x v="1"/>
    <n v="140"/>
    <s v="DERECHO DEL TRABAJO Y DE LA SEGURIDAD SOCIAL"/>
  </r>
  <r>
    <x v="3"/>
    <x v="1"/>
    <n v="677"/>
    <s v="029R"/>
    <s v="GRUPO-D1"/>
    <n v="16500778"/>
    <s v="Elementos de Derecho positivo"/>
    <s v="GR"/>
    <s v="GRUPO REDUCIDO"/>
    <s v="029R"/>
    <s v="GRUPO REDUCIDO DE ELEMENTOS DE DERECHO POSITIVO"/>
    <s v="GRUPO-D1"/>
    <s v="Grupo Reducido de Elementos de Derecho positivo"/>
    <s v="1S"/>
    <n v="16500778"/>
    <s v="MURILLAS"/>
    <s v="ESCUDERO"/>
    <s v="JUAN MANUEL"/>
    <s v="jumurill"/>
    <s v="juan-manuel.murillas@unirioja.es"/>
    <n v="0.9"/>
    <n v="0.9"/>
    <n v="534"/>
    <s v="CONTRATADO DOCTOR -TIPO 1"/>
    <s v="C01"/>
    <s v="TIEMPO COMPLETO"/>
    <s v="2015-10-17 00:00:00.0"/>
    <s v="null"/>
    <s v="LD100615"/>
    <s v="PROFESOR CONTRATADO DOCTOR -TIPO 1"/>
    <s v="R103"/>
    <x v="1"/>
    <n v="130"/>
    <s v="DERECHO CIVIL"/>
  </r>
  <r>
    <x v="3"/>
    <x v="1"/>
    <n v="677"/>
    <s v="029R"/>
    <s v="GRUPO-D1"/>
    <n v="16632993"/>
    <s v="Elementos de Derecho positivo"/>
    <s v="GR"/>
    <s v="GRUPO REDUCIDO"/>
    <s v="029R"/>
    <s v="GRUPO REDUCIDO DE ELEMENTOS DE DERECHO POSITIVO"/>
    <s v="GRUPO-D1"/>
    <s v="Grupo Reducido de Elementos de Derecho positivo"/>
    <s v="1S"/>
    <n v="16632993"/>
    <s v="MUÑOZ"/>
    <s v="BENITO"/>
    <s v="LUCÍA"/>
    <s v="lumunob"/>
    <s v="lucia.munoz@alum.unirioja.es"/>
    <n v="0.3"/>
    <n v="0.3"/>
    <n v="536"/>
    <s v="PROFESOR INTERINO"/>
    <s v="P03"/>
    <s v="TIEMPO PARCIAL (3+3 HORAS)"/>
    <s v="2018-09-24 00:00:00.0"/>
    <s v="2019-09-14 00:00:00.0"/>
    <s v="PI101419"/>
    <s v="PROFESOR CONTRATADO INTERINO"/>
    <s v="R103"/>
    <x v="1"/>
    <n v="125"/>
    <s v="DERECHO ADMINISTRATIVO"/>
  </r>
  <r>
    <x v="3"/>
    <x v="1"/>
    <n v="677"/>
    <s v="029R"/>
    <s v="GRUPO-D1"/>
    <n v="72781400"/>
    <s v="Elementos de Derecho positivo"/>
    <s v="GR"/>
    <s v="GRUPO REDUCIDO"/>
    <s v="029R"/>
    <s v="GRUPO REDUCIDO DE ELEMENTOS DE DERECHO POSITIVO"/>
    <s v="GRUPO-D1"/>
    <s v="Grupo Reducido de Elementos de Derecho positivo"/>
    <s v="1S"/>
    <n v="72781400"/>
    <s v="MORCILLO"/>
    <s v="GARCÍA"/>
    <s v="JUAN CARLOS"/>
    <s v="jumorcil"/>
    <s v="juan-carlos.morcillo@unirioja.es"/>
    <n v="0.3"/>
    <n v="0.3"/>
    <s v="A-0539"/>
    <s v="TITULAR"/>
    <s v="P06"/>
    <s v="TIEMPO PARCIAL (6+6 HORAS)"/>
    <s v="2011-01-01 00:00:00.0"/>
    <s v="null"/>
    <s v="PI100799"/>
    <s v="AGREGADO"/>
    <s v="R103"/>
    <x v="1"/>
    <n v="140"/>
    <s v="DERECHO DEL TRABAJO Y DE LA SEGURIDAD SOCIAL"/>
  </r>
  <r>
    <x v="3"/>
    <x v="1"/>
    <n v="677"/>
    <s v="029R"/>
    <s v="GRUPO-D2"/>
    <n v="16500778"/>
    <s v="Elementos de Derecho positivo"/>
    <s v="GR"/>
    <s v="GRUPO REDUCIDO"/>
    <s v="029R"/>
    <s v="GRUPO REDUCIDO DE ELEMENTOS DE DERECHO POSITIVO"/>
    <s v="GRUPO-D2"/>
    <s v="Grupo Reducido de Elementos de Derecho positivo"/>
    <s v="1S"/>
    <n v="16500778"/>
    <s v="MURILLAS"/>
    <s v="ESCUDERO"/>
    <s v="JUAN MANUEL"/>
    <s v="jumurill"/>
    <s v="juan-manuel.murillas@unirioja.es"/>
    <n v="0.9"/>
    <n v="0.9"/>
    <n v="534"/>
    <s v="CONTRATADO DOCTOR -TIPO 1"/>
    <s v="C01"/>
    <s v="TIEMPO COMPLETO"/>
    <s v="2015-10-17 00:00:00.0"/>
    <s v="null"/>
    <s v="LD100615"/>
    <s v="PROFESOR CONTRATADO DOCTOR -TIPO 1"/>
    <s v="R103"/>
    <x v="1"/>
    <n v="130"/>
    <s v="DERECHO CIVIL"/>
  </r>
  <r>
    <x v="3"/>
    <x v="1"/>
    <n v="677"/>
    <s v="029R"/>
    <s v="GRUPO-D2"/>
    <n v="16632993"/>
    <s v="Elementos de Derecho positivo"/>
    <s v="GR"/>
    <s v="GRUPO REDUCIDO"/>
    <s v="029R"/>
    <s v="GRUPO REDUCIDO DE ELEMENTOS DE DERECHO POSITIVO"/>
    <s v="GRUPO-D2"/>
    <s v="Grupo Reducido de Elementos de Derecho positivo"/>
    <s v="1S"/>
    <n v="16632993"/>
    <s v="MUÑOZ"/>
    <s v="BENITO"/>
    <s v="LUCÍA"/>
    <s v="lumunob"/>
    <s v="lucia.munoz@alum.unirioja.es"/>
    <n v="0.3"/>
    <n v="0.3"/>
    <n v="536"/>
    <s v="PROFESOR INTERINO"/>
    <s v="P03"/>
    <s v="TIEMPO PARCIAL (3+3 HORAS)"/>
    <s v="2018-09-24 00:00:00.0"/>
    <s v="2019-09-14 00:00:00.0"/>
    <s v="PI101419"/>
    <s v="PROFESOR CONTRATADO INTERINO"/>
    <s v="R103"/>
    <x v="1"/>
    <n v="125"/>
    <s v="DERECHO ADMINISTRATIVO"/>
  </r>
  <r>
    <x v="3"/>
    <x v="1"/>
    <n v="677"/>
    <s v="029R"/>
    <s v="GRUPO-D2"/>
    <n v="72781400"/>
    <s v="Elementos de Derecho positivo"/>
    <s v="GR"/>
    <s v="GRUPO REDUCIDO"/>
    <s v="029R"/>
    <s v="GRUPO REDUCIDO DE ELEMENTOS DE DERECHO POSITIVO"/>
    <s v="GRUPO-D2"/>
    <s v="Grupo Reducido de Elementos de Derecho positivo"/>
    <s v="1S"/>
    <n v="72781400"/>
    <s v="MORCILLO"/>
    <s v="GARCÍA"/>
    <s v="JUAN CARLOS"/>
    <s v="jumorcil"/>
    <s v="juan-carlos.morcillo@unirioja.es"/>
    <n v="0.3"/>
    <n v="0.3"/>
    <s v="A-0539"/>
    <s v="TITULAR"/>
    <s v="P06"/>
    <s v="TIEMPO PARCIAL (6+6 HORAS)"/>
    <s v="2011-01-01 00:00:00.0"/>
    <s v="null"/>
    <s v="PI100799"/>
    <s v="AGREGADO"/>
    <s v="R103"/>
    <x v="1"/>
    <n v="140"/>
    <s v="DERECHO DEL TRABAJO Y DE LA SEGURIDAD SOCIAL"/>
  </r>
  <r>
    <x v="2"/>
    <x v="1"/>
    <n v="677"/>
    <s v="029G"/>
    <s v="GRUPO-C"/>
    <n v="13104263"/>
    <s v="Elementos de Derecho positivo"/>
    <s v="GG"/>
    <s v="GRUPO GRANDE"/>
    <s v="029G"/>
    <s v="CLASES MAGISTRALES DE ELEMENTOS DE DERECHO POSITIVO"/>
    <s v="GRUPO-C"/>
    <s v="Grupo de Clases Magistrales de ELEMENTOS DE DERECHO POSITIVO"/>
    <s v="1S"/>
    <n v="13104263"/>
    <s v="SÁNCHEZ"/>
    <s v="HERNÁNDEZ"/>
    <s v="ÁNGEL"/>
    <s v="asanchez"/>
    <s v="angel.sanchez@unirioja.es"/>
    <n v="2.1"/>
    <m/>
    <n v="500"/>
    <s v="CATEDRATICO DE UNIVERSIDAD"/>
    <s v="01R"/>
    <s v="TIEMPO COMPLETO REDUCIDO"/>
    <s v="2018-12-18 00:00:00.0"/>
    <s v="null"/>
    <s v="DF100376"/>
    <s v="CATEDRÁTICO DE UNIVERSIDAD"/>
    <s v="R103"/>
    <x v="1"/>
    <n v="130"/>
    <s v="DERECHO CIVIL"/>
  </r>
  <r>
    <x v="2"/>
    <x v="1"/>
    <n v="677"/>
    <s v="029G"/>
    <s v="GRUPO-C"/>
    <n v="16598717"/>
    <s v="Elementos de Derecho positivo"/>
    <s v="GG"/>
    <s v="GRUPO GRANDE"/>
    <s v="029G"/>
    <s v="CLASES MAGISTRALES DE ELEMENTOS DE DERECHO POSITIVO"/>
    <s v="GRUPO-C"/>
    <s v="Grupo de Clases Magistrales de ELEMENTOS DE DERECHO POSITIVO"/>
    <s v="1S"/>
    <n v="16598717"/>
    <s v="SAN MARTÍN"/>
    <s v="SEGURA"/>
    <s v="DAVID"/>
    <s v="dasan-ma"/>
    <s v="david.san-martin@unirioja.es"/>
    <n v="1.2"/>
    <m/>
    <n v="536"/>
    <s v="PROFESOR INTERINO"/>
    <s v="C01"/>
    <s v="TIEMPO COMPLETO"/>
    <s v="2018-09-24 00:00:00.0"/>
    <s v="2019-09-14 00:00:00.0"/>
    <s v="PI101421"/>
    <s v="PROFESOR CONTRATADO INTERINO"/>
    <s v="R103"/>
    <x v="1"/>
    <n v="125"/>
    <s v="DERECHO ADMINISTRATIVO"/>
  </r>
  <r>
    <x v="2"/>
    <x v="1"/>
    <n v="677"/>
    <s v="029G"/>
    <s v="GRUPO-C"/>
    <n v="72781400"/>
    <s v="Elementos de Derecho positivo"/>
    <s v="GG"/>
    <s v="GRUPO GRANDE"/>
    <s v="029G"/>
    <s v="CLASES MAGISTRALES DE ELEMENTOS DE DERECHO POSITIVO"/>
    <s v="GRUPO-C"/>
    <s v="Grupo de Clases Magistrales de ELEMENTOS DE DERECHO POSITIVO"/>
    <s v="1S"/>
    <n v="72781400"/>
    <s v="MORCILLO"/>
    <s v="GARCÍA"/>
    <s v="JUAN CARLOS"/>
    <s v="jumorcil"/>
    <s v="juan-carlos.morcillo@unirioja.es"/>
    <n v="1.2"/>
    <m/>
    <s v="A-0539"/>
    <s v="TITULAR"/>
    <s v="P06"/>
    <s v="TIEMPO PARCIAL (6+6 HORAS)"/>
    <s v="2011-01-01 00:00:00.0"/>
    <s v="null"/>
    <s v="PI100799"/>
    <s v="AGREGADO"/>
    <s v="R103"/>
    <x v="1"/>
    <n v="140"/>
    <s v="DERECHO DEL TRABAJO Y DE LA SEGURIDAD SOCIAL"/>
  </r>
  <r>
    <x v="2"/>
    <x v="1"/>
    <n v="677"/>
    <s v="029R"/>
    <s v="GRUPO-C3"/>
    <n v="16588594"/>
    <s v="Elementos de Derecho positivo"/>
    <s v="GR"/>
    <s v="GRUPO REDUCIDO"/>
    <s v="029R"/>
    <s v="GRUPO REDUCIDO DE ELEMENTOS DE DERECHO POSITIVO"/>
    <s v="GRUPO-C3"/>
    <s v="Grupo Reducido de Elementos de Derecho positivo"/>
    <s v="1S"/>
    <n v="16588594"/>
    <s v="LOZA"/>
    <s v="MARIN"/>
    <s v="EVA MARÍA"/>
    <s v="evloza"/>
    <s v="eva-maria.loza@unirioja.es"/>
    <n v="0.9"/>
    <n v="0.9"/>
    <n v="532"/>
    <s v="LABORAL DOCENTE-ASOCIADO"/>
    <s v="P06"/>
    <s v="TIEMPO PARCIAL (6+6 HORAS)"/>
    <s v="2018-10-09 00:00:00.0"/>
    <s v="2019-09-14 00:00:00.0"/>
    <s v="PI101349"/>
    <s v="PROFESOR ASOCIADO"/>
    <s v="R103"/>
    <x v="1"/>
    <n v="130"/>
    <s v="DERECHO CIVIL"/>
  </r>
  <r>
    <x v="2"/>
    <x v="1"/>
    <n v="677"/>
    <s v="029R"/>
    <s v="GRUPO-C3"/>
    <n v="16598717"/>
    <s v="Elementos de Derecho positivo"/>
    <s v="GR"/>
    <s v="GRUPO REDUCIDO"/>
    <s v="029R"/>
    <s v="GRUPO REDUCIDO DE ELEMENTOS DE DERECHO POSITIVO"/>
    <s v="GRUPO-C3"/>
    <s v="Grupo Reducido de Elementos de Derecho positivo"/>
    <s v="1S"/>
    <n v="16598717"/>
    <s v="SAN MARTÍN"/>
    <s v="SEGURA"/>
    <s v="DAVID"/>
    <s v="dasan-ma"/>
    <s v="david.san-martin@unirioja.es"/>
    <n v="0.3"/>
    <n v="0.3"/>
    <n v="536"/>
    <s v="PROFESOR INTERINO"/>
    <s v="C01"/>
    <s v="TIEMPO COMPLETO"/>
    <s v="2018-09-24 00:00:00.0"/>
    <s v="2019-09-14 00:00:00.0"/>
    <s v="PI101421"/>
    <s v="PROFESOR CONTRATADO INTERINO"/>
    <s v="R103"/>
    <x v="1"/>
    <n v="125"/>
    <s v="DERECHO ADMINISTRATIVO"/>
  </r>
  <r>
    <x v="2"/>
    <x v="1"/>
    <n v="677"/>
    <s v="029R"/>
    <s v="GRUPO-C3"/>
    <n v="72781400"/>
    <s v="Elementos de Derecho positivo"/>
    <s v="GR"/>
    <s v="GRUPO REDUCIDO"/>
    <s v="029R"/>
    <s v="GRUPO REDUCIDO DE ELEMENTOS DE DERECHO POSITIVO"/>
    <s v="GRUPO-C3"/>
    <s v="Grupo Reducido de Elementos de Derecho positivo"/>
    <s v="1S"/>
    <n v="72781400"/>
    <s v="MORCILLO"/>
    <s v="GARCÍA"/>
    <s v="JUAN CARLOS"/>
    <s v="jumorcil"/>
    <s v="juan-carlos.morcillo@unirioja.es"/>
    <n v="0.3"/>
    <n v="0.3"/>
    <s v="A-0539"/>
    <s v="TITULAR"/>
    <s v="P06"/>
    <s v="TIEMPO PARCIAL (6+6 HORAS)"/>
    <s v="2011-01-01 00:00:00.0"/>
    <s v="null"/>
    <s v="PI100799"/>
    <s v="AGREGADO"/>
    <s v="R103"/>
    <x v="1"/>
    <n v="140"/>
    <s v="DERECHO DEL TRABAJO Y DE LA SEGURIDAD SOCIAL"/>
  </r>
  <r>
    <x v="6"/>
    <x v="0"/>
    <n v="677"/>
    <s v="029G"/>
    <s v="GRUPO-D"/>
    <n v="16500778"/>
    <s v="Elementos de Derecho positivo"/>
    <s v="GG"/>
    <s v="GRUPO GRANDE"/>
    <s v="029G"/>
    <s v="CLASES MAGISTRALES DE ELEMENTOS DE DERECHO POSITIVO"/>
    <s v="GRUPO-D"/>
    <s v="Grupo de Clases Magistrales de ELEMENTOS DE DERECHO POSITIVO"/>
    <s v="1S"/>
    <n v="16500778"/>
    <s v="MURILLAS"/>
    <s v="ESCUDERO"/>
    <s v="JUAN MANUEL"/>
    <s v="jumurill"/>
    <s v="juan-manuel.murillas@unirioja.es"/>
    <n v="2.1"/>
    <m/>
    <n v="534"/>
    <s v="CONTRATADO DOCTOR -TIPO 1"/>
    <s v="C01"/>
    <s v="TIEMPO COMPLETO"/>
    <s v="2015-10-17 00:00:00.0"/>
    <s v="null"/>
    <s v="LD100615"/>
    <s v="PROFESOR CONTRATADO DOCTOR -TIPO 1"/>
    <s v="R103"/>
    <x v="1"/>
    <n v="130"/>
    <s v="DERECHO CIVIL"/>
  </r>
  <r>
    <x v="6"/>
    <x v="0"/>
    <n v="677"/>
    <s v="029G"/>
    <s v="GRUPO-D"/>
    <n v="16632993"/>
    <s v="Elementos de Derecho positivo"/>
    <s v="GG"/>
    <s v="GRUPO GRANDE"/>
    <s v="029G"/>
    <s v="CLASES MAGISTRALES DE ELEMENTOS DE DERECHO POSITIVO"/>
    <s v="GRUPO-D"/>
    <s v="Grupo de Clases Magistrales de ELEMENTOS DE DERECHO POSITIVO"/>
    <s v="1S"/>
    <n v="16632993"/>
    <s v="MUÑOZ"/>
    <s v="BENITO"/>
    <s v="LUCÍA"/>
    <s v="lumunob"/>
    <s v="lucia.munoz@alum.unirioja.es"/>
    <n v="1.2"/>
    <m/>
    <n v="536"/>
    <s v="PROFESOR INTERINO"/>
    <s v="P03"/>
    <s v="TIEMPO PARCIAL (3+3 HORAS)"/>
    <s v="2018-09-24 00:00:00.0"/>
    <s v="2019-09-14 00:00:00.0"/>
    <s v="PI101419"/>
    <s v="PROFESOR CONTRATADO INTERINO"/>
    <s v="R103"/>
    <x v="1"/>
    <n v="125"/>
    <s v="DERECHO ADMINISTRATIVO"/>
  </r>
  <r>
    <x v="6"/>
    <x v="0"/>
    <n v="677"/>
    <s v="029G"/>
    <s v="GRUPO-D"/>
    <n v="72781400"/>
    <s v="Elementos de Derecho positivo"/>
    <s v="GG"/>
    <s v="GRUPO GRANDE"/>
    <s v="029G"/>
    <s v="CLASES MAGISTRALES DE ELEMENTOS DE DERECHO POSITIVO"/>
    <s v="GRUPO-D"/>
    <s v="Grupo de Clases Magistrales de ELEMENTOS DE DERECHO POSITIVO"/>
    <s v="1S"/>
    <n v="72781400"/>
    <s v="MORCILLO"/>
    <s v="GARCÍA"/>
    <s v="JUAN CARLOS"/>
    <s v="jumorcil"/>
    <s v="juan-carlos.morcillo@unirioja.es"/>
    <n v="1.2"/>
    <m/>
    <s v="A-0539"/>
    <s v="TITULAR"/>
    <s v="P06"/>
    <s v="TIEMPO PARCIAL (6+6 HORAS)"/>
    <s v="2011-01-01 00:00:00.0"/>
    <s v="null"/>
    <s v="PI100799"/>
    <s v="AGREGADO"/>
    <s v="R103"/>
    <x v="1"/>
    <n v="140"/>
    <s v="DERECHO DEL TRABAJO Y DE LA SEGURIDAD SOCIAL"/>
  </r>
  <r>
    <x v="6"/>
    <x v="0"/>
    <n v="677"/>
    <s v="029R"/>
    <s v="GRUPO-D3"/>
    <n v="16500778"/>
    <s v="Elementos de Derecho positivo"/>
    <s v="GR"/>
    <s v="GRUPO REDUCIDO"/>
    <s v="029R"/>
    <s v="GRUPO REDUCIDO DE ELEMENTOS DE DERECHO POSITIVO"/>
    <s v="GRUPO-D3"/>
    <s v="Grupo Reducido de Elementos de Derecho positivo"/>
    <s v="1S"/>
    <n v="16500778"/>
    <s v="MURILLAS"/>
    <s v="ESCUDERO"/>
    <s v="JUAN MANUEL"/>
    <s v="jumurill"/>
    <s v="juan-manuel.murillas@unirioja.es"/>
    <n v="0.9"/>
    <n v="0.9"/>
    <n v="534"/>
    <s v="CONTRATADO DOCTOR -TIPO 1"/>
    <s v="C01"/>
    <s v="TIEMPO COMPLETO"/>
    <s v="2015-10-17 00:00:00.0"/>
    <s v="null"/>
    <s v="LD100615"/>
    <s v="PROFESOR CONTRATADO DOCTOR -TIPO 1"/>
    <s v="R103"/>
    <x v="1"/>
    <n v="130"/>
    <s v="DERECHO CIVIL"/>
  </r>
  <r>
    <x v="6"/>
    <x v="0"/>
    <n v="677"/>
    <s v="029R"/>
    <s v="GRUPO-D3"/>
    <n v="16632993"/>
    <s v="Elementos de Derecho positivo"/>
    <s v="GR"/>
    <s v="GRUPO REDUCIDO"/>
    <s v="029R"/>
    <s v="GRUPO REDUCIDO DE ELEMENTOS DE DERECHO POSITIVO"/>
    <s v="GRUPO-D3"/>
    <s v="Grupo Reducido de Elementos de Derecho positivo"/>
    <s v="1S"/>
    <n v="16632993"/>
    <s v="MUÑOZ"/>
    <s v="BENITO"/>
    <s v="LUCÍA"/>
    <s v="lumunob"/>
    <s v="lucia.munoz@alum.unirioja.es"/>
    <n v="0.3"/>
    <n v="0.3"/>
    <n v="536"/>
    <s v="PROFESOR INTERINO"/>
    <s v="P03"/>
    <s v="TIEMPO PARCIAL (3+3 HORAS)"/>
    <s v="2018-09-24 00:00:00.0"/>
    <s v="2019-09-14 00:00:00.0"/>
    <s v="PI101419"/>
    <s v="PROFESOR CONTRATADO INTERINO"/>
    <s v="R103"/>
    <x v="1"/>
    <n v="125"/>
    <s v="DERECHO ADMINISTRATIVO"/>
  </r>
  <r>
    <x v="6"/>
    <x v="0"/>
    <n v="677"/>
    <s v="029R"/>
    <s v="GRUPO-D3"/>
    <n v="72781400"/>
    <s v="Elementos de Derecho positivo"/>
    <s v="GR"/>
    <s v="GRUPO REDUCIDO"/>
    <s v="029R"/>
    <s v="GRUPO REDUCIDO DE ELEMENTOS DE DERECHO POSITIVO"/>
    <s v="GRUPO-D3"/>
    <s v="Grupo Reducido de Elementos de Derecho positivo"/>
    <s v="1S"/>
    <n v="72781400"/>
    <s v="MORCILLO"/>
    <s v="GARCÍA"/>
    <s v="JUAN CARLOS"/>
    <s v="jumorcil"/>
    <s v="juan-carlos.morcillo@unirioja.es"/>
    <n v="0.3"/>
    <n v="0.3"/>
    <s v="A-0539"/>
    <s v="TITULAR"/>
    <s v="P06"/>
    <s v="TIEMPO PARCIAL (6+6 HORAS)"/>
    <s v="2011-01-01 00:00:00.0"/>
    <s v="null"/>
    <s v="PI100799"/>
    <s v="AGREGADO"/>
    <s v="R103"/>
    <x v="1"/>
    <n v="140"/>
    <s v="DERECHO DEL TRABAJO Y DE LA SEGURIDAD SOCIAL"/>
  </r>
  <r>
    <x v="0"/>
    <x v="0"/>
    <n v="678"/>
    <s v="034G"/>
    <s v="GRUPO-A"/>
    <n v="73003437"/>
    <s v="Fundamentos de economía"/>
    <s v="GG"/>
    <s v="GRUPO GRANDE"/>
    <s v="034G"/>
    <s v="CLASE MAGISTRAL DE FUNDAMENTOS DE ECONOMÍA"/>
    <s v="GRUPO-A"/>
    <s v="Grupo de Clase Magistral de FUNDAMENTOS DE ECONOMÍA"/>
    <s v="1S"/>
    <n v="73003437"/>
    <s v="LANGARITA"/>
    <s v="TEJERO"/>
    <s v="RAQUEL"/>
    <s v="ralangar"/>
    <s v="raquel.langarita@unirioja.es"/>
    <n v="4"/>
    <n v="4"/>
    <n v="536"/>
    <s v="PROFESOR INTERINO"/>
    <s v="C01"/>
    <s v="TIEMPO COMPLETO"/>
    <s v="2018-09-17 00:00:00.0"/>
    <s v="null"/>
    <s v="PI101357"/>
    <s v="PROFESOR CONTRATADO INTERINO"/>
    <s v="R104"/>
    <x v="0"/>
    <n v="415"/>
    <s v="FUNDAMENTOS DEL ANÁLISIS ECONÓMICO"/>
  </r>
  <r>
    <x v="0"/>
    <x v="0"/>
    <n v="678"/>
    <s v="034G"/>
    <s v="GRUPO-B"/>
    <n v="14943754"/>
    <s v="Fundamentos de economía"/>
    <s v="GG"/>
    <s v="GRUPO GRANDE"/>
    <s v="034G"/>
    <s v="CLASE MAGISTRAL DE FUNDAMENTOS DE ECONOMÍA"/>
    <s v="GRUPO-B"/>
    <s v="Grupo de Clase Magistral de FUNDAMENTOS DE ECONOMÍA"/>
    <s v="1S"/>
    <n v="14943754"/>
    <s v="RODRÍGUEZ"/>
    <s v="IBEAS"/>
    <s v="ROBERTO"/>
    <s v="rorodrig"/>
    <s v="roberto.rodriguez@unirioja.es"/>
    <n v="4"/>
    <n v="4"/>
    <n v="504"/>
    <s v="PROFESOR TITULAR UNIVERSIDAD"/>
    <s v="C01"/>
    <s v="TIEMPO COMPLETO"/>
    <s v="2012-07-13 00:00:00.0"/>
    <s v="null"/>
    <s v="DF100089"/>
    <s v="PROFESOR TITULAR DE UNIVERSIDAD"/>
    <s v="R104"/>
    <x v="0"/>
    <n v="415"/>
    <s v="FUNDAMENTOS DEL ANÁLISIS ECONÓMICO"/>
  </r>
  <r>
    <x v="0"/>
    <x v="0"/>
    <n v="678"/>
    <s v="034R"/>
    <s v="GRUPO-A1"/>
    <n v="16557941"/>
    <s v="Fundamentos de economía"/>
    <s v="GR"/>
    <s v="GRUPO REDUCIDO"/>
    <s v="034R"/>
    <s v="CLASES PRÁCTICAS, SEMINARIOS Y TUTORIAS DE FUNDAMENTOS DE ECONOMÍA"/>
    <s v="GRUPO-A1"/>
    <s v="Grupo de clases prácticas de Fundamentos de economía"/>
    <s v="1S"/>
    <n v="16557941"/>
    <s v="MARÍN"/>
    <s v="MIGUEL"/>
    <s v="ÁNGEL FERNANDO"/>
    <s v="femarim"/>
    <s v="fernando.marinm@unirioja.es"/>
    <n v="2"/>
    <n v="2"/>
    <n v="532"/>
    <s v="LABORAL DOCENTE-ASOCIADO"/>
    <s v="P04"/>
    <s v="TIEMPO PARCIAL (4+4 HORAS)"/>
    <s v="2018-09-24 00:00:00.0"/>
    <s v="2019-09-14 00:00:00.0"/>
    <s v="PI101358"/>
    <s v="PROFESOR ASOCIADO"/>
    <s v="R104"/>
    <x v="0"/>
    <n v="415"/>
    <s v="FUNDAMENTOS DEL ANÁLISIS ECONÓMICO"/>
  </r>
  <r>
    <x v="0"/>
    <x v="0"/>
    <n v="678"/>
    <s v="034R"/>
    <s v="GRUPO-A2"/>
    <n v="16533310"/>
    <s v="Fundamentos de economía"/>
    <s v="GR"/>
    <s v="GRUPO REDUCIDO"/>
    <s v="034R"/>
    <s v="CLASES PRÁCTICAS, SEMINARIOS Y TUTORIAS DE FUNDAMENTOS DE ECONOMÍA"/>
    <s v="GRUPO-A2"/>
    <s v="Grupo de clases prácticas de Fundamentos de economía"/>
    <s v="1S"/>
    <n v="16533310"/>
    <s v="DE TORRE"/>
    <s v="RESA"/>
    <s v="MARÍA JESÚS"/>
    <s v="marirede"/>
    <s v="chechu.detorre@unirioja.es"/>
    <n v="2"/>
    <n v="2"/>
    <n v="506"/>
    <s v="PROFESOR TITULAR DE ESCUELA UNIVERSITARI"/>
    <s v="01A"/>
    <s v="TIEMPO COMPLETO AMPLIADO"/>
    <s v="2012-09-01 00:00:00.0"/>
    <s v="null"/>
    <s v="DF31239"/>
    <s v="TITULAR DE ESCUELAS UNIVERSITARIAS"/>
    <s v="R104"/>
    <x v="0"/>
    <n v="415"/>
    <s v="FUNDAMENTOS DEL ANÁLISIS ECONÓMICO"/>
  </r>
  <r>
    <x v="0"/>
    <x v="0"/>
    <n v="678"/>
    <s v="034R"/>
    <s v="GRUPO-A3"/>
    <n v="16533310"/>
    <s v="Fundamentos de economía"/>
    <s v="GR"/>
    <s v="GRUPO REDUCIDO"/>
    <s v="034R"/>
    <s v="CLASES PRÁCTICAS, SEMINARIOS Y TUTORIAS DE FUNDAMENTOS DE ECONOMÍA"/>
    <s v="GRUPO-A3"/>
    <s v="Grupo de clases prácticas de Fundamentos de economía"/>
    <s v="1S"/>
    <n v="16533310"/>
    <s v="DE TORRE"/>
    <s v="RESA"/>
    <s v="MARÍA JESÚS"/>
    <s v="marirede"/>
    <s v="chechu.detorre@unirioja.es"/>
    <n v="2"/>
    <n v="2"/>
    <n v="506"/>
    <s v="PROFESOR TITULAR DE ESCUELA UNIVERSITARI"/>
    <s v="01A"/>
    <s v="TIEMPO COMPLETO AMPLIADO"/>
    <s v="2012-09-01 00:00:00.0"/>
    <s v="null"/>
    <s v="DF31239"/>
    <s v="TITULAR DE ESCUELAS UNIVERSITARIAS"/>
    <s v="R104"/>
    <x v="0"/>
    <n v="415"/>
    <s v="FUNDAMENTOS DEL ANÁLISIS ECONÓMICO"/>
  </r>
  <r>
    <x v="0"/>
    <x v="0"/>
    <n v="678"/>
    <s v="034R"/>
    <s v="GRUPO-B1"/>
    <n v="14943754"/>
    <s v="Fundamentos de economía"/>
    <s v="GR"/>
    <s v="GRUPO REDUCIDO"/>
    <s v="034R"/>
    <s v="CLASES PRÁCTICAS, SEMINARIOS Y TUTORIAS DE FUNDAMENTOS DE ECONOMÍA"/>
    <s v="GRUPO-B1"/>
    <s v="Grupo de clases prácticas de Fundamentos de economía"/>
    <s v="1S"/>
    <n v="14943754"/>
    <s v="RODRÍGUEZ"/>
    <s v="IBEAS"/>
    <s v="ROBERTO"/>
    <s v="rorodrig"/>
    <s v="roberto.rodriguez@unirioja.es"/>
    <n v="2"/>
    <n v="2"/>
    <n v="504"/>
    <s v="PROFESOR TITULAR UNIVERSIDAD"/>
    <s v="C01"/>
    <s v="TIEMPO COMPLETO"/>
    <s v="2012-07-13 00:00:00.0"/>
    <s v="null"/>
    <s v="DF100089"/>
    <s v="PROFESOR TITULAR DE UNIVERSIDAD"/>
    <s v="R104"/>
    <x v="0"/>
    <n v="415"/>
    <s v="FUNDAMENTOS DEL ANÁLISIS ECONÓMICO"/>
  </r>
  <r>
    <x v="0"/>
    <x v="0"/>
    <n v="678"/>
    <s v="034R"/>
    <s v="GRUPO-B2"/>
    <n v="14943754"/>
    <s v="Fundamentos de economía"/>
    <s v="GR"/>
    <s v="GRUPO REDUCIDO"/>
    <s v="034R"/>
    <s v="CLASES PRÁCTICAS, SEMINARIOS Y TUTORIAS DE FUNDAMENTOS DE ECONOMÍA"/>
    <s v="GRUPO-B2"/>
    <s v="Grupo de clases prácticas de Fundamentos de economía"/>
    <s v="1S"/>
    <n v="14943754"/>
    <s v="RODRÍGUEZ"/>
    <s v="IBEAS"/>
    <s v="ROBERTO"/>
    <s v="rorodrig"/>
    <s v="roberto.rodriguez@unirioja.es"/>
    <n v="2"/>
    <n v="2"/>
    <n v="504"/>
    <s v="PROFESOR TITULAR UNIVERSIDAD"/>
    <s v="C01"/>
    <s v="TIEMPO COMPLETO"/>
    <s v="2012-07-13 00:00:00.0"/>
    <s v="null"/>
    <s v="DF100089"/>
    <s v="PROFESOR TITULAR DE UNIVERSIDAD"/>
    <s v="R104"/>
    <x v="0"/>
    <n v="415"/>
    <s v="FUNDAMENTOS DEL ANÁLISIS ECONÓMICO"/>
  </r>
  <r>
    <x v="0"/>
    <x v="0"/>
    <n v="678"/>
    <s v="034R"/>
    <s v="GRUPO-B3"/>
    <n v="14943754"/>
    <s v="Fundamentos de economía"/>
    <s v="GR"/>
    <s v="GRUPO REDUCIDO"/>
    <s v="034R"/>
    <s v="CLASES PRÁCTICAS, SEMINARIOS Y TUTORIAS DE FUNDAMENTOS DE ECONOMÍA"/>
    <s v="GRUPO-B3"/>
    <s v="Grupo de clases prácticas de Fundamentos de economía"/>
    <s v="1S"/>
    <n v="14943754"/>
    <s v="RODRÍGUEZ"/>
    <s v="IBEAS"/>
    <s v="ROBERTO"/>
    <s v="rorodrig"/>
    <s v="roberto.rodriguez@unirioja.es"/>
    <n v="2"/>
    <n v="2"/>
    <n v="504"/>
    <s v="PROFESOR TITULAR UNIVERSIDAD"/>
    <s v="C01"/>
    <s v="TIEMPO COMPLETO"/>
    <s v="2012-07-13 00:00:00.0"/>
    <s v="null"/>
    <s v="DF100089"/>
    <s v="PROFESOR TITULAR DE UNIVERSIDAD"/>
    <s v="R104"/>
    <x v="0"/>
    <n v="415"/>
    <s v="FUNDAMENTOS DEL ANÁLISIS ECONÓMICO"/>
  </r>
  <r>
    <x v="1"/>
    <x v="1"/>
    <n v="678"/>
    <s v="034G"/>
    <s v="GRUPO-C"/>
    <n v="73003437"/>
    <s v="Fundamentos de economía"/>
    <s v="GG"/>
    <s v="GRUPO GRANDE"/>
    <s v="034G"/>
    <s v="CLASE MAGISTRAL DE FUNDAMENTOS DE ECONOMÍA"/>
    <s v="GRUPO-C"/>
    <s v="Grupo de Clase Magistral de FUNDAMENTOS DE ECONOMÍA"/>
    <s v="1S"/>
    <n v="73003437"/>
    <s v="LANGARITA"/>
    <s v="TEJERO"/>
    <s v="RAQUEL"/>
    <s v="ralangar"/>
    <s v="raquel.langarita@unirioja.es"/>
    <n v="4"/>
    <n v="4"/>
    <n v="536"/>
    <s v="PROFESOR INTERINO"/>
    <s v="C01"/>
    <s v="TIEMPO COMPLETO"/>
    <s v="2018-09-17 00:00:00.0"/>
    <s v="null"/>
    <s v="PI101357"/>
    <s v="PROFESOR CONTRATADO INTERINO"/>
    <s v="R104"/>
    <x v="0"/>
    <n v="415"/>
    <s v="FUNDAMENTOS DEL ANÁLISIS ECONÓMICO"/>
  </r>
  <r>
    <x v="1"/>
    <x v="1"/>
    <n v="678"/>
    <s v="034R"/>
    <s v="GRUPO-C1"/>
    <n v="73003437"/>
    <s v="Fundamentos de economía"/>
    <s v="GR"/>
    <s v="GRUPO REDUCIDO"/>
    <s v="034R"/>
    <s v="CLASES PRÁCTICAS, SEMINARIOS Y TUTORIAS DE FUNDAMENTOS DE ECONOMÍA"/>
    <s v="GRUPO-C1"/>
    <s v="Grupo de clases prácticas de Fundamentos de economía"/>
    <s v="1S"/>
    <n v="73003437"/>
    <s v="LANGARITA"/>
    <s v="TEJERO"/>
    <s v="RAQUEL"/>
    <s v="ralangar"/>
    <s v="raquel.langarita@unirioja.es"/>
    <n v="2"/>
    <n v="2"/>
    <n v="536"/>
    <s v="PROFESOR INTERINO"/>
    <s v="C01"/>
    <s v="TIEMPO COMPLETO"/>
    <s v="2018-09-17 00:00:00.0"/>
    <s v="null"/>
    <s v="PI101357"/>
    <s v="PROFESOR CONTRATADO INTERINO"/>
    <s v="R104"/>
    <x v="0"/>
    <n v="415"/>
    <s v="FUNDAMENTOS DEL ANÁLISIS ECONÓMICO"/>
  </r>
  <r>
    <x v="1"/>
    <x v="1"/>
    <n v="678"/>
    <s v="034R"/>
    <s v="GRUPO-C2"/>
    <n v="73003437"/>
    <s v="Fundamentos de economía"/>
    <s v="GR"/>
    <s v="GRUPO REDUCIDO"/>
    <s v="034R"/>
    <s v="CLASES PRÁCTICAS, SEMINARIOS Y TUTORIAS DE FUNDAMENTOS DE ECONOMÍA"/>
    <s v="GRUPO-C2"/>
    <s v="Grupo de clases prácticas de Fundamentos de economía"/>
    <s v="1S"/>
    <n v="73003437"/>
    <s v="LANGARITA"/>
    <s v="TEJERO"/>
    <s v="RAQUEL"/>
    <s v="ralangar"/>
    <s v="raquel.langarita@unirioja.es"/>
    <n v="2"/>
    <n v="2"/>
    <n v="536"/>
    <s v="PROFESOR INTERINO"/>
    <s v="C01"/>
    <s v="TIEMPO COMPLETO"/>
    <s v="2018-09-17 00:00:00.0"/>
    <s v="null"/>
    <s v="PI101357"/>
    <s v="PROFESOR CONTRATADO INTERINO"/>
    <s v="R104"/>
    <x v="0"/>
    <n v="415"/>
    <s v="FUNDAMENTOS DEL ANÁLISIS ECONÓMICO"/>
  </r>
  <r>
    <x v="3"/>
    <x v="1"/>
    <n v="678"/>
    <s v="034G"/>
    <s v="GRUPO-D"/>
    <n v="16578084"/>
    <s v="Fundamentos de economía"/>
    <s v="GG"/>
    <s v="GRUPO GRANDE"/>
    <s v="034G"/>
    <s v="CLASE MAGISTRAL DE FUNDAMENTOS DE ECONOMÍA"/>
    <s v="GRUPO-D"/>
    <s v="Grupo de Clase Magistral de FUNDAMENTOS DE ECONOMÍA"/>
    <s v="1S"/>
    <n v="16578084"/>
    <s v="LORENTE"/>
    <s v="ANTOÑANZAS"/>
    <s v="MARÍA REYES"/>
    <s v="marreyelore"/>
    <s v="maria-reyes.lorente@unirioja.es"/>
    <n v="4"/>
    <n v="4"/>
    <n v="504"/>
    <s v="PROFESOR TITULAR UNIVERSIDAD"/>
    <s v="C01"/>
    <s v="TIEMPO COMPLETO"/>
    <s v="2018-09-17 00:00:00.0"/>
    <s v="null"/>
    <s v="DF100357"/>
    <s v="PROFESOR TITULAR DE UNIVERSIDAD"/>
    <s v="R104"/>
    <x v="0"/>
    <n v="415"/>
    <s v="FUNDAMENTOS DEL ANÁLISIS ECONÓMICO"/>
  </r>
  <r>
    <x v="3"/>
    <x v="1"/>
    <n v="678"/>
    <s v="034R"/>
    <s v="GRUPO-D1"/>
    <n v="16578084"/>
    <s v="Fundamentos de economía"/>
    <s v="GR"/>
    <s v="GRUPO REDUCIDO"/>
    <s v="034R"/>
    <s v="CLASES PRÁCTICAS, SEMINARIOS Y TUTORIAS DE FUNDAMENTOS DE ECONOMÍA"/>
    <s v="GRUPO-D1"/>
    <s v="Grupo de clases prácticas de Fundamentos de economía"/>
    <s v="1S"/>
    <n v="16578084"/>
    <s v="LORENTE"/>
    <s v="ANTOÑANZAS"/>
    <s v="MARÍA REYES"/>
    <s v="marreyelore"/>
    <s v="maria-reyes.lorente@unirioja.es"/>
    <n v="2"/>
    <n v="2"/>
    <n v="504"/>
    <s v="PROFESOR TITULAR UNIVERSIDAD"/>
    <s v="C01"/>
    <s v="TIEMPO COMPLETO"/>
    <s v="2018-09-17 00:00:00.0"/>
    <s v="null"/>
    <s v="DF100357"/>
    <s v="PROFESOR TITULAR DE UNIVERSIDAD"/>
    <s v="R104"/>
    <x v="0"/>
    <n v="415"/>
    <s v="FUNDAMENTOS DEL ANÁLISIS ECONÓMICO"/>
  </r>
  <r>
    <x v="3"/>
    <x v="1"/>
    <n v="678"/>
    <s v="034R"/>
    <s v="GRUPO-D2"/>
    <n v="16578084"/>
    <s v="Fundamentos de economía"/>
    <s v="GR"/>
    <s v="GRUPO REDUCIDO"/>
    <s v="034R"/>
    <s v="CLASES PRÁCTICAS, SEMINARIOS Y TUTORIAS DE FUNDAMENTOS DE ECONOMÍA"/>
    <s v="GRUPO-D2"/>
    <s v="Grupo de clases prácticas de Fundamentos de economía"/>
    <s v="1S"/>
    <n v="16578084"/>
    <s v="LORENTE"/>
    <s v="ANTOÑANZAS"/>
    <s v="MARÍA REYES"/>
    <s v="marreyelore"/>
    <s v="maria-reyes.lorente@unirioja.es"/>
    <n v="2"/>
    <n v="2"/>
    <n v="504"/>
    <s v="PROFESOR TITULAR UNIVERSIDAD"/>
    <s v="C01"/>
    <s v="TIEMPO COMPLETO"/>
    <s v="2018-09-17 00:00:00.0"/>
    <s v="null"/>
    <s v="DF100357"/>
    <s v="PROFESOR TITULAR DE UNIVERSIDAD"/>
    <s v="R104"/>
    <x v="0"/>
    <n v="415"/>
    <s v="FUNDAMENTOS DEL ANÁLISIS ECONÓMICO"/>
  </r>
  <r>
    <x v="3"/>
    <x v="1"/>
    <n v="678"/>
    <s v="034R"/>
    <s v="GRUPO-D4"/>
    <n v="16557941"/>
    <s v="Fundamentos de economía"/>
    <s v="GR"/>
    <s v="GRUPO REDUCIDO"/>
    <s v="034R"/>
    <s v="CLASES PRÁCTICAS, SEMINARIOS Y TUTORIAS DE FUNDAMENTOS DE ECONOMÍA"/>
    <s v="GRUPO-D4"/>
    <s v="Grupo de clases prácticas de Fundamentos de economía"/>
    <s v="1S"/>
    <n v="16557941"/>
    <s v="MARÍN"/>
    <s v="MIGUEL"/>
    <s v="ÁNGEL FERNANDO"/>
    <s v="femarim"/>
    <s v="fernando.marinm@unirioja.es"/>
    <n v="2"/>
    <n v="2"/>
    <n v="532"/>
    <s v="LABORAL DOCENTE-ASOCIADO"/>
    <s v="P04"/>
    <s v="TIEMPO PARCIAL (4+4 HORAS)"/>
    <s v="2018-09-24 00:00:00.0"/>
    <s v="2019-09-14 00:00:00.0"/>
    <s v="PI101358"/>
    <s v="PROFESOR ASOCIADO"/>
    <s v="R104"/>
    <x v="0"/>
    <n v="415"/>
    <s v="FUNDAMENTOS DEL ANÁLISIS ECONÓMICO"/>
  </r>
  <r>
    <x v="2"/>
    <x v="1"/>
    <n v="678"/>
    <s v="034G"/>
    <s v="GRUPO-C"/>
    <n v="73003437"/>
    <s v="Fundamentos de economía"/>
    <s v="GG"/>
    <s v="GRUPO GRANDE"/>
    <s v="034G"/>
    <s v="CLASE MAGISTRAL DE FUNDAMENTOS DE ECONOMÍA"/>
    <s v="GRUPO-C"/>
    <s v="Grupo de Clase Magistral de FUNDAMENTOS DE ECONOMÍA"/>
    <s v="1S"/>
    <n v="73003437"/>
    <s v="LANGARITA"/>
    <s v="TEJERO"/>
    <s v="RAQUEL"/>
    <s v="ralangar"/>
    <s v="raquel.langarita@unirioja.es"/>
    <n v="4"/>
    <m/>
    <n v="536"/>
    <s v="PROFESOR INTERINO"/>
    <s v="C01"/>
    <s v="TIEMPO COMPLETO"/>
    <s v="2018-09-17 00:00:00.0"/>
    <s v="null"/>
    <s v="PI101357"/>
    <s v="PROFESOR CONTRATADO INTERINO"/>
    <s v="R104"/>
    <x v="0"/>
    <n v="415"/>
    <s v="FUNDAMENTOS DEL ANÁLISIS ECONÓMICO"/>
  </r>
  <r>
    <x v="2"/>
    <x v="1"/>
    <n v="678"/>
    <s v="034R"/>
    <s v="GRUPO-C3"/>
    <n v="16578084"/>
    <s v="Fundamentos de economía"/>
    <s v="GR"/>
    <s v="GRUPO REDUCIDO"/>
    <s v="034R"/>
    <s v="CLASES PRÁCTICAS, SEMINARIOS Y TUTORIAS DE FUNDAMENTOS DE ECONOMÍA"/>
    <s v="GRUPO-C3"/>
    <s v="Grupo de clases prácticas de Fundamentos de economía"/>
    <s v="1S"/>
    <n v="16578084"/>
    <s v="LORENTE"/>
    <s v="ANTOÑANZAS"/>
    <s v="MARÍA REYES"/>
    <s v="marreyelore"/>
    <s v="maria-reyes.lorente@unirioja.es"/>
    <n v="2"/>
    <n v="2"/>
    <n v="504"/>
    <s v="PROFESOR TITULAR UNIVERSIDAD"/>
    <s v="C01"/>
    <s v="TIEMPO COMPLETO"/>
    <s v="2018-09-17 00:00:00.0"/>
    <s v="null"/>
    <s v="DF100357"/>
    <s v="PROFESOR TITULAR DE UNIVERSIDAD"/>
    <s v="R104"/>
    <x v="0"/>
    <n v="415"/>
    <s v="FUNDAMENTOS DEL ANÁLISIS ECONÓMICO"/>
  </r>
  <r>
    <x v="6"/>
    <x v="0"/>
    <n v="678"/>
    <s v="034G"/>
    <s v="GRUPO-D"/>
    <n v="16578084"/>
    <s v="Fundamentos de economía"/>
    <s v="GG"/>
    <s v="GRUPO GRANDE"/>
    <s v="034G"/>
    <s v="CLASE MAGISTRAL DE FUNDAMENTOS DE ECONOMÍA"/>
    <s v="GRUPO-D"/>
    <s v="Grupo de Clase Magistral de FUNDAMENTOS DE ECONOMÍA"/>
    <s v="1S"/>
    <n v="16578084"/>
    <s v="LORENTE"/>
    <s v="ANTOÑANZAS"/>
    <s v="MARÍA REYES"/>
    <s v="marreyelore"/>
    <s v="maria-reyes.lorente@unirioja.es"/>
    <n v="4"/>
    <m/>
    <n v="504"/>
    <s v="PROFESOR TITULAR UNIVERSIDAD"/>
    <s v="C01"/>
    <s v="TIEMPO COMPLETO"/>
    <s v="2018-09-17 00:00:00.0"/>
    <s v="null"/>
    <s v="DF100357"/>
    <s v="PROFESOR TITULAR DE UNIVERSIDAD"/>
    <s v="R104"/>
    <x v="0"/>
    <n v="415"/>
    <s v="FUNDAMENTOS DEL ANÁLISIS ECONÓMICO"/>
  </r>
  <r>
    <x v="6"/>
    <x v="0"/>
    <n v="678"/>
    <s v="034R"/>
    <s v="GRUPO-D3"/>
    <n v="16578084"/>
    <s v="Fundamentos de economía"/>
    <s v="GR"/>
    <s v="GRUPO REDUCIDO"/>
    <s v="034R"/>
    <s v="CLASES PRÁCTICAS, SEMINARIOS Y TUTORIAS DE FUNDAMENTOS DE ECONOMÍA"/>
    <s v="GRUPO-D3"/>
    <s v="Grupo de clases prácticas de Fundamentos de economía"/>
    <s v="1S"/>
    <n v="16578084"/>
    <s v="LORENTE"/>
    <s v="ANTOÑANZAS"/>
    <s v="MARÍA REYES"/>
    <s v="marreyelore"/>
    <s v="maria-reyes.lorente@unirioja.es"/>
    <n v="2"/>
    <n v="2"/>
    <n v="504"/>
    <s v="PROFESOR TITULAR UNIVERSIDAD"/>
    <s v="C01"/>
    <s v="TIEMPO COMPLETO"/>
    <s v="2018-09-17 00:00:00.0"/>
    <s v="null"/>
    <s v="DF100357"/>
    <s v="PROFESOR TITULAR DE UNIVERSIDAD"/>
    <s v="R104"/>
    <x v="0"/>
    <n v="415"/>
    <s v="FUNDAMENTOS DEL ANÁLISIS ECONÓMICO"/>
  </r>
  <r>
    <x v="0"/>
    <x v="0"/>
    <n v="679"/>
    <s v="035G"/>
    <s v="GRUPO-A"/>
    <n v="16542461"/>
    <s v="Gestión de organizaciones"/>
    <s v="GG"/>
    <s v="GRUPO GRANDE"/>
    <s v="035G"/>
    <s v="CLASE MAGISTRAL DE GESTIÓN DE ORGANIZACIONES"/>
    <s v="GRUPO-A"/>
    <s v="Grupo de Clase Magistral de GESTIÓN DE ORGANIZACIONES"/>
    <s v="1S"/>
    <n v="16542461"/>
    <s v="CASTRESANA"/>
    <s v="RUIZ CARRILLO"/>
    <s v="JOSÉ IGNACIO"/>
    <s v="jocastre"/>
    <s v="jignacio.castresana@unirioja.es"/>
    <n v="2"/>
    <n v="2"/>
    <n v="504"/>
    <s v="PROFESOR TITULAR UNIVERSIDAD"/>
    <s v="01A"/>
    <s v="TIEMPO COMPLETO AMPLIADO"/>
    <s v="2012-09-01 00:00:00.0"/>
    <s v="null"/>
    <s v="DF31294"/>
    <s v="TITULAR DE UNIVERSIDAD"/>
    <s v="R104"/>
    <x v="0"/>
    <n v="650"/>
    <s v="ORGANIZACIÓN DE EMPRESAS"/>
  </r>
  <r>
    <x v="0"/>
    <x v="0"/>
    <n v="679"/>
    <s v="035G"/>
    <s v="GRUPO-A"/>
    <n v="16607692"/>
    <s v="Gestión de organizaciones"/>
    <s v="GG"/>
    <s v="GRUPO GRANDE"/>
    <s v="035G"/>
    <s v="CLASE MAGISTRAL DE GESTIÓN DE ORGANIZACIONES"/>
    <s v="GRUPO-A"/>
    <s v="Grupo de Clase Magistral de GESTIÓN DE ORGANIZACIONES"/>
    <s v="1S"/>
    <n v="16607692"/>
    <s v="CLAVEL"/>
    <s v="SAN EMETERIO"/>
    <s v="MÓNICA"/>
    <s v="moclavel"/>
    <s v="monica.clavel-san@unirioja.es"/>
    <n v="2.5"/>
    <n v="2.5"/>
    <n v="536"/>
    <s v="PROFESOR INTERINO"/>
    <s v="C01"/>
    <s v="TIEMPO COMPLETO"/>
    <s v="2019-01-19 00:00:00.0"/>
    <s v="null"/>
    <s v="PI101353"/>
    <s v="PROFESOR CONTRATADO INTERINO TC"/>
    <s v="R104"/>
    <x v="0"/>
    <n v="95"/>
    <s v="COMERCIALIZACIÓN E INVESTIGACIÓN DE MERCADOS"/>
  </r>
  <r>
    <x v="0"/>
    <x v="0"/>
    <n v="679"/>
    <s v="035G"/>
    <s v="GRUPO-B"/>
    <n v="16542461"/>
    <s v="Gestión de organizaciones"/>
    <s v="GG"/>
    <s v="GRUPO GRANDE"/>
    <s v="035G"/>
    <s v="CLASE MAGISTRAL DE GESTIÓN DE ORGANIZACIONES"/>
    <s v="GRUPO-B"/>
    <s v="Grupo de Clase Magistral de GESTIÓN DE ORGANIZACIONES"/>
    <s v="1S"/>
    <n v="16542461"/>
    <s v="CASTRESANA"/>
    <s v="RUIZ CARRILLO"/>
    <s v="JOSÉ IGNACIO"/>
    <s v="jocastre"/>
    <s v="jignacio.castresana@unirioja.es"/>
    <n v="2"/>
    <n v="2"/>
    <n v="504"/>
    <s v="PROFESOR TITULAR UNIVERSIDAD"/>
    <s v="01A"/>
    <s v="TIEMPO COMPLETO AMPLIADO"/>
    <s v="2012-09-01 00:00:00.0"/>
    <s v="null"/>
    <s v="DF31294"/>
    <s v="TITULAR DE UNIVERSIDAD"/>
    <s v="R104"/>
    <x v="0"/>
    <n v="650"/>
    <s v="ORGANIZACIÓN DE EMPRESAS"/>
  </r>
  <r>
    <x v="0"/>
    <x v="0"/>
    <n v="679"/>
    <s v="035G"/>
    <s v="GRUPO-B"/>
    <n v="16607692"/>
    <s v="Gestión de organizaciones"/>
    <s v="GG"/>
    <s v="GRUPO GRANDE"/>
    <s v="035G"/>
    <s v="CLASE MAGISTRAL DE GESTIÓN DE ORGANIZACIONES"/>
    <s v="GRUPO-B"/>
    <s v="Grupo de Clase Magistral de GESTIÓN DE ORGANIZACIONES"/>
    <s v="1S"/>
    <n v="16607692"/>
    <s v="CLAVEL"/>
    <s v="SAN EMETERIO"/>
    <s v="MÓNICA"/>
    <s v="moclavel"/>
    <s v="monica.clavel-san@unirioja.es"/>
    <n v="2.5"/>
    <n v="2.5"/>
    <n v="536"/>
    <s v="PROFESOR INTERINO"/>
    <s v="C01"/>
    <s v="TIEMPO COMPLETO"/>
    <s v="2019-01-19 00:00:00.0"/>
    <s v="null"/>
    <s v="PI101353"/>
    <s v="PROFESOR CONTRATADO INTERINO TC"/>
    <s v="R104"/>
    <x v="0"/>
    <n v="95"/>
    <s v="COMERCIALIZACIÓN E INVESTIGACIÓN DE MERCADOS"/>
  </r>
  <r>
    <x v="0"/>
    <x v="0"/>
    <n v="679"/>
    <s v="035I"/>
    <s v="GRUPO-A1"/>
    <n v="16542461"/>
    <s v="Gestión de organizaciones"/>
    <s v="GI"/>
    <s v="GRUPO DE INFORMÁTICA"/>
    <s v="035I"/>
    <s v="PRACTICAS DE INFORMATICA DE GESTIÓN DE ORGANIZACIONES"/>
    <s v="GRUPO-A1"/>
    <s v="Prácticas de Informática de Gestión de organizaciones"/>
    <s v="1S"/>
    <n v="16542461"/>
    <s v="CASTRESANA"/>
    <s v="RUIZ CARRILLO"/>
    <s v="JOSÉ IGNACIO"/>
    <s v="jocastre"/>
    <s v="jignacio.castresana@unirioja.es"/>
    <n v="0.1"/>
    <n v="0.1"/>
    <n v="504"/>
    <s v="PROFESOR TITULAR UNIVERSIDAD"/>
    <s v="01A"/>
    <s v="TIEMPO COMPLETO AMPLIADO"/>
    <s v="2012-09-01 00:00:00.0"/>
    <s v="null"/>
    <s v="DF31294"/>
    <s v="TITULAR DE UNIVERSIDAD"/>
    <s v="R104"/>
    <x v="0"/>
    <n v="650"/>
    <s v="ORGANIZACIÓN DE EMPRESAS"/>
  </r>
  <r>
    <x v="0"/>
    <x v="0"/>
    <n v="679"/>
    <s v="035I"/>
    <s v="GRUPO-A1"/>
    <n v="16607692"/>
    <s v="Gestión de organizaciones"/>
    <s v="GI"/>
    <s v="GRUPO DE INFORMÁTICA"/>
    <s v="035I"/>
    <s v="PRACTICAS DE INFORMATICA DE GESTIÓN DE ORGANIZACIONES"/>
    <s v="GRUPO-A1"/>
    <s v="Prácticas de Informática de Gestión de organizaciones"/>
    <s v="1S"/>
    <n v="16607692"/>
    <s v="CLAVEL"/>
    <s v="SAN EMETERIO"/>
    <s v="MÓNICA"/>
    <s v="moclavel"/>
    <s v="monica.clavel-san@unirioja.es"/>
    <n v="0.3"/>
    <n v="0.3"/>
    <n v="536"/>
    <s v="PROFESOR INTERINO"/>
    <s v="C01"/>
    <s v="TIEMPO COMPLETO"/>
    <s v="2019-01-19 00:00:00.0"/>
    <s v="null"/>
    <s v="PI101353"/>
    <s v="PROFESOR CONTRATADO INTERINO TC"/>
    <s v="R104"/>
    <x v="0"/>
    <n v="95"/>
    <s v="COMERCIALIZACIÓN E INVESTIGACIÓN DE MERCADOS"/>
  </r>
  <r>
    <x v="0"/>
    <x v="0"/>
    <n v="679"/>
    <s v="035I"/>
    <s v="GRUPO-A2"/>
    <n v="16542461"/>
    <s v="Gestión de organizaciones"/>
    <s v="GI"/>
    <s v="GRUPO DE INFORMÁTICA"/>
    <s v="035I"/>
    <s v="PRACTICAS DE INFORMATICA DE GESTIÓN DE ORGANIZACIONES"/>
    <s v="GRUPO-A2"/>
    <s v="Prácticas de Informática de Gestión de organizaciones"/>
    <s v="1S"/>
    <n v="16542461"/>
    <s v="CASTRESANA"/>
    <s v="RUIZ CARRILLO"/>
    <s v="JOSÉ IGNACIO"/>
    <s v="jocastre"/>
    <s v="jignacio.castresana@unirioja.es"/>
    <n v="0.1"/>
    <n v="0.1"/>
    <n v="504"/>
    <s v="PROFESOR TITULAR UNIVERSIDAD"/>
    <s v="01A"/>
    <s v="TIEMPO COMPLETO AMPLIADO"/>
    <s v="2012-09-01 00:00:00.0"/>
    <s v="null"/>
    <s v="DF31294"/>
    <s v="TITULAR DE UNIVERSIDAD"/>
    <s v="R104"/>
    <x v="0"/>
    <n v="650"/>
    <s v="ORGANIZACIÓN DE EMPRESAS"/>
  </r>
  <r>
    <x v="0"/>
    <x v="0"/>
    <n v="679"/>
    <s v="035I"/>
    <s v="GRUPO-A2"/>
    <n v="16607692"/>
    <s v="Gestión de organizaciones"/>
    <s v="GI"/>
    <s v="GRUPO DE INFORMÁTICA"/>
    <s v="035I"/>
    <s v="PRACTICAS DE INFORMATICA DE GESTIÓN DE ORGANIZACIONES"/>
    <s v="GRUPO-A2"/>
    <s v="Prácticas de Informática de Gestión de organizaciones"/>
    <s v="1S"/>
    <n v="16607692"/>
    <s v="CLAVEL"/>
    <s v="SAN EMETERIO"/>
    <s v="MÓNICA"/>
    <s v="moclavel"/>
    <s v="monica.clavel-san@unirioja.es"/>
    <n v="0.3"/>
    <n v="0.3"/>
    <n v="536"/>
    <s v="PROFESOR INTERINO"/>
    <s v="C01"/>
    <s v="TIEMPO COMPLETO"/>
    <s v="2019-01-19 00:00:00.0"/>
    <s v="null"/>
    <s v="PI101353"/>
    <s v="PROFESOR CONTRATADO INTERINO TC"/>
    <s v="R104"/>
    <x v="0"/>
    <n v="95"/>
    <s v="COMERCIALIZACIÓN E INVESTIGACIÓN DE MERCADOS"/>
  </r>
  <r>
    <x v="0"/>
    <x v="0"/>
    <n v="679"/>
    <s v="035I"/>
    <s v="GRUPO-A3"/>
    <n v="16542461"/>
    <s v="Gestión de organizaciones"/>
    <s v="GI"/>
    <s v="GRUPO DE INFORMÁTICA"/>
    <s v="035I"/>
    <s v="PRACTICAS DE INFORMATICA DE GESTIÓN DE ORGANIZACIONES"/>
    <s v="GRUPO-A3"/>
    <s v="Prácticas de Informática de Gestión de organizaciones"/>
    <s v="1S"/>
    <n v="16542461"/>
    <s v="CASTRESANA"/>
    <s v="RUIZ CARRILLO"/>
    <s v="JOSÉ IGNACIO"/>
    <s v="jocastre"/>
    <s v="jignacio.castresana@unirioja.es"/>
    <n v="0.1"/>
    <n v="0.1"/>
    <n v="504"/>
    <s v="PROFESOR TITULAR UNIVERSIDAD"/>
    <s v="01A"/>
    <s v="TIEMPO COMPLETO AMPLIADO"/>
    <s v="2012-09-01 00:00:00.0"/>
    <s v="null"/>
    <s v="DF31294"/>
    <s v="TITULAR DE UNIVERSIDAD"/>
    <s v="R104"/>
    <x v="0"/>
    <n v="650"/>
    <s v="ORGANIZACIÓN DE EMPRESAS"/>
  </r>
  <r>
    <x v="0"/>
    <x v="0"/>
    <n v="679"/>
    <s v="035I"/>
    <s v="GRUPO-A3"/>
    <n v="16607692"/>
    <s v="Gestión de organizaciones"/>
    <s v="GI"/>
    <s v="GRUPO DE INFORMÁTICA"/>
    <s v="035I"/>
    <s v="PRACTICAS DE INFORMATICA DE GESTIÓN DE ORGANIZACIONES"/>
    <s v="GRUPO-A3"/>
    <s v="Prácticas de Informática de Gestión de organizaciones"/>
    <s v="1S"/>
    <n v="16607692"/>
    <s v="CLAVEL"/>
    <s v="SAN EMETERIO"/>
    <s v="MÓNICA"/>
    <s v="moclavel"/>
    <s v="monica.clavel-san@unirioja.es"/>
    <n v="0.3"/>
    <n v="0.3"/>
    <n v="536"/>
    <s v="PROFESOR INTERINO"/>
    <s v="C01"/>
    <s v="TIEMPO COMPLETO"/>
    <s v="2019-01-19 00:00:00.0"/>
    <s v="null"/>
    <s v="PI101353"/>
    <s v="PROFESOR CONTRATADO INTERINO TC"/>
    <s v="R104"/>
    <x v="0"/>
    <n v="95"/>
    <s v="COMERCIALIZACIÓN E INVESTIGACIÓN DE MERCADOS"/>
  </r>
  <r>
    <x v="0"/>
    <x v="0"/>
    <n v="679"/>
    <s v="035I"/>
    <s v="GRUPO-A4"/>
    <n v="16542461"/>
    <s v="Gestión de organizaciones"/>
    <s v="GI"/>
    <s v="GRUPO DE INFORMÁTICA"/>
    <s v="035I"/>
    <s v="PRACTICAS DE INFORMATICA DE GESTIÓN DE ORGANIZACIONES"/>
    <s v="GRUPO-A4"/>
    <s v="Prácticas de Informática de Gestión de organizaciones"/>
    <s v="1S"/>
    <n v="16542461"/>
    <s v="CASTRESANA"/>
    <s v="RUIZ CARRILLO"/>
    <s v="JOSÉ IGNACIO"/>
    <s v="jocastre"/>
    <s v="jignacio.castresana@unirioja.es"/>
    <n v="0.1"/>
    <n v="0.1"/>
    <n v="504"/>
    <s v="PROFESOR TITULAR UNIVERSIDAD"/>
    <s v="01A"/>
    <s v="TIEMPO COMPLETO AMPLIADO"/>
    <s v="2012-09-01 00:00:00.0"/>
    <s v="null"/>
    <s v="DF31294"/>
    <s v="TITULAR DE UNIVERSIDAD"/>
    <s v="R104"/>
    <x v="0"/>
    <n v="650"/>
    <s v="ORGANIZACIÓN DE EMPRESAS"/>
  </r>
  <r>
    <x v="0"/>
    <x v="0"/>
    <n v="679"/>
    <s v="035I"/>
    <s v="GRUPO-A4"/>
    <n v="16607692"/>
    <s v="Gestión de organizaciones"/>
    <s v="GI"/>
    <s v="GRUPO DE INFORMÁTICA"/>
    <s v="035I"/>
    <s v="PRACTICAS DE INFORMATICA DE GESTIÓN DE ORGANIZACIONES"/>
    <s v="GRUPO-A4"/>
    <s v="Prácticas de Informática de Gestión de organizaciones"/>
    <s v="1S"/>
    <n v="16607692"/>
    <s v="CLAVEL"/>
    <s v="SAN EMETERIO"/>
    <s v="MÓNICA"/>
    <s v="moclavel"/>
    <s v="monica.clavel-san@unirioja.es"/>
    <n v="0.3"/>
    <n v="0.3"/>
    <n v="536"/>
    <s v="PROFESOR INTERINO"/>
    <s v="C01"/>
    <s v="TIEMPO COMPLETO"/>
    <s v="2019-01-19 00:00:00.0"/>
    <s v="null"/>
    <s v="PI101353"/>
    <s v="PROFESOR CONTRATADO INTERINO TC"/>
    <s v="R104"/>
    <x v="0"/>
    <n v="95"/>
    <s v="COMERCIALIZACIÓN E INVESTIGACIÓN DE MERCADOS"/>
  </r>
  <r>
    <x v="0"/>
    <x v="0"/>
    <n v="679"/>
    <s v="035I"/>
    <s v="GRUPO-B1"/>
    <n v="16542461"/>
    <s v="Gestión de organizaciones"/>
    <s v="GI"/>
    <s v="GRUPO DE INFORMÁTICA"/>
    <s v="035I"/>
    <s v="PRACTICAS DE INFORMATICA DE GESTIÓN DE ORGANIZACIONES"/>
    <s v="GRUPO-B1"/>
    <s v="Prácticas de Informática de Gestión de organizaciones"/>
    <s v="1S"/>
    <n v="16542461"/>
    <s v="CASTRESANA"/>
    <s v="RUIZ CARRILLO"/>
    <s v="JOSÉ IGNACIO"/>
    <s v="jocastre"/>
    <s v="jignacio.castresana@unirioja.es"/>
    <n v="0.1"/>
    <n v="0.1"/>
    <n v="504"/>
    <s v="PROFESOR TITULAR UNIVERSIDAD"/>
    <s v="01A"/>
    <s v="TIEMPO COMPLETO AMPLIADO"/>
    <s v="2012-09-01 00:00:00.0"/>
    <s v="null"/>
    <s v="DF31294"/>
    <s v="TITULAR DE UNIVERSIDAD"/>
    <s v="R104"/>
    <x v="0"/>
    <n v="650"/>
    <s v="ORGANIZACIÓN DE EMPRESAS"/>
  </r>
  <r>
    <x v="0"/>
    <x v="0"/>
    <n v="679"/>
    <s v="035I"/>
    <s v="GRUPO-B1"/>
    <n v="16607692"/>
    <s v="Gestión de organizaciones"/>
    <s v="GI"/>
    <s v="GRUPO DE INFORMÁTICA"/>
    <s v="035I"/>
    <s v="PRACTICAS DE INFORMATICA DE GESTIÓN DE ORGANIZACIONES"/>
    <s v="GRUPO-B1"/>
    <s v="Prácticas de Informática de Gestión de organizaciones"/>
    <s v="1S"/>
    <n v="16607692"/>
    <s v="CLAVEL"/>
    <s v="SAN EMETERIO"/>
    <s v="MÓNICA"/>
    <s v="moclavel"/>
    <s v="monica.clavel-san@unirioja.es"/>
    <n v="0.3"/>
    <n v="0.3"/>
    <n v="536"/>
    <s v="PROFESOR INTERINO"/>
    <s v="C01"/>
    <s v="TIEMPO COMPLETO"/>
    <s v="2019-01-19 00:00:00.0"/>
    <s v="null"/>
    <s v="PI101353"/>
    <s v="PROFESOR CONTRATADO INTERINO TC"/>
    <s v="R104"/>
    <x v="0"/>
    <n v="95"/>
    <s v="COMERCIALIZACIÓN E INVESTIGACIÓN DE MERCADOS"/>
  </r>
  <r>
    <x v="0"/>
    <x v="0"/>
    <n v="679"/>
    <s v="035I"/>
    <s v="GRUPO-B2"/>
    <n v="16542461"/>
    <s v="Gestión de organizaciones"/>
    <s v="GI"/>
    <s v="GRUPO DE INFORMÁTICA"/>
    <s v="035I"/>
    <s v="PRACTICAS DE INFORMATICA DE GESTIÓN DE ORGANIZACIONES"/>
    <s v="GRUPO-B2"/>
    <s v="Prácticas de Informática de Gestión de organizaciones"/>
    <s v="1S"/>
    <n v="16542461"/>
    <s v="CASTRESANA"/>
    <s v="RUIZ CARRILLO"/>
    <s v="JOSÉ IGNACIO"/>
    <s v="jocastre"/>
    <s v="jignacio.castresana@unirioja.es"/>
    <n v="0.1"/>
    <n v="0.1"/>
    <n v="504"/>
    <s v="PROFESOR TITULAR UNIVERSIDAD"/>
    <s v="01A"/>
    <s v="TIEMPO COMPLETO AMPLIADO"/>
    <s v="2012-09-01 00:00:00.0"/>
    <s v="null"/>
    <s v="DF31294"/>
    <s v="TITULAR DE UNIVERSIDAD"/>
    <s v="R104"/>
    <x v="0"/>
    <n v="650"/>
    <s v="ORGANIZACIÓN DE EMPRESAS"/>
  </r>
  <r>
    <x v="0"/>
    <x v="0"/>
    <n v="679"/>
    <s v="035I"/>
    <s v="GRUPO-B2"/>
    <n v="16607692"/>
    <s v="Gestión de organizaciones"/>
    <s v="GI"/>
    <s v="GRUPO DE INFORMÁTICA"/>
    <s v="035I"/>
    <s v="PRACTICAS DE INFORMATICA DE GESTIÓN DE ORGANIZACIONES"/>
    <s v="GRUPO-B2"/>
    <s v="Prácticas de Informática de Gestión de organizaciones"/>
    <s v="1S"/>
    <n v="16607692"/>
    <s v="CLAVEL"/>
    <s v="SAN EMETERIO"/>
    <s v="MÓNICA"/>
    <s v="moclavel"/>
    <s v="monica.clavel-san@unirioja.es"/>
    <n v="0.3"/>
    <n v="0.3"/>
    <n v="536"/>
    <s v="PROFESOR INTERINO"/>
    <s v="C01"/>
    <s v="TIEMPO COMPLETO"/>
    <s v="2019-01-19 00:00:00.0"/>
    <s v="null"/>
    <s v="PI101353"/>
    <s v="PROFESOR CONTRATADO INTERINO TC"/>
    <s v="R104"/>
    <x v="0"/>
    <n v="95"/>
    <s v="COMERCIALIZACIÓN E INVESTIGACIÓN DE MERCADOS"/>
  </r>
  <r>
    <x v="0"/>
    <x v="0"/>
    <n v="679"/>
    <s v="035I"/>
    <s v="GRUPO-B3"/>
    <n v="16542461"/>
    <s v="Gestión de organizaciones"/>
    <s v="GI"/>
    <s v="GRUPO DE INFORMÁTICA"/>
    <s v="035I"/>
    <s v="PRACTICAS DE INFORMATICA DE GESTIÓN DE ORGANIZACIONES"/>
    <s v="GRUPO-B3"/>
    <s v="Prácticas de Informática de Gestión de organizaciones"/>
    <s v="1S"/>
    <n v="16542461"/>
    <s v="CASTRESANA"/>
    <s v="RUIZ CARRILLO"/>
    <s v="JOSÉ IGNACIO"/>
    <s v="jocastre"/>
    <s v="jignacio.castresana@unirioja.es"/>
    <n v="0.1"/>
    <n v="0.1"/>
    <n v="504"/>
    <s v="PROFESOR TITULAR UNIVERSIDAD"/>
    <s v="01A"/>
    <s v="TIEMPO COMPLETO AMPLIADO"/>
    <s v="2012-09-01 00:00:00.0"/>
    <s v="null"/>
    <s v="DF31294"/>
    <s v="TITULAR DE UNIVERSIDAD"/>
    <s v="R104"/>
    <x v="0"/>
    <n v="650"/>
    <s v="ORGANIZACIÓN DE EMPRESAS"/>
  </r>
  <r>
    <x v="0"/>
    <x v="0"/>
    <n v="679"/>
    <s v="035I"/>
    <s v="GRUPO-B3"/>
    <n v="16607692"/>
    <s v="Gestión de organizaciones"/>
    <s v="GI"/>
    <s v="GRUPO DE INFORMÁTICA"/>
    <s v="035I"/>
    <s v="PRACTICAS DE INFORMATICA DE GESTIÓN DE ORGANIZACIONES"/>
    <s v="GRUPO-B3"/>
    <s v="Prácticas de Informática de Gestión de organizaciones"/>
    <s v="1S"/>
    <n v="16607692"/>
    <s v="CLAVEL"/>
    <s v="SAN EMETERIO"/>
    <s v="MÓNICA"/>
    <s v="moclavel"/>
    <s v="monica.clavel-san@unirioja.es"/>
    <n v="0.3"/>
    <n v="0.3"/>
    <n v="536"/>
    <s v="PROFESOR INTERINO"/>
    <s v="C01"/>
    <s v="TIEMPO COMPLETO"/>
    <s v="2019-01-19 00:00:00.0"/>
    <s v="null"/>
    <s v="PI101353"/>
    <s v="PROFESOR CONTRATADO INTERINO TC"/>
    <s v="R104"/>
    <x v="0"/>
    <n v="95"/>
    <s v="COMERCIALIZACIÓN E INVESTIGACIÓN DE MERCADOS"/>
  </r>
  <r>
    <x v="0"/>
    <x v="0"/>
    <n v="679"/>
    <s v="035R"/>
    <s v="GRUPO-A1"/>
    <n v="16542461"/>
    <s v="Gestión de organizaciones"/>
    <s v="GR"/>
    <s v="GRUPO REDUCIDO"/>
    <s v="035R"/>
    <s v="PRACTICAS DE AULA DE GESTIÓN DE ORGANIZACIONES"/>
    <s v="GRUPO-A1"/>
    <s v="Prácticas de Aula de Gestión de organizaciones"/>
    <s v="1S"/>
    <n v="16542461"/>
    <s v="CASTRESANA"/>
    <s v="RUIZ CARRILLO"/>
    <s v="JOSÉ IGNACIO"/>
    <s v="jocastre"/>
    <s v="jignacio.castresana@unirioja.es"/>
    <n v="0.6"/>
    <n v="0.6"/>
    <n v="504"/>
    <s v="PROFESOR TITULAR UNIVERSIDAD"/>
    <s v="01A"/>
    <s v="TIEMPO COMPLETO AMPLIADO"/>
    <s v="2012-09-01 00:00:00.0"/>
    <s v="null"/>
    <s v="DF31294"/>
    <s v="TITULAR DE UNIVERSIDAD"/>
    <s v="R104"/>
    <x v="0"/>
    <n v="650"/>
    <s v="ORGANIZACIÓN DE EMPRESAS"/>
  </r>
  <r>
    <x v="0"/>
    <x v="0"/>
    <n v="679"/>
    <s v="035R"/>
    <s v="GRUPO-A1"/>
    <n v="16607692"/>
    <s v="Gestión de organizaciones"/>
    <s v="GR"/>
    <s v="GRUPO REDUCIDO"/>
    <s v="035R"/>
    <s v="PRACTICAS DE AULA DE GESTIÓN DE ORGANIZACIONES"/>
    <s v="GRUPO-A1"/>
    <s v="Prácticas de Aula de Gestión de organizaciones"/>
    <s v="1S"/>
    <n v="16607692"/>
    <s v="CLAVEL"/>
    <s v="SAN EMETERIO"/>
    <s v="MÓNICA"/>
    <s v="moclavel"/>
    <s v="monica.clavel-san@unirioja.es"/>
    <n v="0.5"/>
    <n v="0.5"/>
    <n v="536"/>
    <s v="PROFESOR INTERINO"/>
    <s v="C01"/>
    <s v="TIEMPO COMPLETO"/>
    <s v="2019-01-19 00:00:00.0"/>
    <s v="null"/>
    <s v="PI101353"/>
    <s v="PROFESOR CONTRATADO INTERINO TC"/>
    <s v="R104"/>
    <x v="0"/>
    <n v="95"/>
    <s v="COMERCIALIZACIÓN E INVESTIGACIÓN DE MERCADOS"/>
  </r>
  <r>
    <x v="0"/>
    <x v="0"/>
    <n v="679"/>
    <s v="035R"/>
    <s v="GRUPO-A2"/>
    <n v="16542461"/>
    <s v="Gestión de organizaciones"/>
    <s v="GR"/>
    <s v="GRUPO REDUCIDO"/>
    <s v="035R"/>
    <s v="PRACTICAS DE AULA DE GESTIÓN DE ORGANIZACIONES"/>
    <s v="GRUPO-A2"/>
    <s v="Prácticas de Aula de Gestión de organizaciones"/>
    <s v="1S"/>
    <n v="16542461"/>
    <s v="CASTRESANA"/>
    <s v="RUIZ CARRILLO"/>
    <s v="JOSÉ IGNACIO"/>
    <s v="jocastre"/>
    <s v="jignacio.castresana@unirioja.es"/>
    <n v="0.6"/>
    <n v="0.6"/>
    <n v="504"/>
    <s v="PROFESOR TITULAR UNIVERSIDAD"/>
    <s v="01A"/>
    <s v="TIEMPO COMPLETO AMPLIADO"/>
    <s v="2012-09-01 00:00:00.0"/>
    <s v="null"/>
    <s v="DF31294"/>
    <s v="TITULAR DE UNIVERSIDAD"/>
    <s v="R104"/>
    <x v="0"/>
    <n v="650"/>
    <s v="ORGANIZACIÓN DE EMPRESAS"/>
  </r>
  <r>
    <x v="0"/>
    <x v="0"/>
    <n v="679"/>
    <s v="035R"/>
    <s v="GRUPO-A2"/>
    <n v="16607692"/>
    <s v="Gestión de organizaciones"/>
    <s v="GR"/>
    <s v="GRUPO REDUCIDO"/>
    <s v="035R"/>
    <s v="PRACTICAS DE AULA DE GESTIÓN DE ORGANIZACIONES"/>
    <s v="GRUPO-A2"/>
    <s v="Prácticas de Aula de Gestión de organizaciones"/>
    <s v="1S"/>
    <n v="16607692"/>
    <s v="CLAVEL"/>
    <s v="SAN EMETERIO"/>
    <s v="MÓNICA"/>
    <s v="moclavel"/>
    <s v="monica.clavel-san@unirioja.es"/>
    <n v="0.5"/>
    <n v="0.5"/>
    <n v="536"/>
    <s v="PROFESOR INTERINO"/>
    <s v="C01"/>
    <s v="TIEMPO COMPLETO"/>
    <s v="2019-01-19 00:00:00.0"/>
    <s v="null"/>
    <s v="PI101353"/>
    <s v="PROFESOR CONTRATADO INTERINO TC"/>
    <s v="R104"/>
    <x v="0"/>
    <n v="95"/>
    <s v="COMERCIALIZACIÓN E INVESTIGACIÓN DE MERCADOS"/>
  </r>
  <r>
    <x v="0"/>
    <x v="0"/>
    <n v="679"/>
    <s v="035R"/>
    <s v="GRUPO-A3"/>
    <n v="16542461"/>
    <s v="Gestión de organizaciones"/>
    <s v="GR"/>
    <s v="GRUPO REDUCIDO"/>
    <s v="035R"/>
    <s v="PRACTICAS DE AULA DE GESTIÓN DE ORGANIZACIONES"/>
    <s v="GRUPO-A3"/>
    <s v="Prácticas de Aula de Gestión de organizaciones"/>
    <s v="1S"/>
    <n v="16542461"/>
    <s v="CASTRESANA"/>
    <s v="RUIZ CARRILLO"/>
    <s v="JOSÉ IGNACIO"/>
    <s v="jocastre"/>
    <s v="jignacio.castresana@unirioja.es"/>
    <n v="0.6"/>
    <n v="0.6"/>
    <n v="504"/>
    <s v="PROFESOR TITULAR UNIVERSIDAD"/>
    <s v="01A"/>
    <s v="TIEMPO COMPLETO AMPLIADO"/>
    <s v="2012-09-01 00:00:00.0"/>
    <s v="null"/>
    <s v="DF31294"/>
    <s v="TITULAR DE UNIVERSIDAD"/>
    <s v="R104"/>
    <x v="0"/>
    <n v="650"/>
    <s v="ORGANIZACIÓN DE EMPRESAS"/>
  </r>
  <r>
    <x v="0"/>
    <x v="0"/>
    <n v="679"/>
    <s v="035R"/>
    <s v="GRUPO-A3"/>
    <n v="16607692"/>
    <s v="Gestión de organizaciones"/>
    <s v="GR"/>
    <s v="GRUPO REDUCIDO"/>
    <s v="035R"/>
    <s v="PRACTICAS DE AULA DE GESTIÓN DE ORGANIZACIONES"/>
    <s v="GRUPO-A3"/>
    <s v="Prácticas de Aula de Gestión de organizaciones"/>
    <s v="1S"/>
    <n v="16607692"/>
    <s v="CLAVEL"/>
    <s v="SAN EMETERIO"/>
    <s v="MÓNICA"/>
    <s v="moclavel"/>
    <s v="monica.clavel-san@unirioja.es"/>
    <n v="0.5"/>
    <n v="0.5"/>
    <n v="536"/>
    <s v="PROFESOR INTERINO"/>
    <s v="C01"/>
    <s v="TIEMPO COMPLETO"/>
    <s v="2019-01-19 00:00:00.0"/>
    <s v="null"/>
    <s v="PI101353"/>
    <s v="PROFESOR CONTRATADO INTERINO TC"/>
    <s v="R104"/>
    <x v="0"/>
    <n v="95"/>
    <s v="COMERCIALIZACIÓN E INVESTIGACIÓN DE MERCADOS"/>
  </r>
  <r>
    <x v="0"/>
    <x v="0"/>
    <n v="679"/>
    <s v="035R"/>
    <s v="GRUPO-A4"/>
    <n v="16542461"/>
    <s v="Gestión de organizaciones"/>
    <s v="GR"/>
    <s v="GRUPO REDUCIDO"/>
    <s v="035R"/>
    <s v="PRACTICAS DE AULA DE GESTIÓN DE ORGANIZACIONES"/>
    <s v="GRUPO-A4"/>
    <s v="Prácticas de Aula de Gestión de organizaciones"/>
    <s v="1S"/>
    <n v="16542461"/>
    <s v="CASTRESANA"/>
    <s v="RUIZ CARRILLO"/>
    <s v="JOSÉ IGNACIO"/>
    <s v="jocastre"/>
    <s v="jignacio.castresana@unirioja.es"/>
    <n v="0.6"/>
    <n v="0.6"/>
    <n v="504"/>
    <s v="PROFESOR TITULAR UNIVERSIDAD"/>
    <s v="01A"/>
    <s v="TIEMPO COMPLETO AMPLIADO"/>
    <s v="2012-09-01 00:00:00.0"/>
    <s v="null"/>
    <s v="DF31294"/>
    <s v="TITULAR DE UNIVERSIDAD"/>
    <s v="R104"/>
    <x v="0"/>
    <n v="650"/>
    <s v="ORGANIZACIÓN DE EMPRESAS"/>
  </r>
  <r>
    <x v="0"/>
    <x v="0"/>
    <n v="679"/>
    <s v="035R"/>
    <s v="GRUPO-A4"/>
    <n v="16607692"/>
    <s v="Gestión de organizaciones"/>
    <s v="GR"/>
    <s v="GRUPO REDUCIDO"/>
    <s v="035R"/>
    <s v="PRACTICAS DE AULA DE GESTIÓN DE ORGANIZACIONES"/>
    <s v="GRUPO-A4"/>
    <s v="Prácticas de Aula de Gestión de organizaciones"/>
    <s v="1S"/>
    <n v="16607692"/>
    <s v="CLAVEL"/>
    <s v="SAN EMETERIO"/>
    <s v="MÓNICA"/>
    <s v="moclavel"/>
    <s v="monica.clavel-san@unirioja.es"/>
    <n v="0.5"/>
    <n v="0.5"/>
    <n v="536"/>
    <s v="PROFESOR INTERINO"/>
    <s v="C01"/>
    <s v="TIEMPO COMPLETO"/>
    <s v="2019-01-19 00:00:00.0"/>
    <s v="null"/>
    <s v="PI101353"/>
    <s v="PROFESOR CONTRATADO INTERINO TC"/>
    <s v="R104"/>
    <x v="0"/>
    <n v="95"/>
    <s v="COMERCIALIZACIÓN E INVESTIGACIÓN DE MERCADOS"/>
  </r>
  <r>
    <x v="0"/>
    <x v="0"/>
    <n v="679"/>
    <s v="035R"/>
    <s v="GRUPO-B1"/>
    <n v="16542461"/>
    <s v="Gestión de organizaciones"/>
    <s v="GR"/>
    <s v="GRUPO REDUCIDO"/>
    <s v="035R"/>
    <s v="PRACTICAS DE AULA DE GESTIÓN DE ORGANIZACIONES"/>
    <s v="GRUPO-B1"/>
    <s v="Prácticas de Aula de Gestión de organizaciones"/>
    <s v="1S"/>
    <n v="16542461"/>
    <s v="CASTRESANA"/>
    <s v="RUIZ CARRILLO"/>
    <s v="JOSÉ IGNACIO"/>
    <s v="jocastre"/>
    <s v="jignacio.castresana@unirioja.es"/>
    <n v="0.3"/>
    <n v="0.3"/>
    <n v="504"/>
    <s v="PROFESOR TITULAR UNIVERSIDAD"/>
    <s v="01A"/>
    <s v="TIEMPO COMPLETO AMPLIADO"/>
    <s v="2012-09-01 00:00:00.0"/>
    <s v="null"/>
    <s v="DF31294"/>
    <s v="TITULAR DE UNIVERSIDAD"/>
    <s v="R104"/>
    <x v="0"/>
    <n v="650"/>
    <s v="ORGANIZACIÓN DE EMPRESAS"/>
  </r>
  <r>
    <x v="0"/>
    <x v="0"/>
    <n v="679"/>
    <s v="035R"/>
    <s v="GRUPO-B1"/>
    <n v="16607692"/>
    <s v="Gestión de organizaciones"/>
    <s v="GR"/>
    <s v="GRUPO REDUCIDO"/>
    <s v="035R"/>
    <s v="PRACTICAS DE AULA DE GESTIÓN DE ORGANIZACIONES"/>
    <s v="GRUPO-B1"/>
    <s v="Prácticas de Aula de Gestión de organizaciones"/>
    <s v="1S"/>
    <n v="16607692"/>
    <s v="CLAVEL"/>
    <s v="SAN EMETERIO"/>
    <s v="MÓNICA"/>
    <s v="moclavel"/>
    <s v="monica.clavel-san@unirioja.es"/>
    <n v="0.8"/>
    <n v="0.8"/>
    <n v="536"/>
    <s v="PROFESOR INTERINO"/>
    <s v="C01"/>
    <s v="TIEMPO COMPLETO"/>
    <s v="2019-01-19 00:00:00.0"/>
    <s v="null"/>
    <s v="PI101353"/>
    <s v="PROFESOR CONTRATADO INTERINO TC"/>
    <s v="R104"/>
    <x v="0"/>
    <n v="95"/>
    <s v="COMERCIALIZACIÓN E INVESTIGACIÓN DE MERCADOS"/>
  </r>
  <r>
    <x v="0"/>
    <x v="0"/>
    <n v="679"/>
    <s v="035R"/>
    <s v="GRUPO-B2"/>
    <n v="16542461"/>
    <s v="Gestión de organizaciones"/>
    <s v="GR"/>
    <s v="GRUPO REDUCIDO"/>
    <s v="035R"/>
    <s v="PRACTICAS DE AULA DE GESTIÓN DE ORGANIZACIONES"/>
    <s v="GRUPO-B2"/>
    <s v="Prácticas de Aula de Gestión de organizaciones"/>
    <s v="1S"/>
    <n v="16542461"/>
    <s v="CASTRESANA"/>
    <s v="RUIZ CARRILLO"/>
    <s v="JOSÉ IGNACIO"/>
    <s v="jocastre"/>
    <s v="jignacio.castresana@unirioja.es"/>
    <n v="0.3"/>
    <n v="0.3"/>
    <n v="504"/>
    <s v="PROFESOR TITULAR UNIVERSIDAD"/>
    <s v="01A"/>
    <s v="TIEMPO COMPLETO AMPLIADO"/>
    <s v="2012-09-01 00:00:00.0"/>
    <s v="null"/>
    <s v="DF31294"/>
    <s v="TITULAR DE UNIVERSIDAD"/>
    <s v="R104"/>
    <x v="0"/>
    <n v="650"/>
    <s v="ORGANIZACIÓN DE EMPRESAS"/>
  </r>
  <r>
    <x v="0"/>
    <x v="0"/>
    <n v="679"/>
    <s v="035R"/>
    <s v="GRUPO-B2"/>
    <n v="16607692"/>
    <s v="Gestión de organizaciones"/>
    <s v="GR"/>
    <s v="GRUPO REDUCIDO"/>
    <s v="035R"/>
    <s v="PRACTICAS DE AULA DE GESTIÓN DE ORGANIZACIONES"/>
    <s v="GRUPO-B2"/>
    <s v="Prácticas de Aula de Gestión de organizaciones"/>
    <s v="1S"/>
    <n v="16607692"/>
    <s v="CLAVEL"/>
    <s v="SAN EMETERIO"/>
    <s v="MÓNICA"/>
    <s v="moclavel"/>
    <s v="monica.clavel-san@unirioja.es"/>
    <n v="0.8"/>
    <n v="0.8"/>
    <n v="536"/>
    <s v="PROFESOR INTERINO"/>
    <s v="C01"/>
    <s v="TIEMPO COMPLETO"/>
    <s v="2019-01-19 00:00:00.0"/>
    <s v="null"/>
    <s v="PI101353"/>
    <s v="PROFESOR CONTRATADO INTERINO TC"/>
    <s v="R104"/>
    <x v="0"/>
    <n v="95"/>
    <s v="COMERCIALIZACIÓN E INVESTIGACIÓN DE MERCADOS"/>
  </r>
  <r>
    <x v="0"/>
    <x v="0"/>
    <n v="679"/>
    <s v="035R"/>
    <s v="GRUPO-B3"/>
    <n v="16542461"/>
    <s v="Gestión de organizaciones"/>
    <s v="GR"/>
    <s v="GRUPO REDUCIDO"/>
    <s v="035R"/>
    <s v="PRACTICAS DE AULA DE GESTIÓN DE ORGANIZACIONES"/>
    <s v="GRUPO-B3"/>
    <s v="Prácticas de Aula de Gestión de organizaciones"/>
    <s v="1S"/>
    <n v="16542461"/>
    <s v="CASTRESANA"/>
    <s v="RUIZ CARRILLO"/>
    <s v="JOSÉ IGNACIO"/>
    <s v="jocastre"/>
    <s v="jignacio.castresana@unirioja.es"/>
    <n v="0.3"/>
    <n v="0.3"/>
    <n v="504"/>
    <s v="PROFESOR TITULAR UNIVERSIDAD"/>
    <s v="01A"/>
    <s v="TIEMPO COMPLETO AMPLIADO"/>
    <s v="2012-09-01 00:00:00.0"/>
    <s v="null"/>
    <s v="DF31294"/>
    <s v="TITULAR DE UNIVERSIDAD"/>
    <s v="R104"/>
    <x v="0"/>
    <n v="650"/>
    <s v="ORGANIZACIÓN DE EMPRESAS"/>
  </r>
  <r>
    <x v="0"/>
    <x v="0"/>
    <n v="679"/>
    <s v="035R"/>
    <s v="GRUPO-B3"/>
    <n v="16607692"/>
    <s v="Gestión de organizaciones"/>
    <s v="GR"/>
    <s v="GRUPO REDUCIDO"/>
    <s v="035R"/>
    <s v="PRACTICAS DE AULA DE GESTIÓN DE ORGANIZACIONES"/>
    <s v="GRUPO-B3"/>
    <s v="Prácticas de Aula de Gestión de organizaciones"/>
    <s v="1S"/>
    <n v="16607692"/>
    <s v="CLAVEL"/>
    <s v="SAN EMETERIO"/>
    <s v="MÓNICA"/>
    <s v="moclavel"/>
    <s v="monica.clavel-san@unirioja.es"/>
    <n v="0.8"/>
    <n v="0.8"/>
    <n v="536"/>
    <s v="PROFESOR INTERINO"/>
    <s v="C01"/>
    <s v="TIEMPO COMPLETO"/>
    <s v="2019-01-19 00:00:00.0"/>
    <s v="null"/>
    <s v="PI101353"/>
    <s v="PROFESOR CONTRATADO INTERINO TC"/>
    <s v="R104"/>
    <x v="0"/>
    <n v="95"/>
    <s v="COMERCIALIZACIÓN E INVESTIGACIÓN DE MERCADOS"/>
  </r>
  <r>
    <x v="1"/>
    <x v="1"/>
    <n v="679"/>
    <s v="035G"/>
    <s v="GRUPO-D"/>
    <n v="16593137"/>
    <s v="Gestión de organizaciones"/>
    <s v="GG"/>
    <s v="GRUPO GRANDE"/>
    <s v="035G"/>
    <s v="CLASE MAGISTRAL DE GESTIÓN DE ORGANIZACIONES"/>
    <s v="GRUPO-D"/>
    <s v="Grupo de Clase Magistral de GESTIÓN DE ORGANIZACIONES"/>
    <s v="1S"/>
    <n v="16593137"/>
    <s v="PARRAS"/>
    <s v="GÓMEZ"/>
    <s v="MAITE"/>
    <s v="maparras"/>
    <s v="maite.parras@unirioja.es"/>
    <n v="2.5"/>
    <n v="2.5"/>
    <n v="536"/>
    <s v="PROFESOR INTERINO"/>
    <s v="C01"/>
    <s v="TIEMPO COMPLETO"/>
    <s v="2018-10-04 00:00:00.0"/>
    <s v="2019-04-05 00:00:00.0"/>
    <s v="PI101438"/>
    <s v="PROFESOR CONTRATADO INTERINO"/>
    <s v="R104"/>
    <x v="0"/>
    <n v="650"/>
    <s v="ORGANIZACIÓN DE EMPRESAS"/>
  </r>
  <r>
    <x v="1"/>
    <x v="1"/>
    <n v="679"/>
    <s v="035G"/>
    <s v="GRUPO-D"/>
    <n v="16614068"/>
    <s v="Gestión de organizaciones"/>
    <s v="GG"/>
    <s v="GRUPO GRANDE"/>
    <s v="035G"/>
    <s v="CLASE MAGISTRAL DE GESTIÓN DE ORGANIZACIONES"/>
    <s v="GRUPO-D"/>
    <s v="Grupo de Clase Magistral de GESTIÓN DE ORGANIZACIONES"/>
    <s v="1S"/>
    <n v="16614068"/>
    <s v="ORCOS"/>
    <s v="SÁNCHEZ"/>
    <s v="RAQUEL"/>
    <s v="raorcosa"/>
    <s v="raquel.orcos@unirioja.es"/>
    <n v="0"/>
    <n v="0"/>
    <n v="536"/>
    <s v="PROFESOR INTERINO"/>
    <s v="C01"/>
    <s v="TIEMPO COMPLETO"/>
    <s v="2018-09-17 00:00:00.0"/>
    <s v="null"/>
    <s v="PI101360"/>
    <s v="PROFESOR CONTRATADO INTERINO"/>
    <s v="R104"/>
    <x v="0"/>
    <n v="650"/>
    <s v="ORGANIZACIÓN DE EMPRESAS"/>
  </r>
  <r>
    <x v="1"/>
    <x v="1"/>
    <n v="679"/>
    <s v="035G"/>
    <s v="GRUPO-D"/>
    <n v="16619340"/>
    <s v="Gestión de organizaciones"/>
    <s v="GG"/>
    <s v="GRUPO GRANDE"/>
    <s v="035G"/>
    <s v="CLASE MAGISTRAL DE GESTIÓN DE ORGANIZACIONES"/>
    <s v="GRUPO-D"/>
    <s v="Grupo de Clase Magistral de GESTIÓN DE ORGANIZACIONES"/>
    <s v="1S"/>
    <n v="16619340"/>
    <s v="PÉREZ-ARADROS"/>
    <s v="MURO"/>
    <s v="BEATRIZ"/>
    <s v="beperem"/>
    <s v="beatriz.perez-aradros@unirioja.es"/>
    <n v="2"/>
    <n v="2"/>
    <n v="536"/>
    <s v="PROFESOR INTERINO"/>
    <s v="C01"/>
    <s v="TIEMPO COMPLETO"/>
    <s v="2018-09-17 00:00:00.0"/>
    <s v="2019-09-14 00:00:00.0"/>
    <s v="PI101411"/>
    <s v="PROFESOR CONTRATADO INTERINO"/>
    <s v="R104"/>
    <x v="0"/>
    <n v="650"/>
    <s v="ORGANIZACIÓN DE EMPRESAS"/>
  </r>
  <r>
    <x v="1"/>
    <x v="1"/>
    <n v="679"/>
    <s v="035I"/>
    <s v="GRUPO-D1"/>
    <n v="16619340"/>
    <s v="Gestión de organizaciones"/>
    <s v="GI"/>
    <s v="GRUPO DE INFORMÁTICA"/>
    <s v="035I"/>
    <s v="PRACTICAS DE INFORMATICA DE GESTIÓN DE ORGANIZACIONES"/>
    <s v="GRUPO-D1"/>
    <s v="Prácticas de Informática de Gestión de organizaciones"/>
    <s v="1S"/>
    <n v="16619340"/>
    <s v="PÉREZ-ARADROS"/>
    <s v="MURO"/>
    <s v="BEATRIZ"/>
    <s v="beperem"/>
    <s v="beatriz.perez-aradros@unirioja.es"/>
    <n v="0.4"/>
    <n v="0.4"/>
    <n v="536"/>
    <s v="PROFESOR INTERINO"/>
    <s v="C01"/>
    <s v="TIEMPO COMPLETO"/>
    <s v="2018-09-17 00:00:00.0"/>
    <s v="2019-09-14 00:00:00.0"/>
    <s v="PI101411"/>
    <s v="PROFESOR CONTRATADO INTERINO"/>
    <s v="R104"/>
    <x v="0"/>
    <n v="650"/>
    <s v="ORGANIZACIÓN DE EMPRESAS"/>
  </r>
  <r>
    <x v="1"/>
    <x v="1"/>
    <n v="679"/>
    <s v="035I"/>
    <s v="GRUPO-D2"/>
    <n v="16619340"/>
    <s v="Gestión de organizaciones"/>
    <s v="GI"/>
    <s v="GRUPO DE INFORMÁTICA"/>
    <s v="035I"/>
    <s v="PRACTICAS DE INFORMATICA DE GESTIÓN DE ORGANIZACIONES"/>
    <s v="GRUPO-D2"/>
    <s v="Prácticas de Informática de Gestión de organizaciones"/>
    <s v="1S"/>
    <n v="16619340"/>
    <s v="PÉREZ-ARADROS"/>
    <s v="MURO"/>
    <s v="BEATRIZ"/>
    <s v="beperem"/>
    <s v="beatriz.perez-aradros@unirioja.es"/>
    <n v="0.4"/>
    <n v="0.4"/>
    <n v="536"/>
    <s v="PROFESOR INTERINO"/>
    <s v="C01"/>
    <s v="TIEMPO COMPLETO"/>
    <s v="2018-09-17 00:00:00.0"/>
    <s v="2019-09-14 00:00:00.0"/>
    <s v="PI101411"/>
    <s v="PROFESOR CONTRATADO INTERINO"/>
    <s v="R104"/>
    <x v="0"/>
    <n v="650"/>
    <s v="ORGANIZACIÓN DE EMPRESAS"/>
  </r>
  <r>
    <x v="1"/>
    <x v="1"/>
    <n v="679"/>
    <s v="035I"/>
    <s v="GRUPO-D3"/>
    <n v="16619340"/>
    <s v="Gestión de organizaciones"/>
    <s v="GI"/>
    <s v="GRUPO DE INFORMÁTICA"/>
    <s v="035I"/>
    <s v="PRACTICAS DE INFORMATICA DE GESTIÓN DE ORGANIZACIONES"/>
    <s v="GRUPO-D3"/>
    <s v="Prácticas de Informática de Gestión de organizaciones"/>
    <s v="1S"/>
    <n v="16619340"/>
    <s v="PÉREZ-ARADROS"/>
    <s v="MURO"/>
    <s v="BEATRIZ"/>
    <s v="beperem"/>
    <s v="beatriz.perez-aradros@unirioja.es"/>
    <n v="0.4"/>
    <n v="0.4"/>
    <n v="536"/>
    <s v="PROFESOR INTERINO"/>
    <s v="C01"/>
    <s v="TIEMPO COMPLETO"/>
    <s v="2018-09-17 00:00:00.0"/>
    <s v="2019-09-14 00:00:00.0"/>
    <s v="PI101411"/>
    <s v="PROFESOR CONTRATADO INTERINO"/>
    <s v="R104"/>
    <x v="0"/>
    <n v="650"/>
    <s v="ORGANIZACIÓN DE EMPRESAS"/>
  </r>
  <r>
    <x v="1"/>
    <x v="1"/>
    <n v="679"/>
    <s v="035R"/>
    <s v="GRUPO-D1"/>
    <n v="16619340"/>
    <s v="Gestión de organizaciones"/>
    <s v="GR"/>
    <s v="GRUPO REDUCIDO"/>
    <s v="035R"/>
    <s v="PRACTICAS DE AULA DE GESTIÓN DE ORGANIZACIONES"/>
    <s v="GRUPO-D1"/>
    <s v="Prácticas de Aula de Gestión de organizaciones"/>
    <s v="1S"/>
    <n v="16619340"/>
    <s v="PÉREZ-ARADROS"/>
    <s v="MURO"/>
    <s v="BEATRIZ"/>
    <s v="beperem"/>
    <s v="beatriz.perez-aradros@unirioja.es"/>
    <n v="1.1000000000000001"/>
    <n v="1.1000000000000001"/>
    <n v="536"/>
    <s v="PROFESOR INTERINO"/>
    <s v="C01"/>
    <s v="TIEMPO COMPLETO"/>
    <s v="2018-09-17 00:00:00.0"/>
    <s v="2019-09-14 00:00:00.0"/>
    <s v="PI101411"/>
    <s v="PROFESOR CONTRATADO INTERINO"/>
    <s v="R104"/>
    <x v="0"/>
    <n v="650"/>
    <s v="ORGANIZACIÓN DE EMPRESAS"/>
  </r>
  <r>
    <x v="1"/>
    <x v="1"/>
    <n v="679"/>
    <s v="035R"/>
    <s v="GRUPO-D2"/>
    <n v="16619340"/>
    <s v="Gestión de organizaciones"/>
    <s v="GR"/>
    <s v="GRUPO REDUCIDO"/>
    <s v="035R"/>
    <s v="PRACTICAS DE AULA DE GESTIÓN DE ORGANIZACIONES"/>
    <s v="GRUPO-D2"/>
    <s v="Prácticas de Aula de Gestión de organizaciones"/>
    <s v="1S"/>
    <n v="16619340"/>
    <s v="PÉREZ-ARADROS"/>
    <s v="MURO"/>
    <s v="BEATRIZ"/>
    <s v="beperem"/>
    <s v="beatriz.perez-aradros@unirioja.es"/>
    <n v="1.1000000000000001"/>
    <n v="1.1000000000000001"/>
    <n v="536"/>
    <s v="PROFESOR INTERINO"/>
    <s v="C01"/>
    <s v="TIEMPO COMPLETO"/>
    <s v="2018-09-17 00:00:00.0"/>
    <s v="2019-09-14 00:00:00.0"/>
    <s v="PI101411"/>
    <s v="PROFESOR CONTRATADO INTERINO"/>
    <s v="R104"/>
    <x v="0"/>
    <n v="650"/>
    <s v="ORGANIZACIÓN DE EMPRESAS"/>
  </r>
  <r>
    <x v="1"/>
    <x v="1"/>
    <n v="679"/>
    <s v="035R"/>
    <s v="GRUPO-D3"/>
    <n v="16619340"/>
    <s v="Gestión de organizaciones"/>
    <s v="GR"/>
    <s v="GRUPO REDUCIDO"/>
    <s v="035R"/>
    <s v="PRACTICAS DE AULA DE GESTIÓN DE ORGANIZACIONES"/>
    <s v="GRUPO-D3"/>
    <s v="Prácticas de Aula de Gestión de organizaciones"/>
    <s v="1S"/>
    <n v="16619340"/>
    <s v="PÉREZ-ARADROS"/>
    <s v="MURO"/>
    <s v="BEATRIZ"/>
    <s v="beperem"/>
    <s v="beatriz.perez-aradros@unirioja.es"/>
    <n v="1.1000000000000001"/>
    <n v="1.1000000000000001"/>
    <n v="536"/>
    <s v="PROFESOR INTERINO"/>
    <s v="C01"/>
    <s v="TIEMPO COMPLETO"/>
    <s v="2018-09-17 00:00:00.0"/>
    <s v="2019-09-14 00:00:00.0"/>
    <s v="PI101411"/>
    <s v="PROFESOR CONTRATADO INTERINO"/>
    <s v="R104"/>
    <x v="0"/>
    <n v="650"/>
    <s v="ORGANIZACIÓN DE EMPRESAS"/>
  </r>
  <r>
    <x v="3"/>
    <x v="1"/>
    <n v="679"/>
    <s v="035G"/>
    <s v="GRUPO-E"/>
    <n v="16569252"/>
    <s v="Gestión de organizaciones"/>
    <s v="GG"/>
    <s v="GRUPO GRANDE"/>
    <s v="035G"/>
    <s v="CLASE MAGISTRAL DE GESTIÓN DE ORGANIZACIONES"/>
    <s v="GRUPO-E"/>
    <s v="Grupo de Clase Magistral de GESTIÓN DE ORGANIZACIONES"/>
    <s v="1S"/>
    <n v="16569252"/>
    <s v="IBÁÑEZ"/>
    <s v="PRADO"/>
    <s v="JOSÉ RAMÓN"/>
    <s v="joibanez"/>
    <s v="jose-ramon.ibanez@unirioja.es"/>
    <n v="4.5"/>
    <n v="4.5"/>
    <n v="532"/>
    <s v="LABORAL DOCENTE-ASOCIADO"/>
    <s v="P05"/>
    <s v="TIEMPO PARCIAL (5+5 HORAS)"/>
    <s v="2016-09-15 00:00:00.0"/>
    <s v="2019-09-14 00:00:00.0"/>
    <s v="PI101113"/>
    <s v="PROFESOR ASOCIADO"/>
    <s v="R104"/>
    <x v="0"/>
    <n v="650"/>
    <s v="ORGANIZACIÓN DE EMPRESAS"/>
  </r>
  <r>
    <x v="3"/>
    <x v="1"/>
    <n v="679"/>
    <s v="035I"/>
    <s v="GRUPO-E1"/>
    <n v="16569252"/>
    <s v="Gestión de organizaciones"/>
    <s v="GI"/>
    <s v="GRUPO DE INFORMÁTICA"/>
    <s v="035I"/>
    <s v="PRACTICAS DE INFORMATICA DE GESTIÓN DE ORGANIZACIONES"/>
    <s v="GRUPO-E1"/>
    <s v="Prácticas de Informática de Gestión de organizaciones"/>
    <s v="1S"/>
    <n v="16569252"/>
    <s v="IBÁÑEZ"/>
    <s v="PRADO"/>
    <s v="JOSÉ RAMÓN"/>
    <s v="joibanez"/>
    <s v="jose-ramon.ibanez@unirioja.es"/>
    <n v="0.4"/>
    <n v="0.4"/>
    <n v="532"/>
    <s v="LABORAL DOCENTE-ASOCIADO"/>
    <s v="P05"/>
    <s v="TIEMPO PARCIAL (5+5 HORAS)"/>
    <s v="2016-09-15 00:00:00.0"/>
    <s v="2019-09-14 00:00:00.0"/>
    <s v="PI101113"/>
    <s v="PROFESOR ASOCIADO"/>
    <s v="R104"/>
    <x v="0"/>
    <n v="650"/>
    <s v="ORGANIZACIÓN DE EMPRESAS"/>
  </r>
  <r>
    <x v="3"/>
    <x v="1"/>
    <n v="679"/>
    <s v="035I"/>
    <s v="GRUPO-E2"/>
    <n v="16569252"/>
    <s v="Gestión de organizaciones"/>
    <s v="GI"/>
    <s v="GRUPO DE INFORMÁTICA"/>
    <s v="035I"/>
    <s v="PRACTICAS DE INFORMATICA DE GESTIÓN DE ORGANIZACIONES"/>
    <s v="GRUPO-E2"/>
    <s v="Prácticas de Informática de Gestión de organizaciones"/>
    <s v="1S"/>
    <n v="16569252"/>
    <s v="IBÁÑEZ"/>
    <s v="PRADO"/>
    <s v="JOSÉ RAMÓN"/>
    <s v="joibanez"/>
    <s v="jose-ramon.ibanez@unirioja.es"/>
    <n v="0.4"/>
    <n v="0.4"/>
    <n v="532"/>
    <s v="LABORAL DOCENTE-ASOCIADO"/>
    <s v="P05"/>
    <s v="TIEMPO PARCIAL (5+5 HORAS)"/>
    <s v="2016-09-15 00:00:00.0"/>
    <s v="2019-09-14 00:00:00.0"/>
    <s v="PI101113"/>
    <s v="PROFESOR ASOCIADO"/>
    <s v="R104"/>
    <x v="0"/>
    <n v="650"/>
    <s v="ORGANIZACIÓN DE EMPRESAS"/>
  </r>
  <r>
    <x v="3"/>
    <x v="1"/>
    <n v="679"/>
    <s v="035I"/>
    <s v="GRUPO-E3"/>
    <n v="16569252"/>
    <s v="Gestión de organizaciones"/>
    <s v="GI"/>
    <s v="GRUPO DE INFORMÁTICA"/>
    <s v="035I"/>
    <s v="PRACTICAS DE INFORMATICA DE GESTIÓN DE ORGANIZACIONES"/>
    <s v="GRUPO-E3"/>
    <s v="Prácticas de Informática de Gestión de organizaciones"/>
    <s v="1S"/>
    <n v="16569252"/>
    <s v="IBÁÑEZ"/>
    <s v="PRADO"/>
    <s v="JOSÉ RAMÓN"/>
    <s v="joibanez"/>
    <s v="jose-ramon.ibanez@unirioja.es"/>
    <n v="0.4"/>
    <n v="0.4"/>
    <n v="532"/>
    <s v="LABORAL DOCENTE-ASOCIADO"/>
    <s v="P05"/>
    <s v="TIEMPO PARCIAL (5+5 HORAS)"/>
    <s v="2016-09-15 00:00:00.0"/>
    <s v="2019-09-14 00:00:00.0"/>
    <s v="PI101113"/>
    <s v="PROFESOR ASOCIADO"/>
    <s v="R104"/>
    <x v="0"/>
    <n v="650"/>
    <s v="ORGANIZACIÓN DE EMPRESAS"/>
  </r>
  <r>
    <x v="3"/>
    <x v="1"/>
    <n v="679"/>
    <s v="035R"/>
    <s v="GRUPO-E1"/>
    <n v="16569252"/>
    <s v="Gestión de organizaciones"/>
    <s v="GR"/>
    <s v="GRUPO REDUCIDO"/>
    <s v="035R"/>
    <s v="PRACTICAS DE AULA DE GESTIÓN DE ORGANIZACIONES"/>
    <s v="GRUPO-E1"/>
    <s v="Prácticas de Aula de Gestión de organizaciones"/>
    <s v="1S"/>
    <n v="16569252"/>
    <s v="IBÁÑEZ"/>
    <s v="PRADO"/>
    <s v="JOSÉ RAMÓN"/>
    <s v="joibanez"/>
    <s v="jose-ramon.ibanez@unirioja.es"/>
    <n v="1.1000000000000001"/>
    <n v="1.1000000000000001"/>
    <n v="532"/>
    <s v="LABORAL DOCENTE-ASOCIADO"/>
    <s v="P05"/>
    <s v="TIEMPO PARCIAL (5+5 HORAS)"/>
    <s v="2016-09-15 00:00:00.0"/>
    <s v="2019-09-14 00:00:00.0"/>
    <s v="PI101113"/>
    <s v="PROFESOR ASOCIADO"/>
    <s v="R104"/>
    <x v="0"/>
    <n v="650"/>
    <s v="ORGANIZACIÓN DE EMPRESAS"/>
  </r>
  <r>
    <x v="3"/>
    <x v="1"/>
    <n v="679"/>
    <s v="035R"/>
    <s v="GRUPO-E2"/>
    <n v="16569252"/>
    <s v="Gestión de organizaciones"/>
    <s v="GR"/>
    <s v="GRUPO REDUCIDO"/>
    <s v="035R"/>
    <s v="PRACTICAS DE AULA DE GESTIÓN DE ORGANIZACIONES"/>
    <s v="GRUPO-E2"/>
    <s v="Prácticas de Aula de Gestión de organizaciones"/>
    <s v="1S"/>
    <n v="16569252"/>
    <s v="IBÁÑEZ"/>
    <s v="PRADO"/>
    <s v="JOSÉ RAMÓN"/>
    <s v="joibanez"/>
    <s v="jose-ramon.ibanez@unirioja.es"/>
    <n v="1.1000000000000001"/>
    <n v="1.1000000000000001"/>
    <n v="532"/>
    <s v="LABORAL DOCENTE-ASOCIADO"/>
    <s v="P05"/>
    <s v="TIEMPO PARCIAL (5+5 HORAS)"/>
    <s v="2016-09-15 00:00:00.0"/>
    <s v="2019-09-14 00:00:00.0"/>
    <s v="PI101113"/>
    <s v="PROFESOR ASOCIADO"/>
    <s v="R104"/>
    <x v="0"/>
    <n v="650"/>
    <s v="ORGANIZACIÓN DE EMPRESAS"/>
  </r>
  <r>
    <x v="3"/>
    <x v="1"/>
    <n v="679"/>
    <s v="035R"/>
    <s v="GRUPO-E3"/>
    <n v="16569252"/>
    <s v="Gestión de organizaciones"/>
    <s v="GR"/>
    <s v="GRUPO REDUCIDO"/>
    <s v="035R"/>
    <s v="PRACTICAS DE AULA DE GESTIÓN DE ORGANIZACIONES"/>
    <s v="GRUPO-E3"/>
    <s v="Prácticas de Aula de Gestión de organizaciones"/>
    <s v="1S"/>
    <n v="16569252"/>
    <s v="IBÁÑEZ"/>
    <s v="PRADO"/>
    <s v="JOSÉ RAMÓN"/>
    <s v="joibanez"/>
    <s v="jose-ramon.ibanez@unirioja.es"/>
    <n v="1.1000000000000001"/>
    <n v="1.1000000000000001"/>
    <n v="532"/>
    <s v="LABORAL DOCENTE-ASOCIADO"/>
    <s v="P05"/>
    <s v="TIEMPO PARCIAL (5+5 HORAS)"/>
    <s v="2016-09-15 00:00:00.0"/>
    <s v="2019-09-14 00:00:00.0"/>
    <s v="PI101113"/>
    <s v="PROFESOR ASOCIADO"/>
    <s v="R104"/>
    <x v="0"/>
    <n v="650"/>
    <s v="ORGANIZACIÓN DE EMPRESAS"/>
  </r>
  <r>
    <x v="2"/>
    <x v="1"/>
    <n v="679"/>
    <s v="035G"/>
    <s v="GRUPO-D"/>
    <n v="16593137"/>
    <s v="Gestión de organizaciones"/>
    <s v="GG"/>
    <s v="GRUPO GRANDE"/>
    <s v="035G"/>
    <s v="CLASE MAGISTRAL DE GESTIÓN DE ORGANIZACIONES"/>
    <s v="GRUPO-D"/>
    <s v="Grupo de Clase Magistral de GESTIÓN DE ORGANIZACIONES"/>
    <s v="1S"/>
    <n v="16593137"/>
    <s v="PARRAS"/>
    <s v="GÓMEZ"/>
    <s v="MAITE"/>
    <s v="maparras"/>
    <s v="maite.parras@unirioja.es"/>
    <n v="2.5"/>
    <m/>
    <n v="536"/>
    <s v="PROFESOR INTERINO"/>
    <s v="C01"/>
    <s v="TIEMPO COMPLETO"/>
    <s v="2018-10-04 00:00:00.0"/>
    <s v="2019-04-05 00:00:00.0"/>
    <s v="PI101438"/>
    <s v="PROFESOR CONTRATADO INTERINO"/>
    <s v="R104"/>
    <x v="0"/>
    <n v="650"/>
    <s v="ORGANIZACIÓN DE EMPRESAS"/>
  </r>
  <r>
    <x v="2"/>
    <x v="1"/>
    <n v="679"/>
    <s v="035G"/>
    <s v="GRUPO-D"/>
    <n v="16614068"/>
    <s v="Gestión de organizaciones"/>
    <s v="GG"/>
    <s v="GRUPO GRANDE"/>
    <s v="035G"/>
    <s v="CLASE MAGISTRAL DE GESTIÓN DE ORGANIZACIONES"/>
    <s v="GRUPO-D"/>
    <s v="Grupo de Clase Magistral de GESTIÓN DE ORGANIZACIONES"/>
    <s v="1S"/>
    <n v="16614068"/>
    <s v="ORCOS"/>
    <s v="SÁNCHEZ"/>
    <s v="RAQUEL"/>
    <s v="raorcosa"/>
    <s v="raquel.orcos@unirioja.es"/>
    <n v="0"/>
    <m/>
    <n v="536"/>
    <s v="PROFESOR INTERINO"/>
    <s v="C01"/>
    <s v="TIEMPO COMPLETO"/>
    <s v="2018-09-17 00:00:00.0"/>
    <s v="null"/>
    <s v="PI101360"/>
    <s v="PROFESOR CONTRATADO INTERINO"/>
    <s v="R104"/>
    <x v="0"/>
    <n v="650"/>
    <s v="ORGANIZACIÓN DE EMPRESAS"/>
  </r>
  <r>
    <x v="2"/>
    <x v="1"/>
    <n v="679"/>
    <s v="035G"/>
    <s v="GRUPO-D"/>
    <n v="16619340"/>
    <s v="Gestión de organizaciones"/>
    <s v="GG"/>
    <s v="GRUPO GRANDE"/>
    <s v="035G"/>
    <s v="CLASE MAGISTRAL DE GESTIÓN DE ORGANIZACIONES"/>
    <s v="GRUPO-D"/>
    <s v="Grupo de Clase Magistral de GESTIÓN DE ORGANIZACIONES"/>
    <s v="1S"/>
    <n v="16619340"/>
    <s v="PÉREZ-ARADROS"/>
    <s v="MURO"/>
    <s v="BEATRIZ"/>
    <s v="beperem"/>
    <s v="beatriz.perez-aradros@unirioja.es"/>
    <n v="2"/>
    <m/>
    <n v="536"/>
    <s v="PROFESOR INTERINO"/>
    <s v="C01"/>
    <s v="TIEMPO COMPLETO"/>
    <s v="2018-09-17 00:00:00.0"/>
    <s v="2019-09-14 00:00:00.0"/>
    <s v="PI101411"/>
    <s v="PROFESOR CONTRATADO INTERINO"/>
    <s v="R104"/>
    <x v="0"/>
    <n v="650"/>
    <s v="ORGANIZACIÓN DE EMPRESAS"/>
  </r>
  <r>
    <x v="2"/>
    <x v="1"/>
    <n v="679"/>
    <s v="035I"/>
    <s v="GRUPO-D4"/>
    <n v="16619340"/>
    <s v="Gestión de organizaciones"/>
    <s v="GI"/>
    <s v="GRUPO DE INFORMÁTICA"/>
    <s v="035I"/>
    <s v="PRACTICAS DE INFORMATICA DE GESTIÓN DE ORGANIZACIONES"/>
    <s v="GRUPO-D4"/>
    <s v="Prácticas de Informática de Gestión de organizaciones"/>
    <s v="1S"/>
    <n v="16619340"/>
    <s v="PÉREZ-ARADROS"/>
    <s v="MURO"/>
    <s v="BEATRIZ"/>
    <s v="beperem"/>
    <s v="beatriz.perez-aradros@unirioja.es"/>
    <n v="0.4"/>
    <n v="0.4"/>
    <n v="536"/>
    <s v="PROFESOR INTERINO"/>
    <s v="C01"/>
    <s v="TIEMPO COMPLETO"/>
    <s v="2018-09-17 00:00:00.0"/>
    <s v="2019-09-14 00:00:00.0"/>
    <s v="PI101411"/>
    <s v="PROFESOR CONTRATADO INTERINO"/>
    <s v="R104"/>
    <x v="0"/>
    <n v="650"/>
    <s v="ORGANIZACIÓN DE EMPRESAS"/>
  </r>
  <r>
    <x v="2"/>
    <x v="1"/>
    <n v="679"/>
    <s v="035R"/>
    <s v="GRUPO-D4"/>
    <n v="16619340"/>
    <s v="Gestión de organizaciones"/>
    <s v="GR"/>
    <s v="GRUPO REDUCIDO"/>
    <s v="035R"/>
    <s v="PRACTICAS DE AULA DE GESTIÓN DE ORGANIZACIONES"/>
    <s v="GRUPO-D4"/>
    <s v="Prácticas de Aula de Gestión de organizaciones"/>
    <s v="1S"/>
    <n v="16619340"/>
    <s v="PÉREZ-ARADROS"/>
    <s v="MURO"/>
    <s v="BEATRIZ"/>
    <s v="beperem"/>
    <s v="beatriz.perez-aradros@unirioja.es"/>
    <n v="1.1000000000000001"/>
    <n v="1.1000000000000001"/>
    <n v="536"/>
    <s v="PROFESOR INTERINO"/>
    <s v="C01"/>
    <s v="TIEMPO COMPLETO"/>
    <s v="2018-09-17 00:00:00.0"/>
    <s v="2019-09-14 00:00:00.0"/>
    <s v="PI101411"/>
    <s v="PROFESOR CONTRATADO INTERINO"/>
    <s v="R104"/>
    <x v="0"/>
    <n v="650"/>
    <s v="ORGANIZACIÓN DE EMPRESAS"/>
  </r>
  <r>
    <x v="6"/>
    <x v="0"/>
    <n v="679"/>
    <s v="035G"/>
    <s v="GRUPO-C"/>
    <n v="16542461"/>
    <s v="Gestión de organizaciones"/>
    <s v="GG"/>
    <s v="GRUPO GRANDE"/>
    <s v="035G"/>
    <s v="CLASE MAGISTRAL DE GESTIÓN DE ORGANIZACIONES"/>
    <s v="GRUPO-C"/>
    <s v="Grupo de Clase Magistral de GESTIÓN DE ORGANIZACIONES"/>
    <s v="1S"/>
    <n v="16542461"/>
    <s v="CASTRESANA"/>
    <s v="RUIZ CARRILLO"/>
    <s v="JOSÉ IGNACIO"/>
    <s v="jocastre"/>
    <s v="jignacio.castresana@unirioja.es"/>
    <n v="2"/>
    <n v="2"/>
    <n v="504"/>
    <s v="PROFESOR TITULAR UNIVERSIDAD"/>
    <s v="01A"/>
    <s v="TIEMPO COMPLETO AMPLIADO"/>
    <s v="2012-09-01 00:00:00.0"/>
    <s v="null"/>
    <s v="DF31294"/>
    <s v="TITULAR DE UNIVERSIDAD"/>
    <s v="R104"/>
    <x v="0"/>
    <n v="650"/>
    <s v="ORGANIZACIÓN DE EMPRESAS"/>
  </r>
  <r>
    <x v="6"/>
    <x v="0"/>
    <n v="679"/>
    <s v="035G"/>
    <s v="GRUPO-C"/>
    <n v="16607692"/>
    <s v="Gestión de organizaciones"/>
    <s v="GG"/>
    <s v="GRUPO GRANDE"/>
    <s v="035G"/>
    <s v="CLASE MAGISTRAL DE GESTIÓN DE ORGANIZACIONES"/>
    <s v="GRUPO-C"/>
    <s v="Grupo de Clase Magistral de GESTIÓN DE ORGANIZACIONES"/>
    <s v="1S"/>
    <n v="16607692"/>
    <s v="CLAVEL"/>
    <s v="SAN EMETERIO"/>
    <s v="MÓNICA"/>
    <s v="moclavel"/>
    <s v="monica.clavel-san@unirioja.es"/>
    <n v="2.5"/>
    <n v="2.5"/>
    <n v="536"/>
    <s v="PROFESOR INTERINO"/>
    <s v="C01"/>
    <s v="TIEMPO COMPLETO"/>
    <s v="2019-01-19 00:00:00.0"/>
    <s v="null"/>
    <s v="PI101353"/>
    <s v="PROFESOR CONTRATADO INTERINO TC"/>
    <s v="R104"/>
    <x v="0"/>
    <n v="95"/>
    <s v="COMERCIALIZACIÓN E INVESTIGACIÓN DE MERCADOS"/>
  </r>
  <r>
    <x v="6"/>
    <x v="0"/>
    <n v="679"/>
    <s v="035I"/>
    <s v="GRUPO-C1"/>
    <n v="16542461"/>
    <s v="Gestión de organizaciones"/>
    <s v="GI"/>
    <s v="GRUPO DE INFORMÁTICA"/>
    <s v="035I"/>
    <s v="PRACTICAS DE INFORMATICA DE GESTIÓN DE ORGANIZACIONES"/>
    <s v="GRUPO-C1"/>
    <s v="Prácticas de Informática de Gestión de organizaciones"/>
    <s v="1S"/>
    <n v="16542461"/>
    <s v="CASTRESANA"/>
    <s v="RUIZ CARRILLO"/>
    <s v="JOSÉ IGNACIO"/>
    <s v="jocastre"/>
    <s v="jignacio.castresana@unirioja.es"/>
    <n v="0.1"/>
    <n v="0.1"/>
    <n v="504"/>
    <s v="PROFESOR TITULAR UNIVERSIDAD"/>
    <s v="01A"/>
    <s v="TIEMPO COMPLETO AMPLIADO"/>
    <s v="2012-09-01 00:00:00.0"/>
    <s v="null"/>
    <s v="DF31294"/>
    <s v="TITULAR DE UNIVERSIDAD"/>
    <s v="R104"/>
    <x v="0"/>
    <n v="650"/>
    <s v="ORGANIZACIÓN DE EMPRESAS"/>
  </r>
  <r>
    <x v="6"/>
    <x v="0"/>
    <n v="679"/>
    <s v="035I"/>
    <s v="GRUPO-C1"/>
    <n v="16607692"/>
    <s v="Gestión de organizaciones"/>
    <s v="GI"/>
    <s v="GRUPO DE INFORMÁTICA"/>
    <s v="035I"/>
    <s v="PRACTICAS DE INFORMATICA DE GESTIÓN DE ORGANIZACIONES"/>
    <s v="GRUPO-C1"/>
    <s v="Prácticas de Informática de Gestión de organizaciones"/>
    <s v="1S"/>
    <n v="16607692"/>
    <s v="CLAVEL"/>
    <s v="SAN EMETERIO"/>
    <s v="MÓNICA"/>
    <s v="moclavel"/>
    <s v="monica.clavel-san@unirioja.es"/>
    <n v="0.3"/>
    <n v="0.3"/>
    <n v="536"/>
    <s v="PROFESOR INTERINO"/>
    <s v="C01"/>
    <s v="TIEMPO COMPLETO"/>
    <s v="2019-01-19 00:00:00.0"/>
    <s v="null"/>
    <s v="PI101353"/>
    <s v="PROFESOR CONTRATADO INTERINO TC"/>
    <s v="R104"/>
    <x v="0"/>
    <n v="95"/>
    <s v="COMERCIALIZACIÓN E INVESTIGACIÓN DE MERCADOS"/>
  </r>
  <r>
    <x v="6"/>
    <x v="0"/>
    <n v="679"/>
    <s v="035I"/>
    <s v="GRUPO-C2"/>
    <n v="16542461"/>
    <s v="Gestión de organizaciones"/>
    <s v="GI"/>
    <s v="GRUPO DE INFORMÁTICA"/>
    <s v="035I"/>
    <s v="PRACTICAS DE INFORMATICA DE GESTIÓN DE ORGANIZACIONES"/>
    <s v="GRUPO-C2"/>
    <s v="Prácticas de Informática de Gestión de organizaciones"/>
    <s v="1S"/>
    <n v="16542461"/>
    <s v="CASTRESANA"/>
    <s v="RUIZ CARRILLO"/>
    <s v="JOSÉ IGNACIO"/>
    <s v="jocastre"/>
    <s v="jignacio.castresana@unirioja.es"/>
    <n v="0.1"/>
    <n v="0.1"/>
    <n v="504"/>
    <s v="PROFESOR TITULAR UNIVERSIDAD"/>
    <s v="01A"/>
    <s v="TIEMPO COMPLETO AMPLIADO"/>
    <s v="2012-09-01 00:00:00.0"/>
    <s v="null"/>
    <s v="DF31294"/>
    <s v="TITULAR DE UNIVERSIDAD"/>
    <s v="R104"/>
    <x v="0"/>
    <n v="650"/>
    <s v="ORGANIZACIÓN DE EMPRESAS"/>
  </r>
  <r>
    <x v="6"/>
    <x v="0"/>
    <n v="679"/>
    <s v="035I"/>
    <s v="GRUPO-C2"/>
    <n v="16607692"/>
    <s v="Gestión de organizaciones"/>
    <s v="GI"/>
    <s v="GRUPO DE INFORMÁTICA"/>
    <s v="035I"/>
    <s v="PRACTICAS DE INFORMATICA DE GESTIÓN DE ORGANIZACIONES"/>
    <s v="GRUPO-C2"/>
    <s v="Prácticas de Informática de Gestión de organizaciones"/>
    <s v="1S"/>
    <n v="16607692"/>
    <s v="CLAVEL"/>
    <s v="SAN EMETERIO"/>
    <s v="MÓNICA"/>
    <s v="moclavel"/>
    <s v="monica.clavel-san@unirioja.es"/>
    <n v="0.3"/>
    <n v="0.3"/>
    <n v="536"/>
    <s v="PROFESOR INTERINO"/>
    <s v="C01"/>
    <s v="TIEMPO COMPLETO"/>
    <s v="2019-01-19 00:00:00.0"/>
    <s v="null"/>
    <s v="PI101353"/>
    <s v="PROFESOR CONTRATADO INTERINO TC"/>
    <s v="R104"/>
    <x v="0"/>
    <n v="95"/>
    <s v="COMERCIALIZACIÓN E INVESTIGACIÓN DE MERCADOS"/>
  </r>
  <r>
    <x v="6"/>
    <x v="0"/>
    <n v="679"/>
    <s v="035R"/>
    <s v="GRUPO-C1"/>
    <n v="16542461"/>
    <s v="Gestión de organizaciones"/>
    <s v="GR"/>
    <s v="GRUPO REDUCIDO"/>
    <s v="035R"/>
    <s v="PRACTICAS DE AULA DE GESTIÓN DE ORGANIZACIONES"/>
    <s v="GRUPO-C1"/>
    <s v="Prácticas de Aula de Gestión de organizaciones"/>
    <s v="1S"/>
    <n v="16542461"/>
    <s v="CASTRESANA"/>
    <s v="RUIZ CARRILLO"/>
    <s v="JOSÉ IGNACIO"/>
    <s v="jocastre"/>
    <s v="jignacio.castresana@unirioja.es"/>
    <n v="0.2"/>
    <n v="0.2"/>
    <n v="504"/>
    <s v="PROFESOR TITULAR UNIVERSIDAD"/>
    <s v="01A"/>
    <s v="TIEMPO COMPLETO AMPLIADO"/>
    <s v="2012-09-01 00:00:00.0"/>
    <s v="null"/>
    <s v="DF31294"/>
    <s v="TITULAR DE UNIVERSIDAD"/>
    <s v="R104"/>
    <x v="0"/>
    <n v="650"/>
    <s v="ORGANIZACIÓN DE EMPRESAS"/>
  </r>
  <r>
    <x v="6"/>
    <x v="0"/>
    <n v="679"/>
    <s v="035R"/>
    <s v="GRUPO-C1"/>
    <n v="16607692"/>
    <s v="Gestión de organizaciones"/>
    <s v="GR"/>
    <s v="GRUPO REDUCIDO"/>
    <s v="035R"/>
    <s v="PRACTICAS DE AULA DE GESTIÓN DE ORGANIZACIONES"/>
    <s v="GRUPO-C1"/>
    <s v="Prácticas de Aula de Gestión de organizaciones"/>
    <s v="1S"/>
    <n v="16607692"/>
    <s v="CLAVEL"/>
    <s v="SAN EMETERIO"/>
    <s v="MÓNICA"/>
    <s v="moclavel"/>
    <s v="monica.clavel-san@unirioja.es"/>
    <n v="0.9"/>
    <n v="0.9"/>
    <n v="536"/>
    <s v="PROFESOR INTERINO"/>
    <s v="C01"/>
    <s v="TIEMPO COMPLETO"/>
    <s v="2019-01-19 00:00:00.0"/>
    <s v="null"/>
    <s v="PI101353"/>
    <s v="PROFESOR CONTRATADO INTERINO TC"/>
    <s v="R104"/>
    <x v="0"/>
    <n v="95"/>
    <s v="COMERCIALIZACIÓN E INVESTIGACIÓN DE MERCADOS"/>
  </r>
  <r>
    <x v="6"/>
    <x v="0"/>
    <n v="679"/>
    <s v="035R"/>
    <s v="GRUPO-C2"/>
    <n v="16542461"/>
    <s v="Gestión de organizaciones"/>
    <s v="GR"/>
    <s v="GRUPO REDUCIDO"/>
    <s v="035R"/>
    <s v="PRACTICAS DE AULA DE GESTIÓN DE ORGANIZACIONES"/>
    <s v="GRUPO-C2"/>
    <s v="Prácticas de Aula de Gestión de organizaciones"/>
    <s v="1S"/>
    <n v="16542461"/>
    <s v="CASTRESANA"/>
    <s v="RUIZ CARRILLO"/>
    <s v="JOSÉ IGNACIO"/>
    <s v="jocastre"/>
    <s v="jignacio.castresana@unirioja.es"/>
    <n v="0.2"/>
    <n v="0.2"/>
    <n v="504"/>
    <s v="PROFESOR TITULAR UNIVERSIDAD"/>
    <s v="01A"/>
    <s v="TIEMPO COMPLETO AMPLIADO"/>
    <s v="2012-09-01 00:00:00.0"/>
    <s v="null"/>
    <s v="DF31294"/>
    <s v="TITULAR DE UNIVERSIDAD"/>
    <s v="R104"/>
    <x v="0"/>
    <n v="650"/>
    <s v="ORGANIZACIÓN DE EMPRESAS"/>
  </r>
  <r>
    <x v="6"/>
    <x v="0"/>
    <n v="679"/>
    <s v="035R"/>
    <s v="GRUPO-C2"/>
    <n v="16607692"/>
    <s v="Gestión de organizaciones"/>
    <s v="GR"/>
    <s v="GRUPO REDUCIDO"/>
    <s v="035R"/>
    <s v="PRACTICAS DE AULA DE GESTIÓN DE ORGANIZACIONES"/>
    <s v="GRUPO-C2"/>
    <s v="Prácticas de Aula de Gestión de organizaciones"/>
    <s v="1S"/>
    <n v="16607692"/>
    <s v="CLAVEL"/>
    <s v="SAN EMETERIO"/>
    <s v="MÓNICA"/>
    <s v="moclavel"/>
    <s v="monica.clavel-san@unirioja.es"/>
    <n v="0.9"/>
    <n v="0.9"/>
    <n v="536"/>
    <s v="PROFESOR INTERINO"/>
    <s v="C01"/>
    <s v="TIEMPO COMPLETO"/>
    <s v="2019-01-19 00:00:00.0"/>
    <s v="null"/>
    <s v="PI101353"/>
    <s v="PROFESOR CONTRATADO INTERINO TC"/>
    <s v="R104"/>
    <x v="0"/>
    <n v="95"/>
    <s v="COMERCIALIZACIÓN E INVESTIGACIÓN DE MERCADOS"/>
  </r>
  <r>
    <x v="0"/>
    <x v="0"/>
    <n v="680"/>
    <s v="030G"/>
    <s v="GRUPO-A"/>
    <n v="16515085"/>
    <s v="Historia social y económica"/>
    <s v="GG"/>
    <s v="GRUPO GRANDE"/>
    <s v="030G"/>
    <s v="CLASE MAGISTRAL DE HISTORIA SOCIAL Y ECONÓMICA"/>
    <s v="GRUPO-A"/>
    <s v="Grupo de Clase Magistral de HISTORIA SOCIAL Y ECONÓMICA"/>
    <s v="1S"/>
    <n v="16515085"/>
    <s v="BARCO"/>
    <s v="ROYO"/>
    <s v="EMILIO"/>
    <s v="ebarco"/>
    <s v="emilio.barco@unirioja.es"/>
    <n v="4.5"/>
    <n v="4.5"/>
    <n v="536"/>
    <s v="PROFESOR INTERINO"/>
    <s v="C01"/>
    <s v="TIEMPO COMPLETO"/>
    <s v="2017-09-15 00:00:00.0"/>
    <s v="null"/>
    <s v="PI101301"/>
    <s v="PROFESOR CONTRATADO INTERINO"/>
    <s v="R104"/>
    <x v="0"/>
    <n v="225"/>
    <s v="ECONOMÍA APLICADA"/>
  </r>
  <r>
    <x v="0"/>
    <x v="0"/>
    <n v="680"/>
    <s v="030G"/>
    <s v="GRUPO-B"/>
    <n v="16515085"/>
    <s v="Historia social y económica"/>
    <s v="GG"/>
    <s v="GRUPO GRANDE"/>
    <s v="030G"/>
    <s v="CLASE MAGISTRAL DE HISTORIA SOCIAL Y ECONÓMICA"/>
    <s v="GRUPO-B"/>
    <s v="Grupo de Clase Magistral de HISTORIA SOCIAL Y ECONÓMICA"/>
    <s v="1S"/>
    <n v="16515085"/>
    <s v="BARCO"/>
    <s v="ROYO"/>
    <s v="EMILIO"/>
    <s v="ebarco"/>
    <s v="emilio.barco@unirioja.es"/>
    <n v="4.5"/>
    <n v="4.5"/>
    <n v="536"/>
    <s v="PROFESOR INTERINO"/>
    <s v="C01"/>
    <s v="TIEMPO COMPLETO"/>
    <s v="2017-09-15 00:00:00.0"/>
    <s v="null"/>
    <s v="PI101301"/>
    <s v="PROFESOR CONTRATADO INTERINO"/>
    <s v="R104"/>
    <x v="0"/>
    <n v="225"/>
    <s v="ECONOMÍA APLICADA"/>
  </r>
  <r>
    <x v="0"/>
    <x v="0"/>
    <n v="680"/>
    <s v="030R"/>
    <s v="GRUPO-A1"/>
    <n v="16515085"/>
    <s v="Historia social y económica"/>
    <s v="GR"/>
    <s v="GRUPO REDUCIDO"/>
    <s v="030R"/>
    <s v="PRACTICAS DE AULA DE HISTORIA SOCIAL Y ECONÓMICA"/>
    <s v="GRUPO-A1"/>
    <s v="Grupo de Aula de Historia social y económica"/>
    <s v="1S"/>
    <n v="16515085"/>
    <s v="BARCO"/>
    <s v="ROYO"/>
    <s v="EMILIO"/>
    <s v="ebarco"/>
    <s v="emilio.barco@unirioja.es"/>
    <n v="1.5"/>
    <n v="1.5"/>
    <n v="536"/>
    <s v="PROFESOR INTERINO"/>
    <s v="C01"/>
    <s v="TIEMPO COMPLETO"/>
    <s v="2017-09-15 00:00:00.0"/>
    <s v="null"/>
    <s v="PI101301"/>
    <s v="PROFESOR CONTRATADO INTERINO"/>
    <s v="R104"/>
    <x v="0"/>
    <n v="225"/>
    <s v="ECONOMÍA APLICADA"/>
  </r>
  <r>
    <x v="0"/>
    <x v="0"/>
    <n v="680"/>
    <s v="030R"/>
    <s v="GRUPO-A2"/>
    <n v="16515085"/>
    <s v="Historia social y económica"/>
    <s v="GR"/>
    <s v="GRUPO REDUCIDO"/>
    <s v="030R"/>
    <s v="PRACTICAS DE AULA DE HISTORIA SOCIAL Y ECONÓMICA"/>
    <s v="GRUPO-A2"/>
    <s v="Grupo de Aula de Historia social y económica"/>
    <s v="1S"/>
    <n v="16515085"/>
    <s v="BARCO"/>
    <s v="ROYO"/>
    <s v="EMILIO"/>
    <s v="ebarco"/>
    <s v="emilio.barco@unirioja.es"/>
    <n v="1.5"/>
    <n v="1.5"/>
    <n v="536"/>
    <s v="PROFESOR INTERINO"/>
    <s v="C01"/>
    <s v="TIEMPO COMPLETO"/>
    <s v="2017-09-15 00:00:00.0"/>
    <s v="null"/>
    <s v="PI101301"/>
    <s v="PROFESOR CONTRATADO INTERINO"/>
    <s v="R104"/>
    <x v="0"/>
    <n v="225"/>
    <s v="ECONOMÍA APLICADA"/>
  </r>
  <r>
    <x v="0"/>
    <x v="0"/>
    <n v="680"/>
    <s v="030R"/>
    <s v="GRUPO-A3"/>
    <n v="72791252"/>
    <s v="Historia social y económica"/>
    <s v="GR"/>
    <s v="GRUPO REDUCIDO"/>
    <s v="030R"/>
    <s v="PRACTICAS DE AULA DE HISTORIA SOCIAL Y ECONÓMICA"/>
    <s v="GRUPO-A3"/>
    <s v="Grupo de Aula de Historia social y económica"/>
    <s v="1S"/>
    <n v="72791252"/>
    <s v="EGUIZÁBAL"/>
    <s v="MARÍN"/>
    <s v="FÁTIMA"/>
    <s v="faeguiza"/>
    <s v="fatima.eguizabal@unirioja.es"/>
    <n v="1.5"/>
    <n v="1.5"/>
    <n v="536"/>
    <s v="PROFESOR INTERINO"/>
    <s v="C01"/>
    <s v="TIEMPO COMPLETO"/>
    <s v="2018-09-27 00:00:00.0"/>
    <s v="2019-09-14 00:00:00.0"/>
    <s v="PI101417"/>
    <s v="PROFESOR CONTRATADO INTERINO"/>
    <s v="R104"/>
    <x v="0"/>
    <n v="225"/>
    <s v="ECONOMÍA APLICADA"/>
  </r>
  <r>
    <x v="0"/>
    <x v="0"/>
    <n v="680"/>
    <s v="030R"/>
    <s v="GRUPO-B1"/>
    <n v="25103899"/>
    <s v="Historia social y económica"/>
    <s v="GR"/>
    <s v="GRUPO REDUCIDO"/>
    <s v="030R"/>
    <s v="PRACTICAS DE AULA DE HISTORIA SOCIAL Y ECONÓMICA"/>
    <s v="GRUPO-B1"/>
    <s v="Grupo de Aula de Historia social y económica"/>
    <s v="1S"/>
    <n v="25103899"/>
    <s v="PINO"/>
    <s v="LOZANO"/>
    <s v="MANUEL FRANCISCO"/>
    <s v="mapino"/>
    <s v="manuel-francisco.pino@unirioja.es"/>
    <n v="0"/>
    <n v="0"/>
    <n v="532"/>
    <s v="LABORAL DOCENTE-ASOCIADO"/>
    <s v="P04"/>
    <s v="TIEMPO PARCIAL (4+4 HORAS)"/>
    <s v="2018-09-17 00:00:00.0"/>
    <s v="2019-09-14 00:00:00.0"/>
    <s v="PI101356"/>
    <s v="PROFESOR ASOCIADO"/>
    <s v="R104"/>
    <x v="0"/>
    <n v="225"/>
    <s v="ECONOMÍA APLICADA"/>
  </r>
  <r>
    <x v="0"/>
    <x v="0"/>
    <n v="680"/>
    <s v="030R"/>
    <s v="GRUPO-B1"/>
    <n v="72791252"/>
    <s v="Historia social y económica"/>
    <s v="GR"/>
    <s v="GRUPO REDUCIDO"/>
    <s v="030R"/>
    <s v="PRACTICAS DE AULA DE HISTORIA SOCIAL Y ECONÓMICA"/>
    <s v="GRUPO-B1"/>
    <s v="Grupo de Aula de Historia social y económica"/>
    <s v="1S"/>
    <n v="72791252"/>
    <s v="EGUIZÁBAL"/>
    <s v="MARÍN"/>
    <s v="FÁTIMA"/>
    <s v="faeguiza"/>
    <s v="fatima.eguizabal@unirioja.es"/>
    <n v="1.5"/>
    <n v="1.5"/>
    <n v="536"/>
    <s v="PROFESOR INTERINO"/>
    <s v="C01"/>
    <s v="TIEMPO COMPLETO"/>
    <s v="2018-09-27 00:00:00.0"/>
    <s v="2019-09-14 00:00:00.0"/>
    <s v="PI101417"/>
    <s v="PROFESOR CONTRATADO INTERINO"/>
    <s v="R104"/>
    <x v="0"/>
    <n v="225"/>
    <s v="ECONOMÍA APLICADA"/>
  </r>
  <r>
    <x v="0"/>
    <x v="0"/>
    <n v="680"/>
    <s v="030R"/>
    <s v="GRUPO-B2"/>
    <n v="72791252"/>
    <s v="Historia social y económica"/>
    <s v="GR"/>
    <s v="GRUPO REDUCIDO"/>
    <s v="030R"/>
    <s v="PRACTICAS DE AULA DE HISTORIA SOCIAL Y ECONÓMICA"/>
    <s v="GRUPO-B2"/>
    <s v="Grupo de Aula de Historia social y económica"/>
    <s v="1S"/>
    <n v="72791252"/>
    <s v="EGUIZÁBAL"/>
    <s v="MARÍN"/>
    <s v="FÁTIMA"/>
    <s v="faeguiza"/>
    <s v="fatima.eguizabal@unirioja.es"/>
    <n v="1.5"/>
    <n v="1.5"/>
    <n v="536"/>
    <s v="PROFESOR INTERINO"/>
    <s v="C01"/>
    <s v="TIEMPO COMPLETO"/>
    <s v="2018-09-27 00:00:00.0"/>
    <s v="2019-09-14 00:00:00.0"/>
    <s v="PI101417"/>
    <s v="PROFESOR CONTRATADO INTERINO"/>
    <s v="R104"/>
    <x v="0"/>
    <n v="225"/>
    <s v="ECONOMÍA APLICADA"/>
  </r>
  <r>
    <x v="0"/>
    <x v="0"/>
    <n v="680"/>
    <s v="030R"/>
    <s v="GRUPO-B3"/>
    <n v="72791252"/>
    <s v="Historia social y económica"/>
    <s v="GR"/>
    <s v="GRUPO REDUCIDO"/>
    <s v="030R"/>
    <s v="PRACTICAS DE AULA DE HISTORIA SOCIAL Y ECONÓMICA"/>
    <s v="GRUPO-B3"/>
    <s v="Grupo de Aula de Historia social y económica"/>
    <s v="1S"/>
    <n v="72791252"/>
    <s v="EGUIZÁBAL"/>
    <s v="MARÍN"/>
    <s v="FÁTIMA"/>
    <s v="faeguiza"/>
    <s v="fatima.eguizabal@unirioja.es"/>
    <n v="1.5"/>
    <n v="1.5"/>
    <n v="536"/>
    <s v="PROFESOR INTERINO"/>
    <s v="C01"/>
    <s v="TIEMPO COMPLETO"/>
    <s v="2018-09-27 00:00:00.0"/>
    <s v="2019-09-14 00:00:00.0"/>
    <s v="PI101417"/>
    <s v="PROFESOR CONTRATADO INTERINO"/>
    <s v="R104"/>
    <x v="0"/>
    <n v="225"/>
    <s v="ECONOMÍA APLICADA"/>
  </r>
  <r>
    <x v="3"/>
    <x v="1"/>
    <n v="680"/>
    <s v="030G"/>
    <s v="GRUPO-D"/>
    <n v="16604672"/>
    <s v="Historia social y económica"/>
    <s v="GG"/>
    <s v="GRUPO GRANDE"/>
    <s v="030G"/>
    <s v="CLASE MAGISTRAL DE HISTORIA SOCIAL Y ECONÓMICA"/>
    <s v="GRUPO-D"/>
    <s v="Grupo de Clase Magistral de HISTORIA SOCIAL Y ECONÓMICA"/>
    <s v="1S"/>
    <n v="16604672"/>
    <s v="VIGUERA"/>
    <s v="RUIZ"/>
    <s v="REBECA"/>
    <s v="reviguer"/>
    <s v="rebeca.viguera@unirioja.es"/>
    <n v="4.5"/>
    <n v="4.5"/>
    <n v="536"/>
    <s v="PROFESOR INTERINO"/>
    <s v="P06"/>
    <s v="TIEMPO PARCIAL (6+6 HORAS)"/>
    <s v="2017-09-15 00:00:00.0"/>
    <s v="null"/>
    <s v="PI101282"/>
    <s v="PROFESOR CONTRATADO INTERINO"/>
    <s v="R114"/>
    <x v="3"/>
    <n v="450"/>
    <s v="HISTORIA CONTEMPORÁNEA"/>
  </r>
  <r>
    <x v="3"/>
    <x v="1"/>
    <n v="680"/>
    <s v="030R"/>
    <s v="GRUPO-D1"/>
    <n v="16604672"/>
    <s v="Historia social y económica"/>
    <s v="GR"/>
    <s v="GRUPO REDUCIDO"/>
    <s v="030R"/>
    <s v="PRACTICAS DE AULA DE HISTORIA SOCIAL Y ECONÓMICA"/>
    <s v="GRUPO-D1"/>
    <s v="Grupo de Aula de Historia social y económica"/>
    <s v="1S"/>
    <n v="16604672"/>
    <s v="VIGUERA"/>
    <s v="RUIZ"/>
    <s v="REBECA"/>
    <s v="reviguer"/>
    <s v="rebeca.viguera@unirioja.es"/>
    <n v="1.5"/>
    <n v="1.5"/>
    <n v="536"/>
    <s v="PROFESOR INTERINO"/>
    <s v="P06"/>
    <s v="TIEMPO PARCIAL (6+6 HORAS)"/>
    <s v="2017-09-15 00:00:00.0"/>
    <s v="null"/>
    <s v="PI101282"/>
    <s v="PROFESOR CONTRATADO INTERINO"/>
    <s v="R114"/>
    <x v="3"/>
    <n v="450"/>
    <s v="HISTORIA CONTEMPORÁNEA"/>
  </r>
  <r>
    <x v="3"/>
    <x v="1"/>
    <n v="680"/>
    <s v="030R"/>
    <s v="GRUPO-D2"/>
    <n v="16604672"/>
    <s v="Historia social y económica"/>
    <s v="GR"/>
    <s v="GRUPO REDUCIDO"/>
    <s v="030R"/>
    <s v="PRACTICAS DE AULA DE HISTORIA SOCIAL Y ECONÓMICA"/>
    <s v="GRUPO-D2"/>
    <s v="Grupo de Aula de Historia social y económica"/>
    <s v="1S"/>
    <n v="16604672"/>
    <s v="VIGUERA"/>
    <s v="RUIZ"/>
    <s v="REBECA"/>
    <s v="reviguer"/>
    <s v="rebeca.viguera@unirioja.es"/>
    <n v="1.5"/>
    <n v="1.5"/>
    <n v="536"/>
    <s v="PROFESOR INTERINO"/>
    <s v="P06"/>
    <s v="TIEMPO PARCIAL (6+6 HORAS)"/>
    <s v="2017-09-15 00:00:00.0"/>
    <s v="null"/>
    <s v="PI101282"/>
    <s v="PROFESOR CONTRATADO INTERINO"/>
    <s v="R114"/>
    <x v="3"/>
    <n v="450"/>
    <s v="HISTORIA CONTEMPORÁNEA"/>
  </r>
  <r>
    <x v="2"/>
    <x v="1"/>
    <n v="680"/>
    <s v="030G"/>
    <s v="GRUPO-C"/>
    <n v="16604672"/>
    <s v="Historia social y económica"/>
    <s v="GG"/>
    <s v="GRUPO GRANDE"/>
    <s v="030G"/>
    <s v="CLASE MAGISTRAL DE HISTORIA SOCIAL Y ECONÓMICA"/>
    <s v="GRUPO-C"/>
    <s v="Grupo de Clase Magistral de HISTORIA SOCIAL Y ECONÓMICA"/>
    <s v="1S"/>
    <n v="16604672"/>
    <s v="VIGUERA"/>
    <s v="RUIZ"/>
    <s v="REBECA"/>
    <s v="reviguer"/>
    <s v="rebeca.viguera@unirioja.es"/>
    <n v="4.5"/>
    <n v="4.5"/>
    <n v="536"/>
    <s v="PROFESOR INTERINO"/>
    <s v="P06"/>
    <s v="TIEMPO PARCIAL (6+6 HORAS)"/>
    <s v="2017-09-15 00:00:00.0"/>
    <s v="null"/>
    <s v="PI101282"/>
    <s v="PROFESOR CONTRATADO INTERINO"/>
    <s v="R114"/>
    <x v="3"/>
    <n v="450"/>
    <s v="HISTORIA CONTEMPORÁNEA"/>
  </r>
  <r>
    <x v="2"/>
    <x v="1"/>
    <n v="680"/>
    <s v="030R"/>
    <s v="GRUPO-C1"/>
    <n v="25103899"/>
    <s v="Historia social y económica"/>
    <s v="GR"/>
    <s v="GRUPO REDUCIDO"/>
    <s v="030R"/>
    <s v="PRACTICAS DE AULA DE HISTORIA SOCIAL Y ECONÓMICA"/>
    <s v="GRUPO-C1"/>
    <s v="Grupo de Aula de Historia social y económica"/>
    <s v="1S"/>
    <n v="25103899"/>
    <s v="PINO"/>
    <s v="LOZANO"/>
    <s v="MANUEL FRANCISCO"/>
    <s v="mapino"/>
    <s v="manuel-francisco.pino@unirioja.es"/>
    <n v="1.5"/>
    <n v="1.5"/>
    <n v="532"/>
    <s v="LABORAL DOCENTE-ASOCIADO"/>
    <s v="P04"/>
    <s v="TIEMPO PARCIAL (4+4 HORAS)"/>
    <s v="2018-09-17 00:00:00.0"/>
    <s v="2019-09-14 00:00:00.0"/>
    <s v="PI101356"/>
    <s v="PROFESOR ASOCIADO"/>
    <s v="R104"/>
    <x v="0"/>
    <n v="225"/>
    <s v="ECONOMÍA APLICADA"/>
  </r>
  <r>
    <x v="6"/>
    <x v="0"/>
    <n v="680"/>
    <s v="030G"/>
    <s v="GRUPO-C"/>
    <n v="16604672"/>
    <s v="Historia social y económica"/>
    <s v="GG"/>
    <s v="GRUPO GRANDE"/>
    <s v="030G"/>
    <s v="CLASE MAGISTRAL DE HISTORIA SOCIAL Y ECONÓMICA"/>
    <s v="GRUPO-C"/>
    <s v="Grupo de Clase Magistral de HISTORIA SOCIAL Y ECONÓMICA"/>
    <s v="1S"/>
    <n v="16604672"/>
    <s v="VIGUERA"/>
    <s v="RUIZ"/>
    <s v="REBECA"/>
    <s v="reviguer"/>
    <s v="rebeca.viguera@unirioja.es"/>
    <n v="4.5"/>
    <m/>
    <n v="536"/>
    <s v="PROFESOR INTERINO"/>
    <s v="P06"/>
    <s v="TIEMPO PARCIAL (6+6 HORAS)"/>
    <s v="2017-09-15 00:00:00.0"/>
    <s v="null"/>
    <s v="PI101282"/>
    <s v="PROFESOR CONTRATADO INTERINO"/>
    <s v="R114"/>
    <x v="3"/>
    <n v="450"/>
    <s v="HISTORIA CONTEMPORÁNEA"/>
  </r>
  <r>
    <x v="6"/>
    <x v="0"/>
    <n v="680"/>
    <s v="030R"/>
    <s v="GRUPO-C2"/>
    <n v="16597697"/>
    <s v="Historia social y económica"/>
    <s v="GR"/>
    <s v="GRUPO REDUCIDO"/>
    <s v="030R"/>
    <s v="PRACTICAS DE AULA DE HISTORIA SOCIAL Y ECONÓMICA"/>
    <s v="GRUPO-C2"/>
    <s v="Grupo de Aula de Historia social y económica"/>
    <s v="1S"/>
    <n v="16597697"/>
    <s v="VILLAR"/>
    <s v="ARETIO"/>
    <s v="RUBÉN"/>
    <s v="ruvillare"/>
    <s v="ruben.villara@unirioja.es"/>
    <n v="1.5"/>
    <n v="1.5"/>
    <n v="532"/>
    <s v="LABORAL DOCENTE-ASOCIADO"/>
    <s v="P05"/>
    <s v="TIEMPO PARCIAL (5+5 HORAS)"/>
    <s v="2018-09-27 00:00:00.0"/>
    <s v="2019-09-14 00:00:00.0"/>
    <s v="PI101433"/>
    <s v="PROFESOR ASOCIADO"/>
    <s v="R104"/>
    <x v="0"/>
    <n v="225"/>
    <s v="ECONOMÍA APLICADA"/>
  </r>
  <r>
    <x v="0"/>
    <x v="0"/>
    <n v="681"/>
    <s v="201105G"/>
    <s v="GRUPO-A"/>
    <n v="16538692"/>
    <s v="Matemáticas"/>
    <s v="GG"/>
    <s v="GRUPO GRANDE"/>
    <s v="201105G"/>
    <s v="GRUPO GRANDE DE MATEMÁTICAS"/>
    <s v="GRUPO-A"/>
    <s v="Grupo Grande de MATEMÁTICAS"/>
    <s v="1S"/>
    <n v="16538692"/>
    <s v="MARTÍNEZ"/>
    <s v="GARCÍA"/>
    <s v="MARÍA ÁNGELES"/>
    <s v="mamartin"/>
    <s v="angeles.martinez@unirioja.es"/>
    <n v="4"/>
    <n v="4"/>
    <n v="534"/>
    <s v="CONTRATADO DOCTOR -TIPO 1"/>
    <s v="C01"/>
    <s v="TIEMPO COMPLETO"/>
    <s v="2012-05-04 00:00:00.0"/>
    <s v="null"/>
    <s v="DF32281"/>
    <s v="CONTRATADO DOCTOR"/>
    <s v="R111"/>
    <x v="7"/>
    <n v="595"/>
    <s v="MATEMÁTICA APLICADA"/>
  </r>
  <r>
    <x v="0"/>
    <x v="0"/>
    <n v="681"/>
    <s v="201105G"/>
    <s v="GRUPO-B"/>
    <n v="16520200"/>
    <s v="Matemáticas"/>
    <s v="GG"/>
    <s v="GRUPO GRANDE"/>
    <s v="201105G"/>
    <s v="GRUPO GRANDE DE MATEMÁTICAS"/>
    <s v="GRUPO-B"/>
    <s v="Grupo Grande de MATEMÁTICAS"/>
    <s v="1S"/>
    <n v="16520200"/>
    <s v="HERNÁNDEZ"/>
    <s v="VERÓN"/>
    <s v="MIGUEL ANGEL"/>
    <s v="mahernan"/>
    <s v="mahernan@unirioja.es"/>
    <n v="4"/>
    <n v="4"/>
    <n v="500"/>
    <s v="CATEDRATICO DE UNIVERSIDAD"/>
    <s v="01R"/>
    <s v="TIEMPO COMPLETO REDUCIDO"/>
    <s v="2013-09-01 00:00:00.0"/>
    <s v="null"/>
    <s v="DF100262"/>
    <s v="CATEDRÁTICO DE UNIVERSIDAD"/>
    <s v="R111"/>
    <x v="7"/>
    <n v="595"/>
    <s v="MATEMÁTICA APLICADA"/>
  </r>
  <r>
    <x v="0"/>
    <x v="0"/>
    <n v="681"/>
    <s v="201105I"/>
    <s v="GRUPO-A1"/>
    <n v="16538692"/>
    <s v="Matemáticas"/>
    <s v="GI"/>
    <s v="GRUPO DE INFORMÁTICA"/>
    <s v="201105I"/>
    <s v="GRUPO DE INFORMÁTICA DE MATEMÁTICAS"/>
    <s v="GRUPO-A1"/>
    <s v="Grupo de Informática de Matemáticas"/>
    <s v="1S"/>
    <n v="16538692"/>
    <s v="MARTÍNEZ"/>
    <s v="GARCÍA"/>
    <s v="MARÍA ÁNGELES"/>
    <s v="mamartin"/>
    <s v="angeles.martinez@unirioja.es"/>
    <n v="2"/>
    <n v="2"/>
    <n v="534"/>
    <s v="CONTRATADO DOCTOR -TIPO 1"/>
    <s v="C01"/>
    <s v="TIEMPO COMPLETO"/>
    <s v="2012-05-04 00:00:00.0"/>
    <s v="null"/>
    <s v="DF32281"/>
    <s v="CONTRATADO DOCTOR"/>
    <s v="R111"/>
    <x v="7"/>
    <n v="595"/>
    <s v="MATEMÁTICA APLICADA"/>
  </r>
  <r>
    <x v="0"/>
    <x v="0"/>
    <n v="681"/>
    <s v="201105I"/>
    <s v="GRUPO-A2"/>
    <n v="16538692"/>
    <s v="Matemáticas"/>
    <s v="GI"/>
    <s v="GRUPO DE INFORMÁTICA"/>
    <s v="201105I"/>
    <s v="GRUPO DE INFORMÁTICA DE MATEMÁTICAS"/>
    <s v="GRUPO-A2"/>
    <s v="Grupo de Informática de Matemáticas"/>
    <s v="1S"/>
    <n v="16538692"/>
    <s v="MARTÍNEZ"/>
    <s v="GARCÍA"/>
    <s v="MARÍA ÁNGELES"/>
    <s v="mamartin"/>
    <s v="angeles.martinez@unirioja.es"/>
    <n v="2"/>
    <n v="2"/>
    <n v="534"/>
    <s v="CONTRATADO DOCTOR -TIPO 1"/>
    <s v="C01"/>
    <s v="TIEMPO COMPLETO"/>
    <s v="2012-05-04 00:00:00.0"/>
    <s v="null"/>
    <s v="DF32281"/>
    <s v="CONTRATADO DOCTOR"/>
    <s v="R111"/>
    <x v="7"/>
    <n v="595"/>
    <s v="MATEMÁTICA APLICADA"/>
  </r>
  <r>
    <x v="0"/>
    <x v="0"/>
    <n v="681"/>
    <s v="201105I"/>
    <s v="GRUPO-A3"/>
    <n v="16538692"/>
    <s v="Matemáticas"/>
    <s v="GI"/>
    <s v="GRUPO DE INFORMÁTICA"/>
    <s v="201105I"/>
    <s v="GRUPO DE INFORMÁTICA DE MATEMÁTICAS"/>
    <s v="GRUPO-A3"/>
    <s v="Grupo de Informática de Matemáticas"/>
    <s v="1S"/>
    <n v="16538692"/>
    <s v="MARTÍNEZ"/>
    <s v="GARCÍA"/>
    <s v="MARÍA ÁNGELES"/>
    <s v="mamartin"/>
    <s v="angeles.martinez@unirioja.es"/>
    <n v="2"/>
    <n v="2"/>
    <n v="534"/>
    <s v="CONTRATADO DOCTOR -TIPO 1"/>
    <s v="C01"/>
    <s v="TIEMPO COMPLETO"/>
    <s v="2012-05-04 00:00:00.0"/>
    <s v="null"/>
    <s v="DF32281"/>
    <s v="CONTRATADO DOCTOR"/>
    <s v="R111"/>
    <x v="7"/>
    <n v="595"/>
    <s v="MATEMÁTICA APLICADA"/>
  </r>
  <r>
    <x v="0"/>
    <x v="0"/>
    <n v="681"/>
    <s v="201105I"/>
    <s v="GRUPO-A4"/>
    <n v="16538692"/>
    <s v="Matemáticas"/>
    <s v="GI"/>
    <s v="GRUPO DE INFORMÁTICA"/>
    <s v="201105I"/>
    <s v="GRUPO DE INFORMÁTICA DE MATEMÁTICAS"/>
    <s v="GRUPO-A4"/>
    <s v="Grupo de Informática de Matemáticas"/>
    <s v="1S"/>
    <n v="16538692"/>
    <s v="MARTÍNEZ"/>
    <s v="GARCÍA"/>
    <s v="MARÍA ÁNGELES"/>
    <s v="mamartin"/>
    <s v="angeles.martinez@unirioja.es"/>
    <n v="2"/>
    <n v="2"/>
    <n v="534"/>
    <s v="CONTRATADO DOCTOR -TIPO 1"/>
    <s v="C01"/>
    <s v="TIEMPO COMPLETO"/>
    <s v="2012-05-04 00:00:00.0"/>
    <s v="null"/>
    <s v="DF32281"/>
    <s v="CONTRATADO DOCTOR"/>
    <s v="R111"/>
    <x v="7"/>
    <n v="595"/>
    <s v="MATEMÁTICA APLICADA"/>
  </r>
  <r>
    <x v="0"/>
    <x v="0"/>
    <n v="681"/>
    <s v="201105I"/>
    <s v="GRUPO-B1"/>
    <n v="16520200"/>
    <s v="Matemáticas"/>
    <s v="GI"/>
    <s v="GRUPO DE INFORMÁTICA"/>
    <s v="201105I"/>
    <s v="GRUPO DE INFORMÁTICA DE MATEMÁTICAS"/>
    <s v="GRUPO-B1"/>
    <s v="Grupo de Informática de Matemáticas"/>
    <s v="1S"/>
    <n v="16520200"/>
    <s v="HERNÁNDEZ"/>
    <s v="VERÓN"/>
    <s v="MIGUEL ANGEL"/>
    <s v="mahernan"/>
    <s v="mahernan@unirioja.es"/>
    <n v="2"/>
    <n v="2"/>
    <n v="500"/>
    <s v="CATEDRATICO DE UNIVERSIDAD"/>
    <s v="01R"/>
    <s v="TIEMPO COMPLETO REDUCIDO"/>
    <s v="2013-09-01 00:00:00.0"/>
    <s v="null"/>
    <s v="DF100262"/>
    <s v="CATEDRÁTICO DE UNIVERSIDAD"/>
    <s v="R111"/>
    <x v="7"/>
    <n v="595"/>
    <s v="MATEMÁTICA APLICADA"/>
  </r>
  <r>
    <x v="0"/>
    <x v="0"/>
    <n v="681"/>
    <s v="201105I"/>
    <s v="GRUPO-B2"/>
    <n v="16520200"/>
    <s v="Matemáticas"/>
    <s v="GI"/>
    <s v="GRUPO DE INFORMÁTICA"/>
    <s v="201105I"/>
    <s v="GRUPO DE INFORMÁTICA DE MATEMÁTICAS"/>
    <s v="GRUPO-B2"/>
    <s v="Grupo de Informática de Matemáticas"/>
    <s v="1S"/>
    <n v="16520200"/>
    <s v="HERNÁNDEZ"/>
    <s v="VERÓN"/>
    <s v="MIGUEL ANGEL"/>
    <s v="mahernan"/>
    <s v="mahernan@unirioja.es"/>
    <n v="2"/>
    <n v="2"/>
    <n v="500"/>
    <s v="CATEDRATICO DE UNIVERSIDAD"/>
    <s v="01R"/>
    <s v="TIEMPO COMPLETO REDUCIDO"/>
    <s v="2013-09-01 00:00:00.0"/>
    <s v="null"/>
    <s v="DF100262"/>
    <s v="CATEDRÁTICO DE UNIVERSIDAD"/>
    <s v="R111"/>
    <x v="7"/>
    <n v="595"/>
    <s v="MATEMÁTICA APLICADA"/>
  </r>
  <r>
    <x v="0"/>
    <x v="0"/>
    <n v="681"/>
    <s v="201105I"/>
    <s v="GRUPO-B3"/>
    <n v="16538692"/>
    <s v="Matemáticas"/>
    <s v="GI"/>
    <s v="GRUPO DE INFORMÁTICA"/>
    <s v="201105I"/>
    <s v="GRUPO DE INFORMÁTICA DE MATEMÁTICAS"/>
    <s v="GRUPO-B3"/>
    <s v="Grupo de Informática de Matemáticas"/>
    <s v="1S"/>
    <n v="16538692"/>
    <s v="MARTÍNEZ"/>
    <s v="GARCÍA"/>
    <s v="MARÍA ÁNGELES"/>
    <s v="mamartin"/>
    <s v="angeles.martinez@unirioja.es"/>
    <n v="2"/>
    <n v="2"/>
    <n v="534"/>
    <s v="CONTRATADO DOCTOR -TIPO 1"/>
    <s v="C01"/>
    <s v="TIEMPO COMPLETO"/>
    <s v="2012-05-04 00:00:00.0"/>
    <s v="null"/>
    <s v="DF32281"/>
    <s v="CONTRATADO DOCTOR"/>
    <s v="R111"/>
    <x v="7"/>
    <n v="595"/>
    <s v="MATEMÁTICA APLICADA"/>
  </r>
  <r>
    <x v="0"/>
    <x v="0"/>
    <n v="682"/>
    <s v="033G"/>
    <s v="GRUPO-A"/>
    <n v="7974905"/>
    <s v="Comportamiento organizativo"/>
    <s v="GG"/>
    <s v="GRUPO GRANDE"/>
    <s v="033G"/>
    <s v="CLASE MAGISTRAL DE COMPORTAMIENTO ORGANIZATIVO"/>
    <s v="GRUPO-A"/>
    <s v="Grupo de Clase Magistral de COMPORTAMIENTO ORGANIZATIVO"/>
    <s v="2S"/>
    <n v="7974905"/>
    <s v="QUEIRUGA"/>
    <s v="DIOS"/>
    <s v="DOLORES ALICIA"/>
    <s v="doqueiru"/>
    <s v="dolores.queiruga@unirioja.es"/>
    <n v="4.5"/>
    <n v="4.5"/>
    <n v="504"/>
    <s v="PROFESOR TITULAR UNIVERSIDAD"/>
    <s v="C01"/>
    <s v="TIEMPO COMPLETO"/>
    <s v="2011-09-01 00:00:00.0"/>
    <s v="null"/>
    <s v="DF100301"/>
    <s v="PROFESOR TITULAR DE UNIVERSIDAD"/>
    <s v="R104"/>
    <x v="0"/>
    <n v="650"/>
    <s v="ORGANIZACIÓN DE EMPRESAS"/>
  </r>
  <r>
    <x v="0"/>
    <x v="0"/>
    <n v="682"/>
    <s v="033G"/>
    <s v="GRUPO-B"/>
    <n v="7974905"/>
    <s v="Comportamiento organizativo"/>
    <s v="GG"/>
    <s v="GRUPO GRANDE"/>
    <s v="033G"/>
    <s v="CLASE MAGISTRAL DE COMPORTAMIENTO ORGANIZATIVO"/>
    <s v="GRUPO-B"/>
    <s v="Grupo de Clase Magistral de COMPORTAMIENTO ORGANIZATIVO"/>
    <s v="2S"/>
    <n v="7974905"/>
    <s v="QUEIRUGA"/>
    <s v="DIOS"/>
    <s v="DOLORES ALICIA"/>
    <s v="doqueiru"/>
    <s v="dolores.queiruga@unirioja.es"/>
    <n v="4.5"/>
    <n v="4.5"/>
    <n v="504"/>
    <s v="PROFESOR TITULAR UNIVERSIDAD"/>
    <s v="C01"/>
    <s v="TIEMPO COMPLETO"/>
    <s v="2011-09-01 00:00:00.0"/>
    <s v="null"/>
    <s v="DF100301"/>
    <s v="PROFESOR TITULAR DE UNIVERSIDAD"/>
    <s v="R104"/>
    <x v="0"/>
    <n v="650"/>
    <s v="ORGANIZACIÓN DE EMPRESAS"/>
  </r>
  <r>
    <x v="0"/>
    <x v="0"/>
    <n v="682"/>
    <s v="033R"/>
    <s v="GRUPO-A1"/>
    <n v="7974905"/>
    <s v="Comportamiento organizativo"/>
    <s v="GR"/>
    <s v="GRUPO REDUCIDO"/>
    <s v="033R"/>
    <s v="PRACTICAS DE AULA DE COMPORTAMIENTO ORGANIZATIVO"/>
    <s v="GRUPO-A1"/>
    <s v="Prácticas de Aula de Comportamiento organizativo"/>
    <s v="2S"/>
    <n v="7974905"/>
    <s v="QUEIRUGA"/>
    <s v="DIOS"/>
    <s v="DOLORES ALICIA"/>
    <s v="doqueiru"/>
    <s v="dolores.queiruga@unirioja.es"/>
    <n v="1.5"/>
    <n v="1.5"/>
    <n v="504"/>
    <s v="PROFESOR TITULAR UNIVERSIDAD"/>
    <s v="C01"/>
    <s v="TIEMPO COMPLETO"/>
    <s v="2011-09-01 00:00:00.0"/>
    <s v="null"/>
    <s v="DF100301"/>
    <s v="PROFESOR TITULAR DE UNIVERSIDAD"/>
    <s v="R104"/>
    <x v="0"/>
    <n v="650"/>
    <s v="ORGANIZACIÓN DE EMPRESAS"/>
  </r>
  <r>
    <x v="0"/>
    <x v="0"/>
    <n v="682"/>
    <s v="033R"/>
    <s v="GRUPO-A2"/>
    <n v="7974905"/>
    <s v="Comportamiento organizativo"/>
    <s v="GR"/>
    <s v="GRUPO REDUCIDO"/>
    <s v="033R"/>
    <s v="PRACTICAS DE AULA DE COMPORTAMIENTO ORGANIZATIVO"/>
    <s v="GRUPO-A2"/>
    <s v="Prácticas de Aula de Comportamiento organizativo"/>
    <s v="2S"/>
    <n v="7974905"/>
    <s v="QUEIRUGA"/>
    <s v="DIOS"/>
    <s v="DOLORES ALICIA"/>
    <s v="doqueiru"/>
    <s v="dolores.queiruga@unirioja.es"/>
    <n v="1.5"/>
    <n v="1.5"/>
    <n v="504"/>
    <s v="PROFESOR TITULAR UNIVERSIDAD"/>
    <s v="C01"/>
    <s v="TIEMPO COMPLETO"/>
    <s v="2011-09-01 00:00:00.0"/>
    <s v="null"/>
    <s v="DF100301"/>
    <s v="PROFESOR TITULAR DE UNIVERSIDAD"/>
    <s v="R104"/>
    <x v="0"/>
    <n v="650"/>
    <s v="ORGANIZACIÓN DE EMPRESAS"/>
  </r>
  <r>
    <x v="0"/>
    <x v="0"/>
    <n v="682"/>
    <s v="033R"/>
    <s v="GRUPO-B1"/>
    <n v="7974905"/>
    <s v="Comportamiento organizativo"/>
    <s v="GR"/>
    <s v="GRUPO REDUCIDO"/>
    <s v="033R"/>
    <s v="PRACTICAS DE AULA DE COMPORTAMIENTO ORGANIZATIVO"/>
    <s v="GRUPO-B1"/>
    <s v="Prácticas de Aula de Comportamiento organizativo"/>
    <s v="2S"/>
    <n v="7974905"/>
    <s v="QUEIRUGA"/>
    <s v="DIOS"/>
    <s v="DOLORES ALICIA"/>
    <s v="doqueiru"/>
    <s v="dolores.queiruga@unirioja.es"/>
    <n v="1.5"/>
    <n v="1.5"/>
    <n v="504"/>
    <s v="PROFESOR TITULAR UNIVERSIDAD"/>
    <s v="C01"/>
    <s v="TIEMPO COMPLETO"/>
    <s v="2011-09-01 00:00:00.0"/>
    <s v="null"/>
    <s v="DF100301"/>
    <s v="PROFESOR TITULAR DE UNIVERSIDAD"/>
    <s v="R104"/>
    <x v="0"/>
    <n v="650"/>
    <s v="ORGANIZACIÓN DE EMPRESAS"/>
  </r>
  <r>
    <x v="0"/>
    <x v="0"/>
    <n v="682"/>
    <s v="033R"/>
    <s v="GRUPO-B2"/>
    <n v="7974905"/>
    <s v="Comportamiento organizativo"/>
    <s v="GR"/>
    <s v="GRUPO REDUCIDO"/>
    <s v="033R"/>
    <s v="PRACTICAS DE AULA DE COMPORTAMIENTO ORGANIZATIVO"/>
    <s v="GRUPO-B2"/>
    <s v="Prácticas de Aula de Comportamiento organizativo"/>
    <s v="2S"/>
    <n v="7974905"/>
    <s v="QUEIRUGA"/>
    <s v="DIOS"/>
    <s v="DOLORES ALICIA"/>
    <s v="doqueiru"/>
    <s v="dolores.queiruga@unirioja.es"/>
    <n v="1.5"/>
    <n v="1.5"/>
    <n v="504"/>
    <s v="PROFESOR TITULAR UNIVERSIDAD"/>
    <s v="C01"/>
    <s v="TIEMPO COMPLETO"/>
    <s v="2011-09-01 00:00:00.0"/>
    <s v="null"/>
    <s v="DF100301"/>
    <s v="PROFESOR TITULAR DE UNIVERSIDAD"/>
    <s v="R104"/>
    <x v="0"/>
    <n v="650"/>
    <s v="ORGANIZACIÓN DE EMPRESAS"/>
  </r>
  <r>
    <x v="0"/>
    <x v="0"/>
    <n v="682"/>
    <s v="033R"/>
    <s v="GRUPO-B3"/>
    <n v="16035217"/>
    <s v="Comportamiento organizativo"/>
    <s v="GR"/>
    <s v="GRUPO REDUCIDO"/>
    <s v="033R"/>
    <s v="PRACTICAS DE AULA DE COMPORTAMIENTO ORGANIZATIVO"/>
    <s v="GRUPO-B3"/>
    <s v="Prácticas de Aula de Comportamiento organizativo"/>
    <s v="2S"/>
    <n v="16035217"/>
    <s v="MANZANO"/>
    <s v="GARCÍA"/>
    <s v="GUADALUPE"/>
    <s v="gumanzan"/>
    <s v="guadalupe.manzano@unirioja.es"/>
    <n v="1.5"/>
    <n v="1.5"/>
    <n v="504"/>
    <s v="PROFESOR TITULAR UNIVERSIDAD"/>
    <s v="C01"/>
    <s v="TIEMPO COMPLETO"/>
    <s v="2016-09-15 00:00:00.0"/>
    <s v="null"/>
    <s v="DF100046"/>
    <s v="TITULAR DE UNIVERSIDAD"/>
    <s v="R115"/>
    <x v="2"/>
    <n v="740"/>
    <s v="PSICOLOGÍA SOCIAL"/>
  </r>
  <r>
    <x v="1"/>
    <x v="1"/>
    <n v="682"/>
    <s v="033G"/>
    <s v="GRUPO-C"/>
    <n v="16035217"/>
    <s v="Comportamiento organizativo"/>
    <s v="GG"/>
    <s v="GRUPO GRANDE"/>
    <s v="033G"/>
    <s v="CLASE MAGISTRAL DE COMPORTAMIENTO ORGANIZATIVO"/>
    <s v="GRUPO-C"/>
    <s v="Grupo de Clase Magistral de COMPORTAMIENTO ORGANIZATIVO"/>
    <s v="2S"/>
    <n v="16035217"/>
    <s v="MANZANO"/>
    <s v="GARCÍA"/>
    <s v="GUADALUPE"/>
    <s v="gumanzan"/>
    <s v="guadalupe.manzano@unirioja.es"/>
    <n v="4.5"/>
    <n v="4.5"/>
    <n v="504"/>
    <s v="PROFESOR TITULAR UNIVERSIDAD"/>
    <s v="C01"/>
    <s v="TIEMPO COMPLETO"/>
    <s v="2016-09-15 00:00:00.0"/>
    <s v="null"/>
    <s v="DF100046"/>
    <s v="TITULAR DE UNIVERSIDAD"/>
    <s v="R115"/>
    <x v="2"/>
    <n v="740"/>
    <s v="PSICOLOGÍA SOCIAL"/>
  </r>
  <r>
    <x v="1"/>
    <x v="1"/>
    <n v="682"/>
    <s v="033R"/>
    <s v="GRUPO-C1"/>
    <n v="16035217"/>
    <s v="Comportamiento organizativo"/>
    <s v="GR"/>
    <s v="GRUPO REDUCIDO"/>
    <s v="033R"/>
    <s v="PRACTICAS DE AULA DE COMPORTAMIENTO ORGANIZATIVO"/>
    <s v="GRUPO-C1"/>
    <s v="Prácticas de Aula de Comportamiento organizativo"/>
    <s v="2S"/>
    <n v="16035217"/>
    <s v="MANZANO"/>
    <s v="GARCÍA"/>
    <s v="GUADALUPE"/>
    <s v="gumanzan"/>
    <s v="guadalupe.manzano@unirioja.es"/>
    <n v="1.5"/>
    <n v="1.5"/>
    <n v="504"/>
    <s v="PROFESOR TITULAR UNIVERSIDAD"/>
    <s v="C01"/>
    <s v="TIEMPO COMPLETO"/>
    <s v="2016-09-15 00:00:00.0"/>
    <s v="null"/>
    <s v="DF100046"/>
    <s v="TITULAR DE UNIVERSIDAD"/>
    <s v="R115"/>
    <x v="2"/>
    <n v="740"/>
    <s v="PSICOLOGÍA SOCIAL"/>
  </r>
  <r>
    <x v="1"/>
    <x v="1"/>
    <n v="682"/>
    <s v="033R"/>
    <s v="GRUPO-C2"/>
    <n v="16035217"/>
    <s v="Comportamiento organizativo"/>
    <s v="GR"/>
    <s v="GRUPO REDUCIDO"/>
    <s v="033R"/>
    <s v="PRACTICAS DE AULA DE COMPORTAMIENTO ORGANIZATIVO"/>
    <s v="GRUPO-C2"/>
    <s v="Prácticas de Aula de Comportamiento organizativo"/>
    <s v="2S"/>
    <n v="16035217"/>
    <s v="MANZANO"/>
    <s v="GARCÍA"/>
    <s v="GUADALUPE"/>
    <s v="gumanzan"/>
    <s v="guadalupe.manzano@unirioja.es"/>
    <n v="1.5"/>
    <n v="1.5"/>
    <n v="504"/>
    <s v="PROFESOR TITULAR UNIVERSIDAD"/>
    <s v="C01"/>
    <s v="TIEMPO COMPLETO"/>
    <s v="2016-09-15 00:00:00.0"/>
    <s v="null"/>
    <s v="DF100046"/>
    <s v="TITULAR DE UNIVERSIDAD"/>
    <s v="R115"/>
    <x v="2"/>
    <n v="740"/>
    <s v="PSICOLOGÍA SOCIAL"/>
  </r>
  <r>
    <x v="3"/>
    <x v="1"/>
    <n v="682"/>
    <s v="033G"/>
    <s v="GRUPO-D"/>
    <n v="16035217"/>
    <s v="Comportamiento organizativo"/>
    <s v="GG"/>
    <s v="GRUPO GRANDE"/>
    <s v="033G"/>
    <s v="CLASE MAGISTRAL DE COMPORTAMIENTO ORGANIZATIVO"/>
    <s v="GRUPO-D"/>
    <s v="Grupo de Clase Magistral de COMPORTAMIENTO ORGANIZATIVO"/>
    <s v="2S"/>
    <n v="16035217"/>
    <s v="MANZANO"/>
    <s v="GARCÍA"/>
    <s v="GUADALUPE"/>
    <s v="gumanzan"/>
    <s v="guadalupe.manzano@unirioja.es"/>
    <n v="4.5"/>
    <n v="4.5"/>
    <n v="504"/>
    <s v="PROFESOR TITULAR UNIVERSIDAD"/>
    <s v="C01"/>
    <s v="TIEMPO COMPLETO"/>
    <s v="2016-09-15 00:00:00.0"/>
    <s v="null"/>
    <s v="DF100046"/>
    <s v="TITULAR DE UNIVERSIDAD"/>
    <s v="R115"/>
    <x v="2"/>
    <n v="740"/>
    <s v="PSICOLOGÍA SOCIAL"/>
  </r>
  <r>
    <x v="3"/>
    <x v="1"/>
    <n v="682"/>
    <s v="033R"/>
    <s v="GRUPO-D1"/>
    <n v="16035217"/>
    <s v="Comportamiento organizativo"/>
    <s v="GR"/>
    <s v="GRUPO REDUCIDO"/>
    <s v="033R"/>
    <s v="PRACTICAS DE AULA DE COMPORTAMIENTO ORGANIZATIVO"/>
    <s v="GRUPO-D1"/>
    <s v="Prácticas de Aula de Comportamiento organizativo"/>
    <s v="2S"/>
    <n v="16035217"/>
    <s v="MANZANO"/>
    <s v="GARCÍA"/>
    <s v="GUADALUPE"/>
    <s v="gumanzan"/>
    <s v="guadalupe.manzano@unirioja.es"/>
    <n v="1.5"/>
    <n v="1.5"/>
    <n v="504"/>
    <s v="PROFESOR TITULAR UNIVERSIDAD"/>
    <s v="C01"/>
    <s v="TIEMPO COMPLETO"/>
    <s v="2016-09-15 00:00:00.0"/>
    <s v="null"/>
    <s v="DF100046"/>
    <s v="TITULAR DE UNIVERSIDAD"/>
    <s v="R115"/>
    <x v="2"/>
    <n v="740"/>
    <s v="PSICOLOGÍA SOCIAL"/>
  </r>
  <r>
    <x v="3"/>
    <x v="1"/>
    <n v="682"/>
    <s v="033R"/>
    <s v="GRUPO-D2"/>
    <n v="16035217"/>
    <s v="Comportamiento organizativo"/>
    <s v="GR"/>
    <s v="GRUPO REDUCIDO"/>
    <s v="033R"/>
    <s v="PRACTICAS DE AULA DE COMPORTAMIENTO ORGANIZATIVO"/>
    <s v="GRUPO-D2"/>
    <s v="Prácticas de Aula de Comportamiento organizativo"/>
    <s v="2S"/>
    <n v="16035217"/>
    <s v="MANZANO"/>
    <s v="GARCÍA"/>
    <s v="GUADALUPE"/>
    <s v="gumanzan"/>
    <s v="guadalupe.manzano@unirioja.es"/>
    <n v="1.5"/>
    <n v="1.5"/>
    <n v="504"/>
    <s v="PROFESOR TITULAR UNIVERSIDAD"/>
    <s v="C01"/>
    <s v="TIEMPO COMPLETO"/>
    <s v="2016-09-15 00:00:00.0"/>
    <s v="null"/>
    <s v="DF100046"/>
    <s v="TITULAR DE UNIVERSIDAD"/>
    <s v="R115"/>
    <x v="2"/>
    <n v="740"/>
    <s v="PSICOLOGÍA SOCIAL"/>
  </r>
  <r>
    <x v="2"/>
    <x v="1"/>
    <n v="682"/>
    <s v="033G"/>
    <s v="GRUPO-C"/>
    <n v="16035217"/>
    <s v="Comportamiento organizativo"/>
    <s v="GG"/>
    <s v="GRUPO GRANDE"/>
    <s v="033G"/>
    <s v="CLASE MAGISTRAL DE COMPORTAMIENTO ORGANIZATIVO"/>
    <s v="GRUPO-C"/>
    <s v="Grupo de Clase Magistral de COMPORTAMIENTO ORGANIZATIVO"/>
    <s v="2S"/>
    <n v="16035217"/>
    <s v="MANZANO"/>
    <s v="GARCÍA"/>
    <s v="GUADALUPE"/>
    <s v="gumanzan"/>
    <s v="guadalupe.manzano@unirioja.es"/>
    <n v="4.5"/>
    <m/>
    <n v="504"/>
    <s v="PROFESOR TITULAR UNIVERSIDAD"/>
    <s v="C01"/>
    <s v="TIEMPO COMPLETO"/>
    <s v="2016-09-15 00:00:00.0"/>
    <s v="null"/>
    <s v="DF100046"/>
    <s v="TITULAR DE UNIVERSIDAD"/>
    <s v="R115"/>
    <x v="2"/>
    <n v="740"/>
    <s v="PSICOLOGÍA SOCIAL"/>
  </r>
  <r>
    <x v="2"/>
    <x v="1"/>
    <n v="682"/>
    <s v="033R"/>
    <s v="GRUPO-C3"/>
    <n v="7974905"/>
    <s v="Comportamiento organizativo"/>
    <s v="GR"/>
    <s v="GRUPO REDUCIDO"/>
    <s v="033R"/>
    <s v="PRACTICAS DE AULA DE COMPORTAMIENTO ORGANIZATIVO"/>
    <s v="GRUPO-C3"/>
    <s v="Prácticas de Aula de Comportamiento organizativo"/>
    <s v="2S"/>
    <n v="7974905"/>
    <s v="QUEIRUGA"/>
    <s v="DIOS"/>
    <s v="DOLORES ALICIA"/>
    <s v="doqueiru"/>
    <s v="dolores.queiruga@unirioja.es"/>
    <n v="1.5"/>
    <n v="1.5"/>
    <n v="504"/>
    <s v="PROFESOR TITULAR UNIVERSIDAD"/>
    <s v="C01"/>
    <s v="TIEMPO COMPLETO"/>
    <s v="2011-09-01 00:00:00.0"/>
    <s v="null"/>
    <s v="DF100301"/>
    <s v="PROFESOR TITULAR DE UNIVERSIDAD"/>
    <s v="R104"/>
    <x v="0"/>
    <n v="650"/>
    <s v="ORGANIZACIÓN DE EMPRESAS"/>
  </r>
  <r>
    <x v="0"/>
    <x v="0"/>
    <n v="683"/>
    <s v="036G"/>
    <s v="GRUPO-A"/>
    <n v="15839379"/>
    <s v="Derecho privado de la empresa"/>
    <s v="GG"/>
    <s v="GRUPO GRANDE"/>
    <s v="036G"/>
    <s v="GRUPO GRANDE DE DERECHO PRIVADO DE LA EMPRESA"/>
    <s v="GRUPO-A"/>
    <s v="Grupo Grande de DERECHO PRIVADO DE LA EMPRESA"/>
    <s v="2S"/>
    <n v="15839379"/>
    <s v="COBO"/>
    <s v="SÁENZ"/>
    <s v="MARÍA TERESA"/>
    <s v="terecobo"/>
    <s v="teresa.cobo@unirioja.es"/>
    <n v="4.5"/>
    <n v="4.5"/>
    <n v="535"/>
    <s v="COLABORADOR-TIPO 1"/>
    <s v="C01"/>
    <s v="TIEMPO COMPLETO"/>
    <s v="2007-02-26 00:00:00.0"/>
    <s v="null"/>
    <s v="LD100617"/>
    <s v="PROFESOR COLABORADOR TIPO 1"/>
    <s v="R103"/>
    <x v="1"/>
    <n v="165"/>
    <s v="DERECHO MERCANTIL"/>
  </r>
  <r>
    <x v="0"/>
    <x v="0"/>
    <n v="683"/>
    <s v="036G"/>
    <s v="GRUPO-A"/>
    <n v="16586761"/>
    <s v="Derecho privado de la empresa"/>
    <s v="GG"/>
    <s v="GRUPO GRANDE"/>
    <s v="036G"/>
    <s v="GRUPO GRANDE DE DERECHO PRIVADO DE LA EMPRESA"/>
    <s v="GRUPO-A"/>
    <s v="Grupo Grande de DERECHO PRIVADO DE LA EMPRESA"/>
    <s v="2S"/>
    <n v="16586761"/>
    <s v="PÉREZ"/>
    <s v="ESCALONA"/>
    <s v="SUSANA"/>
    <s v="superez"/>
    <s v="susana.perez@unirioja.es"/>
    <n v="0"/>
    <n v="0"/>
    <n v="534"/>
    <s v="CONTRATADO DOCTOR -TIPO 1"/>
    <s v="C01"/>
    <s v="TIEMPO COMPLETO"/>
    <s v="2009-10-01 00:00:00.0"/>
    <s v="null"/>
    <s v="PI100723"/>
    <s v="CONTRATADO DOCTOR"/>
    <s v="R103"/>
    <x v="1"/>
    <n v="165"/>
    <s v="DERECHO MERCANTIL"/>
  </r>
  <r>
    <x v="0"/>
    <x v="0"/>
    <n v="683"/>
    <s v="036G"/>
    <s v="GRUPO-B"/>
    <n v="15839379"/>
    <s v="Derecho privado de la empresa"/>
    <s v="GG"/>
    <s v="GRUPO GRANDE"/>
    <s v="036G"/>
    <s v="GRUPO GRANDE DE DERECHO PRIVADO DE LA EMPRESA"/>
    <s v="GRUPO-B"/>
    <s v="Grupo Grande de DERECHO PRIVADO DE LA EMPRESA"/>
    <s v="2S"/>
    <n v="15839379"/>
    <s v="COBO"/>
    <s v="SÁENZ"/>
    <s v="MARÍA TERESA"/>
    <s v="terecobo"/>
    <s v="teresa.cobo@unirioja.es"/>
    <n v="4.5"/>
    <n v="4.5"/>
    <n v="535"/>
    <s v="COLABORADOR-TIPO 1"/>
    <s v="C01"/>
    <s v="TIEMPO COMPLETO"/>
    <s v="2007-02-26 00:00:00.0"/>
    <s v="null"/>
    <s v="LD100617"/>
    <s v="PROFESOR COLABORADOR TIPO 1"/>
    <s v="R103"/>
    <x v="1"/>
    <n v="165"/>
    <s v="DERECHO MERCANTIL"/>
  </r>
  <r>
    <x v="0"/>
    <x v="0"/>
    <n v="683"/>
    <s v="036R"/>
    <s v="GRUPO-A1"/>
    <n v="15839379"/>
    <s v="Derecho privado de la empresa"/>
    <s v="GR"/>
    <s v="GRUPO REDUCIDO"/>
    <s v="036R"/>
    <s v="GRUPO REDUCIDO DE DERECHO PRIVADO DE LA EMPRESA"/>
    <s v="GRUPO-A1"/>
    <s v="Grupo Reducido de Derecho privado de la empresa"/>
    <s v="2S"/>
    <n v="15839379"/>
    <s v="COBO"/>
    <s v="SÁENZ"/>
    <s v="MARÍA TERESA"/>
    <s v="terecobo"/>
    <s v="teresa.cobo@unirioja.es"/>
    <n v="1.5"/>
    <n v="1.5"/>
    <n v="535"/>
    <s v="COLABORADOR-TIPO 1"/>
    <s v="C01"/>
    <s v="TIEMPO COMPLETO"/>
    <s v="2007-02-26 00:00:00.0"/>
    <s v="null"/>
    <s v="LD100617"/>
    <s v="PROFESOR COLABORADOR TIPO 1"/>
    <s v="R103"/>
    <x v="1"/>
    <n v="165"/>
    <s v="DERECHO MERCANTIL"/>
  </r>
  <r>
    <x v="0"/>
    <x v="0"/>
    <n v="683"/>
    <s v="036R"/>
    <s v="GRUPO-A2"/>
    <n v="15839379"/>
    <s v="Derecho privado de la empresa"/>
    <s v="GR"/>
    <s v="GRUPO REDUCIDO"/>
    <s v="036R"/>
    <s v="GRUPO REDUCIDO DE DERECHO PRIVADO DE LA EMPRESA"/>
    <s v="GRUPO-A2"/>
    <s v="Grupo Reducido de Derecho privado de la empresa"/>
    <s v="2S"/>
    <n v="15839379"/>
    <s v="COBO"/>
    <s v="SÁENZ"/>
    <s v="MARÍA TERESA"/>
    <s v="terecobo"/>
    <s v="teresa.cobo@unirioja.es"/>
    <n v="1.5"/>
    <n v="1.5"/>
    <n v="535"/>
    <s v="COLABORADOR-TIPO 1"/>
    <s v="C01"/>
    <s v="TIEMPO COMPLETO"/>
    <s v="2007-02-26 00:00:00.0"/>
    <s v="null"/>
    <s v="LD100617"/>
    <s v="PROFESOR COLABORADOR TIPO 1"/>
    <s v="R103"/>
    <x v="1"/>
    <n v="165"/>
    <s v="DERECHO MERCANTIL"/>
  </r>
  <r>
    <x v="0"/>
    <x v="0"/>
    <n v="683"/>
    <s v="036R"/>
    <s v="GRUPO-B1"/>
    <n v="15839379"/>
    <s v="Derecho privado de la empresa"/>
    <s v="GR"/>
    <s v="GRUPO REDUCIDO"/>
    <s v="036R"/>
    <s v="GRUPO REDUCIDO DE DERECHO PRIVADO DE LA EMPRESA"/>
    <s v="GRUPO-B1"/>
    <s v="Grupo Reducido de Derecho privado de la empresa"/>
    <s v="2S"/>
    <n v="15839379"/>
    <s v="COBO"/>
    <s v="SÁENZ"/>
    <s v="MARÍA TERESA"/>
    <s v="terecobo"/>
    <s v="teresa.cobo@unirioja.es"/>
    <n v="1.5"/>
    <n v="1.5"/>
    <n v="535"/>
    <s v="COLABORADOR-TIPO 1"/>
    <s v="C01"/>
    <s v="TIEMPO COMPLETO"/>
    <s v="2007-02-26 00:00:00.0"/>
    <s v="null"/>
    <s v="LD100617"/>
    <s v="PROFESOR COLABORADOR TIPO 1"/>
    <s v="R103"/>
    <x v="1"/>
    <n v="165"/>
    <s v="DERECHO MERCANTIL"/>
  </r>
  <r>
    <x v="0"/>
    <x v="0"/>
    <n v="683"/>
    <s v="036R"/>
    <s v="GRUPO-B2"/>
    <n v="15839379"/>
    <s v="Derecho privado de la empresa"/>
    <s v="GR"/>
    <s v="GRUPO REDUCIDO"/>
    <s v="036R"/>
    <s v="GRUPO REDUCIDO DE DERECHO PRIVADO DE LA EMPRESA"/>
    <s v="GRUPO-B2"/>
    <s v="Grupo Reducido de Derecho privado de la empresa"/>
    <s v="2S"/>
    <n v="15839379"/>
    <s v="COBO"/>
    <s v="SÁENZ"/>
    <s v="MARÍA TERESA"/>
    <s v="terecobo"/>
    <s v="teresa.cobo@unirioja.es"/>
    <n v="1.5"/>
    <n v="1.5"/>
    <n v="535"/>
    <s v="COLABORADOR-TIPO 1"/>
    <s v="C01"/>
    <s v="TIEMPO COMPLETO"/>
    <s v="2007-02-26 00:00:00.0"/>
    <s v="null"/>
    <s v="LD100617"/>
    <s v="PROFESOR COLABORADOR TIPO 1"/>
    <s v="R103"/>
    <x v="1"/>
    <n v="165"/>
    <s v="DERECHO MERCANTIL"/>
  </r>
  <r>
    <x v="0"/>
    <x v="0"/>
    <n v="683"/>
    <s v="036R"/>
    <s v="GRUPO-B3"/>
    <n v="15839379"/>
    <s v="Derecho privado de la empresa"/>
    <s v="GR"/>
    <s v="GRUPO REDUCIDO"/>
    <s v="036R"/>
    <s v="GRUPO REDUCIDO DE DERECHO PRIVADO DE LA EMPRESA"/>
    <s v="GRUPO-B3"/>
    <s v="Grupo Reducido de Derecho privado de la empresa"/>
    <s v="2S"/>
    <n v="15839379"/>
    <s v="COBO"/>
    <s v="SÁENZ"/>
    <s v="MARÍA TERESA"/>
    <s v="terecobo"/>
    <s v="teresa.cobo@unirioja.es"/>
    <n v="1.5"/>
    <n v="1.5"/>
    <n v="535"/>
    <s v="COLABORADOR-TIPO 1"/>
    <s v="C01"/>
    <s v="TIEMPO COMPLETO"/>
    <s v="2007-02-26 00:00:00.0"/>
    <s v="null"/>
    <s v="LD100617"/>
    <s v="PROFESOR COLABORADOR TIPO 1"/>
    <s v="R103"/>
    <x v="1"/>
    <n v="165"/>
    <s v="DERECHO MERCANTIL"/>
  </r>
  <r>
    <x v="1"/>
    <x v="1"/>
    <n v="683"/>
    <s v="036G"/>
    <s v="GRUPO-C"/>
    <n v="16566533"/>
    <s v="Derecho privado de la empresa"/>
    <s v="GG"/>
    <s v="GRUPO GRANDE"/>
    <s v="036G"/>
    <s v="GRUPO GRANDE DE DERECHO PRIVADO DE LA EMPRESA"/>
    <s v="GRUPO-C"/>
    <s v="Grupo Grande de DERECHO PRIVADO DE LA EMPRESA"/>
    <s v="2S"/>
    <n v="16566533"/>
    <s v="EZQUERRO"/>
    <s v="SOLAS"/>
    <s v="JORGE JULIO"/>
    <s v="joezquer"/>
    <s v="jorge-julio.ezquerro@unirioja.es"/>
    <n v="4.5"/>
    <n v="4.5"/>
    <n v="532"/>
    <s v="LABORAL DOCENTE-ASOCIADO"/>
    <s v="P04"/>
    <s v="TIEMPO PARCIAL (4+4 HORAS)"/>
    <s v="2018-09-17 00:00:00.0"/>
    <s v="2019-09-14 00:00:00.0"/>
    <s v="PI101350"/>
    <s v="PROFESOR ASOCIADO"/>
    <s v="R103"/>
    <x v="1"/>
    <n v="165"/>
    <s v="DERECHO MERCANTIL"/>
  </r>
  <r>
    <x v="1"/>
    <x v="1"/>
    <n v="683"/>
    <s v="036R"/>
    <s v="GRUPO-C1"/>
    <n v="15839379"/>
    <s v="Derecho privado de la empresa"/>
    <s v="GR"/>
    <s v="GRUPO REDUCIDO"/>
    <s v="036R"/>
    <s v="GRUPO REDUCIDO DE DERECHO PRIVADO DE LA EMPRESA"/>
    <s v="GRUPO-C1"/>
    <s v="Grupo Reducido de Derecho privado de la empresa"/>
    <s v="2S"/>
    <n v="15839379"/>
    <s v="COBO"/>
    <s v="SÁENZ"/>
    <s v="MARÍA TERESA"/>
    <s v="terecobo"/>
    <s v="teresa.cobo@unirioja.es"/>
    <n v="1.5"/>
    <n v="1.5"/>
    <n v="535"/>
    <s v="COLABORADOR-TIPO 1"/>
    <s v="C01"/>
    <s v="TIEMPO COMPLETO"/>
    <s v="2007-02-26 00:00:00.0"/>
    <s v="null"/>
    <s v="LD100617"/>
    <s v="PROFESOR COLABORADOR TIPO 1"/>
    <s v="R103"/>
    <x v="1"/>
    <n v="165"/>
    <s v="DERECHO MERCANTIL"/>
  </r>
  <r>
    <x v="1"/>
    <x v="1"/>
    <n v="683"/>
    <s v="036R"/>
    <s v="GRUPO-C2"/>
    <n v="15839379"/>
    <s v="Derecho privado de la empresa"/>
    <s v="GR"/>
    <s v="GRUPO REDUCIDO"/>
    <s v="036R"/>
    <s v="GRUPO REDUCIDO DE DERECHO PRIVADO DE LA EMPRESA"/>
    <s v="GRUPO-C2"/>
    <s v="Grupo Reducido de Derecho privado de la empresa"/>
    <s v="2S"/>
    <n v="15839379"/>
    <s v="COBO"/>
    <s v="SÁENZ"/>
    <s v="MARÍA TERESA"/>
    <s v="terecobo"/>
    <s v="teresa.cobo@unirioja.es"/>
    <n v="1.5"/>
    <n v="1.5"/>
    <n v="535"/>
    <s v="COLABORADOR-TIPO 1"/>
    <s v="C01"/>
    <s v="TIEMPO COMPLETO"/>
    <s v="2007-02-26 00:00:00.0"/>
    <s v="null"/>
    <s v="LD100617"/>
    <s v="PROFESOR COLABORADOR TIPO 1"/>
    <s v="R103"/>
    <x v="1"/>
    <n v="165"/>
    <s v="DERECHO MERCANTIL"/>
  </r>
  <r>
    <x v="2"/>
    <x v="1"/>
    <n v="683"/>
    <s v="036G"/>
    <s v="GRUPO-C"/>
    <n v="16566533"/>
    <s v="Derecho privado de la empresa"/>
    <s v="GG"/>
    <s v="GRUPO GRANDE"/>
    <s v="036G"/>
    <s v="GRUPO GRANDE DE DERECHO PRIVADO DE LA EMPRESA"/>
    <s v="GRUPO-C"/>
    <s v="Grupo Grande de DERECHO PRIVADO DE LA EMPRESA"/>
    <s v="2S"/>
    <n v="16566533"/>
    <s v="EZQUERRO"/>
    <s v="SOLAS"/>
    <s v="JORGE JULIO"/>
    <s v="joezquer"/>
    <s v="jorge-julio.ezquerro@unirioja.es"/>
    <n v="4.5"/>
    <m/>
    <n v="532"/>
    <s v="LABORAL DOCENTE-ASOCIADO"/>
    <s v="P04"/>
    <s v="TIEMPO PARCIAL (4+4 HORAS)"/>
    <s v="2018-09-17 00:00:00.0"/>
    <s v="2019-09-14 00:00:00.0"/>
    <s v="PI101350"/>
    <s v="PROFESOR ASOCIADO"/>
    <s v="R103"/>
    <x v="1"/>
    <n v="165"/>
    <s v="DERECHO MERCANTIL"/>
  </r>
  <r>
    <x v="2"/>
    <x v="1"/>
    <n v="683"/>
    <s v="036R"/>
    <s v="GRUPO-C3"/>
    <n v="15839379"/>
    <s v="Derecho privado de la empresa"/>
    <s v="GR"/>
    <s v="GRUPO REDUCIDO"/>
    <s v="036R"/>
    <s v="GRUPO REDUCIDO DE DERECHO PRIVADO DE LA EMPRESA"/>
    <s v="GRUPO-C3"/>
    <s v="Grupo Reducido de Derecho privado de la empresa"/>
    <s v="2S"/>
    <n v="15839379"/>
    <s v="COBO"/>
    <s v="SÁENZ"/>
    <s v="MARÍA TERESA"/>
    <s v="terecobo"/>
    <s v="teresa.cobo@unirioja.es"/>
    <n v="1.5"/>
    <n v="1.5"/>
    <n v="535"/>
    <s v="COLABORADOR-TIPO 1"/>
    <s v="C01"/>
    <s v="TIEMPO COMPLETO"/>
    <s v="2007-02-26 00:00:00.0"/>
    <s v="null"/>
    <s v="LD100617"/>
    <s v="PROFESOR COLABORADOR TIPO 1"/>
    <s v="R103"/>
    <x v="1"/>
    <n v="165"/>
    <s v="DERECHO MERCANTIL"/>
  </r>
  <r>
    <x v="6"/>
    <x v="0"/>
    <n v="683"/>
    <s v="036G"/>
    <s v="GRUPO-A"/>
    <n v="15839379"/>
    <s v="Derecho privado de la empresa"/>
    <s v="GG"/>
    <s v="GRUPO GRANDE"/>
    <s v="036G"/>
    <s v="GRUPO GRANDE DE DERECHO PRIVADO DE LA EMPRESA"/>
    <s v="GRUPO-A"/>
    <s v="Grupo Grande de DERECHO PRIVADO DE LA EMPRESA"/>
    <s v="2S"/>
    <n v="15839379"/>
    <s v="COBO"/>
    <s v="SÁENZ"/>
    <s v="MARÍA TERESA"/>
    <s v="terecobo"/>
    <s v="teresa.cobo@unirioja.es"/>
    <n v="4.5"/>
    <m/>
    <n v="535"/>
    <s v="COLABORADOR-TIPO 1"/>
    <s v="C01"/>
    <s v="TIEMPO COMPLETO"/>
    <s v="2007-02-26 00:00:00.0"/>
    <s v="null"/>
    <s v="LD100617"/>
    <s v="PROFESOR COLABORADOR TIPO 1"/>
    <s v="R103"/>
    <x v="1"/>
    <n v="165"/>
    <s v="DERECHO MERCANTIL"/>
  </r>
  <r>
    <x v="6"/>
    <x v="0"/>
    <n v="683"/>
    <s v="036G"/>
    <s v="GRUPO-A"/>
    <n v="16586761"/>
    <s v="Derecho privado de la empresa"/>
    <s v="GG"/>
    <s v="GRUPO GRANDE"/>
    <s v="036G"/>
    <s v="GRUPO GRANDE DE DERECHO PRIVADO DE LA EMPRESA"/>
    <s v="GRUPO-A"/>
    <s v="Grupo Grande de DERECHO PRIVADO DE LA EMPRESA"/>
    <s v="2S"/>
    <n v="16586761"/>
    <s v="PÉREZ"/>
    <s v="ESCALONA"/>
    <s v="SUSANA"/>
    <s v="superez"/>
    <s v="susana.perez@unirioja.es"/>
    <n v="0"/>
    <m/>
    <n v="534"/>
    <s v="CONTRATADO DOCTOR -TIPO 1"/>
    <s v="C01"/>
    <s v="TIEMPO COMPLETO"/>
    <s v="2009-10-01 00:00:00.0"/>
    <s v="null"/>
    <s v="PI100723"/>
    <s v="CONTRATADO DOCTOR"/>
    <s v="R103"/>
    <x v="1"/>
    <n v="165"/>
    <s v="DERECHO MERCANTIL"/>
  </r>
  <r>
    <x v="6"/>
    <x v="0"/>
    <n v="683"/>
    <s v="036R"/>
    <s v="GRUPO-A3"/>
    <n v="15839379"/>
    <s v="Derecho privado de la empresa"/>
    <s v="GR"/>
    <s v="GRUPO REDUCIDO"/>
    <s v="036R"/>
    <s v="GRUPO REDUCIDO DE DERECHO PRIVADO DE LA EMPRESA"/>
    <s v="GRUPO-A3"/>
    <s v="Grupo Reducido de Derecho privado de la empresa"/>
    <s v="2S"/>
    <n v="15839379"/>
    <s v="COBO"/>
    <s v="SÁENZ"/>
    <s v="MARÍA TERESA"/>
    <s v="terecobo"/>
    <s v="teresa.cobo@unirioja.es"/>
    <n v="1.5"/>
    <n v="1.5"/>
    <n v="535"/>
    <s v="COLABORADOR-TIPO 1"/>
    <s v="C01"/>
    <s v="TIEMPO COMPLETO"/>
    <s v="2007-02-26 00:00:00.0"/>
    <s v="null"/>
    <s v="LD100617"/>
    <s v="PROFESOR COLABORADOR TIPO 1"/>
    <s v="R103"/>
    <x v="1"/>
    <n v="165"/>
    <s v="DERECHO MERCANTIL"/>
  </r>
  <r>
    <x v="0"/>
    <x v="0"/>
    <n v="684"/>
    <s v="046G"/>
    <s v="GRUPO-A"/>
    <n v="16543682"/>
    <s v="Entorno económico internacional"/>
    <s v="GG"/>
    <s v="GRUPO GRANDE"/>
    <s v="046G"/>
    <s v="CLASE MAGISTRAL DE ENTORNO ECONÓMICO INTERNACIONAL"/>
    <s v="GRUPO-A"/>
    <s v="Grupo de Teoria de ENTORNO ECONÓMICO INTERNACIONAL"/>
    <s v="2S"/>
    <n v="16543682"/>
    <s v="NAVARRO"/>
    <s v="PÉREZ"/>
    <s v="Mª CRUZ"/>
    <s v="cnavarro"/>
    <s v="maricruz.navarro@unirioja.es"/>
    <n v="4"/>
    <n v="4"/>
    <n v="504"/>
    <s v="PROFESOR TITULAR UNIVERSIDAD"/>
    <s v="01A"/>
    <s v="TIEMPO COMPLETO AMPLIADO"/>
    <s v="2012-09-01 00:00:00.0"/>
    <s v="null"/>
    <s v="DF100001"/>
    <s v="PROFESOR TITULAR DE UNIVERSIDAD"/>
    <s v="R104"/>
    <x v="0"/>
    <n v="225"/>
    <s v="ECONOMÍA APLICADA"/>
  </r>
  <r>
    <x v="0"/>
    <x v="0"/>
    <n v="684"/>
    <s v="046G"/>
    <s v="GRUPO-B"/>
    <n v="16543682"/>
    <s v="Entorno económico internacional"/>
    <s v="GG"/>
    <s v="GRUPO GRANDE"/>
    <s v="046G"/>
    <s v="CLASE MAGISTRAL DE ENTORNO ECONÓMICO INTERNACIONAL"/>
    <s v="GRUPO-B"/>
    <s v="Grupo de Teoria de ENTORNO ECONÓMICO INTERNACIONAL"/>
    <s v="2S"/>
    <n v="16543682"/>
    <s v="NAVARRO"/>
    <s v="PÉREZ"/>
    <s v="Mª CRUZ"/>
    <s v="cnavarro"/>
    <s v="maricruz.navarro@unirioja.es"/>
    <n v="4"/>
    <n v="4"/>
    <n v="504"/>
    <s v="PROFESOR TITULAR UNIVERSIDAD"/>
    <s v="01A"/>
    <s v="TIEMPO COMPLETO AMPLIADO"/>
    <s v="2012-09-01 00:00:00.0"/>
    <s v="null"/>
    <s v="DF100001"/>
    <s v="PROFESOR TITULAR DE UNIVERSIDAD"/>
    <s v="R104"/>
    <x v="0"/>
    <n v="225"/>
    <s v="ECONOMÍA APLICADA"/>
  </r>
  <r>
    <x v="0"/>
    <x v="0"/>
    <n v="684"/>
    <s v="046G"/>
    <s v="GRUPO-C"/>
    <n v="16543682"/>
    <s v="Entorno económico internacional"/>
    <s v="GG"/>
    <s v="GRUPO GRANDE"/>
    <s v="046G"/>
    <s v="CLASE MAGISTRAL DE ENTORNO ECONÓMICO INTERNACIONAL"/>
    <s v="GRUPO-C"/>
    <s v="Grupo de Teoria de ENTORNO ECONÓMICO INTERNACIONAL"/>
    <s v="2S"/>
    <n v="16543682"/>
    <s v="NAVARRO"/>
    <s v="PÉREZ"/>
    <s v="Mª CRUZ"/>
    <s v="cnavarro"/>
    <s v="maricruz.navarro@unirioja.es"/>
    <n v="4"/>
    <n v="4"/>
    <n v="504"/>
    <s v="PROFESOR TITULAR UNIVERSIDAD"/>
    <s v="01A"/>
    <s v="TIEMPO COMPLETO AMPLIADO"/>
    <s v="2012-09-01 00:00:00.0"/>
    <s v="null"/>
    <s v="DF100001"/>
    <s v="PROFESOR TITULAR DE UNIVERSIDAD"/>
    <s v="R104"/>
    <x v="0"/>
    <n v="225"/>
    <s v="ECONOMÍA APLICADA"/>
  </r>
  <r>
    <x v="0"/>
    <x v="0"/>
    <n v="684"/>
    <s v="046I"/>
    <s v="GRUPO-A1"/>
    <n v="16597697"/>
    <s v="Entorno económico internacional"/>
    <s v="GI"/>
    <s v="GRUPO DE INFORMÁTICA"/>
    <s v="046I"/>
    <s v="PRÁCTICAS DE INFORMÁTICA DE ENTORNO ECONÓMICO INTERNACIONAL"/>
    <s v="GRUPO-A1"/>
    <s v="Prácticas de Informática de Entorno económico internacional"/>
    <s v="2S"/>
    <n v="16597697"/>
    <s v="VILLAR"/>
    <s v="ARETIO"/>
    <s v="RUBÉN"/>
    <s v="ruvillare"/>
    <s v="ruben.villara@unirioja.es"/>
    <n v="0.5"/>
    <n v="0.5"/>
    <n v="532"/>
    <s v="LABORAL DOCENTE-ASOCIADO"/>
    <s v="P05"/>
    <s v="TIEMPO PARCIAL (5+5 HORAS)"/>
    <s v="2018-09-27 00:00:00.0"/>
    <s v="2019-09-14 00:00:00.0"/>
    <s v="PI101433"/>
    <s v="PROFESOR ASOCIADO"/>
    <s v="R104"/>
    <x v="0"/>
    <n v="225"/>
    <s v="ECONOMÍA APLICADA"/>
  </r>
  <r>
    <x v="0"/>
    <x v="0"/>
    <n v="684"/>
    <s v="046I"/>
    <s v="GRUPO-A1"/>
    <n v="16598701"/>
    <s v="Entorno económico internacional"/>
    <s v="GI"/>
    <s v="GRUPO DE INFORMÁTICA"/>
    <s v="046I"/>
    <s v="PRÁCTICAS DE INFORMÁTICA DE ENTORNO ECONÓMICO INTERNACIONAL"/>
    <s v="GRUPO-A1"/>
    <s v="Prácticas de Informática de Entorno económico internacional"/>
    <s v="2S"/>
    <n v="16598701"/>
    <s v="CABEZÓN"/>
    <s v="BENITO"/>
    <s v="FRANCISCO"/>
    <s v="frcabezo"/>
    <s v="francisco.cabezon@unirioja.es"/>
    <n v="1.5"/>
    <n v="1.5"/>
    <n v="532"/>
    <s v="LABORAL DOCENTE-ASOCIADO"/>
    <s v="P04"/>
    <s v="TIEMPO PARCIAL (4+4 HORAS)"/>
    <s v="2017-09-15 00:00:00.0"/>
    <s v="2019-09-14 00:00:00.0"/>
    <s v="PI101237"/>
    <s v="PROFESOR ASOCIADO"/>
    <s v="R104"/>
    <x v="0"/>
    <n v="225"/>
    <s v="ECONOMÍA APLICADA"/>
  </r>
  <r>
    <x v="0"/>
    <x v="0"/>
    <n v="684"/>
    <s v="046I"/>
    <s v="GRUPO-A2"/>
    <n v="16597697"/>
    <s v="Entorno económico internacional"/>
    <s v="GI"/>
    <s v="GRUPO DE INFORMÁTICA"/>
    <s v="046I"/>
    <s v="PRÁCTICAS DE INFORMÁTICA DE ENTORNO ECONÓMICO INTERNACIONAL"/>
    <s v="GRUPO-A2"/>
    <s v="Prácticas de Informática de Entorno económico internacional"/>
    <s v="2S"/>
    <n v="16597697"/>
    <s v="VILLAR"/>
    <s v="ARETIO"/>
    <s v="RUBÉN"/>
    <s v="ruvillare"/>
    <s v="ruben.villara@unirioja.es"/>
    <n v="2"/>
    <n v="2"/>
    <n v="532"/>
    <s v="LABORAL DOCENTE-ASOCIADO"/>
    <s v="P05"/>
    <s v="TIEMPO PARCIAL (5+5 HORAS)"/>
    <s v="2018-09-27 00:00:00.0"/>
    <s v="2019-09-14 00:00:00.0"/>
    <s v="PI101433"/>
    <s v="PROFESOR ASOCIADO"/>
    <s v="R104"/>
    <x v="0"/>
    <n v="225"/>
    <s v="ECONOMÍA APLICADA"/>
  </r>
  <r>
    <x v="0"/>
    <x v="0"/>
    <n v="684"/>
    <s v="046I"/>
    <s v="GRUPO-A3"/>
    <n v="16597697"/>
    <s v="Entorno económico internacional"/>
    <s v="GI"/>
    <s v="GRUPO DE INFORMÁTICA"/>
    <s v="046I"/>
    <s v="PRÁCTICAS DE INFORMÁTICA DE ENTORNO ECONÓMICO INTERNACIONAL"/>
    <s v="GRUPO-A3"/>
    <s v="Prácticas de Informática de Entorno económico internacional"/>
    <s v="2S"/>
    <n v="16597697"/>
    <s v="VILLAR"/>
    <s v="ARETIO"/>
    <s v="RUBÉN"/>
    <s v="ruvillare"/>
    <s v="ruben.villara@unirioja.es"/>
    <n v="2"/>
    <n v="2"/>
    <n v="532"/>
    <s v="LABORAL DOCENTE-ASOCIADO"/>
    <s v="P05"/>
    <s v="TIEMPO PARCIAL (5+5 HORAS)"/>
    <s v="2018-09-27 00:00:00.0"/>
    <s v="2019-09-14 00:00:00.0"/>
    <s v="PI101433"/>
    <s v="PROFESOR ASOCIADO"/>
    <s v="R104"/>
    <x v="0"/>
    <n v="225"/>
    <s v="ECONOMÍA APLICADA"/>
  </r>
  <r>
    <x v="0"/>
    <x v="0"/>
    <n v="684"/>
    <s v="046I"/>
    <s v="GRUPO-B1"/>
    <n v="16597697"/>
    <s v="Entorno económico internacional"/>
    <s v="GI"/>
    <s v="GRUPO DE INFORMÁTICA"/>
    <s v="046I"/>
    <s v="PRÁCTICAS DE INFORMÁTICA DE ENTORNO ECONÓMICO INTERNACIONAL"/>
    <s v="GRUPO-B1"/>
    <s v="Prácticas de Informática de Entorno económico internacional"/>
    <s v="2S"/>
    <n v="16597697"/>
    <s v="VILLAR"/>
    <s v="ARETIO"/>
    <s v="RUBÉN"/>
    <s v="ruvillare"/>
    <s v="ruben.villara@unirioja.es"/>
    <n v="2"/>
    <n v="2"/>
    <n v="532"/>
    <s v="LABORAL DOCENTE-ASOCIADO"/>
    <s v="P05"/>
    <s v="TIEMPO PARCIAL (5+5 HORAS)"/>
    <s v="2018-09-27 00:00:00.0"/>
    <s v="2019-09-14 00:00:00.0"/>
    <s v="PI101433"/>
    <s v="PROFESOR ASOCIADO"/>
    <s v="R104"/>
    <x v="0"/>
    <n v="225"/>
    <s v="ECONOMÍA APLICADA"/>
  </r>
  <r>
    <x v="0"/>
    <x v="0"/>
    <n v="684"/>
    <s v="046I"/>
    <s v="GRUPO-B2"/>
    <n v="16597697"/>
    <s v="Entorno económico internacional"/>
    <s v="GI"/>
    <s v="GRUPO DE INFORMÁTICA"/>
    <s v="046I"/>
    <s v="PRÁCTICAS DE INFORMÁTICA DE ENTORNO ECONÓMICO INTERNACIONAL"/>
    <s v="GRUPO-B2"/>
    <s v="Prácticas de Informática de Entorno económico internacional"/>
    <s v="2S"/>
    <n v="16597697"/>
    <s v="VILLAR"/>
    <s v="ARETIO"/>
    <s v="RUBÉN"/>
    <s v="ruvillare"/>
    <s v="ruben.villara@unirioja.es"/>
    <n v="2"/>
    <n v="2"/>
    <n v="532"/>
    <s v="LABORAL DOCENTE-ASOCIADO"/>
    <s v="P05"/>
    <s v="TIEMPO PARCIAL (5+5 HORAS)"/>
    <s v="2018-09-27 00:00:00.0"/>
    <s v="2019-09-14 00:00:00.0"/>
    <s v="PI101433"/>
    <s v="PROFESOR ASOCIADO"/>
    <s v="R104"/>
    <x v="0"/>
    <n v="225"/>
    <s v="ECONOMÍA APLICADA"/>
  </r>
  <r>
    <x v="0"/>
    <x v="0"/>
    <n v="684"/>
    <s v="046I"/>
    <s v="GRUPO-B3"/>
    <n v="16549972"/>
    <s v="Entorno económico internacional"/>
    <s v="GI"/>
    <s v="GRUPO DE INFORMÁTICA"/>
    <s v="046I"/>
    <s v="PRÁCTICAS DE INFORMÁTICA DE ENTORNO ECONÓMICO INTERNACIONAL"/>
    <s v="GRUPO-B3"/>
    <s v="Prácticas de Informática de Entorno económico internacional"/>
    <s v="2S"/>
    <n v="16549972"/>
    <s v="PINILLOS"/>
    <s v="GARCÍA"/>
    <s v="MARÍA DE LA O"/>
    <s v="mpinillo"/>
    <s v="maria.pinillos@unirioja.es"/>
    <n v="2"/>
    <n v="2"/>
    <n v="504"/>
    <s v="PROFESOR TITULAR UNIVERSIDAD"/>
    <s v="C01"/>
    <s v="TIEMPO COMPLETO"/>
    <s v="2014-09-15 00:00:00.0"/>
    <s v="null"/>
    <s v="DF31176"/>
    <s v="PROFESOR TITULAR DE UNIVERSIDAD"/>
    <s v="R104"/>
    <x v="0"/>
    <n v="225"/>
    <s v="ECONOMÍA APLICADA"/>
  </r>
  <r>
    <x v="0"/>
    <x v="0"/>
    <n v="684"/>
    <s v="046I"/>
    <s v="GRUPO-C1"/>
    <n v="16549972"/>
    <s v="Entorno económico internacional"/>
    <s v="GI"/>
    <s v="GRUPO DE INFORMÁTICA"/>
    <s v="046I"/>
    <s v="PRÁCTICAS DE INFORMÁTICA DE ENTORNO ECONÓMICO INTERNACIONAL"/>
    <s v="GRUPO-C1"/>
    <s v="Prácticas de Informática de Entorno económico internacional"/>
    <s v="2S"/>
    <n v="16549972"/>
    <s v="PINILLOS"/>
    <s v="GARCÍA"/>
    <s v="MARÍA DE LA O"/>
    <s v="mpinillo"/>
    <s v="maria.pinillos@unirioja.es"/>
    <n v="2"/>
    <n v="2"/>
    <n v="504"/>
    <s v="PROFESOR TITULAR UNIVERSIDAD"/>
    <s v="C01"/>
    <s v="TIEMPO COMPLETO"/>
    <s v="2014-09-15 00:00:00.0"/>
    <s v="null"/>
    <s v="DF31176"/>
    <s v="PROFESOR TITULAR DE UNIVERSIDAD"/>
    <s v="R104"/>
    <x v="0"/>
    <n v="225"/>
    <s v="ECONOMÍA APLICADA"/>
  </r>
  <r>
    <x v="0"/>
    <x v="0"/>
    <n v="684"/>
    <s v="046I"/>
    <s v="GRUPO-C2"/>
    <n v="16597697"/>
    <s v="Entorno económico internacional"/>
    <s v="GI"/>
    <s v="GRUPO DE INFORMÁTICA"/>
    <s v="046I"/>
    <s v="PRÁCTICAS DE INFORMÁTICA DE ENTORNO ECONÓMICO INTERNACIONAL"/>
    <s v="GRUPO-C2"/>
    <s v="Prácticas de Informática de Entorno económico internacional"/>
    <s v="2S"/>
    <n v="16597697"/>
    <s v="VILLAR"/>
    <s v="ARETIO"/>
    <s v="RUBÉN"/>
    <s v="ruvillare"/>
    <s v="ruben.villara@unirioja.es"/>
    <n v="2"/>
    <n v="2"/>
    <n v="532"/>
    <s v="LABORAL DOCENTE-ASOCIADO"/>
    <s v="P05"/>
    <s v="TIEMPO PARCIAL (5+5 HORAS)"/>
    <s v="2018-09-27 00:00:00.0"/>
    <s v="2019-09-14 00:00:00.0"/>
    <s v="PI101433"/>
    <s v="PROFESOR ASOCIADO"/>
    <s v="R104"/>
    <x v="0"/>
    <n v="225"/>
    <s v="ECONOMÍA APLICADA"/>
  </r>
  <r>
    <x v="0"/>
    <x v="0"/>
    <n v="684"/>
    <s v="046I"/>
    <s v="GRUPO-C3"/>
    <n v="16597697"/>
    <s v="Entorno económico internacional"/>
    <s v="GI"/>
    <s v="GRUPO DE INFORMÁTICA"/>
    <s v="046I"/>
    <s v="PRÁCTICAS DE INFORMÁTICA DE ENTORNO ECONÓMICO INTERNACIONAL"/>
    <s v="GRUPO-C3"/>
    <s v="Prácticas de Informática de Entorno económico internacional"/>
    <s v="2S"/>
    <n v="16597697"/>
    <s v="VILLAR"/>
    <s v="ARETIO"/>
    <s v="RUBÉN"/>
    <s v="ruvillare"/>
    <s v="ruben.villara@unirioja.es"/>
    <n v="2"/>
    <n v="2"/>
    <n v="532"/>
    <s v="LABORAL DOCENTE-ASOCIADO"/>
    <s v="P05"/>
    <s v="TIEMPO PARCIAL (5+5 HORAS)"/>
    <s v="2018-09-27 00:00:00.0"/>
    <s v="2019-09-14 00:00:00.0"/>
    <s v="PI101433"/>
    <s v="PROFESOR ASOCIADO"/>
    <s v="R104"/>
    <x v="0"/>
    <n v="225"/>
    <s v="ECONOMÍA APLICADA"/>
  </r>
  <r>
    <x v="1"/>
    <x v="1"/>
    <n v="684"/>
    <s v="046G"/>
    <s v="GRUPO-D"/>
    <n v="16543682"/>
    <s v="Entorno económico internacional"/>
    <s v="GG"/>
    <s v="GRUPO GRANDE"/>
    <s v="046G"/>
    <s v="CLASE MAGISTRAL DE ENTORNO ECONÓMICO INTERNACIONAL"/>
    <s v="GRUPO-D"/>
    <s v="Grupo de Teoria de ENTORNO ECONÓMICO INTERNACIONAL"/>
    <s v="2S"/>
    <n v="16543682"/>
    <s v="NAVARRO"/>
    <s v="PÉREZ"/>
    <s v="Mª CRUZ"/>
    <s v="cnavarro"/>
    <s v="maricruz.navarro@unirioja.es"/>
    <n v="4"/>
    <n v="4"/>
    <n v="504"/>
    <s v="PROFESOR TITULAR UNIVERSIDAD"/>
    <s v="01A"/>
    <s v="TIEMPO COMPLETO AMPLIADO"/>
    <s v="2012-09-01 00:00:00.0"/>
    <s v="null"/>
    <s v="DF100001"/>
    <s v="PROFESOR TITULAR DE UNIVERSIDAD"/>
    <s v="R104"/>
    <x v="0"/>
    <n v="225"/>
    <s v="ECONOMÍA APLICADA"/>
  </r>
  <r>
    <x v="1"/>
    <x v="1"/>
    <n v="684"/>
    <s v="046I"/>
    <s v="GRUPO-D2"/>
    <n v="16562098"/>
    <s v="Entorno económico internacional"/>
    <s v="GI"/>
    <s v="GRUPO DE INFORMÁTICA"/>
    <s v="046I"/>
    <s v="PRÁCTICAS DE INFORMÁTICA DE ENTORNO ECONÓMICO INTERNACIONAL"/>
    <s v="GRUPO-D2"/>
    <s v="Prácticas de Informática de Entorno económico internacional"/>
    <s v="2S"/>
    <n v="16562098"/>
    <s v="PINILLOS"/>
    <s v="GARCÍA"/>
    <s v="Mª CARMEN"/>
    <s v="capinill"/>
    <s v="carmen.pinillos@unirioja.es"/>
    <n v="2"/>
    <n v="2"/>
    <n v="532"/>
    <s v="LABORAL DOCENTE-ASOCIADO"/>
    <s v="P02"/>
    <s v="TIEMPO PARCIAL (2+2 HORAS)"/>
    <s v="2017-09-15 00:00:00.0"/>
    <s v="2019-09-14 00:00:00.0"/>
    <s v="PI101236"/>
    <s v="PROFESOR ASOCIADO"/>
    <s v="R104"/>
    <x v="0"/>
    <n v="225"/>
    <s v="ECONOMÍA APLICADA"/>
  </r>
  <r>
    <x v="2"/>
    <x v="1"/>
    <n v="684"/>
    <s v="046G"/>
    <s v="GRUPO-D"/>
    <n v="16543682"/>
    <s v="Entorno económico internacional"/>
    <s v="GG"/>
    <s v="GRUPO GRANDE"/>
    <s v="046G"/>
    <s v="CLASE MAGISTRAL DE ENTORNO ECONÓMICO INTERNACIONAL"/>
    <s v="GRUPO-D"/>
    <s v="Grupo de Teoria de ENTORNO ECONÓMICO INTERNACIONAL"/>
    <s v="2S"/>
    <n v="16543682"/>
    <s v="NAVARRO"/>
    <s v="PÉREZ"/>
    <s v="Mª CRUZ"/>
    <s v="cnavarro"/>
    <s v="maricruz.navarro@unirioja.es"/>
    <n v="4"/>
    <m/>
    <n v="504"/>
    <s v="PROFESOR TITULAR UNIVERSIDAD"/>
    <s v="01A"/>
    <s v="TIEMPO COMPLETO AMPLIADO"/>
    <s v="2012-09-01 00:00:00.0"/>
    <s v="null"/>
    <s v="DF100001"/>
    <s v="PROFESOR TITULAR DE UNIVERSIDAD"/>
    <s v="R104"/>
    <x v="0"/>
    <n v="225"/>
    <s v="ECONOMÍA APLICADA"/>
  </r>
  <r>
    <x v="2"/>
    <x v="1"/>
    <n v="684"/>
    <s v="046I"/>
    <s v="GRUPO-D1"/>
    <n v="16543682"/>
    <s v="Entorno económico internacional"/>
    <s v="GI"/>
    <s v="GRUPO DE INFORMÁTICA"/>
    <s v="046I"/>
    <s v="PRÁCTICAS DE INFORMÁTICA DE ENTORNO ECONÓMICO INTERNACIONAL"/>
    <s v="GRUPO-D1"/>
    <s v="Prácticas de Informática de Entorno económico internacional"/>
    <s v="2S"/>
    <n v="16543682"/>
    <s v="NAVARRO"/>
    <s v="PÉREZ"/>
    <s v="Mª CRUZ"/>
    <s v="cnavarro"/>
    <s v="maricruz.navarro@unirioja.es"/>
    <n v="1"/>
    <n v="1"/>
    <n v="504"/>
    <s v="PROFESOR TITULAR UNIVERSIDAD"/>
    <s v="01A"/>
    <s v="TIEMPO COMPLETO AMPLIADO"/>
    <s v="2012-09-01 00:00:00.0"/>
    <s v="null"/>
    <s v="DF100001"/>
    <s v="PROFESOR TITULAR DE UNIVERSIDAD"/>
    <s v="R104"/>
    <x v="0"/>
    <n v="225"/>
    <s v="ECONOMÍA APLICADA"/>
  </r>
  <r>
    <x v="2"/>
    <x v="1"/>
    <n v="684"/>
    <s v="046I"/>
    <s v="GRUPO-D1"/>
    <n v="16597697"/>
    <s v="Entorno económico internacional"/>
    <s v="GI"/>
    <s v="GRUPO DE INFORMÁTICA"/>
    <s v="046I"/>
    <s v="PRÁCTICAS DE INFORMÁTICA DE ENTORNO ECONÓMICO INTERNACIONAL"/>
    <s v="GRUPO-D1"/>
    <s v="Prácticas de Informática de Entorno económico internacional"/>
    <s v="2S"/>
    <n v="16597697"/>
    <s v="VILLAR"/>
    <s v="ARETIO"/>
    <s v="RUBÉN"/>
    <s v="ruvillare"/>
    <s v="ruben.villara@unirioja.es"/>
    <n v="1"/>
    <n v="1"/>
    <n v="532"/>
    <s v="LABORAL DOCENTE-ASOCIADO"/>
    <s v="P05"/>
    <s v="TIEMPO PARCIAL (5+5 HORAS)"/>
    <s v="2018-09-27 00:00:00.0"/>
    <s v="2019-09-14 00:00:00.0"/>
    <s v="PI101433"/>
    <s v="PROFESOR ASOCIADO"/>
    <s v="R104"/>
    <x v="0"/>
    <n v="225"/>
    <s v="ECONOMÍA APLICADA"/>
  </r>
  <r>
    <x v="2"/>
    <x v="1"/>
    <n v="684"/>
    <s v="046I"/>
    <s v="GRUPO-D2"/>
    <n v="16562098"/>
    <s v="Entorno económico internacional"/>
    <s v="GI"/>
    <s v="GRUPO DE INFORMÁTICA"/>
    <s v="046I"/>
    <s v="PRÁCTICAS DE INFORMÁTICA DE ENTORNO ECONÓMICO INTERNACIONAL"/>
    <s v="GRUPO-D2"/>
    <s v="Prácticas de Informática de Entorno económico internacional"/>
    <s v="2S"/>
    <n v="16562098"/>
    <s v="PINILLOS"/>
    <s v="GARCÍA"/>
    <s v="Mª CARMEN"/>
    <s v="capinill"/>
    <s v="carmen.pinillos@unirioja.es"/>
    <n v="2"/>
    <m/>
    <n v="532"/>
    <s v="LABORAL DOCENTE-ASOCIADO"/>
    <s v="P02"/>
    <s v="TIEMPO PARCIAL (2+2 HORAS)"/>
    <s v="2017-09-15 00:00:00.0"/>
    <s v="2019-09-14 00:00:00.0"/>
    <s v="PI101236"/>
    <s v="PROFESOR ASOCIADO"/>
    <s v="R104"/>
    <x v="0"/>
    <n v="225"/>
    <s v="ECONOMÍA APLICADA"/>
  </r>
  <r>
    <x v="6"/>
    <x v="0"/>
    <n v="684"/>
    <s v="046G"/>
    <s v="GRUPO-D"/>
    <n v="16543682"/>
    <s v="Entorno económico internacional"/>
    <s v="GG"/>
    <s v="GRUPO GRANDE"/>
    <s v="046G"/>
    <s v="CLASE MAGISTRAL DE ENTORNO ECONÓMICO INTERNACIONAL"/>
    <s v="GRUPO-D"/>
    <s v="Grupo de Teoria de ENTORNO ECONÓMICO INTERNACIONAL"/>
    <s v="2S"/>
    <n v="16543682"/>
    <s v="NAVARRO"/>
    <s v="PÉREZ"/>
    <s v="Mª CRUZ"/>
    <s v="cnavarro"/>
    <s v="maricruz.navarro@unirioja.es"/>
    <n v="4"/>
    <m/>
    <n v="504"/>
    <s v="PROFESOR TITULAR UNIVERSIDAD"/>
    <s v="01A"/>
    <s v="TIEMPO COMPLETO AMPLIADO"/>
    <s v="2012-09-01 00:00:00.0"/>
    <s v="null"/>
    <s v="DF100001"/>
    <s v="PROFESOR TITULAR DE UNIVERSIDAD"/>
    <s v="R104"/>
    <x v="0"/>
    <n v="225"/>
    <s v="ECONOMÍA APLICADA"/>
  </r>
  <r>
    <x v="6"/>
    <x v="0"/>
    <n v="684"/>
    <s v="046I"/>
    <s v="GRUPO-D3"/>
    <n v="16543682"/>
    <s v="Entorno económico internacional"/>
    <s v="GI"/>
    <s v="GRUPO DE INFORMÁTICA"/>
    <s v="046I"/>
    <s v="PRÁCTICAS DE INFORMÁTICA DE ENTORNO ECONÓMICO INTERNACIONAL"/>
    <s v="GRUPO-D3"/>
    <s v="Prácticas de Informática de Entorno económico internacional"/>
    <s v="2S"/>
    <n v="16543682"/>
    <s v="NAVARRO"/>
    <s v="PÉREZ"/>
    <s v="Mª CRUZ"/>
    <s v="cnavarro"/>
    <s v="maricruz.navarro@unirioja.es"/>
    <n v="1"/>
    <n v="1"/>
    <n v="504"/>
    <s v="PROFESOR TITULAR UNIVERSIDAD"/>
    <s v="01A"/>
    <s v="TIEMPO COMPLETO AMPLIADO"/>
    <s v="2012-09-01 00:00:00.0"/>
    <s v="null"/>
    <s v="DF100001"/>
    <s v="PROFESOR TITULAR DE UNIVERSIDAD"/>
    <s v="R104"/>
    <x v="0"/>
    <n v="225"/>
    <s v="ECONOMÍA APLICADA"/>
  </r>
  <r>
    <x v="6"/>
    <x v="0"/>
    <n v="684"/>
    <s v="046I"/>
    <s v="GRUPO-D3"/>
    <n v="16549972"/>
    <s v="Entorno económico internacional"/>
    <s v="GI"/>
    <s v="GRUPO DE INFORMÁTICA"/>
    <s v="046I"/>
    <s v="PRÁCTICAS DE INFORMÁTICA DE ENTORNO ECONÓMICO INTERNACIONAL"/>
    <s v="GRUPO-D3"/>
    <s v="Prácticas de Informática de Entorno económico internacional"/>
    <s v="2S"/>
    <n v="16549972"/>
    <s v="PINILLOS"/>
    <s v="GARCÍA"/>
    <s v="MARÍA DE LA O"/>
    <s v="mpinillo"/>
    <s v="maria.pinillos@unirioja.es"/>
    <n v="1"/>
    <n v="1"/>
    <n v="504"/>
    <s v="PROFESOR TITULAR UNIVERSIDAD"/>
    <s v="C01"/>
    <s v="TIEMPO COMPLETO"/>
    <s v="2014-09-15 00:00:00.0"/>
    <s v="null"/>
    <s v="DF31176"/>
    <s v="PROFESOR TITULAR DE UNIVERSIDAD"/>
    <s v="R104"/>
    <x v="0"/>
    <n v="225"/>
    <s v="ECONOMÍA APLICADA"/>
  </r>
  <r>
    <x v="0"/>
    <x v="0"/>
    <n v="685"/>
    <s v="071G"/>
    <s v="GRUPO-A"/>
    <n v="16547433"/>
    <s v="Fundamentos de marketing"/>
    <s v="GG"/>
    <s v="GRUPO GRANDE"/>
    <s v="071G"/>
    <s v="GRUPO GRANDE DE FUNDAMENTOS DE MÁRKETING"/>
    <s v="GRUPO-A"/>
    <s v="Grupo Grande de FUNDAMENTOS DE MÁRKETING"/>
    <s v="1S"/>
    <n v="16547433"/>
    <s v="OLARTE"/>
    <s v="PASCUAL"/>
    <s v="Mª CRISTINA"/>
    <s v="m-olarte"/>
    <s v="cristina.olarte@unirioja.es"/>
    <n v="3.5"/>
    <n v="3.5"/>
    <n v="504"/>
    <s v="PROFESOR TITULAR UNIVERSIDAD"/>
    <s v="C01"/>
    <s v="TIEMPO COMPLETO"/>
    <s v="2017-09-15 00:00:00.0"/>
    <s v="null"/>
    <s v="DF100194"/>
    <s v="PROFESOR TITULAR DE UNIVERSIDAD"/>
    <s v="R104"/>
    <x v="0"/>
    <n v="95"/>
    <s v="COMERCIALIZACIÓN E INVESTIGACIÓN DE MERCADOS"/>
  </r>
  <r>
    <x v="0"/>
    <x v="0"/>
    <n v="685"/>
    <s v="071G"/>
    <s v="GRUPO-A"/>
    <n v="16612716"/>
    <s v="Fundamentos de marketing"/>
    <s v="GG"/>
    <s v="GRUPO GRANDE"/>
    <s v="071G"/>
    <s v="GRUPO GRANDE DE FUNDAMENTOS DE MÁRKETING"/>
    <s v="GRUPO-A"/>
    <s v="Grupo Grande de FUNDAMENTOS DE MÁRKETING"/>
    <s v="1S"/>
    <n v="16612716"/>
    <s v="ALESANCO"/>
    <s v="LLORENTE"/>
    <s v="MARÍA"/>
    <s v="maalesan"/>
    <s v="maria.alesanco@unirioja.es"/>
    <n v="0.5"/>
    <n v="0.5"/>
    <n v="532"/>
    <s v="LABORAL DOCENTE-ASOCIADO"/>
    <s v="P02"/>
    <s v="TIEMPO PARCIAL (2+2 HORAS)"/>
    <s v="2018-09-25 00:00:00.0"/>
    <s v="2019-09-14 00:00:00.0"/>
    <s v="PI101430"/>
    <s v="PROFESOR ASOCIADO"/>
    <s v="R104"/>
    <x v="0"/>
    <n v="95"/>
    <s v="COMERCIALIZACIÓN E INVESTIGACIÓN DE MERCADOS"/>
  </r>
  <r>
    <x v="0"/>
    <x v="0"/>
    <n v="685"/>
    <s v="071G"/>
    <s v="GRUPO-B"/>
    <n v="16547433"/>
    <s v="Fundamentos de marketing"/>
    <s v="GG"/>
    <s v="GRUPO GRANDE"/>
    <s v="071G"/>
    <s v="GRUPO GRANDE DE FUNDAMENTOS DE MÁRKETING"/>
    <s v="GRUPO-B"/>
    <s v="Grupo Grande de FUNDAMENTOS DE MÁRKETING"/>
    <s v="1S"/>
    <n v="16547433"/>
    <s v="OLARTE"/>
    <s v="PASCUAL"/>
    <s v="Mª CRISTINA"/>
    <s v="m-olarte"/>
    <s v="cristina.olarte@unirioja.es"/>
    <n v="3.4"/>
    <n v="3.4"/>
    <n v="504"/>
    <s v="PROFESOR TITULAR UNIVERSIDAD"/>
    <s v="C01"/>
    <s v="TIEMPO COMPLETO"/>
    <s v="2017-09-15 00:00:00.0"/>
    <s v="null"/>
    <s v="DF100194"/>
    <s v="PROFESOR TITULAR DE UNIVERSIDAD"/>
    <s v="R104"/>
    <x v="0"/>
    <n v="95"/>
    <s v="COMERCIALIZACIÓN E INVESTIGACIÓN DE MERCADOS"/>
  </r>
  <r>
    <x v="0"/>
    <x v="0"/>
    <n v="685"/>
    <s v="071G"/>
    <s v="GRUPO-B"/>
    <n v="16612716"/>
    <s v="Fundamentos de marketing"/>
    <s v="GG"/>
    <s v="GRUPO GRANDE"/>
    <s v="071G"/>
    <s v="GRUPO GRANDE DE FUNDAMENTOS DE MÁRKETING"/>
    <s v="GRUPO-B"/>
    <s v="Grupo Grande de FUNDAMENTOS DE MÁRKETING"/>
    <s v="1S"/>
    <n v="16612716"/>
    <s v="ALESANCO"/>
    <s v="LLORENTE"/>
    <s v="MARÍA"/>
    <s v="maalesan"/>
    <s v="maria.alesanco@unirioja.es"/>
    <n v="0.6"/>
    <n v="0.6"/>
    <n v="532"/>
    <s v="LABORAL DOCENTE-ASOCIADO"/>
    <s v="P02"/>
    <s v="TIEMPO PARCIAL (2+2 HORAS)"/>
    <s v="2018-09-25 00:00:00.0"/>
    <s v="2019-09-14 00:00:00.0"/>
    <s v="PI101430"/>
    <s v="PROFESOR ASOCIADO"/>
    <s v="R104"/>
    <x v="0"/>
    <n v="95"/>
    <s v="COMERCIALIZACIÓN E INVESTIGACIÓN DE MERCADOS"/>
  </r>
  <r>
    <x v="0"/>
    <x v="0"/>
    <n v="685"/>
    <s v="071I"/>
    <s v="GRUPO-A1"/>
    <n v="16616932"/>
    <s v="Fundamentos de marketing"/>
    <s v="GI"/>
    <s v="GRUPO DE INFORMÁTICA"/>
    <s v="071I"/>
    <s v="GRUPO INFORMÁTICA DE FUNDAMENTOS DE MÁRKETING"/>
    <s v="GRUPO-A1"/>
    <s v="Grupo de Informática de FUNDAMENTOS DE MÁRKETING"/>
    <s v="1S"/>
    <n v="16616932"/>
    <s v="MEDRANO"/>
    <s v="SÁEZ"/>
    <s v="NATALIA"/>
    <s v="namedran"/>
    <s v="natalia.medrano@unirioja.es"/>
    <n v="0.5"/>
    <n v="0.5"/>
    <n v="536"/>
    <s v="PROFESOR INTERINO"/>
    <s v="C01"/>
    <s v="TIEMPO COMPLETO"/>
    <s v="2018-09-17 00:00:00.0"/>
    <s v="2019-01-18 00:00:00.0"/>
    <s v="PI101353"/>
    <s v="PROFESOR CONTRATADO INTERINO TC"/>
    <s v="R104"/>
    <x v="0"/>
    <n v="95"/>
    <s v="COMERCIALIZACIÓN E INVESTIGACIÓN DE MERCADOS"/>
  </r>
  <r>
    <x v="0"/>
    <x v="0"/>
    <n v="685"/>
    <s v="071I"/>
    <s v="GRUPO-A2"/>
    <n v="16616932"/>
    <s v="Fundamentos de marketing"/>
    <s v="GI"/>
    <s v="GRUPO DE INFORMÁTICA"/>
    <s v="071I"/>
    <s v="GRUPO INFORMÁTICA DE FUNDAMENTOS DE MÁRKETING"/>
    <s v="GRUPO-A2"/>
    <s v="Grupo de Informática de FUNDAMENTOS DE MÁRKETING"/>
    <s v="1S"/>
    <n v="16616932"/>
    <s v="MEDRANO"/>
    <s v="SÁEZ"/>
    <s v="NATALIA"/>
    <s v="namedran"/>
    <s v="natalia.medrano@unirioja.es"/>
    <n v="0.5"/>
    <n v="0.5"/>
    <n v="536"/>
    <s v="PROFESOR INTERINO"/>
    <s v="C01"/>
    <s v="TIEMPO COMPLETO"/>
    <s v="2018-09-17 00:00:00.0"/>
    <s v="2019-01-18 00:00:00.0"/>
    <s v="PI101353"/>
    <s v="PROFESOR CONTRATADO INTERINO TC"/>
    <s v="R104"/>
    <x v="0"/>
    <n v="95"/>
    <s v="COMERCIALIZACIÓN E INVESTIGACIÓN DE MERCADOS"/>
  </r>
  <r>
    <x v="0"/>
    <x v="0"/>
    <n v="685"/>
    <s v="071I"/>
    <s v="GRUPO-A3"/>
    <n v="16616932"/>
    <s v="Fundamentos de marketing"/>
    <s v="GI"/>
    <s v="GRUPO DE INFORMÁTICA"/>
    <s v="071I"/>
    <s v="GRUPO INFORMÁTICA DE FUNDAMENTOS DE MÁRKETING"/>
    <s v="GRUPO-A3"/>
    <s v="Grupo de Informática de FUNDAMENTOS DE MÁRKETING"/>
    <s v="1S"/>
    <n v="16616932"/>
    <s v="MEDRANO"/>
    <s v="SÁEZ"/>
    <s v="NATALIA"/>
    <s v="namedran"/>
    <s v="natalia.medrano@unirioja.es"/>
    <n v="0.5"/>
    <n v="0.5"/>
    <n v="536"/>
    <s v="PROFESOR INTERINO"/>
    <s v="C01"/>
    <s v="TIEMPO COMPLETO"/>
    <s v="2018-09-17 00:00:00.0"/>
    <s v="2019-01-18 00:00:00.0"/>
    <s v="PI101353"/>
    <s v="PROFESOR CONTRATADO INTERINO TC"/>
    <s v="R104"/>
    <x v="0"/>
    <n v="95"/>
    <s v="COMERCIALIZACIÓN E INVESTIGACIÓN DE MERCADOS"/>
  </r>
  <r>
    <x v="0"/>
    <x v="0"/>
    <n v="685"/>
    <s v="071I"/>
    <s v="GRUPO-B1"/>
    <n v="16616932"/>
    <s v="Fundamentos de marketing"/>
    <s v="GI"/>
    <s v="GRUPO DE INFORMÁTICA"/>
    <s v="071I"/>
    <s v="GRUPO INFORMÁTICA DE FUNDAMENTOS DE MÁRKETING"/>
    <s v="GRUPO-B1"/>
    <s v="Grupo de Informática de FUNDAMENTOS DE MÁRKETING"/>
    <s v="1S"/>
    <n v="16616932"/>
    <s v="MEDRANO"/>
    <s v="SÁEZ"/>
    <s v="NATALIA"/>
    <s v="namedran"/>
    <s v="natalia.medrano@unirioja.es"/>
    <n v="0.5"/>
    <n v="0.5"/>
    <n v="536"/>
    <s v="PROFESOR INTERINO"/>
    <s v="C01"/>
    <s v="TIEMPO COMPLETO"/>
    <s v="2018-09-17 00:00:00.0"/>
    <s v="2019-01-18 00:00:00.0"/>
    <s v="PI101353"/>
    <s v="PROFESOR CONTRATADO INTERINO TC"/>
    <s v="R104"/>
    <x v="0"/>
    <n v="95"/>
    <s v="COMERCIALIZACIÓN E INVESTIGACIÓN DE MERCADOS"/>
  </r>
  <r>
    <x v="0"/>
    <x v="0"/>
    <n v="685"/>
    <s v="071I"/>
    <s v="GRUPO-B2"/>
    <n v="16616932"/>
    <s v="Fundamentos de marketing"/>
    <s v="GI"/>
    <s v="GRUPO DE INFORMÁTICA"/>
    <s v="071I"/>
    <s v="GRUPO INFORMÁTICA DE FUNDAMENTOS DE MÁRKETING"/>
    <s v="GRUPO-B2"/>
    <s v="Grupo de Informática de FUNDAMENTOS DE MÁRKETING"/>
    <s v="1S"/>
    <n v="16616932"/>
    <s v="MEDRANO"/>
    <s v="SÁEZ"/>
    <s v="NATALIA"/>
    <s v="namedran"/>
    <s v="natalia.medrano@unirioja.es"/>
    <n v="0.5"/>
    <n v="0.5"/>
    <n v="536"/>
    <s v="PROFESOR INTERINO"/>
    <s v="C01"/>
    <s v="TIEMPO COMPLETO"/>
    <s v="2018-09-17 00:00:00.0"/>
    <s v="2019-01-18 00:00:00.0"/>
    <s v="PI101353"/>
    <s v="PROFESOR CONTRATADO INTERINO TC"/>
    <s v="R104"/>
    <x v="0"/>
    <n v="95"/>
    <s v="COMERCIALIZACIÓN E INVESTIGACIÓN DE MERCADOS"/>
  </r>
  <r>
    <x v="0"/>
    <x v="0"/>
    <n v="685"/>
    <s v="071R"/>
    <s v="GRUPO-A1"/>
    <n v="16557181"/>
    <s v="Fundamentos de marketing"/>
    <s v="GR"/>
    <s v="GRUPO REDUCIDO"/>
    <s v="071R"/>
    <s v="GRUPO REDUCIDO DE FUNDAMENTOS DE MÁRKETING"/>
    <s v="GRUPO-A1"/>
    <s v="Grupo Reducido de FUNDAMENTOS DE MÁRKETING"/>
    <s v="1S"/>
    <n v="16557181"/>
    <s v="PELEGRÍN"/>
    <s v="BORONDO"/>
    <s v="JULIO ENRIQUE"/>
    <s v="jupelegr"/>
    <s v="julio-enrique.pelegrin@unirioja.es"/>
    <n v="0.6"/>
    <n v="0.6"/>
    <n v="532"/>
    <s v="LABORAL DOCENTE-ASOCIADO"/>
    <s v="P06"/>
    <s v="TIEMPO PARCIAL (6+6 HORAS)"/>
    <s v="2017-09-15 00:00:00.0"/>
    <s v="2019-09-14 00:00:00.0"/>
    <s v="PI101234"/>
    <s v="PROFESOR ASOCIADO"/>
    <s v="R104"/>
    <x v="0"/>
    <n v="95"/>
    <s v="COMERCIALIZACIÓN E INVESTIGACIÓN DE MERCADOS"/>
  </r>
  <r>
    <x v="0"/>
    <x v="0"/>
    <n v="685"/>
    <s v="071R"/>
    <s v="GRUPO-A1"/>
    <n v="16612716"/>
    <s v="Fundamentos de marketing"/>
    <s v="GR"/>
    <s v="GRUPO REDUCIDO"/>
    <s v="071R"/>
    <s v="GRUPO REDUCIDO DE FUNDAMENTOS DE MÁRKETING"/>
    <s v="GRUPO-A1"/>
    <s v="Grupo Reducido de FUNDAMENTOS DE MÁRKETING"/>
    <s v="1S"/>
    <n v="16612716"/>
    <s v="ALESANCO"/>
    <s v="LLORENTE"/>
    <s v="MARÍA"/>
    <s v="maalesan"/>
    <s v="maria.alesanco@unirioja.es"/>
    <n v="0.2"/>
    <n v="0.2"/>
    <n v="532"/>
    <s v="LABORAL DOCENTE-ASOCIADO"/>
    <s v="P02"/>
    <s v="TIEMPO PARCIAL (2+2 HORAS)"/>
    <s v="2018-09-25 00:00:00.0"/>
    <s v="2019-09-14 00:00:00.0"/>
    <s v="PI101430"/>
    <s v="PROFESOR ASOCIADO"/>
    <s v="R104"/>
    <x v="0"/>
    <n v="95"/>
    <s v="COMERCIALIZACIÓN E INVESTIGACIÓN DE MERCADOS"/>
  </r>
  <r>
    <x v="0"/>
    <x v="0"/>
    <n v="685"/>
    <s v="071R"/>
    <s v="GRUPO-A1"/>
    <n v="16616932"/>
    <s v="Fundamentos de marketing"/>
    <s v="GR"/>
    <s v="GRUPO REDUCIDO"/>
    <s v="071R"/>
    <s v="GRUPO REDUCIDO DE FUNDAMENTOS DE MÁRKETING"/>
    <s v="GRUPO-A1"/>
    <s v="Grupo Reducido de FUNDAMENTOS DE MÁRKETING"/>
    <s v="1S"/>
    <n v="16616932"/>
    <s v="MEDRANO"/>
    <s v="SÁEZ"/>
    <s v="NATALIA"/>
    <s v="namedran"/>
    <s v="natalia.medrano@unirioja.es"/>
    <n v="0.7"/>
    <n v="0.7"/>
    <n v="536"/>
    <s v="PROFESOR INTERINO"/>
    <s v="C01"/>
    <s v="TIEMPO COMPLETO"/>
    <s v="2018-09-17 00:00:00.0"/>
    <s v="2019-01-18 00:00:00.0"/>
    <s v="PI101353"/>
    <s v="PROFESOR CONTRATADO INTERINO TC"/>
    <s v="R104"/>
    <x v="0"/>
    <n v="95"/>
    <s v="COMERCIALIZACIÓN E INVESTIGACIÓN DE MERCADOS"/>
  </r>
  <r>
    <x v="0"/>
    <x v="0"/>
    <n v="685"/>
    <s v="071R"/>
    <s v="GRUPO-A2"/>
    <n v="16557181"/>
    <s v="Fundamentos de marketing"/>
    <s v="GR"/>
    <s v="GRUPO REDUCIDO"/>
    <s v="071R"/>
    <s v="GRUPO REDUCIDO DE FUNDAMENTOS DE MÁRKETING"/>
    <s v="GRUPO-A2"/>
    <s v="Grupo Reducido de FUNDAMENTOS DE MÁRKETING"/>
    <s v="1S"/>
    <n v="16557181"/>
    <s v="PELEGRÍN"/>
    <s v="BORONDO"/>
    <s v="JULIO ENRIQUE"/>
    <s v="jupelegr"/>
    <s v="julio-enrique.pelegrin@unirioja.es"/>
    <n v="0.4"/>
    <n v="0.4"/>
    <n v="532"/>
    <s v="LABORAL DOCENTE-ASOCIADO"/>
    <s v="P06"/>
    <s v="TIEMPO PARCIAL (6+6 HORAS)"/>
    <s v="2017-09-15 00:00:00.0"/>
    <s v="2019-09-14 00:00:00.0"/>
    <s v="PI101234"/>
    <s v="PROFESOR ASOCIADO"/>
    <s v="R104"/>
    <x v="0"/>
    <n v="95"/>
    <s v="COMERCIALIZACIÓN E INVESTIGACIÓN DE MERCADOS"/>
  </r>
  <r>
    <x v="0"/>
    <x v="0"/>
    <n v="685"/>
    <s v="071R"/>
    <s v="GRUPO-A2"/>
    <n v="16612716"/>
    <s v="Fundamentos de marketing"/>
    <s v="GR"/>
    <s v="GRUPO REDUCIDO"/>
    <s v="071R"/>
    <s v="GRUPO REDUCIDO DE FUNDAMENTOS DE MÁRKETING"/>
    <s v="GRUPO-A2"/>
    <s v="Grupo Reducido de FUNDAMENTOS DE MÁRKETING"/>
    <s v="1S"/>
    <n v="16612716"/>
    <s v="ALESANCO"/>
    <s v="LLORENTE"/>
    <s v="MARÍA"/>
    <s v="maalesan"/>
    <s v="maria.alesanco@unirioja.es"/>
    <n v="0.2"/>
    <n v="0.2"/>
    <n v="532"/>
    <s v="LABORAL DOCENTE-ASOCIADO"/>
    <s v="P02"/>
    <s v="TIEMPO PARCIAL (2+2 HORAS)"/>
    <s v="2018-09-25 00:00:00.0"/>
    <s v="2019-09-14 00:00:00.0"/>
    <s v="PI101430"/>
    <s v="PROFESOR ASOCIADO"/>
    <s v="R104"/>
    <x v="0"/>
    <n v="95"/>
    <s v="COMERCIALIZACIÓN E INVESTIGACIÓN DE MERCADOS"/>
  </r>
  <r>
    <x v="0"/>
    <x v="0"/>
    <n v="685"/>
    <s v="071R"/>
    <s v="GRUPO-A2"/>
    <n v="16616932"/>
    <s v="Fundamentos de marketing"/>
    <s v="GR"/>
    <s v="GRUPO REDUCIDO"/>
    <s v="071R"/>
    <s v="GRUPO REDUCIDO DE FUNDAMENTOS DE MÁRKETING"/>
    <s v="GRUPO-A2"/>
    <s v="Grupo Reducido de FUNDAMENTOS DE MÁRKETING"/>
    <s v="1S"/>
    <n v="16616932"/>
    <s v="MEDRANO"/>
    <s v="SÁEZ"/>
    <s v="NATALIA"/>
    <s v="namedran"/>
    <s v="natalia.medrano@unirioja.es"/>
    <n v="0.9"/>
    <n v="0.9"/>
    <n v="536"/>
    <s v="PROFESOR INTERINO"/>
    <s v="C01"/>
    <s v="TIEMPO COMPLETO"/>
    <s v="2018-09-17 00:00:00.0"/>
    <s v="2019-01-18 00:00:00.0"/>
    <s v="PI101353"/>
    <s v="PROFESOR CONTRATADO INTERINO TC"/>
    <s v="R104"/>
    <x v="0"/>
    <n v="95"/>
    <s v="COMERCIALIZACIÓN E INVESTIGACIÓN DE MERCADOS"/>
  </r>
  <r>
    <x v="0"/>
    <x v="0"/>
    <n v="685"/>
    <s v="071R"/>
    <s v="GRUPO-A3"/>
    <n v="16557181"/>
    <s v="Fundamentos de marketing"/>
    <s v="GR"/>
    <s v="GRUPO REDUCIDO"/>
    <s v="071R"/>
    <s v="GRUPO REDUCIDO DE FUNDAMENTOS DE MÁRKETING"/>
    <s v="GRUPO-A3"/>
    <s v="Grupo Reducido de FUNDAMENTOS DE MÁRKETING"/>
    <s v="1S"/>
    <n v="16557181"/>
    <s v="PELEGRÍN"/>
    <s v="BORONDO"/>
    <s v="JULIO ENRIQUE"/>
    <s v="jupelegr"/>
    <s v="julio-enrique.pelegrin@unirioja.es"/>
    <n v="0.4"/>
    <n v="0.4"/>
    <n v="532"/>
    <s v="LABORAL DOCENTE-ASOCIADO"/>
    <s v="P06"/>
    <s v="TIEMPO PARCIAL (6+6 HORAS)"/>
    <s v="2017-09-15 00:00:00.0"/>
    <s v="2019-09-14 00:00:00.0"/>
    <s v="PI101234"/>
    <s v="PROFESOR ASOCIADO"/>
    <s v="R104"/>
    <x v="0"/>
    <n v="95"/>
    <s v="COMERCIALIZACIÓN E INVESTIGACIÓN DE MERCADOS"/>
  </r>
  <r>
    <x v="0"/>
    <x v="0"/>
    <n v="685"/>
    <s v="071R"/>
    <s v="GRUPO-A3"/>
    <n v="16612716"/>
    <s v="Fundamentos de marketing"/>
    <s v="GR"/>
    <s v="GRUPO REDUCIDO"/>
    <s v="071R"/>
    <s v="GRUPO REDUCIDO DE FUNDAMENTOS DE MÁRKETING"/>
    <s v="GRUPO-A3"/>
    <s v="Grupo Reducido de FUNDAMENTOS DE MÁRKETING"/>
    <s v="1S"/>
    <n v="16612716"/>
    <s v="ALESANCO"/>
    <s v="LLORENTE"/>
    <s v="MARÍA"/>
    <s v="maalesan"/>
    <s v="maria.alesanco@unirioja.es"/>
    <n v="0.2"/>
    <n v="0.2"/>
    <n v="532"/>
    <s v="LABORAL DOCENTE-ASOCIADO"/>
    <s v="P02"/>
    <s v="TIEMPO PARCIAL (2+2 HORAS)"/>
    <s v="2018-09-25 00:00:00.0"/>
    <s v="2019-09-14 00:00:00.0"/>
    <s v="PI101430"/>
    <s v="PROFESOR ASOCIADO"/>
    <s v="R104"/>
    <x v="0"/>
    <n v="95"/>
    <s v="COMERCIALIZACIÓN E INVESTIGACIÓN DE MERCADOS"/>
  </r>
  <r>
    <x v="0"/>
    <x v="0"/>
    <n v="685"/>
    <s v="071R"/>
    <s v="GRUPO-A3"/>
    <n v="16616932"/>
    <s v="Fundamentos de marketing"/>
    <s v="GR"/>
    <s v="GRUPO REDUCIDO"/>
    <s v="071R"/>
    <s v="GRUPO REDUCIDO DE FUNDAMENTOS DE MÁRKETING"/>
    <s v="GRUPO-A3"/>
    <s v="Grupo Reducido de FUNDAMENTOS DE MÁRKETING"/>
    <s v="1S"/>
    <n v="16616932"/>
    <s v="MEDRANO"/>
    <s v="SÁEZ"/>
    <s v="NATALIA"/>
    <s v="namedran"/>
    <s v="natalia.medrano@unirioja.es"/>
    <n v="0.9"/>
    <n v="0.9"/>
    <n v="536"/>
    <s v="PROFESOR INTERINO"/>
    <s v="C01"/>
    <s v="TIEMPO COMPLETO"/>
    <s v="2018-09-17 00:00:00.0"/>
    <s v="2019-01-18 00:00:00.0"/>
    <s v="PI101353"/>
    <s v="PROFESOR CONTRATADO INTERINO TC"/>
    <s v="R104"/>
    <x v="0"/>
    <n v="95"/>
    <s v="COMERCIALIZACIÓN E INVESTIGACIÓN DE MERCADOS"/>
  </r>
  <r>
    <x v="0"/>
    <x v="0"/>
    <n v="685"/>
    <s v="071R"/>
    <s v="GRUPO-B1"/>
    <n v="16557181"/>
    <s v="Fundamentos de marketing"/>
    <s v="GR"/>
    <s v="GRUPO REDUCIDO"/>
    <s v="071R"/>
    <s v="GRUPO REDUCIDO DE FUNDAMENTOS DE MÁRKETING"/>
    <s v="GRUPO-B1"/>
    <s v="Grupo Reducido de FUNDAMENTOS DE MÁRKETING"/>
    <s v="1S"/>
    <n v="16557181"/>
    <s v="PELEGRÍN"/>
    <s v="BORONDO"/>
    <s v="JULIO ENRIQUE"/>
    <s v="jupelegr"/>
    <s v="julio-enrique.pelegrin@unirioja.es"/>
    <n v="0.4"/>
    <n v="0.4"/>
    <n v="532"/>
    <s v="LABORAL DOCENTE-ASOCIADO"/>
    <s v="P06"/>
    <s v="TIEMPO PARCIAL (6+6 HORAS)"/>
    <s v="2017-09-15 00:00:00.0"/>
    <s v="2019-09-14 00:00:00.0"/>
    <s v="PI101234"/>
    <s v="PROFESOR ASOCIADO"/>
    <s v="R104"/>
    <x v="0"/>
    <n v="95"/>
    <s v="COMERCIALIZACIÓN E INVESTIGACIÓN DE MERCADOS"/>
  </r>
  <r>
    <x v="0"/>
    <x v="0"/>
    <n v="685"/>
    <s v="071R"/>
    <s v="GRUPO-B1"/>
    <n v="16612716"/>
    <s v="Fundamentos de marketing"/>
    <s v="GR"/>
    <s v="GRUPO REDUCIDO"/>
    <s v="071R"/>
    <s v="GRUPO REDUCIDO DE FUNDAMENTOS DE MÁRKETING"/>
    <s v="GRUPO-B1"/>
    <s v="Grupo Reducido de FUNDAMENTOS DE MÁRKETING"/>
    <s v="1S"/>
    <n v="16612716"/>
    <s v="ALESANCO"/>
    <s v="LLORENTE"/>
    <s v="MARÍA"/>
    <s v="maalesan"/>
    <s v="maria.alesanco@unirioja.es"/>
    <n v="0.2"/>
    <n v="0.2"/>
    <n v="532"/>
    <s v="LABORAL DOCENTE-ASOCIADO"/>
    <s v="P02"/>
    <s v="TIEMPO PARCIAL (2+2 HORAS)"/>
    <s v="2018-09-25 00:00:00.0"/>
    <s v="2019-09-14 00:00:00.0"/>
    <s v="PI101430"/>
    <s v="PROFESOR ASOCIADO"/>
    <s v="R104"/>
    <x v="0"/>
    <n v="95"/>
    <s v="COMERCIALIZACIÓN E INVESTIGACIÓN DE MERCADOS"/>
  </r>
  <r>
    <x v="0"/>
    <x v="0"/>
    <n v="685"/>
    <s v="071R"/>
    <s v="GRUPO-B1"/>
    <n v="16616932"/>
    <s v="Fundamentos de marketing"/>
    <s v="GR"/>
    <s v="GRUPO REDUCIDO"/>
    <s v="071R"/>
    <s v="GRUPO REDUCIDO DE FUNDAMENTOS DE MÁRKETING"/>
    <s v="GRUPO-B1"/>
    <s v="Grupo Reducido de FUNDAMENTOS DE MÁRKETING"/>
    <s v="1S"/>
    <n v="16616932"/>
    <s v="MEDRANO"/>
    <s v="SÁEZ"/>
    <s v="NATALIA"/>
    <s v="namedran"/>
    <s v="natalia.medrano@unirioja.es"/>
    <n v="0.9"/>
    <n v="0.9"/>
    <n v="536"/>
    <s v="PROFESOR INTERINO"/>
    <s v="C01"/>
    <s v="TIEMPO COMPLETO"/>
    <s v="2018-09-17 00:00:00.0"/>
    <s v="2019-01-18 00:00:00.0"/>
    <s v="PI101353"/>
    <s v="PROFESOR CONTRATADO INTERINO TC"/>
    <s v="R104"/>
    <x v="0"/>
    <n v="95"/>
    <s v="COMERCIALIZACIÓN E INVESTIGACIÓN DE MERCADOS"/>
  </r>
  <r>
    <x v="0"/>
    <x v="0"/>
    <n v="685"/>
    <s v="071R"/>
    <s v="GRUPO-B2"/>
    <n v="16557181"/>
    <s v="Fundamentos de marketing"/>
    <s v="GR"/>
    <s v="GRUPO REDUCIDO"/>
    <s v="071R"/>
    <s v="GRUPO REDUCIDO DE FUNDAMENTOS DE MÁRKETING"/>
    <s v="GRUPO-B2"/>
    <s v="Grupo Reducido de FUNDAMENTOS DE MÁRKETING"/>
    <s v="1S"/>
    <n v="16557181"/>
    <s v="PELEGRÍN"/>
    <s v="BORONDO"/>
    <s v="JULIO ENRIQUE"/>
    <s v="jupelegr"/>
    <s v="julio-enrique.pelegrin@unirioja.es"/>
    <n v="0.4"/>
    <n v="0.4"/>
    <n v="532"/>
    <s v="LABORAL DOCENTE-ASOCIADO"/>
    <s v="P06"/>
    <s v="TIEMPO PARCIAL (6+6 HORAS)"/>
    <s v="2017-09-15 00:00:00.0"/>
    <s v="2019-09-14 00:00:00.0"/>
    <s v="PI101234"/>
    <s v="PROFESOR ASOCIADO"/>
    <s v="R104"/>
    <x v="0"/>
    <n v="95"/>
    <s v="COMERCIALIZACIÓN E INVESTIGACIÓN DE MERCADOS"/>
  </r>
  <r>
    <x v="0"/>
    <x v="0"/>
    <n v="685"/>
    <s v="071R"/>
    <s v="GRUPO-B2"/>
    <n v="16612716"/>
    <s v="Fundamentos de marketing"/>
    <s v="GR"/>
    <s v="GRUPO REDUCIDO"/>
    <s v="071R"/>
    <s v="GRUPO REDUCIDO DE FUNDAMENTOS DE MÁRKETING"/>
    <s v="GRUPO-B2"/>
    <s v="Grupo Reducido de FUNDAMENTOS DE MÁRKETING"/>
    <s v="1S"/>
    <n v="16612716"/>
    <s v="ALESANCO"/>
    <s v="LLORENTE"/>
    <s v="MARÍA"/>
    <s v="maalesan"/>
    <s v="maria.alesanco@unirioja.es"/>
    <n v="0.2"/>
    <n v="0.2"/>
    <n v="532"/>
    <s v="LABORAL DOCENTE-ASOCIADO"/>
    <s v="P02"/>
    <s v="TIEMPO PARCIAL (2+2 HORAS)"/>
    <s v="2018-09-25 00:00:00.0"/>
    <s v="2019-09-14 00:00:00.0"/>
    <s v="PI101430"/>
    <s v="PROFESOR ASOCIADO"/>
    <s v="R104"/>
    <x v="0"/>
    <n v="95"/>
    <s v="COMERCIALIZACIÓN E INVESTIGACIÓN DE MERCADOS"/>
  </r>
  <r>
    <x v="0"/>
    <x v="0"/>
    <n v="685"/>
    <s v="071R"/>
    <s v="GRUPO-B2"/>
    <n v="16616932"/>
    <s v="Fundamentos de marketing"/>
    <s v="GR"/>
    <s v="GRUPO REDUCIDO"/>
    <s v="071R"/>
    <s v="GRUPO REDUCIDO DE FUNDAMENTOS DE MÁRKETING"/>
    <s v="GRUPO-B2"/>
    <s v="Grupo Reducido de FUNDAMENTOS DE MÁRKETING"/>
    <s v="1S"/>
    <n v="16616932"/>
    <s v="MEDRANO"/>
    <s v="SÁEZ"/>
    <s v="NATALIA"/>
    <s v="namedran"/>
    <s v="natalia.medrano@unirioja.es"/>
    <n v="0.9"/>
    <n v="0.9"/>
    <n v="536"/>
    <s v="PROFESOR INTERINO"/>
    <s v="C01"/>
    <s v="TIEMPO COMPLETO"/>
    <s v="2018-09-17 00:00:00.0"/>
    <s v="2019-01-18 00:00:00.0"/>
    <s v="PI101353"/>
    <s v="PROFESOR CONTRATADO INTERINO TC"/>
    <s v="R104"/>
    <x v="0"/>
    <n v="95"/>
    <s v="COMERCIALIZACIÓN E INVESTIGACIÓN DE MERCADOS"/>
  </r>
  <r>
    <x v="1"/>
    <x v="1"/>
    <n v="685"/>
    <s v="071G"/>
    <s v="GRUPO-B"/>
    <n v="16547433"/>
    <s v="Fundamentos de marketing"/>
    <s v="GG"/>
    <s v="GRUPO GRANDE"/>
    <s v="071G"/>
    <s v="GRUPO GRANDE DE FUNDAMENTOS DE MÁRKETING"/>
    <s v="GRUPO-B"/>
    <s v="Grupo Grande de FUNDAMENTOS DE MÁRKETING"/>
    <s v="1S"/>
    <n v="16547433"/>
    <s v="OLARTE"/>
    <s v="PASCUAL"/>
    <s v="Mª CRISTINA"/>
    <s v="m-olarte"/>
    <s v="cristina.olarte@unirioja.es"/>
    <n v="3.4"/>
    <m/>
    <n v="504"/>
    <s v="PROFESOR TITULAR UNIVERSIDAD"/>
    <s v="C01"/>
    <s v="TIEMPO COMPLETO"/>
    <s v="2017-09-15 00:00:00.0"/>
    <s v="null"/>
    <s v="DF100194"/>
    <s v="PROFESOR TITULAR DE UNIVERSIDAD"/>
    <s v="R104"/>
    <x v="0"/>
    <n v="95"/>
    <s v="COMERCIALIZACIÓN E INVESTIGACIÓN DE MERCADOS"/>
  </r>
  <r>
    <x v="1"/>
    <x v="1"/>
    <n v="685"/>
    <s v="071G"/>
    <s v="GRUPO-B"/>
    <n v="16612716"/>
    <s v="Fundamentos de marketing"/>
    <s v="GG"/>
    <s v="GRUPO GRANDE"/>
    <s v="071G"/>
    <s v="GRUPO GRANDE DE FUNDAMENTOS DE MÁRKETING"/>
    <s v="GRUPO-B"/>
    <s v="Grupo Grande de FUNDAMENTOS DE MÁRKETING"/>
    <s v="1S"/>
    <n v="16612716"/>
    <s v="ALESANCO"/>
    <s v="LLORENTE"/>
    <s v="MARÍA"/>
    <s v="maalesan"/>
    <s v="maria.alesanco@unirioja.es"/>
    <n v="0.6"/>
    <m/>
    <n v="532"/>
    <s v="LABORAL DOCENTE-ASOCIADO"/>
    <s v="P02"/>
    <s v="TIEMPO PARCIAL (2+2 HORAS)"/>
    <s v="2018-09-25 00:00:00.0"/>
    <s v="2019-09-14 00:00:00.0"/>
    <s v="PI101430"/>
    <s v="PROFESOR ASOCIADO"/>
    <s v="R104"/>
    <x v="0"/>
    <n v="95"/>
    <s v="COMERCIALIZACIÓN E INVESTIGACIÓN DE MERCADOS"/>
  </r>
  <r>
    <x v="1"/>
    <x v="1"/>
    <n v="685"/>
    <s v="071I"/>
    <s v="GRUPO-B2"/>
    <n v="16616932"/>
    <s v="Fundamentos de marketing"/>
    <s v="GI"/>
    <s v="GRUPO DE INFORMÁTICA"/>
    <s v="071I"/>
    <s v="GRUPO INFORMÁTICA DE FUNDAMENTOS DE MÁRKETING"/>
    <s v="GRUPO-B2"/>
    <s v="Grupo de Informática de FUNDAMENTOS DE MÁRKETING"/>
    <s v="1S"/>
    <n v="16616932"/>
    <s v="MEDRANO"/>
    <s v="SÁEZ"/>
    <s v="NATALIA"/>
    <s v="namedran"/>
    <s v="natalia.medrano@unirioja.es"/>
    <n v="0.5"/>
    <m/>
    <n v="536"/>
    <s v="PROFESOR INTERINO"/>
    <s v="C01"/>
    <s v="TIEMPO COMPLETO"/>
    <s v="2018-09-17 00:00:00.0"/>
    <s v="2019-01-18 00:00:00.0"/>
    <s v="PI101353"/>
    <s v="PROFESOR CONTRATADO INTERINO TC"/>
    <s v="R104"/>
    <x v="0"/>
    <n v="95"/>
    <s v="COMERCIALIZACIÓN E INVESTIGACIÓN DE MERCADOS"/>
  </r>
  <r>
    <x v="1"/>
    <x v="1"/>
    <n v="685"/>
    <s v="071R"/>
    <s v="GRUPO-B2"/>
    <n v="16557181"/>
    <s v="Fundamentos de marketing"/>
    <s v="GR"/>
    <s v="GRUPO REDUCIDO"/>
    <s v="071R"/>
    <s v="GRUPO REDUCIDO DE FUNDAMENTOS DE MÁRKETING"/>
    <s v="GRUPO-B2"/>
    <s v="Grupo Reducido de FUNDAMENTOS DE MÁRKETING"/>
    <s v="1S"/>
    <n v="16557181"/>
    <s v="PELEGRÍN"/>
    <s v="BORONDO"/>
    <s v="JULIO ENRIQUE"/>
    <s v="jupelegr"/>
    <s v="julio-enrique.pelegrin@unirioja.es"/>
    <n v="0.4"/>
    <m/>
    <n v="532"/>
    <s v="LABORAL DOCENTE-ASOCIADO"/>
    <s v="P06"/>
    <s v="TIEMPO PARCIAL (6+6 HORAS)"/>
    <s v="2017-09-15 00:00:00.0"/>
    <s v="2019-09-14 00:00:00.0"/>
    <s v="PI101234"/>
    <s v="PROFESOR ASOCIADO"/>
    <s v="R104"/>
    <x v="0"/>
    <n v="95"/>
    <s v="COMERCIALIZACIÓN E INVESTIGACIÓN DE MERCADOS"/>
  </r>
  <r>
    <x v="1"/>
    <x v="1"/>
    <n v="685"/>
    <s v="071R"/>
    <s v="GRUPO-B2"/>
    <n v="16612716"/>
    <s v="Fundamentos de marketing"/>
    <s v="GR"/>
    <s v="GRUPO REDUCIDO"/>
    <s v="071R"/>
    <s v="GRUPO REDUCIDO DE FUNDAMENTOS DE MÁRKETING"/>
    <s v="GRUPO-B2"/>
    <s v="Grupo Reducido de FUNDAMENTOS DE MÁRKETING"/>
    <s v="1S"/>
    <n v="16612716"/>
    <s v="ALESANCO"/>
    <s v="LLORENTE"/>
    <s v="MARÍA"/>
    <s v="maalesan"/>
    <s v="maria.alesanco@unirioja.es"/>
    <n v="0.2"/>
    <m/>
    <n v="532"/>
    <s v="LABORAL DOCENTE-ASOCIADO"/>
    <s v="P02"/>
    <s v="TIEMPO PARCIAL (2+2 HORAS)"/>
    <s v="2018-09-25 00:00:00.0"/>
    <s v="2019-09-14 00:00:00.0"/>
    <s v="PI101430"/>
    <s v="PROFESOR ASOCIADO"/>
    <s v="R104"/>
    <x v="0"/>
    <n v="95"/>
    <s v="COMERCIALIZACIÓN E INVESTIGACIÓN DE MERCADOS"/>
  </r>
  <r>
    <x v="1"/>
    <x v="1"/>
    <n v="685"/>
    <s v="071R"/>
    <s v="GRUPO-B2"/>
    <n v="16616932"/>
    <s v="Fundamentos de marketing"/>
    <s v="GR"/>
    <s v="GRUPO REDUCIDO"/>
    <s v="071R"/>
    <s v="GRUPO REDUCIDO DE FUNDAMENTOS DE MÁRKETING"/>
    <s v="GRUPO-B2"/>
    <s v="Grupo Reducido de FUNDAMENTOS DE MÁRKETING"/>
    <s v="1S"/>
    <n v="16616932"/>
    <s v="MEDRANO"/>
    <s v="SÁEZ"/>
    <s v="NATALIA"/>
    <s v="namedran"/>
    <s v="natalia.medrano@unirioja.es"/>
    <n v="0.9"/>
    <m/>
    <n v="536"/>
    <s v="PROFESOR INTERINO"/>
    <s v="C01"/>
    <s v="TIEMPO COMPLETO"/>
    <s v="2018-09-17 00:00:00.0"/>
    <s v="2019-01-18 00:00:00.0"/>
    <s v="PI101353"/>
    <s v="PROFESOR CONTRATADO INTERINO TC"/>
    <s v="R104"/>
    <x v="0"/>
    <n v="95"/>
    <s v="COMERCIALIZACIÓN E INVESTIGACIÓN DE MERCADOS"/>
  </r>
  <r>
    <x v="2"/>
    <x v="1"/>
    <n v="685"/>
    <s v="071G"/>
    <s v="GRUPO-B"/>
    <n v="16547433"/>
    <s v="Fundamentos de marketing"/>
    <s v="GG"/>
    <s v="GRUPO GRANDE"/>
    <s v="071G"/>
    <s v="GRUPO GRANDE DE FUNDAMENTOS DE MÁRKETING"/>
    <s v="GRUPO-B"/>
    <s v="Grupo Grande de FUNDAMENTOS DE MÁRKETING"/>
    <s v="1S"/>
    <n v="16547433"/>
    <s v="OLARTE"/>
    <s v="PASCUAL"/>
    <s v="Mª CRISTINA"/>
    <s v="m-olarte"/>
    <s v="cristina.olarte@unirioja.es"/>
    <n v="3.4"/>
    <m/>
    <n v="504"/>
    <s v="PROFESOR TITULAR UNIVERSIDAD"/>
    <s v="C01"/>
    <s v="TIEMPO COMPLETO"/>
    <s v="2017-09-15 00:00:00.0"/>
    <s v="null"/>
    <s v="DF100194"/>
    <s v="PROFESOR TITULAR DE UNIVERSIDAD"/>
    <s v="R104"/>
    <x v="0"/>
    <n v="95"/>
    <s v="COMERCIALIZACIÓN E INVESTIGACIÓN DE MERCADOS"/>
  </r>
  <r>
    <x v="2"/>
    <x v="1"/>
    <n v="685"/>
    <s v="071G"/>
    <s v="GRUPO-B"/>
    <n v="16612716"/>
    <s v="Fundamentos de marketing"/>
    <s v="GG"/>
    <s v="GRUPO GRANDE"/>
    <s v="071G"/>
    <s v="GRUPO GRANDE DE FUNDAMENTOS DE MÁRKETING"/>
    <s v="GRUPO-B"/>
    <s v="Grupo Grande de FUNDAMENTOS DE MÁRKETING"/>
    <s v="1S"/>
    <n v="16612716"/>
    <s v="ALESANCO"/>
    <s v="LLORENTE"/>
    <s v="MARÍA"/>
    <s v="maalesan"/>
    <s v="maria.alesanco@unirioja.es"/>
    <n v="0.6"/>
    <m/>
    <n v="532"/>
    <s v="LABORAL DOCENTE-ASOCIADO"/>
    <s v="P02"/>
    <s v="TIEMPO PARCIAL (2+2 HORAS)"/>
    <s v="2018-09-25 00:00:00.0"/>
    <s v="2019-09-14 00:00:00.0"/>
    <s v="PI101430"/>
    <s v="PROFESOR ASOCIADO"/>
    <s v="R104"/>
    <x v="0"/>
    <n v="95"/>
    <s v="COMERCIALIZACIÓN E INVESTIGACIÓN DE MERCADOS"/>
  </r>
  <r>
    <x v="2"/>
    <x v="1"/>
    <n v="685"/>
    <s v="071I"/>
    <s v="GRUPO-B2"/>
    <n v="16616932"/>
    <s v="Fundamentos de marketing"/>
    <s v="GI"/>
    <s v="GRUPO DE INFORMÁTICA"/>
    <s v="071I"/>
    <s v="GRUPO INFORMÁTICA DE FUNDAMENTOS DE MÁRKETING"/>
    <s v="GRUPO-B2"/>
    <s v="Grupo de Informática de FUNDAMENTOS DE MÁRKETING"/>
    <s v="1S"/>
    <n v="16616932"/>
    <s v="MEDRANO"/>
    <s v="SÁEZ"/>
    <s v="NATALIA"/>
    <s v="namedran"/>
    <s v="natalia.medrano@unirioja.es"/>
    <n v="0.5"/>
    <m/>
    <n v="536"/>
    <s v="PROFESOR INTERINO"/>
    <s v="C01"/>
    <s v="TIEMPO COMPLETO"/>
    <s v="2018-09-17 00:00:00.0"/>
    <s v="2019-01-18 00:00:00.0"/>
    <s v="PI101353"/>
    <s v="PROFESOR CONTRATADO INTERINO TC"/>
    <s v="R104"/>
    <x v="0"/>
    <n v="95"/>
    <s v="COMERCIALIZACIÓN E INVESTIGACIÓN DE MERCADOS"/>
  </r>
  <r>
    <x v="2"/>
    <x v="1"/>
    <n v="685"/>
    <s v="071R"/>
    <s v="GRUPO-B2"/>
    <n v="16557181"/>
    <s v="Fundamentos de marketing"/>
    <s v="GR"/>
    <s v="GRUPO REDUCIDO"/>
    <s v="071R"/>
    <s v="GRUPO REDUCIDO DE FUNDAMENTOS DE MÁRKETING"/>
    <s v="GRUPO-B2"/>
    <s v="Grupo Reducido de FUNDAMENTOS DE MÁRKETING"/>
    <s v="1S"/>
    <n v="16557181"/>
    <s v="PELEGRÍN"/>
    <s v="BORONDO"/>
    <s v="JULIO ENRIQUE"/>
    <s v="jupelegr"/>
    <s v="julio-enrique.pelegrin@unirioja.es"/>
    <n v="0.4"/>
    <m/>
    <n v="532"/>
    <s v="LABORAL DOCENTE-ASOCIADO"/>
    <s v="P06"/>
    <s v="TIEMPO PARCIAL (6+6 HORAS)"/>
    <s v="2017-09-15 00:00:00.0"/>
    <s v="2019-09-14 00:00:00.0"/>
    <s v="PI101234"/>
    <s v="PROFESOR ASOCIADO"/>
    <s v="R104"/>
    <x v="0"/>
    <n v="95"/>
    <s v="COMERCIALIZACIÓN E INVESTIGACIÓN DE MERCADOS"/>
  </r>
  <r>
    <x v="2"/>
    <x v="1"/>
    <n v="685"/>
    <s v="071R"/>
    <s v="GRUPO-B2"/>
    <n v="16612716"/>
    <s v="Fundamentos de marketing"/>
    <s v="GR"/>
    <s v="GRUPO REDUCIDO"/>
    <s v="071R"/>
    <s v="GRUPO REDUCIDO DE FUNDAMENTOS DE MÁRKETING"/>
    <s v="GRUPO-B2"/>
    <s v="Grupo Reducido de FUNDAMENTOS DE MÁRKETING"/>
    <s v="1S"/>
    <n v="16612716"/>
    <s v="ALESANCO"/>
    <s v="LLORENTE"/>
    <s v="MARÍA"/>
    <s v="maalesan"/>
    <s v="maria.alesanco@unirioja.es"/>
    <n v="0.2"/>
    <m/>
    <n v="532"/>
    <s v="LABORAL DOCENTE-ASOCIADO"/>
    <s v="P02"/>
    <s v="TIEMPO PARCIAL (2+2 HORAS)"/>
    <s v="2018-09-25 00:00:00.0"/>
    <s v="2019-09-14 00:00:00.0"/>
    <s v="PI101430"/>
    <s v="PROFESOR ASOCIADO"/>
    <s v="R104"/>
    <x v="0"/>
    <n v="95"/>
    <s v="COMERCIALIZACIÓN E INVESTIGACIÓN DE MERCADOS"/>
  </r>
  <r>
    <x v="2"/>
    <x v="1"/>
    <n v="685"/>
    <s v="071R"/>
    <s v="GRUPO-B2"/>
    <n v="16616932"/>
    <s v="Fundamentos de marketing"/>
    <s v="GR"/>
    <s v="GRUPO REDUCIDO"/>
    <s v="071R"/>
    <s v="GRUPO REDUCIDO DE FUNDAMENTOS DE MÁRKETING"/>
    <s v="GRUPO-B2"/>
    <s v="Grupo Reducido de FUNDAMENTOS DE MÁRKETING"/>
    <s v="1S"/>
    <n v="16616932"/>
    <s v="MEDRANO"/>
    <s v="SÁEZ"/>
    <s v="NATALIA"/>
    <s v="namedran"/>
    <s v="natalia.medrano@unirioja.es"/>
    <n v="0.9"/>
    <m/>
    <n v="536"/>
    <s v="PROFESOR INTERINO"/>
    <s v="C01"/>
    <s v="TIEMPO COMPLETO"/>
    <s v="2018-09-17 00:00:00.0"/>
    <s v="2019-01-18 00:00:00.0"/>
    <s v="PI101353"/>
    <s v="PROFESOR CONTRATADO INTERINO TC"/>
    <s v="R104"/>
    <x v="0"/>
    <n v="95"/>
    <s v="COMERCIALIZACIÓN E INVESTIGACIÓN DE MERCADOS"/>
  </r>
  <r>
    <x v="6"/>
    <x v="0"/>
    <n v="685"/>
    <s v="071G"/>
    <s v="GRUPO-B"/>
    <n v="16547433"/>
    <s v="Fundamentos de marketing"/>
    <s v="GG"/>
    <s v="GRUPO GRANDE"/>
    <s v="071G"/>
    <s v="GRUPO GRANDE DE FUNDAMENTOS DE MÁRKETING"/>
    <s v="GRUPO-B"/>
    <s v="Grupo Grande de FUNDAMENTOS DE MÁRKETING"/>
    <s v="1S"/>
    <n v="16547433"/>
    <s v="OLARTE"/>
    <s v="PASCUAL"/>
    <s v="Mª CRISTINA"/>
    <s v="m-olarte"/>
    <s v="cristina.olarte@unirioja.es"/>
    <n v="3.4"/>
    <m/>
    <n v="504"/>
    <s v="PROFESOR TITULAR UNIVERSIDAD"/>
    <s v="C01"/>
    <s v="TIEMPO COMPLETO"/>
    <s v="2017-09-15 00:00:00.0"/>
    <s v="null"/>
    <s v="DF100194"/>
    <s v="PROFESOR TITULAR DE UNIVERSIDAD"/>
    <s v="R104"/>
    <x v="0"/>
    <n v="95"/>
    <s v="COMERCIALIZACIÓN E INVESTIGACIÓN DE MERCADOS"/>
  </r>
  <r>
    <x v="6"/>
    <x v="0"/>
    <n v="685"/>
    <s v="071G"/>
    <s v="GRUPO-B"/>
    <n v="16612716"/>
    <s v="Fundamentos de marketing"/>
    <s v="GG"/>
    <s v="GRUPO GRANDE"/>
    <s v="071G"/>
    <s v="GRUPO GRANDE DE FUNDAMENTOS DE MÁRKETING"/>
    <s v="GRUPO-B"/>
    <s v="Grupo Grande de FUNDAMENTOS DE MÁRKETING"/>
    <s v="1S"/>
    <n v="16612716"/>
    <s v="ALESANCO"/>
    <s v="LLORENTE"/>
    <s v="MARÍA"/>
    <s v="maalesan"/>
    <s v="maria.alesanco@unirioja.es"/>
    <n v="0.6"/>
    <m/>
    <n v="532"/>
    <s v="LABORAL DOCENTE-ASOCIADO"/>
    <s v="P02"/>
    <s v="TIEMPO PARCIAL (2+2 HORAS)"/>
    <s v="2018-09-25 00:00:00.0"/>
    <s v="2019-09-14 00:00:00.0"/>
    <s v="PI101430"/>
    <s v="PROFESOR ASOCIADO"/>
    <s v="R104"/>
    <x v="0"/>
    <n v="95"/>
    <s v="COMERCIALIZACIÓN E INVESTIGACIÓN DE MERCADOS"/>
  </r>
  <r>
    <x v="6"/>
    <x v="0"/>
    <n v="685"/>
    <s v="071I"/>
    <s v="GRUPO-B3"/>
    <n v="16616932"/>
    <s v="Fundamentos de marketing"/>
    <s v="GI"/>
    <s v="GRUPO DE INFORMÁTICA"/>
    <s v="071I"/>
    <s v="GRUPO INFORMÁTICA DE FUNDAMENTOS DE MÁRKETING"/>
    <s v="GRUPO-B3"/>
    <s v="Grupo de Informática de FUNDAMENTOS DE MÁRKETING"/>
    <s v="1S"/>
    <n v="16616932"/>
    <s v="MEDRANO"/>
    <s v="SÁEZ"/>
    <s v="NATALIA"/>
    <s v="namedran"/>
    <s v="natalia.medrano@unirioja.es"/>
    <n v="0.5"/>
    <n v="0.5"/>
    <n v="536"/>
    <s v="PROFESOR INTERINO"/>
    <s v="C01"/>
    <s v="TIEMPO COMPLETO"/>
    <s v="2018-09-17 00:00:00.0"/>
    <s v="2019-01-18 00:00:00.0"/>
    <s v="PI101353"/>
    <s v="PROFESOR CONTRATADO INTERINO TC"/>
    <s v="R104"/>
    <x v="0"/>
    <n v="95"/>
    <s v="COMERCIALIZACIÓN E INVESTIGACIÓN DE MERCADOS"/>
  </r>
  <r>
    <x v="6"/>
    <x v="0"/>
    <n v="685"/>
    <s v="071R"/>
    <s v="GRUPO-B3"/>
    <n v="16557181"/>
    <s v="Fundamentos de marketing"/>
    <s v="GR"/>
    <s v="GRUPO REDUCIDO"/>
    <s v="071R"/>
    <s v="GRUPO REDUCIDO DE FUNDAMENTOS DE MÁRKETING"/>
    <s v="GRUPO-B3"/>
    <s v="Grupo Reducido de FUNDAMENTOS DE MÁRKETING"/>
    <s v="1S"/>
    <n v="16557181"/>
    <s v="PELEGRÍN"/>
    <s v="BORONDO"/>
    <s v="JULIO ENRIQUE"/>
    <s v="jupelegr"/>
    <s v="julio-enrique.pelegrin@unirioja.es"/>
    <n v="0.4"/>
    <n v="0.4"/>
    <n v="532"/>
    <s v="LABORAL DOCENTE-ASOCIADO"/>
    <s v="P06"/>
    <s v="TIEMPO PARCIAL (6+6 HORAS)"/>
    <s v="2017-09-15 00:00:00.0"/>
    <s v="2019-09-14 00:00:00.0"/>
    <s v="PI101234"/>
    <s v="PROFESOR ASOCIADO"/>
    <s v="R104"/>
    <x v="0"/>
    <n v="95"/>
    <s v="COMERCIALIZACIÓN E INVESTIGACIÓN DE MERCADOS"/>
  </r>
  <r>
    <x v="6"/>
    <x v="0"/>
    <n v="685"/>
    <s v="071R"/>
    <s v="GRUPO-B3"/>
    <n v="16612716"/>
    <s v="Fundamentos de marketing"/>
    <s v="GR"/>
    <s v="GRUPO REDUCIDO"/>
    <s v="071R"/>
    <s v="GRUPO REDUCIDO DE FUNDAMENTOS DE MÁRKETING"/>
    <s v="GRUPO-B3"/>
    <s v="Grupo Reducido de FUNDAMENTOS DE MÁRKETING"/>
    <s v="1S"/>
    <n v="16612716"/>
    <s v="ALESANCO"/>
    <s v="LLORENTE"/>
    <s v="MARÍA"/>
    <s v="maalesan"/>
    <s v="maria.alesanco@unirioja.es"/>
    <n v="0.2"/>
    <n v="0.2"/>
    <n v="532"/>
    <s v="LABORAL DOCENTE-ASOCIADO"/>
    <s v="P02"/>
    <s v="TIEMPO PARCIAL (2+2 HORAS)"/>
    <s v="2018-09-25 00:00:00.0"/>
    <s v="2019-09-14 00:00:00.0"/>
    <s v="PI101430"/>
    <s v="PROFESOR ASOCIADO"/>
    <s v="R104"/>
    <x v="0"/>
    <n v="95"/>
    <s v="COMERCIALIZACIÓN E INVESTIGACIÓN DE MERCADOS"/>
  </r>
  <r>
    <x v="6"/>
    <x v="0"/>
    <n v="685"/>
    <s v="071R"/>
    <s v="GRUPO-B3"/>
    <n v="16616932"/>
    <s v="Fundamentos de marketing"/>
    <s v="GR"/>
    <s v="GRUPO REDUCIDO"/>
    <s v="071R"/>
    <s v="GRUPO REDUCIDO DE FUNDAMENTOS DE MÁRKETING"/>
    <s v="GRUPO-B3"/>
    <s v="Grupo Reducido de FUNDAMENTOS DE MÁRKETING"/>
    <s v="1S"/>
    <n v="16616932"/>
    <s v="MEDRANO"/>
    <s v="SÁEZ"/>
    <s v="NATALIA"/>
    <s v="namedran"/>
    <s v="natalia.medrano@unirioja.es"/>
    <n v="0.9"/>
    <n v="0.9"/>
    <n v="536"/>
    <s v="PROFESOR INTERINO"/>
    <s v="C01"/>
    <s v="TIEMPO COMPLETO"/>
    <s v="2018-09-17 00:00:00.0"/>
    <s v="2019-01-18 00:00:00.0"/>
    <s v="PI101353"/>
    <s v="PROFESOR CONTRATADO INTERINO TC"/>
    <s v="R104"/>
    <x v="0"/>
    <n v="95"/>
    <s v="COMERCIALIZACIÓN E INVESTIGACIÓN DE MERCADOS"/>
  </r>
  <r>
    <x v="0"/>
    <x v="0"/>
    <n v="686"/>
    <s v="060G"/>
    <s v="GRUPO-A"/>
    <n v="16802653"/>
    <s v="Contabilidad financiera y analítica"/>
    <s v="GG"/>
    <s v="GRUPO GRANDE"/>
    <s v="060G"/>
    <s v="CLASE MAGISTRAL DE CONTABILIDAD FINANCIERA Y ANALÍTICA"/>
    <s v="GRUPO-A"/>
    <s v="Clase Magistral de CONTABILIDAD FINANCIERA Y ANALÍTICA"/>
    <s v="2S"/>
    <n v="16802653"/>
    <s v="MARÍN"/>
    <s v="VINUESA"/>
    <s v="LUZ MARÍA"/>
    <s v="lumarin"/>
    <s v="luz-maria.marin@unirioja.es"/>
    <n v="2"/>
    <n v="2"/>
    <n v="536"/>
    <s v="PROFESOR INTERINO"/>
    <s v="C01"/>
    <s v="TIEMPO COMPLETO"/>
    <s v="2016-09-15 00:00:00.0"/>
    <s v="null"/>
    <s v="PI101109"/>
    <s v="PROFESOR CONTRATADO INTERINO"/>
    <s v="R104"/>
    <x v="0"/>
    <n v="230"/>
    <s v="ECONOMÍA FINANCIERA Y CONTABILIDAD"/>
  </r>
  <r>
    <x v="0"/>
    <x v="0"/>
    <n v="686"/>
    <s v="060G"/>
    <s v="GRUPO-A"/>
    <n v="72793905"/>
    <s v="Contabilidad financiera y analítica"/>
    <s v="GG"/>
    <s v="GRUPO GRANDE"/>
    <s v="060G"/>
    <s v="CLASE MAGISTRAL DE CONTABILIDAD FINANCIERA Y ANALÍTICA"/>
    <s v="GRUPO-A"/>
    <s v="Clase Magistral de CONTABILIDAD FINANCIERA Y ANALÍTICA"/>
    <s v="2S"/>
    <n v="72793905"/>
    <s v="DÍAZ"/>
    <s v="MENDOZA"/>
    <s v="ANA CARMEN"/>
    <s v="andiazm"/>
    <s v="ana-carmen.diaz@unirioja.es"/>
    <n v="2"/>
    <n v="2"/>
    <n v="536"/>
    <s v="PROFESOR INTERINO"/>
    <s v="C01"/>
    <s v="TIEMPO COMPLETO"/>
    <s v="2017-09-15 00:00:00.0"/>
    <s v="null"/>
    <s v="PI101238"/>
    <s v="PROFESOR CONTRATADO INTERINO"/>
    <s v="R104"/>
    <x v="0"/>
    <n v="230"/>
    <s v="ECONOMÍA FINANCIERA Y CONTABILIDAD"/>
  </r>
  <r>
    <x v="0"/>
    <x v="0"/>
    <n v="686"/>
    <s v="060G"/>
    <s v="GRUPO-B"/>
    <n v="16802653"/>
    <s v="Contabilidad financiera y analítica"/>
    <s v="GG"/>
    <s v="GRUPO GRANDE"/>
    <s v="060G"/>
    <s v="CLASE MAGISTRAL DE CONTABILIDAD FINANCIERA Y ANALÍTICA"/>
    <s v="GRUPO-B"/>
    <s v="Clase Magistral de CONTABILIDAD FINANCIERA Y ANALÍTICA"/>
    <s v="2S"/>
    <n v="16802653"/>
    <s v="MARÍN"/>
    <s v="VINUESA"/>
    <s v="LUZ MARÍA"/>
    <s v="lumarin"/>
    <s v="luz-maria.marin@unirioja.es"/>
    <n v="2"/>
    <n v="2"/>
    <n v="536"/>
    <s v="PROFESOR INTERINO"/>
    <s v="C01"/>
    <s v="TIEMPO COMPLETO"/>
    <s v="2016-09-15 00:00:00.0"/>
    <s v="null"/>
    <s v="PI101109"/>
    <s v="PROFESOR CONTRATADO INTERINO"/>
    <s v="R104"/>
    <x v="0"/>
    <n v="230"/>
    <s v="ECONOMÍA FINANCIERA Y CONTABILIDAD"/>
  </r>
  <r>
    <x v="0"/>
    <x v="0"/>
    <n v="686"/>
    <s v="060G"/>
    <s v="GRUPO-B"/>
    <n v="72793905"/>
    <s v="Contabilidad financiera y analítica"/>
    <s v="GG"/>
    <s v="GRUPO GRANDE"/>
    <s v="060G"/>
    <s v="CLASE MAGISTRAL DE CONTABILIDAD FINANCIERA Y ANALÍTICA"/>
    <s v="GRUPO-B"/>
    <s v="Clase Magistral de CONTABILIDAD FINANCIERA Y ANALÍTICA"/>
    <s v="2S"/>
    <n v="72793905"/>
    <s v="DÍAZ"/>
    <s v="MENDOZA"/>
    <s v="ANA CARMEN"/>
    <s v="andiazm"/>
    <s v="ana-carmen.diaz@unirioja.es"/>
    <n v="2"/>
    <n v="2"/>
    <n v="536"/>
    <s v="PROFESOR INTERINO"/>
    <s v="C01"/>
    <s v="TIEMPO COMPLETO"/>
    <s v="2017-09-15 00:00:00.0"/>
    <s v="null"/>
    <s v="PI101238"/>
    <s v="PROFESOR CONTRATADO INTERINO"/>
    <s v="R104"/>
    <x v="0"/>
    <n v="230"/>
    <s v="ECONOMÍA FINANCIERA Y CONTABILIDAD"/>
  </r>
  <r>
    <x v="0"/>
    <x v="0"/>
    <n v="686"/>
    <s v="060G"/>
    <s v="GRUPO-C"/>
    <n v="16802653"/>
    <s v="Contabilidad financiera y analítica"/>
    <s v="GG"/>
    <s v="GRUPO GRANDE"/>
    <s v="060G"/>
    <s v="CLASE MAGISTRAL DE CONTABILIDAD FINANCIERA Y ANALÍTICA"/>
    <s v="GRUPO-C"/>
    <s v="Clase Magistral de CONTABILIDAD FINANCIERA Y ANALÍTICA"/>
    <s v="2S"/>
    <n v="16802653"/>
    <s v="MARÍN"/>
    <s v="VINUESA"/>
    <s v="LUZ MARÍA"/>
    <s v="lumarin"/>
    <s v="luz-maria.marin@unirioja.es"/>
    <n v="2"/>
    <n v="2"/>
    <n v="536"/>
    <s v="PROFESOR INTERINO"/>
    <s v="C01"/>
    <s v="TIEMPO COMPLETO"/>
    <s v="2016-09-15 00:00:00.0"/>
    <s v="null"/>
    <s v="PI101109"/>
    <s v="PROFESOR CONTRATADO INTERINO"/>
    <s v="R104"/>
    <x v="0"/>
    <n v="230"/>
    <s v="ECONOMÍA FINANCIERA Y CONTABILIDAD"/>
  </r>
  <r>
    <x v="0"/>
    <x v="0"/>
    <n v="686"/>
    <s v="060G"/>
    <s v="GRUPO-C"/>
    <n v="72793905"/>
    <s v="Contabilidad financiera y analítica"/>
    <s v="GG"/>
    <s v="GRUPO GRANDE"/>
    <s v="060G"/>
    <s v="CLASE MAGISTRAL DE CONTABILIDAD FINANCIERA Y ANALÍTICA"/>
    <s v="GRUPO-C"/>
    <s v="Clase Magistral de CONTABILIDAD FINANCIERA Y ANALÍTICA"/>
    <s v="2S"/>
    <n v="72793905"/>
    <s v="DÍAZ"/>
    <s v="MENDOZA"/>
    <s v="ANA CARMEN"/>
    <s v="andiazm"/>
    <s v="ana-carmen.diaz@unirioja.es"/>
    <n v="2"/>
    <n v="2"/>
    <n v="536"/>
    <s v="PROFESOR INTERINO"/>
    <s v="C01"/>
    <s v="TIEMPO COMPLETO"/>
    <s v="2017-09-15 00:00:00.0"/>
    <s v="null"/>
    <s v="PI101238"/>
    <s v="PROFESOR CONTRATADO INTERINO"/>
    <s v="R104"/>
    <x v="0"/>
    <n v="230"/>
    <s v="ECONOMÍA FINANCIERA Y CONTABILIDAD"/>
  </r>
  <r>
    <x v="0"/>
    <x v="0"/>
    <n v="686"/>
    <s v="060R"/>
    <s v="GRUPO-A1"/>
    <n v="9335106"/>
    <s v="Contabilidad financiera y analítica"/>
    <s v="GR"/>
    <s v="GRUPO REDUCIDO"/>
    <s v="060R"/>
    <s v="PRÁCTICAS DE AULA DE CONTABILIDAD FINANCIERA Y ANALÍTICA"/>
    <s v="GRUPO-A1"/>
    <s v="Prácticas de Aula de CONTABILIDAD FINANCIERA Y ANALÍTICA"/>
    <s v="2S"/>
    <n v="9335106"/>
    <s v="RUANO"/>
    <s v="MARRÓN"/>
    <s v="LUIS ALBERTO"/>
    <s v="luruano"/>
    <s v="luis-alberto.ruano@unirioja.es"/>
    <n v="1"/>
    <n v="1"/>
    <n v="532"/>
    <s v="LABORAL DOCENTE-ASOCIADO"/>
    <s v="P03"/>
    <s v="TIEMPO PARCIAL (3+3 HORAS)"/>
    <s v="2018-09-18 00:00:00.0"/>
    <s v="2019-09-14 00:00:00.0"/>
    <s v="PI101110"/>
    <s v="PROFESOR ASOCIADO"/>
    <s v="R104"/>
    <x v="0"/>
    <n v="230"/>
    <s v="ECONOMÍA FINANCIERA Y CONTABILIDAD"/>
  </r>
  <r>
    <x v="0"/>
    <x v="0"/>
    <n v="686"/>
    <s v="060R"/>
    <s v="GRUPO-A1"/>
    <n v="16544280"/>
    <s v="Contabilidad financiera y analítica"/>
    <s v="GR"/>
    <s v="GRUPO REDUCIDO"/>
    <s v="060R"/>
    <s v="PRÁCTICAS DE AULA DE CONTABILIDAD FINANCIERA Y ANALÍTICA"/>
    <s v="GRUPO-A1"/>
    <s v="Prácticas de Aula de CONTABILIDAD FINANCIERA Y ANALÍTICA"/>
    <s v="2S"/>
    <n v="16544280"/>
    <s v="AZCONA"/>
    <s v="CIRIZA"/>
    <s v="ESPERANZA"/>
    <s v="esazcona"/>
    <s v="esperanza.azcona@unirioja.es"/>
    <n v="1"/>
    <n v="1"/>
    <n v="506"/>
    <s v="PROFESOR TITULAR DE ESCUELA UNIVERSITARI"/>
    <s v="01A"/>
    <s v="TIEMPO COMPLETO AMPLIADO"/>
    <s v="2012-09-01 00:00:00.0"/>
    <s v="null"/>
    <s v="DF31215"/>
    <s v="TITULAR DE ESCUELAS UNIVERSITARIAS"/>
    <s v="R104"/>
    <x v="0"/>
    <n v="230"/>
    <s v="ECONOMÍA FINANCIERA Y CONTABILIDAD"/>
  </r>
  <r>
    <x v="0"/>
    <x v="0"/>
    <n v="686"/>
    <s v="060R"/>
    <s v="GRUPO-A2"/>
    <n v="16533958"/>
    <s v="Contabilidad financiera y analítica"/>
    <s v="GR"/>
    <s v="GRUPO REDUCIDO"/>
    <s v="060R"/>
    <s v="PRÁCTICAS DE AULA DE CONTABILIDAD FINANCIERA Y ANALÍTICA"/>
    <s v="GRUPO-A2"/>
    <s v="Prácticas de Aula de CONTABILIDAD FINANCIERA Y ANALÍTICA"/>
    <s v="2S"/>
    <n v="16533958"/>
    <s v="ECHARRI"/>
    <s v="SÁEZ"/>
    <s v="ROSA MARÍA"/>
    <s v="recharri"/>
    <s v="rosa.echarri@unirioja.es"/>
    <n v="1"/>
    <n v="1"/>
    <n v="506"/>
    <s v="PROFESOR TITULAR DE ESCUELA UNIVERSITARI"/>
    <s v="01A"/>
    <s v="TIEMPO COMPLETO AMPLIADO"/>
    <s v="2012-09-01 00:00:00.0"/>
    <s v="null"/>
    <s v="DF31216"/>
    <s v="TITULAR DE ESCUELAS UNIVERSITARIAS"/>
    <s v="R104"/>
    <x v="0"/>
    <n v="230"/>
    <s v="ECONOMÍA FINANCIERA Y CONTABILIDAD"/>
  </r>
  <r>
    <x v="0"/>
    <x v="0"/>
    <n v="686"/>
    <s v="060R"/>
    <s v="GRUPO-A2"/>
    <n v="16544280"/>
    <s v="Contabilidad financiera y analítica"/>
    <s v="GR"/>
    <s v="GRUPO REDUCIDO"/>
    <s v="060R"/>
    <s v="PRÁCTICAS DE AULA DE CONTABILIDAD FINANCIERA Y ANALÍTICA"/>
    <s v="GRUPO-A2"/>
    <s v="Prácticas de Aula de CONTABILIDAD FINANCIERA Y ANALÍTICA"/>
    <s v="2S"/>
    <n v="16544280"/>
    <s v="AZCONA"/>
    <s v="CIRIZA"/>
    <s v="ESPERANZA"/>
    <s v="esazcona"/>
    <s v="esperanza.azcona@unirioja.es"/>
    <n v="1"/>
    <n v="1"/>
    <n v="506"/>
    <s v="PROFESOR TITULAR DE ESCUELA UNIVERSITARI"/>
    <s v="01A"/>
    <s v="TIEMPO COMPLETO AMPLIADO"/>
    <s v="2012-09-01 00:00:00.0"/>
    <s v="null"/>
    <s v="DF31215"/>
    <s v="TITULAR DE ESCUELAS UNIVERSITARIAS"/>
    <s v="R104"/>
    <x v="0"/>
    <n v="230"/>
    <s v="ECONOMÍA FINANCIERA Y CONTABILIDAD"/>
  </r>
  <r>
    <x v="0"/>
    <x v="0"/>
    <n v="686"/>
    <s v="060R"/>
    <s v="GRUPO-A3"/>
    <n v="16533958"/>
    <s v="Contabilidad financiera y analítica"/>
    <s v="GR"/>
    <s v="GRUPO REDUCIDO"/>
    <s v="060R"/>
    <s v="PRÁCTICAS DE AULA DE CONTABILIDAD FINANCIERA Y ANALÍTICA"/>
    <s v="GRUPO-A3"/>
    <s v="Prácticas de Aula de CONTABILIDAD FINANCIERA Y ANALÍTICA"/>
    <s v="2S"/>
    <n v="16533958"/>
    <s v="ECHARRI"/>
    <s v="SÁEZ"/>
    <s v="ROSA MARÍA"/>
    <s v="recharri"/>
    <s v="rosa.echarri@unirioja.es"/>
    <n v="1"/>
    <n v="1"/>
    <n v="506"/>
    <s v="PROFESOR TITULAR DE ESCUELA UNIVERSITARI"/>
    <s v="01A"/>
    <s v="TIEMPO COMPLETO AMPLIADO"/>
    <s v="2012-09-01 00:00:00.0"/>
    <s v="null"/>
    <s v="DF31216"/>
    <s v="TITULAR DE ESCUELAS UNIVERSITARIAS"/>
    <s v="R104"/>
    <x v="0"/>
    <n v="230"/>
    <s v="ECONOMÍA FINANCIERA Y CONTABILIDAD"/>
  </r>
  <r>
    <x v="0"/>
    <x v="0"/>
    <n v="686"/>
    <s v="060R"/>
    <s v="GRUPO-A3"/>
    <n v="16544280"/>
    <s v="Contabilidad financiera y analítica"/>
    <s v="GR"/>
    <s v="GRUPO REDUCIDO"/>
    <s v="060R"/>
    <s v="PRÁCTICAS DE AULA DE CONTABILIDAD FINANCIERA Y ANALÍTICA"/>
    <s v="GRUPO-A3"/>
    <s v="Prácticas de Aula de CONTABILIDAD FINANCIERA Y ANALÍTICA"/>
    <s v="2S"/>
    <n v="16544280"/>
    <s v="AZCONA"/>
    <s v="CIRIZA"/>
    <s v="ESPERANZA"/>
    <s v="esazcona"/>
    <s v="esperanza.azcona@unirioja.es"/>
    <n v="1"/>
    <n v="1"/>
    <n v="506"/>
    <s v="PROFESOR TITULAR DE ESCUELA UNIVERSITARI"/>
    <s v="01A"/>
    <s v="TIEMPO COMPLETO AMPLIADO"/>
    <s v="2012-09-01 00:00:00.0"/>
    <s v="null"/>
    <s v="DF31215"/>
    <s v="TITULAR DE ESCUELAS UNIVERSITARIAS"/>
    <s v="R104"/>
    <x v="0"/>
    <n v="230"/>
    <s v="ECONOMÍA FINANCIERA Y CONTABILIDAD"/>
  </r>
  <r>
    <x v="0"/>
    <x v="0"/>
    <n v="686"/>
    <s v="060R"/>
    <s v="GRUPO-B1"/>
    <n v="72793905"/>
    <s v="Contabilidad financiera y analítica"/>
    <s v="GR"/>
    <s v="GRUPO REDUCIDO"/>
    <s v="060R"/>
    <s v="PRÁCTICAS DE AULA DE CONTABILIDAD FINANCIERA Y ANALÍTICA"/>
    <s v="GRUPO-B1"/>
    <s v="Prácticas de Aula de CONTABILIDAD FINANCIERA Y ANALÍTICA"/>
    <s v="2S"/>
    <n v="72793905"/>
    <s v="DÍAZ"/>
    <s v="MENDOZA"/>
    <s v="ANA CARMEN"/>
    <s v="andiazm"/>
    <s v="ana-carmen.diaz@unirioja.es"/>
    <n v="2"/>
    <n v="2"/>
    <n v="536"/>
    <s v="PROFESOR INTERINO"/>
    <s v="C01"/>
    <s v="TIEMPO COMPLETO"/>
    <s v="2017-09-15 00:00:00.0"/>
    <s v="null"/>
    <s v="PI101238"/>
    <s v="PROFESOR CONTRATADO INTERINO"/>
    <s v="R104"/>
    <x v="0"/>
    <n v="230"/>
    <s v="ECONOMÍA FINANCIERA Y CONTABILIDAD"/>
  </r>
  <r>
    <x v="0"/>
    <x v="0"/>
    <n v="686"/>
    <s v="060R"/>
    <s v="GRUPO-B2"/>
    <n v="9335106"/>
    <s v="Contabilidad financiera y analítica"/>
    <s v="GR"/>
    <s v="GRUPO REDUCIDO"/>
    <s v="060R"/>
    <s v="PRÁCTICAS DE AULA DE CONTABILIDAD FINANCIERA Y ANALÍTICA"/>
    <s v="GRUPO-B2"/>
    <s v="Prácticas de Aula de CONTABILIDAD FINANCIERA Y ANALÍTICA"/>
    <s v="2S"/>
    <n v="9335106"/>
    <s v="RUANO"/>
    <s v="MARRÓN"/>
    <s v="LUIS ALBERTO"/>
    <s v="luruano"/>
    <s v="luis-alberto.ruano@unirioja.es"/>
    <n v="1"/>
    <n v="1"/>
    <n v="532"/>
    <s v="LABORAL DOCENTE-ASOCIADO"/>
    <s v="P03"/>
    <s v="TIEMPO PARCIAL (3+3 HORAS)"/>
    <s v="2018-09-18 00:00:00.0"/>
    <s v="2019-09-14 00:00:00.0"/>
    <s v="PI101110"/>
    <s v="PROFESOR ASOCIADO"/>
    <s v="R104"/>
    <x v="0"/>
    <n v="230"/>
    <s v="ECONOMÍA FINANCIERA Y CONTABILIDAD"/>
  </r>
  <r>
    <x v="0"/>
    <x v="0"/>
    <n v="686"/>
    <s v="060R"/>
    <s v="GRUPO-B2"/>
    <n v="16533958"/>
    <s v="Contabilidad financiera y analítica"/>
    <s v="GR"/>
    <s v="GRUPO REDUCIDO"/>
    <s v="060R"/>
    <s v="PRÁCTICAS DE AULA DE CONTABILIDAD FINANCIERA Y ANALÍTICA"/>
    <s v="GRUPO-B2"/>
    <s v="Prácticas de Aula de CONTABILIDAD FINANCIERA Y ANALÍTICA"/>
    <s v="2S"/>
    <n v="16533958"/>
    <s v="ECHARRI"/>
    <s v="SÁEZ"/>
    <s v="ROSA MARÍA"/>
    <s v="recharri"/>
    <s v="rosa.echarri@unirioja.es"/>
    <n v="1"/>
    <n v="1"/>
    <n v="506"/>
    <s v="PROFESOR TITULAR DE ESCUELA UNIVERSITARI"/>
    <s v="01A"/>
    <s v="TIEMPO COMPLETO AMPLIADO"/>
    <s v="2012-09-01 00:00:00.0"/>
    <s v="null"/>
    <s v="DF31216"/>
    <s v="TITULAR DE ESCUELAS UNIVERSITARIAS"/>
    <s v="R104"/>
    <x v="0"/>
    <n v="230"/>
    <s v="ECONOMÍA FINANCIERA Y CONTABILIDAD"/>
  </r>
  <r>
    <x v="0"/>
    <x v="0"/>
    <n v="686"/>
    <s v="060R"/>
    <s v="GRUPO-B3"/>
    <n v="9335106"/>
    <s v="Contabilidad financiera y analítica"/>
    <s v="GR"/>
    <s v="GRUPO REDUCIDO"/>
    <s v="060R"/>
    <s v="PRÁCTICAS DE AULA DE CONTABILIDAD FINANCIERA Y ANALÍTICA"/>
    <s v="GRUPO-B3"/>
    <s v="Prácticas de Aula de CONTABILIDAD FINANCIERA Y ANALÍTICA"/>
    <s v="2S"/>
    <n v="9335106"/>
    <s v="RUANO"/>
    <s v="MARRÓN"/>
    <s v="LUIS ALBERTO"/>
    <s v="luruano"/>
    <s v="luis-alberto.ruano@unirioja.es"/>
    <n v="2"/>
    <n v="2"/>
    <n v="532"/>
    <s v="LABORAL DOCENTE-ASOCIADO"/>
    <s v="P03"/>
    <s v="TIEMPO PARCIAL (3+3 HORAS)"/>
    <s v="2018-09-18 00:00:00.0"/>
    <s v="2019-09-14 00:00:00.0"/>
    <s v="PI101110"/>
    <s v="PROFESOR ASOCIADO"/>
    <s v="R104"/>
    <x v="0"/>
    <n v="230"/>
    <s v="ECONOMÍA FINANCIERA Y CONTABILIDAD"/>
  </r>
  <r>
    <x v="0"/>
    <x v="0"/>
    <n v="686"/>
    <s v="060R"/>
    <s v="GRUPO-C1"/>
    <n v="16533958"/>
    <s v="Contabilidad financiera y analítica"/>
    <s v="GR"/>
    <s v="GRUPO REDUCIDO"/>
    <s v="060R"/>
    <s v="PRÁCTICAS DE AULA DE CONTABILIDAD FINANCIERA Y ANALÍTICA"/>
    <s v="GRUPO-C1"/>
    <s v="Prácticas de Aula de CONTABILIDAD FINANCIERA Y ANALÍTICA"/>
    <s v="2S"/>
    <n v="16533958"/>
    <s v="ECHARRI"/>
    <s v="SÁEZ"/>
    <s v="ROSA MARÍA"/>
    <s v="recharri"/>
    <s v="rosa.echarri@unirioja.es"/>
    <n v="1"/>
    <n v="1"/>
    <n v="506"/>
    <s v="PROFESOR TITULAR DE ESCUELA UNIVERSITARI"/>
    <s v="01A"/>
    <s v="TIEMPO COMPLETO AMPLIADO"/>
    <s v="2012-09-01 00:00:00.0"/>
    <s v="null"/>
    <s v="DF31216"/>
    <s v="TITULAR DE ESCUELAS UNIVERSITARIAS"/>
    <s v="R104"/>
    <x v="0"/>
    <n v="230"/>
    <s v="ECONOMÍA FINANCIERA Y CONTABILIDAD"/>
  </r>
  <r>
    <x v="0"/>
    <x v="0"/>
    <n v="686"/>
    <s v="060R"/>
    <s v="GRUPO-C1"/>
    <n v="16544280"/>
    <s v="Contabilidad financiera y analítica"/>
    <s v="GR"/>
    <s v="GRUPO REDUCIDO"/>
    <s v="060R"/>
    <s v="PRÁCTICAS DE AULA DE CONTABILIDAD FINANCIERA Y ANALÍTICA"/>
    <s v="GRUPO-C1"/>
    <s v="Prácticas de Aula de CONTABILIDAD FINANCIERA Y ANALÍTICA"/>
    <s v="2S"/>
    <n v="16544280"/>
    <s v="AZCONA"/>
    <s v="CIRIZA"/>
    <s v="ESPERANZA"/>
    <s v="esazcona"/>
    <s v="esperanza.azcona@unirioja.es"/>
    <n v="1"/>
    <n v="1"/>
    <n v="506"/>
    <s v="PROFESOR TITULAR DE ESCUELA UNIVERSITARI"/>
    <s v="01A"/>
    <s v="TIEMPO COMPLETO AMPLIADO"/>
    <s v="2012-09-01 00:00:00.0"/>
    <s v="null"/>
    <s v="DF31215"/>
    <s v="TITULAR DE ESCUELAS UNIVERSITARIAS"/>
    <s v="R104"/>
    <x v="0"/>
    <n v="230"/>
    <s v="ECONOMÍA FINANCIERA Y CONTABILIDAD"/>
  </r>
  <r>
    <x v="0"/>
    <x v="0"/>
    <n v="686"/>
    <s v="060R"/>
    <s v="GRUPO-C2"/>
    <n v="72793905"/>
    <s v="Contabilidad financiera y analítica"/>
    <s v="GR"/>
    <s v="GRUPO REDUCIDO"/>
    <s v="060R"/>
    <s v="PRÁCTICAS DE AULA DE CONTABILIDAD FINANCIERA Y ANALÍTICA"/>
    <s v="GRUPO-C2"/>
    <s v="Prácticas de Aula de CONTABILIDAD FINANCIERA Y ANALÍTICA"/>
    <s v="2S"/>
    <n v="72793905"/>
    <s v="DÍAZ"/>
    <s v="MENDOZA"/>
    <s v="ANA CARMEN"/>
    <s v="andiazm"/>
    <s v="ana-carmen.diaz@unirioja.es"/>
    <n v="2"/>
    <n v="2"/>
    <n v="536"/>
    <s v="PROFESOR INTERINO"/>
    <s v="C01"/>
    <s v="TIEMPO COMPLETO"/>
    <s v="2017-09-15 00:00:00.0"/>
    <s v="null"/>
    <s v="PI101238"/>
    <s v="PROFESOR CONTRATADO INTERINO"/>
    <s v="R104"/>
    <x v="0"/>
    <n v="230"/>
    <s v="ECONOMÍA FINANCIERA Y CONTABILIDAD"/>
  </r>
  <r>
    <x v="6"/>
    <x v="0"/>
    <n v="686"/>
    <s v="060G"/>
    <s v="GRUPO-C"/>
    <n v="16802653"/>
    <s v="Contabilidad financiera y analítica"/>
    <s v="GG"/>
    <s v="GRUPO GRANDE"/>
    <s v="060G"/>
    <s v="CLASE MAGISTRAL DE CONTABILIDAD FINANCIERA Y ANALÍTICA"/>
    <s v="GRUPO-C"/>
    <s v="Clase Magistral de CONTABILIDAD FINANCIERA Y ANALÍTICA"/>
    <s v="2S"/>
    <n v="16802653"/>
    <s v="MARÍN"/>
    <s v="VINUESA"/>
    <s v="LUZ MARÍA"/>
    <s v="lumarin"/>
    <s v="luz-maria.marin@unirioja.es"/>
    <n v="2"/>
    <m/>
    <n v="536"/>
    <s v="PROFESOR INTERINO"/>
    <s v="C01"/>
    <s v="TIEMPO COMPLETO"/>
    <s v="2016-09-15 00:00:00.0"/>
    <s v="null"/>
    <s v="PI101109"/>
    <s v="PROFESOR CONTRATADO INTERINO"/>
    <s v="R104"/>
    <x v="0"/>
    <n v="230"/>
    <s v="ECONOMÍA FINANCIERA Y CONTABILIDAD"/>
  </r>
  <r>
    <x v="6"/>
    <x v="0"/>
    <n v="686"/>
    <s v="060G"/>
    <s v="GRUPO-C"/>
    <n v="72793905"/>
    <s v="Contabilidad financiera y analítica"/>
    <s v="GG"/>
    <s v="GRUPO GRANDE"/>
    <s v="060G"/>
    <s v="CLASE MAGISTRAL DE CONTABILIDAD FINANCIERA Y ANALÍTICA"/>
    <s v="GRUPO-C"/>
    <s v="Clase Magistral de CONTABILIDAD FINANCIERA Y ANALÍTICA"/>
    <s v="2S"/>
    <n v="72793905"/>
    <s v="DÍAZ"/>
    <s v="MENDOZA"/>
    <s v="ANA CARMEN"/>
    <s v="andiazm"/>
    <s v="ana-carmen.diaz@unirioja.es"/>
    <n v="2"/>
    <m/>
    <n v="536"/>
    <s v="PROFESOR INTERINO"/>
    <s v="C01"/>
    <s v="TIEMPO COMPLETO"/>
    <s v="2017-09-15 00:00:00.0"/>
    <s v="null"/>
    <s v="PI101238"/>
    <s v="PROFESOR CONTRATADO INTERINO"/>
    <s v="R104"/>
    <x v="0"/>
    <n v="230"/>
    <s v="ECONOMÍA FINANCIERA Y CONTABILIDAD"/>
  </r>
  <r>
    <x v="6"/>
    <x v="0"/>
    <n v="686"/>
    <s v="060R"/>
    <s v="GRUPO-C3"/>
    <n v="72793905"/>
    <s v="Contabilidad financiera y analítica"/>
    <s v="GR"/>
    <s v="GRUPO REDUCIDO"/>
    <s v="060R"/>
    <s v="PRÁCTICAS DE AULA DE CONTABILIDAD FINANCIERA Y ANALÍTICA"/>
    <s v="GRUPO-C3"/>
    <s v="Prácticas de Aula de CONTABILIDAD FINANCIERA Y ANALÍTICA"/>
    <s v="2S"/>
    <n v="72793905"/>
    <s v="DÍAZ"/>
    <s v="MENDOZA"/>
    <s v="ANA CARMEN"/>
    <s v="andiazm"/>
    <s v="ana-carmen.diaz@unirioja.es"/>
    <n v="2"/>
    <n v="2"/>
    <n v="536"/>
    <s v="PROFESOR INTERINO"/>
    <s v="C01"/>
    <s v="TIEMPO COMPLETO"/>
    <s v="2017-09-15 00:00:00.0"/>
    <s v="null"/>
    <s v="PI101238"/>
    <s v="PROFESOR CONTRATADO INTERINO"/>
    <s v="R104"/>
    <x v="0"/>
    <n v="230"/>
    <s v="ECONOMÍA FINANCIERA Y CONTABILIDAD"/>
  </r>
  <r>
    <x v="6"/>
    <x v="0"/>
    <n v="686"/>
    <s v="060R"/>
    <s v="GRUPO-C4"/>
    <n v="72793905"/>
    <s v="Contabilidad financiera y analítica"/>
    <s v="GR"/>
    <s v="GRUPO REDUCIDO"/>
    <s v="060R"/>
    <s v="PRÁCTICAS DE AULA DE CONTABILIDAD FINANCIERA Y ANALÍTICA"/>
    <s v="GRUPO-C4"/>
    <s v="Grupo Reducido de CONTABILIDAD FINANCIERA Y ANALÍTICA"/>
    <s v="2S"/>
    <n v="72793905"/>
    <s v="DÍAZ"/>
    <s v="MENDOZA"/>
    <s v="ANA CARMEN"/>
    <s v="andiazm"/>
    <s v="ana-carmen.diaz@unirioja.es"/>
    <n v="2"/>
    <n v="2"/>
    <n v="536"/>
    <s v="PROFESOR INTERINO"/>
    <s v="C01"/>
    <s v="TIEMPO COMPLETO"/>
    <s v="2017-09-15 00:00:00.0"/>
    <s v="null"/>
    <s v="PI101238"/>
    <s v="PROFESOR CONTRATADO INTERINO"/>
    <s v="R104"/>
    <x v="0"/>
    <n v="230"/>
    <s v="ECONOMÍA FINANCIERA Y CONTABILIDAD"/>
  </r>
  <r>
    <x v="15"/>
    <x v="4"/>
    <n v="686"/>
    <s v="060G"/>
    <s v="GRUPO-C"/>
    <n v="16802653"/>
    <s v="Contabilidad financiera y analítica"/>
    <s v="GG"/>
    <s v="GRUPO GRANDE"/>
    <s v="060G"/>
    <s v="CLASE MAGISTRAL DE CONTABILIDAD FINANCIERA Y ANALÍTICA"/>
    <s v="GRUPO-C"/>
    <s v="Clase Magistral de CONTABILIDAD FINANCIERA Y ANALÍTICA"/>
    <s v="2S"/>
    <n v="16802653"/>
    <s v="MARÍN"/>
    <s v="VINUESA"/>
    <s v="LUZ MARÍA"/>
    <s v="lumarin"/>
    <s v="luz-maria.marin@unirioja.es"/>
    <n v="2"/>
    <m/>
    <n v="536"/>
    <s v="PROFESOR INTERINO"/>
    <s v="C01"/>
    <s v="TIEMPO COMPLETO"/>
    <s v="2016-09-15 00:00:00.0"/>
    <s v="null"/>
    <s v="PI101109"/>
    <s v="PROFESOR CONTRATADO INTERINO"/>
    <s v="R104"/>
    <x v="0"/>
    <n v="230"/>
    <s v="ECONOMÍA FINANCIERA Y CONTABILIDAD"/>
  </r>
  <r>
    <x v="15"/>
    <x v="4"/>
    <n v="686"/>
    <s v="060G"/>
    <s v="GRUPO-C"/>
    <n v="72793905"/>
    <s v="Contabilidad financiera y analítica"/>
    <s v="GG"/>
    <s v="GRUPO GRANDE"/>
    <s v="060G"/>
    <s v="CLASE MAGISTRAL DE CONTABILIDAD FINANCIERA Y ANALÍTICA"/>
    <s v="GRUPO-C"/>
    <s v="Clase Magistral de CONTABILIDAD FINANCIERA Y ANALÍTICA"/>
    <s v="2S"/>
    <n v="72793905"/>
    <s v="DÍAZ"/>
    <s v="MENDOZA"/>
    <s v="ANA CARMEN"/>
    <s v="andiazm"/>
    <s v="ana-carmen.diaz@unirioja.es"/>
    <n v="2"/>
    <m/>
    <n v="536"/>
    <s v="PROFESOR INTERINO"/>
    <s v="C01"/>
    <s v="TIEMPO COMPLETO"/>
    <s v="2017-09-15 00:00:00.0"/>
    <s v="null"/>
    <s v="PI101238"/>
    <s v="PROFESOR CONTRATADO INTERINO"/>
    <s v="R104"/>
    <x v="0"/>
    <n v="230"/>
    <s v="ECONOMÍA FINANCIERA Y CONTABILIDAD"/>
  </r>
  <r>
    <x v="15"/>
    <x v="4"/>
    <n v="686"/>
    <s v="060R"/>
    <s v="GRUPO-C1"/>
    <n v="16533958"/>
    <s v="Contabilidad financiera y analítica"/>
    <s v="GR"/>
    <s v="GRUPO REDUCIDO"/>
    <s v="060R"/>
    <s v="PRÁCTICAS DE AULA DE CONTABILIDAD FINANCIERA Y ANALÍTICA"/>
    <s v="GRUPO-C1"/>
    <s v="Prácticas de Aula de CONTABILIDAD FINANCIERA Y ANALÍTICA"/>
    <s v="2S"/>
    <n v="16533958"/>
    <s v="ECHARRI"/>
    <s v="SÁEZ"/>
    <s v="ROSA MARÍA"/>
    <s v="recharri"/>
    <s v="rosa.echarri@unirioja.es"/>
    <n v="1"/>
    <m/>
    <n v="506"/>
    <s v="PROFESOR TITULAR DE ESCUELA UNIVERSITARI"/>
    <s v="01A"/>
    <s v="TIEMPO COMPLETO AMPLIADO"/>
    <s v="2012-09-01 00:00:00.0"/>
    <s v="null"/>
    <s v="DF31216"/>
    <s v="TITULAR DE ESCUELAS UNIVERSITARIAS"/>
    <s v="R104"/>
    <x v="0"/>
    <n v="230"/>
    <s v="ECONOMÍA FINANCIERA Y CONTABILIDAD"/>
  </r>
  <r>
    <x v="15"/>
    <x v="4"/>
    <n v="686"/>
    <s v="060R"/>
    <s v="GRUPO-C1"/>
    <n v="16544280"/>
    <s v="Contabilidad financiera y analítica"/>
    <s v="GR"/>
    <s v="GRUPO REDUCIDO"/>
    <s v="060R"/>
    <s v="PRÁCTICAS DE AULA DE CONTABILIDAD FINANCIERA Y ANALÍTICA"/>
    <s v="GRUPO-C1"/>
    <s v="Prácticas de Aula de CONTABILIDAD FINANCIERA Y ANALÍTICA"/>
    <s v="2S"/>
    <n v="16544280"/>
    <s v="AZCONA"/>
    <s v="CIRIZA"/>
    <s v="ESPERANZA"/>
    <s v="esazcona"/>
    <s v="esperanza.azcona@unirioja.es"/>
    <n v="1"/>
    <m/>
    <n v="506"/>
    <s v="PROFESOR TITULAR DE ESCUELA UNIVERSITARI"/>
    <s v="01A"/>
    <s v="TIEMPO COMPLETO AMPLIADO"/>
    <s v="2012-09-01 00:00:00.0"/>
    <s v="null"/>
    <s v="DF31215"/>
    <s v="TITULAR DE ESCUELAS UNIVERSITARIAS"/>
    <s v="R104"/>
    <x v="0"/>
    <n v="230"/>
    <s v="ECONOMÍA FINANCIERA Y CONTABILIDAD"/>
  </r>
  <r>
    <x v="15"/>
    <x v="4"/>
    <n v="686"/>
    <s v="060R"/>
    <s v="GRUPO-C2"/>
    <n v="72793905"/>
    <s v="Contabilidad financiera y analítica"/>
    <s v="GR"/>
    <s v="GRUPO REDUCIDO"/>
    <s v="060R"/>
    <s v="PRÁCTICAS DE AULA DE CONTABILIDAD FINANCIERA Y ANALÍTICA"/>
    <s v="GRUPO-C2"/>
    <s v="Prácticas de Aula de CONTABILIDAD FINANCIERA Y ANALÍTICA"/>
    <s v="2S"/>
    <n v="72793905"/>
    <s v="DÍAZ"/>
    <s v="MENDOZA"/>
    <s v="ANA CARMEN"/>
    <s v="andiazm"/>
    <s v="ana-carmen.diaz@unirioja.es"/>
    <n v="2"/>
    <m/>
    <n v="536"/>
    <s v="PROFESOR INTERINO"/>
    <s v="C01"/>
    <s v="TIEMPO COMPLETO"/>
    <s v="2017-09-15 00:00:00.0"/>
    <s v="null"/>
    <s v="PI101238"/>
    <s v="PROFESOR CONTRATADO INTERINO"/>
    <s v="R104"/>
    <x v="0"/>
    <n v="230"/>
    <s v="ECONOMÍA FINANCIERA Y CONTABILIDAD"/>
  </r>
  <r>
    <x v="0"/>
    <x v="0"/>
    <n v="687"/>
    <s v="104G"/>
    <s v="GRUPO-A"/>
    <n v="16532770"/>
    <s v="Operaciones financieras"/>
    <s v="GG"/>
    <s v="GRUPO GRANDE"/>
    <s v="104G"/>
    <s v="CLASE MAGISTRAL DE OPERACIONES FINANCIERAS"/>
    <s v="GRUPO-A"/>
    <s v="Grupo de Clase Magistral de OPERACIONES FINANCIERAS (docencia en español)"/>
    <s v="2S"/>
    <n v="16532770"/>
    <s v="BLASCO"/>
    <s v="TOMÁS"/>
    <s v="YOLANDA"/>
    <s v="yoblasco"/>
    <s v="yolanda.blasco@unirioja.es"/>
    <n v="0"/>
    <n v="0"/>
    <n v="506"/>
    <s v="PROFESOR TITULAR DE ESCUELA UNIVERSITARI"/>
    <s v="01A"/>
    <s v="TIEMPO COMPLETO AMPLIADO"/>
    <s v="2012-09-01 00:00:00.0"/>
    <s v="null"/>
    <s v="DF31220"/>
    <s v="TITULAR DE ESCUELAS UNIVERSITARIAS"/>
    <s v="R104"/>
    <x v="0"/>
    <n v="230"/>
    <s v="ECONOMÍA FINANCIERA Y CONTABILIDAD"/>
  </r>
  <r>
    <x v="0"/>
    <x v="0"/>
    <n v="687"/>
    <s v="104G"/>
    <s v="GRUPO-A"/>
    <n v="16545318"/>
    <s v="Operaciones financieras"/>
    <s v="GG"/>
    <s v="GRUPO GRANDE"/>
    <s v="104G"/>
    <s v="CLASE MAGISTRAL DE OPERACIONES FINANCIERAS"/>
    <s v="GRUPO-A"/>
    <s v="Grupo de Clase Magistral de OPERACIONES FINANCIERAS (docencia en español)"/>
    <s v="2S"/>
    <n v="16545318"/>
    <s v="RUIZ-OLALLA"/>
    <s v="CORCUERA"/>
    <s v="Mª CARMEN"/>
    <s v="caruiz-o"/>
    <s v="carmen.ruiz-olalla@unirioja.es"/>
    <n v="4"/>
    <n v="4"/>
    <n v="504"/>
    <s v="PROFESOR TITULAR UNIVERSIDAD"/>
    <s v="01A"/>
    <s v="TIEMPO COMPLETO AMPLIADO"/>
    <s v="2012-09-01 00:00:00.0"/>
    <s v="null"/>
    <s v="DF100082"/>
    <s v="PROFESOR TITULAR DE UNIVERSIDAD"/>
    <s v="R104"/>
    <x v="0"/>
    <n v="230"/>
    <s v="ECONOMÍA FINANCIERA Y CONTABILIDAD"/>
  </r>
  <r>
    <x v="0"/>
    <x v="0"/>
    <n v="687"/>
    <s v="104G"/>
    <s v="GRUPO-B"/>
    <n v="16545318"/>
    <s v="Operaciones financieras"/>
    <s v="GG"/>
    <s v="GRUPO GRANDE"/>
    <s v="104G"/>
    <s v="CLASE MAGISTRAL DE OPERACIONES FINANCIERAS"/>
    <s v="GRUPO-B"/>
    <s v="Grupo de Clase Magistral de OPERACIONES FINANCIERAS (docencia en español)"/>
    <s v="2S"/>
    <n v="16545318"/>
    <s v="RUIZ-OLALLA"/>
    <s v="CORCUERA"/>
    <s v="Mª CARMEN"/>
    <s v="caruiz-o"/>
    <s v="carmen.ruiz-olalla@unirioja.es"/>
    <n v="4"/>
    <n v="4"/>
    <n v="504"/>
    <s v="PROFESOR TITULAR UNIVERSIDAD"/>
    <s v="01A"/>
    <s v="TIEMPO COMPLETO AMPLIADO"/>
    <s v="2012-09-01 00:00:00.0"/>
    <s v="null"/>
    <s v="DF100082"/>
    <s v="PROFESOR TITULAR DE UNIVERSIDAD"/>
    <s v="R104"/>
    <x v="0"/>
    <n v="230"/>
    <s v="ECONOMÍA FINANCIERA Y CONTABILIDAD"/>
  </r>
  <r>
    <x v="0"/>
    <x v="0"/>
    <n v="687"/>
    <s v="104G"/>
    <s v="GRUPO-C"/>
    <n v="16544145"/>
    <s v="Operaciones financieras"/>
    <s v="GG"/>
    <s v="GRUPO GRANDE"/>
    <s v="104G"/>
    <s v="CLASE MAGISTRAL DE OPERACIONES FINANCIERAS"/>
    <s v="GRUPO-C"/>
    <s v="Grupo de Clase Magistral de OPERACIONES FINANCIERAS (docencia en inglés)"/>
    <s v="2S"/>
    <n v="16544145"/>
    <s v="ACEDO"/>
    <s v="RAMÍREZ"/>
    <s v="MIGUEL ANGEL"/>
    <s v="miacedo"/>
    <s v="miguel-angel.acedo@unirioja.es"/>
    <n v="4"/>
    <n v="4"/>
    <n v="504"/>
    <s v="PROFESOR TITULAR UNIVERSIDAD"/>
    <s v="C01"/>
    <s v="TIEMPO COMPLETO"/>
    <s v="2018-11-26 00:00:00.0"/>
    <s v="null"/>
    <s v="DF31207"/>
    <s v="PROFESOR TITULAR DE UNIVERSIDAD"/>
    <s v="R104"/>
    <x v="0"/>
    <n v="230"/>
    <s v="ECONOMÍA FINANCIERA Y CONTABILIDAD"/>
  </r>
  <r>
    <x v="0"/>
    <x v="0"/>
    <n v="687"/>
    <s v="104G"/>
    <s v="GRUPO-D"/>
    <n v="16545318"/>
    <s v="Operaciones financieras"/>
    <s v="GG"/>
    <s v="GRUPO GRANDE"/>
    <s v="104G"/>
    <s v="CLASE MAGISTRAL DE OPERACIONES FINANCIERAS"/>
    <s v="GRUPO-D"/>
    <s v="Grupo de Clase Magistral de OPERACIONES FINANCIERAS (docencia en español)"/>
    <s v="2S"/>
    <n v="16545318"/>
    <s v="RUIZ-OLALLA"/>
    <s v="CORCUERA"/>
    <s v="Mª CARMEN"/>
    <s v="caruiz-o"/>
    <s v="carmen.ruiz-olalla@unirioja.es"/>
    <n v="4"/>
    <n v="4"/>
    <n v="504"/>
    <s v="PROFESOR TITULAR UNIVERSIDAD"/>
    <s v="01A"/>
    <s v="TIEMPO COMPLETO AMPLIADO"/>
    <s v="2012-09-01 00:00:00.0"/>
    <s v="null"/>
    <s v="DF100082"/>
    <s v="PROFESOR TITULAR DE UNIVERSIDAD"/>
    <s v="R104"/>
    <x v="0"/>
    <n v="230"/>
    <s v="ECONOMÍA FINANCIERA Y CONTABILIDAD"/>
  </r>
  <r>
    <x v="0"/>
    <x v="0"/>
    <n v="687"/>
    <s v="104I"/>
    <s v="GRUPO-A1"/>
    <n v="16532770"/>
    <s v="Operaciones financieras"/>
    <s v="GI"/>
    <s v="GRUPO DE INFORMÁTICA"/>
    <s v="104I"/>
    <s v="PRÁCTICAS DE INFORMÁTICA DE OPERACIONES FINANCIERAS"/>
    <s v="GRUPO-A1"/>
    <s v="Grupo de Prácticas de Informática de OPERACIONES FINANCIERAS"/>
    <s v="2S"/>
    <n v="16532770"/>
    <s v="BLASCO"/>
    <s v="TOMÁS"/>
    <s v="YOLANDA"/>
    <s v="yoblasco"/>
    <s v="yolanda.blasco@unirioja.es"/>
    <n v="1.25"/>
    <n v="1.25"/>
    <n v="506"/>
    <s v="PROFESOR TITULAR DE ESCUELA UNIVERSITARI"/>
    <s v="01A"/>
    <s v="TIEMPO COMPLETO AMPLIADO"/>
    <s v="2012-09-01 00:00:00.0"/>
    <s v="null"/>
    <s v="DF31220"/>
    <s v="TITULAR DE ESCUELAS UNIVERSITARIAS"/>
    <s v="R104"/>
    <x v="0"/>
    <n v="230"/>
    <s v="ECONOMÍA FINANCIERA Y CONTABILIDAD"/>
  </r>
  <r>
    <x v="0"/>
    <x v="0"/>
    <n v="687"/>
    <s v="104I"/>
    <s v="GRUPO-A1"/>
    <n v="16544145"/>
    <s v="Operaciones financieras"/>
    <s v="GI"/>
    <s v="GRUPO DE INFORMÁTICA"/>
    <s v="104I"/>
    <s v="PRÁCTICAS DE INFORMÁTICA DE OPERACIONES FINANCIERAS"/>
    <s v="GRUPO-A1"/>
    <s v="Grupo de Prácticas de Informática de OPERACIONES FINANCIERAS"/>
    <s v="2S"/>
    <n v="16544145"/>
    <s v="ACEDO"/>
    <s v="RAMÍREZ"/>
    <s v="MIGUEL ANGEL"/>
    <s v="miacedo"/>
    <s v="miguel-angel.acedo@unirioja.es"/>
    <n v="0.25"/>
    <n v="0.25"/>
    <n v="504"/>
    <s v="PROFESOR TITULAR UNIVERSIDAD"/>
    <s v="C01"/>
    <s v="TIEMPO COMPLETO"/>
    <s v="2018-11-26 00:00:00.0"/>
    <s v="null"/>
    <s v="DF31207"/>
    <s v="PROFESOR TITULAR DE UNIVERSIDAD"/>
    <s v="R104"/>
    <x v="0"/>
    <n v="230"/>
    <s v="ECONOMÍA FINANCIERA Y CONTABILIDAD"/>
  </r>
  <r>
    <x v="0"/>
    <x v="0"/>
    <n v="687"/>
    <s v="104I"/>
    <s v="GRUPO-A2"/>
    <n v="16532770"/>
    <s v="Operaciones financieras"/>
    <s v="GI"/>
    <s v="GRUPO DE INFORMÁTICA"/>
    <s v="104I"/>
    <s v="PRÁCTICAS DE INFORMÁTICA DE OPERACIONES FINANCIERAS"/>
    <s v="GRUPO-A2"/>
    <s v="Grupo de Prácticas de Informática de OPERACIONES FINANCIERAS"/>
    <s v="2S"/>
    <n v="16532770"/>
    <s v="BLASCO"/>
    <s v="TOMÁS"/>
    <s v="YOLANDA"/>
    <s v="yoblasco"/>
    <s v="yolanda.blasco@unirioja.es"/>
    <n v="1.25"/>
    <n v="1.25"/>
    <n v="506"/>
    <s v="PROFESOR TITULAR DE ESCUELA UNIVERSITARI"/>
    <s v="01A"/>
    <s v="TIEMPO COMPLETO AMPLIADO"/>
    <s v="2012-09-01 00:00:00.0"/>
    <s v="null"/>
    <s v="DF31220"/>
    <s v="TITULAR DE ESCUELAS UNIVERSITARIAS"/>
    <s v="R104"/>
    <x v="0"/>
    <n v="230"/>
    <s v="ECONOMÍA FINANCIERA Y CONTABILIDAD"/>
  </r>
  <r>
    <x v="0"/>
    <x v="0"/>
    <n v="687"/>
    <s v="104I"/>
    <s v="GRUPO-A2"/>
    <n v="16544145"/>
    <s v="Operaciones financieras"/>
    <s v="GI"/>
    <s v="GRUPO DE INFORMÁTICA"/>
    <s v="104I"/>
    <s v="PRÁCTICAS DE INFORMÁTICA DE OPERACIONES FINANCIERAS"/>
    <s v="GRUPO-A2"/>
    <s v="Grupo de Prácticas de Informática de OPERACIONES FINANCIERAS"/>
    <s v="2S"/>
    <n v="16544145"/>
    <s v="ACEDO"/>
    <s v="RAMÍREZ"/>
    <s v="MIGUEL ANGEL"/>
    <s v="miacedo"/>
    <s v="miguel-angel.acedo@unirioja.es"/>
    <n v="0.25"/>
    <n v="0.25"/>
    <n v="504"/>
    <s v="PROFESOR TITULAR UNIVERSIDAD"/>
    <s v="C01"/>
    <s v="TIEMPO COMPLETO"/>
    <s v="2018-11-26 00:00:00.0"/>
    <s v="null"/>
    <s v="DF31207"/>
    <s v="PROFESOR TITULAR DE UNIVERSIDAD"/>
    <s v="R104"/>
    <x v="0"/>
    <n v="230"/>
    <s v="ECONOMÍA FINANCIERA Y CONTABILIDAD"/>
  </r>
  <r>
    <x v="0"/>
    <x v="0"/>
    <n v="687"/>
    <s v="104I"/>
    <s v="GRUPO-A3"/>
    <n v="16532770"/>
    <s v="Operaciones financieras"/>
    <s v="GI"/>
    <s v="GRUPO DE INFORMÁTICA"/>
    <s v="104I"/>
    <s v="PRÁCTICAS DE INFORMÁTICA DE OPERACIONES FINANCIERAS"/>
    <s v="GRUPO-A3"/>
    <s v="Grupo de Prácticas de Informática de OPERACIONES FINANCIERAS"/>
    <s v="2S"/>
    <n v="16532770"/>
    <s v="BLASCO"/>
    <s v="TOMÁS"/>
    <s v="YOLANDA"/>
    <s v="yoblasco"/>
    <s v="yolanda.blasco@unirioja.es"/>
    <n v="1.25"/>
    <n v="1.25"/>
    <n v="506"/>
    <s v="PROFESOR TITULAR DE ESCUELA UNIVERSITARI"/>
    <s v="01A"/>
    <s v="TIEMPO COMPLETO AMPLIADO"/>
    <s v="2012-09-01 00:00:00.0"/>
    <s v="null"/>
    <s v="DF31220"/>
    <s v="TITULAR DE ESCUELAS UNIVERSITARIAS"/>
    <s v="R104"/>
    <x v="0"/>
    <n v="230"/>
    <s v="ECONOMÍA FINANCIERA Y CONTABILIDAD"/>
  </r>
  <r>
    <x v="0"/>
    <x v="0"/>
    <n v="687"/>
    <s v="104I"/>
    <s v="GRUPO-A3"/>
    <n v="16544145"/>
    <s v="Operaciones financieras"/>
    <s v="GI"/>
    <s v="GRUPO DE INFORMÁTICA"/>
    <s v="104I"/>
    <s v="PRÁCTICAS DE INFORMÁTICA DE OPERACIONES FINANCIERAS"/>
    <s v="GRUPO-A3"/>
    <s v="Grupo de Prácticas de Informática de OPERACIONES FINANCIERAS"/>
    <s v="2S"/>
    <n v="16544145"/>
    <s v="ACEDO"/>
    <s v="RAMÍREZ"/>
    <s v="MIGUEL ANGEL"/>
    <s v="miacedo"/>
    <s v="miguel-angel.acedo@unirioja.es"/>
    <n v="0.25"/>
    <n v="0.25"/>
    <n v="504"/>
    <s v="PROFESOR TITULAR UNIVERSIDAD"/>
    <s v="C01"/>
    <s v="TIEMPO COMPLETO"/>
    <s v="2018-11-26 00:00:00.0"/>
    <s v="null"/>
    <s v="DF31207"/>
    <s v="PROFESOR TITULAR DE UNIVERSIDAD"/>
    <s v="R104"/>
    <x v="0"/>
    <n v="230"/>
    <s v="ECONOMÍA FINANCIERA Y CONTABILIDAD"/>
  </r>
  <r>
    <x v="0"/>
    <x v="0"/>
    <n v="687"/>
    <s v="104I"/>
    <s v="GRUPO-B1"/>
    <n v="16532770"/>
    <s v="Operaciones financieras"/>
    <s v="GI"/>
    <s v="GRUPO DE INFORMÁTICA"/>
    <s v="104I"/>
    <s v="PRÁCTICAS DE INFORMÁTICA DE OPERACIONES FINANCIERAS"/>
    <s v="GRUPO-B1"/>
    <s v="Grupo de Prácticas de Informática de OPERACIONES FINANCIERAS"/>
    <s v="2S"/>
    <n v="16532770"/>
    <s v="BLASCO"/>
    <s v="TOMÁS"/>
    <s v="YOLANDA"/>
    <s v="yoblasco"/>
    <s v="yolanda.blasco@unirioja.es"/>
    <n v="1.25"/>
    <n v="1.25"/>
    <n v="506"/>
    <s v="PROFESOR TITULAR DE ESCUELA UNIVERSITARI"/>
    <s v="01A"/>
    <s v="TIEMPO COMPLETO AMPLIADO"/>
    <s v="2012-09-01 00:00:00.0"/>
    <s v="null"/>
    <s v="DF31220"/>
    <s v="TITULAR DE ESCUELAS UNIVERSITARIAS"/>
    <s v="R104"/>
    <x v="0"/>
    <n v="230"/>
    <s v="ECONOMÍA FINANCIERA Y CONTABILIDAD"/>
  </r>
  <r>
    <x v="0"/>
    <x v="0"/>
    <n v="687"/>
    <s v="104I"/>
    <s v="GRUPO-B1"/>
    <n v="16544145"/>
    <s v="Operaciones financieras"/>
    <s v="GI"/>
    <s v="GRUPO DE INFORMÁTICA"/>
    <s v="104I"/>
    <s v="PRÁCTICAS DE INFORMÁTICA DE OPERACIONES FINANCIERAS"/>
    <s v="GRUPO-B1"/>
    <s v="Grupo de Prácticas de Informática de OPERACIONES FINANCIERAS"/>
    <s v="2S"/>
    <n v="16544145"/>
    <s v="ACEDO"/>
    <s v="RAMÍREZ"/>
    <s v="MIGUEL ANGEL"/>
    <s v="miacedo"/>
    <s v="miguel-angel.acedo@unirioja.es"/>
    <n v="0.25"/>
    <n v="0.25"/>
    <n v="504"/>
    <s v="PROFESOR TITULAR UNIVERSIDAD"/>
    <s v="C01"/>
    <s v="TIEMPO COMPLETO"/>
    <s v="2018-11-26 00:00:00.0"/>
    <s v="null"/>
    <s v="DF31207"/>
    <s v="PROFESOR TITULAR DE UNIVERSIDAD"/>
    <s v="R104"/>
    <x v="0"/>
    <n v="230"/>
    <s v="ECONOMÍA FINANCIERA Y CONTABILIDAD"/>
  </r>
  <r>
    <x v="0"/>
    <x v="0"/>
    <n v="687"/>
    <s v="104I"/>
    <s v="GRUPO-B2"/>
    <n v="16544145"/>
    <s v="Operaciones financieras"/>
    <s v="GI"/>
    <s v="GRUPO DE INFORMÁTICA"/>
    <s v="104I"/>
    <s v="PRÁCTICAS DE INFORMÁTICA DE OPERACIONES FINANCIERAS"/>
    <s v="GRUPO-B2"/>
    <s v="Grupo de Prácticas de Informática de OPERACIONES FINANCIERAS"/>
    <s v="2S"/>
    <n v="16544145"/>
    <s v="ACEDO"/>
    <s v="RAMÍREZ"/>
    <s v="MIGUEL ANGEL"/>
    <s v="miacedo"/>
    <s v="miguel-angel.acedo@unirioja.es"/>
    <n v="0.25"/>
    <n v="0.25"/>
    <n v="504"/>
    <s v="PROFESOR TITULAR UNIVERSIDAD"/>
    <s v="C01"/>
    <s v="TIEMPO COMPLETO"/>
    <s v="2018-11-26 00:00:00.0"/>
    <s v="null"/>
    <s v="DF31207"/>
    <s v="PROFESOR TITULAR DE UNIVERSIDAD"/>
    <s v="R104"/>
    <x v="0"/>
    <n v="230"/>
    <s v="ECONOMÍA FINANCIERA Y CONTABILIDAD"/>
  </r>
  <r>
    <x v="0"/>
    <x v="0"/>
    <n v="687"/>
    <s v="104I"/>
    <s v="GRUPO-B2"/>
    <n v="16559462"/>
    <s v="Operaciones financieras"/>
    <s v="GI"/>
    <s v="GRUPO DE INFORMÁTICA"/>
    <s v="104I"/>
    <s v="PRÁCTICAS DE INFORMÁTICA DE OPERACIONES FINANCIERAS"/>
    <s v="GRUPO-B2"/>
    <s v="Grupo de Prácticas de Informática de OPERACIONES FINANCIERAS"/>
    <s v="2S"/>
    <n v="16559462"/>
    <s v="LACALZADA"/>
    <s v="ESQUIVEL"/>
    <s v="JOSÉ ANGEL"/>
    <s v="jolacae"/>
    <s v="jose-angel.lacalzada@unirioja.es"/>
    <n v="1.25"/>
    <n v="1.25"/>
    <n v="532"/>
    <s v="LABORAL DOCENTE-ASOCIADO"/>
    <s v="P06"/>
    <s v="TIEMPO PARCIAL (6+6 HORAS)"/>
    <s v="2015-09-15 00:00:00.0"/>
    <s v="2019-09-14 00:00:00.0"/>
    <s v="PI101023"/>
    <s v="PROFESOR ASOCIADO"/>
    <s v="R104"/>
    <x v="0"/>
    <n v="230"/>
    <s v="ECONOMÍA FINANCIERA Y CONTABILIDAD"/>
  </r>
  <r>
    <x v="0"/>
    <x v="0"/>
    <n v="687"/>
    <s v="104I"/>
    <s v="GRUPO-B3"/>
    <n v="16544145"/>
    <s v="Operaciones financieras"/>
    <s v="GI"/>
    <s v="GRUPO DE INFORMÁTICA"/>
    <s v="104I"/>
    <s v="PRÁCTICAS DE INFORMÁTICA DE OPERACIONES FINANCIERAS"/>
    <s v="GRUPO-B3"/>
    <s v="Grupo de Prácticas de Informática de OPERACIONES FINANCIERAS"/>
    <s v="2S"/>
    <n v="16544145"/>
    <s v="ACEDO"/>
    <s v="RAMÍREZ"/>
    <s v="MIGUEL ANGEL"/>
    <s v="miacedo"/>
    <s v="miguel-angel.acedo@unirioja.es"/>
    <n v="0.25"/>
    <n v="0.25"/>
    <n v="504"/>
    <s v="PROFESOR TITULAR UNIVERSIDAD"/>
    <s v="C01"/>
    <s v="TIEMPO COMPLETO"/>
    <s v="2018-11-26 00:00:00.0"/>
    <s v="null"/>
    <s v="DF31207"/>
    <s v="PROFESOR TITULAR DE UNIVERSIDAD"/>
    <s v="R104"/>
    <x v="0"/>
    <n v="230"/>
    <s v="ECONOMÍA FINANCIERA Y CONTABILIDAD"/>
  </r>
  <r>
    <x v="0"/>
    <x v="0"/>
    <n v="687"/>
    <s v="104I"/>
    <s v="GRUPO-B3"/>
    <n v="16559462"/>
    <s v="Operaciones financieras"/>
    <s v="GI"/>
    <s v="GRUPO DE INFORMÁTICA"/>
    <s v="104I"/>
    <s v="PRÁCTICAS DE INFORMÁTICA DE OPERACIONES FINANCIERAS"/>
    <s v="GRUPO-B3"/>
    <s v="Grupo de Prácticas de Informática de OPERACIONES FINANCIERAS"/>
    <s v="2S"/>
    <n v="16559462"/>
    <s v="LACALZADA"/>
    <s v="ESQUIVEL"/>
    <s v="JOSÉ ANGEL"/>
    <s v="jolacae"/>
    <s v="jose-angel.lacalzada@unirioja.es"/>
    <n v="1.25"/>
    <n v="1.25"/>
    <n v="532"/>
    <s v="LABORAL DOCENTE-ASOCIADO"/>
    <s v="P06"/>
    <s v="TIEMPO PARCIAL (6+6 HORAS)"/>
    <s v="2015-09-15 00:00:00.0"/>
    <s v="2019-09-14 00:00:00.0"/>
    <s v="PI101023"/>
    <s v="PROFESOR ASOCIADO"/>
    <s v="R104"/>
    <x v="0"/>
    <n v="230"/>
    <s v="ECONOMÍA FINANCIERA Y CONTABILIDAD"/>
  </r>
  <r>
    <x v="0"/>
    <x v="0"/>
    <n v="687"/>
    <s v="104I"/>
    <s v="GRUPO-C1"/>
    <n v="16544145"/>
    <s v="Operaciones financieras"/>
    <s v="GI"/>
    <s v="GRUPO DE INFORMÁTICA"/>
    <s v="104I"/>
    <s v="PRÁCTICAS DE INFORMÁTICA DE OPERACIONES FINANCIERAS"/>
    <s v="GRUPO-C1"/>
    <s v="Grupo de Prácticas de Informática de OPERACIONES FINANCIERAS"/>
    <s v="2S"/>
    <n v="16544145"/>
    <s v="ACEDO"/>
    <s v="RAMÍREZ"/>
    <s v="MIGUEL ANGEL"/>
    <s v="miacedo"/>
    <s v="miguel-angel.acedo@unirioja.es"/>
    <n v="1.5"/>
    <n v="1.5"/>
    <n v="504"/>
    <s v="PROFESOR TITULAR UNIVERSIDAD"/>
    <s v="C01"/>
    <s v="TIEMPO COMPLETO"/>
    <s v="2018-11-26 00:00:00.0"/>
    <s v="null"/>
    <s v="DF31207"/>
    <s v="PROFESOR TITULAR DE UNIVERSIDAD"/>
    <s v="R104"/>
    <x v="0"/>
    <n v="230"/>
    <s v="ECONOMÍA FINANCIERA Y CONTABILIDAD"/>
  </r>
  <r>
    <x v="0"/>
    <x v="0"/>
    <n v="687"/>
    <s v="104I"/>
    <s v="GRUPO-C2"/>
    <n v="16544145"/>
    <s v="Operaciones financieras"/>
    <s v="GI"/>
    <s v="GRUPO DE INFORMÁTICA"/>
    <s v="104I"/>
    <s v="PRÁCTICAS DE INFORMÁTICA DE OPERACIONES FINANCIERAS"/>
    <s v="GRUPO-C2"/>
    <s v="Grupo de Prácticas de Informática de OPERACIONES FINANCIERAS"/>
    <s v="2S"/>
    <n v="16544145"/>
    <s v="ACEDO"/>
    <s v="RAMÍREZ"/>
    <s v="MIGUEL ANGEL"/>
    <s v="miacedo"/>
    <s v="miguel-angel.acedo@unirioja.es"/>
    <n v="1.5"/>
    <n v="1.5"/>
    <n v="504"/>
    <s v="PROFESOR TITULAR UNIVERSIDAD"/>
    <s v="C01"/>
    <s v="TIEMPO COMPLETO"/>
    <s v="2018-11-26 00:00:00.0"/>
    <s v="null"/>
    <s v="DF31207"/>
    <s v="PROFESOR TITULAR DE UNIVERSIDAD"/>
    <s v="R104"/>
    <x v="0"/>
    <n v="230"/>
    <s v="ECONOMÍA FINANCIERA Y CONTABILIDAD"/>
  </r>
  <r>
    <x v="0"/>
    <x v="0"/>
    <n v="687"/>
    <s v="104I"/>
    <s v="GRUPO-D1"/>
    <n v="16532770"/>
    <s v="Operaciones financieras"/>
    <s v="GI"/>
    <s v="GRUPO DE INFORMÁTICA"/>
    <s v="104I"/>
    <s v="PRÁCTICAS DE INFORMÁTICA DE OPERACIONES FINANCIERAS"/>
    <s v="GRUPO-D1"/>
    <s v="Grupo de Prácticas de Informática de OPERACIONES FINANCIERAS"/>
    <s v="2S"/>
    <n v="16532770"/>
    <s v="BLASCO"/>
    <s v="TOMÁS"/>
    <s v="YOLANDA"/>
    <s v="yoblasco"/>
    <s v="yolanda.blasco@unirioja.es"/>
    <n v="1.25"/>
    <n v="1.25"/>
    <n v="506"/>
    <s v="PROFESOR TITULAR DE ESCUELA UNIVERSITARI"/>
    <s v="01A"/>
    <s v="TIEMPO COMPLETO AMPLIADO"/>
    <s v="2012-09-01 00:00:00.0"/>
    <s v="null"/>
    <s v="DF31220"/>
    <s v="TITULAR DE ESCUELAS UNIVERSITARIAS"/>
    <s v="R104"/>
    <x v="0"/>
    <n v="230"/>
    <s v="ECONOMÍA FINANCIERA Y CONTABILIDAD"/>
  </r>
  <r>
    <x v="0"/>
    <x v="0"/>
    <n v="687"/>
    <s v="104I"/>
    <s v="GRUPO-D1"/>
    <n v="16544145"/>
    <s v="Operaciones financieras"/>
    <s v="GI"/>
    <s v="GRUPO DE INFORMÁTICA"/>
    <s v="104I"/>
    <s v="PRÁCTICAS DE INFORMÁTICA DE OPERACIONES FINANCIERAS"/>
    <s v="GRUPO-D1"/>
    <s v="Grupo de Prácticas de Informática de OPERACIONES FINANCIERAS"/>
    <s v="2S"/>
    <n v="16544145"/>
    <s v="ACEDO"/>
    <s v="RAMÍREZ"/>
    <s v="MIGUEL ANGEL"/>
    <s v="miacedo"/>
    <s v="miguel-angel.acedo@unirioja.es"/>
    <n v="0.25"/>
    <n v="0.25"/>
    <n v="504"/>
    <s v="PROFESOR TITULAR UNIVERSIDAD"/>
    <s v="C01"/>
    <s v="TIEMPO COMPLETO"/>
    <s v="2018-11-26 00:00:00.0"/>
    <s v="null"/>
    <s v="DF31207"/>
    <s v="PROFESOR TITULAR DE UNIVERSIDAD"/>
    <s v="R104"/>
    <x v="0"/>
    <n v="230"/>
    <s v="ECONOMÍA FINANCIERA Y CONTABILIDAD"/>
  </r>
  <r>
    <x v="0"/>
    <x v="0"/>
    <n v="687"/>
    <s v="104I"/>
    <s v="GRUPO-D2"/>
    <n v="16544145"/>
    <s v="Operaciones financieras"/>
    <s v="GI"/>
    <s v="GRUPO DE INFORMÁTICA"/>
    <s v="104I"/>
    <s v="PRÁCTICAS DE INFORMÁTICA DE OPERACIONES FINANCIERAS"/>
    <s v="GRUPO-D2"/>
    <s v="Grupo de Prácticas de Informática de OPERACIONES FINANCIERAS"/>
    <s v="2S"/>
    <n v="16544145"/>
    <s v="ACEDO"/>
    <s v="RAMÍREZ"/>
    <s v="MIGUEL ANGEL"/>
    <s v="miacedo"/>
    <s v="miguel-angel.acedo@unirioja.es"/>
    <n v="0.5"/>
    <n v="0.5"/>
    <n v="504"/>
    <s v="PROFESOR TITULAR UNIVERSIDAD"/>
    <s v="C01"/>
    <s v="TIEMPO COMPLETO"/>
    <s v="2018-11-26 00:00:00.0"/>
    <s v="null"/>
    <s v="DF31207"/>
    <s v="PROFESOR TITULAR DE UNIVERSIDAD"/>
    <s v="R104"/>
    <x v="0"/>
    <n v="230"/>
    <s v="ECONOMÍA FINANCIERA Y CONTABILIDAD"/>
  </r>
  <r>
    <x v="0"/>
    <x v="0"/>
    <n v="687"/>
    <s v="104I"/>
    <s v="GRUPO-D2"/>
    <n v="16559462"/>
    <s v="Operaciones financieras"/>
    <s v="GI"/>
    <s v="GRUPO DE INFORMÁTICA"/>
    <s v="104I"/>
    <s v="PRÁCTICAS DE INFORMÁTICA DE OPERACIONES FINANCIERAS"/>
    <s v="GRUPO-D2"/>
    <s v="Grupo de Prácticas de Informática de OPERACIONES FINANCIERAS"/>
    <s v="2S"/>
    <n v="16559462"/>
    <s v="LACALZADA"/>
    <s v="ESQUIVEL"/>
    <s v="JOSÉ ANGEL"/>
    <s v="jolacae"/>
    <s v="jose-angel.lacalzada@unirioja.es"/>
    <n v="1"/>
    <n v="1"/>
    <n v="532"/>
    <s v="LABORAL DOCENTE-ASOCIADO"/>
    <s v="P06"/>
    <s v="TIEMPO PARCIAL (6+6 HORAS)"/>
    <s v="2015-09-15 00:00:00.0"/>
    <s v="2019-09-14 00:00:00.0"/>
    <s v="PI101023"/>
    <s v="PROFESOR ASOCIADO"/>
    <s v="R104"/>
    <x v="0"/>
    <n v="230"/>
    <s v="ECONOMÍA FINANCIERA Y CONTABILIDAD"/>
  </r>
  <r>
    <x v="0"/>
    <x v="0"/>
    <n v="687"/>
    <s v="104R"/>
    <s v="GRUPO-A1"/>
    <n v="16532770"/>
    <s v="Operaciones financieras"/>
    <s v="GR"/>
    <s v="GRUPO REDUCIDO"/>
    <s v="104R"/>
    <s v="PRÁCTICAS DE OPERACIONES FINANCIERAS"/>
    <s v="GRUPO-A1"/>
    <s v="Grupo de Prácticas de OPERACIONES FINANCIERAS"/>
    <s v="2S"/>
    <n v="16532770"/>
    <s v="BLASCO"/>
    <s v="TOMÁS"/>
    <s v="YOLANDA"/>
    <s v="yoblasco"/>
    <s v="yolanda.blasco@unirioja.es"/>
    <n v="0.5"/>
    <n v="0.5"/>
    <n v="506"/>
    <s v="PROFESOR TITULAR DE ESCUELA UNIVERSITARI"/>
    <s v="01A"/>
    <s v="TIEMPO COMPLETO AMPLIADO"/>
    <s v="2012-09-01 00:00:00.0"/>
    <s v="null"/>
    <s v="DF31220"/>
    <s v="TITULAR DE ESCUELAS UNIVERSITARIAS"/>
    <s v="R104"/>
    <x v="0"/>
    <n v="230"/>
    <s v="ECONOMÍA FINANCIERA Y CONTABILIDAD"/>
  </r>
  <r>
    <x v="0"/>
    <x v="0"/>
    <n v="687"/>
    <s v="104R"/>
    <s v="GRUPO-A2"/>
    <n v="16532770"/>
    <s v="Operaciones financieras"/>
    <s v="GR"/>
    <s v="GRUPO REDUCIDO"/>
    <s v="104R"/>
    <s v="PRÁCTICAS DE OPERACIONES FINANCIERAS"/>
    <s v="GRUPO-A2"/>
    <s v="Grupo de Prácticas de OPERACIONES FINANCIERAS"/>
    <s v="2S"/>
    <n v="16532770"/>
    <s v="BLASCO"/>
    <s v="TOMÁS"/>
    <s v="YOLANDA"/>
    <s v="yoblasco"/>
    <s v="yolanda.blasco@unirioja.es"/>
    <n v="0.5"/>
    <n v="0.5"/>
    <n v="506"/>
    <s v="PROFESOR TITULAR DE ESCUELA UNIVERSITARI"/>
    <s v="01A"/>
    <s v="TIEMPO COMPLETO AMPLIADO"/>
    <s v="2012-09-01 00:00:00.0"/>
    <s v="null"/>
    <s v="DF31220"/>
    <s v="TITULAR DE ESCUELAS UNIVERSITARIAS"/>
    <s v="R104"/>
    <x v="0"/>
    <n v="230"/>
    <s v="ECONOMÍA FINANCIERA Y CONTABILIDAD"/>
  </r>
  <r>
    <x v="0"/>
    <x v="0"/>
    <n v="687"/>
    <s v="104R"/>
    <s v="GRUPO-A3"/>
    <n v="16532770"/>
    <s v="Operaciones financieras"/>
    <s v="GR"/>
    <s v="GRUPO REDUCIDO"/>
    <s v="104R"/>
    <s v="PRÁCTICAS DE OPERACIONES FINANCIERAS"/>
    <s v="GRUPO-A3"/>
    <s v="Grupo de Prácticas de OPERACIONES FINANCIERAS"/>
    <s v="2S"/>
    <n v="16532770"/>
    <s v="BLASCO"/>
    <s v="TOMÁS"/>
    <s v="YOLANDA"/>
    <s v="yoblasco"/>
    <s v="yolanda.blasco@unirioja.es"/>
    <n v="0.5"/>
    <n v="0.5"/>
    <n v="506"/>
    <s v="PROFESOR TITULAR DE ESCUELA UNIVERSITARI"/>
    <s v="01A"/>
    <s v="TIEMPO COMPLETO AMPLIADO"/>
    <s v="2012-09-01 00:00:00.0"/>
    <s v="null"/>
    <s v="DF31220"/>
    <s v="TITULAR DE ESCUELAS UNIVERSITARIAS"/>
    <s v="R104"/>
    <x v="0"/>
    <n v="230"/>
    <s v="ECONOMÍA FINANCIERA Y CONTABILIDAD"/>
  </r>
  <r>
    <x v="0"/>
    <x v="0"/>
    <n v="687"/>
    <s v="104R"/>
    <s v="GRUPO-B1"/>
    <n v="16532770"/>
    <s v="Operaciones financieras"/>
    <s v="GR"/>
    <s v="GRUPO REDUCIDO"/>
    <s v="104R"/>
    <s v="PRÁCTICAS DE OPERACIONES FINANCIERAS"/>
    <s v="GRUPO-B1"/>
    <s v="Grupo de Prácticas de OPERACIONES FINANCIERAS"/>
    <s v="2S"/>
    <n v="16532770"/>
    <s v="BLASCO"/>
    <s v="TOMÁS"/>
    <s v="YOLANDA"/>
    <s v="yoblasco"/>
    <s v="yolanda.blasco@unirioja.es"/>
    <n v="0.5"/>
    <n v="0.5"/>
    <n v="506"/>
    <s v="PROFESOR TITULAR DE ESCUELA UNIVERSITARI"/>
    <s v="01A"/>
    <s v="TIEMPO COMPLETO AMPLIADO"/>
    <s v="2012-09-01 00:00:00.0"/>
    <s v="null"/>
    <s v="DF31220"/>
    <s v="TITULAR DE ESCUELAS UNIVERSITARIAS"/>
    <s v="R104"/>
    <x v="0"/>
    <n v="230"/>
    <s v="ECONOMÍA FINANCIERA Y CONTABILIDAD"/>
  </r>
  <r>
    <x v="0"/>
    <x v="0"/>
    <n v="687"/>
    <s v="104R"/>
    <s v="GRUPO-B2"/>
    <n v="16532770"/>
    <s v="Operaciones financieras"/>
    <s v="GR"/>
    <s v="GRUPO REDUCIDO"/>
    <s v="104R"/>
    <s v="PRÁCTICAS DE OPERACIONES FINANCIERAS"/>
    <s v="GRUPO-B2"/>
    <s v="Grupo de Prácticas de OPERACIONES FINANCIERAS"/>
    <s v="2S"/>
    <n v="16532770"/>
    <s v="BLASCO"/>
    <s v="TOMÁS"/>
    <s v="YOLANDA"/>
    <s v="yoblasco"/>
    <s v="yolanda.blasco@unirioja.es"/>
    <n v="0.5"/>
    <n v="0.5"/>
    <n v="506"/>
    <s v="PROFESOR TITULAR DE ESCUELA UNIVERSITARI"/>
    <s v="01A"/>
    <s v="TIEMPO COMPLETO AMPLIADO"/>
    <s v="2012-09-01 00:00:00.0"/>
    <s v="null"/>
    <s v="DF31220"/>
    <s v="TITULAR DE ESCUELAS UNIVERSITARIAS"/>
    <s v="R104"/>
    <x v="0"/>
    <n v="230"/>
    <s v="ECONOMÍA FINANCIERA Y CONTABILIDAD"/>
  </r>
  <r>
    <x v="0"/>
    <x v="0"/>
    <n v="687"/>
    <s v="104R"/>
    <s v="GRUPO-B3"/>
    <n v="16532770"/>
    <s v="Operaciones financieras"/>
    <s v="GR"/>
    <s v="GRUPO REDUCIDO"/>
    <s v="104R"/>
    <s v="PRÁCTICAS DE OPERACIONES FINANCIERAS"/>
    <s v="GRUPO-B3"/>
    <s v="Grupo de Prácticas de OPERACIONES FINANCIERAS"/>
    <s v="2S"/>
    <n v="16532770"/>
    <s v="BLASCO"/>
    <s v="TOMÁS"/>
    <s v="YOLANDA"/>
    <s v="yoblasco"/>
    <s v="yolanda.blasco@unirioja.es"/>
    <n v="0.5"/>
    <n v="0.5"/>
    <n v="506"/>
    <s v="PROFESOR TITULAR DE ESCUELA UNIVERSITARI"/>
    <s v="01A"/>
    <s v="TIEMPO COMPLETO AMPLIADO"/>
    <s v="2012-09-01 00:00:00.0"/>
    <s v="null"/>
    <s v="DF31220"/>
    <s v="TITULAR DE ESCUELAS UNIVERSITARIAS"/>
    <s v="R104"/>
    <x v="0"/>
    <n v="230"/>
    <s v="ECONOMÍA FINANCIERA Y CONTABILIDAD"/>
  </r>
  <r>
    <x v="0"/>
    <x v="0"/>
    <n v="687"/>
    <s v="104R"/>
    <s v="GRUPO-C1"/>
    <n v="16544145"/>
    <s v="Operaciones financieras"/>
    <s v="GR"/>
    <s v="GRUPO REDUCIDO"/>
    <s v="104R"/>
    <s v="PRÁCTICAS DE OPERACIONES FINANCIERAS"/>
    <s v="GRUPO-C1"/>
    <s v="Grupo de Prácticas de OPERACIONES FINANCIERAS"/>
    <s v="2S"/>
    <n v="16544145"/>
    <s v="ACEDO"/>
    <s v="RAMÍREZ"/>
    <s v="MIGUEL ANGEL"/>
    <s v="miacedo"/>
    <s v="miguel-angel.acedo@unirioja.es"/>
    <n v="0.5"/>
    <n v="0.5"/>
    <n v="504"/>
    <s v="PROFESOR TITULAR UNIVERSIDAD"/>
    <s v="C01"/>
    <s v="TIEMPO COMPLETO"/>
    <s v="2018-11-26 00:00:00.0"/>
    <s v="null"/>
    <s v="DF31207"/>
    <s v="PROFESOR TITULAR DE UNIVERSIDAD"/>
    <s v="R104"/>
    <x v="0"/>
    <n v="230"/>
    <s v="ECONOMÍA FINANCIERA Y CONTABILIDAD"/>
  </r>
  <r>
    <x v="0"/>
    <x v="0"/>
    <n v="687"/>
    <s v="104R"/>
    <s v="GRUPO-C2"/>
    <n v="16544145"/>
    <s v="Operaciones financieras"/>
    <s v="GR"/>
    <s v="GRUPO REDUCIDO"/>
    <s v="104R"/>
    <s v="PRÁCTICAS DE OPERACIONES FINANCIERAS"/>
    <s v="GRUPO-C2"/>
    <s v="Grupo de Prácticas de OPERACIONES FINANCIERAS"/>
    <s v="2S"/>
    <n v="16544145"/>
    <s v="ACEDO"/>
    <s v="RAMÍREZ"/>
    <s v="MIGUEL ANGEL"/>
    <s v="miacedo"/>
    <s v="miguel-angel.acedo@unirioja.es"/>
    <n v="0.5"/>
    <n v="0.5"/>
    <n v="504"/>
    <s v="PROFESOR TITULAR UNIVERSIDAD"/>
    <s v="C01"/>
    <s v="TIEMPO COMPLETO"/>
    <s v="2018-11-26 00:00:00.0"/>
    <s v="null"/>
    <s v="DF31207"/>
    <s v="PROFESOR TITULAR DE UNIVERSIDAD"/>
    <s v="R104"/>
    <x v="0"/>
    <n v="230"/>
    <s v="ECONOMÍA FINANCIERA Y CONTABILIDAD"/>
  </r>
  <r>
    <x v="0"/>
    <x v="0"/>
    <n v="687"/>
    <s v="104R"/>
    <s v="GRUPO-D1"/>
    <n v="16532770"/>
    <s v="Operaciones financieras"/>
    <s v="GR"/>
    <s v="GRUPO REDUCIDO"/>
    <s v="104R"/>
    <s v="PRÁCTICAS DE OPERACIONES FINANCIERAS"/>
    <s v="GRUPO-D1"/>
    <s v="Grupo de Prácticas de OPERACIONES FINANCIERAS"/>
    <s v="2S"/>
    <n v="16532770"/>
    <s v="BLASCO"/>
    <s v="TOMÁS"/>
    <s v="YOLANDA"/>
    <s v="yoblasco"/>
    <s v="yolanda.blasco@unirioja.es"/>
    <n v="0.5"/>
    <n v="0.5"/>
    <n v="506"/>
    <s v="PROFESOR TITULAR DE ESCUELA UNIVERSITARI"/>
    <s v="01A"/>
    <s v="TIEMPO COMPLETO AMPLIADO"/>
    <s v="2012-09-01 00:00:00.0"/>
    <s v="null"/>
    <s v="DF31220"/>
    <s v="TITULAR DE ESCUELAS UNIVERSITARIAS"/>
    <s v="R104"/>
    <x v="0"/>
    <n v="230"/>
    <s v="ECONOMÍA FINANCIERA Y CONTABILIDAD"/>
  </r>
  <r>
    <x v="0"/>
    <x v="0"/>
    <n v="687"/>
    <s v="104R"/>
    <s v="GRUPO-D2"/>
    <n v="16532770"/>
    <s v="Operaciones financieras"/>
    <s v="GR"/>
    <s v="GRUPO REDUCIDO"/>
    <s v="104R"/>
    <s v="PRÁCTICAS DE OPERACIONES FINANCIERAS"/>
    <s v="GRUPO-D2"/>
    <s v="Grupo de Prácticas de OPERACIONES FINANCIERAS"/>
    <s v="2S"/>
    <n v="16532770"/>
    <s v="BLASCO"/>
    <s v="TOMÁS"/>
    <s v="YOLANDA"/>
    <s v="yoblasco"/>
    <s v="yolanda.blasco@unirioja.es"/>
    <n v="0.5"/>
    <n v="0.5"/>
    <n v="506"/>
    <s v="PROFESOR TITULAR DE ESCUELA UNIVERSITARI"/>
    <s v="01A"/>
    <s v="TIEMPO COMPLETO AMPLIADO"/>
    <s v="2012-09-01 00:00:00.0"/>
    <s v="null"/>
    <s v="DF31220"/>
    <s v="TITULAR DE ESCUELAS UNIVERSITARIAS"/>
    <s v="R104"/>
    <x v="0"/>
    <n v="230"/>
    <s v="ECONOMÍA FINANCIERA Y CONTABILIDAD"/>
  </r>
  <r>
    <x v="1"/>
    <x v="1"/>
    <n v="687"/>
    <s v="104G"/>
    <s v="GRUPO-D"/>
    <n v="16545318"/>
    <s v="Operaciones financieras"/>
    <s v="GG"/>
    <s v="GRUPO GRANDE"/>
    <s v="104G"/>
    <s v="CLASE MAGISTRAL DE OPERACIONES FINANCIERAS"/>
    <s v="GRUPO-D"/>
    <s v="Grupo de Clase Magistral de OPERACIONES FINANCIERAS (docencia en español)"/>
    <s v="2S"/>
    <n v="16545318"/>
    <s v="RUIZ-OLALLA"/>
    <s v="CORCUERA"/>
    <s v="Mª CARMEN"/>
    <s v="caruiz-o"/>
    <s v="carmen.ruiz-olalla@unirioja.es"/>
    <n v="4"/>
    <m/>
    <n v="504"/>
    <s v="PROFESOR TITULAR UNIVERSIDAD"/>
    <s v="01A"/>
    <s v="TIEMPO COMPLETO AMPLIADO"/>
    <s v="2012-09-01 00:00:00.0"/>
    <s v="null"/>
    <s v="DF100082"/>
    <s v="PROFESOR TITULAR DE UNIVERSIDAD"/>
    <s v="R104"/>
    <x v="0"/>
    <n v="230"/>
    <s v="ECONOMÍA FINANCIERA Y CONTABILIDAD"/>
  </r>
  <r>
    <x v="1"/>
    <x v="1"/>
    <n v="687"/>
    <s v="104I"/>
    <s v="GRUPO-D1"/>
    <n v="16532770"/>
    <s v="Operaciones financieras"/>
    <s v="GI"/>
    <s v="GRUPO DE INFORMÁTICA"/>
    <s v="104I"/>
    <s v="PRÁCTICAS DE INFORMÁTICA DE OPERACIONES FINANCIERAS"/>
    <s v="GRUPO-D1"/>
    <s v="Grupo de Prácticas de Informática de OPERACIONES FINANCIERAS"/>
    <s v="2S"/>
    <n v="16532770"/>
    <s v="BLASCO"/>
    <s v="TOMÁS"/>
    <s v="YOLANDA"/>
    <s v="yoblasco"/>
    <s v="yolanda.blasco@unirioja.es"/>
    <n v="1.25"/>
    <m/>
    <n v="506"/>
    <s v="PROFESOR TITULAR DE ESCUELA UNIVERSITARI"/>
    <s v="01A"/>
    <s v="TIEMPO COMPLETO AMPLIADO"/>
    <s v="2012-09-01 00:00:00.0"/>
    <s v="null"/>
    <s v="DF31220"/>
    <s v="TITULAR DE ESCUELAS UNIVERSITARIAS"/>
    <s v="R104"/>
    <x v="0"/>
    <n v="230"/>
    <s v="ECONOMÍA FINANCIERA Y CONTABILIDAD"/>
  </r>
  <r>
    <x v="1"/>
    <x v="1"/>
    <n v="687"/>
    <s v="104I"/>
    <s v="GRUPO-D1"/>
    <n v="16544145"/>
    <s v="Operaciones financieras"/>
    <s v="GI"/>
    <s v="GRUPO DE INFORMÁTICA"/>
    <s v="104I"/>
    <s v="PRÁCTICAS DE INFORMÁTICA DE OPERACIONES FINANCIERAS"/>
    <s v="GRUPO-D1"/>
    <s v="Grupo de Prácticas de Informática de OPERACIONES FINANCIERAS"/>
    <s v="2S"/>
    <n v="16544145"/>
    <s v="ACEDO"/>
    <s v="RAMÍREZ"/>
    <s v="MIGUEL ANGEL"/>
    <s v="miacedo"/>
    <s v="miguel-angel.acedo@unirioja.es"/>
    <n v="0.25"/>
    <m/>
    <n v="504"/>
    <s v="PROFESOR TITULAR UNIVERSIDAD"/>
    <s v="C01"/>
    <s v="TIEMPO COMPLETO"/>
    <s v="2018-11-26 00:00:00.0"/>
    <s v="null"/>
    <s v="DF31207"/>
    <s v="PROFESOR TITULAR DE UNIVERSIDAD"/>
    <s v="R104"/>
    <x v="0"/>
    <n v="230"/>
    <s v="ECONOMÍA FINANCIERA Y CONTABILIDAD"/>
  </r>
  <r>
    <x v="1"/>
    <x v="1"/>
    <n v="687"/>
    <s v="104I"/>
    <s v="GRUPO-D2"/>
    <n v="16544145"/>
    <s v="Operaciones financieras"/>
    <s v="GI"/>
    <s v="GRUPO DE INFORMÁTICA"/>
    <s v="104I"/>
    <s v="PRÁCTICAS DE INFORMÁTICA DE OPERACIONES FINANCIERAS"/>
    <s v="GRUPO-D2"/>
    <s v="Grupo de Prácticas de Informática de OPERACIONES FINANCIERAS"/>
    <s v="2S"/>
    <n v="16544145"/>
    <s v="ACEDO"/>
    <s v="RAMÍREZ"/>
    <s v="MIGUEL ANGEL"/>
    <s v="miacedo"/>
    <s v="miguel-angel.acedo@unirioja.es"/>
    <n v="0.5"/>
    <m/>
    <n v="504"/>
    <s v="PROFESOR TITULAR UNIVERSIDAD"/>
    <s v="C01"/>
    <s v="TIEMPO COMPLETO"/>
    <s v="2018-11-26 00:00:00.0"/>
    <s v="null"/>
    <s v="DF31207"/>
    <s v="PROFESOR TITULAR DE UNIVERSIDAD"/>
    <s v="R104"/>
    <x v="0"/>
    <n v="230"/>
    <s v="ECONOMÍA FINANCIERA Y CONTABILIDAD"/>
  </r>
  <r>
    <x v="1"/>
    <x v="1"/>
    <n v="687"/>
    <s v="104I"/>
    <s v="GRUPO-D2"/>
    <n v="16559462"/>
    <s v="Operaciones financieras"/>
    <s v="GI"/>
    <s v="GRUPO DE INFORMÁTICA"/>
    <s v="104I"/>
    <s v="PRÁCTICAS DE INFORMÁTICA DE OPERACIONES FINANCIERAS"/>
    <s v="GRUPO-D2"/>
    <s v="Grupo de Prácticas de Informática de OPERACIONES FINANCIERAS"/>
    <s v="2S"/>
    <n v="16559462"/>
    <s v="LACALZADA"/>
    <s v="ESQUIVEL"/>
    <s v="JOSÉ ANGEL"/>
    <s v="jolacae"/>
    <s v="jose-angel.lacalzada@unirioja.es"/>
    <n v="1"/>
    <m/>
    <n v="532"/>
    <s v="LABORAL DOCENTE-ASOCIADO"/>
    <s v="P06"/>
    <s v="TIEMPO PARCIAL (6+6 HORAS)"/>
    <s v="2015-09-15 00:00:00.0"/>
    <s v="2019-09-14 00:00:00.0"/>
    <s v="PI101023"/>
    <s v="PROFESOR ASOCIADO"/>
    <s v="R104"/>
    <x v="0"/>
    <n v="230"/>
    <s v="ECONOMÍA FINANCIERA Y CONTABILIDAD"/>
  </r>
  <r>
    <x v="1"/>
    <x v="1"/>
    <n v="687"/>
    <s v="104R"/>
    <s v="GRUPO-D1"/>
    <n v="16532770"/>
    <s v="Operaciones financieras"/>
    <s v="GR"/>
    <s v="GRUPO REDUCIDO"/>
    <s v="104R"/>
    <s v="PRÁCTICAS DE OPERACIONES FINANCIERAS"/>
    <s v="GRUPO-D1"/>
    <s v="Grupo de Prácticas de OPERACIONES FINANCIERAS"/>
    <s v="2S"/>
    <n v="16532770"/>
    <s v="BLASCO"/>
    <s v="TOMÁS"/>
    <s v="YOLANDA"/>
    <s v="yoblasco"/>
    <s v="yolanda.blasco@unirioja.es"/>
    <n v="0.5"/>
    <m/>
    <n v="506"/>
    <s v="PROFESOR TITULAR DE ESCUELA UNIVERSITARI"/>
    <s v="01A"/>
    <s v="TIEMPO COMPLETO AMPLIADO"/>
    <s v="2012-09-01 00:00:00.0"/>
    <s v="null"/>
    <s v="DF31220"/>
    <s v="TITULAR DE ESCUELAS UNIVERSITARIAS"/>
    <s v="R104"/>
    <x v="0"/>
    <n v="230"/>
    <s v="ECONOMÍA FINANCIERA Y CONTABILIDAD"/>
  </r>
  <r>
    <x v="1"/>
    <x v="1"/>
    <n v="687"/>
    <s v="104R"/>
    <s v="GRUPO-D2"/>
    <n v="16532770"/>
    <s v="Operaciones financieras"/>
    <s v="GR"/>
    <s v="GRUPO REDUCIDO"/>
    <s v="104R"/>
    <s v="PRÁCTICAS DE OPERACIONES FINANCIERAS"/>
    <s v="GRUPO-D2"/>
    <s v="Grupo de Prácticas de OPERACIONES FINANCIERAS"/>
    <s v="2S"/>
    <n v="16532770"/>
    <s v="BLASCO"/>
    <s v="TOMÁS"/>
    <s v="YOLANDA"/>
    <s v="yoblasco"/>
    <s v="yolanda.blasco@unirioja.es"/>
    <n v="0.5"/>
    <m/>
    <n v="506"/>
    <s v="PROFESOR TITULAR DE ESCUELA UNIVERSITARI"/>
    <s v="01A"/>
    <s v="TIEMPO COMPLETO AMPLIADO"/>
    <s v="2012-09-01 00:00:00.0"/>
    <s v="null"/>
    <s v="DF31220"/>
    <s v="TITULAR DE ESCUELAS UNIVERSITARIAS"/>
    <s v="R104"/>
    <x v="0"/>
    <n v="230"/>
    <s v="ECONOMÍA FINANCIERA Y CONTABILIDAD"/>
  </r>
  <r>
    <x v="2"/>
    <x v="1"/>
    <n v="687"/>
    <s v="104G"/>
    <s v="GRUPO-A"/>
    <n v="16532770"/>
    <s v="Operaciones financieras"/>
    <s v="GG"/>
    <s v="GRUPO GRANDE"/>
    <s v="104G"/>
    <s v="CLASE MAGISTRAL DE OPERACIONES FINANCIERAS"/>
    <s v="GRUPO-A"/>
    <s v="Grupo de Clase Magistral de OPERACIONES FINANCIERAS (docencia en español)"/>
    <s v="2S"/>
    <n v="16532770"/>
    <s v="BLASCO"/>
    <s v="TOMÁS"/>
    <s v="YOLANDA"/>
    <s v="yoblasco"/>
    <s v="yolanda.blasco@unirioja.es"/>
    <n v="0"/>
    <m/>
    <n v="506"/>
    <s v="PROFESOR TITULAR DE ESCUELA UNIVERSITARI"/>
    <s v="01A"/>
    <s v="TIEMPO COMPLETO AMPLIADO"/>
    <s v="2012-09-01 00:00:00.0"/>
    <s v="null"/>
    <s v="DF31220"/>
    <s v="TITULAR DE ESCUELAS UNIVERSITARIAS"/>
    <s v="R104"/>
    <x v="0"/>
    <n v="230"/>
    <s v="ECONOMÍA FINANCIERA Y CONTABILIDAD"/>
  </r>
  <r>
    <x v="2"/>
    <x v="1"/>
    <n v="687"/>
    <s v="104G"/>
    <s v="GRUPO-A"/>
    <n v="16545318"/>
    <s v="Operaciones financieras"/>
    <s v="GG"/>
    <s v="GRUPO GRANDE"/>
    <s v="104G"/>
    <s v="CLASE MAGISTRAL DE OPERACIONES FINANCIERAS"/>
    <s v="GRUPO-A"/>
    <s v="Grupo de Clase Magistral de OPERACIONES FINANCIERAS (docencia en español)"/>
    <s v="2S"/>
    <n v="16545318"/>
    <s v="RUIZ-OLALLA"/>
    <s v="CORCUERA"/>
    <s v="Mª CARMEN"/>
    <s v="caruiz-o"/>
    <s v="carmen.ruiz-olalla@unirioja.es"/>
    <n v="4"/>
    <m/>
    <n v="504"/>
    <s v="PROFESOR TITULAR UNIVERSIDAD"/>
    <s v="01A"/>
    <s v="TIEMPO COMPLETO AMPLIADO"/>
    <s v="2012-09-01 00:00:00.0"/>
    <s v="null"/>
    <s v="DF100082"/>
    <s v="PROFESOR TITULAR DE UNIVERSIDAD"/>
    <s v="R104"/>
    <x v="0"/>
    <n v="230"/>
    <s v="ECONOMÍA FINANCIERA Y CONTABILIDAD"/>
  </r>
  <r>
    <x v="2"/>
    <x v="1"/>
    <n v="687"/>
    <s v="104I"/>
    <s v="GRUPO-A3"/>
    <n v="16532770"/>
    <s v="Operaciones financieras"/>
    <s v="GI"/>
    <s v="GRUPO DE INFORMÁTICA"/>
    <s v="104I"/>
    <s v="PRÁCTICAS DE INFORMÁTICA DE OPERACIONES FINANCIERAS"/>
    <s v="GRUPO-A3"/>
    <s v="Grupo de Prácticas de Informática de OPERACIONES FINANCIERAS"/>
    <s v="2S"/>
    <n v="16532770"/>
    <s v="BLASCO"/>
    <s v="TOMÁS"/>
    <s v="YOLANDA"/>
    <s v="yoblasco"/>
    <s v="yolanda.blasco@unirioja.es"/>
    <n v="1.25"/>
    <m/>
    <n v="506"/>
    <s v="PROFESOR TITULAR DE ESCUELA UNIVERSITARI"/>
    <s v="01A"/>
    <s v="TIEMPO COMPLETO AMPLIADO"/>
    <s v="2012-09-01 00:00:00.0"/>
    <s v="null"/>
    <s v="DF31220"/>
    <s v="TITULAR DE ESCUELAS UNIVERSITARIAS"/>
    <s v="R104"/>
    <x v="0"/>
    <n v="230"/>
    <s v="ECONOMÍA FINANCIERA Y CONTABILIDAD"/>
  </r>
  <r>
    <x v="2"/>
    <x v="1"/>
    <n v="687"/>
    <s v="104I"/>
    <s v="GRUPO-A3"/>
    <n v="16544145"/>
    <s v="Operaciones financieras"/>
    <s v="GI"/>
    <s v="GRUPO DE INFORMÁTICA"/>
    <s v="104I"/>
    <s v="PRÁCTICAS DE INFORMÁTICA DE OPERACIONES FINANCIERAS"/>
    <s v="GRUPO-A3"/>
    <s v="Grupo de Prácticas de Informática de OPERACIONES FINANCIERAS"/>
    <s v="2S"/>
    <n v="16544145"/>
    <s v="ACEDO"/>
    <s v="RAMÍREZ"/>
    <s v="MIGUEL ANGEL"/>
    <s v="miacedo"/>
    <s v="miguel-angel.acedo@unirioja.es"/>
    <n v="0.25"/>
    <m/>
    <n v="504"/>
    <s v="PROFESOR TITULAR UNIVERSIDAD"/>
    <s v="C01"/>
    <s v="TIEMPO COMPLETO"/>
    <s v="2018-11-26 00:00:00.0"/>
    <s v="null"/>
    <s v="DF31207"/>
    <s v="PROFESOR TITULAR DE UNIVERSIDAD"/>
    <s v="R104"/>
    <x v="0"/>
    <n v="230"/>
    <s v="ECONOMÍA FINANCIERA Y CONTABILIDAD"/>
  </r>
  <r>
    <x v="2"/>
    <x v="1"/>
    <n v="687"/>
    <s v="104R"/>
    <s v="GRUPO-A3"/>
    <n v="16532770"/>
    <s v="Operaciones financieras"/>
    <s v="GR"/>
    <s v="GRUPO REDUCIDO"/>
    <s v="104R"/>
    <s v="PRÁCTICAS DE OPERACIONES FINANCIERAS"/>
    <s v="GRUPO-A3"/>
    <s v="Grupo de Prácticas de OPERACIONES FINANCIERAS"/>
    <s v="2S"/>
    <n v="16532770"/>
    <s v="BLASCO"/>
    <s v="TOMÁS"/>
    <s v="YOLANDA"/>
    <s v="yoblasco"/>
    <s v="yolanda.blasco@unirioja.es"/>
    <n v="0.5"/>
    <m/>
    <n v="506"/>
    <s v="PROFESOR TITULAR DE ESCUELA UNIVERSITARI"/>
    <s v="01A"/>
    <s v="TIEMPO COMPLETO AMPLIADO"/>
    <s v="2012-09-01 00:00:00.0"/>
    <s v="null"/>
    <s v="DF31220"/>
    <s v="TITULAR DE ESCUELAS UNIVERSITARIAS"/>
    <s v="R104"/>
    <x v="0"/>
    <n v="230"/>
    <s v="ECONOMÍA FINANCIERA Y CONTABILIDAD"/>
  </r>
  <r>
    <x v="6"/>
    <x v="0"/>
    <n v="687"/>
    <s v="104G"/>
    <s v="GRUPO-C"/>
    <n v="16544145"/>
    <s v="Operaciones financieras"/>
    <s v="GG"/>
    <s v="GRUPO GRANDE"/>
    <s v="104G"/>
    <s v="CLASE MAGISTRAL DE OPERACIONES FINANCIERAS"/>
    <s v="GRUPO-C"/>
    <s v="Grupo de Clase Magistral de OPERACIONES FINANCIERAS (docencia en inglés)"/>
    <s v="2S"/>
    <n v="16544145"/>
    <s v="ACEDO"/>
    <s v="RAMÍREZ"/>
    <s v="MIGUEL ANGEL"/>
    <s v="miacedo"/>
    <s v="miguel-angel.acedo@unirioja.es"/>
    <n v="4"/>
    <m/>
    <n v="504"/>
    <s v="PROFESOR TITULAR UNIVERSIDAD"/>
    <s v="C01"/>
    <s v="TIEMPO COMPLETO"/>
    <s v="2018-11-26 00:00:00.0"/>
    <s v="null"/>
    <s v="DF31207"/>
    <s v="PROFESOR TITULAR DE UNIVERSIDAD"/>
    <s v="R104"/>
    <x v="0"/>
    <n v="230"/>
    <s v="ECONOMÍA FINANCIERA Y CONTABILIDAD"/>
  </r>
  <r>
    <x v="6"/>
    <x v="0"/>
    <n v="687"/>
    <s v="104I"/>
    <s v="GRUPO-C1"/>
    <n v="16544145"/>
    <s v="Operaciones financieras"/>
    <s v="GI"/>
    <s v="GRUPO DE INFORMÁTICA"/>
    <s v="104I"/>
    <s v="PRÁCTICAS DE INFORMÁTICA DE OPERACIONES FINANCIERAS"/>
    <s v="GRUPO-C1"/>
    <s v="Grupo de Prácticas de Informática de OPERACIONES FINANCIERAS"/>
    <s v="2S"/>
    <n v="16544145"/>
    <s v="ACEDO"/>
    <s v="RAMÍREZ"/>
    <s v="MIGUEL ANGEL"/>
    <s v="miacedo"/>
    <s v="miguel-angel.acedo@unirioja.es"/>
    <n v="1.5"/>
    <m/>
    <n v="504"/>
    <s v="PROFESOR TITULAR UNIVERSIDAD"/>
    <s v="C01"/>
    <s v="TIEMPO COMPLETO"/>
    <s v="2018-11-26 00:00:00.0"/>
    <s v="null"/>
    <s v="DF31207"/>
    <s v="PROFESOR TITULAR DE UNIVERSIDAD"/>
    <s v="R104"/>
    <x v="0"/>
    <n v="230"/>
    <s v="ECONOMÍA FINANCIERA Y CONTABILIDAD"/>
  </r>
  <r>
    <x v="6"/>
    <x v="0"/>
    <n v="687"/>
    <s v="104I"/>
    <s v="GRUPO-C2"/>
    <n v="16544145"/>
    <s v="Operaciones financieras"/>
    <s v="GI"/>
    <s v="GRUPO DE INFORMÁTICA"/>
    <s v="104I"/>
    <s v="PRÁCTICAS DE INFORMÁTICA DE OPERACIONES FINANCIERAS"/>
    <s v="GRUPO-C2"/>
    <s v="Grupo de Prácticas de Informática de OPERACIONES FINANCIERAS"/>
    <s v="2S"/>
    <n v="16544145"/>
    <s v="ACEDO"/>
    <s v="RAMÍREZ"/>
    <s v="MIGUEL ANGEL"/>
    <s v="miacedo"/>
    <s v="miguel-angel.acedo@unirioja.es"/>
    <n v="1.5"/>
    <m/>
    <n v="504"/>
    <s v="PROFESOR TITULAR UNIVERSIDAD"/>
    <s v="C01"/>
    <s v="TIEMPO COMPLETO"/>
    <s v="2018-11-26 00:00:00.0"/>
    <s v="null"/>
    <s v="DF31207"/>
    <s v="PROFESOR TITULAR DE UNIVERSIDAD"/>
    <s v="R104"/>
    <x v="0"/>
    <n v="230"/>
    <s v="ECONOMÍA FINANCIERA Y CONTABILIDAD"/>
  </r>
  <r>
    <x v="6"/>
    <x v="0"/>
    <n v="687"/>
    <s v="104R"/>
    <s v="GRUPO-C1"/>
    <n v="16544145"/>
    <s v="Operaciones financieras"/>
    <s v="GR"/>
    <s v="GRUPO REDUCIDO"/>
    <s v="104R"/>
    <s v="PRÁCTICAS DE OPERACIONES FINANCIERAS"/>
    <s v="GRUPO-C1"/>
    <s v="Grupo de Prácticas de OPERACIONES FINANCIERAS"/>
    <s v="2S"/>
    <n v="16544145"/>
    <s v="ACEDO"/>
    <s v="RAMÍREZ"/>
    <s v="MIGUEL ANGEL"/>
    <s v="miacedo"/>
    <s v="miguel-angel.acedo@unirioja.es"/>
    <n v="0.5"/>
    <m/>
    <n v="504"/>
    <s v="PROFESOR TITULAR UNIVERSIDAD"/>
    <s v="C01"/>
    <s v="TIEMPO COMPLETO"/>
    <s v="2018-11-26 00:00:00.0"/>
    <s v="null"/>
    <s v="DF31207"/>
    <s v="PROFESOR TITULAR DE UNIVERSIDAD"/>
    <s v="R104"/>
    <x v="0"/>
    <n v="230"/>
    <s v="ECONOMÍA FINANCIERA Y CONTABILIDAD"/>
  </r>
  <r>
    <x v="6"/>
    <x v="0"/>
    <n v="687"/>
    <s v="104R"/>
    <s v="GRUPO-C2"/>
    <n v="16544145"/>
    <s v="Operaciones financieras"/>
    <s v="GR"/>
    <s v="GRUPO REDUCIDO"/>
    <s v="104R"/>
    <s v="PRÁCTICAS DE OPERACIONES FINANCIERAS"/>
    <s v="GRUPO-C2"/>
    <s v="Grupo de Prácticas de OPERACIONES FINANCIERAS"/>
    <s v="2S"/>
    <n v="16544145"/>
    <s v="ACEDO"/>
    <s v="RAMÍREZ"/>
    <s v="MIGUEL ANGEL"/>
    <s v="miacedo"/>
    <s v="miguel-angel.acedo@unirioja.es"/>
    <n v="0.5"/>
    <m/>
    <n v="504"/>
    <s v="PROFESOR TITULAR UNIVERSIDAD"/>
    <s v="C01"/>
    <s v="TIEMPO COMPLETO"/>
    <s v="2018-11-26 00:00:00.0"/>
    <s v="null"/>
    <s v="DF31207"/>
    <s v="PROFESOR TITULAR DE UNIVERSIDAD"/>
    <s v="R104"/>
    <x v="0"/>
    <n v="230"/>
    <s v="ECONOMÍA FINANCIERA Y CONTABILIDAD"/>
  </r>
  <r>
    <x v="0"/>
    <x v="0"/>
    <n v="688"/>
    <s v="201203G"/>
    <s v="GRUPO-A"/>
    <n v="31228810"/>
    <s v="Contabilidad financiera"/>
    <s v="GG"/>
    <s v="GRUPO GRANDE"/>
    <s v="201203G"/>
    <s v="GRUPO GRANDE DE CONTABILIDAD FINANCIERA"/>
    <s v="GRUPO-A"/>
    <s v="Grupo Grande de CONTABILIDAD FINANCIERA"/>
    <s v="1S"/>
    <n v="31228810"/>
    <s v="GONZÁLEZ"/>
    <s v="JIMÉNEZ"/>
    <s v="LUIS"/>
    <s v="lugonzal"/>
    <s v="luis.gonzalez@unirioja.es"/>
    <n v="4"/>
    <n v="4"/>
    <n v="504"/>
    <s v="PROFESOR TITULAR UNIVERSIDAD"/>
    <s v="01A"/>
    <s v="TIEMPO COMPLETO AMPLIADO"/>
    <s v="2012-09-01 00:00:00.0"/>
    <s v="null"/>
    <s v="DF100049"/>
    <s v="TITULAR DE UNIVERSIDAD"/>
    <s v="R104"/>
    <x v="0"/>
    <n v="230"/>
    <s v="ECONOMÍA FINANCIERA Y CONTABILIDAD"/>
  </r>
  <r>
    <x v="0"/>
    <x v="0"/>
    <n v="688"/>
    <s v="201203G"/>
    <s v="GRUPO-B"/>
    <n v="31228810"/>
    <s v="Contabilidad financiera"/>
    <s v="GG"/>
    <s v="GRUPO GRANDE"/>
    <s v="201203G"/>
    <s v="GRUPO GRANDE DE CONTABILIDAD FINANCIERA"/>
    <s v="GRUPO-B"/>
    <s v="Grupo Grande de CONTABILIDAD FINANCIERA"/>
    <s v="1S"/>
    <n v="31228810"/>
    <s v="GONZÁLEZ"/>
    <s v="JIMÉNEZ"/>
    <s v="LUIS"/>
    <s v="lugonzal"/>
    <s v="luis.gonzalez@unirioja.es"/>
    <n v="4"/>
    <n v="4"/>
    <n v="504"/>
    <s v="PROFESOR TITULAR UNIVERSIDAD"/>
    <s v="01A"/>
    <s v="TIEMPO COMPLETO AMPLIADO"/>
    <s v="2012-09-01 00:00:00.0"/>
    <s v="null"/>
    <s v="DF100049"/>
    <s v="TITULAR DE UNIVERSIDAD"/>
    <s v="R104"/>
    <x v="0"/>
    <n v="230"/>
    <s v="ECONOMÍA FINANCIERA Y CONTABILIDAD"/>
  </r>
  <r>
    <x v="0"/>
    <x v="0"/>
    <n v="688"/>
    <s v="201203I"/>
    <s v="GRUPO-A1"/>
    <n v="16533958"/>
    <s v="Contabilidad financiera"/>
    <s v="GI"/>
    <s v="GRUPO DE INFORMÁTICA"/>
    <s v="201203I"/>
    <s v="GRUPO INFORMÁTICA DE CONTABILIDAD FINANCIERA"/>
    <s v="GRUPO-A1"/>
    <s v="Grupo de Informática de CONTABILIDAD FINANCIERA"/>
    <s v="1S"/>
    <n v="16533958"/>
    <s v="ECHARRI"/>
    <s v="SÁEZ"/>
    <s v="ROSA MARÍA"/>
    <s v="recharri"/>
    <s v="rosa.echarri@unirioja.es"/>
    <n v="1.5"/>
    <n v="1.5"/>
    <n v="506"/>
    <s v="PROFESOR TITULAR DE ESCUELA UNIVERSITARI"/>
    <s v="01A"/>
    <s v="TIEMPO COMPLETO AMPLIADO"/>
    <s v="2012-09-01 00:00:00.0"/>
    <s v="null"/>
    <s v="DF31216"/>
    <s v="TITULAR DE ESCUELAS UNIVERSITARIAS"/>
    <s v="R104"/>
    <x v="0"/>
    <n v="230"/>
    <s v="ECONOMÍA FINANCIERA Y CONTABILIDAD"/>
  </r>
  <r>
    <x v="0"/>
    <x v="0"/>
    <n v="688"/>
    <s v="201203I"/>
    <s v="GRUPO-A2"/>
    <n v="16533958"/>
    <s v="Contabilidad financiera"/>
    <s v="GI"/>
    <s v="GRUPO DE INFORMÁTICA"/>
    <s v="201203I"/>
    <s v="GRUPO INFORMÁTICA DE CONTABILIDAD FINANCIERA"/>
    <s v="GRUPO-A2"/>
    <s v="Grupo de Informática de CONTABILIDAD FINANCIERA"/>
    <s v="1S"/>
    <n v="16533958"/>
    <s v="ECHARRI"/>
    <s v="SÁEZ"/>
    <s v="ROSA MARÍA"/>
    <s v="recharri"/>
    <s v="rosa.echarri@unirioja.es"/>
    <n v="1.5"/>
    <n v="1.5"/>
    <n v="506"/>
    <s v="PROFESOR TITULAR DE ESCUELA UNIVERSITARI"/>
    <s v="01A"/>
    <s v="TIEMPO COMPLETO AMPLIADO"/>
    <s v="2012-09-01 00:00:00.0"/>
    <s v="null"/>
    <s v="DF31216"/>
    <s v="TITULAR DE ESCUELAS UNIVERSITARIAS"/>
    <s v="R104"/>
    <x v="0"/>
    <n v="230"/>
    <s v="ECONOMÍA FINANCIERA Y CONTABILIDAD"/>
  </r>
  <r>
    <x v="0"/>
    <x v="0"/>
    <n v="688"/>
    <s v="201203I"/>
    <s v="GRUPO-A3"/>
    <n v="16533958"/>
    <s v="Contabilidad financiera"/>
    <s v="GI"/>
    <s v="GRUPO DE INFORMÁTICA"/>
    <s v="201203I"/>
    <s v="GRUPO INFORMÁTICA DE CONTABILIDAD FINANCIERA"/>
    <s v="GRUPO-A3"/>
    <s v="Grupo de Informática de CONTABILIDAD FINANCIERA"/>
    <s v="1S"/>
    <n v="16533958"/>
    <s v="ECHARRI"/>
    <s v="SÁEZ"/>
    <s v="ROSA MARÍA"/>
    <s v="recharri"/>
    <s v="rosa.echarri@unirioja.es"/>
    <n v="1.5"/>
    <n v="1.5"/>
    <n v="506"/>
    <s v="PROFESOR TITULAR DE ESCUELA UNIVERSITARI"/>
    <s v="01A"/>
    <s v="TIEMPO COMPLETO AMPLIADO"/>
    <s v="2012-09-01 00:00:00.0"/>
    <s v="null"/>
    <s v="DF31216"/>
    <s v="TITULAR DE ESCUELAS UNIVERSITARIAS"/>
    <s v="R104"/>
    <x v="0"/>
    <n v="230"/>
    <s v="ECONOMÍA FINANCIERA Y CONTABILIDAD"/>
  </r>
  <r>
    <x v="0"/>
    <x v="0"/>
    <n v="688"/>
    <s v="201203I"/>
    <s v="GRUPO-A4"/>
    <n v="16533958"/>
    <s v="Contabilidad financiera"/>
    <s v="GI"/>
    <s v="GRUPO DE INFORMÁTICA"/>
    <s v="201203I"/>
    <s v="GRUPO INFORMÁTICA DE CONTABILIDAD FINANCIERA"/>
    <s v="GRUPO-A4"/>
    <s v="Grupo de Informática de CONTABILIDAD FINANCIERA"/>
    <s v="1S"/>
    <n v="16533958"/>
    <s v="ECHARRI"/>
    <s v="SÁEZ"/>
    <s v="ROSA MARÍA"/>
    <s v="recharri"/>
    <s v="rosa.echarri@unirioja.es"/>
    <n v="1.5"/>
    <n v="1.5"/>
    <n v="506"/>
    <s v="PROFESOR TITULAR DE ESCUELA UNIVERSITARI"/>
    <s v="01A"/>
    <s v="TIEMPO COMPLETO AMPLIADO"/>
    <s v="2012-09-01 00:00:00.0"/>
    <s v="null"/>
    <s v="DF31216"/>
    <s v="TITULAR DE ESCUELAS UNIVERSITARIAS"/>
    <s v="R104"/>
    <x v="0"/>
    <n v="230"/>
    <s v="ECONOMÍA FINANCIERA Y CONTABILIDAD"/>
  </r>
  <r>
    <x v="0"/>
    <x v="0"/>
    <n v="688"/>
    <s v="201203I"/>
    <s v="GRUPO-B1"/>
    <n v="16533958"/>
    <s v="Contabilidad financiera"/>
    <s v="GI"/>
    <s v="GRUPO DE INFORMÁTICA"/>
    <s v="201203I"/>
    <s v="GRUPO INFORMÁTICA DE CONTABILIDAD FINANCIERA"/>
    <s v="GRUPO-B1"/>
    <s v="Grupo de Informática de CONTABILIDAD FINANCIERA"/>
    <s v="1S"/>
    <n v="16533958"/>
    <s v="ECHARRI"/>
    <s v="SÁEZ"/>
    <s v="ROSA MARÍA"/>
    <s v="recharri"/>
    <s v="rosa.echarri@unirioja.es"/>
    <n v="1.5"/>
    <n v="1.5"/>
    <n v="506"/>
    <s v="PROFESOR TITULAR DE ESCUELA UNIVERSITARI"/>
    <s v="01A"/>
    <s v="TIEMPO COMPLETO AMPLIADO"/>
    <s v="2012-09-01 00:00:00.0"/>
    <s v="null"/>
    <s v="DF31216"/>
    <s v="TITULAR DE ESCUELAS UNIVERSITARIAS"/>
    <s v="R104"/>
    <x v="0"/>
    <n v="230"/>
    <s v="ECONOMÍA FINANCIERA Y CONTABILIDAD"/>
  </r>
  <r>
    <x v="0"/>
    <x v="0"/>
    <n v="688"/>
    <s v="201203I"/>
    <s v="GRUPO-B2"/>
    <n v="16533958"/>
    <s v="Contabilidad financiera"/>
    <s v="GI"/>
    <s v="GRUPO DE INFORMÁTICA"/>
    <s v="201203I"/>
    <s v="GRUPO INFORMÁTICA DE CONTABILIDAD FINANCIERA"/>
    <s v="GRUPO-B2"/>
    <s v="Grupo de Informática de CONTABILIDAD FINANCIERA"/>
    <s v="1S"/>
    <n v="16533958"/>
    <s v="ECHARRI"/>
    <s v="SÁEZ"/>
    <s v="ROSA MARÍA"/>
    <s v="recharri"/>
    <s v="rosa.echarri@unirioja.es"/>
    <n v="1.5"/>
    <n v="1.5"/>
    <n v="506"/>
    <s v="PROFESOR TITULAR DE ESCUELA UNIVERSITARI"/>
    <s v="01A"/>
    <s v="TIEMPO COMPLETO AMPLIADO"/>
    <s v="2012-09-01 00:00:00.0"/>
    <s v="null"/>
    <s v="DF31216"/>
    <s v="TITULAR DE ESCUELAS UNIVERSITARIAS"/>
    <s v="R104"/>
    <x v="0"/>
    <n v="230"/>
    <s v="ECONOMÍA FINANCIERA Y CONTABILIDAD"/>
  </r>
  <r>
    <x v="0"/>
    <x v="0"/>
    <n v="688"/>
    <s v="201203I"/>
    <s v="GRUPO-B3"/>
    <n v="16533958"/>
    <s v="Contabilidad financiera"/>
    <s v="GI"/>
    <s v="GRUPO DE INFORMÁTICA"/>
    <s v="201203I"/>
    <s v="GRUPO INFORMÁTICA DE CONTABILIDAD FINANCIERA"/>
    <s v="GRUPO-B3"/>
    <s v="Grupo de Informática de CONTABILIDAD FINANCIERA"/>
    <s v="1S"/>
    <n v="16533958"/>
    <s v="ECHARRI"/>
    <s v="SÁEZ"/>
    <s v="ROSA MARÍA"/>
    <s v="recharri"/>
    <s v="rosa.echarri@unirioja.es"/>
    <n v="1.5"/>
    <n v="1.5"/>
    <n v="506"/>
    <s v="PROFESOR TITULAR DE ESCUELA UNIVERSITARI"/>
    <s v="01A"/>
    <s v="TIEMPO COMPLETO AMPLIADO"/>
    <s v="2012-09-01 00:00:00.0"/>
    <s v="null"/>
    <s v="DF31216"/>
    <s v="TITULAR DE ESCUELAS UNIVERSITARIAS"/>
    <s v="R104"/>
    <x v="0"/>
    <n v="230"/>
    <s v="ECONOMÍA FINANCIERA Y CONTABILIDAD"/>
  </r>
  <r>
    <x v="0"/>
    <x v="0"/>
    <n v="688"/>
    <s v="201203R"/>
    <s v="GRUPO-A1"/>
    <n v="31228810"/>
    <s v="Contabilidad financiera"/>
    <s v="GR"/>
    <s v="GRUPO REDUCIDO"/>
    <s v="201203R"/>
    <s v="GRUPO REDUCIDO DE CONTABILIDAD FINANCIERA"/>
    <s v="GRUPO-A1"/>
    <s v="Grupo Reducido de CONTABILIDAD FINANCIERA"/>
    <s v="1S"/>
    <n v="31228810"/>
    <s v="GONZÁLEZ"/>
    <s v="JIMÉNEZ"/>
    <s v="LUIS"/>
    <s v="lugonzal"/>
    <s v="luis.gonzalez@unirioja.es"/>
    <n v="0.5"/>
    <n v="0.5"/>
    <n v="504"/>
    <s v="PROFESOR TITULAR UNIVERSIDAD"/>
    <s v="01A"/>
    <s v="TIEMPO COMPLETO AMPLIADO"/>
    <s v="2012-09-01 00:00:00.0"/>
    <s v="null"/>
    <s v="DF100049"/>
    <s v="TITULAR DE UNIVERSIDAD"/>
    <s v="R104"/>
    <x v="0"/>
    <n v="230"/>
    <s v="ECONOMÍA FINANCIERA Y CONTABILIDAD"/>
  </r>
  <r>
    <x v="0"/>
    <x v="0"/>
    <n v="688"/>
    <s v="201203R"/>
    <s v="GRUPO-A2"/>
    <n v="31228810"/>
    <s v="Contabilidad financiera"/>
    <s v="GR"/>
    <s v="GRUPO REDUCIDO"/>
    <s v="201203R"/>
    <s v="GRUPO REDUCIDO DE CONTABILIDAD FINANCIERA"/>
    <s v="GRUPO-A2"/>
    <s v="Grupo Reducido de CONTABILIDAD FINANCIERA"/>
    <s v="1S"/>
    <n v="31228810"/>
    <s v="GONZÁLEZ"/>
    <s v="JIMÉNEZ"/>
    <s v="LUIS"/>
    <s v="lugonzal"/>
    <s v="luis.gonzalez@unirioja.es"/>
    <n v="0.5"/>
    <n v="0.5"/>
    <n v="504"/>
    <s v="PROFESOR TITULAR UNIVERSIDAD"/>
    <s v="01A"/>
    <s v="TIEMPO COMPLETO AMPLIADO"/>
    <s v="2012-09-01 00:00:00.0"/>
    <s v="null"/>
    <s v="DF100049"/>
    <s v="TITULAR DE UNIVERSIDAD"/>
    <s v="R104"/>
    <x v="0"/>
    <n v="230"/>
    <s v="ECONOMÍA FINANCIERA Y CONTABILIDAD"/>
  </r>
  <r>
    <x v="0"/>
    <x v="0"/>
    <n v="688"/>
    <s v="201203R"/>
    <s v="GRUPO-A3"/>
    <n v="31228810"/>
    <s v="Contabilidad financiera"/>
    <s v="GR"/>
    <s v="GRUPO REDUCIDO"/>
    <s v="201203R"/>
    <s v="GRUPO REDUCIDO DE CONTABILIDAD FINANCIERA"/>
    <s v="GRUPO-A3"/>
    <s v="Grupo Reducido de CONTABILIDAD FINANCIERA"/>
    <s v="1S"/>
    <n v="31228810"/>
    <s v="GONZÁLEZ"/>
    <s v="JIMÉNEZ"/>
    <s v="LUIS"/>
    <s v="lugonzal"/>
    <s v="luis.gonzalez@unirioja.es"/>
    <n v="0.5"/>
    <n v="0.5"/>
    <n v="504"/>
    <s v="PROFESOR TITULAR UNIVERSIDAD"/>
    <s v="01A"/>
    <s v="TIEMPO COMPLETO AMPLIADO"/>
    <s v="2012-09-01 00:00:00.0"/>
    <s v="null"/>
    <s v="DF100049"/>
    <s v="TITULAR DE UNIVERSIDAD"/>
    <s v="R104"/>
    <x v="0"/>
    <n v="230"/>
    <s v="ECONOMÍA FINANCIERA Y CONTABILIDAD"/>
  </r>
  <r>
    <x v="0"/>
    <x v="0"/>
    <n v="688"/>
    <s v="201203R"/>
    <s v="GRUPO-A4"/>
    <n v="31228810"/>
    <s v="Contabilidad financiera"/>
    <s v="GR"/>
    <s v="GRUPO REDUCIDO"/>
    <s v="201203R"/>
    <s v="GRUPO REDUCIDO DE CONTABILIDAD FINANCIERA"/>
    <s v="GRUPO-A4"/>
    <s v="Grupo Reducido de CONTABILIDAD FINANCIERA"/>
    <s v="1S"/>
    <n v="31228810"/>
    <s v="GONZÁLEZ"/>
    <s v="JIMÉNEZ"/>
    <s v="LUIS"/>
    <s v="lugonzal"/>
    <s v="luis.gonzalez@unirioja.es"/>
    <n v="0.5"/>
    <n v="0.5"/>
    <n v="504"/>
    <s v="PROFESOR TITULAR UNIVERSIDAD"/>
    <s v="01A"/>
    <s v="TIEMPO COMPLETO AMPLIADO"/>
    <s v="2012-09-01 00:00:00.0"/>
    <s v="null"/>
    <s v="DF100049"/>
    <s v="TITULAR DE UNIVERSIDAD"/>
    <s v="R104"/>
    <x v="0"/>
    <n v="230"/>
    <s v="ECONOMÍA FINANCIERA Y CONTABILIDAD"/>
  </r>
  <r>
    <x v="0"/>
    <x v="0"/>
    <n v="688"/>
    <s v="201203R"/>
    <s v="GRUPO-B1"/>
    <n v="31228810"/>
    <s v="Contabilidad financiera"/>
    <s v="GR"/>
    <s v="GRUPO REDUCIDO"/>
    <s v="201203R"/>
    <s v="GRUPO REDUCIDO DE CONTABILIDAD FINANCIERA"/>
    <s v="GRUPO-B1"/>
    <s v="Grupo Reducido de CONTABILIDAD FINANCIERA"/>
    <s v="1S"/>
    <n v="31228810"/>
    <s v="GONZÁLEZ"/>
    <s v="JIMÉNEZ"/>
    <s v="LUIS"/>
    <s v="lugonzal"/>
    <s v="luis.gonzalez@unirioja.es"/>
    <n v="0.5"/>
    <n v="0.5"/>
    <n v="504"/>
    <s v="PROFESOR TITULAR UNIVERSIDAD"/>
    <s v="01A"/>
    <s v="TIEMPO COMPLETO AMPLIADO"/>
    <s v="2012-09-01 00:00:00.0"/>
    <s v="null"/>
    <s v="DF100049"/>
    <s v="TITULAR DE UNIVERSIDAD"/>
    <s v="R104"/>
    <x v="0"/>
    <n v="230"/>
    <s v="ECONOMÍA FINANCIERA Y CONTABILIDAD"/>
  </r>
  <r>
    <x v="0"/>
    <x v="0"/>
    <n v="688"/>
    <s v="201203R"/>
    <s v="GRUPO-B2"/>
    <n v="31228810"/>
    <s v="Contabilidad financiera"/>
    <s v="GR"/>
    <s v="GRUPO REDUCIDO"/>
    <s v="201203R"/>
    <s v="GRUPO REDUCIDO DE CONTABILIDAD FINANCIERA"/>
    <s v="GRUPO-B2"/>
    <s v="Grupo Reducido de CONTABILIDAD FINANCIERA"/>
    <s v="1S"/>
    <n v="31228810"/>
    <s v="GONZÁLEZ"/>
    <s v="JIMÉNEZ"/>
    <s v="LUIS"/>
    <s v="lugonzal"/>
    <s v="luis.gonzalez@unirioja.es"/>
    <n v="0.5"/>
    <n v="0.5"/>
    <n v="504"/>
    <s v="PROFESOR TITULAR UNIVERSIDAD"/>
    <s v="01A"/>
    <s v="TIEMPO COMPLETO AMPLIADO"/>
    <s v="2012-09-01 00:00:00.0"/>
    <s v="null"/>
    <s v="DF100049"/>
    <s v="TITULAR DE UNIVERSIDAD"/>
    <s v="R104"/>
    <x v="0"/>
    <n v="230"/>
    <s v="ECONOMÍA FINANCIERA Y CONTABILIDAD"/>
  </r>
  <r>
    <x v="0"/>
    <x v="0"/>
    <n v="688"/>
    <s v="201203R"/>
    <s v="GRUPO-B3"/>
    <n v="16533958"/>
    <s v="Contabilidad financiera"/>
    <s v="GR"/>
    <s v="GRUPO REDUCIDO"/>
    <s v="201203R"/>
    <s v="GRUPO REDUCIDO DE CONTABILIDAD FINANCIERA"/>
    <s v="GRUPO-B3"/>
    <s v="Grupo Reducido de CONTABILIDAD FINANCIERA"/>
    <s v="1S"/>
    <n v="16533958"/>
    <s v="ECHARRI"/>
    <s v="SÁEZ"/>
    <s v="ROSA MARÍA"/>
    <s v="recharri"/>
    <s v="rosa.echarri@unirioja.es"/>
    <n v="0.5"/>
    <n v="0.5"/>
    <n v="506"/>
    <s v="PROFESOR TITULAR DE ESCUELA UNIVERSITARI"/>
    <s v="01A"/>
    <s v="TIEMPO COMPLETO AMPLIADO"/>
    <s v="2012-09-01 00:00:00.0"/>
    <s v="null"/>
    <s v="DF31216"/>
    <s v="TITULAR DE ESCUELAS UNIVERSITARIAS"/>
    <s v="R104"/>
    <x v="0"/>
    <n v="230"/>
    <s v="ECONOMÍA FINANCIERA Y CONTABILIDAD"/>
  </r>
  <r>
    <x v="1"/>
    <x v="1"/>
    <n v="688"/>
    <s v="201203G"/>
    <s v="GRUPO-B"/>
    <n v="31228810"/>
    <s v="Contabilidad financiera"/>
    <s v="GG"/>
    <s v="GRUPO GRANDE"/>
    <s v="201203G"/>
    <s v="GRUPO GRANDE DE CONTABILIDAD FINANCIERA"/>
    <s v="GRUPO-B"/>
    <s v="Grupo Grande de CONTABILIDAD FINANCIERA"/>
    <s v="1S"/>
    <n v="31228810"/>
    <s v="GONZÁLEZ"/>
    <s v="JIMÉNEZ"/>
    <s v="LUIS"/>
    <s v="lugonzal"/>
    <s v="luis.gonzalez@unirioja.es"/>
    <n v="4"/>
    <m/>
    <n v="504"/>
    <s v="PROFESOR TITULAR UNIVERSIDAD"/>
    <s v="01A"/>
    <s v="TIEMPO COMPLETO AMPLIADO"/>
    <s v="2012-09-01 00:00:00.0"/>
    <s v="null"/>
    <s v="DF100049"/>
    <s v="TITULAR DE UNIVERSIDAD"/>
    <s v="R104"/>
    <x v="0"/>
    <n v="230"/>
    <s v="ECONOMÍA FINANCIERA Y CONTABILIDAD"/>
  </r>
  <r>
    <x v="1"/>
    <x v="1"/>
    <n v="688"/>
    <s v="201203I"/>
    <s v="GRUPO-B3"/>
    <n v="16533958"/>
    <s v="Contabilidad financiera"/>
    <s v="GI"/>
    <s v="GRUPO DE INFORMÁTICA"/>
    <s v="201203I"/>
    <s v="GRUPO INFORMÁTICA DE CONTABILIDAD FINANCIERA"/>
    <s v="GRUPO-B3"/>
    <s v="Grupo de Informática de CONTABILIDAD FINANCIERA"/>
    <s v="1S"/>
    <n v="16533958"/>
    <s v="ECHARRI"/>
    <s v="SÁEZ"/>
    <s v="ROSA MARÍA"/>
    <s v="recharri"/>
    <s v="rosa.echarri@unirioja.es"/>
    <n v="1.5"/>
    <m/>
    <n v="506"/>
    <s v="PROFESOR TITULAR DE ESCUELA UNIVERSITARI"/>
    <s v="01A"/>
    <s v="TIEMPO COMPLETO AMPLIADO"/>
    <s v="2012-09-01 00:00:00.0"/>
    <s v="null"/>
    <s v="DF31216"/>
    <s v="TITULAR DE ESCUELAS UNIVERSITARIAS"/>
    <s v="R104"/>
    <x v="0"/>
    <n v="230"/>
    <s v="ECONOMÍA FINANCIERA Y CONTABILIDAD"/>
  </r>
  <r>
    <x v="1"/>
    <x v="1"/>
    <n v="688"/>
    <s v="201203R"/>
    <s v="GRUPO-B3"/>
    <n v="16533958"/>
    <s v="Contabilidad financiera"/>
    <s v="GR"/>
    <s v="GRUPO REDUCIDO"/>
    <s v="201203R"/>
    <s v="GRUPO REDUCIDO DE CONTABILIDAD FINANCIERA"/>
    <s v="GRUPO-B3"/>
    <s v="Grupo Reducido de CONTABILIDAD FINANCIERA"/>
    <s v="1S"/>
    <n v="16533958"/>
    <s v="ECHARRI"/>
    <s v="SÁEZ"/>
    <s v="ROSA MARÍA"/>
    <s v="recharri"/>
    <s v="rosa.echarri@unirioja.es"/>
    <n v="0.5"/>
    <m/>
    <n v="506"/>
    <s v="PROFESOR TITULAR DE ESCUELA UNIVERSITARI"/>
    <s v="01A"/>
    <s v="TIEMPO COMPLETO AMPLIADO"/>
    <s v="2012-09-01 00:00:00.0"/>
    <s v="null"/>
    <s v="DF31216"/>
    <s v="TITULAR DE ESCUELAS UNIVERSITARIAS"/>
    <s v="R104"/>
    <x v="0"/>
    <n v="230"/>
    <s v="ECONOMÍA FINANCIERA Y CONTABILIDAD"/>
  </r>
  <r>
    <x v="0"/>
    <x v="0"/>
    <n v="689"/>
    <s v="201204G"/>
    <s v="GRUPO-A"/>
    <n v="16551895"/>
    <s v="Dirección de la producción"/>
    <s v="GG"/>
    <s v="GRUPO GRANDE"/>
    <s v="201204G"/>
    <s v="GRUPO GRANDE DE DIRECCIÓN DE LA PRODUCCIÓN"/>
    <s v="GRUPO-A"/>
    <s v="Grupo Grande de DIRECCIÓN DE LA PRODUCCIÓN"/>
    <s v="1S"/>
    <n v="16551895"/>
    <s v="SALINAS"/>
    <s v="ZÁRATE"/>
    <s v="RODOLFO"/>
    <s v="rosalina"/>
    <s v="rodolfo.salinas@unirioja.es"/>
    <n v="4"/>
    <n v="4"/>
    <n v="504"/>
    <s v="PROFESOR TITULAR UNIVERSIDAD"/>
    <s v="01A"/>
    <s v="TIEMPO COMPLETO AMPLIADO"/>
    <s v="2012-09-01 00:00:00.0"/>
    <s v="null"/>
    <s v="DF100088"/>
    <s v="PROFESOR TITULAR DE UNIVERSIDAD"/>
    <s v="R104"/>
    <x v="0"/>
    <n v="650"/>
    <s v="ORGANIZACIÓN DE EMPRESAS"/>
  </r>
  <r>
    <x v="0"/>
    <x v="0"/>
    <n v="689"/>
    <s v="201204G"/>
    <s v="GRUPO-B"/>
    <n v="16551895"/>
    <s v="Dirección de la producción"/>
    <s v="GG"/>
    <s v="GRUPO GRANDE"/>
    <s v="201204G"/>
    <s v="GRUPO GRANDE DE DIRECCIÓN DE LA PRODUCCIÓN"/>
    <s v="GRUPO-B"/>
    <s v="Grupo Grande de DIRECCIÓN DE LA PRODUCCIÓN"/>
    <s v="1S"/>
    <n v="16551895"/>
    <s v="SALINAS"/>
    <s v="ZÁRATE"/>
    <s v="RODOLFO"/>
    <s v="rosalina"/>
    <s v="rodolfo.salinas@unirioja.es"/>
    <n v="4"/>
    <n v="4"/>
    <n v="504"/>
    <s v="PROFESOR TITULAR UNIVERSIDAD"/>
    <s v="01A"/>
    <s v="TIEMPO COMPLETO AMPLIADO"/>
    <s v="2012-09-01 00:00:00.0"/>
    <s v="null"/>
    <s v="DF100088"/>
    <s v="PROFESOR TITULAR DE UNIVERSIDAD"/>
    <s v="R104"/>
    <x v="0"/>
    <n v="650"/>
    <s v="ORGANIZACIÓN DE EMPRESAS"/>
  </r>
  <r>
    <x v="0"/>
    <x v="0"/>
    <n v="689"/>
    <s v="201204I"/>
    <s v="GRUPO-A1"/>
    <n v="16551895"/>
    <s v="Dirección de la producción"/>
    <s v="GI"/>
    <s v="GRUPO DE INFORMÁTICA"/>
    <s v="201204I"/>
    <s v="GRUPO INFORMÁTICA DE DIRECCIÓN DE LA PRODUCCIÓN"/>
    <s v="GRUPO-A1"/>
    <s v="Grupo Informática de DIRECCIÓN DE LA PRODUCCIÓN"/>
    <s v="1S"/>
    <n v="16551895"/>
    <s v="SALINAS"/>
    <s v="ZÁRATE"/>
    <s v="RODOLFO"/>
    <s v="rosalina"/>
    <s v="rodolfo.salinas@unirioja.es"/>
    <n v="1.5"/>
    <n v="1.5"/>
    <n v="504"/>
    <s v="PROFESOR TITULAR UNIVERSIDAD"/>
    <s v="01A"/>
    <s v="TIEMPO COMPLETO AMPLIADO"/>
    <s v="2012-09-01 00:00:00.0"/>
    <s v="null"/>
    <s v="DF100088"/>
    <s v="PROFESOR TITULAR DE UNIVERSIDAD"/>
    <s v="R104"/>
    <x v="0"/>
    <n v="650"/>
    <s v="ORGANIZACIÓN DE EMPRESAS"/>
  </r>
  <r>
    <x v="0"/>
    <x v="0"/>
    <n v="689"/>
    <s v="201204I"/>
    <s v="GRUPO-A2"/>
    <n v="72778836"/>
    <s v="Dirección de la producción"/>
    <s v="GI"/>
    <s v="GRUPO DE INFORMÁTICA"/>
    <s v="201204I"/>
    <s v="GRUPO INFORMÁTICA DE DIRECCIÓN DE LA PRODUCCIÓN"/>
    <s v="GRUPO-A2"/>
    <s v="Grupo Informática de DIRECCIÓN DE LA PRODUCCIÓN"/>
    <s v="1S"/>
    <n v="72778836"/>
    <s v="ÁLVAREZ"/>
    <s v="GURREA"/>
    <s v="JUAN CARLOS"/>
    <s v="jualvag"/>
    <s v="juan-carlos.alvarez@unirioja.es"/>
    <n v="1.5"/>
    <n v="1.5"/>
    <n v="532"/>
    <s v="LABORAL DOCENTE-ASOCIADO"/>
    <s v="P06"/>
    <s v="TIEMPO PARCIAL (6+6 HORAS)"/>
    <s v="2015-09-15 00:00:00.0"/>
    <s v="2019-09-14 00:00:00.0"/>
    <s v="PI101026"/>
    <s v="PROFESOR ASOCIADO"/>
    <s v="R104"/>
    <x v="0"/>
    <n v="650"/>
    <s v="ORGANIZACIÓN DE EMPRESAS"/>
  </r>
  <r>
    <x v="0"/>
    <x v="0"/>
    <n v="689"/>
    <s v="201204I"/>
    <s v="GRUPO-A3"/>
    <n v="16015792"/>
    <s v="Dirección de la producción"/>
    <s v="GI"/>
    <s v="GRUPO DE INFORMÁTICA"/>
    <s v="201204I"/>
    <s v="GRUPO INFORMÁTICA DE DIRECCIÓN DE LA PRODUCCIÓN"/>
    <s v="GRUPO-A3"/>
    <s v="Grupo Informática de DIRECCIÓN DE LA PRODUCCIÓN"/>
    <s v="1S"/>
    <n v="16015792"/>
    <s v="GIL"/>
    <s v="LÓPEZ"/>
    <s v="ALFONSO JESÚS"/>
    <s v="algil"/>
    <s v="alfonso.gil@unirioja.es"/>
    <n v="1.5"/>
    <n v="1.5"/>
    <n v="536"/>
    <s v="PROFESOR INTERINO"/>
    <s v="C01"/>
    <s v="TIEMPO COMPLETO"/>
    <s v="2017-09-15 00:00:00.0"/>
    <s v="null"/>
    <s v="PI101241"/>
    <s v="PROFESOR CONTRATADO INTERINO"/>
    <s v="R104"/>
    <x v="0"/>
    <n v="650"/>
    <s v="ORGANIZACIÓN DE EMPRESAS"/>
  </r>
  <r>
    <x v="0"/>
    <x v="0"/>
    <n v="689"/>
    <s v="201204I"/>
    <s v="GRUPO-B1"/>
    <n v="16551895"/>
    <s v="Dirección de la producción"/>
    <s v="GI"/>
    <s v="GRUPO DE INFORMÁTICA"/>
    <s v="201204I"/>
    <s v="GRUPO INFORMÁTICA DE DIRECCIÓN DE LA PRODUCCIÓN"/>
    <s v="GRUPO-B1"/>
    <s v="Grupo Informática de DIRECCIÓN DE LA PRODUCCIÓN"/>
    <s v="1S"/>
    <n v="16551895"/>
    <s v="SALINAS"/>
    <s v="ZÁRATE"/>
    <s v="RODOLFO"/>
    <s v="rosalina"/>
    <s v="rodolfo.salinas@unirioja.es"/>
    <n v="1.5"/>
    <n v="1.5"/>
    <n v="504"/>
    <s v="PROFESOR TITULAR UNIVERSIDAD"/>
    <s v="01A"/>
    <s v="TIEMPO COMPLETO AMPLIADO"/>
    <s v="2012-09-01 00:00:00.0"/>
    <s v="null"/>
    <s v="DF100088"/>
    <s v="PROFESOR TITULAR DE UNIVERSIDAD"/>
    <s v="R104"/>
    <x v="0"/>
    <n v="650"/>
    <s v="ORGANIZACIÓN DE EMPRESAS"/>
  </r>
  <r>
    <x v="0"/>
    <x v="0"/>
    <n v="689"/>
    <s v="201204I"/>
    <s v="GRUPO-B2"/>
    <n v="16015792"/>
    <s v="Dirección de la producción"/>
    <s v="GI"/>
    <s v="GRUPO DE INFORMÁTICA"/>
    <s v="201204I"/>
    <s v="GRUPO INFORMÁTICA DE DIRECCIÓN DE LA PRODUCCIÓN"/>
    <s v="GRUPO-B2"/>
    <s v="Grupo Informática de DIRECCIÓN DE LA PRODUCCIÓN"/>
    <s v="1S"/>
    <n v="16015792"/>
    <s v="GIL"/>
    <s v="LÓPEZ"/>
    <s v="ALFONSO JESÚS"/>
    <s v="algil"/>
    <s v="alfonso.gil@unirioja.es"/>
    <n v="1.5"/>
    <n v="1.5"/>
    <n v="536"/>
    <s v="PROFESOR INTERINO"/>
    <s v="C01"/>
    <s v="TIEMPO COMPLETO"/>
    <s v="2017-09-15 00:00:00.0"/>
    <s v="null"/>
    <s v="PI101241"/>
    <s v="PROFESOR CONTRATADO INTERINO"/>
    <s v="R104"/>
    <x v="0"/>
    <n v="650"/>
    <s v="ORGANIZACIÓN DE EMPRESAS"/>
  </r>
  <r>
    <x v="0"/>
    <x v="0"/>
    <n v="689"/>
    <s v="201204I"/>
    <s v="GRUPO-B3"/>
    <n v="72778836"/>
    <s v="Dirección de la producción"/>
    <s v="GI"/>
    <s v="GRUPO DE INFORMÁTICA"/>
    <s v="201204I"/>
    <s v="GRUPO INFORMÁTICA DE DIRECCIÓN DE LA PRODUCCIÓN"/>
    <s v="GRUPO-B3"/>
    <s v="Grupo Informática de DIRECCIÓN DE LA PRODUCCIÓN"/>
    <s v="1S"/>
    <n v="72778836"/>
    <s v="ÁLVAREZ"/>
    <s v="GURREA"/>
    <s v="JUAN CARLOS"/>
    <s v="jualvag"/>
    <s v="juan-carlos.alvarez@unirioja.es"/>
    <n v="1.5"/>
    <n v="1.5"/>
    <n v="532"/>
    <s v="LABORAL DOCENTE-ASOCIADO"/>
    <s v="P06"/>
    <s v="TIEMPO PARCIAL (6+6 HORAS)"/>
    <s v="2015-09-15 00:00:00.0"/>
    <s v="2019-09-14 00:00:00.0"/>
    <s v="PI101026"/>
    <s v="PROFESOR ASOCIADO"/>
    <s v="R104"/>
    <x v="0"/>
    <n v="650"/>
    <s v="ORGANIZACIÓN DE EMPRESAS"/>
  </r>
  <r>
    <x v="0"/>
    <x v="0"/>
    <n v="689"/>
    <s v="201204R"/>
    <s v="GRUPO-A1"/>
    <n v="16015792"/>
    <s v="Dirección de la producción"/>
    <s v="GR"/>
    <s v="GRUPO REDUCIDO"/>
    <s v="201204R"/>
    <s v="GRUPO REDUCIDO DE DIRECCIÓN DE LA PRODUCCIÓN"/>
    <s v="GRUPO-A1"/>
    <s v="Grupo Reducido de DIRECCIÓN DE LA PRODUCCIÓN"/>
    <s v="1S"/>
    <n v="16015792"/>
    <s v="GIL"/>
    <s v="LÓPEZ"/>
    <s v="ALFONSO JESÚS"/>
    <s v="algil"/>
    <s v="alfonso.gil@unirioja.es"/>
    <n v="0.5"/>
    <n v="0.5"/>
    <n v="536"/>
    <s v="PROFESOR INTERINO"/>
    <s v="C01"/>
    <s v="TIEMPO COMPLETO"/>
    <s v="2017-09-15 00:00:00.0"/>
    <s v="null"/>
    <s v="PI101241"/>
    <s v="PROFESOR CONTRATADO INTERINO"/>
    <s v="R104"/>
    <x v="0"/>
    <n v="650"/>
    <s v="ORGANIZACIÓN DE EMPRESAS"/>
  </r>
  <r>
    <x v="0"/>
    <x v="0"/>
    <n v="689"/>
    <s v="201204R"/>
    <s v="GRUPO-A2"/>
    <n v="72778836"/>
    <s v="Dirección de la producción"/>
    <s v="GR"/>
    <s v="GRUPO REDUCIDO"/>
    <s v="201204R"/>
    <s v="GRUPO REDUCIDO DE DIRECCIÓN DE LA PRODUCCIÓN"/>
    <s v="GRUPO-A2"/>
    <s v="Grupo Reducido de DIRECCIÓN DE LA PRODUCCIÓN"/>
    <s v="1S"/>
    <n v="72778836"/>
    <s v="ÁLVAREZ"/>
    <s v="GURREA"/>
    <s v="JUAN CARLOS"/>
    <s v="jualvag"/>
    <s v="juan-carlos.alvarez@unirioja.es"/>
    <n v="0.5"/>
    <n v="0.5"/>
    <n v="532"/>
    <s v="LABORAL DOCENTE-ASOCIADO"/>
    <s v="P06"/>
    <s v="TIEMPO PARCIAL (6+6 HORAS)"/>
    <s v="2015-09-15 00:00:00.0"/>
    <s v="2019-09-14 00:00:00.0"/>
    <s v="PI101026"/>
    <s v="PROFESOR ASOCIADO"/>
    <s v="R104"/>
    <x v="0"/>
    <n v="650"/>
    <s v="ORGANIZACIÓN DE EMPRESAS"/>
  </r>
  <r>
    <x v="0"/>
    <x v="0"/>
    <n v="689"/>
    <s v="201204R"/>
    <s v="GRUPO-A3"/>
    <n v="16015792"/>
    <s v="Dirección de la producción"/>
    <s v="GR"/>
    <s v="GRUPO REDUCIDO"/>
    <s v="201204R"/>
    <s v="GRUPO REDUCIDO DE DIRECCIÓN DE LA PRODUCCIÓN"/>
    <s v="GRUPO-A3"/>
    <s v="Grupo Reducido de DIRECCIÓN DE LA PRODUCCIÓN"/>
    <s v="1S"/>
    <n v="16015792"/>
    <s v="GIL"/>
    <s v="LÓPEZ"/>
    <s v="ALFONSO JESÚS"/>
    <s v="algil"/>
    <s v="alfonso.gil@unirioja.es"/>
    <n v="0.5"/>
    <n v="0.5"/>
    <n v="536"/>
    <s v="PROFESOR INTERINO"/>
    <s v="C01"/>
    <s v="TIEMPO COMPLETO"/>
    <s v="2017-09-15 00:00:00.0"/>
    <s v="null"/>
    <s v="PI101241"/>
    <s v="PROFESOR CONTRATADO INTERINO"/>
    <s v="R104"/>
    <x v="0"/>
    <n v="650"/>
    <s v="ORGANIZACIÓN DE EMPRESAS"/>
  </r>
  <r>
    <x v="0"/>
    <x v="0"/>
    <n v="689"/>
    <s v="201204R"/>
    <s v="GRUPO-B1"/>
    <n v="16015792"/>
    <s v="Dirección de la producción"/>
    <s v="GR"/>
    <s v="GRUPO REDUCIDO"/>
    <s v="201204R"/>
    <s v="GRUPO REDUCIDO DE DIRECCIÓN DE LA PRODUCCIÓN"/>
    <s v="GRUPO-B1"/>
    <s v="Grupo Reducido de DIRECCIÓN DE LA PRODUCCIÓN"/>
    <s v="1S"/>
    <n v="16015792"/>
    <s v="GIL"/>
    <s v="LÓPEZ"/>
    <s v="ALFONSO JESÚS"/>
    <s v="algil"/>
    <s v="alfonso.gil@unirioja.es"/>
    <n v="0.5"/>
    <n v="0.5"/>
    <n v="536"/>
    <s v="PROFESOR INTERINO"/>
    <s v="C01"/>
    <s v="TIEMPO COMPLETO"/>
    <s v="2017-09-15 00:00:00.0"/>
    <s v="null"/>
    <s v="PI101241"/>
    <s v="PROFESOR CONTRATADO INTERINO"/>
    <s v="R104"/>
    <x v="0"/>
    <n v="650"/>
    <s v="ORGANIZACIÓN DE EMPRESAS"/>
  </r>
  <r>
    <x v="0"/>
    <x v="0"/>
    <n v="689"/>
    <s v="201204R"/>
    <s v="GRUPO-B2"/>
    <n v="72778836"/>
    <s v="Dirección de la producción"/>
    <s v="GR"/>
    <s v="GRUPO REDUCIDO"/>
    <s v="201204R"/>
    <s v="GRUPO REDUCIDO DE DIRECCIÓN DE LA PRODUCCIÓN"/>
    <s v="GRUPO-B2"/>
    <s v="Grupo Reducido de DIRECCIÓN DE LA PRODUCCIÓN"/>
    <s v="1S"/>
    <n v="72778836"/>
    <s v="ÁLVAREZ"/>
    <s v="GURREA"/>
    <s v="JUAN CARLOS"/>
    <s v="jualvag"/>
    <s v="juan-carlos.alvarez@unirioja.es"/>
    <n v="0.5"/>
    <n v="0.5"/>
    <n v="532"/>
    <s v="LABORAL DOCENTE-ASOCIADO"/>
    <s v="P06"/>
    <s v="TIEMPO PARCIAL (6+6 HORAS)"/>
    <s v="2015-09-15 00:00:00.0"/>
    <s v="2019-09-14 00:00:00.0"/>
    <s v="PI101026"/>
    <s v="PROFESOR ASOCIADO"/>
    <s v="R104"/>
    <x v="0"/>
    <n v="650"/>
    <s v="ORGANIZACIÓN DE EMPRESAS"/>
  </r>
  <r>
    <x v="0"/>
    <x v="0"/>
    <n v="689"/>
    <s v="201204R"/>
    <s v="GRUPO-B3"/>
    <n v="16015792"/>
    <s v="Dirección de la producción"/>
    <s v="GR"/>
    <s v="GRUPO REDUCIDO"/>
    <s v="201204R"/>
    <s v="GRUPO REDUCIDO DE DIRECCIÓN DE LA PRODUCCIÓN"/>
    <s v="GRUPO-B3"/>
    <s v="Grupo Reducido de DIRECCIÓN DE LA PRODUCCIÓN"/>
    <s v="1S"/>
    <n v="16015792"/>
    <s v="GIL"/>
    <s v="LÓPEZ"/>
    <s v="ALFONSO JESÚS"/>
    <s v="algil"/>
    <s v="alfonso.gil@unirioja.es"/>
    <n v="0.5"/>
    <n v="0.5"/>
    <n v="536"/>
    <s v="PROFESOR INTERINO"/>
    <s v="C01"/>
    <s v="TIEMPO COMPLETO"/>
    <s v="2017-09-15 00:00:00.0"/>
    <s v="null"/>
    <s v="PI101241"/>
    <s v="PROFESOR CONTRATADO INTERINO"/>
    <s v="R104"/>
    <x v="0"/>
    <n v="650"/>
    <s v="ORGANIZACIÓN DE EMPRESAS"/>
  </r>
  <r>
    <x v="0"/>
    <x v="0"/>
    <n v="690"/>
    <s v="201205G"/>
    <s v="GRUPO-A"/>
    <n v="16533890"/>
    <s v="Economía española"/>
    <s v="GG"/>
    <s v="GRUPO GRANDE"/>
    <s v="201205G"/>
    <s v="GRUPO GRANDE DE ECONOMÍA ESPAÑOLA"/>
    <s v="GRUPO-A"/>
    <s v="Grupo Grande de ECONOMÍA ESPAÑOLA"/>
    <s v="1S"/>
    <n v="16533890"/>
    <s v="PORTILLO"/>
    <s v="PÉREZ DE VIÑASPRE"/>
    <s v="FABIOLA"/>
    <s v="faporti"/>
    <s v="fabiola.portillo@unirioja.es"/>
    <n v="1.6"/>
    <n v="1.6"/>
    <n v="504"/>
    <s v="PROFESOR TITULAR UNIVERSIDAD"/>
    <s v="01A"/>
    <s v="TIEMPO COMPLETO AMPLIADO"/>
    <s v="2016-09-15 00:00:00.0"/>
    <s v="null"/>
    <s v="DF100141"/>
    <s v="PROFESOR TITULAR DE UNIVERSIDAD"/>
    <s v="R104"/>
    <x v="0"/>
    <n v="225"/>
    <s v="ECONOMÍA APLICADA"/>
  </r>
  <r>
    <x v="0"/>
    <x v="0"/>
    <n v="690"/>
    <s v="201205G"/>
    <s v="GRUPO-A"/>
    <n v="16549972"/>
    <s v="Economía española"/>
    <s v="GG"/>
    <s v="GRUPO GRANDE"/>
    <s v="201205G"/>
    <s v="GRUPO GRANDE DE ECONOMÍA ESPAÑOLA"/>
    <s v="GRUPO-A"/>
    <s v="Grupo Grande de ECONOMÍA ESPAÑOLA"/>
    <s v="1S"/>
    <n v="16549972"/>
    <s v="PINILLOS"/>
    <s v="GARCÍA"/>
    <s v="MARÍA DE LA O"/>
    <s v="mpinillo"/>
    <s v="maria.pinillos@unirioja.es"/>
    <n v="2.4"/>
    <n v="2.4"/>
    <n v="504"/>
    <s v="PROFESOR TITULAR UNIVERSIDAD"/>
    <s v="C01"/>
    <s v="TIEMPO COMPLETO"/>
    <s v="2014-09-15 00:00:00.0"/>
    <s v="null"/>
    <s v="DF31176"/>
    <s v="PROFESOR TITULAR DE UNIVERSIDAD"/>
    <s v="R104"/>
    <x v="0"/>
    <n v="225"/>
    <s v="ECONOMÍA APLICADA"/>
  </r>
  <r>
    <x v="0"/>
    <x v="0"/>
    <n v="690"/>
    <s v="201205G"/>
    <s v="GRUPO-B"/>
    <n v="16533890"/>
    <s v="Economía española"/>
    <s v="GG"/>
    <s v="GRUPO GRANDE"/>
    <s v="201205G"/>
    <s v="GRUPO GRANDE DE ECONOMÍA ESPAÑOLA"/>
    <s v="GRUPO-B"/>
    <s v="Grupo Grande de ECONOMÍA ESPAÑOLA"/>
    <s v="1S"/>
    <n v="16533890"/>
    <s v="PORTILLO"/>
    <s v="PÉREZ DE VIÑASPRE"/>
    <s v="FABIOLA"/>
    <s v="faporti"/>
    <s v="fabiola.portillo@unirioja.es"/>
    <n v="1.6"/>
    <n v="1.6"/>
    <n v="504"/>
    <s v="PROFESOR TITULAR UNIVERSIDAD"/>
    <s v="01A"/>
    <s v="TIEMPO COMPLETO AMPLIADO"/>
    <s v="2016-09-15 00:00:00.0"/>
    <s v="null"/>
    <s v="DF100141"/>
    <s v="PROFESOR TITULAR DE UNIVERSIDAD"/>
    <s v="R104"/>
    <x v="0"/>
    <n v="225"/>
    <s v="ECONOMÍA APLICADA"/>
  </r>
  <r>
    <x v="0"/>
    <x v="0"/>
    <n v="690"/>
    <s v="201205G"/>
    <s v="GRUPO-B"/>
    <n v="16549972"/>
    <s v="Economía española"/>
    <s v="GG"/>
    <s v="GRUPO GRANDE"/>
    <s v="201205G"/>
    <s v="GRUPO GRANDE DE ECONOMÍA ESPAÑOLA"/>
    <s v="GRUPO-B"/>
    <s v="Grupo Grande de ECONOMÍA ESPAÑOLA"/>
    <s v="1S"/>
    <n v="16549972"/>
    <s v="PINILLOS"/>
    <s v="GARCÍA"/>
    <s v="MARÍA DE LA O"/>
    <s v="mpinillo"/>
    <s v="maria.pinillos@unirioja.es"/>
    <n v="2.4"/>
    <n v="2.4"/>
    <n v="504"/>
    <s v="PROFESOR TITULAR UNIVERSIDAD"/>
    <s v="C01"/>
    <s v="TIEMPO COMPLETO"/>
    <s v="2014-09-15 00:00:00.0"/>
    <s v="null"/>
    <s v="DF31176"/>
    <s v="PROFESOR TITULAR DE UNIVERSIDAD"/>
    <s v="R104"/>
    <x v="0"/>
    <n v="225"/>
    <s v="ECONOMÍA APLICADA"/>
  </r>
  <r>
    <x v="0"/>
    <x v="0"/>
    <n v="690"/>
    <s v="201205I"/>
    <s v="GRUPO-A1"/>
    <n v="16533890"/>
    <s v="Economía española"/>
    <s v="GI"/>
    <s v="GRUPO DE INFORMÁTICA"/>
    <s v="201205I"/>
    <s v="GRUPO INFORMÁTICA DE ECONOMÍA ESPAÑOLA"/>
    <s v="GRUPO-A1"/>
    <s v="Grupo de Informática de ECONOMIA ESPAÑOLA"/>
    <s v="1S"/>
    <n v="16533890"/>
    <s v="PORTILLO"/>
    <s v="PÉREZ DE VIÑASPRE"/>
    <s v="FABIOLA"/>
    <s v="faporti"/>
    <s v="fabiola.portillo@unirioja.es"/>
    <n v="1.4"/>
    <n v="1.4"/>
    <n v="504"/>
    <s v="PROFESOR TITULAR UNIVERSIDAD"/>
    <s v="01A"/>
    <s v="TIEMPO COMPLETO AMPLIADO"/>
    <s v="2016-09-15 00:00:00.0"/>
    <s v="null"/>
    <s v="DF100141"/>
    <s v="PROFESOR TITULAR DE UNIVERSIDAD"/>
    <s v="R104"/>
    <x v="0"/>
    <n v="225"/>
    <s v="ECONOMÍA APLICADA"/>
  </r>
  <r>
    <x v="0"/>
    <x v="0"/>
    <n v="690"/>
    <s v="201205I"/>
    <s v="GRUPO-A1"/>
    <n v="16549972"/>
    <s v="Economía española"/>
    <s v="GI"/>
    <s v="GRUPO DE INFORMÁTICA"/>
    <s v="201205I"/>
    <s v="GRUPO INFORMÁTICA DE ECONOMÍA ESPAÑOLA"/>
    <s v="GRUPO-A1"/>
    <s v="Grupo de Informática de ECONOMIA ESPAÑOLA"/>
    <s v="1S"/>
    <n v="16549972"/>
    <s v="PINILLOS"/>
    <s v="GARCÍA"/>
    <s v="MARÍA DE LA O"/>
    <s v="mpinillo"/>
    <s v="maria.pinillos@unirioja.es"/>
    <n v="0.6"/>
    <n v="0.6"/>
    <n v="504"/>
    <s v="PROFESOR TITULAR UNIVERSIDAD"/>
    <s v="C01"/>
    <s v="TIEMPO COMPLETO"/>
    <s v="2014-09-15 00:00:00.0"/>
    <s v="null"/>
    <s v="DF31176"/>
    <s v="PROFESOR TITULAR DE UNIVERSIDAD"/>
    <s v="R104"/>
    <x v="0"/>
    <n v="225"/>
    <s v="ECONOMÍA APLICADA"/>
  </r>
  <r>
    <x v="0"/>
    <x v="0"/>
    <n v="690"/>
    <s v="201205I"/>
    <s v="GRUPO-A2"/>
    <n v="16533890"/>
    <s v="Economía española"/>
    <s v="GI"/>
    <s v="GRUPO DE INFORMÁTICA"/>
    <s v="201205I"/>
    <s v="GRUPO INFORMÁTICA DE ECONOMÍA ESPAÑOLA"/>
    <s v="GRUPO-A2"/>
    <s v="Grupo de Informática de ECONOMIA ESPAÑOLA"/>
    <s v="1S"/>
    <n v="16533890"/>
    <s v="PORTILLO"/>
    <s v="PÉREZ DE VIÑASPRE"/>
    <s v="FABIOLA"/>
    <s v="faporti"/>
    <s v="fabiola.portillo@unirioja.es"/>
    <n v="1.4"/>
    <n v="1.4"/>
    <n v="504"/>
    <s v="PROFESOR TITULAR UNIVERSIDAD"/>
    <s v="01A"/>
    <s v="TIEMPO COMPLETO AMPLIADO"/>
    <s v="2016-09-15 00:00:00.0"/>
    <s v="null"/>
    <s v="DF100141"/>
    <s v="PROFESOR TITULAR DE UNIVERSIDAD"/>
    <s v="R104"/>
    <x v="0"/>
    <n v="225"/>
    <s v="ECONOMÍA APLICADA"/>
  </r>
  <r>
    <x v="0"/>
    <x v="0"/>
    <n v="690"/>
    <s v="201205I"/>
    <s v="GRUPO-A2"/>
    <n v="16562098"/>
    <s v="Economía española"/>
    <s v="GI"/>
    <s v="GRUPO DE INFORMÁTICA"/>
    <s v="201205I"/>
    <s v="GRUPO INFORMÁTICA DE ECONOMÍA ESPAÑOLA"/>
    <s v="GRUPO-A2"/>
    <s v="Grupo de Informática de ECONOMIA ESPAÑOLA"/>
    <s v="1S"/>
    <n v="16562098"/>
    <s v="PINILLOS"/>
    <s v="GARCÍA"/>
    <s v="Mª CARMEN"/>
    <s v="capinill"/>
    <s v="carmen.pinillos@unirioja.es"/>
    <n v="0.6"/>
    <n v="0.6"/>
    <n v="532"/>
    <s v="LABORAL DOCENTE-ASOCIADO"/>
    <s v="P02"/>
    <s v="TIEMPO PARCIAL (2+2 HORAS)"/>
    <s v="2017-09-15 00:00:00.0"/>
    <s v="2019-09-14 00:00:00.0"/>
    <s v="PI101236"/>
    <s v="PROFESOR ASOCIADO"/>
    <s v="R104"/>
    <x v="0"/>
    <n v="225"/>
    <s v="ECONOMÍA APLICADA"/>
  </r>
  <r>
    <x v="0"/>
    <x v="0"/>
    <n v="690"/>
    <s v="201205I"/>
    <s v="GRUPO-A3"/>
    <n v="16533890"/>
    <s v="Economía española"/>
    <s v="GI"/>
    <s v="GRUPO DE INFORMÁTICA"/>
    <s v="201205I"/>
    <s v="GRUPO INFORMÁTICA DE ECONOMÍA ESPAÑOLA"/>
    <s v="GRUPO-A3"/>
    <s v="Grupo de Informática de ECONOMIA ESPAÑOLA"/>
    <s v="1S"/>
    <n v="16533890"/>
    <s v="PORTILLO"/>
    <s v="PÉREZ DE VIÑASPRE"/>
    <s v="FABIOLA"/>
    <s v="faporti"/>
    <s v="fabiola.portillo@unirioja.es"/>
    <n v="1.4"/>
    <n v="1.4"/>
    <n v="504"/>
    <s v="PROFESOR TITULAR UNIVERSIDAD"/>
    <s v="01A"/>
    <s v="TIEMPO COMPLETO AMPLIADO"/>
    <s v="2016-09-15 00:00:00.0"/>
    <s v="null"/>
    <s v="DF100141"/>
    <s v="PROFESOR TITULAR DE UNIVERSIDAD"/>
    <s v="R104"/>
    <x v="0"/>
    <n v="225"/>
    <s v="ECONOMÍA APLICADA"/>
  </r>
  <r>
    <x v="0"/>
    <x v="0"/>
    <n v="690"/>
    <s v="201205I"/>
    <s v="GRUPO-A3"/>
    <n v="16562098"/>
    <s v="Economía española"/>
    <s v="GI"/>
    <s v="GRUPO DE INFORMÁTICA"/>
    <s v="201205I"/>
    <s v="GRUPO INFORMÁTICA DE ECONOMÍA ESPAÑOLA"/>
    <s v="GRUPO-A3"/>
    <s v="Grupo de Informática de ECONOMIA ESPAÑOLA"/>
    <s v="1S"/>
    <n v="16562098"/>
    <s v="PINILLOS"/>
    <s v="GARCÍA"/>
    <s v="Mª CARMEN"/>
    <s v="capinill"/>
    <s v="carmen.pinillos@unirioja.es"/>
    <n v="0.6"/>
    <n v="0.6"/>
    <n v="532"/>
    <s v="LABORAL DOCENTE-ASOCIADO"/>
    <s v="P02"/>
    <s v="TIEMPO PARCIAL (2+2 HORAS)"/>
    <s v="2017-09-15 00:00:00.0"/>
    <s v="2019-09-14 00:00:00.0"/>
    <s v="PI101236"/>
    <s v="PROFESOR ASOCIADO"/>
    <s v="R104"/>
    <x v="0"/>
    <n v="225"/>
    <s v="ECONOMÍA APLICADA"/>
  </r>
  <r>
    <x v="0"/>
    <x v="0"/>
    <n v="690"/>
    <s v="201205I"/>
    <s v="GRUPO-B1"/>
    <n v="16533890"/>
    <s v="Economía española"/>
    <s v="GI"/>
    <s v="GRUPO DE INFORMÁTICA"/>
    <s v="201205I"/>
    <s v="GRUPO INFORMÁTICA DE ECONOMÍA ESPAÑOLA"/>
    <s v="GRUPO-B1"/>
    <s v="Grupo de Informática de ECONOMIA ESPAÑOLA"/>
    <s v="1S"/>
    <n v="16533890"/>
    <s v="PORTILLO"/>
    <s v="PÉREZ DE VIÑASPRE"/>
    <s v="FABIOLA"/>
    <s v="faporti"/>
    <s v="fabiola.portillo@unirioja.es"/>
    <n v="1.4"/>
    <n v="1.4"/>
    <n v="504"/>
    <s v="PROFESOR TITULAR UNIVERSIDAD"/>
    <s v="01A"/>
    <s v="TIEMPO COMPLETO AMPLIADO"/>
    <s v="2016-09-15 00:00:00.0"/>
    <s v="null"/>
    <s v="DF100141"/>
    <s v="PROFESOR TITULAR DE UNIVERSIDAD"/>
    <s v="R104"/>
    <x v="0"/>
    <n v="225"/>
    <s v="ECONOMÍA APLICADA"/>
  </r>
  <r>
    <x v="0"/>
    <x v="0"/>
    <n v="690"/>
    <s v="201205I"/>
    <s v="GRUPO-B1"/>
    <n v="16549972"/>
    <s v="Economía española"/>
    <s v="GI"/>
    <s v="GRUPO DE INFORMÁTICA"/>
    <s v="201205I"/>
    <s v="GRUPO INFORMÁTICA DE ECONOMÍA ESPAÑOLA"/>
    <s v="GRUPO-B1"/>
    <s v="Grupo de Informática de ECONOMIA ESPAÑOLA"/>
    <s v="1S"/>
    <n v="16549972"/>
    <s v="PINILLOS"/>
    <s v="GARCÍA"/>
    <s v="MARÍA DE LA O"/>
    <s v="mpinillo"/>
    <s v="maria.pinillos@unirioja.es"/>
    <n v="0.2"/>
    <n v="0.2"/>
    <n v="504"/>
    <s v="PROFESOR TITULAR UNIVERSIDAD"/>
    <s v="C01"/>
    <s v="TIEMPO COMPLETO"/>
    <s v="2014-09-15 00:00:00.0"/>
    <s v="null"/>
    <s v="DF31176"/>
    <s v="PROFESOR TITULAR DE UNIVERSIDAD"/>
    <s v="R104"/>
    <x v="0"/>
    <n v="225"/>
    <s v="ECONOMÍA APLICADA"/>
  </r>
  <r>
    <x v="0"/>
    <x v="0"/>
    <n v="690"/>
    <s v="201205I"/>
    <s v="GRUPO-B1"/>
    <n v="16562098"/>
    <s v="Economía española"/>
    <s v="GI"/>
    <s v="GRUPO DE INFORMÁTICA"/>
    <s v="201205I"/>
    <s v="GRUPO INFORMÁTICA DE ECONOMÍA ESPAÑOLA"/>
    <s v="GRUPO-B1"/>
    <s v="Grupo de Informática de ECONOMIA ESPAÑOLA"/>
    <s v="1S"/>
    <n v="16562098"/>
    <s v="PINILLOS"/>
    <s v="GARCÍA"/>
    <s v="Mª CARMEN"/>
    <s v="capinill"/>
    <s v="carmen.pinillos@unirioja.es"/>
    <n v="0.4"/>
    <n v="0.4"/>
    <n v="532"/>
    <s v="LABORAL DOCENTE-ASOCIADO"/>
    <s v="P02"/>
    <s v="TIEMPO PARCIAL (2+2 HORAS)"/>
    <s v="2017-09-15 00:00:00.0"/>
    <s v="2019-09-14 00:00:00.0"/>
    <s v="PI101236"/>
    <s v="PROFESOR ASOCIADO"/>
    <s v="R104"/>
    <x v="0"/>
    <n v="225"/>
    <s v="ECONOMÍA APLICADA"/>
  </r>
  <r>
    <x v="0"/>
    <x v="0"/>
    <n v="690"/>
    <s v="201205I"/>
    <s v="GRUPO-B2"/>
    <n v="16533890"/>
    <s v="Economía española"/>
    <s v="GI"/>
    <s v="GRUPO DE INFORMÁTICA"/>
    <s v="201205I"/>
    <s v="GRUPO INFORMÁTICA DE ECONOMÍA ESPAÑOLA"/>
    <s v="GRUPO-B2"/>
    <s v="Grupo de Informática de ECONOMIA ESPAÑOLA"/>
    <s v="1S"/>
    <n v="16533890"/>
    <s v="PORTILLO"/>
    <s v="PÉREZ DE VIÑASPRE"/>
    <s v="FABIOLA"/>
    <s v="faporti"/>
    <s v="fabiola.portillo@unirioja.es"/>
    <n v="1.4"/>
    <n v="1.4"/>
    <n v="504"/>
    <s v="PROFESOR TITULAR UNIVERSIDAD"/>
    <s v="01A"/>
    <s v="TIEMPO COMPLETO AMPLIADO"/>
    <s v="2016-09-15 00:00:00.0"/>
    <s v="null"/>
    <s v="DF100141"/>
    <s v="PROFESOR TITULAR DE UNIVERSIDAD"/>
    <s v="R104"/>
    <x v="0"/>
    <n v="225"/>
    <s v="ECONOMÍA APLICADA"/>
  </r>
  <r>
    <x v="0"/>
    <x v="0"/>
    <n v="690"/>
    <s v="201205I"/>
    <s v="GRUPO-B2"/>
    <n v="16562098"/>
    <s v="Economía española"/>
    <s v="GI"/>
    <s v="GRUPO DE INFORMÁTICA"/>
    <s v="201205I"/>
    <s v="GRUPO INFORMÁTICA DE ECONOMÍA ESPAÑOLA"/>
    <s v="GRUPO-B2"/>
    <s v="Grupo de Informática de ECONOMIA ESPAÑOLA"/>
    <s v="1S"/>
    <n v="16562098"/>
    <s v="PINILLOS"/>
    <s v="GARCÍA"/>
    <s v="Mª CARMEN"/>
    <s v="capinill"/>
    <s v="carmen.pinillos@unirioja.es"/>
    <n v="0.6"/>
    <n v="0.6"/>
    <n v="532"/>
    <s v="LABORAL DOCENTE-ASOCIADO"/>
    <s v="P02"/>
    <s v="TIEMPO PARCIAL (2+2 HORAS)"/>
    <s v="2017-09-15 00:00:00.0"/>
    <s v="2019-09-14 00:00:00.0"/>
    <s v="PI101236"/>
    <s v="PROFESOR ASOCIADO"/>
    <s v="R104"/>
    <x v="0"/>
    <n v="225"/>
    <s v="ECONOMÍA APLICADA"/>
  </r>
  <r>
    <x v="0"/>
    <x v="0"/>
    <n v="690"/>
    <s v="201205I"/>
    <s v="GRUPO-B3"/>
    <n v="16533890"/>
    <s v="Economía española"/>
    <s v="GI"/>
    <s v="GRUPO DE INFORMÁTICA"/>
    <s v="201205I"/>
    <s v="GRUPO INFORMÁTICA DE ECONOMÍA ESPAÑOLA"/>
    <s v="GRUPO-B3"/>
    <s v="Grupo de Informática de ECONOMIA ESPAÑOLA"/>
    <s v="1S"/>
    <n v="16533890"/>
    <s v="PORTILLO"/>
    <s v="PÉREZ DE VIÑASPRE"/>
    <s v="FABIOLA"/>
    <s v="faporti"/>
    <s v="fabiola.portillo@unirioja.es"/>
    <n v="1.4"/>
    <n v="1.4"/>
    <n v="504"/>
    <s v="PROFESOR TITULAR UNIVERSIDAD"/>
    <s v="01A"/>
    <s v="TIEMPO COMPLETO AMPLIADO"/>
    <s v="2016-09-15 00:00:00.0"/>
    <s v="null"/>
    <s v="DF100141"/>
    <s v="PROFESOR TITULAR DE UNIVERSIDAD"/>
    <s v="R104"/>
    <x v="0"/>
    <n v="225"/>
    <s v="ECONOMÍA APLICADA"/>
  </r>
  <r>
    <x v="0"/>
    <x v="0"/>
    <n v="690"/>
    <s v="201205I"/>
    <s v="GRUPO-B3"/>
    <n v="16549972"/>
    <s v="Economía española"/>
    <s v="GI"/>
    <s v="GRUPO DE INFORMÁTICA"/>
    <s v="201205I"/>
    <s v="GRUPO INFORMÁTICA DE ECONOMÍA ESPAÑOLA"/>
    <s v="GRUPO-B3"/>
    <s v="Grupo de Informática de ECONOMIA ESPAÑOLA"/>
    <s v="1S"/>
    <n v="16549972"/>
    <s v="PINILLOS"/>
    <s v="GARCÍA"/>
    <s v="MARÍA DE LA O"/>
    <s v="mpinillo"/>
    <s v="maria.pinillos@unirioja.es"/>
    <n v="0.6"/>
    <n v="0.6"/>
    <n v="504"/>
    <s v="PROFESOR TITULAR UNIVERSIDAD"/>
    <s v="C01"/>
    <s v="TIEMPO COMPLETO"/>
    <s v="2014-09-15 00:00:00.0"/>
    <s v="null"/>
    <s v="DF31176"/>
    <s v="PROFESOR TITULAR DE UNIVERSIDAD"/>
    <s v="R104"/>
    <x v="0"/>
    <n v="225"/>
    <s v="ECONOMÍA APLICADA"/>
  </r>
  <r>
    <x v="1"/>
    <x v="1"/>
    <n v="690"/>
    <s v="201205G"/>
    <s v="GRUPO-B"/>
    <n v="16533890"/>
    <s v="Economía española"/>
    <s v="GG"/>
    <s v="GRUPO GRANDE"/>
    <s v="201205G"/>
    <s v="GRUPO GRANDE DE ECONOMÍA ESPAÑOLA"/>
    <s v="GRUPO-B"/>
    <s v="Grupo Grande de ECONOMÍA ESPAÑOLA"/>
    <s v="1S"/>
    <n v="16533890"/>
    <s v="PORTILLO"/>
    <s v="PÉREZ DE VIÑASPRE"/>
    <s v="FABIOLA"/>
    <s v="faporti"/>
    <s v="fabiola.portillo@unirioja.es"/>
    <n v="1.6"/>
    <m/>
    <n v="504"/>
    <s v="PROFESOR TITULAR UNIVERSIDAD"/>
    <s v="01A"/>
    <s v="TIEMPO COMPLETO AMPLIADO"/>
    <s v="2016-09-15 00:00:00.0"/>
    <s v="null"/>
    <s v="DF100141"/>
    <s v="PROFESOR TITULAR DE UNIVERSIDAD"/>
    <s v="R104"/>
    <x v="0"/>
    <n v="225"/>
    <s v="ECONOMÍA APLICADA"/>
  </r>
  <r>
    <x v="1"/>
    <x v="1"/>
    <n v="690"/>
    <s v="201205G"/>
    <s v="GRUPO-B"/>
    <n v="16549972"/>
    <s v="Economía española"/>
    <s v="GG"/>
    <s v="GRUPO GRANDE"/>
    <s v="201205G"/>
    <s v="GRUPO GRANDE DE ECONOMÍA ESPAÑOLA"/>
    <s v="GRUPO-B"/>
    <s v="Grupo Grande de ECONOMÍA ESPAÑOLA"/>
    <s v="1S"/>
    <n v="16549972"/>
    <s v="PINILLOS"/>
    <s v="GARCÍA"/>
    <s v="MARÍA DE LA O"/>
    <s v="mpinillo"/>
    <s v="maria.pinillos@unirioja.es"/>
    <n v="2.4"/>
    <m/>
    <n v="504"/>
    <s v="PROFESOR TITULAR UNIVERSIDAD"/>
    <s v="C01"/>
    <s v="TIEMPO COMPLETO"/>
    <s v="2014-09-15 00:00:00.0"/>
    <s v="null"/>
    <s v="DF31176"/>
    <s v="PROFESOR TITULAR DE UNIVERSIDAD"/>
    <s v="R104"/>
    <x v="0"/>
    <n v="225"/>
    <s v="ECONOMÍA APLICADA"/>
  </r>
  <r>
    <x v="1"/>
    <x v="1"/>
    <n v="690"/>
    <s v="201205I"/>
    <s v="GRUPO-B3"/>
    <n v="16533890"/>
    <s v="Economía española"/>
    <s v="GI"/>
    <s v="GRUPO DE INFORMÁTICA"/>
    <s v="201205I"/>
    <s v="GRUPO INFORMÁTICA DE ECONOMÍA ESPAÑOLA"/>
    <s v="GRUPO-B3"/>
    <s v="Grupo de Informática de ECONOMIA ESPAÑOLA"/>
    <s v="1S"/>
    <n v="16533890"/>
    <s v="PORTILLO"/>
    <s v="PÉREZ DE VIÑASPRE"/>
    <s v="FABIOLA"/>
    <s v="faporti"/>
    <s v="fabiola.portillo@unirioja.es"/>
    <n v="1.4"/>
    <m/>
    <n v="504"/>
    <s v="PROFESOR TITULAR UNIVERSIDAD"/>
    <s v="01A"/>
    <s v="TIEMPO COMPLETO AMPLIADO"/>
    <s v="2016-09-15 00:00:00.0"/>
    <s v="null"/>
    <s v="DF100141"/>
    <s v="PROFESOR TITULAR DE UNIVERSIDAD"/>
    <s v="R104"/>
    <x v="0"/>
    <n v="225"/>
    <s v="ECONOMÍA APLICADA"/>
  </r>
  <r>
    <x v="1"/>
    <x v="1"/>
    <n v="690"/>
    <s v="201205I"/>
    <s v="GRUPO-B3"/>
    <n v="16549972"/>
    <s v="Economía española"/>
    <s v="GI"/>
    <s v="GRUPO DE INFORMÁTICA"/>
    <s v="201205I"/>
    <s v="GRUPO INFORMÁTICA DE ECONOMÍA ESPAÑOLA"/>
    <s v="GRUPO-B3"/>
    <s v="Grupo de Informática de ECONOMIA ESPAÑOLA"/>
    <s v="1S"/>
    <n v="16549972"/>
    <s v="PINILLOS"/>
    <s v="GARCÍA"/>
    <s v="MARÍA DE LA O"/>
    <s v="mpinillo"/>
    <s v="maria.pinillos@unirioja.es"/>
    <n v="0.6"/>
    <m/>
    <n v="504"/>
    <s v="PROFESOR TITULAR UNIVERSIDAD"/>
    <s v="C01"/>
    <s v="TIEMPO COMPLETO"/>
    <s v="2014-09-15 00:00:00.0"/>
    <s v="null"/>
    <s v="DF31176"/>
    <s v="PROFESOR TITULAR DE UNIVERSIDAD"/>
    <s v="R104"/>
    <x v="0"/>
    <n v="225"/>
    <s v="ECONOMÍA APLICADA"/>
  </r>
  <r>
    <x v="2"/>
    <x v="1"/>
    <n v="690"/>
    <s v="201205G"/>
    <s v="GRUPO-B"/>
    <n v="16533890"/>
    <s v="Economía española"/>
    <s v="GG"/>
    <s v="GRUPO GRANDE"/>
    <s v="201205G"/>
    <s v="GRUPO GRANDE DE ECONOMÍA ESPAÑOLA"/>
    <s v="GRUPO-B"/>
    <s v="Grupo Grande de ECONOMÍA ESPAÑOLA"/>
    <s v="1S"/>
    <n v="16533890"/>
    <s v="PORTILLO"/>
    <s v="PÉREZ DE VIÑASPRE"/>
    <s v="FABIOLA"/>
    <s v="faporti"/>
    <s v="fabiola.portillo@unirioja.es"/>
    <n v="1.6"/>
    <m/>
    <n v="504"/>
    <s v="PROFESOR TITULAR UNIVERSIDAD"/>
    <s v="01A"/>
    <s v="TIEMPO COMPLETO AMPLIADO"/>
    <s v="2016-09-15 00:00:00.0"/>
    <s v="null"/>
    <s v="DF100141"/>
    <s v="PROFESOR TITULAR DE UNIVERSIDAD"/>
    <s v="R104"/>
    <x v="0"/>
    <n v="225"/>
    <s v="ECONOMÍA APLICADA"/>
  </r>
  <r>
    <x v="2"/>
    <x v="1"/>
    <n v="690"/>
    <s v="201205G"/>
    <s v="GRUPO-B"/>
    <n v="16549972"/>
    <s v="Economía española"/>
    <s v="GG"/>
    <s v="GRUPO GRANDE"/>
    <s v="201205G"/>
    <s v="GRUPO GRANDE DE ECONOMÍA ESPAÑOLA"/>
    <s v="GRUPO-B"/>
    <s v="Grupo Grande de ECONOMÍA ESPAÑOLA"/>
    <s v="1S"/>
    <n v="16549972"/>
    <s v="PINILLOS"/>
    <s v="GARCÍA"/>
    <s v="MARÍA DE LA O"/>
    <s v="mpinillo"/>
    <s v="maria.pinillos@unirioja.es"/>
    <n v="2.4"/>
    <m/>
    <n v="504"/>
    <s v="PROFESOR TITULAR UNIVERSIDAD"/>
    <s v="C01"/>
    <s v="TIEMPO COMPLETO"/>
    <s v="2014-09-15 00:00:00.0"/>
    <s v="null"/>
    <s v="DF31176"/>
    <s v="PROFESOR TITULAR DE UNIVERSIDAD"/>
    <s v="R104"/>
    <x v="0"/>
    <n v="225"/>
    <s v="ECONOMÍA APLICADA"/>
  </r>
  <r>
    <x v="2"/>
    <x v="1"/>
    <n v="690"/>
    <s v="201205I"/>
    <s v="GRUPO-B3"/>
    <n v="16533890"/>
    <s v="Economía española"/>
    <s v="GI"/>
    <s v="GRUPO DE INFORMÁTICA"/>
    <s v="201205I"/>
    <s v="GRUPO INFORMÁTICA DE ECONOMÍA ESPAÑOLA"/>
    <s v="GRUPO-B3"/>
    <s v="Grupo de Informática de ECONOMIA ESPAÑOLA"/>
    <s v="1S"/>
    <n v="16533890"/>
    <s v="PORTILLO"/>
    <s v="PÉREZ DE VIÑASPRE"/>
    <s v="FABIOLA"/>
    <s v="faporti"/>
    <s v="fabiola.portillo@unirioja.es"/>
    <n v="1.4"/>
    <m/>
    <n v="504"/>
    <s v="PROFESOR TITULAR UNIVERSIDAD"/>
    <s v="01A"/>
    <s v="TIEMPO COMPLETO AMPLIADO"/>
    <s v="2016-09-15 00:00:00.0"/>
    <s v="null"/>
    <s v="DF100141"/>
    <s v="PROFESOR TITULAR DE UNIVERSIDAD"/>
    <s v="R104"/>
    <x v="0"/>
    <n v="225"/>
    <s v="ECONOMÍA APLICADA"/>
  </r>
  <r>
    <x v="2"/>
    <x v="1"/>
    <n v="690"/>
    <s v="201205I"/>
    <s v="GRUPO-B3"/>
    <n v="16549972"/>
    <s v="Economía española"/>
    <s v="GI"/>
    <s v="GRUPO DE INFORMÁTICA"/>
    <s v="201205I"/>
    <s v="GRUPO INFORMÁTICA DE ECONOMÍA ESPAÑOLA"/>
    <s v="GRUPO-B3"/>
    <s v="Grupo de Informática de ECONOMIA ESPAÑOLA"/>
    <s v="1S"/>
    <n v="16549972"/>
    <s v="PINILLOS"/>
    <s v="GARCÍA"/>
    <s v="MARÍA DE LA O"/>
    <s v="mpinillo"/>
    <s v="maria.pinillos@unirioja.es"/>
    <n v="0.6"/>
    <m/>
    <n v="504"/>
    <s v="PROFESOR TITULAR UNIVERSIDAD"/>
    <s v="C01"/>
    <s v="TIEMPO COMPLETO"/>
    <s v="2014-09-15 00:00:00.0"/>
    <s v="null"/>
    <s v="DF31176"/>
    <s v="PROFESOR TITULAR DE UNIVERSIDAD"/>
    <s v="R104"/>
    <x v="0"/>
    <n v="225"/>
    <s v="ECONOMÍA APLICADA"/>
  </r>
  <r>
    <x v="0"/>
    <x v="0"/>
    <n v="691"/>
    <s v="201206G"/>
    <s v="GRUPO-A"/>
    <n v="16533310"/>
    <s v="Microeconomía"/>
    <s v="GG"/>
    <s v="GRUPO GRANDE"/>
    <s v="201206G"/>
    <s v="GRUPO GRANDE DE MICROECONOMÍA"/>
    <s v="GRUPO-A"/>
    <s v="Grupo Grande de MICROECONOMÍA"/>
    <s v="1S"/>
    <n v="16533310"/>
    <s v="DE TORRE"/>
    <s v="RESA"/>
    <s v="MARÍA JESÚS"/>
    <s v="marirede"/>
    <s v="chechu.detorre@unirioja.es"/>
    <n v="4"/>
    <n v="4"/>
    <n v="506"/>
    <s v="PROFESOR TITULAR DE ESCUELA UNIVERSITARI"/>
    <s v="01A"/>
    <s v="TIEMPO COMPLETO AMPLIADO"/>
    <s v="2012-09-01 00:00:00.0"/>
    <s v="null"/>
    <s v="DF31239"/>
    <s v="TITULAR DE ESCUELAS UNIVERSITARIAS"/>
    <s v="R104"/>
    <x v="0"/>
    <n v="415"/>
    <s v="FUNDAMENTOS DEL ANÁLISIS ECONÓMICO"/>
  </r>
  <r>
    <x v="0"/>
    <x v="0"/>
    <n v="691"/>
    <s v="201206G"/>
    <s v="GRUPO-B"/>
    <n v="16533310"/>
    <s v="Microeconomía"/>
    <s v="GG"/>
    <s v="GRUPO GRANDE"/>
    <s v="201206G"/>
    <s v="GRUPO GRANDE DE MICROECONOMÍA"/>
    <s v="GRUPO-B"/>
    <s v="Grupo Grande de MICROECONOMÍA"/>
    <s v="1S"/>
    <n v="16533310"/>
    <s v="DE TORRE"/>
    <s v="RESA"/>
    <s v="MARÍA JESÚS"/>
    <s v="marirede"/>
    <s v="chechu.detorre@unirioja.es"/>
    <n v="4"/>
    <n v="4"/>
    <n v="506"/>
    <s v="PROFESOR TITULAR DE ESCUELA UNIVERSITARI"/>
    <s v="01A"/>
    <s v="TIEMPO COMPLETO AMPLIADO"/>
    <s v="2012-09-01 00:00:00.0"/>
    <s v="null"/>
    <s v="DF31239"/>
    <s v="TITULAR DE ESCUELAS UNIVERSITARIAS"/>
    <s v="R104"/>
    <x v="0"/>
    <n v="415"/>
    <s v="FUNDAMENTOS DEL ANÁLISIS ECONÓMICO"/>
  </r>
  <r>
    <x v="0"/>
    <x v="0"/>
    <n v="691"/>
    <s v="201206R"/>
    <s v="GRUPO-A1"/>
    <n v="16533310"/>
    <s v="Microeconomía"/>
    <s v="GR"/>
    <s v="GRUPO REDUCIDO"/>
    <s v="201206R"/>
    <s v="GRUPO REDUCIDO DE MICROECONOMÍA"/>
    <s v="GRUPO-A1"/>
    <s v="Grupo Reducido de MICROECONOMÍA"/>
    <s v="1S"/>
    <n v="16533310"/>
    <s v="DE TORRE"/>
    <s v="RESA"/>
    <s v="MARÍA JESÚS"/>
    <s v="marirede"/>
    <s v="chechu.detorre@unirioja.es"/>
    <n v="2"/>
    <n v="2"/>
    <n v="506"/>
    <s v="PROFESOR TITULAR DE ESCUELA UNIVERSITARI"/>
    <s v="01A"/>
    <s v="TIEMPO COMPLETO AMPLIADO"/>
    <s v="2012-09-01 00:00:00.0"/>
    <s v="null"/>
    <s v="DF31239"/>
    <s v="TITULAR DE ESCUELAS UNIVERSITARIAS"/>
    <s v="R104"/>
    <x v="0"/>
    <n v="415"/>
    <s v="FUNDAMENTOS DEL ANÁLISIS ECONÓMICO"/>
  </r>
  <r>
    <x v="0"/>
    <x v="0"/>
    <n v="691"/>
    <s v="201206R"/>
    <s v="GRUPO-A2"/>
    <n v="16533310"/>
    <s v="Microeconomía"/>
    <s v="GR"/>
    <s v="GRUPO REDUCIDO"/>
    <s v="201206R"/>
    <s v="GRUPO REDUCIDO DE MICROECONOMÍA"/>
    <s v="GRUPO-A2"/>
    <s v="Grupo Reducido de MICROECONOMÍA"/>
    <s v="1S"/>
    <n v="16533310"/>
    <s v="DE TORRE"/>
    <s v="RESA"/>
    <s v="MARÍA JESÚS"/>
    <s v="marirede"/>
    <s v="chechu.detorre@unirioja.es"/>
    <n v="2"/>
    <n v="2"/>
    <n v="506"/>
    <s v="PROFESOR TITULAR DE ESCUELA UNIVERSITARI"/>
    <s v="01A"/>
    <s v="TIEMPO COMPLETO AMPLIADO"/>
    <s v="2012-09-01 00:00:00.0"/>
    <s v="null"/>
    <s v="DF31239"/>
    <s v="TITULAR DE ESCUELAS UNIVERSITARIAS"/>
    <s v="R104"/>
    <x v="0"/>
    <n v="415"/>
    <s v="FUNDAMENTOS DEL ANÁLISIS ECONÓMICO"/>
  </r>
  <r>
    <x v="0"/>
    <x v="0"/>
    <n v="691"/>
    <s v="201206R"/>
    <s v="GRUPO-A3"/>
    <n v="16533310"/>
    <s v="Microeconomía"/>
    <s v="GR"/>
    <s v="GRUPO REDUCIDO"/>
    <s v="201206R"/>
    <s v="GRUPO REDUCIDO DE MICROECONOMÍA"/>
    <s v="GRUPO-A3"/>
    <s v="Grupo Reducido de MICROECONOMÍA"/>
    <s v="1S"/>
    <n v="16533310"/>
    <s v="DE TORRE"/>
    <s v="RESA"/>
    <s v="MARÍA JESÚS"/>
    <s v="marirede"/>
    <s v="chechu.detorre@unirioja.es"/>
    <n v="2"/>
    <n v="2"/>
    <n v="506"/>
    <s v="PROFESOR TITULAR DE ESCUELA UNIVERSITARI"/>
    <s v="01A"/>
    <s v="TIEMPO COMPLETO AMPLIADO"/>
    <s v="2012-09-01 00:00:00.0"/>
    <s v="null"/>
    <s v="DF31239"/>
    <s v="TITULAR DE ESCUELAS UNIVERSITARIAS"/>
    <s v="R104"/>
    <x v="0"/>
    <n v="415"/>
    <s v="FUNDAMENTOS DEL ANÁLISIS ECONÓMICO"/>
  </r>
  <r>
    <x v="0"/>
    <x v="0"/>
    <n v="691"/>
    <s v="201206R"/>
    <s v="GRUPO-B1"/>
    <n v="16533310"/>
    <s v="Microeconomía"/>
    <s v="GR"/>
    <s v="GRUPO REDUCIDO"/>
    <s v="201206R"/>
    <s v="GRUPO REDUCIDO DE MICROECONOMÍA"/>
    <s v="GRUPO-B1"/>
    <s v="Grupo Reducido de MICROECONOMÍA"/>
    <s v="1S"/>
    <n v="16533310"/>
    <s v="DE TORRE"/>
    <s v="RESA"/>
    <s v="MARÍA JESÚS"/>
    <s v="marirede"/>
    <s v="chechu.detorre@unirioja.es"/>
    <n v="2"/>
    <n v="2"/>
    <n v="506"/>
    <s v="PROFESOR TITULAR DE ESCUELA UNIVERSITARI"/>
    <s v="01A"/>
    <s v="TIEMPO COMPLETO AMPLIADO"/>
    <s v="2012-09-01 00:00:00.0"/>
    <s v="null"/>
    <s v="DF31239"/>
    <s v="TITULAR DE ESCUELAS UNIVERSITARIAS"/>
    <s v="R104"/>
    <x v="0"/>
    <n v="415"/>
    <s v="FUNDAMENTOS DEL ANÁLISIS ECONÓMICO"/>
  </r>
  <r>
    <x v="0"/>
    <x v="0"/>
    <n v="691"/>
    <s v="201206R"/>
    <s v="GRUPO-B2"/>
    <n v="16533310"/>
    <s v="Microeconomía"/>
    <s v="GR"/>
    <s v="GRUPO REDUCIDO"/>
    <s v="201206R"/>
    <s v="GRUPO REDUCIDO DE MICROECONOMÍA"/>
    <s v="GRUPO-B2"/>
    <s v="Grupo Reducido de MICROECONOMÍA"/>
    <s v="1S"/>
    <n v="16533310"/>
    <s v="DE TORRE"/>
    <s v="RESA"/>
    <s v="MARÍA JESÚS"/>
    <s v="marirede"/>
    <s v="chechu.detorre@unirioja.es"/>
    <n v="2"/>
    <n v="2"/>
    <n v="506"/>
    <s v="PROFESOR TITULAR DE ESCUELA UNIVERSITARI"/>
    <s v="01A"/>
    <s v="TIEMPO COMPLETO AMPLIADO"/>
    <s v="2012-09-01 00:00:00.0"/>
    <s v="null"/>
    <s v="DF31239"/>
    <s v="TITULAR DE ESCUELAS UNIVERSITARIAS"/>
    <s v="R104"/>
    <x v="0"/>
    <n v="415"/>
    <s v="FUNDAMENTOS DEL ANÁLISIS ECONÓMICO"/>
  </r>
  <r>
    <x v="0"/>
    <x v="0"/>
    <n v="691"/>
    <s v="201206R"/>
    <s v="GRUPO-B3"/>
    <n v="16533310"/>
    <s v="Microeconomía"/>
    <s v="GR"/>
    <s v="GRUPO REDUCIDO"/>
    <s v="201206R"/>
    <s v="GRUPO REDUCIDO DE MICROECONOMÍA"/>
    <s v="GRUPO-B3"/>
    <s v="Grupo Reducido de MICROECONOMÍA"/>
    <s v="1S"/>
    <n v="16533310"/>
    <s v="DE TORRE"/>
    <s v="RESA"/>
    <s v="MARÍA JESÚS"/>
    <s v="marirede"/>
    <s v="chechu.detorre@unirioja.es"/>
    <n v="2"/>
    <n v="2"/>
    <n v="506"/>
    <s v="PROFESOR TITULAR DE ESCUELA UNIVERSITARI"/>
    <s v="01A"/>
    <s v="TIEMPO COMPLETO AMPLIADO"/>
    <s v="2012-09-01 00:00:00.0"/>
    <s v="null"/>
    <s v="DF31239"/>
    <s v="TITULAR DE ESCUELAS UNIVERSITARIAS"/>
    <s v="R104"/>
    <x v="0"/>
    <n v="415"/>
    <s v="FUNDAMENTOS DEL ANÁLISIS ECONÓMICO"/>
  </r>
  <r>
    <x v="0"/>
    <x v="0"/>
    <n v="692"/>
    <s v="106G"/>
    <s v="GRUPO-A"/>
    <n v="16517184"/>
    <s v="Dirección de Recursos Humanos"/>
    <s v="GG"/>
    <s v="GRUPO GRANDE"/>
    <s v="106G"/>
    <s v="GRUPO GRANDE DE DIRECCIÓN DE RR.HH."/>
    <s v="GRUPO-A"/>
    <s v="Grupo Grande de DIRECCIÓN DE RR. HUMANOS"/>
    <s v="2S"/>
    <n v="16517184"/>
    <s v="JUÁREZ"/>
    <s v="CASTELLÓ"/>
    <s v="CARMELO ARTURO"/>
    <s v="cajuarez"/>
    <s v="carmelo.juarez@unirioja.es"/>
    <n v="4"/>
    <n v="4"/>
    <n v="504"/>
    <s v="PROFESOR TITULAR UNIVERSIDAD"/>
    <s v="C01"/>
    <s v="TIEMPO COMPLETO"/>
    <s v="2013-09-13 00:00:00.0"/>
    <s v="null"/>
    <s v="DF31303"/>
    <s v="TITULAR DE UNIVERSIDAD"/>
    <s v="R104"/>
    <x v="0"/>
    <n v="650"/>
    <s v="ORGANIZACIÓN DE EMPRESAS"/>
  </r>
  <r>
    <x v="0"/>
    <x v="0"/>
    <n v="692"/>
    <s v="106G"/>
    <s v="GRUPO-B"/>
    <n v="16551895"/>
    <s v="Dirección de Recursos Humanos"/>
    <s v="GG"/>
    <s v="GRUPO GRANDE"/>
    <s v="106G"/>
    <s v="GRUPO GRANDE DE DIRECCIÓN DE RR.HH."/>
    <s v="GRUPO-B"/>
    <s v="Grupo Grande de DIRECCIÓN DE RR. HUMANOS"/>
    <s v="2S"/>
    <n v="16551895"/>
    <s v="SALINAS"/>
    <s v="ZÁRATE"/>
    <s v="RODOLFO"/>
    <s v="rosalina"/>
    <s v="rodolfo.salinas@unirioja.es"/>
    <n v="4"/>
    <n v="4"/>
    <n v="504"/>
    <s v="PROFESOR TITULAR UNIVERSIDAD"/>
    <s v="01A"/>
    <s v="TIEMPO COMPLETO AMPLIADO"/>
    <s v="2012-09-01 00:00:00.0"/>
    <s v="null"/>
    <s v="DF100088"/>
    <s v="PROFESOR TITULAR DE UNIVERSIDAD"/>
    <s v="R104"/>
    <x v="0"/>
    <n v="650"/>
    <s v="ORGANIZACIÓN DE EMPRESAS"/>
  </r>
  <r>
    <x v="0"/>
    <x v="0"/>
    <n v="692"/>
    <s v="106R"/>
    <s v="GRUPO-A1"/>
    <n v="16593137"/>
    <s v="Dirección de Recursos Humanos"/>
    <s v="GR"/>
    <s v="GRUPO REDUCIDO"/>
    <s v="106R"/>
    <s v="GRUPO REDUCIDO DE DIRECCIÓN DE RR.HH."/>
    <s v="GRUPO-A1"/>
    <s v="Grupo reducido de DIRECCIÓN DE RECURSOS HUMANOS"/>
    <s v="2S"/>
    <n v="16593137"/>
    <s v="PARRAS"/>
    <s v="GÓMEZ"/>
    <s v="MAITE"/>
    <s v="maparras"/>
    <s v="maite.parras@unirioja.es"/>
    <n v="1.26"/>
    <n v="1.26"/>
    <n v="536"/>
    <s v="PROFESOR INTERINO"/>
    <s v="C01"/>
    <s v="TIEMPO COMPLETO"/>
    <s v="2018-10-04 00:00:00.0"/>
    <s v="2019-04-05 00:00:00.0"/>
    <s v="PI101438"/>
    <s v="PROFESOR CONTRATADO INTERINO"/>
    <s v="R104"/>
    <x v="0"/>
    <n v="650"/>
    <s v="ORGANIZACIÓN DE EMPRESAS"/>
  </r>
  <r>
    <x v="0"/>
    <x v="0"/>
    <n v="692"/>
    <s v="106R"/>
    <s v="GRUPO-A1"/>
    <n v="16614068"/>
    <s v="Dirección de Recursos Humanos"/>
    <s v="GR"/>
    <s v="GRUPO REDUCIDO"/>
    <s v="106R"/>
    <s v="GRUPO REDUCIDO DE DIRECCIÓN DE RR.HH."/>
    <s v="GRUPO-A1"/>
    <s v="Grupo reducido de DIRECCIÓN DE RECURSOS HUMANOS"/>
    <s v="2S"/>
    <n v="16614068"/>
    <s v="ORCOS"/>
    <s v="SÁNCHEZ"/>
    <s v="RAQUEL"/>
    <s v="raorcosa"/>
    <s v="raquel.orcos@unirioja.es"/>
    <n v="0.74"/>
    <n v="0.74"/>
    <n v="536"/>
    <s v="PROFESOR INTERINO"/>
    <s v="C01"/>
    <s v="TIEMPO COMPLETO"/>
    <s v="2018-09-17 00:00:00.0"/>
    <s v="null"/>
    <s v="PI101360"/>
    <s v="PROFESOR CONTRATADO INTERINO"/>
    <s v="R104"/>
    <x v="0"/>
    <n v="650"/>
    <s v="ORGANIZACIÓN DE EMPRESAS"/>
  </r>
  <r>
    <x v="0"/>
    <x v="0"/>
    <n v="692"/>
    <s v="106R"/>
    <s v="GRUPO-A2"/>
    <n v="16593137"/>
    <s v="Dirección de Recursos Humanos"/>
    <s v="GR"/>
    <s v="GRUPO REDUCIDO"/>
    <s v="106R"/>
    <s v="GRUPO REDUCIDO DE DIRECCIÓN DE RR.HH."/>
    <s v="GRUPO-A2"/>
    <s v="Grupo reducido de DIRECCIÓN DE RECURSOS HUMANOS"/>
    <s v="2S"/>
    <n v="16593137"/>
    <s v="PARRAS"/>
    <s v="GÓMEZ"/>
    <s v="MAITE"/>
    <s v="maparras"/>
    <s v="maite.parras@unirioja.es"/>
    <n v="1.26"/>
    <n v="1.26"/>
    <n v="536"/>
    <s v="PROFESOR INTERINO"/>
    <s v="C01"/>
    <s v="TIEMPO COMPLETO"/>
    <s v="2018-10-04 00:00:00.0"/>
    <s v="2019-04-05 00:00:00.0"/>
    <s v="PI101438"/>
    <s v="PROFESOR CONTRATADO INTERINO"/>
    <s v="R104"/>
    <x v="0"/>
    <n v="650"/>
    <s v="ORGANIZACIÓN DE EMPRESAS"/>
  </r>
  <r>
    <x v="0"/>
    <x v="0"/>
    <n v="692"/>
    <s v="106R"/>
    <s v="GRUPO-A2"/>
    <n v="16614068"/>
    <s v="Dirección de Recursos Humanos"/>
    <s v="GR"/>
    <s v="GRUPO REDUCIDO"/>
    <s v="106R"/>
    <s v="GRUPO REDUCIDO DE DIRECCIÓN DE RR.HH."/>
    <s v="GRUPO-A2"/>
    <s v="Grupo reducido de DIRECCIÓN DE RECURSOS HUMANOS"/>
    <s v="2S"/>
    <n v="16614068"/>
    <s v="ORCOS"/>
    <s v="SÁNCHEZ"/>
    <s v="RAQUEL"/>
    <s v="raorcosa"/>
    <s v="raquel.orcos@unirioja.es"/>
    <n v="0.74"/>
    <n v="0.74"/>
    <n v="536"/>
    <s v="PROFESOR INTERINO"/>
    <s v="C01"/>
    <s v="TIEMPO COMPLETO"/>
    <s v="2018-09-17 00:00:00.0"/>
    <s v="null"/>
    <s v="PI101360"/>
    <s v="PROFESOR CONTRATADO INTERINO"/>
    <s v="R104"/>
    <x v="0"/>
    <n v="650"/>
    <s v="ORGANIZACIÓN DE EMPRESAS"/>
  </r>
  <r>
    <x v="0"/>
    <x v="0"/>
    <n v="692"/>
    <s v="106R"/>
    <s v="GRUPO-A3"/>
    <n v="16593137"/>
    <s v="Dirección de Recursos Humanos"/>
    <s v="GR"/>
    <s v="GRUPO REDUCIDO"/>
    <s v="106R"/>
    <s v="GRUPO REDUCIDO DE DIRECCIÓN DE RR.HH."/>
    <s v="GRUPO-A3"/>
    <s v="Grupo reducido de DIRECCIÓN DE RECURSOS HUMANOS"/>
    <s v="2S"/>
    <n v="16593137"/>
    <s v="PARRAS"/>
    <s v="GÓMEZ"/>
    <s v="MAITE"/>
    <s v="maparras"/>
    <s v="maite.parras@unirioja.es"/>
    <n v="1.26"/>
    <n v="1.26"/>
    <n v="536"/>
    <s v="PROFESOR INTERINO"/>
    <s v="C01"/>
    <s v="TIEMPO COMPLETO"/>
    <s v="2018-10-04 00:00:00.0"/>
    <s v="2019-04-05 00:00:00.0"/>
    <s v="PI101438"/>
    <s v="PROFESOR CONTRATADO INTERINO"/>
    <s v="R104"/>
    <x v="0"/>
    <n v="650"/>
    <s v="ORGANIZACIÓN DE EMPRESAS"/>
  </r>
  <r>
    <x v="0"/>
    <x v="0"/>
    <n v="692"/>
    <s v="106R"/>
    <s v="GRUPO-A3"/>
    <n v="16614068"/>
    <s v="Dirección de Recursos Humanos"/>
    <s v="GR"/>
    <s v="GRUPO REDUCIDO"/>
    <s v="106R"/>
    <s v="GRUPO REDUCIDO DE DIRECCIÓN DE RR.HH."/>
    <s v="GRUPO-A3"/>
    <s v="Grupo reducido de DIRECCIÓN DE RECURSOS HUMANOS"/>
    <s v="2S"/>
    <n v="16614068"/>
    <s v="ORCOS"/>
    <s v="SÁNCHEZ"/>
    <s v="RAQUEL"/>
    <s v="raorcosa"/>
    <s v="raquel.orcos@unirioja.es"/>
    <n v="0.74"/>
    <n v="0.74"/>
    <n v="536"/>
    <s v="PROFESOR INTERINO"/>
    <s v="C01"/>
    <s v="TIEMPO COMPLETO"/>
    <s v="2018-09-17 00:00:00.0"/>
    <s v="null"/>
    <s v="PI101360"/>
    <s v="PROFESOR CONTRATADO INTERINO"/>
    <s v="R104"/>
    <x v="0"/>
    <n v="650"/>
    <s v="ORGANIZACIÓN DE EMPRESAS"/>
  </r>
  <r>
    <x v="0"/>
    <x v="0"/>
    <n v="692"/>
    <s v="106R"/>
    <s v="GRUPO-B1"/>
    <n v="16569252"/>
    <s v="Dirección de Recursos Humanos"/>
    <s v="GR"/>
    <s v="GRUPO REDUCIDO"/>
    <s v="106R"/>
    <s v="GRUPO REDUCIDO DE DIRECCIÓN DE RR.HH."/>
    <s v="GRUPO-B1"/>
    <s v="Grupo reducido de DIRECCIÓN DE RECURSOS HUMANOS"/>
    <s v="2S"/>
    <n v="16569252"/>
    <s v="IBÁÑEZ"/>
    <s v="PRADO"/>
    <s v="JOSÉ RAMÓN"/>
    <s v="joibanez"/>
    <s v="jose-ramon.ibanez@unirioja.es"/>
    <n v="2"/>
    <n v="2"/>
    <n v="532"/>
    <s v="LABORAL DOCENTE-ASOCIADO"/>
    <s v="P05"/>
    <s v="TIEMPO PARCIAL (5+5 HORAS)"/>
    <s v="2016-09-15 00:00:00.0"/>
    <s v="2019-09-14 00:00:00.0"/>
    <s v="PI101113"/>
    <s v="PROFESOR ASOCIADO"/>
    <s v="R104"/>
    <x v="0"/>
    <n v="650"/>
    <s v="ORGANIZACIÓN DE EMPRESAS"/>
  </r>
  <r>
    <x v="0"/>
    <x v="0"/>
    <n v="692"/>
    <s v="106R"/>
    <s v="GRUPO-B2"/>
    <n v="16569252"/>
    <s v="Dirección de Recursos Humanos"/>
    <s v="GR"/>
    <s v="GRUPO REDUCIDO"/>
    <s v="106R"/>
    <s v="GRUPO REDUCIDO DE DIRECCIÓN DE RR.HH."/>
    <s v="GRUPO-B2"/>
    <s v="Grupo reducido de DIRECCIÓN DE RECURSOS HUMANOS"/>
    <s v="2S"/>
    <n v="16569252"/>
    <s v="IBÁÑEZ"/>
    <s v="PRADO"/>
    <s v="JOSÉ RAMÓN"/>
    <s v="joibanez"/>
    <s v="jose-ramon.ibanez@unirioja.es"/>
    <n v="2"/>
    <n v="2"/>
    <n v="532"/>
    <s v="LABORAL DOCENTE-ASOCIADO"/>
    <s v="P05"/>
    <s v="TIEMPO PARCIAL (5+5 HORAS)"/>
    <s v="2016-09-15 00:00:00.0"/>
    <s v="2019-09-14 00:00:00.0"/>
    <s v="PI101113"/>
    <s v="PROFESOR ASOCIADO"/>
    <s v="R104"/>
    <x v="0"/>
    <n v="650"/>
    <s v="ORGANIZACIÓN DE EMPRESAS"/>
  </r>
  <r>
    <x v="1"/>
    <x v="1"/>
    <n v="692"/>
    <s v="106G"/>
    <s v="GRUPO-A"/>
    <n v="16517184"/>
    <s v="Dirección de Recursos Humanos"/>
    <s v="GG"/>
    <s v="GRUPO GRANDE"/>
    <s v="106G"/>
    <s v="GRUPO GRANDE DE DIRECCIÓN DE RR.HH."/>
    <s v="GRUPO-A"/>
    <s v="Grupo Grande de DIRECCIÓN DE RR. HUMANOS"/>
    <s v="2S"/>
    <n v="16517184"/>
    <s v="JUÁREZ"/>
    <s v="CASTELLÓ"/>
    <s v="CARMELO ARTURO"/>
    <s v="cajuarez"/>
    <s v="carmelo.juarez@unirioja.es"/>
    <n v="4"/>
    <m/>
    <n v="504"/>
    <s v="PROFESOR TITULAR UNIVERSIDAD"/>
    <s v="C01"/>
    <s v="TIEMPO COMPLETO"/>
    <s v="2013-09-13 00:00:00.0"/>
    <s v="null"/>
    <s v="DF31303"/>
    <s v="TITULAR DE UNIVERSIDAD"/>
    <s v="R104"/>
    <x v="0"/>
    <n v="650"/>
    <s v="ORGANIZACIÓN DE EMPRESAS"/>
  </r>
  <r>
    <x v="1"/>
    <x v="1"/>
    <n v="692"/>
    <s v="106R"/>
    <s v="GRUPO-A4"/>
    <n v="72780209"/>
    <s v="Dirección de Recursos Humanos"/>
    <s v="GR"/>
    <s v="GRUPO REDUCIDO"/>
    <s v="106R"/>
    <s v="GRUPO REDUCIDO DE DIRECCIÓN DE RR.HH."/>
    <s v="GRUPO-A4"/>
    <s v="Grupo reducido de DIRECCIÓN DE RECURSOS HUMANOS"/>
    <s v="2S"/>
    <n v="72780209"/>
    <s v="JIMÉNEZ"/>
    <s v="GALÁN"/>
    <s v="EDUARDO MIGUEL"/>
    <s v="emjimeneg"/>
    <s v="eduardo.jimenez@unirioja.es"/>
    <n v="2"/>
    <n v="2"/>
    <n v="532"/>
    <s v="LABORAL DOCENTE-ASOCIADO"/>
    <s v="P02"/>
    <s v="TIEMPO PARCIAL (2+2 HORAS)"/>
    <s v="2018-09-24 00:00:00.0"/>
    <s v="2019-09-14 00:00:00.0"/>
    <s v="PI101416"/>
    <s v="PROFESOR ASOCIADO"/>
    <s v="R104"/>
    <x v="0"/>
    <n v="650"/>
    <s v="ORGANIZACIÓN DE EMPRESAS"/>
  </r>
  <r>
    <x v="2"/>
    <x v="1"/>
    <n v="692"/>
    <s v="106G"/>
    <s v="GRUPO-A"/>
    <n v="16517184"/>
    <s v="Dirección de Recursos Humanos"/>
    <s v="GG"/>
    <s v="GRUPO GRANDE"/>
    <s v="106G"/>
    <s v="GRUPO GRANDE DE DIRECCIÓN DE RR.HH."/>
    <s v="GRUPO-A"/>
    <s v="Grupo Grande de DIRECCIÓN DE RR. HUMANOS"/>
    <s v="2S"/>
    <n v="16517184"/>
    <s v="JUÁREZ"/>
    <s v="CASTELLÓ"/>
    <s v="CARMELO ARTURO"/>
    <s v="cajuarez"/>
    <s v="carmelo.juarez@unirioja.es"/>
    <n v="4"/>
    <m/>
    <n v="504"/>
    <s v="PROFESOR TITULAR UNIVERSIDAD"/>
    <s v="C01"/>
    <s v="TIEMPO COMPLETO"/>
    <s v="2013-09-13 00:00:00.0"/>
    <s v="null"/>
    <s v="DF31303"/>
    <s v="TITULAR DE UNIVERSIDAD"/>
    <s v="R104"/>
    <x v="0"/>
    <n v="650"/>
    <s v="ORGANIZACIÓN DE EMPRESAS"/>
  </r>
  <r>
    <x v="2"/>
    <x v="1"/>
    <n v="692"/>
    <s v="106R"/>
    <s v="GRUPO-A4"/>
    <n v="72780209"/>
    <s v="Dirección de Recursos Humanos"/>
    <s v="GR"/>
    <s v="GRUPO REDUCIDO"/>
    <s v="106R"/>
    <s v="GRUPO REDUCIDO DE DIRECCIÓN DE RR.HH."/>
    <s v="GRUPO-A4"/>
    <s v="Grupo reducido de DIRECCIÓN DE RECURSOS HUMANOS"/>
    <s v="2S"/>
    <n v="72780209"/>
    <s v="JIMÉNEZ"/>
    <s v="GALÁN"/>
    <s v="EDUARDO MIGUEL"/>
    <s v="emjimeneg"/>
    <s v="eduardo.jimenez@unirioja.es"/>
    <n v="2"/>
    <m/>
    <n v="532"/>
    <s v="LABORAL DOCENTE-ASOCIADO"/>
    <s v="P02"/>
    <s v="TIEMPO PARCIAL (2+2 HORAS)"/>
    <s v="2018-09-24 00:00:00.0"/>
    <s v="2019-09-14 00:00:00.0"/>
    <s v="PI101416"/>
    <s v="PROFESOR ASOCIADO"/>
    <s v="R104"/>
    <x v="0"/>
    <n v="650"/>
    <s v="ORGANIZACIÓN DE EMPRESAS"/>
  </r>
  <r>
    <x v="6"/>
    <x v="0"/>
    <n v="692"/>
    <s v="106G"/>
    <s v="GRUPO-B"/>
    <n v="16551895"/>
    <s v="Dirección de Recursos Humanos"/>
    <s v="GG"/>
    <s v="GRUPO GRANDE"/>
    <s v="106G"/>
    <s v="GRUPO GRANDE DE DIRECCIÓN DE RR.HH."/>
    <s v="GRUPO-B"/>
    <s v="Grupo Grande de DIRECCIÓN DE RR. HUMANOS"/>
    <s v="2S"/>
    <n v="16551895"/>
    <s v="SALINAS"/>
    <s v="ZÁRATE"/>
    <s v="RODOLFO"/>
    <s v="rosalina"/>
    <s v="rodolfo.salinas@unirioja.es"/>
    <n v="4"/>
    <m/>
    <n v="504"/>
    <s v="PROFESOR TITULAR UNIVERSIDAD"/>
    <s v="01A"/>
    <s v="TIEMPO COMPLETO AMPLIADO"/>
    <s v="2012-09-01 00:00:00.0"/>
    <s v="null"/>
    <s v="DF100088"/>
    <s v="PROFESOR TITULAR DE UNIVERSIDAD"/>
    <s v="R104"/>
    <x v="0"/>
    <n v="650"/>
    <s v="ORGANIZACIÓN DE EMPRESAS"/>
  </r>
  <r>
    <x v="6"/>
    <x v="0"/>
    <n v="692"/>
    <s v="106R"/>
    <s v="GRUPO-B3"/>
    <n v="16569252"/>
    <s v="Dirección de Recursos Humanos"/>
    <s v="GR"/>
    <s v="GRUPO REDUCIDO"/>
    <s v="106R"/>
    <s v="GRUPO REDUCIDO DE DIRECCIÓN DE RR.HH."/>
    <s v="GRUPO-B3"/>
    <s v="Grupo reducido de DIRECCIÓN DE RECURSOS HUMANOS"/>
    <s v="2S"/>
    <n v="16569252"/>
    <s v="IBÁÑEZ"/>
    <s v="PRADO"/>
    <s v="JOSÉ RAMÓN"/>
    <s v="joibanez"/>
    <s v="jose-ramon.ibanez@unirioja.es"/>
    <n v="2"/>
    <n v="2"/>
    <n v="532"/>
    <s v="LABORAL DOCENTE-ASOCIADO"/>
    <s v="P05"/>
    <s v="TIEMPO PARCIAL (5+5 HORAS)"/>
    <s v="2016-09-15 00:00:00.0"/>
    <s v="2019-09-14 00:00:00.0"/>
    <s v="PI101113"/>
    <s v="PROFESOR ASOCIADO"/>
    <s v="R104"/>
    <x v="0"/>
    <n v="650"/>
    <s v="ORGANIZACIÓN DE EMPRESAS"/>
  </r>
  <r>
    <x v="0"/>
    <x v="0"/>
    <n v="693"/>
    <s v="201208G"/>
    <s v="GRUPO-A"/>
    <n v="16578084"/>
    <s v="Macroeconomía"/>
    <s v="GG"/>
    <s v="GRUPO GRANDE"/>
    <s v="201208G"/>
    <s v="GRUPO GRANDE DE MACROECONOMÍA"/>
    <s v="GRUPO-A"/>
    <s v="Grupo Grande de Macroeconomía"/>
    <s v="2S"/>
    <n v="16578084"/>
    <s v="LORENTE"/>
    <s v="ANTOÑANZAS"/>
    <s v="MARÍA REYES"/>
    <s v="marreyelore"/>
    <s v="maria-reyes.lorente@unirioja.es"/>
    <n v="0"/>
    <n v="0"/>
    <n v="504"/>
    <s v="PROFESOR TITULAR UNIVERSIDAD"/>
    <s v="C01"/>
    <s v="TIEMPO COMPLETO"/>
    <s v="2018-09-17 00:00:00.0"/>
    <s v="null"/>
    <s v="DF100357"/>
    <s v="PROFESOR TITULAR DE UNIVERSIDAD"/>
    <s v="R104"/>
    <x v="0"/>
    <n v="415"/>
    <s v="FUNDAMENTOS DEL ANÁLISIS ECONÓMICO"/>
  </r>
  <r>
    <x v="0"/>
    <x v="0"/>
    <n v="693"/>
    <s v="201208G"/>
    <s v="GRUPO-A"/>
    <n v="73003437"/>
    <s v="Macroeconomía"/>
    <s v="GG"/>
    <s v="GRUPO GRANDE"/>
    <s v="201208G"/>
    <s v="GRUPO GRANDE DE MACROECONOMÍA"/>
    <s v="GRUPO-A"/>
    <s v="Grupo Grande de Macroeconomía"/>
    <s v="2S"/>
    <n v="73003437"/>
    <s v="LANGARITA"/>
    <s v="TEJERO"/>
    <s v="RAQUEL"/>
    <s v="ralangar"/>
    <s v="raquel.langarita@unirioja.es"/>
    <n v="4"/>
    <n v="4"/>
    <n v="536"/>
    <s v="PROFESOR INTERINO"/>
    <s v="C01"/>
    <s v="TIEMPO COMPLETO"/>
    <s v="2018-09-17 00:00:00.0"/>
    <s v="null"/>
    <s v="PI101357"/>
    <s v="PROFESOR CONTRATADO INTERINO"/>
    <s v="R104"/>
    <x v="0"/>
    <n v="415"/>
    <s v="FUNDAMENTOS DEL ANÁLISIS ECONÓMICO"/>
  </r>
  <r>
    <x v="0"/>
    <x v="0"/>
    <n v="693"/>
    <s v="201208G"/>
    <s v="GRUPO-B"/>
    <n v="16578084"/>
    <s v="Macroeconomía"/>
    <s v="GG"/>
    <s v="GRUPO GRANDE"/>
    <s v="201208G"/>
    <s v="GRUPO GRANDE DE MACROECONOMÍA"/>
    <s v="GRUPO-B"/>
    <s v="Grupo Grande de Macroeconomía"/>
    <s v="2S"/>
    <n v="16578084"/>
    <s v="LORENTE"/>
    <s v="ANTOÑANZAS"/>
    <s v="MARÍA REYES"/>
    <s v="marreyelore"/>
    <s v="maria-reyes.lorente@unirioja.es"/>
    <n v="4"/>
    <n v="4"/>
    <n v="504"/>
    <s v="PROFESOR TITULAR UNIVERSIDAD"/>
    <s v="C01"/>
    <s v="TIEMPO COMPLETO"/>
    <s v="2018-09-17 00:00:00.0"/>
    <s v="null"/>
    <s v="DF100357"/>
    <s v="PROFESOR TITULAR DE UNIVERSIDAD"/>
    <s v="R104"/>
    <x v="0"/>
    <n v="415"/>
    <s v="FUNDAMENTOS DEL ANÁLISIS ECONÓMICO"/>
  </r>
  <r>
    <x v="0"/>
    <x v="0"/>
    <n v="693"/>
    <s v="201208R"/>
    <s v="GRUPO-A1"/>
    <n v="73003437"/>
    <s v="Macroeconomía"/>
    <s v="GR"/>
    <s v="GRUPO REDUCIDO"/>
    <s v="201208R"/>
    <s v="GRUPO REDUCIDO DE MACROECONOMÍA"/>
    <s v="GRUPO-A1"/>
    <s v="Grupo Reducido de MACROECONOMÍA"/>
    <s v="2S"/>
    <n v="73003437"/>
    <s v="LANGARITA"/>
    <s v="TEJERO"/>
    <s v="RAQUEL"/>
    <s v="ralangar"/>
    <s v="raquel.langarita@unirioja.es"/>
    <n v="2"/>
    <n v="2"/>
    <n v="536"/>
    <s v="PROFESOR INTERINO"/>
    <s v="C01"/>
    <s v="TIEMPO COMPLETO"/>
    <s v="2018-09-17 00:00:00.0"/>
    <s v="null"/>
    <s v="PI101357"/>
    <s v="PROFESOR CONTRATADO INTERINO"/>
    <s v="R104"/>
    <x v="0"/>
    <n v="415"/>
    <s v="FUNDAMENTOS DEL ANÁLISIS ECONÓMICO"/>
  </r>
  <r>
    <x v="0"/>
    <x v="0"/>
    <n v="693"/>
    <s v="201208R"/>
    <s v="GRUPO-A2"/>
    <n v="16557941"/>
    <s v="Macroeconomía"/>
    <s v="GR"/>
    <s v="GRUPO REDUCIDO"/>
    <s v="201208R"/>
    <s v="GRUPO REDUCIDO DE MACROECONOMÍA"/>
    <s v="GRUPO-A2"/>
    <s v="Grupo Reducido de MACROECONOMÍA"/>
    <s v="2S"/>
    <n v="16557941"/>
    <s v="MARÍN"/>
    <s v="MIGUEL"/>
    <s v="ÁNGEL FERNANDO"/>
    <s v="femarim"/>
    <s v="fernando.marinm@unirioja.es"/>
    <n v="2"/>
    <n v="2"/>
    <n v="532"/>
    <s v="LABORAL DOCENTE-ASOCIADO"/>
    <s v="P04"/>
    <s v="TIEMPO PARCIAL (4+4 HORAS)"/>
    <s v="2018-09-24 00:00:00.0"/>
    <s v="2019-09-14 00:00:00.0"/>
    <s v="PI101358"/>
    <s v="PROFESOR ASOCIADO"/>
    <s v="R104"/>
    <x v="0"/>
    <n v="415"/>
    <s v="FUNDAMENTOS DEL ANÁLISIS ECONÓMICO"/>
  </r>
  <r>
    <x v="0"/>
    <x v="0"/>
    <n v="693"/>
    <s v="201208R"/>
    <s v="GRUPO-A3"/>
    <n v="16557941"/>
    <s v="Macroeconomía"/>
    <s v="GR"/>
    <s v="GRUPO REDUCIDO"/>
    <s v="201208R"/>
    <s v="GRUPO REDUCIDO DE MACROECONOMÍA"/>
    <s v="GRUPO-A3"/>
    <s v="Grupo Reducido de MACROECONOMÍA"/>
    <s v="2S"/>
    <n v="16557941"/>
    <s v="MARÍN"/>
    <s v="MIGUEL"/>
    <s v="ÁNGEL FERNANDO"/>
    <s v="femarim"/>
    <s v="fernando.marinm@unirioja.es"/>
    <n v="2"/>
    <n v="2"/>
    <n v="532"/>
    <s v="LABORAL DOCENTE-ASOCIADO"/>
    <s v="P04"/>
    <s v="TIEMPO PARCIAL (4+4 HORAS)"/>
    <s v="2018-09-24 00:00:00.0"/>
    <s v="2019-09-14 00:00:00.0"/>
    <s v="PI101358"/>
    <s v="PROFESOR ASOCIADO"/>
    <s v="R104"/>
    <x v="0"/>
    <n v="415"/>
    <s v="FUNDAMENTOS DEL ANÁLISIS ECONÓMICO"/>
  </r>
  <r>
    <x v="0"/>
    <x v="0"/>
    <n v="693"/>
    <s v="201208R"/>
    <s v="GRUPO-B1"/>
    <n v="16557941"/>
    <s v="Macroeconomía"/>
    <s v="GR"/>
    <s v="GRUPO REDUCIDO"/>
    <s v="201208R"/>
    <s v="GRUPO REDUCIDO DE MACROECONOMÍA"/>
    <s v="GRUPO-B1"/>
    <s v="Grupo Reducido de MACROECONOMÍA"/>
    <s v="2S"/>
    <n v="16557941"/>
    <s v="MARÍN"/>
    <s v="MIGUEL"/>
    <s v="ÁNGEL FERNANDO"/>
    <s v="femarim"/>
    <s v="fernando.marinm@unirioja.es"/>
    <n v="1"/>
    <n v="1"/>
    <n v="532"/>
    <s v="LABORAL DOCENTE-ASOCIADO"/>
    <s v="P04"/>
    <s v="TIEMPO PARCIAL (4+4 HORAS)"/>
    <s v="2018-09-24 00:00:00.0"/>
    <s v="2019-09-14 00:00:00.0"/>
    <s v="PI101358"/>
    <s v="PROFESOR ASOCIADO"/>
    <s v="R104"/>
    <x v="0"/>
    <n v="415"/>
    <s v="FUNDAMENTOS DEL ANÁLISIS ECONÓMICO"/>
  </r>
  <r>
    <x v="0"/>
    <x v="0"/>
    <n v="693"/>
    <s v="201208R"/>
    <s v="GRUPO-B1"/>
    <n v="16578084"/>
    <s v="Macroeconomía"/>
    <s v="GR"/>
    <s v="GRUPO REDUCIDO"/>
    <s v="201208R"/>
    <s v="GRUPO REDUCIDO DE MACROECONOMÍA"/>
    <s v="GRUPO-B1"/>
    <s v="Grupo Reducido de MACROECONOMÍA"/>
    <s v="2S"/>
    <n v="16578084"/>
    <s v="LORENTE"/>
    <s v="ANTOÑANZAS"/>
    <s v="MARÍA REYES"/>
    <s v="marreyelore"/>
    <s v="maria-reyes.lorente@unirioja.es"/>
    <n v="1"/>
    <n v="1"/>
    <n v="504"/>
    <s v="PROFESOR TITULAR UNIVERSIDAD"/>
    <s v="C01"/>
    <s v="TIEMPO COMPLETO"/>
    <s v="2018-09-17 00:00:00.0"/>
    <s v="null"/>
    <s v="DF100357"/>
    <s v="PROFESOR TITULAR DE UNIVERSIDAD"/>
    <s v="R104"/>
    <x v="0"/>
    <n v="415"/>
    <s v="FUNDAMENTOS DEL ANÁLISIS ECONÓMICO"/>
  </r>
  <r>
    <x v="0"/>
    <x v="0"/>
    <n v="693"/>
    <s v="201208R"/>
    <s v="GRUPO-B2"/>
    <n v="16578084"/>
    <s v="Macroeconomía"/>
    <s v="GR"/>
    <s v="GRUPO REDUCIDO"/>
    <s v="201208R"/>
    <s v="GRUPO REDUCIDO DE MACROECONOMÍA"/>
    <s v="GRUPO-B2"/>
    <s v="Grupo Reducido de MACROECONOMÍA"/>
    <s v="2S"/>
    <n v="16578084"/>
    <s v="LORENTE"/>
    <s v="ANTOÑANZAS"/>
    <s v="MARÍA REYES"/>
    <s v="marreyelore"/>
    <s v="maria-reyes.lorente@unirioja.es"/>
    <n v="2"/>
    <n v="2"/>
    <n v="504"/>
    <s v="PROFESOR TITULAR UNIVERSIDAD"/>
    <s v="C01"/>
    <s v="TIEMPO COMPLETO"/>
    <s v="2018-09-17 00:00:00.0"/>
    <s v="null"/>
    <s v="DF100357"/>
    <s v="PROFESOR TITULAR DE UNIVERSIDAD"/>
    <s v="R104"/>
    <x v="0"/>
    <n v="415"/>
    <s v="FUNDAMENTOS DEL ANÁLISIS ECONÓMICO"/>
  </r>
  <r>
    <x v="0"/>
    <x v="0"/>
    <n v="693"/>
    <s v="201208R"/>
    <s v="GRUPO-B3"/>
    <n v="16557941"/>
    <s v="Macroeconomía"/>
    <s v="GR"/>
    <s v="GRUPO REDUCIDO"/>
    <s v="201208R"/>
    <s v="GRUPO REDUCIDO DE MACROECONOMÍA"/>
    <s v="GRUPO-B3"/>
    <s v="Grupo Reducido de MACROECONOMÍA"/>
    <s v="2S"/>
    <n v="16557941"/>
    <s v="MARÍN"/>
    <s v="MIGUEL"/>
    <s v="ÁNGEL FERNANDO"/>
    <s v="femarim"/>
    <s v="fernando.marinm@unirioja.es"/>
    <n v="2"/>
    <n v="2"/>
    <n v="532"/>
    <s v="LABORAL DOCENTE-ASOCIADO"/>
    <s v="P04"/>
    <s v="TIEMPO PARCIAL (4+4 HORAS)"/>
    <s v="2018-09-24 00:00:00.0"/>
    <s v="2019-09-14 00:00:00.0"/>
    <s v="PI101358"/>
    <s v="PROFESOR ASOCIADO"/>
    <s v="R104"/>
    <x v="0"/>
    <n v="415"/>
    <s v="FUNDAMENTOS DEL ANÁLISIS ECONÓMICO"/>
  </r>
  <r>
    <x v="0"/>
    <x v="0"/>
    <n v="694"/>
    <s v="201209G"/>
    <s v="GRUPO-A"/>
    <n v="16557181"/>
    <s v="Marketing operativo"/>
    <s v="GG"/>
    <s v="GRUPO GRANDE"/>
    <s v="201209G"/>
    <s v="GRUPO GRANDE DE MÁRKETING OPERATIVO"/>
    <s v="GRUPO-A"/>
    <s v="Grupo Grande de MÁRKETING OPERATIVO"/>
    <s v="2S"/>
    <n v="16557181"/>
    <s v="PELEGRÍN"/>
    <s v="BORONDO"/>
    <s v="JULIO ENRIQUE"/>
    <s v="jupelegr"/>
    <s v="julio-enrique.pelegrin@unirioja.es"/>
    <n v="3.1"/>
    <n v="3.1"/>
    <n v="532"/>
    <s v="LABORAL DOCENTE-ASOCIADO"/>
    <s v="P06"/>
    <s v="TIEMPO PARCIAL (6+6 HORAS)"/>
    <s v="2017-09-15 00:00:00.0"/>
    <s v="2019-09-14 00:00:00.0"/>
    <s v="PI101234"/>
    <s v="PROFESOR ASOCIADO"/>
    <s v="R104"/>
    <x v="0"/>
    <n v="95"/>
    <s v="COMERCIALIZACIÓN E INVESTIGACIÓN DE MERCADOS"/>
  </r>
  <r>
    <x v="0"/>
    <x v="0"/>
    <n v="694"/>
    <s v="201209G"/>
    <s v="GRUPO-A"/>
    <n v="16607692"/>
    <s v="Marketing operativo"/>
    <s v="GG"/>
    <s v="GRUPO GRANDE"/>
    <s v="201209G"/>
    <s v="GRUPO GRANDE DE MÁRKETING OPERATIVO"/>
    <s v="GRUPO-A"/>
    <s v="Grupo Grande de MÁRKETING OPERATIVO"/>
    <s v="2S"/>
    <n v="16607692"/>
    <s v="CLAVEL"/>
    <s v="SAN EMETERIO"/>
    <s v="MÓNICA"/>
    <s v="moclavel"/>
    <s v="monica.clavel-san@unirioja.es"/>
    <n v="0.9"/>
    <n v="0.9"/>
    <n v="536"/>
    <s v="PROFESOR INTERINO"/>
    <s v="C01"/>
    <s v="TIEMPO COMPLETO"/>
    <s v="2019-01-19 00:00:00.0"/>
    <s v="null"/>
    <s v="PI101353"/>
    <s v="PROFESOR CONTRATADO INTERINO TC"/>
    <s v="R104"/>
    <x v="0"/>
    <n v="95"/>
    <s v="COMERCIALIZACIÓN E INVESTIGACIÓN DE MERCADOS"/>
  </r>
  <r>
    <x v="0"/>
    <x v="0"/>
    <n v="694"/>
    <s v="201209G"/>
    <s v="GRUPO-B"/>
    <n v="16557181"/>
    <s v="Marketing operativo"/>
    <s v="GG"/>
    <s v="GRUPO GRANDE"/>
    <s v="201209G"/>
    <s v="GRUPO GRANDE DE MÁRKETING OPERATIVO"/>
    <s v="GRUPO-B"/>
    <s v="Grupo Grande de MÁRKETING OPERATIVO"/>
    <s v="2S"/>
    <n v="16557181"/>
    <s v="PELEGRÍN"/>
    <s v="BORONDO"/>
    <s v="JULIO ENRIQUE"/>
    <s v="jupelegr"/>
    <s v="julio-enrique.pelegrin@unirioja.es"/>
    <n v="3.1"/>
    <n v="3.1"/>
    <n v="532"/>
    <s v="LABORAL DOCENTE-ASOCIADO"/>
    <s v="P06"/>
    <s v="TIEMPO PARCIAL (6+6 HORAS)"/>
    <s v="2017-09-15 00:00:00.0"/>
    <s v="2019-09-14 00:00:00.0"/>
    <s v="PI101234"/>
    <s v="PROFESOR ASOCIADO"/>
    <s v="R104"/>
    <x v="0"/>
    <n v="95"/>
    <s v="COMERCIALIZACIÓN E INVESTIGACIÓN DE MERCADOS"/>
  </r>
  <r>
    <x v="0"/>
    <x v="0"/>
    <n v="694"/>
    <s v="201209G"/>
    <s v="GRUPO-B"/>
    <n v="16607692"/>
    <s v="Marketing operativo"/>
    <s v="GG"/>
    <s v="GRUPO GRANDE"/>
    <s v="201209G"/>
    <s v="GRUPO GRANDE DE MÁRKETING OPERATIVO"/>
    <s v="GRUPO-B"/>
    <s v="Grupo Grande de MÁRKETING OPERATIVO"/>
    <s v="2S"/>
    <n v="16607692"/>
    <s v="CLAVEL"/>
    <s v="SAN EMETERIO"/>
    <s v="MÓNICA"/>
    <s v="moclavel"/>
    <s v="monica.clavel-san@unirioja.es"/>
    <n v="0.9"/>
    <n v="0.9"/>
    <n v="536"/>
    <s v="PROFESOR INTERINO"/>
    <s v="C01"/>
    <s v="TIEMPO COMPLETO"/>
    <s v="2019-01-19 00:00:00.0"/>
    <s v="null"/>
    <s v="PI101353"/>
    <s v="PROFESOR CONTRATADO INTERINO TC"/>
    <s v="R104"/>
    <x v="0"/>
    <n v="95"/>
    <s v="COMERCIALIZACIÓN E INVESTIGACIÓN DE MERCADOS"/>
  </r>
  <r>
    <x v="0"/>
    <x v="0"/>
    <n v="694"/>
    <s v="201209I"/>
    <s v="GRUPO-A1"/>
    <n v="16557181"/>
    <s v="Marketing operativo"/>
    <s v="GI"/>
    <s v="GRUPO DE INFORMÁTICA"/>
    <s v="201209I"/>
    <s v="INFORMÁTICA DE MÁRKETING OPERATIVO"/>
    <s v="GRUPO-A1"/>
    <s v="Informática de Márketing operativo"/>
    <s v="2S"/>
    <n v="16557181"/>
    <s v="PELEGRÍN"/>
    <s v="BORONDO"/>
    <s v="JULIO ENRIQUE"/>
    <s v="jupelegr"/>
    <s v="julio-enrique.pelegrin@unirioja.es"/>
    <n v="0.1"/>
    <n v="0.1"/>
    <n v="532"/>
    <s v="LABORAL DOCENTE-ASOCIADO"/>
    <s v="P06"/>
    <s v="TIEMPO PARCIAL (6+6 HORAS)"/>
    <s v="2017-09-15 00:00:00.0"/>
    <s v="2019-09-14 00:00:00.0"/>
    <s v="PI101234"/>
    <s v="PROFESOR ASOCIADO"/>
    <s v="R104"/>
    <x v="0"/>
    <n v="95"/>
    <s v="COMERCIALIZACIÓN E INVESTIGACIÓN DE MERCADOS"/>
  </r>
  <r>
    <x v="0"/>
    <x v="0"/>
    <n v="694"/>
    <s v="201209I"/>
    <s v="GRUPO-A1"/>
    <n v="16608832"/>
    <s v="Marketing operativo"/>
    <s v="GI"/>
    <s v="GRUPO DE INFORMÁTICA"/>
    <s v="201209I"/>
    <s v="INFORMÁTICA DE MÁRKETING OPERATIVO"/>
    <s v="GRUPO-A1"/>
    <s v="Informática de Márketing operativo"/>
    <s v="2S"/>
    <n v="16608832"/>
    <s v="MOSQUERA"/>
    <s v="DE LA FUENTE"/>
    <s v="ANA MARÍA"/>
    <s v="anmosque"/>
    <s v="ana-maria.mosquera@alum.unirioja.es"/>
    <n v="0.2"/>
    <n v="0.2"/>
    <n v="121"/>
    <s v="PERSONAL INVESTIGADOR EN FORMACIÓN"/>
    <n v="0"/>
    <s v="_"/>
    <s v="2015-09-01 00:00:00.0"/>
    <s v="2019-08-31 00:00:00.0"/>
    <s v="D04BECARIO1"/>
    <s v="PERSONAL INVESTIGADOR PREDOCTORAL EN FORMACIÓN"/>
    <s v="R104"/>
    <x v="0"/>
    <n v="95"/>
    <s v="COMERCIALIZACIÓN E INVESTIGACIÓN DE MERCADOS"/>
  </r>
  <r>
    <x v="0"/>
    <x v="0"/>
    <n v="694"/>
    <s v="201209I"/>
    <s v="GRUPO-A1"/>
    <n v="72780423"/>
    <s v="Marketing operativo"/>
    <s v="GI"/>
    <s v="GRUPO DE INFORMÁTICA"/>
    <s v="201209I"/>
    <s v="INFORMÁTICA DE MÁRKETING OPERATIVO"/>
    <s v="GRUPO-A1"/>
    <s v="Informática de Márketing operativo"/>
    <s v="2S"/>
    <n v="72780423"/>
    <s v="RIAÑO"/>
    <s v="GIL"/>
    <s v="CONSUELO"/>
    <s v="coriano"/>
    <s v="consuelo.riano@unirioja.es"/>
    <n v="0.2"/>
    <n v="0.2"/>
    <n v="504"/>
    <s v="PROFESOR TITULAR UNIVERSIDAD"/>
    <s v="01A"/>
    <s v="TIEMPO COMPLETO AMPLIADO"/>
    <s v="2018-09-17 00:00:00.0"/>
    <s v="null"/>
    <s v="DF31218"/>
    <s v="TITULAR DE UNIVERSIDAD"/>
    <s v="R104"/>
    <x v="0"/>
    <n v="95"/>
    <s v="COMERCIALIZACIÓN E INVESTIGACIÓN DE MERCADOS"/>
  </r>
  <r>
    <x v="0"/>
    <x v="0"/>
    <n v="694"/>
    <s v="201209I"/>
    <s v="GRUPO-A2"/>
    <n v="16557181"/>
    <s v="Marketing operativo"/>
    <s v="GI"/>
    <s v="GRUPO DE INFORMÁTICA"/>
    <s v="201209I"/>
    <s v="INFORMÁTICA DE MÁRKETING OPERATIVO"/>
    <s v="GRUPO-A2"/>
    <s v="Informática de Márketing operativo"/>
    <s v="2S"/>
    <n v="16557181"/>
    <s v="PELEGRÍN"/>
    <s v="BORONDO"/>
    <s v="JULIO ENRIQUE"/>
    <s v="jupelegr"/>
    <s v="julio-enrique.pelegrin@unirioja.es"/>
    <n v="0.1"/>
    <n v="0.1"/>
    <n v="532"/>
    <s v="LABORAL DOCENTE-ASOCIADO"/>
    <s v="P06"/>
    <s v="TIEMPO PARCIAL (6+6 HORAS)"/>
    <s v="2017-09-15 00:00:00.0"/>
    <s v="2019-09-14 00:00:00.0"/>
    <s v="PI101234"/>
    <s v="PROFESOR ASOCIADO"/>
    <s v="R104"/>
    <x v="0"/>
    <n v="95"/>
    <s v="COMERCIALIZACIÓN E INVESTIGACIÓN DE MERCADOS"/>
  </r>
  <r>
    <x v="0"/>
    <x v="0"/>
    <n v="694"/>
    <s v="201209I"/>
    <s v="GRUPO-A2"/>
    <n v="16608832"/>
    <s v="Marketing operativo"/>
    <s v="GI"/>
    <s v="GRUPO DE INFORMÁTICA"/>
    <s v="201209I"/>
    <s v="INFORMÁTICA DE MÁRKETING OPERATIVO"/>
    <s v="GRUPO-A2"/>
    <s v="Informática de Márketing operativo"/>
    <s v="2S"/>
    <n v="16608832"/>
    <s v="MOSQUERA"/>
    <s v="DE LA FUENTE"/>
    <s v="ANA MARÍA"/>
    <s v="anmosque"/>
    <s v="ana-maria.mosquera@alum.unirioja.es"/>
    <n v="0.2"/>
    <n v="0.2"/>
    <n v="121"/>
    <s v="PERSONAL INVESTIGADOR EN FORMACIÓN"/>
    <n v="0"/>
    <s v="_"/>
    <s v="2015-09-01 00:00:00.0"/>
    <s v="2019-08-31 00:00:00.0"/>
    <s v="D04BECARIO1"/>
    <s v="PERSONAL INVESTIGADOR PREDOCTORAL EN FORMACIÓN"/>
    <s v="R104"/>
    <x v="0"/>
    <n v="95"/>
    <s v="COMERCIALIZACIÓN E INVESTIGACIÓN DE MERCADOS"/>
  </r>
  <r>
    <x v="0"/>
    <x v="0"/>
    <n v="694"/>
    <s v="201209I"/>
    <s v="GRUPO-A2"/>
    <n v="72780423"/>
    <s v="Marketing operativo"/>
    <s v="GI"/>
    <s v="GRUPO DE INFORMÁTICA"/>
    <s v="201209I"/>
    <s v="INFORMÁTICA DE MÁRKETING OPERATIVO"/>
    <s v="GRUPO-A2"/>
    <s v="Informática de Márketing operativo"/>
    <s v="2S"/>
    <n v="72780423"/>
    <s v="RIAÑO"/>
    <s v="GIL"/>
    <s v="CONSUELO"/>
    <s v="coriano"/>
    <s v="consuelo.riano@unirioja.es"/>
    <n v="0.2"/>
    <n v="0.2"/>
    <n v="504"/>
    <s v="PROFESOR TITULAR UNIVERSIDAD"/>
    <s v="01A"/>
    <s v="TIEMPO COMPLETO AMPLIADO"/>
    <s v="2018-09-17 00:00:00.0"/>
    <s v="null"/>
    <s v="DF31218"/>
    <s v="TITULAR DE UNIVERSIDAD"/>
    <s v="R104"/>
    <x v="0"/>
    <n v="95"/>
    <s v="COMERCIALIZACIÓN E INVESTIGACIÓN DE MERCADOS"/>
  </r>
  <r>
    <x v="0"/>
    <x v="0"/>
    <n v="694"/>
    <s v="201209I"/>
    <s v="GRUPO-A3"/>
    <n v="16557181"/>
    <s v="Marketing operativo"/>
    <s v="GI"/>
    <s v="GRUPO DE INFORMÁTICA"/>
    <s v="201209I"/>
    <s v="INFORMÁTICA DE MÁRKETING OPERATIVO"/>
    <s v="GRUPO-A3"/>
    <s v="Informática de Márketing operativo"/>
    <s v="2S"/>
    <n v="16557181"/>
    <s v="PELEGRÍN"/>
    <s v="BORONDO"/>
    <s v="JULIO ENRIQUE"/>
    <s v="jupelegr"/>
    <s v="julio-enrique.pelegrin@unirioja.es"/>
    <n v="0.1"/>
    <n v="0.1"/>
    <n v="532"/>
    <s v="LABORAL DOCENTE-ASOCIADO"/>
    <s v="P06"/>
    <s v="TIEMPO PARCIAL (6+6 HORAS)"/>
    <s v="2017-09-15 00:00:00.0"/>
    <s v="2019-09-14 00:00:00.0"/>
    <s v="PI101234"/>
    <s v="PROFESOR ASOCIADO"/>
    <s v="R104"/>
    <x v="0"/>
    <n v="95"/>
    <s v="COMERCIALIZACIÓN E INVESTIGACIÓN DE MERCADOS"/>
  </r>
  <r>
    <x v="0"/>
    <x v="0"/>
    <n v="694"/>
    <s v="201209I"/>
    <s v="GRUPO-A3"/>
    <n v="16608832"/>
    <s v="Marketing operativo"/>
    <s v="GI"/>
    <s v="GRUPO DE INFORMÁTICA"/>
    <s v="201209I"/>
    <s v="INFORMÁTICA DE MÁRKETING OPERATIVO"/>
    <s v="GRUPO-A3"/>
    <s v="Informática de Márketing operativo"/>
    <s v="2S"/>
    <n v="16608832"/>
    <s v="MOSQUERA"/>
    <s v="DE LA FUENTE"/>
    <s v="ANA MARÍA"/>
    <s v="anmosque"/>
    <s v="ana-maria.mosquera@alum.unirioja.es"/>
    <n v="0.2"/>
    <n v="0.2"/>
    <n v="121"/>
    <s v="PERSONAL INVESTIGADOR EN FORMACIÓN"/>
    <n v="0"/>
    <s v="_"/>
    <s v="2015-09-01 00:00:00.0"/>
    <s v="2019-08-31 00:00:00.0"/>
    <s v="D04BECARIO1"/>
    <s v="PERSONAL INVESTIGADOR PREDOCTORAL EN FORMACIÓN"/>
    <s v="R104"/>
    <x v="0"/>
    <n v="95"/>
    <s v="COMERCIALIZACIÓN E INVESTIGACIÓN DE MERCADOS"/>
  </r>
  <r>
    <x v="0"/>
    <x v="0"/>
    <n v="694"/>
    <s v="201209I"/>
    <s v="GRUPO-A3"/>
    <n v="72780423"/>
    <s v="Marketing operativo"/>
    <s v="GI"/>
    <s v="GRUPO DE INFORMÁTICA"/>
    <s v="201209I"/>
    <s v="INFORMÁTICA DE MÁRKETING OPERATIVO"/>
    <s v="GRUPO-A3"/>
    <s v="Informática de Márketing operativo"/>
    <s v="2S"/>
    <n v="72780423"/>
    <s v="RIAÑO"/>
    <s v="GIL"/>
    <s v="CONSUELO"/>
    <s v="coriano"/>
    <s v="consuelo.riano@unirioja.es"/>
    <n v="0.2"/>
    <n v="0.2"/>
    <n v="504"/>
    <s v="PROFESOR TITULAR UNIVERSIDAD"/>
    <s v="01A"/>
    <s v="TIEMPO COMPLETO AMPLIADO"/>
    <s v="2018-09-17 00:00:00.0"/>
    <s v="null"/>
    <s v="DF31218"/>
    <s v="TITULAR DE UNIVERSIDAD"/>
    <s v="R104"/>
    <x v="0"/>
    <n v="95"/>
    <s v="COMERCIALIZACIÓN E INVESTIGACIÓN DE MERCADOS"/>
  </r>
  <r>
    <x v="0"/>
    <x v="0"/>
    <n v="694"/>
    <s v="201209I"/>
    <s v="GRUPO-A4"/>
    <n v="16557181"/>
    <s v="Marketing operativo"/>
    <s v="GI"/>
    <s v="GRUPO DE INFORMÁTICA"/>
    <s v="201209I"/>
    <s v="INFORMÁTICA DE MÁRKETING OPERATIVO"/>
    <s v="GRUPO-A4"/>
    <s v="Informática de Márketing operativo"/>
    <s v="2S"/>
    <n v="16557181"/>
    <s v="PELEGRÍN"/>
    <s v="BORONDO"/>
    <s v="JULIO ENRIQUE"/>
    <s v="jupelegr"/>
    <s v="julio-enrique.pelegrin@unirioja.es"/>
    <n v="0.1"/>
    <n v="0.1"/>
    <n v="532"/>
    <s v="LABORAL DOCENTE-ASOCIADO"/>
    <s v="P06"/>
    <s v="TIEMPO PARCIAL (6+6 HORAS)"/>
    <s v="2017-09-15 00:00:00.0"/>
    <s v="2019-09-14 00:00:00.0"/>
    <s v="PI101234"/>
    <s v="PROFESOR ASOCIADO"/>
    <s v="R104"/>
    <x v="0"/>
    <n v="95"/>
    <s v="COMERCIALIZACIÓN E INVESTIGACIÓN DE MERCADOS"/>
  </r>
  <r>
    <x v="0"/>
    <x v="0"/>
    <n v="694"/>
    <s v="201209I"/>
    <s v="GRUPO-A4"/>
    <n v="16608832"/>
    <s v="Marketing operativo"/>
    <s v="GI"/>
    <s v="GRUPO DE INFORMÁTICA"/>
    <s v="201209I"/>
    <s v="INFORMÁTICA DE MÁRKETING OPERATIVO"/>
    <s v="GRUPO-A4"/>
    <s v="Informática de Márketing operativo"/>
    <s v="2S"/>
    <n v="16608832"/>
    <s v="MOSQUERA"/>
    <s v="DE LA FUENTE"/>
    <s v="ANA MARÍA"/>
    <s v="anmosque"/>
    <s v="ana-maria.mosquera@alum.unirioja.es"/>
    <n v="0.2"/>
    <n v="0.2"/>
    <n v="121"/>
    <s v="PERSONAL INVESTIGADOR EN FORMACIÓN"/>
    <n v="0"/>
    <s v="_"/>
    <s v="2015-09-01 00:00:00.0"/>
    <s v="2019-08-31 00:00:00.0"/>
    <s v="D04BECARIO1"/>
    <s v="PERSONAL INVESTIGADOR PREDOCTORAL EN FORMACIÓN"/>
    <s v="R104"/>
    <x v="0"/>
    <n v="95"/>
    <s v="COMERCIALIZACIÓN E INVESTIGACIÓN DE MERCADOS"/>
  </r>
  <r>
    <x v="0"/>
    <x v="0"/>
    <n v="694"/>
    <s v="201209I"/>
    <s v="GRUPO-A4"/>
    <n v="72780423"/>
    <s v="Marketing operativo"/>
    <s v="GI"/>
    <s v="GRUPO DE INFORMÁTICA"/>
    <s v="201209I"/>
    <s v="INFORMÁTICA DE MÁRKETING OPERATIVO"/>
    <s v="GRUPO-A4"/>
    <s v="Informática de Márketing operativo"/>
    <s v="2S"/>
    <n v="72780423"/>
    <s v="RIAÑO"/>
    <s v="GIL"/>
    <s v="CONSUELO"/>
    <s v="coriano"/>
    <s v="consuelo.riano@unirioja.es"/>
    <n v="0.2"/>
    <n v="0.2"/>
    <n v="504"/>
    <s v="PROFESOR TITULAR UNIVERSIDAD"/>
    <s v="01A"/>
    <s v="TIEMPO COMPLETO AMPLIADO"/>
    <s v="2018-09-17 00:00:00.0"/>
    <s v="null"/>
    <s v="DF31218"/>
    <s v="TITULAR DE UNIVERSIDAD"/>
    <s v="R104"/>
    <x v="0"/>
    <n v="95"/>
    <s v="COMERCIALIZACIÓN E INVESTIGACIÓN DE MERCADOS"/>
  </r>
  <r>
    <x v="0"/>
    <x v="0"/>
    <n v="694"/>
    <s v="201209I"/>
    <s v="GRUPO-B1"/>
    <n v="16557181"/>
    <s v="Marketing operativo"/>
    <s v="GI"/>
    <s v="GRUPO DE INFORMÁTICA"/>
    <s v="201209I"/>
    <s v="INFORMÁTICA DE MÁRKETING OPERATIVO"/>
    <s v="GRUPO-B1"/>
    <s v="Informática de Márketing operativo"/>
    <s v="2S"/>
    <n v="16557181"/>
    <s v="PELEGRÍN"/>
    <s v="BORONDO"/>
    <s v="JULIO ENRIQUE"/>
    <s v="jupelegr"/>
    <s v="julio-enrique.pelegrin@unirioja.es"/>
    <n v="0.1"/>
    <n v="0.1"/>
    <n v="532"/>
    <s v="LABORAL DOCENTE-ASOCIADO"/>
    <s v="P06"/>
    <s v="TIEMPO PARCIAL (6+6 HORAS)"/>
    <s v="2017-09-15 00:00:00.0"/>
    <s v="2019-09-14 00:00:00.0"/>
    <s v="PI101234"/>
    <s v="PROFESOR ASOCIADO"/>
    <s v="R104"/>
    <x v="0"/>
    <n v="95"/>
    <s v="COMERCIALIZACIÓN E INVESTIGACIÓN DE MERCADOS"/>
  </r>
  <r>
    <x v="0"/>
    <x v="0"/>
    <n v="694"/>
    <s v="201209I"/>
    <s v="GRUPO-B1"/>
    <n v="16608832"/>
    <s v="Marketing operativo"/>
    <s v="GI"/>
    <s v="GRUPO DE INFORMÁTICA"/>
    <s v="201209I"/>
    <s v="INFORMÁTICA DE MÁRKETING OPERATIVO"/>
    <s v="GRUPO-B1"/>
    <s v="Informática de Márketing operativo"/>
    <s v="2S"/>
    <n v="16608832"/>
    <s v="MOSQUERA"/>
    <s v="DE LA FUENTE"/>
    <s v="ANA MARÍA"/>
    <s v="anmosque"/>
    <s v="ana-maria.mosquera@alum.unirioja.es"/>
    <n v="0.2"/>
    <n v="0.2"/>
    <n v="121"/>
    <s v="PERSONAL INVESTIGADOR EN FORMACIÓN"/>
    <n v="0"/>
    <s v="_"/>
    <s v="2015-09-01 00:00:00.0"/>
    <s v="2019-08-31 00:00:00.0"/>
    <s v="D04BECARIO1"/>
    <s v="PERSONAL INVESTIGADOR PREDOCTORAL EN FORMACIÓN"/>
    <s v="R104"/>
    <x v="0"/>
    <n v="95"/>
    <s v="COMERCIALIZACIÓN E INVESTIGACIÓN DE MERCADOS"/>
  </r>
  <r>
    <x v="0"/>
    <x v="0"/>
    <n v="694"/>
    <s v="201209I"/>
    <s v="GRUPO-B1"/>
    <n v="72780423"/>
    <s v="Marketing operativo"/>
    <s v="GI"/>
    <s v="GRUPO DE INFORMÁTICA"/>
    <s v="201209I"/>
    <s v="INFORMÁTICA DE MÁRKETING OPERATIVO"/>
    <s v="GRUPO-B1"/>
    <s v="Informática de Márketing operativo"/>
    <s v="2S"/>
    <n v="72780423"/>
    <s v="RIAÑO"/>
    <s v="GIL"/>
    <s v="CONSUELO"/>
    <s v="coriano"/>
    <s v="consuelo.riano@unirioja.es"/>
    <n v="0.2"/>
    <n v="0.2"/>
    <n v="504"/>
    <s v="PROFESOR TITULAR UNIVERSIDAD"/>
    <s v="01A"/>
    <s v="TIEMPO COMPLETO AMPLIADO"/>
    <s v="2018-09-17 00:00:00.0"/>
    <s v="null"/>
    <s v="DF31218"/>
    <s v="TITULAR DE UNIVERSIDAD"/>
    <s v="R104"/>
    <x v="0"/>
    <n v="95"/>
    <s v="COMERCIALIZACIÓN E INVESTIGACIÓN DE MERCADOS"/>
  </r>
  <r>
    <x v="0"/>
    <x v="0"/>
    <n v="694"/>
    <s v="201209I"/>
    <s v="GRUPO-B2"/>
    <n v="16557181"/>
    <s v="Marketing operativo"/>
    <s v="GI"/>
    <s v="GRUPO DE INFORMÁTICA"/>
    <s v="201209I"/>
    <s v="INFORMÁTICA DE MÁRKETING OPERATIVO"/>
    <s v="GRUPO-B2"/>
    <s v="Informática de Márketing operativo"/>
    <s v="2S"/>
    <n v="16557181"/>
    <s v="PELEGRÍN"/>
    <s v="BORONDO"/>
    <s v="JULIO ENRIQUE"/>
    <s v="jupelegr"/>
    <s v="julio-enrique.pelegrin@unirioja.es"/>
    <n v="0.1"/>
    <n v="0.1"/>
    <n v="532"/>
    <s v="LABORAL DOCENTE-ASOCIADO"/>
    <s v="P06"/>
    <s v="TIEMPO PARCIAL (6+6 HORAS)"/>
    <s v="2017-09-15 00:00:00.0"/>
    <s v="2019-09-14 00:00:00.0"/>
    <s v="PI101234"/>
    <s v="PROFESOR ASOCIADO"/>
    <s v="R104"/>
    <x v="0"/>
    <n v="95"/>
    <s v="COMERCIALIZACIÓN E INVESTIGACIÓN DE MERCADOS"/>
  </r>
  <r>
    <x v="0"/>
    <x v="0"/>
    <n v="694"/>
    <s v="201209I"/>
    <s v="GRUPO-B2"/>
    <n v="16608832"/>
    <s v="Marketing operativo"/>
    <s v="GI"/>
    <s v="GRUPO DE INFORMÁTICA"/>
    <s v="201209I"/>
    <s v="INFORMÁTICA DE MÁRKETING OPERATIVO"/>
    <s v="GRUPO-B2"/>
    <s v="Informática de Márketing operativo"/>
    <s v="2S"/>
    <n v="16608832"/>
    <s v="MOSQUERA"/>
    <s v="DE LA FUENTE"/>
    <s v="ANA MARÍA"/>
    <s v="anmosque"/>
    <s v="ana-maria.mosquera@alum.unirioja.es"/>
    <n v="0.2"/>
    <n v="0.2"/>
    <n v="121"/>
    <s v="PERSONAL INVESTIGADOR EN FORMACIÓN"/>
    <n v="0"/>
    <s v="_"/>
    <s v="2015-09-01 00:00:00.0"/>
    <s v="2019-08-31 00:00:00.0"/>
    <s v="D04BECARIO1"/>
    <s v="PERSONAL INVESTIGADOR PREDOCTORAL EN FORMACIÓN"/>
    <s v="R104"/>
    <x v="0"/>
    <n v="95"/>
    <s v="COMERCIALIZACIÓN E INVESTIGACIÓN DE MERCADOS"/>
  </r>
  <r>
    <x v="0"/>
    <x v="0"/>
    <n v="694"/>
    <s v="201209I"/>
    <s v="GRUPO-B2"/>
    <n v="72780423"/>
    <s v="Marketing operativo"/>
    <s v="GI"/>
    <s v="GRUPO DE INFORMÁTICA"/>
    <s v="201209I"/>
    <s v="INFORMÁTICA DE MÁRKETING OPERATIVO"/>
    <s v="GRUPO-B2"/>
    <s v="Informática de Márketing operativo"/>
    <s v="2S"/>
    <n v="72780423"/>
    <s v="RIAÑO"/>
    <s v="GIL"/>
    <s v="CONSUELO"/>
    <s v="coriano"/>
    <s v="consuelo.riano@unirioja.es"/>
    <n v="0.2"/>
    <n v="0.2"/>
    <n v="504"/>
    <s v="PROFESOR TITULAR UNIVERSIDAD"/>
    <s v="01A"/>
    <s v="TIEMPO COMPLETO AMPLIADO"/>
    <s v="2018-09-17 00:00:00.0"/>
    <s v="null"/>
    <s v="DF31218"/>
    <s v="TITULAR DE UNIVERSIDAD"/>
    <s v="R104"/>
    <x v="0"/>
    <n v="95"/>
    <s v="COMERCIALIZACIÓN E INVESTIGACIÓN DE MERCADOS"/>
  </r>
  <r>
    <x v="0"/>
    <x v="0"/>
    <n v="694"/>
    <s v="201209I"/>
    <s v="GRUPO-B3"/>
    <n v="16557181"/>
    <s v="Marketing operativo"/>
    <s v="GI"/>
    <s v="GRUPO DE INFORMÁTICA"/>
    <s v="201209I"/>
    <s v="INFORMÁTICA DE MÁRKETING OPERATIVO"/>
    <s v="GRUPO-B3"/>
    <s v="Informática de Márketing operativo"/>
    <s v="2S"/>
    <n v="16557181"/>
    <s v="PELEGRÍN"/>
    <s v="BORONDO"/>
    <s v="JULIO ENRIQUE"/>
    <s v="jupelegr"/>
    <s v="julio-enrique.pelegrin@unirioja.es"/>
    <n v="0.1"/>
    <n v="0.1"/>
    <n v="532"/>
    <s v="LABORAL DOCENTE-ASOCIADO"/>
    <s v="P06"/>
    <s v="TIEMPO PARCIAL (6+6 HORAS)"/>
    <s v="2017-09-15 00:00:00.0"/>
    <s v="2019-09-14 00:00:00.0"/>
    <s v="PI101234"/>
    <s v="PROFESOR ASOCIADO"/>
    <s v="R104"/>
    <x v="0"/>
    <n v="95"/>
    <s v="COMERCIALIZACIÓN E INVESTIGACIÓN DE MERCADOS"/>
  </r>
  <r>
    <x v="0"/>
    <x v="0"/>
    <n v="694"/>
    <s v="201209I"/>
    <s v="GRUPO-B3"/>
    <n v="16608832"/>
    <s v="Marketing operativo"/>
    <s v="GI"/>
    <s v="GRUPO DE INFORMÁTICA"/>
    <s v="201209I"/>
    <s v="INFORMÁTICA DE MÁRKETING OPERATIVO"/>
    <s v="GRUPO-B3"/>
    <s v="Informática de Márketing operativo"/>
    <s v="2S"/>
    <n v="16608832"/>
    <s v="MOSQUERA"/>
    <s v="DE LA FUENTE"/>
    <s v="ANA MARÍA"/>
    <s v="anmosque"/>
    <s v="ana-maria.mosquera@alum.unirioja.es"/>
    <n v="0.2"/>
    <n v="0.2"/>
    <n v="121"/>
    <s v="PERSONAL INVESTIGADOR EN FORMACIÓN"/>
    <n v="0"/>
    <s v="_"/>
    <s v="2015-09-01 00:00:00.0"/>
    <s v="2019-08-31 00:00:00.0"/>
    <s v="D04BECARIO1"/>
    <s v="PERSONAL INVESTIGADOR PREDOCTORAL EN FORMACIÓN"/>
    <s v="R104"/>
    <x v="0"/>
    <n v="95"/>
    <s v="COMERCIALIZACIÓN E INVESTIGACIÓN DE MERCADOS"/>
  </r>
  <r>
    <x v="0"/>
    <x v="0"/>
    <n v="694"/>
    <s v="201209I"/>
    <s v="GRUPO-B3"/>
    <n v="72780423"/>
    <s v="Marketing operativo"/>
    <s v="GI"/>
    <s v="GRUPO DE INFORMÁTICA"/>
    <s v="201209I"/>
    <s v="INFORMÁTICA DE MÁRKETING OPERATIVO"/>
    <s v="GRUPO-B3"/>
    <s v="Informática de Márketing operativo"/>
    <s v="2S"/>
    <n v="72780423"/>
    <s v="RIAÑO"/>
    <s v="GIL"/>
    <s v="CONSUELO"/>
    <s v="coriano"/>
    <s v="consuelo.riano@unirioja.es"/>
    <n v="0.2"/>
    <n v="0.2"/>
    <n v="504"/>
    <s v="PROFESOR TITULAR UNIVERSIDAD"/>
    <s v="01A"/>
    <s v="TIEMPO COMPLETO AMPLIADO"/>
    <s v="2018-09-17 00:00:00.0"/>
    <s v="null"/>
    <s v="DF31218"/>
    <s v="TITULAR DE UNIVERSIDAD"/>
    <s v="R104"/>
    <x v="0"/>
    <n v="95"/>
    <s v="COMERCIALIZACIÓN E INVESTIGACIÓN DE MERCADOS"/>
  </r>
  <r>
    <x v="0"/>
    <x v="0"/>
    <n v="694"/>
    <s v="201209R"/>
    <s v="GRUPO-A1"/>
    <n v="16557181"/>
    <s v="Marketing operativo"/>
    <s v="GR"/>
    <s v="GRUPO REDUCIDO"/>
    <s v="201209R"/>
    <s v="GRUPO REDUCIDO DE MÁRKETING OPERATIVO"/>
    <s v="GRUPO-A1"/>
    <s v="Grupo Reducido de Márketing operativo"/>
    <s v="2S"/>
    <n v="16557181"/>
    <s v="PELEGRÍN"/>
    <s v="BORONDO"/>
    <s v="JULIO ENRIQUE"/>
    <s v="jupelegr"/>
    <s v="julio-enrique.pelegrin@unirioja.es"/>
    <n v="0.5"/>
    <n v="0.5"/>
    <n v="532"/>
    <s v="LABORAL DOCENTE-ASOCIADO"/>
    <s v="P06"/>
    <s v="TIEMPO PARCIAL (6+6 HORAS)"/>
    <s v="2017-09-15 00:00:00.0"/>
    <s v="2019-09-14 00:00:00.0"/>
    <s v="PI101234"/>
    <s v="PROFESOR ASOCIADO"/>
    <s v="R104"/>
    <x v="0"/>
    <n v="95"/>
    <s v="COMERCIALIZACIÓN E INVESTIGACIÓN DE MERCADOS"/>
  </r>
  <r>
    <x v="0"/>
    <x v="0"/>
    <n v="694"/>
    <s v="201209R"/>
    <s v="GRUPO-A1"/>
    <n v="16607692"/>
    <s v="Marketing operativo"/>
    <s v="GR"/>
    <s v="GRUPO REDUCIDO"/>
    <s v="201209R"/>
    <s v="GRUPO REDUCIDO DE MÁRKETING OPERATIVO"/>
    <s v="GRUPO-A1"/>
    <s v="Grupo Reducido de Márketing operativo"/>
    <s v="2S"/>
    <n v="16607692"/>
    <s v="CLAVEL"/>
    <s v="SAN EMETERIO"/>
    <s v="MÓNICA"/>
    <s v="moclavel"/>
    <s v="monica.clavel-san@unirioja.es"/>
    <n v="0.2"/>
    <n v="0.2"/>
    <n v="536"/>
    <s v="PROFESOR INTERINO"/>
    <s v="C01"/>
    <s v="TIEMPO COMPLETO"/>
    <s v="2019-01-19 00:00:00.0"/>
    <s v="null"/>
    <s v="PI101353"/>
    <s v="PROFESOR CONTRATADO INTERINO TC"/>
    <s v="R104"/>
    <x v="0"/>
    <n v="95"/>
    <s v="COMERCIALIZACIÓN E INVESTIGACIÓN DE MERCADOS"/>
  </r>
  <r>
    <x v="0"/>
    <x v="0"/>
    <n v="694"/>
    <s v="201209R"/>
    <s v="GRUPO-A1"/>
    <n v="16608832"/>
    <s v="Marketing operativo"/>
    <s v="GR"/>
    <s v="GRUPO REDUCIDO"/>
    <s v="201209R"/>
    <s v="GRUPO REDUCIDO DE MÁRKETING OPERATIVO"/>
    <s v="GRUPO-A1"/>
    <s v="Grupo Reducido de Márketing operativo"/>
    <s v="2S"/>
    <n v="16608832"/>
    <s v="MOSQUERA"/>
    <s v="DE LA FUENTE"/>
    <s v="ANA MARÍA"/>
    <s v="anmosque"/>
    <s v="ana-maria.mosquera@alum.unirioja.es"/>
    <n v="0.4"/>
    <n v="0.4"/>
    <n v="121"/>
    <s v="PERSONAL INVESTIGADOR EN FORMACIÓN"/>
    <n v="0"/>
    <s v="_"/>
    <s v="2015-09-01 00:00:00.0"/>
    <s v="2019-08-31 00:00:00.0"/>
    <s v="D04BECARIO1"/>
    <s v="PERSONAL INVESTIGADOR PREDOCTORAL EN FORMACIÓN"/>
    <s v="R104"/>
    <x v="0"/>
    <n v="95"/>
    <s v="COMERCIALIZACIÓN E INVESTIGACIÓN DE MERCADOS"/>
  </r>
  <r>
    <x v="0"/>
    <x v="0"/>
    <n v="694"/>
    <s v="201209R"/>
    <s v="GRUPO-A1"/>
    <n v="72780423"/>
    <s v="Marketing operativo"/>
    <s v="GR"/>
    <s v="GRUPO REDUCIDO"/>
    <s v="201209R"/>
    <s v="GRUPO REDUCIDO DE MÁRKETING OPERATIVO"/>
    <s v="GRUPO-A1"/>
    <s v="Grupo Reducido de Márketing operativo"/>
    <s v="2S"/>
    <n v="72780423"/>
    <s v="RIAÑO"/>
    <s v="GIL"/>
    <s v="CONSUELO"/>
    <s v="coriano"/>
    <s v="consuelo.riano@unirioja.es"/>
    <n v="0.4"/>
    <n v="0.4"/>
    <n v="504"/>
    <s v="PROFESOR TITULAR UNIVERSIDAD"/>
    <s v="01A"/>
    <s v="TIEMPO COMPLETO AMPLIADO"/>
    <s v="2018-09-17 00:00:00.0"/>
    <s v="null"/>
    <s v="DF31218"/>
    <s v="TITULAR DE UNIVERSIDAD"/>
    <s v="R104"/>
    <x v="0"/>
    <n v="95"/>
    <s v="COMERCIALIZACIÓN E INVESTIGACIÓN DE MERCADOS"/>
  </r>
  <r>
    <x v="0"/>
    <x v="0"/>
    <n v="694"/>
    <s v="201209R"/>
    <s v="GRUPO-A2"/>
    <n v="16557181"/>
    <s v="Marketing operativo"/>
    <s v="GR"/>
    <s v="GRUPO REDUCIDO"/>
    <s v="201209R"/>
    <s v="GRUPO REDUCIDO DE MÁRKETING OPERATIVO"/>
    <s v="GRUPO-A2"/>
    <s v="Grupo Reducido de Márketing operativo"/>
    <s v="2S"/>
    <n v="16557181"/>
    <s v="PELEGRÍN"/>
    <s v="BORONDO"/>
    <s v="JULIO ENRIQUE"/>
    <s v="jupelegr"/>
    <s v="julio-enrique.pelegrin@unirioja.es"/>
    <n v="0.5"/>
    <n v="0.5"/>
    <n v="532"/>
    <s v="LABORAL DOCENTE-ASOCIADO"/>
    <s v="P06"/>
    <s v="TIEMPO PARCIAL (6+6 HORAS)"/>
    <s v="2017-09-15 00:00:00.0"/>
    <s v="2019-09-14 00:00:00.0"/>
    <s v="PI101234"/>
    <s v="PROFESOR ASOCIADO"/>
    <s v="R104"/>
    <x v="0"/>
    <n v="95"/>
    <s v="COMERCIALIZACIÓN E INVESTIGACIÓN DE MERCADOS"/>
  </r>
  <r>
    <x v="0"/>
    <x v="0"/>
    <n v="694"/>
    <s v="201209R"/>
    <s v="GRUPO-A2"/>
    <n v="16607692"/>
    <s v="Marketing operativo"/>
    <s v="GR"/>
    <s v="GRUPO REDUCIDO"/>
    <s v="201209R"/>
    <s v="GRUPO REDUCIDO DE MÁRKETING OPERATIVO"/>
    <s v="GRUPO-A2"/>
    <s v="Grupo Reducido de Márketing operativo"/>
    <s v="2S"/>
    <n v="16607692"/>
    <s v="CLAVEL"/>
    <s v="SAN EMETERIO"/>
    <s v="MÓNICA"/>
    <s v="moclavel"/>
    <s v="monica.clavel-san@unirioja.es"/>
    <n v="0.2"/>
    <n v="0.2"/>
    <n v="536"/>
    <s v="PROFESOR INTERINO"/>
    <s v="C01"/>
    <s v="TIEMPO COMPLETO"/>
    <s v="2019-01-19 00:00:00.0"/>
    <s v="null"/>
    <s v="PI101353"/>
    <s v="PROFESOR CONTRATADO INTERINO TC"/>
    <s v="R104"/>
    <x v="0"/>
    <n v="95"/>
    <s v="COMERCIALIZACIÓN E INVESTIGACIÓN DE MERCADOS"/>
  </r>
  <r>
    <x v="0"/>
    <x v="0"/>
    <n v="694"/>
    <s v="201209R"/>
    <s v="GRUPO-A2"/>
    <n v="16608832"/>
    <s v="Marketing operativo"/>
    <s v="GR"/>
    <s v="GRUPO REDUCIDO"/>
    <s v="201209R"/>
    <s v="GRUPO REDUCIDO DE MÁRKETING OPERATIVO"/>
    <s v="GRUPO-A2"/>
    <s v="Grupo Reducido de Márketing operativo"/>
    <s v="2S"/>
    <n v="16608832"/>
    <s v="MOSQUERA"/>
    <s v="DE LA FUENTE"/>
    <s v="ANA MARÍA"/>
    <s v="anmosque"/>
    <s v="ana-maria.mosquera@alum.unirioja.es"/>
    <n v="0.4"/>
    <n v="0.4"/>
    <n v="121"/>
    <s v="PERSONAL INVESTIGADOR EN FORMACIÓN"/>
    <n v="0"/>
    <s v="_"/>
    <s v="2015-09-01 00:00:00.0"/>
    <s v="2019-08-31 00:00:00.0"/>
    <s v="D04BECARIO1"/>
    <s v="PERSONAL INVESTIGADOR PREDOCTORAL EN FORMACIÓN"/>
    <s v="R104"/>
    <x v="0"/>
    <n v="95"/>
    <s v="COMERCIALIZACIÓN E INVESTIGACIÓN DE MERCADOS"/>
  </r>
  <r>
    <x v="0"/>
    <x v="0"/>
    <n v="694"/>
    <s v="201209R"/>
    <s v="GRUPO-A2"/>
    <n v="72780423"/>
    <s v="Marketing operativo"/>
    <s v="GR"/>
    <s v="GRUPO REDUCIDO"/>
    <s v="201209R"/>
    <s v="GRUPO REDUCIDO DE MÁRKETING OPERATIVO"/>
    <s v="GRUPO-A2"/>
    <s v="Grupo Reducido de Márketing operativo"/>
    <s v="2S"/>
    <n v="72780423"/>
    <s v="RIAÑO"/>
    <s v="GIL"/>
    <s v="CONSUELO"/>
    <s v="coriano"/>
    <s v="consuelo.riano@unirioja.es"/>
    <n v="0.4"/>
    <n v="0.4"/>
    <n v="504"/>
    <s v="PROFESOR TITULAR UNIVERSIDAD"/>
    <s v="01A"/>
    <s v="TIEMPO COMPLETO AMPLIADO"/>
    <s v="2018-09-17 00:00:00.0"/>
    <s v="null"/>
    <s v="DF31218"/>
    <s v="TITULAR DE UNIVERSIDAD"/>
    <s v="R104"/>
    <x v="0"/>
    <n v="95"/>
    <s v="COMERCIALIZACIÓN E INVESTIGACIÓN DE MERCADOS"/>
  </r>
  <r>
    <x v="0"/>
    <x v="0"/>
    <n v="694"/>
    <s v="201209R"/>
    <s v="GRUPO-A3"/>
    <n v="16557181"/>
    <s v="Marketing operativo"/>
    <s v="GR"/>
    <s v="GRUPO REDUCIDO"/>
    <s v="201209R"/>
    <s v="GRUPO REDUCIDO DE MÁRKETING OPERATIVO"/>
    <s v="GRUPO-A3"/>
    <s v="Grupo Reducido de Márketing operativo"/>
    <s v="2S"/>
    <n v="16557181"/>
    <s v="PELEGRÍN"/>
    <s v="BORONDO"/>
    <s v="JULIO ENRIQUE"/>
    <s v="jupelegr"/>
    <s v="julio-enrique.pelegrin@unirioja.es"/>
    <n v="0.5"/>
    <n v="0.5"/>
    <n v="532"/>
    <s v="LABORAL DOCENTE-ASOCIADO"/>
    <s v="P06"/>
    <s v="TIEMPO PARCIAL (6+6 HORAS)"/>
    <s v="2017-09-15 00:00:00.0"/>
    <s v="2019-09-14 00:00:00.0"/>
    <s v="PI101234"/>
    <s v="PROFESOR ASOCIADO"/>
    <s v="R104"/>
    <x v="0"/>
    <n v="95"/>
    <s v="COMERCIALIZACIÓN E INVESTIGACIÓN DE MERCADOS"/>
  </r>
  <r>
    <x v="0"/>
    <x v="0"/>
    <n v="694"/>
    <s v="201209R"/>
    <s v="GRUPO-A3"/>
    <n v="16607692"/>
    <s v="Marketing operativo"/>
    <s v="GR"/>
    <s v="GRUPO REDUCIDO"/>
    <s v="201209R"/>
    <s v="GRUPO REDUCIDO DE MÁRKETING OPERATIVO"/>
    <s v="GRUPO-A3"/>
    <s v="Grupo Reducido de Márketing operativo"/>
    <s v="2S"/>
    <n v="16607692"/>
    <s v="CLAVEL"/>
    <s v="SAN EMETERIO"/>
    <s v="MÓNICA"/>
    <s v="moclavel"/>
    <s v="monica.clavel-san@unirioja.es"/>
    <n v="0.4"/>
    <n v="0.4"/>
    <n v="536"/>
    <s v="PROFESOR INTERINO"/>
    <s v="C01"/>
    <s v="TIEMPO COMPLETO"/>
    <s v="2019-01-19 00:00:00.0"/>
    <s v="null"/>
    <s v="PI101353"/>
    <s v="PROFESOR CONTRATADO INTERINO TC"/>
    <s v="R104"/>
    <x v="0"/>
    <n v="95"/>
    <s v="COMERCIALIZACIÓN E INVESTIGACIÓN DE MERCADOS"/>
  </r>
  <r>
    <x v="0"/>
    <x v="0"/>
    <n v="694"/>
    <s v="201209R"/>
    <s v="GRUPO-A3"/>
    <n v="16608832"/>
    <s v="Marketing operativo"/>
    <s v="GR"/>
    <s v="GRUPO REDUCIDO"/>
    <s v="201209R"/>
    <s v="GRUPO REDUCIDO DE MÁRKETING OPERATIVO"/>
    <s v="GRUPO-A3"/>
    <s v="Grupo Reducido de Márketing operativo"/>
    <s v="2S"/>
    <n v="16608832"/>
    <s v="MOSQUERA"/>
    <s v="DE LA FUENTE"/>
    <s v="ANA MARÍA"/>
    <s v="anmosque"/>
    <s v="ana-maria.mosquera@alum.unirioja.es"/>
    <n v="0.4"/>
    <n v="0.4"/>
    <n v="121"/>
    <s v="PERSONAL INVESTIGADOR EN FORMACIÓN"/>
    <n v="0"/>
    <s v="_"/>
    <s v="2015-09-01 00:00:00.0"/>
    <s v="2019-08-31 00:00:00.0"/>
    <s v="D04BECARIO1"/>
    <s v="PERSONAL INVESTIGADOR PREDOCTORAL EN FORMACIÓN"/>
    <s v="R104"/>
    <x v="0"/>
    <n v="95"/>
    <s v="COMERCIALIZACIÓN E INVESTIGACIÓN DE MERCADOS"/>
  </r>
  <r>
    <x v="0"/>
    <x v="0"/>
    <n v="694"/>
    <s v="201209R"/>
    <s v="GRUPO-A3"/>
    <n v="72780423"/>
    <s v="Marketing operativo"/>
    <s v="GR"/>
    <s v="GRUPO REDUCIDO"/>
    <s v="201209R"/>
    <s v="GRUPO REDUCIDO DE MÁRKETING OPERATIVO"/>
    <s v="GRUPO-A3"/>
    <s v="Grupo Reducido de Márketing operativo"/>
    <s v="2S"/>
    <n v="72780423"/>
    <s v="RIAÑO"/>
    <s v="GIL"/>
    <s v="CONSUELO"/>
    <s v="coriano"/>
    <s v="consuelo.riano@unirioja.es"/>
    <n v="0.2"/>
    <n v="0.2"/>
    <n v="504"/>
    <s v="PROFESOR TITULAR UNIVERSIDAD"/>
    <s v="01A"/>
    <s v="TIEMPO COMPLETO AMPLIADO"/>
    <s v="2018-09-17 00:00:00.0"/>
    <s v="null"/>
    <s v="DF31218"/>
    <s v="TITULAR DE UNIVERSIDAD"/>
    <s v="R104"/>
    <x v="0"/>
    <n v="95"/>
    <s v="COMERCIALIZACIÓN E INVESTIGACIÓN DE MERCADOS"/>
  </r>
  <r>
    <x v="0"/>
    <x v="0"/>
    <n v="694"/>
    <s v="201209R"/>
    <s v="GRUPO-A4"/>
    <n v="16557181"/>
    <s v="Marketing operativo"/>
    <s v="GR"/>
    <s v="GRUPO REDUCIDO"/>
    <s v="201209R"/>
    <s v="GRUPO REDUCIDO DE MÁRKETING OPERATIVO"/>
    <s v="GRUPO-A4"/>
    <s v="Grupo Reducido de Márketing operativo"/>
    <s v="2S"/>
    <n v="16557181"/>
    <s v="PELEGRÍN"/>
    <s v="BORONDO"/>
    <s v="JULIO ENRIQUE"/>
    <s v="jupelegr"/>
    <s v="julio-enrique.pelegrin@unirioja.es"/>
    <n v="0.5"/>
    <n v="0.5"/>
    <n v="532"/>
    <s v="LABORAL DOCENTE-ASOCIADO"/>
    <s v="P06"/>
    <s v="TIEMPO PARCIAL (6+6 HORAS)"/>
    <s v="2017-09-15 00:00:00.0"/>
    <s v="2019-09-14 00:00:00.0"/>
    <s v="PI101234"/>
    <s v="PROFESOR ASOCIADO"/>
    <s v="R104"/>
    <x v="0"/>
    <n v="95"/>
    <s v="COMERCIALIZACIÓN E INVESTIGACIÓN DE MERCADOS"/>
  </r>
  <r>
    <x v="0"/>
    <x v="0"/>
    <n v="694"/>
    <s v="201209R"/>
    <s v="GRUPO-A4"/>
    <n v="16607692"/>
    <s v="Marketing operativo"/>
    <s v="GR"/>
    <s v="GRUPO REDUCIDO"/>
    <s v="201209R"/>
    <s v="GRUPO REDUCIDO DE MÁRKETING OPERATIVO"/>
    <s v="GRUPO-A4"/>
    <s v="Grupo Reducido de Márketing operativo"/>
    <s v="2S"/>
    <n v="16607692"/>
    <s v="CLAVEL"/>
    <s v="SAN EMETERIO"/>
    <s v="MÓNICA"/>
    <s v="moclavel"/>
    <s v="monica.clavel-san@unirioja.es"/>
    <n v="0.6"/>
    <n v="0.6"/>
    <n v="536"/>
    <s v="PROFESOR INTERINO"/>
    <s v="C01"/>
    <s v="TIEMPO COMPLETO"/>
    <s v="2019-01-19 00:00:00.0"/>
    <s v="null"/>
    <s v="PI101353"/>
    <s v="PROFESOR CONTRATADO INTERINO TC"/>
    <s v="R104"/>
    <x v="0"/>
    <n v="95"/>
    <s v="COMERCIALIZACIÓN E INVESTIGACIÓN DE MERCADOS"/>
  </r>
  <r>
    <x v="0"/>
    <x v="0"/>
    <n v="694"/>
    <s v="201209R"/>
    <s v="GRUPO-A4"/>
    <n v="16608832"/>
    <s v="Marketing operativo"/>
    <s v="GR"/>
    <s v="GRUPO REDUCIDO"/>
    <s v="201209R"/>
    <s v="GRUPO REDUCIDO DE MÁRKETING OPERATIVO"/>
    <s v="GRUPO-A4"/>
    <s v="Grupo Reducido de Márketing operativo"/>
    <s v="2S"/>
    <n v="16608832"/>
    <s v="MOSQUERA"/>
    <s v="DE LA FUENTE"/>
    <s v="ANA MARÍA"/>
    <s v="anmosque"/>
    <s v="ana-maria.mosquera@alum.unirioja.es"/>
    <n v="0.2"/>
    <n v="0.2"/>
    <n v="121"/>
    <s v="PERSONAL INVESTIGADOR EN FORMACIÓN"/>
    <n v="0"/>
    <s v="_"/>
    <s v="2015-09-01 00:00:00.0"/>
    <s v="2019-08-31 00:00:00.0"/>
    <s v="D04BECARIO1"/>
    <s v="PERSONAL INVESTIGADOR PREDOCTORAL EN FORMACIÓN"/>
    <s v="R104"/>
    <x v="0"/>
    <n v="95"/>
    <s v="COMERCIALIZACIÓN E INVESTIGACIÓN DE MERCADOS"/>
  </r>
  <r>
    <x v="0"/>
    <x v="0"/>
    <n v="694"/>
    <s v="201209R"/>
    <s v="GRUPO-A4"/>
    <n v="72780423"/>
    <s v="Marketing operativo"/>
    <s v="GR"/>
    <s v="GRUPO REDUCIDO"/>
    <s v="201209R"/>
    <s v="GRUPO REDUCIDO DE MÁRKETING OPERATIVO"/>
    <s v="GRUPO-A4"/>
    <s v="Grupo Reducido de Márketing operativo"/>
    <s v="2S"/>
    <n v="72780423"/>
    <s v="RIAÑO"/>
    <s v="GIL"/>
    <s v="CONSUELO"/>
    <s v="coriano"/>
    <s v="consuelo.riano@unirioja.es"/>
    <n v="0.2"/>
    <n v="0.2"/>
    <n v="504"/>
    <s v="PROFESOR TITULAR UNIVERSIDAD"/>
    <s v="01A"/>
    <s v="TIEMPO COMPLETO AMPLIADO"/>
    <s v="2018-09-17 00:00:00.0"/>
    <s v="null"/>
    <s v="DF31218"/>
    <s v="TITULAR DE UNIVERSIDAD"/>
    <s v="R104"/>
    <x v="0"/>
    <n v="95"/>
    <s v="COMERCIALIZACIÓN E INVESTIGACIÓN DE MERCADOS"/>
  </r>
  <r>
    <x v="0"/>
    <x v="0"/>
    <n v="694"/>
    <s v="201209R"/>
    <s v="GRUPO-B1"/>
    <n v="16557181"/>
    <s v="Marketing operativo"/>
    <s v="GR"/>
    <s v="GRUPO REDUCIDO"/>
    <s v="201209R"/>
    <s v="GRUPO REDUCIDO DE MÁRKETING OPERATIVO"/>
    <s v="GRUPO-B1"/>
    <s v="Grupo Reducido de Márketing operativo"/>
    <s v="2S"/>
    <n v="16557181"/>
    <s v="PELEGRÍN"/>
    <s v="BORONDO"/>
    <s v="JULIO ENRIQUE"/>
    <s v="jupelegr"/>
    <s v="julio-enrique.pelegrin@unirioja.es"/>
    <n v="0.5"/>
    <n v="0.5"/>
    <n v="532"/>
    <s v="LABORAL DOCENTE-ASOCIADO"/>
    <s v="P06"/>
    <s v="TIEMPO PARCIAL (6+6 HORAS)"/>
    <s v="2017-09-15 00:00:00.0"/>
    <s v="2019-09-14 00:00:00.0"/>
    <s v="PI101234"/>
    <s v="PROFESOR ASOCIADO"/>
    <s v="R104"/>
    <x v="0"/>
    <n v="95"/>
    <s v="COMERCIALIZACIÓN E INVESTIGACIÓN DE MERCADOS"/>
  </r>
  <r>
    <x v="0"/>
    <x v="0"/>
    <n v="694"/>
    <s v="201209R"/>
    <s v="GRUPO-B1"/>
    <n v="16607692"/>
    <s v="Marketing operativo"/>
    <s v="GR"/>
    <s v="GRUPO REDUCIDO"/>
    <s v="201209R"/>
    <s v="GRUPO REDUCIDO DE MÁRKETING OPERATIVO"/>
    <s v="GRUPO-B1"/>
    <s v="Grupo Reducido de Márketing operativo"/>
    <s v="2S"/>
    <n v="16607692"/>
    <s v="CLAVEL"/>
    <s v="SAN EMETERIO"/>
    <s v="MÓNICA"/>
    <s v="moclavel"/>
    <s v="monica.clavel-san@unirioja.es"/>
    <n v="0.6"/>
    <n v="0.6"/>
    <n v="536"/>
    <s v="PROFESOR INTERINO"/>
    <s v="C01"/>
    <s v="TIEMPO COMPLETO"/>
    <s v="2019-01-19 00:00:00.0"/>
    <s v="null"/>
    <s v="PI101353"/>
    <s v="PROFESOR CONTRATADO INTERINO TC"/>
    <s v="R104"/>
    <x v="0"/>
    <n v="95"/>
    <s v="COMERCIALIZACIÓN E INVESTIGACIÓN DE MERCADOS"/>
  </r>
  <r>
    <x v="0"/>
    <x v="0"/>
    <n v="694"/>
    <s v="201209R"/>
    <s v="GRUPO-B1"/>
    <n v="16608832"/>
    <s v="Marketing operativo"/>
    <s v="GR"/>
    <s v="GRUPO REDUCIDO"/>
    <s v="201209R"/>
    <s v="GRUPO REDUCIDO DE MÁRKETING OPERATIVO"/>
    <s v="GRUPO-B1"/>
    <s v="Grupo Reducido de Márketing operativo"/>
    <s v="2S"/>
    <n v="16608832"/>
    <s v="MOSQUERA"/>
    <s v="DE LA FUENTE"/>
    <s v="ANA MARÍA"/>
    <s v="anmosque"/>
    <s v="ana-maria.mosquera@alum.unirioja.es"/>
    <n v="0.2"/>
    <n v="0.2"/>
    <n v="121"/>
    <s v="PERSONAL INVESTIGADOR EN FORMACIÓN"/>
    <n v="0"/>
    <s v="_"/>
    <s v="2015-09-01 00:00:00.0"/>
    <s v="2019-08-31 00:00:00.0"/>
    <s v="D04BECARIO1"/>
    <s v="PERSONAL INVESTIGADOR PREDOCTORAL EN FORMACIÓN"/>
    <s v="R104"/>
    <x v="0"/>
    <n v="95"/>
    <s v="COMERCIALIZACIÓN E INVESTIGACIÓN DE MERCADOS"/>
  </r>
  <r>
    <x v="0"/>
    <x v="0"/>
    <n v="694"/>
    <s v="201209R"/>
    <s v="GRUPO-B1"/>
    <n v="72780423"/>
    <s v="Marketing operativo"/>
    <s v="GR"/>
    <s v="GRUPO REDUCIDO"/>
    <s v="201209R"/>
    <s v="GRUPO REDUCIDO DE MÁRKETING OPERATIVO"/>
    <s v="GRUPO-B1"/>
    <s v="Grupo Reducido de Márketing operativo"/>
    <s v="2S"/>
    <n v="72780423"/>
    <s v="RIAÑO"/>
    <s v="GIL"/>
    <s v="CONSUELO"/>
    <s v="coriano"/>
    <s v="consuelo.riano@unirioja.es"/>
    <n v="0.2"/>
    <n v="0.2"/>
    <n v="504"/>
    <s v="PROFESOR TITULAR UNIVERSIDAD"/>
    <s v="01A"/>
    <s v="TIEMPO COMPLETO AMPLIADO"/>
    <s v="2018-09-17 00:00:00.0"/>
    <s v="null"/>
    <s v="DF31218"/>
    <s v="TITULAR DE UNIVERSIDAD"/>
    <s v="R104"/>
    <x v="0"/>
    <n v="95"/>
    <s v="COMERCIALIZACIÓN E INVESTIGACIÓN DE MERCADOS"/>
  </r>
  <r>
    <x v="0"/>
    <x v="0"/>
    <n v="694"/>
    <s v="201209R"/>
    <s v="GRUPO-B2"/>
    <n v="16557181"/>
    <s v="Marketing operativo"/>
    <s v="GR"/>
    <s v="GRUPO REDUCIDO"/>
    <s v="201209R"/>
    <s v="GRUPO REDUCIDO DE MÁRKETING OPERATIVO"/>
    <s v="GRUPO-B2"/>
    <s v="Grupo Reducido de Márketing operativo"/>
    <s v="2S"/>
    <n v="16557181"/>
    <s v="PELEGRÍN"/>
    <s v="BORONDO"/>
    <s v="JULIO ENRIQUE"/>
    <s v="jupelegr"/>
    <s v="julio-enrique.pelegrin@unirioja.es"/>
    <n v="0.5"/>
    <n v="0.5"/>
    <n v="532"/>
    <s v="LABORAL DOCENTE-ASOCIADO"/>
    <s v="P06"/>
    <s v="TIEMPO PARCIAL (6+6 HORAS)"/>
    <s v="2017-09-15 00:00:00.0"/>
    <s v="2019-09-14 00:00:00.0"/>
    <s v="PI101234"/>
    <s v="PROFESOR ASOCIADO"/>
    <s v="R104"/>
    <x v="0"/>
    <n v="95"/>
    <s v="COMERCIALIZACIÓN E INVESTIGACIÓN DE MERCADOS"/>
  </r>
  <r>
    <x v="0"/>
    <x v="0"/>
    <n v="694"/>
    <s v="201209R"/>
    <s v="GRUPO-B2"/>
    <n v="16607692"/>
    <s v="Marketing operativo"/>
    <s v="GR"/>
    <s v="GRUPO REDUCIDO"/>
    <s v="201209R"/>
    <s v="GRUPO REDUCIDO DE MÁRKETING OPERATIVO"/>
    <s v="GRUPO-B2"/>
    <s v="Grupo Reducido de Márketing operativo"/>
    <s v="2S"/>
    <n v="16607692"/>
    <s v="CLAVEL"/>
    <s v="SAN EMETERIO"/>
    <s v="MÓNICA"/>
    <s v="moclavel"/>
    <s v="monica.clavel-san@unirioja.es"/>
    <n v="0.6"/>
    <n v="0.6"/>
    <n v="536"/>
    <s v="PROFESOR INTERINO"/>
    <s v="C01"/>
    <s v="TIEMPO COMPLETO"/>
    <s v="2019-01-19 00:00:00.0"/>
    <s v="null"/>
    <s v="PI101353"/>
    <s v="PROFESOR CONTRATADO INTERINO TC"/>
    <s v="R104"/>
    <x v="0"/>
    <n v="95"/>
    <s v="COMERCIALIZACIÓN E INVESTIGACIÓN DE MERCADOS"/>
  </r>
  <r>
    <x v="0"/>
    <x v="0"/>
    <n v="694"/>
    <s v="201209R"/>
    <s v="GRUPO-B2"/>
    <n v="16608832"/>
    <s v="Marketing operativo"/>
    <s v="GR"/>
    <s v="GRUPO REDUCIDO"/>
    <s v="201209R"/>
    <s v="GRUPO REDUCIDO DE MÁRKETING OPERATIVO"/>
    <s v="GRUPO-B2"/>
    <s v="Grupo Reducido de Márketing operativo"/>
    <s v="2S"/>
    <n v="16608832"/>
    <s v="MOSQUERA"/>
    <s v="DE LA FUENTE"/>
    <s v="ANA MARÍA"/>
    <s v="anmosque"/>
    <s v="ana-maria.mosquera@alum.unirioja.es"/>
    <n v="0.2"/>
    <n v="0.2"/>
    <n v="121"/>
    <s v="PERSONAL INVESTIGADOR EN FORMACIÓN"/>
    <n v="0"/>
    <s v="_"/>
    <s v="2015-09-01 00:00:00.0"/>
    <s v="2019-08-31 00:00:00.0"/>
    <s v="D04BECARIO1"/>
    <s v="PERSONAL INVESTIGADOR PREDOCTORAL EN FORMACIÓN"/>
    <s v="R104"/>
    <x v="0"/>
    <n v="95"/>
    <s v="COMERCIALIZACIÓN E INVESTIGACIÓN DE MERCADOS"/>
  </r>
  <r>
    <x v="0"/>
    <x v="0"/>
    <n v="694"/>
    <s v="201209R"/>
    <s v="GRUPO-B2"/>
    <n v="72780423"/>
    <s v="Marketing operativo"/>
    <s v="GR"/>
    <s v="GRUPO REDUCIDO"/>
    <s v="201209R"/>
    <s v="GRUPO REDUCIDO DE MÁRKETING OPERATIVO"/>
    <s v="GRUPO-B2"/>
    <s v="Grupo Reducido de Márketing operativo"/>
    <s v="2S"/>
    <n v="72780423"/>
    <s v="RIAÑO"/>
    <s v="GIL"/>
    <s v="CONSUELO"/>
    <s v="coriano"/>
    <s v="consuelo.riano@unirioja.es"/>
    <n v="0.2"/>
    <n v="0.2"/>
    <n v="504"/>
    <s v="PROFESOR TITULAR UNIVERSIDAD"/>
    <s v="01A"/>
    <s v="TIEMPO COMPLETO AMPLIADO"/>
    <s v="2018-09-17 00:00:00.0"/>
    <s v="null"/>
    <s v="DF31218"/>
    <s v="TITULAR DE UNIVERSIDAD"/>
    <s v="R104"/>
    <x v="0"/>
    <n v="95"/>
    <s v="COMERCIALIZACIÓN E INVESTIGACIÓN DE MERCADOS"/>
  </r>
  <r>
    <x v="0"/>
    <x v="0"/>
    <n v="694"/>
    <s v="201209R"/>
    <s v="GRUPO-B3"/>
    <n v="16557181"/>
    <s v="Marketing operativo"/>
    <s v="GR"/>
    <s v="GRUPO REDUCIDO"/>
    <s v="201209R"/>
    <s v="GRUPO REDUCIDO DE MÁRKETING OPERATIVO"/>
    <s v="GRUPO-B3"/>
    <s v="Grupo Reducido de Márketing operativo"/>
    <s v="2S"/>
    <n v="16557181"/>
    <s v="PELEGRÍN"/>
    <s v="BORONDO"/>
    <s v="JULIO ENRIQUE"/>
    <s v="jupelegr"/>
    <s v="julio-enrique.pelegrin@unirioja.es"/>
    <n v="0.5"/>
    <n v="0.5"/>
    <n v="532"/>
    <s v="LABORAL DOCENTE-ASOCIADO"/>
    <s v="P06"/>
    <s v="TIEMPO PARCIAL (6+6 HORAS)"/>
    <s v="2017-09-15 00:00:00.0"/>
    <s v="2019-09-14 00:00:00.0"/>
    <s v="PI101234"/>
    <s v="PROFESOR ASOCIADO"/>
    <s v="R104"/>
    <x v="0"/>
    <n v="95"/>
    <s v="COMERCIALIZACIÓN E INVESTIGACIÓN DE MERCADOS"/>
  </r>
  <r>
    <x v="0"/>
    <x v="0"/>
    <n v="694"/>
    <s v="201209R"/>
    <s v="GRUPO-B3"/>
    <n v="16607692"/>
    <s v="Marketing operativo"/>
    <s v="GR"/>
    <s v="GRUPO REDUCIDO"/>
    <s v="201209R"/>
    <s v="GRUPO REDUCIDO DE MÁRKETING OPERATIVO"/>
    <s v="GRUPO-B3"/>
    <s v="Grupo Reducido de Márketing operativo"/>
    <s v="2S"/>
    <n v="16607692"/>
    <s v="CLAVEL"/>
    <s v="SAN EMETERIO"/>
    <s v="MÓNICA"/>
    <s v="moclavel"/>
    <s v="monica.clavel-san@unirioja.es"/>
    <n v="0.6"/>
    <n v="0.6"/>
    <n v="536"/>
    <s v="PROFESOR INTERINO"/>
    <s v="C01"/>
    <s v="TIEMPO COMPLETO"/>
    <s v="2019-01-19 00:00:00.0"/>
    <s v="null"/>
    <s v="PI101353"/>
    <s v="PROFESOR CONTRATADO INTERINO TC"/>
    <s v="R104"/>
    <x v="0"/>
    <n v="95"/>
    <s v="COMERCIALIZACIÓN E INVESTIGACIÓN DE MERCADOS"/>
  </r>
  <r>
    <x v="0"/>
    <x v="0"/>
    <n v="694"/>
    <s v="201209R"/>
    <s v="GRUPO-B3"/>
    <n v="16608832"/>
    <s v="Marketing operativo"/>
    <s v="GR"/>
    <s v="GRUPO REDUCIDO"/>
    <s v="201209R"/>
    <s v="GRUPO REDUCIDO DE MÁRKETING OPERATIVO"/>
    <s v="GRUPO-B3"/>
    <s v="Grupo Reducido de Márketing operativo"/>
    <s v="2S"/>
    <n v="16608832"/>
    <s v="MOSQUERA"/>
    <s v="DE LA FUENTE"/>
    <s v="ANA MARÍA"/>
    <s v="anmosque"/>
    <s v="ana-maria.mosquera@alum.unirioja.es"/>
    <n v="0.2"/>
    <n v="0.2"/>
    <n v="121"/>
    <s v="PERSONAL INVESTIGADOR EN FORMACIÓN"/>
    <n v="0"/>
    <s v="_"/>
    <s v="2015-09-01 00:00:00.0"/>
    <s v="2019-08-31 00:00:00.0"/>
    <s v="D04BECARIO1"/>
    <s v="PERSONAL INVESTIGADOR PREDOCTORAL EN FORMACIÓN"/>
    <s v="R104"/>
    <x v="0"/>
    <n v="95"/>
    <s v="COMERCIALIZACIÓN E INVESTIGACIÓN DE MERCADOS"/>
  </r>
  <r>
    <x v="0"/>
    <x v="0"/>
    <n v="694"/>
    <s v="201209R"/>
    <s v="GRUPO-B3"/>
    <n v="72780423"/>
    <s v="Marketing operativo"/>
    <s v="GR"/>
    <s v="GRUPO REDUCIDO"/>
    <s v="201209R"/>
    <s v="GRUPO REDUCIDO DE MÁRKETING OPERATIVO"/>
    <s v="GRUPO-B3"/>
    <s v="Grupo Reducido de Márketing operativo"/>
    <s v="2S"/>
    <n v="72780423"/>
    <s v="RIAÑO"/>
    <s v="GIL"/>
    <s v="CONSUELO"/>
    <s v="coriano"/>
    <s v="consuelo.riano@unirioja.es"/>
    <n v="0.2"/>
    <n v="0.2"/>
    <n v="504"/>
    <s v="PROFESOR TITULAR UNIVERSIDAD"/>
    <s v="01A"/>
    <s v="TIEMPO COMPLETO AMPLIADO"/>
    <s v="2018-09-17 00:00:00.0"/>
    <s v="null"/>
    <s v="DF31218"/>
    <s v="TITULAR DE UNIVERSIDAD"/>
    <s v="R104"/>
    <x v="0"/>
    <n v="95"/>
    <s v="COMERCIALIZACIÓN E INVESTIGACIÓN DE MERCADOS"/>
  </r>
  <r>
    <x v="1"/>
    <x v="1"/>
    <n v="694"/>
    <s v="201209G"/>
    <s v="GRUPO-B"/>
    <n v="16557181"/>
    <s v="Marketing operativo"/>
    <s v="GG"/>
    <s v="GRUPO GRANDE"/>
    <s v="201209G"/>
    <s v="GRUPO GRANDE DE MÁRKETING OPERATIVO"/>
    <s v="GRUPO-B"/>
    <s v="Grupo Grande de MÁRKETING OPERATIVO"/>
    <s v="2S"/>
    <n v="16557181"/>
    <s v="PELEGRÍN"/>
    <s v="BORONDO"/>
    <s v="JULIO ENRIQUE"/>
    <s v="jupelegr"/>
    <s v="julio-enrique.pelegrin@unirioja.es"/>
    <n v="3.1"/>
    <m/>
    <n v="532"/>
    <s v="LABORAL DOCENTE-ASOCIADO"/>
    <s v="P06"/>
    <s v="TIEMPO PARCIAL (6+6 HORAS)"/>
    <s v="2017-09-15 00:00:00.0"/>
    <s v="2019-09-14 00:00:00.0"/>
    <s v="PI101234"/>
    <s v="PROFESOR ASOCIADO"/>
    <s v="R104"/>
    <x v="0"/>
    <n v="95"/>
    <s v="COMERCIALIZACIÓN E INVESTIGACIÓN DE MERCADOS"/>
  </r>
  <r>
    <x v="1"/>
    <x v="1"/>
    <n v="694"/>
    <s v="201209G"/>
    <s v="GRUPO-B"/>
    <n v="16607692"/>
    <s v="Marketing operativo"/>
    <s v="GG"/>
    <s v="GRUPO GRANDE"/>
    <s v="201209G"/>
    <s v="GRUPO GRANDE DE MÁRKETING OPERATIVO"/>
    <s v="GRUPO-B"/>
    <s v="Grupo Grande de MÁRKETING OPERATIVO"/>
    <s v="2S"/>
    <n v="16607692"/>
    <s v="CLAVEL"/>
    <s v="SAN EMETERIO"/>
    <s v="MÓNICA"/>
    <s v="moclavel"/>
    <s v="monica.clavel-san@unirioja.es"/>
    <n v="0.9"/>
    <m/>
    <n v="536"/>
    <s v="PROFESOR INTERINO"/>
    <s v="C01"/>
    <s v="TIEMPO COMPLETO"/>
    <s v="2019-01-19 00:00:00.0"/>
    <s v="null"/>
    <s v="PI101353"/>
    <s v="PROFESOR CONTRATADO INTERINO TC"/>
    <s v="R104"/>
    <x v="0"/>
    <n v="95"/>
    <s v="COMERCIALIZACIÓN E INVESTIGACIÓN DE MERCADOS"/>
  </r>
  <r>
    <x v="1"/>
    <x v="1"/>
    <n v="694"/>
    <s v="201209I"/>
    <s v="GRUPO-B3"/>
    <n v="16557181"/>
    <s v="Marketing operativo"/>
    <s v="GI"/>
    <s v="GRUPO DE INFORMÁTICA"/>
    <s v="201209I"/>
    <s v="INFORMÁTICA DE MÁRKETING OPERATIVO"/>
    <s v="GRUPO-B3"/>
    <s v="Informática de Márketing operativo"/>
    <s v="2S"/>
    <n v="16557181"/>
    <s v="PELEGRÍN"/>
    <s v="BORONDO"/>
    <s v="JULIO ENRIQUE"/>
    <s v="jupelegr"/>
    <s v="julio-enrique.pelegrin@unirioja.es"/>
    <n v="0.1"/>
    <m/>
    <n v="532"/>
    <s v="LABORAL DOCENTE-ASOCIADO"/>
    <s v="P06"/>
    <s v="TIEMPO PARCIAL (6+6 HORAS)"/>
    <s v="2017-09-15 00:00:00.0"/>
    <s v="2019-09-14 00:00:00.0"/>
    <s v="PI101234"/>
    <s v="PROFESOR ASOCIADO"/>
    <s v="R104"/>
    <x v="0"/>
    <n v="95"/>
    <s v="COMERCIALIZACIÓN E INVESTIGACIÓN DE MERCADOS"/>
  </r>
  <r>
    <x v="1"/>
    <x v="1"/>
    <n v="694"/>
    <s v="201209I"/>
    <s v="GRUPO-B3"/>
    <n v="16608832"/>
    <s v="Marketing operativo"/>
    <s v="GI"/>
    <s v="GRUPO DE INFORMÁTICA"/>
    <s v="201209I"/>
    <s v="INFORMÁTICA DE MÁRKETING OPERATIVO"/>
    <s v="GRUPO-B3"/>
    <s v="Informática de Márketing operativo"/>
    <s v="2S"/>
    <n v="16608832"/>
    <s v="MOSQUERA"/>
    <s v="DE LA FUENTE"/>
    <s v="ANA MARÍA"/>
    <s v="anmosque"/>
    <s v="ana-maria.mosquera@alum.unirioja.es"/>
    <n v="0.2"/>
    <m/>
    <n v="121"/>
    <s v="PERSONAL INVESTIGADOR EN FORMACIÓN"/>
    <n v="0"/>
    <s v="_"/>
    <s v="2015-09-01 00:00:00.0"/>
    <s v="2019-08-31 00:00:00.0"/>
    <s v="D04BECARIO1"/>
    <s v="PERSONAL INVESTIGADOR PREDOCTORAL EN FORMACIÓN"/>
    <s v="R104"/>
    <x v="0"/>
    <n v="95"/>
    <s v="COMERCIALIZACIÓN E INVESTIGACIÓN DE MERCADOS"/>
  </r>
  <r>
    <x v="1"/>
    <x v="1"/>
    <n v="694"/>
    <s v="201209I"/>
    <s v="GRUPO-B3"/>
    <n v="72780423"/>
    <s v="Marketing operativo"/>
    <s v="GI"/>
    <s v="GRUPO DE INFORMÁTICA"/>
    <s v="201209I"/>
    <s v="INFORMÁTICA DE MÁRKETING OPERATIVO"/>
    <s v="GRUPO-B3"/>
    <s v="Informática de Márketing operativo"/>
    <s v="2S"/>
    <n v="72780423"/>
    <s v="RIAÑO"/>
    <s v="GIL"/>
    <s v="CONSUELO"/>
    <s v="coriano"/>
    <s v="consuelo.riano@unirioja.es"/>
    <n v="0.2"/>
    <m/>
    <n v="504"/>
    <s v="PROFESOR TITULAR UNIVERSIDAD"/>
    <s v="01A"/>
    <s v="TIEMPO COMPLETO AMPLIADO"/>
    <s v="2018-09-17 00:00:00.0"/>
    <s v="null"/>
    <s v="DF31218"/>
    <s v="TITULAR DE UNIVERSIDAD"/>
    <s v="R104"/>
    <x v="0"/>
    <n v="95"/>
    <s v="COMERCIALIZACIÓN E INVESTIGACIÓN DE MERCADOS"/>
  </r>
  <r>
    <x v="1"/>
    <x v="1"/>
    <n v="694"/>
    <s v="201209R"/>
    <s v="GRUPO-B3"/>
    <n v="16557181"/>
    <s v="Marketing operativo"/>
    <s v="GR"/>
    <s v="GRUPO REDUCIDO"/>
    <s v="201209R"/>
    <s v="GRUPO REDUCIDO DE MÁRKETING OPERATIVO"/>
    <s v="GRUPO-B3"/>
    <s v="Grupo Reducido de Márketing operativo"/>
    <s v="2S"/>
    <n v="16557181"/>
    <s v="PELEGRÍN"/>
    <s v="BORONDO"/>
    <s v="JULIO ENRIQUE"/>
    <s v="jupelegr"/>
    <s v="julio-enrique.pelegrin@unirioja.es"/>
    <n v="0.5"/>
    <m/>
    <n v="532"/>
    <s v="LABORAL DOCENTE-ASOCIADO"/>
    <s v="P06"/>
    <s v="TIEMPO PARCIAL (6+6 HORAS)"/>
    <s v="2017-09-15 00:00:00.0"/>
    <s v="2019-09-14 00:00:00.0"/>
    <s v="PI101234"/>
    <s v="PROFESOR ASOCIADO"/>
    <s v="R104"/>
    <x v="0"/>
    <n v="95"/>
    <s v="COMERCIALIZACIÓN E INVESTIGACIÓN DE MERCADOS"/>
  </r>
  <r>
    <x v="1"/>
    <x v="1"/>
    <n v="694"/>
    <s v="201209R"/>
    <s v="GRUPO-B3"/>
    <n v="16607692"/>
    <s v="Marketing operativo"/>
    <s v="GR"/>
    <s v="GRUPO REDUCIDO"/>
    <s v="201209R"/>
    <s v="GRUPO REDUCIDO DE MÁRKETING OPERATIVO"/>
    <s v="GRUPO-B3"/>
    <s v="Grupo Reducido de Márketing operativo"/>
    <s v="2S"/>
    <n v="16607692"/>
    <s v="CLAVEL"/>
    <s v="SAN EMETERIO"/>
    <s v="MÓNICA"/>
    <s v="moclavel"/>
    <s v="monica.clavel-san@unirioja.es"/>
    <n v="0.6"/>
    <m/>
    <n v="536"/>
    <s v="PROFESOR INTERINO"/>
    <s v="C01"/>
    <s v="TIEMPO COMPLETO"/>
    <s v="2019-01-19 00:00:00.0"/>
    <s v="null"/>
    <s v="PI101353"/>
    <s v="PROFESOR CONTRATADO INTERINO TC"/>
    <s v="R104"/>
    <x v="0"/>
    <n v="95"/>
    <s v="COMERCIALIZACIÓN E INVESTIGACIÓN DE MERCADOS"/>
  </r>
  <r>
    <x v="1"/>
    <x v="1"/>
    <n v="694"/>
    <s v="201209R"/>
    <s v="GRUPO-B3"/>
    <n v="16608832"/>
    <s v="Marketing operativo"/>
    <s v="GR"/>
    <s v="GRUPO REDUCIDO"/>
    <s v="201209R"/>
    <s v="GRUPO REDUCIDO DE MÁRKETING OPERATIVO"/>
    <s v="GRUPO-B3"/>
    <s v="Grupo Reducido de Márketing operativo"/>
    <s v="2S"/>
    <n v="16608832"/>
    <s v="MOSQUERA"/>
    <s v="DE LA FUENTE"/>
    <s v="ANA MARÍA"/>
    <s v="anmosque"/>
    <s v="ana-maria.mosquera@alum.unirioja.es"/>
    <n v="0.2"/>
    <m/>
    <n v="121"/>
    <s v="PERSONAL INVESTIGADOR EN FORMACIÓN"/>
    <n v="0"/>
    <s v="_"/>
    <s v="2015-09-01 00:00:00.0"/>
    <s v="2019-08-31 00:00:00.0"/>
    <s v="D04BECARIO1"/>
    <s v="PERSONAL INVESTIGADOR PREDOCTORAL EN FORMACIÓN"/>
    <s v="R104"/>
    <x v="0"/>
    <n v="95"/>
    <s v="COMERCIALIZACIÓN E INVESTIGACIÓN DE MERCADOS"/>
  </r>
  <r>
    <x v="1"/>
    <x v="1"/>
    <n v="694"/>
    <s v="201209R"/>
    <s v="GRUPO-B3"/>
    <n v="72780423"/>
    <s v="Marketing operativo"/>
    <s v="GR"/>
    <s v="GRUPO REDUCIDO"/>
    <s v="201209R"/>
    <s v="GRUPO REDUCIDO DE MÁRKETING OPERATIVO"/>
    <s v="GRUPO-B3"/>
    <s v="Grupo Reducido de Márketing operativo"/>
    <s v="2S"/>
    <n v="72780423"/>
    <s v="RIAÑO"/>
    <s v="GIL"/>
    <s v="CONSUELO"/>
    <s v="coriano"/>
    <s v="consuelo.riano@unirioja.es"/>
    <n v="0.2"/>
    <m/>
    <n v="504"/>
    <s v="PROFESOR TITULAR UNIVERSIDAD"/>
    <s v="01A"/>
    <s v="TIEMPO COMPLETO AMPLIADO"/>
    <s v="2018-09-17 00:00:00.0"/>
    <s v="null"/>
    <s v="DF31218"/>
    <s v="TITULAR DE UNIVERSIDAD"/>
    <s v="R104"/>
    <x v="0"/>
    <n v="95"/>
    <s v="COMERCIALIZACIÓN E INVESTIGACIÓN DE MERCADOS"/>
  </r>
  <r>
    <x v="0"/>
    <x v="0"/>
    <n v="695"/>
    <s v="201210G"/>
    <s v="GRUPO-A"/>
    <n v="73209342"/>
    <s v="Hacienda pública y sistema fiscal"/>
    <s v="GG"/>
    <s v="GRUPO GRANDE"/>
    <s v="201210G"/>
    <s v="GRUPO GRANDE DE SISTEMA FISCAL"/>
    <s v="GRUPO-A"/>
    <s v="Grupo Grande de SISTEMA FISCAL"/>
    <s v="2S"/>
    <n v="73209342"/>
    <s v="CASTILLO"/>
    <s v="MURCIEGO"/>
    <s v="ÁNGELA"/>
    <s v="ancastmu"/>
    <s v="angela.castillo@unirioja.es"/>
    <n v="4"/>
    <n v="4"/>
    <n v="536"/>
    <s v="PROFESOR INTERINO"/>
    <s v="C01"/>
    <s v="TIEMPO COMPLETO"/>
    <s v="2018-09-17 00:00:00.0"/>
    <s v="null"/>
    <s v="PI101354"/>
    <s v="PROFESOR CONTRATADO INTERINO"/>
    <s v="R104"/>
    <x v="0"/>
    <n v="225"/>
    <s v="ECONOMÍA APLICADA"/>
  </r>
  <r>
    <x v="0"/>
    <x v="0"/>
    <n v="695"/>
    <s v="201210G"/>
    <s v="GRUPO-B"/>
    <n v="73209342"/>
    <s v="Hacienda pública y sistema fiscal"/>
    <s v="GG"/>
    <s v="GRUPO GRANDE"/>
    <s v="201210G"/>
    <s v="GRUPO GRANDE DE SISTEMA FISCAL"/>
    <s v="GRUPO-B"/>
    <s v="Grupo Grande de SISTEMA FISCAL"/>
    <s v="2S"/>
    <n v="73209342"/>
    <s v="CASTILLO"/>
    <s v="MURCIEGO"/>
    <s v="ÁNGELA"/>
    <s v="ancastmu"/>
    <s v="angela.castillo@unirioja.es"/>
    <n v="4"/>
    <n v="4"/>
    <n v="536"/>
    <s v="PROFESOR INTERINO"/>
    <s v="C01"/>
    <s v="TIEMPO COMPLETO"/>
    <s v="2018-09-17 00:00:00.0"/>
    <s v="null"/>
    <s v="PI101354"/>
    <s v="PROFESOR CONTRATADO INTERINO"/>
    <s v="R104"/>
    <x v="0"/>
    <n v="225"/>
    <s v="ECONOMÍA APLICADA"/>
  </r>
  <r>
    <x v="0"/>
    <x v="0"/>
    <n v="695"/>
    <s v="201210I"/>
    <s v="GRUPO-A1"/>
    <n v="25103899"/>
    <s v="Hacienda pública y sistema fiscal"/>
    <s v="GI"/>
    <s v="GRUPO DE INFORMÁTICA"/>
    <s v="201210I"/>
    <s v="GRUPO DE INFORMÁTICA DE SISTEMA FISCAL"/>
    <s v="GRUPO-A1"/>
    <s v="Informática de Sistema fiscal"/>
    <s v="2S"/>
    <n v="25103899"/>
    <s v="PINO"/>
    <s v="LOZANO"/>
    <s v="MANUEL FRANCISCO"/>
    <s v="mapino"/>
    <s v="manuel-francisco.pino@unirioja.es"/>
    <n v="2"/>
    <n v="2"/>
    <n v="532"/>
    <s v="LABORAL DOCENTE-ASOCIADO"/>
    <s v="P04"/>
    <s v="TIEMPO PARCIAL (4+4 HORAS)"/>
    <s v="2018-09-17 00:00:00.0"/>
    <s v="2019-09-14 00:00:00.0"/>
    <s v="PI101356"/>
    <s v="PROFESOR ASOCIADO"/>
    <s v="R104"/>
    <x v="0"/>
    <n v="225"/>
    <s v="ECONOMÍA APLICADA"/>
  </r>
  <r>
    <x v="0"/>
    <x v="0"/>
    <n v="695"/>
    <s v="201210I"/>
    <s v="GRUPO-A2"/>
    <n v="72791252"/>
    <s v="Hacienda pública y sistema fiscal"/>
    <s v="GI"/>
    <s v="GRUPO DE INFORMÁTICA"/>
    <s v="201210I"/>
    <s v="GRUPO DE INFORMÁTICA DE SISTEMA FISCAL"/>
    <s v="GRUPO-A2"/>
    <s v="Informática de Sistema fiscal"/>
    <s v="2S"/>
    <n v="72791252"/>
    <s v="EGUIZÁBAL"/>
    <s v="MARÍN"/>
    <s v="FÁTIMA"/>
    <s v="faeguiza"/>
    <s v="fatima.eguizabal@unirioja.es"/>
    <n v="2"/>
    <n v="2"/>
    <n v="536"/>
    <s v="PROFESOR INTERINO"/>
    <s v="C01"/>
    <s v="TIEMPO COMPLETO"/>
    <s v="2018-09-27 00:00:00.0"/>
    <s v="2019-09-14 00:00:00.0"/>
    <s v="PI101417"/>
    <s v="PROFESOR CONTRATADO INTERINO"/>
    <s v="R104"/>
    <x v="0"/>
    <n v="225"/>
    <s v="ECONOMÍA APLICADA"/>
  </r>
  <r>
    <x v="0"/>
    <x v="0"/>
    <n v="695"/>
    <s v="201210I"/>
    <s v="GRUPO-A3"/>
    <n v="25103899"/>
    <s v="Hacienda pública y sistema fiscal"/>
    <s v="GI"/>
    <s v="GRUPO DE INFORMÁTICA"/>
    <s v="201210I"/>
    <s v="GRUPO DE INFORMÁTICA DE SISTEMA FISCAL"/>
    <s v="GRUPO-A3"/>
    <s v="Informática de Sistema fiscal"/>
    <s v="2S"/>
    <n v="25103899"/>
    <s v="PINO"/>
    <s v="LOZANO"/>
    <s v="MANUEL FRANCISCO"/>
    <s v="mapino"/>
    <s v="manuel-francisco.pino@unirioja.es"/>
    <n v="2"/>
    <n v="2"/>
    <n v="532"/>
    <s v="LABORAL DOCENTE-ASOCIADO"/>
    <s v="P04"/>
    <s v="TIEMPO PARCIAL (4+4 HORAS)"/>
    <s v="2018-09-17 00:00:00.0"/>
    <s v="2019-09-14 00:00:00.0"/>
    <s v="PI101356"/>
    <s v="PROFESOR ASOCIADO"/>
    <s v="R104"/>
    <x v="0"/>
    <n v="225"/>
    <s v="ECONOMÍA APLICADA"/>
  </r>
  <r>
    <x v="0"/>
    <x v="0"/>
    <n v="695"/>
    <s v="201210I"/>
    <s v="GRUPO-A4"/>
    <n v="25103899"/>
    <s v="Hacienda pública y sistema fiscal"/>
    <s v="GI"/>
    <s v="GRUPO DE INFORMÁTICA"/>
    <s v="201210I"/>
    <s v="GRUPO DE INFORMÁTICA DE SISTEMA FISCAL"/>
    <s v="GRUPO-A4"/>
    <s v="Informática de Sistema fiscal"/>
    <s v="2S"/>
    <n v="25103899"/>
    <s v="PINO"/>
    <s v="LOZANO"/>
    <s v="MANUEL FRANCISCO"/>
    <s v="mapino"/>
    <s v="manuel-francisco.pino@unirioja.es"/>
    <n v="0.5"/>
    <n v="0.5"/>
    <n v="532"/>
    <s v="LABORAL DOCENTE-ASOCIADO"/>
    <s v="P04"/>
    <s v="TIEMPO PARCIAL (4+4 HORAS)"/>
    <s v="2018-09-17 00:00:00.0"/>
    <s v="2019-09-14 00:00:00.0"/>
    <s v="PI101356"/>
    <s v="PROFESOR ASOCIADO"/>
    <s v="R104"/>
    <x v="0"/>
    <n v="225"/>
    <s v="ECONOMÍA APLICADA"/>
  </r>
  <r>
    <x v="0"/>
    <x v="0"/>
    <n v="695"/>
    <s v="201210I"/>
    <s v="GRUPO-A4"/>
    <n v="72791252"/>
    <s v="Hacienda pública y sistema fiscal"/>
    <s v="GI"/>
    <s v="GRUPO DE INFORMÁTICA"/>
    <s v="201210I"/>
    <s v="GRUPO DE INFORMÁTICA DE SISTEMA FISCAL"/>
    <s v="GRUPO-A4"/>
    <s v="Informática de Sistema fiscal"/>
    <s v="2S"/>
    <n v="72791252"/>
    <s v="EGUIZÁBAL"/>
    <s v="MARÍN"/>
    <s v="FÁTIMA"/>
    <s v="faeguiza"/>
    <s v="fatima.eguizabal@unirioja.es"/>
    <n v="1.5"/>
    <n v="1.5"/>
    <n v="536"/>
    <s v="PROFESOR INTERINO"/>
    <s v="C01"/>
    <s v="TIEMPO COMPLETO"/>
    <s v="2018-09-27 00:00:00.0"/>
    <s v="2019-09-14 00:00:00.0"/>
    <s v="PI101417"/>
    <s v="PROFESOR CONTRATADO INTERINO"/>
    <s v="R104"/>
    <x v="0"/>
    <n v="225"/>
    <s v="ECONOMÍA APLICADA"/>
  </r>
  <r>
    <x v="0"/>
    <x v="0"/>
    <n v="695"/>
    <s v="201210I"/>
    <s v="GRUPO-B1"/>
    <n v="72791252"/>
    <s v="Hacienda pública y sistema fiscal"/>
    <s v="GI"/>
    <s v="GRUPO DE INFORMÁTICA"/>
    <s v="201210I"/>
    <s v="GRUPO DE INFORMÁTICA DE SISTEMA FISCAL"/>
    <s v="GRUPO-B1"/>
    <s v="Informática de Sistema fiscal"/>
    <s v="2S"/>
    <n v="72791252"/>
    <s v="EGUIZÁBAL"/>
    <s v="MARÍN"/>
    <s v="FÁTIMA"/>
    <s v="faeguiza"/>
    <s v="fatima.eguizabal@unirioja.es"/>
    <n v="2"/>
    <n v="2"/>
    <n v="536"/>
    <s v="PROFESOR INTERINO"/>
    <s v="C01"/>
    <s v="TIEMPO COMPLETO"/>
    <s v="2018-09-27 00:00:00.0"/>
    <s v="2019-09-14 00:00:00.0"/>
    <s v="PI101417"/>
    <s v="PROFESOR CONTRATADO INTERINO"/>
    <s v="R104"/>
    <x v="0"/>
    <n v="225"/>
    <s v="ECONOMÍA APLICADA"/>
  </r>
  <r>
    <x v="0"/>
    <x v="0"/>
    <n v="695"/>
    <s v="201210I"/>
    <s v="GRUPO-B2"/>
    <n v="72791252"/>
    <s v="Hacienda pública y sistema fiscal"/>
    <s v="GI"/>
    <s v="GRUPO DE INFORMÁTICA"/>
    <s v="201210I"/>
    <s v="GRUPO DE INFORMÁTICA DE SISTEMA FISCAL"/>
    <s v="GRUPO-B2"/>
    <s v="Informática de Sistema fiscal"/>
    <s v="2S"/>
    <n v="72791252"/>
    <s v="EGUIZÁBAL"/>
    <s v="MARÍN"/>
    <s v="FÁTIMA"/>
    <s v="faeguiza"/>
    <s v="fatima.eguizabal@unirioja.es"/>
    <n v="2"/>
    <n v="2"/>
    <n v="536"/>
    <s v="PROFESOR INTERINO"/>
    <s v="C01"/>
    <s v="TIEMPO COMPLETO"/>
    <s v="2018-09-27 00:00:00.0"/>
    <s v="2019-09-14 00:00:00.0"/>
    <s v="PI101417"/>
    <s v="PROFESOR CONTRATADO INTERINO"/>
    <s v="R104"/>
    <x v="0"/>
    <n v="225"/>
    <s v="ECONOMÍA APLICADA"/>
  </r>
  <r>
    <x v="0"/>
    <x v="0"/>
    <n v="695"/>
    <s v="201210I"/>
    <s v="GRUPO-B3"/>
    <n v="72791252"/>
    <s v="Hacienda pública y sistema fiscal"/>
    <s v="GI"/>
    <s v="GRUPO DE INFORMÁTICA"/>
    <s v="201210I"/>
    <s v="GRUPO DE INFORMÁTICA DE SISTEMA FISCAL"/>
    <s v="GRUPO-B3"/>
    <s v="Informática de Sistema fiscal"/>
    <s v="2S"/>
    <n v="72791252"/>
    <s v="EGUIZÁBAL"/>
    <s v="MARÍN"/>
    <s v="FÁTIMA"/>
    <s v="faeguiza"/>
    <s v="fatima.eguizabal@unirioja.es"/>
    <n v="2"/>
    <n v="2"/>
    <n v="536"/>
    <s v="PROFESOR INTERINO"/>
    <s v="C01"/>
    <s v="TIEMPO COMPLETO"/>
    <s v="2018-09-27 00:00:00.0"/>
    <s v="2019-09-14 00:00:00.0"/>
    <s v="PI101417"/>
    <s v="PROFESOR CONTRATADO INTERINO"/>
    <s v="R104"/>
    <x v="0"/>
    <n v="225"/>
    <s v="ECONOMÍA APLICADA"/>
  </r>
  <r>
    <x v="2"/>
    <x v="1"/>
    <n v="695"/>
    <s v="201210G"/>
    <s v="GRUPO-B"/>
    <n v="73209342"/>
    <s v="Hacienda pública y sistema fiscal"/>
    <s v="GG"/>
    <s v="GRUPO GRANDE"/>
    <s v="201210G"/>
    <s v="GRUPO GRANDE DE SISTEMA FISCAL"/>
    <s v="GRUPO-B"/>
    <s v="Grupo Grande de SISTEMA FISCAL"/>
    <s v="2S"/>
    <n v="73209342"/>
    <s v="CASTILLO"/>
    <s v="MURCIEGO"/>
    <s v="ÁNGELA"/>
    <s v="ancastmu"/>
    <s v="angela.castillo@unirioja.es"/>
    <n v="4"/>
    <m/>
    <n v="536"/>
    <s v="PROFESOR INTERINO"/>
    <s v="C01"/>
    <s v="TIEMPO COMPLETO"/>
    <s v="2018-09-17 00:00:00.0"/>
    <s v="null"/>
    <s v="PI101354"/>
    <s v="PROFESOR CONTRATADO INTERINO"/>
    <s v="R104"/>
    <x v="0"/>
    <n v="225"/>
    <s v="ECONOMÍA APLICADA"/>
  </r>
  <r>
    <x v="2"/>
    <x v="1"/>
    <n v="695"/>
    <s v="201210I"/>
    <s v="GRUPO-B3"/>
    <n v="72791252"/>
    <s v="Hacienda pública y sistema fiscal"/>
    <s v="GI"/>
    <s v="GRUPO DE INFORMÁTICA"/>
    <s v="201210I"/>
    <s v="GRUPO DE INFORMÁTICA DE SISTEMA FISCAL"/>
    <s v="GRUPO-B3"/>
    <s v="Informática de Sistema fiscal"/>
    <s v="2S"/>
    <n v="72791252"/>
    <s v="EGUIZÁBAL"/>
    <s v="MARÍN"/>
    <s v="FÁTIMA"/>
    <s v="faeguiza"/>
    <s v="fatima.eguizabal@unirioja.es"/>
    <n v="2"/>
    <m/>
    <n v="536"/>
    <s v="PROFESOR INTERINO"/>
    <s v="C01"/>
    <s v="TIEMPO COMPLETO"/>
    <s v="2018-09-27 00:00:00.0"/>
    <s v="2019-09-14 00:00:00.0"/>
    <s v="PI101417"/>
    <s v="PROFESOR CONTRATADO INTERINO"/>
    <s v="R104"/>
    <x v="0"/>
    <n v="225"/>
    <s v="ECONOMÍA APLICADA"/>
  </r>
  <r>
    <x v="1"/>
    <x v="1"/>
    <n v="696"/>
    <s v="202102G"/>
    <s v="GRUPO-A"/>
    <n v="2856545"/>
    <s v="Sistemas jurídicos comparados"/>
    <s v="GG"/>
    <s v="GRUPO GRANDE"/>
    <s v="202102G"/>
    <s v="CLASES TEÓRICAS Y CASOS PRÁCTICOS DE SISTEMAS JURÍDICOS COMPARADOS"/>
    <s v="GRUPO-A"/>
    <s v="Grupo de Clases Teóricas y Casos Prácticos de SISTEMAS JURÍDICOS COMPARADOS"/>
    <s v="1S"/>
    <n v="2856545"/>
    <s v="MARTÍNEZ"/>
    <s v="NAVAS"/>
    <s v="ISABEL"/>
    <s v="ismarti"/>
    <s v="isabel.mnavas@unirioja.es"/>
    <n v="1"/>
    <n v="1"/>
    <n v="504"/>
    <s v="PROFESOR TITULAR UNIVERSIDAD"/>
    <s v="01R"/>
    <s v="TIEMPO COMPLETO REDUCIDO"/>
    <s v="2017-09-16 00:00:00.0"/>
    <s v="null"/>
    <s v="DF31109"/>
    <s v="TITULAR DE UNIVERSIDAD"/>
    <s v="R103"/>
    <x v="1"/>
    <n v="470"/>
    <s v="HISTORIA DEL DERECHO Y DE LAS INSTITUCIONES"/>
  </r>
  <r>
    <x v="1"/>
    <x v="1"/>
    <n v="696"/>
    <s v="202102G"/>
    <s v="GRUPO-A"/>
    <n v="16588594"/>
    <s v="Sistemas jurídicos comparados"/>
    <s v="GG"/>
    <s v="GRUPO GRANDE"/>
    <s v="202102G"/>
    <s v="CLASES TEÓRICAS Y CASOS PRÁCTICOS DE SISTEMAS JURÍDICOS COMPARADOS"/>
    <s v="GRUPO-A"/>
    <s v="Grupo de Clases Teóricas y Casos Prácticos de SISTEMAS JURÍDICOS COMPARADOS"/>
    <s v="1S"/>
    <n v="16588594"/>
    <s v="LOZA"/>
    <s v="MARIN"/>
    <s v="EVA MARÍA"/>
    <s v="evloza"/>
    <s v="eva-maria.loza@unirioja.es"/>
    <n v="1.5"/>
    <n v="1.5"/>
    <n v="532"/>
    <s v="LABORAL DOCENTE-ASOCIADO"/>
    <s v="P06"/>
    <s v="TIEMPO PARCIAL (6+6 HORAS)"/>
    <s v="2018-10-09 00:00:00.0"/>
    <s v="2019-09-14 00:00:00.0"/>
    <s v="PI101349"/>
    <s v="PROFESOR ASOCIADO"/>
    <s v="R103"/>
    <x v="1"/>
    <n v="130"/>
    <s v="DERECHO CIVIL"/>
  </r>
  <r>
    <x v="1"/>
    <x v="1"/>
    <n v="696"/>
    <s v="202102G"/>
    <s v="GRUPO-A"/>
    <n v="51616377"/>
    <s v="Sistemas jurídicos comparados"/>
    <s v="GG"/>
    <s v="GRUPO GRANDE"/>
    <s v="202102G"/>
    <s v="CLASES TEÓRICAS Y CASOS PRÁCTICOS DE SISTEMAS JURÍDICOS COMPARADOS"/>
    <s v="GRUPO-A"/>
    <s v="Grupo de Clases Teóricas y Casos Prácticos de SISTEMAS JURÍDICOS COMPARADOS"/>
    <s v="1S"/>
    <n v="51616377"/>
    <s v="AGUDO"/>
    <s v="RUIZ"/>
    <s v="ALFONSO"/>
    <s v="alagudo"/>
    <s v="alfonso.agudo@unirioja.es"/>
    <n v="2"/>
    <n v="2"/>
    <n v="500"/>
    <s v="CATEDRATICO DE UNIVERSIDAD"/>
    <s v="C01"/>
    <s v="TIEMPO COMPLETO"/>
    <s v="2013-09-01 00:00:00.0"/>
    <s v="null"/>
    <s v="DF100223"/>
    <s v="CATEDRÁTICO DE UNIVERSIDAD"/>
    <s v="R103"/>
    <x v="1"/>
    <n v="180"/>
    <s v="DERECHO ROMANO"/>
  </r>
  <r>
    <x v="1"/>
    <x v="1"/>
    <n v="696"/>
    <s v="202102R"/>
    <s v="GRUPO-A1"/>
    <n v="51616377"/>
    <s v="Sistemas jurídicos comparados"/>
    <s v="GR"/>
    <s v="GRUPO REDUCIDO"/>
    <s v="202102R"/>
    <s v="SEMINARIOS DE SISTEMAS JURÍDICOS COMPARADOS"/>
    <s v="GRUPO-A1"/>
    <s v="Seminarios de Sistemas jurídicos comparados"/>
    <s v="1S"/>
    <n v="51616377"/>
    <s v="AGUDO"/>
    <s v="RUIZ"/>
    <s v="ALFONSO"/>
    <s v="alagudo"/>
    <s v="alfonso.agudo@unirioja.es"/>
    <n v="1.5"/>
    <n v="1.5"/>
    <n v="500"/>
    <s v="CATEDRATICO DE UNIVERSIDAD"/>
    <s v="C01"/>
    <s v="TIEMPO COMPLETO"/>
    <s v="2013-09-01 00:00:00.0"/>
    <s v="null"/>
    <s v="DF100223"/>
    <s v="CATEDRÁTICO DE UNIVERSIDAD"/>
    <s v="R103"/>
    <x v="1"/>
    <n v="180"/>
    <s v="DERECHO ROMANO"/>
  </r>
  <r>
    <x v="1"/>
    <x v="1"/>
    <n v="696"/>
    <s v="202102R"/>
    <s v="GRUPO-A2"/>
    <n v="51616377"/>
    <s v="Sistemas jurídicos comparados"/>
    <s v="GR"/>
    <s v="GRUPO REDUCIDO"/>
    <s v="202102R"/>
    <s v="SEMINARIOS DE SISTEMAS JURÍDICOS COMPARADOS"/>
    <s v="GRUPO-A2"/>
    <s v="Seminarios de Sistemas jurídicos comparados"/>
    <s v="1S"/>
    <n v="51616377"/>
    <s v="AGUDO"/>
    <s v="RUIZ"/>
    <s v="ALFONSO"/>
    <s v="alagudo"/>
    <s v="alfonso.agudo@unirioja.es"/>
    <n v="1.5"/>
    <n v="1.5"/>
    <n v="500"/>
    <s v="CATEDRATICO DE UNIVERSIDAD"/>
    <s v="C01"/>
    <s v="TIEMPO COMPLETO"/>
    <s v="2013-09-01 00:00:00.0"/>
    <s v="null"/>
    <s v="DF100223"/>
    <s v="CATEDRÁTICO DE UNIVERSIDAD"/>
    <s v="R103"/>
    <x v="1"/>
    <n v="180"/>
    <s v="DERECHO ROMANO"/>
  </r>
  <r>
    <x v="1"/>
    <x v="1"/>
    <n v="696"/>
    <s v="202102R"/>
    <s v="GRUPO-A3"/>
    <n v="51616377"/>
    <s v="Sistemas jurídicos comparados"/>
    <s v="GR"/>
    <s v="GRUPO REDUCIDO"/>
    <s v="202102R"/>
    <s v="SEMINARIOS DE SISTEMAS JURÍDICOS COMPARADOS"/>
    <s v="GRUPO-A3"/>
    <s v="Seminarios de Sistemas jurídicos comparados"/>
    <s v="1S"/>
    <n v="51616377"/>
    <s v="AGUDO"/>
    <s v="RUIZ"/>
    <s v="ALFONSO"/>
    <s v="alagudo"/>
    <s v="alfonso.agudo@unirioja.es"/>
    <n v="1.5"/>
    <n v="1.5"/>
    <n v="500"/>
    <s v="CATEDRATICO DE UNIVERSIDAD"/>
    <s v="C01"/>
    <s v="TIEMPO COMPLETO"/>
    <s v="2013-09-01 00:00:00.0"/>
    <s v="null"/>
    <s v="DF100223"/>
    <s v="CATEDRÁTICO DE UNIVERSIDAD"/>
    <s v="R103"/>
    <x v="1"/>
    <n v="180"/>
    <s v="DERECHO ROMANO"/>
  </r>
  <r>
    <x v="1"/>
    <x v="1"/>
    <n v="697"/>
    <s v="202103G"/>
    <s v="GRUPO-A"/>
    <n v="2856545"/>
    <s v="Historia del Derecho español"/>
    <s v="GG"/>
    <s v="GRUPO GRANDE"/>
    <s v="202103G"/>
    <s v="GRUPO GRANDE DE HISTORIA DEL DERECHO ESPAÑOL"/>
    <s v="GRUPO-A"/>
    <s v="Grupo Grande de HISTORIA DEL DERECHO ESPAÑOL"/>
    <s v="2S"/>
    <n v="2856545"/>
    <s v="MARTÍNEZ"/>
    <s v="NAVAS"/>
    <s v="ISABEL"/>
    <s v="ismarti"/>
    <s v="isabel.mnavas@unirioja.es"/>
    <n v="4.5"/>
    <n v="4.5"/>
    <n v="504"/>
    <s v="PROFESOR TITULAR UNIVERSIDAD"/>
    <s v="01R"/>
    <s v="TIEMPO COMPLETO REDUCIDO"/>
    <s v="2017-09-16 00:00:00.0"/>
    <s v="null"/>
    <s v="DF31109"/>
    <s v="TITULAR DE UNIVERSIDAD"/>
    <s v="R103"/>
    <x v="1"/>
    <n v="470"/>
    <s v="HISTORIA DEL DERECHO Y DE LAS INSTITUCIONES"/>
  </r>
  <r>
    <x v="1"/>
    <x v="1"/>
    <n v="697"/>
    <s v="202103R"/>
    <s v="GRUPO-A1"/>
    <n v="2856545"/>
    <s v="Historia del Derecho español"/>
    <s v="GR"/>
    <s v="GRUPO REDUCIDO"/>
    <s v="202103R"/>
    <s v="GRUPO REDUCIDO DE HISTORIA DEL DERECHO ESPAÑOL"/>
    <s v="GRUPO-A1"/>
    <s v="Grupo Reducido de Historia del Derecho español"/>
    <s v="2S"/>
    <n v="2856545"/>
    <s v="MARTÍNEZ"/>
    <s v="NAVAS"/>
    <s v="ISABEL"/>
    <s v="ismarti"/>
    <s v="isabel.mnavas@unirioja.es"/>
    <n v="1.5"/>
    <n v="1.5"/>
    <n v="504"/>
    <s v="PROFESOR TITULAR UNIVERSIDAD"/>
    <s v="01R"/>
    <s v="TIEMPO COMPLETO REDUCIDO"/>
    <s v="2017-09-16 00:00:00.0"/>
    <s v="null"/>
    <s v="DF31109"/>
    <s v="TITULAR DE UNIVERSIDAD"/>
    <s v="R103"/>
    <x v="1"/>
    <n v="470"/>
    <s v="HISTORIA DEL DERECHO Y DE LAS INSTITUCIONES"/>
  </r>
  <r>
    <x v="1"/>
    <x v="1"/>
    <n v="697"/>
    <s v="202103R"/>
    <s v="GRUPO-A2"/>
    <n v="2856545"/>
    <s v="Historia del Derecho español"/>
    <s v="GR"/>
    <s v="GRUPO REDUCIDO"/>
    <s v="202103R"/>
    <s v="GRUPO REDUCIDO DE HISTORIA DEL DERECHO ESPAÑOL"/>
    <s v="GRUPO-A2"/>
    <s v="Grupo Reducido de Historia del Derecho español"/>
    <s v="2S"/>
    <n v="2856545"/>
    <s v="MARTÍNEZ"/>
    <s v="NAVAS"/>
    <s v="ISABEL"/>
    <s v="ismarti"/>
    <s v="isabel.mnavas@unirioja.es"/>
    <n v="1.5"/>
    <n v="1.5"/>
    <n v="504"/>
    <s v="PROFESOR TITULAR UNIVERSIDAD"/>
    <s v="01R"/>
    <s v="TIEMPO COMPLETO REDUCIDO"/>
    <s v="2017-09-16 00:00:00.0"/>
    <s v="null"/>
    <s v="DF31109"/>
    <s v="TITULAR DE UNIVERSIDAD"/>
    <s v="R103"/>
    <x v="1"/>
    <n v="470"/>
    <s v="HISTORIA DEL DERECHO Y DE LAS INSTITUCIONES"/>
  </r>
  <r>
    <x v="1"/>
    <x v="1"/>
    <n v="698"/>
    <s v="042G"/>
    <s v="GRUPO-A"/>
    <n v="16558242"/>
    <s v="Derechos fundamentales y derechos humanos"/>
    <s v="GG"/>
    <s v="GRUPO GRANDE"/>
    <s v="042G"/>
    <s v="GRUPO GRANDE DE D. FUNDAMENTALES Y D. HUMANOS"/>
    <s v="GRUPO-A"/>
    <s v="Grupo Grande de D. FUNDAMENTALES y D. HUMANOS"/>
    <s v="1S"/>
    <n v="16558242"/>
    <s v="PASCUAL"/>
    <s v="MEDRANO"/>
    <s v="MARÍA AMELIA"/>
    <s v="apascual"/>
    <s v="amelia.pascual@unirioja.es"/>
    <n v="3.6"/>
    <n v="3.6"/>
    <n v="504"/>
    <s v="PROFESOR TITULAR UNIVERSIDAD"/>
    <s v="C01"/>
    <s v="TIEMPO COMPLETO"/>
    <s v="2013-09-01 00:00:00.0"/>
    <s v="null"/>
    <s v="DF100131"/>
    <s v="TITULAR DE UNIVERSIDAD"/>
    <s v="R103"/>
    <x v="1"/>
    <n v="135"/>
    <s v="DERECHO CONSTITUCIONAL"/>
  </r>
  <r>
    <x v="1"/>
    <x v="1"/>
    <n v="698"/>
    <s v="042G"/>
    <s v="GRUPO-A"/>
    <n v="16576351"/>
    <s v="Derechos fundamentales y derechos humanos"/>
    <s v="GG"/>
    <s v="GRUPO GRANDE"/>
    <s v="042G"/>
    <s v="GRUPO GRANDE DE D. FUNDAMENTALES Y D. HUMANOS"/>
    <s v="GRUPO-A"/>
    <s v="Grupo Grande de D. FUNDAMENTALES y D. HUMANOS"/>
    <s v="1S"/>
    <n v="16576351"/>
    <s v="URREA"/>
    <s v="CORRES"/>
    <s v="MARIOLA"/>
    <s v="maurrea"/>
    <s v="mariola.urrea@unirioja.es"/>
    <n v="0.9"/>
    <n v="0.9"/>
    <n v="504"/>
    <s v="PROFESOR TITULAR UNIVERSIDAD"/>
    <s v="C01"/>
    <s v="TIEMPO COMPLETO"/>
    <s v="2009-06-12 00:00:00.0"/>
    <s v="null"/>
    <s v="DF100231"/>
    <s v="PROFESOR TITULAR DE UNIVERSIDAD"/>
    <s v="R103"/>
    <x v="1"/>
    <n v="160"/>
    <s v="DERECHO INTERNACIONAL PUBLICO Y RELACIONES INTERNA"/>
  </r>
  <r>
    <x v="1"/>
    <x v="1"/>
    <n v="698"/>
    <s v="042R"/>
    <s v="GRUPO-A1"/>
    <n v="16558242"/>
    <s v="Derechos fundamentales y derechos humanos"/>
    <s v="GR"/>
    <s v="GRUPO REDUCIDO"/>
    <s v="042R"/>
    <s v="GRUPO REDUCIDO DE D. FUNDAMENTALES Y D. HUMANOS"/>
    <s v="GRUPO-A1"/>
    <s v="Grupo Reducido de D. FUNDAMENTALES Y D. HUMANOS"/>
    <s v="1S"/>
    <n v="16558242"/>
    <s v="PASCUAL"/>
    <s v="MEDRANO"/>
    <s v="MARÍA AMELIA"/>
    <s v="apascual"/>
    <s v="amelia.pascual@unirioja.es"/>
    <n v="1.2"/>
    <n v="1.2"/>
    <n v="504"/>
    <s v="PROFESOR TITULAR UNIVERSIDAD"/>
    <s v="C01"/>
    <s v="TIEMPO COMPLETO"/>
    <s v="2013-09-01 00:00:00.0"/>
    <s v="null"/>
    <s v="DF100131"/>
    <s v="TITULAR DE UNIVERSIDAD"/>
    <s v="R103"/>
    <x v="1"/>
    <n v="135"/>
    <s v="DERECHO CONSTITUCIONAL"/>
  </r>
  <r>
    <x v="1"/>
    <x v="1"/>
    <n v="698"/>
    <s v="042R"/>
    <s v="GRUPO-A1"/>
    <n v="16576351"/>
    <s v="Derechos fundamentales y derechos humanos"/>
    <s v="GR"/>
    <s v="GRUPO REDUCIDO"/>
    <s v="042R"/>
    <s v="GRUPO REDUCIDO DE D. FUNDAMENTALES Y D. HUMANOS"/>
    <s v="GRUPO-A1"/>
    <s v="Grupo Reducido de D. FUNDAMENTALES Y D. HUMANOS"/>
    <s v="1S"/>
    <n v="16576351"/>
    <s v="URREA"/>
    <s v="CORRES"/>
    <s v="MARIOLA"/>
    <s v="maurrea"/>
    <s v="mariola.urrea@unirioja.es"/>
    <n v="0.3"/>
    <n v="0.3"/>
    <n v="504"/>
    <s v="PROFESOR TITULAR UNIVERSIDAD"/>
    <s v="C01"/>
    <s v="TIEMPO COMPLETO"/>
    <s v="2009-06-12 00:00:00.0"/>
    <s v="null"/>
    <s v="DF100231"/>
    <s v="PROFESOR TITULAR DE UNIVERSIDAD"/>
    <s v="R103"/>
    <x v="1"/>
    <n v="160"/>
    <s v="DERECHO INTERNACIONAL PUBLICO Y RELACIONES INTERNA"/>
  </r>
  <r>
    <x v="1"/>
    <x v="1"/>
    <n v="698"/>
    <s v="042R"/>
    <s v="GRUPO-A2"/>
    <n v="16558242"/>
    <s v="Derechos fundamentales y derechos humanos"/>
    <s v="GR"/>
    <s v="GRUPO REDUCIDO"/>
    <s v="042R"/>
    <s v="GRUPO REDUCIDO DE D. FUNDAMENTALES Y D. HUMANOS"/>
    <s v="GRUPO-A2"/>
    <s v="Grupo Reducido de D. FUNDAMENTALES Y D. HUMANOS"/>
    <s v="1S"/>
    <n v="16558242"/>
    <s v="PASCUAL"/>
    <s v="MEDRANO"/>
    <s v="MARÍA AMELIA"/>
    <s v="apascual"/>
    <s v="amelia.pascual@unirioja.es"/>
    <n v="1.2"/>
    <n v="1.2"/>
    <n v="504"/>
    <s v="PROFESOR TITULAR UNIVERSIDAD"/>
    <s v="C01"/>
    <s v="TIEMPO COMPLETO"/>
    <s v="2013-09-01 00:00:00.0"/>
    <s v="null"/>
    <s v="DF100131"/>
    <s v="TITULAR DE UNIVERSIDAD"/>
    <s v="R103"/>
    <x v="1"/>
    <n v="135"/>
    <s v="DERECHO CONSTITUCIONAL"/>
  </r>
  <r>
    <x v="1"/>
    <x v="1"/>
    <n v="698"/>
    <s v="042R"/>
    <s v="GRUPO-A2"/>
    <n v="16576351"/>
    <s v="Derechos fundamentales y derechos humanos"/>
    <s v="GR"/>
    <s v="GRUPO REDUCIDO"/>
    <s v="042R"/>
    <s v="GRUPO REDUCIDO DE D. FUNDAMENTALES Y D. HUMANOS"/>
    <s v="GRUPO-A2"/>
    <s v="Grupo Reducido de D. FUNDAMENTALES Y D. HUMANOS"/>
    <s v="1S"/>
    <n v="16576351"/>
    <s v="URREA"/>
    <s v="CORRES"/>
    <s v="MARIOLA"/>
    <s v="maurrea"/>
    <s v="mariola.urrea@unirioja.es"/>
    <n v="0.3"/>
    <n v="0.3"/>
    <n v="504"/>
    <s v="PROFESOR TITULAR UNIVERSIDAD"/>
    <s v="C01"/>
    <s v="TIEMPO COMPLETO"/>
    <s v="2009-06-12 00:00:00.0"/>
    <s v="null"/>
    <s v="DF100231"/>
    <s v="PROFESOR TITULAR DE UNIVERSIDAD"/>
    <s v="R103"/>
    <x v="1"/>
    <n v="160"/>
    <s v="DERECHO INTERNACIONAL PUBLICO Y RELACIONES INTERNA"/>
  </r>
  <r>
    <x v="3"/>
    <x v="1"/>
    <n v="698"/>
    <s v="042G"/>
    <s v="GRUPO-B"/>
    <n v="16558242"/>
    <s v="Derechos fundamentales y derechos humanos"/>
    <s v="GG"/>
    <s v="GRUPO GRANDE"/>
    <s v="042G"/>
    <s v="GRUPO GRANDE DE D. FUNDAMENTALES Y D. HUMANOS"/>
    <s v="GRUPO-B"/>
    <s v="Grupo Grande de D. FUNDAMENTALES y D. HUMANOS"/>
    <s v="1S"/>
    <n v="16558242"/>
    <s v="PASCUAL"/>
    <s v="MEDRANO"/>
    <s v="MARÍA AMELIA"/>
    <s v="apascual"/>
    <s v="amelia.pascual@unirioja.es"/>
    <n v="3.6"/>
    <n v="3.6"/>
    <n v="504"/>
    <s v="PROFESOR TITULAR UNIVERSIDAD"/>
    <s v="C01"/>
    <s v="TIEMPO COMPLETO"/>
    <s v="2013-09-01 00:00:00.0"/>
    <s v="null"/>
    <s v="DF100131"/>
    <s v="TITULAR DE UNIVERSIDAD"/>
    <s v="R103"/>
    <x v="1"/>
    <n v="135"/>
    <s v="DERECHO CONSTITUCIONAL"/>
  </r>
  <r>
    <x v="3"/>
    <x v="1"/>
    <n v="698"/>
    <s v="042G"/>
    <s v="GRUPO-B"/>
    <n v="16576351"/>
    <s v="Derechos fundamentales y derechos humanos"/>
    <s v="GG"/>
    <s v="GRUPO GRANDE"/>
    <s v="042G"/>
    <s v="GRUPO GRANDE DE D. FUNDAMENTALES Y D. HUMANOS"/>
    <s v="GRUPO-B"/>
    <s v="Grupo Grande de D. FUNDAMENTALES y D. HUMANOS"/>
    <s v="1S"/>
    <n v="16576351"/>
    <s v="URREA"/>
    <s v="CORRES"/>
    <s v="MARIOLA"/>
    <s v="maurrea"/>
    <s v="mariola.urrea@unirioja.es"/>
    <n v="0.9"/>
    <n v="0.9"/>
    <n v="504"/>
    <s v="PROFESOR TITULAR UNIVERSIDAD"/>
    <s v="C01"/>
    <s v="TIEMPO COMPLETO"/>
    <s v="2009-06-12 00:00:00.0"/>
    <s v="null"/>
    <s v="DF100231"/>
    <s v="PROFESOR TITULAR DE UNIVERSIDAD"/>
    <s v="R103"/>
    <x v="1"/>
    <n v="160"/>
    <s v="DERECHO INTERNACIONAL PUBLICO Y RELACIONES INTERNA"/>
  </r>
  <r>
    <x v="3"/>
    <x v="1"/>
    <n v="698"/>
    <s v="042R"/>
    <s v="GRUPO-B1"/>
    <n v="16532175"/>
    <s v="Derechos fundamentales y derechos humanos"/>
    <s v="GR"/>
    <s v="GRUPO REDUCIDO"/>
    <s v="042R"/>
    <s v="GRUPO REDUCIDO DE D. FUNDAMENTALES Y D. HUMANOS"/>
    <s v="GRUPO-B1"/>
    <s v="Grupo Reducido de D. FUNDAMENTALES Y D. HUMANOS"/>
    <s v="1S"/>
    <n v="16532175"/>
    <s v="IBARRA"/>
    <s v="CUCALÓN"/>
    <s v="ALBERTO ANDRÉS"/>
    <s v="alibarra"/>
    <s v="alberto-andres.ibarra@unirioja.es"/>
    <n v="1.2"/>
    <n v="1.2"/>
    <n v="532"/>
    <s v="LABORAL DOCENTE-ASOCIADO"/>
    <s v="P06"/>
    <s v="TIEMPO PARCIAL (6+6 HORAS)"/>
    <s v="2016-09-15 00:00:00.0"/>
    <s v="2019-09-14 00:00:00.0"/>
    <s v="PI101102"/>
    <s v="PROFESOR ASOCIADO"/>
    <s v="R103"/>
    <x v="1"/>
    <n v="135"/>
    <s v="DERECHO CONSTITUCIONAL"/>
  </r>
  <r>
    <x v="3"/>
    <x v="1"/>
    <n v="698"/>
    <s v="042R"/>
    <s v="GRUPO-B1"/>
    <n v="16576351"/>
    <s v="Derechos fundamentales y derechos humanos"/>
    <s v="GR"/>
    <s v="GRUPO REDUCIDO"/>
    <s v="042R"/>
    <s v="GRUPO REDUCIDO DE D. FUNDAMENTALES Y D. HUMANOS"/>
    <s v="GRUPO-B1"/>
    <s v="Grupo Reducido de D. FUNDAMENTALES Y D. HUMANOS"/>
    <s v="1S"/>
    <n v="16576351"/>
    <s v="URREA"/>
    <s v="CORRES"/>
    <s v="MARIOLA"/>
    <s v="maurrea"/>
    <s v="mariola.urrea@unirioja.es"/>
    <n v="0.3"/>
    <n v="0.3"/>
    <n v="504"/>
    <s v="PROFESOR TITULAR UNIVERSIDAD"/>
    <s v="C01"/>
    <s v="TIEMPO COMPLETO"/>
    <s v="2009-06-12 00:00:00.0"/>
    <s v="null"/>
    <s v="DF100231"/>
    <s v="PROFESOR TITULAR DE UNIVERSIDAD"/>
    <s v="R103"/>
    <x v="1"/>
    <n v="160"/>
    <s v="DERECHO INTERNACIONAL PUBLICO Y RELACIONES INTERNA"/>
  </r>
  <r>
    <x v="3"/>
    <x v="1"/>
    <n v="698"/>
    <s v="042R"/>
    <s v="GRUPO-B2"/>
    <n v="16532175"/>
    <s v="Derechos fundamentales y derechos humanos"/>
    <s v="GR"/>
    <s v="GRUPO REDUCIDO"/>
    <s v="042R"/>
    <s v="GRUPO REDUCIDO DE D. FUNDAMENTALES Y D. HUMANOS"/>
    <s v="GRUPO-B2"/>
    <s v="Grupo Reducido de D. FUNDAMENTALES Y D. HUMANOS"/>
    <s v="1S"/>
    <n v="16532175"/>
    <s v="IBARRA"/>
    <s v="CUCALÓN"/>
    <s v="ALBERTO ANDRÉS"/>
    <s v="alibarra"/>
    <s v="alberto-andres.ibarra@unirioja.es"/>
    <n v="1.2"/>
    <n v="1.2"/>
    <n v="532"/>
    <s v="LABORAL DOCENTE-ASOCIADO"/>
    <s v="P06"/>
    <s v="TIEMPO PARCIAL (6+6 HORAS)"/>
    <s v="2016-09-15 00:00:00.0"/>
    <s v="2019-09-14 00:00:00.0"/>
    <s v="PI101102"/>
    <s v="PROFESOR ASOCIADO"/>
    <s v="R103"/>
    <x v="1"/>
    <n v="135"/>
    <s v="DERECHO CONSTITUCIONAL"/>
  </r>
  <r>
    <x v="3"/>
    <x v="1"/>
    <n v="698"/>
    <s v="042R"/>
    <s v="GRUPO-B2"/>
    <n v="16576351"/>
    <s v="Derechos fundamentales y derechos humanos"/>
    <s v="GR"/>
    <s v="GRUPO REDUCIDO"/>
    <s v="042R"/>
    <s v="GRUPO REDUCIDO DE D. FUNDAMENTALES Y D. HUMANOS"/>
    <s v="GRUPO-B2"/>
    <s v="Grupo Reducido de D. FUNDAMENTALES Y D. HUMANOS"/>
    <s v="1S"/>
    <n v="16576351"/>
    <s v="URREA"/>
    <s v="CORRES"/>
    <s v="MARIOLA"/>
    <s v="maurrea"/>
    <s v="mariola.urrea@unirioja.es"/>
    <n v="0.3"/>
    <n v="0.3"/>
    <n v="504"/>
    <s v="PROFESOR TITULAR UNIVERSIDAD"/>
    <s v="C01"/>
    <s v="TIEMPO COMPLETO"/>
    <s v="2009-06-12 00:00:00.0"/>
    <s v="null"/>
    <s v="DF100231"/>
    <s v="PROFESOR TITULAR DE UNIVERSIDAD"/>
    <s v="R103"/>
    <x v="1"/>
    <n v="160"/>
    <s v="DERECHO INTERNACIONAL PUBLICO Y RELACIONES INTERNA"/>
  </r>
  <r>
    <x v="2"/>
    <x v="1"/>
    <n v="698"/>
    <s v="042G"/>
    <s v="GRUPO-B"/>
    <n v="16558242"/>
    <s v="Derechos fundamentales y derechos humanos"/>
    <s v="GG"/>
    <s v="GRUPO GRANDE"/>
    <s v="042G"/>
    <s v="GRUPO GRANDE DE D. FUNDAMENTALES Y D. HUMANOS"/>
    <s v="GRUPO-B"/>
    <s v="Grupo Grande de D. FUNDAMENTALES y D. HUMANOS"/>
    <s v="1S"/>
    <n v="16558242"/>
    <s v="PASCUAL"/>
    <s v="MEDRANO"/>
    <s v="MARÍA AMELIA"/>
    <s v="apascual"/>
    <s v="amelia.pascual@unirioja.es"/>
    <n v="3.6"/>
    <m/>
    <n v="504"/>
    <s v="PROFESOR TITULAR UNIVERSIDAD"/>
    <s v="C01"/>
    <s v="TIEMPO COMPLETO"/>
    <s v="2013-09-01 00:00:00.0"/>
    <s v="null"/>
    <s v="DF100131"/>
    <s v="TITULAR DE UNIVERSIDAD"/>
    <s v="R103"/>
    <x v="1"/>
    <n v="135"/>
    <s v="DERECHO CONSTITUCIONAL"/>
  </r>
  <r>
    <x v="2"/>
    <x v="1"/>
    <n v="698"/>
    <s v="042G"/>
    <s v="GRUPO-B"/>
    <n v="16576351"/>
    <s v="Derechos fundamentales y derechos humanos"/>
    <s v="GG"/>
    <s v="GRUPO GRANDE"/>
    <s v="042G"/>
    <s v="GRUPO GRANDE DE D. FUNDAMENTALES Y D. HUMANOS"/>
    <s v="GRUPO-B"/>
    <s v="Grupo Grande de D. FUNDAMENTALES y D. HUMANOS"/>
    <s v="1S"/>
    <n v="16576351"/>
    <s v="URREA"/>
    <s v="CORRES"/>
    <s v="MARIOLA"/>
    <s v="maurrea"/>
    <s v="mariola.urrea@unirioja.es"/>
    <n v="0.9"/>
    <m/>
    <n v="504"/>
    <s v="PROFESOR TITULAR UNIVERSIDAD"/>
    <s v="C01"/>
    <s v="TIEMPO COMPLETO"/>
    <s v="2009-06-12 00:00:00.0"/>
    <s v="null"/>
    <s v="DF100231"/>
    <s v="PROFESOR TITULAR DE UNIVERSIDAD"/>
    <s v="R103"/>
    <x v="1"/>
    <n v="160"/>
    <s v="DERECHO INTERNACIONAL PUBLICO Y RELACIONES INTERNA"/>
  </r>
  <r>
    <x v="2"/>
    <x v="1"/>
    <n v="698"/>
    <s v="042R"/>
    <s v="GRUPO-B3"/>
    <n v="16576351"/>
    <s v="Derechos fundamentales y derechos humanos"/>
    <s v="GR"/>
    <s v="GRUPO REDUCIDO"/>
    <s v="042R"/>
    <s v="GRUPO REDUCIDO DE D. FUNDAMENTALES Y D. HUMANOS"/>
    <s v="GRUPO-B3"/>
    <s v="Grupo Reducido de D. FUNDAMENTALES Y D. HUMANOS"/>
    <s v="1S"/>
    <n v="16576351"/>
    <s v="URREA"/>
    <s v="CORRES"/>
    <s v="MARIOLA"/>
    <s v="maurrea"/>
    <s v="mariola.urrea@unirioja.es"/>
    <n v="0.3"/>
    <n v="0.3"/>
    <n v="504"/>
    <s v="PROFESOR TITULAR UNIVERSIDAD"/>
    <s v="C01"/>
    <s v="TIEMPO COMPLETO"/>
    <s v="2009-06-12 00:00:00.0"/>
    <s v="null"/>
    <s v="DF100231"/>
    <s v="PROFESOR TITULAR DE UNIVERSIDAD"/>
    <s v="R103"/>
    <x v="1"/>
    <n v="160"/>
    <s v="DERECHO INTERNACIONAL PUBLICO Y RELACIONES INTERNA"/>
  </r>
  <r>
    <x v="2"/>
    <x v="1"/>
    <n v="698"/>
    <s v="042R"/>
    <s v="GRUPO-B3"/>
    <n v="16614140"/>
    <s v="Derechos fundamentales y derechos humanos"/>
    <s v="GR"/>
    <s v="GRUPO REDUCIDO"/>
    <s v="042R"/>
    <s v="GRUPO REDUCIDO DE D. FUNDAMENTALES Y D. HUMANOS"/>
    <s v="GRUPO-B3"/>
    <s v="Grupo Reducido de D. FUNDAMENTALES Y D. HUMANOS"/>
    <s v="1S"/>
    <n v="16614140"/>
    <s v="OCON"/>
    <s v="GARCIA"/>
    <s v="JUAN DE LA CRUZ"/>
    <s v="juocon"/>
    <s v="juan.ocon@alum.unirioja.es"/>
    <n v="1.2"/>
    <n v="1.2"/>
    <n v="121"/>
    <s v="PERSONAL INVESTIGADOR EN FORMACIÓN"/>
    <n v="0"/>
    <s v="_"/>
    <s v="2018-09-14 00:00:00.0"/>
    <s v="2019-09-14 00:00:00.0"/>
    <s v="D03BECARIO1"/>
    <s v="PERSONAL INVESTIGADOR PREDOCTORAL EN FORMACIÓN"/>
    <s v="R103"/>
    <x v="1"/>
    <n v="135"/>
    <s v="DERECHO CONSTITUCIONAL"/>
  </r>
  <r>
    <x v="1"/>
    <x v="1"/>
    <n v="699"/>
    <s v="045G"/>
    <s v="GRUPO-A"/>
    <n v="9308464"/>
    <s v="Nacionalidad, extranjería e integración social"/>
    <s v="GG"/>
    <s v="GRUPO GRANDE"/>
    <s v="045G"/>
    <s v="GRUPO GRANDE DE NACIONALIDAD, EXTRANJERÍA E INTEGRACIÓN SOCIAL"/>
    <s v="GRUPO-A"/>
    <s v="Grupo Grande de NACIONALIDAD, EXTRANJERÍA E INTEGRACIÓN SOCIAL"/>
    <s v="2S"/>
    <n v="9308464"/>
    <s v="VEGA"/>
    <s v="GUTIÉRREZ"/>
    <s v="ANA MARÍA"/>
    <s v="anavega"/>
    <s v="ana.vega@unirioja.es"/>
    <n v="2"/>
    <n v="2"/>
    <n v="500"/>
    <s v="CATEDRATICO DE UNIVERSIDAD"/>
    <s v="C01"/>
    <s v="TIEMPO COMPLETO"/>
    <s v="2007-05-13 00:00:00.0"/>
    <s v="null"/>
    <s v="DF100208"/>
    <s v="CATEDRÁTICO DE UNIVERSIDAD"/>
    <s v="R103"/>
    <x v="1"/>
    <n v="145"/>
    <s v="DERECHO ECLESIÁSTICO DEL ESTADO"/>
  </r>
  <r>
    <x v="1"/>
    <x v="1"/>
    <n v="699"/>
    <s v="045G"/>
    <s v="GRUPO-A"/>
    <n v="16576351"/>
    <s v="Nacionalidad, extranjería e integración social"/>
    <s v="GG"/>
    <s v="GRUPO GRANDE"/>
    <s v="045G"/>
    <s v="GRUPO GRANDE DE NACIONALIDAD, EXTRANJERÍA E INTEGRACIÓN SOCIAL"/>
    <s v="GRUPO-A"/>
    <s v="Grupo Grande de NACIONALIDAD, EXTRANJERÍA E INTEGRACIÓN SOCIAL"/>
    <s v="2S"/>
    <n v="16576351"/>
    <s v="URREA"/>
    <s v="CORRES"/>
    <s v="MARIOLA"/>
    <s v="maurrea"/>
    <s v="mariola.urrea@unirioja.es"/>
    <n v="1.2"/>
    <n v="1.2"/>
    <n v="504"/>
    <s v="PROFESOR TITULAR UNIVERSIDAD"/>
    <s v="C01"/>
    <s v="TIEMPO COMPLETO"/>
    <s v="2009-06-12 00:00:00.0"/>
    <s v="null"/>
    <s v="DF100231"/>
    <s v="PROFESOR TITULAR DE UNIVERSIDAD"/>
    <s v="R103"/>
    <x v="1"/>
    <n v="160"/>
    <s v="DERECHO INTERNACIONAL PUBLICO Y RELACIONES INTERNA"/>
  </r>
  <r>
    <x v="1"/>
    <x v="1"/>
    <n v="699"/>
    <s v="045G"/>
    <s v="GRUPO-A"/>
    <n v="42053327"/>
    <s v="Nacionalidad, extranjería e integración social"/>
    <s v="GG"/>
    <s v="GRUPO GRANDE"/>
    <s v="045G"/>
    <s v="GRUPO GRANDE DE NACIONALIDAD, EXTRANJERÍA E INTEGRACIÓN SOCIAL"/>
    <s v="GRUPO-A"/>
    <s v="Grupo Grande de NACIONALIDAD, EXTRANJERÍA E INTEGRACIÓN SOCIAL"/>
    <s v="2S"/>
    <n v="42053327"/>
    <s v="VENTURA"/>
    <s v="VENTURA"/>
    <s v="JOSÉ MANUEL"/>
    <s v="joventur"/>
    <s v="jmanuel.ventura@unirioja.es"/>
    <n v="0.6"/>
    <n v="0.6"/>
    <n v="534"/>
    <s v="CONTRATADO DOCTOR -TIPO 1"/>
    <s v="C01"/>
    <s v="TIEMPO COMPLETO"/>
    <s v="2004-10-01 00:00:00.0"/>
    <s v="null"/>
    <s v="LD100299"/>
    <s v="CONTRATADO DOCTOR TIPO1"/>
    <s v="R103"/>
    <x v="1"/>
    <n v="130"/>
    <s v="DERECHO CIVIL"/>
  </r>
  <r>
    <x v="1"/>
    <x v="1"/>
    <n v="699"/>
    <s v="045G"/>
    <s v="GRUPO-A"/>
    <n v="51616377"/>
    <s v="Nacionalidad, extranjería e integración social"/>
    <s v="GG"/>
    <s v="GRUPO GRANDE"/>
    <s v="045G"/>
    <s v="GRUPO GRANDE DE NACIONALIDAD, EXTRANJERÍA E INTEGRACIÓN SOCIAL"/>
    <s v="GRUPO-A"/>
    <s v="Grupo Grande de NACIONALIDAD, EXTRANJERÍA E INTEGRACIÓN SOCIAL"/>
    <s v="2S"/>
    <n v="51616377"/>
    <s v="AGUDO"/>
    <s v="RUIZ"/>
    <s v="ALFONSO"/>
    <s v="alagudo"/>
    <s v="alfonso.agudo@unirioja.es"/>
    <n v="0.7"/>
    <n v="0.7"/>
    <n v="500"/>
    <s v="CATEDRATICO DE UNIVERSIDAD"/>
    <s v="C01"/>
    <s v="TIEMPO COMPLETO"/>
    <s v="2013-09-01 00:00:00.0"/>
    <s v="null"/>
    <s v="DF100223"/>
    <s v="CATEDRÁTICO DE UNIVERSIDAD"/>
    <s v="R103"/>
    <x v="1"/>
    <n v="180"/>
    <s v="DERECHO ROMANO"/>
  </r>
  <r>
    <x v="1"/>
    <x v="1"/>
    <n v="699"/>
    <s v="045R"/>
    <s v="GRUPO-A1"/>
    <n v="9308464"/>
    <s v="Nacionalidad, extranjería e integración social"/>
    <s v="GR"/>
    <s v="GRUPO REDUCIDO"/>
    <s v="045R"/>
    <s v="GRUPO REDUCIDO DE NACIONALIDAD, EXTRANJERÍA E INTEGRACIÓN SOCIAL"/>
    <s v="GRUPO-A1"/>
    <s v="Grupo Reducido de NACIONALIDAD, EXTRANJERÍA E INTEGRACIÓN SOCIAL"/>
    <s v="2S"/>
    <n v="9308464"/>
    <s v="VEGA"/>
    <s v="GUTIÉRREZ"/>
    <s v="ANA MARÍA"/>
    <s v="anavega"/>
    <s v="ana.vega@unirioja.es"/>
    <n v="1"/>
    <n v="1"/>
    <n v="500"/>
    <s v="CATEDRATICO DE UNIVERSIDAD"/>
    <s v="C01"/>
    <s v="TIEMPO COMPLETO"/>
    <s v="2007-05-13 00:00:00.0"/>
    <s v="null"/>
    <s v="DF100208"/>
    <s v="CATEDRÁTICO DE UNIVERSIDAD"/>
    <s v="R103"/>
    <x v="1"/>
    <n v="145"/>
    <s v="DERECHO ECLESIÁSTICO DEL ESTADO"/>
  </r>
  <r>
    <x v="1"/>
    <x v="1"/>
    <n v="699"/>
    <s v="045R"/>
    <s v="GRUPO-A1"/>
    <n v="16576351"/>
    <s v="Nacionalidad, extranjería e integración social"/>
    <s v="GR"/>
    <s v="GRUPO REDUCIDO"/>
    <s v="045R"/>
    <s v="GRUPO REDUCIDO DE NACIONALIDAD, EXTRANJERÍA E INTEGRACIÓN SOCIAL"/>
    <s v="GRUPO-A1"/>
    <s v="Grupo Reducido de NACIONALIDAD, EXTRANJERÍA E INTEGRACIÓN SOCIAL"/>
    <s v="2S"/>
    <n v="16576351"/>
    <s v="URREA"/>
    <s v="CORRES"/>
    <s v="MARIOLA"/>
    <s v="maurrea"/>
    <s v="mariola.urrea@unirioja.es"/>
    <n v="0.2"/>
    <n v="0.2"/>
    <n v="504"/>
    <s v="PROFESOR TITULAR UNIVERSIDAD"/>
    <s v="C01"/>
    <s v="TIEMPO COMPLETO"/>
    <s v="2009-06-12 00:00:00.0"/>
    <s v="null"/>
    <s v="DF100231"/>
    <s v="PROFESOR TITULAR DE UNIVERSIDAD"/>
    <s v="R103"/>
    <x v="1"/>
    <n v="160"/>
    <s v="DERECHO INTERNACIONAL PUBLICO Y RELACIONES INTERNA"/>
  </r>
  <r>
    <x v="1"/>
    <x v="1"/>
    <n v="699"/>
    <s v="045R"/>
    <s v="GRUPO-A1"/>
    <n v="42053327"/>
    <s v="Nacionalidad, extranjería e integración social"/>
    <s v="GR"/>
    <s v="GRUPO REDUCIDO"/>
    <s v="045R"/>
    <s v="GRUPO REDUCIDO DE NACIONALIDAD, EXTRANJERÍA E INTEGRACIÓN SOCIAL"/>
    <s v="GRUPO-A1"/>
    <s v="Grupo Reducido de NACIONALIDAD, EXTRANJERÍA E INTEGRACIÓN SOCIAL"/>
    <s v="2S"/>
    <n v="42053327"/>
    <s v="VENTURA"/>
    <s v="VENTURA"/>
    <s v="JOSÉ MANUEL"/>
    <s v="joventur"/>
    <s v="jmanuel.ventura@unirioja.es"/>
    <n v="0.3"/>
    <n v="0.3"/>
    <n v="534"/>
    <s v="CONTRATADO DOCTOR -TIPO 1"/>
    <s v="C01"/>
    <s v="TIEMPO COMPLETO"/>
    <s v="2004-10-01 00:00:00.0"/>
    <s v="null"/>
    <s v="LD100299"/>
    <s v="CONTRATADO DOCTOR TIPO1"/>
    <s v="R103"/>
    <x v="1"/>
    <n v="130"/>
    <s v="DERECHO CIVIL"/>
  </r>
  <r>
    <x v="1"/>
    <x v="1"/>
    <n v="699"/>
    <s v="045R"/>
    <s v="GRUPO-A2"/>
    <n v="9308464"/>
    <s v="Nacionalidad, extranjería e integración social"/>
    <s v="GR"/>
    <s v="GRUPO REDUCIDO"/>
    <s v="045R"/>
    <s v="GRUPO REDUCIDO DE NACIONALIDAD, EXTRANJERÍA E INTEGRACIÓN SOCIAL"/>
    <s v="GRUPO-A2"/>
    <s v="Grupo Reducido de NACIONALIDAD, EXTRANJERÍA E INTEGRACIÓN SOCIAL"/>
    <s v="2S"/>
    <n v="9308464"/>
    <s v="VEGA"/>
    <s v="GUTIÉRREZ"/>
    <s v="ANA MARÍA"/>
    <s v="anavega"/>
    <s v="ana.vega@unirioja.es"/>
    <n v="1"/>
    <n v="1"/>
    <n v="500"/>
    <s v="CATEDRATICO DE UNIVERSIDAD"/>
    <s v="C01"/>
    <s v="TIEMPO COMPLETO"/>
    <s v="2007-05-13 00:00:00.0"/>
    <s v="null"/>
    <s v="DF100208"/>
    <s v="CATEDRÁTICO DE UNIVERSIDAD"/>
    <s v="R103"/>
    <x v="1"/>
    <n v="145"/>
    <s v="DERECHO ECLESIÁSTICO DEL ESTADO"/>
  </r>
  <r>
    <x v="1"/>
    <x v="1"/>
    <n v="699"/>
    <s v="045R"/>
    <s v="GRUPO-A2"/>
    <n v="16576351"/>
    <s v="Nacionalidad, extranjería e integración social"/>
    <s v="GR"/>
    <s v="GRUPO REDUCIDO"/>
    <s v="045R"/>
    <s v="GRUPO REDUCIDO DE NACIONALIDAD, EXTRANJERÍA E INTEGRACIÓN SOCIAL"/>
    <s v="GRUPO-A2"/>
    <s v="Grupo Reducido de NACIONALIDAD, EXTRANJERÍA E INTEGRACIÓN SOCIAL"/>
    <s v="2S"/>
    <n v="16576351"/>
    <s v="URREA"/>
    <s v="CORRES"/>
    <s v="MARIOLA"/>
    <s v="maurrea"/>
    <s v="mariola.urrea@unirioja.es"/>
    <n v="0.2"/>
    <n v="0.2"/>
    <n v="504"/>
    <s v="PROFESOR TITULAR UNIVERSIDAD"/>
    <s v="C01"/>
    <s v="TIEMPO COMPLETO"/>
    <s v="2009-06-12 00:00:00.0"/>
    <s v="null"/>
    <s v="DF100231"/>
    <s v="PROFESOR TITULAR DE UNIVERSIDAD"/>
    <s v="R103"/>
    <x v="1"/>
    <n v="160"/>
    <s v="DERECHO INTERNACIONAL PUBLICO Y RELACIONES INTERNA"/>
  </r>
  <r>
    <x v="1"/>
    <x v="1"/>
    <n v="699"/>
    <s v="045R"/>
    <s v="GRUPO-A2"/>
    <n v="42053327"/>
    <s v="Nacionalidad, extranjería e integración social"/>
    <s v="GR"/>
    <s v="GRUPO REDUCIDO"/>
    <s v="045R"/>
    <s v="GRUPO REDUCIDO DE NACIONALIDAD, EXTRANJERÍA E INTEGRACIÓN SOCIAL"/>
    <s v="GRUPO-A2"/>
    <s v="Grupo Reducido de NACIONALIDAD, EXTRANJERÍA E INTEGRACIÓN SOCIAL"/>
    <s v="2S"/>
    <n v="42053327"/>
    <s v="VENTURA"/>
    <s v="VENTURA"/>
    <s v="JOSÉ MANUEL"/>
    <s v="joventur"/>
    <s v="jmanuel.ventura@unirioja.es"/>
    <n v="0.3"/>
    <n v="0.3"/>
    <n v="534"/>
    <s v="CONTRATADO DOCTOR -TIPO 1"/>
    <s v="C01"/>
    <s v="TIEMPO COMPLETO"/>
    <s v="2004-10-01 00:00:00.0"/>
    <s v="null"/>
    <s v="LD100299"/>
    <s v="CONTRATADO DOCTOR TIPO1"/>
    <s v="R103"/>
    <x v="1"/>
    <n v="130"/>
    <s v="DERECHO CIVIL"/>
  </r>
  <r>
    <x v="3"/>
    <x v="1"/>
    <n v="699"/>
    <s v="045G"/>
    <s v="GRUPO-B"/>
    <n v="9308464"/>
    <s v="Nacionalidad, extranjería e integración social"/>
    <s v="GG"/>
    <s v="GRUPO GRANDE"/>
    <s v="045G"/>
    <s v="GRUPO GRANDE DE NACIONALIDAD, EXTRANJERÍA E INTEGRACIÓN SOCIAL"/>
    <s v="GRUPO-B"/>
    <s v="Grupo Grande de NACIONALIDAD, EXTRANJERÍA E INTEGRACIÓN SOCIAL"/>
    <s v="2S"/>
    <n v="9308464"/>
    <s v="VEGA"/>
    <s v="GUTIÉRREZ"/>
    <s v="ANA MARÍA"/>
    <s v="anavega"/>
    <s v="ana.vega@unirioja.es"/>
    <n v="2"/>
    <n v="2"/>
    <n v="500"/>
    <s v="CATEDRATICO DE UNIVERSIDAD"/>
    <s v="C01"/>
    <s v="TIEMPO COMPLETO"/>
    <s v="2007-05-13 00:00:00.0"/>
    <s v="null"/>
    <s v="DF100208"/>
    <s v="CATEDRÁTICO DE UNIVERSIDAD"/>
    <s v="R103"/>
    <x v="1"/>
    <n v="145"/>
    <s v="DERECHO ECLESIÁSTICO DEL ESTADO"/>
  </r>
  <r>
    <x v="3"/>
    <x v="1"/>
    <n v="699"/>
    <s v="045G"/>
    <s v="GRUPO-B"/>
    <n v="16576351"/>
    <s v="Nacionalidad, extranjería e integración social"/>
    <s v="GG"/>
    <s v="GRUPO GRANDE"/>
    <s v="045G"/>
    <s v="GRUPO GRANDE DE NACIONALIDAD, EXTRANJERÍA E INTEGRACIÓN SOCIAL"/>
    <s v="GRUPO-B"/>
    <s v="Grupo Grande de NACIONALIDAD, EXTRANJERÍA E INTEGRACIÓN SOCIAL"/>
    <s v="2S"/>
    <n v="16576351"/>
    <s v="URREA"/>
    <s v="CORRES"/>
    <s v="MARIOLA"/>
    <s v="maurrea"/>
    <s v="mariola.urrea@unirioja.es"/>
    <n v="1.2"/>
    <n v="1.2"/>
    <n v="504"/>
    <s v="PROFESOR TITULAR UNIVERSIDAD"/>
    <s v="C01"/>
    <s v="TIEMPO COMPLETO"/>
    <s v="2009-06-12 00:00:00.0"/>
    <s v="null"/>
    <s v="DF100231"/>
    <s v="PROFESOR TITULAR DE UNIVERSIDAD"/>
    <s v="R103"/>
    <x v="1"/>
    <n v="160"/>
    <s v="DERECHO INTERNACIONAL PUBLICO Y RELACIONES INTERNA"/>
  </r>
  <r>
    <x v="3"/>
    <x v="1"/>
    <n v="699"/>
    <s v="045G"/>
    <s v="GRUPO-B"/>
    <n v="42053327"/>
    <s v="Nacionalidad, extranjería e integración social"/>
    <s v="GG"/>
    <s v="GRUPO GRANDE"/>
    <s v="045G"/>
    <s v="GRUPO GRANDE DE NACIONALIDAD, EXTRANJERÍA E INTEGRACIÓN SOCIAL"/>
    <s v="GRUPO-B"/>
    <s v="Grupo Grande de NACIONALIDAD, EXTRANJERÍA E INTEGRACIÓN SOCIAL"/>
    <s v="2S"/>
    <n v="42053327"/>
    <s v="VENTURA"/>
    <s v="VENTURA"/>
    <s v="JOSÉ MANUEL"/>
    <s v="joventur"/>
    <s v="jmanuel.ventura@unirioja.es"/>
    <n v="0.6"/>
    <n v="0.6"/>
    <n v="534"/>
    <s v="CONTRATADO DOCTOR -TIPO 1"/>
    <s v="C01"/>
    <s v="TIEMPO COMPLETO"/>
    <s v="2004-10-01 00:00:00.0"/>
    <s v="null"/>
    <s v="LD100299"/>
    <s v="CONTRATADO DOCTOR TIPO1"/>
    <s v="R103"/>
    <x v="1"/>
    <n v="130"/>
    <s v="DERECHO CIVIL"/>
  </r>
  <r>
    <x v="3"/>
    <x v="1"/>
    <n v="699"/>
    <s v="045G"/>
    <s v="GRUPO-B"/>
    <n v="51616377"/>
    <s v="Nacionalidad, extranjería e integración social"/>
    <s v="GG"/>
    <s v="GRUPO GRANDE"/>
    <s v="045G"/>
    <s v="GRUPO GRANDE DE NACIONALIDAD, EXTRANJERÍA E INTEGRACIÓN SOCIAL"/>
    <s v="GRUPO-B"/>
    <s v="Grupo Grande de NACIONALIDAD, EXTRANJERÍA E INTEGRACIÓN SOCIAL"/>
    <s v="2S"/>
    <n v="51616377"/>
    <s v="AGUDO"/>
    <s v="RUIZ"/>
    <s v="ALFONSO"/>
    <s v="alagudo"/>
    <s v="alfonso.agudo@unirioja.es"/>
    <n v="0.7"/>
    <n v="0.7"/>
    <n v="500"/>
    <s v="CATEDRATICO DE UNIVERSIDAD"/>
    <s v="C01"/>
    <s v="TIEMPO COMPLETO"/>
    <s v="2013-09-01 00:00:00.0"/>
    <s v="null"/>
    <s v="DF100223"/>
    <s v="CATEDRÁTICO DE UNIVERSIDAD"/>
    <s v="R103"/>
    <x v="1"/>
    <n v="180"/>
    <s v="DERECHO ROMANO"/>
  </r>
  <r>
    <x v="3"/>
    <x v="1"/>
    <n v="699"/>
    <s v="045R"/>
    <s v="GRUPO-B1"/>
    <n v="9308464"/>
    <s v="Nacionalidad, extranjería e integración social"/>
    <s v="GR"/>
    <s v="GRUPO REDUCIDO"/>
    <s v="045R"/>
    <s v="GRUPO REDUCIDO DE NACIONALIDAD, EXTRANJERÍA E INTEGRACIÓN SOCIAL"/>
    <s v="GRUPO-B1"/>
    <s v="Grupo Reducido de NACIONALIDAD, EXTRANJERÍA E INTEGRACIÓN SOCIAL"/>
    <s v="2S"/>
    <n v="9308464"/>
    <s v="VEGA"/>
    <s v="GUTIÉRREZ"/>
    <s v="ANA MARÍA"/>
    <s v="anavega"/>
    <s v="ana.vega@unirioja.es"/>
    <n v="1"/>
    <n v="1"/>
    <n v="500"/>
    <s v="CATEDRATICO DE UNIVERSIDAD"/>
    <s v="C01"/>
    <s v="TIEMPO COMPLETO"/>
    <s v="2007-05-13 00:00:00.0"/>
    <s v="null"/>
    <s v="DF100208"/>
    <s v="CATEDRÁTICO DE UNIVERSIDAD"/>
    <s v="R103"/>
    <x v="1"/>
    <n v="145"/>
    <s v="DERECHO ECLESIÁSTICO DEL ESTADO"/>
  </r>
  <r>
    <x v="3"/>
    <x v="1"/>
    <n v="699"/>
    <s v="045R"/>
    <s v="GRUPO-B1"/>
    <n v="16576351"/>
    <s v="Nacionalidad, extranjería e integración social"/>
    <s v="GR"/>
    <s v="GRUPO REDUCIDO"/>
    <s v="045R"/>
    <s v="GRUPO REDUCIDO DE NACIONALIDAD, EXTRANJERÍA E INTEGRACIÓN SOCIAL"/>
    <s v="GRUPO-B1"/>
    <s v="Grupo Reducido de NACIONALIDAD, EXTRANJERÍA E INTEGRACIÓN SOCIAL"/>
    <s v="2S"/>
    <n v="16576351"/>
    <s v="URREA"/>
    <s v="CORRES"/>
    <s v="MARIOLA"/>
    <s v="maurrea"/>
    <s v="mariola.urrea@unirioja.es"/>
    <n v="0.2"/>
    <n v="0.2"/>
    <n v="504"/>
    <s v="PROFESOR TITULAR UNIVERSIDAD"/>
    <s v="C01"/>
    <s v="TIEMPO COMPLETO"/>
    <s v="2009-06-12 00:00:00.0"/>
    <s v="null"/>
    <s v="DF100231"/>
    <s v="PROFESOR TITULAR DE UNIVERSIDAD"/>
    <s v="R103"/>
    <x v="1"/>
    <n v="160"/>
    <s v="DERECHO INTERNACIONAL PUBLICO Y RELACIONES INTERNA"/>
  </r>
  <r>
    <x v="3"/>
    <x v="1"/>
    <n v="699"/>
    <s v="045R"/>
    <s v="GRUPO-B1"/>
    <n v="42053327"/>
    <s v="Nacionalidad, extranjería e integración social"/>
    <s v="GR"/>
    <s v="GRUPO REDUCIDO"/>
    <s v="045R"/>
    <s v="GRUPO REDUCIDO DE NACIONALIDAD, EXTRANJERÍA E INTEGRACIÓN SOCIAL"/>
    <s v="GRUPO-B1"/>
    <s v="Grupo Reducido de NACIONALIDAD, EXTRANJERÍA E INTEGRACIÓN SOCIAL"/>
    <s v="2S"/>
    <n v="42053327"/>
    <s v="VENTURA"/>
    <s v="VENTURA"/>
    <s v="JOSÉ MANUEL"/>
    <s v="joventur"/>
    <s v="jmanuel.ventura@unirioja.es"/>
    <n v="0.3"/>
    <n v="0.3"/>
    <n v="534"/>
    <s v="CONTRATADO DOCTOR -TIPO 1"/>
    <s v="C01"/>
    <s v="TIEMPO COMPLETO"/>
    <s v="2004-10-01 00:00:00.0"/>
    <s v="null"/>
    <s v="LD100299"/>
    <s v="CONTRATADO DOCTOR TIPO1"/>
    <s v="R103"/>
    <x v="1"/>
    <n v="130"/>
    <s v="DERECHO CIVIL"/>
  </r>
  <r>
    <x v="3"/>
    <x v="1"/>
    <n v="699"/>
    <s v="045R"/>
    <s v="GRUPO-B2"/>
    <n v="9308464"/>
    <s v="Nacionalidad, extranjería e integración social"/>
    <s v="GR"/>
    <s v="GRUPO REDUCIDO"/>
    <s v="045R"/>
    <s v="GRUPO REDUCIDO DE NACIONALIDAD, EXTRANJERÍA E INTEGRACIÓN SOCIAL"/>
    <s v="GRUPO-B2"/>
    <s v="Grupo Reducido de NACIONALIDAD, EXTRANJERÍA E INTEGRACIÓN SOCIAL"/>
    <s v="2S"/>
    <n v="9308464"/>
    <s v="VEGA"/>
    <s v="GUTIÉRREZ"/>
    <s v="ANA MARÍA"/>
    <s v="anavega"/>
    <s v="ana.vega@unirioja.es"/>
    <n v="1"/>
    <n v="1"/>
    <n v="500"/>
    <s v="CATEDRATICO DE UNIVERSIDAD"/>
    <s v="C01"/>
    <s v="TIEMPO COMPLETO"/>
    <s v="2007-05-13 00:00:00.0"/>
    <s v="null"/>
    <s v="DF100208"/>
    <s v="CATEDRÁTICO DE UNIVERSIDAD"/>
    <s v="R103"/>
    <x v="1"/>
    <n v="145"/>
    <s v="DERECHO ECLESIÁSTICO DEL ESTADO"/>
  </r>
  <r>
    <x v="3"/>
    <x v="1"/>
    <n v="699"/>
    <s v="045R"/>
    <s v="GRUPO-B2"/>
    <n v="16576351"/>
    <s v="Nacionalidad, extranjería e integración social"/>
    <s v="GR"/>
    <s v="GRUPO REDUCIDO"/>
    <s v="045R"/>
    <s v="GRUPO REDUCIDO DE NACIONALIDAD, EXTRANJERÍA E INTEGRACIÓN SOCIAL"/>
    <s v="GRUPO-B2"/>
    <s v="Grupo Reducido de NACIONALIDAD, EXTRANJERÍA E INTEGRACIÓN SOCIAL"/>
    <s v="2S"/>
    <n v="16576351"/>
    <s v="URREA"/>
    <s v="CORRES"/>
    <s v="MARIOLA"/>
    <s v="maurrea"/>
    <s v="mariola.urrea@unirioja.es"/>
    <n v="0.2"/>
    <n v="0.2"/>
    <n v="504"/>
    <s v="PROFESOR TITULAR UNIVERSIDAD"/>
    <s v="C01"/>
    <s v="TIEMPO COMPLETO"/>
    <s v="2009-06-12 00:00:00.0"/>
    <s v="null"/>
    <s v="DF100231"/>
    <s v="PROFESOR TITULAR DE UNIVERSIDAD"/>
    <s v="R103"/>
    <x v="1"/>
    <n v="160"/>
    <s v="DERECHO INTERNACIONAL PUBLICO Y RELACIONES INTERNA"/>
  </r>
  <r>
    <x v="3"/>
    <x v="1"/>
    <n v="699"/>
    <s v="045R"/>
    <s v="GRUPO-B2"/>
    <n v="42053327"/>
    <s v="Nacionalidad, extranjería e integración social"/>
    <s v="GR"/>
    <s v="GRUPO REDUCIDO"/>
    <s v="045R"/>
    <s v="GRUPO REDUCIDO DE NACIONALIDAD, EXTRANJERÍA E INTEGRACIÓN SOCIAL"/>
    <s v="GRUPO-B2"/>
    <s v="Grupo Reducido de NACIONALIDAD, EXTRANJERÍA E INTEGRACIÓN SOCIAL"/>
    <s v="2S"/>
    <n v="42053327"/>
    <s v="VENTURA"/>
    <s v="VENTURA"/>
    <s v="JOSÉ MANUEL"/>
    <s v="joventur"/>
    <s v="jmanuel.ventura@unirioja.es"/>
    <n v="0.3"/>
    <n v="0.3"/>
    <n v="534"/>
    <s v="CONTRATADO DOCTOR -TIPO 1"/>
    <s v="C01"/>
    <s v="TIEMPO COMPLETO"/>
    <s v="2004-10-01 00:00:00.0"/>
    <s v="null"/>
    <s v="LD100299"/>
    <s v="CONTRATADO DOCTOR TIPO1"/>
    <s v="R103"/>
    <x v="1"/>
    <n v="130"/>
    <s v="DERECHO CIVIL"/>
  </r>
  <r>
    <x v="2"/>
    <x v="1"/>
    <n v="699"/>
    <s v="045G"/>
    <s v="GRUPO-B"/>
    <n v="9308464"/>
    <s v="Nacionalidad, extranjería e integración social"/>
    <s v="GG"/>
    <s v="GRUPO GRANDE"/>
    <s v="045G"/>
    <s v="GRUPO GRANDE DE NACIONALIDAD, EXTRANJERÍA E INTEGRACIÓN SOCIAL"/>
    <s v="GRUPO-B"/>
    <s v="Grupo Grande de NACIONALIDAD, EXTRANJERÍA E INTEGRACIÓN SOCIAL"/>
    <s v="2S"/>
    <n v="9308464"/>
    <s v="VEGA"/>
    <s v="GUTIÉRREZ"/>
    <s v="ANA MARÍA"/>
    <s v="anavega"/>
    <s v="ana.vega@unirioja.es"/>
    <n v="2"/>
    <m/>
    <n v="500"/>
    <s v="CATEDRATICO DE UNIVERSIDAD"/>
    <s v="C01"/>
    <s v="TIEMPO COMPLETO"/>
    <s v="2007-05-13 00:00:00.0"/>
    <s v="null"/>
    <s v="DF100208"/>
    <s v="CATEDRÁTICO DE UNIVERSIDAD"/>
    <s v="R103"/>
    <x v="1"/>
    <n v="145"/>
    <s v="DERECHO ECLESIÁSTICO DEL ESTADO"/>
  </r>
  <r>
    <x v="2"/>
    <x v="1"/>
    <n v="699"/>
    <s v="045G"/>
    <s v="GRUPO-B"/>
    <n v="16576351"/>
    <s v="Nacionalidad, extranjería e integración social"/>
    <s v="GG"/>
    <s v="GRUPO GRANDE"/>
    <s v="045G"/>
    <s v="GRUPO GRANDE DE NACIONALIDAD, EXTRANJERÍA E INTEGRACIÓN SOCIAL"/>
    <s v="GRUPO-B"/>
    <s v="Grupo Grande de NACIONALIDAD, EXTRANJERÍA E INTEGRACIÓN SOCIAL"/>
    <s v="2S"/>
    <n v="16576351"/>
    <s v="URREA"/>
    <s v="CORRES"/>
    <s v="MARIOLA"/>
    <s v="maurrea"/>
    <s v="mariola.urrea@unirioja.es"/>
    <n v="1.2"/>
    <m/>
    <n v="504"/>
    <s v="PROFESOR TITULAR UNIVERSIDAD"/>
    <s v="C01"/>
    <s v="TIEMPO COMPLETO"/>
    <s v="2009-06-12 00:00:00.0"/>
    <s v="null"/>
    <s v="DF100231"/>
    <s v="PROFESOR TITULAR DE UNIVERSIDAD"/>
    <s v="R103"/>
    <x v="1"/>
    <n v="160"/>
    <s v="DERECHO INTERNACIONAL PUBLICO Y RELACIONES INTERNA"/>
  </r>
  <r>
    <x v="2"/>
    <x v="1"/>
    <n v="699"/>
    <s v="045G"/>
    <s v="GRUPO-B"/>
    <n v="42053327"/>
    <s v="Nacionalidad, extranjería e integración social"/>
    <s v="GG"/>
    <s v="GRUPO GRANDE"/>
    <s v="045G"/>
    <s v="GRUPO GRANDE DE NACIONALIDAD, EXTRANJERÍA E INTEGRACIÓN SOCIAL"/>
    <s v="GRUPO-B"/>
    <s v="Grupo Grande de NACIONALIDAD, EXTRANJERÍA E INTEGRACIÓN SOCIAL"/>
    <s v="2S"/>
    <n v="42053327"/>
    <s v="VENTURA"/>
    <s v="VENTURA"/>
    <s v="JOSÉ MANUEL"/>
    <s v="joventur"/>
    <s v="jmanuel.ventura@unirioja.es"/>
    <n v="0.6"/>
    <m/>
    <n v="534"/>
    <s v="CONTRATADO DOCTOR -TIPO 1"/>
    <s v="C01"/>
    <s v="TIEMPO COMPLETO"/>
    <s v="2004-10-01 00:00:00.0"/>
    <s v="null"/>
    <s v="LD100299"/>
    <s v="CONTRATADO DOCTOR TIPO1"/>
    <s v="R103"/>
    <x v="1"/>
    <n v="130"/>
    <s v="DERECHO CIVIL"/>
  </r>
  <r>
    <x v="2"/>
    <x v="1"/>
    <n v="699"/>
    <s v="045G"/>
    <s v="GRUPO-B"/>
    <n v="51616377"/>
    <s v="Nacionalidad, extranjería e integración social"/>
    <s v="GG"/>
    <s v="GRUPO GRANDE"/>
    <s v="045G"/>
    <s v="GRUPO GRANDE DE NACIONALIDAD, EXTRANJERÍA E INTEGRACIÓN SOCIAL"/>
    <s v="GRUPO-B"/>
    <s v="Grupo Grande de NACIONALIDAD, EXTRANJERÍA E INTEGRACIÓN SOCIAL"/>
    <s v="2S"/>
    <n v="51616377"/>
    <s v="AGUDO"/>
    <s v="RUIZ"/>
    <s v="ALFONSO"/>
    <s v="alagudo"/>
    <s v="alfonso.agudo@unirioja.es"/>
    <n v="0.7"/>
    <m/>
    <n v="500"/>
    <s v="CATEDRATICO DE UNIVERSIDAD"/>
    <s v="C01"/>
    <s v="TIEMPO COMPLETO"/>
    <s v="2013-09-01 00:00:00.0"/>
    <s v="null"/>
    <s v="DF100223"/>
    <s v="CATEDRÁTICO DE UNIVERSIDAD"/>
    <s v="R103"/>
    <x v="1"/>
    <n v="180"/>
    <s v="DERECHO ROMANO"/>
  </r>
  <r>
    <x v="2"/>
    <x v="1"/>
    <n v="699"/>
    <s v="045R"/>
    <s v="GRUPO-B2"/>
    <n v="9308464"/>
    <s v="Nacionalidad, extranjería e integración social"/>
    <s v="GR"/>
    <s v="GRUPO REDUCIDO"/>
    <s v="045R"/>
    <s v="GRUPO REDUCIDO DE NACIONALIDAD, EXTRANJERÍA E INTEGRACIÓN SOCIAL"/>
    <s v="GRUPO-B2"/>
    <s v="Grupo Reducido de NACIONALIDAD, EXTRANJERÍA E INTEGRACIÓN SOCIAL"/>
    <s v="2S"/>
    <n v="9308464"/>
    <s v="VEGA"/>
    <s v="GUTIÉRREZ"/>
    <s v="ANA MARÍA"/>
    <s v="anavega"/>
    <s v="ana.vega@unirioja.es"/>
    <n v="1"/>
    <m/>
    <n v="500"/>
    <s v="CATEDRATICO DE UNIVERSIDAD"/>
    <s v="C01"/>
    <s v="TIEMPO COMPLETO"/>
    <s v="2007-05-13 00:00:00.0"/>
    <s v="null"/>
    <s v="DF100208"/>
    <s v="CATEDRÁTICO DE UNIVERSIDAD"/>
    <s v="R103"/>
    <x v="1"/>
    <n v="145"/>
    <s v="DERECHO ECLESIÁSTICO DEL ESTADO"/>
  </r>
  <r>
    <x v="2"/>
    <x v="1"/>
    <n v="699"/>
    <s v="045R"/>
    <s v="GRUPO-B2"/>
    <n v="16576351"/>
    <s v="Nacionalidad, extranjería e integración social"/>
    <s v="GR"/>
    <s v="GRUPO REDUCIDO"/>
    <s v="045R"/>
    <s v="GRUPO REDUCIDO DE NACIONALIDAD, EXTRANJERÍA E INTEGRACIÓN SOCIAL"/>
    <s v="GRUPO-B2"/>
    <s v="Grupo Reducido de NACIONALIDAD, EXTRANJERÍA E INTEGRACIÓN SOCIAL"/>
    <s v="2S"/>
    <n v="16576351"/>
    <s v="URREA"/>
    <s v="CORRES"/>
    <s v="MARIOLA"/>
    <s v="maurrea"/>
    <s v="mariola.urrea@unirioja.es"/>
    <n v="0.2"/>
    <m/>
    <n v="504"/>
    <s v="PROFESOR TITULAR UNIVERSIDAD"/>
    <s v="C01"/>
    <s v="TIEMPO COMPLETO"/>
    <s v="2009-06-12 00:00:00.0"/>
    <s v="null"/>
    <s v="DF100231"/>
    <s v="PROFESOR TITULAR DE UNIVERSIDAD"/>
    <s v="R103"/>
    <x v="1"/>
    <n v="160"/>
    <s v="DERECHO INTERNACIONAL PUBLICO Y RELACIONES INTERNA"/>
  </r>
  <r>
    <x v="2"/>
    <x v="1"/>
    <n v="699"/>
    <s v="045R"/>
    <s v="GRUPO-B2"/>
    <n v="42053327"/>
    <s v="Nacionalidad, extranjería e integración social"/>
    <s v="GR"/>
    <s v="GRUPO REDUCIDO"/>
    <s v="045R"/>
    <s v="GRUPO REDUCIDO DE NACIONALIDAD, EXTRANJERÍA E INTEGRACIÓN SOCIAL"/>
    <s v="GRUPO-B2"/>
    <s v="Grupo Reducido de NACIONALIDAD, EXTRANJERÍA E INTEGRACIÓN SOCIAL"/>
    <s v="2S"/>
    <n v="42053327"/>
    <s v="VENTURA"/>
    <s v="VENTURA"/>
    <s v="JOSÉ MANUEL"/>
    <s v="joventur"/>
    <s v="jmanuel.ventura@unirioja.es"/>
    <n v="0.3"/>
    <m/>
    <n v="534"/>
    <s v="CONTRATADO DOCTOR -TIPO 1"/>
    <s v="C01"/>
    <s v="TIEMPO COMPLETO"/>
    <s v="2004-10-01 00:00:00.0"/>
    <s v="null"/>
    <s v="LD100299"/>
    <s v="CONTRATADO DOCTOR TIPO1"/>
    <s v="R103"/>
    <x v="1"/>
    <n v="130"/>
    <s v="DERECHO CIVIL"/>
  </r>
  <r>
    <x v="1"/>
    <x v="1"/>
    <n v="700"/>
    <s v="202201G"/>
    <s v="GRUPO-A"/>
    <n v="16576351"/>
    <s v="Estructura del ordenamiento y sistema de fuentes"/>
    <s v="GG"/>
    <s v="GRUPO GRANDE"/>
    <s v="202201G"/>
    <s v="GRUPO GRANDE DE ESTRUCTURA DEL ORDENAMIENTO Y SISTEMA DE FUENTES"/>
    <s v="GRUPO-A"/>
    <s v="Grupo Grande de ESTRUCTURA DEL ORDENAMIENTO Y SISTEMA DE FUENTES"/>
    <s v="2S"/>
    <n v="16576351"/>
    <s v="URREA"/>
    <s v="CORRES"/>
    <s v="MARIOLA"/>
    <s v="maurrea"/>
    <s v="mariola.urrea@unirioja.es"/>
    <n v="0.75"/>
    <n v="0.75"/>
    <n v="504"/>
    <s v="PROFESOR TITULAR UNIVERSIDAD"/>
    <s v="C01"/>
    <s v="TIEMPO COMPLETO"/>
    <s v="2009-06-12 00:00:00.0"/>
    <s v="null"/>
    <s v="DF100231"/>
    <s v="PROFESOR TITULAR DE UNIVERSIDAD"/>
    <s v="R103"/>
    <x v="1"/>
    <n v="160"/>
    <s v="DERECHO INTERNACIONAL PUBLICO Y RELACIONES INTERNA"/>
  </r>
  <r>
    <x v="1"/>
    <x v="1"/>
    <n v="700"/>
    <s v="202201G"/>
    <s v="GRUPO-A"/>
    <n v="16598717"/>
    <s v="Estructura del ordenamiento y sistema de fuentes"/>
    <s v="GG"/>
    <s v="GRUPO GRANDE"/>
    <s v="202201G"/>
    <s v="GRUPO GRANDE DE ESTRUCTURA DEL ORDENAMIENTO Y SISTEMA DE FUENTES"/>
    <s v="GRUPO-A"/>
    <s v="Grupo Grande de ESTRUCTURA DEL ORDENAMIENTO Y SISTEMA DE FUENTES"/>
    <s v="2S"/>
    <n v="16598717"/>
    <s v="SAN MARTÍN"/>
    <s v="SEGURA"/>
    <s v="DAVID"/>
    <s v="dasan-ma"/>
    <s v="david.san-martin@unirioja.es"/>
    <n v="0.75"/>
    <n v="0.75"/>
    <n v="536"/>
    <s v="PROFESOR INTERINO"/>
    <s v="C01"/>
    <s v="TIEMPO COMPLETO"/>
    <s v="2018-09-24 00:00:00.0"/>
    <s v="2019-09-14 00:00:00.0"/>
    <s v="PI101421"/>
    <s v="PROFESOR CONTRATADO INTERINO"/>
    <s v="R103"/>
    <x v="1"/>
    <n v="125"/>
    <s v="DERECHO ADMINISTRATIVO"/>
  </r>
  <r>
    <x v="1"/>
    <x v="1"/>
    <n v="700"/>
    <s v="202201G"/>
    <s v="GRUPO-A"/>
    <n v="17845083"/>
    <s v="Estructura del ordenamiento y sistema de fuentes"/>
    <s v="GG"/>
    <s v="GRUPO GRANDE"/>
    <s v="202201G"/>
    <s v="GRUPO GRANDE DE ESTRUCTURA DEL ORDENAMIENTO Y SISTEMA DE FUENTES"/>
    <s v="GRUPO-A"/>
    <s v="Grupo Grande de ESTRUCTURA DEL ORDENAMIENTO Y SISTEMA DE FUENTES"/>
    <s v="2S"/>
    <n v="17845083"/>
    <s v="CHUECA"/>
    <s v="RODRÍGUEZ"/>
    <s v="RICARDO LUIS"/>
    <s v="richueca"/>
    <s v="ricardo.chueca@unirioja.es"/>
    <n v="3"/>
    <n v="3"/>
    <n v="500"/>
    <s v="CATEDRATICO DE UNIVERSIDAD"/>
    <s v="01R"/>
    <s v="TIEMPO COMPLETO REDUCIDO"/>
    <s v="2012-09-01 00:00:00.0"/>
    <s v="null"/>
    <s v="DF100096"/>
    <s v="CATEDRATICO DE UNIVERSIDAD"/>
    <s v="R103"/>
    <x v="1"/>
    <n v="135"/>
    <s v="DERECHO CONSTITUCIONAL"/>
  </r>
  <r>
    <x v="1"/>
    <x v="1"/>
    <n v="700"/>
    <s v="202201R"/>
    <s v="GRUPO-A1"/>
    <n v="16576351"/>
    <s v="Estructura del ordenamiento y sistema de fuentes"/>
    <s v="GR"/>
    <s v="GRUPO REDUCIDO"/>
    <s v="202201R"/>
    <s v="GRUPO REDUCIDO DE ESTRUCTURA DEL ORDENAMIENTO Y SISTEMA DE FUENTES"/>
    <s v="GRUPO-A1"/>
    <s v="Grupo Reducido de Estructura del ordenamiento y sistema de fuentes"/>
    <s v="2S"/>
    <n v="16576351"/>
    <s v="URREA"/>
    <s v="CORRES"/>
    <s v="MARIOLA"/>
    <s v="maurrea"/>
    <s v="mariola.urrea@unirioja.es"/>
    <n v="0.37"/>
    <n v="0.37"/>
    <n v="504"/>
    <s v="PROFESOR TITULAR UNIVERSIDAD"/>
    <s v="C01"/>
    <s v="TIEMPO COMPLETO"/>
    <s v="2009-06-12 00:00:00.0"/>
    <s v="null"/>
    <s v="DF100231"/>
    <s v="PROFESOR TITULAR DE UNIVERSIDAD"/>
    <s v="R103"/>
    <x v="1"/>
    <n v="160"/>
    <s v="DERECHO INTERNACIONAL PUBLICO Y RELACIONES INTERNA"/>
  </r>
  <r>
    <x v="1"/>
    <x v="1"/>
    <n v="700"/>
    <s v="202201R"/>
    <s v="GRUPO-A1"/>
    <n v="16598717"/>
    <s v="Estructura del ordenamiento y sistema de fuentes"/>
    <s v="GR"/>
    <s v="GRUPO REDUCIDO"/>
    <s v="202201R"/>
    <s v="GRUPO REDUCIDO DE ESTRUCTURA DEL ORDENAMIENTO Y SISTEMA DE FUENTES"/>
    <s v="GRUPO-A1"/>
    <s v="Grupo Reducido de Estructura del ordenamiento y sistema de fuentes"/>
    <s v="2S"/>
    <n v="16598717"/>
    <s v="SAN MARTÍN"/>
    <s v="SEGURA"/>
    <s v="DAVID"/>
    <s v="dasan-ma"/>
    <s v="david.san-martin@unirioja.es"/>
    <n v="0.38"/>
    <n v="0.38"/>
    <n v="536"/>
    <s v="PROFESOR INTERINO"/>
    <s v="C01"/>
    <s v="TIEMPO COMPLETO"/>
    <s v="2018-09-24 00:00:00.0"/>
    <s v="2019-09-14 00:00:00.0"/>
    <s v="PI101421"/>
    <s v="PROFESOR CONTRATADO INTERINO"/>
    <s v="R103"/>
    <x v="1"/>
    <n v="125"/>
    <s v="DERECHO ADMINISTRATIVO"/>
  </r>
  <r>
    <x v="1"/>
    <x v="1"/>
    <n v="700"/>
    <s v="202201R"/>
    <s v="GRUPO-A1"/>
    <n v="17845083"/>
    <s v="Estructura del ordenamiento y sistema de fuentes"/>
    <s v="GR"/>
    <s v="GRUPO REDUCIDO"/>
    <s v="202201R"/>
    <s v="GRUPO REDUCIDO DE ESTRUCTURA DEL ORDENAMIENTO Y SISTEMA DE FUENTES"/>
    <s v="GRUPO-A1"/>
    <s v="Grupo Reducido de Estructura del ordenamiento y sistema de fuentes"/>
    <s v="2S"/>
    <n v="17845083"/>
    <s v="CHUECA"/>
    <s v="RODRÍGUEZ"/>
    <s v="RICARDO LUIS"/>
    <s v="richueca"/>
    <s v="ricardo.chueca@unirioja.es"/>
    <n v="0.75"/>
    <n v="0.75"/>
    <n v="500"/>
    <s v="CATEDRATICO DE UNIVERSIDAD"/>
    <s v="01R"/>
    <s v="TIEMPO COMPLETO REDUCIDO"/>
    <s v="2012-09-01 00:00:00.0"/>
    <s v="null"/>
    <s v="DF100096"/>
    <s v="CATEDRATICO DE UNIVERSIDAD"/>
    <s v="R103"/>
    <x v="1"/>
    <n v="135"/>
    <s v="DERECHO CONSTITUCIONAL"/>
  </r>
  <r>
    <x v="1"/>
    <x v="1"/>
    <n v="700"/>
    <s v="202201R"/>
    <s v="GRUPO-A2"/>
    <n v="16576351"/>
    <s v="Estructura del ordenamiento y sistema de fuentes"/>
    <s v="GR"/>
    <s v="GRUPO REDUCIDO"/>
    <s v="202201R"/>
    <s v="GRUPO REDUCIDO DE ESTRUCTURA DEL ORDENAMIENTO Y SISTEMA DE FUENTES"/>
    <s v="GRUPO-A2"/>
    <s v="Grupo Reducido de Estructura del ordenamiento y sistema de fuentes"/>
    <s v="2S"/>
    <n v="16576351"/>
    <s v="URREA"/>
    <s v="CORRES"/>
    <s v="MARIOLA"/>
    <s v="maurrea"/>
    <s v="mariola.urrea@unirioja.es"/>
    <n v="0.38"/>
    <n v="0.38"/>
    <n v="504"/>
    <s v="PROFESOR TITULAR UNIVERSIDAD"/>
    <s v="C01"/>
    <s v="TIEMPO COMPLETO"/>
    <s v="2009-06-12 00:00:00.0"/>
    <s v="null"/>
    <s v="DF100231"/>
    <s v="PROFESOR TITULAR DE UNIVERSIDAD"/>
    <s v="R103"/>
    <x v="1"/>
    <n v="160"/>
    <s v="DERECHO INTERNACIONAL PUBLICO Y RELACIONES INTERNA"/>
  </r>
  <r>
    <x v="1"/>
    <x v="1"/>
    <n v="700"/>
    <s v="202201R"/>
    <s v="GRUPO-A2"/>
    <n v="16598717"/>
    <s v="Estructura del ordenamiento y sistema de fuentes"/>
    <s v="GR"/>
    <s v="GRUPO REDUCIDO"/>
    <s v="202201R"/>
    <s v="GRUPO REDUCIDO DE ESTRUCTURA DEL ORDENAMIENTO Y SISTEMA DE FUENTES"/>
    <s v="GRUPO-A2"/>
    <s v="Grupo Reducido de Estructura del ordenamiento y sistema de fuentes"/>
    <s v="2S"/>
    <n v="16598717"/>
    <s v="SAN MARTÍN"/>
    <s v="SEGURA"/>
    <s v="DAVID"/>
    <s v="dasan-ma"/>
    <s v="david.san-martin@unirioja.es"/>
    <n v="0.37"/>
    <n v="0.37"/>
    <n v="536"/>
    <s v="PROFESOR INTERINO"/>
    <s v="C01"/>
    <s v="TIEMPO COMPLETO"/>
    <s v="2018-09-24 00:00:00.0"/>
    <s v="2019-09-14 00:00:00.0"/>
    <s v="PI101421"/>
    <s v="PROFESOR CONTRATADO INTERINO"/>
    <s v="R103"/>
    <x v="1"/>
    <n v="125"/>
    <s v="DERECHO ADMINISTRATIVO"/>
  </r>
  <r>
    <x v="1"/>
    <x v="1"/>
    <n v="700"/>
    <s v="202201R"/>
    <s v="GRUPO-A2"/>
    <n v="17845083"/>
    <s v="Estructura del ordenamiento y sistema de fuentes"/>
    <s v="GR"/>
    <s v="GRUPO REDUCIDO"/>
    <s v="202201R"/>
    <s v="GRUPO REDUCIDO DE ESTRUCTURA DEL ORDENAMIENTO Y SISTEMA DE FUENTES"/>
    <s v="GRUPO-A2"/>
    <s v="Grupo Reducido de Estructura del ordenamiento y sistema de fuentes"/>
    <s v="2S"/>
    <n v="17845083"/>
    <s v="CHUECA"/>
    <s v="RODRÍGUEZ"/>
    <s v="RICARDO LUIS"/>
    <s v="richueca"/>
    <s v="ricardo.chueca@unirioja.es"/>
    <n v="0.75"/>
    <n v="0.75"/>
    <n v="500"/>
    <s v="CATEDRATICO DE UNIVERSIDAD"/>
    <s v="01R"/>
    <s v="TIEMPO COMPLETO REDUCIDO"/>
    <s v="2012-09-01 00:00:00.0"/>
    <s v="null"/>
    <s v="DF100096"/>
    <s v="CATEDRATICO DE UNIVERSIDAD"/>
    <s v="R103"/>
    <x v="1"/>
    <n v="135"/>
    <s v="DERECHO CONSTITUCIONAL"/>
  </r>
  <r>
    <x v="1"/>
    <x v="1"/>
    <n v="700"/>
    <s v="202201R"/>
    <s v="GRUPO-A3"/>
    <n v="16576351"/>
    <s v="Estructura del ordenamiento y sistema de fuentes"/>
    <s v="GR"/>
    <s v="GRUPO REDUCIDO"/>
    <s v="202201R"/>
    <s v="GRUPO REDUCIDO DE ESTRUCTURA DEL ORDENAMIENTO Y SISTEMA DE FUENTES"/>
    <s v="GRUPO-A3"/>
    <s v="Grupo Reducido de Estructura del ordenamiento y sistema de fuentes"/>
    <s v="2S"/>
    <n v="16576351"/>
    <s v="URREA"/>
    <s v="CORRES"/>
    <s v="MARIOLA"/>
    <s v="maurrea"/>
    <s v="mariola.urrea@unirioja.es"/>
    <n v="0.38"/>
    <n v="0.38"/>
    <n v="504"/>
    <s v="PROFESOR TITULAR UNIVERSIDAD"/>
    <s v="C01"/>
    <s v="TIEMPO COMPLETO"/>
    <s v="2009-06-12 00:00:00.0"/>
    <s v="null"/>
    <s v="DF100231"/>
    <s v="PROFESOR TITULAR DE UNIVERSIDAD"/>
    <s v="R103"/>
    <x v="1"/>
    <n v="160"/>
    <s v="DERECHO INTERNACIONAL PUBLICO Y RELACIONES INTERNA"/>
  </r>
  <r>
    <x v="1"/>
    <x v="1"/>
    <n v="700"/>
    <s v="202201R"/>
    <s v="GRUPO-A3"/>
    <n v="16598717"/>
    <s v="Estructura del ordenamiento y sistema de fuentes"/>
    <s v="GR"/>
    <s v="GRUPO REDUCIDO"/>
    <s v="202201R"/>
    <s v="GRUPO REDUCIDO DE ESTRUCTURA DEL ORDENAMIENTO Y SISTEMA DE FUENTES"/>
    <s v="GRUPO-A3"/>
    <s v="Grupo Reducido de Estructura del ordenamiento y sistema de fuentes"/>
    <s v="2S"/>
    <n v="16598717"/>
    <s v="SAN MARTÍN"/>
    <s v="SEGURA"/>
    <s v="DAVID"/>
    <s v="dasan-ma"/>
    <s v="david.san-martin@unirioja.es"/>
    <n v="0.38"/>
    <n v="0.38"/>
    <n v="536"/>
    <s v="PROFESOR INTERINO"/>
    <s v="C01"/>
    <s v="TIEMPO COMPLETO"/>
    <s v="2018-09-24 00:00:00.0"/>
    <s v="2019-09-14 00:00:00.0"/>
    <s v="PI101421"/>
    <s v="PROFESOR CONTRATADO INTERINO"/>
    <s v="R103"/>
    <x v="1"/>
    <n v="125"/>
    <s v="DERECHO ADMINISTRATIVO"/>
  </r>
  <r>
    <x v="1"/>
    <x v="1"/>
    <n v="700"/>
    <s v="202201R"/>
    <s v="GRUPO-A3"/>
    <n v="17845083"/>
    <s v="Estructura del ordenamiento y sistema de fuentes"/>
    <s v="GR"/>
    <s v="GRUPO REDUCIDO"/>
    <s v="202201R"/>
    <s v="GRUPO REDUCIDO DE ESTRUCTURA DEL ORDENAMIENTO Y SISTEMA DE FUENTES"/>
    <s v="GRUPO-A3"/>
    <s v="Grupo Reducido de Estructura del ordenamiento y sistema de fuentes"/>
    <s v="2S"/>
    <n v="17845083"/>
    <s v="CHUECA"/>
    <s v="RODRÍGUEZ"/>
    <s v="RICARDO LUIS"/>
    <s v="richueca"/>
    <s v="ricardo.chueca@unirioja.es"/>
    <n v="0.74"/>
    <n v="0.74"/>
    <n v="500"/>
    <s v="CATEDRATICO DE UNIVERSIDAD"/>
    <s v="01R"/>
    <s v="TIEMPO COMPLETO REDUCIDO"/>
    <s v="2012-09-01 00:00:00.0"/>
    <s v="null"/>
    <s v="DF100096"/>
    <s v="CATEDRATICO DE UNIVERSIDAD"/>
    <s v="R103"/>
    <x v="1"/>
    <n v="135"/>
    <s v="DERECHO CONSTITUCIONAL"/>
  </r>
  <r>
    <x v="1"/>
    <x v="1"/>
    <n v="701"/>
    <s v="202202G"/>
    <s v="GRUPO-A"/>
    <n v="16532587"/>
    <s v="Sistema judicial español"/>
    <s v="GG"/>
    <s v="GRUPO GRANDE"/>
    <s v="202202G"/>
    <s v="CLASES TEÓRICAS DE SISTEMA JUDICIAL ESPAÑOL"/>
    <s v="GRUPO-A"/>
    <s v="Grupo de Clases Teóricas de SISTEMA JUDICIAL ESPAÑOL"/>
    <s v="2S"/>
    <n v="16532587"/>
    <s v="LASHERAS"/>
    <s v="HERRERO"/>
    <s v="MARÍA PILAR"/>
    <s v="malashh"/>
    <s v="pilar.lasheras@unirioja.es"/>
    <n v="2"/>
    <n v="2"/>
    <n v="532"/>
    <s v="LABORAL DOCENTE-ASOCIADO"/>
    <s v="P04"/>
    <s v="TIEMPO PARCIAL (4+4 HORAS)"/>
    <s v="2016-09-15 00:00:00.0"/>
    <s v="2019-09-14 00:00:00.0"/>
    <s v="PI101105"/>
    <s v="PROFESOR ASOCIADO"/>
    <s v="R103"/>
    <x v="1"/>
    <n v="175"/>
    <s v="DERECHO PROCESAL"/>
  </r>
  <r>
    <x v="1"/>
    <x v="1"/>
    <n v="701"/>
    <s v="202202G"/>
    <s v="GRUPO-A"/>
    <n v="16569491"/>
    <s v="Sistema judicial español"/>
    <s v="GG"/>
    <s v="GRUPO GRANDE"/>
    <s v="202202G"/>
    <s v="CLASES TEÓRICAS DE SISTEMA JUDICIAL ESPAÑOL"/>
    <s v="GRUPO-A"/>
    <s v="Grupo de Clases Teóricas de SISTEMA JUDICIAL ESPAÑOL"/>
    <s v="2S"/>
    <n v="16569491"/>
    <s v="DÍEZ"/>
    <s v="MORRÁS"/>
    <s v="FRANCISCO JAVIER"/>
    <s v="frdiez"/>
    <s v="francisco-javier.diezm@alum.unirioja.es"/>
    <n v="1.5"/>
    <n v="1.5"/>
    <n v="532"/>
    <s v="LABORAL DOCENTE-ASOCIADO"/>
    <s v="P02"/>
    <s v="TIEMPO PARCIAL (2+2 HORAS)"/>
    <s v="2019-02-11 00:00:00.0"/>
    <s v="2019-09-14 00:00:00.0"/>
    <s v="PI101457"/>
    <s v="PROFESOR ASOCIADO"/>
    <s v="R103"/>
    <x v="1"/>
    <n v="470"/>
    <s v="HISTORIA DEL DERECHO Y DE LAS INSTITUCIONES"/>
  </r>
  <r>
    <x v="1"/>
    <x v="1"/>
    <n v="701"/>
    <s v="202202G"/>
    <s v="GRUPO-A"/>
    <n v="51616377"/>
    <s v="Sistema judicial español"/>
    <s v="GG"/>
    <s v="GRUPO GRANDE"/>
    <s v="202202G"/>
    <s v="CLASES TEÓRICAS DE SISTEMA JUDICIAL ESPAÑOL"/>
    <s v="GRUPO-A"/>
    <s v="Grupo de Clases Teóricas de SISTEMA JUDICIAL ESPAÑOL"/>
    <s v="2S"/>
    <n v="51616377"/>
    <s v="AGUDO"/>
    <s v="RUIZ"/>
    <s v="ALFONSO"/>
    <s v="alagudo"/>
    <s v="alfonso.agudo@unirioja.es"/>
    <n v="1"/>
    <n v="1"/>
    <n v="500"/>
    <s v="CATEDRATICO DE UNIVERSIDAD"/>
    <s v="C01"/>
    <s v="TIEMPO COMPLETO"/>
    <s v="2013-09-01 00:00:00.0"/>
    <s v="null"/>
    <s v="DF100223"/>
    <s v="CATEDRÁTICO DE UNIVERSIDAD"/>
    <s v="R103"/>
    <x v="1"/>
    <n v="180"/>
    <s v="DERECHO ROMANO"/>
  </r>
  <r>
    <x v="1"/>
    <x v="1"/>
    <n v="701"/>
    <s v="202202R"/>
    <s v="GRUPO-A1"/>
    <n v="16532587"/>
    <s v="Sistema judicial español"/>
    <s v="GR"/>
    <s v="GRUPO REDUCIDO"/>
    <s v="202202R"/>
    <s v="GRUPO REDUCIDO DE SISTEMA JUDICIAL ESPAÑOL"/>
    <s v="GRUPO-A1"/>
    <s v="Grupo Reducido de Sistema judicial español"/>
    <s v="2S"/>
    <n v="16532587"/>
    <s v="LASHERAS"/>
    <s v="HERRERO"/>
    <s v="MARÍA PILAR"/>
    <s v="malashh"/>
    <s v="pilar.lasheras@unirioja.es"/>
    <n v="0.5"/>
    <n v="0.5"/>
    <n v="532"/>
    <s v="LABORAL DOCENTE-ASOCIADO"/>
    <s v="P04"/>
    <s v="TIEMPO PARCIAL (4+4 HORAS)"/>
    <s v="2016-09-15 00:00:00.0"/>
    <s v="2019-09-14 00:00:00.0"/>
    <s v="PI101105"/>
    <s v="PROFESOR ASOCIADO"/>
    <s v="R103"/>
    <x v="1"/>
    <n v="175"/>
    <s v="DERECHO PROCESAL"/>
  </r>
  <r>
    <x v="1"/>
    <x v="1"/>
    <n v="701"/>
    <s v="202202R"/>
    <s v="GRUPO-A1"/>
    <n v="16569491"/>
    <s v="Sistema judicial español"/>
    <s v="GR"/>
    <s v="GRUPO REDUCIDO"/>
    <s v="202202R"/>
    <s v="GRUPO REDUCIDO DE SISTEMA JUDICIAL ESPAÑOL"/>
    <s v="GRUPO-A1"/>
    <s v="Grupo Reducido de Sistema judicial español"/>
    <s v="2S"/>
    <n v="16569491"/>
    <s v="DÍEZ"/>
    <s v="MORRÁS"/>
    <s v="FRANCISCO JAVIER"/>
    <s v="frdiez"/>
    <s v="francisco-javier.diezm@alum.unirioja.es"/>
    <n v="0.8"/>
    <n v="0.8"/>
    <n v="532"/>
    <s v="LABORAL DOCENTE-ASOCIADO"/>
    <s v="P02"/>
    <s v="TIEMPO PARCIAL (2+2 HORAS)"/>
    <s v="2019-02-11 00:00:00.0"/>
    <s v="2019-09-14 00:00:00.0"/>
    <s v="PI101457"/>
    <s v="PROFESOR ASOCIADO"/>
    <s v="R103"/>
    <x v="1"/>
    <n v="470"/>
    <s v="HISTORIA DEL DERECHO Y DE LAS INSTITUCIONES"/>
  </r>
  <r>
    <x v="1"/>
    <x v="1"/>
    <n v="701"/>
    <s v="202202R"/>
    <s v="GRUPO-A1"/>
    <n v="51616377"/>
    <s v="Sistema judicial español"/>
    <s v="GR"/>
    <s v="GRUPO REDUCIDO"/>
    <s v="202202R"/>
    <s v="GRUPO REDUCIDO DE SISTEMA JUDICIAL ESPAÑOL"/>
    <s v="GRUPO-A1"/>
    <s v="Grupo Reducido de Sistema judicial español"/>
    <s v="2S"/>
    <n v="51616377"/>
    <s v="AGUDO"/>
    <s v="RUIZ"/>
    <s v="ALFONSO"/>
    <s v="alagudo"/>
    <s v="alfonso.agudo@unirioja.es"/>
    <n v="0.2"/>
    <n v="0.2"/>
    <n v="500"/>
    <s v="CATEDRATICO DE UNIVERSIDAD"/>
    <s v="C01"/>
    <s v="TIEMPO COMPLETO"/>
    <s v="2013-09-01 00:00:00.0"/>
    <s v="null"/>
    <s v="DF100223"/>
    <s v="CATEDRÁTICO DE UNIVERSIDAD"/>
    <s v="R103"/>
    <x v="1"/>
    <n v="180"/>
    <s v="DERECHO ROMANO"/>
  </r>
  <r>
    <x v="1"/>
    <x v="1"/>
    <n v="701"/>
    <s v="202202R"/>
    <s v="GRUPO-A2"/>
    <n v="16532587"/>
    <s v="Sistema judicial español"/>
    <s v="GR"/>
    <s v="GRUPO REDUCIDO"/>
    <s v="202202R"/>
    <s v="GRUPO REDUCIDO DE SISTEMA JUDICIAL ESPAÑOL"/>
    <s v="GRUPO-A2"/>
    <s v="Grupo Reducido de Sistema judicial español"/>
    <s v="2S"/>
    <n v="16532587"/>
    <s v="LASHERAS"/>
    <s v="HERRERO"/>
    <s v="MARÍA PILAR"/>
    <s v="malashh"/>
    <s v="pilar.lasheras@unirioja.es"/>
    <n v="0.5"/>
    <n v="0.5"/>
    <n v="532"/>
    <s v="LABORAL DOCENTE-ASOCIADO"/>
    <s v="P04"/>
    <s v="TIEMPO PARCIAL (4+4 HORAS)"/>
    <s v="2016-09-15 00:00:00.0"/>
    <s v="2019-09-14 00:00:00.0"/>
    <s v="PI101105"/>
    <s v="PROFESOR ASOCIADO"/>
    <s v="R103"/>
    <x v="1"/>
    <n v="175"/>
    <s v="DERECHO PROCESAL"/>
  </r>
  <r>
    <x v="1"/>
    <x v="1"/>
    <n v="701"/>
    <s v="202202R"/>
    <s v="GRUPO-A2"/>
    <n v="16569491"/>
    <s v="Sistema judicial español"/>
    <s v="GR"/>
    <s v="GRUPO REDUCIDO"/>
    <s v="202202R"/>
    <s v="GRUPO REDUCIDO DE SISTEMA JUDICIAL ESPAÑOL"/>
    <s v="GRUPO-A2"/>
    <s v="Grupo Reducido de Sistema judicial español"/>
    <s v="2S"/>
    <n v="16569491"/>
    <s v="DÍEZ"/>
    <s v="MORRÁS"/>
    <s v="FRANCISCO JAVIER"/>
    <s v="frdiez"/>
    <s v="francisco-javier.diezm@alum.unirioja.es"/>
    <n v="0.7"/>
    <n v="0.7"/>
    <n v="532"/>
    <s v="LABORAL DOCENTE-ASOCIADO"/>
    <s v="P02"/>
    <s v="TIEMPO PARCIAL (2+2 HORAS)"/>
    <s v="2019-02-11 00:00:00.0"/>
    <s v="2019-09-14 00:00:00.0"/>
    <s v="PI101457"/>
    <s v="PROFESOR ASOCIADO"/>
    <s v="R103"/>
    <x v="1"/>
    <n v="470"/>
    <s v="HISTORIA DEL DERECHO Y DE LAS INSTITUCIONES"/>
  </r>
  <r>
    <x v="1"/>
    <x v="1"/>
    <n v="701"/>
    <s v="202202R"/>
    <s v="GRUPO-A2"/>
    <n v="51616377"/>
    <s v="Sistema judicial español"/>
    <s v="GR"/>
    <s v="GRUPO REDUCIDO"/>
    <s v="202202R"/>
    <s v="GRUPO REDUCIDO DE SISTEMA JUDICIAL ESPAÑOL"/>
    <s v="GRUPO-A2"/>
    <s v="Grupo Reducido de Sistema judicial español"/>
    <s v="2S"/>
    <n v="51616377"/>
    <s v="AGUDO"/>
    <s v="RUIZ"/>
    <s v="ALFONSO"/>
    <s v="alagudo"/>
    <s v="alfonso.agudo@unirioja.es"/>
    <n v="0.3"/>
    <n v="0.3"/>
    <n v="500"/>
    <s v="CATEDRATICO DE UNIVERSIDAD"/>
    <s v="C01"/>
    <s v="TIEMPO COMPLETO"/>
    <s v="2013-09-01 00:00:00.0"/>
    <s v="null"/>
    <s v="DF100223"/>
    <s v="CATEDRÁTICO DE UNIVERSIDAD"/>
    <s v="R103"/>
    <x v="1"/>
    <n v="180"/>
    <s v="DERECHO ROMANO"/>
  </r>
  <r>
    <x v="1"/>
    <x v="1"/>
    <n v="702"/>
    <s v="202203G"/>
    <s v="GRUPO-A"/>
    <n v="17206354"/>
    <s v="Teoría del Derecho"/>
    <s v="GG"/>
    <s v="GRUPO GRANDE"/>
    <s v="202203G"/>
    <s v="TEORÍA, SEMINARIOS Y EVALUACIÓN PRESENCIAL DE TEORÍA DEL DERECHO"/>
    <s v="GRUPO-A"/>
    <s v="Grupo de Teoria, Seminarios y Evaluación presencial de TEORÍA DEL DERECHO"/>
    <s v="1S"/>
    <n v="17206354"/>
    <s v="MARTÍNEZ DE PISÓN"/>
    <s v="CAVERO"/>
    <s v="JOSÉ MARÍA"/>
    <s v="jdepison"/>
    <s v="jose.mezdepison@unirioja.es"/>
    <n v="2.5"/>
    <n v="2.5"/>
    <n v="500"/>
    <s v="CATEDRATICO DE UNIVERSIDAD"/>
    <s v="01R"/>
    <s v="TIEMPO COMPLETO REDUCIDO"/>
    <s v="2013-09-01 00:00:00.0"/>
    <s v="null"/>
    <s v="DF31106"/>
    <s v="CATEDRÁTICO DE UNIVERSIDAD"/>
    <s v="R103"/>
    <x v="1"/>
    <n v="381"/>
    <s v="FILOSOFÍA DEL DERECHO"/>
  </r>
  <r>
    <x v="1"/>
    <x v="1"/>
    <n v="702"/>
    <s v="202203G"/>
    <s v="GRUPO-A"/>
    <n v="18027322"/>
    <s v="Teoría del Derecho"/>
    <s v="GG"/>
    <s v="GRUPO GRANDE"/>
    <s v="202203G"/>
    <s v="TEORÍA, SEMINARIOS Y EVALUACIÓN PRESENCIAL DE TEORÍA DEL DERECHO"/>
    <s v="GRUPO-A"/>
    <s v="Grupo de Teoria, Seminarios y Evaluación presencial de TEORÍA DEL DERECHO"/>
    <s v="1S"/>
    <n v="18027322"/>
    <s v="SUSÍN"/>
    <s v="BETRÁN"/>
    <s v="RAÚL"/>
    <s v="rasusin"/>
    <s v="raul.susin@unirioja.es"/>
    <n v="2"/>
    <n v="2"/>
    <n v="504"/>
    <s v="PROFESOR TITULAR UNIVERSIDAD"/>
    <s v="C01"/>
    <s v="TIEMPO COMPLETO"/>
    <s v="2015-09-15 00:00:00.0"/>
    <s v="null"/>
    <s v="DF100148"/>
    <s v="PROFESOR TITULAR DE UNIVERSIDAD"/>
    <s v="R103"/>
    <x v="1"/>
    <n v="381"/>
    <s v="FILOSOFÍA DEL DERECHO"/>
  </r>
  <r>
    <x v="1"/>
    <x v="1"/>
    <n v="702"/>
    <s v="202203R"/>
    <s v="GRUPO-A1"/>
    <n v="17206354"/>
    <s v="Teoría del Derecho"/>
    <s v="GR"/>
    <s v="GRUPO REDUCIDO"/>
    <s v="202203R"/>
    <s v="OTRAS ACTIVIDADES DE TEORÍA DEL DERECHO"/>
    <s v="GRUPO-A1"/>
    <s v="Otras Actividades de Teoría del Derecho"/>
    <s v="1S"/>
    <n v="17206354"/>
    <s v="MARTÍNEZ DE PISÓN"/>
    <s v="CAVERO"/>
    <s v="JOSÉ MARÍA"/>
    <s v="jdepison"/>
    <s v="jose.mezdepison@unirioja.es"/>
    <n v="0.75"/>
    <n v="0.75"/>
    <n v="500"/>
    <s v="CATEDRATICO DE UNIVERSIDAD"/>
    <s v="01R"/>
    <s v="TIEMPO COMPLETO REDUCIDO"/>
    <s v="2013-09-01 00:00:00.0"/>
    <s v="null"/>
    <s v="DF31106"/>
    <s v="CATEDRÁTICO DE UNIVERSIDAD"/>
    <s v="R103"/>
    <x v="1"/>
    <n v="381"/>
    <s v="FILOSOFÍA DEL DERECHO"/>
  </r>
  <r>
    <x v="1"/>
    <x v="1"/>
    <n v="702"/>
    <s v="202203R"/>
    <s v="GRUPO-A1"/>
    <n v="18027322"/>
    <s v="Teoría del Derecho"/>
    <s v="GR"/>
    <s v="GRUPO REDUCIDO"/>
    <s v="202203R"/>
    <s v="OTRAS ACTIVIDADES DE TEORÍA DEL DERECHO"/>
    <s v="GRUPO-A1"/>
    <s v="Otras Actividades de Teoría del Derecho"/>
    <s v="1S"/>
    <n v="18027322"/>
    <s v="SUSÍN"/>
    <s v="BETRÁN"/>
    <s v="RAÚL"/>
    <s v="rasusin"/>
    <s v="raul.susin@unirioja.es"/>
    <n v="0.75"/>
    <n v="0.75"/>
    <n v="504"/>
    <s v="PROFESOR TITULAR UNIVERSIDAD"/>
    <s v="C01"/>
    <s v="TIEMPO COMPLETO"/>
    <s v="2015-09-15 00:00:00.0"/>
    <s v="null"/>
    <s v="DF100148"/>
    <s v="PROFESOR TITULAR DE UNIVERSIDAD"/>
    <s v="R103"/>
    <x v="1"/>
    <n v="381"/>
    <s v="FILOSOFÍA DEL DERECHO"/>
  </r>
  <r>
    <x v="1"/>
    <x v="1"/>
    <n v="702"/>
    <s v="202203R"/>
    <s v="GRUPO-A2"/>
    <n v="17206354"/>
    <s v="Teoría del Derecho"/>
    <s v="GR"/>
    <s v="GRUPO REDUCIDO"/>
    <s v="202203R"/>
    <s v="OTRAS ACTIVIDADES DE TEORÍA DEL DERECHO"/>
    <s v="GRUPO-A2"/>
    <s v="Otras Actividades de Teoría del Derecho"/>
    <s v="1S"/>
    <n v="17206354"/>
    <s v="MARTÍNEZ DE PISÓN"/>
    <s v="CAVERO"/>
    <s v="JOSÉ MARÍA"/>
    <s v="jdepison"/>
    <s v="jose.mezdepison@unirioja.es"/>
    <n v="0.75"/>
    <n v="0.75"/>
    <n v="500"/>
    <s v="CATEDRATICO DE UNIVERSIDAD"/>
    <s v="01R"/>
    <s v="TIEMPO COMPLETO REDUCIDO"/>
    <s v="2013-09-01 00:00:00.0"/>
    <s v="null"/>
    <s v="DF31106"/>
    <s v="CATEDRÁTICO DE UNIVERSIDAD"/>
    <s v="R103"/>
    <x v="1"/>
    <n v="381"/>
    <s v="FILOSOFÍA DEL DERECHO"/>
  </r>
  <r>
    <x v="1"/>
    <x v="1"/>
    <n v="702"/>
    <s v="202203R"/>
    <s v="GRUPO-A2"/>
    <n v="18027322"/>
    <s v="Teoría del Derecho"/>
    <s v="GR"/>
    <s v="GRUPO REDUCIDO"/>
    <s v="202203R"/>
    <s v="OTRAS ACTIVIDADES DE TEORÍA DEL DERECHO"/>
    <s v="GRUPO-A2"/>
    <s v="Otras Actividades de Teoría del Derecho"/>
    <s v="1S"/>
    <n v="18027322"/>
    <s v="SUSÍN"/>
    <s v="BETRÁN"/>
    <s v="RAÚL"/>
    <s v="rasusin"/>
    <s v="raul.susin@unirioja.es"/>
    <n v="0.75"/>
    <n v="0.75"/>
    <n v="504"/>
    <s v="PROFESOR TITULAR UNIVERSIDAD"/>
    <s v="C01"/>
    <s v="TIEMPO COMPLETO"/>
    <s v="2015-09-15 00:00:00.0"/>
    <s v="null"/>
    <s v="DF100148"/>
    <s v="PROFESOR TITULAR DE UNIVERSIDAD"/>
    <s v="R103"/>
    <x v="1"/>
    <n v="381"/>
    <s v="FILOSOFÍA DEL DERECHO"/>
  </r>
  <r>
    <x v="1"/>
    <x v="1"/>
    <n v="702"/>
    <s v="202203R"/>
    <s v="GRUPO-A3"/>
    <n v="17206354"/>
    <s v="Teoría del Derecho"/>
    <s v="GR"/>
    <s v="GRUPO REDUCIDO"/>
    <s v="202203R"/>
    <s v="OTRAS ACTIVIDADES DE TEORÍA DEL DERECHO"/>
    <s v="GRUPO-A3"/>
    <s v="Otras Actividades de Teoría del Derecho"/>
    <s v="1S"/>
    <n v="17206354"/>
    <s v="MARTÍNEZ DE PISÓN"/>
    <s v="CAVERO"/>
    <s v="JOSÉ MARÍA"/>
    <s v="jdepison"/>
    <s v="jose.mezdepison@unirioja.es"/>
    <n v="0.75"/>
    <n v="0.75"/>
    <n v="500"/>
    <s v="CATEDRATICO DE UNIVERSIDAD"/>
    <s v="01R"/>
    <s v="TIEMPO COMPLETO REDUCIDO"/>
    <s v="2013-09-01 00:00:00.0"/>
    <s v="null"/>
    <s v="DF31106"/>
    <s v="CATEDRÁTICO DE UNIVERSIDAD"/>
    <s v="R103"/>
    <x v="1"/>
    <n v="381"/>
    <s v="FILOSOFÍA DEL DERECHO"/>
  </r>
  <r>
    <x v="1"/>
    <x v="1"/>
    <n v="702"/>
    <s v="202203R"/>
    <s v="GRUPO-A3"/>
    <n v="18027322"/>
    <s v="Teoría del Derecho"/>
    <s v="GR"/>
    <s v="GRUPO REDUCIDO"/>
    <s v="202203R"/>
    <s v="OTRAS ACTIVIDADES DE TEORÍA DEL DERECHO"/>
    <s v="GRUPO-A3"/>
    <s v="Otras Actividades de Teoría del Derecho"/>
    <s v="1S"/>
    <n v="18027322"/>
    <s v="SUSÍN"/>
    <s v="BETRÁN"/>
    <s v="RAÚL"/>
    <s v="rasusin"/>
    <s v="raul.susin@unirioja.es"/>
    <n v="0.75"/>
    <n v="0.75"/>
    <n v="504"/>
    <s v="PROFESOR TITULAR UNIVERSIDAD"/>
    <s v="C01"/>
    <s v="TIEMPO COMPLETO"/>
    <s v="2015-09-15 00:00:00.0"/>
    <s v="null"/>
    <s v="DF100148"/>
    <s v="PROFESOR TITULAR DE UNIVERSIDAD"/>
    <s v="R103"/>
    <x v="1"/>
    <n v="381"/>
    <s v="FILOSOFÍA DEL DERECHO"/>
  </r>
  <r>
    <x v="1"/>
    <x v="1"/>
    <n v="703"/>
    <s v="202204G"/>
    <s v="GRUPO-A"/>
    <n v="17206354"/>
    <s v="Argumentación jurídica y recursos del jurista"/>
    <s v="GG"/>
    <s v="GRUPO GRANDE"/>
    <s v="202204G"/>
    <s v="GRUPO GRANDE DE ARGUMENTACIÓN JURÍDICA Y RECURSOS DEL JURISTA"/>
    <s v="GRUPO-A"/>
    <s v="Grupo Grande de ARGUMENTACIÓN JURÍDICA Y RECURSOS DEL JURISTA"/>
    <s v="2S"/>
    <n v="17206354"/>
    <s v="MARTÍNEZ DE PISÓN"/>
    <s v="CAVERO"/>
    <s v="JOSÉ MARÍA"/>
    <s v="jdepison"/>
    <s v="jose.mezdepison@unirioja.es"/>
    <n v="2"/>
    <n v="2"/>
    <n v="500"/>
    <s v="CATEDRATICO DE UNIVERSIDAD"/>
    <s v="01R"/>
    <s v="TIEMPO COMPLETO REDUCIDO"/>
    <s v="2013-09-01 00:00:00.0"/>
    <s v="null"/>
    <s v="DF31106"/>
    <s v="CATEDRÁTICO DE UNIVERSIDAD"/>
    <s v="R103"/>
    <x v="1"/>
    <n v="381"/>
    <s v="FILOSOFÍA DEL DERECHO"/>
  </r>
  <r>
    <x v="1"/>
    <x v="1"/>
    <n v="703"/>
    <s v="202204G"/>
    <s v="GRUPO-A"/>
    <n v="18027322"/>
    <s v="Argumentación jurídica y recursos del jurista"/>
    <s v="GG"/>
    <s v="GRUPO GRANDE"/>
    <s v="202204G"/>
    <s v="GRUPO GRANDE DE ARGUMENTACIÓN JURÍDICA Y RECURSOS DEL JURISTA"/>
    <s v="GRUPO-A"/>
    <s v="Grupo Grande de ARGUMENTACIÓN JURÍDICA Y RECURSOS DEL JURISTA"/>
    <s v="2S"/>
    <n v="18027322"/>
    <s v="SUSÍN"/>
    <s v="BETRÁN"/>
    <s v="RAÚL"/>
    <s v="rasusin"/>
    <s v="raul.susin@unirioja.es"/>
    <n v="2.5"/>
    <n v="2.5"/>
    <n v="504"/>
    <s v="PROFESOR TITULAR UNIVERSIDAD"/>
    <s v="C01"/>
    <s v="TIEMPO COMPLETO"/>
    <s v="2015-09-15 00:00:00.0"/>
    <s v="null"/>
    <s v="DF100148"/>
    <s v="PROFESOR TITULAR DE UNIVERSIDAD"/>
    <s v="R103"/>
    <x v="1"/>
    <n v="381"/>
    <s v="FILOSOFÍA DEL DERECHO"/>
  </r>
  <r>
    <x v="1"/>
    <x v="1"/>
    <n v="703"/>
    <s v="202204R"/>
    <s v="GRUPO-A1"/>
    <n v="17206354"/>
    <s v="Argumentación jurídica y recursos del jurista"/>
    <s v="GR"/>
    <s v="GRUPO REDUCIDO"/>
    <s v="202204R"/>
    <s v="GRUPO REDUCIDO DE ARGUMENTACIÓN JURÍDICA Y RECURSOS DEL JURISTA"/>
    <s v="GRUPO-A1"/>
    <s v="Grupo Reducido de Argumentación jurídica y recursos del jurista"/>
    <s v="2S"/>
    <n v="17206354"/>
    <s v="MARTÍNEZ DE PISÓN"/>
    <s v="CAVERO"/>
    <s v="JOSÉ MARÍA"/>
    <s v="jdepison"/>
    <s v="jose.mezdepison@unirioja.es"/>
    <n v="0.75"/>
    <n v="0.75"/>
    <n v="500"/>
    <s v="CATEDRATICO DE UNIVERSIDAD"/>
    <s v="01R"/>
    <s v="TIEMPO COMPLETO REDUCIDO"/>
    <s v="2013-09-01 00:00:00.0"/>
    <s v="null"/>
    <s v="DF31106"/>
    <s v="CATEDRÁTICO DE UNIVERSIDAD"/>
    <s v="R103"/>
    <x v="1"/>
    <n v="381"/>
    <s v="FILOSOFÍA DEL DERECHO"/>
  </r>
  <r>
    <x v="1"/>
    <x v="1"/>
    <n v="703"/>
    <s v="202204R"/>
    <s v="GRUPO-A1"/>
    <n v="18027322"/>
    <s v="Argumentación jurídica y recursos del jurista"/>
    <s v="GR"/>
    <s v="GRUPO REDUCIDO"/>
    <s v="202204R"/>
    <s v="GRUPO REDUCIDO DE ARGUMENTACIÓN JURÍDICA Y RECURSOS DEL JURISTA"/>
    <s v="GRUPO-A1"/>
    <s v="Grupo Reducido de Argumentación jurídica y recursos del jurista"/>
    <s v="2S"/>
    <n v="18027322"/>
    <s v="SUSÍN"/>
    <s v="BETRÁN"/>
    <s v="RAÚL"/>
    <s v="rasusin"/>
    <s v="raul.susin@unirioja.es"/>
    <n v="0.75"/>
    <n v="0.75"/>
    <n v="504"/>
    <s v="PROFESOR TITULAR UNIVERSIDAD"/>
    <s v="C01"/>
    <s v="TIEMPO COMPLETO"/>
    <s v="2015-09-15 00:00:00.0"/>
    <s v="null"/>
    <s v="DF100148"/>
    <s v="PROFESOR TITULAR DE UNIVERSIDAD"/>
    <s v="R103"/>
    <x v="1"/>
    <n v="381"/>
    <s v="FILOSOFÍA DEL DERECHO"/>
  </r>
  <r>
    <x v="1"/>
    <x v="1"/>
    <n v="703"/>
    <s v="202204R"/>
    <s v="GRUPO-A2"/>
    <n v="17206354"/>
    <s v="Argumentación jurídica y recursos del jurista"/>
    <s v="GR"/>
    <s v="GRUPO REDUCIDO"/>
    <s v="202204R"/>
    <s v="GRUPO REDUCIDO DE ARGUMENTACIÓN JURÍDICA Y RECURSOS DEL JURISTA"/>
    <s v="GRUPO-A2"/>
    <s v="Grupo Reducido de Argumentación jurídica y recursos del jurista"/>
    <s v="2S"/>
    <n v="17206354"/>
    <s v="MARTÍNEZ DE PISÓN"/>
    <s v="CAVERO"/>
    <s v="JOSÉ MARÍA"/>
    <s v="jdepison"/>
    <s v="jose.mezdepison@unirioja.es"/>
    <n v="0.75"/>
    <n v="0.75"/>
    <n v="500"/>
    <s v="CATEDRATICO DE UNIVERSIDAD"/>
    <s v="01R"/>
    <s v="TIEMPO COMPLETO REDUCIDO"/>
    <s v="2013-09-01 00:00:00.0"/>
    <s v="null"/>
    <s v="DF31106"/>
    <s v="CATEDRÁTICO DE UNIVERSIDAD"/>
    <s v="R103"/>
    <x v="1"/>
    <n v="381"/>
    <s v="FILOSOFÍA DEL DERECHO"/>
  </r>
  <r>
    <x v="1"/>
    <x v="1"/>
    <n v="703"/>
    <s v="202204R"/>
    <s v="GRUPO-A2"/>
    <n v="18027322"/>
    <s v="Argumentación jurídica y recursos del jurista"/>
    <s v="GR"/>
    <s v="GRUPO REDUCIDO"/>
    <s v="202204R"/>
    <s v="GRUPO REDUCIDO DE ARGUMENTACIÓN JURÍDICA Y RECURSOS DEL JURISTA"/>
    <s v="GRUPO-A2"/>
    <s v="Grupo Reducido de Argumentación jurídica y recursos del jurista"/>
    <s v="2S"/>
    <n v="18027322"/>
    <s v="SUSÍN"/>
    <s v="BETRÁN"/>
    <s v="RAÚL"/>
    <s v="rasusin"/>
    <s v="raul.susin@unirioja.es"/>
    <n v="0.75"/>
    <n v="0.75"/>
    <n v="504"/>
    <s v="PROFESOR TITULAR UNIVERSIDAD"/>
    <s v="C01"/>
    <s v="TIEMPO COMPLETO"/>
    <s v="2015-09-15 00:00:00.0"/>
    <s v="null"/>
    <s v="DF100148"/>
    <s v="PROFESOR TITULAR DE UNIVERSIDAD"/>
    <s v="R103"/>
    <x v="1"/>
    <n v="381"/>
    <s v="FILOSOFÍA DEL DERECHO"/>
  </r>
  <r>
    <x v="1"/>
    <x v="1"/>
    <n v="703"/>
    <s v="202204R"/>
    <s v="GRUPO-A3"/>
    <n v="17206354"/>
    <s v="Argumentación jurídica y recursos del jurista"/>
    <s v="GR"/>
    <s v="GRUPO REDUCIDO"/>
    <s v="202204R"/>
    <s v="GRUPO REDUCIDO DE ARGUMENTACIÓN JURÍDICA Y RECURSOS DEL JURISTA"/>
    <s v="GRUPO-A3"/>
    <s v="Grupo Reducido de Argumentación jurídica y recursos del jurista"/>
    <s v="2S"/>
    <n v="17206354"/>
    <s v="MARTÍNEZ DE PISÓN"/>
    <s v="CAVERO"/>
    <s v="JOSÉ MARÍA"/>
    <s v="jdepison"/>
    <s v="jose.mezdepison@unirioja.es"/>
    <n v="0.75"/>
    <n v="0.75"/>
    <n v="500"/>
    <s v="CATEDRATICO DE UNIVERSIDAD"/>
    <s v="01R"/>
    <s v="TIEMPO COMPLETO REDUCIDO"/>
    <s v="2013-09-01 00:00:00.0"/>
    <s v="null"/>
    <s v="DF31106"/>
    <s v="CATEDRÁTICO DE UNIVERSIDAD"/>
    <s v="R103"/>
    <x v="1"/>
    <n v="381"/>
    <s v="FILOSOFÍA DEL DERECHO"/>
  </r>
  <r>
    <x v="1"/>
    <x v="1"/>
    <n v="703"/>
    <s v="202204R"/>
    <s v="GRUPO-A3"/>
    <n v="18027322"/>
    <s v="Argumentación jurídica y recursos del jurista"/>
    <s v="GR"/>
    <s v="GRUPO REDUCIDO"/>
    <s v="202204R"/>
    <s v="GRUPO REDUCIDO DE ARGUMENTACIÓN JURÍDICA Y RECURSOS DEL JURISTA"/>
    <s v="GRUPO-A3"/>
    <s v="Grupo Reducido de Argumentación jurídica y recursos del jurista"/>
    <s v="2S"/>
    <n v="18027322"/>
    <s v="SUSÍN"/>
    <s v="BETRÁN"/>
    <s v="RAÚL"/>
    <s v="rasusin"/>
    <s v="raul.susin@unirioja.es"/>
    <n v="0.75"/>
    <n v="0.75"/>
    <n v="504"/>
    <s v="PROFESOR TITULAR UNIVERSIDAD"/>
    <s v="C01"/>
    <s v="TIEMPO COMPLETO"/>
    <s v="2015-09-15 00:00:00.0"/>
    <s v="null"/>
    <s v="DF100148"/>
    <s v="PROFESOR TITULAR DE UNIVERSIDAD"/>
    <s v="R103"/>
    <x v="1"/>
    <n v="381"/>
    <s v="FILOSOFÍA DEL DERECHO"/>
  </r>
  <r>
    <x v="1"/>
    <x v="1"/>
    <n v="704"/>
    <s v="202205G"/>
    <s v="GRUPO-A"/>
    <n v="16576351"/>
    <s v="Derecho internacional y Derecho de la Unión Europea"/>
    <s v="GG"/>
    <s v="GRUPO GRANDE"/>
    <s v="202205G"/>
    <s v="GRUPO GRANDE DE DCHO. INTERNACIONAL Y D. DE LA UE"/>
    <s v="GRUPO-A"/>
    <s v="Grupo Grande de DCHO. INTERNACIONAL Y DCHO. DE LA UE"/>
    <s v="2S"/>
    <n v="16576351"/>
    <s v="URREA"/>
    <s v="CORRES"/>
    <s v="MARIOLA"/>
    <s v="maurrea"/>
    <s v="mariola.urrea@unirioja.es"/>
    <n v="6.5"/>
    <n v="6.5"/>
    <n v="504"/>
    <s v="PROFESOR TITULAR UNIVERSIDAD"/>
    <s v="C01"/>
    <s v="TIEMPO COMPLETO"/>
    <s v="2009-06-12 00:00:00.0"/>
    <s v="null"/>
    <s v="DF100231"/>
    <s v="PROFESOR TITULAR DE UNIVERSIDAD"/>
    <s v="R103"/>
    <x v="1"/>
    <n v="160"/>
    <s v="DERECHO INTERNACIONAL PUBLICO Y RELACIONES INTERNA"/>
  </r>
  <r>
    <x v="1"/>
    <x v="1"/>
    <n v="704"/>
    <s v="202205R"/>
    <s v="GRUPO-A1"/>
    <n v="16576351"/>
    <s v="Derecho internacional y Derecho de la Unión Europea"/>
    <s v="GR"/>
    <s v="GRUPO REDUCIDO"/>
    <s v="202205R"/>
    <s v="GRUPO REDUCIDO DE DCHO. INTERNACIONAL Y D. DE LA UE"/>
    <s v="GRUPO-A1"/>
    <s v="Grupo Reducido de DCHO. INTERNACIONAL Y DCHO. DE LA UE"/>
    <s v="2S"/>
    <n v="16576351"/>
    <s v="URREA"/>
    <s v="CORRES"/>
    <s v="MARIOLA"/>
    <s v="maurrea"/>
    <s v="mariola.urrea@unirioja.es"/>
    <n v="2.5"/>
    <n v="2.5"/>
    <n v="504"/>
    <s v="PROFESOR TITULAR UNIVERSIDAD"/>
    <s v="C01"/>
    <s v="TIEMPO COMPLETO"/>
    <s v="2009-06-12 00:00:00.0"/>
    <s v="null"/>
    <s v="DF100231"/>
    <s v="PROFESOR TITULAR DE UNIVERSIDAD"/>
    <s v="R103"/>
    <x v="1"/>
    <n v="160"/>
    <s v="DERECHO INTERNACIONAL PUBLICO Y RELACIONES INTERNA"/>
  </r>
  <r>
    <x v="1"/>
    <x v="1"/>
    <n v="704"/>
    <s v="202205R"/>
    <s v="GRUPO-A2"/>
    <n v="16576351"/>
    <s v="Derecho internacional y Derecho de la Unión Europea"/>
    <s v="GR"/>
    <s v="GRUPO REDUCIDO"/>
    <s v="202205R"/>
    <s v="GRUPO REDUCIDO DE DCHO. INTERNACIONAL Y D. DE LA UE"/>
    <s v="GRUPO-A2"/>
    <s v="Grupo Reducido de DCHO. INTERNACIONAL Y DCHO. DE LA UE"/>
    <s v="2S"/>
    <n v="16576351"/>
    <s v="URREA"/>
    <s v="CORRES"/>
    <s v="MARIOLA"/>
    <s v="maurrea"/>
    <s v="mariola.urrea@unirioja.es"/>
    <n v="2.5"/>
    <n v="2.5"/>
    <n v="504"/>
    <s v="PROFESOR TITULAR UNIVERSIDAD"/>
    <s v="C01"/>
    <s v="TIEMPO COMPLETO"/>
    <s v="2009-06-12 00:00:00.0"/>
    <s v="null"/>
    <s v="DF100231"/>
    <s v="PROFESOR TITULAR DE UNIVERSIDAD"/>
    <s v="R103"/>
    <x v="1"/>
    <n v="160"/>
    <s v="DERECHO INTERNACIONAL PUBLICO Y RELACIONES INTERNA"/>
  </r>
  <r>
    <x v="2"/>
    <x v="1"/>
    <n v="704"/>
    <s v="202205G"/>
    <s v="GRUPO-A"/>
    <n v="16576351"/>
    <s v="Derecho internacional y Derecho de la Unión Europea"/>
    <s v="GG"/>
    <s v="GRUPO GRANDE"/>
    <s v="202205G"/>
    <s v="GRUPO GRANDE DE DCHO. INTERNACIONAL Y D. DE LA UE"/>
    <s v="GRUPO-A"/>
    <s v="Grupo Grande de DCHO. INTERNACIONAL Y DCHO. DE LA UE"/>
    <s v="2S"/>
    <n v="16576351"/>
    <s v="URREA"/>
    <s v="CORRES"/>
    <s v="MARIOLA"/>
    <s v="maurrea"/>
    <s v="mariola.urrea@unirioja.es"/>
    <n v="6.5"/>
    <m/>
    <n v="504"/>
    <s v="PROFESOR TITULAR UNIVERSIDAD"/>
    <s v="C01"/>
    <s v="TIEMPO COMPLETO"/>
    <s v="2009-06-12 00:00:00.0"/>
    <s v="null"/>
    <s v="DF100231"/>
    <s v="PROFESOR TITULAR DE UNIVERSIDAD"/>
    <s v="R103"/>
    <x v="1"/>
    <n v="160"/>
    <s v="DERECHO INTERNACIONAL PUBLICO Y RELACIONES INTERNA"/>
  </r>
  <r>
    <x v="2"/>
    <x v="1"/>
    <n v="704"/>
    <s v="202205R"/>
    <s v="GRUPO-A2"/>
    <n v="16576351"/>
    <s v="Derecho internacional y Derecho de la Unión Europea"/>
    <s v="GR"/>
    <s v="GRUPO REDUCIDO"/>
    <s v="202205R"/>
    <s v="GRUPO REDUCIDO DE DCHO. INTERNACIONAL Y D. DE LA UE"/>
    <s v="GRUPO-A2"/>
    <s v="Grupo Reducido de DCHO. INTERNACIONAL Y DCHO. DE LA UE"/>
    <s v="2S"/>
    <n v="16576351"/>
    <s v="URREA"/>
    <s v="CORRES"/>
    <s v="MARIOLA"/>
    <s v="maurrea"/>
    <s v="mariola.urrea@unirioja.es"/>
    <n v="2.5"/>
    <m/>
    <n v="504"/>
    <s v="PROFESOR TITULAR UNIVERSIDAD"/>
    <s v="C01"/>
    <s v="TIEMPO COMPLETO"/>
    <s v="2009-06-12 00:00:00.0"/>
    <s v="null"/>
    <s v="DF100231"/>
    <s v="PROFESOR TITULAR DE UNIVERSIDAD"/>
    <s v="R103"/>
    <x v="1"/>
    <n v="160"/>
    <s v="DERECHO INTERNACIONAL PUBLICO Y RELACIONES INTERNA"/>
  </r>
  <r>
    <x v="1"/>
    <x v="1"/>
    <n v="705"/>
    <s v="043G"/>
    <s v="GRUPO-A"/>
    <n v="18196196"/>
    <s v="Derecho de la persona"/>
    <s v="GG"/>
    <s v="GRUPO GRANDE"/>
    <s v="043G"/>
    <s v="GRUPO GRANDE DE DCHO. DE LA PERSONA"/>
    <s v="GRUPO-A"/>
    <s v="Grupo Grande de DERECHO DE LA PERSONA"/>
    <s v="1S"/>
    <n v="18196196"/>
    <s v="BARBER"/>
    <s v="CÁRCAMO"/>
    <s v="Mª RONCESVALLES"/>
    <s v="robarber"/>
    <s v="roncesvalles.barber@unirioja.es"/>
    <n v="4.5"/>
    <n v="4.5"/>
    <n v="500"/>
    <s v="CATEDRATICO DE UNIVERSIDAD"/>
    <s v="01R"/>
    <s v="TIEMPO COMPLETO REDUCIDO"/>
    <s v="2018-12-05 00:00:00.0"/>
    <s v="null"/>
    <s v="DF100375"/>
    <s v="CATEDRÁTICO DE UNIVERSIDAD"/>
    <s v="R103"/>
    <x v="1"/>
    <n v="130"/>
    <s v="DERECHO CIVIL"/>
  </r>
  <r>
    <x v="1"/>
    <x v="1"/>
    <n v="705"/>
    <s v="043R"/>
    <s v="GRUPO-A1"/>
    <n v="18196196"/>
    <s v="Derecho de la persona"/>
    <s v="GR"/>
    <s v="GRUPO REDUCIDO"/>
    <s v="043R"/>
    <s v="GRUPO REDUCIDO DE D. DE LA PERSONA"/>
    <s v="GRUPO-A1"/>
    <s v="Grupo Reducido de Derecho de la persona"/>
    <s v="1S"/>
    <n v="18196196"/>
    <s v="BARBER"/>
    <s v="CÁRCAMO"/>
    <s v="Mª RONCESVALLES"/>
    <s v="robarber"/>
    <s v="roncesvalles.barber@unirioja.es"/>
    <n v="1.5"/>
    <n v="1.5"/>
    <n v="500"/>
    <s v="CATEDRATICO DE UNIVERSIDAD"/>
    <s v="01R"/>
    <s v="TIEMPO COMPLETO REDUCIDO"/>
    <s v="2018-12-05 00:00:00.0"/>
    <s v="null"/>
    <s v="DF100375"/>
    <s v="CATEDRÁTICO DE UNIVERSIDAD"/>
    <s v="R103"/>
    <x v="1"/>
    <n v="130"/>
    <s v="DERECHO CIVIL"/>
  </r>
  <r>
    <x v="1"/>
    <x v="1"/>
    <n v="705"/>
    <s v="043R"/>
    <s v="GRUPO-A2"/>
    <n v="18196196"/>
    <s v="Derecho de la persona"/>
    <s v="GR"/>
    <s v="GRUPO REDUCIDO"/>
    <s v="043R"/>
    <s v="GRUPO REDUCIDO DE D. DE LA PERSONA"/>
    <s v="GRUPO-A2"/>
    <s v="Grupo Reducido de Derecho de la persona"/>
    <s v="1S"/>
    <n v="18196196"/>
    <s v="BARBER"/>
    <s v="CÁRCAMO"/>
    <s v="Mª RONCESVALLES"/>
    <s v="robarber"/>
    <s v="roncesvalles.barber@unirioja.es"/>
    <n v="1.5"/>
    <n v="1.5"/>
    <n v="500"/>
    <s v="CATEDRATICO DE UNIVERSIDAD"/>
    <s v="01R"/>
    <s v="TIEMPO COMPLETO REDUCIDO"/>
    <s v="2018-12-05 00:00:00.0"/>
    <s v="null"/>
    <s v="DF100375"/>
    <s v="CATEDRÁTICO DE UNIVERSIDAD"/>
    <s v="R103"/>
    <x v="1"/>
    <n v="130"/>
    <s v="DERECHO CIVIL"/>
  </r>
  <r>
    <x v="3"/>
    <x v="1"/>
    <n v="705"/>
    <s v="043G"/>
    <s v="GRUPO-B"/>
    <n v="13104263"/>
    <s v="Derecho de la persona"/>
    <s v="GG"/>
    <s v="GRUPO GRANDE"/>
    <s v="043G"/>
    <s v="GRUPO GRANDE DE DCHO. DE LA PERSONA"/>
    <s v="GRUPO-B"/>
    <s v="Grupo Grande de DERECHO DE LA PERSONA"/>
    <s v="1S"/>
    <n v="13104263"/>
    <s v="SÁNCHEZ"/>
    <s v="HERNÁNDEZ"/>
    <s v="ÁNGEL"/>
    <s v="asanchez"/>
    <s v="angel.sanchez@unirioja.es"/>
    <n v="4.5"/>
    <n v="4.5"/>
    <n v="500"/>
    <s v="CATEDRATICO DE UNIVERSIDAD"/>
    <s v="01R"/>
    <s v="TIEMPO COMPLETO REDUCIDO"/>
    <s v="2018-12-18 00:00:00.0"/>
    <s v="null"/>
    <s v="DF100376"/>
    <s v="CATEDRÁTICO DE UNIVERSIDAD"/>
    <s v="R103"/>
    <x v="1"/>
    <n v="130"/>
    <s v="DERECHO CIVIL"/>
  </r>
  <r>
    <x v="3"/>
    <x v="1"/>
    <n v="705"/>
    <s v="043R"/>
    <s v="GRUPO-B1"/>
    <n v="13104263"/>
    <s v="Derecho de la persona"/>
    <s v="GR"/>
    <s v="GRUPO REDUCIDO"/>
    <s v="043R"/>
    <s v="GRUPO REDUCIDO DE D. DE LA PERSONA"/>
    <s v="GRUPO-B1"/>
    <s v="Grupo Reducido de Derecho de la persona"/>
    <s v="1S"/>
    <n v="13104263"/>
    <s v="SÁNCHEZ"/>
    <s v="HERNÁNDEZ"/>
    <s v="ÁNGEL"/>
    <s v="asanchez"/>
    <s v="angel.sanchez@unirioja.es"/>
    <n v="1.5"/>
    <n v="1.5"/>
    <n v="500"/>
    <s v="CATEDRATICO DE UNIVERSIDAD"/>
    <s v="01R"/>
    <s v="TIEMPO COMPLETO REDUCIDO"/>
    <s v="2018-12-18 00:00:00.0"/>
    <s v="null"/>
    <s v="DF100376"/>
    <s v="CATEDRÁTICO DE UNIVERSIDAD"/>
    <s v="R103"/>
    <x v="1"/>
    <n v="130"/>
    <s v="DERECHO CIVIL"/>
  </r>
  <r>
    <x v="3"/>
    <x v="1"/>
    <n v="705"/>
    <s v="043R"/>
    <s v="GRUPO-B2"/>
    <n v="13104263"/>
    <s v="Derecho de la persona"/>
    <s v="GR"/>
    <s v="GRUPO REDUCIDO"/>
    <s v="043R"/>
    <s v="GRUPO REDUCIDO DE D. DE LA PERSONA"/>
    <s v="GRUPO-B2"/>
    <s v="Grupo Reducido de Derecho de la persona"/>
    <s v="1S"/>
    <n v="13104263"/>
    <s v="SÁNCHEZ"/>
    <s v="HERNÁNDEZ"/>
    <s v="ÁNGEL"/>
    <s v="asanchez"/>
    <s v="angel.sanchez@unirioja.es"/>
    <n v="1.5"/>
    <n v="1.5"/>
    <n v="500"/>
    <s v="CATEDRATICO DE UNIVERSIDAD"/>
    <s v="01R"/>
    <s v="TIEMPO COMPLETO REDUCIDO"/>
    <s v="2018-12-18 00:00:00.0"/>
    <s v="null"/>
    <s v="DF100376"/>
    <s v="CATEDRÁTICO DE UNIVERSIDAD"/>
    <s v="R103"/>
    <x v="1"/>
    <n v="130"/>
    <s v="DERECHO CIVIL"/>
  </r>
  <r>
    <x v="1"/>
    <x v="1"/>
    <n v="706"/>
    <s v="044G"/>
    <s v="GRUPO-A"/>
    <n v="16261031"/>
    <s v="Derecho de las Administraciones Públicas"/>
    <s v="GG"/>
    <s v="GRUPO GRANDE"/>
    <s v="044G"/>
    <s v="GRUPO GRANDE DE DCHO. DE LAS ADMONES. PÚBLICAS"/>
    <s v="GRUPO-A"/>
    <s v="Grupo Grande de DCHO. DE LAS ADMONES. PÚBLICAS"/>
    <s v="1S"/>
    <n v="16261031"/>
    <s v="SANTAMARÍA"/>
    <s v="ARINAS"/>
    <s v="RENÉ JAVIER"/>
    <s v="resantam"/>
    <s v="rene-javier.santamaria@unirioja.es"/>
    <n v="0"/>
    <n v="0"/>
    <n v="504"/>
    <s v="PROFESOR TITULAR UNIVERSIDAD"/>
    <s v="01R"/>
    <s v="TIEMPO COMPLETO REDUCIDO"/>
    <s v="2016-09-15 00:00:00.0"/>
    <s v="null"/>
    <s v="DF100199"/>
    <s v="PROFESOR TITULAR DE UNIVERSIDAD"/>
    <s v="R103"/>
    <x v="1"/>
    <n v="125"/>
    <s v="DERECHO ADMINISTRATIVO"/>
  </r>
  <r>
    <x v="1"/>
    <x v="1"/>
    <n v="706"/>
    <s v="044G"/>
    <s v="GRUPO-A"/>
    <n v="16598717"/>
    <s v="Derecho de las Administraciones Públicas"/>
    <s v="GG"/>
    <s v="GRUPO GRANDE"/>
    <s v="044G"/>
    <s v="GRUPO GRANDE DE DCHO. DE LAS ADMONES. PÚBLICAS"/>
    <s v="GRUPO-A"/>
    <s v="Grupo Grande de DCHO. DE LAS ADMONES. PÚBLICAS"/>
    <s v="1S"/>
    <n v="16598717"/>
    <s v="SAN MARTÍN"/>
    <s v="SEGURA"/>
    <s v="DAVID"/>
    <s v="dasan-ma"/>
    <s v="david.san-martin@unirioja.es"/>
    <n v="4.5"/>
    <n v="4.5"/>
    <n v="536"/>
    <s v="PROFESOR INTERINO"/>
    <s v="C01"/>
    <s v="TIEMPO COMPLETO"/>
    <s v="2018-09-24 00:00:00.0"/>
    <s v="2019-09-14 00:00:00.0"/>
    <s v="PI101421"/>
    <s v="PROFESOR CONTRATADO INTERINO"/>
    <s v="R103"/>
    <x v="1"/>
    <n v="125"/>
    <s v="DERECHO ADMINISTRATIVO"/>
  </r>
  <r>
    <x v="1"/>
    <x v="1"/>
    <n v="706"/>
    <s v="044R"/>
    <s v="GRUPO-A1"/>
    <n v="16566979"/>
    <s v="Derecho de las Administraciones Públicas"/>
    <s v="GR"/>
    <s v="GRUPO REDUCIDO"/>
    <s v="044R"/>
    <s v="GRUPO REDUCIDO DE DCHO. DE LAS ADMONES. PÚBLICAS"/>
    <s v="GRUPO-A1"/>
    <s v="Grupo Reducido de DCHO. DE LAS ADMONES. PÚBLICAS"/>
    <s v="1S"/>
    <n v="16566979"/>
    <s v="BARRIOBERO"/>
    <s v="MARTÍNEZ"/>
    <s v="IGNACIO"/>
    <s v="igbarrio"/>
    <s v="ignacio.barriobero@unirioja.es"/>
    <n v="1.5"/>
    <n v="1.5"/>
    <n v="532"/>
    <s v="LABORAL DOCENTE-ASOCIADO"/>
    <s v="P06"/>
    <s v="TIEMPO PARCIAL (6+6 HORAS)"/>
    <s v="2016-09-15 00:00:00.0"/>
    <s v="2019-09-14 00:00:00.0"/>
    <s v="PI101100"/>
    <s v="PROFESOR ASOCIADO"/>
    <s v="R103"/>
    <x v="1"/>
    <n v="125"/>
    <s v="DERECHO ADMINISTRATIVO"/>
  </r>
  <r>
    <x v="1"/>
    <x v="1"/>
    <n v="706"/>
    <s v="044R"/>
    <s v="GRUPO-A2"/>
    <n v="16566979"/>
    <s v="Derecho de las Administraciones Públicas"/>
    <s v="GR"/>
    <s v="GRUPO REDUCIDO"/>
    <s v="044R"/>
    <s v="GRUPO REDUCIDO DE DCHO. DE LAS ADMONES. PÚBLICAS"/>
    <s v="GRUPO-A2"/>
    <s v="Grupo Reducido de DCHO. DE LAS ADMONES. PÚBLICAS"/>
    <s v="1S"/>
    <n v="16566979"/>
    <s v="BARRIOBERO"/>
    <s v="MARTÍNEZ"/>
    <s v="IGNACIO"/>
    <s v="igbarrio"/>
    <s v="ignacio.barriobero@unirioja.es"/>
    <n v="1.5"/>
    <n v="1.5"/>
    <n v="532"/>
    <s v="LABORAL DOCENTE-ASOCIADO"/>
    <s v="P06"/>
    <s v="TIEMPO PARCIAL (6+6 HORAS)"/>
    <s v="2016-09-15 00:00:00.0"/>
    <s v="2019-09-14 00:00:00.0"/>
    <s v="PI101100"/>
    <s v="PROFESOR ASOCIADO"/>
    <s v="R103"/>
    <x v="1"/>
    <n v="125"/>
    <s v="DERECHO ADMINISTRATIVO"/>
  </r>
  <r>
    <x v="3"/>
    <x v="1"/>
    <n v="706"/>
    <s v="044G"/>
    <s v="GRUPO-B"/>
    <n v="16598717"/>
    <s v="Derecho de las Administraciones Públicas"/>
    <s v="GG"/>
    <s v="GRUPO GRANDE"/>
    <s v="044G"/>
    <s v="GRUPO GRANDE DE DCHO. DE LAS ADMONES. PÚBLICAS"/>
    <s v="GRUPO-B"/>
    <s v="Grupo Grande de DCHO. DE LAS ADMONES. PÚBLICAS"/>
    <s v="1S"/>
    <n v="16598717"/>
    <s v="SAN MARTÍN"/>
    <s v="SEGURA"/>
    <s v="DAVID"/>
    <s v="dasan-ma"/>
    <s v="david.san-martin@unirioja.es"/>
    <n v="4.5"/>
    <n v="4.5"/>
    <n v="536"/>
    <s v="PROFESOR INTERINO"/>
    <s v="C01"/>
    <s v="TIEMPO COMPLETO"/>
    <s v="2018-09-24 00:00:00.0"/>
    <s v="2019-09-14 00:00:00.0"/>
    <s v="PI101421"/>
    <s v="PROFESOR CONTRATADO INTERINO"/>
    <s v="R103"/>
    <x v="1"/>
    <n v="125"/>
    <s v="DERECHO ADMINISTRATIVO"/>
  </r>
  <r>
    <x v="3"/>
    <x v="1"/>
    <n v="706"/>
    <s v="044R"/>
    <s v="GRUPO-B1"/>
    <n v="16632993"/>
    <s v="Derecho de las Administraciones Públicas"/>
    <s v="GR"/>
    <s v="GRUPO REDUCIDO"/>
    <s v="044R"/>
    <s v="GRUPO REDUCIDO DE DCHO. DE LAS ADMONES. PÚBLICAS"/>
    <s v="GRUPO-B1"/>
    <s v="Grupo Reducido de DCHO. DE LAS ADMONES. PÚBLICAS"/>
    <s v="1S"/>
    <n v="16632993"/>
    <s v="MUÑOZ"/>
    <s v="BENITO"/>
    <s v="LUCÍA"/>
    <s v="lumunob"/>
    <s v="lucia.munoz@alum.unirioja.es"/>
    <n v="1.5"/>
    <n v="1.5"/>
    <n v="536"/>
    <s v="PROFESOR INTERINO"/>
    <s v="P03"/>
    <s v="TIEMPO PARCIAL (3+3 HORAS)"/>
    <s v="2018-09-24 00:00:00.0"/>
    <s v="2019-09-14 00:00:00.0"/>
    <s v="PI101419"/>
    <s v="PROFESOR CONTRATADO INTERINO"/>
    <s v="R103"/>
    <x v="1"/>
    <n v="125"/>
    <s v="DERECHO ADMINISTRATIVO"/>
  </r>
  <r>
    <x v="3"/>
    <x v="1"/>
    <n v="706"/>
    <s v="044R"/>
    <s v="GRUPO-B2"/>
    <n v="16632993"/>
    <s v="Derecho de las Administraciones Públicas"/>
    <s v="GR"/>
    <s v="GRUPO REDUCIDO"/>
    <s v="044R"/>
    <s v="GRUPO REDUCIDO DE DCHO. DE LAS ADMONES. PÚBLICAS"/>
    <s v="GRUPO-B2"/>
    <s v="Grupo Reducido de DCHO. DE LAS ADMONES. PÚBLICAS"/>
    <s v="1S"/>
    <n v="16632993"/>
    <s v="MUÑOZ"/>
    <s v="BENITO"/>
    <s v="LUCÍA"/>
    <s v="lumunob"/>
    <s v="lucia.munoz@alum.unirioja.es"/>
    <n v="1.5"/>
    <n v="1.5"/>
    <n v="536"/>
    <s v="PROFESOR INTERINO"/>
    <s v="P03"/>
    <s v="TIEMPO PARCIAL (3+3 HORAS)"/>
    <s v="2018-09-24 00:00:00.0"/>
    <s v="2019-09-14 00:00:00.0"/>
    <s v="PI101419"/>
    <s v="PROFESOR CONTRATADO INTERINO"/>
    <s v="R103"/>
    <x v="1"/>
    <n v="125"/>
    <s v="DERECHO ADMINISTRATIVO"/>
  </r>
  <r>
    <x v="2"/>
    <x v="1"/>
    <n v="706"/>
    <s v="044G"/>
    <s v="GRUPO-B"/>
    <n v="16598717"/>
    <s v="Derecho de las Administraciones Públicas"/>
    <s v="GG"/>
    <s v="GRUPO GRANDE"/>
    <s v="044G"/>
    <s v="GRUPO GRANDE DE DCHO. DE LAS ADMONES. PÚBLICAS"/>
    <s v="GRUPO-B"/>
    <s v="Grupo Grande de DCHO. DE LAS ADMONES. PÚBLICAS"/>
    <s v="1S"/>
    <n v="16598717"/>
    <s v="SAN MARTÍN"/>
    <s v="SEGURA"/>
    <s v="DAVID"/>
    <s v="dasan-ma"/>
    <s v="david.san-martin@unirioja.es"/>
    <n v="4.5"/>
    <m/>
    <n v="536"/>
    <s v="PROFESOR INTERINO"/>
    <s v="C01"/>
    <s v="TIEMPO COMPLETO"/>
    <s v="2018-09-24 00:00:00.0"/>
    <s v="2019-09-14 00:00:00.0"/>
    <s v="PI101421"/>
    <s v="PROFESOR CONTRATADO INTERINO"/>
    <s v="R103"/>
    <x v="1"/>
    <n v="125"/>
    <s v="DERECHO ADMINISTRATIVO"/>
  </r>
  <r>
    <x v="2"/>
    <x v="1"/>
    <n v="706"/>
    <s v="044R"/>
    <s v="GRUPO-B3"/>
    <n v="16632993"/>
    <s v="Derecho de las Administraciones Públicas"/>
    <s v="GR"/>
    <s v="GRUPO REDUCIDO"/>
    <s v="044R"/>
    <s v="GRUPO REDUCIDO DE DCHO. DE LAS ADMONES. PÚBLICAS"/>
    <s v="GRUPO-B3"/>
    <s v="Grupo Reducido de DCHO. DE LAS ADMONES. PÚBLICAS"/>
    <s v="1S"/>
    <n v="16632993"/>
    <s v="MUÑOZ"/>
    <s v="BENITO"/>
    <s v="LUCÍA"/>
    <s v="lumunob"/>
    <s v="lucia.munoz@alum.unirioja.es"/>
    <n v="1.5"/>
    <n v="1.5"/>
    <n v="536"/>
    <s v="PROFESOR INTERINO"/>
    <s v="P03"/>
    <s v="TIEMPO PARCIAL (3+3 HORAS)"/>
    <s v="2018-09-24 00:00:00.0"/>
    <s v="2019-09-14 00:00:00.0"/>
    <s v="PI101419"/>
    <s v="PROFESOR CONTRATADO INTERINO"/>
    <s v="R103"/>
    <x v="1"/>
    <n v="125"/>
    <s v="DERECHO ADMINISTRATIVO"/>
  </r>
  <r>
    <x v="1"/>
    <x v="1"/>
    <n v="707"/>
    <s v="048G"/>
    <s v="GRUPO-A"/>
    <n v="16562995"/>
    <s v="Derecho de las Relaciones Laborales y de la Seguridad Social"/>
    <s v="GG"/>
    <s v="GRUPO GRANDE"/>
    <s v="048G"/>
    <s v="GRUPO GRANDE DE DCHO. DE LAS RR.LL. Y SEG. SOCIAL"/>
    <s v="GRUPO-A"/>
    <s v="Grupo Grande de Derecho de las relaciones laborales y seguridad social"/>
    <s v="2S"/>
    <n v="16562995"/>
    <s v="SOMALO"/>
    <s v="SAN JUAN"/>
    <s v="MARÍA"/>
    <s v="masomalo"/>
    <s v="maria.somalo@unirioja.es"/>
    <n v="2"/>
    <n v="2"/>
    <n v="536"/>
    <s v="PROFESOR INTERINO"/>
    <s v="P03"/>
    <s v="TIEMPO PARCIAL (3+3 HORAS)"/>
    <s v="2019-03-09 00:00:00.0"/>
    <s v="null"/>
    <s v="PI101019"/>
    <s v="PROFESOR CONTRATADO INTERINO"/>
    <s v="R103"/>
    <x v="1"/>
    <n v="140"/>
    <s v="DERECHO DEL TRABAJO Y DE LA SEGURIDAD SOCIAL"/>
  </r>
  <r>
    <x v="1"/>
    <x v="1"/>
    <n v="707"/>
    <s v="048G"/>
    <s v="GRUPO-A"/>
    <n v="16563493"/>
    <s v="Derecho de las Relaciones Laborales y de la Seguridad Social"/>
    <s v="GG"/>
    <s v="GRUPO GRANDE"/>
    <s v="048G"/>
    <s v="GRUPO GRANDE DE DCHO. DE LAS RR.LL. Y SEG. SOCIAL"/>
    <s v="GRUPO-A"/>
    <s v="Grupo Grande de Derecho de las relaciones laborales y seguridad social"/>
    <s v="2S"/>
    <n v="16563493"/>
    <s v="SESMA"/>
    <s v="BASTIDA"/>
    <s v="BEGOÑA"/>
    <s v="bsesma"/>
    <s v="begona.sesma@unirioja.es"/>
    <n v="4.5"/>
    <n v="4.5"/>
    <n v="534"/>
    <s v="CONTRATADO DOCTOR -TIPO 1"/>
    <s v="C01"/>
    <s v="TIEMPO COMPLETO"/>
    <s v="2008-09-19 00:00:00.0"/>
    <s v="null"/>
    <s v="LD100628"/>
    <s v="PROFESOR CONTRATADO DOCTOR -TIPO 1"/>
    <s v="R103"/>
    <x v="1"/>
    <n v="140"/>
    <s v="DERECHO DEL TRABAJO Y DE LA SEGURIDAD SOCIAL"/>
  </r>
  <r>
    <x v="1"/>
    <x v="1"/>
    <n v="707"/>
    <s v="048R"/>
    <s v="GRUPO-A1"/>
    <n v="16562995"/>
    <s v="Derecho de las Relaciones Laborales y de la Seguridad Social"/>
    <s v="GR"/>
    <s v="GRUPO REDUCIDO"/>
    <s v="048R"/>
    <s v="GRUPO REDUCIDO DE DCHO. DE LAS RR.LL. Y SEG. SOCIAL"/>
    <s v="GRUPO-A1"/>
    <s v="Grupo Reducido de DCHO. DE LAS RR.LL. Y DE LA SEG. SOCIAL"/>
    <s v="2S"/>
    <n v="16562995"/>
    <s v="SOMALO"/>
    <s v="SAN JUAN"/>
    <s v="MARÍA"/>
    <s v="masomalo"/>
    <s v="maria.somalo@unirioja.es"/>
    <n v="1"/>
    <n v="1"/>
    <n v="536"/>
    <s v="PROFESOR INTERINO"/>
    <s v="P03"/>
    <s v="TIEMPO PARCIAL (3+3 HORAS)"/>
    <s v="2019-03-09 00:00:00.0"/>
    <s v="null"/>
    <s v="PI101019"/>
    <s v="PROFESOR CONTRATADO INTERINO"/>
    <s v="R103"/>
    <x v="1"/>
    <n v="140"/>
    <s v="DERECHO DEL TRABAJO Y DE LA SEGURIDAD SOCIAL"/>
  </r>
  <r>
    <x v="1"/>
    <x v="1"/>
    <n v="707"/>
    <s v="048R"/>
    <s v="GRUPO-A1"/>
    <n v="16563493"/>
    <s v="Derecho de las Relaciones Laborales y de la Seguridad Social"/>
    <s v="GR"/>
    <s v="GRUPO REDUCIDO"/>
    <s v="048R"/>
    <s v="GRUPO REDUCIDO DE DCHO. DE LAS RR.LL. Y SEG. SOCIAL"/>
    <s v="GRUPO-A1"/>
    <s v="Grupo Reducido de DCHO. DE LAS RR.LL. Y DE LA SEG. SOCIAL"/>
    <s v="2S"/>
    <n v="16563493"/>
    <s v="SESMA"/>
    <s v="BASTIDA"/>
    <s v="BEGOÑA"/>
    <s v="bsesma"/>
    <s v="begona.sesma@unirioja.es"/>
    <n v="1.5"/>
    <n v="1.5"/>
    <n v="534"/>
    <s v="CONTRATADO DOCTOR -TIPO 1"/>
    <s v="C01"/>
    <s v="TIEMPO COMPLETO"/>
    <s v="2008-09-19 00:00:00.0"/>
    <s v="null"/>
    <s v="LD100628"/>
    <s v="PROFESOR CONTRATADO DOCTOR -TIPO 1"/>
    <s v="R103"/>
    <x v="1"/>
    <n v="140"/>
    <s v="DERECHO DEL TRABAJO Y DE LA SEGURIDAD SOCIAL"/>
  </r>
  <r>
    <x v="1"/>
    <x v="1"/>
    <n v="707"/>
    <s v="048R"/>
    <s v="GRUPO-A2"/>
    <n v="16562995"/>
    <s v="Derecho de las Relaciones Laborales y de la Seguridad Social"/>
    <s v="GR"/>
    <s v="GRUPO REDUCIDO"/>
    <s v="048R"/>
    <s v="GRUPO REDUCIDO DE DCHO. DE LAS RR.LL. Y SEG. SOCIAL"/>
    <s v="GRUPO-A2"/>
    <s v="Grupo Reducido de DCHO. DE LAS RR.LL. Y DE LA SEG. SOCIAL"/>
    <s v="2S"/>
    <n v="16562995"/>
    <s v="SOMALO"/>
    <s v="SAN JUAN"/>
    <s v="MARÍA"/>
    <s v="masomalo"/>
    <s v="maria.somalo@unirioja.es"/>
    <n v="1"/>
    <n v="1"/>
    <n v="536"/>
    <s v="PROFESOR INTERINO"/>
    <s v="P03"/>
    <s v="TIEMPO PARCIAL (3+3 HORAS)"/>
    <s v="2019-03-09 00:00:00.0"/>
    <s v="null"/>
    <s v="PI101019"/>
    <s v="PROFESOR CONTRATADO INTERINO"/>
    <s v="R103"/>
    <x v="1"/>
    <n v="140"/>
    <s v="DERECHO DEL TRABAJO Y DE LA SEGURIDAD SOCIAL"/>
  </r>
  <r>
    <x v="1"/>
    <x v="1"/>
    <n v="707"/>
    <s v="048R"/>
    <s v="GRUPO-A2"/>
    <n v="16563493"/>
    <s v="Derecho de las Relaciones Laborales y de la Seguridad Social"/>
    <s v="GR"/>
    <s v="GRUPO REDUCIDO"/>
    <s v="048R"/>
    <s v="GRUPO REDUCIDO DE DCHO. DE LAS RR.LL. Y SEG. SOCIAL"/>
    <s v="GRUPO-A2"/>
    <s v="Grupo Reducido de DCHO. DE LAS RR.LL. Y DE LA SEG. SOCIAL"/>
    <s v="2S"/>
    <n v="16563493"/>
    <s v="SESMA"/>
    <s v="BASTIDA"/>
    <s v="BEGOÑA"/>
    <s v="bsesma"/>
    <s v="begona.sesma@unirioja.es"/>
    <n v="1.5"/>
    <n v="1.5"/>
    <n v="534"/>
    <s v="CONTRATADO DOCTOR -TIPO 1"/>
    <s v="C01"/>
    <s v="TIEMPO COMPLETO"/>
    <s v="2008-09-19 00:00:00.0"/>
    <s v="null"/>
    <s v="LD100628"/>
    <s v="PROFESOR CONTRATADO DOCTOR -TIPO 1"/>
    <s v="R103"/>
    <x v="1"/>
    <n v="140"/>
    <s v="DERECHO DEL TRABAJO Y DE LA SEGURIDAD SOCIAL"/>
  </r>
  <r>
    <x v="3"/>
    <x v="1"/>
    <n v="707"/>
    <s v="048G"/>
    <s v="GRUPO-B"/>
    <n v="16525592"/>
    <s v="Derecho de las Relaciones Laborales y de la Seguridad Social"/>
    <s v="GG"/>
    <s v="GRUPO GRANDE"/>
    <s v="048G"/>
    <s v="GRUPO GRANDE DE DCHO. DE LAS RR.LL. Y SEG. SOCIAL"/>
    <s v="GRUPO-B"/>
    <s v="Grupo Grande de Derecho de las relaciones laborales y seguridad social"/>
    <s v="2S"/>
    <n v="16525592"/>
    <s v="RUBIO"/>
    <s v="LERENA"/>
    <s v="MARÍA VICTORIA"/>
    <s v="m-rubio"/>
    <s v="maria-victoria.rubio@unirioja.es"/>
    <n v="6.5"/>
    <n v="6.5"/>
    <s v="A-0537"/>
    <s v="TITULAR"/>
    <s v="C01"/>
    <s v="TIEMPO COMPLETO"/>
    <s v="2011-01-01 00:00:00.0"/>
    <s v="null"/>
    <s v="PI100793"/>
    <s v="TITULAR"/>
    <s v="R103"/>
    <x v="1"/>
    <n v="140"/>
    <s v="DERECHO DEL TRABAJO Y DE LA SEGURIDAD SOCIAL"/>
  </r>
  <r>
    <x v="3"/>
    <x v="1"/>
    <n v="707"/>
    <s v="048R"/>
    <s v="GRUPO-B1"/>
    <n v="16525592"/>
    <s v="Derecho de las Relaciones Laborales y de la Seguridad Social"/>
    <s v="GR"/>
    <s v="GRUPO REDUCIDO"/>
    <s v="048R"/>
    <s v="GRUPO REDUCIDO DE DCHO. DE LAS RR.LL. Y SEG. SOCIAL"/>
    <s v="GRUPO-B1"/>
    <s v="Grupo Reducido de DCHO. DE LAS RR.LL. Y DE LA SEG. SOCIAL"/>
    <s v="2S"/>
    <n v="16525592"/>
    <s v="RUBIO"/>
    <s v="LERENA"/>
    <s v="MARÍA VICTORIA"/>
    <s v="m-rubio"/>
    <s v="maria-victoria.rubio@unirioja.es"/>
    <n v="2.5"/>
    <n v="2.5"/>
    <s v="A-0537"/>
    <s v="TITULAR"/>
    <s v="C01"/>
    <s v="TIEMPO COMPLETO"/>
    <s v="2011-01-01 00:00:00.0"/>
    <s v="null"/>
    <s v="PI100793"/>
    <s v="TITULAR"/>
    <s v="R103"/>
    <x v="1"/>
    <n v="140"/>
    <s v="DERECHO DEL TRABAJO Y DE LA SEGURIDAD SOCIAL"/>
  </r>
  <r>
    <x v="3"/>
    <x v="1"/>
    <n v="707"/>
    <s v="048R"/>
    <s v="GRUPO-B2"/>
    <n v="16525592"/>
    <s v="Derecho de las Relaciones Laborales y de la Seguridad Social"/>
    <s v="GR"/>
    <s v="GRUPO REDUCIDO"/>
    <s v="048R"/>
    <s v="GRUPO REDUCIDO DE DCHO. DE LAS RR.LL. Y SEG. SOCIAL"/>
    <s v="GRUPO-B2"/>
    <s v="Grupo Reducido de DCHO. DE LAS RR.LL. Y DE LA SEG. SOCIAL"/>
    <s v="2S"/>
    <n v="16525592"/>
    <s v="RUBIO"/>
    <s v="LERENA"/>
    <s v="MARÍA VICTORIA"/>
    <s v="m-rubio"/>
    <s v="maria-victoria.rubio@unirioja.es"/>
    <n v="2.5"/>
    <n v="2.5"/>
    <s v="A-0537"/>
    <s v="TITULAR"/>
    <s v="C01"/>
    <s v="TIEMPO COMPLETO"/>
    <s v="2011-01-01 00:00:00.0"/>
    <s v="null"/>
    <s v="PI100793"/>
    <s v="TITULAR"/>
    <s v="R103"/>
    <x v="1"/>
    <n v="140"/>
    <s v="DERECHO DEL TRABAJO Y DE LA SEGURIDAD SOCIAL"/>
  </r>
  <r>
    <x v="2"/>
    <x v="1"/>
    <n v="707"/>
    <s v="048G"/>
    <s v="GRUPO-B"/>
    <n v="16525592"/>
    <s v="Derecho de las Relaciones Laborales y de la Seguridad Social"/>
    <s v="GG"/>
    <s v="GRUPO GRANDE"/>
    <s v="048G"/>
    <s v="GRUPO GRANDE DE DCHO. DE LAS RR.LL. Y SEG. SOCIAL"/>
    <s v="GRUPO-B"/>
    <s v="Grupo Grande de Derecho de las relaciones laborales y seguridad social"/>
    <s v="2S"/>
    <n v="16525592"/>
    <s v="RUBIO"/>
    <s v="LERENA"/>
    <s v="MARÍA VICTORIA"/>
    <s v="m-rubio"/>
    <s v="maria-victoria.rubio@unirioja.es"/>
    <n v="6.5"/>
    <m/>
    <s v="A-0537"/>
    <s v="TITULAR"/>
    <s v="C01"/>
    <s v="TIEMPO COMPLETO"/>
    <s v="2011-01-01 00:00:00.0"/>
    <s v="null"/>
    <s v="PI100793"/>
    <s v="TITULAR"/>
    <s v="R103"/>
    <x v="1"/>
    <n v="140"/>
    <s v="DERECHO DEL TRABAJO Y DE LA SEGURIDAD SOCIAL"/>
  </r>
  <r>
    <x v="2"/>
    <x v="1"/>
    <n v="707"/>
    <s v="048R"/>
    <s v="GRUPO-B3"/>
    <n v="16525592"/>
    <s v="Derecho de las Relaciones Laborales y de la Seguridad Social"/>
    <s v="GR"/>
    <s v="GRUPO REDUCIDO"/>
    <s v="048R"/>
    <s v="GRUPO REDUCIDO DE DCHO. DE LAS RR.LL. Y SEG. SOCIAL"/>
    <s v="GRUPO-B3"/>
    <s v="Grupo Reducido de DCHO. DE LAS RR.LL. Y DE LA SEG. SOCIAL"/>
    <s v="2S"/>
    <n v="16525592"/>
    <s v="RUBIO"/>
    <s v="LERENA"/>
    <s v="MARÍA VICTORIA"/>
    <s v="m-rubio"/>
    <s v="maria-victoria.rubio@unirioja.es"/>
    <n v="2.5"/>
    <n v="2.5"/>
    <s v="A-0537"/>
    <s v="TITULAR"/>
    <s v="C01"/>
    <s v="TIEMPO COMPLETO"/>
    <s v="2011-01-01 00:00:00.0"/>
    <s v="null"/>
    <s v="PI100793"/>
    <s v="TITULAR"/>
    <s v="R103"/>
    <x v="1"/>
    <n v="140"/>
    <s v="DERECHO DEL TRABAJO Y DE LA SEGURIDAD SOCIAL"/>
  </r>
  <r>
    <x v="1"/>
    <x v="1"/>
    <n v="708"/>
    <s v="031G"/>
    <s v="GRUPO-A"/>
    <n v="51365599"/>
    <s v="Sociedad y estructura social"/>
    <s v="GG"/>
    <s v="GRUPO GRANDE"/>
    <s v="031G"/>
    <s v="GRUPO GRANDE DE SOCIEDAD Y ESTRUCTURA SOCIAL"/>
    <s v="GRUPO-A"/>
    <s v="Grupo Grande de SOCIEDAD Y ESTRUCTURA SOCIAL"/>
    <s v="1S"/>
    <n v="51365599"/>
    <s v="DÍAZ"/>
    <s v="ORUETA"/>
    <s v="FERNANDO"/>
    <s v="fediazo"/>
    <s v="fernando.diaz@unirioja.es"/>
    <n v="4.5"/>
    <n v="4.5"/>
    <n v="500"/>
    <s v="CATEDRATICO DE UNIVERSIDAD"/>
    <s v="C01"/>
    <s v="TIEMPO COMPLETO"/>
    <s v="2017-12-14 00:00:00.0"/>
    <s v="null"/>
    <s v="DF100349"/>
    <s v="CATEDRÁTICO DE UNIVERSIDAD"/>
    <s v="R114"/>
    <x v="3"/>
    <n v="775"/>
    <s v="SOCIOLOGÍA"/>
  </r>
  <r>
    <x v="1"/>
    <x v="1"/>
    <n v="708"/>
    <s v="031R"/>
    <s v="GRUPO-A1"/>
    <n v="51365599"/>
    <s v="Sociedad y estructura social"/>
    <s v="GR"/>
    <s v="GRUPO REDUCIDO"/>
    <s v="031R"/>
    <s v="GRUPO REDUCIDO DE SOCIEDAD Y ESTRUCTURA SOCIAL"/>
    <s v="GRUPO-A1"/>
    <s v="Grupo Reducido de Sociedad y estructura social"/>
    <s v="1S"/>
    <n v="51365599"/>
    <s v="DÍAZ"/>
    <s v="ORUETA"/>
    <s v="FERNANDO"/>
    <s v="fediazo"/>
    <s v="fernando.diaz@unirioja.es"/>
    <n v="1.5"/>
    <n v="1.5"/>
    <n v="500"/>
    <s v="CATEDRATICO DE UNIVERSIDAD"/>
    <s v="C01"/>
    <s v="TIEMPO COMPLETO"/>
    <s v="2017-12-14 00:00:00.0"/>
    <s v="null"/>
    <s v="DF100349"/>
    <s v="CATEDRÁTICO DE UNIVERSIDAD"/>
    <s v="R114"/>
    <x v="3"/>
    <n v="775"/>
    <s v="SOCIOLOGÍA"/>
  </r>
  <r>
    <x v="1"/>
    <x v="1"/>
    <n v="708"/>
    <s v="031R"/>
    <s v="GRUPO-A2"/>
    <n v="51365599"/>
    <s v="Sociedad y estructura social"/>
    <s v="GR"/>
    <s v="GRUPO REDUCIDO"/>
    <s v="031R"/>
    <s v="GRUPO REDUCIDO DE SOCIEDAD Y ESTRUCTURA SOCIAL"/>
    <s v="GRUPO-A2"/>
    <s v="Grupo Reducido de Sociedad y estructura social"/>
    <s v="1S"/>
    <n v="51365599"/>
    <s v="DÍAZ"/>
    <s v="ORUETA"/>
    <s v="FERNANDO"/>
    <s v="fediazo"/>
    <s v="fernando.diaz@unirioja.es"/>
    <n v="1.5"/>
    <n v="1.5"/>
    <n v="500"/>
    <s v="CATEDRATICO DE UNIVERSIDAD"/>
    <s v="C01"/>
    <s v="TIEMPO COMPLETO"/>
    <s v="2017-12-14 00:00:00.0"/>
    <s v="null"/>
    <s v="DF100349"/>
    <s v="CATEDRÁTICO DE UNIVERSIDAD"/>
    <s v="R114"/>
    <x v="3"/>
    <n v="775"/>
    <s v="SOCIOLOGÍA"/>
  </r>
  <r>
    <x v="3"/>
    <x v="1"/>
    <n v="708"/>
    <s v="031G"/>
    <s v="GRUPO-B"/>
    <n v="16545002"/>
    <s v="Sociedad y estructura social"/>
    <s v="GG"/>
    <s v="GRUPO GRANDE"/>
    <s v="031G"/>
    <s v="GRUPO GRANDE DE SOCIEDAD Y ESTRUCTURA SOCIAL"/>
    <s v="GRUPO-B"/>
    <s v="Grupo Grande de SOCIEDAD Y ESTRUCTURA SOCIAL"/>
    <s v="1S"/>
    <n v="16545002"/>
    <s v="SABATER"/>
    <s v="FERNÁNDEZ"/>
    <s v="Mª CARMEN"/>
    <s v="mcsabaf"/>
    <s v="carmen.sabater@unirioja.es"/>
    <n v="4.5"/>
    <n v="4.5"/>
    <n v="536"/>
    <s v="PROFESOR INTERINO"/>
    <s v="C01"/>
    <s v="TIEMPO COMPLETO"/>
    <s v="2013-09-16 00:00:00.0"/>
    <s v="null"/>
    <s v="PI100925"/>
    <s v="PROFESOR CONTRATADO INTERINO"/>
    <s v="R114"/>
    <x v="3"/>
    <n v="775"/>
    <s v="SOCIOLOGÍA"/>
  </r>
  <r>
    <x v="3"/>
    <x v="1"/>
    <n v="708"/>
    <s v="031R"/>
    <s v="GRUPO-B1"/>
    <n v="16545002"/>
    <s v="Sociedad y estructura social"/>
    <s v="GR"/>
    <s v="GRUPO REDUCIDO"/>
    <s v="031R"/>
    <s v="GRUPO REDUCIDO DE SOCIEDAD Y ESTRUCTURA SOCIAL"/>
    <s v="GRUPO-B1"/>
    <s v="Grupo Reducido de Sociedad y estructura social"/>
    <s v="1S"/>
    <n v="16545002"/>
    <s v="SABATER"/>
    <s v="FERNÁNDEZ"/>
    <s v="Mª CARMEN"/>
    <s v="mcsabaf"/>
    <s v="carmen.sabater@unirioja.es"/>
    <n v="1.5"/>
    <n v="1.5"/>
    <n v="536"/>
    <s v="PROFESOR INTERINO"/>
    <s v="C01"/>
    <s v="TIEMPO COMPLETO"/>
    <s v="2013-09-16 00:00:00.0"/>
    <s v="null"/>
    <s v="PI100925"/>
    <s v="PROFESOR CONTRATADO INTERINO"/>
    <s v="R114"/>
    <x v="3"/>
    <n v="775"/>
    <s v="SOCIOLOGÍA"/>
  </r>
  <r>
    <x v="3"/>
    <x v="1"/>
    <n v="708"/>
    <s v="031R"/>
    <s v="GRUPO-B2"/>
    <n v="16545002"/>
    <s v="Sociedad y estructura social"/>
    <s v="GR"/>
    <s v="GRUPO REDUCIDO"/>
    <s v="031R"/>
    <s v="GRUPO REDUCIDO DE SOCIEDAD Y ESTRUCTURA SOCIAL"/>
    <s v="GRUPO-B2"/>
    <s v="Grupo Reducido de Sociedad y estructura social"/>
    <s v="1S"/>
    <n v="16545002"/>
    <s v="SABATER"/>
    <s v="FERNÁNDEZ"/>
    <s v="Mª CARMEN"/>
    <s v="mcsabaf"/>
    <s v="carmen.sabater@unirioja.es"/>
    <n v="1.5"/>
    <n v="1.5"/>
    <n v="536"/>
    <s v="PROFESOR INTERINO"/>
    <s v="C01"/>
    <s v="TIEMPO COMPLETO"/>
    <s v="2013-09-16 00:00:00.0"/>
    <s v="null"/>
    <s v="PI100925"/>
    <s v="PROFESOR CONTRATADO INTERINO"/>
    <s v="R114"/>
    <x v="3"/>
    <n v="775"/>
    <s v="SOCIOLOGÍA"/>
  </r>
  <r>
    <x v="2"/>
    <x v="1"/>
    <n v="708"/>
    <s v="031G"/>
    <s v="GRUPO-C"/>
    <n v="72823017"/>
    <s v="Sociedad y estructura social"/>
    <s v="GG"/>
    <s v="GRUPO GRANDE"/>
    <s v="031G"/>
    <s v="GRUPO GRANDE DE SOCIEDAD Y ESTRUCTURA SOCIAL"/>
    <s v="GRUPO-C"/>
    <s v="Grupo Grande de SOCIEDAD Y ESTRUCTURA SOCIAL"/>
    <s v="1S"/>
    <n v="72823017"/>
    <s v="BOGINO"/>
    <s v="LARRAMBEBERE"/>
    <s v="MARÍA VICTORIA"/>
    <s v="mabogino"/>
    <s v="maria-victoria.bogino@unirioja.es"/>
    <n v="4.5"/>
    <n v="4.5"/>
    <n v="536"/>
    <s v="PROFESOR INTERINO"/>
    <s v="P06"/>
    <s v="TIEMPO PARCIAL (6+6 HORAS)"/>
    <s v="2018-09-18 00:00:00.0"/>
    <s v="null"/>
    <s v="PI101392"/>
    <s v="PROFESOR CONTRATADO INTERINO"/>
    <s v="R114"/>
    <x v="3"/>
    <n v="775"/>
    <s v="SOCIOLOGÍA"/>
  </r>
  <r>
    <x v="2"/>
    <x v="1"/>
    <n v="708"/>
    <s v="031R"/>
    <s v="GRUPO-C1"/>
    <n v="72823017"/>
    <s v="Sociedad y estructura social"/>
    <s v="GR"/>
    <s v="GRUPO REDUCIDO"/>
    <s v="031R"/>
    <s v="GRUPO REDUCIDO DE SOCIEDAD Y ESTRUCTURA SOCIAL"/>
    <s v="GRUPO-C1"/>
    <s v="Grupo Reducido de Sociedad y estructura social"/>
    <s v="1S"/>
    <n v="72823017"/>
    <s v="BOGINO"/>
    <s v="LARRAMBEBERE"/>
    <s v="MARÍA VICTORIA"/>
    <s v="mabogino"/>
    <s v="maria-victoria.bogino@unirioja.es"/>
    <n v="1.5"/>
    <n v="1.5"/>
    <n v="536"/>
    <s v="PROFESOR INTERINO"/>
    <s v="P06"/>
    <s v="TIEMPO PARCIAL (6+6 HORAS)"/>
    <s v="2018-09-18 00:00:00.0"/>
    <s v="null"/>
    <s v="PI101392"/>
    <s v="PROFESOR CONTRATADO INTERINO"/>
    <s v="R114"/>
    <x v="3"/>
    <n v="775"/>
    <s v="SOCIOLOGÍA"/>
  </r>
  <r>
    <x v="6"/>
    <x v="0"/>
    <n v="708"/>
    <s v="031G"/>
    <s v="GRUPO-C"/>
    <n v="72823017"/>
    <s v="Sociedad y estructura social"/>
    <s v="GG"/>
    <s v="GRUPO GRANDE"/>
    <s v="031G"/>
    <s v="GRUPO GRANDE DE SOCIEDAD Y ESTRUCTURA SOCIAL"/>
    <s v="GRUPO-C"/>
    <s v="Grupo Grande de SOCIEDAD Y ESTRUCTURA SOCIAL"/>
    <s v="1S"/>
    <n v="72823017"/>
    <s v="BOGINO"/>
    <s v="LARRAMBEBERE"/>
    <s v="MARÍA VICTORIA"/>
    <s v="mabogino"/>
    <s v="maria-victoria.bogino@unirioja.es"/>
    <n v="4.5"/>
    <m/>
    <n v="536"/>
    <s v="PROFESOR INTERINO"/>
    <s v="P06"/>
    <s v="TIEMPO PARCIAL (6+6 HORAS)"/>
    <s v="2018-09-18 00:00:00.0"/>
    <s v="null"/>
    <s v="PI101392"/>
    <s v="PROFESOR CONTRATADO INTERINO"/>
    <s v="R114"/>
    <x v="3"/>
    <n v="775"/>
    <s v="SOCIOLOGÍA"/>
  </r>
  <r>
    <x v="6"/>
    <x v="0"/>
    <n v="708"/>
    <s v="031R"/>
    <s v="GRUPO-C2"/>
    <n v="72823017"/>
    <s v="Sociedad y estructura social"/>
    <s v="GR"/>
    <s v="GRUPO REDUCIDO"/>
    <s v="031R"/>
    <s v="GRUPO REDUCIDO DE SOCIEDAD Y ESTRUCTURA SOCIAL"/>
    <s v="GRUPO-C2"/>
    <s v="Grupo Reducido de Sociedad y estructura social"/>
    <s v="1S"/>
    <n v="72823017"/>
    <s v="BOGINO"/>
    <s v="LARRAMBEBERE"/>
    <s v="MARÍA VICTORIA"/>
    <s v="mabogino"/>
    <s v="maria-victoria.bogino@unirioja.es"/>
    <n v="1.5"/>
    <n v="1.5"/>
    <n v="536"/>
    <s v="PROFESOR INTERINO"/>
    <s v="P06"/>
    <s v="TIEMPO PARCIAL (6+6 HORAS)"/>
    <s v="2018-09-18 00:00:00.0"/>
    <s v="null"/>
    <s v="PI101392"/>
    <s v="PROFESOR CONTRATADO INTERINO"/>
    <s v="R114"/>
    <x v="3"/>
    <n v="775"/>
    <s v="SOCIOLOGÍA"/>
  </r>
  <r>
    <x v="1"/>
    <x v="1"/>
    <n v="709"/>
    <s v="032G"/>
    <s v="GRUPO-A"/>
    <n v="17845083"/>
    <s v="Teoría del Estado y Derecho Constitucional"/>
    <s v="GG"/>
    <s v="GRUPO GRANDE"/>
    <s v="032G"/>
    <s v="GRUPO GRANDE DE TEORÍA DEL ESTADO Y DERECHO CONSTITUCIONAL"/>
    <s v="GRUPO-A"/>
    <s v="Grupo Grande de TEORÍA DEL ESTADO Y DERECHO CONSTITUCIONAL"/>
    <s v="1S"/>
    <n v="17845083"/>
    <s v="CHUECA"/>
    <s v="RODRÍGUEZ"/>
    <s v="RICARDO LUIS"/>
    <s v="richueca"/>
    <s v="ricardo.chueca@unirioja.es"/>
    <n v="4.5"/>
    <n v="4.5"/>
    <n v="500"/>
    <s v="CATEDRATICO DE UNIVERSIDAD"/>
    <s v="01R"/>
    <s v="TIEMPO COMPLETO REDUCIDO"/>
    <s v="2012-09-01 00:00:00.0"/>
    <s v="null"/>
    <s v="DF100096"/>
    <s v="CATEDRATICO DE UNIVERSIDAD"/>
    <s v="R103"/>
    <x v="1"/>
    <n v="135"/>
    <s v="DERECHO CONSTITUCIONAL"/>
  </r>
  <r>
    <x v="1"/>
    <x v="1"/>
    <n v="709"/>
    <s v="032R"/>
    <s v="GRUPO-A1"/>
    <n v="16614140"/>
    <s v="Teoría del Estado y Derecho Constitucional"/>
    <s v="GR"/>
    <s v="GRUPO REDUCIDO"/>
    <s v="032R"/>
    <s v="GRUPO REDUCIDO DE TEORÍA DEL ESTADO Y DERECHO CONSTITUCIONAL"/>
    <s v="GRUPO-A1"/>
    <s v="Grupo Reducido de Teoría del Estado y Derecho constitucional"/>
    <s v="1S"/>
    <n v="16614140"/>
    <s v="OCON"/>
    <s v="GARCIA"/>
    <s v="JUAN DE LA CRUZ"/>
    <s v="juocon"/>
    <s v="juan.ocon@alum.unirioja.es"/>
    <n v="1.5"/>
    <n v="1.5"/>
    <n v="121"/>
    <s v="PERSONAL INVESTIGADOR EN FORMACIÓN"/>
    <n v="0"/>
    <s v="_"/>
    <s v="2018-09-14 00:00:00.0"/>
    <s v="2019-09-14 00:00:00.0"/>
    <s v="D03BECARIO1"/>
    <s v="PERSONAL INVESTIGADOR PREDOCTORAL EN FORMACIÓN"/>
    <s v="R103"/>
    <x v="1"/>
    <n v="135"/>
    <s v="DERECHO CONSTITUCIONAL"/>
  </r>
  <r>
    <x v="1"/>
    <x v="1"/>
    <n v="709"/>
    <s v="032R"/>
    <s v="GRUPO-A2"/>
    <n v="16614140"/>
    <s v="Teoría del Estado y Derecho Constitucional"/>
    <s v="GR"/>
    <s v="GRUPO REDUCIDO"/>
    <s v="032R"/>
    <s v="GRUPO REDUCIDO DE TEORÍA DEL ESTADO Y DERECHO CONSTITUCIONAL"/>
    <s v="GRUPO-A2"/>
    <s v="Grupo Reducido de Teoría del Estado y Derecho constitucional"/>
    <s v="1S"/>
    <n v="16614140"/>
    <s v="OCON"/>
    <s v="GARCIA"/>
    <s v="JUAN DE LA CRUZ"/>
    <s v="juocon"/>
    <s v="juan.ocon@alum.unirioja.es"/>
    <n v="1.5"/>
    <n v="1.5"/>
    <n v="121"/>
    <s v="PERSONAL INVESTIGADOR EN FORMACIÓN"/>
    <n v="0"/>
    <s v="_"/>
    <s v="2018-09-14 00:00:00.0"/>
    <s v="2019-09-14 00:00:00.0"/>
    <s v="D03BECARIO1"/>
    <s v="PERSONAL INVESTIGADOR PREDOCTORAL EN FORMACIÓN"/>
    <s v="R103"/>
    <x v="1"/>
    <n v="135"/>
    <s v="DERECHO CONSTITUCIONAL"/>
  </r>
  <r>
    <x v="1"/>
    <x v="1"/>
    <n v="709"/>
    <s v="032R"/>
    <s v="GRUPO-A3"/>
    <n v="16614140"/>
    <s v="Teoría del Estado y Derecho Constitucional"/>
    <s v="GR"/>
    <s v="GRUPO REDUCIDO"/>
    <s v="032R"/>
    <s v="GRUPO REDUCIDO DE TEORÍA DEL ESTADO Y DERECHO CONSTITUCIONAL"/>
    <s v="GRUPO-A3"/>
    <s v="Grupo Reducido de Teoría del Estado y Derecho constitucional"/>
    <s v="1S"/>
    <n v="16614140"/>
    <s v="OCON"/>
    <s v="GARCIA"/>
    <s v="JUAN DE LA CRUZ"/>
    <s v="juocon"/>
    <s v="juan.ocon@alum.unirioja.es"/>
    <n v="1.5"/>
    <n v="1.5"/>
    <n v="121"/>
    <s v="PERSONAL INVESTIGADOR EN FORMACIÓN"/>
    <n v="0"/>
    <s v="_"/>
    <s v="2018-09-14 00:00:00.0"/>
    <s v="2019-09-14 00:00:00.0"/>
    <s v="D03BECARIO1"/>
    <s v="PERSONAL INVESTIGADOR PREDOCTORAL EN FORMACIÓN"/>
    <s v="R103"/>
    <x v="1"/>
    <n v="135"/>
    <s v="DERECHO CONSTITUCIONAL"/>
  </r>
  <r>
    <x v="3"/>
    <x v="1"/>
    <n v="709"/>
    <s v="032G"/>
    <s v="GRUPO-B"/>
    <n v="16532175"/>
    <s v="Teoría del Estado y Derecho Constitucional"/>
    <s v="GG"/>
    <s v="GRUPO GRANDE"/>
    <s v="032G"/>
    <s v="GRUPO GRANDE DE TEORÍA DEL ESTADO Y DERECHO CONSTITUCIONAL"/>
    <s v="GRUPO-B"/>
    <s v="Grupo Grande de TEORÍA DEL ESTADO Y DERECHO CONSTITUCIONAL"/>
    <s v="1S"/>
    <n v="16532175"/>
    <s v="IBARRA"/>
    <s v="CUCALÓN"/>
    <s v="ALBERTO ANDRÉS"/>
    <s v="alibarra"/>
    <s v="alberto-andres.ibarra@unirioja.es"/>
    <n v="4.5"/>
    <n v="4.5"/>
    <n v="532"/>
    <s v="LABORAL DOCENTE-ASOCIADO"/>
    <s v="P06"/>
    <s v="TIEMPO PARCIAL (6+6 HORAS)"/>
    <s v="2016-09-15 00:00:00.0"/>
    <s v="2019-09-14 00:00:00.0"/>
    <s v="PI101102"/>
    <s v="PROFESOR ASOCIADO"/>
    <s v="R103"/>
    <x v="1"/>
    <n v="135"/>
    <s v="DERECHO CONSTITUCIONAL"/>
  </r>
  <r>
    <x v="3"/>
    <x v="1"/>
    <n v="709"/>
    <s v="032R"/>
    <s v="GRUPO-B1"/>
    <n v="16532175"/>
    <s v="Teoría del Estado y Derecho Constitucional"/>
    <s v="GR"/>
    <s v="GRUPO REDUCIDO"/>
    <s v="032R"/>
    <s v="GRUPO REDUCIDO DE TEORÍA DEL ESTADO Y DERECHO CONSTITUCIONAL"/>
    <s v="GRUPO-B1"/>
    <s v="Grupo Reducido de Teoría del Estado y Derecho constitucional"/>
    <s v="1S"/>
    <n v="16532175"/>
    <s v="IBARRA"/>
    <s v="CUCALÓN"/>
    <s v="ALBERTO ANDRÉS"/>
    <s v="alibarra"/>
    <s v="alberto-andres.ibarra@unirioja.es"/>
    <n v="1.5"/>
    <n v="1.5"/>
    <n v="532"/>
    <s v="LABORAL DOCENTE-ASOCIADO"/>
    <s v="P06"/>
    <s v="TIEMPO PARCIAL (6+6 HORAS)"/>
    <s v="2016-09-15 00:00:00.0"/>
    <s v="2019-09-14 00:00:00.0"/>
    <s v="PI101102"/>
    <s v="PROFESOR ASOCIADO"/>
    <s v="R103"/>
    <x v="1"/>
    <n v="135"/>
    <s v="DERECHO CONSTITUCIONAL"/>
  </r>
  <r>
    <x v="3"/>
    <x v="1"/>
    <n v="709"/>
    <s v="032R"/>
    <s v="GRUPO-B2"/>
    <n v="16532175"/>
    <s v="Teoría del Estado y Derecho Constitucional"/>
    <s v="GR"/>
    <s v="GRUPO REDUCIDO"/>
    <s v="032R"/>
    <s v="GRUPO REDUCIDO DE TEORÍA DEL ESTADO Y DERECHO CONSTITUCIONAL"/>
    <s v="GRUPO-B2"/>
    <s v="Grupo Reducido de Teoría del Estado y Derecho constitucional"/>
    <s v="1S"/>
    <n v="16532175"/>
    <s v="IBARRA"/>
    <s v="CUCALÓN"/>
    <s v="ALBERTO ANDRÉS"/>
    <s v="alibarra"/>
    <s v="alberto-andres.ibarra@unirioja.es"/>
    <n v="1.5"/>
    <n v="1.5"/>
    <n v="532"/>
    <s v="LABORAL DOCENTE-ASOCIADO"/>
    <s v="P06"/>
    <s v="TIEMPO PARCIAL (6+6 HORAS)"/>
    <s v="2016-09-15 00:00:00.0"/>
    <s v="2019-09-14 00:00:00.0"/>
    <s v="PI101102"/>
    <s v="PROFESOR ASOCIADO"/>
    <s v="R103"/>
    <x v="1"/>
    <n v="135"/>
    <s v="DERECHO CONSTITUCIONAL"/>
  </r>
  <r>
    <x v="3"/>
    <x v="1"/>
    <n v="709"/>
    <s v="032R"/>
    <s v="GRUPO-B3"/>
    <n v="16532175"/>
    <s v="Teoría del Estado y Derecho Constitucional"/>
    <s v="GR"/>
    <s v="GRUPO REDUCIDO"/>
    <s v="032R"/>
    <s v="GRUPO REDUCIDO DE TEORÍA DEL ESTADO Y DERECHO CONSTITUCIONAL"/>
    <s v="GRUPO-B3"/>
    <s v="Grupo Reducido de Teoría del Estado y Derecho constitucional"/>
    <s v="1S"/>
    <n v="16532175"/>
    <s v="IBARRA"/>
    <s v="CUCALÓN"/>
    <s v="ALBERTO ANDRÉS"/>
    <s v="alibarra"/>
    <s v="alberto-andres.ibarra@unirioja.es"/>
    <n v="1.5"/>
    <n v="1.5"/>
    <n v="532"/>
    <s v="LABORAL DOCENTE-ASOCIADO"/>
    <s v="P06"/>
    <s v="TIEMPO PARCIAL (6+6 HORAS)"/>
    <s v="2016-09-15 00:00:00.0"/>
    <s v="2019-09-14 00:00:00.0"/>
    <s v="PI101102"/>
    <s v="PROFESOR ASOCIADO"/>
    <s v="R103"/>
    <x v="1"/>
    <n v="135"/>
    <s v="DERECHO CONSTITUCIONAL"/>
  </r>
  <r>
    <x v="2"/>
    <x v="1"/>
    <n v="709"/>
    <s v="032G"/>
    <s v="GRUPO-C"/>
    <n v="16532175"/>
    <s v="Teoría del Estado y Derecho Constitucional"/>
    <s v="GG"/>
    <s v="GRUPO GRANDE"/>
    <s v="032G"/>
    <s v="GRUPO GRANDE DE TEORÍA DEL ESTADO Y DERECHO CONSTITUCIONAL"/>
    <s v="GRUPO-C"/>
    <s v="Grupo Grande de TEORÍA DEL ESTADO Y DERECHO CONSTITUCIONAL"/>
    <s v="1S"/>
    <n v="16532175"/>
    <s v="IBARRA"/>
    <s v="CUCALÓN"/>
    <s v="ALBERTO ANDRÉS"/>
    <s v="alibarra"/>
    <s v="alberto-andres.ibarra@unirioja.es"/>
    <n v="4.5"/>
    <n v="4.5"/>
    <n v="532"/>
    <s v="LABORAL DOCENTE-ASOCIADO"/>
    <s v="P06"/>
    <s v="TIEMPO PARCIAL (6+6 HORAS)"/>
    <s v="2016-09-15 00:00:00.0"/>
    <s v="2019-09-14 00:00:00.0"/>
    <s v="PI101102"/>
    <s v="PROFESOR ASOCIADO"/>
    <s v="R103"/>
    <x v="1"/>
    <n v="135"/>
    <s v="DERECHO CONSTITUCIONAL"/>
  </r>
  <r>
    <x v="2"/>
    <x v="1"/>
    <n v="709"/>
    <s v="032R"/>
    <s v="GRUPO-C1"/>
    <n v="16532175"/>
    <s v="Teoría del Estado y Derecho Constitucional"/>
    <s v="GR"/>
    <s v="GRUPO REDUCIDO"/>
    <s v="032R"/>
    <s v="GRUPO REDUCIDO DE TEORÍA DEL ESTADO Y DERECHO CONSTITUCIONAL"/>
    <s v="GRUPO-C1"/>
    <s v="Grupo Reducido de Teoría del Estado y Derecho constitucional"/>
    <s v="1S"/>
    <n v="16532175"/>
    <s v="IBARRA"/>
    <s v="CUCALÓN"/>
    <s v="ALBERTO ANDRÉS"/>
    <s v="alibarra"/>
    <s v="alberto-andres.ibarra@unirioja.es"/>
    <n v="1.5"/>
    <n v="1.5"/>
    <n v="532"/>
    <s v="LABORAL DOCENTE-ASOCIADO"/>
    <s v="P06"/>
    <s v="TIEMPO PARCIAL (6+6 HORAS)"/>
    <s v="2016-09-15 00:00:00.0"/>
    <s v="2019-09-14 00:00:00.0"/>
    <s v="PI101102"/>
    <s v="PROFESOR ASOCIADO"/>
    <s v="R103"/>
    <x v="1"/>
    <n v="135"/>
    <s v="DERECHO CONSTITUCIONAL"/>
  </r>
  <r>
    <x v="0"/>
    <x v="0"/>
    <n v="710"/>
    <s v="047G"/>
    <s v="GRUPO-A"/>
    <n v="42057900"/>
    <s v="Métodos de análisis de datos"/>
    <s v="GG"/>
    <s v="GRUPO GRANDE"/>
    <s v="047G"/>
    <s v="GRUPO GRANDE DE MÉTODOS DE ANÁLISIS DE DATOS"/>
    <s v="GRUPO-A"/>
    <s v="Grupo Grande de MÉTODOS DE ANÁLISIS DE DATOS"/>
    <s v="2S"/>
    <n v="42057900"/>
    <s v="HERNÁNDEZ"/>
    <s v="MARTÍN"/>
    <s v="ZENAIDA"/>
    <s v="zehernan"/>
    <s v="zenaida.hernandez@unirioja.es"/>
    <n v="4"/>
    <n v="4"/>
    <n v="506"/>
    <s v="PROFESOR TITULAR DE ESCUELA UNIVERSITARI"/>
    <s v="01A"/>
    <s v="TIEMPO COMPLETO AMPLIADO"/>
    <s v="2012-09-01 00:00:00.0"/>
    <s v="null"/>
    <s v="DF32193"/>
    <s v="TITULAR DE ESCUELAS UNIVERSITARIAS"/>
    <s v="R111"/>
    <x v="7"/>
    <n v="265"/>
    <s v="ESTADÍSTICA E INVESTIGACIÓN OPERATIVA"/>
  </r>
  <r>
    <x v="0"/>
    <x v="0"/>
    <n v="710"/>
    <s v="047G"/>
    <s v="GRUPO-B"/>
    <n v="16598388"/>
    <s v="Métodos de análisis de datos"/>
    <s v="GG"/>
    <s v="GRUPO GRANDE"/>
    <s v="047G"/>
    <s v="GRUPO GRANDE DE MÉTODOS DE ANÁLISIS DE DATOS"/>
    <s v="GRUPO-B"/>
    <s v="Grupo Grande de MÉTODOS DE ANÁLISIS DE DATOS"/>
    <s v="2S"/>
    <n v="16598388"/>
    <s v="PÉREZ"/>
    <s v="LÁZARO"/>
    <s v="FRANCISCO JAVIER"/>
    <s v="franpere"/>
    <s v="javier.perezl@unirioja.es"/>
    <n v="4"/>
    <n v="4"/>
    <n v="534"/>
    <s v="CONTRATADO DOCTOR -TIPO 1"/>
    <s v="C01"/>
    <s v="TIEMPO COMPLETO"/>
    <s v="2010-09-01 00:00:00.0"/>
    <s v="null"/>
    <s v="PI100761"/>
    <s v="PROFESOR CONTRATADO DOCTOR"/>
    <s v="R111"/>
    <x v="7"/>
    <n v="15"/>
    <s v="ANÁLISIS MATEMÁTICO"/>
  </r>
  <r>
    <x v="0"/>
    <x v="0"/>
    <n v="710"/>
    <s v="047I"/>
    <s v="GRUPO-A1"/>
    <n v="16558491"/>
    <s v="Métodos de análisis de datos"/>
    <s v="GI"/>
    <s v="GRUPO DE INFORMÁTICA"/>
    <s v="047I"/>
    <s v="GRUPO DE INFORMÁTICA DE MÉTODOS DE ANÁLISIS DE DATOS"/>
    <s v="GRUPO-A1"/>
    <s v="Grupo de Informática de Métodos de análisis de datos"/>
    <s v="2S"/>
    <n v="16558491"/>
    <s v="CILLERO"/>
    <s v="JIMÉNEZ"/>
    <s v="MARÍA BELÉN"/>
    <s v="macillj"/>
    <s v="belen.cillero@unirioja.es"/>
    <n v="1.2"/>
    <n v="1.2"/>
    <n v="532"/>
    <s v="LABORAL DOCENTE-ASOCIADO"/>
    <s v="P06"/>
    <s v="TIEMPO PARCIAL (6+6 HORAS)"/>
    <s v="2019-02-04 00:00:00.0"/>
    <s v="2019-09-14 00:00:00.0"/>
    <s v="PI101385"/>
    <s v="PROFESOR ASOCIADO"/>
    <s v="R111"/>
    <x v="7"/>
    <n v="265"/>
    <s v="ESTADÍSTICA E INVESTIGACIÓN OPERATIVA"/>
  </r>
  <r>
    <x v="0"/>
    <x v="0"/>
    <n v="710"/>
    <s v="047I"/>
    <s v="GRUPO-A2"/>
    <n v="42057900"/>
    <s v="Métodos de análisis de datos"/>
    <s v="GI"/>
    <s v="GRUPO DE INFORMÁTICA"/>
    <s v="047I"/>
    <s v="GRUPO DE INFORMÁTICA DE MÉTODOS DE ANÁLISIS DE DATOS"/>
    <s v="GRUPO-A2"/>
    <s v="Grupo de Informática de Métodos de análisis de datos"/>
    <s v="2S"/>
    <n v="42057900"/>
    <s v="HERNÁNDEZ"/>
    <s v="MARTÍN"/>
    <s v="ZENAIDA"/>
    <s v="zehernan"/>
    <s v="zenaida.hernandez@unirioja.es"/>
    <n v="1.2"/>
    <n v="1.2"/>
    <n v="506"/>
    <s v="PROFESOR TITULAR DE ESCUELA UNIVERSITARI"/>
    <s v="01A"/>
    <s v="TIEMPO COMPLETO AMPLIADO"/>
    <s v="2012-09-01 00:00:00.0"/>
    <s v="null"/>
    <s v="DF32193"/>
    <s v="TITULAR DE ESCUELAS UNIVERSITARIAS"/>
    <s v="R111"/>
    <x v="7"/>
    <n v="265"/>
    <s v="ESTADÍSTICA E INVESTIGACIÓN OPERATIVA"/>
  </r>
  <r>
    <x v="0"/>
    <x v="0"/>
    <n v="710"/>
    <s v="047I"/>
    <s v="GRUPO-A3"/>
    <n v="16558491"/>
    <s v="Métodos de análisis de datos"/>
    <s v="GI"/>
    <s v="GRUPO DE INFORMÁTICA"/>
    <s v="047I"/>
    <s v="GRUPO DE INFORMÁTICA DE MÉTODOS DE ANÁLISIS DE DATOS"/>
    <s v="GRUPO-A3"/>
    <s v="Grupo de Informática de Métodos de análisis de datos"/>
    <s v="2S"/>
    <n v="16558491"/>
    <s v="CILLERO"/>
    <s v="JIMÉNEZ"/>
    <s v="MARÍA BELÉN"/>
    <s v="macillj"/>
    <s v="belen.cillero@unirioja.es"/>
    <n v="1.2"/>
    <n v="1.2"/>
    <n v="532"/>
    <s v="LABORAL DOCENTE-ASOCIADO"/>
    <s v="P06"/>
    <s v="TIEMPO PARCIAL (6+6 HORAS)"/>
    <s v="2019-02-04 00:00:00.0"/>
    <s v="2019-09-14 00:00:00.0"/>
    <s v="PI101385"/>
    <s v="PROFESOR ASOCIADO"/>
    <s v="R111"/>
    <x v="7"/>
    <n v="265"/>
    <s v="ESTADÍSTICA E INVESTIGACIÓN OPERATIVA"/>
  </r>
  <r>
    <x v="0"/>
    <x v="0"/>
    <n v="710"/>
    <s v="047I"/>
    <s v="GRUPO-B1"/>
    <n v="16558491"/>
    <s v="Métodos de análisis de datos"/>
    <s v="GI"/>
    <s v="GRUPO DE INFORMÁTICA"/>
    <s v="047I"/>
    <s v="GRUPO DE INFORMÁTICA DE MÉTODOS DE ANÁLISIS DE DATOS"/>
    <s v="GRUPO-B1"/>
    <s v="Grupo de Informática de Métodos de análisis de datos"/>
    <s v="2S"/>
    <n v="16558491"/>
    <s v="CILLERO"/>
    <s v="JIMÉNEZ"/>
    <s v="MARÍA BELÉN"/>
    <s v="macillj"/>
    <s v="belen.cillero@unirioja.es"/>
    <n v="1.2"/>
    <n v="1.2"/>
    <n v="532"/>
    <s v="LABORAL DOCENTE-ASOCIADO"/>
    <s v="P06"/>
    <s v="TIEMPO PARCIAL (6+6 HORAS)"/>
    <s v="2019-02-04 00:00:00.0"/>
    <s v="2019-09-14 00:00:00.0"/>
    <s v="PI101385"/>
    <s v="PROFESOR ASOCIADO"/>
    <s v="R111"/>
    <x v="7"/>
    <n v="265"/>
    <s v="ESTADÍSTICA E INVESTIGACIÓN OPERATIVA"/>
  </r>
  <r>
    <x v="0"/>
    <x v="0"/>
    <n v="710"/>
    <s v="047I"/>
    <s v="GRUPO-B2"/>
    <n v="42057900"/>
    <s v="Métodos de análisis de datos"/>
    <s v="GI"/>
    <s v="GRUPO DE INFORMÁTICA"/>
    <s v="047I"/>
    <s v="GRUPO DE INFORMÁTICA DE MÉTODOS DE ANÁLISIS DE DATOS"/>
    <s v="GRUPO-B2"/>
    <s v="Grupo de Informática de Métodos de análisis de datos"/>
    <s v="2S"/>
    <n v="42057900"/>
    <s v="HERNÁNDEZ"/>
    <s v="MARTÍN"/>
    <s v="ZENAIDA"/>
    <s v="zehernan"/>
    <s v="zenaida.hernandez@unirioja.es"/>
    <n v="1.2"/>
    <n v="1.2"/>
    <n v="506"/>
    <s v="PROFESOR TITULAR DE ESCUELA UNIVERSITARI"/>
    <s v="01A"/>
    <s v="TIEMPO COMPLETO AMPLIADO"/>
    <s v="2012-09-01 00:00:00.0"/>
    <s v="null"/>
    <s v="DF32193"/>
    <s v="TITULAR DE ESCUELAS UNIVERSITARIAS"/>
    <s v="R111"/>
    <x v="7"/>
    <n v="265"/>
    <s v="ESTADÍSTICA E INVESTIGACIÓN OPERATIVA"/>
  </r>
  <r>
    <x v="0"/>
    <x v="0"/>
    <n v="710"/>
    <s v="047I"/>
    <s v="GRUPO-B3"/>
    <n v="16558491"/>
    <s v="Métodos de análisis de datos"/>
    <s v="GI"/>
    <s v="GRUPO DE INFORMÁTICA"/>
    <s v="047I"/>
    <s v="GRUPO DE INFORMÁTICA DE MÉTODOS DE ANÁLISIS DE DATOS"/>
    <s v="GRUPO-B3"/>
    <s v="Grupo de Informática de Métodos de análisis de datos"/>
    <s v="2S"/>
    <n v="16558491"/>
    <s v="CILLERO"/>
    <s v="JIMÉNEZ"/>
    <s v="MARÍA BELÉN"/>
    <s v="macillj"/>
    <s v="belen.cillero@unirioja.es"/>
    <n v="1.2"/>
    <n v="1.2"/>
    <n v="532"/>
    <s v="LABORAL DOCENTE-ASOCIADO"/>
    <s v="P06"/>
    <s v="TIEMPO PARCIAL (6+6 HORAS)"/>
    <s v="2019-02-04 00:00:00.0"/>
    <s v="2019-09-14 00:00:00.0"/>
    <s v="PI101385"/>
    <s v="PROFESOR ASOCIADO"/>
    <s v="R111"/>
    <x v="7"/>
    <n v="265"/>
    <s v="ESTADÍSTICA E INVESTIGACIÓN OPERATIVA"/>
  </r>
  <r>
    <x v="0"/>
    <x v="0"/>
    <n v="710"/>
    <s v="047R"/>
    <s v="GRUPO-A1"/>
    <n v="16558491"/>
    <s v="Métodos de análisis de datos"/>
    <s v="GR"/>
    <s v="GRUPO REDUCIDO"/>
    <s v="047R"/>
    <s v="GRUPO REDUCIDO DE MÉTODOS DE ANÁLISIS DE DATOS"/>
    <s v="GRUPO-A1"/>
    <s v="Grupo Reducido de Métodos de análisis de datos"/>
    <s v="2S"/>
    <n v="16558491"/>
    <s v="CILLERO"/>
    <s v="JIMÉNEZ"/>
    <s v="MARÍA BELÉN"/>
    <s v="macillj"/>
    <s v="belen.cillero@unirioja.es"/>
    <n v="0.8"/>
    <n v="0.8"/>
    <n v="532"/>
    <s v="LABORAL DOCENTE-ASOCIADO"/>
    <s v="P06"/>
    <s v="TIEMPO PARCIAL (6+6 HORAS)"/>
    <s v="2019-02-04 00:00:00.0"/>
    <s v="2019-09-14 00:00:00.0"/>
    <s v="PI101385"/>
    <s v="PROFESOR ASOCIADO"/>
    <s v="R111"/>
    <x v="7"/>
    <n v="265"/>
    <s v="ESTADÍSTICA E INVESTIGACIÓN OPERATIVA"/>
  </r>
  <r>
    <x v="0"/>
    <x v="0"/>
    <n v="710"/>
    <s v="047R"/>
    <s v="GRUPO-A2"/>
    <n v="42057900"/>
    <s v="Métodos de análisis de datos"/>
    <s v="GR"/>
    <s v="GRUPO REDUCIDO"/>
    <s v="047R"/>
    <s v="GRUPO REDUCIDO DE MÉTODOS DE ANÁLISIS DE DATOS"/>
    <s v="GRUPO-A2"/>
    <s v="Grupo Reducido de Métodos de análisis de datos"/>
    <s v="2S"/>
    <n v="42057900"/>
    <s v="HERNÁNDEZ"/>
    <s v="MARTÍN"/>
    <s v="ZENAIDA"/>
    <s v="zehernan"/>
    <s v="zenaida.hernandez@unirioja.es"/>
    <n v="0.8"/>
    <n v="0.8"/>
    <n v="506"/>
    <s v="PROFESOR TITULAR DE ESCUELA UNIVERSITARI"/>
    <s v="01A"/>
    <s v="TIEMPO COMPLETO AMPLIADO"/>
    <s v="2012-09-01 00:00:00.0"/>
    <s v="null"/>
    <s v="DF32193"/>
    <s v="TITULAR DE ESCUELAS UNIVERSITARIAS"/>
    <s v="R111"/>
    <x v="7"/>
    <n v="265"/>
    <s v="ESTADÍSTICA E INVESTIGACIÓN OPERATIVA"/>
  </r>
  <r>
    <x v="0"/>
    <x v="0"/>
    <n v="710"/>
    <s v="047R"/>
    <s v="GRUPO-A3"/>
    <n v="16558491"/>
    <s v="Métodos de análisis de datos"/>
    <s v="GR"/>
    <s v="GRUPO REDUCIDO"/>
    <s v="047R"/>
    <s v="GRUPO REDUCIDO DE MÉTODOS DE ANÁLISIS DE DATOS"/>
    <s v="GRUPO-A3"/>
    <s v="Grupo Reducido de Métodos de análisis de datos"/>
    <s v="2S"/>
    <n v="16558491"/>
    <s v="CILLERO"/>
    <s v="JIMÉNEZ"/>
    <s v="MARÍA BELÉN"/>
    <s v="macillj"/>
    <s v="belen.cillero@unirioja.es"/>
    <n v="0.8"/>
    <n v="0.8"/>
    <n v="532"/>
    <s v="LABORAL DOCENTE-ASOCIADO"/>
    <s v="P06"/>
    <s v="TIEMPO PARCIAL (6+6 HORAS)"/>
    <s v="2019-02-04 00:00:00.0"/>
    <s v="2019-09-14 00:00:00.0"/>
    <s v="PI101385"/>
    <s v="PROFESOR ASOCIADO"/>
    <s v="R111"/>
    <x v="7"/>
    <n v="265"/>
    <s v="ESTADÍSTICA E INVESTIGACIÓN OPERATIVA"/>
  </r>
  <r>
    <x v="0"/>
    <x v="0"/>
    <n v="710"/>
    <s v="047R"/>
    <s v="GRUPO-B1"/>
    <n v="16558491"/>
    <s v="Métodos de análisis de datos"/>
    <s v="GR"/>
    <s v="GRUPO REDUCIDO"/>
    <s v="047R"/>
    <s v="GRUPO REDUCIDO DE MÉTODOS DE ANÁLISIS DE DATOS"/>
    <s v="GRUPO-B1"/>
    <s v="Grupo Reducido de Métodos de análisis de datos"/>
    <s v="2S"/>
    <n v="16558491"/>
    <s v="CILLERO"/>
    <s v="JIMÉNEZ"/>
    <s v="MARÍA BELÉN"/>
    <s v="macillj"/>
    <s v="belen.cillero@unirioja.es"/>
    <n v="0.8"/>
    <n v="0.8"/>
    <n v="532"/>
    <s v="LABORAL DOCENTE-ASOCIADO"/>
    <s v="P06"/>
    <s v="TIEMPO PARCIAL (6+6 HORAS)"/>
    <s v="2019-02-04 00:00:00.0"/>
    <s v="2019-09-14 00:00:00.0"/>
    <s v="PI101385"/>
    <s v="PROFESOR ASOCIADO"/>
    <s v="R111"/>
    <x v="7"/>
    <n v="265"/>
    <s v="ESTADÍSTICA E INVESTIGACIÓN OPERATIVA"/>
  </r>
  <r>
    <x v="0"/>
    <x v="0"/>
    <n v="710"/>
    <s v="047R"/>
    <s v="GRUPO-B2"/>
    <n v="42057900"/>
    <s v="Métodos de análisis de datos"/>
    <s v="GR"/>
    <s v="GRUPO REDUCIDO"/>
    <s v="047R"/>
    <s v="GRUPO REDUCIDO DE MÉTODOS DE ANÁLISIS DE DATOS"/>
    <s v="GRUPO-B2"/>
    <s v="Grupo Reducido de Métodos de análisis de datos"/>
    <s v="2S"/>
    <n v="42057900"/>
    <s v="HERNÁNDEZ"/>
    <s v="MARTÍN"/>
    <s v="ZENAIDA"/>
    <s v="zehernan"/>
    <s v="zenaida.hernandez@unirioja.es"/>
    <n v="0.8"/>
    <n v="0.8"/>
    <n v="506"/>
    <s v="PROFESOR TITULAR DE ESCUELA UNIVERSITARI"/>
    <s v="01A"/>
    <s v="TIEMPO COMPLETO AMPLIADO"/>
    <s v="2012-09-01 00:00:00.0"/>
    <s v="null"/>
    <s v="DF32193"/>
    <s v="TITULAR DE ESCUELAS UNIVERSITARIAS"/>
    <s v="R111"/>
    <x v="7"/>
    <n v="265"/>
    <s v="ESTADÍSTICA E INVESTIGACIÓN OPERATIVA"/>
  </r>
  <r>
    <x v="0"/>
    <x v="0"/>
    <n v="710"/>
    <s v="047R"/>
    <s v="GRUPO-B3"/>
    <n v="16558491"/>
    <s v="Métodos de análisis de datos"/>
    <s v="GR"/>
    <s v="GRUPO REDUCIDO"/>
    <s v="047R"/>
    <s v="GRUPO REDUCIDO DE MÉTODOS DE ANÁLISIS DE DATOS"/>
    <s v="GRUPO-B3"/>
    <s v="Grupo Reducido de Métodos de análisis de datos"/>
    <s v="2S"/>
    <n v="16558491"/>
    <s v="CILLERO"/>
    <s v="JIMÉNEZ"/>
    <s v="MARÍA BELÉN"/>
    <s v="macillj"/>
    <s v="belen.cillero@unirioja.es"/>
    <n v="0.8"/>
    <n v="0.8"/>
    <n v="532"/>
    <s v="LABORAL DOCENTE-ASOCIADO"/>
    <s v="P06"/>
    <s v="TIEMPO PARCIAL (6+6 HORAS)"/>
    <s v="2019-02-04 00:00:00.0"/>
    <s v="2019-09-14 00:00:00.0"/>
    <s v="PI101385"/>
    <s v="PROFESOR ASOCIADO"/>
    <s v="R111"/>
    <x v="7"/>
    <n v="265"/>
    <s v="ESTADÍSTICA E INVESTIGACIÓN OPERATIVA"/>
  </r>
  <r>
    <x v="3"/>
    <x v="1"/>
    <n v="711"/>
    <s v="203201G"/>
    <s v="GRUPO-A"/>
    <n v="16510691"/>
    <s v="Concepto y teorías del trabajo social"/>
    <s v="GG"/>
    <s v="GRUPO GRANDE"/>
    <s v="203201G"/>
    <s v="GRUPO GRANDE DE CONCEPTOS Y TEORÍAS DEL TRABAJO SOCIAL"/>
    <s v="GRUPO-A"/>
    <s v="Grupo Grande de CONCEPTOS Y TEORÍAS DEL TRABAJO SOCIAL"/>
    <s v="1S"/>
    <n v="16510691"/>
    <s v="RUIDÍAZ"/>
    <s v="GARCÍA"/>
    <s v="CARMEN"/>
    <s v="caruidia"/>
    <s v="carmen.ruidiaz@unirioja.es"/>
    <n v="4.5"/>
    <n v="4.5"/>
    <n v="504"/>
    <s v="PROFESOR TITULAR UNIVERSIDAD"/>
    <s v="01A"/>
    <s v="TIEMPO COMPLETO AMPLIADO"/>
    <s v="2017-09-15 00:00:00.0"/>
    <s v="null"/>
    <s v="DF100189"/>
    <s v="PROFESOR TITULAR DE UNIVERSIDAD"/>
    <s v="R103"/>
    <x v="1"/>
    <n v="813"/>
    <s v="TRABAJO SOCIAL Y SERVICIOS SOCIALES"/>
  </r>
  <r>
    <x v="3"/>
    <x v="1"/>
    <n v="711"/>
    <s v="203201R"/>
    <s v="GRUPO-A1"/>
    <n v="72989041"/>
    <s v="Concepto y teorías del trabajo social"/>
    <s v="GR"/>
    <s v="GRUPO REDUCIDO"/>
    <s v="203201R"/>
    <s v="GRUPO REDUCIDO DE CONCEPTOS Y TEORÍAS DEL TRABAJO SOCIAL"/>
    <s v="GRUPO-A1"/>
    <s v="Grupo Reducido de Concepto y teorías del trabajo social"/>
    <s v="1S"/>
    <n v="72989041"/>
    <s v="SERRANO"/>
    <s v="MARTÍNEZ"/>
    <s v="CECILIA"/>
    <s v="ceserran"/>
    <s v="cecilia.serrano@unirioja.es"/>
    <n v="1.5"/>
    <n v="1.5"/>
    <n v="536"/>
    <s v="PROFESOR INTERINO"/>
    <s v="C01"/>
    <s v="TIEMPO COMPLETO"/>
    <s v="2017-09-15 00:00:00.0"/>
    <s v="null"/>
    <s v="PI101232"/>
    <s v="PROFESOR CONTRATADO INTERINO"/>
    <s v="R103"/>
    <x v="1"/>
    <n v="813"/>
    <s v="TRABAJO SOCIAL Y SERVICIOS SOCIALES"/>
  </r>
  <r>
    <x v="3"/>
    <x v="1"/>
    <n v="711"/>
    <s v="203201R"/>
    <s v="GRUPO-A2"/>
    <n v="72989041"/>
    <s v="Concepto y teorías del trabajo social"/>
    <s v="GR"/>
    <s v="GRUPO REDUCIDO"/>
    <s v="203201R"/>
    <s v="GRUPO REDUCIDO DE CONCEPTOS Y TEORÍAS DEL TRABAJO SOCIAL"/>
    <s v="GRUPO-A2"/>
    <s v="Grupo Reducido de Concepto y teorías del trabajo social"/>
    <s v="1S"/>
    <n v="72989041"/>
    <s v="SERRANO"/>
    <s v="MARTÍNEZ"/>
    <s v="CECILIA"/>
    <s v="ceserran"/>
    <s v="cecilia.serrano@unirioja.es"/>
    <n v="1.5"/>
    <n v="1.5"/>
    <n v="536"/>
    <s v="PROFESOR INTERINO"/>
    <s v="C01"/>
    <s v="TIEMPO COMPLETO"/>
    <s v="2017-09-15 00:00:00.0"/>
    <s v="null"/>
    <s v="PI101232"/>
    <s v="PROFESOR CONTRATADO INTERINO"/>
    <s v="R103"/>
    <x v="1"/>
    <n v="813"/>
    <s v="TRABAJO SOCIAL Y SERVICIOS SOCIALES"/>
  </r>
  <r>
    <x v="3"/>
    <x v="1"/>
    <n v="712"/>
    <s v="203202G"/>
    <s v="GRUPO-A"/>
    <n v="16527500"/>
    <s v="Desarrollo del comportamiento humano en el ciclo vital"/>
    <s v="GG"/>
    <s v="GRUPO GRANDE"/>
    <s v="203202G"/>
    <s v="GRUPO GRANDE DE DESARROLLO DEL COMPORTAMIENTO HUMANO EN EL CICLO VITAL"/>
    <s v="GRUPO-A"/>
    <s v="Grupo Grande de DESARROLLO DEL COMPORTAMIENTO HUMANO EN EL CICLO VITAL"/>
    <s v="2S"/>
    <n v="16527500"/>
    <s v="SOARES"/>
    <s v="SANTOS"/>
    <s v="MARÍA YOLANDA"/>
    <s v="masoares"/>
    <s v="maria-yolanda.soares@unirioja.es"/>
    <n v="4.5"/>
    <n v="4.5"/>
    <n v="536"/>
    <s v="PROFESOR INTERINO"/>
    <s v="C01"/>
    <s v="TIEMPO COMPLETO"/>
    <s v="2014-09-15 00:00:00.0"/>
    <s v="null"/>
    <s v="PI100981"/>
    <s v="PROFESOR CONTRATADO INTERINO"/>
    <s v="R115"/>
    <x v="2"/>
    <n v="735"/>
    <s v="PSICOLOGÍA EVOLUTIVA Y DE LA EDUCACIÓN"/>
  </r>
  <r>
    <x v="3"/>
    <x v="1"/>
    <n v="712"/>
    <s v="203202G"/>
    <s v="GRUPO-A"/>
    <n v="42819023"/>
    <s v="Desarrollo del comportamiento humano en el ciclo vital"/>
    <s v="GG"/>
    <s v="GRUPO GRANDE"/>
    <s v="203202G"/>
    <s v="GRUPO GRANDE DE DESARROLLO DEL COMPORTAMIENTO HUMANO EN EL CICLO VITAL"/>
    <s v="GRUPO-A"/>
    <s v="Grupo Grande de DESARROLLO DEL COMPORTAMIENTO HUMANO EN EL CICLO VITAL"/>
    <s v="2S"/>
    <n v="42819023"/>
    <s v="URRACA"/>
    <s v="MARTÍNEZ"/>
    <s v="MARÍA LUZ"/>
    <s v="maurraca"/>
    <s v="maria-luz.urraca@unirioja.es"/>
    <n v="0"/>
    <n v="0"/>
    <n v="536"/>
    <s v="PROFESOR INTERINO"/>
    <s v="C01"/>
    <s v="TIEMPO COMPLETO"/>
    <s v="2012-09-01 00:00:00.0"/>
    <s v="null"/>
    <s v="PI100843"/>
    <s v="PROFESOR CONTRATADO INTERINO"/>
    <s v="R115"/>
    <x v="2"/>
    <n v="735"/>
    <s v="PSICOLOGÍA EVOLUTIVA Y DE LA EDUCACIÓN"/>
  </r>
  <r>
    <x v="3"/>
    <x v="1"/>
    <n v="712"/>
    <s v="203202R"/>
    <s v="GRUPO-A1"/>
    <n v="16527500"/>
    <s v="Desarrollo del comportamiento humano en el ciclo vital"/>
    <s v="GR"/>
    <s v="GRUPO REDUCIDO"/>
    <s v="203202R"/>
    <s v="GRUPO REDUCIDO DE DESARROLLO DEL COMPORTAMIENTO HUMANO EN EL CICLO VITAL"/>
    <s v="GRUPO-A1"/>
    <s v="Grupo Reducido de Desarrollo del comportamiento humano en el ciclo vital"/>
    <s v="2S"/>
    <n v="16527500"/>
    <s v="SOARES"/>
    <s v="SANTOS"/>
    <s v="MARÍA YOLANDA"/>
    <s v="masoares"/>
    <s v="maria-yolanda.soares@unirioja.es"/>
    <n v="1.5"/>
    <n v="1.5"/>
    <n v="536"/>
    <s v="PROFESOR INTERINO"/>
    <s v="C01"/>
    <s v="TIEMPO COMPLETO"/>
    <s v="2014-09-15 00:00:00.0"/>
    <s v="null"/>
    <s v="PI100981"/>
    <s v="PROFESOR CONTRATADO INTERINO"/>
    <s v="R115"/>
    <x v="2"/>
    <n v="735"/>
    <s v="PSICOLOGÍA EVOLUTIVA Y DE LA EDUCACIÓN"/>
  </r>
  <r>
    <x v="3"/>
    <x v="1"/>
    <n v="712"/>
    <s v="203202R"/>
    <s v="GRUPO-A2"/>
    <n v="16527500"/>
    <s v="Desarrollo del comportamiento humano en el ciclo vital"/>
    <s v="GR"/>
    <s v="GRUPO REDUCIDO"/>
    <s v="203202R"/>
    <s v="GRUPO REDUCIDO DE DESARROLLO DEL COMPORTAMIENTO HUMANO EN EL CICLO VITAL"/>
    <s v="GRUPO-A2"/>
    <s v="Grupo Reducido de Desarrollo del comportamiento humano en el ciclo vital"/>
    <s v="2S"/>
    <n v="16527500"/>
    <s v="SOARES"/>
    <s v="SANTOS"/>
    <s v="MARÍA YOLANDA"/>
    <s v="masoares"/>
    <s v="maria-yolanda.soares@unirioja.es"/>
    <n v="1.5"/>
    <n v="1.5"/>
    <n v="536"/>
    <s v="PROFESOR INTERINO"/>
    <s v="C01"/>
    <s v="TIEMPO COMPLETO"/>
    <s v="2014-09-15 00:00:00.0"/>
    <s v="null"/>
    <s v="PI100981"/>
    <s v="PROFESOR CONTRATADO INTERINO"/>
    <s v="R115"/>
    <x v="2"/>
    <n v="735"/>
    <s v="PSICOLOGÍA EVOLUTIVA Y DE LA EDUCACIÓN"/>
  </r>
  <r>
    <x v="3"/>
    <x v="1"/>
    <n v="713"/>
    <s v="203203G"/>
    <s v="GRUPO-A"/>
    <n v="15381719"/>
    <s v="Metodología del trabajo social"/>
    <s v="GG"/>
    <s v="GRUPO GRANDE"/>
    <s v="203203G"/>
    <s v="GRUPO GRANDE DE METODOLOGÍA DEL TRABAJO SOCIAL"/>
    <s v="GRUPO-A"/>
    <s v="Grupo Grande de METODOLOGÍA DEL TRABAJO SOCIAL"/>
    <s v="2S"/>
    <n v="15381719"/>
    <s v="RAYA"/>
    <s v="DÍEZ"/>
    <s v="ESTHER"/>
    <s v="esraya"/>
    <s v="esther.raya@unirioja.es"/>
    <n v="4.5"/>
    <n v="4.5"/>
    <n v="504"/>
    <s v="PROFESOR TITULAR UNIVERSIDAD"/>
    <s v="01A"/>
    <s v="TIEMPO COMPLETO AMPLIADO"/>
    <s v="2018-09-17 00:00:00.0"/>
    <s v="null"/>
    <s v="DF100205"/>
    <s v="PROFESOR TITULAR DE UNVERSIDAD"/>
    <s v="R103"/>
    <x v="1"/>
    <n v="813"/>
    <s v="TRABAJO SOCIAL Y SERVICIOS SOCIALES"/>
  </r>
  <r>
    <x v="3"/>
    <x v="1"/>
    <n v="713"/>
    <s v="203203R"/>
    <s v="GRUPO-A1"/>
    <n v="15381719"/>
    <s v="Metodología del trabajo social"/>
    <s v="GR"/>
    <s v="GRUPO REDUCIDO"/>
    <s v="203203R"/>
    <s v="GRUPO REDUCIDO DE METODOLOGÍA DEL TRABAJO SOCIAL"/>
    <s v="GRUPO-A1"/>
    <s v="Grupo Reducido de Metodología del trabajo social"/>
    <s v="2S"/>
    <n v="15381719"/>
    <s v="RAYA"/>
    <s v="DÍEZ"/>
    <s v="ESTHER"/>
    <s v="esraya"/>
    <s v="esther.raya@unirioja.es"/>
    <n v="1.5"/>
    <n v="1.5"/>
    <n v="504"/>
    <s v="PROFESOR TITULAR UNIVERSIDAD"/>
    <s v="01A"/>
    <s v="TIEMPO COMPLETO AMPLIADO"/>
    <s v="2018-09-17 00:00:00.0"/>
    <s v="null"/>
    <s v="DF100205"/>
    <s v="PROFESOR TITULAR DE UNVERSIDAD"/>
    <s v="R103"/>
    <x v="1"/>
    <n v="813"/>
    <s v="TRABAJO SOCIAL Y SERVICIOS SOCIALES"/>
  </r>
  <r>
    <x v="3"/>
    <x v="1"/>
    <n v="713"/>
    <s v="203203R"/>
    <s v="GRUPO-A2"/>
    <n v="15381719"/>
    <s v="Metodología del trabajo social"/>
    <s v="GR"/>
    <s v="GRUPO REDUCIDO"/>
    <s v="203203R"/>
    <s v="GRUPO REDUCIDO DE METODOLOGÍA DEL TRABAJO SOCIAL"/>
    <s v="GRUPO-A2"/>
    <s v="Grupo Reducido de Metodología del trabajo social"/>
    <s v="2S"/>
    <n v="15381719"/>
    <s v="RAYA"/>
    <s v="DÍEZ"/>
    <s v="ESTHER"/>
    <s v="esraya"/>
    <s v="esther.raya@unirioja.es"/>
    <n v="1.5"/>
    <n v="1.5"/>
    <n v="504"/>
    <s v="PROFESOR TITULAR UNIVERSIDAD"/>
    <s v="01A"/>
    <s v="TIEMPO COMPLETO AMPLIADO"/>
    <s v="2018-09-17 00:00:00.0"/>
    <s v="null"/>
    <s v="DF100205"/>
    <s v="PROFESOR TITULAR DE UNVERSIDAD"/>
    <s v="R103"/>
    <x v="1"/>
    <n v="813"/>
    <s v="TRABAJO SOCIAL Y SERVICIOS SOCIALES"/>
  </r>
  <r>
    <x v="3"/>
    <x v="1"/>
    <n v="714"/>
    <s v="203204G"/>
    <s v="GRUPO-A"/>
    <n v="15381719"/>
    <s v="Política social y sistemas del bienestar"/>
    <s v="GG"/>
    <s v="GRUPO GRANDE"/>
    <s v="203204G"/>
    <s v="CLASES TEÓRICAS DE POLÍTICA SOCIAL Y SISTEMAS DEL BIENESTAR"/>
    <s v="GRUPO-A"/>
    <s v="Grupo de Clases Teóricas de POLÍTICA SOCIAL Y SISTEMAS DEL BIENESTAR"/>
    <s v="2S"/>
    <n v="15381719"/>
    <s v="RAYA"/>
    <s v="DÍEZ"/>
    <s v="ESTHER"/>
    <s v="esraya"/>
    <s v="esther.raya@unirioja.es"/>
    <n v="2"/>
    <n v="2"/>
    <n v="504"/>
    <s v="PROFESOR TITULAR UNIVERSIDAD"/>
    <s v="01A"/>
    <s v="TIEMPO COMPLETO AMPLIADO"/>
    <s v="2018-09-17 00:00:00.0"/>
    <s v="null"/>
    <s v="DF100205"/>
    <s v="PROFESOR TITULAR DE UNVERSIDAD"/>
    <s v="R103"/>
    <x v="1"/>
    <n v="813"/>
    <s v="TRABAJO SOCIAL Y SERVICIOS SOCIALES"/>
  </r>
  <r>
    <x v="3"/>
    <x v="1"/>
    <n v="714"/>
    <s v="203204G"/>
    <s v="GRUPO-A"/>
    <n v="16510691"/>
    <s v="Política social y sistemas del bienestar"/>
    <s v="GG"/>
    <s v="GRUPO GRANDE"/>
    <s v="203204G"/>
    <s v="CLASES TEÓRICAS DE POLÍTICA SOCIAL Y SISTEMAS DEL BIENESTAR"/>
    <s v="GRUPO-A"/>
    <s v="Grupo de Clases Teóricas de POLÍTICA SOCIAL Y SISTEMAS DEL BIENESTAR"/>
    <s v="2S"/>
    <n v="16510691"/>
    <s v="RUIDÍAZ"/>
    <s v="GARCÍA"/>
    <s v="CARMEN"/>
    <s v="caruidia"/>
    <s v="carmen.ruidiaz@unirioja.es"/>
    <n v="0"/>
    <n v="0"/>
    <n v="504"/>
    <s v="PROFESOR TITULAR UNIVERSIDAD"/>
    <s v="01A"/>
    <s v="TIEMPO COMPLETO AMPLIADO"/>
    <s v="2017-09-15 00:00:00.0"/>
    <s v="null"/>
    <s v="DF100189"/>
    <s v="PROFESOR TITULAR DE UNIVERSIDAD"/>
    <s v="R103"/>
    <x v="1"/>
    <n v="813"/>
    <s v="TRABAJO SOCIAL Y SERVICIOS SOCIALES"/>
  </r>
  <r>
    <x v="3"/>
    <x v="1"/>
    <n v="714"/>
    <s v="203204G"/>
    <s v="GRUPO-A"/>
    <n v="16574975"/>
    <s v="Política social y sistemas del bienestar"/>
    <s v="GG"/>
    <s v="GRUPO GRANDE"/>
    <s v="203204G"/>
    <s v="CLASES TEÓRICAS DE POLÍTICA SOCIAL Y SISTEMAS DEL BIENESTAR"/>
    <s v="GRUPO-A"/>
    <s v="Grupo de Clases Teóricas de POLÍTICA SOCIAL Y SISTEMAS DEL BIENESTAR"/>
    <s v="2S"/>
    <n v="16574975"/>
    <s v="TOBIAS"/>
    <s v="OLARTE"/>
    <s v="EVA"/>
    <s v="evtobias"/>
    <s v="eva.tobias@unirioja.es"/>
    <n v="0.3"/>
    <n v="0.3"/>
    <n v="532"/>
    <s v="LABORAL DOCENTE-ASOCIADO"/>
    <s v="P03"/>
    <s v="TIEMPO PARCIAL (3+3 HORAS)"/>
    <s v="2017-02-24 00:00:00.0"/>
    <s v="2019-06-30 00:00:00.0"/>
    <s v="PI101106"/>
    <s v="PROFESOR ASOCIADO"/>
    <s v="R103"/>
    <x v="1"/>
    <n v="813"/>
    <s v="TRABAJO SOCIAL Y SERVICIOS SOCIALES"/>
  </r>
  <r>
    <x v="3"/>
    <x v="1"/>
    <n v="714"/>
    <s v="203204G"/>
    <s v="GRUPO-A"/>
    <n v="80154902"/>
    <s v="Política social y sistemas del bienestar"/>
    <s v="GG"/>
    <s v="GRUPO GRANDE"/>
    <s v="203204G"/>
    <s v="CLASES TEÓRICAS DE POLÍTICA SOCIAL Y SISTEMAS DEL BIENESTAR"/>
    <s v="GRUPO-A"/>
    <s v="Grupo de Clases Teóricas de POLÍTICA SOCIAL Y SISTEMAS DEL BIENESTAR"/>
    <s v="2S"/>
    <n v="80154902"/>
    <s v="CARBONERO"/>
    <s v="MUÑOZ"/>
    <s v="DOMINGO"/>
    <s v="docarbon"/>
    <s v="domingo.carbonero@unirioja.es"/>
    <n v="2.2000000000000002"/>
    <n v="2.2000000000000002"/>
    <n v="536"/>
    <s v="PROFESOR INTERINO"/>
    <s v="C01"/>
    <s v="TIEMPO COMPLETO"/>
    <s v="2015-09-15 00:00:00.0"/>
    <s v="null"/>
    <s v="PI101021"/>
    <s v="PROFESOR CONTRATADO INTERINO"/>
    <s v="R103"/>
    <x v="1"/>
    <n v="813"/>
    <s v="TRABAJO SOCIAL Y SERVICIOS SOCIALES"/>
  </r>
  <r>
    <x v="3"/>
    <x v="1"/>
    <n v="714"/>
    <s v="203204R"/>
    <s v="GRUPO-A1"/>
    <n v="15381719"/>
    <s v="Política social y sistemas del bienestar"/>
    <s v="GR"/>
    <s v="GRUPO REDUCIDO"/>
    <s v="203204R"/>
    <s v="CPA, CPL, PI, EVALUACIÓN U OTRAS ACTIVS. DE POLÍTICA SOCIAL Y SISTEMAS DEL"/>
    <s v="GRUPO-A1"/>
    <s v="CPA, CPL, u otras de Política social y sistemas del bienestar"/>
    <s v="2S"/>
    <n v="15381719"/>
    <s v="RAYA"/>
    <s v="DÍEZ"/>
    <s v="ESTHER"/>
    <s v="esraya"/>
    <s v="esther.raya@unirioja.es"/>
    <n v="0.6"/>
    <n v="0.6"/>
    <n v="504"/>
    <s v="PROFESOR TITULAR UNIVERSIDAD"/>
    <s v="01A"/>
    <s v="TIEMPO COMPLETO AMPLIADO"/>
    <s v="2018-09-17 00:00:00.0"/>
    <s v="null"/>
    <s v="DF100205"/>
    <s v="PROFESOR TITULAR DE UNVERSIDAD"/>
    <s v="R103"/>
    <x v="1"/>
    <n v="813"/>
    <s v="TRABAJO SOCIAL Y SERVICIOS SOCIALES"/>
  </r>
  <r>
    <x v="3"/>
    <x v="1"/>
    <n v="714"/>
    <s v="203204R"/>
    <s v="GRUPO-A1"/>
    <n v="16574975"/>
    <s v="Política social y sistemas del bienestar"/>
    <s v="GR"/>
    <s v="GRUPO REDUCIDO"/>
    <s v="203204R"/>
    <s v="CPA, CPL, PI, EVALUACIÓN U OTRAS ACTIVS. DE POLÍTICA SOCIAL Y SISTEMAS DEL"/>
    <s v="GRUPO-A1"/>
    <s v="CPA, CPL, u otras de Política social y sistemas del bienestar"/>
    <s v="2S"/>
    <n v="16574975"/>
    <s v="TOBIAS"/>
    <s v="OLARTE"/>
    <s v="EVA"/>
    <s v="evtobias"/>
    <s v="eva.tobias@unirioja.es"/>
    <n v="0.1"/>
    <n v="0.1"/>
    <n v="532"/>
    <s v="LABORAL DOCENTE-ASOCIADO"/>
    <s v="P03"/>
    <s v="TIEMPO PARCIAL (3+3 HORAS)"/>
    <s v="2017-02-24 00:00:00.0"/>
    <s v="2019-06-30 00:00:00.0"/>
    <s v="PI101106"/>
    <s v="PROFESOR ASOCIADO"/>
    <s v="R103"/>
    <x v="1"/>
    <n v="813"/>
    <s v="TRABAJO SOCIAL Y SERVICIOS SOCIALES"/>
  </r>
  <r>
    <x v="3"/>
    <x v="1"/>
    <n v="714"/>
    <s v="203204R"/>
    <s v="GRUPO-A1"/>
    <n v="80154902"/>
    <s v="Política social y sistemas del bienestar"/>
    <s v="GR"/>
    <s v="GRUPO REDUCIDO"/>
    <s v="203204R"/>
    <s v="CPA, CPL, PI, EVALUACIÓN U OTRAS ACTIVS. DE POLÍTICA SOCIAL Y SISTEMAS DEL"/>
    <s v="GRUPO-A1"/>
    <s v="CPA, CPL, u otras de Política social y sistemas del bienestar"/>
    <s v="2S"/>
    <n v="80154902"/>
    <s v="CARBONERO"/>
    <s v="MUÑOZ"/>
    <s v="DOMINGO"/>
    <s v="docarbon"/>
    <s v="domingo.carbonero@unirioja.es"/>
    <n v="0.8"/>
    <n v="0.8"/>
    <n v="536"/>
    <s v="PROFESOR INTERINO"/>
    <s v="C01"/>
    <s v="TIEMPO COMPLETO"/>
    <s v="2015-09-15 00:00:00.0"/>
    <s v="null"/>
    <s v="PI101021"/>
    <s v="PROFESOR CONTRATADO INTERINO"/>
    <s v="R103"/>
    <x v="1"/>
    <n v="813"/>
    <s v="TRABAJO SOCIAL Y SERVICIOS SOCIALES"/>
  </r>
  <r>
    <x v="3"/>
    <x v="1"/>
    <n v="714"/>
    <s v="203204R"/>
    <s v="GRUPO-A2"/>
    <n v="15381719"/>
    <s v="Política social y sistemas del bienestar"/>
    <s v="GR"/>
    <s v="GRUPO REDUCIDO"/>
    <s v="203204R"/>
    <s v="CPA, CPL, PI, EVALUACIÓN U OTRAS ACTIVS. DE POLÍTICA SOCIAL Y SISTEMAS DEL"/>
    <s v="GRUPO-A2"/>
    <s v="CPA, CPL, u otras de Política social y sistemas del bienestar"/>
    <s v="2S"/>
    <n v="15381719"/>
    <s v="RAYA"/>
    <s v="DÍEZ"/>
    <s v="ESTHER"/>
    <s v="esraya"/>
    <s v="esther.raya@unirioja.es"/>
    <n v="0.6"/>
    <n v="0.6"/>
    <n v="504"/>
    <s v="PROFESOR TITULAR UNIVERSIDAD"/>
    <s v="01A"/>
    <s v="TIEMPO COMPLETO AMPLIADO"/>
    <s v="2018-09-17 00:00:00.0"/>
    <s v="null"/>
    <s v="DF100205"/>
    <s v="PROFESOR TITULAR DE UNVERSIDAD"/>
    <s v="R103"/>
    <x v="1"/>
    <n v="813"/>
    <s v="TRABAJO SOCIAL Y SERVICIOS SOCIALES"/>
  </r>
  <r>
    <x v="3"/>
    <x v="1"/>
    <n v="714"/>
    <s v="203204R"/>
    <s v="GRUPO-A2"/>
    <n v="16574975"/>
    <s v="Política social y sistemas del bienestar"/>
    <s v="GR"/>
    <s v="GRUPO REDUCIDO"/>
    <s v="203204R"/>
    <s v="CPA, CPL, PI, EVALUACIÓN U OTRAS ACTIVS. DE POLÍTICA SOCIAL Y SISTEMAS DEL"/>
    <s v="GRUPO-A2"/>
    <s v="CPA, CPL, u otras de Política social y sistemas del bienestar"/>
    <s v="2S"/>
    <n v="16574975"/>
    <s v="TOBIAS"/>
    <s v="OLARTE"/>
    <s v="EVA"/>
    <s v="evtobias"/>
    <s v="eva.tobias@unirioja.es"/>
    <n v="0.1"/>
    <n v="0.1"/>
    <n v="532"/>
    <s v="LABORAL DOCENTE-ASOCIADO"/>
    <s v="P03"/>
    <s v="TIEMPO PARCIAL (3+3 HORAS)"/>
    <s v="2017-02-24 00:00:00.0"/>
    <s v="2019-06-30 00:00:00.0"/>
    <s v="PI101106"/>
    <s v="PROFESOR ASOCIADO"/>
    <s v="R103"/>
    <x v="1"/>
    <n v="813"/>
    <s v="TRABAJO SOCIAL Y SERVICIOS SOCIALES"/>
  </r>
  <r>
    <x v="3"/>
    <x v="1"/>
    <n v="714"/>
    <s v="203204R"/>
    <s v="GRUPO-A2"/>
    <n v="80154902"/>
    <s v="Política social y sistemas del bienestar"/>
    <s v="GR"/>
    <s v="GRUPO REDUCIDO"/>
    <s v="203204R"/>
    <s v="CPA, CPL, PI, EVALUACIÓN U OTRAS ACTIVS. DE POLÍTICA SOCIAL Y SISTEMAS DEL"/>
    <s v="GRUPO-A2"/>
    <s v="CPA, CPL, u otras de Política social y sistemas del bienestar"/>
    <s v="2S"/>
    <n v="80154902"/>
    <s v="CARBONERO"/>
    <s v="MUÑOZ"/>
    <s v="DOMINGO"/>
    <s v="docarbon"/>
    <s v="domingo.carbonero@unirioja.es"/>
    <n v="0.8"/>
    <n v="0.8"/>
    <n v="536"/>
    <s v="PROFESOR INTERINO"/>
    <s v="C01"/>
    <s v="TIEMPO COMPLETO"/>
    <s v="2015-09-15 00:00:00.0"/>
    <s v="null"/>
    <s v="PI101021"/>
    <s v="PROFESOR CONTRATADO INTERINO"/>
    <s v="R103"/>
    <x v="1"/>
    <n v="813"/>
    <s v="TRABAJO SOCIAL Y SERVICIOS SOCIALES"/>
  </r>
  <r>
    <x v="3"/>
    <x v="1"/>
    <n v="715"/>
    <s v="203207G"/>
    <s v="GRUPO-A"/>
    <n v="72989041"/>
    <s v="Trabajo social con individuos y familias"/>
    <s v="GG"/>
    <s v="GRUPO GRANDE"/>
    <s v="203207G"/>
    <s v="GRUPO GRANDE DE T. S. CON INDIVIDUOS Y FAMILIAS"/>
    <s v="GRUPO-A"/>
    <s v="Grupo Grande de T.S. CON INDIVIDUOS Y FAMILIAS"/>
    <s v="2S"/>
    <n v="72989041"/>
    <s v="SERRANO"/>
    <s v="MARTÍNEZ"/>
    <s v="CECILIA"/>
    <s v="ceserran"/>
    <s v="cecilia.serrano@unirioja.es"/>
    <n v="4.5"/>
    <n v="4.5"/>
    <n v="536"/>
    <s v="PROFESOR INTERINO"/>
    <s v="C01"/>
    <s v="TIEMPO COMPLETO"/>
    <s v="2017-09-15 00:00:00.0"/>
    <s v="null"/>
    <s v="PI101232"/>
    <s v="PROFESOR CONTRATADO INTERINO"/>
    <s v="R103"/>
    <x v="1"/>
    <n v="813"/>
    <s v="TRABAJO SOCIAL Y SERVICIOS SOCIALES"/>
  </r>
  <r>
    <x v="3"/>
    <x v="1"/>
    <n v="715"/>
    <s v="203207R"/>
    <s v="GRUPO-A1"/>
    <n v="72989041"/>
    <s v="Trabajo social con individuos y familias"/>
    <s v="GR"/>
    <s v="GRUPO REDUCIDO"/>
    <s v="203207R"/>
    <s v="GRUPO REDUCIDO DE T. S. CON INDIVIDUOS Y FAMILIAS"/>
    <s v="GRUPO-A1"/>
    <s v="Grupo Reducido de T.S. CON INDIVIDUOS Y FAMILIAS"/>
    <s v="2S"/>
    <n v="72989041"/>
    <s v="SERRANO"/>
    <s v="MARTÍNEZ"/>
    <s v="CECILIA"/>
    <s v="ceserran"/>
    <s v="cecilia.serrano@unirioja.es"/>
    <n v="1.5"/>
    <n v="1.5"/>
    <n v="536"/>
    <s v="PROFESOR INTERINO"/>
    <s v="C01"/>
    <s v="TIEMPO COMPLETO"/>
    <s v="2017-09-15 00:00:00.0"/>
    <s v="null"/>
    <s v="PI101232"/>
    <s v="PROFESOR CONTRATADO INTERINO"/>
    <s v="R103"/>
    <x v="1"/>
    <n v="813"/>
    <s v="TRABAJO SOCIAL Y SERVICIOS SOCIALES"/>
  </r>
  <r>
    <x v="3"/>
    <x v="1"/>
    <n v="715"/>
    <s v="203207R"/>
    <s v="GRUPO-A2"/>
    <n v="72989041"/>
    <s v="Trabajo social con individuos y familias"/>
    <s v="GR"/>
    <s v="GRUPO REDUCIDO"/>
    <s v="203207R"/>
    <s v="GRUPO REDUCIDO DE T. S. CON INDIVIDUOS Y FAMILIAS"/>
    <s v="GRUPO-A2"/>
    <s v="Grupo Reducido de T.S. CON INDIVIDUOS Y FAMILIAS"/>
    <s v="2S"/>
    <n v="72989041"/>
    <s v="SERRANO"/>
    <s v="MARTÍNEZ"/>
    <s v="CECILIA"/>
    <s v="ceserran"/>
    <s v="cecilia.serrano@unirioja.es"/>
    <n v="1.5"/>
    <n v="1.5"/>
    <n v="536"/>
    <s v="PROFESOR INTERINO"/>
    <s v="C01"/>
    <s v="TIEMPO COMPLETO"/>
    <s v="2017-09-15 00:00:00.0"/>
    <s v="null"/>
    <s v="PI101232"/>
    <s v="PROFESOR CONTRATADO INTERINO"/>
    <s v="R103"/>
    <x v="1"/>
    <n v="813"/>
    <s v="TRABAJO SOCIAL Y SERVICIOS SOCIALES"/>
  </r>
  <r>
    <x v="3"/>
    <x v="1"/>
    <n v="716"/>
    <s v="203208G"/>
    <s v="GRUPO-A"/>
    <n v="51365599"/>
    <s v="Desigualdad, pobreza y exclusión social"/>
    <s v="GG"/>
    <s v="GRUPO GRANDE"/>
    <s v="203208G"/>
    <s v="GRUPO GRANDE DE DESIGUALDAD, POBREZA Y EXCLUSIÓN SOCIAL"/>
    <s v="GRUPO-A"/>
    <s v="Grupo Grande de DESIGUALDAD, POBREZA Y EXCLUSIÓN SOCIAL"/>
    <s v="2S"/>
    <n v="51365599"/>
    <s v="DÍAZ"/>
    <s v="ORUETA"/>
    <s v="FERNANDO"/>
    <s v="fediazo"/>
    <s v="fernando.diaz@unirioja.es"/>
    <n v="4.5"/>
    <n v="4.5"/>
    <n v="500"/>
    <s v="CATEDRATICO DE UNIVERSIDAD"/>
    <s v="C01"/>
    <s v="TIEMPO COMPLETO"/>
    <s v="2017-12-14 00:00:00.0"/>
    <s v="null"/>
    <s v="DF100349"/>
    <s v="CATEDRÁTICO DE UNIVERSIDAD"/>
    <s v="R114"/>
    <x v="3"/>
    <n v="775"/>
    <s v="SOCIOLOGÍA"/>
  </r>
  <r>
    <x v="3"/>
    <x v="1"/>
    <n v="716"/>
    <s v="203208R"/>
    <s v="GRUPO-A1"/>
    <n v="51365599"/>
    <s v="Desigualdad, pobreza y exclusión social"/>
    <s v="GR"/>
    <s v="GRUPO REDUCIDO"/>
    <s v="203208R"/>
    <s v="GRUPO REDUCIDO DE DESIGUALDAD, POBREZA Y EXCLUSIÓN SOCIAL"/>
    <s v="GRUPO-A1"/>
    <s v="Grupo Reducido de Desigualdad, pobreza y exclusión social"/>
    <s v="2S"/>
    <n v="51365599"/>
    <s v="DÍAZ"/>
    <s v="ORUETA"/>
    <s v="FERNANDO"/>
    <s v="fediazo"/>
    <s v="fernando.diaz@unirioja.es"/>
    <n v="1.5"/>
    <n v="1.5"/>
    <n v="500"/>
    <s v="CATEDRATICO DE UNIVERSIDAD"/>
    <s v="C01"/>
    <s v="TIEMPO COMPLETO"/>
    <s v="2017-12-14 00:00:00.0"/>
    <s v="null"/>
    <s v="DF100349"/>
    <s v="CATEDRÁTICO DE UNIVERSIDAD"/>
    <s v="R114"/>
    <x v="3"/>
    <n v="775"/>
    <s v="SOCIOLOGÍA"/>
  </r>
  <r>
    <x v="3"/>
    <x v="1"/>
    <n v="716"/>
    <s v="203208R"/>
    <s v="GRUPO-A2"/>
    <n v="51365599"/>
    <s v="Desigualdad, pobreza y exclusión social"/>
    <s v="GR"/>
    <s v="GRUPO REDUCIDO"/>
    <s v="203208R"/>
    <s v="GRUPO REDUCIDO DE DESIGUALDAD, POBREZA Y EXCLUSIÓN SOCIAL"/>
    <s v="GRUPO-A2"/>
    <s v="Grupo Reducido de Desigualdad, pobreza y exclusión social"/>
    <s v="2S"/>
    <n v="51365599"/>
    <s v="DÍAZ"/>
    <s v="ORUETA"/>
    <s v="FERNANDO"/>
    <s v="fediazo"/>
    <s v="fernando.diaz@unirioja.es"/>
    <n v="1.5"/>
    <n v="1.5"/>
    <n v="500"/>
    <s v="CATEDRATICO DE UNIVERSIDAD"/>
    <s v="C01"/>
    <s v="TIEMPO COMPLETO"/>
    <s v="2017-12-14 00:00:00.0"/>
    <s v="null"/>
    <s v="DF100349"/>
    <s v="CATEDRÁTICO DE UNIVERSIDAD"/>
    <s v="R114"/>
    <x v="3"/>
    <n v="775"/>
    <s v="SOCIOLOGÍA"/>
  </r>
  <r>
    <x v="3"/>
    <x v="1"/>
    <n v="717"/>
    <s v="203209G"/>
    <s v="GRUPO-A"/>
    <n v="16261031"/>
    <s v="Sistema público de servicios sociales"/>
    <s v="GG"/>
    <s v="GRUPO GRANDE"/>
    <s v="203209G"/>
    <s v="GRUPO GRANDE DE SISTEMA PÚB. DE SERVICIOS SOCIALES"/>
    <s v="GRUPO-A"/>
    <s v="Grupo grande de SISTEMA PÚB. DE SERVICIOS SOCIALES"/>
    <s v="2S"/>
    <n v="16261031"/>
    <s v="SANTAMARÍA"/>
    <s v="ARINAS"/>
    <s v="RENÉ JAVIER"/>
    <s v="resantam"/>
    <s v="rene-javier.santamaria@unirioja.es"/>
    <n v="0"/>
    <n v="0"/>
    <n v="504"/>
    <s v="PROFESOR TITULAR UNIVERSIDAD"/>
    <s v="01R"/>
    <s v="TIEMPO COMPLETO REDUCIDO"/>
    <s v="2016-09-15 00:00:00.0"/>
    <s v="null"/>
    <s v="DF100199"/>
    <s v="PROFESOR TITULAR DE UNIVERSIDAD"/>
    <s v="R103"/>
    <x v="1"/>
    <n v="125"/>
    <s v="DERECHO ADMINISTRATIVO"/>
  </r>
  <r>
    <x v="3"/>
    <x v="1"/>
    <n v="717"/>
    <s v="203209G"/>
    <s v="GRUPO-A"/>
    <n v="16586796"/>
    <s v="Sistema público de servicios sociales"/>
    <s v="GG"/>
    <s v="GRUPO GRANDE"/>
    <s v="203209G"/>
    <s v="GRUPO GRANDE DE SISTEMA PÚB. DE SERVICIOS SOCIALES"/>
    <s v="GRUPO-A"/>
    <s v="Grupo grande de SISTEMA PÚB. DE SERVICIOS SOCIALES"/>
    <s v="2S"/>
    <n v="16586796"/>
    <s v="CUESTA"/>
    <s v="RUIZ CLAVIJO"/>
    <s v="ANA BELEN"/>
    <s v="ancuesta"/>
    <s v="ana-belen.cuesta@unirioja.es"/>
    <n v="2"/>
    <n v="2"/>
    <n v="532"/>
    <s v="LABORAL DOCENTE-ASOCIADO"/>
    <s v="P03"/>
    <s v="TIEMPO PARCIAL (3+3 HORAS)"/>
    <s v="2018-06-23 00:00:00.0"/>
    <s v="2019-09-14 00:00:00.0"/>
    <s v="PI101107"/>
    <s v="PROFESOR ASOCIADO"/>
    <s v="R103"/>
    <x v="1"/>
    <n v="813"/>
    <s v="TRABAJO SOCIAL Y SERVICIOS SOCIALES"/>
  </r>
  <r>
    <x v="3"/>
    <x v="1"/>
    <n v="717"/>
    <s v="203209G"/>
    <s v="GRUPO-A"/>
    <n v="16598717"/>
    <s v="Sistema público de servicios sociales"/>
    <s v="GG"/>
    <s v="GRUPO GRANDE"/>
    <s v="203209G"/>
    <s v="GRUPO GRANDE DE SISTEMA PÚB. DE SERVICIOS SOCIALES"/>
    <s v="GRUPO-A"/>
    <s v="Grupo grande de SISTEMA PÚB. DE SERVICIOS SOCIALES"/>
    <s v="2S"/>
    <n v="16598717"/>
    <s v="SAN MARTÍN"/>
    <s v="SEGURA"/>
    <s v="DAVID"/>
    <s v="dasan-ma"/>
    <s v="david.san-martin@unirioja.es"/>
    <n v="2.5"/>
    <n v="2.5"/>
    <n v="536"/>
    <s v="PROFESOR INTERINO"/>
    <s v="C01"/>
    <s v="TIEMPO COMPLETO"/>
    <s v="2018-09-24 00:00:00.0"/>
    <s v="2019-09-14 00:00:00.0"/>
    <s v="PI101421"/>
    <s v="PROFESOR CONTRATADO INTERINO"/>
    <s v="R103"/>
    <x v="1"/>
    <n v="125"/>
    <s v="DERECHO ADMINISTRATIVO"/>
  </r>
  <r>
    <x v="3"/>
    <x v="1"/>
    <n v="717"/>
    <s v="203209R"/>
    <s v="GRUPO-A1"/>
    <n v="16586796"/>
    <s v="Sistema público de servicios sociales"/>
    <s v="GR"/>
    <s v="GRUPO REDUCIDO"/>
    <s v="203209R"/>
    <s v="GRUPO REDUCIDO DE SISTEMA PÚB. DE SERVICIOS SOCIALES"/>
    <s v="GRUPO-A1"/>
    <s v="Grupo Reducido de SISTEMA PÚB. DE SERVICIOS SOCIALES"/>
    <s v="2S"/>
    <n v="16586796"/>
    <s v="CUESTA"/>
    <s v="RUIZ CLAVIJO"/>
    <s v="ANA BELEN"/>
    <s v="ancuesta"/>
    <s v="ana-belen.cuesta@unirioja.es"/>
    <n v="0.5"/>
    <n v="0.5"/>
    <n v="532"/>
    <s v="LABORAL DOCENTE-ASOCIADO"/>
    <s v="P03"/>
    <s v="TIEMPO PARCIAL (3+3 HORAS)"/>
    <s v="2018-06-23 00:00:00.0"/>
    <s v="2019-09-14 00:00:00.0"/>
    <s v="PI101107"/>
    <s v="PROFESOR ASOCIADO"/>
    <s v="R103"/>
    <x v="1"/>
    <n v="813"/>
    <s v="TRABAJO SOCIAL Y SERVICIOS SOCIALES"/>
  </r>
  <r>
    <x v="3"/>
    <x v="1"/>
    <n v="717"/>
    <s v="203209R"/>
    <s v="GRUPO-A1"/>
    <n v="16598717"/>
    <s v="Sistema público de servicios sociales"/>
    <s v="GR"/>
    <s v="GRUPO REDUCIDO"/>
    <s v="203209R"/>
    <s v="GRUPO REDUCIDO DE SISTEMA PÚB. DE SERVICIOS SOCIALES"/>
    <s v="GRUPO-A1"/>
    <s v="Grupo Reducido de SISTEMA PÚB. DE SERVICIOS SOCIALES"/>
    <s v="2S"/>
    <n v="16598717"/>
    <s v="SAN MARTÍN"/>
    <s v="SEGURA"/>
    <s v="DAVID"/>
    <s v="dasan-ma"/>
    <s v="david.san-martin@unirioja.es"/>
    <n v="1"/>
    <n v="1"/>
    <n v="536"/>
    <s v="PROFESOR INTERINO"/>
    <s v="C01"/>
    <s v="TIEMPO COMPLETO"/>
    <s v="2018-09-24 00:00:00.0"/>
    <s v="2019-09-14 00:00:00.0"/>
    <s v="PI101421"/>
    <s v="PROFESOR CONTRATADO INTERINO"/>
    <s v="R103"/>
    <x v="1"/>
    <n v="125"/>
    <s v="DERECHO ADMINISTRATIVO"/>
  </r>
  <r>
    <x v="3"/>
    <x v="1"/>
    <n v="717"/>
    <s v="203209R"/>
    <s v="GRUPO-A2"/>
    <n v="16586796"/>
    <s v="Sistema público de servicios sociales"/>
    <s v="GR"/>
    <s v="GRUPO REDUCIDO"/>
    <s v="203209R"/>
    <s v="GRUPO REDUCIDO DE SISTEMA PÚB. DE SERVICIOS SOCIALES"/>
    <s v="GRUPO-A2"/>
    <s v="Grupo Reducido de SISTEMA PÚB. DE SERVICIOS SOCIALES"/>
    <s v="2S"/>
    <n v="16586796"/>
    <s v="CUESTA"/>
    <s v="RUIZ CLAVIJO"/>
    <s v="ANA BELEN"/>
    <s v="ancuesta"/>
    <s v="ana-belen.cuesta@unirioja.es"/>
    <n v="0.5"/>
    <n v="0.5"/>
    <n v="532"/>
    <s v="LABORAL DOCENTE-ASOCIADO"/>
    <s v="P03"/>
    <s v="TIEMPO PARCIAL (3+3 HORAS)"/>
    <s v="2018-06-23 00:00:00.0"/>
    <s v="2019-09-14 00:00:00.0"/>
    <s v="PI101107"/>
    <s v="PROFESOR ASOCIADO"/>
    <s v="R103"/>
    <x v="1"/>
    <n v="813"/>
    <s v="TRABAJO SOCIAL Y SERVICIOS SOCIALES"/>
  </r>
  <r>
    <x v="3"/>
    <x v="1"/>
    <n v="717"/>
    <s v="203209R"/>
    <s v="GRUPO-A2"/>
    <n v="16598717"/>
    <s v="Sistema público de servicios sociales"/>
    <s v="GR"/>
    <s v="GRUPO REDUCIDO"/>
    <s v="203209R"/>
    <s v="GRUPO REDUCIDO DE SISTEMA PÚB. DE SERVICIOS SOCIALES"/>
    <s v="GRUPO-A2"/>
    <s v="Grupo Reducido de SISTEMA PÚB. DE SERVICIOS SOCIALES"/>
    <s v="2S"/>
    <n v="16598717"/>
    <s v="SAN MARTÍN"/>
    <s v="SEGURA"/>
    <s v="DAVID"/>
    <s v="dasan-ma"/>
    <s v="david.san-martin@unirioja.es"/>
    <n v="1"/>
    <n v="1"/>
    <n v="536"/>
    <s v="PROFESOR INTERINO"/>
    <s v="C01"/>
    <s v="TIEMPO COMPLETO"/>
    <s v="2018-09-24 00:00:00.0"/>
    <s v="2019-09-14 00:00:00.0"/>
    <s v="PI101421"/>
    <s v="PROFESOR CONTRATADO INTERINO"/>
    <s v="R103"/>
    <x v="1"/>
    <n v="125"/>
    <s v="DERECHO ADMINISTRATIVO"/>
  </r>
  <r>
    <x v="3"/>
    <x v="1"/>
    <n v="718"/>
    <s v="203210G"/>
    <s v="GRUPO-A"/>
    <n v="80154902"/>
    <s v="Trabajo social por ámbitos y sectores de intervención"/>
    <s v="GG"/>
    <s v="GRUPO GRANDE"/>
    <s v="203210G"/>
    <s v="GRUPO GRANDE DE T.S. POR ÁMBITOS Y SECTORES DE INTERVENCIÓN"/>
    <s v="GRUPO-A"/>
    <s v="Grupo Grande de T.S. POR ÁMBITOS Y SECTORES DE INTERVENCIÓN"/>
    <s v="2S"/>
    <n v="80154902"/>
    <s v="CARBONERO"/>
    <s v="MUÑOZ"/>
    <s v="DOMINGO"/>
    <s v="docarbon"/>
    <s v="domingo.carbonero@unirioja.es"/>
    <n v="4.5"/>
    <n v="4.5"/>
    <n v="536"/>
    <s v="PROFESOR INTERINO"/>
    <s v="C01"/>
    <s v="TIEMPO COMPLETO"/>
    <s v="2015-09-15 00:00:00.0"/>
    <s v="null"/>
    <s v="PI101021"/>
    <s v="PROFESOR CONTRATADO INTERINO"/>
    <s v="R103"/>
    <x v="1"/>
    <n v="813"/>
    <s v="TRABAJO SOCIAL Y SERVICIOS SOCIALES"/>
  </r>
  <r>
    <x v="3"/>
    <x v="1"/>
    <n v="718"/>
    <s v="203210R"/>
    <s v="GRUPO-A1"/>
    <n v="16628645"/>
    <s v="Trabajo social por ámbitos y sectores de intervención"/>
    <s v="GR"/>
    <s v="GRUPO REDUCIDO"/>
    <s v="203210R"/>
    <s v="GRUPO REDUCIDO DE T.S. POR ÁMBITOS Y SECTORES DE INTERVENCIÓN"/>
    <s v="GRUPO-A1"/>
    <s v="Grupo Reducido de T.S. POR ÁMBITOS Y SECTORES DE INTERVENCIÓN"/>
    <s v="2S"/>
    <n v="16628645"/>
    <s v="MONTENEGRO"/>
    <s v="LEZA"/>
    <s v="SOFÍA"/>
    <s v="somonten"/>
    <s v="sofia.montenegro@alum.unirioja.es"/>
    <n v="0.5"/>
    <n v="0.5"/>
    <n v="121"/>
    <s v="PERSONAL INVESTIGADOR EN FORMACIÓN"/>
    <n v="0"/>
    <s v="_"/>
    <s v="2017-05-23 00:00:00.0"/>
    <s v="2019-05-22 00:00:00.0"/>
    <s v="D03BECARIO2"/>
    <s v="PERSONAL INVESTIGADOR PREDOCTORAL EN FORMACIÓN"/>
    <s v="R103"/>
    <x v="1"/>
    <n v="813"/>
    <s v="TRABAJO SOCIAL Y SERVICIOS SOCIALES"/>
  </r>
  <r>
    <x v="3"/>
    <x v="1"/>
    <n v="718"/>
    <s v="203210R"/>
    <s v="GRUPO-A1"/>
    <n v="80154902"/>
    <s v="Trabajo social por ámbitos y sectores de intervención"/>
    <s v="GR"/>
    <s v="GRUPO REDUCIDO"/>
    <s v="203210R"/>
    <s v="GRUPO REDUCIDO DE T.S. POR ÁMBITOS Y SECTORES DE INTERVENCIÓN"/>
    <s v="GRUPO-A1"/>
    <s v="Grupo Reducido de T.S. POR ÁMBITOS Y SECTORES DE INTERVENCIÓN"/>
    <s v="2S"/>
    <n v="80154902"/>
    <s v="CARBONERO"/>
    <s v="MUÑOZ"/>
    <s v="DOMINGO"/>
    <s v="docarbon"/>
    <s v="domingo.carbonero@unirioja.es"/>
    <n v="1"/>
    <n v="1"/>
    <n v="536"/>
    <s v="PROFESOR INTERINO"/>
    <s v="C01"/>
    <s v="TIEMPO COMPLETO"/>
    <s v="2015-09-15 00:00:00.0"/>
    <s v="null"/>
    <s v="PI101021"/>
    <s v="PROFESOR CONTRATADO INTERINO"/>
    <s v="R103"/>
    <x v="1"/>
    <n v="813"/>
    <s v="TRABAJO SOCIAL Y SERVICIOS SOCIALES"/>
  </r>
  <r>
    <x v="3"/>
    <x v="1"/>
    <n v="718"/>
    <s v="203210R"/>
    <s v="GRUPO-A2"/>
    <n v="16628645"/>
    <s v="Trabajo social por ámbitos y sectores de intervención"/>
    <s v="GR"/>
    <s v="GRUPO REDUCIDO"/>
    <s v="203210R"/>
    <s v="GRUPO REDUCIDO DE T.S. POR ÁMBITOS Y SECTORES DE INTERVENCIÓN"/>
    <s v="GRUPO-A2"/>
    <s v="Grupo Reducido de T.S. POR ÁMBITOS Y SECTORES DE INTERVENCIÓN"/>
    <s v="2S"/>
    <n v="16628645"/>
    <s v="MONTENEGRO"/>
    <s v="LEZA"/>
    <s v="SOFÍA"/>
    <s v="somonten"/>
    <s v="sofia.montenegro@alum.unirioja.es"/>
    <n v="0.5"/>
    <n v="0.5"/>
    <n v="121"/>
    <s v="PERSONAL INVESTIGADOR EN FORMACIÓN"/>
    <n v="0"/>
    <s v="_"/>
    <s v="2017-05-23 00:00:00.0"/>
    <s v="2019-05-22 00:00:00.0"/>
    <s v="D03BECARIO2"/>
    <s v="PERSONAL INVESTIGADOR PREDOCTORAL EN FORMACIÓN"/>
    <s v="R103"/>
    <x v="1"/>
    <n v="813"/>
    <s v="TRABAJO SOCIAL Y SERVICIOS SOCIALES"/>
  </r>
  <r>
    <x v="3"/>
    <x v="1"/>
    <n v="718"/>
    <s v="203210R"/>
    <s v="GRUPO-A2"/>
    <n v="80154902"/>
    <s v="Trabajo social por ámbitos y sectores de intervención"/>
    <s v="GR"/>
    <s v="GRUPO REDUCIDO"/>
    <s v="203210R"/>
    <s v="GRUPO REDUCIDO DE T.S. POR ÁMBITOS Y SECTORES DE INTERVENCIÓN"/>
    <s v="GRUPO-A2"/>
    <s v="Grupo Reducido de T.S. POR ÁMBITOS Y SECTORES DE INTERVENCIÓN"/>
    <s v="2S"/>
    <n v="80154902"/>
    <s v="CARBONERO"/>
    <s v="MUÑOZ"/>
    <s v="DOMINGO"/>
    <s v="docarbon"/>
    <s v="domingo.carbonero@unirioja.es"/>
    <n v="1"/>
    <n v="1"/>
    <n v="536"/>
    <s v="PROFESOR INTERINO"/>
    <s v="C01"/>
    <s v="TIEMPO COMPLETO"/>
    <s v="2015-09-15 00:00:00.0"/>
    <s v="null"/>
    <s v="PI101021"/>
    <s v="PROFESOR CONTRATADO INTERINO"/>
    <s v="R103"/>
    <x v="1"/>
    <n v="813"/>
    <s v="TRABAJO SOCIAL Y SERVICIOS SOCIALES"/>
  </r>
  <r>
    <x v="2"/>
    <x v="1"/>
    <n v="719"/>
    <s v="204201G"/>
    <s v="GRUPO-A"/>
    <n v="16525592"/>
    <s v="Políticas sociolaborales"/>
    <s v="GG"/>
    <s v="GRUPO GRANDE"/>
    <s v="204201G"/>
    <s v="GRUPO GRANDE DE POLÍTICAS SOCIOLABORALES"/>
    <s v="GRUPO-A"/>
    <s v="Grupo Grande de POLÍTICAS SOCIOLABORALES"/>
    <s v="2S"/>
    <n v="16525592"/>
    <s v="RUBIO"/>
    <s v="LERENA"/>
    <s v="MARÍA VICTORIA"/>
    <s v="m-rubio"/>
    <s v="maria-victoria.rubio@unirioja.es"/>
    <n v="1.5"/>
    <n v="1.5"/>
    <s v="A-0537"/>
    <s v="TITULAR"/>
    <s v="C01"/>
    <s v="TIEMPO COMPLETO"/>
    <s v="2011-01-01 00:00:00.0"/>
    <s v="null"/>
    <s v="PI100793"/>
    <s v="TITULAR"/>
    <s v="R103"/>
    <x v="1"/>
    <n v="140"/>
    <s v="DERECHO DEL TRABAJO Y DE LA SEGURIDAD SOCIAL"/>
  </r>
  <r>
    <x v="2"/>
    <x v="1"/>
    <n v="719"/>
    <s v="204201G"/>
    <s v="GRUPO-A"/>
    <n v="16542669"/>
    <s v="Políticas sociolaborales"/>
    <s v="GG"/>
    <s v="GRUPO GRANDE"/>
    <s v="204201G"/>
    <s v="GRUPO GRANDE DE POLÍTICAS SOCIOLABORALES"/>
    <s v="GRUPO-A"/>
    <s v="Grupo Grande de POLÍTICAS SOCIOLABORALES"/>
    <s v="2S"/>
    <n v="16542669"/>
    <s v="ARRUGA"/>
    <s v="SEGURA"/>
    <s v="MARÍA CONCEPCIÓN"/>
    <s v="m-arruga"/>
    <s v="maria-concepcion.arruga@unirioja.es"/>
    <n v="3"/>
    <n v="3"/>
    <s v="A-0537"/>
    <s v="TITULAR"/>
    <s v="C01"/>
    <s v="TIEMPO COMPLETO"/>
    <s v="2011-01-01 00:00:00.0"/>
    <s v="null"/>
    <s v="PI100875"/>
    <s v="TITULAR"/>
    <s v="R103"/>
    <x v="1"/>
    <n v="140"/>
    <s v="DERECHO DEL TRABAJO Y DE LA SEGURIDAD SOCIAL"/>
  </r>
  <r>
    <x v="2"/>
    <x v="1"/>
    <n v="719"/>
    <s v="204201R"/>
    <s v="GRUPO-A1"/>
    <n v="16525592"/>
    <s v="Políticas sociolaborales"/>
    <s v="GR"/>
    <s v="GRUPO REDUCIDO"/>
    <s v="204201R"/>
    <s v="GRUPO REDUCIDO DE POLÍTICAS SOCIOLABORALES"/>
    <s v="GRUPO-A1"/>
    <s v="Grupo Reducido de POLÍTICAS SOCIOLABORALES"/>
    <s v="2S"/>
    <n v="16525592"/>
    <s v="RUBIO"/>
    <s v="LERENA"/>
    <s v="MARÍA VICTORIA"/>
    <s v="m-rubio"/>
    <s v="maria-victoria.rubio@unirioja.es"/>
    <n v="1.5"/>
    <n v="1.5"/>
    <s v="A-0537"/>
    <s v="TITULAR"/>
    <s v="C01"/>
    <s v="TIEMPO COMPLETO"/>
    <s v="2011-01-01 00:00:00.0"/>
    <s v="null"/>
    <s v="PI100793"/>
    <s v="TITULAR"/>
    <s v="R103"/>
    <x v="1"/>
    <n v="140"/>
    <s v="DERECHO DEL TRABAJO Y DE LA SEGURIDAD SOCIAL"/>
  </r>
  <r>
    <x v="4"/>
    <x v="2"/>
    <n v="720"/>
    <s v="205101G"/>
    <s v="GRUPO-A"/>
    <n v="2531198"/>
    <s v="Atención temprana"/>
    <s v="GG"/>
    <s v="GRUPO GRANDE"/>
    <s v="205101G"/>
    <s v="GRUPO GRANDE DE ATENCIÓN TEMPRANA"/>
    <s v="GRUPO-A"/>
    <s v="Grupo Grande de ATENCIÓN TEMPRANA"/>
    <s v="1S"/>
    <n v="2531198"/>
    <s v="DE VICENTE"/>
    <s v="CLEMENTE"/>
    <s v="MARÍA PALOMA"/>
    <s v="madevice"/>
    <s v="paloma.devicente@unirioja.es"/>
    <n v="4"/>
    <n v="4"/>
    <n v="532"/>
    <s v="LABORAL DOCENTE-ASOCIADO"/>
    <s v="P06"/>
    <s v="TIEMPO PARCIAL (6+6 HORAS)"/>
    <s v="2018-09-27 00:00:00.0"/>
    <s v="2019-09-14 00:00:00.0"/>
    <s v="PI101431"/>
    <s v="PROFESOR ASOCIADO"/>
    <s v="R115"/>
    <x v="2"/>
    <n v="735"/>
    <s v="PSICOLOGÍA EVOLUTIVA Y DE LA EDUCACIÓN"/>
  </r>
  <r>
    <x v="4"/>
    <x v="2"/>
    <n v="720"/>
    <s v="205101G"/>
    <s v="GRUPO-A"/>
    <n v="39847439"/>
    <s v="Atención temprana"/>
    <s v="GG"/>
    <s v="GRUPO GRANDE"/>
    <s v="205101G"/>
    <s v="GRUPO GRANDE DE ATENCIÓN TEMPRANA"/>
    <s v="GRUPO-A"/>
    <s v="Grupo Grande de ATENCIÓN TEMPRANA"/>
    <s v="1S"/>
    <n v="39847439"/>
    <s v="SASTRE"/>
    <s v="I RIBA"/>
    <s v="SYLVIA"/>
    <s v="sisastre"/>
    <s v="silvia.sastre@unirioja.es"/>
    <n v="0"/>
    <n v="0"/>
    <n v="500"/>
    <s v="CATEDRATICO DE UNIVERSIDAD"/>
    <s v="C01"/>
    <s v="TIEMPO COMPLETO"/>
    <s v="2007-05-13 00:00:00.0"/>
    <s v="null"/>
    <s v="DF3590"/>
    <s v="CATEDRÁTICO DE UNIVERSIDAD"/>
    <s v="R115"/>
    <x v="2"/>
    <n v="735"/>
    <s v="PSICOLOGÍA EVOLUTIVA Y DE LA EDUCACIÓN"/>
  </r>
  <r>
    <x v="4"/>
    <x v="2"/>
    <n v="720"/>
    <s v="205101R"/>
    <s v="GRUPO-A1"/>
    <n v="2531198"/>
    <s v="Atención temprana"/>
    <s v="GR"/>
    <s v="GRUPO REDUCIDO"/>
    <s v="205101R"/>
    <s v="GRUPO REDUCIDO DE ATENCIÓN TEMPRANA"/>
    <s v="GRUPO-A1"/>
    <s v="Grupo Reducido de Atención temprana"/>
    <s v="1S"/>
    <n v="2531198"/>
    <s v="DE VICENTE"/>
    <s v="CLEMENTE"/>
    <s v="MARÍA PALOMA"/>
    <s v="madevice"/>
    <s v="paloma.devicente@unirioja.es"/>
    <n v="2"/>
    <n v="2"/>
    <n v="532"/>
    <s v="LABORAL DOCENTE-ASOCIADO"/>
    <s v="P06"/>
    <s v="TIEMPO PARCIAL (6+6 HORAS)"/>
    <s v="2018-09-27 00:00:00.0"/>
    <s v="2019-09-14 00:00:00.0"/>
    <s v="PI101431"/>
    <s v="PROFESOR ASOCIADO"/>
    <s v="R115"/>
    <x v="2"/>
    <n v="735"/>
    <s v="PSICOLOGÍA EVOLUTIVA Y DE LA EDUCACIÓN"/>
  </r>
  <r>
    <x v="4"/>
    <x v="2"/>
    <n v="720"/>
    <s v="205101R"/>
    <s v="GRUPO-A2"/>
    <n v="2531198"/>
    <s v="Atención temprana"/>
    <s v="GR"/>
    <s v="GRUPO REDUCIDO"/>
    <s v="205101R"/>
    <s v="GRUPO REDUCIDO DE ATENCIÓN TEMPRANA"/>
    <s v="GRUPO-A2"/>
    <s v="Grupo Reducido de Atención temprana"/>
    <s v="1S"/>
    <n v="2531198"/>
    <s v="DE VICENTE"/>
    <s v="CLEMENTE"/>
    <s v="MARÍA PALOMA"/>
    <s v="madevice"/>
    <s v="paloma.devicente@unirioja.es"/>
    <n v="2"/>
    <n v="2"/>
    <n v="532"/>
    <s v="LABORAL DOCENTE-ASOCIADO"/>
    <s v="P06"/>
    <s v="TIEMPO PARCIAL (6+6 HORAS)"/>
    <s v="2018-09-27 00:00:00.0"/>
    <s v="2019-09-14 00:00:00.0"/>
    <s v="PI101431"/>
    <s v="PROFESOR ASOCIADO"/>
    <s v="R115"/>
    <x v="2"/>
    <n v="735"/>
    <s v="PSICOLOGÍA EVOLUTIVA Y DE LA EDUCACIÓN"/>
  </r>
  <r>
    <x v="4"/>
    <x v="2"/>
    <n v="720"/>
    <s v="205101R"/>
    <s v="GRUPO-A3"/>
    <n v="2531198"/>
    <s v="Atención temprana"/>
    <s v="GR"/>
    <s v="GRUPO REDUCIDO"/>
    <s v="205101R"/>
    <s v="GRUPO REDUCIDO DE ATENCIÓN TEMPRANA"/>
    <s v="GRUPO-A3"/>
    <s v="Grupo Reducido de Atención temprana"/>
    <s v="1S"/>
    <n v="2531198"/>
    <s v="DE VICENTE"/>
    <s v="CLEMENTE"/>
    <s v="MARÍA PALOMA"/>
    <s v="madevice"/>
    <s v="paloma.devicente@unirioja.es"/>
    <n v="2"/>
    <n v="2"/>
    <n v="532"/>
    <s v="LABORAL DOCENTE-ASOCIADO"/>
    <s v="P06"/>
    <s v="TIEMPO PARCIAL (6+6 HORAS)"/>
    <s v="2018-09-27 00:00:00.0"/>
    <s v="2019-09-14 00:00:00.0"/>
    <s v="PI101431"/>
    <s v="PROFESOR ASOCIADO"/>
    <s v="R115"/>
    <x v="2"/>
    <n v="735"/>
    <s v="PSICOLOGÍA EVOLUTIVA Y DE LA EDUCACIÓN"/>
  </r>
  <r>
    <x v="4"/>
    <x v="2"/>
    <n v="721"/>
    <s v="205102G"/>
    <s v="GRUPO-A"/>
    <n v="16531888"/>
    <s v="Bienestar biopsicosocial de la infancia"/>
    <s v="GG"/>
    <s v="GRUPO GRANDE"/>
    <s v="205102G"/>
    <s v="GRUPO GRANDE DE BIENESTAR PSICOSOCIAL DE LA INFANCIA"/>
    <s v="GRUPO-A"/>
    <s v="Grupo Grande de BIENESTAR PSICOSOCIAL DE LA INFANCIA"/>
    <s v="AN"/>
    <n v="16531888"/>
    <s v="VIANA"/>
    <s v="SÁENZ"/>
    <s v="LOURDES"/>
    <s v="loviana"/>
    <s v="lourdes.viana@unirioja.es"/>
    <n v="3"/>
    <n v="3"/>
    <n v="536"/>
    <s v="PROFESOR INTERINO"/>
    <s v="C01"/>
    <s v="TIEMPO COMPLETO"/>
    <s v="2018-09-17 00:00:00.0"/>
    <s v="null"/>
    <s v="PI101398"/>
    <s v="PROFESOR CONTRATADO INTERINO"/>
    <s v="R115"/>
    <x v="2"/>
    <n v="735"/>
    <s v="PSICOLOGÍA EVOLUTIVA Y DE LA EDUCACIÓN"/>
  </r>
  <r>
    <x v="4"/>
    <x v="2"/>
    <n v="721"/>
    <s v="205102G"/>
    <s v="GRUPO-A"/>
    <n v="16532195"/>
    <s v="Bienestar biopsicosocial de la infancia"/>
    <s v="GG"/>
    <s v="GRUPO GRANDE"/>
    <s v="205102G"/>
    <s v="GRUPO GRANDE DE BIENESTAR PSICOSOCIAL DE LA INFANCIA"/>
    <s v="GRUPO-A"/>
    <s v="Grupo Grande de BIENESTAR PSICOSOCIAL DE LA INFANCIA"/>
    <s v="AN"/>
    <n v="16532195"/>
    <s v="PASCUAL"/>
    <s v="SUFRATE"/>
    <s v="MARÍA TERESA"/>
    <s v="tpascual"/>
    <s v="teresa.pascual@unirioja.es"/>
    <n v="0"/>
    <n v="0"/>
    <n v="504"/>
    <s v="PROFESOR TITULAR UNIVERSIDAD"/>
    <s v="01A"/>
    <s v="TIEMPO COMPLETO AMPLIADO"/>
    <s v="2017-04-12 00:00:00.0"/>
    <s v="null"/>
    <s v="DF3607"/>
    <s v="PROFESOR TITULAR DE UNIVERSIDAD"/>
    <s v="R115"/>
    <x v="2"/>
    <n v="735"/>
    <s v="PSICOLOGÍA EVOLUTIVA Y DE LA EDUCACIÓN"/>
  </r>
  <r>
    <x v="4"/>
    <x v="2"/>
    <n v="721"/>
    <s v="205102G"/>
    <s v="GRUPO-A"/>
    <n v="16553678"/>
    <s v="Bienestar biopsicosocial de la infancia"/>
    <s v="GG"/>
    <s v="GRUPO GRANDE"/>
    <s v="205102G"/>
    <s v="GRUPO GRANDE DE BIENESTAR PSICOSOCIAL DE LA INFANCIA"/>
    <s v="GRUPO-A"/>
    <s v="Grupo Grande de BIENESTAR PSICOSOCIAL DE LA INFANCIA"/>
    <s v="AN"/>
    <n v="16553678"/>
    <s v="ELÍAS"/>
    <s v="RUIZ"/>
    <s v="VICENTE"/>
    <s v="vielias"/>
    <s v="vicente.elias@unirioja.es"/>
    <n v="3"/>
    <n v="3"/>
    <n v="532"/>
    <s v="LABORAL DOCENTE-ASOCIADO"/>
    <s v="P03"/>
    <s v="TIEMPO PARCIAL (3+3 HORAS)"/>
    <s v="2018-09-27 00:00:00.0"/>
    <s v="2019-09-14 00:00:00.0"/>
    <s v="PI101432"/>
    <s v="PROFESOR ASOCIADO"/>
    <s v="R115"/>
    <x v="2"/>
    <n v="615"/>
    <s v="MEDICINA PREVENTIVA Y SALUD PÚBLICA"/>
  </r>
  <r>
    <x v="4"/>
    <x v="2"/>
    <n v="721"/>
    <s v="205102R"/>
    <s v="GRUPO-A1"/>
    <n v="16531888"/>
    <s v="Bienestar biopsicosocial de la infancia"/>
    <s v="GR"/>
    <s v="GRUPO REDUCIDO"/>
    <s v="205102R"/>
    <s v="GRUPO REDUCIDO DE BIENESTAR PSICOSOCIAL DE LA INFANCIA"/>
    <s v="GRUPO-A1"/>
    <s v="Grupo Reducido de Bienestar biopsicosocial de la infancia"/>
    <s v="AN"/>
    <n v="16531888"/>
    <s v="VIANA"/>
    <s v="SÁENZ"/>
    <s v="LOURDES"/>
    <s v="loviana"/>
    <s v="lourdes.viana@unirioja.es"/>
    <n v="2"/>
    <n v="2"/>
    <n v="536"/>
    <s v="PROFESOR INTERINO"/>
    <s v="C01"/>
    <s v="TIEMPO COMPLETO"/>
    <s v="2018-09-17 00:00:00.0"/>
    <s v="null"/>
    <s v="PI101398"/>
    <s v="PROFESOR CONTRATADO INTERINO"/>
    <s v="R115"/>
    <x v="2"/>
    <n v="735"/>
    <s v="PSICOLOGÍA EVOLUTIVA Y DE LA EDUCACIÓN"/>
  </r>
  <r>
    <x v="4"/>
    <x v="2"/>
    <n v="721"/>
    <s v="205102R"/>
    <s v="GRUPO-A1"/>
    <n v="16553678"/>
    <s v="Bienestar biopsicosocial de la infancia"/>
    <s v="GR"/>
    <s v="GRUPO REDUCIDO"/>
    <s v="205102R"/>
    <s v="GRUPO REDUCIDO DE BIENESTAR PSICOSOCIAL DE LA INFANCIA"/>
    <s v="GRUPO-A1"/>
    <s v="Grupo Reducido de Bienestar biopsicosocial de la infancia"/>
    <s v="AN"/>
    <n v="16553678"/>
    <s v="ELÍAS"/>
    <s v="RUIZ"/>
    <s v="VICENTE"/>
    <s v="vielias"/>
    <s v="vicente.elias@unirioja.es"/>
    <n v="1"/>
    <n v="1"/>
    <n v="532"/>
    <s v="LABORAL DOCENTE-ASOCIADO"/>
    <s v="P03"/>
    <s v="TIEMPO PARCIAL (3+3 HORAS)"/>
    <s v="2018-09-27 00:00:00.0"/>
    <s v="2019-09-14 00:00:00.0"/>
    <s v="PI101432"/>
    <s v="PROFESOR ASOCIADO"/>
    <s v="R115"/>
    <x v="2"/>
    <n v="615"/>
    <s v="MEDICINA PREVENTIVA Y SALUD PÚBLICA"/>
  </r>
  <r>
    <x v="4"/>
    <x v="2"/>
    <n v="721"/>
    <s v="205102R"/>
    <s v="GRUPO-A2"/>
    <n v="16531888"/>
    <s v="Bienestar biopsicosocial de la infancia"/>
    <s v="GR"/>
    <s v="GRUPO REDUCIDO"/>
    <s v="205102R"/>
    <s v="GRUPO REDUCIDO DE BIENESTAR PSICOSOCIAL DE LA INFANCIA"/>
    <s v="GRUPO-A2"/>
    <s v="Grupo Reducido de Bienestar biopsicosocial de la infancia"/>
    <s v="AN"/>
    <n v="16531888"/>
    <s v="VIANA"/>
    <s v="SÁENZ"/>
    <s v="LOURDES"/>
    <s v="loviana"/>
    <s v="lourdes.viana@unirioja.es"/>
    <n v="2"/>
    <n v="2"/>
    <n v="536"/>
    <s v="PROFESOR INTERINO"/>
    <s v="C01"/>
    <s v="TIEMPO COMPLETO"/>
    <s v="2018-09-17 00:00:00.0"/>
    <s v="null"/>
    <s v="PI101398"/>
    <s v="PROFESOR CONTRATADO INTERINO"/>
    <s v="R115"/>
    <x v="2"/>
    <n v="735"/>
    <s v="PSICOLOGÍA EVOLUTIVA Y DE LA EDUCACIÓN"/>
  </r>
  <r>
    <x v="4"/>
    <x v="2"/>
    <n v="721"/>
    <s v="205102R"/>
    <s v="GRUPO-A2"/>
    <n v="16553678"/>
    <s v="Bienestar biopsicosocial de la infancia"/>
    <s v="GR"/>
    <s v="GRUPO REDUCIDO"/>
    <s v="205102R"/>
    <s v="GRUPO REDUCIDO DE BIENESTAR PSICOSOCIAL DE LA INFANCIA"/>
    <s v="GRUPO-A2"/>
    <s v="Grupo Reducido de Bienestar biopsicosocial de la infancia"/>
    <s v="AN"/>
    <n v="16553678"/>
    <s v="ELÍAS"/>
    <s v="RUIZ"/>
    <s v="VICENTE"/>
    <s v="vielias"/>
    <s v="vicente.elias@unirioja.es"/>
    <n v="1"/>
    <n v="1"/>
    <n v="532"/>
    <s v="LABORAL DOCENTE-ASOCIADO"/>
    <s v="P03"/>
    <s v="TIEMPO PARCIAL (3+3 HORAS)"/>
    <s v="2018-09-27 00:00:00.0"/>
    <s v="2019-09-14 00:00:00.0"/>
    <s v="PI101432"/>
    <s v="PROFESOR ASOCIADO"/>
    <s v="R115"/>
    <x v="2"/>
    <n v="615"/>
    <s v="MEDICINA PREVENTIVA Y SALUD PÚBLICA"/>
  </r>
  <r>
    <x v="4"/>
    <x v="2"/>
    <n v="722"/>
    <s v="205103G"/>
    <s v="GRUPO-A"/>
    <n v="72770953"/>
    <s v="La escuela de educación infantil"/>
    <s v="GG"/>
    <s v="GRUPO GRANDE"/>
    <s v="205103G"/>
    <s v="GRUPO GRANDE DE LA ESCUELA DE EDUCACIÓN INFANTIL"/>
    <s v="GRUPO-A"/>
    <s v="Grupo Grande de LA ESCUELA DE EDUCACIÓN INFANTIL"/>
    <s v="AN"/>
    <n v="72770953"/>
    <s v="PÉREZ"/>
    <s v="MERINO"/>
    <s v="CRUZ"/>
    <s v="crperez"/>
    <s v="cruz.perez@unirioja.es"/>
    <n v="6"/>
    <n v="6"/>
    <n v="536"/>
    <s v="PROFESOR INTERINO"/>
    <s v="C01"/>
    <s v="TIEMPO COMPLETO"/>
    <s v="2012-09-01 00:00:00.0"/>
    <s v="null"/>
    <s v="PI100847"/>
    <s v="PROFESOR CONTRATADO INTERINO"/>
    <s v="R115"/>
    <x v="2"/>
    <n v="805"/>
    <s v="TEORÍA E HISTORIA DE LA EDUCACIÓN"/>
  </r>
  <r>
    <x v="4"/>
    <x v="2"/>
    <n v="722"/>
    <s v="205103R"/>
    <s v="GRUPO-A1"/>
    <n v="72770953"/>
    <s v="La escuela de educación infantil"/>
    <s v="GR"/>
    <s v="GRUPO REDUCIDO"/>
    <s v="205103R"/>
    <s v="GRUPO REDUCIDO DE LA ESCUELA DE EDUCACIÓN INFANTIL"/>
    <s v="GRUPO-A1"/>
    <s v="Grupo Reducido de La escuela de educación infantil"/>
    <s v="AN"/>
    <n v="72770953"/>
    <s v="PÉREZ"/>
    <s v="MERINO"/>
    <s v="CRUZ"/>
    <s v="crperez"/>
    <s v="cruz.perez@unirioja.es"/>
    <n v="3"/>
    <n v="3"/>
    <n v="536"/>
    <s v="PROFESOR INTERINO"/>
    <s v="C01"/>
    <s v="TIEMPO COMPLETO"/>
    <s v="2012-09-01 00:00:00.0"/>
    <s v="null"/>
    <s v="PI100847"/>
    <s v="PROFESOR CONTRATADO INTERINO"/>
    <s v="R115"/>
    <x v="2"/>
    <n v="805"/>
    <s v="TEORÍA E HISTORIA DE LA EDUCACIÓN"/>
  </r>
  <r>
    <x v="4"/>
    <x v="2"/>
    <n v="722"/>
    <s v="205103R"/>
    <s v="GRUPO-A2"/>
    <n v="72770953"/>
    <s v="La escuela de educación infantil"/>
    <s v="GR"/>
    <s v="GRUPO REDUCIDO"/>
    <s v="205103R"/>
    <s v="GRUPO REDUCIDO DE LA ESCUELA DE EDUCACIÓN INFANTIL"/>
    <s v="GRUPO-A2"/>
    <s v="Grupo Reducido de La escuela de educación infantil"/>
    <s v="AN"/>
    <n v="72770953"/>
    <s v="PÉREZ"/>
    <s v="MERINO"/>
    <s v="CRUZ"/>
    <s v="crperez"/>
    <s v="cruz.perez@unirioja.es"/>
    <n v="3"/>
    <n v="3"/>
    <n v="536"/>
    <s v="PROFESOR INTERINO"/>
    <s v="C01"/>
    <s v="TIEMPO COMPLETO"/>
    <s v="2012-09-01 00:00:00.0"/>
    <s v="null"/>
    <s v="PI100847"/>
    <s v="PROFESOR CONTRATADO INTERINO"/>
    <s v="R115"/>
    <x v="2"/>
    <n v="805"/>
    <s v="TEORÍA E HISTORIA DE LA EDUCACIÓN"/>
  </r>
  <r>
    <x v="4"/>
    <x v="2"/>
    <n v="722"/>
    <s v="205103R"/>
    <s v="GRUPO-A3"/>
    <n v="72770953"/>
    <s v="La escuela de educación infantil"/>
    <s v="GR"/>
    <s v="GRUPO REDUCIDO"/>
    <s v="205103R"/>
    <s v="GRUPO REDUCIDO DE LA ESCUELA DE EDUCACIÓN INFANTIL"/>
    <s v="GRUPO-A3"/>
    <s v="Grupo Reducido de La escuela de educación infantil"/>
    <s v="AN"/>
    <n v="72770953"/>
    <s v="PÉREZ"/>
    <s v="MERINO"/>
    <s v="CRUZ"/>
    <s v="crperez"/>
    <s v="cruz.perez@unirioja.es"/>
    <n v="3"/>
    <n v="3"/>
    <n v="536"/>
    <s v="PROFESOR INTERINO"/>
    <s v="C01"/>
    <s v="TIEMPO COMPLETO"/>
    <s v="2012-09-01 00:00:00.0"/>
    <s v="null"/>
    <s v="PI100847"/>
    <s v="PROFESOR CONTRATADO INTERINO"/>
    <s v="R115"/>
    <x v="2"/>
    <n v="805"/>
    <s v="TEORÍA E HISTORIA DE LA EDUCACIÓN"/>
  </r>
  <r>
    <x v="4"/>
    <x v="2"/>
    <n v="723"/>
    <s v="205104G"/>
    <s v="GRUPO-A"/>
    <n v="2531198"/>
    <s v="Psicología del desarrollo infantil (0-6 años)"/>
    <s v="GG"/>
    <s v="GRUPO GRANDE"/>
    <s v="205104G"/>
    <s v="GRUPO GRANDE DE PSICOLOGÍA DEL DESARROLLO INFANTIL (0-6 AÑOS)"/>
    <s v="GRUPO-A"/>
    <s v="Grupo Grande de PSICOLOGÍA DEL DESARROLLO INFANTIL (0-6 AÑOS)"/>
    <s v="AN"/>
    <n v="2531198"/>
    <s v="DE VICENTE"/>
    <s v="CLEMENTE"/>
    <s v="MARÍA PALOMA"/>
    <s v="madevice"/>
    <s v="paloma.devicente@unirioja.es"/>
    <n v="2"/>
    <n v="2"/>
    <n v="532"/>
    <s v="LABORAL DOCENTE-ASOCIADO"/>
    <s v="P06"/>
    <s v="TIEMPO PARCIAL (6+6 HORAS)"/>
    <s v="2018-09-27 00:00:00.0"/>
    <s v="2019-09-14 00:00:00.0"/>
    <s v="PI101431"/>
    <s v="PROFESOR ASOCIADO"/>
    <s v="R115"/>
    <x v="2"/>
    <n v="735"/>
    <s v="PSICOLOGÍA EVOLUTIVA Y DE LA EDUCACIÓN"/>
  </r>
  <r>
    <x v="4"/>
    <x v="2"/>
    <n v="723"/>
    <s v="205104G"/>
    <s v="GRUPO-A"/>
    <n v="16601915"/>
    <s v="Psicología del desarrollo infantil (0-6 años)"/>
    <s v="GG"/>
    <s v="GRUPO GRANDE"/>
    <s v="205104G"/>
    <s v="GRUPO GRANDE DE PSICOLOGÍA DEL DESARROLLO INFANTIL (0-6 AÑOS)"/>
    <s v="GRUPO-A"/>
    <s v="Grupo Grande de PSICOLOGÍA DEL DESARROLLO INFANTIL (0-6 AÑOS)"/>
    <s v="AN"/>
    <n v="16601915"/>
    <s v="ORTUÑO"/>
    <s v="SIERRA"/>
    <s v="JAVIER"/>
    <s v="jaortuno"/>
    <s v="javier.ortuno@unirioja.es"/>
    <n v="6"/>
    <n v="6"/>
    <n v="536"/>
    <s v="PROFESOR INTERINO"/>
    <s v="C01"/>
    <s v="TIEMPO COMPLETO"/>
    <s v="2016-09-15 00:00:00.0"/>
    <s v="null"/>
    <s v="PI101135"/>
    <s v="PROFESOR CONTRATADO INTERINO"/>
    <s v="R115"/>
    <x v="2"/>
    <n v="735"/>
    <s v="PSICOLOGÍA EVOLUTIVA Y DE LA EDUCACIÓN"/>
  </r>
  <r>
    <x v="4"/>
    <x v="2"/>
    <n v="723"/>
    <s v="205104G"/>
    <s v="GRUPO-A"/>
    <n v="39847439"/>
    <s v="Psicología del desarrollo infantil (0-6 años)"/>
    <s v="GG"/>
    <s v="GRUPO GRANDE"/>
    <s v="205104G"/>
    <s v="GRUPO GRANDE DE PSICOLOGÍA DEL DESARROLLO INFANTIL (0-6 AÑOS)"/>
    <s v="GRUPO-A"/>
    <s v="Grupo Grande de PSICOLOGÍA DEL DESARROLLO INFANTIL (0-6 AÑOS)"/>
    <s v="AN"/>
    <n v="39847439"/>
    <s v="SASTRE"/>
    <s v="I RIBA"/>
    <s v="SYLVIA"/>
    <s v="sisastre"/>
    <s v="silvia.sastre@unirioja.es"/>
    <n v="0"/>
    <n v="0"/>
    <n v="500"/>
    <s v="CATEDRATICO DE UNIVERSIDAD"/>
    <s v="C01"/>
    <s v="TIEMPO COMPLETO"/>
    <s v="2007-05-13 00:00:00.0"/>
    <s v="null"/>
    <s v="DF3590"/>
    <s v="CATEDRÁTICO DE UNIVERSIDAD"/>
    <s v="R115"/>
    <x v="2"/>
    <n v="735"/>
    <s v="PSICOLOGÍA EVOLUTIVA Y DE LA EDUCACIÓN"/>
  </r>
  <r>
    <x v="4"/>
    <x v="2"/>
    <n v="723"/>
    <s v="205104G"/>
    <s v="GRUPO-B"/>
    <n v="16531888"/>
    <s v="Psicología del desarrollo infantil (0-6 años)"/>
    <s v="GG"/>
    <s v="GRUPO GRANDE"/>
    <s v="205104G"/>
    <s v="GRUPO GRANDE DE PSICOLOGÍA DEL DESARROLLO INFANTIL (0-6 AÑOS)"/>
    <s v="GRUPO-B"/>
    <s v="Grupo Grande de PSICOLOGÍA DEL DESARROLLO INFANTIL (0-6 AÑOS)"/>
    <s v="AN"/>
    <n v="16531888"/>
    <s v="VIANA"/>
    <s v="SÁENZ"/>
    <s v="LOURDES"/>
    <s v="loviana"/>
    <s v="lourdes.viana@unirioja.es"/>
    <n v="8"/>
    <n v="8"/>
    <n v="536"/>
    <s v="PROFESOR INTERINO"/>
    <s v="C01"/>
    <s v="TIEMPO COMPLETO"/>
    <s v="2018-09-17 00:00:00.0"/>
    <s v="null"/>
    <s v="PI101398"/>
    <s v="PROFESOR CONTRATADO INTERINO"/>
    <s v="R115"/>
    <x v="2"/>
    <n v="735"/>
    <s v="PSICOLOGÍA EVOLUTIVA Y DE LA EDUCACIÓN"/>
  </r>
  <r>
    <x v="4"/>
    <x v="2"/>
    <n v="723"/>
    <s v="205104R"/>
    <s v="GRUPO-A1"/>
    <n v="16601915"/>
    <s v="Psicología del desarrollo infantil (0-6 años)"/>
    <s v="GR"/>
    <s v="GRUPO REDUCIDO"/>
    <s v="205104R"/>
    <s v="GRUPO REDUCIDO DE PSICOLOGÍA DEL DESARROLLO INFANTIL (0-6 AÑOS)"/>
    <s v="GRUPO-A1"/>
    <s v="Grupo Reducido de Psicología del desarrollo infantil (0-6 años)"/>
    <s v="AN"/>
    <n v="16601915"/>
    <s v="ORTUÑO"/>
    <s v="SIERRA"/>
    <s v="JAVIER"/>
    <s v="jaortuno"/>
    <s v="javier.ortuno@unirioja.es"/>
    <n v="4"/>
    <n v="4"/>
    <n v="536"/>
    <s v="PROFESOR INTERINO"/>
    <s v="C01"/>
    <s v="TIEMPO COMPLETO"/>
    <s v="2016-09-15 00:00:00.0"/>
    <s v="null"/>
    <s v="PI101135"/>
    <s v="PROFESOR CONTRATADO INTERINO"/>
    <s v="R115"/>
    <x v="2"/>
    <n v="735"/>
    <s v="PSICOLOGÍA EVOLUTIVA Y DE LA EDUCACIÓN"/>
  </r>
  <r>
    <x v="4"/>
    <x v="2"/>
    <n v="723"/>
    <s v="205104R"/>
    <s v="GRUPO-A2"/>
    <n v="16601915"/>
    <s v="Psicología del desarrollo infantil (0-6 años)"/>
    <s v="GR"/>
    <s v="GRUPO REDUCIDO"/>
    <s v="205104R"/>
    <s v="GRUPO REDUCIDO DE PSICOLOGÍA DEL DESARROLLO INFANTIL (0-6 AÑOS)"/>
    <s v="GRUPO-A2"/>
    <s v="Grupo Reducido de Psicología del desarrollo infantil (0-6 años)"/>
    <s v="AN"/>
    <n v="16601915"/>
    <s v="ORTUÑO"/>
    <s v="SIERRA"/>
    <s v="JAVIER"/>
    <s v="jaortuno"/>
    <s v="javier.ortuno@unirioja.es"/>
    <n v="4"/>
    <n v="4"/>
    <n v="536"/>
    <s v="PROFESOR INTERINO"/>
    <s v="C01"/>
    <s v="TIEMPO COMPLETO"/>
    <s v="2016-09-15 00:00:00.0"/>
    <s v="null"/>
    <s v="PI101135"/>
    <s v="PROFESOR CONTRATADO INTERINO"/>
    <s v="R115"/>
    <x v="2"/>
    <n v="735"/>
    <s v="PSICOLOGÍA EVOLUTIVA Y DE LA EDUCACIÓN"/>
  </r>
  <r>
    <x v="4"/>
    <x v="2"/>
    <n v="723"/>
    <s v="205104R"/>
    <s v="GRUPO-B1"/>
    <n v="16601915"/>
    <s v="Psicología del desarrollo infantil (0-6 años)"/>
    <s v="GR"/>
    <s v="GRUPO REDUCIDO"/>
    <s v="205104R"/>
    <s v="GRUPO REDUCIDO DE PSICOLOGÍA DEL DESARROLLO INFANTIL (0-6 AÑOS)"/>
    <s v="GRUPO-B1"/>
    <s v="Grupo Reducido de Psicología del desarrollo infantil (0-6 años)"/>
    <s v="AN"/>
    <n v="16601915"/>
    <s v="ORTUÑO"/>
    <s v="SIERRA"/>
    <s v="JAVIER"/>
    <s v="jaortuno"/>
    <s v="javier.ortuno@unirioja.es"/>
    <n v="4"/>
    <n v="4"/>
    <n v="536"/>
    <s v="PROFESOR INTERINO"/>
    <s v="C01"/>
    <s v="TIEMPO COMPLETO"/>
    <s v="2016-09-15 00:00:00.0"/>
    <s v="null"/>
    <s v="PI101135"/>
    <s v="PROFESOR CONTRATADO INTERINO"/>
    <s v="R115"/>
    <x v="2"/>
    <n v="735"/>
    <s v="PSICOLOGÍA EVOLUTIVA Y DE LA EDUCACIÓN"/>
  </r>
  <r>
    <x v="4"/>
    <x v="2"/>
    <n v="723"/>
    <s v="205104R"/>
    <s v="GRUPO-B2"/>
    <n v="16601915"/>
    <s v="Psicología del desarrollo infantil (0-6 años)"/>
    <s v="GR"/>
    <s v="GRUPO REDUCIDO"/>
    <s v="205104R"/>
    <s v="GRUPO REDUCIDO DE PSICOLOGÍA DEL DESARROLLO INFANTIL (0-6 AÑOS)"/>
    <s v="GRUPO-B2"/>
    <s v="Grupo Reducido de Psicología del desarrollo infantil (0-6 años)"/>
    <s v="AN"/>
    <n v="16601915"/>
    <s v="ORTUÑO"/>
    <s v="SIERRA"/>
    <s v="JAVIER"/>
    <s v="jaortuno"/>
    <s v="javier.ortuno@unirioja.es"/>
    <n v="4"/>
    <n v="4"/>
    <n v="536"/>
    <s v="PROFESOR INTERINO"/>
    <s v="C01"/>
    <s v="TIEMPO COMPLETO"/>
    <s v="2016-09-15 00:00:00.0"/>
    <s v="null"/>
    <s v="PI101135"/>
    <s v="PROFESOR CONTRATADO INTERINO"/>
    <s v="R115"/>
    <x v="2"/>
    <n v="735"/>
    <s v="PSICOLOGÍA EVOLUTIVA Y DE LA EDUCACIÓN"/>
  </r>
  <r>
    <x v="4"/>
    <x v="2"/>
    <n v="724"/>
    <s v="205105G"/>
    <s v="GRUPO-A"/>
    <n v="72781428"/>
    <s v="Didáctica general en educación infantil"/>
    <s v="GG"/>
    <s v="GRUPO GRANDE"/>
    <s v="205105G"/>
    <s v="GRUPO GRANDE DE DIDÁCTICA GENERAL EN EDUCACIÓN INFANTIL"/>
    <s v="GRUPO-A"/>
    <s v="Grupo Grande de DIDÁCTICA GENERAL EN EDUCACIÓN INFANTIL"/>
    <s v="2S"/>
    <n v="72781428"/>
    <s v="NAVARIDAS"/>
    <s v="NALDA"/>
    <s v="FERMÍN"/>
    <s v="fenavari"/>
    <s v="fermin.navaridas@unirioja.es"/>
    <n v="4"/>
    <n v="4"/>
    <n v="504"/>
    <s v="PROFESOR TITULAR UNIVERSIDAD"/>
    <s v="C01"/>
    <s v="TIEMPO COMPLETO"/>
    <s v="2016-11-26 00:00:00.0"/>
    <s v="null"/>
    <s v="DF100332"/>
    <s v="PROFESOR TITULAR DE UNIVERSIDAD"/>
    <s v="R115"/>
    <x v="2"/>
    <n v="215"/>
    <s v="DIDÁCTICA Y ORGANIZACIÓN ESCOLAR"/>
  </r>
  <r>
    <x v="4"/>
    <x v="2"/>
    <n v="724"/>
    <s v="205105R"/>
    <s v="GRUPO-A1"/>
    <n v="72781428"/>
    <s v="Didáctica general en educación infantil"/>
    <s v="GR"/>
    <s v="GRUPO REDUCIDO"/>
    <s v="205105R"/>
    <s v="GRUPO REDUCIDO DE DIDÁCTICA GENERAL EN EDUCACIÓN INFANTIL"/>
    <s v="GRUPO-A1"/>
    <s v="Grupo Reducido de Didáctica general en educación infantil"/>
    <s v="2S"/>
    <n v="72781428"/>
    <s v="NAVARIDAS"/>
    <s v="NALDA"/>
    <s v="FERMÍN"/>
    <s v="fenavari"/>
    <s v="fermin.navaridas@unirioja.es"/>
    <n v="2"/>
    <n v="2"/>
    <n v="504"/>
    <s v="PROFESOR TITULAR UNIVERSIDAD"/>
    <s v="C01"/>
    <s v="TIEMPO COMPLETO"/>
    <s v="2016-11-26 00:00:00.0"/>
    <s v="null"/>
    <s v="DF100332"/>
    <s v="PROFESOR TITULAR DE UNIVERSIDAD"/>
    <s v="R115"/>
    <x v="2"/>
    <n v="215"/>
    <s v="DIDÁCTICA Y ORGANIZACIÓN ESCOLAR"/>
  </r>
  <r>
    <x v="4"/>
    <x v="2"/>
    <n v="724"/>
    <s v="205105R"/>
    <s v="GRUPO-A2"/>
    <n v="72781428"/>
    <s v="Didáctica general en educación infantil"/>
    <s v="GR"/>
    <s v="GRUPO REDUCIDO"/>
    <s v="205105R"/>
    <s v="GRUPO REDUCIDO DE DIDÁCTICA GENERAL EN EDUCACIÓN INFANTIL"/>
    <s v="GRUPO-A2"/>
    <s v="Grupo Reducido de Didáctica general en educación infantil"/>
    <s v="2S"/>
    <n v="72781428"/>
    <s v="NAVARIDAS"/>
    <s v="NALDA"/>
    <s v="FERMÍN"/>
    <s v="fenavari"/>
    <s v="fermin.navaridas@unirioja.es"/>
    <n v="2"/>
    <n v="2"/>
    <n v="504"/>
    <s v="PROFESOR TITULAR UNIVERSIDAD"/>
    <s v="C01"/>
    <s v="TIEMPO COMPLETO"/>
    <s v="2016-11-26 00:00:00.0"/>
    <s v="null"/>
    <s v="DF100332"/>
    <s v="PROFESOR TITULAR DE UNIVERSIDAD"/>
    <s v="R115"/>
    <x v="2"/>
    <n v="215"/>
    <s v="DIDÁCTICA Y ORGANIZACIÓN ESCOLAR"/>
  </r>
  <r>
    <x v="4"/>
    <x v="2"/>
    <n v="725"/>
    <s v="205106G"/>
    <s v="GRUPO-A"/>
    <n v="16527500"/>
    <s v="Psicología de la educación infantil (3-6 años)"/>
    <s v="GG"/>
    <s v="GRUPO GRANDE"/>
    <s v="205106G"/>
    <s v="GRUPO GRANDE DE PSICOLOGIA DE LA EDUCACIÓN INFANTIL (3-6 AÑOS)"/>
    <s v="GRUPO-A"/>
    <s v="Grupo Grande de PSICOLOGIA DE LA EDUCACIÓN INFANTIL (3-6 AÑOS)"/>
    <s v="2S"/>
    <n v="16527500"/>
    <s v="SOARES"/>
    <s v="SANTOS"/>
    <s v="MARÍA YOLANDA"/>
    <s v="masoares"/>
    <s v="maria-yolanda.soares@unirioja.es"/>
    <n v="4"/>
    <n v="4"/>
    <n v="536"/>
    <s v="PROFESOR INTERINO"/>
    <s v="C01"/>
    <s v="TIEMPO COMPLETO"/>
    <s v="2014-09-15 00:00:00.0"/>
    <s v="null"/>
    <s v="PI100981"/>
    <s v="PROFESOR CONTRATADO INTERINO"/>
    <s v="R115"/>
    <x v="2"/>
    <n v="735"/>
    <s v="PSICOLOGÍA EVOLUTIVA Y DE LA EDUCACIÓN"/>
  </r>
  <r>
    <x v="4"/>
    <x v="2"/>
    <n v="725"/>
    <s v="205106G"/>
    <s v="GRUPO-A"/>
    <n v="78871077"/>
    <s v="Psicología de la educación infantil (3-6 años)"/>
    <s v="GG"/>
    <s v="GRUPO GRANDE"/>
    <s v="205106G"/>
    <s v="GRUPO GRANDE DE PSICOLOGIA DE LA EDUCACIÓN INFANTIL (3-6 AÑOS)"/>
    <s v="GRUPO-A"/>
    <s v="Grupo Grande de PSICOLOGIA DE LA EDUCACIÓN INFANTIL (3-6 AÑOS)"/>
    <s v="2S"/>
    <n v="78871077"/>
    <s v="PÉREZ DE ALBÉNIZ"/>
    <s v="ITURRIAGA"/>
    <s v="ALICIA"/>
    <s v="alperei"/>
    <s v="alicia.perez@unirioja.es"/>
    <n v="0"/>
    <n v="0"/>
    <n v="504"/>
    <s v="PROFESOR TITULAR UNIVERSIDAD"/>
    <s v="01R"/>
    <s v="TIEMPO COMPLETO REDUCIDO"/>
    <s v="2017-09-15 00:00:00.0"/>
    <s v="null"/>
    <s v="DF100181"/>
    <s v="TITULAR DE UNIVERSIDAD"/>
    <s v="R115"/>
    <x v="2"/>
    <n v="735"/>
    <s v="PSICOLOGÍA EVOLUTIVA Y DE LA EDUCACIÓN"/>
  </r>
  <r>
    <x v="4"/>
    <x v="2"/>
    <n v="725"/>
    <s v="205106R"/>
    <s v="GRUPO-A1"/>
    <n v="16527500"/>
    <s v="Psicología de la educación infantil (3-6 años)"/>
    <s v="GR"/>
    <s v="GRUPO REDUCIDO"/>
    <s v="205106R"/>
    <s v="GRUPO REDUCIDO DE PSICOLOGIA DE LA EDUCACIÓN INFANTIL (3-6 AÑOS)"/>
    <s v="GRUPO-A1"/>
    <s v="Grupo Reducido de Psicología de la educación infantil (3-6 años)"/>
    <s v="2S"/>
    <n v="16527500"/>
    <s v="SOARES"/>
    <s v="SANTOS"/>
    <s v="MARÍA YOLANDA"/>
    <s v="masoares"/>
    <s v="maria-yolanda.soares@unirioja.es"/>
    <n v="2"/>
    <n v="2"/>
    <n v="536"/>
    <s v="PROFESOR INTERINO"/>
    <s v="C01"/>
    <s v="TIEMPO COMPLETO"/>
    <s v="2014-09-15 00:00:00.0"/>
    <s v="null"/>
    <s v="PI100981"/>
    <s v="PROFESOR CONTRATADO INTERINO"/>
    <s v="R115"/>
    <x v="2"/>
    <n v="735"/>
    <s v="PSICOLOGÍA EVOLUTIVA Y DE LA EDUCACIÓN"/>
  </r>
  <r>
    <x v="4"/>
    <x v="2"/>
    <n v="725"/>
    <s v="205106R"/>
    <s v="GRUPO-A2"/>
    <n v="16527500"/>
    <s v="Psicología de la educación infantil (3-6 años)"/>
    <s v="GR"/>
    <s v="GRUPO REDUCIDO"/>
    <s v="205106R"/>
    <s v="GRUPO REDUCIDO DE PSICOLOGIA DE LA EDUCACIÓN INFANTIL (3-6 AÑOS)"/>
    <s v="GRUPO-A2"/>
    <s v="Grupo Reducido de Psicología de la educación infantil (3-6 años)"/>
    <s v="2S"/>
    <n v="16527500"/>
    <s v="SOARES"/>
    <s v="SANTOS"/>
    <s v="MARÍA YOLANDA"/>
    <s v="masoares"/>
    <s v="maria-yolanda.soares@unirioja.es"/>
    <n v="2"/>
    <n v="2"/>
    <n v="536"/>
    <s v="PROFESOR INTERINO"/>
    <s v="C01"/>
    <s v="TIEMPO COMPLETO"/>
    <s v="2014-09-15 00:00:00.0"/>
    <s v="null"/>
    <s v="PI100981"/>
    <s v="PROFESOR CONTRATADO INTERINO"/>
    <s v="R115"/>
    <x v="2"/>
    <n v="735"/>
    <s v="PSICOLOGÍA EVOLUTIVA Y DE LA EDUCACIÓN"/>
  </r>
  <r>
    <x v="4"/>
    <x v="2"/>
    <n v="725"/>
    <s v="205106R"/>
    <s v="GRUPO-A3"/>
    <n v="16527500"/>
    <s v="Psicología de la educación infantil (3-6 años)"/>
    <s v="GR"/>
    <s v="GRUPO REDUCIDO"/>
    <s v="205106R"/>
    <s v="GRUPO REDUCIDO DE PSICOLOGIA DE LA EDUCACIÓN INFANTIL (3-6 AÑOS)"/>
    <s v="GRUPO-A3"/>
    <s v="Grupo Reducido de Psicología de la educación infantil (3-6 años)"/>
    <s v="2S"/>
    <n v="16527500"/>
    <s v="SOARES"/>
    <s v="SANTOS"/>
    <s v="MARÍA YOLANDA"/>
    <s v="masoares"/>
    <s v="maria-yolanda.soares@unirioja.es"/>
    <n v="2"/>
    <n v="2"/>
    <n v="536"/>
    <s v="PROFESOR INTERINO"/>
    <s v="C01"/>
    <s v="TIEMPO COMPLETO"/>
    <s v="2014-09-15 00:00:00.0"/>
    <s v="null"/>
    <s v="PI100981"/>
    <s v="PROFESOR CONTRATADO INTERINO"/>
    <s v="R115"/>
    <x v="2"/>
    <n v="735"/>
    <s v="PSICOLOGÍA EVOLUTIVA Y DE LA EDUCACIÓN"/>
  </r>
  <r>
    <x v="4"/>
    <x v="2"/>
    <n v="726"/>
    <s v="205108G"/>
    <s v="GRUPO-A"/>
    <n v="16574471"/>
    <s v="Sociología de la educación"/>
    <s v="GG"/>
    <s v="GRUPO GRANDE"/>
    <s v="205108G"/>
    <s v="GRUPO GRANDE DE SOCIOLOGÍA DE LA EDUCACIÓN"/>
    <s v="GRUPO-A"/>
    <s v="Grupo Grande de SOCIOLOGÍA DE LA EDUCACIÓN"/>
    <s v="1S"/>
    <n v="16574471"/>
    <s v="ANDRÉS"/>
    <s v="CABELLO"/>
    <s v="SERGIO"/>
    <s v="seandrc"/>
    <s v="sergio.andres@unirioja.es"/>
    <n v="4"/>
    <n v="4"/>
    <n v="536"/>
    <s v="PROFESOR INTERINO"/>
    <s v="C01"/>
    <s v="TIEMPO COMPLETO"/>
    <s v="2013-09-16 00:00:00.0"/>
    <s v="null"/>
    <s v="PI100924"/>
    <s v="PROFESOR CONTRATADO INTERINO"/>
    <s v="R114"/>
    <x v="3"/>
    <n v="775"/>
    <s v="SOCIOLOGÍA"/>
  </r>
  <r>
    <x v="4"/>
    <x v="2"/>
    <n v="726"/>
    <s v="205108I"/>
    <s v="GRUPO-A1"/>
    <n v="16574471"/>
    <s v="Sociología de la educación"/>
    <s v="GR"/>
    <s v="GRUPO REDUCIDO"/>
    <s v="205108I"/>
    <s v="GRUPO REDUCIDO DE SOCIOLOGÍA DE LA EDUCACIÓN"/>
    <s v="GRUPO-A1"/>
    <s v="GR de Sociología de la educación"/>
    <s v="1S"/>
    <n v="16574471"/>
    <s v="ANDRÉS"/>
    <s v="CABELLO"/>
    <s v="SERGIO"/>
    <s v="seandrc"/>
    <s v="sergio.andres@unirioja.es"/>
    <n v="2"/>
    <n v="2"/>
    <n v="536"/>
    <s v="PROFESOR INTERINO"/>
    <s v="C01"/>
    <s v="TIEMPO COMPLETO"/>
    <s v="2013-09-16 00:00:00.0"/>
    <s v="null"/>
    <s v="PI100924"/>
    <s v="PROFESOR CONTRATADO INTERINO"/>
    <s v="R114"/>
    <x v="3"/>
    <n v="775"/>
    <s v="SOCIOLOGÍA"/>
  </r>
  <r>
    <x v="4"/>
    <x v="2"/>
    <n v="726"/>
    <s v="205108I"/>
    <s v="GRUPO-A2"/>
    <n v="16574471"/>
    <s v="Sociología de la educación"/>
    <s v="GR"/>
    <s v="GRUPO REDUCIDO"/>
    <s v="205108I"/>
    <s v="GRUPO REDUCIDO DE SOCIOLOGÍA DE LA EDUCACIÓN"/>
    <s v="GRUPO-A2"/>
    <s v="GR de Sociología de la educación"/>
    <s v="1S"/>
    <n v="16574471"/>
    <s v="ANDRÉS"/>
    <s v="CABELLO"/>
    <s v="SERGIO"/>
    <s v="seandrc"/>
    <s v="sergio.andres@unirioja.es"/>
    <n v="2"/>
    <n v="2"/>
    <n v="536"/>
    <s v="PROFESOR INTERINO"/>
    <s v="C01"/>
    <s v="TIEMPO COMPLETO"/>
    <s v="2013-09-16 00:00:00.0"/>
    <s v="null"/>
    <s v="PI100924"/>
    <s v="PROFESOR CONTRATADO INTERINO"/>
    <s v="R114"/>
    <x v="3"/>
    <n v="775"/>
    <s v="SOCIOLOGÍA"/>
  </r>
  <r>
    <x v="4"/>
    <x v="2"/>
    <n v="726"/>
    <s v="205108I"/>
    <s v="GRUPO-A3"/>
    <n v="16574471"/>
    <s v="Sociología de la educación"/>
    <s v="GR"/>
    <s v="GRUPO REDUCIDO"/>
    <s v="205108I"/>
    <s v="GRUPO REDUCIDO DE SOCIOLOGÍA DE LA EDUCACIÓN"/>
    <s v="GRUPO-A3"/>
    <s v="GR de Sociología de la educación"/>
    <s v="1S"/>
    <n v="16574471"/>
    <s v="ANDRÉS"/>
    <s v="CABELLO"/>
    <s v="SERGIO"/>
    <s v="seandrc"/>
    <s v="sergio.andres@unirioja.es"/>
    <n v="2"/>
    <n v="2"/>
    <n v="536"/>
    <s v="PROFESOR INTERINO"/>
    <s v="C01"/>
    <s v="TIEMPO COMPLETO"/>
    <s v="2013-09-16 00:00:00.0"/>
    <s v="null"/>
    <s v="PI100924"/>
    <s v="PROFESOR CONTRATADO INTERINO"/>
    <s v="R114"/>
    <x v="3"/>
    <n v="775"/>
    <s v="SOCIOLOGÍA"/>
  </r>
  <r>
    <x v="4"/>
    <x v="2"/>
    <n v="727"/>
    <s v="205109G"/>
    <s v="GRUPO-A"/>
    <n v="16538859"/>
    <s v="Observación sistemática en la escuela infantil"/>
    <s v="GG"/>
    <s v="GRUPO GRANDE"/>
    <s v="205109G"/>
    <s v="GRUPO GRANDE DE OBSERVACIÓN SISTEMÁTICA EN LA EDUCACIÓN INFANTIL"/>
    <s v="GRUPO-A"/>
    <s v="Grupo Grande de OBSERVACIÓN SISTEMÁTICA EN LA EDUCACIÓN INFANTIL"/>
    <s v="AN"/>
    <n v="16538859"/>
    <s v="ARANA"/>
    <s v="IDIAQUEZ"/>
    <s v="JAVIER SABINO"/>
    <s v="jaarana"/>
    <s v="xabier.arana@unirioja.es"/>
    <n v="6"/>
    <n v="6"/>
    <n v="536"/>
    <s v="PROFESOR INTERINO"/>
    <s v="C01"/>
    <s v="TIEMPO COMPLETO"/>
    <s v="2018-09-17 00:00:00.0"/>
    <s v="null"/>
    <s v="PI101399"/>
    <s v="PROFESOR CONTRATADO INTERINO"/>
    <s v="R115"/>
    <x v="2"/>
    <n v="735"/>
    <s v="PSICOLOGÍA EVOLUTIVA Y DE LA EDUCACIÓN"/>
  </r>
  <r>
    <x v="4"/>
    <x v="2"/>
    <n v="727"/>
    <s v="205109E"/>
    <s v="GRUPO-A1"/>
    <n v="16538859"/>
    <s v="Observación sistemática en la escuela infantil"/>
    <s v="GRE"/>
    <s v="GRUPO REDUCIDO ESPECIAL"/>
    <s v="205109E"/>
    <s v="GRUPO REDUCIDO ESPECIAL DE OBSERVACIÓN SISTEMÁTICA EN LA EDUCACIÓN INFANTIL"/>
    <s v="GRUPO-A1"/>
    <s v="Grupo Red. Espec. de Observación sistemática en la educación infantil"/>
    <s v="AN"/>
    <n v="16538859"/>
    <s v="ARANA"/>
    <s v="IDIAQUEZ"/>
    <s v="JAVIER SABINO"/>
    <s v="jaarana"/>
    <s v="xabier.arana@unirioja.es"/>
    <n v="3"/>
    <n v="3"/>
    <n v="536"/>
    <s v="PROFESOR INTERINO"/>
    <s v="C01"/>
    <s v="TIEMPO COMPLETO"/>
    <s v="2018-09-17 00:00:00.0"/>
    <s v="null"/>
    <s v="PI101399"/>
    <s v="PROFESOR CONTRATADO INTERINO"/>
    <s v="R115"/>
    <x v="2"/>
    <n v="735"/>
    <s v="PSICOLOGÍA EVOLUTIVA Y DE LA EDUCACIÓN"/>
  </r>
  <r>
    <x v="4"/>
    <x v="2"/>
    <n v="727"/>
    <s v="205109E"/>
    <s v="GRUPO-A1"/>
    <n v="39847439"/>
    <s v="Observación sistemática en la escuela infantil"/>
    <s v="GRE"/>
    <s v="GRUPO REDUCIDO ESPECIAL"/>
    <s v="205109E"/>
    <s v="GRUPO REDUCIDO ESPECIAL DE OBSERVACIÓN SISTEMÁTICA EN LA EDUCACIÓN INFANTIL"/>
    <s v="GRUPO-A1"/>
    <s v="Grupo Red. Espec. de Observación sistemática en la educación infantil"/>
    <s v="AN"/>
    <n v="39847439"/>
    <s v="SASTRE"/>
    <s v="I RIBA"/>
    <s v="SYLVIA"/>
    <s v="sisastre"/>
    <s v="silvia.sastre@unirioja.es"/>
    <n v="0"/>
    <n v="0"/>
    <n v="500"/>
    <s v="CATEDRATICO DE UNIVERSIDAD"/>
    <s v="C01"/>
    <s v="TIEMPO COMPLETO"/>
    <s v="2007-05-13 00:00:00.0"/>
    <s v="null"/>
    <s v="DF3590"/>
    <s v="CATEDRÁTICO DE UNIVERSIDAD"/>
    <s v="R115"/>
    <x v="2"/>
    <n v="735"/>
    <s v="PSICOLOGÍA EVOLUTIVA Y DE LA EDUCACIÓN"/>
  </r>
  <r>
    <x v="4"/>
    <x v="2"/>
    <n v="727"/>
    <s v="205109E"/>
    <s v="GRUPO-A2"/>
    <n v="16538859"/>
    <s v="Observación sistemática en la escuela infantil"/>
    <s v="GRE"/>
    <s v="GRUPO REDUCIDO ESPECIAL"/>
    <s v="205109E"/>
    <s v="GRUPO REDUCIDO ESPECIAL DE OBSERVACIÓN SISTEMÁTICA EN LA EDUCACIÓN INFANTIL"/>
    <s v="GRUPO-A2"/>
    <s v="Grupo Red. Espec. de Observación sistemática en la educación infantil"/>
    <s v="AN"/>
    <n v="16538859"/>
    <s v="ARANA"/>
    <s v="IDIAQUEZ"/>
    <s v="JAVIER SABINO"/>
    <s v="jaarana"/>
    <s v="xabier.arana@unirioja.es"/>
    <n v="3"/>
    <n v="3"/>
    <n v="536"/>
    <s v="PROFESOR INTERINO"/>
    <s v="C01"/>
    <s v="TIEMPO COMPLETO"/>
    <s v="2018-09-17 00:00:00.0"/>
    <s v="null"/>
    <s v="PI101399"/>
    <s v="PROFESOR CONTRATADO INTERINO"/>
    <s v="R115"/>
    <x v="2"/>
    <n v="735"/>
    <s v="PSICOLOGÍA EVOLUTIVA Y DE LA EDUCACIÓN"/>
  </r>
  <r>
    <x v="4"/>
    <x v="2"/>
    <n v="727"/>
    <s v="205109E"/>
    <s v="GRUPO-A3"/>
    <n v="16538859"/>
    <s v="Observación sistemática en la escuela infantil"/>
    <s v="GRE"/>
    <s v="GRUPO REDUCIDO ESPECIAL"/>
    <s v="205109E"/>
    <s v="GRUPO REDUCIDO ESPECIAL DE OBSERVACIÓN SISTEMÁTICA EN LA EDUCACIÓN INFANTIL"/>
    <s v="GRUPO-A3"/>
    <s v="Grupo Red. Espec. de Observación sistemática en la educación infantil"/>
    <s v="AN"/>
    <n v="16538859"/>
    <s v="ARANA"/>
    <s v="IDIAQUEZ"/>
    <s v="JAVIER SABINO"/>
    <s v="jaarana"/>
    <s v="xabier.arana@unirioja.es"/>
    <n v="3"/>
    <n v="3"/>
    <n v="536"/>
    <s v="PROFESOR INTERINO"/>
    <s v="C01"/>
    <s v="TIEMPO COMPLETO"/>
    <s v="2018-09-17 00:00:00.0"/>
    <s v="null"/>
    <s v="PI101399"/>
    <s v="PROFESOR CONTRATADO INTERINO"/>
    <s v="R115"/>
    <x v="2"/>
    <n v="735"/>
    <s v="PSICOLOGÍA EVOLUTIVA Y DE LA EDUCACIÓN"/>
  </r>
  <r>
    <x v="4"/>
    <x v="2"/>
    <n v="728"/>
    <s v="205110G"/>
    <s v="GRUPO-A"/>
    <n v="16582446"/>
    <s v="Organización educativa de la escuela infantil"/>
    <s v="GG"/>
    <s v="GRUPO GRANDE"/>
    <s v="205110G"/>
    <s v="GRUPO GRANDE DE ORGANIZACIÓN EDUCATIVA DE LA ESCUELA INFANTIL"/>
    <s v="GRUPO-A"/>
    <s v="Grupo Grande de ORGANIZACIÓN EDUCATIVA DE LA ESCUELA INFANTIL"/>
    <s v="2S"/>
    <n v="16582446"/>
    <s v="SÁENZ DE JUBERA"/>
    <s v="OCÓN"/>
    <s v="Mª. MAGDALENA"/>
    <s v="mmsaenzd"/>
    <s v="m-magdalena.saenz-de-jubera@unirioja.es"/>
    <n v="1.5"/>
    <n v="1.5"/>
    <n v="536"/>
    <s v="PROFESOR INTERINO"/>
    <s v="C01"/>
    <s v="TIEMPO COMPLETO"/>
    <s v="2013-09-16 00:00:00.0"/>
    <s v="null"/>
    <s v="PI100931"/>
    <s v="PROFESOR CONTRATADO INTERINO"/>
    <s v="R115"/>
    <x v="2"/>
    <n v="215"/>
    <s v="DIDÁCTICA Y ORGANIZACIÓN ESCOLAR"/>
  </r>
  <r>
    <x v="4"/>
    <x v="2"/>
    <n v="728"/>
    <s v="205110G"/>
    <s v="GRUPO-A"/>
    <n v="16611235"/>
    <s v="Organización educativa de la escuela infantil"/>
    <s v="GG"/>
    <s v="GRUPO GRANDE"/>
    <s v="205110G"/>
    <s v="GRUPO GRANDE DE ORGANIZACIÓN EDUCATIVA DE LA ESCUELA INFANTIL"/>
    <s v="GRUPO-A"/>
    <s v="Grupo Grande de ORGANIZACIÓN EDUCATIVA DE LA ESCUELA INFANTIL"/>
    <s v="2S"/>
    <n v="16611235"/>
    <s v="FERNÁNDEZ"/>
    <s v="PASTOR"/>
    <s v="SERGIO"/>
    <s v="sefernp"/>
    <s v="sergio.fernandezp@unirioja.es"/>
    <n v="2.5"/>
    <n v="2.5"/>
    <n v="532"/>
    <s v="LABORAL DOCENTE-ASOCIADO"/>
    <s v="P06"/>
    <s v="TIEMPO PARCIAL (6+6 HORAS)"/>
    <s v="2017-09-15 00:00:00.0"/>
    <s v="2019-09-14 00:00:00.0"/>
    <s v="PI101293"/>
    <s v="PROFESOR ASOCIADO"/>
    <s v="R115"/>
    <x v="2"/>
    <n v="215"/>
    <s v="DIDÁCTICA Y ORGANIZACIÓN ESCOLAR"/>
  </r>
  <r>
    <x v="4"/>
    <x v="2"/>
    <n v="728"/>
    <s v="205110R"/>
    <s v="GRUPO-A1"/>
    <n v="16582446"/>
    <s v="Organización educativa de la escuela infantil"/>
    <s v="GR"/>
    <s v="GRUPO REDUCIDO"/>
    <s v="205110R"/>
    <s v="GRUPO REDUCIDO DE ORGANIZACIÓN EDUCATIVA DE LA ESCUELA INFANTIL"/>
    <s v="GRUPO-A1"/>
    <s v="Grupo Reducido de Organización educativa de la escuela infantil"/>
    <s v="2S"/>
    <n v="16582446"/>
    <s v="SÁENZ DE JUBERA"/>
    <s v="OCÓN"/>
    <s v="Mª. MAGDALENA"/>
    <s v="mmsaenzd"/>
    <s v="m-magdalena.saenz-de-jubera@unirioja.es"/>
    <n v="2"/>
    <n v="2"/>
    <n v="536"/>
    <s v="PROFESOR INTERINO"/>
    <s v="C01"/>
    <s v="TIEMPO COMPLETO"/>
    <s v="2013-09-16 00:00:00.0"/>
    <s v="null"/>
    <s v="PI100931"/>
    <s v="PROFESOR CONTRATADO INTERINO"/>
    <s v="R115"/>
    <x v="2"/>
    <n v="215"/>
    <s v="DIDÁCTICA Y ORGANIZACIÓN ESCOLAR"/>
  </r>
  <r>
    <x v="4"/>
    <x v="2"/>
    <n v="728"/>
    <s v="205110R"/>
    <s v="GRUPO-A2"/>
    <n v="16582446"/>
    <s v="Organización educativa de la escuela infantil"/>
    <s v="GR"/>
    <s v="GRUPO REDUCIDO"/>
    <s v="205110R"/>
    <s v="GRUPO REDUCIDO DE ORGANIZACIÓN EDUCATIVA DE LA ESCUELA INFANTIL"/>
    <s v="GRUPO-A2"/>
    <s v="Grupo Reducido de Organización educativa de la escuela infantil"/>
    <s v="2S"/>
    <n v="16582446"/>
    <s v="SÁENZ DE JUBERA"/>
    <s v="OCÓN"/>
    <s v="Mª. MAGDALENA"/>
    <s v="mmsaenzd"/>
    <s v="m-magdalena.saenz-de-jubera@unirioja.es"/>
    <n v="2"/>
    <n v="2"/>
    <n v="536"/>
    <s v="PROFESOR INTERINO"/>
    <s v="C01"/>
    <s v="TIEMPO COMPLETO"/>
    <s v="2013-09-16 00:00:00.0"/>
    <s v="null"/>
    <s v="PI100931"/>
    <s v="PROFESOR CONTRATADO INTERINO"/>
    <s v="R115"/>
    <x v="2"/>
    <n v="215"/>
    <s v="DIDÁCTICA Y ORGANIZACIÓN ESCOLAR"/>
  </r>
  <r>
    <x v="4"/>
    <x v="2"/>
    <n v="728"/>
    <s v="205110R"/>
    <s v="GRUPO-A3"/>
    <n v="16582446"/>
    <s v="Organización educativa de la escuela infantil"/>
    <s v="GR"/>
    <s v="GRUPO REDUCIDO"/>
    <s v="205110R"/>
    <s v="GRUPO REDUCIDO DE ORGANIZACIÓN EDUCATIVA DE LA ESCUELA INFANTIL"/>
    <s v="GRUPO-A3"/>
    <s v="Grupo Reducido de Organización educativa de la escuela infantil"/>
    <s v="2S"/>
    <n v="16582446"/>
    <s v="SÁENZ DE JUBERA"/>
    <s v="OCÓN"/>
    <s v="Mª. MAGDALENA"/>
    <s v="mmsaenzd"/>
    <s v="m-magdalena.saenz-de-jubera@unirioja.es"/>
    <n v="2"/>
    <n v="2"/>
    <n v="536"/>
    <s v="PROFESOR INTERINO"/>
    <s v="C01"/>
    <s v="TIEMPO COMPLETO"/>
    <s v="2013-09-16 00:00:00.0"/>
    <s v="null"/>
    <s v="PI100931"/>
    <s v="PROFESOR CONTRATADO INTERINO"/>
    <s v="R115"/>
    <x v="2"/>
    <n v="215"/>
    <s v="DIDÁCTICA Y ORGANIZACIÓN ESCOLAR"/>
  </r>
  <r>
    <x v="4"/>
    <x v="2"/>
    <n v="729"/>
    <s v="205111G"/>
    <s v="GRUPO-A"/>
    <n v="15849077"/>
    <s v="Orientación familiar y escolar"/>
    <s v="GG"/>
    <s v="GRUPO GRANDE"/>
    <s v="205111G"/>
    <s v="GRUPO GRANDE DE ORIENTACIÓN FAMILIAR Y ESCOLAR"/>
    <s v="GRUPO-A"/>
    <s v="Grupo Grande de ORIENTACIÓN FAMILIAR Y ESCOLAR"/>
    <s v="2S"/>
    <n v="15849077"/>
    <s v="SANTIAGO"/>
    <s v="CAMPIÓN"/>
    <s v="RAÚL"/>
    <s v="rasantia"/>
    <s v="raul.santiago@unirioja.es"/>
    <n v="4"/>
    <n v="4"/>
    <s v="A-0504"/>
    <s v="PROFESOR TITULAR UNIVERSIDAD"/>
    <s v="C01"/>
    <s v="TIEMPO COMPLETO"/>
    <s v="2010-09-01 00:00:00.0"/>
    <s v="null"/>
    <s v="DF100267"/>
    <s v="PROFESOR TITULAR INTERINO"/>
    <s v="R115"/>
    <x v="2"/>
    <n v="215"/>
    <s v="DIDÁCTICA Y ORGANIZACIÓN ESCOLAR"/>
  </r>
  <r>
    <x v="4"/>
    <x v="2"/>
    <n v="729"/>
    <s v="205111R"/>
    <s v="GRUPO-A1"/>
    <n v="15849077"/>
    <s v="Orientación familiar y escolar"/>
    <s v="GR"/>
    <s v="GRUPO REDUCIDO"/>
    <s v="205111R"/>
    <s v="GRUPO REDUCIDO DE ORIENTACIÓN FAMILIAR Y ESCOLAR"/>
    <s v="GRUPO-A1"/>
    <s v="Grupo Reducido de Orientación familiar y escolar"/>
    <s v="2S"/>
    <n v="15849077"/>
    <s v="SANTIAGO"/>
    <s v="CAMPIÓN"/>
    <s v="RAÚL"/>
    <s v="rasantia"/>
    <s v="raul.santiago@unirioja.es"/>
    <n v="2"/>
    <n v="2"/>
    <s v="A-0504"/>
    <s v="PROFESOR TITULAR UNIVERSIDAD"/>
    <s v="C01"/>
    <s v="TIEMPO COMPLETO"/>
    <s v="2010-09-01 00:00:00.0"/>
    <s v="null"/>
    <s v="DF100267"/>
    <s v="PROFESOR TITULAR INTERINO"/>
    <s v="R115"/>
    <x v="2"/>
    <n v="215"/>
    <s v="DIDÁCTICA Y ORGANIZACIÓN ESCOLAR"/>
  </r>
  <r>
    <x v="4"/>
    <x v="2"/>
    <n v="729"/>
    <s v="205111R"/>
    <s v="GRUPO-A2"/>
    <n v="15849077"/>
    <s v="Orientación familiar y escolar"/>
    <s v="GR"/>
    <s v="GRUPO REDUCIDO"/>
    <s v="205111R"/>
    <s v="GRUPO REDUCIDO DE ORIENTACIÓN FAMILIAR Y ESCOLAR"/>
    <s v="GRUPO-A2"/>
    <s v="Grupo Reducido de Orientación familiar y escolar"/>
    <s v="2S"/>
    <n v="15849077"/>
    <s v="SANTIAGO"/>
    <s v="CAMPIÓN"/>
    <s v="RAÚL"/>
    <s v="rasantia"/>
    <s v="raul.santiago@unirioja.es"/>
    <n v="2"/>
    <n v="2"/>
    <s v="A-0504"/>
    <s v="PROFESOR TITULAR UNIVERSIDAD"/>
    <s v="C01"/>
    <s v="TIEMPO COMPLETO"/>
    <s v="2010-09-01 00:00:00.0"/>
    <s v="null"/>
    <s v="DF100267"/>
    <s v="PROFESOR TITULAR INTERINO"/>
    <s v="R115"/>
    <x v="2"/>
    <n v="215"/>
    <s v="DIDÁCTICA Y ORGANIZACIÓN ESCOLAR"/>
  </r>
  <r>
    <x v="4"/>
    <x v="2"/>
    <n v="729"/>
    <s v="205111R"/>
    <s v="GRUPO-A3"/>
    <n v="15849077"/>
    <s v="Orientación familiar y escolar"/>
    <s v="GR"/>
    <s v="GRUPO REDUCIDO"/>
    <s v="205111R"/>
    <s v="GRUPO REDUCIDO DE ORIENTACIÓN FAMILIAR Y ESCOLAR"/>
    <s v="GRUPO-A3"/>
    <s v="Grupo Reducido de Orientación familiar y escolar"/>
    <s v="2S"/>
    <n v="15849077"/>
    <s v="SANTIAGO"/>
    <s v="CAMPIÓN"/>
    <s v="RAÚL"/>
    <s v="rasantia"/>
    <s v="raul.santiago@unirioja.es"/>
    <n v="2"/>
    <n v="2"/>
    <s v="A-0504"/>
    <s v="PROFESOR TITULAR UNIVERSIDAD"/>
    <s v="C01"/>
    <s v="TIEMPO COMPLETO"/>
    <s v="2010-09-01 00:00:00.0"/>
    <s v="null"/>
    <s v="DF100267"/>
    <s v="PROFESOR TITULAR INTERINO"/>
    <s v="R115"/>
    <x v="2"/>
    <n v="215"/>
    <s v="DIDÁCTICA Y ORGANIZACIÓN ESCOLAR"/>
  </r>
  <r>
    <x v="4"/>
    <x v="2"/>
    <n v="730"/>
    <s v="205201G"/>
    <s v="GRUPO-A"/>
    <n v="16603653"/>
    <s v="Enseñanza y aprendizaje de la lengua castellana y lecto-escritura"/>
    <s v="GG"/>
    <s v="GRUPO GRANDE"/>
    <s v="205201G"/>
    <s v="TEORIA DE ENSEÑANZA Y APRENDIZAJE DE LA LENGUA CASTELLANA Y LECTOESCRITURA"/>
    <s v="GRUPO-A"/>
    <s v="Grupo de Teoria de ENSEÑANZA Y APRENDIZAJE DE LA LENGUA CASTELLANA Y LECTOE"/>
    <s v="1S"/>
    <n v="16603653"/>
    <s v="LÁZARO"/>
    <s v="NISO"/>
    <s v="REBECA"/>
    <s v="relazaro"/>
    <s v="rebeca.lazaro@unirioja.es"/>
    <n v="4"/>
    <n v="4"/>
    <n v="536"/>
    <s v="PROFESOR INTERINO"/>
    <s v="C01"/>
    <s v="TIEMPO COMPLETO"/>
    <s v="2016-09-15 00:00:00.0"/>
    <s v="null"/>
    <s v="PI101114"/>
    <s v="PROFESOR CONTRATADO INTERINO"/>
    <s v="R106"/>
    <x v="5"/>
    <n v="195"/>
    <s v="DIDÁCTICA DE LA LENGUA Y LA LITERATURA"/>
  </r>
  <r>
    <x v="4"/>
    <x v="2"/>
    <n v="730"/>
    <s v="205201G"/>
    <s v="GRUPO-B"/>
    <n v="16603653"/>
    <s v="Enseñanza y aprendizaje de la lengua castellana y lecto-escritura"/>
    <s v="GG"/>
    <s v="GRUPO GRANDE"/>
    <s v="205201G"/>
    <s v="TEORIA DE ENSEÑANZA Y APRENDIZAJE DE LA LENGUA CASTELLANA Y LECTOESCRITURA"/>
    <s v="GRUPO-B"/>
    <s v="Grupo de Teoria de ENSEÑANZA Y APRENDIZAJE DE LA LENGUA CASTELLANA Y LECTOE"/>
    <s v="1S"/>
    <n v="16603653"/>
    <s v="LÁZARO"/>
    <s v="NISO"/>
    <s v="REBECA"/>
    <s v="relazaro"/>
    <s v="rebeca.lazaro@unirioja.es"/>
    <n v="4"/>
    <n v="4"/>
    <n v="536"/>
    <s v="PROFESOR INTERINO"/>
    <s v="C01"/>
    <s v="TIEMPO COMPLETO"/>
    <s v="2016-09-15 00:00:00.0"/>
    <s v="null"/>
    <s v="PI101114"/>
    <s v="PROFESOR CONTRATADO INTERINO"/>
    <s v="R106"/>
    <x v="5"/>
    <n v="195"/>
    <s v="DIDÁCTICA DE LA LENGUA Y LA LITERATURA"/>
  </r>
  <r>
    <x v="4"/>
    <x v="2"/>
    <n v="730"/>
    <s v="205201R"/>
    <s v="GRUPO-A1"/>
    <n v="16594022"/>
    <s v="Enseñanza y aprendizaje de la lengua castellana y lecto-escritura"/>
    <s v="GR"/>
    <s v="GRUPO REDUCIDO"/>
    <s v="205201R"/>
    <s v="PRÁCTICA ENSEÑANZA Y APRENDIZAJE DE LA LENGUA CASTELLANA Y LECTOESCRITURA"/>
    <s v="GRUPO-A1"/>
    <s v="Prác. de Enseñanza y aprendizaje de la lengua castellana y lecto-escritura"/>
    <s v="1S"/>
    <n v="16594022"/>
    <s v="GARCÍA"/>
    <s v="CUEVA"/>
    <s v="MARTA"/>
    <s v="magarccu"/>
    <s v="marta.garciac@unirioja.es"/>
    <n v="2"/>
    <n v="2"/>
    <n v="536"/>
    <s v="PROFESOR INTERINO"/>
    <s v="C01"/>
    <s v="TIEMPO COMPLETO"/>
    <s v="2018-09-24 00:00:00.0"/>
    <s v="2019-01-28 00:00:00.0"/>
    <s v="PI101418"/>
    <s v="PROFESOR CONTRATADO INTERINO"/>
    <s v="R106"/>
    <x v="5"/>
    <n v="195"/>
    <s v="DIDÁCTICA DE LA LENGUA Y LA LITERATURA"/>
  </r>
  <r>
    <x v="4"/>
    <x v="2"/>
    <n v="730"/>
    <s v="205201R"/>
    <s v="GRUPO-A1"/>
    <n v="44445308"/>
    <s v="Enseñanza y aprendizaje de la lengua castellana y lecto-escritura"/>
    <s v="GR"/>
    <s v="GRUPO REDUCIDO"/>
    <s v="205201R"/>
    <s v="PRÁCTICA ENSEÑANZA Y APRENDIZAJE DE LA LENGUA CASTELLANA Y LECTOESCRITURA"/>
    <s v="GRUPO-A1"/>
    <s v="Prác. de Enseñanza y aprendizaje de la lengua castellana y lecto-escritura"/>
    <s v="1S"/>
    <n v="44445308"/>
    <s v="VILA"/>
    <s v="CARNEIRO"/>
    <s v="ZAIDA"/>
    <s v="zavila"/>
    <s v="zaida.vila@unirioja.es"/>
    <n v="0"/>
    <n v="0"/>
    <n v="536"/>
    <s v="PROFESOR INTERINO"/>
    <s v="C01"/>
    <s v="TIEMPO COMPLETO"/>
    <s v="2013-09-16 00:00:00.0"/>
    <s v="2019-01-28 00:00:00.0"/>
    <s v="PI100911"/>
    <s v="PROFESOR CONTRATADO INTERINO"/>
    <s v="R106"/>
    <x v="5"/>
    <n v="195"/>
    <s v="DIDÁCTICA DE LA LENGUA Y LA LITERATURA"/>
  </r>
  <r>
    <x v="4"/>
    <x v="2"/>
    <n v="730"/>
    <s v="205201R"/>
    <s v="GRUPO-A2"/>
    <n v="16594022"/>
    <s v="Enseñanza y aprendizaje de la lengua castellana y lecto-escritura"/>
    <s v="GR"/>
    <s v="GRUPO REDUCIDO"/>
    <s v="205201R"/>
    <s v="PRÁCTICA ENSEÑANZA Y APRENDIZAJE DE LA LENGUA CASTELLANA Y LECTOESCRITURA"/>
    <s v="GRUPO-A2"/>
    <s v="Prác. de Enseñanza y aprendizaje de la lengua castellana y lecto-escritura"/>
    <s v="1S"/>
    <n v="16594022"/>
    <s v="GARCÍA"/>
    <s v="CUEVA"/>
    <s v="MARTA"/>
    <s v="magarccu"/>
    <s v="marta.garciac@unirioja.es"/>
    <n v="2"/>
    <n v="2"/>
    <n v="536"/>
    <s v="PROFESOR INTERINO"/>
    <s v="C01"/>
    <s v="TIEMPO COMPLETO"/>
    <s v="2018-09-24 00:00:00.0"/>
    <s v="2019-01-28 00:00:00.0"/>
    <s v="PI101418"/>
    <s v="PROFESOR CONTRATADO INTERINO"/>
    <s v="R106"/>
    <x v="5"/>
    <n v="195"/>
    <s v="DIDÁCTICA DE LA LENGUA Y LA LITERATURA"/>
  </r>
  <r>
    <x v="4"/>
    <x v="2"/>
    <n v="730"/>
    <s v="205201R"/>
    <s v="GRUPO-A2"/>
    <n v="44445308"/>
    <s v="Enseñanza y aprendizaje de la lengua castellana y lecto-escritura"/>
    <s v="GR"/>
    <s v="GRUPO REDUCIDO"/>
    <s v="205201R"/>
    <s v="PRÁCTICA ENSEÑANZA Y APRENDIZAJE DE LA LENGUA CASTELLANA Y LECTOESCRITURA"/>
    <s v="GRUPO-A2"/>
    <s v="Prác. de Enseñanza y aprendizaje de la lengua castellana y lecto-escritura"/>
    <s v="1S"/>
    <n v="44445308"/>
    <s v="VILA"/>
    <s v="CARNEIRO"/>
    <s v="ZAIDA"/>
    <s v="zavila"/>
    <s v="zaida.vila@unirioja.es"/>
    <n v="0"/>
    <n v="0"/>
    <n v="536"/>
    <s v="PROFESOR INTERINO"/>
    <s v="C01"/>
    <s v="TIEMPO COMPLETO"/>
    <s v="2013-09-16 00:00:00.0"/>
    <s v="2019-01-28 00:00:00.0"/>
    <s v="PI100911"/>
    <s v="PROFESOR CONTRATADO INTERINO"/>
    <s v="R106"/>
    <x v="5"/>
    <n v="195"/>
    <s v="DIDÁCTICA DE LA LENGUA Y LA LITERATURA"/>
  </r>
  <r>
    <x v="4"/>
    <x v="2"/>
    <n v="730"/>
    <s v="205201R"/>
    <s v="GRUPO-B1"/>
    <n v="16594022"/>
    <s v="Enseñanza y aprendizaje de la lengua castellana y lecto-escritura"/>
    <s v="GR"/>
    <s v="GRUPO REDUCIDO"/>
    <s v="205201R"/>
    <s v="PRÁCTICA ENSEÑANZA Y APRENDIZAJE DE LA LENGUA CASTELLANA Y LECTOESCRITURA"/>
    <s v="GRUPO-B1"/>
    <s v="Prác. de Enseñanza y aprendizaje de la lengua castellana y lecto-escritura"/>
    <s v="1S"/>
    <n v="16594022"/>
    <s v="GARCÍA"/>
    <s v="CUEVA"/>
    <s v="MARTA"/>
    <s v="magarccu"/>
    <s v="marta.garciac@unirioja.es"/>
    <n v="2"/>
    <n v="2"/>
    <n v="536"/>
    <s v="PROFESOR INTERINO"/>
    <s v="C01"/>
    <s v="TIEMPO COMPLETO"/>
    <s v="2018-09-24 00:00:00.0"/>
    <s v="2019-01-28 00:00:00.0"/>
    <s v="PI101418"/>
    <s v="PROFESOR CONTRATADO INTERINO"/>
    <s v="R106"/>
    <x v="5"/>
    <n v="195"/>
    <s v="DIDÁCTICA DE LA LENGUA Y LA LITERATURA"/>
  </r>
  <r>
    <x v="4"/>
    <x v="2"/>
    <n v="730"/>
    <s v="205201R"/>
    <s v="GRUPO-B1"/>
    <n v="44445308"/>
    <s v="Enseñanza y aprendizaje de la lengua castellana y lecto-escritura"/>
    <s v="GR"/>
    <s v="GRUPO REDUCIDO"/>
    <s v="205201R"/>
    <s v="PRÁCTICA ENSEÑANZA Y APRENDIZAJE DE LA LENGUA CASTELLANA Y LECTOESCRITURA"/>
    <s v="GRUPO-B1"/>
    <s v="Prác. de Enseñanza y aprendizaje de la lengua castellana y lecto-escritura"/>
    <s v="1S"/>
    <n v="44445308"/>
    <s v="VILA"/>
    <s v="CARNEIRO"/>
    <s v="ZAIDA"/>
    <s v="zavila"/>
    <s v="zaida.vila@unirioja.es"/>
    <n v="0"/>
    <n v="0"/>
    <n v="536"/>
    <s v="PROFESOR INTERINO"/>
    <s v="C01"/>
    <s v="TIEMPO COMPLETO"/>
    <s v="2013-09-16 00:00:00.0"/>
    <s v="2019-01-28 00:00:00.0"/>
    <s v="PI100911"/>
    <s v="PROFESOR CONTRATADO INTERINO"/>
    <s v="R106"/>
    <x v="5"/>
    <n v="195"/>
    <s v="DIDÁCTICA DE LA LENGUA Y LA LITERATURA"/>
  </r>
  <r>
    <x v="4"/>
    <x v="2"/>
    <n v="730"/>
    <s v="205201R"/>
    <s v="GRUPO-B2"/>
    <n v="16603653"/>
    <s v="Enseñanza y aprendizaje de la lengua castellana y lecto-escritura"/>
    <s v="GR"/>
    <s v="GRUPO REDUCIDO"/>
    <s v="205201R"/>
    <s v="PRÁCTICA ENSEÑANZA Y APRENDIZAJE DE LA LENGUA CASTELLANA Y LECTOESCRITURA"/>
    <s v="GRUPO-B2"/>
    <s v="Prác. de Enseñanza y aprendizaje de la lengua castellana y lecto-escritura"/>
    <s v="1S"/>
    <n v="16603653"/>
    <s v="LÁZARO"/>
    <s v="NISO"/>
    <s v="REBECA"/>
    <s v="relazaro"/>
    <s v="rebeca.lazaro@unirioja.es"/>
    <n v="2"/>
    <n v="2"/>
    <n v="536"/>
    <s v="PROFESOR INTERINO"/>
    <s v="C01"/>
    <s v="TIEMPO COMPLETO"/>
    <s v="2016-09-15 00:00:00.0"/>
    <s v="null"/>
    <s v="PI101114"/>
    <s v="PROFESOR CONTRATADO INTERINO"/>
    <s v="R106"/>
    <x v="5"/>
    <n v="195"/>
    <s v="DIDÁCTICA DE LA LENGUA Y LA LITERATURA"/>
  </r>
  <r>
    <x v="4"/>
    <x v="2"/>
    <n v="731"/>
    <s v="205202G"/>
    <s v="GRUPO-A"/>
    <n v="33437205"/>
    <s v="Literatura infantil en lengua castellana"/>
    <s v="GG"/>
    <s v="GRUPO GRANDE"/>
    <s v="205202G"/>
    <s v="TEORIA DE LITERATURA INFANTIL EN LENGUA CASTELLANA"/>
    <s v="GRUPO-A"/>
    <s v="Grupo de Teoria de LITERATURA INFANTIL EN LENGUA CASTELLANA"/>
    <s v="2S"/>
    <n v="33437205"/>
    <s v="ESCUDERO"/>
    <s v="BAZTAN"/>
    <s v="JUAN MANUEL"/>
    <s v="juescude"/>
    <s v="juan-manuel.escudero@unirioja.es"/>
    <n v="4"/>
    <n v="4"/>
    <n v="534"/>
    <s v="CONTRATADO DOCTOR -TIPO 1"/>
    <s v="C01"/>
    <s v="TIEMPO COMPLETO"/>
    <s v="2019-02-01 00:00:00.0"/>
    <s v="null"/>
    <s v="PI100711"/>
    <s v="PROFESOR CONTRATADO DOCTOR -TIPO 1"/>
    <s v="R106"/>
    <x v="5"/>
    <n v="195"/>
    <s v="DIDÁCTICA DE LA LENGUA Y LA LITERATURA"/>
  </r>
  <r>
    <x v="4"/>
    <x v="2"/>
    <n v="731"/>
    <s v="205202G"/>
    <s v="GRUPO-A"/>
    <n v="50842132"/>
    <s v="Literatura infantil en lengua castellana"/>
    <s v="GG"/>
    <s v="GRUPO GRANDE"/>
    <s v="205202G"/>
    <s v="TEORIA DE LITERATURA INFANTIL EN LENGUA CASTELLANA"/>
    <s v="GRUPO-A"/>
    <s v="Grupo de Teoria de LITERATURA INFANTIL EN LENGUA CASTELLANA"/>
    <s v="2S"/>
    <n v="50842132"/>
    <s v="GAVELA"/>
    <s v="GARCÍA"/>
    <s v="DELIA DEL PILAR"/>
    <s v="degavela"/>
    <s v="delia.gavela@unirioja.es"/>
    <n v="0"/>
    <n v="0"/>
    <n v="504"/>
    <s v="PROFESOR TITULAR UNIVERSIDAD"/>
    <s v="C01"/>
    <s v="TIEMPO COMPLETO"/>
    <s v="2017-09-15 00:00:00.0"/>
    <s v="null"/>
    <s v="DF100302"/>
    <s v="PROFESOR TITULAR DE UNIVERSIDAD"/>
    <s v="R106"/>
    <x v="5"/>
    <n v="195"/>
    <s v="DIDÁCTICA DE LA LENGUA Y LA LITERATURA"/>
  </r>
  <r>
    <x v="4"/>
    <x v="2"/>
    <n v="731"/>
    <s v="205202R"/>
    <s v="GRUPO-A1"/>
    <n v="33437205"/>
    <s v="Literatura infantil en lengua castellana"/>
    <s v="GR"/>
    <s v="GRUPO REDUCIDO"/>
    <s v="205202R"/>
    <s v="PRÁCTICA DE LITERATURA INFANTIL EN LENGUA CASTELLANA"/>
    <s v="GRUPO-A1"/>
    <s v="Práctica de Literatura infantil en lengua castellana"/>
    <s v="2S"/>
    <n v="33437205"/>
    <s v="ESCUDERO"/>
    <s v="BAZTAN"/>
    <s v="JUAN MANUEL"/>
    <s v="juescude"/>
    <s v="juan-manuel.escudero@unirioja.es"/>
    <n v="2"/>
    <n v="2"/>
    <n v="534"/>
    <s v="CONTRATADO DOCTOR -TIPO 1"/>
    <s v="C01"/>
    <s v="TIEMPO COMPLETO"/>
    <s v="2019-02-01 00:00:00.0"/>
    <s v="null"/>
    <s v="PI100711"/>
    <s v="PROFESOR CONTRATADO DOCTOR -TIPO 1"/>
    <s v="R106"/>
    <x v="5"/>
    <n v="195"/>
    <s v="DIDÁCTICA DE LA LENGUA Y LA LITERATURA"/>
  </r>
  <r>
    <x v="4"/>
    <x v="2"/>
    <n v="731"/>
    <s v="205202R"/>
    <s v="GRUPO-A2"/>
    <n v="33437205"/>
    <s v="Literatura infantil en lengua castellana"/>
    <s v="GR"/>
    <s v="GRUPO REDUCIDO"/>
    <s v="205202R"/>
    <s v="PRÁCTICA DE LITERATURA INFANTIL EN LENGUA CASTELLANA"/>
    <s v="GRUPO-A2"/>
    <s v="Práctica de Literatura infantil en lengua castellana"/>
    <s v="2S"/>
    <n v="33437205"/>
    <s v="ESCUDERO"/>
    <s v="BAZTAN"/>
    <s v="JUAN MANUEL"/>
    <s v="juescude"/>
    <s v="juan-manuel.escudero@unirioja.es"/>
    <n v="2"/>
    <n v="2"/>
    <n v="534"/>
    <s v="CONTRATADO DOCTOR -TIPO 1"/>
    <s v="C01"/>
    <s v="TIEMPO COMPLETO"/>
    <s v="2019-02-01 00:00:00.0"/>
    <s v="null"/>
    <s v="PI100711"/>
    <s v="PROFESOR CONTRATADO DOCTOR -TIPO 1"/>
    <s v="R106"/>
    <x v="5"/>
    <n v="195"/>
    <s v="DIDÁCTICA DE LA LENGUA Y LA LITERATURA"/>
  </r>
  <r>
    <x v="4"/>
    <x v="2"/>
    <n v="731"/>
    <s v="205202R"/>
    <s v="GRUPO-A3"/>
    <n v="33437205"/>
    <s v="Literatura infantil en lengua castellana"/>
    <s v="GR"/>
    <s v="GRUPO REDUCIDO"/>
    <s v="205202R"/>
    <s v="PRÁCTICA DE LITERATURA INFANTIL EN LENGUA CASTELLANA"/>
    <s v="GRUPO-A3"/>
    <s v="Práctica de Literatura infantil en lengua castellana"/>
    <s v="2S"/>
    <n v="33437205"/>
    <s v="ESCUDERO"/>
    <s v="BAZTAN"/>
    <s v="JUAN MANUEL"/>
    <s v="juescude"/>
    <s v="juan-manuel.escudero@unirioja.es"/>
    <n v="2"/>
    <n v="2"/>
    <n v="534"/>
    <s v="CONTRATADO DOCTOR -TIPO 1"/>
    <s v="C01"/>
    <s v="TIEMPO COMPLETO"/>
    <s v="2019-02-01 00:00:00.0"/>
    <s v="null"/>
    <s v="PI100711"/>
    <s v="PROFESOR CONTRATADO DOCTOR -TIPO 1"/>
    <s v="R106"/>
    <x v="5"/>
    <n v="195"/>
    <s v="DIDÁCTICA DE LA LENGUA Y LA LITERATURA"/>
  </r>
  <r>
    <x v="4"/>
    <x v="2"/>
    <n v="732"/>
    <s v="205205G"/>
    <s v="GRUPO-A"/>
    <n v="16560638"/>
    <s v="Matemáticas y didáctica de las matemáticas en educación infantil"/>
    <s v="GG"/>
    <s v="GRUPO GRANDE"/>
    <s v="205205G"/>
    <s v="GRUPO GRANDE DE MATEMÁTICAS Y DIDÁCTICA DE LAS MATEMÁTICAS EN EDUCACIÓN INF"/>
    <s v="GRUPO-A"/>
    <s v="Grupo Grande de MATEMÁTICAS Y DIDÁCTICA DE LAS MATEMÁTICAS EN EDUCACIÓN INF"/>
    <s v="AN"/>
    <n v="16560638"/>
    <s v="JIMÉNEZ"/>
    <s v="GESTAL"/>
    <s v="CLARA"/>
    <s v="clajimenez"/>
    <s v="clara.jimenez@unirioja.es"/>
    <n v="7"/>
    <n v="7"/>
    <s v="A-0504"/>
    <s v="PROFESOR TITULAR UNIVERSIDAD"/>
    <s v="C01"/>
    <s v="TIEMPO COMPLETO"/>
    <s v="2010-09-01 00:00:00.0"/>
    <s v="null"/>
    <s v="DF100275"/>
    <s v="PROFESOR TITULAR INTERINO"/>
    <s v="R111"/>
    <x v="7"/>
    <n v="200"/>
    <s v="DIDÁCTICA DE LA MATEMÁTICA"/>
  </r>
  <r>
    <x v="4"/>
    <x v="2"/>
    <n v="732"/>
    <s v="205205L"/>
    <s v="GRUPO-A1"/>
    <n v="16560638"/>
    <s v="Matemáticas y didáctica de las matemáticas en educación infantil"/>
    <s v="GL"/>
    <s v="GRUPO DE LABORATORIO"/>
    <s v="205205L"/>
    <s v="LABORATORIO DE MATEMÁTICAS Y DIDÁCTICA DE LAS MATEMÁTICAS EN EDUCACIÓN INF"/>
    <s v="GRUPO-A1"/>
    <s v="Lab. de Matemáticas y didáctica de las matemáticas en educación infantil"/>
    <s v="AN"/>
    <n v="16560638"/>
    <s v="JIMÉNEZ"/>
    <s v="GESTAL"/>
    <s v="CLARA"/>
    <s v="clajimenez"/>
    <s v="clara.jimenez@unirioja.es"/>
    <n v="1"/>
    <n v="1"/>
    <s v="A-0504"/>
    <s v="PROFESOR TITULAR UNIVERSIDAD"/>
    <s v="C01"/>
    <s v="TIEMPO COMPLETO"/>
    <s v="2010-09-01 00:00:00.0"/>
    <s v="null"/>
    <s v="DF100275"/>
    <s v="PROFESOR TITULAR INTERINO"/>
    <s v="R111"/>
    <x v="7"/>
    <n v="200"/>
    <s v="DIDÁCTICA DE LA MATEMÁTICA"/>
  </r>
  <r>
    <x v="4"/>
    <x v="2"/>
    <n v="732"/>
    <s v="205205L"/>
    <s v="GRUPO-A2"/>
    <n v="16560638"/>
    <s v="Matemáticas y didáctica de las matemáticas en educación infantil"/>
    <s v="GL"/>
    <s v="GRUPO DE LABORATORIO"/>
    <s v="205205L"/>
    <s v="LABORATORIO DE MATEMÁTICAS Y DIDÁCTICA DE LAS MATEMÁTICAS EN EDUCACIÓN INF"/>
    <s v="GRUPO-A2"/>
    <s v="Lab. de Matemáticas y didáctica de las matemáticas en educación infantil"/>
    <s v="AN"/>
    <n v="16560638"/>
    <s v="JIMÉNEZ"/>
    <s v="GESTAL"/>
    <s v="CLARA"/>
    <s v="clajimenez"/>
    <s v="clara.jimenez@unirioja.es"/>
    <n v="1"/>
    <n v="1"/>
    <s v="A-0504"/>
    <s v="PROFESOR TITULAR UNIVERSIDAD"/>
    <s v="C01"/>
    <s v="TIEMPO COMPLETO"/>
    <s v="2010-09-01 00:00:00.0"/>
    <s v="null"/>
    <s v="DF100275"/>
    <s v="PROFESOR TITULAR INTERINO"/>
    <s v="R111"/>
    <x v="7"/>
    <n v="200"/>
    <s v="DIDÁCTICA DE LA MATEMÁTICA"/>
  </r>
  <r>
    <x v="4"/>
    <x v="2"/>
    <n v="732"/>
    <s v="205205L"/>
    <s v="GRUPO-A3"/>
    <n v="16560638"/>
    <s v="Matemáticas y didáctica de las matemáticas en educación infantil"/>
    <s v="GL"/>
    <s v="GRUPO DE LABORATORIO"/>
    <s v="205205L"/>
    <s v="LABORATORIO DE MATEMÁTICAS Y DIDÁCTICA DE LAS MATEMÁTICAS EN EDUCACIÓN INF"/>
    <s v="GRUPO-A3"/>
    <s v="Lab. de Matemáticas y didáctica de las matemáticas en educación infantil"/>
    <s v="AN"/>
    <n v="16560638"/>
    <s v="JIMÉNEZ"/>
    <s v="GESTAL"/>
    <s v="CLARA"/>
    <s v="clajimenez"/>
    <s v="clara.jimenez@unirioja.es"/>
    <n v="1"/>
    <n v="1"/>
    <s v="A-0504"/>
    <s v="PROFESOR TITULAR UNIVERSIDAD"/>
    <s v="C01"/>
    <s v="TIEMPO COMPLETO"/>
    <s v="2010-09-01 00:00:00.0"/>
    <s v="null"/>
    <s v="DF100275"/>
    <s v="PROFESOR TITULAR INTERINO"/>
    <s v="R111"/>
    <x v="7"/>
    <n v="200"/>
    <s v="DIDÁCTICA DE LA MATEMÁTICA"/>
  </r>
  <r>
    <x v="4"/>
    <x v="2"/>
    <n v="732"/>
    <s v="205205R"/>
    <s v="GRUPO-A1"/>
    <n v="16560638"/>
    <s v="Matemáticas y didáctica de las matemáticas en educación infantil"/>
    <s v="GR"/>
    <s v="GRUPO REDUCIDO"/>
    <s v="205205R"/>
    <s v="GRUPO REDUCIDO DE MATEMÁTICAS Y DIDÁCTICA DE LAS MATEMÁTICAS EN EDUCACIÓN I"/>
    <s v="GRUPO-A1"/>
    <s v="GR de Matemáticas y didáctica de las matemáticas en educación infantil"/>
    <s v="AN"/>
    <n v="16560638"/>
    <s v="JIMÉNEZ"/>
    <s v="GESTAL"/>
    <s v="CLARA"/>
    <s v="clajimenez"/>
    <s v="clara.jimenez@unirioja.es"/>
    <n v="1"/>
    <n v="1"/>
    <s v="A-0504"/>
    <s v="PROFESOR TITULAR UNIVERSIDAD"/>
    <s v="C01"/>
    <s v="TIEMPO COMPLETO"/>
    <s v="2010-09-01 00:00:00.0"/>
    <s v="null"/>
    <s v="DF100275"/>
    <s v="PROFESOR TITULAR INTERINO"/>
    <s v="R111"/>
    <x v="7"/>
    <n v="200"/>
    <s v="DIDÁCTICA DE LA MATEMÁTICA"/>
  </r>
  <r>
    <x v="4"/>
    <x v="2"/>
    <n v="732"/>
    <s v="205205R"/>
    <s v="GRUPO-A2"/>
    <n v="16560638"/>
    <s v="Matemáticas y didáctica de las matemáticas en educación infantil"/>
    <s v="GR"/>
    <s v="GRUPO REDUCIDO"/>
    <s v="205205R"/>
    <s v="GRUPO REDUCIDO DE MATEMÁTICAS Y DIDÁCTICA DE LAS MATEMÁTICAS EN EDUCACIÓN I"/>
    <s v="GRUPO-A2"/>
    <s v="GR de Matemáticas y didáctica de las matemáticas en educación infantil"/>
    <s v="AN"/>
    <n v="16560638"/>
    <s v="JIMÉNEZ"/>
    <s v="GESTAL"/>
    <s v="CLARA"/>
    <s v="clajimenez"/>
    <s v="clara.jimenez@unirioja.es"/>
    <n v="1"/>
    <n v="1"/>
    <s v="A-0504"/>
    <s v="PROFESOR TITULAR UNIVERSIDAD"/>
    <s v="C01"/>
    <s v="TIEMPO COMPLETO"/>
    <s v="2010-09-01 00:00:00.0"/>
    <s v="null"/>
    <s v="DF100275"/>
    <s v="PROFESOR TITULAR INTERINO"/>
    <s v="R111"/>
    <x v="7"/>
    <n v="200"/>
    <s v="DIDÁCTICA DE LA MATEMÁTICA"/>
  </r>
  <r>
    <x v="4"/>
    <x v="2"/>
    <n v="732"/>
    <s v="205205R"/>
    <s v="GRUPO-A3"/>
    <n v="16560638"/>
    <s v="Matemáticas y didáctica de las matemáticas en educación infantil"/>
    <s v="GR"/>
    <s v="GRUPO REDUCIDO"/>
    <s v="205205R"/>
    <s v="GRUPO REDUCIDO DE MATEMÁTICAS Y DIDÁCTICA DE LAS MATEMÁTICAS EN EDUCACIÓN I"/>
    <s v="GRUPO-A3"/>
    <s v="GR de Matemáticas y didáctica de las matemáticas en educación infantil"/>
    <s v="AN"/>
    <n v="16560638"/>
    <s v="JIMÉNEZ"/>
    <s v="GESTAL"/>
    <s v="CLARA"/>
    <s v="clajimenez"/>
    <s v="clara.jimenez@unirioja.es"/>
    <n v="1"/>
    <n v="1"/>
    <s v="A-0504"/>
    <s v="PROFESOR TITULAR UNIVERSIDAD"/>
    <s v="C01"/>
    <s v="TIEMPO COMPLETO"/>
    <s v="2010-09-01 00:00:00.0"/>
    <s v="null"/>
    <s v="DF100275"/>
    <s v="PROFESOR TITULAR INTERINO"/>
    <s v="R111"/>
    <x v="7"/>
    <n v="200"/>
    <s v="DIDÁCTICA DE LA MATEMÁTICA"/>
  </r>
  <r>
    <x v="4"/>
    <x v="2"/>
    <n v="733"/>
    <s v="205206A"/>
    <s v="GRUPO-A"/>
    <n v="16514966"/>
    <s v="Educación motriz en educación infantil"/>
    <s v="GG"/>
    <s v="GRUPO GRANDE"/>
    <s v="205206A"/>
    <s v="PRÁCTICAS DE AULA DE EDUCACIÓN MOTRIZ EN EDUCACIÓN INFANTIL"/>
    <s v="GRUPO-A"/>
    <s v="Prácticas de Aula de Educación motriz en educación infantil"/>
    <s v="2S"/>
    <n v="16514966"/>
    <s v="PONCE DE LEÓN"/>
    <s v="ELIZONDO"/>
    <s v="ANA MARÍA"/>
    <s v="anaponel"/>
    <s v="ana.ponce@unirioja.es"/>
    <n v="0.1"/>
    <n v="0.1"/>
    <n v="500"/>
    <s v="CATEDRATICO DE UNIVERSIDAD"/>
    <s v="C01"/>
    <s v="TIEMPO COMPLETO"/>
    <s v="2016-04-15 00:00:00.0"/>
    <s v="null"/>
    <s v="DF100330"/>
    <s v="CATEDRÁTICO DE UNIVERSIDAD"/>
    <s v="R115"/>
    <x v="2"/>
    <n v="187"/>
    <s v="DIDÁCTICA DE LA EXPRESIÓN CORPORAL"/>
  </r>
  <r>
    <x v="4"/>
    <x v="2"/>
    <n v="733"/>
    <s v="205206A"/>
    <s v="GRUPO-A"/>
    <n v="16582228"/>
    <s v="Educación motriz en educación infantil"/>
    <s v="GG"/>
    <s v="GRUPO GRANDE"/>
    <s v="205206A"/>
    <s v="PRÁCTICAS DE AULA DE EDUCACIÓN MOTRIZ EN EDUCACIÓN INFANTIL"/>
    <s v="GRUPO-A"/>
    <s v="Prácticas de Aula de Educación motriz en educación infantil"/>
    <s v="2S"/>
    <n v="16582228"/>
    <s v="SANZ"/>
    <s v="ARAZURI"/>
    <s v="EVA"/>
    <s v="evsanz"/>
    <s v="eva.sanz@unirioja.es"/>
    <n v="1.5"/>
    <n v="1.5"/>
    <n v="504"/>
    <s v="PROFESOR TITULAR UNIVERSIDAD"/>
    <s v="C01"/>
    <s v="TIEMPO COMPLETO"/>
    <s v="2017-12-22 00:00:00.0"/>
    <s v="null"/>
    <s v="DF31343"/>
    <s v="PROFESOR TITULAR DE UNIVERSIDAD"/>
    <s v="R115"/>
    <x v="2"/>
    <n v="187"/>
    <s v="DIDÁCTICA DE LA EXPRESIÓN CORPORAL"/>
  </r>
  <r>
    <x v="4"/>
    <x v="2"/>
    <n v="733"/>
    <s v="205206G"/>
    <s v="GRUPO-A"/>
    <n v="16514966"/>
    <s v="Educación motriz en educación infantil"/>
    <s v="GG"/>
    <s v="GRUPO GRANDE"/>
    <s v="205206G"/>
    <s v="TEORIA DE EDUCACIÓN MOTRIZ EN EDUCACIÓN INFANTIL"/>
    <s v="GRUPO-A"/>
    <s v="Grupo Grande de EDUCACIÓN MOTRIZ EN EDUCACIÓN INFANTIL"/>
    <s v="2S"/>
    <n v="16514966"/>
    <s v="PONCE DE LEÓN"/>
    <s v="ELIZONDO"/>
    <s v="ANA MARÍA"/>
    <s v="anaponel"/>
    <s v="ana.ponce@unirioja.es"/>
    <n v="0.4"/>
    <n v="0.4"/>
    <n v="500"/>
    <s v="CATEDRATICO DE UNIVERSIDAD"/>
    <s v="C01"/>
    <s v="TIEMPO COMPLETO"/>
    <s v="2016-04-15 00:00:00.0"/>
    <s v="null"/>
    <s v="DF100330"/>
    <s v="CATEDRÁTICO DE UNIVERSIDAD"/>
    <s v="R115"/>
    <x v="2"/>
    <n v="187"/>
    <s v="DIDÁCTICA DE LA EXPRESIÓN CORPORAL"/>
  </r>
  <r>
    <x v="4"/>
    <x v="2"/>
    <n v="733"/>
    <s v="205206G"/>
    <s v="GRUPO-A"/>
    <n v="16582228"/>
    <s v="Educación motriz en educación infantil"/>
    <s v="GG"/>
    <s v="GRUPO GRANDE"/>
    <s v="205206G"/>
    <s v="TEORIA DE EDUCACIÓN MOTRIZ EN EDUCACIÓN INFANTIL"/>
    <s v="GRUPO-A"/>
    <s v="Grupo Grande de EDUCACIÓN MOTRIZ EN EDUCACIÓN INFANTIL"/>
    <s v="2S"/>
    <n v="16582228"/>
    <s v="SANZ"/>
    <s v="ARAZURI"/>
    <s v="EVA"/>
    <s v="evsanz"/>
    <s v="eva.sanz@unirioja.es"/>
    <n v="1.6"/>
    <n v="1.6"/>
    <n v="504"/>
    <s v="PROFESOR TITULAR UNIVERSIDAD"/>
    <s v="C01"/>
    <s v="TIEMPO COMPLETO"/>
    <s v="2017-12-22 00:00:00.0"/>
    <s v="null"/>
    <s v="DF31343"/>
    <s v="PROFESOR TITULAR DE UNIVERSIDAD"/>
    <s v="R115"/>
    <x v="2"/>
    <n v="187"/>
    <s v="DIDÁCTICA DE LA EXPRESIÓN CORPORAL"/>
  </r>
  <r>
    <x v="4"/>
    <x v="2"/>
    <n v="733"/>
    <s v="205206R"/>
    <s v="GRUPO-A1"/>
    <n v="16514966"/>
    <s v="Educación motriz en educación infantil"/>
    <s v="GR"/>
    <s v="GRUPO REDUCIDO"/>
    <s v="205206R"/>
    <s v="PRACTICAS EN POLIDEPORTIVO DE EDUCACIÓN MOTRIZ EN EDUCACIÓN INFANTIL"/>
    <s v="GRUPO-A1"/>
    <s v="Práct. en Polideportivo de Educación motriz en educación infantil"/>
    <s v="2S"/>
    <n v="16514966"/>
    <s v="PONCE DE LEÓN"/>
    <s v="ELIZONDO"/>
    <s v="ANA MARÍA"/>
    <s v="anaponel"/>
    <s v="ana.ponce@unirioja.es"/>
    <n v="1"/>
    <n v="1"/>
    <n v="500"/>
    <s v="CATEDRATICO DE UNIVERSIDAD"/>
    <s v="C01"/>
    <s v="TIEMPO COMPLETO"/>
    <s v="2016-04-15 00:00:00.0"/>
    <s v="null"/>
    <s v="DF100330"/>
    <s v="CATEDRÁTICO DE UNIVERSIDAD"/>
    <s v="R115"/>
    <x v="2"/>
    <n v="187"/>
    <s v="DIDÁCTICA DE LA EXPRESIÓN CORPORAL"/>
  </r>
  <r>
    <x v="4"/>
    <x v="2"/>
    <n v="733"/>
    <s v="205206R"/>
    <s v="GRUPO-A1"/>
    <n v="16582228"/>
    <s v="Educación motriz en educación infantil"/>
    <s v="GR"/>
    <s v="GRUPO REDUCIDO"/>
    <s v="205206R"/>
    <s v="PRACTICAS EN POLIDEPORTIVO DE EDUCACIÓN MOTRIZ EN EDUCACIÓN INFANTIL"/>
    <s v="GRUPO-A1"/>
    <s v="Práct. en Polideportivo de Educación motriz en educación infantil"/>
    <s v="2S"/>
    <n v="16582228"/>
    <s v="SANZ"/>
    <s v="ARAZURI"/>
    <s v="EVA"/>
    <s v="evsanz"/>
    <s v="eva.sanz@unirioja.es"/>
    <n v="1.4"/>
    <n v="1.4"/>
    <n v="504"/>
    <s v="PROFESOR TITULAR UNIVERSIDAD"/>
    <s v="C01"/>
    <s v="TIEMPO COMPLETO"/>
    <s v="2017-12-22 00:00:00.0"/>
    <s v="null"/>
    <s v="DF31343"/>
    <s v="PROFESOR TITULAR DE UNIVERSIDAD"/>
    <s v="R115"/>
    <x v="2"/>
    <n v="187"/>
    <s v="DIDÁCTICA DE LA EXPRESIÓN CORPORAL"/>
  </r>
  <r>
    <x v="4"/>
    <x v="2"/>
    <n v="733"/>
    <s v="205206R"/>
    <s v="GRUPO-A2"/>
    <n v="16514966"/>
    <s v="Educación motriz en educación infantil"/>
    <s v="GR"/>
    <s v="GRUPO REDUCIDO"/>
    <s v="205206R"/>
    <s v="PRACTICAS EN POLIDEPORTIVO DE EDUCACIÓN MOTRIZ EN EDUCACIÓN INFANTIL"/>
    <s v="GRUPO-A2"/>
    <s v="Práct. en Polideportivo de Educación motriz en educación infantil"/>
    <s v="2S"/>
    <n v="16514966"/>
    <s v="PONCE DE LEÓN"/>
    <s v="ELIZONDO"/>
    <s v="ANA MARÍA"/>
    <s v="anaponel"/>
    <s v="ana.ponce@unirioja.es"/>
    <n v="1"/>
    <n v="1"/>
    <n v="500"/>
    <s v="CATEDRATICO DE UNIVERSIDAD"/>
    <s v="C01"/>
    <s v="TIEMPO COMPLETO"/>
    <s v="2016-04-15 00:00:00.0"/>
    <s v="null"/>
    <s v="DF100330"/>
    <s v="CATEDRÁTICO DE UNIVERSIDAD"/>
    <s v="R115"/>
    <x v="2"/>
    <n v="187"/>
    <s v="DIDÁCTICA DE LA EXPRESIÓN CORPORAL"/>
  </r>
  <r>
    <x v="4"/>
    <x v="2"/>
    <n v="733"/>
    <s v="205206R"/>
    <s v="GRUPO-A2"/>
    <n v="16582228"/>
    <s v="Educación motriz en educación infantil"/>
    <s v="GR"/>
    <s v="GRUPO REDUCIDO"/>
    <s v="205206R"/>
    <s v="PRACTICAS EN POLIDEPORTIVO DE EDUCACIÓN MOTRIZ EN EDUCACIÓN INFANTIL"/>
    <s v="GRUPO-A2"/>
    <s v="Práct. en Polideportivo de Educación motriz en educación infantil"/>
    <s v="2S"/>
    <n v="16582228"/>
    <s v="SANZ"/>
    <s v="ARAZURI"/>
    <s v="EVA"/>
    <s v="evsanz"/>
    <s v="eva.sanz@unirioja.es"/>
    <n v="1.4"/>
    <n v="1.4"/>
    <n v="504"/>
    <s v="PROFESOR TITULAR UNIVERSIDAD"/>
    <s v="C01"/>
    <s v="TIEMPO COMPLETO"/>
    <s v="2017-12-22 00:00:00.0"/>
    <s v="null"/>
    <s v="DF31343"/>
    <s v="PROFESOR TITULAR DE UNIVERSIDAD"/>
    <s v="R115"/>
    <x v="2"/>
    <n v="187"/>
    <s v="DIDÁCTICA DE LA EXPRESIÓN CORPORAL"/>
  </r>
  <r>
    <x v="4"/>
    <x v="2"/>
    <n v="733"/>
    <s v="205206R"/>
    <s v="GRUPO-A3"/>
    <n v="16514966"/>
    <s v="Educación motriz en educación infantil"/>
    <s v="GR"/>
    <s v="GRUPO REDUCIDO"/>
    <s v="205206R"/>
    <s v="PRACTICAS EN POLIDEPORTIVO DE EDUCACIÓN MOTRIZ EN EDUCACIÓN INFANTIL"/>
    <s v="GRUPO-A3"/>
    <s v="Práct. en Polideportivo de Educación motriz en educación infantil"/>
    <s v="2S"/>
    <n v="16514966"/>
    <s v="PONCE DE LEÓN"/>
    <s v="ELIZONDO"/>
    <s v="ANA MARÍA"/>
    <s v="anaponel"/>
    <s v="ana.ponce@unirioja.es"/>
    <n v="1"/>
    <n v="1"/>
    <n v="500"/>
    <s v="CATEDRATICO DE UNIVERSIDAD"/>
    <s v="C01"/>
    <s v="TIEMPO COMPLETO"/>
    <s v="2016-04-15 00:00:00.0"/>
    <s v="null"/>
    <s v="DF100330"/>
    <s v="CATEDRÁTICO DE UNIVERSIDAD"/>
    <s v="R115"/>
    <x v="2"/>
    <n v="187"/>
    <s v="DIDÁCTICA DE LA EXPRESIÓN CORPORAL"/>
  </r>
  <r>
    <x v="4"/>
    <x v="2"/>
    <n v="733"/>
    <s v="205206R"/>
    <s v="GRUPO-A3"/>
    <n v="16582228"/>
    <s v="Educación motriz en educación infantil"/>
    <s v="GR"/>
    <s v="GRUPO REDUCIDO"/>
    <s v="205206R"/>
    <s v="PRACTICAS EN POLIDEPORTIVO DE EDUCACIÓN MOTRIZ EN EDUCACIÓN INFANTIL"/>
    <s v="GRUPO-A3"/>
    <s v="Práct. en Polideportivo de Educación motriz en educación infantil"/>
    <s v="2S"/>
    <n v="16582228"/>
    <s v="SANZ"/>
    <s v="ARAZURI"/>
    <s v="EVA"/>
    <s v="evsanz"/>
    <s v="eva.sanz@unirioja.es"/>
    <n v="1.4"/>
    <n v="1.4"/>
    <n v="504"/>
    <s v="PROFESOR TITULAR UNIVERSIDAD"/>
    <s v="C01"/>
    <s v="TIEMPO COMPLETO"/>
    <s v="2017-12-22 00:00:00.0"/>
    <s v="null"/>
    <s v="DF31343"/>
    <s v="PROFESOR TITULAR DE UNIVERSIDAD"/>
    <s v="R115"/>
    <x v="2"/>
    <n v="187"/>
    <s v="DIDÁCTICA DE LA EXPRESIÓN CORPORAL"/>
  </r>
  <r>
    <x v="5"/>
    <x v="2"/>
    <n v="734"/>
    <s v="206101G"/>
    <s v="GRUPO-A"/>
    <n v="78871077"/>
    <s v="Psicología de la educación"/>
    <s v="GG"/>
    <s v="GRUPO GRANDE"/>
    <s v="206101G"/>
    <s v="GRUPO GRANDE DE PSICOLOGÍA DE LA EDUCACIÓN"/>
    <s v="GRUPO-A"/>
    <s v="Grupo Grande de PSICOLOGÍA DE LA EDUCACIÓN"/>
    <s v="1S"/>
    <n v="78871077"/>
    <s v="PÉREZ DE ALBÉNIZ"/>
    <s v="ITURRIAGA"/>
    <s v="ALICIA"/>
    <s v="alperei"/>
    <s v="alicia.perez@unirioja.es"/>
    <n v="4"/>
    <n v="4"/>
    <n v="504"/>
    <s v="PROFESOR TITULAR UNIVERSIDAD"/>
    <s v="01R"/>
    <s v="TIEMPO COMPLETO REDUCIDO"/>
    <s v="2017-09-15 00:00:00.0"/>
    <s v="null"/>
    <s v="DF100181"/>
    <s v="TITULAR DE UNIVERSIDAD"/>
    <s v="R115"/>
    <x v="2"/>
    <n v="735"/>
    <s v="PSICOLOGÍA EVOLUTIVA Y DE LA EDUCACIÓN"/>
  </r>
  <r>
    <x v="5"/>
    <x v="2"/>
    <n v="734"/>
    <s v="206101G"/>
    <s v="GRUPO-B"/>
    <n v="16610808"/>
    <s v="Psicología de la educación"/>
    <s v="GG"/>
    <s v="GRUPO GRANDE"/>
    <s v="206101G"/>
    <s v="GRUPO GRANDE DE PSICOLOGÍA DE LA EDUCACIÓN"/>
    <s v="GRUPO-B"/>
    <s v="Grupo Grande de PSICOLOGÍA DE LA EDUCACIÓN"/>
    <s v="1S"/>
    <n v="16610808"/>
    <s v="ARITIO"/>
    <s v="SOLANA"/>
    <s v="REBECA"/>
    <s v="rearitio"/>
    <s v="rebeca.aritio@unirioja.es"/>
    <n v="4"/>
    <n v="4"/>
    <n v="536"/>
    <s v="PROFESOR INTERINO"/>
    <s v="P05"/>
    <s v="TIEMPO PARCIAL (5+5 HORAS)"/>
    <s v="2018-10-01 00:00:00.0"/>
    <s v="2019-09-14 00:00:00.0"/>
    <s v="PI101436"/>
    <s v="PROFESOR CONTRATADO INTERINO"/>
    <s v="R115"/>
    <x v="2"/>
    <n v="735"/>
    <s v="PSICOLOGÍA EVOLUTIVA Y DE LA EDUCACIÓN"/>
  </r>
  <r>
    <x v="5"/>
    <x v="2"/>
    <n v="734"/>
    <s v="206101G"/>
    <s v="GRUPO-B"/>
    <n v="78871077"/>
    <s v="Psicología de la educación"/>
    <s v="GG"/>
    <s v="GRUPO GRANDE"/>
    <s v="206101G"/>
    <s v="GRUPO GRANDE DE PSICOLOGÍA DE LA EDUCACIÓN"/>
    <s v="GRUPO-B"/>
    <s v="Grupo Grande de PSICOLOGÍA DE LA EDUCACIÓN"/>
    <s v="1S"/>
    <n v="78871077"/>
    <s v="PÉREZ DE ALBÉNIZ"/>
    <s v="ITURRIAGA"/>
    <s v="ALICIA"/>
    <s v="alperei"/>
    <s v="alicia.perez@unirioja.es"/>
    <n v="0"/>
    <n v="0"/>
    <n v="504"/>
    <s v="PROFESOR TITULAR UNIVERSIDAD"/>
    <s v="01R"/>
    <s v="TIEMPO COMPLETO REDUCIDO"/>
    <s v="2017-09-15 00:00:00.0"/>
    <s v="null"/>
    <s v="DF100181"/>
    <s v="TITULAR DE UNIVERSIDAD"/>
    <s v="R115"/>
    <x v="2"/>
    <n v="735"/>
    <s v="PSICOLOGÍA EVOLUTIVA Y DE LA EDUCACIÓN"/>
  </r>
  <r>
    <x v="5"/>
    <x v="2"/>
    <n v="734"/>
    <s v="206101R"/>
    <s v="GRUPO-A1"/>
    <n v="78871077"/>
    <s v="Psicología de la educación"/>
    <s v="GR"/>
    <s v="GRUPO REDUCIDO"/>
    <s v="206101R"/>
    <s v="GRUPO REDUCIDO DE PSICOLOGÍA DE LA EDUCACIÓN"/>
    <s v="GRUPO-A1"/>
    <s v="Grupo Reducido de Psicología de la educación"/>
    <s v="1S"/>
    <n v="78871077"/>
    <s v="PÉREZ DE ALBÉNIZ"/>
    <s v="ITURRIAGA"/>
    <s v="ALICIA"/>
    <s v="alperei"/>
    <s v="alicia.perez@unirioja.es"/>
    <n v="2"/>
    <n v="2"/>
    <n v="504"/>
    <s v="PROFESOR TITULAR UNIVERSIDAD"/>
    <s v="01R"/>
    <s v="TIEMPO COMPLETO REDUCIDO"/>
    <s v="2017-09-15 00:00:00.0"/>
    <s v="null"/>
    <s v="DF100181"/>
    <s v="TITULAR DE UNIVERSIDAD"/>
    <s v="R115"/>
    <x v="2"/>
    <n v="735"/>
    <s v="PSICOLOGÍA EVOLUTIVA Y DE LA EDUCACIÓN"/>
  </r>
  <r>
    <x v="5"/>
    <x v="2"/>
    <n v="734"/>
    <s v="206101R"/>
    <s v="GRUPO-A2"/>
    <n v="16527500"/>
    <s v="Psicología de la educación"/>
    <s v="GR"/>
    <s v="GRUPO REDUCIDO"/>
    <s v="206101R"/>
    <s v="GRUPO REDUCIDO DE PSICOLOGÍA DE LA EDUCACIÓN"/>
    <s v="GRUPO-A2"/>
    <s v="Grupo Reducido de Psicología de la educación"/>
    <s v="1S"/>
    <n v="16527500"/>
    <s v="SOARES"/>
    <s v="SANTOS"/>
    <s v="MARÍA YOLANDA"/>
    <s v="masoares"/>
    <s v="maria-yolanda.soares@unirioja.es"/>
    <n v="2"/>
    <n v="2"/>
    <n v="536"/>
    <s v="PROFESOR INTERINO"/>
    <s v="C01"/>
    <s v="TIEMPO COMPLETO"/>
    <s v="2014-09-15 00:00:00.0"/>
    <s v="null"/>
    <s v="PI100981"/>
    <s v="PROFESOR CONTRATADO INTERINO"/>
    <s v="R115"/>
    <x v="2"/>
    <n v="735"/>
    <s v="PSICOLOGÍA EVOLUTIVA Y DE LA EDUCACIÓN"/>
  </r>
  <r>
    <x v="5"/>
    <x v="2"/>
    <n v="734"/>
    <s v="206101R"/>
    <s v="GRUPO-A3"/>
    <n v="16527500"/>
    <s v="Psicología de la educación"/>
    <s v="GR"/>
    <s v="GRUPO REDUCIDO"/>
    <s v="206101R"/>
    <s v="GRUPO REDUCIDO DE PSICOLOGÍA DE LA EDUCACIÓN"/>
    <s v="GRUPO-A3"/>
    <s v="Grupo Reducido de Psicología de la educación"/>
    <s v="1S"/>
    <n v="16527500"/>
    <s v="SOARES"/>
    <s v="SANTOS"/>
    <s v="MARÍA YOLANDA"/>
    <s v="masoares"/>
    <s v="maria-yolanda.soares@unirioja.es"/>
    <n v="2"/>
    <n v="2"/>
    <n v="536"/>
    <s v="PROFESOR INTERINO"/>
    <s v="C01"/>
    <s v="TIEMPO COMPLETO"/>
    <s v="2014-09-15 00:00:00.0"/>
    <s v="null"/>
    <s v="PI100981"/>
    <s v="PROFESOR CONTRATADO INTERINO"/>
    <s v="R115"/>
    <x v="2"/>
    <n v="735"/>
    <s v="PSICOLOGÍA EVOLUTIVA Y DE LA EDUCACIÓN"/>
  </r>
  <r>
    <x v="5"/>
    <x v="2"/>
    <n v="734"/>
    <s v="206101R"/>
    <s v="GRUPO-B1"/>
    <n v="16610808"/>
    <s v="Psicología de la educación"/>
    <s v="GR"/>
    <s v="GRUPO REDUCIDO"/>
    <s v="206101R"/>
    <s v="GRUPO REDUCIDO DE PSICOLOGÍA DE LA EDUCACIÓN"/>
    <s v="GRUPO-B1"/>
    <s v="Grupo Reducido de Psicología de la educación"/>
    <s v="1S"/>
    <n v="16610808"/>
    <s v="ARITIO"/>
    <s v="SOLANA"/>
    <s v="REBECA"/>
    <s v="rearitio"/>
    <s v="rebeca.aritio@unirioja.es"/>
    <n v="2"/>
    <n v="2"/>
    <n v="536"/>
    <s v="PROFESOR INTERINO"/>
    <s v="P05"/>
    <s v="TIEMPO PARCIAL (5+5 HORAS)"/>
    <s v="2018-10-01 00:00:00.0"/>
    <s v="2019-09-14 00:00:00.0"/>
    <s v="PI101436"/>
    <s v="PROFESOR CONTRATADO INTERINO"/>
    <s v="R115"/>
    <x v="2"/>
    <n v="735"/>
    <s v="PSICOLOGÍA EVOLUTIVA Y DE LA EDUCACIÓN"/>
  </r>
  <r>
    <x v="5"/>
    <x v="2"/>
    <n v="734"/>
    <s v="206101R"/>
    <s v="GRUPO-B2"/>
    <n v="16610808"/>
    <s v="Psicología de la educación"/>
    <s v="GR"/>
    <s v="GRUPO REDUCIDO"/>
    <s v="206101R"/>
    <s v="GRUPO REDUCIDO DE PSICOLOGÍA DE LA EDUCACIÓN"/>
    <s v="GRUPO-B2"/>
    <s v="Grupo Reducido de Psicología de la educación"/>
    <s v="1S"/>
    <n v="16610808"/>
    <s v="ARITIO"/>
    <s v="SOLANA"/>
    <s v="REBECA"/>
    <s v="rearitio"/>
    <s v="rebeca.aritio@unirioja.es"/>
    <n v="2"/>
    <n v="2"/>
    <n v="536"/>
    <s v="PROFESOR INTERINO"/>
    <s v="P05"/>
    <s v="TIEMPO PARCIAL (5+5 HORAS)"/>
    <s v="2018-10-01 00:00:00.0"/>
    <s v="2019-09-14 00:00:00.0"/>
    <s v="PI101436"/>
    <s v="PROFESOR CONTRATADO INTERINO"/>
    <s v="R115"/>
    <x v="2"/>
    <n v="735"/>
    <s v="PSICOLOGÍA EVOLUTIVA Y DE LA EDUCACIÓN"/>
  </r>
  <r>
    <x v="5"/>
    <x v="2"/>
    <n v="734"/>
    <s v="206101R"/>
    <s v="GRUPO-B3"/>
    <n v="16610808"/>
    <s v="Psicología de la educación"/>
    <s v="GR"/>
    <s v="GRUPO REDUCIDO"/>
    <s v="206101R"/>
    <s v="GRUPO REDUCIDO DE PSICOLOGÍA DE LA EDUCACIÓN"/>
    <s v="GRUPO-B3"/>
    <s v="Grupo Reducido de Psicología de la educación"/>
    <s v="1S"/>
    <n v="16610808"/>
    <s v="ARITIO"/>
    <s v="SOLANA"/>
    <s v="REBECA"/>
    <s v="rearitio"/>
    <s v="rebeca.aritio@unirioja.es"/>
    <n v="2"/>
    <n v="2"/>
    <n v="536"/>
    <s v="PROFESOR INTERINO"/>
    <s v="P05"/>
    <s v="TIEMPO PARCIAL (5+5 HORAS)"/>
    <s v="2018-10-01 00:00:00.0"/>
    <s v="2019-09-14 00:00:00.0"/>
    <s v="PI101436"/>
    <s v="PROFESOR CONTRATADO INTERINO"/>
    <s v="R115"/>
    <x v="2"/>
    <n v="735"/>
    <s v="PSICOLOGÍA EVOLUTIVA Y DE LA EDUCACIÓN"/>
  </r>
  <r>
    <x v="5"/>
    <x v="2"/>
    <n v="735"/>
    <s v="206102G"/>
    <s v="GRUPO-A"/>
    <n v="16554464"/>
    <s v="Sistemas educativos. Fundamentos e historia de la educación contemporánea"/>
    <s v="GG"/>
    <s v="GRUPO GRANDE"/>
    <s v="206102G"/>
    <s v="GRUPO GRANDE DE SISTEMAS EDUCATIVOS. FUNDAMENTOS E Hª DE LA EDUC.CONTEMPORÁ"/>
    <s v="GRUPO-A"/>
    <s v="Grupo Grande de SISTEMAS EDUCATIVOS. FUNDAMENTOS E Hª DE LA EDUCAC.CONTEMPO"/>
    <s v="1S"/>
    <n v="16554464"/>
    <s v="VALDEMOROS"/>
    <s v="SAN EMETERIO"/>
    <s v="Mª ÁNGELES"/>
    <s v="mavaldem"/>
    <s v="maria-de-los-angeles.valdemoros@unirioja.es"/>
    <n v="4"/>
    <n v="4"/>
    <n v="504"/>
    <s v="PROFESOR TITULAR UNIVERSIDAD"/>
    <s v="C01"/>
    <s v="TIEMPO COMPLETO"/>
    <s v="2016-03-22 00:00:00.0"/>
    <s v="null"/>
    <s v="DF100241"/>
    <s v="PROFESOR TITULAR DE UNIVERSIDAD"/>
    <s v="R115"/>
    <x v="2"/>
    <n v="805"/>
    <s v="TEORÍA E HISTORIA DE LA EDUCACIÓN"/>
  </r>
  <r>
    <x v="5"/>
    <x v="2"/>
    <n v="735"/>
    <s v="206102G"/>
    <s v="GRUPO-B"/>
    <n v="16554464"/>
    <s v="Sistemas educativos. Fundamentos e historia de la educación contemporánea"/>
    <s v="GG"/>
    <s v="GRUPO GRANDE"/>
    <s v="206102G"/>
    <s v="GRUPO GRANDE DE SISTEMAS EDUCATIVOS. FUNDAMENTOS E Hª DE LA EDUC.CONTEMPORÁ"/>
    <s v="GRUPO-B"/>
    <s v="Grupo Grande de SISTEMAS EDUCATIVOS. FUNDAMENTOS E Hª DE LA EDUCAC.CONTEMPO"/>
    <s v="1S"/>
    <n v="16554464"/>
    <s v="VALDEMOROS"/>
    <s v="SAN EMETERIO"/>
    <s v="Mª ÁNGELES"/>
    <s v="mavaldem"/>
    <s v="maria-de-los-angeles.valdemoros@unirioja.es"/>
    <n v="2"/>
    <n v="2"/>
    <n v="504"/>
    <s v="PROFESOR TITULAR UNIVERSIDAD"/>
    <s v="C01"/>
    <s v="TIEMPO COMPLETO"/>
    <s v="2016-03-22 00:00:00.0"/>
    <s v="null"/>
    <s v="DF100241"/>
    <s v="PROFESOR TITULAR DE UNIVERSIDAD"/>
    <s v="R115"/>
    <x v="2"/>
    <n v="805"/>
    <s v="TEORÍA E HISTORIA DE LA EDUCACIÓN"/>
  </r>
  <r>
    <x v="5"/>
    <x v="2"/>
    <n v="735"/>
    <s v="206102G"/>
    <s v="GRUPO-B"/>
    <n v="16799496"/>
    <s v="Sistemas educativos. Fundamentos e historia de la educación contemporánea"/>
    <s v="GG"/>
    <s v="GRUPO GRANDE"/>
    <s v="206102G"/>
    <s v="GRUPO GRANDE DE SISTEMAS EDUCATIVOS. FUNDAMENTOS E Hª DE LA EDUC.CONTEMPORÁ"/>
    <s v="GRUPO-B"/>
    <s v="Grupo Grande de SISTEMAS EDUCATIVOS. FUNDAMENTOS E Hª DE LA EDUCAC.CONTEMPO"/>
    <s v="1S"/>
    <n v="16799496"/>
    <s v="RUIZ"/>
    <s v="OMEÑACA"/>
    <s v="JESÚS VICENTE"/>
    <s v="jeruiz"/>
    <s v="jesus-vicente.ruiz@unirioja.es"/>
    <n v="2"/>
    <n v="2"/>
    <n v="532"/>
    <s v="LABORAL DOCENTE-ASOCIADO"/>
    <s v="P04"/>
    <s v="TIEMPO PARCIAL (4+4 HORAS)"/>
    <s v="2017-09-15 00:00:00.0"/>
    <s v="2019-09-14 00:00:00.0"/>
    <s v="PI101298"/>
    <s v="PROFESOR ASOCIADO"/>
    <s v="R115"/>
    <x v="2"/>
    <n v="805"/>
    <s v="TEORÍA E HISTORIA DE LA EDUCACIÓN"/>
  </r>
  <r>
    <x v="5"/>
    <x v="2"/>
    <n v="735"/>
    <s v="206102R"/>
    <s v="GRUPO-A1"/>
    <n v="16554464"/>
    <s v="Sistemas educativos. Fundamentos e historia de la educación contemporánea"/>
    <s v="GR"/>
    <s v="GRUPO REDUCIDO"/>
    <s v="206102R"/>
    <s v="GRUPO REDUCIDO SISTEMAS EDUCATIVOS. FUNDAMENTOS E Hª DE LA EDUC.CONTEMPORÁ"/>
    <s v="GRUPO-A1"/>
    <s v="Sistemas educativos. Fundamentos e historia de la educación contemporánea"/>
    <s v="1S"/>
    <n v="16554464"/>
    <s v="VALDEMOROS"/>
    <s v="SAN EMETERIO"/>
    <s v="Mª ÁNGELES"/>
    <s v="mavaldem"/>
    <s v="maria-de-los-angeles.valdemoros@unirioja.es"/>
    <n v="2"/>
    <n v="2"/>
    <n v="504"/>
    <s v="PROFESOR TITULAR UNIVERSIDAD"/>
    <s v="C01"/>
    <s v="TIEMPO COMPLETO"/>
    <s v="2016-03-22 00:00:00.0"/>
    <s v="null"/>
    <s v="DF100241"/>
    <s v="PROFESOR TITULAR DE UNIVERSIDAD"/>
    <s v="R115"/>
    <x v="2"/>
    <n v="805"/>
    <s v="TEORÍA E HISTORIA DE LA EDUCACIÓN"/>
  </r>
  <r>
    <x v="5"/>
    <x v="2"/>
    <n v="735"/>
    <s v="206102R"/>
    <s v="GRUPO-A2"/>
    <n v="16554464"/>
    <s v="Sistemas educativos. Fundamentos e historia de la educación contemporánea"/>
    <s v="GR"/>
    <s v="GRUPO REDUCIDO"/>
    <s v="206102R"/>
    <s v="GRUPO REDUCIDO SISTEMAS EDUCATIVOS. FUNDAMENTOS E Hª DE LA EDUC.CONTEMPORÁ"/>
    <s v="GRUPO-A2"/>
    <s v="Sistemas educativos. Fundamentos e historia de la educación contemporánea"/>
    <s v="1S"/>
    <n v="16554464"/>
    <s v="VALDEMOROS"/>
    <s v="SAN EMETERIO"/>
    <s v="Mª ÁNGELES"/>
    <s v="mavaldem"/>
    <s v="maria-de-los-angeles.valdemoros@unirioja.es"/>
    <n v="2"/>
    <n v="2"/>
    <n v="504"/>
    <s v="PROFESOR TITULAR UNIVERSIDAD"/>
    <s v="C01"/>
    <s v="TIEMPO COMPLETO"/>
    <s v="2016-03-22 00:00:00.0"/>
    <s v="null"/>
    <s v="DF100241"/>
    <s v="PROFESOR TITULAR DE UNIVERSIDAD"/>
    <s v="R115"/>
    <x v="2"/>
    <n v="805"/>
    <s v="TEORÍA E HISTORIA DE LA EDUCACIÓN"/>
  </r>
  <r>
    <x v="5"/>
    <x v="2"/>
    <n v="735"/>
    <s v="206102R"/>
    <s v="GRUPO-A3"/>
    <n v="16554464"/>
    <s v="Sistemas educativos. Fundamentos e historia de la educación contemporánea"/>
    <s v="GR"/>
    <s v="GRUPO REDUCIDO"/>
    <s v="206102R"/>
    <s v="GRUPO REDUCIDO SISTEMAS EDUCATIVOS. FUNDAMENTOS E Hª DE LA EDUC.CONTEMPORÁ"/>
    <s v="GRUPO-A3"/>
    <s v="Sistemas educativos. Fundamentos e historia de la educación contemporánea"/>
    <s v="1S"/>
    <n v="16554464"/>
    <s v="VALDEMOROS"/>
    <s v="SAN EMETERIO"/>
    <s v="Mª ÁNGELES"/>
    <s v="mavaldem"/>
    <s v="maria-de-los-angeles.valdemoros@unirioja.es"/>
    <n v="2"/>
    <n v="2"/>
    <n v="504"/>
    <s v="PROFESOR TITULAR UNIVERSIDAD"/>
    <s v="C01"/>
    <s v="TIEMPO COMPLETO"/>
    <s v="2016-03-22 00:00:00.0"/>
    <s v="null"/>
    <s v="DF100241"/>
    <s v="PROFESOR TITULAR DE UNIVERSIDAD"/>
    <s v="R115"/>
    <x v="2"/>
    <n v="805"/>
    <s v="TEORÍA E HISTORIA DE LA EDUCACIÓN"/>
  </r>
  <r>
    <x v="5"/>
    <x v="2"/>
    <n v="735"/>
    <s v="206102R"/>
    <s v="GRUPO-B1"/>
    <n v="16799496"/>
    <s v="Sistemas educativos. Fundamentos e historia de la educación contemporánea"/>
    <s v="GR"/>
    <s v="GRUPO REDUCIDO"/>
    <s v="206102R"/>
    <s v="GRUPO REDUCIDO SISTEMAS EDUCATIVOS. FUNDAMENTOS E Hª DE LA EDUC.CONTEMPORÁ"/>
    <s v="GRUPO-B1"/>
    <s v="Sistemas educativos. Fundamentos e historia de la educación contemporánea"/>
    <s v="1S"/>
    <n v="16799496"/>
    <s v="RUIZ"/>
    <s v="OMEÑACA"/>
    <s v="JESÚS VICENTE"/>
    <s v="jeruiz"/>
    <s v="jesus-vicente.ruiz@unirioja.es"/>
    <n v="2"/>
    <n v="2"/>
    <n v="532"/>
    <s v="LABORAL DOCENTE-ASOCIADO"/>
    <s v="P04"/>
    <s v="TIEMPO PARCIAL (4+4 HORAS)"/>
    <s v="2017-09-15 00:00:00.0"/>
    <s v="2019-09-14 00:00:00.0"/>
    <s v="PI101298"/>
    <s v="PROFESOR ASOCIADO"/>
    <s v="R115"/>
    <x v="2"/>
    <n v="805"/>
    <s v="TEORÍA E HISTORIA DE LA EDUCACIÓN"/>
  </r>
  <r>
    <x v="5"/>
    <x v="2"/>
    <n v="735"/>
    <s v="206102R"/>
    <s v="GRUPO-B2"/>
    <n v="16799496"/>
    <s v="Sistemas educativos. Fundamentos e historia de la educación contemporánea"/>
    <s v="GR"/>
    <s v="GRUPO REDUCIDO"/>
    <s v="206102R"/>
    <s v="GRUPO REDUCIDO SISTEMAS EDUCATIVOS. FUNDAMENTOS E Hª DE LA EDUC.CONTEMPORÁ"/>
    <s v="GRUPO-B2"/>
    <s v="Sistemas educativos. Fundamentos e historia de la educación contemporánea"/>
    <s v="1S"/>
    <n v="16799496"/>
    <s v="RUIZ"/>
    <s v="OMEÑACA"/>
    <s v="JESÚS VICENTE"/>
    <s v="jeruiz"/>
    <s v="jesus-vicente.ruiz@unirioja.es"/>
    <n v="2"/>
    <n v="2"/>
    <n v="532"/>
    <s v="LABORAL DOCENTE-ASOCIADO"/>
    <s v="P04"/>
    <s v="TIEMPO PARCIAL (4+4 HORAS)"/>
    <s v="2017-09-15 00:00:00.0"/>
    <s v="2019-09-14 00:00:00.0"/>
    <s v="PI101298"/>
    <s v="PROFESOR ASOCIADO"/>
    <s v="R115"/>
    <x v="2"/>
    <n v="805"/>
    <s v="TEORÍA E HISTORIA DE LA EDUCACIÓN"/>
  </r>
  <r>
    <x v="5"/>
    <x v="2"/>
    <n v="735"/>
    <s v="206102R"/>
    <s v="GRUPO-B3"/>
    <n v="16554464"/>
    <s v="Sistemas educativos. Fundamentos e historia de la educación contemporánea"/>
    <s v="GR"/>
    <s v="GRUPO REDUCIDO"/>
    <s v="206102R"/>
    <s v="GRUPO REDUCIDO SISTEMAS EDUCATIVOS. FUNDAMENTOS E Hª DE LA EDUC.CONTEMPORÁ"/>
    <s v="GRUPO-B3"/>
    <s v="Sistemas educativos. Fundamentos e historia de la educación contemporánea"/>
    <s v="1S"/>
    <n v="16554464"/>
    <s v="VALDEMOROS"/>
    <s v="SAN EMETERIO"/>
    <s v="Mª ÁNGELES"/>
    <s v="mavaldem"/>
    <s v="maria-de-los-angeles.valdemoros@unirioja.es"/>
    <n v="2"/>
    <n v="2"/>
    <n v="504"/>
    <s v="PROFESOR TITULAR UNIVERSIDAD"/>
    <s v="C01"/>
    <s v="TIEMPO COMPLETO"/>
    <s v="2016-03-22 00:00:00.0"/>
    <s v="null"/>
    <s v="DF100241"/>
    <s v="PROFESOR TITULAR DE UNIVERSIDAD"/>
    <s v="R115"/>
    <x v="2"/>
    <n v="805"/>
    <s v="TEORÍA E HISTORIA DE LA EDUCACIÓN"/>
  </r>
  <r>
    <x v="5"/>
    <x v="2"/>
    <n v="736"/>
    <s v="206103G"/>
    <s v="GRUPO-A"/>
    <n v="15849077"/>
    <s v="Sociedad, familia y tutoría"/>
    <s v="GG"/>
    <s v="GRUPO GRANDE"/>
    <s v="206103G"/>
    <s v="GRUPO GRANDE DE SOCIEDAD, FAMILIA Y TUTORIA"/>
    <s v="GRUPO-A"/>
    <s v="Grupo Grande de SOCIEDAD, FAMILIA Y TUTORIA"/>
    <s v="1S"/>
    <n v="15849077"/>
    <s v="SANTIAGO"/>
    <s v="CAMPIÓN"/>
    <s v="RAÚL"/>
    <s v="rasantia"/>
    <s v="raul.santiago@unirioja.es"/>
    <n v="2"/>
    <n v="2"/>
    <s v="A-0504"/>
    <s v="PROFESOR TITULAR UNIVERSIDAD"/>
    <s v="C01"/>
    <s v="TIEMPO COMPLETO"/>
    <s v="2010-09-01 00:00:00.0"/>
    <s v="null"/>
    <s v="DF100267"/>
    <s v="PROFESOR TITULAR INTERINO"/>
    <s v="R115"/>
    <x v="2"/>
    <n v="215"/>
    <s v="DIDÁCTICA Y ORGANIZACIÓN ESCOLAR"/>
  </r>
  <r>
    <x v="5"/>
    <x v="2"/>
    <n v="736"/>
    <s v="206103G"/>
    <s v="GRUPO-A"/>
    <n v="16545002"/>
    <s v="Sociedad, familia y tutoría"/>
    <s v="GG"/>
    <s v="GRUPO GRANDE"/>
    <s v="206103G"/>
    <s v="GRUPO GRANDE DE SOCIEDAD, FAMILIA Y TUTORIA"/>
    <s v="GRUPO-A"/>
    <s v="Grupo Grande de SOCIEDAD, FAMILIA Y TUTORIA"/>
    <s v="1S"/>
    <n v="16545002"/>
    <s v="SABATER"/>
    <s v="FERNÁNDEZ"/>
    <s v="Mª CARMEN"/>
    <s v="mcsabaf"/>
    <s v="carmen.sabater@unirioja.es"/>
    <n v="0"/>
    <n v="0"/>
    <n v="536"/>
    <s v="PROFESOR INTERINO"/>
    <s v="C01"/>
    <s v="TIEMPO COMPLETO"/>
    <s v="2013-09-16 00:00:00.0"/>
    <s v="null"/>
    <s v="PI100925"/>
    <s v="PROFESOR CONTRATADO INTERINO"/>
    <s v="R114"/>
    <x v="3"/>
    <n v="775"/>
    <s v="SOCIOLOGÍA"/>
  </r>
  <r>
    <x v="5"/>
    <x v="2"/>
    <n v="736"/>
    <s v="206103G"/>
    <s v="GRUPO-A"/>
    <n v="72823017"/>
    <s v="Sociedad, familia y tutoría"/>
    <s v="GG"/>
    <s v="GRUPO GRANDE"/>
    <s v="206103G"/>
    <s v="GRUPO GRANDE DE SOCIEDAD, FAMILIA Y TUTORIA"/>
    <s v="GRUPO-A"/>
    <s v="Grupo Grande de SOCIEDAD, FAMILIA Y TUTORIA"/>
    <s v="1S"/>
    <n v="72823017"/>
    <s v="BOGINO"/>
    <s v="LARRAMBEBERE"/>
    <s v="MARÍA VICTORIA"/>
    <s v="mabogino"/>
    <s v="maria-victoria.bogino@unirioja.es"/>
    <n v="2"/>
    <n v="2"/>
    <n v="536"/>
    <s v="PROFESOR INTERINO"/>
    <s v="P06"/>
    <s v="TIEMPO PARCIAL (6+6 HORAS)"/>
    <s v="2018-09-18 00:00:00.0"/>
    <s v="null"/>
    <s v="PI101392"/>
    <s v="PROFESOR CONTRATADO INTERINO"/>
    <s v="R114"/>
    <x v="3"/>
    <n v="775"/>
    <s v="SOCIOLOGÍA"/>
  </r>
  <r>
    <x v="5"/>
    <x v="2"/>
    <n v="736"/>
    <s v="206103G"/>
    <s v="GRUPO-B"/>
    <n v="15849077"/>
    <s v="Sociedad, familia y tutoría"/>
    <s v="GG"/>
    <s v="GRUPO GRANDE"/>
    <s v="206103G"/>
    <s v="GRUPO GRANDE DE SOCIEDAD, FAMILIA Y TUTORIA"/>
    <s v="GRUPO-B"/>
    <s v="Grupo Grande de SOCIEDAD, FAMILIA Y TUTORIA"/>
    <s v="1S"/>
    <n v="15849077"/>
    <s v="SANTIAGO"/>
    <s v="CAMPIÓN"/>
    <s v="RAÚL"/>
    <s v="rasantia"/>
    <s v="raul.santiago@unirioja.es"/>
    <n v="2"/>
    <n v="2"/>
    <s v="A-0504"/>
    <s v="PROFESOR TITULAR UNIVERSIDAD"/>
    <s v="C01"/>
    <s v="TIEMPO COMPLETO"/>
    <s v="2010-09-01 00:00:00.0"/>
    <s v="null"/>
    <s v="DF100267"/>
    <s v="PROFESOR TITULAR INTERINO"/>
    <s v="R115"/>
    <x v="2"/>
    <n v="215"/>
    <s v="DIDÁCTICA Y ORGANIZACIÓN ESCOLAR"/>
  </r>
  <r>
    <x v="5"/>
    <x v="2"/>
    <n v="736"/>
    <s v="206103G"/>
    <s v="GRUPO-B"/>
    <n v="44156166"/>
    <s v="Sociedad, familia y tutoría"/>
    <s v="GG"/>
    <s v="GRUPO GRANDE"/>
    <s v="206103G"/>
    <s v="GRUPO GRANDE DE SOCIEDAD, FAMILIA Y TUTORIA"/>
    <s v="GRUPO-B"/>
    <s v="Grupo Grande de SOCIEDAD, FAMILIA Y TUTORIA"/>
    <s v="1S"/>
    <n v="44156166"/>
    <s v="UZCANGA"/>
    <s v="LACABE"/>
    <s v="CATALINA ANA"/>
    <s v="cauzcang"/>
    <s v="catalina-ana.uzcanga@unirioja.es"/>
    <n v="2"/>
    <n v="2"/>
    <n v="536"/>
    <s v="PROFESOR INTERINO"/>
    <s v="P05"/>
    <s v="TIEMPO PARCIAL (5+5 HORAS)"/>
    <s v="2018-10-02 00:00:00.0"/>
    <s v="2019-09-14 00:00:00.0"/>
    <s v="PI101437"/>
    <s v="PROFESOR CONTRATADO INTERINO"/>
    <s v="R114"/>
    <x v="3"/>
    <n v="775"/>
    <s v="SOCIOLOGÍA"/>
  </r>
  <r>
    <x v="5"/>
    <x v="2"/>
    <n v="736"/>
    <s v="206103R"/>
    <s v="GRUPO-A1"/>
    <n v="15849077"/>
    <s v="Sociedad, familia y tutoría"/>
    <s v="GR"/>
    <s v="GRUPO REDUCIDO"/>
    <s v="206103R"/>
    <s v="GRUPO REDUCIDO DE SOCIEDAD, FAMILIA Y TUTORIA"/>
    <s v="GRUPO-A1"/>
    <s v="Grupo Reducido de Sociedad, familia y tutoría"/>
    <s v="1S"/>
    <n v="15849077"/>
    <s v="SANTIAGO"/>
    <s v="CAMPIÓN"/>
    <s v="RAÚL"/>
    <s v="rasantia"/>
    <s v="raul.santiago@unirioja.es"/>
    <n v="1"/>
    <n v="1"/>
    <s v="A-0504"/>
    <s v="PROFESOR TITULAR UNIVERSIDAD"/>
    <s v="C01"/>
    <s v="TIEMPO COMPLETO"/>
    <s v="2010-09-01 00:00:00.0"/>
    <s v="null"/>
    <s v="DF100267"/>
    <s v="PROFESOR TITULAR INTERINO"/>
    <s v="R115"/>
    <x v="2"/>
    <n v="215"/>
    <s v="DIDÁCTICA Y ORGANIZACIÓN ESCOLAR"/>
  </r>
  <r>
    <x v="5"/>
    <x v="2"/>
    <n v="736"/>
    <s v="206103R"/>
    <s v="GRUPO-A1"/>
    <n v="72823017"/>
    <s v="Sociedad, familia y tutoría"/>
    <s v="GR"/>
    <s v="GRUPO REDUCIDO"/>
    <s v="206103R"/>
    <s v="GRUPO REDUCIDO DE SOCIEDAD, FAMILIA Y TUTORIA"/>
    <s v="GRUPO-A1"/>
    <s v="Grupo Reducido de Sociedad, familia y tutoría"/>
    <s v="1S"/>
    <n v="72823017"/>
    <s v="BOGINO"/>
    <s v="LARRAMBEBERE"/>
    <s v="MARÍA VICTORIA"/>
    <s v="mabogino"/>
    <s v="maria-victoria.bogino@unirioja.es"/>
    <n v="1"/>
    <n v="1"/>
    <n v="536"/>
    <s v="PROFESOR INTERINO"/>
    <s v="P06"/>
    <s v="TIEMPO PARCIAL (6+6 HORAS)"/>
    <s v="2018-09-18 00:00:00.0"/>
    <s v="null"/>
    <s v="PI101392"/>
    <s v="PROFESOR CONTRATADO INTERINO"/>
    <s v="R114"/>
    <x v="3"/>
    <n v="775"/>
    <s v="SOCIOLOGÍA"/>
  </r>
  <r>
    <x v="5"/>
    <x v="2"/>
    <n v="736"/>
    <s v="206103R"/>
    <s v="GRUPO-A2"/>
    <n v="15849077"/>
    <s v="Sociedad, familia y tutoría"/>
    <s v="GR"/>
    <s v="GRUPO REDUCIDO"/>
    <s v="206103R"/>
    <s v="GRUPO REDUCIDO DE SOCIEDAD, FAMILIA Y TUTORIA"/>
    <s v="GRUPO-A2"/>
    <s v="Grupo Reducido de Sociedad, familia y tutoría"/>
    <s v="1S"/>
    <n v="15849077"/>
    <s v="SANTIAGO"/>
    <s v="CAMPIÓN"/>
    <s v="RAÚL"/>
    <s v="rasantia"/>
    <s v="raul.santiago@unirioja.es"/>
    <n v="1"/>
    <n v="1"/>
    <s v="A-0504"/>
    <s v="PROFESOR TITULAR UNIVERSIDAD"/>
    <s v="C01"/>
    <s v="TIEMPO COMPLETO"/>
    <s v="2010-09-01 00:00:00.0"/>
    <s v="null"/>
    <s v="DF100267"/>
    <s v="PROFESOR TITULAR INTERINO"/>
    <s v="R115"/>
    <x v="2"/>
    <n v="215"/>
    <s v="DIDÁCTICA Y ORGANIZACIÓN ESCOLAR"/>
  </r>
  <r>
    <x v="5"/>
    <x v="2"/>
    <n v="736"/>
    <s v="206103R"/>
    <s v="GRUPO-A2"/>
    <n v="72823017"/>
    <s v="Sociedad, familia y tutoría"/>
    <s v="GR"/>
    <s v="GRUPO REDUCIDO"/>
    <s v="206103R"/>
    <s v="GRUPO REDUCIDO DE SOCIEDAD, FAMILIA Y TUTORIA"/>
    <s v="GRUPO-A2"/>
    <s v="Grupo Reducido de Sociedad, familia y tutoría"/>
    <s v="1S"/>
    <n v="72823017"/>
    <s v="BOGINO"/>
    <s v="LARRAMBEBERE"/>
    <s v="MARÍA VICTORIA"/>
    <s v="mabogino"/>
    <s v="maria-victoria.bogino@unirioja.es"/>
    <n v="1"/>
    <n v="1"/>
    <n v="536"/>
    <s v="PROFESOR INTERINO"/>
    <s v="P06"/>
    <s v="TIEMPO PARCIAL (6+6 HORAS)"/>
    <s v="2018-09-18 00:00:00.0"/>
    <s v="null"/>
    <s v="PI101392"/>
    <s v="PROFESOR CONTRATADO INTERINO"/>
    <s v="R114"/>
    <x v="3"/>
    <n v="775"/>
    <s v="SOCIOLOGÍA"/>
  </r>
  <r>
    <x v="5"/>
    <x v="2"/>
    <n v="736"/>
    <s v="206103R"/>
    <s v="GRUPO-A3"/>
    <n v="15849077"/>
    <s v="Sociedad, familia y tutoría"/>
    <s v="GR"/>
    <s v="GRUPO REDUCIDO"/>
    <s v="206103R"/>
    <s v="GRUPO REDUCIDO DE SOCIEDAD, FAMILIA Y TUTORIA"/>
    <s v="GRUPO-A3"/>
    <s v="Grupo Reducido de Sociedad, familia y tutoría"/>
    <s v="1S"/>
    <n v="15849077"/>
    <s v="SANTIAGO"/>
    <s v="CAMPIÓN"/>
    <s v="RAÚL"/>
    <s v="rasantia"/>
    <s v="raul.santiago@unirioja.es"/>
    <n v="1"/>
    <n v="1"/>
    <s v="A-0504"/>
    <s v="PROFESOR TITULAR UNIVERSIDAD"/>
    <s v="C01"/>
    <s v="TIEMPO COMPLETO"/>
    <s v="2010-09-01 00:00:00.0"/>
    <s v="null"/>
    <s v="DF100267"/>
    <s v="PROFESOR TITULAR INTERINO"/>
    <s v="R115"/>
    <x v="2"/>
    <n v="215"/>
    <s v="DIDÁCTICA Y ORGANIZACIÓN ESCOLAR"/>
  </r>
  <r>
    <x v="5"/>
    <x v="2"/>
    <n v="736"/>
    <s v="206103R"/>
    <s v="GRUPO-A3"/>
    <n v="72823017"/>
    <s v="Sociedad, familia y tutoría"/>
    <s v="GR"/>
    <s v="GRUPO REDUCIDO"/>
    <s v="206103R"/>
    <s v="GRUPO REDUCIDO DE SOCIEDAD, FAMILIA Y TUTORIA"/>
    <s v="GRUPO-A3"/>
    <s v="Grupo Reducido de Sociedad, familia y tutoría"/>
    <s v="1S"/>
    <n v="72823017"/>
    <s v="BOGINO"/>
    <s v="LARRAMBEBERE"/>
    <s v="MARÍA VICTORIA"/>
    <s v="mabogino"/>
    <s v="maria-victoria.bogino@unirioja.es"/>
    <n v="1"/>
    <n v="1"/>
    <n v="536"/>
    <s v="PROFESOR INTERINO"/>
    <s v="P06"/>
    <s v="TIEMPO PARCIAL (6+6 HORAS)"/>
    <s v="2018-09-18 00:00:00.0"/>
    <s v="null"/>
    <s v="PI101392"/>
    <s v="PROFESOR CONTRATADO INTERINO"/>
    <s v="R114"/>
    <x v="3"/>
    <n v="775"/>
    <s v="SOCIOLOGÍA"/>
  </r>
  <r>
    <x v="5"/>
    <x v="2"/>
    <n v="736"/>
    <s v="206103R"/>
    <s v="GRUPO-B1"/>
    <n v="15849077"/>
    <s v="Sociedad, familia y tutoría"/>
    <s v="GR"/>
    <s v="GRUPO REDUCIDO"/>
    <s v="206103R"/>
    <s v="GRUPO REDUCIDO DE SOCIEDAD, FAMILIA Y TUTORIA"/>
    <s v="GRUPO-B1"/>
    <s v="Grupo Reducido de Sociedad, familia y tutoría"/>
    <s v="1S"/>
    <n v="15849077"/>
    <s v="SANTIAGO"/>
    <s v="CAMPIÓN"/>
    <s v="RAÚL"/>
    <s v="rasantia"/>
    <s v="raul.santiago@unirioja.es"/>
    <n v="1"/>
    <n v="1"/>
    <s v="A-0504"/>
    <s v="PROFESOR TITULAR UNIVERSIDAD"/>
    <s v="C01"/>
    <s v="TIEMPO COMPLETO"/>
    <s v="2010-09-01 00:00:00.0"/>
    <s v="null"/>
    <s v="DF100267"/>
    <s v="PROFESOR TITULAR INTERINO"/>
    <s v="R115"/>
    <x v="2"/>
    <n v="215"/>
    <s v="DIDÁCTICA Y ORGANIZACIÓN ESCOLAR"/>
  </r>
  <r>
    <x v="5"/>
    <x v="2"/>
    <n v="736"/>
    <s v="206103R"/>
    <s v="GRUPO-B1"/>
    <n v="44156166"/>
    <s v="Sociedad, familia y tutoría"/>
    <s v="GR"/>
    <s v="GRUPO REDUCIDO"/>
    <s v="206103R"/>
    <s v="GRUPO REDUCIDO DE SOCIEDAD, FAMILIA Y TUTORIA"/>
    <s v="GRUPO-B1"/>
    <s v="Grupo Reducido de Sociedad, familia y tutoría"/>
    <s v="1S"/>
    <n v="44156166"/>
    <s v="UZCANGA"/>
    <s v="LACABE"/>
    <s v="CATALINA ANA"/>
    <s v="cauzcang"/>
    <s v="catalina-ana.uzcanga@unirioja.es"/>
    <n v="1"/>
    <n v="1"/>
    <n v="536"/>
    <s v="PROFESOR INTERINO"/>
    <s v="P05"/>
    <s v="TIEMPO PARCIAL (5+5 HORAS)"/>
    <s v="2018-10-02 00:00:00.0"/>
    <s v="2019-09-14 00:00:00.0"/>
    <s v="PI101437"/>
    <s v="PROFESOR CONTRATADO INTERINO"/>
    <s v="R114"/>
    <x v="3"/>
    <n v="775"/>
    <s v="SOCIOLOGÍA"/>
  </r>
  <r>
    <x v="5"/>
    <x v="2"/>
    <n v="736"/>
    <s v="206103R"/>
    <s v="GRUPO-B2"/>
    <n v="15849077"/>
    <s v="Sociedad, familia y tutoría"/>
    <s v="GR"/>
    <s v="GRUPO REDUCIDO"/>
    <s v="206103R"/>
    <s v="GRUPO REDUCIDO DE SOCIEDAD, FAMILIA Y TUTORIA"/>
    <s v="GRUPO-B2"/>
    <s v="Grupo Reducido de Sociedad, familia y tutoría"/>
    <s v="1S"/>
    <n v="15849077"/>
    <s v="SANTIAGO"/>
    <s v="CAMPIÓN"/>
    <s v="RAÚL"/>
    <s v="rasantia"/>
    <s v="raul.santiago@unirioja.es"/>
    <n v="1"/>
    <n v="1"/>
    <s v="A-0504"/>
    <s v="PROFESOR TITULAR UNIVERSIDAD"/>
    <s v="C01"/>
    <s v="TIEMPO COMPLETO"/>
    <s v="2010-09-01 00:00:00.0"/>
    <s v="null"/>
    <s v="DF100267"/>
    <s v="PROFESOR TITULAR INTERINO"/>
    <s v="R115"/>
    <x v="2"/>
    <n v="215"/>
    <s v="DIDÁCTICA Y ORGANIZACIÓN ESCOLAR"/>
  </r>
  <r>
    <x v="5"/>
    <x v="2"/>
    <n v="736"/>
    <s v="206103R"/>
    <s v="GRUPO-B2"/>
    <n v="44156166"/>
    <s v="Sociedad, familia y tutoría"/>
    <s v="GR"/>
    <s v="GRUPO REDUCIDO"/>
    <s v="206103R"/>
    <s v="GRUPO REDUCIDO DE SOCIEDAD, FAMILIA Y TUTORIA"/>
    <s v="GRUPO-B2"/>
    <s v="Grupo Reducido de Sociedad, familia y tutoría"/>
    <s v="1S"/>
    <n v="44156166"/>
    <s v="UZCANGA"/>
    <s v="LACABE"/>
    <s v="CATALINA ANA"/>
    <s v="cauzcang"/>
    <s v="catalina-ana.uzcanga@unirioja.es"/>
    <n v="1"/>
    <n v="1"/>
    <n v="536"/>
    <s v="PROFESOR INTERINO"/>
    <s v="P05"/>
    <s v="TIEMPO PARCIAL (5+5 HORAS)"/>
    <s v="2018-10-02 00:00:00.0"/>
    <s v="2019-09-14 00:00:00.0"/>
    <s v="PI101437"/>
    <s v="PROFESOR CONTRATADO INTERINO"/>
    <s v="R114"/>
    <x v="3"/>
    <n v="775"/>
    <s v="SOCIOLOGÍA"/>
  </r>
  <r>
    <x v="5"/>
    <x v="2"/>
    <n v="736"/>
    <s v="206103R"/>
    <s v="GRUPO-B3"/>
    <n v="15849077"/>
    <s v="Sociedad, familia y tutoría"/>
    <s v="GR"/>
    <s v="GRUPO REDUCIDO"/>
    <s v="206103R"/>
    <s v="GRUPO REDUCIDO DE SOCIEDAD, FAMILIA Y TUTORIA"/>
    <s v="GRUPO-B3"/>
    <s v="Grupo Reducido de Sociedad, familia y tutoría"/>
    <s v="1S"/>
    <n v="15849077"/>
    <s v="SANTIAGO"/>
    <s v="CAMPIÓN"/>
    <s v="RAÚL"/>
    <s v="rasantia"/>
    <s v="raul.santiago@unirioja.es"/>
    <n v="1"/>
    <n v="1"/>
    <s v="A-0504"/>
    <s v="PROFESOR TITULAR UNIVERSIDAD"/>
    <s v="C01"/>
    <s v="TIEMPO COMPLETO"/>
    <s v="2010-09-01 00:00:00.0"/>
    <s v="null"/>
    <s v="DF100267"/>
    <s v="PROFESOR TITULAR INTERINO"/>
    <s v="R115"/>
    <x v="2"/>
    <n v="215"/>
    <s v="DIDÁCTICA Y ORGANIZACIÓN ESCOLAR"/>
  </r>
  <r>
    <x v="5"/>
    <x v="2"/>
    <n v="736"/>
    <s v="206103R"/>
    <s v="GRUPO-B3"/>
    <n v="44156166"/>
    <s v="Sociedad, familia y tutoría"/>
    <s v="GR"/>
    <s v="GRUPO REDUCIDO"/>
    <s v="206103R"/>
    <s v="GRUPO REDUCIDO DE SOCIEDAD, FAMILIA Y TUTORIA"/>
    <s v="GRUPO-B3"/>
    <s v="Grupo Reducido de Sociedad, familia y tutoría"/>
    <s v="1S"/>
    <n v="44156166"/>
    <s v="UZCANGA"/>
    <s v="LACABE"/>
    <s v="CATALINA ANA"/>
    <s v="cauzcang"/>
    <s v="catalina-ana.uzcanga@unirioja.es"/>
    <n v="1"/>
    <n v="1"/>
    <n v="536"/>
    <s v="PROFESOR INTERINO"/>
    <s v="P05"/>
    <s v="TIEMPO PARCIAL (5+5 HORAS)"/>
    <s v="2018-10-02 00:00:00.0"/>
    <s v="2019-09-14 00:00:00.0"/>
    <s v="PI101437"/>
    <s v="PROFESOR CONTRATADO INTERINO"/>
    <s v="R114"/>
    <x v="3"/>
    <n v="775"/>
    <s v="SOCIOLOGÍA"/>
  </r>
  <r>
    <x v="5"/>
    <x v="2"/>
    <n v="737"/>
    <s v="206104G"/>
    <s v="GRUPO-A"/>
    <n v="39847439"/>
    <s v="Psicología del desarrollo"/>
    <s v="GG"/>
    <s v="GRUPO GRANDE"/>
    <s v="206104G"/>
    <s v="GRUPO GRANDE DE PSICOLOGÍA DEL DESARROLLO"/>
    <s v="GRUPO-A"/>
    <s v="Grupo Grande de PSICOLOGÍA DEL DESARROLLO"/>
    <s v="AN"/>
    <n v="39847439"/>
    <s v="SASTRE"/>
    <s v="I RIBA"/>
    <s v="SYLVIA"/>
    <s v="sisastre"/>
    <s v="silvia.sastre@unirioja.es"/>
    <n v="0"/>
    <n v="0"/>
    <n v="500"/>
    <s v="CATEDRATICO DE UNIVERSIDAD"/>
    <s v="C01"/>
    <s v="TIEMPO COMPLETO"/>
    <s v="2007-05-13 00:00:00.0"/>
    <s v="null"/>
    <s v="DF3590"/>
    <s v="CATEDRÁTICO DE UNIVERSIDAD"/>
    <s v="R115"/>
    <x v="2"/>
    <n v="735"/>
    <s v="PSICOLOGÍA EVOLUTIVA Y DE LA EDUCACIÓN"/>
  </r>
  <r>
    <x v="5"/>
    <x v="2"/>
    <n v="737"/>
    <s v="206104G"/>
    <s v="GRUPO-A"/>
    <n v="42819023"/>
    <s v="Psicología del desarrollo"/>
    <s v="GG"/>
    <s v="GRUPO GRANDE"/>
    <s v="206104G"/>
    <s v="GRUPO GRANDE DE PSICOLOGÍA DEL DESARROLLO"/>
    <s v="GRUPO-A"/>
    <s v="Grupo Grande de PSICOLOGÍA DEL DESARROLLO"/>
    <s v="AN"/>
    <n v="42819023"/>
    <s v="URRACA"/>
    <s v="MARTÍNEZ"/>
    <s v="MARÍA LUZ"/>
    <s v="maurraca"/>
    <s v="maria-luz.urraca@unirioja.es"/>
    <n v="8"/>
    <n v="8"/>
    <n v="536"/>
    <s v="PROFESOR INTERINO"/>
    <s v="C01"/>
    <s v="TIEMPO COMPLETO"/>
    <s v="2012-09-01 00:00:00.0"/>
    <s v="null"/>
    <s v="PI100843"/>
    <s v="PROFESOR CONTRATADO INTERINO"/>
    <s v="R115"/>
    <x v="2"/>
    <n v="735"/>
    <s v="PSICOLOGÍA EVOLUTIVA Y DE LA EDUCACIÓN"/>
  </r>
  <r>
    <x v="5"/>
    <x v="2"/>
    <n v="737"/>
    <s v="206104G"/>
    <s v="GRUPO-B"/>
    <n v="16618049"/>
    <s v="Psicología del desarrollo"/>
    <s v="GG"/>
    <s v="GRUPO GRANDE"/>
    <s v="206104G"/>
    <s v="GRUPO GRANDE DE PSICOLOGÍA DEL DESARROLLO"/>
    <s v="GRUPO-B"/>
    <s v="Grupo Grande de PSICOLOGÍA DEL DESARROLLO"/>
    <s v="AN"/>
    <n v="16618049"/>
    <s v="PÉREZ"/>
    <s v="SÁENZ"/>
    <s v="JULIA"/>
    <s v="juperesa"/>
    <s v="julia.perez@unirioja.es"/>
    <n v="2"/>
    <n v="2"/>
    <n v="532"/>
    <s v="LABORAL DOCENTE-ASOCIADO"/>
    <s v="P05"/>
    <s v="TIEMPO PARCIAL (5+5 HORAS)"/>
    <s v="2018-10-10 00:00:00.0"/>
    <s v="2019-09-14 00:00:00.0"/>
    <s v="PI101441"/>
    <s v="PROFESOR ASOCIADO"/>
    <s v="R115"/>
    <x v="2"/>
    <n v="735"/>
    <s v="PSICOLOGÍA EVOLUTIVA Y DE LA EDUCACIÓN"/>
  </r>
  <r>
    <x v="5"/>
    <x v="2"/>
    <n v="737"/>
    <s v="206104G"/>
    <s v="GRUPO-B"/>
    <n v="51101681"/>
    <s v="Psicología del desarrollo"/>
    <s v="GG"/>
    <s v="GRUPO GRANDE"/>
    <s v="206104G"/>
    <s v="GRUPO GRANDE DE PSICOLOGÍA DEL DESARROLLO"/>
    <s v="GRUPO-B"/>
    <s v="Grupo Grande de PSICOLOGÍA DEL DESARROLLO"/>
    <s v="AN"/>
    <n v="51101681"/>
    <s v="SEBASTIÁN"/>
    <s v="ENESCO"/>
    <s v="CARLA ILEANA"/>
    <s v="casebast"/>
    <s v="carla-ileana.sebastian@unirioja.es"/>
    <n v="6"/>
    <n v="6"/>
    <n v="7081"/>
    <s v="AYUDANTE (DOCTOR)"/>
    <s v="C01"/>
    <s v="TIEMPO COMPLETO"/>
    <s v="2018-09-17 00:00:00.0"/>
    <s v="2021-09-16 00:00:00.0"/>
    <s v="PI101400"/>
    <s v="PROFESOR AYUDANTE DOCTOR"/>
    <s v="R115"/>
    <x v="2"/>
    <n v="735"/>
    <s v="PSICOLOGÍA EVOLUTIVA Y DE LA EDUCACIÓN"/>
  </r>
  <r>
    <x v="5"/>
    <x v="2"/>
    <n v="737"/>
    <s v="206104G"/>
    <s v="GRUPO-C"/>
    <n v="51101681"/>
    <s v="Psicología del desarrollo"/>
    <s v="GG"/>
    <s v="GRUPO GRANDE"/>
    <s v="206104G"/>
    <s v="GRUPO GRANDE DE PSICOLOGÍA DEL DESARROLLO"/>
    <s v="GRUPO-C"/>
    <s v="Grupo Grande de PSICOLOGÍA DEL DESARROLLO"/>
    <s v="AN"/>
    <n v="51101681"/>
    <s v="SEBASTIÁN"/>
    <s v="ENESCO"/>
    <s v="CARLA ILEANA"/>
    <s v="casebast"/>
    <s v="carla-ileana.sebastian@unirioja.es"/>
    <n v="8"/>
    <n v="8"/>
    <n v="7081"/>
    <s v="AYUDANTE (DOCTOR)"/>
    <s v="C01"/>
    <s v="TIEMPO COMPLETO"/>
    <s v="2018-09-17 00:00:00.0"/>
    <s v="2021-09-16 00:00:00.0"/>
    <s v="PI101400"/>
    <s v="PROFESOR AYUDANTE DOCTOR"/>
    <s v="R115"/>
    <x v="2"/>
    <n v="735"/>
    <s v="PSICOLOGÍA EVOLUTIVA Y DE LA EDUCACIÓN"/>
  </r>
  <r>
    <x v="5"/>
    <x v="2"/>
    <n v="737"/>
    <s v="206104R"/>
    <s v="GRUPO-A1"/>
    <n v="42819023"/>
    <s v="Psicología del desarrollo"/>
    <s v="GR"/>
    <s v="GRUPO REDUCIDO"/>
    <s v="206104R"/>
    <s v="GRUPO REDUCIDO DE PSICOLOGÍA DEL DESARROLLO"/>
    <s v="GRUPO-A1"/>
    <s v="Grupo Reducido de Psicología del desarrollo"/>
    <s v="AN"/>
    <n v="42819023"/>
    <s v="URRACA"/>
    <s v="MARTÍNEZ"/>
    <s v="MARÍA LUZ"/>
    <s v="maurraca"/>
    <s v="maria-luz.urraca@unirioja.es"/>
    <n v="4"/>
    <n v="4"/>
    <n v="536"/>
    <s v="PROFESOR INTERINO"/>
    <s v="C01"/>
    <s v="TIEMPO COMPLETO"/>
    <s v="2012-09-01 00:00:00.0"/>
    <s v="null"/>
    <s v="PI100843"/>
    <s v="PROFESOR CONTRATADO INTERINO"/>
    <s v="R115"/>
    <x v="2"/>
    <n v="735"/>
    <s v="PSICOLOGÍA EVOLUTIVA Y DE LA EDUCACIÓN"/>
  </r>
  <r>
    <x v="5"/>
    <x v="2"/>
    <n v="737"/>
    <s v="206104R"/>
    <s v="GRUPO-A2"/>
    <n v="42819023"/>
    <s v="Psicología del desarrollo"/>
    <s v="GR"/>
    <s v="GRUPO REDUCIDO"/>
    <s v="206104R"/>
    <s v="GRUPO REDUCIDO DE PSICOLOGÍA DEL DESARROLLO"/>
    <s v="GRUPO-A2"/>
    <s v="Grupo Reducido de Psicología del desarrollo"/>
    <s v="AN"/>
    <n v="42819023"/>
    <s v="URRACA"/>
    <s v="MARTÍNEZ"/>
    <s v="MARÍA LUZ"/>
    <s v="maurraca"/>
    <s v="maria-luz.urraca@unirioja.es"/>
    <n v="4"/>
    <n v="4"/>
    <n v="536"/>
    <s v="PROFESOR INTERINO"/>
    <s v="C01"/>
    <s v="TIEMPO COMPLETO"/>
    <s v="2012-09-01 00:00:00.0"/>
    <s v="null"/>
    <s v="PI100843"/>
    <s v="PROFESOR CONTRATADO INTERINO"/>
    <s v="R115"/>
    <x v="2"/>
    <n v="735"/>
    <s v="PSICOLOGÍA EVOLUTIVA Y DE LA EDUCACIÓN"/>
  </r>
  <r>
    <x v="5"/>
    <x v="2"/>
    <n v="737"/>
    <s v="206104R"/>
    <s v="GRUPO-B1"/>
    <n v="16618049"/>
    <s v="Psicología del desarrollo"/>
    <s v="GR"/>
    <s v="GRUPO REDUCIDO"/>
    <s v="206104R"/>
    <s v="GRUPO REDUCIDO DE PSICOLOGÍA DEL DESARROLLO"/>
    <s v="GRUPO-B1"/>
    <s v="Grupo Reducido de Psicología del desarrollo"/>
    <s v="AN"/>
    <n v="16618049"/>
    <s v="PÉREZ"/>
    <s v="SÁENZ"/>
    <s v="JULIA"/>
    <s v="juperesa"/>
    <s v="julia.perez@unirioja.es"/>
    <n v="4"/>
    <n v="4"/>
    <n v="532"/>
    <s v="LABORAL DOCENTE-ASOCIADO"/>
    <s v="P05"/>
    <s v="TIEMPO PARCIAL (5+5 HORAS)"/>
    <s v="2018-10-10 00:00:00.0"/>
    <s v="2019-09-14 00:00:00.0"/>
    <s v="PI101441"/>
    <s v="PROFESOR ASOCIADO"/>
    <s v="R115"/>
    <x v="2"/>
    <n v="735"/>
    <s v="PSICOLOGÍA EVOLUTIVA Y DE LA EDUCACIÓN"/>
  </r>
  <r>
    <x v="5"/>
    <x v="2"/>
    <n v="737"/>
    <s v="206104R"/>
    <s v="GRUPO-B2"/>
    <n v="16618049"/>
    <s v="Psicología del desarrollo"/>
    <s v="GR"/>
    <s v="GRUPO REDUCIDO"/>
    <s v="206104R"/>
    <s v="GRUPO REDUCIDO DE PSICOLOGÍA DEL DESARROLLO"/>
    <s v="GRUPO-B2"/>
    <s v="Grupo Reducido de Psicología del desarrollo"/>
    <s v="AN"/>
    <n v="16618049"/>
    <s v="PÉREZ"/>
    <s v="SÁENZ"/>
    <s v="JULIA"/>
    <s v="juperesa"/>
    <s v="julia.perez@unirioja.es"/>
    <n v="4"/>
    <n v="4"/>
    <n v="532"/>
    <s v="LABORAL DOCENTE-ASOCIADO"/>
    <s v="P05"/>
    <s v="TIEMPO PARCIAL (5+5 HORAS)"/>
    <s v="2018-10-10 00:00:00.0"/>
    <s v="2019-09-14 00:00:00.0"/>
    <s v="PI101441"/>
    <s v="PROFESOR ASOCIADO"/>
    <s v="R115"/>
    <x v="2"/>
    <n v="735"/>
    <s v="PSICOLOGÍA EVOLUTIVA Y DE LA EDUCACIÓN"/>
  </r>
  <r>
    <x v="5"/>
    <x v="2"/>
    <n v="737"/>
    <s v="206104R"/>
    <s v="GRUPO-B3"/>
    <n v="16618049"/>
    <s v="Psicología del desarrollo"/>
    <s v="GR"/>
    <s v="GRUPO REDUCIDO"/>
    <s v="206104R"/>
    <s v="GRUPO REDUCIDO DE PSICOLOGÍA DEL DESARROLLO"/>
    <s v="GRUPO-B3"/>
    <s v="Grupo Reducido de Psicología del desarrollo"/>
    <s v="AN"/>
    <n v="16618049"/>
    <s v="PÉREZ"/>
    <s v="SÁENZ"/>
    <s v="JULIA"/>
    <s v="juperesa"/>
    <s v="julia.perez@unirioja.es"/>
    <n v="2"/>
    <n v="2"/>
    <n v="532"/>
    <s v="LABORAL DOCENTE-ASOCIADO"/>
    <s v="P05"/>
    <s v="TIEMPO PARCIAL (5+5 HORAS)"/>
    <s v="2018-10-10 00:00:00.0"/>
    <s v="2019-09-14 00:00:00.0"/>
    <s v="PI101441"/>
    <s v="PROFESOR ASOCIADO"/>
    <s v="R115"/>
    <x v="2"/>
    <n v="735"/>
    <s v="PSICOLOGÍA EVOLUTIVA Y DE LA EDUCACIÓN"/>
  </r>
  <r>
    <x v="5"/>
    <x v="2"/>
    <n v="737"/>
    <s v="206104R"/>
    <s v="GRUPO-B3"/>
    <n v="51101681"/>
    <s v="Psicología del desarrollo"/>
    <s v="GR"/>
    <s v="GRUPO REDUCIDO"/>
    <s v="206104R"/>
    <s v="GRUPO REDUCIDO DE PSICOLOGÍA DEL DESARROLLO"/>
    <s v="GRUPO-B3"/>
    <s v="Grupo Reducido de Psicología del desarrollo"/>
    <s v="AN"/>
    <n v="51101681"/>
    <s v="SEBASTIÁN"/>
    <s v="ENESCO"/>
    <s v="CARLA ILEANA"/>
    <s v="casebast"/>
    <s v="carla-ileana.sebastian@unirioja.es"/>
    <n v="2"/>
    <n v="2"/>
    <n v="7081"/>
    <s v="AYUDANTE (DOCTOR)"/>
    <s v="C01"/>
    <s v="TIEMPO COMPLETO"/>
    <s v="2018-09-17 00:00:00.0"/>
    <s v="2021-09-16 00:00:00.0"/>
    <s v="PI101400"/>
    <s v="PROFESOR AYUDANTE DOCTOR"/>
    <s v="R115"/>
    <x v="2"/>
    <n v="735"/>
    <s v="PSICOLOGÍA EVOLUTIVA Y DE LA EDUCACIÓN"/>
  </r>
  <r>
    <x v="5"/>
    <x v="2"/>
    <n v="737"/>
    <s v="206104R"/>
    <s v="GRUPO-C1"/>
    <n v="42819023"/>
    <s v="Psicología del desarrollo"/>
    <s v="GR"/>
    <s v="GRUPO REDUCIDO"/>
    <s v="206104R"/>
    <s v="GRUPO REDUCIDO DE PSICOLOGÍA DEL DESARROLLO"/>
    <s v="GRUPO-C1"/>
    <s v="Grupo Reducido de Psicología del desarrollo"/>
    <s v="AN"/>
    <n v="42819023"/>
    <s v="URRACA"/>
    <s v="MARTÍNEZ"/>
    <s v="MARÍA LUZ"/>
    <s v="maurraca"/>
    <s v="maria-luz.urraca@unirioja.es"/>
    <n v="4"/>
    <n v="4"/>
    <n v="536"/>
    <s v="PROFESOR INTERINO"/>
    <s v="C01"/>
    <s v="TIEMPO COMPLETO"/>
    <s v="2012-09-01 00:00:00.0"/>
    <s v="null"/>
    <s v="PI100843"/>
    <s v="PROFESOR CONTRATADO INTERINO"/>
    <s v="R115"/>
    <x v="2"/>
    <n v="735"/>
    <s v="PSICOLOGÍA EVOLUTIVA Y DE LA EDUCACIÓN"/>
  </r>
  <r>
    <x v="5"/>
    <x v="2"/>
    <n v="737"/>
    <s v="206104R"/>
    <s v="GRUPO-C2"/>
    <n v="51101681"/>
    <s v="Psicología del desarrollo"/>
    <s v="GR"/>
    <s v="GRUPO REDUCIDO"/>
    <s v="206104R"/>
    <s v="GRUPO REDUCIDO DE PSICOLOGÍA DEL DESARROLLO"/>
    <s v="GRUPO-C2"/>
    <s v="Grupo Reducido de Psicología del desarrollo"/>
    <s v="AN"/>
    <n v="51101681"/>
    <s v="SEBASTIÁN"/>
    <s v="ENESCO"/>
    <s v="CARLA ILEANA"/>
    <s v="casebast"/>
    <s v="carla-ileana.sebastian@unirioja.es"/>
    <n v="4"/>
    <n v="4"/>
    <n v="7081"/>
    <s v="AYUDANTE (DOCTOR)"/>
    <s v="C01"/>
    <s v="TIEMPO COMPLETO"/>
    <s v="2018-09-17 00:00:00.0"/>
    <s v="2021-09-16 00:00:00.0"/>
    <s v="PI101400"/>
    <s v="PROFESOR AYUDANTE DOCTOR"/>
    <s v="R115"/>
    <x v="2"/>
    <n v="735"/>
    <s v="PSICOLOGÍA EVOLUTIVA Y DE LA EDUCACIÓN"/>
  </r>
  <r>
    <x v="5"/>
    <x v="2"/>
    <n v="738"/>
    <s v="206105G"/>
    <s v="GRUPO-A"/>
    <n v="5384326"/>
    <s v="Didáctica general en educación primaria"/>
    <s v="GG"/>
    <s v="GRUPO GRANDE"/>
    <s v="206105G"/>
    <s v="GRUPO GRANDE DE DIDÁCTICA GENERAL EN EDUCACIÓN PRIMARIA"/>
    <s v="GRUPO-A"/>
    <s v="Grupo Grande de DIDÁCTICA GENERAL EN EDUCACIÓN PRIMARIA"/>
    <s v="2S"/>
    <n v="5384326"/>
    <s v="ÁLVAREZ"/>
    <s v="IRARRETA"/>
    <s v="M.ª ALMUDENA"/>
    <s v="maalvai"/>
    <s v="m-almudena.alvarez@unirioja.es"/>
    <n v="2.5"/>
    <n v="2.5"/>
    <n v="532"/>
    <s v="LABORAL DOCENTE-ASOCIADO"/>
    <s v="P05"/>
    <s v="TIEMPO PARCIAL (5+5 HORAS)"/>
    <s v="2018-09-17 00:00:00.0"/>
    <s v="2019-09-14 00:00:00.0"/>
    <s v="PI101292"/>
    <s v="PROFESOR ASOCIADO"/>
    <s v="R115"/>
    <x v="2"/>
    <n v="215"/>
    <s v="DIDÁCTICA Y ORGANIZACIÓN ESCOLAR"/>
  </r>
  <r>
    <x v="5"/>
    <x v="2"/>
    <n v="738"/>
    <s v="206105G"/>
    <s v="GRUPO-A"/>
    <n v="16496241"/>
    <s v="Didáctica general en educación primaria"/>
    <s v="GG"/>
    <s v="GRUPO GRANDE"/>
    <s v="206105G"/>
    <s v="GRUPO GRANDE DE DIDÁCTICA GENERAL EN EDUCACIÓN PRIMARIA"/>
    <s v="GRUPO-A"/>
    <s v="Grupo Grande de DIDÁCTICA GENERAL EN EDUCACIÓN PRIMARIA"/>
    <s v="2S"/>
    <n v="16496241"/>
    <s v="JIMÉNEZ"/>
    <s v="TRENS"/>
    <s v="MARÍA ASUNCIÓN"/>
    <s v="ajimenez"/>
    <s v="asuncion.jtrens@unirioja.es"/>
    <n v="0"/>
    <n v="0"/>
    <n v="504"/>
    <s v="PROFESOR TITULAR UNIVERSIDAD"/>
    <s v="C01"/>
    <s v="TIEMPO COMPLETO"/>
    <s v="2017-09-15 00:00:00.0"/>
    <s v="null"/>
    <s v="DF3307"/>
    <s v="TITULAR DE ESCUELAS UNIVERSITARIAS"/>
    <s v="R115"/>
    <x v="2"/>
    <n v="215"/>
    <s v="DIDÁCTICA Y ORGANIZACIÓN ESCOLAR"/>
  </r>
  <r>
    <x v="5"/>
    <x v="2"/>
    <n v="738"/>
    <s v="206105G"/>
    <s v="GRUPO-A"/>
    <n v="16611235"/>
    <s v="Didáctica general en educación primaria"/>
    <s v="GG"/>
    <s v="GRUPO GRANDE"/>
    <s v="206105G"/>
    <s v="GRUPO GRANDE DE DIDÁCTICA GENERAL EN EDUCACIÓN PRIMARIA"/>
    <s v="GRUPO-A"/>
    <s v="Grupo Grande de DIDÁCTICA GENERAL EN EDUCACIÓN PRIMARIA"/>
    <s v="2S"/>
    <n v="16611235"/>
    <s v="FERNÁNDEZ"/>
    <s v="PASTOR"/>
    <s v="SERGIO"/>
    <s v="sefernp"/>
    <s v="sergio.fernandezp@unirioja.es"/>
    <n v="1.5"/>
    <n v="1.5"/>
    <n v="532"/>
    <s v="LABORAL DOCENTE-ASOCIADO"/>
    <s v="P06"/>
    <s v="TIEMPO PARCIAL (6+6 HORAS)"/>
    <s v="2017-09-15 00:00:00.0"/>
    <s v="2019-09-14 00:00:00.0"/>
    <s v="PI101293"/>
    <s v="PROFESOR ASOCIADO"/>
    <s v="R115"/>
    <x v="2"/>
    <n v="215"/>
    <s v="DIDÁCTICA Y ORGANIZACIÓN ESCOLAR"/>
  </r>
  <r>
    <x v="5"/>
    <x v="2"/>
    <n v="738"/>
    <s v="206105G"/>
    <s v="GRUPO-B"/>
    <n v="5384326"/>
    <s v="Didáctica general en educación primaria"/>
    <s v="GG"/>
    <s v="GRUPO GRANDE"/>
    <s v="206105G"/>
    <s v="GRUPO GRANDE DE DIDÁCTICA GENERAL EN EDUCACIÓN PRIMARIA"/>
    <s v="GRUPO-B"/>
    <s v="Grupo Grande de DIDÁCTICA GENERAL EN EDUCACIÓN PRIMARIA"/>
    <s v="2S"/>
    <n v="5384326"/>
    <s v="ÁLVAREZ"/>
    <s v="IRARRETA"/>
    <s v="M.ª ALMUDENA"/>
    <s v="maalvai"/>
    <s v="m-almudena.alvarez@unirioja.es"/>
    <n v="1.5"/>
    <n v="1.5"/>
    <n v="532"/>
    <s v="LABORAL DOCENTE-ASOCIADO"/>
    <s v="P05"/>
    <s v="TIEMPO PARCIAL (5+5 HORAS)"/>
    <s v="2018-09-17 00:00:00.0"/>
    <s v="2019-09-14 00:00:00.0"/>
    <s v="PI101292"/>
    <s v="PROFESOR ASOCIADO"/>
    <s v="R115"/>
    <x v="2"/>
    <n v="215"/>
    <s v="DIDÁCTICA Y ORGANIZACIÓN ESCOLAR"/>
  </r>
  <r>
    <x v="5"/>
    <x v="2"/>
    <n v="738"/>
    <s v="206105G"/>
    <s v="GRUPO-B"/>
    <n v="16496241"/>
    <s v="Didáctica general en educación primaria"/>
    <s v="GG"/>
    <s v="GRUPO GRANDE"/>
    <s v="206105G"/>
    <s v="GRUPO GRANDE DE DIDÁCTICA GENERAL EN EDUCACIÓN PRIMARIA"/>
    <s v="GRUPO-B"/>
    <s v="Grupo Grande de DIDÁCTICA GENERAL EN EDUCACIÓN PRIMARIA"/>
    <s v="2S"/>
    <n v="16496241"/>
    <s v="JIMÉNEZ"/>
    <s v="TRENS"/>
    <s v="MARÍA ASUNCIÓN"/>
    <s v="ajimenez"/>
    <s v="asuncion.jtrens@unirioja.es"/>
    <n v="0"/>
    <n v="0"/>
    <n v="504"/>
    <s v="PROFESOR TITULAR UNIVERSIDAD"/>
    <s v="C01"/>
    <s v="TIEMPO COMPLETO"/>
    <s v="2017-09-15 00:00:00.0"/>
    <s v="null"/>
    <s v="DF3307"/>
    <s v="TITULAR DE ESCUELAS UNIVERSITARIAS"/>
    <s v="R115"/>
    <x v="2"/>
    <n v="215"/>
    <s v="DIDÁCTICA Y ORGANIZACIÓN ESCOLAR"/>
  </r>
  <r>
    <x v="5"/>
    <x v="2"/>
    <n v="738"/>
    <s v="206105G"/>
    <s v="GRUPO-B"/>
    <n v="29032967"/>
    <s v="Didáctica general en educación primaria"/>
    <s v="GG"/>
    <s v="GRUPO GRANDE"/>
    <s v="206105G"/>
    <s v="GRUPO GRANDE DE DIDÁCTICA GENERAL EN EDUCACIÓN PRIMARIA"/>
    <s v="GRUPO-B"/>
    <s v="Grupo Grande de DIDÁCTICA GENERAL EN EDUCACIÓN PRIMARIA"/>
    <s v="2S"/>
    <n v="29032967"/>
    <s v="SUBERVIOLA"/>
    <s v="OVEJAS"/>
    <s v="IRATXE"/>
    <s v="irsuberv"/>
    <s v="iratxe.suberviola@unirioja.es"/>
    <n v="2.5"/>
    <n v="2.5"/>
    <n v="532"/>
    <s v="LABORAL DOCENTE-ASOCIADO"/>
    <s v="P06"/>
    <s v="TIEMPO PARCIAL (6+6 HORAS)"/>
    <s v="2016-09-15 00:00:00.0"/>
    <s v="2019-09-14 00:00:00.0"/>
    <s v="PI101133"/>
    <s v="PROFESOR ASOCIADO"/>
    <s v="R115"/>
    <x v="2"/>
    <n v="215"/>
    <s v="DIDÁCTICA Y ORGANIZACIÓN ESCOLAR"/>
  </r>
  <r>
    <x v="5"/>
    <x v="2"/>
    <n v="738"/>
    <s v="206105R"/>
    <s v="GRUPO-A1"/>
    <n v="16496241"/>
    <s v="Didáctica general en educación primaria"/>
    <s v="GR"/>
    <s v="GRUPO REDUCIDO"/>
    <s v="206105R"/>
    <s v="GRUPO REDUCIDO DE DIDÁCTICA GENERAL EN EDUCACIÓN PRIMARIA"/>
    <s v="GRUPO-A1"/>
    <s v="Grupo Reducido de Didáctica general en educación primaria"/>
    <s v="2S"/>
    <n v="16496241"/>
    <s v="JIMÉNEZ"/>
    <s v="TRENS"/>
    <s v="MARÍA ASUNCIÓN"/>
    <s v="ajimenez"/>
    <s v="asuncion.jtrens@unirioja.es"/>
    <n v="2"/>
    <n v="2"/>
    <n v="504"/>
    <s v="PROFESOR TITULAR UNIVERSIDAD"/>
    <s v="C01"/>
    <s v="TIEMPO COMPLETO"/>
    <s v="2017-09-15 00:00:00.0"/>
    <s v="null"/>
    <s v="DF3307"/>
    <s v="TITULAR DE ESCUELAS UNIVERSITARIAS"/>
    <s v="R115"/>
    <x v="2"/>
    <n v="215"/>
    <s v="DIDÁCTICA Y ORGANIZACIÓN ESCOLAR"/>
  </r>
  <r>
    <x v="5"/>
    <x v="2"/>
    <n v="738"/>
    <s v="206105R"/>
    <s v="GRUPO-A2"/>
    <n v="16496241"/>
    <s v="Didáctica general en educación primaria"/>
    <s v="GR"/>
    <s v="GRUPO REDUCIDO"/>
    <s v="206105R"/>
    <s v="GRUPO REDUCIDO DE DIDÁCTICA GENERAL EN EDUCACIÓN PRIMARIA"/>
    <s v="GRUPO-A2"/>
    <s v="Grupo Reducido de Didáctica general en educación primaria"/>
    <s v="2S"/>
    <n v="16496241"/>
    <s v="JIMÉNEZ"/>
    <s v="TRENS"/>
    <s v="MARÍA ASUNCIÓN"/>
    <s v="ajimenez"/>
    <s v="asuncion.jtrens@unirioja.es"/>
    <n v="2"/>
    <n v="2"/>
    <n v="504"/>
    <s v="PROFESOR TITULAR UNIVERSIDAD"/>
    <s v="C01"/>
    <s v="TIEMPO COMPLETO"/>
    <s v="2017-09-15 00:00:00.0"/>
    <s v="null"/>
    <s v="DF3307"/>
    <s v="TITULAR DE ESCUELAS UNIVERSITARIAS"/>
    <s v="R115"/>
    <x v="2"/>
    <n v="215"/>
    <s v="DIDÁCTICA Y ORGANIZACIÓN ESCOLAR"/>
  </r>
  <r>
    <x v="5"/>
    <x v="2"/>
    <n v="738"/>
    <s v="206105R"/>
    <s v="GRUPO-A3"/>
    <n v="16496241"/>
    <s v="Didáctica general en educación primaria"/>
    <s v="GR"/>
    <s v="GRUPO REDUCIDO"/>
    <s v="206105R"/>
    <s v="GRUPO REDUCIDO DE DIDÁCTICA GENERAL EN EDUCACIÓN PRIMARIA"/>
    <s v="GRUPO-A3"/>
    <s v="Grupo Reducido de Didáctica general en educación primaria"/>
    <s v="2S"/>
    <n v="16496241"/>
    <s v="JIMÉNEZ"/>
    <s v="TRENS"/>
    <s v="MARÍA ASUNCIÓN"/>
    <s v="ajimenez"/>
    <s v="asuncion.jtrens@unirioja.es"/>
    <n v="2"/>
    <n v="2"/>
    <n v="504"/>
    <s v="PROFESOR TITULAR UNIVERSIDAD"/>
    <s v="C01"/>
    <s v="TIEMPO COMPLETO"/>
    <s v="2017-09-15 00:00:00.0"/>
    <s v="null"/>
    <s v="DF3307"/>
    <s v="TITULAR DE ESCUELAS UNIVERSITARIAS"/>
    <s v="R115"/>
    <x v="2"/>
    <n v="215"/>
    <s v="DIDÁCTICA Y ORGANIZACIÓN ESCOLAR"/>
  </r>
  <r>
    <x v="5"/>
    <x v="2"/>
    <n v="738"/>
    <s v="206105R"/>
    <s v="GRUPO-B1"/>
    <n v="29032967"/>
    <s v="Didáctica general en educación primaria"/>
    <s v="GR"/>
    <s v="GRUPO REDUCIDO"/>
    <s v="206105R"/>
    <s v="GRUPO REDUCIDO DE DIDÁCTICA GENERAL EN EDUCACIÓN PRIMARIA"/>
    <s v="GRUPO-B1"/>
    <s v="Grupo Reducido de Didáctica general en educación primaria"/>
    <s v="2S"/>
    <n v="29032967"/>
    <s v="SUBERVIOLA"/>
    <s v="OVEJAS"/>
    <s v="IRATXE"/>
    <s v="irsuberv"/>
    <s v="iratxe.suberviola@unirioja.es"/>
    <n v="2"/>
    <n v="2"/>
    <n v="532"/>
    <s v="LABORAL DOCENTE-ASOCIADO"/>
    <s v="P06"/>
    <s v="TIEMPO PARCIAL (6+6 HORAS)"/>
    <s v="2016-09-15 00:00:00.0"/>
    <s v="2019-09-14 00:00:00.0"/>
    <s v="PI101133"/>
    <s v="PROFESOR ASOCIADO"/>
    <s v="R115"/>
    <x v="2"/>
    <n v="215"/>
    <s v="DIDÁCTICA Y ORGANIZACIÓN ESCOLAR"/>
  </r>
  <r>
    <x v="5"/>
    <x v="2"/>
    <n v="738"/>
    <s v="206105R"/>
    <s v="GRUPO-B2"/>
    <n v="29032967"/>
    <s v="Didáctica general en educación primaria"/>
    <s v="GR"/>
    <s v="GRUPO REDUCIDO"/>
    <s v="206105R"/>
    <s v="GRUPO REDUCIDO DE DIDÁCTICA GENERAL EN EDUCACIÓN PRIMARIA"/>
    <s v="GRUPO-B2"/>
    <s v="Grupo Reducido de Didáctica general en educación primaria"/>
    <s v="2S"/>
    <n v="29032967"/>
    <s v="SUBERVIOLA"/>
    <s v="OVEJAS"/>
    <s v="IRATXE"/>
    <s v="irsuberv"/>
    <s v="iratxe.suberviola@unirioja.es"/>
    <n v="2"/>
    <n v="2"/>
    <n v="532"/>
    <s v="LABORAL DOCENTE-ASOCIADO"/>
    <s v="P06"/>
    <s v="TIEMPO PARCIAL (6+6 HORAS)"/>
    <s v="2016-09-15 00:00:00.0"/>
    <s v="2019-09-14 00:00:00.0"/>
    <s v="PI101133"/>
    <s v="PROFESOR ASOCIADO"/>
    <s v="R115"/>
    <x v="2"/>
    <n v="215"/>
    <s v="DIDÁCTICA Y ORGANIZACIÓN ESCOLAR"/>
  </r>
  <r>
    <x v="5"/>
    <x v="2"/>
    <n v="738"/>
    <s v="206105R"/>
    <s v="GRUPO-B3"/>
    <n v="29032967"/>
    <s v="Didáctica general en educación primaria"/>
    <s v="GR"/>
    <s v="GRUPO REDUCIDO"/>
    <s v="206105R"/>
    <s v="GRUPO REDUCIDO DE DIDÁCTICA GENERAL EN EDUCACIÓN PRIMARIA"/>
    <s v="GRUPO-B3"/>
    <s v="Grupo Reducido de Didáctica general en educación primaria"/>
    <s v="2S"/>
    <n v="29032967"/>
    <s v="SUBERVIOLA"/>
    <s v="OVEJAS"/>
    <s v="IRATXE"/>
    <s v="irsuberv"/>
    <s v="iratxe.suberviola@unirioja.es"/>
    <n v="2"/>
    <n v="2"/>
    <n v="532"/>
    <s v="LABORAL DOCENTE-ASOCIADO"/>
    <s v="P06"/>
    <s v="TIEMPO PARCIAL (6+6 HORAS)"/>
    <s v="2016-09-15 00:00:00.0"/>
    <s v="2019-09-14 00:00:00.0"/>
    <s v="PI101133"/>
    <s v="PROFESOR ASOCIADO"/>
    <s v="R115"/>
    <x v="2"/>
    <n v="215"/>
    <s v="DIDÁCTICA Y ORGANIZACIÓN ESCOLAR"/>
  </r>
  <r>
    <x v="5"/>
    <x v="2"/>
    <n v="739"/>
    <s v="206106G"/>
    <s v="GRUPO-A"/>
    <n v="16532195"/>
    <s v="Trastornos del desarrollo y dificultad de aprendizaje"/>
    <s v="GG"/>
    <s v="GRUPO GRANDE"/>
    <s v="206106G"/>
    <s v="GRUPO GRANDE DE TRASTORNOS DEL DESARROLLO Y DIFICULTAD DE APRENDIZAJE"/>
    <s v="GRUPO-A"/>
    <s v="Grupo Grande de TRASTORNOS DEL DESARROLLO Y DIFICULTAD DE APRENDIZAJE"/>
    <s v="1S"/>
    <n v="16532195"/>
    <s v="PASCUAL"/>
    <s v="SUFRATE"/>
    <s v="MARÍA TERESA"/>
    <s v="tpascual"/>
    <s v="teresa.pascual@unirioja.es"/>
    <n v="4"/>
    <n v="4"/>
    <n v="504"/>
    <s v="PROFESOR TITULAR UNIVERSIDAD"/>
    <s v="01A"/>
    <s v="TIEMPO COMPLETO AMPLIADO"/>
    <s v="2017-04-12 00:00:00.0"/>
    <s v="null"/>
    <s v="DF3607"/>
    <s v="PROFESOR TITULAR DE UNIVERSIDAD"/>
    <s v="R115"/>
    <x v="2"/>
    <n v="735"/>
    <s v="PSICOLOGÍA EVOLUTIVA Y DE LA EDUCACIÓN"/>
  </r>
  <r>
    <x v="5"/>
    <x v="2"/>
    <n v="739"/>
    <s v="206106G"/>
    <s v="GRUPO-B"/>
    <n v="16536389"/>
    <s v="Trastornos del desarrollo y dificultad de aprendizaje"/>
    <s v="GG"/>
    <s v="GRUPO GRANDE"/>
    <s v="206106G"/>
    <s v="GRUPO GRANDE DE TRASTORNOS DEL DESARROLLO Y DIFICULTAD DE APRENDIZAJE"/>
    <s v="GRUPO-B"/>
    <s v="Grupo Grande de TRASTORNOS DEL DESARROLLO Y DIFICULTAD DE APRENDIZAJE"/>
    <s v="1S"/>
    <n v="16536389"/>
    <s v="LOZANO"/>
    <s v="HERCE"/>
    <s v="ROBERTO"/>
    <s v="rolozano"/>
    <s v="roberto.lozano@unirioja.es"/>
    <n v="4"/>
    <n v="4"/>
    <n v="532"/>
    <s v="LABORAL DOCENTE-ASOCIADO"/>
    <s v="P02"/>
    <s v="TIEMPO PARCIAL (2+2 HORAS)"/>
    <s v="2018-09-17 00:00:00.0"/>
    <s v="2019-09-14 00:00:00.0"/>
    <s v="PI101402"/>
    <s v="PROFESOR ASOCIADO A TIEMPO PARCIAL 2+2"/>
    <s v="R115"/>
    <x v="2"/>
    <n v="735"/>
    <s v="PSICOLOGÍA EVOLUTIVA Y DE LA EDUCACIÓN"/>
  </r>
  <r>
    <x v="5"/>
    <x v="2"/>
    <n v="739"/>
    <s v="206106R"/>
    <s v="GRUPO-A1"/>
    <n v="16532195"/>
    <s v="Trastornos del desarrollo y dificultad de aprendizaje"/>
    <s v="GR"/>
    <s v="GRUPO REDUCIDO"/>
    <s v="206106R"/>
    <s v="GRUPO REDUCIDO DE TRASTORNOS DEL DESARROLLO Y DIFICULTAD DE APRENDIZAJE"/>
    <s v="GRUPO-A1"/>
    <s v="Grupo Reducido de Trastornos del desarrollo y dificultad de aprendizaje"/>
    <s v="1S"/>
    <n v="16532195"/>
    <s v="PASCUAL"/>
    <s v="SUFRATE"/>
    <s v="MARÍA TERESA"/>
    <s v="tpascual"/>
    <s v="teresa.pascual@unirioja.es"/>
    <n v="2"/>
    <n v="2"/>
    <n v="504"/>
    <s v="PROFESOR TITULAR UNIVERSIDAD"/>
    <s v="01A"/>
    <s v="TIEMPO COMPLETO AMPLIADO"/>
    <s v="2017-04-12 00:00:00.0"/>
    <s v="null"/>
    <s v="DF3607"/>
    <s v="PROFESOR TITULAR DE UNIVERSIDAD"/>
    <s v="R115"/>
    <x v="2"/>
    <n v="735"/>
    <s v="PSICOLOGÍA EVOLUTIVA Y DE LA EDUCACIÓN"/>
  </r>
  <r>
    <x v="5"/>
    <x v="2"/>
    <n v="739"/>
    <s v="206106R"/>
    <s v="GRUPO-A2"/>
    <n v="16532195"/>
    <s v="Trastornos del desarrollo y dificultad de aprendizaje"/>
    <s v="GR"/>
    <s v="GRUPO REDUCIDO"/>
    <s v="206106R"/>
    <s v="GRUPO REDUCIDO DE TRASTORNOS DEL DESARROLLO Y DIFICULTAD DE APRENDIZAJE"/>
    <s v="GRUPO-A2"/>
    <s v="Grupo Reducido de Trastornos del desarrollo y dificultad de aprendizaje"/>
    <s v="1S"/>
    <n v="16532195"/>
    <s v="PASCUAL"/>
    <s v="SUFRATE"/>
    <s v="MARÍA TERESA"/>
    <s v="tpascual"/>
    <s v="teresa.pascual@unirioja.es"/>
    <n v="2"/>
    <n v="2"/>
    <n v="504"/>
    <s v="PROFESOR TITULAR UNIVERSIDAD"/>
    <s v="01A"/>
    <s v="TIEMPO COMPLETO AMPLIADO"/>
    <s v="2017-04-12 00:00:00.0"/>
    <s v="null"/>
    <s v="DF3607"/>
    <s v="PROFESOR TITULAR DE UNIVERSIDAD"/>
    <s v="R115"/>
    <x v="2"/>
    <n v="735"/>
    <s v="PSICOLOGÍA EVOLUTIVA Y DE LA EDUCACIÓN"/>
  </r>
  <r>
    <x v="5"/>
    <x v="2"/>
    <n v="739"/>
    <s v="206106R"/>
    <s v="GRUPO-A3"/>
    <n v="16532195"/>
    <s v="Trastornos del desarrollo y dificultad de aprendizaje"/>
    <s v="GR"/>
    <s v="GRUPO REDUCIDO"/>
    <s v="206106R"/>
    <s v="GRUPO REDUCIDO DE TRASTORNOS DEL DESARROLLO Y DIFICULTAD DE APRENDIZAJE"/>
    <s v="GRUPO-A3"/>
    <s v="Grupo Reducido de Trastornos del desarrollo y dificultad de aprendizaje"/>
    <s v="1S"/>
    <n v="16532195"/>
    <s v="PASCUAL"/>
    <s v="SUFRATE"/>
    <s v="MARÍA TERESA"/>
    <s v="tpascual"/>
    <s v="teresa.pascual@unirioja.es"/>
    <n v="2"/>
    <n v="2"/>
    <n v="504"/>
    <s v="PROFESOR TITULAR UNIVERSIDAD"/>
    <s v="01A"/>
    <s v="TIEMPO COMPLETO AMPLIADO"/>
    <s v="2017-04-12 00:00:00.0"/>
    <s v="null"/>
    <s v="DF3607"/>
    <s v="PROFESOR TITULAR DE UNIVERSIDAD"/>
    <s v="R115"/>
    <x v="2"/>
    <n v="735"/>
    <s v="PSICOLOGÍA EVOLUTIVA Y DE LA EDUCACIÓN"/>
  </r>
  <r>
    <x v="5"/>
    <x v="2"/>
    <n v="739"/>
    <s v="206106R"/>
    <s v="GRUPO-B1"/>
    <n v="16536389"/>
    <s v="Trastornos del desarrollo y dificultad de aprendizaje"/>
    <s v="GR"/>
    <s v="GRUPO REDUCIDO"/>
    <s v="206106R"/>
    <s v="GRUPO REDUCIDO DE TRASTORNOS DEL DESARROLLO Y DIFICULTAD DE APRENDIZAJE"/>
    <s v="GRUPO-B1"/>
    <s v="Grupo Reducido de Trastornos del desarrollo y dificultad de aprendizaje"/>
    <s v="1S"/>
    <n v="16536389"/>
    <s v="LOZANO"/>
    <s v="HERCE"/>
    <s v="ROBERTO"/>
    <s v="rolozano"/>
    <s v="roberto.lozano@unirioja.es"/>
    <n v="2"/>
    <n v="2"/>
    <n v="532"/>
    <s v="LABORAL DOCENTE-ASOCIADO"/>
    <s v="P02"/>
    <s v="TIEMPO PARCIAL (2+2 HORAS)"/>
    <s v="2018-09-17 00:00:00.0"/>
    <s v="2019-09-14 00:00:00.0"/>
    <s v="PI101402"/>
    <s v="PROFESOR ASOCIADO A TIEMPO PARCIAL 2+2"/>
    <s v="R115"/>
    <x v="2"/>
    <n v="735"/>
    <s v="PSICOLOGÍA EVOLUTIVA Y DE LA EDUCACIÓN"/>
  </r>
  <r>
    <x v="5"/>
    <x v="2"/>
    <n v="739"/>
    <s v="206106R"/>
    <s v="GRUPO-B2"/>
    <n v="16532195"/>
    <s v="Trastornos del desarrollo y dificultad de aprendizaje"/>
    <s v="GR"/>
    <s v="GRUPO REDUCIDO"/>
    <s v="206106R"/>
    <s v="GRUPO REDUCIDO DE TRASTORNOS DEL DESARROLLO Y DIFICULTAD DE APRENDIZAJE"/>
    <s v="GRUPO-B2"/>
    <s v="Grupo Reducido de Trastornos del desarrollo y dificultad de aprendizaje"/>
    <s v="1S"/>
    <n v="16532195"/>
    <s v="PASCUAL"/>
    <s v="SUFRATE"/>
    <s v="MARÍA TERESA"/>
    <s v="tpascual"/>
    <s v="teresa.pascual@unirioja.es"/>
    <n v="2"/>
    <n v="2"/>
    <n v="504"/>
    <s v="PROFESOR TITULAR UNIVERSIDAD"/>
    <s v="01A"/>
    <s v="TIEMPO COMPLETO AMPLIADO"/>
    <s v="2017-04-12 00:00:00.0"/>
    <s v="null"/>
    <s v="DF3607"/>
    <s v="PROFESOR TITULAR DE UNIVERSIDAD"/>
    <s v="R115"/>
    <x v="2"/>
    <n v="735"/>
    <s v="PSICOLOGÍA EVOLUTIVA Y DE LA EDUCACIÓN"/>
  </r>
  <r>
    <x v="4"/>
    <x v="2"/>
    <n v="740"/>
    <s v="041G"/>
    <s v="GRUPO-C"/>
    <n v="16543068"/>
    <s v="Educación para la convivencia"/>
    <s v="GG"/>
    <s v="GRUPO GRANDE"/>
    <s v="041G"/>
    <s v="GRUPO GRANDE DE EDUCACIÓN PARA LA CONVIVENCIA"/>
    <s v="GRUPO-C"/>
    <s v="Grupo Grande de EDUCACIÓN PARA LA CONVIVENCIA"/>
    <s v="1S"/>
    <n v="16543068"/>
    <s v="GOICOECHEA"/>
    <s v="GAONA"/>
    <s v="MARÍA ÁNGELES"/>
    <s v="magoicoe"/>
    <s v="angeles.goicoechea@unirioja.es"/>
    <n v="4"/>
    <n v="4"/>
    <n v="534"/>
    <s v="CONTRATADO DOCTOR -TIPO 1"/>
    <s v="C01"/>
    <s v="TIEMPO COMPLETO"/>
    <s v="2012-02-03 00:00:00.0"/>
    <s v="null"/>
    <s v="LD100580"/>
    <s v="CONTRATADO DOCTOR"/>
    <s v="R115"/>
    <x v="2"/>
    <n v="805"/>
    <s v="TEORÍA E HISTORIA DE LA EDUCACIÓN"/>
  </r>
  <r>
    <x v="4"/>
    <x v="2"/>
    <n v="740"/>
    <s v="041R"/>
    <s v="GRUPO-C1"/>
    <n v="16543068"/>
    <s v="Educación para la convivencia"/>
    <s v="GR"/>
    <s v="GRUPO REDUCIDO"/>
    <s v="041R"/>
    <s v="GRUPO REDUCIDO DE EDUCACIÓN PARA LA CONVIVENCIA"/>
    <s v="GRUPO-C1"/>
    <s v="Grupo Reducido de EDUCACIÓN PARA LA CONVIVENCIA"/>
    <s v="1S"/>
    <n v="16543068"/>
    <s v="GOICOECHEA"/>
    <s v="GAONA"/>
    <s v="MARÍA ÁNGELES"/>
    <s v="magoicoe"/>
    <s v="angeles.goicoechea@unirioja.es"/>
    <n v="2"/>
    <n v="2"/>
    <n v="534"/>
    <s v="CONTRATADO DOCTOR -TIPO 1"/>
    <s v="C01"/>
    <s v="TIEMPO COMPLETO"/>
    <s v="2012-02-03 00:00:00.0"/>
    <s v="null"/>
    <s v="LD100580"/>
    <s v="CONTRATADO DOCTOR"/>
    <s v="R115"/>
    <x v="2"/>
    <n v="805"/>
    <s v="TEORÍA E HISTORIA DE LA EDUCACIÓN"/>
  </r>
  <r>
    <x v="4"/>
    <x v="2"/>
    <n v="740"/>
    <s v="041R"/>
    <s v="GRUPO-C2"/>
    <n v="16543068"/>
    <s v="Educación para la convivencia"/>
    <s v="GR"/>
    <s v="GRUPO REDUCIDO"/>
    <s v="041R"/>
    <s v="GRUPO REDUCIDO DE EDUCACIÓN PARA LA CONVIVENCIA"/>
    <s v="GRUPO-C2"/>
    <s v="Grupo Reducido de EDUCACIÓN PARA LA CONVIVENCIA"/>
    <s v="1S"/>
    <n v="16543068"/>
    <s v="GOICOECHEA"/>
    <s v="GAONA"/>
    <s v="MARÍA ÁNGELES"/>
    <s v="magoicoe"/>
    <s v="angeles.goicoechea@unirioja.es"/>
    <n v="2"/>
    <n v="2"/>
    <n v="534"/>
    <s v="CONTRATADO DOCTOR -TIPO 1"/>
    <s v="C01"/>
    <s v="TIEMPO COMPLETO"/>
    <s v="2012-02-03 00:00:00.0"/>
    <s v="null"/>
    <s v="LD100580"/>
    <s v="CONTRATADO DOCTOR"/>
    <s v="R115"/>
    <x v="2"/>
    <n v="805"/>
    <s v="TEORÍA E HISTORIA DE LA EDUCACIÓN"/>
  </r>
  <r>
    <x v="4"/>
    <x v="2"/>
    <n v="740"/>
    <s v="041R"/>
    <s v="GRUPO-C3"/>
    <n v="16543068"/>
    <s v="Educación para la convivencia"/>
    <s v="GR"/>
    <s v="GRUPO REDUCIDO"/>
    <s v="041R"/>
    <s v="GRUPO REDUCIDO DE EDUCACIÓN PARA LA CONVIVENCIA"/>
    <s v="GRUPO-C3"/>
    <s v="Grupo Reducido de EDUCACIÓN PARA LA CONVIVENCIA"/>
    <s v="1S"/>
    <n v="16543068"/>
    <s v="GOICOECHEA"/>
    <s v="GAONA"/>
    <s v="MARÍA ÁNGELES"/>
    <s v="magoicoe"/>
    <s v="angeles.goicoechea@unirioja.es"/>
    <n v="2"/>
    <n v="2"/>
    <n v="534"/>
    <s v="CONTRATADO DOCTOR -TIPO 1"/>
    <s v="C01"/>
    <s v="TIEMPO COMPLETO"/>
    <s v="2012-02-03 00:00:00.0"/>
    <s v="null"/>
    <s v="LD100580"/>
    <s v="CONTRATADO DOCTOR"/>
    <s v="R115"/>
    <x v="2"/>
    <n v="805"/>
    <s v="TEORÍA E HISTORIA DE LA EDUCACIÓN"/>
  </r>
  <r>
    <x v="5"/>
    <x v="2"/>
    <n v="740"/>
    <s v="041G"/>
    <s v="GRUPO-A"/>
    <n v="16496241"/>
    <s v="Educación para la convivencia"/>
    <s v="GG"/>
    <s v="GRUPO GRANDE"/>
    <s v="041G"/>
    <s v="GRUPO GRANDE DE EDUCACIÓN PARA LA CONVIVENCIA"/>
    <s v="GRUPO-A"/>
    <s v="Grupo Grande de EDUCACIÓN PARA LA CONVIVENCIA"/>
    <s v="1S"/>
    <n v="16496241"/>
    <s v="JIMÉNEZ"/>
    <s v="TRENS"/>
    <s v="MARÍA ASUNCIÓN"/>
    <s v="ajimenez"/>
    <s v="asuncion.jtrens@unirioja.es"/>
    <n v="4"/>
    <n v="4"/>
    <n v="504"/>
    <s v="PROFESOR TITULAR UNIVERSIDAD"/>
    <s v="C01"/>
    <s v="TIEMPO COMPLETO"/>
    <s v="2017-09-15 00:00:00.0"/>
    <s v="null"/>
    <s v="DF3307"/>
    <s v="TITULAR DE ESCUELAS UNIVERSITARIAS"/>
    <s v="R115"/>
    <x v="2"/>
    <n v="215"/>
    <s v="DIDÁCTICA Y ORGANIZACIÓN ESCOLAR"/>
  </r>
  <r>
    <x v="5"/>
    <x v="2"/>
    <n v="740"/>
    <s v="041G"/>
    <s v="GRUPO-B"/>
    <n v="72770953"/>
    <s v="Educación para la convivencia"/>
    <s v="GG"/>
    <s v="GRUPO GRANDE"/>
    <s v="041G"/>
    <s v="GRUPO GRANDE DE EDUCACIÓN PARA LA CONVIVENCIA"/>
    <s v="GRUPO-B"/>
    <s v="Grupo Grande de EDUCACIÓN PARA LA CONVIVENCIA"/>
    <s v="1S"/>
    <n v="72770953"/>
    <s v="PÉREZ"/>
    <s v="MERINO"/>
    <s v="CRUZ"/>
    <s v="crperez"/>
    <s v="cruz.perez@unirioja.es"/>
    <n v="4"/>
    <n v="4"/>
    <n v="536"/>
    <s v="PROFESOR INTERINO"/>
    <s v="C01"/>
    <s v="TIEMPO COMPLETO"/>
    <s v="2012-09-01 00:00:00.0"/>
    <s v="null"/>
    <s v="PI100847"/>
    <s v="PROFESOR CONTRATADO INTERINO"/>
    <s v="R115"/>
    <x v="2"/>
    <n v="805"/>
    <s v="TEORÍA E HISTORIA DE LA EDUCACIÓN"/>
  </r>
  <r>
    <x v="5"/>
    <x v="2"/>
    <n v="740"/>
    <s v="041R"/>
    <s v="GRUPO-A1"/>
    <n v="16496241"/>
    <s v="Educación para la convivencia"/>
    <s v="GR"/>
    <s v="GRUPO REDUCIDO"/>
    <s v="041R"/>
    <s v="GRUPO REDUCIDO DE EDUCACIÓN PARA LA CONVIVENCIA"/>
    <s v="GRUPO-A1"/>
    <s v="Grupo Reducido de EDUCACIÓN PARA LA CONVIVENCIA"/>
    <s v="1S"/>
    <n v="16496241"/>
    <s v="JIMÉNEZ"/>
    <s v="TRENS"/>
    <s v="MARÍA ASUNCIÓN"/>
    <s v="ajimenez"/>
    <s v="asuncion.jtrens@unirioja.es"/>
    <n v="2"/>
    <n v="2"/>
    <n v="504"/>
    <s v="PROFESOR TITULAR UNIVERSIDAD"/>
    <s v="C01"/>
    <s v="TIEMPO COMPLETO"/>
    <s v="2017-09-15 00:00:00.0"/>
    <s v="null"/>
    <s v="DF3307"/>
    <s v="TITULAR DE ESCUELAS UNIVERSITARIAS"/>
    <s v="R115"/>
    <x v="2"/>
    <n v="215"/>
    <s v="DIDÁCTICA Y ORGANIZACIÓN ESCOLAR"/>
  </r>
  <r>
    <x v="5"/>
    <x v="2"/>
    <n v="740"/>
    <s v="041R"/>
    <s v="GRUPO-A2"/>
    <n v="16496241"/>
    <s v="Educación para la convivencia"/>
    <s v="GR"/>
    <s v="GRUPO REDUCIDO"/>
    <s v="041R"/>
    <s v="GRUPO REDUCIDO DE EDUCACIÓN PARA LA CONVIVENCIA"/>
    <s v="GRUPO-A2"/>
    <s v="Grupo Reducido de EDUCACIÓN PARA LA CONVIVENCIA"/>
    <s v="1S"/>
    <n v="16496241"/>
    <s v="JIMÉNEZ"/>
    <s v="TRENS"/>
    <s v="MARÍA ASUNCIÓN"/>
    <s v="ajimenez"/>
    <s v="asuncion.jtrens@unirioja.es"/>
    <n v="2"/>
    <n v="2"/>
    <n v="504"/>
    <s v="PROFESOR TITULAR UNIVERSIDAD"/>
    <s v="C01"/>
    <s v="TIEMPO COMPLETO"/>
    <s v="2017-09-15 00:00:00.0"/>
    <s v="null"/>
    <s v="DF3307"/>
    <s v="TITULAR DE ESCUELAS UNIVERSITARIAS"/>
    <s v="R115"/>
    <x v="2"/>
    <n v="215"/>
    <s v="DIDÁCTICA Y ORGANIZACIÓN ESCOLAR"/>
  </r>
  <r>
    <x v="5"/>
    <x v="2"/>
    <n v="740"/>
    <s v="041R"/>
    <s v="GRUPO-A3"/>
    <n v="16496241"/>
    <s v="Educación para la convivencia"/>
    <s v="GR"/>
    <s v="GRUPO REDUCIDO"/>
    <s v="041R"/>
    <s v="GRUPO REDUCIDO DE EDUCACIÓN PARA LA CONVIVENCIA"/>
    <s v="GRUPO-A3"/>
    <s v="Grupo Reducido de EDUCACIÓN PARA LA CONVIVENCIA"/>
    <s v="1S"/>
    <n v="16496241"/>
    <s v="JIMÉNEZ"/>
    <s v="TRENS"/>
    <s v="MARÍA ASUNCIÓN"/>
    <s v="ajimenez"/>
    <s v="asuncion.jtrens@unirioja.es"/>
    <n v="2"/>
    <n v="2"/>
    <n v="504"/>
    <s v="PROFESOR TITULAR UNIVERSIDAD"/>
    <s v="C01"/>
    <s v="TIEMPO COMPLETO"/>
    <s v="2017-09-15 00:00:00.0"/>
    <s v="null"/>
    <s v="DF3307"/>
    <s v="TITULAR DE ESCUELAS UNIVERSITARIAS"/>
    <s v="R115"/>
    <x v="2"/>
    <n v="215"/>
    <s v="DIDÁCTICA Y ORGANIZACIÓN ESCOLAR"/>
  </r>
  <r>
    <x v="5"/>
    <x v="2"/>
    <n v="740"/>
    <s v="041R"/>
    <s v="GRUPO-B1"/>
    <n v="72770953"/>
    <s v="Educación para la convivencia"/>
    <s v="GR"/>
    <s v="GRUPO REDUCIDO"/>
    <s v="041R"/>
    <s v="GRUPO REDUCIDO DE EDUCACIÓN PARA LA CONVIVENCIA"/>
    <s v="GRUPO-B1"/>
    <s v="Grupo Reducido de EDUCACIÓN PARA LA CONVIVENCIA"/>
    <s v="1S"/>
    <n v="72770953"/>
    <s v="PÉREZ"/>
    <s v="MERINO"/>
    <s v="CRUZ"/>
    <s v="crperez"/>
    <s v="cruz.perez@unirioja.es"/>
    <n v="2"/>
    <n v="2"/>
    <n v="536"/>
    <s v="PROFESOR INTERINO"/>
    <s v="C01"/>
    <s v="TIEMPO COMPLETO"/>
    <s v="2012-09-01 00:00:00.0"/>
    <s v="null"/>
    <s v="PI100847"/>
    <s v="PROFESOR CONTRATADO INTERINO"/>
    <s v="R115"/>
    <x v="2"/>
    <n v="805"/>
    <s v="TEORÍA E HISTORIA DE LA EDUCACIÓN"/>
  </r>
  <r>
    <x v="5"/>
    <x v="2"/>
    <n v="740"/>
    <s v="041R"/>
    <s v="GRUPO-B2"/>
    <n v="72770953"/>
    <s v="Educación para la convivencia"/>
    <s v="GR"/>
    <s v="GRUPO REDUCIDO"/>
    <s v="041R"/>
    <s v="GRUPO REDUCIDO DE EDUCACIÓN PARA LA CONVIVENCIA"/>
    <s v="GRUPO-B2"/>
    <s v="Grupo Reducido de EDUCACIÓN PARA LA CONVIVENCIA"/>
    <s v="1S"/>
    <n v="72770953"/>
    <s v="PÉREZ"/>
    <s v="MERINO"/>
    <s v="CRUZ"/>
    <s v="crperez"/>
    <s v="cruz.perez@unirioja.es"/>
    <n v="2"/>
    <n v="2"/>
    <n v="536"/>
    <s v="PROFESOR INTERINO"/>
    <s v="C01"/>
    <s v="TIEMPO COMPLETO"/>
    <s v="2012-09-01 00:00:00.0"/>
    <s v="null"/>
    <s v="PI100847"/>
    <s v="PROFESOR CONTRATADO INTERINO"/>
    <s v="R115"/>
    <x v="2"/>
    <n v="805"/>
    <s v="TEORÍA E HISTORIA DE LA EDUCACIÓN"/>
  </r>
  <r>
    <x v="5"/>
    <x v="2"/>
    <n v="741"/>
    <s v="206108G"/>
    <s v="GRUPO-A"/>
    <n v="16582446"/>
    <s v="Organización educativa del centro docente de primaria"/>
    <s v="GG"/>
    <s v="GRUPO GRANDE"/>
    <s v="206108G"/>
    <s v="GRUPO GRANDE DE ORGANIZACIÓN EDUCATIVA DEL CENTRO DOCENTE DE PRIMARIA"/>
    <s v="GRUPO-A"/>
    <s v="Grupo Grande de ORGANIZACIÓN EDUCATIVA DEL CENTRO DOCENTE DE PRIMARIA"/>
    <s v="2S"/>
    <n v="16582446"/>
    <s v="SÁENZ DE JUBERA"/>
    <s v="OCÓN"/>
    <s v="Mª. MAGDALENA"/>
    <s v="mmsaenzd"/>
    <s v="m-magdalena.saenz-de-jubera@unirioja.es"/>
    <n v="0"/>
    <n v="0"/>
    <n v="536"/>
    <s v="PROFESOR INTERINO"/>
    <s v="C01"/>
    <s v="TIEMPO COMPLETO"/>
    <s v="2013-09-16 00:00:00.0"/>
    <s v="null"/>
    <s v="PI100931"/>
    <s v="PROFESOR CONTRATADO INTERINO"/>
    <s v="R115"/>
    <x v="2"/>
    <n v="215"/>
    <s v="DIDÁCTICA Y ORGANIZACIÓN ESCOLAR"/>
  </r>
  <r>
    <x v="5"/>
    <x v="2"/>
    <n v="741"/>
    <s v="206108G"/>
    <s v="GRUPO-A"/>
    <n v="16611235"/>
    <s v="Organización educativa del centro docente de primaria"/>
    <s v="GG"/>
    <s v="GRUPO GRANDE"/>
    <s v="206108G"/>
    <s v="GRUPO GRANDE DE ORGANIZACIÓN EDUCATIVA DEL CENTRO DOCENTE DE PRIMARIA"/>
    <s v="GRUPO-A"/>
    <s v="Grupo Grande de ORGANIZACIÓN EDUCATIVA DEL CENTRO DOCENTE DE PRIMARIA"/>
    <s v="2S"/>
    <n v="16611235"/>
    <s v="FERNÁNDEZ"/>
    <s v="PASTOR"/>
    <s v="SERGIO"/>
    <s v="sefernp"/>
    <s v="sergio.fernandezp@unirioja.es"/>
    <n v="4"/>
    <n v="4"/>
    <n v="532"/>
    <s v="LABORAL DOCENTE-ASOCIADO"/>
    <s v="P06"/>
    <s v="TIEMPO PARCIAL (6+6 HORAS)"/>
    <s v="2017-09-15 00:00:00.0"/>
    <s v="2019-09-14 00:00:00.0"/>
    <s v="PI101293"/>
    <s v="PROFESOR ASOCIADO"/>
    <s v="R115"/>
    <x v="2"/>
    <n v="215"/>
    <s v="DIDÁCTICA Y ORGANIZACIÓN ESCOLAR"/>
  </r>
  <r>
    <x v="5"/>
    <x v="2"/>
    <n v="741"/>
    <s v="206108G"/>
    <s v="GRUPO-B"/>
    <n v="16582446"/>
    <s v="Organización educativa del centro docente de primaria"/>
    <s v="GG"/>
    <s v="GRUPO GRANDE"/>
    <s v="206108G"/>
    <s v="GRUPO GRANDE DE ORGANIZACIÓN EDUCATIVA DEL CENTRO DOCENTE DE PRIMARIA"/>
    <s v="GRUPO-B"/>
    <s v="Grupo Grande de ORGANIZACIÓN EDUCATIVA DEL CENTRO DOCENTE DE PRIMARIA"/>
    <s v="2S"/>
    <n v="16582446"/>
    <s v="SÁENZ DE JUBERA"/>
    <s v="OCÓN"/>
    <s v="Mª. MAGDALENA"/>
    <s v="mmsaenzd"/>
    <s v="m-magdalena.saenz-de-jubera@unirioja.es"/>
    <n v="0"/>
    <n v="0"/>
    <n v="536"/>
    <s v="PROFESOR INTERINO"/>
    <s v="C01"/>
    <s v="TIEMPO COMPLETO"/>
    <s v="2013-09-16 00:00:00.0"/>
    <s v="null"/>
    <s v="PI100931"/>
    <s v="PROFESOR CONTRATADO INTERINO"/>
    <s v="R115"/>
    <x v="2"/>
    <n v="215"/>
    <s v="DIDÁCTICA Y ORGANIZACIÓN ESCOLAR"/>
  </r>
  <r>
    <x v="5"/>
    <x v="2"/>
    <n v="741"/>
    <s v="206108G"/>
    <s v="GRUPO-B"/>
    <n v="29032967"/>
    <s v="Organización educativa del centro docente de primaria"/>
    <s v="GG"/>
    <s v="GRUPO GRANDE"/>
    <s v="206108G"/>
    <s v="GRUPO GRANDE DE ORGANIZACIÓN EDUCATIVA DEL CENTRO DOCENTE DE PRIMARIA"/>
    <s v="GRUPO-B"/>
    <s v="Grupo Grande de ORGANIZACIÓN EDUCATIVA DEL CENTRO DOCENTE DE PRIMARIA"/>
    <s v="2S"/>
    <n v="29032967"/>
    <s v="SUBERVIOLA"/>
    <s v="OVEJAS"/>
    <s v="IRATXE"/>
    <s v="irsuberv"/>
    <s v="iratxe.suberviola@unirioja.es"/>
    <n v="4"/>
    <n v="4"/>
    <n v="532"/>
    <s v="LABORAL DOCENTE-ASOCIADO"/>
    <s v="P06"/>
    <s v="TIEMPO PARCIAL (6+6 HORAS)"/>
    <s v="2016-09-15 00:00:00.0"/>
    <s v="2019-09-14 00:00:00.0"/>
    <s v="PI101133"/>
    <s v="PROFESOR ASOCIADO"/>
    <s v="R115"/>
    <x v="2"/>
    <n v="215"/>
    <s v="DIDÁCTICA Y ORGANIZACIÓN ESCOLAR"/>
  </r>
  <r>
    <x v="5"/>
    <x v="2"/>
    <n v="741"/>
    <s v="206108R"/>
    <s v="GRUPO-A1"/>
    <n v="16611235"/>
    <s v="Organización educativa del centro docente de primaria"/>
    <s v="GR"/>
    <s v="GRUPO REDUCIDO"/>
    <s v="206108R"/>
    <s v="GRUPO REDUCIDO DE ORGANIZACIÓN EDUCATIVA DEL CENTRO DOCENTE DE PRIMARIA"/>
    <s v="GRUPO-A1"/>
    <s v="Grupo Reducido de Organización educativa del centro docente de primaria"/>
    <s v="2S"/>
    <n v="16611235"/>
    <s v="FERNÁNDEZ"/>
    <s v="PASTOR"/>
    <s v="SERGIO"/>
    <s v="sefernp"/>
    <s v="sergio.fernandezp@unirioja.es"/>
    <n v="2"/>
    <n v="2"/>
    <n v="532"/>
    <s v="LABORAL DOCENTE-ASOCIADO"/>
    <s v="P06"/>
    <s v="TIEMPO PARCIAL (6+6 HORAS)"/>
    <s v="2017-09-15 00:00:00.0"/>
    <s v="2019-09-14 00:00:00.0"/>
    <s v="PI101293"/>
    <s v="PROFESOR ASOCIADO"/>
    <s v="R115"/>
    <x v="2"/>
    <n v="215"/>
    <s v="DIDÁCTICA Y ORGANIZACIÓN ESCOLAR"/>
  </r>
  <r>
    <x v="5"/>
    <x v="2"/>
    <n v="741"/>
    <s v="206108R"/>
    <s v="GRUPO-A2"/>
    <n v="16611235"/>
    <s v="Organización educativa del centro docente de primaria"/>
    <s v="GR"/>
    <s v="GRUPO REDUCIDO"/>
    <s v="206108R"/>
    <s v="GRUPO REDUCIDO DE ORGANIZACIÓN EDUCATIVA DEL CENTRO DOCENTE DE PRIMARIA"/>
    <s v="GRUPO-A2"/>
    <s v="Grupo Reducido de Organización educativa del centro docente de primaria"/>
    <s v="2S"/>
    <n v="16611235"/>
    <s v="FERNÁNDEZ"/>
    <s v="PASTOR"/>
    <s v="SERGIO"/>
    <s v="sefernp"/>
    <s v="sergio.fernandezp@unirioja.es"/>
    <n v="2"/>
    <n v="2"/>
    <n v="532"/>
    <s v="LABORAL DOCENTE-ASOCIADO"/>
    <s v="P06"/>
    <s v="TIEMPO PARCIAL (6+6 HORAS)"/>
    <s v="2017-09-15 00:00:00.0"/>
    <s v="2019-09-14 00:00:00.0"/>
    <s v="PI101293"/>
    <s v="PROFESOR ASOCIADO"/>
    <s v="R115"/>
    <x v="2"/>
    <n v="215"/>
    <s v="DIDÁCTICA Y ORGANIZACIÓN ESCOLAR"/>
  </r>
  <r>
    <x v="5"/>
    <x v="2"/>
    <n v="741"/>
    <s v="206108R"/>
    <s v="GRUPO-A3"/>
    <n v="16611235"/>
    <s v="Organización educativa del centro docente de primaria"/>
    <s v="GR"/>
    <s v="GRUPO REDUCIDO"/>
    <s v="206108R"/>
    <s v="GRUPO REDUCIDO DE ORGANIZACIÓN EDUCATIVA DEL CENTRO DOCENTE DE PRIMARIA"/>
    <s v="GRUPO-A3"/>
    <s v="Grupo Reducido de Organización educativa del centro docente de primaria"/>
    <s v="2S"/>
    <n v="16611235"/>
    <s v="FERNÁNDEZ"/>
    <s v="PASTOR"/>
    <s v="SERGIO"/>
    <s v="sefernp"/>
    <s v="sergio.fernandezp@unirioja.es"/>
    <n v="2"/>
    <n v="2"/>
    <n v="532"/>
    <s v="LABORAL DOCENTE-ASOCIADO"/>
    <s v="P06"/>
    <s v="TIEMPO PARCIAL (6+6 HORAS)"/>
    <s v="2017-09-15 00:00:00.0"/>
    <s v="2019-09-14 00:00:00.0"/>
    <s v="PI101293"/>
    <s v="PROFESOR ASOCIADO"/>
    <s v="R115"/>
    <x v="2"/>
    <n v="215"/>
    <s v="DIDÁCTICA Y ORGANIZACIÓN ESCOLAR"/>
  </r>
  <r>
    <x v="5"/>
    <x v="2"/>
    <n v="741"/>
    <s v="206108R"/>
    <s v="GRUPO-B1"/>
    <n v="29032967"/>
    <s v="Organización educativa del centro docente de primaria"/>
    <s v="GR"/>
    <s v="GRUPO REDUCIDO"/>
    <s v="206108R"/>
    <s v="GRUPO REDUCIDO DE ORGANIZACIÓN EDUCATIVA DEL CENTRO DOCENTE DE PRIMARIA"/>
    <s v="GRUPO-B1"/>
    <s v="Grupo Reducido de Organización educativa del centro docente de primaria"/>
    <s v="2S"/>
    <n v="29032967"/>
    <s v="SUBERVIOLA"/>
    <s v="OVEJAS"/>
    <s v="IRATXE"/>
    <s v="irsuberv"/>
    <s v="iratxe.suberviola@unirioja.es"/>
    <n v="2"/>
    <n v="2"/>
    <n v="532"/>
    <s v="LABORAL DOCENTE-ASOCIADO"/>
    <s v="P06"/>
    <s v="TIEMPO PARCIAL (6+6 HORAS)"/>
    <s v="2016-09-15 00:00:00.0"/>
    <s v="2019-09-14 00:00:00.0"/>
    <s v="PI101133"/>
    <s v="PROFESOR ASOCIADO"/>
    <s v="R115"/>
    <x v="2"/>
    <n v="215"/>
    <s v="DIDÁCTICA Y ORGANIZACIÓN ESCOLAR"/>
  </r>
  <r>
    <x v="5"/>
    <x v="2"/>
    <n v="741"/>
    <s v="206108R"/>
    <s v="GRUPO-B2"/>
    <n v="29032967"/>
    <s v="Organización educativa del centro docente de primaria"/>
    <s v="GR"/>
    <s v="GRUPO REDUCIDO"/>
    <s v="206108R"/>
    <s v="GRUPO REDUCIDO DE ORGANIZACIÓN EDUCATIVA DEL CENTRO DOCENTE DE PRIMARIA"/>
    <s v="GRUPO-B2"/>
    <s v="Grupo Reducido de Organización educativa del centro docente de primaria"/>
    <s v="2S"/>
    <n v="29032967"/>
    <s v="SUBERVIOLA"/>
    <s v="OVEJAS"/>
    <s v="IRATXE"/>
    <s v="irsuberv"/>
    <s v="iratxe.suberviola@unirioja.es"/>
    <n v="2"/>
    <n v="2"/>
    <n v="532"/>
    <s v="LABORAL DOCENTE-ASOCIADO"/>
    <s v="P06"/>
    <s v="TIEMPO PARCIAL (6+6 HORAS)"/>
    <s v="2016-09-15 00:00:00.0"/>
    <s v="2019-09-14 00:00:00.0"/>
    <s v="PI101133"/>
    <s v="PROFESOR ASOCIADO"/>
    <s v="R115"/>
    <x v="2"/>
    <n v="215"/>
    <s v="DIDÁCTICA Y ORGANIZACIÓN ESCOLAR"/>
  </r>
  <r>
    <x v="5"/>
    <x v="2"/>
    <n v="742"/>
    <s v="206109G"/>
    <s v="GRUPO-A"/>
    <n v="72703170"/>
    <s v="Educación inclusiva y respuesta a la diversidad: 6-12 años"/>
    <s v="GG"/>
    <s v="GRUPO GRANDE"/>
    <s v="206109G"/>
    <s v="GRUPO GRANDE DE EDUCACIÓN INCLUSIVA Y RESPUESTA A LA DIVERSIDAD"/>
    <s v="GRUPO-A"/>
    <s v="Grupo Grande de EDUCACIÓN INCLUSIVA Y RESPUESTA A LA DIVERSIDAD"/>
    <s v="2S"/>
    <n v="72703170"/>
    <s v="CHOCARRO"/>
    <s v="DE LUIS"/>
    <s v="EDURNE"/>
    <s v="edchocar"/>
    <s v="edurne.chocarro@unirioja.es"/>
    <n v="4"/>
    <n v="4"/>
    <n v="534"/>
    <s v="CONTRATADO DOCTOR -TIPO 1"/>
    <s v="C01"/>
    <s v="TIEMPO COMPLETO"/>
    <s v="2018-11-30 00:00:00.0"/>
    <s v="null"/>
    <s v="LD100293"/>
    <s v="PROFESOR CONTRATADO DOCTOR -TIPO 1"/>
    <s v="R115"/>
    <x v="2"/>
    <n v="215"/>
    <s v="DIDÁCTICA Y ORGANIZACIÓN ESCOLAR"/>
  </r>
  <r>
    <x v="5"/>
    <x v="2"/>
    <n v="742"/>
    <s v="206109G"/>
    <s v="GRUPO-B"/>
    <n v="5384326"/>
    <s v="Educación inclusiva y respuesta a la diversidad: 6-12 años"/>
    <s v="GG"/>
    <s v="GRUPO GRANDE"/>
    <s v="206109G"/>
    <s v="GRUPO GRANDE DE EDUCACIÓN INCLUSIVA Y RESPUESTA A LA DIVERSIDAD"/>
    <s v="GRUPO-B"/>
    <s v="Grupo Grande de EDUCACIÓN INCLUSIVA Y RESPUESTA A LA DIVERSIDAD"/>
    <s v="2S"/>
    <n v="5384326"/>
    <s v="ÁLVAREZ"/>
    <s v="IRARRETA"/>
    <s v="M.ª ALMUDENA"/>
    <s v="maalvai"/>
    <s v="m-almudena.alvarez@unirioja.es"/>
    <n v="4"/>
    <n v="4"/>
    <n v="532"/>
    <s v="LABORAL DOCENTE-ASOCIADO"/>
    <s v="P05"/>
    <s v="TIEMPO PARCIAL (5+5 HORAS)"/>
    <s v="2018-09-17 00:00:00.0"/>
    <s v="2019-09-14 00:00:00.0"/>
    <s v="PI101292"/>
    <s v="PROFESOR ASOCIADO"/>
    <s v="R115"/>
    <x v="2"/>
    <n v="215"/>
    <s v="DIDÁCTICA Y ORGANIZACIÓN ESCOLAR"/>
  </r>
  <r>
    <x v="5"/>
    <x v="2"/>
    <n v="742"/>
    <s v="206109G"/>
    <s v="GRUPO-B"/>
    <n v="72703170"/>
    <s v="Educación inclusiva y respuesta a la diversidad: 6-12 años"/>
    <s v="GG"/>
    <s v="GRUPO GRANDE"/>
    <s v="206109G"/>
    <s v="GRUPO GRANDE DE EDUCACIÓN INCLUSIVA Y RESPUESTA A LA DIVERSIDAD"/>
    <s v="GRUPO-B"/>
    <s v="Grupo Grande de EDUCACIÓN INCLUSIVA Y RESPUESTA A LA DIVERSIDAD"/>
    <s v="2S"/>
    <n v="72703170"/>
    <s v="CHOCARRO"/>
    <s v="DE LUIS"/>
    <s v="EDURNE"/>
    <s v="edchocar"/>
    <s v="edurne.chocarro@unirioja.es"/>
    <n v="0"/>
    <n v="0"/>
    <n v="534"/>
    <s v="CONTRATADO DOCTOR -TIPO 1"/>
    <s v="C01"/>
    <s v="TIEMPO COMPLETO"/>
    <s v="2018-11-30 00:00:00.0"/>
    <s v="null"/>
    <s v="LD100293"/>
    <s v="PROFESOR CONTRATADO DOCTOR -TIPO 1"/>
    <s v="R115"/>
    <x v="2"/>
    <n v="215"/>
    <s v="DIDÁCTICA Y ORGANIZACIÓN ESCOLAR"/>
  </r>
  <r>
    <x v="5"/>
    <x v="2"/>
    <n v="742"/>
    <s v="206109R"/>
    <s v="GRUPO-A1"/>
    <n v="72703170"/>
    <s v="Educación inclusiva y respuesta a la diversidad: 6-12 años"/>
    <s v="GR"/>
    <s v="GRUPO REDUCIDO"/>
    <s v="206109R"/>
    <s v="GRUPO REDUCIDO DE EDUCACIÓN INCLUSIVA Y RESPUESTA A LA DIVERSIDAD"/>
    <s v="GRUPO-A1"/>
    <s v="Grupo Reducido de Educación inclusiva y respuesta a la diversidad"/>
    <s v="2S"/>
    <n v="72703170"/>
    <s v="CHOCARRO"/>
    <s v="DE LUIS"/>
    <s v="EDURNE"/>
    <s v="edchocar"/>
    <s v="edurne.chocarro@unirioja.es"/>
    <n v="2"/>
    <n v="2"/>
    <n v="534"/>
    <s v="CONTRATADO DOCTOR -TIPO 1"/>
    <s v="C01"/>
    <s v="TIEMPO COMPLETO"/>
    <s v="2018-11-30 00:00:00.0"/>
    <s v="null"/>
    <s v="LD100293"/>
    <s v="PROFESOR CONTRATADO DOCTOR -TIPO 1"/>
    <s v="R115"/>
    <x v="2"/>
    <n v="215"/>
    <s v="DIDÁCTICA Y ORGANIZACIÓN ESCOLAR"/>
  </r>
  <r>
    <x v="5"/>
    <x v="2"/>
    <n v="742"/>
    <s v="206109R"/>
    <s v="GRUPO-A2"/>
    <n v="72703170"/>
    <s v="Educación inclusiva y respuesta a la diversidad: 6-12 años"/>
    <s v="GR"/>
    <s v="GRUPO REDUCIDO"/>
    <s v="206109R"/>
    <s v="GRUPO REDUCIDO DE EDUCACIÓN INCLUSIVA Y RESPUESTA A LA DIVERSIDAD"/>
    <s v="GRUPO-A2"/>
    <s v="Grupo Reducido de Educación inclusiva y respuesta a la diversidad"/>
    <s v="2S"/>
    <n v="72703170"/>
    <s v="CHOCARRO"/>
    <s v="DE LUIS"/>
    <s v="EDURNE"/>
    <s v="edchocar"/>
    <s v="edurne.chocarro@unirioja.es"/>
    <n v="2"/>
    <n v="2"/>
    <n v="534"/>
    <s v="CONTRATADO DOCTOR -TIPO 1"/>
    <s v="C01"/>
    <s v="TIEMPO COMPLETO"/>
    <s v="2018-11-30 00:00:00.0"/>
    <s v="null"/>
    <s v="LD100293"/>
    <s v="PROFESOR CONTRATADO DOCTOR -TIPO 1"/>
    <s v="R115"/>
    <x v="2"/>
    <n v="215"/>
    <s v="DIDÁCTICA Y ORGANIZACIÓN ESCOLAR"/>
  </r>
  <r>
    <x v="5"/>
    <x v="2"/>
    <n v="742"/>
    <s v="206109R"/>
    <s v="GRUPO-A3"/>
    <n v="72703170"/>
    <s v="Educación inclusiva y respuesta a la diversidad: 6-12 años"/>
    <s v="GR"/>
    <s v="GRUPO REDUCIDO"/>
    <s v="206109R"/>
    <s v="GRUPO REDUCIDO DE EDUCACIÓN INCLUSIVA Y RESPUESTA A LA DIVERSIDAD"/>
    <s v="GRUPO-A3"/>
    <s v="Grupo Reducido de Educación inclusiva y respuesta a la diversidad"/>
    <s v="2S"/>
    <n v="72703170"/>
    <s v="CHOCARRO"/>
    <s v="DE LUIS"/>
    <s v="EDURNE"/>
    <s v="edchocar"/>
    <s v="edurne.chocarro@unirioja.es"/>
    <n v="2"/>
    <n v="2"/>
    <n v="534"/>
    <s v="CONTRATADO DOCTOR -TIPO 1"/>
    <s v="C01"/>
    <s v="TIEMPO COMPLETO"/>
    <s v="2018-11-30 00:00:00.0"/>
    <s v="null"/>
    <s v="LD100293"/>
    <s v="PROFESOR CONTRATADO DOCTOR -TIPO 1"/>
    <s v="R115"/>
    <x v="2"/>
    <n v="215"/>
    <s v="DIDÁCTICA Y ORGANIZACIÓN ESCOLAR"/>
  </r>
  <r>
    <x v="5"/>
    <x v="2"/>
    <n v="742"/>
    <s v="206109R"/>
    <s v="GRUPO-B1"/>
    <n v="5384326"/>
    <s v="Educación inclusiva y respuesta a la diversidad: 6-12 años"/>
    <s v="GR"/>
    <s v="GRUPO REDUCIDO"/>
    <s v="206109R"/>
    <s v="GRUPO REDUCIDO DE EDUCACIÓN INCLUSIVA Y RESPUESTA A LA DIVERSIDAD"/>
    <s v="GRUPO-B1"/>
    <s v="Grupo Reducido de Educación inclusiva y respuesta a la diversidad"/>
    <s v="2S"/>
    <n v="5384326"/>
    <s v="ÁLVAREZ"/>
    <s v="IRARRETA"/>
    <s v="M.ª ALMUDENA"/>
    <s v="maalvai"/>
    <s v="m-almudena.alvarez@unirioja.es"/>
    <n v="2"/>
    <n v="2"/>
    <n v="532"/>
    <s v="LABORAL DOCENTE-ASOCIADO"/>
    <s v="P05"/>
    <s v="TIEMPO PARCIAL (5+5 HORAS)"/>
    <s v="2018-09-17 00:00:00.0"/>
    <s v="2019-09-14 00:00:00.0"/>
    <s v="PI101292"/>
    <s v="PROFESOR ASOCIADO"/>
    <s v="R115"/>
    <x v="2"/>
    <n v="215"/>
    <s v="DIDÁCTICA Y ORGANIZACIÓN ESCOLAR"/>
  </r>
  <r>
    <x v="5"/>
    <x v="2"/>
    <n v="742"/>
    <s v="206109R"/>
    <s v="GRUPO-B2"/>
    <n v="5384326"/>
    <s v="Educación inclusiva y respuesta a la diversidad: 6-12 años"/>
    <s v="GR"/>
    <s v="GRUPO REDUCIDO"/>
    <s v="206109R"/>
    <s v="GRUPO REDUCIDO DE EDUCACIÓN INCLUSIVA Y RESPUESTA A LA DIVERSIDAD"/>
    <s v="GRUPO-B2"/>
    <s v="Grupo Reducido de Educación inclusiva y respuesta a la diversidad"/>
    <s v="2S"/>
    <n v="5384326"/>
    <s v="ÁLVAREZ"/>
    <s v="IRARRETA"/>
    <s v="M.ª ALMUDENA"/>
    <s v="maalvai"/>
    <s v="m-almudena.alvarez@unirioja.es"/>
    <n v="2"/>
    <n v="2"/>
    <n v="532"/>
    <s v="LABORAL DOCENTE-ASOCIADO"/>
    <s v="P05"/>
    <s v="TIEMPO PARCIAL (5+5 HORAS)"/>
    <s v="2018-09-17 00:00:00.0"/>
    <s v="2019-09-14 00:00:00.0"/>
    <s v="PI101292"/>
    <s v="PROFESOR ASOCIADO"/>
    <s v="R115"/>
    <x v="2"/>
    <n v="215"/>
    <s v="DIDÁCTICA Y ORGANIZACIÓN ESCOLAR"/>
  </r>
  <r>
    <x v="4"/>
    <x v="2"/>
    <n v="743"/>
    <s v="014G"/>
    <s v="GRUPO-D"/>
    <n v="16617135"/>
    <s v="Idioma moderno I: Inglés"/>
    <s v="GG"/>
    <s v="GRUPO GRANDE"/>
    <s v="014G"/>
    <s v="TEORIA DE IDIOMA MODERNO I: INGLÉS"/>
    <s v="GRUPO-D"/>
    <s v="Grupo de Teoria de IDIOMA MODERNO I: INGLÉS"/>
    <s v="1S"/>
    <n v="16617135"/>
    <s v="METOLA"/>
    <s v="RODRÍGUEZ"/>
    <s v="DARÍO"/>
    <s v="dametola"/>
    <s v="dario.metola@unirioja.es"/>
    <n v="3"/>
    <n v="3"/>
    <n v="536"/>
    <s v="PROFESOR INTERINO"/>
    <s v="P06"/>
    <s v="TIEMPO PARCIAL (6+6 HORAS)"/>
    <s v="2018-09-17 00:00:00.0"/>
    <s v="2019-01-04 00:00:00.0"/>
    <s v="PI101413"/>
    <s v="PROFESOR CONTRATADO INTERINO"/>
    <s v="R107"/>
    <x v="6"/>
    <n v="345"/>
    <s v="FILOLOGÍA INGLESA"/>
  </r>
  <r>
    <x v="4"/>
    <x v="2"/>
    <n v="743"/>
    <s v="014G"/>
    <s v="GRUPO-D"/>
    <n v="72692212"/>
    <s v="Idioma moderno I: Inglés"/>
    <s v="GG"/>
    <s v="GRUPO GRANDE"/>
    <s v="014G"/>
    <s v="TEORIA DE IDIOMA MODERNO I: INGLÉS"/>
    <s v="GRUPO-D"/>
    <s v="Grupo de Teoria de IDIOMA MODERNO I: INGLÉS"/>
    <s v="1S"/>
    <n v="72692212"/>
    <s v="IZA"/>
    <s v="ERVITI"/>
    <s v="ANEIDER"/>
    <s v="aniza"/>
    <s v="aneider.izae@unirioja.es"/>
    <n v="0"/>
    <n v="0"/>
    <n v="536"/>
    <s v="PROFESOR INTERINO"/>
    <s v="C01"/>
    <s v="TIEMPO COMPLETO"/>
    <s v="2015-12-22 00:00:00.0"/>
    <s v="null"/>
    <s v="PI101034"/>
    <s v="PROFESOR CONTRATADO INTERINO"/>
    <s v="R107"/>
    <x v="6"/>
    <n v="345"/>
    <s v="FILOLOGÍA INGLESA"/>
  </r>
  <r>
    <x v="4"/>
    <x v="2"/>
    <n v="743"/>
    <s v="014LI"/>
    <s v="GRUPO-D1"/>
    <n v="16617135"/>
    <s v="Idioma moderno I: Inglés"/>
    <s v="GLI"/>
    <s v="GRUPO DE LABORATORIO DE IDIOMAS"/>
    <s v="014LI"/>
    <s v="PRÁCTICAS DE LABORATORIO DE IDIOMA MODERNO I: INGLÉS"/>
    <s v="GRUPO-D1"/>
    <s v="Grupo de Laboratorio de Idioma de Idioma moderno I: inglés"/>
    <s v="1S"/>
    <n v="16617135"/>
    <s v="METOLA"/>
    <s v="RODRÍGUEZ"/>
    <s v="DARÍO"/>
    <s v="dametola"/>
    <s v="dario.metola@unirioja.es"/>
    <n v="1.5"/>
    <n v="1.5"/>
    <n v="536"/>
    <s v="PROFESOR INTERINO"/>
    <s v="P06"/>
    <s v="TIEMPO PARCIAL (6+6 HORAS)"/>
    <s v="2018-09-17 00:00:00.0"/>
    <s v="2019-01-04 00:00:00.0"/>
    <s v="PI101413"/>
    <s v="PROFESOR CONTRATADO INTERINO"/>
    <s v="R107"/>
    <x v="6"/>
    <n v="345"/>
    <s v="FILOLOGÍA INGLESA"/>
  </r>
  <r>
    <x v="4"/>
    <x v="2"/>
    <n v="743"/>
    <s v="014LI"/>
    <s v="GRUPO-D1"/>
    <n v="72692212"/>
    <s v="Idioma moderno I: Inglés"/>
    <s v="GLI"/>
    <s v="GRUPO DE LABORATORIO DE IDIOMAS"/>
    <s v="014LI"/>
    <s v="PRÁCTICAS DE LABORATORIO DE IDIOMA MODERNO I: INGLÉS"/>
    <s v="GRUPO-D1"/>
    <s v="Grupo de Laboratorio de Idioma de Idioma moderno I: inglés"/>
    <s v="1S"/>
    <n v="72692212"/>
    <s v="IZA"/>
    <s v="ERVITI"/>
    <s v="ANEIDER"/>
    <s v="aniza"/>
    <s v="aneider.izae@unirioja.es"/>
    <n v="0"/>
    <n v="0"/>
    <n v="536"/>
    <s v="PROFESOR INTERINO"/>
    <s v="C01"/>
    <s v="TIEMPO COMPLETO"/>
    <s v="2015-12-22 00:00:00.0"/>
    <s v="null"/>
    <s v="PI101034"/>
    <s v="PROFESOR CONTRATADO INTERINO"/>
    <s v="R107"/>
    <x v="6"/>
    <n v="345"/>
    <s v="FILOLOGÍA INGLESA"/>
  </r>
  <r>
    <x v="4"/>
    <x v="2"/>
    <n v="743"/>
    <s v="014LI"/>
    <s v="GRUPO-D2"/>
    <n v="16641973"/>
    <s v="Idioma moderno I: Inglés"/>
    <s v="GLI"/>
    <s v="GRUPO DE LABORATORIO DE IDIOMAS"/>
    <s v="014LI"/>
    <s v="PRÁCTICAS DE LABORATORIO DE IDIOMA MODERNO I: INGLÉS"/>
    <s v="GRUPO-D2"/>
    <s v="Grupo de Laboratorio de Idioma de Idioma moderno I: inglés"/>
    <s v="1S"/>
    <n v="16641973"/>
    <s v="LOZANO"/>
    <s v="PALACIO"/>
    <s v="INÉS"/>
    <s v="inlozano"/>
    <s v="ines.lozano@alum.unirioja.es"/>
    <n v="1.5"/>
    <n v="1.5"/>
    <n v="121"/>
    <s v="PERSONAL INVESTIGADOR EN FORMACIÓN"/>
    <n v="0"/>
    <s v="_"/>
    <s v="2017-10-15 00:00:00.0"/>
    <s v="2018-10-14 00:00:00.0"/>
    <s v="D07BECARIO4"/>
    <s v="PERSONAL INVESTIGADOR PREDOCTORAL EN FORMACIÓN"/>
    <s v="R107"/>
    <x v="6"/>
    <n v="345"/>
    <s v="FILOLOGÍA INGLESA"/>
  </r>
  <r>
    <x v="4"/>
    <x v="2"/>
    <n v="743"/>
    <s v="014LI"/>
    <s v="GRUPO-D2"/>
    <n v="72692212"/>
    <s v="Idioma moderno I: Inglés"/>
    <s v="GLI"/>
    <s v="GRUPO DE LABORATORIO DE IDIOMAS"/>
    <s v="014LI"/>
    <s v="PRÁCTICAS DE LABORATORIO DE IDIOMA MODERNO I: INGLÉS"/>
    <s v="GRUPO-D2"/>
    <s v="Grupo de Laboratorio de Idioma de Idioma moderno I: inglés"/>
    <s v="1S"/>
    <n v="72692212"/>
    <s v="IZA"/>
    <s v="ERVITI"/>
    <s v="ANEIDER"/>
    <s v="aniza"/>
    <s v="aneider.izae@unirioja.es"/>
    <n v="0"/>
    <n v="0"/>
    <n v="536"/>
    <s v="PROFESOR INTERINO"/>
    <s v="C01"/>
    <s v="TIEMPO COMPLETO"/>
    <s v="2015-12-22 00:00:00.0"/>
    <s v="null"/>
    <s v="PI101034"/>
    <s v="PROFESOR CONTRATADO INTERINO"/>
    <s v="R107"/>
    <x v="6"/>
    <n v="345"/>
    <s v="FILOLOGÍA INGLESA"/>
  </r>
  <r>
    <x v="4"/>
    <x v="2"/>
    <n v="743"/>
    <s v="014R"/>
    <s v="GRUPO-D1"/>
    <n v="16641973"/>
    <s v="Idioma moderno I: Inglés"/>
    <s v="GR"/>
    <s v="GRUPO REDUCIDO"/>
    <s v="014R"/>
    <s v="PRACTICAS DE AULA DE IDIOMA MODERNO I: INGLÉS"/>
    <s v="GRUPO-D1"/>
    <s v="Prácticas de Aula de Idioma moderno I: inglés"/>
    <s v="1S"/>
    <n v="16641973"/>
    <s v="LOZANO"/>
    <s v="PALACIO"/>
    <s v="INÉS"/>
    <s v="inlozano"/>
    <s v="ines.lozano@alum.unirioja.es"/>
    <n v="1.5"/>
    <n v="1.5"/>
    <n v="121"/>
    <s v="PERSONAL INVESTIGADOR EN FORMACIÓN"/>
    <n v="0"/>
    <s v="_"/>
    <s v="2017-10-15 00:00:00.0"/>
    <s v="2018-10-14 00:00:00.0"/>
    <s v="D07BECARIO4"/>
    <s v="PERSONAL INVESTIGADOR PREDOCTORAL EN FORMACIÓN"/>
    <s v="R107"/>
    <x v="6"/>
    <n v="345"/>
    <s v="FILOLOGÍA INGLESA"/>
  </r>
  <r>
    <x v="4"/>
    <x v="2"/>
    <n v="743"/>
    <s v="014R"/>
    <s v="GRUPO-D1"/>
    <n v="72692212"/>
    <s v="Idioma moderno I: Inglés"/>
    <s v="GR"/>
    <s v="GRUPO REDUCIDO"/>
    <s v="014R"/>
    <s v="PRACTICAS DE AULA DE IDIOMA MODERNO I: INGLÉS"/>
    <s v="GRUPO-D1"/>
    <s v="Prácticas de Aula de Idioma moderno I: inglés"/>
    <s v="1S"/>
    <n v="72692212"/>
    <s v="IZA"/>
    <s v="ERVITI"/>
    <s v="ANEIDER"/>
    <s v="aniza"/>
    <s v="aneider.izae@unirioja.es"/>
    <n v="0"/>
    <n v="0"/>
    <n v="536"/>
    <s v="PROFESOR INTERINO"/>
    <s v="C01"/>
    <s v="TIEMPO COMPLETO"/>
    <s v="2015-12-22 00:00:00.0"/>
    <s v="null"/>
    <s v="PI101034"/>
    <s v="PROFESOR CONTRATADO INTERINO"/>
    <s v="R107"/>
    <x v="6"/>
    <n v="345"/>
    <s v="FILOLOGÍA INGLESA"/>
  </r>
  <r>
    <x v="4"/>
    <x v="2"/>
    <n v="743"/>
    <s v="014R"/>
    <s v="GRUPO-D2"/>
    <n v="16641973"/>
    <s v="Idioma moderno I: Inglés"/>
    <s v="GR"/>
    <s v="GRUPO REDUCIDO"/>
    <s v="014R"/>
    <s v="PRACTICAS DE AULA DE IDIOMA MODERNO I: INGLÉS"/>
    <s v="GRUPO-D2"/>
    <s v="Prácticas de Aula de Idioma moderno I: inglés"/>
    <s v="1S"/>
    <n v="16641973"/>
    <s v="LOZANO"/>
    <s v="PALACIO"/>
    <s v="INÉS"/>
    <s v="inlozano"/>
    <s v="ines.lozano@alum.unirioja.es"/>
    <n v="1.5"/>
    <n v="1.5"/>
    <n v="121"/>
    <s v="PERSONAL INVESTIGADOR EN FORMACIÓN"/>
    <n v="0"/>
    <s v="_"/>
    <s v="2017-10-15 00:00:00.0"/>
    <s v="2018-10-14 00:00:00.0"/>
    <s v="D07BECARIO4"/>
    <s v="PERSONAL INVESTIGADOR PREDOCTORAL EN FORMACIÓN"/>
    <s v="R107"/>
    <x v="6"/>
    <n v="345"/>
    <s v="FILOLOGÍA INGLESA"/>
  </r>
  <r>
    <x v="4"/>
    <x v="2"/>
    <n v="743"/>
    <s v="014R"/>
    <s v="GRUPO-D2"/>
    <n v="72692212"/>
    <s v="Idioma moderno I: Inglés"/>
    <s v="GR"/>
    <s v="GRUPO REDUCIDO"/>
    <s v="014R"/>
    <s v="PRACTICAS DE AULA DE IDIOMA MODERNO I: INGLÉS"/>
    <s v="GRUPO-D2"/>
    <s v="Prácticas de Aula de Idioma moderno I: inglés"/>
    <s v="1S"/>
    <n v="72692212"/>
    <s v="IZA"/>
    <s v="ERVITI"/>
    <s v="ANEIDER"/>
    <s v="aniza"/>
    <s v="aneider.izae@unirioja.es"/>
    <n v="0"/>
    <n v="0"/>
    <n v="536"/>
    <s v="PROFESOR INTERINO"/>
    <s v="C01"/>
    <s v="TIEMPO COMPLETO"/>
    <s v="2015-12-22 00:00:00.0"/>
    <s v="null"/>
    <s v="PI101034"/>
    <s v="PROFESOR CONTRATADO INTERINO"/>
    <s v="R107"/>
    <x v="6"/>
    <n v="345"/>
    <s v="FILOLOGÍA INGLESA"/>
  </r>
  <r>
    <x v="5"/>
    <x v="2"/>
    <n v="743"/>
    <s v="014G"/>
    <s v="GRUPO-A"/>
    <n v="16520166"/>
    <s v="Idioma moderno I: Inglés"/>
    <s v="GG"/>
    <s v="GRUPO GRANDE"/>
    <s v="014G"/>
    <s v="TEORIA DE IDIOMA MODERNO I: INGLÉS"/>
    <s v="GRUPO-A"/>
    <s v="Grupo de Teoria de IDIOMA MODERNO I: INGLÉS"/>
    <s v="1S"/>
    <n v="16520166"/>
    <s v="SANTANA"/>
    <s v="MARTÍNEZ"/>
    <s v="PEDRO"/>
    <s v="psantana"/>
    <s v="pedro.santana@unirioja.es"/>
    <n v="3"/>
    <n v="3"/>
    <n v="504"/>
    <s v="PROFESOR TITULAR UNIVERSIDAD"/>
    <s v="01A"/>
    <s v="TIEMPO COMPLETO AMPLIADO"/>
    <s v="2012-09-01 00:00:00.0"/>
    <s v="null"/>
    <s v="DF31690"/>
    <s v="TITULAR DE UNIVERSIDAD"/>
    <s v="R107"/>
    <x v="6"/>
    <n v="345"/>
    <s v="FILOLOGÍA INGLESA"/>
  </r>
  <r>
    <x v="5"/>
    <x v="2"/>
    <n v="743"/>
    <s v="014G"/>
    <s v="GRUPO-A"/>
    <n v="16589144"/>
    <s v="Idioma moderno I: Inglés"/>
    <s v="GG"/>
    <s v="GRUPO GRANDE"/>
    <s v="014G"/>
    <s v="TEORIA DE IDIOMA MODERNO I: INGLÉS"/>
    <s v="GRUPO-A"/>
    <s v="Grupo de Teoria de IDIOMA MODERNO I: INGLÉS"/>
    <s v="1S"/>
    <n v="16589144"/>
    <s v="FERNÁNDEZ"/>
    <s v="FONTECHA"/>
    <s v="ALMUDENA"/>
    <s v="alfernf"/>
    <s v="almudena.fernandez@unirioja.es"/>
    <n v="0"/>
    <n v="0"/>
    <n v="504"/>
    <s v="PROFESOR TITULAR UNIVERSIDAD"/>
    <s v="C01"/>
    <s v="TIEMPO COMPLETO"/>
    <s v="2008-09-30 00:00:00.0"/>
    <s v="null"/>
    <s v="DF100227"/>
    <s v="PROFESOR TITULAR DE UNIVERSIDAD"/>
    <s v="R107"/>
    <x v="6"/>
    <n v="345"/>
    <s v="FILOLOGÍA INGLESA"/>
  </r>
  <r>
    <x v="5"/>
    <x v="2"/>
    <n v="743"/>
    <s v="014G"/>
    <s v="GRUPO-B"/>
    <n v="16607430"/>
    <s v="Idioma moderno I: Inglés"/>
    <s v="GG"/>
    <s v="GRUPO GRANDE"/>
    <s v="014G"/>
    <s v="TEORIA DE IDIOMA MODERNO I: INGLÉS"/>
    <s v="GRUPO-B"/>
    <s v="Grupo de Teoria de IDIOMA MODERNO I: INGLÉS"/>
    <s v="1S"/>
    <n v="16607430"/>
    <s v="ARRIBAS"/>
    <s v="GARCÍA"/>
    <s v="MARIO"/>
    <s v="maarriba"/>
    <s v="mario.arribas@alum.unirioja.es"/>
    <n v="3"/>
    <n v="3"/>
    <n v="532"/>
    <s v="LABORAL DOCENTE-ASOCIADO"/>
    <s v="P03"/>
    <s v="TIEMPO PARCIAL (3+3 HORAS)"/>
    <s v="2018-09-17 00:00:00.0"/>
    <s v="2019-09-14 00:00:00.0"/>
    <s v="PI101407"/>
    <s v="PROFESOR ASOCIADO"/>
    <s v="R107"/>
    <x v="6"/>
    <n v="345"/>
    <s v="FILOLOGÍA INGLESA"/>
  </r>
  <r>
    <x v="5"/>
    <x v="2"/>
    <n v="743"/>
    <s v="014G"/>
    <s v="GRUPO-C"/>
    <n v="25142660"/>
    <s v="Idioma moderno I: Inglés"/>
    <s v="GG"/>
    <s v="GRUPO GRANDE"/>
    <s v="014G"/>
    <s v="TEORIA DE IDIOMA MODERNO I: INGLÉS"/>
    <s v="GRUPO-C"/>
    <s v="Grupo de Teoria de IDIOMA MODERNO I: INGLÉS"/>
    <s v="1S"/>
    <n v="25142660"/>
    <s v="GARCÍA"/>
    <s v="ALAMÁN"/>
    <s v="MARTA"/>
    <s v="magarcala"/>
    <s v="marta.garciaa@unirioja.es"/>
    <n v="3"/>
    <n v="3"/>
    <n v="532"/>
    <s v="LABORAL DOCENTE-ASOCIADO"/>
    <s v="P03"/>
    <s v="TIEMPO PARCIAL (3+3 HORAS)"/>
    <s v="2018-09-17 00:00:00.0"/>
    <s v="2019-09-14 00:00:00.0"/>
    <s v="PI101374"/>
    <s v="PROFESOR ASOCIADO"/>
    <s v="R107"/>
    <x v="6"/>
    <n v="345"/>
    <s v="FILOLOGÍA INGLESA"/>
  </r>
  <r>
    <x v="5"/>
    <x v="2"/>
    <n v="743"/>
    <s v="014LI"/>
    <s v="GRUPO-A1"/>
    <n v="47106053"/>
    <s v="Idioma moderno I: Inglés"/>
    <s v="GLI"/>
    <s v="GRUPO DE LABORATORIO DE IDIOMAS"/>
    <s v="014LI"/>
    <s v="PRÁCTICAS DE LABORATORIO DE IDIOMA MODERNO I: INGLÉS"/>
    <s v="GRUPO-A1"/>
    <s v="Grupo de Laboratorio de Idioma de Idioma moderno I: inglés"/>
    <s v="1S"/>
    <n v="47106053"/>
    <s v="FIDALGO"/>
    <s v="ALLO"/>
    <s v="LUISA"/>
    <s v="lufidalg"/>
    <s v="luisa.fidalgoa@unirioja.es"/>
    <n v="1.5"/>
    <n v="1.5"/>
    <n v="536"/>
    <s v="PROFESOR INTERINO"/>
    <s v="C01"/>
    <s v="TIEMPO COMPLETO"/>
    <s v="2017-09-15 00:00:00.0"/>
    <s v="null"/>
    <s v="PI101261"/>
    <s v="PROFESOR CONTRATADO INTERINO"/>
    <s v="R107"/>
    <x v="6"/>
    <n v="345"/>
    <s v="FILOLOGÍA INGLESA"/>
  </r>
  <r>
    <x v="5"/>
    <x v="2"/>
    <n v="743"/>
    <s v="014LI"/>
    <s v="GRUPO-A2"/>
    <n v="16520166"/>
    <s v="Idioma moderno I: Inglés"/>
    <s v="GLI"/>
    <s v="GRUPO DE LABORATORIO DE IDIOMAS"/>
    <s v="014LI"/>
    <s v="PRÁCTICAS DE LABORATORIO DE IDIOMA MODERNO I: INGLÉS"/>
    <s v="GRUPO-A2"/>
    <s v="Grupo de Laboratorio de Idioma de Idioma moderno I: inglés"/>
    <s v="1S"/>
    <n v="16520166"/>
    <s v="SANTANA"/>
    <s v="MARTÍNEZ"/>
    <s v="PEDRO"/>
    <s v="psantana"/>
    <s v="pedro.santana@unirioja.es"/>
    <n v="1.5"/>
    <n v="1.5"/>
    <n v="504"/>
    <s v="PROFESOR TITULAR UNIVERSIDAD"/>
    <s v="01A"/>
    <s v="TIEMPO COMPLETO AMPLIADO"/>
    <s v="2012-09-01 00:00:00.0"/>
    <s v="null"/>
    <s v="DF31690"/>
    <s v="TITULAR DE UNIVERSIDAD"/>
    <s v="R107"/>
    <x v="6"/>
    <n v="345"/>
    <s v="FILOLOGÍA INGLESA"/>
  </r>
  <r>
    <x v="5"/>
    <x v="2"/>
    <n v="743"/>
    <s v="014LI"/>
    <s v="GRUPO-B1"/>
    <n v="16521187"/>
    <s v="Idioma moderno I: Inglés"/>
    <s v="GLI"/>
    <s v="GRUPO DE LABORATORIO DE IDIOMAS"/>
    <s v="014LI"/>
    <s v="PRÁCTICAS DE LABORATORIO DE IDIOMA MODERNO I: INGLÉS"/>
    <s v="GRUPO-B1"/>
    <s v="Grupo de Laboratorio de Idioma de Idioma moderno I: inglés"/>
    <s v="1S"/>
    <n v="16521187"/>
    <s v="ÁLVARO"/>
    <s v="ROJO"/>
    <s v="Mª CONCEPCIÓN"/>
    <s v="mcalvaro"/>
    <s v="m-concepcion.alvaro@unirioja.es"/>
    <n v="1.5"/>
    <n v="1.5"/>
    <n v="532"/>
    <s v="LABORAL DOCENTE-ASOCIADO"/>
    <s v="P04"/>
    <s v="TIEMPO PARCIAL (4+4 HORAS)"/>
    <s v="2017-09-15 00:00:00.0"/>
    <s v="2019-09-14 00:00:00.0"/>
    <s v="PI101257"/>
    <s v="PROFESOR ASOCIADO"/>
    <s v="R107"/>
    <x v="6"/>
    <n v="345"/>
    <s v="FILOLOGÍA INGLESA"/>
  </r>
  <r>
    <x v="5"/>
    <x v="2"/>
    <n v="743"/>
    <s v="014LI"/>
    <s v="GRUPO-B2"/>
    <n v="45663944"/>
    <s v="Idioma moderno I: Inglés"/>
    <s v="GLI"/>
    <s v="GRUPO DE LABORATORIO DE IDIOMAS"/>
    <s v="014LI"/>
    <s v="PRÁCTICAS DE LABORATORIO DE IDIOMA MODERNO I: INGLÉS"/>
    <s v="GRUPO-B2"/>
    <s v="Grupo de Laboratorio de Idioma de Idioma moderno I: inglés"/>
    <s v="1S"/>
    <n v="45663944"/>
    <s v="GARRETAS"/>
    <s v="FERNÁNDEZ"/>
    <s v="VIRGINIA"/>
    <s v="vigarret"/>
    <s v="virginia.garretas@unirioja.es"/>
    <n v="1.5"/>
    <n v="1.5"/>
    <n v="532"/>
    <s v="LABORAL DOCENTE-ASOCIADO"/>
    <s v="P03"/>
    <s v="TIEMPO PARCIAL (3+3 HORAS)"/>
    <s v="2016-09-15 00:00:00.0"/>
    <s v="2019-09-14 00:00:00.0"/>
    <s v="PI101120"/>
    <s v="PROFESOR ASOCIADO"/>
    <s v="R107"/>
    <x v="6"/>
    <n v="345"/>
    <s v="FILOLOGÍA INGLESA"/>
  </r>
  <r>
    <x v="5"/>
    <x v="2"/>
    <n v="743"/>
    <s v="014LI"/>
    <s v="GRUPO-B3"/>
    <n v="16521187"/>
    <s v="Idioma moderno I: Inglés"/>
    <s v="GLI"/>
    <s v="GRUPO DE LABORATORIO DE IDIOMAS"/>
    <s v="014LI"/>
    <s v="PRÁCTICAS DE LABORATORIO DE IDIOMA MODERNO I: INGLÉS"/>
    <s v="GRUPO-B3"/>
    <s v="Grupo de Laboratorio de Idioma de Idioma moderno I: inglés"/>
    <s v="1S"/>
    <n v="16521187"/>
    <s v="ÁLVARO"/>
    <s v="ROJO"/>
    <s v="Mª CONCEPCIÓN"/>
    <s v="mcalvaro"/>
    <s v="m-concepcion.alvaro@unirioja.es"/>
    <n v="1.5"/>
    <n v="1.5"/>
    <n v="532"/>
    <s v="LABORAL DOCENTE-ASOCIADO"/>
    <s v="P04"/>
    <s v="TIEMPO PARCIAL (4+4 HORAS)"/>
    <s v="2017-09-15 00:00:00.0"/>
    <s v="2019-09-14 00:00:00.0"/>
    <s v="PI101257"/>
    <s v="PROFESOR ASOCIADO"/>
    <s v="R107"/>
    <x v="6"/>
    <n v="345"/>
    <s v="FILOLOGÍA INGLESA"/>
  </r>
  <r>
    <x v="5"/>
    <x v="2"/>
    <n v="743"/>
    <s v="014LI"/>
    <s v="GRUPO-C1"/>
    <n v="78758459"/>
    <s v="Idioma moderno I: Inglés"/>
    <s v="GLI"/>
    <s v="GRUPO DE LABORATORIO DE IDIOMAS"/>
    <s v="014LI"/>
    <s v="PRÁCTICAS DE LABORATORIO DE IDIOMA MODERNO I: INGLÉS"/>
    <s v="GRUPO-C1"/>
    <s v="Grupo de Laboratorio de Idioma de Idioma moderno I: inglés"/>
    <s v="1S"/>
    <n v="78758459"/>
    <s v="GARCÍA"/>
    <s v="FERNÁNDEZ"/>
    <s v="LAURA"/>
    <s v="lagarcf"/>
    <s v="laura.garciaf@alum.unirioja.es"/>
    <n v="1.5"/>
    <n v="1.5"/>
    <n v="0"/>
    <s v="DOCTOR"/>
    <n v="0"/>
    <s v="_"/>
    <s v="2018-12-01 00:00:00.0"/>
    <s v="2019-11-30 00:00:00.0"/>
    <s v="D07INVESTIGADOR1"/>
    <s v="ACCESO SISTEMA ESPAÑOL CIENCIA E INNOVACIÓN"/>
    <s v="R107"/>
    <x v="6"/>
    <n v="345"/>
    <s v="FILOLOGÍA INGLESA"/>
  </r>
  <r>
    <x v="5"/>
    <x v="2"/>
    <n v="743"/>
    <s v="014LI"/>
    <s v="GRUPO-C2"/>
    <n v="25142660"/>
    <s v="Idioma moderno I: Inglés"/>
    <s v="GLI"/>
    <s v="GRUPO DE LABORATORIO DE IDIOMAS"/>
    <s v="014LI"/>
    <s v="PRÁCTICAS DE LABORATORIO DE IDIOMA MODERNO I: INGLÉS"/>
    <s v="GRUPO-C2"/>
    <s v="Grupo de Laboratorio de Idioma de Idioma moderno I: inglés"/>
    <s v="1S"/>
    <n v="25142660"/>
    <s v="GARCÍA"/>
    <s v="ALAMÁN"/>
    <s v="MARTA"/>
    <s v="magarcala"/>
    <s v="marta.garciaa@unirioja.es"/>
    <n v="1.5"/>
    <n v="1.5"/>
    <n v="532"/>
    <s v="LABORAL DOCENTE-ASOCIADO"/>
    <s v="P03"/>
    <s v="TIEMPO PARCIAL (3+3 HORAS)"/>
    <s v="2018-09-17 00:00:00.0"/>
    <s v="2019-09-14 00:00:00.0"/>
    <s v="PI101374"/>
    <s v="PROFESOR ASOCIADO"/>
    <s v="R107"/>
    <x v="6"/>
    <n v="345"/>
    <s v="FILOLOGÍA INGLESA"/>
  </r>
  <r>
    <x v="5"/>
    <x v="2"/>
    <n v="743"/>
    <s v="014R"/>
    <s v="GRUPO-A1"/>
    <n v="47106053"/>
    <s v="Idioma moderno I: Inglés"/>
    <s v="GR"/>
    <s v="GRUPO REDUCIDO"/>
    <s v="014R"/>
    <s v="PRACTICAS DE AULA DE IDIOMA MODERNO I: INGLÉS"/>
    <s v="GRUPO-A1"/>
    <s v="Prácticas de Aula de Idioma moderno I: inglés"/>
    <s v="1S"/>
    <n v="47106053"/>
    <s v="FIDALGO"/>
    <s v="ALLO"/>
    <s v="LUISA"/>
    <s v="lufidalg"/>
    <s v="luisa.fidalgoa@unirioja.es"/>
    <n v="1.5"/>
    <n v="1.5"/>
    <n v="536"/>
    <s v="PROFESOR INTERINO"/>
    <s v="C01"/>
    <s v="TIEMPO COMPLETO"/>
    <s v="2017-09-15 00:00:00.0"/>
    <s v="null"/>
    <s v="PI101261"/>
    <s v="PROFESOR CONTRATADO INTERINO"/>
    <s v="R107"/>
    <x v="6"/>
    <n v="345"/>
    <s v="FILOLOGÍA INGLESA"/>
  </r>
  <r>
    <x v="5"/>
    <x v="2"/>
    <n v="743"/>
    <s v="014R"/>
    <s v="GRUPO-A2"/>
    <n v="16520166"/>
    <s v="Idioma moderno I: Inglés"/>
    <s v="GR"/>
    <s v="GRUPO REDUCIDO"/>
    <s v="014R"/>
    <s v="PRACTICAS DE AULA DE IDIOMA MODERNO I: INGLÉS"/>
    <s v="GRUPO-A2"/>
    <s v="Prácticas de Aula de Idioma moderno I: inglés"/>
    <s v="1S"/>
    <n v="16520166"/>
    <s v="SANTANA"/>
    <s v="MARTÍNEZ"/>
    <s v="PEDRO"/>
    <s v="psantana"/>
    <s v="pedro.santana@unirioja.es"/>
    <n v="1.5"/>
    <n v="1.5"/>
    <n v="504"/>
    <s v="PROFESOR TITULAR UNIVERSIDAD"/>
    <s v="01A"/>
    <s v="TIEMPO COMPLETO AMPLIADO"/>
    <s v="2012-09-01 00:00:00.0"/>
    <s v="null"/>
    <s v="DF31690"/>
    <s v="TITULAR DE UNIVERSIDAD"/>
    <s v="R107"/>
    <x v="6"/>
    <n v="345"/>
    <s v="FILOLOGÍA INGLESA"/>
  </r>
  <r>
    <x v="5"/>
    <x v="2"/>
    <n v="743"/>
    <s v="014R"/>
    <s v="GRUPO-B1"/>
    <n v="16521187"/>
    <s v="Idioma moderno I: Inglés"/>
    <s v="GR"/>
    <s v="GRUPO REDUCIDO"/>
    <s v="014R"/>
    <s v="PRACTICAS DE AULA DE IDIOMA MODERNO I: INGLÉS"/>
    <s v="GRUPO-B1"/>
    <s v="Prácticas de Aula de Idioma moderno I: inglés"/>
    <s v="1S"/>
    <n v="16521187"/>
    <s v="ÁLVARO"/>
    <s v="ROJO"/>
    <s v="Mª CONCEPCIÓN"/>
    <s v="mcalvaro"/>
    <s v="m-concepcion.alvaro@unirioja.es"/>
    <n v="1.5"/>
    <n v="1.5"/>
    <n v="532"/>
    <s v="LABORAL DOCENTE-ASOCIADO"/>
    <s v="P04"/>
    <s v="TIEMPO PARCIAL (4+4 HORAS)"/>
    <s v="2017-09-15 00:00:00.0"/>
    <s v="2019-09-14 00:00:00.0"/>
    <s v="PI101257"/>
    <s v="PROFESOR ASOCIADO"/>
    <s v="R107"/>
    <x v="6"/>
    <n v="345"/>
    <s v="FILOLOGÍA INGLESA"/>
  </r>
  <r>
    <x v="5"/>
    <x v="2"/>
    <n v="743"/>
    <s v="014R"/>
    <s v="GRUPO-B2"/>
    <n v="45663944"/>
    <s v="Idioma moderno I: Inglés"/>
    <s v="GR"/>
    <s v="GRUPO REDUCIDO"/>
    <s v="014R"/>
    <s v="PRACTICAS DE AULA DE IDIOMA MODERNO I: INGLÉS"/>
    <s v="GRUPO-B2"/>
    <s v="Prácticas de Aula de Idioma moderno I: inglés"/>
    <s v="1S"/>
    <n v="45663944"/>
    <s v="GARRETAS"/>
    <s v="FERNÁNDEZ"/>
    <s v="VIRGINIA"/>
    <s v="vigarret"/>
    <s v="virginia.garretas@unirioja.es"/>
    <n v="1.5"/>
    <n v="1.5"/>
    <n v="532"/>
    <s v="LABORAL DOCENTE-ASOCIADO"/>
    <s v="P03"/>
    <s v="TIEMPO PARCIAL (3+3 HORAS)"/>
    <s v="2016-09-15 00:00:00.0"/>
    <s v="2019-09-14 00:00:00.0"/>
    <s v="PI101120"/>
    <s v="PROFESOR ASOCIADO"/>
    <s v="R107"/>
    <x v="6"/>
    <n v="345"/>
    <s v="FILOLOGÍA INGLESA"/>
  </r>
  <r>
    <x v="5"/>
    <x v="2"/>
    <n v="743"/>
    <s v="014R"/>
    <s v="GRUPO-B3"/>
    <n v="16521187"/>
    <s v="Idioma moderno I: Inglés"/>
    <s v="GR"/>
    <s v="GRUPO REDUCIDO"/>
    <s v="014R"/>
    <s v="PRACTICAS DE AULA DE IDIOMA MODERNO I: INGLÉS"/>
    <s v="GRUPO-B3"/>
    <s v="Prácticas de Aula de Idioma moderno I: inglés"/>
    <s v="1S"/>
    <n v="16521187"/>
    <s v="ÁLVARO"/>
    <s v="ROJO"/>
    <s v="Mª CONCEPCIÓN"/>
    <s v="mcalvaro"/>
    <s v="m-concepcion.alvaro@unirioja.es"/>
    <n v="1.5"/>
    <n v="1.5"/>
    <n v="532"/>
    <s v="LABORAL DOCENTE-ASOCIADO"/>
    <s v="P04"/>
    <s v="TIEMPO PARCIAL (4+4 HORAS)"/>
    <s v="2017-09-15 00:00:00.0"/>
    <s v="2019-09-14 00:00:00.0"/>
    <s v="PI101257"/>
    <s v="PROFESOR ASOCIADO"/>
    <s v="R107"/>
    <x v="6"/>
    <n v="345"/>
    <s v="FILOLOGÍA INGLESA"/>
  </r>
  <r>
    <x v="5"/>
    <x v="2"/>
    <n v="743"/>
    <s v="014R"/>
    <s v="GRUPO-C1"/>
    <n v="78758459"/>
    <s v="Idioma moderno I: Inglés"/>
    <s v="GR"/>
    <s v="GRUPO REDUCIDO"/>
    <s v="014R"/>
    <s v="PRACTICAS DE AULA DE IDIOMA MODERNO I: INGLÉS"/>
    <s v="GRUPO-C1"/>
    <s v="Prácticas de Aula de Idioma moderno I: inglés"/>
    <s v="1S"/>
    <n v="78758459"/>
    <s v="GARCÍA"/>
    <s v="FERNÁNDEZ"/>
    <s v="LAURA"/>
    <s v="lagarcf"/>
    <s v="laura.garciaf@alum.unirioja.es"/>
    <n v="1.5"/>
    <n v="1.5"/>
    <n v="0"/>
    <s v="DOCTOR"/>
    <n v="0"/>
    <s v="_"/>
    <s v="2018-12-01 00:00:00.0"/>
    <s v="2019-11-30 00:00:00.0"/>
    <s v="D07INVESTIGADOR1"/>
    <s v="ACCESO SISTEMA ESPAÑOL CIENCIA E INNOVACIÓN"/>
    <s v="R107"/>
    <x v="6"/>
    <n v="345"/>
    <s v="FILOLOGÍA INGLESA"/>
  </r>
  <r>
    <x v="5"/>
    <x v="2"/>
    <n v="743"/>
    <s v="014R"/>
    <s v="GRUPO-C2"/>
    <n v="25142660"/>
    <s v="Idioma moderno I: Inglés"/>
    <s v="GR"/>
    <s v="GRUPO REDUCIDO"/>
    <s v="014R"/>
    <s v="PRACTICAS DE AULA DE IDIOMA MODERNO I: INGLÉS"/>
    <s v="GRUPO-C2"/>
    <s v="Prácticas de Aula de Idioma moderno I: inglés"/>
    <s v="1S"/>
    <n v="25142660"/>
    <s v="GARCÍA"/>
    <s v="ALAMÁN"/>
    <s v="MARTA"/>
    <s v="magarcala"/>
    <s v="marta.garciaa@unirioja.es"/>
    <n v="1.5"/>
    <n v="1.5"/>
    <n v="532"/>
    <s v="LABORAL DOCENTE-ASOCIADO"/>
    <s v="P03"/>
    <s v="TIEMPO PARCIAL (3+3 HORAS)"/>
    <s v="2018-09-17 00:00:00.0"/>
    <s v="2019-09-14 00:00:00.0"/>
    <s v="PI101374"/>
    <s v="PROFESOR ASOCIADO"/>
    <s v="R107"/>
    <x v="6"/>
    <n v="345"/>
    <s v="FILOLOGÍA INGLESA"/>
  </r>
  <r>
    <x v="6"/>
    <x v="0"/>
    <n v="743"/>
    <s v="014G"/>
    <s v="GRUPO-E"/>
    <n v="16593055"/>
    <s v="Idioma moderno I: Inglés"/>
    <s v="GG"/>
    <s v="GRUPO GRANDE"/>
    <s v="014G"/>
    <s v="TEORIA DE IDIOMA MODERNO I: INGLÉS"/>
    <s v="GRUPO-E"/>
    <s v="Grupo de Teoria de IDIOMA MODERNO I: INGLÉS"/>
    <s v="1S"/>
    <n v="16593055"/>
    <s v="NOVO"/>
    <s v="URRACA"/>
    <s v="CARMEN"/>
    <s v="canovo"/>
    <s v="carmen.novo@unirioja.es"/>
    <n v="3"/>
    <n v="3"/>
    <n v="536"/>
    <s v="PROFESOR INTERINO"/>
    <s v="C01"/>
    <s v="TIEMPO COMPLETO"/>
    <s v="2018-09-17 00:00:00.0"/>
    <s v="null"/>
    <s v="PI101369"/>
    <s v="PROFESOR CONTRATADO INTERINO"/>
    <s v="R107"/>
    <x v="6"/>
    <n v="345"/>
    <s v="FILOLOGÍA INGLESA"/>
  </r>
  <r>
    <x v="6"/>
    <x v="0"/>
    <n v="743"/>
    <s v="014LI"/>
    <s v="GRUPO-E1"/>
    <n v="16626763"/>
    <s v="Idioma moderno I: Inglés"/>
    <s v="GLI"/>
    <s v="GRUPO DE LABORATORIO DE IDIOMAS"/>
    <s v="014LI"/>
    <s v="PRÁCTICAS DE LABORATORIO DE IDIOMA MODERNO I: INGLÉS"/>
    <s v="GRUPO-E1"/>
    <s v="Grupo de Laboratorio de Idioma de Idioma moderno I: inglés"/>
    <s v="1S"/>
    <n v="16626763"/>
    <s v="OJANGUREN"/>
    <s v="LÓPEZ"/>
    <s v="ANA ELVIRA"/>
    <s v="anojangu"/>
    <s v="ana-elvira.ojanguren@unirioja.es"/>
    <n v="0.8"/>
    <n v="0.8"/>
    <n v="536"/>
    <s v="PROFESOR INTERINO"/>
    <s v="C01"/>
    <s v="TIEMPO COMPLETO"/>
    <s v="2019-01-29 00:00:00.0"/>
    <s v="null"/>
    <s v="PI101370"/>
    <s v="PROFESOR CONTRATADO INTERINO"/>
    <s v="R107"/>
    <x v="6"/>
    <n v="345"/>
    <s v="FILOLOGÍA INGLESA"/>
  </r>
  <r>
    <x v="6"/>
    <x v="0"/>
    <n v="743"/>
    <s v="014LI"/>
    <s v="GRUPO-E1"/>
    <n v="75147826"/>
    <s v="Idioma moderno I: Inglés"/>
    <s v="GLI"/>
    <s v="GRUPO DE LABORATORIO DE IDIOMAS"/>
    <s v="014LI"/>
    <s v="PRÁCTICAS DE LABORATORIO DE IDIOMA MODERNO I: INGLÉS"/>
    <s v="GRUPO-E1"/>
    <s v="Grupo de Laboratorio de Idioma de Idioma moderno I: inglés"/>
    <s v="1S"/>
    <n v="75147826"/>
    <s v="GÓMEZ"/>
    <s v="JIMÉNEZ"/>
    <s v="EVA MARÍA"/>
    <s v="evgomej"/>
    <s v="eva-maria.gomez@unirioja.es"/>
    <n v="0.7"/>
    <n v="0.7"/>
    <n v="536"/>
    <s v="PROFESOR INTERINO"/>
    <s v="C01"/>
    <s v="TIEMPO COMPLETO"/>
    <s v="2018-09-17 00:00:00.0"/>
    <s v="2018-11-14 00:00:00.0"/>
    <s v="PI101370"/>
    <s v="PROFESOR CONTRATADO INTERINO"/>
    <s v="R107"/>
    <x v="6"/>
    <n v="345"/>
    <s v="FILOLOGÍA INGLESA"/>
  </r>
  <r>
    <x v="6"/>
    <x v="0"/>
    <n v="743"/>
    <s v="014LI"/>
    <s v="GRUPO-E2"/>
    <n v="16626763"/>
    <s v="Idioma moderno I: Inglés"/>
    <s v="GLI"/>
    <s v="GRUPO DE LABORATORIO DE IDIOMAS"/>
    <s v="014LI"/>
    <s v="PRÁCTICAS DE LABORATORIO DE IDIOMA MODERNO I: INGLÉS"/>
    <s v="GRUPO-E2"/>
    <s v="Grupo de Laboratorio de Idioma de Idioma moderno I: inglés"/>
    <s v="1S"/>
    <n v="16626763"/>
    <s v="OJANGUREN"/>
    <s v="LÓPEZ"/>
    <s v="ANA ELVIRA"/>
    <s v="anojangu"/>
    <s v="ana-elvira.ojanguren@unirioja.es"/>
    <n v="0.8"/>
    <n v="0.8"/>
    <n v="536"/>
    <s v="PROFESOR INTERINO"/>
    <s v="C01"/>
    <s v="TIEMPO COMPLETO"/>
    <s v="2019-01-29 00:00:00.0"/>
    <s v="null"/>
    <s v="PI101370"/>
    <s v="PROFESOR CONTRATADO INTERINO"/>
    <s v="R107"/>
    <x v="6"/>
    <n v="345"/>
    <s v="FILOLOGÍA INGLESA"/>
  </r>
  <r>
    <x v="6"/>
    <x v="0"/>
    <n v="743"/>
    <s v="014LI"/>
    <s v="GRUPO-E2"/>
    <n v="75147826"/>
    <s v="Idioma moderno I: Inglés"/>
    <s v="GLI"/>
    <s v="GRUPO DE LABORATORIO DE IDIOMAS"/>
    <s v="014LI"/>
    <s v="PRÁCTICAS DE LABORATORIO DE IDIOMA MODERNO I: INGLÉS"/>
    <s v="GRUPO-E2"/>
    <s v="Grupo de Laboratorio de Idioma de Idioma moderno I: inglés"/>
    <s v="1S"/>
    <n v="75147826"/>
    <s v="GÓMEZ"/>
    <s v="JIMÉNEZ"/>
    <s v="EVA MARÍA"/>
    <s v="evgomej"/>
    <s v="eva-maria.gomez@unirioja.es"/>
    <n v="0.7"/>
    <n v="0.7"/>
    <n v="536"/>
    <s v="PROFESOR INTERINO"/>
    <s v="C01"/>
    <s v="TIEMPO COMPLETO"/>
    <s v="2018-09-17 00:00:00.0"/>
    <s v="2018-11-14 00:00:00.0"/>
    <s v="PI101370"/>
    <s v="PROFESOR CONTRATADO INTERINO"/>
    <s v="R107"/>
    <x v="6"/>
    <n v="345"/>
    <s v="FILOLOGÍA INGLESA"/>
  </r>
  <r>
    <x v="6"/>
    <x v="0"/>
    <n v="743"/>
    <s v="014R"/>
    <s v="GRUPO-E1"/>
    <n v="16626763"/>
    <s v="Idioma moderno I: Inglés"/>
    <s v="GR"/>
    <s v="GRUPO REDUCIDO"/>
    <s v="014R"/>
    <s v="PRACTICAS DE AULA DE IDIOMA MODERNO I: INGLÉS"/>
    <s v="GRUPO-E1"/>
    <s v="Prácticas de Aula de Idioma moderno I: inglés"/>
    <s v="1S"/>
    <n v="16626763"/>
    <s v="OJANGUREN"/>
    <s v="LÓPEZ"/>
    <s v="ANA ELVIRA"/>
    <s v="anojangu"/>
    <s v="ana-elvira.ojanguren@unirioja.es"/>
    <n v="0.8"/>
    <n v="0.8"/>
    <n v="536"/>
    <s v="PROFESOR INTERINO"/>
    <s v="C01"/>
    <s v="TIEMPO COMPLETO"/>
    <s v="2019-01-29 00:00:00.0"/>
    <s v="null"/>
    <s v="PI101370"/>
    <s v="PROFESOR CONTRATADO INTERINO"/>
    <s v="R107"/>
    <x v="6"/>
    <n v="345"/>
    <s v="FILOLOGÍA INGLESA"/>
  </r>
  <r>
    <x v="6"/>
    <x v="0"/>
    <n v="743"/>
    <s v="014R"/>
    <s v="GRUPO-E1"/>
    <n v="75147826"/>
    <s v="Idioma moderno I: Inglés"/>
    <s v="GR"/>
    <s v="GRUPO REDUCIDO"/>
    <s v="014R"/>
    <s v="PRACTICAS DE AULA DE IDIOMA MODERNO I: INGLÉS"/>
    <s v="GRUPO-E1"/>
    <s v="Prácticas de Aula de Idioma moderno I: inglés"/>
    <s v="1S"/>
    <n v="75147826"/>
    <s v="GÓMEZ"/>
    <s v="JIMÉNEZ"/>
    <s v="EVA MARÍA"/>
    <s v="evgomej"/>
    <s v="eva-maria.gomez@unirioja.es"/>
    <n v="0.7"/>
    <n v="0.7"/>
    <n v="536"/>
    <s v="PROFESOR INTERINO"/>
    <s v="C01"/>
    <s v="TIEMPO COMPLETO"/>
    <s v="2018-09-17 00:00:00.0"/>
    <s v="2018-11-14 00:00:00.0"/>
    <s v="PI101370"/>
    <s v="PROFESOR CONTRATADO INTERINO"/>
    <s v="R107"/>
    <x v="6"/>
    <n v="345"/>
    <s v="FILOLOGÍA INGLESA"/>
  </r>
  <r>
    <x v="6"/>
    <x v="0"/>
    <n v="743"/>
    <s v="014R"/>
    <s v="GRUPO-E2"/>
    <n v="16626763"/>
    <s v="Idioma moderno I: Inglés"/>
    <s v="GR"/>
    <s v="GRUPO REDUCIDO"/>
    <s v="014R"/>
    <s v="PRACTICAS DE AULA DE IDIOMA MODERNO I: INGLÉS"/>
    <s v="GRUPO-E2"/>
    <s v="Prácticas de Aula de Idioma moderno I: inglés"/>
    <s v="1S"/>
    <n v="16626763"/>
    <s v="OJANGUREN"/>
    <s v="LÓPEZ"/>
    <s v="ANA ELVIRA"/>
    <s v="anojangu"/>
    <s v="ana-elvira.ojanguren@unirioja.es"/>
    <n v="0.8"/>
    <n v="0.8"/>
    <n v="536"/>
    <s v="PROFESOR INTERINO"/>
    <s v="C01"/>
    <s v="TIEMPO COMPLETO"/>
    <s v="2019-01-29 00:00:00.0"/>
    <s v="null"/>
    <s v="PI101370"/>
    <s v="PROFESOR CONTRATADO INTERINO"/>
    <s v="R107"/>
    <x v="6"/>
    <n v="345"/>
    <s v="FILOLOGÍA INGLESA"/>
  </r>
  <r>
    <x v="6"/>
    <x v="0"/>
    <n v="743"/>
    <s v="014R"/>
    <s v="GRUPO-E2"/>
    <n v="75147826"/>
    <s v="Idioma moderno I: Inglés"/>
    <s v="GR"/>
    <s v="GRUPO REDUCIDO"/>
    <s v="014R"/>
    <s v="PRACTICAS DE AULA DE IDIOMA MODERNO I: INGLÉS"/>
    <s v="GRUPO-E2"/>
    <s v="Prácticas de Aula de Idioma moderno I: inglés"/>
    <s v="1S"/>
    <n v="75147826"/>
    <s v="GÓMEZ"/>
    <s v="JIMÉNEZ"/>
    <s v="EVA MARÍA"/>
    <s v="evgomej"/>
    <s v="eva-maria.gomez@unirioja.es"/>
    <n v="0.7"/>
    <n v="0.7"/>
    <n v="536"/>
    <s v="PROFESOR INTERINO"/>
    <s v="C01"/>
    <s v="TIEMPO COMPLETO"/>
    <s v="2018-09-17 00:00:00.0"/>
    <s v="2018-11-14 00:00:00.0"/>
    <s v="PI101370"/>
    <s v="PROFESOR CONTRATADO INTERINO"/>
    <s v="R107"/>
    <x v="6"/>
    <n v="345"/>
    <s v="FILOLOGÍA INGLESA"/>
  </r>
  <r>
    <x v="8"/>
    <x v="2"/>
    <n v="743"/>
    <s v="014G"/>
    <s v="GRUPO-E"/>
    <n v="16593055"/>
    <s v="Idioma moderno I: Inglés"/>
    <s v="GG"/>
    <s v="GRUPO GRANDE"/>
    <s v="014G"/>
    <s v="TEORIA DE IDIOMA MODERNO I: INGLÉS"/>
    <s v="GRUPO-E"/>
    <s v="Grupo de Teoria de IDIOMA MODERNO I: INGLÉS"/>
    <s v="1S"/>
    <n v="16593055"/>
    <s v="NOVO"/>
    <s v="URRACA"/>
    <s v="CARMEN"/>
    <s v="canovo"/>
    <s v="carmen.novo@unirioja.es"/>
    <n v="3"/>
    <m/>
    <n v="536"/>
    <s v="PROFESOR INTERINO"/>
    <s v="C01"/>
    <s v="TIEMPO COMPLETO"/>
    <s v="2018-09-17 00:00:00.0"/>
    <s v="null"/>
    <s v="PI101369"/>
    <s v="PROFESOR CONTRATADO INTERINO"/>
    <s v="R107"/>
    <x v="6"/>
    <n v="345"/>
    <s v="FILOLOGÍA INGLESA"/>
  </r>
  <r>
    <x v="8"/>
    <x v="2"/>
    <n v="743"/>
    <s v="014LI"/>
    <s v="GRUPO-E3"/>
    <n v="16626763"/>
    <s v="Idioma moderno I: Inglés"/>
    <s v="GLI"/>
    <s v="GRUPO DE LABORATORIO DE IDIOMAS"/>
    <s v="014LI"/>
    <s v="PRÁCTICAS DE LABORATORIO DE IDIOMA MODERNO I: INGLÉS"/>
    <s v="GRUPO-E3"/>
    <s v="Grupo de Laboratorio de Idioma de Idioma moderno I: inglés"/>
    <s v="1S"/>
    <n v="16626763"/>
    <s v="OJANGUREN"/>
    <s v="LÓPEZ"/>
    <s v="ANA ELVIRA"/>
    <s v="anojangu"/>
    <s v="ana-elvira.ojanguren@unirioja.es"/>
    <n v="0.8"/>
    <n v="0.8"/>
    <n v="536"/>
    <s v="PROFESOR INTERINO"/>
    <s v="C01"/>
    <s v="TIEMPO COMPLETO"/>
    <s v="2019-01-29 00:00:00.0"/>
    <s v="null"/>
    <s v="PI101370"/>
    <s v="PROFESOR CONTRATADO INTERINO"/>
    <s v="R107"/>
    <x v="6"/>
    <n v="345"/>
    <s v="FILOLOGÍA INGLESA"/>
  </r>
  <r>
    <x v="8"/>
    <x v="2"/>
    <n v="743"/>
    <s v="014LI"/>
    <s v="GRUPO-E3"/>
    <n v="75147826"/>
    <s v="Idioma moderno I: Inglés"/>
    <s v="GLI"/>
    <s v="GRUPO DE LABORATORIO DE IDIOMAS"/>
    <s v="014LI"/>
    <s v="PRÁCTICAS DE LABORATORIO DE IDIOMA MODERNO I: INGLÉS"/>
    <s v="GRUPO-E3"/>
    <s v="Grupo de Laboratorio de Idioma de Idioma moderno I: inglés"/>
    <s v="1S"/>
    <n v="75147826"/>
    <s v="GÓMEZ"/>
    <s v="JIMÉNEZ"/>
    <s v="EVA MARÍA"/>
    <s v="evgomej"/>
    <s v="eva-maria.gomez@unirioja.es"/>
    <n v="0.7"/>
    <n v="0.7"/>
    <n v="536"/>
    <s v="PROFESOR INTERINO"/>
    <s v="C01"/>
    <s v="TIEMPO COMPLETO"/>
    <s v="2018-09-17 00:00:00.0"/>
    <s v="2018-11-14 00:00:00.0"/>
    <s v="PI101370"/>
    <s v="PROFESOR CONTRATADO INTERINO"/>
    <s v="R107"/>
    <x v="6"/>
    <n v="345"/>
    <s v="FILOLOGÍA INGLESA"/>
  </r>
  <r>
    <x v="8"/>
    <x v="2"/>
    <n v="743"/>
    <s v="014R"/>
    <s v="GRUPO-E3"/>
    <n v="16626763"/>
    <s v="Idioma moderno I: Inglés"/>
    <s v="GR"/>
    <s v="GRUPO REDUCIDO"/>
    <s v="014R"/>
    <s v="PRACTICAS DE AULA DE IDIOMA MODERNO I: INGLÉS"/>
    <s v="GRUPO-E3"/>
    <s v="Prácticas de Aula de Idioma moderno I: inglés"/>
    <s v="1S"/>
    <n v="16626763"/>
    <s v="OJANGUREN"/>
    <s v="LÓPEZ"/>
    <s v="ANA ELVIRA"/>
    <s v="anojangu"/>
    <s v="ana-elvira.ojanguren@unirioja.es"/>
    <n v="0.8"/>
    <n v="0.8"/>
    <n v="536"/>
    <s v="PROFESOR INTERINO"/>
    <s v="C01"/>
    <s v="TIEMPO COMPLETO"/>
    <s v="2019-01-29 00:00:00.0"/>
    <s v="null"/>
    <s v="PI101370"/>
    <s v="PROFESOR CONTRATADO INTERINO"/>
    <s v="R107"/>
    <x v="6"/>
    <n v="345"/>
    <s v="FILOLOGÍA INGLESA"/>
  </r>
  <r>
    <x v="8"/>
    <x v="2"/>
    <n v="743"/>
    <s v="014R"/>
    <s v="GRUPO-E3"/>
    <n v="75147826"/>
    <s v="Idioma moderno I: Inglés"/>
    <s v="GR"/>
    <s v="GRUPO REDUCIDO"/>
    <s v="014R"/>
    <s v="PRACTICAS DE AULA DE IDIOMA MODERNO I: INGLÉS"/>
    <s v="GRUPO-E3"/>
    <s v="Prácticas de Aula de Idioma moderno I: inglés"/>
    <s v="1S"/>
    <n v="75147826"/>
    <s v="GÓMEZ"/>
    <s v="JIMÉNEZ"/>
    <s v="EVA MARÍA"/>
    <s v="evgomej"/>
    <s v="eva-maria.gomez@unirioja.es"/>
    <n v="0.7"/>
    <n v="0.7"/>
    <n v="536"/>
    <s v="PROFESOR INTERINO"/>
    <s v="C01"/>
    <s v="TIEMPO COMPLETO"/>
    <s v="2018-09-17 00:00:00.0"/>
    <s v="2018-11-14 00:00:00.0"/>
    <s v="PI101370"/>
    <s v="PROFESOR CONTRATADO INTERINO"/>
    <s v="R107"/>
    <x v="6"/>
    <n v="345"/>
    <s v="FILOLOGÍA INGLESA"/>
  </r>
  <r>
    <x v="9"/>
    <x v="2"/>
    <n v="743"/>
    <s v="014G"/>
    <s v="GRUPO-F"/>
    <n v="16591198"/>
    <s v="Idioma moderno I: Inglés"/>
    <s v="GG"/>
    <s v="GRUPO GRANDE"/>
    <s v="014G"/>
    <s v="TEORIA DE IDIOMA MODERNO I: INGLÉS"/>
    <s v="GRUPO-F"/>
    <s v="Grupo de Teoria de IDIOMA MODERNO I: INGLÉS"/>
    <s v="1S"/>
    <n v="16591198"/>
    <s v="DÍEZ"/>
    <s v="VELASCO"/>
    <s v="OLGA ISABEL"/>
    <s v="oldiez"/>
    <s v="olga-isabel.diez@unirioja.es"/>
    <n v="3"/>
    <n v="3"/>
    <n v="532"/>
    <s v="LABORAL DOCENTE-ASOCIADO"/>
    <s v="P03"/>
    <s v="TIEMPO PARCIAL (3+3 HORAS)"/>
    <s v="2016-09-15 00:00:00.0"/>
    <s v="2019-09-14 00:00:00.0"/>
    <s v="PI101035"/>
    <s v="PROFESOR ASOCIADO"/>
    <s v="R107"/>
    <x v="6"/>
    <n v="345"/>
    <s v="FILOLOGÍA INGLESA"/>
  </r>
  <r>
    <x v="9"/>
    <x v="2"/>
    <n v="743"/>
    <s v="014LI"/>
    <s v="GRUPO-F1"/>
    <n v="16626817"/>
    <s v="Idioma moderno I: Inglés"/>
    <s v="GLI"/>
    <s v="GRUPO DE LABORATORIO DE IDIOMAS"/>
    <s v="014LI"/>
    <s v="PRÁCTICAS DE LABORATORIO DE IDIOMA MODERNO I: INGLÉS"/>
    <s v="GRUPO-F1"/>
    <s v="Grupo de Laboratorio de Idioma de Idioma moderno I: inglés"/>
    <s v="1S"/>
    <n v="16626817"/>
    <s v="GONZÁLEZ"/>
    <s v="GARCÍA"/>
    <s v="JONATAN"/>
    <s v="jogonzg"/>
    <s v="jonatan.gonzalezg@alum.unirioja.es"/>
    <n v="1.5"/>
    <n v="1.5"/>
    <n v="121"/>
    <s v="PERSONAL INVESTIGADOR EN FORMACIÓN"/>
    <n v="0"/>
    <s v="_"/>
    <s v="2017-05-15 00:00:00.0"/>
    <s v="2019-05-14 00:00:00.0"/>
    <s v="D07BECARIO2"/>
    <s v="PERSONAL INVESTIGADOR PREDOCTORAL EN FORMACIÓN"/>
    <s v="R107"/>
    <x v="6"/>
    <n v="345"/>
    <s v="FILOLOGÍA INGLESA"/>
  </r>
  <r>
    <x v="9"/>
    <x v="2"/>
    <n v="743"/>
    <s v="014LI"/>
    <s v="GRUPO-F2"/>
    <n v="16617135"/>
    <s v="Idioma moderno I: Inglés"/>
    <s v="GLI"/>
    <s v="GRUPO DE LABORATORIO DE IDIOMAS"/>
    <s v="014LI"/>
    <s v="PRÁCTICAS DE LABORATORIO DE IDIOMA MODERNO I: INGLÉS"/>
    <s v="GRUPO-F2"/>
    <s v="Grupo de Laboratorio de Idioma de Idioma moderno I: inglés"/>
    <s v="1S"/>
    <n v="16617135"/>
    <s v="METOLA"/>
    <s v="RODRÍGUEZ"/>
    <s v="DARÍO"/>
    <s v="dametola"/>
    <s v="dario.metola@unirioja.es"/>
    <n v="1.5"/>
    <n v="1.5"/>
    <n v="536"/>
    <s v="PROFESOR INTERINO"/>
    <s v="P06"/>
    <s v="TIEMPO PARCIAL (6+6 HORAS)"/>
    <s v="2018-09-17 00:00:00.0"/>
    <s v="2019-01-04 00:00:00.0"/>
    <s v="PI101413"/>
    <s v="PROFESOR CONTRATADO INTERINO"/>
    <s v="R107"/>
    <x v="6"/>
    <n v="345"/>
    <s v="FILOLOGÍA INGLESA"/>
  </r>
  <r>
    <x v="9"/>
    <x v="2"/>
    <n v="743"/>
    <s v="014LI"/>
    <s v="GRUPO-F2"/>
    <n v="72692212"/>
    <s v="Idioma moderno I: Inglés"/>
    <s v="GLI"/>
    <s v="GRUPO DE LABORATORIO DE IDIOMAS"/>
    <s v="014LI"/>
    <s v="PRÁCTICAS DE LABORATORIO DE IDIOMA MODERNO I: INGLÉS"/>
    <s v="GRUPO-F2"/>
    <s v="Grupo de Laboratorio de Idioma de Idioma moderno I: inglés"/>
    <s v="1S"/>
    <n v="72692212"/>
    <s v="IZA"/>
    <s v="ERVITI"/>
    <s v="ANEIDER"/>
    <s v="aniza"/>
    <s v="aneider.izae@unirioja.es"/>
    <n v="0"/>
    <n v="0"/>
    <n v="536"/>
    <s v="PROFESOR INTERINO"/>
    <s v="C01"/>
    <s v="TIEMPO COMPLETO"/>
    <s v="2015-12-22 00:00:00.0"/>
    <s v="null"/>
    <s v="PI101034"/>
    <s v="PROFESOR CONTRATADO INTERINO"/>
    <s v="R107"/>
    <x v="6"/>
    <n v="345"/>
    <s v="FILOLOGÍA INGLESA"/>
  </r>
  <r>
    <x v="9"/>
    <x v="2"/>
    <n v="743"/>
    <s v="014R"/>
    <s v="GRUPO-F1"/>
    <n v="16591198"/>
    <s v="Idioma moderno I: Inglés"/>
    <s v="GR"/>
    <s v="GRUPO REDUCIDO"/>
    <s v="014R"/>
    <s v="PRACTICAS DE AULA DE IDIOMA MODERNO I: INGLÉS"/>
    <s v="GRUPO-F1"/>
    <s v="Prácticas de Aula de Idioma moderno I: inglés"/>
    <s v="1S"/>
    <n v="16591198"/>
    <s v="DÍEZ"/>
    <s v="VELASCO"/>
    <s v="OLGA ISABEL"/>
    <s v="oldiez"/>
    <s v="olga-isabel.diez@unirioja.es"/>
    <n v="1.5"/>
    <n v="1.5"/>
    <n v="532"/>
    <s v="LABORAL DOCENTE-ASOCIADO"/>
    <s v="P03"/>
    <s v="TIEMPO PARCIAL (3+3 HORAS)"/>
    <s v="2016-09-15 00:00:00.0"/>
    <s v="2019-09-14 00:00:00.0"/>
    <s v="PI101035"/>
    <s v="PROFESOR ASOCIADO"/>
    <s v="R107"/>
    <x v="6"/>
    <n v="345"/>
    <s v="FILOLOGÍA INGLESA"/>
  </r>
  <r>
    <x v="9"/>
    <x v="2"/>
    <n v="743"/>
    <s v="014R"/>
    <s v="GRUPO-F2"/>
    <n v="16626817"/>
    <s v="Idioma moderno I: Inglés"/>
    <s v="GR"/>
    <s v="GRUPO REDUCIDO"/>
    <s v="014R"/>
    <s v="PRACTICAS DE AULA DE IDIOMA MODERNO I: INGLÉS"/>
    <s v="GRUPO-F2"/>
    <s v="Prácticas de Aula de Idioma moderno I: inglés"/>
    <s v="1S"/>
    <n v="16626817"/>
    <s v="GONZÁLEZ"/>
    <s v="GARCÍA"/>
    <s v="JONATAN"/>
    <s v="jogonzg"/>
    <s v="jonatan.gonzalezg@alum.unirioja.es"/>
    <n v="1.5"/>
    <n v="1.5"/>
    <n v="121"/>
    <s v="PERSONAL INVESTIGADOR EN FORMACIÓN"/>
    <n v="0"/>
    <s v="_"/>
    <s v="2017-05-15 00:00:00.0"/>
    <s v="2019-05-14 00:00:00.0"/>
    <s v="D07BECARIO2"/>
    <s v="PERSONAL INVESTIGADOR PREDOCTORAL EN FORMACIÓN"/>
    <s v="R107"/>
    <x v="6"/>
    <n v="345"/>
    <s v="FILOLOGÍA INGLESA"/>
  </r>
  <r>
    <x v="10"/>
    <x v="2"/>
    <n v="743"/>
    <s v="014G"/>
    <s v="GRUPO-F"/>
    <n v="16591198"/>
    <s v="Idioma moderno I: Inglés"/>
    <s v="GG"/>
    <s v="GRUPO GRANDE"/>
    <s v="014G"/>
    <s v="TEORIA DE IDIOMA MODERNO I: INGLÉS"/>
    <s v="GRUPO-F"/>
    <s v="Grupo de Teoria de IDIOMA MODERNO I: INGLÉS"/>
    <s v="1S"/>
    <n v="16591198"/>
    <s v="DÍEZ"/>
    <s v="VELASCO"/>
    <s v="OLGA ISABEL"/>
    <s v="oldiez"/>
    <s v="olga-isabel.diez@unirioja.es"/>
    <n v="3"/>
    <m/>
    <n v="532"/>
    <s v="LABORAL DOCENTE-ASOCIADO"/>
    <s v="P03"/>
    <s v="TIEMPO PARCIAL (3+3 HORAS)"/>
    <s v="2016-09-15 00:00:00.0"/>
    <s v="2019-09-14 00:00:00.0"/>
    <s v="PI101035"/>
    <s v="PROFESOR ASOCIADO"/>
    <s v="R107"/>
    <x v="6"/>
    <n v="345"/>
    <s v="FILOLOGÍA INGLESA"/>
  </r>
  <r>
    <x v="10"/>
    <x v="2"/>
    <n v="743"/>
    <s v="014LI"/>
    <s v="GRUPO-F1"/>
    <n v="16626817"/>
    <s v="Idioma moderno I: Inglés"/>
    <s v="GLI"/>
    <s v="GRUPO DE LABORATORIO DE IDIOMAS"/>
    <s v="014LI"/>
    <s v="PRÁCTICAS DE LABORATORIO DE IDIOMA MODERNO I: INGLÉS"/>
    <s v="GRUPO-F1"/>
    <s v="Grupo de Laboratorio de Idioma de Idioma moderno I: inglés"/>
    <s v="1S"/>
    <n v="16626817"/>
    <s v="GONZÁLEZ"/>
    <s v="GARCÍA"/>
    <s v="JONATAN"/>
    <s v="jogonzg"/>
    <s v="jonatan.gonzalezg@alum.unirioja.es"/>
    <n v="1.5"/>
    <m/>
    <n v="121"/>
    <s v="PERSONAL INVESTIGADOR EN FORMACIÓN"/>
    <n v="0"/>
    <s v="_"/>
    <s v="2017-05-15 00:00:00.0"/>
    <s v="2019-05-14 00:00:00.0"/>
    <s v="D07BECARIO2"/>
    <s v="PERSONAL INVESTIGADOR PREDOCTORAL EN FORMACIÓN"/>
    <s v="R107"/>
    <x v="6"/>
    <n v="345"/>
    <s v="FILOLOGÍA INGLESA"/>
  </r>
  <r>
    <x v="10"/>
    <x v="2"/>
    <n v="743"/>
    <s v="014LI"/>
    <s v="GRUPO-F2"/>
    <n v="16617135"/>
    <s v="Idioma moderno I: Inglés"/>
    <s v="GLI"/>
    <s v="GRUPO DE LABORATORIO DE IDIOMAS"/>
    <s v="014LI"/>
    <s v="PRÁCTICAS DE LABORATORIO DE IDIOMA MODERNO I: INGLÉS"/>
    <s v="GRUPO-F2"/>
    <s v="Grupo de Laboratorio de Idioma de Idioma moderno I: inglés"/>
    <s v="1S"/>
    <n v="16617135"/>
    <s v="METOLA"/>
    <s v="RODRÍGUEZ"/>
    <s v="DARÍO"/>
    <s v="dametola"/>
    <s v="dario.metola@unirioja.es"/>
    <n v="1.5"/>
    <m/>
    <n v="536"/>
    <s v="PROFESOR INTERINO"/>
    <s v="P06"/>
    <s v="TIEMPO PARCIAL (6+6 HORAS)"/>
    <s v="2018-09-17 00:00:00.0"/>
    <s v="2019-01-04 00:00:00.0"/>
    <s v="PI101413"/>
    <s v="PROFESOR CONTRATADO INTERINO"/>
    <s v="R107"/>
    <x v="6"/>
    <n v="345"/>
    <s v="FILOLOGÍA INGLESA"/>
  </r>
  <r>
    <x v="10"/>
    <x v="2"/>
    <n v="743"/>
    <s v="014LI"/>
    <s v="GRUPO-F2"/>
    <n v="72692212"/>
    <s v="Idioma moderno I: Inglés"/>
    <s v="GLI"/>
    <s v="GRUPO DE LABORATORIO DE IDIOMAS"/>
    <s v="014LI"/>
    <s v="PRÁCTICAS DE LABORATORIO DE IDIOMA MODERNO I: INGLÉS"/>
    <s v="GRUPO-F2"/>
    <s v="Grupo de Laboratorio de Idioma de Idioma moderno I: inglés"/>
    <s v="1S"/>
    <n v="72692212"/>
    <s v="IZA"/>
    <s v="ERVITI"/>
    <s v="ANEIDER"/>
    <s v="aniza"/>
    <s v="aneider.izae@unirioja.es"/>
    <n v="0"/>
    <m/>
    <n v="536"/>
    <s v="PROFESOR INTERINO"/>
    <s v="C01"/>
    <s v="TIEMPO COMPLETO"/>
    <s v="2015-12-22 00:00:00.0"/>
    <s v="null"/>
    <s v="PI101034"/>
    <s v="PROFESOR CONTRATADO INTERINO"/>
    <s v="R107"/>
    <x v="6"/>
    <n v="345"/>
    <s v="FILOLOGÍA INGLESA"/>
  </r>
  <r>
    <x v="10"/>
    <x v="2"/>
    <n v="743"/>
    <s v="014R"/>
    <s v="GRUPO-F1"/>
    <n v="16591198"/>
    <s v="Idioma moderno I: Inglés"/>
    <s v="GR"/>
    <s v="GRUPO REDUCIDO"/>
    <s v="014R"/>
    <s v="PRACTICAS DE AULA DE IDIOMA MODERNO I: INGLÉS"/>
    <s v="GRUPO-F1"/>
    <s v="Prácticas de Aula de Idioma moderno I: inglés"/>
    <s v="1S"/>
    <n v="16591198"/>
    <s v="DÍEZ"/>
    <s v="VELASCO"/>
    <s v="OLGA ISABEL"/>
    <s v="oldiez"/>
    <s v="olga-isabel.diez@unirioja.es"/>
    <n v="1.5"/>
    <m/>
    <n v="532"/>
    <s v="LABORAL DOCENTE-ASOCIADO"/>
    <s v="P03"/>
    <s v="TIEMPO PARCIAL (3+3 HORAS)"/>
    <s v="2016-09-15 00:00:00.0"/>
    <s v="2019-09-14 00:00:00.0"/>
    <s v="PI101035"/>
    <s v="PROFESOR ASOCIADO"/>
    <s v="R107"/>
    <x v="6"/>
    <n v="345"/>
    <s v="FILOLOGÍA INGLESA"/>
  </r>
  <r>
    <x v="10"/>
    <x v="2"/>
    <n v="743"/>
    <s v="014R"/>
    <s v="GRUPO-F2"/>
    <n v="16626817"/>
    <s v="Idioma moderno I: Inglés"/>
    <s v="GR"/>
    <s v="GRUPO REDUCIDO"/>
    <s v="014R"/>
    <s v="PRACTICAS DE AULA DE IDIOMA MODERNO I: INGLÉS"/>
    <s v="GRUPO-F2"/>
    <s v="Prácticas de Aula de Idioma moderno I: inglés"/>
    <s v="1S"/>
    <n v="16626817"/>
    <s v="GONZÁLEZ"/>
    <s v="GARCÍA"/>
    <s v="JONATAN"/>
    <s v="jogonzg"/>
    <s v="jonatan.gonzalezg@alum.unirioja.es"/>
    <n v="1.5"/>
    <m/>
    <n v="121"/>
    <s v="PERSONAL INVESTIGADOR EN FORMACIÓN"/>
    <n v="0"/>
    <s v="_"/>
    <s v="2017-05-15 00:00:00.0"/>
    <s v="2019-05-14 00:00:00.0"/>
    <s v="D07BECARIO2"/>
    <s v="PERSONAL INVESTIGADOR PREDOCTORAL EN FORMACIÓN"/>
    <s v="R107"/>
    <x v="6"/>
    <n v="345"/>
    <s v="FILOLOGÍA INGLESA"/>
  </r>
  <r>
    <x v="4"/>
    <x v="2"/>
    <n v="744"/>
    <s v="017G"/>
    <s v="GRUPO-A"/>
    <n v="16535879"/>
    <s v="Idioma moderno I: Francés"/>
    <s v="GG"/>
    <s v="GRUPO GRANDE"/>
    <s v="017G"/>
    <s v="TEORIA DE IDIOMA MODERNO I: FRANCES"/>
    <s v="GRUPO-A"/>
    <s v="Grupo de Teoria de IDIOMA MODERNO I: FRANCES"/>
    <s v="1S"/>
    <n v="16535879"/>
    <s v="IÑARREA"/>
    <s v="LAS HERAS"/>
    <s v="IGNACIO"/>
    <s v="iinarrea"/>
    <s v="ignacio.inarrea@unirioja.es"/>
    <n v="0"/>
    <n v="0"/>
    <n v="500"/>
    <s v="CATEDRATICO DE UNIVERSIDAD"/>
    <s v="C01"/>
    <s v="TIEMPO COMPLETO"/>
    <s v="2017-12-18 00:00:00.0"/>
    <s v="null"/>
    <s v="DF100353"/>
    <s v="CATEDRÁTICO DE UNIVERSIDAD"/>
    <s v="R107"/>
    <x v="6"/>
    <n v="335"/>
    <s v="FILOLOGÍA FRANCESA"/>
  </r>
  <r>
    <x v="4"/>
    <x v="2"/>
    <n v="744"/>
    <s v="017G"/>
    <s v="GRUPO-A"/>
    <n v="16593524"/>
    <s v="Idioma moderno I: Francés"/>
    <s v="GG"/>
    <s v="GRUPO GRANDE"/>
    <s v="017G"/>
    <s v="TEORIA DE IDIOMA MODERNO I: FRANCES"/>
    <s v="GRUPO-A"/>
    <s v="Grupo de Teoria de IDIOMA MODERNO I: FRANCES"/>
    <s v="1S"/>
    <n v="16593524"/>
    <s v="PASCUAL"/>
    <s v="MONTEJO"/>
    <s v="LUIS"/>
    <s v="lupascm"/>
    <s v="luis.pascual@unirioja.es"/>
    <n v="3"/>
    <n v="3"/>
    <n v="532"/>
    <s v="LABORAL DOCENTE-ASOCIADO"/>
    <s v="P02"/>
    <s v="TIEMPO PARCIAL (2+2 HORAS)"/>
    <s v="2018-09-17 00:00:00.0"/>
    <s v="2019-09-14 00:00:00.0"/>
    <s v="PI101368"/>
    <s v="PROFESOR ASOCIADO"/>
    <s v="R107"/>
    <x v="6"/>
    <n v="335"/>
    <s v="FILOLOGÍA FRANCESA"/>
  </r>
  <r>
    <x v="4"/>
    <x v="2"/>
    <n v="744"/>
    <s v="017LI"/>
    <s v="GRUPO-A1"/>
    <n v="16593524"/>
    <s v="Idioma moderno I: Francés"/>
    <s v="GLI"/>
    <s v="GRUPO DE LABORATORIO DE IDIOMAS"/>
    <s v="017LI"/>
    <s v="PRÁCTICAS DE LABORATORIO DE IDIOMA MODERNO I: FRANCES"/>
    <s v="GRUPO-A1"/>
    <s v="Grupo de Laboratorio de Idiomas de Idioma moderno I: francés"/>
    <s v="1S"/>
    <n v="16593524"/>
    <s v="PASCUAL"/>
    <s v="MONTEJO"/>
    <s v="LUIS"/>
    <s v="lupascm"/>
    <s v="luis.pascual@unirioja.es"/>
    <n v="1.5"/>
    <n v="1.5"/>
    <n v="532"/>
    <s v="LABORAL DOCENTE-ASOCIADO"/>
    <s v="P02"/>
    <s v="TIEMPO PARCIAL (2+2 HORAS)"/>
    <s v="2018-09-17 00:00:00.0"/>
    <s v="2019-09-14 00:00:00.0"/>
    <s v="PI101368"/>
    <s v="PROFESOR ASOCIADO"/>
    <s v="R107"/>
    <x v="6"/>
    <n v="335"/>
    <s v="FILOLOGÍA FRANCESA"/>
  </r>
  <r>
    <x v="4"/>
    <x v="2"/>
    <n v="744"/>
    <s v="017R"/>
    <s v="GRUPO-A1"/>
    <n v="16593524"/>
    <s v="Idioma moderno I: Francés"/>
    <s v="GR"/>
    <s v="GRUPO REDUCIDO"/>
    <s v="017R"/>
    <s v="PRÁCTICAS DE AULA DE IDIOMA MODERNO I: FRANCES"/>
    <s v="GRUPO-A1"/>
    <s v="Grupo de Aula de Idioma moderno I: francés"/>
    <s v="1S"/>
    <n v="16593524"/>
    <s v="PASCUAL"/>
    <s v="MONTEJO"/>
    <s v="LUIS"/>
    <s v="lupascm"/>
    <s v="luis.pascual@unirioja.es"/>
    <n v="1.5"/>
    <n v="1.5"/>
    <n v="532"/>
    <s v="LABORAL DOCENTE-ASOCIADO"/>
    <s v="P02"/>
    <s v="TIEMPO PARCIAL (2+2 HORAS)"/>
    <s v="2018-09-17 00:00:00.0"/>
    <s v="2019-09-14 00:00:00.0"/>
    <s v="PI101368"/>
    <s v="PROFESOR ASOCIADO"/>
    <s v="R107"/>
    <x v="6"/>
    <n v="335"/>
    <s v="FILOLOGÍA FRANCESA"/>
  </r>
  <r>
    <x v="5"/>
    <x v="2"/>
    <n v="744"/>
    <s v="017G"/>
    <s v="GRUPO-A"/>
    <n v="16535879"/>
    <s v="Idioma moderno I: Francés"/>
    <s v="GG"/>
    <s v="GRUPO GRANDE"/>
    <s v="017G"/>
    <s v="TEORIA DE IDIOMA MODERNO I: FRANCES"/>
    <s v="GRUPO-A"/>
    <s v="Grupo de Teoria de IDIOMA MODERNO I: FRANCES"/>
    <s v="1S"/>
    <n v="16535879"/>
    <s v="IÑARREA"/>
    <s v="LAS HERAS"/>
    <s v="IGNACIO"/>
    <s v="iinarrea"/>
    <s v="ignacio.inarrea@unirioja.es"/>
    <n v="0"/>
    <m/>
    <n v="500"/>
    <s v="CATEDRATICO DE UNIVERSIDAD"/>
    <s v="C01"/>
    <s v="TIEMPO COMPLETO"/>
    <s v="2017-12-18 00:00:00.0"/>
    <s v="null"/>
    <s v="DF100353"/>
    <s v="CATEDRÁTICO DE UNIVERSIDAD"/>
    <s v="R107"/>
    <x v="6"/>
    <n v="335"/>
    <s v="FILOLOGÍA FRANCESA"/>
  </r>
  <r>
    <x v="5"/>
    <x v="2"/>
    <n v="744"/>
    <s v="017G"/>
    <s v="GRUPO-A"/>
    <n v="16593524"/>
    <s v="Idioma moderno I: Francés"/>
    <s v="GG"/>
    <s v="GRUPO GRANDE"/>
    <s v="017G"/>
    <s v="TEORIA DE IDIOMA MODERNO I: FRANCES"/>
    <s v="GRUPO-A"/>
    <s v="Grupo de Teoria de IDIOMA MODERNO I: FRANCES"/>
    <s v="1S"/>
    <n v="16593524"/>
    <s v="PASCUAL"/>
    <s v="MONTEJO"/>
    <s v="LUIS"/>
    <s v="lupascm"/>
    <s v="luis.pascual@unirioja.es"/>
    <n v="3"/>
    <m/>
    <n v="532"/>
    <s v="LABORAL DOCENTE-ASOCIADO"/>
    <s v="P02"/>
    <s v="TIEMPO PARCIAL (2+2 HORAS)"/>
    <s v="2018-09-17 00:00:00.0"/>
    <s v="2019-09-14 00:00:00.0"/>
    <s v="PI101368"/>
    <s v="PROFESOR ASOCIADO"/>
    <s v="R107"/>
    <x v="6"/>
    <n v="335"/>
    <s v="FILOLOGÍA FRANCESA"/>
  </r>
  <r>
    <x v="5"/>
    <x v="2"/>
    <n v="744"/>
    <s v="017LI"/>
    <s v="GRUPO-A1"/>
    <n v="16593524"/>
    <s v="Idioma moderno I: Francés"/>
    <s v="GLI"/>
    <s v="GRUPO DE LABORATORIO DE IDIOMAS"/>
    <s v="017LI"/>
    <s v="PRÁCTICAS DE LABORATORIO DE IDIOMA MODERNO I: FRANCES"/>
    <s v="GRUPO-A1"/>
    <s v="Grupo de Laboratorio de Idiomas de Idioma moderno I: francés"/>
    <s v="1S"/>
    <n v="16593524"/>
    <s v="PASCUAL"/>
    <s v="MONTEJO"/>
    <s v="LUIS"/>
    <s v="lupascm"/>
    <s v="luis.pascual@unirioja.es"/>
    <n v="1.5"/>
    <m/>
    <n v="532"/>
    <s v="LABORAL DOCENTE-ASOCIADO"/>
    <s v="P02"/>
    <s v="TIEMPO PARCIAL (2+2 HORAS)"/>
    <s v="2018-09-17 00:00:00.0"/>
    <s v="2019-09-14 00:00:00.0"/>
    <s v="PI101368"/>
    <s v="PROFESOR ASOCIADO"/>
    <s v="R107"/>
    <x v="6"/>
    <n v="335"/>
    <s v="FILOLOGÍA FRANCESA"/>
  </r>
  <r>
    <x v="5"/>
    <x v="2"/>
    <n v="744"/>
    <s v="017R"/>
    <s v="GRUPO-A1"/>
    <n v="16593524"/>
    <s v="Idioma moderno I: Francés"/>
    <s v="GR"/>
    <s v="GRUPO REDUCIDO"/>
    <s v="017R"/>
    <s v="PRÁCTICAS DE AULA DE IDIOMA MODERNO I: FRANCES"/>
    <s v="GRUPO-A1"/>
    <s v="Grupo de Aula de Idioma moderno I: francés"/>
    <s v="1S"/>
    <n v="16593524"/>
    <s v="PASCUAL"/>
    <s v="MONTEJO"/>
    <s v="LUIS"/>
    <s v="lupascm"/>
    <s v="luis.pascual@unirioja.es"/>
    <n v="1.5"/>
    <m/>
    <n v="532"/>
    <s v="LABORAL DOCENTE-ASOCIADO"/>
    <s v="P02"/>
    <s v="TIEMPO PARCIAL (2+2 HORAS)"/>
    <s v="2018-09-17 00:00:00.0"/>
    <s v="2019-09-14 00:00:00.0"/>
    <s v="PI101368"/>
    <s v="PROFESOR ASOCIADO"/>
    <s v="R107"/>
    <x v="6"/>
    <n v="335"/>
    <s v="FILOLOGÍA FRANCESA"/>
  </r>
  <r>
    <x v="9"/>
    <x v="2"/>
    <n v="744"/>
    <s v="017G"/>
    <s v="GRUPO-A"/>
    <n v="16535879"/>
    <s v="Idioma moderno I: Francés"/>
    <s v="GG"/>
    <s v="GRUPO GRANDE"/>
    <s v="017G"/>
    <s v="TEORIA DE IDIOMA MODERNO I: FRANCES"/>
    <s v="GRUPO-A"/>
    <s v="Grupo de Teoria de IDIOMA MODERNO I: FRANCES"/>
    <s v="1S"/>
    <n v="16535879"/>
    <s v="IÑARREA"/>
    <s v="LAS HERAS"/>
    <s v="IGNACIO"/>
    <s v="iinarrea"/>
    <s v="ignacio.inarrea@unirioja.es"/>
    <n v="0"/>
    <m/>
    <n v="500"/>
    <s v="CATEDRATICO DE UNIVERSIDAD"/>
    <s v="C01"/>
    <s v="TIEMPO COMPLETO"/>
    <s v="2017-12-18 00:00:00.0"/>
    <s v="null"/>
    <s v="DF100353"/>
    <s v="CATEDRÁTICO DE UNIVERSIDAD"/>
    <s v="R107"/>
    <x v="6"/>
    <n v="335"/>
    <s v="FILOLOGÍA FRANCESA"/>
  </r>
  <r>
    <x v="9"/>
    <x v="2"/>
    <n v="744"/>
    <s v="017G"/>
    <s v="GRUPO-A"/>
    <n v="16593524"/>
    <s v="Idioma moderno I: Francés"/>
    <s v="GG"/>
    <s v="GRUPO GRANDE"/>
    <s v="017G"/>
    <s v="TEORIA DE IDIOMA MODERNO I: FRANCES"/>
    <s v="GRUPO-A"/>
    <s v="Grupo de Teoria de IDIOMA MODERNO I: FRANCES"/>
    <s v="1S"/>
    <n v="16593524"/>
    <s v="PASCUAL"/>
    <s v="MONTEJO"/>
    <s v="LUIS"/>
    <s v="lupascm"/>
    <s v="luis.pascual@unirioja.es"/>
    <n v="3"/>
    <m/>
    <n v="532"/>
    <s v="LABORAL DOCENTE-ASOCIADO"/>
    <s v="P02"/>
    <s v="TIEMPO PARCIAL (2+2 HORAS)"/>
    <s v="2018-09-17 00:00:00.0"/>
    <s v="2019-09-14 00:00:00.0"/>
    <s v="PI101368"/>
    <s v="PROFESOR ASOCIADO"/>
    <s v="R107"/>
    <x v="6"/>
    <n v="335"/>
    <s v="FILOLOGÍA FRANCESA"/>
  </r>
  <r>
    <x v="9"/>
    <x v="2"/>
    <n v="744"/>
    <s v="017LI"/>
    <s v="GRUPO-A1"/>
    <n v="16593524"/>
    <s v="Idioma moderno I: Francés"/>
    <s v="GLI"/>
    <s v="GRUPO DE LABORATORIO DE IDIOMAS"/>
    <s v="017LI"/>
    <s v="PRÁCTICAS DE LABORATORIO DE IDIOMA MODERNO I: FRANCES"/>
    <s v="GRUPO-A1"/>
    <s v="Grupo de Laboratorio de Idiomas de Idioma moderno I: francés"/>
    <s v="1S"/>
    <n v="16593524"/>
    <s v="PASCUAL"/>
    <s v="MONTEJO"/>
    <s v="LUIS"/>
    <s v="lupascm"/>
    <s v="luis.pascual@unirioja.es"/>
    <n v="1.5"/>
    <m/>
    <n v="532"/>
    <s v="LABORAL DOCENTE-ASOCIADO"/>
    <s v="P02"/>
    <s v="TIEMPO PARCIAL (2+2 HORAS)"/>
    <s v="2018-09-17 00:00:00.0"/>
    <s v="2019-09-14 00:00:00.0"/>
    <s v="PI101368"/>
    <s v="PROFESOR ASOCIADO"/>
    <s v="R107"/>
    <x v="6"/>
    <n v="335"/>
    <s v="FILOLOGÍA FRANCESA"/>
  </r>
  <r>
    <x v="9"/>
    <x v="2"/>
    <n v="744"/>
    <s v="017R"/>
    <s v="GRUPO-A1"/>
    <n v="16593524"/>
    <s v="Idioma moderno I: Francés"/>
    <s v="GR"/>
    <s v="GRUPO REDUCIDO"/>
    <s v="017R"/>
    <s v="PRÁCTICAS DE AULA DE IDIOMA MODERNO I: FRANCES"/>
    <s v="GRUPO-A1"/>
    <s v="Grupo de Aula de Idioma moderno I: francés"/>
    <s v="1S"/>
    <n v="16593524"/>
    <s v="PASCUAL"/>
    <s v="MONTEJO"/>
    <s v="LUIS"/>
    <s v="lupascm"/>
    <s v="luis.pascual@unirioja.es"/>
    <n v="1.5"/>
    <m/>
    <n v="532"/>
    <s v="LABORAL DOCENTE-ASOCIADO"/>
    <s v="P02"/>
    <s v="TIEMPO PARCIAL (2+2 HORAS)"/>
    <s v="2018-09-17 00:00:00.0"/>
    <s v="2019-09-14 00:00:00.0"/>
    <s v="PI101368"/>
    <s v="PROFESOR ASOCIADO"/>
    <s v="R107"/>
    <x v="6"/>
    <n v="335"/>
    <s v="FILOLOGÍA FRANCESA"/>
  </r>
  <r>
    <x v="10"/>
    <x v="2"/>
    <n v="744"/>
    <s v="017G"/>
    <s v="GRUPO-A"/>
    <n v="16535879"/>
    <s v="Idioma moderno I: Francés"/>
    <s v="GG"/>
    <s v="GRUPO GRANDE"/>
    <s v="017G"/>
    <s v="TEORIA DE IDIOMA MODERNO I: FRANCES"/>
    <s v="GRUPO-A"/>
    <s v="Grupo de Teoria de IDIOMA MODERNO I: FRANCES"/>
    <s v="1S"/>
    <n v="16535879"/>
    <s v="IÑARREA"/>
    <s v="LAS HERAS"/>
    <s v="IGNACIO"/>
    <s v="iinarrea"/>
    <s v="ignacio.inarrea@unirioja.es"/>
    <n v="0"/>
    <m/>
    <n v="500"/>
    <s v="CATEDRATICO DE UNIVERSIDAD"/>
    <s v="C01"/>
    <s v="TIEMPO COMPLETO"/>
    <s v="2017-12-18 00:00:00.0"/>
    <s v="null"/>
    <s v="DF100353"/>
    <s v="CATEDRÁTICO DE UNIVERSIDAD"/>
    <s v="R107"/>
    <x v="6"/>
    <n v="335"/>
    <s v="FILOLOGÍA FRANCESA"/>
  </r>
  <r>
    <x v="10"/>
    <x v="2"/>
    <n v="744"/>
    <s v="017G"/>
    <s v="GRUPO-A"/>
    <n v="16593524"/>
    <s v="Idioma moderno I: Francés"/>
    <s v="GG"/>
    <s v="GRUPO GRANDE"/>
    <s v="017G"/>
    <s v="TEORIA DE IDIOMA MODERNO I: FRANCES"/>
    <s v="GRUPO-A"/>
    <s v="Grupo de Teoria de IDIOMA MODERNO I: FRANCES"/>
    <s v="1S"/>
    <n v="16593524"/>
    <s v="PASCUAL"/>
    <s v="MONTEJO"/>
    <s v="LUIS"/>
    <s v="lupascm"/>
    <s v="luis.pascual@unirioja.es"/>
    <n v="3"/>
    <m/>
    <n v="532"/>
    <s v="LABORAL DOCENTE-ASOCIADO"/>
    <s v="P02"/>
    <s v="TIEMPO PARCIAL (2+2 HORAS)"/>
    <s v="2018-09-17 00:00:00.0"/>
    <s v="2019-09-14 00:00:00.0"/>
    <s v="PI101368"/>
    <s v="PROFESOR ASOCIADO"/>
    <s v="R107"/>
    <x v="6"/>
    <n v="335"/>
    <s v="FILOLOGÍA FRANCESA"/>
  </r>
  <r>
    <x v="10"/>
    <x v="2"/>
    <n v="744"/>
    <s v="017LI"/>
    <s v="GRUPO-A1"/>
    <n v="16593524"/>
    <s v="Idioma moderno I: Francés"/>
    <s v="GLI"/>
    <s v="GRUPO DE LABORATORIO DE IDIOMAS"/>
    <s v="017LI"/>
    <s v="PRÁCTICAS DE LABORATORIO DE IDIOMA MODERNO I: FRANCES"/>
    <s v="GRUPO-A1"/>
    <s v="Grupo de Laboratorio de Idiomas de Idioma moderno I: francés"/>
    <s v="1S"/>
    <n v="16593524"/>
    <s v="PASCUAL"/>
    <s v="MONTEJO"/>
    <s v="LUIS"/>
    <s v="lupascm"/>
    <s v="luis.pascual@unirioja.es"/>
    <n v="1.5"/>
    <m/>
    <n v="532"/>
    <s v="LABORAL DOCENTE-ASOCIADO"/>
    <s v="P02"/>
    <s v="TIEMPO PARCIAL (2+2 HORAS)"/>
    <s v="2018-09-17 00:00:00.0"/>
    <s v="2019-09-14 00:00:00.0"/>
    <s v="PI101368"/>
    <s v="PROFESOR ASOCIADO"/>
    <s v="R107"/>
    <x v="6"/>
    <n v="335"/>
    <s v="FILOLOGÍA FRANCESA"/>
  </r>
  <r>
    <x v="10"/>
    <x v="2"/>
    <n v="744"/>
    <s v="017R"/>
    <s v="GRUPO-A1"/>
    <n v="16593524"/>
    <s v="Idioma moderno I: Francés"/>
    <s v="GR"/>
    <s v="GRUPO REDUCIDO"/>
    <s v="017R"/>
    <s v="PRÁCTICAS DE AULA DE IDIOMA MODERNO I: FRANCES"/>
    <s v="GRUPO-A1"/>
    <s v="Grupo de Aula de Idioma moderno I: francés"/>
    <s v="1S"/>
    <n v="16593524"/>
    <s v="PASCUAL"/>
    <s v="MONTEJO"/>
    <s v="LUIS"/>
    <s v="lupascm"/>
    <s v="luis.pascual@unirioja.es"/>
    <n v="1.5"/>
    <m/>
    <n v="532"/>
    <s v="LABORAL DOCENTE-ASOCIADO"/>
    <s v="P02"/>
    <s v="TIEMPO PARCIAL (2+2 HORAS)"/>
    <s v="2018-09-17 00:00:00.0"/>
    <s v="2019-09-14 00:00:00.0"/>
    <s v="PI101368"/>
    <s v="PROFESOR ASOCIADO"/>
    <s v="R107"/>
    <x v="6"/>
    <n v="335"/>
    <s v="FILOLOGÍA FRANCESA"/>
  </r>
  <r>
    <x v="4"/>
    <x v="2"/>
    <n v="745"/>
    <s v="019G"/>
    <s v="GRUPO-D"/>
    <n v="16605769"/>
    <s v="Idioma moderno II: Inglés"/>
    <s v="GG"/>
    <s v="GRUPO GRANDE"/>
    <s v="019G"/>
    <s v="TEORIA DE IDIOMA MODERNO II: INGLÉS"/>
    <s v="GRUPO-D"/>
    <s v="Grupo de Teoria de IDIOMA MODERNO II: INGLÉS"/>
    <s v="2S"/>
    <n v="16605769"/>
    <s v="LACALLE"/>
    <s v="PALACIOS"/>
    <s v="MIGUEL"/>
    <s v="milacall"/>
    <s v="miguel.lacalle@unirioja.es"/>
    <n v="3"/>
    <n v="3"/>
    <n v="536"/>
    <s v="PROFESOR INTERINO"/>
    <s v="C01"/>
    <s v="TIEMPO COMPLETO"/>
    <s v="2017-09-15 00:00:00.0"/>
    <s v="null"/>
    <s v="PI101259"/>
    <s v="PROFESOR CONTRATADO INTERINO"/>
    <s v="R107"/>
    <x v="6"/>
    <n v="345"/>
    <s v="FILOLOGÍA INGLESA"/>
  </r>
  <r>
    <x v="4"/>
    <x v="2"/>
    <n v="745"/>
    <s v="019G"/>
    <s v="GRUPO-G"/>
    <n v="72792366"/>
    <s v="Idioma moderno II: Inglés"/>
    <s v="GG"/>
    <s v="GRUPO GRANDE"/>
    <s v="019G"/>
    <s v="TEORIA DE IDIOMA MODERNO II: INGLÉS"/>
    <s v="GRUPO-G"/>
    <s v="Grupo de Teoria de IDIOMA MODERNO II: INGLÉS"/>
    <s v="2S"/>
    <n v="72792366"/>
    <s v="JIMÉNEZ"/>
    <s v="MARTÍNEZ LOSA"/>
    <s v="NOELIA"/>
    <s v="nojimene"/>
    <s v="noelia.jimenez@unirioja.es"/>
    <n v="1"/>
    <n v="1"/>
    <n v="532"/>
    <s v="LABORAL DOCENTE-ASOCIADO"/>
    <s v="P04"/>
    <s v="TIEMPO PARCIAL (4+4 HORAS)"/>
    <s v="2018-09-17 00:00:00.0"/>
    <s v="2019-09-14 00:00:00.0"/>
    <s v="PI101373"/>
    <s v="PROFESOR ASOCIADO"/>
    <s v="R107"/>
    <x v="6"/>
    <n v="345"/>
    <s v="FILOLOGÍA INGLESA"/>
  </r>
  <r>
    <x v="4"/>
    <x v="2"/>
    <n v="745"/>
    <s v="019G"/>
    <s v="GRUPO-G"/>
    <n v="78758459"/>
    <s v="Idioma moderno II: Inglés"/>
    <s v="GG"/>
    <s v="GRUPO GRANDE"/>
    <s v="019G"/>
    <s v="TEORIA DE IDIOMA MODERNO II: INGLÉS"/>
    <s v="GRUPO-G"/>
    <s v="Grupo de Teoria de IDIOMA MODERNO II: INGLÉS"/>
    <s v="2S"/>
    <n v="78758459"/>
    <s v="GARCÍA"/>
    <s v="FERNÁNDEZ"/>
    <s v="LAURA"/>
    <s v="lagarcf"/>
    <s v="laura.garciaf@alum.unirioja.es"/>
    <n v="2"/>
    <n v="2"/>
    <n v="0"/>
    <s v="DOCTOR"/>
    <n v="0"/>
    <s v="_"/>
    <s v="2018-12-01 00:00:00.0"/>
    <s v="2019-11-30 00:00:00.0"/>
    <s v="D07INVESTIGADOR1"/>
    <s v="ACCESO SISTEMA ESPAÑOL CIENCIA E INNOVACIÓN"/>
    <s v="R107"/>
    <x v="6"/>
    <n v="345"/>
    <s v="FILOLOGÍA INGLESA"/>
  </r>
  <r>
    <x v="4"/>
    <x v="2"/>
    <n v="745"/>
    <s v="019LI"/>
    <s v="GRUPO-D1"/>
    <n v="16605769"/>
    <s v="Idioma moderno II: Inglés"/>
    <s v="GLI"/>
    <s v="GRUPO DE LABORATORIO DE IDIOMAS"/>
    <s v="019LI"/>
    <s v="PRÁCTICAS DE LABORATORIO DE IDIOMA MODERNO I: INGLÉS"/>
    <s v="GRUPO-D1"/>
    <s v="Grupo de Laboratorio de Idiomas de Idioma moderno II: inglés"/>
    <s v="2S"/>
    <n v="16605769"/>
    <s v="LACALLE"/>
    <s v="PALACIOS"/>
    <s v="MIGUEL"/>
    <s v="milacall"/>
    <s v="miguel.lacalle@unirioja.es"/>
    <n v="1.5"/>
    <n v="1.5"/>
    <n v="536"/>
    <s v="PROFESOR INTERINO"/>
    <s v="C01"/>
    <s v="TIEMPO COMPLETO"/>
    <s v="2017-09-15 00:00:00.0"/>
    <s v="null"/>
    <s v="PI101259"/>
    <s v="PROFESOR CONTRATADO INTERINO"/>
    <s v="R107"/>
    <x v="6"/>
    <n v="345"/>
    <s v="FILOLOGÍA INGLESA"/>
  </r>
  <r>
    <x v="4"/>
    <x v="2"/>
    <n v="745"/>
    <s v="019LI"/>
    <s v="GRUPO-D2"/>
    <n v="16593055"/>
    <s v="Idioma moderno II: Inglés"/>
    <s v="GLI"/>
    <s v="GRUPO DE LABORATORIO DE IDIOMAS"/>
    <s v="019LI"/>
    <s v="PRÁCTICAS DE LABORATORIO DE IDIOMA MODERNO I: INGLÉS"/>
    <s v="GRUPO-D2"/>
    <s v="Grupo de Laboratorio de Idiomas de Idioma moderno II: inglés"/>
    <s v="2S"/>
    <n v="16593055"/>
    <s v="NOVO"/>
    <s v="URRACA"/>
    <s v="CARMEN"/>
    <s v="canovo"/>
    <s v="carmen.novo@unirioja.es"/>
    <n v="1.5"/>
    <n v="1.5"/>
    <n v="536"/>
    <s v="PROFESOR INTERINO"/>
    <s v="C01"/>
    <s v="TIEMPO COMPLETO"/>
    <s v="2018-09-17 00:00:00.0"/>
    <s v="null"/>
    <s v="PI101369"/>
    <s v="PROFESOR CONTRATADO INTERINO"/>
    <s v="R107"/>
    <x v="6"/>
    <n v="345"/>
    <s v="FILOLOGÍA INGLESA"/>
  </r>
  <r>
    <x v="4"/>
    <x v="2"/>
    <n v="745"/>
    <s v="019LI"/>
    <s v="GRUPO-D3"/>
    <n v="16593055"/>
    <s v="Idioma moderno II: Inglés"/>
    <s v="GLI"/>
    <s v="GRUPO DE LABORATORIO DE IDIOMAS"/>
    <s v="019LI"/>
    <s v="PRÁCTICAS DE LABORATORIO DE IDIOMA MODERNO I: INGLÉS"/>
    <s v="GRUPO-D3"/>
    <s v="Grupo de Laboratorio de Idiomas de Idioma moderno II: inglés"/>
    <s v="2S"/>
    <n v="16593055"/>
    <s v="NOVO"/>
    <s v="URRACA"/>
    <s v="CARMEN"/>
    <s v="canovo"/>
    <s v="carmen.novo@unirioja.es"/>
    <n v="1.5"/>
    <n v="1.5"/>
    <n v="536"/>
    <s v="PROFESOR INTERINO"/>
    <s v="C01"/>
    <s v="TIEMPO COMPLETO"/>
    <s v="2018-09-17 00:00:00.0"/>
    <s v="null"/>
    <s v="PI101369"/>
    <s v="PROFESOR CONTRATADO INTERINO"/>
    <s v="R107"/>
    <x v="6"/>
    <n v="345"/>
    <s v="FILOLOGÍA INGLESA"/>
  </r>
  <r>
    <x v="4"/>
    <x v="2"/>
    <n v="745"/>
    <s v="019LI"/>
    <s v="GRUPO-G1"/>
    <n v="25142660"/>
    <s v="Idioma moderno II: Inglés"/>
    <s v="GLI"/>
    <s v="GRUPO DE LABORATORIO DE IDIOMAS"/>
    <s v="019LI"/>
    <s v="PRÁCTICAS DE LABORATORIO DE IDIOMA MODERNO I: INGLÉS"/>
    <s v="GRUPO-G1"/>
    <s v="Grupo de Laboratorio de Idiomas de Idioma moderno II: inglés"/>
    <s v="2S"/>
    <n v="25142660"/>
    <s v="GARCÍA"/>
    <s v="ALAMÁN"/>
    <s v="MARTA"/>
    <s v="magarcala"/>
    <s v="marta.garciaa@unirioja.es"/>
    <n v="1.5"/>
    <n v="1.5"/>
    <n v="532"/>
    <s v="LABORAL DOCENTE-ASOCIADO"/>
    <s v="P03"/>
    <s v="TIEMPO PARCIAL (3+3 HORAS)"/>
    <s v="2018-09-17 00:00:00.0"/>
    <s v="2019-09-14 00:00:00.0"/>
    <s v="PI101374"/>
    <s v="PROFESOR ASOCIADO"/>
    <s v="R107"/>
    <x v="6"/>
    <n v="345"/>
    <s v="FILOLOGÍA INGLESA"/>
  </r>
  <r>
    <x v="4"/>
    <x v="2"/>
    <n v="745"/>
    <s v="019LI"/>
    <s v="GRUPO-G2"/>
    <n v="16593055"/>
    <s v="Idioma moderno II: Inglés"/>
    <s v="GLI"/>
    <s v="GRUPO DE LABORATORIO DE IDIOMAS"/>
    <s v="019LI"/>
    <s v="PRÁCTICAS DE LABORATORIO DE IDIOMA MODERNO I: INGLÉS"/>
    <s v="GRUPO-G2"/>
    <s v="Grupo de Laboratorio de Idiomas de Idioma moderno II: inglés"/>
    <s v="2S"/>
    <n v="16593055"/>
    <s v="NOVO"/>
    <s v="URRACA"/>
    <s v="CARMEN"/>
    <s v="canovo"/>
    <s v="carmen.novo@unirioja.es"/>
    <n v="1.5"/>
    <n v="1.5"/>
    <n v="536"/>
    <s v="PROFESOR INTERINO"/>
    <s v="C01"/>
    <s v="TIEMPO COMPLETO"/>
    <s v="2018-09-17 00:00:00.0"/>
    <s v="null"/>
    <s v="PI101369"/>
    <s v="PROFESOR CONTRATADO INTERINO"/>
    <s v="R107"/>
    <x v="6"/>
    <n v="345"/>
    <s v="FILOLOGÍA INGLESA"/>
  </r>
  <r>
    <x v="4"/>
    <x v="2"/>
    <n v="745"/>
    <s v="019R"/>
    <s v="GRUPO-D1"/>
    <n v="16605769"/>
    <s v="Idioma moderno II: Inglés"/>
    <s v="GR"/>
    <s v="GRUPO REDUCIDO"/>
    <s v="019R"/>
    <s v="PRACTICAS DE AULA DE IDIOMA MODERNO I: INGLÉS"/>
    <s v="GRUPO-D1"/>
    <s v="Grupo de Aula de Idioma moderno II: inglés"/>
    <s v="2S"/>
    <n v="16605769"/>
    <s v="LACALLE"/>
    <s v="PALACIOS"/>
    <s v="MIGUEL"/>
    <s v="milacall"/>
    <s v="miguel.lacalle@unirioja.es"/>
    <n v="1.5"/>
    <n v="1.5"/>
    <n v="536"/>
    <s v="PROFESOR INTERINO"/>
    <s v="C01"/>
    <s v="TIEMPO COMPLETO"/>
    <s v="2017-09-15 00:00:00.0"/>
    <s v="null"/>
    <s v="PI101259"/>
    <s v="PROFESOR CONTRATADO INTERINO"/>
    <s v="R107"/>
    <x v="6"/>
    <n v="345"/>
    <s v="FILOLOGÍA INGLESA"/>
  </r>
  <r>
    <x v="4"/>
    <x v="2"/>
    <n v="745"/>
    <s v="019R"/>
    <s v="GRUPO-D2"/>
    <n v="16605769"/>
    <s v="Idioma moderno II: Inglés"/>
    <s v="GR"/>
    <s v="GRUPO REDUCIDO"/>
    <s v="019R"/>
    <s v="PRACTICAS DE AULA DE IDIOMA MODERNO I: INGLÉS"/>
    <s v="GRUPO-D2"/>
    <s v="Grupo de Aula de Idioma moderno II: inglés"/>
    <s v="2S"/>
    <n v="16605769"/>
    <s v="LACALLE"/>
    <s v="PALACIOS"/>
    <s v="MIGUEL"/>
    <s v="milacall"/>
    <s v="miguel.lacalle@unirioja.es"/>
    <n v="1.5"/>
    <n v="1.5"/>
    <n v="536"/>
    <s v="PROFESOR INTERINO"/>
    <s v="C01"/>
    <s v="TIEMPO COMPLETO"/>
    <s v="2017-09-15 00:00:00.0"/>
    <s v="null"/>
    <s v="PI101259"/>
    <s v="PROFESOR CONTRATADO INTERINO"/>
    <s v="R107"/>
    <x v="6"/>
    <n v="345"/>
    <s v="FILOLOGÍA INGLESA"/>
  </r>
  <r>
    <x v="4"/>
    <x v="2"/>
    <n v="745"/>
    <s v="019R"/>
    <s v="GRUPO-D3"/>
    <n v="16593055"/>
    <s v="Idioma moderno II: Inglés"/>
    <s v="GR"/>
    <s v="GRUPO REDUCIDO"/>
    <s v="019R"/>
    <s v="PRACTICAS DE AULA DE IDIOMA MODERNO I: INGLÉS"/>
    <s v="GRUPO-D3"/>
    <s v="Grupo de Aula de Idioma moderno II: inglés"/>
    <s v="2S"/>
    <n v="16593055"/>
    <s v="NOVO"/>
    <s v="URRACA"/>
    <s v="CARMEN"/>
    <s v="canovo"/>
    <s v="carmen.novo@unirioja.es"/>
    <n v="1.5"/>
    <n v="1.5"/>
    <n v="536"/>
    <s v="PROFESOR INTERINO"/>
    <s v="C01"/>
    <s v="TIEMPO COMPLETO"/>
    <s v="2018-09-17 00:00:00.0"/>
    <s v="null"/>
    <s v="PI101369"/>
    <s v="PROFESOR CONTRATADO INTERINO"/>
    <s v="R107"/>
    <x v="6"/>
    <n v="345"/>
    <s v="FILOLOGÍA INGLESA"/>
  </r>
  <r>
    <x v="4"/>
    <x v="2"/>
    <n v="745"/>
    <s v="019R"/>
    <s v="GRUPO-G1"/>
    <n v="25142660"/>
    <s v="Idioma moderno II: Inglés"/>
    <s v="GR"/>
    <s v="GRUPO REDUCIDO"/>
    <s v="019R"/>
    <s v="PRACTICAS DE AULA DE IDIOMA MODERNO I: INGLÉS"/>
    <s v="GRUPO-G1"/>
    <s v="Grupo de Aula de Idioma moderno II: inglés"/>
    <s v="2S"/>
    <n v="25142660"/>
    <s v="GARCÍA"/>
    <s v="ALAMÁN"/>
    <s v="MARTA"/>
    <s v="magarcala"/>
    <s v="marta.garciaa@unirioja.es"/>
    <n v="1.5"/>
    <n v="1.5"/>
    <n v="532"/>
    <s v="LABORAL DOCENTE-ASOCIADO"/>
    <s v="P03"/>
    <s v="TIEMPO PARCIAL (3+3 HORAS)"/>
    <s v="2018-09-17 00:00:00.0"/>
    <s v="2019-09-14 00:00:00.0"/>
    <s v="PI101374"/>
    <s v="PROFESOR ASOCIADO"/>
    <s v="R107"/>
    <x v="6"/>
    <n v="345"/>
    <s v="FILOLOGÍA INGLESA"/>
  </r>
  <r>
    <x v="4"/>
    <x v="2"/>
    <n v="745"/>
    <s v="019R"/>
    <s v="GRUPO-G2"/>
    <n v="16593055"/>
    <s v="Idioma moderno II: Inglés"/>
    <s v="GR"/>
    <s v="GRUPO REDUCIDO"/>
    <s v="019R"/>
    <s v="PRACTICAS DE AULA DE IDIOMA MODERNO I: INGLÉS"/>
    <s v="GRUPO-G2"/>
    <s v="Grupo de Aula de Idioma moderno II: inglés"/>
    <s v="2S"/>
    <n v="16593055"/>
    <s v="NOVO"/>
    <s v="URRACA"/>
    <s v="CARMEN"/>
    <s v="canovo"/>
    <s v="carmen.novo@unirioja.es"/>
    <n v="1.5"/>
    <n v="1.5"/>
    <n v="536"/>
    <s v="PROFESOR INTERINO"/>
    <s v="C01"/>
    <s v="TIEMPO COMPLETO"/>
    <s v="2018-09-17 00:00:00.0"/>
    <s v="null"/>
    <s v="PI101369"/>
    <s v="PROFESOR CONTRATADO INTERINO"/>
    <s v="R107"/>
    <x v="6"/>
    <n v="345"/>
    <s v="FILOLOGÍA INGLESA"/>
  </r>
  <r>
    <x v="5"/>
    <x v="2"/>
    <n v="745"/>
    <s v="019G"/>
    <s v="GRUPO-A"/>
    <n v="16620378"/>
    <s v="Idioma moderno II: Inglés"/>
    <s v="GG"/>
    <s v="GRUPO GRANDE"/>
    <s v="019G"/>
    <s v="TEORIA DE IDIOMA MODERNO II: INGLÉS"/>
    <s v="GRUPO-A"/>
    <s v="Grupo de Teoria de IDIOMA MODERNO II: INGLÉS"/>
    <s v="2S"/>
    <n v="16620378"/>
    <s v="MATEO"/>
    <s v="MENDAZA"/>
    <s v="RAQUEL"/>
    <s v="ramatem"/>
    <s v="raquel.mateo@unirioja.es"/>
    <n v="3"/>
    <n v="3"/>
    <n v="536"/>
    <s v="PROFESOR INTERINO"/>
    <s v="C01"/>
    <s v="TIEMPO COMPLETO"/>
    <s v="2018-09-18 00:00:00.0"/>
    <s v="2019-09-14 00:00:00.0"/>
    <s v="PI101415"/>
    <s v="PROFESOR CONTRATADO INTERINO"/>
    <s v="R107"/>
    <x v="6"/>
    <n v="345"/>
    <s v="FILOLOGÍA INGLESA"/>
  </r>
  <r>
    <x v="5"/>
    <x v="2"/>
    <n v="745"/>
    <s v="019G"/>
    <s v="GRUPO-B"/>
    <n v="16607430"/>
    <s v="Idioma moderno II: Inglés"/>
    <s v="GG"/>
    <s v="GRUPO GRANDE"/>
    <s v="019G"/>
    <s v="TEORIA DE IDIOMA MODERNO II: INGLÉS"/>
    <s v="GRUPO-B"/>
    <s v="Grupo de Teoria de IDIOMA MODERNO II: INGLÉS"/>
    <s v="2S"/>
    <n v="16607430"/>
    <s v="ARRIBAS"/>
    <s v="GARCÍA"/>
    <s v="MARIO"/>
    <s v="maarriba"/>
    <s v="mario.arribas@alum.unirioja.es"/>
    <n v="3"/>
    <n v="3"/>
    <n v="532"/>
    <s v="LABORAL DOCENTE-ASOCIADO"/>
    <s v="P03"/>
    <s v="TIEMPO PARCIAL (3+3 HORAS)"/>
    <s v="2018-09-17 00:00:00.0"/>
    <s v="2019-09-14 00:00:00.0"/>
    <s v="PI101407"/>
    <s v="PROFESOR ASOCIADO"/>
    <s v="R107"/>
    <x v="6"/>
    <n v="345"/>
    <s v="FILOLOGÍA INGLESA"/>
  </r>
  <r>
    <x v="5"/>
    <x v="2"/>
    <n v="745"/>
    <s v="019G"/>
    <s v="GRUPO-C"/>
    <n v="16520166"/>
    <s v="Idioma moderno II: Inglés"/>
    <s v="GG"/>
    <s v="GRUPO GRANDE"/>
    <s v="019G"/>
    <s v="TEORIA DE IDIOMA MODERNO II: INGLÉS"/>
    <s v="GRUPO-C"/>
    <s v="Grupo de Teoria de IDIOMA MODERNO II: INGLÉS"/>
    <s v="2S"/>
    <n v="16520166"/>
    <s v="SANTANA"/>
    <s v="MARTÍNEZ"/>
    <s v="PEDRO"/>
    <s v="psantana"/>
    <s v="pedro.santana@unirioja.es"/>
    <n v="3"/>
    <n v="3"/>
    <n v="504"/>
    <s v="PROFESOR TITULAR UNIVERSIDAD"/>
    <s v="01A"/>
    <s v="TIEMPO COMPLETO AMPLIADO"/>
    <s v="2012-09-01 00:00:00.0"/>
    <s v="null"/>
    <s v="DF31690"/>
    <s v="TITULAR DE UNIVERSIDAD"/>
    <s v="R107"/>
    <x v="6"/>
    <n v="345"/>
    <s v="FILOLOGÍA INGLESA"/>
  </r>
  <r>
    <x v="5"/>
    <x v="2"/>
    <n v="745"/>
    <s v="019LI"/>
    <s v="GRUPO-A1"/>
    <n v="16620378"/>
    <s v="Idioma moderno II: Inglés"/>
    <s v="GLI"/>
    <s v="GRUPO DE LABORATORIO DE IDIOMAS"/>
    <s v="019LI"/>
    <s v="PRÁCTICAS DE LABORATORIO DE IDIOMA MODERNO I: INGLÉS"/>
    <s v="GRUPO-A1"/>
    <s v="Grupo de Laboratorio de Idiomas de Idioma moderno II: inglés"/>
    <s v="2S"/>
    <n v="16620378"/>
    <s v="MATEO"/>
    <s v="MENDAZA"/>
    <s v="RAQUEL"/>
    <s v="ramatem"/>
    <s v="raquel.mateo@unirioja.es"/>
    <n v="1.5"/>
    <n v="1.5"/>
    <n v="536"/>
    <s v="PROFESOR INTERINO"/>
    <s v="C01"/>
    <s v="TIEMPO COMPLETO"/>
    <s v="2018-09-18 00:00:00.0"/>
    <s v="2019-09-14 00:00:00.0"/>
    <s v="PI101415"/>
    <s v="PROFESOR CONTRATADO INTERINO"/>
    <s v="R107"/>
    <x v="6"/>
    <n v="345"/>
    <s v="FILOLOGÍA INGLESA"/>
  </r>
  <r>
    <x v="5"/>
    <x v="2"/>
    <n v="745"/>
    <s v="019LI"/>
    <s v="GRUPO-A2"/>
    <n v="16620378"/>
    <s v="Idioma moderno II: Inglés"/>
    <s v="GLI"/>
    <s v="GRUPO DE LABORATORIO DE IDIOMAS"/>
    <s v="019LI"/>
    <s v="PRÁCTICAS DE LABORATORIO DE IDIOMA MODERNO I: INGLÉS"/>
    <s v="GRUPO-A2"/>
    <s v="Grupo de Laboratorio de Idiomas de Idioma moderno II: inglés"/>
    <s v="2S"/>
    <n v="16620378"/>
    <s v="MATEO"/>
    <s v="MENDAZA"/>
    <s v="RAQUEL"/>
    <s v="ramatem"/>
    <s v="raquel.mateo@unirioja.es"/>
    <n v="1.5"/>
    <n v="1.5"/>
    <n v="536"/>
    <s v="PROFESOR INTERINO"/>
    <s v="C01"/>
    <s v="TIEMPO COMPLETO"/>
    <s v="2018-09-18 00:00:00.0"/>
    <s v="2019-09-14 00:00:00.0"/>
    <s v="PI101415"/>
    <s v="PROFESOR CONTRATADO INTERINO"/>
    <s v="R107"/>
    <x v="6"/>
    <n v="345"/>
    <s v="FILOLOGÍA INGLESA"/>
  </r>
  <r>
    <x v="5"/>
    <x v="2"/>
    <n v="745"/>
    <s v="019LI"/>
    <s v="GRUPO-A3"/>
    <n v="16627564"/>
    <s v="Idioma moderno II: Inglés"/>
    <s v="GLI"/>
    <s v="GRUPO DE LABORATORIO DE IDIOMAS"/>
    <s v="019LI"/>
    <s v="PRÁCTICAS DE LABORATORIO DE IDIOMA MODERNO I: INGLÉS"/>
    <s v="GRUPO-A3"/>
    <s v="Grupo de Laboratorio de Idiomas de Idioma moderno II: inglés"/>
    <s v="2S"/>
    <n v="16627564"/>
    <s v="CIFONE"/>
    <s v="PONTE"/>
    <s v="MARÍA DANIELA"/>
    <s v="mdcifone"/>
    <s v="m-daniela.cifone@unirioja.es"/>
    <n v="1.5"/>
    <n v="1.5"/>
    <n v="532"/>
    <s v="LABORAL DOCENTE-ASOCIADO"/>
    <s v="P05"/>
    <s v="TIEMPO PARCIAL (5+5 HORAS)"/>
    <s v="2018-09-17 00:00:00.0"/>
    <s v="2019-09-14 00:00:00.0"/>
    <s v="PI101371"/>
    <s v="PROFESOR ASOCIADO"/>
    <s v="R107"/>
    <x v="6"/>
    <n v="345"/>
    <s v="FILOLOGÍA INGLESA"/>
  </r>
  <r>
    <x v="5"/>
    <x v="2"/>
    <n v="745"/>
    <s v="019LI"/>
    <s v="GRUPO-B1"/>
    <n v="16607430"/>
    <s v="Idioma moderno II: Inglés"/>
    <s v="GLI"/>
    <s v="GRUPO DE LABORATORIO DE IDIOMAS"/>
    <s v="019LI"/>
    <s v="PRÁCTICAS DE LABORATORIO DE IDIOMA MODERNO I: INGLÉS"/>
    <s v="GRUPO-B1"/>
    <s v="Grupo de Laboratorio de Idiomas de Idioma moderno II: inglés"/>
    <s v="2S"/>
    <n v="16607430"/>
    <s v="ARRIBAS"/>
    <s v="GARCÍA"/>
    <s v="MARIO"/>
    <s v="maarriba"/>
    <s v="mario.arribas@alum.unirioja.es"/>
    <n v="1.5"/>
    <n v="1.5"/>
    <n v="532"/>
    <s v="LABORAL DOCENTE-ASOCIADO"/>
    <s v="P03"/>
    <s v="TIEMPO PARCIAL (3+3 HORAS)"/>
    <s v="2018-09-17 00:00:00.0"/>
    <s v="2019-09-14 00:00:00.0"/>
    <s v="PI101407"/>
    <s v="PROFESOR ASOCIADO"/>
    <s v="R107"/>
    <x v="6"/>
    <n v="345"/>
    <s v="FILOLOGÍA INGLESA"/>
  </r>
  <r>
    <x v="5"/>
    <x v="2"/>
    <n v="745"/>
    <s v="019LI"/>
    <s v="GRUPO-B2"/>
    <n v="16521187"/>
    <s v="Idioma moderno II: Inglés"/>
    <s v="GLI"/>
    <s v="GRUPO DE LABORATORIO DE IDIOMAS"/>
    <s v="019LI"/>
    <s v="PRÁCTICAS DE LABORATORIO DE IDIOMA MODERNO I: INGLÉS"/>
    <s v="GRUPO-B2"/>
    <s v="Grupo de Laboratorio de Idiomas de Idioma moderno II: inglés"/>
    <s v="2S"/>
    <n v="16521187"/>
    <s v="ÁLVARO"/>
    <s v="ROJO"/>
    <s v="Mª CONCEPCIÓN"/>
    <s v="mcalvaro"/>
    <s v="m-concepcion.alvaro@unirioja.es"/>
    <n v="1.5"/>
    <n v="1.5"/>
    <n v="532"/>
    <s v="LABORAL DOCENTE-ASOCIADO"/>
    <s v="P04"/>
    <s v="TIEMPO PARCIAL (4+4 HORAS)"/>
    <s v="2017-09-15 00:00:00.0"/>
    <s v="2019-09-14 00:00:00.0"/>
    <s v="PI101257"/>
    <s v="PROFESOR ASOCIADO"/>
    <s v="R107"/>
    <x v="6"/>
    <n v="345"/>
    <s v="FILOLOGÍA INGLESA"/>
  </r>
  <r>
    <x v="5"/>
    <x v="2"/>
    <n v="745"/>
    <s v="019LI"/>
    <s v="GRUPO-B3"/>
    <n v="16521187"/>
    <s v="Idioma moderno II: Inglés"/>
    <s v="GLI"/>
    <s v="GRUPO DE LABORATORIO DE IDIOMAS"/>
    <s v="019LI"/>
    <s v="PRÁCTICAS DE LABORATORIO DE IDIOMA MODERNO I: INGLÉS"/>
    <s v="GRUPO-B3"/>
    <s v="Grupo de Laboratorio de Idiomas de Idioma moderno II: inglés"/>
    <s v="2S"/>
    <n v="16521187"/>
    <s v="ÁLVARO"/>
    <s v="ROJO"/>
    <s v="Mª CONCEPCIÓN"/>
    <s v="mcalvaro"/>
    <s v="m-concepcion.alvaro@unirioja.es"/>
    <n v="1.5"/>
    <n v="1.5"/>
    <n v="532"/>
    <s v="LABORAL DOCENTE-ASOCIADO"/>
    <s v="P04"/>
    <s v="TIEMPO PARCIAL (4+4 HORAS)"/>
    <s v="2017-09-15 00:00:00.0"/>
    <s v="2019-09-14 00:00:00.0"/>
    <s v="PI101257"/>
    <s v="PROFESOR ASOCIADO"/>
    <s v="R107"/>
    <x v="6"/>
    <n v="345"/>
    <s v="FILOLOGÍA INGLESA"/>
  </r>
  <r>
    <x v="5"/>
    <x v="2"/>
    <n v="745"/>
    <s v="019LI"/>
    <s v="GRUPO-C1"/>
    <n v="16520166"/>
    <s v="Idioma moderno II: Inglés"/>
    <s v="GLI"/>
    <s v="GRUPO DE LABORATORIO DE IDIOMAS"/>
    <s v="019LI"/>
    <s v="PRÁCTICAS DE LABORATORIO DE IDIOMA MODERNO I: INGLÉS"/>
    <s v="GRUPO-C1"/>
    <s v="Grupo de Laboratorio de Idiomas de Idioma moderno II: inglés"/>
    <s v="2S"/>
    <n v="16520166"/>
    <s v="SANTANA"/>
    <s v="MARTÍNEZ"/>
    <s v="PEDRO"/>
    <s v="psantana"/>
    <s v="pedro.santana@unirioja.es"/>
    <n v="1.5"/>
    <n v="1.5"/>
    <n v="504"/>
    <s v="PROFESOR TITULAR UNIVERSIDAD"/>
    <s v="01A"/>
    <s v="TIEMPO COMPLETO AMPLIADO"/>
    <s v="2012-09-01 00:00:00.0"/>
    <s v="null"/>
    <s v="DF31690"/>
    <s v="TITULAR DE UNIVERSIDAD"/>
    <s v="R107"/>
    <x v="6"/>
    <n v="345"/>
    <s v="FILOLOGÍA INGLESA"/>
  </r>
  <r>
    <x v="5"/>
    <x v="2"/>
    <n v="745"/>
    <s v="019LI"/>
    <s v="GRUPO-C2"/>
    <n v="16520166"/>
    <s v="Idioma moderno II: Inglés"/>
    <s v="GLI"/>
    <s v="GRUPO DE LABORATORIO DE IDIOMAS"/>
    <s v="019LI"/>
    <s v="PRÁCTICAS DE LABORATORIO DE IDIOMA MODERNO I: INGLÉS"/>
    <s v="GRUPO-C2"/>
    <s v="Grupo de Laboratorio de Idiomas de Idioma moderno II: inglés"/>
    <s v="2S"/>
    <n v="16520166"/>
    <s v="SANTANA"/>
    <s v="MARTÍNEZ"/>
    <s v="PEDRO"/>
    <s v="psantana"/>
    <s v="pedro.santana@unirioja.es"/>
    <n v="1.5"/>
    <n v="1.5"/>
    <n v="504"/>
    <s v="PROFESOR TITULAR UNIVERSIDAD"/>
    <s v="01A"/>
    <s v="TIEMPO COMPLETO AMPLIADO"/>
    <s v="2012-09-01 00:00:00.0"/>
    <s v="null"/>
    <s v="DF31690"/>
    <s v="TITULAR DE UNIVERSIDAD"/>
    <s v="R107"/>
    <x v="6"/>
    <n v="345"/>
    <s v="FILOLOGÍA INGLESA"/>
  </r>
  <r>
    <x v="5"/>
    <x v="2"/>
    <n v="745"/>
    <s v="019LI"/>
    <s v="GRUPO-C3"/>
    <n v="16605769"/>
    <s v="Idioma moderno II: Inglés"/>
    <s v="GLI"/>
    <s v="GRUPO DE LABORATORIO DE IDIOMAS"/>
    <s v="019LI"/>
    <s v="PRÁCTICAS DE LABORATORIO DE IDIOMA MODERNO I: INGLÉS"/>
    <s v="GRUPO-C3"/>
    <s v="Grupo de Laboratorio de Idiomas de Idioma moderno II: inglés"/>
    <s v="2S"/>
    <n v="16605769"/>
    <s v="LACALLE"/>
    <s v="PALACIOS"/>
    <s v="MIGUEL"/>
    <s v="milacall"/>
    <s v="miguel.lacalle@unirioja.es"/>
    <n v="1.5"/>
    <n v="1.5"/>
    <n v="536"/>
    <s v="PROFESOR INTERINO"/>
    <s v="C01"/>
    <s v="TIEMPO COMPLETO"/>
    <s v="2017-09-15 00:00:00.0"/>
    <s v="null"/>
    <s v="PI101259"/>
    <s v="PROFESOR CONTRATADO INTERINO"/>
    <s v="R107"/>
    <x v="6"/>
    <n v="345"/>
    <s v="FILOLOGÍA INGLESA"/>
  </r>
  <r>
    <x v="5"/>
    <x v="2"/>
    <n v="745"/>
    <s v="019R"/>
    <s v="GRUPO-A1"/>
    <n v="16620378"/>
    <s v="Idioma moderno II: Inglés"/>
    <s v="GR"/>
    <s v="GRUPO REDUCIDO"/>
    <s v="019R"/>
    <s v="PRACTICAS DE AULA DE IDIOMA MODERNO I: INGLÉS"/>
    <s v="GRUPO-A1"/>
    <s v="Grupo de Aula de Idioma moderno II: inglés"/>
    <s v="2S"/>
    <n v="16620378"/>
    <s v="MATEO"/>
    <s v="MENDAZA"/>
    <s v="RAQUEL"/>
    <s v="ramatem"/>
    <s v="raquel.mateo@unirioja.es"/>
    <n v="1.5"/>
    <n v="1.5"/>
    <n v="536"/>
    <s v="PROFESOR INTERINO"/>
    <s v="C01"/>
    <s v="TIEMPO COMPLETO"/>
    <s v="2018-09-18 00:00:00.0"/>
    <s v="2019-09-14 00:00:00.0"/>
    <s v="PI101415"/>
    <s v="PROFESOR CONTRATADO INTERINO"/>
    <s v="R107"/>
    <x v="6"/>
    <n v="345"/>
    <s v="FILOLOGÍA INGLESA"/>
  </r>
  <r>
    <x v="5"/>
    <x v="2"/>
    <n v="745"/>
    <s v="019R"/>
    <s v="GRUPO-A2"/>
    <n v="16620378"/>
    <s v="Idioma moderno II: Inglés"/>
    <s v="GR"/>
    <s v="GRUPO REDUCIDO"/>
    <s v="019R"/>
    <s v="PRACTICAS DE AULA DE IDIOMA MODERNO I: INGLÉS"/>
    <s v="GRUPO-A2"/>
    <s v="Grupo de Aula de Idioma moderno II: inglés"/>
    <s v="2S"/>
    <n v="16620378"/>
    <s v="MATEO"/>
    <s v="MENDAZA"/>
    <s v="RAQUEL"/>
    <s v="ramatem"/>
    <s v="raquel.mateo@unirioja.es"/>
    <n v="1.5"/>
    <n v="1.5"/>
    <n v="536"/>
    <s v="PROFESOR INTERINO"/>
    <s v="C01"/>
    <s v="TIEMPO COMPLETO"/>
    <s v="2018-09-18 00:00:00.0"/>
    <s v="2019-09-14 00:00:00.0"/>
    <s v="PI101415"/>
    <s v="PROFESOR CONTRATADO INTERINO"/>
    <s v="R107"/>
    <x v="6"/>
    <n v="345"/>
    <s v="FILOLOGÍA INGLESA"/>
  </r>
  <r>
    <x v="5"/>
    <x v="2"/>
    <n v="745"/>
    <s v="019R"/>
    <s v="GRUPO-A3"/>
    <n v="16620378"/>
    <s v="Idioma moderno II: Inglés"/>
    <s v="GR"/>
    <s v="GRUPO REDUCIDO"/>
    <s v="019R"/>
    <s v="PRACTICAS DE AULA DE IDIOMA MODERNO I: INGLÉS"/>
    <s v="GRUPO-A3"/>
    <s v="Grupo de Aula de Idioma moderno II: inglés"/>
    <s v="2S"/>
    <n v="16620378"/>
    <s v="MATEO"/>
    <s v="MENDAZA"/>
    <s v="RAQUEL"/>
    <s v="ramatem"/>
    <s v="raquel.mateo@unirioja.es"/>
    <n v="1.5"/>
    <n v="1.5"/>
    <n v="536"/>
    <s v="PROFESOR INTERINO"/>
    <s v="C01"/>
    <s v="TIEMPO COMPLETO"/>
    <s v="2018-09-18 00:00:00.0"/>
    <s v="2019-09-14 00:00:00.0"/>
    <s v="PI101415"/>
    <s v="PROFESOR CONTRATADO INTERINO"/>
    <s v="R107"/>
    <x v="6"/>
    <n v="345"/>
    <s v="FILOLOGÍA INGLESA"/>
  </r>
  <r>
    <x v="5"/>
    <x v="2"/>
    <n v="745"/>
    <s v="019R"/>
    <s v="GRUPO-B1"/>
    <n v="16607430"/>
    <s v="Idioma moderno II: Inglés"/>
    <s v="GR"/>
    <s v="GRUPO REDUCIDO"/>
    <s v="019R"/>
    <s v="PRACTICAS DE AULA DE IDIOMA MODERNO I: INGLÉS"/>
    <s v="GRUPO-B1"/>
    <s v="Grupo de Aula de Idioma moderno II: inglés"/>
    <s v="2S"/>
    <n v="16607430"/>
    <s v="ARRIBAS"/>
    <s v="GARCÍA"/>
    <s v="MARIO"/>
    <s v="maarriba"/>
    <s v="mario.arribas@alum.unirioja.es"/>
    <n v="1.5"/>
    <n v="1.5"/>
    <n v="532"/>
    <s v="LABORAL DOCENTE-ASOCIADO"/>
    <s v="P03"/>
    <s v="TIEMPO PARCIAL (3+3 HORAS)"/>
    <s v="2018-09-17 00:00:00.0"/>
    <s v="2019-09-14 00:00:00.0"/>
    <s v="PI101407"/>
    <s v="PROFESOR ASOCIADO"/>
    <s v="R107"/>
    <x v="6"/>
    <n v="345"/>
    <s v="FILOLOGÍA INGLESA"/>
  </r>
  <r>
    <x v="5"/>
    <x v="2"/>
    <n v="745"/>
    <s v="019R"/>
    <s v="GRUPO-B2"/>
    <n v="16521187"/>
    <s v="Idioma moderno II: Inglés"/>
    <s v="GR"/>
    <s v="GRUPO REDUCIDO"/>
    <s v="019R"/>
    <s v="PRACTICAS DE AULA DE IDIOMA MODERNO I: INGLÉS"/>
    <s v="GRUPO-B2"/>
    <s v="Grupo de Aula de Idioma moderno II: inglés"/>
    <s v="2S"/>
    <n v="16521187"/>
    <s v="ÁLVARO"/>
    <s v="ROJO"/>
    <s v="Mª CONCEPCIÓN"/>
    <s v="mcalvaro"/>
    <s v="m-concepcion.alvaro@unirioja.es"/>
    <n v="1.5"/>
    <n v="1.5"/>
    <n v="532"/>
    <s v="LABORAL DOCENTE-ASOCIADO"/>
    <s v="P04"/>
    <s v="TIEMPO PARCIAL (4+4 HORAS)"/>
    <s v="2017-09-15 00:00:00.0"/>
    <s v="2019-09-14 00:00:00.0"/>
    <s v="PI101257"/>
    <s v="PROFESOR ASOCIADO"/>
    <s v="R107"/>
    <x v="6"/>
    <n v="345"/>
    <s v="FILOLOGÍA INGLESA"/>
  </r>
  <r>
    <x v="5"/>
    <x v="2"/>
    <n v="745"/>
    <s v="019R"/>
    <s v="GRUPO-B3"/>
    <n v="16521187"/>
    <s v="Idioma moderno II: Inglés"/>
    <s v="GR"/>
    <s v="GRUPO REDUCIDO"/>
    <s v="019R"/>
    <s v="PRACTICAS DE AULA DE IDIOMA MODERNO I: INGLÉS"/>
    <s v="GRUPO-B3"/>
    <s v="Grupo de Aula de Idioma moderno II: inglés"/>
    <s v="2S"/>
    <n v="16521187"/>
    <s v="ÁLVARO"/>
    <s v="ROJO"/>
    <s v="Mª CONCEPCIÓN"/>
    <s v="mcalvaro"/>
    <s v="m-concepcion.alvaro@unirioja.es"/>
    <n v="1.5"/>
    <n v="1.5"/>
    <n v="532"/>
    <s v="LABORAL DOCENTE-ASOCIADO"/>
    <s v="P04"/>
    <s v="TIEMPO PARCIAL (4+4 HORAS)"/>
    <s v="2017-09-15 00:00:00.0"/>
    <s v="2019-09-14 00:00:00.0"/>
    <s v="PI101257"/>
    <s v="PROFESOR ASOCIADO"/>
    <s v="R107"/>
    <x v="6"/>
    <n v="345"/>
    <s v="FILOLOGÍA INGLESA"/>
  </r>
  <r>
    <x v="5"/>
    <x v="2"/>
    <n v="745"/>
    <s v="019R"/>
    <s v="GRUPO-C1"/>
    <n v="16605769"/>
    <s v="Idioma moderno II: Inglés"/>
    <s v="GR"/>
    <s v="GRUPO REDUCIDO"/>
    <s v="019R"/>
    <s v="PRACTICAS DE AULA DE IDIOMA MODERNO I: INGLÉS"/>
    <s v="GRUPO-C1"/>
    <s v="Grupo de Aula de Idioma moderno II: inglés"/>
    <s v="2S"/>
    <n v="16605769"/>
    <s v="LACALLE"/>
    <s v="PALACIOS"/>
    <s v="MIGUEL"/>
    <s v="milacall"/>
    <s v="miguel.lacalle@unirioja.es"/>
    <n v="1.5"/>
    <n v="1.5"/>
    <n v="536"/>
    <s v="PROFESOR INTERINO"/>
    <s v="C01"/>
    <s v="TIEMPO COMPLETO"/>
    <s v="2017-09-15 00:00:00.0"/>
    <s v="null"/>
    <s v="PI101259"/>
    <s v="PROFESOR CONTRATADO INTERINO"/>
    <s v="R107"/>
    <x v="6"/>
    <n v="345"/>
    <s v="FILOLOGÍA INGLESA"/>
  </r>
  <r>
    <x v="5"/>
    <x v="2"/>
    <n v="745"/>
    <s v="019R"/>
    <s v="GRUPO-C2"/>
    <n v="16520166"/>
    <s v="Idioma moderno II: Inglés"/>
    <s v="GR"/>
    <s v="GRUPO REDUCIDO"/>
    <s v="019R"/>
    <s v="PRACTICAS DE AULA DE IDIOMA MODERNO I: INGLÉS"/>
    <s v="GRUPO-C2"/>
    <s v="Grupo de Aula de Idioma moderno II: inglés"/>
    <s v="2S"/>
    <n v="16520166"/>
    <s v="SANTANA"/>
    <s v="MARTÍNEZ"/>
    <s v="PEDRO"/>
    <s v="psantana"/>
    <s v="pedro.santana@unirioja.es"/>
    <n v="1.5"/>
    <n v="1.5"/>
    <n v="504"/>
    <s v="PROFESOR TITULAR UNIVERSIDAD"/>
    <s v="01A"/>
    <s v="TIEMPO COMPLETO AMPLIADO"/>
    <s v="2012-09-01 00:00:00.0"/>
    <s v="null"/>
    <s v="DF31690"/>
    <s v="TITULAR DE UNIVERSIDAD"/>
    <s v="R107"/>
    <x v="6"/>
    <n v="345"/>
    <s v="FILOLOGÍA INGLESA"/>
  </r>
  <r>
    <x v="5"/>
    <x v="2"/>
    <n v="745"/>
    <s v="019R"/>
    <s v="GRUPO-C3"/>
    <n v="16605769"/>
    <s v="Idioma moderno II: Inglés"/>
    <s v="GR"/>
    <s v="GRUPO REDUCIDO"/>
    <s v="019R"/>
    <s v="PRACTICAS DE AULA DE IDIOMA MODERNO I: INGLÉS"/>
    <s v="GRUPO-C3"/>
    <s v="Grupo de Aula de Idioma moderno II: inglés"/>
    <s v="2S"/>
    <n v="16605769"/>
    <s v="LACALLE"/>
    <s v="PALACIOS"/>
    <s v="MIGUEL"/>
    <s v="milacall"/>
    <s v="miguel.lacalle@unirioja.es"/>
    <n v="1.5"/>
    <n v="1.5"/>
    <n v="536"/>
    <s v="PROFESOR INTERINO"/>
    <s v="C01"/>
    <s v="TIEMPO COMPLETO"/>
    <s v="2017-09-15 00:00:00.0"/>
    <s v="null"/>
    <s v="PI101259"/>
    <s v="PROFESOR CONTRATADO INTERINO"/>
    <s v="R107"/>
    <x v="6"/>
    <n v="345"/>
    <s v="FILOLOGÍA INGLESA"/>
  </r>
  <r>
    <x v="6"/>
    <x v="0"/>
    <n v="745"/>
    <s v="019G"/>
    <s v="GRUPO-E"/>
    <n v="72792366"/>
    <s v="Idioma moderno II: Inglés"/>
    <s v="GG"/>
    <s v="GRUPO GRANDE"/>
    <s v="019G"/>
    <s v="TEORIA DE IDIOMA MODERNO II: INGLÉS"/>
    <s v="GRUPO-E"/>
    <s v="Grupo de Teoria de IDIOMA MODERNO II: INGLÉS"/>
    <s v="2S"/>
    <n v="72792366"/>
    <s v="JIMÉNEZ"/>
    <s v="MARTÍNEZ LOSA"/>
    <s v="NOELIA"/>
    <s v="nojimene"/>
    <s v="noelia.jimenez@unirioja.es"/>
    <n v="1"/>
    <n v="1"/>
    <n v="532"/>
    <s v="LABORAL DOCENTE-ASOCIADO"/>
    <s v="P04"/>
    <s v="TIEMPO PARCIAL (4+4 HORAS)"/>
    <s v="2018-09-17 00:00:00.0"/>
    <s v="2019-09-14 00:00:00.0"/>
    <s v="PI101373"/>
    <s v="PROFESOR ASOCIADO"/>
    <s v="R107"/>
    <x v="6"/>
    <n v="345"/>
    <s v="FILOLOGÍA INGLESA"/>
  </r>
  <r>
    <x v="6"/>
    <x v="0"/>
    <n v="745"/>
    <s v="019G"/>
    <s v="GRUPO-E"/>
    <n v="78758459"/>
    <s v="Idioma moderno II: Inglés"/>
    <s v="GG"/>
    <s v="GRUPO GRANDE"/>
    <s v="019G"/>
    <s v="TEORIA DE IDIOMA MODERNO II: INGLÉS"/>
    <s v="GRUPO-E"/>
    <s v="Grupo de Teoria de IDIOMA MODERNO II: INGLÉS"/>
    <s v="2S"/>
    <n v="78758459"/>
    <s v="GARCÍA"/>
    <s v="FERNÁNDEZ"/>
    <s v="LAURA"/>
    <s v="lagarcf"/>
    <s v="laura.garciaf@alum.unirioja.es"/>
    <n v="2"/>
    <n v="2"/>
    <n v="0"/>
    <s v="DOCTOR"/>
    <n v="0"/>
    <s v="_"/>
    <s v="2018-12-01 00:00:00.0"/>
    <s v="2019-11-30 00:00:00.0"/>
    <s v="D07INVESTIGADOR1"/>
    <s v="ACCESO SISTEMA ESPAÑOL CIENCIA E INNOVACIÓN"/>
    <s v="R107"/>
    <x v="6"/>
    <n v="345"/>
    <s v="FILOLOGÍA INGLESA"/>
  </r>
  <r>
    <x v="6"/>
    <x v="0"/>
    <n v="745"/>
    <s v="019LI"/>
    <s v="GRUPO-E1"/>
    <n v="16627564"/>
    <s v="Idioma moderno II: Inglés"/>
    <s v="GLI"/>
    <s v="GRUPO DE LABORATORIO DE IDIOMAS"/>
    <s v="019LI"/>
    <s v="PRÁCTICAS DE LABORATORIO DE IDIOMA MODERNO I: INGLÉS"/>
    <s v="GRUPO-E1"/>
    <s v="Grupo de Laboratorio de Idiomas de Idioma moderno II: inglés"/>
    <s v="2S"/>
    <n v="16627564"/>
    <s v="CIFONE"/>
    <s v="PONTE"/>
    <s v="MARÍA DANIELA"/>
    <s v="mdcifone"/>
    <s v="m-daniela.cifone@unirioja.es"/>
    <n v="1.5"/>
    <n v="1.5"/>
    <n v="532"/>
    <s v="LABORAL DOCENTE-ASOCIADO"/>
    <s v="P05"/>
    <s v="TIEMPO PARCIAL (5+5 HORAS)"/>
    <s v="2018-09-17 00:00:00.0"/>
    <s v="2019-09-14 00:00:00.0"/>
    <s v="PI101371"/>
    <s v="PROFESOR ASOCIADO"/>
    <s v="R107"/>
    <x v="6"/>
    <n v="345"/>
    <s v="FILOLOGÍA INGLESA"/>
  </r>
  <r>
    <x v="6"/>
    <x v="0"/>
    <n v="745"/>
    <s v="019LI"/>
    <s v="GRUPO-E2"/>
    <n v="16626817"/>
    <s v="Idioma moderno II: Inglés"/>
    <s v="GLI"/>
    <s v="GRUPO DE LABORATORIO DE IDIOMAS"/>
    <s v="019LI"/>
    <s v="PRÁCTICAS DE LABORATORIO DE IDIOMA MODERNO I: INGLÉS"/>
    <s v="GRUPO-E2"/>
    <s v="Grupo de Laboratorio de Idiomas de Idioma moderno II: inglés"/>
    <s v="2S"/>
    <n v="16626817"/>
    <s v="GONZÁLEZ"/>
    <s v="GARCÍA"/>
    <s v="JONATAN"/>
    <s v="jogonzg"/>
    <s v="jonatan.gonzalezg@alum.unirioja.es"/>
    <n v="1.5"/>
    <n v="1.5"/>
    <n v="121"/>
    <s v="PERSONAL INVESTIGADOR EN FORMACIÓN"/>
    <n v="0"/>
    <s v="_"/>
    <s v="2017-05-15 00:00:00.0"/>
    <s v="2019-05-14 00:00:00.0"/>
    <s v="D07BECARIO2"/>
    <s v="PERSONAL INVESTIGADOR PREDOCTORAL EN FORMACIÓN"/>
    <s v="R107"/>
    <x v="6"/>
    <n v="345"/>
    <s v="FILOLOGÍA INGLESA"/>
  </r>
  <r>
    <x v="6"/>
    <x v="0"/>
    <n v="745"/>
    <s v="019R"/>
    <s v="GRUPO-E1"/>
    <n v="72797030"/>
    <s v="Idioma moderno II: Inglés"/>
    <s v="GR"/>
    <s v="GRUPO REDUCIDO"/>
    <s v="019R"/>
    <s v="PRACTICAS DE AULA DE IDIOMA MODERNO I: INGLÉS"/>
    <s v="GRUPO-E1"/>
    <s v="Grupo de Aula de Idioma moderno II: inglés"/>
    <s v="2S"/>
    <n v="72797030"/>
    <s v="TÍO"/>
    <s v="SÁENZ"/>
    <s v="MARTA"/>
    <s v="matio"/>
    <s v="marta.tio@alum.unirioja.es"/>
    <n v="1.5"/>
    <n v="1.5"/>
    <n v="121"/>
    <s v="PERSONAL INVESTIGADOR EN FORMACIÓN"/>
    <n v="0"/>
    <s v="_"/>
    <s v="2015-09-01 00:00:00.0"/>
    <s v="2019-08-31 00:00:00.0"/>
    <s v="D07BECARIO3"/>
    <s v="PERSONAL INVESTIGADOR PREDOCTORAL EN FORMACIÓN"/>
    <s v="R107"/>
    <x v="6"/>
    <n v="345"/>
    <s v="FILOLOGÍA INGLESA"/>
  </r>
  <r>
    <x v="6"/>
    <x v="0"/>
    <n v="745"/>
    <s v="019R"/>
    <s v="GRUPO-E2"/>
    <n v="72797030"/>
    <s v="Idioma moderno II: Inglés"/>
    <s v="GR"/>
    <s v="GRUPO REDUCIDO"/>
    <s v="019R"/>
    <s v="PRACTICAS DE AULA DE IDIOMA MODERNO I: INGLÉS"/>
    <s v="GRUPO-E2"/>
    <s v="Grupo de Aula de Idioma moderno II: inglés"/>
    <s v="2S"/>
    <n v="72797030"/>
    <s v="TÍO"/>
    <s v="SÁENZ"/>
    <s v="MARTA"/>
    <s v="matio"/>
    <s v="marta.tio@alum.unirioja.es"/>
    <n v="1.5"/>
    <n v="1.5"/>
    <n v="121"/>
    <s v="PERSONAL INVESTIGADOR EN FORMACIÓN"/>
    <n v="0"/>
    <s v="_"/>
    <s v="2015-09-01 00:00:00.0"/>
    <s v="2019-08-31 00:00:00.0"/>
    <s v="D07BECARIO3"/>
    <s v="PERSONAL INVESTIGADOR PREDOCTORAL EN FORMACIÓN"/>
    <s v="R107"/>
    <x v="6"/>
    <n v="345"/>
    <s v="FILOLOGÍA INGLESA"/>
  </r>
  <r>
    <x v="8"/>
    <x v="2"/>
    <n v="745"/>
    <s v="019G"/>
    <s v="GRUPO-E"/>
    <n v="72792366"/>
    <s v="Idioma moderno II: Inglés"/>
    <s v="GG"/>
    <s v="GRUPO GRANDE"/>
    <s v="019G"/>
    <s v="TEORIA DE IDIOMA MODERNO II: INGLÉS"/>
    <s v="GRUPO-E"/>
    <s v="Grupo de Teoria de IDIOMA MODERNO II: INGLÉS"/>
    <s v="2S"/>
    <n v="72792366"/>
    <s v="JIMÉNEZ"/>
    <s v="MARTÍNEZ LOSA"/>
    <s v="NOELIA"/>
    <s v="nojimene"/>
    <s v="noelia.jimenez@unirioja.es"/>
    <n v="1"/>
    <m/>
    <n v="532"/>
    <s v="LABORAL DOCENTE-ASOCIADO"/>
    <s v="P04"/>
    <s v="TIEMPO PARCIAL (4+4 HORAS)"/>
    <s v="2018-09-17 00:00:00.0"/>
    <s v="2019-09-14 00:00:00.0"/>
    <s v="PI101373"/>
    <s v="PROFESOR ASOCIADO"/>
    <s v="R107"/>
    <x v="6"/>
    <n v="345"/>
    <s v="FILOLOGÍA INGLESA"/>
  </r>
  <r>
    <x v="8"/>
    <x v="2"/>
    <n v="745"/>
    <s v="019G"/>
    <s v="GRUPO-E"/>
    <n v="78758459"/>
    <s v="Idioma moderno II: Inglés"/>
    <s v="GG"/>
    <s v="GRUPO GRANDE"/>
    <s v="019G"/>
    <s v="TEORIA DE IDIOMA MODERNO II: INGLÉS"/>
    <s v="GRUPO-E"/>
    <s v="Grupo de Teoria de IDIOMA MODERNO II: INGLÉS"/>
    <s v="2S"/>
    <n v="78758459"/>
    <s v="GARCÍA"/>
    <s v="FERNÁNDEZ"/>
    <s v="LAURA"/>
    <s v="lagarcf"/>
    <s v="laura.garciaf@alum.unirioja.es"/>
    <n v="2"/>
    <m/>
    <n v="0"/>
    <s v="DOCTOR"/>
    <n v="0"/>
    <s v="_"/>
    <s v="2018-12-01 00:00:00.0"/>
    <s v="2019-11-30 00:00:00.0"/>
    <s v="D07INVESTIGADOR1"/>
    <s v="ACCESO SISTEMA ESPAÑOL CIENCIA E INNOVACIÓN"/>
    <s v="R107"/>
    <x v="6"/>
    <n v="345"/>
    <s v="FILOLOGÍA INGLESA"/>
  </r>
  <r>
    <x v="8"/>
    <x v="2"/>
    <n v="745"/>
    <s v="019LI"/>
    <s v="GRUPO-E3"/>
    <n v="16593055"/>
    <s v="Idioma moderno II: Inglés"/>
    <s v="GLI"/>
    <s v="GRUPO DE LABORATORIO DE IDIOMAS"/>
    <s v="019LI"/>
    <s v="PRÁCTICAS DE LABORATORIO DE IDIOMA MODERNO I: INGLÉS"/>
    <s v="GRUPO-E3"/>
    <s v="Grupo de Laboratorio de Idiomas de Idioma moderno II: inglés"/>
    <s v="2S"/>
    <n v="16593055"/>
    <s v="NOVO"/>
    <s v="URRACA"/>
    <s v="CARMEN"/>
    <s v="canovo"/>
    <s v="carmen.novo@unirioja.es"/>
    <n v="1.5"/>
    <n v="1.5"/>
    <n v="536"/>
    <s v="PROFESOR INTERINO"/>
    <s v="C01"/>
    <s v="TIEMPO COMPLETO"/>
    <s v="2018-09-17 00:00:00.0"/>
    <s v="null"/>
    <s v="PI101369"/>
    <s v="PROFESOR CONTRATADO INTERINO"/>
    <s v="R107"/>
    <x v="6"/>
    <n v="345"/>
    <s v="FILOLOGÍA INGLESA"/>
  </r>
  <r>
    <x v="8"/>
    <x v="2"/>
    <n v="745"/>
    <s v="019R"/>
    <s v="GRUPO-E3"/>
    <n v="16593055"/>
    <s v="Idioma moderno II: Inglés"/>
    <s v="GR"/>
    <s v="GRUPO REDUCIDO"/>
    <s v="019R"/>
    <s v="PRACTICAS DE AULA DE IDIOMA MODERNO I: INGLÉS"/>
    <s v="GRUPO-E3"/>
    <s v="Grupo de Aula de Idioma moderno II: inglés"/>
    <s v="2S"/>
    <n v="16593055"/>
    <s v="NOVO"/>
    <s v="URRACA"/>
    <s v="CARMEN"/>
    <s v="canovo"/>
    <s v="carmen.novo@unirioja.es"/>
    <n v="1.5"/>
    <n v="1.5"/>
    <n v="536"/>
    <s v="PROFESOR INTERINO"/>
    <s v="C01"/>
    <s v="TIEMPO COMPLETO"/>
    <s v="2018-09-17 00:00:00.0"/>
    <s v="null"/>
    <s v="PI101369"/>
    <s v="PROFESOR CONTRATADO INTERINO"/>
    <s v="R107"/>
    <x v="6"/>
    <n v="345"/>
    <s v="FILOLOGÍA INGLESA"/>
  </r>
  <r>
    <x v="9"/>
    <x v="2"/>
    <n v="745"/>
    <s v="019G"/>
    <s v="GRUPO-F"/>
    <n v="47106053"/>
    <s v="Idioma moderno II: Inglés"/>
    <s v="GG"/>
    <s v="GRUPO GRANDE"/>
    <s v="019G"/>
    <s v="TEORIA DE IDIOMA MODERNO II: INGLÉS"/>
    <s v="GRUPO-F"/>
    <s v="Grupo de Teoria de IDIOMA MODERNO II: INGLÉS"/>
    <s v="2S"/>
    <n v="47106053"/>
    <s v="FIDALGO"/>
    <s v="ALLO"/>
    <s v="LUISA"/>
    <s v="lufidalg"/>
    <s v="luisa.fidalgoa@unirioja.es"/>
    <n v="3"/>
    <n v="3"/>
    <n v="536"/>
    <s v="PROFESOR INTERINO"/>
    <s v="C01"/>
    <s v="TIEMPO COMPLETO"/>
    <s v="2017-09-15 00:00:00.0"/>
    <s v="null"/>
    <s v="PI101261"/>
    <s v="PROFESOR CONTRATADO INTERINO"/>
    <s v="R107"/>
    <x v="6"/>
    <n v="345"/>
    <s v="FILOLOGÍA INGLESA"/>
  </r>
  <r>
    <x v="9"/>
    <x v="2"/>
    <n v="745"/>
    <s v="019LI"/>
    <s v="GRUPO-F1"/>
    <n v="9414088"/>
    <s v="Idioma moderno II: Inglés"/>
    <s v="GLI"/>
    <s v="GRUPO DE LABORATORIO DE IDIOMAS"/>
    <s v="019LI"/>
    <s v="PRÁCTICAS DE LABORATORIO DE IDIOMA MODERNO I: INGLÉS"/>
    <s v="GRUPO-F1"/>
    <s v="Grupo de Laboratorio de Idiomas de Idioma moderno II: inglés"/>
    <s v="2S"/>
    <n v="9414088"/>
    <s v="TABOADA"/>
    <s v="FERRERO"/>
    <s v="CAROLINA"/>
    <s v="cataboad"/>
    <s v="carolina.taboada@unirioja.es"/>
    <n v="1.5"/>
    <n v="1.5"/>
    <n v="504"/>
    <s v="PROFESOR TITULAR UNIVERSIDAD"/>
    <s v="C01"/>
    <s v="TIEMPO COMPLETO"/>
    <s v="2008-09-30 00:00:00.0"/>
    <s v="null"/>
    <s v="DF100228"/>
    <s v="PROFESOR TITULAR DE UNIVERSIDAD INTERINO"/>
    <s v="R107"/>
    <x v="6"/>
    <n v="345"/>
    <s v="FILOLOGÍA INGLESA"/>
  </r>
  <r>
    <x v="9"/>
    <x v="2"/>
    <n v="745"/>
    <s v="019LI"/>
    <s v="GRUPO-F2"/>
    <n v="16591198"/>
    <s v="Idioma moderno II: Inglés"/>
    <s v="GLI"/>
    <s v="GRUPO DE LABORATORIO DE IDIOMAS"/>
    <s v="019LI"/>
    <s v="PRÁCTICAS DE LABORATORIO DE IDIOMA MODERNO I: INGLÉS"/>
    <s v="GRUPO-F2"/>
    <s v="Grupo de Laboratorio de Idiomas de Idioma moderno II: inglés"/>
    <s v="2S"/>
    <n v="16591198"/>
    <s v="DÍEZ"/>
    <s v="VELASCO"/>
    <s v="OLGA ISABEL"/>
    <s v="oldiez"/>
    <s v="olga-isabel.diez@unirioja.es"/>
    <n v="1.5"/>
    <n v="1.5"/>
    <n v="532"/>
    <s v="LABORAL DOCENTE-ASOCIADO"/>
    <s v="P03"/>
    <s v="TIEMPO PARCIAL (3+3 HORAS)"/>
    <s v="2016-09-15 00:00:00.0"/>
    <s v="2019-09-14 00:00:00.0"/>
    <s v="PI101035"/>
    <s v="PROFESOR ASOCIADO"/>
    <s v="R107"/>
    <x v="6"/>
    <n v="345"/>
    <s v="FILOLOGÍA INGLESA"/>
  </r>
  <r>
    <x v="9"/>
    <x v="2"/>
    <n v="745"/>
    <s v="019R"/>
    <s v="GRUPO-F1"/>
    <n v="9414088"/>
    <s v="Idioma moderno II: Inglés"/>
    <s v="GR"/>
    <s v="GRUPO REDUCIDO"/>
    <s v="019R"/>
    <s v="PRACTICAS DE AULA DE IDIOMA MODERNO I: INGLÉS"/>
    <s v="GRUPO-F1"/>
    <s v="Grupo de Aula de Idioma moderno II: inglés"/>
    <s v="2S"/>
    <n v="9414088"/>
    <s v="TABOADA"/>
    <s v="FERRERO"/>
    <s v="CAROLINA"/>
    <s v="cataboad"/>
    <s v="carolina.taboada@unirioja.es"/>
    <n v="1.5"/>
    <n v="1.5"/>
    <n v="504"/>
    <s v="PROFESOR TITULAR UNIVERSIDAD"/>
    <s v="C01"/>
    <s v="TIEMPO COMPLETO"/>
    <s v="2008-09-30 00:00:00.0"/>
    <s v="null"/>
    <s v="DF100228"/>
    <s v="PROFESOR TITULAR DE UNIVERSIDAD INTERINO"/>
    <s v="R107"/>
    <x v="6"/>
    <n v="345"/>
    <s v="FILOLOGÍA INGLESA"/>
  </r>
  <r>
    <x v="9"/>
    <x v="2"/>
    <n v="745"/>
    <s v="019R"/>
    <s v="GRUPO-F2"/>
    <n v="16591198"/>
    <s v="Idioma moderno II: Inglés"/>
    <s v="GR"/>
    <s v="GRUPO REDUCIDO"/>
    <s v="019R"/>
    <s v="PRACTICAS DE AULA DE IDIOMA MODERNO I: INGLÉS"/>
    <s v="GRUPO-F2"/>
    <s v="Grupo de Aula de Idioma moderno II: inglés"/>
    <s v="2S"/>
    <n v="16591198"/>
    <s v="DÍEZ"/>
    <s v="VELASCO"/>
    <s v="OLGA ISABEL"/>
    <s v="oldiez"/>
    <s v="olga-isabel.diez@unirioja.es"/>
    <n v="1.5"/>
    <n v="1.5"/>
    <n v="532"/>
    <s v="LABORAL DOCENTE-ASOCIADO"/>
    <s v="P03"/>
    <s v="TIEMPO PARCIAL (3+3 HORAS)"/>
    <s v="2016-09-15 00:00:00.0"/>
    <s v="2019-09-14 00:00:00.0"/>
    <s v="PI101035"/>
    <s v="PROFESOR ASOCIADO"/>
    <s v="R107"/>
    <x v="6"/>
    <n v="345"/>
    <s v="FILOLOGÍA INGLESA"/>
  </r>
  <r>
    <x v="10"/>
    <x v="2"/>
    <n v="745"/>
    <s v="019G"/>
    <s v="GRUPO-F"/>
    <n v="47106053"/>
    <s v="Idioma moderno II: Inglés"/>
    <s v="GG"/>
    <s v="GRUPO GRANDE"/>
    <s v="019G"/>
    <s v="TEORIA DE IDIOMA MODERNO II: INGLÉS"/>
    <s v="GRUPO-F"/>
    <s v="Grupo de Teoria de IDIOMA MODERNO II: INGLÉS"/>
    <s v="2S"/>
    <n v="47106053"/>
    <s v="FIDALGO"/>
    <s v="ALLO"/>
    <s v="LUISA"/>
    <s v="lufidalg"/>
    <s v="luisa.fidalgoa@unirioja.es"/>
    <n v="3"/>
    <m/>
    <n v="536"/>
    <s v="PROFESOR INTERINO"/>
    <s v="C01"/>
    <s v="TIEMPO COMPLETO"/>
    <s v="2017-09-15 00:00:00.0"/>
    <s v="null"/>
    <s v="PI101261"/>
    <s v="PROFESOR CONTRATADO INTERINO"/>
    <s v="R107"/>
    <x v="6"/>
    <n v="345"/>
    <s v="FILOLOGÍA INGLESA"/>
  </r>
  <r>
    <x v="10"/>
    <x v="2"/>
    <n v="745"/>
    <s v="019LI"/>
    <s v="GRUPO-F1"/>
    <n v="9414088"/>
    <s v="Idioma moderno II: Inglés"/>
    <s v="GLI"/>
    <s v="GRUPO DE LABORATORIO DE IDIOMAS"/>
    <s v="019LI"/>
    <s v="PRÁCTICAS DE LABORATORIO DE IDIOMA MODERNO I: INGLÉS"/>
    <s v="GRUPO-F1"/>
    <s v="Grupo de Laboratorio de Idiomas de Idioma moderno II: inglés"/>
    <s v="2S"/>
    <n v="9414088"/>
    <s v="TABOADA"/>
    <s v="FERRERO"/>
    <s v="CAROLINA"/>
    <s v="cataboad"/>
    <s v="carolina.taboada@unirioja.es"/>
    <n v="1.5"/>
    <m/>
    <n v="504"/>
    <s v="PROFESOR TITULAR UNIVERSIDAD"/>
    <s v="C01"/>
    <s v="TIEMPO COMPLETO"/>
    <s v="2008-09-30 00:00:00.0"/>
    <s v="null"/>
    <s v="DF100228"/>
    <s v="PROFESOR TITULAR DE UNIVERSIDAD INTERINO"/>
    <s v="R107"/>
    <x v="6"/>
    <n v="345"/>
    <s v="FILOLOGÍA INGLESA"/>
  </r>
  <r>
    <x v="10"/>
    <x v="2"/>
    <n v="745"/>
    <s v="019LI"/>
    <s v="GRUPO-F2"/>
    <n v="16591198"/>
    <s v="Idioma moderno II: Inglés"/>
    <s v="GLI"/>
    <s v="GRUPO DE LABORATORIO DE IDIOMAS"/>
    <s v="019LI"/>
    <s v="PRÁCTICAS DE LABORATORIO DE IDIOMA MODERNO I: INGLÉS"/>
    <s v="GRUPO-F2"/>
    <s v="Grupo de Laboratorio de Idiomas de Idioma moderno II: inglés"/>
    <s v="2S"/>
    <n v="16591198"/>
    <s v="DÍEZ"/>
    <s v="VELASCO"/>
    <s v="OLGA ISABEL"/>
    <s v="oldiez"/>
    <s v="olga-isabel.diez@unirioja.es"/>
    <n v="1.5"/>
    <m/>
    <n v="532"/>
    <s v="LABORAL DOCENTE-ASOCIADO"/>
    <s v="P03"/>
    <s v="TIEMPO PARCIAL (3+3 HORAS)"/>
    <s v="2016-09-15 00:00:00.0"/>
    <s v="2019-09-14 00:00:00.0"/>
    <s v="PI101035"/>
    <s v="PROFESOR ASOCIADO"/>
    <s v="R107"/>
    <x v="6"/>
    <n v="345"/>
    <s v="FILOLOGÍA INGLESA"/>
  </r>
  <r>
    <x v="10"/>
    <x v="2"/>
    <n v="745"/>
    <s v="019R"/>
    <s v="GRUPO-F1"/>
    <n v="9414088"/>
    <s v="Idioma moderno II: Inglés"/>
    <s v="GR"/>
    <s v="GRUPO REDUCIDO"/>
    <s v="019R"/>
    <s v="PRACTICAS DE AULA DE IDIOMA MODERNO I: INGLÉS"/>
    <s v="GRUPO-F1"/>
    <s v="Grupo de Aula de Idioma moderno II: inglés"/>
    <s v="2S"/>
    <n v="9414088"/>
    <s v="TABOADA"/>
    <s v="FERRERO"/>
    <s v="CAROLINA"/>
    <s v="cataboad"/>
    <s v="carolina.taboada@unirioja.es"/>
    <n v="1.5"/>
    <m/>
    <n v="504"/>
    <s v="PROFESOR TITULAR UNIVERSIDAD"/>
    <s v="C01"/>
    <s v="TIEMPO COMPLETO"/>
    <s v="2008-09-30 00:00:00.0"/>
    <s v="null"/>
    <s v="DF100228"/>
    <s v="PROFESOR TITULAR DE UNIVERSIDAD INTERINO"/>
    <s v="R107"/>
    <x v="6"/>
    <n v="345"/>
    <s v="FILOLOGÍA INGLESA"/>
  </r>
  <r>
    <x v="10"/>
    <x v="2"/>
    <n v="745"/>
    <s v="019R"/>
    <s v="GRUPO-F2"/>
    <n v="16591198"/>
    <s v="Idioma moderno II: Inglés"/>
    <s v="GR"/>
    <s v="GRUPO REDUCIDO"/>
    <s v="019R"/>
    <s v="PRACTICAS DE AULA DE IDIOMA MODERNO I: INGLÉS"/>
    <s v="GRUPO-F2"/>
    <s v="Grupo de Aula de Idioma moderno II: inglés"/>
    <s v="2S"/>
    <n v="16591198"/>
    <s v="DÍEZ"/>
    <s v="VELASCO"/>
    <s v="OLGA ISABEL"/>
    <s v="oldiez"/>
    <s v="olga-isabel.diez@unirioja.es"/>
    <n v="1.5"/>
    <m/>
    <n v="532"/>
    <s v="LABORAL DOCENTE-ASOCIADO"/>
    <s v="P03"/>
    <s v="TIEMPO PARCIAL (3+3 HORAS)"/>
    <s v="2016-09-15 00:00:00.0"/>
    <s v="2019-09-14 00:00:00.0"/>
    <s v="PI101035"/>
    <s v="PROFESOR ASOCIADO"/>
    <s v="R107"/>
    <x v="6"/>
    <n v="345"/>
    <s v="FILOLOGÍA INGLESA"/>
  </r>
  <r>
    <x v="4"/>
    <x v="2"/>
    <n v="746"/>
    <s v="021G"/>
    <s v="GRUPO-A"/>
    <n v="16535879"/>
    <s v="Idioma moderno II: Francés"/>
    <s v="GG"/>
    <s v="GRUPO GRANDE"/>
    <s v="021G"/>
    <s v="TEORIA DE IDIOMA MODERNO I: FRANCES"/>
    <s v="GRUPO-A"/>
    <s v="Grupo de Teoría de IDIOMA MODERNO II: FRANCÉS"/>
    <s v="2S"/>
    <n v="16535879"/>
    <s v="IÑARREA"/>
    <s v="LAS HERAS"/>
    <s v="IGNACIO"/>
    <s v="iinarrea"/>
    <s v="ignacio.inarrea@unirioja.es"/>
    <n v="0"/>
    <n v="0"/>
    <n v="500"/>
    <s v="CATEDRATICO DE UNIVERSIDAD"/>
    <s v="C01"/>
    <s v="TIEMPO COMPLETO"/>
    <s v="2017-12-18 00:00:00.0"/>
    <s v="null"/>
    <s v="DF100353"/>
    <s v="CATEDRÁTICO DE UNIVERSIDAD"/>
    <s v="R107"/>
    <x v="6"/>
    <n v="335"/>
    <s v="FILOLOGÍA FRANCESA"/>
  </r>
  <r>
    <x v="4"/>
    <x v="2"/>
    <n v="746"/>
    <s v="021G"/>
    <s v="GRUPO-A"/>
    <n v="16570961"/>
    <s v="Idioma moderno II: Francés"/>
    <s v="GG"/>
    <s v="GRUPO GRANDE"/>
    <s v="021G"/>
    <s v="TEORIA DE IDIOMA MODERNO I: FRANCES"/>
    <s v="GRUPO-A"/>
    <s v="Grupo de Teoría de IDIOMA MODERNO II: FRANCÉS"/>
    <s v="2S"/>
    <n v="16570961"/>
    <s v="CABELLO"/>
    <s v="ANDRÉS"/>
    <s v="NURIA"/>
    <s v="nucabea"/>
    <s v="nuria.cabelloa@unirioja.es"/>
    <n v="3"/>
    <n v="3"/>
    <n v="536"/>
    <s v="PROFESOR INTERINO"/>
    <s v="C01"/>
    <s v="TIEMPO COMPLETO"/>
    <s v="2015-09-15 00:00:00.0"/>
    <s v="null"/>
    <s v="PI101032"/>
    <s v="PROFESOR CONTRATADO INTERINO"/>
    <s v="R107"/>
    <x v="6"/>
    <n v="335"/>
    <s v="FILOLOGÍA FRANCESA"/>
  </r>
  <r>
    <x v="4"/>
    <x v="2"/>
    <n v="746"/>
    <s v="021LI"/>
    <s v="GRUPO-A1"/>
    <n v="16570961"/>
    <s v="Idioma moderno II: Francés"/>
    <s v="GLI"/>
    <s v="GRUPO DE LABORATORIO DE IDIOMAS"/>
    <s v="021LI"/>
    <s v="PRÁCTICAS DE LABORATORIO DE IDIOMA MODERNO I: FRANCES"/>
    <s v="GRUPO-A1"/>
    <s v="Grupo de Laboratorio de Idiomas de Idioma moderno II: francés"/>
    <s v="2S"/>
    <n v="16570961"/>
    <s v="CABELLO"/>
    <s v="ANDRÉS"/>
    <s v="NURIA"/>
    <s v="nucabea"/>
    <s v="nuria.cabelloa@unirioja.es"/>
    <n v="1.5"/>
    <n v="1.5"/>
    <n v="536"/>
    <s v="PROFESOR INTERINO"/>
    <s v="C01"/>
    <s v="TIEMPO COMPLETO"/>
    <s v="2015-09-15 00:00:00.0"/>
    <s v="null"/>
    <s v="PI101032"/>
    <s v="PROFESOR CONTRATADO INTERINO"/>
    <s v="R107"/>
    <x v="6"/>
    <n v="335"/>
    <s v="FILOLOGÍA FRANCESA"/>
  </r>
  <r>
    <x v="4"/>
    <x v="2"/>
    <n v="746"/>
    <s v="021R"/>
    <s v="GRUPO-A1"/>
    <n v="16570961"/>
    <s v="Idioma moderno II: Francés"/>
    <s v="GR"/>
    <s v="GRUPO REDUCIDO"/>
    <s v="021R"/>
    <s v="PRÁCTICAS DE AULA DE IDIOMA MODERNO I: FRANCES"/>
    <s v="GRUPO-A1"/>
    <s v="Grupo de Aula de Idioma moderno II: francés"/>
    <s v="2S"/>
    <n v="16570961"/>
    <s v="CABELLO"/>
    <s v="ANDRÉS"/>
    <s v="NURIA"/>
    <s v="nucabea"/>
    <s v="nuria.cabelloa@unirioja.es"/>
    <n v="1.5"/>
    <n v="1.5"/>
    <n v="536"/>
    <s v="PROFESOR INTERINO"/>
    <s v="C01"/>
    <s v="TIEMPO COMPLETO"/>
    <s v="2015-09-15 00:00:00.0"/>
    <s v="null"/>
    <s v="PI101032"/>
    <s v="PROFESOR CONTRATADO INTERINO"/>
    <s v="R107"/>
    <x v="6"/>
    <n v="335"/>
    <s v="FILOLOGÍA FRANCESA"/>
  </r>
  <r>
    <x v="5"/>
    <x v="2"/>
    <n v="746"/>
    <s v="021G"/>
    <s v="GRUPO-A"/>
    <n v="16535879"/>
    <s v="Idioma moderno II: Francés"/>
    <s v="GG"/>
    <s v="GRUPO GRANDE"/>
    <s v="021G"/>
    <s v="TEORIA DE IDIOMA MODERNO I: FRANCES"/>
    <s v="GRUPO-A"/>
    <s v="Grupo de Teoría de IDIOMA MODERNO II: FRANCÉS"/>
    <s v="2S"/>
    <n v="16535879"/>
    <s v="IÑARREA"/>
    <s v="LAS HERAS"/>
    <s v="IGNACIO"/>
    <s v="iinarrea"/>
    <s v="ignacio.inarrea@unirioja.es"/>
    <n v="0"/>
    <m/>
    <n v="500"/>
    <s v="CATEDRATICO DE UNIVERSIDAD"/>
    <s v="C01"/>
    <s v="TIEMPO COMPLETO"/>
    <s v="2017-12-18 00:00:00.0"/>
    <s v="null"/>
    <s v="DF100353"/>
    <s v="CATEDRÁTICO DE UNIVERSIDAD"/>
    <s v="R107"/>
    <x v="6"/>
    <n v="335"/>
    <s v="FILOLOGÍA FRANCESA"/>
  </r>
  <r>
    <x v="5"/>
    <x v="2"/>
    <n v="746"/>
    <s v="021G"/>
    <s v="GRUPO-A"/>
    <n v="16570961"/>
    <s v="Idioma moderno II: Francés"/>
    <s v="GG"/>
    <s v="GRUPO GRANDE"/>
    <s v="021G"/>
    <s v="TEORIA DE IDIOMA MODERNO I: FRANCES"/>
    <s v="GRUPO-A"/>
    <s v="Grupo de Teoría de IDIOMA MODERNO II: FRANCÉS"/>
    <s v="2S"/>
    <n v="16570961"/>
    <s v="CABELLO"/>
    <s v="ANDRÉS"/>
    <s v="NURIA"/>
    <s v="nucabea"/>
    <s v="nuria.cabelloa@unirioja.es"/>
    <n v="3"/>
    <m/>
    <n v="536"/>
    <s v="PROFESOR INTERINO"/>
    <s v="C01"/>
    <s v="TIEMPO COMPLETO"/>
    <s v="2015-09-15 00:00:00.0"/>
    <s v="null"/>
    <s v="PI101032"/>
    <s v="PROFESOR CONTRATADO INTERINO"/>
    <s v="R107"/>
    <x v="6"/>
    <n v="335"/>
    <s v="FILOLOGÍA FRANCESA"/>
  </r>
  <r>
    <x v="5"/>
    <x v="2"/>
    <n v="746"/>
    <s v="021LI"/>
    <s v="GRUPO-A1"/>
    <n v="16570961"/>
    <s v="Idioma moderno II: Francés"/>
    <s v="GLI"/>
    <s v="GRUPO DE LABORATORIO DE IDIOMAS"/>
    <s v="021LI"/>
    <s v="PRÁCTICAS DE LABORATORIO DE IDIOMA MODERNO I: FRANCES"/>
    <s v="GRUPO-A1"/>
    <s v="Grupo de Laboratorio de Idiomas de Idioma moderno II: francés"/>
    <s v="2S"/>
    <n v="16570961"/>
    <s v="CABELLO"/>
    <s v="ANDRÉS"/>
    <s v="NURIA"/>
    <s v="nucabea"/>
    <s v="nuria.cabelloa@unirioja.es"/>
    <n v="1.5"/>
    <m/>
    <n v="536"/>
    <s v="PROFESOR INTERINO"/>
    <s v="C01"/>
    <s v="TIEMPO COMPLETO"/>
    <s v="2015-09-15 00:00:00.0"/>
    <s v="null"/>
    <s v="PI101032"/>
    <s v="PROFESOR CONTRATADO INTERINO"/>
    <s v="R107"/>
    <x v="6"/>
    <n v="335"/>
    <s v="FILOLOGÍA FRANCESA"/>
  </r>
  <r>
    <x v="5"/>
    <x v="2"/>
    <n v="746"/>
    <s v="021R"/>
    <s v="GRUPO-A1"/>
    <n v="16570961"/>
    <s v="Idioma moderno II: Francés"/>
    <s v="GR"/>
    <s v="GRUPO REDUCIDO"/>
    <s v="021R"/>
    <s v="PRÁCTICAS DE AULA DE IDIOMA MODERNO I: FRANCES"/>
    <s v="GRUPO-A1"/>
    <s v="Grupo de Aula de Idioma moderno II: francés"/>
    <s v="2S"/>
    <n v="16570961"/>
    <s v="CABELLO"/>
    <s v="ANDRÉS"/>
    <s v="NURIA"/>
    <s v="nucabea"/>
    <s v="nuria.cabelloa@unirioja.es"/>
    <n v="1.5"/>
    <m/>
    <n v="536"/>
    <s v="PROFESOR INTERINO"/>
    <s v="C01"/>
    <s v="TIEMPO COMPLETO"/>
    <s v="2015-09-15 00:00:00.0"/>
    <s v="null"/>
    <s v="PI101032"/>
    <s v="PROFESOR CONTRATADO INTERINO"/>
    <s v="R107"/>
    <x v="6"/>
    <n v="335"/>
    <s v="FILOLOGÍA FRANCESA"/>
  </r>
  <r>
    <x v="9"/>
    <x v="2"/>
    <n v="746"/>
    <s v="021G"/>
    <s v="GRUPO-A"/>
    <n v="16535879"/>
    <s v="Idioma moderno II: Francés"/>
    <s v="GG"/>
    <s v="GRUPO GRANDE"/>
    <s v="021G"/>
    <s v="TEORIA DE IDIOMA MODERNO I: FRANCES"/>
    <s v="GRUPO-A"/>
    <s v="Grupo de Teoría de IDIOMA MODERNO II: FRANCÉS"/>
    <s v="2S"/>
    <n v="16535879"/>
    <s v="IÑARREA"/>
    <s v="LAS HERAS"/>
    <s v="IGNACIO"/>
    <s v="iinarrea"/>
    <s v="ignacio.inarrea@unirioja.es"/>
    <n v="0"/>
    <m/>
    <n v="500"/>
    <s v="CATEDRATICO DE UNIVERSIDAD"/>
    <s v="C01"/>
    <s v="TIEMPO COMPLETO"/>
    <s v="2017-12-18 00:00:00.0"/>
    <s v="null"/>
    <s v="DF100353"/>
    <s v="CATEDRÁTICO DE UNIVERSIDAD"/>
    <s v="R107"/>
    <x v="6"/>
    <n v="335"/>
    <s v="FILOLOGÍA FRANCESA"/>
  </r>
  <r>
    <x v="9"/>
    <x v="2"/>
    <n v="746"/>
    <s v="021G"/>
    <s v="GRUPO-A"/>
    <n v="16570961"/>
    <s v="Idioma moderno II: Francés"/>
    <s v="GG"/>
    <s v="GRUPO GRANDE"/>
    <s v="021G"/>
    <s v="TEORIA DE IDIOMA MODERNO I: FRANCES"/>
    <s v="GRUPO-A"/>
    <s v="Grupo de Teoría de IDIOMA MODERNO II: FRANCÉS"/>
    <s v="2S"/>
    <n v="16570961"/>
    <s v="CABELLO"/>
    <s v="ANDRÉS"/>
    <s v="NURIA"/>
    <s v="nucabea"/>
    <s v="nuria.cabelloa@unirioja.es"/>
    <n v="3"/>
    <m/>
    <n v="536"/>
    <s v="PROFESOR INTERINO"/>
    <s v="C01"/>
    <s v="TIEMPO COMPLETO"/>
    <s v="2015-09-15 00:00:00.0"/>
    <s v="null"/>
    <s v="PI101032"/>
    <s v="PROFESOR CONTRATADO INTERINO"/>
    <s v="R107"/>
    <x v="6"/>
    <n v="335"/>
    <s v="FILOLOGÍA FRANCESA"/>
  </r>
  <r>
    <x v="9"/>
    <x v="2"/>
    <n v="746"/>
    <s v="021LI"/>
    <s v="GRUPO-A1"/>
    <n v="16570961"/>
    <s v="Idioma moderno II: Francés"/>
    <s v="GLI"/>
    <s v="GRUPO DE LABORATORIO DE IDIOMAS"/>
    <s v="021LI"/>
    <s v="PRÁCTICAS DE LABORATORIO DE IDIOMA MODERNO I: FRANCES"/>
    <s v="GRUPO-A1"/>
    <s v="Grupo de Laboratorio de Idiomas de Idioma moderno II: francés"/>
    <s v="2S"/>
    <n v="16570961"/>
    <s v="CABELLO"/>
    <s v="ANDRÉS"/>
    <s v="NURIA"/>
    <s v="nucabea"/>
    <s v="nuria.cabelloa@unirioja.es"/>
    <n v="1.5"/>
    <m/>
    <n v="536"/>
    <s v="PROFESOR INTERINO"/>
    <s v="C01"/>
    <s v="TIEMPO COMPLETO"/>
    <s v="2015-09-15 00:00:00.0"/>
    <s v="null"/>
    <s v="PI101032"/>
    <s v="PROFESOR CONTRATADO INTERINO"/>
    <s v="R107"/>
    <x v="6"/>
    <n v="335"/>
    <s v="FILOLOGÍA FRANCESA"/>
  </r>
  <r>
    <x v="9"/>
    <x v="2"/>
    <n v="746"/>
    <s v="021R"/>
    <s v="GRUPO-A1"/>
    <n v="16570961"/>
    <s v="Idioma moderno II: Francés"/>
    <s v="GR"/>
    <s v="GRUPO REDUCIDO"/>
    <s v="021R"/>
    <s v="PRÁCTICAS DE AULA DE IDIOMA MODERNO I: FRANCES"/>
    <s v="GRUPO-A1"/>
    <s v="Grupo de Aula de Idioma moderno II: francés"/>
    <s v="2S"/>
    <n v="16570961"/>
    <s v="CABELLO"/>
    <s v="ANDRÉS"/>
    <s v="NURIA"/>
    <s v="nucabea"/>
    <s v="nuria.cabelloa@unirioja.es"/>
    <n v="1.5"/>
    <m/>
    <n v="536"/>
    <s v="PROFESOR INTERINO"/>
    <s v="C01"/>
    <s v="TIEMPO COMPLETO"/>
    <s v="2015-09-15 00:00:00.0"/>
    <s v="null"/>
    <s v="PI101032"/>
    <s v="PROFESOR CONTRATADO INTERINO"/>
    <s v="R107"/>
    <x v="6"/>
    <n v="335"/>
    <s v="FILOLOGÍA FRANCESA"/>
  </r>
  <r>
    <x v="10"/>
    <x v="2"/>
    <n v="746"/>
    <s v="021G"/>
    <s v="GRUPO-A"/>
    <n v="16535879"/>
    <s v="Idioma moderno II: Francés"/>
    <s v="GG"/>
    <s v="GRUPO GRANDE"/>
    <s v="021G"/>
    <s v="TEORIA DE IDIOMA MODERNO I: FRANCES"/>
    <s v="GRUPO-A"/>
    <s v="Grupo de Teoría de IDIOMA MODERNO II: FRANCÉS"/>
    <s v="2S"/>
    <n v="16535879"/>
    <s v="IÑARREA"/>
    <s v="LAS HERAS"/>
    <s v="IGNACIO"/>
    <s v="iinarrea"/>
    <s v="ignacio.inarrea@unirioja.es"/>
    <n v="0"/>
    <m/>
    <n v="500"/>
    <s v="CATEDRATICO DE UNIVERSIDAD"/>
    <s v="C01"/>
    <s v="TIEMPO COMPLETO"/>
    <s v="2017-12-18 00:00:00.0"/>
    <s v="null"/>
    <s v="DF100353"/>
    <s v="CATEDRÁTICO DE UNIVERSIDAD"/>
    <s v="R107"/>
    <x v="6"/>
    <n v="335"/>
    <s v="FILOLOGÍA FRANCESA"/>
  </r>
  <r>
    <x v="10"/>
    <x v="2"/>
    <n v="746"/>
    <s v="021G"/>
    <s v="GRUPO-A"/>
    <n v="16570961"/>
    <s v="Idioma moderno II: Francés"/>
    <s v="GG"/>
    <s v="GRUPO GRANDE"/>
    <s v="021G"/>
    <s v="TEORIA DE IDIOMA MODERNO I: FRANCES"/>
    <s v="GRUPO-A"/>
    <s v="Grupo de Teoría de IDIOMA MODERNO II: FRANCÉS"/>
    <s v="2S"/>
    <n v="16570961"/>
    <s v="CABELLO"/>
    <s v="ANDRÉS"/>
    <s v="NURIA"/>
    <s v="nucabea"/>
    <s v="nuria.cabelloa@unirioja.es"/>
    <n v="3"/>
    <m/>
    <n v="536"/>
    <s v="PROFESOR INTERINO"/>
    <s v="C01"/>
    <s v="TIEMPO COMPLETO"/>
    <s v="2015-09-15 00:00:00.0"/>
    <s v="null"/>
    <s v="PI101032"/>
    <s v="PROFESOR CONTRATADO INTERINO"/>
    <s v="R107"/>
    <x v="6"/>
    <n v="335"/>
    <s v="FILOLOGÍA FRANCESA"/>
  </r>
  <r>
    <x v="10"/>
    <x v="2"/>
    <n v="746"/>
    <s v="021LI"/>
    <s v="GRUPO-A1"/>
    <n v="16570961"/>
    <s v="Idioma moderno II: Francés"/>
    <s v="GLI"/>
    <s v="GRUPO DE LABORATORIO DE IDIOMAS"/>
    <s v="021LI"/>
    <s v="PRÁCTICAS DE LABORATORIO DE IDIOMA MODERNO I: FRANCES"/>
    <s v="GRUPO-A1"/>
    <s v="Grupo de Laboratorio de Idiomas de Idioma moderno II: francés"/>
    <s v="2S"/>
    <n v="16570961"/>
    <s v="CABELLO"/>
    <s v="ANDRÉS"/>
    <s v="NURIA"/>
    <s v="nucabea"/>
    <s v="nuria.cabelloa@unirioja.es"/>
    <n v="1.5"/>
    <m/>
    <n v="536"/>
    <s v="PROFESOR INTERINO"/>
    <s v="C01"/>
    <s v="TIEMPO COMPLETO"/>
    <s v="2015-09-15 00:00:00.0"/>
    <s v="null"/>
    <s v="PI101032"/>
    <s v="PROFESOR CONTRATADO INTERINO"/>
    <s v="R107"/>
    <x v="6"/>
    <n v="335"/>
    <s v="FILOLOGÍA FRANCESA"/>
  </r>
  <r>
    <x v="10"/>
    <x v="2"/>
    <n v="746"/>
    <s v="021R"/>
    <s v="GRUPO-A1"/>
    <n v="16570961"/>
    <s v="Idioma moderno II: Francés"/>
    <s v="GR"/>
    <s v="GRUPO REDUCIDO"/>
    <s v="021R"/>
    <s v="PRÁCTICAS DE AULA DE IDIOMA MODERNO I: FRANCES"/>
    <s v="GRUPO-A1"/>
    <s v="Grupo de Aula de Idioma moderno II: francés"/>
    <s v="2S"/>
    <n v="16570961"/>
    <s v="CABELLO"/>
    <s v="ANDRÉS"/>
    <s v="NURIA"/>
    <s v="nucabea"/>
    <s v="nuria.cabelloa@unirioja.es"/>
    <n v="1.5"/>
    <m/>
    <n v="536"/>
    <s v="PROFESOR INTERINO"/>
    <s v="C01"/>
    <s v="TIEMPO COMPLETO"/>
    <s v="2015-09-15 00:00:00.0"/>
    <s v="null"/>
    <s v="PI101032"/>
    <s v="PROFESOR CONTRATADO INTERINO"/>
    <s v="R107"/>
    <x v="6"/>
    <n v="335"/>
    <s v="FILOLOGÍA FRANCESA"/>
  </r>
  <r>
    <x v="5"/>
    <x v="2"/>
    <n v="747"/>
    <s v="206205G"/>
    <s v="GRUPO-A"/>
    <n v="16556358"/>
    <s v="Lengua castellana para maestros"/>
    <s v="GG"/>
    <s v="GRUPO GRANDE"/>
    <s v="206205G"/>
    <s v="TEORIA DE LENGUA CASTELLANA PARA MAESTROS"/>
    <s v="GRUPO-A"/>
    <s v="Grupo de Teoria de LENGUA CASTELLANA PARA MAESTROS"/>
    <s v="2S"/>
    <n v="16556358"/>
    <s v="SILVESTRE"/>
    <s v="SALAS"/>
    <s v="MARÍA DEL SOL"/>
    <s v="masilves"/>
    <s v="marysol.silvestre@unirioja.es"/>
    <n v="0"/>
    <n v="0"/>
    <n v="536"/>
    <s v="PROFESOR INTERINO"/>
    <s v="C01"/>
    <s v="TIEMPO COMPLETO"/>
    <s v="2013-09-16 00:00:00.0"/>
    <s v="null"/>
    <s v="PI100910"/>
    <s v="PROFESOR CONTRATADO INTERINO"/>
    <s v="R106"/>
    <x v="5"/>
    <n v="195"/>
    <s v="DIDÁCTICA DE LA LENGUA Y LA LITERATURA"/>
  </r>
  <r>
    <x v="5"/>
    <x v="2"/>
    <n v="747"/>
    <s v="206205G"/>
    <s v="GRUPO-A"/>
    <n v="16581906"/>
    <s v="Lengua castellana para maestros"/>
    <s v="GG"/>
    <s v="GRUPO GRANDE"/>
    <s v="206205G"/>
    <s v="TEORIA DE LENGUA CASTELLANA PARA MAESTROS"/>
    <s v="GRUPO-A"/>
    <s v="Grupo de Teoria de LENGUA CASTELLANA PARA MAESTROS"/>
    <s v="2S"/>
    <n v="16581906"/>
    <s v="SAMPEDRO"/>
    <s v="PASCUAL"/>
    <s v="SIMÓN"/>
    <s v="sisamped"/>
    <s v="simon.sampedro@unirioja.es"/>
    <n v="4"/>
    <n v="4"/>
    <n v="536"/>
    <s v="PROFESOR INTERINO"/>
    <s v="C01"/>
    <s v="TIEMPO COMPLETO"/>
    <s v="2018-09-17 00:00:00.0"/>
    <s v="null"/>
    <s v="PI101363"/>
    <s v="PROFESOR CONTRATADO INTERINO TC"/>
    <s v="R106"/>
    <x v="5"/>
    <n v="195"/>
    <s v="DIDÁCTICA DE LA LENGUA Y LA LITERATURA"/>
  </r>
  <r>
    <x v="5"/>
    <x v="2"/>
    <n v="747"/>
    <s v="206205G"/>
    <s v="GRUPO-B"/>
    <n v="16512032"/>
    <s v="Lengua castellana para maestros"/>
    <s v="GG"/>
    <s v="GRUPO GRANDE"/>
    <s v="206205G"/>
    <s v="TEORIA DE LENGUA CASTELLANA PARA MAESTROS"/>
    <s v="GRUPO-B"/>
    <s v="Grupo de Teoria de LENGUA CASTELLANA PARA MAESTROS"/>
    <s v="2S"/>
    <n v="16512032"/>
    <s v="TORRES"/>
    <s v="RUIZ"/>
    <s v="MARÍA DEL MAR"/>
    <s v="matorrr"/>
    <s v="maria-mar.torres@unirioja.es"/>
    <n v="4"/>
    <n v="4"/>
    <n v="532"/>
    <s v="LABORAL DOCENTE-ASOCIADO"/>
    <s v="P05"/>
    <s v="TIEMPO PARCIAL (5+5 HORAS)"/>
    <s v="2017-09-15 00:00:00.0"/>
    <s v="2019-09-14 00:00:00.0"/>
    <s v="PI101245"/>
    <s v="PROFESOR ASOCIADO"/>
    <s v="R106"/>
    <x v="5"/>
    <n v="195"/>
    <s v="DIDÁCTICA DE LA LENGUA Y LA LITERATURA"/>
  </r>
  <r>
    <x v="5"/>
    <x v="2"/>
    <n v="747"/>
    <s v="206205G"/>
    <s v="GRUPO-C"/>
    <n v="16059799"/>
    <s v="Lengua castellana para maestros"/>
    <s v="GG"/>
    <s v="GRUPO GRANDE"/>
    <s v="206205G"/>
    <s v="TEORIA DE LENGUA CASTELLANA PARA MAESTROS"/>
    <s v="GRUPO-C"/>
    <s v="Grupo de Teoria de LENGUA CASTELLANA PARA MAESTROS"/>
    <s v="2S"/>
    <n v="16059799"/>
    <s v="VIÑUELA"/>
    <s v="SOTO"/>
    <s v="LETICIA"/>
    <s v="levinuel"/>
    <s v="leticia.vinuela@alum.unirioja.es"/>
    <n v="4"/>
    <n v="4"/>
    <n v="121"/>
    <s v="PERSONAL INVESTIGADOR EN FORMACIÓN"/>
    <n v="0"/>
    <s v="_"/>
    <s v="2017-10-01 00:00:00.0"/>
    <s v="2018-09-30 00:00:00.0"/>
    <s v="D06BECARIO1"/>
    <s v="PERSONAL INVESTIGADOR PREDOCTORAL EN FORMACIÓN"/>
    <s v="R106"/>
    <x v="5"/>
    <n v="567"/>
    <s v="LENGUA ESPAÑOLA"/>
  </r>
  <r>
    <x v="5"/>
    <x v="2"/>
    <n v="747"/>
    <s v="206205R"/>
    <s v="GRUPO-A1"/>
    <n v="16581906"/>
    <s v="Lengua castellana para maestros"/>
    <s v="GR"/>
    <s v="GRUPO REDUCIDO"/>
    <s v="206205R"/>
    <s v="PRACTICA DE LENGUA CASTELLANA PARA MAESTROS"/>
    <s v="GRUPO-A1"/>
    <s v="Práctica de Lengua castellana para maestros"/>
    <s v="2S"/>
    <n v="16581906"/>
    <s v="SAMPEDRO"/>
    <s v="PASCUAL"/>
    <s v="SIMÓN"/>
    <s v="sisamped"/>
    <s v="simon.sampedro@unirioja.es"/>
    <n v="2"/>
    <n v="2"/>
    <n v="536"/>
    <s v="PROFESOR INTERINO"/>
    <s v="C01"/>
    <s v="TIEMPO COMPLETO"/>
    <s v="2018-09-17 00:00:00.0"/>
    <s v="null"/>
    <s v="PI101363"/>
    <s v="PROFESOR CONTRATADO INTERINO TC"/>
    <s v="R106"/>
    <x v="5"/>
    <n v="195"/>
    <s v="DIDÁCTICA DE LA LENGUA Y LA LITERATURA"/>
  </r>
  <r>
    <x v="5"/>
    <x v="2"/>
    <n v="747"/>
    <s v="206205R"/>
    <s v="GRUPO-A2"/>
    <n v="16581906"/>
    <s v="Lengua castellana para maestros"/>
    <s v="GR"/>
    <s v="GRUPO REDUCIDO"/>
    <s v="206205R"/>
    <s v="PRACTICA DE LENGUA CASTELLANA PARA MAESTROS"/>
    <s v="GRUPO-A2"/>
    <s v="Práctica de Lengua castellana para maestros"/>
    <s v="2S"/>
    <n v="16581906"/>
    <s v="SAMPEDRO"/>
    <s v="PASCUAL"/>
    <s v="SIMÓN"/>
    <s v="sisamped"/>
    <s v="simon.sampedro@unirioja.es"/>
    <n v="2"/>
    <n v="2"/>
    <n v="536"/>
    <s v="PROFESOR INTERINO"/>
    <s v="C01"/>
    <s v="TIEMPO COMPLETO"/>
    <s v="2018-09-17 00:00:00.0"/>
    <s v="null"/>
    <s v="PI101363"/>
    <s v="PROFESOR CONTRATADO INTERINO TC"/>
    <s v="R106"/>
    <x v="5"/>
    <n v="195"/>
    <s v="DIDÁCTICA DE LA LENGUA Y LA LITERATURA"/>
  </r>
  <r>
    <x v="5"/>
    <x v="2"/>
    <n v="747"/>
    <s v="206205R"/>
    <s v="GRUPO-A3"/>
    <n v="16581906"/>
    <s v="Lengua castellana para maestros"/>
    <s v="GR"/>
    <s v="GRUPO REDUCIDO"/>
    <s v="206205R"/>
    <s v="PRACTICA DE LENGUA CASTELLANA PARA MAESTROS"/>
    <s v="GRUPO-A3"/>
    <s v="Práctica de Lengua castellana para maestros"/>
    <s v="2S"/>
    <n v="16581906"/>
    <s v="SAMPEDRO"/>
    <s v="PASCUAL"/>
    <s v="SIMÓN"/>
    <s v="sisamped"/>
    <s v="simon.sampedro@unirioja.es"/>
    <n v="2"/>
    <n v="2"/>
    <n v="536"/>
    <s v="PROFESOR INTERINO"/>
    <s v="C01"/>
    <s v="TIEMPO COMPLETO"/>
    <s v="2018-09-17 00:00:00.0"/>
    <s v="null"/>
    <s v="PI101363"/>
    <s v="PROFESOR CONTRATADO INTERINO TC"/>
    <s v="R106"/>
    <x v="5"/>
    <n v="195"/>
    <s v="DIDÁCTICA DE LA LENGUA Y LA LITERATURA"/>
  </r>
  <r>
    <x v="5"/>
    <x v="2"/>
    <n v="747"/>
    <s v="206205R"/>
    <s v="GRUPO-B1"/>
    <n v="16512032"/>
    <s v="Lengua castellana para maestros"/>
    <s v="GR"/>
    <s v="GRUPO REDUCIDO"/>
    <s v="206205R"/>
    <s v="PRACTICA DE LENGUA CASTELLANA PARA MAESTROS"/>
    <s v="GRUPO-B1"/>
    <s v="Práctica de Lengua castellana para maestros"/>
    <s v="2S"/>
    <n v="16512032"/>
    <s v="TORRES"/>
    <s v="RUIZ"/>
    <s v="MARÍA DEL MAR"/>
    <s v="matorrr"/>
    <s v="maria-mar.torres@unirioja.es"/>
    <n v="2"/>
    <n v="2"/>
    <n v="532"/>
    <s v="LABORAL DOCENTE-ASOCIADO"/>
    <s v="P05"/>
    <s v="TIEMPO PARCIAL (5+5 HORAS)"/>
    <s v="2017-09-15 00:00:00.0"/>
    <s v="2019-09-14 00:00:00.0"/>
    <s v="PI101245"/>
    <s v="PROFESOR ASOCIADO"/>
    <s v="R106"/>
    <x v="5"/>
    <n v="195"/>
    <s v="DIDÁCTICA DE LA LENGUA Y LA LITERATURA"/>
  </r>
  <r>
    <x v="5"/>
    <x v="2"/>
    <n v="747"/>
    <s v="206205R"/>
    <s v="GRUPO-B2"/>
    <n v="16512032"/>
    <s v="Lengua castellana para maestros"/>
    <s v="GR"/>
    <s v="GRUPO REDUCIDO"/>
    <s v="206205R"/>
    <s v="PRACTICA DE LENGUA CASTELLANA PARA MAESTROS"/>
    <s v="GRUPO-B2"/>
    <s v="Práctica de Lengua castellana para maestros"/>
    <s v="2S"/>
    <n v="16512032"/>
    <s v="TORRES"/>
    <s v="RUIZ"/>
    <s v="MARÍA DEL MAR"/>
    <s v="matorrr"/>
    <s v="maria-mar.torres@unirioja.es"/>
    <n v="2"/>
    <n v="2"/>
    <n v="532"/>
    <s v="LABORAL DOCENTE-ASOCIADO"/>
    <s v="P05"/>
    <s v="TIEMPO PARCIAL (5+5 HORAS)"/>
    <s v="2017-09-15 00:00:00.0"/>
    <s v="2019-09-14 00:00:00.0"/>
    <s v="PI101245"/>
    <s v="PROFESOR ASOCIADO"/>
    <s v="R106"/>
    <x v="5"/>
    <n v="195"/>
    <s v="DIDÁCTICA DE LA LENGUA Y LA LITERATURA"/>
  </r>
  <r>
    <x v="5"/>
    <x v="2"/>
    <n v="747"/>
    <s v="206205R"/>
    <s v="GRUPO-B3"/>
    <n v="16512032"/>
    <s v="Lengua castellana para maestros"/>
    <s v="GR"/>
    <s v="GRUPO REDUCIDO"/>
    <s v="206205R"/>
    <s v="PRACTICA DE LENGUA CASTELLANA PARA MAESTROS"/>
    <s v="GRUPO-B3"/>
    <s v="Práctica de Lengua castellana para maestros"/>
    <s v="2S"/>
    <n v="16512032"/>
    <s v="TORRES"/>
    <s v="RUIZ"/>
    <s v="MARÍA DEL MAR"/>
    <s v="matorrr"/>
    <s v="maria-mar.torres@unirioja.es"/>
    <n v="2"/>
    <n v="2"/>
    <n v="532"/>
    <s v="LABORAL DOCENTE-ASOCIADO"/>
    <s v="P05"/>
    <s v="TIEMPO PARCIAL (5+5 HORAS)"/>
    <s v="2017-09-15 00:00:00.0"/>
    <s v="2019-09-14 00:00:00.0"/>
    <s v="PI101245"/>
    <s v="PROFESOR ASOCIADO"/>
    <s v="R106"/>
    <x v="5"/>
    <n v="195"/>
    <s v="DIDÁCTICA DE LA LENGUA Y LA LITERATURA"/>
  </r>
  <r>
    <x v="5"/>
    <x v="2"/>
    <n v="747"/>
    <s v="206205R"/>
    <s v="GRUPO-C1"/>
    <n v="16059799"/>
    <s v="Lengua castellana para maestros"/>
    <s v="GR"/>
    <s v="GRUPO REDUCIDO"/>
    <s v="206205R"/>
    <s v="PRACTICA DE LENGUA CASTELLANA PARA MAESTROS"/>
    <s v="GRUPO-C1"/>
    <s v="Práctica de Lengua castellana para maestros"/>
    <s v="2S"/>
    <n v="16059799"/>
    <s v="VIÑUELA"/>
    <s v="SOTO"/>
    <s v="LETICIA"/>
    <s v="levinuel"/>
    <s v="leticia.vinuela@alum.unirioja.es"/>
    <n v="2"/>
    <n v="2"/>
    <n v="121"/>
    <s v="PERSONAL INVESTIGADOR EN FORMACIÓN"/>
    <n v="0"/>
    <s v="_"/>
    <s v="2017-10-01 00:00:00.0"/>
    <s v="2018-09-30 00:00:00.0"/>
    <s v="D06BECARIO1"/>
    <s v="PERSONAL INVESTIGADOR PREDOCTORAL EN FORMACIÓN"/>
    <s v="R106"/>
    <x v="5"/>
    <n v="567"/>
    <s v="LENGUA ESPAÑOLA"/>
  </r>
  <r>
    <x v="5"/>
    <x v="2"/>
    <n v="747"/>
    <s v="206205R"/>
    <s v="GRUPO-C2"/>
    <s v="X4359100"/>
    <s v="Lengua castellana para maestros"/>
    <s v="GR"/>
    <s v="GRUPO REDUCIDO"/>
    <s v="206205R"/>
    <s v="PRACTICA DE LENGUA CASTELLANA PARA MAESTROS"/>
    <s v="GRUPO-C2"/>
    <s v="Práctica de Lengua castellana para maestros"/>
    <s v="2S"/>
    <s v="X4359100"/>
    <s v="BORSARI"/>
    <s v="-"/>
    <s v="ELISA"/>
    <s v="elborsar"/>
    <s v="elisa.borsari@unirioja.es"/>
    <n v="2"/>
    <n v="2"/>
    <n v="0"/>
    <s v="DOCTOR"/>
    <n v="0"/>
    <s v="_"/>
    <s v="2017-01-16 00:00:00.0"/>
    <s v="2019-01-15 00:00:00.0"/>
    <s v="D06INVESTIGADOR1"/>
    <s v="ACCESO SISTEMA ESPAÑOL CIENCIA E INNOVACIÓN"/>
    <s v="R106"/>
    <x v="5"/>
    <n v="583"/>
    <s v="LITERATURA ESPAÑOLA"/>
  </r>
  <r>
    <x v="5"/>
    <x v="2"/>
    <n v="748"/>
    <s v="206206G"/>
    <s v="GRUPO-A"/>
    <n v="16511992"/>
    <s v="Matemáticas básicas para maestros"/>
    <s v="GG"/>
    <s v="GRUPO GRANDE"/>
    <s v="206206G"/>
    <s v="GRUPO GRANDE DE MATEMÁTICAS BASICAS PARA MAESTRO"/>
    <s v="GRUPO-A"/>
    <s v="Grupo Grande de MATEMÁTICAS BASICAS PARA MAESTRO"/>
    <s v="2S"/>
    <n v="16511992"/>
    <s v="EXTREMIANA"/>
    <s v="ALDANA"/>
    <s v="JOSÉ IGNACIO"/>
    <s v="jextremi"/>
    <s v="jextremi@unirioja.es"/>
    <n v="4.5"/>
    <n v="4.5"/>
    <n v="504"/>
    <s v="PROFESOR TITULAR UNIVERSIDAD"/>
    <s v="01A"/>
    <s v="TIEMPO COMPLETO AMPLIADO"/>
    <s v="2012-09-01 00:00:00.0"/>
    <s v="null"/>
    <s v="DF32214"/>
    <s v="TITULAR DE UNIVERSIDAD"/>
    <s v="R111"/>
    <x v="7"/>
    <n v="440"/>
    <s v="GEOMETRÍA Y TOPOLOGÍA"/>
  </r>
  <r>
    <x v="5"/>
    <x v="2"/>
    <n v="748"/>
    <s v="206206G"/>
    <s v="GRUPO-B"/>
    <n v="16603591"/>
    <s v="Matemáticas básicas para maestros"/>
    <s v="GG"/>
    <s v="GRUPO GRANDE"/>
    <s v="206206G"/>
    <s v="GRUPO GRANDE DE MATEMÁTICAS BASICAS PARA MAESTRO"/>
    <s v="GRUPO-B"/>
    <s v="Grupo Grande de MATEMÁTICAS BASICAS PARA MAESTRO"/>
    <s v="2S"/>
    <n v="16603591"/>
    <s v="FERNÁNDEZ"/>
    <s v="CESTAU"/>
    <s v="JAIME MARTÍN"/>
    <s v="jafernc"/>
    <s v="jaime.fernandez@unirioja.es"/>
    <n v="4.5"/>
    <n v="4.5"/>
    <n v="536"/>
    <s v="PROFESOR INTERINO"/>
    <s v="C01"/>
    <s v="TIEMPO COMPLETO"/>
    <s v="2019-02-04 00:00:00.0"/>
    <s v="2019-08-08 00:00:00.0"/>
    <s v="D11CONIN14"/>
    <s v="PROFESOR CONTRATADO INTERINO"/>
    <s v="R111"/>
    <x v="7"/>
    <n v="440"/>
    <s v="GEOMETRÍA Y TOPOLOGÍA"/>
  </r>
  <r>
    <x v="5"/>
    <x v="2"/>
    <n v="748"/>
    <s v="206206G"/>
    <s v="GRUPO-C"/>
    <n v="16620864"/>
    <s v="Matemáticas básicas para maestros"/>
    <s v="GG"/>
    <s v="GRUPO GRANDE"/>
    <s v="206206G"/>
    <s v="GRUPO GRANDE DE MATEMÁTICAS BASICAS PARA MAESTRO"/>
    <s v="GRUPO-C"/>
    <s v="Grupo Grande de MATEMÁTICAS BASICAS PARA MAESTRO"/>
    <s v="2S"/>
    <n v="16620864"/>
    <s v="MARAÑÓN"/>
    <s v="GRANDES"/>
    <s v="MIGUEL"/>
    <s v="mimarano"/>
    <s v="miguel.maranon@unirioja.es"/>
    <n v="4.5"/>
    <n v="4.5"/>
    <n v="532"/>
    <s v="LABORAL DOCENTE-ASOCIADO"/>
    <s v="P04"/>
    <s v="TIEMPO PARCIAL (4+4 HORAS)"/>
    <s v="2017-09-15 00:00:00.0"/>
    <s v="2019-09-14 00:00:00.0"/>
    <s v="PI101272"/>
    <s v="PROFESOR ASOCIADO"/>
    <s v="R111"/>
    <x v="7"/>
    <n v="200"/>
    <s v="DIDÁCTICA DE LA MATEMÁTICA"/>
  </r>
  <r>
    <x v="5"/>
    <x v="2"/>
    <n v="748"/>
    <s v="206206R"/>
    <s v="GRUPO-A1"/>
    <n v="16511992"/>
    <s v="Matemáticas básicas para maestros"/>
    <s v="GR"/>
    <s v="GRUPO REDUCIDO"/>
    <s v="206206R"/>
    <s v="GRUPO REDUCIDO DE MATEMÁTICAS BASICAS PARA MAESTRO"/>
    <s v="GRUPO-A1"/>
    <s v="Grupo Reducido de MATEMÁTICAS BASICAS PARA MAESTRO"/>
    <s v="2S"/>
    <n v="16511992"/>
    <s v="EXTREMIANA"/>
    <s v="ALDANA"/>
    <s v="JOSÉ IGNACIO"/>
    <s v="jextremi"/>
    <s v="jextremi@unirioja.es"/>
    <n v="1.5"/>
    <n v="1.5"/>
    <n v="504"/>
    <s v="PROFESOR TITULAR UNIVERSIDAD"/>
    <s v="01A"/>
    <s v="TIEMPO COMPLETO AMPLIADO"/>
    <s v="2012-09-01 00:00:00.0"/>
    <s v="null"/>
    <s v="DF32214"/>
    <s v="TITULAR DE UNIVERSIDAD"/>
    <s v="R111"/>
    <x v="7"/>
    <n v="440"/>
    <s v="GEOMETRÍA Y TOPOLOGÍA"/>
  </r>
  <r>
    <x v="5"/>
    <x v="2"/>
    <n v="748"/>
    <s v="206206R"/>
    <s v="GRUPO-A2"/>
    <n v="16511992"/>
    <s v="Matemáticas básicas para maestros"/>
    <s v="GR"/>
    <s v="GRUPO REDUCIDO"/>
    <s v="206206R"/>
    <s v="GRUPO REDUCIDO DE MATEMÁTICAS BASICAS PARA MAESTRO"/>
    <s v="GRUPO-A2"/>
    <s v="Grupo Reducido de MATEMÁTICAS BASICAS PARA MAESTRO"/>
    <s v="2S"/>
    <n v="16511992"/>
    <s v="EXTREMIANA"/>
    <s v="ALDANA"/>
    <s v="JOSÉ IGNACIO"/>
    <s v="jextremi"/>
    <s v="jextremi@unirioja.es"/>
    <n v="1.5"/>
    <n v="1.5"/>
    <n v="504"/>
    <s v="PROFESOR TITULAR UNIVERSIDAD"/>
    <s v="01A"/>
    <s v="TIEMPO COMPLETO AMPLIADO"/>
    <s v="2012-09-01 00:00:00.0"/>
    <s v="null"/>
    <s v="DF32214"/>
    <s v="TITULAR DE UNIVERSIDAD"/>
    <s v="R111"/>
    <x v="7"/>
    <n v="440"/>
    <s v="GEOMETRÍA Y TOPOLOGÍA"/>
  </r>
  <r>
    <x v="5"/>
    <x v="2"/>
    <n v="748"/>
    <s v="206206R"/>
    <s v="GRUPO-B1"/>
    <n v="16612389"/>
    <s v="Matemáticas básicas para maestros"/>
    <s v="GR"/>
    <s v="GRUPO REDUCIDO"/>
    <s v="206206R"/>
    <s v="GRUPO REDUCIDO DE MATEMÁTICAS BASICAS PARA MAESTRO"/>
    <s v="GRUPO-B1"/>
    <s v="Grupo Reducido de MATEMÁTICAS BASICAS PARA MAESTRO"/>
    <s v="2S"/>
    <n v="16612389"/>
    <s v="MAGREÑÁN"/>
    <s v="RUIZ"/>
    <s v="ÁNGEL ALBERTO"/>
    <s v="anmagren"/>
    <s v="angel-alberto.magrenan@unirioja.es"/>
    <n v="1.5"/>
    <n v="1.5"/>
    <n v="536"/>
    <s v="PROFESOR INTERINO"/>
    <s v="C01"/>
    <s v="TIEMPO COMPLETO"/>
    <s v="2018-09-17 00:00:00.0"/>
    <s v="null"/>
    <s v="PI101383"/>
    <s v="PROFESOR CONTRATADO INTERINO"/>
    <s v="R111"/>
    <x v="7"/>
    <n v="200"/>
    <s v="DIDÁCTICA DE LA MATEMÁTICA"/>
  </r>
  <r>
    <x v="5"/>
    <x v="2"/>
    <n v="748"/>
    <s v="206206R"/>
    <s v="GRUPO-B2"/>
    <n v="16612389"/>
    <s v="Matemáticas básicas para maestros"/>
    <s v="GR"/>
    <s v="GRUPO REDUCIDO"/>
    <s v="206206R"/>
    <s v="GRUPO REDUCIDO DE MATEMÁTICAS BASICAS PARA MAESTRO"/>
    <s v="GRUPO-B2"/>
    <s v="Grupo Reducido de MATEMÁTICAS BASICAS PARA MAESTRO"/>
    <s v="2S"/>
    <n v="16612389"/>
    <s v="MAGREÑÁN"/>
    <s v="RUIZ"/>
    <s v="ÁNGEL ALBERTO"/>
    <s v="anmagren"/>
    <s v="angel-alberto.magrenan@unirioja.es"/>
    <n v="1.5"/>
    <n v="1.5"/>
    <n v="536"/>
    <s v="PROFESOR INTERINO"/>
    <s v="C01"/>
    <s v="TIEMPO COMPLETO"/>
    <s v="2018-09-17 00:00:00.0"/>
    <s v="null"/>
    <s v="PI101383"/>
    <s v="PROFESOR CONTRATADO INTERINO"/>
    <s v="R111"/>
    <x v="7"/>
    <n v="200"/>
    <s v="DIDÁCTICA DE LA MATEMÁTICA"/>
  </r>
  <r>
    <x v="5"/>
    <x v="2"/>
    <n v="748"/>
    <s v="206206R"/>
    <s v="GRUPO-B3"/>
    <n v="16612389"/>
    <s v="Matemáticas básicas para maestros"/>
    <s v="GR"/>
    <s v="GRUPO REDUCIDO"/>
    <s v="206206R"/>
    <s v="GRUPO REDUCIDO DE MATEMÁTICAS BASICAS PARA MAESTRO"/>
    <s v="GRUPO-B3"/>
    <s v="Grupo Reducido de MATEMÁTICAS BASICAS PARA MAESTRO"/>
    <s v="2S"/>
    <n v="16612389"/>
    <s v="MAGREÑÁN"/>
    <s v="RUIZ"/>
    <s v="ÁNGEL ALBERTO"/>
    <s v="anmagren"/>
    <s v="angel-alberto.magrenan@unirioja.es"/>
    <n v="1.5"/>
    <n v="1.5"/>
    <n v="536"/>
    <s v="PROFESOR INTERINO"/>
    <s v="C01"/>
    <s v="TIEMPO COMPLETO"/>
    <s v="2018-09-17 00:00:00.0"/>
    <s v="null"/>
    <s v="PI101383"/>
    <s v="PROFESOR CONTRATADO INTERINO"/>
    <s v="R111"/>
    <x v="7"/>
    <n v="200"/>
    <s v="DIDÁCTICA DE LA MATEMÁTICA"/>
  </r>
  <r>
    <x v="5"/>
    <x v="2"/>
    <n v="748"/>
    <s v="206206R"/>
    <s v="GRUPO-C1"/>
    <n v="16620864"/>
    <s v="Matemáticas básicas para maestros"/>
    <s v="GR"/>
    <s v="GRUPO REDUCIDO"/>
    <s v="206206R"/>
    <s v="GRUPO REDUCIDO DE MATEMÁTICAS BASICAS PARA MAESTRO"/>
    <s v="GRUPO-C1"/>
    <s v="Grupo Reducido de MATEMÁTICAS BASICAS PARA MAESTRO"/>
    <s v="2S"/>
    <n v="16620864"/>
    <s v="MARAÑÓN"/>
    <s v="GRANDES"/>
    <s v="MIGUEL"/>
    <s v="mimarano"/>
    <s v="miguel.maranon@unirioja.es"/>
    <n v="1.5"/>
    <n v="1.5"/>
    <n v="532"/>
    <s v="LABORAL DOCENTE-ASOCIADO"/>
    <s v="P04"/>
    <s v="TIEMPO PARCIAL (4+4 HORAS)"/>
    <s v="2017-09-15 00:00:00.0"/>
    <s v="2019-09-14 00:00:00.0"/>
    <s v="PI101272"/>
    <s v="PROFESOR ASOCIADO"/>
    <s v="R111"/>
    <x v="7"/>
    <n v="200"/>
    <s v="DIDÁCTICA DE LA MATEMÁTICA"/>
  </r>
  <r>
    <x v="5"/>
    <x v="2"/>
    <n v="748"/>
    <s v="206206R"/>
    <s v="GRUPO-C2"/>
    <n v="16620864"/>
    <s v="Matemáticas básicas para maestros"/>
    <s v="GR"/>
    <s v="GRUPO REDUCIDO"/>
    <s v="206206R"/>
    <s v="GRUPO REDUCIDO DE MATEMÁTICAS BASICAS PARA MAESTRO"/>
    <s v="GRUPO-C2"/>
    <s v="Grupo Reducido de MATEMÁTICAS BASICAS PARA MAESTRO"/>
    <s v="2S"/>
    <n v="16620864"/>
    <s v="MARAÑÓN"/>
    <s v="GRANDES"/>
    <s v="MIGUEL"/>
    <s v="mimarano"/>
    <s v="miguel.maranon@unirioja.es"/>
    <n v="1.5"/>
    <n v="1.5"/>
    <n v="532"/>
    <s v="LABORAL DOCENTE-ASOCIADO"/>
    <s v="P04"/>
    <s v="TIEMPO PARCIAL (4+4 HORAS)"/>
    <s v="2017-09-15 00:00:00.0"/>
    <s v="2019-09-14 00:00:00.0"/>
    <s v="PI101272"/>
    <s v="PROFESOR ASOCIADO"/>
    <s v="R111"/>
    <x v="7"/>
    <n v="200"/>
    <s v="DIDÁCTICA DE LA MATEMÁTICA"/>
  </r>
  <r>
    <x v="4"/>
    <x v="2"/>
    <n v="749"/>
    <s v="022G"/>
    <s v="GRUPO-C"/>
    <n v="9414088"/>
    <s v="Idioma moderno III: Inglés"/>
    <s v="GG"/>
    <s v="GRUPO GRANDE"/>
    <s v="022G"/>
    <s v="GRUPO GRANDE DE IDIOMA MODERNO III: (INGLÉS)"/>
    <s v="GRUPO-C"/>
    <s v="Grupo Grande de IDIOMA MODERNO III: (INGLÉS)"/>
    <s v="1S"/>
    <n v="9414088"/>
    <s v="TABOADA"/>
    <s v="FERRERO"/>
    <s v="CAROLINA"/>
    <s v="cataboad"/>
    <s v="carolina.taboada@unirioja.es"/>
    <n v="3"/>
    <n v="3"/>
    <n v="504"/>
    <s v="PROFESOR TITULAR UNIVERSIDAD"/>
    <s v="C01"/>
    <s v="TIEMPO COMPLETO"/>
    <s v="2008-09-30 00:00:00.0"/>
    <s v="null"/>
    <s v="DF100228"/>
    <s v="PROFESOR TITULAR DE UNIVERSIDAD INTERINO"/>
    <s v="R107"/>
    <x v="6"/>
    <n v="345"/>
    <s v="FILOLOGÍA INGLESA"/>
  </r>
  <r>
    <x v="4"/>
    <x v="2"/>
    <n v="749"/>
    <s v="022LI"/>
    <s v="GRUPO-C1"/>
    <n v="16593055"/>
    <s v="Idioma moderno III: Inglés"/>
    <s v="GLI"/>
    <s v="GRUPO DE LABORATORIO DE IDIOMAS"/>
    <s v="022LI"/>
    <s v="LABORATORIO DE IDIOMAS DE IDIOMA MODERNO III: (INGLÉS)"/>
    <s v="GRUPO-C1"/>
    <s v="Grupo de Laboratorio de Idiomas de Idioma moderno III: inglés"/>
    <s v="1S"/>
    <n v="16593055"/>
    <s v="NOVO"/>
    <s v="URRACA"/>
    <s v="CARMEN"/>
    <s v="canovo"/>
    <s v="carmen.novo@unirioja.es"/>
    <n v="1.5"/>
    <n v="1.5"/>
    <n v="536"/>
    <s v="PROFESOR INTERINO"/>
    <s v="C01"/>
    <s v="TIEMPO COMPLETO"/>
    <s v="2018-09-17 00:00:00.0"/>
    <s v="null"/>
    <s v="PI101369"/>
    <s v="PROFESOR CONTRATADO INTERINO"/>
    <s v="R107"/>
    <x v="6"/>
    <n v="345"/>
    <s v="FILOLOGÍA INGLESA"/>
  </r>
  <r>
    <x v="4"/>
    <x v="2"/>
    <n v="749"/>
    <s v="022LI"/>
    <s v="GRUPO-C2"/>
    <n v="16593055"/>
    <s v="Idioma moderno III: Inglés"/>
    <s v="GLI"/>
    <s v="GRUPO DE LABORATORIO DE IDIOMAS"/>
    <s v="022LI"/>
    <s v="LABORATORIO DE IDIOMAS DE IDIOMA MODERNO III: (INGLÉS)"/>
    <s v="GRUPO-C2"/>
    <s v="Grupo de Laboratorio de Idiomas de Idioma moderno III: inglés"/>
    <s v="1S"/>
    <n v="16593055"/>
    <s v="NOVO"/>
    <s v="URRACA"/>
    <s v="CARMEN"/>
    <s v="canovo"/>
    <s v="carmen.novo@unirioja.es"/>
    <n v="1.5"/>
    <n v="1.5"/>
    <n v="536"/>
    <s v="PROFESOR INTERINO"/>
    <s v="C01"/>
    <s v="TIEMPO COMPLETO"/>
    <s v="2018-09-17 00:00:00.0"/>
    <s v="null"/>
    <s v="PI101369"/>
    <s v="PROFESOR CONTRATADO INTERINO"/>
    <s v="R107"/>
    <x v="6"/>
    <n v="345"/>
    <s v="FILOLOGÍA INGLESA"/>
  </r>
  <r>
    <x v="4"/>
    <x v="2"/>
    <n v="749"/>
    <s v="022LI"/>
    <s v="GRUPO-C3"/>
    <n v="16593055"/>
    <s v="Idioma moderno III: Inglés"/>
    <s v="GLI"/>
    <s v="GRUPO DE LABORATORIO DE IDIOMAS"/>
    <s v="022LI"/>
    <s v="LABORATORIO DE IDIOMAS DE IDIOMA MODERNO III: (INGLÉS)"/>
    <s v="GRUPO-C3"/>
    <s v="Grupo de Laboratorio de Idiomas de Idioma moderno III: inglés"/>
    <s v="1S"/>
    <n v="16593055"/>
    <s v="NOVO"/>
    <s v="URRACA"/>
    <s v="CARMEN"/>
    <s v="canovo"/>
    <s v="carmen.novo@unirioja.es"/>
    <n v="1.5"/>
    <n v="1.5"/>
    <n v="536"/>
    <s v="PROFESOR INTERINO"/>
    <s v="C01"/>
    <s v="TIEMPO COMPLETO"/>
    <s v="2018-09-17 00:00:00.0"/>
    <s v="null"/>
    <s v="PI101369"/>
    <s v="PROFESOR CONTRATADO INTERINO"/>
    <s v="R107"/>
    <x v="6"/>
    <n v="345"/>
    <s v="FILOLOGÍA INGLESA"/>
  </r>
  <r>
    <x v="4"/>
    <x v="2"/>
    <n v="749"/>
    <s v="022LI"/>
    <s v="GRUPO-C4"/>
    <n v="16593055"/>
    <s v="Idioma moderno III: Inglés"/>
    <s v="GLI"/>
    <s v="GRUPO DE LABORATORIO DE IDIOMAS"/>
    <s v="022LI"/>
    <s v="LABORATORIO DE IDIOMAS DE IDIOMA MODERNO III: (INGLÉS)"/>
    <s v="GRUPO-C4"/>
    <s v="Grupo de Laboratorio de Idiomas de Idioma moderno III: inglés"/>
    <s v="1S"/>
    <n v="16593055"/>
    <s v="NOVO"/>
    <s v="URRACA"/>
    <s v="CARMEN"/>
    <s v="canovo"/>
    <s v="carmen.novo@unirioja.es"/>
    <n v="1.5"/>
    <n v="1.5"/>
    <n v="536"/>
    <s v="PROFESOR INTERINO"/>
    <s v="C01"/>
    <s v="TIEMPO COMPLETO"/>
    <s v="2018-09-17 00:00:00.0"/>
    <s v="null"/>
    <s v="PI101369"/>
    <s v="PROFESOR CONTRATADO INTERINO"/>
    <s v="R107"/>
    <x v="6"/>
    <n v="345"/>
    <s v="FILOLOGÍA INGLESA"/>
  </r>
  <r>
    <x v="4"/>
    <x v="2"/>
    <n v="749"/>
    <s v="022R"/>
    <s v="GRUPO-C1"/>
    <n v="72792366"/>
    <s v="Idioma moderno III: Inglés"/>
    <s v="GR"/>
    <s v="GRUPO REDUCIDO"/>
    <s v="022R"/>
    <s v="GRUPO REDUCIDO DE IDIOMA MODERNO III: (INGLÉS)"/>
    <s v="GRUPO-C1"/>
    <s v="Grupo Reducido de Idioma moderno III: inglés"/>
    <s v="1S"/>
    <n v="72792366"/>
    <s v="JIMÉNEZ"/>
    <s v="MARTÍNEZ LOSA"/>
    <s v="NOELIA"/>
    <s v="nojimene"/>
    <s v="noelia.jimenez@unirioja.es"/>
    <n v="1.5"/>
    <n v="1.5"/>
    <n v="532"/>
    <s v="LABORAL DOCENTE-ASOCIADO"/>
    <s v="P04"/>
    <s v="TIEMPO PARCIAL (4+4 HORAS)"/>
    <s v="2018-09-17 00:00:00.0"/>
    <s v="2019-09-14 00:00:00.0"/>
    <s v="PI101373"/>
    <s v="PROFESOR ASOCIADO"/>
    <s v="R107"/>
    <x v="6"/>
    <n v="345"/>
    <s v="FILOLOGÍA INGLESA"/>
  </r>
  <r>
    <x v="4"/>
    <x v="2"/>
    <n v="749"/>
    <s v="022R"/>
    <s v="GRUPO-C2"/>
    <n v="72792366"/>
    <s v="Idioma moderno III: Inglés"/>
    <s v="GR"/>
    <s v="GRUPO REDUCIDO"/>
    <s v="022R"/>
    <s v="GRUPO REDUCIDO DE IDIOMA MODERNO III: (INGLÉS)"/>
    <s v="GRUPO-C2"/>
    <s v="Grupo Reducido de Idioma moderno III: inglés"/>
    <s v="1S"/>
    <n v="72792366"/>
    <s v="JIMÉNEZ"/>
    <s v="MARTÍNEZ LOSA"/>
    <s v="NOELIA"/>
    <s v="nojimene"/>
    <s v="noelia.jimenez@unirioja.es"/>
    <n v="1.5"/>
    <n v="1.5"/>
    <n v="532"/>
    <s v="LABORAL DOCENTE-ASOCIADO"/>
    <s v="P04"/>
    <s v="TIEMPO PARCIAL (4+4 HORAS)"/>
    <s v="2018-09-17 00:00:00.0"/>
    <s v="2019-09-14 00:00:00.0"/>
    <s v="PI101373"/>
    <s v="PROFESOR ASOCIADO"/>
    <s v="R107"/>
    <x v="6"/>
    <n v="345"/>
    <s v="FILOLOGÍA INGLESA"/>
  </r>
  <r>
    <x v="4"/>
    <x v="2"/>
    <n v="749"/>
    <s v="022R"/>
    <s v="GRUPO-C3"/>
    <n v="72792366"/>
    <s v="Idioma moderno III: Inglés"/>
    <s v="GR"/>
    <s v="GRUPO REDUCIDO"/>
    <s v="022R"/>
    <s v="GRUPO REDUCIDO DE IDIOMA MODERNO III: (INGLÉS)"/>
    <s v="GRUPO-C3"/>
    <s v="Grupo Reducido de Idioma moderno III: inglés"/>
    <s v="1S"/>
    <n v="72792366"/>
    <s v="JIMÉNEZ"/>
    <s v="MARTÍNEZ LOSA"/>
    <s v="NOELIA"/>
    <s v="nojimene"/>
    <s v="noelia.jimenez@unirioja.es"/>
    <n v="1.5"/>
    <n v="1.5"/>
    <n v="532"/>
    <s v="LABORAL DOCENTE-ASOCIADO"/>
    <s v="P04"/>
    <s v="TIEMPO PARCIAL (4+4 HORAS)"/>
    <s v="2018-09-17 00:00:00.0"/>
    <s v="2019-09-14 00:00:00.0"/>
    <s v="PI101373"/>
    <s v="PROFESOR ASOCIADO"/>
    <s v="R107"/>
    <x v="6"/>
    <n v="345"/>
    <s v="FILOLOGÍA INGLESA"/>
  </r>
  <r>
    <x v="4"/>
    <x v="2"/>
    <n v="749"/>
    <s v="022R"/>
    <s v="GRUPO-C4"/>
    <n v="72792366"/>
    <s v="Idioma moderno III: Inglés"/>
    <s v="GR"/>
    <s v="GRUPO REDUCIDO"/>
    <s v="022R"/>
    <s v="GRUPO REDUCIDO DE IDIOMA MODERNO III: (INGLÉS)"/>
    <s v="GRUPO-C4"/>
    <s v="Grupo Reducido de Idioma moderno III: inglés"/>
    <s v="1S"/>
    <n v="72792366"/>
    <s v="JIMÉNEZ"/>
    <s v="MARTÍNEZ LOSA"/>
    <s v="NOELIA"/>
    <s v="nojimene"/>
    <s v="noelia.jimenez@unirioja.es"/>
    <n v="1.5"/>
    <n v="1.5"/>
    <n v="532"/>
    <s v="LABORAL DOCENTE-ASOCIADO"/>
    <s v="P04"/>
    <s v="TIEMPO PARCIAL (4+4 HORAS)"/>
    <s v="2018-09-17 00:00:00.0"/>
    <s v="2019-09-14 00:00:00.0"/>
    <s v="PI101373"/>
    <s v="PROFESOR ASOCIADO"/>
    <s v="R107"/>
    <x v="6"/>
    <n v="345"/>
    <s v="FILOLOGÍA INGLESA"/>
  </r>
  <r>
    <x v="5"/>
    <x v="2"/>
    <n v="749"/>
    <s v="022G"/>
    <s v="GRUPO-A"/>
    <n v="16557120"/>
    <s v="Idioma moderno III: Inglés"/>
    <s v="GG"/>
    <s v="GRUPO GRANDE"/>
    <s v="022G"/>
    <s v="GRUPO GRANDE DE IDIOMA MODERNO III: (INGLÉS)"/>
    <s v="GRUPO-A"/>
    <s v="Grupo Grande de IDIOMA MODERNO III: (INGLÉS)"/>
    <s v="1S"/>
    <n v="16557120"/>
    <s v="ASENSIO"/>
    <s v="ARÓSTEGUI"/>
    <s v="MARÍA DEL MAR"/>
    <s v="masensio"/>
    <s v="mar.asensio@unirioja.es"/>
    <n v="3"/>
    <n v="3"/>
    <n v="504"/>
    <s v="PROFESOR TITULAR UNIVERSIDAD"/>
    <s v="C01"/>
    <s v="TIEMPO COMPLETO"/>
    <s v="2018-12-24 00:00:00.0"/>
    <s v="null"/>
    <s v="DF100364"/>
    <s v="PROFESOR TITULAR DE UNIVERSIDAD"/>
    <s v="R107"/>
    <x v="6"/>
    <n v="345"/>
    <s v="FILOLOGÍA INGLESA"/>
  </r>
  <r>
    <x v="5"/>
    <x v="2"/>
    <n v="749"/>
    <s v="022G"/>
    <s v="GRUPO-B"/>
    <n v="16581717"/>
    <s v="Idioma moderno III: Inglés"/>
    <s v="GG"/>
    <s v="GRUPO GRANDE"/>
    <s v="022G"/>
    <s v="GRUPO GRANDE DE IDIOMA MODERNO III: (INGLÉS)"/>
    <s v="GRUPO-B"/>
    <s v="Grupo Grande de IDIOMA MODERNO III: (INGLÉS)"/>
    <s v="1S"/>
    <n v="16581717"/>
    <s v="SANTIBÁÑEZ"/>
    <s v="SÁENZ"/>
    <s v="FRANCISCO"/>
    <s v="frsantib"/>
    <s v="francisco.santibanez@unirioja.es"/>
    <n v="3"/>
    <n v="3"/>
    <n v="532"/>
    <s v="LABORAL DOCENTE-ASOCIADO"/>
    <s v="P04"/>
    <s v="TIEMPO PARCIAL (4+4 HORAS)"/>
    <s v="2017-09-15 00:00:00.0"/>
    <s v="2019-09-14 00:00:00.0"/>
    <s v="PI101302"/>
    <s v="PROFESOR ASOCIADO"/>
    <s v="R107"/>
    <x v="6"/>
    <n v="345"/>
    <s v="FILOLOGÍA INGLESA"/>
  </r>
  <r>
    <x v="5"/>
    <x v="2"/>
    <n v="749"/>
    <s v="022LI"/>
    <s v="GRUPO-A1"/>
    <n v="16620378"/>
    <s v="Idioma moderno III: Inglés"/>
    <s v="GLI"/>
    <s v="GRUPO DE LABORATORIO DE IDIOMAS"/>
    <s v="022LI"/>
    <s v="LABORATORIO DE IDIOMAS DE IDIOMA MODERNO III: (INGLÉS)"/>
    <s v="GRUPO-A1"/>
    <s v="Grupo de Laboratorio de Idiomas de Idioma moderno III: inglés"/>
    <s v="1S"/>
    <n v="16620378"/>
    <s v="MATEO"/>
    <s v="MENDAZA"/>
    <s v="RAQUEL"/>
    <s v="ramatem"/>
    <s v="raquel.mateo@unirioja.es"/>
    <n v="1.5"/>
    <n v="1.5"/>
    <n v="536"/>
    <s v="PROFESOR INTERINO"/>
    <s v="C01"/>
    <s v="TIEMPO COMPLETO"/>
    <s v="2018-09-18 00:00:00.0"/>
    <s v="2019-09-14 00:00:00.0"/>
    <s v="PI101415"/>
    <s v="PROFESOR CONTRATADO INTERINO"/>
    <s v="R107"/>
    <x v="6"/>
    <n v="345"/>
    <s v="FILOLOGÍA INGLESA"/>
  </r>
  <r>
    <x v="5"/>
    <x v="2"/>
    <n v="749"/>
    <s v="022LI"/>
    <s v="GRUPO-A2"/>
    <n v="16605769"/>
    <s v="Idioma moderno III: Inglés"/>
    <s v="GLI"/>
    <s v="GRUPO DE LABORATORIO DE IDIOMAS"/>
    <s v="022LI"/>
    <s v="LABORATORIO DE IDIOMAS DE IDIOMA MODERNO III: (INGLÉS)"/>
    <s v="GRUPO-A2"/>
    <s v="Grupo de Laboratorio de Idiomas de Idioma moderno III: inglés"/>
    <s v="1S"/>
    <n v="16605769"/>
    <s v="LACALLE"/>
    <s v="PALACIOS"/>
    <s v="MIGUEL"/>
    <s v="milacall"/>
    <s v="miguel.lacalle@unirioja.es"/>
    <n v="1.5"/>
    <n v="1.5"/>
    <n v="536"/>
    <s v="PROFESOR INTERINO"/>
    <s v="C01"/>
    <s v="TIEMPO COMPLETO"/>
    <s v="2017-09-15 00:00:00.0"/>
    <s v="null"/>
    <s v="PI101259"/>
    <s v="PROFESOR CONTRATADO INTERINO"/>
    <s v="R107"/>
    <x v="6"/>
    <n v="345"/>
    <s v="FILOLOGÍA INGLESA"/>
  </r>
  <r>
    <x v="5"/>
    <x v="2"/>
    <n v="749"/>
    <s v="022LI"/>
    <s v="GRUPO-A3"/>
    <n v="16605769"/>
    <s v="Idioma moderno III: Inglés"/>
    <s v="GLI"/>
    <s v="GRUPO DE LABORATORIO DE IDIOMAS"/>
    <s v="022LI"/>
    <s v="LABORATORIO DE IDIOMAS DE IDIOMA MODERNO III: (INGLÉS)"/>
    <s v="GRUPO-A3"/>
    <s v="Grupo de Laboratorio de Idiomas de Idioma moderno III: inglés"/>
    <s v="1S"/>
    <n v="16605769"/>
    <s v="LACALLE"/>
    <s v="PALACIOS"/>
    <s v="MIGUEL"/>
    <s v="milacall"/>
    <s v="miguel.lacalle@unirioja.es"/>
    <n v="1.5"/>
    <n v="1.5"/>
    <n v="536"/>
    <s v="PROFESOR INTERINO"/>
    <s v="C01"/>
    <s v="TIEMPO COMPLETO"/>
    <s v="2017-09-15 00:00:00.0"/>
    <s v="null"/>
    <s v="PI101259"/>
    <s v="PROFESOR CONTRATADO INTERINO"/>
    <s v="R107"/>
    <x v="6"/>
    <n v="345"/>
    <s v="FILOLOGÍA INGLESA"/>
  </r>
  <r>
    <x v="5"/>
    <x v="2"/>
    <n v="749"/>
    <s v="022LI"/>
    <s v="GRUPO-A4"/>
    <n v="16605769"/>
    <s v="Idioma moderno III: Inglés"/>
    <s v="GLI"/>
    <s v="GRUPO DE LABORATORIO DE IDIOMAS"/>
    <s v="022LI"/>
    <s v="LABORATORIO DE IDIOMAS DE IDIOMA MODERNO III: (INGLÉS)"/>
    <s v="GRUPO-A4"/>
    <s v="Grupo de Laboratorio de Idiomas de Idioma moderno III: inglés"/>
    <s v="1S"/>
    <n v="16605769"/>
    <s v="LACALLE"/>
    <s v="PALACIOS"/>
    <s v="MIGUEL"/>
    <s v="milacall"/>
    <s v="miguel.lacalle@unirioja.es"/>
    <n v="1.5"/>
    <n v="1.5"/>
    <n v="536"/>
    <s v="PROFESOR INTERINO"/>
    <s v="C01"/>
    <s v="TIEMPO COMPLETO"/>
    <s v="2017-09-15 00:00:00.0"/>
    <s v="null"/>
    <s v="PI101259"/>
    <s v="PROFESOR CONTRATADO INTERINO"/>
    <s v="R107"/>
    <x v="6"/>
    <n v="345"/>
    <s v="FILOLOGÍA INGLESA"/>
  </r>
  <r>
    <x v="5"/>
    <x v="2"/>
    <n v="749"/>
    <s v="022LI"/>
    <s v="GRUPO-B1"/>
    <n v="16581717"/>
    <s v="Idioma moderno III: Inglés"/>
    <s v="GLI"/>
    <s v="GRUPO DE LABORATORIO DE IDIOMAS"/>
    <s v="022LI"/>
    <s v="LABORATORIO DE IDIOMAS DE IDIOMA MODERNO III: (INGLÉS)"/>
    <s v="GRUPO-B1"/>
    <s v="Grupo de Laboratorio de Idiomas de Idioma moderno III: inglés"/>
    <s v="1S"/>
    <n v="16581717"/>
    <s v="SANTIBÁÑEZ"/>
    <s v="SÁENZ"/>
    <s v="FRANCISCO"/>
    <s v="frsantib"/>
    <s v="francisco.santibanez@unirioja.es"/>
    <n v="1.5"/>
    <n v="1.5"/>
    <n v="532"/>
    <s v="LABORAL DOCENTE-ASOCIADO"/>
    <s v="P04"/>
    <s v="TIEMPO PARCIAL (4+4 HORAS)"/>
    <s v="2017-09-15 00:00:00.0"/>
    <s v="2019-09-14 00:00:00.0"/>
    <s v="PI101302"/>
    <s v="PROFESOR ASOCIADO"/>
    <s v="R107"/>
    <x v="6"/>
    <n v="345"/>
    <s v="FILOLOGÍA INGLESA"/>
  </r>
  <r>
    <x v="5"/>
    <x v="2"/>
    <n v="749"/>
    <s v="022LI"/>
    <s v="GRUPO-B2"/>
    <n v="16581717"/>
    <s v="Idioma moderno III: Inglés"/>
    <s v="GLI"/>
    <s v="GRUPO DE LABORATORIO DE IDIOMAS"/>
    <s v="022LI"/>
    <s v="LABORATORIO DE IDIOMAS DE IDIOMA MODERNO III: (INGLÉS)"/>
    <s v="GRUPO-B2"/>
    <s v="Grupo de Laboratorio de Idiomas de Idioma moderno III: inglés"/>
    <s v="1S"/>
    <n v="16581717"/>
    <s v="SANTIBÁÑEZ"/>
    <s v="SÁENZ"/>
    <s v="FRANCISCO"/>
    <s v="frsantib"/>
    <s v="francisco.santibanez@unirioja.es"/>
    <n v="1.5"/>
    <n v="1.5"/>
    <n v="532"/>
    <s v="LABORAL DOCENTE-ASOCIADO"/>
    <s v="P04"/>
    <s v="TIEMPO PARCIAL (4+4 HORAS)"/>
    <s v="2017-09-15 00:00:00.0"/>
    <s v="2019-09-14 00:00:00.0"/>
    <s v="PI101302"/>
    <s v="PROFESOR ASOCIADO"/>
    <s v="R107"/>
    <x v="6"/>
    <n v="345"/>
    <s v="FILOLOGÍA INGLESA"/>
  </r>
  <r>
    <x v="5"/>
    <x v="2"/>
    <n v="749"/>
    <s v="022LI"/>
    <s v="GRUPO-B3"/>
    <n v="16581717"/>
    <s v="Idioma moderno III: Inglés"/>
    <s v="GLI"/>
    <s v="GRUPO DE LABORATORIO DE IDIOMAS"/>
    <s v="022LI"/>
    <s v="LABORATORIO DE IDIOMAS DE IDIOMA MODERNO III: (INGLÉS)"/>
    <s v="GRUPO-B3"/>
    <s v="Grupo de Laboratorio de Idiomas de Idioma moderno III: inglés"/>
    <s v="1S"/>
    <n v="16581717"/>
    <s v="SANTIBÁÑEZ"/>
    <s v="SÁENZ"/>
    <s v="FRANCISCO"/>
    <s v="frsantib"/>
    <s v="francisco.santibanez@unirioja.es"/>
    <n v="1.5"/>
    <n v="1.5"/>
    <n v="532"/>
    <s v="LABORAL DOCENTE-ASOCIADO"/>
    <s v="P04"/>
    <s v="TIEMPO PARCIAL (4+4 HORAS)"/>
    <s v="2017-09-15 00:00:00.0"/>
    <s v="2019-09-14 00:00:00.0"/>
    <s v="PI101302"/>
    <s v="PROFESOR ASOCIADO"/>
    <s v="R107"/>
    <x v="6"/>
    <n v="345"/>
    <s v="FILOLOGÍA INGLESA"/>
  </r>
  <r>
    <x v="5"/>
    <x v="2"/>
    <n v="749"/>
    <s v="022LI"/>
    <s v="GRUPO-B4"/>
    <n v="45663944"/>
    <s v="Idioma moderno III: Inglés"/>
    <s v="GLI"/>
    <s v="GRUPO DE LABORATORIO DE IDIOMAS"/>
    <s v="022LI"/>
    <s v="LABORATORIO DE IDIOMAS DE IDIOMA MODERNO III: (INGLÉS)"/>
    <s v="GRUPO-B4"/>
    <s v="Grupo de Laboratorio de Idiomas de Idioma moderno III: inglés"/>
    <s v="1S"/>
    <n v="45663944"/>
    <s v="GARRETAS"/>
    <s v="FERNÁNDEZ"/>
    <s v="VIRGINIA"/>
    <s v="vigarret"/>
    <s v="virginia.garretas@unirioja.es"/>
    <n v="1.5"/>
    <n v="1.5"/>
    <n v="532"/>
    <s v="LABORAL DOCENTE-ASOCIADO"/>
    <s v="P03"/>
    <s v="TIEMPO PARCIAL (3+3 HORAS)"/>
    <s v="2016-09-15 00:00:00.0"/>
    <s v="2019-09-14 00:00:00.0"/>
    <s v="PI101120"/>
    <s v="PROFESOR ASOCIADO"/>
    <s v="R107"/>
    <x v="6"/>
    <n v="345"/>
    <s v="FILOLOGÍA INGLESA"/>
  </r>
  <r>
    <x v="5"/>
    <x v="2"/>
    <n v="749"/>
    <s v="022R"/>
    <s v="GRUPO-A1"/>
    <n v="16620378"/>
    <s v="Idioma moderno III: Inglés"/>
    <s v="GR"/>
    <s v="GRUPO REDUCIDO"/>
    <s v="022R"/>
    <s v="GRUPO REDUCIDO DE IDIOMA MODERNO III: (INGLÉS)"/>
    <s v="GRUPO-A1"/>
    <s v="Grupo Reducido de Idioma moderno III: inglés"/>
    <s v="1S"/>
    <n v="16620378"/>
    <s v="MATEO"/>
    <s v="MENDAZA"/>
    <s v="RAQUEL"/>
    <s v="ramatem"/>
    <s v="raquel.mateo@unirioja.es"/>
    <n v="1.5"/>
    <n v="1.5"/>
    <n v="536"/>
    <s v="PROFESOR INTERINO"/>
    <s v="C01"/>
    <s v="TIEMPO COMPLETO"/>
    <s v="2018-09-18 00:00:00.0"/>
    <s v="2019-09-14 00:00:00.0"/>
    <s v="PI101415"/>
    <s v="PROFESOR CONTRATADO INTERINO"/>
    <s v="R107"/>
    <x v="6"/>
    <n v="345"/>
    <s v="FILOLOGÍA INGLESA"/>
  </r>
  <r>
    <x v="5"/>
    <x v="2"/>
    <n v="749"/>
    <s v="022R"/>
    <s v="GRUPO-A2"/>
    <n v="16620378"/>
    <s v="Idioma moderno III: Inglés"/>
    <s v="GR"/>
    <s v="GRUPO REDUCIDO"/>
    <s v="022R"/>
    <s v="GRUPO REDUCIDO DE IDIOMA MODERNO III: (INGLÉS)"/>
    <s v="GRUPO-A2"/>
    <s v="Grupo Reducido de Idioma moderno III: inglés"/>
    <s v="1S"/>
    <n v="16620378"/>
    <s v="MATEO"/>
    <s v="MENDAZA"/>
    <s v="RAQUEL"/>
    <s v="ramatem"/>
    <s v="raquel.mateo@unirioja.es"/>
    <n v="1.5"/>
    <n v="1.5"/>
    <n v="536"/>
    <s v="PROFESOR INTERINO"/>
    <s v="C01"/>
    <s v="TIEMPO COMPLETO"/>
    <s v="2018-09-18 00:00:00.0"/>
    <s v="2019-09-14 00:00:00.0"/>
    <s v="PI101415"/>
    <s v="PROFESOR CONTRATADO INTERINO"/>
    <s v="R107"/>
    <x v="6"/>
    <n v="345"/>
    <s v="FILOLOGÍA INGLESA"/>
  </r>
  <r>
    <x v="5"/>
    <x v="2"/>
    <n v="749"/>
    <s v="022R"/>
    <s v="GRUPO-A3"/>
    <n v="16605769"/>
    <s v="Idioma moderno III: Inglés"/>
    <s v="GR"/>
    <s v="GRUPO REDUCIDO"/>
    <s v="022R"/>
    <s v="GRUPO REDUCIDO DE IDIOMA MODERNO III: (INGLÉS)"/>
    <s v="GRUPO-A3"/>
    <s v="Grupo Reducido de Idioma moderno III: inglés"/>
    <s v="1S"/>
    <n v="16605769"/>
    <s v="LACALLE"/>
    <s v="PALACIOS"/>
    <s v="MIGUEL"/>
    <s v="milacall"/>
    <s v="miguel.lacalle@unirioja.es"/>
    <n v="1.5"/>
    <n v="1.5"/>
    <n v="536"/>
    <s v="PROFESOR INTERINO"/>
    <s v="C01"/>
    <s v="TIEMPO COMPLETO"/>
    <s v="2017-09-15 00:00:00.0"/>
    <s v="null"/>
    <s v="PI101259"/>
    <s v="PROFESOR CONTRATADO INTERINO"/>
    <s v="R107"/>
    <x v="6"/>
    <n v="345"/>
    <s v="FILOLOGÍA INGLESA"/>
  </r>
  <r>
    <x v="5"/>
    <x v="2"/>
    <n v="749"/>
    <s v="022R"/>
    <s v="GRUPO-A4"/>
    <n v="16605769"/>
    <s v="Idioma moderno III: Inglés"/>
    <s v="GR"/>
    <s v="GRUPO REDUCIDO"/>
    <s v="022R"/>
    <s v="GRUPO REDUCIDO DE IDIOMA MODERNO III: (INGLÉS)"/>
    <s v="GRUPO-A4"/>
    <s v="Grupo Reducido de Idioma moderno III: inglés"/>
    <s v="1S"/>
    <n v="16605769"/>
    <s v="LACALLE"/>
    <s v="PALACIOS"/>
    <s v="MIGUEL"/>
    <s v="milacall"/>
    <s v="miguel.lacalle@unirioja.es"/>
    <n v="1.5"/>
    <n v="1.5"/>
    <n v="536"/>
    <s v="PROFESOR INTERINO"/>
    <s v="C01"/>
    <s v="TIEMPO COMPLETO"/>
    <s v="2017-09-15 00:00:00.0"/>
    <s v="null"/>
    <s v="PI101259"/>
    <s v="PROFESOR CONTRATADO INTERINO"/>
    <s v="R107"/>
    <x v="6"/>
    <n v="345"/>
    <s v="FILOLOGÍA INGLESA"/>
  </r>
  <r>
    <x v="5"/>
    <x v="2"/>
    <n v="749"/>
    <s v="022R"/>
    <s v="GRUPO-B1"/>
    <n v="16581717"/>
    <s v="Idioma moderno III: Inglés"/>
    <s v="GR"/>
    <s v="GRUPO REDUCIDO"/>
    <s v="022R"/>
    <s v="GRUPO REDUCIDO DE IDIOMA MODERNO III: (INGLÉS)"/>
    <s v="GRUPO-B1"/>
    <s v="Grupo Reducido de Idioma moderno III: inglés"/>
    <s v="1S"/>
    <n v="16581717"/>
    <s v="SANTIBÁÑEZ"/>
    <s v="SÁENZ"/>
    <s v="FRANCISCO"/>
    <s v="frsantib"/>
    <s v="francisco.santibanez@unirioja.es"/>
    <n v="1.5"/>
    <n v="1.5"/>
    <n v="532"/>
    <s v="LABORAL DOCENTE-ASOCIADO"/>
    <s v="P04"/>
    <s v="TIEMPO PARCIAL (4+4 HORAS)"/>
    <s v="2017-09-15 00:00:00.0"/>
    <s v="2019-09-14 00:00:00.0"/>
    <s v="PI101302"/>
    <s v="PROFESOR ASOCIADO"/>
    <s v="R107"/>
    <x v="6"/>
    <n v="345"/>
    <s v="FILOLOGÍA INGLESA"/>
  </r>
  <r>
    <x v="5"/>
    <x v="2"/>
    <n v="749"/>
    <s v="022R"/>
    <s v="GRUPO-B2"/>
    <n v="16581717"/>
    <s v="Idioma moderno III: Inglés"/>
    <s v="GR"/>
    <s v="GRUPO REDUCIDO"/>
    <s v="022R"/>
    <s v="GRUPO REDUCIDO DE IDIOMA MODERNO III: (INGLÉS)"/>
    <s v="GRUPO-B2"/>
    <s v="Grupo Reducido de Idioma moderno III: inglés"/>
    <s v="1S"/>
    <n v="16581717"/>
    <s v="SANTIBÁÑEZ"/>
    <s v="SÁENZ"/>
    <s v="FRANCISCO"/>
    <s v="frsantib"/>
    <s v="francisco.santibanez@unirioja.es"/>
    <n v="1.5"/>
    <n v="1.5"/>
    <n v="532"/>
    <s v="LABORAL DOCENTE-ASOCIADO"/>
    <s v="P04"/>
    <s v="TIEMPO PARCIAL (4+4 HORAS)"/>
    <s v="2017-09-15 00:00:00.0"/>
    <s v="2019-09-14 00:00:00.0"/>
    <s v="PI101302"/>
    <s v="PROFESOR ASOCIADO"/>
    <s v="R107"/>
    <x v="6"/>
    <n v="345"/>
    <s v="FILOLOGÍA INGLESA"/>
  </r>
  <r>
    <x v="5"/>
    <x v="2"/>
    <n v="749"/>
    <s v="022R"/>
    <s v="GRUPO-B3"/>
    <n v="16581717"/>
    <s v="Idioma moderno III: Inglés"/>
    <s v="GR"/>
    <s v="GRUPO REDUCIDO"/>
    <s v="022R"/>
    <s v="GRUPO REDUCIDO DE IDIOMA MODERNO III: (INGLÉS)"/>
    <s v="GRUPO-B3"/>
    <s v="Grupo Reducido de Idioma moderno III: inglés"/>
    <s v="1S"/>
    <n v="16581717"/>
    <s v="SANTIBÁÑEZ"/>
    <s v="SÁENZ"/>
    <s v="FRANCISCO"/>
    <s v="frsantib"/>
    <s v="francisco.santibanez@unirioja.es"/>
    <n v="1.5"/>
    <n v="1.5"/>
    <n v="532"/>
    <s v="LABORAL DOCENTE-ASOCIADO"/>
    <s v="P04"/>
    <s v="TIEMPO PARCIAL (4+4 HORAS)"/>
    <s v="2017-09-15 00:00:00.0"/>
    <s v="2019-09-14 00:00:00.0"/>
    <s v="PI101302"/>
    <s v="PROFESOR ASOCIADO"/>
    <s v="R107"/>
    <x v="6"/>
    <n v="345"/>
    <s v="FILOLOGÍA INGLESA"/>
  </r>
  <r>
    <x v="5"/>
    <x v="2"/>
    <n v="749"/>
    <s v="022R"/>
    <s v="GRUPO-B4"/>
    <n v="45663944"/>
    <s v="Idioma moderno III: Inglés"/>
    <s v="GR"/>
    <s v="GRUPO REDUCIDO"/>
    <s v="022R"/>
    <s v="GRUPO REDUCIDO DE IDIOMA MODERNO III: (INGLÉS)"/>
    <s v="GRUPO-B4"/>
    <s v="Grupo Reducido de Idioma moderno III: inglés"/>
    <s v="1S"/>
    <n v="45663944"/>
    <s v="GARRETAS"/>
    <s v="FERNÁNDEZ"/>
    <s v="VIRGINIA"/>
    <s v="vigarret"/>
    <s v="virginia.garretas@unirioja.es"/>
    <n v="1.5"/>
    <n v="1.5"/>
    <n v="532"/>
    <s v="LABORAL DOCENTE-ASOCIADO"/>
    <s v="P03"/>
    <s v="TIEMPO PARCIAL (3+3 HORAS)"/>
    <s v="2016-09-15 00:00:00.0"/>
    <s v="2019-09-14 00:00:00.0"/>
    <s v="PI101120"/>
    <s v="PROFESOR ASOCIADO"/>
    <s v="R107"/>
    <x v="6"/>
    <n v="345"/>
    <s v="FILOLOGÍA INGLESA"/>
  </r>
  <r>
    <x v="6"/>
    <x v="0"/>
    <n v="749"/>
    <s v="022G"/>
    <s v="GRUPO-D"/>
    <n v="16583327"/>
    <s v="Idioma moderno III: Inglés"/>
    <s v="GG"/>
    <s v="GRUPO GRANDE"/>
    <s v="022G"/>
    <s v="GRUPO GRANDE DE IDIOMA MODERNO III: (INGLÉS)"/>
    <s v="GRUPO-D"/>
    <s v="Grupo Grande de IDIOMA MODERNO III: (INGLÉS)"/>
    <s v="1S"/>
    <n v="16583327"/>
    <s v="FLORES"/>
    <s v="MORENO"/>
    <s v="CRISTINA"/>
    <s v="criflormore"/>
    <s v="cristina.flores@unirioja.es"/>
    <n v="3"/>
    <n v="3"/>
    <n v="504"/>
    <s v="PROFESOR TITULAR UNIVERSIDAD"/>
    <s v="C01"/>
    <s v="TIEMPO COMPLETO"/>
    <s v="2018-11-26 00:00:00.0"/>
    <s v="null"/>
    <s v="DF100363"/>
    <s v="PROFESOR TITULAR DE UNIVERSIDAD"/>
    <s v="R107"/>
    <x v="6"/>
    <n v="345"/>
    <s v="FILOLOGÍA INGLESA"/>
  </r>
  <r>
    <x v="6"/>
    <x v="0"/>
    <n v="749"/>
    <s v="022LI"/>
    <s v="GRUPO-D1"/>
    <n v="16640863"/>
    <s v="Idioma moderno III: Inglés"/>
    <s v="GLI"/>
    <s v="GRUPO DE LABORATORIO DE IDIOMAS"/>
    <s v="022LI"/>
    <s v="LABORATORIO DE IDIOMAS DE IDIOMA MODERNO III: (INGLÉS)"/>
    <s v="GRUPO-D1"/>
    <s v="Grupo de Laboratorio de Idiomas de Idioma moderno III: inglés"/>
    <s v="1S"/>
    <n v="16640863"/>
    <s v="MURO"/>
    <s v="LLORENTE"/>
    <s v="ALICIA"/>
    <s v="almuro"/>
    <s v="alicia.muro@alum.unirioja.es"/>
    <n v="1.5"/>
    <n v="1.5"/>
    <n v="536"/>
    <s v="PROFESOR INTERINO"/>
    <s v="P05"/>
    <s v="TIEMPO PARCIAL (5+5 HORAS)"/>
    <s v="2019-02-06 00:00:00.0"/>
    <s v="2019-09-14 00:00:00.0"/>
    <s v="PI101429"/>
    <s v="PROFESOR CONTRATADO INTERINO"/>
    <s v="R107"/>
    <x v="6"/>
    <n v="345"/>
    <s v="FILOLOGÍA INGLESA"/>
  </r>
  <r>
    <x v="6"/>
    <x v="0"/>
    <n v="749"/>
    <s v="022R"/>
    <s v="GRUPO-D1"/>
    <n v="16640863"/>
    <s v="Idioma moderno III: Inglés"/>
    <s v="GR"/>
    <s v="GRUPO REDUCIDO"/>
    <s v="022R"/>
    <s v="GRUPO REDUCIDO DE IDIOMA MODERNO III: (INGLÉS)"/>
    <s v="GRUPO-D1"/>
    <s v="Grupo Reducido de Idioma moderno III: inglés"/>
    <s v="1S"/>
    <n v="16640863"/>
    <s v="MURO"/>
    <s v="LLORENTE"/>
    <s v="ALICIA"/>
    <s v="almuro"/>
    <s v="alicia.muro@alum.unirioja.es"/>
    <n v="1.5"/>
    <n v="1.5"/>
    <n v="536"/>
    <s v="PROFESOR INTERINO"/>
    <s v="P05"/>
    <s v="TIEMPO PARCIAL (5+5 HORAS)"/>
    <s v="2019-02-06 00:00:00.0"/>
    <s v="2019-09-14 00:00:00.0"/>
    <s v="PI101429"/>
    <s v="PROFESOR CONTRATADO INTERINO"/>
    <s v="R107"/>
    <x v="6"/>
    <n v="345"/>
    <s v="FILOLOGÍA INGLESA"/>
  </r>
  <r>
    <x v="8"/>
    <x v="2"/>
    <n v="749"/>
    <s v="022G"/>
    <s v="GRUPO-D"/>
    <n v="16583327"/>
    <s v="Idioma moderno III: Inglés"/>
    <s v="GG"/>
    <s v="GRUPO GRANDE"/>
    <s v="022G"/>
    <s v="GRUPO GRANDE DE IDIOMA MODERNO III: (INGLÉS)"/>
    <s v="GRUPO-D"/>
    <s v="Grupo Grande de IDIOMA MODERNO III: (INGLÉS)"/>
    <s v="1S"/>
    <n v="16583327"/>
    <s v="FLORES"/>
    <s v="MORENO"/>
    <s v="CRISTINA"/>
    <s v="criflormore"/>
    <s v="cristina.flores@unirioja.es"/>
    <n v="3"/>
    <m/>
    <n v="504"/>
    <s v="PROFESOR TITULAR UNIVERSIDAD"/>
    <s v="C01"/>
    <s v="TIEMPO COMPLETO"/>
    <s v="2018-11-26 00:00:00.0"/>
    <s v="null"/>
    <s v="DF100363"/>
    <s v="PROFESOR TITULAR DE UNIVERSIDAD"/>
    <s v="R107"/>
    <x v="6"/>
    <n v="345"/>
    <s v="FILOLOGÍA INGLESA"/>
  </r>
  <r>
    <x v="8"/>
    <x v="2"/>
    <n v="749"/>
    <s v="022LI"/>
    <s v="GRUPO-D2"/>
    <n v="16583327"/>
    <s v="Idioma moderno III: Inglés"/>
    <s v="GLI"/>
    <s v="GRUPO DE LABORATORIO DE IDIOMAS"/>
    <s v="022LI"/>
    <s v="LABORATORIO DE IDIOMAS DE IDIOMA MODERNO III: (INGLÉS)"/>
    <s v="GRUPO-D2"/>
    <s v="Grupo de Laboratorio de Idiomas de Idioma moderno III: inglés"/>
    <s v="1S"/>
    <n v="16583327"/>
    <s v="FLORES"/>
    <s v="MORENO"/>
    <s v="CRISTINA"/>
    <s v="criflormore"/>
    <s v="cristina.flores@unirioja.es"/>
    <n v="1.5"/>
    <n v="1.5"/>
    <n v="504"/>
    <s v="PROFESOR TITULAR UNIVERSIDAD"/>
    <s v="C01"/>
    <s v="TIEMPO COMPLETO"/>
    <s v="2018-11-26 00:00:00.0"/>
    <s v="null"/>
    <s v="DF100363"/>
    <s v="PROFESOR TITULAR DE UNIVERSIDAD"/>
    <s v="R107"/>
    <x v="6"/>
    <n v="345"/>
    <s v="FILOLOGÍA INGLESA"/>
  </r>
  <r>
    <x v="8"/>
    <x v="2"/>
    <n v="749"/>
    <s v="022R"/>
    <s v="GRUPO-D2"/>
    <n v="16583327"/>
    <s v="Idioma moderno III: Inglés"/>
    <s v="GR"/>
    <s v="GRUPO REDUCIDO"/>
    <s v="022R"/>
    <s v="GRUPO REDUCIDO DE IDIOMA MODERNO III: (INGLÉS)"/>
    <s v="GRUPO-D2"/>
    <s v="Grupo Reducido de Idioma moderno III: inglés"/>
    <s v="1S"/>
    <n v="16583327"/>
    <s v="FLORES"/>
    <s v="MORENO"/>
    <s v="CRISTINA"/>
    <s v="criflormore"/>
    <s v="cristina.flores@unirioja.es"/>
    <n v="1.5"/>
    <n v="1.5"/>
    <n v="504"/>
    <s v="PROFESOR TITULAR UNIVERSIDAD"/>
    <s v="C01"/>
    <s v="TIEMPO COMPLETO"/>
    <s v="2018-11-26 00:00:00.0"/>
    <s v="null"/>
    <s v="DF100363"/>
    <s v="PROFESOR TITULAR DE UNIVERSIDAD"/>
    <s v="R107"/>
    <x v="6"/>
    <n v="345"/>
    <s v="FILOLOGÍA INGLESA"/>
  </r>
  <r>
    <x v="9"/>
    <x v="2"/>
    <n v="749"/>
    <s v="022G"/>
    <s v="GRUPO-E"/>
    <n v="9414088"/>
    <s v="Idioma moderno III: Inglés"/>
    <s v="GG"/>
    <s v="GRUPO GRANDE"/>
    <s v="022G"/>
    <s v="GRUPO GRANDE DE IDIOMA MODERNO III: (INGLÉS)"/>
    <s v="GRUPO-E"/>
    <s v="Grupo Grande de IDIOMA MODERNO III: (INGLÉS)"/>
    <s v="1S"/>
    <n v="9414088"/>
    <s v="TABOADA"/>
    <s v="FERRERO"/>
    <s v="CAROLINA"/>
    <s v="cataboad"/>
    <s v="carolina.taboada@unirioja.es"/>
    <n v="3"/>
    <n v="3"/>
    <n v="504"/>
    <s v="PROFESOR TITULAR UNIVERSIDAD"/>
    <s v="C01"/>
    <s v="TIEMPO COMPLETO"/>
    <s v="2008-09-30 00:00:00.0"/>
    <s v="null"/>
    <s v="DF100228"/>
    <s v="PROFESOR TITULAR DE UNIVERSIDAD INTERINO"/>
    <s v="R107"/>
    <x v="6"/>
    <n v="345"/>
    <s v="FILOLOGÍA INGLESA"/>
  </r>
  <r>
    <x v="9"/>
    <x v="2"/>
    <n v="749"/>
    <s v="022LI"/>
    <s v="GRUPO-E1"/>
    <n v="9414088"/>
    <s v="Idioma moderno III: Inglés"/>
    <s v="GLI"/>
    <s v="GRUPO DE LABORATORIO DE IDIOMAS"/>
    <s v="022LI"/>
    <s v="LABORATORIO DE IDIOMAS DE IDIOMA MODERNO III: (INGLÉS)"/>
    <s v="GRUPO-E1"/>
    <s v="Grupo de Laboratorio de Idiomas de Idioma moderno III: inglés"/>
    <s v="1S"/>
    <n v="9414088"/>
    <s v="TABOADA"/>
    <s v="FERRERO"/>
    <s v="CAROLINA"/>
    <s v="cataboad"/>
    <s v="carolina.taboada@unirioja.es"/>
    <n v="1.5"/>
    <n v="1.5"/>
    <n v="504"/>
    <s v="PROFESOR TITULAR UNIVERSIDAD"/>
    <s v="C01"/>
    <s v="TIEMPO COMPLETO"/>
    <s v="2008-09-30 00:00:00.0"/>
    <s v="null"/>
    <s v="DF100228"/>
    <s v="PROFESOR TITULAR DE UNIVERSIDAD INTERINO"/>
    <s v="R107"/>
    <x v="6"/>
    <n v="345"/>
    <s v="FILOLOGÍA INGLESA"/>
  </r>
  <r>
    <x v="9"/>
    <x v="2"/>
    <n v="749"/>
    <s v="022LI"/>
    <s v="GRUPO-E2"/>
    <n v="9414088"/>
    <s v="Idioma moderno III: Inglés"/>
    <s v="GLI"/>
    <s v="GRUPO DE LABORATORIO DE IDIOMAS"/>
    <s v="022LI"/>
    <s v="LABORATORIO DE IDIOMAS DE IDIOMA MODERNO III: (INGLÉS)"/>
    <s v="GRUPO-E2"/>
    <s v="Grupo de Laboratorio de Idiomas de Idioma moderno III: inglés"/>
    <s v="1S"/>
    <n v="9414088"/>
    <s v="TABOADA"/>
    <s v="FERRERO"/>
    <s v="CAROLINA"/>
    <s v="cataboad"/>
    <s v="carolina.taboada@unirioja.es"/>
    <n v="1.5"/>
    <n v="1.5"/>
    <n v="504"/>
    <s v="PROFESOR TITULAR UNIVERSIDAD"/>
    <s v="C01"/>
    <s v="TIEMPO COMPLETO"/>
    <s v="2008-09-30 00:00:00.0"/>
    <s v="null"/>
    <s v="DF100228"/>
    <s v="PROFESOR TITULAR DE UNIVERSIDAD INTERINO"/>
    <s v="R107"/>
    <x v="6"/>
    <n v="345"/>
    <s v="FILOLOGÍA INGLESA"/>
  </r>
  <r>
    <x v="9"/>
    <x v="2"/>
    <n v="749"/>
    <s v="022LI"/>
    <s v="GRUPO-E3"/>
    <n v="78758459"/>
    <s v="Idioma moderno III: Inglés"/>
    <s v="GLI"/>
    <s v="GRUPO DE LABORATORIO DE IDIOMAS"/>
    <s v="022LI"/>
    <s v="LABORATORIO DE IDIOMAS DE IDIOMA MODERNO III: (INGLÉS)"/>
    <s v="GRUPO-E3"/>
    <s v="Laboratorio de Idiomas de IDIOMA MODERNO III: (INGLÉS)"/>
    <s v="1S"/>
    <n v="78758459"/>
    <s v="GARCÍA"/>
    <s v="FERNÁNDEZ"/>
    <s v="LAURA"/>
    <s v="lagarcf"/>
    <s v="laura.garciaf@alum.unirioja.es"/>
    <n v="1.5"/>
    <n v="1.5"/>
    <n v="0"/>
    <s v="DOCTOR"/>
    <n v="0"/>
    <s v="_"/>
    <s v="2018-12-01 00:00:00.0"/>
    <s v="2019-11-30 00:00:00.0"/>
    <s v="D07INVESTIGADOR1"/>
    <s v="ACCESO SISTEMA ESPAÑOL CIENCIA E INNOVACIÓN"/>
    <s v="R107"/>
    <x v="6"/>
    <n v="345"/>
    <s v="FILOLOGÍA INGLESA"/>
  </r>
  <r>
    <x v="9"/>
    <x v="2"/>
    <n v="749"/>
    <s v="022R"/>
    <s v="GRUPO-E1"/>
    <n v="9414088"/>
    <s v="Idioma moderno III: Inglés"/>
    <s v="GR"/>
    <s v="GRUPO REDUCIDO"/>
    <s v="022R"/>
    <s v="GRUPO REDUCIDO DE IDIOMA MODERNO III: (INGLÉS)"/>
    <s v="GRUPO-E1"/>
    <s v="Grupo Reducido de Idioma moderno III: inglés"/>
    <s v="1S"/>
    <n v="9414088"/>
    <s v="TABOADA"/>
    <s v="FERRERO"/>
    <s v="CAROLINA"/>
    <s v="cataboad"/>
    <s v="carolina.taboada@unirioja.es"/>
    <n v="1.5"/>
    <n v="1.5"/>
    <n v="504"/>
    <s v="PROFESOR TITULAR UNIVERSIDAD"/>
    <s v="C01"/>
    <s v="TIEMPO COMPLETO"/>
    <s v="2008-09-30 00:00:00.0"/>
    <s v="null"/>
    <s v="DF100228"/>
    <s v="PROFESOR TITULAR DE UNIVERSIDAD INTERINO"/>
    <s v="R107"/>
    <x v="6"/>
    <n v="345"/>
    <s v="FILOLOGÍA INGLESA"/>
  </r>
  <r>
    <x v="9"/>
    <x v="2"/>
    <n v="749"/>
    <s v="022R"/>
    <s v="GRUPO-E2"/>
    <n v="9414088"/>
    <s v="Idioma moderno III: Inglés"/>
    <s v="GR"/>
    <s v="GRUPO REDUCIDO"/>
    <s v="022R"/>
    <s v="GRUPO REDUCIDO DE IDIOMA MODERNO III: (INGLÉS)"/>
    <s v="GRUPO-E2"/>
    <s v="Grupo Reducido de Idioma moderno III: inglés"/>
    <s v="1S"/>
    <n v="9414088"/>
    <s v="TABOADA"/>
    <s v="FERRERO"/>
    <s v="CAROLINA"/>
    <s v="cataboad"/>
    <s v="carolina.taboada@unirioja.es"/>
    <n v="1.5"/>
    <n v="1.5"/>
    <n v="504"/>
    <s v="PROFESOR TITULAR UNIVERSIDAD"/>
    <s v="C01"/>
    <s v="TIEMPO COMPLETO"/>
    <s v="2008-09-30 00:00:00.0"/>
    <s v="null"/>
    <s v="DF100228"/>
    <s v="PROFESOR TITULAR DE UNIVERSIDAD INTERINO"/>
    <s v="R107"/>
    <x v="6"/>
    <n v="345"/>
    <s v="FILOLOGÍA INGLESA"/>
  </r>
  <r>
    <x v="9"/>
    <x v="2"/>
    <n v="749"/>
    <s v="022R"/>
    <s v="GRUPO-E3"/>
    <n v="16641973"/>
    <s v="Idioma moderno III: Inglés"/>
    <s v="GR"/>
    <s v="GRUPO REDUCIDO"/>
    <s v="022R"/>
    <s v="GRUPO REDUCIDO DE IDIOMA MODERNO III: (INGLÉS)"/>
    <s v="GRUPO-E3"/>
    <s v="Grupo Reducido de Idioma moderno III: inglés"/>
    <s v="1S"/>
    <n v="16641973"/>
    <s v="LOZANO"/>
    <s v="PALACIO"/>
    <s v="INÉS"/>
    <s v="inlozano"/>
    <s v="ines.lozano@alum.unirioja.es"/>
    <n v="1.5"/>
    <n v="1.5"/>
    <n v="121"/>
    <s v="PERSONAL INVESTIGADOR EN FORMACIÓN"/>
    <n v="0"/>
    <s v="_"/>
    <s v="2017-10-15 00:00:00.0"/>
    <s v="2018-10-14 00:00:00.0"/>
    <s v="D07BECARIO4"/>
    <s v="PERSONAL INVESTIGADOR PREDOCTORAL EN FORMACIÓN"/>
    <s v="R107"/>
    <x v="6"/>
    <n v="345"/>
    <s v="FILOLOGÍA INGLESA"/>
  </r>
  <r>
    <x v="10"/>
    <x v="2"/>
    <n v="749"/>
    <s v="022G"/>
    <s v="GRUPO-E"/>
    <n v="9414088"/>
    <s v="Idioma moderno III: Inglés"/>
    <s v="GG"/>
    <s v="GRUPO GRANDE"/>
    <s v="022G"/>
    <s v="GRUPO GRANDE DE IDIOMA MODERNO III: (INGLÉS)"/>
    <s v="GRUPO-E"/>
    <s v="Grupo Grande de IDIOMA MODERNO III: (INGLÉS)"/>
    <s v="1S"/>
    <n v="9414088"/>
    <s v="TABOADA"/>
    <s v="FERRERO"/>
    <s v="CAROLINA"/>
    <s v="cataboad"/>
    <s v="carolina.taboada@unirioja.es"/>
    <n v="3"/>
    <m/>
    <n v="504"/>
    <s v="PROFESOR TITULAR UNIVERSIDAD"/>
    <s v="C01"/>
    <s v="TIEMPO COMPLETO"/>
    <s v="2008-09-30 00:00:00.0"/>
    <s v="null"/>
    <s v="DF100228"/>
    <s v="PROFESOR TITULAR DE UNIVERSIDAD INTERINO"/>
    <s v="R107"/>
    <x v="6"/>
    <n v="345"/>
    <s v="FILOLOGÍA INGLESA"/>
  </r>
  <r>
    <x v="10"/>
    <x v="2"/>
    <n v="749"/>
    <s v="022LI"/>
    <s v="GRUPO-E1"/>
    <n v="9414088"/>
    <s v="Idioma moderno III: Inglés"/>
    <s v="GLI"/>
    <s v="GRUPO DE LABORATORIO DE IDIOMAS"/>
    <s v="022LI"/>
    <s v="LABORATORIO DE IDIOMAS DE IDIOMA MODERNO III: (INGLÉS)"/>
    <s v="GRUPO-E1"/>
    <s v="Grupo de Laboratorio de Idiomas de Idioma moderno III: inglés"/>
    <s v="1S"/>
    <n v="9414088"/>
    <s v="TABOADA"/>
    <s v="FERRERO"/>
    <s v="CAROLINA"/>
    <s v="cataboad"/>
    <s v="carolina.taboada@unirioja.es"/>
    <n v="1.5"/>
    <m/>
    <n v="504"/>
    <s v="PROFESOR TITULAR UNIVERSIDAD"/>
    <s v="C01"/>
    <s v="TIEMPO COMPLETO"/>
    <s v="2008-09-30 00:00:00.0"/>
    <s v="null"/>
    <s v="DF100228"/>
    <s v="PROFESOR TITULAR DE UNIVERSIDAD INTERINO"/>
    <s v="R107"/>
    <x v="6"/>
    <n v="345"/>
    <s v="FILOLOGÍA INGLESA"/>
  </r>
  <r>
    <x v="10"/>
    <x v="2"/>
    <n v="749"/>
    <s v="022LI"/>
    <s v="GRUPO-E2"/>
    <n v="9414088"/>
    <s v="Idioma moderno III: Inglés"/>
    <s v="GLI"/>
    <s v="GRUPO DE LABORATORIO DE IDIOMAS"/>
    <s v="022LI"/>
    <s v="LABORATORIO DE IDIOMAS DE IDIOMA MODERNO III: (INGLÉS)"/>
    <s v="GRUPO-E2"/>
    <s v="Grupo de Laboratorio de Idiomas de Idioma moderno III: inglés"/>
    <s v="1S"/>
    <n v="9414088"/>
    <s v="TABOADA"/>
    <s v="FERRERO"/>
    <s v="CAROLINA"/>
    <s v="cataboad"/>
    <s v="carolina.taboada@unirioja.es"/>
    <n v="1.5"/>
    <m/>
    <n v="504"/>
    <s v="PROFESOR TITULAR UNIVERSIDAD"/>
    <s v="C01"/>
    <s v="TIEMPO COMPLETO"/>
    <s v="2008-09-30 00:00:00.0"/>
    <s v="null"/>
    <s v="DF100228"/>
    <s v="PROFESOR TITULAR DE UNIVERSIDAD INTERINO"/>
    <s v="R107"/>
    <x v="6"/>
    <n v="345"/>
    <s v="FILOLOGÍA INGLESA"/>
  </r>
  <r>
    <x v="10"/>
    <x v="2"/>
    <n v="749"/>
    <s v="022LI"/>
    <s v="GRUPO-E3"/>
    <n v="78758459"/>
    <s v="Idioma moderno III: Inglés"/>
    <s v="GLI"/>
    <s v="GRUPO DE LABORATORIO DE IDIOMAS"/>
    <s v="022LI"/>
    <s v="LABORATORIO DE IDIOMAS DE IDIOMA MODERNO III: (INGLÉS)"/>
    <s v="GRUPO-E3"/>
    <s v="Laboratorio de Idiomas de IDIOMA MODERNO III: (INGLÉS)"/>
    <s v="1S"/>
    <n v="78758459"/>
    <s v="GARCÍA"/>
    <s v="FERNÁNDEZ"/>
    <s v="LAURA"/>
    <s v="lagarcf"/>
    <s v="laura.garciaf@alum.unirioja.es"/>
    <n v="1.5"/>
    <m/>
    <n v="0"/>
    <s v="DOCTOR"/>
    <n v="0"/>
    <s v="_"/>
    <s v="2018-12-01 00:00:00.0"/>
    <s v="2019-11-30 00:00:00.0"/>
    <s v="D07INVESTIGADOR1"/>
    <s v="ACCESO SISTEMA ESPAÑOL CIENCIA E INNOVACIÓN"/>
    <s v="R107"/>
    <x v="6"/>
    <n v="345"/>
    <s v="FILOLOGÍA INGLESA"/>
  </r>
  <r>
    <x v="10"/>
    <x v="2"/>
    <n v="749"/>
    <s v="022R"/>
    <s v="GRUPO-E1"/>
    <n v="9414088"/>
    <s v="Idioma moderno III: Inglés"/>
    <s v="GR"/>
    <s v="GRUPO REDUCIDO"/>
    <s v="022R"/>
    <s v="GRUPO REDUCIDO DE IDIOMA MODERNO III: (INGLÉS)"/>
    <s v="GRUPO-E1"/>
    <s v="Grupo Reducido de Idioma moderno III: inglés"/>
    <s v="1S"/>
    <n v="9414088"/>
    <s v="TABOADA"/>
    <s v="FERRERO"/>
    <s v="CAROLINA"/>
    <s v="cataboad"/>
    <s v="carolina.taboada@unirioja.es"/>
    <n v="1.5"/>
    <m/>
    <n v="504"/>
    <s v="PROFESOR TITULAR UNIVERSIDAD"/>
    <s v="C01"/>
    <s v="TIEMPO COMPLETO"/>
    <s v="2008-09-30 00:00:00.0"/>
    <s v="null"/>
    <s v="DF100228"/>
    <s v="PROFESOR TITULAR DE UNIVERSIDAD INTERINO"/>
    <s v="R107"/>
    <x v="6"/>
    <n v="345"/>
    <s v="FILOLOGÍA INGLESA"/>
  </r>
  <r>
    <x v="10"/>
    <x v="2"/>
    <n v="749"/>
    <s v="022R"/>
    <s v="GRUPO-E2"/>
    <n v="9414088"/>
    <s v="Idioma moderno III: Inglés"/>
    <s v="GR"/>
    <s v="GRUPO REDUCIDO"/>
    <s v="022R"/>
    <s v="GRUPO REDUCIDO DE IDIOMA MODERNO III: (INGLÉS)"/>
    <s v="GRUPO-E2"/>
    <s v="Grupo Reducido de Idioma moderno III: inglés"/>
    <s v="1S"/>
    <n v="9414088"/>
    <s v="TABOADA"/>
    <s v="FERRERO"/>
    <s v="CAROLINA"/>
    <s v="cataboad"/>
    <s v="carolina.taboada@unirioja.es"/>
    <n v="1.5"/>
    <m/>
    <n v="504"/>
    <s v="PROFESOR TITULAR UNIVERSIDAD"/>
    <s v="C01"/>
    <s v="TIEMPO COMPLETO"/>
    <s v="2008-09-30 00:00:00.0"/>
    <s v="null"/>
    <s v="DF100228"/>
    <s v="PROFESOR TITULAR DE UNIVERSIDAD INTERINO"/>
    <s v="R107"/>
    <x v="6"/>
    <n v="345"/>
    <s v="FILOLOGÍA INGLESA"/>
  </r>
  <r>
    <x v="10"/>
    <x v="2"/>
    <n v="749"/>
    <s v="022R"/>
    <s v="GRUPO-E3"/>
    <n v="16641973"/>
    <s v="Idioma moderno III: Inglés"/>
    <s v="GR"/>
    <s v="GRUPO REDUCIDO"/>
    <s v="022R"/>
    <s v="GRUPO REDUCIDO DE IDIOMA MODERNO III: (INGLÉS)"/>
    <s v="GRUPO-E3"/>
    <s v="Grupo Reducido de Idioma moderno III: inglés"/>
    <s v="1S"/>
    <n v="16641973"/>
    <s v="LOZANO"/>
    <s v="PALACIO"/>
    <s v="INÉS"/>
    <s v="inlozano"/>
    <s v="ines.lozano@alum.unirioja.es"/>
    <n v="1.5"/>
    <m/>
    <n v="121"/>
    <s v="PERSONAL INVESTIGADOR EN FORMACIÓN"/>
    <n v="0"/>
    <s v="_"/>
    <s v="2017-10-15 00:00:00.0"/>
    <s v="2018-10-14 00:00:00.0"/>
    <s v="D07BECARIO4"/>
    <s v="PERSONAL INVESTIGADOR PREDOCTORAL EN FORMACIÓN"/>
    <s v="R107"/>
    <x v="6"/>
    <n v="345"/>
    <s v="FILOLOGÍA INGLESA"/>
  </r>
  <r>
    <x v="4"/>
    <x v="2"/>
    <n v="750"/>
    <s v="024G"/>
    <s v="GRUPO-A"/>
    <n v="16570961"/>
    <s v="Idioma moderno III: Francés"/>
    <s v="GG"/>
    <s v="GRUPO GRANDE"/>
    <s v="024G"/>
    <s v="GRUPO GRANDE DE IDIOMA MODERNO III (FRANCÉS)"/>
    <s v="GRUPO-A"/>
    <s v="Grupo Grande de IDIOMA MODERNO III (FRANCÉS)"/>
    <s v="1S"/>
    <n v="16570961"/>
    <s v="CABELLO"/>
    <s v="ANDRÉS"/>
    <s v="NURIA"/>
    <s v="nucabea"/>
    <s v="nuria.cabelloa@unirioja.es"/>
    <n v="3"/>
    <n v="3"/>
    <n v="536"/>
    <s v="PROFESOR INTERINO"/>
    <s v="C01"/>
    <s v="TIEMPO COMPLETO"/>
    <s v="2015-09-15 00:00:00.0"/>
    <s v="null"/>
    <s v="PI101032"/>
    <s v="PROFESOR CONTRATADO INTERINO"/>
    <s v="R107"/>
    <x v="6"/>
    <n v="335"/>
    <s v="FILOLOGÍA FRANCESA"/>
  </r>
  <r>
    <x v="4"/>
    <x v="2"/>
    <n v="750"/>
    <s v="024LI"/>
    <s v="GRUPO-A1"/>
    <n v="16570961"/>
    <s v="Idioma moderno III: Francés"/>
    <s v="GLI"/>
    <s v="GRUPO DE LABORATORIO DE IDIOMAS"/>
    <s v="024LI"/>
    <s v="LABORATORIO DE IDIOMAS DE IDIOMA MODERNO III (FRANCÉS)"/>
    <s v="GRUPO-A1"/>
    <s v="Grupo de Laboratorio de Idiomas de Idioma moderno III: francés"/>
    <s v="1S"/>
    <n v="16570961"/>
    <s v="CABELLO"/>
    <s v="ANDRÉS"/>
    <s v="NURIA"/>
    <s v="nucabea"/>
    <s v="nuria.cabelloa@unirioja.es"/>
    <n v="1.5"/>
    <n v="1.5"/>
    <n v="536"/>
    <s v="PROFESOR INTERINO"/>
    <s v="C01"/>
    <s v="TIEMPO COMPLETO"/>
    <s v="2015-09-15 00:00:00.0"/>
    <s v="null"/>
    <s v="PI101032"/>
    <s v="PROFESOR CONTRATADO INTERINO"/>
    <s v="R107"/>
    <x v="6"/>
    <n v="335"/>
    <s v="FILOLOGÍA FRANCESA"/>
  </r>
  <r>
    <x v="4"/>
    <x v="2"/>
    <n v="750"/>
    <s v="024R"/>
    <s v="GRUPO-A1"/>
    <n v="16570961"/>
    <s v="Idioma moderno III: Francés"/>
    <s v="GR"/>
    <s v="GRUPO REDUCIDO"/>
    <s v="024R"/>
    <s v="GRUPO REDUCIDO DE IDIOMA MODERNO III (FRANCÉS)"/>
    <s v="GRUPO-A1"/>
    <s v="Grupo Reducido de Idioma moderno III: francés"/>
    <s v="1S"/>
    <n v="16570961"/>
    <s v="CABELLO"/>
    <s v="ANDRÉS"/>
    <s v="NURIA"/>
    <s v="nucabea"/>
    <s v="nuria.cabelloa@unirioja.es"/>
    <n v="1.5"/>
    <n v="1.5"/>
    <n v="536"/>
    <s v="PROFESOR INTERINO"/>
    <s v="C01"/>
    <s v="TIEMPO COMPLETO"/>
    <s v="2015-09-15 00:00:00.0"/>
    <s v="null"/>
    <s v="PI101032"/>
    <s v="PROFESOR CONTRATADO INTERINO"/>
    <s v="R107"/>
    <x v="6"/>
    <n v="335"/>
    <s v="FILOLOGÍA FRANCESA"/>
  </r>
  <r>
    <x v="5"/>
    <x v="2"/>
    <n v="750"/>
    <s v="024G"/>
    <s v="GRUPO-A"/>
    <n v="16570961"/>
    <s v="Idioma moderno III: Francés"/>
    <s v="GG"/>
    <s v="GRUPO GRANDE"/>
    <s v="024G"/>
    <s v="GRUPO GRANDE DE IDIOMA MODERNO III (FRANCÉS)"/>
    <s v="GRUPO-A"/>
    <s v="Grupo Grande de IDIOMA MODERNO III (FRANCÉS)"/>
    <s v="1S"/>
    <n v="16570961"/>
    <s v="CABELLO"/>
    <s v="ANDRÉS"/>
    <s v="NURIA"/>
    <s v="nucabea"/>
    <s v="nuria.cabelloa@unirioja.es"/>
    <n v="3"/>
    <m/>
    <n v="536"/>
    <s v="PROFESOR INTERINO"/>
    <s v="C01"/>
    <s v="TIEMPO COMPLETO"/>
    <s v="2015-09-15 00:00:00.0"/>
    <s v="null"/>
    <s v="PI101032"/>
    <s v="PROFESOR CONTRATADO INTERINO"/>
    <s v="R107"/>
    <x v="6"/>
    <n v="335"/>
    <s v="FILOLOGÍA FRANCESA"/>
  </r>
  <r>
    <x v="5"/>
    <x v="2"/>
    <n v="750"/>
    <s v="024LI"/>
    <s v="GRUPO-A1"/>
    <n v="16570961"/>
    <s v="Idioma moderno III: Francés"/>
    <s v="GLI"/>
    <s v="GRUPO DE LABORATORIO DE IDIOMAS"/>
    <s v="024LI"/>
    <s v="LABORATORIO DE IDIOMAS DE IDIOMA MODERNO III (FRANCÉS)"/>
    <s v="GRUPO-A1"/>
    <s v="Grupo de Laboratorio de Idiomas de Idioma moderno III: francés"/>
    <s v="1S"/>
    <n v="16570961"/>
    <s v="CABELLO"/>
    <s v="ANDRÉS"/>
    <s v="NURIA"/>
    <s v="nucabea"/>
    <s v="nuria.cabelloa@unirioja.es"/>
    <n v="1.5"/>
    <m/>
    <n v="536"/>
    <s v="PROFESOR INTERINO"/>
    <s v="C01"/>
    <s v="TIEMPO COMPLETO"/>
    <s v="2015-09-15 00:00:00.0"/>
    <s v="null"/>
    <s v="PI101032"/>
    <s v="PROFESOR CONTRATADO INTERINO"/>
    <s v="R107"/>
    <x v="6"/>
    <n v="335"/>
    <s v="FILOLOGÍA FRANCESA"/>
  </r>
  <r>
    <x v="5"/>
    <x v="2"/>
    <n v="750"/>
    <s v="024R"/>
    <s v="GRUPO-A1"/>
    <n v="16570961"/>
    <s v="Idioma moderno III: Francés"/>
    <s v="GR"/>
    <s v="GRUPO REDUCIDO"/>
    <s v="024R"/>
    <s v="GRUPO REDUCIDO DE IDIOMA MODERNO III (FRANCÉS)"/>
    <s v="GRUPO-A1"/>
    <s v="Grupo Reducido de Idioma moderno III: francés"/>
    <s v="1S"/>
    <n v="16570961"/>
    <s v="CABELLO"/>
    <s v="ANDRÉS"/>
    <s v="NURIA"/>
    <s v="nucabea"/>
    <s v="nuria.cabelloa@unirioja.es"/>
    <n v="1.5"/>
    <m/>
    <n v="536"/>
    <s v="PROFESOR INTERINO"/>
    <s v="C01"/>
    <s v="TIEMPO COMPLETO"/>
    <s v="2015-09-15 00:00:00.0"/>
    <s v="null"/>
    <s v="PI101032"/>
    <s v="PROFESOR CONTRATADO INTERINO"/>
    <s v="R107"/>
    <x v="6"/>
    <n v="335"/>
    <s v="FILOLOGÍA FRANCESA"/>
  </r>
  <r>
    <x v="9"/>
    <x v="2"/>
    <n v="750"/>
    <s v="024G"/>
    <s v="GRUPO-A"/>
    <n v="16570961"/>
    <s v="Idioma moderno III: Francés"/>
    <s v="GG"/>
    <s v="GRUPO GRANDE"/>
    <s v="024G"/>
    <s v="GRUPO GRANDE DE IDIOMA MODERNO III (FRANCÉS)"/>
    <s v="GRUPO-A"/>
    <s v="Grupo Grande de IDIOMA MODERNO III (FRANCÉS)"/>
    <s v="1S"/>
    <n v="16570961"/>
    <s v="CABELLO"/>
    <s v="ANDRÉS"/>
    <s v="NURIA"/>
    <s v="nucabea"/>
    <s v="nuria.cabelloa@unirioja.es"/>
    <n v="3"/>
    <m/>
    <n v="536"/>
    <s v="PROFESOR INTERINO"/>
    <s v="C01"/>
    <s v="TIEMPO COMPLETO"/>
    <s v="2015-09-15 00:00:00.0"/>
    <s v="null"/>
    <s v="PI101032"/>
    <s v="PROFESOR CONTRATADO INTERINO"/>
    <s v="R107"/>
    <x v="6"/>
    <n v="335"/>
    <s v="FILOLOGÍA FRANCESA"/>
  </r>
  <r>
    <x v="9"/>
    <x v="2"/>
    <n v="750"/>
    <s v="024LI"/>
    <s v="GRUPO-A1"/>
    <n v="16570961"/>
    <s v="Idioma moderno III: Francés"/>
    <s v="GLI"/>
    <s v="GRUPO DE LABORATORIO DE IDIOMAS"/>
    <s v="024LI"/>
    <s v="LABORATORIO DE IDIOMAS DE IDIOMA MODERNO III (FRANCÉS)"/>
    <s v="GRUPO-A1"/>
    <s v="Grupo de Laboratorio de Idiomas de Idioma moderno III: francés"/>
    <s v="1S"/>
    <n v="16570961"/>
    <s v="CABELLO"/>
    <s v="ANDRÉS"/>
    <s v="NURIA"/>
    <s v="nucabea"/>
    <s v="nuria.cabelloa@unirioja.es"/>
    <n v="1.5"/>
    <m/>
    <n v="536"/>
    <s v="PROFESOR INTERINO"/>
    <s v="C01"/>
    <s v="TIEMPO COMPLETO"/>
    <s v="2015-09-15 00:00:00.0"/>
    <s v="null"/>
    <s v="PI101032"/>
    <s v="PROFESOR CONTRATADO INTERINO"/>
    <s v="R107"/>
    <x v="6"/>
    <n v="335"/>
    <s v="FILOLOGÍA FRANCESA"/>
  </r>
  <r>
    <x v="9"/>
    <x v="2"/>
    <n v="750"/>
    <s v="024R"/>
    <s v="GRUPO-A1"/>
    <n v="16570961"/>
    <s v="Idioma moderno III: Francés"/>
    <s v="GR"/>
    <s v="GRUPO REDUCIDO"/>
    <s v="024R"/>
    <s v="GRUPO REDUCIDO DE IDIOMA MODERNO III (FRANCÉS)"/>
    <s v="GRUPO-A1"/>
    <s v="Grupo Reducido de Idioma moderno III: francés"/>
    <s v="1S"/>
    <n v="16570961"/>
    <s v="CABELLO"/>
    <s v="ANDRÉS"/>
    <s v="NURIA"/>
    <s v="nucabea"/>
    <s v="nuria.cabelloa@unirioja.es"/>
    <n v="1.5"/>
    <m/>
    <n v="536"/>
    <s v="PROFESOR INTERINO"/>
    <s v="C01"/>
    <s v="TIEMPO COMPLETO"/>
    <s v="2015-09-15 00:00:00.0"/>
    <s v="null"/>
    <s v="PI101032"/>
    <s v="PROFESOR CONTRATADO INTERINO"/>
    <s v="R107"/>
    <x v="6"/>
    <n v="335"/>
    <s v="FILOLOGÍA FRANCESA"/>
  </r>
  <r>
    <x v="10"/>
    <x v="2"/>
    <n v="750"/>
    <s v="024G"/>
    <s v="GRUPO-A"/>
    <n v="16570961"/>
    <s v="Idioma moderno III: Francés"/>
    <s v="GG"/>
    <s v="GRUPO GRANDE"/>
    <s v="024G"/>
    <s v="GRUPO GRANDE DE IDIOMA MODERNO III (FRANCÉS)"/>
    <s v="GRUPO-A"/>
    <s v="Grupo Grande de IDIOMA MODERNO III (FRANCÉS)"/>
    <s v="1S"/>
    <n v="16570961"/>
    <s v="CABELLO"/>
    <s v="ANDRÉS"/>
    <s v="NURIA"/>
    <s v="nucabea"/>
    <s v="nuria.cabelloa@unirioja.es"/>
    <n v="3"/>
    <m/>
    <n v="536"/>
    <s v="PROFESOR INTERINO"/>
    <s v="C01"/>
    <s v="TIEMPO COMPLETO"/>
    <s v="2015-09-15 00:00:00.0"/>
    <s v="null"/>
    <s v="PI101032"/>
    <s v="PROFESOR CONTRATADO INTERINO"/>
    <s v="R107"/>
    <x v="6"/>
    <n v="335"/>
    <s v="FILOLOGÍA FRANCESA"/>
  </r>
  <r>
    <x v="10"/>
    <x v="2"/>
    <n v="750"/>
    <s v="024LI"/>
    <s v="GRUPO-A1"/>
    <n v="16570961"/>
    <s v="Idioma moderno III: Francés"/>
    <s v="GLI"/>
    <s v="GRUPO DE LABORATORIO DE IDIOMAS"/>
    <s v="024LI"/>
    <s v="LABORATORIO DE IDIOMAS DE IDIOMA MODERNO III (FRANCÉS)"/>
    <s v="GRUPO-A1"/>
    <s v="Grupo de Laboratorio de Idiomas de Idioma moderno III: francés"/>
    <s v="1S"/>
    <n v="16570961"/>
    <s v="CABELLO"/>
    <s v="ANDRÉS"/>
    <s v="NURIA"/>
    <s v="nucabea"/>
    <s v="nuria.cabelloa@unirioja.es"/>
    <n v="1.5"/>
    <m/>
    <n v="536"/>
    <s v="PROFESOR INTERINO"/>
    <s v="C01"/>
    <s v="TIEMPO COMPLETO"/>
    <s v="2015-09-15 00:00:00.0"/>
    <s v="null"/>
    <s v="PI101032"/>
    <s v="PROFESOR CONTRATADO INTERINO"/>
    <s v="R107"/>
    <x v="6"/>
    <n v="335"/>
    <s v="FILOLOGÍA FRANCESA"/>
  </r>
  <r>
    <x v="10"/>
    <x v="2"/>
    <n v="750"/>
    <s v="024R"/>
    <s v="GRUPO-A1"/>
    <n v="16570961"/>
    <s v="Idioma moderno III: Francés"/>
    <s v="GR"/>
    <s v="GRUPO REDUCIDO"/>
    <s v="024R"/>
    <s v="GRUPO REDUCIDO DE IDIOMA MODERNO III (FRANCÉS)"/>
    <s v="GRUPO-A1"/>
    <s v="Grupo Reducido de Idioma moderno III: francés"/>
    <s v="1S"/>
    <n v="16570961"/>
    <s v="CABELLO"/>
    <s v="ANDRÉS"/>
    <s v="NURIA"/>
    <s v="nucabea"/>
    <s v="nuria.cabelloa@unirioja.es"/>
    <n v="1.5"/>
    <m/>
    <n v="536"/>
    <s v="PROFESOR INTERINO"/>
    <s v="C01"/>
    <s v="TIEMPO COMPLETO"/>
    <s v="2015-09-15 00:00:00.0"/>
    <s v="null"/>
    <s v="PI101032"/>
    <s v="PROFESOR CONTRATADO INTERINO"/>
    <s v="R107"/>
    <x v="6"/>
    <n v="335"/>
    <s v="FILOLOGÍA FRANCESA"/>
  </r>
  <r>
    <x v="5"/>
    <x v="2"/>
    <n v="751"/>
    <s v="206209G"/>
    <s v="GRUPO-A"/>
    <n v="16511992"/>
    <s v="Matemáticas y su didáctica I"/>
    <s v="GG"/>
    <s v="GRUPO GRANDE"/>
    <s v="206209G"/>
    <s v="GRUPO GRANDE DE MATEMÁTICAS Y SU DIDÁCTICA"/>
    <s v="GRUPO-A"/>
    <s v="Grupo Grande de MATEMÁTICAS Y SU DIDÁCTICA"/>
    <s v="1S"/>
    <n v="16511992"/>
    <s v="EXTREMIANA"/>
    <s v="ALDANA"/>
    <s v="JOSÉ IGNACIO"/>
    <s v="jextremi"/>
    <s v="jextremi@unirioja.es"/>
    <n v="3.5"/>
    <n v="3.5"/>
    <n v="504"/>
    <s v="PROFESOR TITULAR UNIVERSIDAD"/>
    <s v="01A"/>
    <s v="TIEMPO COMPLETO AMPLIADO"/>
    <s v="2012-09-01 00:00:00.0"/>
    <s v="null"/>
    <s v="DF32214"/>
    <s v="TITULAR DE UNIVERSIDAD"/>
    <s v="R111"/>
    <x v="7"/>
    <n v="440"/>
    <s v="GEOMETRÍA Y TOPOLOGÍA"/>
  </r>
  <r>
    <x v="5"/>
    <x v="2"/>
    <n v="751"/>
    <s v="206209G"/>
    <s v="GRUPO-B"/>
    <n v="73587035"/>
    <s v="Matemáticas y su didáctica I"/>
    <s v="GG"/>
    <s v="GRUPO GRANDE"/>
    <s v="206209G"/>
    <s v="GRUPO GRANDE DE MATEMÁTICAS Y SU DIDÁCTICA"/>
    <s v="GRUPO-B"/>
    <s v="Grupo Grande de MATEMÁTICAS Y SU DIDÁCTICA"/>
    <s v="1S"/>
    <n v="73587035"/>
    <s v="RIBERA"/>
    <s v="PUCHADES"/>
    <s v="JUAN MIGUEL"/>
    <s v="juribera"/>
    <s v="juan-miguel.ribera@unirioja.es"/>
    <n v="3.5"/>
    <n v="3.5"/>
    <n v="504"/>
    <s v="PROFESOR TITULAR UNIVERSIDAD"/>
    <s v="C01"/>
    <s v="TIEMPO COMPLETO"/>
    <s v="2017-09-15 00:00:00.0"/>
    <s v="null"/>
    <s v="DF100341"/>
    <s v="PROFEESOR TITULAR DE UNIVERSIDAD"/>
    <s v="R111"/>
    <x v="7"/>
    <n v="200"/>
    <s v="DIDÁCTICA DE LA MATEMÁTICA"/>
  </r>
  <r>
    <x v="5"/>
    <x v="2"/>
    <n v="751"/>
    <s v="206209L"/>
    <s v="GRUPO-A1"/>
    <n v="16511992"/>
    <s v="Matemáticas y su didáctica I"/>
    <s v="GL"/>
    <s v="GRUPO DE LABORATORIO"/>
    <s v="206209L"/>
    <s v="LABORATORIO DE MATEMÁTICAS Y SU DIDÁCTICA"/>
    <s v="GRUPO-A1"/>
    <s v="Laboratorio de Matemáticas y su didáctica I"/>
    <s v="1S"/>
    <n v="16511992"/>
    <s v="EXTREMIANA"/>
    <s v="ALDANA"/>
    <s v="JOSÉ IGNACIO"/>
    <s v="jextremi"/>
    <s v="jextremi@unirioja.es"/>
    <n v="0.3"/>
    <n v="0.3"/>
    <n v="504"/>
    <s v="PROFESOR TITULAR UNIVERSIDAD"/>
    <s v="01A"/>
    <s v="TIEMPO COMPLETO AMPLIADO"/>
    <s v="2012-09-01 00:00:00.0"/>
    <s v="null"/>
    <s v="DF32214"/>
    <s v="TITULAR DE UNIVERSIDAD"/>
    <s v="R111"/>
    <x v="7"/>
    <n v="440"/>
    <s v="GEOMETRÍA Y TOPOLOGÍA"/>
  </r>
  <r>
    <x v="5"/>
    <x v="2"/>
    <n v="751"/>
    <s v="206209L"/>
    <s v="GRUPO-A1"/>
    <n v="16612389"/>
    <s v="Matemáticas y su didáctica I"/>
    <s v="GL"/>
    <s v="GRUPO DE LABORATORIO"/>
    <s v="206209L"/>
    <s v="LABORATORIO DE MATEMÁTICAS Y SU DIDÁCTICA"/>
    <s v="GRUPO-A1"/>
    <s v="Laboratorio de Matemáticas y su didáctica I"/>
    <s v="1S"/>
    <n v="16612389"/>
    <s v="MAGREÑÁN"/>
    <s v="RUIZ"/>
    <s v="ÁNGEL ALBERTO"/>
    <s v="anmagren"/>
    <s v="angel-alberto.magrenan@unirioja.es"/>
    <n v="1.2"/>
    <n v="1.2"/>
    <n v="536"/>
    <s v="PROFESOR INTERINO"/>
    <s v="C01"/>
    <s v="TIEMPO COMPLETO"/>
    <s v="2018-09-17 00:00:00.0"/>
    <s v="null"/>
    <s v="PI101383"/>
    <s v="PROFESOR CONTRATADO INTERINO"/>
    <s v="R111"/>
    <x v="7"/>
    <n v="200"/>
    <s v="DIDÁCTICA DE LA MATEMÁTICA"/>
  </r>
  <r>
    <x v="5"/>
    <x v="2"/>
    <n v="751"/>
    <s v="206209L"/>
    <s v="GRUPO-A2"/>
    <n v="16511992"/>
    <s v="Matemáticas y su didáctica I"/>
    <s v="GL"/>
    <s v="GRUPO DE LABORATORIO"/>
    <s v="206209L"/>
    <s v="LABORATORIO DE MATEMÁTICAS Y SU DIDÁCTICA"/>
    <s v="GRUPO-A2"/>
    <s v="Laboratorio de Matemáticas y su didáctica I"/>
    <s v="1S"/>
    <n v="16511992"/>
    <s v="EXTREMIANA"/>
    <s v="ALDANA"/>
    <s v="JOSÉ IGNACIO"/>
    <s v="jextremi"/>
    <s v="jextremi@unirioja.es"/>
    <n v="0.3"/>
    <n v="0.3"/>
    <n v="504"/>
    <s v="PROFESOR TITULAR UNIVERSIDAD"/>
    <s v="01A"/>
    <s v="TIEMPO COMPLETO AMPLIADO"/>
    <s v="2012-09-01 00:00:00.0"/>
    <s v="null"/>
    <s v="DF32214"/>
    <s v="TITULAR DE UNIVERSIDAD"/>
    <s v="R111"/>
    <x v="7"/>
    <n v="440"/>
    <s v="GEOMETRÍA Y TOPOLOGÍA"/>
  </r>
  <r>
    <x v="5"/>
    <x v="2"/>
    <n v="751"/>
    <s v="206209L"/>
    <s v="GRUPO-A2"/>
    <n v="16620864"/>
    <s v="Matemáticas y su didáctica I"/>
    <s v="GL"/>
    <s v="GRUPO DE LABORATORIO"/>
    <s v="206209L"/>
    <s v="LABORATORIO DE MATEMÁTICAS Y SU DIDÁCTICA"/>
    <s v="GRUPO-A2"/>
    <s v="Laboratorio de Matemáticas y su didáctica I"/>
    <s v="1S"/>
    <n v="16620864"/>
    <s v="MARAÑÓN"/>
    <s v="GRANDES"/>
    <s v="MIGUEL"/>
    <s v="mimarano"/>
    <s v="miguel.maranon@unirioja.es"/>
    <n v="1.2"/>
    <n v="1.2"/>
    <n v="532"/>
    <s v="LABORAL DOCENTE-ASOCIADO"/>
    <s v="P04"/>
    <s v="TIEMPO PARCIAL (4+4 HORAS)"/>
    <s v="2017-09-15 00:00:00.0"/>
    <s v="2019-09-14 00:00:00.0"/>
    <s v="PI101272"/>
    <s v="PROFESOR ASOCIADO"/>
    <s v="R111"/>
    <x v="7"/>
    <n v="200"/>
    <s v="DIDÁCTICA DE LA MATEMÁTICA"/>
  </r>
  <r>
    <x v="5"/>
    <x v="2"/>
    <n v="751"/>
    <s v="206209L"/>
    <s v="GRUPO-A3"/>
    <n v="16511992"/>
    <s v="Matemáticas y su didáctica I"/>
    <s v="GL"/>
    <s v="GRUPO DE LABORATORIO"/>
    <s v="206209L"/>
    <s v="LABORATORIO DE MATEMÁTICAS Y SU DIDÁCTICA"/>
    <s v="GRUPO-A3"/>
    <s v="Laboratorio de Matemáticas y su didáctica I"/>
    <s v="1S"/>
    <n v="16511992"/>
    <s v="EXTREMIANA"/>
    <s v="ALDANA"/>
    <s v="JOSÉ IGNACIO"/>
    <s v="jextremi"/>
    <s v="jextremi@unirioja.es"/>
    <n v="0.3"/>
    <n v="0.3"/>
    <n v="504"/>
    <s v="PROFESOR TITULAR UNIVERSIDAD"/>
    <s v="01A"/>
    <s v="TIEMPO COMPLETO AMPLIADO"/>
    <s v="2012-09-01 00:00:00.0"/>
    <s v="null"/>
    <s v="DF32214"/>
    <s v="TITULAR DE UNIVERSIDAD"/>
    <s v="R111"/>
    <x v="7"/>
    <n v="440"/>
    <s v="GEOMETRÍA Y TOPOLOGÍA"/>
  </r>
  <r>
    <x v="5"/>
    <x v="2"/>
    <n v="751"/>
    <s v="206209L"/>
    <s v="GRUPO-A3"/>
    <n v="43187774"/>
    <s v="Matemáticas y su didáctica I"/>
    <s v="GL"/>
    <s v="GRUPO DE LABORATORIO"/>
    <s v="206209L"/>
    <s v="LABORATORIO DE MATEMÁTICAS Y SU DIDÁCTICA"/>
    <s v="GRUPO-A3"/>
    <s v="Laboratorio de Matemáticas y su didáctica I"/>
    <s v="1S"/>
    <n v="43187774"/>
    <s v="ROTGER"/>
    <s v="GARCÍA"/>
    <s v="LUCÍA"/>
    <s v="lurotger"/>
    <s v="lucia.rotger@unirioja.es"/>
    <n v="1.2"/>
    <n v="1.2"/>
    <n v="536"/>
    <s v="PROFESOR INTERINO"/>
    <s v="C01"/>
    <s v="TIEMPO COMPLETO"/>
    <s v="2019-02-12 00:00:00.0"/>
    <s v="2019-09-14 00:00:00.0"/>
    <s v="PI101414"/>
    <s v="PROFESOR CONTRADO INTERINO"/>
    <s v="R111"/>
    <x v="7"/>
    <n v="5"/>
    <s v="ÁLGEBRA"/>
  </r>
  <r>
    <x v="5"/>
    <x v="2"/>
    <n v="751"/>
    <s v="206209L"/>
    <s v="GRUPO-B1"/>
    <n v="73587035"/>
    <s v="Matemáticas y su didáctica I"/>
    <s v="GL"/>
    <s v="GRUPO DE LABORATORIO"/>
    <s v="206209L"/>
    <s v="LABORATORIO DE MATEMÁTICAS Y SU DIDÁCTICA"/>
    <s v="GRUPO-B1"/>
    <s v="Laboratorio de Matemáticas y su didáctica I"/>
    <s v="1S"/>
    <n v="73587035"/>
    <s v="RIBERA"/>
    <s v="PUCHADES"/>
    <s v="JUAN MIGUEL"/>
    <s v="juribera"/>
    <s v="juan-miguel.ribera@unirioja.es"/>
    <n v="1.5"/>
    <n v="1.5"/>
    <n v="504"/>
    <s v="PROFESOR TITULAR UNIVERSIDAD"/>
    <s v="C01"/>
    <s v="TIEMPO COMPLETO"/>
    <s v="2017-09-15 00:00:00.0"/>
    <s v="null"/>
    <s v="DF100341"/>
    <s v="PROFEESOR TITULAR DE UNIVERSIDAD"/>
    <s v="R111"/>
    <x v="7"/>
    <n v="200"/>
    <s v="DIDÁCTICA DE LA MATEMÁTICA"/>
  </r>
  <r>
    <x v="5"/>
    <x v="2"/>
    <n v="751"/>
    <s v="206209L"/>
    <s v="GRUPO-B2"/>
    <n v="16620864"/>
    <s v="Matemáticas y su didáctica I"/>
    <s v="GL"/>
    <s v="GRUPO DE LABORATORIO"/>
    <s v="206209L"/>
    <s v="LABORATORIO DE MATEMÁTICAS Y SU DIDÁCTICA"/>
    <s v="GRUPO-B2"/>
    <s v="Laboratorio de Matemáticas y su didáctica I"/>
    <s v="1S"/>
    <n v="16620864"/>
    <s v="MARAÑÓN"/>
    <s v="GRANDES"/>
    <s v="MIGUEL"/>
    <s v="mimarano"/>
    <s v="miguel.maranon@unirioja.es"/>
    <n v="1.5"/>
    <n v="1.5"/>
    <n v="532"/>
    <s v="LABORAL DOCENTE-ASOCIADO"/>
    <s v="P04"/>
    <s v="TIEMPO PARCIAL (4+4 HORAS)"/>
    <s v="2017-09-15 00:00:00.0"/>
    <s v="2019-09-14 00:00:00.0"/>
    <s v="PI101272"/>
    <s v="PROFESOR ASOCIADO"/>
    <s v="R111"/>
    <x v="7"/>
    <n v="200"/>
    <s v="DIDÁCTICA DE LA MATEMÁTICA"/>
  </r>
  <r>
    <x v="5"/>
    <x v="2"/>
    <n v="751"/>
    <s v="206209L"/>
    <s v="GRUPO-B3"/>
    <n v="16612389"/>
    <s v="Matemáticas y su didáctica I"/>
    <s v="GL"/>
    <s v="GRUPO DE LABORATORIO"/>
    <s v="206209L"/>
    <s v="LABORATORIO DE MATEMÁTICAS Y SU DIDÁCTICA"/>
    <s v="GRUPO-B3"/>
    <s v="Laboratorio de Matemáticas y su didáctica I"/>
    <s v="1S"/>
    <n v="16612389"/>
    <s v="MAGREÑÁN"/>
    <s v="RUIZ"/>
    <s v="ÁNGEL ALBERTO"/>
    <s v="anmagren"/>
    <s v="angel-alberto.magrenan@unirioja.es"/>
    <n v="1.5"/>
    <n v="1.5"/>
    <n v="536"/>
    <s v="PROFESOR INTERINO"/>
    <s v="C01"/>
    <s v="TIEMPO COMPLETO"/>
    <s v="2018-09-17 00:00:00.0"/>
    <s v="null"/>
    <s v="PI101383"/>
    <s v="PROFESOR CONTRATADO INTERINO"/>
    <s v="R111"/>
    <x v="7"/>
    <n v="200"/>
    <s v="DIDÁCTICA DE LA MATEMÁTICA"/>
  </r>
  <r>
    <x v="5"/>
    <x v="2"/>
    <n v="751"/>
    <s v="206209R"/>
    <s v="GRUPO-A1"/>
    <n v="16511992"/>
    <s v="Matemáticas y su didáctica I"/>
    <s v="GR"/>
    <s v="GRUPO REDUCIDO"/>
    <s v="206209R"/>
    <s v="GRUPO REDUCIDO DE MATEMÁTICAS Y SU DIDÁCTICA"/>
    <s v="GRUPO-A1"/>
    <s v="Grupo Reducido de Matemáticas y su didáctica I"/>
    <s v="1S"/>
    <n v="16511992"/>
    <s v="EXTREMIANA"/>
    <s v="ALDANA"/>
    <s v="JOSÉ IGNACIO"/>
    <s v="jextremi"/>
    <s v="jextremi@unirioja.es"/>
    <n v="0.2"/>
    <n v="0.2"/>
    <n v="504"/>
    <s v="PROFESOR TITULAR UNIVERSIDAD"/>
    <s v="01A"/>
    <s v="TIEMPO COMPLETO AMPLIADO"/>
    <s v="2012-09-01 00:00:00.0"/>
    <s v="null"/>
    <s v="DF32214"/>
    <s v="TITULAR DE UNIVERSIDAD"/>
    <s v="R111"/>
    <x v="7"/>
    <n v="440"/>
    <s v="GEOMETRÍA Y TOPOLOGÍA"/>
  </r>
  <r>
    <x v="5"/>
    <x v="2"/>
    <n v="751"/>
    <s v="206209R"/>
    <s v="GRUPO-A1"/>
    <n v="16612389"/>
    <s v="Matemáticas y su didáctica I"/>
    <s v="GR"/>
    <s v="GRUPO REDUCIDO"/>
    <s v="206209R"/>
    <s v="GRUPO REDUCIDO DE MATEMÁTICAS Y SU DIDÁCTICA"/>
    <s v="GRUPO-A1"/>
    <s v="Grupo Reducido de Matemáticas y su didáctica I"/>
    <s v="1S"/>
    <n v="16612389"/>
    <s v="MAGREÑÁN"/>
    <s v="RUIZ"/>
    <s v="ÁNGEL ALBERTO"/>
    <s v="anmagren"/>
    <s v="angel-alberto.magrenan@unirioja.es"/>
    <n v="0.8"/>
    <n v="0.8"/>
    <n v="536"/>
    <s v="PROFESOR INTERINO"/>
    <s v="C01"/>
    <s v="TIEMPO COMPLETO"/>
    <s v="2018-09-17 00:00:00.0"/>
    <s v="null"/>
    <s v="PI101383"/>
    <s v="PROFESOR CONTRATADO INTERINO"/>
    <s v="R111"/>
    <x v="7"/>
    <n v="200"/>
    <s v="DIDÁCTICA DE LA MATEMÁTICA"/>
  </r>
  <r>
    <x v="5"/>
    <x v="2"/>
    <n v="751"/>
    <s v="206209R"/>
    <s v="GRUPO-A2"/>
    <n v="16511992"/>
    <s v="Matemáticas y su didáctica I"/>
    <s v="GR"/>
    <s v="GRUPO REDUCIDO"/>
    <s v="206209R"/>
    <s v="GRUPO REDUCIDO DE MATEMÁTICAS Y SU DIDÁCTICA"/>
    <s v="GRUPO-A2"/>
    <s v="Grupo Reducido de Matemáticas y su didáctica I"/>
    <s v="1S"/>
    <n v="16511992"/>
    <s v="EXTREMIANA"/>
    <s v="ALDANA"/>
    <s v="JOSÉ IGNACIO"/>
    <s v="jextremi"/>
    <s v="jextremi@unirioja.es"/>
    <n v="0.2"/>
    <n v="0.2"/>
    <n v="504"/>
    <s v="PROFESOR TITULAR UNIVERSIDAD"/>
    <s v="01A"/>
    <s v="TIEMPO COMPLETO AMPLIADO"/>
    <s v="2012-09-01 00:00:00.0"/>
    <s v="null"/>
    <s v="DF32214"/>
    <s v="TITULAR DE UNIVERSIDAD"/>
    <s v="R111"/>
    <x v="7"/>
    <n v="440"/>
    <s v="GEOMETRÍA Y TOPOLOGÍA"/>
  </r>
  <r>
    <x v="5"/>
    <x v="2"/>
    <n v="751"/>
    <s v="206209R"/>
    <s v="GRUPO-A2"/>
    <n v="16620864"/>
    <s v="Matemáticas y su didáctica I"/>
    <s v="GR"/>
    <s v="GRUPO REDUCIDO"/>
    <s v="206209R"/>
    <s v="GRUPO REDUCIDO DE MATEMÁTICAS Y SU DIDÁCTICA"/>
    <s v="GRUPO-A2"/>
    <s v="Grupo Reducido de Matemáticas y su didáctica I"/>
    <s v="1S"/>
    <n v="16620864"/>
    <s v="MARAÑÓN"/>
    <s v="GRANDES"/>
    <s v="MIGUEL"/>
    <s v="mimarano"/>
    <s v="miguel.maranon@unirioja.es"/>
    <n v="0.8"/>
    <n v="0.8"/>
    <n v="532"/>
    <s v="LABORAL DOCENTE-ASOCIADO"/>
    <s v="P04"/>
    <s v="TIEMPO PARCIAL (4+4 HORAS)"/>
    <s v="2017-09-15 00:00:00.0"/>
    <s v="2019-09-14 00:00:00.0"/>
    <s v="PI101272"/>
    <s v="PROFESOR ASOCIADO"/>
    <s v="R111"/>
    <x v="7"/>
    <n v="200"/>
    <s v="DIDÁCTICA DE LA MATEMÁTICA"/>
  </r>
  <r>
    <x v="5"/>
    <x v="2"/>
    <n v="751"/>
    <s v="206209R"/>
    <s v="GRUPO-A3"/>
    <n v="16511992"/>
    <s v="Matemáticas y su didáctica I"/>
    <s v="GR"/>
    <s v="GRUPO REDUCIDO"/>
    <s v="206209R"/>
    <s v="GRUPO REDUCIDO DE MATEMÁTICAS Y SU DIDÁCTICA"/>
    <s v="GRUPO-A3"/>
    <s v="Grupo Reducido de Matemáticas y su didáctica I"/>
    <s v="1S"/>
    <n v="16511992"/>
    <s v="EXTREMIANA"/>
    <s v="ALDANA"/>
    <s v="JOSÉ IGNACIO"/>
    <s v="jextremi"/>
    <s v="jextremi@unirioja.es"/>
    <n v="0.2"/>
    <n v="0.2"/>
    <n v="504"/>
    <s v="PROFESOR TITULAR UNIVERSIDAD"/>
    <s v="01A"/>
    <s v="TIEMPO COMPLETO AMPLIADO"/>
    <s v="2012-09-01 00:00:00.0"/>
    <s v="null"/>
    <s v="DF32214"/>
    <s v="TITULAR DE UNIVERSIDAD"/>
    <s v="R111"/>
    <x v="7"/>
    <n v="440"/>
    <s v="GEOMETRÍA Y TOPOLOGÍA"/>
  </r>
  <r>
    <x v="5"/>
    <x v="2"/>
    <n v="751"/>
    <s v="206209R"/>
    <s v="GRUPO-A3"/>
    <n v="43187774"/>
    <s v="Matemáticas y su didáctica I"/>
    <s v="GR"/>
    <s v="GRUPO REDUCIDO"/>
    <s v="206209R"/>
    <s v="GRUPO REDUCIDO DE MATEMÁTICAS Y SU DIDÁCTICA"/>
    <s v="GRUPO-A3"/>
    <s v="Grupo Reducido de Matemáticas y su didáctica I"/>
    <s v="1S"/>
    <n v="43187774"/>
    <s v="ROTGER"/>
    <s v="GARCÍA"/>
    <s v="LUCÍA"/>
    <s v="lurotger"/>
    <s v="lucia.rotger@unirioja.es"/>
    <n v="0.8"/>
    <n v="0.8"/>
    <n v="536"/>
    <s v="PROFESOR INTERINO"/>
    <s v="C01"/>
    <s v="TIEMPO COMPLETO"/>
    <s v="2019-02-12 00:00:00.0"/>
    <s v="2019-09-14 00:00:00.0"/>
    <s v="PI101414"/>
    <s v="PROFESOR CONTRADO INTERINO"/>
    <s v="R111"/>
    <x v="7"/>
    <n v="5"/>
    <s v="ÁLGEBRA"/>
  </r>
  <r>
    <x v="5"/>
    <x v="2"/>
    <n v="751"/>
    <s v="206209R"/>
    <s v="GRUPO-B1"/>
    <n v="73587035"/>
    <s v="Matemáticas y su didáctica I"/>
    <s v="GR"/>
    <s v="GRUPO REDUCIDO"/>
    <s v="206209R"/>
    <s v="GRUPO REDUCIDO DE MATEMÁTICAS Y SU DIDÁCTICA"/>
    <s v="GRUPO-B1"/>
    <s v="Grupo Reducido de Matemáticas y su didáctica I"/>
    <s v="1S"/>
    <n v="73587035"/>
    <s v="RIBERA"/>
    <s v="PUCHADES"/>
    <s v="JUAN MIGUEL"/>
    <s v="juribera"/>
    <s v="juan-miguel.ribera@unirioja.es"/>
    <n v="1"/>
    <n v="1"/>
    <n v="504"/>
    <s v="PROFESOR TITULAR UNIVERSIDAD"/>
    <s v="C01"/>
    <s v="TIEMPO COMPLETO"/>
    <s v="2017-09-15 00:00:00.0"/>
    <s v="null"/>
    <s v="DF100341"/>
    <s v="PROFEESOR TITULAR DE UNIVERSIDAD"/>
    <s v="R111"/>
    <x v="7"/>
    <n v="200"/>
    <s v="DIDÁCTICA DE LA MATEMÁTICA"/>
  </r>
  <r>
    <x v="5"/>
    <x v="2"/>
    <n v="751"/>
    <s v="206209R"/>
    <s v="GRUPO-B2"/>
    <n v="73587035"/>
    <s v="Matemáticas y su didáctica I"/>
    <s v="GR"/>
    <s v="GRUPO REDUCIDO"/>
    <s v="206209R"/>
    <s v="GRUPO REDUCIDO DE MATEMÁTICAS Y SU DIDÁCTICA"/>
    <s v="GRUPO-B2"/>
    <s v="Grupo Reducido de Matemáticas y su didáctica I"/>
    <s v="1S"/>
    <n v="73587035"/>
    <s v="RIBERA"/>
    <s v="PUCHADES"/>
    <s v="JUAN MIGUEL"/>
    <s v="juribera"/>
    <s v="juan-miguel.ribera@unirioja.es"/>
    <n v="1"/>
    <n v="1"/>
    <n v="504"/>
    <s v="PROFESOR TITULAR UNIVERSIDAD"/>
    <s v="C01"/>
    <s v="TIEMPO COMPLETO"/>
    <s v="2017-09-15 00:00:00.0"/>
    <s v="null"/>
    <s v="DF100341"/>
    <s v="PROFEESOR TITULAR DE UNIVERSIDAD"/>
    <s v="R111"/>
    <x v="7"/>
    <n v="200"/>
    <s v="DIDÁCTICA DE LA MATEMÁTICA"/>
  </r>
  <r>
    <x v="5"/>
    <x v="2"/>
    <n v="751"/>
    <s v="206209R"/>
    <s v="GRUPO-B3"/>
    <n v="16612389"/>
    <s v="Matemáticas y su didáctica I"/>
    <s v="GR"/>
    <s v="GRUPO REDUCIDO"/>
    <s v="206209R"/>
    <s v="GRUPO REDUCIDO DE MATEMÁTICAS Y SU DIDÁCTICA"/>
    <s v="GRUPO-B3"/>
    <s v="Grupo Reducido de Matemáticas y su didáctica I"/>
    <s v="1S"/>
    <n v="16612389"/>
    <s v="MAGREÑÁN"/>
    <s v="RUIZ"/>
    <s v="ÁNGEL ALBERTO"/>
    <s v="anmagren"/>
    <s v="angel-alberto.magrenan@unirioja.es"/>
    <n v="1"/>
    <n v="1"/>
    <n v="536"/>
    <s v="PROFESOR INTERINO"/>
    <s v="C01"/>
    <s v="TIEMPO COMPLETO"/>
    <s v="2018-09-17 00:00:00.0"/>
    <s v="null"/>
    <s v="PI101383"/>
    <s v="PROFESOR CONTRATADO INTERINO"/>
    <s v="R111"/>
    <x v="7"/>
    <n v="200"/>
    <s v="DIDÁCTICA DE LA MATEMÁTICA"/>
  </r>
  <r>
    <x v="5"/>
    <x v="2"/>
    <n v="752"/>
    <s v="206210A"/>
    <s v="GRUPO-A"/>
    <n v="16509812"/>
    <s v="Educación física y su didáctica"/>
    <s v="GG"/>
    <s v="GRUPO GRANDE"/>
    <s v="206210A"/>
    <s v="PRÁCTICAS DE AULA DE EDUCACIÓN FÍSICA Y SU DIDÁCTICA"/>
    <s v="GRUPO-A"/>
    <s v="Prácticas de Aula de Educación física y su didáctica"/>
    <s v="AN"/>
    <n v="16509812"/>
    <s v="LOZA"/>
    <s v="OLAVE"/>
    <s v="EDMUNDO"/>
    <s v="edloza"/>
    <s v="edmundo.loza@unirioja.es"/>
    <n v="0.4"/>
    <n v="0.4"/>
    <n v="504"/>
    <s v="PROFESOR TITULAR UNIVERSIDAD"/>
    <s v="01A"/>
    <s v="TIEMPO COMPLETO AMPLIADO"/>
    <s v="2012-09-01 00:00:00.0"/>
    <s v="null"/>
    <s v="DF31336"/>
    <s v="TITULAR DE UNIVERSIDAD"/>
    <s v="R115"/>
    <x v="2"/>
    <n v="187"/>
    <s v="DIDÁCTICA DE LA EXPRESIÓN CORPORAL"/>
  </r>
  <r>
    <x v="5"/>
    <x v="2"/>
    <n v="752"/>
    <s v="206210A"/>
    <s v="GRUPO-A"/>
    <n v="16561261"/>
    <s v="Educación física y su didáctica"/>
    <s v="GG"/>
    <s v="GRUPO GRANDE"/>
    <s v="206210A"/>
    <s v="PRÁCTICAS DE AULA DE EDUCACIÓN FÍSICA Y SU DIDÁCTICA"/>
    <s v="GRUPO-A"/>
    <s v="Prácticas de Aula de Educación física y su didáctica"/>
    <s v="AN"/>
    <n v="16561261"/>
    <s v="LAPRESA"/>
    <s v="AJAMIL"/>
    <s v="DANIEL"/>
    <s v="dalapres"/>
    <s v="daniel.lapresa@unirioja.es"/>
    <n v="2"/>
    <n v="2"/>
    <n v="504"/>
    <s v="PROFESOR TITULAR UNIVERSIDAD"/>
    <s v="C01"/>
    <s v="TIEMPO COMPLETO"/>
    <s v="2014-09-15 00:00:00.0"/>
    <s v="null"/>
    <s v="DF100092"/>
    <s v="PROFESOR TITULAR DE UNIVERSIDAD"/>
    <s v="R115"/>
    <x v="2"/>
    <n v="187"/>
    <s v="DIDÁCTICA DE LA EXPRESIÓN CORPORAL"/>
  </r>
  <r>
    <x v="5"/>
    <x v="2"/>
    <n v="752"/>
    <s v="206210A"/>
    <s v="GRUPO-B"/>
    <n v="25147795"/>
    <s v="Educación física y su didáctica"/>
    <s v="GG"/>
    <s v="GRUPO GRANDE"/>
    <s v="206210A"/>
    <s v="PRÁCTICAS DE AULA DE EDUCACIÓN FÍSICA Y SU DIDÁCTICA"/>
    <s v="GRUPO-B"/>
    <s v="Prácticas de Aula de Educación física y su didáctica"/>
    <s v="AN"/>
    <n v="25147795"/>
    <s v="GARGALLO"/>
    <s v="IBORT"/>
    <s v="MARÍA ESTHER"/>
    <s v="megarga"/>
    <s v="esther.gargallo@unirioja.es"/>
    <n v="1.8"/>
    <n v="1.8"/>
    <s v="A-0506"/>
    <s v="PROFESOR TITULAR DE ESCUELA UNIVERSITARI"/>
    <s v="01A"/>
    <s v="TIEMPO COMPLETO AMPLIADO"/>
    <s v="2012-09-01 00:00:00.0"/>
    <s v="null"/>
    <s v="DF100010"/>
    <s v="TITULAR DE ESCUELA UNIVERSITARIA"/>
    <s v="R115"/>
    <x v="2"/>
    <n v="187"/>
    <s v="DIDÁCTICA DE LA EXPRESIÓN CORPORAL"/>
  </r>
  <r>
    <x v="5"/>
    <x v="2"/>
    <n v="752"/>
    <s v="206210A"/>
    <s v="GRUPO-B"/>
    <n v="40310935"/>
    <s v="Educación física y su didáctica"/>
    <s v="GG"/>
    <s v="GRUPO GRANDE"/>
    <s v="206210A"/>
    <s v="PRÁCTICAS DE AULA DE EDUCACIÓN FÍSICA Y SU DIDÁCTICA"/>
    <s v="GRUPO-B"/>
    <s v="Prácticas de Aula de Educación física y su didáctica"/>
    <s v="AN"/>
    <n v="40310935"/>
    <s v="DALMAU"/>
    <s v="TORRES"/>
    <s v="JOSEP MARÍA"/>
    <s v="jodalmau"/>
    <s v="jose-maria.dalmau@unirioja.es"/>
    <n v="0.6"/>
    <n v="0.6"/>
    <n v="534"/>
    <s v="CONTRATADO DOCTOR -TIPO 1"/>
    <s v="C01"/>
    <s v="TIEMPO COMPLETO"/>
    <s v="2012-10-31 00:00:00.0"/>
    <s v="null"/>
    <s v="LD100297"/>
    <s v="CONTRATADA DOCTOR"/>
    <s v="R115"/>
    <x v="2"/>
    <n v="187"/>
    <s v="DIDÁCTICA DE LA EXPRESIÓN CORPORAL"/>
  </r>
  <r>
    <x v="5"/>
    <x v="2"/>
    <n v="752"/>
    <s v="206210G"/>
    <s v="GRUPO-A"/>
    <n v="16509812"/>
    <s v="Educación física y su didáctica"/>
    <s v="GG"/>
    <s v="GRUPO GRANDE"/>
    <s v="206210G"/>
    <s v="TEORIA DE EDUCACIÓN FÍSICA Y SU DIDÁCTICA"/>
    <s v="GRUPO-A"/>
    <s v="Grupo Grande de EDUCACIÓN FÍSICA Y SU DIDÁCTICA"/>
    <s v="AN"/>
    <n v="16509812"/>
    <s v="LOZA"/>
    <s v="OLAVE"/>
    <s v="EDMUNDO"/>
    <s v="edloza"/>
    <s v="edmundo.loza@unirioja.es"/>
    <n v="1"/>
    <n v="1"/>
    <n v="504"/>
    <s v="PROFESOR TITULAR UNIVERSIDAD"/>
    <s v="01A"/>
    <s v="TIEMPO COMPLETO AMPLIADO"/>
    <s v="2012-09-01 00:00:00.0"/>
    <s v="null"/>
    <s v="DF31336"/>
    <s v="TITULAR DE UNIVERSIDAD"/>
    <s v="R115"/>
    <x v="2"/>
    <n v="187"/>
    <s v="DIDÁCTICA DE LA EXPRESIÓN CORPORAL"/>
  </r>
  <r>
    <x v="5"/>
    <x v="2"/>
    <n v="752"/>
    <s v="206210G"/>
    <s v="GRUPO-A"/>
    <n v="16561261"/>
    <s v="Educación física y su didáctica"/>
    <s v="GG"/>
    <s v="GRUPO GRANDE"/>
    <s v="206210G"/>
    <s v="TEORIA DE EDUCACIÓN FÍSICA Y SU DIDÁCTICA"/>
    <s v="GRUPO-A"/>
    <s v="Grupo Grande de EDUCACIÓN FÍSICA Y SU DIDÁCTICA"/>
    <s v="AN"/>
    <n v="16561261"/>
    <s v="LAPRESA"/>
    <s v="AJAMIL"/>
    <s v="DANIEL"/>
    <s v="dalapres"/>
    <s v="daniel.lapresa@unirioja.es"/>
    <n v="2"/>
    <n v="2"/>
    <n v="504"/>
    <s v="PROFESOR TITULAR UNIVERSIDAD"/>
    <s v="C01"/>
    <s v="TIEMPO COMPLETO"/>
    <s v="2014-09-15 00:00:00.0"/>
    <s v="null"/>
    <s v="DF100092"/>
    <s v="PROFESOR TITULAR DE UNIVERSIDAD"/>
    <s v="R115"/>
    <x v="2"/>
    <n v="187"/>
    <s v="DIDÁCTICA DE LA EXPRESIÓN CORPORAL"/>
  </r>
  <r>
    <x v="5"/>
    <x v="2"/>
    <n v="752"/>
    <s v="206210G"/>
    <s v="GRUPO-B"/>
    <n v="25147795"/>
    <s v="Educación física y su didáctica"/>
    <s v="GG"/>
    <s v="GRUPO GRANDE"/>
    <s v="206210G"/>
    <s v="TEORIA DE EDUCACIÓN FÍSICA Y SU DIDÁCTICA"/>
    <s v="GRUPO-B"/>
    <s v="Grupo Grande de EDUCACIÓN FÍSICA Y SU DIDÁCTICA"/>
    <s v="AN"/>
    <n v="25147795"/>
    <s v="GARGALLO"/>
    <s v="IBORT"/>
    <s v="MARÍA ESTHER"/>
    <s v="megarga"/>
    <s v="esther.gargallo@unirioja.es"/>
    <n v="1.5"/>
    <n v="1.5"/>
    <s v="A-0506"/>
    <s v="PROFESOR TITULAR DE ESCUELA UNIVERSITARI"/>
    <s v="01A"/>
    <s v="TIEMPO COMPLETO AMPLIADO"/>
    <s v="2012-09-01 00:00:00.0"/>
    <s v="null"/>
    <s v="DF100010"/>
    <s v="TITULAR DE ESCUELA UNIVERSITARIA"/>
    <s v="R115"/>
    <x v="2"/>
    <n v="187"/>
    <s v="DIDÁCTICA DE LA EXPRESIÓN CORPORAL"/>
  </r>
  <r>
    <x v="5"/>
    <x v="2"/>
    <n v="752"/>
    <s v="206210G"/>
    <s v="GRUPO-B"/>
    <n v="40310935"/>
    <s v="Educación física y su didáctica"/>
    <s v="GG"/>
    <s v="GRUPO GRANDE"/>
    <s v="206210G"/>
    <s v="TEORIA DE EDUCACIÓN FÍSICA Y SU DIDÁCTICA"/>
    <s v="GRUPO-B"/>
    <s v="Grupo Grande de EDUCACIÓN FÍSICA Y SU DIDÁCTICA"/>
    <s v="AN"/>
    <n v="40310935"/>
    <s v="DALMAU"/>
    <s v="TORRES"/>
    <s v="JOSEP MARÍA"/>
    <s v="jodalmau"/>
    <s v="jose-maria.dalmau@unirioja.es"/>
    <n v="1.5"/>
    <n v="1.5"/>
    <n v="534"/>
    <s v="CONTRATADO DOCTOR -TIPO 1"/>
    <s v="C01"/>
    <s v="TIEMPO COMPLETO"/>
    <s v="2012-10-31 00:00:00.0"/>
    <s v="null"/>
    <s v="LD100297"/>
    <s v="CONTRATADA DOCTOR"/>
    <s v="R115"/>
    <x v="2"/>
    <n v="187"/>
    <s v="DIDÁCTICA DE LA EXPRESIÓN CORPORAL"/>
  </r>
  <r>
    <x v="5"/>
    <x v="2"/>
    <n v="752"/>
    <s v="206210R"/>
    <s v="GRUPO-A1"/>
    <n v="16509812"/>
    <s v="Educación física y su didáctica"/>
    <s v="GR"/>
    <s v="GRUPO REDUCIDO"/>
    <s v="206210R"/>
    <s v="PRÁCTICAS EN POLIDEPORTIVO DE EDUCACIÓN FÍSICA Y SU DIDÁCTICA"/>
    <s v="GRUPO-A1"/>
    <s v="Prácticas en Polideportivo de Educación física y su didáctica"/>
    <s v="AN"/>
    <n v="16509812"/>
    <s v="LOZA"/>
    <s v="OLAVE"/>
    <s v="EDMUNDO"/>
    <s v="edloza"/>
    <s v="edmundo.loza@unirioja.es"/>
    <n v="0.8"/>
    <n v="0.8"/>
    <n v="504"/>
    <s v="PROFESOR TITULAR UNIVERSIDAD"/>
    <s v="01A"/>
    <s v="TIEMPO COMPLETO AMPLIADO"/>
    <s v="2012-09-01 00:00:00.0"/>
    <s v="null"/>
    <s v="DF31336"/>
    <s v="TITULAR DE UNIVERSIDAD"/>
    <s v="R115"/>
    <x v="2"/>
    <n v="187"/>
    <s v="DIDÁCTICA DE LA EXPRESIÓN CORPORAL"/>
  </r>
  <r>
    <x v="5"/>
    <x v="2"/>
    <n v="752"/>
    <s v="206210R"/>
    <s v="GRUPO-A1"/>
    <n v="16561261"/>
    <s v="Educación física y su didáctica"/>
    <s v="GR"/>
    <s v="GRUPO REDUCIDO"/>
    <s v="206210R"/>
    <s v="PRÁCTICAS EN POLIDEPORTIVO DE EDUCACIÓN FÍSICA Y SU DIDÁCTICA"/>
    <s v="GRUPO-A1"/>
    <s v="Prácticas en Polideportivo de Educación física y su didáctica"/>
    <s v="AN"/>
    <n v="16561261"/>
    <s v="LAPRESA"/>
    <s v="AJAMIL"/>
    <s v="DANIEL"/>
    <s v="dalapres"/>
    <s v="daniel.lapresa@unirioja.es"/>
    <n v="2.8"/>
    <n v="2.8"/>
    <n v="504"/>
    <s v="PROFESOR TITULAR UNIVERSIDAD"/>
    <s v="C01"/>
    <s v="TIEMPO COMPLETO"/>
    <s v="2014-09-15 00:00:00.0"/>
    <s v="null"/>
    <s v="DF100092"/>
    <s v="PROFESOR TITULAR DE UNIVERSIDAD"/>
    <s v="R115"/>
    <x v="2"/>
    <n v="187"/>
    <s v="DIDÁCTICA DE LA EXPRESIÓN CORPORAL"/>
  </r>
  <r>
    <x v="5"/>
    <x v="2"/>
    <n v="752"/>
    <s v="206210R"/>
    <s v="GRUPO-A2"/>
    <n v="16509812"/>
    <s v="Educación física y su didáctica"/>
    <s v="GR"/>
    <s v="GRUPO REDUCIDO"/>
    <s v="206210R"/>
    <s v="PRÁCTICAS EN POLIDEPORTIVO DE EDUCACIÓN FÍSICA Y SU DIDÁCTICA"/>
    <s v="GRUPO-A2"/>
    <s v="Prácticas en Polideportivo de Educación física y su didáctica"/>
    <s v="AN"/>
    <n v="16509812"/>
    <s v="LOZA"/>
    <s v="OLAVE"/>
    <s v="EDMUNDO"/>
    <s v="edloza"/>
    <s v="edmundo.loza@unirioja.es"/>
    <n v="0.8"/>
    <n v="0.8"/>
    <n v="504"/>
    <s v="PROFESOR TITULAR UNIVERSIDAD"/>
    <s v="01A"/>
    <s v="TIEMPO COMPLETO AMPLIADO"/>
    <s v="2012-09-01 00:00:00.0"/>
    <s v="null"/>
    <s v="DF31336"/>
    <s v="TITULAR DE UNIVERSIDAD"/>
    <s v="R115"/>
    <x v="2"/>
    <n v="187"/>
    <s v="DIDÁCTICA DE LA EXPRESIÓN CORPORAL"/>
  </r>
  <r>
    <x v="5"/>
    <x v="2"/>
    <n v="752"/>
    <s v="206210R"/>
    <s v="GRUPO-A2"/>
    <n v="16561261"/>
    <s v="Educación física y su didáctica"/>
    <s v="GR"/>
    <s v="GRUPO REDUCIDO"/>
    <s v="206210R"/>
    <s v="PRÁCTICAS EN POLIDEPORTIVO DE EDUCACIÓN FÍSICA Y SU DIDÁCTICA"/>
    <s v="GRUPO-A2"/>
    <s v="Prácticas en Polideportivo de Educación física y su didáctica"/>
    <s v="AN"/>
    <n v="16561261"/>
    <s v="LAPRESA"/>
    <s v="AJAMIL"/>
    <s v="DANIEL"/>
    <s v="dalapres"/>
    <s v="daniel.lapresa@unirioja.es"/>
    <n v="2.8"/>
    <n v="2.8"/>
    <n v="504"/>
    <s v="PROFESOR TITULAR UNIVERSIDAD"/>
    <s v="C01"/>
    <s v="TIEMPO COMPLETO"/>
    <s v="2014-09-15 00:00:00.0"/>
    <s v="null"/>
    <s v="DF100092"/>
    <s v="PROFESOR TITULAR DE UNIVERSIDAD"/>
    <s v="R115"/>
    <x v="2"/>
    <n v="187"/>
    <s v="DIDÁCTICA DE LA EXPRESIÓN CORPORAL"/>
  </r>
  <r>
    <x v="5"/>
    <x v="2"/>
    <n v="752"/>
    <s v="206210R"/>
    <s v="GRUPO-A3"/>
    <n v="16509812"/>
    <s v="Educación física y su didáctica"/>
    <s v="GR"/>
    <s v="GRUPO REDUCIDO"/>
    <s v="206210R"/>
    <s v="PRÁCTICAS EN POLIDEPORTIVO DE EDUCACIÓN FÍSICA Y SU DIDÁCTICA"/>
    <s v="GRUPO-A3"/>
    <s v="Prácticas en Polideportivo de Educación física y su didáctica"/>
    <s v="AN"/>
    <n v="16509812"/>
    <s v="LOZA"/>
    <s v="OLAVE"/>
    <s v="EDMUNDO"/>
    <s v="edloza"/>
    <s v="edmundo.loza@unirioja.es"/>
    <n v="0.8"/>
    <n v="0.8"/>
    <n v="504"/>
    <s v="PROFESOR TITULAR UNIVERSIDAD"/>
    <s v="01A"/>
    <s v="TIEMPO COMPLETO AMPLIADO"/>
    <s v="2012-09-01 00:00:00.0"/>
    <s v="null"/>
    <s v="DF31336"/>
    <s v="TITULAR DE UNIVERSIDAD"/>
    <s v="R115"/>
    <x v="2"/>
    <n v="187"/>
    <s v="DIDÁCTICA DE LA EXPRESIÓN CORPORAL"/>
  </r>
  <r>
    <x v="5"/>
    <x v="2"/>
    <n v="752"/>
    <s v="206210R"/>
    <s v="GRUPO-A3"/>
    <n v="16561261"/>
    <s v="Educación física y su didáctica"/>
    <s v="GR"/>
    <s v="GRUPO REDUCIDO"/>
    <s v="206210R"/>
    <s v="PRÁCTICAS EN POLIDEPORTIVO DE EDUCACIÓN FÍSICA Y SU DIDÁCTICA"/>
    <s v="GRUPO-A3"/>
    <s v="Prácticas en Polideportivo de Educación física y su didáctica"/>
    <s v="AN"/>
    <n v="16561261"/>
    <s v="LAPRESA"/>
    <s v="AJAMIL"/>
    <s v="DANIEL"/>
    <s v="dalapres"/>
    <s v="daniel.lapresa@unirioja.es"/>
    <n v="2.8"/>
    <n v="2.8"/>
    <n v="504"/>
    <s v="PROFESOR TITULAR UNIVERSIDAD"/>
    <s v="C01"/>
    <s v="TIEMPO COMPLETO"/>
    <s v="2014-09-15 00:00:00.0"/>
    <s v="null"/>
    <s v="DF100092"/>
    <s v="PROFESOR TITULAR DE UNIVERSIDAD"/>
    <s v="R115"/>
    <x v="2"/>
    <n v="187"/>
    <s v="DIDÁCTICA DE LA EXPRESIÓN CORPORAL"/>
  </r>
  <r>
    <x v="5"/>
    <x v="2"/>
    <n v="752"/>
    <s v="206210R"/>
    <s v="GRUPO-B1"/>
    <n v="25147795"/>
    <s v="Educación física y su didáctica"/>
    <s v="GR"/>
    <s v="GRUPO REDUCIDO"/>
    <s v="206210R"/>
    <s v="PRÁCTICAS EN POLIDEPORTIVO DE EDUCACIÓN FÍSICA Y SU DIDÁCTICA"/>
    <s v="GRUPO-B1"/>
    <s v="Prácticas en Polideportivo de Educación física y su didáctica"/>
    <s v="AN"/>
    <n v="25147795"/>
    <s v="GARGALLO"/>
    <s v="IBORT"/>
    <s v="MARÍA ESTHER"/>
    <s v="megarga"/>
    <s v="esther.gargallo@unirioja.es"/>
    <n v="2.2000000000000002"/>
    <n v="2.2000000000000002"/>
    <s v="A-0506"/>
    <s v="PROFESOR TITULAR DE ESCUELA UNIVERSITARI"/>
    <s v="01A"/>
    <s v="TIEMPO COMPLETO AMPLIADO"/>
    <s v="2012-09-01 00:00:00.0"/>
    <s v="null"/>
    <s v="DF100010"/>
    <s v="TITULAR DE ESCUELA UNIVERSITARIA"/>
    <s v="R115"/>
    <x v="2"/>
    <n v="187"/>
    <s v="DIDÁCTICA DE LA EXPRESIÓN CORPORAL"/>
  </r>
  <r>
    <x v="5"/>
    <x v="2"/>
    <n v="752"/>
    <s v="206210R"/>
    <s v="GRUPO-B1"/>
    <n v="40310935"/>
    <s v="Educación física y su didáctica"/>
    <s v="GR"/>
    <s v="GRUPO REDUCIDO"/>
    <s v="206210R"/>
    <s v="PRÁCTICAS EN POLIDEPORTIVO DE EDUCACIÓN FÍSICA Y SU DIDÁCTICA"/>
    <s v="GRUPO-B1"/>
    <s v="Prácticas en Polideportivo de Educación física y su didáctica"/>
    <s v="AN"/>
    <n v="40310935"/>
    <s v="DALMAU"/>
    <s v="TORRES"/>
    <s v="JOSEP MARÍA"/>
    <s v="jodalmau"/>
    <s v="jose-maria.dalmau@unirioja.es"/>
    <n v="1.4"/>
    <n v="1.4"/>
    <n v="534"/>
    <s v="CONTRATADO DOCTOR -TIPO 1"/>
    <s v="C01"/>
    <s v="TIEMPO COMPLETO"/>
    <s v="2012-10-31 00:00:00.0"/>
    <s v="null"/>
    <s v="LD100297"/>
    <s v="CONTRATADA DOCTOR"/>
    <s v="R115"/>
    <x v="2"/>
    <n v="187"/>
    <s v="DIDÁCTICA DE LA EXPRESIÓN CORPORAL"/>
  </r>
  <r>
    <x v="5"/>
    <x v="2"/>
    <n v="752"/>
    <s v="206210R"/>
    <s v="GRUPO-B2"/>
    <n v="25147795"/>
    <s v="Educación física y su didáctica"/>
    <s v="GR"/>
    <s v="GRUPO REDUCIDO"/>
    <s v="206210R"/>
    <s v="PRÁCTICAS EN POLIDEPORTIVO DE EDUCACIÓN FÍSICA Y SU DIDÁCTICA"/>
    <s v="GRUPO-B2"/>
    <s v="Prácticas en Polideportivo de Educación física y su didáctica"/>
    <s v="AN"/>
    <n v="25147795"/>
    <s v="GARGALLO"/>
    <s v="IBORT"/>
    <s v="MARÍA ESTHER"/>
    <s v="megarga"/>
    <s v="esther.gargallo@unirioja.es"/>
    <n v="2.2000000000000002"/>
    <n v="2.2000000000000002"/>
    <s v="A-0506"/>
    <s v="PROFESOR TITULAR DE ESCUELA UNIVERSITARI"/>
    <s v="01A"/>
    <s v="TIEMPO COMPLETO AMPLIADO"/>
    <s v="2012-09-01 00:00:00.0"/>
    <s v="null"/>
    <s v="DF100010"/>
    <s v="TITULAR DE ESCUELA UNIVERSITARIA"/>
    <s v="R115"/>
    <x v="2"/>
    <n v="187"/>
    <s v="DIDÁCTICA DE LA EXPRESIÓN CORPORAL"/>
  </r>
  <r>
    <x v="5"/>
    <x v="2"/>
    <n v="752"/>
    <s v="206210R"/>
    <s v="GRUPO-B2"/>
    <n v="40310935"/>
    <s v="Educación física y su didáctica"/>
    <s v="GR"/>
    <s v="GRUPO REDUCIDO"/>
    <s v="206210R"/>
    <s v="PRÁCTICAS EN POLIDEPORTIVO DE EDUCACIÓN FÍSICA Y SU DIDÁCTICA"/>
    <s v="GRUPO-B2"/>
    <s v="Prácticas en Polideportivo de Educación física y su didáctica"/>
    <s v="AN"/>
    <n v="40310935"/>
    <s v="DALMAU"/>
    <s v="TORRES"/>
    <s v="JOSEP MARÍA"/>
    <s v="jodalmau"/>
    <s v="jose-maria.dalmau@unirioja.es"/>
    <n v="1.4"/>
    <n v="1.4"/>
    <n v="534"/>
    <s v="CONTRATADO DOCTOR -TIPO 1"/>
    <s v="C01"/>
    <s v="TIEMPO COMPLETO"/>
    <s v="2012-10-31 00:00:00.0"/>
    <s v="null"/>
    <s v="LD100297"/>
    <s v="CONTRATADA DOCTOR"/>
    <s v="R115"/>
    <x v="2"/>
    <n v="187"/>
    <s v="DIDÁCTICA DE LA EXPRESIÓN CORPORAL"/>
  </r>
  <r>
    <x v="5"/>
    <x v="2"/>
    <n v="753"/>
    <s v="206211G"/>
    <s v="GRUPO-A"/>
    <n v="16535214"/>
    <s v="Didáctica de la lengua castellana y su literatura"/>
    <s v="GG"/>
    <s v="GRUPO GRANDE"/>
    <s v="206211G"/>
    <s v="GRUPO GRANDE DE DIDÁCTICA DE LA LENGUA CASTELLANA Y SU LITERATURA"/>
    <s v="GRUPO-A"/>
    <s v="Grupo Grande de DIDÁCTICA DE LA LENGUA CASTELLANA Y SU LITERATURA"/>
    <s v="AN"/>
    <n v="16535214"/>
    <s v="MARTÍNEZ"/>
    <s v="EZQUERRO"/>
    <s v="AURORA"/>
    <s v="aumarte"/>
    <s v="aurora.martinez@unirioja.es"/>
    <n v="2"/>
    <n v="2"/>
    <n v="504"/>
    <s v="PROFESOR TITULAR UNIVERSIDAD"/>
    <s v="C01"/>
    <s v="TIEMPO COMPLETO"/>
    <s v="2011-09-01 00:00:00.0"/>
    <s v="null"/>
    <s v="DF100303"/>
    <s v="PROFESOR TITULAR DE UNIVERSIDAD"/>
    <s v="R106"/>
    <x v="5"/>
    <n v="195"/>
    <s v="DIDÁCTICA DE LA LENGUA Y LA LITERATURA"/>
  </r>
  <r>
    <x v="5"/>
    <x v="2"/>
    <n v="753"/>
    <s v="206211G"/>
    <s v="GRUPO-A"/>
    <n v="16633495"/>
    <s v="Didáctica de la lengua castellana y su literatura"/>
    <s v="GG"/>
    <s v="GRUPO GRANDE"/>
    <s v="206211G"/>
    <s v="GRUPO GRANDE DE DIDÁCTICA DE LA LENGUA CASTELLANA Y SU LITERATURA"/>
    <s v="GRUPO-A"/>
    <s v="Grupo Grande de DIDÁCTICA DE LA LENGUA CASTELLANA Y SU LITERATURA"/>
    <s v="AN"/>
    <n v="16633495"/>
    <s v="SERRANO"/>
    <s v="ROMERO"/>
    <s v="TAMARA"/>
    <s v="taserran"/>
    <s v="tamara.serrano@unirioja.es"/>
    <n v="4"/>
    <n v="4"/>
    <n v="536"/>
    <s v="PROFESOR INTERINO"/>
    <s v="P06"/>
    <s v="TIEMPO PARCIAL (6+6 HORAS)"/>
    <s v="2018-09-24 00:00:00.0"/>
    <s v="2019-09-14 00:00:00.0"/>
    <s v="PI101422"/>
    <s v="PROFESOR CONTRATADO INTERINO"/>
    <s v="R106"/>
    <x v="5"/>
    <n v="195"/>
    <s v="DIDÁCTICA DE LA LENGUA Y LA LITERATURA"/>
  </r>
  <r>
    <x v="5"/>
    <x v="2"/>
    <n v="753"/>
    <s v="206211G"/>
    <s v="GRUPO-B"/>
    <n v="16542622"/>
    <s v="Didáctica de la lengua castellana y su literatura"/>
    <s v="GG"/>
    <s v="GRUPO GRANDE"/>
    <s v="206211G"/>
    <s v="GRUPO GRANDE DE DIDÁCTICA DE LA LENGUA CASTELLANA Y SU LITERATURA"/>
    <s v="GRUPO-B"/>
    <s v="Grupo Grande de DIDÁCTICA DE LA LENGUA CASTELLANA Y SU LITERATURA"/>
    <s v="AN"/>
    <n v="16542622"/>
    <s v="GARCÍA"/>
    <s v="IZQUIERDO"/>
    <s v="MARIA VICTORIA"/>
    <s v="magarciz"/>
    <s v="maria-victoria.garcia@unirioja.es"/>
    <n v="3"/>
    <n v="3"/>
    <n v="532"/>
    <s v="LABORAL DOCENTE-ASOCIADO"/>
    <s v="P04"/>
    <s v="TIEMPO PARCIAL (4+4 HORAS)"/>
    <s v="2018-09-24 00:00:00.0"/>
    <s v="2019-09-14 00:00:00.0"/>
    <s v="PI101426"/>
    <s v="PROFESOR ASOCIADO"/>
    <s v="R106"/>
    <x v="5"/>
    <n v="195"/>
    <s v="DIDÁCTICA DE LA LENGUA Y LA LITERATURA"/>
  </r>
  <r>
    <x v="5"/>
    <x v="2"/>
    <n v="753"/>
    <s v="206211G"/>
    <s v="GRUPO-B"/>
    <n v="16556358"/>
    <s v="Didáctica de la lengua castellana y su literatura"/>
    <s v="GG"/>
    <s v="GRUPO GRANDE"/>
    <s v="206211G"/>
    <s v="GRUPO GRANDE DE DIDÁCTICA DE LA LENGUA CASTELLANA Y SU LITERATURA"/>
    <s v="GRUPO-B"/>
    <s v="Grupo Grande de DIDÁCTICA DE LA LENGUA CASTELLANA Y SU LITERATURA"/>
    <s v="AN"/>
    <n v="16556358"/>
    <s v="SILVESTRE"/>
    <s v="SALAS"/>
    <s v="MARÍA DEL SOL"/>
    <s v="masilves"/>
    <s v="marysol.silvestre@unirioja.es"/>
    <n v="3"/>
    <n v="3"/>
    <n v="536"/>
    <s v="PROFESOR INTERINO"/>
    <s v="C01"/>
    <s v="TIEMPO COMPLETO"/>
    <s v="2013-09-16 00:00:00.0"/>
    <s v="null"/>
    <s v="PI100910"/>
    <s v="PROFESOR CONTRATADO INTERINO"/>
    <s v="R106"/>
    <x v="5"/>
    <n v="195"/>
    <s v="DIDÁCTICA DE LA LENGUA Y LA LITERATURA"/>
  </r>
  <r>
    <x v="5"/>
    <x v="2"/>
    <n v="753"/>
    <s v="206211R"/>
    <s v="GRUPO-A1"/>
    <n v="16535214"/>
    <s v="Didáctica de la lengua castellana y su literatura"/>
    <s v="GR"/>
    <s v="GRUPO REDUCIDO"/>
    <s v="206211R"/>
    <s v="GRUPO REDUCIDO DE DIDÁCTICA DE LA LENGUA CASTELLANA Y SU LITERATURA"/>
    <s v="GRUPO-A1"/>
    <s v="Grupo Reducido de Didáctica de la lengua castellana y su literatura"/>
    <s v="AN"/>
    <n v="16535214"/>
    <s v="MARTÍNEZ"/>
    <s v="EZQUERRO"/>
    <s v="AURORA"/>
    <s v="aumarte"/>
    <s v="aurora.martinez@unirioja.es"/>
    <n v="1"/>
    <n v="1"/>
    <n v="504"/>
    <s v="PROFESOR TITULAR UNIVERSIDAD"/>
    <s v="C01"/>
    <s v="TIEMPO COMPLETO"/>
    <s v="2011-09-01 00:00:00.0"/>
    <s v="null"/>
    <s v="DF100303"/>
    <s v="PROFESOR TITULAR DE UNIVERSIDAD"/>
    <s v="R106"/>
    <x v="5"/>
    <n v="195"/>
    <s v="DIDÁCTICA DE LA LENGUA Y LA LITERATURA"/>
  </r>
  <r>
    <x v="5"/>
    <x v="2"/>
    <n v="753"/>
    <s v="206211R"/>
    <s v="GRUPO-A1"/>
    <n v="16633495"/>
    <s v="Didáctica de la lengua castellana y su literatura"/>
    <s v="GR"/>
    <s v="GRUPO REDUCIDO"/>
    <s v="206211R"/>
    <s v="GRUPO REDUCIDO DE DIDÁCTICA DE LA LENGUA CASTELLANA Y SU LITERATURA"/>
    <s v="GRUPO-A1"/>
    <s v="Grupo Reducido de Didáctica de la lengua castellana y su literatura"/>
    <s v="AN"/>
    <n v="16633495"/>
    <s v="SERRANO"/>
    <s v="ROMERO"/>
    <s v="TAMARA"/>
    <s v="taserran"/>
    <s v="tamara.serrano@unirioja.es"/>
    <n v="2"/>
    <n v="2"/>
    <n v="536"/>
    <s v="PROFESOR INTERINO"/>
    <s v="P06"/>
    <s v="TIEMPO PARCIAL (6+6 HORAS)"/>
    <s v="2018-09-24 00:00:00.0"/>
    <s v="2019-09-14 00:00:00.0"/>
    <s v="PI101422"/>
    <s v="PROFESOR CONTRATADO INTERINO"/>
    <s v="R106"/>
    <x v="5"/>
    <n v="195"/>
    <s v="DIDÁCTICA DE LA LENGUA Y LA LITERATURA"/>
  </r>
  <r>
    <x v="5"/>
    <x v="2"/>
    <n v="753"/>
    <s v="206211R"/>
    <s v="GRUPO-A2"/>
    <n v="16535214"/>
    <s v="Didáctica de la lengua castellana y su literatura"/>
    <s v="GR"/>
    <s v="GRUPO REDUCIDO"/>
    <s v="206211R"/>
    <s v="GRUPO REDUCIDO DE DIDÁCTICA DE LA LENGUA CASTELLANA Y SU LITERATURA"/>
    <s v="GRUPO-A2"/>
    <s v="Grupo Reducido de Didáctica de la lengua castellana y su literatura"/>
    <s v="AN"/>
    <n v="16535214"/>
    <s v="MARTÍNEZ"/>
    <s v="EZQUERRO"/>
    <s v="AURORA"/>
    <s v="aumarte"/>
    <s v="aurora.martinez@unirioja.es"/>
    <n v="1"/>
    <n v="1"/>
    <n v="504"/>
    <s v="PROFESOR TITULAR UNIVERSIDAD"/>
    <s v="C01"/>
    <s v="TIEMPO COMPLETO"/>
    <s v="2011-09-01 00:00:00.0"/>
    <s v="null"/>
    <s v="DF100303"/>
    <s v="PROFESOR TITULAR DE UNIVERSIDAD"/>
    <s v="R106"/>
    <x v="5"/>
    <n v="195"/>
    <s v="DIDÁCTICA DE LA LENGUA Y LA LITERATURA"/>
  </r>
  <r>
    <x v="5"/>
    <x v="2"/>
    <n v="753"/>
    <s v="206211R"/>
    <s v="GRUPO-A2"/>
    <n v="16633495"/>
    <s v="Didáctica de la lengua castellana y su literatura"/>
    <s v="GR"/>
    <s v="GRUPO REDUCIDO"/>
    <s v="206211R"/>
    <s v="GRUPO REDUCIDO DE DIDÁCTICA DE LA LENGUA CASTELLANA Y SU LITERATURA"/>
    <s v="GRUPO-A2"/>
    <s v="Grupo Reducido de Didáctica de la lengua castellana y su literatura"/>
    <s v="AN"/>
    <n v="16633495"/>
    <s v="SERRANO"/>
    <s v="ROMERO"/>
    <s v="TAMARA"/>
    <s v="taserran"/>
    <s v="tamara.serrano@unirioja.es"/>
    <n v="2"/>
    <n v="2"/>
    <n v="536"/>
    <s v="PROFESOR INTERINO"/>
    <s v="P06"/>
    <s v="TIEMPO PARCIAL (6+6 HORAS)"/>
    <s v="2018-09-24 00:00:00.0"/>
    <s v="2019-09-14 00:00:00.0"/>
    <s v="PI101422"/>
    <s v="PROFESOR CONTRATADO INTERINO"/>
    <s v="R106"/>
    <x v="5"/>
    <n v="195"/>
    <s v="DIDÁCTICA DE LA LENGUA Y LA LITERATURA"/>
  </r>
  <r>
    <x v="5"/>
    <x v="2"/>
    <n v="753"/>
    <s v="206211R"/>
    <s v="GRUPO-A3"/>
    <n v="16535214"/>
    <s v="Didáctica de la lengua castellana y su literatura"/>
    <s v="GR"/>
    <s v="GRUPO REDUCIDO"/>
    <s v="206211R"/>
    <s v="GRUPO REDUCIDO DE DIDÁCTICA DE LA LENGUA CASTELLANA Y SU LITERATURA"/>
    <s v="GRUPO-A3"/>
    <s v="Grupo Reducido de Didáctica de la lengua castellana y su literatura"/>
    <s v="AN"/>
    <n v="16535214"/>
    <s v="MARTÍNEZ"/>
    <s v="EZQUERRO"/>
    <s v="AURORA"/>
    <s v="aumarte"/>
    <s v="aurora.martinez@unirioja.es"/>
    <n v="1"/>
    <n v="1"/>
    <n v="504"/>
    <s v="PROFESOR TITULAR UNIVERSIDAD"/>
    <s v="C01"/>
    <s v="TIEMPO COMPLETO"/>
    <s v="2011-09-01 00:00:00.0"/>
    <s v="null"/>
    <s v="DF100303"/>
    <s v="PROFESOR TITULAR DE UNIVERSIDAD"/>
    <s v="R106"/>
    <x v="5"/>
    <n v="195"/>
    <s v="DIDÁCTICA DE LA LENGUA Y LA LITERATURA"/>
  </r>
  <r>
    <x v="5"/>
    <x v="2"/>
    <n v="753"/>
    <s v="206211R"/>
    <s v="GRUPO-A3"/>
    <n v="16633495"/>
    <s v="Didáctica de la lengua castellana y su literatura"/>
    <s v="GR"/>
    <s v="GRUPO REDUCIDO"/>
    <s v="206211R"/>
    <s v="GRUPO REDUCIDO DE DIDÁCTICA DE LA LENGUA CASTELLANA Y SU LITERATURA"/>
    <s v="GRUPO-A3"/>
    <s v="Grupo Reducido de Didáctica de la lengua castellana y su literatura"/>
    <s v="AN"/>
    <n v="16633495"/>
    <s v="SERRANO"/>
    <s v="ROMERO"/>
    <s v="TAMARA"/>
    <s v="taserran"/>
    <s v="tamara.serrano@unirioja.es"/>
    <n v="2"/>
    <n v="2"/>
    <n v="536"/>
    <s v="PROFESOR INTERINO"/>
    <s v="P06"/>
    <s v="TIEMPO PARCIAL (6+6 HORAS)"/>
    <s v="2018-09-24 00:00:00.0"/>
    <s v="2019-09-14 00:00:00.0"/>
    <s v="PI101422"/>
    <s v="PROFESOR CONTRATADO INTERINO"/>
    <s v="R106"/>
    <x v="5"/>
    <n v="195"/>
    <s v="DIDÁCTICA DE LA LENGUA Y LA LITERATURA"/>
  </r>
  <r>
    <x v="5"/>
    <x v="2"/>
    <n v="753"/>
    <s v="206211R"/>
    <s v="GRUPO-B1"/>
    <n v="16542622"/>
    <s v="Didáctica de la lengua castellana y su literatura"/>
    <s v="GR"/>
    <s v="GRUPO REDUCIDO"/>
    <s v="206211R"/>
    <s v="GRUPO REDUCIDO DE DIDÁCTICA DE LA LENGUA CASTELLANA Y SU LITERATURA"/>
    <s v="GRUPO-B1"/>
    <s v="Grupo Reducido de Didáctica de la lengua castellana y su literatura"/>
    <s v="AN"/>
    <n v="16542622"/>
    <s v="GARCÍA"/>
    <s v="IZQUIERDO"/>
    <s v="MARIA VICTORIA"/>
    <s v="magarciz"/>
    <s v="maria-victoria.garcia@unirioja.es"/>
    <n v="1.5"/>
    <n v="1.5"/>
    <n v="532"/>
    <s v="LABORAL DOCENTE-ASOCIADO"/>
    <s v="P04"/>
    <s v="TIEMPO PARCIAL (4+4 HORAS)"/>
    <s v="2018-09-24 00:00:00.0"/>
    <s v="2019-09-14 00:00:00.0"/>
    <s v="PI101426"/>
    <s v="PROFESOR ASOCIADO"/>
    <s v="R106"/>
    <x v="5"/>
    <n v="195"/>
    <s v="DIDÁCTICA DE LA LENGUA Y LA LITERATURA"/>
  </r>
  <r>
    <x v="5"/>
    <x v="2"/>
    <n v="753"/>
    <s v="206211R"/>
    <s v="GRUPO-B1"/>
    <n v="16556358"/>
    <s v="Didáctica de la lengua castellana y su literatura"/>
    <s v="GR"/>
    <s v="GRUPO REDUCIDO"/>
    <s v="206211R"/>
    <s v="GRUPO REDUCIDO DE DIDÁCTICA DE LA LENGUA CASTELLANA Y SU LITERATURA"/>
    <s v="GRUPO-B1"/>
    <s v="Grupo Reducido de Didáctica de la lengua castellana y su literatura"/>
    <s v="AN"/>
    <n v="16556358"/>
    <s v="SILVESTRE"/>
    <s v="SALAS"/>
    <s v="MARÍA DEL SOL"/>
    <s v="masilves"/>
    <s v="marysol.silvestre@unirioja.es"/>
    <n v="1.5"/>
    <n v="1.5"/>
    <n v="536"/>
    <s v="PROFESOR INTERINO"/>
    <s v="C01"/>
    <s v="TIEMPO COMPLETO"/>
    <s v="2013-09-16 00:00:00.0"/>
    <s v="null"/>
    <s v="PI100910"/>
    <s v="PROFESOR CONTRATADO INTERINO"/>
    <s v="R106"/>
    <x v="5"/>
    <n v="195"/>
    <s v="DIDÁCTICA DE LA LENGUA Y LA LITERATURA"/>
  </r>
  <r>
    <x v="5"/>
    <x v="2"/>
    <n v="753"/>
    <s v="206211R"/>
    <s v="GRUPO-B2"/>
    <n v="16542622"/>
    <s v="Didáctica de la lengua castellana y su literatura"/>
    <s v="GR"/>
    <s v="GRUPO REDUCIDO"/>
    <s v="206211R"/>
    <s v="GRUPO REDUCIDO DE DIDÁCTICA DE LA LENGUA CASTELLANA Y SU LITERATURA"/>
    <s v="GRUPO-B2"/>
    <s v="Grupo Reducido de Didáctica de la lengua castellana y su literatura"/>
    <s v="AN"/>
    <n v="16542622"/>
    <s v="GARCÍA"/>
    <s v="IZQUIERDO"/>
    <s v="MARIA VICTORIA"/>
    <s v="magarciz"/>
    <s v="maria-victoria.garcia@unirioja.es"/>
    <n v="1.5"/>
    <n v="1.5"/>
    <n v="532"/>
    <s v="LABORAL DOCENTE-ASOCIADO"/>
    <s v="P04"/>
    <s v="TIEMPO PARCIAL (4+4 HORAS)"/>
    <s v="2018-09-24 00:00:00.0"/>
    <s v="2019-09-14 00:00:00.0"/>
    <s v="PI101426"/>
    <s v="PROFESOR ASOCIADO"/>
    <s v="R106"/>
    <x v="5"/>
    <n v="195"/>
    <s v="DIDÁCTICA DE LA LENGUA Y LA LITERATURA"/>
  </r>
  <r>
    <x v="5"/>
    <x v="2"/>
    <n v="753"/>
    <s v="206211R"/>
    <s v="GRUPO-B2"/>
    <n v="16556358"/>
    <s v="Didáctica de la lengua castellana y su literatura"/>
    <s v="GR"/>
    <s v="GRUPO REDUCIDO"/>
    <s v="206211R"/>
    <s v="GRUPO REDUCIDO DE DIDÁCTICA DE LA LENGUA CASTELLANA Y SU LITERATURA"/>
    <s v="GRUPO-B2"/>
    <s v="Grupo Reducido de Didáctica de la lengua castellana y su literatura"/>
    <s v="AN"/>
    <n v="16556358"/>
    <s v="SILVESTRE"/>
    <s v="SALAS"/>
    <s v="MARÍA DEL SOL"/>
    <s v="masilves"/>
    <s v="marysol.silvestre@unirioja.es"/>
    <n v="1.5"/>
    <n v="1.5"/>
    <n v="536"/>
    <s v="PROFESOR INTERINO"/>
    <s v="C01"/>
    <s v="TIEMPO COMPLETO"/>
    <s v="2013-09-16 00:00:00.0"/>
    <s v="null"/>
    <s v="PI100910"/>
    <s v="PROFESOR CONTRATADO INTERINO"/>
    <s v="R106"/>
    <x v="5"/>
    <n v="195"/>
    <s v="DIDÁCTICA DE LA LENGUA Y LA LITERATURA"/>
  </r>
  <r>
    <x v="6"/>
    <x v="0"/>
    <n v="755"/>
    <s v="028G"/>
    <s v="GRUPO-A"/>
    <n v="16544594"/>
    <s v="Introducción a la historia del arte"/>
    <s v="GG"/>
    <s v="GRUPO GRANDE"/>
    <s v="028G"/>
    <s v="GRUPO GRANDE DE INTRODUCCIÓN A LA HISTORIA DEL ARTE"/>
    <s v="GRUPO-A"/>
    <s v="Grupo Grande de INTRODUCCIÓN A LA HISTORIA DEL ARTE"/>
    <s v="2S"/>
    <n v="16544594"/>
    <s v="SÁENZ"/>
    <s v="RODRÍGUEZ"/>
    <s v="MINERVA"/>
    <s v="misaenz"/>
    <s v="minerva.saenz@unirioja.es"/>
    <n v="4.5"/>
    <n v="4.5"/>
    <n v="504"/>
    <s v="PROFESOR TITULAR UNIVERSIDAD"/>
    <s v="C01"/>
    <s v="TIEMPO COMPLETO"/>
    <s v="2017-09-15 00:00:00.0"/>
    <s v="null"/>
    <s v="DF100342"/>
    <s v="PROFESOR TITULAR DE UNIVERSIDAD"/>
    <s v="R114"/>
    <x v="3"/>
    <n v="465"/>
    <s v="HISTORIA DEL ARTE"/>
  </r>
  <r>
    <x v="6"/>
    <x v="0"/>
    <n v="755"/>
    <s v="028R"/>
    <s v="GRUPO-A1"/>
    <n v="16544594"/>
    <s v="Introducción a la historia del arte"/>
    <s v="GR"/>
    <s v="GRUPO REDUCIDO"/>
    <s v="028R"/>
    <s v="GRUPO REDUCIDO DE INTRODUCCIÓN A LA HISTORIA DEL ARTE"/>
    <s v="GRUPO-A1"/>
    <s v="Grupo Reducido de Introducción a la historia del arte"/>
    <s v="2S"/>
    <n v="16544594"/>
    <s v="SÁENZ"/>
    <s v="RODRÍGUEZ"/>
    <s v="MINERVA"/>
    <s v="misaenz"/>
    <s v="minerva.saenz@unirioja.es"/>
    <n v="1.5"/>
    <n v="1.5"/>
    <n v="504"/>
    <s v="PROFESOR TITULAR UNIVERSIDAD"/>
    <s v="C01"/>
    <s v="TIEMPO COMPLETO"/>
    <s v="2017-09-15 00:00:00.0"/>
    <s v="null"/>
    <s v="DF100342"/>
    <s v="PROFESOR TITULAR DE UNIVERSIDAD"/>
    <s v="R114"/>
    <x v="3"/>
    <n v="465"/>
    <s v="HISTORIA DEL ARTE"/>
  </r>
  <r>
    <x v="8"/>
    <x v="2"/>
    <n v="755"/>
    <s v="028G"/>
    <s v="GRUPO-A"/>
    <n v="16544594"/>
    <s v="Introducción a la historia del arte"/>
    <s v="GG"/>
    <s v="GRUPO GRANDE"/>
    <s v="028G"/>
    <s v="GRUPO GRANDE DE INTRODUCCIÓN A LA HISTORIA DEL ARTE"/>
    <s v="GRUPO-A"/>
    <s v="Grupo Grande de INTRODUCCIÓN A LA HISTORIA DEL ARTE"/>
    <s v="2S"/>
    <n v="16544594"/>
    <s v="SÁENZ"/>
    <s v="RODRÍGUEZ"/>
    <s v="MINERVA"/>
    <s v="misaenz"/>
    <s v="minerva.saenz@unirioja.es"/>
    <n v="4.5"/>
    <m/>
    <n v="504"/>
    <s v="PROFESOR TITULAR UNIVERSIDAD"/>
    <s v="C01"/>
    <s v="TIEMPO COMPLETO"/>
    <s v="2017-09-15 00:00:00.0"/>
    <s v="null"/>
    <s v="DF100342"/>
    <s v="PROFESOR TITULAR DE UNIVERSIDAD"/>
    <s v="R114"/>
    <x v="3"/>
    <n v="465"/>
    <s v="HISTORIA DEL ARTE"/>
  </r>
  <r>
    <x v="8"/>
    <x v="2"/>
    <n v="755"/>
    <s v="028R"/>
    <s v="GRUPO-A2"/>
    <n v="16544594"/>
    <s v="Introducción a la historia del arte"/>
    <s v="GR"/>
    <s v="GRUPO REDUCIDO"/>
    <s v="028R"/>
    <s v="GRUPO REDUCIDO DE INTRODUCCIÓN A LA HISTORIA DEL ARTE"/>
    <s v="GRUPO-A2"/>
    <s v="Grupo Reducido de Introducción a la historia del arte"/>
    <s v="2S"/>
    <n v="16544594"/>
    <s v="SÁENZ"/>
    <s v="RODRÍGUEZ"/>
    <s v="MINERVA"/>
    <s v="misaenz"/>
    <s v="minerva.saenz@unirioja.es"/>
    <n v="1.5"/>
    <n v="1.5"/>
    <n v="504"/>
    <s v="PROFESOR TITULAR UNIVERSIDAD"/>
    <s v="C01"/>
    <s v="TIEMPO COMPLETO"/>
    <s v="2017-09-15 00:00:00.0"/>
    <s v="null"/>
    <s v="DF100342"/>
    <s v="PROFESOR TITULAR DE UNIVERSIDAD"/>
    <s v="R114"/>
    <x v="3"/>
    <n v="465"/>
    <s v="HISTORIA DEL ARTE"/>
  </r>
  <r>
    <x v="9"/>
    <x v="2"/>
    <n v="755"/>
    <s v="028G"/>
    <s v="GRUPO-B"/>
    <n v="33425722"/>
    <s v="Introducción a la historia del arte"/>
    <s v="GG"/>
    <s v="GRUPO GRANDE"/>
    <s v="028G"/>
    <s v="GRUPO GRANDE DE INTRODUCCIÓN A LA HISTORIA DEL ARTE"/>
    <s v="GRUPO-B"/>
    <s v="Grupo Grande de INTRODUCCIÓN A LA HISTORIA DEL ARTE"/>
    <s v="2S"/>
    <n v="33425722"/>
    <s v="ANDUEZA"/>
    <s v="UNANUA"/>
    <s v="Mª DEL PILAR"/>
    <s v="mdanduez"/>
    <s v="m-del-pilar.andueza@unirioja.es"/>
    <n v="4.5"/>
    <n v="4.5"/>
    <n v="504"/>
    <s v="PROFESOR TITULAR UNIVERSIDAD"/>
    <s v="C01"/>
    <s v="TIEMPO COMPLETO"/>
    <s v="2017-09-15 00:00:00.0"/>
    <s v="null"/>
    <s v="DF100343"/>
    <s v="PROFESOR TITULAR DE UNIVERSIDAD"/>
    <s v="R114"/>
    <x v="3"/>
    <n v="465"/>
    <s v="HISTORIA DEL ARTE"/>
  </r>
  <r>
    <x v="9"/>
    <x v="2"/>
    <n v="755"/>
    <s v="028R"/>
    <s v="GRUPO-B1"/>
    <n v="33425722"/>
    <s v="Introducción a la historia del arte"/>
    <s v="GR"/>
    <s v="GRUPO REDUCIDO"/>
    <s v="028R"/>
    <s v="GRUPO REDUCIDO DE INTRODUCCIÓN A LA HISTORIA DEL ARTE"/>
    <s v="GRUPO-B1"/>
    <s v="Grupo Reducido de Introducción a la historia del arte"/>
    <s v="2S"/>
    <n v="33425722"/>
    <s v="ANDUEZA"/>
    <s v="UNANUA"/>
    <s v="Mª DEL PILAR"/>
    <s v="mdanduez"/>
    <s v="m-del-pilar.andueza@unirioja.es"/>
    <n v="1.5"/>
    <n v="1.5"/>
    <n v="504"/>
    <s v="PROFESOR TITULAR UNIVERSIDAD"/>
    <s v="C01"/>
    <s v="TIEMPO COMPLETO"/>
    <s v="2017-09-15 00:00:00.0"/>
    <s v="null"/>
    <s v="DF100343"/>
    <s v="PROFESOR TITULAR DE UNIVERSIDAD"/>
    <s v="R114"/>
    <x v="3"/>
    <n v="465"/>
    <s v="HISTORIA DEL ARTE"/>
  </r>
  <r>
    <x v="9"/>
    <x v="2"/>
    <n v="755"/>
    <s v="028R"/>
    <s v="GRUPO-B2"/>
    <n v="33425722"/>
    <s v="Introducción a la historia del arte"/>
    <s v="GR"/>
    <s v="GRUPO REDUCIDO"/>
    <s v="028R"/>
    <s v="GRUPO REDUCIDO DE INTRODUCCIÓN A LA HISTORIA DEL ARTE"/>
    <s v="GRUPO-B2"/>
    <s v="Grupo Reducido de Introducción a la historia del arte"/>
    <s v="2S"/>
    <n v="33425722"/>
    <s v="ANDUEZA"/>
    <s v="UNANUA"/>
    <s v="Mª DEL PILAR"/>
    <s v="mdanduez"/>
    <s v="m-del-pilar.andueza@unirioja.es"/>
    <n v="1.5"/>
    <n v="1.5"/>
    <n v="504"/>
    <s v="PROFESOR TITULAR UNIVERSIDAD"/>
    <s v="C01"/>
    <s v="TIEMPO COMPLETO"/>
    <s v="2017-09-15 00:00:00.0"/>
    <s v="null"/>
    <s v="DF100343"/>
    <s v="PROFESOR TITULAR DE UNIVERSIDAD"/>
    <s v="R114"/>
    <x v="3"/>
    <n v="465"/>
    <s v="HISTORIA DEL ARTE"/>
  </r>
  <r>
    <x v="10"/>
    <x v="2"/>
    <n v="755"/>
    <s v="028G"/>
    <s v="GRUPO-B"/>
    <n v="33425722"/>
    <s v="Introducción a la historia del arte"/>
    <s v="GG"/>
    <s v="GRUPO GRANDE"/>
    <s v="028G"/>
    <s v="GRUPO GRANDE DE INTRODUCCIÓN A LA HISTORIA DEL ARTE"/>
    <s v="GRUPO-B"/>
    <s v="Grupo Grande de INTRODUCCIÓN A LA HISTORIA DEL ARTE"/>
    <s v="2S"/>
    <n v="33425722"/>
    <s v="ANDUEZA"/>
    <s v="UNANUA"/>
    <s v="Mª DEL PILAR"/>
    <s v="mdanduez"/>
    <s v="m-del-pilar.andueza@unirioja.es"/>
    <n v="4.5"/>
    <m/>
    <n v="504"/>
    <s v="PROFESOR TITULAR UNIVERSIDAD"/>
    <s v="C01"/>
    <s v="TIEMPO COMPLETO"/>
    <s v="2017-09-15 00:00:00.0"/>
    <s v="null"/>
    <s v="DF100343"/>
    <s v="PROFESOR TITULAR DE UNIVERSIDAD"/>
    <s v="R114"/>
    <x v="3"/>
    <n v="465"/>
    <s v="HISTORIA DEL ARTE"/>
  </r>
  <r>
    <x v="10"/>
    <x v="2"/>
    <n v="755"/>
    <s v="028R"/>
    <s v="GRUPO-B1"/>
    <n v="33425722"/>
    <s v="Introducción a la historia del arte"/>
    <s v="GR"/>
    <s v="GRUPO REDUCIDO"/>
    <s v="028R"/>
    <s v="GRUPO REDUCIDO DE INTRODUCCIÓN A LA HISTORIA DEL ARTE"/>
    <s v="GRUPO-B1"/>
    <s v="Grupo Reducido de Introducción a la historia del arte"/>
    <s v="2S"/>
    <n v="33425722"/>
    <s v="ANDUEZA"/>
    <s v="UNANUA"/>
    <s v="Mª DEL PILAR"/>
    <s v="mdanduez"/>
    <s v="m-del-pilar.andueza@unirioja.es"/>
    <n v="1.5"/>
    <m/>
    <n v="504"/>
    <s v="PROFESOR TITULAR UNIVERSIDAD"/>
    <s v="C01"/>
    <s v="TIEMPO COMPLETO"/>
    <s v="2017-09-15 00:00:00.0"/>
    <s v="null"/>
    <s v="DF100343"/>
    <s v="PROFESOR TITULAR DE UNIVERSIDAD"/>
    <s v="R114"/>
    <x v="3"/>
    <n v="465"/>
    <s v="HISTORIA DEL ARTE"/>
  </r>
  <r>
    <x v="10"/>
    <x v="2"/>
    <n v="755"/>
    <s v="028R"/>
    <s v="GRUPO-B2"/>
    <n v="33425722"/>
    <s v="Introducción a la historia del arte"/>
    <s v="GR"/>
    <s v="GRUPO REDUCIDO"/>
    <s v="028R"/>
    <s v="GRUPO REDUCIDO DE INTRODUCCIÓN A LA HISTORIA DEL ARTE"/>
    <s v="GRUPO-B2"/>
    <s v="Grupo Reducido de Introducción a la historia del arte"/>
    <s v="2S"/>
    <n v="33425722"/>
    <s v="ANDUEZA"/>
    <s v="UNANUA"/>
    <s v="Mª DEL PILAR"/>
    <s v="mdanduez"/>
    <s v="m-del-pilar.andueza@unirioja.es"/>
    <n v="1.5"/>
    <m/>
    <n v="504"/>
    <s v="PROFESOR TITULAR UNIVERSIDAD"/>
    <s v="C01"/>
    <s v="TIEMPO COMPLETO"/>
    <s v="2017-09-15 00:00:00.0"/>
    <s v="null"/>
    <s v="DF100343"/>
    <s v="PROFESOR TITULAR DE UNIVERSIDAD"/>
    <s v="R114"/>
    <x v="3"/>
    <n v="465"/>
    <s v="HISTORIA DEL ARTE"/>
  </r>
  <r>
    <x v="6"/>
    <x v="0"/>
    <n v="756"/>
    <s v="027G"/>
    <s v="GRUPO-A"/>
    <n v="29127998"/>
    <s v="Geografía y medio ambiente"/>
    <s v="GG"/>
    <s v="GRUPO GRANDE"/>
    <s v="027G"/>
    <s v="GRUPO GRANDE DE GEOGRAFIA Y MEDIO AMBIENTE"/>
    <s v="GRUPO-A"/>
    <s v="Grupo Grande de GEOGRAFIA Y MEDIO AMBIENTE"/>
    <s v="2S"/>
    <n v="29127998"/>
    <s v="LÓPEZ"/>
    <s v="VICENTE"/>
    <s v="MANUEL"/>
    <s v="malopev"/>
    <s v="manuel.lopezv@unirioja.es"/>
    <n v="4.5"/>
    <n v="4.5"/>
    <n v="536"/>
    <s v="PROFESOR INTERINO"/>
    <s v="P06"/>
    <s v="TIEMPO PARCIAL (6+6 HORAS)"/>
    <s v="2018-10-08 00:00:00.0"/>
    <s v="2019-09-14 00:00:00.0"/>
    <s v="PI101440"/>
    <s v="PROFESOR CONTRATADO INTERINO"/>
    <s v="R114"/>
    <x v="3"/>
    <n v="10"/>
    <s v="ANÁLISIS GEOGRÁFICO REGIONAL"/>
  </r>
  <r>
    <x v="6"/>
    <x v="0"/>
    <n v="756"/>
    <s v="027I"/>
    <s v="GRUPO-A1"/>
    <n v="29127998"/>
    <s v="Geografía y medio ambiente"/>
    <s v="GI"/>
    <s v="GRUPO DE INFORMÁTICA"/>
    <s v="027I"/>
    <s v="GRUPO DE INFORMÁTICA DE GEOGRAFIA Y MEDIO AMBIENTE"/>
    <s v="GRUPO-A1"/>
    <s v="Grupo de Informática de Geografía y medio ambiente"/>
    <s v="2S"/>
    <n v="29127998"/>
    <s v="LÓPEZ"/>
    <s v="VICENTE"/>
    <s v="MANUEL"/>
    <s v="malopev"/>
    <s v="manuel.lopezv@unirioja.es"/>
    <n v="1.5"/>
    <n v="1.5"/>
    <n v="536"/>
    <s v="PROFESOR INTERINO"/>
    <s v="P06"/>
    <s v="TIEMPO PARCIAL (6+6 HORAS)"/>
    <s v="2018-10-08 00:00:00.0"/>
    <s v="2019-09-14 00:00:00.0"/>
    <s v="PI101440"/>
    <s v="PROFESOR CONTRATADO INTERINO"/>
    <s v="R114"/>
    <x v="3"/>
    <n v="10"/>
    <s v="ANÁLISIS GEOGRÁFICO REGIONAL"/>
  </r>
  <r>
    <x v="6"/>
    <x v="0"/>
    <n v="756"/>
    <s v="027I"/>
    <s v="GRUPO-A2"/>
    <n v="29127998"/>
    <s v="Geografía y medio ambiente"/>
    <s v="GI"/>
    <s v="GRUPO DE INFORMÁTICA"/>
    <s v="027I"/>
    <s v="GRUPO DE INFORMÁTICA DE GEOGRAFIA Y MEDIO AMBIENTE"/>
    <s v="GRUPO-A2"/>
    <s v="Grupo de Informática de Geografía y medio ambiente"/>
    <s v="2S"/>
    <n v="29127998"/>
    <s v="LÓPEZ"/>
    <s v="VICENTE"/>
    <s v="MANUEL"/>
    <s v="malopev"/>
    <s v="manuel.lopezv@unirioja.es"/>
    <n v="1.5"/>
    <n v="1.5"/>
    <n v="536"/>
    <s v="PROFESOR INTERINO"/>
    <s v="P06"/>
    <s v="TIEMPO PARCIAL (6+6 HORAS)"/>
    <s v="2018-10-08 00:00:00.0"/>
    <s v="2019-09-14 00:00:00.0"/>
    <s v="PI101440"/>
    <s v="PROFESOR CONTRATADO INTERINO"/>
    <s v="R114"/>
    <x v="3"/>
    <n v="10"/>
    <s v="ANÁLISIS GEOGRÁFICO REGIONAL"/>
  </r>
  <r>
    <x v="8"/>
    <x v="2"/>
    <n v="756"/>
    <s v="027G"/>
    <s v="GRUPO-A"/>
    <n v="29127998"/>
    <s v="Geografía y medio ambiente"/>
    <s v="GG"/>
    <s v="GRUPO GRANDE"/>
    <s v="027G"/>
    <s v="GRUPO GRANDE DE GEOGRAFIA Y MEDIO AMBIENTE"/>
    <s v="GRUPO-A"/>
    <s v="Grupo Grande de GEOGRAFIA Y MEDIO AMBIENTE"/>
    <s v="2S"/>
    <n v="29127998"/>
    <s v="LÓPEZ"/>
    <s v="VICENTE"/>
    <s v="MANUEL"/>
    <s v="malopev"/>
    <s v="manuel.lopezv@unirioja.es"/>
    <n v="4.5"/>
    <m/>
    <n v="536"/>
    <s v="PROFESOR INTERINO"/>
    <s v="P06"/>
    <s v="TIEMPO PARCIAL (6+6 HORAS)"/>
    <s v="2018-10-08 00:00:00.0"/>
    <s v="2019-09-14 00:00:00.0"/>
    <s v="PI101440"/>
    <s v="PROFESOR CONTRATADO INTERINO"/>
    <s v="R114"/>
    <x v="3"/>
    <n v="10"/>
    <s v="ANÁLISIS GEOGRÁFICO REGIONAL"/>
  </r>
  <r>
    <x v="8"/>
    <x v="2"/>
    <n v="756"/>
    <s v="027I"/>
    <s v="GRUPO-A3"/>
    <n v="29127998"/>
    <s v="Geografía y medio ambiente"/>
    <s v="GI"/>
    <s v="GRUPO DE INFORMÁTICA"/>
    <s v="027I"/>
    <s v="GRUPO DE INFORMÁTICA DE GEOGRAFIA Y MEDIO AMBIENTE"/>
    <s v="GRUPO-A3"/>
    <s v="Grupo de Informática de Geografía y medio ambiente"/>
    <s v="2S"/>
    <n v="29127998"/>
    <s v="LÓPEZ"/>
    <s v="VICENTE"/>
    <s v="MANUEL"/>
    <s v="malopev"/>
    <s v="manuel.lopezv@unirioja.es"/>
    <n v="1.5"/>
    <n v="1.5"/>
    <n v="536"/>
    <s v="PROFESOR INTERINO"/>
    <s v="P06"/>
    <s v="TIEMPO PARCIAL (6+6 HORAS)"/>
    <s v="2018-10-08 00:00:00.0"/>
    <s v="2019-09-14 00:00:00.0"/>
    <s v="PI101440"/>
    <s v="PROFESOR CONTRATADO INTERINO"/>
    <s v="R114"/>
    <x v="3"/>
    <n v="10"/>
    <s v="ANÁLISIS GEOGRÁFICO REGIONAL"/>
  </r>
  <r>
    <x v="9"/>
    <x v="2"/>
    <n v="756"/>
    <s v="027G"/>
    <s v="GRUPO-B"/>
    <n v="16606836"/>
    <s v="Geografía y medio ambiente"/>
    <s v="GG"/>
    <s v="GRUPO GRANDE"/>
    <s v="027G"/>
    <s v="GRUPO GRANDE DE GEOGRAFIA Y MEDIO AMBIENTE"/>
    <s v="GRUPO-B"/>
    <s v="Grupo Grande de GEOGRAFIA Y MEDIO AMBIENTE"/>
    <s v="2S"/>
    <n v="16606836"/>
    <s v="LLORENTE"/>
    <s v="ADÁN"/>
    <s v="JOSÉ ÁNGEL"/>
    <s v="jollorad"/>
    <s v="jose-angel.llorente@unirioja.es"/>
    <n v="4"/>
    <n v="4"/>
    <n v="536"/>
    <s v="PROFESOR INTERINO"/>
    <s v="C01"/>
    <s v="TIEMPO COMPLETO"/>
    <s v="2018-09-17 00:00:00.0"/>
    <s v="2019-09-14 00:00:00.0"/>
    <s v="PI101280"/>
    <s v="PROFESOR CONTRATADO INTERINO"/>
    <s v="R114"/>
    <x v="3"/>
    <n v="430"/>
    <s v="GEOGRAFÍA FÍSICA"/>
  </r>
  <r>
    <x v="9"/>
    <x v="2"/>
    <n v="756"/>
    <s v="027G"/>
    <s v="GRUPO-B"/>
    <n v="29127998"/>
    <s v="Geografía y medio ambiente"/>
    <s v="GG"/>
    <s v="GRUPO GRANDE"/>
    <s v="027G"/>
    <s v="GRUPO GRANDE DE GEOGRAFIA Y MEDIO AMBIENTE"/>
    <s v="GRUPO-B"/>
    <s v="Grupo Grande de GEOGRAFIA Y MEDIO AMBIENTE"/>
    <s v="2S"/>
    <n v="29127998"/>
    <s v="LÓPEZ"/>
    <s v="VICENTE"/>
    <s v="MANUEL"/>
    <s v="malopev"/>
    <s v="manuel.lopezv@unirioja.es"/>
    <n v="0.5"/>
    <n v="0.5"/>
    <n v="536"/>
    <s v="PROFESOR INTERINO"/>
    <s v="P06"/>
    <s v="TIEMPO PARCIAL (6+6 HORAS)"/>
    <s v="2018-10-08 00:00:00.0"/>
    <s v="2019-09-14 00:00:00.0"/>
    <s v="PI101440"/>
    <s v="PROFESOR CONTRATADO INTERINO"/>
    <s v="R114"/>
    <x v="3"/>
    <n v="10"/>
    <s v="ANÁLISIS GEOGRÁFICO REGIONAL"/>
  </r>
  <r>
    <x v="9"/>
    <x v="2"/>
    <n v="756"/>
    <s v="027I"/>
    <s v="GRUPO-B1"/>
    <n v="16539010"/>
    <s v="Geografía y medio ambiente"/>
    <s v="GI"/>
    <s v="GRUPO DE INFORMÁTICA"/>
    <s v="027I"/>
    <s v="GRUPO DE INFORMÁTICA DE GEOGRAFIA Y MEDIO AMBIENTE"/>
    <s v="GRUPO-B1"/>
    <s v="Grupo de Informática de Geografía y medio ambiente"/>
    <s v="2S"/>
    <n v="16539010"/>
    <s v="RUIZ"/>
    <s v="FLAÑO"/>
    <s v="PURIFICACIÓN"/>
    <s v="puruiz"/>
    <s v="purificacion.ruiz@unirioja.es"/>
    <n v="1.5"/>
    <n v="1.5"/>
    <n v="504"/>
    <s v="PROFESOR TITULAR UNIVERSIDAD"/>
    <s v="01R"/>
    <s v="TIEMPO COMPLETO REDUCIDO"/>
    <s v="2017-09-15 00:00:00.0"/>
    <s v="null"/>
    <s v="DF3369"/>
    <s v="PROFESOR TITULAR DE UNIVERSIDAD"/>
    <s v="R114"/>
    <x v="3"/>
    <n v="430"/>
    <s v="GEOGRAFÍA FÍSICA"/>
  </r>
  <r>
    <x v="9"/>
    <x v="2"/>
    <n v="756"/>
    <s v="027I"/>
    <s v="GRUPO-B2"/>
    <n v="29127998"/>
    <s v="Geografía y medio ambiente"/>
    <s v="GI"/>
    <s v="GRUPO DE INFORMÁTICA"/>
    <s v="027I"/>
    <s v="GRUPO DE INFORMÁTICA DE GEOGRAFIA Y MEDIO AMBIENTE"/>
    <s v="GRUPO-B2"/>
    <s v="Grupo de Informática de Geografía y medio ambiente"/>
    <s v="2S"/>
    <n v="29127998"/>
    <s v="LÓPEZ"/>
    <s v="VICENTE"/>
    <s v="MANUEL"/>
    <s v="malopev"/>
    <s v="manuel.lopezv@unirioja.es"/>
    <n v="1.5"/>
    <n v="1.5"/>
    <n v="536"/>
    <s v="PROFESOR INTERINO"/>
    <s v="P06"/>
    <s v="TIEMPO PARCIAL (6+6 HORAS)"/>
    <s v="2018-10-08 00:00:00.0"/>
    <s v="2019-09-14 00:00:00.0"/>
    <s v="PI101440"/>
    <s v="PROFESOR CONTRATADO INTERINO"/>
    <s v="R114"/>
    <x v="3"/>
    <n v="10"/>
    <s v="ANÁLISIS GEOGRÁFICO REGIONAL"/>
  </r>
  <r>
    <x v="10"/>
    <x v="2"/>
    <n v="756"/>
    <s v="027G"/>
    <s v="GRUPO-B"/>
    <n v="16606836"/>
    <s v="Geografía y medio ambiente"/>
    <s v="GG"/>
    <s v="GRUPO GRANDE"/>
    <s v="027G"/>
    <s v="GRUPO GRANDE DE GEOGRAFIA Y MEDIO AMBIENTE"/>
    <s v="GRUPO-B"/>
    <s v="Grupo Grande de GEOGRAFIA Y MEDIO AMBIENTE"/>
    <s v="2S"/>
    <n v="16606836"/>
    <s v="LLORENTE"/>
    <s v="ADÁN"/>
    <s v="JOSÉ ÁNGEL"/>
    <s v="jollorad"/>
    <s v="jose-angel.llorente@unirioja.es"/>
    <n v="4"/>
    <m/>
    <n v="536"/>
    <s v="PROFESOR INTERINO"/>
    <s v="C01"/>
    <s v="TIEMPO COMPLETO"/>
    <s v="2018-09-17 00:00:00.0"/>
    <s v="2019-09-14 00:00:00.0"/>
    <s v="PI101280"/>
    <s v="PROFESOR CONTRATADO INTERINO"/>
    <s v="R114"/>
    <x v="3"/>
    <n v="430"/>
    <s v="GEOGRAFÍA FÍSICA"/>
  </r>
  <r>
    <x v="10"/>
    <x v="2"/>
    <n v="756"/>
    <s v="027G"/>
    <s v="GRUPO-B"/>
    <n v="29127998"/>
    <s v="Geografía y medio ambiente"/>
    <s v="GG"/>
    <s v="GRUPO GRANDE"/>
    <s v="027G"/>
    <s v="GRUPO GRANDE DE GEOGRAFIA Y MEDIO AMBIENTE"/>
    <s v="GRUPO-B"/>
    <s v="Grupo Grande de GEOGRAFIA Y MEDIO AMBIENTE"/>
    <s v="2S"/>
    <n v="29127998"/>
    <s v="LÓPEZ"/>
    <s v="VICENTE"/>
    <s v="MANUEL"/>
    <s v="malopev"/>
    <s v="manuel.lopezv@unirioja.es"/>
    <n v="0.5"/>
    <m/>
    <n v="536"/>
    <s v="PROFESOR INTERINO"/>
    <s v="P06"/>
    <s v="TIEMPO PARCIAL (6+6 HORAS)"/>
    <s v="2018-10-08 00:00:00.0"/>
    <s v="2019-09-14 00:00:00.0"/>
    <s v="PI101440"/>
    <s v="PROFESOR CONTRATADO INTERINO"/>
    <s v="R114"/>
    <x v="3"/>
    <n v="10"/>
    <s v="ANÁLISIS GEOGRÁFICO REGIONAL"/>
  </r>
  <r>
    <x v="10"/>
    <x v="2"/>
    <n v="756"/>
    <s v="027I"/>
    <s v="GRUPO-B1"/>
    <n v="16539010"/>
    <s v="Geografía y medio ambiente"/>
    <s v="GI"/>
    <s v="GRUPO DE INFORMÁTICA"/>
    <s v="027I"/>
    <s v="GRUPO DE INFORMÁTICA DE GEOGRAFIA Y MEDIO AMBIENTE"/>
    <s v="GRUPO-B1"/>
    <s v="Grupo de Informática de Geografía y medio ambiente"/>
    <s v="2S"/>
    <n v="16539010"/>
    <s v="RUIZ"/>
    <s v="FLAÑO"/>
    <s v="PURIFICACIÓN"/>
    <s v="puruiz"/>
    <s v="purificacion.ruiz@unirioja.es"/>
    <n v="1.5"/>
    <m/>
    <n v="504"/>
    <s v="PROFESOR TITULAR UNIVERSIDAD"/>
    <s v="01R"/>
    <s v="TIEMPO COMPLETO REDUCIDO"/>
    <s v="2017-09-15 00:00:00.0"/>
    <s v="null"/>
    <s v="DF3369"/>
    <s v="PROFESOR TITULAR DE UNIVERSIDAD"/>
    <s v="R114"/>
    <x v="3"/>
    <n v="430"/>
    <s v="GEOGRAFÍA FÍSICA"/>
  </r>
  <r>
    <x v="10"/>
    <x v="2"/>
    <n v="756"/>
    <s v="027I"/>
    <s v="GRUPO-B2"/>
    <n v="29127998"/>
    <s v="Geografía y medio ambiente"/>
    <s v="GI"/>
    <s v="GRUPO DE INFORMÁTICA"/>
    <s v="027I"/>
    <s v="GRUPO DE INFORMÁTICA DE GEOGRAFIA Y MEDIO AMBIENTE"/>
    <s v="GRUPO-B2"/>
    <s v="Grupo de Informática de Geografía y medio ambiente"/>
    <s v="2S"/>
    <n v="29127998"/>
    <s v="LÓPEZ"/>
    <s v="VICENTE"/>
    <s v="MANUEL"/>
    <s v="malopev"/>
    <s v="manuel.lopezv@unirioja.es"/>
    <n v="1.5"/>
    <m/>
    <n v="536"/>
    <s v="PROFESOR INTERINO"/>
    <s v="P06"/>
    <s v="TIEMPO PARCIAL (6+6 HORAS)"/>
    <s v="2018-10-08 00:00:00.0"/>
    <s v="2019-09-14 00:00:00.0"/>
    <s v="PI101440"/>
    <s v="PROFESOR CONTRATADO INTERINO"/>
    <s v="R114"/>
    <x v="3"/>
    <n v="10"/>
    <s v="ANÁLISIS GEOGRÁFICO REGIONAL"/>
  </r>
  <r>
    <x v="7"/>
    <x v="3"/>
    <n v="759"/>
    <s v="759G"/>
    <s v="GRUPO-A"/>
    <n v="16591524"/>
    <s v="Psicología I"/>
    <s v="GG"/>
    <s v="GRUPO GRANDE"/>
    <s v="759G"/>
    <s v="GG de Psicología I"/>
    <s v="GRUPO-A"/>
    <s v="GG de Psicología I"/>
    <s v="1S"/>
    <n v="16591524"/>
    <s v="IBAÑEZ"/>
    <s v="GOMEZ"/>
    <s v="DIANA"/>
    <s v="diibanez"/>
    <s v="diana.ibanez@unirioja.es"/>
    <n v="4.7"/>
    <n v="4.7"/>
    <n v="532"/>
    <s v="LABORAL DOCENTE-ASOCIADO"/>
    <s v="P06"/>
    <s v="TIEMPO PARCIAL (6+6 HORAS)"/>
    <s v="2018-09-17 00:00:00.0"/>
    <s v="2019-09-14 00:00:00.0"/>
    <s v="PI101401"/>
    <s v="PROFESOR ASOCIADO"/>
    <s v="R115"/>
    <x v="2"/>
    <n v="735"/>
    <s v="PSICOLOGÍA EVOLUTIVA Y DE LA EDUCACIÓN"/>
  </r>
  <r>
    <x v="7"/>
    <x v="3"/>
    <n v="759"/>
    <s v="759G"/>
    <s v="GRUPO-A"/>
    <n v="39847439"/>
    <s v="Psicología I"/>
    <s v="GG"/>
    <s v="GRUPO GRANDE"/>
    <s v="759G"/>
    <s v="GG de Psicología I"/>
    <s v="GRUPO-A"/>
    <s v="GG de Psicología I"/>
    <s v="1S"/>
    <n v="39847439"/>
    <s v="SASTRE"/>
    <s v="I RIBA"/>
    <s v="SYLVIA"/>
    <s v="sisastre"/>
    <s v="silvia.sastre@unirioja.es"/>
    <n v="0"/>
    <n v="0"/>
    <n v="500"/>
    <s v="CATEDRATICO DE UNIVERSIDAD"/>
    <s v="C01"/>
    <s v="TIEMPO COMPLETO"/>
    <s v="2007-05-13 00:00:00.0"/>
    <s v="null"/>
    <s v="DF3590"/>
    <s v="CATEDRÁTICO DE UNIVERSIDAD"/>
    <s v="R115"/>
    <x v="2"/>
    <n v="735"/>
    <s v="PSICOLOGÍA EVOLUTIVA Y DE LA EDUCACIÓN"/>
  </r>
  <r>
    <x v="7"/>
    <x v="3"/>
    <n v="759"/>
    <s v="759R"/>
    <s v="GRUPO-A1"/>
    <n v="16591524"/>
    <s v="Psicología I"/>
    <s v="GR"/>
    <s v="GRUPO REDUCIDO"/>
    <s v="759R"/>
    <s v="GR de Psicología I"/>
    <s v="GRUPO-A1"/>
    <s v="GR de Psicología I"/>
    <s v="1S"/>
    <n v="16591524"/>
    <s v="IBAÑEZ"/>
    <s v="GOMEZ"/>
    <s v="DIANA"/>
    <s v="diibanez"/>
    <s v="diana.ibanez@unirioja.es"/>
    <n v="1.3"/>
    <n v="1.3"/>
    <n v="532"/>
    <s v="LABORAL DOCENTE-ASOCIADO"/>
    <s v="P06"/>
    <s v="TIEMPO PARCIAL (6+6 HORAS)"/>
    <s v="2018-09-17 00:00:00.0"/>
    <s v="2019-09-14 00:00:00.0"/>
    <s v="PI101401"/>
    <s v="PROFESOR ASOCIADO"/>
    <s v="R115"/>
    <x v="2"/>
    <n v="735"/>
    <s v="PSICOLOGÍA EVOLUTIVA Y DE LA EDUCACIÓN"/>
  </r>
  <r>
    <x v="7"/>
    <x v="3"/>
    <n v="759"/>
    <s v="759R"/>
    <s v="GRUPO-A2"/>
    <n v="16591524"/>
    <s v="Psicología I"/>
    <s v="GR"/>
    <s v="GRUPO REDUCIDO"/>
    <s v="759R"/>
    <s v="GR de Psicología I"/>
    <s v="GRUPO-A2"/>
    <s v="GR de Psicología I"/>
    <s v="1S"/>
    <n v="16591524"/>
    <s v="IBAÑEZ"/>
    <s v="GOMEZ"/>
    <s v="DIANA"/>
    <s v="diibanez"/>
    <s v="diana.ibanez@unirioja.es"/>
    <n v="1.3"/>
    <n v="1.3"/>
    <n v="532"/>
    <s v="LABORAL DOCENTE-ASOCIADO"/>
    <s v="P06"/>
    <s v="TIEMPO PARCIAL (6+6 HORAS)"/>
    <s v="2018-09-17 00:00:00.0"/>
    <s v="2019-09-14 00:00:00.0"/>
    <s v="PI101401"/>
    <s v="PROFESOR ASOCIADO"/>
    <s v="R115"/>
    <x v="2"/>
    <n v="735"/>
    <s v="PSICOLOGÍA EVOLUTIVA Y DE LA EDUCACIÓN"/>
  </r>
  <r>
    <x v="7"/>
    <x v="3"/>
    <n v="759"/>
    <s v="759R"/>
    <s v="GRUPO-A3"/>
    <n v="16591524"/>
    <s v="Psicología I"/>
    <s v="GR"/>
    <s v="GRUPO REDUCIDO"/>
    <s v="759R"/>
    <s v="GR de Psicología I"/>
    <s v="GRUPO-A3"/>
    <s v="GR de Psicología I"/>
    <s v="1S"/>
    <n v="16591524"/>
    <s v="IBAÑEZ"/>
    <s v="GOMEZ"/>
    <s v="DIANA"/>
    <s v="diibanez"/>
    <s v="diana.ibanez@unirioja.es"/>
    <n v="1.3"/>
    <n v="1.3"/>
    <n v="532"/>
    <s v="LABORAL DOCENTE-ASOCIADO"/>
    <s v="P06"/>
    <s v="TIEMPO PARCIAL (6+6 HORAS)"/>
    <s v="2018-09-17 00:00:00.0"/>
    <s v="2019-09-14 00:00:00.0"/>
    <s v="PI101401"/>
    <s v="PROFESOR ASOCIADO"/>
    <s v="R115"/>
    <x v="2"/>
    <n v="735"/>
    <s v="PSICOLOGÍA EVOLUTIVA Y DE LA EDUCACIÓN"/>
  </r>
  <r>
    <x v="7"/>
    <x v="3"/>
    <n v="760"/>
    <s v="760G"/>
    <s v="GRUPO-A"/>
    <n v="77566977"/>
    <s v="Informática"/>
    <s v="GG"/>
    <s v="GRUPO GRANDE"/>
    <s v="760G"/>
    <s v="GG de Informática"/>
    <s v="GRUPO-A"/>
    <s v="GG de Informática"/>
    <s v="1S"/>
    <n v="77566977"/>
    <s v="LÓPEZ"/>
    <s v="GÓMEZ"/>
    <s v="ROSARIO"/>
    <s v="rolopez"/>
    <s v="rosario.lopez@unirioja.es"/>
    <n v="4"/>
    <n v="4"/>
    <n v="532"/>
    <s v="LABORAL DOCENTE-ASOCIADO"/>
    <s v="P05"/>
    <s v="TIEMPO PARCIAL (5+5 HORAS)"/>
    <s v="2018-09-17 00:00:00.0"/>
    <s v="2019-09-14 00:00:00.0"/>
    <s v="PI101387"/>
    <s v="PROFESOR ASOCIADO"/>
    <s v="R111"/>
    <x v="7"/>
    <n v="570"/>
    <s v="LENGUAJES Y SISTEMAS INFORMÁTICOS"/>
  </r>
  <r>
    <x v="7"/>
    <x v="3"/>
    <n v="760"/>
    <s v="760R"/>
    <s v="GRUPO-A1"/>
    <n v="77566977"/>
    <s v="Informática"/>
    <s v="GR"/>
    <s v="GRUPO REDUCIDO"/>
    <s v="760R"/>
    <s v="GR de Informática"/>
    <s v="GRUPO-A1"/>
    <s v="GR de Informática"/>
    <s v="1S"/>
    <n v="77566977"/>
    <s v="LÓPEZ"/>
    <s v="GÓMEZ"/>
    <s v="ROSARIO"/>
    <s v="rolopez"/>
    <s v="rosario.lopez@unirioja.es"/>
    <n v="2"/>
    <n v="2"/>
    <n v="532"/>
    <s v="LABORAL DOCENTE-ASOCIADO"/>
    <s v="P05"/>
    <s v="TIEMPO PARCIAL (5+5 HORAS)"/>
    <s v="2018-09-17 00:00:00.0"/>
    <s v="2019-09-14 00:00:00.0"/>
    <s v="PI101387"/>
    <s v="PROFESOR ASOCIADO"/>
    <s v="R111"/>
    <x v="7"/>
    <n v="570"/>
    <s v="LENGUAJES Y SISTEMAS INFORMÁTICOS"/>
  </r>
  <r>
    <x v="7"/>
    <x v="3"/>
    <n v="760"/>
    <s v="760R"/>
    <s v="GRUPO-A2"/>
    <n v="77566977"/>
    <s v="Informática"/>
    <s v="GR"/>
    <s v="GRUPO REDUCIDO"/>
    <s v="760R"/>
    <s v="GR de Informática"/>
    <s v="GRUPO-A2"/>
    <s v="GR de Informática"/>
    <s v="1S"/>
    <n v="77566977"/>
    <s v="LÓPEZ"/>
    <s v="GÓMEZ"/>
    <s v="ROSARIO"/>
    <s v="rolopez"/>
    <s v="rosario.lopez@unirioja.es"/>
    <n v="2"/>
    <n v="2"/>
    <n v="532"/>
    <s v="LABORAL DOCENTE-ASOCIADO"/>
    <s v="P05"/>
    <s v="TIEMPO PARCIAL (5+5 HORAS)"/>
    <s v="2018-09-17 00:00:00.0"/>
    <s v="2019-09-14 00:00:00.0"/>
    <s v="PI101387"/>
    <s v="PROFESOR ASOCIADO"/>
    <s v="R111"/>
    <x v="7"/>
    <n v="570"/>
    <s v="LENGUAJES Y SISTEMAS INFORMÁTICOS"/>
  </r>
  <r>
    <x v="7"/>
    <x v="3"/>
    <n v="760"/>
    <s v="760R"/>
    <s v="GRUPO-A3"/>
    <n v="77566977"/>
    <s v="Informática"/>
    <s v="GR"/>
    <s v="GRUPO REDUCIDO"/>
    <s v="760R"/>
    <s v="GR de Informática"/>
    <s v="GRUPO-A3"/>
    <s v="GR de Informática"/>
    <s v="1S"/>
    <n v="77566977"/>
    <s v="LÓPEZ"/>
    <s v="GÓMEZ"/>
    <s v="ROSARIO"/>
    <s v="rolopez"/>
    <s v="rosario.lopez@unirioja.es"/>
    <n v="2"/>
    <n v="2"/>
    <n v="532"/>
    <s v="LABORAL DOCENTE-ASOCIADO"/>
    <s v="P05"/>
    <s v="TIEMPO PARCIAL (5+5 HORAS)"/>
    <s v="2018-09-17 00:00:00.0"/>
    <s v="2019-09-14 00:00:00.0"/>
    <s v="PI101387"/>
    <s v="PROFESOR ASOCIADO"/>
    <s v="R111"/>
    <x v="7"/>
    <n v="570"/>
    <s v="LENGUAJES Y SISTEMAS INFORMÁTICOS"/>
  </r>
  <r>
    <x v="7"/>
    <x v="3"/>
    <n v="762"/>
    <s v="762G"/>
    <s v="GRUPO-A"/>
    <n v="16611379"/>
    <s v="Bioquímica"/>
    <s v="GG"/>
    <s v="GRUPO GRANDE"/>
    <s v="762G"/>
    <s v="GG de Bioquímica"/>
    <s v="GRUPO-A"/>
    <s v="GG de Bioquímica"/>
    <s v="2S"/>
    <n v="16611379"/>
    <s v="LOZANO"/>
    <s v="FERNÁNDEZ"/>
    <s v="CARMEN"/>
    <s v="calozaf"/>
    <s v="carmen.lozano@unirioja.es"/>
    <n v="3.7"/>
    <n v="3.7"/>
    <n v="504"/>
    <s v="PROFESOR TITULAR UNIVERSIDAD"/>
    <s v="C01"/>
    <s v="TIEMPO COMPLETO"/>
    <s v="2018-09-17 00:00:00.0"/>
    <s v="null"/>
    <s v="DF100355"/>
    <s v="PROFESOR TITULAR DE UNIVERSIDAD"/>
    <s v="R101"/>
    <x v="4"/>
    <n v="60"/>
    <s v="BIOQUÍMICA Y BIOLOGÍA MOLECULAR"/>
  </r>
  <r>
    <x v="7"/>
    <x v="3"/>
    <n v="762"/>
    <s v="762G"/>
    <s v="GRUPO-A"/>
    <n v="25136873"/>
    <s v="Bioquímica"/>
    <s v="GG"/>
    <s v="GRUPO GRANDE"/>
    <s v="762G"/>
    <s v="GG de Bioquímica"/>
    <s v="GRUPO-A"/>
    <s v="GG de Bioquímica"/>
    <s v="2S"/>
    <n v="25136873"/>
    <s v="ZARAZAGA"/>
    <s v="CHAMORRO"/>
    <s v="MIRIAM"/>
    <s v="myzaraza"/>
    <s v="myriam.zarazaga@unirioja.es"/>
    <n v="2.1"/>
    <n v="2.1"/>
    <n v="504"/>
    <s v="PROFESOR TITULAR UNIVERSIDAD"/>
    <s v="01R"/>
    <s v="TIEMPO COMPLETO REDUCIDO"/>
    <s v="2015-09-15 00:00:00.0"/>
    <s v="null"/>
    <s v="DF100142"/>
    <s v="PROFESOR TITULAR DE UNIVIERSIDADQ"/>
    <s v="R101"/>
    <x v="4"/>
    <n v="60"/>
    <s v="BIOQUÍMICA Y BIOLOGÍA MOLECULAR"/>
  </r>
  <r>
    <x v="7"/>
    <x v="3"/>
    <n v="762"/>
    <s v="762R"/>
    <s v="GRUPO-A1"/>
    <n v="25136873"/>
    <s v="Bioquímica"/>
    <s v="GR"/>
    <s v="GRUPO REDUCIDO"/>
    <s v="762R"/>
    <s v="GR de Bioquímica"/>
    <s v="GRUPO-A1"/>
    <s v="GR de Bioquímica"/>
    <s v="2S"/>
    <n v="25136873"/>
    <s v="ZARAZAGA"/>
    <s v="CHAMORRO"/>
    <s v="MIRIAM"/>
    <s v="myzaraza"/>
    <s v="myriam.zarazaga@unirioja.es"/>
    <n v="0.2"/>
    <n v="0.2"/>
    <n v="504"/>
    <s v="PROFESOR TITULAR UNIVERSIDAD"/>
    <s v="01R"/>
    <s v="TIEMPO COMPLETO REDUCIDO"/>
    <s v="2015-09-15 00:00:00.0"/>
    <s v="null"/>
    <s v="DF100142"/>
    <s v="PROFESOR TITULAR DE UNIVIERSIDADQ"/>
    <s v="R101"/>
    <x v="4"/>
    <n v="60"/>
    <s v="BIOQUÍMICA Y BIOLOGÍA MOLECULAR"/>
  </r>
  <r>
    <x v="7"/>
    <x v="3"/>
    <n v="762"/>
    <s v="762R"/>
    <s v="GRUPO-A2"/>
    <n v="25136873"/>
    <s v="Bioquímica"/>
    <s v="GR"/>
    <s v="GRUPO REDUCIDO"/>
    <s v="762R"/>
    <s v="GR de Bioquímica"/>
    <s v="GRUPO-A2"/>
    <s v="GR de Bioquímica"/>
    <s v="2S"/>
    <n v="25136873"/>
    <s v="ZARAZAGA"/>
    <s v="CHAMORRO"/>
    <s v="MIRIAM"/>
    <s v="myzaraza"/>
    <s v="myriam.zarazaga@unirioja.es"/>
    <n v="0.2"/>
    <n v="0.2"/>
    <n v="504"/>
    <s v="PROFESOR TITULAR UNIVERSIDAD"/>
    <s v="01R"/>
    <s v="TIEMPO COMPLETO REDUCIDO"/>
    <s v="2015-09-15 00:00:00.0"/>
    <s v="null"/>
    <s v="DF100142"/>
    <s v="PROFESOR TITULAR DE UNIVIERSIDADQ"/>
    <s v="R101"/>
    <x v="4"/>
    <n v="60"/>
    <s v="BIOQUÍMICA Y BIOLOGÍA MOLECULAR"/>
  </r>
  <r>
    <x v="7"/>
    <x v="3"/>
    <n v="762"/>
    <s v="762R"/>
    <s v="GRUPO-A3"/>
    <n v="25136873"/>
    <s v="Bioquímica"/>
    <s v="GR"/>
    <s v="GRUPO REDUCIDO"/>
    <s v="762R"/>
    <s v="GR de Bioquímica"/>
    <s v="GRUPO-A3"/>
    <s v="GR de Bioquímica"/>
    <s v="2S"/>
    <n v="25136873"/>
    <s v="ZARAZAGA"/>
    <s v="CHAMORRO"/>
    <s v="MIRIAM"/>
    <s v="myzaraza"/>
    <s v="myriam.zarazaga@unirioja.es"/>
    <n v="0.2"/>
    <n v="0.2"/>
    <n v="504"/>
    <s v="PROFESOR TITULAR UNIVERSIDAD"/>
    <s v="01R"/>
    <s v="TIEMPO COMPLETO REDUCIDO"/>
    <s v="2015-09-15 00:00:00.0"/>
    <s v="null"/>
    <s v="DF100142"/>
    <s v="PROFESOR TITULAR DE UNIVIERSIDADQ"/>
    <s v="R101"/>
    <x v="4"/>
    <n v="60"/>
    <s v="BIOQUÍMICA Y BIOLOGÍA MOLECULAR"/>
  </r>
  <r>
    <x v="7"/>
    <x v="3"/>
    <n v="764"/>
    <s v="764G"/>
    <s v="GRUPO-A"/>
    <n v="16522419"/>
    <s v="Enfermería comunitaria I"/>
    <s v="GG"/>
    <s v="GRUPO GRANDE"/>
    <s v="764G"/>
    <s v="GG de Enfermería comunitaria I"/>
    <s v="GRUPO-A"/>
    <s v="GG de Enfermería comunitaria I"/>
    <s v="2S"/>
    <n v="16522419"/>
    <s v="ARANDA"/>
    <s v="AYENSA"/>
    <s v="ÁNGEL"/>
    <s v="anaranda"/>
    <s v="angel.aranda@unirioja.es"/>
    <n v="3.5"/>
    <n v="3.5"/>
    <s v="A-0537"/>
    <s v="TITULAR"/>
    <s v="P03"/>
    <s v="TIEMPO PARCIAL (3+3 HORAS)"/>
    <s v="2011-01-01 00:00:00.0"/>
    <s v="null"/>
    <s v="PI100798"/>
    <s v="TITULAR"/>
    <s v="R111"/>
    <x v="7"/>
    <n v="265"/>
    <s v="ESTADÍSTICA E INVESTIGACIÓN OPERATIVA"/>
  </r>
  <r>
    <x v="7"/>
    <x v="3"/>
    <n v="764"/>
    <s v="764R"/>
    <s v="GRUPO-A1"/>
    <n v="16522419"/>
    <s v="Enfermería comunitaria I"/>
    <s v="GR"/>
    <s v="GRUPO REDUCIDO"/>
    <s v="764R"/>
    <s v="GR de Enfermería comunitaria I"/>
    <s v="GRUPO-A1"/>
    <s v="GR de Enfermería comunitaria I"/>
    <s v="2S"/>
    <n v="16522419"/>
    <s v="ARANDA"/>
    <s v="AYENSA"/>
    <s v="ÁNGEL"/>
    <s v="anaranda"/>
    <s v="angel.aranda@unirioja.es"/>
    <n v="1"/>
    <n v="1"/>
    <s v="A-0537"/>
    <s v="TITULAR"/>
    <s v="P03"/>
    <s v="TIEMPO PARCIAL (3+3 HORAS)"/>
    <s v="2011-01-01 00:00:00.0"/>
    <s v="null"/>
    <s v="PI100798"/>
    <s v="TITULAR"/>
    <s v="R111"/>
    <x v="7"/>
    <n v="265"/>
    <s v="ESTADÍSTICA E INVESTIGACIÓN OPERATIVA"/>
  </r>
  <r>
    <x v="7"/>
    <x v="3"/>
    <n v="764"/>
    <s v="764R"/>
    <s v="GRUPO-A2"/>
    <n v="16522419"/>
    <s v="Enfermería comunitaria I"/>
    <s v="GR"/>
    <s v="GRUPO REDUCIDO"/>
    <s v="764R"/>
    <s v="GR de Enfermería comunitaria I"/>
    <s v="GRUPO-A2"/>
    <s v="GR de Enfermería comunitaria I"/>
    <s v="2S"/>
    <n v="16522419"/>
    <s v="ARANDA"/>
    <s v="AYENSA"/>
    <s v="ÁNGEL"/>
    <s v="anaranda"/>
    <s v="angel.aranda@unirioja.es"/>
    <n v="1"/>
    <n v="1"/>
    <s v="A-0537"/>
    <s v="TITULAR"/>
    <s v="P03"/>
    <s v="TIEMPO PARCIAL (3+3 HORAS)"/>
    <s v="2011-01-01 00:00:00.0"/>
    <s v="null"/>
    <s v="PI100798"/>
    <s v="TITULAR"/>
    <s v="R111"/>
    <x v="7"/>
    <n v="265"/>
    <s v="ESTADÍSTICA E INVESTIGACIÓN OPERATIVA"/>
  </r>
  <r>
    <x v="7"/>
    <x v="3"/>
    <n v="764"/>
    <s v="764R"/>
    <s v="GRUPO-A3"/>
    <n v="16522419"/>
    <s v="Enfermería comunitaria I"/>
    <s v="GR"/>
    <s v="GRUPO REDUCIDO"/>
    <s v="764R"/>
    <s v="GR de Enfermería comunitaria I"/>
    <s v="GRUPO-A3"/>
    <s v="GR de Enfermería comunitaria I"/>
    <s v="2S"/>
    <n v="16522419"/>
    <s v="ARANDA"/>
    <s v="AYENSA"/>
    <s v="ÁNGEL"/>
    <s v="anaranda"/>
    <s v="angel.aranda@unirioja.es"/>
    <n v="1"/>
    <n v="1"/>
    <s v="A-0537"/>
    <s v="TITULAR"/>
    <s v="P03"/>
    <s v="TIEMPO PARCIAL (3+3 HORAS)"/>
    <s v="2011-01-01 00:00:00.0"/>
    <s v="null"/>
    <s v="PI100798"/>
    <s v="TITULAR"/>
    <s v="R111"/>
    <x v="7"/>
    <n v="265"/>
    <s v="ESTADÍSTICA E INVESTIGACIÓN OPERATIVA"/>
  </r>
  <r>
    <x v="7"/>
    <x v="3"/>
    <n v="765"/>
    <s v="765G"/>
    <s v="GRUPO-A"/>
    <n v="52410292"/>
    <s v="Enfermería médico quirúrgica I"/>
    <s v="GG"/>
    <s v="GRUPO GRANDE"/>
    <s v="765G"/>
    <s v="GG de Enfermería médico quirúrgica I"/>
    <s v="GRUPO-A"/>
    <s v="GG de Enfermería médico quirúrgica I"/>
    <s v="2S"/>
    <n v="52410292"/>
    <s v="JUÁREZ"/>
    <s v="VELA"/>
    <s v="RAÚL"/>
    <s v="rajuarez"/>
    <s v="raul.juarez@unirioja.es"/>
    <n v="7.6"/>
    <n v="7.6"/>
    <n v="504"/>
    <s v="PROFESOR TITULAR UNIVERSIDAD"/>
    <s v="C01"/>
    <s v="TIEMPO COMPLETO"/>
    <s v="2018-09-17 00:00:00.0"/>
    <s v="null"/>
    <s v="DF100356"/>
    <s v="PROFESOR TITULAR DE UNIVERSIDAD"/>
    <s v="R101"/>
    <x v="4"/>
    <n v="255"/>
    <s v="ENFERMERÍA"/>
  </r>
  <r>
    <x v="7"/>
    <x v="3"/>
    <n v="765"/>
    <s v="765R"/>
    <s v="GRUPO-A1"/>
    <n v="52410292"/>
    <s v="Enfermería médico quirúrgica I"/>
    <s v="GR"/>
    <s v="GRUPO REDUCIDO"/>
    <s v="765R"/>
    <s v="GR de Enfermería médico quirúrgica I"/>
    <s v="GRUPO-A1"/>
    <s v="GR de Enfermería médico quirúrgica I"/>
    <s v="2S"/>
    <n v="52410292"/>
    <s v="JUÁREZ"/>
    <s v="VELA"/>
    <s v="RAÚL"/>
    <s v="rajuarez"/>
    <s v="raul.juarez@unirioja.es"/>
    <n v="1.4"/>
    <n v="1.4"/>
    <n v="504"/>
    <s v="PROFESOR TITULAR UNIVERSIDAD"/>
    <s v="C01"/>
    <s v="TIEMPO COMPLETO"/>
    <s v="2018-09-17 00:00:00.0"/>
    <s v="null"/>
    <s v="DF100356"/>
    <s v="PROFESOR TITULAR DE UNIVERSIDAD"/>
    <s v="R101"/>
    <x v="4"/>
    <n v="255"/>
    <s v="ENFERMERÍA"/>
  </r>
  <r>
    <x v="7"/>
    <x v="3"/>
    <n v="765"/>
    <s v="765R"/>
    <s v="GRUPO-A2"/>
    <n v="52410292"/>
    <s v="Enfermería médico quirúrgica I"/>
    <s v="GR"/>
    <s v="GRUPO REDUCIDO"/>
    <s v="765R"/>
    <s v="GR de Enfermería médico quirúrgica I"/>
    <s v="GRUPO-A2"/>
    <s v="GR de Enfermería médico quirúrgica I"/>
    <s v="2S"/>
    <n v="52410292"/>
    <s v="JUÁREZ"/>
    <s v="VELA"/>
    <s v="RAÚL"/>
    <s v="rajuarez"/>
    <s v="raul.juarez@unirioja.es"/>
    <n v="1.4"/>
    <n v="1.4"/>
    <n v="504"/>
    <s v="PROFESOR TITULAR UNIVERSIDAD"/>
    <s v="C01"/>
    <s v="TIEMPO COMPLETO"/>
    <s v="2018-09-17 00:00:00.0"/>
    <s v="null"/>
    <s v="DF100356"/>
    <s v="PROFESOR TITULAR DE UNIVERSIDAD"/>
    <s v="R101"/>
    <x v="4"/>
    <n v="255"/>
    <s v="ENFERMERÍA"/>
  </r>
  <r>
    <x v="7"/>
    <x v="3"/>
    <n v="765"/>
    <s v="765R"/>
    <s v="GRUPO-A3"/>
    <n v="52410292"/>
    <s v="Enfermería médico quirúrgica I"/>
    <s v="GR"/>
    <s v="GRUPO REDUCIDO"/>
    <s v="765R"/>
    <s v="GR de Enfermería médico quirúrgica I"/>
    <s v="GRUPO-A3"/>
    <s v="GR de Enfermería médico quirúrgica I"/>
    <s v="2S"/>
    <n v="52410292"/>
    <s v="JUÁREZ"/>
    <s v="VELA"/>
    <s v="RAÚL"/>
    <s v="rajuarez"/>
    <s v="raul.juarez@unirioja.es"/>
    <n v="1.4"/>
    <n v="1.4"/>
    <n v="504"/>
    <s v="PROFESOR TITULAR UNIVERSIDAD"/>
    <s v="C01"/>
    <s v="TIEMPO COMPLETO"/>
    <s v="2018-09-17 00:00:00.0"/>
    <s v="null"/>
    <s v="DF100356"/>
    <s v="PROFESOR TITULAR DE UNIVERSIDAD"/>
    <s v="R101"/>
    <x v="4"/>
    <n v="255"/>
    <s v="ENFERMERÍA"/>
  </r>
  <r>
    <x v="8"/>
    <x v="2"/>
    <n v="767"/>
    <s v="016G"/>
    <s v="GRUPO-A"/>
    <n v="34798214"/>
    <s v="Introducción a la literatura española"/>
    <s v="GG"/>
    <s v="GRUPO GRANDE"/>
    <s v="016G"/>
    <s v="TEORIA DE INTRODUCCIÓN A LA LITERATURA ESPAÑOLA"/>
    <s v="GRUPO-A"/>
    <s v="Grupo de Teoría de INTRODUCCIÓN A LA LITERATURA ESPAÑOLA"/>
    <s v="1S"/>
    <n v="34798214"/>
    <s v="MARTÍNEZ"/>
    <s v="LÓPEZ"/>
    <s v="Mª ISABEL"/>
    <s v="mamartlop"/>
    <s v="maribel.martinez@unirioja.es"/>
    <n v="0"/>
    <n v="0"/>
    <n v="504"/>
    <s v="PROFESOR TITULAR UNIVERSIDAD"/>
    <s v="C01"/>
    <s v="TIEMPO COMPLETO"/>
    <s v="2018-11-26 00:00:00.0"/>
    <s v="null"/>
    <s v="DF31547"/>
    <s v="PROFESOR TITULAR DE UNIVERSIDAD"/>
    <s v="R106"/>
    <x v="5"/>
    <n v="583"/>
    <s v="LITERATURA ESPAÑOLA"/>
  </r>
  <r>
    <x v="8"/>
    <x v="2"/>
    <n v="767"/>
    <s v="016G"/>
    <s v="GRUPO-A"/>
    <n v="72801386"/>
    <s v="Introducción a la literatura española"/>
    <s v="GG"/>
    <s v="GRUPO GRANDE"/>
    <s v="016G"/>
    <s v="TEORIA DE INTRODUCCIÓN A LA LITERATURA ESPAÑOLA"/>
    <s v="GRUPO-A"/>
    <s v="Grupo de Teoría de INTRODUCCIÓN A LA LITERATURA ESPAÑOLA"/>
    <s v="1S"/>
    <n v="72801386"/>
    <s v="SAINZ"/>
    <s v="BARIAIN"/>
    <s v="ISABEL"/>
    <s v="issainb"/>
    <s v="isabel.sainzb@unirioja.es"/>
    <n v="4.5"/>
    <n v="4.5"/>
    <n v="536"/>
    <s v="PROFESOR INTERINO"/>
    <s v="P06"/>
    <s v="TIEMPO PARCIAL (6+6 HORAS)"/>
    <s v="2018-09-18 00:00:00.0"/>
    <s v="null"/>
    <s v="PI101365"/>
    <s v="PROFESOR CONTRATADO INTERINO"/>
    <s v="R106"/>
    <x v="5"/>
    <n v="583"/>
    <s v="LITERATURA ESPAÑOLA"/>
  </r>
  <r>
    <x v="8"/>
    <x v="2"/>
    <n v="767"/>
    <s v="016R"/>
    <s v="GRUPO-A1"/>
    <n v="72801386"/>
    <s v="Introducción a la literatura española"/>
    <s v="GR"/>
    <s v="GRUPO REDUCIDO"/>
    <s v="016R"/>
    <s v="PRÁCTICA DE INTRODUCCIÓN A LA LITERATURA ESPAÑOLA"/>
    <s v="GRUPO-A1"/>
    <s v="Grupo de Práctica de Introducción a la literatura española"/>
    <s v="1S"/>
    <n v="72801386"/>
    <s v="SAINZ"/>
    <s v="BARIAIN"/>
    <s v="ISABEL"/>
    <s v="issainb"/>
    <s v="isabel.sainzb@unirioja.es"/>
    <n v="1.5"/>
    <n v="1.5"/>
    <n v="536"/>
    <s v="PROFESOR INTERINO"/>
    <s v="P06"/>
    <s v="TIEMPO PARCIAL (6+6 HORAS)"/>
    <s v="2018-09-18 00:00:00.0"/>
    <s v="null"/>
    <s v="PI101365"/>
    <s v="PROFESOR CONTRATADO INTERINO"/>
    <s v="R106"/>
    <x v="5"/>
    <n v="583"/>
    <s v="LITERATURA ESPAÑOLA"/>
  </r>
  <r>
    <x v="8"/>
    <x v="2"/>
    <n v="767"/>
    <s v="016R"/>
    <s v="GRUPO-A2"/>
    <n v="72801386"/>
    <s v="Introducción a la literatura española"/>
    <s v="GR"/>
    <s v="GRUPO REDUCIDO"/>
    <s v="016R"/>
    <s v="PRÁCTICA DE INTRODUCCIÓN A LA LITERATURA ESPAÑOLA"/>
    <s v="GRUPO-A2"/>
    <s v="Grupo de Práctica de Introducción a la literatura española"/>
    <s v="1S"/>
    <n v="72801386"/>
    <s v="SAINZ"/>
    <s v="BARIAIN"/>
    <s v="ISABEL"/>
    <s v="issainb"/>
    <s v="isabel.sainzb@unirioja.es"/>
    <n v="1.5"/>
    <n v="1.5"/>
    <n v="536"/>
    <s v="PROFESOR INTERINO"/>
    <s v="P06"/>
    <s v="TIEMPO PARCIAL (6+6 HORAS)"/>
    <s v="2018-09-18 00:00:00.0"/>
    <s v="null"/>
    <s v="PI101365"/>
    <s v="PROFESOR CONTRATADO INTERINO"/>
    <s v="R106"/>
    <x v="5"/>
    <n v="583"/>
    <s v="LITERATURA ESPAÑOLA"/>
  </r>
  <r>
    <x v="8"/>
    <x v="2"/>
    <n v="767"/>
    <s v="016R"/>
    <s v="GRUPO-A3"/>
    <n v="72801386"/>
    <s v="Introducción a la literatura española"/>
    <s v="GR"/>
    <s v="GRUPO REDUCIDO"/>
    <s v="016R"/>
    <s v="PRÁCTICA DE INTRODUCCIÓN A LA LITERATURA ESPAÑOLA"/>
    <s v="GRUPO-A3"/>
    <s v="Grupo de Práctica de Introducción a la literatura española"/>
    <s v="1S"/>
    <n v="72801386"/>
    <s v="SAINZ"/>
    <s v="BARIAIN"/>
    <s v="ISABEL"/>
    <s v="issainb"/>
    <s v="isabel.sainzb@unirioja.es"/>
    <n v="1.5"/>
    <n v="1.5"/>
    <n v="536"/>
    <s v="PROFESOR INTERINO"/>
    <s v="P06"/>
    <s v="TIEMPO PARCIAL (6+6 HORAS)"/>
    <s v="2018-09-18 00:00:00.0"/>
    <s v="null"/>
    <s v="PI101365"/>
    <s v="PROFESOR CONTRATADO INTERINO"/>
    <s v="R106"/>
    <x v="5"/>
    <n v="583"/>
    <s v="LITERATURA ESPAÑOLA"/>
  </r>
  <r>
    <x v="9"/>
    <x v="2"/>
    <n v="767"/>
    <s v="016G"/>
    <s v="GRUPO-A"/>
    <n v="34798214"/>
    <s v="Introducción a la literatura española"/>
    <s v="GG"/>
    <s v="GRUPO GRANDE"/>
    <s v="016G"/>
    <s v="TEORIA DE INTRODUCCIÓN A LA LITERATURA ESPAÑOLA"/>
    <s v="GRUPO-A"/>
    <s v="Grupo de Teoría de INTRODUCCIÓN A LA LITERATURA ESPAÑOLA"/>
    <s v="1S"/>
    <n v="34798214"/>
    <s v="MARTÍNEZ"/>
    <s v="LÓPEZ"/>
    <s v="Mª ISABEL"/>
    <s v="mamartlop"/>
    <s v="maribel.martinez@unirioja.es"/>
    <n v="0"/>
    <m/>
    <n v="504"/>
    <s v="PROFESOR TITULAR UNIVERSIDAD"/>
    <s v="C01"/>
    <s v="TIEMPO COMPLETO"/>
    <s v="2018-11-26 00:00:00.0"/>
    <s v="null"/>
    <s v="DF31547"/>
    <s v="PROFESOR TITULAR DE UNIVERSIDAD"/>
    <s v="R106"/>
    <x v="5"/>
    <n v="583"/>
    <s v="LITERATURA ESPAÑOLA"/>
  </r>
  <r>
    <x v="9"/>
    <x v="2"/>
    <n v="767"/>
    <s v="016G"/>
    <s v="GRUPO-A"/>
    <n v="72801386"/>
    <s v="Introducción a la literatura española"/>
    <s v="GG"/>
    <s v="GRUPO GRANDE"/>
    <s v="016G"/>
    <s v="TEORIA DE INTRODUCCIÓN A LA LITERATURA ESPAÑOLA"/>
    <s v="GRUPO-A"/>
    <s v="Grupo de Teoría de INTRODUCCIÓN A LA LITERATURA ESPAÑOLA"/>
    <s v="1S"/>
    <n v="72801386"/>
    <s v="SAINZ"/>
    <s v="BARIAIN"/>
    <s v="ISABEL"/>
    <s v="issainb"/>
    <s v="isabel.sainzb@unirioja.es"/>
    <n v="4.5"/>
    <m/>
    <n v="536"/>
    <s v="PROFESOR INTERINO"/>
    <s v="P06"/>
    <s v="TIEMPO PARCIAL (6+6 HORAS)"/>
    <s v="2018-09-18 00:00:00.0"/>
    <s v="null"/>
    <s v="PI101365"/>
    <s v="PROFESOR CONTRATADO INTERINO"/>
    <s v="R106"/>
    <x v="5"/>
    <n v="583"/>
    <s v="LITERATURA ESPAÑOLA"/>
  </r>
  <r>
    <x v="9"/>
    <x v="2"/>
    <n v="767"/>
    <s v="016R"/>
    <s v="GRUPO-A1"/>
    <n v="72801386"/>
    <s v="Introducción a la literatura española"/>
    <s v="GR"/>
    <s v="GRUPO REDUCIDO"/>
    <s v="016R"/>
    <s v="PRÁCTICA DE INTRODUCCIÓN A LA LITERATURA ESPAÑOLA"/>
    <s v="GRUPO-A1"/>
    <s v="Grupo de Práctica de Introducción a la literatura española"/>
    <s v="1S"/>
    <n v="72801386"/>
    <s v="SAINZ"/>
    <s v="BARIAIN"/>
    <s v="ISABEL"/>
    <s v="issainb"/>
    <s v="isabel.sainzb@unirioja.es"/>
    <n v="1.5"/>
    <m/>
    <n v="536"/>
    <s v="PROFESOR INTERINO"/>
    <s v="P06"/>
    <s v="TIEMPO PARCIAL (6+6 HORAS)"/>
    <s v="2018-09-18 00:00:00.0"/>
    <s v="null"/>
    <s v="PI101365"/>
    <s v="PROFESOR CONTRATADO INTERINO"/>
    <s v="R106"/>
    <x v="5"/>
    <n v="583"/>
    <s v="LITERATURA ESPAÑOLA"/>
  </r>
  <r>
    <x v="9"/>
    <x v="2"/>
    <n v="767"/>
    <s v="016R"/>
    <s v="GRUPO-A2"/>
    <n v="72801386"/>
    <s v="Introducción a la literatura española"/>
    <s v="GR"/>
    <s v="GRUPO REDUCIDO"/>
    <s v="016R"/>
    <s v="PRÁCTICA DE INTRODUCCIÓN A LA LITERATURA ESPAÑOLA"/>
    <s v="GRUPO-A2"/>
    <s v="Grupo de Práctica de Introducción a la literatura española"/>
    <s v="1S"/>
    <n v="72801386"/>
    <s v="SAINZ"/>
    <s v="BARIAIN"/>
    <s v="ISABEL"/>
    <s v="issainb"/>
    <s v="isabel.sainzb@unirioja.es"/>
    <n v="1.5"/>
    <m/>
    <n v="536"/>
    <s v="PROFESOR INTERINO"/>
    <s v="P06"/>
    <s v="TIEMPO PARCIAL (6+6 HORAS)"/>
    <s v="2018-09-18 00:00:00.0"/>
    <s v="null"/>
    <s v="PI101365"/>
    <s v="PROFESOR CONTRATADO INTERINO"/>
    <s v="R106"/>
    <x v="5"/>
    <n v="583"/>
    <s v="LITERATURA ESPAÑOLA"/>
  </r>
  <r>
    <x v="9"/>
    <x v="2"/>
    <n v="767"/>
    <s v="016R"/>
    <s v="GRUPO-A3"/>
    <n v="72801386"/>
    <s v="Introducción a la literatura española"/>
    <s v="GR"/>
    <s v="GRUPO REDUCIDO"/>
    <s v="016R"/>
    <s v="PRÁCTICA DE INTRODUCCIÓN A LA LITERATURA ESPAÑOLA"/>
    <s v="GRUPO-A3"/>
    <s v="Grupo de Práctica de Introducción a la literatura española"/>
    <s v="1S"/>
    <n v="72801386"/>
    <s v="SAINZ"/>
    <s v="BARIAIN"/>
    <s v="ISABEL"/>
    <s v="issainb"/>
    <s v="isabel.sainzb@unirioja.es"/>
    <n v="1.5"/>
    <m/>
    <n v="536"/>
    <s v="PROFESOR INTERINO"/>
    <s v="P06"/>
    <s v="TIEMPO PARCIAL (6+6 HORAS)"/>
    <s v="2018-09-18 00:00:00.0"/>
    <s v="null"/>
    <s v="PI101365"/>
    <s v="PROFESOR CONTRATADO INTERINO"/>
    <s v="R106"/>
    <x v="5"/>
    <n v="583"/>
    <s v="LITERATURA ESPAÑOLA"/>
  </r>
  <r>
    <x v="10"/>
    <x v="2"/>
    <n v="767"/>
    <s v="016G"/>
    <s v="GRUPO-A"/>
    <n v="34798214"/>
    <s v="Introducción a la literatura española"/>
    <s v="GG"/>
    <s v="GRUPO GRANDE"/>
    <s v="016G"/>
    <s v="TEORIA DE INTRODUCCIÓN A LA LITERATURA ESPAÑOLA"/>
    <s v="GRUPO-A"/>
    <s v="Grupo de Teoría de INTRODUCCIÓN A LA LITERATURA ESPAÑOLA"/>
    <s v="1S"/>
    <n v="34798214"/>
    <s v="MARTÍNEZ"/>
    <s v="LÓPEZ"/>
    <s v="Mª ISABEL"/>
    <s v="mamartlop"/>
    <s v="maribel.martinez@unirioja.es"/>
    <n v="0"/>
    <m/>
    <n v="504"/>
    <s v="PROFESOR TITULAR UNIVERSIDAD"/>
    <s v="C01"/>
    <s v="TIEMPO COMPLETO"/>
    <s v="2018-11-26 00:00:00.0"/>
    <s v="null"/>
    <s v="DF31547"/>
    <s v="PROFESOR TITULAR DE UNIVERSIDAD"/>
    <s v="R106"/>
    <x v="5"/>
    <n v="583"/>
    <s v="LITERATURA ESPAÑOLA"/>
  </r>
  <r>
    <x v="10"/>
    <x v="2"/>
    <n v="767"/>
    <s v="016G"/>
    <s v="GRUPO-A"/>
    <n v="72801386"/>
    <s v="Introducción a la literatura española"/>
    <s v="GG"/>
    <s v="GRUPO GRANDE"/>
    <s v="016G"/>
    <s v="TEORIA DE INTRODUCCIÓN A LA LITERATURA ESPAÑOLA"/>
    <s v="GRUPO-A"/>
    <s v="Grupo de Teoría de INTRODUCCIÓN A LA LITERATURA ESPAÑOLA"/>
    <s v="1S"/>
    <n v="72801386"/>
    <s v="SAINZ"/>
    <s v="BARIAIN"/>
    <s v="ISABEL"/>
    <s v="issainb"/>
    <s v="isabel.sainzb@unirioja.es"/>
    <n v="4.5"/>
    <m/>
    <n v="536"/>
    <s v="PROFESOR INTERINO"/>
    <s v="P06"/>
    <s v="TIEMPO PARCIAL (6+6 HORAS)"/>
    <s v="2018-09-18 00:00:00.0"/>
    <s v="null"/>
    <s v="PI101365"/>
    <s v="PROFESOR CONTRATADO INTERINO"/>
    <s v="R106"/>
    <x v="5"/>
    <n v="583"/>
    <s v="LITERATURA ESPAÑOLA"/>
  </r>
  <r>
    <x v="10"/>
    <x v="2"/>
    <n v="767"/>
    <s v="016R"/>
    <s v="GRUPO-A1"/>
    <n v="72801386"/>
    <s v="Introducción a la literatura española"/>
    <s v="GR"/>
    <s v="GRUPO REDUCIDO"/>
    <s v="016R"/>
    <s v="PRÁCTICA DE INTRODUCCIÓN A LA LITERATURA ESPAÑOLA"/>
    <s v="GRUPO-A1"/>
    <s v="Grupo de Práctica de Introducción a la literatura española"/>
    <s v="1S"/>
    <n v="72801386"/>
    <s v="SAINZ"/>
    <s v="BARIAIN"/>
    <s v="ISABEL"/>
    <s v="issainb"/>
    <s v="isabel.sainzb@unirioja.es"/>
    <n v="1.5"/>
    <m/>
    <n v="536"/>
    <s v="PROFESOR INTERINO"/>
    <s v="P06"/>
    <s v="TIEMPO PARCIAL (6+6 HORAS)"/>
    <s v="2018-09-18 00:00:00.0"/>
    <s v="null"/>
    <s v="PI101365"/>
    <s v="PROFESOR CONTRATADO INTERINO"/>
    <s v="R106"/>
    <x v="5"/>
    <n v="583"/>
    <s v="LITERATURA ESPAÑOLA"/>
  </r>
  <r>
    <x v="10"/>
    <x v="2"/>
    <n v="767"/>
    <s v="016R"/>
    <s v="GRUPO-A2"/>
    <n v="72801386"/>
    <s v="Introducción a la literatura española"/>
    <s v="GR"/>
    <s v="GRUPO REDUCIDO"/>
    <s v="016R"/>
    <s v="PRÁCTICA DE INTRODUCCIÓN A LA LITERATURA ESPAÑOLA"/>
    <s v="GRUPO-A2"/>
    <s v="Grupo de Práctica de Introducción a la literatura española"/>
    <s v="1S"/>
    <n v="72801386"/>
    <s v="SAINZ"/>
    <s v="BARIAIN"/>
    <s v="ISABEL"/>
    <s v="issainb"/>
    <s v="isabel.sainzb@unirioja.es"/>
    <n v="1.5"/>
    <m/>
    <n v="536"/>
    <s v="PROFESOR INTERINO"/>
    <s v="P06"/>
    <s v="TIEMPO PARCIAL (6+6 HORAS)"/>
    <s v="2018-09-18 00:00:00.0"/>
    <s v="null"/>
    <s v="PI101365"/>
    <s v="PROFESOR CONTRATADO INTERINO"/>
    <s v="R106"/>
    <x v="5"/>
    <n v="583"/>
    <s v="LITERATURA ESPAÑOLA"/>
  </r>
  <r>
    <x v="10"/>
    <x v="2"/>
    <n v="767"/>
    <s v="016R"/>
    <s v="GRUPO-A3"/>
    <n v="72801386"/>
    <s v="Introducción a la literatura española"/>
    <s v="GR"/>
    <s v="GRUPO REDUCIDO"/>
    <s v="016R"/>
    <s v="PRÁCTICA DE INTRODUCCIÓN A LA LITERATURA ESPAÑOLA"/>
    <s v="GRUPO-A3"/>
    <s v="Grupo de Práctica de Introducción a la literatura española"/>
    <s v="1S"/>
    <n v="72801386"/>
    <s v="SAINZ"/>
    <s v="BARIAIN"/>
    <s v="ISABEL"/>
    <s v="issainb"/>
    <s v="isabel.sainzb@unirioja.es"/>
    <n v="1.5"/>
    <m/>
    <n v="536"/>
    <s v="PROFESOR INTERINO"/>
    <s v="P06"/>
    <s v="TIEMPO PARCIAL (6+6 HORAS)"/>
    <s v="2018-09-18 00:00:00.0"/>
    <s v="null"/>
    <s v="PI101365"/>
    <s v="PROFESOR CONTRATADO INTERINO"/>
    <s v="R106"/>
    <x v="5"/>
    <n v="583"/>
    <s v="LITERATURA ESPAÑOLA"/>
  </r>
  <r>
    <x v="8"/>
    <x v="2"/>
    <n v="768"/>
    <s v="020G"/>
    <s v="GRUPO-A"/>
    <n v="73134033"/>
    <s v="Lengua y literatura clásicas"/>
    <s v="GG"/>
    <s v="GRUPO GRANDE"/>
    <s v="020G"/>
    <s v="TEORIA DE LENGUA Y LITERATURA CLÁSICAS"/>
    <s v="GRUPO-A"/>
    <s v="Grupo de Teoria de LENGUA Y LITERATURA CLÁSICAS"/>
    <s v="2S"/>
    <n v="73134033"/>
    <s v="IBARZO"/>
    <s v="JOVEN"/>
    <s v="CLAUDIA"/>
    <s v="clibarzo"/>
    <s v="claudia.ibarzo@unirioja.es"/>
    <n v="4.5"/>
    <n v="4.5"/>
    <n v="536"/>
    <s v="PROFESOR INTERINO"/>
    <s v="C01"/>
    <s v="TIEMPO COMPLETO"/>
    <s v="2019-02-11 00:00:00.0"/>
    <s v="2019-07-28 00:00:00.0"/>
    <s v="PI101456"/>
    <s v="PROFESOR CONTRATADO INTERINO"/>
    <s v="R106"/>
    <x v="5"/>
    <n v="355"/>
    <s v="FILOLOGÍA LATINA"/>
  </r>
  <r>
    <x v="8"/>
    <x v="2"/>
    <n v="768"/>
    <s v="020R"/>
    <s v="GRUPO-A1"/>
    <n v="73134033"/>
    <s v="Lengua y literatura clásicas"/>
    <s v="GR"/>
    <s v="GRUPO REDUCIDO"/>
    <s v="020R"/>
    <s v="PRÁCTICA DE LENGUA Y LITERATURA CLÁSICAS"/>
    <s v="GRUPO-A1"/>
    <s v="Grupo de Práctica de Lengua y literatura clásicas"/>
    <s v="2S"/>
    <n v="73134033"/>
    <s v="IBARZO"/>
    <s v="JOVEN"/>
    <s v="CLAUDIA"/>
    <s v="clibarzo"/>
    <s v="claudia.ibarzo@unirioja.es"/>
    <n v="1.5"/>
    <n v="1.5"/>
    <n v="536"/>
    <s v="PROFESOR INTERINO"/>
    <s v="C01"/>
    <s v="TIEMPO COMPLETO"/>
    <s v="2019-02-11 00:00:00.0"/>
    <s v="2019-07-28 00:00:00.0"/>
    <s v="PI101456"/>
    <s v="PROFESOR CONTRATADO INTERINO"/>
    <s v="R106"/>
    <x v="5"/>
    <n v="355"/>
    <s v="FILOLOGÍA LATINA"/>
  </r>
  <r>
    <x v="8"/>
    <x v="2"/>
    <n v="768"/>
    <s v="020R"/>
    <s v="GRUPO-A2"/>
    <n v="73134033"/>
    <s v="Lengua y literatura clásicas"/>
    <s v="GR"/>
    <s v="GRUPO REDUCIDO"/>
    <s v="020R"/>
    <s v="PRÁCTICA DE LENGUA Y LITERATURA CLÁSICAS"/>
    <s v="GRUPO-A2"/>
    <s v="Grupo de Práctica de Lengua y literatura clásicas"/>
    <s v="2S"/>
    <n v="73134033"/>
    <s v="IBARZO"/>
    <s v="JOVEN"/>
    <s v="CLAUDIA"/>
    <s v="clibarzo"/>
    <s v="claudia.ibarzo@unirioja.es"/>
    <n v="1.5"/>
    <n v="1.5"/>
    <n v="536"/>
    <s v="PROFESOR INTERINO"/>
    <s v="C01"/>
    <s v="TIEMPO COMPLETO"/>
    <s v="2019-02-11 00:00:00.0"/>
    <s v="2019-07-28 00:00:00.0"/>
    <s v="PI101456"/>
    <s v="PROFESOR CONTRATADO INTERINO"/>
    <s v="R106"/>
    <x v="5"/>
    <n v="355"/>
    <s v="FILOLOGÍA LATINA"/>
  </r>
  <r>
    <x v="8"/>
    <x v="2"/>
    <n v="768"/>
    <s v="020R"/>
    <s v="GRUPO-A3"/>
    <n v="73134033"/>
    <s v="Lengua y literatura clásicas"/>
    <s v="GR"/>
    <s v="GRUPO REDUCIDO"/>
    <s v="020R"/>
    <s v="PRÁCTICA DE LENGUA Y LITERATURA CLÁSICAS"/>
    <s v="GRUPO-A3"/>
    <s v="Grupo de Práctica de Lengua y literatura clásicas"/>
    <s v="2S"/>
    <n v="73134033"/>
    <s v="IBARZO"/>
    <s v="JOVEN"/>
    <s v="CLAUDIA"/>
    <s v="clibarzo"/>
    <s v="claudia.ibarzo@unirioja.es"/>
    <n v="1.5"/>
    <n v="1.5"/>
    <n v="536"/>
    <s v="PROFESOR INTERINO"/>
    <s v="C01"/>
    <s v="TIEMPO COMPLETO"/>
    <s v="2019-02-11 00:00:00.0"/>
    <s v="2019-07-28 00:00:00.0"/>
    <s v="PI101456"/>
    <s v="PROFESOR CONTRATADO INTERINO"/>
    <s v="R106"/>
    <x v="5"/>
    <n v="355"/>
    <s v="FILOLOGÍA LATINA"/>
  </r>
  <r>
    <x v="9"/>
    <x v="2"/>
    <n v="768"/>
    <s v="020G"/>
    <s v="GRUPO-A"/>
    <n v="73134033"/>
    <s v="Lengua y literatura clásicas"/>
    <s v="GG"/>
    <s v="GRUPO GRANDE"/>
    <s v="020G"/>
    <s v="TEORIA DE LENGUA Y LITERATURA CLÁSICAS"/>
    <s v="GRUPO-A"/>
    <s v="Grupo de Teoria de LENGUA Y LITERATURA CLÁSICAS"/>
    <s v="2S"/>
    <n v="73134033"/>
    <s v="IBARZO"/>
    <s v="JOVEN"/>
    <s v="CLAUDIA"/>
    <s v="clibarzo"/>
    <s v="claudia.ibarzo@unirioja.es"/>
    <n v="4.5"/>
    <m/>
    <n v="536"/>
    <s v="PROFESOR INTERINO"/>
    <s v="C01"/>
    <s v="TIEMPO COMPLETO"/>
    <s v="2019-02-11 00:00:00.0"/>
    <s v="2019-07-28 00:00:00.0"/>
    <s v="PI101456"/>
    <s v="PROFESOR CONTRATADO INTERINO"/>
    <s v="R106"/>
    <x v="5"/>
    <n v="355"/>
    <s v="FILOLOGÍA LATINA"/>
  </r>
  <r>
    <x v="9"/>
    <x v="2"/>
    <n v="768"/>
    <s v="020R"/>
    <s v="GRUPO-A1"/>
    <n v="73134033"/>
    <s v="Lengua y literatura clásicas"/>
    <s v="GR"/>
    <s v="GRUPO REDUCIDO"/>
    <s v="020R"/>
    <s v="PRÁCTICA DE LENGUA Y LITERATURA CLÁSICAS"/>
    <s v="GRUPO-A1"/>
    <s v="Grupo de Práctica de Lengua y literatura clásicas"/>
    <s v="2S"/>
    <n v="73134033"/>
    <s v="IBARZO"/>
    <s v="JOVEN"/>
    <s v="CLAUDIA"/>
    <s v="clibarzo"/>
    <s v="claudia.ibarzo@unirioja.es"/>
    <n v="1.5"/>
    <m/>
    <n v="536"/>
    <s v="PROFESOR INTERINO"/>
    <s v="C01"/>
    <s v="TIEMPO COMPLETO"/>
    <s v="2019-02-11 00:00:00.0"/>
    <s v="2019-07-28 00:00:00.0"/>
    <s v="PI101456"/>
    <s v="PROFESOR CONTRATADO INTERINO"/>
    <s v="R106"/>
    <x v="5"/>
    <n v="355"/>
    <s v="FILOLOGÍA LATINA"/>
  </r>
  <r>
    <x v="9"/>
    <x v="2"/>
    <n v="768"/>
    <s v="020R"/>
    <s v="GRUPO-A2"/>
    <n v="73134033"/>
    <s v="Lengua y literatura clásicas"/>
    <s v="GR"/>
    <s v="GRUPO REDUCIDO"/>
    <s v="020R"/>
    <s v="PRÁCTICA DE LENGUA Y LITERATURA CLÁSICAS"/>
    <s v="GRUPO-A2"/>
    <s v="Grupo de Práctica de Lengua y literatura clásicas"/>
    <s v="2S"/>
    <n v="73134033"/>
    <s v="IBARZO"/>
    <s v="JOVEN"/>
    <s v="CLAUDIA"/>
    <s v="clibarzo"/>
    <s v="claudia.ibarzo@unirioja.es"/>
    <n v="1.5"/>
    <m/>
    <n v="536"/>
    <s v="PROFESOR INTERINO"/>
    <s v="C01"/>
    <s v="TIEMPO COMPLETO"/>
    <s v="2019-02-11 00:00:00.0"/>
    <s v="2019-07-28 00:00:00.0"/>
    <s v="PI101456"/>
    <s v="PROFESOR CONTRATADO INTERINO"/>
    <s v="R106"/>
    <x v="5"/>
    <n v="355"/>
    <s v="FILOLOGÍA LATINA"/>
  </r>
  <r>
    <x v="9"/>
    <x v="2"/>
    <n v="768"/>
    <s v="020R"/>
    <s v="GRUPO-A3"/>
    <n v="73134033"/>
    <s v="Lengua y literatura clásicas"/>
    <s v="GR"/>
    <s v="GRUPO REDUCIDO"/>
    <s v="020R"/>
    <s v="PRÁCTICA DE LENGUA Y LITERATURA CLÁSICAS"/>
    <s v="GRUPO-A3"/>
    <s v="Grupo de Práctica de Lengua y literatura clásicas"/>
    <s v="2S"/>
    <n v="73134033"/>
    <s v="IBARZO"/>
    <s v="JOVEN"/>
    <s v="CLAUDIA"/>
    <s v="clibarzo"/>
    <s v="claudia.ibarzo@unirioja.es"/>
    <n v="1.5"/>
    <m/>
    <n v="536"/>
    <s v="PROFESOR INTERINO"/>
    <s v="C01"/>
    <s v="TIEMPO COMPLETO"/>
    <s v="2019-02-11 00:00:00.0"/>
    <s v="2019-07-28 00:00:00.0"/>
    <s v="PI101456"/>
    <s v="PROFESOR CONTRATADO INTERINO"/>
    <s v="R106"/>
    <x v="5"/>
    <n v="355"/>
    <s v="FILOLOGÍA LATINA"/>
  </r>
  <r>
    <x v="10"/>
    <x v="2"/>
    <n v="768"/>
    <s v="020G"/>
    <s v="GRUPO-A"/>
    <n v="73134033"/>
    <s v="Lengua y literatura clásicas"/>
    <s v="GG"/>
    <s v="GRUPO GRANDE"/>
    <s v="020G"/>
    <s v="TEORIA DE LENGUA Y LITERATURA CLÁSICAS"/>
    <s v="GRUPO-A"/>
    <s v="Grupo de Teoria de LENGUA Y LITERATURA CLÁSICAS"/>
    <s v="2S"/>
    <n v="73134033"/>
    <s v="IBARZO"/>
    <s v="JOVEN"/>
    <s v="CLAUDIA"/>
    <s v="clibarzo"/>
    <s v="claudia.ibarzo@unirioja.es"/>
    <n v="4.5"/>
    <m/>
    <n v="536"/>
    <s v="PROFESOR INTERINO"/>
    <s v="C01"/>
    <s v="TIEMPO COMPLETO"/>
    <s v="2019-02-11 00:00:00.0"/>
    <s v="2019-07-28 00:00:00.0"/>
    <s v="PI101456"/>
    <s v="PROFESOR CONTRATADO INTERINO"/>
    <s v="R106"/>
    <x v="5"/>
    <n v="355"/>
    <s v="FILOLOGÍA LATINA"/>
  </r>
  <r>
    <x v="10"/>
    <x v="2"/>
    <n v="768"/>
    <s v="020R"/>
    <s v="GRUPO-A1"/>
    <n v="73134033"/>
    <s v="Lengua y literatura clásicas"/>
    <s v="GR"/>
    <s v="GRUPO REDUCIDO"/>
    <s v="020R"/>
    <s v="PRÁCTICA DE LENGUA Y LITERATURA CLÁSICAS"/>
    <s v="GRUPO-A1"/>
    <s v="Grupo de Práctica de Lengua y literatura clásicas"/>
    <s v="2S"/>
    <n v="73134033"/>
    <s v="IBARZO"/>
    <s v="JOVEN"/>
    <s v="CLAUDIA"/>
    <s v="clibarzo"/>
    <s v="claudia.ibarzo@unirioja.es"/>
    <n v="1.5"/>
    <m/>
    <n v="536"/>
    <s v="PROFESOR INTERINO"/>
    <s v="C01"/>
    <s v="TIEMPO COMPLETO"/>
    <s v="2019-02-11 00:00:00.0"/>
    <s v="2019-07-28 00:00:00.0"/>
    <s v="PI101456"/>
    <s v="PROFESOR CONTRATADO INTERINO"/>
    <s v="R106"/>
    <x v="5"/>
    <n v="355"/>
    <s v="FILOLOGÍA LATINA"/>
  </r>
  <r>
    <x v="10"/>
    <x v="2"/>
    <n v="768"/>
    <s v="020R"/>
    <s v="GRUPO-A2"/>
    <n v="73134033"/>
    <s v="Lengua y literatura clásicas"/>
    <s v="GR"/>
    <s v="GRUPO REDUCIDO"/>
    <s v="020R"/>
    <s v="PRÁCTICA DE LENGUA Y LITERATURA CLÁSICAS"/>
    <s v="GRUPO-A2"/>
    <s v="Grupo de Práctica de Lengua y literatura clásicas"/>
    <s v="2S"/>
    <n v="73134033"/>
    <s v="IBARZO"/>
    <s v="JOVEN"/>
    <s v="CLAUDIA"/>
    <s v="clibarzo"/>
    <s v="claudia.ibarzo@unirioja.es"/>
    <n v="1.5"/>
    <m/>
    <n v="536"/>
    <s v="PROFESOR INTERINO"/>
    <s v="C01"/>
    <s v="TIEMPO COMPLETO"/>
    <s v="2019-02-11 00:00:00.0"/>
    <s v="2019-07-28 00:00:00.0"/>
    <s v="PI101456"/>
    <s v="PROFESOR CONTRATADO INTERINO"/>
    <s v="R106"/>
    <x v="5"/>
    <n v="355"/>
    <s v="FILOLOGÍA LATINA"/>
  </r>
  <r>
    <x v="10"/>
    <x v="2"/>
    <n v="768"/>
    <s v="020R"/>
    <s v="GRUPO-A3"/>
    <n v="73134033"/>
    <s v="Lengua y literatura clásicas"/>
    <s v="GR"/>
    <s v="GRUPO REDUCIDO"/>
    <s v="020R"/>
    <s v="PRÁCTICA DE LENGUA Y LITERATURA CLÁSICAS"/>
    <s v="GRUPO-A3"/>
    <s v="Grupo de Práctica de Lengua y literatura clásicas"/>
    <s v="2S"/>
    <n v="73134033"/>
    <s v="IBARZO"/>
    <s v="JOVEN"/>
    <s v="CLAUDIA"/>
    <s v="clibarzo"/>
    <s v="claudia.ibarzo@unirioja.es"/>
    <n v="1.5"/>
    <m/>
    <n v="536"/>
    <s v="PROFESOR INTERINO"/>
    <s v="C01"/>
    <s v="TIEMPO COMPLETO"/>
    <s v="2019-02-11 00:00:00.0"/>
    <s v="2019-07-28 00:00:00.0"/>
    <s v="PI101456"/>
    <s v="PROFESOR CONTRATADO INTERINO"/>
    <s v="R106"/>
    <x v="5"/>
    <n v="355"/>
    <s v="FILOLOGÍA LATINA"/>
  </r>
  <r>
    <x v="6"/>
    <x v="0"/>
    <n v="769"/>
    <s v="103G"/>
    <s v="GRUPO-A"/>
    <n v="16535879"/>
    <s v="Segundo idioma moderno I: Francés"/>
    <s v="GG"/>
    <s v="GRUPO GRANDE"/>
    <s v="103G"/>
    <s v="TEORIA DE SEGUNDO IDIOMA MODERNO I: FRANCÉS"/>
    <s v="GRUPO-A"/>
    <s v="Grupo de Teoria deSEGUNDO IDIOMA MODERNO I: FRANCÉS"/>
    <s v="1S"/>
    <n v="16535879"/>
    <s v="IÑARREA"/>
    <s v="LAS HERAS"/>
    <s v="IGNACIO"/>
    <s v="iinarrea"/>
    <s v="ignacio.inarrea@unirioja.es"/>
    <n v="3"/>
    <n v="3"/>
    <n v="500"/>
    <s v="CATEDRATICO DE UNIVERSIDAD"/>
    <s v="C01"/>
    <s v="TIEMPO COMPLETO"/>
    <s v="2017-12-18 00:00:00.0"/>
    <s v="null"/>
    <s v="DF100353"/>
    <s v="CATEDRÁTICO DE UNIVERSIDAD"/>
    <s v="R107"/>
    <x v="6"/>
    <n v="335"/>
    <s v="FILOLOGÍA FRANCESA"/>
  </r>
  <r>
    <x v="6"/>
    <x v="0"/>
    <n v="769"/>
    <s v="103LI"/>
    <s v="GRUPO-A1"/>
    <n v="16535879"/>
    <s v="Segundo idioma moderno I: Francés"/>
    <s v="GLI"/>
    <s v="GRUPO DE LABORATORIO DE IDIOMAS"/>
    <s v="103LI"/>
    <s v="PRÁCTICAS DE LABORATORIO DE SEGUNDO IDIOMA MODERNO I: FRANCÉS"/>
    <s v="GRUPO-A1"/>
    <s v="Laboratorio de Idiomas de Segundo idioma moderno I: francés"/>
    <s v="1S"/>
    <n v="16535879"/>
    <s v="IÑARREA"/>
    <s v="LAS HERAS"/>
    <s v="IGNACIO"/>
    <s v="iinarrea"/>
    <s v="ignacio.inarrea@unirioja.es"/>
    <n v="1.5"/>
    <n v="1.5"/>
    <n v="500"/>
    <s v="CATEDRATICO DE UNIVERSIDAD"/>
    <s v="C01"/>
    <s v="TIEMPO COMPLETO"/>
    <s v="2017-12-18 00:00:00.0"/>
    <s v="null"/>
    <s v="DF100353"/>
    <s v="CATEDRÁTICO DE UNIVERSIDAD"/>
    <s v="R107"/>
    <x v="6"/>
    <n v="335"/>
    <s v="FILOLOGÍA FRANCESA"/>
  </r>
  <r>
    <x v="6"/>
    <x v="0"/>
    <n v="769"/>
    <s v="103R"/>
    <s v="GRUPO-A1"/>
    <n v="16535879"/>
    <s v="Segundo idioma moderno I: Francés"/>
    <s v="GR"/>
    <s v="GRUPO REDUCIDO"/>
    <s v="103R"/>
    <s v="PRÁCTICAS DE AULA DE SEGUNDO IDIOMA MODERNO I: FRANCÉS"/>
    <s v="GRUPO-A1"/>
    <s v="Prácticas de Aula de Segundo idioma moderno I: francés"/>
    <s v="1S"/>
    <n v="16535879"/>
    <s v="IÑARREA"/>
    <s v="LAS HERAS"/>
    <s v="IGNACIO"/>
    <s v="iinarrea"/>
    <s v="ignacio.inarrea@unirioja.es"/>
    <n v="1.5"/>
    <n v="1.5"/>
    <n v="500"/>
    <s v="CATEDRATICO DE UNIVERSIDAD"/>
    <s v="C01"/>
    <s v="TIEMPO COMPLETO"/>
    <s v="2017-12-18 00:00:00.0"/>
    <s v="null"/>
    <s v="DF100353"/>
    <s v="CATEDRÁTICO DE UNIVERSIDAD"/>
    <s v="R107"/>
    <x v="6"/>
    <n v="335"/>
    <s v="FILOLOGÍA FRANCESA"/>
  </r>
  <r>
    <x v="8"/>
    <x v="2"/>
    <n v="769"/>
    <s v="103G"/>
    <s v="GRUPO-A"/>
    <n v="16535879"/>
    <s v="Segundo idioma moderno I: Francés"/>
    <s v="GG"/>
    <s v="GRUPO GRANDE"/>
    <s v="103G"/>
    <s v="TEORIA DE SEGUNDO IDIOMA MODERNO I: FRANCÉS"/>
    <s v="GRUPO-A"/>
    <s v="Grupo de Teoria deSEGUNDO IDIOMA MODERNO I: FRANCÉS"/>
    <s v="1S"/>
    <n v="16535879"/>
    <s v="IÑARREA"/>
    <s v="LAS HERAS"/>
    <s v="IGNACIO"/>
    <s v="iinarrea"/>
    <s v="ignacio.inarrea@unirioja.es"/>
    <n v="3"/>
    <m/>
    <n v="500"/>
    <s v="CATEDRATICO DE UNIVERSIDAD"/>
    <s v="C01"/>
    <s v="TIEMPO COMPLETO"/>
    <s v="2017-12-18 00:00:00.0"/>
    <s v="null"/>
    <s v="DF100353"/>
    <s v="CATEDRÁTICO DE UNIVERSIDAD"/>
    <s v="R107"/>
    <x v="6"/>
    <n v="335"/>
    <s v="FILOLOGÍA FRANCESA"/>
  </r>
  <r>
    <x v="8"/>
    <x v="2"/>
    <n v="769"/>
    <s v="103LI"/>
    <s v="GRUPO-A2"/>
    <s v="X4135783"/>
    <s v="Segundo idioma moderno I: Francés"/>
    <s v="GLI"/>
    <s v="GRUPO DE LABORATORIO DE IDIOMAS"/>
    <s v="103LI"/>
    <s v="PRÁCTICAS DE LABORATORIO DE SEGUNDO IDIOMA MODERNO I: FRANCÉS"/>
    <s v="GRUPO-A2"/>
    <s v="Laboratorio de Idiomas de Segundo idioma moderno I: francés"/>
    <s v="1S"/>
    <s v="X4135783"/>
    <s v="VIEL"/>
    <s v="-"/>
    <s v="ANITA JOCELYNE MARIE"/>
    <s v="anviel"/>
    <s v="anita.viel@unirioja.es"/>
    <n v="1.5"/>
    <n v="1.5"/>
    <n v="532"/>
    <s v="LABORAL DOCENTE-ASOCIADO"/>
    <s v="P03"/>
    <s v="TIEMPO PARCIAL (3+3 HORAS)"/>
    <s v="2018-09-17 00:00:00.0"/>
    <s v="2019-09-14 00:00:00.0"/>
    <s v="PI101367"/>
    <s v="PROFESOR ASOCIADO"/>
    <s v="R107"/>
    <x v="6"/>
    <n v="335"/>
    <s v="FILOLOGÍA FRANCESA"/>
  </r>
  <r>
    <x v="8"/>
    <x v="2"/>
    <n v="769"/>
    <s v="103LI"/>
    <s v="GRUPO-A3"/>
    <n v="16535879"/>
    <s v="Segundo idioma moderno I: Francés"/>
    <s v="GLI"/>
    <s v="GRUPO DE LABORATORIO DE IDIOMAS"/>
    <s v="103LI"/>
    <s v="PRÁCTICAS DE LABORATORIO DE SEGUNDO IDIOMA MODERNO I: FRANCÉS"/>
    <s v="GRUPO-A3"/>
    <s v="Laboratorio de Idiomas de Segundo idioma moderno I: francés"/>
    <s v="1S"/>
    <n v="16535879"/>
    <s v="IÑARREA"/>
    <s v="LAS HERAS"/>
    <s v="IGNACIO"/>
    <s v="iinarrea"/>
    <s v="ignacio.inarrea@unirioja.es"/>
    <n v="1.5"/>
    <n v="1.5"/>
    <n v="500"/>
    <s v="CATEDRATICO DE UNIVERSIDAD"/>
    <s v="C01"/>
    <s v="TIEMPO COMPLETO"/>
    <s v="2017-12-18 00:00:00.0"/>
    <s v="null"/>
    <s v="DF100353"/>
    <s v="CATEDRÁTICO DE UNIVERSIDAD"/>
    <s v="R107"/>
    <x v="6"/>
    <n v="335"/>
    <s v="FILOLOGÍA FRANCESA"/>
  </r>
  <r>
    <x v="8"/>
    <x v="2"/>
    <n v="769"/>
    <s v="103R"/>
    <s v="GRUPO-A2"/>
    <n v="16535879"/>
    <s v="Segundo idioma moderno I: Francés"/>
    <s v="GR"/>
    <s v="GRUPO REDUCIDO"/>
    <s v="103R"/>
    <s v="PRÁCTICAS DE AULA DE SEGUNDO IDIOMA MODERNO I: FRANCÉS"/>
    <s v="GRUPO-A2"/>
    <s v="Prácticas de Aula de Segundo idioma moderno I: francés"/>
    <s v="1S"/>
    <n v="16535879"/>
    <s v="IÑARREA"/>
    <s v="LAS HERAS"/>
    <s v="IGNACIO"/>
    <s v="iinarrea"/>
    <s v="ignacio.inarrea@unirioja.es"/>
    <n v="1.5"/>
    <n v="1.5"/>
    <n v="500"/>
    <s v="CATEDRATICO DE UNIVERSIDAD"/>
    <s v="C01"/>
    <s v="TIEMPO COMPLETO"/>
    <s v="2017-12-18 00:00:00.0"/>
    <s v="null"/>
    <s v="DF100353"/>
    <s v="CATEDRÁTICO DE UNIVERSIDAD"/>
    <s v="R107"/>
    <x v="6"/>
    <n v="335"/>
    <s v="FILOLOGÍA FRANCESA"/>
  </r>
  <r>
    <x v="8"/>
    <x v="2"/>
    <n v="769"/>
    <s v="103R"/>
    <s v="GRUPO-A3"/>
    <n v="16535879"/>
    <s v="Segundo idioma moderno I: Francés"/>
    <s v="GR"/>
    <s v="GRUPO REDUCIDO"/>
    <s v="103R"/>
    <s v="PRÁCTICAS DE AULA DE SEGUNDO IDIOMA MODERNO I: FRANCÉS"/>
    <s v="GRUPO-A3"/>
    <s v="Prácticas de Aula de Segundo idioma moderno I: francés"/>
    <s v="1S"/>
    <n v="16535879"/>
    <s v="IÑARREA"/>
    <s v="LAS HERAS"/>
    <s v="IGNACIO"/>
    <s v="iinarrea"/>
    <s v="ignacio.inarrea@unirioja.es"/>
    <n v="1.5"/>
    <n v="1.5"/>
    <n v="500"/>
    <s v="CATEDRATICO DE UNIVERSIDAD"/>
    <s v="C01"/>
    <s v="TIEMPO COMPLETO"/>
    <s v="2017-12-18 00:00:00.0"/>
    <s v="null"/>
    <s v="DF100353"/>
    <s v="CATEDRÁTICO DE UNIVERSIDAD"/>
    <s v="R107"/>
    <x v="6"/>
    <n v="335"/>
    <s v="FILOLOGÍA FRANCESA"/>
  </r>
  <r>
    <x v="8"/>
    <x v="2"/>
    <n v="770"/>
    <s v="018G"/>
    <s v="GRUPO-A"/>
    <n v="70865948"/>
    <s v="Teoría del lenguaje"/>
    <s v="GG"/>
    <s v="GRUPO GRANDE"/>
    <s v="018G"/>
    <s v="TEORIA DE TEORIA DEL LENGUAJE"/>
    <s v="GRUPO-A"/>
    <s v="Grupo de Teoria de TEORIA DEL LENGUAJE"/>
    <s v="1S"/>
    <n v="70865948"/>
    <s v="FASLA"/>
    <s v="FERNÁNDEZ"/>
    <s v="DALILA"/>
    <s v="dafasla"/>
    <s v="dalila.fasla@unirioja.es"/>
    <n v="3"/>
    <n v="3"/>
    <n v="504"/>
    <s v="PROFESOR TITULAR UNIVERSIDAD"/>
    <s v="01A"/>
    <s v="TIEMPO COMPLETO AMPLIADO"/>
    <s v="2012-09-01 00:00:00.0"/>
    <s v="null"/>
    <s v="DF100036"/>
    <s v="PROFESOR TITULAR DE UNIVERSIDAD"/>
    <s v="R106"/>
    <x v="5"/>
    <n v="575"/>
    <s v="LINGÜÍSTICA GENERAL"/>
  </r>
  <r>
    <x v="8"/>
    <x v="2"/>
    <n v="770"/>
    <s v="018E"/>
    <s v="GRUPO-A1"/>
    <n v="70865948"/>
    <s v="Teoría del lenguaje"/>
    <s v="GRE"/>
    <s v="GRUPO REDUCIDO ESPECIAL"/>
    <s v="018E"/>
    <s v="PRACTICAS DE AULA DE TEORIA DEL LENGUAJE"/>
    <s v="GRUPO-A1"/>
    <s v="Grupo de Aula de Teoría del lenguaje"/>
    <s v="1S"/>
    <n v="70865948"/>
    <s v="FASLA"/>
    <s v="FERNÁNDEZ"/>
    <s v="DALILA"/>
    <s v="dafasla"/>
    <s v="dalila.fasla@unirioja.es"/>
    <n v="3"/>
    <n v="3"/>
    <n v="504"/>
    <s v="PROFESOR TITULAR UNIVERSIDAD"/>
    <s v="01A"/>
    <s v="TIEMPO COMPLETO AMPLIADO"/>
    <s v="2012-09-01 00:00:00.0"/>
    <s v="null"/>
    <s v="DF100036"/>
    <s v="PROFESOR TITULAR DE UNIVERSIDAD"/>
    <s v="R106"/>
    <x v="5"/>
    <n v="575"/>
    <s v="LINGÜÍSTICA GENERAL"/>
  </r>
  <r>
    <x v="8"/>
    <x v="2"/>
    <n v="770"/>
    <s v="018E"/>
    <s v="GRUPO-A3"/>
    <n v="70865948"/>
    <s v="Teoría del lenguaje"/>
    <s v="GRE"/>
    <s v="GRUPO REDUCIDO ESPECIAL"/>
    <s v="018E"/>
    <s v="PRACTICAS DE AULA DE TEORIA DEL LENGUAJE"/>
    <s v="GRUPO-A3"/>
    <s v="Grupo de Aula de Teoría del lenguaje"/>
    <s v="1S"/>
    <n v="70865948"/>
    <s v="FASLA"/>
    <s v="FERNÁNDEZ"/>
    <s v="DALILA"/>
    <s v="dafasla"/>
    <s v="dalila.fasla@unirioja.es"/>
    <n v="3"/>
    <n v="3"/>
    <n v="504"/>
    <s v="PROFESOR TITULAR UNIVERSIDAD"/>
    <s v="01A"/>
    <s v="TIEMPO COMPLETO AMPLIADO"/>
    <s v="2012-09-01 00:00:00.0"/>
    <s v="null"/>
    <s v="DF100036"/>
    <s v="PROFESOR TITULAR DE UNIVERSIDAD"/>
    <s v="R106"/>
    <x v="5"/>
    <n v="575"/>
    <s v="LINGÜÍSTICA GENERAL"/>
  </r>
  <r>
    <x v="10"/>
    <x v="2"/>
    <n v="770"/>
    <s v="018G"/>
    <s v="GRUPO-A"/>
    <n v="70865948"/>
    <s v="Teoría del lenguaje"/>
    <s v="GG"/>
    <s v="GRUPO GRANDE"/>
    <s v="018G"/>
    <s v="TEORIA DE TEORIA DEL LENGUAJE"/>
    <s v="GRUPO-A"/>
    <s v="Grupo de Teoria de TEORIA DEL LENGUAJE"/>
    <s v="1S"/>
    <n v="70865948"/>
    <s v="FASLA"/>
    <s v="FERNÁNDEZ"/>
    <s v="DALILA"/>
    <s v="dafasla"/>
    <s v="dalila.fasla@unirioja.es"/>
    <n v="3"/>
    <m/>
    <n v="504"/>
    <s v="PROFESOR TITULAR UNIVERSIDAD"/>
    <s v="01A"/>
    <s v="TIEMPO COMPLETO AMPLIADO"/>
    <s v="2012-09-01 00:00:00.0"/>
    <s v="null"/>
    <s v="DF100036"/>
    <s v="PROFESOR TITULAR DE UNIVERSIDAD"/>
    <s v="R106"/>
    <x v="5"/>
    <n v="575"/>
    <s v="LINGÜÍSTICA GENERAL"/>
  </r>
  <r>
    <x v="10"/>
    <x v="2"/>
    <n v="770"/>
    <s v="018E"/>
    <s v="GRUPO-A2"/>
    <n v="70865948"/>
    <s v="Teoría del lenguaje"/>
    <s v="GRE"/>
    <s v="GRUPO REDUCIDO ESPECIAL"/>
    <s v="018E"/>
    <s v="PRACTICAS DE AULA DE TEORIA DEL LENGUAJE"/>
    <s v="GRUPO-A2"/>
    <s v="Grupo de Aula de Teoría del lenguaje"/>
    <s v="1S"/>
    <n v="70865948"/>
    <s v="FASLA"/>
    <s v="FERNÁNDEZ"/>
    <s v="DALILA"/>
    <s v="dafasla"/>
    <s v="dalila.fasla@unirioja.es"/>
    <n v="3"/>
    <n v="3"/>
    <n v="504"/>
    <s v="PROFESOR TITULAR UNIVERSIDAD"/>
    <s v="01A"/>
    <s v="TIEMPO COMPLETO AMPLIADO"/>
    <s v="2012-09-01 00:00:00.0"/>
    <s v="null"/>
    <s v="DF100036"/>
    <s v="PROFESOR TITULAR DE UNIVERSIDAD"/>
    <s v="R106"/>
    <x v="5"/>
    <n v="575"/>
    <s v="LINGÜÍSTICA GENERAL"/>
  </r>
  <r>
    <x v="6"/>
    <x v="0"/>
    <n v="771"/>
    <s v="105G"/>
    <s v="GRUPO-A"/>
    <n v="16570961"/>
    <s v="Segundo idioma moderno II: Francés"/>
    <s v="GG"/>
    <s v="GRUPO GRANDE"/>
    <s v="105G"/>
    <s v="TEORIA DE SEGUNDO IDIOMA MODERNO I: FRANCÉS"/>
    <s v="GRUPO-A"/>
    <s v="Grupo de Teoria de SEGUNDO IDIOMA MODERNO II: FRANCÉS"/>
    <s v="2S"/>
    <n v="16570961"/>
    <s v="CABELLO"/>
    <s v="ANDRÉS"/>
    <s v="NURIA"/>
    <s v="nucabea"/>
    <s v="nuria.cabelloa@unirioja.es"/>
    <n v="3"/>
    <n v="3"/>
    <n v="536"/>
    <s v="PROFESOR INTERINO"/>
    <s v="C01"/>
    <s v="TIEMPO COMPLETO"/>
    <s v="2015-09-15 00:00:00.0"/>
    <s v="null"/>
    <s v="PI101032"/>
    <s v="PROFESOR CONTRATADO INTERINO"/>
    <s v="R107"/>
    <x v="6"/>
    <n v="335"/>
    <s v="FILOLOGÍA FRANCESA"/>
  </r>
  <r>
    <x v="6"/>
    <x v="0"/>
    <n v="771"/>
    <s v="105LI"/>
    <s v="GRUPO-A1"/>
    <n v="16570961"/>
    <s v="Segundo idioma moderno II: Francés"/>
    <s v="GLI"/>
    <s v="GRUPO DE LABORATORIO DE IDIOMAS"/>
    <s v="105LI"/>
    <s v="PRÁCTICAS DE LABORATORIO DE SEGUNDO IDIOMA MODERNO I: FRANCÉS"/>
    <s v="GRUPO-A1"/>
    <s v="Prácticas de Laboratorio de Segundo idioma moderno II: francés"/>
    <s v="2S"/>
    <n v="16570961"/>
    <s v="CABELLO"/>
    <s v="ANDRÉS"/>
    <s v="NURIA"/>
    <s v="nucabea"/>
    <s v="nuria.cabelloa@unirioja.es"/>
    <n v="1.5"/>
    <n v="1.5"/>
    <n v="536"/>
    <s v="PROFESOR INTERINO"/>
    <s v="C01"/>
    <s v="TIEMPO COMPLETO"/>
    <s v="2015-09-15 00:00:00.0"/>
    <s v="null"/>
    <s v="PI101032"/>
    <s v="PROFESOR CONTRATADO INTERINO"/>
    <s v="R107"/>
    <x v="6"/>
    <n v="335"/>
    <s v="FILOLOGÍA FRANCESA"/>
  </r>
  <r>
    <x v="6"/>
    <x v="0"/>
    <n v="771"/>
    <s v="105R"/>
    <s v="GRUPO-A1"/>
    <n v="16570961"/>
    <s v="Segundo idioma moderno II: Francés"/>
    <s v="GR"/>
    <s v="GRUPO REDUCIDO"/>
    <s v="105R"/>
    <s v="PRÁCTICAS DE AULA DE SEGUNDO IDIOMA MODERNO I: FRANCÉS"/>
    <s v="GRUPO-A1"/>
    <s v="Prácticas de Aula de Segundo idioma moderno II: francés"/>
    <s v="2S"/>
    <n v="16570961"/>
    <s v="CABELLO"/>
    <s v="ANDRÉS"/>
    <s v="NURIA"/>
    <s v="nucabea"/>
    <s v="nuria.cabelloa@unirioja.es"/>
    <n v="1.5"/>
    <n v="1.5"/>
    <n v="536"/>
    <s v="PROFESOR INTERINO"/>
    <s v="C01"/>
    <s v="TIEMPO COMPLETO"/>
    <s v="2015-09-15 00:00:00.0"/>
    <s v="null"/>
    <s v="PI101032"/>
    <s v="PROFESOR CONTRATADO INTERINO"/>
    <s v="R107"/>
    <x v="6"/>
    <n v="335"/>
    <s v="FILOLOGÍA FRANCESA"/>
  </r>
  <r>
    <x v="8"/>
    <x v="2"/>
    <n v="771"/>
    <s v="105G"/>
    <s v="GRUPO-A"/>
    <n v="16570961"/>
    <s v="Segundo idioma moderno II: Francés"/>
    <s v="GG"/>
    <s v="GRUPO GRANDE"/>
    <s v="105G"/>
    <s v="TEORIA DE SEGUNDO IDIOMA MODERNO I: FRANCÉS"/>
    <s v="GRUPO-A"/>
    <s v="Grupo de Teoria de SEGUNDO IDIOMA MODERNO II: FRANCÉS"/>
    <s v="2S"/>
    <n v="16570961"/>
    <s v="CABELLO"/>
    <s v="ANDRÉS"/>
    <s v="NURIA"/>
    <s v="nucabea"/>
    <s v="nuria.cabelloa@unirioja.es"/>
    <n v="3"/>
    <m/>
    <n v="536"/>
    <s v="PROFESOR INTERINO"/>
    <s v="C01"/>
    <s v="TIEMPO COMPLETO"/>
    <s v="2015-09-15 00:00:00.0"/>
    <s v="null"/>
    <s v="PI101032"/>
    <s v="PROFESOR CONTRATADO INTERINO"/>
    <s v="R107"/>
    <x v="6"/>
    <n v="335"/>
    <s v="FILOLOGÍA FRANCESA"/>
  </r>
  <r>
    <x v="8"/>
    <x v="2"/>
    <n v="771"/>
    <s v="105LI"/>
    <s v="GRUPO-A2"/>
    <s v="X4135783"/>
    <s v="Segundo idioma moderno II: Francés"/>
    <s v="GLI"/>
    <s v="GRUPO DE LABORATORIO DE IDIOMAS"/>
    <s v="105LI"/>
    <s v="PRÁCTICAS DE LABORATORIO DE SEGUNDO IDIOMA MODERNO I: FRANCÉS"/>
    <s v="GRUPO-A2"/>
    <s v="Prácticas de Laboratorio de Segundo idioma moderno II: francés"/>
    <s v="2S"/>
    <s v="X4135783"/>
    <s v="VIEL"/>
    <s v="-"/>
    <s v="ANITA JOCELYNE MARIE"/>
    <s v="anviel"/>
    <s v="anita.viel@unirioja.es"/>
    <n v="1.5"/>
    <n v="1.5"/>
    <n v="532"/>
    <s v="LABORAL DOCENTE-ASOCIADO"/>
    <s v="P03"/>
    <s v="TIEMPO PARCIAL (3+3 HORAS)"/>
    <s v="2018-09-17 00:00:00.0"/>
    <s v="2019-09-14 00:00:00.0"/>
    <s v="PI101367"/>
    <s v="PROFESOR ASOCIADO"/>
    <s v="R107"/>
    <x v="6"/>
    <n v="335"/>
    <s v="FILOLOGÍA FRANCESA"/>
  </r>
  <r>
    <x v="8"/>
    <x v="2"/>
    <n v="771"/>
    <s v="105LI"/>
    <s v="GRUPO-A3"/>
    <s v="X4135783"/>
    <s v="Segundo idioma moderno II: Francés"/>
    <s v="GLI"/>
    <s v="GRUPO DE LABORATORIO DE IDIOMAS"/>
    <s v="105LI"/>
    <s v="PRÁCTICAS DE LABORATORIO DE SEGUNDO IDIOMA MODERNO I: FRANCÉS"/>
    <s v="GRUPO-A3"/>
    <s v="Prácticas de Laboratorio de Segundo idioma moderno II: francés"/>
    <s v="2S"/>
    <s v="X4135783"/>
    <s v="VIEL"/>
    <s v="-"/>
    <s v="ANITA JOCELYNE MARIE"/>
    <s v="anviel"/>
    <s v="anita.viel@unirioja.es"/>
    <n v="1.5"/>
    <n v="1.5"/>
    <n v="532"/>
    <s v="LABORAL DOCENTE-ASOCIADO"/>
    <s v="P03"/>
    <s v="TIEMPO PARCIAL (3+3 HORAS)"/>
    <s v="2018-09-17 00:00:00.0"/>
    <s v="2019-09-14 00:00:00.0"/>
    <s v="PI101367"/>
    <s v="PROFESOR ASOCIADO"/>
    <s v="R107"/>
    <x v="6"/>
    <n v="335"/>
    <s v="FILOLOGÍA FRANCESA"/>
  </r>
  <r>
    <x v="8"/>
    <x v="2"/>
    <n v="771"/>
    <s v="105R"/>
    <s v="GRUPO-A2"/>
    <s v="X4135783"/>
    <s v="Segundo idioma moderno II: Francés"/>
    <s v="GR"/>
    <s v="GRUPO REDUCIDO"/>
    <s v="105R"/>
    <s v="PRÁCTICAS DE AULA DE SEGUNDO IDIOMA MODERNO I: FRANCÉS"/>
    <s v="GRUPO-A2"/>
    <s v="Prácticas de Aula de Segundo idioma moderno II: francés"/>
    <s v="2S"/>
    <s v="X4135783"/>
    <s v="VIEL"/>
    <s v="-"/>
    <s v="ANITA JOCELYNE MARIE"/>
    <s v="anviel"/>
    <s v="anita.viel@unirioja.es"/>
    <n v="1.5"/>
    <n v="1.5"/>
    <n v="532"/>
    <s v="LABORAL DOCENTE-ASOCIADO"/>
    <s v="P03"/>
    <s v="TIEMPO PARCIAL (3+3 HORAS)"/>
    <s v="2018-09-17 00:00:00.0"/>
    <s v="2019-09-14 00:00:00.0"/>
    <s v="PI101367"/>
    <s v="PROFESOR ASOCIADO"/>
    <s v="R107"/>
    <x v="6"/>
    <n v="335"/>
    <s v="FILOLOGÍA FRANCESA"/>
  </r>
  <r>
    <x v="8"/>
    <x v="2"/>
    <n v="771"/>
    <s v="105R"/>
    <s v="GRUPO-A3"/>
    <s v="X4135783"/>
    <s v="Segundo idioma moderno II: Francés"/>
    <s v="GR"/>
    <s v="GRUPO REDUCIDO"/>
    <s v="105R"/>
    <s v="PRÁCTICAS DE AULA DE SEGUNDO IDIOMA MODERNO I: FRANCÉS"/>
    <s v="GRUPO-A3"/>
    <s v="Prácticas de Aula de Segundo idioma moderno II: francés"/>
    <s v="2S"/>
    <s v="X4135783"/>
    <s v="VIEL"/>
    <s v="-"/>
    <s v="ANITA JOCELYNE MARIE"/>
    <s v="anviel"/>
    <s v="anita.viel@unirioja.es"/>
    <n v="1.5"/>
    <n v="1.5"/>
    <n v="532"/>
    <s v="LABORAL DOCENTE-ASOCIADO"/>
    <s v="P03"/>
    <s v="TIEMPO PARCIAL (3+3 HORAS)"/>
    <s v="2018-09-17 00:00:00.0"/>
    <s v="2019-09-14 00:00:00.0"/>
    <s v="PI101367"/>
    <s v="PROFESOR ASOCIADO"/>
    <s v="R107"/>
    <x v="6"/>
    <n v="335"/>
    <s v="FILOLOGÍA FRANCESA"/>
  </r>
  <r>
    <x v="8"/>
    <x v="2"/>
    <n v="772"/>
    <s v="601204G"/>
    <s v="GRUPO-A"/>
    <n v="72132561"/>
    <s v="Fonética y fonología de la lengua inglesa"/>
    <s v="GG"/>
    <s v="GRUPO GRANDE"/>
    <s v="601204G"/>
    <s v="TEORIA DE FONÉTICA Y FONOLOGIA DE LA LENGUA INGLESA"/>
    <s v="GRUPO-A"/>
    <s v="Grupo de Teoría de FONÉTICA Y FONOLOGIA DE LA LENGUA INGLESA"/>
    <s v="2S"/>
    <n v="72132561"/>
    <s v="TORRE"/>
    <s v="ALONSO"/>
    <s v="ROBERTO"/>
    <s v="rotorre"/>
    <s v="roberto.torre@unirioja.es"/>
    <n v="3"/>
    <n v="3"/>
    <n v="536"/>
    <s v="PROFESOR INTERINO"/>
    <s v="C01"/>
    <s v="TIEMPO COMPLETO"/>
    <s v="2009-10-01 00:00:00.0"/>
    <s v="null"/>
    <s v="PI100719"/>
    <s v="PROFESOR CONTRATADO INTERINO"/>
    <s v="R107"/>
    <x v="6"/>
    <n v="345"/>
    <s v="FILOLOGÍA INGLESA"/>
  </r>
  <r>
    <x v="8"/>
    <x v="2"/>
    <n v="772"/>
    <s v="601204LI"/>
    <s v="GRUPO-A1"/>
    <n v="16615201"/>
    <s v="Fonética y fonología de la lengua inglesa"/>
    <s v="GLI"/>
    <s v="GRUPO DE LABORATORIO DE IDIOMAS"/>
    <s v="601204LI"/>
    <s v="LABORATORIO DE IDIOMAS DE FONÉTICA Y FONOLOGIA DE LA LENGUA INGLESA"/>
    <s v="GRUPO-A1"/>
    <s v="Laboratorio de Idiomas de Fonética y fonología de la lengua inglesa"/>
    <s v="2S"/>
    <n v="16615201"/>
    <s v="VEA"/>
    <s v="ESCARZA"/>
    <s v="RAQUEL"/>
    <s v="ravea"/>
    <s v="raquel.vea@unirioja.es"/>
    <n v="1.5"/>
    <n v="1.5"/>
    <n v="536"/>
    <s v="PROFESOR INTERINO"/>
    <s v="C01"/>
    <s v="TIEMPO COMPLETO"/>
    <s v="2015-09-15 00:00:00.0"/>
    <s v="null"/>
    <s v="PI101033"/>
    <s v="PROFESOR CONTRATADO INTERINO"/>
    <s v="R107"/>
    <x v="6"/>
    <n v="345"/>
    <s v="FILOLOGÍA INGLESA"/>
  </r>
  <r>
    <x v="8"/>
    <x v="2"/>
    <n v="772"/>
    <s v="601204LI"/>
    <s v="GRUPO-A2"/>
    <n v="16615201"/>
    <s v="Fonética y fonología de la lengua inglesa"/>
    <s v="GLI"/>
    <s v="GRUPO DE LABORATORIO DE IDIOMAS"/>
    <s v="601204LI"/>
    <s v="LABORATORIO DE IDIOMAS DE FONÉTICA Y FONOLOGIA DE LA LENGUA INGLESA"/>
    <s v="GRUPO-A2"/>
    <s v="Laboratorio de Idiomas de Fonética y fonología de la lengua inglesa"/>
    <s v="2S"/>
    <n v="16615201"/>
    <s v="VEA"/>
    <s v="ESCARZA"/>
    <s v="RAQUEL"/>
    <s v="ravea"/>
    <s v="raquel.vea@unirioja.es"/>
    <n v="1.5"/>
    <n v="1.5"/>
    <n v="536"/>
    <s v="PROFESOR INTERINO"/>
    <s v="C01"/>
    <s v="TIEMPO COMPLETO"/>
    <s v="2015-09-15 00:00:00.0"/>
    <s v="null"/>
    <s v="PI101033"/>
    <s v="PROFESOR CONTRATADO INTERINO"/>
    <s v="R107"/>
    <x v="6"/>
    <n v="345"/>
    <s v="FILOLOGÍA INGLESA"/>
  </r>
  <r>
    <x v="8"/>
    <x v="2"/>
    <n v="772"/>
    <s v="601204R"/>
    <s v="GRUPO-A1"/>
    <n v="72132561"/>
    <s v="Fonética y fonología de la lengua inglesa"/>
    <s v="GR"/>
    <s v="GRUPO REDUCIDO"/>
    <s v="601204R"/>
    <s v="PRÁCTICAS DE AULA DE FONÉTICA Y FONOLOGIA DE LA LENGUA INGLESA"/>
    <s v="GRUPO-A1"/>
    <s v="Prácticas de Aula de Fonética y fonología de la lengua inglesa"/>
    <s v="2S"/>
    <n v="72132561"/>
    <s v="TORRE"/>
    <s v="ALONSO"/>
    <s v="ROBERTO"/>
    <s v="rotorre"/>
    <s v="roberto.torre@unirioja.es"/>
    <n v="1.5"/>
    <n v="1.5"/>
    <n v="536"/>
    <s v="PROFESOR INTERINO"/>
    <s v="C01"/>
    <s v="TIEMPO COMPLETO"/>
    <s v="2009-10-01 00:00:00.0"/>
    <s v="null"/>
    <s v="PI100719"/>
    <s v="PROFESOR CONTRATADO INTERINO"/>
    <s v="R107"/>
    <x v="6"/>
    <n v="345"/>
    <s v="FILOLOGÍA INGLESA"/>
  </r>
  <r>
    <x v="8"/>
    <x v="2"/>
    <n v="772"/>
    <s v="601204R"/>
    <s v="GRUPO-A2"/>
    <n v="72132561"/>
    <s v="Fonética y fonología de la lengua inglesa"/>
    <s v="GR"/>
    <s v="GRUPO REDUCIDO"/>
    <s v="601204R"/>
    <s v="PRÁCTICAS DE AULA DE FONÉTICA Y FONOLOGIA DE LA LENGUA INGLESA"/>
    <s v="GRUPO-A2"/>
    <s v="Prácticas de Aula de Fonética y fonología de la lengua inglesa"/>
    <s v="2S"/>
    <n v="72132561"/>
    <s v="TORRE"/>
    <s v="ALONSO"/>
    <s v="ROBERTO"/>
    <s v="rotorre"/>
    <s v="roberto.torre@unirioja.es"/>
    <n v="1.5"/>
    <n v="1.5"/>
    <n v="536"/>
    <s v="PROFESOR INTERINO"/>
    <s v="C01"/>
    <s v="TIEMPO COMPLETO"/>
    <s v="2009-10-01 00:00:00.0"/>
    <s v="null"/>
    <s v="PI100719"/>
    <s v="PROFESOR CONTRATADO INTERINO"/>
    <s v="R107"/>
    <x v="6"/>
    <n v="345"/>
    <s v="FILOLOGÍA INGLESA"/>
  </r>
  <r>
    <x v="8"/>
    <x v="2"/>
    <n v="773"/>
    <s v="601205G"/>
    <s v="GRUPO-A"/>
    <n v="16583327"/>
    <s v="Introducción a la literatura en lengua inglesa"/>
    <s v="GG"/>
    <s v="GRUPO GRANDE"/>
    <s v="601205G"/>
    <s v="TEORIA DE INTRODUCCIÓN A LA LITERATURA INGLESA"/>
    <s v="GRUPO-A"/>
    <s v="Grupo de Teoria de INTRODUCCIÓN A LA LITERATURA INGLESA"/>
    <s v="2S"/>
    <n v="16583327"/>
    <s v="FLORES"/>
    <s v="MORENO"/>
    <s v="CRISTINA"/>
    <s v="criflormore"/>
    <s v="cristina.flores@unirioja.es"/>
    <n v="4.5"/>
    <n v="4.5"/>
    <n v="504"/>
    <s v="PROFESOR TITULAR UNIVERSIDAD"/>
    <s v="C01"/>
    <s v="TIEMPO COMPLETO"/>
    <s v="2018-11-26 00:00:00.0"/>
    <s v="null"/>
    <s v="DF100363"/>
    <s v="PROFESOR TITULAR DE UNIVERSIDAD"/>
    <s v="R107"/>
    <x v="6"/>
    <n v="345"/>
    <s v="FILOLOGÍA INGLESA"/>
  </r>
  <r>
    <x v="8"/>
    <x v="2"/>
    <n v="773"/>
    <s v="601205R"/>
    <s v="GRUPO-A1"/>
    <n v="16583327"/>
    <s v="Introducción a la literatura en lengua inglesa"/>
    <s v="GR"/>
    <s v="GRUPO REDUCIDO"/>
    <s v="601205R"/>
    <s v="PRÁCTICAS DE AULA DE INTRODUCCIÓN A LA LITERATURA INGLESA"/>
    <s v="GRUPO-A1"/>
    <s v="Prácticas de Aula de Introducción a la literatura inglesa"/>
    <s v="2S"/>
    <n v="16583327"/>
    <s v="FLORES"/>
    <s v="MORENO"/>
    <s v="CRISTINA"/>
    <s v="criflormore"/>
    <s v="cristina.flores@unirioja.es"/>
    <n v="1.5"/>
    <n v="1.5"/>
    <n v="504"/>
    <s v="PROFESOR TITULAR UNIVERSIDAD"/>
    <s v="C01"/>
    <s v="TIEMPO COMPLETO"/>
    <s v="2018-11-26 00:00:00.0"/>
    <s v="null"/>
    <s v="DF100363"/>
    <s v="PROFESOR TITULAR DE UNIVERSIDAD"/>
    <s v="R107"/>
    <x v="6"/>
    <n v="345"/>
    <s v="FILOLOGÍA INGLESA"/>
  </r>
  <r>
    <x v="6"/>
    <x v="0"/>
    <n v="774"/>
    <s v="049G"/>
    <s v="GRUPO-A"/>
    <n v="16535879"/>
    <s v="Segundo idioma moderno III: Francés"/>
    <s v="GG"/>
    <s v="GRUPO GRANDE"/>
    <s v="049G"/>
    <s v="GRUPO GRANDE DE SEGUNDO IDIOMA MODERNO III: FRANCÉS"/>
    <s v="GRUPO-A"/>
    <s v="Grupo Grande de SEGUNDO IDIOMA MODERNO III: FRANCÉS"/>
    <s v="1S"/>
    <n v="16535879"/>
    <s v="IÑARREA"/>
    <s v="LAS HERAS"/>
    <s v="IGNACIO"/>
    <s v="iinarrea"/>
    <s v="ignacio.inarrea@unirioja.es"/>
    <n v="3"/>
    <n v="3"/>
    <n v="500"/>
    <s v="CATEDRATICO DE UNIVERSIDAD"/>
    <s v="C01"/>
    <s v="TIEMPO COMPLETO"/>
    <s v="2017-12-18 00:00:00.0"/>
    <s v="null"/>
    <s v="DF100353"/>
    <s v="CATEDRÁTICO DE UNIVERSIDAD"/>
    <s v="R107"/>
    <x v="6"/>
    <n v="335"/>
    <s v="FILOLOGÍA FRANCESA"/>
  </r>
  <r>
    <x v="6"/>
    <x v="0"/>
    <n v="774"/>
    <s v="049LI"/>
    <s v="GRUPO-A1"/>
    <n v="16535879"/>
    <s v="Segundo idioma moderno III: Francés"/>
    <s v="GLI"/>
    <s v="GRUPO DE LABORATORIO DE IDIOMAS"/>
    <s v="049LI"/>
    <s v="LABORATORIO DE IDIOMAS DE SEGUNDO IDIOMA MODERNO III: FRANCÉS"/>
    <s v="GRUPO-A1"/>
    <s v="Grupo de Laboratorio de Idiomas de Segundo idioma moderno III: francés"/>
    <s v="1S"/>
    <n v="16535879"/>
    <s v="IÑARREA"/>
    <s v="LAS HERAS"/>
    <s v="IGNACIO"/>
    <s v="iinarrea"/>
    <s v="ignacio.inarrea@unirioja.es"/>
    <n v="1.5"/>
    <n v="1.5"/>
    <n v="500"/>
    <s v="CATEDRATICO DE UNIVERSIDAD"/>
    <s v="C01"/>
    <s v="TIEMPO COMPLETO"/>
    <s v="2017-12-18 00:00:00.0"/>
    <s v="null"/>
    <s v="DF100353"/>
    <s v="CATEDRÁTICO DE UNIVERSIDAD"/>
    <s v="R107"/>
    <x v="6"/>
    <n v="335"/>
    <s v="FILOLOGÍA FRANCESA"/>
  </r>
  <r>
    <x v="6"/>
    <x v="0"/>
    <n v="774"/>
    <s v="049R"/>
    <s v="GRUPO-A1"/>
    <n v="16535879"/>
    <s v="Segundo idioma moderno III: Francés"/>
    <s v="GR"/>
    <s v="GRUPO REDUCIDO"/>
    <s v="049R"/>
    <s v="GRUPO REDUCIDO DE SEGUNDO IDIOMA MODERNO III: FRANCÉS"/>
    <s v="GRUPO-A1"/>
    <s v="Grupo Reducido de Segundo idioma moderno III: francés"/>
    <s v="1S"/>
    <n v="16535879"/>
    <s v="IÑARREA"/>
    <s v="LAS HERAS"/>
    <s v="IGNACIO"/>
    <s v="iinarrea"/>
    <s v="ignacio.inarrea@unirioja.es"/>
    <n v="1.5"/>
    <n v="1.5"/>
    <n v="500"/>
    <s v="CATEDRATICO DE UNIVERSIDAD"/>
    <s v="C01"/>
    <s v="TIEMPO COMPLETO"/>
    <s v="2017-12-18 00:00:00.0"/>
    <s v="null"/>
    <s v="DF100353"/>
    <s v="CATEDRÁTICO DE UNIVERSIDAD"/>
    <s v="R107"/>
    <x v="6"/>
    <n v="335"/>
    <s v="FILOLOGÍA FRANCESA"/>
  </r>
  <r>
    <x v="8"/>
    <x v="2"/>
    <n v="774"/>
    <s v="049G"/>
    <s v="GRUPO-A"/>
    <n v="16535879"/>
    <s v="Segundo idioma moderno III: Francés"/>
    <s v="GG"/>
    <s v="GRUPO GRANDE"/>
    <s v="049G"/>
    <s v="GRUPO GRANDE DE SEGUNDO IDIOMA MODERNO III: FRANCÉS"/>
    <s v="GRUPO-A"/>
    <s v="Grupo Grande de SEGUNDO IDIOMA MODERNO III: FRANCÉS"/>
    <s v="1S"/>
    <n v="16535879"/>
    <s v="IÑARREA"/>
    <s v="LAS HERAS"/>
    <s v="IGNACIO"/>
    <s v="iinarrea"/>
    <s v="ignacio.inarrea@unirioja.es"/>
    <n v="3"/>
    <m/>
    <n v="500"/>
    <s v="CATEDRATICO DE UNIVERSIDAD"/>
    <s v="C01"/>
    <s v="TIEMPO COMPLETO"/>
    <s v="2017-12-18 00:00:00.0"/>
    <s v="null"/>
    <s v="DF100353"/>
    <s v="CATEDRÁTICO DE UNIVERSIDAD"/>
    <s v="R107"/>
    <x v="6"/>
    <n v="335"/>
    <s v="FILOLOGÍA FRANCESA"/>
  </r>
  <r>
    <x v="8"/>
    <x v="2"/>
    <n v="774"/>
    <s v="049LI"/>
    <s v="GRUPO-A2"/>
    <n v="16535879"/>
    <s v="Segundo idioma moderno III: Francés"/>
    <s v="GLI"/>
    <s v="GRUPO DE LABORATORIO DE IDIOMAS"/>
    <s v="049LI"/>
    <s v="LABORATORIO DE IDIOMAS DE SEGUNDO IDIOMA MODERNO III: FRANCÉS"/>
    <s v="GRUPO-A2"/>
    <s v="Grupo de Laboratorio de Idiomas de Segundo idioma moderno III: francés"/>
    <s v="1S"/>
    <n v="16535879"/>
    <s v="IÑARREA"/>
    <s v="LAS HERAS"/>
    <s v="IGNACIO"/>
    <s v="iinarrea"/>
    <s v="ignacio.inarrea@unirioja.es"/>
    <n v="1.5"/>
    <n v="1.5"/>
    <n v="500"/>
    <s v="CATEDRATICO DE UNIVERSIDAD"/>
    <s v="C01"/>
    <s v="TIEMPO COMPLETO"/>
    <s v="2017-12-18 00:00:00.0"/>
    <s v="null"/>
    <s v="DF100353"/>
    <s v="CATEDRÁTICO DE UNIVERSIDAD"/>
    <s v="R107"/>
    <x v="6"/>
    <n v="335"/>
    <s v="FILOLOGÍA FRANCESA"/>
  </r>
  <r>
    <x v="8"/>
    <x v="2"/>
    <n v="774"/>
    <s v="049R"/>
    <s v="GRUPO-A2"/>
    <n v="16535879"/>
    <s v="Segundo idioma moderno III: Francés"/>
    <s v="GR"/>
    <s v="GRUPO REDUCIDO"/>
    <s v="049R"/>
    <s v="GRUPO REDUCIDO DE SEGUNDO IDIOMA MODERNO III: FRANCÉS"/>
    <s v="GRUPO-A2"/>
    <s v="Grupo Reducido de Segundo idioma moderno III: francés"/>
    <s v="1S"/>
    <n v="16535879"/>
    <s v="IÑARREA"/>
    <s v="LAS HERAS"/>
    <s v="IGNACIO"/>
    <s v="iinarrea"/>
    <s v="ignacio.inarrea@unirioja.es"/>
    <n v="1.5"/>
    <n v="1.5"/>
    <n v="500"/>
    <s v="CATEDRATICO DE UNIVERSIDAD"/>
    <s v="C01"/>
    <s v="TIEMPO COMPLETO"/>
    <s v="2017-12-18 00:00:00.0"/>
    <s v="null"/>
    <s v="DF100353"/>
    <s v="CATEDRÁTICO DE UNIVERSIDAD"/>
    <s v="R107"/>
    <x v="6"/>
    <n v="335"/>
    <s v="FILOLOGÍA FRANCESA"/>
  </r>
  <r>
    <x v="8"/>
    <x v="2"/>
    <n v="775"/>
    <s v="601207G"/>
    <s v="GRUPO-A"/>
    <n v="17718016"/>
    <s v="Morfología y sintaxis de la lengua inglesa"/>
    <s v="GG"/>
    <s v="GRUPO GRANDE"/>
    <s v="601207G"/>
    <s v="GRUPO GRANDE DE MORFOLOGÍA Y SINTAXIS DE LA LENGUA INGLESA"/>
    <s v="GRUPO-A"/>
    <s v="Grupo Grande de MORFOLOGÍA Y SINTAXIS DE LA LENGUA INGLESA"/>
    <s v="1S"/>
    <n v="17718016"/>
    <s v="MARTÍN"/>
    <s v="ARISTA"/>
    <s v="FRANCISCO J."/>
    <s v="jamartin"/>
    <s v="javier.martin@unirioja.es"/>
    <n v="0"/>
    <n v="0"/>
    <n v="500"/>
    <s v="CATEDRATICO DE UNIVERSIDAD"/>
    <s v="01R"/>
    <s v="TIEMPO COMPLETO REDUCIDO"/>
    <s v="2018-09-17 00:00:00.0"/>
    <s v="null"/>
    <s v="DF100327"/>
    <s v="CATEDRÁTICO DE UNIVERSIDAD"/>
    <s v="R107"/>
    <x v="6"/>
    <n v="345"/>
    <s v="FILOLOGÍA INGLESA"/>
  </r>
  <r>
    <x v="8"/>
    <x v="2"/>
    <n v="775"/>
    <s v="601207G"/>
    <s v="GRUPO-A"/>
    <n v="72132561"/>
    <s v="Morfología y sintaxis de la lengua inglesa"/>
    <s v="GG"/>
    <s v="GRUPO GRANDE"/>
    <s v="601207G"/>
    <s v="GRUPO GRANDE DE MORFOLOGÍA Y SINTAXIS DE LA LENGUA INGLESA"/>
    <s v="GRUPO-A"/>
    <s v="Grupo Grande de MORFOLOGÍA Y SINTAXIS DE LA LENGUA INGLESA"/>
    <s v="1S"/>
    <n v="72132561"/>
    <s v="TORRE"/>
    <s v="ALONSO"/>
    <s v="ROBERTO"/>
    <s v="rotorre"/>
    <s v="roberto.torre@unirioja.es"/>
    <n v="4.5"/>
    <n v="4.5"/>
    <n v="536"/>
    <s v="PROFESOR INTERINO"/>
    <s v="C01"/>
    <s v="TIEMPO COMPLETO"/>
    <s v="2009-10-01 00:00:00.0"/>
    <s v="null"/>
    <s v="PI100719"/>
    <s v="PROFESOR CONTRATADO INTERINO"/>
    <s v="R107"/>
    <x v="6"/>
    <n v="345"/>
    <s v="FILOLOGÍA INGLESA"/>
  </r>
  <r>
    <x v="8"/>
    <x v="2"/>
    <n v="775"/>
    <s v="601207I"/>
    <s v="GRUPO-A1"/>
    <n v="72132561"/>
    <s v="Morfología y sintaxis de la lengua inglesa"/>
    <s v="GI"/>
    <s v="GRUPO DE INFORMÁTICA"/>
    <s v="601207I"/>
    <s v="GRUPO DE INFORMÁTICA DE MORFOLOGÍA Y SINTAXIS DE LA LENGUA INGLESA"/>
    <s v="GRUPO-A1"/>
    <s v="Grupo de Informática de Morfología y sintaxis de la lengua inglesa"/>
    <s v="1S"/>
    <n v="72132561"/>
    <s v="TORRE"/>
    <s v="ALONSO"/>
    <s v="ROBERTO"/>
    <s v="rotorre"/>
    <s v="roberto.torre@unirioja.es"/>
    <n v="1.5"/>
    <n v="1.5"/>
    <n v="536"/>
    <s v="PROFESOR INTERINO"/>
    <s v="C01"/>
    <s v="TIEMPO COMPLETO"/>
    <s v="2009-10-01 00:00:00.0"/>
    <s v="null"/>
    <s v="PI100719"/>
    <s v="PROFESOR CONTRATADO INTERINO"/>
    <s v="R107"/>
    <x v="6"/>
    <n v="345"/>
    <s v="FILOLOGÍA INGLESA"/>
  </r>
  <r>
    <x v="5"/>
    <x v="2"/>
    <n v="776"/>
    <s v="039G"/>
    <s v="GRUPO-B"/>
    <n v="16626763"/>
    <s v="Idioma moderno IV: Inglés"/>
    <s v="GG"/>
    <s v="GRUPO GRANDE"/>
    <s v="039G"/>
    <s v="GRUPO GRANDE DE IDIOMA MODERNO IV: INGLÉS"/>
    <s v="GRUPO-B"/>
    <s v="Grupo Grande de IDIOMA MODERNO IV: INGLÉS"/>
    <s v="2S"/>
    <n v="16626763"/>
    <s v="OJANGUREN"/>
    <s v="LÓPEZ"/>
    <s v="ANA ELVIRA"/>
    <s v="anojangu"/>
    <s v="ana-elvira.ojanguren@unirioja.es"/>
    <n v="3"/>
    <n v="3"/>
    <n v="536"/>
    <s v="PROFESOR INTERINO"/>
    <s v="C01"/>
    <s v="TIEMPO COMPLETO"/>
    <s v="2019-01-29 00:00:00.0"/>
    <s v="null"/>
    <s v="PI101370"/>
    <s v="PROFESOR CONTRATADO INTERINO"/>
    <s v="R107"/>
    <x v="6"/>
    <n v="345"/>
    <s v="FILOLOGÍA INGLESA"/>
  </r>
  <r>
    <x v="5"/>
    <x v="2"/>
    <n v="776"/>
    <s v="039LI"/>
    <s v="GRUPO-B1"/>
    <n v="45663944"/>
    <s v="Idioma moderno IV: Inglés"/>
    <s v="GLI"/>
    <s v="GRUPO DE LABORATORIO DE IDIOMAS"/>
    <s v="039LI"/>
    <s v="LABORATORIO DE IDIOMAS DE IDIOMA MODERNO IV: INGLÉS"/>
    <s v="GRUPO-B1"/>
    <s v="Grupo de Laboratorio de Idiomas de Idioma moderno IV: Inglés"/>
    <s v="2S"/>
    <n v="45663944"/>
    <s v="GARRETAS"/>
    <s v="FERNÁNDEZ"/>
    <s v="VIRGINIA"/>
    <s v="vigarret"/>
    <s v="virginia.garretas@unirioja.es"/>
    <n v="1.5"/>
    <n v="1.5"/>
    <n v="532"/>
    <s v="LABORAL DOCENTE-ASOCIADO"/>
    <s v="P03"/>
    <s v="TIEMPO PARCIAL (3+3 HORAS)"/>
    <s v="2016-09-15 00:00:00.0"/>
    <s v="2019-09-14 00:00:00.0"/>
    <s v="PI101120"/>
    <s v="PROFESOR ASOCIADO"/>
    <s v="R107"/>
    <x v="6"/>
    <n v="345"/>
    <s v="FILOLOGÍA INGLESA"/>
  </r>
  <r>
    <x v="5"/>
    <x v="2"/>
    <n v="776"/>
    <s v="039LI"/>
    <s v="GRUPO-B2"/>
    <n v="45663944"/>
    <s v="Idioma moderno IV: Inglés"/>
    <s v="GLI"/>
    <s v="GRUPO DE LABORATORIO DE IDIOMAS"/>
    <s v="039LI"/>
    <s v="LABORATORIO DE IDIOMAS DE IDIOMA MODERNO IV: INGLÉS"/>
    <s v="GRUPO-B2"/>
    <s v="Grupo de Laboratorio de Idiomas de Idioma moderno IV: Inglés"/>
    <s v="2S"/>
    <n v="45663944"/>
    <s v="GARRETAS"/>
    <s v="FERNÁNDEZ"/>
    <s v="VIRGINIA"/>
    <s v="vigarret"/>
    <s v="virginia.garretas@unirioja.es"/>
    <n v="1.5"/>
    <n v="1.5"/>
    <n v="532"/>
    <s v="LABORAL DOCENTE-ASOCIADO"/>
    <s v="P03"/>
    <s v="TIEMPO PARCIAL (3+3 HORAS)"/>
    <s v="2016-09-15 00:00:00.0"/>
    <s v="2019-09-14 00:00:00.0"/>
    <s v="PI101120"/>
    <s v="PROFESOR ASOCIADO"/>
    <s v="R107"/>
    <x v="6"/>
    <n v="345"/>
    <s v="FILOLOGÍA INGLESA"/>
  </r>
  <r>
    <x v="5"/>
    <x v="2"/>
    <n v="776"/>
    <s v="039R"/>
    <s v="GRUPO-B1"/>
    <n v="16626763"/>
    <s v="Idioma moderno IV: Inglés"/>
    <s v="GR"/>
    <s v="GRUPO REDUCIDO"/>
    <s v="039R"/>
    <s v="GRUPO REDUCIDO DE IDIOMA MODERNO IV: INGLÉS"/>
    <s v="GRUPO-B1"/>
    <s v="Grupo Reducido de Idioma moderno IV: Inglés"/>
    <s v="2S"/>
    <n v="16626763"/>
    <s v="OJANGUREN"/>
    <s v="LÓPEZ"/>
    <s v="ANA ELVIRA"/>
    <s v="anojangu"/>
    <s v="ana-elvira.ojanguren@unirioja.es"/>
    <n v="1.5"/>
    <n v="1.5"/>
    <n v="536"/>
    <s v="PROFESOR INTERINO"/>
    <s v="C01"/>
    <s v="TIEMPO COMPLETO"/>
    <s v="2019-01-29 00:00:00.0"/>
    <s v="null"/>
    <s v="PI101370"/>
    <s v="PROFESOR CONTRATADO INTERINO"/>
    <s v="R107"/>
    <x v="6"/>
    <n v="345"/>
    <s v="FILOLOGÍA INGLESA"/>
  </r>
  <r>
    <x v="5"/>
    <x v="2"/>
    <n v="776"/>
    <s v="039R"/>
    <s v="GRUPO-B2"/>
    <n v="16626763"/>
    <s v="Idioma moderno IV: Inglés"/>
    <s v="GR"/>
    <s v="GRUPO REDUCIDO"/>
    <s v="039R"/>
    <s v="GRUPO REDUCIDO DE IDIOMA MODERNO IV: INGLÉS"/>
    <s v="GRUPO-B2"/>
    <s v="Grupo Reducido de Idioma moderno IV: Inglés"/>
    <s v="2S"/>
    <n v="16626763"/>
    <s v="OJANGUREN"/>
    <s v="LÓPEZ"/>
    <s v="ANA ELVIRA"/>
    <s v="anojangu"/>
    <s v="ana-elvira.ojanguren@unirioja.es"/>
    <n v="1.5"/>
    <n v="1.5"/>
    <n v="536"/>
    <s v="PROFESOR INTERINO"/>
    <s v="C01"/>
    <s v="TIEMPO COMPLETO"/>
    <s v="2019-01-29 00:00:00.0"/>
    <s v="null"/>
    <s v="PI101370"/>
    <s v="PROFESOR CONTRATADO INTERINO"/>
    <s v="R107"/>
    <x v="6"/>
    <n v="345"/>
    <s v="FILOLOGÍA INGLESA"/>
  </r>
  <r>
    <x v="6"/>
    <x v="0"/>
    <n v="776"/>
    <s v="039G"/>
    <s v="GRUPO-A"/>
    <n v="9398535"/>
    <s v="Idioma moderno IV: Inglés"/>
    <s v="GG"/>
    <s v="GRUPO GRANDE"/>
    <s v="039G"/>
    <s v="GRUPO GRANDE DE IDIOMA MODERNO IV: INGLÉS"/>
    <s v="GRUPO-A"/>
    <s v="Grupo Grande de IDIOMA MODERNO IV: INGLÉS"/>
    <s v="2S"/>
    <n v="9398535"/>
    <s v="DÍAZ"/>
    <s v="CUESTA"/>
    <s v="JOSÉ"/>
    <s v="josediaz"/>
    <s v="jose.diaz-cuesta@unirioja.es"/>
    <n v="2.2000000000000002"/>
    <n v="2.2000000000000002"/>
    <n v="534"/>
    <s v="CONTRATADO DOCTOR -TIPO 1"/>
    <s v="C01"/>
    <s v="TIEMPO COMPLETO"/>
    <s v="2012-02-03 00:00:00.0"/>
    <s v="null"/>
    <s v="DF32499"/>
    <s v="CONTRATADO DOCTOR"/>
    <s v="R107"/>
    <x v="6"/>
    <n v="345"/>
    <s v="FILOLOGÍA INGLESA"/>
  </r>
  <r>
    <x v="6"/>
    <x v="0"/>
    <n v="776"/>
    <s v="039G"/>
    <s v="GRUPO-A"/>
    <n v="78758459"/>
    <s v="Idioma moderno IV: Inglés"/>
    <s v="GG"/>
    <s v="GRUPO GRANDE"/>
    <s v="039G"/>
    <s v="GRUPO GRANDE DE IDIOMA MODERNO IV: INGLÉS"/>
    <s v="GRUPO-A"/>
    <s v="Grupo Grande de IDIOMA MODERNO IV: INGLÉS"/>
    <s v="2S"/>
    <n v="78758459"/>
    <s v="GARCÍA"/>
    <s v="FERNÁNDEZ"/>
    <s v="LAURA"/>
    <s v="lagarcf"/>
    <s v="laura.garciaf@alum.unirioja.es"/>
    <n v="0.8"/>
    <n v="0.8"/>
    <n v="0"/>
    <s v="DOCTOR"/>
    <n v="0"/>
    <s v="_"/>
    <s v="2018-12-01 00:00:00.0"/>
    <s v="2019-11-30 00:00:00.0"/>
    <s v="D07INVESTIGADOR1"/>
    <s v="ACCESO SISTEMA ESPAÑOL CIENCIA E INNOVACIÓN"/>
    <s v="R107"/>
    <x v="6"/>
    <n v="345"/>
    <s v="FILOLOGÍA INGLESA"/>
  </r>
  <r>
    <x v="6"/>
    <x v="0"/>
    <n v="776"/>
    <s v="039LI"/>
    <s v="GRUPO-A1"/>
    <n v="16626763"/>
    <s v="Idioma moderno IV: Inglés"/>
    <s v="GLI"/>
    <s v="GRUPO DE LABORATORIO DE IDIOMAS"/>
    <s v="039LI"/>
    <s v="LABORATORIO DE IDIOMAS DE IDIOMA MODERNO IV: INGLÉS"/>
    <s v="GRUPO-A1"/>
    <s v="Grupo de Laboratorio de Idiomas de Idioma moderno IV: Inglés"/>
    <s v="2S"/>
    <n v="16626763"/>
    <s v="OJANGUREN"/>
    <s v="LÓPEZ"/>
    <s v="ANA ELVIRA"/>
    <s v="anojangu"/>
    <s v="ana-elvira.ojanguren@unirioja.es"/>
    <n v="1.5"/>
    <n v="1.5"/>
    <n v="536"/>
    <s v="PROFESOR INTERINO"/>
    <s v="C01"/>
    <s v="TIEMPO COMPLETO"/>
    <s v="2019-01-29 00:00:00.0"/>
    <s v="null"/>
    <s v="PI101370"/>
    <s v="PROFESOR CONTRATADO INTERINO"/>
    <s v="R107"/>
    <x v="6"/>
    <n v="345"/>
    <s v="FILOLOGÍA INGLESA"/>
  </r>
  <r>
    <x v="6"/>
    <x v="0"/>
    <n v="776"/>
    <s v="039LI"/>
    <s v="GRUPO-A2"/>
    <n v="16626763"/>
    <s v="Idioma moderno IV: Inglés"/>
    <s v="GLI"/>
    <s v="GRUPO DE LABORATORIO DE IDIOMAS"/>
    <s v="039LI"/>
    <s v="LABORATORIO DE IDIOMAS DE IDIOMA MODERNO IV: INGLÉS"/>
    <s v="GRUPO-A2"/>
    <s v="Grupo de Laboratorio de Idiomas de Idioma moderno IV: Inglés"/>
    <s v="2S"/>
    <n v="16626763"/>
    <s v="OJANGUREN"/>
    <s v="LÓPEZ"/>
    <s v="ANA ELVIRA"/>
    <s v="anojangu"/>
    <s v="ana-elvira.ojanguren@unirioja.es"/>
    <n v="1.5"/>
    <n v="1.5"/>
    <n v="536"/>
    <s v="PROFESOR INTERINO"/>
    <s v="C01"/>
    <s v="TIEMPO COMPLETO"/>
    <s v="2019-01-29 00:00:00.0"/>
    <s v="null"/>
    <s v="PI101370"/>
    <s v="PROFESOR CONTRATADO INTERINO"/>
    <s v="R107"/>
    <x v="6"/>
    <n v="345"/>
    <s v="FILOLOGÍA INGLESA"/>
  </r>
  <r>
    <x v="6"/>
    <x v="0"/>
    <n v="776"/>
    <s v="039R"/>
    <s v="GRUPO-A1"/>
    <n v="16626763"/>
    <s v="Idioma moderno IV: Inglés"/>
    <s v="GR"/>
    <s v="GRUPO REDUCIDO"/>
    <s v="039R"/>
    <s v="GRUPO REDUCIDO DE IDIOMA MODERNO IV: INGLÉS"/>
    <s v="GRUPO-A1"/>
    <s v="Grupo Reducido de Idioma moderno IV: Inglés"/>
    <s v="2S"/>
    <n v="16626763"/>
    <s v="OJANGUREN"/>
    <s v="LÓPEZ"/>
    <s v="ANA ELVIRA"/>
    <s v="anojangu"/>
    <s v="ana-elvira.ojanguren@unirioja.es"/>
    <n v="1.5"/>
    <n v="1.5"/>
    <n v="536"/>
    <s v="PROFESOR INTERINO"/>
    <s v="C01"/>
    <s v="TIEMPO COMPLETO"/>
    <s v="2019-01-29 00:00:00.0"/>
    <s v="null"/>
    <s v="PI101370"/>
    <s v="PROFESOR CONTRATADO INTERINO"/>
    <s v="R107"/>
    <x v="6"/>
    <n v="345"/>
    <s v="FILOLOGÍA INGLESA"/>
  </r>
  <r>
    <x v="6"/>
    <x v="0"/>
    <n v="776"/>
    <s v="039R"/>
    <s v="GRUPO-A2"/>
    <n v="16626763"/>
    <s v="Idioma moderno IV: Inglés"/>
    <s v="GR"/>
    <s v="GRUPO REDUCIDO"/>
    <s v="039R"/>
    <s v="GRUPO REDUCIDO DE IDIOMA MODERNO IV: INGLÉS"/>
    <s v="GRUPO-A2"/>
    <s v="Grupo Reducido de Idioma moderno IV: Inglés"/>
    <s v="2S"/>
    <n v="16626763"/>
    <s v="OJANGUREN"/>
    <s v="LÓPEZ"/>
    <s v="ANA ELVIRA"/>
    <s v="anojangu"/>
    <s v="ana-elvira.ojanguren@unirioja.es"/>
    <n v="1.5"/>
    <n v="1.5"/>
    <n v="536"/>
    <s v="PROFESOR INTERINO"/>
    <s v="C01"/>
    <s v="TIEMPO COMPLETO"/>
    <s v="2019-01-29 00:00:00.0"/>
    <s v="null"/>
    <s v="PI101370"/>
    <s v="PROFESOR CONTRATADO INTERINO"/>
    <s v="R107"/>
    <x v="6"/>
    <n v="345"/>
    <s v="FILOLOGÍA INGLESA"/>
  </r>
  <r>
    <x v="8"/>
    <x v="2"/>
    <n v="776"/>
    <s v="039G"/>
    <s v="GRUPO-A"/>
    <n v="9398535"/>
    <s v="Idioma moderno IV: Inglés"/>
    <s v="GG"/>
    <s v="GRUPO GRANDE"/>
    <s v="039G"/>
    <s v="GRUPO GRANDE DE IDIOMA MODERNO IV: INGLÉS"/>
    <s v="GRUPO-A"/>
    <s v="Grupo Grande de IDIOMA MODERNO IV: INGLÉS"/>
    <s v="2S"/>
    <n v="9398535"/>
    <s v="DÍAZ"/>
    <s v="CUESTA"/>
    <s v="JOSÉ"/>
    <s v="josediaz"/>
    <s v="jose.diaz-cuesta@unirioja.es"/>
    <n v="2.2000000000000002"/>
    <m/>
    <n v="534"/>
    <s v="CONTRATADO DOCTOR -TIPO 1"/>
    <s v="C01"/>
    <s v="TIEMPO COMPLETO"/>
    <s v="2012-02-03 00:00:00.0"/>
    <s v="null"/>
    <s v="DF32499"/>
    <s v="CONTRATADO DOCTOR"/>
    <s v="R107"/>
    <x v="6"/>
    <n v="345"/>
    <s v="FILOLOGÍA INGLESA"/>
  </r>
  <r>
    <x v="8"/>
    <x v="2"/>
    <n v="776"/>
    <s v="039G"/>
    <s v="GRUPO-A"/>
    <n v="78758459"/>
    <s v="Idioma moderno IV: Inglés"/>
    <s v="GG"/>
    <s v="GRUPO GRANDE"/>
    <s v="039G"/>
    <s v="GRUPO GRANDE DE IDIOMA MODERNO IV: INGLÉS"/>
    <s v="GRUPO-A"/>
    <s v="Grupo Grande de IDIOMA MODERNO IV: INGLÉS"/>
    <s v="2S"/>
    <n v="78758459"/>
    <s v="GARCÍA"/>
    <s v="FERNÁNDEZ"/>
    <s v="LAURA"/>
    <s v="lagarcf"/>
    <s v="laura.garciaf@alum.unirioja.es"/>
    <n v="0.8"/>
    <m/>
    <n v="0"/>
    <s v="DOCTOR"/>
    <n v="0"/>
    <s v="_"/>
    <s v="2018-12-01 00:00:00.0"/>
    <s v="2019-11-30 00:00:00.0"/>
    <s v="D07INVESTIGADOR1"/>
    <s v="ACCESO SISTEMA ESPAÑOL CIENCIA E INNOVACIÓN"/>
    <s v="R107"/>
    <x v="6"/>
    <n v="345"/>
    <s v="FILOLOGÍA INGLESA"/>
  </r>
  <r>
    <x v="8"/>
    <x v="2"/>
    <n v="776"/>
    <s v="039LI"/>
    <s v="GRUPO-A3"/>
    <n v="9398535"/>
    <s v="Idioma moderno IV: Inglés"/>
    <s v="GLI"/>
    <s v="GRUPO DE LABORATORIO DE IDIOMAS"/>
    <s v="039LI"/>
    <s v="LABORATORIO DE IDIOMAS DE IDIOMA MODERNO IV: INGLÉS"/>
    <s v="GRUPO-A3"/>
    <s v="Grupo de Laboratorio de Idiomas de Idioma moderno IV: Inglés"/>
    <s v="2S"/>
    <n v="9398535"/>
    <s v="DÍAZ"/>
    <s v="CUESTA"/>
    <s v="JOSÉ"/>
    <s v="josediaz"/>
    <s v="jose.diaz-cuesta@unirioja.es"/>
    <n v="1.1000000000000001"/>
    <n v="1.1000000000000001"/>
    <n v="534"/>
    <s v="CONTRATADO DOCTOR -TIPO 1"/>
    <s v="C01"/>
    <s v="TIEMPO COMPLETO"/>
    <s v="2012-02-03 00:00:00.0"/>
    <s v="null"/>
    <s v="DF32499"/>
    <s v="CONTRATADO DOCTOR"/>
    <s v="R107"/>
    <x v="6"/>
    <n v="345"/>
    <s v="FILOLOGÍA INGLESA"/>
  </r>
  <r>
    <x v="8"/>
    <x v="2"/>
    <n v="776"/>
    <s v="039LI"/>
    <s v="GRUPO-A3"/>
    <n v="78758459"/>
    <s v="Idioma moderno IV: Inglés"/>
    <s v="GLI"/>
    <s v="GRUPO DE LABORATORIO DE IDIOMAS"/>
    <s v="039LI"/>
    <s v="LABORATORIO DE IDIOMAS DE IDIOMA MODERNO IV: INGLÉS"/>
    <s v="GRUPO-A3"/>
    <s v="Grupo de Laboratorio de Idiomas de Idioma moderno IV: Inglés"/>
    <s v="2S"/>
    <n v="78758459"/>
    <s v="GARCÍA"/>
    <s v="FERNÁNDEZ"/>
    <s v="LAURA"/>
    <s v="lagarcf"/>
    <s v="laura.garciaf@alum.unirioja.es"/>
    <n v="0.4"/>
    <n v="0.4"/>
    <n v="0"/>
    <s v="DOCTOR"/>
    <n v="0"/>
    <s v="_"/>
    <s v="2018-12-01 00:00:00.0"/>
    <s v="2019-11-30 00:00:00.0"/>
    <s v="D07INVESTIGADOR1"/>
    <s v="ACCESO SISTEMA ESPAÑOL CIENCIA E INNOVACIÓN"/>
    <s v="R107"/>
    <x v="6"/>
    <n v="345"/>
    <s v="FILOLOGÍA INGLESA"/>
  </r>
  <r>
    <x v="8"/>
    <x v="2"/>
    <n v="776"/>
    <s v="039R"/>
    <s v="GRUPO-A3"/>
    <n v="9398535"/>
    <s v="Idioma moderno IV: Inglés"/>
    <s v="GR"/>
    <s v="GRUPO REDUCIDO"/>
    <s v="039R"/>
    <s v="GRUPO REDUCIDO DE IDIOMA MODERNO IV: INGLÉS"/>
    <s v="GRUPO-A3"/>
    <s v="Grupo Reducido de Idioma moderno IV: Inglés"/>
    <s v="2S"/>
    <n v="9398535"/>
    <s v="DÍAZ"/>
    <s v="CUESTA"/>
    <s v="JOSÉ"/>
    <s v="josediaz"/>
    <s v="jose.diaz-cuesta@unirioja.es"/>
    <n v="1.1000000000000001"/>
    <n v="1.1000000000000001"/>
    <n v="534"/>
    <s v="CONTRATADO DOCTOR -TIPO 1"/>
    <s v="C01"/>
    <s v="TIEMPO COMPLETO"/>
    <s v="2012-02-03 00:00:00.0"/>
    <s v="null"/>
    <s v="DF32499"/>
    <s v="CONTRATADO DOCTOR"/>
    <s v="R107"/>
    <x v="6"/>
    <n v="345"/>
    <s v="FILOLOGÍA INGLESA"/>
  </r>
  <r>
    <x v="8"/>
    <x v="2"/>
    <n v="776"/>
    <s v="039R"/>
    <s v="GRUPO-A3"/>
    <n v="78758459"/>
    <s v="Idioma moderno IV: Inglés"/>
    <s v="GR"/>
    <s v="GRUPO REDUCIDO"/>
    <s v="039R"/>
    <s v="GRUPO REDUCIDO DE IDIOMA MODERNO IV: INGLÉS"/>
    <s v="GRUPO-A3"/>
    <s v="Grupo Reducido de Idioma moderno IV: Inglés"/>
    <s v="2S"/>
    <n v="78758459"/>
    <s v="GARCÍA"/>
    <s v="FERNÁNDEZ"/>
    <s v="LAURA"/>
    <s v="lagarcf"/>
    <s v="laura.garciaf@alum.unirioja.es"/>
    <n v="0.4"/>
    <n v="0.4"/>
    <n v="0"/>
    <s v="DOCTOR"/>
    <n v="0"/>
    <s v="_"/>
    <s v="2018-12-01 00:00:00.0"/>
    <s v="2019-11-30 00:00:00.0"/>
    <s v="D07INVESTIGADOR1"/>
    <s v="ACCESO SISTEMA ESPAÑOL CIENCIA E INNOVACIÓN"/>
    <s v="R107"/>
    <x v="6"/>
    <n v="345"/>
    <s v="FILOLOGÍA INGLESA"/>
  </r>
  <r>
    <x v="8"/>
    <x v="2"/>
    <n v="777"/>
    <s v="040G"/>
    <s v="GRUPO-A"/>
    <n v="16546617"/>
    <s v="Literatura inglesa I"/>
    <s v="GG"/>
    <s v="GRUPO GRANDE"/>
    <s v="040G"/>
    <s v="GRUPO GRANDE DE LITERATURA INGLESA I"/>
    <s v="GRUPO-A"/>
    <s v="Grupo Grande de LITERATURA INGLESA I"/>
    <s v="2S"/>
    <n v="16546617"/>
    <s v="BARRERAS"/>
    <s v="GÓMEZ"/>
    <s v="MARÍA ASUNCIÓN"/>
    <s v="mabarrer"/>
    <s v="asuncion.barreras@unirioja.es"/>
    <n v="4.5"/>
    <n v="4.5"/>
    <n v="504"/>
    <s v="PROFESOR TITULAR UNIVERSIDAD"/>
    <s v="C01"/>
    <s v="TIEMPO COMPLETO"/>
    <s v="2017-09-15 00:00:00.0"/>
    <s v="null"/>
    <s v="DF31707"/>
    <s v="PROFESOR TITULAR DE UNIVERSIDAD"/>
    <s v="R107"/>
    <x v="6"/>
    <n v="345"/>
    <s v="FILOLOGÍA INGLESA"/>
  </r>
  <r>
    <x v="8"/>
    <x v="2"/>
    <n v="777"/>
    <s v="040R"/>
    <s v="GRUPO-A1"/>
    <n v="16546617"/>
    <s v="Literatura inglesa I"/>
    <s v="GR"/>
    <s v="GRUPO REDUCIDO"/>
    <s v="040R"/>
    <s v="GRUPO REDUCIDO DE LITERATURA INGLESA I"/>
    <s v="GRUPO-A1"/>
    <s v="Grupo Reducido de Literatura inglesa I"/>
    <s v="2S"/>
    <n v="16546617"/>
    <s v="BARRERAS"/>
    <s v="GÓMEZ"/>
    <s v="MARÍA ASUNCIÓN"/>
    <s v="mabarrer"/>
    <s v="asuncion.barreras@unirioja.es"/>
    <n v="1.5"/>
    <n v="1.5"/>
    <n v="504"/>
    <s v="PROFESOR TITULAR UNIVERSIDAD"/>
    <s v="C01"/>
    <s v="TIEMPO COMPLETO"/>
    <s v="2017-09-15 00:00:00.0"/>
    <s v="null"/>
    <s v="DF31707"/>
    <s v="PROFESOR TITULAR DE UNIVERSIDAD"/>
    <s v="R107"/>
    <x v="6"/>
    <n v="345"/>
    <s v="FILOLOGÍA INGLESA"/>
  </r>
  <r>
    <x v="8"/>
    <x v="2"/>
    <n v="778"/>
    <s v="026G"/>
    <s v="GRUPO-A"/>
    <n v="36168750"/>
    <s v="Introducción a las ideas filosóficas"/>
    <s v="GG"/>
    <s v="GRUPO GRANDE"/>
    <s v="026G"/>
    <s v="GRUPO GRANDE DE INTRODUCCIÓN A LAS IDEAS FILOSOFICAS"/>
    <s v="GRUPO-A"/>
    <s v="Grupo Grande de INTRODUCCIÓN A LAS IDEAS FILOSÓFICAS"/>
    <s v="2S"/>
    <n v="36168750"/>
    <s v="FERNÁNDEZ"/>
    <s v="GUERRERO"/>
    <s v="OLAYA"/>
    <s v="olferng"/>
    <s v="olaya.fernandez@unirioja.es"/>
    <n v="4.5"/>
    <n v="4.5"/>
    <n v="536"/>
    <s v="PROFESOR INTERINO"/>
    <s v="C01"/>
    <s v="TIEMPO COMPLETO"/>
    <s v="2017-09-15 00:00:00.0"/>
    <s v="null"/>
    <s v="PI101279"/>
    <s v="PROFESOR CONTRATADO INTERINO"/>
    <s v="R114"/>
    <x v="3"/>
    <n v="383"/>
    <s v="FILOSOFÍA MORAL"/>
  </r>
  <r>
    <x v="8"/>
    <x v="2"/>
    <n v="778"/>
    <s v="026R"/>
    <s v="GRUPO-A1"/>
    <n v="36168750"/>
    <s v="Introducción a las ideas filosóficas"/>
    <s v="GR"/>
    <s v="GRUPO REDUCIDO"/>
    <s v="026R"/>
    <s v="GRUPO REDUCIDO DE INTRODUCCIÓN A LAS IDEAS FILOSOFICAS"/>
    <s v="GRUPO-A1"/>
    <s v="Grupo Reducido de Introducción a las ideas filosóficas"/>
    <s v="2S"/>
    <n v="36168750"/>
    <s v="FERNÁNDEZ"/>
    <s v="GUERRERO"/>
    <s v="OLAYA"/>
    <s v="olferng"/>
    <s v="olaya.fernandez@unirioja.es"/>
    <n v="1.5"/>
    <n v="1.5"/>
    <n v="536"/>
    <s v="PROFESOR INTERINO"/>
    <s v="C01"/>
    <s v="TIEMPO COMPLETO"/>
    <s v="2017-09-15 00:00:00.0"/>
    <s v="null"/>
    <s v="PI101279"/>
    <s v="PROFESOR CONTRATADO INTERINO"/>
    <s v="R114"/>
    <x v="3"/>
    <n v="383"/>
    <s v="FILOSOFÍA MORAL"/>
  </r>
  <r>
    <x v="8"/>
    <x v="2"/>
    <n v="778"/>
    <s v="026R"/>
    <s v="GRUPO-A2"/>
    <n v="36168750"/>
    <s v="Introducción a las ideas filosóficas"/>
    <s v="GR"/>
    <s v="GRUPO REDUCIDO"/>
    <s v="026R"/>
    <s v="GRUPO REDUCIDO DE INTRODUCCIÓN A LAS IDEAS FILOSOFICAS"/>
    <s v="GRUPO-A2"/>
    <s v="Grupo Reducido de Introducción a las ideas filosóficas"/>
    <s v="2S"/>
    <n v="36168750"/>
    <s v="FERNÁNDEZ"/>
    <s v="GUERRERO"/>
    <s v="OLAYA"/>
    <s v="olferng"/>
    <s v="olaya.fernandez@unirioja.es"/>
    <n v="1.5"/>
    <n v="1.5"/>
    <n v="536"/>
    <s v="PROFESOR INTERINO"/>
    <s v="C01"/>
    <s v="TIEMPO COMPLETO"/>
    <s v="2017-09-15 00:00:00.0"/>
    <s v="null"/>
    <s v="PI101279"/>
    <s v="PROFESOR CONTRATADO INTERINO"/>
    <s v="R114"/>
    <x v="3"/>
    <n v="383"/>
    <s v="FILOSOFÍA MORAL"/>
  </r>
  <r>
    <x v="8"/>
    <x v="2"/>
    <n v="778"/>
    <s v="026R"/>
    <s v="GRUPO-A3"/>
    <n v="36168750"/>
    <s v="Introducción a las ideas filosóficas"/>
    <s v="GR"/>
    <s v="GRUPO REDUCIDO"/>
    <s v="026R"/>
    <s v="GRUPO REDUCIDO DE INTRODUCCIÓN A LAS IDEAS FILOSOFICAS"/>
    <s v="GRUPO-A3"/>
    <s v="Grupo Reducido de Introducción a las ideas filosóficas"/>
    <s v="2S"/>
    <n v="36168750"/>
    <s v="FERNÁNDEZ"/>
    <s v="GUERRERO"/>
    <s v="OLAYA"/>
    <s v="olferng"/>
    <s v="olaya.fernandez@unirioja.es"/>
    <n v="1.5"/>
    <n v="1.5"/>
    <n v="536"/>
    <s v="PROFESOR INTERINO"/>
    <s v="C01"/>
    <s v="TIEMPO COMPLETO"/>
    <s v="2017-09-15 00:00:00.0"/>
    <s v="null"/>
    <s v="PI101279"/>
    <s v="PROFESOR CONTRATADO INTERINO"/>
    <s v="R114"/>
    <x v="3"/>
    <n v="383"/>
    <s v="FILOSOFÍA MORAL"/>
  </r>
  <r>
    <x v="9"/>
    <x v="2"/>
    <n v="778"/>
    <s v="026G"/>
    <s v="GRUPO-A"/>
    <n v="36168750"/>
    <s v="Introducción a las ideas filosóficas"/>
    <s v="GG"/>
    <s v="GRUPO GRANDE"/>
    <s v="026G"/>
    <s v="GRUPO GRANDE DE INTRODUCCIÓN A LAS IDEAS FILOSOFICAS"/>
    <s v="GRUPO-A"/>
    <s v="Grupo Grande de INTRODUCCIÓN A LAS IDEAS FILOSÓFICAS"/>
    <s v="2S"/>
    <n v="36168750"/>
    <s v="FERNÁNDEZ"/>
    <s v="GUERRERO"/>
    <s v="OLAYA"/>
    <s v="olferng"/>
    <s v="olaya.fernandez@unirioja.es"/>
    <n v="4.5"/>
    <m/>
    <n v="536"/>
    <s v="PROFESOR INTERINO"/>
    <s v="C01"/>
    <s v="TIEMPO COMPLETO"/>
    <s v="2017-09-15 00:00:00.0"/>
    <s v="null"/>
    <s v="PI101279"/>
    <s v="PROFESOR CONTRATADO INTERINO"/>
    <s v="R114"/>
    <x v="3"/>
    <n v="383"/>
    <s v="FILOSOFÍA MORAL"/>
  </r>
  <r>
    <x v="9"/>
    <x v="2"/>
    <n v="778"/>
    <s v="026R"/>
    <s v="GRUPO-A1"/>
    <n v="36168750"/>
    <s v="Introducción a las ideas filosóficas"/>
    <s v="GR"/>
    <s v="GRUPO REDUCIDO"/>
    <s v="026R"/>
    <s v="GRUPO REDUCIDO DE INTRODUCCIÓN A LAS IDEAS FILOSOFICAS"/>
    <s v="GRUPO-A1"/>
    <s v="Grupo Reducido de Introducción a las ideas filosóficas"/>
    <s v="2S"/>
    <n v="36168750"/>
    <s v="FERNÁNDEZ"/>
    <s v="GUERRERO"/>
    <s v="OLAYA"/>
    <s v="olferng"/>
    <s v="olaya.fernandez@unirioja.es"/>
    <n v="1.5"/>
    <m/>
    <n v="536"/>
    <s v="PROFESOR INTERINO"/>
    <s v="C01"/>
    <s v="TIEMPO COMPLETO"/>
    <s v="2017-09-15 00:00:00.0"/>
    <s v="null"/>
    <s v="PI101279"/>
    <s v="PROFESOR CONTRATADO INTERINO"/>
    <s v="R114"/>
    <x v="3"/>
    <n v="383"/>
    <s v="FILOSOFÍA MORAL"/>
  </r>
  <r>
    <x v="9"/>
    <x v="2"/>
    <n v="778"/>
    <s v="026R"/>
    <s v="GRUPO-A2"/>
    <n v="36168750"/>
    <s v="Introducción a las ideas filosóficas"/>
    <s v="GR"/>
    <s v="GRUPO REDUCIDO"/>
    <s v="026R"/>
    <s v="GRUPO REDUCIDO DE INTRODUCCIÓN A LAS IDEAS FILOSOFICAS"/>
    <s v="GRUPO-A2"/>
    <s v="Grupo Reducido de Introducción a las ideas filosóficas"/>
    <s v="2S"/>
    <n v="36168750"/>
    <s v="FERNÁNDEZ"/>
    <s v="GUERRERO"/>
    <s v="OLAYA"/>
    <s v="olferng"/>
    <s v="olaya.fernandez@unirioja.es"/>
    <n v="1.5"/>
    <m/>
    <n v="536"/>
    <s v="PROFESOR INTERINO"/>
    <s v="C01"/>
    <s v="TIEMPO COMPLETO"/>
    <s v="2017-09-15 00:00:00.0"/>
    <s v="null"/>
    <s v="PI101279"/>
    <s v="PROFESOR CONTRATADO INTERINO"/>
    <s v="R114"/>
    <x v="3"/>
    <n v="383"/>
    <s v="FILOSOFÍA MORAL"/>
  </r>
  <r>
    <x v="9"/>
    <x v="2"/>
    <n v="778"/>
    <s v="026R"/>
    <s v="GRUPO-A3"/>
    <n v="36168750"/>
    <s v="Introducción a las ideas filosóficas"/>
    <s v="GR"/>
    <s v="GRUPO REDUCIDO"/>
    <s v="026R"/>
    <s v="GRUPO REDUCIDO DE INTRODUCCIÓN A LAS IDEAS FILOSOFICAS"/>
    <s v="GRUPO-A3"/>
    <s v="Grupo Reducido de Introducción a las ideas filosóficas"/>
    <s v="2S"/>
    <n v="36168750"/>
    <s v="FERNÁNDEZ"/>
    <s v="GUERRERO"/>
    <s v="OLAYA"/>
    <s v="olferng"/>
    <s v="olaya.fernandez@unirioja.es"/>
    <n v="1.5"/>
    <m/>
    <n v="536"/>
    <s v="PROFESOR INTERINO"/>
    <s v="C01"/>
    <s v="TIEMPO COMPLETO"/>
    <s v="2017-09-15 00:00:00.0"/>
    <s v="null"/>
    <s v="PI101279"/>
    <s v="PROFESOR CONTRATADO INTERINO"/>
    <s v="R114"/>
    <x v="3"/>
    <n v="383"/>
    <s v="FILOSOFÍA MORAL"/>
  </r>
  <r>
    <x v="10"/>
    <x v="2"/>
    <n v="778"/>
    <s v="026G"/>
    <s v="GRUPO-A"/>
    <n v="36168750"/>
    <s v="Introducción a las ideas filosóficas"/>
    <s v="GG"/>
    <s v="GRUPO GRANDE"/>
    <s v="026G"/>
    <s v="GRUPO GRANDE DE INTRODUCCIÓN A LAS IDEAS FILOSOFICAS"/>
    <s v="GRUPO-A"/>
    <s v="Grupo Grande de INTRODUCCIÓN A LAS IDEAS FILOSÓFICAS"/>
    <s v="2S"/>
    <n v="36168750"/>
    <s v="FERNÁNDEZ"/>
    <s v="GUERRERO"/>
    <s v="OLAYA"/>
    <s v="olferng"/>
    <s v="olaya.fernandez@unirioja.es"/>
    <n v="4.5"/>
    <m/>
    <n v="536"/>
    <s v="PROFESOR INTERINO"/>
    <s v="C01"/>
    <s v="TIEMPO COMPLETO"/>
    <s v="2017-09-15 00:00:00.0"/>
    <s v="null"/>
    <s v="PI101279"/>
    <s v="PROFESOR CONTRATADO INTERINO"/>
    <s v="R114"/>
    <x v="3"/>
    <n v="383"/>
    <s v="FILOSOFÍA MORAL"/>
  </r>
  <r>
    <x v="10"/>
    <x v="2"/>
    <n v="778"/>
    <s v="026R"/>
    <s v="GRUPO-A1"/>
    <n v="36168750"/>
    <s v="Introducción a las ideas filosóficas"/>
    <s v="GR"/>
    <s v="GRUPO REDUCIDO"/>
    <s v="026R"/>
    <s v="GRUPO REDUCIDO DE INTRODUCCIÓN A LAS IDEAS FILOSOFICAS"/>
    <s v="GRUPO-A1"/>
    <s v="Grupo Reducido de Introducción a las ideas filosóficas"/>
    <s v="2S"/>
    <n v="36168750"/>
    <s v="FERNÁNDEZ"/>
    <s v="GUERRERO"/>
    <s v="OLAYA"/>
    <s v="olferng"/>
    <s v="olaya.fernandez@unirioja.es"/>
    <n v="1.5"/>
    <m/>
    <n v="536"/>
    <s v="PROFESOR INTERINO"/>
    <s v="C01"/>
    <s v="TIEMPO COMPLETO"/>
    <s v="2017-09-15 00:00:00.0"/>
    <s v="null"/>
    <s v="PI101279"/>
    <s v="PROFESOR CONTRATADO INTERINO"/>
    <s v="R114"/>
    <x v="3"/>
    <n v="383"/>
    <s v="FILOSOFÍA MORAL"/>
  </r>
  <r>
    <x v="10"/>
    <x v="2"/>
    <n v="778"/>
    <s v="026R"/>
    <s v="GRUPO-A2"/>
    <n v="36168750"/>
    <s v="Introducción a las ideas filosóficas"/>
    <s v="GR"/>
    <s v="GRUPO REDUCIDO"/>
    <s v="026R"/>
    <s v="GRUPO REDUCIDO DE INTRODUCCIÓN A LAS IDEAS FILOSOFICAS"/>
    <s v="GRUPO-A2"/>
    <s v="Grupo Reducido de Introducción a las ideas filosóficas"/>
    <s v="2S"/>
    <n v="36168750"/>
    <s v="FERNÁNDEZ"/>
    <s v="GUERRERO"/>
    <s v="OLAYA"/>
    <s v="olferng"/>
    <s v="olaya.fernandez@unirioja.es"/>
    <n v="1.5"/>
    <m/>
    <n v="536"/>
    <s v="PROFESOR INTERINO"/>
    <s v="C01"/>
    <s v="TIEMPO COMPLETO"/>
    <s v="2017-09-15 00:00:00.0"/>
    <s v="null"/>
    <s v="PI101279"/>
    <s v="PROFESOR CONTRATADO INTERINO"/>
    <s v="R114"/>
    <x v="3"/>
    <n v="383"/>
    <s v="FILOSOFÍA MORAL"/>
  </r>
  <r>
    <x v="10"/>
    <x v="2"/>
    <n v="778"/>
    <s v="026R"/>
    <s v="GRUPO-A3"/>
    <n v="36168750"/>
    <s v="Introducción a las ideas filosóficas"/>
    <s v="GR"/>
    <s v="GRUPO REDUCIDO"/>
    <s v="026R"/>
    <s v="GRUPO REDUCIDO DE INTRODUCCIÓN A LAS IDEAS FILOSOFICAS"/>
    <s v="GRUPO-A3"/>
    <s v="Grupo Reducido de Introducción a las ideas filosóficas"/>
    <s v="2S"/>
    <n v="36168750"/>
    <s v="FERNÁNDEZ"/>
    <s v="GUERRERO"/>
    <s v="OLAYA"/>
    <s v="olferng"/>
    <s v="olaya.fernandez@unirioja.es"/>
    <n v="1.5"/>
    <m/>
    <n v="536"/>
    <s v="PROFESOR INTERINO"/>
    <s v="C01"/>
    <s v="TIEMPO COMPLETO"/>
    <s v="2017-09-15 00:00:00.0"/>
    <s v="null"/>
    <s v="PI101279"/>
    <s v="PROFESOR CONTRATADO INTERINO"/>
    <s v="R114"/>
    <x v="3"/>
    <n v="383"/>
    <s v="FILOSOFÍA MORAL"/>
  </r>
  <r>
    <x v="9"/>
    <x v="2"/>
    <n v="779"/>
    <s v="602201G"/>
    <s v="GRUPO-A"/>
    <n v="410009"/>
    <s v="Historia de la Antigüedad I"/>
    <s v="GG"/>
    <s v="GRUPO GRANDE"/>
    <s v="602201G"/>
    <s v="GRUPO GRANDE DE HISTORIA DE LA ANTIGÜEDAD I"/>
    <s v="GRUPO-A"/>
    <s v="Grupo Grande de HISTORIA DE LA ANTIGÜEDAD I"/>
    <s v="1S"/>
    <n v="410009"/>
    <s v="IGUACEL DE LA"/>
    <s v="CRUZ"/>
    <s v="MARÍA DEL PILAR"/>
    <s v="piiguad"/>
    <s v="pilar.iguacel@unirioja.es"/>
    <n v="4.5"/>
    <n v="4.5"/>
    <n v="532"/>
    <s v="LABORAL DOCENTE-ASOCIADO"/>
    <s v="P06"/>
    <s v="TIEMPO PARCIAL (6+6 HORAS)"/>
    <s v="2017-09-15 00:00:00.0"/>
    <s v="2019-09-14 00:00:00.0"/>
    <s v="PI101281"/>
    <s v="PROFESOR ASOCIADO"/>
    <s v="R114"/>
    <x v="3"/>
    <n v="445"/>
    <s v="HISTORIA ANTIGUA"/>
  </r>
  <r>
    <x v="9"/>
    <x v="2"/>
    <n v="779"/>
    <s v="602201G"/>
    <s v="GRUPO-A"/>
    <n v="16536532"/>
    <s v="Historia de la Antigüedad I"/>
    <s v="GG"/>
    <s v="GRUPO GRANDE"/>
    <s v="602201G"/>
    <s v="GRUPO GRANDE DE HISTORIA DE LA ANTIGÜEDAD I"/>
    <s v="GRUPO-A"/>
    <s v="Grupo Grande de HISTORIA DE LA ANTIGÜEDAD I"/>
    <s v="1S"/>
    <n v="16536532"/>
    <s v="CASTILLO"/>
    <s v="PASCUAL"/>
    <s v="MARÍA JOSEFA"/>
    <s v="mjcasti"/>
    <s v="mariajose.castillo@unirioja.es"/>
    <n v="0"/>
    <n v="0"/>
    <n v="504"/>
    <s v="PROFESOR TITULAR UNIVERSIDAD"/>
    <s v="C01"/>
    <s v="TIEMPO COMPLETO"/>
    <s v="2015-09-15 00:00:00.0"/>
    <s v="null"/>
    <s v="DF3402"/>
    <s v="TITULAR DE UNIVERSIDAD"/>
    <s v="R114"/>
    <x v="3"/>
    <n v="445"/>
    <s v="HISTORIA ANTIGUA"/>
  </r>
  <r>
    <x v="9"/>
    <x v="2"/>
    <n v="779"/>
    <s v="602201R"/>
    <s v="GRUPO-A1"/>
    <n v="410009"/>
    <s v="Historia de la Antigüedad I"/>
    <s v="GR"/>
    <s v="GRUPO REDUCIDO"/>
    <s v="602201R"/>
    <s v="GRUPO REDUCIDO DE HISTORIA DE LA ANTIGÜEDAD I"/>
    <s v="GRUPO-A1"/>
    <s v="Grupo Reducido de Historia de la Antigüedad I"/>
    <s v="1S"/>
    <n v="410009"/>
    <s v="IGUACEL DE LA"/>
    <s v="CRUZ"/>
    <s v="MARÍA DEL PILAR"/>
    <s v="piiguad"/>
    <s v="pilar.iguacel@unirioja.es"/>
    <n v="1.5"/>
    <n v="1.5"/>
    <n v="532"/>
    <s v="LABORAL DOCENTE-ASOCIADO"/>
    <s v="P06"/>
    <s v="TIEMPO PARCIAL (6+6 HORAS)"/>
    <s v="2017-09-15 00:00:00.0"/>
    <s v="2019-09-14 00:00:00.0"/>
    <s v="PI101281"/>
    <s v="PROFESOR ASOCIADO"/>
    <s v="R114"/>
    <x v="3"/>
    <n v="445"/>
    <s v="HISTORIA ANTIGUA"/>
  </r>
  <r>
    <x v="9"/>
    <x v="2"/>
    <n v="780"/>
    <s v="602202G"/>
    <s v="GRUPO-A"/>
    <n v="20170417"/>
    <s v="Prehistoria"/>
    <s v="GG"/>
    <s v="GRUPO GRANDE"/>
    <s v="602202G"/>
    <s v="GRUPO GRANDE DE PREHISTORIA"/>
    <s v="GRUPO-A"/>
    <s v="Grupo Grande de PREHISTORIA"/>
    <s v="1S"/>
    <n v="20170417"/>
    <s v="FANO"/>
    <s v="MARTÍNEZ"/>
    <s v="MIGUEL ÁNGEL"/>
    <s v="mifano"/>
    <s v="miguel-angel.fano@unirioja.es"/>
    <n v="4.5"/>
    <n v="4.5"/>
    <n v="504"/>
    <s v="PROFESOR TITULAR UNIVERSIDAD"/>
    <s v="C01"/>
    <s v="TIEMPO COMPLETO"/>
    <s v="2011-09-01 00:00:00.0"/>
    <s v="null"/>
    <s v="DF3569"/>
    <s v="TITULAR DE UNIVERSIDAD"/>
    <s v="R114"/>
    <x v="3"/>
    <n v="695"/>
    <s v="PREHISTORIA"/>
  </r>
  <r>
    <x v="9"/>
    <x v="2"/>
    <n v="780"/>
    <s v="602202R"/>
    <s v="GRUPO-A1"/>
    <n v="20170417"/>
    <s v="Prehistoria"/>
    <s v="GR"/>
    <s v="GRUPO REDUCIDO"/>
    <s v="602202R"/>
    <s v="GRUPO REDUCIDO DE PREHISTORIA"/>
    <s v="GRUPO-A1"/>
    <s v="Grupo Reducido de Prehistoria"/>
    <s v="1S"/>
    <n v="20170417"/>
    <s v="FANO"/>
    <s v="MARTÍNEZ"/>
    <s v="MIGUEL ÁNGEL"/>
    <s v="mifano"/>
    <s v="miguel-angel.fano@unirioja.es"/>
    <n v="1.5"/>
    <n v="1.5"/>
    <n v="504"/>
    <s v="PROFESOR TITULAR UNIVERSIDAD"/>
    <s v="C01"/>
    <s v="TIEMPO COMPLETO"/>
    <s v="2011-09-01 00:00:00.0"/>
    <s v="null"/>
    <s v="DF3569"/>
    <s v="TITULAR DE UNIVERSIDAD"/>
    <s v="R114"/>
    <x v="3"/>
    <n v="695"/>
    <s v="PREHISTORIA"/>
  </r>
  <r>
    <x v="9"/>
    <x v="2"/>
    <n v="781"/>
    <s v="602203G"/>
    <s v="GRUPO-A"/>
    <n v="410009"/>
    <s v="Historia de la Antigüedad II"/>
    <s v="GG"/>
    <s v="GRUPO GRANDE"/>
    <s v="602203G"/>
    <s v="GRUPO GRANDE DE HISTORIA DE LA ANTIGÜEDAD II"/>
    <s v="GRUPO-A"/>
    <s v="Grupo Grande de HISTORIA DE LA ANTIGÜEDAD II"/>
    <s v="2S"/>
    <n v="410009"/>
    <s v="IGUACEL DE LA"/>
    <s v="CRUZ"/>
    <s v="MARÍA DEL PILAR"/>
    <s v="piiguad"/>
    <s v="pilar.iguacel@unirioja.es"/>
    <n v="4.5"/>
    <n v="4.5"/>
    <n v="532"/>
    <s v="LABORAL DOCENTE-ASOCIADO"/>
    <s v="P06"/>
    <s v="TIEMPO PARCIAL (6+6 HORAS)"/>
    <s v="2017-09-15 00:00:00.0"/>
    <s v="2019-09-14 00:00:00.0"/>
    <s v="PI101281"/>
    <s v="PROFESOR ASOCIADO"/>
    <s v="R114"/>
    <x v="3"/>
    <n v="445"/>
    <s v="HISTORIA ANTIGUA"/>
  </r>
  <r>
    <x v="9"/>
    <x v="2"/>
    <n v="781"/>
    <s v="602203G"/>
    <s v="GRUPO-A"/>
    <n v="16536532"/>
    <s v="Historia de la Antigüedad II"/>
    <s v="GG"/>
    <s v="GRUPO GRANDE"/>
    <s v="602203G"/>
    <s v="GRUPO GRANDE DE HISTORIA DE LA ANTIGÜEDAD II"/>
    <s v="GRUPO-A"/>
    <s v="Grupo Grande de HISTORIA DE LA ANTIGÜEDAD II"/>
    <s v="2S"/>
    <n v="16536532"/>
    <s v="CASTILLO"/>
    <s v="PASCUAL"/>
    <s v="MARÍA JOSEFA"/>
    <s v="mjcasti"/>
    <s v="mariajose.castillo@unirioja.es"/>
    <n v="0"/>
    <n v="0"/>
    <n v="504"/>
    <s v="PROFESOR TITULAR UNIVERSIDAD"/>
    <s v="C01"/>
    <s v="TIEMPO COMPLETO"/>
    <s v="2015-09-15 00:00:00.0"/>
    <s v="null"/>
    <s v="DF3402"/>
    <s v="TITULAR DE UNIVERSIDAD"/>
    <s v="R114"/>
    <x v="3"/>
    <n v="445"/>
    <s v="HISTORIA ANTIGUA"/>
  </r>
  <r>
    <x v="9"/>
    <x v="2"/>
    <n v="781"/>
    <s v="602203R"/>
    <s v="GRUPO-A1"/>
    <n v="410009"/>
    <s v="Historia de la Antigüedad II"/>
    <s v="GR"/>
    <s v="GRUPO REDUCIDO"/>
    <s v="602203R"/>
    <s v="GRUPO REDUCIDO DE HISTORIA DE LA ANTIGÜEDAD II"/>
    <s v="GRUPO-A1"/>
    <s v="Grupo Reducido de Historia de la Antigüedad II"/>
    <s v="2S"/>
    <n v="410009"/>
    <s v="IGUACEL DE LA"/>
    <s v="CRUZ"/>
    <s v="MARÍA DEL PILAR"/>
    <s v="piiguad"/>
    <s v="pilar.iguacel@unirioja.es"/>
    <n v="1.5"/>
    <n v="1.5"/>
    <n v="532"/>
    <s v="LABORAL DOCENTE-ASOCIADO"/>
    <s v="P06"/>
    <s v="TIEMPO PARCIAL (6+6 HORAS)"/>
    <s v="2017-09-15 00:00:00.0"/>
    <s v="2019-09-14 00:00:00.0"/>
    <s v="PI101281"/>
    <s v="PROFESOR ASOCIADO"/>
    <s v="R114"/>
    <x v="3"/>
    <n v="445"/>
    <s v="HISTORIA ANTIGUA"/>
  </r>
  <r>
    <x v="9"/>
    <x v="2"/>
    <n v="782"/>
    <s v="602204G"/>
    <s v="GRUPO-A"/>
    <n v="16539010"/>
    <s v="Geografía física"/>
    <s v="GG"/>
    <s v="GRUPO GRANDE"/>
    <s v="602204G"/>
    <s v="GRUPO GRANDE DE GEOGRAFÍA FÍSICA"/>
    <s v="GRUPO-A"/>
    <s v="Grupo Grande de GEOGRAFÍA FÍSICA"/>
    <s v="1S"/>
    <n v="16539010"/>
    <s v="RUIZ"/>
    <s v="FLAÑO"/>
    <s v="PURIFICACIÓN"/>
    <s v="puruiz"/>
    <s v="purificacion.ruiz@unirioja.es"/>
    <n v="4.5"/>
    <n v="4.5"/>
    <n v="504"/>
    <s v="PROFESOR TITULAR UNIVERSIDAD"/>
    <s v="01R"/>
    <s v="TIEMPO COMPLETO REDUCIDO"/>
    <s v="2017-09-15 00:00:00.0"/>
    <s v="null"/>
    <s v="DF3369"/>
    <s v="PROFESOR TITULAR DE UNIVERSIDAD"/>
    <s v="R114"/>
    <x v="3"/>
    <n v="430"/>
    <s v="GEOGRAFÍA FÍSICA"/>
  </r>
  <r>
    <x v="9"/>
    <x v="2"/>
    <n v="782"/>
    <s v="602204R"/>
    <s v="GRUPO-A1"/>
    <n v="16539010"/>
    <s v="Geografía física"/>
    <s v="GR"/>
    <s v="GRUPO REDUCIDO"/>
    <s v="602204R"/>
    <s v="GRUPO REDUCIDO DE GEOGRAFÍA FÍSICA"/>
    <s v="GRUPO-A1"/>
    <s v="Grupo Reducido de Geografía física"/>
    <s v="1S"/>
    <n v="16539010"/>
    <s v="RUIZ"/>
    <s v="FLAÑO"/>
    <s v="PURIFICACIÓN"/>
    <s v="puruiz"/>
    <s v="purificacion.ruiz@unirioja.es"/>
    <n v="1.5"/>
    <n v="1.5"/>
    <n v="504"/>
    <s v="PROFESOR TITULAR UNIVERSIDAD"/>
    <s v="01R"/>
    <s v="TIEMPO COMPLETO REDUCIDO"/>
    <s v="2017-09-15 00:00:00.0"/>
    <s v="null"/>
    <s v="DF3369"/>
    <s v="PROFESOR TITULAR DE UNIVERSIDAD"/>
    <s v="R114"/>
    <x v="3"/>
    <n v="430"/>
    <s v="GEOGRAFÍA FÍSICA"/>
  </r>
  <r>
    <x v="9"/>
    <x v="2"/>
    <n v="783"/>
    <s v="602205G"/>
    <s v="GRUPO-A"/>
    <n v="72573678"/>
    <s v="Historia medieval I"/>
    <s v="GG"/>
    <s v="GRUPO GRANDE"/>
    <s v="602205G"/>
    <s v="GRUPO GRANDE DE HISTORIA MEDIEVAL I"/>
    <s v="GRUPO-A"/>
    <s v="Grupo Grande de HISTORIA MEDIEVAL I"/>
    <s v="1S"/>
    <n v="72573678"/>
    <s v="GOICOLEA"/>
    <s v="JULIÁN"/>
    <s v="FRANCISCO JAVIER"/>
    <s v="frgoicol"/>
    <s v="francisco-javier.goicolea@unirioja.es"/>
    <n v="4.5"/>
    <n v="4.5"/>
    <n v="536"/>
    <s v="PROFESOR INTERINO"/>
    <s v="P06"/>
    <s v="TIEMPO PARCIAL (6+6 HORAS)"/>
    <s v="2017-09-15 00:00:00.0"/>
    <s v="null"/>
    <s v="PI101285"/>
    <s v="PROFESOR CONTRATADO INTERINO"/>
    <s v="R114"/>
    <x v="3"/>
    <n v="485"/>
    <s v="HISTORIA MEDIEVAL"/>
  </r>
  <r>
    <x v="9"/>
    <x v="2"/>
    <n v="783"/>
    <s v="602205R"/>
    <s v="GRUPO-A1"/>
    <n v="72573678"/>
    <s v="Historia medieval I"/>
    <s v="GR"/>
    <s v="GRUPO REDUCIDO"/>
    <s v="602205R"/>
    <s v="GRUPO REDUCIDO DE HISTORIA MEDIEVAL I"/>
    <s v="GRUPO-A1"/>
    <s v="Grupo Reducido de Historia medieval I"/>
    <s v="1S"/>
    <n v="72573678"/>
    <s v="GOICOLEA"/>
    <s v="JULIÁN"/>
    <s v="FRANCISCO JAVIER"/>
    <s v="frgoicol"/>
    <s v="francisco-javier.goicolea@unirioja.es"/>
    <n v="1.5"/>
    <n v="1.5"/>
    <n v="536"/>
    <s v="PROFESOR INTERINO"/>
    <s v="P06"/>
    <s v="TIEMPO PARCIAL (6+6 HORAS)"/>
    <s v="2017-09-15 00:00:00.0"/>
    <s v="null"/>
    <s v="PI101285"/>
    <s v="PROFESOR CONTRATADO INTERINO"/>
    <s v="R114"/>
    <x v="3"/>
    <n v="485"/>
    <s v="HISTORIA MEDIEVAL"/>
  </r>
  <r>
    <x v="9"/>
    <x v="2"/>
    <n v="784"/>
    <s v="602206G"/>
    <s v="GRUPO-A"/>
    <n v="13120437"/>
    <s v="Historia moderna I"/>
    <s v="GG"/>
    <s v="GRUPO GRANDE"/>
    <s v="602206G"/>
    <s v="GRUPO GRANDE DE HISTORIA MODERNA I"/>
    <s v="GRUPO-A"/>
    <s v="Grupo Grande de HISTORIA MODERNA I"/>
    <s v="1S"/>
    <n v="13120437"/>
    <s v="ATIENZA"/>
    <s v="LÓPEZ"/>
    <s v="MARÍA ÁNGELA"/>
    <s v="aatienza"/>
    <s v="angela.atienza@unirioja.es"/>
    <n v="4.5"/>
    <n v="4.5"/>
    <n v="500"/>
    <s v="CATEDRATICO DE UNIVERSIDAD"/>
    <s v="01R"/>
    <s v="TIEMPO COMPLETO REDUCIDO"/>
    <s v="2016-11-12 00:00:00.0"/>
    <s v="null"/>
    <s v="DF100339"/>
    <s v="CATEDRÁTICO DE UNIVERSIDAD"/>
    <s v="R114"/>
    <x v="3"/>
    <n v="490"/>
    <s v="HISTORIA MODERNA"/>
  </r>
  <r>
    <x v="9"/>
    <x v="2"/>
    <n v="784"/>
    <s v="602206R"/>
    <s v="GRUPO-A1"/>
    <n v="13120437"/>
    <s v="Historia moderna I"/>
    <s v="GR"/>
    <s v="GRUPO REDUCIDO"/>
    <s v="602206R"/>
    <s v="GRUPO REDUCIDO DE HISTORIA MODERNA I"/>
    <s v="GRUPO-A1"/>
    <s v="Grupo Reducido de Historia moderna I"/>
    <s v="1S"/>
    <n v="13120437"/>
    <s v="ATIENZA"/>
    <s v="LÓPEZ"/>
    <s v="MARÍA ÁNGELA"/>
    <s v="aatienza"/>
    <s v="angela.atienza@unirioja.es"/>
    <n v="1.5"/>
    <n v="1.5"/>
    <n v="500"/>
    <s v="CATEDRATICO DE UNIVERSIDAD"/>
    <s v="01R"/>
    <s v="TIEMPO COMPLETO REDUCIDO"/>
    <s v="2016-11-12 00:00:00.0"/>
    <s v="null"/>
    <s v="DF100339"/>
    <s v="CATEDRÁTICO DE UNIVERSIDAD"/>
    <s v="R114"/>
    <x v="3"/>
    <n v="490"/>
    <s v="HISTORIA MODERNA"/>
  </r>
  <r>
    <x v="9"/>
    <x v="2"/>
    <n v="785"/>
    <s v="602207G"/>
    <s v="GRUPO-A"/>
    <n v="16567556"/>
    <s v="Filosofía I"/>
    <s v="GG"/>
    <s v="GRUPO GRANDE"/>
    <s v="602207G"/>
    <s v="GRUPO GRANDE DE FILOSOFÍA I"/>
    <s v="GRUPO-A"/>
    <s v="Grupo Grande de FILOSOFÍA I"/>
    <s v="2S"/>
    <n v="16567556"/>
    <s v="HERNÁNDEZ"/>
    <s v="SÁENZ"/>
    <s v="ALBERTO"/>
    <s v="alhernsa"/>
    <s v="alberto.hernandez@unirioja.es"/>
    <n v="4.5"/>
    <n v="4.5"/>
    <n v="532"/>
    <s v="LABORAL DOCENTE-ASOCIADO"/>
    <s v="P04"/>
    <s v="TIEMPO PARCIAL (4+4 HORAS)"/>
    <s v="2019-02-04 00:00:00.0"/>
    <s v="2019-09-14 00:00:00.0"/>
    <s v="PI101452"/>
    <s v="PROFESOR ASOCIADO"/>
    <s v="R114"/>
    <x v="3"/>
    <n v="375"/>
    <s v="FILOSOFÍA"/>
  </r>
  <r>
    <x v="9"/>
    <x v="2"/>
    <n v="785"/>
    <s v="602207G"/>
    <s v="GRUPO-A"/>
    <n v="36168750"/>
    <s v="Filosofía I"/>
    <s v="GG"/>
    <s v="GRUPO GRANDE"/>
    <s v="602207G"/>
    <s v="GRUPO GRANDE DE FILOSOFÍA I"/>
    <s v="GRUPO-A"/>
    <s v="Grupo Grande de FILOSOFÍA I"/>
    <s v="2S"/>
    <n v="36168750"/>
    <s v="FERNÁNDEZ"/>
    <s v="GUERRERO"/>
    <s v="OLAYA"/>
    <s v="olferng"/>
    <s v="olaya.fernandez@unirioja.es"/>
    <n v="0"/>
    <n v="0"/>
    <n v="536"/>
    <s v="PROFESOR INTERINO"/>
    <s v="C01"/>
    <s v="TIEMPO COMPLETO"/>
    <s v="2017-09-15 00:00:00.0"/>
    <s v="null"/>
    <s v="PI101279"/>
    <s v="PROFESOR CONTRATADO INTERINO"/>
    <s v="R114"/>
    <x v="3"/>
    <n v="383"/>
    <s v="FILOSOFÍA MORAL"/>
  </r>
  <r>
    <x v="9"/>
    <x v="2"/>
    <n v="785"/>
    <s v="602207R"/>
    <s v="GRUPO-A1"/>
    <n v="16567556"/>
    <s v="Filosofía I"/>
    <s v="GR"/>
    <s v="GRUPO REDUCIDO"/>
    <s v="602207R"/>
    <s v="GRUPO REDUCIDO DE FILOSOFÍA I"/>
    <s v="GRUPO-A1"/>
    <s v="Grupo Reducido de Filosofía I"/>
    <s v="2S"/>
    <n v="16567556"/>
    <s v="HERNÁNDEZ"/>
    <s v="SÁENZ"/>
    <s v="ALBERTO"/>
    <s v="alhernsa"/>
    <s v="alberto.hernandez@unirioja.es"/>
    <n v="1.5"/>
    <n v="1.5"/>
    <n v="532"/>
    <s v="LABORAL DOCENTE-ASOCIADO"/>
    <s v="P04"/>
    <s v="TIEMPO PARCIAL (4+4 HORAS)"/>
    <s v="2019-02-04 00:00:00.0"/>
    <s v="2019-09-14 00:00:00.0"/>
    <s v="PI101452"/>
    <s v="PROFESOR ASOCIADO"/>
    <s v="R114"/>
    <x v="3"/>
    <n v="375"/>
    <s v="FILOSOFÍA"/>
  </r>
  <r>
    <x v="9"/>
    <x v="2"/>
    <n v="786"/>
    <s v="069G"/>
    <s v="GRUPO-A"/>
    <n v="16548322"/>
    <s v="Geografía humana"/>
    <s v="GG"/>
    <s v="GRUPO GRANDE"/>
    <s v="069G"/>
    <s v="GRUPO GRANDE DE GEOGRAFÍA HUMANA"/>
    <s v="GRUPO-A"/>
    <s v="Grupo Grande de GEOGRAFÍA HUMANA"/>
    <s v="2S"/>
    <n v="16548322"/>
    <s v="PASCUAL"/>
    <s v="BELLIDO"/>
    <s v="NURIA ESTHER"/>
    <s v="nupascua"/>
    <s v="nuria-esther.pascual@unirioja.es"/>
    <n v="0"/>
    <n v="0"/>
    <n v="504"/>
    <s v="PROFESOR TITULAR UNIVERSIDAD"/>
    <s v="C01"/>
    <s v="TIEMPO COMPLETO"/>
    <s v="2011-09-01 00:00:00.0"/>
    <s v="null"/>
    <s v="DF100298"/>
    <s v="PROFESOR TITULAR DE UNIVERSIDAD"/>
    <s v="R114"/>
    <x v="3"/>
    <n v="10"/>
    <s v="ANÁLISIS GEOGRÁFICO REGIONAL"/>
  </r>
  <r>
    <x v="9"/>
    <x v="2"/>
    <n v="786"/>
    <s v="069G"/>
    <s v="GRUPO-A"/>
    <n v="73141176"/>
    <s v="Geografía humana"/>
    <s v="GG"/>
    <s v="GRUPO GRANDE"/>
    <s v="069G"/>
    <s v="GRUPO GRANDE DE GEOGRAFÍA HUMANA"/>
    <s v="GRUPO-A"/>
    <s v="Grupo Grande de GEOGRAFÍA HUMANA"/>
    <s v="2S"/>
    <n v="73141176"/>
    <s v="PUEYO"/>
    <s v="MOLER"/>
    <s v="RUBEN"/>
    <s v="rupueyo"/>
    <s v="ruben.pueyo@unirioja.es"/>
    <n v="4.5"/>
    <n v="4.5"/>
    <n v="536"/>
    <s v="PROFESOR INTERINO"/>
    <s v="P05"/>
    <s v="TIEMPO PARCIAL (5+5 HORAS)"/>
    <s v="2019-02-06 00:00:00.0"/>
    <s v="2019-09-14 00:00:00.0"/>
    <s v="PI101454"/>
    <s v="PROFESOR CONTRATADO INTERINO"/>
    <s v="R114"/>
    <x v="3"/>
    <n v="10"/>
    <s v="ANÁLISIS GEOGRÁFICO REGIONAL"/>
  </r>
  <r>
    <x v="9"/>
    <x v="2"/>
    <n v="786"/>
    <s v="069R"/>
    <s v="GRUPO-A1"/>
    <n v="73141176"/>
    <s v="Geografía humana"/>
    <s v="GR"/>
    <s v="GRUPO REDUCIDO"/>
    <s v="069R"/>
    <s v="GRUPO REDUCIDO DE GEOGRAFÍA HUMANA"/>
    <s v="GRUPO-A1"/>
    <s v="Grupo Reducido de Geografía humana"/>
    <s v="2S"/>
    <n v="73141176"/>
    <s v="PUEYO"/>
    <s v="MOLER"/>
    <s v="RUBEN"/>
    <s v="rupueyo"/>
    <s v="ruben.pueyo@unirioja.es"/>
    <n v="1.5"/>
    <n v="1.5"/>
    <n v="536"/>
    <s v="PROFESOR INTERINO"/>
    <s v="P05"/>
    <s v="TIEMPO PARCIAL (5+5 HORAS)"/>
    <s v="2019-02-06 00:00:00.0"/>
    <s v="2019-09-14 00:00:00.0"/>
    <s v="PI101454"/>
    <s v="PROFESOR CONTRATADO INTERINO"/>
    <s v="R114"/>
    <x v="3"/>
    <n v="10"/>
    <s v="ANÁLISIS GEOGRÁFICO REGIONAL"/>
  </r>
  <r>
    <x v="9"/>
    <x v="2"/>
    <n v="787"/>
    <s v="602209G"/>
    <s v="GRUPO-A"/>
    <n v="72573678"/>
    <s v="Historia medieval II"/>
    <s v="GG"/>
    <s v="GRUPO GRANDE"/>
    <s v="602209G"/>
    <s v="GRUPO GRANDE DE HISTORIA MEDIEVAL II"/>
    <s v="GRUPO-A"/>
    <s v="Grupo Grande de HISTORIA MEDIEVAL II"/>
    <s v="2S"/>
    <n v="72573678"/>
    <s v="GOICOLEA"/>
    <s v="JULIÁN"/>
    <s v="FRANCISCO JAVIER"/>
    <s v="frgoicol"/>
    <s v="francisco-javier.goicolea@unirioja.es"/>
    <n v="4.5"/>
    <n v="4.5"/>
    <n v="536"/>
    <s v="PROFESOR INTERINO"/>
    <s v="P06"/>
    <s v="TIEMPO PARCIAL (6+6 HORAS)"/>
    <s v="2017-09-15 00:00:00.0"/>
    <s v="null"/>
    <s v="PI101285"/>
    <s v="PROFESOR CONTRATADO INTERINO"/>
    <s v="R114"/>
    <x v="3"/>
    <n v="485"/>
    <s v="HISTORIA MEDIEVAL"/>
  </r>
  <r>
    <x v="9"/>
    <x v="2"/>
    <n v="787"/>
    <s v="602209R"/>
    <s v="GRUPO-A1"/>
    <n v="72573678"/>
    <s v="Historia medieval II"/>
    <s v="GR"/>
    <s v="GRUPO REDUCIDO"/>
    <s v="602209R"/>
    <s v="GRUPO REDUCIDO DE HISTORIA MEDIEVAL II"/>
    <s v="GRUPO-A1"/>
    <s v="Grupo Reducido de Historia medieval II"/>
    <s v="2S"/>
    <n v="72573678"/>
    <s v="GOICOLEA"/>
    <s v="JULIÁN"/>
    <s v="FRANCISCO JAVIER"/>
    <s v="frgoicol"/>
    <s v="francisco-javier.goicolea@unirioja.es"/>
    <n v="1.5"/>
    <n v="1.5"/>
    <n v="536"/>
    <s v="PROFESOR INTERINO"/>
    <s v="P06"/>
    <s v="TIEMPO PARCIAL (6+6 HORAS)"/>
    <s v="2017-09-15 00:00:00.0"/>
    <s v="null"/>
    <s v="PI101285"/>
    <s v="PROFESOR CONTRATADO INTERINO"/>
    <s v="R114"/>
    <x v="3"/>
    <n v="485"/>
    <s v="HISTORIA MEDIEVAL"/>
  </r>
  <r>
    <x v="9"/>
    <x v="2"/>
    <n v="788"/>
    <s v="602210G"/>
    <s v="GRUPO-A"/>
    <n v="13120437"/>
    <s v="Historia moderna II"/>
    <s v="GG"/>
    <s v="GRUPO GRANDE"/>
    <s v="602210G"/>
    <s v="GRUPO GRANDE DE HISTORIA MODERNA II"/>
    <s v="GRUPO-A"/>
    <s v="Grupo Grande de HISTORIA MODERNA II"/>
    <s v="2S"/>
    <n v="13120437"/>
    <s v="ATIENZA"/>
    <s v="LÓPEZ"/>
    <s v="MARÍA ÁNGELA"/>
    <s v="aatienza"/>
    <s v="angela.atienza@unirioja.es"/>
    <n v="1"/>
    <n v="1"/>
    <n v="500"/>
    <s v="CATEDRATICO DE UNIVERSIDAD"/>
    <s v="01R"/>
    <s v="TIEMPO COMPLETO REDUCIDO"/>
    <s v="2016-11-12 00:00:00.0"/>
    <s v="null"/>
    <s v="DF100339"/>
    <s v="CATEDRÁTICO DE UNIVERSIDAD"/>
    <s v="R114"/>
    <x v="3"/>
    <n v="490"/>
    <s v="HISTORIA MODERNA"/>
  </r>
  <r>
    <x v="9"/>
    <x v="2"/>
    <n v="788"/>
    <s v="602210G"/>
    <s v="GRUPO-A"/>
    <n v="16630524"/>
    <s v="Historia moderna II"/>
    <s v="GG"/>
    <s v="GRUPO GRANDE"/>
    <s v="602210G"/>
    <s v="GRUPO GRANDE DE HISTORIA MODERNA II"/>
    <s v="GRUPO-A"/>
    <s v="Grupo Grande de HISTORIA MODERNA II"/>
    <s v="2S"/>
    <n v="16630524"/>
    <s v="IBÁÑEZ"/>
    <s v="CASTRO"/>
    <s v="JUAN"/>
    <s v="juibanez"/>
    <s v="juan.ibanez@alum.unirioja.es"/>
    <n v="3.5"/>
    <n v="3.5"/>
    <n v="121"/>
    <s v="PERSONAL INVESTIGADOR EN FORMACIÓN"/>
    <n v="0"/>
    <s v="_"/>
    <s v="2016-09-10 00:00:00.0"/>
    <s v="2019-09-09 00:00:00.0"/>
    <s v="D14BECARIO1"/>
    <s v="PERSONAL INVESTIGADOR PREDOCTORAL EN FORMACIÓN"/>
    <s v="R114"/>
    <x v="3"/>
    <n v="490"/>
    <s v="HISTORIA MODERNA"/>
  </r>
  <r>
    <x v="9"/>
    <x v="2"/>
    <n v="788"/>
    <s v="602210R"/>
    <s v="GRUPO-A1"/>
    <n v="16630524"/>
    <s v="Historia moderna II"/>
    <s v="GR"/>
    <s v="GRUPO REDUCIDO"/>
    <s v="602210R"/>
    <s v="GRUPO REDUCIDO DE HISTORIA MODERNA II"/>
    <s v="GRUPO-A1"/>
    <s v="Grupo Reducido de Historia moderna II"/>
    <s v="2S"/>
    <n v="16630524"/>
    <s v="IBÁÑEZ"/>
    <s v="CASTRO"/>
    <s v="JUAN"/>
    <s v="juibanez"/>
    <s v="juan.ibanez@alum.unirioja.es"/>
    <n v="1.5"/>
    <n v="1.5"/>
    <n v="121"/>
    <s v="PERSONAL INVESTIGADOR EN FORMACIÓN"/>
    <n v="0"/>
    <s v="_"/>
    <s v="2016-09-10 00:00:00.0"/>
    <s v="2019-09-09 00:00:00.0"/>
    <s v="D14BECARIO1"/>
    <s v="PERSONAL INVESTIGADOR PREDOCTORAL EN FORMACIÓN"/>
    <s v="R114"/>
    <x v="3"/>
    <n v="490"/>
    <s v="HISTORIA MODERNA"/>
  </r>
  <r>
    <x v="8"/>
    <x v="2"/>
    <n v="789"/>
    <s v="015G"/>
    <s v="GRUPO-A"/>
    <n v="16595315"/>
    <s v="Norma y uso del español actual"/>
    <s v="GG"/>
    <s v="GRUPO GRANDE"/>
    <s v="015G"/>
    <s v="TEORIA DE NORMA Y USO DEL ESPAÑOL ACTUAL"/>
    <s v="GRUPO-A"/>
    <s v="Grupo de Teoria de NORMA Y USO DEL ESPAÑOL ACTUAL"/>
    <s v="1S"/>
    <n v="16595315"/>
    <s v="GARCÍA"/>
    <s v="ANDREVA"/>
    <s v="FERNANDO"/>
    <s v="fegarcan"/>
    <s v="fernando.garciaan@unirioja.es"/>
    <n v="1.5"/>
    <n v="1.5"/>
    <n v="536"/>
    <s v="PROFESOR INTERINO"/>
    <s v="C01"/>
    <s v="TIEMPO COMPLETO"/>
    <s v="2013-09-16 00:00:00.0"/>
    <s v="null"/>
    <s v="PI100914"/>
    <s v="PROFESOR CONTRATADO INTERINO"/>
    <s v="R106"/>
    <x v="5"/>
    <n v="567"/>
    <s v="LENGUA ESPAÑOLA"/>
  </r>
  <r>
    <x v="8"/>
    <x v="2"/>
    <n v="789"/>
    <s v="015G"/>
    <s v="GRUPO-A"/>
    <n v="16620640"/>
    <s v="Norma y uso del español actual"/>
    <s v="GG"/>
    <s v="GRUPO GRANDE"/>
    <s v="015G"/>
    <s v="TEORIA DE NORMA Y USO DEL ESPAÑOL ACTUAL"/>
    <s v="GRUPO-A"/>
    <s v="Grupo de Teoria de NORMA Y USO DEL ESPAÑOL ACTUAL"/>
    <s v="1S"/>
    <n v="16620640"/>
    <s v="LAS HERAS"/>
    <s v="CALVO"/>
    <s v="MIGUEL"/>
    <s v="milasher"/>
    <s v="miguel.las-heras@unirioja.es"/>
    <n v="3"/>
    <n v="3"/>
    <n v="536"/>
    <s v="PROFESOR INTERINO"/>
    <s v="C01"/>
    <s v="TIEMPO COMPLETO"/>
    <s v="2018-09-18 00:00:00.0"/>
    <s v="null"/>
    <s v="PI101364"/>
    <s v="PROFESOR CONTRATADO INTERINO"/>
    <s v="R106"/>
    <x v="5"/>
    <n v="567"/>
    <s v="LENGUA ESPAÑOLA"/>
  </r>
  <r>
    <x v="8"/>
    <x v="2"/>
    <n v="789"/>
    <s v="015R"/>
    <s v="GRUPO-A1"/>
    <n v="16595315"/>
    <s v="Norma y uso del español actual"/>
    <s v="GR"/>
    <s v="GRUPO REDUCIDO"/>
    <s v="015R"/>
    <s v="PRÁCTICA DE NORMA Y USO DEL ESPAÑOL ACTUAL"/>
    <s v="GRUPO-A1"/>
    <s v="Grupo de Práctica de Norma y uso del español actual"/>
    <s v="1S"/>
    <n v="16595315"/>
    <s v="GARCÍA"/>
    <s v="ANDREVA"/>
    <s v="FERNANDO"/>
    <s v="fegarcan"/>
    <s v="fernando.garciaan@unirioja.es"/>
    <n v="0.5"/>
    <n v="0.5"/>
    <n v="536"/>
    <s v="PROFESOR INTERINO"/>
    <s v="C01"/>
    <s v="TIEMPO COMPLETO"/>
    <s v="2013-09-16 00:00:00.0"/>
    <s v="null"/>
    <s v="PI100914"/>
    <s v="PROFESOR CONTRATADO INTERINO"/>
    <s v="R106"/>
    <x v="5"/>
    <n v="567"/>
    <s v="LENGUA ESPAÑOLA"/>
  </r>
  <r>
    <x v="8"/>
    <x v="2"/>
    <n v="789"/>
    <s v="015R"/>
    <s v="GRUPO-A1"/>
    <n v="16620640"/>
    <s v="Norma y uso del español actual"/>
    <s v="GR"/>
    <s v="GRUPO REDUCIDO"/>
    <s v="015R"/>
    <s v="PRÁCTICA DE NORMA Y USO DEL ESPAÑOL ACTUAL"/>
    <s v="GRUPO-A1"/>
    <s v="Grupo de Práctica de Norma y uso del español actual"/>
    <s v="1S"/>
    <n v="16620640"/>
    <s v="LAS HERAS"/>
    <s v="CALVO"/>
    <s v="MIGUEL"/>
    <s v="milasher"/>
    <s v="miguel.las-heras@unirioja.es"/>
    <n v="1"/>
    <n v="1"/>
    <n v="536"/>
    <s v="PROFESOR INTERINO"/>
    <s v="C01"/>
    <s v="TIEMPO COMPLETO"/>
    <s v="2018-09-18 00:00:00.0"/>
    <s v="null"/>
    <s v="PI101364"/>
    <s v="PROFESOR CONTRATADO INTERINO"/>
    <s v="R106"/>
    <x v="5"/>
    <n v="567"/>
    <s v="LENGUA ESPAÑOLA"/>
  </r>
  <r>
    <x v="8"/>
    <x v="2"/>
    <n v="789"/>
    <s v="015R"/>
    <s v="GRUPO-A2"/>
    <n v="16595315"/>
    <s v="Norma y uso del español actual"/>
    <s v="GR"/>
    <s v="GRUPO REDUCIDO"/>
    <s v="015R"/>
    <s v="PRÁCTICA DE NORMA Y USO DEL ESPAÑOL ACTUAL"/>
    <s v="GRUPO-A2"/>
    <s v="Grupo de Práctica de Norma y uso del español actual"/>
    <s v="1S"/>
    <n v="16595315"/>
    <s v="GARCÍA"/>
    <s v="ANDREVA"/>
    <s v="FERNANDO"/>
    <s v="fegarcan"/>
    <s v="fernando.garciaan@unirioja.es"/>
    <n v="0.5"/>
    <n v="0.5"/>
    <n v="536"/>
    <s v="PROFESOR INTERINO"/>
    <s v="C01"/>
    <s v="TIEMPO COMPLETO"/>
    <s v="2013-09-16 00:00:00.0"/>
    <s v="null"/>
    <s v="PI100914"/>
    <s v="PROFESOR CONTRATADO INTERINO"/>
    <s v="R106"/>
    <x v="5"/>
    <n v="567"/>
    <s v="LENGUA ESPAÑOLA"/>
  </r>
  <r>
    <x v="8"/>
    <x v="2"/>
    <n v="789"/>
    <s v="015R"/>
    <s v="GRUPO-A2"/>
    <n v="16620640"/>
    <s v="Norma y uso del español actual"/>
    <s v="GR"/>
    <s v="GRUPO REDUCIDO"/>
    <s v="015R"/>
    <s v="PRÁCTICA DE NORMA Y USO DEL ESPAÑOL ACTUAL"/>
    <s v="GRUPO-A2"/>
    <s v="Grupo de Práctica de Norma y uso del español actual"/>
    <s v="1S"/>
    <n v="16620640"/>
    <s v="LAS HERAS"/>
    <s v="CALVO"/>
    <s v="MIGUEL"/>
    <s v="milasher"/>
    <s v="miguel.las-heras@unirioja.es"/>
    <n v="1"/>
    <n v="1"/>
    <n v="536"/>
    <s v="PROFESOR INTERINO"/>
    <s v="C01"/>
    <s v="TIEMPO COMPLETO"/>
    <s v="2018-09-18 00:00:00.0"/>
    <s v="null"/>
    <s v="PI101364"/>
    <s v="PROFESOR CONTRATADO INTERINO"/>
    <s v="R106"/>
    <x v="5"/>
    <n v="567"/>
    <s v="LENGUA ESPAÑOLA"/>
  </r>
  <r>
    <x v="8"/>
    <x v="2"/>
    <n v="789"/>
    <s v="015R"/>
    <s v="GRUPO-A3"/>
    <n v="16595315"/>
    <s v="Norma y uso del español actual"/>
    <s v="GR"/>
    <s v="GRUPO REDUCIDO"/>
    <s v="015R"/>
    <s v="PRÁCTICA DE NORMA Y USO DEL ESPAÑOL ACTUAL"/>
    <s v="GRUPO-A3"/>
    <s v="Grupo de Práctica de Norma y uso del español actual"/>
    <s v="1S"/>
    <n v="16595315"/>
    <s v="GARCÍA"/>
    <s v="ANDREVA"/>
    <s v="FERNANDO"/>
    <s v="fegarcan"/>
    <s v="fernando.garciaan@unirioja.es"/>
    <n v="0.5"/>
    <n v="0.5"/>
    <n v="536"/>
    <s v="PROFESOR INTERINO"/>
    <s v="C01"/>
    <s v="TIEMPO COMPLETO"/>
    <s v="2013-09-16 00:00:00.0"/>
    <s v="null"/>
    <s v="PI100914"/>
    <s v="PROFESOR CONTRATADO INTERINO"/>
    <s v="R106"/>
    <x v="5"/>
    <n v="567"/>
    <s v="LENGUA ESPAÑOLA"/>
  </r>
  <r>
    <x v="8"/>
    <x v="2"/>
    <n v="789"/>
    <s v="015R"/>
    <s v="GRUPO-A3"/>
    <n v="16620640"/>
    <s v="Norma y uso del español actual"/>
    <s v="GR"/>
    <s v="GRUPO REDUCIDO"/>
    <s v="015R"/>
    <s v="PRÁCTICA DE NORMA Y USO DEL ESPAÑOL ACTUAL"/>
    <s v="GRUPO-A3"/>
    <s v="Grupo de Práctica de Norma y uso del español actual"/>
    <s v="1S"/>
    <n v="16620640"/>
    <s v="LAS HERAS"/>
    <s v="CALVO"/>
    <s v="MIGUEL"/>
    <s v="milasher"/>
    <s v="miguel.las-heras@unirioja.es"/>
    <n v="1"/>
    <n v="1"/>
    <n v="536"/>
    <s v="PROFESOR INTERINO"/>
    <s v="C01"/>
    <s v="TIEMPO COMPLETO"/>
    <s v="2018-09-18 00:00:00.0"/>
    <s v="null"/>
    <s v="PI101364"/>
    <s v="PROFESOR CONTRATADO INTERINO"/>
    <s v="R106"/>
    <x v="5"/>
    <n v="567"/>
    <s v="LENGUA ESPAÑOLA"/>
  </r>
  <r>
    <x v="9"/>
    <x v="2"/>
    <n v="789"/>
    <s v="015G"/>
    <s v="GRUPO-A"/>
    <n v="16595315"/>
    <s v="Norma y uso del español actual"/>
    <s v="GG"/>
    <s v="GRUPO GRANDE"/>
    <s v="015G"/>
    <s v="TEORIA DE NORMA Y USO DEL ESPAÑOL ACTUAL"/>
    <s v="GRUPO-A"/>
    <s v="Grupo de Teoria de NORMA Y USO DEL ESPAÑOL ACTUAL"/>
    <s v="1S"/>
    <n v="16595315"/>
    <s v="GARCÍA"/>
    <s v="ANDREVA"/>
    <s v="FERNANDO"/>
    <s v="fegarcan"/>
    <s v="fernando.garciaan@unirioja.es"/>
    <n v="1.5"/>
    <m/>
    <n v="536"/>
    <s v="PROFESOR INTERINO"/>
    <s v="C01"/>
    <s v="TIEMPO COMPLETO"/>
    <s v="2013-09-16 00:00:00.0"/>
    <s v="null"/>
    <s v="PI100914"/>
    <s v="PROFESOR CONTRATADO INTERINO"/>
    <s v="R106"/>
    <x v="5"/>
    <n v="567"/>
    <s v="LENGUA ESPAÑOLA"/>
  </r>
  <r>
    <x v="9"/>
    <x v="2"/>
    <n v="789"/>
    <s v="015G"/>
    <s v="GRUPO-A"/>
    <n v="16620640"/>
    <s v="Norma y uso del español actual"/>
    <s v="GG"/>
    <s v="GRUPO GRANDE"/>
    <s v="015G"/>
    <s v="TEORIA DE NORMA Y USO DEL ESPAÑOL ACTUAL"/>
    <s v="GRUPO-A"/>
    <s v="Grupo de Teoria de NORMA Y USO DEL ESPAÑOL ACTUAL"/>
    <s v="1S"/>
    <n v="16620640"/>
    <s v="LAS HERAS"/>
    <s v="CALVO"/>
    <s v="MIGUEL"/>
    <s v="milasher"/>
    <s v="miguel.las-heras@unirioja.es"/>
    <n v="3"/>
    <m/>
    <n v="536"/>
    <s v="PROFESOR INTERINO"/>
    <s v="C01"/>
    <s v="TIEMPO COMPLETO"/>
    <s v="2018-09-18 00:00:00.0"/>
    <s v="null"/>
    <s v="PI101364"/>
    <s v="PROFESOR CONTRATADO INTERINO"/>
    <s v="R106"/>
    <x v="5"/>
    <n v="567"/>
    <s v="LENGUA ESPAÑOLA"/>
  </r>
  <r>
    <x v="9"/>
    <x v="2"/>
    <n v="789"/>
    <s v="015R"/>
    <s v="GRUPO-A1"/>
    <n v="16595315"/>
    <s v="Norma y uso del español actual"/>
    <s v="GR"/>
    <s v="GRUPO REDUCIDO"/>
    <s v="015R"/>
    <s v="PRÁCTICA DE NORMA Y USO DEL ESPAÑOL ACTUAL"/>
    <s v="GRUPO-A1"/>
    <s v="Grupo de Práctica de Norma y uso del español actual"/>
    <s v="1S"/>
    <n v="16595315"/>
    <s v="GARCÍA"/>
    <s v="ANDREVA"/>
    <s v="FERNANDO"/>
    <s v="fegarcan"/>
    <s v="fernando.garciaan@unirioja.es"/>
    <n v="0.5"/>
    <m/>
    <n v="536"/>
    <s v="PROFESOR INTERINO"/>
    <s v="C01"/>
    <s v="TIEMPO COMPLETO"/>
    <s v="2013-09-16 00:00:00.0"/>
    <s v="null"/>
    <s v="PI100914"/>
    <s v="PROFESOR CONTRATADO INTERINO"/>
    <s v="R106"/>
    <x v="5"/>
    <n v="567"/>
    <s v="LENGUA ESPAÑOLA"/>
  </r>
  <r>
    <x v="9"/>
    <x v="2"/>
    <n v="789"/>
    <s v="015R"/>
    <s v="GRUPO-A1"/>
    <n v="16620640"/>
    <s v="Norma y uso del español actual"/>
    <s v="GR"/>
    <s v="GRUPO REDUCIDO"/>
    <s v="015R"/>
    <s v="PRÁCTICA DE NORMA Y USO DEL ESPAÑOL ACTUAL"/>
    <s v="GRUPO-A1"/>
    <s v="Grupo de Práctica de Norma y uso del español actual"/>
    <s v="1S"/>
    <n v="16620640"/>
    <s v="LAS HERAS"/>
    <s v="CALVO"/>
    <s v="MIGUEL"/>
    <s v="milasher"/>
    <s v="miguel.las-heras@unirioja.es"/>
    <n v="1"/>
    <m/>
    <n v="536"/>
    <s v="PROFESOR INTERINO"/>
    <s v="C01"/>
    <s v="TIEMPO COMPLETO"/>
    <s v="2018-09-18 00:00:00.0"/>
    <s v="null"/>
    <s v="PI101364"/>
    <s v="PROFESOR CONTRATADO INTERINO"/>
    <s v="R106"/>
    <x v="5"/>
    <n v="567"/>
    <s v="LENGUA ESPAÑOLA"/>
  </r>
  <r>
    <x v="9"/>
    <x v="2"/>
    <n v="789"/>
    <s v="015R"/>
    <s v="GRUPO-A2"/>
    <n v="16595315"/>
    <s v="Norma y uso del español actual"/>
    <s v="GR"/>
    <s v="GRUPO REDUCIDO"/>
    <s v="015R"/>
    <s v="PRÁCTICA DE NORMA Y USO DEL ESPAÑOL ACTUAL"/>
    <s v="GRUPO-A2"/>
    <s v="Grupo de Práctica de Norma y uso del español actual"/>
    <s v="1S"/>
    <n v="16595315"/>
    <s v="GARCÍA"/>
    <s v="ANDREVA"/>
    <s v="FERNANDO"/>
    <s v="fegarcan"/>
    <s v="fernando.garciaan@unirioja.es"/>
    <n v="0.5"/>
    <m/>
    <n v="536"/>
    <s v="PROFESOR INTERINO"/>
    <s v="C01"/>
    <s v="TIEMPO COMPLETO"/>
    <s v="2013-09-16 00:00:00.0"/>
    <s v="null"/>
    <s v="PI100914"/>
    <s v="PROFESOR CONTRATADO INTERINO"/>
    <s v="R106"/>
    <x v="5"/>
    <n v="567"/>
    <s v="LENGUA ESPAÑOLA"/>
  </r>
  <r>
    <x v="9"/>
    <x v="2"/>
    <n v="789"/>
    <s v="015R"/>
    <s v="GRUPO-A2"/>
    <n v="16620640"/>
    <s v="Norma y uso del español actual"/>
    <s v="GR"/>
    <s v="GRUPO REDUCIDO"/>
    <s v="015R"/>
    <s v="PRÁCTICA DE NORMA Y USO DEL ESPAÑOL ACTUAL"/>
    <s v="GRUPO-A2"/>
    <s v="Grupo de Práctica de Norma y uso del español actual"/>
    <s v="1S"/>
    <n v="16620640"/>
    <s v="LAS HERAS"/>
    <s v="CALVO"/>
    <s v="MIGUEL"/>
    <s v="milasher"/>
    <s v="miguel.las-heras@unirioja.es"/>
    <n v="1"/>
    <m/>
    <n v="536"/>
    <s v="PROFESOR INTERINO"/>
    <s v="C01"/>
    <s v="TIEMPO COMPLETO"/>
    <s v="2018-09-18 00:00:00.0"/>
    <s v="null"/>
    <s v="PI101364"/>
    <s v="PROFESOR CONTRATADO INTERINO"/>
    <s v="R106"/>
    <x v="5"/>
    <n v="567"/>
    <s v="LENGUA ESPAÑOLA"/>
  </r>
  <r>
    <x v="9"/>
    <x v="2"/>
    <n v="789"/>
    <s v="015R"/>
    <s v="GRUPO-A3"/>
    <n v="16595315"/>
    <s v="Norma y uso del español actual"/>
    <s v="GR"/>
    <s v="GRUPO REDUCIDO"/>
    <s v="015R"/>
    <s v="PRÁCTICA DE NORMA Y USO DEL ESPAÑOL ACTUAL"/>
    <s v="GRUPO-A3"/>
    <s v="Grupo de Práctica de Norma y uso del español actual"/>
    <s v="1S"/>
    <n v="16595315"/>
    <s v="GARCÍA"/>
    <s v="ANDREVA"/>
    <s v="FERNANDO"/>
    <s v="fegarcan"/>
    <s v="fernando.garciaan@unirioja.es"/>
    <n v="0.5"/>
    <m/>
    <n v="536"/>
    <s v="PROFESOR INTERINO"/>
    <s v="C01"/>
    <s v="TIEMPO COMPLETO"/>
    <s v="2013-09-16 00:00:00.0"/>
    <s v="null"/>
    <s v="PI100914"/>
    <s v="PROFESOR CONTRATADO INTERINO"/>
    <s v="R106"/>
    <x v="5"/>
    <n v="567"/>
    <s v="LENGUA ESPAÑOLA"/>
  </r>
  <r>
    <x v="9"/>
    <x v="2"/>
    <n v="789"/>
    <s v="015R"/>
    <s v="GRUPO-A3"/>
    <n v="16620640"/>
    <s v="Norma y uso del español actual"/>
    <s v="GR"/>
    <s v="GRUPO REDUCIDO"/>
    <s v="015R"/>
    <s v="PRÁCTICA DE NORMA Y USO DEL ESPAÑOL ACTUAL"/>
    <s v="GRUPO-A3"/>
    <s v="Grupo de Práctica de Norma y uso del español actual"/>
    <s v="1S"/>
    <n v="16620640"/>
    <s v="LAS HERAS"/>
    <s v="CALVO"/>
    <s v="MIGUEL"/>
    <s v="milasher"/>
    <s v="miguel.las-heras@unirioja.es"/>
    <n v="1"/>
    <m/>
    <n v="536"/>
    <s v="PROFESOR INTERINO"/>
    <s v="C01"/>
    <s v="TIEMPO COMPLETO"/>
    <s v="2018-09-18 00:00:00.0"/>
    <s v="null"/>
    <s v="PI101364"/>
    <s v="PROFESOR CONTRATADO INTERINO"/>
    <s v="R106"/>
    <x v="5"/>
    <n v="567"/>
    <s v="LENGUA ESPAÑOLA"/>
  </r>
  <r>
    <x v="10"/>
    <x v="2"/>
    <n v="789"/>
    <s v="015G"/>
    <s v="GRUPO-A"/>
    <n v="16595315"/>
    <s v="Norma y uso del español actual"/>
    <s v="GG"/>
    <s v="GRUPO GRANDE"/>
    <s v="015G"/>
    <s v="TEORIA DE NORMA Y USO DEL ESPAÑOL ACTUAL"/>
    <s v="GRUPO-A"/>
    <s v="Grupo de Teoria de NORMA Y USO DEL ESPAÑOL ACTUAL"/>
    <s v="1S"/>
    <n v="16595315"/>
    <s v="GARCÍA"/>
    <s v="ANDREVA"/>
    <s v="FERNANDO"/>
    <s v="fegarcan"/>
    <s v="fernando.garciaan@unirioja.es"/>
    <n v="1.5"/>
    <m/>
    <n v="536"/>
    <s v="PROFESOR INTERINO"/>
    <s v="C01"/>
    <s v="TIEMPO COMPLETO"/>
    <s v="2013-09-16 00:00:00.0"/>
    <s v="null"/>
    <s v="PI100914"/>
    <s v="PROFESOR CONTRATADO INTERINO"/>
    <s v="R106"/>
    <x v="5"/>
    <n v="567"/>
    <s v="LENGUA ESPAÑOLA"/>
  </r>
  <r>
    <x v="10"/>
    <x v="2"/>
    <n v="789"/>
    <s v="015G"/>
    <s v="GRUPO-A"/>
    <n v="16620640"/>
    <s v="Norma y uso del español actual"/>
    <s v="GG"/>
    <s v="GRUPO GRANDE"/>
    <s v="015G"/>
    <s v="TEORIA DE NORMA Y USO DEL ESPAÑOL ACTUAL"/>
    <s v="GRUPO-A"/>
    <s v="Grupo de Teoria de NORMA Y USO DEL ESPAÑOL ACTUAL"/>
    <s v="1S"/>
    <n v="16620640"/>
    <s v="LAS HERAS"/>
    <s v="CALVO"/>
    <s v="MIGUEL"/>
    <s v="milasher"/>
    <s v="miguel.las-heras@unirioja.es"/>
    <n v="3"/>
    <m/>
    <n v="536"/>
    <s v="PROFESOR INTERINO"/>
    <s v="C01"/>
    <s v="TIEMPO COMPLETO"/>
    <s v="2018-09-18 00:00:00.0"/>
    <s v="null"/>
    <s v="PI101364"/>
    <s v="PROFESOR CONTRATADO INTERINO"/>
    <s v="R106"/>
    <x v="5"/>
    <n v="567"/>
    <s v="LENGUA ESPAÑOLA"/>
  </r>
  <r>
    <x v="10"/>
    <x v="2"/>
    <n v="789"/>
    <s v="015R"/>
    <s v="GRUPO-A1"/>
    <n v="16595315"/>
    <s v="Norma y uso del español actual"/>
    <s v="GR"/>
    <s v="GRUPO REDUCIDO"/>
    <s v="015R"/>
    <s v="PRÁCTICA DE NORMA Y USO DEL ESPAÑOL ACTUAL"/>
    <s v="GRUPO-A1"/>
    <s v="Grupo de Práctica de Norma y uso del español actual"/>
    <s v="1S"/>
    <n v="16595315"/>
    <s v="GARCÍA"/>
    <s v="ANDREVA"/>
    <s v="FERNANDO"/>
    <s v="fegarcan"/>
    <s v="fernando.garciaan@unirioja.es"/>
    <n v="0.5"/>
    <m/>
    <n v="536"/>
    <s v="PROFESOR INTERINO"/>
    <s v="C01"/>
    <s v="TIEMPO COMPLETO"/>
    <s v="2013-09-16 00:00:00.0"/>
    <s v="null"/>
    <s v="PI100914"/>
    <s v="PROFESOR CONTRATADO INTERINO"/>
    <s v="R106"/>
    <x v="5"/>
    <n v="567"/>
    <s v="LENGUA ESPAÑOLA"/>
  </r>
  <r>
    <x v="10"/>
    <x v="2"/>
    <n v="789"/>
    <s v="015R"/>
    <s v="GRUPO-A1"/>
    <n v="16620640"/>
    <s v="Norma y uso del español actual"/>
    <s v="GR"/>
    <s v="GRUPO REDUCIDO"/>
    <s v="015R"/>
    <s v="PRÁCTICA DE NORMA Y USO DEL ESPAÑOL ACTUAL"/>
    <s v="GRUPO-A1"/>
    <s v="Grupo de Práctica de Norma y uso del español actual"/>
    <s v="1S"/>
    <n v="16620640"/>
    <s v="LAS HERAS"/>
    <s v="CALVO"/>
    <s v="MIGUEL"/>
    <s v="milasher"/>
    <s v="miguel.las-heras@unirioja.es"/>
    <n v="1"/>
    <m/>
    <n v="536"/>
    <s v="PROFESOR INTERINO"/>
    <s v="C01"/>
    <s v="TIEMPO COMPLETO"/>
    <s v="2018-09-18 00:00:00.0"/>
    <s v="null"/>
    <s v="PI101364"/>
    <s v="PROFESOR CONTRATADO INTERINO"/>
    <s v="R106"/>
    <x v="5"/>
    <n v="567"/>
    <s v="LENGUA ESPAÑOLA"/>
  </r>
  <r>
    <x v="10"/>
    <x v="2"/>
    <n v="789"/>
    <s v="015R"/>
    <s v="GRUPO-A2"/>
    <n v="16595315"/>
    <s v="Norma y uso del español actual"/>
    <s v="GR"/>
    <s v="GRUPO REDUCIDO"/>
    <s v="015R"/>
    <s v="PRÁCTICA DE NORMA Y USO DEL ESPAÑOL ACTUAL"/>
    <s v="GRUPO-A2"/>
    <s v="Grupo de Práctica de Norma y uso del español actual"/>
    <s v="1S"/>
    <n v="16595315"/>
    <s v="GARCÍA"/>
    <s v="ANDREVA"/>
    <s v="FERNANDO"/>
    <s v="fegarcan"/>
    <s v="fernando.garciaan@unirioja.es"/>
    <n v="0.5"/>
    <m/>
    <n v="536"/>
    <s v="PROFESOR INTERINO"/>
    <s v="C01"/>
    <s v="TIEMPO COMPLETO"/>
    <s v="2013-09-16 00:00:00.0"/>
    <s v="null"/>
    <s v="PI100914"/>
    <s v="PROFESOR CONTRATADO INTERINO"/>
    <s v="R106"/>
    <x v="5"/>
    <n v="567"/>
    <s v="LENGUA ESPAÑOLA"/>
  </r>
  <r>
    <x v="10"/>
    <x v="2"/>
    <n v="789"/>
    <s v="015R"/>
    <s v="GRUPO-A2"/>
    <n v="16620640"/>
    <s v="Norma y uso del español actual"/>
    <s v="GR"/>
    <s v="GRUPO REDUCIDO"/>
    <s v="015R"/>
    <s v="PRÁCTICA DE NORMA Y USO DEL ESPAÑOL ACTUAL"/>
    <s v="GRUPO-A2"/>
    <s v="Grupo de Práctica de Norma y uso del español actual"/>
    <s v="1S"/>
    <n v="16620640"/>
    <s v="LAS HERAS"/>
    <s v="CALVO"/>
    <s v="MIGUEL"/>
    <s v="milasher"/>
    <s v="miguel.las-heras@unirioja.es"/>
    <n v="1"/>
    <m/>
    <n v="536"/>
    <s v="PROFESOR INTERINO"/>
    <s v="C01"/>
    <s v="TIEMPO COMPLETO"/>
    <s v="2018-09-18 00:00:00.0"/>
    <s v="null"/>
    <s v="PI101364"/>
    <s v="PROFESOR CONTRATADO INTERINO"/>
    <s v="R106"/>
    <x v="5"/>
    <n v="567"/>
    <s v="LENGUA ESPAÑOLA"/>
  </r>
  <r>
    <x v="10"/>
    <x v="2"/>
    <n v="789"/>
    <s v="015R"/>
    <s v="GRUPO-A3"/>
    <n v="16595315"/>
    <s v="Norma y uso del español actual"/>
    <s v="GR"/>
    <s v="GRUPO REDUCIDO"/>
    <s v="015R"/>
    <s v="PRÁCTICA DE NORMA Y USO DEL ESPAÑOL ACTUAL"/>
    <s v="GRUPO-A3"/>
    <s v="Grupo de Práctica de Norma y uso del español actual"/>
    <s v="1S"/>
    <n v="16595315"/>
    <s v="GARCÍA"/>
    <s v="ANDREVA"/>
    <s v="FERNANDO"/>
    <s v="fegarcan"/>
    <s v="fernando.garciaan@unirioja.es"/>
    <n v="0.5"/>
    <m/>
    <n v="536"/>
    <s v="PROFESOR INTERINO"/>
    <s v="C01"/>
    <s v="TIEMPO COMPLETO"/>
    <s v="2013-09-16 00:00:00.0"/>
    <s v="null"/>
    <s v="PI100914"/>
    <s v="PROFESOR CONTRATADO INTERINO"/>
    <s v="R106"/>
    <x v="5"/>
    <n v="567"/>
    <s v="LENGUA ESPAÑOLA"/>
  </r>
  <r>
    <x v="10"/>
    <x v="2"/>
    <n v="789"/>
    <s v="015R"/>
    <s v="GRUPO-A3"/>
    <n v="16620640"/>
    <s v="Norma y uso del español actual"/>
    <s v="GR"/>
    <s v="GRUPO REDUCIDO"/>
    <s v="015R"/>
    <s v="PRÁCTICA DE NORMA Y USO DEL ESPAÑOL ACTUAL"/>
    <s v="GRUPO-A3"/>
    <s v="Grupo de Práctica de Norma y uso del español actual"/>
    <s v="1S"/>
    <n v="16620640"/>
    <s v="LAS HERAS"/>
    <s v="CALVO"/>
    <s v="MIGUEL"/>
    <s v="milasher"/>
    <s v="miguel.las-heras@unirioja.es"/>
    <n v="1"/>
    <m/>
    <n v="536"/>
    <s v="PROFESOR INTERINO"/>
    <s v="C01"/>
    <s v="TIEMPO COMPLETO"/>
    <s v="2018-09-18 00:00:00.0"/>
    <s v="null"/>
    <s v="PI101364"/>
    <s v="PROFESOR CONTRATADO INTERINO"/>
    <s v="R106"/>
    <x v="5"/>
    <n v="567"/>
    <s v="LENGUA ESPAÑOLA"/>
  </r>
  <r>
    <x v="8"/>
    <x v="2"/>
    <n v="790"/>
    <s v="023G"/>
    <s v="GRUPO-A"/>
    <n v="16592004"/>
    <s v="Introducción a la historia y la historiografía"/>
    <s v="GG"/>
    <s v="GRUPO GRANDE"/>
    <s v="023G"/>
    <s v="GRUPO GRANDE DE INTRODUCCIÓN A LA HISTORIA Y A LA HISTORIOGRAFÍA"/>
    <s v="GRUPO-A"/>
    <s v="Grupo Grande de INTRODUCCIÓN A LA HISTORIA Y A LA HISTORIOGRAFIA"/>
    <s v="1S"/>
    <n v="16592004"/>
    <s v="ITURRIAGA"/>
    <s v="BARCO"/>
    <s v="DIEGO"/>
    <s v="diiturri"/>
    <s v="diego.iturriaga@unirioja.es"/>
    <n v="4.5"/>
    <n v="4.5"/>
    <n v="536"/>
    <s v="PROFESOR INTERINO"/>
    <s v="C01"/>
    <s v="TIEMPO COMPLETO"/>
    <s v="2017-09-15 00:00:00.0"/>
    <s v="null"/>
    <s v="PI101283"/>
    <s v="PROFESOR CONTRATADO INTERINO"/>
    <s v="R114"/>
    <x v="3"/>
    <n v="450"/>
    <s v="HISTORIA CONTEMPORÁNEA"/>
  </r>
  <r>
    <x v="8"/>
    <x v="2"/>
    <n v="790"/>
    <s v="023R"/>
    <s v="GRUPO-A1"/>
    <n v="16592004"/>
    <s v="Introducción a la historia y la historiografía"/>
    <s v="GR"/>
    <s v="GRUPO REDUCIDO"/>
    <s v="023R"/>
    <s v="GRUPO REDUCIDO DE INTRODUCCIÓN A LA HISTORIA Y A LA HISTORIOGRAFÍA"/>
    <s v="GRUPO-A1"/>
    <s v="Grupo Reducido de Introducción a la historia y a la historiografía"/>
    <s v="1S"/>
    <n v="16592004"/>
    <s v="ITURRIAGA"/>
    <s v="BARCO"/>
    <s v="DIEGO"/>
    <s v="diiturri"/>
    <s v="diego.iturriaga@unirioja.es"/>
    <n v="1.5"/>
    <n v="1.5"/>
    <n v="536"/>
    <s v="PROFESOR INTERINO"/>
    <s v="C01"/>
    <s v="TIEMPO COMPLETO"/>
    <s v="2017-09-15 00:00:00.0"/>
    <s v="null"/>
    <s v="PI101283"/>
    <s v="PROFESOR CONTRATADO INTERINO"/>
    <s v="R114"/>
    <x v="3"/>
    <n v="450"/>
    <s v="HISTORIA CONTEMPORÁNEA"/>
  </r>
  <r>
    <x v="8"/>
    <x v="2"/>
    <n v="790"/>
    <s v="023R"/>
    <s v="GRUPO-A2"/>
    <n v="16592004"/>
    <s v="Introducción a la historia y la historiografía"/>
    <s v="GR"/>
    <s v="GRUPO REDUCIDO"/>
    <s v="023R"/>
    <s v="GRUPO REDUCIDO DE INTRODUCCIÓN A LA HISTORIA Y A LA HISTORIOGRAFÍA"/>
    <s v="GRUPO-A2"/>
    <s v="Grupo Reducido de Introducción a la historia y a la historiografía"/>
    <s v="1S"/>
    <n v="16592004"/>
    <s v="ITURRIAGA"/>
    <s v="BARCO"/>
    <s v="DIEGO"/>
    <s v="diiturri"/>
    <s v="diego.iturriaga@unirioja.es"/>
    <n v="1.5"/>
    <n v="1.5"/>
    <n v="536"/>
    <s v="PROFESOR INTERINO"/>
    <s v="C01"/>
    <s v="TIEMPO COMPLETO"/>
    <s v="2017-09-15 00:00:00.0"/>
    <s v="null"/>
    <s v="PI101283"/>
    <s v="PROFESOR CONTRATADO INTERINO"/>
    <s v="R114"/>
    <x v="3"/>
    <n v="450"/>
    <s v="HISTORIA CONTEMPORÁNEA"/>
  </r>
  <r>
    <x v="8"/>
    <x v="2"/>
    <n v="790"/>
    <s v="023R"/>
    <s v="GRUPO-A3"/>
    <n v="16592004"/>
    <s v="Introducción a la historia y la historiografía"/>
    <s v="GR"/>
    <s v="GRUPO REDUCIDO"/>
    <s v="023R"/>
    <s v="GRUPO REDUCIDO DE INTRODUCCIÓN A LA HISTORIA Y A LA HISTORIOGRAFÍA"/>
    <s v="GRUPO-A3"/>
    <s v="Grupo Reducido de Introducción a la historia y a la historiografía"/>
    <s v="1S"/>
    <n v="16592004"/>
    <s v="ITURRIAGA"/>
    <s v="BARCO"/>
    <s v="DIEGO"/>
    <s v="diiturri"/>
    <s v="diego.iturriaga@unirioja.es"/>
    <n v="1.5"/>
    <n v="1.5"/>
    <n v="536"/>
    <s v="PROFESOR INTERINO"/>
    <s v="C01"/>
    <s v="TIEMPO COMPLETO"/>
    <s v="2017-09-15 00:00:00.0"/>
    <s v="null"/>
    <s v="PI101283"/>
    <s v="PROFESOR CONTRATADO INTERINO"/>
    <s v="R114"/>
    <x v="3"/>
    <n v="450"/>
    <s v="HISTORIA CONTEMPORÁNEA"/>
  </r>
  <r>
    <x v="9"/>
    <x v="2"/>
    <n v="790"/>
    <s v="023G"/>
    <s v="GRUPO-A"/>
    <n v="16592004"/>
    <s v="Introducción a la historia y la historiografía"/>
    <s v="GG"/>
    <s v="GRUPO GRANDE"/>
    <s v="023G"/>
    <s v="GRUPO GRANDE DE INTRODUCCIÓN A LA HISTORIA Y A LA HISTORIOGRAFÍA"/>
    <s v="GRUPO-A"/>
    <s v="Grupo Grande de INTRODUCCIÓN A LA HISTORIA Y A LA HISTORIOGRAFIA"/>
    <s v="1S"/>
    <n v="16592004"/>
    <s v="ITURRIAGA"/>
    <s v="BARCO"/>
    <s v="DIEGO"/>
    <s v="diiturri"/>
    <s v="diego.iturriaga@unirioja.es"/>
    <n v="4.5"/>
    <m/>
    <n v="536"/>
    <s v="PROFESOR INTERINO"/>
    <s v="C01"/>
    <s v="TIEMPO COMPLETO"/>
    <s v="2017-09-15 00:00:00.0"/>
    <s v="null"/>
    <s v="PI101283"/>
    <s v="PROFESOR CONTRATADO INTERINO"/>
    <s v="R114"/>
    <x v="3"/>
    <n v="450"/>
    <s v="HISTORIA CONTEMPORÁNEA"/>
  </r>
  <r>
    <x v="9"/>
    <x v="2"/>
    <n v="790"/>
    <s v="023R"/>
    <s v="GRUPO-A1"/>
    <n v="16592004"/>
    <s v="Introducción a la historia y la historiografía"/>
    <s v="GR"/>
    <s v="GRUPO REDUCIDO"/>
    <s v="023R"/>
    <s v="GRUPO REDUCIDO DE INTRODUCCIÓN A LA HISTORIA Y A LA HISTORIOGRAFÍA"/>
    <s v="GRUPO-A1"/>
    <s v="Grupo Reducido de Introducción a la historia y a la historiografía"/>
    <s v="1S"/>
    <n v="16592004"/>
    <s v="ITURRIAGA"/>
    <s v="BARCO"/>
    <s v="DIEGO"/>
    <s v="diiturri"/>
    <s v="diego.iturriaga@unirioja.es"/>
    <n v="1.5"/>
    <m/>
    <n v="536"/>
    <s v="PROFESOR INTERINO"/>
    <s v="C01"/>
    <s v="TIEMPO COMPLETO"/>
    <s v="2017-09-15 00:00:00.0"/>
    <s v="null"/>
    <s v="PI101283"/>
    <s v="PROFESOR CONTRATADO INTERINO"/>
    <s v="R114"/>
    <x v="3"/>
    <n v="450"/>
    <s v="HISTORIA CONTEMPORÁNEA"/>
  </r>
  <r>
    <x v="9"/>
    <x v="2"/>
    <n v="790"/>
    <s v="023R"/>
    <s v="GRUPO-A2"/>
    <n v="16592004"/>
    <s v="Introducción a la historia y la historiografía"/>
    <s v="GR"/>
    <s v="GRUPO REDUCIDO"/>
    <s v="023R"/>
    <s v="GRUPO REDUCIDO DE INTRODUCCIÓN A LA HISTORIA Y A LA HISTORIOGRAFÍA"/>
    <s v="GRUPO-A2"/>
    <s v="Grupo Reducido de Introducción a la historia y a la historiografía"/>
    <s v="1S"/>
    <n v="16592004"/>
    <s v="ITURRIAGA"/>
    <s v="BARCO"/>
    <s v="DIEGO"/>
    <s v="diiturri"/>
    <s v="diego.iturriaga@unirioja.es"/>
    <n v="1.5"/>
    <m/>
    <n v="536"/>
    <s v="PROFESOR INTERINO"/>
    <s v="C01"/>
    <s v="TIEMPO COMPLETO"/>
    <s v="2017-09-15 00:00:00.0"/>
    <s v="null"/>
    <s v="PI101283"/>
    <s v="PROFESOR CONTRATADO INTERINO"/>
    <s v="R114"/>
    <x v="3"/>
    <n v="450"/>
    <s v="HISTORIA CONTEMPORÁNEA"/>
  </r>
  <r>
    <x v="9"/>
    <x v="2"/>
    <n v="790"/>
    <s v="023R"/>
    <s v="GRUPO-A3"/>
    <n v="16592004"/>
    <s v="Introducción a la historia y la historiografía"/>
    <s v="GR"/>
    <s v="GRUPO REDUCIDO"/>
    <s v="023R"/>
    <s v="GRUPO REDUCIDO DE INTRODUCCIÓN A LA HISTORIA Y A LA HISTORIOGRAFÍA"/>
    <s v="GRUPO-A3"/>
    <s v="Grupo Reducido de Introducción a la historia y a la historiografía"/>
    <s v="1S"/>
    <n v="16592004"/>
    <s v="ITURRIAGA"/>
    <s v="BARCO"/>
    <s v="DIEGO"/>
    <s v="diiturri"/>
    <s v="diego.iturriaga@unirioja.es"/>
    <n v="1.5"/>
    <m/>
    <n v="536"/>
    <s v="PROFESOR INTERINO"/>
    <s v="C01"/>
    <s v="TIEMPO COMPLETO"/>
    <s v="2017-09-15 00:00:00.0"/>
    <s v="null"/>
    <s v="PI101283"/>
    <s v="PROFESOR CONTRATADO INTERINO"/>
    <s v="R114"/>
    <x v="3"/>
    <n v="450"/>
    <s v="HISTORIA CONTEMPORÁNEA"/>
  </r>
  <r>
    <x v="10"/>
    <x v="2"/>
    <n v="790"/>
    <s v="023G"/>
    <s v="GRUPO-A"/>
    <n v="16592004"/>
    <s v="Introducción a la historia y la historiografía"/>
    <s v="GG"/>
    <s v="GRUPO GRANDE"/>
    <s v="023G"/>
    <s v="GRUPO GRANDE DE INTRODUCCIÓN A LA HISTORIA Y A LA HISTORIOGRAFÍA"/>
    <s v="GRUPO-A"/>
    <s v="Grupo Grande de INTRODUCCIÓN A LA HISTORIA Y A LA HISTORIOGRAFIA"/>
    <s v="1S"/>
    <n v="16592004"/>
    <s v="ITURRIAGA"/>
    <s v="BARCO"/>
    <s v="DIEGO"/>
    <s v="diiturri"/>
    <s v="diego.iturriaga@unirioja.es"/>
    <n v="4.5"/>
    <m/>
    <n v="536"/>
    <s v="PROFESOR INTERINO"/>
    <s v="C01"/>
    <s v="TIEMPO COMPLETO"/>
    <s v="2017-09-15 00:00:00.0"/>
    <s v="null"/>
    <s v="PI101283"/>
    <s v="PROFESOR CONTRATADO INTERINO"/>
    <s v="R114"/>
    <x v="3"/>
    <n v="450"/>
    <s v="HISTORIA CONTEMPORÁNEA"/>
  </r>
  <r>
    <x v="10"/>
    <x v="2"/>
    <n v="790"/>
    <s v="023R"/>
    <s v="GRUPO-A1"/>
    <n v="16592004"/>
    <s v="Introducción a la historia y la historiografía"/>
    <s v="GR"/>
    <s v="GRUPO REDUCIDO"/>
    <s v="023R"/>
    <s v="GRUPO REDUCIDO DE INTRODUCCIÓN A LA HISTORIA Y A LA HISTORIOGRAFÍA"/>
    <s v="GRUPO-A1"/>
    <s v="Grupo Reducido de Introducción a la historia y a la historiografía"/>
    <s v="1S"/>
    <n v="16592004"/>
    <s v="ITURRIAGA"/>
    <s v="BARCO"/>
    <s v="DIEGO"/>
    <s v="diiturri"/>
    <s v="diego.iturriaga@unirioja.es"/>
    <n v="1.5"/>
    <m/>
    <n v="536"/>
    <s v="PROFESOR INTERINO"/>
    <s v="C01"/>
    <s v="TIEMPO COMPLETO"/>
    <s v="2017-09-15 00:00:00.0"/>
    <s v="null"/>
    <s v="PI101283"/>
    <s v="PROFESOR CONTRATADO INTERINO"/>
    <s v="R114"/>
    <x v="3"/>
    <n v="450"/>
    <s v="HISTORIA CONTEMPORÁNEA"/>
  </r>
  <r>
    <x v="10"/>
    <x v="2"/>
    <n v="790"/>
    <s v="023R"/>
    <s v="GRUPO-A2"/>
    <n v="16592004"/>
    <s v="Introducción a la historia y la historiografía"/>
    <s v="GR"/>
    <s v="GRUPO REDUCIDO"/>
    <s v="023R"/>
    <s v="GRUPO REDUCIDO DE INTRODUCCIÓN A LA HISTORIA Y A LA HISTORIOGRAFÍA"/>
    <s v="GRUPO-A2"/>
    <s v="Grupo Reducido de Introducción a la historia y a la historiografía"/>
    <s v="1S"/>
    <n v="16592004"/>
    <s v="ITURRIAGA"/>
    <s v="BARCO"/>
    <s v="DIEGO"/>
    <s v="diiturri"/>
    <s v="diego.iturriaga@unirioja.es"/>
    <n v="1.5"/>
    <m/>
    <n v="536"/>
    <s v="PROFESOR INTERINO"/>
    <s v="C01"/>
    <s v="TIEMPO COMPLETO"/>
    <s v="2017-09-15 00:00:00.0"/>
    <s v="null"/>
    <s v="PI101283"/>
    <s v="PROFESOR CONTRATADO INTERINO"/>
    <s v="R114"/>
    <x v="3"/>
    <n v="450"/>
    <s v="HISTORIA CONTEMPORÁNEA"/>
  </r>
  <r>
    <x v="10"/>
    <x v="2"/>
    <n v="790"/>
    <s v="023R"/>
    <s v="GRUPO-A3"/>
    <n v="16592004"/>
    <s v="Introducción a la historia y la historiografía"/>
    <s v="GR"/>
    <s v="GRUPO REDUCIDO"/>
    <s v="023R"/>
    <s v="GRUPO REDUCIDO DE INTRODUCCIÓN A LA HISTORIA Y A LA HISTORIOGRAFÍA"/>
    <s v="GRUPO-A3"/>
    <s v="Grupo Reducido de Introducción a la historia y a la historiografía"/>
    <s v="1S"/>
    <n v="16592004"/>
    <s v="ITURRIAGA"/>
    <s v="BARCO"/>
    <s v="DIEGO"/>
    <s v="diiturri"/>
    <s v="diego.iturriaga@unirioja.es"/>
    <n v="1.5"/>
    <m/>
    <n v="536"/>
    <s v="PROFESOR INTERINO"/>
    <s v="C01"/>
    <s v="TIEMPO COMPLETO"/>
    <s v="2017-09-15 00:00:00.0"/>
    <s v="null"/>
    <s v="PI101283"/>
    <s v="PROFESOR CONTRATADO INTERINO"/>
    <s v="R114"/>
    <x v="3"/>
    <n v="450"/>
    <s v="HISTORIA CONTEMPORÁNEA"/>
  </r>
  <r>
    <x v="8"/>
    <x v="2"/>
    <n v="791"/>
    <s v="025G"/>
    <s v="GRUPO-A"/>
    <n v="16519554"/>
    <s v="Teoría de la literatura"/>
    <s v="GG"/>
    <s v="GRUPO GRANDE"/>
    <s v="025G"/>
    <s v="TEORIA DE TEORIA DE LA LITERATURA"/>
    <s v="GRUPO-A"/>
    <s v="Grupo de Teoria de TEORIA DE LA LITERATURA"/>
    <s v="1S"/>
    <n v="16519554"/>
    <s v="MURO"/>
    <s v="MUNILLA"/>
    <s v="MIGUEL ANGEL"/>
    <s v="mimuro"/>
    <s v="miguel-angel.muro@unirioja.es"/>
    <n v="3"/>
    <n v="3"/>
    <n v="500"/>
    <s v="CATEDRATICO DE UNIVERSIDAD"/>
    <s v="C01"/>
    <s v="TIEMPO COMPLETO"/>
    <s v="2017-12-12 00:00:00.0"/>
    <s v="null"/>
    <s v="DF100350"/>
    <s v="CATEDRÁTICO DE UNIVERSIDAD"/>
    <s v="R106"/>
    <x v="5"/>
    <n v="796"/>
    <s v="TEORÍA DE LA LITERATURA Y LITERATURA COMPARADA"/>
  </r>
  <r>
    <x v="8"/>
    <x v="2"/>
    <n v="791"/>
    <s v="025E"/>
    <s v="GRUPO-A1"/>
    <n v="16557120"/>
    <s v="Teoría de la literatura"/>
    <s v="GRE"/>
    <s v="GRUPO REDUCIDO ESPECIAL"/>
    <s v="025E"/>
    <s v="PRÁCTICA DE TEORIA DE LA LITERATURA"/>
    <s v="GRUPO-A1"/>
    <s v="Grupo de Práctica de Teoría de la literatura"/>
    <s v="1S"/>
    <n v="16557120"/>
    <s v="ASENSIO"/>
    <s v="ARÓSTEGUI"/>
    <s v="MARÍA DEL MAR"/>
    <s v="masensio"/>
    <s v="mar.asensio@unirioja.es"/>
    <n v="3"/>
    <n v="3"/>
    <n v="504"/>
    <s v="PROFESOR TITULAR UNIVERSIDAD"/>
    <s v="C01"/>
    <s v="TIEMPO COMPLETO"/>
    <s v="2018-12-24 00:00:00.0"/>
    <s v="null"/>
    <s v="DF100364"/>
    <s v="PROFESOR TITULAR DE UNIVERSIDAD"/>
    <s v="R107"/>
    <x v="6"/>
    <n v="345"/>
    <s v="FILOLOGÍA INGLESA"/>
  </r>
  <r>
    <x v="10"/>
    <x v="2"/>
    <n v="791"/>
    <s v="025G"/>
    <s v="GRUPO-A"/>
    <n v="16519554"/>
    <s v="Teoría de la literatura"/>
    <s v="GG"/>
    <s v="GRUPO GRANDE"/>
    <s v="025G"/>
    <s v="TEORIA DE TEORIA DE LA LITERATURA"/>
    <s v="GRUPO-A"/>
    <s v="Grupo de Teoria de TEORIA DE LA LITERATURA"/>
    <s v="1S"/>
    <n v="16519554"/>
    <s v="MURO"/>
    <s v="MUNILLA"/>
    <s v="MIGUEL ANGEL"/>
    <s v="mimuro"/>
    <s v="miguel-angel.muro@unirioja.es"/>
    <n v="3"/>
    <m/>
    <n v="500"/>
    <s v="CATEDRATICO DE UNIVERSIDAD"/>
    <s v="C01"/>
    <s v="TIEMPO COMPLETO"/>
    <s v="2017-12-12 00:00:00.0"/>
    <s v="null"/>
    <s v="DF100350"/>
    <s v="CATEDRÁTICO DE UNIVERSIDAD"/>
    <s v="R106"/>
    <x v="5"/>
    <n v="796"/>
    <s v="TEORÍA DE LA LITERATURA Y LITERATURA COMPARADA"/>
  </r>
  <r>
    <x v="10"/>
    <x v="2"/>
    <n v="791"/>
    <s v="025E"/>
    <s v="GRUPO-A2"/>
    <n v="16519554"/>
    <s v="Teoría de la literatura"/>
    <s v="GRE"/>
    <s v="GRUPO REDUCIDO ESPECIAL"/>
    <s v="025E"/>
    <s v="PRÁCTICA DE TEORIA DE LA LITERATURA"/>
    <s v="GRUPO-A2"/>
    <s v="Grupo de Práctica de Teoría de la literatura"/>
    <s v="1S"/>
    <n v="16519554"/>
    <s v="MURO"/>
    <s v="MUNILLA"/>
    <s v="MIGUEL ANGEL"/>
    <s v="mimuro"/>
    <s v="miguel-angel.muro@unirioja.es"/>
    <n v="3"/>
    <n v="3"/>
    <n v="500"/>
    <s v="CATEDRATICO DE UNIVERSIDAD"/>
    <s v="C01"/>
    <s v="TIEMPO COMPLETO"/>
    <s v="2017-12-12 00:00:00.0"/>
    <s v="null"/>
    <s v="DF100350"/>
    <s v="CATEDRÁTICO DE UNIVERSIDAD"/>
    <s v="R106"/>
    <x v="5"/>
    <n v="796"/>
    <s v="TEORÍA DE LA LITERATURA Y LITERATURA COMPARADA"/>
  </r>
  <r>
    <x v="10"/>
    <x v="2"/>
    <n v="792"/>
    <s v="603202G"/>
    <s v="GRUPO-A"/>
    <n v="16595315"/>
    <s v="Lingüística española I"/>
    <s v="GG"/>
    <s v="GRUPO GRANDE"/>
    <s v="603202G"/>
    <s v="TEORIA DE LINGÜÍSTICA ESPAÑOLA I"/>
    <s v="GRUPO-A"/>
    <s v="Grupo de Teoria de LINGÜÍSTICA ESPAÑOLA I"/>
    <s v="2S"/>
    <n v="16595315"/>
    <s v="GARCÍA"/>
    <s v="ANDREVA"/>
    <s v="FERNANDO"/>
    <s v="fegarcan"/>
    <s v="fernando.garciaan@unirioja.es"/>
    <n v="0"/>
    <n v="0"/>
    <n v="536"/>
    <s v="PROFESOR INTERINO"/>
    <s v="C01"/>
    <s v="TIEMPO COMPLETO"/>
    <s v="2013-09-16 00:00:00.0"/>
    <s v="null"/>
    <s v="PI100914"/>
    <s v="PROFESOR CONTRATADO INTERINO"/>
    <s v="R106"/>
    <x v="5"/>
    <n v="567"/>
    <s v="LENGUA ESPAÑOLA"/>
  </r>
  <r>
    <x v="10"/>
    <x v="2"/>
    <n v="792"/>
    <s v="603202G"/>
    <s v="GRUPO-A"/>
    <n v="16620640"/>
    <s v="Lingüística española I"/>
    <s v="GG"/>
    <s v="GRUPO GRANDE"/>
    <s v="603202G"/>
    <s v="TEORIA DE LINGÜÍSTICA ESPAÑOLA I"/>
    <s v="GRUPO-A"/>
    <s v="Grupo de Teoria de LINGÜÍSTICA ESPAÑOLA I"/>
    <s v="2S"/>
    <n v="16620640"/>
    <s v="LAS HERAS"/>
    <s v="CALVO"/>
    <s v="MIGUEL"/>
    <s v="milasher"/>
    <s v="miguel.las-heras@unirioja.es"/>
    <n v="4.5"/>
    <n v="4.5"/>
    <n v="536"/>
    <s v="PROFESOR INTERINO"/>
    <s v="C01"/>
    <s v="TIEMPO COMPLETO"/>
    <s v="2018-09-18 00:00:00.0"/>
    <s v="null"/>
    <s v="PI101364"/>
    <s v="PROFESOR CONTRATADO INTERINO"/>
    <s v="R106"/>
    <x v="5"/>
    <n v="567"/>
    <s v="LENGUA ESPAÑOLA"/>
  </r>
  <r>
    <x v="10"/>
    <x v="2"/>
    <n v="792"/>
    <s v="603202R"/>
    <s v="GRUPO-A1"/>
    <n v="16620640"/>
    <s v="Lingüística española I"/>
    <s v="GR"/>
    <s v="GRUPO REDUCIDO"/>
    <s v="603202R"/>
    <s v="PRÁCTICA DE LINGÜÍSTICA ESPAÑOLA I"/>
    <s v="GRUPO-A1"/>
    <s v="Práctica de Lingüística española I"/>
    <s v="2S"/>
    <n v="16620640"/>
    <s v="LAS HERAS"/>
    <s v="CALVO"/>
    <s v="MIGUEL"/>
    <s v="milasher"/>
    <s v="miguel.las-heras@unirioja.es"/>
    <n v="1.5"/>
    <n v="1.5"/>
    <n v="536"/>
    <s v="PROFESOR INTERINO"/>
    <s v="C01"/>
    <s v="TIEMPO COMPLETO"/>
    <s v="2018-09-18 00:00:00.0"/>
    <s v="null"/>
    <s v="PI101364"/>
    <s v="PROFESOR CONTRATADO INTERINO"/>
    <s v="R106"/>
    <x v="5"/>
    <n v="567"/>
    <s v="LENGUA ESPAÑOLA"/>
  </r>
  <r>
    <x v="10"/>
    <x v="2"/>
    <n v="793"/>
    <s v="603203G"/>
    <s v="GRUPO-A"/>
    <n v="44972274"/>
    <s v="Lingüística española II"/>
    <s v="GG"/>
    <s v="GRUPO GRANDE"/>
    <s v="603203G"/>
    <s v="GRUPO GRANDE DE LINGÜÍSTICA ESPAÑOLA II"/>
    <s v="GRUPO-A"/>
    <s v="Grupo Grande de LINGÜÍSTICA ESPAÑOLA II"/>
    <s v="1S"/>
    <n v="44972274"/>
    <s v="GÓMEZ"/>
    <s v="SEIBANE"/>
    <s v="SARA"/>
    <s v="sagomes"/>
    <s v="sara.gomezs@unirioja.es"/>
    <n v="4.5"/>
    <n v="4.5"/>
    <n v="504"/>
    <s v="PROFESOR TITULAR UNIVERSIDAD"/>
    <s v="C01"/>
    <s v="TIEMPO COMPLETO"/>
    <s v="2017-12-04 00:00:00.0"/>
    <s v="null"/>
    <s v="DF100091"/>
    <s v="PROFESOR TITULAR DE UNIVERSIDAD"/>
    <s v="R106"/>
    <x v="5"/>
    <n v="567"/>
    <s v="LENGUA ESPAÑOLA"/>
  </r>
  <r>
    <x v="10"/>
    <x v="2"/>
    <n v="793"/>
    <s v="603203R"/>
    <s v="GRUPO-A1"/>
    <n v="44972274"/>
    <s v="Lingüística española II"/>
    <s v="GR"/>
    <s v="GRUPO REDUCIDO"/>
    <s v="603203R"/>
    <s v="GRUPO REDUCIDO DE LINGÜÍSTICA ESPAÑOLA II"/>
    <s v="GRUPO-A1"/>
    <s v="Grupo Reducido de Linguística española II"/>
    <s v="1S"/>
    <n v="44972274"/>
    <s v="GÓMEZ"/>
    <s v="SEIBANE"/>
    <s v="SARA"/>
    <s v="sagomes"/>
    <s v="sara.gomezs@unirioja.es"/>
    <n v="1.5"/>
    <n v="1.5"/>
    <n v="504"/>
    <s v="PROFESOR TITULAR UNIVERSIDAD"/>
    <s v="C01"/>
    <s v="TIEMPO COMPLETO"/>
    <s v="2017-12-04 00:00:00.0"/>
    <s v="null"/>
    <s v="DF100091"/>
    <s v="PROFESOR TITULAR DE UNIVERSIDAD"/>
    <s v="R106"/>
    <x v="5"/>
    <n v="567"/>
    <s v="LENGUA ESPAÑOLA"/>
  </r>
  <r>
    <x v="10"/>
    <x v="2"/>
    <n v="794"/>
    <s v="603204G"/>
    <s v="GRUPO-A"/>
    <n v="13059875"/>
    <s v="Literatura española medieval"/>
    <s v="GG"/>
    <s v="GRUPO GRANDE"/>
    <s v="603204G"/>
    <s v="GRUPO GRANDE DE LITERATURA ESPAÑOLA MEDIEVAL"/>
    <s v="GRUPO-A"/>
    <s v="Grupo Grande de LITERATURA ESPAÑOLA MEDIEVAL"/>
    <s v="1S"/>
    <n v="13059875"/>
    <s v="BRAVO"/>
    <s v="VEGA"/>
    <s v="JULIAN TOMÁS"/>
    <s v="jubravo"/>
    <s v="julian.bravo@unirioja.es"/>
    <n v="4.5"/>
    <n v="4.5"/>
    <n v="504"/>
    <s v="PROFESOR TITULAR UNIVERSIDAD"/>
    <s v="01A"/>
    <s v="TIEMPO COMPLETO AMPLIADO"/>
    <s v="2012-09-01 00:00:00.0"/>
    <s v="null"/>
    <s v="DF31545"/>
    <s v="TITULAR DE UNIVERSIDAD"/>
    <s v="R106"/>
    <x v="5"/>
    <n v="583"/>
    <s v="LITERATURA ESPAÑOLA"/>
  </r>
  <r>
    <x v="10"/>
    <x v="2"/>
    <n v="794"/>
    <s v="603204R"/>
    <s v="GRUPO-A1"/>
    <n v="13059875"/>
    <s v="Literatura española medieval"/>
    <s v="GR"/>
    <s v="GRUPO REDUCIDO"/>
    <s v="603204R"/>
    <s v="GRUPO REDUCIDO DE LITERATURA ESPAÑOLA MEDIEVAL"/>
    <s v="GRUPO-A1"/>
    <s v="Grupo Reducido de Literatura española medieval"/>
    <s v="1S"/>
    <n v="13059875"/>
    <s v="BRAVO"/>
    <s v="VEGA"/>
    <s v="JULIAN TOMÁS"/>
    <s v="jubravo"/>
    <s v="julian.bravo@unirioja.es"/>
    <n v="1.5"/>
    <n v="1.5"/>
    <n v="504"/>
    <s v="PROFESOR TITULAR UNIVERSIDAD"/>
    <s v="01A"/>
    <s v="TIEMPO COMPLETO AMPLIADO"/>
    <s v="2012-09-01 00:00:00.0"/>
    <s v="null"/>
    <s v="DF31545"/>
    <s v="TITULAR DE UNIVERSIDAD"/>
    <s v="R106"/>
    <x v="5"/>
    <n v="583"/>
    <s v="LITERATURA ESPAÑOLA"/>
  </r>
  <r>
    <x v="10"/>
    <x v="2"/>
    <n v="795"/>
    <s v="603205G"/>
    <s v="GRUPO-A"/>
    <n v="16549841"/>
    <s v="Lengua latina I"/>
    <s v="GG"/>
    <s v="GRUPO GRANDE"/>
    <s v="603205G"/>
    <s v="GRUPO GRANDE DE LENGUA LATINA I"/>
    <s v="GRUPO-A"/>
    <s v="Grupo Grande de LENGUA LATINA I"/>
    <s v="1S"/>
    <n v="16549841"/>
    <s v="FERNÁNDEZ"/>
    <s v="LÓPEZ"/>
    <s v="JORGE"/>
    <s v="jorferlo"/>
    <s v="jorge.fernandez@unirioja.es"/>
    <n v="4.5"/>
    <n v="4.5"/>
    <s v="A-0500"/>
    <s v="CATEDRATICO DE UNIVERSIDAD"/>
    <s v="C01"/>
    <s v="TIEMPO COMPLETO"/>
    <s v="2010-11-10 00:00:00.0"/>
    <s v="null"/>
    <s v="DF100286"/>
    <s v="CATEDRÁTICO DE UNIVERSIDAD"/>
    <s v="R106"/>
    <x v="5"/>
    <n v="355"/>
    <s v="FILOLOGÍA LATINA"/>
  </r>
  <r>
    <x v="10"/>
    <x v="2"/>
    <n v="795"/>
    <s v="603205R"/>
    <s v="GRUPO-A1"/>
    <n v="16549841"/>
    <s v="Lengua latina I"/>
    <s v="GR"/>
    <s v="GRUPO REDUCIDO"/>
    <s v="603205R"/>
    <s v="GRUPO REDUCIDO DE LENGUA LATINA I"/>
    <s v="GRUPO-A1"/>
    <s v="Grupo Reducido de Lengua latina I"/>
    <s v="1S"/>
    <n v="16549841"/>
    <s v="FERNÁNDEZ"/>
    <s v="LÓPEZ"/>
    <s v="JORGE"/>
    <s v="jorferlo"/>
    <s v="jorge.fernandez@unirioja.es"/>
    <n v="1.5"/>
    <n v="1.5"/>
    <s v="A-0500"/>
    <s v="CATEDRATICO DE UNIVERSIDAD"/>
    <s v="C01"/>
    <s v="TIEMPO COMPLETO"/>
    <s v="2010-11-10 00:00:00.0"/>
    <s v="null"/>
    <s v="DF100286"/>
    <s v="CATEDRÁTICO DE UNIVERSIDAD"/>
    <s v="R106"/>
    <x v="5"/>
    <n v="355"/>
    <s v="FILOLOGÍA LATINA"/>
  </r>
  <r>
    <x v="10"/>
    <x v="2"/>
    <n v="796"/>
    <s v="603207G"/>
    <s v="GRUPO-A"/>
    <n v="16620640"/>
    <s v="Lingüística española III"/>
    <s v="GG"/>
    <s v="GRUPO GRANDE"/>
    <s v="603207G"/>
    <s v="GRUPO GRANDE DE LINGÜÍSTICA ESPAÑOLA III"/>
    <s v="GRUPO-A"/>
    <s v="Grupo Grande de LINGÜÍSTICA ESPAÑOLA III"/>
    <s v="2S"/>
    <n v="16620640"/>
    <s v="LAS HERAS"/>
    <s v="CALVO"/>
    <s v="MIGUEL"/>
    <s v="milasher"/>
    <s v="miguel.las-heras@unirioja.es"/>
    <n v="4.5"/>
    <n v="4.5"/>
    <n v="536"/>
    <s v="PROFESOR INTERINO"/>
    <s v="C01"/>
    <s v="TIEMPO COMPLETO"/>
    <s v="2018-09-18 00:00:00.0"/>
    <s v="null"/>
    <s v="PI101364"/>
    <s v="PROFESOR CONTRATADO INTERINO"/>
    <s v="R106"/>
    <x v="5"/>
    <n v="567"/>
    <s v="LENGUA ESPAÑOLA"/>
  </r>
  <r>
    <x v="10"/>
    <x v="2"/>
    <n v="796"/>
    <s v="603207G"/>
    <s v="GRUPO-A"/>
    <n v="44972274"/>
    <s v="Lingüística española III"/>
    <s v="GG"/>
    <s v="GRUPO GRANDE"/>
    <s v="603207G"/>
    <s v="GRUPO GRANDE DE LINGÜÍSTICA ESPAÑOLA III"/>
    <s v="GRUPO-A"/>
    <s v="Grupo Grande de LINGÜÍSTICA ESPAÑOLA III"/>
    <s v="2S"/>
    <n v="44972274"/>
    <s v="GÓMEZ"/>
    <s v="SEIBANE"/>
    <s v="SARA"/>
    <s v="sagomes"/>
    <s v="sara.gomezs@unirioja.es"/>
    <n v="0"/>
    <n v="0"/>
    <n v="504"/>
    <s v="PROFESOR TITULAR UNIVERSIDAD"/>
    <s v="C01"/>
    <s v="TIEMPO COMPLETO"/>
    <s v="2017-12-04 00:00:00.0"/>
    <s v="null"/>
    <s v="DF100091"/>
    <s v="PROFESOR TITULAR DE UNIVERSIDAD"/>
    <s v="R106"/>
    <x v="5"/>
    <n v="567"/>
    <s v="LENGUA ESPAÑOLA"/>
  </r>
  <r>
    <x v="10"/>
    <x v="2"/>
    <n v="796"/>
    <s v="603207R"/>
    <s v="GRUPO-A1"/>
    <n v="16620640"/>
    <s v="Lingüística española III"/>
    <s v="GR"/>
    <s v="GRUPO REDUCIDO"/>
    <s v="603207R"/>
    <s v="GRUPO REDUCIDO DE LINGÜÍSTICA ESPAÑOLA III"/>
    <s v="GRUPO-A1"/>
    <s v="Grupo Reducido de Lingüística española III"/>
    <s v="2S"/>
    <n v="16620640"/>
    <s v="LAS HERAS"/>
    <s v="CALVO"/>
    <s v="MIGUEL"/>
    <s v="milasher"/>
    <s v="miguel.las-heras@unirioja.es"/>
    <n v="1.5"/>
    <n v="1.5"/>
    <n v="536"/>
    <s v="PROFESOR INTERINO"/>
    <s v="C01"/>
    <s v="TIEMPO COMPLETO"/>
    <s v="2018-09-18 00:00:00.0"/>
    <s v="null"/>
    <s v="PI101364"/>
    <s v="PROFESOR CONTRATADO INTERINO"/>
    <s v="R106"/>
    <x v="5"/>
    <n v="567"/>
    <s v="LENGUA ESPAÑOLA"/>
  </r>
  <r>
    <x v="10"/>
    <x v="2"/>
    <n v="797"/>
    <s v="603208G"/>
    <s v="GRUPO-A"/>
    <n v="13059875"/>
    <s v="Literatura española del Siglo de Oro"/>
    <s v="GG"/>
    <s v="GRUPO GRANDE"/>
    <s v="603208G"/>
    <s v="GRUPO GRANDE DE LITERATURA ESPAÑOLA DEL SIGLO DE ORO"/>
    <s v="GRUPO-A"/>
    <s v="Grupo Grande de LITERATURA ESPAÑOLA DEL SIGLO DE ORO"/>
    <s v="2S"/>
    <n v="13059875"/>
    <s v="BRAVO"/>
    <s v="VEGA"/>
    <s v="JULIAN TOMÁS"/>
    <s v="jubravo"/>
    <s v="julian.bravo@unirioja.es"/>
    <n v="4.5"/>
    <n v="4.5"/>
    <n v="504"/>
    <s v="PROFESOR TITULAR UNIVERSIDAD"/>
    <s v="01A"/>
    <s v="TIEMPO COMPLETO AMPLIADO"/>
    <s v="2012-09-01 00:00:00.0"/>
    <s v="null"/>
    <s v="DF31545"/>
    <s v="TITULAR DE UNIVERSIDAD"/>
    <s v="R106"/>
    <x v="5"/>
    <n v="583"/>
    <s v="LITERATURA ESPAÑOLA"/>
  </r>
  <r>
    <x v="10"/>
    <x v="2"/>
    <n v="797"/>
    <s v="603208R"/>
    <s v="GRUPO-A1"/>
    <n v="13059875"/>
    <s v="Literatura española del Siglo de Oro"/>
    <s v="GR"/>
    <s v="GRUPO REDUCIDO"/>
    <s v="603208R"/>
    <s v="GRUPO REDUCIDO DE LITERATURA ESPAÑOLA DEL SIGLO DE ORO"/>
    <s v="GRUPO-A1"/>
    <s v="Grupo Reducido de Literatura española del siglo de oro"/>
    <s v="2S"/>
    <n v="13059875"/>
    <s v="BRAVO"/>
    <s v="VEGA"/>
    <s v="JULIAN TOMÁS"/>
    <s v="jubravo"/>
    <s v="julian.bravo@unirioja.es"/>
    <n v="1.5"/>
    <n v="1.5"/>
    <n v="504"/>
    <s v="PROFESOR TITULAR UNIVERSIDAD"/>
    <s v="01A"/>
    <s v="TIEMPO COMPLETO AMPLIADO"/>
    <s v="2012-09-01 00:00:00.0"/>
    <s v="null"/>
    <s v="DF31545"/>
    <s v="TITULAR DE UNIVERSIDAD"/>
    <s v="R106"/>
    <x v="5"/>
    <n v="583"/>
    <s v="LITERATURA ESPAÑOLA"/>
  </r>
  <r>
    <x v="10"/>
    <x v="2"/>
    <n v="798"/>
    <s v="603209G"/>
    <s v="GRUPO-A"/>
    <n v="16549841"/>
    <s v="Lengua latina II"/>
    <s v="GG"/>
    <s v="GRUPO GRANDE"/>
    <s v="603209G"/>
    <s v="GRUPO GRANDE DE LENGUA LATINA II"/>
    <s v="GRUPO-A"/>
    <s v="Grupo Grande de LENGUA LATINA II"/>
    <s v="2S"/>
    <n v="16549841"/>
    <s v="FERNÁNDEZ"/>
    <s v="LÓPEZ"/>
    <s v="JORGE"/>
    <s v="jorferlo"/>
    <s v="jorge.fernandez@unirioja.es"/>
    <n v="3"/>
    <n v="3"/>
    <s v="A-0500"/>
    <s v="CATEDRATICO DE UNIVERSIDAD"/>
    <s v="C01"/>
    <s v="TIEMPO COMPLETO"/>
    <s v="2010-11-10 00:00:00.0"/>
    <s v="null"/>
    <s v="DF100286"/>
    <s v="CATEDRÁTICO DE UNIVERSIDAD"/>
    <s v="R106"/>
    <x v="5"/>
    <n v="355"/>
    <s v="FILOLOGÍA LATINA"/>
  </r>
  <r>
    <x v="10"/>
    <x v="2"/>
    <n v="798"/>
    <s v="603209G"/>
    <s v="GRUPO-A"/>
    <n v="73134033"/>
    <s v="Lengua latina II"/>
    <s v="GG"/>
    <s v="GRUPO GRANDE"/>
    <s v="603209G"/>
    <s v="GRUPO GRANDE DE LENGUA LATINA II"/>
    <s v="GRUPO-A"/>
    <s v="Grupo Grande de LENGUA LATINA II"/>
    <s v="2S"/>
    <n v="73134033"/>
    <s v="IBARZO"/>
    <s v="JOVEN"/>
    <s v="CLAUDIA"/>
    <s v="clibarzo"/>
    <s v="claudia.ibarzo@unirioja.es"/>
    <n v="1.5"/>
    <n v="1.5"/>
    <n v="536"/>
    <s v="PROFESOR INTERINO"/>
    <s v="C01"/>
    <s v="TIEMPO COMPLETO"/>
    <s v="2019-02-11 00:00:00.0"/>
    <s v="2019-07-28 00:00:00.0"/>
    <s v="PI101456"/>
    <s v="PROFESOR CONTRATADO INTERINO"/>
    <s v="R106"/>
    <x v="5"/>
    <n v="355"/>
    <s v="FILOLOGÍA LATINA"/>
  </r>
  <r>
    <x v="10"/>
    <x v="2"/>
    <n v="798"/>
    <s v="603209R"/>
    <s v="GRUPO-A1"/>
    <n v="73134033"/>
    <s v="Lengua latina II"/>
    <s v="GR"/>
    <s v="GRUPO REDUCIDO"/>
    <s v="603209R"/>
    <s v="GRUPO REDUCIDO DE LENGUA LATINA II"/>
    <s v="GRUPO-A1"/>
    <s v="Grupo Reducido de Lengua latina II"/>
    <s v="2S"/>
    <n v="73134033"/>
    <s v="IBARZO"/>
    <s v="JOVEN"/>
    <s v="CLAUDIA"/>
    <s v="clibarzo"/>
    <s v="claudia.ibarzo@unirioja.es"/>
    <n v="1.5"/>
    <n v="1.5"/>
    <n v="536"/>
    <s v="PROFESOR INTERINO"/>
    <s v="C01"/>
    <s v="TIEMPO COMPLETO"/>
    <s v="2019-02-11 00:00:00.0"/>
    <s v="2019-07-28 00:00:00.0"/>
    <s v="PI101456"/>
    <s v="PROFESOR CONTRATADO INTERINO"/>
    <s v="R106"/>
    <x v="5"/>
    <n v="355"/>
    <s v="FILOLOGÍA LATINA"/>
  </r>
  <r>
    <x v="10"/>
    <x v="2"/>
    <n v="799"/>
    <s v="603210G"/>
    <s v="GRUPO-A"/>
    <n v="73152016"/>
    <s v="Lengua y cultura griegas"/>
    <s v="GG"/>
    <s v="GRUPO GRANDE"/>
    <s v="603210G"/>
    <s v="GRUPO GRANDE DE LENGUA Y CULTURA GRIEGAS"/>
    <s v="GRUPO-A"/>
    <s v="Grupo Grande de LENGUA Y CULTURA GRIEGAS"/>
    <s v="2S"/>
    <n v="73152016"/>
    <s v="CABALLERO"/>
    <s v="LÓPEZ"/>
    <s v="JOSÉ ANTONIO"/>
    <s v="jcaballe"/>
    <s v="antonio.caballero@unirioja.es"/>
    <n v="4.5"/>
    <n v="4.5"/>
    <n v="500"/>
    <s v="CATEDRATICO DE UNIVERSIDAD"/>
    <s v="01R"/>
    <s v="TIEMPO COMPLETO REDUCIDO"/>
    <s v="2016-11-12 00:00:00.0"/>
    <s v="null"/>
    <s v="DF100337"/>
    <s v="CATEDRÁTICO DE UNIVERSIDAD"/>
    <s v="R106"/>
    <x v="5"/>
    <n v="340"/>
    <s v="FILOLOGÍA GRIEGA"/>
  </r>
  <r>
    <x v="10"/>
    <x v="2"/>
    <n v="799"/>
    <s v="603210R"/>
    <s v="GRUPO-A1"/>
    <n v="73152016"/>
    <s v="Lengua y cultura griegas"/>
    <s v="GR"/>
    <s v="GRUPO REDUCIDO"/>
    <s v="603210R"/>
    <s v="GRUPO REDUCIDO DE LENGUA Y CULTURA GRIEGAS"/>
    <s v="GRUPO-A1"/>
    <s v="Grupo Reducido de Lengua y cultura griegas"/>
    <s v="2S"/>
    <n v="73152016"/>
    <s v="CABALLERO"/>
    <s v="LÓPEZ"/>
    <s v="JOSÉ ANTONIO"/>
    <s v="jcaballe"/>
    <s v="antonio.caballero@unirioja.es"/>
    <n v="1.5"/>
    <n v="1.5"/>
    <n v="500"/>
    <s v="CATEDRATICO DE UNIVERSIDAD"/>
    <s v="01R"/>
    <s v="TIEMPO COMPLETO REDUCIDO"/>
    <s v="2016-11-12 00:00:00.0"/>
    <s v="null"/>
    <s v="DF100337"/>
    <s v="CATEDRÁTICO DE UNIVERSIDAD"/>
    <s v="R106"/>
    <x v="5"/>
    <n v="340"/>
    <s v="FILOLOGÍA GRIEGA"/>
  </r>
  <r>
    <x v="11"/>
    <x v="4"/>
    <n v="800"/>
    <s v="701106G"/>
    <s v="GRUPO-A"/>
    <n v="17764581"/>
    <s v="Álgebra lineal"/>
    <s v="GG"/>
    <s v="GRUPO GRANDE"/>
    <s v="701106G"/>
    <s v="GRUPO GRANDE DE ÁLGEBRA LINEAL"/>
    <s v="GRUPO-A"/>
    <s v="Grupo Grande de ÁLGEBRA LINEAL"/>
    <s v="2S"/>
    <n v="17764581"/>
    <s v="RODRIGO"/>
    <s v="ESCUDERO"/>
    <s v="ADRIAN"/>
    <s v="adrodre"/>
    <s v="adrian.rodrigoe@unirioja.es"/>
    <n v="4"/>
    <n v="4"/>
    <n v="536"/>
    <s v="PROFESOR INTERINO"/>
    <s v="C01"/>
    <s v="TIEMPO COMPLETO"/>
    <s v="2018-09-17 00:00:00.0"/>
    <s v="2019-09-14 00:00:00.0"/>
    <s v="PI101404"/>
    <s v="PROFESOR CONTRATADO INTERINO"/>
    <s v="R111"/>
    <x v="7"/>
    <n v="5"/>
    <s v="ÁLGEBRA"/>
  </r>
  <r>
    <x v="11"/>
    <x v="4"/>
    <n v="800"/>
    <s v="701106I"/>
    <s v="GRUPO-A1"/>
    <n v="17764581"/>
    <s v="Álgebra lineal"/>
    <s v="GI"/>
    <s v="GRUPO DE INFORMÁTICA"/>
    <s v="701106I"/>
    <s v="GRUPO DE INFORMÁTICA DE ÁLGEBRA LINEAL"/>
    <s v="GRUPO-A1"/>
    <s v="Informática de Álgebra lineal"/>
    <s v="2S"/>
    <n v="17764581"/>
    <s v="RODRIGO"/>
    <s v="ESCUDERO"/>
    <s v="ADRIAN"/>
    <s v="adrodre"/>
    <s v="adrian.rodrigoe@unirioja.es"/>
    <n v="0.4"/>
    <n v="0.4"/>
    <n v="536"/>
    <s v="PROFESOR INTERINO"/>
    <s v="C01"/>
    <s v="TIEMPO COMPLETO"/>
    <s v="2018-09-17 00:00:00.0"/>
    <s v="2019-09-14 00:00:00.0"/>
    <s v="PI101404"/>
    <s v="PROFESOR CONTRATADO INTERINO"/>
    <s v="R111"/>
    <x v="7"/>
    <n v="5"/>
    <s v="ÁLGEBRA"/>
  </r>
  <r>
    <x v="11"/>
    <x v="4"/>
    <n v="800"/>
    <s v="701106I"/>
    <s v="GRUPO-A2"/>
    <n v="17764581"/>
    <s v="Álgebra lineal"/>
    <s v="GI"/>
    <s v="GRUPO DE INFORMÁTICA"/>
    <s v="701106I"/>
    <s v="GRUPO DE INFORMÁTICA DE ÁLGEBRA LINEAL"/>
    <s v="GRUPO-A2"/>
    <s v="Informática de Álgebra lineal"/>
    <s v="2S"/>
    <n v="17764581"/>
    <s v="RODRIGO"/>
    <s v="ESCUDERO"/>
    <s v="ADRIAN"/>
    <s v="adrodre"/>
    <s v="adrian.rodrigoe@unirioja.es"/>
    <n v="0.4"/>
    <n v="0.4"/>
    <n v="536"/>
    <s v="PROFESOR INTERINO"/>
    <s v="C01"/>
    <s v="TIEMPO COMPLETO"/>
    <s v="2018-09-17 00:00:00.0"/>
    <s v="2019-09-14 00:00:00.0"/>
    <s v="PI101404"/>
    <s v="PROFESOR CONTRATADO INTERINO"/>
    <s v="R111"/>
    <x v="7"/>
    <n v="5"/>
    <s v="ÁLGEBRA"/>
  </r>
  <r>
    <x v="11"/>
    <x v="4"/>
    <n v="800"/>
    <s v="701106R"/>
    <s v="GRUPO-A1"/>
    <n v="17764581"/>
    <s v="Álgebra lineal"/>
    <s v="GR"/>
    <s v="GRUPO REDUCIDO"/>
    <s v="701106R"/>
    <s v="GRUPO REDUCIDO DE ÁLGEBRA LINEAL"/>
    <s v="GRUPO-A1"/>
    <s v="Grupo Reducido de Álgebra lineal"/>
    <s v="2S"/>
    <n v="17764581"/>
    <s v="RODRIGO"/>
    <s v="ESCUDERO"/>
    <s v="ADRIAN"/>
    <s v="adrodre"/>
    <s v="adrian.rodrigoe@unirioja.es"/>
    <n v="1.6"/>
    <n v="1.6"/>
    <n v="536"/>
    <s v="PROFESOR INTERINO"/>
    <s v="C01"/>
    <s v="TIEMPO COMPLETO"/>
    <s v="2018-09-17 00:00:00.0"/>
    <s v="2019-09-14 00:00:00.0"/>
    <s v="PI101404"/>
    <s v="PROFESOR CONTRATADO INTERINO"/>
    <s v="R111"/>
    <x v="7"/>
    <n v="5"/>
    <s v="ÁLGEBRA"/>
  </r>
  <r>
    <x v="11"/>
    <x v="4"/>
    <n v="800"/>
    <s v="701106R"/>
    <s v="GRUPO-A2"/>
    <n v="17764581"/>
    <s v="Álgebra lineal"/>
    <s v="GR"/>
    <s v="GRUPO REDUCIDO"/>
    <s v="701106R"/>
    <s v="GRUPO REDUCIDO DE ÁLGEBRA LINEAL"/>
    <s v="GRUPO-A2"/>
    <s v="Grupo Reducido de Álgebra lineal"/>
    <s v="2S"/>
    <n v="17764581"/>
    <s v="RODRIGO"/>
    <s v="ESCUDERO"/>
    <s v="ADRIAN"/>
    <s v="adrodre"/>
    <s v="adrian.rodrigoe@unirioja.es"/>
    <n v="1.6"/>
    <n v="1.6"/>
    <n v="536"/>
    <s v="PROFESOR INTERINO"/>
    <s v="C01"/>
    <s v="TIEMPO COMPLETO"/>
    <s v="2018-09-17 00:00:00.0"/>
    <s v="2019-09-14 00:00:00.0"/>
    <s v="PI101404"/>
    <s v="PROFESOR CONTRATADO INTERINO"/>
    <s v="R111"/>
    <x v="7"/>
    <n v="5"/>
    <s v="ÁLGEBRA"/>
  </r>
  <r>
    <x v="11"/>
    <x v="4"/>
    <n v="801"/>
    <s v="701107G"/>
    <s v="GRUPO-A"/>
    <n v="16565041"/>
    <s v="Análisis de una variable real"/>
    <s v="GG"/>
    <s v="GRUPO GRANDE"/>
    <s v="701107G"/>
    <s v="GRUPO GRANDE DE ANÁLISIS DE UNA VARIABLE REAL"/>
    <s v="GRUPO-A"/>
    <s v="Grupo Grande de ANÁLISIS DE UNA VARIABLE REAL"/>
    <s v="2S"/>
    <n v="16565041"/>
    <s v="CIAURRI"/>
    <s v="RAMÍREZ"/>
    <s v="OSCAR"/>
    <s v="osciaurr"/>
    <s v="oscar.ciaurri@unirioja.es"/>
    <n v="4"/>
    <n v="4"/>
    <n v="500"/>
    <s v="CATEDRATICO DE UNIVERSIDAD"/>
    <s v="01R"/>
    <s v="TIEMPO COMPLETO REDUCIDO"/>
    <s v="2018-12-05 00:00:00.0"/>
    <s v="null"/>
    <s v="DF100379"/>
    <s v="CATEDRÁTICO DE UNIVERSIDAD"/>
    <s v="R111"/>
    <x v="7"/>
    <n v="15"/>
    <s v="ANÁLISIS MATEMÁTICO"/>
  </r>
  <r>
    <x v="11"/>
    <x v="4"/>
    <n v="801"/>
    <s v="701107I"/>
    <s v="GRUPO-A1"/>
    <n v="16565041"/>
    <s v="Análisis de una variable real"/>
    <s v="GI"/>
    <s v="GRUPO DE INFORMÁTICA"/>
    <s v="701107I"/>
    <s v="GRUPO DE INFORMÁTICA DE ANÁLISIS DE UNA VARIABLE REAL"/>
    <s v="GRUPO-A1"/>
    <s v="Informática de Análisis de una variable real"/>
    <s v="2S"/>
    <n v="16565041"/>
    <s v="CIAURRI"/>
    <s v="RAMÍREZ"/>
    <s v="OSCAR"/>
    <s v="osciaurr"/>
    <s v="oscar.ciaurri@unirioja.es"/>
    <n v="0.2"/>
    <n v="0.2"/>
    <n v="500"/>
    <s v="CATEDRATICO DE UNIVERSIDAD"/>
    <s v="01R"/>
    <s v="TIEMPO COMPLETO REDUCIDO"/>
    <s v="2018-12-05 00:00:00.0"/>
    <s v="null"/>
    <s v="DF100379"/>
    <s v="CATEDRÁTICO DE UNIVERSIDAD"/>
    <s v="R111"/>
    <x v="7"/>
    <n v="15"/>
    <s v="ANÁLISIS MATEMÁTICO"/>
  </r>
  <r>
    <x v="11"/>
    <x v="4"/>
    <n v="801"/>
    <s v="701107I"/>
    <s v="GRUPO-A2"/>
    <n v="16565041"/>
    <s v="Análisis de una variable real"/>
    <s v="GI"/>
    <s v="GRUPO DE INFORMÁTICA"/>
    <s v="701107I"/>
    <s v="GRUPO DE INFORMÁTICA DE ANÁLISIS DE UNA VARIABLE REAL"/>
    <s v="GRUPO-A2"/>
    <s v="Informática de Análisis de una variable real"/>
    <s v="2S"/>
    <n v="16565041"/>
    <s v="CIAURRI"/>
    <s v="RAMÍREZ"/>
    <s v="OSCAR"/>
    <s v="osciaurr"/>
    <s v="oscar.ciaurri@unirioja.es"/>
    <n v="0.2"/>
    <n v="0.2"/>
    <n v="500"/>
    <s v="CATEDRATICO DE UNIVERSIDAD"/>
    <s v="01R"/>
    <s v="TIEMPO COMPLETO REDUCIDO"/>
    <s v="2018-12-05 00:00:00.0"/>
    <s v="null"/>
    <s v="DF100379"/>
    <s v="CATEDRÁTICO DE UNIVERSIDAD"/>
    <s v="R111"/>
    <x v="7"/>
    <n v="15"/>
    <s v="ANÁLISIS MATEMÁTICO"/>
  </r>
  <r>
    <x v="11"/>
    <x v="4"/>
    <n v="801"/>
    <s v="701107R"/>
    <s v="GRUPO-A1"/>
    <n v="16565041"/>
    <s v="Análisis de una variable real"/>
    <s v="GR"/>
    <s v="GRUPO REDUCIDO"/>
    <s v="701107R"/>
    <s v="GRUPO REDUCIDO DE ANÁLISIS DE UNA VARIABLE REAL"/>
    <s v="GRUPO-A1"/>
    <s v="Grupo Reducido de Análisis de una variable real"/>
    <s v="2S"/>
    <n v="16565041"/>
    <s v="CIAURRI"/>
    <s v="RAMÍREZ"/>
    <s v="OSCAR"/>
    <s v="osciaurr"/>
    <s v="oscar.ciaurri@unirioja.es"/>
    <n v="1.8"/>
    <n v="1.8"/>
    <n v="500"/>
    <s v="CATEDRATICO DE UNIVERSIDAD"/>
    <s v="01R"/>
    <s v="TIEMPO COMPLETO REDUCIDO"/>
    <s v="2018-12-05 00:00:00.0"/>
    <s v="null"/>
    <s v="DF100379"/>
    <s v="CATEDRÁTICO DE UNIVERSIDAD"/>
    <s v="R111"/>
    <x v="7"/>
    <n v="15"/>
    <s v="ANÁLISIS MATEMÁTICO"/>
  </r>
  <r>
    <x v="11"/>
    <x v="4"/>
    <n v="801"/>
    <s v="701107R"/>
    <s v="GRUPO-A2"/>
    <n v="16565041"/>
    <s v="Análisis de una variable real"/>
    <s v="GR"/>
    <s v="GRUPO REDUCIDO"/>
    <s v="701107R"/>
    <s v="GRUPO REDUCIDO DE ANÁLISIS DE UNA VARIABLE REAL"/>
    <s v="GRUPO-A2"/>
    <s v="Grupo Reducido de Análisis de una variable real"/>
    <s v="2S"/>
    <n v="16565041"/>
    <s v="CIAURRI"/>
    <s v="RAMÍREZ"/>
    <s v="OSCAR"/>
    <s v="osciaurr"/>
    <s v="oscar.ciaurri@unirioja.es"/>
    <n v="1.8"/>
    <n v="1.8"/>
    <n v="500"/>
    <s v="CATEDRATICO DE UNIVERSIDAD"/>
    <s v="01R"/>
    <s v="TIEMPO COMPLETO REDUCIDO"/>
    <s v="2018-12-05 00:00:00.0"/>
    <s v="null"/>
    <s v="DF100379"/>
    <s v="CATEDRÁTICO DE UNIVERSIDAD"/>
    <s v="R111"/>
    <x v="7"/>
    <n v="15"/>
    <s v="ANÁLISIS MATEMÁTICO"/>
  </r>
  <r>
    <x v="11"/>
    <x v="4"/>
    <n v="802"/>
    <s v="701204G"/>
    <s v="GRUPO-A"/>
    <n v="16617591"/>
    <s v="Cálculo diferencial en varias variables"/>
    <s v="GG"/>
    <s v="GRUPO GRANDE"/>
    <s v="701204G"/>
    <s v="GRUPO GRANDE DE CÁLCULO DIFERENCIAL EN VARIAS VARIABLES"/>
    <s v="GRUPO-A"/>
    <s v="Grupo Grande de CÁLCULO DIFERENCIAL EN VARIAS VARIABLES"/>
    <s v="1S"/>
    <n v="16617591"/>
    <s v="BELLO"/>
    <s v="HERNÁNDEZ"/>
    <s v="MANUEL"/>
    <s v="mbello"/>
    <s v="mbello@unirioja.es"/>
    <n v="4"/>
    <n v="4"/>
    <n v="504"/>
    <s v="PROFESOR TITULAR UNIVERSIDAD"/>
    <s v="01R"/>
    <s v="TIEMPO COMPLETO REDUCIDO"/>
    <s v="2018-09-17 00:00:00.0"/>
    <s v="null"/>
    <s v="DF100146"/>
    <s v="PROFESOR TITULAR DE UNIVERSIDAD"/>
    <s v="R111"/>
    <x v="7"/>
    <n v="15"/>
    <s v="ANÁLISIS MATEMÁTICO"/>
  </r>
  <r>
    <x v="11"/>
    <x v="4"/>
    <n v="802"/>
    <s v="701204I"/>
    <s v="GRUPO-A1"/>
    <n v="16617591"/>
    <s v="Cálculo diferencial en varias variables"/>
    <s v="GI"/>
    <s v="GRUPO DE INFORMÁTICA"/>
    <s v="701204I"/>
    <s v="INFORMÁTICA DE CÁLCULO DIFERENCIAL EN VARIAS VARIABLES"/>
    <s v="GRUPO-A1"/>
    <s v="Informática de Cálculo diferencial en varias variables"/>
    <s v="1S"/>
    <n v="16617591"/>
    <s v="BELLO"/>
    <s v="HERNÁNDEZ"/>
    <s v="MANUEL"/>
    <s v="mbello"/>
    <s v="mbello@unirioja.es"/>
    <n v="0.2"/>
    <n v="0.2"/>
    <n v="504"/>
    <s v="PROFESOR TITULAR UNIVERSIDAD"/>
    <s v="01R"/>
    <s v="TIEMPO COMPLETO REDUCIDO"/>
    <s v="2018-09-17 00:00:00.0"/>
    <s v="null"/>
    <s v="DF100146"/>
    <s v="PROFESOR TITULAR DE UNIVERSIDAD"/>
    <s v="R111"/>
    <x v="7"/>
    <n v="15"/>
    <s v="ANÁLISIS MATEMÁTICO"/>
  </r>
  <r>
    <x v="11"/>
    <x v="4"/>
    <n v="802"/>
    <s v="701204R"/>
    <s v="GRUPO-A1"/>
    <n v="16617591"/>
    <s v="Cálculo diferencial en varias variables"/>
    <s v="GR"/>
    <s v="GRUPO REDUCIDO"/>
    <s v="701204R"/>
    <s v="GRUPO REDUCIDO DE CÁLCULO DIFERENCIAL EN VARIAS VARIABLES"/>
    <s v="GRUPO-A1"/>
    <s v="Grupo Reducido de Cálculo diferencial en varias variables"/>
    <s v="1S"/>
    <n v="16617591"/>
    <s v="BELLO"/>
    <s v="HERNÁNDEZ"/>
    <s v="MANUEL"/>
    <s v="mbello"/>
    <s v="mbello@unirioja.es"/>
    <n v="1.8"/>
    <n v="1.8"/>
    <n v="504"/>
    <s v="PROFESOR TITULAR UNIVERSIDAD"/>
    <s v="01R"/>
    <s v="TIEMPO COMPLETO REDUCIDO"/>
    <s v="2018-09-17 00:00:00.0"/>
    <s v="null"/>
    <s v="DF100146"/>
    <s v="PROFESOR TITULAR DE UNIVERSIDAD"/>
    <s v="R111"/>
    <x v="7"/>
    <n v="15"/>
    <s v="ANÁLISIS MATEMÁTICO"/>
  </r>
  <r>
    <x v="11"/>
    <x v="4"/>
    <n v="803"/>
    <s v="701205G"/>
    <s v="GRUPO-A"/>
    <n v="16510798"/>
    <s v="Geometría afín y euclídea"/>
    <s v="GG"/>
    <s v="GRUPO GRANDE"/>
    <s v="701205G"/>
    <s v="GRUPO GRANDE DE GEOMETRÍA AFÍN Y EUCLÍDEA"/>
    <s v="GRUPO-A"/>
    <s v="Grupo Grande de GEOMETRÍA AFÍN Y EUCLÍDEA"/>
    <s v="1S"/>
    <n v="16510798"/>
    <s v="RIVAS"/>
    <s v="RODRÍGUEZ"/>
    <s v="MARÍA TERESA"/>
    <s v="marivas"/>
    <s v="maria-teresa.rivas@unirioja.es"/>
    <n v="0.4"/>
    <n v="0.4"/>
    <n v="504"/>
    <s v="PROFESOR TITULAR UNIVERSIDAD"/>
    <s v="01R"/>
    <s v="TIEMPO COMPLETO REDUCIDO"/>
    <s v="2016-09-15 00:00:00.0"/>
    <s v="null"/>
    <s v="DF32217"/>
    <s v="TITULAR DE UNIVERSIDAD"/>
    <s v="R111"/>
    <x v="7"/>
    <n v="440"/>
    <s v="GEOMETRÍA Y TOPOLOGÍA"/>
  </r>
  <r>
    <x v="11"/>
    <x v="4"/>
    <n v="803"/>
    <s v="701205G"/>
    <s v="GRUPO-A"/>
    <n v="16511992"/>
    <s v="Geometría afín y euclídea"/>
    <s v="GG"/>
    <s v="GRUPO GRANDE"/>
    <s v="701205G"/>
    <s v="GRUPO GRANDE DE GEOMETRÍA AFÍN Y EUCLÍDEA"/>
    <s v="GRUPO-A"/>
    <s v="Grupo Grande de GEOMETRÍA AFÍN Y EUCLÍDEA"/>
    <s v="1S"/>
    <n v="16511992"/>
    <s v="EXTREMIANA"/>
    <s v="ALDANA"/>
    <s v="JOSÉ IGNACIO"/>
    <s v="jextremi"/>
    <s v="jextremi@unirioja.es"/>
    <n v="3.8"/>
    <n v="3.8"/>
    <n v="504"/>
    <s v="PROFESOR TITULAR UNIVERSIDAD"/>
    <s v="01A"/>
    <s v="TIEMPO COMPLETO AMPLIADO"/>
    <s v="2012-09-01 00:00:00.0"/>
    <s v="null"/>
    <s v="DF32214"/>
    <s v="TITULAR DE UNIVERSIDAD"/>
    <s v="R111"/>
    <x v="7"/>
    <n v="440"/>
    <s v="GEOMETRÍA Y TOPOLOGÍA"/>
  </r>
  <r>
    <x v="11"/>
    <x v="4"/>
    <n v="803"/>
    <s v="701205R"/>
    <s v="GRUPO-A1"/>
    <n v="16511992"/>
    <s v="Geometría afín y euclídea"/>
    <s v="GR"/>
    <s v="GRUPO REDUCIDO"/>
    <s v="701205R"/>
    <s v="GRUPO REDUCIDO DE GEOMETRÍA AFÍN Y EUCLÍDEA"/>
    <s v="GRUPO-A1"/>
    <s v="Grupo Reducido de Geometría afín y euclídea"/>
    <s v="1S"/>
    <n v="16511992"/>
    <s v="EXTREMIANA"/>
    <s v="ALDANA"/>
    <s v="JOSÉ IGNACIO"/>
    <s v="jextremi"/>
    <s v="jextremi@unirioja.es"/>
    <n v="1.8"/>
    <n v="1.8"/>
    <n v="504"/>
    <s v="PROFESOR TITULAR UNIVERSIDAD"/>
    <s v="01A"/>
    <s v="TIEMPO COMPLETO AMPLIADO"/>
    <s v="2012-09-01 00:00:00.0"/>
    <s v="null"/>
    <s v="DF32214"/>
    <s v="TITULAR DE UNIVERSIDAD"/>
    <s v="R111"/>
    <x v="7"/>
    <n v="440"/>
    <s v="GEOMETRÍA Y TOPOLOGÍA"/>
  </r>
  <r>
    <x v="11"/>
    <x v="4"/>
    <n v="804"/>
    <s v="701207G"/>
    <s v="GRUPO-A"/>
    <n v="78649713"/>
    <s v="Cálculo integral en varias variables"/>
    <s v="GG"/>
    <s v="GRUPO GRANDE"/>
    <s v="701207G"/>
    <s v="GRUPO GRANDE DE CÁLCULO INTEGRAL EN VARIAS VARIABLES"/>
    <s v="GRUPO-A"/>
    <s v="Grupo Grande de CÁLCULO INTEGRAL EN VARIAS VARIABLES"/>
    <s v="2S"/>
    <n v="78649713"/>
    <s v="RODRÍGUEZ"/>
    <s v="LUIS"/>
    <s v="DANIEL JOSÉ"/>
    <s v="darodrl"/>
    <s v="daniel-jose.rodriguez@unirioja.es"/>
    <n v="4"/>
    <n v="4"/>
    <n v="536"/>
    <s v="PROFESOR INTERINO"/>
    <s v="C01"/>
    <s v="TIEMPO COMPLETO"/>
    <s v="2017-09-15 00:00:00.0"/>
    <s v="null"/>
    <s v="PI101269"/>
    <s v="PROFESOR CONTRATADO INTERINO"/>
    <s v="R111"/>
    <x v="7"/>
    <n v="15"/>
    <s v="ANÁLISIS MATEMÁTICO"/>
  </r>
  <r>
    <x v="11"/>
    <x v="4"/>
    <n v="804"/>
    <s v="701207I"/>
    <s v="GRUPO-A1"/>
    <n v="78649713"/>
    <s v="Cálculo integral en varias variables"/>
    <s v="GI"/>
    <s v="GRUPO DE INFORMÁTICA"/>
    <s v="701207I"/>
    <s v="GRUPO DE INFORMÁTICA DE CÁLCULO INTEGRAL EN VARIAS VARIABLES"/>
    <s v="GRUPO-A1"/>
    <s v="Informática de Cálculo integral en varias variables"/>
    <s v="2S"/>
    <n v="78649713"/>
    <s v="RODRÍGUEZ"/>
    <s v="LUIS"/>
    <s v="DANIEL JOSÉ"/>
    <s v="darodrl"/>
    <s v="daniel-jose.rodriguez@unirioja.es"/>
    <n v="0.2"/>
    <n v="0.2"/>
    <n v="536"/>
    <s v="PROFESOR INTERINO"/>
    <s v="C01"/>
    <s v="TIEMPO COMPLETO"/>
    <s v="2017-09-15 00:00:00.0"/>
    <s v="null"/>
    <s v="PI101269"/>
    <s v="PROFESOR CONTRATADO INTERINO"/>
    <s v="R111"/>
    <x v="7"/>
    <n v="15"/>
    <s v="ANÁLISIS MATEMÁTICO"/>
  </r>
  <r>
    <x v="11"/>
    <x v="4"/>
    <n v="804"/>
    <s v="701207R"/>
    <s v="GRUPO-A1"/>
    <n v="78649713"/>
    <s v="Cálculo integral en varias variables"/>
    <s v="GR"/>
    <s v="GRUPO REDUCIDO"/>
    <s v="701207R"/>
    <s v="GRUPO REDUCIDO DE CÁLCULO INTEGRAL EN VARIAS VARIABLES"/>
    <s v="GRUPO-A1"/>
    <s v="Grupo Reducido de Cálculo integral en varias variables"/>
    <s v="2S"/>
    <n v="78649713"/>
    <s v="RODRÍGUEZ"/>
    <s v="LUIS"/>
    <s v="DANIEL JOSÉ"/>
    <s v="darodrl"/>
    <s v="daniel-jose.rodriguez@unirioja.es"/>
    <n v="1.8"/>
    <n v="1.8"/>
    <n v="536"/>
    <s v="PROFESOR INTERINO"/>
    <s v="C01"/>
    <s v="TIEMPO COMPLETO"/>
    <s v="2017-09-15 00:00:00.0"/>
    <s v="null"/>
    <s v="PI101269"/>
    <s v="PROFESOR CONTRATADO INTERINO"/>
    <s v="R111"/>
    <x v="7"/>
    <n v="15"/>
    <s v="ANÁLISIS MATEMÁTICO"/>
  </r>
  <r>
    <x v="11"/>
    <x v="4"/>
    <n v="805"/>
    <s v="701208G"/>
    <s v="GRUPO-A"/>
    <n v="17835356"/>
    <s v="Curvas y superficies"/>
    <s v="GG"/>
    <s v="GRUPO GRANDE"/>
    <s v="701208G"/>
    <s v="GRUPO GRANDE DE CURVAS Y SUPERFICIES"/>
    <s v="GRUPO-A"/>
    <s v="Grupo Grande de CURVAS Y SUPERFICIES"/>
    <s v="2S"/>
    <n v="17835356"/>
    <s v="ESPAÑOL"/>
    <s v="GONZÁLEZ"/>
    <s v="LUIS"/>
    <s v="lespanol"/>
    <s v="luis.espanol@unirioja.es"/>
    <n v="4"/>
    <n v="4"/>
    <n v="504"/>
    <s v="PROFESOR TITULAR UNIVERSIDAD"/>
    <s v="01A"/>
    <s v="TIEMPO COMPLETO AMPLIADO"/>
    <s v="2012-09-01 00:00:00.0"/>
    <s v="null"/>
    <s v="DF32213"/>
    <s v="TITULAR DE UNIVERSIDAD"/>
    <s v="R111"/>
    <x v="7"/>
    <n v="440"/>
    <s v="GEOMETRÍA Y TOPOLOGÍA"/>
  </r>
  <r>
    <x v="11"/>
    <x v="4"/>
    <n v="805"/>
    <s v="701208I"/>
    <s v="GRUPO-A1"/>
    <n v="17835356"/>
    <s v="Curvas y superficies"/>
    <s v="GI"/>
    <s v="GRUPO DE INFORMÁTICA"/>
    <s v="701208I"/>
    <s v="INFORMÁTICA DE CURVAS Y SUPERFICIES"/>
    <s v="GRUPO-A1"/>
    <s v="Informática de Curvas y superficies"/>
    <s v="2S"/>
    <n v="17835356"/>
    <s v="ESPAÑOL"/>
    <s v="GONZÁLEZ"/>
    <s v="LUIS"/>
    <s v="lespanol"/>
    <s v="luis.espanol@unirioja.es"/>
    <n v="0.2"/>
    <n v="0.2"/>
    <n v="504"/>
    <s v="PROFESOR TITULAR UNIVERSIDAD"/>
    <s v="01A"/>
    <s v="TIEMPO COMPLETO AMPLIADO"/>
    <s v="2012-09-01 00:00:00.0"/>
    <s v="null"/>
    <s v="DF32213"/>
    <s v="TITULAR DE UNIVERSIDAD"/>
    <s v="R111"/>
    <x v="7"/>
    <n v="440"/>
    <s v="GEOMETRÍA Y TOPOLOGÍA"/>
  </r>
  <r>
    <x v="11"/>
    <x v="4"/>
    <n v="805"/>
    <s v="701208R"/>
    <s v="GRUPO-A1"/>
    <n v="17835356"/>
    <s v="Curvas y superficies"/>
    <s v="GR"/>
    <s v="GRUPO REDUCIDO"/>
    <s v="701208R"/>
    <s v="GRUPO REDUCIDO DE CURVAS Y SUPERFICIES"/>
    <s v="GRUPO-A1"/>
    <s v="Grupo Reducido de Curvas y superficies"/>
    <s v="2S"/>
    <n v="17835356"/>
    <s v="ESPAÑOL"/>
    <s v="GONZÁLEZ"/>
    <s v="LUIS"/>
    <s v="lespanol"/>
    <s v="luis.espanol@unirioja.es"/>
    <n v="1.8"/>
    <n v="1.8"/>
    <n v="504"/>
    <s v="PROFESOR TITULAR UNIVERSIDAD"/>
    <s v="01A"/>
    <s v="TIEMPO COMPLETO AMPLIADO"/>
    <s v="2012-09-01 00:00:00.0"/>
    <s v="null"/>
    <s v="DF32213"/>
    <s v="TITULAR DE UNIVERSIDAD"/>
    <s v="R111"/>
    <x v="7"/>
    <n v="440"/>
    <s v="GEOMETRÍA Y TOPOLOGÍA"/>
  </r>
  <r>
    <x v="11"/>
    <x v="4"/>
    <n v="806"/>
    <s v="701210G"/>
    <s v="GRUPO-A"/>
    <n v="16619886"/>
    <s v="Probabilidad y Estadística"/>
    <s v="GG"/>
    <s v="GRUPO GRANDE"/>
    <s v="701210G"/>
    <s v="GRUPO GRANDE DE PROBABILIDAD Y ESTADÍSTICA"/>
    <s v="GRUPO-A"/>
    <s v="Grupo Grande de PROBABILIDAD Y ESTADÍSTICA"/>
    <s v="2S"/>
    <n v="16619886"/>
    <s v="HIGUERAS"/>
    <s v="HERNÁEZ"/>
    <s v="MANUEL"/>
    <s v="mahiguer"/>
    <s v="manuel.higueras@unirioja.es"/>
    <n v="4"/>
    <n v="4"/>
    <n v="504"/>
    <s v="PROFESOR TITULAR UNIVERSIDAD"/>
    <s v="C01"/>
    <s v="TIEMPO COMPLETO"/>
    <s v="2018-09-17 00:00:00.0"/>
    <s v="null"/>
    <s v="DF100359"/>
    <s v="PROFESOR TITULAR DE UNIVERSIDAD"/>
    <s v="R111"/>
    <x v="7"/>
    <n v="265"/>
    <s v="ESTADÍSTICA E INVESTIGACIÓN OPERATIVA"/>
  </r>
  <r>
    <x v="11"/>
    <x v="4"/>
    <n v="806"/>
    <s v="701210I"/>
    <s v="GRUPO-A1"/>
    <n v="16619886"/>
    <s v="Probabilidad y Estadística"/>
    <s v="GI"/>
    <s v="GRUPO DE INFORMÁTICA"/>
    <s v="701210I"/>
    <s v="INFORMÁTICA DE PROBABILIDAD Y ESTADÍSTICA"/>
    <s v="GRUPO-A1"/>
    <s v="Informática de Probabilidad y Estadística"/>
    <s v="2S"/>
    <n v="16619886"/>
    <s v="HIGUERAS"/>
    <s v="HERNÁEZ"/>
    <s v="MANUEL"/>
    <s v="mahiguer"/>
    <s v="manuel.higueras@unirioja.es"/>
    <n v="1"/>
    <n v="1"/>
    <n v="504"/>
    <s v="PROFESOR TITULAR UNIVERSIDAD"/>
    <s v="C01"/>
    <s v="TIEMPO COMPLETO"/>
    <s v="2018-09-17 00:00:00.0"/>
    <s v="null"/>
    <s v="DF100359"/>
    <s v="PROFESOR TITULAR DE UNIVERSIDAD"/>
    <s v="R111"/>
    <x v="7"/>
    <n v="265"/>
    <s v="ESTADÍSTICA E INVESTIGACIÓN OPERATIVA"/>
  </r>
  <r>
    <x v="11"/>
    <x v="4"/>
    <n v="806"/>
    <s v="701210I"/>
    <s v="GRUPO-A2"/>
    <n v="16619886"/>
    <s v="Probabilidad y Estadística"/>
    <s v="GI"/>
    <s v="GRUPO DE INFORMÁTICA"/>
    <s v="701210I"/>
    <s v="INFORMÁTICA DE PROBABILIDAD Y ESTADÍSTICA"/>
    <s v="GRUPO-A2"/>
    <s v="Informática de Probabilidad y Estadística"/>
    <s v="2S"/>
    <n v="16619886"/>
    <s v="HIGUERAS"/>
    <s v="HERNÁEZ"/>
    <s v="MANUEL"/>
    <s v="mahiguer"/>
    <s v="manuel.higueras@unirioja.es"/>
    <n v="1"/>
    <n v="1"/>
    <n v="504"/>
    <s v="PROFESOR TITULAR UNIVERSIDAD"/>
    <s v="C01"/>
    <s v="TIEMPO COMPLETO"/>
    <s v="2018-09-17 00:00:00.0"/>
    <s v="null"/>
    <s v="DF100359"/>
    <s v="PROFESOR TITULAR DE UNIVERSIDAD"/>
    <s v="R111"/>
    <x v="7"/>
    <n v="265"/>
    <s v="ESTADÍSTICA E INVESTIGACIÓN OPERATIVA"/>
  </r>
  <r>
    <x v="11"/>
    <x v="4"/>
    <n v="806"/>
    <s v="701210R"/>
    <s v="GRUPO-A1"/>
    <n v="16619886"/>
    <s v="Probabilidad y Estadística"/>
    <s v="GR"/>
    <s v="GRUPO REDUCIDO"/>
    <s v="701210R"/>
    <s v="GRUPO REDUCIDO DE PROBABILIDAD Y ESTADÍSTICA"/>
    <s v="GRUPO-A1"/>
    <s v="GR de Probabilidad y Estadística"/>
    <s v="2S"/>
    <n v="16619886"/>
    <s v="HIGUERAS"/>
    <s v="HERNÁEZ"/>
    <s v="MANUEL"/>
    <s v="mahiguer"/>
    <s v="manuel.higueras@unirioja.es"/>
    <n v="1"/>
    <n v="1"/>
    <n v="504"/>
    <s v="PROFESOR TITULAR UNIVERSIDAD"/>
    <s v="C01"/>
    <s v="TIEMPO COMPLETO"/>
    <s v="2018-09-17 00:00:00.0"/>
    <s v="null"/>
    <s v="DF100359"/>
    <s v="PROFESOR TITULAR DE UNIVERSIDAD"/>
    <s v="R111"/>
    <x v="7"/>
    <n v="265"/>
    <s v="ESTADÍSTICA E INVESTIGACIÓN OPERATIVA"/>
  </r>
  <r>
    <x v="12"/>
    <x v="4"/>
    <n v="807"/>
    <s v="091G"/>
    <s v="GRUPO-A"/>
    <n v="16621534"/>
    <s v="Física"/>
    <s v="GG"/>
    <s v="GRUPO GRANDE"/>
    <s v="091G"/>
    <s v="GRUPO GRANDE DE FÍSICA"/>
    <s v="GRUPO-A"/>
    <s v="Grupo Grande de FÍSICA"/>
    <s v="AN"/>
    <n v="16621534"/>
    <s v="IRAZOLA"/>
    <s v="ROSALES"/>
    <s v="LETICIA"/>
    <s v="leirazol"/>
    <s v="leticia.irazola@unirioja.es"/>
    <n v="8"/>
    <n v="8"/>
    <n v="536"/>
    <s v="PROFESOR INTERINO"/>
    <s v="P05"/>
    <s v="TIEMPO PARCIAL (5+5 HORAS)"/>
    <s v="2018-09-17 00:00:00.0"/>
    <s v="2019-05-20 00:00:00.0"/>
    <s v="PI101410"/>
    <s v="PROFESOR CONTRATADO INTERINO"/>
    <s v="R112"/>
    <x v="8"/>
    <n v="385"/>
    <s v="FÍSICA APLICADA"/>
  </r>
  <r>
    <x v="12"/>
    <x v="4"/>
    <n v="807"/>
    <s v="091L"/>
    <s v="GRUPO-A1"/>
    <n v="16621534"/>
    <s v="Física"/>
    <s v="GL"/>
    <s v="GRUPO DE LABORATORIO"/>
    <s v="091L"/>
    <s v="LABORATORIO DE FÍSICA"/>
    <s v="GRUPO-A1"/>
    <s v="Grupo de Laboratorio de Física"/>
    <s v="AN"/>
    <n v="16621534"/>
    <s v="IRAZOLA"/>
    <s v="ROSALES"/>
    <s v="LETICIA"/>
    <s v="leirazol"/>
    <s v="leticia.irazola@unirioja.es"/>
    <n v="0.8"/>
    <n v="0.8"/>
    <n v="536"/>
    <s v="PROFESOR INTERINO"/>
    <s v="P05"/>
    <s v="TIEMPO PARCIAL (5+5 HORAS)"/>
    <s v="2018-09-17 00:00:00.0"/>
    <s v="2019-05-20 00:00:00.0"/>
    <s v="PI101410"/>
    <s v="PROFESOR CONTRATADO INTERINO"/>
    <s v="R112"/>
    <x v="8"/>
    <n v="385"/>
    <s v="FÍSICA APLICADA"/>
  </r>
  <r>
    <x v="12"/>
    <x v="4"/>
    <n v="807"/>
    <s v="091L"/>
    <s v="GRUPO-A1"/>
    <n v="16623516"/>
    <s v="Física"/>
    <s v="GL"/>
    <s v="GRUPO DE LABORATORIO"/>
    <s v="091L"/>
    <s v="LABORATORIO DE FÍSICA"/>
    <s v="GRUPO-A1"/>
    <s v="Grupo de Laboratorio de Física"/>
    <s v="AN"/>
    <n v="16623516"/>
    <s v="BAÑARES"/>
    <s v="PALACIOS"/>
    <s v="PAULA"/>
    <s v="pabanare"/>
    <s v="paula.banares@unirioja.es"/>
    <n v="0.8"/>
    <n v="0.8"/>
    <n v="536"/>
    <s v="PROFESOR INTERINO"/>
    <s v="P06"/>
    <s v="TIEMPO PARCIAL (6+6 HORAS)"/>
    <s v="2018-09-18 00:00:00.0"/>
    <s v="null"/>
    <s v="PI101276"/>
    <s v="PROFESOR CONTRATADO INTERINO"/>
    <s v="R112"/>
    <x v="8"/>
    <n v="385"/>
    <s v="FÍSICA APLICADA"/>
  </r>
  <r>
    <x v="12"/>
    <x v="4"/>
    <n v="807"/>
    <s v="091L"/>
    <s v="GRUPO-A2"/>
    <n v="16621534"/>
    <s v="Física"/>
    <s v="GL"/>
    <s v="GRUPO DE LABORATORIO"/>
    <s v="091L"/>
    <s v="LABORATORIO DE FÍSICA"/>
    <s v="GRUPO-A2"/>
    <s v="Grupo de Laboratorio de Física"/>
    <s v="AN"/>
    <n v="16621534"/>
    <s v="IRAZOLA"/>
    <s v="ROSALES"/>
    <s v="LETICIA"/>
    <s v="leirazol"/>
    <s v="leticia.irazola@unirioja.es"/>
    <n v="0.8"/>
    <n v="0.8"/>
    <n v="536"/>
    <s v="PROFESOR INTERINO"/>
    <s v="P05"/>
    <s v="TIEMPO PARCIAL (5+5 HORAS)"/>
    <s v="2018-09-17 00:00:00.0"/>
    <s v="2019-05-20 00:00:00.0"/>
    <s v="PI101410"/>
    <s v="PROFESOR CONTRATADO INTERINO"/>
    <s v="R112"/>
    <x v="8"/>
    <n v="385"/>
    <s v="FÍSICA APLICADA"/>
  </r>
  <r>
    <x v="12"/>
    <x v="4"/>
    <n v="807"/>
    <s v="091L"/>
    <s v="GRUPO-A2"/>
    <n v="16623516"/>
    <s v="Física"/>
    <s v="GL"/>
    <s v="GRUPO DE LABORATORIO"/>
    <s v="091L"/>
    <s v="LABORATORIO DE FÍSICA"/>
    <s v="GRUPO-A2"/>
    <s v="Grupo de Laboratorio de Física"/>
    <s v="AN"/>
    <n v="16623516"/>
    <s v="BAÑARES"/>
    <s v="PALACIOS"/>
    <s v="PAULA"/>
    <s v="pabanare"/>
    <s v="paula.banares@unirioja.es"/>
    <n v="0.8"/>
    <n v="0.8"/>
    <n v="536"/>
    <s v="PROFESOR INTERINO"/>
    <s v="P06"/>
    <s v="TIEMPO PARCIAL (6+6 HORAS)"/>
    <s v="2018-09-18 00:00:00.0"/>
    <s v="null"/>
    <s v="PI101276"/>
    <s v="PROFESOR CONTRATADO INTERINO"/>
    <s v="R112"/>
    <x v="8"/>
    <n v="385"/>
    <s v="FÍSICA APLICADA"/>
  </r>
  <r>
    <x v="12"/>
    <x v="4"/>
    <n v="807"/>
    <s v="091L"/>
    <s v="GRUPO-A3"/>
    <n v="16542973"/>
    <s v="Física"/>
    <s v="GL"/>
    <s v="GRUPO DE LABORATORIO"/>
    <s v="091L"/>
    <s v="LABORATORIO DE FÍSICA"/>
    <s v="GRUPO-A3"/>
    <s v="Grupo de Laboratorio de Física"/>
    <s v="AN"/>
    <n v="16542973"/>
    <s v="SALAS"/>
    <s v="ILARRAZA"/>
    <s v="JOSÉ PABLO"/>
    <s v="jpsalas"/>
    <s v="josepablo.salas@unirioja.es"/>
    <n v="0.8"/>
    <n v="0.8"/>
    <n v="504"/>
    <s v="PROFESOR TITULAR UNIVERSIDAD"/>
    <s v="01R"/>
    <s v="TIEMPO COMPLETO REDUCIDO"/>
    <s v="2012-09-01 00:00:00.0"/>
    <s v="null"/>
    <s v="DF100291"/>
    <s v="PROFESOR TITULAR DE UNIVERSIDAD"/>
    <s v="R112"/>
    <x v="8"/>
    <n v="385"/>
    <s v="FÍSICA APLICADA"/>
  </r>
  <r>
    <x v="12"/>
    <x v="4"/>
    <n v="807"/>
    <s v="091L"/>
    <s v="GRUPO-A3"/>
    <n v="16623516"/>
    <s v="Física"/>
    <s v="GL"/>
    <s v="GRUPO DE LABORATORIO"/>
    <s v="091L"/>
    <s v="LABORATORIO DE FÍSICA"/>
    <s v="GRUPO-A3"/>
    <s v="Grupo de Laboratorio de Física"/>
    <s v="AN"/>
    <n v="16623516"/>
    <s v="BAÑARES"/>
    <s v="PALACIOS"/>
    <s v="PAULA"/>
    <s v="pabanare"/>
    <s v="paula.banares@unirioja.es"/>
    <n v="0.8"/>
    <n v="0.8"/>
    <n v="536"/>
    <s v="PROFESOR INTERINO"/>
    <s v="P06"/>
    <s v="TIEMPO PARCIAL (6+6 HORAS)"/>
    <s v="2018-09-18 00:00:00.0"/>
    <s v="null"/>
    <s v="PI101276"/>
    <s v="PROFESOR CONTRATADO INTERINO"/>
    <s v="R112"/>
    <x v="8"/>
    <n v="385"/>
    <s v="FÍSICA APLICADA"/>
  </r>
  <r>
    <x v="12"/>
    <x v="4"/>
    <n v="807"/>
    <s v="091L"/>
    <s v="GRUPO-A4"/>
    <n v="16542973"/>
    <s v="Física"/>
    <s v="GL"/>
    <s v="GRUPO DE LABORATORIO"/>
    <s v="091L"/>
    <s v="LABORATORIO DE FÍSICA"/>
    <s v="GRUPO-A4"/>
    <s v="Grupo de Laboratorio de Física"/>
    <s v="AN"/>
    <n v="16542973"/>
    <s v="SALAS"/>
    <s v="ILARRAZA"/>
    <s v="JOSÉ PABLO"/>
    <s v="jpsalas"/>
    <s v="josepablo.salas@unirioja.es"/>
    <n v="0.8"/>
    <n v="0.8"/>
    <n v="504"/>
    <s v="PROFESOR TITULAR UNIVERSIDAD"/>
    <s v="01R"/>
    <s v="TIEMPO COMPLETO REDUCIDO"/>
    <s v="2012-09-01 00:00:00.0"/>
    <s v="null"/>
    <s v="DF100291"/>
    <s v="PROFESOR TITULAR DE UNIVERSIDAD"/>
    <s v="R112"/>
    <x v="8"/>
    <n v="385"/>
    <s v="FÍSICA APLICADA"/>
  </r>
  <r>
    <x v="12"/>
    <x v="4"/>
    <n v="807"/>
    <s v="091L"/>
    <s v="GRUPO-A4"/>
    <n v="16623516"/>
    <s v="Física"/>
    <s v="GL"/>
    <s v="GRUPO DE LABORATORIO"/>
    <s v="091L"/>
    <s v="LABORATORIO DE FÍSICA"/>
    <s v="GRUPO-A4"/>
    <s v="Grupo de Laboratorio de Física"/>
    <s v="AN"/>
    <n v="16623516"/>
    <s v="BAÑARES"/>
    <s v="PALACIOS"/>
    <s v="PAULA"/>
    <s v="pabanare"/>
    <s v="paula.banares@unirioja.es"/>
    <n v="0.8"/>
    <n v="0.8"/>
    <n v="536"/>
    <s v="PROFESOR INTERINO"/>
    <s v="P06"/>
    <s v="TIEMPO PARCIAL (6+6 HORAS)"/>
    <s v="2018-09-18 00:00:00.0"/>
    <s v="null"/>
    <s v="PI101276"/>
    <s v="PROFESOR CONTRATADO INTERINO"/>
    <s v="R112"/>
    <x v="8"/>
    <n v="385"/>
    <s v="FÍSICA APLICADA"/>
  </r>
  <r>
    <x v="12"/>
    <x v="4"/>
    <n v="807"/>
    <s v="091R"/>
    <s v="GRUPO-A1"/>
    <n v="16621534"/>
    <s v="Física"/>
    <s v="GR"/>
    <s v="GRUPO REDUCIDO"/>
    <s v="091R"/>
    <s v="GRUPO REDUCIDO DE FÍSICA"/>
    <s v="GRUPO-A1"/>
    <s v="Grupo Reducido de Física"/>
    <s v="AN"/>
    <n v="16621534"/>
    <s v="IRAZOLA"/>
    <s v="ROSALES"/>
    <s v="LETICIA"/>
    <s v="leirazol"/>
    <s v="leticia.irazola@unirioja.es"/>
    <n v="2.4"/>
    <n v="2.4"/>
    <n v="536"/>
    <s v="PROFESOR INTERINO"/>
    <s v="P05"/>
    <s v="TIEMPO PARCIAL (5+5 HORAS)"/>
    <s v="2018-09-17 00:00:00.0"/>
    <s v="2019-05-20 00:00:00.0"/>
    <s v="PI101410"/>
    <s v="PROFESOR CONTRATADO INTERINO"/>
    <s v="R112"/>
    <x v="8"/>
    <n v="385"/>
    <s v="FÍSICA APLICADA"/>
  </r>
  <r>
    <x v="12"/>
    <x v="4"/>
    <n v="807"/>
    <s v="091R"/>
    <s v="GRUPO-A2"/>
    <n v="16621534"/>
    <s v="Física"/>
    <s v="GR"/>
    <s v="GRUPO REDUCIDO"/>
    <s v="091R"/>
    <s v="GRUPO REDUCIDO DE FÍSICA"/>
    <s v="GRUPO-A2"/>
    <s v="Grupo Reducido de Física"/>
    <s v="AN"/>
    <n v="16621534"/>
    <s v="IRAZOLA"/>
    <s v="ROSALES"/>
    <s v="LETICIA"/>
    <s v="leirazol"/>
    <s v="leticia.irazola@unirioja.es"/>
    <n v="2.4"/>
    <n v="2.4"/>
    <n v="536"/>
    <s v="PROFESOR INTERINO"/>
    <s v="P05"/>
    <s v="TIEMPO PARCIAL (5+5 HORAS)"/>
    <s v="2018-09-17 00:00:00.0"/>
    <s v="2019-05-20 00:00:00.0"/>
    <s v="PI101410"/>
    <s v="PROFESOR CONTRATADO INTERINO"/>
    <s v="R112"/>
    <x v="8"/>
    <n v="385"/>
    <s v="FÍSICA APLICADA"/>
  </r>
  <r>
    <x v="13"/>
    <x v="4"/>
    <n v="807"/>
    <s v="091G"/>
    <s v="GRUPO-B"/>
    <n v="16547976"/>
    <s v="Física"/>
    <s v="GG"/>
    <s v="GRUPO GRANDE"/>
    <s v="091G"/>
    <s v="GRUPO GRANDE DE FÍSICA"/>
    <s v="GRUPO-B"/>
    <s v="Grupo Grande de FÍSICA"/>
    <s v="AN"/>
    <n v="16547976"/>
    <s v="IÑARREA"/>
    <s v="LAS HERAS"/>
    <s v="MANUEL"/>
    <s v="mheras"/>
    <s v="manuel.inarrea@unirioja.es"/>
    <n v="8"/>
    <n v="8"/>
    <n v="504"/>
    <s v="PROFESOR TITULAR UNIVERSIDAD"/>
    <s v="01R"/>
    <s v="TIEMPO COMPLETO REDUCIDO"/>
    <s v="2018-09-17 00:00:00.0"/>
    <s v="null"/>
    <s v="DF32324"/>
    <s v="PROFESOR TITULAR DE UNIVERSIDAD"/>
    <s v="R112"/>
    <x v="8"/>
    <n v="385"/>
    <s v="FÍSICA APLICADA"/>
  </r>
  <r>
    <x v="13"/>
    <x v="4"/>
    <n v="807"/>
    <s v="091L"/>
    <s v="GRUPO-B1"/>
    <n v="16542973"/>
    <s v="Física"/>
    <s v="GL"/>
    <s v="GRUPO DE LABORATORIO"/>
    <s v="091L"/>
    <s v="LABORATORIO DE FÍSICA"/>
    <s v="GRUPO-B1"/>
    <s v="Grupo de Laboratorio de Física"/>
    <s v="AN"/>
    <n v="16542973"/>
    <s v="SALAS"/>
    <s v="ILARRAZA"/>
    <s v="JOSÉ PABLO"/>
    <s v="jpsalas"/>
    <s v="josepablo.salas@unirioja.es"/>
    <n v="0.8"/>
    <n v="0.8"/>
    <n v="504"/>
    <s v="PROFESOR TITULAR UNIVERSIDAD"/>
    <s v="01R"/>
    <s v="TIEMPO COMPLETO REDUCIDO"/>
    <s v="2012-09-01 00:00:00.0"/>
    <s v="null"/>
    <s v="DF100291"/>
    <s v="PROFESOR TITULAR DE UNIVERSIDAD"/>
    <s v="R112"/>
    <x v="8"/>
    <n v="385"/>
    <s v="FÍSICA APLICADA"/>
  </r>
  <r>
    <x v="13"/>
    <x v="4"/>
    <n v="807"/>
    <s v="091L"/>
    <s v="GRUPO-B1"/>
    <n v="16623516"/>
    <s v="Física"/>
    <s v="GL"/>
    <s v="GRUPO DE LABORATORIO"/>
    <s v="091L"/>
    <s v="LABORATORIO DE FÍSICA"/>
    <s v="GRUPO-B1"/>
    <s v="Grupo de Laboratorio de Física"/>
    <s v="AN"/>
    <n v="16623516"/>
    <s v="BAÑARES"/>
    <s v="PALACIOS"/>
    <s v="PAULA"/>
    <s v="pabanare"/>
    <s v="paula.banares@unirioja.es"/>
    <n v="0.8"/>
    <n v="0.8"/>
    <n v="536"/>
    <s v="PROFESOR INTERINO"/>
    <s v="P06"/>
    <s v="TIEMPO PARCIAL (6+6 HORAS)"/>
    <s v="2018-09-18 00:00:00.0"/>
    <s v="null"/>
    <s v="PI101276"/>
    <s v="PROFESOR CONTRATADO INTERINO"/>
    <s v="R112"/>
    <x v="8"/>
    <n v="385"/>
    <s v="FÍSICA APLICADA"/>
  </r>
  <r>
    <x v="13"/>
    <x v="4"/>
    <n v="807"/>
    <s v="091L"/>
    <s v="GRUPO-B2"/>
    <n v="13122718"/>
    <s v="Física"/>
    <s v="GL"/>
    <s v="GRUPO DE LABORATORIO"/>
    <s v="091L"/>
    <s v="LABORATORIO DE FÍSICA"/>
    <s v="GRUPO-B2"/>
    <s v="Grupo de Laboratorio de Física"/>
    <s v="AN"/>
    <n v="13122718"/>
    <s v="SIERRA"/>
    <s v="MURILLO"/>
    <s v="JOSÉ DANIEL"/>
    <s v="dsierra"/>
    <s v="daniel.sierra@unirioja.es"/>
    <n v="0.8"/>
    <n v="0.8"/>
    <n v="534"/>
    <s v="CONTRATADO DOCTOR -TIPO 1"/>
    <s v="C01"/>
    <s v="TIEMPO COMPLETO"/>
    <s v="2007-02-13 00:00:00.0"/>
    <s v="null"/>
    <s v="LD100611"/>
    <s v="PROFESOR CONTRATADO DOCTOR"/>
    <s v="R112"/>
    <x v="8"/>
    <n v="385"/>
    <s v="FÍSICA APLICADA"/>
  </r>
  <r>
    <x v="13"/>
    <x v="4"/>
    <n v="807"/>
    <s v="091L"/>
    <s v="GRUPO-B2"/>
    <n v="16623516"/>
    <s v="Física"/>
    <s v="GL"/>
    <s v="GRUPO DE LABORATORIO"/>
    <s v="091L"/>
    <s v="LABORATORIO DE FÍSICA"/>
    <s v="GRUPO-B2"/>
    <s v="Grupo de Laboratorio de Física"/>
    <s v="AN"/>
    <n v="16623516"/>
    <s v="BAÑARES"/>
    <s v="PALACIOS"/>
    <s v="PAULA"/>
    <s v="pabanare"/>
    <s v="paula.banares@unirioja.es"/>
    <n v="0.8"/>
    <n v="0.8"/>
    <n v="536"/>
    <s v="PROFESOR INTERINO"/>
    <s v="P06"/>
    <s v="TIEMPO PARCIAL (6+6 HORAS)"/>
    <s v="2018-09-18 00:00:00.0"/>
    <s v="null"/>
    <s v="PI101276"/>
    <s v="PROFESOR CONTRATADO INTERINO"/>
    <s v="R112"/>
    <x v="8"/>
    <n v="385"/>
    <s v="FÍSICA APLICADA"/>
  </r>
  <r>
    <x v="13"/>
    <x v="4"/>
    <n v="807"/>
    <s v="091L"/>
    <s v="GRUPO-B3"/>
    <n v="13122718"/>
    <s v="Física"/>
    <s v="GL"/>
    <s v="GRUPO DE LABORATORIO"/>
    <s v="091L"/>
    <s v="LABORATORIO DE FÍSICA"/>
    <s v="GRUPO-B3"/>
    <s v="Grupo de Laboratorio de Física"/>
    <s v="AN"/>
    <n v="13122718"/>
    <s v="SIERRA"/>
    <s v="MURILLO"/>
    <s v="JOSÉ DANIEL"/>
    <s v="dsierra"/>
    <s v="daniel.sierra@unirioja.es"/>
    <n v="0.8"/>
    <n v="0.8"/>
    <n v="534"/>
    <s v="CONTRATADO DOCTOR -TIPO 1"/>
    <s v="C01"/>
    <s v="TIEMPO COMPLETO"/>
    <s v="2007-02-13 00:00:00.0"/>
    <s v="null"/>
    <s v="LD100611"/>
    <s v="PROFESOR CONTRATADO DOCTOR"/>
    <s v="R112"/>
    <x v="8"/>
    <n v="385"/>
    <s v="FÍSICA APLICADA"/>
  </r>
  <r>
    <x v="13"/>
    <x v="4"/>
    <n v="807"/>
    <s v="091L"/>
    <s v="GRUPO-B3"/>
    <n v="16623516"/>
    <s v="Física"/>
    <s v="GL"/>
    <s v="GRUPO DE LABORATORIO"/>
    <s v="091L"/>
    <s v="LABORATORIO DE FÍSICA"/>
    <s v="GRUPO-B3"/>
    <s v="Grupo de Laboratorio de Física"/>
    <s v="AN"/>
    <n v="16623516"/>
    <s v="BAÑARES"/>
    <s v="PALACIOS"/>
    <s v="PAULA"/>
    <s v="pabanare"/>
    <s v="paula.banares@unirioja.es"/>
    <n v="0.8"/>
    <n v="0.8"/>
    <n v="536"/>
    <s v="PROFESOR INTERINO"/>
    <s v="P06"/>
    <s v="TIEMPO PARCIAL (6+6 HORAS)"/>
    <s v="2018-09-18 00:00:00.0"/>
    <s v="null"/>
    <s v="PI101276"/>
    <s v="PROFESOR CONTRATADO INTERINO"/>
    <s v="R112"/>
    <x v="8"/>
    <n v="385"/>
    <s v="FÍSICA APLICADA"/>
  </r>
  <r>
    <x v="13"/>
    <x v="4"/>
    <n v="807"/>
    <s v="091L"/>
    <s v="GRUPO-B4"/>
    <n v="13122718"/>
    <s v="Física"/>
    <s v="GL"/>
    <s v="GRUPO DE LABORATORIO"/>
    <s v="091L"/>
    <s v="LABORATORIO DE FÍSICA"/>
    <s v="GRUPO-B4"/>
    <s v="Grupo de Laboratorio de Física"/>
    <s v="AN"/>
    <n v="13122718"/>
    <s v="SIERRA"/>
    <s v="MURILLO"/>
    <s v="JOSÉ DANIEL"/>
    <s v="dsierra"/>
    <s v="daniel.sierra@unirioja.es"/>
    <n v="1.6"/>
    <n v="1.6"/>
    <n v="534"/>
    <s v="CONTRATADO DOCTOR -TIPO 1"/>
    <s v="C01"/>
    <s v="TIEMPO COMPLETO"/>
    <s v="2007-02-13 00:00:00.0"/>
    <s v="null"/>
    <s v="LD100611"/>
    <s v="PROFESOR CONTRATADO DOCTOR"/>
    <s v="R112"/>
    <x v="8"/>
    <n v="385"/>
    <s v="FÍSICA APLICADA"/>
  </r>
  <r>
    <x v="13"/>
    <x v="4"/>
    <n v="807"/>
    <s v="091L"/>
    <s v="GRUPO-B5"/>
    <n v="13122718"/>
    <s v="Física"/>
    <s v="GL"/>
    <s v="GRUPO DE LABORATORIO"/>
    <s v="091L"/>
    <s v="LABORATORIO DE FÍSICA"/>
    <s v="GRUPO-B5"/>
    <s v="Grupo de Laboratorio de Física"/>
    <s v="AN"/>
    <n v="13122718"/>
    <s v="SIERRA"/>
    <s v="MURILLO"/>
    <s v="JOSÉ DANIEL"/>
    <s v="dsierra"/>
    <s v="daniel.sierra@unirioja.es"/>
    <n v="1.6"/>
    <n v="1.6"/>
    <n v="534"/>
    <s v="CONTRATADO DOCTOR -TIPO 1"/>
    <s v="C01"/>
    <s v="TIEMPO COMPLETO"/>
    <s v="2007-02-13 00:00:00.0"/>
    <s v="null"/>
    <s v="LD100611"/>
    <s v="PROFESOR CONTRATADO DOCTOR"/>
    <s v="R112"/>
    <x v="8"/>
    <n v="385"/>
    <s v="FÍSICA APLICADA"/>
  </r>
  <r>
    <x v="13"/>
    <x v="4"/>
    <n v="807"/>
    <s v="091R"/>
    <s v="GRUPO-B1"/>
    <n v="16547976"/>
    <s v="Física"/>
    <s v="GR"/>
    <s v="GRUPO REDUCIDO"/>
    <s v="091R"/>
    <s v="GRUPO REDUCIDO DE FÍSICA"/>
    <s v="GRUPO-B1"/>
    <s v="Grupo Reducido de Física"/>
    <s v="AN"/>
    <n v="16547976"/>
    <s v="IÑARREA"/>
    <s v="LAS HERAS"/>
    <s v="MANUEL"/>
    <s v="mheras"/>
    <s v="manuel.inarrea@unirioja.es"/>
    <n v="2.4"/>
    <n v="2.4"/>
    <n v="504"/>
    <s v="PROFESOR TITULAR UNIVERSIDAD"/>
    <s v="01R"/>
    <s v="TIEMPO COMPLETO REDUCIDO"/>
    <s v="2018-09-17 00:00:00.0"/>
    <s v="null"/>
    <s v="DF32324"/>
    <s v="PROFESOR TITULAR DE UNIVERSIDAD"/>
    <s v="R112"/>
    <x v="8"/>
    <n v="385"/>
    <s v="FÍSICA APLICADA"/>
  </r>
  <r>
    <x v="13"/>
    <x v="4"/>
    <n v="807"/>
    <s v="091R"/>
    <s v="GRUPO-B2"/>
    <n v="16547976"/>
    <s v="Física"/>
    <s v="GR"/>
    <s v="GRUPO REDUCIDO"/>
    <s v="091R"/>
    <s v="GRUPO REDUCIDO DE FÍSICA"/>
    <s v="GRUPO-B2"/>
    <s v="Grupo Reducido de Física"/>
    <s v="AN"/>
    <n v="16547976"/>
    <s v="IÑARREA"/>
    <s v="LAS HERAS"/>
    <s v="MANUEL"/>
    <s v="mheras"/>
    <s v="manuel.inarrea@unirioja.es"/>
    <n v="2.4"/>
    <n v="2.4"/>
    <n v="504"/>
    <s v="PROFESOR TITULAR UNIVERSIDAD"/>
    <s v="01R"/>
    <s v="TIEMPO COMPLETO REDUCIDO"/>
    <s v="2018-09-17 00:00:00.0"/>
    <s v="null"/>
    <s v="DF32324"/>
    <s v="PROFESOR TITULAR DE UNIVERSIDAD"/>
    <s v="R112"/>
    <x v="8"/>
    <n v="385"/>
    <s v="FÍSICA APLICADA"/>
  </r>
  <r>
    <x v="13"/>
    <x v="4"/>
    <n v="807"/>
    <s v="091R"/>
    <s v="GRUPO-B3"/>
    <n v="16547976"/>
    <s v="Física"/>
    <s v="GR"/>
    <s v="GRUPO REDUCIDO"/>
    <s v="091R"/>
    <s v="GRUPO REDUCIDO DE FÍSICA"/>
    <s v="GRUPO-B3"/>
    <s v="Grupo Reducido de Física"/>
    <s v="AN"/>
    <n v="16547976"/>
    <s v="IÑARREA"/>
    <s v="LAS HERAS"/>
    <s v="MANUEL"/>
    <s v="mheras"/>
    <s v="manuel.inarrea@unirioja.es"/>
    <n v="2.4"/>
    <n v="2.4"/>
    <n v="504"/>
    <s v="PROFESOR TITULAR UNIVERSIDAD"/>
    <s v="01R"/>
    <s v="TIEMPO COMPLETO REDUCIDO"/>
    <s v="2018-09-17 00:00:00.0"/>
    <s v="null"/>
    <s v="DF32324"/>
    <s v="PROFESOR TITULAR DE UNIVERSIDAD"/>
    <s v="R112"/>
    <x v="8"/>
    <n v="385"/>
    <s v="FÍSICA APLICADA"/>
  </r>
  <r>
    <x v="14"/>
    <x v="4"/>
    <n v="807"/>
    <s v="091G"/>
    <s v="GRUPO-B"/>
    <n v="16547976"/>
    <s v="Física"/>
    <s v="GG"/>
    <s v="GRUPO GRANDE"/>
    <s v="091G"/>
    <s v="GRUPO GRANDE DE FÍSICA"/>
    <s v="GRUPO-B"/>
    <s v="Grupo Grande de FÍSICA"/>
    <s v="AN"/>
    <n v="16547976"/>
    <s v="IÑARREA"/>
    <s v="LAS HERAS"/>
    <s v="MANUEL"/>
    <s v="mheras"/>
    <s v="manuel.inarrea@unirioja.es"/>
    <n v="8"/>
    <m/>
    <n v="504"/>
    <s v="PROFESOR TITULAR UNIVERSIDAD"/>
    <s v="01R"/>
    <s v="TIEMPO COMPLETO REDUCIDO"/>
    <s v="2018-09-17 00:00:00.0"/>
    <s v="null"/>
    <s v="DF32324"/>
    <s v="PROFESOR TITULAR DE UNIVERSIDAD"/>
    <s v="R112"/>
    <x v="8"/>
    <n v="385"/>
    <s v="FÍSICA APLICADA"/>
  </r>
  <r>
    <x v="14"/>
    <x v="4"/>
    <n v="807"/>
    <s v="091L"/>
    <s v="GRUPO-B1"/>
    <n v="16542973"/>
    <s v="Física"/>
    <s v="GL"/>
    <s v="GRUPO DE LABORATORIO"/>
    <s v="091L"/>
    <s v="LABORATORIO DE FÍSICA"/>
    <s v="GRUPO-B1"/>
    <s v="Grupo de Laboratorio de Física"/>
    <s v="AN"/>
    <n v="16542973"/>
    <s v="SALAS"/>
    <s v="ILARRAZA"/>
    <s v="JOSÉ PABLO"/>
    <s v="jpsalas"/>
    <s v="josepablo.salas@unirioja.es"/>
    <n v="0.8"/>
    <m/>
    <n v="504"/>
    <s v="PROFESOR TITULAR UNIVERSIDAD"/>
    <s v="01R"/>
    <s v="TIEMPO COMPLETO REDUCIDO"/>
    <s v="2012-09-01 00:00:00.0"/>
    <s v="null"/>
    <s v="DF100291"/>
    <s v="PROFESOR TITULAR DE UNIVERSIDAD"/>
    <s v="R112"/>
    <x v="8"/>
    <n v="385"/>
    <s v="FÍSICA APLICADA"/>
  </r>
  <r>
    <x v="14"/>
    <x v="4"/>
    <n v="807"/>
    <s v="091L"/>
    <s v="GRUPO-B1"/>
    <n v="16623516"/>
    <s v="Física"/>
    <s v="GL"/>
    <s v="GRUPO DE LABORATORIO"/>
    <s v="091L"/>
    <s v="LABORATORIO DE FÍSICA"/>
    <s v="GRUPO-B1"/>
    <s v="Grupo de Laboratorio de Física"/>
    <s v="AN"/>
    <n v="16623516"/>
    <s v="BAÑARES"/>
    <s v="PALACIOS"/>
    <s v="PAULA"/>
    <s v="pabanare"/>
    <s v="paula.banares@unirioja.es"/>
    <n v="0.8"/>
    <m/>
    <n v="536"/>
    <s v="PROFESOR INTERINO"/>
    <s v="P06"/>
    <s v="TIEMPO PARCIAL (6+6 HORAS)"/>
    <s v="2018-09-18 00:00:00.0"/>
    <s v="null"/>
    <s v="PI101276"/>
    <s v="PROFESOR CONTRATADO INTERINO"/>
    <s v="R112"/>
    <x v="8"/>
    <n v="385"/>
    <s v="FÍSICA APLICADA"/>
  </r>
  <r>
    <x v="14"/>
    <x v="4"/>
    <n v="807"/>
    <s v="091L"/>
    <s v="GRUPO-B2"/>
    <n v="13122718"/>
    <s v="Física"/>
    <s v="GL"/>
    <s v="GRUPO DE LABORATORIO"/>
    <s v="091L"/>
    <s v="LABORATORIO DE FÍSICA"/>
    <s v="GRUPO-B2"/>
    <s v="Grupo de Laboratorio de Física"/>
    <s v="AN"/>
    <n v="13122718"/>
    <s v="SIERRA"/>
    <s v="MURILLO"/>
    <s v="JOSÉ DANIEL"/>
    <s v="dsierra"/>
    <s v="daniel.sierra@unirioja.es"/>
    <n v="0.8"/>
    <m/>
    <n v="534"/>
    <s v="CONTRATADO DOCTOR -TIPO 1"/>
    <s v="C01"/>
    <s v="TIEMPO COMPLETO"/>
    <s v="2007-02-13 00:00:00.0"/>
    <s v="null"/>
    <s v="LD100611"/>
    <s v="PROFESOR CONTRATADO DOCTOR"/>
    <s v="R112"/>
    <x v="8"/>
    <n v="385"/>
    <s v="FÍSICA APLICADA"/>
  </r>
  <r>
    <x v="14"/>
    <x v="4"/>
    <n v="807"/>
    <s v="091L"/>
    <s v="GRUPO-B2"/>
    <n v="16623516"/>
    <s v="Física"/>
    <s v="GL"/>
    <s v="GRUPO DE LABORATORIO"/>
    <s v="091L"/>
    <s v="LABORATORIO DE FÍSICA"/>
    <s v="GRUPO-B2"/>
    <s v="Grupo de Laboratorio de Física"/>
    <s v="AN"/>
    <n v="16623516"/>
    <s v="BAÑARES"/>
    <s v="PALACIOS"/>
    <s v="PAULA"/>
    <s v="pabanare"/>
    <s v="paula.banares@unirioja.es"/>
    <n v="0.8"/>
    <m/>
    <n v="536"/>
    <s v="PROFESOR INTERINO"/>
    <s v="P06"/>
    <s v="TIEMPO PARCIAL (6+6 HORAS)"/>
    <s v="2018-09-18 00:00:00.0"/>
    <s v="null"/>
    <s v="PI101276"/>
    <s v="PROFESOR CONTRATADO INTERINO"/>
    <s v="R112"/>
    <x v="8"/>
    <n v="385"/>
    <s v="FÍSICA APLICADA"/>
  </r>
  <r>
    <x v="14"/>
    <x v="4"/>
    <n v="807"/>
    <s v="091L"/>
    <s v="GRUPO-B3"/>
    <n v="13122718"/>
    <s v="Física"/>
    <s v="GL"/>
    <s v="GRUPO DE LABORATORIO"/>
    <s v="091L"/>
    <s v="LABORATORIO DE FÍSICA"/>
    <s v="GRUPO-B3"/>
    <s v="Grupo de Laboratorio de Física"/>
    <s v="AN"/>
    <n v="13122718"/>
    <s v="SIERRA"/>
    <s v="MURILLO"/>
    <s v="JOSÉ DANIEL"/>
    <s v="dsierra"/>
    <s v="daniel.sierra@unirioja.es"/>
    <n v="0.8"/>
    <m/>
    <n v="534"/>
    <s v="CONTRATADO DOCTOR -TIPO 1"/>
    <s v="C01"/>
    <s v="TIEMPO COMPLETO"/>
    <s v="2007-02-13 00:00:00.0"/>
    <s v="null"/>
    <s v="LD100611"/>
    <s v="PROFESOR CONTRATADO DOCTOR"/>
    <s v="R112"/>
    <x v="8"/>
    <n v="385"/>
    <s v="FÍSICA APLICADA"/>
  </r>
  <r>
    <x v="14"/>
    <x v="4"/>
    <n v="807"/>
    <s v="091L"/>
    <s v="GRUPO-B3"/>
    <n v="16623516"/>
    <s v="Física"/>
    <s v="GL"/>
    <s v="GRUPO DE LABORATORIO"/>
    <s v="091L"/>
    <s v="LABORATORIO DE FÍSICA"/>
    <s v="GRUPO-B3"/>
    <s v="Grupo de Laboratorio de Física"/>
    <s v="AN"/>
    <n v="16623516"/>
    <s v="BAÑARES"/>
    <s v="PALACIOS"/>
    <s v="PAULA"/>
    <s v="pabanare"/>
    <s v="paula.banares@unirioja.es"/>
    <n v="0.8"/>
    <m/>
    <n v="536"/>
    <s v="PROFESOR INTERINO"/>
    <s v="P06"/>
    <s v="TIEMPO PARCIAL (6+6 HORAS)"/>
    <s v="2018-09-18 00:00:00.0"/>
    <s v="null"/>
    <s v="PI101276"/>
    <s v="PROFESOR CONTRATADO INTERINO"/>
    <s v="R112"/>
    <x v="8"/>
    <n v="385"/>
    <s v="FÍSICA APLICADA"/>
  </r>
  <r>
    <x v="14"/>
    <x v="4"/>
    <n v="807"/>
    <s v="091L"/>
    <s v="GRUPO-B4"/>
    <n v="13122718"/>
    <s v="Física"/>
    <s v="GL"/>
    <s v="GRUPO DE LABORATORIO"/>
    <s v="091L"/>
    <s v="LABORATORIO DE FÍSICA"/>
    <s v="GRUPO-B4"/>
    <s v="Grupo de Laboratorio de Física"/>
    <s v="AN"/>
    <n v="13122718"/>
    <s v="SIERRA"/>
    <s v="MURILLO"/>
    <s v="JOSÉ DANIEL"/>
    <s v="dsierra"/>
    <s v="daniel.sierra@unirioja.es"/>
    <n v="1.6"/>
    <m/>
    <n v="534"/>
    <s v="CONTRATADO DOCTOR -TIPO 1"/>
    <s v="C01"/>
    <s v="TIEMPO COMPLETO"/>
    <s v="2007-02-13 00:00:00.0"/>
    <s v="null"/>
    <s v="LD100611"/>
    <s v="PROFESOR CONTRATADO DOCTOR"/>
    <s v="R112"/>
    <x v="8"/>
    <n v="385"/>
    <s v="FÍSICA APLICADA"/>
  </r>
  <r>
    <x v="14"/>
    <x v="4"/>
    <n v="807"/>
    <s v="091L"/>
    <s v="GRUPO-B5"/>
    <n v="13122718"/>
    <s v="Física"/>
    <s v="GL"/>
    <s v="GRUPO DE LABORATORIO"/>
    <s v="091L"/>
    <s v="LABORATORIO DE FÍSICA"/>
    <s v="GRUPO-B5"/>
    <s v="Grupo de Laboratorio de Física"/>
    <s v="AN"/>
    <n v="13122718"/>
    <s v="SIERRA"/>
    <s v="MURILLO"/>
    <s v="JOSÉ DANIEL"/>
    <s v="dsierra"/>
    <s v="daniel.sierra@unirioja.es"/>
    <n v="1.6"/>
    <m/>
    <n v="534"/>
    <s v="CONTRATADO DOCTOR -TIPO 1"/>
    <s v="C01"/>
    <s v="TIEMPO COMPLETO"/>
    <s v="2007-02-13 00:00:00.0"/>
    <s v="null"/>
    <s v="LD100611"/>
    <s v="PROFESOR CONTRATADO DOCTOR"/>
    <s v="R112"/>
    <x v="8"/>
    <n v="385"/>
    <s v="FÍSICA APLICADA"/>
  </r>
  <r>
    <x v="14"/>
    <x v="4"/>
    <n v="807"/>
    <s v="091R"/>
    <s v="GRUPO-B1"/>
    <n v="16547976"/>
    <s v="Física"/>
    <s v="GR"/>
    <s v="GRUPO REDUCIDO"/>
    <s v="091R"/>
    <s v="GRUPO REDUCIDO DE FÍSICA"/>
    <s v="GRUPO-B1"/>
    <s v="Grupo Reducido de Física"/>
    <s v="AN"/>
    <n v="16547976"/>
    <s v="IÑARREA"/>
    <s v="LAS HERAS"/>
    <s v="MANUEL"/>
    <s v="mheras"/>
    <s v="manuel.inarrea@unirioja.es"/>
    <n v="2.4"/>
    <m/>
    <n v="504"/>
    <s v="PROFESOR TITULAR UNIVERSIDAD"/>
    <s v="01R"/>
    <s v="TIEMPO COMPLETO REDUCIDO"/>
    <s v="2018-09-17 00:00:00.0"/>
    <s v="null"/>
    <s v="DF32324"/>
    <s v="PROFESOR TITULAR DE UNIVERSIDAD"/>
    <s v="R112"/>
    <x v="8"/>
    <n v="385"/>
    <s v="FÍSICA APLICADA"/>
  </r>
  <r>
    <x v="14"/>
    <x v="4"/>
    <n v="807"/>
    <s v="091R"/>
    <s v="GRUPO-B2"/>
    <n v="16547976"/>
    <s v="Física"/>
    <s v="GR"/>
    <s v="GRUPO REDUCIDO"/>
    <s v="091R"/>
    <s v="GRUPO REDUCIDO DE FÍSICA"/>
    <s v="GRUPO-B2"/>
    <s v="Grupo Reducido de Física"/>
    <s v="AN"/>
    <n v="16547976"/>
    <s v="IÑARREA"/>
    <s v="LAS HERAS"/>
    <s v="MANUEL"/>
    <s v="mheras"/>
    <s v="manuel.inarrea@unirioja.es"/>
    <n v="2.4"/>
    <m/>
    <n v="504"/>
    <s v="PROFESOR TITULAR UNIVERSIDAD"/>
    <s v="01R"/>
    <s v="TIEMPO COMPLETO REDUCIDO"/>
    <s v="2018-09-17 00:00:00.0"/>
    <s v="null"/>
    <s v="DF32324"/>
    <s v="PROFESOR TITULAR DE UNIVERSIDAD"/>
    <s v="R112"/>
    <x v="8"/>
    <n v="385"/>
    <s v="FÍSICA APLICADA"/>
  </r>
  <r>
    <x v="14"/>
    <x v="4"/>
    <n v="807"/>
    <s v="091R"/>
    <s v="GRUPO-B3"/>
    <n v="16547976"/>
    <s v="Física"/>
    <s v="GR"/>
    <s v="GRUPO REDUCIDO"/>
    <s v="091R"/>
    <s v="GRUPO REDUCIDO DE FÍSICA"/>
    <s v="GRUPO-B3"/>
    <s v="Grupo Reducido de Física"/>
    <s v="AN"/>
    <n v="16547976"/>
    <s v="IÑARREA"/>
    <s v="LAS HERAS"/>
    <s v="MANUEL"/>
    <s v="mheras"/>
    <s v="manuel.inarrea@unirioja.es"/>
    <n v="2.4"/>
    <m/>
    <n v="504"/>
    <s v="PROFESOR TITULAR UNIVERSIDAD"/>
    <s v="01R"/>
    <s v="TIEMPO COMPLETO REDUCIDO"/>
    <s v="2018-09-17 00:00:00.0"/>
    <s v="null"/>
    <s v="DF32324"/>
    <s v="PROFESOR TITULAR DE UNIVERSIDAD"/>
    <s v="R112"/>
    <x v="8"/>
    <n v="385"/>
    <s v="FÍSICA APLICADA"/>
  </r>
  <r>
    <x v="12"/>
    <x v="4"/>
    <n v="808"/>
    <s v="092G"/>
    <s v="GRUPO-A"/>
    <n v="16546065"/>
    <s v="Matemáticas I"/>
    <s v="GG"/>
    <s v="GRUPO GRANDE"/>
    <s v="092G"/>
    <s v="GRUPO GRANDE DE MATEMÁTICAS I"/>
    <s v="GRUPO-A"/>
    <s v="Grupo Grande de MATEMÁTICAS I"/>
    <s v="1S"/>
    <n v="16546065"/>
    <s v="GUTIÉRREZ"/>
    <s v="JIMÉNEZ"/>
    <s v="JOSÉ MANUEL"/>
    <s v="jmguti"/>
    <s v="jmguti@unirioja.es"/>
    <n v="4"/>
    <n v="4"/>
    <n v="504"/>
    <s v="PROFESOR TITULAR UNIVERSIDAD"/>
    <s v="01R"/>
    <s v="TIEMPO COMPLETO REDUCIDO"/>
    <s v="2012-09-01 00:00:00.0"/>
    <s v="null"/>
    <s v="DF32266"/>
    <s v="TITULAR DE UNIVERSIDAD"/>
    <s v="R111"/>
    <x v="7"/>
    <n v="595"/>
    <s v="MATEMÁTICA APLICADA"/>
  </r>
  <r>
    <x v="12"/>
    <x v="4"/>
    <n v="808"/>
    <s v="092I"/>
    <s v="GRUPO-A1"/>
    <n v="16574152"/>
    <s v="Matemáticas I"/>
    <s v="GI"/>
    <s v="GRUPO DE INFORMÁTICA"/>
    <s v="092I"/>
    <s v="INFORMÁTICA DE MATEMÁTICAS I"/>
    <s v="GRUPO-A1"/>
    <s v="Grupo de Informática de Matemáticas I"/>
    <s v="1S"/>
    <n v="16574152"/>
    <s v="PASCUAL"/>
    <s v="LERÍA"/>
    <s v="ANA ISABEL"/>
    <s v="aipasc"/>
    <s v="aipasc@unirioja.es"/>
    <n v="1"/>
    <n v="1"/>
    <n v="504"/>
    <s v="PROFESOR TITULAR UNIVERSIDAD"/>
    <s v="C01"/>
    <s v="TIEMPO COMPLETO"/>
    <s v="2018-12-18 00:00:00.0"/>
    <s v="null"/>
    <s v="DF32267"/>
    <s v="TITULAR DE UNIVERSIDAD"/>
    <s v="R111"/>
    <x v="7"/>
    <n v="595"/>
    <s v="MATEMÁTICA APLICADA"/>
  </r>
  <r>
    <x v="12"/>
    <x v="4"/>
    <n v="808"/>
    <s v="092I"/>
    <s v="GRUPO-A2"/>
    <n v="16574152"/>
    <s v="Matemáticas I"/>
    <s v="GI"/>
    <s v="GRUPO DE INFORMÁTICA"/>
    <s v="092I"/>
    <s v="INFORMÁTICA DE MATEMÁTICAS I"/>
    <s v="GRUPO-A2"/>
    <s v="Grupo de Informática de Matemáticas I"/>
    <s v="1S"/>
    <n v="16574152"/>
    <s v="PASCUAL"/>
    <s v="LERÍA"/>
    <s v="ANA ISABEL"/>
    <s v="aipasc"/>
    <s v="aipasc@unirioja.es"/>
    <n v="1"/>
    <n v="1"/>
    <n v="504"/>
    <s v="PROFESOR TITULAR UNIVERSIDAD"/>
    <s v="C01"/>
    <s v="TIEMPO COMPLETO"/>
    <s v="2018-12-18 00:00:00.0"/>
    <s v="null"/>
    <s v="DF32267"/>
    <s v="TITULAR DE UNIVERSIDAD"/>
    <s v="R111"/>
    <x v="7"/>
    <n v="595"/>
    <s v="MATEMÁTICA APLICADA"/>
  </r>
  <r>
    <x v="12"/>
    <x v="4"/>
    <n v="808"/>
    <s v="092I"/>
    <s v="GRUPO-A3"/>
    <n v="16546065"/>
    <s v="Matemáticas I"/>
    <s v="GI"/>
    <s v="GRUPO DE INFORMÁTICA"/>
    <s v="092I"/>
    <s v="INFORMÁTICA DE MATEMÁTICAS I"/>
    <s v="GRUPO-A3"/>
    <s v="Grupo de Informática de Matemáticas I"/>
    <s v="1S"/>
    <n v="16546065"/>
    <s v="GUTIÉRREZ"/>
    <s v="JIMÉNEZ"/>
    <s v="JOSÉ MANUEL"/>
    <s v="jmguti"/>
    <s v="jmguti@unirioja.es"/>
    <n v="1"/>
    <n v="1"/>
    <n v="504"/>
    <s v="PROFESOR TITULAR UNIVERSIDAD"/>
    <s v="01R"/>
    <s v="TIEMPO COMPLETO REDUCIDO"/>
    <s v="2012-09-01 00:00:00.0"/>
    <s v="null"/>
    <s v="DF32266"/>
    <s v="TITULAR DE UNIVERSIDAD"/>
    <s v="R111"/>
    <x v="7"/>
    <n v="595"/>
    <s v="MATEMÁTICA APLICADA"/>
  </r>
  <r>
    <x v="12"/>
    <x v="4"/>
    <n v="808"/>
    <s v="092R"/>
    <s v="GRUPO-A1"/>
    <n v="16546065"/>
    <s v="Matemáticas I"/>
    <s v="GR"/>
    <s v="GRUPO REDUCIDO"/>
    <s v="092R"/>
    <s v="GRUPO REDUCIDO DE MATEMÁTICAS I"/>
    <s v="GRUPO-A1"/>
    <s v="Grupo Reducido de Matemáticas I"/>
    <s v="1S"/>
    <n v="16546065"/>
    <s v="GUTIÉRREZ"/>
    <s v="JIMÉNEZ"/>
    <s v="JOSÉ MANUEL"/>
    <s v="jmguti"/>
    <s v="jmguti@unirioja.es"/>
    <n v="1"/>
    <n v="1"/>
    <n v="504"/>
    <s v="PROFESOR TITULAR UNIVERSIDAD"/>
    <s v="01R"/>
    <s v="TIEMPO COMPLETO REDUCIDO"/>
    <s v="2012-09-01 00:00:00.0"/>
    <s v="null"/>
    <s v="DF32266"/>
    <s v="TITULAR DE UNIVERSIDAD"/>
    <s v="R111"/>
    <x v="7"/>
    <n v="595"/>
    <s v="MATEMÁTICA APLICADA"/>
  </r>
  <r>
    <x v="12"/>
    <x v="4"/>
    <n v="808"/>
    <s v="092R"/>
    <s v="GRUPO-A2"/>
    <n v="16546065"/>
    <s v="Matemáticas I"/>
    <s v="GR"/>
    <s v="GRUPO REDUCIDO"/>
    <s v="092R"/>
    <s v="GRUPO REDUCIDO DE MATEMÁTICAS I"/>
    <s v="GRUPO-A2"/>
    <s v="Grupo Reducido de Matemáticas I"/>
    <s v="1S"/>
    <n v="16546065"/>
    <s v="GUTIÉRREZ"/>
    <s v="JIMÉNEZ"/>
    <s v="JOSÉ MANUEL"/>
    <s v="jmguti"/>
    <s v="jmguti@unirioja.es"/>
    <n v="1"/>
    <n v="1"/>
    <n v="504"/>
    <s v="PROFESOR TITULAR UNIVERSIDAD"/>
    <s v="01R"/>
    <s v="TIEMPO COMPLETO REDUCIDO"/>
    <s v="2012-09-01 00:00:00.0"/>
    <s v="null"/>
    <s v="DF32266"/>
    <s v="TITULAR DE UNIVERSIDAD"/>
    <s v="R111"/>
    <x v="7"/>
    <n v="595"/>
    <s v="MATEMÁTICA APLICADA"/>
  </r>
  <r>
    <x v="13"/>
    <x v="4"/>
    <n v="808"/>
    <s v="092G"/>
    <s v="GRUPO-B"/>
    <n v="16530493"/>
    <s v="Matemáticas I"/>
    <s v="GG"/>
    <s v="GRUPO GRANDE"/>
    <s v="092G"/>
    <s v="GRUPO GRANDE DE MATEMÁTICAS I"/>
    <s v="GRUPO-B"/>
    <s v="Grupo Grande de MATEMÁTICAS I"/>
    <s v="1S"/>
    <n v="16530493"/>
    <s v="VARONA"/>
    <s v="MALUMBRES"/>
    <s v="JUAN LUIS"/>
    <s v="jvarona"/>
    <s v="jvarona@unirioja.es"/>
    <n v="4"/>
    <n v="4"/>
    <n v="500"/>
    <s v="CATEDRATICO DE UNIVERSIDAD"/>
    <s v="01R"/>
    <s v="TIEMPO COMPLETO REDUCIDO"/>
    <s v="2012-09-01 00:00:00.0"/>
    <s v="null"/>
    <s v="DF100234"/>
    <s v="CATEDRÁTICO DE UNIVERSIDAD"/>
    <s v="R111"/>
    <x v="7"/>
    <n v="595"/>
    <s v="MATEMÁTICA APLICADA"/>
  </r>
  <r>
    <x v="13"/>
    <x v="4"/>
    <n v="808"/>
    <s v="092I"/>
    <s v="GRUPO-B1"/>
    <n v="16546065"/>
    <s v="Matemáticas I"/>
    <s v="GI"/>
    <s v="GRUPO DE INFORMÁTICA"/>
    <s v="092I"/>
    <s v="INFORMÁTICA DE MATEMÁTICAS I"/>
    <s v="GRUPO-B1"/>
    <s v="Grupo de Informática de Matemáticas I"/>
    <s v="1S"/>
    <n v="16546065"/>
    <s v="GUTIÉRREZ"/>
    <s v="JIMÉNEZ"/>
    <s v="JOSÉ MANUEL"/>
    <s v="jmguti"/>
    <s v="jmguti@unirioja.es"/>
    <n v="1"/>
    <n v="1"/>
    <n v="504"/>
    <s v="PROFESOR TITULAR UNIVERSIDAD"/>
    <s v="01R"/>
    <s v="TIEMPO COMPLETO REDUCIDO"/>
    <s v="2012-09-01 00:00:00.0"/>
    <s v="null"/>
    <s v="DF32266"/>
    <s v="TITULAR DE UNIVERSIDAD"/>
    <s v="R111"/>
    <x v="7"/>
    <n v="595"/>
    <s v="MATEMÁTICA APLICADA"/>
  </r>
  <r>
    <x v="13"/>
    <x v="4"/>
    <n v="808"/>
    <s v="092I"/>
    <s v="GRUPO-B2"/>
    <n v="16546065"/>
    <s v="Matemáticas I"/>
    <s v="GI"/>
    <s v="GRUPO DE INFORMÁTICA"/>
    <s v="092I"/>
    <s v="INFORMÁTICA DE MATEMÁTICAS I"/>
    <s v="GRUPO-B2"/>
    <s v="Grupo de Informática de Matemáticas I"/>
    <s v="1S"/>
    <n v="16546065"/>
    <s v="GUTIÉRREZ"/>
    <s v="JIMÉNEZ"/>
    <s v="JOSÉ MANUEL"/>
    <s v="jmguti"/>
    <s v="jmguti@unirioja.es"/>
    <n v="1"/>
    <n v="1"/>
    <n v="504"/>
    <s v="PROFESOR TITULAR UNIVERSIDAD"/>
    <s v="01R"/>
    <s v="TIEMPO COMPLETO REDUCIDO"/>
    <s v="2012-09-01 00:00:00.0"/>
    <s v="null"/>
    <s v="DF32266"/>
    <s v="TITULAR DE UNIVERSIDAD"/>
    <s v="R111"/>
    <x v="7"/>
    <n v="595"/>
    <s v="MATEMÁTICA APLICADA"/>
  </r>
  <r>
    <x v="13"/>
    <x v="4"/>
    <n v="808"/>
    <s v="092I"/>
    <s v="GRUPO-B3"/>
    <n v="16546065"/>
    <s v="Matemáticas I"/>
    <s v="GI"/>
    <s v="GRUPO DE INFORMÁTICA"/>
    <s v="092I"/>
    <s v="INFORMÁTICA DE MATEMÁTICAS I"/>
    <s v="GRUPO-B3"/>
    <s v="Grupo de Informática de Matemáticas I"/>
    <s v="1S"/>
    <n v="16546065"/>
    <s v="GUTIÉRREZ"/>
    <s v="JIMÉNEZ"/>
    <s v="JOSÉ MANUEL"/>
    <s v="jmguti"/>
    <s v="jmguti@unirioja.es"/>
    <n v="1"/>
    <n v="1"/>
    <n v="504"/>
    <s v="PROFESOR TITULAR UNIVERSIDAD"/>
    <s v="01R"/>
    <s v="TIEMPO COMPLETO REDUCIDO"/>
    <s v="2012-09-01 00:00:00.0"/>
    <s v="null"/>
    <s v="DF32266"/>
    <s v="TITULAR DE UNIVERSIDAD"/>
    <s v="R111"/>
    <x v="7"/>
    <n v="595"/>
    <s v="MATEMÁTICA APLICADA"/>
  </r>
  <r>
    <x v="13"/>
    <x v="4"/>
    <n v="808"/>
    <s v="092R"/>
    <s v="GRUPO-B1"/>
    <n v="16530493"/>
    <s v="Matemáticas I"/>
    <s v="GR"/>
    <s v="GRUPO REDUCIDO"/>
    <s v="092R"/>
    <s v="GRUPO REDUCIDO DE MATEMÁTICAS I"/>
    <s v="GRUPO-B1"/>
    <s v="Grupo Reducido de Matemáticas I"/>
    <s v="1S"/>
    <n v="16530493"/>
    <s v="VARONA"/>
    <s v="MALUMBRES"/>
    <s v="JUAN LUIS"/>
    <s v="jvarona"/>
    <s v="jvarona@unirioja.es"/>
    <n v="1"/>
    <n v="1"/>
    <n v="500"/>
    <s v="CATEDRATICO DE UNIVERSIDAD"/>
    <s v="01R"/>
    <s v="TIEMPO COMPLETO REDUCIDO"/>
    <s v="2012-09-01 00:00:00.0"/>
    <s v="null"/>
    <s v="DF100234"/>
    <s v="CATEDRÁTICO DE UNIVERSIDAD"/>
    <s v="R111"/>
    <x v="7"/>
    <n v="595"/>
    <s v="MATEMÁTICA APLICADA"/>
  </r>
  <r>
    <x v="13"/>
    <x v="4"/>
    <n v="808"/>
    <s v="092R"/>
    <s v="GRUPO-B2"/>
    <n v="16530493"/>
    <s v="Matemáticas I"/>
    <s v="GR"/>
    <s v="GRUPO REDUCIDO"/>
    <s v="092R"/>
    <s v="GRUPO REDUCIDO DE MATEMÁTICAS I"/>
    <s v="GRUPO-B2"/>
    <s v="Grupo Reducido de Matemáticas I"/>
    <s v="1S"/>
    <n v="16530493"/>
    <s v="VARONA"/>
    <s v="MALUMBRES"/>
    <s v="JUAN LUIS"/>
    <s v="jvarona"/>
    <s v="jvarona@unirioja.es"/>
    <n v="1"/>
    <n v="1"/>
    <n v="500"/>
    <s v="CATEDRATICO DE UNIVERSIDAD"/>
    <s v="01R"/>
    <s v="TIEMPO COMPLETO REDUCIDO"/>
    <s v="2012-09-01 00:00:00.0"/>
    <s v="null"/>
    <s v="DF100234"/>
    <s v="CATEDRÁTICO DE UNIVERSIDAD"/>
    <s v="R111"/>
    <x v="7"/>
    <n v="595"/>
    <s v="MATEMÁTICA APLICADA"/>
  </r>
  <r>
    <x v="13"/>
    <x v="4"/>
    <n v="808"/>
    <s v="092R"/>
    <s v="GRUPO-B3"/>
    <n v="16530493"/>
    <s v="Matemáticas I"/>
    <s v="GR"/>
    <s v="GRUPO REDUCIDO"/>
    <s v="092R"/>
    <s v="GRUPO REDUCIDO DE MATEMÁTICAS I"/>
    <s v="GRUPO-B3"/>
    <s v="Grupo Reducido de Matemáticas I"/>
    <s v="1S"/>
    <n v="16530493"/>
    <s v="VARONA"/>
    <s v="MALUMBRES"/>
    <s v="JUAN LUIS"/>
    <s v="jvarona"/>
    <s v="jvarona@unirioja.es"/>
    <n v="1"/>
    <n v="1"/>
    <n v="500"/>
    <s v="CATEDRATICO DE UNIVERSIDAD"/>
    <s v="01R"/>
    <s v="TIEMPO COMPLETO REDUCIDO"/>
    <s v="2012-09-01 00:00:00.0"/>
    <s v="null"/>
    <s v="DF100234"/>
    <s v="CATEDRÁTICO DE UNIVERSIDAD"/>
    <s v="R111"/>
    <x v="7"/>
    <n v="595"/>
    <s v="MATEMÁTICA APLICADA"/>
  </r>
  <r>
    <x v="14"/>
    <x v="4"/>
    <n v="808"/>
    <s v="092G"/>
    <s v="GRUPO-B"/>
    <n v="16530493"/>
    <s v="Matemáticas I"/>
    <s v="GG"/>
    <s v="GRUPO GRANDE"/>
    <s v="092G"/>
    <s v="GRUPO GRANDE DE MATEMÁTICAS I"/>
    <s v="GRUPO-B"/>
    <s v="Grupo Grande de MATEMÁTICAS I"/>
    <s v="1S"/>
    <n v="16530493"/>
    <s v="VARONA"/>
    <s v="MALUMBRES"/>
    <s v="JUAN LUIS"/>
    <s v="jvarona"/>
    <s v="jvarona@unirioja.es"/>
    <n v="4"/>
    <m/>
    <n v="500"/>
    <s v="CATEDRATICO DE UNIVERSIDAD"/>
    <s v="01R"/>
    <s v="TIEMPO COMPLETO REDUCIDO"/>
    <s v="2012-09-01 00:00:00.0"/>
    <s v="null"/>
    <s v="DF100234"/>
    <s v="CATEDRÁTICO DE UNIVERSIDAD"/>
    <s v="R111"/>
    <x v="7"/>
    <n v="595"/>
    <s v="MATEMÁTICA APLICADA"/>
  </r>
  <r>
    <x v="14"/>
    <x v="4"/>
    <n v="808"/>
    <s v="092I"/>
    <s v="GRUPO-B1"/>
    <n v="16546065"/>
    <s v="Matemáticas I"/>
    <s v="GI"/>
    <s v="GRUPO DE INFORMÁTICA"/>
    <s v="092I"/>
    <s v="INFORMÁTICA DE MATEMÁTICAS I"/>
    <s v="GRUPO-B1"/>
    <s v="Grupo de Informática de Matemáticas I"/>
    <s v="1S"/>
    <n v="16546065"/>
    <s v="GUTIÉRREZ"/>
    <s v="JIMÉNEZ"/>
    <s v="JOSÉ MANUEL"/>
    <s v="jmguti"/>
    <s v="jmguti@unirioja.es"/>
    <n v="1"/>
    <m/>
    <n v="504"/>
    <s v="PROFESOR TITULAR UNIVERSIDAD"/>
    <s v="01R"/>
    <s v="TIEMPO COMPLETO REDUCIDO"/>
    <s v="2012-09-01 00:00:00.0"/>
    <s v="null"/>
    <s v="DF32266"/>
    <s v="TITULAR DE UNIVERSIDAD"/>
    <s v="R111"/>
    <x v="7"/>
    <n v="595"/>
    <s v="MATEMÁTICA APLICADA"/>
  </r>
  <r>
    <x v="14"/>
    <x v="4"/>
    <n v="808"/>
    <s v="092I"/>
    <s v="GRUPO-B2"/>
    <n v="16546065"/>
    <s v="Matemáticas I"/>
    <s v="GI"/>
    <s v="GRUPO DE INFORMÁTICA"/>
    <s v="092I"/>
    <s v="INFORMÁTICA DE MATEMÁTICAS I"/>
    <s v="GRUPO-B2"/>
    <s v="Grupo de Informática de Matemáticas I"/>
    <s v="1S"/>
    <n v="16546065"/>
    <s v="GUTIÉRREZ"/>
    <s v="JIMÉNEZ"/>
    <s v="JOSÉ MANUEL"/>
    <s v="jmguti"/>
    <s v="jmguti@unirioja.es"/>
    <n v="1"/>
    <m/>
    <n v="504"/>
    <s v="PROFESOR TITULAR UNIVERSIDAD"/>
    <s v="01R"/>
    <s v="TIEMPO COMPLETO REDUCIDO"/>
    <s v="2012-09-01 00:00:00.0"/>
    <s v="null"/>
    <s v="DF32266"/>
    <s v="TITULAR DE UNIVERSIDAD"/>
    <s v="R111"/>
    <x v="7"/>
    <n v="595"/>
    <s v="MATEMÁTICA APLICADA"/>
  </r>
  <r>
    <x v="14"/>
    <x v="4"/>
    <n v="808"/>
    <s v="092I"/>
    <s v="GRUPO-B3"/>
    <n v="16546065"/>
    <s v="Matemáticas I"/>
    <s v="GI"/>
    <s v="GRUPO DE INFORMÁTICA"/>
    <s v="092I"/>
    <s v="INFORMÁTICA DE MATEMÁTICAS I"/>
    <s v="GRUPO-B3"/>
    <s v="Grupo de Informática de Matemáticas I"/>
    <s v="1S"/>
    <n v="16546065"/>
    <s v="GUTIÉRREZ"/>
    <s v="JIMÉNEZ"/>
    <s v="JOSÉ MANUEL"/>
    <s v="jmguti"/>
    <s v="jmguti@unirioja.es"/>
    <n v="1"/>
    <m/>
    <n v="504"/>
    <s v="PROFESOR TITULAR UNIVERSIDAD"/>
    <s v="01R"/>
    <s v="TIEMPO COMPLETO REDUCIDO"/>
    <s v="2012-09-01 00:00:00.0"/>
    <s v="null"/>
    <s v="DF32266"/>
    <s v="TITULAR DE UNIVERSIDAD"/>
    <s v="R111"/>
    <x v="7"/>
    <n v="595"/>
    <s v="MATEMÁTICA APLICADA"/>
  </r>
  <r>
    <x v="14"/>
    <x v="4"/>
    <n v="808"/>
    <s v="092R"/>
    <s v="GRUPO-B1"/>
    <n v="16530493"/>
    <s v="Matemáticas I"/>
    <s v="GR"/>
    <s v="GRUPO REDUCIDO"/>
    <s v="092R"/>
    <s v="GRUPO REDUCIDO DE MATEMÁTICAS I"/>
    <s v="GRUPO-B1"/>
    <s v="Grupo Reducido de Matemáticas I"/>
    <s v="1S"/>
    <n v="16530493"/>
    <s v="VARONA"/>
    <s v="MALUMBRES"/>
    <s v="JUAN LUIS"/>
    <s v="jvarona"/>
    <s v="jvarona@unirioja.es"/>
    <n v="1"/>
    <m/>
    <n v="500"/>
    <s v="CATEDRATICO DE UNIVERSIDAD"/>
    <s v="01R"/>
    <s v="TIEMPO COMPLETO REDUCIDO"/>
    <s v="2012-09-01 00:00:00.0"/>
    <s v="null"/>
    <s v="DF100234"/>
    <s v="CATEDRÁTICO DE UNIVERSIDAD"/>
    <s v="R111"/>
    <x v="7"/>
    <n v="595"/>
    <s v="MATEMÁTICA APLICADA"/>
  </r>
  <r>
    <x v="14"/>
    <x v="4"/>
    <n v="808"/>
    <s v="092R"/>
    <s v="GRUPO-B2"/>
    <n v="16530493"/>
    <s v="Matemáticas I"/>
    <s v="GR"/>
    <s v="GRUPO REDUCIDO"/>
    <s v="092R"/>
    <s v="GRUPO REDUCIDO DE MATEMÁTICAS I"/>
    <s v="GRUPO-B2"/>
    <s v="Grupo Reducido de Matemáticas I"/>
    <s v="1S"/>
    <n v="16530493"/>
    <s v="VARONA"/>
    <s v="MALUMBRES"/>
    <s v="JUAN LUIS"/>
    <s v="jvarona"/>
    <s v="jvarona@unirioja.es"/>
    <n v="1"/>
    <m/>
    <n v="500"/>
    <s v="CATEDRATICO DE UNIVERSIDAD"/>
    <s v="01R"/>
    <s v="TIEMPO COMPLETO REDUCIDO"/>
    <s v="2012-09-01 00:00:00.0"/>
    <s v="null"/>
    <s v="DF100234"/>
    <s v="CATEDRÁTICO DE UNIVERSIDAD"/>
    <s v="R111"/>
    <x v="7"/>
    <n v="595"/>
    <s v="MATEMÁTICA APLICADA"/>
  </r>
  <r>
    <x v="14"/>
    <x v="4"/>
    <n v="808"/>
    <s v="092R"/>
    <s v="GRUPO-B3"/>
    <n v="16530493"/>
    <s v="Matemáticas I"/>
    <s v="GR"/>
    <s v="GRUPO REDUCIDO"/>
    <s v="092R"/>
    <s v="GRUPO REDUCIDO DE MATEMÁTICAS I"/>
    <s v="GRUPO-B3"/>
    <s v="Grupo Reducido de Matemáticas I"/>
    <s v="1S"/>
    <n v="16530493"/>
    <s v="VARONA"/>
    <s v="MALUMBRES"/>
    <s v="JUAN LUIS"/>
    <s v="jvarona"/>
    <s v="jvarona@unirioja.es"/>
    <n v="1"/>
    <m/>
    <n v="500"/>
    <s v="CATEDRATICO DE UNIVERSIDAD"/>
    <s v="01R"/>
    <s v="TIEMPO COMPLETO REDUCIDO"/>
    <s v="2012-09-01 00:00:00.0"/>
    <s v="null"/>
    <s v="DF100234"/>
    <s v="CATEDRÁTICO DE UNIVERSIDAD"/>
    <s v="R111"/>
    <x v="7"/>
    <n v="595"/>
    <s v="MATEMÁTICA APLICADA"/>
  </r>
  <r>
    <x v="12"/>
    <x v="4"/>
    <n v="809"/>
    <s v="093G"/>
    <s v="GRUPO-A"/>
    <n v="8797523"/>
    <s v="Biología"/>
    <s v="GG"/>
    <s v="GRUPO GRANDE"/>
    <s v="093G"/>
    <s v="GRUPO GRANDE DE BIOLOGÍA"/>
    <s v="GRUPO-A"/>
    <s v="Grupo Grande de BIOLOGÍA"/>
    <s v="1S"/>
    <n v="8797523"/>
    <s v="NÚÑEZ"/>
    <s v="OLIVERA"/>
    <s v="ENCARNACIÓN"/>
    <s v="eolivera"/>
    <s v="encarnacion.nunez@unirioja.es"/>
    <n v="0"/>
    <n v="0"/>
    <s v="A-0500"/>
    <s v="CATEDRATICO DE UNIVERSIDAD"/>
    <s v="01R"/>
    <s v="TIEMPO COMPLETO REDUCIDO"/>
    <s v="2015-09-15 00:00:00.0"/>
    <s v="null"/>
    <s v="DF100277"/>
    <s v="CATEDRÁTICO DE UNIVERSIDAD"/>
    <s v="R101"/>
    <x v="4"/>
    <n v="412"/>
    <s v="FISIOLOGÍA VEGETAL"/>
  </r>
  <r>
    <x v="12"/>
    <x v="4"/>
    <n v="809"/>
    <s v="093G"/>
    <s v="GRUPO-A"/>
    <n v="16531083"/>
    <s v="Biología"/>
    <s v="GG"/>
    <s v="GRUPO GRANDE"/>
    <s v="093G"/>
    <s v="GRUPO GRANDE DE BIOLOGÍA"/>
    <s v="GRUPO-A"/>
    <s v="Grupo Grande de BIOLOGÍA"/>
    <s v="1S"/>
    <n v="16531083"/>
    <s v="TOMÁS"/>
    <s v="LAS HERAS"/>
    <s v="RAFAEL"/>
    <s v="ratomas"/>
    <s v="rafael.tomas@unirioja.es"/>
    <n v="3.6"/>
    <n v="3.6"/>
    <n v="504"/>
    <s v="PROFESOR TITULAR UNIVERSIDAD"/>
    <s v="01R"/>
    <s v="TIEMPO COMPLETO REDUCIDO"/>
    <s v="2017-09-15 00:00:00.0"/>
    <s v="null"/>
    <s v="DF100086"/>
    <s v="TITULAR DE ESCUELA UNIVERSITARIA"/>
    <s v="R101"/>
    <x v="4"/>
    <n v="412"/>
    <s v="FISIOLOGÍA VEGETAL"/>
  </r>
  <r>
    <x v="12"/>
    <x v="4"/>
    <n v="809"/>
    <s v="093L"/>
    <s v="GRUPO-A1"/>
    <n v="16532287"/>
    <s v="Biología"/>
    <s v="GL"/>
    <s v="GRUPO DE LABORATORIO"/>
    <s v="093L"/>
    <s v="GRUPO LABORATORIO DE BIOLOGÍA"/>
    <s v="GRUPO-A1"/>
    <s v="Grupo de Laboratorio de BIOLOGÍA"/>
    <s v="1S"/>
    <n v="16532287"/>
    <s v="MARTÍNEZ"/>
    <s v="ABAIGAR"/>
    <s v="JAVIER"/>
    <s v="jabaigar"/>
    <s v="javier.martinez@unirioja.es"/>
    <n v="0.65"/>
    <n v="0.65"/>
    <n v="500"/>
    <s v="CATEDRATICO DE UNIVERSIDAD"/>
    <s v="01R"/>
    <s v="TIEMPO COMPLETO REDUCIDO"/>
    <s v="2014-09-15 00:00:00.0"/>
    <s v="null"/>
    <s v="DF100229"/>
    <s v="CATEDRÁTICO DE UNIVERSIDAD"/>
    <s v="R101"/>
    <x v="4"/>
    <n v="63"/>
    <s v="BOTÁNICA"/>
  </r>
  <r>
    <x v="12"/>
    <x v="4"/>
    <n v="809"/>
    <s v="093L"/>
    <s v="GRUPO-A1"/>
    <n v="16603952"/>
    <s v="Biología"/>
    <s v="GL"/>
    <s v="GRUPO DE LABORATORIO"/>
    <s v="093L"/>
    <s v="GRUPO LABORATORIO DE BIOLOGÍA"/>
    <s v="GRUPO-A1"/>
    <s v="Grupo de Laboratorio de BIOLOGÍA"/>
    <s v="1S"/>
    <n v="16603952"/>
    <s v="MONFORTE"/>
    <s v="LÓPEZ"/>
    <s v="LAURA"/>
    <s v="lamonfor"/>
    <s v="laura.monforte@unirioja.es"/>
    <n v="1.5"/>
    <n v="1.5"/>
    <n v="7081"/>
    <s v="AYUDANTE (DOCTOR)"/>
    <s v="C01"/>
    <s v="TIEMPO COMPLETO"/>
    <s v="2018-09-17 00:00:00.0"/>
    <s v="2021-09-16 00:00:00.0"/>
    <s v="PI101345"/>
    <s v="PROFESOR AYUDANTE DOCTOR"/>
    <s v="R101"/>
    <x v="4"/>
    <n v="412"/>
    <s v="FISIOLOGÍA VEGETAL"/>
  </r>
  <r>
    <x v="12"/>
    <x v="4"/>
    <n v="809"/>
    <s v="093L"/>
    <s v="GRUPO-A1"/>
    <n v="16603964"/>
    <s v="Biología"/>
    <s v="GL"/>
    <s v="GRUPO DE LABORATORIO"/>
    <s v="093L"/>
    <s v="GRUPO LABORATORIO DE BIOLOGÍA"/>
    <s v="GRUPO-A1"/>
    <s v="Grupo de Laboratorio de BIOLOGÍA"/>
    <s v="1S"/>
    <n v="16603964"/>
    <s v="DEL CASTILLO"/>
    <s v="ALONSO"/>
    <s v="MARÍA ÁNGELES"/>
    <s v="macastil"/>
    <s v="maria-angeles-del.castillo@alum.unirioja.es"/>
    <n v="0.25"/>
    <n v="0.25"/>
    <n v="121"/>
    <s v="PERSONAL INVESTIGADOR EN FORMACIÓN"/>
    <n v="0"/>
    <s v="_"/>
    <s v="2014-09-01 00:00:00.0"/>
    <s v="2019-01-29 00:00:00.0"/>
    <s v="D01BECARIO1"/>
    <s v="PERSONAL INVESTIGADOR PREDOCTORAL EN FORMACIÓN"/>
    <s v="R101"/>
    <x v="4"/>
    <n v="412"/>
    <s v="FISIOLOGÍA VEGETAL"/>
  </r>
  <r>
    <x v="12"/>
    <x v="4"/>
    <n v="809"/>
    <s v="093L"/>
    <s v="GRUPO-A2"/>
    <n v="16532287"/>
    <s v="Biología"/>
    <s v="GL"/>
    <s v="GRUPO DE LABORATORIO"/>
    <s v="093L"/>
    <s v="GRUPO LABORATORIO DE BIOLOGÍA"/>
    <s v="GRUPO-A2"/>
    <s v="Grupo de Laboratorio de BIOLOGÍA"/>
    <s v="1S"/>
    <n v="16532287"/>
    <s v="MARTÍNEZ"/>
    <s v="ABAIGAR"/>
    <s v="JAVIER"/>
    <s v="jabaigar"/>
    <s v="javier.martinez@unirioja.es"/>
    <n v="0.65"/>
    <n v="0.65"/>
    <n v="500"/>
    <s v="CATEDRATICO DE UNIVERSIDAD"/>
    <s v="01R"/>
    <s v="TIEMPO COMPLETO REDUCIDO"/>
    <s v="2014-09-15 00:00:00.0"/>
    <s v="null"/>
    <s v="DF100229"/>
    <s v="CATEDRÁTICO DE UNIVERSIDAD"/>
    <s v="R101"/>
    <x v="4"/>
    <n v="63"/>
    <s v="BOTÁNICA"/>
  </r>
  <r>
    <x v="12"/>
    <x v="4"/>
    <n v="809"/>
    <s v="093L"/>
    <s v="GRUPO-A2"/>
    <n v="16603952"/>
    <s v="Biología"/>
    <s v="GL"/>
    <s v="GRUPO DE LABORATORIO"/>
    <s v="093L"/>
    <s v="GRUPO LABORATORIO DE BIOLOGÍA"/>
    <s v="GRUPO-A2"/>
    <s v="Grupo de Laboratorio de BIOLOGÍA"/>
    <s v="1S"/>
    <n v="16603952"/>
    <s v="MONFORTE"/>
    <s v="LÓPEZ"/>
    <s v="LAURA"/>
    <s v="lamonfor"/>
    <s v="laura.monforte@unirioja.es"/>
    <n v="1.5"/>
    <n v="1.5"/>
    <n v="7081"/>
    <s v="AYUDANTE (DOCTOR)"/>
    <s v="C01"/>
    <s v="TIEMPO COMPLETO"/>
    <s v="2018-09-17 00:00:00.0"/>
    <s v="2021-09-16 00:00:00.0"/>
    <s v="PI101345"/>
    <s v="PROFESOR AYUDANTE DOCTOR"/>
    <s v="R101"/>
    <x v="4"/>
    <n v="412"/>
    <s v="FISIOLOGÍA VEGETAL"/>
  </r>
  <r>
    <x v="12"/>
    <x v="4"/>
    <n v="809"/>
    <s v="093L"/>
    <s v="GRUPO-A2"/>
    <n v="16603964"/>
    <s v="Biología"/>
    <s v="GL"/>
    <s v="GRUPO DE LABORATORIO"/>
    <s v="093L"/>
    <s v="GRUPO LABORATORIO DE BIOLOGÍA"/>
    <s v="GRUPO-A2"/>
    <s v="Grupo de Laboratorio de BIOLOGÍA"/>
    <s v="1S"/>
    <n v="16603964"/>
    <s v="DEL CASTILLO"/>
    <s v="ALONSO"/>
    <s v="MARÍA ÁNGELES"/>
    <s v="macastil"/>
    <s v="maria-angeles-del.castillo@alum.unirioja.es"/>
    <n v="0.25"/>
    <n v="0.25"/>
    <n v="121"/>
    <s v="PERSONAL INVESTIGADOR EN FORMACIÓN"/>
    <n v="0"/>
    <s v="_"/>
    <s v="2014-09-01 00:00:00.0"/>
    <s v="2019-01-29 00:00:00.0"/>
    <s v="D01BECARIO1"/>
    <s v="PERSONAL INVESTIGADOR PREDOCTORAL EN FORMACIÓN"/>
    <s v="R101"/>
    <x v="4"/>
    <n v="412"/>
    <s v="FISIOLOGÍA VEGETAL"/>
  </r>
  <r>
    <x v="12"/>
    <x v="4"/>
    <n v="809"/>
    <s v="093L"/>
    <s v="GRUPO-A3"/>
    <n v="16532287"/>
    <s v="Biología"/>
    <s v="GL"/>
    <s v="GRUPO DE LABORATORIO"/>
    <s v="093L"/>
    <s v="GRUPO LABORATORIO DE BIOLOGÍA"/>
    <s v="GRUPO-A3"/>
    <s v="Grupo de Laboratorio de BIOLOGÍA"/>
    <s v="1S"/>
    <n v="16532287"/>
    <s v="MARTÍNEZ"/>
    <s v="ABAIGAR"/>
    <s v="JAVIER"/>
    <s v="jabaigar"/>
    <s v="javier.martinez@unirioja.es"/>
    <n v="0.65"/>
    <n v="0.65"/>
    <n v="500"/>
    <s v="CATEDRATICO DE UNIVERSIDAD"/>
    <s v="01R"/>
    <s v="TIEMPO COMPLETO REDUCIDO"/>
    <s v="2014-09-15 00:00:00.0"/>
    <s v="null"/>
    <s v="DF100229"/>
    <s v="CATEDRÁTICO DE UNIVERSIDAD"/>
    <s v="R101"/>
    <x v="4"/>
    <n v="63"/>
    <s v="BOTÁNICA"/>
  </r>
  <r>
    <x v="12"/>
    <x v="4"/>
    <n v="809"/>
    <s v="093L"/>
    <s v="GRUPO-A3"/>
    <n v="16603952"/>
    <s v="Biología"/>
    <s v="GL"/>
    <s v="GRUPO DE LABORATORIO"/>
    <s v="093L"/>
    <s v="GRUPO LABORATORIO DE BIOLOGÍA"/>
    <s v="GRUPO-A3"/>
    <s v="Grupo de Laboratorio de BIOLOGÍA"/>
    <s v="1S"/>
    <n v="16603952"/>
    <s v="MONFORTE"/>
    <s v="LÓPEZ"/>
    <s v="LAURA"/>
    <s v="lamonfor"/>
    <s v="laura.monforte@unirioja.es"/>
    <n v="1.5"/>
    <n v="1.5"/>
    <n v="7081"/>
    <s v="AYUDANTE (DOCTOR)"/>
    <s v="C01"/>
    <s v="TIEMPO COMPLETO"/>
    <s v="2018-09-17 00:00:00.0"/>
    <s v="2021-09-16 00:00:00.0"/>
    <s v="PI101345"/>
    <s v="PROFESOR AYUDANTE DOCTOR"/>
    <s v="R101"/>
    <x v="4"/>
    <n v="412"/>
    <s v="FISIOLOGÍA VEGETAL"/>
  </r>
  <r>
    <x v="12"/>
    <x v="4"/>
    <n v="809"/>
    <s v="093L"/>
    <s v="GRUPO-A3"/>
    <n v="16603964"/>
    <s v="Biología"/>
    <s v="GL"/>
    <s v="GRUPO DE LABORATORIO"/>
    <s v="093L"/>
    <s v="GRUPO LABORATORIO DE BIOLOGÍA"/>
    <s v="GRUPO-A3"/>
    <s v="Grupo de Laboratorio de BIOLOGÍA"/>
    <s v="1S"/>
    <n v="16603964"/>
    <s v="DEL CASTILLO"/>
    <s v="ALONSO"/>
    <s v="MARÍA ÁNGELES"/>
    <s v="macastil"/>
    <s v="maria-angeles-del.castillo@alum.unirioja.es"/>
    <n v="0.25"/>
    <n v="0.25"/>
    <n v="121"/>
    <s v="PERSONAL INVESTIGADOR EN FORMACIÓN"/>
    <n v="0"/>
    <s v="_"/>
    <s v="2014-09-01 00:00:00.0"/>
    <s v="2019-01-29 00:00:00.0"/>
    <s v="D01BECARIO1"/>
    <s v="PERSONAL INVESTIGADOR PREDOCTORAL EN FORMACIÓN"/>
    <s v="R101"/>
    <x v="4"/>
    <n v="412"/>
    <s v="FISIOLOGÍA VEGETAL"/>
  </r>
  <r>
    <x v="12"/>
    <x v="4"/>
    <n v="809"/>
    <s v="093L"/>
    <s v="GRUPO-A4"/>
    <n v="8797523"/>
    <s v="Biología"/>
    <s v="GL"/>
    <s v="GRUPO DE LABORATORIO"/>
    <s v="093L"/>
    <s v="GRUPO LABORATORIO DE BIOLOGÍA"/>
    <s v="GRUPO-A4"/>
    <s v="Grupo de Laboratorio de BIOLOGÍA"/>
    <s v="1S"/>
    <n v="8797523"/>
    <s v="NÚÑEZ"/>
    <s v="OLIVERA"/>
    <s v="ENCARNACIÓN"/>
    <s v="eolivera"/>
    <s v="encarnacion.nunez@unirioja.es"/>
    <n v="1.5"/>
    <n v="1.5"/>
    <s v="A-0500"/>
    <s v="CATEDRATICO DE UNIVERSIDAD"/>
    <s v="01R"/>
    <s v="TIEMPO COMPLETO REDUCIDO"/>
    <s v="2015-09-15 00:00:00.0"/>
    <s v="null"/>
    <s v="DF100277"/>
    <s v="CATEDRÁTICO DE UNIVERSIDAD"/>
    <s v="R101"/>
    <x v="4"/>
    <n v="412"/>
    <s v="FISIOLOGÍA VEGETAL"/>
  </r>
  <r>
    <x v="12"/>
    <x v="4"/>
    <n v="809"/>
    <s v="093L"/>
    <s v="GRUPO-A4"/>
    <n v="16532287"/>
    <s v="Biología"/>
    <s v="GL"/>
    <s v="GRUPO DE LABORATORIO"/>
    <s v="093L"/>
    <s v="GRUPO LABORATORIO DE BIOLOGÍA"/>
    <s v="GRUPO-A4"/>
    <s v="Grupo de Laboratorio de BIOLOGÍA"/>
    <s v="1S"/>
    <n v="16532287"/>
    <s v="MARTÍNEZ"/>
    <s v="ABAIGAR"/>
    <s v="JAVIER"/>
    <s v="jabaigar"/>
    <s v="javier.martinez@unirioja.es"/>
    <n v="0.65"/>
    <n v="0.65"/>
    <n v="500"/>
    <s v="CATEDRATICO DE UNIVERSIDAD"/>
    <s v="01R"/>
    <s v="TIEMPO COMPLETO REDUCIDO"/>
    <s v="2014-09-15 00:00:00.0"/>
    <s v="null"/>
    <s v="DF100229"/>
    <s v="CATEDRÁTICO DE UNIVERSIDAD"/>
    <s v="R101"/>
    <x v="4"/>
    <n v="63"/>
    <s v="BOTÁNICA"/>
  </r>
  <r>
    <x v="12"/>
    <x v="4"/>
    <n v="809"/>
    <s v="093L"/>
    <s v="GRUPO-A4"/>
    <n v="16603964"/>
    <s v="Biología"/>
    <s v="GL"/>
    <s v="GRUPO DE LABORATORIO"/>
    <s v="093L"/>
    <s v="GRUPO LABORATORIO DE BIOLOGÍA"/>
    <s v="GRUPO-A4"/>
    <s v="Grupo de Laboratorio de BIOLOGÍA"/>
    <s v="1S"/>
    <n v="16603964"/>
    <s v="DEL CASTILLO"/>
    <s v="ALONSO"/>
    <s v="MARÍA ÁNGELES"/>
    <s v="macastil"/>
    <s v="maria-angeles-del.castillo@alum.unirioja.es"/>
    <n v="0.25"/>
    <n v="0.25"/>
    <n v="121"/>
    <s v="PERSONAL INVESTIGADOR EN FORMACIÓN"/>
    <n v="0"/>
    <s v="_"/>
    <s v="2014-09-01 00:00:00.0"/>
    <s v="2019-01-29 00:00:00.0"/>
    <s v="D01BECARIO1"/>
    <s v="PERSONAL INVESTIGADOR PREDOCTORAL EN FORMACIÓN"/>
    <s v="R101"/>
    <x v="4"/>
    <n v="412"/>
    <s v="FISIOLOGÍA VEGETAL"/>
  </r>
  <r>
    <x v="13"/>
    <x v="4"/>
    <n v="809"/>
    <s v="093G"/>
    <s v="GRUPO-B"/>
    <n v="8797523"/>
    <s v="Biología"/>
    <s v="GG"/>
    <s v="GRUPO GRANDE"/>
    <s v="093G"/>
    <s v="GRUPO GRANDE DE BIOLOGÍA"/>
    <s v="GRUPO-B"/>
    <s v="Grupo Grande de BIOLOGÍA"/>
    <s v="1S"/>
    <n v="8797523"/>
    <s v="NÚÑEZ"/>
    <s v="OLIVERA"/>
    <s v="ENCARNACIÓN"/>
    <s v="eolivera"/>
    <s v="encarnacion.nunez@unirioja.es"/>
    <n v="3.6"/>
    <n v="3.6"/>
    <s v="A-0500"/>
    <s v="CATEDRATICO DE UNIVERSIDAD"/>
    <s v="01R"/>
    <s v="TIEMPO COMPLETO REDUCIDO"/>
    <s v="2015-09-15 00:00:00.0"/>
    <s v="null"/>
    <s v="DF100277"/>
    <s v="CATEDRÁTICO DE UNIVERSIDAD"/>
    <s v="R101"/>
    <x v="4"/>
    <n v="412"/>
    <s v="FISIOLOGÍA VEGETAL"/>
  </r>
  <r>
    <x v="13"/>
    <x v="4"/>
    <n v="809"/>
    <s v="093L"/>
    <s v="GRUPO-B1"/>
    <n v="16532287"/>
    <s v="Biología"/>
    <s v="GL"/>
    <s v="GRUPO DE LABORATORIO"/>
    <s v="093L"/>
    <s v="GRUPO LABORATORIO DE BIOLOGÍA"/>
    <s v="GRUPO-B1"/>
    <s v="Grupo de Laboratorio de BIOLOGÍA"/>
    <s v="1S"/>
    <n v="16532287"/>
    <s v="MARTÍNEZ"/>
    <s v="ABAIGAR"/>
    <s v="JAVIER"/>
    <s v="jabaigar"/>
    <s v="javier.martinez@unirioja.es"/>
    <n v="0.65"/>
    <n v="0.65"/>
    <n v="500"/>
    <s v="CATEDRATICO DE UNIVERSIDAD"/>
    <s v="01R"/>
    <s v="TIEMPO COMPLETO REDUCIDO"/>
    <s v="2014-09-15 00:00:00.0"/>
    <s v="null"/>
    <s v="DF100229"/>
    <s v="CATEDRÁTICO DE UNIVERSIDAD"/>
    <s v="R101"/>
    <x v="4"/>
    <n v="63"/>
    <s v="BOTÁNICA"/>
  </r>
  <r>
    <x v="13"/>
    <x v="4"/>
    <n v="809"/>
    <s v="093L"/>
    <s v="GRUPO-B1"/>
    <n v="16603952"/>
    <s v="Biología"/>
    <s v="GL"/>
    <s v="GRUPO DE LABORATORIO"/>
    <s v="093L"/>
    <s v="GRUPO LABORATORIO DE BIOLOGÍA"/>
    <s v="GRUPO-B1"/>
    <s v="Grupo de Laboratorio de BIOLOGÍA"/>
    <s v="1S"/>
    <n v="16603952"/>
    <s v="MONFORTE"/>
    <s v="LÓPEZ"/>
    <s v="LAURA"/>
    <s v="lamonfor"/>
    <s v="laura.monforte@unirioja.es"/>
    <n v="1.5"/>
    <n v="1.5"/>
    <n v="7081"/>
    <s v="AYUDANTE (DOCTOR)"/>
    <s v="C01"/>
    <s v="TIEMPO COMPLETO"/>
    <s v="2018-09-17 00:00:00.0"/>
    <s v="2021-09-16 00:00:00.0"/>
    <s v="PI101345"/>
    <s v="PROFESOR AYUDANTE DOCTOR"/>
    <s v="R101"/>
    <x v="4"/>
    <n v="412"/>
    <s v="FISIOLOGÍA VEGETAL"/>
  </r>
  <r>
    <x v="13"/>
    <x v="4"/>
    <n v="809"/>
    <s v="093L"/>
    <s v="GRUPO-B1"/>
    <n v="16603964"/>
    <s v="Biología"/>
    <s v="GL"/>
    <s v="GRUPO DE LABORATORIO"/>
    <s v="093L"/>
    <s v="GRUPO LABORATORIO DE BIOLOGÍA"/>
    <s v="GRUPO-B1"/>
    <s v="Grupo de Laboratorio de BIOLOGÍA"/>
    <s v="1S"/>
    <n v="16603964"/>
    <s v="DEL CASTILLO"/>
    <s v="ALONSO"/>
    <s v="MARÍA ÁNGELES"/>
    <s v="macastil"/>
    <s v="maria-angeles-del.castillo@alum.unirioja.es"/>
    <n v="0.25"/>
    <n v="0.25"/>
    <n v="121"/>
    <s v="PERSONAL INVESTIGADOR EN FORMACIÓN"/>
    <n v="0"/>
    <s v="_"/>
    <s v="2014-09-01 00:00:00.0"/>
    <s v="2019-01-29 00:00:00.0"/>
    <s v="D01BECARIO1"/>
    <s v="PERSONAL INVESTIGADOR PREDOCTORAL EN FORMACIÓN"/>
    <s v="R101"/>
    <x v="4"/>
    <n v="412"/>
    <s v="FISIOLOGÍA VEGETAL"/>
  </r>
  <r>
    <x v="13"/>
    <x v="4"/>
    <n v="809"/>
    <s v="093L"/>
    <s v="GRUPO-B2"/>
    <n v="16532287"/>
    <s v="Biología"/>
    <s v="GL"/>
    <s v="GRUPO DE LABORATORIO"/>
    <s v="093L"/>
    <s v="GRUPO LABORATORIO DE BIOLOGÍA"/>
    <s v="GRUPO-B2"/>
    <s v="Grupo de Laboratorio de BIOLOGÍA"/>
    <s v="1S"/>
    <n v="16532287"/>
    <s v="MARTÍNEZ"/>
    <s v="ABAIGAR"/>
    <s v="JAVIER"/>
    <s v="jabaigar"/>
    <s v="javier.martinez@unirioja.es"/>
    <n v="0.65"/>
    <n v="0.65"/>
    <n v="500"/>
    <s v="CATEDRATICO DE UNIVERSIDAD"/>
    <s v="01R"/>
    <s v="TIEMPO COMPLETO REDUCIDO"/>
    <s v="2014-09-15 00:00:00.0"/>
    <s v="null"/>
    <s v="DF100229"/>
    <s v="CATEDRÁTICO DE UNIVERSIDAD"/>
    <s v="R101"/>
    <x v="4"/>
    <n v="63"/>
    <s v="BOTÁNICA"/>
  </r>
  <r>
    <x v="13"/>
    <x v="4"/>
    <n v="809"/>
    <s v="093L"/>
    <s v="GRUPO-B2"/>
    <n v="16603952"/>
    <s v="Biología"/>
    <s v="GL"/>
    <s v="GRUPO DE LABORATORIO"/>
    <s v="093L"/>
    <s v="GRUPO LABORATORIO DE BIOLOGÍA"/>
    <s v="GRUPO-B2"/>
    <s v="Grupo de Laboratorio de BIOLOGÍA"/>
    <s v="1S"/>
    <n v="16603952"/>
    <s v="MONFORTE"/>
    <s v="LÓPEZ"/>
    <s v="LAURA"/>
    <s v="lamonfor"/>
    <s v="laura.monforte@unirioja.es"/>
    <n v="1.5"/>
    <n v="1.5"/>
    <n v="7081"/>
    <s v="AYUDANTE (DOCTOR)"/>
    <s v="C01"/>
    <s v="TIEMPO COMPLETO"/>
    <s v="2018-09-17 00:00:00.0"/>
    <s v="2021-09-16 00:00:00.0"/>
    <s v="PI101345"/>
    <s v="PROFESOR AYUDANTE DOCTOR"/>
    <s v="R101"/>
    <x v="4"/>
    <n v="412"/>
    <s v="FISIOLOGÍA VEGETAL"/>
  </r>
  <r>
    <x v="13"/>
    <x v="4"/>
    <n v="809"/>
    <s v="093L"/>
    <s v="GRUPO-B2"/>
    <n v="16603964"/>
    <s v="Biología"/>
    <s v="GL"/>
    <s v="GRUPO DE LABORATORIO"/>
    <s v="093L"/>
    <s v="GRUPO LABORATORIO DE BIOLOGÍA"/>
    <s v="GRUPO-B2"/>
    <s v="Grupo de Laboratorio de BIOLOGÍA"/>
    <s v="1S"/>
    <n v="16603964"/>
    <s v="DEL CASTILLO"/>
    <s v="ALONSO"/>
    <s v="MARÍA ÁNGELES"/>
    <s v="macastil"/>
    <s v="maria-angeles-del.castillo@alum.unirioja.es"/>
    <n v="0.25"/>
    <n v="0.25"/>
    <n v="121"/>
    <s v="PERSONAL INVESTIGADOR EN FORMACIÓN"/>
    <n v="0"/>
    <s v="_"/>
    <s v="2014-09-01 00:00:00.0"/>
    <s v="2019-01-29 00:00:00.0"/>
    <s v="D01BECARIO1"/>
    <s v="PERSONAL INVESTIGADOR PREDOCTORAL EN FORMACIÓN"/>
    <s v="R101"/>
    <x v="4"/>
    <n v="412"/>
    <s v="FISIOLOGÍA VEGETAL"/>
  </r>
  <r>
    <x v="13"/>
    <x v="4"/>
    <n v="809"/>
    <s v="093L"/>
    <s v="GRUPO-B3"/>
    <n v="16532287"/>
    <s v="Biología"/>
    <s v="GL"/>
    <s v="GRUPO DE LABORATORIO"/>
    <s v="093L"/>
    <s v="GRUPO LABORATORIO DE BIOLOGÍA"/>
    <s v="GRUPO-B3"/>
    <s v="Grupo de Laboratorio de BIOLOGÍA"/>
    <s v="1S"/>
    <n v="16532287"/>
    <s v="MARTÍNEZ"/>
    <s v="ABAIGAR"/>
    <s v="JAVIER"/>
    <s v="jabaigar"/>
    <s v="javier.martinez@unirioja.es"/>
    <n v="0.65"/>
    <n v="0.65"/>
    <n v="500"/>
    <s v="CATEDRATICO DE UNIVERSIDAD"/>
    <s v="01R"/>
    <s v="TIEMPO COMPLETO REDUCIDO"/>
    <s v="2014-09-15 00:00:00.0"/>
    <s v="null"/>
    <s v="DF100229"/>
    <s v="CATEDRÁTICO DE UNIVERSIDAD"/>
    <s v="R101"/>
    <x v="4"/>
    <n v="63"/>
    <s v="BOTÁNICA"/>
  </r>
  <r>
    <x v="13"/>
    <x v="4"/>
    <n v="809"/>
    <s v="093L"/>
    <s v="GRUPO-B3"/>
    <n v="16603952"/>
    <s v="Biología"/>
    <s v="GL"/>
    <s v="GRUPO DE LABORATORIO"/>
    <s v="093L"/>
    <s v="GRUPO LABORATORIO DE BIOLOGÍA"/>
    <s v="GRUPO-B3"/>
    <s v="Grupo de Laboratorio de BIOLOGÍA"/>
    <s v="1S"/>
    <n v="16603952"/>
    <s v="MONFORTE"/>
    <s v="LÓPEZ"/>
    <s v="LAURA"/>
    <s v="lamonfor"/>
    <s v="laura.monforte@unirioja.es"/>
    <n v="1.5"/>
    <n v="1.5"/>
    <n v="7081"/>
    <s v="AYUDANTE (DOCTOR)"/>
    <s v="C01"/>
    <s v="TIEMPO COMPLETO"/>
    <s v="2018-09-17 00:00:00.0"/>
    <s v="2021-09-16 00:00:00.0"/>
    <s v="PI101345"/>
    <s v="PROFESOR AYUDANTE DOCTOR"/>
    <s v="R101"/>
    <x v="4"/>
    <n v="412"/>
    <s v="FISIOLOGÍA VEGETAL"/>
  </r>
  <r>
    <x v="13"/>
    <x v="4"/>
    <n v="809"/>
    <s v="093L"/>
    <s v="GRUPO-B3"/>
    <n v="16603964"/>
    <s v="Biología"/>
    <s v="GL"/>
    <s v="GRUPO DE LABORATORIO"/>
    <s v="093L"/>
    <s v="GRUPO LABORATORIO DE BIOLOGÍA"/>
    <s v="GRUPO-B3"/>
    <s v="Grupo de Laboratorio de BIOLOGÍA"/>
    <s v="1S"/>
    <n v="16603964"/>
    <s v="DEL CASTILLO"/>
    <s v="ALONSO"/>
    <s v="MARÍA ÁNGELES"/>
    <s v="macastil"/>
    <s v="maria-angeles-del.castillo@alum.unirioja.es"/>
    <n v="0.25"/>
    <n v="0.25"/>
    <n v="121"/>
    <s v="PERSONAL INVESTIGADOR EN FORMACIÓN"/>
    <n v="0"/>
    <s v="_"/>
    <s v="2014-09-01 00:00:00.0"/>
    <s v="2019-01-29 00:00:00.0"/>
    <s v="D01BECARIO1"/>
    <s v="PERSONAL INVESTIGADOR PREDOCTORAL EN FORMACIÓN"/>
    <s v="R101"/>
    <x v="4"/>
    <n v="412"/>
    <s v="FISIOLOGÍA VEGETAL"/>
  </r>
  <r>
    <x v="13"/>
    <x v="4"/>
    <n v="809"/>
    <s v="093L"/>
    <s v="GRUPO-B4"/>
    <n v="16532287"/>
    <s v="Biología"/>
    <s v="GL"/>
    <s v="GRUPO DE LABORATORIO"/>
    <s v="093L"/>
    <s v="GRUPO LABORATORIO DE BIOLOGÍA"/>
    <s v="GRUPO-B4"/>
    <s v="Grupo de Laboratorio de BIOLOGÍA"/>
    <s v="1S"/>
    <n v="16532287"/>
    <s v="MARTÍNEZ"/>
    <s v="ABAIGAR"/>
    <s v="JAVIER"/>
    <s v="jabaigar"/>
    <s v="javier.martinez@unirioja.es"/>
    <n v="0.65"/>
    <n v="0.65"/>
    <n v="500"/>
    <s v="CATEDRATICO DE UNIVERSIDAD"/>
    <s v="01R"/>
    <s v="TIEMPO COMPLETO REDUCIDO"/>
    <s v="2014-09-15 00:00:00.0"/>
    <s v="null"/>
    <s v="DF100229"/>
    <s v="CATEDRÁTICO DE UNIVERSIDAD"/>
    <s v="R101"/>
    <x v="4"/>
    <n v="63"/>
    <s v="BOTÁNICA"/>
  </r>
  <r>
    <x v="13"/>
    <x v="4"/>
    <n v="809"/>
    <s v="093L"/>
    <s v="GRUPO-B4"/>
    <n v="16603952"/>
    <s v="Biología"/>
    <s v="GL"/>
    <s v="GRUPO DE LABORATORIO"/>
    <s v="093L"/>
    <s v="GRUPO LABORATORIO DE BIOLOGÍA"/>
    <s v="GRUPO-B4"/>
    <s v="Grupo de Laboratorio de BIOLOGÍA"/>
    <s v="1S"/>
    <n v="16603952"/>
    <s v="MONFORTE"/>
    <s v="LÓPEZ"/>
    <s v="LAURA"/>
    <s v="lamonfor"/>
    <s v="laura.monforte@unirioja.es"/>
    <n v="1.5"/>
    <n v="1.5"/>
    <n v="7081"/>
    <s v="AYUDANTE (DOCTOR)"/>
    <s v="C01"/>
    <s v="TIEMPO COMPLETO"/>
    <s v="2018-09-17 00:00:00.0"/>
    <s v="2021-09-16 00:00:00.0"/>
    <s v="PI101345"/>
    <s v="PROFESOR AYUDANTE DOCTOR"/>
    <s v="R101"/>
    <x v="4"/>
    <n v="412"/>
    <s v="FISIOLOGÍA VEGETAL"/>
  </r>
  <r>
    <x v="13"/>
    <x v="4"/>
    <n v="809"/>
    <s v="093L"/>
    <s v="GRUPO-B4"/>
    <n v="16603964"/>
    <s v="Biología"/>
    <s v="GL"/>
    <s v="GRUPO DE LABORATORIO"/>
    <s v="093L"/>
    <s v="GRUPO LABORATORIO DE BIOLOGÍA"/>
    <s v="GRUPO-B4"/>
    <s v="Grupo de Laboratorio de BIOLOGÍA"/>
    <s v="1S"/>
    <n v="16603964"/>
    <s v="DEL CASTILLO"/>
    <s v="ALONSO"/>
    <s v="MARÍA ÁNGELES"/>
    <s v="macastil"/>
    <s v="maria-angeles-del.castillo@alum.unirioja.es"/>
    <n v="0.25"/>
    <n v="0.25"/>
    <n v="121"/>
    <s v="PERSONAL INVESTIGADOR EN FORMACIÓN"/>
    <n v="0"/>
    <s v="_"/>
    <s v="2014-09-01 00:00:00.0"/>
    <s v="2019-01-29 00:00:00.0"/>
    <s v="D01BECARIO1"/>
    <s v="PERSONAL INVESTIGADOR PREDOCTORAL EN FORMACIÓN"/>
    <s v="R101"/>
    <x v="4"/>
    <n v="412"/>
    <s v="FISIOLOGÍA VEGETAL"/>
  </r>
  <r>
    <x v="13"/>
    <x v="4"/>
    <n v="809"/>
    <s v="093L"/>
    <s v="GRUPO-B5"/>
    <n v="16532287"/>
    <s v="Biología"/>
    <s v="GL"/>
    <s v="GRUPO DE LABORATORIO"/>
    <s v="093L"/>
    <s v="GRUPO LABORATORIO DE BIOLOGÍA"/>
    <s v="GRUPO-B5"/>
    <s v="Grupo de Laboratorio de BIOLOGÍA"/>
    <s v="1S"/>
    <n v="16532287"/>
    <s v="MARTÍNEZ"/>
    <s v="ABAIGAR"/>
    <s v="JAVIER"/>
    <s v="jabaigar"/>
    <s v="javier.martinez@unirioja.es"/>
    <n v="0.65"/>
    <n v="0.65"/>
    <n v="500"/>
    <s v="CATEDRATICO DE UNIVERSIDAD"/>
    <s v="01R"/>
    <s v="TIEMPO COMPLETO REDUCIDO"/>
    <s v="2014-09-15 00:00:00.0"/>
    <s v="null"/>
    <s v="DF100229"/>
    <s v="CATEDRÁTICO DE UNIVERSIDAD"/>
    <s v="R101"/>
    <x v="4"/>
    <n v="63"/>
    <s v="BOTÁNICA"/>
  </r>
  <r>
    <x v="13"/>
    <x v="4"/>
    <n v="809"/>
    <s v="093L"/>
    <s v="GRUPO-B5"/>
    <n v="16603952"/>
    <s v="Biología"/>
    <s v="GL"/>
    <s v="GRUPO DE LABORATORIO"/>
    <s v="093L"/>
    <s v="GRUPO LABORATORIO DE BIOLOGÍA"/>
    <s v="GRUPO-B5"/>
    <s v="Grupo de Laboratorio de BIOLOGÍA"/>
    <s v="1S"/>
    <n v="16603952"/>
    <s v="MONFORTE"/>
    <s v="LÓPEZ"/>
    <s v="LAURA"/>
    <s v="lamonfor"/>
    <s v="laura.monforte@unirioja.es"/>
    <n v="1.5"/>
    <n v="1.5"/>
    <n v="7081"/>
    <s v="AYUDANTE (DOCTOR)"/>
    <s v="C01"/>
    <s v="TIEMPO COMPLETO"/>
    <s v="2018-09-17 00:00:00.0"/>
    <s v="2021-09-16 00:00:00.0"/>
    <s v="PI101345"/>
    <s v="PROFESOR AYUDANTE DOCTOR"/>
    <s v="R101"/>
    <x v="4"/>
    <n v="412"/>
    <s v="FISIOLOGÍA VEGETAL"/>
  </r>
  <r>
    <x v="13"/>
    <x v="4"/>
    <n v="809"/>
    <s v="093L"/>
    <s v="GRUPO-B5"/>
    <n v="16603964"/>
    <s v="Biología"/>
    <s v="GL"/>
    <s v="GRUPO DE LABORATORIO"/>
    <s v="093L"/>
    <s v="GRUPO LABORATORIO DE BIOLOGÍA"/>
    <s v="GRUPO-B5"/>
    <s v="Grupo de Laboratorio de BIOLOGÍA"/>
    <s v="1S"/>
    <n v="16603964"/>
    <s v="DEL CASTILLO"/>
    <s v="ALONSO"/>
    <s v="MARÍA ÁNGELES"/>
    <s v="macastil"/>
    <s v="maria-angeles-del.castillo@alum.unirioja.es"/>
    <n v="0.25"/>
    <n v="0.25"/>
    <n v="121"/>
    <s v="PERSONAL INVESTIGADOR EN FORMACIÓN"/>
    <n v="0"/>
    <s v="_"/>
    <s v="2014-09-01 00:00:00.0"/>
    <s v="2019-01-29 00:00:00.0"/>
    <s v="D01BECARIO1"/>
    <s v="PERSONAL INVESTIGADOR PREDOCTORAL EN FORMACIÓN"/>
    <s v="R101"/>
    <x v="4"/>
    <n v="412"/>
    <s v="FISIOLOGÍA VEGETAL"/>
  </r>
  <r>
    <x v="14"/>
    <x v="4"/>
    <n v="809"/>
    <s v="093G"/>
    <s v="GRUPO-B"/>
    <n v="8797523"/>
    <s v="Biología"/>
    <s v="GG"/>
    <s v="GRUPO GRANDE"/>
    <s v="093G"/>
    <s v="GRUPO GRANDE DE BIOLOGÍA"/>
    <s v="GRUPO-B"/>
    <s v="Grupo Grande de BIOLOGÍA"/>
    <s v="1S"/>
    <n v="8797523"/>
    <s v="NÚÑEZ"/>
    <s v="OLIVERA"/>
    <s v="ENCARNACIÓN"/>
    <s v="eolivera"/>
    <s v="encarnacion.nunez@unirioja.es"/>
    <n v="3.6"/>
    <m/>
    <s v="A-0500"/>
    <s v="CATEDRATICO DE UNIVERSIDAD"/>
    <s v="01R"/>
    <s v="TIEMPO COMPLETO REDUCIDO"/>
    <s v="2015-09-15 00:00:00.0"/>
    <s v="null"/>
    <s v="DF100277"/>
    <s v="CATEDRÁTICO DE UNIVERSIDAD"/>
    <s v="R101"/>
    <x v="4"/>
    <n v="412"/>
    <s v="FISIOLOGÍA VEGETAL"/>
  </r>
  <r>
    <x v="14"/>
    <x v="4"/>
    <n v="809"/>
    <s v="093L"/>
    <s v="GRUPO-B1"/>
    <n v="16532287"/>
    <s v="Biología"/>
    <s v="GL"/>
    <s v="GRUPO DE LABORATORIO"/>
    <s v="093L"/>
    <s v="GRUPO LABORATORIO DE BIOLOGÍA"/>
    <s v="GRUPO-B1"/>
    <s v="Grupo de Laboratorio de BIOLOGÍA"/>
    <s v="1S"/>
    <n v="16532287"/>
    <s v="MARTÍNEZ"/>
    <s v="ABAIGAR"/>
    <s v="JAVIER"/>
    <s v="jabaigar"/>
    <s v="javier.martinez@unirioja.es"/>
    <n v="0.65"/>
    <m/>
    <n v="500"/>
    <s v="CATEDRATICO DE UNIVERSIDAD"/>
    <s v="01R"/>
    <s v="TIEMPO COMPLETO REDUCIDO"/>
    <s v="2014-09-15 00:00:00.0"/>
    <s v="null"/>
    <s v="DF100229"/>
    <s v="CATEDRÁTICO DE UNIVERSIDAD"/>
    <s v="R101"/>
    <x v="4"/>
    <n v="63"/>
    <s v="BOTÁNICA"/>
  </r>
  <r>
    <x v="14"/>
    <x v="4"/>
    <n v="809"/>
    <s v="093L"/>
    <s v="GRUPO-B1"/>
    <n v="16603952"/>
    <s v="Biología"/>
    <s v="GL"/>
    <s v="GRUPO DE LABORATORIO"/>
    <s v="093L"/>
    <s v="GRUPO LABORATORIO DE BIOLOGÍA"/>
    <s v="GRUPO-B1"/>
    <s v="Grupo de Laboratorio de BIOLOGÍA"/>
    <s v="1S"/>
    <n v="16603952"/>
    <s v="MONFORTE"/>
    <s v="LÓPEZ"/>
    <s v="LAURA"/>
    <s v="lamonfor"/>
    <s v="laura.monforte@unirioja.es"/>
    <n v="1.5"/>
    <m/>
    <n v="7081"/>
    <s v="AYUDANTE (DOCTOR)"/>
    <s v="C01"/>
    <s v="TIEMPO COMPLETO"/>
    <s v="2018-09-17 00:00:00.0"/>
    <s v="2021-09-16 00:00:00.0"/>
    <s v="PI101345"/>
    <s v="PROFESOR AYUDANTE DOCTOR"/>
    <s v="R101"/>
    <x v="4"/>
    <n v="412"/>
    <s v="FISIOLOGÍA VEGETAL"/>
  </r>
  <r>
    <x v="14"/>
    <x v="4"/>
    <n v="809"/>
    <s v="093L"/>
    <s v="GRUPO-B1"/>
    <n v="16603964"/>
    <s v="Biología"/>
    <s v="GL"/>
    <s v="GRUPO DE LABORATORIO"/>
    <s v="093L"/>
    <s v="GRUPO LABORATORIO DE BIOLOGÍA"/>
    <s v="GRUPO-B1"/>
    <s v="Grupo de Laboratorio de BIOLOGÍA"/>
    <s v="1S"/>
    <n v="16603964"/>
    <s v="DEL CASTILLO"/>
    <s v="ALONSO"/>
    <s v="MARÍA ÁNGELES"/>
    <s v="macastil"/>
    <s v="maria-angeles-del.castillo@alum.unirioja.es"/>
    <n v="0.25"/>
    <m/>
    <n v="121"/>
    <s v="PERSONAL INVESTIGADOR EN FORMACIÓN"/>
    <n v="0"/>
    <s v="_"/>
    <s v="2014-09-01 00:00:00.0"/>
    <s v="2019-01-29 00:00:00.0"/>
    <s v="D01BECARIO1"/>
    <s v="PERSONAL INVESTIGADOR PREDOCTORAL EN FORMACIÓN"/>
    <s v="R101"/>
    <x v="4"/>
    <n v="412"/>
    <s v="FISIOLOGÍA VEGETAL"/>
  </r>
  <r>
    <x v="14"/>
    <x v="4"/>
    <n v="809"/>
    <s v="093L"/>
    <s v="GRUPO-B2"/>
    <n v="16532287"/>
    <s v="Biología"/>
    <s v="GL"/>
    <s v="GRUPO DE LABORATORIO"/>
    <s v="093L"/>
    <s v="GRUPO LABORATORIO DE BIOLOGÍA"/>
    <s v="GRUPO-B2"/>
    <s v="Grupo de Laboratorio de BIOLOGÍA"/>
    <s v="1S"/>
    <n v="16532287"/>
    <s v="MARTÍNEZ"/>
    <s v="ABAIGAR"/>
    <s v="JAVIER"/>
    <s v="jabaigar"/>
    <s v="javier.martinez@unirioja.es"/>
    <n v="0.65"/>
    <m/>
    <n v="500"/>
    <s v="CATEDRATICO DE UNIVERSIDAD"/>
    <s v="01R"/>
    <s v="TIEMPO COMPLETO REDUCIDO"/>
    <s v="2014-09-15 00:00:00.0"/>
    <s v="null"/>
    <s v="DF100229"/>
    <s v="CATEDRÁTICO DE UNIVERSIDAD"/>
    <s v="R101"/>
    <x v="4"/>
    <n v="63"/>
    <s v="BOTÁNICA"/>
  </r>
  <r>
    <x v="14"/>
    <x v="4"/>
    <n v="809"/>
    <s v="093L"/>
    <s v="GRUPO-B2"/>
    <n v="16603952"/>
    <s v="Biología"/>
    <s v="GL"/>
    <s v="GRUPO DE LABORATORIO"/>
    <s v="093L"/>
    <s v="GRUPO LABORATORIO DE BIOLOGÍA"/>
    <s v="GRUPO-B2"/>
    <s v="Grupo de Laboratorio de BIOLOGÍA"/>
    <s v="1S"/>
    <n v="16603952"/>
    <s v="MONFORTE"/>
    <s v="LÓPEZ"/>
    <s v="LAURA"/>
    <s v="lamonfor"/>
    <s v="laura.monforte@unirioja.es"/>
    <n v="1.5"/>
    <m/>
    <n v="7081"/>
    <s v="AYUDANTE (DOCTOR)"/>
    <s v="C01"/>
    <s v="TIEMPO COMPLETO"/>
    <s v="2018-09-17 00:00:00.0"/>
    <s v="2021-09-16 00:00:00.0"/>
    <s v="PI101345"/>
    <s v="PROFESOR AYUDANTE DOCTOR"/>
    <s v="R101"/>
    <x v="4"/>
    <n v="412"/>
    <s v="FISIOLOGÍA VEGETAL"/>
  </r>
  <r>
    <x v="14"/>
    <x v="4"/>
    <n v="809"/>
    <s v="093L"/>
    <s v="GRUPO-B2"/>
    <n v="16603964"/>
    <s v="Biología"/>
    <s v="GL"/>
    <s v="GRUPO DE LABORATORIO"/>
    <s v="093L"/>
    <s v="GRUPO LABORATORIO DE BIOLOGÍA"/>
    <s v="GRUPO-B2"/>
    <s v="Grupo de Laboratorio de BIOLOGÍA"/>
    <s v="1S"/>
    <n v="16603964"/>
    <s v="DEL CASTILLO"/>
    <s v="ALONSO"/>
    <s v="MARÍA ÁNGELES"/>
    <s v="macastil"/>
    <s v="maria-angeles-del.castillo@alum.unirioja.es"/>
    <n v="0.25"/>
    <m/>
    <n v="121"/>
    <s v="PERSONAL INVESTIGADOR EN FORMACIÓN"/>
    <n v="0"/>
    <s v="_"/>
    <s v="2014-09-01 00:00:00.0"/>
    <s v="2019-01-29 00:00:00.0"/>
    <s v="D01BECARIO1"/>
    <s v="PERSONAL INVESTIGADOR PREDOCTORAL EN FORMACIÓN"/>
    <s v="R101"/>
    <x v="4"/>
    <n v="412"/>
    <s v="FISIOLOGÍA VEGETAL"/>
  </r>
  <r>
    <x v="14"/>
    <x v="4"/>
    <n v="809"/>
    <s v="093L"/>
    <s v="GRUPO-B3"/>
    <n v="16532287"/>
    <s v="Biología"/>
    <s v="GL"/>
    <s v="GRUPO DE LABORATORIO"/>
    <s v="093L"/>
    <s v="GRUPO LABORATORIO DE BIOLOGÍA"/>
    <s v="GRUPO-B3"/>
    <s v="Grupo de Laboratorio de BIOLOGÍA"/>
    <s v="1S"/>
    <n v="16532287"/>
    <s v="MARTÍNEZ"/>
    <s v="ABAIGAR"/>
    <s v="JAVIER"/>
    <s v="jabaigar"/>
    <s v="javier.martinez@unirioja.es"/>
    <n v="0.65"/>
    <m/>
    <n v="500"/>
    <s v="CATEDRATICO DE UNIVERSIDAD"/>
    <s v="01R"/>
    <s v="TIEMPO COMPLETO REDUCIDO"/>
    <s v="2014-09-15 00:00:00.0"/>
    <s v="null"/>
    <s v="DF100229"/>
    <s v="CATEDRÁTICO DE UNIVERSIDAD"/>
    <s v="R101"/>
    <x v="4"/>
    <n v="63"/>
    <s v="BOTÁNICA"/>
  </r>
  <r>
    <x v="14"/>
    <x v="4"/>
    <n v="809"/>
    <s v="093L"/>
    <s v="GRUPO-B3"/>
    <n v="16603952"/>
    <s v="Biología"/>
    <s v="GL"/>
    <s v="GRUPO DE LABORATORIO"/>
    <s v="093L"/>
    <s v="GRUPO LABORATORIO DE BIOLOGÍA"/>
    <s v="GRUPO-B3"/>
    <s v="Grupo de Laboratorio de BIOLOGÍA"/>
    <s v="1S"/>
    <n v="16603952"/>
    <s v="MONFORTE"/>
    <s v="LÓPEZ"/>
    <s v="LAURA"/>
    <s v="lamonfor"/>
    <s v="laura.monforte@unirioja.es"/>
    <n v="1.5"/>
    <m/>
    <n v="7081"/>
    <s v="AYUDANTE (DOCTOR)"/>
    <s v="C01"/>
    <s v="TIEMPO COMPLETO"/>
    <s v="2018-09-17 00:00:00.0"/>
    <s v="2021-09-16 00:00:00.0"/>
    <s v="PI101345"/>
    <s v="PROFESOR AYUDANTE DOCTOR"/>
    <s v="R101"/>
    <x v="4"/>
    <n v="412"/>
    <s v="FISIOLOGÍA VEGETAL"/>
  </r>
  <r>
    <x v="14"/>
    <x v="4"/>
    <n v="809"/>
    <s v="093L"/>
    <s v="GRUPO-B3"/>
    <n v="16603964"/>
    <s v="Biología"/>
    <s v="GL"/>
    <s v="GRUPO DE LABORATORIO"/>
    <s v="093L"/>
    <s v="GRUPO LABORATORIO DE BIOLOGÍA"/>
    <s v="GRUPO-B3"/>
    <s v="Grupo de Laboratorio de BIOLOGÍA"/>
    <s v="1S"/>
    <n v="16603964"/>
    <s v="DEL CASTILLO"/>
    <s v="ALONSO"/>
    <s v="MARÍA ÁNGELES"/>
    <s v="macastil"/>
    <s v="maria-angeles-del.castillo@alum.unirioja.es"/>
    <n v="0.25"/>
    <m/>
    <n v="121"/>
    <s v="PERSONAL INVESTIGADOR EN FORMACIÓN"/>
    <n v="0"/>
    <s v="_"/>
    <s v="2014-09-01 00:00:00.0"/>
    <s v="2019-01-29 00:00:00.0"/>
    <s v="D01BECARIO1"/>
    <s v="PERSONAL INVESTIGADOR PREDOCTORAL EN FORMACIÓN"/>
    <s v="R101"/>
    <x v="4"/>
    <n v="412"/>
    <s v="FISIOLOGÍA VEGETAL"/>
  </r>
  <r>
    <x v="14"/>
    <x v="4"/>
    <n v="809"/>
    <s v="093L"/>
    <s v="GRUPO-B4"/>
    <n v="16532287"/>
    <s v="Biología"/>
    <s v="GL"/>
    <s v="GRUPO DE LABORATORIO"/>
    <s v="093L"/>
    <s v="GRUPO LABORATORIO DE BIOLOGÍA"/>
    <s v="GRUPO-B4"/>
    <s v="Grupo de Laboratorio de BIOLOGÍA"/>
    <s v="1S"/>
    <n v="16532287"/>
    <s v="MARTÍNEZ"/>
    <s v="ABAIGAR"/>
    <s v="JAVIER"/>
    <s v="jabaigar"/>
    <s v="javier.martinez@unirioja.es"/>
    <n v="0.65"/>
    <m/>
    <n v="500"/>
    <s v="CATEDRATICO DE UNIVERSIDAD"/>
    <s v="01R"/>
    <s v="TIEMPO COMPLETO REDUCIDO"/>
    <s v="2014-09-15 00:00:00.0"/>
    <s v="null"/>
    <s v="DF100229"/>
    <s v="CATEDRÁTICO DE UNIVERSIDAD"/>
    <s v="R101"/>
    <x v="4"/>
    <n v="63"/>
    <s v="BOTÁNICA"/>
  </r>
  <r>
    <x v="14"/>
    <x v="4"/>
    <n v="809"/>
    <s v="093L"/>
    <s v="GRUPO-B4"/>
    <n v="16603952"/>
    <s v="Biología"/>
    <s v="GL"/>
    <s v="GRUPO DE LABORATORIO"/>
    <s v="093L"/>
    <s v="GRUPO LABORATORIO DE BIOLOGÍA"/>
    <s v="GRUPO-B4"/>
    <s v="Grupo de Laboratorio de BIOLOGÍA"/>
    <s v="1S"/>
    <n v="16603952"/>
    <s v="MONFORTE"/>
    <s v="LÓPEZ"/>
    <s v="LAURA"/>
    <s v="lamonfor"/>
    <s v="laura.monforte@unirioja.es"/>
    <n v="1.5"/>
    <m/>
    <n v="7081"/>
    <s v="AYUDANTE (DOCTOR)"/>
    <s v="C01"/>
    <s v="TIEMPO COMPLETO"/>
    <s v="2018-09-17 00:00:00.0"/>
    <s v="2021-09-16 00:00:00.0"/>
    <s v="PI101345"/>
    <s v="PROFESOR AYUDANTE DOCTOR"/>
    <s v="R101"/>
    <x v="4"/>
    <n v="412"/>
    <s v="FISIOLOGÍA VEGETAL"/>
  </r>
  <r>
    <x v="14"/>
    <x v="4"/>
    <n v="809"/>
    <s v="093L"/>
    <s v="GRUPO-B4"/>
    <n v="16603964"/>
    <s v="Biología"/>
    <s v="GL"/>
    <s v="GRUPO DE LABORATORIO"/>
    <s v="093L"/>
    <s v="GRUPO LABORATORIO DE BIOLOGÍA"/>
    <s v="GRUPO-B4"/>
    <s v="Grupo de Laboratorio de BIOLOGÍA"/>
    <s v="1S"/>
    <n v="16603964"/>
    <s v="DEL CASTILLO"/>
    <s v="ALONSO"/>
    <s v="MARÍA ÁNGELES"/>
    <s v="macastil"/>
    <s v="maria-angeles-del.castillo@alum.unirioja.es"/>
    <n v="0.25"/>
    <m/>
    <n v="121"/>
    <s v="PERSONAL INVESTIGADOR EN FORMACIÓN"/>
    <n v="0"/>
    <s v="_"/>
    <s v="2014-09-01 00:00:00.0"/>
    <s v="2019-01-29 00:00:00.0"/>
    <s v="D01BECARIO1"/>
    <s v="PERSONAL INVESTIGADOR PREDOCTORAL EN FORMACIÓN"/>
    <s v="R101"/>
    <x v="4"/>
    <n v="412"/>
    <s v="FISIOLOGÍA VEGETAL"/>
  </r>
  <r>
    <x v="14"/>
    <x v="4"/>
    <n v="809"/>
    <s v="093L"/>
    <s v="GRUPO-B5"/>
    <n v="16532287"/>
    <s v="Biología"/>
    <s v="GL"/>
    <s v="GRUPO DE LABORATORIO"/>
    <s v="093L"/>
    <s v="GRUPO LABORATORIO DE BIOLOGÍA"/>
    <s v="GRUPO-B5"/>
    <s v="Grupo de Laboratorio de BIOLOGÍA"/>
    <s v="1S"/>
    <n v="16532287"/>
    <s v="MARTÍNEZ"/>
    <s v="ABAIGAR"/>
    <s v="JAVIER"/>
    <s v="jabaigar"/>
    <s v="javier.martinez@unirioja.es"/>
    <n v="0.65"/>
    <m/>
    <n v="500"/>
    <s v="CATEDRATICO DE UNIVERSIDAD"/>
    <s v="01R"/>
    <s v="TIEMPO COMPLETO REDUCIDO"/>
    <s v="2014-09-15 00:00:00.0"/>
    <s v="null"/>
    <s v="DF100229"/>
    <s v="CATEDRÁTICO DE UNIVERSIDAD"/>
    <s v="R101"/>
    <x v="4"/>
    <n v="63"/>
    <s v="BOTÁNICA"/>
  </r>
  <r>
    <x v="14"/>
    <x v="4"/>
    <n v="809"/>
    <s v="093L"/>
    <s v="GRUPO-B5"/>
    <n v="16603952"/>
    <s v="Biología"/>
    <s v="GL"/>
    <s v="GRUPO DE LABORATORIO"/>
    <s v="093L"/>
    <s v="GRUPO LABORATORIO DE BIOLOGÍA"/>
    <s v="GRUPO-B5"/>
    <s v="Grupo de Laboratorio de BIOLOGÍA"/>
    <s v="1S"/>
    <n v="16603952"/>
    <s v="MONFORTE"/>
    <s v="LÓPEZ"/>
    <s v="LAURA"/>
    <s v="lamonfor"/>
    <s v="laura.monforte@unirioja.es"/>
    <n v="1.5"/>
    <m/>
    <n v="7081"/>
    <s v="AYUDANTE (DOCTOR)"/>
    <s v="C01"/>
    <s v="TIEMPO COMPLETO"/>
    <s v="2018-09-17 00:00:00.0"/>
    <s v="2021-09-16 00:00:00.0"/>
    <s v="PI101345"/>
    <s v="PROFESOR AYUDANTE DOCTOR"/>
    <s v="R101"/>
    <x v="4"/>
    <n v="412"/>
    <s v="FISIOLOGÍA VEGETAL"/>
  </r>
  <r>
    <x v="14"/>
    <x v="4"/>
    <n v="809"/>
    <s v="093L"/>
    <s v="GRUPO-B5"/>
    <n v="16603964"/>
    <s v="Biología"/>
    <s v="GL"/>
    <s v="GRUPO DE LABORATORIO"/>
    <s v="093L"/>
    <s v="GRUPO LABORATORIO DE BIOLOGÍA"/>
    <s v="GRUPO-B5"/>
    <s v="Grupo de Laboratorio de BIOLOGÍA"/>
    <s v="1S"/>
    <n v="16603964"/>
    <s v="DEL CASTILLO"/>
    <s v="ALONSO"/>
    <s v="MARÍA ÁNGELES"/>
    <s v="macastil"/>
    <s v="maria-angeles-del.castillo@alum.unirioja.es"/>
    <n v="0.25"/>
    <m/>
    <n v="121"/>
    <s v="PERSONAL INVESTIGADOR EN FORMACIÓN"/>
    <n v="0"/>
    <s v="_"/>
    <s v="2014-09-01 00:00:00.0"/>
    <s v="2019-01-29 00:00:00.0"/>
    <s v="D01BECARIO1"/>
    <s v="PERSONAL INVESTIGADOR PREDOCTORAL EN FORMACIÓN"/>
    <s v="R101"/>
    <x v="4"/>
    <n v="412"/>
    <s v="FISIOLOGÍA VEGETAL"/>
  </r>
  <r>
    <x v="12"/>
    <x v="4"/>
    <n v="810"/>
    <s v="095G"/>
    <s v="GRUPO-A"/>
    <n v="16543785"/>
    <s v="Química"/>
    <s v="GG"/>
    <s v="GRUPO GRANDE"/>
    <s v="095G"/>
    <s v="GRUPO GRANDE DE QUÍMICA"/>
    <s v="GRUPO-A"/>
    <s v="Grupo Grande de QUÍMICA"/>
    <s v="AN"/>
    <n v="16543785"/>
    <s v="ZURBANO"/>
    <s v="ASENSIO"/>
    <s v="MARÍA DEL MAR"/>
    <s v="mmzurba"/>
    <s v="marimar.zurbano@unirioja.es"/>
    <n v="6"/>
    <n v="6"/>
    <n v="504"/>
    <s v="PROFESOR TITULAR UNIVERSIDAD"/>
    <s v="01R"/>
    <s v="TIEMPO COMPLETO REDUCIDO"/>
    <s v="2016-09-15 00:00:00.0"/>
    <s v="null"/>
    <s v="DF100149"/>
    <s v="PROFESOR TITULAR DE UNIVERSIDAD"/>
    <s v="R112"/>
    <x v="8"/>
    <n v="765"/>
    <s v="QUÍMICA ORGÁNICA"/>
  </r>
  <r>
    <x v="12"/>
    <x v="4"/>
    <n v="810"/>
    <s v="095L"/>
    <s v="GRUPO-A1"/>
    <n v="16544605"/>
    <s v="Química"/>
    <s v="GL"/>
    <s v="GRUPO DE LABORATORIO"/>
    <s v="095L"/>
    <s v="LABORATORIO DE QUÍMICA"/>
    <s v="GRUPO-A1"/>
    <s v="Grupo de Laboratorio de Química"/>
    <s v="AN"/>
    <n v="16544605"/>
    <s v="CABREDO"/>
    <s v="PINILLOS"/>
    <s v="SUSANA"/>
    <s v="susacapi"/>
    <s v="susana.cabredo@unirioja.es"/>
    <n v="4"/>
    <n v="4"/>
    <n v="504"/>
    <s v="PROFESOR TITULAR UNIVERSIDAD"/>
    <s v="01A"/>
    <s v="TIEMPO COMPLETO AMPLIADO"/>
    <s v="2017-09-15 00:00:00.0"/>
    <s v="null"/>
    <s v="DF32370"/>
    <s v="TITULAR DE UNIVERSIDAD"/>
    <s v="R112"/>
    <x v="8"/>
    <n v="750"/>
    <s v="QUÍMICA ANALÍTICA"/>
  </r>
  <r>
    <x v="12"/>
    <x v="4"/>
    <n v="810"/>
    <s v="095L"/>
    <s v="GRUPO-A2"/>
    <n v="16544605"/>
    <s v="Química"/>
    <s v="GL"/>
    <s v="GRUPO DE LABORATORIO"/>
    <s v="095L"/>
    <s v="LABORATORIO DE QUÍMICA"/>
    <s v="GRUPO-A2"/>
    <s v="Grupo de Laboratorio de Química"/>
    <s v="AN"/>
    <n v="16544605"/>
    <s v="CABREDO"/>
    <s v="PINILLOS"/>
    <s v="SUSANA"/>
    <s v="susacapi"/>
    <s v="susana.cabredo@unirioja.es"/>
    <n v="4"/>
    <n v="4"/>
    <n v="504"/>
    <s v="PROFESOR TITULAR UNIVERSIDAD"/>
    <s v="01A"/>
    <s v="TIEMPO COMPLETO AMPLIADO"/>
    <s v="2017-09-15 00:00:00.0"/>
    <s v="null"/>
    <s v="DF32370"/>
    <s v="TITULAR DE UNIVERSIDAD"/>
    <s v="R112"/>
    <x v="8"/>
    <n v="750"/>
    <s v="QUÍMICA ANALÍTICA"/>
  </r>
  <r>
    <x v="12"/>
    <x v="4"/>
    <n v="810"/>
    <s v="095L"/>
    <s v="GRUPO-A3"/>
    <n v="16518664"/>
    <s v="Química"/>
    <s v="GL"/>
    <s v="GRUPO DE LABORATORIO"/>
    <s v="095L"/>
    <s v="LABORATORIO DE QUÍMICA"/>
    <s v="GRUPO-A3"/>
    <s v="Grupo de Laboratorio de Química"/>
    <s v="AN"/>
    <n v="16518664"/>
    <s v="MARTÍNEZ"/>
    <s v="SORIA"/>
    <s v="MARÍA TERESA"/>
    <s v="mmmartin"/>
    <s v="maria-teresa.martinez@unirioja.es"/>
    <n v="2.8"/>
    <n v="2.8"/>
    <n v="504"/>
    <s v="PROFESOR TITULAR UNIVERSIDAD"/>
    <s v="01R"/>
    <s v="TIEMPO COMPLETO REDUCIDO"/>
    <s v="2016-09-15 00:00:00.0"/>
    <s v="null"/>
    <s v="DF100033"/>
    <s v="PROFESOR TITULAR DE UNIVERSIDAD"/>
    <s v="R112"/>
    <x v="8"/>
    <n v="750"/>
    <s v="QUÍMICA ANALÍTICA"/>
  </r>
  <r>
    <x v="12"/>
    <x v="4"/>
    <n v="810"/>
    <s v="095L"/>
    <s v="GRUPO-A3"/>
    <n v="50822746"/>
    <s v="Química"/>
    <s v="GL"/>
    <s v="GRUPO DE LABORATORIO"/>
    <s v="095L"/>
    <s v="LABORATORIO DE QUÍMICA"/>
    <s v="GRUPO-A3"/>
    <s v="Grupo de Laboratorio de Química"/>
    <s v="AN"/>
    <n v="50822746"/>
    <s v="ENRIQUEZ"/>
    <s v="PALMA"/>
    <s v="PEDRO ALBERTO"/>
    <s v="enriquez"/>
    <s v="pedro.enriquez@unirioja.es"/>
    <n v="1.2"/>
    <n v="1.2"/>
    <n v="504"/>
    <s v="PROFESOR TITULAR UNIVERSIDAD"/>
    <s v="01A"/>
    <s v="TIEMPO COMPLETO AMPLIADO"/>
    <s v="2012-09-01 00:00:00.0"/>
    <s v="null"/>
    <s v="DF100147"/>
    <s v="PROFESOR TITULAR DE UNIVERSIDAD"/>
    <s v="R112"/>
    <x v="8"/>
    <n v="755"/>
    <s v="QUÍMICA FÍSICA"/>
  </r>
  <r>
    <x v="12"/>
    <x v="4"/>
    <n v="810"/>
    <s v="095L"/>
    <s v="GRUPO-A4"/>
    <n v="16525570"/>
    <s v="Química"/>
    <s v="GL"/>
    <s v="GRUPO DE LABORATORIO"/>
    <s v="095L"/>
    <s v="LABORATORIO DE QUÍMICA"/>
    <s v="GRUPO-A4"/>
    <s v="Grupo de Laboratorio de Química"/>
    <s v="AN"/>
    <n v="16525570"/>
    <s v="GALLARTA"/>
    <s v="GONZÁLEZ"/>
    <s v="FÉLIX"/>
    <s v="fegallar"/>
    <s v="felix.gallarta@unirioja.es"/>
    <n v="2"/>
    <n v="2"/>
    <n v="504"/>
    <s v="PROFESOR TITULAR UNIVERSIDAD"/>
    <s v="01A"/>
    <s v="TIEMPO COMPLETO AMPLIADO"/>
    <s v="2012-09-01 00:00:00.0"/>
    <s v="null"/>
    <s v="DF32366"/>
    <s v="TITULAR DE UNIVERSIDAD"/>
    <s v="R112"/>
    <x v="8"/>
    <n v="750"/>
    <s v="QUÍMICA ANALÍTICA"/>
  </r>
  <r>
    <x v="12"/>
    <x v="4"/>
    <n v="810"/>
    <s v="095L"/>
    <s v="GRUPO-A4"/>
    <n v="16537076"/>
    <s v="Química"/>
    <s v="GL"/>
    <s v="GRUPO DE LABORATORIO"/>
    <s v="095L"/>
    <s v="LABORATORIO DE QUÍMICA"/>
    <s v="GRUPO-A4"/>
    <s v="Grupo de Laboratorio de Química"/>
    <s v="AN"/>
    <n v="16537076"/>
    <s v="SÁENZ"/>
    <s v="BARRIO"/>
    <s v="CECILIA"/>
    <s v="cesaenz"/>
    <s v="cecilia.saenz@unirioja.es"/>
    <n v="2"/>
    <n v="2"/>
    <n v="504"/>
    <s v="PROFESOR TITULAR UNIVERSIDAD"/>
    <s v="01A"/>
    <s v="TIEMPO COMPLETO AMPLIADO"/>
    <s v="2017-09-15 00:00:00.0"/>
    <s v="null"/>
    <s v="DF100090"/>
    <s v="PROFESOR TITULAR DE UNIVERSIDAD"/>
    <s v="R112"/>
    <x v="8"/>
    <n v="750"/>
    <s v="QUÍMICA ANALÍTICA"/>
  </r>
  <r>
    <x v="12"/>
    <x v="4"/>
    <n v="810"/>
    <s v="095R"/>
    <s v="GRUPO-A1"/>
    <n v="16525570"/>
    <s v="Química"/>
    <s v="GR"/>
    <s v="GRUPO REDUCIDO"/>
    <s v="095R"/>
    <s v="GRUPO REDUCIDO DE QUÍMICA"/>
    <s v="GRUPO-A1"/>
    <s v="Grupo Reduicido de Química"/>
    <s v="AN"/>
    <n v="16525570"/>
    <s v="GALLARTA"/>
    <s v="GONZÁLEZ"/>
    <s v="FÉLIX"/>
    <s v="fegallar"/>
    <s v="felix.gallarta@unirioja.es"/>
    <n v="2"/>
    <n v="2"/>
    <n v="504"/>
    <s v="PROFESOR TITULAR UNIVERSIDAD"/>
    <s v="01A"/>
    <s v="TIEMPO COMPLETO AMPLIADO"/>
    <s v="2012-09-01 00:00:00.0"/>
    <s v="null"/>
    <s v="DF32366"/>
    <s v="TITULAR DE UNIVERSIDAD"/>
    <s v="R112"/>
    <x v="8"/>
    <n v="750"/>
    <s v="QUÍMICA ANALÍTICA"/>
  </r>
  <r>
    <x v="12"/>
    <x v="4"/>
    <n v="810"/>
    <s v="095R"/>
    <s v="GRUPO-A2"/>
    <n v="16525570"/>
    <s v="Química"/>
    <s v="GR"/>
    <s v="GRUPO REDUCIDO"/>
    <s v="095R"/>
    <s v="GRUPO REDUCIDO DE QUÍMICA"/>
    <s v="GRUPO-A2"/>
    <s v="Grupo Reduicido de Química"/>
    <s v="AN"/>
    <n v="16525570"/>
    <s v="GALLARTA"/>
    <s v="GONZÁLEZ"/>
    <s v="FÉLIX"/>
    <s v="fegallar"/>
    <s v="felix.gallarta@unirioja.es"/>
    <n v="2"/>
    <n v="2"/>
    <n v="504"/>
    <s v="PROFESOR TITULAR UNIVERSIDAD"/>
    <s v="01A"/>
    <s v="TIEMPO COMPLETO AMPLIADO"/>
    <s v="2012-09-01 00:00:00.0"/>
    <s v="null"/>
    <s v="DF32366"/>
    <s v="TITULAR DE UNIVERSIDAD"/>
    <s v="R112"/>
    <x v="8"/>
    <n v="750"/>
    <s v="QUÍMICA ANALÍTICA"/>
  </r>
  <r>
    <x v="13"/>
    <x v="4"/>
    <n v="810"/>
    <s v="095G"/>
    <s v="GRUPO-B"/>
    <n v="16525570"/>
    <s v="Química"/>
    <s v="GG"/>
    <s v="GRUPO GRANDE"/>
    <s v="095G"/>
    <s v="GRUPO GRANDE DE QUÍMICA"/>
    <s v="GRUPO-B"/>
    <s v="Grupo Grande de QUÍMICA"/>
    <s v="AN"/>
    <n v="16525570"/>
    <s v="GALLARTA"/>
    <s v="GONZÁLEZ"/>
    <s v="FÉLIX"/>
    <s v="fegallar"/>
    <s v="felix.gallarta@unirioja.es"/>
    <n v="6"/>
    <n v="6"/>
    <n v="504"/>
    <s v="PROFESOR TITULAR UNIVERSIDAD"/>
    <s v="01A"/>
    <s v="TIEMPO COMPLETO AMPLIADO"/>
    <s v="2012-09-01 00:00:00.0"/>
    <s v="null"/>
    <s v="DF32366"/>
    <s v="TITULAR DE UNIVERSIDAD"/>
    <s v="R112"/>
    <x v="8"/>
    <n v="750"/>
    <s v="QUÍMICA ANALÍTICA"/>
  </r>
  <r>
    <x v="13"/>
    <x v="4"/>
    <n v="810"/>
    <s v="095L"/>
    <s v="GRUPO-B1"/>
    <n v="14587726"/>
    <s v="Química"/>
    <s v="GL"/>
    <s v="GRUPO DE LABORATORIO"/>
    <s v="095L"/>
    <s v="LABORATORIO DE QUÍMICA"/>
    <s v="GRUPO-B1"/>
    <s v="Grupo de Laboratorio de Química"/>
    <s v="AN"/>
    <n v="14587726"/>
    <s v="PUYUELO"/>
    <s v="GARCÍA"/>
    <s v="MARÍA PILAR"/>
    <s v="mpuyuelo"/>
    <s v="pilar.puyuelo@unirioja.es"/>
    <n v="2.25"/>
    <n v="2.25"/>
    <n v="504"/>
    <s v="PROFESOR TITULAR UNIVERSIDAD"/>
    <s v="C01"/>
    <s v="TIEMPO COMPLETO"/>
    <s v="2014-09-15 00:00:00.0"/>
    <s v="null"/>
    <s v="DF100037"/>
    <s v="PROFESOR TITULAR DE UNIVERSIDAD"/>
    <s v="R112"/>
    <x v="8"/>
    <n v="755"/>
    <s v="QUÍMICA FÍSICA"/>
  </r>
  <r>
    <x v="13"/>
    <x v="4"/>
    <n v="810"/>
    <s v="095L"/>
    <s v="GRUPO-B1"/>
    <n v="50822746"/>
    <s v="Química"/>
    <s v="GL"/>
    <s v="GRUPO DE LABORATORIO"/>
    <s v="095L"/>
    <s v="LABORATORIO DE QUÍMICA"/>
    <s v="GRUPO-B1"/>
    <s v="Grupo de Laboratorio de Química"/>
    <s v="AN"/>
    <n v="50822746"/>
    <s v="ENRIQUEZ"/>
    <s v="PALMA"/>
    <s v="PEDRO ALBERTO"/>
    <s v="enriquez"/>
    <s v="pedro.enriquez@unirioja.es"/>
    <n v="1.75"/>
    <n v="1.75"/>
    <n v="504"/>
    <s v="PROFESOR TITULAR UNIVERSIDAD"/>
    <s v="01A"/>
    <s v="TIEMPO COMPLETO AMPLIADO"/>
    <s v="2012-09-01 00:00:00.0"/>
    <s v="null"/>
    <s v="DF100147"/>
    <s v="PROFESOR TITULAR DE UNIVERSIDAD"/>
    <s v="R112"/>
    <x v="8"/>
    <n v="755"/>
    <s v="QUÍMICA FÍSICA"/>
  </r>
  <r>
    <x v="13"/>
    <x v="4"/>
    <n v="810"/>
    <s v="095L"/>
    <s v="GRUPO-B2"/>
    <n v="16537076"/>
    <s v="Química"/>
    <s v="GL"/>
    <s v="GRUPO DE LABORATORIO"/>
    <s v="095L"/>
    <s v="LABORATORIO DE QUÍMICA"/>
    <s v="GRUPO-B2"/>
    <s v="Grupo de Laboratorio de Química"/>
    <s v="AN"/>
    <n v="16537076"/>
    <s v="SÁENZ"/>
    <s v="BARRIO"/>
    <s v="CECILIA"/>
    <s v="cesaenz"/>
    <s v="cecilia.saenz@unirioja.es"/>
    <n v="4"/>
    <n v="4"/>
    <n v="504"/>
    <s v="PROFESOR TITULAR UNIVERSIDAD"/>
    <s v="01A"/>
    <s v="TIEMPO COMPLETO AMPLIADO"/>
    <s v="2017-09-15 00:00:00.0"/>
    <s v="null"/>
    <s v="DF100090"/>
    <s v="PROFESOR TITULAR DE UNIVERSIDAD"/>
    <s v="R112"/>
    <x v="8"/>
    <n v="750"/>
    <s v="QUÍMICA ANALÍTICA"/>
  </r>
  <r>
    <x v="13"/>
    <x v="4"/>
    <n v="810"/>
    <s v="095L"/>
    <s v="GRUPO-B3"/>
    <n v="16524700"/>
    <s v="Química"/>
    <s v="GL"/>
    <s v="GRUPO DE LABORATORIO"/>
    <s v="095L"/>
    <s v="LABORATORIO DE QUÍMICA"/>
    <s v="GRUPO-B3"/>
    <s v="Grupo de Laboratorio de Química"/>
    <s v="AN"/>
    <n v="16524700"/>
    <s v="BAÑOS"/>
    <s v="ARRIBAS"/>
    <s v="IRENE"/>
    <s v="ibanos"/>
    <s v="irene.banos@unirioja.es"/>
    <n v="4"/>
    <n v="4"/>
    <n v="504"/>
    <s v="PROFESOR TITULAR UNIVERSIDAD"/>
    <s v="01A"/>
    <s v="TIEMPO COMPLETO AMPLIADO"/>
    <s v="2012-09-01 00:00:00.0"/>
    <s v="null"/>
    <s v="DF32390"/>
    <s v="TITULAR DE UNIVERSIDAD"/>
    <s v="R112"/>
    <x v="8"/>
    <n v="755"/>
    <s v="QUÍMICA FÍSICA"/>
  </r>
  <r>
    <x v="13"/>
    <x v="4"/>
    <n v="810"/>
    <s v="095L"/>
    <s v="GRUPO-B4"/>
    <n v="14587726"/>
    <s v="Química"/>
    <s v="GL"/>
    <s v="GRUPO DE LABORATORIO"/>
    <s v="095L"/>
    <s v="LABORATORIO DE QUÍMICA"/>
    <s v="GRUPO-B4"/>
    <s v="Grupo de Laboratorio de Química"/>
    <s v="AN"/>
    <n v="14587726"/>
    <s v="PUYUELO"/>
    <s v="GARCÍA"/>
    <s v="MARÍA PILAR"/>
    <s v="mpuyuelo"/>
    <s v="pilar.puyuelo@unirioja.es"/>
    <n v="2.25"/>
    <n v="2.25"/>
    <n v="504"/>
    <s v="PROFESOR TITULAR UNIVERSIDAD"/>
    <s v="C01"/>
    <s v="TIEMPO COMPLETO"/>
    <s v="2014-09-15 00:00:00.0"/>
    <s v="null"/>
    <s v="DF100037"/>
    <s v="PROFESOR TITULAR DE UNIVERSIDAD"/>
    <s v="R112"/>
    <x v="8"/>
    <n v="755"/>
    <s v="QUÍMICA FÍSICA"/>
  </r>
  <r>
    <x v="13"/>
    <x v="4"/>
    <n v="810"/>
    <s v="095L"/>
    <s v="GRUPO-B4"/>
    <n v="16525570"/>
    <s v="Química"/>
    <s v="GL"/>
    <s v="GRUPO DE LABORATORIO"/>
    <s v="095L"/>
    <s v="LABORATORIO DE QUÍMICA"/>
    <s v="GRUPO-B4"/>
    <s v="Grupo de Laboratorio de Química"/>
    <s v="AN"/>
    <n v="16525570"/>
    <s v="GALLARTA"/>
    <s v="GONZÁLEZ"/>
    <s v="FÉLIX"/>
    <s v="fegallar"/>
    <s v="felix.gallarta@unirioja.es"/>
    <n v="1.75"/>
    <n v="1.75"/>
    <n v="504"/>
    <s v="PROFESOR TITULAR UNIVERSIDAD"/>
    <s v="01A"/>
    <s v="TIEMPO COMPLETO AMPLIADO"/>
    <s v="2012-09-01 00:00:00.0"/>
    <s v="null"/>
    <s v="DF32366"/>
    <s v="TITULAR DE UNIVERSIDAD"/>
    <s v="R112"/>
    <x v="8"/>
    <n v="750"/>
    <s v="QUÍMICA ANALÍTICA"/>
  </r>
  <r>
    <x v="13"/>
    <x v="4"/>
    <n v="810"/>
    <s v="095L"/>
    <s v="GRUPO-B5"/>
    <n v="16537076"/>
    <s v="Química"/>
    <s v="GL"/>
    <s v="GRUPO DE LABORATORIO"/>
    <s v="095L"/>
    <s v="LABORATORIO DE QUÍMICA"/>
    <s v="GRUPO-B5"/>
    <s v="Grupo de Laboratorio de Química"/>
    <s v="AN"/>
    <n v="16537076"/>
    <s v="SÁENZ"/>
    <s v="BARRIO"/>
    <s v="CECILIA"/>
    <s v="cesaenz"/>
    <s v="cecilia.saenz@unirioja.es"/>
    <n v="4"/>
    <n v="4"/>
    <n v="504"/>
    <s v="PROFESOR TITULAR UNIVERSIDAD"/>
    <s v="01A"/>
    <s v="TIEMPO COMPLETO AMPLIADO"/>
    <s v="2017-09-15 00:00:00.0"/>
    <s v="null"/>
    <s v="DF100090"/>
    <s v="PROFESOR TITULAR DE UNIVERSIDAD"/>
    <s v="R112"/>
    <x v="8"/>
    <n v="750"/>
    <s v="QUÍMICA ANALÍTICA"/>
  </r>
  <r>
    <x v="13"/>
    <x v="4"/>
    <n v="810"/>
    <s v="095R"/>
    <s v="GRUPO-B1"/>
    <n v="16525570"/>
    <s v="Química"/>
    <s v="GR"/>
    <s v="GRUPO REDUCIDO"/>
    <s v="095R"/>
    <s v="GRUPO REDUCIDO DE QUÍMICA"/>
    <s v="GRUPO-B1"/>
    <s v="Grupo Reduicido de Química"/>
    <s v="AN"/>
    <n v="16525570"/>
    <s v="GALLARTA"/>
    <s v="GONZÁLEZ"/>
    <s v="FÉLIX"/>
    <s v="fegallar"/>
    <s v="felix.gallarta@unirioja.es"/>
    <n v="2"/>
    <n v="2"/>
    <n v="504"/>
    <s v="PROFESOR TITULAR UNIVERSIDAD"/>
    <s v="01A"/>
    <s v="TIEMPO COMPLETO AMPLIADO"/>
    <s v="2012-09-01 00:00:00.0"/>
    <s v="null"/>
    <s v="DF32366"/>
    <s v="TITULAR DE UNIVERSIDAD"/>
    <s v="R112"/>
    <x v="8"/>
    <n v="750"/>
    <s v="QUÍMICA ANALÍTICA"/>
  </r>
  <r>
    <x v="13"/>
    <x v="4"/>
    <n v="810"/>
    <s v="095R"/>
    <s v="GRUPO-B2"/>
    <n v="16525570"/>
    <s v="Química"/>
    <s v="GR"/>
    <s v="GRUPO REDUCIDO"/>
    <s v="095R"/>
    <s v="GRUPO REDUCIDO DE QUÍMICA"/>
    <s v="GRUPO-B2"/>
    <s v="Grupo Reduicido de Química"/>
    <s v="AN"/>
    <n v="16525570"/>
    <s v="GALLARTA"/>
    <s v="GONZÁLEZ"/>
    <s v="FÉLIX"/>
    <s v="fegallar"/>
    <s v="felix.gallarta@unirioja.es"/>
    <n v="2"/>
    <n v="2"/>
    <n v="504"/>
    <s v="PROFESOR TITULAR UNIVERSIDAD"/>
    <s v="01A"/>
    <s v="TIEMPO COMPLETO AMPLIADO"/>
    <s v="2012-09-01 00:00:00.0"/>
    <s v="null"/>
    <s v="DF32366"/>
    <s v="TITULAR DE UNIVERSIDAD"/>
    <s v="R112"/>
    <x v="8"/>
    <n v="750"/>
    <s v="QUÍMICA ANALÍTICA"/>
  </r>
  <r>
    <x v="13"/>
    <x v="4"/>
    <n v="810"/>
    <s v="095R"/>
    <s v="GRUPO-B3"/>
    <n v="16525570"/>
    <s v="Química"/>
    <s v="GR"/>
    <s v="GRUPO REDUCIDO"/>
    <s v="095R"/>
    <s v="GRUPO REDUCIDO DE QUÍMICA"/>
    <s v="GRUPO-B3"/>
    <s v="Grupo Reduicido de Química"/>
    <s v="AN"/>
    <n v="16525570"/>
    <s v="GALLARTA"/>
    <s v="GONZÁLEZ"/>
    <s v="FÉLIX"/>
    <s v="fegallar"/>
    <s v="felix.gallarta@unirioja.es"/>
    <n v="2"/>
    <n v="2"/>
    <n v="504"/>
    <s v="PROFESOR TITULAR UNIVERSIDAD"/>
    <s v="01A"/>
    <s v="TIEMPO COMPLETO AMPLIADO"/>
    <s v="2012-09-01 00:00:00.0"/>
    <s v="null"/>
    <s v="DF32366"/>
    <s v="TITULAR DE UNIVERSIDAD"/>
    <s v="R112"/>
    <x v="8"/>
    <n v="750"/>
    <s v="QUÍMICA ANALÍTICA"/>
  </r>
  <r>
    <x v="14"/>
    <x v="4"/>
    <n v="810"/>
    <s v="095G"/>
    <s v="GRUPO-B"/>
    <n v="16525570"/>
    <s v="Química"/>
    <s v="GG"/>
    <s v="GRUPO GRANDE"/>
    <s v="095G"/>
    <s v="GRUPO GRANDE DE QUÍMICA"/>
    <s v="GRUPO-B"/>
    <s v="Grupo Grande de QUÍMICA"/>
    <s v="AN"/>
    <n v="16525570"/>
    <s v="GALLARTA"/>
    <s v="GONZÁLEZ"/>
    <s v="FÉLIX"/>
    <s v="fegallar"/>
    <s v="felix.gallarta@unirioja.es"/>
    <n v="6"/>
    <m/>
    <n v="504"/>
    <s v="PROFESOR TITULAR UNIVERSIDAD"/>
    <s v="01A"/>
    <s v="TIEMPO COMPLETO AMPLIADO"/>
    <s v="2012-09-01 00:00:00.0"/>
    <s v="null"/>
    <s v="DF32366"/>
    <s v="TITULAR DE UNIVERSIDAD"/>
    <s v="R112"/>
    <x v="8"/>
    <n v="750"/>
    <s v="QUÍMICA ANALÍTICA"/>
  </r>
  <r>
    <x v="14"/>
    <x v="4"/>
    <n v="810"/>
    <s v="095L"/>
    <s v="GRUPO-B1"/>
    <n v="14587726"/>
    <s v="Química"/>
    <s v="GL"/>
    <s v="GRUPO DE LABORATORIO"/>
    <s v="095L"/>
    <s v="LABORATORIO DE QUÍMICA"/>
    <s v="GRUPO-B1"/>
    <s v="Grupo de Laboratorio de Química"/>
    <s v="AN"/>
    <n v="14587726"/>
    <s v="PUYUELO"/>
    <s v="GARCÍA"/>
    <s v="MARÍA PILAR"/>
    <s v="mpuyuelo"/>
    <s v="pilar.puyuelo@unirioja.es"/>
    <n v="2.25"/>
    <m/>
    <n v="504"/>
    <s v="PROFESOR TITULAR UNIVERSIDAD"/>
    <s v="C01"/>
    <s v="TIEMPO COMPLETO"/>
    <s v="2014-09-15 00:00:00.0"/>
    <s v="null"/>
    <s v="DF100037"/>
    <s v="PROFESOR TITULAR DE UNIVERSIDAD"/>
    <s v="R112"/>
    <x v="8"/>
    <n v="755"/>
    <s v="QUÍMICA FÍSICA"/>
  </r>
  <r>
    <x v="14"/>
    <x v="4"/>
    <n v="810"/>
    <s v="095L"/>
    <s v="GRUPO-B1"/>
    <n v="50822746"/>
    <s v="Química"/>
    <s v="GL"/>
    <s v="GRUPO DE LABORATORIO"/>
    <s v="095L"/>
    <s v="LABORATORIO DE QUÍMICA"/>
    <s v="GRUPO-B1"/>
    <s v="Grupo de Laboratorio de Química"/>
    <s v="AN"/>
    <n v="50822746"/>
    <s v="ENRIQUEZ"/>
    <s v="PALMA"/>
    <s v="PEDRO ALBERTO"/>
    <s v="enriquez"/>
    <s v="pedro.enriquez@unirioja.es"/>
    <n v="1.75"/>
    <m/>
    <n v="504"/>
    <s v="PROFESOR TITULAR UNIVERSIDAD"/>
    <s v="01A"/>
    <s v="TIEMPO COMPLETO AMPLIADO"/>
    <s v="2012-09-01 00:00:00.0"/>
    <s v="null"/>
    <s v="DF100147"/>
    <s v="PROFESOR TITULAR DE UNIVERSIDAD"/>
    <s v="R112"/>
    <x v="8"/>
    <n v="755"/>
    <s v="QUÍMICA FÍSICA"/>
  </r>
  <r>
    <x v="14"/>
    <x v="4"/>
    <n v="810"/>
    <s v="095L"/>
    <s v="GRUPO-B2"/>
    <n v="16537076"/>
    <s v="Química"/>
    <s v="GL"/>
    <s v="GRUPO DE LABORATORIO"/>
    <s v="095L"/>
    <s v="LABORATORIO DE QUÍMICA"/>
    <s v="GRUPO-B2"/>
    <s v="Grupo de Laboratorio de Química"/>
    <s v="AN"/>
    <n v="16537076"/>
    <s v="SÁENZ"/>
    <s v="BARRIO"/>
    <s v="CECILIA"/>
    <s v="cesaenz"/>
    <s v="cecilia.saenz@unirioja.es"/>
    <n v="4"/>
    <m/>
    <n v="504"/>
    <s v="PROFESOR TITULAR UNIVERSIDAD"/>
    <s v="01A"/>
    <s v="TIEMPO COMPLETO AMPLIADO"/>
    <s v="2017-09-15 00:00:00.0"/>
    <s v="null"/>
    <s v="DF100090"/>
    <s v="PROFESOR TITULAR DE UNIVERSIDAD"/>
    <s v="R112"/>
    <x v="8"/>
    <n v="750"/>
    <s v="QUÍMICA ANALÍTICA"/>
  </r>
  <r>
    <x v="14"/>
    <x v="4"/>
    <n v="810"/>
    <s v="095L"/>
    <s v="GRUPO-B3"/>
    <n v="16524700"/>
    <s v="Química"/>
    <s v="GL"/>
    <s v="GRUPO DE LABORATORIO"/>
    <s v="095L"/>
    <s v="LABORATORIO DE QUÍMICA"/>
    <s v="GRUPO-B3"/>
    <s v="Grupo de Laboratorio de Química"/>
    <s v="AN"/>
    <n v="16524700"/>
    <s v="BAÑOS"/>
    <s v="ARRIBAS"/>
    <s v="IRENE"/>
    <s v="ibanos"/>
    <s v="irene.banos@unirioja.es"/>
    <n v="4"/>
    <m/>
    <n v="504"/>
    <s v="PROFESOR TITULAR UNIVERSIDAD"/>
    <s v="01A"/>
    <s v="TIEMPO COMPLETO AMPLIADO"/>
    <s v="2012-09-01 00:00:00.0"/>
    <s v="null"/>
    <s v="DF32390"/>
    <s v="TITULAR DE UNIVERSIDAD"/>
    <s v="R112"/>
    <x v="8"/>
    <n v="755"/>
    <s v="QUÍMICA FÍSICA"/>
  </r>
  <r>
    <x v="14"/>
    <x v="4"/>
    <n v="810"/>
    <s v="095L"/>
    <s v="GRUPO-B4"/>
    <n v="14587726"/>
    <s v="Química"/>
    <s v="GL"/>
    <s v="GRUPO DE LABORATORIO"/>
    <s v="095L"/>
    <s v="LABORATORIO DE QUÍMICA"/>
    <s v="GRUPO-B4"/>
    <s v="Grupo de Laboratorio de Química"/>
    <s v="AN"/>
    <n v="14587726"/>
    <s v="PUYUELO"/>
    <s v="GARCÍA"/>
    <s v="MARÍA PILAR"/>
    <s v="mpuyuelo"/>
    <s v="pilar.puyuelo@unirioja.es"/>
    <n v="2.25"/>
    <m/>
    <n v="504"/>
    <s v="PROFESOR TITULAR UNIVERSIDAD"/>
    <s v="C01"/>
    <s v="TIEMPO COMPLETO"/>
    <s v="2014-09-15 00:00:00.0"/>
    <s v="null"/>
    <s v="DF100037"/>
    <s v="PROFESOR TITULAR DE UNIVERSIDAD"/>
    <s v="R112"/>
    <x v="8"/>
    <n v="755"/>
    <s v="QUÍMICA FÍSICA"/>
  </r>
  <r>
    <x v="14"/>
    <x v="4"/>
    <n v="810"/>
    <s v="095L"/>
    <s v="GRUPO-B4"/>
    <n v="16525570"/>
    <s v="Química"/>
    <s v="GL"/>
    <s v="GRUPO DE LABORATORIO"/>
    <s v="095L"/>
    <s v="LABORATORIO DE QUÍMICA"/>
    <s v="GRUPO-B4"/>
    <s v="Grupo de Laboratorio de Química"/>
    <s v="AN"/>
    <n v="16525570"/>
    <s v="GALLARTA"/>
    <s v="GONZÁLEZ"/>
    <s v="FÉLIX"/>
    <s v="fegallar"/>
    <s v="felix.gallarta@unirioja.es"/>
    <n v="1.75"/>
    <m/>
    <n v="504"/>
    <s v="PROFESOR TITULAR UNIVERSIDAD"/>
    <s v="01A"/>
    <s v="TIEMPO COMPLETO AMPLIADO"/>
    <s v="2012-09-01 00:00:00.0"/>
    <s v="null"/>
    <s v="DF32366"/>
    <s v="TITULAR DE UNIVERSIDAD"/>
    <s v="R112"/>
    <x v="8"/>
    <n v="750"/>
    <s v="QUÍMICA ANALÍTICA"/>
  </r>
  <r>
    <x v="14"/>
    <x v="4"/>
    <n v="810"/>
    <s v="095L"/>
    <s v="GRUPO-B5"/>
    <n v="16537076"/>
    <s v="Química"/>
    <s v="GL"/>
    <s v="GRUPO DE LABORATORIO"/>
    <s v="095L"/>
    <s v="LABORATORIO DE QUÍMICA"/>
    <s v="GRUPO-B5"/>
    <s v="Grupo de Laboratorio de Química"/>
    <s v="AN"/>
    <n v="16537076"/>
    <s v="SÁENZ"/>
    <s v="BARRIO"/>
    <s v="CECILIA"/>
    <s v="cesaenz"/>
    <s v="cecilia.saenz@unirioja.es"/>
    <n v="4"/>
    <m/>
    <n v="504"/>
    <s v="PROFESOR TITULAR UNIVERSIDAD"/>
    <s v="01A"/>
    <s v="TIEMPO COMPLETO AMPLIADO"/>
    <s v="2017-09-15 00:00:00.0"/>
    <s v="null"/>
    <s v="DF100090"/>
    <s v="PROFESOR TITULAR DE UNIVERSIDAD"/>
    <s v="R112"/>
    <x v="8"/>
    <n v="750"/>
    <s v="QUÍMICA ANALÍTICA"/>
  </r>
  <r>
    <x v="14"/>
    <x v="4"/>
    <n v="810"/>
    <s v="095R"/>
    <s v="GRUPO-B1"/>
    <n v="16525570"/>
    <s v="Química"/>
    <s v="GR"/>
    <s v="GRUPO REDUCIDO"/>
    <s v="095R"/>
    <s v="GRUPO REDUCIDO DE QUÍMICA"/>
    <s v="GRUPO-B1"/>
    <s v="Grupo Reduicido de Química"/>
    <s v="AN"/>
    <n v="16525570"/>
    <s v="GALLARTA"/>
    <s v="GONZÁLEZ"/>
    <s v="FÉLIX"/>
    <s v="fegallar"/>
    <s v="felix.gallarta@unirioja.es"/>
    <n v="2"/>
    <m/>
    <n v="504"/>
    <s v="PROFESOR TITULAR UNIVERSIDAD"/>
    <s v="01A"/>
    <s v="TIEMPO COMPLETO AMPLIADO"/>
    <s v="2012-09-01 00:00:00.0"/>
    <s v="null"/>
    <s v="DF32366"/>
    <s v="TITULAR DE UNIVERSIDAD"/>
    <s v="R112"/>
    <x v="8"/>
    <n v="750"/>
    <s v="QUÍMICA ANALÍTICA"/>
  </r>
  <r>
    <x v="14"/>
    <x v="4"/>
    <n v="810"/>
    <s v="095R"/>
    <s v="GRUPO-B2"/>
    <n v="16525570"/>
    <s v="Química"/>
    <s v="GR"/>
    <s v="GRUPO REDUCIDO"/>
    <s v="095R"/>
    <s v="GRUPO REDUCIDO DE QUÍMICA"/>
    <s v="GRUPO-B2"/>
    <s v="Grupo Reduicido de Química"/>
    <s v="AN"/>
    <n v="16525570"/>
    <s v="GALLARTA"/>
    <s v="GONZÁLEZ"/>
    <s v="FÉLIX"/>
    <s v="fegallar"/>
    <s v="felix.gallarta@unirioja.es"/>
    <n v="2"/>
    <m/>
    <n v="504"/>
    <s v="PROFESOR TITULAR UNIVERSIDAD"/>
    <s v="01A"/>
    <s v="TIEMPO COMPLETO AMPLIADO"/>
    <s v="2012-09-01 00:00:00.0"/>
    <s v="null"/>
    <s v="DF32366"/>
    <s v="TITULAR DE UNIVERSIDAD"/>
    <s v="R112"/>
    <x v="8"/>
    <n v="750"/>
    <s v="QUÍMICA ANALÍTICA"/>
  </r>
  <r>
    <x v="14"/>
    <x v="4"/>
    <n v="810"/>
    <s v="095R"/>
    <s v="GRUPO-B3"/>
    <n v="16525570"/>
    <s v="Química"/>
    <s v="GR"/>
    <s v="GRUPO REDUCIDO"/>
    <s v="095R"/>
    <s v="GRUPO REDUCIDO DE QUÍMICA"/>
    <s v="GRUPO-B3"/>
    <s v="Grupo Reduicido de Química"/>
    <s v="AN"/>
    <n v="16525570"/>
    <s v="GALLARTA"/>
    <s v="GONZÁLEZ"/>
    <s v="FÉLIX"/>
    <s v="fegallar"/>
    <s v="felix.gallarta@unirioja.es"/>
    <n v="2"/>
    <m/>
    <n v="504"/>
    <s v="PROFESOR TITULAR UNIVERSIDAD"/>
    <s v="01A"/>
    <s v="TIEMPO COMPLETO AMPLIADO"/>
    <s v="2012-09-01 00:00:00.0"/>
    <s v="null"/>
    <s v="DF32366"/>
    <s v="TITULAR DE UNIVERSIDAD"/>
    <s v="R112"/>
    <x v="8"/>
    <n v="750"/>
    <s v="QUÍMICA ANALÍTICA"/>
  </r>
  <r>
    <x v="12"/>
    <x v="4"/>
    <n v="811"/>
    <s v="702105G"/>
    <s v="GRUPO-A"/>
    <n v="16524700"/>
    <s v="Complementos de química"/>
    <s v="GG"/>
    <s v="GRUPO GRANDE"/>
    <s v="702105G"/>
    <s v="GRUPO GRANDE DE COMPLEMENTOS DE QUÍMICA"/>
    <s v="GRUPO-A"/>
    <s v="Grupo Grande de COMPLEMENTOS DE QUÍMICA"/>
    <s v="AN"/>
    <n v="16524700"/>
    <s v="BAÑOS"/>
    <s v="ARRIBAS"/>
    <s v="IRENE"/>
    <s v="ibanos"/>
    <s v="irene.banos@unirioja.es"/>
    <n v="2"/>
    <n v="2"/>
    <n v="504"/>
    <s v="PROFESOR TITULAR UNIVERSIDAD"/>
    <s v="01A"/>
    <s v="TIEMPO COMPLETO AMPLIADO"/>
    <s v="2012-09-01 00:00:00.0"/>
    <s v="null"/>
    <s v="DF32390"/>
    <s v="TITULAR DE UNIVERSIDAD"/>
    <s v="R112"/>
    <x v="8"/>
    <n v="755"/>
    <s v="QUÍMICA FÍSICA"/>
  </r>
  <r>
    <x v="12"/>
    <x v="4"/>
    <n v="811"/>
    <s v="702105G"/>
    <s v="GRUPO-A"/>
    <n v="17140700"/>
    <s v="Complementos de química"/>
    <s v="GG"/>
    <s v="GRUPO GRANDE"/>
    <s v="702105G"/>
    <s v="GRUPO GRANDE DE COMPLEMENTOS DE QUÍMICA"/>
    <s v="GRUPO-A"/>
    <s v="Grupo Grande de COMPLEMENTOS DE QUÍMICA"/>
    <s v="AN"/>
    <n v="17140700"/>
    <s v="LALINDE"/>
    <s v="PEÑA"/>
    <s v="ELENA"/>
    <s v="elalinde"/>
    <s v="elena.lalinde@unirioja.es"/>
    <n v="6"/>
    <n v="6"/>
    <n v="500"/>
    <s v="CATEDRATICO DE UNIVERSIDAD"/>
    <s v="01R"/>
    <s v="TIEMPO COMPLETO REDUCIDO"/>
    <s v="2012-09-01 00:00:00.0"/>
    <s v="null"/>
    <s v="DF100217"/>
    <s v="CATEDRÁTICO DE UNIVERSIDAD"/>
    <s v="R112"/>
    <x v="8"/>
    <n v="760"/>
    <s v="QUÍMICA INORGÁNICA"/>
  </r>
  <r>
    <x v="12"/>
    <x v="4"/>
    <n v="811"/>
    <s v="702105L"/>
    <s v="GRUPO-A1"/>
    <n v="16625245"/>
    <s v="Complementos de química"/>
    <s v="GL"/>
    <s v="GRUPO DE LABORATORIO"/>
    <s v="702105L"/>
    <s v="LABORATORIO DE COMPLEMENTOS DE QUÍMICA"/>
    <s v="GRUPO-A1"/>
    <s v="Laboratorio de Complementos de química"/>
    <s v="AN"/>
    <n v="16625245"/>
    <s v="GIMÉNEZ"/>
    <s v="LIZARDI"/>
    <s v="NORA"/>
    <s v="nogimene"/>
    <s v="nora.gimenez@alum.unirioja.es"/>
    <n v="1"/>
    <n v="1"/>
    <n v="121"/>
    <s v="PERSONAL INVESTIGADOR EN FORMACIÓN"/>
    <n v="0"/>
    <s v="_"/>
    <s v="2015-09-01 00:00:00.0"/>
    <s v="2019-08-31 00:00:00.0"/>
    <s v="D12BECARIO4"/>
    <s v="PERSONAL INVESTIGADOR PREDOCTORAL EN FORMACIÓN"/>
    <s v="R112"/>
    <x v="8"/>
    <n v="760"/>
    <s v="QUÍMICA INORGÁNICA"/>
  </r>
  <r>
    <x v="12"/>
    <x v="4"/>
    <n v="811"/>
    <s v="702105L"/>
    <s v="GRUPO-A1"/>
    <n v="50822746"/>
    <s v="Complementos de química"/>
    <s v="GL"/>
    <s v="GRUPO DE LABORATORIO"/>
    <s v="702105L"/>
    <s v="LABORATORIO DE COMPLEMENTOS DE QUÍMICA"/>
    <s v="GRUPO-A1"/>
    <s v="Laboratorio de Complementos de química"/>
    <s v="AN"/>
    <n v="50822746"/>
    <s v="ENRIQUEZ"/>
    <s v="PALMA"/>
    <s v="PEDRO ALBERTO"/>
    <s v="enriquez"/>
    <s v="pedro.enriquez@unirioja.es"/>
    <n v="1"/>
    <n v="1"/>
    <n v="504"/>
    <s v="PROFESOR TITULAR UNIVERSIDAD"/>
    <s v="01A"/>
    <s v="TIEMPO COMPLETO AMPLIADO"/>
    <s v="2012-09-01 00:00:00.0"/>
    <s v="null"/>
    <s v="DF100147"/>
    <s v="PROFESOR TITULAR DE UNIVERSIDAD"/>
    <s v="R112"/>
    <x v="8"/>
    <n v="755"/>
    <s v="QUÍMICA FÍSICA"/>
  </r>
  <r>
    <x v="12"/>
    <x v="4"/>
    <n v="811"/>
    <s v="702105L"/>
    <s v="GRUPO-A2"/>
    <n v="16508128"/>
    <s v="Complementos de química"/>
    <s v="GL"/>
    <s v="GRUPO DE LABORATORIO"/>
    <s v="702105L"/>
    <s v="LABORATORIO DE COMPLEMENTOS DE QUÍMICA"/>
    <s v="GRUPO-A2"/>
    <s v="Laboratorio de Complementos de química"/>
    <s v="AN"/>
    <n v="16508128"/>
    <s v="FERNÁNDEZ"/>
    <s v="GARBAYO"/>
    <s v="EDUARDO JACINTO"/>
    <s v="edfernan"/>
    <s v="eduardo.fernandez@unirioja.es"/>
    <n v="1"/>
    <n v="1"/>
    <n v="500"/>
    <s v="CATEDRATICO DE UNIVERSIDAD"/>
    <s v="01R"/>
    <s v="TIEMPO COMPLETO REDUCIDO"/>
    <s v="2012-09-01 00:00:00.0"/>
    <s v="null"/>
    <s v="DF100235"/>
    <s v="CATEDRÁTICO DE UNIVERSIDAD"/>
    <s v="R112"/>
    <x v="8"/>
    <n v="760"/>
    <s v="QUÍMICA INORGÁNICA"/>
  </r>
  <r>
    <x v="12"/>
    <x v="4"/>
    <n v="811"/>
    <s v="702105L"/>
    <s v="GRUPO-A2"/>
    <n v="50822746"/>
    <s v="Complementos de química"/>
    <s v="GL"/>
    <s v="GRUPO DE LABORATORIO"/>
    <s v="702105L"/>
    <s v="LABORATORIO DE COMPLEMENTOS DE QUÍMICA"/>
    <s v="GRUPO-A2"/>
    <s v="Laboratorio de Complementos de química"/>
    <s v="AN"/>
    <n v="50822746"/>
    <s v="ENRIQUEZ"/>
    <s v="PALMA"/>
    <s v="PEDRO ALBERTO"/>
    <s v="enriquez"/>
    <s v="pedro.enriquez@unirioja.es"/>
    <n v="1"/>
    <n v="1"/>
    <n v="504"/>
    <s v="PROFESOR TITULAR UNIVERSIDAD"/>
    <s v="01A"/>
    <s v="TIEMPO COMPLETO AMPLIADO"/>
    <s v="2012-09-01 00:00:00.0"/>
    <s v="null"/>
    <s v="DF100147"/>
    <s v="PROFESOR TITULAR DE UNIVERSIDAD"/>
    <s v="R112"/>
    <x v="8"/>
    <n v="755"/>
    <s v="QUÍMICA FÍSICA"/>
  </r>
  <r>
    <x v="12"/>
    <x v="4"/>
    <n v="811"/>
    <s v="702105L"/>
    <s v="GRUPO-A3"/>
    <n v="16508128"/>
    <s v="Complementos de química"/>
    <s v="GL"/>
    <s v="GRUPO DE LABORATORIO"/>
    <s v="702105L"/>
    <s v="LABORATORIO DE COMPLEMENTOS DE QUÍMICA"/>
    <s v="GRUPO-A3"/>
    <s v="Laboratorio de Complementos de química"/>
    <s v="AN"/>
    <n v="16508128"/>
    <s v="FERNÁNDEZ"/>
    <s v="GARBAYO"/>
    <s v="EDUARDO JACINTO"/>
    <s v="edfernan"/>
    <s v="eduardo.fernandez@unirioja.es"/>
    <n v="1"/>
    <n v="1"/>
    <n v="500"/>
    <s v="CATEDRATICO DE UNIVERSIDAD"/>
    <s v="01R"/>
    <s v="TIEMPO COMPLETO REDUCIDO"/>
    <s v="2012-09-01 00:00:00.0"/>
    <s v="null"/>
    <s v="DF100235"/>
    <s v="CATEDRÁTICO DE UNIVERSIDAD"/>
    <s v="R112"/>
    <x v="8"/>
    <n v="760"/>
    <s v="QUÍMICA INORGÁNICA"/>
  </r>
  <r>
    <x v="12"/>
    <x v="4"/>
    <n v="811"/>
    <s v="702105L"/>
    <s v="GRUPO-A3"/>
    <n v="50822746"/>
    <s v="Complementos de química"/>
    <s v="GL"/>
    <s v="GRUPO DE LABORATORIO"/>
    <s v="702105L"/>
    <s v="LABORATORIO DE COMPLEMENTOS DE QUÍMICA"/>
    <s v="GRUPO-A3"/>
    <s v="Laboratorio de Complementos de química"/>
    <s v="AN"/>
    <n v="50822746"/>
    <s v="ENRIQUEZ"/>
    <s v="PALMA"/>
    <s v="PEDRO ALBERTO"/>
    <s v="enriquez"/>
    <s v="pedro.enriquez@unirioja.es"/>
    <n v="1"/>
    <n v="1"/>
    <n v="504"/>
    <s v="PROFESOR TITULAR UNIVERSIDAD"/>
    <s v="01A"/>
    <s v="TIEMPO COMPLETO AMPLIADO"/>
    <s v="2012-09-01 00:00:00.0"/>
    <s v="null"/>
    <s v="DF100147"/>
    <s v="PROFESOR TITULAR DE UNIVERSIDAD"/>
    <s v="R112"/>
    <x v="8"/>
    <n v="755"/>
    <s v="QUÍMICA FÍSICA"/>
  </r>
  <r>
    <x v="12"/>
    <x v="4"/>
    <n v="811"/>
    <s v="702105L"/>
    <s v="GRUPO-A4"/>
    <n v="16508128"/>
    <s v="Complementos de química"/>
    <s v="GL"/>
    <s v="GRUPO DE LABORATORIO"/>
    <s v="702105L"/>
    <s v="LABORATORIO DE COMPLEMENTOS DE QUÍMICA"/>
    <s v="GRUPO-A4"/>
    <s v="Laboratorio de Complementos de química"/>
    <s v="AN"/>
    <n v="16508128"/>
    <s v="FERNÁNDEZ"/>
    <s v="GARBAYO"/>
    <s v="EDUARDO JACINTO"/>
    <s v="edfernan"/>
    <s v="eduardo.fernandez@unirioja.es"/>
    <n v="1"/>
    <n v="1"/>
    <n v="500"/>
    <s v="CATEDRATICO DE UNIVERSIDAD"/>
    <s v="01R"/>
    <s v="TIEMPO COMPLETO REDUCIDO"/>
    <s v="2012-09-01 00:00:00.0"/>
    <s v="null"/>
    <s v="DF100235"/>
    <s v="CATEDRÁTICO DE UNIVERSIDAD"/>
    <s v="R112"/>
    <x v="8"/>
    <n v="760"/>
    <s v="QUÍMICA INORGÁNICA"/>
  </r>
  <r>
    <x v="12"/>
    <x v="4"/>
    <n v="811"/>
    <s v="702105L"/>
    <s v="GRUPO-A4"/>
    <n v="50822746"/>
    <s v="Complementos de química"/>
    <s v="GL"/>
    <s v="GRUPO DE LABORATORIO"/>
    <s v="702105L"/>
    <s v="LABORATORIO DE COMPLEMENTOS DE QUÍMICA"/>
    <s v="GRUPO-A4"/>
    <s v="Laboratorio de Complementos de química"/>
    <s v="AN"/>
    <n v="50822746"/>
    <s v="ENRIQUEZ"/>
    <s v="PALMA"/>
    <s v="PEDRO ALBERTO"/>
    <s v="enriquez"/>
    <s v="pedro.enriquez@unirioja.es"/>
    <n v="1"/>
    <n v="1"/>
    <n v="504"/>
    <s v="PROFESOR TITULAR UNIVERSIDAD"/>
    <s v="01A"/>
    <s v="TIEMPO COMPLETO AMPLIADO"/>
    <s v="2012-09-01 00:00:00.0"/>
    <s v="null"/>
    <s v="DF100147"/>
    <s v="PROFESOR TITULAR DE UNIVERSIDAD"/>
    <s v="R112"/>
    <x v="8"/>
    <n v="755"/>
    <s v="QUÍMICA FÍSICA"/>
  </r>
  <r>
    <x v="12"/>
    <x v="4"/>
    <n v="811"/>
    <s v="702105R"/>
    <s v="GRUPO-A1"/>
    <n v="16524700"/>
    <s v="Complementos de química"/>
    <s v="GR"/>
    <s v="GRUPO REDUCIDO"/>
    <s v="702105R"/>
    <s v="GRUPO REDUCIDO DE COMPLEMENTOS DE QUÍMICA"/>
    <s v="GRUPO-A1"/>
    <s v="Grupo Reducido de Complementos de química"/>
    <s v="AN"/>
    <n v="16524700"/>
    <s v="BAÑOS"/>
    <s v="ARRIBAS"/>
    <s v="IRENE"/>
    <s v="ibanos"/>
    <s v="irene.banos@unirioja.es"/>
    <n v="1"/>
    <n v="1"/>
    <n v="504"/>
    <s v="PROFESOR TITULAR UNIVERSIDAD"/>
    <s v="01A"/>
    <s v="TIEMPO COMPLETO AMPLIADO"/>
    <s v="2012-09-01 00:00:00.0"/>
    <s v="null"/>
    <s v="DF32390"/>
    <s v="TITULAR DE UNIVERSIDAD"/>
    <s v="R112"/>
    <x v="8"/>
    <n v="755"/>
    <s v="QUÍMICA FÍSICA"/>
  </r>
  <r>
    <x v="12"/>
    <x v="4"/>
    <n v="811"/>
    <s v="702105R"/>
    <s v="GRUPO-A1"/>
    <n v="17140700"/>
    <s v="Complementos de química"/>
    <s v="GR"/>
    <s v="GRUPO REDUCIDO"/>
    <s v="702105R"/>
    <s v="GRUPO REDUCIDO DE COMPLEMENTOS DE QUÍMICA"/>
    <s v="GRUPO-A1"/>
    <s v="Grupo Reducido de Complementos de química"/>
    <s v="AN"/>
    <n v="17140700"/>
    <s v="LALINDE"/>
    <s v="PEÑA"/>
    <s v="ELENA"/>
    <s v="elalinde"/>
    <s v="elena.lalinde@unirioja.es"/>
    <n v="1"/>
    <n v="1"/>
    <n v="500"/>
    <s v="CATEDRATICO DE UNIVERSIDAD"/>
    <s v="01R"/>
    <s v="TIEMPO COMPLETO REDUCIDO"/>
    <s v="2012-09-01 00:00:00.0"/>
    <s v="null"/>
    <s v="DF100217"/>
    <s v="CATEDRÁTICO DE UNIVERSIDAD"/>
    <s v="R112"/>
    <x v="8"/>
    <n v="760"/>
    <s v="QUÍMICA INORGÁNICA"/>
  </r>
  <r>
    <x v="12"/>
    <x v="4"/>
    <n v="811"/>
    <s v="702105R"/>
    <s v="GRUPO-A2"/>
    <n v="16524700"/>
    <s v="Complementos de química"/>
    <s v="GR"/>
    <s v="GRUPO REDUCIDO"/>
    <s v="702105R"/>
    <s v="GRUPO REDUCIDO DE COMPLEMENTOS DE QUÍMICA"/>
    <s v="GRUPO-A2"/>
    <s v="Grupo Reducido de Complementos de química"/>
    <s v="AN"/>
    <n v="16524700"/>
    <s v="BAÑOS"/>
    <s v="ARRIBAS"/>
    <s v="IRENE"/>
    <s v="ibanos"/>
    <s v="irene.banos@unirioja.es"/>
    <n v="1"/>
    <n v="1"/>
    <n v="504"/>
    <s v="PROFESOR TITULAR UNIVERSIDAD"/>
    <s v="01A"/>
    <s v="TIEMPO COMPLETO AMPLIADO"/>
    <s v="2012-09-01 00:00:00.0"/>
    <s v="null"/>
    <s v="DF32390"/>
    <s v="TITULAR DE UNIVERSIDAD"/>
    <s v="R112"/>
    <x v="8"/>
    <n v="755"/>
    <s v="QUÍMICA FÍSICA"/>
  </r>
  <r>
    <x v="12"/>
    <x v="4"/>
    <n v="811"/>
    <s v="702105R"/>
    <s v="GRUPO-A2"/>
    <n v="17140700"/>
    <s v="Complementos de química"/>
    <s v="GR"/>
    <s v="GRUPO REDUCIDO"/>
    <s v="702105R"/>
    <s v="GRUPO REDUCIDO DE COMPLEMENTOS DE QUÍMICA"/>
    <s v="GRUPO-A2"/>
    <s v="Grupo Reducido de Complementos de química"/>
    <s v="AN"/>
    <n v="17140700"/>
    <s v="LALINDE"/>
    <s v="PEÑA"/>
    <s v="ELENA"/>
    <s v="elalinde"/>
    <s v="elena.lalinde@unirioja.es"/>
    <n v="1"/>
    <n v="1"/>
    <n v="500"/>
    <s v="CATEDRATICO DE UNIVERSIDAD"/>
    <s v="01R"/>
    <s v="TIEMPO COMPLETO REDUCIDO"/>
    <s v="2012-09-01 00:00:00.0"/>
    <s v="null"/>
    <s v="DF100217"/>
    <s v="CATEDRÁTICO DE UNIVERSIDAD"/>
    <s v="R112"/>
    <x v="8"/>
    <n v="760"/>
    <s v="QUÍMICA INORGÁNICA"/>
  </r>
  <r>
    <x v="12"/>
    <x v="4"/>
    <n v="812"/>
    <s v="094G"/>
    <s v="GRUPO-A"/>
    <n v="78649713"/>
    <s v="Matemáticas II"/>
    <s v="GG"/>
    <s v="GRUPO GRANDE"/>
    <s v="094G"/>
    <s v="GRUPO GRANDE DE MATEMÁTICAS II"/>
    <s v="GRUPO-A"/>
    <s v="Grupo Grande de MATEMÁTICAS II"/>
    <s v="2S"/>
    <n v="78649713"/>
    <s v="RODRÍGUEZ"/>
    <s v="LUIS"/>
    <s v="DANIEL JOSÉ"/>
    <s v="darodrl"/>
    <s v="daniel-jose.rodriguez@unirioja.es"/>
    <n v="4"/>
    <n v="4"/>
    <n v="536"/>
    <s v="PROFESOR INTERINO"/>
    <s v="C01"/>
    <s v="TIEMPO COMPLETO"/>
    <s v="2017-09-15 00:00:00.0"/>
    <s v="null"/>
    <s v="PI101269"/>
    <s v="PROFESOR CONTRATADO INTERINO"/>
    <s v="R111"/>
    <x v="7"/>
    <n v="15"/>
    <s v="ANÁLISIS MATEMÁTICO"/>
  </r>
  <r>
    <x v="12"/>
    <x v="4"/>
    <n v="812"/>
    <s v="094I"/>
    <s v="GRUPO-A1"/>
    <n v="16574152"/>
    <s v="Matemáticas II"/>
    <s v="GI"/>
    <s v="GRUPO DE INFORMÁTICA"/>
    <s v="094I"/>
    <s v="INFORMÁTICA DE MATEMÁTICAS II"/>
    <s v="GRUPO-A1"/>
    <s v="Grupo de Informática de Matemáticas II"/>
    <s v="2S"/>
    <n v="16574152"/>
    <s v="PASCUAL"/>
    <s v="LERÍA"/>
    <s v="ANA ISABEL"/>
    <s v="aipasc"/>
    <s v="aipasc@unirioja.es"/>
    <n v="1"/>
    <n v="1"/>
    <n v="504"/>
    <s v="PROFESOR TITULAR UNIVERSIDAD"/>
    <s v="C01"/>
    <s v="TIEMPO COMPLETO"/>
    <s v="2018-12-18 00:00:00.0"/>
    <s v="null"/>
    <s v="DF32267"/>
    <s v="TITULAR DE UNIVERSIDAD"/>
    <s v="R111"/>
    <x v="7"/>
    <n v="595"/>
    <s v="MATEMÁTICA APLICADA"/>
  </r>
  <r>
    <x v="12"/>
    <x v="4"/>
    <n v="812"/>
    <s v="094I"/>
    <s v="GRUPO-A2"/>
    <n v="16574152"/>
    <s v="Matemáticas II"/>
    <s v="GI"/>
    <s v="GRUPO DE INFORMÁTICA"/>
    <s v="094I"/>
    <s v="INFORMÁTICA DE MATEMÁTICAS II"/>
    <s v="GRUPO-A2"/>
    <s v="Grupo de Informática de Matemáticas II"/>
    <s v="2S"/>
    <n v="16574152"/>
    <s v="PASCUAL"/>
    <s v="LERÍA"/>
    <s v="ANA ISABEL"/>
    <s v="aipasc"/>
    <s v="aipasc@unirioja.es"/>
    <n v="1"/>
    <n v="1"/>
    <n v="504"/>
    <s v="PROFESOR TITULAR UNIVERSIDAD"/>
    <s v="C01"/>
    <s v="TIEMPO COMPLETO"/>
    <s v="2018-12-18 00:00:00.0"/>
    <s v="null"/>
    <s v="DF32267"/>
    <s v="TITULAR DE UNIVERSIDAD"/>
    <s v="R111"/>
    <x v="7"/>
    <n v="595"/>
    <s v="MATEMÁTICA APLICADA"/>
  </r>
  <r>
    <x v="12"/>
    <x v="4"/>
    <n v="812"/>
    <s v="094I"/>
    <s v="GRUPO-A3"/>
    <n v="16574152"/>
    <s v="Matemáticas II"/>
    <s v="GI"/>
    <s v="GRUPO DE INFORMÁTICA"/>
    <s v="094I"/>
    <s v="INFORMÁTICA DE MATEMÁTICAS II"/>
    <s v="GRUPO-A3"/>
    <s v="Grupo de Informática de Matemáticas II"/>
    <s v="2S"/>
    <n v="16574152"/>
    <s v="PASCUAL"/>
    <s v="LERÍA"/>
    <s v="ANA ISABEL"/>
    <s v="aipasc"/>
    <s v="aipasc@unirioja.es"/>
    <n v="1"/>
    <n v="1"/>
    <n v="504"/>
    <s v="PROFESOR TITULAR UNIVERSIDAD"/>
    <s v="C01"/>
    <s v="TIEMPO COMPLETO"/>
    <s v="2018-12-18 00:00:00.0"/>
    <s v="null"/>
    <s v="DF32267"/>
    <s v="TITULAR DE UNIVERSIDAD"/>
    <s v="R111"/>
    <x v="7"/>
    <n v="595"/>
    <s v="MATEMÁTICA APLICADA"/>
  </r>
  <r>
    <x v="12"/>
    <x v="4"/>
    <n v="812"/>
    <s v="094R"/>
    <s v="GRUPO-A1"/>
    <n v="78649713"/>
    <s v="Matemáticas II"/>
    <s v="GR"/>
    <s v="GRUPO REDUCIDO"/>
    <s v="094R"/>
    <s v="GRUPO REDUCIDO DE MATEMÁTICAS II"/>
    <s v="GRUPO-A1"/>
    <s v="Grupo Reducido de Matemáticas II"/>
    <s v="2S"/>
    <n v="78649713"/>
    <s v="RODRÍGUEZ"/>
    <s v="LUIS"/>
    <s v="DANIEL JOSÉ"/>
    <s v="darodrl"/>
    <s v="daniel-jose.rodriguez@unirioja.es"/>
    <n v="1"/>
    <n v="1"/>
    <n v="536"/>
    <s v="PROFESOR INTERINO"/>
    <s v="C01"/>
    <s v="TIEMPO COMPLETO"/>
    <s v="2017-09-15 00:00:00.0"/>
    <s v="null"/>
    <s v="PI101269"/>
    <s v="PROFESOR CONTRATADO INTERINO"/>
    <s v="R111"/>
    <x v="7"/>
    <n v="15"/>
    <s v="ANÁLISIS MATEMÁTICO"/>
  </r>
  <r>
    <x v="12"/>
    <x v="4"/>
    <n v="812"/>
    <s v="094R"/>
    <s v="GRUPO-A2"/>
    <n v="78649713"/>
    <s v="Matemáticas II"/>
    <s v="GR"/>
    <s v="GRUPO REDUCIDO"/>
    <s v="094R"/>
    <s v="GRUPO REDUCIDO DE MATEMÁTICAS II"/>
    <s v="GRUPO-A2"/>
    <s v="Grupo Reducido de Matemáticas II"/>
    <s v="2S"/>
    <n v="78649713"/>
    <s v="RODRÍGUEZ"/>
    <s v="LUIS"/>
    <s v="DANIEL JOSÉ"/>
    <s v="darodrl"/>
    <s v="daniel-jose.rodriguez@unirioja.es"/>
    <n v="1"/>
    <n v="1"/>
    <n v="536"/>
    <s v="PROFESOR INTERINO"/>
    <s v="C01"/>
    <s v="TIEMPO COMPLETO"/>
    <s v="2017-09-15 00:00:00.0"/>
    <s v="null"/>
    <s v="PI101269"/>
    <s v="PROFESOR CONTRATADO INTERINO"/>
    <s v="R111"/>
    <x v="7"/>
    <n v="15"/>
    <s v="ANÁLISIS MATEMÁTICO"/>
  </r>
  <r>
    <x v="13"/>
    <x v="4"/>
    <n v="812"/>
    <s v="094G"/>
    <s v="GRUPO-B"/>
    <n v="16509284"/>
    <s v="Matemáticas II"/>
    <s v="GG"/>
    <s v="GRUPO GRANDE"/>
    <s v="094G"/>
    <s v="GRUPO GRANDE DE MATEMÁTICAS II"/>
    <s v="GRUPO-B"/>
    <s v="Grupo Grande de MATEMÁTICAS II"/>
    <s v="2S"/>
    <n v="16509284"/>
    <s v="RUBIO"/>
    <s v="CRESPO"/>
    <s v="MARÍA JESÚS"/>
    <s v="mjrubio"/>
    <s v="mjesus.rubio@unirioja.es"/>
    <n v="4"/>
    <n v="4"/>
    <n v="534"/>
    <s v="CONTRATADO DOCTOR -TIPO 1"/>
    <s v="C01"/>
    <s v="TIEMPO COMPLETO"/>
    <s v="2007-09-14 00:00:00.0"/>
    <s v="null"/>
    <s v="DF32282"/>
    <s v="CONTRATADO DOCTOR"/>
    <s v="R111"/>
    <x v="7"/>
    <n v="595"/>
    <s v="MATEMÁTICA APLICADA"/>
  </r>
  <r>
    <x v="13"/>
    <x v="4"/>
    <n v="812"/>
    <s v="094I"/>
    <s v="GRUPO-B1"/>
    <n v="16509284"/>
    <s v="Matemáticas II"/>
    <s v="GI"/>
    <s v="GRUPO DE INFORMÁTICA"/>
    <s v="094I"/>
    <s v="INFORMÁTICA DE MATEMÁTICAS II"/>
    <s v="GRUPO-B1"/>
    <s v="Grupo de Informática de Matemáticas II"/>
    <s v="2S"/>
    <n v="16509284"/>
    <s v="RUBIO"/>
    <s v="CRESPO"/>
    <s v="MARÍA JESÚS"/>
    <s v="mjrubio"/>
    <s v="mjesus.rubio@unirioja.es"/>
    <n v="1"/>
    <n v="1"/>
    <n v="534"/>
    <s v="CONTRATADO DOCTOR -TIPO 1"/>
    <s v="C01"/>
    <s v="TIEMPO COMPLETO"/>
    <s v="2007-09-14 00:00:00.0"/>
    <s v="null"/>
    <s v="DF32282"/>
    <s v="CONTRATADO DOCTOR"/>
    <s v="R111"/>
    <x v="7"/>
    <n v="595"/>
    <s v="MATEMÁTICA APLICADA"/>
  </r>
  <r>
    <x v="13"/>
    <x v="4"/>
    <n v="812"/>
    <s v="094I"/>
    <s v="GRUPO-B2"/>
    <n v="16509284"/>
    <s v="Matemáticas II"/>
    <s v="GI"/>
    <s v="GRUPO DE INFORMÁTICA"/>
    <s v="094I"/>
    <s v="INFORMÁTICA DE MATEMÁTICAS II"/>
    <s v="GRUPO-B2"/>
    <s v="Grupo de Informática de Matemáticas II"/>
    <s v="2S"/>
    <n v="16509284"/>
    <s v="RUBIO"/>
    <s v="CRESPO"/>
    <s v="MARÍA JESÚS"/>
    <s v="mjrubio"/>
    <s v="mjesus.rubio@unirioja.es"/>
    <n v="1"/>
    <n v="1"/>
    <n v="534"/>
    <s v="CONTRATADO DOCTOR -TIPO 1"/>
    <s v="C01"/>
    <s v="TIEMPO COMPLETO"/>
    <s v="2007-09-14 00:00:00.0"/>
    <s v="null"/>
    <s v="DF32282"/>
    <s v="CONTRATADO DOCTOR"/>
    <s v="R111"/>
    <x v="7"/>
    <n v="595"/>
    <s v="MATEMÁTICA APLICADA"/>
  </r>
  <r>
    <x v="13"/>
    <x v="4"/>
    <n v="812"/>
    <s v="094I"/>
    <s v="GRUPO-B3"/>
    <n v="16509284"/>
    <s v="Matemáticas II"/>
    <s v="GI"/>
    <s v="GRUPO DE INFORMÁTICA"/>
    <s v="094I"/>
    <s v="INFORMÁTICA DE MATEMÁTICAS II"/>
    <s v="GRUPO-B3"/>
    <s v="Grupo de Informática de Matemáticas II"/>
    <s v="2S"/>
    <n v="16509284"/>
    <s v="RUBIO"/>
    <s v="CRESPO"/>
    <s v="MARÍA JESÚS"/>
    <s v="mjrubio"/>
    <s v="mjesus.rubio@unirioja.es"/>
    <n v="1"/>
    <n v="1"/>
    <n v="534"/>
    <s v="CONTRATADO DOCTOR -TIPO 1"/>
    <s v="C01"/>
    <s v="TIEMPO COMPLETO"/>
    <s v="2007-09-14 00:00:00.0"/>
    <s v="null"/>
    <s v="DF32282"/>
    <s v="CONTRATADO DOCTOR"/>
    <s v="R111"/>
    <x v="7"/>
    <n v="595"/>
    <s v="MATEMÁTICA APLICADA"/>
  </r>
  <r>
    <x v="13"/>
    <x v="4"/>
    <n v="812"/>
    <s v="094R"/>
    <s v="GRUPO-B1"/>
    <n v="16509284"/>
    <s v="Matemáticas II"/>
    <s v="GR"/>
    <s v="GRUPO REDUCIDO"/>
    <s v="094R"/>
    <s v="GRUPO REDUCIDO DE MATEMÁTICAS II"/>
    <s v="GRUPO-B1"/>
    <s v="Grupo Reducido de Matemáticas II"/>
    <s v="2S"/>
    <n v="16509284"/>
    <s v="RUBIO"/>
    <s v="CRESPO"/>
    <s v="MARÍA JESÚS"/>
    <s v="mjrubio"/>
    <s v="mjesus.rubio@unirioja.es"/>
    <n v="1"/>
    <n v="1"/>
    <n v="534"/>
    <s v="CONTRATADO DOCTOR -TIPO 1"/>
    <s v="C01"/>
    <s v="TIEMPO COMPLETO"/>
    <s v="2007-09-14 00:00:00.0"/>
    <s v="null"/>
    <s v="DF32282"/>
    <s v="CONTRATADO DOCTOR"/>
    <s v="R111"/>
    <x v="7"/>
    <n v="595"/>
    <s v="MATEMÁTICA APLICADA"/>
  </r>
  <r>
    <x v="13"/>
    <x v="4"/>
    <n v="812"/>
    <s v="094R"/>
    <s v="GRUPO-B2"/>
    <n v="16509284"/>
    <s v="Matemáticas II"/>
    <s v="GR"/>
    <s v="GRUPO REDUCIDO"/>
    <s v="094R"/>
    <s v="GRUPO REDUCIDO DE MATEMÁTICAS II"/>
    <s v="GRUPO-B2"/>
    <s v="Grupo Reducido de Matemáticas II"/>
    <s v="2S"/>
    <n v="16509284"/>
    <s v="RUBIO"/>
    <s v="CRESPO"/>
    <s v="MARÍA JESÚS"/>
    <s v="mjrubio"/>
    <s v="mjesus.rubio@unirioja.es"/>
    <n v="1"/>
    <n v="1"/>
    <n v="534"/>
    <s v="CONTRATADO DOCTOR -TIPO 1"/>
    <s v="C01"/>
    <s v="TIEMPO COMPLETO"/>
    <s v="2007-09-14 00:00:00.0"/>
    <s v="null"/>
    <s v="DF32282"/>
    <s v="CONTRATADO DOCTOR"/>
    <s v="R111"/>
    <x v="7"/>
    <n v="595"/>
    <s v="MATEMÁTICA APLICADA"/>
  </r>
  <r>
    <x v="13"/>
    <x v="4"/>
    <n v="812"/>
    <s v="094R"/>
    <s v="GRUPO-B3"/>
    <n v="16509284"/>
    <s v="Matemáticas II"/>
    <s v="GR"/>
    <s v="GRUPO REDUCIDO"/>
    <s v="094R"/>
    <s v="GRUPO REDUCIDO DE MATEMÁTICAS II"/>
    <s v="GRUPO-B3"/>
    <s v="Grupo Reducido de Matemáticas II"/>
    <s v="2S"/>
    <n v="16509284"/>
    <s v="RUBIO"/>
    <s v="CRESPO"/>
    <s v="MARÍA JESÚS"/>
    <s v="mjrubio"/>
    <s v="mjesus.rubio@unirioja.es"/>
    <n v="1"/>
    <n v="1"/>
    <n v="534"/>
    <s v="CONTRATADO DOCTOR -TIPO 1"/>
    <s v="C01"/>
    <s v="TIEMPO COMPLETO"/>
    <s v="2007-09-14 00:00:00.0"/>
    <s v="null"/>
    <s v="DF32282"/>
    <s v="CONTRATADO DOCTOR"/>
    <s v="R111"/>
    <x v="7"/>
    <n v="595"/>
    <s v="MATEMÁTICA APLICADA"/>
  </r>
  <r>
    <x v="14"/>
    <x v="4"/>
    <n v="812"/>
    <s v="094G"/>
    <s v="GRUPO-B"/>
    <n v="16509284"/>
    <s v="Matemáticas II"/>
    <s v="GG"/>
    <s v="GRUPO GRANDE"/>
    <s v="094G"/>
    <s v="GRUPO GRANDE DE MATEMÁTICAS II"/>
    <s v="GRUPO-B"/>
    <s v="Grupo Grande de MATEMÁTICAS II"/>
    <s v="2S"/>
    <n v="16509284"/>
    <s v="RUBIO"/>
    <s v="CRESPO"/>
    <s v="MARÍA JESÚS"/>
    <s v="mjrubio"/>
    <s v="mjesus.rubio@unirioja.es"/>
    <n v="4"/>
    <m/>
    <n v="534"/>
    <s v="CONTRATADO DOCTOR -TIPO 1"/>
    <s v="C01"/>
    <s v="TIEMPO COMPLETO"/>
    <s v="2007-09-14 00:00:00.0"/>
    <s v="null"/>
    <s v="DF32282"/>
    <s v="CONTRATADO DOCTOR"/>
    <s v="R111"/>
    <x v="7"/>
    <n v="595"/>
    <s v="MATEMÁTICA APLICADA"/>
  </r>
  <r>
    <x v="14"/>
    <x v="4"/>
    <n v="812"/>
    <s v="094I"/>
    <s v="GRUPO-B1"/>
    <n v="16509284"/>
    <s v="Matemáticas II"/>
    <s v="GI"/>
    <s v="GRUPO DE INFORMÁTICA"/>
    <s v="094I"/>
    <s v="INFORMÁTICA DE MATEMÁTICAS II"/>
    <s v="GRUPO-B1"/>
    <s v="Grupo de Informática de Matemáticas II"/>
    <s v="2S"/>
    <n v="16509284"/>
    <s v="RUBIO"/>
    <s v="CRESPO"/>
    <s v="MARÍA JESÚS"/>
    <s v="mjrubio"/>
    <s v="mjesus.rubio@unirioja.es"/>
    <n v="1"/>
    <m/>
    <n v="534"/>
    <s v="CONTRATADO DOCTOR -TIPO 1"/>
    <s v="C01"/>
    <s v="TIEMPO COMPLETO"/>
    <s v="2007-09-14 00:00:00.0"/>
    <s v="null"/>
    <s v="DF32282"/>
    <s v="CONTRATADO DOCTOR"/>
    <s v="R111"/>
    <x v="7"/>
    <n v="595"/>
    <s v="MATEMÁTICA APLICADA"/>
  </r>
  <r>
    <x v="14"/>
    <x v="4"/>
    <n v="812"/>
    <s v="094I"/>
    <s v="GRUPO-B2"/>
    <n v="16509284"/>
    <s v="Matemáticas II"/>
    <s v="GI"/>
    <s v="GRUPO DE INFORMÁTICA"/>
    <s v="094I"/>
    <s v="INFORMÁTICA DE MATEMÁTICAS II"/>
    <s v="GRUPO-B2"/>
    <s v="Grupo de Informática de Matemáticas II"/>
    <s v="2S"/>
    <n v="16509284"/>
    <s v="RUBIO"/>
    <s v="CRESPO"/>
    <s v="MARÍA JESÚS"/>
    <s v="mjrubio"/>
    <s v="mjesus.rubio@unirioja.es"/>
    <n v="1"/>
    <m/>
    <n v="534"/>
    <s v="CONTRATADO DOCTOR -TIPO 1"/>
    <s v="C01"/>
    <s v="TIEMPO COMPLETO"/>
    <s v="2007-09-14 00:00:00.0"/>
    <s v="null"/>
    <s v="DF32282"/>
    <s v="CONTRATADO DOCTOR"/>
    <s v="R111"/>
    <x v="7"/>
    <n v="595"/>
    <s v="MATEMÁTICA APLICADA"/>
  </r>
  <r>
    <x v="14"/>
    <x v="4"/>
    <n v="812"/>
    <s v="094I"/>
    <s v="GRUPO-B3"/>
    <n v="16509284"/>
    <s v="Matemáticas II"/>
    <s v="GI"/>
    <s v="GRUPO DE INFORMÁTICA"/>
    <s v="094I"/>
    <s v="INFORMÁTICA DE MATEMÁTICAS II"/>
    <s v="GRUPO-B3"/>
    <s v="Grupo de Informática de Matemáticas II"/>
    <s v="2S"/>
    <n v="16509284"/>
    <s v="RUBIO"/>
    <s v="CRESPO"/>
    <s v="MARÍA JESÚS"/>
    <s v="mjrubio"/>
    <s v="mjesus.rubio@unirioja.es"/>
    <n v="1"/>
    <m/>
    <n v="534"/>
    <s v="CONTRATADO DOCTOR -TIPO 1"/>
    <s v="C01"/>
    <s v="TIEMPO COMPLETO"/>
    <s v="2007-09-14 00:00:00.0"/>
    <s v="null"/>
    <s v="DF32282"/>
    <s v="CONTRATADO DOCTOR"/>
    <s v="R111"/>
    <x v="7"/>
    <n v="595"/>
    <s v="MATEMÁTICA APLICADA"/>
  </r>
  <r>
    <x v="14"/>
    <x v="4"/>
    <n v="812"/>
    <s v="094R"/>
    <s v="GRUPO-B1"/>
    <n v="16509284"/>
    <s v="Matemáticas II"/>
    <s v="GR"/>
    <s v="GRUPO REDUCIDO"/>
    <s v="094R"/>
    <s v="GRUPO REDUCIDO DE MATEMÁTICAS II"/>
    <s v="GRUPO-B1"/>
    <s v="Grupo Reducido de Matemáticas II"/>
    <s v="2S"/>
    <n v="16509284"/>
    <s v="RUBIO"/>
    <s v="CRESPO"/>
    <s v="MARÍA JESÚS"/>
    <s v="mjrubio"/>
    <s v="mjesus.rubio@unirioja.es"/>
    <n v="1"/>
    <m/>
    <n v="534"/>
    <s v="CONTRATADO DOCTOR -TIPO 1"/>
    <s v="C01"/>
    <s v="TIEMPO COMPLETO"/>
    <s v="2007-09-14 00:00:00.0"/>
    <s v="null"/>
    <s v="DF32282"/>
    <s v="CONTRATADO DOCTOR"/>
    <s v="R111"/>
    <x v="7"/>
    <n v="595"/>
    <s v="MATEMÁTICA APLICADA"/>
  </r>
  <r>
    <x v="14"/>
    <x v="4"/>
    <n v="812"/>
    <s v="094R"/>
    <s v="GRUPO-B2"/>
    <n v="16509284"/>
    <s v="Matemáticas II"/>
    <s v="GR"/>
    <s v="GRUPO REDUCIDO"/>
    <s v="094R"/>
    <s v="GRUPO REDUCIDO DE MATEMÁTICAS II"/>
    <s v="GRUPO-B2"/>
    <s v="Grupo Reducido de Matemáticas II"/>
    <s v="2S"/>
    <n v="16509284"/>
    <s v="RUBIO"/>
    <s v="CRESPO"/>
    <s v="MARÍA JESÚS"/>
    <s v="mjrubio"/>
    <s v="mjesus.rubio@unirioja.es"/>
    <n v="1"/>
    <m/>
    <n v="534"/>
    <s v="CONTRATADO DOCTOR -TIPO 1"/>
    <s v="C01"/>
    <s v="TIEMPO COMPLETO"/>
    <s v="2007-09-14 00:00:00.0"/>
    <s v="null"/>
    <s v="DF32282"/>
    <s v="CONTRATADO DOCTOR"/>
    <s v="R111"/>
    <x v="7"/>
    <n v="595"/>
    <s v="MATEMÁTICA APLICADA"/>
  </r>
  <r>
    <x v="14"/>
    <x v="4"/>
    <n v="812"/>
    <s v="094R"/>
    <s v="GRUPO-B3"/>
    <n v="16509284"/>
    <s v="Matemáticas II"/>
    <s v="GR"/>
    <s v="GRUPO REDUCIDO"/>
    <s v="094R"/>
    <s v="GRUPO REDUCIDO DE MATEMÁTICAS II"/>
    <s v="GRUPO-B3"/>
    <s v="Grupo Reducido de Matemáticas II"/>
    <s v="2S"/>
    <n v="16509284"/>
    <s v="RUBIO"/>
    <s v="CRESPO"/>
    <s v="MARÍA JESÚS"/>
    <s v="mjrubio"/>
    <s v="mjesus.rubio@unirioja.es"/>
    <n v="1"/>
    <m/>
    <n v="534"/>
    <s v="CONTRATADO DOCTOR -TIPO 1"/>
    <s v="C01"/>
    <s v="TIEMPO COMPLETO"/>
    <s v="2007-09-14 00:00:00.0"/>
    <s v="null"/>
    <s v="DF32282"/>
    <s v="CONTRATADO DOCTOR"/>
    <s v="R111"/>
    <x v="7"/>
    <n v="595"/>
    <s v="MATEMÁTICA APLICADA"/>
  </r>
  <r>
    <x v="12"/>
    <x v="4"/>
    <n v="813"/>
    <s v="096G"/>
    <s v="GRUPO-A"/>
    <n v="5625302"/>
    <s v="Bioquímica"/>
    <s v="GG"/>
    <s v="GRUPO GRANDE"/>
    <s v="096G"/>
    <s v="GRUPO GRANDE DE BIOQUÍMICA"/>
    <s v="GRUPO-A"/>
    <s v="Grupo Grande de BIOQUÍMICA"/>
    <s v="2S"/>
    <n v="5625302"/>
    <s v="TORRES"/>
    <s v="MANRIQUE"/>
    <s v="CARMEN"/>
    <s v="catorres"/>
    <s v="carmen.torres@unirioja.es"/>
    <n v="0.7"/>
    <n v="0.7"/>
    <n v="500"/>
    <s v="CATEDRATICO DE UNIVERSIDAD"/>
    <s v="01R"/>
    <s v="TIEMPO COMPLETO REDUCIDO"/>
    <s v="2014-09-15 00:00:00.0"/>
    <s v="null"/>
    <s v="DF100139"/>
    <s v="CATEDRATICO DE UNIVERSIDAD"/>
    <s v="R101"/>
    <x v="4"/>
    <n v="60"/>
    <s v="BIOQUÍMICA Y BIOLOGÍA MOLECULAR"/>
  </r>
  <r>
    <x v="12"/>
    <x v="4"/>
    <n v="813"/>
    <s v="096G"/>
    <s v="GRUPO-A"/>
    <n v="25136873"/>
    <s v="Bioquímica"/>
    <s v="GG"/>
    <s v="GRUPO GRANDE"/>
    <s v="096G"/>
    <s v="GRUPO GRANDE DE BIOQUÍMICA"/>
    <s v="GRUPO-A"/>
    <s v="Grupo Grande de BIOQUÍMICA"/>
    <s v="2S"/>
    <n v="25136873"/>
    <s v="ZARAZAGA"/>
    <s v="CHAMORRO"/>
    <s v="MIRIAM"/>
    <s v="myzaraza"/>
    <s v="myriam.zarazaga@unirioja.es"/>
    <n v="2.9"/>
    <n v="2.9"/>
    <n v="504"/>
    <s v="PROFESOR TITULAR UNIVERSIDAD"/>
    <s v="01R"/>
    <s v="TIEMPO COMPLETO REDUCIDO"/>
    <s v="2015-09-15 00:00:00.0"/>
    <s v="null"/>
    <s v="DF100142"/>
    <s v="PROFESOR TITULAR DE UNIVIERSIDADQ"/>
    <s v="R101"/>
    <x v="4"/>
    <n v="60"/>
    <s v="BIOQUÍMICA Y BIOLOGÍA MOLECULAR"/>
  </r>
  <r>
    <x v="12"/>
    <x v="4"/>
    <n v="813"/>
    <s v="096L"/>
    <s v="GRUPO-A1"/>
    <n v="16606907"/>
    <s v="Bioquímica"/>
    <s v="GL"/>
    <s v="GRUPO DE LABORATORIO"/>
    <s v="096L"/>
    <s v="GRUPO LABORATORIO DE BIOQUÍMICA"/>
    <s v="GRUPO-A1"/>
    <s v="Grupo de Laboratorio de Bioquímica"/>
    <s v="2S"/>
    <n v="16606907"/>
    <s v="FERNÁNDEZ"/>
    <s v="PÉREZ"/>
    <s v="MARÍA DEL ROCÍO"/>
    <s v="m.fernp"/>
    <s v="rocio.fernandez@unirioja.es"/>
    <n v="1"/>
    <n v="1"/>
    <n v="536"/>
    <s v="PROFESOR INTERINO"/>
    <s v="C01"/>
    <s v="TIEMPO COMPLETO"/>
    <s v="2019-02-04 00:00:00.0"/>
    <s v="2019-09-14 00:00:00.0"/>
    <s v="PI101449"/>
    <s v="PROFESOR CONTRATADO INTERINO"/>
    <s v="R101"/>
    <x v="4"/>
    <n v="60"/>
    <s v="BIOQUÍMICA Y BIOLOGÍA MOLECULAR"/>
  </r>
  <r>
    <x v="12"/>
    <x v="4"/>
    <n v="813"/>
    <s v="096L"/>
    <s v="GRUPO-A1"/>
    <n v="47168662"/>
    <s v="Bioquímica"/>
    <s v="GL"/>
    <s v="GRUPO DE LABORATORIO"/>
    <s v="096L"/>
    <s v="GRUPO LABORATORIO DE BIOQUÍMICA"/>
    <s v="GRUPO-A1"/>
    <s v="Grupo de Laboratorio de Bioquímica"/>
    <s v="2S"/>
    <n v="47168662"/>
    <s v="GÓMEZ"/>
    <s v="VILLAESCUSA"/>
    <s v="PAULA"/>
    <s v="pagomev"/>
    <s v="paula.gomezv@alum.unirioja.es"/>
    <n v="0.4"/>
    <n v="0.4"/>
    <n v="536"/>
    <s v="PROFESOR INTERINO"/>
    <s v="C01"/>
    <s v="TIEMPO COMPLETO"/>
    <s v="2019-02-04 00:00:00.0"/>
    <s v="2019-09-14 00:00:00.0"/>
    <s v="PI101450"/>
    <s v="PROFESOR CONTRATADO INTERINO"/>
    <s v="R101"/>
    <x v="4"/>
    <n v="60"/>
    <s v="BIOQUÍMICA Y BIOLOGÍA MOLECULAR"/>
  </r>
  <r>
    <x v="12"/>
    <x v="4"/>
    <n v="813"/>
    <s v="096L"/>
    <s v="GRUPO-A2"/>
    <n v="16606907"/>
    <s v="Bioquímica"/>
    <s v="GL"/>
    <s v="GRUPO DE LABORATORIO"/>
    <s v="096L"/>
    <s v="GRUPO LABORATORIO DE BIOQUÍMICA"/>
    <s v="GRUPO-A2"/>
    <s v="Grupo de Laboratorio de Bioquímica"/>
    <s v="2S"/>
    <n v="16606907"/>
    <s v="FERNÁNDEZ"/>
    <s v="PÉREZ"/>
    <s v="MARÍA DEL ROCÍO"/>
    <s v="m.fernp"/>
    <s v="rocio.fernandez@unirioja.es"/>
    <n v="1"/>
    <n v="1"/>
    <n v="536"/>
    <s v="PROFESOR INTERINO"/>
    <s v="C01"/>
    <s v="TIEMPO COMPLETO"/>
    <s v="2019-02-04 00:00:00.0"/>
    <s v="2019-09-14 00:00:00.0"/>
    <s v="PI101449"/>
    <s v="PROFESOR CONTRATADO INTERINO"/>
    <s v="R101"/>
    <x v="4"/>
    <n v="60"/>
    <s v="BIOQUÍMICA Y BIOLOGÍA MOLECULAR"/>
  </r>
  <r>
    <x v="12"/>
    <x v="4"/>
    <n v="813"/>
    <s v="096L"/>
    <s v="GRUPO-A2"/>
    <n v="47168662"/>
    <s v="Bioquímica"/>
    <s v="GL"/>
    <s v="GRUPO DE LABORATORIO"/>
    <s v="096L"/>
    <s v="GRUPO LABORATORIO DE BIOQUÍMICA"/>
    <s v="GRUPO-A2"/>
    <s v="Grupo de Laboratorio de Bioquímica"/>
    <s v="2S"/>
    <n v="47168662"/>
    <s v="GÓMEZ"/>
    <s v="VILLAESCUSA"/>
    <s v="PAULA"/>
    <s v="pagomev"/>
    <s v="paula.gomezv@alum.unirioja.es"/>
    <n v="0.4"/>
    <n v="0.4"/>
    <n v="536"/>
    <s v="PROFESOR INTERINO"/>
    <s v="C01"/>
    <s v="TIEMPO COMPLETO"/>
    <s v="2019-02-04 00:00:00.0"/>
    <s v="2019-09-14 00:00:00.0"/>
    <s v="PI101450"/>
    <s v="PROFESOR CONTRATADO INTERINO"/>
    <s v="R101"/>
    <x v="4"/>
    <n v="60"/>
    <s v="BIOQUÍMICA Y BIOLOGÍA MOLECULAR"/>
  </r>
  <r>
    <x v="12"/>
    <x v="4"/>
    <n v="813"/>
    <s v="096L"/>
    <s v="GRUPO-A3"/>
    <n v="47168662"/>
    <s v="Bioquímica"/>
    <s v="GL"/>
    <s v="GRUPO DE LABORATORIO"/>
    <s v="096L"/>
    <s v="GRUPO LABORATORIO DE BIOQUÍMICA"/>
    <s v="GRUPO-A3"/>
    <s v="Grupo de Laboratorio de Bioquímica"/>
    <s v="2S"/>
    <n v="47168662"/>
    <s v="GÓMEZ"/>
    <s v="VILLAESCUSA"/>
    <s v="PAULA"/>
    <s v="pagomev"/>
    <s v="paula.gomezv@alum.unirioja.es"/>
    <n v="1.4"/>
    <n v="1.4"/>
    <n v="536"/>
    <s v="PROFESOR INTERINO"/>
    <s v="C01"/>
    <s v="TIEMPO COMPLETO"/>
    <s v="2019-02-04 00:00:00.0"/>
    <s v="2019-09-14 00:00:00.0"/>
    <s v="PI101450"/>
    <s v="PROFESOR CONTRATADO INTERINO"/>
    <s v="R101"/>
    <x v="4"/>
    <n v="60"/>
    <s v="BIOQUÍMICA Y BIOLOGÍA MOLECULAR"/>
  </r>
  <r>
    <x v="12"/>
    <x v="4"/>
    <n v="813"/>
    <s v="096R"/>
    <s v="GRUPO-A1"/>
    <n v="47168662"/>
    <s v="Bioquímica"/>
    <s v="GR"/>
    <s v="GRUPO REDUCIDO"/>
    <s v="096R"/>
    <s v="GRUPO REDUCIDO DE BIOQUÍMICA"/>
    <s v="GRUPO-A1"/>
    <s v="Grupo Reducido de Bioquímica"/>
    <s v="2S"/>
    <n v="47168662"/>
    <s v="GÓMEZ"/>
    <s v="VILLAESCUSA"/>
    <s v="PAULA"/>
    <s v="pagomev"/>
    <s v="paula.gomezv@alum.unirioja.es"/>
    <n v="1"/>
    <n v="1"/>
    <n v="536"/>
    <s v="PROFESOR INTERINO"/>
    <s v="C01"/>
    <s v="TIEMPO COMPLETO"/>
    <s v="2019-02-04 00:00:00.0"/>
    <s v="2019-09-14 00:00:00.0"/>
    <s v="PI101450"/>
    <s v="PROFESOR CONTRATADO INTERINO"/>
    <s v="R101"/>
    <x v="4"/>
    <n v="60"/>
    <s v="BIOQUÍMICA Y BIOLOGÍA MOLECULAR"/>
  </r>
  <r>
    <x v="12"/>
    <x v="4"/>
    <n v="813"/>
    <s v="096R"/>
    <s v="GRUPO-A2"/>
    <n v="47168662"/>
    <s v="Bioquímica"/>
    <s v="GR"/>
    <s v="GRUPO REDUCIDO"/>
    <s v="096R"/>
    <s v="GRUPO REDUCIDO DE BIOQUÍMICA"/>
    <s v="GRUPO-A2"/>
    <s v="Grupo Reducido de Bioquímica"/>
    <s v="2S"/>
    <n v="47168662"/>
    <s v="GÓMEZ"/>
    <s v="VILLAESCUSA"/>
    <s v="PAULA"/>
    <s v="pagomev"/>
    <s v="paula.gomezv@alum.unirioja.es"/>
    <n v="1"/>
    <n v="1"/>
    <n v="536"/>
    <s v="PROFESOR INTERINO"/>
    <s v="C01"/>
    <s v="TIEMPO COMPLETO"/>
    <s v="2019-02-04 00:00:00.0"/>
    <s v="2019-09-14 00:00:00.0"/>
    <s v="PI101450"/>
    <s v="PROFESOR CONTRATADO INTERINO"/>
    <s v="R101"/>
    <x v="4"/>
    <n v="60"/>
    <s v="BIOQUÍMICA Y BIOLOGÍA MOLECULAR"/>
  </r>
  <r>
    <x v="13"/>
    <x v="4"/>
    <n v="813"/>
    <s v="096G"/>
    <s v="GRUPO-B"/>
    <n v="14245719"/>
    <s v="Bioquímica"/>
    <s v="GG"/>
    <s v="GRUPO GRANDE"/>
    <s v="096G"/>
    <s v="GRUPO GRANDE DE BIOQUÍMICA"/>
    <s v="GRUPO-B"/>
    <s v="Grupo Grande de BIOQUÍMICA"/>
    <s v="2S"/>
    <n v="14245719"/>
    <s v="RUIZ"/>
    <s v="LARREA"/>
    <s v="MARÍA FERNANDA"/>
    <s v="fernruiz"/>
    <s v="fernanda.ruiz@unirioja.es"/>
    <n v="1.8"/>
    <n v="1.8"/>
    <s v="A-0500"/>
    <s v="CATEDRATICO DE UNIVERSIDAD"/>
    <s v="01R"/>
    <s v="TIEMPO COMPLETO REDUCIDO"/>
    <s v="2012-09-01 00:00:00.0"/>
    <s v="null"/>
    <s v="DF100284"/>
    <s v="CATEDRÁTICO DE UNIVERSIDAD"/>
    <s v="R101"/>
    <x v="4"/>
    <n v="60"/>
    <s v="BIOQUÍMICA Y BIOLOGÍA MOLECULAR"/>
  </r>
  <r>
    <x v="13"/>
    <x v="4"/>
    <n v="813"/>
    <s v="096G"/>
    <s v="GRUPO-B"/>
    <n v="16552787"/>
    <s v="Bioquímica"/>
    <s v="GG"/>
    <s v="GRUPO GRANDE"/>
    <s v="096G"/>
    <s v="GRUPO GRANDE DE BIOQUÍMICA"/>
    <s v="GRUPO-B"/>
    <s v="Grupo Grande de BIOQUÍMICA"/>
    <s v="2S"/>
    <n v="16552787"/>
    <s v="TENORIO"/>
    <s v="RODRÍGUEZ"/>
    <s v="CARMEN"/>
    <s v="catenori"/>
    <s v="carmen.tenorio@unirioja.es"/>
    <n v="1.8"/>
    <n v="1.8"/>
    <n v="504"/>
    <s v="PROFESOR TITULAR UNIVERSIDAD"/>
    <s v="01R"/>
    <s v="TIEMPO COMPLETO REDUCIDO"/>
    <s v="2018-09-17 00:00:00.0"/>
    <s v="null"/>
    <s v="DF100263"/>
    <s v="PROFESOR TITULAR DE UNIVERSIDAD"/>
    <s v="R101"/>
    <x v="4"/>
    <n v="60"/>
    <s v="BIOQUÍMICA Y BIOLOGÍA MOLECULAR"/>
  </r>
  <r>
    <x v="13"/>
    <x v="4"/>
    <n v="813"/>
    <s v="096L"/>
    <s v="GRUPO-B1"/>
    <n v="690684"/>
    <s v="Bioquímica"/>
    <s v="GL"/>
    <s v="GRUPO DE LABORATORIO"/>
    <s v="096L"/>
    <s v="GRUPO LABORATORIO DE BIOQUÍMICA"/>
    <s v="GRUPO-B1"/>
    <s v="Grupo de Laboratorio de Bioquímica"/>
    <s v="2S"/>
    <n v="690684"/>
    <s v="DIZY"/>
    <s v="SOTO"/>
    <s v="MARTA Mª INÉS"/>
    <s v="madizy"/>
    <s v="marta.dizy@unirioja.es"/>
    <n v="0.2"/>
    <n v="0.2"/>
    <n v="504"/>
    <s v="PROFESOR TITULAR UNIVERSIDAD"/>
    <s v="01R"/>
    <s v="TIEMPO COMPLETO REDUCIDO"/>
    <s v="2017-09-15 00:00:00.0"/>
    <s v="null"/>
    <s v="DF348"/>
    <s v="TITULAR DE UNIVERSIDAD"/>
    <s v="R101"/>
    <x v="4"/>
    <n v="60"/>
    <s v="BIOQUÍMICA Y BIOLOGÍA MOLECULAR"/>
  </r>
  <r>
    <x v="13"/>
    <x v="4"/>
    <n v="813"/>
    <s v="096L"/>
    <s v="GRUPO-B1"/>
    <n v="47168662"/>
    <s v="Bioquímica"/>
    <s v="GL"/>
    <s v="GRUPO DE LABORATORIO"/>
    <s v="096L"/>
    <s v="GRUPO LABORATORIO DE BIOQUÍMICA"/>
    <s v="GRUPO-B1"/>
    <s v="Grupo de Laboratorio de Bioquímica"/>
    <s v="2S"/>
    <n v="47168662"/>
    <s v="GÓMEZ"/>
    <s v="VILLAESCUSA"/>
    <s v="PAULA"/>
    <s v="pagomev"/>
    <s v="paula.gomezv@alum.unirioja.es"/>
    <n v="1.2"/>
    <n v="1.2"/>
    <n v="536"/>
    <s v="PROFESOR INTERINO"/>
    <s v="C01"/>
    <s v="TIEMPO COMPLETO"/>
    <s v="2019-02-04 00:00:00.0"/>
    <s v="2019-09-14 00:00:00.0"/>
    <s v="PI101450"/>
    <s v="PROFESOR CONTRATADO INTERINO"/>
    <s v="R101"/>
    <x v="4"/>
    <n v="60"/>
    <s v="BIOQUÍMICA Y BIOLOGÍA MOLECULAR"/>
  </r>
  <r>
    <x v="13"/>
    <x v="4"/>
    <n v="813"/>
    <s v="096L"/>
    <s v="GRUPO-B2"/>
    <n v="690684"/>
    <s v="Bioquímica"/>
    <s v="GL"/>
    <s v="GRUPO DE LABORATORIO"/>
    <s v="096L"/>
    <s v="GRUPO LABORATORIO DE BIOQUÍMICA"/>
    <s v="GRUPO-B2"/>
    <s v="Grupo de Laboratorio de Bioquímica"/>
    <s v="2S"/>
    <n v="690684"/>
    <s v="DIZY"/>
    <s v="SOTO"/>
    <s v="MARTA Mª INÉS"/>
    <s v="madizy"/>
    <s v="marta.dizy@unirioja.es"/>
    <n v="0.2"/>
    <n v="0.2"/>
    <n v="504"/>
    <s v="PROFESOR TITULAR UNIVERSIDAD"/>
    <s v="01R"/>
    <s v="TIEMPO COMPLETO REDUCIDO"/>
    <s v="2017-09-15 00:00:00.0"/>
    <s v="null"/>
    <s v="DF348"/>
    <s v="TITULAR DE UNIVERSIDAD"/>
    <s v="R101"/>
    <x v="4"/>
    <n v="60"/>
    <s v="BIOQUÍMICA Y BIOLOGÍA MOLECULAR"/>
  </r>
  <r>
    <x v="13"/>
    <x v="4"/>
    <n v="813"/>
    <s v="096L"/>
    <s v="GRUPO-B2"/>
    <n v="47168662"/>
    <s v="Bioquímica"/>
    <s v="GL"/>
    <s v="GRUPO DE LABORATORIO"/>
    <s v="096L"/>
    <s v="GRUPO LABORATORIO DE BIOQUÍMICA"/>
    <s v="GRUPO-B2"/>
    <s v="Grupo de Laboratorio de Bioquímica"/>
    <s v="2S"/>
    <n v="47168662"/>
    <s v="GÓMEZ"/>
    <s v="VILLAESCUSA"/>
    <s v="PAULA"/>
    <s v="pagomev"/>
    <s v="paula.gomezv@alum.unirioja.es"/>
    <n v="1.2"/>
    <n v="1.2"/>
    <n v="536"/>
    <s v="PROFESOR INTERINO"/>
    <s v="C01"/>
    <s v="TIEMPO COMPLETO"/>
    <s v="2019-02-04 00:00:00.0"/>
    <s v="2019-09-14 00:00:00.0"/>
    <s v="PI101450"/>
    <s v="PROFESOR CONTRATADO INTERINO"/>
    <s v="R101"/>
    <x v="4"/>
    <n v="60"/>
    <s v="BIOQUÍMICA Y BIOLOGÍA MOLECULAR"/>
  </r>
  <r>
    <x v="13"/>
    <x v="4"/>
    <n v="813"/>
    <s v="096L"/>
    <s v="GRUPO-B3"/>
    <n v="16606907"/>
    <s v="Bioquímica"/>
    <s v="GL"/>
    <s v="GRUPO DE LABORATORIO"/>
    <s v="096L"/>
    <s v="GRUPO LABORATORIO DE BIOQUÍMICA"/>
    <s v="GRUPO-B3"/>
    <s v="Grupo de Laboratorio de Bioquímica"/>
    <s v="2S"/>
    <n v="16606907"/>
    <s v="FERNÁNDEZ"/>
    <s v="PÉREZ"/>
    <s v="MARÍA DEL ROCÍO"/>
    <s v="m.fernp"/>
    <s v="rocio.fernandez@unirioja.es"/>
    <n v="1"/>
    <n v="1"/>
    <n v="536"/>
    <s v="PROFESOR INTERINO"/>
    <s v="C01"/>
    <s v="TIEMPO COMPLETO"/>
    <s v="2019-02-04 00:00:00.0"/>
    <s v="2019-09-14 00:00:00.0"/>
    <s v="PI101449"/>
    <s v="PROFESOR CONTRATADO INTERINO"/>
    <s v="R101"/>
    <x v="4"/>
    <n v="60"/>
    <s v="BIOQUÍMICA Y BIOLOGÍA MOLECULAR"/>
  </r>
  <r>
    <x v="13"/>
    <x v="4"/>
    <n v="813"/>
    <s v="096L"/>
    <s v="GRUPO-B3"/>
    <n v="47168662"/>
    <s v="Bioquímica"/>
    <s v="GL"/>
    <s v="GRUPO DE LABORATORIO"/>
    <s v="096L"/>
    <s v="GRUPO LABORATORIO DE BIOQUÍMICA"/>
    <s v="GRUPO-B3"/>
    <s v="Grupo de Laboratorio de Bioquímica"/>
    <s v="2S"/>
    <n v="47168662"/>
    <s v="GÓMEZ"/>
    <s v="VILLAESCUSA"/>
    <s v="PAULA"/>
    <s v="pagomev"/>
    <s v="paula.gomezv@alum.unirioja.es"/>
    <n v="0.4"/>
    <n v="0.4"/>
    <n v="536"/>
    <s v="PROFESOR INTERINO"/>
    <s v="C01"/>
    <s v="TIEMPO COMPLETO"/>
    <s v="2019-02-04 00:00:00.0"/>
    <s v="2019-09-14 00:00:00.0"/>
    <s v="PI101450"/>
    <s v="PROFESOR CONTRATADO INTERINO"/>
    <s v="R101"/>
    <x v="4"/>
    <n v="60"/>
    <s v="BIOQUÍMICA Y BIOLOGÍA MOLECULAR"/>
  </r>
  <r>
    <x v="13"/>
    <x v="4"/>
    <n v="813"/>
    <s v="096L"/>
    <s v="GRUPO-B4"/>
    <n v="16606907"/>
    <s v="Bioquímica"/>
    <s v="GL"/>
    <s v="GRUPO DE LABORATORIO"/>
    <s v="096L"/>
    <s v="GRUPO LABORATORIO DE BIOQUÍMICA"/>
    <s v="GRUPO-B4"/>
    <s v="Grupo de Laboratorio de Bioquímica"/>
    <s v="2S"/>
    <n v="16606907"/>
    <s v="FERNÁNDEZ"/>
    <s v="PÉREZ"/>
    <s v="MARÍA DEL ROCÍO"/>
    <s v="m.fernp"/>
    <s v="rocio.fernandez@unirioja.es"/>
    <n v="1"/>
    <n v="1"/>
    <n v="536"/>
    <s v="PROFESOR INTERINO"/>
    <s v="C01"/>
    <s v="TIEMPO COMPLETO"/>
    <s v="2019-02-04 00:00:00.0"/>
    <s v="2019-09-14 00:00:00.0"/>
    <s v="PI101449"/>
    <s v="PROFESOR CONTRATADO INTERINO"/>
    <s v="R101"/>
    <x v="4"/>
    <n v="60"/>
    <s v="BIOQUÍMICA Y BIOLOGÍA MOLECULAR"/>
  </r>
  <r>
    <x v="13"/>
    <x v="4"/>
    <n v="813"/>
    <s v="096L"/>
    <s v="GRUPO-B4"/>
    <n v="47168662"/>
    <s v="Bioquímica"/>
    <s v="GL"/>
    <s v="GRUPO DE LABORATORIO"/>
    <s v="096L"/>
    <s v="GRUPO LABORATORIO DE BIOQUÍMICA"/>
    <s v="GRUPO-B4"/>
    <s v="Grupo de Laboratorio de Bioquímica"/>
    <s v="2S"/>
    <n v="47168662"/>
    <s v="GÓMEZ"/>
    <s v="VILLAESCUSA"/>
    <s v="PAULA"/>
    <s v="pagomev"/>
    <s v="paula.gomezv@alum.unirioja.es"/>
    <n v="0.4"/>
    <n v="0.4"/>
    <n v="536"/>
    <s v="PROFESOR INTERINO"/>
    <s v="C01"/>
    <s v="TIEMPO COMPLETO"/>
    <s v="2019-02-04 00:00:00.0"/>
    <s v="2019-09-14 00:00:00.0"/>
    <s v="PI101450"/>
    <s v="PROFESOR CONTRATADO INTERINO"/>
    <s v="R101"/>
    <x v="4"/>
    <n v="60"/>
    <s v="BIOQUÍMICA Y BIOLOGÍA MOLECULAR"/>
  </r>
  <r>
    <x v="13"/>
    <x v="4"/>
    <n v="813"/>
    <s v="096L"/>
    <s v="GRUPO-B5"/>
    <n v="16606907"/>
    <s v="Bioquímica"/>
    <s v="GL"/>
    <s v="GRUPO DE LABORATORIO"/>
    <s v="096L"/>
    <s v="GRUPO LABORATORIO DE BIOQUÍMICA"/>
    <s v="GRUPO-B5"/>
    <s v="Grupo de Laboratorio de Bioquímica"/>
    <s v="2S"/>
    <n v="16606907"/>
    <s v="FERNÁNDEZ"/>
    <s v="PÉREZ"/>
    <s v="MARÍA DEL ROCÍO"/>
    <s v="m.fernp"/>
    <s v="rocio.fernandez@unirioja.es"/>
    <n v="1"/>
    <n v="1"/>
    <n v="536"/>
    <s v="PROFESOR INTERINO"/>
    <s v="C01"/>
    <s v="TIEMPO COMPLETO"/>
    <s v="2019-02-04 00:00:00.0"/>
    <s v="2019-09-14 00:00:00.0"/>
    <s v="PI101449"/>
    <s v="PROFESOR CONTRATADO INTERINO"/>
    <s v="R101"/>
    <x v="4"/>
    <n v="60"/>
    <s v="BIOQUÍMICA Y BIOLOGÍA MOLECULAR"/>
  </r>
  <r>
    <x v="13"/>
    <x v="4"/>
    <n v="813"/>
    <s v="096L"/>
    <s v="GRUPO-B5"/>
    <n v="47168662"/>
    <s v="Bioquímica"/>
    <s v="GL"/>
    <s v="GRUPO DE LABORATORIO"/>
    <s v="096L"/>
    <s v="GRUPO LABORATORIO DE BIOQUÍMICA"/>
    <s v="GRUPO-B5"/>
    <s v="Grupo de Laboratorio de Bioquímica"/>
    <s v="2S"/>
    <n v="47168662"/>
    <s v="GÓMEZ"/>
    <s v="VILLAESCUSA"/>
    <s v="PAULA"/>
    <s v="pagomev"/>
    <s v="paula.gomezv@alum.unirioja.es"/>
    <n v="0.4"/>
    <n v="0.4"/>
    <n v="536"/>
    <s v="PROFESOR INTERINO"/>
    <s v="C01"/>
    <s v="TIEMPO COMPLETO"/>
    <s v="2019-02-04 00:00:00.0"/>
    <s v="2019-09-14 00:00:00.0"/>
    <s v="PI101450"/>
    <s v="PROFESOR CONTRATADO INTERINO"/>
    <s v="R101"/>
    <x v="4"/>
    <n v="60"/>
    <s v="BIOQUÍMICA Y BIOLOGÍA MOLECULAR"/>
  </r>
  <r>
    <x v="13"/>
    <x v="4"/>
    <n v="813"/>
    <s v="096R"/>
    <s v="GRUPO-B1"/>
    <n v="14245719"/>
    <s v="Bioquímica"/>
    <s v="GR"/>
    <s v="GRUPO REDUCIDO"/>
    <s v="096R"/>
    <s v="GRUPO REDUCIDO DE BIOQUÍMICA"/>
    <s v="GRUPO-B1"/>
    <s v="Grupo Reducido de Bioquímica"/>
    <s v="2S"/>
    <n v="14245719"/>
    <s v="RUIZ"/>
    <s v="LARREA"/>
    <s v="MARÍA FERNANDA"/>
    <s v="fernruiz"/>
    <s v="fernanda.ruiz@unirioja.es"/>
    <n v="0.2"/>
    <n v="0.2"/>
    <s v="A-0500"/>
    <s v="CATEDRATICO DE UNIVERSIDAD"/>
    <s v="01R"/>
    <s v="TIEMPO COMPLETO REDUCIDO"/>
    <s v="2012-09-01 00:00:00.0"/>
    <s v="null"/>
    <s v="DF100284"/>
    <s v="CATEDRÁTICO DE UNIVERSIDAD"/>
    <s v="R101"/>
    <x v="4"/>
    <n v="60"/>
    <s v="BIOQUÍMICA Y BIOLOGÍA MOLECULAR"/>
  </r>
  <r>
    <x v="13"/>
    <x v="4"/>
    <n v="813"/>
    <s v="096R"/>
    <s v="GRUPO-B1"/>
    <n v="16606907"/>
    <s v="Bioquímica"/>
    <s v="GR"/>
    <s v="GRUPO REDUCIDO"/>
    <s v="096R"/>
    <s v="GRUPO REDUCIDO DE BIOQUÍMICA"/>
    <s v="GRUPO-B1"/>
    <s v="Grupo Reducido de Bioquímica"/>
    <s v="2S"/>
    <n v="16606907"/>
    <s v="FERNÁNDEZ"/>
    <s v="PÉREZ"/>
    <s v="MARÍA DEL ROCÍO"/>
    <s v="m.fernp"/>
    <s v="rocio.fernandez@unirioja.es"/>
    <n v="0.8"/>
    <n v="0.8"/>
    <n v="536"/>
    <s v="PROFESOR INTERINO"/>
    <s v="C01"/>
    <s v="TIEMPO COMPLETO"/>
    <s v="2019-02-04 00:00:00.0"/>
    <s v="2019-09-14 00:00:00.0"/>
    <s v="PI101449"/>
    <s v="PROFESOR CONTRATADO INTERINO"/>
    <s v="R101"/>
    <x v="4"/>
    <n v="60"/>
    <s v="BIOQUÍMICA Y BIOLOGÍA MOLECULAR"/>
  </r>
  <r>
    <x v="13"/>
    <x v="4"/>
    <n v="813"/>
    <s v="096R"/>
    <s v="GRUPO-B2"/>
    <n v="14245719"/>
    <s v="Bioquímica"/>
    <s v="GR"/>
    <s v="GRUPO REDUCIDO"/>
    <s v="096R"/>
    <s v="GRUPO REDUCIDO DE BIOQUÍMICA"/>
    <s v="GRUPO-B2"/>
    <s v="Grupo Reducido de Bioquímica"/>
    <s v="2S"/>
    <n v="14245719"/>
    <s v="RUIZ"/>
    <s v="LARREA"/>
    <s v="MARÍA FERNANDA"/>
    <s v="fernruiz"/>
    <s v="fernanda.ruiz@unirioja.es"/>
    <n v="0.2"/>
    <n v="0.2"/>
    <s v="A-0500"/>
    <s v="CATEDRATICO DE UNIVERSIDAD"/>
    <s v="01R"/>
    <s v="TIEMPO COMPLETO REDUCIDO"/>
    <s v="2012-09-01 00:00:00.0"/>
    <s v="null"/>
    <s v="DF100284"/>
    <s v="CATEDRÁTICO DE UNIVERSIDAD"/>
    <s v="R101"/>
    <x v="4"/>
    <n v="60"/>
    <s v="BIOQUÍMICA Y BIOLOGÍA MOLECULAR"/>
  </r>
  <r>
    <x v="13"/>
    <x v="4"/>
    <n v="813"/>
    <s v="096R"/>
    <s v="GRUPO-B2"/>
    <n v="16606907"/>
    <s v="Bioquímica"/>
    <s v="GR"/>
    <s v="GRUPO REDUCIDO"/>
    <s v="096R"/>
    <s v="GRUPO REDUCIDO DE BIOQUÍMICA"/>
    <s v="GRUPO-B2"/>
    <s v="Grupo Reducido de Bioquímica"/>
    <s v="2S"/>
    <n v="16606907"/>
    <s v="FERNÁNDEZ"/>
    <s v="PÉREZ"/>
    <s v="MARÍA DEL ROCÍO"/>
    <s v="m.fernp"/>
    <s v="rocio.fernandez@unirioja.es"/>
    <n v="0.8"/>
    <n v="0.8"/>
    <n v="536"/>
    <s v="PROFESOR INTERINO"/>
    <s v="C01"/>
    <s v="TIEMPO COMPLETO"/>
    <s v="2019-02-04 00:00:00.0"/>
    <s v="2019-09-14 00:00:00.0"/>
    <s v="PI101449"/>
    <s v="PROFESOR CONTRATADO INTERINO"/>
    <s v="R101"/>
    <x v="4"/>
    <n v="60"/>
    <s v="BIOQUÍMICA Y BIOLOGÍA MOLECULAR"/>
  </r>
  <r>
    <x v="13"/>
    <x v="4"/>
    <n v="813"/>
    <s v="096R"/>
    <s v="GRUPO-B3"/>
    <n v="14245719"/>
    <s v="Bioquímica"/>
    <s v="GR"/>
    <s v="GRUPO REDUCIDO"/>
    <s v="096R"/>
    <s v="GRUPO REDUCIDO DE BIOQUÍMICA"/>
    <s v="GRUPO-B3"/>
    <s v="Grupo Reducido de Bioquímica"/>
    <s v="2S"/>
    <n v="14245719"/>
    <s v="RUIZ"/>
    <s v="LARREA"/>
    <s v="MARÍA FERNANDA"/>
    <s v="fernruiz"/>
    <s v="fernanda.ruiz@unirioja.es"/>
    <n v="0.2"/>
    <n v="0.2"/>
    <s v="A-0500"/>
    <s v="CATEDRATICO DE UNIVERSIDAD"/>
    <s v="01R"/>
    <s v="TIEMPO COMPLETO REDUCIDO"/>
    <s v="2012-09-01 00:00:00.0"/>
    <s v="null"/>
    <s v="DF100284"/>
    <s v="CATEDRÁTICO DE UNIVERSIDAD"/>
    <s v="R101"/>
    <x v="4"/>
    <n v="60"/>
    <s v="BIOQUÍMICA Y BIOLOGÍA MOLECULAR"/>
  </r>
  <r>
    <x v="13"/>
    <x v="4"/>
    <n v="813"/>
    <s v="096R"/>
    <s v="GRUPO-B3"/>
    <n v="16606907"/>
    <s v="Bioquímica"/>
    <s v="GR"/>
    <s v="GRUPO REDUCIDO"/>
    <s v="096R"/>
    <s v="GRUPO REDUCIDO DE BIOQUÍMICA"/>
    <s v="GRUPO-B3"/>
    <s v="Grupo Reducido de Bioquímica"/>
    <s v="2S"/>
    <n v="16606907"/>
    <s v="FERNÁNDEZ"/>
    <s v="PÉREZ"/>
    <s v="MARÍA DEL ROCÍO"/>
    <s v="m.fernp"/>
    <s v="rocio.fernandez@unirioja.es"/>
    <n v="0.8"/>
    <n v="0.8"/>
    <n v="536"/>
    <s v="PROFESOR INTERINO"/>
    <s v="C01"/>
    <s v="TIEMPO COMPLETO"/>
    <s v="2019-02-04 00:00:00.0"/>
    <s v="2019-09-14 00:00:00.0"/>
    <s v="PI101449"/>
    <s v="PROFESOR CONTRATADO INTERINO"/>
    <s v="R101"/>
    <x v="4"/>
    <n v="60"/>
    <s v="BIOQUÍMICA Y BIOLOGÍA MOLECULAR"/>
  </r>
  <r>
    <x v="14"/>
    <x v="4"/>
    <n v="813"/>
    <s v="096G"/>
    <s v="GRUPO-B"/>
    <n v="14245719"/>
    <s v="Bioquímica"/>
    <s v="GG"/>
    <s v="GRUPO GRANDE"/>
    <s v="096G"/>
    <s v="GRUPO GRANDE DE BIOQUÍMICA"/>
    <s v="GRUPO-B"/>
    <s v="Grupo Grande de BIOQUÍMICA"/>
    <s v="2S"/>
    <n v="14245719"/>
    <s v="RUIZ"/>
    <s v="LARREA"/>
    <s v="MARÍA FERNANDA"/>
    <s v="fernruiz"/>
    <s v="fernanda.ruiz@unirioja.es"/>
    <n v="1.8"/>
    <m/>
    <s v="A-0500"/>
    <s v="CATEDRATICO DE UNIVERSIDAD"/>
    <s v="01R"/>
    <s v="TIEMPO COMPLETO REDUCIDO"/>
    <s v="2012-09-01 00:00:00.0"/>
    <s v="null"/>
    <s v="DF100284"/>
    <s v="CATEDRÁTICO DE UNIVERSIDAD"/>
    <s v="R101"/>
    <x v="4"/>
    <n v="60"/>
    <s v="BIOQUÍMICA Y BIOLOGÍA MOLECULAR"/>
  </r>
  <r>
    <x v="14"/>
    <x v="4"/>
    <n v="813"/>
    <s v="096G"/>
    <s v="GRUPO-B"/>
    <n v="16552787"/>
    <s v="Bioquímica"/>
    <s v="GG"/>
    <s v="GRUPO GRANDE"/>
    <s v="096G"/>
    <s v="GRUPO GRANDE DE BIOQUÍMICA"/>
    <s v="GRUPO-B"/>
    <s v="Grupo Grande de BIOQUÍMICA"/>
    <s v="2S"/>
    <n v="16552787"/>
    <s v="TENORIO"/>
    <s v="RODRÍGUEZ"/>
    <s v="CARMEN"/>
    <s v="catenori"/>
    <s v="carmen.tenorio@unirioja.es"/>
    <n v="1.8"/>
    <m/>
    <n v="504"/>
    <s v="PROFESOR TITULAR UNIVERSIDAD"/>
    <s v="01R"/>
    <s v="TIEMPO COMPLETO REDUCIDO"/>
    <s v="2018-09-17 00:00:00.0"/>
    <s v="null"/>
    <s v="DF100263"/>
    <s v="PROFESOR TITULAR DE UNIVERSIDAD"/>
    <s v="R101"/>
    <x v="4"/>
    <n v="60"/>
    <s v="BIOQUÍMICA Y BIOLOGÍA MOLECULAR"/>
  </r>
  <r>
    <x v="14"/>
    <x v="4"/>
    <n v="813"/>
    <s v="096L"/>
    <s v="GRUPO-B1"/>
    <n v="690684"/>
    <s v="Bioquímica"/>
    <s v="GL"/>
    <s v="GRUPO DE LABORATORIO"/>
    <s v="096L"/>
    <s v="GRUPO LABORATORIO DE BIOQUÍMICA"/>
    <s v="GRUPO-B1"/>
    <s v="Grupo de Laboratorio de Bioquímica"/>
    <s v="2S"/>
    <n v="690684"/>
    <s v="DIZY"/>
    <s v="SOTO"/>
    <s v="MARTA Mª INÉS"/>
    <s v="madizy"/>
    <s v="marta.dizy@unirioja.es"/>
    <n v="0.2"/>
    <m/>
    <n v="504"/>
    <s v="PROFESOR TITULAR UNIVERSIDAD"/>
    <s v="01R"/>
    <s v="TIEMPO COMPLETO REDUCIDO"/>
    <s v="2017-09-15 00:00:00.0"/>
    <s v="null"/>
    <s v="DF348"/>
    <s v="TITULAR DE UNIVERSIDAD"/>
    <s v="R101"/>
    <x v="4"/>
    <n v="60"/>
    <s v="BIOQUÍMICA Y BIOLOGÍA MOLECULAR"/>
  </r>
  <r>
    <x v="14"/>
    <x v="4"/>
    <n v="813"/>
    <s v="096L"/>
    <s v="GRUPO-B1"/>
    <n v="47168662"/>
    <s v="Bioquímica"/>
    <s v="GL"/>
    <s v="GRUPO DE LABORATORIO"/>
    <s v="096L"/>
    <s v="GRUPO LABORATORIO DE BIOQUÍMICA"/>
    <s v="GRUPO-B1"/>
    <s v="Grupo de Laboratorio de Bioquímica"/>
    <s v="2S"/>
    <n v="47168662"/>
    <s v="GÓMEZ"/>
    <s v="VILLAESCUSA"/>
    <s v="PAULA"/>
    <s v="pagomev"/>
    <s v="paula.gomezv@alum.unirioja.es"/>
    <n v="1.2"/>
    <m/>
    <n v="536"/>
    <s v="PROFESOR INTERINO"/>
    <s v="C01"/>
    <s v="TIEMPO COMPLETO"/>
    <s v="2019-02-04 00:00:00.0"/>
    <s v="2019-09-14 00:00:00.0"/>
    <s v="PI101450"/>
    <s v="PROFESOR CONTRATADO INTERINO"/>
    <s v="R101"/>
    <x v="4"/>
    <n v="60"/>
    <s v="BIOQUÍMICA Y BIOLOGÍA MOLECULAR"/>
  </r>
  <r>
    <x v="14"/>
    <x v="4"/>
    <n v="813"/>
    <s v="096L"/>
    <s v="GRUPO-B2"/>
    <n v="690684"/>
    <s v="Bioquímica"/>
    <s v="GL"/>
    <s v="GRUPO DE LABORATORIO"/>
    <s v="096L"/>
    <s v="GRUPO LABORATORIO DE BIOQUÍMICA"/>
    <s v="GRUPO-B2"/>
    <s v="Grupo de Laboratorio de Bioquímica"/>
    <s v="2S"/>
    <n v="690684"/>
    <s v="DIZY"/>
    <s v="SOTO"/>
    <s v="MARTA Mª INÉS"/>
    <s v="madizy"/>
    <s v="marta.dizy@unirioja.es"/>
    <n v="0.2"/>
    <m/>
    <n v="504"/>
    <s v="PROFESOR TITULAR UNIVERSIDAD"/>
    <s v="01R"/>
    <s v="TIEMPO COMPLETO REDUCIDO"/>
    <s v="2017-09-15 00:00:00.0"/>
    <s v="null"/>
    <s v="DF348"/>
    <s v="TITULAR DE UNIVERSIDAD"/>
    <s v="R101"/>
    <x v="4"/>
    <n v="60"/>
    <s v="BIOQUÍMICA Y BIOLOGÍA MOLECULAR"/>
  </r>
  <r>
    <x v="14"/>
    <x v="4"/>
    <n v="813"/>
    <s v="096L"/>
    <s v="GRUPO-B2"/>
    <n v="47168662"/>
    <s v="Bioquímica"/>
    <s v="GL"/>
    <s v="GRUPO DE LABORATORIO"/>
    <s v="096L"/>
    <s v="GRUPO LABORATORIO DE BIOQUÍMICA"/>
    <s v="GRUPO-B2"/>
    <s v="Grupo de Laboratorio de Bioquímica"/>
    <s v="2S"/>
    <n v="47168662"/>
    <s v="GÓMEZ"/>
    <s v="VILLAESCUSA"/>
    <s v="PAULA"/>
    <s v="pagomev"/>
    <s v="paula.gomezv@alum.unirioja.es"/>
    <n v="1.2"/>
    <m/>
    <n v="536"/>
    <s v="PROFESOR INTERINO"/>
    <s v="C01"/>
    <s v="TIEMPO COMPLETO"/>
    <s v="2019-02-04 00:00:00.0"/>
    <s v="2019-09-14 00:00:00.0"/>
    <s v="PI101450"/>
    <s v="PROFESOR CONTRATADO INTERINO"/>
    <s v="R101"/>
    <x v="4"/>
    <n v="60"/>
    <s v="BIOQUÍMICA Y BIOLOGÍA MOLECULAR"/>
  </r>
  <r>
    <x v="14"/>
    <x v="4"/>
    <n v="813"/>
    <s v="096L"/>
    <s v="GRUPO-B3"/>
    <n v="16606907"/>
    <s v="Bioquímica"/>
    <s v="GL"/>
    <s v="GRUPO DE LABORATORIO"/>
    <s v="096L"/>
    <s v="GRUPO LABORATORIO DE BIOQUÍMICA"/>
    <s v="GRUPO-B3"/>
    <s v="Grupo de Laboratorio de Bioquímica"/>
    <s v="2S"/>
    <n v="16606907"/>
    <s v="FERNÁNDEZ"/>
    <s v="PÉREZ"/>
    <s v="MARÍA DEL ROCÍO"/>
    <s v="m.fernp"/>
    <s v="rocio.fernandez@unirioja.es"/>
    <n v="1"/>
    <m/>
    <n v="536"/>
    <s v="PROFESOR INTERINO"/>
    <s v="C01"/>
    <s v="TIEMPO COMPLETO"/>
    <s v="2019-02-04 00:00:00.0"/>
    <s v="2019-09-14 00:00:00.0"/>
    <s v="PI101449"/>
    <s v="PROFESOR CONTRATADO INTERINO"/>
    <s v="R101"/>
    <x v="4"/>
    <n v="60"/>
    <s v="BIOQUÍMICA Y BIOLOGÍA MOLECULAR"/>
  </r>
  <r>
    <x v="14"/>
    <x v="4"/>
    <n v="813"/>
    <s v="096L"/>
    <s v="GRUPO-B3"/>
    <n v="47168662"/>
    <s v="Bioquímica"/>
    <s v="GL"/>
    <s v="GRUPO DE LABORATORIO"/>
    <s v="096L"/>
    <s v="GRUPO LABORATORIO DE BIOQUÍMICA"/>
    <s v="GRUPO-B3"/>
    <s v="Grupo de Laboratorio de Bioquímica"/>
    <s v="2S"/>
    <n v="47168662"/>
    <s v="GÓMEZ"/>
    <s v="VILLAESCUSA"/>
    <s v="PAULA"/>
    <s v="pagomev"/>
    <s v="paula.gomezv@alum.unirioja.es"/>
    <n v="0.4"/>
    <m/>
    <n v="536"/>
    <s v="PROFESOR INTERINO"/>
    <s v="C01"/>
    <s v="TIEMPO COMPLETO"/>
    <s v="2019-02-04 00:00:00.0"/>
    <s v="2019-09-14 00:00:00.0"/>
    <s v="PI101450"/>
    <s v="PROFESOR CONTRATADO INTERINO"/>
    <s v="R101"/>
    <x v="4"/>
    <n v="60"/>
    <s v="BIOQUÍMICA Y BIOLOGÍA MOLECULAR"/>
  </r>
  <r>
    <x v="14"/>
    <x v="4"/>
    <n v="813"/>
    <s v="096L"/>
    <s v="GRUPO-B4"/>
    <n v="16606907"/>
    <s v="Bioquímica"/>
    <s v="GL"/>
    <s v="GRUPO DE LABORATORIO"/>
    <s v="096L"/>
    <s v="GRUPO LABORATORIO DE BIOQUÍMICA"/>
    <s v="GRUPO-B4"/>
    <s v="Grupo de Laboratorio de Bioquímica"/>
    <s v="2S"/>
    <n v="16606907"/>
    <s v="FERNÁNDEZ"/>
    <s v="PÉREZ"/>
    <s v="MARÍA DEL ROCÍO"/>
    <s v="m.fernp"/>
    <s v="rocio.fernandez@unirioja.es"/>
    <n v="1"/>
    <m/>
    <n v="536"/>
    <s v="PROFESOR INTERINO"/>
    <s v="C01"/>
    <s v="TIEMPO COMPLETO"/>
    <s v="2019-02-04 00:00:00.0"/>
    <s v="2019-09-14 00:00:00.0"/>
    <s v="PI101449"/>
    <s v="PROFESOR CONTRATADO INTERINO"/>
    <s v="R101"/>
    <x v="4"/>
    <n v="60"/>
    <s v="BIOQUÍMICA Y BIOLOGÍA MOLECULAR"/>
  </r>
  <r>
    <x v="14"/>
    <x v="4"/>
    <n v="813"/>
    <s v="096L"/>
    <s v="GRUPO-B4"/>
    <n v="47168662"/>
    <s v="Bioquímica"/>
    <s v="GL"/>
    <s v="GRUPO DE LABORATORIO"/>
    <s v="096L"/>
    <s v="GRUPO LABORATORIO DE BIOQUÍMICA"/>
    <s v="GRUPO-B4"/>
    <s v="Grupo de Laboratorio de Bioquímica"/>
    <s v="2S"/>
    <n v="47168662"/>
    <s v="GÓMEZ"/>
    <s v="VILLAESCUSA"/>
    <s v="PAULA"/>
    <s v="pagomev"/>
    <s v="paula.gomezv@alum.unirioja.es"/>
    <n v="0.4"/>
    <m/>
    <n v="536"/>
    <s v="PROFESOR INTERINO"/>
    <s v="C01"/>
    <s v="TIEMPO COMPLETO"/>
    <s v="2019-02-04 00:00:00.0"/>
    <s v="2019-09-14 00:00:00.0"/>
    <s v="PI101450"/>
    <s v="PROFESOR CONTRATADO INTERINO"/>
    <s v="R101"/>
    <x v="4"/>
    <n v="60"/>
    <s v="BIOQUÍMICA Y BIOLOGÍA MOLECULAR"/>
  </r>
  <r>
    <x v="14"/>
    <x v="4"/>
    <n v="813"/>
    <s v="096L"/>
    <s v="GRUPO-B5"/>
    <n v="16606907"/>
    <s v="Bioquímica"/>
    <s v="GL"/>
    <s v="GRUPO DE LABORATORIO"/>
    <s v="096L"/>
    <s v="GRUPO LABORATORIO DE BIOQUÍMICA"/>
    <s v="GRUPO-B5"/>
    <s v="Grupo de Laboratorio de Bioquímica"/>
    <s v="2S"/>
    <n v="16606907"/>
    <s v="FERNÁNDEZ"/>
    <s v="PÉREZ"/>
    <s v="MARÍA DEL ROCÍO"/>
    <s v="m.fernp"/>
    <s v="rocio.fernandez@unirioja.es"/>
    <n v="1"/>
    <m/>
    <n v="536"/>
    <s v="PROFESOR INTERINO"/>
    <s v="C01"/>
    <s v="TIEMPO COMPLETO"/>
    <s v="2019-02-04 00:00:00.0"/>
    <s v="2019-09-14 00:00:00.0"/>
    <s v="PI101449"/>
    <s v="PROFESOR CONTRATADO INTERINO"/>
    <s v="R101"/>
    <x v="4"/>
    <n v="60"/>
    <s v="BIOQUÍMICA Y BIOLOGÍA MOLECULAR"/>
  </r>
  <r>
    <x v="14"/>
    <x v="4"/>
    <n v="813"/>
    <s v="096L"/>
    <s v="GRUPO-B5"/>
    <n v="47168662"/>
    <s v="Bioquímica"/>
    <s v="GL"/>
    <s v="GRUPO DE LABORATORIO"/>
    <s v="096L"/>
    <s v="GRUPO LABORATORIO DE BIOQUÍMICA"/>
    <s v="GRUPO-B5"/>
    <s v="Grupo de Laboratorio de Bioquímica"/>
    <s v="2S"/>
    <n v="47168662"/>
    <s v="GÓMEZ"/>
    <s v="VILLAESCUSA"/>
    <s v="PAULA"/>
    <s v="pagomev"/>
    <s v="paula.gomezv@alum.unirioja.es"/>
    <n v="0.4"/>
    <m/>
    <n v="536"/>
    <s v="PROFESOR INTERINO"/>
    <s v="C01"/>
    <s v="TIEMPO COMPLETO"/>
    <s v="2019-02-04 00:00:00.0"/>
    <s v="2019-09-14 00:00:00.0"/>
    <s v="PI101450"/>
    <s v="PROFESOR CONTRATADO INTERINO"/>
    <s v="R101"/>
    <x v="4"/>
    <n v="60"/>
    <s v="BIOQUÍMICA Y BIOLOGÍA MOLECULAR"/>
  </r>
  <r>
    <x v="14"/>
    <x v="4"/>
    <n v="813"/>
    <s v="096R"/>
    <s v="GRUPO-B1"/>
    <n v="14245719"/>
    <s v="Bioquímica"/>
    <s v="GR"/>
    <s v="GRUPO REDUCIDO"/>
    <s v="096R"/>
    <s v="GRUPO REDUCIDO DE BIOQUÍMICA"/>
    <s v="GRUPO-B1"/>
    <s v="Grupo Reducido de Bioquímica"/>
    <s v="2S"/>
    <n v="14245719"/>
    <s v="RUIZ"/>
    <s v="LARREA"/>
    <s v="MARÍA FERNANDA"/>
    <s v="fernruiz"/>
    <s v="fernanda.ruiz@unirioja.es"/>
    <n v="0.2"/>
    <m/>
    <s v="A-0500"/>
    <s v="CATEDRATICO DE UNIVERSIDAD"/>
    <s v="01R"/>
    <s v="TIEMPO COMPLETO REDUCIDO"/>
    <s v="2012-09-01 00:00:00.0"/>
    <s v="null"/>
    <s v="DF100284"/>
    <s v="CATEDRÁTICO DE UNIVERSIDAD"/>
    <s v="R101"/>
    <x v="4"/>
    <n v="60"/>
    <s v="BIOQUÍMICA Y BIOLOGÍA MOLECULAR"/>
  </r>
  <r>
    <x v="14"/>
    <x v="4"/>
    <n v="813"/>
    <s v="096R"/>
    <s v="GRUPO-B1"/>
    <n v="16606907"/>
    <s v="Bioquímica"/>
    <s v="GR"/>
    <s v="GRUPO REDUCIDO"/>
    <s v="096R"/>
    <s v="GRUPO REDUCIDO DE BIOQUÍMICA"/>
    <s v="GRUPO-B1"/>
    <s v="Grupo Reducido de Bioquímica"/>
    <s v="2S"/>
    <n v="16606907"/>
    <s v="FERNÁNDEZ"/>
    <s v="PÉREZ"/>
    <s v="MARÍA DEL ROCÍO"/>
    <s v="m.fernp"/>
    <s v="rocio.fernandez@unirioja.es"/>
    <n v="0.8"/>
    <m/>
    <n v="536"/>
    <s v="PROFESOR INTERINO"/>
    <s v="C01"/>
    <s v="TIEMPO COMPLETO"/>
    <s v="2019-02-04 00:00:00.0"/>
    <s v="2019-09-14 00:00:00.0"/>
    <s v="PI101449"/>
    <s v="PROFESOR CONTRATADO INTERINO"/>
    <s v="R101"/>
    <x v="4"/>
    <n v="60"/>
    <s v="BIOQUÍMICA Y BIOLOGÍA MOLECULAR"/>
  </r>
  <r>
    <x v="14"/>
    <x v="4"/>
    <n v="813"/>
    <s v="096R"/>
    <s v="GRUPO-B2"/>
    <n v="14245719"/>
    <s v="Bioquímica"/>
    <s v="GR"/>
    <s v="GRUPO REDUCIDO"/>
    <s v="096R"/>
    <s v="GRUPO REDUCIDO DE BIOQUÍMICA"/>
    <s v="GRUPO-B2"/>
    <s v="Grupo Reducido de Bioquímica"/>
    <s v="2S"/>
    <n v="14245719"/>
    <s v="RUIZ"/>
    <s v="LARREA"/>
    <s v="MARÍA FERNANDA"/>
    <s v="fernruiz"/>
    <s v="fernanda.ruiz@unirioja.es"/>
    <n v="0.2"/>
    <m/>
    <s v="A-0500"/>
    <s v="CATEDRATICO DE UNIVERSIDAD"/>
    <s v="01R"/>
    <s v="TIEMPO COMPLETO REDUCIDO"/>
    <s v="2012-09-01 00:00:00.0"/>
    <s v="null"/>
    <s v="DF100284"/>
    <s v="CATEDRÁTICO DE UNIVERSIDAD"/>
    <s v="R101"/>
    <x v="4"/>
    <n v="60"/>
    <s v="BIOQUÍMICA Y BIOLOGÍA MOLECULAR"/>
  </r>
  <r>
    <x v="14"/>
    <x v="4"/>
    <n v="813"/>
    <s v="096R"/>
    <s v="GRUPO-B2"/>
    <n v="16606907"/>
    <s v="Bioquímica"/>
    <s v="GR"/>
    <s v="GRUPO REDUCIDO"/>
    <s v="096R"/>
    <s v="GRUPO REDUCIDO DE BIOQUÍMICA"/>
    <s v="GRUPO-B2"/>
    <s v="Grupo Reducido de Bioquímica"/>
    <s v="2S"/>
    <n v="16606907"/>
    <s v="FERNÁNDEZ"/>
    <s v="PÉREZ"/>
    <s v="MARÍA DEL ROCÍO"/>
    <s v="m.fernp"/>
    <s v="rocio.fernandez@unirioja.es"/>
    <n v="0.8"/>
    <m/>
    <n v="536"/>
    <s v="PROFESOR INTERINO"/>
    <s v="C01"/>
    <s v="TIEMPO COMPLETO"/>
    <s v="2019-02-04 00:00:00.0"/>
    <s v="2019-09-14 00:00:00.0"/>
    <s v="PI101449"/>
    <s v="PROFESOR CONTRATADO INTERINO"/>
    <s v="R101"/>
    <x v="4"/>
    <n v="60"/>
    <s v="BIOQUÍMICA Y BIOLOGÍA MOLECULAR"/>
  </r>
  <r>
    <x v="14"/>
    <x v="4"/>
    <n v="813"/>
    <s v="096R"/>
    <s v="GRUPO-B3"/>
    <n v="14245719"/>
    <s v="Bioquímica"/>
    <s v="GR"/>
    <s v="GRUPO REDUCIDO"/>
    <s v="096R"/>
    <s v="GRUPO REDUCIDO DE BIOQUÍMICA"/>
    <s v="GRUPO-B3"/>
    <s v="Grupo Reducido de Bioquímica"/>
    <s v="2S"/>
    <n v="14245719"/>
    <s v="RUIZ"/>
    <s v="LARREA"/>
    <s v="MARÍA FERNANDA"/>
    <s v="fernruiz"/>
    <s v="fernanda.ruiz@unirioja.es"/>
    <n v="0.2"/>
    <m/>
    <s v="A-0500"/>
    <s v="CATEDRATICO DE UNIVERSIDAD"/>
    <s v="01R"/>
    <s v="TIEMPO COMPLETO REDUCIDO"/>
    <s v="2012-09-01 00:00:00.0"/>
    <s v="null"/>
    <s v="DF100284"/>
    <s v="CATEDRÁTICO DE UNIVERSIDAD"/>
    <s v="R101"/>
    <x v="4"/>
    <n v="60"/>
    <s v="BIOQUÍMICA Y BIOLOGÍA MOLECULAR"/>
  </r>
  <r>
    <x v="14"/>
    <x v="4"/>
    <n v="813"/>
    <s v="096R"/>
    <s v="GRUPO-B3"/>
    <n v="16606907"/>
    <s v="Bioquímica"/>
    <s v="GR"/>
    <s v="GRUPO REDUCIDO"/>
    <s v="096R"/>
    <s v="GRUPO REDUCIDO DE BIOQUÍMICA"/>
    <s v="GRUPO-B3"/>
    <s v="Grupo Reducido de Bioquímica"/>
    <s v="2S"/>
    <n v="16606907"/>
    <s v="FERNÁNDEZ"/>
    <s v="PÉREZ"/>
    <s v="MARÍA DEL ROCÍO"/>
    <s v="m.fernp"/>
    <s v="rocio.fernandez@unirioja.es"/>
    <n v="0.8"/>
    <m/>
    <n v="536"/>
    <s v="PROFESOR INTERINO"/>
    <s v="C01"/>
    <s v="TIEMPO COMPLETO"/>
    <s v="2019-02-04 00:00:00.0"/>
    <s v="2019-09-14 00:00:00.0"/>
    <s v="PI101449"/>
    <s v="PROFESOR CONTRATADO INTERINO"/>
    <s v="R101"/>
    <x v="4"/>
    <n v="60"/>
    <s v="BIOQUÍMICA Y BIOLOGÍA MOLECULAR"/>
  </r>
  <r>
    <x v="11"/>
    <x v="4"/>
    <n v="814"/>
    <s v="001G"/>
    <s v="GRUPO-A"/>
    <n v="72786536"/>
    <s v="Cálculo infinitesimal"/>
    <s v="GG"/>
    <s v="GRUPO GRANDE"/>
    <s v="001G"/>
    <s v="GRUPO GRANDE DE CÁLCULO INFINITESIMAL"/>
    <s v="GRUPO-A"/>
    <s v="Grupo Grande de CÁLCULO INFINITESIMAL"/>
    <s v="1S"/>
    <n v="72786536"/>
    <s v="MÍNGUEZ"/>
    <s v="CENICEROS"/>
    <s v="JUDIT"/>
    <s v="jminguez"/>
    <s v="judit.minguez@unirioja.es"/>
    <n v="4"/>
    <n v="4"/>
    <n v="534"/>
    <s v="CONTRATADO DOCTOR -TIPO 1"/>
    <s v="C01"/>
    <s v="TIEMPO COMPLETO"/>
    <s v="2007-07-20 00:00:00.0"/>
    <s v="null"/>
    <s v="LD100578"/>
    <s v="CONTRATADO DOCTOR"/>
    <s v="R111"/>
    <x v="7"/>
    <n v="15"/>
    <s v="ANÁLISIS MATEMÁTICO"/>
  </r>
  <r>
    <x v="11"/>
    <x v="4"/>
    <n v="814"/>
    <s v="001G"/>
    <s v="GRUPO-B"/>
    <n v="16617591"/>
    <s v="Cálculo infinitesimal"/>
    <s v="GG"/>
    <s v="GRUPO GRANDE"/>
    <s v="001G"/>
    <s v="GRUPO GRANDE DE CÁLCULO INFINITESIMAL"/>
    <s v="GRUPO-B"/>
    <s v="Grupo Grande de CÁLCULO INFINITESIMAL"/>
    <s v="1S"/>
    <n v="16617591"/>
    <s v="BELLO"/>
    <s v="HERNÁNDEZ"/>
    <s v="MANUEL"/>
    <s v="mbello"/>
    <s v="mbello@unirioja.es"/>
    <n v="4"/>
    <n v="4"/>
    <n v="504"/>
    <s v="PROFESOR TITULAR UNIVERSIDAD"/>
    <s v="01R"/>
    <s v="TIEMPO COMPLETO REDUCIDO"/>
    <s v="2018-09-17 00:00:00.0"/>
    <s v="null"/>
    <s v="DF100146"/>
    <s v="PROFESOR TITULAR DE UNIVERSIDAD"/>
    <s v="R111"/>
    <x v="7"/>
    <n v="15"/>
    <s v="ANÁLISIS MATEMÁTICO"/>
  </r>
  <r>
    <x v="11"/>
    <x v="4"/>
    <n v="814"/>
    <s v="001I"/>
    <s v="GRUPO-A1"/>
    <n v="72786536"/>
    <s v="Cálculo infinitesimal"/>
    <s v="GI"/>
    <s v="GRUPO DE INFORMÁTICA"/>
    <s v="001I"/>
    <s v="GRUPO DE INFORMÁTICA DE CÁLCULO INFINITESIMAL"/>
    <s v="GRUPO-A1"/>
    <s v="Grupo de Informática de CÁLCULO INFINITESIMAL"/>
    <s v="1S"/>
    <n v="72786536"/>
    <s v="MÍNGUEZ"/>
    <s v="CENICEROS"/>
    <s v="JUDIT"/>
    <s v="jminguez"/>
    <s v="judit.minguez@unirioja.es"/>
    <n v="1"/>
    <n v="1"/>
    <n v="534"/>
    <s v="CONTRATADO DOCTOR -TIPO 1"/>
    <s v="C01"/>
    <s v="TIEMPO COMPLETO"/>
    <s v="2007-07-20 00:00:00.0"/>
    <s v="null"/>
    <s v="LD100578"/>
    <s v="CONTRATADO DOCTOR"/>
    <s v="R111"/>
    <x v="7"/>
    <n v="15"/>
    <s v="ANÁLISIS MATEMÁTICO"/>
  </r>
  <r>
    <x v="11"/>
    <x v="4"/>
    <n v="814"/>
    <s v="001I"/>
    <s v="GRUPO-A2"/>
    <n v="72786536"/>
    <s v="Cálculo infinitesimal"/>
    <s v="GI"/>
    <s v="GRUPO DE INFORMÁTICA"/>
    <s v="001I"/>
    <s v="GRUPO DE INFORMÁTICA DE CÁLCULO INFINITESIMAL"/>
    <s v="GRUPO-A2"/>
    <s v="Grupo de Informática de CÁLCULO INFINITESIMAL"/>
    <s v="1S"/>
    <n v="72786536"/>
    <s v="MÍNGUEZ"/>
    <s v="CENICEROS"/>
    <s v="JUDIT"/>
    <s v="jminguez"/>
    <s v="judit.minguez@unirioja.es"/>
    <n v="1"/>
    <n v="1"/>
    <n v="534"/>
    <s v="CONTRATADO DOCTOR -TIPO 1"/>
    <s v="C01"/>
    <s v="TIEMPO COMPLETO"/>
    <s v="2007-07-20 00:00:00.0"/>
    <s v="null"/>
    <s v="LD100578"/>
    <s v="CONTRATADO DOCTOR"/>
    <s v="R111"/>
    <x v="7"/>
    <n v="15"/>
    <s v="ANÁLISIS MATEMÁTICO"/>
  </r>
  <r>
    <x v="11"/>
    <x v="4"/>
    <n v="814"/>
    <s v="001I"/>
    <s v="GRUPO-A3"/>
    <n v="16565041"/>
    <s v="Cálculo infinitesimal"/>
    <s v="GI"/>
    <s v="GRUPO DE INFORMÁTICA"/>
    <s v="001I"/>
    <s v="GRUPO DE INFORMÁTICA DE CÁLCULO INFINITESIMAL"/>
    <s v="GRUPO-A3"/>
    <s v="Grupo de Informática de CÁLCULO INFINITESIMAL"/>
    <s v="1S"/>
    <n v="16565041"/>
    <s v="CIAURRI"/>
    <s v="RAMÍREZ"/>
    <s v="OSCAR"/>
    <s v="osciaurr"/>
    <s v="oscar.ciaurri@unirioja.es"/>
    <n v="1"/>
    <n v="1"/>
    <n v="500"/>
    <s v="CATEDRATICO DE UNIVERSIDAD"/>
    <s v="01R"/>
    <s v="TIEMPO COMPLETO REDUCIDO"/>
    <s v="2018-12-05 00:00:00.0"/>
    <s v="null"/>
    <s v="DF100379"/>
    <s v="CATEDRÁTICO DE UNIVERSIDAD"/>
    <s v="R111"/>
    <x v="7"/>
    <n v="15"/>
    <s v="ANÁLISIS MATEMÁTICO"/>
  </r>
  <r>
    <x v="11"/>
    <x v="4"/>
    <n v="814"/>
    <s v="001I"/>
    <s v="GRUPO-B1"/>
    <n v="16598388"/>
    <s v="Cálculo infinitesimal"/>
    <s v="GI"/>
    <s v="GRUPO DE INFORMÁTICA"/>
    <s v="001I"/>
    <s v="GRUPO DE INFORMÁTICA DE CÁLCULO INFINITESIMAL"/>
    <s v="GRUPO-B1"/>
    <s v="Grupo de Informática de CÁLCULO INFINITESIMAL"/>
    <s v="1S"/>
    <n v="16598388"/>
    <s v="PÉREZ"/>
    <s v="LÁZARO"/>
    <s v="FRANCISCO JAVIER"/>
    <s v="franpere"/>
    <s v="javier.perezl@unirioja.es"/>
    <n v="1"/>
    <n v="1"/>
    <n v="534"/>
    <s v="CONTRATADO DOCTOR -TIPO 1"/>
    <s v="C01"/>
    <s v="TIEMPO COMPLETO"/>
    <s v="2010-09-01 00:00:00.0"/>
    <s v="null"/>
    <s v="PI100761"/>
    <s v="PROFESOR CONTRATADO DOCTOR"/>
    <s v="R111"/>
    <x v="7"/>
    <n v="15"/>
    <s v="ANÁLISIS MATEMÁTICO"/>
  </r>
  <r>
    <x v="11"/>
    <x v="4"/>
    <n v="814"/>
    <s v="001I"/>
    <s v="GRUPO-B2"/>
    <n v="16598388"/>
    <s v="Cálculo infinitesimal"/>
    <s v="GI"/>
    <s v="GRUPO DE INFORMÁTICA"/>
    <s v="001I"/>
    <s v="GRUPO DE INFORMÁTICA DE CÁLCULO INFINITESIMAL"/>
    <s v="GRUPO-B2"/>
    <s v="Grupo de Informática de CÁLCULO INFINITESIMAL"/>
    <s v="1S"/>
    <n v="16598388"/>
    <s v="PÉREZ"/>
    <s v="LÁZARO"/>
    <s v="FRANCISCO JAVIER"/>
    <s v="franpere"/>
    <s v="javier.perezl@unirioja.es"/>
    <n v="1"/>
    <n v="1"/>
    <n v="534"/>
    <s v="CONTRATADO DOCTOR -TIPO 1"/>
    <s v="C01"/>
    <s v="TIEMPO COMPLETO"/>
    <s v="2010-09-01 00:00:00.0"/>
    <s v="null"/>
    <s v="PI100761"/>
    <s v="PROFESOR CONTRATADO DOCTOR"/>
    <s v="R111"/>
    <x v="7"/>
    <n v="15"/>
    <s v="ANÁLISIS MATEMÁTICO"/>
  </r>
  <r>
    <x v="11"/>
    <x v="4"/>
    <n v="814"/>
    <s v="001R"/>
    <s v="GRUPO-A1"/>
    <n v="72786536"/>
    <s v="Cálculo infinitesimal"/>
    <s v="GR"/>
    <s v="GRUPO REDUCIDO"/>
    <s v="001R"/>
    <s v="GRUPO REDUCIDO DE CÁLCULO INFINITESIMAL"/>
    <s v="GRUPO-A1"/>
    <s v="Grupo Reducido de CÁLCULO INFINITESIMAL"/>
    <s v="1S"/>
    <n v="72786536"/>
    <s v="MÍNGUEZ"/>
    <s v="CENICEROS"/>
    <s v="JUDIT"/>
    <s v="jminguez"/>
    <s v="judit.minguez@unirioja.es"/>
    <n v="1"/>
    <n v="1"/>
    <n v="534"/>
    <s v="CONTRATADO DOCTOR -TIPO 1"/>
    <s v="C01"/>
    <s v="TIEMPO COMPLETO"/>
    <s v="2007-07-20 00:00:00.0"/>
    <s v="null"/>
    <s v="LD100578"/>
    <s v="CONTRATADO DOCTOR"/>
    <s v="R111"/>
    <x v="7"/>
    <n v="15"/>
    <s v="ANÁLISIS MATEMÁTICO"/>
  </r>
  <r>
    <x v="11"/>
    <x v="4"/>
    <n v="814"/>
    <s v="001R"/>
    <s v="GRUPO-A2"/>
    <n v="72786536"/>
    <s v="Cálculo infinitesimal"/>
    <s v="GR"/>
    <s v="GRUPO REDUCIDO"/>
    <s v="001R"/>
    <s v="GRUPO REDUCIDO DE CÁLCULO INFINITESIMAL"/>
    <s v="GRUPO-A2"/>
    <s v="Grupo Reducido de CÁLCULO INFINITESIMAL"/>
    <s v="1S"/>
    <n v="72786536"/>
    <s v="MÍNGUEZ"/>
    <s v="CENICEROS"/>
    <s v="JUDIT"/>
    <s v="jminguez"/>
    <s v="judit.minguez@unirioja.es"/>
    <n v="1"/>
    <n v="1"/>
    <n v="534"/>
    <s v="CONTRATADO DOCTOR -TIPO 1"/>
    <s v="C01"/>
    <s v="TIEMPO COMPLETO"/>
    <s v="2007-07-20 00:00:00.0"/>
    <s v="null"/>
    <s v="LD100578"/>
    <s v="CONTRATADO DOCTOR"/>
    <s v="R111"/>
    <x v="7"/>
    <n v="15"/>
    <s v="ANÁLISIS MATEMÁTICO"/>
  </r>
  <r>
    <x v="11"/>
    <x v="4"/>
    <n v="814"/>
    <s v="001R"/>
    <s v="GRUPO-A3"/>
    <n v="72786536"/>
    <s v="Cálculo infinitesimal"/>
    <s v="GR"/>
    <s v="GRUPO REDUCIDO"/>
    <s v="001R"/>
    <s v="GRUPO REDUCIDO DE CÁLCULO INFINITESIMAL"/>
    <s v="GRUPO-A3"/>
    <s v="Grupo Reducido de CÁLCULO INFINITESIMAL"/>
    <s v="1S"/>
    <n v="72786536"/>
    <s v="MÍNGUEZ"/>
    <s v="CENICEROS"/>
    <s v="JUDIT"/>
    <s v="jminguez"/>
    <s v="judit.minguez@unirioja.es"/>
    <n v="1"/>
    <n v="1"/>
    <n v="534"/>
    <s v="CONTRATADO DOCTOR -TIPO 1"/>
    <s v="C01"/>
    <s v="TIEMPO COMPLETO"/>
    <s v="2007-07-20 00:00:00.0"/>
    <s v="null"/>
    <s v="LD100578"/>
    <s v="CONTRATADO DOCTOR"/>
    <s v="R111"/>
    <x v="7"/>
    <n v="15"/>
    <s v="ANÁLISIS MATEMÁTICO"/>
  </r>
  <r>
    <x v="11"/>
    <x v="4"/>
    <n v="814"/>
    <s v="001R"/>
    <s v="GRUPO-B1"/>
    <n v="72786536"/>
    <s v="Cálculo infinitesimal"/>
    <s v="GR"/>
    <s v="GRUPO REDUCIDO"/>
    <s v="001R"/>
    <s v="GRUPO REDUCIDO DE CÁLCULO INFINITESIMAL"/>
    <s v="GRUPO-B1"/>
    <s v="Grupo Reducido de CÁLCULO INFINITESIMAL"/>
    <s v="1S"/>
    <n v="72786536"/>
    <s v="MÍNGUEZ"/>
    <s v="CENICEROS"/>
    <s v="JUDIT"/>
    <s v="jminguez"/>
    <s v="judit.minguez@unirioja.es"/>
    <n v="1"/>
    <n v="1"/>
    <n v="534"/>
    <s v="CONTRATADO DOCTOR -TIPO 1"/>
    <s v="C01"/>
    <s v="TIEMPO COMPLETO"/>
    <s v="2007-07-20 00:00:00.0"/>
    <s v="null"/>
    <s v="LD100578"/>
    <s v="CONTRATADO DOCTOR"/>
    <s v="R111"/>
    <x v="7"/>
    <n v="15"/>
    <s v="ANÁLISIS MATEMÁTICO"/>
  </r>
  <r>
    <x v="11"/>
    <x v="4"/>
    <n v="814"/>
    <s v="001R"/>
    <s v="GRUPO-B2"/>
    <n v="72786536"/>
    <s v="Cálculo infinitesimal"/>
    <s v="GR"/>
    <s v="GRUPO REDUCIDO"/>
    <s v="001R"/>
    <s v="GRUPO REDUCIDO DE CÁLCULO INFINITESIMAL"/>
    <s v="GRUPO-B2"/>
    <s v="Grupo Reducido de CÁLCULO INFINITESIMAL"/>
    <s v="1S"/>
    <n v="72786536"/>
    <s v="MÍNGUEZ"/>
    <s v="CENICEROS"/>
    <s v="JUDIT"/>
    <s v="jminguez"/>
    <s v="judit.minguez@unirioja.es"/>
    <n v="1"/>
    <n v="1"/>
    <n v="534"/>
    <s v="CONTRATADO DOCTOR -TIPO 1"/>
    <s v="C01"/>
    <s v="TIEMPO COMPLETO"/>
    <s v="2007-07-20 00:00:00.0"/>
    <s v="null"/>
    <s v="LD100578"/>
    <s v="CONTRATADO DOCTOR"/>
    <s v="R111"/>
    <x v="7"/>
    <n v="15"/>
    <s v="ANÁLISIS MATEMÁTICO"/>
  </r>
  <r>
    <x v="15"/>
    <x v="4"/>
    <n v="814"/>
    <s v="001G"/>
    <s v="GRUPO-A"/>
    <n v="72786536"/>
    <s v="Cálculo infinitesimal"/>
    <s v="GG"/>
    <s v="GRUPO GRANDE"/>
    <s v="001G"/>
    <s v="GRUPO GRANDE DE CÁLCULO INFINITESIMAL"/>
    <s v="GRUPO-A"/>
    <s v="Grupo Grande de CÁLCULO INFINITESIMAL"/>
    <s v="1S"/>
    <n v="72786536"/>
    <s v="MÍNGUEZ"/>
    <s v="CENICEROS"/>
    <s v="JUDIT"/>
    <s v="jminguez"/>
    <s v="judit.minguez@unirioja.es"/>
    <n v="4"/>
    <m/>
    <n v="534"/>
    <s v="CONTRATADO DOCTOR -TIPO 1"/>
    <s v="C01"/>
    <s v="TIEMPO COMPLETO"/>
    <s v="2007-07-20 00:00:00.0"/>
    <s v="null"/>
    <s v="LD100578"/>
    <s v="CONTRATADO DOCTOR"/>
    <s v="R111"/>
    <x v="7"/>
    <n v="15"/>
    <s v="ANÁLISIS MATEMÁTICO"/>
  </r>
  <r>
    <x v="15"/>
    <x v="4"/>
    <n v="814"/>
    <s v="001G"/>
    <s v="GRUPO-B"/>
    <n v="16617591"/>
    <s v="Cálculo infinitesimal"/>
    <s v="GG"/>
    <s v="GRUPO GRANDE"/>
    <s v="001G"/>
    <s v="GRUPO GRANDE DE CÁLCULO INFINITESIMAL"/>
    <s v="GRUPO-B"/>
    <s v="Grupo Grande de CÁLCULO INFINITESIMAL"/>
    <s v="1S"/>
    <n v="16617591"/>
    <s v="BELLO"/>
    <s v="HERNÁNDEZ"/>
    <s v="MANUEL"/>
    <s v="mbello"/>
    <s v="mbello@unirioja.es"/>
    <n v="4"/>
    <m/>
    <n v="504"/>
    <s v="PROFESOR TITULAR UNIVERSIDAD"/>
    <s v="01R"/>
    <s v="TIEMPO COMPLETO REDUCIDO"/>
    <s v="2018-09-17 00:00:00.0"/>
    <s v="null"/>
    <s v="DF100146"/>
    <s v="PROFESOR TITULAR DE UNIVERSIDAD"/>
    <s v="R111"/>
    <x v="7"/>
    <n v="15"/>
    <s v="ANÁLISIS MATEMÁTICO"/>
  </r>
  <r>
    <x v="15"/>
    <x v="4"/>
    <n v="814"/>
    <s v="001I"/>
    <s v="GRUPO-A1"/>
    <n v="72786536"/>
    <s v="Cálculo infinitesimal"/>
    <s v="GI"/>
    <s v="GRUPO DE INFORMÁTICA"/>
    <s v="001I"/>
    <s v="GRUPO DE INFORMÁTICA DE CÁLCULO INFINITESIMAL"/>
    <s v="GRUPO-A1"/>
    <s v="Grupo de Informática de CÁLCULO INFINITESIMAL"/>
    <s v="1S"/>
    <n v="72786536"/>
    <s v="MÍNGUEZ"/>
    <s v="CENICEROS"/>
    <s v="JUDIT"/>
    <s v="jminguez"/>
    <s v="judit.minguez@unirioja.es"/>
    <n v="1"/>
    <m/>
    <n v="534"/>
    <s v="CONTRATADO DOCTOR -TIPO 1"/>
    <s v="C01"/>
    <s v="TIEMPO COMPLETO"/>
    <s v="2007-07-20 00:00:00.0"/>
    <s v="null"/>
    <s v="LD100578"/>
    <s v="CONTRATADO DOCTOR"/>
    <s v="R111"/>
    <x v="7"/>
    <n v="15"/>
    <s v="ANÁLISIS MATEMÁTICO"/>
  </r>
  <r>
    <x v="15"/>
    <x v="4"/>
    <n v="814"/>
    <s v="001I"/>
    <s v="GRUPO-A2"/>
    <n v="72786536"/>
    <s v="Cálculo infinitesimal"/>
    <s v="GI"/>
    <s v="GRUPO DE INFORMÁTICA"/>
    <s v="001I"/>
    <s v="GRUPO DE INFORMÁTICA DE CÁLCULO INFINITESIMAL"/>
    <s v="GRUPO-A2"/>
    <s v="Grupo de Informática de CÁLCULO INFINITESIMAL"/>
    <s v="1S"/>
    <n v="72786536"/>
    <s v="MÍNGUEZ"/>
    <s v="CENICEROS"/>
    <s v="JUDIT"/>
    <s v="jminguez"/>
    <s v="judit.minguez@unirioja.es"/>
    <n v="1"/>
    <m/>
    <n v="534"/>
    <s v="CONTRATADO DOCTOR -TIPO 1"/>
    <s v="C01"/>
    <s v="TIEMPO COMPLETO"/>
    <s v="2007-07-20 00:00:00.0"/>
    <s v="null"/>
    <s v="LD100578"/>
    <s v="CONTRATADO DOCTOR"/>
    <s v="R111"/>
    <x v="7"/>
    <n v="15"/>
    <s v="ANÁLISIS MATEMÁTICO"/>
  </r>
  <r>
    <x v="15"/>
    <x v="4"/>
    <n v="814"/>
    <s v="001I"/>
    <s v="GRUPO-A3"/>
    <n v="16565041"/>
    <s v="Cálculo infinitesimal"/>
    <s v="GI"/>
    <s v="GRUPO DE INFORMÁTICA"/>
    <s v="001I"/>
    <s v="GRUPO DE INFORMÁTICA DE CÁLCULO INFINITESIMAL"/>
    <s v="GRUPO-A3"/>
    <s v="Grupo de Informática de CÁLCULO INFINITESIMAL"/>
    <s v="1S"/>
    <n v="16565041"/>
    <s v="CIAURRI"/>
    <s v="RAMÍREZ"/>
    <s v="OSCAR"/>
    <s v="osciaurr"/>
    <s v="oscar.ciaurri@unirioja.es"/>
    <n v="1"/>
    <m/>
    <n v="500"/>
    <s v="CATEDRATICO DE UNIVERSIDAD"/>
    <s v="01R"/>
    <s v="TIEMPO COMPLETO REDUCIDO"/>
    <s v="2018-12-05 00:00:00.0"/>
    <s v="null"/>
    <s v="DF100379"/>
    <s v="CATEDRÁTICO DE UNIVERSIDAD"/>
    <s v="R111"/>
    <x v="7"/>
    <n v="15"/>
    <s v="ANÁLISIS MATEMÁTICO"/>
  </r>
  <r>
    <x v="15"/>
    <x v="4"/>
    <n v="814"/>
    <s v="001I"/>
    <s v="GRUPO-B1"/>
    <n v="16598388"/>
    <s v="Cálculo infinitesimal"/>
    <s v="GI"/>
    <s v="GRUPO DE INFORMÁTICA"/>
    <s v="001I"/>
    <s v="GRUPO DE INFORMÁTICA DE CÁLCULO INFINITESIMAL"/>
    <s v="GRUPO-B1"/>
    <s v="Grupo de Informática de CÁLCULO INFINITESIMAL"/>
    <s v="1S"/>
    <n v="16598388"/>
    <s v="PÉREZ"/>
    <s v="LÁZARO"/>
    <s v="FRANCISCO JAVIER"/>
    <s v="franpere"/>
    <s v="javier.perezl@unirioja.es"/>
    <n v="1"/>
    <m/>
    <n v="534"/>
    <s v="CONTRATADO DOCTOR -TIPO 1"/>
    <s v="C01"/>
    <s v="TIEMPO COMPLETO"/>
    <s v="2010-09-01 00:00:00.0"/>
    <s v="null"/>
    <s v="PI100761"/>
    <s v="PROFESOR CONTRATADO DOCTOR"/>
    <s v="R111"/>
    <x v="7"/>
    <n v="15"/>
    <s v="ANÁLISIS MATEMÁTICO"/>
  </r>
  <r>
    <x v="15"/>
    <x v="4"/>
    <n v="814"/>
    <s v="001I"/>
    <s v="GRUPO-B2"/>
    <n v="16598388"/>
    <s v="Cálculo infinitesimal"/>
    <s v="GI"/>
    <s v="GRUPO DE INFORMÁTICA"/>
    <s v="001I"/>
    <s v="GRUPO DE INFORMÁTICA DE CÁLCULO INFINITESIMAL"/>
    <s v="GRUPO-B2"/>
    <s v="Grupo de Informática de CÁLCULO INFINITESIMAL"/>
    <s v="1S"/>
    <n v="16598388"/>
    <s v="PÉREZ"/>
    <s v="LÁZARO"/>
    <s v="FRANCISCO JAVIER"/>
    <s v="franpere"/>
    <s v="javier.perezl@unirioja.es"/>
    <n v="1"/>
    <m/>
    <n v="534"/>
    <s v="CONTRATADO DOCTOR -TIPO 1"/>
    <s v="C01"/>
    <s v="TIEMPO COMPLETO"/>
    <s v="2010-09-01 00:00:00.0"/>
    <s v="null"/>
    <s v="PI100761"/>
    <s v="PROFESOR CONTRATADO DOCTOR"/>
    <s v="R111"/>
    <x v="7"/>
    <n v="15"/>
    <s v="ANÁLISIS MATEMÁTICO"/>
  </r>
  <r>
    <x v="15"/>
    <x v="4"/>
    <n v="814"/>
    <s v="001R"/>
    <s v="GRUPO-A1"/>
    <n v="72786536"/>
    <s v="Cálculo infinitesimal"/>
    <s v="GR"/>
    <s v="GRUPO REDUCIDO"/>
    <s v="001R"/>
    <s v="GRUPO REDUCIDO DE CÁLCULO INFINITESIMAL"/>
    <s v="GRUPO-A1"/>
    <s v="Grupo Reducido de CÁLCULO INFINITESIMAL"/>
    <s v="1S"/>
    <n v="72786536"/>
    <s v="MÍNGUEZ"/>
    <s v="CENICEROS"/>
    <s v="JUDIT"/>
    <s v="jminguez"/>
    <s v="judit.minguez@unirioja.es"/>
    <n v="1"/>
    <m/>
    <n v="534"/>
    <s v="CONTRATADO DOCTOR -TIPO 1"/>
    <s v="C01"/>
    <s v="TIEMPO COMPLETO"/>
    <s v="2007-07-20 00:00:00.0"/>
    <s v="null"/>
    <s v="LD100578"/>
    <s v="CONTRATADO DOCTOR"/>
    <s v="R111"/>
    <x v="7"/>
    <n v="15"/>
    <s v="ANÁLISIS MATEMÁTICO"/>
  </r>
  <r>
    <x v="15"/>
    <x v="4"/>
    <n v="814"/>
    <s v="001R"/>
    <s v="GRUPO-A2"/>
    <n v="72786536"/>
    <s v="Cálculo infinitesimal"/>
    <s v="GR"/>
    <s v="GRUPO REDUCIDO"/>
    <s v="001R"/>
    <s v="GRUPO REDUCIDO DE CÁLCULO INFINITESIMAL"/>
    <s v="GRUPO-A2"/>
    <s v="Grupo Reducido de CÁLCULO INFINITESIMAL"/>
    <s v="1S"/>
    <n v="72786536"/>
    <s v="MÍNGUEZ"/>
    <s v="CENICEROS"/>
    <s v="JUDIT"/>
    <s v="jminguez"/>
    <s v="judit.minguez@unirioja.es"/>
    <n v="1"/>
    <m/>
    <n v="534"/>
    <s v="CONTRATADO DOCTOR -TIPO 1"/>
    <s v="C01"/>
    <s v="TIEMPO COMPLETO"/>
    <s v="2007-07-20 00:00:00.0"/>
    <s v="null"/>
    <s v="LD100578"/>
    <s v="CONTRATADO DOCTOR"/>
    <s v="R111"/>
    <x v="7"/>
    <n v="15"/>
    <s v="ANÁLISIS MATEMÁTICO"/>
  </r>
  <r>
    <x v="15"/>
    <x v="4"/>
    <n v="814"/>
    <s v="001R"/>
    <s v="GRUPO-A3"/>
    <n v="72786536"/>
    <s v="Cálculo infinitesimal"/>
    <s v="GR"/>
    <s v="GRUPO REDUCIDO"/>
    <s v="001R"/>
    <s v="GRUPO REDUCIDO DE CÁLCULO INFINITESIMAL"/>
    <s v="GRUPO-A3"/>
    <s v="Grupo Reducido de CÁLCULO INFINITESIMAL"/>
    <s v="1S"/>
    <n v="72786536"/>
    <s v="MÍNGUEZ"/>
    <s v="CENICEROS"/>
    <s v="JUDIT"/>
    <s v="jminguez"/>
    <s v="judit.minguez@unirioja.es"/>
    <n v="1"/>
    <m/>
    <n v="534"/>
    <s v="CONTRATADO DOCTOR -TIPO 1"/>
    <s v="C01"/>
    <s v="TIEMPO COMPLETO"/>
    <s v="2007-07-20 00:00:00.0"/>
    <s v="null"/>
    <s v="LD100578"/>
    <s v="CONTRATADO DOCTOR"/>
    <s v="R111"/>
    <x v="7"/>
    <n v="15"/>
    <s v="ANÁLISIS MATEMÁTICO"/>
  </r>
  <r>
    <x v="15"/>
    <x v="4"/>
    <n v="814"/>
    <s v="001R"/>
    <s v="GRUPO-B1"/>
    <n v="72786536"/>
    <s v="Cálculo infinitesimal"/>
    <s v="GR"/>
    <s v="GRUPO REDUCIDO"/>
    <s v="001R"/>
    <s v="GRUPO REDUCIDO DE CÁLCULO INFINITESIMAL"/>
    <s v="GRUPO-B1"/>
    <s v="Grupo Reducido de CÁLCULO INFINITESIMAL"/>
    <s v="1S"/>
    <n v="72786536"/>
    <s v="MÍNGUEZ"/>
    <s v="CENICEROS"/>
    <s v="JUDIT"/>
    <s v="jminguez"/>
    <s v="judit.minguez@unirioja.es"/>
    <n v="1"/>
    <m/>
    <n v="534"/>
    <s v="CONTRATADO DOCTOR -TIPO 1"/>
    <s v="C01"/>
    <s v="TIEMPO COMPLETO"/>
    <s v="2007-07-20 00:00:00.0"/>
    <s v="null"/>
    <s v="LD100578"/>
    <s v="CONTRATADO DOCTOR"/>
    <s v="R111"/>
    <x v="7"/>
    <n v="15"/>
    <s v="ANÁLISIS MATEMÁTICO"/>
  </r>
  <r>
    <x v="15"/>
    <x v="4"/>
    <n v="814"/>
    <s v="001R"/>
    <s v="GRUPO-B2"/>
    <n v="72786536"/>
    <s v="Cálculo infinitesimal"/>
    <s v="GR"/>
    <s v="GRUPO REDUCIDO"/>
    <s v="001R"/>
    <s v="GRUPO REDUCIDO DE CÁLCULO INFINITESIMAL"/>
    <s v="GRUPO-B2"/>
    <s v="Grupo Reducido de CÁLCULO INFINITESIMAL"/>
    <s v="1S"/>
    <n v="72786536"/>
    <s v="MÍNGUEZ"/>
    <s v="CENICEROS"/>
    <s v="JUDIT"/>
    <s v="jminguez"/>
    <s v="judit.minguez@unirioja.es"/>
    <n v="1"/>
    <m/>
    <n v="534"/>
    <s v="CONTRATADO DOCTOR -TIPO 1"/>
    <s v="C01"/>
    <s v="TIEMPO COMPLETO"/>
    <s v="2007-07-20 00:00:00.0"/>
    <s v="null"/>
    <s v="LD100578"/>
    <s v="CONTRATADO DOCTOR"/>
    <s v="R111"/>
    <x v="7"/>
    <n v="15"/>
    <s v="ANÁLISIS MATEMÁTICO"/>
  </r>
  <r>
    <x v="11"/>
    <x v="4"/>
    <n v="815"/>
    <s v="002G"/>
    <s v="GRUPO-A"/>
    <n v="16530288"/>
    <s v="Cálculo matricial y vectorial"/>
    <s v="GG"/>
    <s v="GRUPO GRANDE"/>
    <s v="002G"/>
    <s v="GRUPO GRANDE DE CALCULO MATRICIAL Y VECTORIAL"/>
    <s v="GRUPO-A"/>
    <s v="Grupo Grande de CÁLCULO MATRICIAL Y VECTORIAL8"/>
    <s v="1S"/>
    <n v="16530288"/>
    <s v="BENITO"/>
    <s v="CLAVIJO"/>
    <s v="MARÍA DEL PILAR"/>
    <s v="mpbenito"/>
    <s v="pilar.benito@unirioja.es"/>
    <n v="4"/>
    <n v="4"/>
    <n v="504"/>
    <s v="PROFESOR TITULAR UNIVERSIDAD"/>
    <s v="01R"/>
    <s v="TIEMPO COMPLETO REDUCIDO"/>
    <s v="2015-09-15 00:00:00.0"/>
    <s v="null"/>
    <s v="DF32072"/>
    <s v="TITULAR DE UNIVERSIDAD"/>
    <s v="R111"/>
    <x v="7"/>
    <n v="5"/>
    <s v="ÁLGEBRA"/>
  </r>
  <r>
    <x v="11"/>
    <x v="4"/>
    <n v="815"/>
    <s v="002G"/>
    <s v="GRUPO-B"/>
    <n v="17764581"/>
    <s v="Cálculo matricial y vectorial"/>
    <s v="GG"/>
    <s v="GRUPO GRANDE"/>
    <s v="002G"/>
    <s v="GRUPO GRANDE DE CALCULO MATRICIAL Y VECTORIAL"/>
    <s v="GRUPO-B"/>
    <s v="Grupo Grande de CÁLCULO MATRICIAL Y VECTORIAL8"/>
    <s v="1S"/>
    <n v="17764581"/>
    <s v="RODRIGO"/>
    <s v="ESCUDERO"/>
    <s v="ADRIAN"/>
    <s v="adrodre"/>
    <s v="adrian.rodrigoe@unirioja.es"/>
    <n v="4"/>
    <n v="4"/>
    <n v="536"/>
    <s v="PROFESOR INTERINO"/>
    <s v="C01"/>
    <s v="TIEMPO COMPLETO"/>
    <s v="2018-09-17 00:00:00.0"/>
    <s v="2019-09-14 00:00:00.0"/>
    <s v="PI101404"/>
    <s v="PROFESOR CONTRATADO INTERINO"/>
    <s v="R111"/>
    <x v="7"/>
    <n v="5"/>
    <s v="ÁLGEBRA"/>
  </r>
  <r>
    <x v="11"/>
    <x v="4"/>
    <n v="815"/>
    <s v="002I"/>
    <s v="GRUPO-A1"/>
    <n v="16530288"/>
    <s v="Cálculo matricial y vectorial"/>
    <s v="GI"/>
    <s v="GRUPO DE INFORMÁTICA"/>
    <s v="002I"/>
    <s v="GRUPO DE INFORMÁTICA DE CALCULO MATRICIAL Y VECTORIAL"/>
    <s v="GRUPO-A1"/>
    <s v="Grupo de Informática de Cálculo Matricial y Vectorial"/>
    <s v="1S"/>
    <n v="16530288"/>
    <s v="BENITO"/>
    <s v="CLAVIJO"/>
    <s v="MARÍA DEL PILAR"/>
    <s v="mpbenito"/>
    <s v="pilar.benito@unirioja.es"/>
    <n v="1.2"/>
    <n v="1.2"/>
    <n v="504"/>
    <s v="PROFESOR TITULAR UNIVERSIDAD"/>
    <s v="01R"/>
    <s v="TIEMPO COMPLETO REDUCIDO"/>
    <s v="2015-09-15 00:00:00.0"/>
    <s v="null"/>
    <s v="DF32072"/>
    <s v="TITULAR DE UNIVERSIDAD"/>
    <s v="R111"/>
    <x v="7"/>
    <n v="5"/>
    <s v="ÁLGEBRA"/>
  </r>
  <r>
    <x v="11"/>
    <x v="4"/>
    <n v="815"/>
    <s v="002I"/>
    <s v="GRUPO-A2"/>
    <n v="16530288"/>
    <s v="Cálculo matricial y vectorial"/>
    <s v="GI"/>
    <s v="GRUPO DE INFORMÁTICA"/>
    <s v="002I"/>
    <s v="GRUPO DE INFORMÁTICA DE CALCULO MATRICIAL Y VECTORIAL"/>
    <s v="GRUPO-A2"/>
    <s v="Grupo de Informática de Cálculo Matricial y Vectorial"/>
    <s v="1S"/>
    <n v="16530288"/>
    <s v="BENITO"/>
    <s v="CLAVIJO"/>
    <s v="MARÍA DEL PILAR"/>
    <s v="mpbenito"/>
    <s v="pilar.benito@unirioja.es"/>
    <n v="1.2"/>
    <n v="1.2"/>
    <n v="504"/>
    <s v="PROFESOR TITULAR UNIVERSIDAD"/>
    <s v="01R"/>
    <s v="TIEMPO COMPLETO REDUCIDO"/>
    <s v="2015-09-15 00:00:00.0"/>
    <s v="null"/>
    <s v="DF32072"/>
    <s v="TITULAR DE UNIVERSIDAD"/>
    <s v="R111"/>
    <x v="7"/>
    <n v="5"/>
    <s v="ÁLGEBRA"/>
  </r>
  <r>
    <x v="11"/>
    <x v="4"/>
    <n v="815"/>
    <s v="002I"/>
    <s v="GRUPO-A3"/>
    <n v="17764581"/>
    <s v="Cálculo matricial y vectorial"/>
    <s v="GI"/>
    <s v="GRUPO DE INFORMÁTICA"/>
    <s v="002I"/>
    <s v="GRUPO DE INFORMÁTICA DE CALCULO MATRICIAL Y VECTORIAL"/>
    <s v="GRUPO-A3"/>
    <s v="Grupo de Informática de Cálculo Matricial y Vectorial"/>
    <s v="1S"/>
    <n v="17764581"/>
    <s v="RODRIGO"/>
    <s v="ESCUDERO"/>
    <s v="ADRIAN"/>
    <s v="adrodre"/>
    <s v="adrian.rodrigoe@unirioja.es"/>
    <n v="1.2"/>
    <n v="1.2"/>
    <n v="536"/>
    <s v="PROFESOR INTERINO"/>
    <s v="C01"/>
    <s v="TIEMPO COMPLETO"/>
    <s v="2018-09-17 00:00:00.0"/>
    <s v="2019-09-14 00:00:00.0"/>
    <s v="PI101404"/>
    <s v="PROFESOR CONTRATADO INTERINO"/>
    <s v="R111"/>
    <x v="7"/>
    <n v="5"/>
    <s v="ÁLGEBRA"/>
  </r>
  <r>
    <x v="11"/>
    <x v="4"/>
    <n v="815"/>
    <s v="002I"/>
    <s v="GRUPO-B1"/>
    <n v="17764581"/>
    <s v="Cálculo matricial y vectorial"/>
    <s v="GI"/>
    <s v="GRUPO DE INFORMÁTICA"/>
    <s v="002I"/>
    <s v="GRUPO DE INFORMÁTICA DE CALCULO MATRICIAL Y VECTORIAL"/>
    <s v="GRUPO-B1"/>
    <s v="Grupo de Informática de Cálculo Matricial y Vectorial"/>
    <s v="1S"/>
    <n v="17764581"/>
    <s v="RODRIGO"/>
    <s v="ESCUDERO"/>
    <s v="ADRIAN"/>
    <s v="adrodre"/>
    <s v="adrian.rodrigoe@unirioja.es"/>
    <n v="1.2"/>
    <n v="1.2"/>
    <n v="536"/>
    <s v="PROFESOR INTERINO"/>
    <s v="C01"/>
    <s v="TIEMPO COMPLETO"/>
    <s v="2018-09-17 00:00:00.0"/>
    <s v="2019-09-14 00:00:00.0"/>
    <s v="PI101404"/>
    <s v="PROFESOR CONTRATADO INTERINO"/>
    <s v="R111"/>
    <x v="7"/>
    <n v="5"/>
    <s v="ÁLGEBRA"/>
  </r>
  <r>
    <x v="11"/>
    <x v="4"/>
    <n v="815"/>
    <s v="002I"/>
    <s v="GRUPO-B2"/>
    <n v="17764581"/>
    <s v="Cálculo matricial y vectorial"/>
    <s v="GI"/>
    <s v="GRUPO DE INFORMÁTICA"/>
    <s v="002I"/>
    <s v="GRUPO DE INFORMÁTICA DE CALCULO MATRICIAL Y VECTORIAL"/>
    <s v="GRUPO-B2"/>
    <s v="Grupo de Informática de Cálculo Matricial y Vectorial"/>
    <s v="1S"/>
    <n v="17764581"/>
    <s v="RODRIGO"/>
    <s v="ESCUDERO"/>
    <s v="ADRIAN"/>
    <s v="adrodre"/>
    <s v="adrian.rodrigoe@unirioja.es"/>
    <n v="1.2"/>
    <n v="1.2"/>
    <n v="536"/>
    <s v="PROFESOR INTERINO"/>
    <s v="C01"/>
    <s v="TIEMPO COMPLETO"/>
    <s v="2018-09-17 00:00:00.0"/>
    <s v="2019-09-14 00:00:00.0"/>
    <s v="PI101404"/>
    <s v="PROFESOR CONTRATADO INTERINO"/>
    <s v="R111"/>
    <x v="7"/>
    <n v="5"/>
    <s v="ÁLGEBRA"/>
  </r>
  <r>
    <x v="11"/>
    <x v="4"/>
    <n v="815"/>
    <s v="002R"/>
    <s v="GRUPO-A1"/>
    <n v="16530288"/>
    <s v="Cálculo matricial y vectorial"/>
    <s v="GR"/>
    <s v="GRUPO REDUCIDO"/>
    <s v="002R"/>
    <s v="GRUPO REDUCIDO DE CALCULO MATRICIAL Y VECTORIAL"/>
    <s v="GRUPO-A1"/>
    <s v="Grupo Reducido de Cálculo Matricial y Vectorial"/>
    <s v="1S"/>
    <n v="16530288"/>
    <s v="BENITO"/>
    <s v="CLAVIJO"/>
    <s v="MARÍA DEL PILAR"/>
    <s v="mpbenito"/>
    <s v="pilar.benito@unirioja.es"/>
    <n v="0.8"/>
    <n v="0.8"/>
    <n v="504"/>
    <s v="PROFESOR TITULAR UNIVERSIDAD"/>
    <s v="01R"/>
    <s v="TIEMPO COMPLETO REDUCIDO"/>
    <s v="2015-09-15 00:00:00.0"/>
    <s v="null"/>
    <s v="DF32072"/>
    <s v="TITULAR DE UNIVERSIDAD"/>
    <s v="R111"/>
    <x v="7"/>
    <n v="5"/>
    <s v="ÁLGEBRA"/>
  </r>
  <r>
    <x v="11"/>
    <x v="4"/>
    <n v="815"/>
    <s v="002R"/>
    <s v="GRUPO-A2"/>
    <n v="16530288"/>
    <s v="Cálculo matricial y vectorial"/>
    <s v="GR"/>
    <s v="GRUPO REDUCIDO"/>
    <s v="002R"/>
    <s v="GRUPO REDUCIDO DE CALCULO MATRICIAL Y VECTORIAL"/>
    <s v="GRUPO-A2"/>
    <s v="Grupo Reducido de Cálculo Matricial y Vectorial"/>
    <s v="1S"/>
    <n v="16530288"/>
    <s v="BENITO"/>
    <s v="CLAVIJO"/>
    <s v="MARÍA DEL PILAR"/>
    <s v="mpbenito"/>
    <s v="pilar.benito@unirioja.es"/>
    <n v="0.8"/>
    <n v="0.8"/>
    <n v="504"/>
    <s v="PROFESOR TITULAR UNIVERSIDAD"/>
    <s v="01R"/>
    <s v="TIEMPO COMPLETO REDUCIDO"/>
    <s v="2015-09-15 00:00:00.0"/>
    <s v="null"/>
    <s v="DF32072"/>
    <s v="TITULAR DE UNIVERSIDAD"/>
    <s v="R111"/>
    <x v="7"/>
    <n v="5"/>
    <s v="ÁLGEBRA"/>
  </r>
  <r>
    <x v="11"/>
    <x v="4"/>
    <n v="815"/>
    <s v="002R"/>
    <s v="GRUPO-A3"/>
    <n v="17764581"/>
    <s v="Cálculo matricial y vectorial"/>
    <s v="GR"/>
    <s v="GRUPO REDUCIDO"/>
    <s v="002R"/>
    <s v="GRUPO REDUCIDO DE CALCULO MATRICIAL Y VECTORIAL"/>
    <s v="GRUPO-A3"/>
    <s v="Grupo Reducido de Cálculo Matricial y Vectorial"/>
    <s v="1S"/>
    <n v="17764581"/>
    <s v="RODRIGO"/>
    <s v="ESCUDERO"/>
    <s v="ADRIAN"/>
    <s v="adrodre"/>
    <s v="adrian.rodrigoe@unirioja.es"/>
    <n v="0.8"/>
    <n v="0.8"/>
    <n v="536"/>
    <s v="PROFESOR INTERINO"/>
    <s v="C01"/>
    <s v="TIEMPO COMPLETO"/>
    <s v="2018-09-17 00:00:00.0"/>
    <s v="2019-09-14 00:00:00.0"/>
    <s v="PI101404"/>
    <s v="PROFESOR CONTRATADO INTERINO"/>
    <s v="R111"/>
    <x v="7"/>
    <n v="5"/>
    <s v="ÁLGEBRA"/>
  </r>
  <r>
    <x v="11"/>
    <x v="4"/>
    <n v="815"/>
    <s v="002R"/>
    <s v="GRUPO-B1"/>
    <n v="17764581"/>
    <s v="Cálculo matricial y vectorial"/>
    <s v="GR"/>
    <s v="GRUPO REDUCIDO"/>
    <s v="002R"/>
    <s v="GRUPO REDUCIDO DE CALCULO MATRICIAL Y VECTORIAL"/>
    <s v="GRUPO-B1"/>
    <s v="Grupo Reducido de Cálculo Matricial y Vectorial"/>
    <s v="1S"/>
    <n v="17764581"/>
    <s v="RODRIGO"/>
    <s v="ESCUDERO"/>
    <s v="ADRIAN"/>
    <s v="adrodre"/>
    <s v="adrian.rodrigoe@unirioja.es"/>
    <n v="0.8"/>
    <n v="0.8"/>
    <n v="536"/>
    <s v="PROFESOR INTERINO"/>
    <s v="C01"/>
    <s v="TIEMPO COMPLETO"/>
    <s v="2018-09-17 00:00:00.0"/>
    <s v="2019-09-14 00:00:00.0"/>
    <s v="PI101404"/>
    <s v="PROFESOR CONTRATADO INTERINO"/>
    <s v="R111"/>
    <x v="7"/>
    <n v="5"/>
    <s v="ÁLGEBRA"/>
  </r>
  <r>
    <x v="11"/>
    <x v="4"/>
    <n v="815"/>
    <s v="002R"/>
    <s v="GRUPO-B2"/>
    <n v="17764581"/>
    <s v="Cálculo matricial y vectorial"/>
    <s v="GR"/>
    <s v="GRUPO REDUCIDO"/>
    <s v="002R"/>
    <s v="GRUPO REDUCIDO DE CALCULO MATRICIAL Y VECTORIAL"/>
    <s v="GRUPO-B2"/>
    <s v="Grupo Reducido de Cálculo Matricial y Vectorial"/>
    <s v="1S"/>
    <n v="17764581"/>
    <s v="RODRIGO"/>
    <s v="ESCUDERO"/>
    <s v="ADRIAN"/>
    <s v="adrodre"/>
    <s v="adrian.rodrigoe@unirioja.es"/>
    <n v="0.8"/>
    <n v="0.8"/>
    <n v="536"/>
    <s v="PROFESOR INTERINO"/>
    <s v="C01"/>
    <s v="TIEMPO COMPLETO"/>
    <s v="2018-09-17 00:00:00.0"/>
    <s v="2019-09-14 00:00:00.0"/>
    <s v="PI101404"/>
    <s v="PROFESOR CONTRATADO INTERINO"/>
    <s v="R111"/>
    <x v="7"/>
    <n v="5"/>
    <s v="ÁLGEBRA"/>
  </r>
  <r>
    <x v="15"/>
    <x v="4"/>
    <n v="815"/>
    <s v="002G"/>
    <s v="GRUPO-A"/>
    <n v="16530288"/>
    <s v="Cálculo matricial y vectorial"/>
    <s v="GG"/>
    <s v="GRUPO GRANDE"/>
    <s v="002G"/>
    <s v="GRUPO GRANDE DE CALCULO MATRICIAL Y VECTORIAL"/>
    <s v="GRUPO-A"/>
    <s v="Grupo Grande de CÁLCULO MATRICIAL Y VECTORIAL8"/>
    <s v="1S"/>
    <n v="16530288"/>
    <s v="BENITO"/>
    <s v="CLAVIJO"/>
    <s v="MARÍA DEL PILAR"/>
    <s v="mpbenito"/>
    <s v="pilar.benito@unirioja.es"/>
    <n v="4"/>
    <m/>
    <n v="504"/>
    <s v="PROFESOR TITULAR UNIVERSIDAD"/>
    <s v="01R"/>
    <s v="TIEMPO COMPLETO REDUCIDO"/>
    <s v="2015-09-15 00:00:00.0"/>
    <s v="null"/>
    <s v="DF32072"/>
    <s v="TITULAR DE UNIVERSIDAD"/>
    <s v="R111"/>
    <x v="7"/>
    <n v="5"/>
    <s v="ÁLGEBRA"/>
  </r>
  <r>
    <x v="15"/>
    <x v="4"/>
    <n v="815"/>
    <s v="002G"/>
    <s v="GRUPO-B"/>
    <n v="17764581"/>
    <s v="Cálculo matricial y vectorial"/>
    <s v="GG"/>
    <s v="GRUPO GRANDE"/>
    <s v="002G"/>
    <s v="GRUPO GRANDE DE CALCULO MATRICIAL Y VECTORIAL"/>
    <s v="GRUPO-B"/>
    <s v="Grupo Grande de CÁLCULO MATRICIAL Y VECTORIAL8"/>
    <s v="1S"/>
    <n v="17764581"/>
    <s v="RODRIGO"/>
    <s v="ESCUDERO"/>
    <s v="ADRIAN"/>
    <s v="adrodre"/>
    <s v="adrian.rodrigoe@unirioja.es"/>
    <n v="4"/>
    <m/>
    <n v="536"/>
    <s v="PROFESOR INTERINO"/>
    <s v="C01"/>
    <s v="TIEMPO COMPLETO"/>
    <s v="2018-09-17 00:00:00.0"/>
    <s v="2019-09-14 00:00:00.0"/>
    <s v="PI101404"/>
    <s v="PROFESOR CONTRATADO INTERINO"/>
    <s v="R111"/>
    <x v="7"/>
    <n v="5"/>
    <s v="ÁLGEBRA"/>
  </r>
  <r>
    <x v="15"/>
    <x v="4"/>
    <n v="815"/>
    <s v="002I"/>
    <s v="GRUPO-A1"/>
    <n v="16530288"/>
    <s v="Cálculo matricial y vectorial"/>
    <s v="GI"/>
    <s v="GRUPO DE INFORMÁTICA"/>
    <s v="002I"/>
    <s v="GRUPO DE INFORMÁTICA DE CALCULO MATRICIAL Y VECTORIAL"/>
    <s v="GRUPO-A1"/>
    <s v="Grupo de Informática de Cálculo Matricial y Vectorial"/>
    <s v="1S"/>
    <n v="16530288"/>
    <s v="BENITO"/>
    <s v="CLAVIJO"/>
    <s v="MARÍA DEL PILAR"/>
    <s v="mpbenito"/>
    <s v="pilar.benito@unirioja.es"/>
    <n v="1.2"/>
    <m/>
    <n v="504"/>
    <s v="PROFESOR TITULAR UNIVERSIDAD"/>
    <s v="01R"/>
    <s v="TIEMPO COMPLETO REDUCIDO"/>
    <s v="2015-09-15 00:00:00.0"/>
    <s v="null"/>
    <s v="DF32072"/>
    <s v="TITULAR DE UNIVERSIDAD"/>
    <s v="R111"/>
    <x v="7"/>
    <n v="5"/>
    <s v="ÁLGEBRA"/>
  </r>
  <r>
    <x v="15"/>
    <x v="4"/>
    <n v="815"/>
    <s v="002I"/>
    <s v="GRUPO-A2"/>
    <n v="16530288"/>
    <s v="Cálculo matricial y vectorial"/>
    <s v="GI"/>
    <s v="GRUPO DE INFORMÁTICA"/>
    <s v="002I"/>
    <s v="GRUPO DE INFORMÁTICA DE CALCULO MATRICIAL Y VECTORIAL"/>
    <s v="GRUPO-A2"/>
    <s v="Grupo de Informática de Cálculo Matricial y Vectorial"/>
    <s v="1S"/>
    <n v="16530288"/>
    <s v="BENITO"/>
    <s v="CLAVIJO"/>
    <s v="MARÍA DEL PILAR"/>
    <s v="mpbenito"/>
    <s v="pilar.benito@unirioja.es"/>
    <n v="1.2"/>
    <m/>
    <n v="504"/>
    <s v="PROFESOR TITULAR UNIVERSIDAD"/>
    <s v="01R"/>
    <s v="TIEMPO COMPLETO REDUCIDO"/>
    <s v="2015-09-15 00:00:00.0"/>
    <s v="null"/>
    <s v="DF32072"/>
    <s v="TITULAR DE UNIVERSIDAD"/>
    <s v="R111"/>
    <x v="7"/>
    <n v="5"/>
    <s v="ÁLGEBRA"/>
  </r>
  <r>
    <x v="15"/>
    <x v="4"/>
    <n v="815"/>
    <s v="002I"/>
    <s v="GRUPO-A3"/>
    <n v="17764581"/>
    <s v="Cálculo matricial y vectorial"/>
    <s v="GI"/>
    <s v="GRUPO DE INFORMÁTICA"/>
    <s v="002I"/>
    <s v="GRUPO DE INFORMÁTICA DE CALCULO MATRICIAL Y VECTORIAL"/>
    <s v="GRUPO-A3"/>
    <s v="Grupo de Informática de Cálculo Matricial y Vectorial"/>
    <s v="1S"/>
    <n v="17764581"/>
    <s v="RODRIGO"/>
    <s v="ESCUDERO"/>
    <s v="ADRIAN"/>
    <s v="adrodre"/>
    <s v="adrian.rodrigoe@unirioja.es"/>
    <n v="1.2"/>
    <m/>
    <n v="536"/>
    <s v="PROFESOR INTERINO"/>
    <s v="C01"/>
    <s v="TIEMPO COMPLETO"/>
    <s v="2018-09-17 00:00:00.0"/>
    <s v="2019-09-14 00:00:00.0"/>
    <s v="PI101404"/>
    <s v="PROFESOR CONTRATADO INTERINO"/>
    <s v="R111"/>
    <x v="7"/>
    <n v="5"/>
    <s v="ÁLGEBRA"/>
  </r>
  <r>
    <x v="15"/>
    <x v="4"/>
    <n v="815"/>
    <s v="002I"/>
    <s v="GRUPO-B1"/>
    <n v="17764581"/>
    <s v="Cálculo matricial y vectorial"/>
    <s v="GI"/>
    <s v="GRUPO DE INFORMÁTICA"/>
    <s v="002I"/>
    <s v="GRUPO DE INFORMÁTICA DE CALCULO MATRICIAL Y VECTORIAL"/>
    <s v="GRUPO-B1"/>
    <s v="Grupo de Informática de Cálculo Matricial y Vectorial"/>
    <s v="1S"/>
    <n v="17764581"/>
    <s v="RODRIGO"/>
    <s v="ESCUDERO"/>
    <s v="ADRIAN"/>
    <s v="adrodre"/>
    <s v="adrian.rodrigoe@unirioja.es"/>
    <n v="1.2"/>
    <m/>
    <n v="536"/>
    <s v="PROFESOR INTERINO"/>
    <s v="C01"/>
    <s v="TIEMPO COMPLETO"/>
    <s v="2018-09-17 00:00:00.0"/>
    <s v="2019-09-14 00:00:00.0"/>
    <s v="PI101404"/>
    <s v="PROFESOR CONTRATADO INTERINO"/>
    <s v="R111"/>
    <x v="7"/>
    <n v="5"/>
    <s v="ÁLGEBRA"/>
  </r>
  <r>
    <x v="15"/>
    <x v="4"/>
    <n v="815"/>
    <s v="002I"/>
    <s v="GRUPO-B2"/>
    <n v="17764581"/>
    <s v="Cálculo matricial y vectorial"/>
    <s v="GI"/>
    <s v="GRUPO DE INFORMÁTICA"/>
    <s v="002I"/>
    <s v="GRUPO DE INFORMÁTICA DE CALCULO MATRICIAL Y VECTORIAL"/>
    <s v="GRUPO-B2"/>
    <s v="Grupo de Informática de Cálculo Matricial y Vectorial"/>
    <s v="1S"/>
    <n v="17764581"/>
    <s v="RODRIGO"/>
    <s v="ESCUDERO"/>
    <s v="ADRIAN"/>
    <s v="adrodre"/>
    <s v="adrian.rodrigoe@unirioja.es"/>
    <n v="1.2"/>
    <m/>
    <n v="536"/>
    <s v="PROFESOR INTERINO"/>
    <s v="C01"/>
    <s v="TIEMPO COMPLETO"/>
    <s v="2018-09-17 00:00:00.0"/>
    <s v="2019-09-14 00:00:00.0"/>
    <s v="PI101404"/>
    <s v="PROFESOR CONTRATADO INTERINO"/>
    <s v="R111"/>
    <x v="7"/>
    <n v="5"/>
    <s v="ÁLGEBRA"/>
  </r>
  <r>
    <x v="15"/>
    <x v="4"/>
    <n v="815"/>
    <s v="002R"/>
    <s v="GRUPO-A1"/>
    <n v="16530288"/>
    <s v="Cálculo matricial y vectorial"/>
    <s v="GR"/>
    <s v="GRUPO REDUCIDO"/>
    <s v="002R"/>
    <s v="GRUPO REDUCIDO DE CALCULO MATRICIAL Y VECTORIAL"/>
    <s v="GRUPO-A1"/>
    <s v="Grupo Reducido de Cálculo Matricial y Vectorial"/>
    <s v="1S"/>
    <n v="16530288"/>
    <s v="BENITO"/>
    <s v="CLAVIJO"/>
    <s v="MARÍA DEL PILAR"/>
    <s v="mpbenito"/>
    <s v="pilar.benito@unirioja.es"/>
    <n v="0.8"/>
    <m/>
    <n v="504"/>
    <s v="PROFESOR TITULAR UNIVERSIDAD"/>
    <s v="01R"/>
    <s v="TIEMPO COMPLETO REDUCIDO"/>
    <s v="2015-09-15 00:00:00.0"/>
    <s v="null"/>
    <s v="DF32072"/>
    <s v="TITULAR DE UNIVERSIDAD"/>
    <s v="R111"/>
    <x v="7"/>
    <n v="5"/>
    <s v="ÁLGEBRA"/>
  </r>
  <r>
    <x v="15"/>
    <x v="4"/>
    <n v="815"/>
    <s v="002R"/>
    <s v="GRUPO-A2"/>
    <n v="16530288"/>
    <s v="Cálculo matricial y vectorial"/>
    <s v="GR"/>
    <s v="GRUPO REDUCIDO"/>
    <s v="002R"/>
    <s v="GRUPO REDUCIDO DE CALCULO MATRICIAL Y VECTORIAL"/>
    <s v="GRUPO-A2"/>
    <s v="Grupo Reducido de Cálculo Matricial y Vectorial"/>
    <s v="1S"/>
    <n v="16530288"/>
    <s v="BENITO"/>
    <s v="CLAVIJO"/>
    <s v="MARÍA DEL PILAR"/>
    <s v="mpbenito"/>
    <s v="pilar.benito@unirioja.es"/>
    <n v="0.8"/>
    <m/>
    <n v="504"/>
    <s v="PROFESOR TITULAR UNIVERSIDAD"/>
    <s v="01R"/>
    <s v="TIEMPO COMPLETO REDUCIDO"/>
    <s v="2015-09-15 00:00:00.0"/>
    <s v="null"/>
    <s v="DF32072"/>
    <s v="TITULAR DE UNIVERSIDAD"/>
    <s v="R111"/>
    <x v="7"/>
    <n v="5"/>
    <s v="ÁLGEBRA"/>
  </r>
  <r>
    <x v="15"/>
    <x v="4"/>
    <n v="815"/>
    <s v="002R"/>
    <s v="GRUPO-A3"/>
    <n v="17764581"/>
    <s v="Cálculo matricial y vectorial"/>
    <s v="GR"/>
    <s v="GRUPO REDUCIDO"/>
    <s v="002R"/>
    <s v="GRUPO REDUCIDO DE CALCULO MATRICIAL Y VECTORIAL"/>
    <s v="GRUPO-A3"/>
    <s v="Grupo Reducido de Cálculo Matricial y Vectorial"/>
    <s v="1S"/>
    <n v="17764581"/>
    <s v="RODRIGO"/>
    <s v="ESCUDERO"/>
    <s v="ADRIAN"/>
    <s v="adrodre"/>
    <s v="adrian.rodrigoe@unirioja.es"/>
    <n v="0.8"/>
    <m/>
    <n v="536"/>
    <s v="PROFESOR INTERINO"/>
    <s v="C01"/>
    <s v="TIEMPO COMPLETO"/>
    <s v="2018-09-17 00:00:00.0"/>
    <s v="2019-09-14 00:00:00.0"/>
    <s v="PI101404"/>
    <s v="PROFESOR CONTRATADO INTERINO"/>
    <s v="R111"/>
    <x v="7"/>
    <n v="5"/>
    <s v="ÁLGEBRA"/>
  </r>
  <r>
    <x v="15"/>
    <x v="4"/>
    <n v="815"/>
    <s v="002R"/>
    <s v="GRUPO-B1"/>
    <n v="17764581"/>
    <s v="Cálculo matricial y vectorial"/>
    <s v="GR"/>
    <s v="GRUPO REDUCIDO"/>
    <s v="002R"/>
    <s v="GRUPO REDUCIDO DE CALCULO MATRICIAL Y VECTORIAL"/>
    <s v="GRUPO-B1"/>
    <s v="Grupo Reducido de Cálculo Matricial y Vectorial"/>
    <s v="1S"/>
    <n v="17764581"/>
    <s v="RODRIGO"/>
    <s v="ESCUDERO"/>
    <s v="ADRIAN"/>
    <s v="adrodre"/>
    <s v="adrian.rodrigoe@unirioja.es"/>
    <n v="0.8"/>
    <m/>
    <n v="536"/>
    <s v="PROFESOR INTERINO"/>
    <s v="C01"/>
    <s v="TIEMPO COMPLETO"/>
    <s v="2018-09-17 00:00:00.0"/>
    <s v="2019-09-14 00:00:00.0"/>
    <s v="PI101404"/>
    <s v="PROFESOR CONTRATADO INTERINO"/>
    <s v="R111"/>
    <x v="7"/>
    <n v="5"/>
    <s v="ÁLGEBRA"/>
  </r>
  <r>
    <x v="15"/>
    <x v="4"/>
    <n v="815"/>
    <s v="002R"/>
    <s v="GRUPO-B2"/>
    <n v="17764581"/>
    <s v="Cálculo matricial y vectorial"/>
    <s v="GR"/>
    <s v="GRUPO REDUCIDO"/>
    <s v="002R"/>
    <s v="GRUPO REDUCIDO DE CALCULO MATRICIAL Y VECTORIAL"/>
    <s v="GRUPO-B2"/>
    <s v="Grupo Reducido de Cálculo Matricial y Vectorial"/>
    <s v="1S"/>
    <n v="17764581"/>
    <s v="RODRIGO"/>
    <s v="ESCUDERO"/>
    <s v="ADRIAN"/>
    <s v="adrodre"/>
    <s v="adrian.rodrigoe@unirioja.es"/>
    <n v="0.8"/>
    <m/>
    <n v="536"/>
    <s v="PROFESOR INTERINO"/>
    <s v="C01"/>
    <s v="TIEMPO COMPLETO"/>
    <s v="2018-09-17 00:00:00.0"/>
    <s v="2019-09-14 00:00:00.0"/>
    <s v="PI101404"/>
    <s v="PROFESOR CONTRATADO INTERINO"/>
    <s v="R111"/>
    <x v="7"/>
    <n v="5"/>
    <s v="ÁLGEBRA"/>
  </r>
  <r>
    <x v="11"/>
    <x v="4"/>
    <n v="816"/>
    <s v="003G"/>
    <s v="GRUPO-A"/>
    <n v="16542973"/>
    <s v="Física"/>
    <s v="GG"/>
    <s v="GRUPO GRANDE"/>
    <s v="003G"/>
    <s v="GRUPO GRANDE DE FÍSICA"/>
    <s v="GRUPO-A"/>
    <s v="Grupo Grande de FISICA"/>
    <s v="2S"/>
    <n v="16542973"/>
    <s v="SALAS"/>
    <s v="ILARRAZA"/>
    <s v="JOSÉ PABLO"/>
    <s v="jpsalas"/>
    <s v="josepablo.salas@unirioja.es"/>
    <n v="4"/>
    <n v="4"/>
    <n v="504"/>
    <s v="PROFESOR TITULAR UNIVERSIDAD"/>
    <s v="01R"/>
    <s v="TIEMPO COMPLETO REDUCIDO"/>
    <s v="2012-09-01 00:00:00.0"/>
    <s v="null"/>
    <s v="DF100291"/>
    <s v="PROFESOR TITULAR DE UNIVERSIDAD"/>
    <s v="R112"/>
    <x v="8"/>
    <n v="385"/>
    <s v="FÍSICA APLICADA"/>
  </r>
  <r>
    <x v="11"/>
    <x v="4"/>
    <n v="816"/>
    <s v="003L"/>
    <s v="GRUPO-A1"/>
    <n v="16542973"/>
    <s v="Física"/>
    <s v="GL"/>
    <s v="GRUPO DE LABORATORIO"/>
    <s v="003L"/>
    <s v="GRUPO DE LABORATORIO DE FÍSICA"/>
    <s v="GRUPO-A1"/>
    <s v="Grupo de Laboratorio de Física"/>
    <s v="2S"/>
    <n v="16542973"/>
    <s v="SALAS"/>
    <s v="ILARRAZA"/>
    <s v="JOSÉ PABLO"/>
    <s v="jpsalas"/>
    <s v="josepablo.salas@unirioja.es"/>
    <n v="0.8"/>
    <n v="0.8"/>
    <n v="504"/>
    <s v="PROFESOR TITULAR UNIVERSIDAD"/>
    <s v="01R"/>
    <s v="TIEMPO COMPLETO REDUCIDO"/>
    <s v="2012-09-01 00:00:00.0"/>
    <s v="null"/>
    <s v="DF100291"/>
    <s v="PROFESOR TITULAR DE UNIVERSIDAD"/>
    <s v="R112"/>
    <x v="8"/>
    <n v="385"/>
    <s v="FÍSICA APLICADA"/>
  </r>
  <r>
    <x v="11"/>
    <x v="4"/>
    <n v="816"/>
    <s v="003L"/>
    <s v="GRUPO-A2"/>
    <n v="16542973"/>
    <s v="Física"/>
    <s v="GL"/>
    <s v="GRUPO DE LABORATORIO"/>
    <s v="003L"/>
    <s v="GRUPO DE LABORATORIO DE FÍSICA"/>
    <s v="GRUPO-A2"/>
    <s v="Grupo de Laboratorio de Física"/>
    <s v="2S"/>
    <n v="16542973"/>
    <s v="SALAS"/>
    <s v="ILARRAZA"/>
    <s v="JOSÉ PABLO"/>
    <s v="jpsalas"/>
    <s v="josepablo.salas@unirioja.es"/>
    <n v="0.8"/>
    <n v="0.8"/>
    <n v="504"/>
    <s v="PROFESOR TITULAR UNIVERSIDAD"/>
    <s v="01R"/>
    <s v="TIEMPO COMPLETO REDUCIDO"/>
    <s v="2012-09-01 00:00:00.0"/>
    <s v="null"/>
    <s v="DF100291"/>
    <s v="PROFESOR TITULAR DE UNIVERSIDAD"/>
    <s v="R112"/>
    <x v="8"/>
    <n v="385"/>
    <s v="FÍSICA APLICADA"/>
  </r>
  <r>
    <x v="11"/>
    <x v="4"/>
    <n v="816"/>
    <s v="003L"/>
    <s v="GRUPO-A3"/>
    <n v="16542973"/>
    <s v="Física"/>
    <s v="GL"/>
    <s v="GRUPO DE LABORATORIO"/>
    <s v="003L"/>
    <s v="GRUPO DE LABORATORIO DE FÍSICA"/>
    <s v="GRUPO-A3"/>
    <s v="Grupo de Laboratorio de Física"/>
    <s v="2S"/>
    <n v="16542973"/>
    <s v="SALAS"/>
    <s v="ILARRAZA"/>
    <s v="JOSÉ PABLO"/>
    <s v="jpsalas"/>
    <s v="josepablo.salas@unirioja.es"/>
    <n v="0.8"/>
    <n v="0.8"/>
    <n v="504"/>
    <s v="PROFESOR TITULAR UNIVERSIDAD"/>
    <s v="01R"/>
    <s v="TIEMPO COMPLETO REDUCIDO"/>
    <s v="2012-09-01 00:00:00.0"/>
    <s v="null"/>
    <s v="DF100291"/>
    <s v="PROFESOR TITULAR DE UNIVERSIDAD"/>
    <s v="R112"/>
    <x v="8"/>
    <n v="385"/>
    <s v="FÍSICA APLICADA"/>
  </r>
  <r>
    <x v="11"/>
    <x v="4"/>
    <n v="816"/>
    <s v="003L"/>
    <s v="GRUPO-A4"/>
    <n v="16542973"/>
    <s v="Física"/>
    <s v="GL"/>
    <s v="GRUPO DE LABORATORIO"/>
    <s v="003L"/>
    <s v="GRUPO DE LABORATORIO DE FÍSICA"/>
    <s v="GRUPO-A4"/>
    <s v="Grupo de Laboratorio de Física"/>
    <s v="2S"/>
    <n v="16542973"/>
    <s v="SALAS"/>
    <s v="ILARRAZA"/>
    <s v="JOSÉ PABLO"/>
    <s v="jpsalas"/>
    <s v="josepablo.salas@unirioja.es"/>
    <n v="0.8"/>
    <n v="0.8"/>
    <n v="504"/>
    <s v="PROFESOR TITULAR UNIVERSIDAD"/>
    <s v="01R"/>
    <s v="TIEMPO COMPLETO REDUCIDO"/>
    <s v="2012-09-01 00:00:00.0"/>
    <s v="null"/>
    <s v="DF100291"/>
    <s v="PROFESOR TITULAR DE UNIVERSIDAD"/>
    <s v="R112"/>
    <x v="8"/>
    <n v="385"/>
    <s v="FÍSICA APLICADA"/>
  </r>
  <r>
    <x v="11"/>
    <x v="4"/>
    <n v="816"/>
    <s v="003L"/>
    <s v="GRUPO-A5"/>
    <n v="16542973"/>
    <s v="Física"/>
    <s v="GL"/>
    <s v="GRUPO DE LABORATORIO"/>
    <s v="003L"/>
    <s v="GRUPO DE LABORATORIO DE FÍSICA"/>
    <s v="GRUPO-A5"/>
    <s v="Grupo de Laboratorio de Física"/>
    <s v="2S"/>
    <n v="16542973"/>
    <s v="SALAS"/>
    <s v="ILARRAZA"/>
    <s v="JOSÉ PABLO"/>
    <s v="jpsalas"/>
    <s v="josepablo.salas@unirioja.es"/>
    <n v="0.8"/>
    <n v="0.8"/>
    <n v="504"/>
    <s v="PROFESOR TITULAR UNIVERSIDAD"/>
    <s v="01R"/>
    <s v="TIEMPO COMPLETO REDUCIDO"/>
    <s v="2012-09-01 00:00:00.0"/>
    <s v="null"/>
    <s v="DF100291"/>
    <s v="PROFESOR TITULAR DE UNIVERSIDAD"/>
    <s v="R112"/>
    <x v="8"/>
    <n v="385"/>
    <s v="FÍSICA APLICADA"/>
  </r>
  <r>
    <x v="11"/>
    <x v="4"/>
    <n v="816"/>
    <s v="003R"/>
    <s v="GRUPO-A1"/>
    <n v="16542973"/>
    <s v="Física"/>
    <s v="GR"/>
    <s v="GRUPO REDUCIDO"/>
    <s v="003R"/>
    <s v="GRUPO REDUCIDO DE FÍSICA"/>
    <s v="GRUPO-A1"/>
    <s v="Grupo Reducido de Física"/>
    <s v="2S"/>
    <n v="16542973"/>
    <s v="SALAS"/>
    <s v="ILARRAZA"/>
    <s v="JOSÉ PABLO"/>
    <s v="jpsalas"/>
    <s v="josepablo.salas@unirioja.es"/>
    <n v="1.2"/>
    <n v="1.2"/>
    <n v="504"/>
    <s v="PROFESOR TITULAR UNIVERSIDAD"/>
    <s v="01R"/>
    <s v="TIEMPO COMPLETO REDUCIDO"/>
    <s v="2012-09-01 00:00:00.0"/>
    <s v="null"/>
    <s v="DF100291"/>
    <s v="PROFESOR TITULAR DE UNIVERSIDAD"/>
    <s v="R112"/>
    <x v="8"/>
    <n v="385"/>
    <s v="FÍSICA APLICADA"/>
  </r>
  <r>
    <x v="11"/>
    <x v="4"/>
    <n v="816"/>
    <s v="003R"/>
    <s v="GRUPO-A2"/>
    <n v="16542973"/>
    <s v="Física"/>
    <s v="GR"/>
    <s v="GRUPO REDUCIDO"/>
    <s v="003R"/>
    <s v="GRUPO REDUCIDO DE FÍSICA"/>
    <s v="GRUPO-A2"/>
    <s v="Grupo Reducido de Física"/>
    <s v="2S"/>
    <n v="16542973"/>
    <s v="SALAS"/>
    <s v="ILARRAZA"/>
    <s v="JOSÉ PABLO"/>
    <s v="jpsalas"/>
    <s v="josepablo.salas@unirioja.es"/>
    <n v="1.2"/>
    <n v="1.2"/>
    <n v="504"/>
    <s v="PROFESOR TITULAR UNIVERSIDAD"/>
    <s v="01R"/>
    <s v="TIEMPO COMPLETO REDUCIDO"/>
    <s v="2012-09-01 00:00:00.0"/>
    <s v="null"/>
    <s v="DF100291"/>
    <s v="PROFESOR TITULAR DE UNIVERSIDAD"/>
    <s v="R112"/>
    <x v="8"/>
    <n v="385"/>
    <s v="FÍSICA APLICADA"/>
  </r>
  <r>
    <x v="11"/>
    <x v="4"/>
    <n v="816"/>
    <s v="003R"/>
    <s v="GRUPO-A3"/>
    <n v="16542973"/>
    <s v="Física"/>
    <s v="GR"/>
    <s v="GRUPO REDUCIDO"/>
    <s v="003R"/>
    <s v="GRUPO REDUCIDO DE FÍSICA"/>
    <s v="GRUPO-A3"/>
    <s v="Grupo Reducido de Física"/>
    <s v="2S"/>
    <n v="16542973"/>
    <s v="SALAS"/>
    <s v="ILARRAZA"/>
    <s v="JOSÉ PABLO"/>
    <s v="jpsalas"/>
    <s v="josepablo.salas@unirioja.es"/>
    <n v="1.2"/>
    <n v="1.2"/>
    <n v="504"/>
    <s v="PROFESOR TITULAR UNIVERSIDAD"/>
    <s v="01R"/>
    <s v="TIEMPO COMPLETO REDUCIDO"/>
    <s v="2012-09-01 00:00:00.0"/>
    <s v="null"/>
    <s v="DF100291"/>
    <s v="PROFESOR TITULAR DE UNIVERSIDAD"/>
    <s v="R112"/>
    <x v="8"/>
    <n v="385"/>
    <s v="FÍSICA APLICADA"/>
  </r>
  <r>
    <x v="11"/>
    <x v="4"/>
    <n v="816"/>
    <s v="003R"/>
    <s v="GRUPO-A4"/>
    <n v="16542973"/>
    <s v="Física"/>
    <s v="GR"/>
    <s v="GRUPO REDUCIDO"/>
    <s v="003R"/>
    <s v="GRUPO REDUCIDO DE FÍSICA"/>
    <s v="GRUPO-A4"/>
    <s v="Grupo Reducido de Física"/>
    <s v="2S"/>
    <n v="16542973"/>
    <s v="SALAS"/>
    <s v="ILARRAZA"/>
    <s v="JOSÉ PABLO"/>
    <s v="jpsalas"/>
    <s v="josepablo.salas@unirioja.es"/>
    <n v="1.2"/>
    <n v="1.2"/>
    <n v="504"/>
    <s v="PROFESOR TITULAR UNIVERSIDAD"/>
    <s v="01R"/>
    <s v="TIEMPO COMPLETO REDUCIDO"/>
    <s v="2012-09-01 00:00:00.0"/>
    <s v="null"/>
    <s v="DF100291"/>
    <s v="PROFESOR TITULAR DE UNIVERSIDAD"/>
    <s v="R112"/>
    <x v="8"/>
    <n v="385"/>
    <s v="FÍSICA APLICADA"/>
  </r>
  <r>
    <x v="15"/>
    <x v="4"/>
    <n v="816"/>
    <s v="003G"/>
    <s v="GRUPO-A"/>
    <n v="16542973"/>
    <s v="Física"/>
    <s v="GG"/>
    <s v="GRUPO GRANDE"/>
    <s v="003G"/>
    <s v="GRUPO GRANDE DE FÍSICA"/>
    <s v="GRUPO-A"/>
    <s v="Grupo Grande de FISICA"/>
    <s v="2S"/>
    <n v="16542973"/>
    <s v="SALAS"/>
    <s v="ILARRAZA"/>
    <s v="JOSÉ PABLO"/>
    <s v="jpsalas"/>
    <s v="josepablo.salas@unirioja.es"/>
    <n v="4"/>
    <m/>
    <n v="504"/>
    <s v="PROFESOR TITULAR UNIVERSIDAD"/>
    <s v="01R"/>
    <s v="TIEMPO COMPLETO REDUCIDO"/>
    <s v="2012-09-01 00:00:00.0"/>
    <s v="null"/>
    <s v="DF100291"/>
    <s v="PROFESOR TITULAR DE UNIVERSIDAD"/>
    <s v="R112"/>
    <x v="8"/>
    <n v="385"/>
    <s v="FÍSICA APLICADA"/>
  </r>
  <r>
    <x v="15"/>
    <x v="4"/>
    <n v="816"/>
    <s v="003L"/>
    <s v="GRUPO-A1"/>
    <n v="16542973"/>
    <s v="Física"/>
    <s v="GL"/>
    <s v="GRUPO DE LABORATORIO"/>
    <s v="003L"/>
    <s v="GRUPO DE LABORATORIO DE FÍSICA"/>
    <s v="GRUPO-A1"/>
    <s v="Grupo de Laboratorio de Física"/>
    <s v="2S"/>
    <n v="16542973"/>
    <s v="SALAS"/>
    <s v="ILARRAZA"/>
    <s v="JOSÉ PABLO"/>
    <s v="jpsalas"/>
    <s v="josepablo.salas@unirioja.es"/>
    <n v="0.8"/>
    <m/>
    <n v="504"/>
    <s v="PROFESOR TITULAR UNIVERSIDAD"/>
    <s v="01R"/>
    <s v="TIEMPO COMPLETO REDUCIDO"/>
    <s v="2012-09-01 00:00:00.0"/>
    <s v="null"/>
    <s v="DF100291"/>
    <s v="PROFESOR TITULAR DE UNIVERSIDAD"/>
    <s v="R112"/>
    <x v="8"/>
    <n v="385"/>
    <s v="FÍSICA APLICADA"/>
  </r>
  <r>
    <x v="15"/>
    <x v="4"/>
    <n v="816"/>
    <s v="003L"/>
    <s v="GRUPO-A2"/>
    <n v="16542973"/>
    <s v="Física"/>
    <s v="GL"/>
    <s v="GRUPO DE LABORATORIO"/>
    <s v="003L"/>
    <s v="GRUPO DE LABORATORIO DE FÍSICA"/>
    <s v="GRUPO-A2"/>
    <s v="Grupo de Laboratorio de Física"/>
    <s v="2S"/>
    <n v="16542973"/>
    <s v="SALAS"/>
    <s v="ILARRAZA"/>
    <s v="JOSÉ PABLO"/>
    <s v="jpsalas"/>
    <s v="josepablo.salas@unirioja.es"/>
    <n v="0.8"/>
    <m/>
    <n v="504"/>
    <s v="PROFESOR TITULAR UNIVERSIDAD"/>
    <s v="01R"/>
    <s v="TIEMPO COMPLETO REDUCIDO"/>
    <s v="2012-09-01 00:00:00.0"/>
    <s v="null"/>
    <s v="DF100291"/>
    <s v="PROFESOR TITULAR DE UNIVERSIDAD"/>
    <s v="R112"/>
    <x v="8"/>
    <n v="385"/>
    <s v="FÍSICA APLICADA"/>
  </r>
  <r>
    <x v="15"/>
    <x v="4"/>
    <n v="816"/>
    <s v="003L"/>
    <s v="GRUPO-A3"/>
    <n v="16542973"/>
    <s v="Física"/>
    <s v="GL"/>
    <s v="GRUPO DE LABORATORIO"/>
    <s v="003L"/>
    <s v="GRUPO DE LABORATORIO DE FÍSICA"/>
    <s v="GRUPO-A3"/>
    <s v="Grupo de Laboratorio de Física"/>
    <s v="2S"/>
    <n v="16542973"/>
    <s v="SALAS"/>
    <s v="ILARRAZA"/>
    <s v="JOSÉ PABLO"/>
    <s v="jpsalas"/>
    <s v="josepablo.salas@unirioja.es"/>
    <n v="0.8"/>
    <m/>
    <n v="504"/>
    <s v="PROFESOR TITULAR UNIVERSIDAD"/>
    <s v="01R"/>
    <s v="TIEMPO COMPLETO REDUCIDO"/>
    <s v="2012-09-01 00:00:00.0"/>
    <s v="null"/>
    <s v="DF100291"/>
    <s v="PROFESOR TITULAR DE UNIVERSIDAD"/>
    <s v="R112"/>
    <x v="8"/>
    <n v="385"/>
    <s v="FÍSICA APLICADA"/>
  </r>
  <r>
    <x v="15"/>
    <x v="4"/>
    <n v="816"/>
    <s v="003L"/>
    <s v="GRUPO-A4"/>
    <n v="16542973"/>
    <s v="Física"/>
    <s v="GL"/>
    <s v="GRUPO DE LABORATORIO"/>
    <s v="003L"/>
    <s v="GRUPO DE LABORATORIO DE FÍSICA"/>
    <s v="GRUPO-A4"/>
    <s v="Grupo de Laboratorio de Física"/>
    <s v="2S"/>
    <n v="16542973"/>
    <s v="SALAS"/>
    <s v="ILARRAZA"/>
    <s v="JOSÉ PABLO"/>
    <s v="jpsalas"/>
    <s v="josepablo.salas@unirioja.es"/>
    <n v="0.8"/>
    <m/>
    <n v="504"/>
    <s v="PROFESOR TITULAR UNIVERSIDAD"/>
    <s v="01R"/>
    <s v="TIEMPO COMPLETO REDUCIDO"/>
    <s v="2012-09-01 00:00:00.0"/>
    <s v="null"/>
    <s v="DF100291"/>
    <s v="PROFESOR TITULAR DE UNIVERSIDAD"/>
    <s v="R112"/>
    <x v="8"/>
    <n v="385"/>
    <s v="FÍSICA APLICADA"/>
  </r>
  <r>
    <x v="15"/>
    <x v="4"/>
    <n v="816"/>
    <s v="003L"/>
    <s v="GRUPO-A5"/>
    <n v="16542973"/>
    <s v="Física"/>
    <s v="GL"/>
    <s v="GRUPO DE LABORATORIO"/>
    <s v="003L"/>
    <s v="GRUPO DE LABORATORIO DE FÍSICA"/>
    <s v="GRUPO-A5"/>
    <s v="Grupo de Laboratorio de Física"/>
    <s v="2S"/>
    <n v="16542973"/>
    <s v="SALAS"/>
    <s v="ILARRAZA"/>
    <s v="JOSÉ PABLO"/>
    <s v="jpsalas"/>
    <s v="josepablo.salas@unirioja.es"/>
    <n v="0.8"/>
    <m/>
    <n v="504"/>
    <s v="PROFESOR TITULAR UNIVERSIDAD"/>
    <s v="01R"/>
    <s v="TIEMPO COMPLETO REDUCIDO"/>
    <s v="2012-09-01 00:00:00.0"/>
    <s v="null"/>
    <s v="DF100291"/>
    <s v="PROFESOR TITULAR DE UNIVERSIDAD"/>
    <s v="R112"/>
    <x v="8"/>
    <n v="385"/>
    <s v="FÍSICA APLICADA"/>
  </r>
  <r>
    <x v="15"/>
    <x v="4"/>
    <n v="816"/>
    <s v="003R"/>
    <s v="GRUPO-A1"/>
    <n v="16542973"/>
    <s v="Física"/>
    <s v="GR"/>
    <s v="GRUPO REDUCIDO"/>
    <s v="003R"/>
    <s v="GRUPO REDUCIDO DE FÍSICA"/>
    <s v="GRUPO-A1"/>
    <s v="Grupo Reducido de Física"/>
    <s v="2S"/>
    <n v="16542973"/>
    <s v="SALAS"/>
    <s v="ILARRAZA"/>
    <s v="JOSÉ PABLO"/>
    <s v="jpsalas"/>
    <s v="josepablo.salas@unirioja.es"/>
    <n v="1.2"/>
    <m/>
    <n v="504"/>
    <s v="PROFESOR TITULAR UNIVERSIDAD"/>
    <s v="01R"/>
    <s v="TIEMPO COMPLETO REDUCIDO"/>
    <s v="2012-09-01 00:00:00.0"/>
    <s v="null"/>
    <s v="DF100291"/>
    <s v="PROFESOR TITULAR DE UNIVERSIDAD"/>
    <s v="R112"/>
    <x v="8"/>
    <n v="385"/>
    <s v="FÍSICA APLICADA"/>
  </r>
  <r>
    <x v="15"/>
    <x v="4"/>
    <n v="816"/>
    <s v="003R"/>
    <s v="GRUPO-A2"/>
    <n v="16542973"/>
    <s v="Física"/>
    <s v="GR"/>
    <s v="GRUPO REDUCIDO"/>
    <s v="003R"/>
    <s v="GRUPO REDUCIDO DE FÍSICA"/>
    <s v="GRUPO-A2"/>
    <s v="Grupo Reducido de Física"/>
    <s v="2S"/>
    <n v="16542973"/>
    <s v="SALAS"/>
    <s v="ILARRAZA"/>
    <s v="JOSÉ PABLO"/>
    <s v="jpsalas"/>
    <s v="josepablo.salas@unirioja.es"/>
    <n v="1.2"/>
    <m/>
    <n v="504"/>
    <s v="PROFESOR TITULAR UNIVERSIDAD"/>
    <s v="01R"/>
    <s v="TIEMPO COMPLETO REDUCIDO"/>
    <s v="2012-09-01 00:00:00.0"/>
    <s v="null"/>
    <s v="DF100291"/>
    <s v="PROFESOR TITULAR DE UNIVERSIDAD"/>
    <s v="R112"/>
    <x v="8"/>
    <n v="385"/>
    <s v="FÍSICA APLICADA"/>
  </r>
  <r>
    <x v="15"/>
    <x v="4"/>
    <n v="816"/>
    <s v="003R"/>
    <s v="GRUPO-A3"/>
    <n v="16542973"/>
    <s v="Física"/>
    <s v="GR"/>
    <s v="GRUPO REDUCIDO"/>
    <s v="003R"/>
    <s v="GRUPO REDUCIDO DE FÍSICA"/>
    <s v="GRUPO-A3"/>
    <s v="Grupo Reducido de Física"/>
    <s v="2S"/>
    <n v="16542973"/>
    <s v="SALAS"/>
    <s v="ILARRAZA"/>
    <s v="JOSÉ PABLO"/>
    <s v="jpsalas"/>
    <s v="josepablo.salas@unirioja.es"/>
    <n v="1.2"/>
    <m/>
    <n v="504"/>
    <s v="PROFESOR TITULAR UNIVERSIDAD"/>
    <s v="01R"/>
    <s v="TIEMPO COMPLETO REDUCIDO"/>
    <s v="2012-09-01 00:00:00.0"/>
    <s v="null"/>
    <s v="DF100291"/>
    <s v="PROFESOR TITULAR DE UNIVERSIDAD"/>
    <s v="R112"/>
    <x v="8"/>
    <n v="385"/>
    <s v="FÍSICA APLICADA"/>
  </r>
  <r>
    <x v="15"/>
    <x v="4"/>
    <n v="816"/>
    <s v="003R"/>
    <s v="GRUPO-A4"/>
    <n v="16542973"/>
    <s v="Física"/>
    <s v="GR"/>
    <s v="GRUPO REDUCIDO"/>
    <s v="003R"/>
    <s v="GRUPO REDUCIDO DE FÍSICA"/>
    <s v="GRUPO-A4"/>
    <s v="Grupo Reducido de Física"/>
    <s v="2S"/>
    <n v="16542973"/>
    <s v="SALAS"/>
    <s v="ILARRAZA"/>
    <s v="JOSÉ PABLO"/>
    <s v="jpsalas"/>
    <s v="josepablo.salas@unirioja.es"/>
    <n v="1.2"/>
    <m/>
    <n v="504"/>
    <s v="PROFESOR TITULAR UNIVERSIDAD"/>
    <s v="01R"/>
    <s v="TIEMPO COMPLETO REDUCIDO"/>
    <s v="2012-09-01 00:00:00.0"/>
    <s v="null"/>
    <s v="DF100291"/>
    <s v="PROFESOR TITULAR DE UNIVERSIDAD"/>
    <s v="R112"/>
    <x v="8"/>
    <n v="385"/>
    <s v="FÍSICA APLICADA"/>
  </r>
  <r>
    <x v="11"/>
    <x v="4"/>
    <n v="817"/>
    <s v="004G"/>
    <s v="GRUPO-A"/>
    <n v="17710488"/>
    <s v="Metodología de la programación"/>
    <s v="GG"/>
    <s v="GRUPO GRANDE"/>
    <s v="004G"/>
    <s v="GRUPO GRANDE DE METODOLOGIA DE LA PROGRAMACIÓN"/>
    <s v="GRUPO-A"/>
    <s v="Grupo Grande de METODOLOGIA DE LA PROGRAMACIÓN"/>
    <s v="1S"/>
    <n v="17710488"/>
    <s v="LAMBAN"/>
    <s v="PARDO"/>
    <s v="LAUREANO"/>
    <s v="lalamban"/>
    <s v="lalamban@unirioja.es"/>
    <n v="3.2"/>
    <n v="3.2"/>
    <n v="504"/>
    <s v="PROFESOR TITULAR UNIVERSIDAD"/>
    <s v="C01"/>
    <s v="TIEMPO COMPLETO"/>
    <s v="2016-09-15 00:00:00.0"/>
    <s v="null"/>
    <s v="DF32144"/>
    <s v="TITULAR DE ESCUELAS UNIVERSITARIAS"/>
    <s v="R111"/>
    <x v="7"/>
    <n v="75"/>
    <s v="CIENCIA DE LA COMPUTACIÓN E INTELIGENCIA ARTIFICIA"/>
  </r>
  <r>
    <x v="11"/>
    <x v="4"/>
    <n v="817"/>
    <s v="004G"/>
    <s v="GRUPO-B"/>
    <n v="17710488"/>
    <s v="Metodología de la programación"/>
    <s v="GG"/>
    <s v="GRUPO GRANDE"/>
    <s v="004G"/>
    <s v="GRUPO GRANDE DE METODOLOGIA DE LA PROGRAMACIÓN"/>
    <s v="GRUPO-B"/>
    <s v="Grupo Grande de METODOLOGIA DE LA PROGRAMACIÓN"/>
    <s v="1S"/>
    <n v="17710488"/>
    <s v="LAMBAN"/>
    <s v="PARDO"/>
    <s v="LAUREANO"/>
    <s v="lalamban"/>
    <s v="lalamban@unirioja.es"/>
    <n v="3.2"/>
    <n v="3.2"/>
    <n v="504"/>
    <s v="PROFESOR TITULAR UNIVERSIDAD"/>
    <s v="C01"/>
    <s v="TIEMPO COMPLETO"/>
    <s v="2016-09-15 00:00:00.0"/>
    <s v="null"/>
    <s v="DF32144"/>
    <s v="TITULAR DE ESCUELAS UNIVERSITARIAS"/>
    <s v="R111"/>
    <x v="7"/>
    <n v="75"/>
    <s v="CIENCIA DE LA COMPUTACIÓN E INTELIGENCIA ARTIFICIA"/>
  </r>
  <r>
    <x v="11"/>
    <x v="4"/>
    <n v="817"/>
    <s v="004I"/>
    <s v="GRUPO-A1"/>
    <n v="17710488"/>
    <s v="Metodología de la programación"/>
    <s v="GI"/>
    <s v="GRUPO DE INFORMÁTICA"/>
    <s v="004I"/>
    <s v="GRUPO DE INFORMÁTICA DE METODOLOGIA DE LA PROGRAMACIÓN"/>
    <s v="GRUPO-A1"/>
    <s v="Grupo de Informática de Metodología de la programación"/>
    <s v="1S"/>
    <n v="17710488"/>
    <s v="LAMBAN"/>
    <s v="PARDO"/>
    <s v="LAUREANO"/>
    <s v="lalamban"/>
    <s v="lalamban@unirioja.es"/>
    <n v="2.8"/>
    <n v="2.8"/>
    <n v="504"/>
    <s v="PROFESOR TITULAR UNIVERSIDAD"/>
    <s v="C01"/>
    <s v="TIEMPO COMPLETO"/>
    <s v="2016-09-15 00:00:00.0"/>
    <s v="null"/>
    <s v="DF32144"/>
    <s v="TITULAR DE ESCUELAS UNIVERSITARIAS"/>
    <s v="R111"/>
    <x v="7"/>
    <n v="75"/>
    <s v="CIENCIA DE LA COMPUTACIÓN E INTELIGENCIA ARTIFICIA"/>
  </r>
  <r>
    <x v="11"/>
    <x v="4"/>
    <n v="817"/>
    <s v="004I"/>
    <s v="GRUPO-A2"/>
    <n v="16551912"/>
    <s v="Metodología de la programación"/>
    <s v="GI"/>
    <s v="GRUPO DE INFORMÁTICA"/>
    <s v="004I"/>
    <s v="GRUPO DE INFORMÁTICA DE METODOLOGIA DE LA PROGRAMACIÓN"/>
    <s v="GRUPO-A2"/>
    <s v="Grupo de Informática de Metodología de la programación"/>
    <s v="1S"/>
    <n v="16551912"/>
    <s v="GARCÍA"/>
    <s v="IZQUIERDO"/>
    <s v="FRANCISCO JOSÉ"/>
    <s v="fgarcia"/>
    <s v="francisco.garcia@unirioja.es"/>
    <n v="2.8"/>
    <n v="2.8"/>
    <n v="534"/>
    <s v="CONTRATADO DOCTOR -TIPO 1"/>
    <s v="C01"/>
    <s v="TIEMPO COMPLETO"/>
    <s v="2013-07-20 00:00:00.0"/>
    <s v="null"/>
    <s v="LD100292"/>
    <s v="CONTRATADO DOCTOR"/>
    <s v="R111"/>
    <x v="7"/>
    <n v="570"/>
    <s v="LENGUAJES Y SISTEMAS INFORMÁTICOS"/>
  </r>
  <r>
    <x v="11"/>
    <x v="4"/>
    <n v="817"/>
    <s v="004I"/>
    <s v="GRUPO-B1"/>
    <n v="17710488"/>
    <s v="Metodología de la programación"/>
    <s v="GI"/>
    <s v="GRUPO DE INFORMÁTICA"/>
    <s v="004I"/>
    <s v="GRUPO DE INFORMÁTICA DE METODOLOGIA DE LA PROGRAMACIÓN"/>
    <s v="GRUPO-B1"/>
    <s v="Grupo de Informática de Metodología de la programación"/>
    <s v="1S"/>
    <n v="17710488"/>
    <s v="LAMBAN"/>
    <s v="PARDO"/>
    <s v="LAUREANO"/>
    <s v="lalamban"/>
    <s v="lalamban@unirioja.es"/>
    <n v="2.8"/>
    <n v="2.8"/>
    <n v="504"/>
    <s v="PROFESOR TITULAR UNIVERSIDAD"/>
    <s v="C01"/>
    <s v="TIEMPO COMPLETO"/>
    <s v="2016-09-15 00:00:00.0"/>
    <s v="null"/>
    <s v="DF32144"/>
    <s v="TITULAR DE ESCUELAS UNIVERSITARIAS"/>
    <s v="R111"/>
    <x v="7"/>
    <n v="75"/>
    <s v="CIENCIA DE LA COMPUTACIÓN E INTELIGENCIA ARTIFICIA"/>
  </r>
  <r>
    <x v="11"/>
    <x v="4"/>
    <n v="817"/>
    <s v="004I"/>
    <s v="GRUPO-B2"/>
    <n v="16551912"/>
    <s v="Metodología de la programación"/>
    <s v="GI"/>
    <s v="GRUPO DE INFORMÁTICA"/>
    <s v="004I"/>
    <s v="GRUPO DE INFORMÁTICA DE METODOLOGIA DE LA PROGRAMACIÓN"/>
    <s v="GRUPO-B2"/>
    <s v="Grupo de Informática de Metodología de la programación"/>
    <s v="1S"/>
    <n v="16551912"/>
    <s v="GARCÍA"/>
    <s v="IZQUIERDO"/>
    <s v="FRANCISCO JOSÉ"/>
    <s v="fgarcia"/>
    <s v="francisco.garcia@unirioja.es"/>
    <n v="2.8"/>
    <n v="2.8"/>
    <n v="534"/>
    <s v="CONTRATADO DOCTOR -TIPO 1"/>
    <s v="C01"/>
    <s v="TIEMPO COMPLETO"/>
    <s v="2013-07-20 00:00:00.0"/>
    <s v="null"/>
    <s v="LD100292"/>
    <s v="CONTRATADO DOCTOR"/>
    <s v="R111"/>
    <x v="7"/>
    <n v="570"/>
    <s v="LENGUAJES Y SISTEMAS INFORMÁTICOS"/>
  </r>
  <r>
    <x v="15"/>
    <x v="4"/>
    <n v="817"/>
    <s v="004G"/>
    <s v="GRUPO-A"/>
    <n v="17710488"/>
    <s v="Metodología de la programación"/>
    <s v="GG"/>
    <s v="GRUPO GRANDE"/>
    <s v="004G"/>
    <s v="GRUPO GRANDE DE METODOLOGIA DE LA PROGRAMACIÓN"/>
    <s v="GRUPO-A"/>
    <s v="Grupo Grande de METODOLOGIA DE LA PROGRAMACIÓN"/>
    <s v="1S"/>
    <n v="17710488"/>
    <s v="LAMBAN"/>
    <s v="PARDO"/>
    <s v="LAUREANO"/>
    <s v="lalamban"/>
    <s v="lalamban@unirioja.es"/>
    <n v="3.2"/>
    <m/>
    <n v="504"/>
    <s v="PROFESOR TITULAR UNIVERSIDAD"/>
    <s v="C01"/>
    <s v="TIEMPO COMPLETO"/>
    <s v="2016-09-15 00:00:00.0"/>
    <s v="null"/>
    <s v="DF32144"/>
    <s v="TITULAR DE ESCUELAS UNIVERSITARIAS"/>
    <s v="R111"/>
    <x v="7"/>
    <n v="75"/>
    <s v="CIENCIA DE LA COMPUTACIÓN E INTELIGENCIA ARTIFICIA"/>
  </r>
  <r>
    <x v="15"/>
    <x v="4"/>
    <n v="817"/>
    <s v="004G"/>
    <s v="GRUPO-B"/>
    <n v="17710488"/>
    <s v="Metodología de la programación"/>
    <s v="GG"/>
    <s v="GRUPO GRANDE"/>
    <s v="004G"/>
    <s v="GRUPO GRANDE DE METODOLOGIA DE LA PROGRAMACIÓN"/>
    <s v="GRUPO-B"/>
    <s v="Grupo Grande de METODOLOGIA DE LA PROGRAMACIÓN"/>
    <s v="1S"/>
    <n v="17710488"/>
    <s v="LAMBAN"/>
    <s v="PARDO"/>
    <s v="LAUREANO"/>
    <s v="lalamban"/>
    <s v="lalamban@unirioja.es"/>
    <n v="3.2"/>
    <m/>
    <n v="504"/>
    <s v="PROFESOR TITULAR UNIVERSIDAD"/>
    <s v="C01"/>
    <s v="TIEMPO COMPLETO"/>
    <s v="2016-09-15 00:00:00.0"/>
    <s v="null"/>
    <s v="DF32144"/>
    <s v="TITULAR DE ESCUELAS UNIVERSITARIAS"/>
    <s v="R111"/>
    <x v="7"/>
    <n v="75"/>
    <s v="CIENCIA DE LA COMPUTACIÓN E INTELIGENCIA ARTIFICIA"/>
  </r>
  <r>
    <x v="15"/>
    <x v="4"/>
    <n v="817"/>
    <s v="004I"/>
    <s v="GRUPO-A1"/>
    <n v="17710488"/>
    <s v="Metodología de la programación"/>
    <s v="GI"/>
    <s v="GRUPO DE INFORMÁTICA"/>
    <s v="004I"/>
    <s v="GRUPO DE INFORMÁTICA DE METODOLOGIA DE LA PROGRAMACIÓN"/>
    <s v="GRUPO-A1"/>
    <s v="Grupo de Informática de Metodología de la programación"/>
    <s v="1S"/>
    <n v="17710488"/>
    <s v="LAMBAN"/>
    <s v="PARDO"/>
    <s v="LAUREANO"/>
    <s v="lalamban"/>
    <s v="lalamban@unirioja.es"/>
    <n v="2.8"/>
    <m/>
    <n v="504"/>
    <s v="PROFESOR TITULAR UNIVERSIDAD"/>
    <s v="C01"/>
    <s v="TIEMPO COMPLETO"/>
    <s v="2016-09-15 00:00:00.0"/>
    <s v="null"/>
    <s v="DF32144"/>
    <s v="TITULAR DE ESCUELAS UNIVERSITARIAS"/>
    <s v="R111"/>
    <x v="7"/>
    <n v="75"/>
    <s v="CIENCIA DE LA COMPUTACIÓN E INTELIGENCIA ARTIFICIA"/>
  </r>
  <r>
    <x v="15"/>
    <x v="4"/>
    <n v="817"/>
    <s v="004I"/>
    <s v="GRUPO-A2"/>
    <n v="16551912"/>
    <s v="Metodología de la programación"/>
    <s v="GI"/>
    <s v="GRUPO DE INFORMÁTICA"/>
    <s v="004I"/>
    <s v="GRUPO DE INFORMÁTICA DE METODOLOGIA DE LA PROGRAMACIÓN"/>
    <s v="GRUPO-A2"/>
    <s v="Grupo de Informática de Metodología de la programación"/>
    <s v="1S"/>
    <n v="16551912"/>
    <s v="GARCÍA"/>
    <s v="IZQUIERDO"/>
    <s v="FRANCISCO JOSÉ"/>
    <s v="fgarcia"/>
    <s v="francisco.garcia@unirioja.es"/>
    <n v="2.8"/>
    <m/>
    <n v="534"/>
    <s v="CONTRATADO DOCTOR -TIPO 1"/>
    <s v="C01"/>
    <s v="TIEMPO COMPLETO"/>
    <s v="2013-07-20 00:00:00.0"/>
    <s v="null"/>
    <s v="LD100292"/>
    <s v="CONTRATADO DOCTOR"/>
    <s v="R111"/>
    <x v="7"/>
    <n v="570"/>
    <s v="LENGUAJES Y SISTEMAS INFORMÁTICOS"/>
  </r>
  <r>
    <x v="15"/>
    <x v="4"/>
    <n v="817"/>
    <s v="004I"/>
    <s v="GRUPO-B1"/>
    <n v="17710488"/>
    <s v="Metodología de la programación"/>
    <s v="GI"/>
    <s v="GRUPO DE INFORMÁTICA"/>
    <s v="004I"/>
    <s v="GRUPO DE INFORMÁTICA DE METODOLOGIA DE LA PROGRAMACIÓN"/>
    <s v="GRUPO-B1"/>
    <s v="Grupo de Informática de Metodología de la programación"/>
    <s v="1S"/>
    <n v="17710488"/>
    <s v="LAMBAN"/>
    <s v="PARDO"/>
    <s v="LAUREANO"/>
    <s v="lalamban"/>
    <s v="lalamban@unirioja.es"/>
    <n v="2.8"/>
    <m/>
    <n v="504"/>
    <s v="PROFESOR TITULAR UNIVERSIDAD"/>
    <s v="C01"/>
    <s v="TIEMPO COMPLETO"/>
    <s v="2016-09-15 00:00:00.0"/>
    <s v="null"/>
    <s v="DF32144"/>
    <s v="TITULAR DE ESCUELAS UNIVERSITARIAS"/>
    <s v="R111"/>
    <x v="7"/>
    <n v="75"/>
    <s v="CIENCIA DE LA COMPUTACIÓN E INTELIGENCIA ARTIFICIA"/>
  </r>
  <r>
    <x v="15"/>
    <x v="4"/>
    <n v="817"/>
    <s v="004I"/>
    <s v="GRUPO-B2"/>
    <n v="16551912"/>
    <s v="Metodología de la programación"/>
    <s v="GI"/>
    <s v="GRUPO DE INFORMÁTICA"/>
    <s v="004I"/>
    <s v="GRUPO DE INFORMÁTICA DE METODOLOGIA DE LA PROGRAMACIÓN"/>
    <s v="GRUPO-B2"/>
    <s v="Grupo de Informática de Metodología de la programación"/>
    <s v="1S"/>
    <n v="16551912"/>
    <s v="GARCÍA"/>
    <s v="IZQUIERDO"/>
    <s v="FRANCISCO JOSÉ"/>
    <s v="fgarcia"/>
    <s v="francisco.garcia@unirioja.es"/>
    <n v="2.8"/>
    <m/>
    <n v="534"/>
    <s v="CONTRATADO DOCTOR -TIPO 1"/>
    <s v="C01"/>
    <s v="TIEMPO COMPLETO"/>
    <s v="2013-07-20 00:00:00.0"/>
    <s v="null"/>
    <s v="LD100292"/>
    <s v="CONTRATADO DOCTOR"/>
    <s v="R111"/>
    <x v="7"/>
    <n v="570"/>
    <s v="LENGUAJES Y SISTEMAS INFORMÁTICOS"/>
  </r>
  <r>
    <x v="11"/>
    <x v="4"/>
    <n v="818"/>
    <s v="005G"/>
    <s v="GRUPO-A"/>
    <n v="16567689"/>
    <s v="Sistemas informáticos"/>
    <s v="GG"/>
    <s v="GRUPO GRANDE"/>
    <s v="005G"/>
    <s v="GRUPO GRANDE DE SISTEMAS INFORMÁTICOS"/>
    <s v="GRUPO-A"/>
    <s v="Grupo Grande de SISTEMAS INFORMÁTICOS"/>
    <s v="1S"/>
    <n v="16567689"/>
    <s v="SÁENZ DE CABEZÓN"/>
    <s v="IRIGARAY"/>
    <s v="EDUARDO"/>
    <s v="esaenz-d"/>
    <s v="eduardo.saenz-de-cabezon@unirioja.es"/>
    <n v="1.8"/>
    <n v="1.8"/>
    <n v="504"/>
    <s v="PROFESOR TITULAR UNIVERSIDAD"/>
    <s v="C01"/>
    <s v="TIEMPO COMPLETO"/>
    <s v="2018-12-18 00:00:00.0"/>
    <s v="null"/>
    <s v="DF100367"/>
    <s v="PROFESOR TITULAR DE UNIVERSIDAD"/>
    <s v="R111"/>
    <x v="7"/>
    <n v="570"/>
    <s v="LENGUAJES Y SISTEMAS INFORMÁTICOS"/>
  </r>
  <r>
    <x v="11"/>
    <x v="4"/>
    <n v="818"/>
    <s v="005G"/>
    <s v="GRUPO-B"/>
    <n v="16567689"/>
    <s v="Sistemas informáticos"/>
    <s v="GG"/>
    <s v="GRUPO GRANDE"/>
    <s v="005G"/>
    <s v="GRUPO GRANDE DE SISTEMAS INFORMÁTICOS"/>
    <s v="GRUPO-B"/>
    <s v="Grupo Grande de SISTEMAS INFORMÁTICOS"/>
    <s v="1S"/>
    <n v="16567689"/>
    <s v="SÁENZ DE CABEZÓN"/>
    <s v="IRIGARAY"/>
    <s v="EDUARDO"/>
    <s v="esaenz-d"/>
    <s v="eduardo.saenz-de-cabezon@unirioja.es"/>
    <n v="1.8"/>
    <n v="1.8"/>
    <n v="504"/>
    <s v="PROFESOR TITULAR UNIVERSIDAD"/>
    <s v="C01"/>
    <s v="TIEMPO COMPLETO"/>
    <s v="2018-12-18 00:00:00.0"/>
    <s v="null"/>
    <s v="DF100367"/>
    <s v="PROFESOR TITULAR DE UNIVERSIDAD"/>
    <s v="R111"/>
    <x v="7"/>
    <n v="570"/>
    <s v="LENGUAJES Y SISTEMAS INFORMÁTICOS"/>
  </r>
  <r>
    <x v="11"/>
    <x v="4"/>
    <n v="818"/>
    <s v="005I"/>
    <s v="GRUPO-A1"/>
    <n v="16567689"/>
    <s v="Sistemas informáticos"/>
    <s v="GI"/>
    <s v="GRUPO DE INFORMÁTICA"/>
    <s v="005I"/>
    <s v="GRUPO DE INFORMÁTICA DE SISTEMAS INFORMÁTICOS"/>
    <s v="GRUPO-A1"/>
    <s v="Grupo de Informática de Sistemas informáticos"/>
    <s v="1S"/>
    <n v="16567689"/>
    <s v="SÁENZ DE CABEZÓN"/>
    <s v="IRIGARAY"/>
    <s v="EDUARDO"/>
    <s v="esaenz-d"/>
    <s v="eduardo.saenz-de-cabezon@unirioja.es"/>
    <n v="2.1"/>
    <n v="2.1"/>
    <n v="504"/>
    <s v="PROFESOR TITULAR UNIVERSIDAD"/>
    <s v="C01"/>
    <s v="TIEMPO COMPLETO"/>
    <s v="2018-12-18 00:00:00.0"/>
    <s v="null"/>
    <s v="DF100367"/>
    <s v="PROFESOR TITULAR DE UNIVERSIDAD"/>
    <s v="R111"/>
    <x v="7"/>
    <n v="570"/>
    <s v="LENGUAJES Y SISTEMAS INFORMÁTICOS"/>
  </r>
  <r>
    <x v="11"/>
    <x v="4"/>
    <n v="818"/>
    <s v="005I"/>
    <s v="GRUPO-A1"/>
    <n v="16597051"/>
    <s v="Sistemas informáticos"/>
    <s v="GI"/>
    <s v="GRUPO DE INFORMÁTICA"/>
    <s v="005I"/>
    <s v="GRUPO DE INFORMÁTICA DE SISTEMAS INFORMÁTICOS"/>
    <s v="GRUPO-A1"/>
    <s v="Grupo de Informática de Sistemas informáticos"/>
    <s v="1S"/>
    <n v="16597051"/>
    <s v="ROMERO"/>
    <s v="IBÁÑEZ"/>
    <s v="ANA"/>
    <s v="anromero"/>
    <s v="ana.romero@unirioja.es"/>
    <n v="2.1"/>
    <n v="2.1"/>
    <n v="504"/>
    <s v="PROFESOR TITULAR UNIVERSIDAD"/>
    <s v="C01"/>
    <s v="TIEMPO COMPLETO"/>
    <s v="2018-12-18 00:00:00.0"/>
    <s v="null"/>
    <s v="DF100324"/>
    <s v="PROFESOR TITULAR DE UNIVERSIDAD"/>
    <s v="R111"/>
    <x v="7"/>
    <n v="75"/>
    <s v="CIENCIA DE LA COMPUTACIÓN E INTELIGENCIA ARTIFICIA"/>
  </r>
  <r>
    <x v="11"/>
    <x v="4"/>
    <n v="818"/>
    <s v="005I"/>
    <s v="GRUPO-A2"/>
    <n v="16597051"/>
    <s v="Sistemas informáticos"/>
    <s v="GI"/>
    <s v="GRUPO DE INFORMÁTICA"/>
    <s v="005I"/>
    <s v="GRUPO DE INFORMÁTICA DE SISTEMAS INFORMÁTICOS"/>
    <s v="GRUPO-A2"/>
    <s v="Grupo de Informática de Sistemas informáticos"/>
    <s v="1S"/>
    <n v="16597051"/>
    <s v="ROMERO"/>
    <s v="IBÁÑEZ"/>
    <s v="ANA"/>
    <s v="anromero"/>
    <s v="ana.romero@unirioja.es"/>
    <n v="4.2"/>
    <n v="4.2"/>
    <n v="504"/>
    <s v="PROFESOR TITULAR UNIVERSIDAD"/>
    <s v="C01"/>
    <s v="TIEMPO COMPLETO"/>
    <s v="2018-12-18 00:00:00.0"/>
    <s v="null"/>
    <s v="DF100324"/>
    <s v="PROFESOR TITULAR DE UNIVERSIDAD"/>
    <s v="R111"/>
    <x v="7"/>
    <n v="75"/>
    <s v="CIENCIA DE LA COMPUTACIÓN E INTELIGENCIA ARTIFICIA"/>
  </r>
  <r>
    <x v="11"/>
    <x v="4"/>
    <n v="818"/>
    <s v="005I"/>
    <s v="GRUPO-B1"/>
    <n v="16607644"/>
    <s v="Sistemas informáticos"/>
    <s v="GI"/>
    <s v="GRUPO DE INFORMÁTICA"/>
    <s v="005I"/>
    <s v="GRUPO DE INFORMÁTICA DE SISTEMAS INFORMÁTICOS"/>
    <s v="GRUPO-B1"/>
    <s v="Grupo de Informática de Sistemas informáticos"/>
    <s v="1S"/>
    <n v="16607644"/>
    <s v="IBÁÑEZ"/>
    <s v="SÁENZ LÓPEZ"/>
    <s v="MARÍA JOSÉ"/>
    <s v="maibansa"/>
    <s v="maria-jose.ibanez@unirioja.es"/>
    <n v="4.2"/>
    <n v="4.2"/>
    <n v="532"/>
    <s v="LABORAL DOCENTE-ASOCIADO"/>
    <s v="P04"/>
    <s v="TIEMPO PARCIAL (4+4 HORAS)"/>
    <s v="2016-09-15 00:00:00.0"/>
    <s v="2019-09-14 00:00:00.0"/>
    <s v="PI101125"/>
    <s v="PROFESOR ASOCIADO"/>
    <s v="R111"/>
    <x v="7"/>
    <n v="75"/>
    <s v="CIENCIA DE LA COMPUTACIÓN E INTELIGENCIA ARTIFICIA"/>
  </r>
  <r>
    <x v="11"/>
    <x v="4"/>
    <n v="818"/>
    <s v="005I"/>
    <s v="GRUPO-B2"/>
    <n v="16628965"/>
    <s v="Sistemas informáticos"/>
    <s v="GI"/>
    <s v="GRUPO DE INFORMÁTICA"/>
    <s v="005I"/>
    <s v="GRUPO DE INFORMÁTICA DE SISTEMAS INFORMÁTICOS"/>
    <s v="GRUPO-B2"/>
    <s v="Grupo de Informática de Sistemas informáticos"/>
    <s v="1S"/>
    <n v="16628965"/>
    <s v="CASADO"/>
    <s v="GARCÍA"/>
    <s v="ÁNGELA"/>
    <s v="ancasag"/>
    <s v="angela.casado@alum.unirioja.es"/>
    <n v="4.2"/>
    <n v="4.2"/>
    <n v="536"/>
    <s v="PROFESOR INTERINO"/>
    <s v="P04"/>
    <s v="TIEMPO PARCIAL (4+4 HORAS)"/>
    <s v="2018-09-17 00:00:00.0"/>
    <s v="2019-02-28 00:00:00.0"/>
    <s v="PI101273"/>
    <s v="PROFESOR CONTRATADO INTERINO"/>
    <s v="R111"/>
    <x v="7"/>
    <n v="570"/>
    <s v="LENGUAJES Y SISTEMAS INFORMÁTICOS"/>
  </r>
  <r>
    <x v="15"/>
    <x v="4"/>
    <n v="818"/>
    <s v="005G"/>
    <s v="GRUPO-A"/>
    <n v="16567689"/>
    <s v="Sistemas informáticos"/>
    <s v="GG"/>
    <s v="GRUPO GRANDE"/>
    <s v="005G"/>
    <s v="GRUPO GRANDE DE SISTEMAS INFORMÁTICOS"/>
    <s v="GRUPO-A"/>
    <s v="Grupo Grande de SISTEMAS INFORMÁTICOS"/>
    <s v="1S"/>
    <n v="16567689"/>
    <s v="SÁENZ DE CABEZÓN"/>
    <s v="IRIGARAY"/>
    <s v="EDUARDO"/>
    <s v="esaenz-d"/>
    <s v="eduardo.saenz-de-cabezon@unirioja.es"/>
    <n v="1.8"/>
    <m/>
    <n v="504"/>
    <s v="PROFESOR TITULAR UNIVERSIDAD"/>
    <s v="C01"/>
    <s v="TIEMPO COMPLETO"/>
    <s v="2018-12-18 00:00:00.0"/>
    <s v="null"/>
    <s v="DF100367"/>
    <s v="PROFESOR TITULAR DE UNIVERSIDAD"/>
    <s v="R111"/>
    <x v="7"/>
    <n v="570"/>
    <s v="LENGUAJES Y SISTEMAS INFORMÁTICOS"/>
  </r>
  <r>
    <x v="15"/>
    <x v="4"/>
    <n v="818"/>
    <s v="005G"/>
    <s v="GRUPO-B"/>
    <n v="16567689"/>
    <s v="Sistemas informáticos"/>
    <s v="GG"/>
    <s v="GRUPO GRANDE"/>
    <s v="005G"/>
    <s v="GRUPO GRANDE DE SISTEMAS INFORMÁTICOS"/>
    <s v="GRUPO-B"/>
    <s v="Grupo Grande de SISTEMAS INFORMÁTICOS"/>
    <s v="1S"/>
    <n v="16567689"/>
    <s v="SÁENZ DE CABEZÓN"/>
    <s v="IRIGARAY"/>
    <s v="EDUARDO"/>
    <s v="esaenz-d"/>
    <s v="eduardo.saenz-de-cabezon@unirioja.es"/>
    <n v="1.8"/>
    <m/>
    <n v="504"/>
    <s v="PROFESOR TITULAR UNIVERSIDAD"/>
    <s v="C01"/>
    <s v="TIEMPO COMPLETO"/>
    <s v="2018-12-18 00:00:00.0"/>
    <s v="null"/>
    <s v="DF100367"/>
    <s v="PROFESOR TITULAR DE UNIVERSIDAD"/>
    <s v="R111"/>
    <x v="7"/>
    <n v="570"/>
    <s v="LENGUAJES Y SISTEMAS INFORMÁTICOS"/>
  </r>
  <r>
    <x v="15"/>
    <x v="4"/>
    <n v="818"/>
    <s v="005I"/>
    <s v="GRUPO-A1"/>
    <n v="16567689"/>
    <s v="Sistemas informáticos"/>
    <s v="GI"/>
    <s v="GRUPO DE INFORMÁTICA"/>
    <s v="005I"/>
    <s v="GRUPO DE INFORMÁTICA DE SISTEMAS INFORMÁTICOS"/>
    <s v="GRUPO-A1"/>
    <s v="Grupo de Informática de Sistemas informáticos"/>
    <s v="1S"/>
    <n v="16567689"/>
    <s v="SÁENZ DE CABEZÓN"/>
    <s v="IRIGARAY"/>
    <s v="EDUARDO"/>
    <s v="esaenz-d"/>
    <s v="eduardo.saenz-de-cabezon@unirioja.es"/>
    <n v="2.1"/>
    <m/>
    <n v="504"/>
    <s v="PROFESOR TITULAR UNIVERSIDAD"/>
    <s v="C01"/>
    <s v="TIEMPO COMPLETO"/>
    <s v="2018-12-18 00:00:00.0"/>
    <s v="null"/>
    <s v="DF100367"/>
    <s v="PROFESOR TITULAR DE UNIVERSIDAD"/>
    <s v="R111"/>
    <x v="7"/>
    <n v="570"/>
    <s v="LENGUAJES Y SISTEMAS INFORMÁTICOS"/>
  </r>
  <r>
    <x v="15"/>
    <x v="4"/>
    <n v="818"/>
    <s v="005I"/>
    <s v="GRUPO-A1"/>
    <n v="16597051"/>
    <s v="Sistemas informáticos"/>
    <s v="GI"/>
    <s v="GRUPO DE INFORMÁTICA"/>
    <s v="005I"/>
    <s v="GRUPO DE INFORMÁTICA DE SISTEMAS INFORMÁTICOS"/>
    <s v="GRUPO-A1"/>
    <s v="Grupo de Informática de Sistemas informáticos"/>
    <s v="1S"/>
    <n v="16597051"/>
    <s v="ROMERO"/>
    <s v="IBÁÑEZ"/>
    <s v="ANA"/>
    <s v="anromero"/>
    <s v="ana.romero@unirioja.es"/>
    <n v="2.1"/>
    <m/>
    <n v="504"/>
    <s v="PROFESOR TITULAR UNIVERSIDAD"/>
    <s v="C01"/>
    <s v="TIEMPO COMPLETO"/>
    <s v="2018-12-18 00:00:00.0"/>
    <s v="null"/>
    <s v="DF100324"/>
    <s v="PROFESOR TITULAR DE UNIVERSIDAD"/>
    <s v="R111"/>
    <x v="7"/>
    <n v="75"/>
    <s v="CIENCIA DE LA COMPUTACIÓN E INTELIGENCIA ARTIFICIA"/>
  </r>
  <r>
    <x v="15"/>
    <x v="4"/>
    <n v="818"/>
    <s v="005I"/>
    <s v="GRUPO-A2"/>
    <n v="16597051"/>
    <s v="Sistemas informáticos"/>
    <s v="GI"/>
    <s v="GRUPO DE INFORMÁTICA"/>
    <s v="005I"/>
    <s v="GRUPO DE INFORMÁTICA DE SISTEMAS INFORMÁTICOS"/>
    <s v="GRUPO-A2"/>
    <s v="Grupo de Informática de Sistemas informáticos"/>
    <s v="1S"/>
    <n v="16597051"/>
    <s v="ROMERO"/>
    <s v="IBÁÑEZ"/>
    <s v="ANA"/>
    <s v="anromero"/>
    <s v="ana.romero@unirioja.es"/>
    <n v="4.2"/>
    <m/>
    <n v="504"/>
    <s v="PROFESOR TITULAR UNIVERSIDAD"/>
    <s v="C01"/>
    <s v="TIEMPO COMPLETO"/>
    <s v="2018-12-18 00:00:00.0"/>
    <s v="null"/>
    <s v="DF100324"/>
    <s v="PROFESOR TITULAR DE UNIVERSIDAD"/>
    <s v="R111"/>
    <x v="7"/>
    <n v="75"/>
    <s v="CIENCIA DE LA COMPUTACIÓN E INTELIGENCIA ARTIFICIA"/>
  </r>
  <r>
    <x v="15"/>
    <x v="4"/>
    <n v="818"/>
    <s v="005I"/>
    <s v="GRUPO-B1"/>
    <n v="16607644"/>
    <s v="Sistemas informáticos"/>
    <s v="GI"/>
    <s v="GRUPO DE INFORMÁTICA"/>
    <s v="005I"/>
    <s v="GRUPO DE INFORMÁTICA DE SISTEMAS INFORMÁTICOS"/>
    <s v="GRUPO-B1"/>
    <s v="Grupo de Informática de Sistemas informáticos"/>
    <s v="1S"/>
    <n v="16607644"/>
    <s v="IBÁÑEZ"/>
    <s v="SÁENZ LÓPEZ"/>
    <s v="MARÍA JOSÉ"/>
    <s v="maibansa"/>
    <s v="maria-jose.ibanez@unirioja.es"/>
    <n v="4.2"/>
    <m/>
    <n v="532"/>
    <s v="LABORAL DOCENTE-ASOCIADO"/>
    <s v="P04"/>
    <s v="TIEMPO PARCIAL (4+4 HORAS)"/>
    <s v="2016-09-15 00:00:00.0"/>
    <s v="2019-09-14 00:00:00.0"/>
    <s v="PI101125"/>
    <s v="PROFESOR ASOCIADO"/>
    <s v="R111"/>
    <x v="7"/>
    <n v="75"/>
    <s v="CIENCIA DE LA COMPUTACIÓN E INTELIGENCIA ARTIFICIA"/>
  </r>
  <r>
    <x v="15"/>
    <x v="4"/>
    <n v="818"/>
    <s v="005I"/>
    <s v="GRUPO-B2"/>
    <n v="16628965"/>
    <s v="Sistemas informáticos"/>
    <s v="GI"/>
    <s v="GRUPO DE INFORMÁTICA"/>
    <s v="005I"/>
    <s v="GRUPO DE INFORMÁTICA DE SISTEMAS INFORMÁTICOS"/>
    <s v="GRUPO-B2"/>
    <s v="Grupo de Informática de Sistemas informáticos"/>
    <s v="1S"/>
    <n v="16628965"/>
    <s v="CASADO"/>
    <s v="GARCÍA"/>
    <s v="ÁNGELA"/>
    <s v="ancasag"/>
    <s v="angela.casado@alum.unirioja.es"/>
    <n v="4.2"/>
    <m/>
    <n v="536"/>
    <s v="PROFESOR INTERINO"/>
    <s v="P04"/>
    <s v="TIEMPO PARCIAL (4+4 HORAS)"/>
    <s v="2018-09-17 00:00:00.0"/>
    <s v="2019-02-28 00:00:00.0"/>
    <s v="PI101273"/>
    <s v="PROFESOR CONTRATADO INTERINO"/>
    <s v="R111"/>
    <x v="7"/>
    <n v="570"/>
    <s v="LENGUAJES Y SISTEMAS INFORMÁTICOS"/>
  </r>
  <r>
    <x v="11"/>
    <x v="4"/>
    <n v="819"/>
    <s v="801106G"/>
    <s v="GRUPO-A"/>
    <n v="16570582"/>
    <s v="Estructura de computadores"/>
    <s v="GG"/>
    <s v="GRUPO GRANDE"/>
    <s v="801106G"/>
    <s v="CONTENIDOS TEÓRICOS DE ESTRUCTURA DE COMPUTADORES"/>
    <s v="GRUPO-A"/>
    <s v="Grupo Grande de Estructura de computadores"/>
    <s v="2S"/>
    <n v="16570582"/>
    <s v="PÉREZ"/>
    <s v="BARRÓN"/>
    <s v="IVÁN LUIS"/>
    <s v="ivperez"/>
    <s v="ivan.perez@unirioja.es"/>
    <n v="3.6"/>
    <n v="3.6"/>
    <n v="534"/>
    <s v="CONTRATADO DOCTOR -TIPO 1"/>
    <s v="C01"/>
    <s v="TIEMPO COMPLETO"/>
    <s v="2015-12-23 00:00:00.0"/>
    <s v="null"/>
    <s v="LD100490"/>
    <s v="PROFESOR CONTRATADO DOCTOR TIPO 1"/>
    <s v="R109"/>
    <x v="9"/>
    <n v="785"/>
    <s v="TECNOLOGÍA ELECTRÓNICA"/>
  </r>
  <r>
    <x v="11"/>
    <x v="4"/>
    <n v="819"/>
    <s v="801106I"/>
    <s v="GRUPO-A1"/>
    <n v="16570582"/>
    <s v="Estructura de computadores"/>
    <s v="GI"/>
    <s v="GRUPO DE INFORMÁTICA"/>
    <s v="801106I"/>
    <s v="PRÁCTICAS DE AULA INFORMÁTICA DE ESTRUCTURA DE COMPUTADORES"/>
    <s v="GRUPO-A1"/>
    <s v="Informática de Estructura de computadores"/>
    <s v="2S"/>
    <n v="16570582"/>
    <s v="PÉREZ"/>
    <s v="BARRÓN"/>
    <s v="IVÁN LUIS"/>
    <s v="ivperez"/>
    <s v="ivan.perez@unirioja.es"/>
    <n v="2"/>
    <n v="2"/>
    <n v="534"/>
    <s v="CONTRATADO DOCTOR -TIPO 1"/>
    <s v="C01"/>
    <s v="TIEMPO COMPLETO"/>
    <s v="2015-12-23 00:00:00.0"/>
    <s v="null"/>
    <s v="LD100490"/>
    <s v="PROFESOR CONTRATADO DOCTOR TIPO 1"/>
    <s v="R109"/>
    <x v="9"/>
    <n v="785"/>
    <s v="TECNOLOGÍA ELECTRÓNICA"/>
  </r>
  <r>
    <x v="11"/>
    <x v="4"/>
    <n v="819"/>
    <s v="801106I"/>
    <s v="GRUPO-A2"/>
    <n v="16570582"/>
    <s v="Estructura de computadores"/>
    <s v="GI"/>
    <s v="GRUPO DE INFORMÁTICA"/>
    <s v="801106I"/>
    <s v="PRÁCTICAS DE AULA INFORMÁTICA DE ESTRUCTURA DE COMPUTADORES"/>
    <s v="GRUPO-A2"/>
    <s v="Informática de Estructura de computadores"/>
    <s v="2S"/>
    <n v="16570582"/>
    <s v="PÉREZ"/>
    <s v="BARRÓN"/>
    <s v="IVÁN LUIS"/>
    <s v="ivperez"/>
    <s v="ivan.perez@unirioja.es"/>
    <n v="2"/>
    <n v="2"/>
    <n v="534"/>
    <s v="CONTRATADO DOCTOR -TIPO 1"/>
    <s v="C01"/>
    <s v="TIEMPO COMPLETO"/>
    <s v="2015-12-23 00:00:00.0"/>
    <s v="null"/>
    <s v="LD100490"/>
    <s v="PROFESOR CONTRATADO DOCTOR TIPO 1"/>
    <s v="R109"/>
    <x v="9"/>
    <n v="785"/>
    <s v="TECNOLOGÍA ELECTRÓNICA"/>
  </r>
  <r>
    <x v="11"/>
    <x v="4"/>
    <n v="819"/>
    <s v="801106I"/>
    <s v="GRUPO-A3"/>
    <n v="16570582"/>
    <s v="Estructura de computadores"/>
    <s v="GI"/>
    <s v="GRUPO DE INFORMÁTICA"/>
    <s v="801106I"/>
    <s v="PRÁCTICAS DE AULA INFORMÁTICA DE ESTRUCTURA DE COMPUTADORES"/>
    <s v="GRUPO-A3"/>
    <s v="Informática de Estructura de computadores"/>
    <s v="2S"/>
    <n v="16570582"/>
    <s v="PÉREZ"/>
    <s v="BARRÓN"/>
    <s v="IVÁN LUIS"/>
    <s v="ivperez"/>
    <s v="ivan.perez@unirioja.es"/>
    <n v="2"/>
    <n v="2"/>
    <n v="534"/>
    <s v="CONTRATADO DOCTOR -TIPO 1"/>
    <s v="C01"/>
    <s v="TIEMPO COMPLETO"/>
    <s v="2015-12-23 00:00:00.0"/>
    <s v="null"/>
    <s v="LD100490"/>
    <s v="PROFESOR CONTRATADO DOCTOR TIPO 1"/>
    <s v="R109"/>
    <x v="9"/>
    <n v="785"/>
    <s v="TECNOLOGÍA ELECTRÓNICA"/>
  </r>
  <r>
    <x v="11"/>
    <x v="4"/>
    <n v="819"/>
    <s v="801106I"/>
    <s v="GRUPO-A4"/>
    <n v="16570582"/>
    <s v="Estructura de computadores"/>
    <s v="GI"/>
    <s v="GRUPO DE INFORMÁTICA"/>
    <s v="801106I"/>
    <s v="PRÁCTICAS DE AULA INFORMÁTICA DE ESTRUCTURA DE COMPUTADORES"/>
    <s v="GRUPO-A4"/>
    <s v="Informática de Estructura de computadores"/>
    <s v="2S"/>
    <n v="16570582"/>
    <s v="PÉREZ"/>
    <s v="BARRÓN"/>
    <s v="IVÁN LUIS"/>
    <s v="ivperez"/>
    <s v="ivan.perez@unirioja.es"/>
    <n v="2"/>
    <n v="2"/>
    <n v="534"/>
    <s v="CONTRATADO DOCTOR -TIPO 1"/>
    <s v="C01"/>
    <s v="TIEMPO COMPLETO"/>
    <s v="2015-12-23 00:00:00.0"/>
    <s v="null"/>
    <s v="LD100490"/>
    <s v="PROFESOR CONTRATADO DOCTOR TIPO 1"/>
    <s v="R109"/>
    <x v="9"/>
    <n v="785"/>
    <s v="TECNOLOGÍA ELECTRÓNICA"/>
  </r>
  <r>
    <x v="11"/>
    <x v="4"/>
    <n v="819"/>
    <s v="801106R"/>
    <s v="GRUPO-A1"/>
    <n v="16570582"/>
    <s v="Estructura de computadores"/>
    <s v="GR"/>
    <s v="GRUPO REDUCIDO"/>
    <s v="801106R"/>
    <s v="EJERCIDIOS PRÁCTICOS EN GRUPO REDUCIDO DE ESTRUCTURA DE COMPUTADORES"/>
    <s v="GRUPO-A1"/>
    <s v="Grupo Reducido de Estructura de computadores"/>
    <s v="2S"/>
    <n v="16570582"/>
    <s v="PÉREZ"/>
    <s v="BARRÓN"/>
    <s v="IVÁN LUIS"/>
    <s v="ivperez"/>
    <s v="ivan.perez@unirioja.es"/>
    <n v="0.4"/>
    <n v="0.4"/>
    <n v="534"/>
    <s v="CONTRATADO DOCTOR -TIPO 1"/>
    <s v="C01"/>
    <s v="TIEMPO COMPLETO"/>
    <s v="2015-12-23 00:00:00.0"/>
    <s v="null"/>
    <s v="LD100490"/>
    <s v="PROFESOR CONTRATADO DOCTOR TIPO 1"/>
    <s v="R109"/>
    <x v="9"/>
    <n v="785"/>
    <s v="TECNOLOGÍA ELECTRÓNICA"/>
  </r>
  <r>
    <x v="11"/>
    <x v="4"/>
    <n v="819"/>
    <s v="801106R"/>
    <s v="GRUPO-A2"/>
    <n v="16570582"/>
    <s v="Estructura de computadores"/>
    <s v="GR"/>
    <s v="GRUPO REDUCIDO"/>
    <s v="801106R"/>
    <s v="EJERCIDIOS PRÁCTICOS EN GRUPO REDUCIDO DE ESTRUCTURA DE COMPUTADORES"/>
    <s v="GRUPO-A2"/>
    <s v="Grupo Reducido de Estructura de computadores"/>
    <s v="2S"/>
    <n v="16570582"/>
    <s v="PÉREZ"/>
    <s v="BARRÓN"/>
    <s v="IVÁN LUIS"/>
    <s v="ivperez"/>
    <s v="ivan.perez@unirioja.es"/>
    <n v="0.4"/>
    <n v="0.4"/>
    <n v="534"/>
    <s v="CONTRATADO DOCTOR -TIPO 1"/>
    <s v="C01"/>
    <s v="TIEMPO COMPLETO"/>
    <s v="2015-12-23 00:00:00.0"/>
    <s v="null"/>
    <s v="LD100490"/>
    <s v="PROFESOR CONTRATADO DOCTOR TIPO 1"/>
    <s v="R109"/>
    <x v="9"/>
    <n v="785"/>
    <s v="TECNOLOGÍA ELECTRÓNICA"/>
  </r>
  <r>
    <x v="11"/>
    <x v="4"/>
    <n v="819"/>
    <s v="801106R"/>
    <s v="GRUPO-A3"/>
    <n v="16570582"/>
    <s v="Estructura de computadores"/>
    <s v="GR"/>
    <s v="GRUPO REDUCIDO"/>
    <s v="801106R"/>
    <s v="EJERCIDIOS PRÁCTICOS EN GRUPO REDUCIDO DE ESTRUCTURA DE COMPUTADORES"/>
    <s v="GRUPO-A3"/>
    <s v="Grupo Reducido de Estructura de computadores"/>
    <s v="2S"/>
    <n v="16570582"/>
    <s v="PÉREZ"/>
    <s v="BARRÓN"/>
    <s v="IVÁN LUIS"/>
    <s v="ivperez"/>
    <s v="ivan.perez@unirioja.es"/>
    <n v="0.4"/>
    <n v="0.4"/>
    <n v="534"/>
    <s v="CONTRATADO DOCTOR -TIPO 1"/>
    <s v="C01"/>
    <s v="TIEMPO COMPLETO"/>
    <s v="2015-12-23 00:00:00.0"/>
    <s v="null"/>
    <s v="LD100490"/>
    <s v="PROFESOR CONTRATADO DOCTOR TIPO 1"/>
    <s v="R109"/>
    <x v="9"/>
    <n v="785"/>
    <s v="TECNOLOGÍA ELECTRÓNICA"/>
  </r>
  <r>
    <x v="11"/>
    <x v="4"/>
    <n v="819"/>
    <s v="801106R"/>
    <s v="GRUPO-A4"/>
    <n v="16570582"/>
    <s v="Estructura de computadores"/>
    <s v="GR"/>
    <s v="GRUPO REDUCIDO"/>
    <s v="801106R"/>
    <s v="EJERCIDIOS PRÁCTICOS EN GRUPO REDUCIDO DE ESTRUCTURA DE COMPUTADORES"/>
    <s v="GRUPO-A4"/>
    <s v="Grupo Reducido de Estructura de computadores"/>
    <s v="2S"/>
    <n v="16570582"/>
    <s v="PÉREZ"/>
    <s v="BARRÓN"/>
    <s v="IVÁN LUIS"/>
    <s v="ivperez"/>
    <s v="ivan.perez@unirioja.es"/>
    <n v="0.4"/>
    <n v="0.4"/>
    <n v="534"/>
    <s v="CONTRATADO DOCTOR -TIPO 1"/>
    <s v="C01"/>
    <s v="TIEMPO COMPLETO"/>
    <s v="2015-12-23 00:00:00.0"/>
    <s v="null"/>
    <s v="LD100490"/>
    <s v="PROFESOR CONTRATADO DOCTOR TIPO 1"/>
    <s v="R109"/>
    <x v="9"/>
    <n v="785"/>
    <s v="TECNOLOGÍA ELECTRÓNICA"/>
  </r>
  <r>
    <x v="15"/>
    <x v="4"/>
    <n v="819"/>
    <s v="801106G"/>
    <s v="GRUPO-A"/>
    <n v="16570582"/>
    <s v="Estructura de computadores"/>
    <s v="GG"/>
    <s v="GRUPO GRANDE"/>
    <s v="801106G"/>
    <s v="CONTENIDOS TEÓRICOS DE ESTRUCTURA DE COMPUTADORES"/>
    <s v="GRUPO-A"/>
    <s v="Grupo Grande de Estructura de computadores"/>
    <s v="2S"/>
    <n v="16570582"/>
    <s v="PÉREZ"/>
    <s v="BARRÓN"/>
    <s v="IVÁN LUIS"/>
    <s v="ivperez"/>
    <s v="ivan.perez@unirioja.es"/>
    <n v="3.6"/>
    <m/>
    <n v="534"/>
    <s v="CONTRATADO DOCTOR -TIPO 1"/>
    <s v="C01"/>
    <s v="TIEMPO COMPLETO"/>
    <s v="2015-12-23 00:00:00.0"/>
    <s v="null"/>
    <s v="LD100490"/>
    <s v="PROFESOR CONTRATADO DOCTOR TIPO 1"/>
    <s v="R109"/>
    <x v="9"/>
    <n v="785"/>
    <s v="TECNOLOGÍA ELECTRÓNICA"/>
  </r>
  <r>
    <x v="15"/>
    <x v="4"/>
    <n v="819"/>
    <s v="801106I"/>
    <s v="GRUPO-A1"/>
    <n v="16570582"/>
    <s v="Estructura de computadores"/>
    <s v="GI"/>
    <s v="GRUPO DE INFORMÁTICA"/>
    <s v="801106I"/>
    <s v="PRÁCTICAS DE AULA INFORMÁTICA DE ESTRUCTURA DE COMPUTADORES"/>
    <s v="GRUPO-A1"/>
    <s v="Informática de Estructura de computadores"/>
    <s v="2S"/>
    <n v="16570582"/>
    <s v="PÉREZ"/>
    <s v="BARRÓN"/>
    <s v="IVÁN LUIS"/>
    <s v="ivperez"/>
    <s v="ivan.perez@unirioja.es"/>
    <n v="2"/>
    <m/>
    <n v="534"/>
    <s v="CONTRATADO DOCTOR -TIPO 1"/>
    <s v="C01"/>
    <s v="TIEMPO COMPLETO"/>
    <s v="2015-12-23 00:00:00.0"/>
    <s v="null"/>
    <s v="LD100490"/>
    <s v="PROFESOR CONTRATADO DOCTOR TIPO 1"/>
    <s v="R109"/>
    <x v="9"/>
    <n v="785"/>
    <s v="TECNOLOGÍA ELECTRÓNICA"/>
  </r>
  <r>
    <x v="15"/>
    <x v="4"/>
    <n v="819"/>
    <s v="801106I"/>
    <s v="GRUPO-A2"/>
    <n v="16570582"/>
    <s v="Estructura de computadores"/>
    <s v="GI"/>
    <s v="GRUPO DE INFORMÁTICA"/>
    <s v="801106I"/>
    <s v="PRÁCTICAS DE AULA INFORMÁTICA DE ESTRUCTURA DE COMPUTADORES"/>
    <s v="GRUPO-A2"/>
    <s v="Informática de Estructura de computadores"/>
    <s v="2S"/>
    <n v="16570582"/>
    <s v="PÉREZ"/>
    <s v="BARRÓN"/>
    <s v="IVÁN LUIS"/>
    <s v="ivperez"/>
    <s v="ivan.perez@unirioja.es"/>
    <n v="2"/>
    <m/>
    <n v="534"/>
    <s v="CONTRATADO DOCTOR -TIPO 1"/>
    <s v="C01"/>
    <s v="TIEMPO COMPLETO"/>
    <s v="2015-12-23 00:00:00.0"/>
    <s v="null"/>
    <s v="LD100490"/>
    <s v="PROFESOR CONTRATADO DOCTOR TIPO 1"/>
    <s v="R109"/>
    <x v="9"/>
    <n v="785"/>
    <s v="TECNOLOGÍA ELECTRÓNICA"/>
  </r>
  <r>
    <x v="15"/>
    <x v="4"/>
    <n v="819"/>
    <s v="801106I"/>
    <s v="GRUPO-A3"/>
    <n v="16570582"/>
    <s v="Estructura de computadores"/>
    <s v="GI"/>
    <s v="GRUPO DE INFORMÁTICA"/>
    <s v="801106I"/>
    <s v="PRÁCTICAS DE AULA INFORMÁTICA DE ESTRUCTURA DE COMPUTADORES"/>
    <s v="GRUPO-A3"/>
    <s v="Informática de Estructura de computadores"/>
    <s v="2S"/>
    <n v="16570582"/>
    <s v="PÉREZ"/>
    <s v="BARRÓN"/>
    <s v="IVÁN LUIS"/>
    <s v="ivperez"/>
    <s v="ivan.perez@unirioja.es"/>
    <n v="2"/>
    <m/>
    <n v="534"/>
    <s v="CONTRATADO DOCTOR -TIPO 1"/>
    <s v="C01"/>
    <s v="TIEMPO COMPLETO"/>
    <s v="2015-12-23 00:00:00.0"/>
    <s v="null"/>
    <s v="LD100490"/>
    <s v="PROFESOR CONTRATADO DOCTOR TIPO 1"/>
    <s v="R109"/>
    <x v="9"/>
    <n v="785"/>
    <s v="TECNOLOGÍA ELECTRÓNICA"/>
  </r>
  <r>
    <x v="15"/>
    <x v="4"/>
    <n v="819"/>
    <s v="801106I"/>
    <s v="GRUPO-A4"/>
    <n v="16570582"/>
    <s v="Estructura de computadores"/>
    <s v="GI"/>
    <s v="GRUPO DE INFORMÁTICA"/>
    <s v="801106I"/>
    <s v="PRÁCTICAS DE AULA INFORMÁTICA DE ESTRUCTURA DE COMPUTADORES"/>
    <s v="GRUPO-A4"/>
    <s v="Informática de Estructura de computadores"/>
    <s v="2S"/>
    <n v="16570582"/>
    <s v="PÉREZ"/>
    <s v="BARRÓN"/>
    <s v="IVÁN LUIS"/>
    <s v="ivperez"/>
    <s v="ivan.perez@unirioja.es"/>
    <n v="2"/>
    <m/>
    <n v="534"/>
    <s v="CONTRATADO DOCTOR -TIPO 1"/>
    <s v="C01"/>
    <s v="TIEMPO COMPLETO"/>
    <s v="2015-12-23 00:00:00.0"/>
    <s v="null"/>
    <s v="LD100490"/>
    <s v="PROFESOR CONTRATADO DOCTOR TIPO 1"/>
    <s v="R109"/>
    <x v="9"/>
    <n v="785"/>
    <s v="TECNOLOGÍA ELECTRÓNICA"/>
  </r>
  <r>
    <x v="15"/>
    <x v="4"/>
    <n v="819"/>
    <s v="801106R"/>
    <s v="GRUPO-A1"/>
    <n v="16570582"/>
    <s v="Estructura de computadores"/>
    <s v="GR"/>
    <s v="GRUPO REDUCIDO"/>
    <s v="801106R"/>
    <s v="EJERCIDIOS PRÁCTICOS EN GRUPO REDUCIDO DE ESTRUCTURA DE COMPUTADORES"/>
    <s v="GRUPO-A1"/>
    <s v="Grupo Reducido de Estructura de computadores"/>
    <s v="2S"/>
    <n v="16570582"/>
    <s v="PÉREZ"/>
    <s v="BARRÓN"/>
    <s v="IVÁN LUIS"/>
    <s v="ivperez"/>
    <s v="ivan.perez@unirioja.es"/>
    <n v="0.4"/>
    <m/>
    <n v="534"/>
    <s v="CONTRATADO DOCTOR -TIPO 1"/>
    <s v="C01"/>
    <s v="TIEMPO COMPLETO"/>
    <s v="2015-12-23 00:00:00.0"/>
    <s v="null"/>
    <s v="LD100490"/>
    <s v="PROFESOR CONTRATADO DOCTOR TIPO 1"/>
    <s v="R109"/>
    <x v="9"/>
    <n v="785"/>
    <s v="TECNOLOGÍA ELECTRÓNICA"/>
  </r>
  <r>
    <x v="15"/>
    <x v="4"/>
    <n v="819"/>
    <s v="801106R"/>
    <s v="GRUPO-A2"/>
    <n v="16570582"/>
    <s v="Estructura de computadores"/>
    <s v="GR"/>
    <s v="GRUPO REDUCIDO"/>
    <s v="801106R"/>
    <s v="EJERCIDIOS PRÁCTICOS EN GRUPO REDUCIDO DE ESTRUCTURA DE COMPUTADORES"/>
    <s v="GRUPO-A2"/>
    <s v="Grupo Reducido de Estructura de computadores"/>
    <s v="2S"/>
    <n v="16570582"/>
    <s v="PÉREZ"/>
    <s v="BARRÓN"/>
    <s v="IVÁN LUIS"/>
    <s v="ivperez"/>
    <s v="ivan.perez@unirioja.es"/>
    <n v="0.4"/>
    <m/>
    <n v="534"/>
    <s v="CONTRATADO DOCTOR -TIPO 1"/>
    <s v="C01"/>
    <s v="TIEMPO COMPLETO"/>
    <s v="2015-12-23 00:00:00.0"/>
    <s v="null"/>
    <s v="LD100490"/>
    <s v="PROFESOR CONTRATADO DOCTOR TIPO 1"/>
    <s v="R109"/>
    <x v="9"/>
    <n v="785"/>
    <s v="TECNOLOGÍA ELECTRÓNICA"/>
  </r>
  <r>
    <x v="15"/>
    <x v="4"/>
    <n v="819"/>
    <s v="801106R"/>
    <s v="GRUPO-A3"/>
    <n v="16570582"/>
    <s v="Estructura de computadores"/>
    <s v="GR"/>
    <s v="GRUPO REDUCIDO"/>
    <s v="801106R"/>
    <s v="EJERCIDIOS PRÁCTICOS EN GRUPO REDUCIDO DE ESTRUCTURA DE COMPUTADORES"/>
    <s v="GRUPO-A3"/>
    <s v="Grupo Reducido de Estructura de computadores"/>
    <s v="2S"/>
    <n v="16570582"/>
    <s v="PÉREZ"/>
    <s v="BARRÓN"/>
    <s v="IVÁN LUIS"/>
    <s v="ivperez"/>
    <s v="ivan.perez@unirioja.es"/>
    <n v="0.4"/>
    <m/>
    <n v="534"/>
    <s v="CONTRATADO DOCTOR -TIPO 1"/>
    <s v="C01"/>
    <s v="TIEMPO COMPLETO"/>
    <s v="2015-12-23 00:00:00.0"/>
    <s v="null"/>
    <s v="LD100490"/>
    <s v="PROFESOR CONTRATADO DOCTOR TIPO 1"/>
    <s v="R109"/>
    <x v="9"/>
    <n v="785"/>
    <s v="TECNOLOGÍA ELECTRÓNICA"/>
  </r>
  <r>
    <x v="15"/>
    <x v="4"/>
    <n v="819"/>
    <s v="801106R"/>
    <s v="GRUPO-A4"/>
    <n v="16570582"/>
    <s v="Estructura de computadores"/>
    <s v="GR"/>
    <s v="GRUPO REDUCIDO"/>
    <s v="801106R"/>
    <s v="EJERCIDIOS PRÁCTICOS EN GRUPO REDUCIDO DE ESTRUCTURA DE COMPUTADORES"/>
    <s v="GRUPO-A4"/>
    <s v="Grupo Reducido de Estructura de computadores"/>
    <s v="2S"/>
    <n v="16570582"/>
    <s v="PÉREZ"/>
    <s v="BARRÓN"/>
    <s v="IVÁN LUIS"/>
    <s v="ivperez"/>
    <s v="ivan.perez@unirioja.es"/>
    <n v="0.4"/>
    <m/>
    <n v="534"/>
    <s v="CONTRATADO DOCTOR -TIPO 1"/>
    <s v="C01"/>
    <s v="TIEMPO COMPLETO"/>
    <s v="2015-12-23 00:00:00.0"/>
    <s v="null"/>
    <s v="LD100490"/>
    <s v="PROFESOR CONTRATADO DOCTOR TIPO 1"/>
    <s v="R109"/>
    <x v="9"/>
    <n v="785"/>
    <s v="TECNOLOGÍA ELECTRÓNICA"/>
  </r>
  <r>
    <x v="11"/>
    <x v="4"/>
    <n v="820"/>
    <s v="008G"/>
    <s v="GRUPO-A"/>
    <n v="16622450"/>
    <s v="Tecnología de la programación"/>
    <s v="GG"/>
    <s v="GRUPO GRANDE"/>
    <s v="008G"/>
    <s v="GRUPO GRANDE DE TECNOLOGIA DE LA PROGRAMACIÓN"/>
    <s v="GRUPO-A"/>
    <s v="Grupo Grande de TECNOLOGIA DE LA PROGRAMACIÓN"/>
    <s v="2S"/>
    <n v="16622450"/>
    <s v="DIVASÓN"/>
    <s v="MALLAGARAY"/>
    <s v="JOSE"/>
    <s v="jodivaso"/>
    <s v="jose.divason@unirioja.es"/>
    <n v="3.2"/>
    <n v="3.2"/>
    <n v="536"/>
    <s v="PROFESOR INTERINO"/>
    <s v="C01"/>
    <s v="TIEMPO COMPLETO"/>
    <s v="2017-09-15 00:00:00.0"/>
    <s v="null"/>
    <s v="PI101270"/>
    <s v="PROFESOR CONTRATADO INTERINO"/>
    <s v="R111"/>
    <x v="7"/>
    <n v="75"/>
    <s v="CIENCIA DE LA COMPUTACIÓN E INTELIGENCIA ARTIFICIA"/>
  </r>
  <r>
    <x v="11"/>
    <x v="4"/>
    <n v="820"/>
    <s v="008G"/>
    <s v="GRUPO-B"/>
    <n v="16628965"/>
    <s v="Tecnología de la programación"/>
    <s v="GG"/>
    <s v="GRUPO GRANDE"/>
    <s v="008G"/>
    <s v="GRUPO GRANDE DE TECNOLOGIA DE LA PROGRAMACIÓN"/>
    <s v="GRUPO-B"/>
    <s v="Grupo Grande de TECNOLOGIA DE LA PROGRAMACIÓN"/>
    <s v="2S"/>
    <n v="16628965"/>
    <s v="CASADO"/>
    <s v="GARCÍA"/>
    <s v="ÁNGELA"/>
    <s v="ancasag"/>
    <s v="angela.casado@alum.unirioja.es"/>
    <n v="0.6"/>
    <n v="0.6"/>
    <n v="536"/>
    <s v="PROFESOR INTERINO"/>
    <s v="P04"/>
    <s v="TIEMPO PARCIAL (4+4 HORAS)"/>
    <s v="2018-09-17 00:00:00.0"/>
    <s v="2019-02-28 00:00:00.0"/>
    <s v="PI101273"/>
    <s v="PROFESOR CONTRATADO INTERINO"/>
    <s v="R111"/>
    <x v="7"/>
    <n v="570"/>
    <s v="LENGUAJES Y SISTEMAS INFORMÁTICOS"/>
  </r>
  <r>
    <x v="11"/>
    <x v="4"/>
    <n v="820"/>
    <s v="008G"/>
    <s v="GRUPO-B"/>
    <n v="16635790"/>
    <s v="Tecnología de la programación"/>
    <s v="GG"/>
    <s v="GRUPO GRANDE"/>
    <s v="008G"/>
    <s v="GRUPO GRANDE DE TECNOLOGIA DE LA PROGRAMACIÓN"/>
    <s v="GRUPO-B"/>
    <s v="Grupo Grande de TECNOLOGIA DE LA PROGRAMACIÓN"/>
    <s v="2S"/>
    <n v="16635790"/>
    <s v="PÉREZ-ARADROS"/>
    <s v="MARTÍNEZ"/>
    <s v="IVÁN"/>
    <s v="ivpereza"/>
    <s v="ivan.perez-aradros@unirioja.es"/>
    <n v="2.6"/>
    <n v="2.6"/>
    <n v="536"/>
    <s v="PROFESOR INTERINO"/>
    <s v="P04"/>
    <s v="TIEMPO PARCIAL (4+4 HORAS)"/>
    <s v="2019-03-04 00:00:00.0"/>
    <s v="2019-09-14 00:00:00.0"/>
    <s v="PI101273"/>
    <s v="PROFESOR CONTRATADO INTERINO"/>
    <s v="R111"/>
    <x v="7"/>
    <n v="570"/>
    <s v="LENGUAJES Y SISTEMAS INFORMÁTICOS"/>
  </r>
  <r>
    <x v="11"/>
    <x v="4"/>
    <n v="820"/>
    <s v="008I"/>
    <s v="GRUPO-A1"/>
    <n v="16622450"/>
    <s v="Tecnología de la programación"/>
    <s v="GI"/>
    <s v="GRUPO DE INFORMÁTICA"/>
    <s v="008I"/>
    <s v="GRUPO DE INFORMÁTICA DE TECNOLOGIA DE LA PROGRAMACIÓN"/>
    <s v="GRUPO-A1"/>
    <s v="Grupo de Informática de Tecnología de la programación"/>
    <s v="2S"/>
    <n v="16622450"/>
    <s v="DIVASÓN"/>
    <s v="MALLAGARAY"/>
    <s v="JOSE"/>
    <s v="jodivaso"/>
    <s v="jose.divason@unirioja.es"/>
    <n v="2.8"/>
    <n v="2.8"/>
    <n v="536"/>
    <s v="PROFESOR INTERINO"/>
    <s v="C01"/>
    <s v="TIEMPO COMPLETO"/>
    <s v="2017-09-15 00:00:00.0"/>
    <s v="null"/>
    <s v="PI101270"/>
    <s v="PROFESOR CONTRATADO INTERINO"/>
    <s v="R111"/>
    <x v="7"/>
    <n v="75"/>
    <s v="CIENCIA DE LA COMPUTACIÓN E INTELIGENCIA ARTIFICIA"/>
  </r>
  <r>
    <x v="11"/>
    <x v="4"/>
    <n v="820"/>
    <s v="008I"/>
    <s v="GRUPO-A2"/>
    <n v="30496784"/>
    <s v="Tecnología de la programación"/>
    <s v="GI"/>
    <s v="GRUPO DE INFORMÁTICA"/>
    <s v="008I"/>
    <s v="GRUPO DE INFORMÁTICA DE TECNOLOGIA DE LA PROGRAMACIÓN"/>
    <s v="GRUPO-A2"/>
    <s v="Grupo de Informática de Tecnología de la programación"/>
    <s v="2S"/>
    <n v="30496784"/>
    <s v="RODRÍGUEZ"/>
    <s v="PRIEGO"/>
    <s v="EMILIO"/>
    <s v="emrodrig"/>
    <s v="emilio.rodriguez@unirioja.es"/>
    <n v="2.8"/>
    <n v="2.8"/>
    <n v="532"/>
    <s v="LABORAL DOCENTE-ASOCIADO"/>
    <s v="P06"/>
    <s v="TIEMPO PARCIAL (6+6 HORAS)"/>
    <s v="2016-09-15 00:00:00.0"/>
    <s v="2019-09-14 00:00:00.0"/>
    <s v="PI101124"/>
    <s v="PROFESOR ASOCIADO"/>
    <s v="R111"/>
    <x v="7"/>
    <n v="75"/>
    <s v="CIENCIA DE LA COMPUTACIÓN E INTELIGENCIA ARTIFICIA"/>
  </r>
  <r>
    <x v="11"/>
    <x v="4"/>
    <n v="820"/>
    <s v="008I"/>
    <s v="GRUPO-A3"/>
    <n v="77566977"/>
    <s v="Tecnología de la programación"/>
    <s v="GI"/>
    <s v="GRUPO DE INFORMÁTICA"/>
    <s v="008I"/>
    <s v="GRUPO DE INFORMÁTICA DE TECNOLOGIA DE LA PROGRAMACIÓN"/>
    <s v="GRUPO-A3"/>
    <s v="Grupo de Informática de Tecnología de la programación"/>
    <s v="2S"/>
    <n v="77566977"/>
    <s v="LÓPEZ"/>
    <s v="GÓMEZ"/>
    <s v="ROSARIO"/>
    <s v="rolopez"/>
    <s v="rosario.lopez@unirioja.es"/>
    <n v="2.8"/>
    <n v="2.8"/>
    <n v="532"/>
    <s v="LABORAL DOCENTE-ASOCIADO"/>
    <s v="P05"/>
    <s v="TIEMPO PARCIAL (5+5 HORAS)"/>
    <s v="2018-09-17 00:00:00.0"/>
    <s v="2019-09-14 00:00:00.0"/>
    <s v="PI101387"/>
    <s v="PROFESOR ASOCIADO"/>
    <s v="R111"/>
    <x v="7"/>
    <n v="570"/>
    <s v="LENGUAJES Y SISTEMAS INFORMÁTICOS"/>
  </r>
  <r>
    <x v="11"/>
    <x v="4"/>
    <n v="820"/>
    <s v="008I"/>
    <s v="GRUPO-B1"/>
    <n v="16628965"/>
    <s v="Tecnología de la programación"/>
    <s v="GI"/>
    <s v="GRUPO DE INFORMÁTICA"/>
    <s v="008I"/>
    <s v="GRUPO DE INFORMÁTICA DE TECNOLOGIA DE LA PROGRAMACIÓN"/>
    <s v="GRUPO-B1"/>
    <s v="Grupo de Informática de Tecnología de la programación"/>
    <s v="2S"/>
    <n v="16628965"/>
    <s v="CASADO"/>
    <s v="GARCÍA"/>
    <s v="ÁNGELA"/>
    <s v="ancasag"/>
    <s v="angela.casado@alum.unirioja.es"/>
    <n v="0.4"/>
    <n v="0.4"/>
    <n v="536"/>
    <s v="PROFESOR INTERINO"/>
    <s v="P04"/>
    <s v="TIEMPO PARCIAL (4+4 HORAS)"/>
    <s v="2018-09-17 00:00:00.0"/>
    <s v="2019-02-28 00:00:00.0"/>
    <s v="PI101273"/>
    <s v="PROFESOR CONTRATADO INTERINO"/>
    <s v="R111"/>
    <x v="7"/>
    <n v="570"/>
    <s v="LENGUAJES Y SISTEMAS INFORMÁTICOS"/>
  </r>
  <r>
    <x v="11"/>
    <x v="4"/>
    <n v="820"/>
    <s v="008I"/>
    <s v="GRUPO-B1"/>
    <n v="16635790"/>
    <s v="Tecnología de la programación"/>
    <s v="GI"/>
    <s v="GRUPO DE INFORMÁTICA"/>
    <s v="008I"/>
    <s v="GRUPO DE INFORMÁTICA DE TECNOLOGIA DE LA PROGRAMACIÓN"/>
    <s v="GRUPO-B1"/>
    <s v="Grupo de Informática de Tecnología de la programación"/>
    <s v="2S"/>
    <n v="16635790"/>
    <s v="PÉREZ-ARADROS"/>
    <s v="MARTÍNEZ"/>
    <s v="IVÁN"/>
    <s v="ivpereza"/>
    <s v="ivan.perez-aradros@unirioja.es"/>
    <n v="2.4"/>
    <n v="2.4"/>
    <n v="536"/>
    <s v="PROFESOR INTERINO"/>
    <s v="P04"/>
    <s v="TIEMPO PARCIAL (4+4 HORAS)"/>
    <s v="2019-03-04 00:00:00.0"/>
    <s v="2019-09-14 00:00:00.0"/>
    <s v="PI101273"/>
    <s v="PROFESOR CONTRATADO INTERINO"/>
    <s v="R111"/>
    <x v="7"/>
    <n v="570"/>
    <s v="LENGUAJES Y SISTEMAS INFORMÁTICOS"/>
  </r>
  <r>
    <x v="11"/>
    <x v="4"/>
    <n v="820"/>
    <s v="008I"/>
    <s v="GRUPO-B2"/>
    <n v="30496784"/>
    <s v="Tecnología de la programación"/>
    <s v="GI"/>
    <s v="GRUPO DE INFORMÁTICA"/>
    <s v="008I"/>
    <s v="GRUPO DE INFORMÁTICA DE TECNOLOGIA DE LA PROGRAMACIÓN"/>
    <s v="GRUPO-B2"/>
    <s v="Grupo de Informática de Tecnología de la programación"/>
    <s v="2S"/>
    <n v="30496784"/>
    <s v="RODRÍGUEZ"/>
    <s v="PRIEGO"/>
    <s v="EMILIO"/>
    <s v="emrodrig"/>
    <s v="emilio.rodriguez@unirioja.es"/>
    <n v="2.8"/>
    <n v="2.8"/>
    <n v="532"/>
    <s v="LABORAL DOCENTE-ASOCIADO"/>
    <s v="P06"/>
    <s v="TIEMPO PARCIAL (6+6 HORAS)"/>
    <s v="2016-09-15 00:00:00.0"/>
    <s v="2019-09-14 00:00:00.0"/>
    <s v="PI101124"/>
    <s v="PROFESOR ASOCIADO"/>
    <s v="R111"/>
    <x v="7"/>
    <n v="75"/>
    <s v="CIENCIA DE LA COMPUTACIÓN E INTELIGENCIA ARTIFICIA"/>
  </r>
  <r>
    <x v="15"/>
    <x v="4"/>
    <n v="820"/>
    <s v="008G"/>
    <s v="GRUPO-A"/>
    <n v="16622450"/>
    <s v="Tecnología de la programación"/>
    <s v="GG"/>
    <s v="GRUPO GRANDE"/>
    <s v="008G"/>
    <s v="GRUPO GRANDE DE TECNOLOGIA DE LA PROGRAMACIÓN"/>
    <s v="GRUPO-A"/>
    <s v="Grupo Grande de TECNOLOGIA DE LA PROGRAMACIÓN"/>
    <s v="2S"/>
    <n v="16622450"/>
    <s v="DIVASÓN"/>
    <s v="MALLAGARAY"/>
    <s v="JOSE"/>
    <s v="jodivaso"/>
    <s v="jose.divason@unirioja.es"/>
    <n v="3.2"/>
    <m/>
    <n v="536"/>
    <s v="PROFESOR INTERINO"/>
    <s v="C01"/>
    <s v="TIEMPO COMPLETO"/>
    <s v="2017-09-15 00:00:00.0"/>
    <s v="null"/>
    <s v="PI101270"/>
    <s v="PROFESOR CONTRATADO INTERINO"/>
    <s v="R111"/>
    <x v="7"/>
    <n v="75"/>
    <s v="CIENCIA DE LA COMPUTACIÓN E INTELIGENCIA ARTIFICIA"/>
  </r>
  <r>
    <x v="15"/>
    <x v="4"/>
    <n v="820"/>
    <s v="008G"/>
    <s v="GRUPO-B"/>
    <n v="16628965"/>
    <s v="Tecnología de la programación"/>
    <s v="GG"/>
    <s v="GRUPO GRANDE"/>
    <s v="008G"/>
    <s v="GRUPO GRANDE DE TECNOLOGIA DE LA PROGRAMACIÓN"/>
    <s v="GRUPO-B"/>
    <s v="Grupo Grande de TECNOLOGIA DE LA PROGRAMACIÓN"/>
    <s v="2S"/>
    <n v="16628965"/>
    <s v="CASADO"/>
    <s v="GARCÍA"/>
    <s v="ÁNGELA"/>
    <s v="ancasag"/>
    <s v="angela.casado@alum.unirioja.es"/>
    <n v="0.6"/>
    <m/>
    <n v="536"/>
    <s v="PROFESOR INTERINO"/>
    <s v="P04"/>
    <s v="TIEMPO PARCIAL (4+4 HORAS)"/>
    <s v="2018-09-17 00:00:00.0"/>
    <s v="2019-02-28 00:00:00.0"/>
    <s v="PI101273"/>
    <s v="PROFESOR CONTRATADO INTERINO"/>
    <s v="R111"/>
    <x v="7"/>
    <n v="570"/>
    <s v="LENGUAJES Y SISTEMAS INFORMÁTICOS"/>
  </r>
  <r>
    <x v="15"/>
    <x v="4"/>
    <n v="820"/>
    <s v="008G"/>
    <s v="GRUPO-B"/>
    <n v="16635790"/>
    <s v="Tecnología de la programación"/>
    <s v="GG"/>
    <s v="GRUPO GRANDE"/>
    <s v="008G"/>
    <s v="GRUPO GRANDE DE TECNOLOGIA DE LA PROGRAMACIÓN"/>
    <s v="GRUPO-B"/>
    <s v="Grupo Grande de TECNOLOGIA DE LA PROGRAMACIÓN"/>
    <s v="2S"/>
    <n v="16635790"/>
    <s v="PÉREZ-ARADROS"/>
    <s v="MARTÍNEZ"/>
    <s v="IVÁN"/>
    <s v="ivpereza"/>
    <s v="ivan.perez-aradros@unirioja.es"/>
    <n v="2.6"/>
    <m/>
    <n v="536"/>
    <s v="PROFESOR INTERINO"/>
    <s v="P04"/>
    <s v="TIEMPO PARCIAL (4+4 HORAS)"/>
    <s v="2019-03-04 00:00:00.0"/>
    <s v="2019-09-14 00:00:00.0"/>
    <s v="PI101273"/>
    <s v="PROFESOR CONTRATADO INTERINO"/>
    <s v="R111"/>
    <x v="7"/>
    <n v="570"/>
    <s v="LENGUAJES Y SISTEMAS INFORMÁTICOS"/>
  </r>
  <r>
    <x v="15"/>
    <x v="4"/>
    <n v="820"/>
    <s v="008I"/>
    <s v="GRUPO-A1"/>
    <n v="16622450"/>
    <s v="Tecnología de la programación"/>
    <s v="GI"/>
    <s v="GRUPO DE INFORMÁTICA"/>
    <s v="008I"/>
    <s v="GRUPO DE INFORMÁTICA DE TECNOLOGIA DE LA PROGRAMACIÓN"/>
    <s v="GRUPO-A1"/>
    <s v="Grupo de Informática de Tecnología de la programación"/>
    <s v="2S"/>
    <n v="16622450"/>
    <s v="DIVASÓN"/>
    <s v="MALLAGARAY"/>
    <s v="JOSE"/>
    <s v="jodivaso"/>
    <s v="jose.divason@unirioja.es"/>
    <n v="2.8"/>
    <m/>
    <n v="536"/>
    <s v="PROFESOR INTERINO"/>
    <s v="C01"/>
    <s v="TIEMPO COMPLETO"/>
    <s v="2017-09-15 00:00:00.0"/>
    <s v="null"/>
    <s v="PI101270"/>
    <s v="PROFESOR CONTRATADO INTERINO"/>
    <s v="R111"/>
    <x v="7"/>
    <n v="75"/>
    <s v="CIENCIA DE LA COMPUTACIÓN E INTELIGENCIA ARTIFICIA"/>
  </r>
  <r>
    <x v="15"/>
    <x v="4"/>
    <n v="820"/>
    <s v="008I"/>
    <s v="GRUPO-A2"/>
    <n v="30496784"/>
    <s v="Tecnología de la programación"/>
    <s v="GI"/>
    <s v="GRUPO DE INFORMÁTICA"/>
    <s v="008I"/>
    <s v="GRUPO DE INFORMÁTICA DE TECNOLOGIA DE LA PROGRAMACIÓN"/>
    <s v="GRUPO-A2"/>
    <s v="Grupo de Informática de Tecnología de la programación"/>
    <s v="2S"/>
    <n v="30496784"/>
    <s v="RODRÍGUEZ"/>
    <s v="PRIEGO"/>
    <s v="EMILIO"/>
    <s v="emrodrig"/>
    <s v="emilio.rodriguez@unirioja.es"/>
    <n v="2.8"/>
    <m/>
    <n v="532"/>
    <s v="LABORAL DOCENTE-ASOCIADO"/>
    <s v="P06"/>
    <s v="TIEMPO PARCIAL (6+6 HORAS)"/>
    <s v="2016-09-15 00:00:00.0"/>
    <s v="2019-09-14 00:00:00.0"/>
    <s v="PI101124"/>
    <s v="PROFESOR ASOCIADO"/>
    <s v="R111"/>
    <x v="7"/>
    <n v="75"/>
    <s v="CIENCIA DE LA COMPUTACIÓN E INTELIGENCIA ARTIFICIA"/>
  </r>
  <r>
    <x v="15"/>
    <x v="4"/>
    <n v="820"/>
    <s v="008I"/>
    <s v="GRUPO-A3"/>
    <n v="77566977"/>
    <s v="Tecnología de la programación"/>
    <s v="GI"/>
    <s v="GRUPO DE INFORMÁTICA"/>
    <s v="008I"/>
    <s v="GRUPO DE INFORMÁTICA DE TECNOLOGIA DE LA PROGRAMACIÓN"/>
    <s v="GRUPO-A3"/>
    <s v="Grupo de Informática de Tecnología de la programación"/>
    <s v="2S"/>
    <n v="77566977"/>
    <s v="LÓPEZ"/>
    <s v="GÓMEZ"/>
    <s v="ROSARIO"/>
    <s v="rolopez"/>
    <s v="rosario.lopez@unirioja.es"/>
    <n v="2.8"/>
    <m/>
    <n v="532"/>
    <s v="LABORAL DOCENTE-ASOCIADO"/>
    <s v="P05"/>
    <s v="TIEMPO PARCIAL (5+5 HORAS)"/>
    <s v="2018-09-17 00:00:00.0"/>
    <s v="2019-09-14 00:00:00.0"/>
    <s v="PI101387"/>
    <s v="PROFESOR ASOCIADO"/>
    <s v="R111"/>
    <x v="7"/>
    <n v="570"/>
    <s v="LENGUAJES Y SISTEMAS INFORMÁTICOS"/>
  </r>
  <r>
    <x v="15"/>
    <x v="4"/>
    <n v="820"/>
    <s v="008I"/>
    <s v="GRUPO-B1"/>
    <n v="16628965"/>
    <s v="Tecnología de la programación"/>
    <s v="GI"/>
    <s v="GRUPO DE INFORMÁTICA"/>
    <s v="008I"/>
    <s v="GRUPO DE INFORMÁTICA DE TECNOLOGIA DE LA PROGRAMACIÓN"/>
    <s v="GRUPO-B1"/>
    <s v="Grupo de Informática de Tecnología de la programación"/>
    <s v="2S"/>
    <n v="16628965"/>
    <s v="CASADO"/>
    <s v="GARCÍA"/>
    <s v="ÁNGELA"/>
    <s v="ancasag"/>
    <s v="angela.casado@alum.unirioja.es"/>
    <n v="0.4"/>
    <m/>
    <n v="536"/>
    <s v="PROFESOR INTERINO"/>
    <s v="P04"/>
    <s v="TIEMPO PARCIAL (4+4 HORAS)"/>
    <s v="2018-09-17 00:00:00.0"/>
    <s v="2019-02-28 00:00:00.0"/>
    <s v="PI101273"/>
    <s v="PROFESOR CONTRATADO INTERINO"/>
    <s v="R111"/>
    <x v="7"/>
    <n v="570"/>
    <s v="LENGUAJES Y SISTEMAS INFORMÁTICOS"/>
  </r>
  <r>
    <x v="15"/>
    <x v="4"/>
    <n v="820"/>
    <s v="008I"/>
    <s v="GRUPO-B1"/>
    <n v="16635790"/>
    <s v="Tecnología de la programación"/>
    <s v="GI"/>
    <s v="GRUPO DE INFORMÁTICA"/>
    <s v="008I"/>
    <s v="GRUPO DE INFORMÁTICA DE TECNOLOGIA DE LA PROGRAMACIÓN"/>
    <s v="GRUPO-B1"/>
    <s v="Grupo de Informática de Tecnología de la programación"/>
    <s v="2S"/>
    <n v="16635790"/>
    <s v="PÉREZ-ARADROS"/>
    <s v="MARTÍNEZ"/>
    <s v="IVÁN"/>
    <s v="ivpereza"/>
    <s v="ivan.perez-aradros@unirioja.es"/>
    <n v="2.4"/>
    <m/>
    <n v="536"/>
    <s v="PROFESOR INTERINO"/>
    <s v="P04"/>
    <s v="TIEMPO PARCIAL (4+4 HORAS)"/>
    <s v="2019-03-04 00:00:00.0"/>
    <s v="2019-09-14 00:00:00.0"/>
    <s v="PI101273"/>
    <s v="PROFESOR CONTRATADO INTERINO"/>
    <s v="R111"/>
    <x v="7"/>
    <n v="570"/>
    <s v="LENGUAJES Y SISTEMAS INFORMÁTICOS"/>
  </r>
  <r>
    <x v="15"/>
    <x v="4"/>
    <n v="820"/>
    <s v="008I"/>
    <s v="GRUPO-B2"/>
    <n v="30496784"/>
    <s v="Tecnología de la programación"/>
    <s v="GI"/>
    <s v="GRUPO DE INFORMÁTICA"/>
    <s v="008I"/>
    <s v="GRUPO DE INFORMÁTICA DE TECNOLOGIA DE LA PROGRAMACIÓN"/>
    <s v="GRUPO-B2"/>
    <s v="Grupo de Informática de Tecnología de la programación"/>
    <s v="2S"/>
    <n v="30496784"/>
    <s v="RODRÍGUEZ"/>
    <s v="PRIEGO"/>
    <s v="EMILIO"/>
    <s v="emrodrig"/>
    <s v="emilio.rodriguez@unirioja.es"/>
    <n v="2.8"/>
    <m/>
    <n v="532"/>
    <s v="LABORAL DOCENTE-ASOCIADO"/>
    <s v="P06"/>
    <s v="TIEMPO PARCIAL (6+6 HORAS)"/>
    <s v="2016-09-15 00:00:00.0"/>
    <s v="2019-09-14 00:00:00.0"/>
    <s v="PI101124"/>
    <s v="PROFESOR ASOCIADO"/>
    <s v="R111"/>
    <x v="7"/>
    <n v="75"/>
    <s v="CIENCIA DE LA COMPUTACIÓN E INTELIGENCIA ARTIFICIA"/>
  </r>
  <r>
    <x v="11"/>
    <x v="4"/>
    <n v="821"/>
    <s v="009G"/>
    <s v="GRUPO-A"/>
    <n v="42057900"/>
    <s v="Estadística"/>
    <s v="GG"/>
    <s v="GRUPO GRANDE"/>
    <s v="009G"/>
    <s v="GRUPO GRANDE DE ESTADÍSTICA"/>
    <s v="GRUPO-A"/>
    <s v="Grupo Grande de ESTADÍSTICA"/>
    <s v="1S"/>
    <n v="42057900"/>
    <s v="HERNÁNDEZ"/>
    <s v="MARTÍN"/>
    <s v="ZENAIDA"/>
    <s v="zehernan"/>
    <s v="zenaida.hernandez@unirioja.es"/>
    <n v="4"/>
    <n v="4"/>
    <n v="506"/>
    <s v="PROFESOR TITULAR DE ESCUELA UNIVERSITARI"/>
    <s v="01A"/>
    <s v="TIEMPO COMPLETO AMPLIADO"/>
    <s v="2012-09-01 00:00:00.0"/>
    <s v="null"/>
    <s v="DF32193"/>
    <s v="TITULAR DE ESCUELAS UNIVERSITARIAS"/>
    <s v="R111"/>
    <x v="7"/>
    <n v="265"/>
    <s v="ESTADÍSTICA E INVESTIGACIÓN OPERATIVA"/>
  </r>
  <r>
    <x v="11"/>
    <x v="4"/>
    <n v="821"/>
    <s v="009I"/>
    <s v="GRUPO-A1"/>
    <n v="16522419"/>
    <s v="Estadística"/>
    <s v="GI"/>
    <s v="GRUPO DE INFORMÁTICA"/>
    <s v="009I"/>
    <s v="INFORMÁTICA DE ESTADÍSTICA"/>
    <s v="GRUPO-A1"/>
    <s v="Grupo de Informática de Estadística"/>
    <s v="1S"/>
    <n v="16522419"/>
    <s v="ARANDA"/>
    <s v="AYENSA"/>
    <s v="ÁNGEL"/>
    <s v="anaranda"/>
    <s v="angel.aranda@unirioja.es"/>
    <n v="2"/>
    <n v="2"/>
    <s v="A-0537"/>
    <s v="TITULAR"/>
    <s v="P03"/>
    <s v="TIEMPO PARCIAL (3+3 HORAS)"/>
    <s v="2011-01-01 00:00:00.0"/>
    <s v="null"/>
    <s v="PI100798"/>
    <s v="TITULAR"/>
    <s v="R111"/>
    <x v="7"/>
    <n v="265"/>
    <s v="ESTADÍSTICA E INVESTIGACIÓN OPERATIVA"/>
  </r>
  <r>
    <x v="11"/>
    <x v="4"/>
    <n v="821"/>
    <s v="009I"/>
    <s v="GRUPO-A2"/>
    <n v="42057900"/>
    <s v="Estadística"/>
    <s v="GI"/>
    <s v="GRUPO DE INFORMÁTICA"/>
    <s v="009I"/>
    <s v="INFORMÁTICA DE ESTADÍSTICA"/>
    <s v="GRUPO-A2"/>
    <s v="Grupo de Informática de Estadística"/>
    <s v="1S"/>
    <n v="42057900"/>
    <s v="HERNÁNDEZ"/>
    <s v="MARTÍN"/>
    <s v="ZENAIDA"/>
    <s v="zehernan"/>
    <s v="zenaida.hernandez@unirioja.es"/>
    <n v="2"/>
    <n v="2"/>
    <n v="506"/>
    <s v="PROFESOR TITULAR DE ESCUELA UNIVERSITARI"/>
    <s v="01A"/>
    <s v="TIEMPO COMPLETO AMPLIADO"/>
    <s v="2012-09-01 00:00:00.0"/>
    <s v="null"/>
    <s v="DF32193"/>
    <s v="TITULAR DE ESCUELAS UNIVERSITARIAS"/>
    <s v="R111"/>
    <x v="7"/>
    <n v="265"/>
    <s v="ESTADÍSTICA E INVESTIGACIÓN OPERATIVA"/>
  </r>
  <r>
    <x v="11"/>
    <x v="4"/>
    <n v="821"/>
    <s v="009I"/>
    <s v="GRUPO-A3"/>
    <n v="42057900"/>
    <s v="Estadística"/>
    <s v="GI"/>
    <s v="GRUPO DE INFORMÁTICA"/>
    <s v="009I"/>
    <s v="INFORMÁTICA DE ESTADÍSTICA"/>
    <s v="GRUPO-A3"/>
    <s v="Grupo de Informática de Estadística"/>
    <s v="1S"/>
    <n v="42057900"/>
    <s v="HERNÁNDEZ"/>
    <s v="MARTÍN"/>
    <s v="ZENAIDA"/>
    <s v="zehernan"/>
    <s v="zenaida.hernandez@unirioja.es"/>
    <n v="2"/>
    <n v="2"/>
    <n v="506"/>
    <s v="PROFESOR TITULAR DE ESCUELA UNIVERSITARI"/>
    <s v="01A"/>
    <s v="TIEMPO COMPLETO AMPLIADO"/>
    <s v="2012-09-01 00:00:00.0"/>
    <s v="null"/>
    <s v="DF32193"/>
    <s v="TITULAR DE ESCUELAS UNIVERSITARIAS"/>
    <s v="R111"/>
    <x v="7"/>
    <n v="265"/>
    <s v="ESTADÍSTICA E INVESTIGACIÓN OPERATIVA"/>
  </r>
  <r>
    <x v="11"/>
    <x v="4"/>
    <n v="821"/>
    <s v="009I"/>
    <s v="GRUPO-A4"/>
    <n v="16598388"/>
    <s v="Estadística"/>
    <s v="GI"/>
    <s v="GRUPO DE INFORMÁTICA"/>
    <s v="009I"/>
    <s v="INFORMÁTICA DE ESTADÍSTICA"/>
    <s v="GRUPO-A4"/>
    <s v="Grupo de Informática de Estadística"/>
    <s v="1S"/>
    <n v="16598388"/>
    <s v="PÉREZ"/>
    <s v="LÁZARO"/>
    <s v="FRANCISCO JAVIER"/>
    <s v="franpere"/>
    <s v="javier.perezl@unirioja.es"/>
    <n v="2"/>
    <n v="2"/>
    <n v="534"/>
    <s v="CONTRATADO DOCTOR -TIPO 1"/>
    <s v="C01"/>
    <s v="TIEMPO COMPLETO"/>
    <s v="2010-09-01 00:00:00.0"/>
    <s v="null"/>
    <s v="PI100761"/>
    <s v="PROFESOR CONTRATADO DOCTOR"/>
    <s v="R111"/>
    <x v="7"/>
    <n v="15"/>
    <s v="ANÁLISIS MATEMÁTICO"/>
  </r>
  <r>
    <x v="15"/>
    <x v="4"/>
    <n v="821"/>
    <s v="009G"/>
    <s v="GRUPO-A"/>
    <n v="42057900"/>
    <s v="Estadística"/>
    <s v="GG"/>
    <s v="GRUPO GRANDE"/>
    <s v="009G"/>
    <s v="GRUPO GRANDE DE ESTADÍSTICA"/>
    <s v="GRUPO-A"/>
    <s v="Grupo Grande de ESTADÍSTICA"/>
    <s v="1S"/>
    <n v="42057900"/>
    <s v="HERNÁNDEZ"/>
    <s v="MARTÍN"/>
    <s v="ZENAIDA"/>
    <s v="zehernan"/>
    <s v="zenaida.hernandez@unirioja.es"/>
    <n v="4"/>
    <m/>
    <n v="506"/>
    <s v="PROFESOR TITULAR DE ESCUELA UNIVERSITARI"/>
    <s v="01A"/>
    <s v="TIEMPO COMPLETO AMPLIADO"/>
    <s v="2012-09-01 00:00:00.0"/>
    <s v="null"/>
    <s v="DF32193"/>
    <s v="TITULAR DE ESCUELAS UNIVERSITARIAS"/>
    <s v="R111"/>
    <x v="7"/>
    <n v="265"/>
    <s v="ESTADÍSTICA E INVESTIGACIÓN OPERATIVA"/>
  </r>
  <r>
    <x v="15"/>
    <x v="4"/>
    <n v="821"/>
    <s v="009I"/>
    <s v="GRUPO-A1"/>
    <n v="16522419"/>
    <s v="Estadística"/>
    <s v="GI"/>
    <s v="GRUPO DE INFORMÁTICA"/>
    <s v="009I"/>
    <s v="INFORMÁTICA DE ESTADÍSTICA"/>
    <s v="GRUPO-A1"/>
    <s v="Grupo de Informática de Estadística"/>
    <s v="1S"/>
    <n v="16522419"/>
    <s v="ARANDA"/>
    <s v="AYENSA"/>
    <s v="ÁNGEL"/>
    <s v="anaranda"/>
    <s v="angel.aranda@unirioja.es"/>
    <n v="2"/>
    <m/>
    <s v="A-0537"/>
    <s v="TITULAR"/>
    <s v="P03"/>
    <s v="TIEMPO PARCIAL (3+3 HORAS)"/>
    <s v="2011-01-01 00:00:00.0"/>
    <s v="null"/>
    <s v="PI100798"/>
    <s v="TITULAR"/>
    <s v="R111"/>
    <x v="7"/>
    <n v="265"/>
    <s v="ESTADÍSTICA E INVESTIGACIÓN OPERATIVA"/>
  </r>
  <r>
    <x v="15"/>
    <x v="4"/>
    <n v="821"/>
    <s v="009I"/>
    <s v="GRUPO-A2"/>
    <n v="42057900"/>
    <s v="Estadística"/>
    <s v="GI"/>
    <s v="GRUPO DE INFORMÁTICA"/>
    <s v="009I"/>
    <s v="INFORMÁTICA DE ESTADÍSTICA"/>
    <s v="GRUPO-A2"/>
    <s v="Grupo de Informática de Estadística"/>
    <s v="1S"/>
    <n v="42057900"/>
    <s v="HERNÁNDEZ"/>
    <s v="MARTÍN"/>
    <s v="ZENAIDA"/>
    <s v="zehernan"/>
    <s v="zenaida.hernandez@unirioja.es"/>
    <n v="2"/>
    <m/>
    <n v="506"/>
    <s v="PROFESOR TITULAR DE ESCUELA UNIVERSITARI"/>
    <s v="01A"/>
    <s v="TIEMPO COMPLETO AMPLIADO"/>
    <s v="2012-09-01 00:00:00.0"/>
    <s v="null"/>
    <s v="DF32193"/>
    <s v="TITULAR DE ESCUELAS UNIVERSITARIAS"/>
    <s v="R111"/>
    <x v="7"/>
    <n v="265"/>
    <s v="ESTADÍSTICA E INVESTIGACIÓN OPERATIVA"/>
  </r>
  <r>
    <x v="15"/>
    <x v="4"/>
    <n v="821"/>
    <s v="009I"/>
    <s v="GRUPO-A3"/>
    <n v="42057900"/>
    <s v="Estadística"/>
    <s v="GI"/>
    <s v="GRUPO DE INFORMÁTICA"/>
    <s v="009I"/>
    <s v="INFORMÁTICA DE ESTADÍSTICA"/>
    <s v="GRUPO-A3"/>
    <s v="Grupo de Informática de Estadística"/>
    <s v="1S"/>
    <n v="42057900"/>
    <s v="HERNÁNDEZ"/>
    <s v="MARTÍN"/>
    <s v="ZENAIDA"/>
    <s v="zehernan"/>
    <s v="zenaida.hernandez@unirioja.es"/>
    <n v="2"/>
    <m/>
    <n v="506"/>
    <s v="PROFESOR TITULAR DE ESCUELA UNIVERSITARI"/>
    <s v="01A"/>
    <s v="TIEMPO COMPLETO AMPLIADO"/>
    <s v="2012-09-01 00:00:00.0"/>
    <s v="null"/>
    <s v="DF32193"/>
    <s v="TITULAR DE ESCUELAS UNIVERSITARIAS"/>
    <s v="R111"/>
    <x v="7"/>
    <n v="265"/>
    <s v="ESTADÍSTICA E INVESTIGACIÓN OPERATIVA"/>
  </r>
  <r>
    <x v="15"/>
    <x v="4"/>
    <n v="821"/>
    <s v="009I"/>
    <s v="GRUPO-A4"/>
    <n v="16598388"/>
    <s v="Estadística"/>
    <s v="GI"/>
    <s v="GRUPO DE INFORMÁTICA"/>
    <s v="009I"/>
    <s v="INFORMÁTICA DE ESTADÍSTICA"/>
    <s v="GRUPO-A4"/>
    <s v="Grupo de Informática de Estadística"/>
    <s v="1S"/>
    <n v="16598388"/>
    <s v="PÉREZ"/>
    <s v="LÁZARO"/>
    <s v="FRANCISCO JAVIER"/>
    <s v="franpere"/>
    <s v="javier.perezl@unirioja.es"/>
    <n v="2"/>
    <m/>
    <n v="534"/>
    <s v="CONTRATADO DOCTOR -TIPO 1"/>
    <s v="C01"/>
    <s v="TIEMPO COMPLETO"/>
    <s v="2010-09-01 00:00:00.0"/>
    <s v="null"/>
    <s v="PI100761"/>
    <s v="PROFESOR CONTRATADO DOCTOR"/>
    <s v="R111"/>
    <x v="7"/>
    <n v="15"/>
    <s v="ANÁLISIS MATEMÁTICO"/>
  </r>
  <r>
    <x v="11"/>
    <x v="4"/>
    <n v="822"/>
    <s v="010G"/>
    <s v="GRUPO-A"/>
    <n v="16573324"/>
    <s v="Métodos algorítmicos en matemáticas"/>
    <s v="GG"/>
    <s v="GRUPO GRANDE"/>
    <s v="010G"/>
    <s v="GRUPO GRANDE DE MÉTODOS ALGORÍTMICOS EN MATEMÁTICAS"/>
    <s v="GRUPO-A"/>
    <s v="Grupo Grande de MÉTODOS ALGORÍTMICOS EN MATEMÁTICAS"/>
    <s v="1S"/>
    <n v="16573324"/>
    <s v="ROMERO"/>
    <s v="ÁLVAREZ"/>
    <s v="NATALIA"/>
    <s v="naromero"/>
    <s v="natalia.romero@unirioja.es"/>
    <n v="4"/>
    <n v="4"/>
    <s v="A-0504"/>
    <s v="PROFESOR TITULAR UNIVERSIDAD"/>
    <s v="C01"/>
    <s v="TIEMPO COMPLETO"/>
    <s v="2010-11-18 00:00:00.0"/>
    <s v="null"/>
    <s v="DF100283"/>
    <s v="PROFESOR TITULAR DE UNIVERSIDAD"/>
    <s v="R111"/>
    <x v="7"/>
    <n v="595"/>
    <s v="MATEMÁTICA APLICADA"/>
  </r>
  <r>
    <x v="11"/>
    <x v="4"/>
    <n v="822"/>
    <s v="010I"/>
    <s v="GRUPO-A1"/>
    <n v="16573324"/>
    <s v="Métodos algorítmicos en matemáticas"/>
    <s v="GI"/>
    <s v="GRUPO DE INFORMÁTICA"/>
    <s v="010I"/>
    <s v="INFORMÁTICA DE MÉTODOS ALGORÍTMICOS EN MATEMÁTICAS"/>
    <s v="GRUPO-A1"/>
    <s v="Grupo de Informática de Métodos algorítmicos en matemáticas"/>
    <s v="1S"/>
    <n v="16573324"/>
    <s v="ROMERO"/>
    <s v="ÁLVAREZ"/>
    <s v="NATALIA"/>
    <s v="naromero"/>
    <s v="natalia.romero@unirioja.es"/>
    <n v="1.4"/>
    <n v="1.4"/>
    <s v="A-0504"/>
    <s v="PROFESOR TITULAR UNIVERSIDAD"/>
    <s v="C01"/>
    <s v="TIEMPO COMPLETO"/>
    <s v="2010-11-18 00:00:00.0"/>
    <s v="null"/>
    <s v="DF100283"/>
    <s v="PROFESOR TITULAR DE UNIVERSIDAD"/>
    <s v="R111"/>
    <x v="7"/>
    <n v="595"/>
    <s v="MATEMÁTICA APLICADA"/>
  </r>
  <r>
    <x v="11"/>
    <x v="4"/>
    <n v="822"/>
    <s v="010I"/>
    <s v="GRUPO-A2"/>
    <n v="16573324"/>
    <s v="Métodos algorítmicos en matemáticas"/>
    <s v="GI"/>
    <s v="GRUPO DE INFORMÁTICA"/>
    <s v="010I"/>
    <s v="INFORMÁTICA DE MÉTODOS ALGORÍTMICOS EN MATEMÁTICAS"/>
    <s v="GRUPO-A2"/>
    <s v="Grupo de Informática de Métodos algorítmicos en matemáticas"/>
    <s v="1S"/>
    <n v="16573324"/>
    <s v="ROMERO"/>
    <s v="ÁLVAREZ"/>
    <s v="NATALIA"/>
    <s v="naromero"/>
    <s v="natalia.romero@unirioja.es"/>
    <n v="1.4"/>
    <n v="1.4"/>
    <s v="A-0504"/>
    <s v="PROFESOR TITULAR UNIVERSIDAD"/>
    <s v="C01"/>
    <s v="TIEMPO COMPLETO"/>
    <s v="2010-11-18 00:00:00.0"/>
    <s v="null"/>
    <s v="DF100283"/>
    <s v="PROFESOR TITULAR DE UNIVERSIDAD"/>
    <s v="R111"/>
    <x v="7"/>
    <n v="595"/>
    <s v="MATEMÁTICA APLICADA"/>
  </r>
  <r>
    <x v="11"/>
    <x v="4"/>
    <n v="822"/>
    <s v="010I"/>
    <s v="GRUPO-A3"/>
    <n v="16573324"/>
    <s v="Métodos algorítmicos en matemáticas"/>
    <s v="GI"/>
    <s v="GRUPO DE INFORMÁTICA"/>
    <s v="010I"/>
    <s v="INFORMÁTICA DE MÉTODOS ALGORÍTMICOS EN MATEMÁTICAS"/>
    <s v="GRUPO-A3"/>
    <s v="Grupo de Informática de Métodos algorítmicos en matemáticas"/>
    <s v="1S"/>
    <n v="16573324"/>
    <s v="ROMERO"/>
    <s v="ÁLVAREZ"/>
    <s v="NATALIA"/>
    <s v="naromero"/>
    <s v="natalia.romero@unirioja.es"/>
    <n v="1.4"/>
    <n v="1.4"/>
    <s v="A-0504"/>
    <s v="PROFESOR TITULAR UNIVERSIDAD"/>
    <s v="C01"/>
    <s v="TIEMPO COMPLETO"/>
    <s v="2010-11-18 00:00:00.0"/>
    <s v="null"/>
    <s v="DF100283"/>
    <s v="PROFESOR TITULAR DE UNIVERSIDAD"/>
    <s v="R111"/>
    <x v="7"/>
    <n v="595"/>
    <s v="MATEMÁTICA APLICADA"/>
  </r>
  <r>
    <x v="11"/>
    <x v="4"/>
    <n v="822"/>
    <s v="010I"/>
    <s v="GRUPO-A4"/>
    <n v="16573324"/>
    <s v="Métodos algorítmicos en matemáticas"/>
    <s v="GI"/>
    <s v="GRUPO DE INFORMÁTICA"/>
    <s v="010I"/>
    <s v="INFORMÁTICA DE MÉTODOS ALGORÍTMICOS EN MATEMÁTICAS"/>
    <s v="GRUPO-A4"/>
    <s v="Grupo de Informática de Métodos algorítmicos en matemáticas"/>
    <s v="1S"/>
    <n v="16573324"/>
    <s v="ROMERO"/>
    <s v="ÁLVAREZ"/>
    <s v="NATALIA"/>
    <s v="naromero"/>
    <s v="natalia.romero@unirioja.es"/>
    <n v="1.4"/>
    <n v="1.4"/>
    <s v="A-0504"/>
    <s v="PROFESOR TITULAR UNIVERSIDAD"/>
    <s v="C01"/>
    <s v="TIEMPO COMPLETO"/>
    <s v="2010-11-18 00:00:00.0"/>
    <s v="null"/>
    <s v="DF100283"/>
    <s v="PROFESOR TITULAR DE UNIVERSIDAD"/>
    <s v="R111"/>
    <x v="7"/>
    <n v="595"/>
    <s v="MATEMÁTICA APLICADA"/>
  </r>
  <r>
    <x v="11"/>
    <x v="4"/>
    <n v="822"/>
    <s v="010R"/>
    <s v="GRUPO-A1"/>
    <n v="16573324"/>
    <s v="Métodos algorítmicos en matemáticas"/>
    <s v="GR"/>
    <s v="GRUPO REDUCIDO"/>
    <s v="010R"/>
    <s v="GRUPO REDUCIDO DE MÉTODOS ALGORÍTMICOS EN MATEMÁTICAS"/>
    <s v="GRUPO-A1"/>
    <s v="Grupo Reducido de Métodos algorítmicos en matemáticas"/>
    <s v="1S"/>
    <n v="16573324"/>
    <s v="ROMERO"/>
    <s v="ÁLVAREZ"/>
    <s v="NATALIA"/>
    <s v="naromero"/>
    <s v="natalia.romero@unirioja.es"/>
    <n v="0.6"/>
    <n v="0.6"/>
    <s v="A-0504"/>
    <s v="PROFESOR TITULAR UNIVERSIDAD"/>
    <s v="C01"/>
    <s v="TIEMPO COMPLETO"/>
    <s v="2010-11-18 00:00:00.0"/>
    <s v="null"/>
    <s v="DF100283"/>
    <s v="PROFESOR TITULAR DE UNIVERSIDAD"/>
    <s v="R111"/>
    <x v="7"/>
    <n v="595"/>
    <s v="MATEMÁTICA APLICADA"/>
  </r>
  <r>
    <x v="11"/>
    <x v="4"/>
    <n v="822"/>
    <s v="010R"/>
    <s v="GRUPO-A2"/>
    <n v="16573324"/>
    <s v="Métodos algorítmicos en matemáticas"/>
    <s v="GR"/>
    <s v="GRUPO REDUCIDO"/>
    <s v="010R"/>
    <s v="GRUPO REDUCIDO DE MÉTODOS ALGORÍTMICOS EN MATEMÁTICAS"/>
    <s v="GRUPO-A2"/>
    <s v="Grupo Reducido de Métodos algorítmicos en matemáticas"/>
    <s v="1S"/>
    <n v="16573324"/>
    <s v="ROMERO"/>
    <s v="ÁLVAREZ"/>
    <s v="NATALIA"/>
    <s v="naromero"/>
    <s v="natalia.romero@unirioja.es"/>
    <n v="0.6"/>
    <n v="0.6"/>
    <s v="A-0504"/>
    <s v="PROFESOR TITULAR UNIVERSIDAD"/>
    <s v="C01"/>
    <s v="TIEMPO COMPLETO"/>
    <s v="2010-11-18 00:00:00.0"/>
    <s v="null"/>
    <s v="DF100283"/>
    <s v="PROFESOR TITULAR DE UNIVERSIDAD"/>
    <s v="R111"/>
    <x v="7"/>
    <n v="595"/>
    <s v="MATEMÁTICA APLICADA"/>
  </r>
  <r>
    <x v="11"/>
    <x v="4"/>
    <n v="822"/>
    <s v="010R"/>
    <s v="GRUPO-A3"/>
    <n v="16573324"/>
    <s v="Métodos algorítmicos en matemáticas"/>
    <s v="GR"/>
    <s v="GRUPO REDUCIDO"/>
    <s v="010R"/>
    <s v="GRUPO REDUCIDO DE MÉTODOS ALGORÍTMICOS EN MATEMÁTICAS"/>
    <s v="GRUPO-A3"/>
    <s v="Grupo Reducido de Métodos algorítmicos en matemáticas"/>
    <s v="1S"/>
    <n v="16573324"/>
    <s v="ROMERO"/>
    <s v="ÁLVAREZ"/>
    <s v="NATALIA"/>
    <s v="naromero"/>
    <s v="natalia.romero@unirioja.es"/>
    <n v="0.6"/>
    <n v="0.6"/>
    <s v="A-0504"/>
    <s v="PROFESOR TITULAR UNIVERSIDAD"/>
    <s v="C01"/>
    <s v="TIEMPO COMPLETO"/>
    <s v="2010-11-18 00:00:00.0"/>
    <s v="null"/>
    <s v="DF100283"/>
    <s v="PROFESOR TITULAR DE UNIVERSIDAD"/>
    <s v="R111"/>
    <x v="7"/>
    <n v="595"/>
    <s v="MATEMÁTICA APLICADA"/>
  </r>
  <r>
    <x v="11"/>
    <x v="4"/>
    <n v="822"/>
    <s v="010R"/>
    <s v="GRUPO-A4"/>
    <n v="16573324"/>
    <s v="Métodos algorítmicos en matemáticas"/>
    <s v="GR"/>
    <s v="GRUPO REDUCIDO"/>
    <s v="010R"/>
    <s v="GRUPO REDUCIDO DE MÉTODOS ALGORÍTMICOS EN MATEMÁTICAS"/>
    <s v="GRUPO-A4"/>
    <s v="Grupo Reducido de Métodos algorítmicos en matemáticas"/>
    <s v="1S"/>
    <n v="16573324"/>
    <s v="ROMERO"/>
    <s v="ÁLVAREZ"/>
    <s v="NATALIA"/>
    <s v="naromero"/>
    <s v="natalia.romero@unirioja.es"/>
    <n v="0.6"/>
    <n v="0.6"/>
    <s v="A-0504"/>
    <s v="PROFESOR TITULAR UNIVERSIDAD"/>
    <s v="C01"/>
    <s v="TIEMPO COMPLETO"/>
    <s v="2010-11-18 00:00:00.0"/>
    <s v="null"/>
    <s v="DF100283"/>
    <s v="PROFESOR TITULAR DE UNIVERSIDAD"/>
    <s v="R111"/>
    <x v="7"/>
    <n v="595"/>
    <s v="MATEMÁTICA APLICADA"/>
  </r>
  <r>
    <x v="15"/>
    <x v="4"/>
    <n v="822"/>
    <s v="010G"/>
    <s v="GRUPO-A"/>
    <n v="16573324"/>
    <s v="Métodos algorítmicos en matemáticas"/>
    <s v="GG"/>
    <s v="GRUPO GRANDE"/>
    <s v="010G"/>
    <s v="GRUPO GRANDE DE MÉTODOS ALGORÍTMICOS EN MATEMÁTICAS"/>
    <s v="GRUPO-A"/>
    <s v="Grupo Grande de MÉTODOS ALGORÍTMICOS EN MATEMÁTICAS"/>
    <s v="1S"/>
    <n v="16573324"/>
    <s v="ROMERO"/>
    <s v="ÁLVAREZ"/>
    <s v="NATALIA"/>
    <s v="naromero"/>
    <s v="natalia.romero@unirioja.es"/>
    <n v="4"/>
    <m/>
    <s v="A-0504"/>
    <s v="PROFESOR TITULAR UNIVERSIDAD"/>
    <s v="C01"/>
    <s v="TIEMPO COMPLETO"/>
    <s v="2010-11-18 00:00:00.0"/>
    <s v="null"/>
    <s v="DF100283"/>
    <s v="PROFESOR TITULAR DE UNIVERSIDAD"/>
    <s v="R111"/>
    <x v="7"/>
    <n v="595"/>
    <s v="MATEMÁTICA APLICADA"/>
  </r>
  <r>
    <x v="15"/>
    <x v="4"/>
    <n v="822"/>
    <s v="010I"/>
    <s v="GRUPO-A1"/>
    <n v="16573324"/>
    <s v="Métodos algorítmicos en matemáticas"/>
    <s v="GI"/>
    <s v="GRUPO DE INFORMÁTICA"/>
    <s v="010I"/>
    <s v="INFORMÁTICA DE MÉTODOS ALGORÍTMICOS EN MATEMÁTICAS"/>
    <s v="GRUPO-A1"/>
    <s v="Grupo de Informática de Métodos algorítmicos en matemáticas"/>
    <s v="1S"/>
    <n v="16573324"/>
    <s v="ROMERO"/>
    <s v="ÁLVAREZ"/>
    <s v="NATALIA"/>
    <s v="naromero"/>
    <s v="natalia.romero@unirioja.es"/>
    <n v="1.4"/>
    <m/>
    <s v="A-0504"/>
    <s v="PROFESOR TITULAR UNIVERSIDAD"/>
    <s v="C01"/>
    <s v="TIEMPO COMPLETO"/>
    <s v="2010-11-18 00:00:00.0"/>
    <s v="null"/>
    <s v="DF100283"/>
    <s v="PROFESOR TITULAR DE UNIVERSIDAD"/>
    <s v="R111"/>
    <x v="7"/>
    <n v="595"/>
    <s v="MATEMÁTICA APLICADA"/>
  </r>
  <r>
    <x v="15"/>
    <x v="4"/>
    <n v="822"/>
    <s v="010I"/>
    <s v="GRUPO-A2"/>
    <n v="16573324"/>
    <s v="Métodos algorítmicos en matemáticas"/>
    <s v="GI"/>
    <s v="GRUPO DE INFORMÁTICA"/>
    <s v="010I"/>
    <s v="INFORMÁTICA DE MÉTODOS ALGORÍTMICOS EN MATEMÁTICAS"/>
    <s v="GRUPO-A2"/>
    <s v="Grupo de Informática de Métodos algorítmicos en matemáticas"/>
    <s v="1S"/>
    <n v="16573324"/>
    <s v="ROMERO"/>
    <s v="ÁLVAREZ"/>
    <s v="NATALIA"/>
    <s v="naromero"/>
    <s v="natalia.romero@unirioja.es"/>
    <n v="1.4"/>
    <m/>
    <s v="A-0504"/>
    <s v="PROFESOR TITULAR UNIVERSIDAD"/>
    <s v="C01"/>
    <s v="TIEMPO COMPLETO"/>
    <s v="2010-11-18 00:00:00.0"/>
    <s v="null"/>
    <s v="DF100283"/>
    <s v="PROFESOR TITULAR DE UNIVERSIDAD"/>
    <s v="R111"/>
    <x v="7"/>
    <n v="595"/>
    <s v="MATEMÁTICA APLICADA"/>
  </r>
  <r>
    <x v="15"/>
    <x v="4"/>
    <n v="822"/>
    <s v="010I"/>
    <s v="GRUPO-A3"/>
    <n v="16573324"/>
    <s v="Métodos algorítmicos en matemáticas"/>
    <s v="GI"/>
    <s v="GRUPO DE INFORMÁTICA"/>
    <s v="010I"/>
    <s v="INFORMÁTICA DE MÉTODOS ALGORÍTMICOS EN MATEMÁTICAS"/>
    <s v="GRUPO-A3"/>
    <s v="Grupo de Informática de Métodos algorítmicos en matemáticas"/>
    <s v="1S"/>
    <n v="16573324"/>
    <s v="ROMERO"/>
    <s v="ÁLVAREZ"/>
    <s v="NATALIA"/>
    <s v="naromero"/>
    <s v="natalia.romero@unirioja.es"/>
    <n v="1.4"/>
    <m/>
    <s v="A-0504"/>
    <s v="PROFESOR TITULAR UNIVERSIDAD"/>
    <s v="C01"/>
    <s v="TIEMPO COMPLETO"/>
    <s v="2010-11-18 00:00:00.0"/>
    <s v="null"/>
    <s v="DF100283"/>
    <s v="PROFESOR TITULAR DE UNIVERSIDAD"/>
    <s v="R111"/>
    <x v="7"/>
    <n v="595"/>
    <s v="MATEMÁTICA APLICADA"/>
  </r>
  <r>
    <x v="15"/>
    <x v="4"/>
    <n v="822"/>
    <s v="010I"/>
    <s v="GRUPO-A4"/>
    <n v="16573324"/>
    <s v="Métodos algorítmicos en matemáticas"/>
    <s v="GI"/>
    <s v="GRUPO DE INFORMÁTICA"/>
    <s v="010I"/>
    <s v="INFORMÁTICA DE MÉTODOS ALGORÍTMICOS EN MATEMÁTICAS"/>
    <s v="GRUPO-A4"/>
    <s v="Grupo de Informática de Métodos algorítmicos en matemáticas"/>
    <s v="1S"/>
    <n v="16573324"/>
    <s v="ROMERO"/>
    <s v="ÁLVAREZ"/>
    <s v="NATALIA"/>
    <s v="naromero"/>
    <s v="natalia.romero@unirioja.es"/>
    <n v="1.4"/>
    <m/>
    <s v="A-0504"/>
    <s v="PROFESOR TITULAR UNIVERSIDAD"/>
    <s v="C01"/>
    <s v="TIEMPO COMPLETO"/>
    <s v="2010-11-18 00:00:00.0"/>
    <s v="null"/>
    <s v="DF100283"/>
    <s v="PROFESOR TITULAR DE UNIVERSIDAD"/>
    <s v="R111"/>
    <x v="7"/>
    <n v="595"/>
    <s v="MATEMÁTICA APLICADA"/>
  </r>
  <r>
    <x v="15"/>
    <x v="4"/>
    <n v="822"/>
    <s v="010R"/>
    <s v="GRUPO-A1"/>
    <n v="16573324"/>
    <s v="Métodos algorítmicos en matemáticas"/>
    <s v="GR"/>
    <s v="GRUPO REDUCIDO"/>
    <s v="010R"/>
    <s v="GRUPO REDUCIDO DE MÉTODOS ALGORÍTMICOS EN MATEMÁTICAS"/>
    <s v="GRUPO-A1"/>
    <s v="Grupo Reducido de Métodos algorítmicos en matemáticas"/>
    <s v="1S"/>
    <n v="16573324"/>
    <s v="ROMERO"/>
    <s v="ÁLVAREZ"/>
    <s v="NATALIA"/>
    <s v="naromero"/>
    <s v="natalia.romero@unirioja.es"/>
    <n v="0.6"/>
    <m/>
    <s v="A-0504"/>
    <s v="PROFESOR TITULAR UNIVERSIDAD"/>
    <s v="C01"/>
    <s v="TIEMPO COMPLETO"/>
    <s v="2010-11-18 00:00:00.0"/>
    <s v="null"/>
    <s v="DF100283"/>
    <s v="PROFESOR TITULAR DE UNIVERSIDAD"/>
    <s v="R111"/>
    <x v="7"/>
    <n v="595"/>
    <s v="MATEMÁTICA APLICADA"/>
  </r>
  <r>
    <x v="15"/>
    <x v="4"/>
    <n v="822"/>
    <s v="010R"/>
    <s v="GRUPO-A2"/>
    <n v="16573324"/>
    <s v="Métodos algorítmicos en matemáticas"/>
    <s v="GR"/>
    <s v="GRUPO REDUCIDO"/>
    <s v="010R"/>
    <s v="GRUPO REDUCIDO DE MÉTODOS ALGORÍTMICOS EN MATEMÁTICAS"/>
    <s v="GRUPO-A2"/>
    <s v="Grupo Reducido de Métodos algorítmicos en matemáticas"/>
    <s v="1S"/>
    <n v="16573324"/>
    <s v="ROMERO"/>
    <s v="ÁLVAREZ"/>
    <s v="NATALIA"/>
    <s v="naromero"/>
    <s v="natalia.romero@unirioja.es"/>
    <n v="0.6"/>
    <m/>
    <s v="A-0504"/>
    <s v="PROFESOR TITULAR UNIVERSIDAD"/>
    <s v="C01"/>
    <s v="TIEMPO COMPLETO"/>
    <s v="2010-11-18 00:00:00.0"/>
    <s v="null"/>
    <s v="DF100283"/>
    <s v="PROFESOR TITULAR DE UNIVERSIDAD"/>
    <s v="R111"/>
    <x v="7"/>
    <n v="595"/>
    <s v="MATEMÁTICA APLICADA"/>
  </r>
  <r>
    <x v="15"/>
    <x v="4"/>
    <n v="822"/>
    <s v="010R"/>
    <s v="GRUPO-A3"/>
    <n v="16573324"/>
    <s v="Métodos algorítmicos en matemáticas"/>
    <s v="GR"/>
    <s v="GRUPO REDUCIDO"/>
    <s v="010R"/>
    <s v="GRUPO REDUCIDO DE MÉTODOS ALGORÍTMICOS EN MATEMÁTICAS"/>
    <s v="GRUPO-A3"/>
    <s v="Grupo Reducido de Métodos algorítmicos en matemáticas"/>
    <s v="1S"/>
    <n v="16573324"/>
    <s v="ROMERO"/>
    <s v="ÁLVAREZ"/>
    <s v="NATALIA"/>
    <s v="naromero"/>
    <s v="natalia.romero@unirioja.es"/>
    <n v="0.6"/>
    <m/>
    <s v="A-0504"/>
    <s v="PROFESOR TITULAR UNIVERSIDAD"/>
    <s v="C01"/>
    <s v="TIEMPO COMPLETO"/>
    <s v="2010-11-18 00:00:00.0"/>
    <s v="null"/>
    <s v="DF100283"/>
    <s v="PROFESOR TITULAR DE UNIVERSIDAD"/>
    <s v="R111"/>
    <x v="7"/>
    <n v="595"/>
    <s v="MATEMÁTICA APLICADA"/>
  </r>
  <r>
    <x v="15"/>
    <x v="4"/>
    <n v="822"/>
    <s v="010R"/>
    <s v="GRUPO-A4"/>
    <n v="16573324"/>
    <s v="Métodos algorítmicos en matemáticas"/>
    <s v="GR"/>
    <s v="GRUPO REDUCIDO"/>
    <s v="010R"/>
    <s v="GRUPO REDUCIDO DE MÉTODOS ALGORÍTMICOS EN MATEMÁTICAS"/>
    <s v="GRUPO-A4"/>
    <s v="Grupo Reducido de Métodos algorítmicos en matemáticas"/>
    <s v="1S"/>
    <n v="16573324"/>
    <s v="ROMERO"/>
    <s v="ÁLVAREZ"/>
    <s v="NATALIA"/>
    <s v="naromero"/>
    <s v="natalia.romero@unirioja.es"/>
    <n v="0.6"/>
    <m/>
    <s v="A-0504"/>
    <s v="PROFESOR TITULAR UNIVERSIDAD"/>
    <s v="C01"/>
    <s v="TIEMPO COMPLETO"/>
    <s v="2010-11-18 00:00:00.0"/>
    <s v="null"/>
    <s v="DF100283"/>
    <s v="PROFESOR TITULAR DE UNIVERSIDAD"/>
    <s v="R111"/>
    <x v="7"/>
    <n v="595"/>
    <s v="MATEMÁTICA APLICADA"/>
  </r>
  <r>
    <x v="11"/>
    <x v="4"/>
    <n v="823"/>
    <s v="011G"/>
    <s v="GRUPO-A"/>
    <n v="16507414"/>
    <s v="Empresa"/>
    <s v="GG"/>
    <s v="GRUPO GRANDE"/>
    <s v="011G"/>
    <s v="GRUPO GRANDE DE EMPRESA"/>
    <s v="GRUPO-A"/>
    <s v="Grupo Grande de EMPRESA"/>
    <s v="2S"/>
    <n v="16507414"/>
    <s v="SAINZ"/>
    <s v="OCHOA"/>
    <s v="ALBERTO"/>
    <s v="alsainz"/>
    <s v="alberto.sainz@unirioja.es"/>
    <n v="5"/>
    <n v="5"/>
    <n v="504"/>
    <s v="PROFESOR TITULAR UNIVERSIDAD"/>
    <s v="01A"/>
    <s v="TIEMPO COMPLETO AMPLIADO"/>
    <s v="2012-09-01 00:00:00.0"/>
    <s v="null"/>
    <s v="DF31301"/>
    <s v="TITULAR DE UNIVERSIDAD"/>
    <s v="R104"/>
    <x v="0"/>
    <n v="650"/>
    <s v="ORGANIZACIÓN DE EMPRESAS"/>
  </r>
  <r>
    <x v="11"/>
    <x v="4"/>
    <n v="823"/>
    <s v="011R"/>
    <s v="GRUPO-A1"/>
    <n v="16507414"/>
    <s v="Empresa"/>
    <s v="GR"/>
    <s v="GRUPO REDUCIDO"/>
    <s v="011R"/>
    <s v="GRUPO REDUCIDO DE EMPRESA"/>
    <s v="GRUPO-A1"/>
    <s v="Grupo Reducido de Empresa"/>
    <s v="2S"/>
    <n v="16507414"/>
    <s v="SAINZ"/>
    <s v="OCHOA"/>
    <s v="ALBERTO"/>
    <s v="alsainz"/>
    <s v="alberto.sainz@unirioja.es"/>
    <n v="1"/>
    <n v="1"/>
    <n v="504"/>
    <s v="PROFESOR TITULAR UNIVERSIDAD"/>
    <s v="01A"/>
    <s v="TIEMPO COMPLETO AMPLIADO"/>
    <s v="2012-09-01 00:00:00.0"/>
    <s v="null"/>
    <s v="DF31301"/>
    <s v="TITULAR DE UNIVERSIDAD"/>
    <s v="R104"/>
    <x v="0"/>
    <n v="650"/>
    <s v="ORGANIZACIÓN DE EMPRESAS"/>
  </r>
  <r>
    <x v="11"/>
    <x v="4"/>
    <n v="823"/>
    <s v="011R"/>
    <s v="GRUPO-A2"/>
    <n v="16507414"/>
    <s v="Empresa"/>
    <s v="GR"/>
    <s v="GRUPO REDUCIDO"/>
    <s v="011R"/>
    <s v="GRUPO REDUCIDO DE EMPRESA"/>
    <s v="GRUPO-A2"/>
    <s v="Grupo Reducido de Empresa"/>
    <s v="2S"/>
    <n v="16507414"/>
    <s v="SAINZ"/>
    <s v="OCHOA"/>
    <s v="ALBERTO"/>
    <s v="alsainz"/>
    <s v="alberto.sainz@unirioja.es"/>
    <n v="1"/>
    <n v="1"/>
    <n v="504"/>
    <s v="PROFESOR TITULAR UNIVERSIDAD"/>
    <s v="01A"/>
    <s v="TIEMPO COMPLETO AMPLIADO"/>
    <s v="2012-09-01 00:00:00.0"/>
    <s v="null"/>
    <s v="DF31301"/>
    <s v="TITULAR DE UNIVERSIDAD"/>
    <s v="R104"/>
    <x v="0"/>
    <n v="650"/>
    <s v="ORGANIZACIÓN DE EMPRESAS"/>
  </r>
  <r>
    <x v="15"/>
    <x v="4"/>
    <n v="823"/>
    <s v="011G"/>
    <s v="GRUPO-A"/>
    <n v="16507414"/>
    <s v="Empresa"/>
    <s v="GG"/>
    <s v="GRUPO GRANDE"/>
    <s v="011G"/>
    <s v="GRUPO GRANDE DE EMPRESA"/>
    <s v="GRUPO-A"/>
    <s v="Grupo Grande de EMPRESA"/>
    <s v="2S"/>
    <n v="16507414"/>
    <s v="SAINZ"/>
    <s v="OCHOA"/>
    <s v="ALBERTO"/>
    <s v="alsainz"/>
    <s v="alberto.sainz@unirioja.es"/>
    <n v="5"/>
    <m/>
    <n v="504"/>
    <s v="PROFESOR TITULAR UNIVERSIDAD"/>
    <s v="01A"/>
    <s v="TIEMPO COMPLETO AMPLIADO"/>
    <s v="2012-09-01 00:00:00.0"/>
    <s v="null"/>
    <s v="DF31301"/>
    <s v="TITULAR DE UNIVERSIDAD"/>
    <s v="R104"/>
    <x v="0"/>
    <n v="650"/>
    <s v="ORGANIZACIÓN DE EMPRESAS"/>
  </r>
  <r>
    <x v="15"/>
    <x v="4"/>
    <n v="823"/>
    <s v="011R"/>
    <s v="GRUPO-A1"/>
    <n v="16507414"/>
    <s v="Empresa"/>
    <s v="GR"/>
    <s v="GRUPO REDUCIDO"/>
    <s v="011R"/>
    <s v="GRUPO REDUCIDO DE EMPRESA"/>
    <s v="GRUPO-A1"/>
    <s v="Grupo Reducido de Empresa"/>
    <s v="2S"/>
    <n v="16507414"/>
    <s v="SAINZ"/>
    <s v="OCHOA"/>
    <s v="ALBERTO"/>
    <s v="alsainz"/>
    <s v="alberto.sainz@unirioja.es"/>
    <n v="1"/>
    <m/>
    <n v="504"/>
    <s v="PROFESOR TITULAR UNIVERSIDAD"/>
    <s v="01A"/>
    <s v="TIEMPO COMPLETO AMPLIADO"/>
    <s v="2012-09-01 00:00:00.0"/>
    <s v="null"/>
    <s v="DF31301"/>
    <s v="TITULAR DE UNIVERSIDAD"/>
    <s v="R104"/>
    <x v="0"/>
    <n v="650"/>
    <s v="ORGANIZACIÓN DE EMPRESAS"/>
  </r>
  <r>
    <x v="15"/>
    <x v="4"/>
    <n v="823"/>
    <s v="011R"/>
    <s v="GRUPO-A2"/>
    <n v="16507414"/>
    <s v="Empresa"/>
    <s v="GR"/>
    <s v="GRUPO REDUCIDO"/>
    <s v="011R"/>
    <s v="GRUPO REDUCIDO DE EMPRESA"/>
    <s v="GRUPO-A2"/>
    <s v="Grupo Reducido de Empresa"/>
    <s v="2S"/>
    <n v="16507414"/>
    <s v="SAINZ"/>
    <s v="OCHOA"/>
    <s v="ALBERTO"/>
    <s v="alsainz"/>
    <s v="alberto.sainz@unirioja.es"/>
    <n v="1"/>
    <m/>
    <n v="504"/>
    <s v="PROFESOR TITULAR UNIVERSIDAD"/>
    <s v="01A"/>
    <s v="TIEMPO COMPLETO AMPLIADO"/>
    <s v="2012-09-01 00:00:00.0"/>
    <s v="null"/>
    <s v="DF31301"/>
    <s v="TITULAR DE UNIVERSIDAD"/>
    <s v="R104"/>
    <x v="0"/>
    <n v="650"/>
    <s v="ORGANIZACIÓN DE EMPRESAS"/>
  </r>
  <r>
    <x v="11"/>
    <x v="4"/>
    <n v="824"/>
    <s v="054G"/>
    <s v="GRUPO-A"/>
    <n v="16575155"/>
    <s v="Bases de datos"/>
    <s v="GG"/>
    <s v="GRUPO GRANDE"/>
    <s v="054G"/>
    <s v="GRUPO GRANDE DE BASES DE DATOS"/>
    <s v="GRUPO-A"/>
    <s v="Grupo Grande de Bases de datos"/>
    <s v="2S"/>
    <n v="16575155"/>
    <s v="DOMÍNGUEZ"/>
    <s v="PÉREZ"/>
    <s v="CÉSAR"/>
    <s v="cedomin"/>
    <s v="cesar.dominguez@unirioja.es"/>
    <n v="3.2"/>
    <n v="3.2"/>
    <n v="504"/>
    <s v="PROFESOR TITULAR UNIVERSIDAD"/>
    <s v="C01"/>
    <s v="TIEMPO COMPLETO"/>
    <s v="2017-12-12 00:00:00.0"/>
    <s v="null"/>
    <s v="DF100346"/>
    <s v="PROFESOR TITULAR DE UNIVERSIDAD"/>
    <s v="R111"/>
    <x v="7"/>
    <n v="570"/>
    <s v="LENGUAJES Y SISTEMAS INFORMÁTICOS"/>
  </r>
  <r>
    <x v="11"/>
    <x v="4"/>
    <n v="824"/>
    <s v="054I"/>
    <s v="GRUPO-A1"/>
    <n v="16575155"/>
    <s v="Bases de datos"/>
    <s v="GI"/>
    <s v="GRUPO DE INFORMÁTICA"/>
    <s v="054I"/>
    <s v="INFORMÁTICA DE BASES DE DATOS"/>
    <s v="GRUPO-A1"/>
    <s v="Grupo de Informática de Bases de datos"/>
    <s v="2S"/>
    <n v="16575155"/>
    <s v="DOMÍNGUEZ"/>
    <s v="PÉREZ"/>
    <s v="CÉSAR"/>
    <s v="cedomin"/>
    <s v="cesar.dominguez@unirioja.es"/>
    <n v="2.8"/>
    <n v="2.8"/>
    <n v="504"/>
    <s v="PROFESOR TITULAR UNIVERSIDAD"/>
    <s v="C01"/>
    <s v="TIEMPO COMPLETO"/>
    <s v="2017-12-12 00:00:00.0"/>
    <s v="null"/>
    <s v="DF100346"/>
    <s v="PROFESOR TITULAR DE UNIVERSIDAD"/>
    <s v="R111"/>
    <x v="7"/>
    <n v="570"/>
    <s v="LENGUAJES Y SISTEMAS INFORMÁTICOS"/>
  </r>
  <r>
    <x v="11"/>
    <x v="4"/>
    <n v="824"/>
    <s v="054I"/>
    <s v="GRUPO-A2"/>
    <n v="15973686"/>
    <s v="Bases de datos"/>
    <s v="GI"/>
    <s v="GRUPO DE INFORMÁTICA"/>
    <s v="054I"/>
    <s v="INFORMÁTICA DE BASES DE DATOS"/>
    <s v="GRUPO-A2"/>
    <s v="Grupo de Informática de Bases de datos"/>
    <s v="2S"/>
    <n v="15973686"/>
    <s v="JAIME"/>
    <s v="ELIZONDO"/>
    <s v="ARTURO"/>
    <s v="arjaime"/>
    <s v="arturo.jaime@unirioja.es"/>
    <n v="2.8"/>
    <n v="2.8"/>
    <n v="504"/>
    <s v="PROFESOR TITULAR UNIVERSIDAD"/>
    <s v="C01"/>
    <s v="TIEMPO COMPLETO"/>
    <s v="2015-09-15 00:00:00.0"/>
    <s v="null"/>
    <s v="DF100152"/>
    <s v="PROFESOR TITULAR DE UNIVERSIDAD"/>
    <s v="R111"/>
    <x v="7"/>
    <n v="570"/>
    <s v="LENGUAJES Y SISTEMAS INFORMÁTICOS"/>
  </r>
  <r>
    <x v="11"/>
    <x v="4"/>
    <n v="824"/>
    <s v="054I"/>
    <s v="GRUPO-A3"/>
    <n v="16622967"/>
    <s v="Bases de datos"/>
    <s v="GI"/>
    <s v="GRUPO DE INFORMÁTICA"/>
    <s v="054I"/>
    <s v="INFORMÁTICA DE BASES DE DATOS"/>
    <s v="GRUPO-A3"/>
    <s v="Grupo de Informática de Bases de datos"/>
    <s v="2S"/>
    <n v="16622967"/>
    <s v="SÁENZ"/>
    <s v="ADÁN"/>
    <s v="CARLOS"/>
    <s v="casaenad"/>
    <s v="carlos.saenz@alum.unirioja.es"/>
    <n v="2.8"/>
    <n v="2.8"/>
    <n v="121"/>
    <s v="PERSONAL INVESTIGADOR EN FORMACIÓN"/>
    <n v="0"/>
    <s v="_"/>
    <s v="2015-09-01 00:00:00.0"/>
    <s v="2019-08-31 00:00:00.0"/>
    <s v="D11BECARIO1"/>
    <s v="PERSONAL INVESTIGADOR PREDOCTORAL EN FORMACIÓN"/>
    <s v="R111"/>
    <x v="7"/>
    <n v="570"/>
    <s v="LENGUAJES Y SISTEMAS INFORMÁTICOS"/>
  </r>
  <r>
    <x v="11"/>
    <x v="4"/>
    <n v="824"/>
    <s v="054I"/>
    <s v="GRUPO-A4"/>
    <n v="30496784"/>
    <s v="Bases de datos"/>
    <s v="GI"/>
    <s v="GRUPO DE INFORMÁTICA"/>
    <s v="054I"/>
    <s v="INFORMÁTICA DE BASES DE DATOS"/>
    <s v="GRUPO-A4"/>
    <s v="Grupo de Informática de Bases de datos"/>
    <s v="2S"/>
    <n v="30496784"/>
    <s v="RODRÍGUEZ"/>
    <s v="PRIEGO"/>
    <s v="EMILIO"/>
    <s v="emrodrig"/>
    <s v="emilio.rodriguez@unirioja.es"/>
    <n v="2.8"/>
    <n v="2.8"/>
    <n v="532"/>
    <s v="LABORAL DOCENTE-ASOCIADO"/>
    <s v="P06"/>
    <s v="TIEMPO PARCIAL (6+6 HORAS)"/>
    <s v="2016-09-15 00:00:00.0"/>
    <s v="2019-09-14 00:00:00.0"/>
    <s v="PI101124"/>
    <s v="PROFESOR ASOCIADO"/>
    <s v="R111"/>
    <x v="7"/>
    <n v="75"/>
    <s v="CIENCIA DE LA COMPUTACIÓN E INTELIGENCIA ARTIFICIA"/>
  </r>
  <r>
    <x v="15"/>
    <x v="4"/>
    <n v="824"/>
    <s v="054G"/>
    <s v="GRUPO-A"/>
    <n v="16575155"/>
    <s v="Bases de datos"/>
    <s v="GG"/>
    <s v="GRUPO GRANDE"/>
    <s v="054G"/>
    <s v="GRUPO GRANDE DE BASES DE DATOS"/>
    <s v="GRUPO-A"/>
    <s v="Grupo Grande de Bases de datos"/>
    <s v="2S"/>
    <n v="16575155"/>
    <s v="DOMÍNGUEZ"/>
    <s v="PÉREZ"/>
    <s v="CÉSAR"/>
    <s v="cedomin"/>
    <s v="cesar.dominguez@unirioja.es"/>
    <n v="3.2"/>
    <m/>
    <n v="504"/>
    <s v="PROFESOR TITULAR UNIVERSIDAD"/>
    <s v="C01"/>
    <s v="TIEMPO COMPLETO"/>
    <s v="2017-12-12 00:00:00.0"/>
    <s v="null"/>
    <s v="DF100346"/>
    <s v="PROFESOR TITULAR DE UNIVERSIDAD"/>
    <s v="R111"/>
    <x v="7"/>
    <n v="570"/>
    <s v="LENGUAJES Y SISTEMAS INFORMÁTICOS"/>
  </r>
  <r>
    <x v="15"/>
    <x v="4"/>
    <n v="824"/>
    <s v="054I"/>
    <s v="GRUPO-A1"/>
    <n v="16575155"/>
    <s v="Bases de datos"/>
    <s v="GI"/>
    <s v="GRUPO DE INFORMÁTICA"/>
    <s v="054I"/>
    <s v="INFORMÁTICA DE BASES DE DATOS"/>
    <s v="GRUPO-A1"/>
    <s v="Grupo de Informática de Bases de datos"/>
    <s v="2S"/>
    <n v="16575155"/>
    <s v="DOMÍNGUEZ"/>
    <s v="PÉREZ"/>
    <s v="CÉSAR"/>
    <s v="cedomin"/>
    <s v="cesar.dominguez@unirioja.es"/>
    <n v="2.8"/>
    <m/>
    <n v="504"/>
    <s v="PROFESOR TITULAR UNIVERSIDAD"/>
    <s v="C01"/>
    <s v="TIEMPO COMPLETO"/>
    <s v="2017-12-12 00:00:00.0"/>
    <s v="null"/>
    <s v="DF100346"/>
    <s v="PROFESOR TITULAR DE UNIVERSIDAD"/>
    <s v="R111"/>
    <x v="7"/>
    <n v="570"/>
    <s v="LENGUAJES Y SISTEMAS INFORMÁTICOS"/>
  </r>
  <r>
    <x v="15"/>
    <x v="4"/>
    <n v="824"/>
    <s v="054I"/>
    <s v="GRUPO-A2"/>
    <n v="15973686"/>
    <s v="Bases de datos"/>
    <s v="GI"/>
    <s v="GRUPO DE INFORMÁTICA"/>
    <s v="054I"/>
    <s v="INFORMÁTICA DE BASES DE DATOS"/>
    <s v="GRUPO-A2"/>
    <s v="Grupo de Informática de Bases de datos"/>
    <s v="2S"/>
    <n v="15973686"/>
    <s v="JAIME"/>
    <s v="ELIZONDO"/>
    <s v="ARTURO"/>
    <s v="arjaime"/>
    <s v="arturo.jaime@unirioja.es"/>
    <n v="2.8"/>
    <m/>
    <n v="504"/>
    <s v="PROFESOR TITULAR UNIVERSIDAD"/>
    <s v="C01"/>
    <s v="TIEMPO COMPLETO"/>
    <s v="2015-09-15 00:00:00.0"/>
    <s v="null"/>
    <s v="DF100152"/>
    <s v="PROFESOR TITULAR DE UNIVERSIDAD"/>
    <s v="R111"/>
    <x v="7"/>
    <n v="570"/>
    <s v="LENGUAJES Y SISTEMAS INFORMÁTICOS"/>
  </r>
  <r>
    <x v="15"/>
    <x v="4"/>
    <n v="824"/>
    <s v="054I"/>
    <s v="GRUPO-A3"/>
    <n v="16622967"/>
    <s v="Bases de datos"/>
    <s v="GI"/>
    <s v="GRUPO DE INFORMÁTICA"/>
    <s v="054I"/>
    <s v="INFORMÁTICA DE BASES DE DATOS"/>
    <s v="GRUPO-A3"/>
    <s v="Grupo de Informática de Bases de datos"/>
    <s v="2S"/>
    <n v="16622967"/>
    <s v="SÁENZ"/>
    <s v="ADÁN"/>
    <s v="CARLOS"/>
    <s v="casaenad"/>
    <s v="carlos.saenz@alum.unirioja.es"/>
    <n v="2.8"/>
    <m/>
    <n v="121"/>
    <s v="PERSONAL INVESTIGADOR EN FORMACIÓN"/>
    <n v="0"/>
    <s v="_"/>
    <s v="2015-09-01 00:00:00.0"/>
    <s v="2019-08-31 00:00:00.0"/>
    <s v="D11BECARIO1"/>
    <s v="PERSONAL INVESTIGADOR PREDOCTORAL EN FORMACIÓN"/>
    <s v="R111"/>
    <x v="7"/>
    <n v="570"/>
    <s v="LENGUAJES Y SISTEMAS INFORMÁTICOS"/>
  </r>
  <r>
    <x v="15"/>
    <x v="4"/>
    <n v="824"/>
    <s v="054I"/>
    <s v="GRUPO-A4"/>
    <n v="30496784"/>
    <s v="Bases de datos"/>
    <s v="GI"/>
    <s v="GRUPO DE INFORMÁTICA"/>
    <s v="054I"/>
    <s v="INFORMÁTICA DE BASES DE DATOS"/>
    <s v="GRUPO-A4"/>
    <s v="Grupo de Informática de Bases de datos"/>
    <s v="2S"/>
    <n v="30496784"/>
    <s v="RODRÍGUEZ"/>
    <s v="PRIEGO"/>
    <s v="EMILIO"/>
    <s v="emrodrig"/>
    <s v="emilio.rodriguez@unirioja.es"/>
    <n v="2.8"/>
    <m/>
    <n v="532"/>
    <s v="LABORAL DOCENTE-ASOCIADO"/>
    <s v="P06"/>
    <s v="TIEMPO PARCIAL (6+6 HORAS)"/>
    <s v="2016-09-15 00:00:00.0"/>
    <s v="2019-09-14 00:00:00.0"/>
    <s v="PI101124"/>
    <s v="PROFESOR ASOCIADO"/>
    <s v="R111"/>
    <x v="7"/>
    <n v="75"/>
    <s v="CIENCIA DE LA COMPUTACIÓN E INTELIGENCIA ARTIFICIA"/>
  </r>
  <r>
    <x v="11"/>
    <x v="4"/>
    <n v="825"/>
    <s v="006G"/>
    <s v="GRUPO-A"/>
    <n v="17835356"/>
    <s v="Lógica"/>
    <s v="GG"/>
    <s v="GRUPO GRANDE"/>
    <s v="006G"/>
    <s v="GRUPO GRANDE DE LÓGICA"/>
    <s v="GRUPO-A"/>
    <s v="Grupo Grande de LÓGICA"/>
    <s v="2S"/>
    <n v="17835356"/>
    <s v="ESPAÑOL"/>
    <s v="GONZÁLEZ"/>
    <s v="LUIS"/>
    <s v="lespanol"/>
    <s v="luis.espanol@unirioja.es"/>
    <n v="4"/>
    <n v="4"/>
    <n v="504"/>
    <s v="PROFESOR TITULAR UNIVERSIDAD"/>
    <s v="01A"/>
    <s v="TIEMPO COMPLETO AMPLIADO"/>
    <s v="2012-09-01 00:00:00.0"/>
    <s v="null"/>
    <s v="DF32213"/>
    <s v="TITULAR DE UNIVERSIDAD"/>
    <s v="R111"/>
    <x v="7"/>
    <n v="440"/>
    <s v="GEOMETRÍA Y TOPOLOGÍA"/>
  </r>
  <r>
    <x v="11"/>
    <x v="4"/>
    <n v="825"/>
    <s v="006G"/>
    <s v="GRUPO-A"/>
    <n v="18408601"/>
    <s v="Lógica"/>
    <s v="GG"/>
    <s v="GRUPO GRANDE"/>
    <s v="006G"/>
    <s v="GRUPO GRANDE DE LÓGICA"/>
    <s v="GRUPO-A"/>
    <s v="Grupo Grande de LÓGICA"/>
    <s v="2S"/>
    <n v="18408601"/>
    <s v="HERNÁNDEZ"/>
    <s v="PARICIO"/>
    <s v="LUIS JAVIER"/>
    <s v="luhernan"/>
    <s v="luis-javier.hernandez@unirioja.es"/>
    <n v="0"/>
    <n v="0"/>
    <n v="500"/>
    <s v="CATEDRATICO DE UNIVERSIDAD"/>
    <s v="01R"/>
    <s v="TIEMPO COMPLETO REDUCIDO"/>
    <s v="2012-09-01 00:00:00.0"/>
    <s v="null"/>
    <s v="DF32212"/>
    <s v="CATEDRÁTICO DE UNIVERSIDAD"/>
    <s v="R111"/>
    <x v="7"/>
    <n v="440"/>
    <s v="GEOMETRÍA Y TOPOLOGÍA"/>
  </r>
  <r>
    <x v="11"/>
    <x v="4"/>
    <n v="825"/>
    <s v="006I"/>
    <s v="GRUPO-A1"/>
    <n v="16603591"/>
    <s v="Lógica"/>
    <s v="GI"/>
    <s v="GRUPO DE INFORMÁTICA"/>
    <s v="006I"/>
    <s v="GRUPO DE INFORMÁTICA DE LÓGICA"/>
    <s v="GRUPO-A1"/>
    <s v="Grupo de Informática de Lógica"/>
    <s v="2S"/>
    <n v="16603591"/>
    <s v="FERNÁNDEZ"/>
    <s v="CESTAU"/>
    <s v="JAIME MARTÍN"/>
    <s v="jafernc"/>
    <s v="jaime.fernandez@unirioja.es"/>
    <n v="1.4"/>
    <n v="1.4"/>
    <n v="536"/>
    <s v="PROFESOR INTERINO"/>
    <s v="C01"/>
    <s v="TIEMPO COMPLETO"/>
    <s v="2019-02-04 00:00:00.0"/>
    <s v="2019-08-08 00:00:00.0"/>
    <s v="D11CONIN14"/>
    <s v="PROFESOR CONTRATADO INTERINO"/>
    <s v="R111"/>
    <x v="7"/>
    <n v="440"/>
    <s v="GEOMETRÍA Y TOPOLOGÍA"/>
  </r>
  <r>
    <x v="11"/>
    <x v="4"/>
    <n v="825"/>
    <s v="006I"/>
    <s v="GRUPO-A2"/>
    <n v="16603591"/>
    <s v="Lógica"/>
    <s v="GI"/>
    <s v="GRUPO DE INFORMÁTICA"/>
    <s v="006I"/>
    <s v="GRUPO DE INFORMÁTICA DE LÓGICA"/>
    <s v="GRUPO-A2"/>
    <s v="Grupo de Informática de Lógica"/>
    <s v="2S"/>
    <n v="16603591"/>
    <s v="FERNÁNDEZ"/>
    <s v="CESTAU"/>
    <s v="JAIME MARTÍN"/>
    <s v="jafernc"/>
    <s v="jaime.fernandez@unirioja.es"/>
    <n v="1.4"/>
    <n v="1.4"/>
    <n v="536"/>
    <s v="PROFESOR INTERINO"/>
    <s v="C01"/>
    <s v="TIEMPO COMPLETO"/>
    <s v="2019-02-04 00:00:00.0"/>
    <s v="2019-08-08 00:00:00.0"/>
    <s v="D11CONIN14"/>
    <s v="PROFESOR CONTRATADO INTERINO"/>
    <s v="R111"/>
    <x v="7"/>
    <n v="440"/>
    <s v="GEOMETRÍA Y TOPOLOGÍA"/>
  </r>
  <r>
    <x v="11"/>
    <x v="4"/>
    <n v="825"/>
    <s v="006I"/>
    <s v="GRUPO-A3"/>
    <n v="16603591"/>
    <s v="Lógica"/>
    <s v="GI"/>
    <s v="GRUPO DE INFORMÁTICA"/>
    <s v="006I"/>
    <s v="GRUPO DE INFORMÁTICA DE LÓGICA"/>
    <s v="GRUPO-A3"/>
    <s v="Grupo de Informática de Lógica"/>
    <s v="2S"/>
    <n v="16603591"/>
    <s v="FERNÁNDEZ"/>
    <s v="CESTAU"/>
    <s v="JAIME MARTÍN"/>
    <s v="jafernc"/>
    <s v="jaime.fernandez@unirioja.es"/>
    <n v="1.4"/>
    <n v="1.4"/>
    <n v="536"/>
    <s v="PROFESOR INTERINO"/>
    <s v="C01"/>
    <s v="TIEMPO COMPLETO"/>
    <s v="2019-02-04 00:00:00.0"/>
    <s v="2019-08-08 00:00:00.0"/>
    <s v="D11CONIN14"/>
    <s v="PROFESOR CONTRATADO INTERINO"/>
    <s v="R111"/>
    <x v="7"/>
    <n v="440"/>
    <s v="GEOMETRÍA Y TOPOLOGÍA"/>
  </r>
  <r>
    <x v="11"/>
    <x v="4"/>
    <n v="825"/>
    <s v="006I"/>
    <s v="GRUPO-A4"/>
    <n v="16603591"/>
    <s v="Lógica"/>
    <s v="GI"/>
    <s v="GRUPO DE INFORMÁTICA"/>
    <s v="006I"/>
    <s v="GRUPO DE INFORMÁTICA DE LÓGICA"/>
    <s v="GRUPO-A4"/>
    <s v="Grupo de Informática de Lógica"/>
    <s v="2S"/>
    <n v="16603591"/>
    <s v="FERNÁNDEZ"/>
    <s v="CESTAU"/>
    <s v="JAIME MARTÍN"/>
    <s v="jafernc"/>
    <s v="jaime.fernandez@unirioja.es"/>
    <n v="1.4"/>
    <n v="1.4"/>
    <n v="536"/>
    <s v="PROFESOR INTERINO"/>
    <s v="C01"/>
    <s v="TIEMPO COMPLETO"/>
    <s v="2019-02-04 00:00:00.0"/>
    <s v="2019-08-08 00:00:00.0"/>
    <s v="D11CONIN14"/>
    <s v="PROFESOR CONTRATADO INTERINO"/>
    <s v="R111"/>
    <x v="7"/>
    <n v="440"/>
    <s v="GEOMETRÍA Y TOPOLOGÍA"/>
  </r>
  <r>
    <x v="11"/>
    <x v="4"/>
    <n v="825"/>
    <s v="006R"/>
    <s v="GRUPO-A1"/>
    <n v="17835356"/>
    <s v="Lógica"/>
    <s v="GR"/>
    <s v="GRUPO REDUCIDO"/>
    <s v="006R"/>
    <s v="GRUPO REDUCIDO DE LÓGICA"/>
    <s v="GRUPO-A1"/>
    <s v="Grupo Reducido de Lógica"/>
    <s v="2S"/>
    <n v="17835356"/>
    <s v="ESPAÑOL"/>
    <s v="GONZÁLEZ"/>
    <s v="LUIS"/>
    <s v="lespanol"/>
    <s v="luis.espanol@unirioja.es"/>
    <n v="0.6"/>
    <n v="0.6"/>
    <n v="504"/>
    <s v="PROFESOR TITULAR UNIVERSIDAD"/>
    <s v="01A"/>
    <s v="TIEMPO COMPLETO AMPLIADO"/>
    <s v="2012-09-01 00:00:00.0"/>
    <s v="null"/>
    <s v="DF32213"/>
    <s v="TITULAR DE UNIVERSIDAD"/>
    <s v="R111"/>
    <x v="7"/>
    <n v="440"/>
    <s v="GEOMETRÍA Y TOPOLOGÍA"/>
  </r>
  <r>
    <x v="11"/>
    <x v="4"/>
    <n v="825"/>
    <s v="006R"/>
    <s v="GRUPO-A2"/>
    <n v="17835356"/>
    <s v="Lógica"/>
    <s v="GR"/>
    <s v="GRUPO REDUCIDO"/>
    <s v="006R"/>
    <s v="GRUPO REDUCIDO DE LÓGICA"/>
    <s v="GRUPO-A2"/>
    <s v="Grupo Reducido de Lógica"/>
    <s v="2S"/>
    <n v="17835356"/>
    <s v="ESPAÑOL"/>
    <s v="GONZÁLEZ"/>
    <s v="LUIS"/>
    <s v="lespanol"/>
    <s v="luis.espanol@unirioja.es"/>
    <n v="0.6"/>
    <n v="0.6"/>
    <n v="504"/>
    <s v="PROFESOR TITULAR UNIVERSIDAD"/>
    <s v="01A"/>
    <s v="TIEMPO COMPLETO AMPLIADO"/>
    <s v="2012-09-01 00:00:00.0"/>
    <s v="null"/>
    <s v="DF32213"/>
    <s v="TITULAR DE UNIVERSIDAD"/>
    <s v="R111"/>
    <x v="7"/>
    <n v="440"/>
    <s v="GEOMETRÍA Y TOPOLOGÍA"/>
  </r>
  <r>
    <x v="11"/>
    <x v="4"/>
    <n v="825"/>
    <s v="006R"/>
    <s v="GRUPO-A3"/>
    <n v="18408601"/>
    <s v="Lógica"/>
    <s v="GR"/>
    <s v="GRUPO REDUCIDO"/>
    <s v="006R"/>
    <s v="GRUPO REDUCIDO DE LÓGICA"/>
    <s v="GRUPO-A3"/>
    <s v="Grupo Reducido de Lógica"/>
    <s v="2S"/>
    <n v="18408601"/>
    <s v="HERNÁNDEZ"/>
    <s v="PARICIO"/>
    <s v="LUIS JAVIER"/>
    <s v="luhernan"/>
    <s v="luis-javier.hernandez@unirioja.es"/>
    <n v="0.6"/>
    <n v="0.6"/>
    <n v="500"/>
    <s v="CATEDRATICO DE UNIVERSIDAD"/>
    <s v="01R"/>
    <s v="TIEMPO COMPLETO REDUCIDO"/>
    <s v="2012-09-01 00:00:00.0"/>
    <s v="null"/>
    <s v="DF32212"/>
    <s v="CATEDRÁTICO DE UNIVERSIDAD"/>
    <s v="R111"/>
    <x v="7"/>
    <n v="440"/>
    <s v="GEOMETRÍA Y TOPOLOGÍA"/>
  </r>
  <r>
    <x v="11"/>
    <x v="4"/>
    <n v="825"/>
    <s v="006R"/>
    <s v="GRUPO-A4"/>
    <n v="18408601"/>
    <s v="Lógica"/>
    <s v="GR"/>
    <s v="GRUPO REDUCIDO"/>
    <s v="006R"/>
    <s v="GRUPO REDUCIDO DE LÓGICA"/>
    <s v="GRUPO-A4"/>
    <s v="Grupo Reducido de Lógica"/>
    <s v="2S"/>
    <n v="18408601"/>
    <s v="HERNÁNDEZ"/>
    <s v="PARICIO"/>
    <s v="LUIS JAVIER"/>
    <s v="luhernan"/>
    <s v="luis-javier.hernandez@unirioja.es"/>
    <n v="0.6"/>
    <n v="0.6"/>
    <n v="500"/>
    <s v="CATEDRATICO DE UNIVERSIDAD"/>
    <s v="01R"/>
    <s v="TIEMPO COMPLETO REDUCIDO"/>
    <s v="2012-09-01 00:00:00.0"/>
    <s v="null"/>
    <s v="DF32212"/>
    <s v="CATEDRÁTICO DE UNIVERSIDAD"/>
    <s v="R111"/>
    <x v="7"/>
    <n v="440"/>
    <s v="GEOMETRÍA Y TOPOLOGÍA"/>
  </r>
  <r>
    <x v="15"/>
    <x v="4"/>
    <n v="825"/>
    <s v="006G"/>
    <s v="GRUPO-A"/>
    <n v="17835356"/>
    <s v="Lógica"/>
    <s v="GG"/>
    <s v="GRUPO GRANDE"/>
    <s v="006G"/>
    <s v="GRUPO GRANDE DE LÓGICA"/>
    <s v="GRUPO-A"/>
    <s v="Grupo Grande de LÓGICA"/>
    <s v="2S"/>
    <n v="17835356"/>
    <s v="ESPAÑOL"/>
    <s v="GONZÁLEZ"/>
    <s v="LUIS"/>
    <s v="lespanol"/>
    <s v="luis.espanol@unirioja.es"/>
    <n v="4"/>
    <m/>
    <n v="504"/>
    <s v="PROFESOR TITULAR UNIVERSIDAD"/>
    <s v="01A"/>
    <s v="TIEMPO COMPLETO AMPLIADO"/>
    <s v="2012-09-01 00:00:00.0"/>
    <s v="null"/>
    <s v="DF32213"/>
    <s v="TITULAR DE UNIVERSIDAD"/>
    <s v="R111"/>
    <x v="7"/>
    <n v="440"/>
    <s v="GEOMETRÍA Y TOPOLOGÍA"/>
  </r>
  <r>
    <x v="15"/>
    <x v="4"/>
    <n v="825"/>
    <s v="006G"/>
    <s v="GRUPO-A"/>
    <n v="18408601"/>
    <s v="Lógica"/>
    <s v="GG"/>
    <s v="GRUPO GRANDE"/>
    <s v="006G"/>
    <s v="GRUPO GRANDE DE LÓGICA"/>
    <s v="GRUPO-A"/>
    <s v="Grupo Grande de LÓGICA"/>
    <s v="2S"/>
    <n v="18408601"/>
    <s v="HERNÁNDEZ"/>
    <s v="PARICIO"/>
    <s v="LUIS JAVIER"/>
    <s v="luhernan"/>
    <s v="luis-javier.hernandez@unirioja.es"/>
    <n v="0"/>
    <m/>
    <n v="500"/>
    <s v="CATEDRATICO DE UNIVERSIDAD"/>
    <s v="01R"/>
    <s v="TIEMPO COMPLETO REDUCIDO"/>
    <s v="2012-09-01 00:00:00.0"/>
    <s v="null"/>
    <s v="DF32212"/>
    <s v="CATEDRÁTICO DE UNIVERSIDAD"/>
    <s v="R111"/>
    <x v="7"/>
    <n v="440"/>
    <s v="GEOMETRÍA Y TOPOLOGÍA"/>
  </r>
  <r>
    <x v="15"/>
    <x v="4"/>
    <n v="825"/>
    <s v="006I"/>
    <s v="GRUPO-A1"/>
    <n v="16603591"/>
    <s v="Lógica"/>
    <s v="GI"/>
    <s v="GRUPO DE INFORMÁTICA"/>
    <s v="006I"/>
    <s v="GRUPO DE INFORMÁTICA DE LÓGICA"/>
    <s v="GRUPO-A1"/>
    <s v="Grupo de Informática de Lógica"/>
    <s v="2S"/>
    <n v="16603591"/>
    <s v="FERNÁNDEZ"/>
    <s v="CESTAU"/>
    <s v="JAIME MARTÍN"/>
    <s v="jafernc"/>
    <s v="jaime.fernandez@unirioja.es"/>
    <n v="1.4"/>
    <m/>
    <n v="536"/>
    <s v="PROFESOR INTERINO"/>
    <s v="C01"/>
    <s v="TIEMPO COMPLETO"/>
    <s v="2019-02-04 00:00:00.0"/>
    <s v="2019-08-08 00:00:00.0"/>
    <s v="D11CONIN14"/>
    <s v="PROFESOR CONTRATADO INTERINO"/>
    <s v="R111"/>
    <x v="7"/>
    <n v="440"/>
    <s v="GEOMETRÍA Y TOPOLOGÍA"/>
  </r>
  <r>
    <x v="15"/>
    <x v="4"/>
    <n v="825"/>
    <s v="006I"/>
    <s v="GRUPO-A2"/>
    <n v="16603591"/>
    <s v="Lógica"/>
    <s v="GI"/>
    <s v="GRUPO DE INFORMÁTICA"/>
    <s v="006I"/>
    <s v="GRUPO DE INFORMÁTICA DE LÓGICA"/>
    <s v="GRUPO-A2"/>
    <s v="Grupo de Informática de Lógica"/>
    <s v="2S"/>
    <n v="16603591"/>
    <s v="FERNÁNDEZ"/>
    <s v="CESTAU"/>
    <s v="JAIME MARTÍN"/>
    <s v="jafernc"/>
    <s v="jaime.fernandez@unirioja.es"/>
    <n v="1.4"/>
    <m/>
    <n v="536"/>
    <s v="PROFESOR INTERINO"/>
    <s v="C01"/>
    <s v="TIEMPO COMPLETO"/>
    <s v="2019-02-04 00:00:00.0"/>
    <s v="2019-08-08 00:00:00.0"/>
    <s v="D11CONIN14"/>
    <s v="PROFESOR CONTRATADO INTERINO"/>
    <s v="R111"/>
    <x v="7"/>
    <n v="440"/>
    <s v="GEOMETRÍA Y TOPOLOGÍA"/>
  </r>
  <r>
    <x v="15"/>
    <x v="4"/>
    <n v="825"/>
    <s v="006I"/>
    <s v="GRUPO-A3"/>
    <n v="16603591"/>
    <s v="Lógica"/>
    <s v="GI"/>
    <s v="GRUPO DE INFORMÁTICA"/>
    <s v="006I"/>
    <s v="GRUPO DE INFORMÁTICA DE LÓGICA"/>
    <s v="GRUPO-A3"/>
    <s v="Grupo de Informática de Lógica"/>
    <s v="2S"/>
    <n v="16603591"/>
    <s v="FERNÁNDEZ"/>
    <s v="CESTAU"/>
    <s v="JAIME MARTÍN"/>
    <s v="jafernc"/>
    <s v="jaime.fernandez@unirioja.es"/>
    <n v="1.4"/>
    <m/>
    <n v="536"/>
    <s v="PROFESOR INTERINO"/>
    <s v="C01"/>
    <s v="TIEMPO COMPLETO"/>
    <s v="2019-02-04 00:00:00.0"/>
    <s v="2019-08-08 00:00:00.0"/>
    <s v="D11CONIN14"/>
    <s v="PROFESOR CONTRATADO INTERINO"/>
    <s v="R111"/>
    <x v="7"/>
    <n v="440"/>
    <s v="GEOMETRÍA Y TOPOLOGÍA"/>
  </r>
  <r>
    <x v="15"/>
    <x v="4"/>
    <n v="825"/>
    <s v="006I"/>
    <s v="GRUPO-A4"/>
    <n v="16603591"/>
    <s v="Lógica"/>
    <s v="GI"/>
    <s v="GRUPO DE INFORMÁTICA"/>
    <s v="006I"/>
    <s v="GRUPO DE INFORMÁTICA DE LÓGICA"/>
    <s v="GRUPO-A4"/>
    <s v="Grupo de Informática de Lógica"/>
    <s v="2S"/>
    <n v="16603591"/>
    <s v="FERNÁNDEZ"/>
    <s v="CESTAU"/>
    <s v="JAIME MARTÍN"/>
    <s v="jafernc"/>
    <s v="jaime.fernandez@unirioja.es"/>
    <n v="1.4"/>
    <m/>
    <n v="536"/>
    <s v="PROFESOR INTERINO"/>
    <s v="C01"/>
    <s v="TIEMPO COMPLETO"/>
    <s v="2019-02-04 00:00:00.0"/>
    <s v="2019-08-08 00:00:00.0"/>
    <s v="D11CONIN14"/>
    <s v="PROFESOR CONTRATADO INTERINO"/>
    <s v="R111"/>
    <x v="7"/>
    <n v="440"/>
    <s v="GEOMETRÍA Y TOPOLOGÍA"/>
  </r>
  <r>
    <x v="15"/>
    <x v="4"/>
    <n v="825"/>
    <s v="006R"/>
    <s v="GRUPO-A1"/>
    <n v="17835356"/>
    <s v="Lógica"/>
    <s v="GR"/>
    <s v="GRUPO REDUCIDO"/>
    <s v="006R"/>
    <s v="GRUPO REDUCIDO DE LÓGICA"/>
    <s v="GRUPO-A1"/>
    <s v="Grupo Reducido de Lógica"/>
    <s v="2S"/>
    <n v="17835356"/>
    <s v="ESPAÑOL"/>
    <s v="GONZÁLEZ"/>
    <s v="LUIS"/>
    <s v="lespanol"/>
    <s v="luis.espanol@unirioja.es"/>
    <n v="0.6"/>
    <m/>
    <n v="504"/>
    <s v="PROFESOR TITULAR UNIVERSIDAD"/>
    <s v="01A"/>
    <s v="TIEMPO COMPLETO AMPLIADO"/>
    <s v="2012-09-01 00:00:00.0"/>
    <s v="null"/>
    <s v="DF32213"/>
    <s v="TITULAR DE UNIVERSIDAD"/>
    <s v="R111"/>
    <x v="7"/>
    <n v="440"/>
    <s v="GEOMETRÍA Y TOPOLOGÍA"/>
  </r>
  <r>
    <x v="15"/>
    <x v="4"/>
    <n v="825"/>
    <s v="006R"/>
    <s v="GRUPO-A2"/>
    <n v="17835356"/>
    <s v="Lógica"/>
    <s v="GR"/>
    <s v="GRUPO REDUCIDO"/>
    <s v="006R"/>
    <s v="GRUPO REDUCIDO DE LÓGICA"/>
    <s v="GRUPO-A2"/>
    <s v="Grupo Reducido de Lógica"/>
    <s v="2S"/>
    <n v="17835356"/>
    <s v="ESPAÑOL"/>
    <s v="GONZÁLEZ"/>
    <s v="LUIS"/>
    <s v="lespanol"/>
    <s v="luis.espanol@unirioja.es"/>
    <n v="0.6"/>
    <m/>
    <n v="504"/>
    <s v="PROFESOR TITULAR UNIVERSIDAD"/>
    <s v="01A"/>
    <s v="TIEMPO COMPLETO AMPLIADO"/>
    <s v="2012-09-01 00:00:00.0"/>
    <s v="null"/>
    <s v="DF32213"/>
    <s v="TITULAR DE UNIVERSIDAD"/>
    <s v="R111"/>
    <x v="7"/>
    <n v="440"/>
    <s v="GEOMETRÍA Y TOPOLOGÍA"/>
  </r>
  <r>
    <x v="15"/>
    <x v="4"/>
    <n v="825"/>
    <s v="006R"/>
    <s v="GRUPO-A3"/>
    <n v="18408601"/>
    <s v="Lógica"/>
    <s v="GR"/>
    <s v="GRUPO REDUCIDO"/>
    <s v="006R"/>
    <s v="GRUPO REDUCIDO DE LÓGICA"/>
    <s v="GRUPO-A3"/>
    <s v="Grupo Reducido de Lógica"/>
    <s v="2S"/>
    <n v="18408601"/>
    <s v="HERNÁNDEZ"/>
    <s v="PARICIO"/>
    <s v="LUIS JAVIER"/>
    <s v="luhernan"/>
    <s v="luis-javier.hernandez@unirioja.es"/>
    <n v="0.6"/>
    <m/>
    <n v="500"/>
    <s v="CATEDRATICO DE UNIVERSIDAD"/>
    <s v="01R"/>
    <s v="TIEMPO COMPLETO REDUCIDO"/>
    <s v="2012-09-01 00:00:00.0"/>
    <s v="null"/>
    <s v="DF32212"/>
    <s v="CATEDRÁTICO DE UNIVERSIDAD"/>
    <s v="R111"/>
    <x v="7"/>
    <n v="440"/>
    <s v="GEOMETRÍA Y TOPOLOGÍA"/>
  </r>
  <r>
    <x v="15"/>
    <x v="4"/>
    <n v="825"/>
    <s v="006R"/>
    <s v="GRUPO-A4"/>
    <n v="18408601"/>
    <s v="Lógica"/>
    <s v="GR"/>
    <s v="GRUPO REDUCIDO"/>
    <s v="006R"/>
    <s v="GRUPO REDUCIDO DE LÓGICA"/>
    <s v="GRUPO-A4"/>
    <s v="Grupo Reducido de Lógica"/>
    <s v="2S"/>
    <n v="18408601"/>
    <s v="HERNÁNDEZ"/>
    <s v="PARICIO"/>
    <s v="LUIS JAVIER"/>
    <s v="luhernan"/>
    <s v="luis-javier.hernandez@unirioja.es"/>
    <n v="0.6"/>
    <m/>
    <n v="500"/>
    <s v="CATEDRATICO DE UNIVERSIDAD"/>
    <s v="01R"/>
    <s v="TIEMPO COMPLETO REDUCIDO"/>
    <s v="2012-09-01 00:00:00.0"/>
    <s v="null"/>
    <s v="DF32212"/>
    <s v="CATEDRÁTICO DE UNIVERSIDAD"/>
    <s v="R111"/>
    <x v="7"/>
    <n v="440"/>
    <s v="GEOMETRÍA Y TOPOLOGÍA"/>
  </r>
  <r>
    <x v="11"/>
    <x v="4"/>
    <n v="826"/>
    <s v="007G"/>
    <s v="GRUPO-A"/>
    <n v="18009522"/>
    <s v="Matemática discreta"/>
    <s v="GG"/>
    <s v="GRUPO GRANDE"/>
    <s v="007G"/>
    <s v="GRUPO GRANDE DE MATEMÁTICA DISCRETA"/>
    <s v="GRUPO-A"/>
    <s v="Grupo Grande de MATEMÁTICA DISCRETA"/>
    <s v="1S"/>
    <n v="18009522"/>
    <s v="LALIENA"/>
    <s v="CLEMENTE"/>
    <s v="JESÚS ANTONIO"/>
    <s v="laliena"/>
    <s v="jesus.laliena@unirioja.es"/>
    <n v="4"/>
    <n v="4"/>
    <n v="500"/>
    <s v="CATEDRATICO DE UNIVERSIDAD"/>
    <s v="01R"/>
    <s v="TIEMPO COMPLETO REDUCIDO"/>
    <s v="2018-11-27 00:00:00.0"/>
    <s v="null"/>
    <s v="DF100378"/>
    <s v="CATEDRÁTICO DE UNIVERSIDAD"/>
    <s v="R111"/>
    <x v="7"/>
    <n v="5"/>
    <s v="ÁLGEBRA"/>
  </r>
  <r>
    <x v="11"/>
    <x v="4"/>
    <n v="826"/>
    <s v="007G"/>
    <s v="GRUPO-B"/>
    <n v="43187774"/>
    <s v="Matemática discreta"/>
    <s v="GG"/>
    <s v="GRUPO GRANDE"/>
    <s v="007G"/>
    <s v="GRUPO GRANDE DE MATEMÁTICA DISCRETA"/>
    <s v="GRUPO-B"/>
    <s v="Grupo Grande de MATEMÁTICA DISCRETA"/>
    <s v="1S"/>
    <n v="43187774"/>
    <s v="ROTGER"/>
    <s v="GARCÍA"/>
    <s v="LUCÍA"/>
    <s v="lurotger"/>
    <s v="lucia.rotger@unirioja.es"/>
    <n v="4"/>
    <n v="4"/>
    <n v="536"/>
    <s v="PROFESOR INTERINO"/>
    <s v="C01"/>
    <s v="TIEMPO COMPLETO"/>
    <s v="2019-02-12 00:00:00.0"/>
    <s v="2019-09-14 00:00:00.0"/>
    <s v="PI101414"/>
    <s v="PROFESOR CONTRADO INTERINO"/>
    <s v="R111"/>
    <x v="7"/>
    <n v="5"/>
    <s v="ÁLGEBRA"/>
  </r>
  <r>
    <x v="11"/>
    <x v="4"/>
    <n v="826"/>
    <s v="007I"/>
    <s v="GRUPO-A1"/>
    <n v="16541342"/>
    <s v="Matemática discreta"/>
    <s v="GI"/>
    <s v="GRUPO DE INFORMÁTICA"/>
    <s v="007I"/>
    <s v="GRUPO DE INFORMÁTICA DE MATEMÁTICA DISCRETA"/>
    <s v="GRUPO-A1"/>
    <s v="Grupo de Informática de Matemática discreta"/>
    <s v="1S"/>
    <n v="16541342"/>
    <s v="LANCHARES"/>
    <s v="BARRASA"/>
    <s v="VÍCTOR"/>
    <s v="vlancha"/>
    <s v="vlancha@unirioja.es"/>
    <n v="1.4"/>
    <n v="1.4"/>
    <n v="504"/>
    <s v="PROFESOR TITULAR UNIVERSIDAD"/>
    <s v="01R"/>
    <s v="TIEMPO COMPLETO REDUCIDO"/>
    <s v="2012-09-01 00:00:00.0"/>
    <s v="null"/>
    <s v="DF32264"/>
    <s v="TITULAR DE UNIVERSIDAD"/>
    <s v="R111"/>
    <x v="7"/>
    <n v="595"/>
    <s v="MATEMÁTICA APLICADA"/>
  </r>
  <r>
    <x v="11"/>
    <x v="4"/>
    <n v="826"/>
    <s v="007I"/>
    <s v="GRUPO-A2"/>
    <n v="16541342"/>
    <s v="Matemática discreta"/>
    <s v="GI"/>
    <s v="GRUPO DE INFORMÁTICA"/>
    <s v="007I"/>
    <s v="GRUPO DE INFORMÁTICA DE MATEMÁTICA DISCRETA"/>
    <s v="GRUPO-A2"/>
    <s v="Grupo de Informática de Matemática discreta"/>
    <s v="1S"/>
    <n v="16541342"/>
    <s v="LANCHARES"/>
    <s v="BARRASA"/>
    <s v="VÍCTOR"/>
    <s v="vlancha"/>
    <s v="vlancha@unirioja.es"/>
    <n v="1.4"/>
    <n v="1.4"/>
    <n v="504"/>
    <s v="PROFESOR TITULAR UNIVERSIDAD"/>
    <s v="01R"/>
    <s v="TIEMPO COMPLETO REDUCIDO"/>
    <s v="2012-09-01 00:00:00.0"/>
    <s v="null"/>
    <s v="DF32264"/>
    <s v="TITULAR DE UNIVERSIDAD"/>
    <s v="R111"/>
    <x v="7"/>
    <n v="595"/>
    <s v="MATEMÁTICA APLICADA"/>
  </r>
  <r>
    <x v="11"/>
    <x v="4"/>
    <n v="826"/>
    <s v="007I"/>
    <s v="GRUPO-A3"/>
    <n v="16541342"/>
    <s v="Matemática discreta"/>
    <s v="GI"/>
    <s v="GRUPO DE INFORMÁTICA"/>
    <s v="007I"/>
    <s v="GRUPO DE INFORMÁTICA DE MATEMÁTICA DISCRETA"/>
    <s v="GRUPO-A3"/>
    <s v="Grupo de Informática de Matemática discreta"/>
    <s v="1S"/>
    <n v="16541342"/>
    <s v="LANCHARES"/>
    <s v="BARRASA"/>
    <s v="VÍCTOR"/>
    <s v="vlancha"/>
    <s v="vlancha@unirioja.es"/>
    <n v="1.4"/>
    <n v="1.4"/>
    <n v="504"/>
    <s v="PROFESOR TITULAR UNIVERSIDAD"/>
    <s v="01R"/>
    <s v="TIEMPO COMPLETO REDUCIDO"/>
    <s v="2012-09-01 00:00:00.0"/>
    <s v="null"/>
    <s v="DF32264"/>
    <s v="TITULAR DE UNIVERSIDAD"/>
    <s v="R111"/>
    <x v="7"/>
    <n v="595"/>
    <s v="MATEMÁTICA APLICADA"/>
  </r>
  <r>
    <x v="11"/>
    <x v="4"/>
    <n v="826"/>
    <s v="007I"/>
    <s v="GRUPO-B1"/>
    <n v="29103662"/>
    <s v="Matemática discreta"/>
    <s v="GI"/>
    <s v="GRUPO DE INFORMÁTICA"/>
    <s v="007I"/>
    <s v="GRUPO DE INFORMÁTICA DE MATEMÁTICA DISCRETA"/>
    <s v="GRUPO-B1"/>
    <s v="Grupo de Informática de Matemática discreta"/>
    <s v="1S"/>
    <n v="29103662"/>
    <s v="PÉREZ"/>
    <s v="IZQUIERDO"/>
    <s v="JOSÉ MARÍA"/>
    <s v="jpperez"/>
    <s v="jm.perez@unirioja.es"/>
    <n v="1.4"/>
    <n v="1.4"/>
    <n v="504"/>
    <s v="PROFESOR TITULAR UNIVERSIDAD"/>
    <s v="01R"/>
    <s v="TIEMPO COMPLETO REDUCIDO"/>
    <s v="2013-09-01 00:00:00.0"/>
    <s v="null"/>
    <s v="DF32074"/>
    <s v="TITULAR DE UNIVERSIDAD"/>
    <s v="R111"/>
    <x v="7"/>
    <n v="5"/>
    <s v="ÁLGEBRA"/>
  </r>
  <r>
    <x v="11"/>
    <x v="4"/>
    <n v="826"/>
    <s v="007I"/>
    <s v="GRUPO-B2"/>
    <n v="29103662"/>
    <s v="Matemática discreta"/>
    <s v="GI"/>
    <s v="GRUPO DE INFORMÁTICA"/>
    <s v="007I"/>
    <s v="GRUPO DE INFORMÁTICA DE MATEMÁTICA DISCRETA"/>
    <s v="GRUPO-B2"/>
    <s v="Grupo de Informática de Matemática discreta"/>
    <s v="1S"/>
    <n v="29103662"/>
    <s v="PÉREZ"/>
    <s v="IZQUIERDO"/>
    <s v="JOSÉ MARÍA"/>
    <s v="jpperez"/>
    <s v="jm.perez@unirioja.es"/>
    <n v="1.4"/>
    <n v="1.4"/>
    <n v="504"/>
    <s v="PROFESOR TITULAR UNIVERSIDAD"/>
    <s v="01R"/>
    <s v="TIEMPO COMPLETO REDUCIDO"/>
    <s v="2013-09-01 00:00:00.0"/>
    <s v="null"/>
    <s v="DF32074"/>
    <s v="TITULAR DE UNIVERSIDAD"/>
    <s v="R111"/>
    <x v="7"/>
    <n v="5"/>
    <s v="ÁLGEBRA"/>
  </r>
  <r>
    <x v="11"/>
    <x v="4"/>
    <n v="826"/>
    <s v="007R"/>
    <s v="GRUPO-A1"/>
    <n v="43187774"/>
    <s v="Matemática discreta"/>
    <s v="GR"/>
    <s v="GRUPO REDUCIDO"/>
    <s v="007R"/>
    <s v="GRUPO REDUCIDO DE MATEMÁTICA DISCRETA"/>
    <s v="GRUPO-A1"/>
    <s v="Grupo Reducido de Matemática discreta"/>
    <s v="1S"/>
    <n v="43187774"/>
    <s v="ROTGER"/>
    <s v="GARCÍA"/>
    <s v="LUCÍA"/>
    <s v="lurotger"/>
    <s v="lucia.rotger@unirioja.es"/>
    <n v="0.6"/>
    <n v="0.6"/>
    <n v="536"/>
    <s v="PROFESOR INTERINO"/>
    <s v="C01"/>
    <s v="TIEMPO COMPLETO"/>
    <s v="2019-02-12 00:00:00.0"/>
    <s v="2019-09-14 00:00:00.0"/>
    <s v="PI101414"/>
    <s v="PROFESOR CONTRADO INTERINO"/>
    <s v="R111"/>
    <x v="7"/>
    <n v="5"/>
    <s v="ÁLGEBRA"/>
  </r>
  <r>
    <x v="11"/>
    <x v="4"/>
    <n v="826"/>
    <s v="007R"/>
    <s v="GRUPO-A2"/>
    <n v="18009522"/>
    <s v="Matemática discreta"/>
    <s v="GR"/>
    <s v="GRUPO REDUCIDO"/>
    <s v="007R"/>
    <s v="GRUPO REDUCIDO DE MATEMÁTICA DISCRETA"/>
    <s v="GRUPO-A2"/>
    <s v="Grupo Reducido de Matemática discreta"/>
    <s v="1S"/>
    <n v="18009522"/>
    <s v="LALIENA"/>
    <s v="CLEMENTE"/>
    <s v="JESÚS ANTONIO"/>
    <s v="laliena"/>
    <s v="jesus.laliena@unirioja.es"/>
    <n v="0.6"/>
    <n v="0.6"/>
    <n v="500"/>
    <s v="CATEDRATICO DE UNIVERSIDAD"/>
    <s v="01R"/>
    <s v="TIEMPO COMPLETO REDUCIDO"/>
    <s v="2018-11-27 00:00:00.0"/>
    <s v="null"/>
    <s v="DF100378"/>
    <s v="CATEDRÁTICO DE UNIVERSIDAD"/>
    <s v="R111"/>
    <x v="7"/>
    <n v="5"/>
    <s v="ÁLGEBRA"/>
  </r>
  <r>
    <x v="11"/>
    <x v="4"/>
    <n v="826"/>
    <s v="007R"/>
    <s v="GRUPO-A3"/>
    <n v="18009522"/>
    <s v="Matemática discreta"/>
    <s v="GR"/>
    <s v="GRUPO REDUCIDO"/>
    <s v="007R"/>
    <s v="GRUPO REDUCIDO DE MATEMÁTICA DISCRETA"/>
    <s v="GRUPO-A3"/>
    <s v="Grupo Reducido de Matemática discreta"/>
    <s v="1S"/>
    <n v="18009522"/>
    <s v="LALIENA"/>
    <s v="CLEMENTE"/>
    <s v="JESÚS ANTONIO"/>
    <s v="laliena"/>
    <s v="jesus.laliena@unirioja.es"/>
    <n v="0.6"/>
    <n v="0.6"/>
    <n v="500"/>
    <s v="CATEDRATICO DE UNIVERSIDAD"/>
    <s v="01R"/>
    <s v="TIEMPO COMPLETO REDUCIDO"/>
    <s v="2018-11-27 00:00:00.0"/>
    <s v="null"/>
    <s v="DF100378"/>
    <s v="CATEDRÁTICO DE UNIVERSIDAD"/>
    <s v="R111"/>
    <x v="7"/>
    <n v="5"/>
    <s v="ÁLGEBRA"/>
  </r>
  <r>
    <x v="11"/>
    <x v="4"/>
    <n v="826"/>
    <s v="007R"/>
    <s v="GRUPO-B1"/>
    <n v="43187774"/>
    <s v="Matemática discreta"/>
    <s v="GR"/>
    <s v="GRUPO REDUCIDO"/>
    <s v="007R"/>
    <s v="GRUPO REDUCIDO DE MATEMÁTICA DISCRETA"/>
    <s v="GRUPO-B1"/>
    <s v="Grupo Reducido de Matemática discreta"/>
    <s v="1S"/>
    <n v="43187774"/>
    <s v="ROTGER"/>
    <s v="GARCÍA"/>
    <s v="LUCÍA"/>
    <s v="lurotger"/>
    <s v="lucia.rotger@unirioja.es"/>
    <n v="0.6"/>
    <n v="0.6"/>
    <n v="536"/>
    <s v="PROFESOR INTERINO"/>
    <s v="C01"/>
    <s v="TIEMPO COMPLETO"/>
    <s v="2019-02-12 00:00:00.0"/>
    <s v="2019-09-14 00:00:00.0"/>
    <s v="PI101414"/>
    <s v="PROFESOR CONTRADO INTERINO"/>
    <s v="R111"/>
    <x v="7"/>
    <n v="5"/>
    <s v="ÁLGEBRA"/>
  </r>
  <r>
    <x v="11"/>
    <x v="4"/>
    <n v="826"/>
    <s v="007R"/>
    <s v="GRUPO-B2"/>
    <n v="43187774"/>
    <s v="Matemática discreta"/>
    <s v="GR"/>
    <s v="GRUPO REDUCIDO"/>
    <s v="007R"/>
    <s v="GRUPO REDUCIDO DE MATEMÁTICA DISCRETA"/>
    <s v="GRUPO-B2"/>
    <s v="Grupo Reducido de Matemática discreta"/>
    <s v="1S"/>
    <n v="43187774"/>
    <s v="ROTGER"/>
    <s v="GARCÍA"/>
    <s v="LUCÍA"/>
    <s v="lurotger"/>
    <s v="lucia.rotger@unirioja.es"/>
    <n v="0.6"/>
    <n v="0.6"/>
    <n v="536"/>
    <s v="PROFESOR INTERINO"/>
    <s v="C01"/>
    <s v="TIEMPO COMPLETO"/>
    <s v="2019-02-12 00:00:00.0"/>
    <s v="2019-09-14 00:00:00.0"/>
    <s v="PI101414"/>
    <s v="PROFESOR CONTRADO INTERINO"/>
    <s v="R111"/>
    <x v="7"/>
    <n v="5"/>
    <s v="ÁLGEBRA"/>
  </r>
  <r>
    <x v="15"/>
    <x v="4"/>
    <n v="826"/>
    <s v="007G"/>
    <s v="GRUPO-A"/>
    <n v="18009522"/>
    <s v="Matemática discreta"/>
    <s v="GG"/>
    <s v="GRUPO GRANDE"/>
    <s v="007G"/>
    <s v="GRUPO GRANDE DE MATEMÁTICA DISCRETA"/>
    <s v="GRUPO-A"/>
    <s v="Grupo Grande de MATEMÁTICA DISCRETA"/>
    <s v="1S"/>
    <n v="18009522"/>
    <s v="LALIENA"/>
    <s v="CLEMENTE"/>
    <s v="JESÚS ANTONIO"/>
    <s v="laliena"/>
    <s v="jesus.laliena@unirioja.es"/>
    <n v="4"/>
    <m/>
    <n v="500"/>
    <s v="CATEDRATICO DE UNIVERSIDAD"/>
    <s v="01R"/>
    <s v="TIEMPO COMPLETO REDUCIDO"/>
    <s v="2018-11-27 00:00:00.0"/>
    <s v="null"/>
    <s v="DF100378"/>
    <s v="CATEDRÁTICO DE UNIVERSIDAD"/>
    <s v="R111"/>
    <x v="7"/>
    <n v="5"/>
    <s v="ÁLGEBRA"/>
  </r>
  <r>
    <x v="15"/>
    <x v="4"/>
    <n v="826"/>
    <s v="007G"/>
    <s v="GRUPO-B"/>
    <n v="43187774"/>
    <s v="Matemática discreta"/>
    <s v="GG"/>
    <s v="GRUPO GRANDE"/>
    <s v="007G"/>
    <s v="GRUPO GRANDE DE MATEMÁTICA DISCRETA"/>
    <s v="GRUPO-B"/>
    <s v="Grupo Grande de MATEMÁTICA DISCRETA"/>
    <s v="1S"/>
    <n v="43187774"/>
    <s v="ROTGER"/>
    <s v="GARCÍA"/>
    <s v="LUCÍA"/>
    <s v="lurotger"/>
    <s v="lucia.rotger@unirioja.es"/>
    <n v="4"/>
    <m/>
    <n v="536"/>
    <s v="PROFESOR INTERINO"/>
    <s v="C01"/>
    <s v="TIEMPO COMPLETO"/>
    <s v="2019-02-12 00:00:00.0"/>
    <s v="2019-09-14 00:00:00.0"/>
    <s v="PI101414"/>
    <s v="PROFESOR CONTRADO INTERINO"/>
    <s v="R111"/>
    <x v="7"/>
    <n v="5"/>
    <s v="ÁLGEBRA"/>
  </r>
  <r>
    <x v="15"/>
    <x v="4"/>
    <n v="826"/>
    <s v="007I"/>
    <s v="GRUPO-A1"/>
    <n v="16541342"/>
    <s v="Matemática discreta"/>
    <s v="GI"/>
    <s v="GRUPO DE INFORMÁTICA"/>
    <s v="007I"/>
    <s v="GRUPO DE INFORMÁTICA DE MATEMÁTICA DISCRETA"/>
    <s v="GRUPO-A1"/>
    <s v="Grupo de Informática de Matemática discreta"/>
    <s v="1S"/>
    <n v="16541342"/>
    <s v="LANCHARES"/>
    <s v="BARRASA"/>
    <s v="VÍCTOR"/>
    <s v="vlancha"/>
    <s v="vlancha@unirioja.es"/>
    <n v="1.4"/>
    <m/>
    <n v="504"/>
    <s v="PROFESOR TITULAR UNIVERSIDAD"/>
    <s v="01R"/>
    <s v="TIEMPO COMPLETO REDUCIDO"/>
    <s v="2012-09-01 00:00:00.0"/>
    <s v="null"/>
    <s v="DF32264"/>
    <s v="TITULAR DE UNIVERSIDAD"/>
    <s v="R111"/>
    <x v="7"/>
    <n v="595"/>
    <s v="MATEMÁTICA APLICADA"/>
  </r>
  <r>
    <x v="15"/>
    <x v="4"/>
    <n v="826"/>
    <s v="007I"/>
    <s v="GRUPO-A2"/>
    <n v="16541342"/>
    <s v="Matemática discreta"/>
    <s v="GI"/>
    <s v="GRUPO DE INFORMÁTICA"/>
    <s v="007I"/>
    <s v="GRUPO DE INFORMÁTICA DE MATEMÁTICA DISCRETA"/>
    <s v="GRUPO-A2"/>
    <s v="Grupo de Informática de Matemática discreta"/>
    <s v="1S"/>
    <n v="16541342"/>
    <s v="LANCHARES"/>
    <s v="BARRASA"/>
    <s v="VÍCTOR"/>
    <s v="vlancha"/>
    <s v="vlancha@unirioja.es"/>
    <n v="1.4"/>
    <m/>
    <n v="504"/>
    <s v="PROFESOR TITULAR UNIVERSIDAD"/>
    <s v="01R"/>
    <s v="TIEMPO COMPLETO REDUCIDO"/>
    <s v="2012-09-01 00:00:00.0"/>
    <s v="null"/>
    <s v="DF32264"/>
    <s v="TITULAR DE UNIVERSIDAD"/>
    <s v="R111"/>
    <x v="7"/>
    <n v="595"/>
    <s v="MATEMÁTICA APLICADA"/>
  </r>
  <r>
    <x v="15"/>
    <x v="4"/>
    <n v="826"/>
    <s v="007I"/>
    <s v="GRUPO-A3"/>
    <n v="16541342"/>
    <s v="Matemática discreta"/>
    <s v="GI"/>
    <s v="GRUPO DE INFORMÁTICA"/>
    <s v="007I"/>
    <s v="GRUPO DE INFORMÁTICA DE MATEMÁTICA DISCRETA"/>
    <s v="GRUPO-A3"/>
    <s v="Grupo de Informática de Matemática discreta"/>
    <s v="1S"/>
    <n v="16541342"/>
    <s v="LANCHARES"/>
    <s v="BARRASA"/>
    <s v="VÍCTOR"/>
    <s v="vlancha"/>
    <s v="vlancha@unirioja.es"/>
    <n v="1.4"/>
    <m/>
    <n v="504"/>
    <s v="PROFESOR TITULAR UNIVERSIDAD"/>
    <s v="01R"/>
    <s v="TIEMPO COMPLETO REDUCIDO"/>
    <s v="2012-09-01 00:00:00.0"/>
    <s v="null"/>
    <s v="DF32264"/>
    <s v="TITULAR DE UNIVERSIDAD"/>
    <s v="R111"/>
    <x v="7"/>
    <n v="595"/>
    <s v="MATEMÁTICA APLICADA"/>
  </r>
  <r>
    <x v="15"/>
    <x v="4"/>
    <n v="826"/>
    <s v="007I"/>
    <s v="GRUPO-B1"/>
    <n v="29103662"/>
    <s v="Matemática discreta"/>
    <s v="GI"/>
    <s v="GRUPO DE INFORMÁTICA"/>
    <s v="007I"/>
    <s v="GRUPO DE INFORMÁTICA DE MATEMÁTICA DISCRETA"/>
    <s v="GRUPO-B1"/>
    <s v="Grupo de Informática de Matemática discreta"/>
    <s v="1S"/>
    <n v="29103662"/>
    <s v="PÉREZ"/>
    <s v="IZQUIERDO"/>
    <s v="JOSÉ MARÍA"/>
    <s v="jpperez"/>
    <s v="jm.perez@unirioja.es"/>
    <n v="1.4"/>
    <m/>
    <n v="504"/>
    <s v="PROFESOR TITULAR UNIVERSIDAD"/>
    <s v="01R"/>
    <s v="TIEMPO COMPLETO REDUCIDO"/>
    <s v="2013-09-01 00:00:00.0"/>
    <s v="null"/>
    <s v="DF32074"/>
    <s v="TITULAR DE UNIVERSIDAD"/>
    <s v="R111"/>
    <x v="7"/>
    <n v="5"/>
    <s v="ÁLGEBRA"/>
  </r>
  <r>
    <x v="15"/>
    <x v="4"/>
    <n v="826"/>
    <s v="007I"/>
    <s v="GRUPO-B2"/>
    <n v="29103662"/>
    <s v="Matemática discreta"/>
    <s v="GI"/>
    <s v="GRUPO DE INFORMÁTICA"/>
    <s v="007I"/>
    <s v="GRUPO DE INFORMÁTICA DE MATEMÁTICA DISCRETA"/>
    <s v="GRUPO-B2"/>
    <s v="Grupo de Informática de Matemática discreta"/>
    <s v="1S"/>
    <n v="29103662"/>
    <s v="PÉREZ"/>
    <s v="IZQUIERDO"/>
    <s v="JOSÉ MARÍA"/>
    <s v="jpperez"/>
    <s v="jm.perez@unirioja.es"/>
    <n v="1.4"/>
    <m/>
    <n v="504"/>
    <s v="PROFESOR TITULAR UNIVERSIDAD"/>
    <s v="01R"/>
    <s v="TIEMPO COMPLETO REDUCIDO"/>
    <s v="2013-09-01 00:00:00.0"/>
    <s v="null"/>
    <s v="DF32074"/>
    <s v="TITULAR DE UNIVERSIDAD"/>
    <s v="R111"/>
    <x v="7"/>
    <n v="5"/>
    <s v="ÁLGEBRA"/>
  </r>
  <r>
    <x v="15"/>
    <x v="4"/>
    <n v="826"/>
    <s v="007R"/>
    <s v="GRUPO-A1"/>
    <n v="43187774"/>
    <s v="Matemática discreta"/>
    <s v="GR"/>
    <s v="GRUPO REDUCIDO"/>
    <s v="007R"/>
    <s v="GRUPO REDUCIDO DE MATEMÁTICA DISCRETA"/>
    <s v="GRUPO-A1"/>
    <s v="Grupo Reducido de Matemática discreta"/>
    <s v="1S"/>
    <n v="43187774"/>
    <s v="ROTGER"/>
    <s v="GARCÍA"/>
    <s v="LUCÍA"/>
    <s v="lurotger"/>
    <s v="lucia.rotger@unirioja.es"/>
    <n v="0.6"/>
    <m/>
    <n v="536"/>
    <s v="PROFESOR INTERINO"/>
    <s v="C01"/>
    <s v="TIEMPO COMPLETO"/>
    <s v="2019-02-12 00:00:00.0"/>
    <s v="2019-09-14 00:00:00.0"/>
    <s v="PI101414"/>
    <s v="PROFESOR CONTRADO INTERINO"/>
    <s v="R111"/>
    <x v="7"/>
    <n v="5"/>
    <s v="ÁLGEBRA"/>
  </r>
  <r>
    <x v="15"/>
    <x v="4"/>
    <n v="826"/>
    <s v="007R"/>
    <s v="GRUPO-A2"/>
    <n v="18009522"/>
    <s v="Matemática discreta"/>
    <s v="GR"/>
    <s v="GRUPO REDUCIDO"/>
    <s v="007R"/>
    <s v="GRUPO REDUCIDO DE MATEMÁTICA DISCRETA"/>
    <s v="GRUPO-A2"/>
    <s v="Grupo Reducido de Matemática discreta"/>
    <s v="1S"/>
    <n v="18009522"/>
    <s v="LALIENA"/>
    <s v="CLEMENTE"/>
    <s v="JESÚS ANTONIO"/>
    <s v="laliena"/>
    <s v="jesus.laliena@unirioja.es"/>
    <n v="0.6"/>
    <m/>
    <n v="500"/>
    <s v="CATEDRATICO DE UNIVERSIDAD"/>
    <s v="01R"/>
    <s v="TIEMPO COMPLETO REDUCIDO"/>
    <s v="2018-11-27 00:00:00.0"/>
    <s v="null"/>
    <s v="DF100378"/>
    <s v="CATEDRÁTICO DE UNIVERSIDAD"/>
    <s v="R111"/>
    <x v="7"/>
    <n v="5"/>
    <s v="ÁLGEBRA"/>
  </r>
  <r>
    <x v="15"/>
    <x v="4"/>
    <n v="826"/>
    <s v="007R"/>
    <s v="GRUPO-A3"/>
    <n v="18009522"/>
    <s v="Matemática discreta"/>
    <s v="GR"/>
    <s v="GRUPO REDUCIDO"/>
    <s v="007R"/>
    <s v="GRUPO REDUCIDO DE MATEMÁTICA DISCRETA"/>
    <s v="GRUPO-A3"/>
    <s v="Grupo Reducido de Matemática discreta"/>
    <s v="1S"/>
    <n v="18009522"/>
    <s v="LALIENA"/>
    <s v="CLEMENTE"/>
    <s v="JESÚS ANTONIO"/>
    <s v="laliena"/>
    <s v="jesus.laliena@unirioja.es"/>
    <n v="0.6"/>
    <m/>
    <n v="500"/>
    <s v="CATEDRATICO DE UNIVERSIDAD"/>
    <s v="01R"/>
    <s v="TIEMPO COMPLETO REDUCIDO"/>
    <s v="2018-11-27 00:00:00.0"/>
    <s v="null"/>
    <s v="DF100378"/>
    <s v="CATEDRÁTICO DE UNIVERSIDAD"/>
    <s v="R111"/>
    <x v="7"/>
    <n v="5"/>
    <s v="ÁLGEBRA"/>
  </r>
  <r>
    <x v="15"/>
    <x v="4"/>
    <n v="826"/>
    <s v="007R"/>
    <s v="GRUPO-B1"/>
    <n v="43187774"/>
    <s v="Matemática discreta"/>
    <s v="GR"/>
    <s v="GRUPO REDUCIDO"/>
    <s v="007R"/>
    <s v="GRUPO REDUCIDO DE MATEMÁTICA DISCRETA"/>
    <s v="GRUPO-B1"/>
    <s v="Grupo Reducido de Matemática discreta"/>
    <s v="1S"/>
    <n v="43187774"/>
    <s v="ROTGER"/>
    <s v="GARCÍA"/>
    <s v="LUCÍA"/>
    <s v="lurotger"/>
    <s v="lucia.rotger@unirioja.es"/>
    <n v="0.6"/>
    <m/>
    <n v="536"/>
    <s v="PROFESOR INTERINO"/>
    <s v="C01"/>
    <s v="TIEMPO COMPLETO"/>
    <s v="2019-02-12 00:00:00.0"/>
    <s v="2019-09-14 00:00:00.0"/>
    <s v="PI101414"/>
    <s v="PROFESOR CONTRADO INTERINO"/>
    <s v="R111"/>
    <x v="7"/>
    <n v="5"/>
    <s v="ÁLGEBRA"/>
  </r>
  <r>
    <x v="15"/>
    <x v="4"/>
    <n v="826"/>
    <s v="007R"/>
    <s v="GRUPO-B2"/>
    <n v="43187774"/>
    <s v="Matemática discreta"/>
    <s v="GR"/>
    <s v="GRUPO REDUCIDO"/>
    <s v="007R"/>
    <s v="GRUPO REDUCIDO DE MATEMÁTICA DISCRETA"/>
    <s v="GRUPO-B2"/>
    <s v="Grupo Reducido de Matemática discreta"/>
    <s v="1S"/>
    <n v="43187774"/>
    <s v="ROTGER"/>
    <s v="GARCÍA"/>
    <s v="LUCÍA"/>
    <s v="lurotger"/>
    <s v="lucia.rotger@unirioja.es"/>
    <n v="0.6"/>
    <m/>
    <n v="536"/>
    <s v="PROFESOR INTERINO"/>
    <s v="C01"/>
    <s v="TIEMPO COMPLETO"/>
    <s v="2019-02-12 00:00:00.0"/>
    <s v="2019-09-14 00:00:00.0"/>
    <s v="PI101414"/>
    <s v="PROFESOR CONTRADO INTERINO"/>
    <s v="R111"/>
    <x v="7"/>
    <n v="5"/>
    <s v="ÁLGEBRA"/>
  </r>
  <r>
    <x v="11"/>
    <x v="4"/>
    <n v="827"/>
    <s v="037G"/>
    <s v="GRUPO-A"/>
    <n v="15973686"/>
    <s v="Diseño de bases de datos"/>
    <s v="GG"/>
    <s v="GRUPO GRANDE"/>
    <s v="037G"/>
    <s v="GRUPO GRANDE DE DISEÑO DE BASES DE DATOS"/>
    <s v="GRUPO-A"/>
    <s v="Grupo Grande de Diseño de bases de datos"/>
    <s v="1S"/>
    <n v="15973686"/>
    <s v="JAIME"/>
    <s v="ELIZONDO"/>
    <s v="ARTURO"/>
    <s v="arjaime"/>
    <s v="arturo.jaime@unirioja.es"/>
    <n v="1.6"/>
    <n v="1.6"/>
    <n v="504"/>
    <s v="PROFESOR TITULAR UNIVERSIDAD"/>
    <s v="C01"/>
    <s v="TIEMPO COMPLETO"/>
    <s v="2015-09-15 00:00:00.0"/>
    <s v="null"/>
    <s v="DF100152"/>
    <s v="PROFESOR TITULAR DE UNIVERSIDAD"/>
    <s v="R111"/>
    <x v="7"/>
    <n v="570"/>
    <s v="LENGUAJES Y SISTEMAS INFORMÁTICOS"/>
  </r>
  <r>
    <x v="11"/>
    <x v="4"/>
    <n v="827"/>
    <s v="037G"/>
    <s v="GRUPO-A"/>
    <n v="16575155"/>
    <s v="Diseño de bases de datos"/>
    <s v="GG"/>
    <s v="GRUPO GRANDE"/>
    <s v="037G"/>
    <s v="GRUPO GRANDE DE DISEÑO DE BASES DE DATOS"/>
    <s v="GRUPO-A"/>
    <s v="Grupo Grande de Diseño de bases de datos"/>
    <s v="1S"/>
    <n v="16575155"/>
    <s v="DOMÍNGUEZ"/>
    <s v="PÉREZ"/>
    <s v="CÉSAR"/>
    <s v="cedomin"/>
    <s v="cesar.dominguez@unirioja.es"/>
    <n v="1.6"/>
    <n v="1.6"/>
    <n v="504"/>
    <s v="PROFESOR TITULAR UNIVERSIDAD"/>
    <s v="C01"/>
    <s v="TIEMPO COMPLETO"/>
    <s v="2017-12-12 00:00:00.0"/>
    <s v="null"/>
    <s v="DF100346"/>
    <s v="PROFESOR TITULAR DE UNIVERSIDAD"/>
    <s v="R111"/>
    <x v="7"/>
    <n v="570"/>
    <s v="LENGUAJES Y SISTEMAS INFORMÁTICOS"/>
  </r>
  <r>
    <x v="11"/>
    <x v="4"/>
    <n v="827"/>
    <s v="037I"/>
    <s v="GRUPO-A1"/>
    <n v="15973686"/>
    <s v="Diseño de bases de datos"/>
    <s v="GI"/>
    <s v="GRUPO DE INFORMÁTICA"/>
    <s v="037I"/>
    <s v="INFORMÁTICA DE DISEÑO DE BASES DE DATOS"/>
    <s v="GRUPO-A1"/>
    <s v="Grupo de Informática de Diseño de bases de datos"/>
    <s v="1S"/>
    <n v="15973686"/>
    <s v="JAIME"/>
    <s v="ELIZONDO"/>
    <s v="ARTURO"/>
    <s v="arjaime"/>
    <s v="arturo.jaime@unirioja.es"/>
    <n v="2.8"/>
    <n v="2.8"/>
    <n v="504"/>
    <s v="PROFESOR TITULAR UNIVERSIDAD"/>
    <s v="C01"/>
    <s v="TIEMPO COMPLETO"/>
    <s v="2015-09-15 00:00:00.0"/>
    <s v="null"/>
    <s v="DF100152"/>
    <s v="PROFESOR TITULAR DE UNIVERSIDAD"/>
    <s v="R111"/>
    <x v="7"/>
    <n v="570"/>
    <s v="LENGUAJES Y SISTEMAS INFORMÁTICOS"/>
  </r>
  <r>
    <x v="11"/>
    <x v="4"/>
    <n v="827"/>
    <s v="037I"/>
    <s v="GRUPO-A2"/>
    <n v="16575155"/>
    <s v="Diseño de bases de datos"/>
    <s v="GI"/>
    <s v="GRUPO DE INFORMÁTICA"/>
    <s v="037I"/>
    <s v="INFORMÁTICA DE DISEÑO DE BASES DE DATOS"/>
    <s v="GRUPO-A2"/>
    <s v="Grupo de Informática de Diseño de bases de datos"/>
    <s v="1S"/>
    <n v="16575155"/>
    <s v="DOMÍNGUEZ"/>
    <s v="PÉREZ"/>
    <s v="CÉSAR"/>
    <s v="cedomin"/>
    <s v="cesar.dominguez@unirioja.es"/>
    <n v="2.8"/>
    <n v="2.8"/>
    <n v="504"/>
    <s v="PROFESOR TITULAR UNIVERSIDAD"/>
    <s v="C01"/>
    <s v="TIEMPO COMPLETO"/>
    <s v="2017-12-12 00:00:00.0"/>
    <s v="null"/>
    <s v="DF100346"/>
    <s v="PROFESOR TITULAR DE UNIVERSIDAD"/>
    <s v="R111"/>
    <x v="7"/>
    <n v="570"/>
    <s v="LENGUAJES Y SISTEMAS INFORMÁTICOS"/>
  </r>
  <r>
    <x v="11"/>
    <x v="4"/>
    <n v="827"/>
    <s v="037I"/>
    <s v="GRUPO-A3"/>
    <n v="15973686"/>
    <s v="Diseño de bases de datos"/>
    <s v="GI"/>
    <s v="GRUPO DE INFORMÁTICA"/>
    <s v="037I"/>
    <s v="INFORMÁTICA DE DISEÑO DE BASES DE DATOS"/>
    <s v="GRUPO-A3"/>
    <s v="Grupo de Informática de Diseño de bases de datos"/>
    <s v="1S"/>
    <n v="15973686"/>
    <s v="JAIME"/>
    <s v="ELIZONDO"/>
    <s v="ARTURO"/>
    <s v="arjaime"/>
    <s v="arturo.jaime@unirioja.es"/>
    <n v="1.4"/>
    <n v="1.4"/>
    <n v="504"/>
    <s v="PROFESOR TITULAR UNIVERSIDAD"/>
    <s v="C01"/>
    <s v="TIEMPO COMPLETO"/>
    <s v="2015-09-15 00:00:00.0"/>
    <s v="null"/>
    <s v="DF100152"/>
    <s v="PROFESOR TITULAR DE UNIVERSIDAD"/>
    <s v="R111"/>
    <x v="7"/>
    <n v="570"/>
    <s v="LENGUAJES Y SISTEMAS INFORMÁTICOS"/>
  </r>
  <r>
    <x v="11"/>
    <x v="4"/>
    <n v="827"/>
    <s v="037I"/>
    <s v="GRUPO-A3"/>
    <n v="16575155"/>
    <s v="Diseño de bases de datos"/>
    <s v="GI"/>
    <s v="GRUPO DE INFORMÁTICA"/>
    <s v="037I"/>
    <s v="INFORMÁTICA DE DISEÑO DE BASES DE DATOS"/>
    <s v="GRUPO-A3"/>
    <s v="Grupo de Informática de Diseño de bases de datos"/>
    <s v="1S"/>
    <n v="16575155"/>
    <s v="DOMÍNGUEZ"/>
    <s v="PÉREZ"/>
    <s v="CÉSAR"/>
    <s v="cedomin"/>
    <s v="cesar.dominguez@unirioja.es"/>
    <n v="1.4"/>
    <n v="1.4"/>
    <n v="504"/>
    <s v="PROFESOR TITULAR UNIVERSIDAD"/>
    <s v="C01"/>
    <s v="TIEMPO COMPLETO"/>
    <s v="2017-12-12 00:00:00.0"/>
    <s v="null"/>
    <s v="DF100346"/>
    <s v="PROFESOR TITULAR DE UNIVERSIDAD"/>
    <s v="R111"/>
    <x v="7"/>
    <n v="570"/>
    <s v="LENGUAJES Y SISTEMAS INFORMÁTICOS"/>
  </r>
  <r>
    <x v="15"/>
    <x v="4"/>
    <n v="827"/>
    <s v="037G"/>
    <s v="GRUPO-A"/>
    <n v="15973686"/>
    <s v="Diseño de bases de datos"/>
    <s v="GG"/>
    <s v="GRUPO GRANDE"/>
    <s v="037G"/>
    <s v="GRUPO GRANDE DE DISEÑO DE BASES DE DATOS"/>
    <s v="GRUPO-A"/>
    <s v="Grupo Grande de Diseño de bases de datos"/>
    <s v="1S"/>
    <n v="15973686"/>
    <s v="JAIME"/>
    <s v="ELIZONDO"/>
    <s v="ARTURO"/>
    <s v="arjaime"/>
    <s v="arturo.jaime@unirioja.es"/>
    <n v="1.6"/>
    <m/>
    <n v="504"/>
    <s v="PROFESOR TITULAR UNIVERSIDAD"/>
    <s v="C01"/>
    <s v="TIEMPO COMPLETO"/>
    <s v="2015-09-15 00:00:00.0"/>
    <s v="null"/>
    <s v="DF100152"/>
    <s v="PROFESOR TITULAR DE UNIVERSIDAD"/>
    <s v="R111"/>
    <x v="7"/>
    <n v="570"/>
    <s v="LENGUAJES Y SISTEMAS INFORMÁTICOS"/>
  </r>
  <r>
    <x v="15"/>
    <x v="4"/>
    <n v="827"/>
    <s v="037G"/>
    <s v="GRUPO-A"/>
    <n v="16575155"/>
    <s v="Diseño de bases de datos"/>
    <s v="GG"/>
    <s v="GRUPO GRANDE"/>
    <s v="037G"/>
    <s v="GRUPO GRANDE DE DISEÑO DE BASES DE DATOS"/>
    <s v="GRUPO-A"/>
    <s v="Grupo Grande de Diseño de bases de datos"/>
    <s v="1S"/>
    <n v="16575155"/>
    <s v="DOMÍNGUEZ"/>
    <s v="PÉREZ"/>
    <s v="CÉSAR"/>
    <s v="cedomin"/>
    <s v="cesar.dominguez@unirioja.es"/>
    <n v="1.6"/>
    <m/>
    <n v="504"/>
    <s v="PROFESOR TITULAR UNIVERSIDAD"/>
    <s v="C01"/>
    <s v="TIEMPO COMPLETO"/>
    <s v="2017-12-12 00:00:00.0"/>
    <s v="null"/>
    <s v="DF100346"/>
    <s v="PROFESOR TITULAR DE UNIVERSIDAD"/>
    <s v="R111"/>
    <x v="7"/>
    <n v="570"/>
    <s v="LENGUAJES Y SISTEMAS INFORMÁTICOS"/>
  </r>
  <r>
    <x v="15"/>
    <x v="4"/>
    <n v="827"/>
    <s v="037I"/>
    <s v="GRUPO-A1"/>
    <n v="15973686"/>
    <s v="Diseño de bases de datos"/>
    <s v="GI"/>
    <s v="GRUPO DE INFORMÁTICA"/>
    <s v="037I"/>
    <s v="INFORMÁTICA DE DISEÑO DE BASES DE DATOS"/>
    <s v="GRUPO-A1"/>
    <s v="Grupo de Informática de Diseño de bases de datos"/>
    <s v="1S"/>
    <n v="15973686"/>
    <s v="JAIME"/>
    <s v="ELIZONDO"/>
    <s v="ARTURO"/>
    <s v="arjaime"/>
    <s v="arturo.jaime@unirioja.es"/>
    <n v="2.8"/>
    <m/>
    <n v="504"/>
    <s v="PROFESOR TITULAR UNIVERSIDAD"/>
    <s v="C01"/>
    <s v="TIEMPO COMPLETO"/>
    <s v="2015-09-15 00:00:00.0"/>
    <s v="null"/>
    <s v="DF100152"/>
    <s v="PROFESOR TITULAR DE UNIVERSIDAD"/>
    <s v="R111"/>
    <x v="7"/>
    <n v="570"/>
    <s v="LENGUAJES Y SISTEMAS INFORMÁTICOS"/>
  </r>
  <r>
    <x v="15"/>
    <x v="4"/>
    <n v="827"/>
    <s v="037I"/>
    <s v="GRUPO-A2"/>
    <n v="16575155"/>
    <s v="Diseño de bases de datos"/>
    <s v="GI"/>
    <s v="GRUPO DE INFORMÁTICA"/>
    <s v="037I"/>
    <s v="INFORMÁTICA DE DISEÑO DE BASES DE DATOS"/>
    <s v="GRUPO-A2"/>
    <s v="Grupo de Informática de Diseño de bases de datos"/>
    <s v="1S"/>
    <n v="16575155"/>
    <s v="DOMÍNGUEZ"/>
    <s v="PÉREZ"/>
    <s v="CÉSAR"/>
    <s v="cedomin"/>
    <s v="cesar.dominguez@unirioja.es"/>
    <n v="2.8"/>
    <m/>
    <n v="504"/>
    <s v="PROFESOR TITULAR UNIVERSIDAD"/>
    <s v="C01"/>
    <s v="TIEMPO COMPLETO"/>
    <s v="2017-12-12 00:00:00.0"/>
    <s v="null"/>
    <s v="DF100346"/>
    <s v="PROFESOR TITULAR DE UNIVERSIDAD"/>
    <s v="R111"/>
    <x v="7"/>
    <n v="570"/>
    <s v="LENGUAJES Y SISTEMAS INFORMÁTICOS"/>
  </r>
  <r>
    <x v="15"/>
    <x v="4"/>
    <n v="827"/>
    <s v="037I"/>
    <s v="GRUPO-A3"/>
    <n v="15973686"/>
    <s v="Diseño de bases de datos"/>
    <s v="GI"/>
    <s v="GRUPO DE INFORMÁTICA"/>
    <s v="037I"/>
    <s v="INFORMÁTICA DE DISEÑO DE BASES DE DATOS"/>
    <s v="GRUPO-A3"/>
    <s v="Grupo de Informática de Diseño de bases de datos"/>
    <s v="1S"/>
    <n v="15973686"/>
    <s v="JAIME"/>
    <s v="ELIZONDO"/>
    <s v="ARTURO"/>
    <s v="arjaime"/>
    <s v="arturo.jaime@unirioja.es"/>
    <n v="1.4"/>
    <m/>
    <n v="504"/>
    <s v="PROFESOR TITULAR UNIVERSIDAD"/>
    <s v="C01"/>
    <s v="TIEMPO COMPLETO"/>
    <s v="2015-09-15 00:00:00.0"/>
    <s v="null"/>
    <s v="DF100152"/>
    <s v="PROFESOR TITULAR DE UNIVERSIDAD"/>
    <s v="R111"/>
    <x v="7"/>
    <n v="570"/>
    <s v="LENGUAJES Y SISTEMAS INFORMÁTICOS"/>
  </r>
  <r>
    <x v="15"/>
    <x v="4"/>
    <n v="827"/>
    <s v="037I"/>
    <s v="GRUPO-A3"/>
    <n v="16575155"/>
    <s v="Diseño de bases de datos"/>
    <s v="GI"/>
    <s v="GRUPO DE INFORMÁTICA"/>
    <s v="037I"/>
    <s v="INFORMÁTICA DE DISEÑO DE BASES DE DATOS"/>
    <s v="GRUPO-A3"/>
    <s v="Grupo de Informática de Diseño de bases de datos"/>
    <s v="1S"/>
    <n v="16575155"/>
    <s v="DOMÍNGUEZ"/>
    <s v="PÉREZ"/>
    <s v="CÉSAR"/>
    <s v="cedomin"/>
    <s v="cesar.dominguez@unirioja.es"/>
    <n v="1.4"/>
    <m/>
    <n v="504"/>
    <s v="PROFESOR TITULAR UNIVERSIDAD"/>
    <s v="C01"/>
    <s v="TIEMPO COMPLETO"/>
    <s v="2017-12-12 00:00:00.0"/>
    <s v="null"/>
    <s v="DF100346"/>
    <s v="PROFESOR TITULAR DE UNIVERSIDAD"/>
    <s v="R111"/>
    <x v="7"/>
    <n v="570"/>
    <s v="LENGUAJES Y SISTEMAS INFORMÁTICOS"/>
  </r>
  <r>
    <x v="11"/>
    <x v="4"/>
    <n v="828"/>
    <s v="012G"/>
    <s v="GRUPO-A"/>
    <n v="16590764"/>
    <s v="Programación orientada a objetos"/>
    <s v="GG"/>
    <s v="GRUPO GRANDE"/>
    <s v="012G"/>
    <s v="GRUPO GRANDE DE PROGRAMACIÓN ORIENTADA A OBJETOS"/>
    <s v="GRUPO-A"/>
    <s v="Grupo Grande de PROGRAMACIÓN ORIENTADA A OBJETOS"/>
    <s v="1S"/>
    <n v="16590764"/>
    <s v="ARANSAY"/>
    <s v="AZOFRA"/>
    <s v="JESÚS MARÍA"/>
    <s v="jearansa"/>
    <s v="jesus-maria.aransay@unirioja.es"/>
    <n v="3.2"/>
    <n v="3.2"/>
    <n v="534"/>
    <s v="CONTRATADO DOCTOR -TIPO 1"/>
    <s v="C01"/>
    <s v="TIEMPO COMPLETO"/>
    <s v="2010-09-01 00:00:00.0"/>
    <s v="null"/>
    <s v="PI100763"/>
    <s v="PROFESOR CONTRATADO DOCTOR"/>
    <s v="R111"/>
    <x v="7"/>
    <n v="75"/>
    <s v="CIENCIA DE LA COMPUTACIÓN E INTELIGENCIA ARTIFICIA"/>
  </r>
  <r>
    <x v="11"/>
    <x v="4"/>
    <n v="828"/>
    <s v="012I"/>
    <s v="GRUPO-A1"/>
    <n v="16613711"/>
    <s v="Programación orientada a objetos"/>
    <s v="GI"/>
    <s v="GRUPO DE INFORMÁTICA"/>
    <s v="012I"/>
    <s v="INFORMÁTICA DE PROGRAMACIÓN ORIENTADA A OBJETOS"/>
    <s v="GRUPO-A1"/>
    <s v="Grupo de Informática de Programación orientada a objetos"/>
    <s v="1S"/>
    <n v="16613711"/>
    <s v="HERAS"/>
    <s v="VICENTE"/>
    <s v="JÓNATAN"/>
    <s v="joheras"/>
    <s v="jonathan.heras@unirioja.es"/>
    <n v="2.8"/>
    <n v="2.8"/>
    <n v="536"/>
    <s v="PROFESOR INTERINO"/>
    <s v="C01"/>
    <s v="TIEMPO COMPLETO"/>
    <s v="2017-09-15 00:00:00.0"/>
    <s v="null"/>
    <s v="PI101271"/>
    <s v="PROFESOR CONTRATADO INTERINO"/>
    <s v="R111"/>
    <x v="7"/>
    <n v="75"/>
    <s v="CIENCIA DE LA COMPUTACIÓN E INTELIGENCIA ARTIFICIA"/>
  </r>
  <r>
    <x v="11"/>
    <x v="4"/>
    <n v="828"/>
    <s v="012I"/>
    <s v="GRUPO-A2"/>
    <n v="16613711"/>
    <s v="Programación orientada a objetos"/>
    <s v="GI"/>
    <s v="GRUPO DE INFORMÁTICA"/>
    <s v="012I"/>
    <s v="INFORMÁTICA DE PROGRAMACIÓN ORIENTADA A OBJETOS"/>
    <s v="GRUPO-A2"/>
    <s v="Grupo de Informática de Programación orientada a objetos"/>
    <s v="1S"/>
    <n v="16613711"/>
    <s v="HERAS"/>
    <s v="VICENTE"/>
    <s v="JÓNATAN"/>
    <s v="joheras"/>
    <s v="jonathan.heras@unirioja.es"/>
    <n v="2.8"/>
    <n v="2.8"/>
    <n v="536"/>
    <s v="PROFESOR INTERINO"/>
    <s v="C01"/>
    <s v="TIEMPO COMPLETO"/>
    <s v="2017-09-15 00:00:00.0"/>
    <s v="null"/>
    <s v="PI101271"/>
    <s v="PROFESOR CONTRATADO INTERINO"/>
    <s v="R111"/>
    <x v="7"/>
    <n v="75"/>
    <s v="CIENCIA DE LA COMPUTACIÓN E INTELIGENCIA ARTIFICIA"/>
  </r>
  <r>
    <x v="11"/>
    <x v="4"/>
    <n v="828"/>
    <s v="012I"/>
    <s v="GRUPO-A3"/>
    <n v="16613711"/>
    <s v="Programación orientada a objetos"/>
    <s v="GI"/>
    <s v="GRUPO DE INFORMÁTICA"/>
    <s v="012I"/>
    <s v="INFORMÁTICA DE PROGRAMACIÓN ORIENTADA A OBJETOS"/>
    <s v="GRUPO-A3"/>
    <s v="Grupo de Informática de Programación orientada a objetos"/>
    <s v="1S"/>
    <n v="16613711"/>
    <s v="HERAS"/>
    <s v="VICENTE"/>
    <s v="JÓNATAN"/>
    <s v="joheras"/>
    <s v="jonathan.heras@unirioja.es"/>
    <n v="2.8"/>
    <n v="2.8"/>
    <n v="536"/>
    <s v="PROFESOR INTERINO"/>
    <s v="C01"/>
    <s v="TIEMPO COMPLETO"/>
    <s v="2017-09-15 00:00:00.0"/>
    <s v="null"/>
    <s v="PI101271"/>
    <s v="PROFESOR CONTRATADO INTERINO"/>
    <s v="R111"/>
    <x v="7"/>
    <n v="75"/>
    <s v="CIENCIA DE LA COMPUTACIÓN E INTELIGENCIA ARTIFICIA"/>
  </r>
  <r>
    <x v="11"/>
    <x v="4"/>
    <n v="828"/>
    <s v="012I"/>
    <s v="GRUPO-A4"/>
    <n v="16590764"/>
    <s v="Programación orientada a objetos"/>
    <s v="GI"/>
    <s v="GRUPO DE INFORMÁTICA"/>
    <s v="012I"/>
    <s v="INFORMÁTICA DE PROGRAMACIÓN ORIENTADA A OBJETOS"/>
    <s v="GRUPO-A4"/>
    <s v="Grupo de Informática de Programación orientada a objetos"/>
    <s v="1S"/>
    <n v="16590764"/>
    <s v="ARANSAY"/>
    <s v="AZOFRA"/>
    <s v="JESÚS MARÍA"/>
    <s v="jearansa"/>
    <s v="jesus-maria.aransay@unirioja.es"/>
    <n v="1.4"/>
    <n v="1.4"/>
    <n v="534"/>
    <s v="CONTRATADO DOCTOR -TIPO 1"/>
    <s v="C01"/>
    <s v="TIEMPO COMPLETO"/>
    <s v="2010-09-01 00:00:00.0"/>
    <s v="null"/>
    <s v="PI100763"/>
    <s v="PROFESOR CONTRATADO DOCTOR"/>
    <s v="R111"/>
    <x v="7"/>
    <n v="75"/>
    <s v="CIENCIA DE LA COMPUTACIÓN E INTELIGENCIA ARTIFICIA"/>
  </r>
  <r>
    <x v="11"/>
    <x v="4"/>
    <n v="828"/>
    <s v="012I"/>
    <s v="GRUPO-A4"/>
    <n v="16613711"/>
    <s v="Programación orientada a objetos"/>
    <s v="GI"/>
    <s v="GRUPO DE INFORMÁTICA"/>
    <s v="012I"/>
    <s v="INFORMÁTICA DE PROGRAMACIÓN ORIENTADA A OBJETOS"/>
    <s v="GRUPO-A4"/>
    <s v="Grupo de Informática de Programación orientada a objetos"/>
    <s v="1S"/>
    <n v="16613711"/>
    <s v="HERAS"/>
    <s v="VICENTE"/>
    <s v="JÓNATAN"/>
    <s v="joheras"/>
    <s v="jonathan.heras@unirioja.es"/>
    <n v="1.4"/>
    <n v="1.4"/>
    <n v="536"/>
    <s v="PROFESOR INTERINO"/>
    <s v="C01"/>
    <s v="TIEMPO COMPLETO"/>
    <s v="2017-09-15 00:00:00.0"/>
    <s v="null"/>
    <s v="PI101271"/>
    <s v="PROFESOR CONTRATADO INTERINO"/>
    <s v="R111"/>
    <x v="7"/>
    <n v="75"/>
    <s v="CIENCIA DE LA COMPUTACIÓN E INTELIGENCIA ARTIFICIA"/>
  </r>
  <r>
    <x v="15"/>
    <x v="4"/>
    <n v="828"/>
    <s v="012G"/>
    <s v="GRUPO-A"/>
    <n v="16590764"/>
    <s v="Programación orientada a objetos"/>
    <s v="GG"/>
    <s v="GRUPO GRANDE"/>
    <s v="012G"/>
    <s v="GRUPO GRANDE DE PROGRAMACIÓN ORIENTADA A OBJETOS"/>
    <s v="GRUPO-A"/>
    <s v="Grupo Grande de PROGRAMACIÓN ORIENTADA A OBJETOS"/>
    <s v="1S"/>
    <n v="16590764"/>
    <s v="ARANSAY"/>
    <s v="AZOFRA"/>
    <s v="JESÚS MARÍA"/>
    <s v="jearansa"/>
    <s v="jesus-maria.aransay@unirioja.es"/>
    <n v="3.2"/>
    <m/>
    <n v="534"/>
    <s v="CONTRATADO DOCTOR -TIPO 1"/>
    <s v="C01"/>
    <s v="TIEMPO COMPLETO"/>
    <s v="2010-09-01 00:00:00.0"/>
    <s v="null"/>
    <s v="PI100763"/>
    <s v="PROFESOR CONTRATADO DOCTOR"/>
    <s v="R111"/>
    <x v="7"/>
    <n v="75"/>
    <s v="CIENCIA DE LA COMPUTACIÓN E INTELIGENCIA ARTIFICIA"/>
  </r>
  <r>
    <x v="15"/>
    <x v="4"/>
    <n v="828"/>
    <s v="012I"/>
    <s v="GRUPO-A1"/>
    <n v="16613711"/>
    <s v="Programación orientada a objetos"/>
    <s v="GI"/>
    <s v="GRUPO DE INFORMÁTICA"/>
    <s v="012I"/>
    <s v="INFORMÁTICA DE PROGRAMACIÓN ORIENTADA A OBJETOS"/>
    <s v="GRUPO-A1"/>
    <s v="Grupo de Informática de Programación orientada a objetos"/>
    <s v="1S"/>
    <n v="16613711"/>
    <s v="HERAS"/>
    <s v="VICENTE"/>
    <s v="JÓNATAN"/>
    <s v="joheras"/>
    <s v="jonathan.heras@unirioja.es"/>
    <n v="2.8"/>
    <m/>
    <n v="536"/>
    <s v="PROFESOR INTERINO"/>
    <s v="C01"/>
    <s v="TIEMPO COMPLETO"/>
    <s v="2017-09-15 00:00:00.0"/>
    <s v="null"/>
    <s v="PI101271"/>
    <s v="PROFESOR CONTRATADO INTERINO"/>
    <s v="R111"/>
    <x v="7"/>
    <n v="75"/>
    <s v="CIENCIA DE LA COMPUTACIÓN E INTELIGENCIA ARTIFICIA"/>
  </r>
  <r>
    <x v="15"/>
    <x v="4"/>
    <n v="828"/>
    <s v="012I"/>
    <s v="GRUPO-A2"/>
    <n v="16613711"/>
    <s v="Programación orientada a objetos"/>
    <s v="GI"/>
    <s v="GRUPO DE INFORMÁTICA"/>
    <s v="012I"/>
    <s v="INFORMÁTICA DE PROGRAMACIÓN ORIENTADA A OBJETOS"/>
    <s v="GRUPO-A2"/>
    <s v="Grupo de Informática de Programación orientada a objetos"/>
    <s v="1S"/>
    <n v="16613711"/>
    <s v="HERAS"/>
    <s v="VICENTE"/>
    <s v="JÓNATAN"/>
    <s v="joheras"/>
    <s v="jonathan.heras@unirioja.es"/>
    <n v="2.8"/>
    <m/>
    <n v="536"/>
    <s v="PROFESOR INTERINO"/>
    <s v="C01"/>
    <s v="TIEMPO COMPLETO"/>
    <s v="2017-09-15 00:00:00.0"/>
    <s v="null"/>
    <s v="PI101271"/>
    <s v="PROFESOR CONTRATADO INTERINO"/>
    <s v="R111"/>
    <x v="7"/>
    <n v="75"/>
    <s v="CIENCIA DE LA COMPUTACIÓN E INTELIGENCIA ARTIFICIA"/>
  </r>
  <r>
    <x v="15"/>
    <x v="4"/>
    <n v="828"/>
    <s v="012I"/>
    <s v="GRUPO-A3"/>
    <n v="16613711"/>
    <s v="Programación orientada a objetos"/>
    <s v="GI"/>
    <s v="GRUPO DE INFORMÁTICA"/>
    <s v="012I"/>
    <s v="INFORMÁTICA DE PROGRAMACIÓN ORIENTADA A OBJETOS"/>
    <s v="GRUPO-A3"/>
    <s v="Grupo de Informática de Programación orientada a objetos"/>
    <s v="1S"/>
    <n v="16613711"/>
    <s v="HERAS"/>
    <s v="VICENTE"/>
    <s v="JÓNATAN"/>
    <s v="joheras"/>
    <s v="jonathan.heras@unirioja.es"/>
    <n v="2.8"/>
    <m/>
    <n v="536"/>
    <s v="PROFESOR INTERINO"/>
    <s v="C01"/>
    <s v="TIEMPO COMPLETO"/>
    <s v="2017-09-15 00:00:00.0"/>
    <s v="null"/>
    <s v="PI101271"/>
    <s v="PROFESOR CONTRATADO INTERINO"/>
    <s v="R111"/>
    <x v="7"/>
    <n v="75"/>
    <s v="CIENCIA DE LA COMPUTACIÓN E INTELIGENCIA ARTIFICIA"/>
  </r>
  <r>
    <x v="15"/>
    <x v="4"/>
    <n v="828"/>
    <s v="012I"/>
    <s v="GRUPO-A4"/>
    <n v="16590764"/>
    <s v="Programación orientada a objetos"/>
    <s v="GI"/>
    <s v="GRUPO DE INFORMÁTICA"/>
    <s v="012I"/>
    <s v="INFORMÁTICA DE PROGRAMACIÓN ORIENTADA A OBJETOS"/>
    <s v="GRUPO-A4"/>
    <s v="Grupo de Informática de Programación orientada a objetos"/>
    <s v="1S"/>
    <n v="16590764"/>
    <s v="ARANSAY"/>
    <s v="AZOFRA"/>
    <s v="JESÚS MARÍA"/>
    <s v="jearansa"/>
    <s v="jesus-maria.aransay@unirioja.es"/>
    <n v="1.4"/>
    <m/>
    <n v="534"/>
    <s v="CONTRATADO DOCTOR -TIPO 1"/>
    <s v="C01"/>
    <s v="TIEMPO COMPLETO"/>
    <s v="2010-09-01 00:00:00.0"/>
    <s v="null"/>
    <s v="PI100763"/>
    <s v="PROFESOR CONTRATADO DOCTOR"/>
    <s v="R111"/>
    <x v="7"/>
    <n v="75"/>
    <s v="CIENCIA DE LA COMPUTACIÓN E INTELIGENCIA ARTIFICIA"/>
  </r>
  <r>
    <x v="15"/>
    <x v="4"/>
    <n v="828"/>
    <s v="012I"/>
    <s v="GRUPO-A4"/>
    <n v="16613711"/>
    <s v="Programación orientada a objetos"/>
    <s v="GI"/>
    <s v="GRUPO DE INFORMÁTICA"/>
    <s v="012I"/>
    <s v="INFORMÁTICA DE PROGRAMACIÓN ORIENTADA A OBJETOS"/>
    <s v="GRUPO-A4"/>
    <s v="Grupo de Informática de Programación orientada a objetos"/>
    <s v="1S"/>
    <n v="16613711"/>
    <s v="HERAS"/>
    <s v="VICENTE"/>
    <s v="JÓNATAN"/>
    <s v="joheras"/>
    <s v="jonathan.heras@unirioja.es"/>
    <n v="1.4"/>
    <m/>
    <n v="536"/>
    <s v="PROFESOR INTERINO"/>
    <s v="C01"/>
    <s v="TIEMPO COMPLETO"/>
    <s v="2017-09-15 00:00:00.0"/>
    <s v="null"/>
    <s v="PI101271"/>
    <s v="PROFESOR CONTRATADO INTERINO"/>
    <s v="R111"/>
    <x v="7"/>
    <n v="75"/>
    <s v="CIENCIA DE LA COMPUTACIÓN E INTELIGENCIA ARTIFICIA"/>
  </r>
  <r>
    <x v="11"/>
    <x v="4"/>
    <n v="829"/>
    <s v="801206G"/>
    <s v="GRUPO-A"/>
    <n v="16536550"/>
    <s v="Sistemas operativos"/>
    <s v="GG"/>
    <s v="GRUPO GRANDE"/>
    <s v="801206G"/>
    <s v="GRUPO GRANDE DE SISTEMAS OPERATIVOS"/>
    <s v="GRUPO-A"/>
    <s v="Grupo Grande de Sistemas operativos"/>
    <s v="1S"/>
    <n v="16536550"/>
    <s v="MATA"/>
    <s v="SOTÉS"/>
    <s v="ELOY JAVIER"/>
    <s v="mata"/>
    <s v="eloy.mata@unirioja.es"/>
    <n v="3.2"/>
    <n v="3.2"/>
    <n v="504"/>
    <s v="PROFESOR TITULAR UNIVERSIDAD"/>
    <s v="C01"/>
    <s v="TIEMPO COMPLETO"/>
    <s v="2018-09-17 00:00:00.0"/>
    <s v="null"/>
    <s v="DF32238"/>
    <s v="TITULAR DE UNIVERSIDAD"/>
    <s v="R111"/>
    <x v="7"/>
    <n v="570"/>
    <s v="LENGUAJES Y SISTEMAS INFORMÁTICOS"/>
  </r>
  <r>
    <x v="11"/>
    <x v="4"/>
    <n v="829"/>
    <s v="801206I"/>
    <s v="GRUPO-A1"/>
    <n v="16536550"/>
    <s v="Sistemas operativos"/>
    <s v="GI"/>
    <s v="GRUPO DE INFORMÁTICA"/>
    <s v="801206I"/>
    <s v="INFORMÁTICA DE SISTEMAS OPERATIVOS"/>
    <s v="GRUPO-A1"/>
    <s v="Informática de Sistemas operativos"/>
    <s v="1S"/>
    <n v="16536550"/>
    <s v="MATA"/>
    <s v="SOTÉS"/>
    <s v="ELOY JAVIER"/>
    <s v="mata"/>
    <s v="eloy.mata@unirioja.es"/>
    <n v="2.8"/>
    <n v="2.8"/>
    <n v="504"/>
    <s v="PROFESOR TITULAR UNIVERSIDAD"/>
    <s v="C01"/>
    <s v="TIEMPO COMPLETO"/>
    <s v="2018-09-17 00:00:00.0"/>
    <s v="null"/>
    <s v="DF32238"/>
    <s v="TITULAR DE UNIVERSIDAD"/>
    <s v="R111"/>
    <x v="7"/>
    <n v="570"/>
    <s v="LENGUAJES Y SISTEMAS INFORMÁTICOS"/>
  </r>
  <r>
    <x v="11"/>
    <x v="4"/>
    <n v="829"/>
    <s v="801206I"/>
    <s v="GRUPO-A2"/>
    <n v="16551912"/>
    <s v="Sistemas operativos"/>
    <s v="GI"/>
    <s v="GRUPO DE INFORMÁTICA"/>
    <s v="801206I"/>
    <s v="INFORMÁTICA DE SISTEMAS OPERATIVOS"/>
    <s v="GRUPO-A2"/>
    <s v="Informática de Sistemas operativos"/>
    <s v="1S"/>
    <n v="16551912"/>
    <s v="GARCÍA"/>
    <s v="IZQUIERDO"/>
    <s v="FRANCISCO JOSÉ"/>
    <s v="fgarcia"/>
    <s v="francisco.garcia@unirioja.es"/>
    <n v="2.8"/>
    <n v="2.8"/>
    <n v="534"/>
    <s v="CONTRATADO DOCTOR -TIPO 1"/>
    <s v="C01"/>
    <s v="TIEMPO COMPLETO"/>
    <s v="2013-07-20 00:00:00.0"/>
    <s v="null"/>
    <s v="LD100292"/>
    <s v="CONTRATADO DOCTOR"/>
    <s v="R111"/>
    <x v="7"/>
    <n v="570"/>
    <s v="LENGUAJES Y SISTEMAS INFORMÁTICOS"/>
  </r>
  <r>
    <x v="11"/>
    <x v="4"/>
    <n v="829"/>
    <s v="801206I"/>
    <s v="GRUPO-A3"/>
    <n v="16536550"/>
    <s v="Sistemas operativos"/>
    <s v="GI"/>
    <s v="GRUPO DE INFORMÁTICA"/>
    <s v="801206I"/>
    <s v="INFORMÁTICA DE SISTEMAS OPERATIVOS"/>
    <s v="GRUPO-A3"/>
    <s v="Informática de Sistemas operativos"/>
    <s v="1S"/>
    <n v="16536550"/>
    <s v="MATA"/>
    <s v="SOTÉS"/>
    <s v="ELOY JAVIER"/>
    <s v="mata"/>
    <s v="eloy.mata@unirioja.es"/>
    <n v="2.8"/>
    <n v="2.8"/>
    <n v="504"/>
    <s v="PROFESOR TITULAR UNIVERSIDAD"/>
    <s v="C01"/>
    <s v="TIEMPO COMPLETO"/>
    <s v="2018-09-17 00:00:00.0"/>
    <s v="null"/>
    <s v="DF32238"/>
    <s v="TITULAR DE UNIVERSIDAD"/>
    <s v="R111"/>
    <x v="7"/>
    <n v="570"/>
    <s v="LENGUAJES Y SISTEMAS INFORMÁTICOS"/>
  </r>
  <r>
    <x v="15"/>
    <x v="4"/>
    <n v="829"/>
    <s v="801206G"/>
    <s v="GRUPO-A"/>
    <n v="16536550"/>
    <s v="Sistemas operativos"/>
    <s v="GG"/>
    <s v="GRUPO GRANDE"/>
    <s v="801206G"/>
    <s v="GRUPO GRANDE DE SISTEMAS OPERATIVOS"/>
    <s v="GRUPO-A"/>
    <s v="Grupo Grande de Sistemas operativos"/>
    <s v="1S"/>
    <n v="16536550"/>
    <s v="MATA"/>
    <s v="SOTÉS"/>
    <s v="ELOY JAVIER"/>
    <s v="mata"/>
    <s v="eloy.mata@unirioja.es"/>
    <n v="3.2"/>
    <m/>
    <n v="504"/>
    <s v="PROFESOR TITULAR UNIVERSIDAD"/>
    <s v="C01"/>
    <s v="TIEMPO COMPLETO"/>
    <s v="2018-09-17 00:00:00.0"/>
    <s v="null"/>
    <s v="DF32238"/>
    <s v="TITULAR DE UNIVERSIDAD"/>
    <s v="R111"/>
    <x v="7"/>
    <n v="570"/>
    <s v="LENGUAJES Y SISTEMAS INFORMÁTICOS"/>
  </r>
  <r>
    <x v="15"/>
    <x v="4"/>
    <n v="829"/>
    <s v="801206I"/>
    <s v="GRUPO-A1"/>
    <n v="16536550"/>
    <s v="Sistemas operativos"/>
    <s v="GI"/>
    <s v="GRUPO DE INFORMÁTICA"/>
    <s v="801206I"/>
    <s v="INFORMÁTICA DE SISTEMAS OPERATIVOS"/>
    <s v="GRUPO-A1"/>
    <s v="Informática de Sistemas operativos"/>
    <s v="1S"/>
    <n v="16536550"/>
    <s v="MATA"/>
    <s v="SOTÉS"/>
    <s v="ELOY JAVIER"/>
    <s v="mata"/>
    <s v="eloy.mata@unirioja.es"/>
    <n v="2.8"/>
    <m/>
    <n v="504"/>
    <s v="PROFESOR TITULAR UNIVERSIDAD"/>
    <s v="C01"/>
    <s v="TIEMPO COMPLETO"/>
    <s v="2018-09-17 00:00:00.0"/>
    <s v="null"/>
    <s v="DF32238"/>
    <s v="TITULAR DE UNIVERSIDAD"/>
    <s v="R111"/>
    <x v="7"/>
    <n v="570"/>
    <s v="LENGUAJES Y SISTEMAS INFORMÁTICOS"/>
  </r>
  <r>
    <x v="15"/>
    <x v="4"/>
    <n v="829"/>
    <s v="801206I"/>
    <s v="GRUPO-A2"/>
    <n v="16551912"/>
    <s v="Sistemas operativos"/>
    <s v="GI"/>
    <s v="GRUPO DE INFORMÁTICA"/>
    <s v="801206I"/>
    <s v="INFORMÁTICA DE SISTEMAS OPERATIVOS"/>
    <s v="GRUPO-A2"/>
    <s v="Informática de Sistemas operativos"/>
    <s v="1S"/>
    <n v="16551912"/>
    <s v="GARCÍA"/>
    <s v="IZQUIERDO"/>
    <s v="FRANCISCO JOSÉ"/>
    <s v="fgarcia"/>
    <s v="francisco.garcia@unirioja.es"/>
    <n v="2.8"/>
    <m/>
    <n v="534"/>
    <s v="CONTRATADO DOCTOR -TIPO 1"/>
    <s v="C01"/>
    <s v="TIEMPO COMPLETO"/>
    <s v="2013-07-20 00:00:00.0"/>
    <s v="null"/>
    <s v="LD100292"/>
    <s v="CONTRATADO DOCTOR"/>
    <s v="R111"/>
    <x v="7"/>
    <n v="570"/>
    <s v="LENGUAJES Y SISTEMAS INFORMÁTICOS"/>
  </r>
  <r>
    <x v="15"/>
    <x v="4"/>
    <n v="829"/>
    <s v="801206I"/>
    <s v="GRUPO-A3"/>
    <n v="16536550"/>
    <s v="Sistemas operativos"/>
    <s v="GI"/>
    <s v="GRUPO DE INFORMÁTICA"/>
    <s v="801206I"/>
    <s v="INFORMÁTICA DE SISTEMAS OPERATIVOS"/>
    <s v="GRUPO-A3"/>
    <s v="Informática de Sistemas operativos"/>
    <s v="1S"/>
    <n v="16536550"/>
    <s v="MATA"/>
    <s v="SOTÉS"/>
    <s v="ELOY JAVIER"/>
    <s v="mata"/>
    <s v="eloy.mata@unirioja.es"/>
    <n v="2.8"/>
    <m/>
    <n v="504"/>
    <s v="PROFESOR TITULAR UNIVERSIDAD"/>
    <s v="C01"/>
    <s v="TIEMPO COMPLETO"/>
    <s v="2018-09-17 00:00:00.0"/>
    <s v="null"/>
    <s v="DF32238"/>
    <s v="TITULAR DE UNIVERSIDAD"/>
    <s v="R111"/>
    <x v="7"/>
    <n v="570"/>
    <s v="LENGUAJES Y SISTEMAS INFORMÁTICOS"/>
  </r>
  <r>
    <x v="11"/>
    <x v="4"/>
    <n v="830"/>
    <s v="013G"/>
    <s v="GRUPO-A"/>
    <n v="16597051"/>
    <s v="Métodos formales en programación"/>
    <s v="GG"/>
    <s v="GRUPO GRANDE"/>
    <s v="013G"/>
    <s v="GRUPO GRANDE DE ESP. Y DES. DE SISTEMAS DE SOFTWARE"/>
    <s v="GRUPO-A"/>
    <s v="Grupo Grande de ESP. Y DES. DE SISTEMAS DE SOFTWARE"/>
    <s v="2S"/>
    <n v="16597051"/>
    <s v="ROMERO"/>
    <s v="IBÁÑEZ"/>
    <s v="ANA"/>
    <s v="anromero"/>
    <s v="ana.romero@unirioja.es"/>
    <n v="3.2"/>
    <n v="3.2"/>
    <n v="504"/>
    <s v="PROFESOR TITULAR UNIVERSIDAD"/>
    <s v="C01"/>
    <s v="TIEMPO COMPLETO"/>
    <s v="2018-12-18 00:00:00.0"/>
    <s v="null"/>
    <s v="DF100324"/>
    <s v="PROFESOR TITULAR DE UNIVERSIDAD"/>
    <s v="R111"/>
    <x v="7"/>
    <n v="75"/>
    <s v="CIENCIA DE LA COMPUTACIÓN E INTELIGENCIA ARTIFICIA"/>
  </r>
  <r>
    <x v="11"/>
    <x v="4"/>
    <n v="830"/>
    <s v="013I"/>
    <s v="GRUPO-A1"/>
    <n v="16597051"/>
    <s v="Métodos formales en programación"/>
    <s v="GI"/>
    <s v="GRUPO DE INFORMÁTICA"/>
    <s v="013I"/>
    <s v="INFORMÁTICA DE ESP. Y DES. DE SISTEMAS DE SOFTWARE"/>
    <s v="GRUPO-A1"/>
    <s v="Grupo de Informática de Esp. y Des. de sistemas de Software"/>
    <s v="2S"/>
    <n v="16597051"/>
    <s v="ROMERO"/>
    <s v="IBÁÑEZ"/>
    <s v="ANA"/>
    <s v="anromero"/>
    <s v="ana.romero@unirioja.es"/>
    <n v="2.8"/>
    <n v="2.8"/>
    <n v="504"/>
    <s v="PROFESOR TITULAR UNIVERSIDAD"/>
    <s v="C01"/>
    <s v="TIEMPO COMPLETO"/>
    <s v="2018-12-18 00:00:00.0"/>
    <s v="null"/>
    <s v="DF100324"/>
    <s v="PROFESOR TITULAR DE UNIVERSIDAD"/>
    <s v="R111"/>
    <x v="7"/>
    <n v="75"/>
    <s v="CIENCIA DE LA COMPUTACIÓN E INTELIGENCIA ARTIFICIA"/>
  </r>
  <r>
    <x v="11"/>
    <x v="4"/>
    <n v="830"/>
    <s v="013I"/>
    <s v="GRUPO-A2"/>
    <n v="16597051"/>
    <s v="Métodos formales en programación"/>
    <s v="GI"/>
    <s v="GRUPO DE INFORMÁTICA"/>
    <s v="013I"/>
    <s v="INFORMÁTICA DE ESP. Y DES. DE SISTEMAS DE SOFTWARE"/>
    <s v="GRUPO-A2"/>
    <s v="Grupo de Informática de Esp. y Des. de sistemas de Software"/>
    <s v="2S"/>
    <n v="16597051"/>
    <s v="ROMERO"/>
    <s v="IBÁÑEZ"/>
    <s v="ANA"/>
    <s v="anromero"/>
    <s v="ana.romero@unirioja.es"/>
    <n v="2.8"/>
    <n v="2.8"/>
    <n v="504"/>
    <s v="PROFESOR TITULAR UNIVERSIDAD"/>
    <s v="C01"/>
    <s v="TIEMPO COMPLETO"/>
    <s v="2018-12-18 00:00:00.0"/>
    <s v="null"/>
    <s v="DF100324"/>
    <s v="PROFESOR TITULAR DE UNIVERSIDAD"/>
    <s v="R111"/>
    <x v="7"/>
    <n v="75"/>
    <s v="CIENCIA DE LA COMPUTACIÓN E INTELIGENCIA ARTIFICIA"/>
  </r>
  <r>
    <x v="11"/>
    <x v="4"/>
    <n v="830"/>
    <s v="013I"/>
    <s v="GRUPO-A3"/>
    <n v="16597051"/>
    <s v="Métodos formales en programación"/>
    <s v="GI"/>
    <s v="GRUPO DE INFORMÁTICA"/>
    <s v="013I"/>
    <s v="INFORMÁTICA DE ESP. Y DES. DE SISTEMAS DE SOFTWARE"/>
    <s v="GRUPO-A3"/>
    <s v="Grupo de Informática de Esp. y Des. de sistemas de Software"/>
    <s v="2S"/>
    <n v="16597051"/>
    <s v="ROMERO"/>
    <s v="IBÁÑEZ"/>
    <s v="ANA"/>
    <s v="anromero"/>
    <s v="ana.romero@unirioja.es"/>
    <n v="2.8"/>
    <n v="2.8"/>
    <n v="504"/>
    <s v="PROFESOR TITULAR UNIVERSIDAD"/>
    <s v="C01"/>
    <s v="TIEMPO COMPLETO"/>
    <s v="2018-12-18 00:00:00.0"/>
    <s v="null"/>
    <s v="DF100324"/>
    <s v="PROFESOR TITULAR DE UNIVERSIDAD"/>
    <s v="R111"/>
    <x v="7"/>
    <n v="75"/>
    <s v="CIENCIA DE LA COMPUTACIÓN E INTELIGENCIA ARTIFICIA"/>
  </r>
  <r>
    <x v="15"/>
    <x v="4"/>
    <n v="830"/>
    <s v="013G"/>
    <s v="GRUPO-A"/>
    <n v="16597051"/>
    <s v="Métodos formales en programación"/>
    <s v="GG"/>
    <s v="GRUPO GRANDE"/>
    <s v="013G"/>
    <s v="GRUPO GRANDE DE ESP. Y DES. DE SISTEMAS DE SOFTWARE"/>
    <s v="GRUPO-A"/>
    <s v="Grupo Grande de ESP. Y DES. DE SISTEMAS DE SOFTWARE"/>
    <s v="2S"/>
    <n v="16597051"/>
    <s v="ROMERO"/>
    <s v="IBÁÑEZ"/>
    <s v="ANA"/>
    <s v="anromero"/>
    <s v="ana.romero@unirioja.es"/>
    <n v="3.2"/>
    <m/>
    <n v="504"/>
    <s v="PROFESOR TITULAR UNIVERSIDAD"/>
    <s v="C01"/>
    <s v="TIEMPO COMPLETO"/>
    <s v="2018-12-18 00:00:00.0"/>
    <s v="null"/>
    <s v="DF100324"/>
    <s v="PROFESOR TITULAR DE UNIVERSIDAD"/>
    <s v="R111"/>
    <x v="7"/>
    <n v="75"/>
    <s v="CIENCIA DE LA COMPUTACIÓN E INTELIGENCIA ARTIFICIA"/>
  </r>
  <r>
    <x v="15"/>
    <x v="4"/>
    <n v="830"/>
    <s v="013I"/>
    <s v="GRUPO-A1"/>
    <n v="16597051"/>
    <s v="Métodos formales en programación"/>
    <s v="GI"/>
    <s v="GRUPO DE INFORMÁTICA"/>
    <s v="013I"/>
    <s v="INFORMÁTICA DE ESP. Y DES. DE SISTEMAS DE SOFTWARE"/>
    <s v="GRUPO-A1"/>
    <s v="Grupo de Informática de Esp. y Des. de sistemas de Software"/>
    <s v="2S"/>
    <n v="16597051"/>
    <s v="ROMERO"/>
    <s v="IBÁÑEZ"/>
    <s v="ANA"/>
    <s v="anromero"/>
    <s v="ana.romero@unirioja.es"/>
    <n v="2.8"/>
    <m/>
    <n v="504"/>
    <s v="PROFESOR TITULAR UNIVERSIDAD"/>
    <s v="C01"/>
    <s v="TIEMPO COMPLETO"/>
    <s v="2018-12-18 00:00:00.0"/>
    <s v="null"/>
    <s v="DF100324"/>
    <s v="PROFESOR TITULAR DE UNIVERSIDAD"/>
    <s v="R111"/>
    <x v="7"/>
    <n v="75"/>
    <s v="CIENCIA DE LA COMPUTACIÓN E INTELIGENCIA ARTIFICIA"/>
  </r>
  <r>
    <x v="15"/>
    <x v="4"/>
    <n v="830"/>
    <s v="013I"/>
    <s v="GRUPO-A2"/>
    <n v="16597051"/>
    <s v="Métodos formales en programación"/>
    <s v="GI"/>
    <s v="GRUPO DE INFORMÁTICA"/>
    <s v="013I"/>
    <s v="INFORMÁTICA DE ESP. Y DES. DE SISTEMAS DE SOFTWARE"/>
    <s v="GRUPO-A2"/>
    <s v="Grupo de Informática de Esp. y Des. de sistemas de Software"/>
    <s v="2S"/>
    <n v="16597051"/>
    <s v="ROMERO"/>
    <s v="IBÁÑEZ"/>
    <s v="ANA"/>
    <s v="anromero"/>
    <s v="ana.romero@unirioja.es"/>
    <n v="2.8"/>
    <m/>
    <n v="504"/>
    <s v="PROFESOR TITULAR UNIVERSIDAD"/>
    <s v="C01"/>
    <s v="TIEMPO COMPLETO"/>
    <s v="2018-12-18 00:00:00.0"/>
    <s v="null"/>
    <s v="DF100324"/>
    <s v="PROFESOR TITULAR DE UNIVERSIDAD"/>
    <s v="R111"/>
    <x v="7"/>
    <n v="75"/>
    <s v="CIENCIA DE LA COMPUTACIÓN E INTELIGENCIA ARTIFICIA"/>
  </r>
  <r>
    <x v="15"/>
    <x v="4"/>
    <n v="830"/>
    <s v="013I"/>
    <s v="GRUPO-A3"/>
    <n v="16597051"/>
    <s v="Métodos formales en programación"/>
    <s v="GI"/>
    <s v="GRUPO DE INFORMÁTICA"/>
    <s v="013I"/>
    <s v="INFORMÁTICA DE ESP. Y DES. DE SISTEMAS DE SOFTWARE"/>
    <s v="GRUPO-A3"/>
    <s v="Grupo de Informática de Esp. y Des. de sistemas de Software"/>
    <s v="2S"/>
    <n v="16597051"/>
    <s v="ROMERO"/>
    <s v="IBÁÑEZ"/>
    <s v="ANA"/>
    <s v="anromero"/>
    <s v="ana.romero@unirioja.es"/>
    <n v="2.8"/>
    <m/>
    <n v="504"/>
    <s v="PROFESOR TITULAR UNIVERSIDAD"/>
    <s v="C01"/>
    <s v="TIEMPO COMPLETO"/>
    <s v="2018-12-18 00:00:00.0"/>
    <s v="null"/>
    <s v="DF100324"/>
    <s v="PROFESOR TITULAR DE UNIVERSIDAD"/>
    <s v="R111"/>
    <x v="7"/>
    <n v="75"/>
    <s v="CIENCIA DE LA COMPUTACIÓN E INTELIGENCIA ARTIFICIA"/>
  </r>
  <r>
    <x v="15"/>
    <x v="4"/>
    <n v="831"/>
    <s v="801208G"/>
    <s v="GRUPO-A"/>
    <n v="16545261"/>
    <s v="Ingeniería del Software"/>
    <s v="GG"/>
    <s v="GRUPO GRANDE"/>
    <s v="801208G"/>
    <s v="GRUPO GRANDE DE INGENIERÍA DE SOFTWARE"/>
    <s v="GRUPO-A"/>
    <s v="Grupo Grande de Ingeniería de Software"/>
    <s v="2S"/>
    <n v="16545261"/>
    <s v="OLARTE"/>
    <s v="LARREA"/>
    <s v="JUAN JOSÉ"/>
    <s v="jjolarte"/>
    <s v="jjolarte@unirioja.es"/>
    <n v="3.2"/>
    <n v="3.2"/>
    <n v="504"/>
    <s v="PROFESOR TITULAR UNIVERSIDAD"/>
    <s v="C01"/>
    <s v="TIEMPO COMPLETO"/>
    <s v="2018-09-17 00:00:00.0"/>
    <s v="null"/>
    <s v="DF32239"/>
    <s v="PROFESOR TITULAR DE UNIVERSIDAD"/>
    <s v="R111"/>
    <x v="7"/>
    <n v="570"/>
    <s v="LENGUAJES Y SISTEMAS INFORMÁTICOS"/>
  </r>
  <r>
    <x v="15"/>
    <x v="4"/>
    <n v="831"/>
    <s v="801208I"/>
    <s v="GRUPO-A1"/>
    <n v="16545261"/>
    <s v="Ingeniería del Software"/>
    <s v="GI"/>
    <s v="GRUPO DE INFORMÁTICA"/>
    <s v="801208I"/>
    <s v="INFORMÁTICA DE INGENIERÍA DE SOFTWARE"/>
    <s v="GRUPO-A1"/>
    <s v="Informática de Ingeniería de Software"/>
    <s v="2S"/>
    <n v="16545261"/>
    <s v="OLARTE"/>
    <s v="LARREA"/>
    <s v="JUAN JOSÉ"/>
    <s v="jjolarte"/>
    <s v="jjolarte@unirioja.es"/>
    <n v="2.8"/>
    <n v="2.8"/>
    <n v="504"/>
    <s v="PROFESOR TITULAR UNIVERSIDAD"/>
    <s v="C01"/>
    <s v="TIEMPO COMPLETO"/>
    <s v="2018-09-17 00:00:00.0"/>
    <s v="null"/>
    <s v="DF32239"/>
    <s v="PROFESOR TITULAR DE UNIVERSIDAD"/>
    <s v="R111"/>
    <x v="7"/>
    <n v="570"/>
    <s v="LENGUAJES Y SISTEMAS INFORMÁTICOS"/>
  </r>
  <r>
    <x v="15"/>
    <x v="4"/>
    <n v="831"/>
    <s v="801208I"/>
    <s v="GRUPO-A2"/>
    <n v="16545261"/>
    <s v="Ingeniería del Software"/>
    <s v="GI"/>
    <s v="GRUPO DE INFORMÁTICA"/>
    <s v="801208I"/>
    <s v="INFORMÁTICA DE INGENIERÍA DE SOFTWARE"/>
    <s v="GRUPO-A2"/>
    <s v="Informática de Ingeniería de Software"/>
    <s v="2S"/>
    <n v="16545261"/>
    <s v="OLARTE"/>
    <s v="LARREA"/>
    <s v="JUAN JOSÉ"/>
    <s v="jjolarte"/>
    <s v="jjolarte@unirioja.es"/>
    <n v="2.8"/>
    <n v="2.8"/>
    <n v="504"/>
    <s v="PROFESOR TITULAR UNIVERSIDAD"/>
    <s v="C01"/>
    <s v="TIEMPO COMPLETO"/>
    <s v="2018-09-17 00:00:00.0"/>
    <s v="null"/>
    <s v="DF32239"/>
    <s v="PROFESOR TITULAR DE UNIVERSIDAD"/>
    <s v="R111"/>
    <x v="7"/>
    <n v="570"/>
    <s v="LENGUAJES Y SISTEMAS INFORMÁTICOS"/>
  </r>
  <r>
    <x v="15"/>
    <x v="4"/>
    <n v="831"/>
    <s v="801208I"/>
    <s v="GRUPO-A3"/>
    <n v="16545261"/>
    <s v="Ingeniería del Software"/>
    <s v="GI"/>
    <s v="GRUPO DE INFORMÁTICA"/>
    <s v="801208I"/>
    <s v="INFORMÁTICA DE INGENIERÍA DE SOFTWARE"/>
    <s v="GRUPO-A3"/>
    <s v="Informática de Ingeniería de Software"/>
    <s v="2S"/>
    <n v="16545261"/>
    <s v="OLARTE"/>
    <s v="LARREA"/>
    <s v="JUAN JOSÉ"/>
    <s v="jjolarte"/>
    <s v="jjolarte@unirioja.es"/>
    <n v="2.8"/>
    <n v="2.8"/>
    <n v="504"/>
    <s v="PROFESOR TITULAR UNIVERSIDAD"/>
    <s v="C01"/>
    <s v="TIEMPO COMPLETO"/>
    <s v="2018-09-17 00:00:00.0"/>
    <s v="null"/>
    <s v="DF32239"/>
    <s v="PROFESOR TITULAR DE UNIVERSIDAD"/>
    <s v="R111"/>
    <x v="7"/>
    <n v="570"/>
    <s v="LENGUAJES Y SISTEMAS INFORMÁTICOS"/>
  </r>
  <r>
    <x v="11"/>
    <x v="4"/>
    <n v="832"/>
    <s v="038G"/>
    <s v="GRUPO-A"/>
    <n v="72791632"/>
    <s v="Programación de bases de datos"/>
    <s v="GG"/>
    <s v="GRUPO GRANDE"/>
    <s v="038G"/>
    <s v="GRUPO GRANDE DE PROGRAMACIÓN DE BASES DE DATOS"/>
    <s v="GRUPO-A"/>
    <s v="Grupo Grande de Programación de bases de datos"/>
    <s v="2S"/>
    <n v="72791632"/>
    <s v="PÉREZ"/>
    <s v="VALLE"/>
    <s v="BEATRIZ"/>
    <s v="beperev"/>
    <s v="beatriz.perez@unirioja.es"/>
    <n v="3.2"/>
    <n v="3.2"/>
    <n v="536"/>
    <s v="PROFESOR INTERINO"/>
    <s v="C01"/>
    <s v="TIEMPO COMPLETO"/>
    <s v="2009-10-01 00:00:00.0"/>
    <s v="null"/>
    <s v="PI100722"/>
    <s v="PROFESOR CONTRATADO INTERINO"/>
    <s v="R111"/>
    <x v="7"/>
    <n v="75"/>
    <s v="CIENCIA DE LA COMPUTACIÓN E INTELIGENCIA ARTIFICIA"/>
  </r>
  <r>
    <x v="11"/>
    <x v="4"/>
    <n v="832"/>
    <s v="038I"/>
    <s v="GRUPO-A1"/>
    <n v="72791632"/>
    <s v="Programación de bases de datos"/>
    <s v="GI"/>
    <s v="GRUPO DE INFORMÁTICA"/>
    <s v="038I"/>
    <s v="INFORMÁTICA DE PROGRAMACIÓN DE BASES DE DATOS"/>
    <s v="GRUPO-A1"/>
    <s v="Grupo de Informática de Programación de bases de datos"/>
    <s v="2S"/>
    <n v="72791632"/>
    <s v="PÉREZ"/>
    <s v="VALLE"/>
    <s v="BEATRIZ"/>
    <s v="beperev"/>
    <s v="beatriz.perez@unirioja.es"/>
    <n v="2.8"/>
    <n v="2.8"/>
    <n v="536"/>
    <s v="PROFESOR INTERINO"/>
    <s v="C01"/>
    <s v="TIEMPO COMPLETO"/>
    <s v="2009-10-01 00:00:00.0"/>
    <s v="null"/>
    <s v="PI100722"/>
    <s v="PROFESOR CONTRATADO INTERINO"/>
    <s v="R111"/>
    <x v="7"/>
    <n v="75"/>
    <s v="CIENCIA DE LA COMPUTACIÓN E INTELIGENCIA ARTIFICIA"/>
  </r>
  <r>
    <x v="11"/>
    <x v="4"/>
    <n v="832"/>
    <s v="038I"/>
    <s v="GRUPO-A2"/>
    <n v="72791632"/>
    <s v="Programación de bases de datos"/>
    <s v="GI"/>
    <s v="GRUPO DE INFORMÁTICA"/>
    <s v="038I"/>
    <s v="INFORMÁTICA DE PROGRAMACIÓN DE BASES DE DATOS"/>
    <s v="GRUPO-A2"/>
    <s v="Grupo de Informática de Programación de bases de datos"/>
    <s v="2S"/>
    <n v="72791632"/>
    <s v="PÉREZ"/>
    <s v="VALLE"/>
    <s v="BEATRIZ"/>
    <s v="beperev"/>
    <s v="beatriz.perez@unirioja.es"/>
    <n v="2.8"/>
    <n v="2.8"/>
    <n v="536"/>
    <s v="PROFESOR INTERINO"/>
    <s v="C01"/>
    <s v="TIEMPO COMPLETO"/>
    <s v="2009-10-01 00:00:00.0"/>
    <s v="null"/>
    <s v="PI100722"/>
    <s v="PROFESOR CONTRATADO INTERINO"/>
    <s v="R111"/>
    <x v="7"/>
    <n v="75"/>
    <s v="CIENCIA DE LA COMPUTACIÓN E INTELIGENCIA ARTIFICIA"/>
  </r>
  <r>
    <x v="11"/>
    <x v="4"/>
    <n v="832"/>
    <s v="038I"/>
    <s v="GRUPO-A3"/>
    <n v="16622967"/>
    <s v="Programación de bases de datos"/>
    <s v="GI"/>
    <s v="GRUPO DE INFORMÁTICA"/>
    <s v="038I"/>
    <s v="INFORMÁTICA DE PROGRAMACIÓN DE BASES DE DATOS"/>
    <s v="GRUPO-A3"/>
    <s v="Grupo de Informática de Programación de bases de datos"/>
    <s v="2S"/>
    <n v="16622967"/>
    <s v="SÁENZ"/>
    <s v="ADÁN"/>
    <s v="CARLOS"/>
    <s v="casaenad"/>
    <s v="carlos.saenz@alum.unirioja.es"/>
    <n v="2.8"/>
    <n v="2.8"/>
    <n v="121"/>
    <s v="PERSONAL INVESTIGADOR EN FORMACIÓN"/>
    <n v="0"/>
    <s v="_"/>
    <s v="2015-09-01 00:00:00.0"/>
    <s v="2019-08-31 00:00:00.0"/>
    <s v="D11BECARIO1"/>
    <s v="PERSONAL INVESTIGADOR PREDOCTORAL EN FORMACIÓN"/>
    <s v="R111"/>
    <x v="7"/>
    <n v="570"/>
    <s v="LENGUAJES Y SISTEMAS INFORMÁTICOS"/>
  </r>
  <r>
    <x v="15"/>
    <x v="4"/>
    <n v="832"/>
    <s v="038G"/>
    <s v="GRUPO-A"/>
    <n v="72791632"/>
    <s v="Programación de bases de datos"/>
    <s v="GG"/>
    <s v="GRUPO GRANDE"/>
    <s v="038G"/>
    <s v="GRUPO GRANDE DE PROGRAMACIÓN DE BASES DE DATOS"/>
    <s v="GRUPO-A"/>
    <s v="Grupo Grande de Programación de bases de datos"/>
    <s v="2S"/>
    <n v="72791632"/>
    <s v="PÉREZ"/>
    <s v="VALLE"/>
    <s v="BEATRIZ"/>
    <s v="beperev"/>
    <s v="beatriz.perez@unirioja.es"/>
    <n v="3.2"/>
    <m/>
    <n v="536"/>
    <s v="PROFESOR INTERINO"/>
    <s v="C01"/>
    <s v="TIEMPO COMPLETO"/>
    <s v="2009-10-01 00:00:00.0"/>
    <s v="null"/>
    <s v="PI100722"/>
    <s v="PROFESOR CONTRATADO INTERINO"/>
    <s v="R111"/>
    <x v="7"/>
    <n v="75"/>
    <s v="CIENCIA DE LA COMPUTACIÓN E INTELIGENCIA ARTIFICIA"/>
  </r>
  <r>
    <x v="15"/>
    <x v="4"/>
    <n v="832"/>
    <s v="038I"/>
    <s v="GRUPO-A1"/>
    <n v="72791632"/>
    <s v="Programación de bases de datos"/>
    <s v="GI"/>
    <s v="GRUPO DE INFORMÁTICA"/>
    <s v="038I"/>
    <s v="INFORMÁTICA DE PROGRAMACIÓN DE BASES DE DATOS"/>
    <s v="GRUPO-A1"/>
    <s v="Grupo de Informática de Programación de bases de datos"/>
    <s v="2S"/>
    <n v="72791632"/>
    <s v="PÉREZ"/>
    <s v="VALLE"/>
    <s v="BEATRIZ"/>
    <s v="beperev"/>
    <s v="beatriz.perez@unirioja.es"/>
    <n v="2.8"/>
    <m/>
    <n v="536"/>
    <s v="PROFESOR INTERINO"/>
    <s v="C01"/>
    <s v="TIEMPO COMPLETO"/>
    <s v="2009-10-01 00:00:00.0"/>
    <s v="null"/>
    <s v="PI100722"/>
    <s v="PROFESOR CONTRATADO INTERINO"/>
    <s v="R111"/>
    <x v="7"/>
    <n v="75"/>
    <s v="CIENCIA DE LA COMPUTACIÓN E INTELIGENCIA ARTIFICIA"/>
  </r>
  <r>
    <x v="15"/>
    <x v="4"/>
    <n v="832"/>
    <s v="038I"/>
    <s v="GRUPO-A2"/>
    <n v="72791632"/>
    <s v="Programación de bases de datos"/>
    <s v="GI"/>
    <s v="GRUPO DE INFORMÁTICA"/>
    <s v="038I"/>
    <s v="INFORMÁTICA DE PROGRAMACIÓN DE BASES DE DATOS"/>
    <s v="GRUPO-A2"/>
    <s v="Grupo de Informática de Programación de bases de datos"/>
    <s v="2S"/>
    <n v="72791632"/>
    <s v="PÉREZ"/>
    <s v="VALLE"/>
    <s v="BEATRIZ"/>
    <s v="beperev"/>
    <s v="beatriz.perez@unirioja.es"/>
    <n v="2.8"/>
    <m/>
    <n v="536"/>
    <s v="PROFESOR INTERINO"/>
    <s v="C01"/>
    <s v="TIEMPO COMPLETO"/>
    <s v="2009-10-01 00:00:00.0"/>
    <s v="null"/>
    <s v="PI100722"/>
    <s v="PROFESOR CONTRATADO INTERINO"/>
    <s v="R111"/>
    <x v="7"/>
    <n v="75"/>
    <s v="CIENCIA DE LA COMPUTACIÓN E INTELIGENCIA ARTIFICIA"/>
  </r>
  <r>
    <x v="15"/>
    <x v="4"/>
    <n v="832"/>
    <s v="038I"/>
    <s v="GRUPO-A3"/>
    <n v="16622967"/>
    <s v="Programación de bases de datos"/>
    <s v="GI"/>
    <s v="GRUPO DE INFORMÁTICA"/>
    <s v="038I"/>
    <s v="INFORMÁTICA DE PROGRAMACIÓN DE BASES DE DATOS"/>
    <s v="GRUPO-A3"/>
    <s v="Grupo de Informática de Programación de bases de datos"/>
    <s v="2S"/>
    <n v="16622967"/>
    <s v="SÁENZ"/>
    <s v="ADÁN"/>
    <s v="CARLOS"/>
    <s v="casaenad"/>
    <s v="carlos.saenz@alum.unirioja.es"/>
    <n v="2.8"/>
    <m/>
    <n v="121"/>
    <s v="PERSONAL INVESTIGADOR EN FORMACIÓN"/>
    <n v="0"/>
    <s v="_"/>
    <s v="2015-09-01 00:00:00.0"/>
    <s v="2019-08-31 00:00:00.0"/>
    <s v="D11BECARIO1"/>
    <s v="PERSONAL INVESTIGADOR PREDOCTORAL EN FORMACIÓN"/>
    <s v="R111"/>
    <x v="7"/>
    <n v="570"/>
    <s v="LENGUAJES Y SISTEMAS INFORMÁTICOS"/>
  </r>
  <r>
    <x v="15"/>
    <x v="4"/>
    <n v="833"/>
    <s v="801210G"/>
    <s v="GRUPO-A"/>
    <n v="16518274"/>
    <s v="Redes de computadores"/>
    <s v="GG"/>
    <s v="GRUPO GRANDE"/>
    <s v="801210G"/>
    <s v="GRUPO GRANDE DE REDES DE COMPUTADORES"/>
    <s v="GRUPO-A"/>
    <s v="Grupo Grande de Redes de computadores"/>
    <s v="2S"/>
    <n v="16518274"/>
    <s v="ZORZANO"/>
    <s v="MARTÍNEZ"/>
    <s v="LUIS FRANCISCO"/>
    <s v="lzorzano"/>
    <s v="luis.zorzano@unirioja.es"/>
    <n v="3.6"/>
    <n v="3.6"/>
    <n v="505"/>
    <s v="CATEDRATICO ESCUELA UNIVERSITARIA"/>
    <s v="01A"/>
    <s v="TIEMPO COMPLETO AMPLIADO"/>
    <s v="2012-09-01 00:00:00.0"/>
    <s v="null"/>
    <s v="DF100144"/>
    <s v="CATEDRÁTICO DE ESCUELA UNIVERSITARIA"/>
    <s v="R109"/>
    <x v="9"/>
    <n v="785"/>
    <s v="TECNOLOGÍA ELECTRÓNICA"/>
  </r>
  <r>
    <x v="15"/>
    <x v="4"/>
    <n v="833"/>
    <s v="801210I"/>
    <s v="GRUPO-A1"/>
    <n v="16518274"/>
    <s v="Redes de computadores"/>
    <s v="GI"/>
    <s v="GRUPO DE INFORMÁTICA"/>
    <s v="801210I"/>
    <s v="GRUPO DE INFORMÁTICA DE REDES DE COMPUTADORES"/>
    <s v="GRUPO-A1"/>
    <s v="Informática de Redes de computadores"/>
    <s v="2S"/>
    <n v="16518274"/>
    <s v="ZORZANO"/>
    <s v="MARTÍNEZ"/>
    <s v="LUIS FRANCISCO"/>
    <s v="lzorzano"/>
    <s v="luis.zorzano@unirioja.es"/>
    <n v="2"/>
    <n v="2"/>
    <n v="505"/>
    <s v="CATEDRATICO ESCUELA UNIVERSITARIA"/>
    <s v="01A"/>
    <s v="TIEMPO COMPLETO AMPLIADO"/>
    <s v="2012-09-01 00:00:00.0"/>
    <s v="null"/>
    <s v="DF100144"/>
    <s v="CATEDRÁTICO DE ESCUELA UNIVERSITARIA"/>
    <s v="R109"/>
    <x v="9"/>
    <n v="785"/>
    <s v="TECNOLOGÍA ELECTRÓNICA"/>
  </r>
  <r>
    <x v="15"/>
    <x v="4"/>
    <n v="833"/>
    <s v="801210I"/>
    <s v="GRUPO-A2"/>
    <n v="16518274"/>
    <s v="Redes de computadores"/>
    <s v="GI"/>
    <s v="GRUPO DE INFORMÁTICA"/>
    <s v="801210I"/>
    <s v="GRUPO DE INFORMÁTICA DE REDES DE COMPUTADORES"/>
    <s v="GRUPO-A2"/>
    <s v="Informática de Redes de computadores"/>
    <s v="2S"/>
    <n v="16518274"/>
    <s v="ZORZANO"/>
    <s v="MARTÍNEZ"/>
    <s v="LUIS FRANCISCO"/>
    <s v="lzorzano"/>
    <s v="luis.zorzano@unirioja.es"/>
    <n v="2"/>
    <n v="2"/>
    <n v="505"/>
    <s v="CATEDRATICO ESCUELA UNIVERSITARIA"/>
    <s v="01A"/>
    <s v="TIEMPO COMPLETO AMPLIADO"/>
    <s v="2012-09-01 00:00:00.0"/>
    <s v="null"/>
    <s v="DF100144"/>
    <s v="CATEDRÁTICO DE ESCUELA UNIVERSITARIA"/>
    <s v="R109"/>
    <x v="9"/>
    <n v="785"/>
    <s v="TECNOLOGÍA ELECTRÓNICA"/>
  </r>
  <r>
    <x v="15"/>
    <x v="4"/>
    <n v="833"/>
    <s v="801210I"/>
    <s v="GRUPO-A3"/>
    <n v="16518274"/>
    <s v="Redes de computadores"/>
    <s v="GI"/>
    <s v="GRUPO DE INFORMÁTICA"/>
    <s v="801210I"/>
    <s v="GRUPO DE INFORMÁTICA DE REDES DE COMPUTADORES"/>
    <s v="GRUPO-A3"/>
    <s v="Informática de Redes de computadores"/>
    <s v="2S"/>
    <n v="16518274"/>
    <s v="ZORZANO"/>
    <s v="MARTÍNEZ"/>
    <s v="LUIS FRANCISCO"/>
    <s v="lzorzano"/>
    <s v="luis.zorzano@unirioja.es"/>
    <n v="2"/>
    <n v="2"/>
    <n v="505"/>
    <s v="CATEDRATICO ESCUELA UNIVERSITARIA"/>
    <s v="01A"/>
    <s v="TIEMPO COMPLETO AMPLIADO"/>
    <s v="2012-09-01 00:00:00.0"/>
    <s v="null"/>
    <s v="DF100144"/>
    <s v="CATEDRÁTICO DE ESCUELA UNIVERSITARIA"/>
    <s v="R109"/>
    <x v="9"/>
    <n v="785"/>
    <s v="TECNOLOGÍA ELECTRÓNICA"/>
  </r>
  <r>
    <x v="15"/>
    <x v="4"/>
    <n v="833"/>
    <s v="801210R"/>
    <s v="GRUPO-A1"/>
    <n v="16518274"/>
    <s v="Redes de computadores"/>
    <s v="GR"/>
    <s v="GRUPO REDUCIDO"/>
    <s v="801210R"/>
    <s v="GRUPO REDUCIDO DE REDES DE COMPUTADORES"/>
    <s v="GRUPO-A1"/>
    <s v="Grupo Reducido de Redes de computadores"/>
    <s v="2S"/>
    <n v="16518274"/>
    <s v="ZORZANO"/>
    <s v="MARTÍNEZ"/>
    <s v="LUIS FRANCISCO"/>
    <s v="lzorzano"/>
    <s v="luis.zorzano@unirioja.es"/>
    <n v="0.4"/>
    <n v="0.4"/>
    <n v="505"/>
    <s v="CATEDRATICO ESCUELA UNIVERSITARIA"/>
    <s v="01A"/>
    <s v="TIEMPO COMPLETO AMPLIADO"/>
    <s v="2012-09-01 00:00:00.0"/>
    <s v="null"/>
    <s v="DF100144"/>
    <s v="CATEDRÁTICO DE ESCUELA UNIVERSITARIA"/>
    <s v="R109"/>
    <x v="9"/>
    <n v="785"/>
    <s v="TECNOLOGÍA ELECTRÓNICA"/>
  </r>
  <r>
    <x v="15"/>
    <x v="4"/>
    <n v="833"/>
    <s v="801210R"/>
    <s v="GRUPO-A2"/>
    <n v="16518274"/>
    <s v="Redes de computadores"/>
    <s v="GR"/>
    <s v="GRUPO REDUCIDO"/>
    <s v="801210R"/>
    <s v="GRUPO REDUCIDO DE REDES DE COMPUTADORES"/>
    <s v="GRUPO-A2"/>
    <s v="Grupo Reducido de Redes de computadores"/>
    <s v="2S"/>
    <n v="16518274"/>
    <s v="ZORZANO"/>
    <s v="MARTÍNEZ"/>
    <s v="LUIS FRANCISCO"/>
    <s v="lzorzano"/>
    <s v="luis.zorzano@unirioja.es"/>
    <n v="0.4"/>
    <n v="0.4"/>
    <n v="505"/>
    <s v="CATEDRATICO ESCUELA UNIVERSITARIA"/>
    <s v="01A"/>
    <s v="TIEMPO COMPLETO AMPLIADO"/>
    <s v="2012-09-01 00:00:00.0"/>
    <s v="null"/>
    <s v="DF100144"/>
    <s v="CATEDRÁTICO DE ESCUELA UNIVERSITARIA"/>
    <s v="R109"/>
    <x v="9"/>
    <n v="785"/>
    <s v="TECNOLOGÍA ELECTRÓNICA"/>
  </r>
  <r>
    <x v="15"/>
    <x v="4"/>
    <n v="833"/>
    <s v="801210R"/>
    <s v="GRUPO-A3"/>
    <n v="16518274"/>
    <s v="Redes de computadores"/>
    <s v="GR"/>
    <s v="GRUPO REDUCIDO"/>
    <s v="801210R"/>
    <s v="GRUPO REDUCIDO DE REDES DE COMPUTADORES"/>
    <s v="GRUPO-A3"/>
    <s v="Grupo Reducido de Redes de computadores"/>
    <s v="2S"/>
    <n v="16518274"/>
    <s v="ZORZANO"/>
    <s v="MARTÍNEZ"/>
    <s v="LUIS FRANCISCO"/>
    <s v="lzorzano"/>
    <s v="luis.zorzano@unirioja.es"/>
    <n v="0.4"/>
    <n v="0.4"/>
    <n v="505"/>
    <s v="CATEDRATICO ESCUELA UNIVERSITARIA"/>
    <s v="01A"/>
    <s v="TIEMPO COMPLETO AMPLIADO"/>
    <s v="2012-09-01 00:00:00.0"/>
    <s v="null"/>
    <s v="DF100144"/>
    <s v="CATEDRÁTICO DE ESCUELA UNIVERSITARIA"/>
    <s v="R109"/>
    <x v="9"/>
    <n v="785"/>
    <s v="TECNOLOGÍA ELECTRÓNICA"/>
  </r>
  <r>
    <x v="12"/>
    <x v="4"/>
    <n v="834"/>
    <s v="097G"/>
    <s v="GRUPO-A"/>
    <n v="16507414"/>
    <s v="Empresa"/>
    <s v="GG"/>
    <s v="GRUPO GRANDE"/>
    <s v="097G"/>
    <s v="GRUPO GRANDE DE EMPRESA"/>
    <s v="GRUPO-A"/>
    <s v="Grupo Grande de EMPRESA"/>
    <s v="1S"/>
    <n v="16507414"/>
    <s v="SAINZ"/>
    <s v="OCHOA"/>
    <s v="ALBERTO"/>
    <s v="alsainz"/>
    <s v="alberto.sainz@unirioja.es"/>
    <n v="4.5"/>
    <n v="4.5"/>
    <n v="504"/>
    <s v="PROFESOR TITULAR UNIVERSIDAD"/>
    <s v="01A"/>
    <s v="TIEMPO COMPLETO AMPLIADO"/>
    <s v="2012-09-01 00:00:00.0"/>
    <s v="null"/>
    <s v="DF31301"/>
    <s v="TITULAR DE UNIVERSIDAD"/>
    <s v="R104"/>
    <x v="0"/>
    <n v="650"/>
    <s v="ORGANIZACIÓN DE EMPRESAS"/>
  </r>
  <r>
    <x v="12"/>
    <x v="4"/>
    <n v="834"/>
    <s v="097I"/>
    <s v="GRUPO-A1"/>
    <n v="16507414"/>
    <s v="Empresa"/>
    <s v="GI"/>
    <s v="GRUPO DE INFORMÁTICA"/>
    <s v="097I"/>
    <s v="INFORMÁTICA DE EMPRESA"/>
    <s v="GRUPO-A1"/>
    <s v="Grupo de Informática de Empresa"/>
    <s v="1S"/>
    <n v="16507414"/>
    <s v="SAINZ"/>
    <s v="OCHOA"/>
    <s v="ALBERTO"/>
    <s v="alsainz"/>
    <s v="alberto.sainz@unirioja.es"/>
    <n v="0.4"/>
    <n v="0.4"/>
    <n v="504"/>
    <s v="PROFESOR TITULAR UNIVERSIDAD"/>
    <s v="01A"/>
    <s v="TIEMPO COMPLETO AMPLIADO"/>
    <s v="2012-09-01 00:00:00.0"/>
    <s v="null"/>
    <s v="DF31301"/>
    <s v="TITULAR DE UNIVERSIDAD"/>
    <s v="R104"/>
    <x v="0"/>
    <n v="650"/>
    <s v="ORGANIZACIÓN DE EMPRESAS"/>
  </r>
  <r>
    <x v="12"/>
    <x v="4"/>
    <n v="834"/>
    <s v="097I"/>
    <s v="GRUPO-A2"/>
    <n v="16507414"/>
    <s v="Empresa"/>
    <s v="GI"/>
    <s v="GRUPO DE INFORMÁTICA"/>
    <s v="097I"/>
    <s v="INFORMÁTICA DE EMPRESA"/>
    <s v="GRUPO-A2"/>
    <s v="Grupo de Informática de Empresa"/>
    <s v="1S"/>
    <n v="16507414"/>
    <s v="SAINZ"/>
    <s v="OCHOA"/>
    <s v="ALBERTO"/>
    <s v="alsainz"/>
    <s v="alberto.sainz@unirioja.es"/>
    <n v="0.4"/>
    <n v="0.4"/>
    <n v="504"/>
    <s v="PROFESOR TITULAR UNIVERSIDAD"/>
    <s v="01A"/>
    <s v="TIEMPO COMPLETO AMPLIADO"/>
    <s v="2012-09-01 00:00:00.0"/>
    <s v="null"/>
    <s v="DF31301"/>
    <s v="TITULAR DE UNIVERSIDAD"/>
    <s v="R104"/>
    <x v="0"/>
    <n v="650"/>
    <s v="ORGANIZACIÓN DE EMPRESAS"/>
  </r>
  <r>
    <x v="12"/>
    <x v="4"/>
    <n v="834"/>
    <s v="097I"/>
    <s v="GRUPO-A3"/>
    <n v="16507414"/>
    <s v="Empresa"/>
    <s v="GI"/>
    <s v="GRUPO DE INFORMÁTICA"/>
    <s v="097I"/>
    <s v="INFORMÁTICA DE EMPRESA"/>
    <s v="GRUPO-A3"/>
    <s v="Grupo de Informática de Empresa"/>
    <s v="1S"/>
    <n v="16507414"/>
    <s v="SAINZ"/>
    <s v="OCHOA"/>
    <s v="ALBERTO"/>
    <s v="alsainz"/>
    <s v="alberto.sainz@unirioja.es"/>
    <n v="0.4"/>
    <n v="0.4"/>
    <n v="504"/>
    <s v="PROFESOR TITULAR UNIVERSIDAD"/>
    <s v="01A"/>
    <s v="TIEMPO COMPLETO AMPLIADO"/>
    <s v="2012-09-01 00:00:00.0"/>
    <s v="null"/>
    <s v="DF31301"/>
    <s v="TITULAR DE UNIVERSIDAD"/>
    <s v="R104"/>
    <x v="0"/>
    <n v="650"/>
    <s v="ORGANIZACIÓN DE EMPRESAS"/>
  </r>
  <r>
    <x v="12"/>
    <x v="4"/>
    <n v="834"/>
    <s v="097I"/>
    <s v="GRUPO-A4"/>
    <n v="16507414"/>
    <s v="Empresa"/>
    <s v="GI"/>
    <s v="GRUPO DE INFORMÁTICA"/>
    <s v="097I"/>
    <s v="INFORMÁTICA DE EMPRESA"/>
    <s v="GRUPO-A4"/>
    <s v="Grupo de Informática de Empresa"/>
    <s v="1S"/>
    <n v="16507414"/>
    <s v="SAINZ"/>
    <s v="OCHOA"/>
    <s v="ALBERTO"/>
    <s v="alsainz"/>
    <s v="alberto.sainz@unirioja.es"/>
    <n v="0.4"/>
    <n v="0.4"/>
    <n v="504"/>
    <s v="PROFESOR TITULAR UNIVERSIDAD"/>
    <s v="01A"/>
    <s v="TIEMPO COMPLETO AMPLIADO"/>
    <s v="2012-09-01 00:00:00.0"/>
    <s v="null"/>
    <s v="DF31301"/>
    <s v="TITULAR DE UNIVERSIDAD"/>
    <s v="R104"/>
    <x v="0"/>
    <n v="650"/>
    <s v="ORGANIZACIÓN DE EMPRESAS"/>
  </r>
  <r>
    <x v="12"/>
    <x v="4"/>
    <n v="834"/>
    <s v="097R"/>
    <s v="GRUPO-A1"/>
    <n v="16507414"/>
    <s v="Empresa"/>
    <s v="GR"/>
    <s v="GRUPO REDUCIDO"/>
    <s v="097R"/>
    <s v="GRUPO REDUCIDO DE EMPRESA"/>
    <s v="GRUPO-A1"/>
    <s v="Grupo Reducido de Empresa"/>
    <s v="1S"/>
    <n v="16507414"/>
    <s v="SAINZ"/>
    <s v="OCHOA"/>
    <s v="ALBERTO"/>
    <s v="alsainz"/>
    <s v="alberto.sainz@unirioja.es"/>
    <n v="1.1000000000000001"/>
    <n v="1.1000000000000001"/>
    <n v="504"/>
    <s v="PROFESOR TITULAR UNIVERSIDAD"/>
    <s v="01A"/>
    <s v="TIEMPO COMPLETO AMPLIADO"/>
    <s v="2012-09-01 00:00:00.0"/>
    <s v="null"/>
    <s v="DF31301"/>
    <s v="TITULAR DE UNIVERSIDAD"/>
    <s v="R104"/>
    <x v="0"/>
    <n v="650"/>
    <s v="ORGANIZACIÓN DE EMPRESAS"/>
  </r>
  <r>
    <x v="12"/>
    <x v="4"/>
    <n v="834"/>
    <s v="097R"/>
    <s v="GRUPO-A2"/>
    <n v="16507414"/>
    <s v="Empresa"/>
    <s v="GR"/>
    <s v="GRUPO REDUCIDO"/>
    <s v="097R"/>
    <s v="GRUPO REDUCIDO DE EMPRESA"/>
    <s v="GRUPO-A2"/>
    <s v="Grupo Reducido de Empresa"/>
    <s v="1S"/>
    <n v="16507414"/>
    <s v="SAINZ"/>
    <s v="OCHOA"/>
    <s v="ALBERTO"/>
    <s v="alsainz"/>
    <s v="alberto.sainz@unirioja.es"/>
    <n v="1.1000000000000001"/>
    <n v="1.1000000000000001"/>
    <n v="504"/>
    <s v="PROFESOR TITULAR UNIVERSIDAD"/>
    <s v="01A"/>
    <s v="TIEMPO COMPLETO AMPLIADO"/>
    <s v="2012-09-01 00:00:00.0"/>
    <s v="null"/>
    <s v="DF31301"/>
    <s v="TITULAR DE UNIVERSIDAD"/>
    <s v="R104"/>
    <x v="0"/>
    <n v="650"/>
    <s v="ORGANIZACIÓN DE EMPRESAS"/>
  </r>
  <r>
    <x v="12"/>
    <x v="4"/>
    <n v="834"/>
    <s v="097R"/>
    <s v="GRUPO-A3"/>
    <n v="16507414"/>
    <s v="Empresa"/>
    <s v="GR"/>
    <s v="GRUPO REDUCIDO"/>
    <s v="097R"/>
    <s v="GRUPO REDUCIDO DE EMPRESA"/>
    <s v="GRUPO-A3"/>
    <s v="Grupo Reducido de Empresa"/>
    <s v="1S"/>
    <n v="16507414"/>
    <s v="SAINZ"/>
    <s v="OCHOA"/>
    <s v="ALBERTO"/>
    <s v="alsainz"/>
    <s v="alberto.sainz@unirioja.es"/>
    <n v="1.1000000000000001"/>
    <n v="1.1000000000000001"/>
    <n v="504"/>
    <s v="PROFESOR TITULAR UNIVERSIDAD"/>
    <s v="01A"/>
    <s v="TIEMPO COMPLETO AMPLIADO"/>
    <s v="2012-09-01 00:00:00.0"/>
    <s v="null"/>
    <s v="DF31301"/>
    <s v="TITULAR DE UNIVERSIDAD"/>
    <s v="R104"/>
    <x v="0"/>
    <n v="650"/>
    <s v="ORGANIZACIÓN DE EMPRESAS"/>
  </r>
  <r>
    <x v="12"/>
    <x v="4"/>
    <n v="834"/>
    <s v="097R"/>
    <s v="GRUPO-A4"/>
    <n v="16507414"/>
    <s v="Empresa"/>
    <s v="GR"/>
    <s v="GRUPO REDUCIDO"/>
    <s v="097R"/>
    <s v="GRUPO REDUCIDO DE EMPRESA"/>
    <s v="GRUPO-A4"/>
    <s v="Grupo Reducido de Empresa"/>
    <s v="1S"/>
    <n v="16507414"/>
    <s v="SAINZ"/>
    <s v="OCHOA"/>
    <s v="ALBERTO"/>
    <s v="alsainz"/>
    <s v="alberto.sainz@unirioja.es"/>
    <n v="1.1000000000000001"/>
    <n v="1.1000000000000001"/>
    <n v="504"/>
    <s v="PROFESOR TITULAR UNIVERSIDAD"/>
    <s v="01A"/>
    <s v="TIEMPO COMPLETO AMPLIADO"/>
    <s v="2012-09-01 00:00:00.0"/>
    <s v="null"/>
    <s v="DF31301"/>
    <s v="TITULAR DE UNIVERSIDAD"/>
    <s v="R104"/>
    <x v="0"/>
    <n v="650"/>
    <s v="ORGANIZACIÓN DE EMPRESAS"/>
  </r>
  <r>
    <x v="13"/>
    <x v="4"/>
    <n v="834"/>
    <s v="097G"/>
    <s v="GRUPO-A"/>
    <n v="16507414"/>
    <s v="Empresa"/>
    <s v="GG"/>
    <s v="GRUPO GRANDE"/>
    <s v="097G"/>
    <s v="GRUPO GRANDE DE EMPRESA"/>
    <s v="GRUPO-A"/>
    <s v="Grupo Grande de EMPRESA"/>
    <s v="1S"/>
    <n v="16507414"/>
    <s v="SAINZ"/>
    <s v="OCHOA"/>
    <s v="ALBERTO"/>
    <s v="alsainz"/>
    <s v="alberto.sainz@unirioja.es"/>
    <n v="4.5"/>
    <m/>
    <n v="504"/>
    <s v="PROFESOR TITULAR UNIVERSIDAD"/>
    <s v="01A"/>
    <s v="TIEMPO COMPLETO AMPLIADO"/>
    <s v="2012-09-01 00:00:00.0"/>
    <s v="null"/>
    <s v="DF31301"/>
    <s v="TITULAR DE UNIVERSIDAD"/>
    <s v="R104"/>
    <x v="0"/>
    <n v="650"/>
    <s v="ORGANIZACIÓN DE EMPRESAS"/>
  </r>
  <r>
    <x v="13"/>
    <x v="4"/>
    <n v="834"/>
    <s v="097I"/>
    <s v="GRUPO-A1"/>
    <n v="16507414"/>
    <s v="Empresa"/>
    <s v="GI"/>
    <s v="GRUPO DE INFORMÁTICA"/>
    <s v="097I"/>
    <s v="INFORMÁTICA DE EMPRESA"/>
    <s v="GRUPO-A1"/>
    <s v="Grupo de Informática de Empresa"/>
    <s v="1S"/>
    <n v="16507414"/>
    <s v="SAINZ"/>
    <s v="OCHOA"/>
    <s v="ALBERTO"/>
    <s v="alsainz"/>
    <s v="alberto.sainz@unirioja.es"/>
    <n v="0.4"/>
    <m/>
    <n v="504"/>
    <s v="PROFESOR TITULAR UNIVERSIDAD"/>
    <s v="01A"/>
    <s v="TIEMPO COMPLETO AMPLIADO"/>
    <s v="2012-09-01 00:00:00.0"/>
    <s v="null"/>
    <s v="DF31301"/>
    <s v="TITULAR DE UNIVERSIDAD"/>
    <s v="R104"/>
    <x v="0"/>
    <n v="650"/>
    <s v="ORGANIZACIÓN DE EMPRESAS"/>
  </r>
  <r>
    <x v="13"/>
    <x v="4"/>
    <n v="834"/>
    <s v="097I"/>
    <s v="GRUPO-A2"/>
    <n v="16507414"/>
    <s v="Empresa"/>
    <s v="GI"/>
    <s v="GRUPO DE INFORMÁTICA"/>
    <s v="097I"/>
    <s v="INFORMÁTICA DE EMPRESA"/>
    <s v="GRUPO-A2"/>
    <s v="Grupo de Informática de Empresa"/>
    <s v="1S"/>
    <n v="16507414"/>
    <s v="SAINZ"/>
    <s v="OCHOA"/>
    <s v="ALBERTO"/>
    <s v="alsainz"/>
    <s v="alberto.sainz@unirioja.es"/>
    <n v="0.4"/>
    <m/>
    <n v="504"/>
    <s v="PROFESOR TITULAR UNIVERSIDAD"/>
    <s v="01A"/>
    <s v="TIEMPO COMPLETO AMPLIADO"/>
    <s v="2012-09-01 00:00:00.0"/>
    <s v="null"/>
    <s v="DF31301"/>
    <s v="TITULAR DE UNIVERSIDAD"/>
    <s v="R104"/>
    <x v="0"/>
    <n v="650"/>
    <s v="ORGANIZACIÓN DE EMPRESAS"/>
  </r>
  <r>
    <x v="13"/>
    <x v="4"/>
    <n v="834"/>
    <s v="097I"/>
    <s v="GRUPO-A3"/>
    <n v="16507414"/>
    <s v="Empresa"/>
    <s v="GI"/>
    <s v="GRUPO DE INFORMÁTICA"/>
    <s v="097I"/>
    <s v="INFORMÁTICA DE EMPRESA"/>
    <s v="GRUPO-A3"/>
    <s v="Grupo de Informática de Empresa"/>
    <s v="1S"/>
    <n v="16507414"/>
    <s v="SAINZ"/>
    <s v="OCHOA"/>
    <s v="ALBERTO"/>
    <s v="alsainz"/>
    <s v="alberto.sainz@unirioja.es"/>
    <n v="0.4"/>
    <m/>
    <n v="504"/>
    <s v="PROFESOR TITULAR UNIVERSIDAD"/>
    <s v="01A"/>
    <s v="TIEMPO COMPLETO AMPLIADO"/>
    <s v="2012-09-01 00:00:00.0"/>
    <s v="null"/>
    <s v="DF31301"/>
    <s v="TITULAR DE UNIVERSIDAD"/>
    <s v="R104"/>
    <x v="0"/>
    <n v="650"/>
    <s v="ORGANIZACIÓN DE EMPRESAS"/>
  </r>
  <r>
    <x v="13"/>
    <x v="4"/>
    <n v="834"/>
    <s v="097I"/>
    <s v="GRUPO-A4"/>
    <n v="16507414"/>
    <s v="Empresa"/>
    <s v="GI"/>
    <s v="GRUPO DE INFORMÁTICA"/>
    <s v="097I"/>
    <s v="INFORMÁTICA DE EMPRESA"/>
    <s v="GRUPO-A4"/>
    <s v="Grupo de Informática de Empresa"/>
    <s v="1S"/>
    <n v="16507414"/>
    <s v="SAINZ"/>
    <s v="OCHOA"/>
    <s v="ALBERTO"/>
    <s v="alsainz"/>
    <s v="alberto.sainz@unirioja.es"/>
    <n v="0.4"/>
    <m/>
    <n v="504"/>
    <s v="PROFESOR TITULAR UNIVERSIDAD"/>
    <s v="01A"/>
    <s v="TIEMPO COMPLETO AMPLIADO"/>
    <s v="2012-09-01 00:00:00.0"/>
    <s v="null"/>
    <s v="DF31301"/>
    <s v="TITULAR DE UNIVERSIDAD"/>
    <s v="R104"/>
    <x v="0"/>
    <n v="650"/>
    <s v="ORGANIZACIÓN DE EMPRESAS"/>
  </r>
  <r>
    <x v="13"/>
    <x v="4"/>
    <n v="834"/>
    <s v="097R"/>
    <s v="GRUPO-A1"/>
    <n v="16507414"/>
    <s v="Empresa"/>
    <s v="GR"/>
    <s v="GRUPO REDUCIDO"/>
    <s v="097R"/>
    <s v="GRUPO REDUCIDO DE EMPRESA"/>
    <s v="GRUPO-A1"/>
    <s v="Grupo Reducido de Empresa"/>
    <s v="1S"/>
    <n v="16507414"/>
    <s v="SAINZ"/>
    <s v="OCHOA"/>
    <s v="ALBERTO"/>
    <s v="alsainz"/>
    <s v="alberto.sainz@unirioja.es"/>
    <n v="1.1000000000000001"/>
    <m/>
    <n v="504"/>
    <s v="PROFESOR TITULAR UNIVERSIDAD"/>
    <s v="01A"/>
    <s v="TIEMPO COMPLETO AMPLIADO"/>
    <s v="2012-09-01 00:00:00.0"/>
    <s v="null"/>
    <s v="DF31301"/>
    <s v="TITULAR DE UNIVERSIDAD"/>
    <s v="R104"/>
    <x v="0"/>
    <n v="650"/>
    <s v="ORGANIZACIÓN DE EMPRESAS"/>
  </r>
  <r>
    <x v="13"/>
    <x v="4"/>
    <n v="834"/>
    <s v="097R"/>
    <s v="GRUPO-A2"/>
    <n v="16507414"/>
    <s v="Empresa"/>
    <s v="GR"/>
    <s v="GRUPO REDUCIDO"/>
    <s v="097R"/>
    <s v="GRUPO REDUCIDO DE EMPRESA"/>
    <s v="GRUPO-A2"/>
    <s v="Grupo Reducido de Empresa"/>
    <s v="1S"/>
    <n v="16507414"/>
    <s v="SAINZ"/>
    <s v="OCHOA"/>
    <s v="ALBERTO"/>
    <s v="alsainz"/>
    <s v="alberto.sainz@unirioja.es"/>
    <n v="1.1000000000000001"/>
    <m/>
    <n v="504"/>
    <s v="PROFESOR TITULAR UNIVERSIDAD"/>
    <s v="01A"/>
    <s v="TIEMPO COMPLETO AMPLIADO"/>
    <s v="2012-09-01 00:00:00.0"/>
    <s v="null"/>
    <s v="DF31301"/>
    <s v="TITULAR DE UNIVERSIDAD"/>
    <s v="R104"/>
    <x v="0"/>
    <n v="650"/>
    <s v="ORGANIZACIÓN DE EMPRESAS"/>
  </r>
  <r>
    <x v="13"/>
    <x v="4"/>
    <n v="834"/>
    <s v="097R"/>
    <s v="GRUPO-A3"/>
    <n v="16507414"/>
    <s v="Empresa"/>
    <s v="GR"/>
    <s v="GRUPO REDUCIDO"/>
    <s v="097R"/>
    <s v="GRUPO REDUCIDO DE EMPRESA"/>
    <s v="GRUPO-A3"/>
    <s v="Grupo Reducido de Empresa"/>
    <s v="1S"/>
    <n v="16507414"/>
    <s v="SAINZ"/>
    <s v="OCHOA"/>
    <s v="ALBERTO"/>
    <s v="alsainz"/>
    <s v="alberto.sainz@unirioja.es"/>
    <n v="1.1000000000000001"/>
    <m/>
    <n v="504"/>
    <s v="PROFESOR TITULAR UNIVERSIDAD"/>
    <s v="01A"/>
    <s v="TIEMPO COMPLETO AMPLIADO"/>
    <s v="2012-09-01 00:00:00.0"/>
    <s v="null"/>
    <s v="DF31301"/>
    <s v="TITULAR DE UNIVERSIDAD"/>
    <s v="R104"/>
    <x v="0"/>
    <n v="650"/>
    <s v="ORGANIZACIÓN DE EMPRESAS"/>
  </r>
  <r>
    <x v="13"/>
    <x v="4"/>
    <n v="834"/>
    <s v="097R"/>
    <s v="GRUPO-A4"/>
    <n v="16507414"/>
    <s v="Empresa"/>
    <s v="GR"/>
    <s v="GRUPO REDUCIDO"/>
    <s v="097R"/>
    <s v="GRUPO REDUCIDO DE EMPRESA"/>
    <s v="GRUPO-A4"/>
    <s v="Grupo Reducido de Empresa"/>
    <s v="1S"/>
    <n v="16507414"/>
    <s v="SAINZ"/>
    <s v="OCHOA"/>
    <s v="ALBERTO"/>
    <s v="alsainz"/>
    <s v="alberto.sainz@unirioja.es"/>
    <n v="1.1000000000000001"/>
    <m/>
    <n v="504"/>
    <s v="PROFESOR TITULAR UNIVERSIDAD"/>
    <s v="01A"/>
    <s v="TIEMPO COMPLETO AMPLIADO"/>
    <s v="2012-09-01 00:00:00.0"/>
    <s v="null"/>
    <s v="DF31301"/>
    <s v="TITULAR DE UNIVERSIDAD"/>
    <s v="R104"/>
    <x v="0"/>
    <n v="650"/>
    <s v="ORGANIZACIÓN DE EMPRESAS"/>
  </r>
  <r>
    <x v="14"/>
    <x v="4"/>
    <n v="834"/>
    <s v="097G"/>
    <s v="GRUPO-A"/>
    <n v="16507414"/>
    <s v="Empresa"/>
    <s v="GG"/>
    <s v="GRUPO GRANDE"/>
    <s v="097G"/>
    <s v="GRUPO GRANDE DE EMPRESA"/>
    <s v="GRUPO-A"/>
    <s v="Grupo Grande de EMPRESA"/>
    <s v="1S"/>
    <n v="16507414"/>
    <s v="SAINZ"/>
    <s v="OCHOA"/>
    <s v="ALBERTO"/>
    <s v="alsainz"/>
    <s v="alberto.sainz@unirioja.es"/>
    <n v="4.5"/>
    <m/>
    <n v="504"/>
    <s v="PROFESOR TITULAR UNIVERSIDAD"/>
    <s v="01A"/>
    <s v="TIEMPO COMPLETO AMPLIADO"/>
    <s v="2012-09-01 00:00:00.0"/>
    <s v="null"/>
    <s v="DF31301"/>
    <s v="TITULAR DE UNIVERSIDAD"/>
    <s v="R104"/>
    <x v="0"/>
    <n v="650"/>
    <s v="ORGANIZACIÓN DE EMPRESAS"/>
  </r>
  <r>
    <x v="14"/>
    <x v="4"/>
    <n v="834"/>
    <s v="097I"/>
    <s v="GRUPO-A1"/>
    <n v="16507414"/>
    <s v="Empresa"/>
    <s v="GI"/>
    <s v="GRUPO DE INFORMÁTICA"/>
    <s v="097I"/>
    <s v="INFORMÁTICA DE EMPRESA"/>
    <s v="GRUPO-A1"/>
    <s v="Grupo de Informática de Empresa"/>
    <s v="1S"/>
    <n v="16507414"/>
    <s v="SAINZ"/>
    <s v="OCHOA"/>
    <s v="ALBERTO"/>
    <s v="alsainz"/>
    <s v="alberto.sainz@unirioja.es"/>
    <n v="0.4"/>
    <m/>
    <n v="504"/>
    <s v="PROFESOR TITULAR UNIVERSIDAD"/>
    <s v="01A"/>
    <s v="TIEMPO COMPLETO AMPLIADO"/>
    <s v="2012-09-01 00:00:00.0"/>
    <s v="null"/>
    <s v="DF31301"/>
    <s v="TITULAR DE UNIVERSIDAD"/>
    <s v="R104"/>
    <x v="0"/>
    <n v="650"/>
    <s v="ORGANIZACIÓN DE EMPRESAS"/>
  </r>
  <r>
    <x v="14"/>
    <x v="4"/>
    <n v="834"/>
    <s v="097I"/>
    <s v="GRUPO-A2"/>
    <n v="16507414"/>
    <s v="Empresa"/>
    <s v="GI"/>
    <s v="GRUPO DE INFORMÁTICA"/>
    <s v="097I"/>
    <s v="INFORMÁTICA DE EMPRESA"/>
    <s v="GRUPO-A2"/>
    <s v="Grupo de Informática de Empresa"/>
    <s v="1S"/>
    <n v="16507414"/>
    <s v="SAINZ"/>
    <s v="OCHOA"/>
    <s v="ALBERTO"/>
    <s v="alsainz"/>
    <s v="alberto.sainz@unirioja.es"/>
    <n v="0.4"/>
    <m/>
    <n v="504"/>
    <s v="PROFESOR TITULAR UNIVERSIDAD"/>
    <s v="01A"/>
    <s v="TIEMPO COMPLETO AMPLIADO"/>
    <s v="2012-09-01 00:00:00.0"/>
    <s v="null"/>
    <s v="DF31301"/>
    <s v="TITULAR DE UNIVERSIDAD"/>
    <s v="R104"/>
    <x v="0"/>
    <n v="650"/>
    <s v="ORGANIZACIÓN DE EMPRESAS"/>
  </r>
  <r>
    <x v="14"/>
    <x v="4"/>
    <n v="834"/>
    <s v="097I"/>
    <s v="GRUPO-A3"/>
    <n v="16507414"/>
    <s v="Empresa"/>
    <s v="GI"/>
    <s v="GRUPO DE INFORMÁTICA"/>
    <s v="097I"/>
    <s v="INFORMÁTICA DE EMPRESA"/>
    <s v="GRUPO-A3"/>
    <s v="Grupo de Informática de Empresa"/>
    <s v="1S"/>
    <n v="16507414"/>
    <s v="SAINZ"/>
    <s v="OCHOA"/>
    <s v="ALBERTO"/>
    <s v="alsainz"/>
    <s v="alberto.sainz@unirioja.es"/>
    <n v="0.4"/>
    <m/>
    <n v="504"/>
    <s v="PROFESOR TITULAR UNIVERSIDAD"/>
    <s v="01A"/>
    <s v="TIEMPO COMPLETO AMPLIADO"/>
    <s v="2012-09-01 00:00:00.0"/>
    <s v="null"/>
    <s v="DF31301"/>
    <s v="TITULAR DE UNIVERSIDAD"/>
    <s v="R104"/>
    <x v="0"/>
    <n v="650"/>
    <s v="ORGANIZACIÓN DE EMPRESAS"/>
  </r>
  <r>
    <x v="14"/>
    <x v="4"/>
    <n v="834"/>
    <s v="097I"/>
    <s v="GRUPO-A4"/>
    <n v="16507414"/>
    <s v="Empresa"/>
    <s v="GI"/>
    <s v="GRUPO DE INFORMÁTICA"/>
    <s v="097I"/>
    <s v="INFORMÁTICA DE EMPRESA"/>
    <s v="GRUPO-A4"/>
    <s v="Grupo de Informática de Empresa"/>
    <s v="1S"/>
    <n v="16507414"/>
    <s v="SAINZ"/>
    <s v="OCHOA"/>
    <s v="ALBERTO"/>
    <s v="alsainz"/>
    <s v="alberto.sainz@unirioja.es"/>
    <n v="0.4"/>
    <m/>
    <n v="504"/>
    <s v="PROFESOR TITULAR UNIVERSIDAD"/>
    <s v="01A"/>
    <s v="TIEMPO COMPLETO AMPLIADO"/>
    <s v="2012-09-01 00:00:00.0"/>
    <s v="null"/>
    <s v="DF31301"/>
    <s v="TITULAR DE UNIVERSIDAD"/>
    <s v="R104"/>
    <x v="0"/>
    <n v="650"/>
    <s v="ORGANIZACIÓN DE EMPRESAS"/>
  </r>
  <r>
    <x v="14"/>
    <x v="4"/>
    <n v="834"/>
    <s v="097R"/>
    <s v="GRUPO-A1"/>
    <n v="16507414"/>
    <s v="Empresa"/>
    <s v="GR"/>
    <s v="GRUPO REDUCIDO"/>
    <s v="097R"/>
    <s v="GRUPO REDUCIDO DE EMPRESA"/>
    <s v="GRUPO-A1"/>
    <s v="Grupo Reducido de Empresa"/>
    <s v="1S"/>
    <n v="16507414"/>
    <s v="SAINZ"/>
    <s v="OCHOA"/>
    <s v="ALBERTO"/>
    <s v="alsainz"/>
    <s v="alberto.sainz@unirioja.es"/>
    <n v="1.1000000000000001"/>
    <m/>
    <n v="504"/>
    <s v="PROFESOR TITULAR UNIVERSIDAD"/>
    <s v="01A"/>
    <s v="TIEMPO COMPLETO AMPLIADO"/>
    <s v="2012-09-01 00:00:00.0"/>
    <s v="null"/>
    <s v="DF31301"/>
    <s v="TITULAR DE UNIVERSIDAD"/>
    <s v="R104"/>
    <x v="0"/>
    <n v="650"/>
    <s v="ORGANIZACIÓN DE EMPRESAS"/>
  </r>
  <r>
    <x v="14"/>
    <x v="4"/>
    <n v="834"/>
    <s v="097R"/>
    <s v="GRUPO-A2"/>
    <n v="16507414"/>
    <s v="Empresa"/>
    <s v="GR"/>
    <s v="GRUPO REDUCIDO"/>
    <s v="097R"/>
    <s v="GRUPO REDUCIDO DE EMPRESA"/>
    <s v="GRUPO-A2"/>
    <s v="Grupo Reducido de Empresa"/>
    <s v="1S"/>
    <n v="16507414"/>
    <s v="SAINZ"/>
    <s v="OCHOA"/>
    <s v="ALBERTO"/>
    <s v="alsainz"/>
    <s v="alberto.sainz@unirioja.es"/>
    <n v="1.1000000000000001"/>
    <m/>
    <n v="504"/>
    <s v="PROFESOR TITULAR UNIVERSIDAD"/>
    <s v="01A"/>
    <s v="TIEMPO COMPLETO AMPLIADO"/>
    <s v="2012-09-01 00:00:00.0"/>
    <s v="null"/>
    <s v="DF31301"/>
    <s v="TITULAR DE UNIVERSIDAD"/>
    <s v="R104"/>
    <x v="0"/>
    <n v="650"/>
    <s v="ORGANIZACIÓN DE EMPRESAS"/>
  </r>
  <r>
    <x v="14"/>
    <x v="4"/>
    <n v="834"/>
    <s v="097R"/>
    <s v="GRUPO-A3"/>
    <n v="16507414"/>
    <s v="Empresa"/>
    <s v="GR"/>
    <s v="GRUPO REDUCIDO"/>
    <s v="097R"/>
    <s v="GRUPO REDUCIDO DE EMPRESA"/>
    <s v="GRUPO-A3"/>
    <s v="Grupo Reducido de Empresa"/>
    <s v="1S"/>
    <n v="16507414"/>
    <s v="SAINZ"/>
    <s v="OCHOA"/>
    <s v="ALBERTO"/>
    <s v="alsainz"/>
    <s v="alberto.sainz@unirioja.es"/>
    <n v="1.1000000000000001"/>
    <m/>
    <n v="504"/>
    <s v="PROFESOR TITULAR UNIVERSIDAD"/>
    <s v="01A"/>
    <s v="TIEMPO COMPLETO AMPLIADO"/>
    <s v="2012-09-01 00:00:00.0"/>
    <s v="null"/>
    <s v="DF31301"/>
    <s v="TITULAR DE UNIVERSIDAD"/>
    <s v="R104"/>
    <x v="0"/>
    <n v="650"/>
    <s v="ORGANIZACIÓN DE EMPRESAS"/>
  </r>
  <r>
    <x v="14"/>
    <x v="4"/>
    <n v="834"/>
    <s v="097R"/>
    <s v="GRUPO-A4"/>
    <n v="16507414"/>
    <s v="Empresa"/>
    <s v="GR"/>
    <s v="GRUPO REDUCIDO"/>
    <s v="097R"/>
    <s v="GRUPO REDUCIDO DE EMPRESA"/>
    <s v="GRUPO-A4"/>
    <s v="Grupo Reducido de Empresa"/>
    <s v="1S"/>
    <n v="16507414"/>
    <s v="SAINZ"/>
    <s v="OCHOA"/>
    <s v="ALBERTO"/>
    <s v="alsainz"/>
    <s v="alberto.sainz@unirioja.es"/>
    <n v="1.1000000000000001"/>
    <m/>
    <n v="504"/>
    <s v="PROFESOR TITULAR UNIVERSIDAD"/>
    <s v="01A"/>
    <s v="TIEMPO COMPLETO AMPLIADO"/>
    <s v="2012-09-01 00:00:00.0"/>
    <s v="null"/>
    <s v="DF31301"/>
    <s v="TITULAR DE UNIVERSIDAD"/>
    <s v="R104"/>
    <x v="0"/>
    <n v="650"/>
    <s v="ORGANIZACIÓN DE EMPRESAS"/>
  </r>
  <r>
    <x v="13"/>
    <x v="4"/>
    <n v="835"/>
    <s v="098G"/>
    <s v="GRUPO-A"/>
    <n v="31618249"/>
    <s v="Geología, suelo y clima"/>
    <s v="GG"/>
    <s v="GRUPO GRANDE"/>
    <s v="098G"/>
    <s v="GRUPO GRANDE DE GEOLOGÍA, SUELO Y CLIMA"/>
    <s v="GRUPO-A"/>
    <s v="Grupo Grande de GEOLOGÍA, SUELO Y CLIMA"/>
    <s v="2S"/>
    <n v="31618249"/>
    <s v="ANDRADES"/>
    <s v="RODRÍGUEZ"/>
    <s v="MARÍA SOLEDAD"/>
    <s v="mandrade"/>
    <s v="marisol.andrades@unirioja.es"/>
    <n v="3.6"/>
    <n v="3.6"/>
    <n v="504"/>
    <s v="PROFESOR TITULAR UNIVERSIDAD"/>
    <s v="01R"/>
    <s v="TIEMPO COMPLETO REDUCIDO"/>
    <s v="2018-09-17 00:00:00.0"/>
    <s v="null"/>
    <s v="DF3164"/>
    <s v="TITULAR DE ESCUELAS UNIVERSITARIAS"/>
    <s v="R101"/>
    <x v="4"/>
    <n v="705"/>
    <s v="PRODUCCIÓN VEGETAL"/>
  </r>
  <r>
    <x v="13"/>
    <x v="4"/>
    <n v="835"/>
    <s v="098L"/>
    <s v="GRUPO-A1"/>
    <n v="31618249"/>
    <s v="Geología, suelo y clima"/>
    <s v="GL"/>
    <s v="GRUPO DE LABORATORIO"/>
    <s v="098L"/>
    <s v="GRUPO DE LABORATORIO DE GEOLOGÍA, SUELO Y CLIMA"/>
    <s v="GRUPO-A1"/>
    <s v="Grupo de Laboratorio de Geología, suelo y clima"/>
    <s v="2S"/>
    <n v="31618249"/>
    <s v="ANDRADES"/>
    <s v="RODRÍGUEZ"/>
    <s v="MARÍA SOLEDAD"/>
    <s v="mandrade"/>
    <s v="marisol.andrades@unirioja.es"/>
    <n v="1.4"/>
    <n v="1.4"/>
    <n v="504"/>
    <s v="PROFESOR TITULAR UNIVERSIDAD"/>
    <s v="01R"/>
    <s v="TIEMPO COMPLETO REDUCIDO"/>
    <s v="2018-09-17 00:00:00.0"/>
    <s v="null"/>
    <s v="DF3164"/>
    <s v="TITULAR DE ESCUELAS UNIVERSITARIAS"/>
    <s v="R101"/>
    <x v="4"/>
    <n v="705"/>
    <s v="PRODUCCIÓN VEGETAL"/>
  </r>
  <r>
    <x v="13"/>
    <x v="4"/>
    <n v="835"/>
    <s v="098L"/>
    <s v="GRUPO-A2"/>
    <n v="10200766"/>
    <s v="Geología, suelo y clima"/>
    <s v="GL"/>
    <s v="GRUPO DE LABORATORIO"/>
    <s v="098L"/>
    <s v="GRUPO DE LABORATORIO DE GEOLOGÍA, SUELO Y CLIMA"/>
    <s v="GRUPO-A2"/>
    <s v="Grupo de Laboratorio de Geología, suelo y clima"/>
    <s v="2S"/>
    <n v="10200766"/>
    <s v="ROMÁN"/>
    <s v="FERNÁNDEZ"/>
    <s v="LUIS RUBÉN"/>
    <s v="luroman"/>
    <s v="luis-ruben.roman@unirioja.es"/>
    <n v="1.4"/>
    <n v="1.4"/>
    <n v="532"/>
    <s v="LABORAL DOCENTE-ASOCIADO"/>
    <s v="P06"/>
    <s v="TIEMPO PARCIAL (6+6 HORAS)"/>
    <s v="2019-02-07 00:00:00.0"/>
    <s v="2019-09-14 00:00:00.0"/>
    <s v="PI101451"/>
    <s v="PROFESOR ASOCIADO"/>
    <s v="R101"/>
    <x v="4"/>
    <n v="705"/>
    <s v="PRODUCCIÓN VEGETAL"/>
  </r>
  <r>
    <x v="13"/>
    <x v="4"/>
    <n v="835"/>
    <s v="098L"/>
    <s v="GRUPO-A3"/>
    <n v="10200766"/>
    <s v="Geología, suelo y clima"/>
    <s v="GL"/>
    <s v="GRUPO DE LABORATORIO"/>
    <s v="098L"/>
    <s v="GRUPO DE LABORATORIO DE GEOLOGÍA, SUELO Y CLIMA"/>
    <s v="GRUPO-A3"/>
    <s v="Grupo de Laboratorio de Geología, suelo y clima"/>
    <s v="2S"/>
    <n v="10200766"/>
    <s v="ROMÁN"/>
    <s v="FERNÁNDEZ"/>
    <s v="LUIS RUBÉN"/>
    <s v="luroman"/>
    <s v="luis-ruben.roman@unirioja.es"/>
    <n v="1.4"/>
    <n v="1.4"/>
    <n v="532"/>
    <s v="LABORAL DOCENTE-ASOCIADO"/>
    <s v="P06"/>
    <s v="TIEMPO PARCIAL (6+6 HORAS)"/>
    <s v="2019-02-07 00:00:00.0"/>
    <s v="2019-09-14 00:00:00.0"/>
    <s v="PI101451"/>
    <s v="PROFESOR ASOCIADO"/>
    <s v="R101"/>
    <x v="4"/>
    <n v="705"/>
    <s v="PRODUCCIÓN VEGETAL"/>
  </r>
  <r>
    <x v="13"/>
    <x v="4"/>
    <n v="835"/>
    <s v="098L"/>
    <s v="GRUPO-A4"/>
    <n v="10200766"/>
    <s v="Geología, suelo y clima"/>
    <s v="GL"/>
    <s v="GRUPO DE LABORATORIO"/>
    <s v="098L"/>
    <s v="GRUPO DE LABORATORIO DE GEOLOGÍA, SUELO Y CLIMA"/>
    <s v="GRUPO-A4"/>
    <s v="Grupo de Laboratorio de Geología, suelo y clima"/>
    <s v="2S"/>
    <n v="10200766"/>
    <s v="ROMÁN"/>
    <s v="FERNÁNDEZ"/>
    <s v="LUIS RUBÉN"/>
    <s v="luroman"/>
    <s v="luis-ruben.roman@unirioja.es"/>
    <n v="1.4"/>
    <n v="1.4"/>
    <n v="532"/>
    <s v="LABORAL DOCENTE-ASOCIADO"/>
    <s v="P06"/>
    <s v="TIEMPO PARCIAL (6+6 HORAS)"/>
    <s v="2019-02-07 00:00:00.0"/>
    <s v="2019-09-14 00:00:00.0"/>
    <s v="PI101451"/>
    <s v="PROFESOR ASOCIADO"/>
    <s v="R101"/>
    <x v="4"/>
    <n v="705"/>
    <s v="PRODUCCIÓN VEGETAL"/>
  </r>
  <r>
    <x v="13"/>
    <x v="4"/>
    <n v="835"/>
    <s v="098L"/>
    <s v="GRUPO-A5"/>
    <n v="10200766"/>
    <s v="Geología, suelo y clima"/>
    <s v="GL"/>
    <s v="GRUPO DE LABORATORIO"/>
    <s v="098L"/>
    <s v="GRUPO DE LABORATORIO DE GEOLOGÍA, SUELO Y CLIMA"/>
    <s v="GRUPO-A5"/>
    <s v="Grupo de Laboratorio de Geología, suelo y clima"/>
    <s v="2S"/>
    <n v="10200766"/>
    <s v="ROMÁN"/>
    <s v="FERNÁNDEZ"/>
    <s v="LUIS RUBÉN"/>
    <s v="luroman"/>
    <s v="luis-ruben.roman@unirioja.es"/>
    <n v="1.4"/>
    <n v="1.4"/>
    <n v="532"/>
    <s v="LABORAL DOCENTE-ASOCIADO"/>
    <s v="P06"/>
    <s v="TIEMPO PARCIAL (6+6 HORAS)"/>
    <s v="2019-02-07 00:00:00.0"/>
    <s v="2019-09-14 00:00:00.0"/>
    <s v="PI101451"/>
    <s v="PROFESOR ASOCIADO"/>
    <s v="R101"/>
    <x v="4"/>
    <n v="705"/>
    <s v="PRODUCCIÓN VEGETAL"/>
  </r>
  <r>
    <x v="13"/>
    <x v="4"/>
    <n v="835"/>
    <s v="098R"/>
    <s v="GRUPO-A1"/>
    <n v="31618249"/>
    <s v="Geología, suelo y clima"/>
    <s v="GR"/>
    <s v="GRUPO REDUCIDO"/>
    <s v="098R"/>
    <s v="GRUPO REDUCIDO DE GEOLOGIA, SUELO Y CLIMA"/>
    <s v="GRUPO-A1"/>
    <s v="Grupo Reducido de Geología, suelo y clima"/>
    <s v="2S"/>
    <n v="31618249"/>
    <s v="ANDRADES"/>
    <s v="RODRÍGUEZ"/>
    <s v="MARÍA SOLEDAD"/>
    <s v="mandrade"/>
    <s v="marisol.andrades@unirioja.es"/>
    <n v="1"/>
    <n v="1"/>
    <n v="504"/>
    <s v="PROFESOR TITULAR UNIVERSIDAD"/>
    <s v="01R"/>
    <s v="TIEMPO COMPLETO REDUCIDO"/>
    <s v="2018-09-17 00:00:00.0"/>
    <s v="null"/>
    <s v="DF3164"/>
    <s v="TITULAR DE ESCUELAS UNIVERSITARIAS"/>
    <s v="R101"/>
    <x v="4"/>
    <n v="705"/>
    <s v="PRODUCCIÓN VEGETAL"/>
  </r>
  <r>
    <x v="13"/>
    <x v="4"/>
    <n v="835"/>
    <s v="098R"/>
    <s v="GRUPO-A2"/>
    <n v="31618249"/>
    <s v="Geología, suelo y clima"/>
    <s v="GR"/>
    <s v="GRUPO REDUCIDO"/>
    <s v="098R"/>
    <s v="GRUPO REDUCIDO DE GEOLOGIA, SUELO Y CLIMA"/>
    <s v="GRUPO-A2"/>
    <s v="Grupo Reducido de Geología, suelo y clima"/>
    <s v="2S"/>
    <n v="31618249"/>
    <s v="ANDRADES"/>
    <s v="RODRÍGUEZ"/>
    <s v="MARÍA SOLEDAD"/>
    <s v="mandrade"/>
    <s v="marisol.andrades@unirioja.es"/>
    <n v="1"/>
    <n v="1"/>
    <n v="504"/>
    <s v="PROFESOR TITULAR UNIVERSIDAD"/>
    <s v="01R"/>
    <s v="TIEMPO COMPLETO REDUCIDO"/>
    <s v="2018-09-17 00:00:00.0"/>
    <s v="null"/>
    <s v="DF3164"/>
    <s v="TITULAR DE ESCUELAS UNIVERSITARIAS"/>
    <s v="R101"/>
    <x v="4"/>
    <n v="705"/>
    <s v="PRODUCCIÓN VEGETAL"/>
  </r>
  <r>
    <x v="13"/>
    <x v="4"/>
    <n v="835"/>
    <s v="098R"/>
    <s v="GRUPO-A3"/>
    <n v="31618249"/>
    <s v="Geología, suelo y clima"/>
    <s v="GR"/>
    <s v="GRUPO REDUCIDO"/>
    <s v="098R"/>
    <s v="GRUPO REDUCIDO DE GEOLOGIA, SUELO Y CLIMA"/>
    <s v="GRUPO-A3"/>
    <s v="Grupo Reducido de Geología, suelo y clima"/>
    <s v="2S"/>
    <n v="31618249"/>
    <s v="ANDRADES"/>
    <s v="RODRÍGUEZ"/>
    <s v="MARÍA SOLEDAD"/>
    <s v="mandrade"/>
    <s v="marisol.andrades@unirioja.es"/>
    <n v="1"/>
    <n v="1"/>
    <n v="504"/>
    <s v="PROFESOR TITULAR UNIVERSIDAD"/>
    <s v="01R"/>
    <s v="TIEMPO COMPLETO REDUCIDO"/>
    <s v="2018-09-17 00:00:00.0"/>
    <s v="null"/>
    <s v="DF3164"/>
    <s v="TITULAR DE ESCUELAS UNIVERSITARIAS"/>
    <s v="R101"/>
    <x v="4"/>
    <n v="705"/>
    <s v="PRODUCCIÓN VEGETAL"/>
  </r>
  <r>
    <x v="14"/>
    <x v="4"/>
    <n v="835"/>
    <s v="098G"/>
    <s v="GRUPO-A"/>
    <n v="31618249"/>
    <s v="Geología, suelo y clima"/>
    <s v="GG"/>
    <s v="GRUPO GRANDE"/>
    <s v="098G"/>
    <s v="GRUPO GRANDE DE GEOLOGÍA, SUELO Y CLIMA"/>
    <s v="GRUPO-A"/>
    <s v="Grupo Grande de GEOLOGÍA, SUELO Y CLIMA"/>
    <s v="2S"/>
    <n v="31618249"/>
    <s v="ANDRADES"/>
    <s v="RODRÍGUEZ"/>
    <s v="MARÍA SOLEDAD"/>
    <s v="mandrade"/>
    <s v="marisol.andrades@unirioja.es"/>
    <n v="3.6"/>
    <m/>
    <n v="504"/>
    <s v="PROFESOR TITULAR UNIVERSIDAD"/>
    <s v="01R"/>
    <s v="TIEMPO COMPLETO REDUCIDO"/>
    <s v="2018-09-17 00:00:00.0"/>
    <s v="null"/>
    <s v="DF3164"/>
    <s v="TITULAR DE ESCUELAS UNIVERSITARIAS"/>
    <s v="R101"/>
    <x v="4"/>
    <n v="705"/>
    <s v="PRODUCCIÓN VEGETAL"/>
  </r>
  <r>
    <x v="14"/>
    <x v="4"/>
    <n v="835"/>
    <s v="098L"/>
    <s v="GRUPO-A1"/>
    <n v="31618249"/>
    <s v="Geología, suelo y clima"/>
    <s v="GL"/>
    <s v="GRUPO DE LABORATORIO"/>
    <s v="098L"/>
    <s v="GRUPO DE LABORATORIO DE GEOLOGÍA, SUELO Y CLIMA"/>
    <s v="GRUPO-A1"/>
    <s v="Grupo de Laboratorio de Geología, suelo y clima"/>
    <s v="2S"/>
    <n v="31618249"/>
    <s v="ANDRADES"/>
    <s v="RODRÍGUEZ"/>
    <s v="MARÍA SOLEDAD"/>
    <s v="mandrade"/>
    <s v="marisol.andrades@unirioja.es"/>
    <n v="1.4"/>
    <m/>
    <n v="504"/>
    <s v="PROFESOR TITULAR UNIVERSIDAD"/>
    <s v="01R"/>
    <s v="TIEMPO COMPLETO REDUCIDO"/>
    <s v="2018-09-17 00:00:00.0"/>
    <s v="null"/>
    <s v="DF3164"/>
    <s v="TITULAR DE ESCUELAS UNIVERSITARIAS"/>
    <s v="R101"/>
    <x v="4"/>
    <n v="705"/>
    <s v="PRODUCCIÓN VEGETAL"/>
  </r>
  <r>
    <x v="14"/>
    <x v="4"/>
    <n v="835"/>
    <s v="098L"/>
    <s v="GRUPO-A2"/>
    <n v="10200766"/>
    <s v="Geología, suelo y clima"/>
    <s v="GL"/>
    <s v="GRUPO DE LABORATORIO"/>
    <s v="098L"/>
    <s v="GRUPO DE LABORATORIO DE GEOLOGÍA, SUELO Y CLIMA"/>
    <s v="GRUPO-A2"/>
    <s v="Grupo de Laboratorio de Geología, suelo y clima"/>
    <s v="2S"/>
    <n v="10200766"/>
    <s v="ROMÁN"/>
    <s v="FERNÁNDEZ"/>
    <s v="LUIS RUBÉN"/>
    <s v="luroman"/>
    <s v="luis-ruben.roman@unirioja.es"/>
    <n v="1.4"/>
    <m/>
    <n v="532"/>
    <s v="LABORAL DOCENTE-ASOCIADO"/>
    <s v="P06"/>
    <s v="TIEMPO PARCIAL (6+6 HORAS)"/>
    <s v="2019-02-07 00:00:00.0"/>
    <s v="2019-09-14 00:00:00.0"/>
    <s v="PI101451"/>
    <s v="PROFESOR ASOCIADO"/>
    <s v="R101"/>
    <x v="4"/>
    <n v="705"/>
    <s v="PRODUCCIÓN VEGETAL"/>
  </r>
  <r>
    <x v="14"/>
    <x v="4"/>
    <n v="835"/>
    <s v="098L"/>
    <s v="GRUPO-A3"/>
    <n v="10200766"/>
    <s v="Geología, suelo y clima"/>
    <s v="GL"/>
    <s v="GRUPO DE LABORATORIO"/>
    <s v="098L"/>
    <s v="GRUPO DE LABORATORIO DE GEOLOGÍA, SUELO Y CLIMA"/>
    <s v="GRUPO-A3"/>
    <s v="Grupo de Laboratorio de Geología, suelo y clima"/>
    <s v="2S"/>
    <n v="10200766"/>
    <s v="ROMÁN"/>
    <s v="FERNÁNDEZ"/>
    <s v="LUIS RUBÉN"/>
    <s v="luroman"/>
    <s v="luis-ruben.roman@unirioja.es"/>
    <n v="1.4"/>
    <m/>
    <n v="532"/>
    <s v="LABORAL DOCENTE-ASOCIADO"/>
    <s v="P06"/>
    <s v="TIEMPO PARCIAL (6+6 HORAS)"/>
    <s v="2019-02-07 00:00:00.0"/>
    <s v="2019-09-14 00:00:00.0"/>
    <s v="PI101451"/>
    <s v="PROFESOR ASOCIADO"/>
    <s v="R101"/>
    <x v="4"/>
    <n v="705"/>
    <s v="PRODUCCIÓN VEGETAL"/>
  </r>
  <r>
    <x v="14"/>
    <x v="4"/>
    <n v="835"/>
    <s v="098L"/>
    <s v="GRUPO-A4"/>
    <n v="10200766"/>
    <s v="Geología, suelo y clima"/>
    <s v="GL"/>
    <s v="GRUPO DE LABORATORIO"/>
    <s v="098L"/>
    <s v="GRUPO DE LABORATORIO DE GEOLOGÍA, SUELO Y CLIMA"/>
    <s v="GRUPO-A4"/>
    <s v="Grupo de Laboratorio de Geología, suelo y clima"/>
    <s v="2S"/>
    <n v="10200766"/>
    <s v="ROMÁN"/>
    <s v="FERNÁNDEZ"/>
    <s v="LUIS RUBÉN"/>
    <s v="luroman"/>
    <s v="luis-ruben.roman@unirioja.es"/>
    <n v="1.4"/>
    <m/>
    <n v="532"/>
    <s v="LABORAL DOCENTE-ASOCIADO"/>
    <s v="P06"/>
    <s v="TIEMPO PARCIAL (6+6 HORAS)"/>
    <s v="2019-02-07 00:00:00.0"/>
    <s v="2019-09-14 00:00:00.0"/>
    <s v="PI101451"/>
    <s v="PROFESOR ASOCIADO"/>
    <s v="R101"/>
    <x v="4"/>
    <n v="705"/>
    <s v="PRODUCCIÓN VEGETAL"/>
  </r>
  <r>
    <x v="14"/>
    <x v="4"/>
    <n v="835"/>
    <s v="098L"/>
    <s v="GRUPO-A5"/>
    <n v="10200766"/>
    <s v="Geología, suelo y clima"/>
    <s v="GL"/>
    <s v="GRUPO DE LABORATORIO"/>
    <s v="098L"/>
    <s v="GRUPO DE LABORATORIO DE GEOLOGÍA, SUELO Y CLIMA"/>
    <s v="GRUPO-A5"/>
    <s v="Grupo de Laboratorio de Geología, suelo y clima"/>
    <s v="2S"/>
    <n v="10200766"/>
    <s v="ROMÁN"/>
    <s v="FERNÁNDEZ"/>
    <s v="LUIS RUBÉN"/>
    <s v="luroman"/>
    <s v="luis-ruben.roman@unirioja.es"/>
    <n v="1.4"/>
    <m/>
    <n v="532"/>
    <s v="LABORAL DOCENTE-ASOCIADO"/>
    <s v="P06"/>
    <s v="TIEMPO PARCIAL (6+6 HORAS)"/>
    <s v="2019-02-07 00:00:00.0"/>
    <s v="2019-09-14 00:00:00.0"/>
    <s v="PI101451"/>
    <s v="PROFESOR ASOCIADO"/>
    <s v="R101"/>
    <x v="4"/>
    <n v="705"/>
    <s v="PRODUCCIÓN VEGETAL"/>
  </r>
  <r>
    <x v="14"/>
    <x v="4"/>
    <n v="835"/>
    <s v="098R"/>
    <s v="GRUPO-A1"/>
    <n v="31618249"/>
    <s v="Geología, suelo y clima"/>
    <s v="GR"/>
    <s v="GRUPO REDUCIDO"/>
    <s v="098R"/>
    <s v="GRUPO REDUCIDO DE GEOLOGIA, SUELO Y CLIMA"/>
    <s v="GRUPO-A1"/>
    <s v="Grupo Reducido de Geología, suelo y clima"/>
    <s v="2S"/>
    <n v="31618249"/>
    <s v="ANDRADES"/>
    <s v="RODRÍGUEZ"/>
    <s v="MARÍA SOLEDAD"/>
    <s v="mandrade"/>
    <s v="marisol.andrades@unirioja.es"/>
    <n v="1"/>
    <m/>
    <n v="504"/>
    <s v="PROFESOR TITULAR UNIVERSIDAD"/>
    <s v="01R"/>
    <s v="TIEMPO COMPLETO REDUCIDO"/>
    <s v="2018-09-17 00:00:00.0"/>
    <s v="null"/>
    <s v="DF3164"/>
    <s v="TITULAR DE ESCUELAS UNIVERSITARIAS"/>
    <s v="R101"/>
    <x v="4"/>
    <n v="705"/>
    <s v="PRODUCCIÓN VEGETAL"/>
  </r>
  <r>
    <x v="14"/>
    <x v="4"/>
    <n v="835"/>
    <s v="098R"/>
    <s v="GRUPO-A2"/>
    <n v="31618249"/>
    <s v="Geología, suelo y clima"/>
    <s v="GR"/>
    <s v="GRUPO REDUCIDO"/>
    <s v="098R"/>
    <s v="GRUPO REDUCIDO DE GEOLOGIA, SUELO Y CLIMA"/>
    <s v="GRUPO-A2"/>
    <s v="Grupo Reducido de Geología, suelo y clima"/>
    <s v="2S"/>
    <n v="31618249"/>
    <s v="ANDRADES"/>
    <s v="RODRÍGUEZ"/>
    <s v="MARÍA SOLEDAD"/>
    <s v="mandrade"/>
    <s v="marisol.andrades@unirioja.es"/>
    <n v="1"/>
    <m/>
    <n v="504"/>
    <s v="PROFESOR TITULAR UNIVERSIDAD"/>
    <s v="01R"/>
    <s v="TIEMPO COMPLETO REDUCIDO"/>
    <s v="2018-09-17 00:00:00.0"/>
    <s v="null"/>
    <s v="DF3164"/>
    <s v="TITULAR DE ESCUELAS UNIVERSITARIAS"/>
    <s v="R101"/>
    <x v="4"/>
    <n v="705"/>
    <s v="PRODUCCIÓN VEGETAL"/>
  </r>
  <r>
    <x v="14"/>
    <x v="4"/>
    <n v="835"/>
    <s v="098R"/>
    <s v="GRUPO-A3"/>
    <n v="31618249"/>
    <s v="Geología, suelo y clima"/>
    <s v="GR"/>
    <s v="GRUPO REDUCIDO"/>
    <s v="098R"/>
    <s v="GRUPO REDUCIDO DE GEOLOGIA, SUELO Y CLIMA"/>
    <s v="GRUPO-A3"/>
    <s v="Grupo Reducido de Geología, suelo y clima"/>
    <s v="2S"/>
    <n v="31618249"/>
    <s v="ANDRADES"/>
    <s v="RODRÍGUEZ"/>
    <s v="MARÍA SOLEDAD"/>
    <s v="mandrade"/>
    <s v="marisol.andrades@unirioja.es"/>
    <n v="1"/>
    <m/>
    <n v="504"/>
    <s v="PROFESOR TITULAR UNIVERSIDAD"/>
    <s v="01R"/>
    <s v="TIEMPO COMPLETO REDUCIDO"/>
    <s v="2018-09-17 00:00:00.0"/>
    <s v="null"/>
    <s v="DF3164"/>
    <s v="TITULAR DE ESCUELAS UNIVERSITARIAS"/>
    <s v="R101"/>
    <x v="4"/>
    <n v="705"/>
    <s v="PRODUCCIÓN VEGETAL"/>
  </r>
  <r>
    <x v="16"/>
    <x v="5"/>
    <n v="836"/>
    <s v="072G"/>
    <s v="GRUPO-A"/>
    <n v="25432171"/>
    <s v="Matemáticas I"/>
    <s v="GG"/>
    <s v="GRUPO GRANDE"/>
    <s v="072G"/>
    <s v="GRUPO GRANDE DE MATEMÁTICAS I"/>
    <s v="GRUPO-A"/>
    <s v="Grupo Grande de Matemáticas I"/>
    <s v="1S"/>
    <n v="25432171"/>
    <s v="ARREGUI"/>
    <s v="CASAUS"/>
    <s v="JOSÉ LUIS"/>
    <s v="joarregu"/>
    <s v="jose-luis.arregui@unirioja.es"/>
    <n v="4"/>
    <n v="4"/>
    <n v="504"/>
    <s v="PROFESOR TITULAR UNIVERSIDAD"/>
    <s v="C01"/>
    <s v="TIEMPO COMPLETO"/>
    <s v="2009-09-29 00:00:00.0"/>
    <s v="null"/>
    <s v="DF100247"/>
    <s v="PROFESOR TITULAR DE UNIVERSIDAD"/>
    <s v="R111"/>
    <x v="7"/>
    <n v="15"/>
    <s v="ANÁLISIS MATEMÁTICO"/>
  </r>
  <r>
    <x v="16"/>
    <x v="5"/>
    <n v="836"/>
    <s v="072G"/>
    <s v="GRUPO-B"/>
    <n v="78649713"/>
    <s v="Matemáticas I"/>
    <s v="GG"/>
    <s v="GRUPO GRANDE"/>
    <s v="072G"/>
    <s v="GRUPO GRANDE DE MATEMÁTICAS I"/>
    <s v="GRUPO-B"/>
    <s v="Grupo Grande de Matemáticas I"/>
    <s v="1S"/>
    <n v="78649713"/>
    <s v="RODRÍGUEZ"/>
    <s v="LUIS"/>
    <s v="DANIEL JOSÉ"/>
    <s v="darodrl"/>
    <s v="daniel-jose.rodriguez@unirioja.es"/>
    <n v="4"/>
    <n v="4"/>
    <n v="536"/>
    <s v="PROFESOR INTERINO"/>
    <s v="C01"/>
    <s v="TIEMPO COMPLETO"/>
    <s v="2017-09-15 00:00:00.0"/>
    <s v="null"/>
    <s v="PI101269"/>
    <s v="PROFESOR CONTRATADO INTERINO"/>
    <s v="R111"/>
    <x v="7"/>
    <n v="15"/>
    <s v="ANÁLISIS MATEMÁTICO"/>
  </r>
  <r>
    <x v="16"/>
    <x v="5"/>
    <n v="836"/>
    <s v="072I"/>
    <s v="GRUPO-A1"/>
    <n v="25432171"/>
    <s v="Matemáticas I"/>
    <s v="GI"/>
    <s v="GRUPO DE INFORMÁTICA"/>
    <s v="072I"/>
    <s v="INFORMÁTICA DE MATEMÁTICAS I"/>
    <s v="GRUPO-A1"/>
    <s v="Grupo de Informática de Matemáticas I"/>
    <s v="1S"/>
    <n v="25432171"/>
    <s v="ARREGUI"/>
    <s v="CASAUS"/>
    <s v="JOSÉ LUIS"/>
    <s v="joarregu"/>
    <s v="jose-luis.arregui@unirioja.es"/>
    <n v="1"/>
    <n v="1"/>
    <n v="504"/>
    <s v="PROFESOR TITULAR UNIVERSIDAD"/>
    <s v="C01"/>
    <s v="TIEMPO COMPLETO"/>
    <s v="2009-09-29 00:00:00.0"/>
    <s v="null"/>
    <s v="DF100247"/>
    <s v="PROFESOR TITULAR DE UNIVERSIDAD"/>
    <s v="R111"/>
    <x v="7"/>
    <n v="15"/>
    <s v="ANÁLISIS MATEMÁTICO"/>
  </r>
  <r>
    <x v="16"/>
    <x v="5"/>
    <n v="836"/>
    <s v="072I"/>
    <s v="GRUPO-A2"/>
    <n v="25432171"/>
    <s v="Matemáticas I"/>
    <s v="GI"/>
    <s v="GRUPO DE INFORMÁTICA"/>
    <s v="072I"/>
    <s v="INFORMÁTICA DE MATEMÁTICAS I"/>
    <s v="GRUPO-A2"/>
    <s v="Grupo de Informática de Matemáticas I"/>
    <s v="1S"/>
    <n v="25432171"/>
    <s v="ARREGUI"/>
    <s v="CASAUS"/>
    <s v="JOSÉ LUIS"/>
    <s v="joarregu"/>
    <s v="jose-luis.arregui@unirioja.es"/>
    <n v="1"/>
    <n v="1"/>
    <n v="504"/>
    <s v="PROFESOR TITULAR UNIVERSIDAD"/>
    <s v="C01"/>
    <s v="TIEMPO COMPLETO"/>
    <s v="2009-09-29 00:00:00.0"/>
    <s v="null"/>
    <s v="DF100247"/>
    <s v="PROFESOR TITULAR DE UNIVERSIDAD"/>
    <s v="R111"/>
    <x v="7"/>
    <n v="15"/>
    <s v="ANÁLISIS MATEMÁTICO"/>
  </r>
  <r>
    <x v="16"/>
    <x v="5"/>
    <n v="836"/>
    <s v="072I"/>
    <s v="GRUPO-A3"/>
    <n v="25432171"/>
    <s v="Matemáticas I"/>
    <s v="GI"/>
    <s v="GRUPO DE INFORMÁTICA"/>
    <s v="072I"/>
    <s v="INFORMÁTICA DE MATEMÁTICAS I"/>
    <s v="GRUPO-A3"/>
    <s v="Grupo de Informática de Matemáticas I"/>
    <s v="1S"/>
    <n v="25432171"/>
    <s v="ARREGUI"/>
    <s v="CASAUS"/>
    <s v="JOSÉ LUIS"/>
    <s v="joarregu"/>
    <s v="jose-luis.arregui@unirioja.es"/>
    <n v="1"/>
    <n v="1"/>
    <n v="504"/>
    <s v="PROFESOR TITULAR UNIVERSIDAD"/>
    <s v="C01"/>
    <s v="TIEMPO COMPLETO"/>
    <s v="2009-09-29 00:00:00.0"/>
    <s v="null"/>
    <s v="DF100247"/>
    <s v="PROFESOR TITULAR DE UNIVERSIDAD"/>
    <s v="R111"/>
    <x v="7"/>
    <n v="15"/>
    <s v="ANÁLISIS MATEMÁTICO"/>
  </r>
  <r>
    <x v="16"/>
    <x v="5"/>
    <n v="836"/>
    <s v="072I"/>
    <s v="GRUPO-B1"/>
    <n v="25432171"/>
    <s v="Matemáticas I"/>
    <s v="GI"/>
    <s v="GRUPO DE INFORMÁTICA"/>
    <s v="072I"/>
    <s v="INFORMÁTICA DE MATEMÁTICAS I"/>
    <s v="GRUPO-B1"/>
    <s v="Grupo de Informática de Matemáticas I"/>
    <s v="1S"/>
    <n v="25432171"/>
    <s v="ARREGUI"/>
    <s v="CASAUS"/>
    <s v="JOSÉ LUIS"/>
    <s v="joarregu"/>
    <s v="jose-luis.arregui@unirioja.es"/>
    <n v="1"/>
    <n v="1"/>
    <n v="504"/>
    <s v="PROFESOR TITULAR UNIVERSIDAD"/>
    <s v="C01"/>
    <s v="TIEMPO COMPLETO"/>
    <s v="2009-09-29 00:00:00.0"/>
    <s v="null"/>
    <s v="DF100247"/>
    <s v="PROFESOR TITULAR DE UNIVERSIDAD"/>
    <s v="R111"/>
    <x v="7"/>
    <n v="15"/>
    <s v="ANÁLISIS MATEMÁTICO"/>
  </r>
  <r>
    <x v="16"/>
    <x v="5"/>
    <n v="836"/>
    <s v="072I"/>
    <s v="GRUPO-B2"/>
    <n v="25432171"/>
    <s v="Matemáticas I"/>
    <s v="GI"/>
    <s v="GRUPO DE INFORMÁTICA"/>
    <s v="072I"/>
    <s v="INFORMÁTICA DE MATEMÁTICAS I"/>
    <s v="GRUPO-B2"/>
    <s v="Grupo de Informática de Matemáticas I"/>
    <s v="1S"/>
    <n v="25432171"/>
    <s v="ARREGUI"/>
    <s v="CASAUS"/>
    <s v="JOSÉ LUIS"/>
    <s v="joarregu"/>
    <s v="jose-luis.arregui@unirioja.es"/>
    <n v="1"/>
    <n v="1"/>
    <n v="504"/>
    <s v="PROFESOR TITULAR UNIVERSIDAD"/>
    <s v="C01"/>
    <s v="TIEMPO COMPLETO"/>
    <s v="2009-09-29 00:00:00.0"/>
    <s v="null"/>
    <s v="DF100247"/>
    <s v="PROFESOR TITULAR DE UNIVERSIDAD"/>
    <s v="R111"/>
    <x v="7"/>
    <n v="15"/>
    <s v="ANÁLISIS MATEMÁTICO"/>
  </r>
  <r>
    <x v="16"/>
    <x v="5"/>
    <n v="836"/>
    <s v="072R"/>
    <s v="GRUPO-A1"/>
    <n v="25432171"/>
    <s v="Matemáticas I"/>
    <s v="GR"/>
    <s v="GRUPO REDUCIDO"/>
    <s v="072R"/>
    <s v="GRUPO REDUCIDO DE MATEMÁTICAS I"/>
    <s v="GRUPO-A1"/>
    <s v="Grupo Reducido de Matemáticas I"/>
    <s v="1S"/>
    <n v="25432171"/>
    <s v="ARREGUI"/>
    <s v="CASAUS"/>
    <s v="JOSÉ LUIS"/>
    <s v="joarregu"/>
    <s v="jose-luis.arregui@unirioja.es"/>
    <n v="1"/>
    <n v="1"/>
    <n v="504"/>
    <s v="PROFESOR TITULAR UNIVERSIDAD"/>
    <s v="C01"/>
    <s v="TIEMPO COMPLETO"/>
    <s v="2009-09-29 00:00:00.0"/>
    <s v="null"/>
    <s v="DF100247"/>
    <s v="PROFESOR TITULAR DE UNIVERSIDAD"/>
    <s v="R111"/>
    <x v="7"/>
    <n v="15"/>
    <s v="ANÁLISIS MATEMÁTICO"/>
  </r>
  <r>
    <x v="16"/>
    <x v="5"/>
    <n v="836"/>
    <s v="072R"/>
    <s v="GRUPO-A2"/>
    <n v="25432171"/>
    <s v="Matemáticas I"/>
    <s v="GR"/>
    <s v="GRUPO REDUCIDO"/>
    <s v="072R"/>
    <s v="GRUPO REDUCIDO DE MATEMÁTICAS I"/>
    <s v="GRUPO-A2"/>
    <s v="Grupo Reducido de Matemáticas I"/>
    <s v="1S"/>
    <n v="25432171"/>
    <s v="ARREGUI"/>
    <s v="CASAUS"/>
    <s v="JOSÉ LUIS"/>
    <s v="joarregu"/>
    <s v="jose-luis.arregui@unirioja.es"/>
    <n v="1"/>
    <n v="1"/>
    <n v="504"/>
    <s v="PROFESOR TITULAR UNIVERSIDAD"/>
    <s v="C01"/>
    <s v="TIEMPO COMPLETO"/>
    <s v="2009-09-29 00:00:00.0"/>
    <s v="null"/>
    <s v="DF100247"/>
    <s v="PROFESOR TITULAR DE UNIVERSIDAD"/>
    <s v="R111"/>
    <x v="7"/>
    <n v="15"/>
    <s v="ANÁLISIS MATEMÁTICO"/>
  </r>
  <r>
    <x v="16"/>
    <x v="5"/>
    <n v="836"/>
    <s v="072R"/>
    <s v="GRUPO-A3"/>
    <n v="25432171"/>
    <s v="Matemáticas I"/>
    <s v="GR"/>
    <s v="GRUPO REDUCIDO"/>
    <s v="072R"/>
    <s v="GRUPO REDUCIDO DE MATEMÁTICAS I"/>
    <s v="GRUPO-A3"/>
    <s v="Grupo Reducido de Matemáticas I"/>
    <s v="1S"/>
    <n v="25432171"/>
    <s v="ARREGUI"/>
    <s v="CASAUS"/>
    <s v="JOSÉ LUIS"/>
    <s v="joarregu"/>
    <s v="jose-luis.arregui@unirioja.es"/>
    <n v="1"/>
    <n v="1"/>
    <n v="504"/>
    <s v="PROFESOR TITULAR UNIVERSIDAD"/>
    <s v="C01"/>
    <s v="TIEMPO COMPLETO"/>
    <s v="2009-09-29 00:00:00.0"/>
    <s v="null"/>
    <s v="DF100247"/>
    <s v="PROFESOR TITULAR DE UNIVERSIDAD"/>
    <s v="R111"/>
    <x v="7"/>
    <n v="15"/>
    <s v="ANÁLISIS MATEMÁTICO"/>
  </r>
  <r>
    <x v="16"/>
    <x v="5"/>
    <n v="836"/>
    <s v="072R"/>
    <s v="GRUPO-B1"/>
    <n v="78649713"/>
    <s v="Matemáticas I"/>
    <s v="GR"/>
    <s v="GRUPO REDUCIDO"/>
    <s v="072R"/>
    <s v="GRUPO REDUCIDO DE MATEMÁTICAS I"/>
    <s v="GRUPO-B1"/>
    <s v="Grupo Reducido de Matemáticas I"/>
    <s v="1S"/>
    <n v="78649713"/>
    <s v="RODRÍGUEZ"/>
    <s v="LUIS"/>
    <s v="DANIEL JOSÉ"/>
    <s v="darodrl"/>
    <s v="daniel-jose.rodriguez@unirioja.es"/>
    <n v="1"/>
    <n v="1"/>
    <n v="536"/>
    <s v="PROFESOR INTERINO"/>
    <s v="C01"/>
    <s v="TIEMPO COMPLETO"/>
    <s v="2017-09-15 00:00:00.0"/>
    <s v="null"/>
    <s v="PI101269"/>
    <s v="PROFESOR CONTRATADO INTERINO"/>
    <s v="R111"/>
    <x v="7"/>
    <n v="15"/>
    <s v="ANÁLISIS MATEMÁTICO"/>
  </r>
  <r>
    <x v="16"/>
    <x v="5"/>
    <n v="836"/>
    <s v="072R"/>
    <s v="GRUPO-B2"/>
    <n v="78649713"/>
    <s v="Matemáticas I"/>
    <s v="GR"/>
    <s v="GRUPO REDUCIDO"/>
    <s v="072R"/>
    <s v="GRUPO REDUCIDO DE MATEMÁTICAS I"/>
    <s v="GRUPO-B2"/>
    <s v="Grupo Reducido de Matemáticas I"/>
    <s v="1S"/>
    <n v="78649713"/>
    <s v="RODRÍGUEZ"/>
    <s v="LUIS"/>
    <s v="DANIEL JOSÉ"/>
    <s v="darodrl"/>
    <s v="daniel-jose.rodriguez@unirioja.es"/>
    <n v="1"/>
    <n v="1"/>
    <n v="536"/>
    <s v="PROFESOR INTERINO"/>
    <s v="C01"/>
    <s v="TIEMPO COMPLETO"/>
    <s v="2017-09-15 00:00:00.0"/>
    <s v="null"/>
    <s v="PI101269"/>
    <s v="PROFESOR CONTRATADO INTERINO"/>
    <s v="R111"/>
    <x v="7"/>
    <n v="15"/>
    <s v="ANÁLISIS MATEMÁTICO"/>
  </r>
  <r>
    <x v="17"/>
    <x v="5"/>
    <n v="836"/>
    <s v="072G"/>
    <s v="GRUPO-A"/>
    <n v="25432171"/>
    <s v="Matemáticas I"/>
    <s v="GG"/>
    <s v="GRUPO GRANDE"/>
    <s v="072G"/>
    <s v="GRUPO GRANDE DE MATEMÁTICAS I"/>
    <s v="GRUPO-A"/>
    <s v="Grupo Grande de Matemáticas I"/>
    <s v="1S"/>
    <n v="25432171"/>
    <s v="ARREGUI"/>
    <s v="CASAUS"/>
    <s v="JOSÉ LUIS"/>
    <s v="joarregu"/>
    <s v="jose-luis.arregui@unirioja.es"/>
    <n v="4"/>
    <m/>
    <n v="504"/>
    <s v="PROFESOR TITULAR UNIVERSIDAD"/>
    <s v="C01"/>
    <s v="TIEMPO COMPLETO"/>
    <s v="2009-09-29 00:00:00.0"/>
    <s v="null"/>
    <s v="DF100247"/>
    <s v="PROFESOR TITULAR DE UNIVERSIDAD"/>
    <s v="R111"/>
    <x v="7"/>
    <n v="15"/>
    <s v="ANÁLISIS MATEMÁTICO"/>
  </r>
  <r>
    <x v="17"/>
    <x v="5"/>
    <n v="836"/>
    <s v="072G"/>
    <s v="GRUPO-B"/>
    <n v="78649713"/>
    <s v="Matemáticas I"/>
    <s v="GG"/>
    <s v="GRUPO GRANDE"/>
    <s v="072G"/>
    <s v="GRUPO GRANDE DE MATEMÁTICAS I"/>
    <s v="GRUPO-B"/>
    <s v="Grupo Grande de Matemáticas I"/>
    <s v="1S"/>
    <n v="78649713"/>
    <s v="RODRÍGUEZ"/>
    <s v="LUIS"/>
    <s v="DANIEL JOSÉ"/>
    <s v="darodrl"/>
    <s v="daniel-jose.rodriguez@unirioja.es"/>
    <n v="4"/>
    <m/>
    <n v="536"/>
    <s v="PROFESOR INTERINO"/>
    <s v="C01"/>
    <s v="TIEMPO COMPLETO"/>
    <s v="2017-09-15 00:00:00.0"/>
    <s v="null"/>
    <s v="PI101269"/>
    <s v="PROFESOR CONTRATADO INTERINO"/>
    <s v="R111"/>
    <x v="7"/>
    <n v="15"/>
    <s v="ANÁLISIS MATEMÁTICO"/>
  </r>
  <r>
    <x v="17"/>
    <x v="5"/>
    <n v="836"/>
    <s v="072I"/>
    <s v="GRUPO-A1"/>
    <n v="25432171"/>
    <s v="Matemáticas I"/>
    <s v="GI"/>
    <s v="GRUPO DE INFORMÁTICA"/>
    <s v="072I"/>
    <s v="INFORMÁTICA DE MATEMÁTICAS I"/>
    <s v="GRUPO-A1"/>
    <s v="Grupo de Informática de Matemáticas I"/>
    <s v="1S"/>
    <n v="25432171"/>
    <s v="ARREGUI"/>
    <s v="CASAUS"/>
    <s v="JOSÉ LUIS"/>
    <s v="joarregu"/>
    <s v="jose-luis.arregui@unirioja.es"/>
    <n v="1"/>
    <m/>
    <n v="504"/>
    <s v="PROFESOR TITULAR UNIVERSIDAD"/>
    <s v="C01"/>
    <s v="TIEMPO COMPLETO"/>
    <s v="2009-09-29 00:00:00.0"/>
    <s v="null"/>
    <s v="DF100247"/>
    <s v="PROFESOR TITULAR DE UNIVERSIDAD"/>
    <s v="R111"/>
    <x v="7"/>
    <n v="15"/>
    <s v="ANÁLISIS MATEMÁTICO"/>
  </r>
  <r>
    <x v="17"/>
    <x v="5"/>
    <n v="836"/>
    <s v="072I"/>
    <s v="GRUPO-A2"/>
    <n v="25432171"/>
    <s v="Matemáticas I"/>
    <s v="GI"/>
    <s v="GRUPO DE INFORMÁTICA"/>
    <s v="072I"/>
    <s v="INFORMÁTICA DE MATEMÁTICAS I"/>
    <s v="GRUPO-A2"/>
    <s v="Grupo de Informática de Matemáticas I"/>
    <s v="1S"/>
    <n v="25432171"/>
    <s v="ARREGUI"/>
    <s v="CASAUS"/>
    <s v="JOSÉ LUIS"/>
    <s v="joarregu"/>
    <s v="jose-luis.arregui@unirioja.es"/>
    <n v="1"/>
    <m/>
    <n v="504"/>
    <s v="PROFESOR TITULAR UNIVERSIDAD"/>
    <s v="C01"/>
    <s v="TIEMPO COMPLETO"/>
    <s v="2009-09-29 00:00:00.0"/>
    <s v="null"/>
    <s v="DF100247"/>
    <s v="PROFESOR TITULAR DE UNIVERSIDAD"/>
    <s v="R111"/>
    <x v="7"/>
    <n v="15"/>
    <s v="ANÁLISIS MATEMÁTICO"/>
  </r>
  <r>
    <x v="17"/>
    <x v="5"/>
    <n v="836"/>
    <s v="072I"/>
    <s v="GRUPO-A3"/>
    <n v="25432171"/>
    <s v="Matemáticas I"/>
    <s v="GI"/>
    <s v="GRUPO DE INFORMÁTICA"/>
    <s v="072I"/>
    <s v="INFORMÁTICA DE MATEMÁTICAS I"/>
    <s v="GRUPO-A3"/>
    <s v="Grupo de Informática de Matemáticas I"/>
    <s v="1S"/>
    <n v="25432171"/>
    <s v="ARREGUI"/>
    <s v="CASAUS"/>
    <s v="JOSÉ LUIS"/>
    <s v="joarregu"/>
    <s v="jose-luis.arregui@unirioja.es"/>
    <n v="1"/>
    <m/>
    <n v="504"/>
    <s v="PROFESOR TITULAR UNIVERSIDAD"/>
    <s v="C01"/>
    <s v="TIEMPO COMPLETO"/>
    <s v="2009-09-29 00:00:00.0"/>
    <s v="null"/>
    <s v="DF100247"/>
    <s v="PROFESOR TITULAR DE UNIVERSIDAD"/>
    <s v="R111"/>
    <x v="7"/>
    <n v="15"/>
    <s v="ANÁLISIS MATEMÁTICO"/>
  </r>
  <r>
    <x v="17"/>
    <x v="5"/>
    <n v="836"/>
    <s v="072I"/>
    <s v="GRUPO-B1"/>
    <n v="25432171"/>
    <s v="Matemáticas I"/>
    <s v="GI"/>
    <s v="GRUPO DE INFORMÁTICA"/>
    <s v="072I"/>
    <s v="INFORMÁTICA DE MATEMÁTICAS I"/>
    <s v="GRUPO-B1"/>
    <s v="Grupo de Informática de Matemáticas I"/>
    <s v="1S"/>
    <n v="25432171"/>
    <s v="ARREGUI"/>
    <s v="CASAUS"/>
    <s v="JOSÉ LUIS"/>
    <s v="joarregu"/>
    <s v="jose-luis.arregui@unirioja.es"/>
    <n v="1"/>
    <m/>
    <n v="504"/>
    <s v="PROFESOR TITULAR UNIVERSIDAD"/>
    <s v="C01"/>
    <s v="TIEMPO COMPLETO"/>
    <s v="2009-09-29 00:00:00.0"/>
    <s v="null"/>
    <s v="DF100247"/>
    <s v="PROFESOR TITULAR DE UNIVERSIDAD"/>
    <s v="R111"/>
    <x v="7"/>
    <n v="15"/>
    <s v="ANÁLISIS MATEMÁTICO"/>
  </r>
  <r>
    <x v="17"/>
    <x v="5"/>
    <n v="836"/>
    <s v="072I"/>
    <s v="GRUPO-B2"/>
    <n v="25432171"/>
    <s v="Matemáticas I"/>
    <s v="GI"/>
    <s v="GRUPO DE INFORMÁTICA"/>
    <s v="072I"/>
    <s v="INFORMÁTICA DE MATEMÁTICAS I"/>
    <s v="GRUPO-B2"/>
    <s v="Grupo de Informática de Matemáticas I"/>
    <s v="1S"/>
    <n v="25432171"/>
    <s v="ARREGUI"/>
    <s v="CASAUS"/>
    <s v="JOSÉ LUIS"/>
    <s v="joarregu"/>
    <s v="jose-luis.arregui@unirioja.es"/>
    <n v="1"/>
    <m/>
    <n v="504"/>
    <s v="PROFESOR TITULAR UNIVERSIDAD"/>
    <s v="C01"/>
    <s v="TIEMPO COMPLETO"/>
    <s v="2009-09-29 00:00:00.0"/>
    <s v="null"/>
    <s v="DF100247"/>
    <s v="PROFESOR TITULAR DE UNIVERSIDAD"/>
    <s v="R111"/>
    <x v="7"/>
    <n v="15"/>
    <s v="ANÁLISIS MATEMÁTICO"/>
  </r>
  <r>
    <x v="17"/>
    <x v="5"/>
    <n v="836"/>
    <s v="072R"/>
    <s v="GRUPO-A1"/>
    <n v="25432171"/>
    <s v="Matemáticas I"/>
    <s v="GR"/>
    <s v="GRUPO REDUCIDO"/>
    <s v="072R"/>
    <s v="GRUPO REDUCIDO DE MATEMÁTICAS I"/>
    <s v="GRUPO-A1"/>
    <s v="Grupo Reducido de Matemáticas I"/>
    <s v="1S"/>
    <n v="25432171"/>
    <s v="ARREGUI"/>
    <s v="CASAUS"/>
    <s v="JOSÉ LUIS"/>
    <s v="joarregu"/>
    <s v="jose-luis.arregui@unirioja.es"/>
    <n v="1"/>
    <m/>
    <n v="504"/>
    <s v="PROFESOR TITULAR UNIVERSIDAD"/>
    <s v="C01"/>
    <s v="TIEMPO COMPLETO"/>
    <s v="2009-09-29 00:00:00.0"/>
    <s v="null"/>
    <s v="DF100247"/>
    <s v="PROFESOR TITULAR DE UNIVERSIDAD"/>
    <s v="R111"/>
    <x v="7"/>
    <n v="15"/>
    <s v="ANÁLISIS MATEMÁTICO"/>
  </r>
  <r>
    <x v="17"/>
    <x v="5"/>
    <n v="836"/>
    <s v="072R"/>
    <s v="GRUPO-A2"/>
    <n v="25432171"/>
    <s v="Matemáticas I"/>
    <s v="GR"/>
    <s v="GRUPO REDUCIDO"/>
    <s v="072R"/>
    <s v="GRUPO REDUCIDO DE MATEMÁTICAS I"/>
    <s v="GRUPO-A2"/>
    <s v="Grupo Reducido de Matemáticas I"/>
    <s v="1S"/>
    <n v="25432171"/>
    <s v="ARREGUI"/>
    <s v="CASAUS"/>
    <s v="JOSÉ LUIS"/>
    <s v="joarregu"/>
    <s v="jose-luis.arregui@unirioja.es"/>
    <n v="1"/>
    <m/>
    <n v="504"/>
    <s v="PROFESOR TITULAR UNIVERSIDAD"/>
    <s v="C01"/>
    <s v="TIEMPO COMPLETO"/>
    <s v="2009-09-29 00:00:00.0"/>
    <s v="null"/>
    <s v="DF100247"/>
    <s v="PROFESOR TITULAR DE UNIVERSIDAD"/>
    <s v="R111"/>
    <x v="7"/>
    <n v="15"/>
    <s v="ANÁLISIS MATEMÁTICO"/>
  </r>
  <r>
    <x v="17"/>
    <x v="5"/>
    <n v="836"/>
    <s v="072R"/>
    <s v="GRUPO-A3"/>
    <n v="25432171"/>
    <s v="Matemáticas I"/>
    <s v="GR"/>
    <s v="GRUPO REDUCIDO"/>
    <s v="072R"/>
    <s v="GRUPO REDUCIDO DE MATEMÁTICAS I"/>
    <s v="GRUPO-A3"/>
    <s v="Grupo Reducido de Matemáticas I"/>
    <s v="1S"/>
    <n v="25432171"/>
    <s v="ARREGUI"/>
    <s v="CASAUS"/>
    <s v="JOSÉ LUIS"/>
    <s v="joarregu"/>
    <s v="jose-luis.arregui@unirioja.es"/>
    <n v="1"/>
    <m/>
    <n v="504"/>
    <s v="PROFESOR TITULAR UNIVERSIDAD"/>
    <s v="C01"/>
    <s v="TIEMPO COMPLETO"/>
    <s v="2009-09-29 00:00:00.0"/>
    <s v="null"/>
    <s v="DF100247"/>
    <s v="PROFESOR TITULAR DE UNIVERSIDAD"/>
    <s v="R111"/>
    <x v="7"/>
    <n v="15"/>
    <s v="ANÁLISIS MATEMÁTICO"/>
  </r>
  <r>
    <x v="17"/>
    <x v="5"/>
    <n v="836"/>
    <s v="072R"/>
    <s v="GRUPO-B1"/>
    <n v="78649713"/>
    <s v="Matemáticas I"/>
    <s v="GR"/>
    <s v="GRUPO REDUCIDO"/>
    <s v="072R"/>
    <s v="GRUPO REDUCIDO DE MATEMÁTICAS I"/>
    <s v="GRUPO-B1"/>
    <s v="Grupo Reducido de Matemáticas I"/>
    <s v="1S"/>
    <n v="78649713"/>
    <s v="RODRÍGUEZ"/>
    <s v="LUIS"/>
    <s v="DANIEL JOSÉ"/>
    <s v="darodrl"/>
    <s v="daniel-jose.rodriguez@unirioja.es"/>
    <n v="1"/>
    <m/>
    <n v="536"/>
    <s v="PROFESOR INTERINO"/>
    <s v="C01"/>
    <s v="TIEMPO COMPLETO"/>
    <s v="2017-09-15 00:00:00.0"/>
    <s v="null"/>
    <s v="PI101269"/>
    <s v="PROFESOR CONTRATADO INTERINO"/>
    <s v="R111"/>
    <x v="7"/>
    <n v="15"/>
    <s v="ANÁLISIS MATEMÁTICO"/>
  </r>
  <r>
    <x v="17"/>
    <x v="5"/>
    <n v="836"/>
    <s v="072R"/>
    <s v="GRUPO-B2"/>
    <n v="78649713"/>
    <s v="Matemáticas I"/>
    <s v="GR"/>
    <s v="GRUPO REDUCIDO"/>
    <s v="072R"/>
    <s v="GRUPO REDUCIDO DE MATEMÁTICAS I"/>
    <s v="GRUPO-B2"/>
    <s v="Grupo Reducido de Matemáticas I"/>
    <s v="1S"/>
    <n v="78649713"/>
    <s v="RODRÍGUEZ"/>
    <s v="LUIS"/>
    <s v="DANIEL JOSÉ"/>
    <s v="darodrl"/>
    <s v="daniel-jose.rodriguez@unirioja.es"/>
    <n v="1"/>
    <m/>
    <n v="536"/>
    <s v="PROFESOR INTERINO"/>
    <s v="C01"/>
    <s v="TIEMPO COMPLETO"/>
    <s v="2017-09-15 00:00:00.0"/>
    <s v="null"/>
    <s v="PI101269"/>
    <s v="PROFESOR CONTRATADO INTERINO"/>
    <s v="R111"/>
    <x v="7"/>
    <n v="15"/>
    <s v="ANÁLISIS MATEMÁTICO"/>
  </r>
  <r>
    <x v="18"/>
    <x v="5"/>
    <n v="836"/>
    <s v="072G"/>
    <s v="GRUPO-A"/>
    <n v="25432171"/>
    <s v="Matemáticas I"/>
    <s v="GG"/>
    <s v="GRUPO GRANDE"/>
    <s v="072G"/>
    <s v="GRUPO GRANDE DE MATEMÁTICAS I"/>
    <s v="GRUPO-A"/>
    <s v="Grupo Grande de Matemáticas I"/>
    <s v="1S"/>
    <n v="25432171"/>
    <s v="ARREGUI"/>
    <s v="CASAUS"/>
    <s v="JOSÉ LUIS"/>
    <s v="joarregu"/>
    <s v="jose-luis.arregui@unirioja.es"/>
    <n v="4"/>
    <m/>
    <n v="504"/>
    <s v="PROFESOR TITULAR UNIVERSIDAD"/>
    <s v="C01"/>
    <s v="TIEMPO COMPLETO"/>
    <s v="2009-09-29 00:00:00.0"/>
    <s v="null"/>
    <s v="DF100247"/>
    <s v="PROFESOR TITULAR DE UNIVERSIDAD"/>
    <s v="R111"/>
    <x v="7"/>
    <n v="15"/>
    <s v="ANÁLISIS MATEMÁTICO"/>
  </r>
  <r>
    <x v="18"/>
    <x v="5"/>
    <n v="836"/>
    <s v="072G"/>
    <s v="GRUPO-B"/>
    <n v="78649713"/>
    <s v="Matemáticas I"/>
    <s v="GG"/>
    <s v="GRUPO GRANDE"/>
    <s v="072G"/>
    <s v="GRUPO GRANDE DE MATEMÁTICAS I"/>
    <s v="GRUPO-B"/>
    <s v="Grupo Grande de Matemáticas I"/>
    <s v="1S"/>
    <n v="78649713"/>
    <s v="RODRÍGUEZ"/>
    <s v="LUIS"/>
    <s v="DANIEL JOSÉ"/>
    <s v="darodrl"/>
    <s v="daniel-jose.rodriguez@unirioja.es"/>
    <n v="4"/>
    <m/>
    <n v="536"/>
    <s v="PROFESOR INTERINO"/>
    <s v="C01"/>
    <s v="TIEMPO COMPLETO"/>
    <s v="2017-09-15 00:00:00.0"/>
    <s v="null"/>
    <s v="PI101269"/>
    <s v="PROFESOR CONTRATADO INTERINO"/>
    <s v="R111"/>
    <x v="7"/>
    <n v="15"/>
    <s v="ANÁLISIS MATEMÁTICO"/>
  </r>
  <r>
    <x v="18"/>
    <x v="5"/>
    <n v="836"/>
    <s v="072I"/>
    <s v="GRUPO-A1"/>
    <n v="25432171"/>
    <s v="Matemáticas I"/>
    <s v="GI"/>
    <s v="GRUPO DE INFORMÁTICA"/>
    <s v="072I"/>
    <s v="INFORMÁTICA DE MATEMÁTICAS I"/>
    <s v="GRUPO-A1"/>
    <s v="Grupo de Informática de Matemáticas I"/>
    <s v="1S"/>
    <n v="25432171"/>
    <s v="ARREGUI"/>
    <s v="CASAUS"/>
    <s v="JOSÉ LUIS"/>
    <s v="joarregu"/>
    <s v="jose-luis.arregui@unirioja.es"/>
    <n v="1"/>
    <m/>
    <n v="504"/>
    <s v="PROFESOR TITULAR UNIVERSIDAD"/>
    <s v="C01"/>
    <s v="TIEMPO COMPLETO"/>
    <s v="2009-09-29 00:00:00.0"/>
    <s v="null"/>
    <s v="DF100247"/>
    <s v="PROFESOR TITULAR DE UNIVERSIDAD"/>
    <s v="R111"/>
    <x v="7"/>
    <n v="15"/>
    <s v="ANÁLISIS MATEMÁTICO"/>
  </r>
  <r>
    <x v="18"/>
    <x v="5"/>
    <n v="836"/>
    <s v="072I"/>
    <s v="GRUPO-A2"/>
    <n v="25432171"/>
    <s v="Matemáticas I"/>
    <s v="GI"/>
    <s v="GRUPO DE INFORMÁTICA"/>
    <s v="072I"/>
    <s v="INFORMÁTICA DE MATEMÁTICAS I"/>
    <s v="GRUPO-A2"/>
    <s v="Grupo de Informática de Matemáticas I"/>
    <s v="1S"/>
    <n v="25432171"/>
    <s v="ARREGUI"/>
    <s v="CASAUS"/>
    <s v="JOSÉ LUIS"/>
    <s v="joarregu"/>
    <s v="jose-luis.arregui@unirioja.es"/>
    <n v="1"/>
    <m/>
    <n v="504"/>
    <s v="PROFESOR TITULAR UNIVERSIDAD"/>
    <s v="C01"/>
    <s v="TIEMPO COMPLETO"/>
    <s v="2009-09-29 00:00:00.0"/>
    <s v="null"/>
    <s v="DF100247"/>
    <s v="PROFESOR TITULAR DE UNIVERSIDAD"/>
    <s v="R111"/>
    <x v="7"/>
    <n v="15"/>
    <s v="ANÁLISIS MATEMÁTICO"/>
  </r>
  <r>
    <x v="18"/>
    <x v="5"/>
    <n v="836"/>
    <s v="072I"/>
    <s v="GRUPO-A3"/>
    <n v="25432171"/>
    <s v="Matemáticas I"/>
    <s v="GI"/>
    <s v="GRUPO DE INFORMÁTICA"/>
    <s v="072I"/>
    <s v="INFORMÁTICA DE MATEMÁTICAS I"/>
    <s v="GRUPO-A3"/>
    <s v="Grupo de Informática de Matemáticas I"/>
    <s v="1S"/>
    <n v="25432171"/>
    <s v="ARREGUI"/>
    <s v="CASAUS"/>
    <s v="JOSÉ LUIS"/>
    <s v="joarregu"/>
    <s v="jose-luis.arregui@unirioja.es"/>
    <n v="1"/>
    <m/>
    <n v="504"/>
    <s v="PROFESOR TITULAR UNIVERSIDAD"/>
    <s v="C01"/>
    <s v="TIEMPO COMPLETO"/>
    <s v="2009-09-29 00:00:00.0"/>
    <s v="null"/>
    <s v="DF100247"/>
    <s v="PROFESOR TITULAR DE UNIVERSIDAD"/>
    <s v="R111"/>
    <x v="7"/>
    <n v="15"/>
    <s v="ANÁLISIS MATEMÁTICO"/>
  </r>
  <r>
    <x v="18"/>
    <x v="5"/>
    <n v="836"/>
    <s v="072I"/>
    <s v="GRUPO-B1"/>
    <n v="25432171"/>
    <s v="Matemáticas I"/>
    <s v="GI"/>
    <s v="GRUPO DE INFORMÁTICA"/>
    <s v="072I"/>
    <s v="INFORMÁTICA DE MATEMÁTICAS I"/>
    <s v="GRUPO-B1"/>
    <s v="Grupo de Informática de Matemáticas I"/>
    <s v="1S"/>
    <n v="25432171"/>
    <s v="ARREGUI"/>
    <s v="CASAUS"/>
    <s v="JOSÉ LUIS"/>
    <s v="joarregu"/>
    <s v="jose-luis.arregui@unirioja.es"/>
    <n v="1"/>
    <m/>
    <n v="504"/>
    <s v="PROFESOR TITULAR UNIVERSIDAD"/>
    <s v="C01"/>
    <s v="TIEMPO COMPLETO"/>
    <s v="2009-09-29 00:00:00.0"/>
    <s v="null"/>
    <s v="DF100247"/>
    <s v="PROFESOR TITULAR DE UNIVERSIDAD"/>
    <s v="R111"/>
    <x v="7"/>
    <n v="15"/>
    <s v="ANÁLISIS MATEMÁTICO"/>
  </r>
  <r>
    <x v="18"/>
    <x v="5"/>
    <n v="836"/>
    <s v="072I"/>
    <s v="GRUPO-B2"/>
    <n v="25432171"/>
    <s v="Matemáticas I"/>
    <s v="GI"/>
    <s v="GRUPO DE INFORMÁTICA"/>
    <s v="072I"/>
    <s v="INFORMÁTICA DE MATEMÁTICAS I"/>
    <s v="GRUPO-B2"/>
    <s v="Grupo de Informática de Matemáticas I"/>
    <s v="1S"/>
    <n v="25432171"/>
    <s v="ARREGUI"/>
    <s v="CASAUS"/>
    <s v="JOSÉ LUIS"/>
    <s v="joarregu"/>
    <s v="jose-luis.arregui@unirioja.es"/>
    <n v="1"/>
    <m/>
    <n v="504"/>
    <s v="PROFESOR TITULAR UNIVERSIDAD"/>
    <s v="C01"/>
    <s v="TIEMPO COMPLETO"/>
    <s v="2009-09-29 00:00:00.0"/>
    <s v="null"/>
    <s v="DF100247"/>
    <s v="PROFESOR TITULAR DE UNIVERSIDAD"/>
    <s v="R111"/>
    <x v="7"/>
    <n v="15"/>
    <s v="ANÁLISIS MATEMÁTICO"/>
  </r>
  <r>
    <x v="18"/>
    <x v="5"/>
    <n v="836"/>
    <s v="072R"/>
    <s v="GRUPO-A1"/>
    <n v="25432171"/>
    <s v="Matemáticas I"/>
    <s v="GR"/>
    <s v="GRUPO REDUCIDO"/>
    <s v="072R"/>
    <s v="GRUPO REDUCIDO DE MATEMÁTICAS I"/>
    <s v="GRUPO-A1"/>
    <s v="Grupo Reducido de Matemáticas I"/>
    <s v="1S"/>
    <n v="25432171"/>
    <s v="ARREGUI"/>
    <s v="CASAUS"/>
    <s v="JOSÉ LUIS"/>
    <s v="joarregu"/>
    <s v="jose-luis.arregui@unirioja.es"/>
    <n v="1"/>
    <m/>
    <n v="504"/>
    <s v="PROFESOR TITULAR UNIVERSIDAD"/>
    <s v="C01"/>
    <s v="TIEMPO COMPLETO"/>
    <s v="2009-09-29 00:00:00.0"/>
    <s v="null"/>
    <s v="DF100247"/>
    <s v="PROFESOR TITULAR DE UNIVERSIDAD"/>
    <s v="R111"/>
    <x v="7"/>
    <n v="15"/>
    <s v="ANÁLISIS MATEMÁTICO"/>
  </r>
  <r>
    <x v="18"/>
    <x v="5"/>
    <n v="836"/>
    <s v="072R"/>
    <s v="GRUPO-A2"/>
    <n v="25432171"/>
    <s v="Matemáticas I"/>
    <s v="GR"/>
    <s v="GRUPO REDUCIDO"/>
    <s v="072R"/>
    <s v="GRUPO REDUCIDO DE MATEMÁTICAS I"/>
    <s v="GRUPO-A2"/>
    <s v="Grupo Reducido de Matemáticas I"/>
    <s v="1S"/>
    <n v="25432171"/>
    <s v="ARREGUI"/>
    <s v="CASAUS"/>
    <s v="JOSÉ LUIS"/>
    <s v="joarregu"/>
    <s v="jose-luis.arregui@unirioja.es"/>
    <n v="1"/>
    <m/>
    <n v="504"/>
    <s v="PROFESOR TITULAR UNIVERSIDAD"/>
    <s v="C01"/>
    <s v="TIEMPO COMPLETO"/>
    <s v="2009-09-29 00:00:00.0"/>
    <s v="null"/>
    <s v="DF100247"/>
    <s v="PROFESOR TITULAR DE UNIVERSIDAD"/>
    <s v="R111"/>
    <x v="7"/>
    <n v="15"/>
    <s v="ANÁLISIS MATEMÁTICO"/>
  </r>
  <r>
    <x v="18"/>
    <x v="5"/>
    <n v="836"/>
    <s v="072R"/>
    <s v="GRUPO-A3"/>
    <n v="25432171"/>
    <s v="Matemáticas I"/>
    <s v="GR"/>
    <s v="GRUPO REDUCIDO"/>
    <s v="072R"/>
    <s v="GRUPO REDUCIDO DE MATEMÁTICAS I"/>
    <s v="GRUPO-A3"/>
    <s v="Grupo Reducido de Matemáticas I"/>
    <s v="1S"/>
    <n v="25432171"/>
    <s v="ARREGUI"/>
    <s v="CASAUS"/>
    <s v="JOSÉ LUIS"/>
    <s v="joarregu"/>
    <s v="jose-luis.arregui@unirioja.es"/>
    <n v="1"/>
    <m/>
    <n v="504"/>
    <s v="PROFESOR TITULAR UNIVERSIDAD"/>
    <s v="C01"/>
    <s v="TIEMPO COMPLETO"/>
    <s v="2009-09-29 00:00:00.0"/>
    <s v="null"/>
    <s v="DF100247"/>
    <s v="PROFESOR TITULAR DE UNIVERSIDAD"/>
    <s v="R111"/>
    <x v="7"/>
    <n v="15"/>
    <s v="ANÁLISIS MATEMÁTICO"/>
  </r>
  <r>
    <x v="18"/>
    <x v="5"/>
    <n v="836"/>
    <s v="072R"/>
    <s v="GRUPO-B1"/>
    <n v="78649713"/>
    <s v="Matemáticas I"/>
    <s v="GR"/>
    <s v="GRUPO REDUCIDO"/>
    <s v="072R"/>
    <s v="GRUPO REDUCIDO DE MATEMÁTICAS I"/>
    <s v="GRUPO-B1"/>
    <s v="Grupo Reducido de Matemáticas I"/>
    <s v="1S"/>
    <n v="78649713"/>
    <s v="RODRÍGUEZ"/>
    <s v="LUIS"/>
    <s v="DANIEL JOSÉ"/>
    <s v="darodrl"/>
    <s v="daniel-jose.rodriguez@unirioja.es"/>
    <n v="1"/>
    <m/>
    <n v="536"/>
    <s v="PROFESOR INTERINO"/>
    <s v="C01"/>
    <s v="TIEMPO COMPLETO"/>
    <s v="2017-09-15 00:00:00.0"/>
    <s v="null"/>
    <s v="PI101269"/>
    <s v="PROFESOR CONTRATADO INTERINO"/>
    <s v="R111"/>
    <x v="7"/>
    <n v="15"/>
    <s v="ANÁLISIS MATEMÁTICO"/>
  </r>
  <r>
    <x v="18"/>
    <x v="5"/>
    <n v="836"/>
    <s v="072R"/>
    <s v="GRUPO-B2"/>
    <n v="78649713"/>
    <s v="Matemáticas I"/>
    <s v="GR"/>
    <s v="GRUPO REDUCIDO"/>
    <s v="072R"/>
    <s v="GRUPO REDUCIDO DE MATEMÁTICAS I"/>
    <s v="GRUPO-B2"/>
    <s v="Grupo Reducido de Matemáticas I"/>
    <s v="1S"/>
    <n v="78649713"/>
    <s v="RODRÍGUEZ"/>
    <s v="LUIS"/>
    <s v="DANIEL JOSÉ"/>
    <s v="darodrl"/>
    <s v="daniel-jose.rodriguez@unirioja.es"/>
    <n v="1"/>
    <m/>
    <n v="536"/>
    <s v="PROFESOR INTERINO"/>
    <s v="C01"/>
    <s v="TIEMPO COMPLETO"/>
    <s v="2017-09-15 00:00:00.0"/>
    <s v="null"/>
    <s v="PI101269"/>
    <s v="PROFESOR CONTRATADO INTERINO"/>
    <s v="R111"/>
    <x v="7"/>
    <n v="15"/>
    <s v="ANÁLISIS MATEMÁTICO"/>
  </r>
  <r>
    <x v="16"/>
    <x v="5"/>
    <n v="837"/>
    <s v="073G"/>
    <s v="GRUPO-A"/>
    <n v="16509284"/>
    <s v="Matemáticas II"/>
    <s v="GG"/>
    <s v="GRUPO GRANDE"/>
    <s v="073G"/>
    <s v="GRUPO GRANDE DE MATEMÁTICAS II"/>
    <s v="GRUPO-A"/>
    <s v="Grupo Grande de MATEMÁTICAS II"/>
    <s v="1S"/>
    <n v="16509284"/>
    <s v="RUBIO"/>
    <s v="CRESPO"/>
    <s v="MARÍA JESÚS"/>
    <s v="mjrubio"/>
    <s v="mjesus.rubio@unirioja.es"/>
    <n v="4"/>
    <n v="4"/>
    <n v="534"/>
    <s v="CONTRATADO DOCTOR -TIPO 1"/>
    <s v="C01"/>
    <s v="TIEMPO COMPLETO"/>
    <s v="2007-09-14 00:00:00.0"/>
    <s v="null"/>
    <s v="DF32282"/>
    <s v="CONTRATADO DOCTOR"/>
    <s v="R111"/>
    <x v="7"/>
    <n v="595"/>
    <s v="MATEMÁTICA APLICADA"/>
  </r>
  <r>
    <x v="16"/>
    <x v="5"/>
    <n v="837"/>
    <s v="073G"/>
    <s v="GRUPO-B"/>
    <n v="16574152"/>
    <s v="Matemáticas II"/>
    <s v="GG"/>
    <s v="GRUPO GRANDE"/>
    <s v="073G"/>
    <s v="GRUPO GRANDE DE MATEMÁTICAS II"/>
    <s v="GRUPO-B"/>
    <s v="Grupo Grande de MATEMÁTICAS II"/>
    <s v="1S"/>
    <n v="16574152"/>
    <s v="PASCUAL"/>
    <s v="LERÍA"/>
    <s v="ANA ISABEL"/>
    <s v="aipasc"/>
    <s v="aipasc@unirioja.es"/>
    <n v="4"/>
    <n v="4"/>
    <n v="504"/>
    <s v="PROFESOR TITULAR UNIVERSIDAD"/>
    <s v="C01"/>
    <s v="TIEMPO COMPLETO"/>
    <s v="2018-12-18 00:00:00.0"/>
    <s v="null"/>
    <s v="DF32267"/>
    <s v="TITULAR DE UNIVERSIDAD"/>
    <s v="R111"/>
    <x v="7"/>
    <n v="595"/>
    <s v="MATEMÁTICA APLICADA"/>
  </r>
  <r>
    <x v="16"/>
    <x v="5"/>
    <n v="837"/>
    <s v="073I"/>
    <s v="GRUPO-A1"/>
    <n v="16509284"/>
    <s v="Matemáticas II"/>
    <s v="GI"/>
    <s v="GRUPO DE INFORMÁTICA"/>
    <s v="073I"/>
    <s v="INFORMÁTICA DE MATEMÁTICAS II"/>
    <s v="GRUPO-A1"/>
    <s v="Grupo de Informática de Matemáticas II"/>
    <s v="1S"/>
    <n v="16509284"/>
    <s v="RUBIO"/>
    <s v="CRESPO"/>
    <s v="MARÍA JESÚS"/>
    <s v="mjrubio"/>
    <s v="mjesus.rubio@unirioja.es"/>
    <n v="1"/>
    <n v="1"/>
    <n v="534"/>
    <s v="CONTRATADO DOCTOR -TIPO 1"/>
    <s v="C01"/>
    <s v="TIEMPO COMPLETO"/>
    <s v="2007-09-14 00:00:00.0"/>
    <s v="null"/>
    <s v="DF32282"/>
    <s v="CONTRATADO DOCTOR"/>
    <s v="R111"/>
    <x v="7"/>
    <n v="595"/>
    <s v="MATEMÁTICA APLICADA"/>
  </r>
  <r>
    <x v="16"/>
    <x v="5"/>
    <n v="837"/>
    <s v="073I"/>
    <s v="GRUPO-A2"/>
    <n v="16509284"/>
    <s v="Matemáticas II"/>
    <s v="GI"/>
    <s v="GRUPO DE INFORMÁTICA"/>
    <s v="073I"/>
    <s v="INFORMÁTICA DE MATEMÁTICAS II"/>
    <s v="GRUPO-A2"/>
    <s v="Grupo de Informática de Matemáticas II"/>
    <s v="1S"/>
    <n v="16509284"/>
    <s v="RUBIO"/>
    <s v="CRESPO"/>
    <s v="MARÍA JESÚS"/>
    <s v="mjrubio"/>
    <s v="mjesus.rubio@unirioja.es"/>
    <n v="1"/>
    <n v="1"/>
    <n v="534"/>
    <s v="CONTRATADO DOCTOR -TIPO 1"/>
    <s v="C01"/>
    <s v="TIEMPO COMPLETO"/>
    <s v="2007-09-14 00:00:00.0"/>
    <s v="null"/>
    <s v="DF32282"/>
    <s v="CONTRATADO DOCTOR"/>
    <s v="R111"/>
    <x v="7"/>
    <n v="595"/>
    <s v="MATEMÁTICA APLICADA"/>
  </r>
  <r>
    <x v="16"/>
    <x v="5"/>
    <n v="837"/>
    <s v="073I"/>
    <s v="GRUPO-A3"/>
    <n v="16509284"/>
    <s v="Matemáticas II"/>
    <s v="GI"/>
    <s v="GRUPO DE INFORMÁTICA"/>
    <s v="073I"/>
    <s v="INFORMÁTICA DE MATEMÁTICAS II"/>
    <s v="GRUPO-A3"/>
    <s v="Grupo de Informática de Matemáticas II"/>
    <s v="1S"/>
    <n v="16509284"/>
    <s v="RUBIO"/>
    <s v="CRESPO"/>
    <s v="MARÍA JESÚS"/>
    <s v="mjrubio"/>
    <s v="mjesus.rubio@unirioja.es"/>
    <n v="1"/>
    <n v="1"/>
    <n v="534"/>
    <s v="CONTRATADO DOCTOR -TIPO 1"/>
    <s v="C01"/>
    <s v="TIEMPO COMPLETO"/>
    <s v="2007-09-14 00:00:00.0"/>
    <s v="null"/>
    <s v="DF32282"/>
    <s v="CONTRATADO DOCTOR"/>
    <s v="R111"/>
    <x v="7"/>
    <n v="595"/>
    <s v="MATEMÁTICA APLICADA"/>
  </r>
  <r>
    <x v="16"/>
    <x v="5"/>
    <n v="837"/>
    <s v="073I"/>
    <s v="GRUPO-B1"/>
    <n v="16574152"/>
    <s v="Matemáticas II"/>
    <s v="GI"/>
    <s v="GRUPO DE INFORMÁTICA"/>
    <s v="073I"/>
    <s v="INFORMÁTICA DE MATEMÁTICAS II"/>
    <s v="GRUPO-B1"/>
    <s v="Grupo de Informática de Matemáticas II"/>
    <s v="1S"/>
    <n v="16574152"/>
    <s v="PASCUAL"/>
    <s v="LERÍA"/>
    <s v="ANA ISABEL"/>
    <s v="aipasc"/>
    <s v="aipasc@unirioja.es"/>
    <n v="1"/>
    <n v="1"/>
    <n v="504"/>
    <s v="PROFESOR TITULAR UNIVERSIDAD"/>
    <s v="C01"/>
    <s v="TIEMPO COMPLETO"/>
    <s v="2018-12-18 00:00:00.0"/>
    <s v="null"/>
    <s v="DF32267"/>
    <s v="TITULAR DE UNIVERSIDAD"/>
    <s v="R111"/>
    <x v="7"/>
    <n v="595"/>
    <s v="MATEMÁTICA APLICADA"/>
  </r>
  <r>
    <x v="16"/>
    <x v="5"/>
    <n v="837"/>
    <s v="073I"/>
    <s v="GRUPO-B2"/>
    <n v="16574152"/>
    <s v="Matemáticas II"/>
    <s v="GI"/>
    <s v="GRUPO DE INFORMÁTICA"/>
    <s v="073I"/>
    <s v="INFORMÁTICA DE MATEMÁTICAS II"/>
    <s v="GRUPO-B2"/>
    <s v="Grupo de Informática de Matemáticas II"/>
    <s v="1S"/>
    <n v="16574152"/>
    <s v="PASCUAL"/>
    <s v="LERÍA"/>
    <s v="ANA ISABEL"/>
    <s v="aipasc"/>
    <s v="aipasc@unirioja.es"/>
    <n v="1"/>
    <n v="1"/>
    <n v="504"/>
    <s v="PROFESOR TITULAR UNIVERSIDAD"/>
    <s v="C01"/>
    <s v="TIEMPO COMPLETO"/>
    <s v="2018-12-18 00:00:00.0"/>
    <s v="null"/>
    <s v="DF32267"/>
    <s v="TITULAR DE UNIVERSIDAD"/>
    <s v="R111"/>
    <x v="7"/>
    <n v="595"/>
    <s v="MATEMÁTICA APLICADA"/>
  </r>
  <r>
    <x v="16"/>
    <x v="5"/>
    <n v="837"/>
    <s v="073R"/>
    <s v="GRUPO-A1"/>
    <n v="16509284"/>
    <s v="Matemáticas II"/>
    <s v="GR"/>
    <s v="GRUPO REDUCIDO"/>
    <s v="073R"/>
    <s v="GRUPO REDUCIDO DE MATEMÁTICAS II"/>
    <s v="GRUPO-A1"/>
    <s v="Grupo Reducido de Matemáticas II"/>
    <s v="1S"/>
    <n v="16509284"/>
    <s v="RUBIO"/>
    <s v="CRESPO"/>
    <s v="MARÍA JESÚS"/>
    <s v="mjrubio"/>
    <s v="mjesus.rubio@unirioja.es"/>
    <n v="1"/>
    <n v="1"/>
    <n v="534"/>
    <s v="CONTRATADO DOCTOR -TIPO 1"/>
    <s v="C01"/>
    <s v="TIEMPO COMPLETO"/>
    <s v="2007-09-14 00:00:00.0"/>
    <s v="null"/>
    <s v="DF32282"/>
    <s v="CONTRATADO DOCTOR"/>
    <s v="R111"/>
    <x v="7"/>
    <n v="595"/>
    <s v="MATEMÁTICA APLICADA"/>
  </r>
  <r>
    <x v="16"/>
    <x v="5"/>
    <n v="837"/>
    <s v="073R"/>
    <s v="GRUPO-A2"/>
    <n v="16509284"/>
    <s v="Matemáticas II"/>
    <s v="GR"/>
    <s v="GRUPO REDUCIDO"/>
    <s v="073R"/>
    <s v="GRUPO REDUCIDO DE MATEMÁTICAS II"/>
    <s v="GRUPO-A2"/>
    <s v="Grupo Reducido de Matemáticas II"/>
    <s v="1S"/>
    <n v="16509284"/>
    <s v="RUBIO"/>
    <s v="CRESPO"/>
    <s v="MARÍA JESÚS"/>
    <s v="mjrubio"/>
    <s v="mjesus.rubio@unirioja.es"/>
    <n v="1"/>
    <n v="1"/>
    <n v="534"/>
    <s v="CONTRATADO DOCTOR -TIPO 1"/>
    <s v="C01"/>
    <s v="TIEMPO COMPLETO"/>
    <s v="2007-09-14 00:00:00.0"/>
    <s v="null"/>
    <s v="DF32282"/>
    <s v="CONTRATADO DOCTOR"/>
    <s v="R111"/>
    <x v="7"/>
    <n v="595"/>
    <s v="MATEMÁTICA APLICADA"/>
  </r>
  <r>
    <x v="16"/>
    <x v="5"/>
    <n v="837"/>
    <s v="073R"/>
    <s v="GRUPO-A3"/>
    <n v="16509284"/>
    <s v="Matemáticas II"/>
    <s v="GR"/>
    <s v="GRUPO REDUCIDO"/>
    <s v="073R"/>
    <s v="GRUPO REDUCIDO DE MATEMÁTICAS II"/>
    <s v="GRUPO-A3"/>
    <s v="Grupo Reducido de Matemáticas II"/>
    <s v="1S"/>
    <n v="16509284"/>
    <s v="RUBIO"/>
    <s v="CRESPO"/>
    <s v="MARÍA JESÚS"/>
    <s v="mjrubio"/>
    <s v="mjesus.rubio@unirioja.es"/>
    <n v="1"/>
    <n v="1"/>
    <n v="534"/>
    <s v="CONTRATADO DOCTOR -TIPO 1"/>
    <s v="C01"/>
    <s v="TIEMPO COMPLETO"/>
    <s v="2007-09-14 00:00:00.0"/>
    <s v="null"/>
    <s v="DF32282"/>
    <s v="CONTRATADO DOCTOR"/>
    <s v="R111"/>
    <x v="7"/>
    <n v="595"/>
    <s v="MATEMÁTICA APLICADA"/>
  </r>
  <r>
    <x v="16"/>
    <x v="5"/>
    <n v="837"/>
    <s v="073R"/>
    <s v="GRUPO-B1"/>
    <n v="16574152"/>
    <s v="Matemáticas II"/>
    <s v="GR"/>
    <s v="GRUPO REDUCIDO"/>
    <s v="073R"/>
    <s v="GRUPO REDUCIDO DE MATEMÁTICAS II"/>
    <s v="GRUPO-B1"/>
    <s v="Grupo Reducido de Matemáticas II"/>
    <s v="1S"/>
    <n v="16574152"/>
    <s v="PASCUAL"/>
    <s v="LERÍA"/>
    <s v="ANA ISABEL"/>
    <s v="aipasc"/>
    <s v="aipasc@unirioja.es"/>
    <n v="1"/>
    <n v="1"/>
    <n v="504"/>
    <s v="PROFESOR TITULAR UNIVERSIDAD"/>
    <s v="C01"/>
    <s v="TIEMPO COMPLETO"/>
    <s v="2018-12-18 00:00:00.0"/>
    <s v="null"/>
    <s v="DF32267"/>
    <s v="TITULAR DE UNIVERSIDAD"/>
    <s v="R111"/>
    <x v="7"/>
    <n v="595"/>
    <s v="MATEMÁTICA APLICADA"/>
  </r>
  <r>
    <x v="16"/>
    <x v="5"/>
    <n v="837"/>
    <s v="073R"/>
    <s v="GRUPO-B2"/>
    <n v="16574152"/>
    <s v="Matemáticas II"/>
    <s v="GR"/>
    <s v="GRUPO REDUCIDO"/>
    <s v="073R"/>
    <s v="GRUPO REDUCIDO DE MATEMÁTICAS II"/>
    <s v="GRUPO-B2"/>
    <s v="Grupo Reducido de Matemáticas II"/>
    <s v="1S"/>
    <n v="16574152"/>
    <s v="PASCUAL"/>
    <s v="LERÍA"/>
    <s v="ANA ISABEL"/>
    <s v="aipasc"/>
    <s v="aipasc@unirioja.es"/>
    <n v="1"/>
    <n v="1"/>
    <n v="504"/>
    <s v="PROFESOR TITULAR UNIVERSIDAD"/>
    <s v="C01"/>
    <s v="TIEMPO COMPLETO"/>
    <s v="2018-12-18 00:00:00.0"/>
    <s v="null"/>
    <s v="DF32267"/>
    <s v="TITULAR DE UNIVERSIDAD"/>
    <s v="R111"/>
    <x v="7"/>
    <n v="595"/>
    <s v="MATEMÁTICA APLICADA"/>
  </r>
  <r>
    <x v="17"/>
    <x v="5"/>
    <n v="837"/>
    <s v="073G"/>
    <s v="GRUPO-A"/>
    <n v="16509284"/>
    <s v="Matemáticas II"/>
    <s v="GG"/>
    <s v="GRUPO GRANDE"/>
    <s v="073G"/>
    <s v="GRUPO GRANDE DE MATEMÁTICAS II"/>
    <s v="GRUPO-A"/>
    <s v="Grupo Grande de MATEMÁTICAS II"/>
    <s v="1S"/>
    <n v="16509284"/>
    <s v="RUBIO"/>
    <s v="CRESPO"/>
    <s v="MARÍA JESÚS"/>
    <s v="mjrubio"/>
    <s v="mjesus.rubio@unirioja.es"/>
    <n v="4"/>
    <m/>
    <n v="534"/>
    <s v="CONTRATADO DOCTOR -TIPO 1"/>
    <s v="C01"/>
    <s v="TIEMPO COMPLETO"/>
    <s v="2007-09-14 00:00:00.0"/>
    <s v="null"/>
    <s v="DF32282"/>
    <s v="CONTRATADO DOCTOR"/>
    <s v="R111"/>
    <x v="7"/>
    <n v="595"/>
    <s v="MATEMÁTICA APLICADA"/>
  </r>
  <r>
    <x v="17"/>
    <x v="5"/>
    <n v="837"/>
    <s v="073G"/>
    <s v="GRUPO-B"/>
    <n v="16574152"/>
    <s v="Matemáticas II"/>
    <s v="GG"/>
    <s v="GRUPO GRANDE"/>
    <s v="073G"/>
    <s v="GRUPO GRANDE DE MATEMÁTICAS II"/>
    <s v="GRUPO-B"/>
    <s v="Grupo Grande de MATEMÁTICAS II"/>
    <s v="1S"/>
    <n v="16574152"/>
    <s v="PASCUAL"/>
    <s v="LERÍA"/>
    <s v="ANA ISABEL"/>
    <s v="aipasc"/>
    <s v="aipasc@unirioja.es"/>
    <n v="4"/>
    <m/>
    <n v="504"/>
    <s v="PROFESOR TITULAR UNIVERSIDAD"/>
    <s v="C01"/>
    <s v="TIEMPO COMPLETO"/>
    <s v="2018-12-18 00:00:00.0"/>
    <s v="null"/>
    <s v="DF32267"/>
    <s v="TITULAR DE UNIVERSIDAD"/>
    <s v="R111"/>
    <x v="7"/>
    <n v="595"/>
    <s v="MATEMÁTICA APLICADA"/>
  </r>
  <r>
    <x v="17"/>
    <x v="5"/>
    <n v="837"/>
    <s v="073I"/>
    <s v="GRUPO-A1"/>
    <n v="16509284"/>
    <s v="Matemáticas II"/>
    <s v="GI"/>
    <s v="GRUPO DE INFORMÁTICA"/>
    <s v="073I"/>
    <s v="INFORMÁTICA DE MATEMÁTICAS II"/>
    <s v="GRUPO-A1"/>
    <s v="Grupo de Informática de Matemáticas II"/>
    <s v="1S"/>
    <n v="16509284"/>
    <s v="RUBIO"/>
    <s v="CRESPO"/>
    <s v="MARÍA JESÚS"/>
    <s v="mjrubio"/>
    <s v="mjesus.rubio@unirioja.es"/>
    <n v="1"/>
    <m/>
    <n v="534"/>
    <s v="CONTRATADO DOCTOR -TIPO 1"/>
    <s v="C01"/>
    <s v="TIEMPO COMPLETO"/>
    <s v="2007-09-14 00:00:00.0"/>
    <s v="null"/>
    <s v="DF32282"/>
    <s v="CONTRATADO DOCTOR"/>
    <s v="R111"/>
    <x v="7"/>
    <n v="595"/>
    <s v="MATEMÁTICA APLICADA"/>
  </r>
  <r>
    <x v="17"/>
    <x v="5"/>
    <n v="837"/>
    <s v="073I"/>
    <s v="GRUPO-A2"/>
    <n v="16509284"/>
    <s v="Matemáticas II"/>
    <s v="GI"/>
    <s v="GRUPO DE INFORMÁTICA"/>
    <s v="073I"/>
    <s v="INFORMÁTICA DE MATEMÁTICAS II"/>
    <s v="GRUPO-A2"/>
    <s v="Grupo de Informática de Matemáticas II"/>
    <s v="1S"/>
    <n v="16509284"/>
    <s v="RUBIO"/>
    <s v="CRESPO"/>
    <s v="MARÍA JESÚS"/>
    <s v="mjrubio"/>
    <s v="mjesus.rubio@unirioja.es"/>
    <n v="1"/>
    <m/>
    <n v="534"/>
    <s v="CONTRATADO DOCTOR -TIPO 1"/>
    <s v="C01"/>
    <s v="TIEMPO COMPLETO"/>
    <s v="2007-09-14 00:00:00.0"/>
    <s v="null"/>
    <s v="DF32282"/>
    <s v="CONTRATADO DOCTOR"/>
    <s v="R111"/>
    <x v="7"/>
    <n v="595"/>
    <s v="MATEMÁTICA APLICADA"/>
  </r>
  <r>
    <x v="17"/>
    <x v="5"/>
    <n v="837"/>
    <s v="073I"/>
    <s v="GRUPO-A3"/>
    <n v="16509284"/>
    <s v="Matemáticas II"/>
    <s v="GI"/>
    <s v="GRUPO DE INFORMÁTICA"/>
    <s v="073I"/>
    <s v="INFORMÁTICA DE MATEMÁTICAS II"/>
    <s v="GRUPO-A3"/>
    <s v="Grupo de Informática de Matemáticas II"/>
    <s v="1S"/>
    <n v="16509284"/>
    <s v="RUBIO"/>
    <s v="CRESPO"/>
    <s v="MARÍA JESÚS"/>
    <s v="mjrubio"/>
    <s v="mjesus.rubio@unirioja.es"/>
    <n v="1"/>
    <m/>
    <n v="534"/>
    <s v="CONTRATADO DOCTOR -TIPO 1"/>
    <s v="C01"/>
    <s v="TIEMPO COMPLETO"/>
    <s v="2007-09-14 00:00:00.0"/>
    <s v="null"/>
    <s v="DF32282"/>
    <s v="CONTRATADO DOCTOR"/>
    <s v="R111"/>
    <x v="7"/>
    <n v="595"/>
    <s v="MATEMÁTICA APLICADA"/>
  </r>
  <r>
    <x v="17"/>
    <x v="5"/>
    <n v="837"/>
    <s v="073I"/>
    <s v="GRUPO-B1"/>
    <n v="16574152"/>
    <s v="Matemáticas II"/>
    <s v="GI"/>
    <s v="GRUPO DE INFORMÁTICA"/>
    <s v="073I"/>
    <s v="INFORMÁTICA DE MATEMÁTICAS II"/>
    <s v="GRUPO-B1"/>
    <s v="Grupo de Informática de Matemáticas II"/>
    <s v="1S"/>
    <n v="16574152"/>
    <s v="PASCUAL"/>
    <s v="LERÍA"/>
    <s v="ANA ISABEL"/>
    <s v="aipasc"/>
    <s v="aipasc@unirioja.es"/>
    <n v="1"/>
    <m/>
    <n v="504"/>
    <s v="PROFESOR TITULAR UNIVERSIDAD"/>
    <s v="C01"/>
    <s v="TIEMPO COMPLETO"/>
    <s v="2018-12-18 00:00:00.0"/>
    <s v="null"/>
    <s v="DF32267"/>
    <s v="TITULAR DE UNIVERSIDAD"/>
    <s v="R111"/>
    <x v="7"/>
    <n v="595"/>
    <s v="MATEMÁTICA APLICADA"/>
  </r>
  <r>
    <x v="17"/>
    <x v="5"/>
    <n v="837"/>
    <s v="073I"/>
    <s v="GRUPO-B2"/>
    <n v="16574152"/>
    <s v="Matemáticas II"/>
    <s v="GI"/>
    <s v="GRUPO DE INFORMÁTICA"/>
    <s v="073I"/>
    <s v="INFORMÁTICA DE MATEMÁTICAS II"/>
    <s v="GRUPO-B2"/>
    <s v="Grupo de Informática de Matemáticas II"/>
    <s v="1S"/>
    <n v="16574152"/>
    <s v="PASCUAL"/>
    <s v="LERÍA"/>
    <s v="ANA ISABEL"/>
    <s v="aipasc"/>
    <s v="aipasc@unirioja.es"/>
    <n v="1"/>
    <m/>
    <n v="504"/>
    <s v="PROFESOR TITULAR UNIVERSIDAD"/>
    <s v="C01"/>
    <s v="TIEMPO COMPLETO"/>
    <s v="2018-12-18 00:00:00.0"/>
    <s v="null"/>
    <s v="DF32267"/>
    <s v="TITULAR DE UNIVERSIDAD"/>
    <s v="R111"/>
    <x v="7"/>
    <n v="595"/>
    <s v="MATEMÁTICA APLICADA"/>
  </r>
  <r>
    <x v="17"/>
    <x v="5"/>
    <n v="837"/>
    <s v="073R"/>
    <s v="GRUPO-A1"/>
    <n v="16509284"/>
    <s v="Matemáticas II"/>
    <s v="GR"/>
    <s v="GRUPO REDUCIDO"/>
    <s v="073R"/>
    <s v="GRUPO REDUCIDO DE MATEMÁTICAS II"/>
    <s v="GRUPO-A1"/>
    <s v="Grupo Reducido de Matemáticas II"/>
    <s v="1S"/>
    <n v="16509284"/>
    <s v="RUBIO"/>
    <s v="CRESPO"/>
    <s v="MARÍA JESÚS"/>
    <s v="mjrubio"/>
    <s v="mjesus.rubio@unirioja.es"/>
    <n v="1"/>
    <m/>
    <n v="534"/>
    <s v="CONTRATADO DOCTOR -TIPO 1"/>
    <s v="C01"/>
    <s v="TIEMPO COMPLETO"/>
    <s v="2007-09-14 00:00:00.0"/>
    <s v="null"/>
    <s v="DF32282"/>
    <s v="CONTRATADO DOCTOR"/>
    <s v="R111"/>
    <x v="7"/>
    <n v="595"/>
    <s v="MATEMÁTICA APLICADA"/>
  </r>
  <r>
    <x v="17"/>
    <x v="5"/>
    <n v="837"/>
    <s v="073R"/>
    <s v="GRUPO-A2"/>
    <n v="16509284"/>
    <s v="Matemáticas II"/>
    <s v="GR"/>
    <s v="GRUPO REDUCIDO"/>
    <s v="073R"/>
    <s v="GRUPO REDUCIDO DE MATEMÁTICAS II"/>
    <s v="GRUPO-A2"/>
    <s v="Grupo Reducido de Matemáticas II"/>
    <s v="1S"/>
    <n v="16509284"/>
    <s v="RUBIO"/>
    <s v="CRESPO"/>
    <s v="MARÍA JESÚS"/>
    <s v="mjrubio"/>
    <s v="mjesus.rubio@unirioja.es"/>
    <n v="1"/>
    <m/>
    <n v="534"/>
    <s v="CONTRATADO DOCTOR -TIPO 1"/>
    <s v="C01"/>
    <s v="TIEMPO COMPLETO"/>
    <s v="2007-09-14 00:00:00.0"/>
    <s v="null"/>
    <s v="DF32282"/>
    <s v="CONTRATADO DOCTOR"/>
    <s v="R111"/>
    <x v="7"/>
    <n v="595"/>
    <s v="MATEMÁTICA APLICADA"/>
  </r>
  <r>
    <x v="17"/>
    <x v="5"/>
    <n v="837"/>
    <s v="073R"/>
    <s v="GRUPO-A3"/>
    <n v="16509284"/>
    <s v="Matemáticas II"/>
    <s v="GR"/>
    <s v="GRUPO REDUCIDO"/>
    <s v="073R"/>
    <s v="GRUPO REDUCIDO DE MATEMÁTICAS II"/>
    <s v="GRUPO-A3"/>
    <s v="Grupo Reducido de Matemáticas II"/>
    <s v="1S"/>
    <n v="16509284"/>
    <s v="RUBIO"/>
    <s v="CRESPO"/>
    <s v="MARÍA JESÚS"/>
    <s v="mjrubio"/>
    <s v="mjesus.rubio@unirioja.es"/>
    <n v="1"/>
    <m/>
    <n v="534"/>
    <s v="CONTRATADO DOCTOR -TIPO 1"/>
    <s v="C01"/>
    <s v="TIEMPO COMPLETO"/>
    <s v="2007-09-14 00:00:00.0"/>
    <s v="null"/>
    <s v="DF32282"/>
    <s v="CONTRATADO DOCTOR"/>
    <s v="R111"/>
    <x v="7"/>
    <n v="595"/>
    <s v="MATEMÁTICA APLICADA"/>
  </r>
  <r>
    <x v="17"/>
    <x v="5"/>
    <n v="837"/>
    <s v="073R"/>
    <s v="GRUPO-B1"/>
    <n v="16574152"/>
    <s v="Matemáticas II"/>
    <s v="GR"/>
    <s v="GRUPO REDUCIDO"/>
    <s v="073R"/>
    <s v="GRUPO REDUCIDO DE MATEMÁTICAS II"/>
    <s v="GRUPO-B1"/>
    <s v="Grupo Reducido de Matemáticas II"/>
    <s v="1S"/>
    <n v="16574152"/>
    <s v="PASCUAL"/>
    <s v="LERÍA"/>
    <s v="ANA ISABEL"/>
    <s v="aipasc"/>
    <s v="aipasc@unirioja.es"/>
    <n v="1"/>
    <m/>
    <n v="504"/>
    <s v="PROFESOR TITULAR UNIVERSIDAD"/>
    <s v="C01"/>
    <s v="TIEMPO COMPLETO"/>
    <s v="2018-12-18 00:00:00.0"/>
    <s v="null"/>
    <s v="DF32267"/>
    <s v="TITULAR DE UNIVERSIDAD"/>
    <s v="R111"/>
    <x v="7"/>
    <n v="595"/>
    <s v="MATEMÁTICA APLICADA"/>
  </r>
  <r>
    <x v="17"/>
    <x v="5"/>
    <n v="837"/>
    <s v="073R"/>
    <s v="GRUPO-B2"/>
    <n v="16574152"/>
    <s v="Matemáticas II"/>
    <s v="GR"/>
    <s v="GRUPO REDUCIDO"/>
    <s v="073R"/>
    <s v="GRUPO REDUCIDO DE MATEMÁTICAS II"/>
    <s v="GRUPO-B2"/>
    <s v="Grupo Reducido de Matemáticas II"/>
    <s v="1S"/>
    <n v="16574152"/>
    <s v="PASCUAL"/>
    <s v="LERÍA"/>
    <s v="ANA ISABEL"/>
    <s v="aipasc"/>
    <s v="aipasc@unirioja.es"/>
    <n v="1"/>
    <m/>
    <n v="504"/>
    <s v="PROFESOR TITULAR UNIVERSIDAD"/>
    <s v="C01"/>
    <s v="TIEMPO COMPLETO"/>
    <s v="2018-12-18 00:00:00.0"/>
    <s v="null"/>
    <s v="DF32267"/>
    <s v="TITULAR DE UNIVERSIDAD"/>
    <s v="R111"/>
    <x v="7"/>
    <n v="595"/>
    <s v="MATEMÁTICA APLICADA"/>
  </r>
  <r>
    <x v="18"/>
    <x v="5"/>
    <n v="837"/>
    <s v="073G"/>
    <s v="GRUPO-A"/>
    <n v="16509284"/>
    <s v="Matemáticas II"/>
    <s v="GG"/>
    <s v="GRUPO GRANDE"/>
    <s v="073G"/>
    <s v="GRUPO GRANDE DE MATEMÁTICAS II"/>
    <s v="GRUPO-A"/>
    <s v="Grupo Grande de MATEMÁTICAS II"/>
    <s v="1S"/>
    <n v="16509284"/>
    <s v="RUBIO"/>
    <s v="CRESPO"/>
    <s v="MARÍA JESÚS"/>
    <s v="mjrubio"/>
    <s v="mjesus.rubio@unirioja.es"/>
    <n v="4"/>
    <m/>
    <n v="534"/>
    <s v="CONTRATADO DOCTOR -TIPO 1"/>
    <s v="C01"/>
    <s v="TIEMPO COMPLETO"/>
    <s v="2007-09-14 00:00:00.0"/>
    <s v="null"/>
    <s v="DF32282"/>
    <s v="CONTRATADO DOCTOR"/>
    <s v="R111"/>
    <x v="7"/>
    <n v="595"/>
    <s v="MATEMÁTICA APLICADA"/>
  </r>
  <r>
    <x v="18"/>
    <x v="5"/>
    <n v="837"/>
    <s v="073G"/>
    <s v="GRUPO-B"/>
    <n v="16574152"/>
    <s v="Matemáticas II"/>
    <s v="GG"/>
    <s v="GRUPO GRANDE"/>
    <s v="073G"/>
    <s v="GRUPO GRANDE DE MATEMÁTICAS II"/>
    <s v="GRUPO-B"/>
    <s v="Grupo Grande de MATEMÁTICAS II"/>
    <s v="1S"/>
    <n v="16574152"/>
    <s v="PASCUAL"/>
    <s v="LERÍA"/>
    <s v="ANA ISABEL"/>
    <s v="aipasc"/>
    <s v="aipasc@unirioja.es"/>
    <n v="4"/>
    <m/>
    <n v="504"/>
    <s v="PROFESOR TITULAR UNIVERSIDAD"/>
    <s v="C01"/>
    <s v="TIEMPO COMPLETO"/>
    <s v="2018-12-18 00:00:00.0"/>
    <s v="null"/>
    <s v="DF32267"/>
    <s v="TITULAR DE UNIVERSIDAD"/>
    <s v="R111"/>
    <x v="7"/>
    <n v="595"/>
    <s v="MATEMÁTICA APLICADA"/>
  </r>
  <r>
    <x v="18"/>
    <x v="5"/>
    <n v="837"/>
    <s v="073I"/>
    <s v="GRUPO-A1"/>
    <n v="16509284"/>
    <s v="Matemáticas II"/>
    <s v="GI"/>
    <s v="GRUPO DE INFORMÁTICA"/>
    <s v="073I"/>
    <s v="INFORMÁTICA DE MATEMÁTICAS II"/>
    <s v="GRUPO-A1"/>
    <s v="Grupo de Informática de Matemáticas II"/>
    <s v="1S"/>
    <n v="16509284"/>
    <s v="RUBIO"/>
    <s v="CRESPO"/>
    <s v="MARÍA JESÚS"/>
    <s v="mjrubio"/>
    <s v="mjesus.rubio@unirioja.es"/>
    <n v="1"/>
    <m/>
    <n v="534"/>
    <s v="CONTRATADO DOCTOR -TIPO 1"/>
    <s v="C01"/>
    <s v="TIEMPO COMPLETO"/>
    <s v="2007-09-14 00:00:00.0"/>
    <s v="null"/>
    <s v="DF32282"/>
    <s v="CONTRATADO DOCTOR"/>
    <s v="R111"/>
    <x v="7"/>
    <n v="595"/>
    <s v="MATEMÁTICA APLICADA"/>
  </r>
  <r>
    <x v="18"/>
    <x v="5"/>
    <n v="837"/>
    <s v="073I"/>
    <s v="GRUPO-A2"/>
    <n v="16509284"/>
    <s v="Matemáticas II"/>
    <s v="GI"/>
    <s v="GRUPO DE INFORMÁTICA"/>
    <s v="073I"/>
    <s v="INFORMÁTICA DE MATEMÁTICAS II"/>
    <s v="GRUPO-A2"/>
    <s v="Grupo de Informática de Matemáticas II"/>
    <s v="1S"/>
    <n v="16509284"/>
    <s v="RUBIO"/>
    <s v="CRESPO"/>
    <s v="MARÍA JESÚS"/>
    <s v="mjrubio"/>
    <s v="mjesus.rubio@unirioja.es"/>
    <n v="1"/>
    <m/>
    <n v="534"/>
    <s v="CONTRATADO DOCTOR -TIPO 1"/>
    <s v="C01"/>
    <s v="TIEMPO COMPLETO"/>
    <s v="2007-09-14 00:00:00.0"/>
    <s v="null"/>
    <s v="DF32282"/>
    <s v="CONTRATADO DOCTOR"/>
    <s v="R111"/>
    <x v="7"/>
    <n v="595"/>
    <s v="MATEMÁTICA APLICADA"/>
  </r>
  <r>
    <x v="18"/>
    <x v="5"/>
    <n v="837"/>
    <s v="073I"/>
    <s v="GRUPO-A3"/>
    <n v="16509284"/>
    <s v="Matemáticas II"/>
    <s v="GI"/>
    <s v="GRUPO DE INFORMÁTICA"/>
    <s v="073I"/>
    <s v="INFORMÁTICA DE MATEMÁTICAS II"/>
    <s v="GRUPO-A3"/>
    <s v="Grupo de Informática de Matemáticas II"/>
    <s v="1S"/>
    <n v="16509284"/>
    <s v="RUBIO"/>
    <s v="CRESPO"/>
    <s v="MARÍA JESÚS"/>
    <s v="mjrubio"/>
    <s v="mjesus.rubio@unirioja.es"/>
    <n v="1"/>
    <m/>
    <n v="534"/>
    <s v="CONTRATADO DOCTOR -TIPO 1"/>
    <s v="C01"/>
    <s v="TIEMPO COMPLETO"/>
    <s v="2007-09-14 00:00:00.0"/>
    <s v="null"/>
    <s v="DF32282"/>
    <s v="CONTRATADO DOCTOR"/>
    <s v="R111"/>
    <x v="7"/>
    <n v="595"/>
    <s v="MATEMÁTICA APLICADA"/>
  </r>
  <r>
    <x v="18"/>
    <x v="5"/>
    <n v="837"/>
    <s v="073I"/>
    <s v="GRUPO-B1"/>
    <n v="16574152"/>
    <s v="Matemáticas II"/>
    <s v="GI"/>
    <s v="GRUPO DE INFORMÁTICA"/>
    <s v="073I"/>
    <s v="INFORMÁTICA DE MATEMÁTICAS II"/>
    <s v="GRUPO-B1"/>
    <s v="Grupo de Informática de Matemáticas II"/>
    <s v="1S"/>
    <n v="16574152"/>
    <s v="PASCUAL"/>
    <s v="LERÍA"/>
    <s v="ANA ISABEL"/>
    <s v="aipasc"/>
    <s v="aipasc@unirioja.es"/>
    <n v="1"/>
    <m/>
    <n v="504"/>
    <s v="PROFESOR TITULAR UNIVERSIDAD"/>
    <s v="C01"/>
    <s v="TIEMPO COMPLETO"/>
    <s v="2018-12-18 00:00:00.0"/>
    <s v="null"/>
    <s v="DF32267"/>
    <s v="TITULAR DE UNIVERSIDAD"/>
    <s v="R111"/>
    <x v="7"/>
    <n v="595"/>
    <s v="MATEMÁTICA APLICADA"/>
  </r>
  <r>
    <x v="18"/>
    <x v="5"/>
    <n v="837"/>
    <s v="073I"/>
    <s v="GRUPO-B2"/>
    <n v="16574152"/>
    <s v="Matemáticas II"/>
    <s v="GI"/>
    <s v="GRUPO DE INFORMÁTICA"/>
    <s v="073I"/>
    <s v="INFORMÁTICA DE MATEMÁTICAS II"/>
    <s v="GRUPO-B2"/>
    <s v="Grupo de Informática de Matemáticas II"/>
    <s v="1S"/>
    <n v="16574152"/>
    <s v="PASCUAL"/>
    <s v="LERÍA"/>
    <s v="ANA ISABEL"/>
    <s v="aipasc"/>
    <s v="aipasc@unirioja.es"/>
    <n v="1"/>
    <m/>
    <n v="504"/>
    <s v="PROFESOR TITULAR UNIVERSIDAD"/>
    <s v="C01"/>
    <s v="TIEMPO COMPLETO"/>
    <s v="2018-12-18 00:00:00.0"/>
    <s v="null"/>
    <s v="DF32267"/>
    <s v="TITULAR DE UNIVERSIDAD"/>
    <s v="R111"/>
    <x v="7"/>
    <n v="595"/>
    <s v="MATEMÁTICA APLICADA"/>
  </r>
  <r>
    <x v="18"/>
    <x v="5"/>
    <n v="837"/>
    <s v="073R"/>
    <s v="GRUPO-A1"/>
    <n v="16509284"/>
    <s v="Matemáticas II"/>
    <s v="GR"/>
    <s v="GRUPO REDUCIDO"/>
    <s v="073R"/>
    <s v="GRUPO REDUCIDO DE MATEMÁTICAS II"/>
    <s v="GRUPO-A1"/>
    <s v="Grupo Reducido de Matemáticas II"/>
    <s v="1S"/>
    <n v="16509284"/>
    <s v="RUBIO"/>
    <s v="CRESPO"/>
    <s v="MARÍA JESÚS"/>
    <s v="mjrubio"/>
    <s v="mjesus.rubio@unirioja.es"/>
    <n v="1"/>
    <m/>
    <n v="534"/>
    <s v="CONTRATADO DOCTOR -TIPO 1"/>
    <s v="C01"/>
    <s v="TIEMPO COMPLETO"/>
    <s v="2007-09-14 00:00:00.0"/>
    <s v="null"/>
    <s v="DF32282"/>
    <s v="CONTRATADO DOCTOR"/>
    <s v="R111"/>
    <x v="7"/>
    <n v="595"/>
    <s v="MATEMÁTICA APLICADA"/>
  </r>
  <r>
    <x v="18"/>
    <x v="5"/>
    <n v="837"/>
    <s v="073R"/>
    <s v="GRUPO-A2"/>
    <n v="16509284"/>
    <s v="Matemáticas II"/>
    <s v="GR"/>
    <s v="GRUPO REDUCIDO"/>
    <s v="073R"/>
    <s v="GRUPO REDUCIDO DE MATEMÁTICAS II"/>
    <s v="GRUPO-A2"/>
    <s v="Grupo Reducido de Matemáticas II"/>
    <s v="1S"/>
    <n v="16509284"/>
    <s v="RUBIO"/>
    <s v="CRESPO"/>
    <s v="MARÍA JESÚS"/>
    <s v="mjrubio"/>
    <s v="mjesus.rubio@unirioja.es"/>
    <n v="1"/>
    <m/>
    <n v="534"/>
    <s v="CONTRATADO DOCTOR -TIPO 1"/>
    <s v="C01"/>
    <s v="TIEMPO COMPLETO"/>
    <s v="2007-09-14 00:00:00.0"/>
    <s v="null"/>
    <s v="DF32282"/>
    <s v="CONTRATADO DOCTOR"/>
    <s v="R111"/>
    <x v="7"/>
    <n v="595"/>
    <s v="MATEMÁTICA APLICADA"/>
  </r>
  <r>
    <x v="18"/>
    <x v="5"/>
    <n v="837"/>
    <s v="073R"/>
    <s v="GRUPO-A3"/>
    <n v="16509284"/>
    <s v="Matemáticas II"/>
    <s v="GR"/>
    <s v="GRUPO REDUCIDO"/>
    <s v="073R"/>
    <s v="GRUPO REDUCIDO DE MATEMÁTICAS II"/>
    <s v="GRUPO-A3"/>
    <s v="Grupo Reducido de Matemáticas II"/>
    <s v="1S"/>
    <n v="16509284"/>
    <s v="RUBIO"/>
    <s v="CRESPO"/>
    <s v="MARÍA JESÚS"/>
    <s v="mjrubio"/>
    <s v="mjesus.rubio@unirioja.es"/>
    <n v="1"/>
    <m/>
    <n v="534"/>
    <s v="CONTRATADO DOCTOR -TIPO 1"/>
    <s v="C01"/>
    <s v="TIEMPO COMPLETO"/>
    <s v="2007-09-14 00:00:00.0"/>
    <s v="null"/>
    <s v="DF32282"/>
    <s v="CONTRATADO DOCTOR"/>
    <s v="R111"/>
    <x v="7"/>
    <n v="595"/>
    <s v="MATEMÁTICA APLICADA"/>
  </r>
  <r>
    <x v="18"/>
    <x v="5"/>
    <n v="837"/>
    <s v="073R"/>
    <s v="GRUPO-B1"/>
    <n v="16574152"/>
    <s v="Matemáticas II"/>
    <s v="GR"/>
    <s v="GRUPO REDUCIDO"/>
    <s v="073R"/>
    <s v="GRUPO REDUCIDO DE MATEMÁTICAS II"/>
    <s v="GRUPO-B1"/>
    <s v="Grupo Reducido de Matemáticas II"/>
    <s v="1S"/>
    <n v="16574152"/>
    <s v="PASCUAL"/>
    <s v="LERÍA"/>
    <s v="ANA ISABEL"/>
    <s v="aipasc"/>
    <s v="aipasc@unirioja.es"/>
    <n v="1"/>
    <m/>
    <n v="504"/>
    <s v="PROFESOR TITULAR UNIVERSIDAD"/>
    <s v="C01"/>
    <s v="TIEMPO COMPLETO"/>
    <s v="2018-12-18 00:00:00.0"/>
    <s v="null"/>
    <s v="DF32267"/>
    <s v="TITULAR DE UNIVERSIDAD"/>
    <s v="R111"/>
    <x v="7"/>
    <n v="595"/>
    <s v="MATEMÁTICA APLICADA"/>
  </r>
  <r>
    <x v="18"/>
    <x v="5"/>
    <n v="837"/>
    <s v="073R"/>
    <s v="GRUPO-B2"/>
    <n v="16574152"/>
    <s v="Matemáticas II"/>
    <s v="GR"/>
    <s v="GRUPO REDUCIDO"/>
    <s v="073R"/>
    <s v="GRUPO REDUCIDO DE MATEMÁTICAS II"/>
    <s v="GRUPO-B2"/>
    <s v="Grupo Reducido de Matemáticas II"/>
    <s v="1S"/>
    <n v="16574152"/>
    <s v="PASCUAL"/>
    <s v="LERÍA"/>
    <s v="ANA ISABEL"/>
    <s v="aipasc"/>
    <s v="aipasc@unirioja.es"/>
    <n v="1"/>
    <m/>
    <n v="504"/>
    <s v="PROFESOR TITULAR UNIVERSIDAD"/>
    <s v="C01"/>
    <s v="TIEMPO COMPLETO"/>
    <s v="2018-12-18 00:00:00.0"/>
    <s v="null"/>
    <s v="DF32267"/>
    <s v="TITULAR DE UNIVERSIDAD"/>
    <s v="R111"/>
    <x v="7"/>
    <n v="595"/>
    <s v="MATEMÁTICA APLICADA"/>
  </r>
  <r>
    <x v="16"/>
    <x v="5"/>
    <n v="838"/>
    <s v="074G"/>
    <s v="GRUPO-A"/>
    <n v="16553823"/>
    <s v="Química"/>
    <s v="GG"/>
    <s v="GRUPO GRANDE"/>
    <s v="074G"/>
    <s v="GRUPO GRANDE DE QUÍMICA"/>
    <s v="GRUPO-A"/>
    <s v="Grupo Grande de QUÍMICA"/>
    <s v="1S"/>
    <n v="16553823"/>
    <s v="OLMOS"/>
    <s v="PÉREZ"/>
    <s v="MARÍA ELENA"/>
    <s v="m-olmos"/>
    <s v="m-elena.olmos@unirioja.es"/>
    <n v="4"/>
    <n v="4"/>
    <n v="500"/>
    <s v="CATEDRATICO DE UNIVERSIDAD"/>
    <s v="01R"/>
    <s v="TIEMPO COMPLETO REDUCIDO"/>
    <s v="2018-12-18 00:00:00.0"/>
    <s v="null"/>
    <s v="DF100382"/>
    <s v="CATEDRÁTICO DE UNIVERSIDAD"/>
    <s v="R112"/>
    <x v="8"/>
    <n v="760"/>
    <s v="QUÍMICA INORGÁNICA"/>
  </r>
  <r>
    <x v="16"/>
    <x v="5"/>
    <n v="838"/>
    <s v="074G"/>
    <s v="GRUPO-B"/>
    <n v="33425090"/>
    <s v="Química"/>
    <s v="GG"/>
    <s v="GRUPO GRANDE"/>
    <s v="074G"/>
    <s v="GRUPO GRANDE DE QUÍMICA"/>
    <s v="GRUPO-B"/>
    <s v="Grupo Grande de QUÍMICA"/>
    <s v="1S"/>
    <n v="33425090"/>
    <s v="MONGE"/>
    <s v="OROZ"/>
    <s v="MIGUEL"/>
    <s v="mimonge"/>
    <s v="miguel.monge@unirioja.es"/>
    <n v="4"/>
    <n v="4"/>
    <n v="504"/>
    <s v="PROFESOR TITULAR UNIVERSIDAD"/>
    <s v="01R"/>
    <s v="TIEMPO COMPLETO REDUCIDO"/>
    <s v="2017-09-15 00:00:00.0"/>
    <s v="null"/>
    <s v="DF100215"/>
    <s v="TITULAR DE UNIVERSIDAD"/>
    <s v="R112"/>
    <x v="8"/>
    <n v="760"/>
    <s v="QUÍMICA INORGÁNICA"/>
  </r>
  <r>
    <x v="16"/>
    <x v="5"/>
    <n v="838"/>
    <s v="074L"/>
    <s v="GRUPO-A1"/>
    <n v="13092044"/>
    <s v="Química"/>
    <s v="GL"/>
    <s v="GRUPO DE LABORATORIO"/>
    <s v="074L"/>
    <s v="LABORATORIO DE QUÍMICA"/>
    <s v="GRUPO-A1"/>
    <s v="Grupo de Laboratorio de Química"/>
    <s v="1S"/>
    <n v="13092044"/>
    <s v="GONZÁLEZ"/>
    <s v="SÁIZ"/>
    <s v="JOSÉ MARÍA"/>
    <s v="jmgonza"/>
    <s v="josemaria.gonzalez@unirioja.es"/>
    <n v="1"/>
    <n v="1"/>
    <s v="A-0500"/>
    <s v="CATEDRATICO DE UNIVERSIDAD"/>
    <s v="01R"/>
    <s v="TIEMPO COMPLETO REDUCIDO"/>
    <s v="2014-09-15 00:00:00.0"/>
    <s v="null"/>
    <s v="DF100279"/>
    <s v="CATEDRÁTICO DE UNIVERSIDAD"/>
    <s v="R112"/>
    <x v="8"/>
    <n v="555"/>
    <s v="INGENIERÍA QUÍMICA"/>
  </r>
  <r>
    <x v="16"/>
    <x v="5"/>
    <n v="838"/>
    <s v="074L"/>
    <s v="GRUPO-A2"/>
    <n v="16570824"/>
    <s v="Química"/>
    <s v="GL"/>
    <s v="GRUPO DE LABORATORIO"/>
    <s v="074L"/>
    <s v="LABORATORIO DE QUÍMICA"/>
    <s v="GRUPO-A2"/>
    <s v="Grupo de Laboratorio de Química"/>
    <s v="1S"/>
    <n v="16570824"/>
    <s v="ESTEBAN"/>
    <s v="DÍEZ"/>
    <s v="ISABEL"/>
    <s v="iesteban"/>
    <s v="isabel.esteban@unirioja.es"/>
    <n v="1"/>
    <n v="1"/>
    <n v="504"/>
    <s v="PROFESOR TITULAR UNIVERSIDAD"/>
    <s v="C01"/>
    <s v="TIEMPO COMPLETO"/>
    <s v="2018-12-21 00:00:00.0"/>
    <s v="null"/>
    <s v="DF100368"/>
    <s v="PROFESOR TITULAR DE UNIVERSIDAD"/>
    <s v="R112"/>
    <x v="8"/>
    <n v="555"/>
    <s v="INGENIERÍA QUÍMICA"/>
  </r>
  <r>
    <x v="16"/>
    <x v="5"/>
    <n v="838"/>
    <s v="074L"/>
    <s v="GRUPO-A3"/>
    <n v="16570824"/>
    <s v="Química"/>
    <s v="GL"/>
    <s v="GRUPO DE LABORATORIO"/>
    <s v="074L"/>
    <s v="LABORATORIO DE QUÍMICA"/>
    <s v="GRUPO-A3"/>
    <s v="Grupo de Laboratorio de Química"/>
    <s v="1S"/>
    <n v="16570824"/>
    <s v="ESTEBAN"/>
    <s v="DÍEZ"/>
    <s v="ISABEL"/>
    <s v="iesteban"/>
    <s v="isabel.esteban@unirioja.es"/>
    <n v="1"/>
    <n v="1"/>
    <n v="504"/>
    <s v="PROFESOR TITULAR UNIVERSIDAD"/>
    <s v="C01"/>
    <s v="TIEMPO COMPLETO"/>
    <s v="2018-12-21 00:00:00.0"/>
    <s v="null"/>
    <s v="DF100368"/>
    <s v="PROFESOR TITULAR DE UNIVERSIDAD"/>
    <s v="R112"/>
    <x v="8"/>
    <n v="555"/>
    <s v="INGENIERÍA QUÍMICA"/>
  </r>
  <r>
    <x v="16"/>
    <x v="5"/>
    <n v="838"/>
    <s v="074L"/>
    <s v="GRUPO-A4"/>
    <n v="16570824"/>
    <s v="Química"/>
    <s v="GL"/>
    <s v="GRUPO DE LABORATORIO"/>
    <s v="074L"/>
    <s v="LABORATORIO DE QUÍMICA"/>
    <s v="GRUPO-A4"/>
    <s v="Grupo de Laboratorio de Química"/>
    <s v="1S"/>
    <n v="16570824"/>
    <s v="ESTEBAN"/>
    <s v="DÍEZ"/>
    <s v="ISABEL"/>
    <s v="iesteban"/>
    <s v="isabel.esteban@unirioja.es"/>
    <n v="1"/>
    <n v="1"/>
    <n v="504"/>
    <s v="PROFESOR TITULAR UNIVERSIDAD"/>
    <s v="C01"/>
    <s v="TIEMPO COMPLETO"/>
    <s v="2018-12-21 00:00:00.0"/>
    <s v="null"/>
    <s v="DF100368"/>
    <s v="PROFESOR TITULAR DE UNIVERSIDAD"/>
    <s v="R112"/>
    <x v="8"/>
    <n v="555"/>
    <s v="INGENIERÍA QUÍMICA"/>
  </r>
  <r>
    <x v="16"/>
    <x v="5"/>
    <n v="838"/>
    <s v="074L"/>
    <s v="GRUPO-B1"/>
    <n v="14587726"/>
    <s v="Química"/>
    <s v="GL"/>
    <s v="GRUPO DE LABORATORIO"/>
    <s v="074L"/>
    <s v="LABORATORIO DE QUÍMICA"/>
    <s v="GRUPO-B1"/>
    <s v="Grupo de Laboratorio de Química"/>
    <s v="1S"/>
    <n v="14587726"/>
    <s v="PUYUELO"/>
    <s v="GARCÍA"/>
    <s v="MARÍA PILAR"/>
    <s v="mpuyuelo"/>
    <s v="pilar.puyuelo@unirioja.es"/>
    <n v="1"/>
    <n v="1"/>
    <n v="504"/>
    <s v="PROFESOR TITULAR UNIVERSIDAD"/>
    <s v="C01"/>
    <s v="TIEMPO COMPLETO"/>
    <s v="2014-09-15 00:00:00.0"/>
    <s v="null"/>
    <s v="DF100037"/>
    <s v="PROFESOR TITULAR DE UNIVERSIDAD"/>
    <s v="R112"/>
    <x v="8"/>
    <n v="755"/>
    <s v="QUÍMICA FÍSICA"/>
  </r>
  <r>
    <x v="16"/>
    <x v="5"/>
    <n v="838"/>
    <s v="074L"/>
    <s v="GRUPO-B2"/>
    <n v="14587726"/>
    <s v="Química"/>
    <s v="GL"/>
    <s v="GRUPO DE LABORATORIO"/>
    <s v="074L"/>
    <s v="LABORATORIO DE QUÍMICA"/>
    <s v="GRUPO-B2"/>
    <s v="Grupo de Laboratorio de Química"/>
    <s v="1S"/>
    <n v="14587726"/>
    <s v="PUYUELO"/>
    <s v="GARCÍA"/>
    <s v="MARÍA PILAR"/>
    <s v="mpuyuelo"/>
    <s v="pilar.puyuelo@unirioja.es"/>
    <n v="1"/>
    <n v="1"/>
    <n v="504"/>
    <s v="PROFESOR TITULAR UNIVERSIDAD"/>
    <s v="C01"/>
    <s v="TIEMPO COMPLETO"/>
    <s v="2014-09-15 00:00:00.0"/>
    <s v="null"/>
    <s v="DF100037"/>
    <s v="PROFESOR TITULAR DE UNIVERSIDAD"/>
    <s v="R112"/>
    <x v="8"/>
    <n v="755"/>
    <s v="QUÍMICA FÍSICA"/>
  </r>
  <r>
    <x v="16"/>
    <x v="5"/>
    <n v="838"/>
    <s v="074L"/>
    <s v="GRUPO-B3"/>
    <n v="14587726"/>
    <s v="Química"/>
    <s v="GL"/>
    <s v="GRUPO DE LABORATORIO"/>
    <s v="074L"/>
    <s v="LABORATORIO DE QUÍMICA"/>
    <s v="GRUPO-B3"/>
    <s v="Grupo de Laboratorio de Química"/>
    <s v="1S"/>
    <n v="14587726"/>
    <s v="PUYUELO"/>
    <s v="GARCÍA"/>
    <s v="MARÍA PILAR"/>
    <s v="mpuyuelo"/>
    <s v="pilar.puyuelo@unirioja.es"/>
    <n v="1"/>
    <n v="1"/>
    <n v="504"/>
    <s v="PROFESOR TITULAR UNIVERSIDAD"/>
    <s v="C01"/>
    <s v="TIEMPO COMPLETO"/>
    <s v="2014-09-15 00:00:00.0"/>
    <s v="null"/>
    <s v="DF100037"/>
    <s v="PROFESOR TITULAR DE UNIVERSIDAD"/>
    <s v="R112"/>
    <x v="8"/>
    <n v="755"/>
    <s v="QUÍMICA FÍSICA"/>
  </r>
  <r>
    <x v="16"/>
    <x v="5"/>
    <n v="838"/>
    <s v="074L"/>
    <s v="GRUPO-B4"/>
    <n v="16570824"/>
    <s v="Química"/>
    <s v="GL"/>
    <s v="GRUPO DE LABORATORIO"/>
    <s v="074L"/>
    <s v="LABORATORIO DE QUÍMICA"/>
    <s v="GRUPO-B4"/>
    <s v="Grupo de Laboratorio de Química"/>
    <s v="1S"/>
    <n v="16570824"/>
    <s v="ESTEBAN"/>
    <s v="DÍEZ"/>
    <s v="ISABEL"/>
    <s v="iesteban"/>
    <s v="isabel.esteban@unirioja.es"/>
    <n v="1"/>
    <n v="1"/>
    <n v="504"/>
    <s v="PROFESOR TITULAR UNIVERSIDAD"/>
    <s v="C01"/>
    <s v="TIEMPO COMPLETO"/>
    <s v="2018-12-21 00:00:00.0"/>
    <s v="null"/>
    <s v="DF100368"/>
    <s v="PROFESOR TITULAR DE UNIVERSIDAD"/>
    <s v="R112"/>
    <x v="8"/>
    <n v="555"/>
    <s v="INGENIERÍA QUÍMICA"/>
  </r>
  <r>
    <x v="16"/>
    <x v="5"/>
    <n v="838"/>
    <s v="074R"/>
    <s v="GRUPO-A1"/>
    <n v="16580433"/>
    <s v="Química"/>
    <s v="GR"/>
    <s v="GRUPO REDUCIDO"/>
    <s v="074R"/>
    <s v="GRUPO REDUCIDO DE QUÍMICA"/>
    <s v="GRUPO-A1"/>
    <s v="Grupo Reducido de Química"/>
    <s v="1S"/>
    <n v="16580433"/>
    <s v="MARTÍNEZ"/>
    <s v="RUIZ"/>
    <s v="RODRIGO"/>
    <s v="romarine"/>
    <s v="rodrigo.martinez@unirioja.es"/>
    <n v="1"/>
    <n v="1"/>
    <n v="504"/>
    <s v="PROFESOR TITULAR UNIVERSIDAD"/>
    <s v="C01"/>
    <s v="TIEMPO COMPLETO"/>
    <s v="2018-12-18 00:00:00.0"/>
    <s v="null"/>
    <s v="DF100369"/>
    <s v="PROFESOR TITULAR DE UNIVERSIDAD"/>
    <s v="R112"/>
    <x v="8"/>
    <n v="755"/>
    <s v="QUÍMICA FÍSICA"/>
  </r>
  <r>
    <x v="16"/>
    <x v="5"/>
    <n v="838"/>
    <s v="074R"/>
    <s v="GRUPO-A2"/>
    <n v="50822746"/>
    <s v="Química"/>
    <s v="GR"/>
    <s v="GRUPO REDUCIDO"/>
    <s v="074R"/>
    <s v="GRUPO REDUCIDO DE QUÍMICA"/>
    <s v="GRUPO-A2"/>
    <s v="Grupo Reducido de Química"/>
    <s v="1S"/>
    <n v="50822746"/>
    <s v="ENRIQUEZ"/>
    <s v="PALMA"/>
    <s v="PEDRO ALBERTO"/>
    <s v="enriquez"/>
    <s v="pedro.enriquez@unirioja.es"/>
    <n v="1"/>
    <n v="1"/>
    <n v="504"/>
    <s v="PROFESOR TITULAR UNIVERSIDAD"/>
    <s v="01A"/>
    <s v="TIEMPO COMPLETO AMPLIADO"/>
    <s v="2012-09-01 00:00:00.0"/>
    <s v="null"/>
    <s v="DF100147"/>
    <s v="PROFESOR TITULAR DE UNIVERSIDAD"/>
    <s v="R112"/>
    <x v="8"/>
    <n v="755"/>
    <s v="QUÍMICA FÍSICA"/>
  </r>
  <r>
    <x v="16"/>
    <x v="5"/>
    <n v="838"/>
    <s v="074R"/>
    <s v="GRUPO-A3"/>
    <n v="16580433"/>
    <s v="Química"/>
    <s v="GR"/>
    <s v="GRUPO REDUCIDO"/>
    <s v="074R"/>
    <s v="GRUPO REDUCIDO DE QUÍMICA"/>
    <s v="GRUPO-A3"/>
    <s v="Grupo Reducido de Química"/>
    <s v="1S"/>
    <n v="16580433"/>
    <s v="MARTÍNEZ"/>
    <s v="RUIZ"/>
    <s v="RODRIGO"/>
    <s v="romarine"/>
    <s v="rodrigo.martinez@unirioja.es"/>
    <n v="1"/>
    <n v="1"/>
    <n v="504"/>
    <s v="PROFESOR TITULAR UNIVERSIDAD"/>
    <s v="C01"/>
    <s v="TIEMPO COMPLETO"/>
    <s v="2018-12-18 00:00:00.0"/>
    <s v="null"/>
    <s v="DF100369"/>
    <s v="PROFESOR TITULAR DE UNIVERSIDAD"/>
    <s v="R112"/>
    <x v="8"/>
    <n v="755"/>
    <s v="QUÍMICA FÍSICA"/>
  </r>
  <r>
    <x v="16"/>
    <x v="5"/>
    <n v="838"/>
    <s v="074R"/>
    <s v="GRUPO-B1"/>
    <n v="14587726"/>
    <s v="Química"/>
    <s v="GR"/>
    <s v="GRUPO REDUCIDO"/>
    <s v="074R"/>
    <s v="GRUPO REDUCIDO DE QUÍMICA"/>
    <s v="GRUPO-B1"/>
    <s v="Grupo Reducido de Química"/>
    <s v="1S"/>
    <n v="14587726"/>
    <s v="PUYUELO"/>
    <s v="GARCÍA"/>
    <s v="MARÍA PILAR"/>
    <s v="mpuyuelo"/>
    <s v="pilar.puyuelo@unirioja.es"/>
    <n v="1"/>
    <n v="1"/>
    <n v="504"/>
    <s v="PROFESOR TITULAR UNIVERSIDAD"/>
    <s v="C01"/>
    <s v="TIEMPO COMPLETO"/>
    <s v="2014-09-15 00:00:00.0"/>
    <s v="null"/>
    <s v="DF100037"/>
    <s v="PROFESOR TITULAR DE UNIVERSIDAD"/>
    <s v="R112"/>
    <x v="8"/>
    <n v="755"/>
    <s v="QUÍMICA FÍSICA"/>
  </r>
  <r>
    <x v="16"/>
    <x v="5"/>
    <n v="838"/>
    <s v="074R"/>
    <s v="GRUPO-B2"/>
    <n v="14587726"/>
    <s v="Química"/>
    <s v="GR"/>
    <s v="GRUPO REDUCIDO"/>
    <s v="074R"/>
    <s v="GRUPO REDUCIDO DE QUÍMICA"/>
    <s v="GRUPO-B2"/>
    <s v="Grupo Reducido de Química"/>
    <s v="1S"/>
    <n v="14587726"/>
    <s v="PUYUELO"/>
    <s v="GARCÍA"/>
    <s v="MARÍA PILAR"/>
    <s v="mpuyuelo"/>
    <s v="pilar.puyuelo@unirioja.es"/>
    <n v="1"/>
    <n v="1"/>
    <n v="504"/>
    <s v="PROFESOR TITULAR UNIVERSIDAD"/>
    <s v="C01"/>
    <s v="TIEMPO COMPLETO"/>
    <s v="2014-09-15 00:00:00.0"/>
    <s v="null"/>
    <s v="DF100037"/>
    <s v="PROFESOR TITULAR DE UNIVERSIDAD"/>
    <s v="R112"/>
    <x v="8"/>
    <n v="755"/>
    <s v="QUÍMICA FÍSICA"/>
  </r>
  <r>
    <x v="17"/>
    <x v="5"/>
    <n v="838"/>
    <s v="074G"/>
    <s v="GRUPO-A"/>
    <n v="16553823"/>
    <s v="Química"/>
    <s v="GG"/>
    <s v="GRUPO GRANDE"/>
    <s v="074G"/>
    <s v="GRUPO GRANDE DE QUÍMICA"/>
    <s v="GRUPO-A"/>
    <s v="Grupo Grande de QUÍMICA"/>
    <s v="1S"/>
    <n v="16553823"/>
    <s v="OLMOS"/>
    <s v="PÉREZ"/>
    <s v="MARÍA ELENA"/>
    <s v="m-olmos"/>
    <s v="m-elena.olmos@unirioja.es"/>
    <n v="4"/>
    <m/>
    <n v="500"/>
    <s v="CATEDRATICO DE UNIVERSIDAD"/>
    <s v="01R"/>
    <s v="TIEMPO COMPLETO REDUCIDO"/>
    <s v="2018-12-18 00:00:00.0"/>
    <s v="null"/>
    <s v="DF100382"/>
    <s v="CATEDRÁTICO DE UNIVERSIDAD"/>
    <s v="R112"/>
    <x v="8"/>
    <n v="760"/>
    <s v="QUÍMICA INORGÁNICA"/>
  </r>
  <r>
    <x v="17"/>
    <x v="5"/>
    <n v="838"/>
    <s v="074G"/>
    <s v="GRUPO-B"/>
    <n v="33425090"/>
    <s v="Química"/>
    <s v="GG"/>
    <s v="GRUPO GRANDE"/>
    <s v="074G"/>
    <s v="GRUPO GRANDE DE QUÍMICA"/>
    <s v="GRUPO-B"/>
    <s v="Grupo Grande de QUÍMICA"/>
    <s v="1S"/>
    <n v="33425090"/>
    <s v="MONGE"/>
    <s v="OROZ"/>
    <s v="MIGUEL"/>
    <s v="mimonge"/>
    <s v="miguel.monge@unirioja.es"/>
    <n v="4"/>
    <m/>
    <n v="504"/>
    <s v="PROFESOR TITULAR UNIVERSIDAD"/>
    <s v="01R"/>
    <s v="TIEMPO COMPLETO REDUCIDO"/>
    <s v="2017-09-15 00:00:00.0"/>
    <s v="null"/>
    <s v="DF100215"/>
    <s v="TITULAR DE UNIVERSIDAD"/>
    <s v="R112"/>
    <x v="8"/>
    <n v="760"/>
    <s v="QUÍMICA INORGÁNICA"/>
  </r>
  <r>
    <x v="17"/>
    <x v="5"/>
    <n v="838"/>
    <s v="074L"/>
    <s v="GRUPO-A1"/>
    <n v="13092044"/>
    <s v="Química"/>
    <s v="GL"/>
    <s v="GRUPO DE LABORATORIO"/>
    <s v="074L"/>
    <s v="LABORATORIO DE QUÍMICA"/>
    <s v="GRUPO-A1"/>
    <s v="Grupo de Laboratorio de Química"/>
    <s v="1S"/>
    <n v="13092044"/>
    <s v="GONZÁLEZ"/>
    <s v="SÁIZ"/>
    <s v="JOSÉ MARÍA"/>
    <s v="jmgonza"/>
    <s v="josemaria.gonzalez@unirioja.es"/>
    <n v="1"/>
    <m/>
    <s v="A-0500"/>
    <s v="CATEDRATICO DE UNIVERSIDAD"/>
    <s v="01R"/>
    <s v="TIEMPO COMPLETO REDUCIDO"/>
    <s v="2014-09-15 00:00:00.0"/>
    <s v="null"/>
    <s v="DF100279"/>
    <s v="CATEDRÁTICO DE UNIVERSIDAD"/>
    <s v="R112"/>
    <x v="8"/>
    <n v="555"/>
    <s v="INGENIERÍA QUÍMICA"/>
  </r>
  <r>
    <x v="17"/>
    <x v="5"/>
    <n v="838"/>
    <s v="074L"/>
    <s v="GRUPO-A2"/>
    <n v="16570824"/>
    <s v="Química"/>
    <s v="GL"/>
    <s v="GRUPO DE LABORATORIO"/>
    <s v="074L"/>
    <s v="LABORATORIO DE QUÍMICA"/>
    <s v="GRUPO-A2"/>
    <s v="Grupo de Laboratorio de Química"/>
    <s v="1S"/>
    <n v="16570824"/>
    <s v="ESTEBAN"/>
    <s v="DÍEZ"/>
    <s v="ISABEL"/>
    <s v="iesteban"/>
    <s v="isabel.esteban@unirioja.es"/>
    <n v="1"/>
    <m/>
    <n v="504"/>
    <s v="PROFESOR TITULAR UNIVERSIDAD"/>
    <s v="C01"/>
    <s v="TIEMPO COMPLETO"/>
    <s v="2018-12-21 00:00:00.0"/>
    <s v="null"/>
    <s v="DF100368"/>
    <s v="PROFESOR TITULAR DE UNIVERSIDAD"/>
    <s v="R112"/>
    <x v="8"/>
    <n v="555"/>
    <s v="INGENIERÍA QUÍMICA"/>
  </r>
  <r>
    <x v="17"/>
    <x v="5"/>
    <n v="838"/>
    <s v="074L"/>
    <s v="GRUPO-A3"/>
    <n v="16570824"/>
    <s v="Química"/>
    <s v="GL"/>
    <s v="GRUPO DE LABORATORIO"/>
    <s v="074L"/>
    <s v="LABORATORIO DE QUÍMICA"/>
    <s v="GRUPO-A3"/>
    <s v="Grupo de Laboratorio de Química"/>
    <s v="1S"/>
    <n v="16570824"/>
    <s v="ESTEBAN"/>
    <s v="DÍEZ"/>
    <s v="ISABEL"/>
    <s v="iesteban"/>
    <s v="isabel.esteban@unirioja.es"/>
    <n v="1"/>
    <m/>
    <n v="504"/>
    <s v="PROFESOR TITULAR UNIVERSIDAD"/>
    <s v="C01"/>
    <s v="TIEMPO COMPLETO"/>
    <s v="2018-12-21 00:00:00.0"/>
    <s v="null"/>
    <s v="DF100368"/>
    <s v="PROFESOR TITULAR DE UNIVERSIDAD"/>
    <s v="R112"/>
    <x v="8"/>
    <n v="555"/>
    <s v="INGENIERÍA QUÍMICA"/>
  </r>
  <r>
    <x v="17"/>
    <x v="5"/>
    <n v="838"/>
    <s v="074L"/>
    <s v="GRUPO-A4"/>
    <n v="16570824"/>
    <s v="Química"/>
    <s v="GL"/>
    <s v="GRUPO DE LABORATORIO"/>
    <s v="074L"/>
    <s v="LABORATORIO DE QUÍMICA"/>
    <s v="GRUPO-A4"/>
    <s v="Grupo de Laboratorio de Química"/>
    <s v="1S"/>
    <n v="16570824"/>
    <s v="ESTEBAN"/>
    <s v="DÍEZ"/>
    <s v="ISABEL"/>
    <s v="iesteban"/>
    <s v="isabel.esteban@unirioja.es"/>
    <n v="1"/>
    <m/>
    <n v="504"/>
    <s v="PROFESOR TITULAR UNIVERSIDAD"/>
    <s v="C01"/>
    <s v="TIEMPO COMPLETO"/>
    <s v="2018-12-21 00:00:00.0"/>
    <s v="null"/>
    <s v="DF100368"/>
    <s v="PROFESOR TITULAR DE UNIVERSIDAD"/>
    <s v="R112"/>
    <x v="8"/>
    <n v="555"/>
    <s v="INGENIERÍA QUÍMICA"/>
  </r>
  <r>
    <x v="17"/>
    <x v="5"/>
    <n v="838"/>
    <s v="074L"/>
    <s v="GRUPO-B1"/>
    <n v="14587726"/>
    <s v="Química"/>
    <s v="GL"/>
    <s v="GRUPO DE LABORATORIO"/>
    <s v="074L"/>
    <s v="LABORATORIO DE QUÍMICA"/>
    <s v="GRUPO-B1"/>
    <s v="Grupo de Laboratorio de Química"/>
    <s v="1S"/>
    <n v="14587726"/>
    <s v="PUYUELO"/>
    <s v="GARCÍA"/>
    <s v="MARÍA PILAR"/>
    <s v="mpuyuelo"/>
    <s v="pilar.puyuelo@unirioja.es"/>
    <n v="1"/>
    <m/>
    <n v="504"/>
    <s v="PROFESOR TITULAR UNIVERSIDAD"/>
    <s v="C01"/>
    <s v="TIEMPO COMPLETO"/>
    <s v="2014-09-15 00:00:00.0"/>
    <s v="null"/>
    <s v="DF100037"/>
    <s v="PROFESOR TITULAR DE UNIVERSIDAD"/>
    <s v="R112"/>
    <x v="8"/>
    <n v="755"/>
    <s v="QUÍMICA FÍSICA"/>
  </r>
  <r>
    <x v="17"/>
    <x v="5"/>
    <n v="838"/>
    <s v="074L"/>
    <s v="GRUPO-B2"/>
    <n v="14587726"/>
    <s v="Química"/>
    <s v="GL"/>
    <s v="GRUPO DE LABORATORIO"/>
    <s v="074L"/>
    <s v="LABORATORIO DE QUÍMICA"/>
    <s v="GRUPO-B2"/>
    <s v="Grupo de Laboratorio de Química"/>
    <s v="1S"/>
    <n v="14587726"/>
    <s v="PUYUELO"/>
    <s v="GARCÍA"/>
    <s v="MARÍA PILAR"/>
    <s v="mpuyuelo"/>
    <s v="pilar.puyuelo@unirioja.es"/>
    <n v="1"/>
    <m/>
    <n v="504"/>
    <s v="PROFESOR TITULAR UNIVERSIDAD"/>
    <s v="C01"/>
    <s v="TIEMPO COMPLETO"/>
    <s v="2014-09-15 00:00:00.0"/>
    <s v="null"/>
    <s v="DF100037"/>
    <s v="PROFESOR TITULAR DE UNIVERSIDAD"/>
    <s v="R112"/>
    <x v="8"/>
    <n v="755"/>
    <s v="QUÍMICA FÍSICA"/>
  </r>
  <r>
    <x v="17"/>
    <x v="5"/>
    <n v="838"/>
    <s v="074L"/>
    <s v="GRUPO-B3"/>
    <n v="14587726"/>
    <s v="Química"/>
    <s v="GL"/>
    <s v="GRUPO DE LABORATORIO"/>
    <s v="074L"/>
    <s v="LABORATORIO DE QUÍMICA"/>
    <s v="GRUPO-B3"/>
    <s v="Grupo de Laboratorio de Química"/>
    <s v="1S"/>
    <n v="14587726"/>
    <s v="PUYUELO"/>
    <s v="GARCÍA"/>
    <s v="MARÍA PILAR"/>
    <s v="mpuyuelo"/>
    <s v="pilar.puyuelo@unirioja.es"/>
    <n v="1"/>
    <m/>
    <n v="504"/>
    <s v="PROFESOR TITULAR UNIVERSIDAD"/>
    <s v="C01"/>
    <s v="TIEMPO COMPLETO"/>
    <s v="2014-09-15 00:00:00.0"/>
    <s v="null"/>
    <s v="DF100037"/>
    <s v="PROFESOR TITULAR DE UNIVERSIDAD"/>
    <s v="R112"/>
    <x v="8"/>
    <n v="755"/>
    <s v="QUÍMICA FÍSICA"/>
  </r>
  <r>
    <x v="17"/>
    <x v="5"/>
    <n v="838"/>
    <s v="074L"/>
    <s v="GRUPO-B4"/>
    <n v="16570824"/>
    <s v="Química"/>
    <s v="GL"/>
    <s v="GRUPO DE LABORATORIO"/>
    <s v="074L"/>
    <s v="LABORATORIO DE QUÍMICA"/>
    <s v="GRUPO-B4"/>
    <s v="Grupo de Laboratorio de Química"/>
    <s v="1S"/>
    <n v="16570824"/>
    <s v="ESTEBAN"/>
    <s v="DÍEZ"/>
    <s v="ISABEL"/>
    <s v="iesteban"/>
    <s v="isabel.esteban@unirioja.es"/>
    <n v="1"/>
    <m/>
    <n v="504"/>
    <s v="PROFESOR TITULAR UNIVERSIDAD"/>
    <s v="C01"/>
    <s v="TIEMPO COMPLETO"/>
    <s v="2018-12-21 00:00:00.0"/>
    <s v="null"/>
    <s v="DF100368"/>
    <s v="PROFESOR TITULAR DE UNIVERSIDAD"/>
    <s v="R112"/>
    <x v="8"/>
    <n v="555"/>
    <s v="INGENIERÍA QUÍMICA"/>
  </r>
  <r>
    <x v="17"/>
    <x v="5"/>
    <n v="838"/>
    <s v="074R"/>
    <s v="GRUPO-A1"/>
    <n v="16580433"/>
    <s v="Química"/>
    <s v="GR"/>
    <s v="GRUPO REDUCIDO"/>
    <s v="074R"/>
    <s v="GRUPO REDUCIDO DE QUÍMICA"/>
    <s v="GRUPO-A1"/>
    <s v="Grupo Reducido de Química"/>
    <s v="1S"/>
    <n v="16580433"/>
    <s v="MARTÍNEZ"/>
    <s v="RUIZ"/>
    <s v="RODRIGO"/>
    <s v="romarine"/>
    <s v="rodrigo.martinez@unirioja.es"/>
    <n v="1"/>
    <m/>
    <n v="504"/>
    <s v="PROFESOR TITULAR UNIVERSIDAD"/>
    <s v="C01"/>
    <s v="TIEMPO COMPLETO"/>
    <s v="2018-12-18 00:00:00.0"/>
    <s v="null"/>
    <s v="DF100369"/>
    <s v="PROFESOR TITULAR DE UNIVERSIDAD"/>
    <s v="R112"/>
    <x v="8"/>
    <n v="755"/>
    <s v="QUÍMICA FÍSICA"/>
  </r>
  <r>
    <x v="17"/>
    <x v="5"/>
    <n v="838"/>
    <s v="074R"/>
    <s v="GRUPO-A2"/>
    <n v="50822746"/>
    <s v="Química"/>
    <s v="GR"/>
    <s v="GRUPO REDUCIDO"/>
    <s v="074R"/>
    <s v="GRUPO REDUCIDO DE QUÍMICA"/>
    <s v="GRUPO-A2"/>
    <s v="Grupo Reducido de Química"/>
    <s v="1S"/>
    <n v="50822746"/>
    <s v="ENRIQUEZ"/>
    <s v="PALMA"/>
    <s v="PEDRO ALBERTO"/>
    <s v="enriquez"/>
    <s v="pedro.enriquez@unirioja.es"/>
    <n v="1"/>
    <m/>
    <n v="504"/>
    <s v="PROFESOR TITULAR UNIVERSIDAD"/>
    <s v="01A"/>
    <s v="TIEMPO COMPLETO AMPLIADO"/>
    <s v="2012-09-01 00:00:00.0"/>
    <s v="null"/>
    <s v="DF100147"/>
    <s v="PROFESOR TITULAR DE UNIVERSIDAD"/>
    <s v="R112"/>
    <x v="8"/>
    <n v="755"/>
    <s v="QUÍMICA FÍSICA"/>
  </r>
  <r>
    <x v="17"/>
    <x v="5"/>
    <n v="838"/>
    <s v="074R"/>
    <s v="GRUPO-A3"/>
    <n v="16580433"/>
    <s v="Química"/>
    <s v="GR"/>
    <s v="GRUPO REDUCIDO"/>
    <s v="074R"/>
    <s v="GRUPO REDUCIDO DE QUÍMICA"/>
    <s v="GRUPO-A3"/>
    <s v="Grupo Reducido de Química"/>
    <s v="1S"/>
    <n v="16580433"/>
    <s v="MARTÍNEZ"/>
    <s v="RUIZ"/>
    <s v="RODRIGO"/>
    <s v="romarine"/>
    <s v="rodrigo.martinez@unirioja.es"/>
    <n v="1"/>
    <m/>
    <n v="504"/>
    <s v="PROFESOR TITULAR UNIVERSIDAD"/>
    <s v="C01"/>
    <s v="TIEMPO COMPLETO"/>
    <s v="2018-12-18 00:00:00.0"/>
    <s v="null"/>
    <s v="DF100369"/>
    <s v="PROFESOR TITULAR DE UNIVERSIDAD"/>
    <s v="R112"/>
    <x v="8"/>
    <n v="755"/>
    <s v="QUÍMICA FÍSICA"/>
  </r>
  <r>
    <x v="17"/>
    <x v="5"/>
    <n v="838"/>
    <s v="074R"/>
    <s v="GRUPO-B1"/>
    <n v="14587726"/>
    <s v="Química"/>
    <s v="GR"/>
    <s v="GRUPO REDUCIDO"/>
    <s v="074R"/>
    <s v="GRUPO REDUCIDO DE QUÍMICA"/>
    <s v="GRUPO-B1"/>
    <s v="Grupo Reducido de Química"/>
    <s v="1S"/>
    <n v="14587726"/>
    <s v="PUYUELO"/>
    <s v="GARCÍA"/>
    <s v="MARÍA PILAR"/>
    <s v="mpuyuelo"/>
    <s v="pilar.puyuelo@unirioja.es"/>
    <n v="1"/>
    <m/>
    <n v="504"/>
    <s v="PROFESOR TITULAR UNIVERSIDAD"/>
    <s v="C01"/>
    <s v="TIEMPO COMPLETO"/>
    <s v="2014-09-15 00:00:00.0"/>
    <s v="null"/>
    <s v="DF100037"/>
    <s v="PROFESOR TITULAR DE UNIVERSIDAD"/>
    <s v="R112"/>
    <x v="8"/>
    <n v="755"/>
    <s v="QUÍMICA FÍSICA"/>
  </r>
  <r>
    <x v="17"/>
    <x v="5"/>
    <n v="838"/>
    <s v="074R"/>
    <s v="GRUPO-B2"/>
    <n v="14587726"/>
    <s v="Química"/>
    <s v="GR"/>
    <s v="GRUPO REDUCIDO"/>
    <s v="074R"/>
    <s v="GRUPO REDUCIDO DE QUÍMICA"/>
    <s v="GRUPO-B2"/>
    <s v="Grupo Reducido de Química"/>
    <s v="1S"/>
    <n v="14587726"/>
    <s v="PUYUELO"/>
    <s v="GARCÍA"/>
    <s v="MARÍA PILAR"/>
    <s v="mpuyuelo"/>
    <s v="pilar.puyuelo@unirioja.es"/>
    <n v="1"/>
    <m/>
    <n v="504"/>
    <s v="PROFESOR TITULAR UNIVERSIDAD"/>
    <s v="C01"/>
    <s v="TIEMPO COMPLETO"/>
    <s v="2014-09-15 00:00:00.0"/>
    <s v="null"/>
    <s v="DF100037"/>
    <s v="PROFESOR TITULAR DE UNIVERSIDAD"/>
    <s v="R112"/>
    <x v="8"/>
    <n v="755"/>
    <s v="QUÍMICA FÍSICA"/>
  </r>
  <r>
    <x v="18"/>
    <x v="5"/>
    <n v="838"/>
    <s v="074G"/>
    <s v="GRUPO-A"/>
    <n v="16553823"/>
    <s v="Química"/>
    <s v="GG"/>
    <s v="GRUPO GRANDE"/>
    <s v="074G"/>
    <s v="GRUPO GRANDE DE QUÍMICA"/>
    <s v="GRUPO-A"/>
    <s v="Grupo Grande de QUÍMICA"/>
    <s v="1S"/>
    <n v="16553823"/>
    <s v="OLMOS"/>
    <s v="PÉREZ"/>
    <s v="MARÍA ELENA"/>
    <s v="m-olmos"/>
    <s v="m-elena.olmos@unirioja.es"/>
    <n v="4"/>
    <m/>
    <n v="500"/>
    <s v="CATEDRATICO DE UNIVERSIDAD"/>
    <s v="01R"/>
    <s v="TIEMPO COMPLETO REDUCIDO"/>
    <s v="2018-12-18 00:00:00.0"/>
    <s v="null"/>
    <s v="DF100382"/>
    <s v="CATEDRÁTICO DE UNIVERSIDAD"/>
    <s v="R112"/>
    <x v="8"/>
    <n v="760"/>
    <s v="QUÍMICA INORGÁNICA"/>
  </r>
  <r>
    <x v="18"/>
    <x v="5"/>
    <n v="838"/>
    <s v="074G"/>
    <s v="GRUPO-B"/>
    <n v="33425090"/>
    <s v="Química"/>
    <s v="GG"/>
    <s v="GRUPO GRANDE"/>
    <s v="074G"/>
    <s v="GRUPO GRANDE DE QUÍMICA"/>
    <s v="GRUPO-B"/>
    <s v="Grupo Grande de QUÍMICA"/>
    <s v="1S"/>
    <n v="33425090"/>
    <s v="MONGE"/>
    <s v="OROZ"/>
    <s v="MIGUEL"/>
    <s v="mimonge"/>
    <s v="miguel.monge@unirioja.es"/>
    <n v="4"/>
    <m/>
    <n v="504"/>
    <s v="PROFESOR TITULAR UNIVERSIDAD"/>
    <s v="01R"/>
    <s v="TIEMPO COMPLETO REDUCIDO"/>
    <s v="2017-09-15 00:00:00.0"/>
    <s v="null"/>
    <s v="DF100215"/>
    <s v="TITULAR DE UNIVERSIDAD"/>
    <s v="R112"/>
    <x v="8"/>
    <n v="760"/>
    <s v="QUÍMICA INORGÁNICA"/>
  </r>
  <r>
    <x v="18"/>
    <x v="5"/>
    <n v="838"/>
    <s v="074L"/>
    <s v="GRUPO-A1"/>
    <n v="13092044"/>
    <s v="Química"/>
    <s v="GL"/>
    <s v="GRUPO DE LABORATORIO"/>
    <s v="074L"/>
    <s v="LABORATORIO DE QUÍMICA"/>
    <s v="GRUPO-A1"/>
    <s v="Grupo de Laboratorio de Química"/>
    <s v="1S"/>
    <n v="13092044"/>
    <s v="GONZÁLEZ"/>
    <s v="SÁIZ"/>
    <s v="JOSÉ MARÍA"/>
    <s v="jmgonza"/>
    <s v="josemaria.gonzalez@unirioja.es"/>
    <n v="1"/>
    <m/>
    <s v="A-0500"/>
    <s v="CATEDRATICO DE UNIVERSIDAD"/>
    <s v="01R"/>
    <s v="TIEMPO COMPLETO REDUCIDO"/>
    <s v="2014-09-15 00:00:00.0"/>
    <s v="null"/>
    <s v="DF100279"/>
    <s v="CATEDRÁTICO DE UNIVERSIDAD"/>
    <s v="R112"/>
    <x v="8"/>
    <n v="555"/>
    <s v="INGENIERÍA QUÍMICA"/>
  </r>
  <r>
    <x v="18"/>
    <x v="5"/>
    <n v="838"/>
    <s v="074L"/>
    <s v="GRUPO-A2"/>
    <n v="16570824"/>
    <s v="Química"/>
    <s v="GL"/>
    <s v="GRUPO DE LABORATORIO"/>
    <s v="074L"/>
    <s v="LABORATORIO DE QUÍMICA"/>
    <s v="GRUPO-A2"/>
    <s v="Grupo de Laboratorio de Química"/>
    <s v="1S"/>
    <n v="16570824"/>
    <s v="ESTEBAN"/>
    <s v="DÍEZ"/>
    <s v="ISABEL"/>
    <s v="iesteban"/>
    <s v="isabel.esteban@unirioja.es"/>
    <n v="1"/>
    <m/>
    <n v="504"/>
    <s v="PROFESOR TITULAR UNIVERSIDAD"/>
    <s v="C01"/>
    <s v="TIEMPO COMPLETO"/>
    <s v="2018-12-21 00:00:00.0"/>
    <s v="null"/>
    <s v="DF100368"/>
    <s v="PROFESOR TITULAR DE UNIVERSIDAD"/>
    <s v="R112"/>
    <x v="8"/>
    <n v="555"/>
    <s v="INGENIERÍA QUÍMICA"/>
  </r>
  <r>
    <x v="18"/>
    <x v="5"/>
    <n v="838"/>
    <s v="074L"/>
    <s v="GRUPO-A3"/>
    <n v="16570824"/>
    <s v="Química"/>
    <s v="GL"/>
    <s v="GRUPO DE LABORATORIO"/>
    <s v="074L"/>
    <s v="LABORATORIO DE QUÍMICA"/>
    <s v="GRUPO-A3"/>
    <s v="Grupo de Laboratorio de Química"/>
    <s v="1S"/>
    <n v="16570824"/>
    <s v="ESTEBAN"/>
    <s v="DÍEZ"/>
    <s v="ISABEL"/>
    <s v="iesteban"/>
    <s v="isabel.esteban@unirioja.es"/>
    <n v="1"/>
    <m/>
    <n v="504"/>
    <s v="PROFESOR TITULAR UNIVERSIDAD"/>
    <s v="C01"/>
    <s v="TIEMPO COMPLETO"/>
    <s v="2018-12-21 00:00:00.0"/>
    <s v="null"/>
    <s v="DF100368"/>
    <s v="PROFESOR TITULAR DE UNIVERSIDAD"/>
    <s v="R112"/>
    <x v="8"/>
    <n v="555"/>
    <s v="INGENIERÍA QUÍMICA"/>
  </r>
  <r>
    <x v="18"/>
    <x v="5"/>
    <n v="838"/>
    <s v="074L"/>
    <s v="GRUPO-A4"/>
    <n v="16570824"/>
    <s v="Química"/>
    <s v="GL"/>
    <s v="GRUPO DE LABORATORIO"/>
    <s v="074L"/>
    <s v="LABORATORIO DE QUÍMICA"/>
    <s v="GRUPO-A4"/>
    <s v="Grupo de Laboratorio de Química"/>
    <s v="1S"/>
    <n v="16570824"/>
    <s v="ESTEBAN"/>
    <s v="DÍEZ"/>
    <s v="ISABEL"/>
    <s v="iesteban"/>
    <s v="isabel.esteban@unirioja.es"/>
    <n v="1"/>
    <m/>
    <n v="504"/>
    <s v="PROFESOR TITULAR UNIVERSIDAD"/>
    <s v="C01"/>
    <s v="TIEMPO COMPLETO"/>
    <s v="2018-12-21 00:00:00.0"/>
    <s v="null"/>
    <s v="DF100368"/>
    <s v="PROFESOR TITULAR DE UNIVERSIDAD"/>
    <s v="R112"/>
    <x v="8"/>
    <n v="555"/>
    <s v="INGENIERÍA QUÍMICA"/>
  </r>
  <r>
    <x v="18"/>
    <x v="5"/>
    <n v="838"/>
    <s v="074L"/>
    <s v="GRUPO-B1"/>
    <n v="14587726"/>
    <s v="Química"/>
    <s v="GL"/>
    <s v="GRUPO DE LABORATORIO"/>
    <s v="074L"/>
    <s v="LABORATORIO DE QUÍMICA"/>
    <s v="GRUPO-B1"/>
    <s v="Grupo de Laboratorio de Química"/>
    <s v="1S"/>
    <n v="14587726"/>
    <s v="PUYUELO"/>
    <s v="GARCÍA"/>
    <s v="MARÍA PILAR"/>
    <s v="mpuyuelo"/>
    <s v="pilar.puyuelo@unirioja.es"/>
    <n v="1"/>
    <m/>
    <n v="504"/>
    <s v="PROFESOR TITULAR UNIVERSIDAD"/>
    <s v="C01"/>
    <s v="TIEMPO COMPLETO"/>
    <s v="2014-09-15 00:00:00.0"/>
    <s v="null"/>
    <s v="DF100037"/>
    <s v="PROFESOR TITULAR DE UNIVERSIDAD"/>
    <s v="R112"/>
    <x v="8"/>
    <n v="755"/>
    <s v="QUÍMICA FÍSICA"/>
  </r>
  <r>
    <x v="18"/>
    <x v="5"/>
    <n v="838"/>
    <s v="074L"/>
    <s v="GRUPO-B2"/>
    <n v="14587726"/>
    <s v="Química"/>
    <s v="GL"/>
    <s v="GRUPO DE LABORATORIO"/>
    <s v="074L"/>
    <s v="LABORATORIO DE QUÍMICA"/>
    <s v="GRUPO-B2"/>
    <s v="Grupo de Laboratorio de Química"/>
    <s v="1S"/>
    <n v="14587726"/>
    <s v="PUYUELO"/>
    <s v="GARCÍA"/>
    <s v="MARÍA PILAR"/>
    <s v="mpuyuelo"/>
    <s v="pilar.puyuelo@unirioja.es"/>
    <n v="1"/>
    <m/>
    <n v="504"/>
    <s v="PROFESOR TITULAR UNIVERSIDAD"/>
    <s v="C01"/>
    <s v="TIEMPO COMPLETO"/>
    <s v="2014-09-15 00:00:00.0"/>
    <s v="null"/>
    <s v="DF100037"/>
    <s v="PROFESOR TITULAR DE UNIVERSIDAD"/>
    <s v="R112"/>
    <x v="8"/>
    <n v="755"/>
    <s v="QUÍMICA FÍSICA"/>
  </r>
  <r>
    <x v="18"/>
    <x v="5"/>
    <n v="838"/>
    <s v="074L"/>
    <s v="GRUPO-B3"/>
    <n v="14587726"/>
    <s v="Química"/>
    <s v="GL"/>
    <s v="GRUPO DE LABORATORIO"/>
    <s v="074L"/>
    <s v="LABORATORIO DE QUÍMICA"/>
    <s v="GRUPO-B3"/>
    <s v="Grupo de Laboratorio de Química"/>
    <s v="1S"/>
    <n v="14587726"/>
    <s v="PUYUELO"/>
    <s v="GARCÍA"/>
    <s v="MARÍA PILAR"/>
    <s v="mpuyuelo"/>
    <s v="pilar.puyuelo@unirioja.es"/>
    <n v="1"/>
    <m/>
    <n v="504"/>
    <s v="PROFESOR TITULAR UNIVERSIDAD"/>
    <s v="C01"/>
    <s v="TIEMPO COMPLETO"/>
    <s v="2014-09-15 00:00:00.0"/>
    <s v="null"/>
    <s v="DF100037"/>
    <s v="PROFESOR TITULAR DE UNIVERSIDAD"/>
    <s v="R112"/>
    <x v="8"/>
    <n v="755"/>
    <s v="QUÍMICA FÍSICA"/>
  </r>
  <r>
    <x v="18"/>
    <x v="5"/>
    <n v="838"/>
    <s v="074L"/>
    <s v="GRUPO-B4"/>
    <n v="16570824"/>
    <s v="Química"/>
    <s v="GL"/>
    <s v="GRUPO DE LABORATORIO"/>
    <s v="074L"/>
    <s v="LABORATORIO DE QUÍMICA"/>
    <s v="GRUPO-B4"/>
    <s v="Grupo de Laboratorio de Química"/>
    <s v="1S"/>
    <n v="16570824"/>
    <s v="ESTEBAN"/>
    <s v="DÍEZ"/>
    <s v="ISABEL"/>
    <s v="iesteban"/>
    <s v="isabel.esteban@unirioja.es"/>
    <n v="1"/>
    <m/>
    <n v="504"/>
    <s v="PROFESOR TITULAR UNIVERSIDAD"/>
    <s v="C01"/>
    <s v="TIEMPO COMPLETO"/>
    <s v="2018-12-21 00:00:00.0"/>
    <s v="null"/>
    <s v="DF100368"/>
    <s v="PROFESOR TITULAR DE UNIVERSIDAD"/>
    <s v="R112"/>
    <x v="8"/>
    <n v="555"/>
    <s v="INGENIERÍA QUÍMICA"/>
  </r>
  <r>
    <x v="18"/>
    <x v="5"/>
    <n v="838"/>
    <s v="074R"/>
    <s v="GRUPO-A1"/>
    <n v="16580433"/>
    <s v="Química"/>
    <s v="GR"/>
    <s v="GRUPO REDUCIDO"/>
    <s v="074R"/>
    <s v="GRUPO REDUCIDO DE QUÍMICA"/>
    <s v="GRUPO-A1"/>
    <s v="Grupo Reducido de Química"/>
    <s v="1S"/>
    <n v="16580433"/>
    <s v="MARTÍNEZ"/>
    <s v="RUIZ"/>
    <s v="RODRIGO"/>
    <s v="romarine"/>
    <s v="rodrigo.martinez@unirioja.es"/>
    <n v="1"/>
    <m/>
    <n v="504"/>
    <s v="PROFESOR TITULAR UNIVERSIDAD"/>
    <s v="C01"/>
    <s v="TIEMPO COMPLETO"/>
    <s v="2018-12-18 00:00:00.0"/>
    <s v="null"/>
    <s v="DF100369"/>
    <s v="PROFESOR TITULAR DE UNIVERSIDAD"/>
    <s v="R112"/>
    <x v="8"/>
    <n v="755"/>
    <s v="QUÍMICA FÍSICA"/>
  </r>
  <r>
    <x v="18"/>
    <x v="5"/>
    <n v="838"/>
    <s v="074R"/>
    <s v="GRUPO-A2"/>
    <n v="50822746"/>
    <s v="Química"/>
    <s v="GR"/>
    <s v="GRUPO REDUCIDO"/>
    <s v="074R"/>
    <s v="GRUPO REDUCIDO DE QUÍMICA"/>
    <s v="GRUPO-A2"/>
    <s v="Grupo Reducido de Química"/>
    <s v="1S"/>
    <n v="50822746"/>
    <s v="ENRIQUEZ"/>
    <s v="PALMA"/>
    <s v="PEDRO ALBERTO"/>
    <s v="enriquez"/>
    <s v="pedro.enriquez@unirioja.es"/>
    <n v="1"/>
    <m/>
    <n v="504"/>
    <s v="PROFESOR TITULAR UNIVERSIDAD"/>
    <s v="01A"/>
    <s v="TIEMPO COMPLETO AMPLIADO"/>
    <s v="2012-09-01 00:00:00.0"/>
    <s v="null"/>
    <s v="DF100147"/>
    <s v="PROFESOR TITULAR DE UNIVERSIDAD"/>
    <s v="R112"/>
    <x v="8"/>
    <n v="755"/>
    <s v="QUÍMICA FÍSICA"/>
  </r>
  <r>
    <x v="18"/>
    <x v="5"/>
    <n v="838"/>
    <s v="074R"/>
    <s v="GRUPO-A3"/>
    <n v="16580433"/>
    <s v="Química"/>
    <s v="GR"/>
    <s v="GRUPO REDUCIDO"/>
    <s v="074R"/>
    <s v="GRUPO REDUCIDO DE QUÍMICA"/>
    <s v="GRUPO-A3"/>
    <s v="Grupo Reducido de Química"/>
    <s v="1S"/>
    <n v="16580433"/>
    <s v="MARTÍNEZ"/>
    <s v="RUIZ"/>
    <s v="RODRIGO"/>
    <s v="romarine"/>
    <s v="rodrigo.martinez@unirioja.es"/>
    <n v="1"/>
    <m/>
    <n v="504"/>
    <s v="PROFESOR TITULAR UNIVERSIDAD"/>
    <s v="C01"/>
    <s v="TIEMPO COMPLETO"/>
    <s v="2018-12-18 00:00:00.0"/>
    <s v="null"/>
    <s v="DF100369"/>
    <s v="PROFESOR TITULAR DE UNIVERSIDAD"/>
    <s v="R112"/>
    <x v="8"/>
    <n v="755"/>
    <s v="QUÍMICA FÍSICA"/>
  </r>
  <r>
    <x v="18"/>
    <x v="5"/>
    <n v="838"/>
    <s v="074R"/>
    <s v="GRUPO-B1"/>
    <n v="14587726"/>
    <s v="Química"/>
    <s v="GR"/>
    <s v="GRUPO REDUCIDO"/>
    <s v="074R"/>
    <s v="GRUPO REDUCIDO DE QUÍMICA"/>
    <s v="GRUPO-B1"/>
    <s v="Grupo Reducido de Química"/>
    <s v="1S"/>
    <n v="14587726"/>
    <s v="PUYUELO"/>
    <s v="GARCÍA"/>
    <s v="MARÍA PILAR"/>
    <s v="mpuyuelo"/>
    <s v="pilar.puyuelo@unirioja.es"/>
    <n v="1"/>
    <m/>
    <n v="504"/>
    <s v="PROFESOR TITULAR UNIVERSIDAD"/>
    <s v="C01"/>
    <s v="TIEMPO COMPLETO"/>
    <s v="2014-09-15 00:00:00.0"/>
    <s v="null"/>
    <s v="DF100037"/>
    <s v="PROFESOR TITULAR DE UNIVERSIDAD"/>
    <s v="R112"/>
    <x v="8"/>
    <n v="755"/>
    <s v="QUÍMICA FÍSICA"/>
  </r>
  <r>
    <x v="18"/>
    <x v="5"/>
    <n v="838"/>
    <s v="074R"/>
    <s v="GRUPO-B2"/>
    <n v="14587726"/>
    <s v="Química"/>
    <s v="GR"/>
    <s v="GRUPO REDUCIDO"/>
    <s v="074R"/>
    <s v="GRUPO REDUCIDO DE QUÍMICA"/>
    <s v="GRUPO-B2"/>
    <s v="Grupo Reducido de Química"/>
    <s v="1S"/>
    <n v="14587726"/>
    <s v="PUYUELO"/>
    <s v="GARCÍA"/>
    <s v="MARÍA PILAR"/>
    <s v="mpuyuelo"/>
    <s v="pilar.puyuelo@unirioja.es"/>
    <n v="1"/>
    <m/>
    <n v="504"/>
    <s v="PROFESOR TITULAR UNIVERSIDAD"/>
    <s v="C01"/>
    <s v="TIEMPO COMPLETO"/>
    <s v="2014-09-15 00:00:00.0"/>
    <s v="null"/>
    <s v="DF100037"/>
    <s v="PROFESOR TITULAR DE UNIVERSIDAD"/>
    <s v="R112"/>
    <x v="8"/>
    <n v="755"/>
    <s v="QUÍMICA FÍSICA"/>
  </r>
  <r>
    <x v="16"/>
    <x v="5"/>
    <n v="839"/>
    <s v="075G"/>
    <s v="GRUPO-A"/>
    <n v="16509086"/>
    <s v="Expresión gráfica y DAO"/>
    <s v="GG"/>
    <s v="GRUPO GRANDE"/>
    <s v="075G"/>
    <s v="GRUPO GRANDE DE EXPRESIÓN GRÁFICA Y DAO"/>
    <s v="GRUPO-A"/>
    <s v="Grupo Grande de EXPRESIÓN GRÁFICA Y DAO"/>
    <s v="1S"/>
    <n v="16509086"/>
    <s v="SANZ"/>
    <s v="ADÁN"/>
    <s v="FÉLIX"/>
    <s v="fesanz"/>
    <s v="felix.sanz@unirioja.es"/>
    <n v="3"/>
    <n v="3"/>
    <n v="500"/>
    <s v="CATEDRATICO DE UNIVERSIDAD"/>
    <s v="C01"/>
    <s v="TIEMPO COMPLETO"/>
    <s v="2007-05-13 00:00:00.0"/>
    <s v="null"/>
    <s v="DF100094"/>
    <s v="CATEDRÁTICO DE UNIVERSIDAD"/>
    <s v="R110"/>
    <x v="10"/>
    <n v="305"/>
    <s v="EXPRESIÓN GRÁFICA EN LA INGENIERÍA"/>
  </r>
  <r>
    <x v="16"/>
    <x v="5"/>
    <n v="839"/>
    <s v="075G"/>
    <s v="GRUPO-B"/>
    <n v="16509086"/>
    <s v="Expresión gráfica y DAO"/>
    <s v="GG"/>
    <s v="GRUPO GRANDE"/>
    <s v="075G"/>
    <s v="GRUPO GRANDE DE EXPRESIÓN GRÁFICA Y DAO"/>
    <s v="GRUPO-B"/>
    <s v="Grupo Grande de EXPRESIÓN GRÁFICA Y DAO"/>
    <s v="1S"/>
    <n v="16509086"/>
    <s v="SANZ"/>
    <s v="ADÁN"/>
    <s v="FÉLIX"/>
    <s v="fesanz"/>
    <s v="felix.sanz@unirioja.es"/>
    <n v="3"/>
    <n v="3"/>
    <n v="500"/>
    <s v="CATEDRATICO DE UNIVERSIDAD"/>
    <s v="C01"/>
    <s v="TIEMPO COMPLETO"/>
    <s v="2007-05-13 00:00:00.0"/>
    <s v="null"/>
    <s v="DF100094"/>
    <s v="CATEDRÁTICO DE UNIVERSIDAD"/>
    <s v="R110"/>
    <x v="10"/>
    <n v="305"/>
    <s v="EXPRESIÓN GRÁFICA EN LA INGENIERÍA"/>
  </r>
  <r>
    <x v="16"/>
    <x v="5"/>
    <n v="839"/>
    <s v="075I"/>
    <s v="GRUPO-A1"/>
    <n v="16526587"/>
    <s v="Expresión gráfica y DAO"/>
    <s v="GI"/>
    <s v="GRUPO DE INFORMÁTICA"/>
    <s v="075I"/>
    <s v="INFORMÁTICA DE EXPRESIÓN GRÁFICA Y DAO"/>
    <s v="GRUPO-A1"/>
    <s v="Grupo de Informática de Expresión gráfica y DAO"/>
    <s v="1S"/>
    <n v="16526587"/>
    <s v="SANTAMARÍA"/>
    <s v="PEÑA"/>
    <s v="JACINTO"/>
    <s v="jasanta"/>
    <s v="jacinto.santamaria@unirioja.es"/>
    <n v="3"/>
    <n v="3"/>
    <n v="504"/>
    <s v="PROFESOR TITULAR UNIVERSIDAD"/>
    <s v="C01"/>
    <s v="TIEMPO COMPLETO"/>
    <s v="2017-09-15 00:00:00.0"/>
    <s v="null"/>
    <s v="DF31894"/>
    <s v="TITULAR DE UNIVERSIDAD"/>
    <s v="R110"/>
    <x v="10"/>
    <n v="305"/>
    <s v="EXPRESIÓN GRÁFICA EN LA INGENIERÍA"/>
  </r>
  <r>
    <x v="16"/>
    <x v="5"/>
    <n v="839"/>
    <s v="075I"/>
    <s v="GRUPO-A2"/>
    <n v="16526587"/>
    <s v="Expresión gráfica y DAO"/>
    <s v="GI"/>
    <s v="GRUPO DE INFORMÁTICA"/>
    <s v="075I"/>
    <s v="INFORMÁTICA DE EXPRESIÓN GRÁFICA Y DAO"/>
    <s v="GRUPO-A2"/>
    <s v="Grupo de Informática de Expresión gráfica y DAO"/>
    <s v="1S"/>
    <n v="16526587"/>
    <s v="SANTAMARÍA"/>
    <s v="PEÑA"/>
    <s v="JACINTO"/>
    <s v="jasanta"/>
    <s v="jacinto.santamaria@unirioja.es"/>
    <n v="3"/>
    <n v="3"/>
    <n v="504"/>
    <s v="PROFESOR TITULAR UNIVERSIDAD"/>
    <s v="C01"/>
    <s v="TIEMPO COMPLETO"/>
    <s v="2017-09-15 00:00:00.0"/>
    <s v="null"/>
    <s v="DF31894"/>
    <s v="TITULAR DE UNIVERSIDAD"/>
    <s v="R110"/>
    <x v="10"/>
    <n v="305"/>
    <s v="EXPRESIÓN GRÁFICA EN LA INGENIERÍA"/>
  </r>
  <r>
    <x v="16"/>
    <x v="5"/>
    <n v="839"/>
    <s v="075I"/>
    <s v="GRUPO-A3"/>
    <n v="16526587"/>
    <s v="Expresión gráfica y DAO"/>
    <s v="GI"/>
    <s v="GRUPO DE INFORMÁTICA"/>
    <s v="075I"/>
    <s v="INFORMÁTICA DE EXPRESIÓN GRÁFICA Y DAO"/>
    <s v="GRUPO-A3"/>
    <s v="Grupo de Informática de Expresión gráfica y DAO"/>
    <s v="1S"/>
    <n v="16526587"/>
    <s v="SANTAMARÍA"/>
    <s v="PEÑA"/>
    <s v="JACINTO"/>
    <s v="jasanta"/>
    <s v="jacinto.santamaria@unirioja.es"/>
    <n v="3"/>
    <n v="3"/>
    <n v="504"/>
    <s v="PROFESOR TITULAR UNIVERSIDAD"/>
    <s v="C01"/>
    <s v="TIEMPO COMPLETO"/>
    <s v="2017-09-15 00:00:00.0"/>
    <s v="null"/>
    <s v="DF31894"/>
    <s v="TITULAR DE UNIVERSIDAD"/>
    <s v="R110"/>
    <x v="10"/>
    <n v="305"/>
    <s v="EXPRESIÓN GRÁFICA EN LA INGENIERÍA"/>
  </r>
  <r>
    <x v="16"/>
    <x v="5"/>
    <n v="839"/>
    <s v="075I"/>
    <s v="GRUPO-B1"/>
    <n v="72785742"/>
    <s v="Expresión gráfica y DAO"/>
    <s v="GI"/>
    <s v="GRUPO DE INFORMÁTICA"/>
    <s v="075I"/>
    <s v="INFORMÁTICA DE EXPRESIÓN GRÁFICA Y DAO"/>
    <s v="GRUPO-B1"/>
    <s v="Grupo de Informática de Expresión gráfica y DAO"/>
    <s v="1S"/>
    <n v="72785742"/>
    <s v="TARANCÓN"/>
    <s v="ANDRÉS"/>
    <s v="EFRÉN"/>
    <s v="eftaranc"/>
    <s v="efren.tarancon@unirioja.es"/>
    <n v="3"/>
    <n v="3"/>
    <n v="532"/>
    <s v="LABORAL DOCENTE-ASOCIADO"/>
    <s v="P03"/>
    <s v="TIEMPO PARCIAL (3+3 HORAS)"/>
    <s v="2018-09-17 00:00:00.0"/>
    <s v="2019-09-14 00:00:00.0"/>
    <s v="PI101378"/>
    <s v="PROFESOR ASOCIADO"/>
    <s v="R110"/>
    <x v="10"/>
    <n v="305"/>
    <s v="EXPRESIÓN GRÁFICA EN LA INGENIERÍA"/>
  </r>
  <r>
    <x v="16"/>
    <x v="5"/>
    <n v="839"/>
    <s v="075I"/>
    <s v="GRUPO-B2"/>
    <n v="72785742"/>
    <s v="Expresión gráfica y DAO"/>
    <s v="GI"/>
    <s v="GRUPO DE INFORMÁTICA"/>
    <s v="075I"/>
    <s v="INFORMÁTICA DE EXPRESIÓN GRÁFICA Y DAO"/>
    <s v="GRUPO-B2"/>
    <s v="Grupo de Informática de Expresión gráfica y DAO"/>
    <s v="1S"/>
    <n v="72785742"/>
    <s v="TARANCÓN"/>
    <s v="ANDRÉS"/>
    <s v="EFRÉN"/>
    <s v="eftaranc"/>
    <s v="efren.tarancon@unirioja.es"/>
    <n v="3"/>
    <n v="3"/>
    <n v="532"/>
    <s v="LABORAL DOCENTE-ASOCIADO"/>
    <s v="P03"/>
    <s v="TIEMPO PARCIAL (3+3 HORAS)"/>
    <s v="2018-09-17 00:00:00.0"/>
    <s v="2019-09-14 00:00:00.0"/>
    <s v="PI101378"/>
    <s v="PROFESOR ASOCIADO"/>
    <s v="R110"/>
    <x v="10"/>
    <n v="305"/>
    <s v="EXPRESIÓN GRÁFICA EN LA INGENIERÍA"/>
  </r>
  <r>
    <x v="16"/>
    <x v="5"/>
    <n v="839"/>
    <s v="075I"/>
    <s v="GRUPO-B3"/>
    <n v="72785742"/>
    <s v="Expresión gráfica y DAO"/>
    <s v="GI"/>
    <s v="GRUPO DE INFORMÁTICA"/>
    <s v="075I"/>
    <s v="INFORMÁTICA DE EXPRESIÓN GRÁFICA Y DAO"/>
    <s v="GRUPO-B3"/>
    <s v="Grupo de Informática de Expresión gráfica y DAO"/>
    <s v="1S"/>
    <n v="72785742"/>
    <s v="TARANCÓN"/>
    <s v="ANDRÉS"/>
    <s v="EFRÉN"/>
    <s v="eftaranc"/>
    <s v="efren.tarancon@unirioja.es"/>
    <n v="3"/>
    <n v="3"/>
    <n v="532"/>
    <s v="LABORAL DOCENTE-ASOCIADO"/>
    <s v="P03"/>
    <s v="TIEMPO PARCIAL (3+3 HORAS)"/>
    <s v="2018-09-17 00:00:00.0"/>
    <s v="2019-09-14 00:00:00.0"/>
    <s v="PI101378"/>
    <s v="PROFESOR ASOCIADO"/>
    <s v="R110"/>
    <x v="10"/>
    <n v="305"/>
    <s v="EXPRESIÓN GRÁFICA EN LA INGENIERÍA"/>
  </r>
  <r>
    <x v="17"/>
    <x v="5"/>
    <n v="839"/>
    <s v="075G"/>
    <s v="GRUPO-A"/>
    <n v="16509086"/>
    <s v="Expresión gráfica y DAO"/>
    <s v="GG"/>
    <s v="GRUPO GRANDE"/>
    <s v="075G"/>
    <s v="GRUPO GRANDE DE EXPRESIÓN GRÁFICA Y DAO"/>
    <s v="GRUPO-A"/>
    <s v="Grupo Grande de EXPRESIÓN GRÁFICA Y DAO"/>
    <s v="1S"/>
    <n v="16509086"/>
    <s v="SANZ"/>
    <s v="ADÁN"/>
    <s v="FÉLIX"/>
    <s v="fesanz"/>
    <s v="felix.sanz@unirioja.es"/>
    <n v="3"/>
    <m/>
    <n v="500"/>
    <s v="CATEDRATICO DE UNIVERSIDAD"/>
    <s v="C01"/>
    <s v="TIEMPO COMPLETO"/>
    <s v="2007-05-13 00:00:00.0"/>
    <s v="null"/>
    <s v="DF100094"/>
    <s v="CATEDRÁTICO DE UNIVERSIDAD"/>
    <s v="R110"/>
    <x v="10"/>
    <n v="305"/>
    <s v="EXPRESIÓN GRÁFICA EN LA INGENIERÍA"/>
  </r>
  <r>
    <x v="17"/>
    <x v="5"/>
    <n v="839"/>
    <s v="075G"/>
    <s v="GRUPO-B"/>
    <n v="16509086"/>
    <s v="Expresión gráfica y DAO"/>
    <s v="GG"/>
    <s v="GRUPO GRANDE"/>
    <s v="075G"/>
    <s v="GRUPO GRANDE DE EXPRESIÓN GRÁFICA Y DAO"/>
    <s v="GRUPO-B"/>
    <s v="Grupo Grande de EXPRESIÓN GRÁFICA Y DAO"/>
    <s v="1S"/>
    <n v="16509086"/>
    <s v="SANZ"/>
    <s v="ADÁN"/>
    <s v="FÉLIX"/>
    <s v="fesanz"/>
    <s v="felix.sanz@unirioja.es"/>
    <n v="3"/>
    <m/>
    <n v="500"/>
    <s v="CATEDRATICO DE UNIVERSIDAD"/>
    <s v="C01"/>
    <s v="TIEMPO COMPLETO"/>
    <s v="2007-05-13 00:00:00.0"/>
    <s v="null"/>
    <s v="DF100094"/>
    <s v="CATEDRÁTICO DE UNIVERSIDAD"/>
    <s v="R110"/>
    <x v="10"/>
    <n v="305"/>
    <s v="EXPRESIÓN GRÁFICA EN LA INGENIERÍA"/>
  </r>
  <r>
    <x v="17"/>
    <x v="5"/>
    <n v="839"/>
    <s v="075I"/>
    <s v="GRUPO-A1"/>
    <n v="16526587"/>
    <s v="Expresión gráfica y DAO"/>
    <s v="GI"/>
    <s v="GRUPO DE INFORMÁTICA"/>
    <s v="075I"/>
    <s v="INFORMÁTICA DE EXPRESIÓN GRÁFICA Y DAO"/>
    <s v="GRUPO-A1"/>
    <s v="Grupo de Informática de Expresión gráfica y DAO"/>
    <s v="1S"/>
    <n v="16526587"/>
    <s v="SANTAMARÍA"/>
    <s v="PEÑA"/>
    <s v="JACINTO"/>
    <s v="jasanta"/>
    <s v="jacinto.santamaria@unirioja.es"/>
    <n v="3"/>
    <m/>
    <n v="504"/>
    <s v="PROFESOR TITULAR UNIVERSIDAD"/>
    <s v="C01"/>
    <s v="TIEMPO COMPLETO"/>
    <s v="2017-09-15 00:00:00.0"/>
    <s v="null"/>
    <s v="DF31894"/>
    <s v="TITULAR DE UNIVERSIDAD"/>
    <s v="R110"/>
    <x v="10"/>
    <n v="305"/>
    <s v="EXPRESIÓN GRÁFICA EN LA INGENIERÍA"/>
  </r>
  <r>
    <x v="17"/>
    <x v="5"/>
    <n v="839"/>
    <s v="075I"/>
    <s v="GRUPO-A2"/>
    <n v="16526587"/>
    <s v="Expresión gráfica y DAO"/>
    <s v="GI"/>
    <s v="GRUPO DE INFORMÁTICA"/>
    <s v="075I"/>
    <s v="INFORMÁTICA DE EXPRESIÓN GRÁFICA Y DAO"/>
    <s v="GRUPO-A2"/>
    <s v="Grupo de Informática de Expresión gráfica y DAO"/>
    <s v="1S"/>
    <n v="16526587"/>
    <s v="SANTAMARÍA"/>
    <s v="PEÑA"/>
    <s v="JACINTO"/>
    <s v="jasanta"/>
    <s v="jacinto.santamaria@unirioja.es"/>
    <n v="3"/>
    <m/>
    <n v="504"/>
    <s v="PROFESOR TITULAR UNIVERSIDAD"/>
    <s v="C01"/>
    <s v="TIEMPO COMPLETO"/>
    <s v="2017-09-15 00:00:00.0"/>
    <s v="null"/>
    <s v="DF31894"/>
    <s v="TITULAR DE UNIVERSIDAD"/>
    <s v="R110"/>
    <x v="10"/>
    <n v="305"/>
    <s v="EXPRESIÓN GRÁFICA EN LA INGENIERÍA"/>
  </r>
  <r>
    <x v="17"/>
    <x v="5"/>
    <n v="839"/>
    <s v="075I"/>
    <s v="GRUPO-A3"/>
    <n v="16526587"/>
    <s v="Expresión gráfica y DAO"/>
    <s v="GI"/>
    <s v="GRUPO DE INFORMÁTICA"/>
    <s v="075I"/>
    <s v="INFORMÁTICA DE EXPRESIÓN GRÁFICA Y DAO"/>
    <s v="GRUPO-A3"/>
    <s v="Grupo de Informática de Expresión gráfica y DAO"/>
    <s v="1S"/>
    <n v="16526587"/>
    <s v="SANTAMARÍA"/>
    <s v="PEÑA"/>
    <s v="JACINTO"/>
    <s v="jasanta"/>
    <s v="jacinto.santamaria@unirioja.es"/>
    <n v="3"/>
    <m/>
    <n v="504"/>
    <s v="PROFESOR TITULAR UNIVERSIDAD"/>
    <s v="C01"/>
    <s v="TIEMPO COMPLETO"/>
    <s v="2017-09-15 00:00:00.0"/>
    <s v="null"/>
    <s v="DF31894"/>
    <s v="TITULAR DE UNIVERSIDAD"/>
    <s v="R110"/>
    <x v="10"/>
    <n v="305"/>
    <s v="EXPRESIÓN GRÁFICA EN LA INGENIERÍA"/>
  </r>
  <r>
    <x v="17"/>
    <x v="5"/>
    <n v="839"/>
    <s v="075I"/>
    <s v="GRUPO-B1"/>
    <n v="72785742"/>
    <s v="Expresión gráfica y DAO"/>
    <s v="GI"/>
    <s v="GRUPO DE INFORMÁTICA"/>
    <s v="075I"/>
    <s v="INFORMÁTICA DE EXPRESIÓN GRÁFICA Y DAO"/>
    <s v="GRUPO-B1"/>
    <s v="Grupo de Informática de Expresión gráfica y DAO"/>
    <s v="1S"/>
    <n v="72785742"/>
    <s v="TARANCÓN"/>
    <s v="ANDRÉS"/>
    <s v="EFRÉN"/>
    <s v="eftaranc"/>
    <s v="efren.tarancon@unirioja.es"/>
    <n v="3"/>
    <m/>
    <n v="532"/>
    <s v="LABORAL DOCENTE-ASOCIADO"/>
    <s v="P03"/>
    <s v="TIEMPO PARCIAL (3+3 HORAS)"/>
    <s v="2018-09-17 00:00:00.0"/>
    <s v="2019-09-14 00:00:00.0"/>
    <s v="PI101378"/>
    <s v="PROFESOR ASOCIADO"/>
    <s v="R110"/>
    <x v="10"/>
    <n v="305"/>
    <s v="EXPRESIÓN GRÁFICA EN LA INGENIERÍA"/>
  </r>
  <r>
    <x v="17"/>
    <x v="5"/>
    <n v="839"/>
    <s v="075I"/>
    <s v="GRUPO-B2"/>
    <n v="72785742"/>
    <s v="Expresión gráfica y DAO"/>
    <s v="GI"/>
    <s v="GRUPO DE INFORMÁTICA"/>
    <s v="075I"/>
    <s v="INFORMÁTICA DE EXPRESIÓN GRÁFICA Y DAO"/>
    <s v="GRUPO-B2"/>
    <s v="Grupo de Informática de Expresión gráfica y DAO"/>
    <s v="1S"/>
    <n v="72785742"/>
    <s v="TARANCÓN"/>
    <s v="ANDRÉS"/>
    <s v="EFRÉN"/>
    <s v="eftaranc"/>
    <s v="efren.tarancon@unirioja.es"/>
    <n v="3"/>
    <m/>
    <n v="532"/>
    <s v="LABORAL DOCENTE-ASOCIADO"/>
    <s v="P03"/>
    <s v="TIEMPO PARCIAL (3+3 HORAS)"/>
    <s v="2018-09-17 00:00:00.0"/>
    <s v="2019-09-14 00:00:00.0"/>
    <s v="PI101378"/>
    <s v="PROFESOR ASOCIADO"/>
    <s v="R110"/>
    <x v="10"/>
    <n v="305"/>
    <s v="EXPRESIÓN GRÁFICA EN LA INGENIERÍA"/>
  </r>
  <r>
    <x v="17"/>
    <x v="5"/>
    <n v="839"/>
    <s v="075I"/>
    <s v="GRUPO-B3"/>
    <n v="72785742"/>
    <s v="Expresión gráfica y DAO"/>
    <s v="GI"/>
    <s v="GRUPO DE INFORMÁTICA"/>
    <s v="075I"/>
    <s v="INFORMÁTICA DE EXPRESIÓN GRÁFICA Y DAO"/>
    <s v="GRUPO-B3"/>
    <s v="Grupo de Informática de Expresión gráfica y DAO"/>
    <s v="1S"/>
    <n v="72785742"/>
    <s v="TARANCÓN"/>
    <s v="ANDRÉS"/>
    <s v="EFRÉN"/>
    <s v="eftaranc"/>
    <s v="efren.tarancon@unirioja.es"/>
    <n v="3"/>
    <m/>
    <n v="532"/>
    <s v="LABORAL DOCENTE-ASOCIADO"/>
    <s v="P03"/>
    <s v="TIEMPO PARCIAL (3+3 HORAS)"/>
    <s v="2018-09-17 00:00:00.0"/>
    <s v="2019-09-14 00:00:00.0"/>
    <s v="PI101378"/>
    <s v="PROFESOR ASOCIADO"/>
    <s v="R110"/>
    <x v="10"/>
    <n v="305"/>
    <s v="EXPRESIÓN GRÁFICA EN LA INGENIERÍA"/>
  </r>
  <r>
    <x v="18"/>
    <x v="5"/>
    <n v="839"/>
    <s v="075G"/>
    <s v="GRUPO-A"/>
    <n v="16509086"/>
    <s v="Expresión gráfica y DAO"/>
    <s v="GG"/>
    <s v="GRUPO GRANDE"/>
    <s v="075G"/>
    <s v="GRUPO GRANDE DE EXPRESIÓN GRÁFICA Y DAO"/>
    <s v="GRUPO-A"/>
    <s v="Grupo Grande de EXPRESIÓN GRÁFICA Y DAO"/>
    <s v="1S"/>
    <n v="16509086"/>
    <s v="SANZ"/>
    <s v="ADÁN"/>
    <s v="FÉLIX"/>
    <s v="fesanz"/>
    <s v="felix.sanz@unirioja.es"/>
    <n v="3"/>
    <m/>
    <n v="500"/>
    <s v="CATEDRATICO DE UNIVERSIDAD"/>
    <s v="C01"/>
    <s v="TIEMPO COMPLETO"/>
    <s v="2007-05-13 00:00:00.0"/>
    <s v="null"/>
    <s v="DF100094"/>
    <s v="CATEDRÁTICO DE UNIVERSIDAD"/>
    <s v="R110"/>
    <x v="10"/>
    <n v="305"/>
    <s v="EXPRESIÓN GRÁFICA EN LA INGENIERÍA"/>
  </r>
  <r>
    <x v="18"/>
    <x v="5"/>
    <n v="839"/>
    <s v="075G"/>
    <s v="GRUPO-B"/>
    <n v="16509086"/>
    <s v="Expresión gráfica y DAO"/>
    <s v="GG"/>
    <s v="GRUPO GRANDE"/>
    <s v="075G"/>
    <s v="GRUPO GRANDE DE EXPRESIÓN GRÁFICA Y DAO"/>
    <s v="GRUPO-B"/>
    <s v="Grupo Grande de EXPRESIÓN GRÁFICA Y DAO"/>
    <s v="1S"/>
    <n v="16509086"/>
    <s v="SANZ"/>
    <s v="ADÁN"/>
    <s v="FÉLIX"/>
    <s v="fesanz"/>
    <s v="felix.sanz@unirioja.es"/>
    <n v="3"/>
    <m/>
    <n v="500"/>
    <s v="CATEDRATICO DE UNIVERSIDAD"/>
    <s v="C01"/>
    <s v="TIEMPO COMPLETO"/>
    <s v="2007-05-13 00:00:00.0"/>
    <s v="null"/>
    <s v="DF100094"/>
    <s v="CATEDRÁTICO DE UNIVERSIDAD"/>
    <s v="R110"/>
    <x v="10"/>
    <n v="305"/>
    <s v="EXPRESIÓN GRÁFICA EN LA INGENIERÍA"/>
  </r>
  <r>
    <x v="18"/>
    <x v="5"/>
    <n v="839"/>
    <s v="075I"/>
    <s v="GRUPO-A1"/>
    <n v="16526587"/>
    <s v="Expresión gráfica y DAO"/>
    <s v="GI"/>
    <s v="GRUPO DE INFORMÁTICA"/>
    <s v="075I"/>
    <s v="INFORMÁTICA DE EXPRESIÓN GRÁFICA Y DAO"/>
    <s v="GRUPO-A1"/>
    <s v="Grupo de Informática de Expresión gráfica y DAO"/>
    <s v="1S"/>
    <n v="16526587"/>
    <s v="SANTAMARÍA"/>
    <s v="PEÑA"/>
    <s v="JACINTO"/>
    <s v="jasanta"/>
    <s v="jacinto.santamaria@unirioja.es"/>
    <n v="3"/>
    <m/>
    <n v="504"/>
    <s v="PROFESOR TITULAR UNIVERSIDAD"/>
    <s v="C01"/>
    <s v="TIEMPO COMPLETO"/>
    <s v="2017-09-15 00:00:00.0"/>
    <s v="null"/>
    <s v="DF31894"/>
    <s v="TITULAR DE UNIVERSIDAD"/>
    <s v="R110"/>
    <x v="10"/>
    <n v="305"/>
    <s v="EXPRESIÓN GRÁFICA EN LA INGENIERÍA"/>
  </r>
  <r>
    <x v="18"/>
    <x v="5"/>
    <n v="839"/>
    <s v="075I"/>
    <s v="GRUPO-A2"/>
    <n v="16526587"/>
    <s v="Expresión gráfica y DAO"/>
    <s v="GI"/>
    <s v="GRUPO DE INFORMÁTICA"/>
    <s v="075I"/>
    <s v="INFORMÁTICA DE EXPRESIÓN GRÁFICA Y DAO"/>
    <s v="GRUPO-A2"/>
    <s v="Grupo de Informática de Expresión gráfica y DAO"/>
    <s v="1S"/>
    <n v="16526587"/>
    <s v="SANTAMARÍA"/>
    <s v="PEÑA"/>
    <s v="JACINTO"/>
    <s v="jasanta"/>
    <s v="jacinto.santamaria@unirioja.es"/>
    <n v="3"/>
    <m/>
    <n v="504"/>
    <s v="PROFESOR TITULAR UNIVERSIDAD"/>
    <s v="C01"/>
    <s v="TIEMPO COMPLETO"/>
    <s v="2017-09-15 00:00:00.0"/>
    <s v="null"/>
    <s v="DF31894"/>
    <s v="TITULAR DE UNIVERSIDAD"/>
    <s v="R110"/>
    <x v="10"/>
    <n v="305"/>
    <s v="EXPRESIÓN GRÁFICA EN LA INGENIERÍA"/>
  </r>
  <r>
    <x v="18"/>
    <x v="5"/>
    <n v="839"/>
    <s v="075I"/>
    <s v="GRUPO-A3"/>
    <n v="16526587"/>
    <s v="Expresión gráfica y DAO"/>
    <s v="GI"/>
    <s v="GRUPO DE INFORMÁTICA"/>
    <s v="075I"/>
    <s v="INFORMÁTICA DE EXPRESIÓN GRÁFICA Y DAO"/>
    <s v="GRUPO-A3"/>
    <s v="Grupo de Informática de Expresión gráfica y DAO"/>
    <s v="1S"/>
    <n v="16526587"/>
    <s v="SANTAMARÍA"/>
    <s v="PEÑA"/>
    <s v="JACINTO"/>
    <s v="jasanta"/>
    <s v="jacinto.santamaria@unirioja.es"/>
    <n v="3"/>
    <m/>
    <n v="504"/>
    <s v="PROFESOR TITULAR UNIVERSIDAD"/>
    <s v="C01"/>
    <s v="TIEMPO COMPLETO"/>
    <s v="2017-09-15 00:00:00.0"/>
    <s v="null"/>
    <s v="DF31894"/>
    <s v="TITULAR DE UNIVERSIDAD"/>
    <s v="R110"/>
    <x v="10"/>
    <n v="305"/>
    <s v="EXPRESIÓN GRÁFICA EN LA INGENIERÍA"/>
  </r>
  <r>
    <x v="18"/>
    <x v="5"/>
    <n v="839"/>
    <s v="075I"/>
    <s v="GRUPO-B1"/>
    <n v="72785742"/>
    <s v="Expresión gráfica y DAO"/>
    <s v="GI"/>
    <s v="GRUPO DE INFORMÁTICA"/>
    <s v="075I"/>
    <s v="INFORMÁTICA DE EXPRESIÓN GRÁFICA Y DAO"/>
    <s v="GRUPO-B1"/>
    <s v="Grupo de Informática de Expresión gráfica y DAO"/>
    <s v="1S"/>
    <n v="72785742"/>
    <s v="TARANCÓN"/>
    <s v="ANDRÉS"/>
    <s v="EFRÉN"/>
    <s v="eftaranc"/>
    <s v="efren.tarancon@unirioja.es"/>
    <n v="3"/>
    <m/>
    <n v="532"/>
    <s v="LABORAL DOCENTE-ASOCIADO"/>
    <s v="P03"/>
    <s v="TIEMPO PARCIAL (3+3 HORAS)"/>
    <s v="2018-09-17 00:00:00.0"/>
    <s v="2019-09-14 00:00:00.0"/>
    <s v="PI101378"/>
    <s v="PROFESOR ASOCIADO"/>
    <s v="R110"/>
    <x v="10"/>
    <n v="305"/>
    <s v="EXPRESIÓN GRÁFICA EN LA INGENIERÍA"/>
  </r>
  <r>
    <x v="18"/>
    <x v="5"/>
    <n v="839"/>
    <s v="075I"/>
    <s v="GRUPO-B2"/>
    <n v="72785742"/>
    <s v="Expresión gráfica y DAO"/>
    <s v="GI"/>
    <s v="GRUPO DE INFORMÁTICA"/>
    <s v="075I"/>
    <s v="INFORMÁTICA DE EXPRESIÓN GRÁFICA Y DAO"/>
    <s v="GRUPO-B2"/>
    <s v="Grupo de Informática de Expresión gráfica y DAO"/>
    <s v="1S"/>
    <n v="72785742"/>
    <s v="TARANCÓN"/>
    <s v="ANDRÉS"/>
    <s v="EFRÉN"/>
    <s v="eftaranc"/>
    <s v="efren.tarancon@unirioja.es"/>
    <n v="3"/>
    <m/>
    <n v="532"/>
    <s v="LABORAL DOCENTE-ASOCIADO"/>
    <s v="P03"/>
    <s v="TIEMPO PARCIAL (3+3 HORAS)"/>
    <s v="2018-09-17 00:00:00.0"/>
    <s v="2019-09-14 00:00:00.0"/>
    <s v="PI101378"/>
    <s v="PROFESOR ASOCIADO"/>
    <s v="R110"/>
    <x v="10"/>
    <n v="305"/>
    <s v="EXPRESIÓN GRÁFICA EN LA INGENIERÍA"/>
  </r>
  <r>
    <x v="18"/>
    <x v="5"/>
    <n v="839"/>
    <s v="075I"/>
    <s v="GRUPO-B3"/>
    <n v="72785742"/>
    <s v="Expresión gráfica y DAO"/>
    <s v="GI"/>
    <s v="GRUPO DE INFORMÁTICA"/>
    <s v="075I"/>
    <s v="INFORMÁTICA DE EXPRESIÓN GRÁFICA Y DAO"/>
    <s v="GRUPO-B3"/>
    <s v="Grupo de Informática de Expresión gráfica y DAO"/>
    <s v="1S"/>
    <n v="72785742"/>
    <s v="TARANCÓN"/>
    <s v="ANDRÉS"/>
    <s v="EFRÉN"/>
    <s v="eftaranc"/>
    <s v="efren.tarancon@unirioja.es"/>
    <n v="3"/>
    <m/>
    <n v="532"/>
    <s v="LABORAL DOCENTE-ASOCIADO"/>
    <s v="P03"/>
    <s v="TIEMPO PARCIAL (3+3 HORAS)"/>
    <s v="2018-09-17 00:00:00.0"/>
    <s v="2019-09-14 00:00:00.0"/>
    <s v="PI101378"/>
    <s v="PROFESOR ASOCIADO"/>
    <s v="R110"/>
    <x v="10"/>
    <n v="305"/>
    <s v="EXPRESIÓN GRÁFICA EN LA INGENIERÍA"/>
  </r>
  <r>
    <x v="11"/>
    <x v="4"/>
    <n v="840"/>
    <s v="076G"/>
    <s v="GRUPO-A"/>
    <n v="13122718"/>
    <s v="Mecánica"/>
    <s v="GG"/>
    <s v="GRUPO GRANDE"/>
    <s v="076G"/>
    <s v="GRUPO GRANDE DE MECÁNICA"/>
    <s v="GRUPO-A"/>
    <s v="Grupo Grande de MECÁNICA"/>
    <s v="1S"/>
    <n v="13122718"/>
    <s v="SIERRA"/>
    <s v="MURILLO"/>
    <s v="JOSÉ DANIEL"/>
    <s v="dsierra"/>
    <s v="daniel.sierra@unirioja.es"/>
    <n v="4"/>
    <n v="4"/>
    <n v="534"/>
    <s v="CONTRATADO DOCTOR -TIPO 1"/>
    <s v="C01"/>
    <s v="TIEMPO COMPLETO"/>
    <s v="2007-02-13 00:00:00.0"/>
    <s v="null"/>
    <s v="LD100611"/>
    <s v="PROFESOR CONTRATADO DOCTOR"/>
    <s v="R112"/>
    <x v="8"/>
    <n v="385"/>
    <s v="FÍSICA APLICADA"/>
  </r>
  <r>
    <x v="11"/>
    <x v="4"/>
    <n v="840"/>
    <s v="076G"/>
    <s v="GRUPO-B"/>
    <n v="13122718"/>
    <s v="Mecánica"/>
    <s v="GG"/>
    <s v="GRUPO GRANDE"/>
    <s v="076G"/>
    <s v="GRUPO GRANDE DE MECÁNICA"/>
    <s v="GRUPO-B"/>
    <s v="Grupo Grande de MECÁNICA"/>
    <s v="1S"/>
    <n v="13122718"/>
    <s v="SIERRA"/>
    <s v="MURILLO"/>
    <s v="JOSÉ DANIEL"/>
    <s v="dsierra"/>
    <s v="daniel.sierra@unirioja.es"/>
    <n v="4"/>
    <n v="4"/>
    <n v="534"/>
    <s v="CONTRATADO DOCTOR -TIPO 1"/>
    <s v="C01"/>
    <s v="TIEMPO COMPLETO"/>
    <s v="2007-02-13 00:00:00.0"/>
    <s v="null"/>
    <s v="LD100611"/>
    <s v="PROFESOR CONTRATADO DOCTOR"/>
    <s v="R112"/>
    <x v="8"/>
    <n v="385"/>
    <s v="FÍSICA APLICADA"/>
  </r>
  <r>
    <x v="11"/>
    <x v="4"/>
    <n v="840"/>
    <s v="076L"/>
    <s v="GRUPO-A1"/>
    <n v="13122718"/>
    <s v="Mecánica"/>
    <s v="GL"/>
    <s v="GRUPO DE LABORATORIO"/>
    <s v="076L"/>
    <s v="LABORATORIO DE MECÁNICA"/>
    <s v="GRUPO-A1"/>
    <s v="Grupo de Laboratorio de Mecánica"/>
    <s v="1S"/>
    <n v="13122718"/>
    <s v="SIERRA"/>
    <s v="MURILLO"/>
    <s v="JOSÉ DANIEL"/>
    <s v="dsierra"/>
    <s v="daniel.sierra@unirioja.es"/>
    <n v="1"/>
    <n v="1"/>
    <n v="534"/>
    <s v="CONTRATADO DOCTOR -TIPO 1"/>
    <s v="C01"/>
    <s v="TIEMPO COMPLETO"/>
    <s v="2007-02-13 00:00:00.0"/>
    <s v="null"/>
    <s v="LD100611"/>
    <s v="PROFESOR CONTRATADO DOCTOR"/>
    <s v="R112"/>
    <x v="8"/>
    <n v="385"/>
    <s v="FÍSICA APLICADA"/>
  </r>
  <r>
    <x v="11"/>
    <x v="4"/>
    <n v="840"/>
    <s v="076L"/>
    <s v="GRUPO-A2"/>
    <n v="13122718"/>
    <s v="Mecánica"/>
    <s v="GL"/>
    <s v="GRUPO DE LABORATORIO"/>
    <s v="076L"/>
    <s v="LABORATORIO DE MECÁNICA"/>
    <s v="GRUPO-A2"/>
    <s v="Grupo de Laboratorio de Mecánica"/>
    <s v="1S"/>
    <n v="13122718"/>
    <s v="SIERRA"/>
    <s v="MURILLO"/>
    <s v="JOSÉ DANIEL"/>
    <s v="dsierra"/>
    <s v="daniel.sierra@unirioja.es"/>
    <n v="1"/>
    <n v="1"/>
    <n v="534"/>
    <s v="CONTRATADO DOCTOR -TIPO 1"/>
    <s v="C01"/>
    <s v="TIEMPO COMPLETO"/>
    <s v="2007-02-13 00:00:00.0"/>
    <s v="null"/>
    <s v="LD100611"/>
    <s v="PROFESOR CONTRATADO DOCTOR"/>
    <s v="R112"/>
    <x v="8"/>
    <n v="385"/>
    <s v="FÍSICA APLICADA"/>
  </r>
  <r>
    <x v="11"/>
    <x v="4"/>
    <n v="840"/>
    <s v="076L"/>
    <s v="GRUPO-A3"/>
    <n v="13122718"/>
    <s v="Mecánica"/>
    <s v="GL"/>
    <s v="GRUPO DE LABORATORIO"/>
    <s v="076L"/>
    <s v="LABORATORIO DE MECÁNICA"/>
    <s v="GRUPO-A3"/>
    <s v="Grupo de Laboratorio de Mecánica"/>
    <s v="1S"/>
    <n v="13122718"/>
    <s v="SIERRA"/>
    <s v="MURILLO"/>
    <s v="JOSÉ DANIEL"/>
    <s v="dsierra"/>
    <s v="daniel.sierra@unirioja.es"/>
    <n v="1"/>
    <n v="1"/>
    <n v="534"/>
    <s v="CONTRATADO DOCTOR -TIPO 1"/>
    <s v="C01"/>
    <s v="TIEMPO COMPLETO"/>
    <s v="2007-02-13 00:00:00.0"/>
    <s v="null"/>
    <s v="LD100611"/>
    <s v="PROFESOR CONTRATADO DOCTOR"/>
    <s v="R112"/>
    <x v="8"/>
    <n v="385"/>
    <s v="FÍSICA APLICADA"/>
  </r>
  <r>
    <x v="11"/>
    <x v="4"/>
    <n v="840"/>
    <s v="076L"/>
    <s v="GRUPO-B1"/>
    <n v="13122718"/>
    <s v="Mecánica"/>
    <s v="GL"/>
    <s v="GRUPO DE LABORATORIO"/>
    <s v="076L"/>
    <s v="LABORATORIO DE MECÁNICA"/>
    <s v="GRUPO-B1"/>
    <s v="Grupo de Laboratorio de Mecánica"/>
    <s v="1S"/>
    <n v="13122718"/>
    <s v="SIERRA"/>
    <s v="MURILLO"/>
    <s v="JOSÉ DANIEL"/>
    <s v="dsierra"/>
    <s v="daniel.sierra@unirioja.es"/>
    <n v="1"/>
    <n v="1"/>
    <n v="534"/>
    <s v="CONTRATADO DOCTOR -TIPO 1"/>
    <s v="C01"/>
    <s v="TIEMPO COMPLETO"/>
    <s v="2007-02-13 00:00:00.0"/>
    <s v="null"/>
    <s v="LD100611"/>
    <s v="PROFESOR CONTRATADO DOCTOR"/>
    <s v="R112"/>
    <x v="8"/>
    <n v="385"/>
    <s v="FÍSICA APLICADA"/>
  </r>
  <r>
    <x v="11"/>
    <x v="4"/>
    <n v="840"/>
    <s v="076L"/>
    <s v="GRUPO-B2"/>
    <n v="13122718"/>
    <s v="Mecánica"/>
    <s v="GL"/>
    <s v="GRUPO DE LABORATORIO"/>
    <s v="076L"/>
    <s v="LABORATORIO DE MECÁNICA"/>
    <s v="GRUPO-B2"/>
    <s v="Grupo de Laboratorio de Mecánica"/>
    <s v="1S"/>
    <n v="13122718"/>
    <s v="SIERRA"/>
    <s v="MURILLO"/>
    <s v="JOSÉ DANIEL"/>
    <s v="dsierra"/>
    <s v="daniel.sierra@unirioja.es"/>
    <n v="1"/>
    <n v="1"/>
    <n v="534"/>
    <s v="CONTRATADO DOCTOR -TIPO 1"/>
    <s v="C01"/>
    <s v="TIEMPO COMPLETO"/>
    <s v="2007-02-13 00:00:00.0"/>
    <s v="null"/>
    <s v="LD100611"/>
    <s v="PROFESOR CONTRATADO DOCTOR"/>
    <s v="R112"/>
    <x v="8"/>
    <n v="385"/>
    <s v="FÍSICA APLICADA"/>
  </r>
  <r>
    <x v="11"/>
    <x v="4"/>
    <n v="840"/>
    <s v="076L"/>
    <s v="GRUPO-B3"/>
    <n v="13122718"/>
    <s v="Mecánica"/>
    <s v="GL"/>
    <s v="GRUPO DE LABORATORIO"/>
    <s v="076L"/>
    <s v="LABORATORIO DE MECÁNICA"/>
    <s v="GRUPO-B3"/>
    <s v="Grupo de Laboratorio de Mecánica"/>
    <s v="1S"/>
    <n v="13122718"/>
    <s v="SIERRA"/>
    <s v="MURILLO"/>
    <s v="JOSÉ DANIEL"/>
    <s v="dsierra"/>
    <s v="daniel.sierra@unirioja.es"/>
    <n v="1"/>
    <n v="1"/>
    <n v="534"/>
    <s v="CONTRATADO DOCTOR -TIPO 1"/>
    <s v="C01"/>
    <s v="TIEMPO COMPLETO"/>
    <s v="2007-02-13 00:00:00.0"/>
    <s v="null"/>
    <s v="LD100611"/>
    <s v="PROFESOR CONTRATADO DOCTOR"/>
    <s v="R112"/>
    <x v="8"/>
    <n v="385"/>
    <s v="FÍSICA APLICADA"/>
  </r>
  <r>
    <x v="11"/>
    <x v="4"/>
    <n v="840"/>
    <s v="076R"/>
    <s v="GRUPO-A1"/>
    <n v="13122718"/>
    <s v="Mecánica"/>
    <s v="GR"/>
    <s v="GRUPO REDUCIDO"/>
    <s v="076R"/>
    <s v="GRUPO REDUCIDO DE MECÁNICA"/>
    <s v="GRUPO-A1"/>
    <s v="Grupo Reducido de Mecánica"/>
    <s v="1S"/>
    <n v="13122718"/>
    <s v="SIERRA"/>
    <s v="MURILLO"/>
    <s v="JOSÉ DANIEL"/>
    <s v="dsierra"/>
    <s v="daniel.sierra@unirioja.es"/>
    <n v="1"/>
    <n v="1"/>
    <n v="534"/>
    <s v="CONTRATADO DOCTOR -TIPO 1"/>
    <s v="C01"/>
    <s v="TIEMPO COMPLETO"/>
    <s v="2007-02-13 00:00:00.0"/>
    <s v="null"/>
    <s v="LD100611"/>
    <s v="PROFESOR CONTRATADO DOCTOR"/>
    <s v="R112"/>
    <x v="8"/>
    <n v="385"/>
    <s v="FÍSICA APLICADA"/>
  </r>
  <r>
    <x v="11"/>
    <x v="4"/>
    <n v="840"/>
    <s v="076R"/>
    <s v="GRUPO-A2"/>
    <n v="13122718"/>
    <s v="Mecánica"/>
    <s v="GR"/>
    <s v="GRUPO REDUCIDO"/>
    <s v="076R"/>
    <s v="GRUPO REDUCIDO DE MECÁNICA"/>
    <s v="GRUPO-A2"/>
    <s v="Grupo Reducido de Mecánica"/>
    <s v="1S"/>
    <n v="13122718"/>
    <s v="SIERRA"/>
    <s v="MURILLO"/>
    <s v="JOSÉ DANIEL"/>
    <s v="dsierra"/>
    <s v="daniel.sierra@unirioja.es"/>
    <n v="1"/>
    <n v="1"/>
    <n v="534"/>
    <s v="CONTRATADO DOCTOR -TIPO 1"/>
    <s v="C01"/>
    <s v="TIEMPO COMPLETO"/>
    <s v="2007-02-13 00:00:00.0"/>
    <s v="null"/>
    <s v="LD100611"/>
    <s v="PROFESOR CONTRATADO DOCTOR"/>
    <s v="R112"/>
    <x v="8"/>
    <n v="385"/>
    <s v="FÍSICA APLICADA"/>
  </r>
  <r>
    <x v="11"/>
    <x v="4"/>
    <n v="840"/>
    <s v="076R"/>
    <s v="GRUPO-A3"/>
    <n v="13122718"/>
    <s v="Mecánica"/>
    <s v="GR"/>
    <s v="GRUPO REDUCIDO"/>
    <s v="076R"/>
    <s v="GRUPO REDUCIDO DE MECÁNICA"/>
    <s v="GRUPO-A3"/>
    <s v="Grupo Reducido de Mecánica"/>
    <s v="1S"/>
    <n v="13122718"/>
    <s v="SIERRA"/>
    <s v="MURILLO"/>
    <s v="JOSÉ DANIEL"/>
    <s v="dsierra"/>
    <s v="daniel.sierra@unirioja.es"/>
    <n v="1"/>
    <n v="1"/>
    <n v="534"/>
    <s v="CONTRATADO DOCTOR -TIPO 1"/>
    <s v="C01"/>
    <s v="TIEMPO COMPLETO"/>
    <s v="2007-02-13 00:00:00.0"/>
    <s v="null"/>
    <s v="LD100611"/>
    <s v="PROFESOR CONTRATADO DOCTOR"/>
    <s v="R112"/>
    <x v="8"/>
    <n v="385"/>
    <s v="FÍSICA APLICADA"/>
  </r>
  <r>
    <x v="11"/>
    <x v="4"/>
    <n v="840"/>
    <s v="076R"/>
    <s v="GRUPO-B1"/>
    <n v="13122718"/>
    <s v="Mecánica"/>
    <s v="GR"/>
    <s v="GRUPO REDUCIDO"/>
    <s v="076R"/>
    <s v="GRUPO REDUCIDO DE MECÁNICA"/>
    <s v="GRUPO-B1"/>
    <s v="Grupo Reducido de Mecánica"/>
    <s v="1S"/>
    <n v="13122718"/>
    <s v="SIERRA"/>
    <s v="MURILLO"/>
    <s v="JOSÉ DANIEL"/>
    <s v="dsierra"/>
    <s v="daniel.sierra@unirioja.es"/>
    <n v="1"/>
    <n v="1"/>
    <n v="534"/>
    <s v="CONTRATADO DOCTOR -TIPO 1"/>
    <s v="C01"/>
    <s v="TIEMPO COMPLETO"/>
    <s v="2007-02-13 00:00:00.0"/>
    <s v="null"/>
    <s v="LD100611"/>
    <s v="PROFESOR CONTRATADO DOCTOR"/>
    <s v="R112"/>
    <x v="8"/>
    <n v="385"/>
    <s v="FÍSICA APLICADA"/>
  </r>
  <r>
    <x v="11"/>
    <x v="4"/>
    <n v="840"/>
    <s v="076R"/>
    <s v="GRUPO-B2"/>
    <n v="13122718"/>
    <s v="Mecánica"/>
    <s v="GR"/>
    <s v="GRUPO REDUCIDO"/>
    <s v="076R"/>
    <s v="GRUPO REDUCIDO DE MECÁNICA"/>
    <s v="GRUPO-B2"/>
    <s v="Grupo Reducido de Mecánica"/>
    <s v="1S"/>
    <n v="13122718"/>
    <s v="SIERRA"/>
    <s v="MURILLO"/>
    <s v="JOSÉ DANIEL"/>
    <s v="dsierra"/>
    <s v="daniel.sierra@unirioja.es"/>
    <n v="1"/>
    <n v="1"/>
    <n v="534"/>
    <s v="CONTRATADO DOCTOR -TIPO 1"/>
    <s v="C01"/>
    <s v="TIEMPO COMPLETO"/>
    <s v="2007-02-13 00:00:00.0"/>
    <s v="null"/>
    <s v="LD100611"/>
    <s v="PROFESOR CONTRATADO DOCTOR"/>
    <s v="R112"/>
    <x v="8"/>
    <n v="385"/>
    <s v="FÍSICA APLICADA"/>
  </r>
  <r>
    <x v="16"/>
    <x v="5"/>
    <n v="840"/>
    <s v="076G"/>
    <s v="GRUPO-A"/>
    <n v="13122718"/>
    <s v="Mecánica"/>
    <s v="GG"/>
    <s v="GRUPO GRANDE"/>
    <s v="076G"/>
    <s v="GRUPO GRANDE DE MECÁNICA"/>
    <s v="GRUPO-A"/>
    <s v="Grupo Grande de MECÁNICA"/>
    <s v="1S"/>
    <n v="13122718"/>
    <s v="SIERRA"/>
    <s v="MURILLO"/>
    <s v="JOSÉ DANIEL"/>
    <s v="dsierra"/>
    <s v="daniel.sierra@unirioja.es"/>
    <n v="4"/>
    <m/>
    <n v="534"/>
    <s v="CONTRATADO DOCTOR -TIPO 1"/>
    <s v="C01"/>
    <s v="TIEMPO COMPLETO"/>
    <s v="2007-02-13 00:00:00.0"/>
    <s v="null"/>
    <s v="LD100611"/>
    <s v="PROFESOR CONTRATADO DOCTOR"/>
    <s v="R112"/>
    <x v="8"/>
    <n v="385"/>
    <s v="FÍSICA APLICADA"/>
  </r>
  <r>
    <x v="16"/>
    <x v="5"/>
    <n v="840"/>
    <s v="076G"/>
    <s v="GRUPO-B"/>
    <n v="13122718"/>
    <s v="Mecánica"/>
    <s v="GG"/>
    <s v="GRUPO GRANDE"/>
    <s v="076G"/>
    <s v="GRUPO GRANDE DE MECÁNICA"/>
    <s v="GRUPO-B"/>
    <s v="Grupo Grande de MECÁNICA"/>
    <s v="1S"/>
    <n v="13122718"/>
    <s v="SIERRA"/>
    <s v="MURILLO"/>
    <s v="JOSÉ DANIEL"/>
    <s v="dsierra"/>
    <s v="daniel.sierra@unirioja.es"/>
    <n v="4"/>
    <m/>
    <n v="534"/>
    <s v="CONTRATADO DOCTOR -TIPO 1"/>
    <s v="C01"/>
    <s v="TIEMPO COMPLETO"/>
    <s v="2007-02-13 00:00:00.0"/>
    <s v="null"/>
    <s v="LD100611"/>
    <s v="PROFESOR CONTRATADO DOCTOR"/>
    <s v="R112"/>
    <x v="8"/>
    <n v="385"/>
    <s v="FÍSICA APLICADA"/>
  </r>
  <r>
    <x v="16"/>
    <x v="5"/>
    <n v="840"/>
    <s v="076L"/>
    <s v="GRUPO-A1"/>
    <n v="13122718"/>
    <s v="Mecánica"/>
    <s v="GL"/>
    <s v="GRUPO DE LABORATORIO"/>
    <s v="076L"/>
    <s v="LABORATORIO DE MECÁNICA"/>
    <s v="GRUPO-A1"/>
    <s v="Grupo de Laboratori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6"/>
    <x v="5"/>
    <n v="840"/>
    <s v="076L"/>
    <s v="GRUPO-A2"/>
    <n v="13122718"/>
    <s v="Mecánica"/>
    <s v="GL"/>
    <s v="GRUPO DE LABORATORIO"/>
    <s v="076L"/>
    <s v="LABORATORIO DE MECÁNICA"/>
    <s v="GRUPO-A2"/>
    <s v="Grupo de Laboratori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6"/>
    <x v="5"/>
    <n v="840"/>
    <s v="076L"/>
    <s v="GRUPO-A3"/>
    <n v="13122718"/>
    <s v="Mecánica"/>
    <s v="GL"/>
    <s v="GRUPO DE LABORATORIO"/>
    <s v="076L"/>
    <s v="LABORATORIO DE MECÁNICA"/>
    <s v="GRUPO-A3"/>
    <s v="Grupo de Laboratori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6"/>
    <x v="5"/>
    <n v="840"/>
    <s v="076L"/>
    <s v="GRUPO-B1"/>
    <n v="13122718"/>
    <s v="Mecánica"/>
    <s v="GL"/>
    <s v="GRUPO DE LABORATORIO"/>
    <s v="076L"/>
    <s v="LABORATORIO DE MECÁNICA"/>
    <s v="GRUPO-B1"/>
    <s v="Grupo de Laboratori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6"/>
    <x v="5"/>
    <n v="840"/>
    <s v="076L"/>
    <s v="GRUPO-B2"/>
    <n v="13122718"/>
    <s v="Mecánica"/>
    <s v="GL"/>
    <s v="GRUPO DE LABORATORIO"/>
    <s v="076L"/>
    <s v="LABORATORIO DE MECÁNICA"/>
    <s v="GRUPO-B2"/>
    <s v="Grupo de Laboratori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6"/>
    <x v="5"/>
    <n v="840"/>
    <s v="076L"/>
    <s v="GRUPO-B3"/>
    <n v="13122718"/>
    <s v="Mecánica"/>
    <s v="GL"/>
    <s v="GRUPO DE LABORATORIO"/>
    <s v="076L"/>
    <s v="LABORATORIO DE MECÁNICA"/>
    <s v="GRUPO-B3"/>
    <s v="Grupo de Laboratori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6"/>
    <x v="5"/>
    <n v="840"/>
    <s v="076R"/>
    <s v="GRUPO-A1"/>
    <n v="13122718"/>
    <s v="Mecánica"/>
    <s v="GR"/>
    <s v="GRUPO REDUCIDO"/>
    <s v="076R"/>
    <s v="GRUPO REDUCIDO DE MECÁNICA"/>
    <s v="GRUPO-A1"/>
    <s v="Grupo Reducid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6"/>
    <x v="5"/>
    <n v="840"/>
    <s v="076R"/>
    <s v="GRUPO-A2"/>
    <n v="13122718"/>
    <s v="Mecánica"/>
    <s v="GR"/>
    <s v="GRUPO REDUCIDO"/>
    <s v="076R"/>
    <s v="GRUPO REDUCIDO DE MECÁNICA"/>
    <s v="GRUPO-A2"/>
    <s v="Grupo Reducid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6"/>
    <x v="5"/>
    <n v="840"/>
    <s v="076R"/>
    <s v="GRUPO-A3"/>
    <n v="13122718"/>
    <s v="Mecánica"/>
    <s v="GR"/>
    <s v="GRUPO REDUCIDO"/>
    <s v="076R"/>
    <s v="GRUPO REDUCIDO DE MECÁNICA"/>
    <s v="GRUPO-A3"/>
    <s v="Grupo Reducid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6"/>
    <x v="5"/>
    <n v="840"/>
    <s v="076R"/>
    <s v="GRUPO-B1"/>
    <n v="13122718"/>
    <s v="Mecánica"/>
    <s v="GR"/>
    <s v="GRUPO REDUCIDO"/>
    <s v="076R"/>
    <s v="GRUPO REDUCIDO DE MECÁNICA"/>
    <s v="GRUPO-B1"/>
    <s v="Grupo Reducid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6"/>
    <x v="5"/>
    <n v="840"/>
    <s v="076R"/>
    <s v="GRUPO-B2"/>
    <n v="13122718"/>
    <s v="Mecánica"/>
    <s v="GR"/>
    <s v="GRUPO REDUCIDO"/>
    <s v="076R"/>
    <s v="GRUPO REDUCIDO DE MECÁNICA"/>
    <s v="GRUPO-B2"/>
    <s v="Grupo Reducid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7"/>
    <x v="5"/>
    <n v="840"/>
    <s v="076G"/>
    <s v="GRUPO-A"/>
    <n v="13122718"/>
    <s v="Mecánica"/>
    <s v="GG"/>
    <s v="GRUPO GRANDE"/>
    <s v="076G"/>
    <s v="GRUPO GRANDE DE MECÁNICA"/>
    <s v="GRUPO-A"/>
    <s v="Grupo Grande de MECÁNICA"/>
    <s v="1S"/>
    <n v="13122718"/>
    <s v="SIERRA"/>
    <s v="MURILLO"/>
    <s v="JOSÉ DANIEL"/>
    <s v="dsierra"/>
    <s v="daniel.sierra@unirioja.es"/>
    <n v="4"/>
    <m/>
    <n v="534"/>
    <s v="CONTRATADO DOCTOR -TIPO 1"/>
    <s v="C01"/>
    <s v="TIEMPO COMPLETO"/>
    <s v="2007-02-13 00:00:00.0"/>
    <s v="null"/>
    <s v="LD100611"/>
    <s v="PROFESOR CONTRATADO DOCTOR"/>
    <s v="R112"/>
    <x v="8"/>
    <n v="385"/>
    <s v="FÍSICA APLICADA"/>
  </r>
  <r>
    <x v="17"/>
    <x v="5"/>
    <n v="840"/>
    <s v="076G"/>
    <s v="GRUPO-B"/>
    <n v="13122718"/>
    <s v="Mecánica"/>
    <s v="GG"/>
    <s v="GRUPO GRANDE"/>
    <s v="076G"/>
    <s v="GRUPO GRANDE DE MECÁNICA"/>
    <s v="GRUPO-B"/>
    <s v="Grupo Grande de MECÁNICA"/>
    <s v="1S"/>
    <n v="13122718"/>
    <s v="SIERRA"/>
    <s v="MURILLO"/>
    <s v="JOSÉ DANIEL"/>
    <s v="dsierra"/>
    <s v="daniel.sierra@unirioja.es"/>
    <n v="4"/>
    <m/>
    <n v="534"/>
    <s v="CONTRATADO DOCTOR -TIPO 1"/>
    <s v="C01"/>
    <s v="TIEMPO COMPLETO"/>
    <s v="2007-02-13 00:00:00.0"/>
    <s v="null"/>
    <s v="LD100611"/>
    <s v="PROFESOR CONTRATADO DOCTOR"/>
    <s v="R112"/>
    <x v="8"/>
    <n v="385"/>
    <s v="FÍSICA APLICADA"/>
  </r>
  <r>
    <x v="17"/>
    <x v="5"/>
    <n v="840"/>
    <s v="076L"/>
    <s v="GRUPO-A1"/>
    <n v="13122718"/>
    <s v="Mecánica"/>
    <s v="GL"/>
    <s v="GRUPO DE LABORATORIO"/>
    <s v="076L"/>
    <s v="LABORATORIO DE MECÁNICA"/>
    <s v="GRUPO-A1"/>
    <s v="Grupo de Laboratori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7"/>
    <x v="5"/>
    <n v="840"/>
    <s v="076L"/>
    <s v="GRUPO-A2"/>
    <n v="13122718"/>
    <s v="Mecánica"/>
    <s v="GL"/>
    <s v="GRUPO DE LABORATORIO"/>
    <s v="076L"/>
    <s v="LABORATORIO DE MECÁNICA"/>
    <s v="GRUPO-A2"/>
    <s v="Grupo de Laboratori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7"/>
    <x v="5"/>
    <n v="840"/>
    <s v="076L"/>
    <s v="GRUPO-A3"/>
    <n v="13122718"/>
    <s v="Mecánica"/>
    <s v="GL"/>
    <s v="GRUPO DE LABORATORIO"/>
    <s v="076L"/>
    <s v="LABORATORIO DE MECÁNICA"/>
    <s v="GRUPO-A3"/>
    <s v="Grupo de Laboratori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7"/>
    <x v="5"/>
    <n v="840"/>
    <s v="076L"/>
    <s v="GRUPO-B1"/>
    <n v="13122718"/>
    <s v="Mecánica"/>
    <s v="GL"/>
    <s v="GRUPO DE LABORATORIO"/>
    <s v="076L"/>
    <s v="LABORATORIO DE MECÁNICA"/>
    <s v="GRUPO-B1"/>
    <s v="Grupo de Laboratori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7"/>
    <x v="5"/>
    <n v="840"/>
    <s v="076L"/>
    <s v="GRUPO-B2"/>
    <n v="13122718"/>
    <s v="Mecánica"/>
    <s v="GL"/>
    <s v="GRUPO DE LABORATORIO"/>
    <s v="076L"/>
    <s v="LABORATORIO DE MECÁNICA"/>
    <s v="GRUPO-B2"/>
    <s v="Grupo de Laboratori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7"/>
    <x v="5"/>
    <n v="840"/>
    <s v="076L"/>
    <s v="GRUPO-B3"/>
    <n v="13122718"/>
    <s v="Mecánica"/>
    <s v="GL"/>
    <s v="GRUPO DE LABORATORIO"/>
    <s v="076L"/>
    <s v="LABORATORIO DE MECÁNICA"/>
    <s v="GRUPO-B3"/>
    <s v="Grupo de Laboratori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7"/>
    <x v="5"/>
    <n v="840"/>
    <s v="076R"/>
    <s v="GRUPO-A1"/>
    <n v="13122718"/>
    <s v="Mecánica"/>
    <s v="GR"/>
    <s v="GRUPO REDUCIDO"/>
    <s v="076R"/>
    <s v="GRUPO REDUCIDO DE MECÁNICA"/>
    <s v="GRUPO-A1"/>
    <s v="Grupo Reducid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7"/>
    <x v="5"/>
    <n v="840"/>
    <s v="076R"/>
    <s v="GRUPO-A2"/>
    <n v="13122718"/>
    <s v="Mecánica"/>
    <s v="GR"/>
    <s v="GRUPO REDUCIDO"/>
    <s v="076R"/>
    <s v="GRUPO REDUCIDO DE MECÁNICA"/>
    <s v="GRUPO-A2"/>
    <s v="Grupo Reducid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7"/>
    <x v="5"/>
    <n v="840"/>
    <s v="076R"/>
    <s v="GRUPO-A3"/>
    <n v="13122718"/>
    <s v="Mecánica"/>
    <s v="GR"/>
    <s v="GRUPO REDUCIDO"/>
    <s v="076R"/>
    <s v="GRUPO REDUCIDO DE MECÁNICA"/>
    <s v="GRUPO-A3"/>
    <s v="Grupo Reducid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7"/>
    <x v="5"/>
    <n v="840"/>
    <s v="076R"/>
    <s v="GRUPO-B1"/>
    <n v="13122718"/>
    <s v="Mecánica"/>
    <s v="GR"/>
    <s v="GRUPO REDUCIDO"/>
    <s v="076R"/>
    <s v="GRUPO REDUCIDO DE MECÁNICA"/>
    <s v="GRUPO-B1"/>
    <s v="Grupo Reducid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7"/>
    <x v="5"/>
    <n v="840"/>
    <s v="076R"/>
    <s v="GRUPO-B2"/>
    <n v="13122718"/>
    <s v="Mecánica"/>
    <s v="GR"/>
    <s v="GRUPO REDUCIDO"/>
    <s v="076R"/>
    <s v="GRUPO REDUCIDO DE MECÁNICA"/>
    <s v="GRUPO-B2"/>
    <s v="Grupo Reducid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8"/>
    <x v="5"/>
    <n v="840"/>
    <s v="076G"/>
    <s v="GRUPO-A"/>
    <n v="13122718"/>
    <s v="Mecánica"/>
    <s v="GG"/>
    <s v="GRUPO GRANDE"/>
    <s v="076G"/>
    <s v="GRUPO GRANDE DE MECÁNICA"/>
    <s v="GRUPO-A"/>
    <s v="Grupo Grande de MECÁNICA"/>
    <s v="1S"/>
    <n v="13122718"/>
    <s v="SIERRA"/>
    <s v="MURILLO"/>
    <s v="JOSÉ DANIEL"/>
    <s v="dsierra"/>
    <s v="daniel.sierra@unirioja.es"/>
    <n v="4"/>
    <m/>
    <n v="534"/>
    <s v="CONTRATADO DOCTOR -TIPO 1"/>
    <s v="C01"/>
    <s v="TIEMPO COMPLETO"/>
    <s v="2007-02-13 00:00:00.0"/>
    <s v="null"/>
    <s v="LD100611"/>
    <s v="PROFESOR CONTRATADO DOCTOR"/>
    <s v="R112"/>
    <x v="8"/>
    <n v="385"/>
    <s v="FÍSICA APLICADA"/>
  </r>
  <r>
    <x v="18"/>
    <x v="5"/>
    <n v="840"/>
    <s v="076G"/>
    <s v="GRUPO-B"/>
    <n v="13122718"/>
    <s v="Mecánica"/>
    <s v="GG"/>
    <s v="GRUPO GRANDE"/>
    <s v="076G"/>
    <s v="GRUPO GRANDE DE MECÁNICA"/>
    <s v="GRUPO-B"/>
    <s v="Grupo Grande de MECÁNICA"/>
    <s v="1S"/>
    <n v="13122718"/>
    <s v="SIERRA"/>
    <s v="MURILLO"/>
    <s v="JOSÉ DANIEL"/>
    <s v="dsierra"/>
    <s v="daniel.sierra@unirioja.es"/>
    <n v="4"/>
    <m/>
    <n v="534"/>
    <s v="CONTRATADO DOCTOR -TIPO 1"/>
    <s v="C01"/>
    <s v="TIEMPO COMPLETO"/>
    <s v="2007-02-13 00:00:00.0"/>
    <s v="null"/>
    <s v="LD100611"/>
    <s v="PROFESOR CONTRATADO DOCTOR"/>
    <s v="R112"/>
    <x v="8"/>
    <n v="385"/>
    <s v="FÍSICA APLICADA"/>
  </r>
  <r>
    <x v="18"/>
    <x v="5"/>
    <n v="840"/>
    <s v="076L"/>
    <s v="GRUPO-A1"/>
    <n v="13122718"/>
    <s v="Mecánica"/>
    <s v="GL"/>
    <s v="GRUPO DE LABORATORIO"/>
    <s v="076L"/>
    <s v="LABORATORIO DE MECÁNICA"/>
    <s v="GRUPO-A1"/>
    <s v="Grupo de Laboratori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8"/>
    <x v="5"/>
    <n v="840"/>
    <s v="076L"/>
    <s v="GRUPO-A2"/>
    <n v="13122718"/>
    <s v="Mecánica"/>
    <s v="GL"/>
    <s v="GRUPO DE LABORATORIO"/>
    <s v="076L"/>
    <s v="LABORATORIO DE MECÁNICA"/>
    <s v="GRUPO-A2"/>
    <s v="Grupo de Laboratori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8"/>
    <x v="5"/>
    <n v="840"/>
    <s v="076L"/>
    <s v="GRUPO-A3"/>
    <n v="13122718"/>
    <s v="Mecánica"/>
    <s v="GL"/>
    <s v="GRUPO DE LABORATORIO"/>
    <s v="076L"/>
    <s v="LABORATORIO DE MECÁNICA"/>
    <s v="GRUPO-A3"/>
    <s v="Grupo de Laboratori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8"/>
    <x v="5"/>
    <n v="840"/>
    <s v="076L"/>
    <s v="GRUPO-B1"/>
    <n v="13122718"/>
    <s v="Mecánica"/>
    <s v="GL"/>
    <s v="GRUPO DE LABORATORIO"/>
    <s v="076L"/>
    <s v="LABORATORIO DE MECÁNICA"/>
    <s v="GRUPO-B1"/>
    <s v="Grupo de Laboratori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8"/>
    <x v="5"/>
    <n v="840"/>
    <s v="076L"/>
    <s v="GRUPO-B2"/>
    <n v="13122718"/>
    <s v="Mecánica"/>
    <s v="GL"/>
    <s v="GRUPO DE LABORATORIO"/>
    <s v="076L"/>
    <s v="LABORATORIO DE MECÁNICA"/>
    <s v="GRUPO-B2"/>
    <s v="Grupo de Laboratori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8"/>
    <x v="5"/>
    <n v="840"/>
    <s v="076L"/>
    <s v="GRUPO-B3"/>
    <n v="13122718"/>
    <s v="Mecánica"/>
    <s v="GL"/>
    <s v="GRUPO DE LABORATORIO"/>
    <s v="076L"/>
    <s v="LABORATORIO DE MECÁNICA"/>
    <s v="GRUPO-B3"/>
    <s v="Grupo de Laboratori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8"/>
    <x v="5"/>
    <n v="840"/>
    <s v="076R"/>
    <s v="GRUPO-A1"/>
    <n v="13122718"/>
    <s v="Mecánica"/>
    <s v="GR"/>
    <s v="GRUPO REDUCIDO"/>
    <s v="076R"/>
    <s v="GRUPO REDUCIDO DE MECÁNICA"/>
    <s v="GRUPO-A1"/>
    <s v="Grupo Reducid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8"/>
    <x v="5"/>
    <n v="840"/>
    <s v="076R"/>
    <s v="GRUPO-A2"/>
    <n v="13122718"/>
    <s v="Mecánica"/>
    <s v="GR"/>
    <s v="GRUPO REDUCIDO"/>
    <s v="076R"/>
    <s v="GRUPO REDUCIDO DE MECÁNICA"/>
    <s v="GRUPO-A2"/>
    <s v="Grupo Reducid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8"/>
    <x v="5"/>
    <n v="840"/>
    <s v="076R"/>
    <s v="GRUPO-A3"/>
    <n v="13122718"/>
    <s v="Mecánica"/>
    <s v="GR"/>
    <s v="GRUPO REDUCIDO"/>
    <s v="076R"/>
    <s v="GRUPO REDUCIDO DE MECÁNICA"/>
    <s v="GRUPO-A3"/>
    <s v="Grupo Reducid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8"/>
    <x v="5"/>
    <n v="840"/>
    <s v="076R"/>
    <s v="GRUPO-B1"/>
    <n v="13122718"/>
    <s v="Mecánica"/>
    <s v="GR"/>
    <s v="GRUPO REDUCIDO"/>
    <s v="076R"/>
    <s v="GRUPO REDUCIDO DE MECÁNICA"/>
    <s v="GRUPO-B1"/>
    <s v="Grupo Reducid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8"/>
    <x v="5"/>
    <n v="840"/>
    <s v="076R"/>
    <s v="GRUPO-B2"/>
    <n v="13122718"/>
    <s v="Mecánica"/>
    <s v="GR"/>
    <s v="GRUPO REDUCIDO"/>
    <s v="076R"/>
    <s v="GRUPO REDUCIDO DE MECÁNICA"/>
    <s v="GRUPO-B2"/>
    <s v="Grupo Reducido de Mecánica"/>
    <s v="1S"/>
    <n v="13122718"/>
    <s v="SIERRA"/>
    <s v="MURILLO"/>
    <s v="JOSÉ DANIEL"/>
    <s v="dsierra"/>
    <s v="daniel.sierra@unirioja.es"/>
    <n v="1"/>
    <m/>
    <n v="534"/>
    <s v="CONTRATADO DOCTOR -TIPO 1"/>
    <s v="C01"/>
    <s v="TIEMPO COMPLETO"/>
    <s v="2007-02-13 00:00:00.0"/>
    <s v="null"/>
    <s v="LD100611"/>
    <s v="PROFESOR CONTRATADO DOCTOR"/>
    <s v="R112"/>
    <x v="8"/>
    <n v="385"/>
    <s v="FÍSICA APLICADA"/>
  </r>
  <r>
    <x v="16"/>
    <x v="5"/>
    <n v="841"/>
    <s v="077G"/>
    <s v="GRUPO-A"/>
    <n v="13141259"/>
    <s v="Electricidad y magnetismo"/>
    <s v="GG"/>
    <s v="GRUPO GRANDE"/>
    <s v="077G"/>
    <s v="GRUPO GRANDE DE ELECTRICIDAD Y MAGNETISMO"/>
    <s v="GRUPO-A"/>
    <s v="Grupo Grande de ELECTRICIDAD Y MAGNETISMO"/>
    <s v="2S"/>
    <n v="13141259"/>
    <s v="LARA"/>
    <s v="SANTILLÁN"/>
    <s v="PEDRO MARÍA"/>
    <s v="pemarala"/>
    <s v="pedro.lara@unirioja.es"/>
    <n v="2"/>
    <n v="2"/>
    <n v="504"/>
    <s v="PROFESOR TITULAR UNIVERSIDAD"/>
    <s v="C01"/>
    <s v="TIEMPO COMPLETO"/>
    <s v="2016-09-15 00:00:00.0"/>
    <s v="null"/>
    <s v="DF100045"/>
    <s v="TITULAR UNIVERSIDAD"/>
    <s v="R109"/>
    <x v="9"/>
    <n v="535"/>
    <s v="INGENIERÍA ELÉCTRICA"/>
  </r>
  <r>
    <x v="16"/>
    <x v="5"/>
    <n v="841"/>
    <s v="077G"/>
    <s v="GRUPO-A"/>
    <n v="16557336"/>
    <s v="Electricidad y magnetismo"/>
    <s v="GG"/>
    <s v="GRUPO GRANDE"/>
    <s v="077G"/>
    <s v="GRUPO GRANDE DE ELECTRICIDAD Y MAGNETISMO"/>
    <s v="GRUPO-A"/>
    <s v="Grupo Grande de ELECTRICIDAD Y MAGNETISMO"/>
    <s v="2S"/>
    <n v="16557336"/>
    <s v="BLANCO"/>
    <s v="BARRERO"/>
    <s v="JUAN MANUEL"/>
    <s v="jbblanco"/>
    <s v="juan-manuel.blanco@unirioja.es"/>
    <n v="2"/>
    <n v="2"/>
    <n v="504"/>
    <s v="PROFESOR TITULAR UNIVERSIDAD"/>
    <s v="C01"/>
    <s v="TIEMPO COMPLETO"/>
    <s v="2015-11-13 00:00:00.0"/>
    <s v="null"/>
    <s v="DF100035"/>
    <s v="PROFESOR TITULAR DE UNIVERSIDAD"/>
    <s v="R109"/>
    <x v="9"/>
    <n v="535"/>
    <s v="INGENIERÍA ELÉCTRICA"/>
  </r>
  <r>
    <x v="16"/>
    <x v="5"/>
    <n v="841"/>
    <s v="077G"/>
    <s v="GRUPO-B"/>
    <n v="13141259"/>
    <s v="Electricidad y magnetismo"/>
    <s v="GG"/>
    <s v="GRUPO GRANDE"/>
    <s v="077G"/>
    <s v="GRUPO GRANDE DE ELECTRICIDAD Y MAGNETISMO"/>
    <s v="GRUPO-B"/>
    <s v="Grupo Grande de ELECTRICIDAD Y MAGNETISMO"/>
    <s v="2S"/>
    <n v="13141259"/>
    <s v="LARA"/>
    <s v="SANTILLÁN"/>
    <s v="PEDRO MARÍA"/>
    <s v="pemarala"/>
    <s v="pedro.lara@unirioja.es"/>
    <n v="2"/>
    <n v="2"/>
    <n v="504"/>
    <s v="PROFESOR TITULAR UNIVERSIDAD"/>
    <s v="C01"/>
    <s v="TIEMPO COMPLETO"/>
    <s v="2016-09-15 00:00:00.0"/>
    <s v="null"/>
    <s v="DF100045"/>
    <s v="TITULAR UNIVERSIDAD"/>
    <s v="R109"/>
    <x v="9"/>
    <n v="535"/>
    <s v="INGENIERÍA ELÉCTRICA"/>
  </r>
  <r>
    <x v="16"/>
    <x v="5"/>
    <n v="841"/>
    <s v="077G"/>
    <s v="GRUPO-B"/>
    <n v="16557336"/>
    <s v="Electricidad y magnetismo"/>
    <s v="GG"/>
    <s v="GRUPO GRANDE"/>
    <s v="077G"/>
    <s v="GRUPO GRANDE DE ELECTRICIDAD Y MAGNETISMO"/>
    <s v="GRUPO-B"/>
    <s v="Grupo Grande de ELECTRICIDAD Y MAGNETISMO"/>
    <s v="2S"/>
    <n v="16557336"/>
    <s v="BLANCO"/>
    <s v="BARRERO"/>
    <s v="JUAN MANUEL"/>
    <s v="jbblanco"/>
    <s v="juan-manuel.blanco@unirioja.es"/>
    <n v="2"/>
    <n v="2"/>
    <n v="504"/>
    <s v="PROFESOR TITULAR UNIVERSIDAD"/>
    <s v="C01"/>
    <s v="TIEMPO COMPLETO"/>
    <s v="2015-11-13 00:00:00.0"/>
    <s v="null"/>
    <s v="DF100035"/>
    <s v="PROFESOR TITULAR DE UNIVERSIDAD"/>
    <s v="R109"/>
    <x v="9"/>
    <n v="535"/>
    <s v="INGENIERÍA ELÉCTRICA"/>
  </r>
  <r>
    <x v="16"/>
    <x v="5"/>
    <n v="841"/>
    <s v="077L"/>
    <s v="GRUPO-A1"/>
    <n v="16575777"/>
    <s v="Electricidad y magnetismo"/>
    <s v="GL"/>
    <s v="GRUPO DE LABORATORIO"/>
    <s v="077L"/>
    <s v="LABORATORIO DE ELECTRICIDAD Y MAGNETISMO"/>
    <s v="GRUPO-A1"/>
    <s v="Grupo de Laboratorio de Electricidad y magnetismo"/>
    <s v="2S"/>
    <n v="16575777"/>
    <s v="SÁENZ"/>
    <s v="LÓPEZ"/>
    <s v="RAÚL"/>
    <s v="rasaenl"/>
    <s v="raul.saenz@unirioja.es"/>
    <n v="1"/>
    <n v="1"/>
    <n v="536"/>
    <s v="PROFESOR INTERINO"/>
    <s v="P04"/>
    <s v="TIEMPO PARCIAL (4+4 HORAS)"/>
    <s v="2018-09-17 00:00:00.0"/>
    <s v="null"/>
    <s v="PI101376"/>
    <s v="PROFESOR CONTRATADO INTERINO"/>
    <s v="R109"/>
    <x v="9"/>
    <n v="535"/>
    <s v="INGENIERÍA ELÉCTRICA"/>
  </r>
  <r>
    <x v="16"/>
    <x v="5"/>
    <n v="841"/>
    <s v="077L"/>
    <s v="GRUPO-A2"/>
    <n v="16537707"/>
    <s v="Electricidad y magnetismo"/>
    <s v="GL"/>
    <s v="GRUPO DE LABORATORIO"/>
    <s v="077L"/>
    <s v="LABORATORIO DE ELECTRICIDAD Y MAGNETISMO"/>
    <s v="GRUPO-A2"/>
    <s v="Grupo de Laboratorio de Electricidad y magnetismo"/>
    <s v="2S"/>
    <n v="16537707"/>
    <s v="MARTÍNEZ"/>
    <s v="SANTOLAYA"/>
    <s v="JOSÉ JAVIER"/>
    <s v="jjmartin"/>
    <s v="jose-javier.martinez@unirioja.es"/>
    <n v="0.3"/>
    <n v="0.3"/>
    <n v="506"/>
    <s v="PROFESOR TITULAR DE ESCUELA UNIVERSITARI"/>
    <s v="01A"/>
    <s v="TIEMPO COMPLETO AMPLIADO"/>
    <s v="2012-09-01 00:00:00.0"/>
    <s v="null"/>
    <s v="DF31833"/>
    <s v="TITULAR DE ESCUELAS UNIVERSITARIAS"/>
    <s v="R109"/>
    <x v="9"/>
    <n v="785"/>
    <s v="TECNOLOGÍA ELECTRÓNICA"/>
  </r>
  <r>
    <x v="16"/>
    <x v="5"/>
    <n v="841"/>
    <s v="077L"/>
    <s v="GRUPO-A2"/>
    <n v="16571904"/>
    <s v="Electricidad y magnetismo"/>
    <s v="GL"/>
    <s v="GRUPO DE LABORATORIO"/>
    <s v="077L"/>
    <s v="LABORATORIO DE ELECTRICIDAD Y MAGNETISMO"/>
    <s v="GRUPO-A2"/>
    <s v="Grupo de Laboratorio de Electricidad y magnetismo"/>
    <s v="2S"/>
    <n v="16571904"/>
    <s v="SÁINZ"/>
    <s v="ESCRICH"/>
    <s v="CARLOS"/>
    <s v="casainz"/>
    <s v="carlos.sainz@alum.unirioja.es"/>
    <n v="0.7"/>
    <n v="0.7"/>
    <n v="536"/>
    <s v="PROFESOR INTERINO"/>
    <s v="P03"/>
    <s v="TIEMPO PARCIAL (3+3 HORAS)"/>
    <s v="2019-03-29 00:00:00.0"/>
    <s v="2019-07-25 00:00:00.0"/>
    <s v="PI101526"/>
    <s v="PROFESOR CONTRATADO INTERINO"/>
    <s v="R109"/>
    <x v="9"/>
    <n v="785"/>
    <s v="TECNOLOGÍA ELECTRÓNICA"/>
  </r>
  <r>
    <x v="16"/>
    <x v="5"/>
    <n v="841"/>
    <s v="077L"/>
    <s v="GRUPO-A3"/>
    <n v="16513797"/>
    <s v="Electricidad y magnetismo"/>
    <s v="GL"/>
    <s v="GRUPO DE LABORATORIO"/>
    <s v="077L"/>
    <s v="LABORATORIO DE ELECTRICIDAD Y MAGNETISMO"/>
    <s v="GRUPO-A3"/>
    <s v="Grupo de Laboratorio de Electricidad y magnetismo"/>
    <s v="2S"/>
    <n v="16513797"/>
    <s v="ZORZANO"/>
    <s v="MARTÍNEZ"/>
    <s v="JOSÉ MARÍA"/>
    <s v="jzorzano"/>
    <s v="jose.zorzano@unirioja.es"/>
    <n v="1"/>
    <n v="1"/>
    <n v="506"/>
    <s v="PROFESOR TITULAR DE ESCUELA UNIVERSITARI"/>
    <s v="01A"/>
    <s v="TIEMPO COMPLETO AMPLIADO"/>
    <s v="2012-09-01 00:00:00.0"/>
    <s v="null"/>
    <s v="DF31835"/>
    <s v="TITULAR DE ESCUELAS UNIVERSITARIAS"/>
    <s v="R109"/>
    <x v="9"/>
    <n v="785"/>
    <s v="TECNOLOGÍA ELECTRÓNICA"/>
  </r>
  <r>
    <x v="16"/>
    <x v="5"/>
    <n v="841"/>
    <s v="077L"/>
    <s v="GRUPO-A4"/>
    <n v="16513797"/>
    <s v="Electricidad y magnetismo"/>
    <s v="GL"/>
    <s v="GRUPO DE LABORATORIO"/>
    <s v="077L"/>
    <s v="LABORATORIO DE ELECTRICIDAD Y MAGNETISMO"/>
    <s v="GRUPO-A4"/>
    <s v="Grupo de Laboratorio de Electricidad y magnetismo"/>
    <s v="2S"/>
    <n v="16513797"/>
    <s v="ZORZANO"/>
    <s v="MARTÍNEZ"/>
    <s v="JOSÉ MARÍA"/>
    <s v="jzorzano"/>
    <s v="jose.zorzano@unirioja.es"/>
    <n v="1"/>
    <n v="1"/>
    <n v="506"/>
    <s v="PROFESOR TITULAR DE ESCUELA UNIVERSITARI"/>
    <s v="01A"/>
    <s v="TIEMPO COMPLETO AMPLIADO"/>
    <s v="2012-09-01 00:00:00.0"/>
    <s v="null"/>
    <s v="DF31835"/>
    <s v="TITULAR DE ESCUELAS UNIVERSITARIAS"/>
    <s v="R109"/>
    <x v="9"/>
    <n v="785"/>
    <s v="TECNOLOGÍA ELECTRÓNICA"/>
  </r>
  <r>
    <x v="16"/>
    <x v="5"/>
    <n v="841"/>
    <s v="077L"/>
    <s v="GRUPO-A5"/>
    <n v="16575777"/>
    <s v="Electricidad y magnetismo"/>
    <s v="GL"/>
    <s v="GRUPO DE LABORATORIO"/>
    <s v="077L"/>
    <s v="LABORATORIO DE ELECTRICIDAD Y MAGNETISMO"/>
    <s v="GRUPO-A5"/>
    <s v="Grupo de Laboratorio de Electricidad y magnetismo"/>
    <s v="2S"/>
    <n v="16575777"/>
    <s v="SÁENZ"/>
    <s v="LÓPEZ"/>
    <s v="RAÚL"/>
    <s v="rasaenl"/>
    <s v="raul.saenz@unirioja.es"/>
    <n v="1"/>
    <n v="1"/>
    <n v="536"/>
    <s v="PROFESOR INTERINO"/>
    <s v="P04"/>
    <s v="TIEMPO PARCIAL (4+4 HORAS)"/>
    <s v="2018-09-17 00:00:00.0"/>
    <s v="null"/>
    <s v="PI101376"/>
    <s v="PROFESOR CONTRATADO INTERINO"/>
    <s v="R109"/>
    <x v="9"/>
    <n v="535"/>
    <s v="INGENIERÍA ELÉCTRICA"/>
  </r>
  <r>
    <x v="16"/>
    <x v="5"/>
    <n v="841"/>
    <s v="077L"/>
    <s v="GRUPO-B1"/>
    <n v="16537707"/>
    <s v="Electricidad y magnetismo"/>
    <s v="GL"/>
    <s v="GRUPO DE LABORATORIO"/>
    <s v="077L"/>
    <s v="LABORATORIO DE ELECTRICIDAD Y MAGNETISMO"/>
    <s v="GRUPO-B1"/>
    <s v="Grupo de Laboratorio de Electricidad y magnetismo"/>
    <s v="2S"/>
    <n v="16537707"/>
    <s v="MARTÍNEZ"/>
    <s v="SANTOLAYA"/>
    <s v="JOSÉ JAVIER"/>
    <s v="jjmartin"/>
    <s v="jose-javier.martinez@unirioja.es"/>
    <n v="0.3"/>
    <n v="0.3"/>
    <n v="506"/>
    <s v="PROFESOR TITULAR DE ESCUELA UNIVERSITARI"/>
    <s v="01A"/>
    <s v="TIEMPO COMPLETO AMPLIADO"/>
    <s v="2012-09-01 00:00:00.0"/>
    <s v="null"/>
    <s v="DF31833"/>
    <s v="TITULAR DE ESCUELAS UNIVERSITARIAS"/>
    <s v="R109"/>
    <x v="9"/>
    <n v="785"/>
    <s v="TECNOLOGÍA ELECTRÓNICA"/>
  </r>
  <r>
    <x v="16"/>
    <x v="5"/>
    <n v="841"/>
    <s v="077L"/>
    <s v="GRUPO-B1"/>
    <n v="16571904"/>
    <s v="Electricidad y magnetismo"/>
    <s v="GL"/>
    <s v="GRUPO DE LABORATORIO"/>
    <s v="077L"/>
    <s v="LABORATORIO DE ELECTRICIDAD Y MAGNETISMO"/>
    <s v="GRUPO-B1"/>
    <s v="Grupo de Laboratorio de Electricidad y magnetismo"/>
    <s v="2S"/>
    <n v="16571904"/>
    <s v="SÁINZ"/>
    <s v="ESCRICH"/>
    <s v="CARLOS"/>
    <s v="casainz"/>
    <s v="carlos.sainz@alum.unirioja.es"/>
    <n v="0.7"/>
    <n v="0.7"/>
    <n v="536"/>
    <s v="PROFESOR INTERINO"/>
    <s v="P03"/>
    <s v="TIEMPO PARCIAL (3+3 HORAS)"/>
    <s v="2019-03-29 00:00:00.0"/>
    <s v="2019-07-25 00:00:00.0"/>
    <s v="PI101526"/>
    <s v="PROFESOR CONTRATADO INTERINO"/>
    <s v="R109"/>
    <x v="9"/>
    <n v="785"/>
    <s v="TECNOLOGÍA ELECTRÓNICA"/>
  </r>
  <r>
    <x v="16"/>
    <x v="5"/>
    <n v="841"/>
    <s v="077L"/>
    <s v="GRUPO-B2"/>
    <n v="16537707"/>
    <s v="Electricidad y magnetismo"/>
    <s v="GL"/>
    <s v="GRUPO DE LABORATORIO"/>
    <s v="077L"/>
    <s v="LABORATORIO DE ELECTRICIDAD Y MAGNETISMO"/>
    <s v="GRUPO-B2"/>
    <s v="Grupo de Laboratorio de Electricidad y magnetismo"/>
    <s v="2S"/>
    <n v="16537707"/>
    <s v="MARTÍNEZ"/>
    <s v="SANTOLAYA"/>
    <s v="JOSÉ JAVIER"/>
    <s v="jjmartin"/>
    <s v="jose-javier.martinez@unirioja.es"/>
    <n v="0.3"/>
    <n v="0.3"/>
    <n v="506"/>
    <s v="PROFESOR TITULAR DE ESCUELA UNIVERSITARI"/>
    <s v="01A"/>
    <s v="TIEMPO COMPLETO AMPLIADO"/>
    <s v="2012-09-01 00:00:00.0"/>
    <s v="null"/>
    <s v="DF31833"/>
    <s v="TITULAR DE ESCUELAS UNIVERSITARIAS"/>
    <s v="R109"/>
    <x v="9"/>
    <n v="785"/>
    <s v="TECNOLOGÍA ELECTRÓNICA"/>
  </r>
  <r>
    <x v="16"/>
    <x v="5"/>
    <n v="841"/>
    <s v="077L"/>
    <s v="GRUPO-B2"/>
    <n v="16571904"/>
    <s v="Electricidad y magnetismo"/>
    <s v="GL"/>
    <s v="GRUPO DE LABORATORIO"/>
    <s v="077L"/>
    <s v="LABORATORIO DE ELECTRICIDAD Y MAGNETISMO"/>
    <s v="GRUPO-B2"/>
    <s v="Grupo de Laboratorio de Electricidad y magnetismo"/>
    <s v="2S"/>
    <n v="16571904"/>
    <s v="SÁINZ"/>
    <s v="ESCRICH"/>
    <s v="CARLOS"/>
    <s v="casainz"/>
    <s v="carlos.sainz@alum.unirioja.es"/>
    <n v="0.7"/>
    <n v="0.7"/>
    <n v="536"/>
    <s v="PROFESOR INTERINO"/>
    <s v="P03"/>
    <s v="TIEMPO PARCIAL (3+3 HORAS)"/>
    <s v="2019-03-29 00:00:00.0"/>
    <s v="2019-07-25 00:00:00.0"/>
    <s v="PI101526"/>
    <s v="PROFESOR CONTRATADO INTERINO"/>
    <s v="R109"/>
    <x v="9"/>
    <n v="785"/>
    <s v="TECNOLOGÍA ELECTRÓNICA"/>
  </r>
  <r>
    <x v="16"/>
    <x v="5"/>
    <n v="841"/>
    <s v="077L"/>
    <s v="GRUPO-B3"/>
    <n v="16537707"/>
    <s v="Electricidad y magnetismo"/>
    <s v="GL"/>
    <s v="GRUPO DE LABORATORIO"/>
    <s v="077L"/>
    <s v="LABORATORIO DE ELECTRICIDAD Y MAGNETISMO"/>
    <s v="GRUPO-B3"/>
    <s v="Grupo de Laboratorio de Electricidad y magnetismo"/>
    <s v="2S"/>
    <n v="16537707"/>
    <s v="MARTÍNEZ"/>
    <s v="SANTOLAYA"/>
    <s v="JOSÉ JAVIER"/>
    <s v="jjmartin"/>
    <s v="jose-javier.martinez@unirioja.es"/>
    <n v="0.3"/>
    <n v="0.3"/>
    <n v="506"/>
    <s v="PROFESOR TITULAR DE ESCUELA UNIVERSITARI"/>
    <s v="01A"/>
    <s v="TIEMPO COMPLETO AMPLIADO"/>
    <s v="2012-09-01 00:00:00.0"/>
    <s v="null"/>
    <s v="DF31833"/>
    <s v="TITULAR DE ESCUELAS UNIVERSITARIAS"/>
    <s v="R109"/>
    <x v="9"/>
    <n v="785"/>
    <s v="TECNOLOGÍA ELECTRÓNICA"/>
  </r>
  <r>
    <x v="16"/>
    <x v="5"/>
    <n v="841"/>
    <s v="077L"/>
    <s v="GRUPO-B3"/>
    <n v="16571904"/>
    <s v="Electricidad y magnetismo"/>
    <s v="GL"/>
    <s v="GRUPO DE LABORATORIO"/>
    <s v="077L"/>
    <s v="LABORATORIO DE ELECTRICIDAD Y MAGNETISMO"/>
    <s v="GRUPO-B3"/>
    <s v="Grupo de Laboratorio de Electricidad y magnetismo"/>
    <s v="2S"/>
    <n v="16571904"/>
    <s v="SÁINZ"/>
    <s v="ESCRICH"/>
    <s v="CARLOS"/>
    <s v="casainz"/>
    <s v="carlos.sainz@alum.unirioja.es"/>
    <n v="0.7"/>
    <n v="0.7"/>
    <n v="536"/>
    <s v="PROFESOR INTERINO"/>
    <s v="P03"/>
    <s v="TIEMPO PARCIAL (3+3 HORAS)"/>
    <s v="2019-03-29 00:00:00.0"/>
    <s v="2019-07-25 00:00:00.0"/>
    <s v="PI101526"/>
    <s v="PROFESOR CONTRATADO INTERINO"/>
    <s v="R109"/>
    <x v="9"/>
    <n v="785"/>
    <s v="TECNOLOGÍA ELECTRÓNICA"/>
  </r>
  <r>
    <x v="16"/>
    <x v="5"/>
    <n v="841"/>
    <s v="077L"/>
    <s v="GRUPO-B4"/>
    <n v="16575777"/>
    <s v="Electricidad y magnetismo"/>
    <s v="GL"/>
    <s v="GRUPO DE LABORATORIO"/>
    <s v="077L"/>
    <s v="LABORATORIO DE ELECTRICIDAD Y MAGNETISMO"/>
    <s v="GRUPO-B4"/>
    <s v="Grupo de Laboratorio de Electricidad y magnetismo"/>
    <s v="2S"/>
    <n v="16575777"/>
    <s v="SÁENZ"/>
    <s v="LÓPEZ"/>
    <s v="RAÚL"/>
    <s v="rasaenl"/>
    <s v="raul.saenz@unirioja.es"/>
    <n v="1"/>
    <n v="1"/>
    <n v="536"/>
    <s v="PROFESOR INTERINO"/>
    <s v="P04"/>
    <s v="TIEMPO PARCIAL (4+4 HORAS)"/>
    <s v="2018-09-17 00:00:00.0"/>
    <s v="null"/>
    <s v="PI101376"/>
    <s v="PROFESOR CONTRATADO INTERINO"/>
    <s v="R109"/>
    <x v="9"/>
    <n v="535"/>
    <s v="INGENIERÍA ELÉCTRICA"/>
  </r>
  <r>
    <x v="16"/>
    <x v="5"/>
    <n v="841"/>
    <s v="077R"/>
    <s v="GRUPO-A1"/>
    <n v="16527730"/>
    <s v="Electricidad y magnetismo"/>
    <s v="GR"/>
    <s v="GRUPO REDUCIDO"/>
    <s v="077R"/>
    <s v="GRUPO REDUCIDO DE ELECTRICIDAD Y MAGNETISMO"/>
    <s v="GRUPO-A1"/>
    <s v="Grupo Reducido de Electricidad y magnetismo"/>
    <s v="2S"/>
    <n v="16527730"/>
    <s v="VILLOSLADA"/>
    <s v="VILLOSLADA"/>
    <s v="GREGORIO"/>
    <s v="grvillos"/>
    <s v="gregorio.villoslada@unirioja.es"/>
    <n v="1"/>
    <n v="1"/>
    <n v="506"/>
    <s v="PROFESOR TITULAR DE ESCUELA UNIVERSITARI"/>
    <s v="01A"/>
    <s v="TIEMPO COMPLETO AMPLIADO"/>
    <s v="2012-09-01 00:00:00.0"/>
    <s v="null"/>
    <s v="DF31817"/>
    <s v="TITULAR DE ESCUELAS UNIVERSITARIAS"/>
    <s v="R109"/>
    <x v="9"/>
    <n v="535"/>
    <s v="INGENIERÍA ELÉCTRICA"/>
  </r>
  <r>
    <x v="16"/>
    <x v="5"/>
    <n v="841"/>
    <s v="077R"/>
    <s v="GRUPO-A2"/>
    <n v="16527730"/>
    <s v="Electricidad y magnetismo"/>
    <s v="GR"/>
    <s v="GRUPO REDUCIDO"/>
    <s v="077R"/>
    <s v="GRUPO REDUCIDO DE ELECTRICIDAD Y MAGNETISMO"/>
    <s v="GRUPO-A2"/>
    <s v="Grupo Reducido de Electricidad y magnetismo"/>
    <s v="2S"/>
    <n v="16527730"/>
    <s v="VILLOSLADA"/>
    <s v="VILLOSLADA"/>
    <s v="GREGORIO"/>
    <s v="grvillos"/>
    <s v="gregorio.villoslada@unirioja.es"/>
    <n v="1"/>
    <n v="1"/>
    <n v="506"/>
    <s v="PROFESOR TITULAR DE ESCUELA UNIVERSITARI"/>
    <s v="01A"/>
    <s v="TIEMPO COMPLETO AMPLIADO"/>
    <s v="2012-09-01 00:00:00.0"/>
    <s v="null"/>
    <s v="DF31817"/>
    <s v="TITULAR DE ESCUELAS UNIVERSITARIAS"/>
    <s v="R109"/>
    <x v="9"/>
    <n v="535"/>
    <s v="INGENIERÍA ELÉCTRICA"/>
  </r>
  <r>
    <x v="16"/>
    <x v="5"/>
    <n v="841"/>
    <s v="077R"/>
    <s v="GRUPO-A3"/>
    <n v="16527730"/>
    <s v="Electricidad y magnetismo"/>
    <s v="GR"/>
    <s v="GRUPO REDUCIDO"/>
    <s v="077R"/>
    <s v="GRUPO REDUCIDO DE ELECTRICIDAD Y MAGNETISMO"/>
    <s v="GRUPO-A3"/>
    <s v="Grupo Reducido de Electricidad y magnetismo"/>
    <s v="2S"/>
    <n v="16527730"/>
    <s v="VILLOSLADA"/>
    <s v="VILLOSLADA"/>
    <s v="GREGORIO"/>
    <s v="grvillos"/>
    <s v="gregorio.villoslada@unirioja.es"/>
    <n v="1"/>
    <n v="1"/>
    <n v="506"/>
    <s v="PROFESOR TITULAR DE ESCUELA UNIVERSITARI"/>
    <s v="01A"/>
    <s v="TIEMPO COMPLETO AMPLIADO"/>
    <s v="2012-09-01 00:00:00.0"/>
    <s v="null"/>
    <s v="DF31817"/>
    <s v="TITULAR DE ESCUELAS UNIVERSITARIAS"/>
    <s v="R109"/>
    <x v="9"/>
    <n v="535"/>
    <s v="INGENIERÍA ELÉCTRICA"/>
  </r>
  <r>
    <x v="16"/>
    <x v="5"/>
    <n v="841"/>
    <s v="077R"/>
    <s v="GRUPO-B1"/>
    <n v="16527730"/>
    <s v="Electricidad y magnetismo"/>
    <s v="GR"/>
    <s v="GRUPO REDUCIDO"/>
    <s v="077R"/>
    <s v="GRUPO REDUCIDO DE ELECTRICIDAD Y MAGNETISMO"/>
    <s v="GRUPO-B1"/>
    <s v="Grupo Reducido de Electricidad y magnetismo"/>
    <s v="2S"/>
    <n v="16527730"/>
    <s v="VILLOSLADA"/>
    <s v="VILLOSLADA"/>
    <s v="GREGORIO"/>
    <s v="grvillos"/>
    <s v="gregorio.villoslada@unirioja.es"/>
    <n v="1"/>
    <n v="1"/>
    <n v="506"/>
    <s v="PROFESOR TITULAR DE ESCUELA UNIVERSITARI"/>
    <s v="01A"/>
    <s v="TIEMPO COMPLETO AMPLIADO"/>
    <s v="2012-09-01 00:00:00.0"/>
    <s v="null"/>
    <s v="DF31817"/>
    <s v="TITULAR DE ESCUELAS UNIVERSITARIAS"/>
    <s v="R109"/>
    <x v="9"/>
    <n v="535"/>
    <s v="INGENIERÍA ELÉCTRICA"/>
  </r>
  <r>
    <x v="16"/>
    <x v="5"/>
    <n v="841"/>
    <s v="077R"/>
    <s v="GRUPO-B2"/>
    <n v="16527730"/>
    <s v="Electricidad y magnetismo"/>
    <s v="GR"/>
    <s v="GRUPO REDUCIDO"/>
    <s v="077R"/>
    <s v="GRUPO REDUCIDO DE ELECTRICIDAD Y MAGNETISMO"/>
    <s v="GRUPO-B2"/>
    <s v="Grupo Reducido de Electricidad y magnetismo"/>
    <s v="2S"/>
    <n v="16527730"/>
    <s v="VILLOSLADA"/>
    <s v="VILLOSLADA"/>
    <s v="GREGORIO"/>
    <s v="grvillos"/>
    <s v="gregorio.villoslada@unirioja.es"/>
    <n v="1"/>
    <n v="1"/>
    <n v="506"/>
    <s v="PROFESOR TITULAR DE ESCUELA UNIVERSITARI"/>
    <s v="01A"/>
    <s v="TIEMPO COMPLETO AMPLIADO"/>
    <s v="2012-09-01 00:00:00.0"/>
    <s v="null"/>
    <s v="DF31817"/>
    <s v="TITULAR DE ESCUELAS UNIVERSITARIAS"/>
    <s v="R109"/>
    <x v="9"/>
    <n v="535"/>
    <s v="INGENIERÍA ELÉCTRICA"/>
  </r>
  <r>
    <x v="17"/>
    <x v="5"/>
    <n v="841"/>
    <s v="077G"/>
    <s v="GRUPO-A"/>
    <n v="13141259"/>
    <s v="Electricidad y magnetismo"/>
    <s v="GG"/>
    <s v="GRUPO GRANDE"/>
    <s v="077G"/>
    <s v="GRUPO GRANDE DE ELECTRICIDAD Y MAGNETISMO"/>
    <s v="GRUPO-A"/>
    <s v="Grupo Grande de ELECTRICIDAD Y MAGNETISMO"/>
    <s v="2S"/>
    <n v="13141259"/>
    <s v="LARA"/>
    <s v="SANTILLÁN"/>
    <s v="PEDRO MARÍA"/>
    <s v="pemarala"/>
    <s v="pedro.lara@unirioja.es"/>
    <n v="2"/>
    <m/>
    <n v="504"/>
    <s v="PROFESOR TITULAR UNIVERSIDAD"/>
    <s v="C01"/>
    <s v="TIEMPO COMPLETO"/>
    <s v="2016-09-15 00:00:00.0"/>
    <s v="null"/>
    <s v="DF100045"/>
    <s v="TITULAR UNIVERSIDAD"/>
    <s v="R109"/>
    <x v="9"/>
    <n v="535"/>
    <s v="INGENIERÍA ELÉCTRICA"/>
  </r>
  <r>
    <x v="17"/>
    <x v="5"/>
    <n v="841"/>
    <s v="077G"/>
    <s v="GRUPO-A"/>
    <n v="16557336"/>
    <s v="Electricidad y magnetismo"/>
    <s v="GG"/>
    <s v="GRUPO GRANDE"/>
    <s v="077G"/>
    <s v="GRUPO GRANDE DE ELECTRICIDAD Y MAGNETISMO"/>
    <s v="GRUPO-A"/>
    <s v="Grupo Grande de ELECTRICIDAD Y MAGNETISMO"/>
    <s v="2S"/>
    <n v="16557336"/>
    <s v="BLANCO"/>
    <s v="BARRERO"/>
    <s v="JUAN MANUEL"/>
    <s v="jbblanco"/>
    <s v="juan-manuel.blanco@unirioja.es"/>
    <n v="2"/>
    <m/>
    <n v="504"/>
    <s v="PROFESOR TITULAR UNIVERSIDAD"/>
    <s v="C01"/>
    <s v="TIEMPO COMPLETO"/>
    <s v="2015-11-13 00:00:00.0"/>
    <s v="null"/>
    <s v="DF100035"/>
    <s v="PROFESOR TITULAR DE UNIVERSIDAD"/>
    <s v="R109"/>
    <x v="9"/>
    <n v="535"/>
    <s v="INGENIERÍA ELÉCTRICA"/>
  </r>
  <r>
    <x v="17"/>
    <x v="5"/>
    <n v="841"/>
    <s v="077G"/>
    <s v="GRUPO-B"/>
    <n v="13141259"/>
    <s v="Electricidad y magnetismo"/>
    <s v="GG"/>
    <s v="GRUPO GRANDE"/>
    <s v="077G"/>
    <s v="GRUPO GRANDE DE ELECTRICIDAD Y MAGNETISMO"/>
    <s v="GRUPO-B"/>
    <s v="Grupo Grande de ELECTRICIDAD Y MAGNETISMO"/>
    <s v="2S"/>
    <n v="13141259"/>
    <s v="LARA"/>
    <s v="SANTILLÁN"/>
    <s v="PEDRO MARÍA"/>
    <s v="pemarala"/>
    <s v="pedro.lara@unirioja.es"/>
    <n v="2"/>
    <m/>
    <n v="504"/>
    <s v="PROFESOR TITULAR UNIVERSIDAD"/>
    <s v="C01"/>
    <s v="TIEMPO COMPLETO"/>
    <s v="2016-09-15 00:00:00.0"/>
    <s v="null"/>
    <s v="DF100045"/>
    <s v="TITULAR UNIVERSIDAD"/>
    <s v="R109"/>
    <x v="9"/>
    <n v="535"/>
    <s v="INGENIERÍA ELÉCTRICA"/>
  </r>
  <r>
    <x v="17"/>
    <x v="5"/>
    <n v="841"/>
    <s v="077G"/>
    <s v="GRUPO-B"/>
    <n v="16557336"/>
    <s v="Electricidad y magnetismo"/>
    <s v="GG"/>
    <s v="GRUPO GRANDE"/>
    <s v="077G"/>
    <s v="GRUPO GRANDE DE ELECTRICIDAD Y MAGNETISMO"/>
    <s v="GRUPO-B"/>
    <s v="Grupo Grande de ELECTRICIDAD Y MAGNETISMO"/>
    <s v="2S"/>
    <n v="16557336"/>
    <s v="BLANCO"/>
    <s v="BARRERO"/>
    <s v="JUAN MANUEL"/>
    <s v="jbblanco"/>
    <s v="juan-manuel.blanco@unirioja.es"/>
    <n v="2"/>
    <m/>
    <n v="504"/>
    <s v="PROFESOR TITULAR UNIVERSIDAD"/>
    <s v="C01"/>
    <s v="TIEMPO COMPLETO"/>
    <s v="2015-11-13 00:00:00.0"/>
    <s v="null"/>
    <s v="DF100035"/>
    <s v="PROFESOR TITULAR DE UNIVERSIDAD"/>
    <s v="R109"/>
    <x v="9"/>
    <n v="535"/>
    <s v="INGENIERÍA ELÉCTRICA"/>
  </r>
  <r>
    <x v="17"/>
    <x v="5"/>
    <n v="841"/>
    <s v="077L"/>
    <s v="GRUPO-A1"/>
    <n v="16575777"/>
    <s v="Electricidad y magnetismo"/>
    <s v="GL"/>
    <s v="GRUPO DE LABORATORIO"/>
    <s v="077L"/>
    <s v="LABORATORIO DE ELECTRICIDAD Y MAGNETISMO"/>
    <s v="GRUPO-A1"/>
    <s v="Grupo de Laboratorio de Electricidad y magnetismo"/>
    <s v="2S"/>
    <n v="16575777"/>
    <s v="SÁENZ"/>
    <s v="LÓPEZ"/>
    <s v="RAÚL"/>
    <s v="rasaenl"/>
    <s v="raul.saenz@unirioja.es"/>
    <n v="1"/>
    <m/>
    <n v="536"/>
    <s v="PROFESOR INTERINO"/>
    <s v="P04"/>
    <s v="TIEMPO PARCIAL (4+4 HORAS)"/>
    <s v="2018-09-17 00:00:00.0"/>
    <s v="null"/>
    <s v="PI101376"/>
    <s v="PROFESOR CONTRATADO INTERINO"/>
    <s v="R109"/>
    <x v="9"/>
    <n v="535"/>
    <s v="INGENIERÍA ELÉCTRICA"/>
  </r>
  <r>
    <x v="17"/>
    <x v="5"/>
    <n v="841"/>
    <s v="077L"/>
    <s v="GRUPO-A2"/>
    <n v="16537707"/>
    <s v="Electricidad y magnetismo"/>
    <s v="GL"/>
    <s v="GRUPO DE LABORATORIO"/>
    <s v="077L"/>
    <s v="LABORATORIO DE ELECTRICIDAD Y MAGNETISMO"/>
    <s v="GRUPO-A2"/>
    <s v="Grupo de Laboratorio de Electricidad y magnetismo"/>
    <s v="2S"/>
    <n v="16537707"/>
    <s v="MARTÍNEZ"/>
    <s v="SANTOLAYA"/>
    <s v="JOSÉ JAVIER"/>
    <s v="jjmartin"/>
    <s v="jose-javier.martinez@unirioja.es"/>
    <n v="0.3"/>
    <m/>
    <n v="506"/>
    <s v="PROFESOR TITULAR DE ESCUELA UNIVERSITARI"/>
    <s v="01A"/>
    <s v="TIEMPO COMPLETO AMPLIADO"/>
    <s v="2012-09-01 00:00:00.0"/>
    <s v="null"/>
    <s v="DF31833"/>
    <s v="TITULAR DE ESCUELAS UNIVERSITARIAS"/>
    <s v="R109"/>
    <x v="9"/>
    <n v="785"/>
    <s v="TECNOLOGÍA ELECTRÓNICA"/>
  </r>
  <r>
    <x v="17"/>
    <x v="5"/>
    <n v="841"/>
    <s v="077L"/>
    <s v="GRUPO-A2"/>
    <n v="16571904"/>
    <s v="Electricidad y magnetismo"/>
    <s v="GL"/>
    <s v="GRUPO DE LABORATORIO"/>
    <s v="077L"/>
    <s v="LABORATORIO DE ELECTRICIDAD Y MAGNETISMO"/>
    <s v="GRUPO-A2"/>
    <s v="Grupo de Laboratorio de Electricidad y magnetismo"/>
    <s v="2S"/>
    <n v="16571904"/>
    <s v="SÁINZ"/>
    <s v="ESCRICH"/>
    <s v="CARLOS"/>
    <s v="casainz"/>
    <s v="carlos.sainz@alum.unirioja.es"/>
    <n v="0.7"/>
    <m/>
    <n v="536"/>
    <s v="PROFESOR INTERINO"/>
    <s v="P03"/>
    <s v="TIEMPO PARCIAL (3+3 HORAS)"/>
    <s v="2019-03-29 00:00:00.0"/>
    <s v="2019-07-25 00:00:00.0"/>
    <s v="PI101526"/>
    <s v="PROFESOR CONTRATADO INTERINO"/>
    <s v="R109"/>
    <x v="9"/>
    <n v="785"/>
    <s v="TECNOLOGÍA ELECTRÓNICA"/>
  </r>
  <r>
    <x v="17"/>
    <x v="5"/>
    <n v="841"/>
    <s v="077L"/>
    <s v="GRUPO-A3"/>
    <n v="16513797"/>
    <s v="Electricidad y magnetismo"/>
    <s v="GL"/>
    <s v="GRUPO DE LABORATORIO"/>
    <s v="077L"/>
    <s v="LABORATORIO DE ELECTRICIDAD Y MAGNETISMO"/>
    <s v="GRUPO-A3"/>
    <s v="Grupo de Laboratorio de Electricidad y magnetismo"/>
    <s v="2S"/>
    <n v="16513797"/>
    <s v="ZORZANO"/>
    <s v="MARTÍNEZ"/>
    <s v="JOSÉ MARÍA"/>
    <s v="jzorzano"/>
    <s v="jose.zorzano@unirioja.es"/>
    <n v="1"/>
    <m/>
    <n v="506"/>
    <s v="PROFESOR TITULAR DE ESCUELA UNIVERSITARI"/>
    <s v="01A"/>
    <s v="TIEMPO COMPLETO AMPLIADO"/>
    <s v="2012-09-01 00:00:00.0"/>
    <s v="null"/>
    <s v="DF31835"/>
    <s v="TITULAR DE ESCUELAS UNIVERSITARIAS"/>
    <s v="R109"/>
    <x v="9"/>
    <n v="785"/>
    <s v="TECNOLOGÍA ELECTRÓNICA"/>
  </r>
  <r>
    <x v="17"/>
    <x v="5"/>
    <n v="841"/>
    <s v="077L"/>
    <s v="GRUPO-A4"/>
    <n v="16513797"/>
    <s v="Electricidad y magnetismo"/>
    <s v="GL"/>
    <s v="GRUPO DE LABORATORIO"/>
    <s v="077L"/>
    <s v="LABORATORIO DE ELECTRICIDAD Y MAGNETISMO"/>
    <s v="GRUPO-A4"/>
    <s v="Grupo de Laboratorio de Electricidad y magnetismo"/>
    <s v="2S"/>
    <n v="16513797"/>
    <s v="ZORZANO"/>
    <s v="MARTÍNEZ"/>
    <s v="JOSÉ MARÍA"/>
    <s v="jzorzano"/>
    <s v="jose.zorzano@unirioja.es"/>
    <n v="1"/>
    <m/>
    <n v="506"/>
    <s v="PROFESOR TITULAR DE ESCUELA UNIVERSITARI"/>
    <s v="01A"/>
    <s v="TIEMPO COMPLETO AMPLIADO"/>
    <s v="2012-09-01 00:00:00.0"/>
    <s v="null"/>
    <s v="DF31835"/>
    <s v="TITULAR DE ESCUELAS UNIVERSITARIAS"/>
    <s v="R109"/>
    <x v="9"/>
    <n v="785"/>
    <s v="TECNOLOGÍA ELECTRÓNICA"/>
  </r>
  <r>
    <x v="17"/>
    <x v="5"/>
    <n v="841"/>
    <s v="077L"/>
    <s v="GRUPO-A5"/>
    <n v="16575777"/>
    <s v="Electricidad y magnetismo"/>
    <s v="GL"/>
    <s v="GRUPO DE LABORATORIO"/>
    <s v="077L"/>
    <s v="LABORATORIO DE ELECTRICIDAD Y MAGNETISMO"/>
    <s v="GRUPO-A5"/>
    <s v="Grupo de Laboratorio de Electricidad y magnetismo"/>
    <s v="2S"/>
    <n v="16575777"/>
    <s v="SÁENZ"/>
    <s v="LÓPEZ"/>
    <s v="RAÚL"/>
    <s v="rasaenl"/>
    <s v="raul.saenz@unirioja.es"/>
    <n v="1"/>
    <m/>
    <n v="536"/>
    <s v="PROFESOR INTERINO"/>
    <s v="P04"/>
    <s v="TIEMPO PARCIAL (4+4 HORAS)"/>
    <s v="2018-09-17 00:00:00.0"/>
    <s v="null"/>
    <s v="PI101376"/>
    <s v="PROFESOR CONTRATADO INTERINO"/>
    <s v="R109"/>
    <x v="9"/>
    <n v="535"/>
    <s v="INGENIERÍA ELÉCTRICA"/>
  </r>
  <r>
    <x v="17"/>
    <x v="5"/>
    <n v="841"/>
    <s v="077L"/>
    <s v="GRUPO-B1"/>
    <n v="16537707"/>
    <s v="Electricidad y magnetismo"/>
    <s v="GL"/>
    <s v="GRUPO DE LABORATORIO"/>
    <s v="077L"/>
    <s v="LABORATORIO DE ELECTRICIDAD Y MAGNETISMO"/>
    <s v="GRUPO-B1"/>
    <s v="Grupo de Laboratorio de Electricidad y magnetismo"/>
    <s v="2S"/>
    <n v="16537707"/>
    <s v="MARTÍNEZ"/>
    <s v="SANTOLAYA"/>
    <s v="JOSÉ JAVIER"/>
    <s v="jjmartin"/>
    <s v="jose-javier.martinez@unirioja.es"/>
    <n v="0.3"/>
    <m/>
    <n v="506"/>
    <s v="PROFESOR TITULAR DE ESCUELA UNIVERSITARI"/>
    <s v="01A"/>
    <s v="TIEMPO COMPLETO AMPLIADO"/>
    <s v="2012-09-01 00:00:00.0"/>
    <s v="null"/>
    <s v="DF31833"/>
    <s v="TITULAR DE ESCUELAS UNIVERSITARIAS"/>
    <s v="R109"/>
    <x v="9"/>
    <n v="785"/>
    <s v="TECNOLOGÍA ELECTRÓNICA"/>
  </r>
  <r>
    <x v="17"/>
    <x v="5"/>
    <n v="841"/>
    <s v="077L"/>
    <s v="GRUPO-B1"/>
    <n v="16571904"/>
    <s v="Electricidad y magnetismo"/>
    <s v="GL"/>
    <s v="GRUPO DE LABORATORIO"/>
    <s v="077L"/>
    <s v="LABORATORIO DE ELECTRICIDAD Y MAGNETISMO"/>
    <s v="GRUPO-B1"/>
    <s v="Grupo de Laboratorio de Electricidad y magnetismo"/>
    <s v="2S"/>
    <n v="16571904"/>
    <s v="SÁINZ"/>
    <s v="ESCRICH"/>
    <s v="CARLOS"/>
    <s v="casainz"/>
    <s v="carlos.sainz@alum.unirioja.es"/>
    <n v="0.7"/>
    <m/>
    <n v="536"/>
    <s v="PROFESOR INTERINO"/>
    <s v="P03"/>
    <s v="TIEMPO PARCIAL (3+3 HORAS)"/>
    <s v="2019-03-29 00:00:00.0"/>
    <s v="2019-07-25 00:00:00.0"/>
    <s v="PI101526"/>
    <s v="PROFESOR CONTRATADO INTERINO"/>
    <s v="R109"/>
    <x v="9"/>
    <n v="785"/>
    <s v="TECNOLOGÍA ELECTRÓNICA"/>
  </r>
  <r>
    <x v="17"/>
    <x v="5"/>
    <n v="841"/>
    <s v="077L"/>
    <s v="GRUPO-B2"/>
    <n v="16537707"/>
    <s v="Electricidad y magnetismo"/>
    <s v="GL"/>
    <s v="GRUPO DE LABORATORIO"/>
    <s v="077L"/>
    <s v="LABORATORIO DE ELECTRICIDAD Y MAGNETISMO"/>
    <s v="GRUPO-B2"/>
    <s v="Grupo de Laboratorio de Electricidad y magnetismo"/>
    <s v="2S"/>
    <n v="16537707"/>
    <s v="MARTÍNEZ"/>
    <s v="SANTOLAYA"/>
    <s v="JOSÉ JAVIER"/>
    <s v="jjmartin"/>
    <s v="jose-javier.martinez@unirioja.es"/>
    <n v="0.3"/>
    <m/>
    <n v="506"/>
    <s v="PROFESOR TITULAR DE ESCUELA UNIVERSITARI"/>
    <s v="01A"/>
    <s v="TIEMPO COMPLETO AMPLIADO"/>
    <s v="2012-09-01 00:00:00.0"/>
    <s v="null"/>
    <s v="DF31833"/>
    <s v="TITULAR DE ESCUELAS UNIVERSITARIAS"/>
    <s v="R109"/>
    <x v="9"/>
    <n v="785"/>
    <s v="TECNOLOGÍA ELECTRÓNICA"/>
  </r>
  <r>
    <x v="17"/>
    <x v="5"/>
    <n v="841"/>
    <s v="077L"/>
    <s v="GRUPO-B2"/>
    <n v="16571904"/>
    <s v="Electricidad y magnetismo"/>
    <s v="GL"/>
    <s v="GRUPO DE LABORATORIO"/>
    <s v="077L"/>
    <s v="LABORATORIO DE ELECTRICIDAD Y MAGNETISMO"/>
    <s v="GRUPO-B2"/>
    <s v="Grupo de Laboratorio de Electricidad y magnetismo"/>
    <s v="2S"/>
    <n v="16571904"/>
    <s v="SÁINZ"/>
    <s v="ESCRICH"/>
    <s v="CARLOS"/>
    <s v="casainz"/>
    <s v="carlos.sainz@alum.unirioja.es"/>
    <n v="0.7"/>
    <m/>
    <n v="536"/>
    <s v="PROFESOR INTERINO"/>
    <s v="P03"/>
    <s v="TIEMPO PARCIAL (3+3 HORAS)"/>
    <s v="2019-03-29 00:00:00.0"/>
    <s v="2019-07-25 00:00:00.0"/>
    <s v="PI101526"/>
    <s v="PROFESOR CONTRATADO INTERINO"/>
    <s v="R109"/>
    <x v="9"/>
    <n v="785"/>
    <s v="TECNOLOGÍA ELECTRÓNICA"/>
  </r>
  <r>
    <x v="17"/>
    <x v="5"/>
    <n v="841"/>
    <s v="077L"/>
    <s v="GRUPO-B3"/>
    <n v="16537707"/>
    <s v="Electricidad y magnetismo"/>
    <s v="GL"/>
    <s v="GRUPO DE LABORATORIO"/>
    <s v="077L"/>
    <s v="LABORATORIO DE ELECTRICIDAD Y MAGNETISMO"/>
    <s v="GRUPO-B3"/>
    <s v="Grupo de Laboratorio de Electricidad y magnetismo"/>
    <s v="2S"/>
    <n v="16537707"/>
    <s v="MARTÍNEZ"/>
    <s v="SANTOLAYA"/>
    <s v="JOSÉ JAVIER"/>
    <s v="jjmartin"/>
    <s v="jose-javier.martinez@unirioja.es"/>
    <n v="0.3"/>
    <m/>
    <n v="506"/>
    <s v="PROFESOR TITULAR DE ESCUELA UNIVERSITARI"/>
    <s v="01A"/>
    <s v="TIEMPO COMPLETO AMPLIADO"/>
    <s v="2012-09-01 00:00:00.0"/>
    <s v="null"/>
    <s v="DF31833"/>
    <s v="TITULAR DE ESCUELAS UNIVERSITARIAS"/>
    <s v="R109"/>
    <x v="9"/>
    <n v="785"/>
    <s v="TECNOLOGÍA ELECTRÓNICA"/>
  </r>
  <r>
    <x v="17"/>
    <x v="5"/>
    <n v="841"/>
    <s v="077L"/>
    <s v="GRUPO-B3"/>
    <n v="16571904"/>
    <s v="Electricidad y magnetismo"/>
    <s v="GL"/>
    <s v="GRUPO DE LABORATORIO"/>
    <s v="077L"/>
    <s v="LABORATORIO DE ELECTRICIDAD Y MAGNETISMO"/>
    <s v="GRUPO-B3"/>
    <s v="Grupo de Laboratorio de Electricidad y magnetismo"/>
    <s v="2S"/>
    <n v="16571904"/>
    <s v="SÁINZ"/>
    <s v="ESCRICH"/>
    <s v="CARLOS"/>
    <s v="casainz"/>
    <s v="carlos.sainz@alum.unirioja.es"/>
    <n v="0.7"/>
    <m/>
    <n v="536"/>
    <s v="PROFESOR INTERINO"/>
    <s v="P03"/>
    <s v="TIEMPO PARCIAL (3+3 HORAS)"/>
    <s v="2019-03-29 00:00:00.0"/>
    <s v="2019-07-25 00:00:00.0"/>
    <s v="PI101526"/>
    <s v="PROFESOR CONTRATADO INTERINO"/>
    <s v="R109"/>
    <x v="9"/>
    <n v="785"/>
    <s v="TECNOLOGÍA ELECTRÓNICA"/>
  </r>
  <r>
    <x v="17"/>
    <x v="5"/>
    <n v="841"/>
    <s v="077L"/>
    <s v="GRUPO-B4"/>
    <n v="16575777"/>
    <s v="Electricidad y magnetismo"/>
    <s v="GL"/>
    <s v="GRUPO DE LABORATORIO"/>
    <s v="077L"/>
    <s v="LABORATORIO DE ELECTRICIDAD Y MAGNETISMO"/>
    <s v="GRUPO-B4"/>
    <s v="Grupo de Laboratorio de Electricidad y magnetismo"/>
    <s v="2S"/>
    <n v="16575777"/>
    <s v="SÁENZ"/>
    <s v="LÓPEZ"/>
    <s v="RAÚL"/>
    <s v="rasaenl"/>
    <s v="raul.saenz@unirioja.es"/>
    <n v="1"/>
    <m/>
    <n v="536"/>
    <s v="PROFESOR INTERINO"/>
    <s v="P04"/>
    <s v="TIEMPO PARCIAL (4+4 HORAS)"/>
    <s v="2018-09-17 00:00:00.0"/>
    <s v="null"/>
    <s v="PI101376"/>
    <s v="PROFESOR CONTRATADO INTERINO"/>
    <s v="R109"/>
    <x v="9"/>
    <n v="535"/>
    <s v="INGENIERÍA ELÉCTRICA"/>
  </r>
  <r>
    <x v="17"/>
    <x v="5"/>
    <n v="841"/>
    <s v="077R"/>
    <s v="GRUPO-A1"/>
    <n v="16527730"/>
    <s v="Electricidad y magnetismo"/>
    <s v="GR"/>
    <s v="GRUPO REDUCIDO"/>
    <s v="077R"/>
    <s v="GRUPO REDUCIDO DE ELECTRICIDAD Y MAGNETISMO"/>
    <s v="GRUPO-A1"/>
    <s v="Grupo Reducido de Electricidad y magnetismo"/>
    <s v="2S"/>
    <n v="16527730"/>
    <s v="VILLOSLADA"/>
    <s v="VILLOSLADA"/>
    <s v="GREGORIO"/>
    <s v="grvillos"/>
    <s v="gregorio.villoslada@unirioja.es"/>
    <n v="1"/>
    <m/>
    <n v="506"/>
    <s v="PROFESOR TITULAR DE ESCUELA UNIVERSITARI"/>
    <s v="01A"/>
    <s v="TIEMPO COMPLETO AMPLIADO"/>
    <s v="2012-09-01 00:00:00.0"/>
    <s v="null"/>
    <s v="DF31817"/>
    <s v="TITULAR DE ESCUELAS UNIVERSITARIAS"/>
    <s v="R109"/>
    <x v="9"/>
    <n v="535"/>
    <s v="INGENIERÍA ELÉCTRICA"/>
  </r>
  <r>
    <x v="17"/>
    <x v="5"/>
    <n v="841"/>
    <s v="077R"/>
    <s v="GRUPO-A2"/>
    <n v="16527730"/>
    <s v="Electricidad y magnetismo"/>
    <s v="GR"/>
    <s v="GRUPO REDUCIDO"/>
    <s v="077R"/>
    <s v="GRUPO REDUCIDO DE ELECTRICIDAD Y MAGNETISMO"/>
    <s v="GRUPO-A2"/>
    <s v="Grupo Reducido de Electricidad y magnetismo"/>
    <s v="2S"/>
    <n v="16527730"/>
    <s v="VILLOSLADA"/>
    <s v="VILLOSLADA"/>
    <s v="GREGORIO"/>
    <s v="grvillos"/>
    <s v="gregorio.villoslada@unirioja.es"/>
    <n v="1"/>
    <m/>
    <n v="506"/>
    <s v="PROFESOR TITULAR DE ESCUELA UNIVERSITARI"/>
    <s v="01A"/>
    <s v="TIEMPO COMPLETO AMPLIADO"/>
    <s v="2012-09-01 00:00:00.0"/>
    <s v="null"/>
    <s v="DF31817"/>
    <s v="TITULAR DE ESCUELAS UNIVERSITARIAS"/>
    <s v="R109"/>
    <x v="9"/>
    <n v="535"/>
    <s v="INGENIERÍA ELÉCTRICA"/>
  </r>
  <r>
    <x v="17"/>
    <x v="5"/>
    <n v="841"/>
    <s v="077R"/>
    <s v="GRUPO-A3"/>
    <n v="16527730"/>
    <s v="Electricidad y magnetismo"/>
    <s v="GR"/>
    <s v="GRUPO REDUCIDO"/>
    <s v="077R"/>
    <s v="GRUPO REDUCIDO DE ELECTRICIDAD Y MAGNETISMO"/>
    <s v="GRUPO-A3"/>
    <s v="Grupo Reducido de Electricidad y magnetismo"/>
    <s v="2S"/>
    <n v="16527730"/>
    <s v="VILLOSLADA"/>
    <s v="VILLOSLADA"/>
    <s v="GREGORIO"/>
    <s v="grvillos"/>
    <s v="gregorio.villoslada@unirioja.es"/>
    <n v="1"/>
    <m/>
    <n v="506"/>
    <s v="PROFESOR TITULAR DE ESCUELA UNIVERSITARI"/>
    <s v="01A"/>
    <s v="TIEMPO COMPLETO AMPLIADO"/>
    <s v="2012-09-01 00:00:00.0"/>
    <s v="null"/>
    <s v="DF31817"/>
    <s v="TITULAR DE ESCUELAS UNIVERSITARIAS"/>
    <s v="R109"/>
    <x v="9"/>
    <n v="535"/>
    <s v="INGENIERÍA ELÉCTRICA"/>
  </r>
  <r>
    <x v="17"/>
    <x v="5"/>
    <n v="841"/>
    <s v="077R"/>
    <s v="GRUPO-B1"/>
    <n v="16527730"/>
    <s v="Electricidad y magnetismo"/>
    <s v="GR"/>
    <s v="GRUPO REDUCIDO"/>
    <s v="077R"/>
    <s v="GRUPO REDUCIDO DE ELECTRICIDAD Y MAGNETISMO"/>
    <s v="GRUPO-B1"/>
    <s v="Grupo Reducido de Electricidad y magnetismo"/>
    <s v="2S"/>
    <n v="16527730"/>
    <s v="VILLOSLADA"/>
    <s v="VILLOSLADA"/>
    <s v="GREGORIO"/>
    <s v="grvillos"/>
    <s v="gregorio.villoslada@unirioja.es"/>
    <n v="1"/>
    <m/>
    <n v="506"/>
    <s v="PROFESOR TITULAR DE ESCUELA UNIVERSITARI"/>
    <s v="01A"/>
    <s v="TIEMPO COMPLETO AMPLIADO"/>
    <s v="2012-09-01 00:00:00.0"/>
    <s v="null"/>
    <s v="DF31817"/>
    <s v="TITULAR DE ESCUELAS UNIVERSITARIAS"/>
    <s v="R109"/>
    <x v="9"/>
    <n v="535"/>
    <s v="INGENIERÍA ELÉCTRICA"/>
  </r>
  <r>
    <x v="17"/>
    <x v="5"/>
    <n v="841"/>
    <s v="077R"/>
    <s v="GRUPO-B2"/>
    <n v="16527730"/>
    <s v="Electricidad y magnetismo"/>
    <s v="GR"/>
    <s v="GRUPO REDUCIDO"/>
    <s v="077R"/>
    <s v="GRUPO REDUCIDO DE ELECTRICIDAD Y MAGNETISMO"/>
    <s v="GRUPO-B2"/>
    <s v="Grupo Reducido de Electricidad y magnetismo"/>
    <s v="2S"/>
    <n v="16527730"/>
    <s v="VILLOSLADA"/>
    <s v="VILLOSLADA"/>
    <s v="GREGORIO"/>
    <s v="grvillos"/>
    <s v="gregorio.villoslada@unirioja.es"/>
    <n v="1"/>
    <m/>
    <n v="506"/>
    <s v="PROFESOR TITULAR DE ESCUELA UNIVERSITARI"/>
    <s v="01A"/>
    <s v="TIEMPO COMPLETO AMPLIADO"/>
    <s v="2012-09-01 00:00:00.0"/>
    <s v="null"/>
    <s v="DF31817"/>
    <s v="TITULAR DE ESCUELAS UNIVERSITARIAS"/>
    <s v="R109"/>
    <x v="9"/>
    <n v="535"/>
    <s v="INGENIERÍA ELÉCTRICA"/>
  </r>
  <r>
    <x v="18"/>
    <x v="5"/>
    <n v="841"/>
    <s v="077G"/>
    <s v="GRUPO-A"/>
    <n v="13141259"/>
    <s v="Electricidad y magnetismo"/>
    <s v="GG"/>
    <s v="GRUPO GRANDE"/>
    <s v="077G"/>
    <s v="GRUPO GRANDE DE ELECTRICIDAD Y MAGNETISMO"/>
    <s v="GRUPO-A"/>
    <s v="Grupo Grande de ELECTRICIDAD Y MAGNETISMO"/>
    <s v="2S"/>
    <n v="13141259"/>
    <s v="LARA"/>
    <s v="SANTILLÁN"/>
    <s v="PEDRO MARÍA"/>
    <s v="pemarala"/>
    <s v="pedro.lara@unirioja.es"/>
    <n v="2"/>
    <m/>
    <n v="504"/>
    <s v="PROFESOR TITULAR UNIVERSIDAD"/>
    <s v="C01"/>
    <s v="TIEMPO COMPLETO"/>
    <s v="2016-09-15 00:00:00.0"/>
    <s v="null"/>
    <s v="DF100045"/>
    <s v="TITULAR UNIVERSIDAD"/>
    <s v="R109"/>
    <x v="9"/>
    <n v="535"/>
    <s v="INGENIERÍA ELÉCTRICA"/>
  </r>
  <r>
    <x v="18"/>
    <x v="5"/>
    <n v="841"/>
    <s v="077G"/>
    <s v="GRUPO-A"/>
    <n v="16557336"/>
    <s v="Electricidad y magnetismo"/>
    <s v="GG"/>
    <s v="GRUPO GRANDE"/>
    <s v="077G"/>
    <s v="GRUPO GRANDE DE ELECTRICIDAD Y MAGNETISMO"/>
    <s v="GRUPO-A"/>
    <s v="Grupo Grande de ELECTRICIDAD Y MAGNETISMO"/>
    <s v="2S"/>
    <n v="16557336"/>
    <s v="BLANCO"/>
    <s v="BARRERO"/>
    <s v="JUAN MANUEL"/>
    <s v="jbblanco"/>
    <s v="juan-manuel.blanco@unirioja.es"/>
    <n v="2"/>
    <m/>
    <n v="504"/>
    <s v="PROFESOR TITULAR UNIVERSIDAD"/>
    <s v="C01"/>
    <s v="TIEMPO COMPLETO"/>
    <s v="2015-11-13 00:00:00.0"/>
    <s v="null"/>
    <s v="DF100035"/>
    <s v="PROFESOR TITULAR DE UNIVERSIDAD"/>
    <s v="R109"/>
    <x v="9"/>
    <n v="535"/>
    <s v="INGENIERÍA ELÉCTRICA"/>
  </r>
  <r>
    <x v="18"/>
    <x v="5"/>
    <n v="841"/>
    <s v="077G"/>
    <s v="GRUPO-B"/>
    <n v="13141259"/>
    <s v="Electricidad y magnetismo"/>
    <s v="GG"/>
    <s v="GRUPO GRANDE"/>
    <s v="077G"/>
    <s v="GRUPO GRANDE DE ELECTRICIDAD Y MAGNETISMO"/>
    <s v="GRUPO-B"/>
    <s v="Grupo Grande de ELECTRICIDAD Y MAGNETISMO"/>
    <s v="2S"/>
    <n v="13141259"/>
    <s v="LARA"/>
    <s v="SANTILLÁN"/>
    <s v="PEDRO MARÍA"/>
    <s v="pemarala"/>
    <s v="pedro.lara@unirioja.es"/>
    <n v="2"/>
    <m/>
    <n v="504"/>
    <s v="PROFESOR TITULAR UNIVERSIDAD"/>
    <s v="C01"/>
    <s v="TIEMPO COMPLETO"/>
    <s v="2016-09-15 00:00:00.0"/>
    <s v="null"/>
    <s v="DF100045"/>
    <s v="TITULAR UNIVERSIDAD"/>
    <s v="R109"/>
    <x v="9"/>
    <n v="535"/>
    <s v="INGENIERÍA ELÉCTRICA"/>
  </r>
  <r>
    <x v="18"/>
    <x v="5"/>
    <n v="841"/>
    <s v="077G"/>
    <s v="GRUPO-B"/>
    <n v="16557336"/>
    <s v="Electricidad y magnetismo"/>
    <s v="GG"/>
    <s v="GRUPO GRANDE"/>
    <s v="077G"/>
    <s v="GRUPO GRANDE DE ELECTRICIDAD Y MAGNETISMO"/>
    <s v="GRUPO-B"/>
    <s v="Grupo Grande de ELECTRICIDAD Y MAGNETISMO"/>
    <s v="2S"/>
    <n v="16557336"/>
    <s v="BLANCO"/>
    <s v="BARRERO"/>
    <s v="JUAN MANUEL"/>
    <s v="jbblanco"/>
    <s v="juan-manuel.blanco@unirioja.es"/>
    <n v="2"/>
    <m/>
    <n v="504"/>
    <s v="PROFESOR TITULAR UNIVERSIDAD"/>
    <s v="C01"/>
    <s v="TIEMPO COMPLETO"/>
    <s v="2015-11-13 00:00:00.0"/>
    <s v="null"/>
    <s v="DF100035"/>
    <s v="PROFESOR TITULAR DE UNIVERSIDAD"/>
    <s v="R109"/>
    <x v="9"/>
    <n v="535"/>
    <s v="INGENIERÍA ELÉCTRICA"/>
  </r>
  <r>
    <x v="18"/>
    <x v="5"/>
    <n v="841"/>
    <s v="077L"/>
    <s v="GRUPO-A1"/>
    <n v="16575777"/>
    <s v="Electricidad y magnetismo"/>
    <s v="GL"/>
    <s v="GRUPO DE LABORATORIO"/>
    <s v="077L"/>
    <s v="LABORATORIO DE ELECTRICIDAD Y MAGNETISMO"/>
    <s v="GRUPO-A1"/>
    <s v="Grupo de Laboratorio de Electricidad y magnetismo"/>
    <s v="2S"/>
    <n v="16575777"/>
    <s v="SÁENZ"/>
    <s v="LÓPEZ"/>
    <s v="RAÚL"/>
    <s v="rasaenl"/>
    <s v="raul.saenz@unirioja.es"/>
    <n v="1"/>
    <m/>
    <n v="536"/>
    <s v="PROFESOR INTERINO"/>
    <s v="P04"/>
    <s v="TIEMPO PARCIAL (4+4 HORAS)"/>
    <s v="2018-09-17 00:00:00.0"/>
    <s v="null"/>
    <s v="PI101376"/>
    <s v="PROFESOR CONTRATADO INTERINO"/>
    <s v="R109"/>
    <x v="9"/>
    <n v="535"/>
    <s v="INGENIERÍA ELÉCTRICA"/>
  </r>
  <r>
    <x v="18"/>
    <x v="5"/>
    <n v="841"/>
    <s v="077L"/>
    <s v="GRUPO-A2"/>
    <n v="16537707"/>
    <s v="Electricidad y magnetismo"/>
    <s v="GL"/>
    <s v="GRUPO DE LABORATORIO"/>
    <s v="077L"/>
    <s v="LABORATORIO DE ELECTRICIDAD Y MAGNETISMO"/>
    <s v="GRUPO-A2"/>
    <s v="Grupo de Laboratorio de Electricidad y magnetismo"/>
    <s v="2S"/>
    <n v="16537707"/>
    <s v="MARTÍNEZ"/>
    <s v="SANTOLAYA"/>
    <s v="JOSÉ JAVIER"/>
    <s v="jjmartin"/>
    <s v="jose-javier.martinez@unirioja.es"/>
    <n v="0.3"/>
    <m/>
    <n v="506"/>
    <s v="PROFESOR TITULAR DE ESCUELA UNIVERSITARI"/>
    <s v="01A"/>
    <s v="TIEMPO COMPLETO AMPLIADO"/>
    <s v="2012-09-01 00:00:00.0"/>
    <s v="null"/>
    <s v="DF31833"/>
    <s v="TITULAR DE ESCUELAS UNIVERSITARIAS"/>
    <s v="R109"/>
    <x v="9"/>
    <n v="785"/>
    <s v="TECNOLOGÍA ELECTRÓNICA"/>
  </r>
  <r>
    <x v="18"/>
    <x v="5"/>
    <n v="841"/>
    <s v="077L"/>
    <s v="GRUPO-A2"/>
    <n v="16571904"/>
    <s v="Electricidad y magnetismo"/>
    <s v="GL"/>
    <s v="GRUPO DE LABORATORIO"/>
    <s v="077L"/>
    <s v="LABORATORIO DE ELECTRICIDAD Y MAGNETISMO"/>
    <s v="GRUPO-A2"/>
    <s v="Grupo de Laboratorio de Electricidad y magnetismo"/>
    <s v="2S"/>
    <n v="16571904"/>
    <s v="SÁINZ"/>
    <s v="ESCRICH"/>
    <s v="CARLOS"/>
    <s v="casainz"/>
    <s v="carlos.sainz@alum.unirioja.es"/>
    <n v="0.7"/>
    <m/>
    <n v="536"/>
    <s v="PROFESOR INTERINO"/>
    <s v="P03"/>
    <s v="TIEMPO PARCIAL (3+3 HORAS)"/>
    <s v="2019-03-29 00:00:00.0"/>
    <s v="2019-07-25 00:00:00.0"/>
    <s v="PI101526"/>
    <s v="PROFESOR CONTRATADO INTERINO"/>
    <s v="R109"/>
    <x v="9"/>
    <n v="785"/>
    <s v="TECNOLOGÍA ELECTRÓNICA"/>
  </r>
  <r>
    <x v="18"/>
    <x v="5"/>
    <n v="841"/>
    <s v="077L"/>
    <s v="GRUPO-A3"/>
    <n v="16513797"/>
    <s v="Electricidad y magnetismo"/>
    <s v="GL"/>
    <s v="GRUPO DE LABORATORIO"/>
    <s v="077L"/>
    <s v="LABORATORIO DE ELECTRICIDAD Y MAGNETISMO"/>
    <s v="GRUPO-A3"/>
    <s v="Grupo de Laboratorio de Electricidad y magnetismo"/>
    <s v="2S"/>
    <n v="16513797"/>
    <s v="ZORZANO"/>
    <s v="MARTÍNEZ"/>
    <s v="JOSÉ MARÍA"/>
    <s v="jzorzano"/>
    <s v="jose.zorzano@unirioja.es"/>
    <n v="1"/>
    <m/>
    <n v="506"/>
    <s v="PROFESOR TITULAR DE ESCUELA UNIVERSITARI"/>
    <s v="01A"/>
    <s v="TIEMPO COMPLETO AMPLIADO"/>
    <s v="2012-09-01 00:00:00.0"/>
    <s v="null"/>
    <s v="DF31835"/>
    <s v="TITULAR DE ESCUELAS UNIVERSITARIAS"/>
    <s v="R109"/>
    <x v="9"/>
    <n v="785"/>
    <s v="TECNOLOGÍA ELECTRÓNICA"/>
  </r>
  <r>
    <x v="18"/>
    <x v="5"/>
    <n v="841"/>
    <s v="077L"/>
    <s v="GRUPO-A4"/>
    <n v="16513797"/>
    <s v="Electricidad y magnetismo"/>
    <s v="GL"/>
    <s v="GRUPO DE LABORATORIO"/>
    <s v="077L"/>
    <s v="LABORATORIO DE ELECTRICIDAD Y MAGNETISMO"/>
    <s v="GRUPO-A4"/>
    <s v="Grupo de Laboratorio de Electricidad y magnetismo"/>
    <s v="2S"/>
    <n v="16513797"/>
    <s v="ZORZANO"/>
    <s v="MARTÍNEZ"/>
    <s v="JOSÉ MARÍA"/>
    <s v="jzorzano"/>
    <s v="jose.zorzano@unirioja.es"/>
    <n v="1"/>
    <m/>
    <n v="506"/>
    <s v="PROFESOR TITULAR DE ESCUELA UNIVERSITARI"/>
    <s v="01A"/>
    <s v="TIEMPO COMPLETO AMPLIADO"/>
    <s v="2012-09-01 00:00:00.0"/>
    <s v="null"/>
    <s v="DF31835"/>
    <s v="TITULAR DE ESCUELAS UNIVERSITARIAS"/>
    <s v="R109"/>
    <x v="9"/>
    <n v="785"/>
    <s v="TECNOLOGÍA ELECTRÓNICA"/>
  </r>
  <r>
    <x v="18"/>
    <x v="5"/>
    <n v="841"/>
    <s v="077L"/>
    <s v="GRUPO-A5"/>
    <n v="16575777"/>
    <s v="Electricidad y magnetismo"/>
    <s v="GL"/>
    <s v="GRUPO DE LABORATORIO"/>
    <s v="077L"/>
    <s v="LABORATORIO DE ELECTRICIDAD Y MAGNETISMO"/>
    <s v="GRUPO-A5"/>
    <s v="Grupo de Laboratorio de Electricidad y magnetismo"/>
    <s v="2S"/>
    <n v="16575777"/>
    <s v="SÁENZ"/>
    <s v="LÓPEZ"/>
    <s v="RAÚL"/>
    <s v="rasaenl"/>
    <s v="raul.saenz@unirioja.es"/>
    <n v="1"/>
    <m/>
    <n v="536"/>
    <s v="PROFESOR INTERINO"/>
    <s v="P04"/>
    <s v="TIEMPO PARCIAL (4+4 HORAS)"/>
    <s v="2018-09-17 00:00:00.0"/>
    <s v="null"/>
    <s v="PI101376"/>
    <s v="PROFESOR CONTRATADO INTERINO"/>
    <s v="R109"/>
    <x v="9"/>
    <n v="535"/>
    <s v="INGENIERÍA ELÉCTRICA"/>
  </r>
  <r>
    <x v="18"/>
    <x v="5"/>
    <n v="841"/>
    <s v="077L"/>
    <s v="GRUPO-B1"/>
    <n v="16537707"/>
    <s v="Electricidad y magnetismo"/>
    <s v="GL"/>
    <s v="GRUPO DE LABORATORIO"/>
    <s v="077L"/>
    <s v="LABORATORIO DE ELECTRICIDAD Y MAGNETISMO"/>
    <s v="GRUPO-B1"/>
    <s v="Grupo de Laboratorio de Electricidad y magnetismo"/>
    <s v="2S"/>
    <n v="16537707"/>
    <s v="MARTÍNEZ"/>
    <s v="SANTOLAYA"/>
    <s v="JOSÉ JAVIER"/>
    <s v="jjmartin"/>
    <s v="jose-javier.martinez@unirioja.es"/>
    <n v="0.3"/>
    <m/>
    <n v="506"/>
    <s v="PROFESOR TITULAR DE ESCUELA UNIVERSITARI"/>
    <s v="01A"/>
    <s v="TIEMPO COMPLETO AMPLIADO"/>
    <s v="2012-09-01 00:00:00.0"/>
    <s v="null"/>
    <s v="DF31833"/>
    <s v="TITULAR DE ESCUELAS UNIVERSITARIAS"/>
    <s v="R109"/>
    <x v="9"/>
    <n v="785"/>
    <s v="TECNOLOGÍA ELECTRÓNICA"/>
  </r>
  <r>
    <x v="18"/>
    <x v="5"/>
    <n v="841"/>
    <s v="077L"/>
    <s v="GRUPO-B1"/>
    <n v="16571904"/>
    <s v="Electricidad y magnetismo"/>
    <s v="GL"/>
    <s v="GRUPO DE LABORATORIO"/>
    <s v="077L"/>
    <s v="LABORATORIO DE ELECTRICIDAD Y MAGNETISMO"/>
    <s v="GRUPO-B1"/>
    <s v="Grupo de Laboratorio de Electricidad y magnetismo"/>
    <s v="2S"/>
    <n v="16571904"/>
    <s v="SÁINZ"/>
    <s v="ESCRICH"/>
    <s v="CARLOS"/>
    <s v="casainz"/>
    <s v="carlos.sainz@alum.unirioja.es"/>
    <n v="0.7"/>
    <m/>
    <n v="536"/>
    <s v="PROFESOR INTERINO"/>
    <s v="P03"/>
    <s v="TIEMPO PARCIAL (3+3 HORAS)"/>
    <s v="2019-03-29 00:00:00.0"/>
    <s v="2019-07-25 00:00:00.0"/>
    <s v="PI101526"/>
    <s v="PROFESOR CONTRATADO INTERINO"/>
    <s v="R109"/>
    <x v="9"/>
    <n v="785"/>
    <s v="TECNOLOGÍA ELECTRÓNICA"/>
  </r>
  <r>
    <x v="18"/>
    <x v="5"/>
    <n v="841"/>
    <s v="077L"/>
    <s v="GRUPO-B2"/>
    <n v="16537707"/>
    <s v="Electricidad y magnetismo"/>
    <s v="GL"/>
    <s v="GRUPO DE LABORATORIO"/>
    <s v="077L"/>
    <s v="LABORATORIO DE ELECTRICIDAD Y MAGNETISMO"/>
    <s v="GRUPO-B2"/>
    <s v="Grupo de Laboratorio de Electricidad y magnetismo"/>
    <s v="2S"/>
    <n v="16537707"/>
    <s v="MARTÍNEZ"/>
    <s v="SANTOLAYA"/>
    <s v="JOSÉ JAVIER"/>
    <s v="jjmartin"/>
    <s v="jose-javier.martinez@unirioja.es"/>
    <n v="0.3"/>
    <m/>
    <n v="506"/>
    <s v="PROFESOR TITULAR DE ESCUELA UNIVERSITARI"/>
    <s v="01A"/>
    <s v="TIEMPO COMPLETO AMPLIADO"/>
    <s v="2012-09-01 00:00:00.0"/>
    <s v="null"/>
    <s v="DF31833"/>
    <s v="TITULAR DE ESCUELAS UNIVERSITARIAS"/>
    <s v="R109"/>
    <x v="9"/>
    <n v="785"/>
    <s v="TECNOLOGÍA ELECTRÓNICA"/>
  </r>
  <r>
    <x v="18"/>
    <x v="5"/>
    <n v="841"/>
    <s v="077L"/>
    <s v="GRUPO-B2"/>
    <n v="16571904"/>
    <s v="Electricidad y magnetismo"/>
    <s v="GL"/>
    <s v="GRUPO DE LABORATORIO"/>
    <s v="077L"/>
    <s v="LABORATORIO DE ELECTRICIDAD Y MAGNETISMO"/>
    <s v="GRUPO-B2"/>
    <s v="Grupo de Laboratorio de Electricidad y magnetismo"/>
    <s v="2S"/>
    <n v="16571904"/>
    <s v="SÁINZ"/>
    <s v="ESCRICH"/>
    <s v="CARLOS"/>
    <s v="casainz"/>
    <s v="carlos.sainz@alum.unirioja.es"/>
    <n v="0.7"/>
    <m/>
    <n v="536"/>
    <s v="PROFESOR INTERINO"/>
    <s v="P03"/>
    <s v="TIEMPO PARCIAL (3+3 HORAS)"/>
    <s v="2019-03-29 00:00:00.0"/>
    <s v="2019-07-25 00:00:00.0"/>
    <s v="PI101526"/>
    <s v="PROFESOR CONTRATADO INTERINO"/>
    <s v="R109"/>
    <x v="9"/>
    <n v="785"/>
    <s v="TECNOLOGÍA ELECTRÓNICA"/>
  </r>
  <r>
    <x v="18"/>
    <x v="5"/>
    <n v="841"/>
    <s v="077L"/>
    <s v="GRUPO-B3"/>
    <n v="16537707"/>
    <s v="Electricidad y magnetismo"/>
    <s v="GL"/>
    <s v="GRUPO DE LABORATORIO"/>
    <s v="077L"/>
    <s v="LABORATORIO DE ELECTRICIDAD Y MAGNETISMO"/>
    <s v="GRUPO-B3"/>
    <s v="Grupo de Laboratorio de Electricidad y magnetismo"/>
    <s v="2S"/>
    <n v="16537707"/>
    <s v="MARTÍNEZ"/>
    <s v="SANTOLAYA"/>
    <s v="JOSÉ JAVIER"/>
    <s v="jjmartin"/>
    <s v="jose-javier.martinez@unirioja.es"/>
    <n v="0.3"/>
    <m/>
    <n v="506"/>
    <s v="PROFESOR TITULAR DE ESCUELA UNIVERSITARI"/>
    <s v="01A"/>
    <s v="TIEMPO COMPLETO AMPLIADO"/>
    <s v="2012-09-01 00:00:00.0"/>
    <s v="null"/>
    <s v="DF31833"/>
    <s v="TITULAR DE ESCUELAS UNIVERSITARIAS"/>
    <s v="R109"/>
    <x v="9"/>
    <n v="785"/>
    <s v="TECNOLOGÍA ELECTRÓNICA"/>
  </r>
  <r>
    <x v="18"/>
    <x v="5"/>
    <n v="841"/>
    <s v="077L"/>
    <s v="GRUPO-B3"/>
    <n v="16571904"/>
    <s v="Electricidad y magnetismo"/>
    <s v="GL"/>
    <s v="GRUPO DE LABORATORIO"/>
    <s v="077L"/>
    <s v="LABORATORIO DE ELECTRICIDAD Y MAGNETISMO"/>
    <s v="GRUPO-B3"/>
    <s v="Grupo de Laboratorio de Electricidad y magnetismo"/>
    <s v="2S"/>
    <n v="16571904"/>
    <s v="SÁINZ"/>
    <s v="ESCRICH"/>
    <s v="CARLOS"/>
    <s v="casainz"/>
    <s v="carlos.sainz@alum.unirioja.es"/>
    <n v="0.7"/>
    <m/>
    <n v="536"/>
    <s v="PROFESOR INTERINO"/>
    <s v="P03"/>
    <s v="TIEMPO PARCIAL (3+3 HORAS)"/>
    <s v="2019-03-29 00:00:00.0"/>
    <s v="2019-07-25 00:00:00.0"/>
    <s v="PI101526"/>
    <s v="PROFESOR CONTRATADO INTERINO"/>
    <s v="R109"/>
    <x v="9"/>
    <n v="785"/>
    <s v="TECNOLOGÍA ELECTRÓNICA"/>
  </r>
  <r>
    <x v="18"/>
    <x v="5"/>
    <n v="841"/>
    <s v="077L"/>
    <s v="GRUPO-B4"/>
    <n v="16575777"/>
    <s v="Electricidad y magnetismo"/>
    <s v="GL"/>
    <s v="GRUPO DE LABORATORIO"/>
    <s v="077L"/>
    <s v="LABORATORIO DE ELECTRICIDAD Y MAGNETISMO"/>
    <s v="GRUPO-B4"/>
    <s v="Grupo de Laboratorio de Electricidad y magnetismo"/>
    <s v="2S"/>
    <n v="16575777"/>
    <s v="SÁENZ"/>
    <s v="LÓPEZ"/>
    <s v="RAÚL"/>
    <s v="rasaenl"/>
    <s v="raul.saenz@unirioja.es"/>
    <n v="1"/>
    <m/>
    <n v="536"/>
    <s v="PROFESOR INTERINO"/>
    <s v="P04"/>
    <s v="TIEMPO PARCIAL (4+4 HORAS)"/>
    <s v="2018-09-17 00:00:00.0"/>
    <s v="null"/>
    <s v="PI101376"/>
    <s v="PROFESOR CONTRATADO INTERINO"/>
    <s v="R109"/>
    <x v="9"/>
    <n v="535"/>
    <s v="INGENIERÍA ELÉCTRICA"/>
  </r>
  <r>
    <x v="18"/>
    <x v="5"/>
    <n v="841"/>
    <s v="077R"/>
    <s v="GRUPO-A1"/>
    <n v="16527730"/>
    <s v="Electricidad y magnetismo"/>
    <s v="GR"/>
    <s v="GRUPO REDUCIDO"/>
    <s v="077R"/>
    <s v="GRUPO REDUCIDO DE ELECTRICIDAD Y MAGNETISMO"/>
    <s v="GRUPO-A1"/>
    <s v="Grupo Reducido de Electricidad y magnetismo"/>
    <s v="2S"/>
    <n v="16527730"/>
    <s v="VILLOSLADA"/>
    <s v="VILLOSLADA"/>
    <s v="GREGORIO"/>
    <s v="grvillos"/>
    <s v="gregorio.villoslada@unirioja.es"/>
    <n v="1"/>
    <m/>
    <n v="506"/>
    <s v="PROFESOR TITULAR DE ESCUELA UNIVERSITARI"/>
    <s v="01A"/>
    <s v="TIEMPO COMPLETO AMPLIADO"/>
    <s v="2012-09-01 00:00:00.0"/>
    <s v="null"/>
    <s v="DF31817"/>
    <s v="TITULAR DE ESCUELAS UNIVERSITARIAS"/>
    <s v="R109"/>
    <x v="9"/>
    <n v="535"/>
    <s v="INGENIERÍA ELÉCTRICA"/>
  </r>
  <r>
    <x v="18"/>
    <x v="5"/>
    <n v="841"/>
    <s v="077R"/>
    <s v="GRUPO-A2"/>
    <n v="16527730"/>
    <s v="Electricidad y magnetismo"/>
    <s v="GR"/>
    <s v="GRUPO REDUCIDO"/>
    <s v="077R"/>
    <s v="GRUPO REDUCIDO DE ELECTRICIDAD Y MAGNETISMO"/>
    <s v="GRUPO-A2"/>
    <s v="Grupo Reducido de Electricidad y magnetismo"/>
    <s v="2S"/>
    <n v="16527730"/>
    <s v="VILLOSLADA"/>
    <s v="VILLOSLADA"/>
    <s v="GREGORIO"/>
    <s v="grvillos"/>
    <s v="gregorio.villoslada@unirioja.es"/>
    <n v="1"/>
    <m/>
    <n v="506"/>
    <s v="PROFESOR TITULAR DE ESCUELA UNIVERSITARI"/>
    <s v="01A"/>
    <s v="TIEMPO COMPLETO AMPLIADO"/>
    <s v="2012-09-01 00:00:00.0"/>
    <s v="null"/>
    <s v="DF31817"/>
    <s v="TITULAR DE ESCUELAS UNIVERSITARIAS"/>
    <s v="R109"/>
    <x v="9"/>
    <n v="535"/>
    <s v="INGENIERÍA ELÉCTRICA"/>
  </r>
  <r>
    <x v="18"/>
    <x v="5"/>
    <n v="841"/>
    <s v="077R"/>
    <s v="GRUPO-A3"/>
    <n v="16527730"/>
    <s v="Electricidad y magnetismo"/>
    <s v="GR"/>
    <s v="GRUPO REDUCIDO"/>
    <s v="077R"/>
    <s v="GRUPO REDUCIDO DE ELECTRICIDAD Y MAGNETISMO"/>
    <s v="GRUPO-A3"/>
    <s v="Grupo Reducido de Electricidad y magnetismo"/>
    <s v="2S"/>
    <n v="16527730"/>
    <s v="VILLOSLADA"/>
    <s v="VILLOSLADA"/>
    <s v="GREGORIO"/>
    <s v="grvillos"/>
    <s v="gregorio.villoslada@unirioja.es"/>
    <n v="1"/>
    <m/>
    <n v="506"/>
    <s v="PROFESOR TITULAR DE ESCUELA UNIVERSITARI"/>
    <s v="01A"/>
    <s v="TIEMPO COMPLETO AMPLIADO"/>
    <s v="2012-09-01 00:00:00.0"/>
    <s v="null"/>
    <s v="DF31817"/>
    <s v="TITULAR DE ESCUELAS UNIVERSITARIAS"/>
    <s v="R109"/>
    <x v="9"/>
    <n v="535"/>
    <s v="INGENIERÍA ELÉCTRICA"/>
  </r>
  <r>
    <x v="18"/>
    <x v="5"/>
    <n v="841"/>
    <s v="077R"/>
    <s v="GRUPO-B1"/>
    <n v="16527730"/>
    <s v="Electricidad y magnetismo"/>
    <s v="GR"/>
    <s v="GRUPO REDUCIDO"/>
    <s v="077R"/>
    <s v="GRUPO REDUCIDO DE ELECTRICIDAD Y MAGNETISMO"/>
    <s v="GRUPO-B1"/>
    <s v="Grupo Reducido de Electricidad y magnetismo"/>
    <s v="2S"/>
    <n v="16527730"/>
    <s v="VILLOSLADA"/>
    <s v="VILLOSLADA"/>
    <s v="GREGORIO"/>
    <s v="grvillos"/>
    <s v="gregorio.villoslada@unirioja.es"/>
    <n v="1"/>
    <m/>
    <n v="506"/>
    <s v="PROFESOR TITULAR DE ESCUELA UNIVERSITARI"/>
    <s v="01A"/>
    <s v="TIEMPO COMPLETO AMPLIADO"/>
    <s v="2012-09-01 00:00:00.0"/>
    <s v="null"/>
    <s v="DF31817"/>
    <s v="TITULAR DE ESCUELAS UNIVERSITARIAS"/>
    <s v="R109"/>
    <x v="9"/>
    <n v="535"/>
    <s v="INGENIERÍA ELÉCTRICA"/>
  </r>
  <r>
    <x v="18"/>
    <x v="5"/>
    <n v="841"/>
    <s v="077R"/>
    <s v="GRUPO-B2"/>
    <n v="16527730"/>
    <s v="Electricidad y magnetismo"/>
    <s v="GR"/>
    <s v="GRUPO REDUCIDO"/>
    <s v="077R"/>
    <s v="GRUPO REDUCIDO DE ELECTRICIDAD Y MAGNETISMO"/>
    <s v="GRUPO-B2"/>
    <s v="Grupo Reducido de Electricidad y magnetismo"/>
    <s v="2S"/>
    <n v="16527730"/>
    <s v="VILLOSLADA"/>
    <s v="VILLOSLADA"/>
    <s v="GREGORIO"/>
    <s v="grvillos"/>
    <s v="gregorio.villoslada@unirioja.es"/>
    <n v="1"/>
    <m/>
    <n v="506"/>
    <s v="PROFESOR TITULAR DE ESCUELA UNIVERSITARI"/>
    <s v="01A"/>
    <s v="TIEMPO COMPLETO AMPLIADO"/>
    <s v="2012-09-01 00:00:00.0"/>
    <s v="null"/>
    <s v="DF31817"/>
    <s v="TITULAR DE ESCUELAS UNIVERSITARIAS"/>
    <s v="R109"/>
    <x v="9"/>
    <n v="535"/>
    <s v="INGENIERÍA ELÉCTRICA"/>
  </r>
  <r>
    <x v="16"/>
    <x v="5"/>
    <n v="842"/>
    <s v="078G"/>
    <s v="GRUPO-A"/>
    <n v="16508509"/>
    <s v="Termodinámica"/>
    <s v="GG"/>
    <s v="GRUPO GRANDE"/>
    <s v="078G"/>
    <s v="GRUPO GRANDE DE TERMODINÁMICA"/>
    <s v="GRUPO-A"/>
    <s v="Grupo Grande de TERMODINÁMICA"/>
    <s v="2S"/>
    <n v="16508509"/>
    <s v="JUÁREZ"/>
    <s v="CASTELLÓ"/>
    <s v="MANUEL CELSO"/>
    <s v="mcjuarez"/>
    <s v="manuel.juarez@unirioja.es"/>
    <n v="2"/>
    <n v="2"/>
    <n v="500"/>
    <s v="CATEDRATICO DE UNIVERSIDAD"/>
    <s v="C01"/>
    <s v="TIEMPO COMPLETO"/>
    <s v="2018-12-05 00:00:00.0"/>
    <s v="null"/>
    <s v="DF100377"/>
    <s v="CATEDRÁTICO DE UNIVERSIDAD"/>
    <s v="R110"/>
    <x v="10"/>
    <n v="590"/>
    <s v="MÁQUINAS Y MOTORES TÉRMICOS"/>
  </r>
  <r>
    <x v="16"/>
    <x v="5"/>
    <n v="842"/>
    <s v="078G"/>
    <s v="GRUPO-A"/>
    <n v="16623516"/>
    <s v="Termodinámica"/>
    <s v="GG"/>
    <s v="GRUPO GRANDE"/>
    <s v="078G"/>
    <s v="GRUPO GRANDE DE TERMODINÁMICA"/>
    <s v="GRUPO-A"/>
    <s v="Grupo Grande de TERMODINÁMICA"/>
    <s v="2S"/>
    <n v="16623516"/>
    <s v="BAÑARES"/>
    <s v="PALACIOS"/>
    <s v="PAULA"/>
    <s v="pabanare"/>
    <s v="paula.banares@unirioja.es"/>
    <n v="2"/>
    <n v="2"/>
    <n v="536"/>
    <s v="PROFESOR INTERINO"/>
    <s v="P06"/>
    <s v="TIEMPO PARCIAL (6+6 HORAS)"/>
    <s v="2018-09-18 00:00:00.0"/>
    <s v="null"/>
    <s v="PI101276"/>
    <s v="PROFESOR CONTRATADO INTERINO"/>
    <s v="R112"/>
    <x v="8"/>
    <n v="385"/>
    <s v="FÍSICA APLICADA"/>
  </r>
  <r>
    <x v="16"/>
    <x v="5"/>
    <n v="842"/>
    <s v="078G"/>
    <s v="GRUPO-B"/>
    <n v="16508509"/>
    <s v="Termodinámica"/>
    <s v="GG"/>
    <s v="GRUPO GRANDE"/>
    <s v="078G"/>
    <s v="GRUPO GRANDE DE TERMODINÁMICA"/>
    <s v="GRUPO-B"/>
    <s v="Grupo Grande de TERMODINÁMICA"/>
    <s v="2S"/>
    <n v="16508509"/>
    <s v="JUÁREZ"/>
    <s v="CASTELLÓ"/>
    <s v="MANUEL CELSO"/>
    <s v="mcjuarez"/>
    <s v="manuel.juarez@unirioja.es"/>
    <n v="2"/>
    <n v="2"/>
    <n v="500"/>
    <s v="CATEDRATICO DE UNIVERSIDAD"/>
    <s v="C01"/>
    <s v="TIEMPO COMPLETO"/>
    <s v="2018-12-05 00:00:00.0"/>
    <s v="null"/>
    <s v="DF100377"/>
    <s v="CATEDRÁTICO DE UNIVERSIDAD"/>
    <s v="R110"/>
    <x v="10"/>
    <n v="590"/>
    <s v="MÁQUINAS Y MOTORES TÉRMICOS"/>
  </r>
  <r>
    <x v="16"/>
    <x v="5"/>
    <n v="842"/>
    <s v="078G"/>
    <s v="GRUPO-B"/>
    <n v="16623516"/>
    <s v="Termodinámica"/>
    <s v="GG"/>
    <s v="GRUPO GRANDE"/>
    <s v="078G"/>
    <s v="GRUPO GRANDE DE TERMODINÁMICA"/>
    <s v="GRUPO-B"/>
    <s v="Grupo Grande de TERMODINÁMICA"/>
    <s v="2S"/>
    <n v="16623516"/>
    <s v="BAÑARES"/>
    <s v="PALACIOS"/>
    <s v="PAULA"/>
    <s v="pabanare"/>
    <s v="paula.banares@unirioja.es"/>
    <n v="2"/>
    <n v="2"/>
    <n v="536"/>
    <s v="PROFESOR INTERINO"/>
    <s v="P06"/>
    <s v="TIEMPO PARCIAL (6+6 HORAS)"/>
    <s v="2018-09-18 00:00:00.0"/>
    <s v="null"/>
    <s v="PI101276"/>
    <s v="PROFESOR CONTRATADO INTERINO"/>
    <s v="R112"/>
    <x v="8"/>
    <n v="385"/>
    <s v="FÍSICA APLICADA"/>
  </r>
  <r>
    <x v="16"/>
    <x v="5"/>
    <n v="842"/>
    <s v="078I"/>
    <s v="GRUPO-A1"/>
    <n v="16508509"/>
    <s v="Termodinámica"/>
    <s v="GI"/>
    <s v="GRUPO DE INFORMÁTICA"/>
    <s v="078I"/>
    <s v="INFORMÁTICA DE TERMODINÁMICA"/>
    <s v="GRUPO-A1"/>
    <s v="Grupo de Informática de Termodinámica"/>
    <s v="2S"/>
    <n v="16508509"/>
    <s v="JUÁREZ"/>
    <s v="CASTELLÓ"/>
    <s v="MANUEL CELSO"/>
    <s v="mcjuarez"/>
    <s v="manuel.juarez@unirioja.es"/>
    <n v="0.5"/>
    <n v="0.5"/>
    <n v="500"/>
    <s v="CATEDRATICO DE UNIVERSIDAD"/>
    <s v="C01"/>
    <s v="TIEMPO COMPLETO"/>
    <s v="2018-12-05 00:00:00.0"/>
    <s v="null"/>
    <s v="DF100377"/>
    <s v="CATEDRÁTICO DE UNIVERSIDAD"/>
    <s v="R110"/>
    <x v="10"/>
    <n v="590"/>
    <s v="MÁQUINAS Y MOTORES TÉRMICOS"/>
  </r>
  <r>
    <x v="16"/>
    <x v="5"/>
    <n v="842"/>
    <s v="078I"/>
    <s v="GRUPO-A1"/>
    <n v="16535939"/>
    <s v="Termodinámica"/>
    <s v="GI"/>
    <s v="GRUPO DE INFORMÁTICA"/>
    <s v="078I"/>
    <s v="INFORMÁTICA DE TERMODINÁMICA"/>
    <s v="GRUPO-A1"/>
    <s v="Grupo de Informática de Termodinámica"/>
    <s v="2S"/>
    <n v="16535939"/>
    <s v="MENDÍVIL"/>
    <s v="GIRO"/>
    <s v="MANUEL ANTONIO"/>
    <s v="mamendiv"/>
    <s v="manuel-antonio.mendivil@unirioja.es"/>
    <n v="1"/>
    <n v="1"/>
    <n v="532"/>
    <s v="LABORAL DOCENTE-ASOCIADO"/>
    <s v="P04"/>
    <s v="TIEMPO PARCIAL (4+4 HORAS)"/>
    <s v="2016-09-15 00:00:00.0"/>
    <s v="2019-09-14 00:00:00.0"/>
    <s v="PI101042"/>
    <s v="PROFESOR ASOCIADO"/>
    <s v="R110"/>
    <x v="10"/>
    <n v="590"/>
    <s v="MÁQUINAS Y MOTORES TÉRMICOS"/>
  </r>
  <r>
    <x v="16"/>
    <x v="5"/>
    <n v="842"/>
    <s v="078I"/>
    <s v="GRUPO-A2"/>
    <n v="16508509"/>
    <s v="Termodinámica"/>
    <s v="GI"/>
    <s v="GRUPO DE INFORMÁTICA"/>
    <s v="078I"/>
    <s v="INFORMÁTICA DE TERMODINÁMICA"/>
    <s v="GRUPO-A2"/>
    <s v="Grupo de Informática de Termodinámica"/>
    <s v="2S"/>
    <n v="16508509"/>
    <s v="JUÁREZ"/>
    <s v="CASTELLÓ"/>
    <s v="MANUEL CELSO"/>
    <s v="mcjuarez"/>
    <s v="manuel.juarez@unirioja.es"/>
    <n v="0.5"/>
    <n v="0.5"/>
    <n v="500"/>
    <s v="CATEDRATICO DE UNIVERSIDAD"/>
    <s v="C01"/>
    <s v="TIEMPO COMPLETO"/>
    <s v="2018-12-05 00:00:00.0"/>
    <s v="null"/>
    <s v="DF100377"/>
    <s v="CATEDRÁTICO DE UNIVERSIDAD"/>
    <s v="R110"/>
    <x v="10"/>
    <n v="590"/>
    <s v="MÁQUINAS Y MOTORES TÉRMICOS"/>
  </r>
  <r>
    <x v="16"/>
    <x v="5"/>
    <n v="842"/>
    <s v="078I"/>
    <s v="GRUPO-A2"/>
    <n v="16535939"/>
    <s v="Termodinámica"/>
    <s v="GI"/>
    <s v="GRUPO DE INFORMÁTICA"/>
    <s v="078I"/>
    <s v="INFORMÁTICA DE TERMODINÁMICA"/>
    <s v="GRUPO-A2"/>
    <s v="Grupo de Informática de Termodinámica"/>
    <s v="2S"/>
    <n v="16535939"/>
    <s v="MENDÍVIL"/>
    <s v="GIRO"/>
    <s v="MANUEL ANTONIO"/>
    <s v="mamendiv"/>
    <s v="manuel-antonio.mendivil@unirioja.es"/>
    <n v="1"/>
    <n v="1"/>
    <n v="532"/>
    <s v="LABORAL DOCENTE-ASOCIADO"/>
    <s v="P04"/>
    <s v="TIEMPO PARCIAL (4+4 HORAS)"/>
    <s v="2016-09-15 00:00:00.0"/>
    <s v="2019-09-14 00:00:00.0"/>
    <s v="PI101042"/>
    <s v="PROFESOR ASOCIADO"/>
    <s v="R110"/>
    <x v="10"/>
    <n v="590"/>
    <s v="MÁQUINAS Y MOTORES TÉRMICOS"/>
  </r>
  <r>
    <x v="16"/>
    <x v="5"/>
    <n v="842"/>
    <s v="078I"/>
    <s v="GRUPO-A3"/>
    <n v="16508509"/>
    <s v="Termodinámica"/>
    <s v="GI"/>
    <s v="GRUPO DE INFORMÁTICA"/>
    <s v="078I"/>
    <s v="INFORMÁTICA DE TERMODINÁMICA"/>
    <s v="GRUPO-A3"/>
    <s v="Grupo de Informática de Termodinámica"/>
    <s v="2S"/>
    <n v="16508509"/>
    <s v="JUÁREZ"/>
    <s v="CASTELLÓ"/>
    <s v="MANUEL CELSO"/>
    <s v="mcjuarez"/>
    <s v="manuel.juarez@unirioja.es"/>
    <n v="0.5"/>
    <n v="0.5"/>
    <n v="500"/>
    <s v="CATEDRATICO DE UNIVERSIDAD"/>
    <s v="C01"/>
    <s v="TIEMPO COMPLETO"/>
    <s v="2018-12-05 00:00:00.0"/>
    <s v="null"/>
    <s v="DF100377"/>
    <s v="CATEDRÁTICO DE UNIVERSIDAD"/>
    <s v="R110"/>
    <x v="10"/>
    <n v="590"/>
    <s v="MÁQUINAS Y MOTORES TÉRMICOS"/>
  </r>
  <r>
    <x v="16"/>
    <x v="5"/>
    <n v="842"/>
    <s v="078I"/>
    <s v="GRUPO-A3"/>
    <n v="16535939"/>
    <s v="Termodinámica"/>
    <s v="GI"/>
    <s v="GRUPO DE INFORMÁTICA"/>
    <s v="078I"/>
    <s v="INFORMÁTICA DE TERMODINÁMICA"/>
    <s v="GRUPO-A3"/>
    <s v="Grupo de Informática de Termodinámica"/>
    <s v="2S"/>
    <n v="16535939"/>
    <s v="MENDÍVIL"/>
    <s v="GIRO"/>
    <s v="MANUEL ANTONIO"/>
    <s v="mamendiv"/>
    <s v="manuel-antonio.mendivil@unirioja.es"/>
    <n v="1"/>
    <n v="1"/>
    <n v="532"/>
    <s v="LABORAL DOCENTE-ASOCIADO"/>
    <s v="P04"/>
    <s v="TIEMPO PARCIAL (4+4 HORAS)"/>
    <s v="2016-09-15 00:00:00.0"/>
    <s v="2019-09-14 00:00:00.0"/>
    <s v="PI101042"/>
    <s v="PROFESOR ASOCIADO"/>
    <s v="R110"/>
    <x v="10"/>
    <n v="590"/>
    <s v="MÁQUINAS Y MOTORES TÉRMICOS"/>
  </r>
  <r>
    <x v="16"/>
    <x v="5"/>
    <n v="842"/>
    <s v="078I"/>
    <s v="GRUPO-B1"/>
    <n v="16508509"/>
    <s v="Termodinámica"/>
    <s v="GI"/>
    <s v="GRUPO DE INFORMÁTICA"/>
    <s v="078I"/>
    <s v="INFORMÁTICA DE TERMODINÁMICA"/>
    <s v="GRUPO-B1"/>
    <s v="Grupo de Informática de Termodinámica"/>
    <s v="2S"/>
    <n v="16508509"/>
    <s v="JUÁREZ"/>
    <s v="CASTELLÓ"/>
    <s v="MANUEL CELSO"/>
    <s v="mcjuarez"/>
    <s v="manuel.juarez@unirioja.es"/>
    <n v="0.5"/>
    <n v="0.5"/>
    <n v="500"/>
    <s v="CATEDRATICO DE UNIVERSIDAD"/>
    <s v="C01"/>
    <s v="TIEMPO COMPLETO"/>
    <s v="2018-12-05 00:00:00.0"/>
    <s v="null"/>
    <s v="DF100377"/>
    <s v="CATEDRÁTICO DE UNIVERSIDAD"/>
    <s v="R110"/>
    <x v="10"/>
    <n v="590"/>
    <s v="MÁQUINAS Y MOTORES TÉRMICOS"/>
  </r>
  <r>
    <x v="16"/>
    <x v="5"/>
    <n v="842"/>
    <s v="078I"/>
    <s v="GRUPO-B1"/>
    <n v="16535939"/>
    <s v="Termodinámica"/>
    <s v="GI"/>
    <s v="GRUPO DE INFORMÁTICA"/>
    <s v="078I"/>
    <s v="INFORMÁTICA DE TERMODINÁMICA"/>
    <s v="GRUPO-B1"/>
    <s v="Grupo de Informática de Termodinámica"/>
    <s v="2S"/>
    <n v="16535939"/>
    <s v="MENDÍVIL"/>
    <s v="GIRO"/>
    <s v="MANUEL ANTONIO"/>
    <s v="mamendiv"/>
    <s v="manuel-antonio.mendivil@unirioja.es"/>
    <n v="1"/>
    <n v="1"/>
    <n v="532"/>
    <s v="LABORAL DOCENTE-ASOCIADO"/>
    <s v="P04"/>
    <s v="TIEMPO PARCIAL (4+4 HORAS)"/>
    <s v="2016-09-15 00:00:00.0"/>
    <s v="2019-09-14 00:00:00.0"/>
    <s v="PI101042"/>
    <s v="PROFESOR ASOCIADO"/>
    <s v="R110"/>
    <x v="10"/>
    <n v="590"/>
    <s v="MÁQUINAS Y MOTORES TÉRMICOS"/>
  </r>
  <r>
    <x v="16"/>
    <x v="5"/>
    <n v="842"/>
    <s v="078I"/>
    <s v="GRUPO-B2"/>
    <n v="16508509"/>
    <s v="Termodinámica"/>
    <s v="GI"/>
    <s v="GRUPO DE INFORMÁTICA"/>
    <s v="078I"/>
    <s v="INFORMÁTICA DE TERMODINÁMICA"/>
    <s v="GRUPO-B2"/>
    <s v="Grupo de Informática de Termodinámica"/>
    <s v="2S"/>
    <n v="16508509"/>
    <s v="JUÁREZ"/>
    <s v="CASTELLÓ"/>
    <s v="MANUEL CELSO"/>
    <s v="mcjuarez"/>
    <s v="manuel.juarez@unirioja.es"/>
    <n v="0.5"/>
    <n v="0.5"/>
    <n v="500"/>
    <s v="CATEDRATICO DE UNIVERSIDAD"/>
    <s v="C01"/>
    <s v="TIEMPO COMPLETO"/>
    <s v="2018-12-05 00:00:00.0"/>
    <s v="null"/>
    <s v="DF100377"/>
    <s v="CATEDRÁTICO DE UNIVERSIDAD"/>
    <s v="R110"/>
    <x v="10"/>
    <n v="590"/>
    <s v="MÁQUINAS Y MOTORES TÉRMICOS"/>
  </r>
  <r>
    <x v="16"/>
    <x v="5"/>
    <n v="842"/>
    <s v="078I"/>
    <s v="GRUPO-B2"/>
    <n v="16535939"/>
    <s v="Termodinámica"/>
    <s v="GI"/>
    <s v="GRUPO DE INFORMÁTICA"/>
    <s v="078I"/>
    <s v="INFORMÁTICA DE TERMODINÁMICA"/>
    <s v="GRUPO-B2"/>
    <s v="Grupo de Informática de Termodinámica"/>
    <s v="2S"/>
    <n v="16535939"/>
    <s v="MENDÍVIL"/>
    <s v="GIRO"/>
    <s v="MANUEL ANTONIO"/>
    <s v="mamendiv"/>
    <s v="manuel-antonio.mendivil@unirioja.es"/>
    <n v="1"/>
    <n v="1"/>
    <n v="532"/>
    <s v="LABORAL DOCENTE-ASOCIADO"/>
    <s v="P04"/>
    <s v="TIEMPO PARCIAL (4+4 HORAS)"/>
    <s v="2016-09-15 00:00:00.0"/>
    <s v="2019-09-14 00:00:00.0"/>
    <s v="PI101042"/>
    <s v="PROFESOR ASOCIADO"/>
    <s v="R110"/>
    <x v="10"/>
    <n v="590"/>
    <s v="MÁQUINAS Y MOTORES TÉRMICOS"/>
  </r>
  <r>
    <x v="16"/>
    <x v="5"/>
    <n v="842"/>
    <s v="078I"/>
    <s v="GRUPO-B3"/>
    <n v="16508509"/>
    <s v="Termodinámica"/>
    <s v="GI"/>
    <s v="GRUPO DE INFORMÁTICA"/>
    <s v="078I"/>
    <s v="INFORMÁTICA DE TERMODINÁMICA"/>
    <s v="GRUPO-B3"/>
    <s v="Grupo de Informática de Termodinámica"/>
    <s v="2S"/>
    <n v="16508509"/>
    <s v="JUÁREZ"/>
    <s v="CASTELLÓ"/>
    <s v="MANUEL CELSO"/>
    <s v="mcjuarez"/>
    <s v="manuel.juarez@unirioja.es"/>
    <n v="0.5"/>
    <n v="0.5"/>
    <n v="500"/>
    <s v="CATEDRATICO DE UNIVERSIDAD"/>
    <s v="C01"/>
    <s v="TIEMPO COMPLETO"/>
    <s v="2018-12-05 00:00:00.0"/>
    <s v="null"/>
    <s v="DF100377"/>
    <s v="CATEDRÁTICO DE UNIVERSIDAD"/>
    <s v="R110"/>
    <x v="10"/>
    <n v="590"/>
    <s v="MÁQUINAS Y MOTORES TÉRMICOS"/>
  </r>
  <r>
    <x v="16"/>
    <x v="5"/>
    <n v="842"/>
    <s v="078I"/>
    <s v="GRUPO-B3"/>
    <n v="16535939"/>
    <s v="Termodinámica"/>
    <s v="GI"/>
    <s v="GRUPO DE INFORMÁTICA"/>
    <s v="078I"/>
    <s v="INFORMÁTICA DE TERMODINÁMICA"/>
    <s v="GRUPO-B3"/>
    <s v="Grupo de Informática de Termodinámica"/>
    <s v="2S"/>
    <n v="16535939"/>
    <s v="MENDÍVIL"/>
    <s v="GIRO"/>
    <s v="MANUEL ANTONIO"/>
    <s v="mamendiv"/>
    <s v="manuel-antonio.mendivil@unirioja.es"/>
    <n v="1"/>
    <n v="1"/>
    <n v="532"/>
    <s v="LABORAL DOCENTE-ASOCIADO"/>
    <s v="P04"/>
    <s v="TIEMPO PARCIAL (4+4 HORAS)"/>
    <s v="2016-09-15 00:00:00.0"/>
    <s v="2019-09-14 00:00:00.0"/>
    <s v="PI101042"/>
    <s v="PROFESOR ASOCIADO"/>
    <s v="R110"/>
    <x v="10"/>
    <n v="590"/>
    <s v="MÁQUINAS Y MOTORES TÉRMICOS"/>
  </r>
  <r>
    <x v="16"/>
    <x v="5"/>
    <n v="842"/>
    <s v="078L"/>
    <s v="GRUPO-A1"/>
    <n v="16535939"/>
    <s v="Termodinámica"/>
    <s v="GL"/>
    <s v="GRUPO DE LABORATORIO"/>
    <s v="078L"/>
    <s v="LABORATORIO DE TERMODINÁMICA"/>
    <s v="GRUPO-A1"/>
    <s v="Grupo de Laboratorio de Termodinámica"/>
    <s v="2S"/>
    <n v="16535939"/>
    <s v="MENDÍVIL"/>
    <s v="GIRO"/>
    <s v="MANUEL ANTONIO"/>
    <s v="mamendiv"/>
    <s v="manuel-antonio.mendivil@unirioja.es"/>
    <n v="0.5"/>
    <n v="0.5"/>
    <n v="532"/>
    <s v="LABORAL DOCENTE-ASOCIADO"/>
    <s v="P04"/>
    <s v="TIEMPO PARCIAL (4+4 HORAS)"/>
    <s v="2016-09-15 00:00:00.0"/>
    <s v="2019-09-14 00:00:00.0"/>
    <s v="PI101042"/>
    <s v="PROFESOR ASOCIADO"/>
    <s v="R110"/>
    <x v="10"/>
    <n v="590"/>
    <s v="MÁQUINAS Y MOTORES TÉRMICOS"/>
  </r>
  <r>
    <x v="16"/>
    <x v="5"/>
    <n v="842"/>
    <s v="078L"/>
    <s v="GRUPO-A2"/>
    <n v="16535939"/>
    <s v="Termodinámica"/>
    <s v="GL"/>
    <s v="GRUPO DE LABORATORIO"/>
    <s v="078L"/>
    <s v="LABORATORIO DE TERMODINÁMICA"/>
    <s v="GRUPO-A2"/>
    <s v="Grupo de Laboratorio de Termodinámica"/>
    <s v="2S"/>
    <n v="16535939"/>
    <s v="MENDÍVIL"/>
    <s v="GIRO"/>
    <s v="MANUEL ANTONIO"/>
    <s v="mamendiv"/>
    <s v="manuel-antonio.mendivil@unirioja.es"/>
    <n v="0.5"/>
    <n v="0.5"/>
    <n v="532"/>
    <s v="LABORAL DOCENTE-ASOCIADO"/>
    <s v="P04"/>
    <s v="TIEMPO PARCIAL (4+4 HORAS)"/>
    <s v="2016-09-15 00:00:00.0"/>
    <s v="2019-09-14 00:00:00.0"/>
    <s v="PI101042"/>
    <s v="PROFESOR ASOCIADO"/>
    <s v="R110"/>
    <x v="10"/>
    <n v="590"/>
    <s v="MÁQUINAS Y MOTORES TÉRMICOS"/>
  </r>
  <r>
    <x v="16"/>
    <x v="5"/>
    <n v="842"/>
    <s v="078L"/>
    <s v="GRUPO-A3"/>
    <n v="16535939"/>
    <s v="Termodinámica"/>
    <s v="GL"/>
    <s v="GRUPO DE LABORATORIO"/>
    <s v="078L"/>
    <s v="LABORATORIO DE TERMODINÁMICA"/>
    <s v="GRUPO-A3"/>
    <s v="Grupo de Laboratorio de Termodinámica"/>
    <s v="2S"/>
    <n v="16535939"/>
    <s v="MENDÍVIL"/>
    <s v="GIRO"/>
    <s v="MANUEL ANTONIO"/>
    <s v="mamendiv"/>
    <s v="manuel-antonio.mendivil@unirioja.es"/>
    <n v="0.5"/>
    <n v="0.5"/>
    <n v="532"/>
    <s v="LABORAL DOCENTE-ASOCIADO"/>
    <s v="P04"/>
    <s v="TIEMPO PARCIAL (4+4 HORAS)"/>
    <s v="2016-09-15 00:00:00.0"/>
    <s v="2019-09-14 00:00:00.0"/>
    <s v="PI101042"/>
    <s v="PROFESOR ASOCIADO"/>
    <s v="R110"/>
    <x v="10"/>
    <n v="590"/>
    <s v="MÁQUINAS Y MOTORES TÉRMICOS"/>
  </r>
  <r>
    <x v="16"/>
    <x v="5"/>
    <n v="842"/>
    <s v="078L"/>
    <s v="GRUPO-B1"/>
    <n v="16535939"/>
    <s v="Termodinámica"/>
    <s v="GL"/>
    <s v="GRUPO DE LABORATORIO"/>
    <s v="078L"/>
    <s v="LABORATORIO DE TERMODINÁMICA"/>
    <s v="GRUPO-B1"/>
    <s v="Grupo de Laboratorio de Termodinámica"/>
    <s v="2S"/>
    <n v="16535939"/>
    <s v="MENDÍVIL"/>
    <s v="GIRO"/>
    <s v="MANUEL ANTONIO"/>
    <s v="mamendiv"/>
    <s v="manuel-antonio.mendivil@unirioja.es"/>
    <n v="0.5"/>
    <n v="0.5"/>
    <n v="532"/>
    <s v="LABORAL DOCENTE-ASOCIADO"/>
    <s v="P04"/>
    <s v="TIEMPO PARCIAL (4+4 HORAS)"/>
    <s v="2016-09-15 00:00:00.0"/>
    <s v="2019-09-14 00:00:00.0"/>
    <s v="PI101042"/>
    <s v="PROFESOR ASOCIADO"/>
    <s v="R110"/>
    <x v="10"/>
    <n v="590"/>
    <s v="MÁQUINAS Y MOTORES TÉRMICOS"/>
  </r>
  <r>
    <x v="16"/>
    <x v="5"/>
    <n v="842"/>
    <s v="078L"/>
    <s v="GRUPO-B2"/>
    <n v="16535939"/>
    <s v="Termodinámica"/>
    <s v="GL"/>
    <s v="GRUPO DE LABORATORIO"/>
    <s v="078L"/>
    <s v="LABORATORIO DE TERMODINÁMICA"/>
    <s v="GRUPO-B2"/>
    <s v="Grupo de Laboratorio de Termodinámica"/>
    <s v="2S"/>
    <n v="16535939"/>
    <s v="MENDÍVIL"/>
    <s v="GIRO"/>
    <s v="MANUEL ANTONIO"/>
    <s v="mamendiv"/>
    <s v="manuel-antonio.mendivil@unirioja.es"/>
    <n v="0.5"/>
    <n v="0.5"/>
    <n v="532"/>
    <s v="LABORAL DOCENTE-ASOCIADO"/>
    <s v="P04"/>
    <s v="TIEMPO PARCIAL (4+4 HORAS)"/>
    <s v="2016-09-15 00:00:00.0"/>
    <s v="2019-09-14 00:00:00.0"/>
    <s v="PI101042"/>
    <s v="PROFESOR ASOCIADO"/>
    <s v="R110"/>
    <x v="10"/>
    <n v="590"/>
    <s v="MÁQUINAS Y MOTORES TÉRMICOS"/>
  </r>
  <r>
    <x v="16"/>
    <x v="5"/>
    <n v="842"/>
    <s v="078L"/>
    <s v="GRUPO-B3"/>
    <n v="16535939"/>
    <s v="Termodinámica"/>
    <s v="GL"/>
    <s v="GRUPO DE LABORATORIO"/>
    <s v="078L"/>
    <s v="LABORATORIO DE TERMODINÁMICA"/>
    <s v="GRUPO-B3"/>
    <s v="Grupo de Laboratorio de Termodinámica"/>
    <s v="2S"/>
    <n v="16535939"/>
    <s v="MENDÍVIL"/>
    <s v="GIRO"/>
    <s v="MANUEL ANTONIO"/>
    <s v="mamendiv"/>
    <s v="manuel-antonio.mendivil@unirioja.es"/>
    <n v="0.5"/>
    <n v="0.5"/>
    <n v="532"/>
    <s v="LABORAL DOCENTE-ASOCIADO"/>
    <s v="P04"/>
    <s v="TIEMPO PARCIAL (4+4 HORAS)"/>
    <s v="2016-09-15 00:00:00.0"/>
    <s v="2019-09-14 00:00:00.0"/>
    <s v="PI101042"/>
    <s v="PROFESOR ASOCIADO"/>
    <s v="R110"/>
    <x v="10"/>
    <n v="590"/>
    <s v="MÁQUINAS Y MOTORES TÉRMICOS"/>
  </r>
  <r>
    <x v="17"/>
    <x v="5"/>
    <n v="842"/>
    <s v="078G"/>
    <s v="GRUPO-A"/>
    <n v="16508509"/>
    <s v="Termodinámica"/>
    <s v="GG"/>
    <s v="GRUPO GRANDE"/>
    <s v="078G"/>
    <s v="GRUPO GRANDE DE TERMODINÁMICA"/>
    <s v="GRUPO-A"/>
    <s v="Grupo Grande de TERMODINÁMICA"/>
    <s v="2S"/>
    <n v="16508509"/>
    <s v="JUÁREZ"/>
    <s v="CASTELLÓ"/>
    <s v="MANUEL CELSO"/>
    <s v="mcjuarez"/>
    <s v="manuel.juarez@unirioja.es"/>
    <n v="2"/>
    <m/>
    <n v="500"/>
    <s v="CATEDRATICO DE UNIVERSIDAD"/>
    <s v="C01"/>
    <s v="TIEMPO COMPLETO"/>
    <s v="2018-12-05 00:00:00.0"/>
    <s v="null"/>
    <s v="DF100377"/>
    <s v="CATEDRÁTICO DE UNIVERSIDAD"/>
    <s v="R110"/>
    <x v="10"/>
    <n v="590"/>
    <s v="MÁQUINAS Y MOTORES TÉRMICOS"/>
  </r>
  <r>
    <x v="17"/>
    <x v="5"/>
    <n v="842"/>
    <s v="078G"/>
    <s v="GRUPO-A"/>
    <n v="16623516"/>
    <s v="Termodinámica"/>
    <s v="GG"/>
    <s v="GRUPO GRANDE"/>
    <s v="078G"/>
    <s v="GRUPO GRANDE DE TERMODINÁMICA"/>
    <s v="GRUPO-A"/>
    <s v="Grupo Grande de TERMODINÁMICA"/>
    <s v="2S"/>
    <n v="16623516"/>
    <s v="BAÑARES"/>
    <s v="PALACIOS"/>
    <s v="PAULA"/>
    <s v="pabanare"/>
    <s v="paula.banares@unirioja.es"/>
    <n v="2"/>
    <m/>
    <n v="536"/>
    <s v="PROFESOR INTERINO"/>
    <s v="P06"/>
    <s v="TIEMPO PARCIAL (6+6 HORAS)"/>
    <s v="2018-09-18 00:00:00.0"/>
    <s v="null"/>
    <s v="PI101276"/>
    <s v="PROFESOR CONTRATADO INTERINO"/>
    <s v="R112"/>
    <x v="8"/>
    <n v="385"/>
    <s v="FÍSICA APLICADA"/>
  </r>
  <r>
    <x v="17"/>
    <x v="5"/>
    <n v="842"/>
    <s v="078G"/>
    <s v="GRUPO-B"/>
    <n v="16508509"/>
    <s v="Termodinámica"/>
    <s v="GG"/>
    <s v="GRUPO GRANDE"/>
    <s v="078G"/>
    <s v="GRUPO GRANDE DE TERMODINÁMICA"/>
    <s v="GRUPO-B"/>
    <s v="Grupo Grande de TERMODINÁMICA"/>
    <s v="2S"/>
    <n v="16508509"/>
    <s v="JUÁREZ"/>
    <s v="CASTELLÓ"/>
    <s v="MANUEL CELSO"/>
    <s v="mcjuarez"/>
    <s v="manuel.juarez@unirioja.es"/>
    <n v="2"/>
    <m/>
    <n v="500"/>
    <s v="CATEDRATICO DE UNIVERSIDAD"/>
    <s v="C01"/>
    <s v="TIEMPO COMPLETO"/>
    <s v="2018-12-05 00:00:00.0"/>
    <s v="null"/>
    <s v="DF100377"/>
    <s v="CATEDRÁTICO DE UNIVERSIDAD"/>
    <s v="R110"/>
    <x v="10"/>
    <n v="590"/>
    <s v="MÁQUINAS Y MOTORES TÉRMICOS"/>
  </r>
  <r>
    <x v="17"/>
    <x v="5"/>
    <n v="842"/>
    <s v="078G"/>
    <s v="GRUPO-B"/>
    <n v="16623516"/>
    <s v="Termodinámica"/>
    <s v="GG"/>
    <s v="GRUPO GRANDE"/>
    <s v="078G"/>
    <s v="GRUPO GRANDE DE TERMODINÁMICA"/>
    <s v="GRUPO-B"/>
    <s v="Grupo Grande de TERMODINÁMICA"/>
    <s v="2S"/>
    <n v="16623516"/>
    <s v="BAÑARES"/>
    <s v="PALACIOS"/>
    <s v="PAULA"/>
    <s v="pabanare"/>
    <s v="paula.banares@unirioja.es"/>
    <n v="2"/>
    <m/>
    <n v="536"/>
    <s v="PROFESOR INTERINO"/>
    <s v="P06"/>
    <s v="TIEMPO PARCIAL (6+6 HORAS)"/>
    <s v="2018-09-18 00:00:00.0"/>
    <s v="null"/>
    <s v="PI101276"/>
    <s v="PROFESOR CONTRATADO INTERINO"/>
    <s v="R112"/>
    <x v="8"/>
    <n v="385"/>
    <s v="FÍSICA APLICADA"/>
  </r>
  <r>
    <x v="17"/>
    <x v="5"/>
    <n v="842"/>
    <s v="078I"/>
    <s v="GRUPO-A1"/>
    <n v="16508509"/>
    <s v="Termodinámica"/>
    <s v="GI"/>
    <s v="GRUPO DE INFORMÁTICA"/>
    <s v="078I"/>
    <s v="INFORMÁTICA DE TERMODINÁMICA"/>
    <s v="GRUPO-A1"/>
    <s v="Grupo de Informática de Termodinámica"/>
    <s v="2S"/>
    <n v="16508509"/>
    <s v="JUÁREZ"/>
    <s v="CASTELLÓ"/>
    <s v="MANUEL CELSO"/>
    <s v="mcjuarez"/>
    <s v="manuel.juarez@unirioja.es"/>
    <n v="0.5"/>
    <m/>
    <n v="500"/>
    <s v="CATEDRATICO DE UNIVERSIDAD"/>
    <s v="C01"/>
    <s v="TIEMPO COMPLETO"/>
    <s v="2018-12-05 00:00:00.0"/>
    <s v="null"/>
    <s v="DF100377"/>
    <s v="CATEDRÁTICO DE UNIVERSIDAD"/>
    <s v="R110"/>
    <x v="10"/>
    <n v="590"/>
    <s v="MÁQUINAS Y MOTORES TÉRMICOS"/>
  </r>
  <r>
    <x v="17"/>
    <x v="5"/>
    <n v="842"/>
    <s v="078I"/>
    <s v="GRUPO-A1"/>
    <n v="16535939"/>
    <s v="Termodinámica"/>
    <s v="GI"/>
    <s v="GRUPO DE INFORMÁTICA"/>
    <s v="078I"/>
    <s v="INFORMÁTICA DE TERMODINÁMICA"/>
    <s v="GRUPO-A1"/>
    <s v="Grupo de Informática de Termodinámica"/>
    <s v="2S"/>
    <n v="16535939"/>
    <s v="MENDÍVIL"/>
    <s v="GIRO"/>
    <s v="MANUEL ANTONIO"/>
    <s v="mamendiv"/>
    <s v="manuel-antonio.mendivil@unirioja.es"/>
    <n v="1"/>
    <m/>
    <n v="532"/>
    <s v="LABORAL DOCENTE-ASOCIADO"/>
    <s v="P04"/>
    <s v="TIEMPO PARCIAL (4+4 HORAS)"/>
    <s v="2016-09-15 00:00:00.0"/>
    <s v="2019-09-14 00:00:00.0"/>
    <s v="PI101042"/>
    <s v="PROFESOR ASOCIADO"/>
    <s v="R110"/>
    <x v="10"/>
    <n v="590"/>
    <s v="MÁQUINAS Y MOTORES TÉRMICOS"/>
  </r>
  <r>
    <x v="17"/>
    <x v="5"/>
    <n v="842"/>
    <s v="078I"/>
    <s v="GRUPO-A2"/>
    <n v="16508509"/>
    <s v="Termodinámica"/>
    <s v="GI"/>
    <s v="GRUPO DE INFORMÁTICA"/>
    <s v="078I"/>
    <s v="INFORMÁTICA DE TERMODINÁMICA"/>
    <s v="GRUPO-A2"/>
    <s v="Grupo de Informática de Termodinámica"/>
    <s v="2S"/>
    <n v="16508509"/>
    <s v="JUÁREZ"/>
    <s v="CASTELLÓ"/>
    <s v="MANUEL CELSO"/>
    <s v="mcjuarez"/>
    <s v="manuel.juarez@unirioja.es"/>
    <n v="0.5"/>
    <m/>
    <n v="500"/>
    <s v="CATEDRATICO DE UNIVERSIDAD"/>
    <s v="C01"/>
    <s v="TIEMPO COMPLETO"/>
    <s v="2018-12-05 00:00:00.0"/>
    <s v="null"/>
    <s v="DF100377"/>
    <s v="CATEDRÁTICO DE UNIVERSIDAD"/>
    <s v="R110"/>
    <x v="10"/>
    <n v="590"/>
    <s v="MÁQUINAS Y MOTORES TÉRMICOS"/>
  </r>
  <r>
    <x v="17"/>
    <x v="5"/>
    <n v="842"/>
    <s v="078I"/>
    <s v="GRUPO-A2"/>
    <n v="16535939"/>
    <s v="Termodinámica"/>
    <s v="GI"/>
    <s v="GRUPO DE INFORMÁTICA"/>
    <s v="078I"/>
    <s v="INFORMÁTICA DE TERMODINÁMICA"/>
    <s v="GRUPO-A2"/>
    <s v="Grupo de Informática de Termodinámica"/>
    <s v="2S"/>
    <n v="16535939"/>
    <s v="MENDÍVIL"/>
    <s v="GIRO"/>
    <s v="MANUEL ANTONIO"/>
    <s v="mamendiv"/>
    <s v="manuel-antonio.mendivil@unirioja.es"/>
    <n v="1"/>
    <m/>
    <n v="532"/>
    <s v="LABORAL DOCENTE-ASOCIADO"/>
    <s v="P04"/>
    <s v="TIEMPO PARCIAL (4+4 HORAS)"/>
    <s v="2016-09-15 00:00:00.0"/>
    <s v="2019-09-14 00:00:00.0"/>
    <s v="PI101042"/>
    <s v="PROFESOR ASOCIADO"/>
    <s v="R110"/>
    <x v="10"/>
    <n v="590"/>
    <s v="MÁQUINAS Y MOTORES TÉRMICOS"/>
  </r>
  <r>
    <x v="17"/>
    <x v="5"/>
    <n v="842"/>
    <s v="078I"/>
    <s v="GRUPO-A3"/>
    <n v="16508509"/>
    <s v="Termodinámica"/>
    <s v="GI"/>
    <s v="GRUPO DE INFORMÁTICA"/>
    <s v="078I"/>
    <s v="INFORMÁTICA DE TERMODINÁMICA"/>
    <s v="GRUPO-A3"/>
    <s v="Grupo de Informática de Termodinámica"/>
    <s v="2S"/>
    <n v="16508509"/>
    <s v="JUÁREZ"/>
    <s v="CASTELLÓ"/>
    <s v="MANUEL CELSO"/>
    <s v="mcjuarez"/>
    <s v="manuel.juarez@unirioja.es"/>
    <n v="0.5"/>
    <m/>
    <n v="500"/>
    <s v="CATEDRATICO DE UNIVERSIDAD"/>
    <s v="C01"/>
    <s v="TIEMPO COMPLETO"/>
    <s v="2018-12-05 00:00:00.0"/>
    <s v="null"/>
    <s v="DF100377"/>
    <s v="CATEDRÁTICO DE UNIVERSIDAD"/>
    <s v="R110"/>
    <x v="10"/>
    <n v="590"/>
    <s v="MÁQUINAS Y MOTORES TÉRMICOS"/>
  </r>
  <r>
    <x v="17"/>
    <x v="5"/>
    <n v="842"/>
    <s v="078I"/>
    <s v="GRUPO-A3"/>
    <n v="16535939"/>
    <s v="Termodinámica"/>
    <s v="GI"/>
    <s v="GRUPO DE INFORMÁTICA"/>
    <s v="078I"/>
    <s v="INFORMÁTICA DE TERMODINÁMICA"/>
    <s v="GRUPO-A3"/>
    <s v="Grupo de Informática de Termodinámica"/>
    <s v="2S"/>
    <n v="16535939"/>
    <s v="MENDÍVIL"/>
    <s v="GIRO"/>
    <s v="MANUEL ANTONIO"/>
    <s v="mamendiv"/>
    <s v="manuel-antonio.mendivil@unirioja.es"/>
    <n v="1"/>
    <m/>
    <n v="532"/>
    <s v="LABORAL DOCENTE-ASOCIADO"/>
    <s v="P04"/>
    <s v="TIEMPO PARCIAL (4+4 HORAS)"/>
    <s v="2016-09-15 00:00:00.0"/>
    <s v="2019-09-14 00:00:00.0"/>
    <s v="PI101042"/>
    <s v="PROFESOR ASOCIADO"/>
    <s v="R110"/>
    <x v="10"/>
    <n v="590"/>
    <s v="MÁQUINAS Y MOTORES TÉRMICOS"/>
  </r>
  <r>
    <x v="17"/>
    <x v="5"/>
    <n v="842"/>
    <s v="078I"/>
    <s v="GRUPO-B1"/>
    <n v="16508509"/>
    <s v="Termodinámica"/>
    <s v="GI"/>
    <s v="GRUPO DE INFORMÁTICA"/>
    <s v="078I"/>
    <s v="INFORMÁTICA DE TERMODINÁMICA"/>
    <s v="GRUPO-B1"/>
    <s v="Grupo de Informática de Termodinámica"/>
    <s v="2S"/>
    <n v="16508509"/>
    <s v="JUÁREZ"/>
    <s v="CASTELLÓ"/>
    <s v="MANUEL CELSO"/>
    <s v="mcjuarez"/>
    <s v="manuel.juarez@unirioja.es"/>
    <n v="0.5"/>
    <m/>
    <n v="500"/>
    <s v="CATEDRATICO DE UNIVERSIDAD"/>
    <s v="C01"/>
    <s v="TIEMPO COMPLETO"/>
    <s v="2018-12-05 00:00:00.0"/>
    <s v="null"/>
    <s v="DF100377"/>
    <s v="CATEDRÁTICO DE UNIVERSIDAD"/>
    <s v="R110"/>
    <x v="10"/>
    <n v="590"/>
    <s v="MÁQUINAS Y MOTORES TÉRMICOS"/>
  </r>
  <r>
    <x v="17"/>
    <x v="5"/>
    <n v="842"/>
    <s v="078I"/>
    <s v="GRUPO-B1"/>
    <n v="16535939"/>
    <s v="Termodinámica"/>
    <s v="GI"/>
    <s v="GRUPO DE INFORMÁTICA"/>
    <s v="078I"/>
    <s v="INFORMÁTICA DE TERMODINÁMICA"/>
    <s v="GRUPO-B1"/>
    <s v="Grupo de Informática de Termodinámica"/>
    <s v="2S"/>
    <n v="16535939"/>
    <s v="MENDÍVIL"/>
    <s v="GIRO"/>
    <s v="MANUEL ANTONIO"/>
    <s v="mamendiv"/>
    <s v="manuel-antonio.mendivil@unirioja.es"/>
    <n v="1"/>
    <m/>
    <n v="532"/>
    <s v="LABORAL DOCENTE-ASOCIADO"/>
    <s v="P04"/>
    <s v="TIEMPO PARCIAL (4+4 HORAS)"/>
    <s v="2016-09-15 00:00:00.0"/>
    <s v="2019-09-14 00:00:00.0"/>
    <s v="PI101042"/>
    <s v="PROFESOR ASOCIADO"/>
    <s v="R110"/>
    <x v="10"/>
    <n v="590"/>
    <s v="MÁQUINAS Y MOTORES TÉRMICOS"/>
  </r>
  <r>
    <x v="17"/>
    <x v="5"/>
    <n v="842"/>
    <s v="078I"/>
    <s v="GRUPO-B2"/>
    <n v="16508509"/>
    <s v="Termodinámica"/>
    <s v="GI"/>
    <s v="GRUPO DE INFORMÁTICA"/>
    <s v="078I"/>
    <s v="INFORMÁTICA DE TERMODINÁMICA"/>
    <s v="GRUPO-B2"/>
    <s v="Grupo de Informática de Termodinámica"/>
    <s v="2S"/>
    <n v="16508509"/>
    <s v="JUÁREZ"/>
    <s v="CASTELLÓ"/>
    <s v="MANUEL CELSO"/>
    <s v="mcjuarez"/>
    <s v="manuel.juarez@unirioja.es"/>
    <n v="0.5"/>
    <m/>
    <n v="500"/>
    <s v="CATEDRATICO DE UNIVERSIDAD"/>
    <s v="C01"/>
    <s v="TIEMPO COMPLETO"/>
    <s v="2018-12-05 00:00:00.0"/>
    <s v="null"/>
    <s v="DF100377"/>
    <s v="CATEDRÁTICO DE UNIVERSIDAD"/>
    <s v="R110"/>
    <x v="10"/>
    <n v="590"/>
    <s v="MÁQUINAS Y MOTORES TÉRMICOS"/>
  </r>
  <r>
    <x v="17"/>
    <x v="5"/>
    <n v="842"/>
    <s v="078I"/>
    <s v="GRUPO-B2"/>
    <n v="16535939"/>
    <s v="Termodinámica"/>
    <s v="GI"/>
    <s v="GRUPO DE INFORMÁTICA"/>
    <s v="078I"/>
    <s v="INFORMÁTICA DE TERMODINÁMICA"/>
    <s v="GRUPO-B2"/>
    <s v="Grupo de Informática de Termodinámica"/>
    <s v="2S"/>
    <n v="16535939"/>
    <s v="MENDÍVIL"/>
    <s v="GIRO"/>
    <s v="MANUEL ANTONIO"/>
    <s v="mamendiv"/>
    <s v="manuel-antonio.mendivil@unirioja.es"/>
    <n v="1"/>
    <m/>
    <n v="532"/>
    <s v="LABORAL DOCENTE-ASOCIADO"/>
    <s v="P04"/>
    <s v="TIEMPO PARCIAL (4+4 HORAS)"/>
    <s v="2016-09-15 00:00:00.0"/>
    <s v="2019-09-14 00:00:00.0"/>
    <s v="PI101042"/>
    <s v="PROFESOR ASOCIADO"/>
    <s v="R110"/>
    <x v="10"/>
    <n v="590"/>
    <s v="MÁQUINAS Y MOTORES TÉRMICOS"/>
  </r>
  <r>
    <x v="17"/>
    <x v="5"/>
    <n v="842"/>
    <s v="078I"/>
    <s v="GRUPO-B3"/>
    <n v="16508509"/>
    <s v="Termodinámica"/>
    <s v="GI"/>
    <s v="GRUPO DE INFORMÁTICA"/>
    <s v="078I"/>
    <s v="INFORMÁTICA DE TERMODINÁMICA"/>
    <s v="GRUPO-B3"/>
    <s v="Grupo de Informática de Termodinámica"/>
    <s v="2S"/>
    <n v="16508509"/>
    <s v="JUÁREZ"/>
    <s v="CASTELLÓ"/>
    <s v="MANUEL CELSO"/>
    <s v="mcjuarez"/>
    <s v="manuel.juarez@unirioja.es"/>
    <n v="0.5"/>
    <m/>
    <n v="500"/>
    <s v="CATEDRATICO DE UNIVERSIDAD"/>
    <s v="C01"/>
    <s v="TIEMPO COMPLETO"/>
    <s v="2018-12-05 00:00:00.0"/>
    <s v="null"/>
    <s v="DF100377"/>
    <s v="CATEDRÁTICO DE UNIVERSIDAD"/>
    <s v="R110"/>
    <x v="10"/>
    <n v="590"/>
    <s v="MÁQUINAS Y MOTORES TÉRMICOS"/>
  </r>
  <r>
    <x v="17"/>
    <x v="5"/>
    <n v="842"/>
    <s v="078I"/>
    <s v="GRUPO-B3"/>
    <n v="16535939"/>
    <s v="Termodinámica"/>
    <s v="GI"/>
    <s v="GRUPO DE INFORMÁTICA"/>
    <s v="078I"/>
    <s v="INFORMÁTICA DE TERMODINÁMICA"/>
    <s v="GRUPO-B3"/>
    <s v="Grupo de Informática de Termodinámica"/>
    <s v="2S"/>
    <n v="16535939"/>
    <s v="MENDÍVIL"/>
    <s v="GIRO"/>
    <s v="MANUEL ANTONIO"/>
    <s v="mamendiv"/>
    <s v="manuel-antonio.mendivil@unirioja.es"/>
    <n v="1"/>
    <m/>
    <n v="532"/>
    <s v="LABORAL DOCENTE-ASOCIADO"/>
    <s v="P04"/>
    <s v="TIEMPO PARCIAL (4+4 HORAS)"/>
    <s v="2016-09-15 00:00:00.0"/>
    <s v="2019-09-14 00:00:00.0"/>
    <s v="PI101042"/>
    <s v="PROFESOR ASOCIADO"/>
    <s v="R110"/>
    <x v="10"/>
    <n v="590"/>
    <s v="MÁQUINAS Y MOTORES TÉRMICOS"/>
  </r>
  <r>
    <x v="17"/>
    <x v="5"/>
    <n v="842"/>
    <s v="078L"/>
    <s v="GRUPO-A1"/>
    <n v="16535939"/>
    <s v="Termodinámica"/>
    <s v="GL"/>
    <s v="GRUPO DE LABORATORIO"/>
    <s v="078L"/>
    <s v="LABORATORIO DE TERMODINÁMICA"/>
    <s v="GRUPO-A1"/>
    <s v="Grupo de Laboratorio de Termodinámica"/>
    <s v="2S"/>
    <n v="16535939"/>
    <s v="MENDÍVIL"/>
    <s v="GIRO"/>
    <s v="MANUEL ANTONIO"/>
    <s v="mamendiv"/>
    <s v="manuel-antonio.mendivil@unirioja.es"/>
    <n v="0.5"/>
    <m/>
    <n v="532"/>
    <s v="LABORAL DOCENTE-ASOCIADO"/>
    <s v="P04"/>
    <s v="TIEMPO PARCIAL (4+4 HORAS)"/>
    <s v="2016-09-15 00:00:00.0"/>
    <s v="2019-09-14 00:00:00.0"/>
    <s v="PI101042"/>
    <s v="PROFESOR ASOCIADO"/>
    <s v="R110"/>
    <x v="10"/>
    <n v="590"/>
    <s v="MÁQUINAS Y MOTORES TÉRMICOS"/>
  </r>
  <r>
    <x v="17"/>
    <x v="5"/>
    <n v="842"/>
    <s v="078L"/>
    <s v="GRUPO-A2"/>
    <n v="16535939"/>
    <s v="Termodinámica"/>
    <s v="GL"/>
    <s v="GRUPO DE LABORATORIO"/>
    <s v="078L"/>
    <s v="LABORATORIO DE TERMODINÁMICA"/>
    <s v="GRUPO-A2"/>
    <s v="Grupo de Laboratorio de Termodinámica"/>
    <s v="2S"/>
    <n v="16535939"/>
    <s v="MENDÍVIL"/>
    <s v="GIRO"/>
    <s v="MANUEL ANTONIO"/>
    <s v="mamendiv"/>
    <s v="manuel-antonio.mendivil@unirioja.es"/>
    <n v="0.5"/>
    <m/>
    <n v="532"/>
    <s v="LABORAL DOCENTE-ASOCIADO"/>
    <s v="P04"/>
    <s v="TIEMPO PARCIAL (4+4 HORAS)"/>
    <s v="2016-09-15 00:00:00.0"/>
    <s v="2019-09-14 00:00:00.0"/>
    <s v="PI101042"/>
    <s v="PROFESOR ASOCIADO"/>
    <s v="R110"/>
    <x v="10"/>
    <n v="590"/>
    <s v="MÁQUINAS Y MOTORES TÉRMICOS"/>
  </r>
  <r>
    <x v="17"/>
    <x v="5"/>
    <n v="842"/>
    <s v="078L"/>
    <s v="GRUPO-A3"/>
    <n v="16535939"/>
    <s v="Termodinámica"/>
    <s v="GL"/>
    <s v="GRUPO DE LABORATORIO"/>
    <s v="078L"/>
    <s v="LABORATORIO DE TERMODINÁMICA"/>
    <s v="GRUPO-A3"/>
    <s v="Grupo de Laboratorio de Termodinámica"/>
    <s v="2S"/>
    <n v="16535939"/>
    <s v="MENDÍVIL"/>
    <s v="GIRO"/>
    <s v="MANUEL ANTONIO"/>
    <s v="mamendiv"/>
    <s v="manuel-antonio.mendivil@unirioja.es"/>
    <n v="0.5"/>
    <m/>
    <n v="532"/>
    <s v="LABORAL DOCENTE-ASOCIADO"/>
    <s v="P04"/>
    <s v="TIEMPO PARCIAL (4+4 HORAS)"/>
    <s v="2016-09-15 00:00:00.0"/>
    <s v="2019-09-14 00:00:00.0"/>
    <s v="PI101042"/>
    <s v="PROFESOR ASOCIADO"/>
    <s v="R110"/>
    <x v="10"/>
    <n v="590"/>
    <s v="MÁQUINAS Y MOTORES TÉRMICOS"/>
  </r>
  <r>
    <x v="17"/>
    <x v="5"/>
    <n v="842"/>
    <s v="078L"/>
    <s v="GRUPO-B1"/>
    <n v="16535939"/>
    <s v="Termodinámica"/>
    <s v="GL"/>
    <s v="GRUPO DE LABORATORIO"/>
    <s v="078L"/>
    <s v="LABORATORIO DE TERMODINÁMICA"/>
    <s v="GRUPO-B1"/>
    <s v="Grupo de Laboratorio de Termodinámica"/>
    <s v="2S"/>
    <n v="16535939"/>
    <s v="MENDÍVIL"/>
    <s v="GIRO"/>
    <s v="MANUEL ANTONIO"/>
    <s v="mamendiv"/>
    <s v="manuel-antonio.mendivil@unirioja.es"/>
    <n v="0.5"/>
    <m/>
    <n v="532"/>
    <s v="LABORAL DOCENTE-ASOCIADO"/>
    <s v="P04"/>
    <s v="TIEMPO PARCIAL (4+4 HORAS)"/>
    <s v="2016-09-15 00:00:00.0"/>
    <s v="2019-09-14 00:00:00.0"/>
    <s v="PI101042"/>
    <s v="PROFESOR ASOCIADO"/>
    <s v="R110"/>
    <x v="10"/>
    <n v="590"/>
    <s v="MÁQUINAS Y MOTORES TÉRMICOS"/>
  </r>
  <r>
    <x v="17"/>
    <x v="5"/>
    <n v="842"/>
    <s v="078L"/>
    <s v="GRUPO-B2"/>
    <n v="16535939"/>
    <s v="Termodinámica"/>
    <s v="GL"/>
    <s v="GRUPO DE LABORATORIO"/>
    <s v="078L"/>
    <s v="LABORATORIO DE TERMODINÁMICA"/>
    <s v="GRUPO-B2"/>
    <s v="Grupo de Laboratorio de Termodinámica"/>
    <s v="2S"/>
    <n v="16535939"/>
    <s v="MENDÍVIL"/>
    <s v="GIRO"/>
    <s v="MANUEL ANTONIO"/>
    <s v="mamendiv"/>
    <s v="manuel-antonio.mendivil@unirioja.es"/>
    <n v="0.5"/>
    <m/>
    <n v="532"/>
    <s v="LABORAL DOCENTE-ASOCIADO"/>
    <s v="P04"/>
    <s v="TIEMPO PARCIAL (4+4 HORAS)"/>
    <s v="2016-09-15 00:00:00.0"/>
    <s v="2019-09-14 00:00:00.0"/>
    <s v="PI101042"/>
    <s v="PROFESOR ASOCIADO"/>
    <s v="R110"/>
    <x v="10"/>
    <n v="590"/>
    <s v="MÁQUINAS Y MOTORES TÉRMICOS"/>
  </r>
  <r>
    <x v="17"/>
    <x v="5"/>
    <n v="842"/>
    <s v="078L"/>
    <s v="GRUPO-B3"/>
    <n v="16535939"/>
    <s v="Termodinámica"/>
    <s v="GL"/>
    <s v="GRUPO DE LABORATORIO"/>
    <s v="078L"/>
    <s v="LABORATORIO DE TERMODINÁMICA"/>
    <s v="GRUPO-B3"/>
    <s v="Grupo de Laboratorio de Termodinámica"/>
    <s v="2S"/>
    <n v="16535939"/>
    <s v="MENDÍVIL"/>
    <s v="GIRO"/>
    <s v="MANUEL ANTONIO"/>
    <s v="mamendiv"/>
    <s v="manuel-antonio.mendivil@unirioja.es"/>
    <n v="0.5"/>
    <m/>
    <n v="532"/>
    <s v="LABORAL DOCENTE-ASOCIADO"/>
    <s v="P04"/>
    <s v="TIEMPO PARCIAL (4+4 HORAS)"/>
    <s v="2016-09-15 00:00:00.0"/>
    <s v="2019-09-14 00:00:00.0"/>
    <s v="PI101042"/>
    <s v="PROFESOR ASOCIADO"/>
    <s v="R110"/>
    <x v="10"/>
    <n v="590"/>
    <s v="MÁQUINAS Y MOTORES TÉRMICOS"/>
  </r>
  <r>
    <x v="18"/>
    <x v="5"/>
    <n v="842"/>
    <s v="078G"/>
    <s v="GRUPO-A"/>
    <n v="16508509"/>
    <s v="Termodinámica"/>
    <s v="GG"/>
    <s v="GRUPO GRANDE"/>
    <s v="078G"/>
    <s v="GRUPO GRANDE DE TERMODINÁMICA"/>
    <s v="GRUPO-A"/>
    <s v="Grupo Grande de TERMODINÁMICA"/>
    <s v="2S"/>
    <n v="16508509"/>
    <s v="JUÁREZ"/>
    <s v="CASTELLÓ"/>
    <s v="MANUEL CELSO"/>
    <s v="mcjuarez"/>
    <s v="manuel.juarez@unirioja.es"/>
    <n v="2"/>
    <m/>
    <n v="500"/>
    <s v="CATEDRATICO DE UNIVERSIDAD"/>
    <s v="C01"/>
    <s v="TIEMPO COMPLETO"/>
    <s v="2018-12-05 00:00:00.0"/>
    <s v="null"/>
    <s v="DF100377"/>
    <s v="CATEDRÁTICO DE UNIVERSIDAD"/>
    <s v="R110"/>
    <x v="10"/>
    <n v="590"/>
    <s v="MÁQUINAS Y MOTORES TÉRMICOS"/>
  </r>
  <r>
    <x v="18"/>
    <x v="5"/>
    <n v="842"/>
    <s v="078G"/>
    <s v="GRUPO-A"/>
    <n v="16623516"/>
    <s v="Termodinámica"/>
    <s v="GG"/>
    <s v="GRUPO GRANDE"/>
    <s v="078G"/>
    <s v="GRUPO GRANDE DE TERMODINÁMICA"/>
    <s v="GRUPO-A"/>
    <s v="Grupo Grande de TERMODINÁMICA"/>
    <s v="2S"/>
    <n v="16623516"/>
    <s v="BAÑARES"/>
    <s v="PALACIOS"/>
    <s v="PAULA"/>
    <s v="pabanare"/>
    <s v="paula.banares@unirioja.es"/>
    <n v="2"/>
    <m/>
    <n v="536"/>
    <s v="PROFESOR INTERINO"/>
    <s v="P06"/>
    <s v="TIEMPO PARCIAL (6+6 HORAS)"/>
    <s v="2018-09-18 00:00:00.0"/>
    <s v="null"/>
    <s v="PI101276"/>
    <s v="PROFESOR CONTRATADO INTERINO"/>
    <s v="R112"/>
    <x v="8"/>
    <n v="385"/>
    <s v="FÍSICA APLICADA"/>
  </r>
  <r>
    <x v="18"/>
    <x v="5"/>
    <n v="842"/>
    <s v="078G"/>
    <s v="GRUPO-B"/>
    <n v="16508509"/>
    <s v="Termodinámica"/>
    <s v="GG"/>
    <s v="GRUPO GRANDE"/>
    <s v="078G"/>
    <s v="GRUPO GRANDE DE TERMODINÁMICA"/>
    <s v="GRUPO-B"/>
    <s v="Grupo Grande de TERMODINÁMICA"/>
    <s v="2S"/>
    <n v="16508509"/>
    <s v="JUÁREZ"/>
    <s v="CASTELLÓ"/>
    <s v="MANUEL CELSO"/>
    <s v="mcjuarez"/>
    <s v="manuel.juarez@unirioja.es"/>
    <n v="2"/>
    <m/>
    <n v="500"/>
    <s v="CATEDRATICO DE UNIVERSIDAD"/>
    <s v="C01"/>
    <s v="TIEMPO COMPLETO"/>
    <s v="2018-12-05 00:00:00.0"/>
    <s v="null"/>
    <s v="DF100377"/>
    <s v="CATEDRÁTICO DE UNIVERSIDAD"/>
    <s v="R110"/>
    <x v="10"/>
    <n v="590"/>
    <s v="MÁQUINAS Y MOTORES TÉRMICOS"/>
  </r>
  <r>
    <x v="18"/>
    <x v="5"/>
    <n v="842"/>
    <s v="078G"/>
    <s v="GRUPO-B"/>
    <n v="16623516"/>
    <s v="Termodinámica"/>
    <s v="GG"/>
    <s v="GRUPO GRANDE"/>
    <s v="078G"/>
    <s v="GRUPO GRANDE DE TERMODINÁMICA"/>
    <s v="GRUPO-B"/>
    <s v="Grupo Grande de TERMODINÁMICA"/>
    <s v="2S"/>
    <n v="16623516"/>
    <s v="BAÑARES"/>
    <s v="PALACIOS"/>
    <s v="PAULA"/>
    <s v="pabanare"/>
    <s v="paula.banares@unirioja.es"/>
    <n v="2"/>
    <m/>
    <n v="536"/>
    <s v="PROFESOR INTERINO"/>
    <s v="P06"/>
    <s v="TIEMPO PARCIAL (6+6 HORAS)"/>
    <s v="2018-09-18 00:00:00.0"/>
    <s v="null"/>
    <s v="PI101276"/>
    <s v="PROFESOR CONTRATADO INTERINO"/>
    <s v="R112"/>
    <x v="8"/>
    <n v="385"/>
    <s v="FÍSICA APLICADA"/>
  </r>
  <r>
    <x v="18"/>
    <x v="5"/>
    <n v="842"/>
    <s v="078I"/>
    <s v="GRUPO-A1"/>
    <n v="16508509"/>
    <s v="Termodinámica"/>
    <s v="GI"/>
    <s v="GRUPO DE INFORMÁTICA"/>
    <s v="078I"/>
    <s v="INFORMÁTICA DE TERMODINÁMICA"/>
    <s v="GRUPO-A1"/>
    <s v="Grupo de Informática de Termodinámica"/>
    <s v="2S"/>
    <n v="16508509"/>
    <s v="JUÁREZ"/>
    <s v="CASTELLÓ"/>
    <s v="MANUEL CELSO"/>
    <s v="mcjuarez"/>
    <s v="manuel.juarez@unirioja.es"/>
    <n v="0.5"/>
    <m/>
    <n v="500"/>
    <s v="CATEDRATICO DE UNIVERSIDAD"/>
    <s v="C01"/>
    <s v="TIEMPO COMPLETO"/>
    <s v="2018-12-05 00:00:00.0"/>
    <s v="null"/>
    <s v="DF100377"/>
    <s v="CATEDRÁTICO DE UNIVERSIDAD"/>
    <s v="R110"/>
    <x v="10"/>
    <n v="590"/>
    <s v="MÁQUINAS Y MOTORES TÉRMICOS"/>
  </r>
  <r>
    <x v="18"/>
    <x v="5"/>
    <n v="842"/>
    <s v="078I"/>
    <s v="GRUPO-A1"/>
    <n v="16535939"/>
    <s v="Termodinámica"/>
    <s v="GI"/>
    <s v="GRUPO DE INFORMÁTICA"/>
    <s v="078I"/>
    <s v="INFORMÁTICA DE TERMODINÁMICA"/>
    <s v="GRUPO-A1"/>
    <s v="Grupo de Informática de Termodinámica"/>
    <s v="2S"/>
    <n v="16535939"/>
    <s v="MENDÍVIL"/>
    <s v="GIRO"/>
    <s v="MANUEL ANTONIO"/>
    <s v="mamendiv"/>
    <s v="manuel-antonio.mendivil@unirioja.es"/>
    <n v="1"/>
    <m/>
    <n v="532"/>
    <s v="LABORAL DOCENTE-ASOCIADO"/>
    <s v="P04"/>
    <s v="TIEMPO PARCIAL (4+4 HORAS)"/>
    <s v="2016-09-15 00:00:00.0"/>
    <s v="2019-09-14 00:00:00.0"/>
    <s v="PI101042"/>
    <s v="PROFESOR ASOCIADO"/>
    <s v="R110"/>
    <x v="10"/>
    <n v="590"/>
    <s v="MÁQUINAS Y MOTORES TÉRMICOS"/>
  </r>
  <r>
    <x v="18"/>
    <x v="5"/>
    <n v="842"/>
    <s v="078I"/>
    <s v="GRUPO-A2"/>
    <n v="16508509"/>
    <s v="Termodinámica"/>
    <s v="GI"/>
    <s v="GRUPO DE INFORMÁTICA"/>
    <s v="078I"/>
    <s v="INFORMÁTICA DE TERMODINÁMICA"/>
    <s v="GRUPO-A2"/>
    <s v="Grupo de Informática de Termodinámica"/>
    <s v="2S"/>
    <n v="16508509"/>
    <s v="JUÁREZ"/>
    <s v="CASTELLÓ"/>
    <s v="MANUEL CELSO"/>
    <s v="mcjuarez"/>
    <s v="manuel.juarez@unirioja.es"/>
    <n v="0.5"/>
    <m/>
    <n v="500"/>
    <s v="CATEDRATICO DE UNIVERSIDAD"/>
    <s v="C01"/>
    <s v="TIEMPO COMPLETO"/>
    <s v="2018-12-05 00:00:00.0"/>
    <s v="null"/>
    <s v="DF100377"/>
    <s v="CATEDRÁTICO DE UNIVERSIDAD"/>
    <s v="R110"/>
    <x v="10"/>
    <n v="590"/>
    <s v="MÁQUINAS Y MOTORES TÉRMICOS"/>
  </r>
  <r>
    <x v="18"/>
    <x v="5"/>
    <n v="842"/>
    <s v="078I"/>
    <s v="GRUPO-A2"/>
    <n v="16535939"/>
    <s v="Termodinámica"/>
    <s v="GI"/>
    <s v="GRUPO DE INFORMÁTICA"/>
    <s v="078I"/>
    <s v="INFORMÁTICA DE TERMODINÁMICA"/>
    <s v="GRUPO-A2"/>
    <s v="Grupo de Informática de Termodinámica"/>
    <s v="2S"/>
    <n v="16535939"/>
    <s v="MENDÍVIL"/>
    <s v="GIRO"/>
    <s v="MANUEL ANTONIO"/>
    <s v="mamendiv"/>
    <s v="manuel-antonio.mendivil@unirioja.es"/>
    <n v="1"/>
    <m/>
    <n v="532"/>
    <s v="LABORAL DOCENTE-ASOCIADO"/>
    <s v="P04"/>
    <s v="TIEMPO PARCIAL (4+4 HORAS)"/>
    <s v="2016-09-15 00:00:00.0"/>
    <s v="2019-09-14 00:00:00.0"/>
    <s v="PI101042"/>
    <s v="PROFESOR ASOCIADO"/>
    <s v="R110"/>
    <x v="10"/>
    <n v="590"/>
    <s v="MÁQUINAS Y MOTORES TÉRMICOS"/>
  </r>
  <r>
    <x v="18"/>
    <x v="5"/>
    <n v="842"/>
    <s v="078I"/>
    <s v="GRUPO-A3"/>
    <n v="16508509"/>
    <s v="Termodinámica"/>
    <s v="GI"/>
    <s v="GRUPO DE INFORMÁTICA"/>
    <s v="078I"/>
    <s v="INFORMÁTICA DE TERMODINÁMICA"/>
    <s v="GRUPO-A3"/>
    <s v="Grupo de Informática de Termodinámica"/>
    <s v="2S"/>
    <n v="16508509"/>
    <s v="JUÁREZ"/>
    <s v="CASTELLÓ"/>
    <s v="MANUEL CELSO"/>
    <s v="mcjuarez"/>
    <s v="manuel.juarez@unirioja.es"/>
    <n v="0.5"/>
    <m/>
    <n v="500"/>
    <s v="CATEDRATICO DE UNIVERSIDAD"/>
    <s v="C01"/>
    <s v="TIEMPO COMPLETO"/>
    <s v="2018-12-05 00:00:00.0"/>
    <s v="null"/>
    <s v="DF100377"/>
    <s v="CATEDRÁTICO DE UNIVERSIDAD"/>
    <s v="R110"/>
    <x v="10"/>
    <n v="590"/>
    <s v="MÁQUINAS Y MOTORES TÉRMICOS"/>
  </r>
  <r>
    <x v="18"/>
    <x v="5"/>
    <n v="842"/>
    <s v="078I"/>
    <s v="GRUPO-A3"/>
    <n v="16535939"/>
    <s v="Termodinámica"/>
    <s v="GI"/>
    <s v="GRUPO DE INFORMÁTICA"/>
    <s v="078I"/>
    <s v="INFORMÁTICA DE TERMODINÁMICA"/>
    <s v="GRUPO-A3"/>
    <s v="Grupo de Informática de Termodinámica"/>
    <s v="2S"/>
    <n v="16535939"/>
    <s v="MENDÍVIL"/>
    <s v="GIRO"/>
    <s v="MANUEL ANTONIO"/>
    <s v="mamendiv"/>
    <s v="manuel-antonio.mendivil@unirioja.es"/>
    <n v="1"/>
    <m/>
    <n v="532"/>
    <s v="LABORAL DOCENTE-ASOCIADO"/>
    <s v="P04"/>
    <s v="TIEMPO PARCIAL (4+4 HORAS)"/>
    <s v="2016-09-15 00:00:00.0"/>
    <s v="2019-09-14 00:00:00.0"/>
    <s v="PI101042"/>
    <s v="PROFESOR ASOCIADO"/>
    <s v="R110"/>
    <x v="10"/>
    <n v="590"/>
    <s v="MÁQUINAS Y MOTORES TÉRMICOS"/>
  </r>
  <r>
    <x v="18"/>
    <x v="5"/>
    <n v="842"/>
    <s v="078I"/>
    <s v="GRUPO-B1"/>
    <n v="16508509"/>
    <s v="Termodinámica"/>
    <s v="GI"/>
    <s v="GRUPO DE INFORMÁTICA"/>
    <s v="078I"/>
    <s v="INFORMÁTICA DE TERMODINÁMICA"/>
    <s v="GRUPO-B1"/>
    <s v="Grupo de Informática de Termodinámica"/>
    <s v="2S"/>
    <n v="16508509"/>
    <s v="JUÁREZ"/>
    <s v="CASTELLÓ"/>
    <s v="MANUEL CELSO"/>
    <s v="mcjuarez"/>
    <s v="manuel.juarez@unirioja.es"/>
    <n v="0.5"/>
    <m/>
    <n v="500"/>
    <s v="CATEDRATICO DE UNIVERSIDAD"/>
    <s v="C01"/>
    <s v="TIEMPO COMPLETO"/>
    <s v="2018-12-05 00:00:00.0"/>
    <s v="null"/>
    <s v="DF100377"/>
    <s v="CATEDRÁTICO DE UNIVERSIDAD"/>
    <s v="R110"/>
    <x v="10"/>
    <n v="590"/>
    <s v="MÁQUINAS Y MOTORES TÉRMICOS"/>
  </r>
  <r>
    <x v="18"/>
    <x v="5"/>
    <n v="842"/>
    <s v="078I"/>
    <s v="GRUPO-B1"/>
    <n v="16535939"/>
    <s v="Termodinámica"/>
    <s v="GI"/>
    <s v="GRUPO DE INFORMÁTICA"/>
    <s v="078I"/>
    <s v="INFORMÁTICA DE TERMODINÁMICA"/>
    <s v="GRUPO-B1"/>
    <s v="Grupo de Informática de Termodinámica"/>
    <s v="2S"/>
    <n v="16535939"/>
    <s v="MENDÍVIL"/>
    <s v="GIRO"/>
    <s v="MANUEL ANTONIO"/>
    <s v="mamendiv"/>
    <s v="manuel-antonio.mendivil@unirioja.es"/>
    <n v="1"/>
    <m/>
    <n v="532"/>
    <s v="LABORAL DOCENTE-ASOCIADO"/>
    <s v="P04"/>
    <s v="TIEMPO PARCIAL (4+4 HORAS)"/>
    <s v="2016-09-15 00:00:00.0"/>
    <s v="2019-09-14 00:00:00.0"/>
    <s v="PI101042"/>
    <s v="PROFESOR ASOCIADO"/>
    <s v="R110"/>
    <x v="10"/>
    <n v="590"/>
    <s v="MÁQUINAS Y MOTORES TÉRMICOS"/>
  </r>
  <r>
    <x v="18"/>
    <x v="5"/>
    <n v="842"/>
    <s v="078I"/>
    <s v="GRUPO-B2"/>
    <n v="16508509"/>
    <s v="Termodinámica"/>
    <s v="GI"/>
    <s v="GRUPO DE INFORMÁTICA"/>
    <s v="078I"/>
    <s v="INFORMÁTICA DE TERMODINÁMICA"/>
    <s v="GRUPO-B2"/>
    <s v="Grupo de Informática de Termodinámica"/>
    <s v="2S"/>
    <n v="16508509"/>
    <s v="JUÁREZ"/>
    <s v="CASTELLÓ"/>
    <s v="MANUEL CELSO"/>
    <s v="mcjuarez"/>
    <s v="manuel.juarez@unirioja.es"/>
    <n v="0.5"/>
    <m/>
    <n v="500"/>
    <s v="CATEDRATICO DE UNIVERSIDAD"/>
    <s v="C01"/>
    <s v="TIEMPO COMPLETO"/>
    <s v="2018-12-05 00:00:00.0"/>
    <s v="null"/>
    <s v="DF100377"/>
    <s v="CATEDRÁTICO DE UNIVERSIDAD"/>
    <s v="R110"/>
    <x v="10"/>
    <n v="590"/>
    <s v="MÁQUINAS Y MOTORES TÉRMICOS"/>
  </r>
  <r>
    <x v="18"/>
    <x v="5"/>
    <n v="842"/>
    <s v="078I"/>
    <s v="GRUPO-B2"/>
    <n v="16535939"/>
    <s v="Termodinámica"/>
    <s v="GI"/>
    <s v="GRUPO DE INFORMÁTICA"/>
    <s v="078I"/>
    <s v="INFORMÁTICA DE TERMODINÁMICA"/>
    <s v="GRUPO-B2"/>
    <s v="Grupo de Informática de Termodinámica"/>
    <s v="2S"/>
    <n v="16535939"/>
    <s v="MENDÍVIL"/>
    <s v="GIRO"/>
    <s v="MANUEL ANTONIO"/>
    <s v="mamendiv"/>
    <s v="manuel-antonio.mendivil@unirioja.es"/>
    <n v="1"/>
    <m/>
    <n v="532"/>
    <s v="LABORAL DOCENTE-ASOCIADO"/>
    <s v="P04"/>
    <s v="TIEMPO PARCIAL (4+4 HORAS)"/>
    <s v="2016-09-15 00:00:00.0"/>
    <s v="2019-09-14 00:00:00.0"/>
    <s v="PI101042"/>
    <s v="PROFESOR ASOCIADO"/>
    <s v="R110"/>
    <x v="10"/>
    <n v="590"/>
    <s v="MÁQUINAS Y MOTORES TÉRMICOS"/>
  </r>
  <r>
    <x v="18"/>
    <x v="5"/>
    <n v="842"/>
    <s v="078I"/>
    <s v="GRUPO-B3"/>
    <n v="16508509"/>
    <s v="Termodinámica"/>
    <s v="GI"/>
    <s v="GRUPO DE INFORMÁTICA"/>
    <s v="078I"/>
    <s v="INFORMÁTICA DE TERMODINÁMICA"/>
    <s v="GRUPO-B3"/>
    <s v="Grupo de Informática de Termodinámica"/>
    <s v="2S"/>
    <n v="16508509"/>
    <s v="JUÁREZ"/>
    <s v="CASTELLÓ"/>
    <s v="MANUEL CELSO"/>
    <s v="mcjuarez"/>
    <s v="manuel.juarez@unirioja.es"/>
    <n v="0.5"/>
    <m/>
    <n v="500"/>
    <s v="CATEDRATICO DE UNIVERSIDAD"/>
    <s v="C01"/>
    <s v="TIEMPO COMPLETO"/>
    <s v="2018-12-05 00:00:00.0"/>
    <s v="null"/>
    <s v="DF100377"/>
    <s v="CATEDRÁTICO DE UNIVERSIDAD"/>
    <s v="R110"/>
    <x v="10"/>
    <n v="590"/>
    <s v="MÁQUINAS Y MOTORES TÉRMICOS"/>
  </r>
  <r>
    <x v="18"/>
    <x v="5"/>
    <n v="842"/>
    <s v="078I"/>
    <s v="GRUPO-B3"/>
    <n v="16535939"/>
    <s v="Termodinámica"/>
    <s v="GI"/>
    <s v="GRUPO DE INFORMÁTICA"/>
    <s v="078I"/>
    <s v="INFORMÁTICA DE TERMODINÁMICA"/>
    <s v="GRUPO-B3"/>
    <s v="Grupo de Informática de Termodinámica"/>
    <s v="2S"/>
    <n v="16535939"/>
    <s v="MENDÍVIL"/>
    <s v="GIRO"/>
    <s v="MANUEL ANTONIO"/>
    <s v="mamendiv"/>
    <s v="manuel-antonio.mendivil@unirioja.es"/>
    <n v="1"/>
    <m/>
    <n v="532"/>
    <s v="LABORAL DOCENTE-ASOCIADO"/>
    <s v="P04"/>
    <s v="TIEMPO PARCIAL (4+4 HORAS)"/>
    <s v="2016-09-15 00:00:00.0"/>
    <s v="2019-09-14 00:00:00.0"/>
    <s v="PI101042"/>
    <s v="PROFESOR ASOCIADO"/>
    <s v="R110"/>
    <x v="10"/>
    <n v="590"/>
    <s v="MÁQUINAS Y MOTORES TÉRMICOS"/>
  </r>
  <r>
    <x v="18"/>
    <x v="5"/>
    <n v="842"/>
    <s v="078L"/>
    <s v="GRUPO-A1"/>
    <n v="16535939"/>
    <s v="Termodinámica"/>
    <s v="GL"/>
    <s v="GRUPO DE LABORATORIO"/>
    <s v="078L"/>
    <s v="LABORATORIO DE TERMODINÁMICA"/>
    <s v="GRUPO-A1"/>
    <s v="Grupo de Laboratorio de Termodinámica"/>
    <s v="2S"/>
    <n v="16535939"/>
    <s v="MENDÍVIL"/>
    <s v="GIRO"/>
    <s v="MANUEL ANTONIO"/>
    <s v="mamendiv"/>
    <s v="manuel-antonio.mendivil@unirioja.es"/>
    <n v="0.5"/>
    <m/>
    <n v="532"/>
    <s v="LABORAL DOCENTE-ASOCIADO"/>
    <s v="P04"/>
    <s v="TIEMPO PARCIAL (4+4 HORAS)"/>
    <s v="2016-09-15 00:00:00.0"/>
    <s v="2019-09-14 00:00:00.0"/>
    <s v="PI101042"/>
    <s v="PROFESOR ASOCIADO"/>
    <s v="R110"/>
    <x v="10"/>
    <n v="590"/>
    <s v="MÁQUINAS Y MOTORES TÉRMICOS"/>
  </r>
  <r>
    <x v="18"/>
    <x v="5"/>
    <n v="842"/>
    <s v="078L"/>
    <s v="GRUPO-A2"/>
    <n v="16535939"/>
    <s v="Termodinámica"/>
    <s v="GL"/>
    <s v="GRUPO DE LABORATORIO"/>
    <s v="078L"/>
    <s v="LABORATORIO DE TERMODINÁMICA"/>
    <s v="GRUPO-A2"/>
    <s v="Grupo de Laboratorio de Termodinámica"/>
    <s v="2S"/>
    <n v="16535939"/>
    <s v="MENDÍVIL"/>
    <s v="GIRO"/>
    <s v="MANUEL ANTONIO"/>
    <s v="mamendiv"/>
    <s v="manuel-antonio.mendivil@unirioja.es"/>
    <n v="0.5"/>
    <m/>
    <n v="532"/>
    <s v="LABORAL DOCENTE-ASOCIADO"/>
    <s v="P04"/>
    <s v="TIEMPO PARCIAL (4+4 HORAS)"/>
    <s v="2016-09-15 00:00:00.0"/>
    <s v="2019-09-14 00:00:00.0"/>
    <s v="PI101042"/>
    <s v="PROFESOR ASOCIADO"/>
    <s v="R110"/>
    <x v="10"/>
    <n v="590"/>
    <s v="MÁQUINAS Y MOTORES TÉRMICOS"/>
  </r>
  <r>
    <x v="18"/>
    <x v="5"/>
    <n v="842"/>
    <s v="078L"/>
    <s v="GRUPO-A3"/>
    <n v="16535939"/>
    <s v="Termodinámica"/>
    <s v="GL"/>
    <s v="GRUPO DE LABORATORIO"/>
    <s v="078L"/>
    <s v="LABORATORIO DE TERMODINÁMICA"/>
    <s v="GRUPO-A3"/>
    <s v="Grupo de Laboratorio de Termodinámica"/>
    <s v="2S"/>
    <n v="16535939"/>
    <s v="MENDÍVIL"/>
    <s v="GIRO"/>
    <s v="MANUEL ANTONIO"/>
    <s v="mamendiv"/>
    <s v="manuel-antonio.mendivil@unirioja.es"/>
    <n v="0.5"/>
    <m/>
    <n v="532"/>
    <s v="LABORAL DOCENTE-ASOCIADO"/>
    <s v="P04"/>
    <s v="TIEMPO PARCIAL (4+4 HORAS)"/>
    <s v="2016-09-15 00:00:00.0"/>
    <s v="2019-09-14 00:00:00.0"/>
    <s v="PI101042"/>
    <s v="PROFESOR ASOCIADO"/>
    <s v="R110"/>
    <x v="10"/>
    <n v="590"/>
    <s v="MÁQUINAS Y MOTORES TÉRMICOS"/>
  </r>
  <r>
    <x v="18"/>
    <x v="5"/>
    <n v="842"/>
    <s v="078L"/>
    <s v="GRUPO-B1"/>
    <n v="16535939"/>
    <s v="Termodinámica"/>
    <s v="GL"/>
    <s v="GRUPO DE LABORATORIO"/>
    <s v="078L"/>
    <s v="LABORATORIO DE TERMODINÁMICA"/>
    <s v="GRUPO-B1"/>
    <s v="Grupo de Laboratorio de Termodinámica"/>
    <s v="2S"/>
    <n v="16535939"/>
    <s v="MENDÍVIL"/>
    <s v="GIRO"/>
    <s v="MANUEL ANTONIO"/>
    <s v="mamendiv"/>
    <s v="manuel-antonio.mendivil@unirioja.es"/>
    <n v="0.5"/>
    <m/>
    <n v="532"/>
    <s v="LABORAL DOCENTE-ASOCIADO"/>
    <s v="P04"/>
    <s v="TIEMPO PARCIAL (4+4 HORAS)"/>
    <s v="2016-09-15 00:00:00.0"/>
    <s v="2019-09-14 00:00:00.0"/>
    <s v="PI101042"/>
    <s v="PROFESOR ASOCIADO"/>
    <s v="R110"/>
    <x v="10"/>
    <n v="590"/>
    <s v="MÁQUINAS Y MOTORES TÉRMICOS"/>
  </r>
  <r>
    <x v="18"/>
    <x v="5"/>
    <n v="842"/>
    <s v="078L"/>
    <s v="GRUPO-B2"/>
    <n v="16535939"/>
    <s v="Termodinámica"/>
    <s v="GL"/>
    <s v="GRUPO DE LABORATORIO"/>
    <s v="078L"/>
    <s v="LABORATORIO DE TERMODINÁMICA"/>
    <s v="GRUPO-B2"/>
    <s v="Grupo de Laboratorio de Termodinámica"/>
    <s v="2S"/>
    <n v="16535939"/>
    <s v="MENDÍVIL"/>
    <s v="GIRO"/>
    <s v="MANUEL ANTONIO"/>
    <s v="mamendiv"/>
    <s v="manuel-antonio.mendivil@unirioja.es"/>
    <n v="0.5"/>
    <m/>
    <n v="532"/>
    <s v="LABORAL DOCENTE-ASOCIADO"/>
    <s v="P04"/>
    <s v="TIEMPO PARCIAL (4+4 HORAS)"/>
    <s v="2016-09-15 00:00:00.0"/>
    <s v="2019-09-14 00:00:00.0"/>
    <s v="PI101042"/>
    <s v="PROFESOR ASOCIADO"/>
    <s v="R110"/>
    <x v="10"/>
    <n v="590"/>
    <s v="MÁQUINAS Y MOTORES TÉRMICOS"/>
  </r>
  <r>
    <x v="18"/>
    <x v="5"/>
    <n v="842"/>
    <s v="078L"/>
    <s v="GRUPO-B3"/>
    <n v="16535939"/>
    <s v="Termodinámica"/>
    <s v="GL"/>
    <s v="GRUPO DE LABORATORIO"/>
    <s v="078L"/>
    <s v="LABORATORIO DE TERMODINÁMICA"/>
    <s v="GRUPO-B3"/>
    <s v="Grupo de Laboratorio de Termodinámica"/>
    <s v="2S"/>
    <n v="16535939"/>
    <s v="MENDÍVIL"/>
    <s v="GIRO"/>
    <s v="MANUEL ANTONIO"/>
    <s v="mamendiv"/>
    <s v="manuel-antonio.mendivil@unirioja.es"/>
    <n v="0.5"/>
    <m/>
    <n v="532"/>
    <s v="LABORAL DOCENTE-ASOCIADO"/>
    <s v="P04"/>
    <s v="TIEMPO PARCIAL (4+4 HORAS)"/>
    <s v="2016-09-15 00:00:00.0"/>
    <s v="2019-09-14 00:00:00.0"/>
    <s v="PI101042"/>
    <s v="PROFESOR ASOCIADO"/>
    <s v="R110"/>
    <x v="10"/>
    <n v="590"/>
    <s v="MÁQUINAS Y MOTORES TÉRMICOS"/>
  </r>
  <r>
    <x v="16"/>
    <x v="5"/>
    <n v="843"/>
    <s v="079G"/>
    <s v="GRUPO-A"/>
    <n v="16567689"/>
    <s v="Informática"/>
    <s v="GG"/>
    <s v="GRUPO GRANDE"/>
    <s v="079G"/>
    <s v="GRUPO GRANDE DE INFORMÁTICA"/>
    <s v="GRUPO-A"/>
    <s v="Grupo Grande de INFORMÁTICA"/>
    <s v="2S"/>
    <n v="16567689"/>
    <s v="SÁENZ DE CABEZÓN"/>
    <s v="IRIGARAY"/>
    <s v="EDUARDO"/>
    <s v="esaenz-d"/>
    <s v="eduardo.saenz-de-cabezon@unirioja.es"/>
    <n v="3"/>
    <n v="3"/>
    <n v="504"/>
    <s v="PROFESOR TITULAR UNIVERSIDAD"/>
    <s v="C01"/>
    <s v="TIEMPO COMPLETO"/>
    <s v="2018-12-18 00:00:00.0"/>
    <s v="null"/>
    <s v="DF100367"/>
    <s v="PROFESOR TITULAR DE UNIVERSIDAD"/>
    <s v="R111"/>
    <x v="7"/>
    <n v="570"/>
    <s v="LENGUAJES Y SISTEMAS INFORMÁTICOS"/>
  </r>
  <r>
    <x v="16"/>
    <x v="5"/>
    <n v="843"/>
    <s v="079G"/>
    <s v="GRUPO-B"/>
    <n v="16567689"/>
    <s v="Informática"/>
    <s v="GG"/>
    <s v="GRUPO GRANDE"/>
    <s v="079G"/>
    <s v="GRUPO GRANDE DE INFORMÁTICA"/>
    <s v="GRUPO-B"/>
    <s v="Grupo Grande de INFORMÁTICA"/>
    <s v="2S"/>
    <n v="16567689"/>
    <s v="SÁENZ DE CABEZÓN"/>
    <s v="IRIGARAY"/>
    <s v="EDUARDO"/>
    <s v="esaenz-d"/>
    <s v="eduardo.saenz-de-cabezon@unirioja.es"/>
    <n v="3"/>
    <n v="3"/>
    <n v="504"/>
    <s v="PROFESOR TITULAR UNIVERSIDAD"/>
    <s v="C01"/>
    <s v="TIEMPO COMPLETO"/>
    <s v="2018-12-18 00:00:00.0"/>
    <s v="null"/>
    <s v="DF100367"/>
    <s v="PROFESOR TITULAR DE UNIVERSIDAD"/>
    <s v="R111"/>
    <x v="7"/>
    <n v="570"/>
    <s v="LENGUAJES Y SISTEMAS INFORMÁTICOS"/>
  </r>
  <r>
    <x v="16"/>
    <x v="5"/>
    <n v="843"/>
    <s v="079I"/>
    <s v="GRUPO-A1"/>
    <n v="16622450"/>
    <s v="Informática"/>
    <s v="GI"/>
    <s v="GRUPO DE INFORMÁTICA"/>
    <s v="079I"/>
    <s v="INFORMÁTICA DE INFORMÁTICA"/>
    <s v="GRUPO-A1"/>
    <s v="Grupo Informático de Informática"/>
    <s v="2S"/>
    <n v="16622450"/>
    <s v="DIVASÓN"/>
    <s v="MALLAGARAY"/>
    <s v="JOSE"/>
    <s v="jodivaso"/>
    <s v="jose.divason@unirioja.es"/>
    <n v="2.2000000000000002"/>
    <n v="2.2000000000000002"/>
    <n v="536"/>
    <s v="PROFESOR INTERINO"/>
    <s v="C01"/>
    <s v="TIEMPO COMPLETO"/>
    <s v="2017-09-15 00:00:00.0"/>
    <s v="null"/>
    <s v="PI101270"/>
    <s v="PROFESOR CONTRATADO INTERINO"/>
    <s v="R111"/>
    <x v="7"/>
    <n v="75"/>
    <s v="CIENCIA DE LA COMPUTACIÓN E INTELIGENCIA ARTIFICIA"/>
  </r>
  <r>
    <x v="16"/>
    <x v="5"/>
    <n v="843"/>
    <s v="079I"/>
    <s v="GRUPO-A2"/>
    <n v="16622450"/>
    <s v="Informática"/>
    <s v="GI"/>
    <s v="GRUPO DE INFORMÁTICA"/>
    <s v="079I"/>
    <s v="INFORMÁTICA DE INFORMÁTICA"/>
    <s v="GRUPO-A2"/>
    <s v="Grupo Informático de Informática"/>
    <s v="2S"/>
    <n v="16622450"/>
    <s v="DIVASÓN"/>
    <s v="MALLAGARAY"/>
    <s v="JOSE"/>
    <s v="jodivaso"/>
    <s v="jose.divason@unirioja.es"/>
    <n v="2.2000000000000002"/>
    <n v="2.2000000000000002"/>
    <n v="536"/>
    <s v="PROFESOR INTERINO"/>
    <s v="C01"/>
    <s v="TIEMPO COMPLETO"/>
    <s v="2017-09-15 00:00:00.0"/>
    <s v="null"/>
    <s v="PI101270"/>
    <s v="PROFESOR CONTRATADO INTERINO"/>
    <s v="R111"/>
    <x v="7"/>
    <n v="75"/>
    <s v="CIENCIA DE LA COMPUTACIÓN E INTELIGENCIA ARTIFICIA"/>
  </r>
  <r>
    <x v="16"/>
    <x v="5"/>
    <n v="843"/>
    <s v="079I"/>
    <s v="GRUPO-A3"/>
    <n v="16622450"/>
    <s v="Informática"/>
    <s v="GI"/>
    <s v="GRUPO DE INFORMÁTICA"/>
    <s v="079I"/>
    <s v="INFORMÁTICA DE INFORMÁTICA"/>
    <s v="GRUPO-A3"/>
    <s v="Grupo Informático de Informática"/>
    <s v="2S"/>
    <n v="16622450"/>
    <s v="DIVASÓN"/>
    <s v="MALLAGARAY"/>
    <s v="JOSE"/>
    <s v="jodivaso"/>
    <s v="jose.divason@unirioja.es"/>
    <n v="2.2000000000000002"/>
    <n v="2.2000000000000002"/>
    <n v="536"/>
    <s v="PROFESOR INTERINO"/>
    <s v="C01"/>
    <s v="TIEMPO COMPLETO"/>
    <s v="2017-09-15 00:00:00.0"/>
    <s v="null"/>
    <s v="PI101270"/>
    <s v="PROFESOR CONTRATADO INTERINO"/>
    <s v="R111"/>
    <x v="7"/>
    <n v="75"/>
    <s v="CIENCIA DE LA COMPUTACIÓN E INTELIGENCIA ARTIFICIA"/>
  </r>
  <r>
    <x v="16"/>
    <x v="5"/>
    <n v="843"/>
    <s v="079I"/>
    <s v="GRUPO-B1"/>
    <n v="77566977"/>
    <s v="Informática"/>
    <s v="GI"/>
    <s v="GRUPO DE INFORMÁTICA"/>
    <s v="079I"/>
    <s v="INFORMÁTICA DE INFORMÁTICA"/>
    <s v="GRUPO-B1"/>
    <s v="Grupo Informático de Informática"/>
    <s v="2S"/>
    <n v="77566977"/>
    <s v="LÓPEZ"/>
    <s v="GÓMEZ"/>
    <s v="ROSARIO"/>
    <s v="rolopez"/>
    <s v="rosario.lopez@unirioja.es"/>
    <n v="2.2000000000000002"/>
    <n v="2.2000000000000002"/>
    <n v="532"/>
    <s v="LABORAL DOCENTE-ASOCIADO"/>
    <s v="P05"/>
    <s v="TIEMPO PARCIAL (5+5 HORAS)"/>
    <s v="2018-09-17 00:00:00.0"/>
    <s v="2019-09-14 00:00:00.0"/>
    <s v="PI101387"/>
    <s v="PROFESOR ASOCIADO"/>
    <s v="R111"/>
    <x v="7"/>
    <n v="570"/>
    <s v="LENGUAJES Y SISTEMAS INFORMÁTICOS"/>
  </r>
  <r>
    <x v="16"/>
    <x v="5"/>
    <n v="843"/>
    <s v="079I"/>
    <s v="GRUPO-B2"/>
    <n v="16622450"/>
    <s v="Informática"/>
    <s v="GI"/>
    <s v="GRUPO DE INFORMÁTICA"/>
    <s v="079I"/>
    <s v="INFORMÁTICA DE INFORMÁTICA"/>
    <s v="GRUPO-B2"/>
    <s v="Grupo Informático de Informática"/>
    <s v="2S"/>
    <n v="16622450"/>
    <s v="DIVASÓN"/>
    <s v="MALLAGARAY"/>
    <s v="JOSE"/>
    <s v="jodivaso"/>
    <s v="jose.divason@unirioja.es"/>
    <n v="2.2000000000000002"/>
    <n v="2.2000000000000002"/>
    <n v="536"/>
    <s v="PROFESOR INTERINO"/>
    <s v="C01"/>
    <s v="TIEMPO COMPLETO"/>
    <s v="2017-09-15 00:00:00.0"/>
    <s v="null"/>
    <s v="PI101270"/>
    <s v="PROFESOR CONTRATADO INTERINO"/>
    <s v="R111"/>
    <x v="7"/>
    <n v="75"/>
    <s v="CIENCIA DE LA COMPUTACIÓN E INTELIGENCIA ARTIFICIA"/>
  </r>
  <r>
    <x v="16"/>
    <x v="5"/>
    <n v="843"/>
    <s v="079R"/>
    <s v="GRUPO-A1"/>
    <n v="16567689"/>
    <s v="Informática"/>
    <s v="GR"/>
    <s v="GRUPO REDUCIDO"/>
    <s v="079R"/>
    <s v="GRUPO REDUCIDO DE INFORMÁTICA"/>
    <s v="GRUPO-A1"/>
    <s v="Grupo Reducido de Informática"/>
    <s v="2S"/>
    <n v="16567689"/>
    <s v="SÁENZ DE CABEZÓN"/>
    <s v="IRIGARAY"/>
    <s v="EDUARDO"/>
    <s v="esaenz-d"/>
    <s v="eduardo.saenz-de-cabezon@unirioja.es"/>
    <n v="0.8"/>
    <n v="0.8"/>
    <n v="504"/>
    <s v="PROFESOR TITULAR UNIVERSIDAD"/>
    <s v="C01"/>
    <s v="TIEMPO COMPLETO"/>
    <s v="2018-12-18 00:00:00.0"/>
    <s v="null"/>
    <s v="DF100367"/>
    <s v="PROFESOR TITULAR DE UNIVERSIDAD"/>
    <s v="R111"/>
    <x v="7"/>
    <n v="570"/>
    <s v="LENGUAJES Y SISTEMAS INFORMÁTICOS"/>
  </r>
  <r>
    <x v="16"/>
    <x v="5"/>
    <n v="843"/>
    <s v="079R"/>
    <s v="GRUPO-A2"/>
    <n v="16567689"/>
    <s v="Informática"/>
    <s v="GR"/>
    <s v="GRUPO REDUCIDO"/>
    <s v="079R"/>
    <s v="GRUPO REDUCIDO DE INFORMÁTICA"/>
    <s v="GRUPO-A2"/>
    <s v="Grupo Reducido de Informática"/>
    <s v="2S"/>
    <n v="16567689"/>
    <s v="SÁENZ DE CABEZÓN"/>
    <s v="IRIGARAY"/>
    <s v="EDUARDO"/>
    <s v="esaenz-d"/>
    <s v="eduardo.saenz-de-cabezon@unirioja.es"/>
    <n v="0.8"/>
    <n v="0.8"/>
    <n v="504"/>
    <s v="PROFESOR TITULAR UNIVERSIDAD"/>
    <s v="C01"/>
    <s v="TIEMPO COMPLETO"/>
    <s v="2018-12-18 00:00:00.0"/>
    <s v="null"/>
    <s v="DF100367"/>
    <s v="PROFESOR TITULAR DE UNIVERSIDAD"/>
    <s v="R111"/>
    <x v="7"/>
    <n v="570"/>
    <s v="LENGUAJES Y SISTEMAS INFORMÁTICOS"/>
  </r>
  <r>
    <x v="16"/>
    <x v="5"/>
    <n v="843"/>
    <s v="079R"/>
    <s v="GRUPO-A3"/>
    <n v="16567689"/>
    <s v="Informática"/>
    <s v="GR"/>
    <s v="GRUPO REDUCIDO"/>
    <s v="079R"/>
    <s v="GRUPO REDUCIDO DE INFORMÁTICA"/>
    <s v="GRUPO-A3"/>
    <s v="Grupo Reducido de Informática"/>
    <s v="2S"/>
    <n v="16567689"/>
    <s v="SÁENZ DE CABEZÓN"/>
    <s v="IRIGARAY"/>
    <s v="EDUARDO"/>
    <s v="esaenz-d"/>
    <s v="eduardo.saenz-de-cabezon@unirioja.es"/>
    <n v="0.8"/>
    <n v="0.8"/>
    <n v="504"/>
    <s v="PROFESOR TITULAR UNIVERSIDAD"/>
    <s v="C01"/>
    <s v="TIEMPO COMPLETO"/>
    <s v="2018-12-18 00:00:00.0"/>
    <s v="null"/>
    <s v="DF100367"/>
    <s v="PROFESOR TITULAR DE UNIVERSIDAD"/>
    <s v="R111"/>
    <x v="7"/>
    <n v="570"/>
    <s v="LENGUAJES Y SISTEMAS INFORMÁTICOS"/>
  </r>
  <r>
    <x v="16"/>
    <x v="5"/>
    <n v="843"/>
    <s v="079R"/>
    <s v="GRUPO-B1"/>
    <n v="16567689"/>
    <s v="Informática"/>
    <s v="GR"/>
    <s v="GRUPO REDUCIDO"/>
    <s v="079R"/>
    <s v="GRUPO REDUCIDO DE INFORMÁTICA"/>
    <s v="GRUPO-B1"/>
    <s v="Grupo Reducido de Informática"/>
    <s v="2S"/>
    <n v="16567689"/>
    <s v="SÁENZ DE CABEZÓN"/>
    <s v="IRIGARAY"/>
    <s v="EDUARDO"/>
    <s v="esaenz-d"/>
    <s v="eduardo.saenz-de-cabezon@unirioja.es"/>
    <n v="0.8"/>
    <n v="0.8"/>
    <n v="504"/>
    <s v="PROFESOR TITULAR UNIVERSIDAD"/>
    <s v="C01"/>
    <s v="TIEMPO COMPLETO"/>
    <s v="2018-12-18 00:00:00.0"/>
    <s v="null"/>
    <s v="DF100367"/>
    <s v="PROFESOR TITULAR DE UNIVERSIDAD"/>
    <s v="R111"/>
    <x v="7"/>
    <n v="570"/>
    <s v="LENGUAJES Y SISTEMAS INFORMÁTICOS"/>
  </r>
  <r>
    <x v="16"/>
    <x v="5"/>
    <n v="843"/>
    <s v="079R"/>
    <s v="GRUPO-B2"/>
    <n v="16567689"/>
    <s v="Informática"/>
    <s v="GR"/>
    <s v="GRUPO REDUCIDO"/>
    <s v="079R"/>
    <s v="GRUPO REDUCIDO DE INFORMÁTICA"/>
    <s v="GRUPO-B2"/>
    <s v="Grupo Reducido de Informática"/>
    <s v="2S"/>
    <n v="16567689"/>
    <s v="SÁENZ DE CABEZÓN"/>
    <s v="IRIGARAY"/>
    <s v="EDUARDO"/>
    <s v="esaenz-d"/>
    <s v="eduardo.saenz-de-cabezon@unirioja.es"/>
    <n v="0.8"/>
    <n v="0.8"/>
    <n v="504"/>
    <s v="PROFESOR TITULAR UNIVERSIDAD"/>
    <s v="C01"/>
    <s v="TIEMPO COMPLETO"/>
    <s v="2018-12-18 00:00:00.0"/>
    <s v="null"/>
    <s v="DF100367"/>
    <s v="PROFESOR TITULAR DE UNIVERSIDAD"/>
    <s v="R111"/>
    <x v="7"/>
    <n v="570"/>
    <s v="LENGUAJES Y SISTEMAS INFORMÁTICOS"/>
  </r>
  <r>
    <x v="17"/>
    <x v="5"/>
    <n v="843"/>
    <s v="079G"/>
    <s v="GRUPO-A"/>
    <n v="16567689"/>
    <s v="Informática"/>
    <s v="GG"/>
    <s v="GRUPO GRANDE"/>
    <s v="079G"/>
    <s v="GRUPO GRANDE DE INFORMÁTICA"/>
    <s v="GRUPO-A"/>
    <s v="Grupo Grande de INFORMÁTICA"/>
    <s v="2S"/>
    <n v="16567689"/>
    <s v="SÁENZ DE CABEZÓN"/>
    <s v="IRIGARAY"/>
    <s v="EDUARDO"/>
    <s v="esaenz-d"/>
    <s v="eduardo.saenz-de-cabezon@unirioja.es"/>
    <n v="3"/>
    <m/>
    <n v="504"/>
    <s v="PROFESOR TITULAR UNIVERSIDAD"/>
    <s v="C01"/>
    <s v="TIEMPO COMPLETO"/>
    <s v="2018-12-18 00:00:00.0"/>
    <s v="null"/>
    <s v="DF100367"/>
    <s v="PROFESOR TITULAR DE UNIVERSIDAD"/>
    <s v="R111"/>
    <x v="7"/>
    <n v="570"/>
    <s v="LENGUAJES Y SISTEMAS INFORMÁTICOS"/>
  </r>
  <r>
    <x v="17"/>
    <x v="5"/>
    <n v="843"/>
    <s v="079G"/>
    <s v="GRUPO-B"/>
    <n v="16567689"/>
    <s v="Informática"/>
    <s v="GG"/>
    <s v="GRUPO GRANDE"/>
    <s v="079G"/>
    <s v="GRUPO GRANDE DE INFORMÁTICA"/>
    <s v="GRUPO-B"/>
    <s v="Grupo Grande de INFORMÁTICA"/>
    <s v="2S"/>
    <n v="16567689"/>
    <s v="SÁENZ DE CABEZÓN"/>
    <s v="IRIGARAY"/>
    <s v="EDUARDO"/>
    <s v="esaenz-d"/>
    <s v="eduardo.saenz-de-cabezon@unirioja.es"/>
    <n v="3"/>
    <m/>
    <n v="504"/>
    <s v="PROFESOR TITULAR UNIVERSIDAD"/>
    <s v="C01"/>
    <s v="TIEMPO COMPLETO"/>
    <s v="2018-12-18 00:00:00.0"/>
    <s v="null"/>
    <s v="DF100367"/>
    <s v="PROFESOR TITULAR DE UNIVERSIDAD"/>
    <s v="R111"/>
    <x v="7"/>
    <n v="570"/>
    <s v="LENGUAJES Y SISTEMAS INFORMÁTICOS"/>
  </r>
  <r>
    <x v="17"/>
    <x v="5"/>
    <n v="843"/>
    <s v="079I"/>
    <s v="GRUPO-A1"/>
    <n v="16622450"/>
    <s v="Informática"/>
    <s v="GI"/>
    <s v="GRUPO DE INFORMÁTICA"/>
    <s v="079I"/>
    <s v="INFORMÁTICA DE INFORMÁTICA"/>
    <s v="GRUPO-A1"/>
    <s v="Grupo Informático de Informática"/>
    <s v="2S"/>
    <n v="16622450"/>
    <s v="DIVASÓN"/>
    <s v="MALLAGARAY"/>
    <s v="JOSE"/>
    <s v="jodivaso"/>
    <s v="jose.divason@unirioja.es"/>
    <n v="2.2000000000000002"/>
    <m/>
    <n v="536"/>
    <s v="PROFESOR INTERINO"/>
    <s v="C01"/>
    <s v="TIEMPO COMPLETO"/>
    <s v="2017-09-15 00:00:00.0"/>
    <s v="null"/>
    <s v="PI101270"/>
    <s v="PROFESOR CONTRATADO INTERINO"/>
    <s v="R111"/>
    <x v="7"/>
    <n v="75"/>
    <s v="CIENCIA DE LA COMPUTACIÓN E INTELIGENCIA ARTIFICIA"/>
  </r>
  <r>
    <x v="17"/>
    <x v="5"/>
    <n v="843"/>
    <s v="079I"/>
    <s v="GRUPO-A2"/>
    <n v="16622450"/>
    <s v="Informática"/>
    <s v="GI"/>
    <s v="GRUPO DE INFORMÁTICA"/>
    <s v="079I"/>
    <s v="INFORMÁTICA DE INFORMÁTICA"/>
    <s v="GRUPO-A2"/>
    <s v="Grupo Informático de Informática"/>
    <s v="2S"/>
    <n v="16622450"/>
    <s v="DIVASÓN"/>
    <s v="MALLAGARAY"/>
    <s v="JOSE"/>
    <s v="jodivaso"/>
    <s v="jose.divason@unirioja.es"/>
    <n v="2.2000000000000002"/>
    <m/>
    <n v="536"/>
    <s v="PROFESOR INTERINO"/>
    <s v="C01"/>
    <s v="TIEMPO COMPLETO"/>
    <s v="2017-09-15 00:00:00.0"/>
    <s v="null"/>
    <s v="PI101270"/>
    <s v="PROFESOR CONTRATADO INTERINO"/>
    <s v="R111"/>
    <x v="7"/>
    <n v="75"/>
    <s v="CIENCIA DE LA COMPUTACIÓN E INTELIGENCIA ARTIFICIA"/>
  </r>
  <r>
    <x v="17"/>
    <x v="5"/>
    <n v="843"/>
    <s v="079I"/>
    <s v="GRUPO-A3"/>
    <n v="16622450"/>
    <s v="Informática"/>
    <s v="GI"/>
    <s v="GRUPO DE INFORMÁTICA"/>
    <s v="079I"/>
    <s v="INFORMÁTICA DE INFORMÁTICA"/>
    <s v="GRUPO-A3"/>
    <s v="Grupo Informático de Informática"/>
    <s v="2S"/>
    <n v="16622450"/>
    <s v="DIVASÓN"/>
    <s v="MALLAGARAY"/>
    <s v="JOSE"/>
    <s v="jodivaso"/>
    <s v="jose.divason@unirioja.es"/>
    <n v="2.2000000000000002"/>
    <m/>
    <n v="536"/>
    <s v="PROFESOR INTERINO"/>
    <s v="C01"/>
    <s v="TIEMPO COMPLETO"/>
    <s v="2017-09-15 00:00:00.0"/>
    <s v="null"/>
    <s v="PI101270"/>
    <s v="PROFESOR CONTRATADO INTERINO"/>
    <s v="R111"/>
    <x v="7"/>
    <n v="75"/>
    <s v="CIENCIA DE LA COMPUTACIÓN E INTELIGENCIA ARTIFICIA"/>
  </r>
  <r>
    <x v="17"/>
    <x v="5"/>
    <n v="843"/>
    <s v="079I"/>
    <s v="GRUPO-B1"/>
    <n v="77566977"/>
    <s v="Informática"/>
    <s v="GI"/>
    <s v="GRUPO DE INFORMÁTICA"/>
    <s v="079I"/>
    <s v="INFORMÁTICA DE INFORMÁTICA"/>
    <s v="GRUPO-B1"/>
    <s v="Grupo Informático de Informática"/>
    <s v="2S"/>
    <n v="77566977"/>
    <s v="LÓPEZ"/>
    <s v="GÓMEZ"/>
    <s v="ROSARIO"/>
    <s v="rolopez"/>
    <s v="rosario.lopez@unirioja.es"/>
    <n v="2.2000000000000002"/>
    <m/>
    <n v="532"/>
    <s v="LABORAL DOCENTE-ASOCIADO"/>
    <s v="P05"/>
    <s v="TIEMPO PARCIAL (5+5 HORAS)"/>
    <s v="2018-09-17 00:00:00.0"/>
    <s v="2019-09-14 00:00:00.0"/>
    <s v="PI101387"/>
    <s v="PROFESOR ASOCIADO"/>
    <s v="R111"/>
    <x v="7"/>
    <n v="570"/>
    <s v="LENGUAJES Y SISTEMAS INFORMÁTICOS"/>
  </r>
  <r>
    <x v="17"/>
    <x v="5"/>
    <n v="843"/>
    <s v="079I"/>
    <s v="GRUPO-B2"/>
    <n v="16622450"/>
    <s v="Informática"/>
    <s v="GI"/>
    <s v="GRUPO DE INFORMÁTICA"/>
    <s v="079I"/>
    <s v="INFORMÁTICA DE INFORMÁTICA"/>
    <s v="GRUPO-B2"/>
    <s v="Grupo Informático de Informática"/>
    <s v="2S"/>
    <n v="16622450"/>
    <s v="DIVASÓN"/>
    <s v="MALLAGARAY"/>
    <s v="JOSE"/>
    <s v="jodivaso"/>
    <s v="jose.divason@unirioja.es"/>
    <n v="2.2000000000000002"/>
    <m/>
    <n v="536"/>
    <s v="PROFESOR INTERINO"/>
    <s v="C01"/>
    <s v="TIEMPO COMPLETO"/>
    <s v="2017-09-15 00:00:00.0"/>
    <s v="null"/>
    <s v="PI101270"/>
    <s v="PROFESOR CONTRATADO INTERINO"/>
    <s v="R111"/>
    <x v="7"/>
    <n v="75"/>
    <s v="CIENCIA DE LA COMPUTACIÓN E INTELIGENCIA ARTIFICIA"/>
  </r>
  <r>
    <x v="17"/>
    <x v="5"/>
    <n v="843"/>
    <s v="079R"/>
    <s v="GRUPO-A1"/>
    <n v="16567689"/>
    <s v="Informática"/>
    <s v="GR"/>
    <s v="GRUPO REDUCIDO"/>
    <s v="079R"/>
    <s v="GRUPO REDUCIDO DE INFORMÁTICA"/>
    <s v="GRUPO-A1"/>
    <s v="Grupo Reducido de Informática"/>
    <s v="2S"/>
    <n v="16567689"/>
    <s v="SÁENZ DE CABEZÓN"/>
    <s v="IRIGARAY"/>
    <s v="EDUARDO"/>
    <s v="esaenz-d"/>
    <s v="eduardo.saenz-de-cabezon@unirioja.es"/>
    <n v="0.8"/>
    <m/>
    <n v="504"/>
    <s v="PROFESOR TITULAR UNIVERSIDAD"/>
    <s v="C01"/>
    <s v="TIEMPO COMPLETO"/>
    <s v="2018-12-18 00:00:00.0"/>
    <s v="null"/>
    <s v="DF100367"/>
    <s v="PROFESOR TITULAR DE UNIVERSIDAD"/>
    <s v="R111"/>
    <x v="7"/>
    <n v="570"/>
    <s v="LENGUAJES Y SISTEMAS INFORMÁTICOS"/>
  </r>
  <r>
    <x v="17"/>
    <x v="5"/>
    <n v="843"/>
    <s v="079R"/>
    <s v="GRUPO-A2"/>
    <n v="16567689"/>
    <s v="Informática"/>
    <s v="GR"/>
    <s v="GRUPO REDUCIDO"/>
    <s v="079R"/>
    <s v="GRUPO REDUCIDO DE INFORMÁTICA"/>
    <s v="GRUPO-A2"/>
    <s v="Grupo Reducido de Informática"/>
    <s v="2S"/>
    <n v="16567689"/>
    <s v="SÁENZ DE CABEZÓN"/>
    <s v="IRIGARAY"/>
    <s v="EDUARDO"/>
    <s v="esaenz-d"/>
    <s v="eduardo.saenz-de-cabezon@unirioja.es"/>
    <n v="0.8"/>
    <m/>
    <n v="504"/>
    <s v="PROFESOR TITULAR UNIVERSIDAD"/>
    <s v="C01"/>
    <s v="TIEMPO COMPLETO"/>
    <s v="2018-12-18 00:00:00.0"/>
    <s v="null"/>
    <s v="DF100367"/>
    <s v="PROFESOR TITULAR DE UNIVERSIDAD"/>
    <s v="R111"/>
    <x v="7"/>
    <n v="570"/>
    <s v="LENGUAJES Y SISTEMAS INFORMÁTICOS"/>
  </r>
  <r>
    <x v="17"/>
    <x v="5"/>
    <n v="843"/>
    <s v="079R"/>
    <s v="GRUPO-A3"/>
    <n v="16567689"/>
    <s v="Informática"/>
    <s v="GR"/>
    <s v="GRUPO REDUCIDO"/>
    <s v="079R"/>
    <s v="GRUPO REDUCIDO DE INFORMÁTICA"/>
    <s v="GRUPO-A3"/>
    <s v="Grupo Reducido de Informática"/>
    <s v="2S"/>
    <n v="16567689"/>
    <s v="SÁENZ DE CABEZÓN"/>
    <s v="IRIGARAY"/>
    <s v="EDUARDO"/>
    <s v="esaenz-d"/>
    <s v="eduardo.saenz-de-cabezon@unirioja.es"/>
    <n v="0.8"/>
    <m/>
    <n v="504"/>
    <s v="PROFESOR TITULAR UNIVERSIDAD"/>
    <s v="C01"/>
    <s v="TIEMPO COMPLETO"/>
    <s v="2018-12-18 00:00:00.0"/>
    <s v="null"/>
    <s v="DF100367"/>
    <s v="PROFESOR TITULAR DE UNIVERSIDAD"/>
    <s v="R111"/>
    <x v="7"/>
    <n v="570"/>
    <s v="LENGUAJES Y SISTEMAS INFORMÁTICOS"/>
  </r>
  <r>
    <x v="17"/>
    <x v="5"/>
    <n v="843"/>
    <s v="079R"/>
    <s v="GRUPO-B1"/>
    <n v="16567689"/>
    <s v="Informática"/>
    <s v="GR"/>
    <s v="GRUPO REDUCIDO"/>
    <s v="079R"/>
    <s v="GRUPO REDUCIDO DE INFORMÁTICA"/>
    <s v="GRUPO-B1"/>
    <s v="Grupo Reducido de Informática"/>
    <s v="2S"/>
    <n v="16567689"/>
    <s v="SÁENZ DE CABEZÓN"/>
    <s v="IRIGARAY"/>
    <s v="EDUARDO"/>
    <s v="esaenz-d"/>
    <s v="eduardo.saenz-de-cabezon@unirioja.es"/>
    <n v="0.8"/>
    <m/>
    <n v="504"/>
    <s v="PROFESOR TITULAR UNIVERSIDAD"/>
    <s v="C01"/>
    <s v="TIEMPO COMPLETO"/>
    <s v="2018-12-18 00:00:00.0"/>
    <s v="null"/>
    <s v="DF100367"/>
    <s v="PROFESOR TITULAR DE UNIVERSIDAD"/>
    <s v="R111"/>
    <x v="7"/>
    <n v="570"/>
    <s v="LENGUAJES Y SISTEMAS INFORMÁTICOS"/>
  </r>
  <r>
    <x v="17"/>
    <x v="5"/>
    <n v="843"/>
    <s v="079R"/>
    <s v="GRUPO-B2"/>
    <n v="16567689"/>
    <s v="Informática"/>
    <s v="GR"/>
    <s v="GRUPO REDUCIDO"/>
    <s v="079R"/>
    <s v="GRUPO REDUCIDO DE INFORMÁTICA"/>
    <s v="GRUPO-B2"/>
    <s v="Grupo Reducido de Informática"/>
    <s v="2S"/>
    <n v="16567689"/>
    <s v="SÁENZ DE CABEZÓN"/>
    <s v="IRIGARAY"/>
    <s v="EDUARDO"/>
    <s v="esaenz-d"/>
    <s v="eduardo.saenz-de-cabezon@unirioja.es"/>
    <n v="0.8"/>
    <m/>
    <n v="504"/>
    <s v="PROFESOR TITULAR UNIVERSIDAD"/>
    <s v="C01"/>
    <s v="TIEMPO COMPLETO"/>
    <s v="2018-12-18 00:00:00.0"/>
    <s v="null"/>
    <s v="DF100367"/>
    <s v="PROFESOR TITULAR DE UNIVERSIDAD"/>
    <s v="R111"/>
    <x v="7"/>
    <n v="570"/>
    <s v="LENGUAJES Y SISTEMAS INFORMÁTICOS"/>
  </r>
  <r>
    <x v="18"/>
    <x v="5"/>
    <n v="843"/>
    <s v="079G"/>
    <s v="GRUPO-A"/>
    <n v="16567689"/>
    <s v="Informática"/>
    <s v="GG"/>
    <s v="GRUPO GRANDE"/>
    <s v="079G"/>
    <s v="GRUPO GRANDE DE INFORMÁTICA"/>
    <s v="GRUPO-A"/>
    <s v="Grupo Grande de INFORMÁTICA"/>
    <s v="2S"/>
    <n v="16567689"/>
    <s v="SÁENZ DE CABEZÓN"/>
    <s v="IRIGARAY"/>
    <s v="EDUARDO"/>
    <s v="esaenz-d"/>
    <s v="eduardo.saenz-de-cabezon@unirioja.es"/>
    <n v="3"/>
    <m/>
    <n v="504"/>
    <s v="PROFESOR TITULAR UNIVERSIDAD"/>
    <s v="C01"/>
    <s v="TIEMPO COMPLETO"/>
    <s v="2018-12-18 00:00:00.0"/>
    <s v="null"/>
    <s v="DF100367"/>
    <s v="PROFESOR TITULAR DE UNIVERSIDAD"/>
    <s v="R111"/>
    <x v="7"/>
    <n v="570"/>
    <s v="LENGUAJES Y SISTEMAS INFORMÁTICOS"/>
  </r>
  <r>
    <x v="18"/>
    <x v="5"/>
    <n v="843"/>
    <s v="079G"/>
    <s v="GRUPO-B"/>
    <n v="16567689"/>
    <s v="Informática"/>
    <s v="GG"/>
    <s v="GRUPO GRANDE"/>
    <s v="079G"/>
    <s v="GRUPO GRANDE DE INFORMÁTICA"/>
    <s v="GRUPO-B"/>
    <s v="Grupo Grande de INFORMÁTICA"/>
    <s v="2S"/>
    <n v="16567689"/>
    <s v="SÁENZ DE CABEZÓN"/>
    <s v="IRIGARAY"/>
    <s v="EDUARDO"/>
    <s v="esaenz-d"/>
    <s v="eduardo.saenz-de-cabezon@unirioja.es"/>
    <n v="3"/>
    <m/>
    <n v="504"/>
    <s v="PROFESOR TITULAR UNIVERSIDAD"/>
    <s v="C01"/>
    <s v="TIEMPO COMPLETO"/>
    <s v="2018-12-18 00:00:00.0"/>
    <s v="null"/>
    <s v="DF100367"/>
    <s v="PROFESOR TITULAR DE UNIVERSIDAD"/>
    <s v="R111"/>
    <x v="7"/>
    <n v="570"/>
    <s v="LENGUAJES Y SISTEMAS INFORMÁTICOS"/>
  </r>
  <r>
    <x v="18"/>
    <x v="5"/>
    <n v="843"/>
    <s v="079I"/>
    <s v="GRUPO-A1"/>
    <n v="16622450"/>
    <s v="Informática"/>
    <s v="GI"/>
    <s v="GRUPO DE INFORMÁTICA"/>
    <s v="079I"/>
    <s v="INFORMÁTICA DE INFORMÁTICA"/>
    <s v="GRUPO-A1"/>
    <s v="Grupo Informático de Informática"/>
    <s v="2S"/>
    <n v="16622450"/>
    <s v="DIVASÓN"/>
    <s v="MALLAGARAY"/>
    <s v="JOSE"/>
    <s v="jodivaso"/>
    <s v="jose.divason@unirioja.es"/>
    <n v="2.2000000000000002"/>
    <m/>
    <n v="536"/>
    <s v="PROFESOR INTERINO"/>
    <s v="C01"/>
    <s v="TIEMPO COMPLETO"/>
    <s v="2017-09-15 00:00:00.0"/>
    <s v="null"/>
    <s v="PI101270"/>
    <s v="PROFESOR CONTRATADO INTERINO"/>
    <s v="R111"/>
    <x v="7"/>
    <n v="75"/>
    <s v="CIENCIA DE LA COMPUTACIÓN E INTELIGENCIA ARTIFICIA"/>
  </r>
  <r>
    <x v="18"/>
    <x v="5"/>
    <n v="843"/>
    <s v="079I"/>
    <s v="GRUPO-A2"/>
    <n v="16622450"/>
    <s v="Informática"/>
    <s v="GI"/>
    <s v="GRUPO DE INFORMÁTICA"/>
    <s v="079I"/>
    <s v="INFORMÁTICA DE INFORMÁTICA"/>
    <s v="GRUPO-A2"/>
    <s v="Grupo Informático de Informática"/>
    <s v="2S"/>
    <n v="16622450"/>
    <s v="DIVASÓN"/>
    <s v="MALLAGARAY"/>
    <s v="JOSE"/>
    <s v="jodivaso"/>
    <s v="jose.divason@unirioja.es"/>
    <n v="2.2000000000000002"/>
    <m/>
    <n v="536"/>
    <s v="PROFESOR INTERINO"/>
    <s v="C01"/>
    <s v="TIEMPO COMPLETO"/>
    <s v="2017-09-15 00:00:00.0"/>
    <s v="null"/>
    <s v="PI101270"/>
    <s v="PROFESOR CONTRATADO INTERINO"/>
    <s v="R111"/>
    <x v="7"/>
    <n v="75"/>
    <s v="CIENCIA DE LA COMPUTACIÓN E INTELIGENCIA ARTIFICIA"/>
  </r>
  <r>
    <x v="18"/>
    <x v="5"/>
    <n v="843"/>
    <s v="079I"/>
    <s v="GRUPO-A3"/>
    <n v="16622450"/>
    <s v="Informática"/>
    <s v="GI"/>
    <s v="GRUPO DE INFORMÁTICA"/>
    <s v="079I"/>
    <s v="INFORMÁTICA DE INFORMÁTICA"/>
    <s v="GRUPO-A3"/>
    <s v="Grupo Informático de Informática"/>
    <s v="2S"/>
    <n v="16622450"/>
    <s v="DIVASÓN"/>
    <s v="MALLAGARAY"/>
    <s v="JOSE"/>
    <s v="jodivaso"/>
    <s v="jose.divason@unirioja.es"/>
    <n v="2.2000000000000002"/>
    <m/>
    <n v="536"/>
    <s v="PROFESOR INTERINO"/>
    <s v="C01"/>
    <s v="TIEMPO COMPLETO"/>
    <s v="2017-09-15 00:00:00.0"/>
    <s v="null"/>
    <s v="PI101270"/>
    <s v="PROFESOR CONTRATADO INTERINO"/>
    <s v="R111"/>
    <x v="7"/>
    <n v="75"/>
    <s v="CIENCIA DE LA COMPUTACIÓN E INTELIGENCIA ARTIFICIA"/>
  </r>
  <r>
    <x v="18"/>
    <x v="5"/>
    <n v="843"/>
    <s v="079I"/>
    <s v="GRUPO-B1"/>
    <n v="77566977"/>
    <s v="Informática"/>
    <s v="GI"/>
    <s v="GRUPO DE INFORMÁTICA"/>
    <s v="079I"/>
    <s v="INFORMÁTICA DE INFORMÁTICA"/>
    <s v="GRUPO-B1"/>
    <s v="Grupo Informático de Informática"/>
    <s v="2S"/>
    <n v="77566977"/>
    <s v="LÓPEZ"/>
    <s v="GÓMEZ"/>
    <s v="ROSARIO"/>
    <s v="rolopez"/>
    <s v="rosario.lopez@unirioja.es"/>
    <n v="2.2000000000000002"/>
    <m/>
    <n v="532"/>
    <s v="LABORAL DOCENTE-ASOCIADO"/>
    <s v="P05"/>
    <s v="TIEMPO PARCIAL (5+5 HORAS)"/>
    <s v="2018-09-17 00:00:00.0"/>
    <s v="2019-09-14 00:00:00.0"/>
    <s v="PI101387"/>
    <s v="PROFESOR ASOCIADO"/>
    <s v="R111"/>
    <x v="7"/>
    <n v="570"/>
    <s v="LENGUAJES Y SISTEMAS INFORMÁTICOS"/>
  </r>
  <r>
    <x v="18"/>
    <x v="5"/>
    <n v="843"/>
    <s v="079I"/>
    <s v="GRUPO-B2"/>
    <n v="16622450"/>
    <s v="Informática"/>
    <s v="GI"/>
    <s v="GRUPO DE INFORMÁTICA"/>
    <s v="079I"/>
    <s v="INFORMÁTICA DE INFORMÁTICA"/>
    <s v="GRUPO-B2"/>
    <s v="Grupo Informático de Informática"/>
    <s v="2S"/>
    <n v="16622450"/>
    <s v="DIVASÓN"/>
    <s v="MALLAGARAY"/>
    <s v="JOSE"/>
    <s v="jodivaso"/>
    <s v="jose.divason@unirioja.es"/>
    <n v="2.2000000000000002"/>
    <m/>
    <n v="536"/>
    <s v="PROFESOR INTERINO"/>
    <s v="C01"/>
    <s v="TIEMPO COMPLETO"/>
    <s v="2017-09-15 00:00:00.0"/>
    <s v="null"/>
    <s v="PI101270"/>
    <s v="PROFESOR CONTRATADO INTERINO"/>
    <s v="R111"/>
    <x v="7"/>
    <n v="75"/>
    <s v="CIENCIA DE LA COMPUTACIÓN E INTELIGENCIA ARTIFICIA"/>
  </r>
  <r>
    <x v="18"/>
    <x v="5"/>
    <n v="843"/>
    <s v="079R"/>
    <s v="GRUPO-A1"/>
    <n v="16567689"/>
    <s v="Informática"/>
    <s v="GR"/>
    <s v="GRUPO REDUCIDO"/>
    <s v="079R"/>
    <s v="GRUPO REDUCIDO DE INFORMÁTICA"/>
    <s v="GRUPO-A1"/>
    <s v="Grupo Reducido de Informática"/>
    <s v="2S"/>
    <n v="16567689"/>
    <s v="SÁENZ DE CABEZÓN"/>
    <s v="IRIGARAY"/>
    <s v="EDUARDO"/>
    <s v="esaenz-d"/>
    <s v="eduardo.saenz-de-cabezon@unirioja.es"/>
    <n v="0.8"/>
    <m/>
    <n v="504"/>
    <s v="PROFESOR TITULAR UNIVERSIDAD"/>
    <s v="C01"/>
    <s v="TIEMPO COMPLETO"/>
    <s v="2018-12-18 00:00:00.0"/>
    <s v="null"/>
    <s v="DF100367"/>
    <s v="PROFESOR TITULAR DE UNIVERSIDAD"/>
    <s v="R111"/>
    <x v="7"/>
    <n v="570"/>
    <s v="LENGUAJES Y SISTEMAS INFORMÁTICOS"/>
  </r>
  <r>
    <x v="18"/>
    <x v="5"/>
    <n v="843"/>
    <s v="079R"/>
    <s v="GRUPO-A2"/>
    <n v="16567689"/>
    <s v="Informática"/>
    <s v="GR"/>
    <s v="GRUPO REDUCIDO"/>
    <s v="079R"/>
    <s v="GRUPO REDUCIDO DE INFORMÁTICA"/>
    <s v="GRUPO-A2"/>
    <s v="Grupo Reducido de Informática"/>
    <s v="2S"/>
    <n v="16567689"/>
    <s v="SÁENZ DE CABEZÓN"/>
    <s v="IRIGARAY"/>
    <s v="EDUARDO"/>
    <s v="esaenz-d"/>
    <s v="eduardo.saenz-de-cabezon@unirioja.es"/>
    <n v="0.8"/>
    <m/>
    <n v="504"/>
    <s v="PROFESOR TITULAR UNIVERSIDAD"/>
    <s v="C01"/>
    <s v="TIEMPO COMPLETO"/>
    <s v="2018-12-18 00:00:00.0"/>
    <s v="null"/>
    <s v="DF100367"/>
    <s v="PROFESOR TITULAR DE UNIVERSIDAD"/>
    <s v="R111"/>
    <x v="7"/>
    <n v="570"/>
    <s v="LENGUAJES Y SISTEMAS INFORMÁTICOS"/>
  </r>
  <r>
    <x v="18"/>
    <x v="5"/>
    <n v="843"/>
    <s v="079R"/>
    <s v="GRUPO-A3"/>
    <n v="16567689"/>
    <s v="Informática"/>
    <s v="GR"/>
    <s v="GRUPO REDUCIDO"/>
    <s v="079R"/>
    <s v="GRUPO REDUCIDO DE INFORMÁTICA"/>
    <s v="GRUPO-A3"/>
    <s v="Grupo Reducido de Informática"/>
    <s v="2S"/>
    <n v="16567689"/>
    <s v="SÁENZ DE CABEZÓN"/>
    <s v="IRIGARAY"/>
    <s v="EDUARDO"/>
    <s v="esaenz-d"/>
    <s v="eduardo.saenz-de-cabezon@unirioja.es"/>
    <n v="0.8"/>
    <m/>
    <n v="504"/>
    <s v="PROFESOR TITULAR UNIVERSIDAD"/>
    <s v="C01"/>
    <s v="TIEMPO COMPLETO"/>
    <s v="2018-12-18 00:00:00.0"/>
    <s v="null"/>
    <s v="DF100367"/>
    <s v="PROFESOR TITULAR DE UNIVERSIDAD"/>
    <s v="R111"/>
    <x v="7"/>
    <n v="570"/>
    <s v="LENGUAJES Y SISTEMAS INFORMÁTICOS"/>
  </r>
  <r>
    <x v="18"/>
    <x v="5"/>
    <n v="843"/>
    <s v="079R"/>
    <s v="GRUPO-B1"/>
    <n v="16567689"/>
    <s v="Informática"/>
    <s v="GR"/>
    <s v="GRUPO REDUCIDO"/>
    <s v="079R"/>
    <s v="GRUPO REDUCIDO DE INFORMÁTICA"/>
    <s v="GRUPO-B1"/>
    <s v="Grupo Reducido de Informática"/>
    <s v="2S"/>
    <n v="16567689"/>
    <s v="SÁENZ DE CABEZÓN"/>
    <s v="IRIGARAY"/>
    <s v="EDUARDO"/>
    <s v="esaenz-d"/>
    <s v="eduardo.saenz-de-cabezon@unirioja.es"/>
    <n v="0.8"/>
    <m/>
    <n v="504"/>
    <s v="PROFESOR TITULAR UNIVERSIDAD"/>
    <s v="C01"/>
    <s v="TIEMPO COMPLETO"/>
    <s v="2018-12-18 00:00:00.0"/>
    <s v="null"/>
    <s v="DF100367"/>
    <s v="PROFESOR TITULAR DE UNIVERSIDAD"/>
    <s v="R111"/>
    <x v="7"/>
    <n v="570"/>
    <s v="LENGUAJES Y SISTEMAS INFORMÁTICOS"/>
  </r>
  <r>
    <x v="18"/>
    <x v="5"/>
    <n v="843"/>
    <s v="079R"/>
    <s v="GRUPO-B2"/>
    <n v="16567689"/>
    <s v="Informática"/>
    <s v="GR"/>
    <s v="GRUPO REDUCIDO"/>
    <s v="079R"/>
    <s v="GRUPO REDUCIDO DE INFORMÁTICA"/>
    <s v="GRUPO-B2"/>
    <s v="Grupo Reducido de Informática"/>
    <s v="2S"/>
    <n v="16567689"/>
    <s v="SÁENZ DE CABEZÓN"/>
    <s v="IRIGARAY"/>
    <s v="EDUARDO"/>
    <s v="esaenz-d"/>
    <s v="eduardo.saenz-de-cabezon@unirioja.es"/>
    <n v="0.8"/>
    <m/>
    <n v="504"/>
    <s v="PROFESOR TITULAR UNIVERSIDAD"/>
    <s v="C01"/>
    <s v="TIEMPO COMPLETO"/>
    <s v="2018-12-18 00:00:00.0"/>
    <s v="null"/>
    <s v="DF100367"/>
    <s v="PROFESOR TITULAR DE UNIVERSIDAD"/>
    <s v="R111"/>
    <x v="7"/>
    <n v="570"/>
    <s v="LENGUAJES Y SISTEMAS INFORMÁTICOS"/>
  </r>
  <r>
    <x v="16"/>
    <x v="5"/>
    <n v="844"/>
    <s v="080G"/>
    <s v="GRUPO-A"/>
    <n v="16549295"/>
    <s v="Matemáticas III"/>
    <s v="GG"/>
    <s v="GRUPO GRANDE"/>
    <s v="080G"/>
    <s v="GRUPO GRANDE DE MATEMÁTICAS III"/>
    <s v="GRUPO-A"/>
    <s v="Grupo Grande de MATEMÁTICAS III"/>
    <s v="2S"/>
    <n v="16549295"/>
    <s v="EZQUERRO"/>
    <s v="FERNÁNDEZ"/>
    <s v="JOSÉ ANTONIO"/>
    <s v="jezquer"/>
    <s v="jezquer@unirioja.es"/>
    <n v="4"/>
    <n v="4"/>
    <n v="500"/>
    <s v="CATEDRATICO DE UNIVERSIDAD"/>
    <s v="01R"/>
    <s v="TIEMPO COMPLETO REDUCIDO"/>
    <s v="2018-09-17 00:00:00.0"/>
    <s v="null"/>
    <s v="DF100347"/>
    <s v="CATEDRÁTICO DE UNIVERSIDAD"/>
    <s v="R111"/>
    <x v="7"/>
    <n v="595"/>
    <s v="MATEMÁTICA APLICADA"/>
  </r>
  <r>
    <x v="16"/>
    <x v="5"/>
    <n v="844"/>
    <s v="080G"/>
    <s v="GRUPO-B"/>
    <n v="16538692"/>
    <s v="Matemáticas III"/>
    <s v="GG"/>
    <s v="GRUPO GRANDE"/>
    <s v="080G"/>
    <s v="GRUPO GRANDE DE MATEMÁTICAS III"/>
    <s v="GRUPO-B"/>
    <s v="Grupo Grande de MATEMÁTICAS III"/>
    <s v="2S"/>
    <n v="16538692"/>
    <s v="MARTÍNEZ"/>
    <s v="GARCÍA"/>
    <s v="MARÍA ÁNGELES"/>
    <s v="mamartin"/>
    <s v="angeles.martinez@unirioja.es"/>
    <n v="4"/>
    <n v="4"/>
    <n v="534"/>
    <s v="CONTRATADO DOCTOR -TIPO 1"/>
    <s v="C01"/>
    <s v="TIEMPO COMPLETO"/>
    <s v="2012-05-04 00:00:00.0"/>
    <s v="null"/>
    <s v="DF32281"/>
    <s v="CONTRATADO DOCTOR"/>
    <s v="R111"/>
    <x v="7"/>
    <n v="595"/>
    <s v="MATEMÁTICA APLICADA"/>
  </r>
  <r>
    <x v="16"/>
    <x v="5"/>
    <n v="844"/>
    <s v="080I"/>
    <s v="GRUPO-A1"/>
    <n v="16573324"/>
    <s v="Matemáticas III"/>
    <s v="GI"/>
    <s v="GRUPO DE INFORMÁTICA"/>
    <s v="080I"/>
    <s v="INFORMÁTICA DE MATEMÁTICAS III"/>
    <s v="GRUPO-A1"/>
    <s v="Grupo de Informática de Matemáticas III"/>
    <s v="2S"/>
    <n v="16573324"/>
    <s v="ROMERO"/>
    <s v="ÁLVAREZ"/>
    <s v="NATALIA"/>
    <s v="naromero"/>
    <s v="natalia.romero@unirioja.es"/>
    <n v="1"/>
    <n v="1"/>
    <s v="A-0504"/>
    <s v="PROFESOR TITULAR UNIVERSIDAD"/>
    <s v="C01"/>
    <s v="TIEMPO COMPLETO"/>
    <s v="2010-11-18 00:00:00.0"/>
    <s v="null"/>
    <s v="DF100283"/>
    <s v="PROFESOR TITULAR DE UNIVERSIDAD"/>
    <s v="R111"/>
    <x v="7"/>
    <n v="595"/>
    <s v="MATEMÁTICA APLICADA"/>
  </r>
  <r>
    <x v="16"/>
    <x v="5"/>
    <n v="844"/>
    <s v="080I"/>
    <s v="GRUPO-A2"/>
    <n v="16573324"/>
    <s v="Matemáticas III"/>
    <s v="GI"/>
    <s v="GRUPO DE INFORMÁTICA"/>
    <s v="080I"/>
    <s v="INFORMÁTICA DE MATEMÁTICAS III"/>
    <s v="GRUPO-A2"/>
    <s v="Grupo de Informática de Matemáticas III"/>
    <s v="2S"/>
    <n v="16573324"/>
    <s v="ROMERO"/>
    <s v="ÁLVAREZ"/>
    <s v="NATALIA"/>
    <s v="naromero"/>
    <s v="natalia.romero@unirioja.es"/>
    <n v="1"/>
    <n v="1"/>
    <s v="A-0504"/>
    <s v="PROFESOR TITULAR UNIVERSIDAD"/>
    <s v="C01"/>
    <s v="TIEMPO COMPLETO"/>
    <s v="2010-11-18 00:00:00.0"/>
    <s v="null"/>
    <s v="DF100283"/>
    <s v="PROFESOR TITULAR DE UNIVERSIDAD"/>
    <s v="R111"/>
    <x v="7"/>
    <n v="595"/>
    <s v="MATEMÁTICA APLICADA"/>
  </r>
  <r>
    <x v="16"/>
    <x v="5"/>
    <n v="844"/>
    <s v="080I"/>
    <s v="GRUPO-A3"/>
    <n v="16549295"/>
    <s v="Matemáticas III"/>
    <s v="GI"/>
    <s v="GRUPO DE INFORMÁTICA"/>
    <s v="080I"/>
    <s v="INFORMÁTICA DE MATEMÁTICAS III"/>
    <s v="GRUPO-A3"/>
    <s v="Grupo de Informática de Matemáticas III"/>
    <s v="2S"/>
    <n v="16549295"/>
    <s v="EZQUERRO"/>
    <s v="FERNÁNDEZ"/>
    <s v="JOSÉ ANTONIO"/>
    <s v="jezquer"/>
    <s v="jezquer@unirioja.es"/>
    <n v="1"/>
    <n v="1"/>
    <n v="500"/>
    <s v="CATEDRATICO DE UNIVERSIDAD"/>
    <s v="01R"/>
    <s v="TIEMPO COMPLETO REDUCIDO"/>
    <s v="2018-09-17 00:00:00.0"/>
    <s v="null"/>
    <s v="DF100347"/>
    <s v="CATEDRÁTICO DE UNIVERSIDAD"/>
    <s v="R111"/>
    <x v="7"/>
    <n v="595"/>
    <s v="MATEMÁTICA APLICADA"/>
  </r>
  <r>
    <x v="16"/>
    <x v="5"/>
    <n v="844"/>
    <s v="080I"/>
    <s v="GRUPO-B1"/>
    <n v="16538692"/>
    <s v="Matemáticas III"/>
    <s v="GI"/>
    <s v="GRUPO DE INFORMÁTICA"/>
    <s v="080I"/>
    <s v="INFORMÁTICA DE MATEMÁTICAS III"/>
    <s v="GRUPO-B1"/>
    <s v="Grupo de Informática de Matemáticas III"/>
    <s v="2S"/>
    <n v="16538692"/>
    <s v="MARTÍNEZ"/>
    <s v="GARCÍA"/>
    <s v="MARÍA ÁNGELES"/>
    <s v="mamartin"/>
    <s v="angeles.martinez@unirioja.es"/>
    <n v="1"/>
    <n v="1"/>
    <n v="534"/>
    <s v="CONTRATADO DOCTOR -TIPO 1"/>
    <s v="C01"/>
    <s v="TIEMPO COMPLETO"/>
    <s v="2012-05-04 00:00:00.0"/>
    <s v="null"/>
    <s v="DF32281"/>
    <s v="CONTRATADO DOCTOR"/>
    <s v="R111"/>
    <x v="7"/>
    <n v="595"/>
    <s v="MATEMÁTICA APLICADA"/>
  </r>
  <r>
    <x v="16"/>
    <x v="5"/>
    <n v="844"/>
    <s v="080I"/>
    <s v="GRUPO-B2"/>
    <n v="16538692"/>
    <s v="Matemáticas III"/>
    <s v="GI"/>
    <s v="GRUPO DE INFORMÁTICA"/>
    <s v="080I"/>
    <s v="INFORMÁTICA DE MATEMÁTICAS III"/>
    <s v="GRUPO-B2"/>
    <s v="Grupo de Informática de Matemáticas III"/>
    <s v="2S"/>
    <n v="16538692"/>
    <s v="MARTÍNEZ"/>
    <s v="GARCÍA"/>
    <s v="MARÍA ÁNGELES"/>
    <s v="mamartin"/>
    <s v="angeles.martinez@unirioja.es"/>
    <n v="1"/>
    <n v="1"/>
    <n v="534"/>
    <s v="CONTRATADO DOCTOR -TIPO 1"/>
    <s v="C01"/>
    <s v="TIEMPO COMPLETO"/>
    <s v="2012-05-04 00:00:00.0"/>
    <s v="null"/>
    <s v="DF32281"/>
    <s v="CONTRATADO DOCTOR"/>
    <s v="R111"/>
    <x v="7"/>
    <n v="595"/>
    <s v="MATEMÁTICA APLICADA"/>
  </r>
  <r>
    <x v="16"/>
    <x v="5"/>
    <n v="844"/>
    <s v="080I"/>
    <s v="GRUPO-B3"/>
    <n v="16538692"/>
    <s v="Matemáticas III"/>
    <s v="GI"/>
    <s v="GRUPO DE INFORMÁTICA"/>
    <s v="080I"/>
    <s v="INFORMÁTICA DE MATEMÁTICAS III"/>
    <s v="GRUPO-B3"/>
    <s v="Grupo de Informática de Matemáticas III"/>
    <s v="2S"/>
    <n v="16538692"/>
    <s v="MARTÍNEZ"/>
    <s v="GARCÍA"/>
    <s v="MARÍA ÁNGELES"/>
    <s v="mamartin"/>
    <s v="angeles.martinez@unirioja.es"/>
    <n v="1"/>
    <n v="1"/>
    <n v="534"/>
    <s v="CONTRATADO DOCTOR -TIPO 1"/>
    <s v="C01"/>
    <s v="TIEMPO COMPLETO"/>
    <s v="2012-05-04 00:00:00.0"/>
    <s v="null"/>
    <s v="DF32281"/>
    <s v="CONTRATADO DOCTOR"/>
    <s v="R111"/>
    <x v="7"/>
    <n v="595"/>
    <s v="MATEMÁTICA APLICADA"/>
  </r>
  <r>
    <x v="16"/>
    <x v="5"/>
    <n v="844"/>
    <s v="080R"/>
    <s v="GRUPO-A1"/>
    <n v="16549295"/>
    <s v="Matemáticas III"/>
    <s v="GR"/>
    <s v="GRUPO REDUCIDO"/>
    <s v="080R"/>
    <s v="GRUPO REDUCIDO DE MATEMÁTICAS III"/>
    <s v="GRUPO-A1"/>
    <s v="Grupo Reducido de Matemáticas III"/>
    <s v="2S"/>
    <n v="16549295"/>
    <s v="EZQUERRO"/>
    <s v="FERNÁNDEZ"/>
    <s v="JOSÉ ANTONIO"/>
    <s v="jezquer"/>
    <s v="jezquer@unirioja.es"/>
    <n v="1"/>
    <n v="1"/>
    <n v="500"/>
    <s v="CATEDRATICO DE UNIVERSIDAD"/>
    <s v="01R"/>
    <s v="TIEMPO COMPLETO REDUCIDO"/>
    <s v="2018-09-17 00:00:00.0"/>
    <s v="null"/>
    <s v="DF100347"/>
    <s v="CATEDRÁTICO DE UNIVERSIDAD"/>
    <s v="R111"/>
    <x v="7"/>
    <n v="595"/>
    <s v="MATEMÁTICA APLICADA"/>
  </r>
  <r>
    <x v="16"/>
    <x v="5"/>
    <n v="844"/>
    <s v="080R"/>
    <s v="GRUPO-A2"/>
    <n v="16549295"/>
    <s v="Matemáticas III"/>
    <s v="GR"/>
    <s v="GRUPO REDUCIDO"/>
    <s v="080R"/>
    <s v="GRUPO REDUCIDO DE MATEMÁTICAS III"/>
    <s v="GRUPO-A2"/>
    <s v="Grupo Reducido de Matemáticas III"/>
    <s v="2S"/>
    <n v="16549295"/>
    <s v="EZQUERRO"/>
    <s v="FERNÁNDEZ"/>
    <s v="JOSÉ ANTONIO"/>
    <s v="jezquer"/>
    <s v="jezquer@unirioja.es"/>
    <n v="1"/>
    <n v="1"/>
    <n v="500"/>
    <s v="CATEDRATICO DE UNIVERSIDAD"/>
    <s v="01R"/>
    <s v="TIEMPO COMPLETO REDUCIDO"/>
    <s v="2018-09-17 00:00:00.0"/>
    <s v="null"/>
    <s v="DF100347"/>
    <s v="CATEDRÁTICO DE UNIVERSIDAD"/>
    <s v="R111"/>
    <x v="7"/>
    <n v="595"/>
    <s v="MATEMÁTICA APLICADA"/>
  </r>
  <r>
    <x v="16"/>
    <x v="5"/>
    <n v="844"/>
    <s v="080R"/>
    <s v="GRUPO-A3"/>
    <n v="16549295"/>
    <s v="Matemáticas III"/>
    <s v="GR"/>
    <s v="GRUPO REDUCIDO"/>
    <s v="080R"/>
    <s v="GRUPO REDUCIDO DE MATEMÁTICAS III"/>
    <s v="GRUPO-A3"/>
    <s v="Grupo Reducido de Matemáticas III"/>
    <s v="2S"/>
    <n v="16549295"/>
    <s v="EZQUERRO"/>
    <s v="FERNÁNDEZ"/>
    <s v="JOSÉ ANTONIO"/>
    <s v="jezquer"/>
    <s v="jezquer@unirioja.es"/>
    <n v="1"/>
    <n v="1"/>
    <n v="500"/>
    <s v="CATEDRATICO DE UNIVERSIDAD"/>
    <s v="01R"/>
    <s v="TIEMPO COMPLETO REDUCIDO"/>
    <s v="2018-09-17 00:00:00.0"/>
    <s v="null"/>
    <s v="DF100347"/>
    <s v="CATEDRÁTICO DE UNIVERSIDAD"/>
    <s v="R111"/>
    <x v="7"/>
    <n v="595"/>
    <s v="MATEMÁTICA APLICADA"/>
  </r>
  <r>
    <x v="16"/>
    <x v="5"/>
    <n v="844"/>
    <s v="080R"/>
    <s v="GRUPO-B1"/>
    <n v="16538692"/>
    <s v="Matemáticas III"/>
    <s v="GR"/>
    <s v="GRUPO REDUCIDO"/>
    <s v="080R"/>
    <s v="GRUPO REDUCIDO DE MATEMÁTICAS III"/>
    <s v="GRUPO-B1"/>
    <s v="Grupo Reducido de Matemáticas III"/>
    <s v="2S"/>
    <n v="16538692"/>
    <s v="MARTÍNEZ"/>
    <s v="GARCÍA"/>
    <s v="MARÍA ÁNGELES"/>
    <s v="mamartin"/>
    <s v="angeles.martinez@unirioja.es"/>
    <n v="1"/>
    <n v="1"/>
    <n v="534"/>
    <s v="CONTRATADO DOCTOR -TIPO 1"/>
    <s v="C01"/>
    <s v="TIEMPO COMPLETO"/>
    <s v="2012-05-04 00:00:00.0"/>
    <s v="null"/>
    <s v="DF32281"/>
    <s v="CONTRATADO DOCTOR"/>
    <s v="R111"/>
    <x v="7"/>
    <n v="595"/>
    <s v="MATEMÁTICA APLICADA"/>
  </r>
  <r>
    <x v="16"/>
    <x v="5"/>
    <n v="844"/>
    <s v="080R"/>
    <s v="GRUPO-B2"/>
    <n v="16538692"/>
    <s v="Matemáticas III"/>
    <s v="GR"/>
    <s v="GRUPO REDUCIDO"/>
    <s v="080R"/>
    <s v="GRUPO REDUCIDO DE MATEMÁTICAS III"/>
    <s v="GRUPO-B2"/>
    <s v="Grupo Reducido de Matemáticas III"/>
    <s v="2S"/>
    <n v="16538692"/>
    <s v="MARTÍNEZ"/>
    <s v="GARCÍA"/>
    <s v="MARÍA ÁNGELES"/>
    <s v="mamartin"/>
    <s v="angeles.martinez@unirioja.es"/>
    <n v="1"/>
    <n v="1"/>
    <n v="534"/>
    <s v="CONTRATADO DOCTOR -TIPO 1"/>
    <s v="C01"/>
    <s v="TIEMPO COMPLETO"/>
    <s v="2012-05-04 00:00:00.0"/>
    <s v="null"/>
    <s v="DF32281"/>
    <s v="CONTRATADO DOCTOR"/>
    <s v="R111"/>
    <x v="7"/>
    <n v="595"/>
    <s v="MATEMÁTICA APLICADA"/>
  </r>
  <r>
    <x v="16"/>
    <x v="5"/>
    <n v="844"/>
    <s v="080R"/>
    <s v="GRUPO-B3"/>
    <n v="16538692"/>
    <s v="Matemáticas III"/>
    <s v="GR"/>
    <s v="GRUPO REDUCIDO"/>
    <s v="080R"/>
    <s v="GRUPO REDUCIDO DE MATEMÁTICAS III"/>
    <s v="GRUPO-B3"/>
    <s v="Grupo Reducido de Matemáticas III"/>
    <s v="2S"/>
    <n v="16538692"/>
    <s v="MARTÍNEZ"/>
    <s v="GARCÍA"/>
    <s v="MARÍA ÁNGELES"/>
    <s v="mamartin"/>
    <s v="angeles.martinez@unirioja.es"/>
    <n v="1"/>
    <n v="1"/>
    <n v="534"/>
    <s v="CONTRATADO DOCTOR -TIPO 1"/>
    <s v="C01"/>
    <s v="TIEMPO COMPLETO"/>
    <s v="2012-05-04 00:00:00.0"/>
    <s v="null"/>
    <s v="DF32281"/>
    <s v="CONTRATADO DOCTOR"/>
    <s v="R111"/>
    <x v="7"/>
    <n v="595"/>
    <s v="MATEMÁTICA APLICADA"/>
  </r>
  <r>
    <x v="17"/>
    <x v="5"/>
    <n v="844"/>
    <s v="080G"/>
    <s v="GRUPO-A"/>
    <n v="16549295"/>
    <s v="Matemáticas III"/>
    <s v="GG"/>
    <s v="GRUPO GRANDE"/>
    <s v="080G"/>
    <s v="GRUPO GRANDE DE MATEMÁTICAS III"/>
    <s v="GRUPO-A"/>
    <s v="Grupo Grande de MATEMÁTICAS III"/>
    <s v="2S"/>
    <n v="16549295"/>
    <s v="EZQUERRO"/>
    <s v="FERNÁNDEZ"/>
    <s v="JOSÉ ANTONIO"/>
    <s v="jezquer"/>
    <s v="jezquer@unirioja.es"/>
    <n v="4"/>
    <m/>
    <n v="500"/>
    <s v="CATEDRATICO DE UNIVERSIDAD"/>
    <s v="01R"/>
    <s v="TIEMPO COMPLETO REDUCIDO"/>
    <s v="2018-09-17 00:00:00.0"/>
    <s v="null"/>
    <s v="DF100347"/>
    <s v="CATEDRÁTICO DE UNIVERSIDAD"/>
    <s v="R111"/>
    <x v="7"/>
    <n v="595"/>
    <s v="MATEMÁTICA APLICADA"/>
  </r>
  <r>
    <x v="17"/>
    <x v="5"/>
    <n v="844"/>
    <s v="080G"/>
    <s v="GRUPO-B"/>
    <n v="16538692"/>
    <s v="Matemáticas III"/>
    <s v="GG"/>
    <s v="GRUPO GRANDE"/>
    <s v="080G"/>
    <s v="GRUPO GRANDE DE MATEMÁTICAS III"/>
    <s v="GRUPO-B"/>
    <s v="Grupo Grande de MATEMÁTICAS III"/>
    <s v="2S"/>
    <n v="16538692"/>
    <s v="MARTÍNEZ"/>
    <s v="GARCÍA"/>
    <s v="MARÍA ÁNGELES"/>
    <s v="mamartin"/>
    <s v="angeles.martinez@unirioja.es"/>
    <n v="4"/>
    <m/>
    <n v="534"/>
    <s v="CONTRATADO DOCTOR -TIPO 1"/>
    <s v="C01"/>
    <s v="TIEMPO COMPLETO"/>
    <s v="2012-05-04 00:00:00.0"/>
    <s v="null"/>
    <s v="DF32281"/>
    <s v="CONTRATADO DOCTOR"/>
    <s v="R111"/>
    <x v="7"/>
    <n v="595"/>
    <s v="MATEMÁTICA APLICADA"/>
  </r>
  <r>
    <x v="17"/>
    <x v="5"/>
    <n v="844"/>
    <s v="080I"/>
    <s v="GRUPO-A1"/>
    <n v="16573324"/>
    <s v="Matemáticas III"/>
    <s v="GI"/>
    <s v="GRUPO DE INFORMÁTICA"/>
    <s v="080I"/>
    <s v="INFORMÁTICA DE MATEMÁTICAS III"/>
    <s v="GRUPO-A1"/>
    <s v="Grupo de Informática de Matemáticas III"/>
    <s v="2S"/>
    <n v="16573324"/>
    <s v="ROMERO"/>
    <s v="ÁLVAREZ"/>
    <s v="NATALIA"/>
    <s v="naromero"/>
    <s v="natalia.romero@unirioja.es"/>
    <n v="1"/>
    <m/>
    <s v="A-0504"/>
    <s v="PROFESOR TITULAR UNIVERSIDAD"/>
    <s v="C01"/>
    <s v="TIEMPO COMPLETO"/>
    <s v="2010-11-18 00:00:00.0"/>
    <s v="null"/>
    <s v="DF100283"/>
    <s v="PROFESOR TITULAR DE UNIVERSIDAD"/>
    <s v="R111"/>
    <x v="7"/>
    <n v="595"/>
    <s v="MATEMÁTICA APLICADA"/>
  </r>
  <r>
    <x v="17"/>
    <x v="5"/>
    <n v="844"/>
    <s v="080I"/>
    <s v="GRUPO-A2"/>
    <n v="16573324"/>
    <s v="Matemáticas III"/>
    <s v="GI"/>
    <s v="GRUPO DE INFORMÁTICA"/>
    <s v="080I"/>
    <s v="INFORMÁTICA DE MATEMÁTICAS III"/>
    <s v="GRUPO-A2"/>
    <s v="Grupo de Informática de Matemáticas III"/>
    <s v="2S"/>
    <n v="16573324"/>
    <s v="ROMERO"/>
    <s v="ÁLVAREZ"/>
    <s v="NATALIA"/>
    <s v="naromero"/>
    <s v="natalia.romero@unirioja.es"/>
    <n v="1"/>
    <m/>
    <s v="A-0504"/>
    <s v="PROFESOR TITULAR UNIVERSIDAD"/>
    <s v="C01"/>
    <s v="TIEMPO COMPLETO"/>
    <s v="2010-11-18 00:00:00.0"/>
    <s v="null"/>
    <s v="DF100283"/>
    <s v="PROFESOR TITULAR DE UNIVERSIDAD"/>
    <s v="R111"/>
    <x v="7"/>
    <n v="595"/>
    <s v="MATEMÁTICA APLICADA"/>
  </r>
  <r>
    <x v="17"/>
    <x v="5"/>
    <n v="844"/>
    <s v="080I"/>
    <s v="GRUPO-A3"/>
    <n v="16549295"/>
    <s v="Matemáticas III"/>
    <s v="GI"/>
    <s v="GRUPO DE INFORMÁTICA"/>
    <s v="080I"/>
    <s v="INFORMÁTICA DE MATEMÁTICAS III"/>
    <s v="GRUPO-A3"/>
    <s v="Grupo de Informática de Matemáticas III"/>
    <s v="2S"/>
    <n v="16549295"/>
    <s v="EZQUERRO"/>
    <s v="FERNÁNDEZ"/>
    <s v="JOSÉ ANTONIO"/>
    <s v="jezquer"/>
    <s v="jezquer@unirioja.es"/>
    <n v="1"/>
    <m/>
    <n v="500"/>
    <s v="CATEDRATICO DE UNIVERSIDAD"/>
    <s v="01R"/>
    <s v="TIEMPO COMPLETO REDUCIDO"/>
    <s v="2018-09-17 00:00:00.0"/>
    <s v="null"/>
    <s v="DF100347"/>
    <s v="CATEDRÁTICO DE UNIVERSIDAD"/>
    <s v="R111"/>
    <x v="7"/>
    <n v="595"/>
    <s v="MATEMÁTICA APLICADA"/>
  </r>
  <r>
    <x v="17"/>
    <x v="5"/>
    <n v="844"/>
    <s v="080I"/>
    <s v="GRUPO-B1"/>
    <n v="16538692"/>
    <s v="Matemáticas III"/>
    <s v="GI"/>
    <s v="GRUPO DE INFORMÁTICA"/>
    <s v="080I"/>
    <s v="INFORMÁTICA DE MATEMÁTICAS III"/>
    <s v="GRUPO-B1"/>
    <s v="Grupo de Informática de Matemáticas III"/>
    <s v="2S"/>
    <n v="16538692"/>
    <s v="MARTÍNEZ"/>
    <s v="GARCÍA"/>
    <s v="MARÍA ÁNGELES"/>
    <s v="mamartin"/>
    <s v="angeles.martinez@unirioja.es"/>
    <n v="1"/>
    <m/>
    <n v="534"/>
    <s v="CONTRATADO DOCTOR -TIPO 1"/>
    <s v="C01"/>
    <s v="TIEMPO COMPLETO"/>
    <s v="2012-05-04 00:00:00.0"/>
    <s v="null"/>
    <s v="DF32281"/>
    <s v="CONTRATADO DOCTOR"/>
    <s v="R111"/>
    <x v="7"/>
    <n v="595"/>
    <s v="MATEMÁTICA APLICADA"/>
  </r>
  <r>
    <x v="17"/>
    <x v="5"/>
    <n v="844"/>
    <s v="080I"/>
    <s v="GRUPO-B2"/>
    <n v="16538692"/>
    <s v="Matemáticas III"/>
    <s v="GI"/>
    <s v="GRUPO DE INFORMÁTICA"/>
    <s v="080I"/>
    <s v="INFORMÁTICA DE MATEMÁTICAS III"/>
    <s v="GRUPO-B2"/>
    <s v="Grupo de Informática de Matemáticas III"/>
    <s v="2S"/>
    <n v="16538692"/>
    <s v="MARTÍNEZ"/>
    <s v="GARCÍA"/>
    <s v="MARÍA ÁNGELES"/>
    <s v="mamartin"/>
    <s v="angeles.martinez@unirioja.es"/>
    <n v="1"/>
    <m/>
    <n v="534"/>
    <s v="CONTRATADO DOCTOR -TIPO 1"/>
    <s v="C01"/>
    <s v="TIEMPO COMPLETO"/>
    <s v="2012-05-04 00:00:00.0"/>
    <s v="null"/>
    <s v="DF32281"/>
    <s v="CONTRATADO DOCTOR"/>
    <s v="R111"/>
    <x v="7"/>
    <n v="595"/>
    <s v="MATEMÁTICA APLICADA"/>
  </r>
  <r>
    <x v="17"/>
    <x v="5"/>
    <n v="844"/>
    <s v="080I"/>
    <s v="GRUPO-B3"/>
    <n v="16538692"/>
    <s v="Matemáticas III"/>
    <s v="GI"/>
    <s v="GRUPO DE INFORMÁTICA"/>
    <s v="080I"/>
    <s v="INFORMÁTICA DE MATEMÁTICAS III"/>
    <s v="GRUPO-B3"/>
    <s v="Grupo de Informática de Matemáticas III"/>
    <s v="2S"/>
    <n v="16538692"/>
    <s v="MARTÍNEZ"/>
    <s v="GARCÍA"/>
    <s v="MARÍA ÁNGELES"/>
    <s v="mamartin"/>
    <s v="angeles.martinez@unirioja.es"/>
    <n v="1"/>
    <m/>
    <n v="534"/>
    <s v="CONTRATADO DOCTOR -TIPO 1"/>
    <s v="C01"/>
    <s v="TIEMPO COMPLETO"/>
    <s v="2012-05-04 00:00:00.0"/>
    <s v="null"/>
    <s v="DF32281"/>
    <s v="CONTRATADO DOCTOR"/>
    <s v="R111"/>
    <x v="7"/>
    <n v="595"/>
    <s v="MATEMÁTICA APLICADA"/>
  </r>
  <r>
    <x v="17"/>
    <x v="5"/>
    <n v="844"/>
    <s v="080R"/>
    <s v="GRUPO-A1"/>
    <n v="16549295"/>
    <s v="Matemáticas III"/>
    <s v="GR"/>
    <s v="GRUPO REDUCIDO"/>
    <s v="080R"/>
    <s v="GRUPO REDUCIDO DE MATEMÁTICAS III"/>
    <s v="GRUPO-A1"/>
    <s v="Grupo Reducido de Matemáticas III"/>
    <s v="2S"/>
    <n v="16549295"/>
    <s v="EZQUERRO"/>
    <s v="FERNÁNDEZ"/>
    <s v="JOSÉ ANTONIO"/>
    <s v="jezquer"/>
    <s v="jezquer@unirioja.es"/>
    <n v="1"/>
    <m/>
    <n v="500"/>
    <s v="CATEDRATICO DE UNIVERSIDAD"/>
    <s v="01R"/>
    <s v="TIEMPO COMPLETO REDUCIDO"/>
    <s v="2018-09-17 00:00:00.0"/>
    <s v="null"/>
    <s v="DF100347"/>
    <s v="CATEDRÁTICO DE UNIVERSIDAD"/>
    <s v="R111"/>
    <x v="7"/>
    <n v="595"/>
    <s v="MATEMÁTICA APLICADA"/>
  </r>
  <r>
    <x v="17"/>
    <x v="5"/>
    <n v="844"/>
    <s v="080R"/>
    <s v="GRUPO-A2"/>
    <n v="16549295"/>
    <s v="Matemáticas III"/>
    <s v="GR"/>
    <s v="GRUPO REDUCIDO"/>
    <s v="080R"/>
    <s v="GRUPO REDUCIDO DE MATEMÁTICAS III"/>
    <s v="GRUPO-A2"/>
    <s v="Grupo Reducido de Matemáticas III"/>
    <s v="2S"/>
    <n v="16549295"/>
    <s v="EZQUERRO"/>
    <s v="FERNÁNDEZ"/>
    <s v="JOSÉ ANTONIO"/>
    <s v="jezquer"/>
    <s v="jezquer@unirioja.es"/>
    <n v="1"/>
    <m/>
    <n v="500"/>
    <s v="CATEDRATICO DE UNIVERSIDAD"/>
    <s v="01R"/>
    <s v="TIEMPO COMPLETO REDUCIDO"/>
    <s v="2018-09-17 00:00:00.0"/>
    <s v="null"/>
    <s v="DF100347"/>
    <s v="CATEDRÁTICO DE UNIVERSIDAD"/>
    <s v="R111"/>
    <x v="7"/>
    <n v="595"/>
    <s v="MATEMÁTICA APLICADA"/>
  </r>
  <r>
    <x v="17"/>
    <x v="5"/>
    <n v="844"/>
    <s v="080R"/>
    <s v="GRUPO-A3"/>
    <n v="16549295"/>
    <s v="Matemáticas III"/>
    <s v="GR"/>
    <s v="GRUPO REDUCIDO"/>
    <s v="080R"/>
    <s v="GRUPO REDUCIDO DE MATEMÁTICAS III"/>
    <s v="GRUPO-A3"/>
    <s v="Grupo Reducido de Matemáticas III"/>
    <s v="2S"/>
    <n v="16549295"/>
    <s v="EZQUERRO"/>
    <s v="FERNÁNDEZ"/>
    <s v="JOSÉ ANTONIO"/>
    <s v="jezquer"/>
    <s v="jezquer@unirioja.es"/>
    <n v="1"/>
    <m/>
    <n v="500"/>
    <s v="CATEDRATICO DE UNIVERSIDAD"/>
    <s v="01R"/>
    <s v="TIEMPO COMPLETO REDUCIDO"/>
    <s v="2018-09-17 00:00:00.0"/>
    <s v="null"/>
    <s v="DF100347"/>
    <s v="CATEDRÁTICO DE UNIVERSIDAD"/>
    <s v="R111"/>
    <x v="7"/>
    <n v="595"/>
    <s v="MATEMÁTICA APLICADA"/>
  </r>
  <r>
    <x v="17"/>
    <x v="5"/>
    <n v="844"/>
    <s v="080R"/>
    <s v="GRUPO-B1"/>
    <n v="16538692"/>
    <s v="Matemáticas III"/>
    <s v="GR"/>
    <s v="GRUPO REDUCIDO"/>
    <s v="080R"/>
    <s v="GRUPO REDUCIDO DE MATEMÁTICAS III"/>
    <s v="GRUPO-B1"/>
    <s v="Grupo Reducido de Matemáticas III"/>
    <s v="2S"/>
    <n v="16538692"/>
    <s v="MARTÍNEZ"/>
    <s v="GARCÍA"/>
    <s v="MARÍA ÁNGELES"/>
    <s v="mamartin"/>
    <s v="angeles.martinez@unirioja.es"/>
    <n v="1"/>
    <m/>
    <n v="534"/>
    <s v="CONTRATADO DOCTOR -TIPO 1"/>
    <s v="C01"/>
    <s v="TIEMPO COMPLETO"/>
    <s v="2012-05-04 00:00:00.0"/>
    <s v="null"/>
    <s v="DF32281"/>
    <s v="CONTRATADO DOCTOR"/>
    <s v="R111"/>
    <x v="7"/>
    <n v="595"/>
    <s v="MATEMÁTICA APLICADA"/>
  </r>
  <r>
    <x v="17"/>
    <x v="5"/>
    <n v="844"/>
    <s v="080R"/>
    <s v="GRUPO-B2"/>
    <n v="16538692"/>
    <s v="Matemáticas III"/>
    <s v="GR"/>
    <s v="GRUPO REDUCIDO"/>
    <s v="080R"/>
    <s v="GRUPO REDUCIDO DE MATEMÁTICAS III"/>
    <s v="GRUPO-B2"/>
    <s v="Grupo Reducido de Matemáticas III"/>
    <s v="2S"/>
    <n v="16538692"/>
    <s v="MARTÍNEZ"/>
    <s v="GARCÍA"/>
    <s v="MARÍA ÁNGELES"/>
    <s v="mamartin"/>
    <s v="angeles.martinez@unirioja.es"/>
    <n v="1"/>
    <m/>
    <n v="534"/>
    <s v="CONTRATADO DOCTOR -TIPO 1"/>
    <s v="C01"/>
    <s v="TIEMPO COMPLETO"/>
    <s v="2012-05-04 00:00:00.0"/>
    <s v="null"/>
    <s v="DF32281"/>
    <s v="CONTRATADO DOCTOR"/>
    <s v="R111"/>
    <x v="7"/>
    <n v="595"/>
    <s v="MATEMÁTICA APLICADA"/>
  </r>
  <r>
    <x v="17"/>
    <x v="5"/>
    <n v="844"/>
    <s v="080R"/>
    <s v="GRUPO-B3"/>
    <n v="16538692"/>
    <s v="Matemáticas III"/>
    <s v="GR"/>
    <s v="GRUPO REDUCIDO"/>
    <s v="080R"/>
    <s v="GRUPO REDUCIDO DE MATEMÁTICAS III"/>
    <s v="GRUPO-B3"/>
    <s v="Grupo Reducido de Matemáticas III"/>
    <s v="2S"/>
    <n v="16538692"/>
    <s v="MARTÍNEZ"/>
    <s v="GARCÍA"/>
    <s v="MARÍA ÁNGELES"/>
    <s v="mamartin"/>
    <s v="angeles.martinez@unirioja.es"/>
    <n v="1"/>
    <m/>
    <n v="534"/>
    <s v="CONTRATADO DOCTOR -TIPO 1"/>
    <s v="C01"/>
    <s v="TIEMPO COMPLETO"/>
    <s v="2012-05-04 00:00:00.0"/>
    <s v="null"/>
    <s v="DF32281"/>
    <s v="CONTRATADO DOCTOR"/>
    <s v="R111"/>
    <x v="7"/>
    <n v="595"/>
    <s v="MATEMÁTICA APLICADA"/>
  </r>
  <r>
    <x v="18"/>
    <x v="5"/>
    <n v="844"/>
    <s v="080G"/>
    <s v="GRUPO-A"/>
    <n v="16549295"/>
    <s v="Matemáticas III"/>
    <s v="GG"/>
    <s v="GRUPO GRANDE"/>
    <s v="080G"/>
    <s v="GRUPO GRANDE DE MATEMÁTICAS III"/>
    <s v="GRUPO-A"/>
    <s v="Grupo Grande de MATEMÁTICAS III"/>
    <s v="2S"/>
    <n v="16549295"/>
    <s v="EZQUERRO"/>
    <s v="FERNÁNDEZ"/>
    <s v="JOSÉ ANTONIO"/>
    <s v="jezquer"/>
    <s v="jezquer@unirioja.es"/>
    <n v="4"/>
    <m/>
    <n v="500"/>
    <s v="CATEDRATICO DE UNIVERSIDAD"/>
    <s v="01R"/>
    <s v="TIEMPO COMPLETO REDUCIDO"/>
    <s v="2018-09-17 00:00:00.0"/>
    <s v="null"/>
    <s v="DF100347"/>
    <s v="CATEDRÁTICO DE UNIVERSIDAD"/>
    <s v="R111"/>
    <x v="7"/>
    <n v="595"/>
    <s v="MATEMÁTICA APLICADA"/>
  </r>
  <r>
    <x v="18"/>
    <x v="5"/>
    <n v="844"/>
    <s v="080G"/>
    <s v="GRUPO-B"/>
    <n v="16538692"/>
    <s v="Matemáticas III"/>
    <s v="GG"/>
    <s v="GRUPO GRANDE"/>
    <s v="080G"/>
    <s v="GRUPO GRANDE DE MATEMÁTICAS III"/>
    <s v="GRUPO-B"/>
    <s v="Grupo Grande de MATEMÁTICAS III"/>
    <s v="2S"/>
    <n v="16538692"/>
    <s v="MARTÍNEZ"/>
    <s v="GARCÍA"/>
    <s v="MARÍA ÁNGELES"/>
    <s v="mamartin"/>
    <s v="angeles.martinez@unirioja.es"/>
    <n v="4"/>
    <m/>
    <n v="534"/>
    <s v="CONTRATADO DOCTOR -TIPO 1"/>
    <s v="C01"/>
    <s v="TIEMPO COMPLETO"/>
    <s v="2012-05-04 00:00:00.0"/>
    <s v="null"/>
    <s v="DF32281"/>
    <s v="CONTRATADO DOCTOR"/>
    <s v="R111"/>
    <x v="7"/>
    <n v="595"/>
    <s v="MATEMÁTICA APLICADA"/>
  </r>
  <r>
    <x v="18"/>
    <x v="5"/>
    <n v="844"/>
    <s v="080I"/>
    <s v="GRUPO-A1"/>
    <n v="16573324"/>
    <s v="Matemáticas III"/>
    <s v="GI"/>
    <s v="GRUPO DE INFORMÁTICA"/>
    <s v="080I"/>
    <s v="INFORMÁTICA DE MATEMÁTICAS III"/>
    <s v="GRUPO-A1"/>
    <s v="Grupo de Informática de Matemáticas III"/>
    <s v="2S"/>
    <n v="16573324"/>
    <s v="ROMERO"/>
    <s v="ÁLVAREZ"/>
    <s v="NATALIA"/>
    <s v="naromero"/>
    <s v="natalia.romero@unirioja.es"/>
    <n v="1"/>
    <m/>
    <s v="A-0504"/>
    <s v="PROFESOR TITULAR UNIVERSIDAD"/>
    <s v="C01"/>
    <s v="TIEMPO COMPLETO"/>
    <s v="2010-11-18 00:00:00.0"/>
    <s v="null"/>
    <s v="DF100283"/>
    <s v="PROFESOR TITULAR DE UNIVERSIDAD"/>
    <s v="R111"/>
    <x v="7"/>
    <n v="595"/>
    <s v="MATEMÁTICA APLICADA"/>
  </r>
  <r>
    <x v="18"/>
    <x v="5"/>
    <n v="844"/>
    <s v="080I"/>
    <s v="GRUPO-A2"/>
    <n v="16573324"/>
    <s v="Matemáticas III"/>
    <s v="GI"/>
    <s v="GRUPO DE INFORMÁTICA"/>
    <s v="080I"/>
    <s v="INFORMÁTICA DE MATEMÁTICAS III"/>
    <s v="GRUPO-A2"/>
    <s v="Grupo de Informática de Matemáticas III"/>
    <s v="2S"/>
    <n v="16573324"/>
    <s v="ROMERO"/>
    <s v="ÁLVAREZ"/>
    <s v="NATALIA"/>
    <s v="naromero"/>
    <s v="natalia.romero@unirioja.es"/>
    <n v="1"/>
    <m/>
    <s v="A-0504"/>
    <s v="PROFESOR TITULAR UNIVERSIDAD"/>
    <s v="C01"/>
    <s v="TIEMPO COMPLETO"/>
    <s v="2010-11-18 00:00:00.0"/>
    <s v="null"/>
    <s v="DF100283"/>
    <s v="PROFESOR TITULAR DE UNIVERSIDAD"/>
    <s v="R111"/>
    <x v="7"/>
    <n v="595"/>
    <s v="MATEMÁTICA APLICADA"/>
  </r>
  <r>
    <x v="18"/>
    <x v="5"/>
    <n v="844"/>
    <s v="080I"/>
    <s v="GRUPO-A3"/>
    <n v="16549295"/>
    <s v="Matemáticas III"/>
    <s v="GI"/>
    <s v="GRUPO DE INFORMÁTICA"/>
    <s v="080I"/>
    <s v="INFORMÁTICA DE MATEMÁTICAS III"/>
    <s v="GRUPO-A3"/>
    <s v="Grupo de Informática de Matemáticas III"/>
    <s v="2S"/>
    <n v="16549295"/>
    <s v="EZQUERRO"/>
    <s v="FERNÁNDEZ"/>
    <s v="JOSÉ ANTONIO"/>
    <s v="jezquer"/>
    <s v="jezquer@unirioja.es"/>
    <n v="1"/>
    <m/>
    <n v="500"/>
    <s v="CATEDRATICO DE UNIVERSIDAD"/>
    <s v="01R"/>
    <s v="TIEMPO COMPLETO REDUCIDO"/>
    <s v="2018-09-17 00:00:00.0"/>
    <s v="null"/>
    <s v="DF100347"/>
    <s v="CATEDRÁTICO DE UNIVERSIDAD"/>
    <s v="R111"/>
    <x v="7"/>
    <n v="595"/>
    <s v="MATEMÁTICA APLICADA"/>
  </r>
  <r>
    <x v="18"/>
    <x v="5"/>
    <n v="844"/>
    <s v="080I"/>
    <s v="GRUPO-B1"/>
    <n v="16538692"/>
    <s v="Matemáticas III"/>
    <s v="GI"/>
    <s v="GRUPO DE INFORMÁTICA"/>
    <s v="080I"/>
    <s v="INFORMÁTICA DE MATEMÁTICAS III"/>
    <s v="GRUPO-B1"/>
    <s v="Grupo de Informática de Matemáticas III"/>
    <s v="2S"/>
    <n v="16538692"/>
    <s v="MARTÍNEZ"/>
    <s v="GARCÍA"/>
    <s v="MARÍA ÁNGELES"/>
    <s v="mamartin"/>
    <s v="angeles.martinez@unirioja.es"/>
    <n v="1"/>
    <m/>
    <n v="534"/>
    <s v="CONTRATADO DOCTOR -TIPO 1"/>
    <s v="C01"/>
    <s v="TIEMPO COMPLETO"/>
    <s v="2012-05-04 00:00:00.0"/>
    <s v="null"/>
    <s v="DF32281"/>
    <s v="CONTRATADO DOCTOR"/>
    <s v="R111"/>
    <x v="7"/>
    <n v="595"/>
    <s v="MATEMÁTICA APLICADA"/>
  </r>
  <r>
    <x v="18"/>
    <x v="5"/>
    <n v="844"/>
    <s v="080I"/>
    <s v="GRUPO-B2"/>
    <n v="16538692"/>
    <s v="Matemáticas III"/>
    <s v="GI"/>
    <s v="GRUPO DE INFORMÁTICA"/>
    <s v="080I"/>
    <s v="INFORMÁTICA DE MATEMÁTICAS III"/>
    <s v="GRUPO-B2"/>
    <s v="Grupo de Informática de Matemáticas III"/>
    <s v="2S"/>
    <n v="16538692"/>
    <s v="MARTÍNEZ"/>
    <s v="GARCÍA"/>
    <s v="MARÍA ÁNGELES"/>
    <s v="mamartin"/>
    <s v="angeles.martinez@unirioja.es"/>
    <n v="1"/>
    <m/>
    <n v="534"/>
    <s v="CONTRATADO DOCTOR -TIPO 1"/>
    <s v="C01"/>
    <s v="TIEMPO COMPLETO"/>
    <s v="2012-05-04 00:00:00.0"/>
    <s v="null"/>
    <s v="DF32281"/>
    <s v="CONTRATADO DOCTOR"/>
    <s v="R111"/>
    <x v="7"/>
    <n v="595"/>
    <s v="MATEMÁTICA APLICADA"/>
  </r>
  <r>
    <x v="18"/>
    <x v="5"/>
    <n v="844"/>
    <s v="080I"/>
    <s v="GRUPO-B3"/>
    <n v="16538692"/>
    <s v="Matemáticas III"/>
    <s v="GI"/>
    <s v="GRUPO DE INFORMÁTICA"/>
    <s v="080I"/>
    <s v="INFORMÁTICA DE MATEMÁTICAS III"/>
    <s v="GRUPO-B3"/>
    <s v="Grupo de Informática de Matemáticas III"/>
    <s v="2S"/>
    <n v="16538692"/>
    <s v="MARTÍNEZ"/>
    <s v="GARCÍA"/>
    <s v="MARÍA ÁNGELES"/>
    <s v="mamartin"/>
    <s v="angeles.martinez@unirioja.es"/>
    <n v="1"/>
    <m/>
    <n v="534"/>
    <s v="CONTRATADO DOCTOR -TIPO 1"/>
    <s v="C01"/>
    <s v="TIEMPO COMPLETO"/>
    <s v="2012-05-04 00:00:00.0"/>
    <s v="null"/>
    <s v="DF32281"/>
    <s v="CONTRATADO DOCTOR"/>
    <s v="R111"/>
    <x v="7"/>
    <n v="595"/>
    <s v="MATEMÁTICA APLICADA"/>
  </r>
  <r>
    <x v="18"/>
    <x v="5"/>
    <n v="844"/>
    <s v="080R"/>
    <s v="GRUPO-A1"/>
    <n v="16549295"/>
    <s v="Matemáticas III"/>
    <s v="GR"/>
    <s v="GRUPO REDUCIDO"/>
    <s v="080R"/>
    <s v="GRUPO REDUCIDO DE MATEMÁTICAS III"/>
    <s v="GRUPO-A1"/>
    <s v="Grupo Reducido de Matemáticas III"/>
    <s v="2S"/>
    <n v="16549295"/>
    <s v="EZQUERRO"/>
    <s v="FERNÁNDEZ"/>
    <s v="JOSÉ ANTONIO"/>
    <s v="jezquer"/>
    <s v="jezquer@unirioja.es"/>
    <n v="1"/>
    <m/>
    <n v="500"/>
    <s v="CATEDRATICO DE UNIVERSIDAD"/>
    <s v="01R"/>
    <s v="TIEMPO COMPLETO REDUCIDO"/>
    <s v="2018-09-17 00:00:00.0"/>
    <s v="null"/>
    <s v="DF100347"/>
    <s v="CATEDRÁTICO DE UNIVERSIDAD"/>
    <s v="R111"/>
    <x v="7"/>
    <n v="595"/>
    <s v="MATEMÁTICA APLICADA"/>
  </r>
  <r>
    <x v="18"/>
    <x v="5"/>
    <n v="844"/>
    <s v="080R"/>
    <s v="GRUPO-A2"/>
    <n v="16549295"/>
    <s v="Matemáticas III"/>
    <s v="GR"/>
    <s v="GRUPO REDUCIDO"/>
    <s v="080R"/>
    <s v="GRUPO REDUCIDO DE MATEMÁTICAS III"/>
    <s v="GRUPO-A2"/>
    <s v="Grupo Reducido de Matemáticas III"/>
    <s v="2S"/>
    <n v="16549295"/>
    <s v="EZQUERRO"/>
    <s v="FERNÁNDEZ"/>
    <s v="JOSÉ ANTONIO"/>
    <s v="jezquer"/>
    <s v="jezquer@unirioja.es"/>
    <n v="1"/>
    <m/>
    <n v="500"/>
    <s v="CATEDRATICO DE UNIVERSIDAD"/>
    <s v="01R"/>
    <s v="TIEMPO COMPLETO REDUCIDO"/>
    <s v="2018-09-17 00:00:00.0"/>
    <s v="null"/>
    <s v="DF100347"/>
    <s v="CATEDRÁTICO DE UNIVERSIDAD"/>
    <s v="R111"/>
    <x v="7"/>
    <n v="595"/>
    <s v="MATEMÁTICA APLICADA"/>
  </r>
  <r>
    <x v="18"/>
    <x v="5"/>
    <n v="844"/>
    <s v="080R"/>
    <s v="GRUPO-A3"/>
    <n v="16549295"/>
    <s v="Matemáticas III"/>
    <s v="GR"/>
    <s v="GRUPO REDUCIDO"/>
    <s v="080R"/>
    <s v="GRUPO REDUCIDO DE MATEMÁTICAS III"/>
    <s v="GRUPO-A3"/>
    <s v="Grupo Reducido de Matemáticas III"/>
    <s v="2S"/>
    <n v="16549295"/>
    <s v="EZQUERRO"/>
    <s v="FERNÁNDEZ"/>
    <s v="JOSÉ ANTONIO"/>
    <s v="jezquer"/>
    <s v="jezquer@unirioja.es"/>
    <n v="1"/>
    <m/>
    <n v="500"/>
    <s v="CATEDRATICO DE UNIVERSIDAD"/>
    <s v="01R"/>
    <s v="TIEMPO COMPLETO REDUCIDO"/>
    <s v="2018-09-17 00:00:00.0"/>
    <s v="null"/>
    <s v="DF100347"/>
    <s v="CATEDRÁTICO DE UNIVERSIDAD"/>
    <s v="R111"/>
    <x v="7"/>
    <n v="595"/>
    <s v="MATEMÁTICA APLICADA"/>
  </r>
  <r>
    <x v="18"/>
    <x v="5"/>
    <n v="844"/>
    <s v="080R"/>
    <s v="GRUPO-B1"/>
    <n v="16538692"/>
    <s v="Matemáticas III"/>
    <s v="GR"/>
    <s v="GRUPO REDUCIDO"/>
    <s v="080R"/>
    <s v="GRUPO REDUCIDO DE MATEMÁTICAS III"/>
    <s v="GRUPO-B1"/>
    <s v="Grupo Reducido de Matemáticas III"/>
    <s v="2S"/>
    <n v="16538692"/>
    <s v="MARTÍNEZ"/>
    <s v="GARCÍA"/>
    <s v="MARÍA ÁNGELES"/>
    <s v="mamartin"/>
    <s v="angeles.martinez@unirioja.es"/>
    <n v="1"/>
    <m/>
    <n v="534"/>
    <s v="CONTRATADO DOCTOR -TIPO 1"/>
    <s v="C01"/>
    <s v="TIEMPO COMPLETO"/>
    <s v="2012-05-04 00:00:00.0"/>
    <s v="null"/>
    <s v="DF32281"/>
    <s v="CONTRATADO DOCTOR"/>
    <s v="R111"/>
    <x v="7"/>
    <n v="595"/>
    <s v="MATEMÁTICA APLICADA"/>
  </r>
  <r>
    <x v="18"/>
    <x v="5"/>
    <n v="844"/>
    <s v="080R"/>
    <s v="GRUPO-B2"/>
    <n v="16538692"/>
    <s v="Matemáticas III"/>
    <s v="GR"/>
    <s v="GRUPO REDUCIDO"/>
    <s v="080R"/>
    <s v="GRUPO REDUCIDO DE MATEMÁTICAS III"/>
    <s v="GRUPO-B2"/>
    <s v="Grupo Reducido de Matemáticas III"/>
    <s v="2S"/>
    <n v="16538692"/>
    <s v="MARTÍNEZ"/>
    <s v="GARCÍA"/>
    <s v="MARÍA ÁNGELES"/>
    <s v="mamartin"/>
    <s v="angeles.martinez@unirioja.es"/>
    <n v="1"/>
    <m/>
    <n v="534"/>
    <s v="CONTRATADO DOCTOR -TIPO 1"/>
    <s v="C01"/>
    <s v="TIEMPO COMPLETO"/>
    <s v="2012-05-04 00:00:00.0"/>
    <s v="null"/>
    <s v="DF32281"/>
    <s v="CONTRATADO DOCTOR"/>
    <s v="R111"/>
    <x v="7"/>
    <n v="595"/>
    <s v="MATEMÁTICA APLICADA"/>
  </r>
  <r>
    <x v="18"/>
    <x v="5"/>
    <n v="844"/>
    <s v="080R"/>
    <s v="GRUPO-B3"/>
    <n v="16538692"/>
    <s v="Matemáticas III"/>
    <s v="GR"/>
    <s v="GRUPO REDUCIDO"/>
    <s v="080R"/>
    <s v="GRUPO REDUCIDO DE MATEMÁTICAS III"/>
    <s v="GRUPO-B3"/>
    <s v="Grupo Reducido de Matemáticas III"/>
    <s v="2S"/>
    <n v="16538692"/>
    <s v="MARTÍNEZ"/>
    <s v="GARCÍA"/>
    <s v="MARÍA ÁNGELES"/>
    <s v="mamartin"/>
    <s v="angeles.martinez@unirioja.es"/>
    <n v="1"/>
    <m/>
    <n v="534"/>
    <s v="CONTRATADO DOCTOR -TIPO 1"/>
    <s v="C01"/>
    <s v="TIEMPO COMPLETO"/>
    <s v="2012-05-04 00:00:00.0"/>
    <s v="null"/>
    <s v="DF32281"/>
    <s v="CONTRATADO DOCTOR"/>
    <s v="R111"/>
    <x v="7"/>
    <n v="595"/>
    <s v="MATEMÁTICA APLICADA"/>
  </r>
  <r>
    <x v="16"/>
    <x v="5"/>
    <n v="845"/>
    <s v="081G"/>
    <s v="GRUPO-A"/>
    <n v="16592485"/>
    <s v="Ingeniería del medio ambiente"/>
    <s v="GG"/>
    <s v="GRUPO GRANDE"/>
    <s v="081G"/>
    <s v="GRUPO GRANDE DE INGENIERÍA DEL MEDIO AMBIENTE"/>
    <s v="GRUPO-A"/>
    <s v="Grupo Grande de INGENIERÍA DEL MEDIO AMBIENTE"/>
    <s v="2S"/>
    <n v="16592485"/>
    <s v="CORRAL"/>
    <s v="BOBADILLA"/>
    <s v="MARINA"/>
    <s v="macorrb"/>
    <s v="marina.corral@unirioja.es"/>
    <n v="4"/>
    <n v="4"/>
    <n v="504"/>
    <s v="PROFESOR TITULAR UNIVERSIDAD"/>
    <s v="C01"/>
    <s v="TIEMPO COMPLETO"/>
    <s v="2018-09-17 00:00:00.0"/>
    <s v="null"/>
    <s v="DF100360"/>
    <s v="PROFESOR TITULAR UNIVERSIDAD INTERINO"/>
    <s v="R110"/>
    <x v="10"/>
    <n v="720"/>
    <s v="PROYECTOS DE INGENIERÍA"/>
  </r>
  <r>
    <x v="16"/>
    <x v="5"/>
    <n v="845"/>
    <s v="081G"/>
    <s v="GRUPO-B"/>
    <n v="16592485"/>
    <s v="Ingeniería del medio ambiente"/>
    <s v="GG"/>
    <s v="GRUPO GRANDE"/>
    <s v="081G"/>
    <s v="GRUPO GRANDE DE INGENIERÍA DEL MEDIO AMBIENTE"/>
    <s v="GRUPO-B"/>
    <s v="Grupo Grande de INGENIERÍA DEL MEDIO AMBIENTE"/>
    <s v="2S"/>
    <n v="16592485"/>
    <s v="CORRAL"/>
    <s v="BOBADILLA"/>
    <s v="MARINA"/>
    <s v="macorrb"/>
    <s v="marina.corral@unirioja.es"/>
    <n v="4"/>
    <n v="4"/>
    <n v="504"/>
    <s v="PROFESOR TITULAR UNIVERSIDAD"/>
    <s v="C01"/>
    <s v="TIEMPO COMPLETO"/>
    <s v="2018-09-17 00:00:00.0"/>
    <s v="null"/>
    <s v="DF100360"/>
    <s v="PROFESOR TITULAR UNIVERSIDAD INTERINO"/>
    <s v="R110"/>
    <x v="10"/>
    <n v="720"/>
    <s v="PROYECTOS DE INGENIERÍA"/>
  </r>
  <r>
    <x v="16"/>
    <x v="5"/>
    <n v="845"/>
    <s v="081L"/>
    <s v="GRUPO-A1"/>
    <n v="5402584"/>
    <s v="Ingeniería del medio ambiente"/>
    <s v="GL"/>
    <s v="GRUPO DE LABORATORIO"/>
    <s v="081L"/>
    <s v="LABORATORIO DE INGENIERÍA DEL MEDIO AMBIENTE"/>
    <s v="GRUPO-A1"/>
    <s v="Grupo de Laboratorio de Ingeniería del medio ambiente"/>
    <s v="2S"/>
    <n v="5402584"/>
    <s v="GUTIÉRREZ"/>
    <s v="LÓPEZ"/>
    <s v="JOSÉ LUIS"/>
    <s v="jogutirr"/>
    <s v="jose-luis.gutirrez@unirioja.es"/>
    <n v="1"/>
    <n v="1"/>
    <n v="532"/>
    <s v="LABORAL DOCENTE-ASOCIADO"/>
    <s v="P04"/>
    <s v="TIEMPO PARCIAL (4+4 HORAS)"/>
    <s v="2018-09-24 00:00:00.0"/>
    <s v="2019-09-14 00:00:00.0"/>
    <s v="PI101423"/>
    <s v="PROFESOR ASOCIADO"/>
    <s v="R110"/>
    <x v="10"/>
    <n v="720"/>
    <s v="PROYECTOS DE INGENIERÍA"/>
  </r>
  <r>
    <x v="16"/>
    <x v="5"/>
    <n v="845"/>
    <s v="081L"/>
    <s v="GRUPO-A2"/>
    <n v="5402584"/>
    <s v="Ingeniería del medio ambiente"/>
    <s v="GL"/>
    <s v="GRUPO DE LABORATORIO"/>
    <s v="081L"/>
    <s v="LABORATORIO DE INGENIERÍA DEL MEDIO AMBIENTE"/>
    <s v="GRUPO-A2"/>
    <s v="Grupo de Laboratorio de Ingeniería del medio ambiente"/>
    <s v="2S"/>
    <n v="5402584"/>
    <s v="GUTIÉRREZ"/>
    <s v="LÓPEZ"/>
    <s v="JOSÉ LUIS"/>
    <s v="jogutirr"/>
    <s v="jose-luis.gutirrez@unirioja.es"/>
    <n v="1"/>
    <n v="1"/>
    <n v="532"/>
    <s v="LABORAL DOCENTE-ASOCIADO"/>
    <s v="P04"/>
    <s v="TIEMPO PARCIAL (4+4 HORAS)"/>
    <s v="2018-09-24 00:00:00.0"/>
    <s v="2019-09-14 00:00:00.0"/>
    <s v="PI101423"/>
    <s v="PROFESOR ASOCIADO"/>
    <s v="R110"/>
    <x v="10"/>
    <n v="720"/>
    <s v="PROYECTOS DE INGENIERÍA"/>
  </r>
  <r>
    <x v="16"/>
    <x v="5"/>
    <n v="845"/>
    <s v="081L"/>
    <s v="GRUPO-A3"/>
    <n v="5402584"/>
    <s v="Ingeniería del medio ambiente"/>
    <s v="GL"/>
    <s v="GRUPO DE LABORATORIO"/>
    <s v="081L"/>
    <s v="LABORATORIO DE INGENIERÍA DEL MEDIO AMBIENTE"/>
    <s v="GRUPO-A3"/>
    <s v="Grupo de Laboratorio de Ingeniería del medio ambiente"/>
    <s v="2S"/>
    <n v="5402584"/>
    <s v="GUTIÉRREZ"/>
    <s v="LÓPEZ"/>
    <s v="JOSÉ LUIS"/>
    <s v="jogutirr"/>
    <s v="jose-luis.gutirrez@unirioja.es"/>
    <n v="1"/>
    <n v="1"/>
    <n v="532"/>
    <s v="LABORAL DOCENTE-ASOCIADO"/>
    <s v="P04"/>
    <s v="TIEMPO PARCIAL (4+4 HORAS)"/>
    <s v="2018-09-24 00:00:00.0"/>
    <s v="2019-09-14 00:00:00.0"/>
    <s v="PI101423"/>
    <s v="PROFESOR ASOCIADO"/>
    <s v="R110"/>
    <x v="10"/>
    <n v="720"/>
    <s v="PROYECTOS DE INGENIERÍA"/>
  </r>
  <r>
    <x v="16"/>
    <x v="5"/>
    <n v="845"/>
    <s v="081L"/>
    <s v="GRUPO-A4"/>
    <n v="5402584"/>
    <s v="Ingeniería del medio ambiente"/>
    <s v="GL"/>
    <s v="GRUPO DE LABORATORIO"/>
    <s v="081L"/>
    <s v="LABORATORIO DE INGENIERÍA DEL MEDIO AMBIENTE"/>
    <s v="GRUPO-A4"/>
    <s v="Grupo de Laboratorio de Ingeniería del medio ambiente"/>
    <s v="2S"/>
    <n v="5402584"/>
    <s v="GUTIÉRREZ"/>
    <s v="LÓPEZ"/>
    <s v="JOSÉ LUIS"/>
    <s v="jogutirr"/>
    <s v="jose-luis.gutirrez@unirioja.es"/>
    <n v="1"/>
    <n v="1"/>
    <n v="532"/>
    <s v="LABORAL DOCENTE-ASOCIADO"/>
    <s v="P04"/>
    <s v="TIEMPO PARCIAL (4+4 HORAS)"/>
    <s v="2018-09-24 00:00:00.0"/>
    <s v="2019-09-14 00:00:00.0"/>
    <s v="PI101423"/>
    <s v="PROFESOR ASOCIADO"/>
    <s v="R110"/>
    <x v="10"/>
    <n v="720"/>
    <s v="PROYECTOS DE INGENIERÍA"/>
  </r>
  <r>
    <x v="16"/>
    <x v="5"/>
    <n v="845"/>
    <s v="081L"/>
    <s v="GRUPO-B1"/>
    <n v="5402584"/>
    <s v="Ingeniería del medio ambiente"/>
    <s v="GL"/>
    <s v="GRUPO DE LABORATORIO"/>
    <s v="081L"/>
    <s v="LABORATORIO DE INGENIERÍA DEL MEDIO AMBIENTE"/>
    <s v="GRUPO-B1"/>
    <s v="Grupo de Laboratorio de Ingeniería del medio ambiente"/>
    <s v="2S"/>
    <n v="5402584"/>
    <s v="GUTIÉRREZ"/>
    <s v="LÓPEZ"/>
    <s v="JOSÉ LUIS"/>
    <s v="jogutirr"/>
    <s v="jose-luis.gutirrez@unirioja.es"/>
    <n v="1"/>
    <n v="1"/>
    <n v="532"/>
    <s v="LABORAL DOCENTE-ASOCIADO"/>
    <s v="P04"/>
    <s v="TIEMPO PARCIAL (4+4 HORAS)"/>
    <s v="2018-09-24 00:00:00.0"/>
    <s v="2019-09-14 00:00:00.0"/>
    <s v="PI101423"/>
    <s v="PROFESOR ASOCIADO"/>
    <s v="R110"/>
    <x v="10"/>
    <n v="720"/>
    <s v="PROYECTOS DE INGENIERÍA"/>
  </r>
  <r>
    <x v="16"/>
    <x v="5"/>
    <n v="845"/>
    <s v="081L"/>
    <s v="GRUPO-B2"/>
    <n v="5402584"/>
    <s v="Ingeniería del medio ambiente"/>
    <s v="GL"/>
    <s v="GRUPO DE LABORATORIO"/>
    <s v="081L"/>
    <s v="LABORATORIO DE INGENIERÍA DEL MEDIO AMBIENTE"/>
    <s v="GRUPO-B2"/>
    <s v="Grupo de Laboratorio de Ingeniería del medio ambiente"/>
    <s v="2S"/>
    <n v="5402584"/>
    <s v="GUTIÉRREZ"/>
    <s v="LÓPEZ"/>
    <s v="JOSÉ LUIS"/>
    <s v="jogutirr"/>
    <s v="jose-luis.gutirrez@unirioja.es"/>
    <n v="1"/>
    <n v="1"/>
    <n v="532"/>
    <s v="LABORAL DOCENTE-ASOCIADO"/>
    <s v="P04"/>
    <s v="TIEMPO PARCIAL (4+4 HORAS)"/>
    <s v="2018-09-24 00:00:00.0"/>
    <s v="2019-09-14 00:00:00.0"/>
    <s v="PI101423"/>
    <s v="PROFESOR ASOCIADO"/>
    <s v="R110"/>
    <x v="10"/>
    <n v="720"/>
    <s v="PROYECTOS DE INGENIERÍA"/>
  </r>
  <r>
    <x v="16"/>
    <x v="5"/>
    <n v="845"/>
    <s v="081L"/>
    <s v="GRUPO-B3"/>
    <n v="5402584"/>
    <s v="Ingeniería del medio ambiente"/>
    <s v="GL"/>
    <s v="GRUPO DE LABORATORIO"/>
    <s v="081L"/>
    <s v="LABORATORIO DE INGENIERÍA DEL MEDIO AMBIENTE"/>
    <s v="GRUPO-B3"/>
    <s v="Grupo de Laboratorio de Ingeniería del medio ambiente"/>
    <s v="2S"/>
    <n v="5402584"/>
    <s v="GUTIÉRREZ"/>
    <s v="LÓPEZ"/>
    <s v="JOSÉ LUIS"/>
    <s v="jogutirr"/>
    <s v="jose-luis.gutirrez@unirioja.es"/>
    <n v="1"/>
    <n v="1"/>
    <n v="532"/>
    <s v="LABORAL DOCENTE-ASOCIADO"/>
    <s v="P04"/>
    <s v="TIEMPO PARCIAL (4+4 HORAS)"/>
    <s v="2018-09-24 00:00:00.0"/>
    <s v="2019-09-14 00:00:00.0"/>
    <s v="PI101423"/>
    <s v="PROFESOR ASOCIADO"/>
    <s v="R110"/>
    <x v="10"/>
    <n v="720"/>
    <s v="PROYECTOS DE INGENIERÍA"/>
  </r>
  <r>
    <x v="16"/>
    <x v="5"/>
    <n v="845"/>
    <s v="081R"/>
    <s v="GRUPO-A1"/>
    <n v="72779052"/>
    <s v="Ingeniería del medio ambiente"/>
    <s v="GR"/>
    <s v="GRUPO REDUCIDO"/>
    <s v="081R"/>
    <s v="GRUPO REDUCIDO DE INGENIERÍA DEL MEDIO AMBIENTE"/>
    <s v="GRUPO-A1"/>
    <s v="Grupo Reducido de Ingeniería del medio ambiente"/>
    <s v="2S"/>
    <n v="72779052"/>
    <s v="RUBIO"/>
    <s v="BARRAGÁN"/>
    <s v="NICOLÁS"/>
    <s v="nirubio"/>
    <s v="nicolas.rubio@unirioja.es"/>
    <n v="1"/>
    <n v="1"/>
    <n v="532"/>
    <s v="LABORAL DOCENTE-ASOCIADO"/>
    <s v="P03"/>
    <s v="TIEMPO PARCIAL (3+3 HORAS)"/>
    <s v="2018-09-18 00:00:00.0"/>
    <s v="2019-09-14 00:00:00.0"/>
    <s v="PI101382"/>
    <s v="PROFESOR ASOCIADO"/>
    <s v="R110"/>
    <x v="10"/>
    <n v="720"/>
    <s v="PROYECTOS DE INGENIERÍA"/>
  </r>
  <r>
    <x v="16"/>
    <x v="5"/>
    <n v="845"/>
    <s v="081R"/>
    <s v="GRUPO-A2"/>
    <n v="72779052"/>
    <s v="Ingeniería del medio ambiente"/>
    <s v="GR"/>
    <s v="GRUPO REDUCIDO"/>
    <s v="081R"/>
    <s v="GRUPO REDUCIDO DE INGENIERÍA DEL MEDIO AMBIENTE"/>
    <s v="GRUPO-A2"/>
    <s v="Grupo Reducido de Ingeniería del medio ambiente"/>
    <s v="2S"/>
    <n v="72779052"/>
    <s v="RUBIO"/>
    <s v="BARRAGÁN"/>
    <s v="NICOLÁS"/>
    <s v="nirubio"/>
    <s v="nicolas.rubio@unirioja.es"/>
    <n v="1"/>
    <n v="1"/>
    <n v="532"/>
    <s v="LABORAL DOCENTE-ASOCIADO"/>
    <s v="P03"/>
    <s v="TIEMPO PARCIAL (3+3 HORAS)"/>
    <s v="2018-09-18 00:00:00.0"/>
    <s v="2019-09-14 00:00:00.0"/>
    <s v="PI101382"/>
    <s v="PROFESOR ASOCIADO"/>
    <s v="R110"/>
    <x v="10"/>
    <n v="720"/>
    <s v="PROYECTOS DE INGENIERÍA"/>
  </r>
  <r>
    <x v="16"/>
    <x v="5"/>
    <n v="845"/>
    <s v="081R"/>
    <s v="GRUPO-A3"/>
    <n v="72779052"/>
    <s v="Ingeniería del medio ambiente"/>
    <s v="GR"/>
    <s v="GRUPO REDUCIDO"/>
    <s v="081R"/>
    <s v="GRUPO REDUCIDO DE INGENIERÍA DEL MEDIO AMBIENTE"/>
    <s v="GRUPO-A3"/>
    <s v="Grupo Reducido de Ingeniería del medio ambiente"/>
    <s v="2S"/>
    <n v="72779052"/>
    <s v="RUBIO"/>
    <s v="BARRAGÁN"/>
    <s v="NICOLÁS"/>
    <s v="nirubio"/>
    <s v="nicolas.rubio@unirioja.es"/>
    <n v="1"/>
    <n v="1"/>
    <n v="532"/>
    <s v="LABORAL DOCENTE-ASOCIADO"/>
    <s v="P03"/>
    <s v="TIEMPO PARCIAL (3+3 HORAS)"/>
    <s v="2018-09-18 00:00:00.0"/>
    <s v="2019-09-14 00:00:00.0"/>
    <s v="PI101382"/>
    <s v="PROFESOR ASOCIADO"/>
    <s v="R110"/>
    <x v="10"/>
    <n v="720"/>
    <s v="PROYECTOS DE INGENIERÍA"/>
  </r>
  <r>
    <x v="16"/>
    <x v="5"/>
    <n v="845"/>
    <s v="081R"/>
    <s v="GRUPO-B1"/>
    <n v="16592485"/>
    <s v="Ingeniería del medio ambiente"/>
    <s v="GR"/>
    <s v="GRUPO REDUCIDO"/>
    <s v="081R"/>
    <s v="GRUPO REDUCIDO DE INGENIERÍA DEL MEDIO AMBIENTE"/>
    <s v="GRUPO-B1"/>
    <s v="Grupo Reducido de Ingeniería del medio ambiente"/>
    <s v="2S"/>
    <n v="16592485"/>
    <s v="CORRAL"/>
    <s v="BOBADILLA"/>
    <s v="MARINA"/>
    <s v="macorrb"/>
    <s v="marina.corral@unirioja.es"/>
    <n v="1"/>
    <n v="1"/>
    <n v="504"/>
    <s v="PROFESOR TITULAR UNIVERSIDAD"/>
    <s v="C01"/>
    <s v="TIEMPO COMPLETO"/>
    <s v="2018-09-17 00:00:00.0"/>
    <s v="null"/>
    <s v="DF100360"/>
    <s v="PROFESOR TITULAR UNIVERSIDAD INTERINO"/>
    <s v="R110"/>
    <x v="10"/>
    <n v="720"/>
    <s v="PROYECTOS DE INGENIERÍA"/>
  </r>
  <r>
    <x v="16"/>
    <x v="5"/>
    <n v="845"/>
    <s v="081R"/>
    <s v="GRUPO-B2"/>
    <n v="72779052"/>
    <s v="Ingeniería del medio ambiente"/>
    <s v="GR"/>
    <s v="GRUPO REDUCIDO"/>
    <s v="081R"/>
    <s v="GRUPO REDUCIDO DE INGENIERÍA DEL MEDIO AMBIENTE"/>
    <s v="GRUPO-B2"/>
    <s v="Grupo Reducido de Ingeniería del medio ambiente"/>
    <s v="2S"/>
    <n v="72779052"/>
    <s v="RUBIO"/>
    <s v="BARRAGÁN"/>
    <s v="NICOLÁS"/>
    <s v="nirubio"/>
    <s v="nicolas.rubio@unirioja.es"/>
    <n v="1"/>
    <n v="1"/>
    <n v="532"/>
    <s v="LABORAL DOCENTE-ASOCIADO"/>
    <s v="P03"/>
    <s v="TIEMPO PARCIAL (3+3 HORAS)"/>
    <s v="2018-09-18 00:00:00.0"/>
    <s v="2019-09-14 00:00:00.0"/>
    <s v="PI101382"/>
    <s v="PROFESOR ASOCIADO"/>
    <s v="R110"/>
    <x v="10"/>
    <n v="720"/>
    <s v="PROYECTOS DE INGENIERÍA"/>
  </r>
  <r>
    <x v="17"/>
    <x v="5"/>
    <n v="845"/>
    <s v="081G"/>
    <s v="GRUPO-A"/>
    <n v="16592485"/>
    <s v="Ingeniería del medio ambiente"/>
    <s v="GG"/>
    <s v="GRUPO GRANDE"/>
    <s v="081G"/>
    <s v="GRUPO GRANDE DE INGENIERÍA DEL MEDIO AMBIENTE"/>
    <s v="GRUPO-A"/>
    <s v="Grupo Grande de INGENIERÍA DEL MEDIO AMBIENTE"/>
    <s v="2S"/>
    <n v="16592485"/>
    <s v="CORRAL"/>
    <s v="BOBADILLA"/>
    <s v="MARINA"/>
    <s v="macorrb"/>
    <s v="marina.corral@unirioja.es"/>
    <n v="4"/>
    <m/>
    <n v="504"/>
    <s v="PROFESOR TITULAR UNIVERSIDAD"/>
    <s v="C01"/>
    <s v="TIEMPO COMPLETO"/>
    <s v="2018-09-17 00:00:00.0"/>
    <s v="null"/>
    <s v="DF100360"/>
    <s v="PROFESOR TITULAR UNIVERSIDAD INTERINO"/>
    <s v="R110"/>
    <x v="10"/>
    <n v="720"/>
    <s v="PROYECTOS DE INGENIERÍA"/>
  </r>
  <r>
    <x v="17"/>
    <x v="5"/>
    <n v="845"/>
    <s v="081G"/>
    <s v="GRUPO-B"/>
    <n v="16592485"/>
    <s v="Ingeniería del medio ambiente"/>
    <s v="GG"/>
    <s v="GRUPO GRANDE"/>
    <s v="081G"/>
    <s v="GRUPO GRANDE DE INGENIERÍA DEL MEDIO AMBIENTE"/>
    <s v="GRUPO-B"/>
    <s v="Grupo Grande de INGENIERÍA DEL MEDIO AMBIENTE"/>
    <s v="2S"/>
    <n v="16592485"/>
    <s v="CORRAL"/>
    <s v="BOBADILLA"/>
    <s v="MARINA"/>
    <s v="macorrb"/>
    <s v="marina.corral@unirioja.es"/>
    <n v="4"/>
    <m/>
    <n v="504"/>
    <s v="PROFESOR TITULAR UNIVERSIDAD"/>
    <s v="C01"/>
    <s v="TIEMPO COMPLETO"/>
    <s v="2018-09-17 00:00:00.0"/>
    <s v="null"/>
    <s v="DF100360"/>
    <s v="PROFESOR TITULAR UNIVERSIDAD INTERINO"/>
    <s v="R110"/>
    <x v="10"/>
    <n v="720"/>
    <s v="PROYECTOS DE INGENIERÍA"/>
  </r>
  <r>
    <x v="17"/>
    <x v="5"/>
    <n v="845"/>
    <s v="081L"/>
    <s v="GRUPO-A1"/>
    <n v="5402584"/>
    <s v="Ingeniería del medio ambiente"/>
    <s v="GL"/>
    <s v="GRUPO DE LABORATORIO"/>
    <s v="081L"/>
    <s v="LABORATORIO DE INGENIERÍA DEL MEDIO AMBIENTE"/>
    <s v="GRUPO-A1"/>
    <s v="Grupo de Laboratorio de Ingeniería del medio ambiente"/>
    <s v="2S"/>
    <n v="5402584"/>
    <s v="GUTIÉRREZ"/>
    <s v="LÓPEZ"/>
    <s v="JOSÉ LUIS"/>
    <s v="jogutirr"/>
    <s v="jose-luis.gutirrez@unirioja.es"/>
    <n v="1"/>
    <m/>
    <n v="532"/>
    <s v="LABORAL DOCENTE-ASOCIADO"/>
    <s v="P04"/>
    <s v="TIEMPO PARCIAL (4+4 HORAS)"/>
    <s v="2018-09-24 00:00:00.0"/>
    <s v="2019-09-14 00:00:00.0"/>
    <s v="PI101423"/>
    <s v="PROFESOR ASOCIADO"/>
    <s v="R110"/>
    <x v="10"/>
    <n v="720"/>
    <s v="PROYECTOS DE INGENIERÍA"/>
  </r>
  <r>
    <x v="17"/>
    <x v="5"/>
    <n v="845"/>
    <s v="081L"/>
    <s v="GRUPO-A2"/>
    <n v="5402584"/>
    <s v="Ingeniería del medio ambiente"/>
    <s v="GL"/>
    <s v="GRUPO DE LABORATORIO"/>
    <s v="081L"/>
    <s v="LABORATORIO DE INGENIERÍA DEL MEDIO AMBIENTE"/>
    <s v="GRUPO-A2"/>
    <s v="Grupo de Laboratorio de Ingeniería del medio ambiente"/>
    <s v="2S"/>
    <n v="5402584"/>
    <s v="GUTIÉRREZ"/>
    <s v="LÓPEZ"/>
    <s v="JOSÉ LUIS"/>
    <s v="jogutirr"/>
    <s v="jose-luis.gutirrez@unirioja.es"/>
    <n v="1"/>
    <m/>
    <n v="532"/>
    <s v="LABORAL DOCENTE-ASOCIADO"/>
    <s v="P04"/>
    <s v="TIEMPO PARCIAL (4+4 HORAS)"/>
    <s v="2018-09-24 00:00:00.0"/>
    <s v="2019-09-14 00:00:00.0"/>
    <s v="PI101423"/>
    <s v="PROFESOR ASOCIADO"/>
    <s v="R110"/>
    <x v="10"/>
    <n v="720"/>
    <s v="PROYECTOS DE INGENIERÍA"/>
  </r>
  <r>
    <x v="17"/>
    <x v="5"/>
    <n v="845"/>
    <s v="081L"/>
    <s v="GRUPO-A3"/>
    <n v="5402584"/>
    <s v="Ingeniería del medio ambiente"/>
    <s v="GL"/>
    <s v="GRUPO DE LABORATORIO"/>
    <s v="081L"/>
    <s v="LABORATORIO DE INGENIERÍA DEL MEDIO AMBIENTE"/>
    <s v="GRUPO-A3"/>
    <s v="Grupo de Laboratorio de Ingeniería del medio ambiente"/>
    <s v="2S"/>
    <n v="5402584"/>
    <s v="GUTIÉRREZ"/>
    <s v="LÓPEZ"/>
    <s v="JOSÉ LUIS"/>
    <s v="jogutirr"/>
    <s v="jose-luis.gutirrez@unirioja.es"/>
    <n v="1"/>
    <m/>
    <n v="532"/>
    <s v="LABORAL DOCENTE-ASOCIADO"/>
    <s v="P04"/>
    <s v="TIEMPO PARCIAL (4+4 HORAS)"/>
    <s v="2018-09-24 00:00:00.0"/>
    <s v="2019-09-14 00:00:00.0"/>
    <s v="PI101423"/>
    <s v="PROFESOR ASOCIADO"/>
    <s v="R110"/>
    <x v="10"/>
    <n v="720"/>
    <s v="PROYECTOS DE INGENIERÍA"/>
  </r>
  <r>
    <x v="17"/>
    <x v="5"/>
    <n v="845"/>
    <s v="081L"/>
    <s v="GRUPO-A4"/>
    <n v="5402584"/>
    <s v="Ingeniería del medio ambiente"/>
    <s v="GL"/>
    <s v="GRUPO DE LABORATORIO"/>
    <s v="081L"/>
    <s v="LABORATORIO DE INGENIERÍA DEL MEDIO AMBIENTE"/>
    <s v="GRUPO-A4"/>
    <s v="Grupo de Laboratorio de Ingeniería del medio ambiente"/>
    <s v="2S"/>
    <n v="5402584"/>
    <s v="GUTIÉRREZ"/>
    <s v="LÓPEZ"/>
    <s v="JOSÉ LUIS"/>
    <s v="jogutirr"/>
    <s v="jose-luis.gutirrez@unirioja.es"/>
    <n v="1"/>
    <m/>
    <n v="532"/>
    <s v="LABORAL DOCENTE-ASOCIADO"/>
    <s v="P04"/>
    <s v="TIEMPO PARCIAL (4+4 HORAS)"/>
    <s v="2018-09-24 00:00:00.0"/>
    <s v="2019-09-14 00:00:00.0"/>
    <s v="PI101423"/>
    <s v="PROFESOR ASOCIADO"/>
    <s v="R110"/>
    <x v="10"/>
    <n v="720"/>
    <s v="PROYECTOS DE INGENIERÍA"/>
  </r>
  <r>
    <x v="17"/>
    <x v="5"/>
    <n v="845"/>
    <s v="081L"/>
    <s v="GRUPO-B1"/>
    <n v="5402584"/>
    <s v="Ingeniería del medio ambiente"/>
    <s v="GL"/>
    <s v="GRUPO DE LABORATORIO"/>
    <s v="081L"/>
    <s v="LABORATORIO DE INGENIERÍA DEL MEDIO AMBIENTE"/>
    <s v="GRUPO-B1"/>
    <s v="Grupo de Laboratorio de Ingeniería del medio ambiente"/>
    <s v="2S"/>
    <n v="5402584"/>
    <s v="GUTIÉRREZ"/>
    <s v="LÓPEZ"/>
    <s v="JOSÉ LUIS"/>
    <s v="jogutirr"/>
    <s v="jose-luis.gutirrez@unirioja.es"/>
    <n v="1"/>
    <m/>
    <n v="532"/>
    <s v="LABORAL DOCENTE-ASOCIADO"/>
    <s v="P04"/>
    <s v="TIEMPO PARCIAL (4+4 HORAS)"/>
    <s v="2018-09-24 00:00:00.0"/>
    <s v="2019-09-14 00:00:00.0"/>
    <s v="PI101423"/>
    <s v="PROFESOR ASOCIADO"/>
    <s v="R110"/>
    <x v="10"/>
    <n v="720"/>
    <s v="PROYECTOS DE INGENIERÍA"/>
  </r>
  <r>
    <x v="17"/>
    <x v="5"/>
    <n v="845"/>
    <s v="081L"/>
    <s v="GRUPO-B2"/>
    <n v="5402584"/>
    <s v="Ingeniería del medio ambiente"/>
    <s v="GL"/>
    <s v="GRUPO DE LABORATORIO"/>
    <s v="081L"/>
    <s v="LABORATORIO DE INGENIERÍA DEL MEDIO AMBIENTE"/>
    <s v="GRUPO-B2"/>
    <s v="Grupo de Laboratorio de Ingeniería del medio ambiente"/>
    <s v="2S"/>
    <n v="5402584"/>
    <s v="GUTIÉRREZ"/>
    <s v="LÓPEZ"/>
    <s v="JOSÉ LUIS"/>
    <s v="jogutirr"/>
    <s v="jose-luis.gutirrez@unirioja.es"/>
    <n v="1"/>
    <m/>
    <n v="532"/>
    <s v="LABORAL DOCENTE-ASOCIADO"/>
    <s v="P04"/>
    <s v="TIEMPO PARCIAL (4+4 HORAS)"/>
    <s v="2018-09-24 00:00:00.0"/>
    <s v="2019-09-14 00:00:00.0"/>
    <s v="PI101423"/>
    <s v="PROFESOR ASOCIADO"/>
    <s v="R110"/>
    <x v="10"/>
    <n v="720"/>
    <s v="PROYECTOS DE INGENIERÍA"/>
  </r>
  <r>
    <x v="17"/>
    <x v="5"/>
    <n v="845"/>
    <s v="081L"/>
    <s v="GRUPO-B3"/>
    <n v="5402584"/>
    <s v="Ingeniería del medio ambiente"/>
    <s v="GL"/>
    <s v="GRUPO DE LABORATORIO"/>
    <s v="081L"/>
    <s v="LABORATORIO DE INGENIERÍA DEL MEDIO AMBIENTE"/>
    <s v="GRUPO-B3"/>
    <s v="Grupo de Laboratorio de Ingeniería del medio ambiente"/>
    <s v="2S"/>
    <n v="5402584"/>
    <s v="GUTIÉRREZ"/>
    <s v="LÓPEZ"/>
    <s v="JOSÉ LUIS"/>
    <s v="jogutirr"/>
    <s v="jose-luis.gutirrez@unirioja.es"/>
    <n v="1"/>
    <m/>
    <n v="532"/>
    <s v="LABORAL DOCENTE-ASOCIADO"/>
    <s v="P04"/>
    <s v="TIEMPO PARCIAL (4+4 HORAS)"/>
    <s v="2018-09-24 00:00:00.0"/>
    <s v="2019-09-14 00:00:00.0"/>
    <s v="PI101423"/>
    <s v="PROFESOR ASOCIADO"/>
    <s v="R110"/>
    <x v="10"/>
    <n v="720"/>
    <s v="PROYECTOS DE INGENIERÍA"/>
  </r>
  <r>
    <x v="17"/>
    <x v="5"/>
    <n v="845"/>
    <s v="081R"/>
    <s v="GRUPO-A1"/>
    <n v="72779052"/>
    <s v="Ingeniería del medio ambiente"/>
    <s v="GR"/>
    <s v="GRUPO REDUCIDO"/>
    <s v="081R"/>
    <s v="GRUPO REDUCIDO DE INGENIERÍA DEL MEDIO AMBIENTE"/>
    <s v="GRUPO-A1"/>
    <s v="Grupo Reducido de Ingeniería del medio ambiente"/>
    <s v="2S"/>
    <n v="72779052"/>
    <s v="RUBIO"/>
    <s v="BARRAGÁN"/>
    <s v="NICOLÁS"/>
    <s v="nirubio"/>
    <s v="nicolas.rubio@unirioja.es"/>
    <n v="1"/>
    <m/>
    <n v="532"/>
    <s v="LABORAL DOCENTE-ASOCIADO"/>
    <s v="P03"/>
    <s v="TIEMPO PARCIAL (3+3 HORAS)"/>
    <s v="2018-09-18 00:00:00.0"/>
    <s v="2019-09-14 00:00:00.0"/>
    <s v="PI101382"/>
    <s v="PROFESOR ASOCIADO"/>
    <s v="R110"/>
    <x v="10"/>
    <n v="720"/>
    <s v="PROYECTOS DE INGENIERÍA"/>
  </r>
  <r>
    <x v="17"/>
    <x v="5"/>
    <n v="845"/>
    <s v="081R"/>
    <s v="GRUPO-A2"/>
    <n v="72779052"/>
    <s v="Ingeniería del medio ambiente"/>
    <s v="GR"/>
    <s v="GRUPO REDUCIDO"/>
    <s v="081R"/>
    <s v="GRUPO REDUCIDO DE INGENIERÍA DEL MEDIO AMBIENTE"/>
    <s v="GRUPO-A2"/>
    <s v="Grupo Reducido de Ingeniería del medio ambiente"/>
    <s v="2S"/>
    <n v="72779052"/>
    <s v="RUBIO"/>
    <s v="BARRAGÁN"/>
    <s v="NICOLÁS"/>
    <s v="nirubio"/>
    <s v="nicolas.rubio@unirioja.es"/>
    <n v="1"/>
    <m/>
    <n v="532"/>
    <s v="LABORAL DOCENTE-ASOCIADO"/>
    <s v="P03"/>
    <s v="TIEMPO PARCIAL (3+3 HORAS)"/>
    <s v="2018-09-18 00:00:00.0"/>
    <s v="2019-09-14 00:00:00.0"/>
    <s v="PI101382"/>
    <s v="PROFESOR ASOCIADO"/>
    <s v="R110"/>
    <x v="10"/>
    <n v="720"/>
    <s v="PROYECTOS DE INGENIERÍA"/>
  </r>
  <r>
    <x v="17"/>
    <x v="5"/>
    <n v="845"/>
    <s v="081R"/>
    <s v="GRUPO-A3"/>
    <n v="72779052"/>
    <s v="Ingeniería del medio ambiente"/>
    <s v="GR"/>
    <s v="GRUPO REDUCIDO"/>
    <s v="081R"/>
    <s v="GRUPO REDUCIDO DE INGENIERÍA DEL MEDIO AMBIENTE"/>
    <s v="GRUPO-A3"/>
    <s v="Grupo Reducido de Ingeniería del medio ambiente"/>
    <s v="2S"/>
    <n v="72779052"/>
    <s v="RUBIO"/>
    <s v="BARRAGÁN"/>
    <s v="NICOLÁS"/>
    <s v="nirubio"/>
    <s v="nicolas.rubio@unirioja.es"/>
    <n v="1"/>
    <m/>
    <n v="532"/>
    <s v="LABORAL DOCENTE-ASOCIADO"/>
    <s v="P03"/>
    <s v="TIEMPO PARCIAL (3+3 HORAS)"/>
    <s v="2018-09-18 00:00:00.0"/>
    <s v="2019-09-14 00:00:00.0"/>
    <s v="PI101382"/>
    <s v="PROFESOR ASOCIADO"/>
    <s v="R110"/>
    <x v="10"/>
    <n v="720"/>
    <s v="PROYECTOS DE INGENIERÍA"/>
  </r>
  <r>
    <x v="17"/>
    <x v="5"/>
    <n v="845"/>
    <s v="081R"/>
    <s v="GRUPO-B1"/>
    <n v="16592485"/>
    <s v="Ingeniería del medio ambiente"/>
    <s v="GR"/>
    <s v="GRUPO REDUCIDO"/>
    <s v="081R"/>
    <s v="GRUPO REDUCIDO DE INGENIERÍA DEL MEDIO AMBIENTE"/>
    <s v="GRUPO-B1"/>
    <s v="Grupo Reducido de Ingeniería del medio ambiente"/>
    <s v="2S"/>
    <n v="16592485"/>
    <s v="CORRAL"/>
    <s v="BOBADILLA"/>
    <s v="MARINA"/>
    <s v="macorrb"/>
    <s v="marina.corral@unirioja.es"/>
    <n v="1"/>
    <m/>
    <n v="504"/>
    <s v="PROFESOR TITULAR UNIVERSIDAD"/>
    <s v="C01"/>
    <s v="TIEMPO COMPLETO"/>
    <s v="2018-09-17 00:00:00.0"/>
    <s v="null"/>
    <s v="DF100360"/>
    <s v="PROFESOR TITULAR UNIVERSIDAD INTERINO"/>
    <s v="R110"/>
    <x v="10"/>
    <n v="720"/>
    <s v="PROYECTOS DE INGENIERÍA"/>
  </r>
  <r>
    <x v="17"/>
    <x v="5"/>
    <n v="845"/>
    <s v="081R"/>
    <s v="GRUPO-B2"/>
    <n v="72779052"/>
    <s v="Ingeniería del medio ambiente"/>
    <s v="GR"/>
    <s v="GRUPO REDUCIDO"/>
    <s v="081R"/>
    <s v="GRUPO REDUCIDO DE INGENIERÍA DEL MEDIO AMBIENTE"/>
    <s v="GRUPO-B2"/>
    <s v="Grupo Reducido de Ingeniería del medio ambiente"/>
    <s v="2S"/>
    <n v="72779052"/>
    <s v="RUBIO"/>
    <s v="BARRAGÁN"/>
    <s v="NICOLÁS"/>
    <s v="nirubio"/>
    <s v="nicolas.rubio@unirioja.es"/>
    <n v="1"/>
    <m/>
    <n v="532"/>
    <s v="LABORAL DOCENTE-ASOCIADO"/>
    <s v="P03"/>
    <s v="TIEMPO PARCIAL (3+3 HORAS)"/>
    <s v="2018-09-18 00:00:00.0"/>
    <s v="2019-09-14 00:00:00.0"/>
    <s v="PI101382"/>
    <s v="PROFESOR ASOCIADO"/>
    <s v="R110"/>
    <x v="10"/>
    <n v="720"/>
    <s v="PROYECTOS DE INGENIERÍA"/>
  </r>
  <r>
    <x v="18"/>
    <x v="5"/>
    <n v="845"/>
    <s v="081G"/>
    <s v="GRUPO-A"/>
    <n v="16592485"/>
    <s v="Ingeniería del medio ambiente"/>
    <s v="GG"/>
    <s v="GRUPO GRANDE"/>
    <s v="081G"/>
    <s v="GRUPO GRANDE DE INGENIERÍA DEL MEDIO AMBIENTE"/>
    <s v="GRUPO-A"/>
    <s v="Grupo Grande de INGENIERÍA DEL MEDIO AMBIENTE"/>
    <s v="2S"/>
    <n v="16592485"/>
    <s v="CORRAL"/>
    <s v="BOBADILLA"/>
    <s v="MARINA"/>
    <s v="macorrb"/>
    <s v="marina.corral@unirioja.es"/>
    <n v="4"/>
    <m/>
    <n v="504"/>
    <s v="PROFESOR TITULAR UNIVERSIDAD"/>
    <s v="C01"/>
    <s v="TIEMPO COMPLETO"/>
    <s v="2018-09-17 00:00:00.0"/>
    <s v="null"/>
    <s v="DF100360"/>
    <s v="PROFESOR TITULAR UNIVERSIDAD INTERINO"/>
    <s v="R110"/>
    <x v="10"/>
    <n v="720"/>
    <s v="PROYECTOS DE INGENIERÍA"/>
  </r>
  <r>
    <x v="18"/>
    <x v="5"/>
    <n v="845"/>
    <s v="081G"/>
    <s v="GRUPO-B"/>
    <n v="16592485"/>
    <s v="Ingeniería del medio ambiente"/>
    <s v="GG"/>
    <s v="GRUPO GRANDE"/>
    <s v="081G"/>
    <s v="GRUPO GRANDE DE INGENIERÍA DEL MEDIO AMBIENTE"/>
    <s v="GRUPO-B"/>
    <s v="Grupo Grande de INGENIERÍA DEL MEDIO AMBIENTE"/>
    <s v="2S"/>
    <n v="16592485"/>
    <s v="CORRAL"/>
    <s v="BOBADILLA"/>
    <s v="MARINA"/>
    <s v="macorrb"/>
    <s v="marina.corral@unirioja.es"/>
    <n v="4"/>
    <m/>
    <n v="504"/>
    <s v="PROFESOR TITULAR UNIVERSIDAD"/>
    <s v="C01"/>
    <s v="TIEMPO COMPLETO"/>
    <s v="2018-09-17 00:00:00.0"/>
    <s v="null"/>
    <s v="DF100360"/>
    <s v="PROFESOR TITULAR UNIVERSIDAD INTERINO"/>
    <s v="R110"/>
    <x v="10"/>
    <n v="720"/>
    <s v="PROYECTOS DE INGENIERÍA"/>
  </r>
  <r>
    <x v="18"/>
    <x v="5"/>
    <n v="845"/>
    <s v="081L"/>
    <s v="GRUPO-A1"/>
    <n v="5402584"/>
    <s v="Ingeniería del medio ambiente"/>
    <s v="GL"/>
    <s v="GRUPO DE LABORATORIO"/>
    <s v="081L"/>
    <s v="LABORATORIO DE INGENIERÍA DEL MEDIO AMBIENTE"/>
    <s v="GRUPO-A1"/>
    <s v="Grupo de Laboratorio de Ingeniería del medio ambiente"/>
    <s v="2S"/>
    <n v="5402584"/>
    <s v="GUTIÉRREZ"/>
    <s v="LÓPEZ"/>
    <s v="JOSÉ LUIS"/>
    <s v="jogutirr"/>
    <s v="jose-luis.gutirrez@unirioja.es"/>
    <n v="1"/>
    <m/>
    <n v="532"/>
    <s v="LABORAL DOCENTE-ASOCIADO"/>
    <s v="P04"/>
    <s v="TIEMPO PARCIAL (4+4 HORAS)"/>
    <s v="2018-09-24 00:00:00.0"/>
    <s v="2019-09-14 00:00:00.0"/>
    <s v="PI101423"/>
    <s v="PROFESOR ASOCIADO"/>
    <s v="R110"/>
    <x v="10"/>
    <n v="720"/>
    <s v="PROYECTOS DE INGENIERÍA"/>
  </r>
  <r>
    <x v="18"/>
    <x v="5"/>
    <n v="845"/>
    <s v="081L"/>
    <s v="GRUPO-A2"/>
    <n v="5402584"/>
    <s v="Ingeniería del medio ambiente"/>
    <s v="GL"/>
    <s v="GRUPO DE LABORATORIO"/>
    <s v="081L"/>
    <s v="LABORATORIO DE INGENIERÍA DEL MEDIO AMBIENTE"/>
    <s v="GRUPO-A2"/>
    <s v="Grupo de Laboratorio de Ingeniería del medio ambiente"/>
    <s v="2S"/>
    <n v="5402584"/>
    <s v="GUTIÉRREZ"/>
    <s v="LÓPEZ"/>
    <s v="JOSÉ LUIS"/>
    <s v="jogutirr"/>
    <s v="jose-luis.gutirrez@unirioja.es"/>
    <n v="1"/>
    <m/>
    <n v="532"/>
    <s v="LABORAL DOCENTE-ASOCIADO"/>
    <s v="P04"/>
    <s v="TIEMPO PARCIAL (4+4 HORAS)"/>
    <s v="2018-09-24 00:00:00.0"/>
    <s v="2019-09-14 00:00:00.0"/>
    <s v="PI101423"/>
    <s v="PROFESOR ASOCIADO"/>
    <s v="R110"/>
    <x v="10"/>
    <n v="720"/>
    <s v="PROYECTOS DE INGENIERÍA"/>
  </r>
  <r>
    <x v="18"/>
    <x v="5"/>
    <n v="845"/>
    <s v="081L"/>
    <s v="GRUPO-A3"/>
    <n v="5402584"/>
    <s v="Ingeniería del medio ambiente"/>
    <s v="GL"/>
    <s v="GRUPO DE LABORATORIO"/>
    <s v="081L"/>
    <s v="LABORATORIO DE INGENIERÍA DEL MEDIO AMBIENTE"/>
    <s v="GRUPO-A3"/>
    <s v="Grupo de Laboratorio de Ingeniería del medio ambiente"/>
    <s v="2S"/>
    <n v="5402584"/>
    <s v="GUTIÉRREZ"/>
    <s v="LÓPEZ"/>
    <s v="JOSÉ LUIS"/>
    <s v="jogutirr"/>
    <s v="jose-luis.gutirrez@unirioja.es"/>
    <n v="1"/>
    <m/>
    <n v="532"/>
    <s v="LABORAL DOCENTE-ASOCIADO"/>
    <s v="P04"/>
    <s v="TIEMPO PARCIAL (4+4 HORAS)"/>
    <s v="2018-09-24 00:00:00.0"/>
    <s v="2019-09-14 00:00:00.0"/>
    <s v="PI101423"/>
    <s v="PROFESOR ASOCIADO"/>
    <s v="R110"/>
    <x v="10"/>
    <n v="720"/>
    <s v="PROYECTOS DE INGENIERÍA"/>
  </r>
  <r>
    <x v="18"/>
    <x v="5"/>
    <n v="845"/>
    <s v="081L"/>
    <s v="GRUPO-A4"/>
    <n v="5402584"/>
    <s v="Ingeniería del medio ambiente"/>
    <s v="GL"/>
    <s v="GRUPO DE LABORATORIO"/>
    <s v="081L"/>
    <s v="LABORATORIO DE INGENIERÍA DEL MEDIO AMBIENTE"/>
    <s v="GRUPO-A4"/>
    <s v="Grupo de Laboratorio de Ingeniería del medio ambiente"/>
    <s v="2S"/>
    <n v="5402584"/>
    <s v="GUTIÉRREZ"/>
    <s v="LÓPEZ"/>
    <s v="JOSÉ LUIS"/>
    <s v="jogutirr"/>
    <s v="jose-luis.gutirrez@unirioja.es"/>
    <n v="1"/>
    <m/>
    <n v="532"/>
    <s v="LABORAL DOCENTE-ASOCIADO"/>
    <s v="P04"/>
    <s v="TIEMPO PARCIAL (4+4 HORAS)"/>
    <s v="2018-09-24 00:00:00.0"/>
    <s v="2019-09-14 00:00:00.0"/>
    <s v="PI101423"/>
    <s v="PROFESOR ASOCIADO"/>
    <s v="R110"/>
    <x v="10"/>
    <n v="720"/>
    <s v="PROYECTOS DE INGENIERÍA"/>
  </r>
  <r>
    <x v="18"/>
    <x v="5"/>
    <n v="845"/>
    <s v="081L"/>
    <s v="GRUPO-B1"/>
    <n v="5402584"/>
    <s v="Ingeniería del medio ambiente"/>
    <s v="GL"/>
    <s v="GRUPO DE LABORATORIO"/>
    <s v="081L"/>
    <s v="LABORATORIO DE INGENIERÍA DEL MEDIO AMBIENTE"/>
    <s v="GRUPO-B1"/>
    <s v="Grupo de Laboratorio de Ingeniería del medio ambiente"/>
    <s v="2S"/>
    <n v="5402584"/>
    <s v="GUTIÉRREZ"/>
    <s v="LÓPEZ"/>
    <s v="JOSÉ LUIS"/>
    <s v="jogutirr"/>
    <s v="jose-luis.gutirrez@unirioja.es"/>
    <n v="1"/>
    <m/>
    <n v="532"/>
    <s v="LABORAL DOCENTE-ASOCIADO"/>
    <s v="P04"/>
    <s v="TIEMPO PARCIAL (4+4 HORAS)"/>
    <s v="2018-09-24 00:00:00.0"/>
    <s v="2019-09-14 00:00:00.0"/>
    <s v="PI101423"/>
    <s v="PROFESOR ASOCIADO"/>
    <s v="R110"/>
    <x v="10"/>
    <n v="720"/>
    <s v="PROYECTOS DE INGENIERÍA"/>
  </r>
  <r>
    <x v="18"/>
    <x v="5"/>
    <n v="845"/>
    <s v="081L"/>
    <s v="GRUPO-B2"/>
    <n v="5402584"/>
    <s v="Ingeniería del medio ambiente"/>
    <s v="GL"/>
    <s v="GRUPO DE LABORATORIO"/>
    <s v="081L"/>
    <s v="LABORATORIO DE INGENIERÍA DEL MEDIO AMBIENTE"/>
    <s v="GRUPO-B2"/>
    <s v="Grupo de Laboratorio de Ingeniería del medio ambiente"/>
    <s v="2S"/>
    <n v="5402584"/>
    <s v="GUTIÉRREZ"/>
    <s v="LÓPEZ"/>
    <s v="JOSÉ LUIS"/>
    <s v="jogutirr"/>
    <s v="jose-luis.gutirrez@unirioja.es"/>
    <n v="1"/>
    <m/>
    <n v="532"/>
    <s v="LABORAL DOCENTE-ASOCIADO"/>
    <s v="P04"/>
    <s v="TIEMPO PARCIAL (4+4 HORAS)"/>
    <s v="2018-09-24 00:00:00.0"/>
    <s v="2019-09-14 00:00:00.0"/>
    <s v="PI101423"/>
    <s v="PROFESOR ASOCIADO"/>
    <s v="R110"/>
    <x v="10"/>
    <n v="720"/>
    <s v="PROYECTOS DE INGENIERÍA"/>
  </r>
  <r>
    <x v="18"/>
    <x v="5"/>
    <n v="845"/>
    <s v="081L"/>
    <s v="GRUPO-B3"/>
    <n v="5402584"/>
    <s v="Ingeniería del medio ambiente"/>
    <s v="GL"/>
    <s v="GRUPO DE LABORATORIO"/>
    <s v="081L"/>
    <s v="LABORATORIO DE INGENIERÍA DEL MEDIO AMBIENTE"/>
    <s v="GRUPO-B3"/>
    <s v="Grupo de Laboratorio de Ingeniería del medio ambiente"/>
    <s v="2S"/>
    <n v="5402584"/>
    <s v="GUTIÉRREZ"/>
    <s v="LÓPEZ"/>
    <s v="JOSÉ LUIS"/>
    <s v="jogutirr"/>
    <s v="jose-luis.gutirrez@unirioja.es"/>
    <n v="1"/>
    <m/>
    <n v="532"/>
    <s v="LABORAL DOCENTE-ASOCIADO"/>
    <s v="P04"/>
    <s v="TIEMPO PARCIAL (4+4 HORAS)"/>
    <s v="2018-09-24 00:00:00.0"/>
    <s v="2019-09-14 00:00:00.0"/>
    <s v="PI101423"/>
    <s v="PROFESOR ASOCIADO"/>
    <s v="R110"/>
    <x v="10"/>
    <n v="720"/>
    <s v="PROYECTOS DE INGENIERÍA"/>
  </r>
  <r>
    <x v="18"/>
    <x v="5"/>
    <n v="845"/>
    <s v="081R"/>
    <s v="GRUPO-A1"/>
    <n v="72779052"/>
    <s v="Ingeniería del medio ambiente"/>
    <s v="GR"/>
    <s v="GRUPO REDUCIDO"/>
    <s v="081R"/>
    <s v="GRUPO REDUCIDO DE INGENIERÍA DEL MEDIO AMBIENTE"/>
    <s v="GRUPO-A1"/>
    <s v="Grupo Reducido de Ingeniería del medio ambiente"/>
    <s v="2S"/>
    <n v="72779052"/>
    <s v="RUBIO"/>
    <s v="BARRAGÁN"/>
    <s v="NICOLÁS"/>
    <s v="nirubio"/>
    <s v="nicolas.rubio@unirioja.es"/>
    <n v="1"/>
    <m/>
    <n v="532"/>
    <s v="LABORAL DOCENTE-ASOCIADO"/>
    <s v="P03"/>
    <s v="TIEMPO PARCIAL (3+3 HORAS)"/>
    <s v="2018-09-18 00:00:00.0"/>
    <s v="2019-09-14 00:00:00.0"/>
    <s v="PI101382"/>
    <s v="PROFESOR ASOCIADO"/>
    <s v="R110"/>
    <x v="10"/>
    <n v="720"/>
    <s v="PROYECTOS DE INGENIERÍA"/>
  </r>
  <r>
    <x v="18"/>
    <x v="5"/>
    <n v="845"/>
    <s v="081R"/>
    <s v="GRUPO-A2"/>
    <n v="72779052"/>
    <s v="Ingeniería del medio ambiente"/>
    <s v="GR"/>
    <s v="GRUPO REDUCIDO"/>
    <s v="081R"/>
    <s v="GRUPO REDUCIDO DE INGENIERÍA DEL MEDIO AMBIENTE"/>
    <s v="GRUPO-A2"/>
    <s v="Grupo Reducido de Ingeniería del medio ambiente"/>
    <s v="2S"/>
    <n v="72779052"/>
    <s v="RUBIO"/>
    <s v="BARRAGÁN"/>
    <s v="NICOLÁS"/>
    <s v="nirubio"/>
    <s v="nicolas.rubio@unirioja.es"/>
    <n v="1"/>
    <m/>
    <n v="532"/>
    <s v="LABORAL DOCENTE-ASOCIADO"/>
    <s v="P03"/>
    <s v="TIEMPO PARCIAL (3+3 HORAS)"/>
    <s v="2018-09-18 00:00:00.0"/>
    <s v="2019-09-14 00:00:00.0"/>
    <s v="PI101382"/>
    <s v="PROFESOR ASOCIADO"/>
    <s v="R110"/>
    <x v="10"/>
    <n v="720"/>
    <s v="PROYECTOS DE INGENIERÍA"/>
  </r>
  <r>
    <x v="18"/>
    <x v="5"/>
    <n v="845"/>
    <s v="081R"/>
    <s v="GRUPO-A3"/>
    <n v="72779052"/>
    <s v="Ingeniería del medio ambiente"/>
    <s v="GR"/>
    <s v="GRUPO REDUCIDO"/>
    <s v="081R"/>
    <s v="GRUPO REDUCIDO DE INGENIERÍA DEL MEDIO AMBIENTE"/>
    <s v="GRUPO-A3"/>
    <s v="Grupo Reducido de Ingeniería del medio ambiente"/>
    <s v="2S"/>
    <n v="72779052"/>
    <s v="RUBIO"/>
    <s v="BARRAGÁN"/>
    <s v="NICOLÁS"/>
    <s v="nirubio"/>
    <s v="nicolas.rubio@unirioja.es"/>
    <n v="1"/>
    <m/>
    <n v="532"/>
    <s v="LABORAL DOCENTE-ASOCIADO"/>
    <s v="P03"/>
    <s v="TIEMPO PARCIAL (3+3 HORAS)"/>
    <s v="2018-09-18 00:00:00.0"/>
    <s v="2019-09-14 00:00:00.0"/>
    <s v="PI101382"/>
    <s v="PROFESOR ASOCIADO"/>
    <s v="R110"/>
    <x v="10"/>
    <n v="720"/>
    <s v="PROYECTOS DE INGENIERÍA"/>
  </r>
  <r>
    <x v="18"/>
    <x v="5"/>
    <n v="845"/>
    <s v="081R"/>
    <s v="GRUPO-B1"/>
    <n v="16592485"/>
    <s v="Ingeniería del medio ambiente"/>
    <s v="GR"/>
    <s v="GRUPO REDUCIDO"/>
    <s v="081R"/>
    <s v="GRUPO REDUCIDO DE INGENIERÍA DEL MEDIO AMBIENTE"/>
    <s v="GRUPO-B1"/>
    <s v="Grupo Reducido de Ingeniería del medio ambiente"/>
    <s v="2S"/>
    <n v="16592485"/>
    <s v="CORRAL"/>
    <s v="BOBADILLA"/>
    <s v="MARINA"/>
    <s v="macorrb"/>
    <s v="marina.corral@unirioja.es"/>
    <n v="1"/>
    <m/>
    <n v="504"/>
    <s v="PROFESOR TITULAR UNIVERSIDAD"/>
    <s v="C01"/>
    <s v="TIEMPO COMPLETO"/>
    <s v="2018-09-17 00:00:00.0"/>
    <s v="null"/>
    <s v="DF100360"/>
    <s v="PROFESOR TITULAR UNIVERSIDAD INTERINO"/>
    <s v="R110"/>
    <x v="10"/>
    <n v="720"/>
    <s v="PROYECTOS DE INGENIERÍA"/>
  </r>
  <r>
    <x v="18"/>
    <x v="5"/>
    <n v="845"/>
    <s v="081R"/>
    <s v="GRUPO-B2"/>
    <n v="72779052"/>
    <s v="Ingeniería del medio ambiente"/>
    <s v="GR"/>
    <s v="GRUPO REDUCIDO"/>
    <s v="081R"/>
    <s v="GRUPO REDUCIDO DE INGENIERÍA DEL MEDIO AMBIENTE"/>
    <s v="GRUPO-B2"/>
    <s v="Grupo Reducido de Ingeniería del medio ambiente"/>
    <s v="2S"/>
    <n v="72779052"/>
    <s v="RUBIO"/>
    <s v="BARRAGÁN"/>
    <s v="NICOLÁS"/>
    <s v="nirubio"/>
    <s v="nicolas.rubio@unirioja.es"/>
    <n v="1"/>
    <m/>
    <n v="532"/>
    <s v="LABORAL DOCENTE-ASOCIADO"/>
    <s v="P03"/>
    <s v="TIEMPO PARCIAL (3+3 HORAS)"/>
    <s v="2018-09-18 00:00:00.0"/>
    <s v="2019-09-14 00:00:00.0"/>
    <s v="PI101382"/>
    <s v="PROFESOR ASOCIADO"/>
    <s v="R110"/>
    <x v="10"/>
    <n v="720"/>
    <s v="PROYECTOS DE INGENIERÍA"/>
  </r>
  <r>
    <x v="14"/>
    <x v="4"/>
    <n v="847"/>
    <s v="847G"/>
    <s v="GRUPO-A"/>
    <n v="15863391"/>
    <s v="Riegos"/>
    <s v="GG"/>
    <s v="GRUPO GRANDE"/>
    <s v="847G"/>
    <s v="GG de Riegos"/>
    <s v="GRUPO-A"/>
    <s v="GG de Riegos"/>
    <s v="2S"/>
    <n v="15863391"/>
    <s v="PEÑA"/>
    <s v="NAVARIDAS"/>
    <s v="JOSÉ MIGUEL"/>
    <s v="jopena"/>
    <s v="jmiguel.penya@unirioja.es"/>
    <n v="0"/>
    <n v="0"/>
    <n v="533"/>
    <s v="COLABORADOR-TIPO 2 (Doctor)"/>
    <s v="C01"/>
    <s v="TIEMPO COMPLETO"/>
    <s v="2006-10-01 00:00:00.0"/>
    <s v="null"/>
    <s v="LD100579"/>
    <s v="PROFESOR COLABORADOR TIPO 2"/>
    <s v="R101"/>
    <x v="4"/>
    <n v="500"/>
    <s v="INGENIERÍA AGROFORESTAL"/>
  </r>
  <r>
    <x v="14"/>
    <x v="4"/>
    <n v="847"/>
    <s v="847G"/>
    <s v="GRUPO-A"/>
    <n v="72781903"/>
    <s v="Riegos"/>
    <s v="GG"/>
    <s v="GRUPO GRANDE"/>
    <s v="847G"/>
    <s v="GG de Riegos"/>
    <s v="GRUPO-A"/>
    <s v="GG de Riegos"/>
    <s v="2S"/>
    <n v="72781903"/>
    <s v="ARBIZU"/>
    <s v="MILAGRO"/>
    <s v="MARÍA JULIA"/>
    <s v="juarbizu"/>
    <s v="julia.arbizu@unirioja.es"/>
    <n v="2.5"/>
    <n v="2.5"/>
    <n v="536"/>
    <s v="PROFESOR INTERINO"/>
    <s v="C01"/>
    <s v="TIEMPO COMPLETO"/>
    <s v="2015-09-15 00:00:00.0"/>
    <s v="null"/>
    <s v="PI101012"/>
    <s v="PROFESOR CONTRATADO INTERINO"/>
    <s v="R101"/>
    <x v="4"/>
    <n v="500"/>
    <s v="INGENIERÍA AGROFORESTAL"/>
  </r>
  <r>
    <x v="14"/>
    <x v="4"/>
    <n v="847"/>
    <s v="847L"/>
    <s v="GRUPO-A1"/>
    <n v="72781903"/>
    <s v="Riegos"/>
    <s v="GL"/>
    <s v="GRUPO DE LABORATORIO"/>
    <s v="847L"/>
    <s v="GL de Riegos"/>
    <s v="GRUPO-A1"/>
    <s v="GL de Riegos"/>
    <s v="2S"/>
    <n v="72781903"/>
    <s v="ARBIZU"/>
    <s v="MILAGRO"/>
    <s v="MARÍA JULIA"/>
    <s v="juarbizu"/>
    <s v="julia.arbizu@unirioja.es"/>
    <n v="1.6"/>
    <n v="1.6"/>
    <n v="536"/>
    <s v="PROFESOR INTERINO"/>
    <s v="C01"/>
    <s v="TIEMPO COMPLETO"/>
    <s v="2015-09-15 00:00:00.0"/>
    <s v="null"/>
    <s v="PI101012"/>
    <s v="PROFESOR CONTRATADO INTERINO"/>
    <s v="R101"/>
    <x v="4"/>
    <n v="500"/>
    <s v="INGENIERÍA AGROFORESTAL"/>
  </r>
  <r>
    <x v="14"/>
    <x v="4"/>
    <n v="847"/>
    <s v="847R"/>
    <s v="GRUPO-A1"/>
    <n v="72781903"/>
    <s v="Riegos"/>
    <s v="GR"/>
    <s v="GRUPO REDUCIDO"/>
    <s v="847R"/>
    <s v="GR de Riegos"/>
    <s v="GRUPO-A1"/>
    <s v="GR de Riegos"/>
    <s v="2S"/>
    <n v="72781903"/>
    <s v="ARBIZU"/>
    <s v="MILAGRO"/>
    <s v="MARÍA JULIA"/>
    <s v="juarbizu"/>
    <s v="julia.arbizu@unirioja.es"/>
    <n v="0.4"/>
    <n v="0.4"/>
    <n v="536"/>
    <s v="PROFESOR INTERINO"/>
    <s v="C01"/>
    <s v="TIEMPO COMPLETO"/>
    <s v="2015-09-15 00:00:00.0"/>
    <s v="null"/>
    <s v="PI101012"/>
    <s v="PROFESOR CONTRATADO INTERINO"/>
    <s v="R101"/>
    <x v="4"/>
    <n v="500"/>
    <s v="INGENIERÍA AGROFORESTAL"/>
  </r>
  <r>
    <x v="12"/>
    <x v="4"/>
    <n v="848"/>
    <s v="848G"/>
    <s v="GRUPO-A"/>
    <n v="8958579"/>
    <s v="Prácticas externas"/>
    <s v="GG"/>
    <s v="GRUPO GRANDE"/>
    <s v="848G"/>
    <s v="GG de Prácticas en empresa"/>
    <s v="GRUPO-A"/>
    <s v="GG de Prácticas en empresa"/>
    <s v="1S"/>
    <n v="8958579"/>
    <s v="RODRÍGUEZ"/>
    <s v="BARRANCO"/>
    <s v="MIGUEL ÁNGEL"/>
    <s v="miguelr"/>
    <s v="miguelangel.rodriguez@unirioja.es"/>
    <n v="0.3"/>
    <n v="0.3"/>
    <n v="500"/>
    <s v="CATEDRATICO DE UNIVERSIDAD"/>
    <s v="01R"/>
    <s v="TIEMPO COMPLETO REDUCIDO"/>
    <s v="2012-09-01 00:00:00.0"/>
    <s v="null"/>
    <s v="DF100237"/>
    <s v="CATEDRÁTICO DE UNIVERSIDAD"/>
    <s v="R112"/>
    <x v="8"/>
    <n v="765"/>
    <s v="QUÍMICA ORGÁNICA"/>
  </r>
  <r>
    <x v="12"/>
    <x v="4"/>
    <n v="848"/>
    <s v="848G"/>
    <s v="GRUPO-A"/>
    <n v="13092044"/>
    <s v="Prácticas externas"/>
    <s v="GG"/>
    <s v="GRUPO GRANDE"/>
    <s v="848G"/>
    <s v="GG de Prácticas en empresa"/>
    <s v="GRUPO-A"/>
    <s v="GG de Prácticas en empresa"/>
    <s v="1S"/>
    <n v="13092044"/>
    <s v="GONZÁLEZ"/>
    <s v="SÁIZ"/>
    <s v="JOSÉ MARÍA"/>
    <s v="jmgonza"/>
    <s v="josemaria.gonzalez@unirioja.es"/>
    <n v="0.1"/>
    <n v="0.1"/>
    <s v="A-0500"/>
    <s v="CATEDRATICO DE UNIVERSIDAD"/>
    <s v="01R"/>
    <s v="TIEMPO COMPLETO REDUCIDO"/>
    <s v="2014-09-15 00:00:00.0"/>
    <s v="null"/>
    <s v="DF100279"/>
    <s v="CATEDRÁTICO DE UNIVERSIDAD"/>
    <s v="R112"/>
    <x v="8"/>
    <n v="555"/>
    <s v="INGENIERÍA QUÍMICA"/>
  </r>
  <r>
    <x v="12"/>
    <x v="4"/>
    <n v="848"/>
    <s v="848G"/>
    <s v="GRUPO-A"/>
    <n v="13109019"/>
    <s v="Prácticas externas"/>
    <s v="GG"/>
    <s v="GRUPO GRANDE"/>
    <s v="848G"/>
    <s v="GG de Prácticas en empresa"/>
    <s v="GRUPO-A"/>
    <s v="GG de Prácticas en empresa"/>
    <s v="1S"/>
    <n v="13109019"/>
    <s v="PIZARRO"/>
    <s v="MILLÁN"/>
    <s v="CONSUELO"/>
    <s v="cpizarro"/>
    <s v="consuelo.pizarro@unirioja.es"/>
    <n v="0.1"/>
    <n v="0.1"/>
    <s v="A-0500"/>
    <s v="CATEDRATICO DE UNIVERSIDAD"/>
    <s v="C01"/>
    <s v="TIEMPO COMPLETO"/>
    <s v="2010-12-07 00:00:00.0"/>
    <s v="null"/>
    <s v="DF100287"/>
    <s v="CATEDRÁTICO DE UNIVERSIDAD"/>
    <s v="R112"/>
    <x v="8"/>
    <n v="750"/>
    <s v="QUÍMICA ANALÍTICA"/>
  </r>
  <r>
    <x v="12"/>
    <x v="4"/>
    <n v="848"/>
    <s v="848G"/>
    <s v="GRUPO-A"/>
    <n v="14587726"/>
    <s v="Prácticas externas"/>
    <s v="GG"/>
    <s v="GRUPO GRANDE"/>
    <s v="848G"/>
    <s v="GG de Prácticas en empresa"/>
    <s v="GRUPO-A"/>
    <s v="GG de Prácticas en empresa"/>
    <s v="1S"/>
    <n v="14587726"/>
    <s v="PUYUELO"/>
    <s v="GARCÍA"/>
    <s v="MARÍA PILAR"/>
    <s v="mpuyuelo"/>
    <s v="pilar.puyuelo@unirioja.es"/>
    <n v="0.1"/>
    <n v="0.1"/>
    <n v="504"/>
    <s v="PROFESOR TITULAR UNIVERSIDAD"/>
    <s v="C01"/>
    <s v="TIEMPO COMPLETO"/>
    <s v="2014-09-15 00:00:00.0"/>
    <s v="null"/>
    <s v="DF100037"/>
    <s v="PROFESOR TITULAR DE UNIVERSIDAD"/>
    <s v="R112"/>
    <x v="8"/>
    <n v="755"/>
    <s v="QUÍMICA FÍSICA"/>
  </r>
  <r>
    <x v="12"/>
    <x v="4"/>
    <n v="848"/>
    <s v="848G"/>
    <s v="GRUPO-A"/>
    <n v="16508128"/>
    <s v="Prácticas externas"/>
    <s v="GG"/>
    <s v="GRUPO GRANDE"/>
    <s v="848G"/>
    <s v="GG de Prácticas en empresa"/>
    <s v="GRUPO-A"/>
    <s v="GG de Prácticas en empresa"/>
    <s v="1S"/>
    <n v="16508128"/>
    <s v="FERNÁNDEZ"/>
    <s v="GARBAYO"/>
    <s v="EDUARDO JACINTO"/>
    <s v="edfernan"/>
    <s v="eduardo.fernandez@unirioja.es"/>
    <n v="0.1"/>
    <n v="0.1"/>
    <n v="500"/>
    <s v="CATEDRATICO DE UNIVERSIDAD"/>
    <s v="01R"/>
    <s v="TIEMPO COMPLETO REDUCIDO"/>
    <s v="2012-09-01 00:00:00.0"/>
    <s v="null"/>
    <s v="DF100235"/>
    <s v="CATEDRÁTICO DE UNIVERSIDAD"/>
    <s v="R112"/>
    <x v="8"/>
    <n v="760"/>
    <s v="QUÍMICA INORGÁNICA"/>
  </r>
  <r>
    <x v="12"/>
    <x v="4"/>
    <n v="848"/>
    <s v="848G"/>
    <s v="GRUPO-A"/>
    <n v="16537076"/>
    <s v="Prácticas externas"/>
    <s v="GG"/>
    <s v="GRUPO GRANDE"/>
    <s v="848G"/>
    <s v="GG de Prácticas en empresa"/>
    <s v="GRUPO-A"/>
    <s v="GG de Prácticas en empresa"/>
    <s v="1S"/>
    <n v="16537076"/>
    <s v="SÁENZ"/>
    <s v="BARRIO"/>
    <s v="CECILIA"/>
    <s v="cesaenz"/>
    <s v="cecilia.saenz@unirioja.es"/>
    <n v="0.2"/>
    <n v="0.2"/>
    <n v="504"/>
    <s v="PROFESOR TITULAR UNIVERSIDAD"/>
    <s v="01A"/>
    <s v="TIEMPO COMPLETO AMPLIADO"/>
    <s v="2017-09-15 00:00:00.0"/>
    <s v="null"/>
    <s v="DF100090"/>
    <s v="PROFESOR TITULAR DE UNIVERSIDAD"/>
    <s v="R112"/>
    <x v="8"/>
    <n v="750"/>
    <s v="QUÍMICA ANALÍTICA"/>
  </r>
  <r>
    <x v="12"/>
    <x v="4"/>
    <n v="848"/>
    <s v="848G"/>
    <s v="GRUPO-A"/>
    <n v="16539508"/>
    <s v="Prácticas externas"/>
    <s v="GG"/>
    <s v="GRUPO GRANDE"/>
    <s v="848G"/>
    <s v="GG de Prácticas en empresa"/>
    <s v="GRUPO-A"/>
    <s v="GG de Prácticas en empresa"/>
    <s v="1S"/>
    <n v="16539508"/>
    <s v="MILLÁN"/>
    <s v="MONEO"/>
    <s v="JUDITH"/>
    <s v="jumillan"/>
    <s v="judith.millan@unirioja.es"/>
    <n v="0.1"/>
    <n v="0.1"/>
    <n v="504"/>
    <s v="PROFESOR TITULAR UNIVERSIDAD"/>
    <s v="01R"/>
    <s v="TIEMPO COMPLETO REDUCIDO"/>
    <s v="2018-09-17 00:00:00.0"/>
    <s v="null"/>
    <s v="DF100345"/>
    <s v="PROFESOR TITULAR DE UNIVERSIDAD"/>
    <s v="R112"/>
    <x v="8"/>
    <n v="755"/>
    <s v="QUÍMICA FÍSICA"/>
  </r>
  <r>
    <x v="12"/>
    <x v="4"/>
    <n v="848"/>
    <s v="848G"/>
    <s v="GRUPO-A"/>
    <n v="16543785"/>
    <s v="Prácticas externas"/>
    <s v="GG"/>
    <s v="GRUPO GRANDE"/>
    <s v="848G"/>
    <s v="GG de Prácticas en empresa"/>
    <s v="GRUPO-A"/>
    <s v="GG de Prácticas en empresa"/>
    <s v="1S"/>
    <n v="16543785"/>
    <s v="ZURBANO"/>
    <s v="ASENSIO"/>
    <s v="MARÍA DEL MAR"/>
    <s v="mmzurba"/>
    <s v="marimar.zurbano@unirioja.es"/>
    <n v="0"/>
    <n v="0"/>
    <n v="504"/>
    <s v="PROFESOR TITULAR UNIVERSIDAD"/>
    <s v="01R"/>
    <s v="TIEMPO COMPLETO REDUCIDO"/>
    <s v="2016-09-15 00:00:00.0"/>
    <s v="null"/>
    <s v="DF100149"/>
    <s v="PROFESOR TITULAR DE UNIVERSIDAD"/>
    <s v="R112"/>
    <x v="8"/>
    <n v="765"/>
    <s v="QUÍMICA ORGÁNICA"/>
  </r>
  <r>
    <x v="12"/>
    <x v="4"/>
    <n v="848"/>
    <s v="848G"/>
    <s v="GRUPO-A"/>
    <n v="16546910"/>
    <s v="Prácticas externas"/>
    <s v="GG"/>
    <s v="GRUPO GRANDE"/>
    <s v="848G"/>
    <s v="GG de Prácticas en empresa"/>
    <s v="GRUPO-A"/>
    <s v="GG de Prácticas en empresa"/>
    <s v="1S"/>
    <n v="16546910"/>
    <s v="BERENGUER"/>
    <s v="MARÍN"/>
    <s v="JESÚS RUBÉN"/>
    <s v="jberen"/>
    <s v="jesus.berenguer@unirioja.es"/>
    <n v="0.1"/>
    <n v="0.1"/>
    <n v="504"/>
    <s v="PROFESOR TITULAR UNIVERSIDAD"/>
    <s v="01R"/>
    <s v="TIEMPO COMPLETO REDUCIDO"/>
    <s v="2012-09-01 00:00:00.0"/>
    <s v="null"/>
    <s v="DF100075"/>
    <s v="PROFESOR TITULAR DE UNIVERSIDAD"/>
    <s v="R112"/>
    <x v="8"/>
    <n v="760"/>
    <s v="QUÍMICA INORGÁNICA"/>
  </r>
  <r>
    <x v="12"/>
    <x v="4"/>
    <n v="848"/>
    <s v="848G"/>
    <s v="GRUPO-A"/>
    <n v="16547011"/>
    <s v="Prácticas externas"/>
    <s v="GG"/>
    <s v="GRUPO GRANDE"/>
    <s v="848G"/>
    <s v="GG de Prácticas en empresa"/>
    <s v="GRUPO-A"/>
    <s v="GG de Prácticas en empresa"/>
    <s v="1S"/>
    <n v="16547011"/>
    <s v="LÓPEZ DE LUZURIAGA"/>
    <s v="FERNÁNDEZ"/>
    <s v="JOSÉ MARÍA"/>
    <s v="jolopez"/>
    <s v="josemaria.lopez@unirioja.es"/>
    <n v="0.1"/>
    <n v="0.1"/>
    <n v="500"/>
    <s v="CATEDRATICO DE UNIVERSIDAD"/>
    <s v="01R"/>
    <s v="TIEMPO COMPLETO REDUCIDO"/>
    <s v="2016-09-15 00:00:00.0"/>
    <s v="null"/>
    <s v="DF100236"/>
    <s v="CATEDRÁTICO DE UNIVERSIDAD"/>
    <s v="R112"/>
    <x v="8"/>
    <n v="760"/>
    <s v="QUÍMICA INORGÁNICA"/>
  </r>
  <r>
    <x v="12"/>
    <x v="4"/>
    <n v="848"/>
    <s v="848G"/>
    <s v="GRUPO-A"/>
    <n v="16557636"/>
    <s v="Prácticas externas"/>
    <s v="GG"/>
    <s v="GRUPO GRANDE"/>
    <s v="848G"/>
    <s v="GG de Prácticas en empresa"/>
    <s v="GRUPO-A"/>
    <s v="GG de Prácticas en empresa"/>
    <s v="1S"/>
    <n v="16557636"/>
    <s v="BUSTO"/>
    <s v="SANCIRIÁN"/>
    <s v="JESÚS HÉCTOR"/>
    <s v="hebusto"/>
    <s v="hector.busto@unirioja.es"/>
    <n v="0.1"/>
    <n v="0.1"/>
    <n v="504"/>
    <s v="PROFESOR TITULAR UNIVERSIDAD"/>
    <s v="01R"/>
    <s v="TIEMPO COMPLETO REDUCIDO"/>
    <s v="2013-09-01 00:00:00.0"/>
    <s v="null"/>
    <s v="DF100220"/>
    <s v="PROFESOR TITULAR DE UNIVERSIDAD"/>
    <s v="R112"/>
    <x v="8"/>
    <n v="765"/>
    <s v="QUÍMICA ORGÁNICA"/>
  </r>
  <r>
    <x v="12"/>
    <x v="4"/>
    <n v="848"/>
    <s v="848G"/>
    <s v="GRUPO-A"/>
    <n v="16578210"/>
    <s v="Prácticas externas"/>
    <s v="GG"/>
    <s v="GRUPO GRANDE"/>
    <s v="848G"/>
    <s v="GG de Prácticas en empresa"/>
    <s v="GRUPO-A"/>
    <s v="GG de Prácticas en empresa"/>
    <s v="1S"/>
    <n v="16578210"/>
    <s v="SAMPEDRO"/>
    <s v="RUIZ"/>
    <s v="DIEGO"/>
    <s v="dsampedr"/>
    <s v="diego.sampedro@unirioja.es"/>
    <n v="0.1"/>
    <n v="0.1"/>
    <n v="504"/>
    <s v="PROFESOR TITULAR UNIVERSIDAD"/>
    <s v="01R"/>
    <s v="TIEMPO COMPLETO REDUCIDO"/>
    <s v="2016-09-15 00:00:00.0"/>
    <s v="null"/>
    <s v="DF100290"/>
    <s v="PROFESOR TITULAR DE UNIVERSIDAD"/>
    <s v="R112"/>
    <x v="8"/>
    <n v="765"/>
    <s v="QUÍMICA ORGÁNICA"/>
  </r>
  <r>
    <x v="12"/>
    <x v="4"/>
    <n v="848"/>
    <s v="848G"/>
    <s v="GRUPO-A"/>
    <n v="17140700"/>
    <s v="Prácticas externas"/>
    <s v="GG"/>
    <s v="GRUPO GRANDE"/>
    <s v="848G"/>
    <s v="GG de Prácticas en empresa"/>
    <s v="GRUPO-A"/>
    <s v="GG de Prácticas en empresa"/>
    <s v="1S"/>
    <n v="17140700"/>
    <s v="LALINDE"/>
    <s v="PEÑA"/>
    <s v="ELENA"/>
    <s v="elalinde"/>
    <s v="elena.lalinde@unirioja.es"/>
    <n v="0.1"/>
    <n v="0.1"/>
    <n v="500"/>
    <s v="CATEDRATICO DE UNIVERSIDAD"/>
    <s v="01R"/>
    <s v="TIEMPO COMPLETO REDUCIDO"/>
    <s v="2012-09-01 00:00:00.0"/>
    <s v="null"/>
    <s v="DF100217"/>
    <s v="CATEDRÁTICO DE UNIVERSIDAD"/>
    <s v="R112"/>
    <x v="8"/>
    <n v="760"/>
    <s v="QUÍMICA INORGÁNICA"/>
  </r>
  <r>
    <x v="12"/>
    <x v="4"/>
    <n v="848"/>
    <s v="848G"/>
    <s v="GRUPO-A"/>
    <n v="30520840"/>
    <s v="Prácticas externas"/>
    <s v="GG"/>
    <s v="GRUPO GRANDE"/>
    <s v="848G"/>
    <s v="GG de Prácticas en empresa"/>
    <s v="GRUPO-A"/>
    <s v="GG de Prácticas en empresa"/>
    <s v="1S"/>
    <n v="30520840"/>
    <s v="TENA"/>
    <s v="VÁZQUEZ DE LA TORRE"/>
    <s v="MARÍA TERESA"/>
    <s v="matena"/>
    <s v="maria-teresa.tena@unirioja.es"/>
    <n v="0.1"/>
    <n v="0.1"/>
    <s v="A-0500"/>
    <s v="CATEDRATICO DE UNIVERSIDAD"/>
    <s v="01R"/>
    <s v="TIEMPO COMPLETO REDUCIDO"/>
    <s v="2016-09-15 00:00:00.0"/>
    <s v="null"/>
    <s v="DF100288"/>
    <s v="CATEDRÁTICO DE UNIVERSIDAD"/>
    <s v="R112"/>
    <x v="8"/>
    <n v="750"/>
    <s v="QUÍMICA ANALÍTICA"/>
  </r>
  <r>
    <x v="12"/>
    <x v="4"/>
    <n v="848"/>
    <s v="848G"/>
    <s v="GRUPO-A"/>
    <n v="33425090"/>
    <s v="Prácticas externas"/>
    <s v="GG"/>
    <s v="GRUPO GRANDE"/>
    <s v="848G"/>
    <s v="GG de Prácticas en empresa"/>
    <s v="GRUPO-A"/>
    <s v="GG de Prácticas en empresa"/>
    <s v="1S"/>
    <n v="33425090"/>
    <s v="MONGE"/>
    <s v="OROZ"/>
    <s v="MIGUEL"/>
    <s v="mimonge"/>
    <s v="miguel.monge@unirioja.es"/>
    <n v="0.1"/>
    <n v="0.1"/>
    <n v="504"/>
    <s v="PROFESOR TITULAR UNIVERSIDAD"/>
    <s v="01R"/>
    <s v="TIEMPO COMPLETO REDUCIDO"/>
    <s v="2017-09-15 00:00:00.0"/>
    <s v="null"/>
    <s v="DF100215"/>
    <s v="TITULAR DE UNIVERSIDAD"/>
    <s v="R112"/>
    <x v="8"/>
    <n v="760"/>
    <s v="QUÍMICA INORGÁNICA"/>
  </r>
  <r>
    <x v="12"/>
    <x v="4"/>
    <n v="848"/>
    <s v="848G"/>
    <s v="GRUPO-A"/>
    <n v="50822746"/>
    <s v="Prácticas externas"/>
    <s v="GG"/>
    <s v="GRUPO GRANDE"/>
    <s v="848G"/>
    <s v="GG de Prácticas en empresa"/>
    <s v="GRUPO-A"/>
    <s v="GG de Prácticas en empresa"/>
    <s v="1S"/>
    <n v="50822746"/>
    <s v="ENRIQUEZ"/>
    <s v="PALMA"/>
    <s v="PEDRO ALBERTO"/>
    <s v="enriquez"/>
    <s v="pedro.enriquez@unirioja.es"/>
    <n v="0.2"/>
    <n v="0.2"/>
    <n v="504"/>
    <s v="PROFESOR TITULAR UNIVERSIDAD"/>
    <s v="01A"/>
    <s v="TIEMPO COMPLETO AMPLIADO"/>
    <s v="2012-09-01 00:00:00.0"/>
    <s v="null"/>
    <s v="DF100147"/>
    <s v="PROFESOR TITULAR DE UNIVERSIDAD"/>
    <s v="R112"/>
    <x v="8"/>
    <n v="755"/>
    <s v="QUÍMICA FÍSICA"/>
  </r>
  <r>
    <x v="4"/>
    <x v="2"/>
    <n v="849"/>
    <s v="849G"/>
    <s v="GRUPO-A"/>
    <n v="7017598"/>
    <s v="Prácticas escolares"/>
    <s v="GG"/>
    <s v="GRUPO GRANDE"/>
    <s v="849G"/>
    <s v="GG de Prácticas escolares"/>
    <s v="GRUPO-A"/>
    <s v="GG de Prácticas escolares"/>
    <s v="2S"/>
    <n v="7017598"/>
    <s v="ALONSO"/>
    <s v="RUIZ"/>
    <s v="ROSA ANA"/>
    <s v="roalonr"/>
    <s v="rosa-ana.alonso@unirioja.es"/>
    <n v="3"/>
    <n v="3"/>
    <n v="536"/>
    <s v="PROFESOR INTERINO"/>
    <s v="C01"/>
    <s v="TIEMPO COMPLETO"/>
    <s v="2015-09-15 00:00:00.0"/>
    <s v="null"/>
    <s v="PI101053"/>
    <s v="PROFESOR CONTRATADO INTERINO"/>
    <s v="R115"/>
    <x v="2"/>
    <n v="215"/>
    <s v="DIDÁCTICA Y ORGANIZACIÓN ESCOLAR"/>
  </r>
  <r>
    <x v="4"/>
    <x v="2"/>
    <n v="849"/>
    <s v="849R"/>
    <s v="GRUPO-A1"/>
    <n v="7017598"/>
    <s v="Prácticas escolares"/>
    <s v="GR"/>
    <s v="GRUPO REDUCIDO"/>
    <s v="849R"/>
    <s v="GR de Prácticas escoalres"/>
    <s v="GRUPO-A1"/>
    <s v="GR de Prácticas escolares"/>
    <s v="2S"/>
    <n v="7017598"/>
    <s v="ALONSO"/>
    <s v="RUIZ"/>
    <s v="ROSA ANA"/>
    <s v="roalonr"/>
    <s v="rosa-ana.alonso@unirioja.es"/>
    <n v="0.5"/>
    <n v="0.5"/>
    <n v="536"/>
    <s v="PROFESOR INTERINO"/>
    <s v="C01"/>
    <s v="TIEMPO COMPLETO"/>
    <s v="2015-09-15 00:00:00.0"/>
    <s v="null"/>
    <s v="PI101053"/>
    <s v="PROFESOR CONTRATADO INTERINO"/>
    <s v="R115"/>
    <x v="2"/>
    <n v="215"/>
    <s v="DIDÁCTICA Y ORGANIZACIÓN ESCOLAR"/>
  </r>
  <r>
    <x v="4"/>
    <x v="2"/>
    <n v="849"/>
    <s v="849R"/>
    <s v="GRUPO-A2"/>
    <n v="7017598"/>
    <s v="Prácticas escolares"/>
    <s v="GR"/>
    <s v="GRUPO REDUCIDO"/>
    <s v="849R"/>
    <s v="GR de Prácticas escoalres"/>
    <s v="GRUPO-A2"/>
    <s v="GR de Prácticas escolares"/>
    <s v="2S"/>
    <n v="7017598"/>
    <s v="ALONSO"/>
    <s v="RUIZ"/>
    <s v="ROSA ANA"/>
    <s v="roalonr"/>
    <s v="rosa-ana.alonso@unirioja.es"/>
    <n v="0.5"/>
    <n v="0.5"/>
    <n v="536"/>
    <s v="PROFESOR INTERINO"/>
    <s v="C01"/>
    <s v="TIEMPO COMPLETO"/>
    <s v="2015-09-15 00:00:00.0"/>
    <s v="null"/>
    <s v="PI101053"/>
    <s v="PROFESOR CONTRATADO INTERINO"/>
    <s v="R115"/>
    <x v="2"/>
    <n v="215"/>
    <s v="DIDÁCTICA Y ORGANIZACIÓN ESCOLAR"/>
  </r>
  <r>
    <x v="5"/>
    <x v="2"/>
    <n v="851"/>
    <s v="851G"/>
    <s v="GRUPO-A"/>
    <n v="9414088"/>
    <s v="Prácticum I"/>
    <s v="GG"/>
    <s v="GRUPO GRANDE"/>
    <s v="851G"/>
    <s v="GG del PRÁCTICUM DE PRIMARIA"/>
    <s v="GRUPO-A"/>
    <s v="GG del PRÁCTICUM DE PRIMARIA"/>
    <s v="AN"/>
    <n v="9414088"/>
    <s v="TABOADA"/>
    <s v="FERRERO"/>
    <s v="CAROLINA"/>
    <s v="cataboad"/>
    <s v="carolina.taboada@unirioja.es"/>
    <n v="2"/>
    <n v="2"/>
    <n v="504"/>
    <s v="PROFESOR TITULAR UNIVERSIDAD"/>
    <s v="C01"/>
    <s v="TIEMPO COMPLETO"/>
    <s v="2008-09-30 00:00:00.0"/>
    <s v="null"/>
    <s v="DF100228"/>
    <s v="PROFESOR TITULAR DE UNIVERSIDAD INTERINO"/>
    <s v="R107"/>
    <x v="6"/>
    <n v="345"/>
    <s v="FILOLOGÍA INGLESA"/>
  </r>
  <r>
    <x v="5"/>
    <x v="2"/>
    <n v="851"/>
    <s v="851G"/>
    <s v="GRUPO-A"/>
    <n v="12745547"/>
    <s v="Prácticum I"/>
    <s v="GG"/>
    <s v="GRUPO GRANDE"/>
    <s v="851G"/>
    <s v="GG del PRÁCTICUM DE PRIMARIA"/>
    <s v="GRUPO-A"/>
    <s v="GG del PRÁCTICUM DE PRIMARIA"/>
    <s v="AN"/>
    <n v="12745547"/>
    <s v="CAMACHO"/>
    <s v="SÁNCHEZ"/>
    <s v="MARÍA DEL PILAR"/>
    <s v="picamach"/>
    <s v="pilar.camacho@unirioja.es"/>
    <n v="2"/>
    <n v="2"/>
    <n v="504"/>
    <s v="PROFESOR TITULAR UNIVERSIDAD"/>
    <s v="01A"/>
    <s v="TIEMPO COMPLETO AMPLIADO"/>
    <s v="2012-09-01 00:00:00.0"/>
    <s v="null"/>
    <s v="DF100099"/>
    <s v="PROFESORES TITULARES DE UNIVERSIDAD"/>
    <s v="R115"/>
    <x v="2"/>
    <n v="189"/>
    <s v="DIDÁCTICA DE LA EXPRESIÓN MUSICAL"/>
  </r>
  <r>
    <x v="5"/>
    <x v="2"/>
    <n v="851"/>
    <s v="851G"/>
    <s v="GRUPO-A"/>
    <n v="13748929"/>
    <s v="Prácticum I"/>
    <s v="GG"/>
    <s v="GRUPO GRANDE"/>
    <s v="851G"/>
    <s v="GG del PRÁCTICUM DE PRIMARIA"/>
    <s v="GRUPO-A"/>
    <s v="GG del PRÁCTICUM DE PRIMARIA"/>
    <s v="AN"/>
    <n v="13748929"/>
    <s v="VILLAR"/>
    <s v="FLOR"/>
    <s v="CARLOS JOSÉ"/>
    <s v="cavillar"/>
    <s v="carlos.villar@unirioja.es"/>
    <n v="1"/>
    <n v="1"/>
    <n v="504"/>
    <s v="PROFESOR TITULAR UNIVERSIDAD"/>
    <s v="C01"/>
    <s v="TIEMPO COMPLETO"/>
    <s v="2014-09-15 00:00:00.0"/>
    <s v="null"/>
    <s v="DF31687"/>
    <s v="TITULAR DE UNIVERSIDAD"/>
    <s v="R107"/>
    <x v="6"/>
    <n v="345"/>
    <s v="FILOLOGÍA INGLESA"/>
  </r>
  <r>
    <x v="5"/>
    <x v="2"/>
    <n v="851"/>
    <s v="851G"/>
    <s v="GRUPO-A"/>
    <n v="15849077"/>
    <s v="Prácticum I"/>
    <s v="GG"/>
    <s v="GRUPO GRANDE"/>
    <s v="851G"/>
    <s v="GG del PRÁCTICUM DE PRIMARIA"/>
    <s v="GRUPO-A"/>
    <s v="GG del PRÁCTICUM DE PRIMARIA"/>
    <s v="AN"/>
    <n v="15849077"/>
    <s v="SANTIAGO"/>
    <s v="CAMPIÓN"/>
    <s v="RAÚL"/>
    <s v="rasantia"/>
    <s v="raul.santiago@unirioja.es"/>
    <n v="1"/>
    <n v="1"/>
    <s v="A-0504"/>
    <s v="PROFESOR TITULAR UNIVERSIDAD"/>
    <s v="C01"/>
    <s v="TIEMPO COMPLETO"/>
    <s v="2010-09-01 00:00:00.0"/>
    <s v="null"/>
    <s v="DF100267"/>
    <s v="PROFESOR TITULAR INTERINO"/>
    <s v="R115"/>
    <x v="2"/>
    <n v="215"/>
    <s v="DIDÁCTICA Y ORGANIZACIÓN ESCOLAR"/>
  </r>
  <r>
    <x v="5"/>
    <x v="2"/>
    <n v="851"/>
    <s v="851G"/>
    <s v="GRUPO-A"/>
    <n v="16268560"/>
    <s v="Prácticum I"/>
    <s v="GG"/>
    <s v="GRUPO GRANDE"/>
    <s v="851G"/>
    <s v="GG del PRÁCTICUM DE PRIMARIA"/>
    <s v="GRUPO-A"/>
    <s v="GG del PRÁCTICUM DE PRIMARIA"/>
    <s v="AN"/>
    <n v="16268560"/>
    <s v="TEJADA"/>
    <s v="SÁNCHEZ"/>
    <s v="Mª SORAYA"/>
    <s v="matejas"/>
    <s v="soraya.tejada@unirioja.es"/>
    <n v="3"/>
    <n v="3"/>
    <n v="536"/>
    <s v="PROFESOR INTERINO"/>
    <s v="C01"/>
    <s v="TIEMPO COMPLETO"/>
    <s v="2013-09-16 00:00:00.0"/>
    <s v="null"/>
    <s v="PI100929"/>
    <s v="PROFESOR CONTRATADO INTERINO"/>
    <s v="R115"/>
    <x v="2"/>
    <n v="193"/>
    <s v="DIDÁCTICA DE LA EXPRESIÓN PLÁSTICA"/>
  </r>
  <r>
    <x v="5"/>
    <x v="2"/>
    <n v="851"/>
    <s v="851G"/>
    <s v="GRUPO-A"/>
    <n v="16496241"/>
    <s v="Prácticum I"/>
    <s v="GG"/>
    <s v="GRUPO GRANDE"/>
    <s v="851G"/>
    <s v="GG del PRÁCTICUM DE PRIMARIA"/>
    <s v="GRUPO-A"/>
    <s v="GG del PRÁCTICUM DE PRIMARIA"/>
    <s v="AN"/>
    <n v="16496241"/>
    <s v="JIMÉNEZ"/>
    <s v="TRENS"/>
    <s v="MARÍA ASUNCIÓN"/>
    <s v="ajimenez"/>
    <s v="asuncion.jtrens@unirioja.es"/>
    <n v="2.5"/>
    <n v="2.5"/>
    <n v="504"/>
    <s v="PROFESOR TITULAR UNIVERSIDAD"/>
    <s v="C01"/>
    <s v="TIEMPO COMPLETO"/>
    <s v="2017-09-15 00:00:00.0"/>
    <s v="null"/>
    <s v="DF3307"/>
    <s v="TITULAR DE ESCUELAS UNIVERSITARIAS"/>
    <s v="R115"/>
    <x v="2"/>
    <n v="215"/>
    <s v="DIDÁCTICA Y ORGANIZACIÓN ESCOLAR"/>
  </r>
  <r>
    <x v="5"/>
    <x v="2"/>
    <n v="851"/>
    <s v="851G"/>
    <s v="GRUPO-A"/>
    <n v="16509812"/>
    <s v="Prácticum I"/>
    <s v="GG"/>
    <s v="GRUPO GRANDE"/>
    <s v="851G"/>
    <s v="GG del PRÁCTICUM DE PRIMARIA"/>
    <s v="GRUPO-A"/>
    <s v="GG del PRÁCTICUM DE PRIMARIA"/>
    <s v="AN"/>
    <n v="16509812"/>
    <s v="LOZA"/>
    <s v="OLAVE"/>
    <s v="EDMUNDO"/>
    <s v="edloza"/>
    <s v="edmundo.loza@unirioja.es"/>
    <n v="1.5"/>
    <n v="1.5"/>
    <n v="504"/>
    <s v="PROFESOR TITULAR UNIVERSIDAD"/>
    <s v="01A"/>
    <s v="TIEMPO COMPLETO AMPLIADO"/>
    <s v="2012-09-01 00:00:00.0"/>
    <s v="null"/>
    <s v="DF31336"/>
    <s v="TITULAR DE UNIVERSIDAD"/>
    <s v="R115"/>
    <x v="2"/>
    <n v="187"/>
    <s v="DIDÁCTICA DE LA EXPRESIÓN CORPORAL"/>
  </r>
  <r>
    <x v="5"/>
    <x v="2"/>
    <n v="851"/>
    <s v="851G"/>
    <s v="GRUPO-A"/>
    <n v="16511992"/>
    <s v="Prácticum I"/>
    <s v="GG"/>
    <s v="GRUPO GRANDE"/>
    <s v="851G"/>
    <s v="GG del PRÁCTICUM DE PRIMARIA"/>
    <s v="GRUPO-A"/>
    <s v="GG del PRÁCTICUM DE PRIMARIA"/>
    <s v="AN"/>
    <n v="16511992"/>
    <s v="EXTREMIANA"/>
    <s v="ALDANA"/>
    <s v="JOSÉ IGNACIO"/>
    <s v="jextremi"/>
    <s v="jextremi@unirioja.es"/>
    <n v="3"/>
    <n v="3"/>
    <n v="504"/>
    <s v="PROFESOR TITULAR UNIVERSIDAD"/>
    <s v="01A"/>
    <s v="TIEMPO COMPLETO AMPLIADO"/>
    <s v="2012-09-01 00:00:00.0"/>
    <s v="null"/>
    <s v="DF32214"/>
    <s v="TITULAR DE UNIVERSIDAD"/>
    <s v="R111"/>
    <x v="7"/>
    <n v="440"/>
    <s v="GEOMETRÍA Y TOPOLOGÍA"/>
  </r>
  <r>
    <x v="5"/>
    <x v="2"/>
    <n v="851"/>
    <s v="851G"/>
    <s v="GRUPO-A"/>
    <n v="16520166"/>
    <s v="Prácticum I"/>
    <s v="GG"/>
    <s v="GRUPO GRANDE"/>
    <s v="851G"/>
    <s v="GG del PRÁCTICUM DE PRIMARIA"/>
    <s v="GRUPO-A"/>
    <s v="GG del PRÁCTICUM DE PRIMARIA"/>
    <s v="AN"/>
    <n v="16520166"/>
    <s v="SANTANA"/>
    <s v="MARTÍNEZ"/>
    <s v="PEDRO"/>
    <s v="psantana"/>
    <s v="pedro.santana@unirioja.es"/>
    <n v="4.3"/>
    <n v="4.3"/>
    <n v="504"/>
    <s v="PROFESOR TITULAR UNIVERSIDAD"/>
    <s v="01A"/>
    <s v="TIEMPO COMPLETO AMPLIADO"/>
    <s v="2012-09-01 00:00:00.0"/>
    <s v="null"/>
    <s v="DF31690"/>
    <s v="TITULAR DE UNIVERSIDAD"/>
    <s v="R107"/>
    <x v="6"/>
    <n v="345"/>
    <s v="FILOLOGÍA INGLESA"/>
  </r>
  <r>
    <x v="5"/>
    <x v="2"/>
    <n v="851"/>
    <s v="851G"/>
    <s v="GRUPO-A"/>
    <n v="16527500"/>
    <s v="Prácticum I"/>
    <s v="GG"/>
    <s v="GRUPO GRANDE"/>
    <s v="851G"/>
    <s v="GG del PRÁCTICUM DE PRIMARIA"/>
    <s v="GRUPO-A"/>
    <s v="GG del PRÁCTICUM DE PRIMARIA"/>
    <s v="AN"/>
    <n v="16527500"/>
    <s v="SOARES"/>
    <s v="SANTOS"/>
    <s v="MARÍA YOLANDA"/>
    <s v="masoares"/>
    <s v="maria-yolanda.soares@unirioja.es"/>
    <n v="1.5"/>
    <n v="1.5"/>
    <n v="536"/>
    <s v="PROFESOR INTERINO"/>
    <s v="C01"/>
    <s v="TIEMPO COMPLETO"/>
    <s v="2014-09-15 00:00:00.0"/>
    <s v="null"/>
    <s v="PI100981"/>
    <s v="PROFESOR CONTRATADO INTERINO"/>
    <s v="R115"/>
    <x v="2"/>
    <n v="735"/>
    <s v="PSICOLOGÍA EVOLUTIVA Y DE LA EDUCACIÓN"/>
  </r>
  <r>
    <x v="5"/>
    <x v="2"/>
    <n v="851"/>
    <s v="851G"/>
    <s v="GRUPO-A"/>
    <n v="16531888"/>
    <s v="Prácticum I"/>
    <s v="GG"/>
    <s v="GRUPO GRANDE"/>
    <s v="851G"/>
    <s v="GG del PRÁCTICUM DE PRIMARIA"/>
    <s v="GRUPO-A"/>
    <s v="GG del PRÁCTICUM DE PRIMARIA"/>
    <s v="AN"/>
    <n v="16531888"/>
    <s v="VIANA"/>
    <s v="SÁENZ"/>
    <s v="LOURDES"/>
    <s v="loviana"/>
    <s v="lourdes.viana@unirioja.es"/>
    <n v="1.5"/>
    <n v="1.5"/>
    <n v="536"/>
    <s v="PROFESOR INTERINO"/>
    <s v="C01"/>
    <s v="TIEMPO COMPLETO"/>
    <s v="2018-09-17 00:00:00.0"/>
    <s v="null"/>
    <s v="PI101398"/>
    <s v="PROFESOR CONTRATADO INTERINO"/>
    <s v="R115"/>
    <x v="2"/>
    <n v="735"/>
    <s v="PSICOLOGÍA EVOLUTIVA Y DE LA EDUCACIÓN"/>
  </r>
  <r>
    <x v="5"/>
    <x v="2"/>
    <n v="851"/>
    <s v="851G"/>
    <s v="GRUPO-A"/>
    <n v="16535214"/>
    <s v="Prácticum I"/>
    <s v="GG"/>
    <s v="GRUPO GRANDE"/>
    <s v="851G"/>
    <s v="GG del PRÁCTICUM DE PRIMARIA"/>
    <s v="GRUPO-A"/>
    <s v="GG del PRÁCTICUM DE PRIMARIA"/>
    <s v="AN"/>
    <n v="16535214"/>
    <s v="MARTÍNEZ"/>
    <s v="EZQUERRO"/>
    <s v="AURORA"/>
    <s v="aumarte"/>
    <s v="aurora.martinez@unirioja.es"/>
    <n v="1"/>
    <n v="1"/>
    <n v="504"/>
    <s v="PROFESOR TITULAR UNIVERSIDAD"/>
    <s v="C01"/>
    <s v="TIEMPO COMPLETO"/>
    <s v="2011-09-01 00:00:00.0"/>
    <s v="null"/>
    <s v="DF100303"/>
    <s v="PROFESOR TITULAR DE UNIVERSIDAD"/>
    <s v="R106"/>
    <x v="5"/>
    <n v="195"/>
    <s v="DIDÁCTICA DE LA LENGUA Y LA LITERATURA"/>
  </r>
  <r>
    <x v="5"/>
    <x v="2"/>
    <n v="851"/>
    <s v="851G"/>
    <s v="GRUPO-A"/>
    <n v="16538859"/>
    <s v="Prácticum I"/>
    <s v="GG"/>
    <s v="GRUPO GRANDE"/>
    <s v="851G"/>
    <s v="GG del PRÁCTICUM DE PRIMARIA"/>
    <s v="GRUPO-A"/>
    <s v="GG del PRÁCTICUM DE PRIMARIA"/>
    <s v="AN"/>
    <n v="16538859"/>
    <s v="ARANA"/>
    <s v="IDIAQUEZ"/>
    <s v="JAVIER SABINO"/>
    <s v="jaarana"/>
    <s v="xabier.arana@unirioja.es"/>
    <n v="1.5"/>
    <n v="1.5"/>
    <n v="536"/>
    <s v="PROFESOR INTERINO"/>
    <s v="C01"/>
    <s v="TIEMPO COMPLETO"/>
    <s v="2018-09-17 00:00:00.0"/>
    <s v="null"/>
    <s v="PI101399"/>
    <s v="PROFESOR CONTRATADO INTERINO"/>
    <s v="R115"/>
    <x v="2"/>
    <n v="735"/>
    <s v="PSICOLOGÍA EVOLUTIVA Y DE LA EDUCACIÓN"/>
  </r>
  <r>
    <x v="5"/>
    <x v="2"/>
    <n v="851"/>
    <s v="851G"/>
    <s v="GRUPO-A"/>
    <n v="16539110"/>
    <s v="Prácticum I"/>
    <s v="GG"/>
    <s v="GRUPO GRANDE"/>
    <s v="851G"/>
    <s v="GG del PRÁCTICUM DE PRIMARIA"/>
    <s v="GRUPO-A"/>
    <s v="GG del PRÁCTICUM DE PRIMARIA"/>
    <s v="AN"/>
    <n v="16539110"/>
    <s v="HERNÁEZ"/>
    <s v="LERENA"/>
    <s v="MARÍA JESÚS"/>
    <s v="mjhernae"/>
    <s v="mariaj.hernaez@unirioja.es"/>
    <n v="0.5"/>
    <n v="0.5"/>
    <n v="504"/>
    <s v="PROFESOR TITULAR UNIVERSIDAD"/>
    <s v="01R"/>
    <s v="TIEMPO COMPLETO REDUCIDO"/>
    <s v="2017-09-15 00:00:00.0"/>
    <s v="null"/>
    <s v="DF31691"/>
    <s v="TITULAR DE UNIVERSIDAD"/>
    <s v="R107"/>
    <x v="6"/>
    <n v="345"/>
    <s v="FILOLOGÍA INGLESA"/>
  </r>
  <r>
    <x v="5"/>
    <x v="2"/>
    <n v="851"/>
    <s v="851G"/>
    <s v="GRUPO-A"/>
    <n v="16542622"/>
    <s v="Prácticum I"/>
    <s v="GG"/>
    <s v="GRUPO GRANDE"/>
    <s v="851G"/>
    <s v="GG del PRÁCTICUM DE PRIMARIA"/>
    <s v="GRUPO-A"/>
    <s v="GG del PRÁCTICUM DE PRIMARIA"/>
    <s v="AN"/>
    <n v="16542622"/>
    <s v="GARCÍA"/>
    <s v="IZQUIERDO"/>
    <s v="MARIA VICTORIA"/>
    <s v="magarciz"/>
    <s v="maria-victoria.garcia@unirioja.es"/>
    <n v="0.5"/>
    <n v="0.5"/>
    <n v="532"/>
    <s v="LABORAL DOCENTE-ASOCIADO"/>
    <s v="P04"/>
    <s v="TIEMPO PARCIAL (4+4 HORAS)"/>
    <s v="2018-09-24 00:00:00.0"/>
    <s v="2019-09-14 00:00:00.0"/>
    <s v="PI101426"/>
    <s v="PROFESOR ASOCIADO"/>
    <s v="R106"/>
    <x v="5"/>
    <n v="195"/>
    <s v="DIDÁCTICA DE LA LENGUA Y LA LITERATURA"/>
  </r>
  <r>
    <x v="5"/>
    <x v="2"/>
    <n v="851"/>
    <s v="851G"/>
    <s v="GRUPO-A"/>
    <n v="16553678"/>
    <s v="Prácticum I"/>
    <s v="GG"/>
    <s v="GRUPO GRANDE"/>
    <s v="851G"/>
    <s v="GG del PRÁCTICUM DE PRIMARIA"/>
    <s v="GRUPO-A"/>
    <s v="GG del PRÁCTICUM DE PRIMARIA"/>
    <s v="AN"/>
    <n v="16553678"/>
    <s v="ELÍAS"/>
    <s v="RUIZ"/>
    <s v="VICENTE"/>
    <s v="vielias"/>
    <s v="vicente.elias@unirioja.es"/>
    <n v="0.5"/>
    <n v="0.5"/>
    <n v="532"/>
    <s v="LABORAL DOCENTE-ASOCIADO"/>
    <s v="P03"/>
    <s v="TIEMPO PARCIAL (3+3 HORAS)"/>
    <s v="2018-09-27 00:00:00.0"/>
    <s v="2019-09-14 00:00:00.0"/>
    <s v="PI101432"/>
    <s v="PROFESOR ASOCIADO"/>
    <s v="R115"/>
    <x v="2"/>
    <n v="615"/>
    <s v="MEDICINA PREVENTIVA Y SALUD PÚBLICA"/>
  </r>
  <r>
    <x v="5"/>
    <x v="2"/>
    <n v="851"/>
    <s v="851G"/>
    <s v="GRUPO-A"/>
    <n v="16554464"/>
    <s v="Prácticum I"/>
    <s v="GG"/>
    <s v="GRUPO GRANDE"/>
    <s v="851G"/>
    <s v="GG del PRÁCTICUM DE PRIMARIA"/>
    <s v="GRUPO-A"/>
    <s v="GG del PRÁCTICUM DE PRIMARIA"/>
    <s v="AN"/>
    <n v="16554464"/>
    <s v="VALDEMOROS"/>
    <s v="SAN EMETERIO"/>
    <s v="Mª ÁNGELES"/>
    <s v="mavaldem"/>
    <s v="maria-de-los-angeles.valdemoros@unirioja.es"/>
    <n v="2.5"/>
    <n v="2.5"/>
    <n v="504"/>
    <s v="PROFESOR TITULAR UNIVERSIDAD"/>
    <s v="C01"/>
    <s v="TIEMPO COMPLETO"/>
    <s v="2016-03-22 00:00:00.0"/>
    <s v="null"/>
    <s v="DF100241"/>
    <s v="PROFESOR TITULAR DE UNIVERSIDAD"/>
    <s v="R115"/>
    <x v="2"/>
    <n v="805"/>
    <s v="TEORÍA E HISTORIA DE LA EDUCACIÓN"/>
  </r>
  <r>
    <x v="5"/>
    <x v="2"/>
    <n v="851"/>
    <s v="851G"/>
    <s v="GRUPO-A"/>
    <n v="16556358"/>
    <s v="Prácticum I"/>
    <s v="GG"/>
    <s v="GRUPO GRANDE"/>
    <s v="851G"/>
    <s v="GG del PRÁCTICUM DE PRIMARIA"/>
    <s v="GRUPO-A"/>
    <s v="GG del PRÁCTICUM DE PRIMARIA"/>
    <s v="AN"/>
    <n v="16556358"/>
    <s v="SILVESTRE"/>
    <s v="SALAS"/>
    <s v="MARÍA DEL SOL"/>
    <s v="masilves"/>
    <s v="marysol.silvestre@unirioja.es"/>
    <n v="1"/>
    <n v="1"/>
    <n v="536"/>
    <s v="PROFESOR INTERINO"/>
    <s v="C01"/>
    <s v="TIEMPO COMPLETO"/>
    <s v="2013-09-16 00:00:00.0"/>
    <s v="null"/>
    <s v="PI100910"/>
    <s v="PROFESOR CONTRATADO INTERINO"/>
    <s v="R106"/>
    <x v="5"/>
    <n v="195"/>
    <s v="DIDÁCTICA DE LA LENGUA Y LA LITERATURA"/>
  </r>
  <r>
    <x v="5"/>
    <x v="2"/>
    <n v="851"/>
    <s v="851G"/>
    <s v="GRUPO-A"/>
    <n v="16557120"/>
    <s v="Prácticum I"/>
    <s v="GG"/>
    <s v="GRUPO GRANDE"/>
    <s v="851G"/>
    <s v="GG del PRÁCTICUM DE PRIMARIA"/>
    <s v="GRUPO-A"/>
    <s v="GG del PRÁCTICUM DE PRIMARIA"/>
    <s v="AN"/>
    <n v="16557120"/>
    <s v="ASENSIO"/>
    <s v="ARÓSTEGUI"/>
    <s v="MARÍA DEL MAR"/>
    <s v="masensio"/>
    <s v="mar.asensio@unirioja.es"/>
    <n v="0"/>
    <n v="0"/>
    <n v="504"/>
    <s v="PROFESOR TITULAR UNIVERSIDAD"/>
    <s v="C01"/>
    <s v="TIEMPO COMPLETO"/>
    <s v="2018-12-24 00:00:00.0"/>
    <s v="null"/>
    <s v="DF100364"/>
    <s v="PROFESOR TITULAR DE UNIVERSIDAD"/>
    <s v="R107"/>
    <x v="6"/>
    <n v="345"/>
    <s v="FILOLOGÍA INGLESA"/>
  </r>
  <r>
    <x v="5"/>
    <x v="2"/>
    <n v="851"/>
    <s v="851G"/>
    <s v="GRUPO-A"/>
    <n v="16561261"/>
    <s v="Prácticum I"/>
    <s v="GG"/>
    <s v="GRUPO GRANDE"/>
    <s v="851G"/>
    <s v="GG del PRÁCTICUM DE PRIMARIA"/>
    <s v="GRUPO-A"/>
    <s v="GG del PRÁCTICUM DE PRIMARIA"/>
    <s v="AN"/>
    <n v="16561261"/>
    <s v="LAPRESA"/>
    <s v="AJAMIL"/>
    <s v="DANIEL"/>
    <s v="dalapres"/>
    <s v="daniel.lapresa@unirioja.es"/>
    <n v="1"/>
    <n v="1"/>
    <n v="504"/>
    <s v="PROFESOR TITULAR UNIVERSIDAD"/>
    <s v="C01"/>
    <s v="TIEMPO COMPLETO"/>
    <s v="2014-09-15 00:00:00.0"/>
    <s v="null"/>
    <s v="DF100092"/>
    <s v="PROFESOR TITULAR DE UNIVERSIDAD"/>
    <s v="R115"/>
    <x v="2"/>
    <n v="187"/>
    <s v="DIDÁCTICA DE LA EXPRESIÓN CORPORAL"/>
  </r>
  <r>
    <x v="5"/>
    <x v="2"/>
    <n v="851"/>
    <s v="851G"/>
    <s v="GRUPO-A"/>
    <n v="16568302"/>
    <s v="Prácticum I"/>
    <s v="GG"/>
    <s v="GRUPO GRANDE"/>
    <s v="851G"/>
    <s v="GG del PRÁCTICUM DE PRIMARIA"/>
    <s v="GRUPO-A"/>
    <s v="GG del PRÁCTICUM DE PRIMARIA"/>
    <s v="AN"/>
    <n v="16568302"/>
    <s v="ROBREDO"/>
    <s v="VALGAÑÓN"/>
    <s v="BEATRIZ"/>
    <s v="berobred"/>
    <s v="beatriz.robredo@unirioja.es"/>
    <n v="1"/>
    <n v="1"/>
    <n v="504"/>
    <s v="PROFESOR TITULAR UNIVERSIDAD"/>
    <s v="C01"/>
    <s v="TIEMPO COMPLETO"/>
    <s v="2018-09-17 00:00:00.0"/>
    <s v="null"/>
    <s v="DF386"/>
    <s v="PROFESOR TITULAR DE UNIVERSIDAD"/>
    <s v="R101"/>
    <x v="4"/>
    <n v="205"/>
    <s v="DIDÁCTICA DE LAS CIENCIAS EXPERIMENTALES"/>
  </r>
  <r>
    <x v="5"/>
    <x v="2"/>
    <n v="851"/>
    <s v="851G"/>
    <s v="GRUPO-A"/>
    <n v="16581906"/>
    <s v="Prácticum I"/>
    <s v="GG"/>
    <s v="GRUPO GRANDE"/>
    <s v="851G"/>
    <s v="GG del PRÁCTICUM DE PRIMARIA"/>
    <s v="GRUPO-A"/>
    <s v="GG del PRÁCTICUM DE PRIMARIA"/>
    <s v="AN"/>
    <n v="16581906"/>
    <s v="SAMPEDRO"/>
    <s v="PASCUAL"/>
    <s v="SIMÓN"/>
    <s v="sisamped"/>
    <s v="simon.sampedro@unirioja.es"/>
    <n v="2"/>
    <n v="2"/>
    <n v="536"/>
    <s v="PROFESOR INTERINO"/>
    <s v="C01"/>
    <s v="TIEMPO COMPLETO"/>
    <s v="2018-09-17 00:00:00.0"/>
    <s v="null"/>
    <s v="PI101363"/>
    <s v="PROFESOR CONTRATADO INTERINO TC"/>
    <s v="R106"/>
    <x v="5"/>
    <n v="195"/>
    <s v="DIDÁCTICA DE LA LENGUA Y LA LITERATURA"/>
  </r>
  <r>
    <x v="5"/>
    <x v="2"/>
    <n v="851"/>
    <s v="851G"/>
    <s v="GRUPO-A"/>
    <n v="16582369"/>
    <s v="Prácticum I"/>
    <s v="GG"/>
    <s v="GRUPO GRANDE"/>
    <s v="851G"/>
    <s v="GG del PRÁCTICUM DE PRIMARIA"/>
    <s v="GRUPO-A"/>
    <s v="GG del PRÁCTICUM DE PRIMARIA"/>
    <s v="AN"/>
    <n v="16582369"/>
    <s v="TÉLLEZ"/>
    <s v="ALARCIA"/>
    <s v="DIEGO"/>
    <s v="dietellalar"/>
    <s v="diego.tellez@unirioja.es"/>
    <n v="1"/>
    <n v="1"/>
    <n v="534"/>
    <s v="CONTRATADO DOCTOR -TIPO 1"/>
    <s v="C01"/>
    <s v="TIEMPO COMPLETO"/>
    <s v="2018-11-30 00:00:00.0"/>
    <s v="null"/>
    <s v="PI101428"/>
    <s v="PROFESOR CONTRATADO DOCTOR"/>
    <s v="R115"/>
    <x v="2"/>
    <n v="210"/>
    <s v="DIDÁCTICA DE LAS CIENCIAS SOCIALES"/>
  </r>
  <r>
    <x v="5"/>
    <x v="2"/>
    <n v="851"/>
    <s v="851G"/>
    <s v="GRUPO-A"/>
    <n v="16583327"/>
    <s v="Prácticum I"/>
    <s v="GG"/>
    <s v="GRUPO GRANDE"/>
    <s v="851G"/>
    <s v="GG del PRÁCTICUM DE PRIMARIA"/>
    <s v="GRUPO-A"/>
    <s v="GG del PRÁCTICUM DE PRIMARIA"/>
    <s v="AN"/>
    <n v="16583327"/>
    <s v="FLORES"/>
    <s v="MORENO"/>
    <s v="CRISTINA"/>
    <s v="criflormore"/>
    <s v="cristina.flores@unirioja.es"/>
    <n v="1"/>
    <n v="1"/>
    <n v="504"/>
    <s v="PROFESOR TITULAR UNIVERSIDAD"/>
    <s v="C01"/>
    <s v="TIEMPO COMPLETO"/>
    <s v="2018-11-26 00:00:00.0"/>
    <s v="null"/>
    <s v="DF100363"/>
    <s v="PROFESOR TITULAR DE UNIVERSIDAD"/>
    <s v="R107"/>
    <x v="6"/>
    <n v="345"/>
    <s v="FILOLOGÍA INGLESA"/>
  </r>
  <r>
    <x v="5"/>
    <x v="2"/>
    <n v="851"/>
    <s v="851G"/>
    <s v="GRUPO-A"/>
    <n v="16605769"/>
    <s v="Prácticum I"/>
    <s v="GG"/>
    <s v="GRUPO GRANDE"/>
    <s v="851G"/>
    <s v="GG del PRÁCTICUM DE PRIMARIA"/>
    <s v="GRUPO-A"/>
    <s v="GG del PRÁCTICUM DE PRIMARIA"/>
    <s v="AN"/>
    <n v="16605769"/>
    <s v="LACALLE"/>
    <s v="PALACIOS"/>
    <s v="MIGUEL"/>
    <s v="milacall"/>
    <s v="miguel.lacalle@unirioja.es"/>
    <n v="1.5"/>
    <n v="1.5"/>
    <n v="536"/>
    <s v="PROFESOR INTERINO"/>
    <s v="C01"/>
    <s v="TIEMPO COMPLETO"/>
    <s v="2017-09-15 00:00:00.0"/>
    <s v="null"/>
    <s v="PI101259"/>
    <s v="PROFESOR CONTRATADO INTERINO"/>
    <s v="R107"/>
    <x v="6"/>
    <n v="345"/>
    <s v="FILOLOGÍA INGLESA"/>
  </r>
  <r>
    <x v="5"/>
    <x v="2"/>
    <n v="851"/>
    <s v="851G"/>
    <s v="GRUPO-A"/>
    <n v="16610808"/>
    <s v="Prácticum I"/>
    <s v="GG"/>
    <s v="GRUPO GRANDE"/>
    <s v="851G"/>
    <s v="GG del PRÁCTICUM DE PRIMARIA"/>
    <s v="GRUPO-A"/>
    <s v="GG del PRÁCTICUM DE PRIMARIA"/>
    <s v="AN"/>
    <n v="16610808"/>
    <s v="ARITIO"/>
    <s v="SOLANA"/>
    <s v="REBECA"/>
    <s v="rearitio"/>
    <s v="rebeca.aritio@unirioja.es"/>
    <n v="2"/>
    <n v="2"/>
    <n v="536"/>
    <s v="PROFESOR INTERINO"/>
    <s v="P05"/>
    <s v="TIEMPO PARCIAL (5+5 HORAS)"/>
    <s v="2018-10-01 00:00:00.0"/>
    <s v="2019-09-14 00:00:00.0"/>
    <s v="PI101436"/>
    <s v="PROFESOR CONTRATADO INTERINO"/>
    <s v="R115"/>
    <x v="2"/>
    <n v="735"/>
    <s v="PSICOLOGÍA EVOLUTIVA Y DE LA EDUCACIÓN"/>
  </r>
  <r>
    <x v="5"/>
    <x v="2"/>
    <n v="851"/>
    <s v="851G"/>
    <s v="GRUPO-A"/>
    <n v="16611235"/>
    <s v="Prácticum I"/>
    <s v="GG"/>
    <s v="GRUPO GRANDE"/>
    <s v="851G"/>
    <s v="GG del PRÁCTICUM DE PRIMARIA"/>
    <s v="GRUPO-A"/>
    <s v="GG del PRÁCTICUM DE PRIMARIA"/>
    <s v="AN"/>
    <n v="16611235"/>
    <s v="FERNÁNDEZ"/>
    <s v="PASTOR"/>
    <s v="SERGIO"/>
    <s v="sefernp"/>
    <s v="sergio.fernandezp@unirioja.es"/>
    <n v="1"/>
    <n v="1"/>
    <n v="532"/>
    <s v="LABORAL DOCENTE-ASOCIADO"/>
    <s v="P06"/>
    <s v="TIEMPO PARCIAL (6+6 HORAS)"/>
    <s v="2017-09-15 00:00:00.0"/>
    <s v="2019-09-14 00:00:00.0"/>
    <s v="PI101293"/>
    <s v="PROFESOR ASOCIADO"/>
    <s v="R115"/>
    <x v="2"/>
    <n v="215"/>
    <s v="DIDÁCTICA Y ORGANIZACIÓN ESCOLAR"/>
  </r>
  <r>
    <x v="5"/>
    <x v="2"/>
    <n v="851"/>
    <s v="851G"/>
    <s v="GRUPO-A"/>
    <n v="16612389"/>
    <s v="Prácticum I"/>
    <s v="GG"/>
    <s v="GRUPO GRANDE"/>
    <s v="851G"/>
    <s v="GG del PRÁCTICUM DE PRIMARIA"/>
    <s v="GRUPO-A"/>
    <s v="GG del PRÁCTICUM DE PRIMARIA"/>
    <s v="AN"/>
    <n v="16612389"/>
    <s v="MAGREÑÁN"/>
    <s v="RUIZ"/>
    <s v="ÁNGEL ALBERTO"/>
    <s v="anmagren"/>
    <s v="angel-alberto.magrenan@unirioja.es"/>
    <n v="2"/>
    <n v="2"/>
    <n v="536"/>
    <s v="PROFESOR INTERINO"/>
    <s v="C01"/>
    <s v="TIEMPO COMPLETO"/>
    <s v="2018-09-17 00:00:00.0"/>
    <s v="null"/>
    <s v="PI101383"/>
    <s v="PROFESOR CONTRATADO INTERINO"/>
    <s v="R111"/>
    <x v="7"/>
    <n v="200"/>
    <s v="DIDÁCTICA DE LA MATEMÁTICA"/>
  </r>
  <r>
    <x v="5"/>
    <x v="2"/>
    <n v="851"/>
    <s v="851G"/>
    <s v="GRUPO-A"/>
    <n v="16617135"/>
    <s v="Prácticum I"/>
    <s v="GG"/>
    <s v="GRUPO GRANDE"/>
    <s v="851G"/>
    <s v="GG del PRÁCTICUM DE PRIMARIA"/>
    <s v="GRUPO-A"/>
    <s v="GG del PRÁCTICUM DE PRIMARIA"/>
    <s v="AN"/>
    <n v="16617135"/>
    <s v="METOLA"/>
    <s v="RODRÍGUEZ"/>
    <s v="DARÍO"/>
    <s v="dametola"/>
    <s v="dario.metola@unirioja.es"/>
    <n v="0.5"/>
    <n v="0.5"/>
    <n v="536"/>
    <s v="PROFESOR INTERINO"/>
    <s v="P06"/>
    <s v="TIEMPO PARCIAL (6+6 HORAS)"/>
    <s v="2018-09-17 00:00:00.0"/>
    <s v="2019-01-04 00:00:00.0"/>
    <s v="PI101413"/>
    <s v="PROFESOR CONTRATADO INTERINO"/>
    <s v="R107"/>
    <x v="6"/>
    <n v="345"/>
    <s v="FILOLOGÍA INGLESA"/>
  </r>
  <r>
    <x v="5"/>
    <x v="2"/>
    <n v="851"/>
    <s v="851G"/>
    <s v="GRUPO-A"/>
    <n v="16618049"/>
    <s v="Prácticum I"/>
    <s v="GG"/>
    <s v="GRUPO GRANDE"/>
    <s v="851G"/>
    <s v="GG del PRÁCTICUM DE PRIMARIA"/>
    <s v="GRUPO-A"/>
    <s v="GG del PRÁCTICUM DE PRIMARIA"/>
    <s v="AN"/>
    <n v="16618049"/>
    <s v="PÉREZ"/>
    <s v="SÁENZ"/>
    <s v="JULIA"/>
    <s v="juperesa"/>
    <s v="julia.perez@unirioja.es"/>
    <n v="3"/>
    <n v="3"/>
    <n v="532"/>
    <s v="LABORAL DOCENTE-ASOCIADO"/>
    <s v="P05"/>
    <s v="TIEMPO PARCIAL (5+5 HORAS)"/>
    <s v="2018-10-10 00:00:00.0"/>
    <s v="2019-09-14 00:00:00.0"/>
    <s v="PI101441"/>
    <s v="PROFESOR ASOCIADO"/>
    <s v="R115"/>
    <x v="2"/>
    <n v="735"/>
    <s v="PSICOLOGÍA EVOLUTIVA Y DE LA EDUCACIÓN"/>
  </r>
  <r>
    <x v="5"/>
    <x v="2"/>
    <n v="851"/>
    <s v="851G"/>
    <s v="GRUPO-A"/>
    <n v="16620378"/>
    <s v="Prácticum I"/>
    <s v="GG"/>
    <s v="GRUPO GRANDE"/>
    <s v="851G"/>
    <s v="GG del PRÁCTICUM DE PRIMARIA"/>
    <s v="GRUPO-A"/>
    <s v="GG del PRÁCTICUM DE PRIMARIA"/>
    <s v="AN"/>
    <n v="16620378"/>
    <s v="MATEO"/>
    <s v="MENDAZA"/>
    <s v="RAQUEL"/>
    <s v="ramatem"/>
    <s v="raquel.mateo@unirioja.es"/>
    <n v="1"/>
    <n v="1"/>
    <n v="536"/>
    <s v="PROFESOR INTERINO"/>
    <s v="C01"/>
    <s v="TIEMPO COMPLETO"/>
    <s v="2018-09-18 00:00:00.0"/>
    <s v="2019-09-14 00:00:00.0"/>
    <s v="PI101415"/>
    <s v="PROFESOR CONTRATADO INTERINO"/>
    <s v="R107"/>
    <x v="6"/>
    <n v="345"/>
    <s v="FILOLOGÍA INGLESA"/>
  </r>
  <r>
    <x v="5"/>
    <x v="2"/>
    <n v="851"/>
    <s v="851G"/>
    <s v="GRUPO-A"/>
    <n v="16626763"/>
    <s v="Prácticum I"/>
    <s v="GG"/>
    <s v="GRUPO GRANDE"/>
    <s v="851G"/>
    <s v="GG del PRÁCTICUM DE PRIMARIA"/>
    <s v="GRUPO-A"/>
    <s v="GG del PRÁCTICUM DE PRIMARIA"/>
    <s v="AN"/>
    <n v="16626763"/>
    <s v="OJANGUREN"/>
    <s v="LÓPEZ"/>
    <s v="ANA ELVIRA"/>
    <s v="anojangu"/>
    <s v="ana-elvira.ojanguren@unirioja.es"/>
    <n v="1"/>
    <n v="1"/>
    <n v="536"/>
    <s v="PROFESOR INTERINO"/>
    <s v="C01"/>
    <s v="TIEMPO COMPLETO"/>
    <s v="2019-01-29 00:00:00.0"/>
    <s v="null"/>
    <s v="PI101370"/>
    <s v="PROFESOR CONTRATADO INTERINO"/>
    <s v="R107"/>
    <x v="6"/>
    <n v="345"/>
    <s v="FILOLOGÍA INGLESA"/>
  </r>
  <r>
    <x v="5"/>
    <x v="2"/>
    <n v="851"/>
    <s v="851G"/>
    <s v="GRUPO-A"/>
    <n v="16633495"/>
    <s v="Prácticum I"/>
    <s v="GG"/>
    <s v="GRUPO GRANDE"/>
    <s v="851G"/>
    <s v="GG del PRÁCTICUM DE PRIMARIA"/>
    <s v="GRUPO-A"/>
    <s v="GG del PRÁCTICUM DE PRIMARIA"/>
    <s v="AN"/>
    <n v="16633495"/>
    <s v="SERRANO"/>
    <s v="ROMERO"/>
    <s v="TAMARA"/>
    <s v="taserran"/>
    <s v="tamara.serrano@unirioja.es"/>
    <n v="2.5"/>
    <n v="2.5"/>
    <n v="536"/>
    <s v="PROFESOR INTERINO"/>
    <s v="P06"/>
    <s v="TIEMPO PARCIAL (6+6 HORAS)"/>
    <s v="2018-09-24 00:00:00.0"/>
    <s v="2019-09-14 00:00:00.0"/>
    <s v="PI101422"/>
    <s v="PROFESOR CONTRATADO INTERINO"/>
    <s v="R106"/>
    <x v="5"/>
    <n v="195"/>
    <s v="DIDÁCTICA DE LA LENGUA Y LA LITERATURA"/>
  </r>
  <r>
    <x v="5"/>
    <x v="2"/>
    <n v="851"/>
    <s v="851G"/>
    <s v="GRUPO-A"/>
    <n v="16799496"/>
    <s v="Prácticum I"/>
    <s v="GG"/>
    <s v="GRUPO GRANDE"/>
    <s v="851G"/>
    <s v="GG del PRÁCTICUM DE PRIMARIA"/>
    <s v="GRUPO-A"/>
    <s v="GG del PRÁCTICUM DE PRIMARIA"/>
    <s v="AN"/>
    <n v="16799496"/>
    <s v="RUIZ"/>
    <s v="OMEÑACA"/>
    <s v="JESÚS VICENTE"/>
    <s v="jeruiz"/>
    <s v="jesus-vicente.ruiz@unirioja.es"/>
    <n v="2"/>
    <n v="2"/>
    <n v="532"/>
    <s v="LABORAL DOCENTE-ASOCIADO"/>
    <s v="P04"/>
    <s v="TIEMPO PARCIAL (4+4 HORAS)"/>
    <s v="2017-09-15 00:00:00.0"/>
    <s v="2019-09-14 00:00:00.0"/>
    <s v="PI101298"/>
    <s v="PROFESOR ASOCIADO"/>
    <s v="R115"/>
    <x v="2"/>
    <n v="805"/>
    <s v="TEORÍA E HISTORIA DE LA EDUCACIÓN"/>
  </r>
  <r>
    <x v="5"/>
    <x v="2"/>
    <n v="851"/>
    <s v="851G"/>
    <s v="GRUPO-A"/>
    <n v="30651788"/>
    <s v="Prácticum I"/>
    <s v="GG"/>
    <s v="GRUPO GRANDE"/>
    <s v="851G"/>
    <s v="GG del PRÁCTICUM DE PRIMARIA"/>
    <s v="GRUPO-A"/>
    <s v="GG del PRÁCTICUM DE PRIMARIA"/>
    <s v="AN"/>
    <n v="30651788"/>
    <s v="ALDAYTURRIAGA"/>
    <s v="MIERA"/>
    <s v="CARLOTA"/>
    <s v="caaldayt"/>
    <s v="carlota.aldayturriaga@unirioja.es"/>
    <n v="1.5"/>
    <n v="1.5"/>
    <n v="532"/>
    <s v="LABORAL DOCENTE-ASOCIADO"/>
    <s v="P06"/>
    <s v="TIEMPO PARCIAL (6+6 HORAS)"/>
    <s v="2017-09-15 00:00:00.0"/>
    <s v="2019-09-14 00:00:00.0"/>
    <s v="PI101290"/>
    <s v="PROFESOR ASOCIADO"/>
    <s v="R115"/>
    <x v="2"/>
    <n v="189"/>
    <s v="DIDÁCTICA DE LA EXPRESIÓN MUSICAL"/>
  </r>
  <r>
    <x v="5"/>
    <x v="2"/>
    <n v="851"/>
    <s v="851G"/>
    <s v="GRUPO-A"/>
    <n v="40310935"/>
    <s v="Prácticum I"/>
    <s v="GG"/>
    <s v="GRUPO GRANDE"/>
    <s v="851G"/>
    <s v="GG del PRÁCTICUM DE PRIMARIA"/>
    <s v="GRUPO-A"/>
    <s v="GG del PRÁCTICUM DE PRIMARIA"/>
    <s v="AN"/>
    <n v="40310935"/>
    <s v="DALMAU"/>
    <s v="TORRES"/>
    <s v="JOSEP MARÍA"/>
    <s v="jodalmau"/>
    <s v="jose-maria.dalmau@unirioja.es"/>
    <n v="2"/>
    <n v="2"/>
    <n v="534"/>
    <s v="CONTRATADO DOCTOR -TIPO 1"/>
    <s v="C01"/>
    <s v="TIEMPO COMPLETO"/>
    <s v="2012-10-31 00:00:00.0"/>
    <s v="null"/>
    <s v="LD100297"/>
    <s v="CONTRATADA DOCTOR"/>
    <s v="R115"/>
    <x v="2"/>
    <n v="187"/>
    <s v="DIDÁCTICA DE LA EXPRESIÓN CORPORAL"/>
  </r>
  <r>
    <x v="5"/>
    <x v="2"/>
    <n v="851"/>
    <s v="851G"/>
    <s v="GRUPO-A"/>
    <n v="47106053"/>
    <s v="Prácticum I"/>
    <s v="GG"/>
    <s v="GRUPO GRANDE"/>
    <s v="851G"/>
    <s v="GG del PRÁCTICUM DE PRIMARIA"/>
    <s v="GRUPO-A"/>
    <s v="GG del PRÁCTICUM DE PRIMARIA"/>
    <s v="AN"/>
    <n v="47106053"/>
    <s v="FIDALGO"/>
    <s v="ALLO"/>
    <s v="LUISA"/>
    <s v="lufidalg"/>
    <s v="luisa.fidalgoa@unirioja.es"/>
    <n v="1.5"/>
    <n v="1.5"/>
    <n v="536"/>
    <s v="PROFESOR INTERINO"/>
    <s v="C01"/>
    <s v="TIEMPO COMPLETO"/>
    <s v="2017-09-15 00:00:00.0"/>
    <s v="null"/>
    <s v="PI101261"/>
    <s v="PROFESOR CONTRATADO INTERINO"/>
    <s v="R107"/>
    <x v="6"/>
    <n v="345"/>
    <s v="FILOLOGÍA INGLESA"/>
  </r>
  <r>
    <x v="5"/>
    <x v="2"/>
    <n v="851"/>
    <s v="851G"/>
    <s v="GRUPO-A"/>
    <n v="72692212"/>
    <s v="Prácticum I"/>
    <s v="GG"/>
    <s v="GRUPO GRANDE"/>
    <s v="851G"/>
    <s v="GG del PRÁCTICUM DE PRIMARIA"/>
    <s v="GRUPO-A"/>
    <s v="GG del PRÁCTICUM DE PRIMARIA"/>
    <s v="AN"/>
    <n v="72692212"/>
    <s v="IZA"/>
    <s v="ERVITI"/>
    <s v="ANEIDER"/>
    <s v="aniza"/>
    <s v="aneider.izae@unirioja.es"/>
    <n v="1.5"/>
    <n v="1.5"/>
    <n v="536"/>
    <s v="PROFESOR INTERINO"/>
    <s v="C01"/>
    <s v="TIEMPO COMPLETO"/>
    <s v="2015-12-22 00:00:00.0"/>
    <s v="null"/>
    <s v="PI101034"/>
    <s v="PROFESOR CONTRATADO INTERINO"/>
    <s v="R107"/>
    <x v="6"/>
    <n v="345"/>
    <s v="FILOLOGÍA INGLESA"/>
  </r>
  <r>
    <x v="5"/>
    <x v="2"/>
    <n v="851"/>
    <s v="851G"/>
    <s v="GRUPO-A"/>
    <n v="72703170"/>
    <s v="Prácticum I"/>
    <s v="GG"/>
    <s v="GRUPO GRANDE"/>
    <s v="851G"/>
    <s v="GG del PRÁCTICUM DE PRIMARIA"/>
    <s v="GRUPO-A"/>
    <s v="GG del PRÁCTICUM DE PRIMARIA"/>
    <s v="AN"/>
    <n v="72703170"/>
    <s v="CHOCARRO"/>
    <s v="DE LUIS"/>
    <s v="EDURNE"/>
    <s v="edchocar"/>
    <s v="edurne.chocarro@unirioja.es"/>
    <n v="1"/>
    <n v="1"/>
    <n v="534"/>
    <s v="CONTRATADO DOCTOR -TIPO 1"/>
    <s v="C01"/>
    <s v="TIEMPO COMPLETO"/>
    <s v="2018-11-30 00:00:00.0"/>
    <s v="null"/>
    <s v="LD100293"/>
    <s v="PROFESOR CONTRATADO DOCTOR -TIPO 1"/>
    <s v="R115"/>
    <x v="2"/>
    <n v="215"/>
    <s v="DIDÁCTICA Y ORGANIZACIÓN ESCOLAR"/>
  </r>
  <r>
    <x v="5"/>
    <x v="2"/>
    <n v="851"/>
    <s v="851G"/>
    <s v="GRUPO-A"/>
    <n v="72780033"/>
    <s v="Prácticum I"/>
    <s v="GG"/>
    <s v="GRUPO GRANDE"/>
    <s v="851G"/>
    <s v="GG del PRÁCTICUM DE PRIMARIA"/>
    <s v="GRUPO-A"/>
    <s v="GG del PRÁCTICUM DE PRIMARIA"/>
    <s v="AN"/>
    <n v="72780033"/>
    <s v="HERNÁNDEZ"/>
    <s v="ÁLAMOS"/>
    <s v="MARÍA DEL MAR"/>
    <s v="maherna"/>
    <s v="mara.hernandez@unirioja.es"/>
    <n v="2"/>
    <n v="2"/>
    <n v="504"/>
    <s v="PROFESOR TITULAR UNIVERSIDAD"/>
    <s v="C01"/>
    <s v="TIEMPO COMPLETO"/>
    <s v="2011-09-01 00:00:00.0"/>
    <s v="null"/>
    <s v="DF100292"/>
    <s v="PROFESOR TITULAR DE UNIVERSIDAD"/>
    <s v="R101"/>
    <x v="4"/>
    <n v="205"/>
    <s v="DIDÁCTICA DE LAS CIENCIAS EXPERIMENTALES"/>
  </r>
  <r>
    <x v="5"/>
    <x v="2"/>
    <n v="851"/>
    <s v="851G"/>
    <s v="GRUPO-A"/>
    <n v="72786679"/>
    <s v="Prácticum I"/>
    <s v="GG"/>
    <s v="GRUPO GRANDE"/>
    <s v="851G"/>
    <s v="GG del PRÁCTICUM DE PRIMARIA"/>
    <s v="GRUPO-A"/>
    <s v="GG del PRÁCTICUM DE PRIMARIA"/>
    <s v="AN"/>
    <n v="72786679"/>
    <s v="HERREROS"/>
    <s v="GONZÁLEZ"/>
    <s v="CARMEN"/>
    <s v="caherrer"/>
    <s v="carmen.herreros@unirioja.es"/>
    <n v="1.5"/>
    <n v="1.5"/>
    <n v="532"/>
    <s v="LABORAL DOCENTE-ASOCIADO"/>
    <s v="P02"/>
    <s v="TIEMPO PARCIAL (2+2 HORAS)"/>
    <s v="2018-09-17 00:00:00.0"/>
    <s v="2019-09-14 00:00:00.0"/>
    <s v="PI101395"/>
    <s v="PROFESOR ASOCIADO"/>
    <s v="R115"/>
    <x v="2"/>
    <n v="210"/>
    <s v="DIDÁCTICA DE LAS CIENCIAS SOCIALES"/>
  </r>
  <r>
    <x v="5"/>
    <x v="2"/>
    <n v="851"/>
    <s v="851G"/>
    <s v="GRUPO-A"/>
    <n v="73587035"/>
    <s v="Prácticum I"/>
    <s v="GG"/>
    <s v="GRUPO GRANDE"/>
    <s v="851G"/>
    <s v="GG del PRÁCTICUM DE PRIMARIA"/>
    <s v="GRUPO-A"/>
    <s v="GG del PRÁCTICUM DE PRIMARIA"/>
    <s v="AN"/>
    <n v="73587035"/>
    <s v="RIBERA"/>
    <s v="PUCHADES"/>
    <s v="JUAN MIGUEL"/>
    <s v="juribera"/>
    <s v="juan-miguel.ribera@unirioja.es"/>
    <n v="0.5"/>
    <n v="0.5"/>
    <n v="504"/>
    <s v="PROFESOR TITULAR UNIVERSIDAD"/>
    <s v="C01"/>
    <s v="TIEMPO COMPLETO"/>
    <s v="2017-09-15 00:00:00.0"/>
    <s v="null"/>
    <s v="DF100341"/>
    <s v="PROFEESOR TITULAR DE UNIVERSIDAD"/>
    <s v="R111"/>
    <x v="7"/>
    <n v="200"/>
    <s v="DIDÁCTICA DE LA MATEMÁTICA"/>
  </r>
  <r>
    <x v="4"/>
    <x v="2"/>
    <n v="852"/>
    <s v="852G"/>
    <s v="GRUPO-A"/>
    <n v="16576808"/>
    <s v="La Iglesia, los sacramentos y la moral"/>
    <s v="GG"/>
    <s v="GRUPO GRANDE"/>
    <s v="852G"/>
    <s v="GG de La Iglesia, los sacramentos y la moral"/>
    <s v="GRUPO-A"/>
    <s v="GG de La Iglesia, los sacramentos y la moral"/>
    <s v="1S"/>
    <n v="16576808"/>
    <s v="SÁENZ"/>
    <s v="COMUNIÓN"/>
    <s v="NOELIA"/>
    <s v="nosaenc"/>
    <s v="noelia.saenz@unirioja.es"/>
    <n v="6"/>
    <n v="6"/>
    <n v="532"/>
    <s v="LABORAL DOCENTE-ASOCIADO"/>
    <s v="P06"/>
    <s v="TIEMPO PARCIAL (6+6 HORAS)"/>
    <s v="2016-09-15 00:00:00.0"/>
    <s v="2019-09-14 00:00:00.0"/>
    <s v="PI101057"/>
    <s v="PROFESOR ASOCIADO"/>
    <s v="R115"/>
    <x v="2"/>
    <n v="210"/>
    <s v="DIDÁCTICA DE LAS CIENCIAS SOCIALES"/>
  </r>
  <r>
    <x v="5"/>
    <x v="2"/>
    <n v="852"/>
    <s v="852G"/>
    <s v="GRUPO-A"/>
    <n v="16576808"/>
    <s v="La Iglesia, los sacramentos y la moral"/>
    <s v="GG"/>
    <s v="GRUPO GRANDE"/>
    <s v="852G"/>
    <s v="GG de La Iglesia, los sacramentos y la moral"/>
    <s v="GRUPO-A"/>
    <s v="GG de La Iglesia, los sacramentos y la moral"/>
    <s v="1S"/>
    <n v="16576808"/>
    <s v="SÁENZ"/>
    <s v="COMUNIÓN"/>
    <s v="NOELIA"/>
    <s v="nosaenc"/>
    <s v="noelia.saenz@unirioja.es"/>
    <n v="6"/>
    <m/>
    <n v="532"/>
    <s v="LABORAL DOCENTE-ASOCIADO"/>
    <s v="P06"/>
    <s v="TIEMPO PARCIAL (6+6 HORAS)"/>
    <s v="2016-09-15 00:00:00.0"/>
    <s v="2019-09-14 00:00:00.0"/>
    <s v="PI101057"/>
    <s v="PROFESOR ASOCIADO"/>
    <s v="R115"/>
    <x v="2"/>
    <n v="210"/>
    <s v="DIDÁCTICA DE LAS CIENCIAS SOCIALES"/>
  </r>
  <r>
    <x v="4"/>
    <x v="2"/>
    <n v="853"/>
    <s v="853G"/>
    <s v="GRUPO-A"/>
    <n v="16524856"/>
    <s v="Pedagogía y didáctica de la religión en la escuela"/>
    <s v="GG"/>
    <s v="GRUPO GRANDE"/>
    <s v="853G"/>
    <s v="GG de Pedagogía y didáctica de la religión en la escuela"/>
    <s v="GRUPO-A"/>
    <s v="GG de Pedagogía y didáctica de la religión en la escuela"/>
    <s v="2S"/>
    <n v="16524856"/>
    <s v="OSÉS"/>
    <s v="CORRAL"/>
    <s v="JOSÉ FÉLIX"/>
    <s v="jooses"/>
    <s v="jose-felix.oses@unirioja.es"/>
    <n v="6"/>
    <n v="6"/>
    <n v="532"/>
    <s v="LABORAL DOCENTE-ASOCIADO"/>
    <s v="P02"/>
    <s v="TIEMPO PARCIAL (2+2 HORAS)"/>
    <s v="2016-09-15 00:00:00.0"/>
    <s v="2019-09-14 00:00:00.0"/>
    <s v="PI100876"/>
    <s v="PROFESOR ASOCIADO"/>
    <s v="R115"/>
    <x v="2"/>
    <n v="210"/>
    <s v="DIDÁCTICA DE LAS CIENCIAS SOCIALES"/>
  </r>
  <r>
    <x v="5"/>
    <x v="2"/>
    <n v="853"/>
    <s v="853G"/>
    <s v="GRUPO-A"/>
    <n v="16524856"/>
    <s v="Pedagogía y didáctica de la religión en la escuela"/>
    <s v="GG"/>
    <s v="GRUPO GRANDE"/>
    <s v="853G"/>
    <s v="GG de Pedagogía y didáctica de la religión en la escuela"/>
    <s v="GRUPO-A"/>
    <s v="GG de Pedagogía y didáctica de la religión en la escuela"/>
    <s v="2S"/>
    <n v="16524856"/>
    <s v="OSÉS"/>
    <s v="CORRAL"/>
    <s v="JOSÉ FÉLIX"/>
    <s v="jooses"/>
    <s v="jose-felix.oses@unirioja.es"/>
    <n v="6"/>
    <m/>
    <n v="532"/>
    <s v="LABORAL DOCENTE-ASOCIADO"/>
    <s v="P02"/>
    <s v="TIEMPO PARCIAL (2+2 HORAS)"/>
    <s v="2016-09-15 00:00:00.0"/>
    <s v="2019-09-14 00:00:00.0"/>
    <s v="PI100876"/>
    <s v="PROFESOR ASOCIADO"/>
    <s v="R115"/>
    <x v="2"/>
    <n v="210"/>
    <s v="DIDÁCTICA DE LAS CIENCIAS SOCIALES"/>
  </r>
  <r>
    <x v="7"/>
    <x v="3"/>
    <n v="856"/>
    <s v="856G"/>
    <s v="GRUPO-A"/>
    <n v="52410292"/>
    <s v="Prácticas clínicas II"/>
    <s v="GG"/>
    <s v="GRUPO GRANDE"/>
    <s v="856G"/>
    <s v="GG de Prácticas clínicas II"/>
    <s v="GRUPO-A"/>
    <s v="GG de Prácticas clínicas II"/>
    <s v="1S"/>
    <n v="52410292"/>
    <s v="JUÁREZ"/>
    <s v="VELA"/>
    <s v="RAÚL"/>
    <s v="rajuarez"/>
    <s v="raul.juarez@unirioja.es"/>
    <n v="1.6"/>
    <n v="1.6"/>
    <n v="504"/>
    <s v="PROFESOR TITULAR UNIVERSIDAD"/>
    <s v="C01"/>
    <s v="TIEMPO COMPLETO"/>
    <s v="2018-09-17 00:00:00.0"/>
    <s v="null"/>
    <s v="DF100356"/>
    <s v="PROFESOR TITULAR DE UNIVERSIDAD"/>
    <s v="R101"/>
    <x v="4"/>
    <n v="255"/>
    <s v="ENFERMERÍA"/>
  </r>
  <r>
    <x v="7"/>
    <x v="3"/>
    <n v="860"/>
    <s v="860G"/>
    <s v="GRUPO-A"/>
    <n v="52410292"/>
    <s v="Prácticas clínicas III"/>
    <s v="GG"/>
    <s v="GRUPO GRANDE"/>
    <s v="860G"/>
    <s v="GG de Prácticas clínicas III"/>
    <s v="GRUPO-A"/>
    <s v="GG de Prácticas clínicas III"/>
    <s v="2S"/>
    <n v="52410292"/>
    <s v="JUÁREZ"/>
    <s v="VELA"/>
    <s v="RAÚL"/>
    <s v="rajuarez"/>
    <s v="raul.juarez@unirioja.es"/>
    <n v="1"/>
    <n v="1"/>
    <n v="504"/>
    <s v="PROFESOR TITULAR UNIVERSIDAD"/>
    <s v="C01"/>
    <s v="TIEMPO COMPLETO"/>
    <s v="2018-09-17 00:00:00.0"/>
    <s v="null"/>
    <s v="DF100356"/>
    <s v="PROFESOR TITULAR DE UNIVERSIDAD"/>
    <s v="R101"/>
    <x v="4"/>
    <n v="255"/>
    <s v="ENFERMERÍA"/>
  </r>
  <r>
    <x v="7"/>
    <x v="3"/>
    <n v="865"/>
    <s v="865G"/>
    <s v="GRUPO-A"/>
    <n v="32877122"/>
    <s v="Inglés técnico"/>
    <s v="GG"/>
    <s v="GRUPO GRANDE"/>
    <s v="865G"/>
    <s v="GG de Inglés técnico"/>
    <s v="GRUPO-A"/>
    <s v="GG de Inglés técnico"/>
    <s v="1S"/>
    <n v="32877122"/>
    <s v="CANGA"/>
    <s v="ALONSO"/>
    <s v="ANDRÉS"/>
    <s v="ancanga"/>
    <s v="andres.canga@unirioja.es"/>
    <n v="3"/>
    <n v="3"/>
    <n v="504"/>
    <s v="PROFESOR TITULAR UNIVERSIDAD"/>
    <s v="C01"/>
    <s v="TIEMPO COMPLETO"/>
    <s v="2009-09-29 00:00:00.0"/>
    <s v="null"/>
    <s v="DF100243"/>
    <s v="PROFESOR TITULAR DE UNIVERSIDAD"/>
    <s v="R107"/>
    <x v="6"/>
    <n v="345"/>
    <s v="FILOLOGÍA INGLESA"/>
  </r>
  <r>
    <x v="5"/>
    <x v="2"/>
    <n v="869"/>
    <s v="869G"/>
    <s v="GRUPO-A"/>
    <n v="16581906"/>
    <s v="Didáctica de las lenguas"/>
    <s v="GG"/>
    <s v="GRUPO GRANDE"/>
    <s v="869G"/>
    <s v="GG de Didáctica de las lenguas"/>
    <s v="GRUPO-A"/>
    <s v="GG de Didáctica de las lenguas"/>
    <s v="2S"/>
    <n v="16581906"/>
    <s v="SAMPEDRO"/>
    <s v="PASCUAL"/>
    <s v="SIMÓN"/>
    <s v="sisamped"/>
    <s v="simon.sampedro@unirioja.es"/>
    <n v="2"/>
    <n v="2"/>
    <n v="536"/>
    <s v="PROFESOR INTERINO"/>
    <s v="C01"/>
    <s v="TIEMPO COMPLETO"/>
    <s v="2018-09-17 00:00:00.0"/>
    <s v="null"/>
    <s v="PI101363"/>
    <s v="PROFESOR CONTRATADO INTERINO TC"/>
    <s v="R106"/>
    <x v="5"/>
    <n v="195"/>
    <s v="DIDÁCTICA DE LA LENGUA Y LA LITERATURA"/>
  </r>
  <r>
    <x v="5"/>
    <x v="2"/>
    <n v="869"/>
    <s v="869G"/>
    <s v="GRUPO-A"/>
    <n v="16603653"/>
    <s v="Didáctica de las lenguas"/>
    <s v="GG"/>
    <s v="GRUPO GRANDE"/>
    <s v="869G"/>
    <s v="GG de Didáctica de las lenguas"/>
    <s v="GRUPO-A"/>
    <s v="GG de Didáctica de las lenguas"/>
    <s v="2S"/>
    <n v="16603653"/>
    <s v="LÁZARO"/>
    <s v="NISO"/>
    <s v="REBECA"/>
    <s v="relazaro"/>
    <s v="rebeca.lazaro@unirioja.es"/>
    <n v="0"/>
    <n v="0"/>
    <n v="536"/>
    <s v="PROFESOR INTERINO"/>
    <s v="C01"/>
    <s v="TIEMPO COMPLETO"/>
    <s v="2016-09-15 00:00:00.0"/>
    <s v="null"/>
    <s v="PI101114"/>
    <s v="PROFESOR CONTRATADO INTERINO"/>
    <s v="R106"/>
    <x v="5"/>
    <n v="195"/>
    <s v="DIDÁCTICA DE LA LENGUA Y LA LITERATURA"/>
  </r>
  <r>
    <x v="5"/>
    <x v="2"/>
    <n v="869"/>
    <s v="869G"/>
    <s v="GRUPO-A"/>
    <n v="47106053"/>
    <s v="Didáctica de las lenguas"/>
    <s v="GG"/>
    <s v="GRUPO GRANDE"/>
    <s v="869G"/>
    <s v="GG de Didáctica de las lenguas"/>
    <s v="GRUPO-A"/>
    <s v="GG de Didáctica de las lenguas"/>
    <s v="2S"/>
    <n v="47106053"/>
    <s v="FIDALGO"/>
    <s v="ALLO"/>
    <s v="LUISA"/>
    <s v="lufidalg"/>
    <s v="luisa.fidalgoa@unirioja.es"/>
    <n v="2"/>
    <n v="2"/>
    <n v="536"/>
    <s v="PROFESOR INTERINO"/>
    <s v="C01"/>
    <s v="TIEMPO COMPLETO"/>
    <s v="2017-09-15 00:00:00.0"/>
    <s v="null"/>
    <s v="PI101261"/>
    <s v="PROFESOR CONTRATADO INTERINO"/>
    <s v="R107"/>
    <x v="6"/>
    <n v="345"/>
    <s v="FILOLOGÍA INGLESA"/>
  </r>
  <r>
    <x v="5"/>
    <x v="2"/>
    <n v="869"/>
    <s v="869G"/>
    <s v="GRUPO-B"/>
    <n v="16542622"/>
    <s v="Didáctica de las lenguas"/>
    <s v="GG"/>
    <s v="GRUPO GRANDE"/>
    <s v="869G"/>
    <s v="GG de Didáctica de las lenguas"/>
    <s v="GRUPO-B"/>
    <s v="GG de Didáctica de las lenguas"/>
    <s v="2S"/>
    <n v="16542622"/>
    <s v="GARCÍA"/>
    <s v="IZQUIERDO"/>
    <s v="MARIA VICTORIA"/>
    <s v="magarciz"/>
    <s v="maria-victoria.garcia@unirioja.es"/>
    <n v="2"/>
    <n v="2"/>
    <n v="532"/>
    <s v="LABORAL DOCENTE-ASOCIADO"/>
    <s v="P04"/>
    <s v="TIEMPO PARCIAL (4+4 HORAS)"/>
    <s v="2018-09-24 00:00:00.0"/>
    <s v="2019-09-14 00:00:00.0"/>
    <s v="PI101426"/>
    <s v="PROFESOR ASOCIADO"/>
    <s v="R106"/>
    <x v="5"/>
    <n v="195"/>
    <s v="DIDÁCTICA DE LA LENGUA Y LA LITERATURA"/>
  </r>
  <r>
    <x v="5"/>
    <x v="2"/>
    <n v="869"/>
    <s v="869G"/>
    <s v="GRUPO-B"/>
    <n v="47106053"/>
    <s v="Didáctica de las lenguas"/>
    <s v="GG"/>
    <s v="GRUPO GRANDE"/>
    <s v="869G"/>
    <s v="GG de Didáctica de las lenguas"/>
    <s v="GRUPO-B"/>
    <s v="GG de Didáctica de las lenguas"/>
    <s v="2S"/>
    <n v="47106053"/>
    <s v="FIDALGO"/>
    <s v="ALLO"/>
    <s v="LUISA"/>
    <s v="lufidalg"/>
    <s v="luisa.fidalgoa@unirioja.es"/>
    <n v="2"/>
    <n v="2"/>
    <n v="536"/>
    <s v="PROFESOR INTERINO"/>
    <s v="C01"/>
    <s v="TIEMPO COMPLETO"/>
    <s v="2017-09-15 00:00:00.0"/>
    <s v="null"/>
    <s v="PI101261"/>
    <s v="PROFESOR CONTRATADO INTERINO"/>
    <s v="R107"/>
    <x v="6"/>
    <n v="345"/>
    <s v="FILOLOGÍA INGLESA"/>
  </r>
  <r>
    <x v="5"/>
    <x v="2"/>
    <n v="869"/>
    <s v="869R"/>
    <s v="GRUPO-A1"/>
    <n v="16581906"/>
    <s v="Didáctica de las lenguas"/>
    <s v="GR"/>
    <s v="GRUPO REDUCIDO"/>
    <s v="869R"/>
    <s v="GR de Didáctica de las lenguas"/>
    <s v="GRUPO-A1"/>
    <s v="GR de Didáctica de las lenguas"/>
    <s v="2S"/>
    <n v="16581906"/>
    <s v="SAMPEDRO"/>
    <s v="PASCUAL"/>
    <s v="SIMÓN"/>
    <s v="sisamped"/>
    <s v="simon.sampedro@unirioja.es"/>
    <n v="0.75"/>
    <n v="0.75"/>
    <n v="536"/>
    <s v="PROFESOR INTERINO"/>
    <s v="C01"/>
    <s v="TIEMPO COMPLETO"/>
    <s v="2018-09-17 00:00:00.0"/>
    <s v="null"/>
    <s v="PI101363"/>
    <s v="PROFESOR CONTRATADO INTERINO TC"/>
    <s v="R106"/>
    <x v="5"/>
    <n v="195"/>
    <s v="DIDÁCTICA DE LA LENGUA Y LA LITERATURA"/>
  </r>
  <r>
    <x v="5"/>
    <x v="2"/>
    <n v="869"/>
    <s v="869R"/>
    <s v="GRUPO-A1"/>
    <n v="47106053"/>
    <s v="Didáctica de las lenguas"/>
    <s v="GR"/>
    <s v="GRUPO REDUCIDO"/>
    <s v="869R"/>
    <s v="GR de Didáctica de las lenguas"/>
    <s v="GRUPO-A1"/>
    <s v="GR de Didáctica de las lenguas"/>
    <s v="2S"/>
    <n v="47106053"/>
    <s v="FIDALGO"/>
    <s v="ALLO"/>
    <s v="LUISA"/>
    <s v="lufidalg"/>
    <s v="luisa.fidalgoa@unirioja.es"/>
    <n v="0.75"/>
    <n v="0.75"/>
    <n v="536"/>
    <s v="PROFESOR INTERINO"/>
    <s v="C01"/>
    <s v="TIEMPO COMPLETO"/>
    <s v="2017-09-15 00:00:00.0"/>
    <s v="null"/>
    <s v="PI101261"/>
    <s v="PROFESOR CONTRATADO INTERINO"/>
    <s v="R107"/>
    <x v="6"/>
    <n v="345"/>
    <s v="FILOLOGÍA INGLESA"/>
  </r>
  <r>
    <x v="5"/>
    <x v="2"/>
    <n v="869"/>
    <s v="869R"/>
    <s v="GRUPO-A2"/>
    <n v="16581906"/>
    <s v="Didáctica de las lenguas"/>
    <s v="GR"/>
    <s v="GRUPO REDUCIDO"/>
    <s v="869R"/>
    <s v="GR de Didáctica de las lenguas"/>
    <s v="GRUPO-A2"/>
    <s v="GR de Didáctica de las lenguas"/>
    <s v="2S"/>
    <n v="16581906"/>
    <s v="SAMPEDRO"/>
    <s v="PASCUAL"/>
    <s v="SIMÓN"/>
    <s v="sisamped"/>
    <s v="simon.sampedro@unirioja.es"/>
    <n v="0.75"/>
    <n v="0.75"/>
    <n v="536"/>
    <s v="PROFESOR INTERINO"/>
    <s v="C01"/>
    <s v="TIEMPO COMPLETO"/>
    <s v="2018-09-17 00:00:00.0"/>
    <s v="null"/>
    <s v="PI101363"/>
    <s v="PROFESOR CONTRATADO INTERINO TC"/>
    <s v="R106"/>
    <x v="5"/>
    <n v="195"/>
    <s v="DIDÁCTICA DE LA LENGUA Y LA LITERATURA"/>
  </r>
  <r>
    <x v="5"/>
    <x v="2"/>
    <n v="869"/>
    <s v="869R"/>
    <s v="GRUPO-A2"/>
    <n v="47106053"/>
    <s v="Didáctica de las lenguas"/>
    <s v="GR"/>
    <s v="GRUPO REDUCIDO"/>
    <s v="869R"/>
    <s v="GR de Didáctica de las lenguas"/>
    <s v="GRUPO-A2"/>
    <s v="GR de Didáctica de las lenguas"/>
    <s v="2S"/>
    <n v="47106053"/>
    <s v="FIDALGO"/>
    <s v="ALLO"/>
    <s v="LUISA"/>
    <s v="lufidalg"/>
    <s v="luisa.fidalgoa@unirioja.es"/>
    <n v="0.75"/>
    <n v="0.75"/>
    <n v="536"/>
    <s v="PROFESOR INTERINO"/>
    <s v="C01"/>
    <s v="TIEMPO COMPLETO"/>
    <s v="2017-09-15 00:00:00.0"/>
    <s v="null"/>
    <s v="PI101261"/>
    <s v="PROFESOR CONTRATADO INTERINO"/>
    <s v="R107"/>
    <x v="6"/>
    <n v="345"/>
    <s v="FILOLOGÍA INGLESA"/>
  </r>
  <r>
    <x v="5"/>
    <x v="2"/>
    <n v="869"/>
    <s v="869R"/>
    <s v="GRUPO-B1"/>
    <n v="16542622"/>
    <s v="Didáctica de las lenguas"/>
    <s v="GR"/>
    <s v="GRUPO REDUCIDO"/>
    <s v="869R"/>
    <s v="GR de Didáctica de las lenguas"/>
    <s v="GRUPO-B1"/>
    <s v="GR de Didáctica de las lenguas"/>
    <s v="2S"/>
    <n v="16542622"/>
    <s v="GARCÍA"/>
    <s v="IZQUIERDO"/>
    <s v="MARIA VICTORIA"/>
    <s v="magarciz"/>
    <s v="maria-victoria.garcia@unirioja.es"/>
    <n v="0.75"/>
    <n v="0.75"/>
    <n v="532"/>
    <s v="LABORAL DOCENTE-ASOCIADO"/>
    <s v="P04"/>
    <s v="TIEMPO PARCIAL (4+4 HORAS)"/>
    <s v="2018-09-24 00:00:00.0"/>
    <s v="2019-09-14 00:00:00.0"/>
    <s v="PI101426"/>
    <s v="PROFESOR ASOCIADO"/>
    <s v="R106"/>
    <x v="5"/>
    <n v="195"/>
    <s v="DIDÁCTICA DE LA LENGUA Y LA LITERATURA"/>
  </r>
  <r>
    <x v="5"/>
    <x v="2"/>
    <n v="869"/>
    <s v="869R"/>
    <s v="GRUPO-B1"/>
    <n v="47106053"/>
    <s v="Didáctica de las lenguas"/>
    <s v="GR"/>
    <s v="GRUPO REDUCIDO"/>
    <s v="869R"/>
    <s v="GR de Didáctica de las lenguas"/>
    <s v="GRUPO-B1"/>
    <s v="GR de Didáctica de las lenguas"/>
    <s v="2S"/>
    <n v="47106053"/>
    <s v="FIDALGO"/>
    <s v="ALLO"/>
    <s v="LUISA"/>
    <s v="lufidalg"/>
    <s v="luisa.fidalgoa@unirioja.es"/>
    <n v="0.75"/>
    <n v="0.75"/>
    <n v="536"/>
    <s v="PROFESOR INTERINO"/>
    <s v="C01"/>
    <s v="TIEMPO COMPLETO"/>
    <s v="2017-09-15 00:00:00.0"/>
    <s v="null"/>
    <s v="PI101261"/>
    <s v="PROFESOR CONTRATADO INTERINO"/>
    <s v="R107"/>
    <x v="6"/>
    <n v="345"/>
    <s v="FILOLOGÍA INGLESA"/>
  </r>
  <r>
    <x v="5"/>
    <x v="2"/>
    <n v="869"/>
    <s v="869R"/>
    <s v="GRUPO-B2"/>
    <n v="16542622"/>
    <s v="Didáctica de las lenguas"/>
    <s v="GR"/>
    <s v="GRUPO REDUCIDO"/>
    <s v="869R"/>
    <s v="GR de Didáctica de las lenguas"/>
    <s v="GRUPO-B2"/>
    <s v="GR de Didáctica de las lenguas"/>
    <s v="2S"/>
    <n v="16542622"/>
    <s v="GARCÍA"/>
    <s v="IZQUIERDO"/>
    <s v="MARIA VICTORIA"/>
    <s v="magarciz"/>
    <s v="maria-victoria.garcia@unirioja.es"/>
    <n v="0.75"/>
    <n v="0.75"/>
    <n v="532"/>
    <s v="LABORAL DOCENTE-ASOCIADO"/>
    <s v="P04"/>
    <s v="TIEMPO PARCIAL (4+4 HORAS)"/>
    <s v="2018-09-24 00:00:00.0"/>
    <s v="2019-09-14 00:00:00.0"/>
    <s v="PI101426"/>
    <s v="PROFESOR ASOCIADO"/>
    <s v="R106"/>
    <x v="5"/>
    <n v="195"/>
    <s v="DIDÁCTICA DE LA LENGUA Y LA LITERATURA"/>
  </r>
  <r>
    <x v="5"/>
    <x v="2"/>
    <n v="869"/>
    <s v="869R"/>
    <s v="GRUPO-B2"/>
    <n v="47106053"/>
    <s v="Didáctica de las lenguas"/>
    <s v="GR"/>
    <s v="GRUPO REDUCIDO"/>
    <s v="869R"/>
    <s v="GR de Didáctica de las lenguas"/>
    <s v="GRUPO-B2"/>
    <s v="GR de Didáctica de las lenguas"/>
    <s v="2S"/>
    <n v="47106053"/>
    <s v="FIDALGO"/>
    <s v="ALLO"/>
    <s v="LUISA"/>
    <s v="lufidalg"/>
    <s v="luisa.fidalgoa@unirioja.es"/>
    <n v="0.75"/>
    <n v="0.75"/>
    <n v="536"/>
    <s v="PROFESOR INTERINO"/>
    <s v="C01"/>
    <s v="TIEMPO COMPLETO"/>
    <s v="2017-09-15 00:00:00.0"/>
    <s v="null"/>
    <s v="PI101261"/>
    <s v="PROFESOR CONTRATADO INTERINO"/>
    <s v="R107"/>
    <x v="6"/>
    <n v="345"/>
    <s v="FILOLOGÍA INGLESA"/>
  </r>
  <r>
    <x v="15"/>
    <x v="4"/>
    <n v="870"/>
    <s v="870G"/>
    <s v="GRUPO-A"/>
    <n v="15973686"/>
    <s v="Prácticas externas I"/>
    <s v="GG"/>
    <s v="GRUPO GRANDE"/>
    <s v="870G"/>
    <s v="GG de Prácticas externas I"/>
    <s v="GRUPO-A"/>
    <s v="GG de Prácticas externas I"/>
    <s v="1S"/>
    <n v="15973686"/>
    <s v="JAIME"/>
    <s v="ELIZONDO"/>
    <s v="ARTURO"/>
    <s v="arjaime"/>
    <s v="arturo.jaime@unirioja.es"/>
    <n v="0.1"/>
    <n v="0.1"/>
    <n v="504"/>
    <s v="PROFESOR TITULAR UNIVERSIDAD"/>
    <s v="C01"/>
    <s v="TIEMPO COMPLETO"/>
    <s v="2015-09-15 00:00:00.0"/>
    <s v="null"/>
    <s v="DF100152"/>
    <s v="PROFESOR TITULAR DE UNIVERSIDAD"/>
    <s v="R111"/>
    <x v="7"/>
    <n v="570"/>
    <s v="LENGUAJES Y SISTEMAS INFORMÁTICOS"/>
  </r>
  <r>
    <x v="15"/>
    <x v="4"/>
    <n v="870"/>
    <s v="870G"/>
    <s v="GRUPO-A"/>
    <n v="16536550"/>
    <s v="Prácticas externas I"/>
    <s v="GG"/>
    <s v="GRUPO GRANDE"/>
    <s v="870G"/>
    <s v="GG de Prácticas externas I"/>
    <s v="GRUPO-A"/>
    <s v="GG de Prácticas externas I"/>
    <s v="1S"/>
    <n v="16536550"/>
    <s v="MATA"/>
    <s v="SOTÉS"/>
    <s v="ELOY JAVIER"/>
    <s v="mata"/>
    <s v="eloy.mata@unirioja.es"/>
    <n v="0.2"/>
    <n v="0.2"/>
    <n v="504"/>
    <s v="PROFESOR TITULAR UNIVERSIDAD"/>
    <s v="C01"/>
    <s v="TIEMPO COMPLETO"/>
    <s v="2018-09-17 00:00:00.0"/>
    <s v="null"/>
    <s v="DF32238"/>
    <s v="TITULAR DE UNIVERSIDAD"/>
    <s v="R111"/>
    <x v="7"/>
    <n v="570"/>
    <s v="LENGUAJES Y SISTEMAS INFORMÁTICOS"/>
  </r>
  <r>
    <x v="15"/>
    <x v="4"/>
    <n v="870"/>
    <s v="870G"/>
    <s v="GRUPO-A"/>
    <n v="16545261"/>
    <s v="Prácticas externas I"/>
    <s v="GG"/>
    <s v="GRUPO GRANDE"/>
    <s v="870G"/>
    <s v="GG de Prácticas externas I"/>
    <s v="GRUPO-A"/>
    <s v="GG de Prácticas externas I"/>
    <s v="1S"/>
    <n v="16545261"/>
    <s v="OLARTE"/>
    <s v="LARREA"/>
    <s v="JUAN JOSÉ"/>
    <s v="jjolarte"/>
    <s v="jjolarte@unirioja.es"/>
    <n v="0.2"/>
    <n v="0.2"/>
    <n v="504"/>
    <s v="PROFESOR TITULAR UNIVERSIDAD"/>
    <s v="C01"/>
    <s v="TIEMPO COMPLETO"/>
    <s v="2018-09-17 00:00:00.0"/>
    <s v="null"/>
    <s v="DF32239"/>
    <s v="PROFESOR TITULAR DE UNIVERSIDAD"/>
    <s v="R111"/>
    <x v="7"/>
    <n v="570"/>
    <s v="LENGUAJES Y SISTEMAS INFORMÁTICOS"/>
  </r>
  <r>
    <x v="15"/>
    <x v="4"/>
    <n v="870"/>
    <s v="870G"/>
    <s v="GRUPO-A"/>
    <n v="16546828"/>
    <s v="Prácticas externas I"/>
    <s v="GG"/>
    <s v="GRUPO GRANDE"/>
    <s v="870G"/>
    <s v="GG de Prácticas externas I"/>
    <s v="GRUPO-A"/>
    <s v="GG de Prácticas externas I"/>
    <s v="1S"/>
    <n v="16546828"/>
    <s v="PASCUAL"/>
    <s v="MARTÍNEZ LOSA"/>
    <s v="MARÍA VICO"/>
    <s v="mvico"/>
    <s v="mvico@unirioja.es"/>
    <n v="0.2"/>
    <n v="0.2"/>
    <n v="534"/>
    <s v="CONTRATADO DOCTOR -TIPO 1"/>
    <s v="C01"/>
    <s v="TIEMPO COMPLETO"/>
    <s v="2009-11-06 00:00:00.0"/>
    <s v="null"/>
    <s v="LD100291"/>
    <s v="CONTRATADO DOCTOR"/>
    <s v="R111"/>
    <x v="7"/>
    <n v="570"/>
    <s v="LENGUAJES Y SISTEMAS INFORMÁTICOS"/>
  </r>
  <r>
    <x v="15"/>
    <x v="4"/>
    <n v="870"/>
    <s v="870G"/>
    <s v="GRUPO-A"/>
    <n v="16551912"/>
    <s v="Prácticas externas I"/>
    <s v="GG"/>
    <s v="GRUPO GRANDE"/>
    <s v="870G"/>
    <s v="GG de Prácticas externas I"/>
    <s v="GRUPO-A"/>
    <s v="GG de Prácticas externas I"/>
    <s v="1S"/>
    <n v="16551912"/>
    <s v="GARCÍA"/>
    <s v="IZQUIERDO"/>
    <s v="FRANCISCO JOSÉ"/>
    <s v="fgarcia"/>
    <s v="francisco.garcia@unirioja.es"/>
    <n v="0.1"/>
    <n v="0.1"/>
    <n v="534"/>
    <s v="CONTRATADO DOCTOR -TIPO 1"/>
    <s v="C01"/>
    <s v="TIEMPO COMPLETO"/>
    <s v="2013-07-20 00:00:00.0"/>
    <s v="null"/>
    <s v="LD100292"/>
    <s v="CONTRATADO DOCTOR"/>
    <s v="R111"/>
    <x v="7"/>
    <n v="570"/>
    <s v="LENGUAJES Y SISTEMAS INFORMÁTICOS"/>
  </r>
  <r>
    <x v="15"/>
    <x v="4"/>
    <n v="870"/>
    <s v="870G"/>
    <s v="GRUPO-A"/>
    <n v="16567689"/>
    <s v="Prácticas externas I"/>
    <s v="GG"/>
    <s v="GRUPO GRANDE"/>
    <s v="870G"/>
    <s v="GG de Prácticas externas I"/>
    <s v="GRUPO-A"/>
    <s v="GG de Prácticas externas I"/>
    <s v="1S"/>
    <n v="16567689"/>
    <s v="SÁENZ DE CABEZÓN"/>
    <s v="IRIGARAY"/>
    <s v="EDUARDO"/>
    <s v="esaenz-d"/>
    <s v="eduardo.saenz-de-cabezon@unirioja.es"/>
    <n v="0.1"/>
    <n v="0.1"/>
    <n v="504"/>
    <s v="PROFESOR TITULAR UNIVERSIDAD"/>
    <s v="C01"/>
    <s v="TIEMPO COMPLETO"/>
    <s v="2018-12-18 00:00:00.0"/>
    <s v="null"/>
    <s v="DF100367"/>
    <s v="PROFESOR TITULAR DE UNIVERSIDAD"/>
    <s v="R111"/>
    <x v="7"/>
    <n v="570"/>
    <s v="LENGUAJES Y SISTEMAS INFORMÁTICOS"/>
  </r>
  <r>
    <x v="15"/>
    <x v="4"/>
    <n v="870"/>
    <s v="870G"/>
    <s v="GRUPO-A"/>
    <n v="16575155"/>
    <s v="Prácticas externas I"/>
    <s v="GG"/>
    <s v="GRUPO GRANDE"/>
    <s v="870G"/>
    <s v="GG de Prácticas externas I"/>
    <s v="GRUPO-A"/>
    <s v="GG de Prácticas externas I"/>
    <s v="1S"/>
    <n v="16575155"/>
    <s v="DOMÍNGUEZ"/>
    <s v="PÉREZ"/>
    <s v="CÉSAR"/>
    <s v="cedomin"/>
    <s v="cesar.dominguez@unirioja.es"/>
    <n v="0.2"/>
    <n v="0.2"/>
    <n v="504"/>
    <s v="PROFESOR TITULAR UNIVERSIDAD"/>
    <s v="C01"/>
    <s v="TIEMPO COMPLETO"/>
    <s v="2017-12-12 00:00:00.0"/>
    <s v="null"/>
    <s v="DF100346"/>
    <s v="PROFESOR TITULAR DE UNIVERSIDAD"/>
    <s v="R111"/>
    <x v="7"/>
    <n v="570"/>
    <s v="LENGUAJES Y SISTEMAS INFORMÁTICOS"/>
  </r>
  <r>
    <x v="15"/>
    <x v="4"/>
    <n v="870"/>
    <s v="870G"/>
    <s v="GRUPO-A"/>
    <n v="16590764"/>
    <s v="Prácticas externas I"/>
    <s v="GG"/>
    <s v="GRUPO GRANDE"/>
    <s v="870G"/>
    <s v="GG de Prácticas externas I"/>
    <s v="GRUPO-A"/>
    <s v="GG de Prácticas externas I"/>
    <s v="1S"/>
    <n v="16590764"/>
    <s v="ARANSAY"/>
    <s v="AZOFRA"/>
    <s v="JESÚS MARÍA"/>
    <s v="jearansa"/>
    <s v="jesus-maria.aransay@unirioja.es"/>
    <n v="0.2"/>
    <n v="0.2"/>
    <n v="534"/>
    <s v="CONTRATADO DOCTOR -TIPO 1"/>
    <s v="C01"/>
    <s v="TIEMPO COMPLETO"/>
    <s v="2010-09-01 00:00:00.0"/>
    <s v="null"/>
    <s v="PI100763"/>
    <s v="PROFESOR CONTRATADO DOCTOR"/>
    <s v="R111"/>
    <x v="7"/>
    <n v="75"/>
    <s v="CIENCIA DE LA COMPUTACIÓN E INTELIGENCIA ARTIFICIA"/>
  </r>
  <r>
    <x v="15"/>
    <x v="4"/>
    <n v="870"/>
    <s v="870G"/>
    <s v="GRUPO-A"/>
    <n v="16597051"/>
    <s v="Prácticas externas I"/>
    <s v="GG"/>
    <s v="GRUPO GRANDE"/>
    <s v="870G"/>
    <s v="GG de Prácticas externas I"/>
    <s v="GRUPO-A"/>
    <s v="GG de Prácticas externas I"/>
    <s v="1S"/>
    <n v="16597051"/>
    <s v="ROMERO"/>
    <s v="IBÁÑEZ"/>
    <s v="ANA"/>
    <s v="anromero"/>
    <s v="ana.romero@unirioja.es"/>
    <n v="0.2"/>
    <n v="0.2"/>
    <n v="504"/>
    <s v="PROFESOR TITULAR UNIVERSIDAD"/>
    <s v="C01"/>
    <s v="TIEMPO COMPLETO"/>
    <s v="2018-12-18 00:00:00.0"/>
    <s v="null"/>
    <s v="DF100324"/>
    <s v="PROFESOR TITULAR DE UNIVERSIDAD"/>
    <s v="R111"/>
    <x v="7"/>
    <n v="75"/>
    <s v="CIENCIA DE LA COMPUTACIÓN E INTELIGENCIA ARTIFICIA"/>
  </r>
  <r>
    <x v="15"/>
    <x v="4"/>
    <n v="870"/>
    <s v="870G"/>
    <s v="GRUPO-A"/>
    <n v="16613711"/>
    <s v="Prácticas externas I"/>
    <s v="GG"/>
    <s v="GRUPO GRANDE"/>
    <s v="870G"/>
    <s v="GG de Prácticas externas I"/>
    <s v="GRUPO-A"/>
    <s v="GG de Prácticas externas I"/>
    <s v="1S"/>
    <n v="16613711"/>
    <s v="HERAS"/>
    <s v="VICENTE"/>
    <s v="JÓNATAN"/>
    <s v="joheras"/>
    <s v="jonathan.heras@unirioja.es"/>
    <n v="0.2"/>
    <n v="0.2"/>
    <n v="536"/>
    <s v="PROFESOR INTERINO"/>
    <s v="C01"/>
    <s v="TIEMPO COMPLETO"/>
    <s v="2017-09-15 00:00:00.0"/>
    <s v="null"/>
    <s v="PI101271"/>
    <s v="PROFESOR CONTRATADO INTERINO"/>
    <s v="R111"/>
    <x v="7"/>
    <n v="75"/>
    <s v="CIENCIA DE LA COMPUTACIÓN E INTELIGENCIA ARTIFICIA"/>
  </r>
  <r>
    <x v="15"/>
    <x v="4"/>
    <n v="870"/>
    <s v="870G"/>
    <s v="GRUPO-A"/>
    <n v="16622450"/>
    <s v="Prácticas externas I"/>
    <s v="GG"/>
    <s v="GRUPO GRANDE"/>
    <s v="870G"/>
    <s v="GG de Prácticas externas I"/>
    <s v="GRUPO-A"/>
    <s v="GG de Prácticas externas I"/>
    <s v="1S"/>
    <n v="16622450"/>
    <s v="DIVASÓN"/>
    <s v="MALLAGARAY"/>
    <s v="JOSE"/>
    <s v="jodivaso"/>
    <s v="jose.divason@unirioja.es"/>
    <n v="0.1"/>
    <n v="0.1"/>
    <n v="536"/>
    <s v="PROFESOR INTERINO"/>
    <s v="C01"/>
    <s v="TIEMPO COMPLETO"/>
    <s v="2017-09-15 00:00:00.0"/>
    <s v="null"/>
    <s v="PI101270"/>
    <s v="PROFESOR CONTRATADO INTERINO"/>
    <s v="R111"/>
    <x v="7"/>
    <n v="75"/>
    <s v="CIENCIA DE LA COMPUTACIÓN E INTELIGENCIA ARTIFICIA"/>
  </r>
  <r>
    <x v="15"/>
    <x v="4"/>
    <n v="870"/>
    <s v="870G"/>
    <s v="GRUPO-A"/>
    <n v="17710488"/>
    <s v="Prácticas externas I"/>
    <s v="GG"/>
    <s v="GRUPO GRANDE"/>
    <s v="870G"/>
    <s v="GG de Prácticas externas I"/>
    <s v="GRUPO-A"/>
    <s v="GG de Prácticas externas I"/>
    <s v="1S"/>
    <n v="17710488"/>
    <s v="LAMBAN"/>
    <s v="PARDO"/>
    <s v="LAUREANO"/>
    <s v="lalamban"/>
    <s v="lalamban@unirioja.es"/>
    <n v="0.1"/>
    <n v="0.1"/>
    <n v="504"/>
    <s v="PROFESOR TITULAR UNIVERSIDAD"/>
    <s v="C01"/>
    <s v="TIEMPO COMPLETO"/>
    <s v="2016-09-15 00:00:00.0"/>
    <s v="null"/>
    <s v="DF32144"/>
    <s v="TITULAR DE ESCUELAS UNIVERSITARIAS"/>
    <s v="R111"/>
    <x v="7"/>
    <n v="75"/>
    <s v="CIENCIA DE LA COMPUTACIÓN E INTELIGENCIA ARTIFICIA"/>
  </r>
  <r>
    <x v="15"/>
    <x v="4"/>
    <n v="870"/>
    <s v="870G"/>
    <s v="GRUPO-A"/>
    <n v="72791632"/>
    <s v="Prácticas externas I"/>
    <s v="GG"/>
    <s v="GRUPO GRANDE"/>
    <s v="870G"/>
    <s v="GG de Prácticas externas I"/>
    <s v="GRUPO-A"/>
    <s v="GG de Prácticas externas I"/>
    <s v="1S"/>
    <n v="72791632"/>
    <s v="PÉREZ"/>
    <s v="VALLE"/>
    <s v="BEATRIZ"/>
    <s v="beperev"/>
    <s v="beatriz.perez@unirioja.es"/>
    <n v="0.1"/>
    <n v="0.1"/>
    <n v="536"/>
    <s v="PROFESOR INTERINO"/>
    <s v="C01"/>
    <s v="TIEMPO COMPLETO"/>
    <s v="2009-10-01 00:00:00.0"/>
    <s v="null"/>
    <s v="PI100722"/>
    <s v="PROFESOR CONTRATADO INTERINO"/>
    <s v="R111"/>
    <x v="7"/>
    <n v="75"/>
    <s v="CIENCIA DE LA COMPUTACIÓN E INTELIGENCIA ARTIFICIA"/>
  </r>
  <r>
    <x v="15"/>
    <x v="4"/>
    <n v="870"/>
    <s v="870G"/>
    <s v="GRUPO-A"/>
    <n v="73079169"/>
    <s v="Prácticas externas I"/>
    <s v="GG"/>
    <s v="GRUPO GRANDE"/>
    <s v="870G"/>
    <s v="GG de Prácticas externas I"/>
    <s v="GRUPO-A"/>
    <s v="GG de Prácticas externas I"/>
    <s v="1S"/>
    <n v="73079169"/>
    <s v="RUBIO"/>
    <s v="GARCÍA"/>
    <s v="ÁNGEL LUIS"/>
    <s v="arubio"/>
    <s v="arubio@unirioja.es"/>
    <n v="0.1"/>
    <n v="0.1"/>
    <n v="504"/>
    <s v="PROFESOR TITULAR UNIVERSIDAD"/>
    <s v="C01"/>
    <s v="TIEMPO COMPLETO"/>
    <s v="2018-12-18 00:00:00.0"/>
    <s v="null"/>
    <s v="DF100366"/>
    <s v="PROFESOR TITULAR DE UNIVERSIDAD"/>
    <s v="R111"/>
    <x v="7"/>
    <n v="570"/>
    <s v="LENGUAJES Y SISTEMAS INFORMÁTICOS"/>
  </r>
  <r>
    <x v="4"/>
    <x v="2"/>
    <n v="871"/>
    <s v="871G"/>
    <s v="GRUPO-A"/>
    <n v="16576808"/>
    <s v="Religión, cultura y valores"/>
    <s v="GG"/>
    <s v="GRUPO GRANDE"/>
    <s v="871G"/>
    <s v="GRUPO GRANDE DE Religión, cultura y valores"/>
    <s v="GRUPO-A"/>
    <s v="GG de Religión, cultura y valores"/>
    <s v="1S"/>
    <n v="16576808"/>
    <s v="SÁENZ"/>
    <s v="COMUNIÓN"/>
    <s v="NOELIA"/>
    <s v="nosaenc"/>
    <s v="noelia.saenz@unirioja.es"/>
    <n v="6"/>
    <n v="6"/>
    <n v="532"/>
    <s v="LABORAL DOCENTE-ASOCIADO"/>
    <s v="P06"/>
    <s v="TIEMPO PARCIAL (6+6 HORAS)"/>
    <s v="2016-09-15 00:00:00.0"/>
    <s v="2019-09-14 00:00:00.0"/>
    <s v="PI101057"/>
    <s v="PROFESOR ASOCIADO"/>
    <s v="R115"/>
    <x v="2"/>
    <n v="210"/>
    <s v="DIDÁCTICA DE LAS CIENCIAS SOCIALES"/>
  </r>
  <r>
    <x v="5"/>
    <x v="2"/>
    <n v="871"/>
    <s v="871G"/>
    <s v="GRUPO-A"/>
    <n v="16576808"/>
    <s v="Religión, cultura y valores"/>
    <s v="GG"/>
    <s v="GRUPO GRANDE"/>
    <s v="871G"/>
    <s v="GRUPO GRANDE DE Religión, cultura y valores"/>
    <s v="GRUPO-A"/>
    <s v="GG de Religión, cultura y valores"/>
    <s v="1S"/>
    <n v="16576808"/>
    <s v="SÁENZ"/>
    <s v="COMUNIÓN"/>
    <s v="NOELIA"/>
    <s v="nosaenc"/>
    <s v="noelia.saenz@unirioja.es"/>
    <n v="6"/>
    <m/>
    <n v="532"/>
    <s v="LABORAL DOCENTE-ASOCIADO"/>
    <s v="P06"/>
    <s v="TIEMPO PARCIAL (6+6 HORAS)"/>
    <s v="2016-09-15 00:00:00.0"/>
    <s v="2019-09-14 00:00:00.0"/>
    <s v="PI101057"/>
    <s v="PROFESOR ASOCIADO"/>
    <s v="R115"/>
    <x v="2"/>
    <n v="210"/>
    <s v="DIDÁCTICA DE LAS CIENCIAS SOCIALES"/>
  </r>
  <r>
    <x v="4"/>
    <x v="2"/>
    <n v="872"/>
    <s v="872G"/>
    <s v="GRUPO-A"/>
    <n v="16576808"/>
    <s v="El mensaje cristiano"/>
    <s v="GG"/>
    <s v="GRUPO GRANDE"/>
    <s v="872G"/>
    <s v="Grupo Grande de El mensaje cristiano"/>
    <s v="GRUPO-A"/>
    <s v="Grupo Grande de El mensaje cristiano"/>
    <s v="2S"/>
    <n v="16576808"/>
    <s v="SÁENZ"/>
    <s v="COMUNIÓN"/>
    <s v="NOELIA"/>
    <s v="nosaenc"/>
    <s v="noelia.saenz@unirioja.es"/>
    <n v="6"/>
    <n v="6"/>
    <n v="532"/>
    <s v="LABORAL DOCENTE-ASOCIADO"/>
    <s v="P06"/>
    <s v="TIEMPO PARCIAL (6+6 HORAS)"/>
    <s v="2016-09-15 00:00:00.0"/>
    <s v="2019-09-14 00:00:00.0"/>
    <s v="PI101057"/>
    <s v="PROFESOR ASOCIADO"/>
    <s v="R115"/>
    <x v="2"/>
    <n v="210"/>
    <s v="DIDÁCTICA DE LAS CIENCIAS SOCIALES"/>
  </r>
  <r>
    <x v="5"/>
    <x v="2"/>
    <n v="872"/>
    <s v="872G"/>
    <s v="GRUPO-A"/>
    <n v="16576808"/>
    <s v="El mensaje cristiano"/>
    <s v="GG"/>
    <s v="GRUPO GRANDE"/>
    <s v="872G"/>
    <s v="Grupo Grande de El mensaje cristiano"/>
    <s v="GRUPO-A"/>
    <s v="Grupo Grande de El mensaje cristiano"/>
    <s v="2S"/>
    <n v="16576808"/>
    <s v="SÁENZ"/>
    <s v="COMUNIÓN"/>
    <s v="NOELIA"/>
    <s v="nosaenc"/>
    <s v="noelia.saenz@unirioja.es"/>
    <n v="6"/>
    <m/>
    <n v="532"/>
    <s v="LABORAL DOCENTE-ASOCIADO"/>
    <s v="P06"/>
    <s v="TIEMPO PARCIAL (6+6 HORAS)"/>
    <s v="2016-09-15 00:00:00.0"/>
    <s v="2019-09-14 00:00:00.0"/>
    <s v="PI101057"/>
    <s v="PROFESOR ASOCIADO"/>
    <s v="R115"/>
    <x v="2"/>
    <n v="210"/>
    <s v="DIDÁCTICA DE LAS CIENCIAS SOCIALES"/>
  </r>
  <r>
    <x v="5"/>
    <x v="2"/>
    <n v="874"/>
    <s v="874G"/>
    <s v="GRUPO-A"/>
    <n v="16557120"/>
    <s v="Prácticum II (Generalista)"/>
    <s v="GG"/>
    <s v="GRUPO GRANDE"/>
    <s v="874G"/>
    <s v="Prácticum II (Generalista)"/>
    <s v="GRUPO-A"/>
    <s v="GG de Prácticum II (Generalista)"/>
    <s v="AN"/>
    <n v="16557120"/>
    <s v="ASENSIO"/>
    <s v="ARÓSTEGUI"/>
    <s v="MARÍA DEL MAR"/>
    <s v="masensio"/>
    <s v="mar.asensio@unirioja.es"/>
    <n v="0"/>
    <n v="0"/>
    <n v="504"/>
    <s v="PROFESOR TITULAR UNIVERSIDAD"/>
    <s v="C01"/>
    <s v="TIEMPO COMPLETO"/>
    <s v="2018-12-24 00:00:00.0"/>
    <s v="null"/>
    <s v="DF100364"/>
    <s v="PROFESOR TITULAR DE UNIVERSIDAD"/>
    <s v="R107"/>
    <x v="6"/>
    <n v="345"/>
    <s v="FILOLOGÍA INGLESA"/>
  </r>
  <r>
    <x v="5"/>
    <x v="2"/>
    <n v="875"/>
    <s v="875G"/>
    <s v="GRUPO-A"/>
    <n v="16557120"/>
    <s v="Prácticum II (Lengua Extranjera Inglés)"/>
    <s v="GG"/>
    <s v="GRUPO GRANDE"/>
    <s v="875G"/>
    <s v="GG de Prácticum II (Lengua Extranjera Inglés)"/>
    <s v="GRUPO-A"/>
    <s v="GG de Prácticum II (Lengua Extranjera Inglés)"/>
    <s v="AN"/>
    <n v="16557120"/>
    <s v="ASENSIO"/>
    <s v="ARÓSTEGUI"/>
    <s v="MARÍA DEL MAR"/>
    <s v="masensio"/>
    <s v="mar.asensio@unirioja.es"/>
    <n v="0"/>
    <n v="0"/>
    <n v="504"/>
    <s v="PROFESOR TITULAR UNIVERSIDAD"/>
    <s v="C01"/>
    <s v="TIEMPO COMPLETO"/>
    <s v="2018-12-24 00:00:00.0"/>
    <s v="null"/>
    <s v="DF100364"/>
    <s v="PROFESOR TITULAR DE UNIVERSIDAD"/>
    <s v="R107"/>
    <x v="6"/>
    <n v="345"/>
    <s v="FILOLOGÍA INGLESA"/>
  </r>
  <r>
    <x v="5"/>
    <x v="2"/>
    <n v="876"/>
    <s v="876G"/>
    <s v="GRUPO-A"/>
    <n v="16557120"/>
    <s v="Prácticum II (Educación Física)"/>
    <s v="GG"/>
    <s v="GRUPO GRANDE"/>
    <s v="876G"/>
    <s v="GG de Prácticum II (Educación Física)"/>
    <s v="GRUPO-A"/>
    <s v="GG de Prácticum II (Educación Física)"/>
    <s v="AN"/>
    <n v="16557120"/>
    <s v="ASENSIO"/>
    <s v="ARÓSTEGUI"/>
    <s v="MARÍA DEL MAR"/>
    <s v="masensio"/>
    <s v="mar.asensio@unirioja.es"/>
    <n v="0"/>
    <n v="0"/>
    <n v="504"/>
    <s v="PROFESOR TITULAR UNIVERSIDAD"/>
    <s v="C01"/>
    <s v="TIEMPO COMPLETO"/>
    <s v="2018-12-24 00:00:00.0"/>
    <s v="null"/>
    <s v="DF100364"/>
    <s v="PROFESOR TITULAR DE UNIVERSIDAD"/>
    <s v="R107"/>
    <x v="6"/>
    <n v="345"/>
    <s v="FILOLOGÍA INGLESA"/>
  </r>
  <r>
    <x v="16"/>
    <x v="5"/>
    <n v="877"/>
    <s v="877G"/>
    <s v="GRUPO-A"/>
    <n v="78750288"/>
    <s v="Fundamentos de control industrial"/>
    <s v="GG"/>
    <s v="GRUPO GRANDE"/>
    <s v="877G"/>
    <s v="GG de Fundamentos de control industraial"/>
    <s v="GRUPO-A"/>
    <s v="GG de Fundamentos de control industrial"/>
    <s v="2S"/>
    <n v="78750288"/>
    <s v="RICO"/>
    <s v="AZAGRA"/>
    <s v="JAVIER"/>
    <s v="jarico"/>
    <s v="javier.rico@unirioja.es"/>
    <n v="2"/>
    <n v="2"/>
    <n v="536"/>
    <s v="PROFESOR INTERINO"/>
    <s v="C01"/>
    <s v="TIEMPO COMPLETO"/>
    <s v="2010-09-01 00:00:00.0"/>
    <s v="null"/>
    <s v="PI100757"/>
    <s v="PROFESOR CONTRATADO INTERINO"/>
    <s v="R109"/>
    <x v="9"/>
    <n v="520"/>
    <s v="INGENIERÍA DE SISTEMAS Y AUTOMÁTICA"/>
  </r>
  <r>
    <x v="16"/>
    <x v="5"/>
    <n v="877"/>
    <s v="877G"/>
    <s v="GRUPO-B"/>
    <n v="78750288"/>
    <s v="Fundamentos de control industrial"/>
    <s v="GG"/>
    <s v="GRUPO GRANDE"/>
    <s v="877G"/>
    <s v="GG de Fundamentos de control industraial"/>
    <s v="GRUPO-B"/>
    <s v="GG de Fundamentos de control industrial"/>
    <s v="2S"/>
    <n v="78750288"/>
    <s v="RICO"/>
    <s v="AZAGRA"/>
    <s v="JAVIER"/>
    <s v="jarico"/>
    <s v="javier.rico@unirioja.es"/>
    <n v="2"/>
    <n v="2"/>
    <n v="536"/>
    <s v="PROFESOR INTERINO"/>
    <s v="C01"/>
    <s v="TIEMPO COMPLETO"/>
    <s v="2010-09-01 00:00:00.0"/>
    <s v="null"/>
    <s v="PI100757"/>
    <s v="PROFESOR CONTRATADO INTERINO"/>
    <s v="R109"/>
    <x v="9"/>
    <n v="520"/>
    <s v="INGENIERÍA DE SISTEMAS Y AUTOMÁTICA"/>
  </r>
  <r>
    <x v="16"/>
    <x v="5"/>
    <n v="877"/>
    <s v="877L"/>
    <s v="GRUPO-A1"/>
    <n v="16518274"/>
    <s v="Fundamentos de control industrial"/>
    <s v="GL"/>
    <s v="GRUPO DE LABORATORIO"/>
    <s v="877L"/>
    <s v="GL de Fundamentos de control industrial"/>
    <s v="GRUPO-A1"/>
    <s v="GL de Fundamentos de control industrial"/>
    <s v="2S"/>
    <n v="16518274"/>
    <s v="ZORZANO"/>
    <s v="MARTÍNEZ"/>
    <s v="LUIS FRANCISCO"/>
    <s v="lzorzano"/>
    <s v="luis.zorzano@unirioja.es"/>
    <n v="1.5"/>
    <n v="1.5"/>
    <n v="505"/>
    <s v="CATEDRATICO ESCUELA UNIVERSITARIA"/>
    <s v="01A"/>
    <s v="TIEMPO COMPLETO AMPLIADO"/>
    <s v="2012-09-01 00:00:00.0"/>
    <s v="null"/>
    <s v="DF100144"/>
    <s v="CATEDRÁTICO DE ESCUELA UNIVERSITARIA"/>
    <s v="R109"/>
    <x v="9"/>
    <n v="785"/>
    <s v="TECNOLOGÍA ELECTRÓNICA"/>
  </r>
  <r>
    <x v="16"/>
    <x v="5"/>
    <n v="877"/>
    <s v="877L"/>
    <s v="GRUPO-A2"/>
    <n v="16518274"/>
    <s v="Fundamentos de control industrial"/>
    <s v="GL"/>
    <s v="GRUPO DE LABORATORIO"/>
    <s v="877L"/>
    <s v="GL de Fundamentos de control industrial"/>
    <s v="GRUPO-A2"/>
    <s v="GL de Fundamentos de control industrial"/>
    <s v="2S"/>
    <n v="16518274"/>
    <s v="ZORZANO"/>
    <s v="MARTÍNEZ"/>
    <s v="LUIS FRANCISCO"/>
    <s v="lzorzano"/>
    <s v="luis.zorzano@unirioja.es"/>
    <n v="1.5"/>
    <n v="1.5"/>
    <n v="505"/>
    <s v="CATEDRATICO ESCUELA UNIVERSITARIA"/>
    <s v="01A"/>
    <s v="TIEMPO COMPLETO AMPLIADO"/>
    <s v="2012-09-01 00:00:00.0"/>
    <s v="null"/>
    <s v="DF100144"/>
    <s v="CATEDRÁTICO DE ESCUELA UNIVERSITARIA"/>
    <s v="R109"/>
    <x v="9"/>
    <n v="785"/>
    <s v="TECNOLOGÍA ELECTRÓNICA"/>
  </r>
  <r>
    <x v="16"/>
    <x v="5"/>
    <n v="877"/>
    <s v="877L"/>
    <s v="GRUPO-A3"/>
    <n v="16611012"/>
    <s v="Fundamentos de control industrial"/>
    <s v="GL"/>
    <s v="GRUPO DE LABORATORIO"/>
    <s v="877L"/>
    <s v="GL de Fundamentos de control industrial"/>
    <s v="GRUPO-A3"/>
    <s v="GL de Fundamentos de control industrial"/>
    <s v="2S"/>
    <n v="16611012"/>
    <s v="NÁJERA"/>
    <s v="CANAL"/>
    <s v="SILVANO"/>
    <s v="sinajera"/>
    <s v="silvano.najera@unirioja.es"/>
    <n v="1.5"/>
    <n v="1.5"/>
    <n v="536"/>
    <s v="PROFESOR INTERINO"/>
    <s v="C01"/>
    <s v="TIEMPO COMPLETO"/>
    <s v="2018-09-17 00:00:00.0"/>
    <s v="null"/>
    <s v="PI101375"/>
    <s v="PROFESOR CONTRATADO INTERINO TC"/>
    <s v="R109"/>
    <x v="9"/>
    <n v="520"/>
    <s v="INGENIERÍA DE SISTEMAS Y AUTOMÁTICA"/>
  </r>
  <r>
    <x v="16"/>
    <x v="5"/>
    <n v="877"/>
    <s v="877L"/>
    <s v="GRUPO-A4"/>
    <n v="16611012"/>
    <s v="Fundamentos de control industrial"/>
    <s v="GL"/>
    <s v="GRUPO DE LABORATORIO"/>
    <s v="877L"/>
    <s v="GL de Fundamentos de control industrial"/>
    <s v="GRUPO-A4"/>
    <s v="GL de Fundamentos de control industrial"/>
    <s v="2S"/>
    <n v="16611012"/>
    <s v="NÁJERA"/>
    <s v="CANAL"/>
    <s v="SILVANO"/>
    <s v="sinajera"/>
    <s v="silvano.najera@unirioja.es"/>
    <n v="1.5"/>
    <n v="1.5"/>
    <n v="536"/>
    <s v="PROFESOR INTERINO"/>
    <s v="C01"/>
    <s v="TIEMPO COMPLETO"/>
    <s v="2018-09-17 00:00:00.0"/>
    <s v="null"/>
    <s v="PI101375"/>
    <s v="PROFESOR CONTRATADO INTERINO TC"/>
    <s v="R109"/>
    <x v="9"/>
    <n v="520"/>
    <s v="INGENIERÍA DE SISTEMAS Y AUTOMÁTICA"/>
  </r>
  <r>
    <x v="16"/>
    <x v="5"/>
    <n v="877"/>
    <s v="877L"/>
    <s v="GRUPO-B1"/>
    <n v="16563235"/>
    <s v="Fundamentos de control industrial"/>
    <s v="GL"/>
    <s v="GRUPO DE LABORATORIO"/>
    <s v="877L"/>
    <s v="GL de Fundamentos de control industrial"/>
    <s v="GRUPO-B1"/>
    <s v="GL de Fundamentos de control industrial"/>
    <s v="2S"/>
    <n v="16563235"/>
    <s v="MIRURI"/>
    <s v="SÁENZ"/>
    <s v="JUAN MARTÍN"/>
    <s v="jumiruri"/>
    <s v="juan-martin.miruri@unirioja.es"/>
    <n v="1.5"/>
    <n v="1.5"/>
    <n v="535"/>
    <s v="COLABORADOR-TIPO 1"/>
    <s v="C01"/>
    <s v="TIEMPO COMPLETO"/>
    <s v="2006-10-01 00:00:00.0"/>
    <s v="null"/>
    <s v="LD100576"/>
    <s v="COLABORADOR TIPO 1"/>
    <s v="R109"/>
    <x v="9"/>
    <n v="520"/>
    <s v="INGENIERÍA DE SISTEMAS Y AUTOMÁTICA"/>
  </r>
  <r>
    <x v="16"/>
    <x v="5"/>
    <n v="877"/>
    <s v="877L"/>
    <s v="GRUPO-B2"/>
    <n v="16563235"/>
    <s v="Fundamentos de control industrial"/>
    <s v="GL"/>
    <s v="GRUPO DE LABORATORIO"/>
    <s v="877L"/>
    <s v="GL de Fundamentos de control industrial"/>
    <s v="GRUPO-B2"/>
    <s v="GL de Fundamentos de control industrial"/>
    <s v="2S"/>
    <n v="16563235"/>
    <s v="MIRURI"/>
    <s v="SÁENZ"/>
    <s v="JUAN MARTÍN"/>
    <s v="jumiruri"/>
    <s v="juan-martin.miruri@unirioja.es"/>
    <n v="1.5"/>
    <n v="1.5"/>
    <n v="535"/>
    <s v="COLABORADOR-TIPO 1"/>
    <s v="C01"/>
    <s v="TIEMPO COMPLETO"/>
    <s v="2006-10-01 00:00:00.0"/>
    <s v="null"/>
    <s v="LD100576"/>
    <s v="COLABORADOR TIPO 1"/>
    <s v="R109"/>
    <x v="9"/>
    <n v="520"/>
    <s v="INGENIERÍA DE SISTEMAS Y AUTOMÁTICA"/>
  </r>
  <r>
    <x v="16"/>
    <x v="5"/>
    <n v="877"/>
    <s v="877L"/>
    <s v="GRUPO-B3"/>
    <n v="16611012"/>
    <s v="Fundamentos de control industrial"/>
    <s v="GL"/>
    <s v="GRUPO DE LABORATORIO"/>
    <s v="877L"/>
    <s v="GL de Fundamentos de control industrial"/>
    <s v="GRUPO-B3"/>
    <s v="GL de Fundamentos de control industrial"/>
    <s v="2S"/>
    <n v="16611012"/>
    <s v="NÁJERA"/>
    <s v="CANAL"/>
    <s v="SILVANO"/>
    <s v="sinajera"/>
    <s v="silvano.najera@unirioja.es"/>
    <n v="1.5"/>
    <n v="1.5"/>
    <n v="536"/>
    <s v="PROFESOR INTERINO"/>
    <s v="C01"/>
    <s v="TIEMPO COMPLETO"/>
    <s v="2018-09-17 00:00:00.0"/>
    <s v="null"/>
    <s v="PI101375"/>
    <s v="PROFESOR CONTRATADO INTERINO TC"/>
    <s v="R109"/>
    <x v="9"/>
    <n v="520"/>
    <s v="INGENIERÍA DE SISTEMAS Y AUTOMÁTICA"/>
  </r>
  <r>
    <x v="16"/>
    <x v="5"/>
    <n v="877"/>
    <s v="877L"/>
    <s v="GRUPO-B4"/>
    <n v="16611012"/>
    <s v="Fundamentos de control industrial"/>
    <s v="GL"/>
    <s v="GRUPO DE LABORATORIO"/>
    <s v="877L"/>
    <s v="GL de Fundamentos de control industrial"/>
    <s v="GRUPO-B4"/>
    <s v="GL de Fundamentos de control industrial"/>
    <s v="2S"/>
    <n v="16611012"/>
    <s v="NÁJERA"/>
    <s v="CANAL"/>
    <s v="SILVANO"/>
    <s v="sinajera"/>
    <s v="silvano.najera@unirioja.es"/>
    <n v="1.5"/>
    <n v="1.5"/>
    <n v="536"/>
    <s v="PROFESOR INTERINO"/>
    <s v="C01"/>
    <s v="TIEMPO COMPLETO"/>
    <s v="2018-09-17 00:00:00.0"/>
    <s v="null"/>
    <s v="PI101375"/>
    <s v="PROFESOR CONTRATADO INTERINO TC"/>
    <s v="R109"/>
    <x v="9"/>
    <n v="520"/>
    <s v="INGENIERÍA DE SISTEMAS Y AUTOMÁTICA"/>
  </r>
  <r>
    <x v="16"/>
    <x v="5"/>
    <n v="877"/>
    <s v="877R"/>
    <s v="GRUPO-A1"/>
    <n v="78750288"/>
    <s v="Fundamentos de control industrial"/>
    <s v="GR"/>
    <s v="GRUPO REDUCIDO"/>
    <s v="877R"/>
    <s v="GR de Fundamentos de control industrial"/>
    <s v="GRUPO-A1"/>
    <s v="GR de Fundamentos de control industrial"/>
    <s v="2S"/>
    <n v="78750288"/>
    <s v="RICO"/>
    <s v="AZAGRA"/>
    <s v="JAVIER"/>
    <s v="jarico"/>
    <s v="javier.rico@unirioja.es"/>
    <n v="1"/>
    <n v="1"/>
    <n v="536"/>
    <s v="PROFESOR INTERINO"/>
    <s v="C01"/>
    <s v="TIEMPO COMPLETO"/>
    <s v="2010-09-01 00:00:00.0"/>
    <s v="null"/>
    <s v="PI100757"/>
    <s v="PROFESOR CONTRATADO INTERINO"/>
    <s v="R109"/>
    <x v="9"/>
    <n v="520"/>
    <s v="INGENIERÍA DE SISTEMAS Y AUTOMÁTICA"/>
  </r>
  <r>
    <x v="16"/>
    <x v="5"/>
    <n v="877"/>
    <s v="877R"/>
    <s v="GRUPO-A2"/>
    <n v="16611012"/>
    <s v="Fundamentos de control industrial"/>
    <s v="GR"/>
    <s v="GRUPO REDUCIDO"/>
    <s v="877R"/>
    <s v="GR de Fundamentos de control industrial"/>
    <s v="GRUPO-A2"/>
    <s v="GR de Fundamentos de control industrial"/>
    <s v="2S"/>
    <n v="16611012"/>
    <s v="NÁJERA"/>
    <s v="CANAL"/>
    <s v="SILVANO"/>
    <s v="sinajera"/>
    <s v="silvano.najera@unirioja.es"/>
    <n v="1"/>
    <n v="1"/>
    <n v="536"/>
    <s v="PROFESOR INTERINO"/>
    <s v="C01"/>
    <s v="TIEMPO COMPLETO"/>
    <s v="2018-09-17 00:00:00.0"/>
    <s v="null"/>
    <s v="PI101375"/>
    <s v="PROFESOR CONTRATADO INTERINO TC"/>
    <s v="R109"/>
    <x v="9"/>
    <n v="520"/>
    <s v="INGENIERÍA DE SISTEMAS Y AUTOMÁTICA"/>
  </r>
  <r>
    <x v="16"/>
    <x v="5"/>
    <n v="877"/>
    <s v="877R"/>
    <s v="GRUPO-A3"/>
    <n v="78750288"/>
    <s v="Fundamentos de control industrial"/>
    <s v="GR"/>
    <s v="GRUPO REDUCIDO"/>
    <s v="877R"/>
    <s v="GR de Fundamentos de control industrial"/>
    <s v="GRUPO-A3"/>
    <s v="GR de Fundamentos de control industrial"/>
    <s v="2S"/>
    <n v="78750288"/>
    <s v="RICO"/>
    <s v="AZAGRA"/>
    <s v="JAVIER"/>
    <s v="jarico"/>
    <s v="javier.rico@unirioja.es"/>
    <n v="1"/>
    <n v="1"/>
    <n v="536"/>
    <s v="PROFESOR INTERINO"/>
    <s v="C01"/>
    <s v="TIEMPO COMPLETO"/>
    <s v="2010-09-01 00:00:00.0"/>
    <s v="null"/>
    <s v="PI100757"/>
    <s v="PROFESOR CONTRATADO INTERINO"/>
    <s v="R109"/>
    <x v="9"/>
    <n v="520"/>
    <s v="INGENIERÍA DE SISTEMAS Y AUTOMÁTICA"/>
  </r>
  <r>
    <x v="16"/>
    <x v="5"/>
    <n v="877"/>
    <s v="877R"/>
    <s v="GRUPO-B1"/>
    <n v="16611012"/>
    <s v="Fundamentos de control industrial"/>
    <s v="GR"/>
    <s v="GRUPO REDUCIDO"/>
    <s v="877R"/>
    <s v="GR de Fundamentos de control industrial"/>
    <s v="GRUPO-B1"/>
    <s v="GR de Fundamentos de control industrial"/>
    <s v="2S"/>
    <n v="16611012"/>
    <s v="NÁJERA"/>
    <s v="CANAL"/>
    <s v="SILVANO"/>
    <s v="sinajera"/>
    <s v="silvano.najera@unirioja.es"/>
    <n v="1"/>
    <n v="1"/>
    <n v="536"/>
    <s v="PROFESOR INTERINO"/>
    <s v="C01"/>
    <s v="TIEMPO COMPLETO"/>
    <s v="2018-09-17 00:00:00.0"/>
    <s v="null"/>
    <s v="PI101375"/>
    <s v="PROFESOR CONTRATADO INTERINO TC"/>
    <s v="R109"/>
    <x v="9"/>
    <n v="520"/>
    <s v="INGENIERÍA DE SISTEMAS Y AUTOMÁTICA"/>
  </r>
  <r>
    <x v="16"/>
    <x v="5"/>
    <n v="877"/>
    <s v="877R"/>
    <s v="GRUPO-B2"/>
    <n v="16611012"/>
    <s v="Fundamentos de control industrial"/>
    <s v="GR"/>
    <s v="GRUPO REDUCIDO"/>
    <s v="877R"/>
    <s v="GR de Fundamentos de control industrial"/>
    <s v="GRUPO-B2"/>
    <s v="GR de Fundamentos de control industrial"/>
    <s v="2S"/>
    <n v="16611012"/>
    <s v="NÁJERA"/>
    <s v="CANAL"/>
    <s v="SILVANO"/>
    <s v="sinajera"/>
    <s v="silvano.najera@unirioja.es"/>
    <n v="1"/>
    <n v="1"/>
    <n v="536"/>
    <s v="PROFESOR INTERINO"/>
    <s v="C01"/>
    <s v="TIEMPO COMPLETO"/>
    <s v="2018-09-17 00:00:00.0"/>
    <s v="null"/>
    <s v="PI101375"/>
    <s v="PROFESOR CONTRATADO INTERINO TC"/>
    <s v="R109"/>
    <x v="9"/>
    <n v="520"/>
    <s v="INGENIERÍA DE SISTEMAS Y AUTOMÁTICA"/>
  </r>
  <r>
    <x v="16"/>
    <x v="5"/>
    <n v="877"/>
    <s v="877R"/>
    <s v="GRUPO-B3"/>
    <n v="16611012"/>
    <s v="Fundamentos de control industrial"/>
    <s v="GR"/>
    <s v="GRUPO REDUCIDO"/>
    <s v="877R"/>
    <s v="GR de Fundamentos de control industrial"/>
    <s v="GRUPO-B3"/>
    <s v="GR de Fundamentos de control industrial"/>
    <s v="2S"/>
    <n v="16611012"/>
    <s v="NÁJERA"/>
    <s v="CANAL"/>
    <s v="SILVANO"/>
    <s v="sinajera"/>
    <s v="silvano.najera@unirioja.es"/>
    <n v="1"/>
    <n v="1"/>
    <n v="536"/>
    <s v="PROFESOR INTERINO"/>
    <s v="C01"/>
    <s v="TIEMPO COMPLETO"/>
    <s v="2018-09-17 00:00:00.0"/>
    <s v="null"/>
    <s v="PI101375"/>
    <s v="PROFESOR CONTRATADO INTERINO TC"/>
    <s v="R109"/>
    <x v="9"/>
    <n v="520"/>
    <s v="INGENIERÍA DE SISTEMAS Y AUTOMÁTICA"/>
  </r>
  <r>
    <x v="17"/>
    <x v="5"/>
    <n v="877"/>
    <s v="877G"/>
    <s v="GRUPO-A"/>
    <n v="78750288"/>
    <s v="Fundamentos de control industrial"/>
    <s v="GG"/>
    <s v="GRUPO GRANDE"/>
    <s v="877G"/>
    <s v="GG de Fundamentos de control industraial"/>
    <s v="GRUPO-A"/>
    <s v="GG de Fundamentos de control industrial"/>
    <s v="2S"/>
    <n v="78750288"/>
    <s v="RICO"/>
    <s v="AZAGRA"/>
    <s v="JAVIER"/>
    <s v="jarico"/>
    <s v="javier.rico@unirioja.es"/>
    <n v="2"/>
    <m/>
    <n v="536"/>
    <s v="PROFESOR INTERINO"/>
    <s v="C01"/>
    <s v="TIEMPO COMPLETO"/>
    <s v="2010-09-01 00:00:00.0"/>
    <s v="null"/>
    <s v="PI100757"/>
    <s v="PROFESOR CONTRATADO INTERINO"/>
    <s v="R109"/>
    <x v="9"/>
    <n v="520"/>
    <s v="INGENIERÍA DE SISTEMAS Y AUTOMÁTICA"/>
  </r>
  <r>
    <x v="17"/>
    <x v="5"/>
    <n v="877"/>
    <s v="877G"/>
    <s v="GRUPO-B"/>
    <n v="78750288"/>
    <s v="Fundamentos de control industrial"/>
    <s v="GG"/>
    <s v="GRUPO GRANDE"/>
    <s v="877G"/>
    <s v="GG de Fundamentos de control industraial"/>
    <s v="GRUPO-B"/>
    <s v="GG de Fundamentos de control industrial"/>
    <s v="2S"/>
    <n v="78750288"/>
    <s v="RICO"/>
    <s v="AZAGRA"/>
    <s v="JAVIER"/>
    <s v="jarico"/>
    <s v="javier.rico@unirioja.es"/>
    <n v="2"/>
    <m/>
    <n v="536"/>
    <s v="PROFESOR INTERINO"/>
    <s v="C01"/>
    <s v="TIEMPO COMPLETO"/>
    <s v="2010-09-01 00:00:00.0"/>
    <s v="null"/>
    <s v="PI100757"/>
    <s v="PROFESOR CONTRATADO INTERINO"/>
    <s v="R109"/>
    <x v="9"/>
    <n v="520"/>
    <s v="INGENIERÍA DE SISTEMAS Y AUTOMÁTICA"/>
  </r>
  <r>
    <x v="17"/>
    <x v="5"/>
    <n v="877"/>
    <s v="877L"/>
    <s v="GRUPO-A1"/>
    <n v="16518274"/>
    <s v="Fundamentos de control industrial"/>
    <s v="GL"/>
    <s v="GRUPO DE LABORATORIO"/>
    <s v="877L"/>
    <s v="GL de Fundamentos de control industrial"/>
    <s v="GRUPO-A1"/>
    <s v="GL de Fundamentos de control industrial"/>
    <s v="2S"/>
    <n v="16518274"/>
    <s v="ZORZANO"/>
    <s v="MARTÍNEZ"/>
    <s v="LUIS FRANCISCO"/>
    <s v="lzorzano"/>
    <s v="luis.zorzano@unirioja.es"/>
    <n v="1.5"/>
    <m/>
    <n v="505"/>
    <s v="CATEDRATICO ESCUELA UNIVERSITARIA"/>
    <s v="01A"/>
    <s v="TIEMPO COMPLETO AMPLIADO"/>
    <s v="2012-09-01 00:00:00.0"/>
    <s v="null"/>
    <s v="DF100144"/>
    <s v="CATEDRÁTICO DE ESCUELA UNIVERSITARIA"/>
    <s v="R109"/>
    <x v="9"/>
    <n v="785"/>
    <s v="TECNOLOGÍA ELECTRÓNICA"/>
  </r>
  <r>
    <x v="17"/>
    <x v="5"/>
    <n v="877"/>
    <s v="877L"/>
    <s v="GRUPO-A2"/>
    <n v="16518274"/>
    <s v="Fundamentos de control industrial"/>
    <s v="GL"/>
    <s v="GRUPO DE LABORATORIO"/>
    <s v="877L"/>
    <s v="GL de Fundamentos de control industrial"/>
    <s v="GRUPO-A2"/>
    <s v="GL de Fundamentos de control industrial"/>
    <s v="2S"/>
    <n v="16518274"/>
    <s v="ZORZANO"/>
    <s v="MARTÍNEZ"/>
    <s v="LUIS FRANCISCO"/>
    <s v="lzorzano"/>
    <s v="luis.zorzano@unirioja.es"/>
    <n v="1.5"/>
    <m/>
    <n v="505"/>
    <s v="CATEDRATICO ESCUELA UNIVERSITARIA"/>
    <s v="01A"/>
    <s v="TIEMPO COMPLETO AMPLIADO"/>
    <s v="2012-09-01 00:00:00.0"/>
    <s v="null"/>
    <s v="DF100144"/>
    <s v="CATEDRÁTICO DE ESCUELA UNIVERSITARIA"/>
    <s v="R109"/>
    <x v="9"/>
    <n v="785"/>
    <s v="TECNOLOGÍA ELECTRÓNICA"/>
  </r>
  <r>
    <x v="17"/>
    <x v="5"/>
    <n v="877"/>
    <s v="877L"/>
    <s v="GRUPO-A3"/>
    <n v="16611012"/>
    <s v="Fundamentos de control industrial"/>
    <s v="GL"/>
    <s v="GRUPO DE LABORATORIO"/>
    <s v="877L"/>
    <s v="GL de Fundamentos de control industrial"/>
    <s v="GRUPO-A3"/>
    <s v="GL de Fundamentos de control industrial"/>
    <s v="2S"/>
    <n v="16611012"/>
    <s v="NÁJERA"/>
    <s v="CANAL"/>
    <s v="SILVANO"/>
    <s v="sinajera"/>
    <s v="silvano.najera@unirioja.es"/>
    <n v="1.5"/>
    <m/>
    <n v="536"/>
    <s v="PROFESOR INTERINO"/>
    <s v="C01"/>
    <s v="TIEMPO COMPLETO"/>
    <s v="2018-09-17 00:00:00.0"/>
    <s v="null"/>
    <s v="PI101375"/>
    <s v="PROFESOR CONTRATADO INTERINO TC"/>
    <s v="R109"/>
    <x v="9"/>
    <n v="520"/>
    <s v="INGENIERÍA DE SISTEMAS Y AUTOMÁTICA"/>
  </r>
  <r>
    <x v="17"/>
    <x v="5"/>
    <n v="877"/>
    <s v="877L"/>
    <s v="GRUPO-A4"/>
    <n v="16611012"/>
    <s v="Fundamentos de control industrial"/>
    <s v="GL"/>
    <s v="GRUPO DE LABORATORIO"/>
    <s v="877L"/>
    <s v="GL de Fundamentos de control industrial"/>
    <s v="GRUPO-A4"/>
    <s v="GL de Fundamentos de control industrial"/>
    <s v="2S"/>
    <n v="16611012"/>
    <s v="NÁJERA"/>
    <s v="CANAL"/>
    <s v="SILVANO"/>
    <s v="sinajera"/>
    <s v="silvano.najera@unirioja.es"/>
    <n v="1.5"/>
    <m/>
    <n v="536"/>
    <s v="PROFESOR INTERINO"/>
    <s v="C01"/>
    <s v="TIEMPO COMPLETO"/>
    <s v="2018-09-17 00:00:00.0"/>
    <s v="null"/>
    <s v="PI101375"/>
    <s v="PROFESOR CONTRATADO INTERINO TC"/>
    <s v="R109"/>
    <x v="9"/>
    <n v="520"/>
    <s v="INGENIERÍA DE SISTEMAS Y AUTOMÁTICA"/>
  </r>
  <r>
    <x v="17"/>
    <x v="5"/>
    <n v="877"/>
    <s v="877L"/>
    <s v="GRUPO-B1"/>
    <n v="16563235"/>
    <s v="Fundamentos de control industrial"/>
    <s v="GL"/>
    <s v="GRUPO DE LABORATORIO"/>
    <s v="877L"/>
    <s v="GL de Fundamentos de control industrial"/>
    <s v="GRUPO-B1"/>
    <s v="GL de Fundamentos de control industrial"/>
    <s v="2S"/>
    <n v="16563235"/>
    <s v="MIRURI"/>
    <s v="SÁENZ"/>
    <s v="JUAN MARTÍN"/>
    <s v="jumiruri"/>
    <s v="juan-martin.miruri@unirioja.es"/>
    <n v="1.5"/>
    <m/>
    <n v="535"/>
    <s v="COLABORADOR-TIPO 1"/>
    <s v="C01"/>
    <s v="TIEMPO COMPLETO"/>
    <s v="2006-10-01 00:00:00.0"/>
    <s v="null"/>
    <s v="LD100576"/>
    <s v="COLABORADOR TIPO 1"/>
    <s v="R109"/>
    <x v="9"/>
    <n v="520"/>
    <s v="INGENIERÍA DE SISTEMAS Y AUTOMÁTICA"/>
  </r>
  <r>
    <x v="17"/>
    <x v="5"/>
    <n v="877"/>
    <s v="877L"/>
    <s v="GRUPO-B2"/>
    <n v="16563235"/>
    <s v="Fundamentos de control industrial"/>
    <s v="GL"/>
    <s v="GRUPO DE LABORATORIO"/>
    <s v="877L"/>
    <s v="GL de Fundamentos de control industrial"/>
    <s v="GRUPO-B2"/>
    <s v="GL de Fundamentos de control industrial"/>
    <s v="2S"/>
    <n v="16563235"/>
    <s v="MIRURI"/>
    <s v="SÁENZ"/>
    <s v="JUAN MARTÍN"/>
    <s v="jumiruri"/>
    <s v="juan-martin.miruri@unirioja.es"/>
    <n v="1.5"/>
    <m/>
    <n v="535"/>
    <s v="COLABORADOR-TIPO 1"/>
    <s v="C01"/>
    <s v="TIEMPO COMPLETO"/>
    <s v="2006-10-01 00:00:00.0"/>
    <s v="null"/>
    <s v="LD100576"/>
    <s v="COLABORADOR TIPO 1"/>
    <s v="R109"/>
    <x v="9"/>
    <n v="520"/>
    <s v="INGENIERÍA DE SISTEMAS Y AUTOMÁTICA"/>
  </r>
  <r>
    <x v="17"/>
    <x v="5"/>
    <n v="877"/>
    <s v="877L"/>
    <s v="GRUPO-B3"/>
    <n v="16611012"/>
    <s v="Fundamentos de control industrial"/>
    <s v="GL"/>
    <s v="GRUPO DE LABORATORIO"/>
    <s v="877L"/>
    <s v="GL de Fundamentos de control industrial"/>
    <s v="GRUPO-B3"/>
    <s v="GL de Fundamentos de control industrial"/>
    <s v="2S"/>
    <n v="16611012"/>
    <s v="NÁJERA"/>
    <s v="CANAL"/>
    <s v="SILVANO"/>
    <s v="sinajera"/>
    <s v="silvano.najera@unirioja.es"/>
    <n v="1.5"/>
    <m/>
    <n v="536"/>
    <s v="PROFESOR INTERINO"/>
    <s v="C01"/>
    <s v="TIEMPO COMPLETO"/>
    <s v="2018-09-17 00:00:00.0"/>
    <s v="null"/>
    <s v="PI101375"/>
    <s v="PROFESOR CONTRATADO INTERINO TC"/>
    <s v="R109"/>
    <x v="9"/>
    <n v="520"/>
    <s v="INGENIERÍA DE SISTEMAS Y AUTOMÁTICA"/>
  </r>
  <r>
    <x v="17"/>
    <x v="5"/>
    <n v="877"/>
    <s v="877L"/>
    <s v="GRUPO-B4"/>
    <n v="16611012"/>
    <s v="Fundamentos de control industrial"/>
    <s v="GL"/>
    <s v="GRUPO DE LABORATORIO"/>
    <s v="877L"/>
    <s v="GL de Fundamentos de control industrial"/>
    <s v="GRUPO-B4"/>
    <s v="GL de Fundamentos de control industrial"/>
    <s v="2S"/>
    <n v="16611012"/>
    <s v="NÁJERA"/>
    <s v="CANAL"/>
    <s v="SILVANO"/>
    <s v="sinajera"/>
    <s v="silvano.najera@unirioja.es"/>
    <n v="1.5"/>
    <m/>
    <n v="536"/>
    <s v="PROFESOR INTERINO"/>
    <s v="C01"/>
    <s v="TIEMPO COMPLETO"/>
    <s v="2018-09-17 00:00:00.0"/>
    <s v="null"/>
    <s v="PI101375"/>
    <s v="PROFESOR CONTRATADO INTERINO TC"/>
    <s v="R109"/>
    <x v="9"/>
    <n v="520"/>
    <s v="INGENIERÍA DE SISTEMAS Y AUTOMÁTICA"/>
  </r>
  <r>
    <x v="17"/>
    <x v="5"/>
    <n v="877"/>
    <s v="877R"/>
    <s v="GRUPO-A1"/>
    <n v="78750288"/>
    <s v="Fundamentos de control industrial"/>
    <s v="GR"/>
    <s v="GRUPO REDUCIDO"/>
    <s v="877R"/>
    <s v="GR de Fundamentos de control industrial"/>
    <s v="GRUPO-A1"/>
    <s v="GR de Fundamentos de control industrial"/>
    <s v="2S"/>
    <n v="78750288"/>
    <s v="RICO"/>
    <s v="AZAGRA"/>
    <s v="JAVIER"/>
    <s v="jarico"/>
    <s v="javier.rico@unirioja.es"/>
    <n v="1"/>
    <m/>
    <n v="536"/>
    <s v="PROFESOR INTERINO"/>
    <s v="C01"/>
    <s v="TIEMPO COMPLETO"/>
    <s v="2010-09-01 00:00:00.0"/>
    <s v="null"/>
    <s v="PI100757"/>
    <s v="PROFESOR CONTRATADO INTERINO"/>
    <s v="R109"/>
    <x v="9"/>
    <n v="520"/>
    <s v="INGENIERÍA DE SISTEMAS Y AUTOMÁTICA"/>
  </r>
  <r>
    <x v="17"/>
    <x v="5"/>
    <n v="877"/>
    <s v="877R"/>
    <s v="GRUPO-A2"/>
    <n v="16611012"/>
    <s v="Fundamentos de control industrial"/>
    <s v="GR"/>
    <s v="GRUPO REDUCIDO"/>
    <s v="877R"/>
    <s v="GR de Fundamentos de control industrial"/>
    <s v="GRUPO-A2"/>
    <s v="GR de Fundamentos de control industrial"/>
    <s v="2S"/>
    <n v="16611012"/>
    <s v="NÁJERA"/>
    <s v="CANAL"/>
    <s v="SILVANO"/>
    <s v="sinajera"/>
    <s v="silvano.najera@unirioja.es"/>
    <n v="1"/>
    <m/>
    <n v="536"/>
    <s v="PROFESOR INTERINO"/>
    <s v="C01"/>
    <s v="TIEMPO COMPLETO"/>
    <s v="2018-09-17 00:00:00.0"/>
    <s v="null"/>
    <s v="PI101375"/>
    <s v="PROFESOR CONTRATADO INTERINO TC"/>
    <s v="R109"/>
    <x v="9"/>
    <n v="520"/>
    <s v="INGENIERÍA DE SISTEMAS Y AUTOMÁTICA"/>
  </r>
  <r>
    <x v="17"/>
    <x v="5"/>
    <n v="877"/>
    <s v="877R"/>
    <s v="GRUPO-A3"/>
    <n v="78750288"/>
    <s v="Fundamentos de control industrial"/>
    <s v="GR"/>
    <s v="GRUPO REDUCIDO"/>
    <s v="877R"/>
    <s v="GR de Fundamentos de control industrial"/>
    <s v="GRUPO-A3"/>
    <s v="GR de Fundamentos de control industrial"/>
    <s v="2S"/>
    <n v="78750288"/>
    <s v="RICO"/>
    <s v="AZAGRA"/>
    <s v="JAVIER"/>
    <s v="jarico"/>
    <s v="javier.rico@unirioja.es"/>
    <n v="1"/>
    <m/>
    <n v="536"/>
    <s v="PROFESOR INTERINO"/>
    <s v="C01"/>
    <s v="TIEMPO COMPLETO"/>
    <s v="2010-09-01 00:00:00.0"/>
    <s v="null"/>
    <s v="PI100757"/>
    <s v="PROFESOR CONTRATADO INTERINO"/>
    <s v="R109"/>
    <x v="9"/>
    <n v="520"/>
    <s v="INGENIERÍA DE SISTEMAS Y AUTOMÁTICA"/>
  </r>
  <r>
    <x v="17"/>
    <x v="5"/>
    <n v="877"/>
    <s v="877R"/>
    <s v="GRUPO-B1"/>
    <n v="16611012"/>
    <s v="Fundamentos de control industrial"/>
    <s v="GR"/>
    <s v="GRUPO REDUCIDO"/>
    <s v="877R"/>
    <s v="GR de Fundamentos de control industrial"/>
    <s v="GRUPO-B1"/>
    <s v="GR de Fundamentos de control industrial"/>
    <s v="2S"/>
    <n v="16611012"/>
    <s v="NÁJERA"/>
    <s v="CANAL"/>
    <s v="SILVANO"/>
    <s v="sinajera"/>
    <s v="silvano.najera@unirioja.es"/>
    <n v="1"/>
    <m/>
    <n v="536"/>
    <s v="PROFESOR INTERINO"/>
    <s v="C01"/>
    <s v="TIEMPO COMPLETO"/>
    <s v="2018-09-17 00:00:00.0"/>
    <s v="null"/>
    <s v="PI101375"/>
    <s v="PROFESOR CONTRATADO INTERINO TC"/>
    <s v="R109"/>
    <x v="9"/>
    <n v="520"/>
    <s v="INGENIERÍA DE SISTEMAS Y AUTOMÁTICA"/>
  </r>
  <r>
    <x v="17"/>
    <x v="5"/>
    <n v="877"/>
    <s v="877R"/>
    <s v="GRUPO-B2"/>
    <n v="16611012"/>
    <s v="Fundamentos de control industrial"/>
    <s v="GR"/>
    <s v="GRUPO REDUCIDO"/>
    <s v="877R"/>
    <s v="GR de Fundamentos de control industrial"/>
    <s v="GRUPO-B2"/>
    <s v="GR de Fundamentos de control industrial"/>
    <s v="2S"/>
    <n v="16611012"/>
    <s v="NÁJERA"/>
    <s v="CANAL"/>
    <s v="SILVANO"/>
    <s v="sinajera"/>
    <s v="silvano.najera@unirioja.es"/>
    <n v="1"/>
    <m/>
    <n v="536"/>
    <s v="PROFESOR INTERINO"/>
    <s v="C01"/>
    <s v="TIEMPO COMPLETO"/>
    <s v="2018-09-17 00:00:00.0"/>
    <s v="null"/>
    <s v="PI101375"/>
    <s v="PROFESOR CONTRATADO INTERINO TC"/>
    <s v="R109"/>
    <x v="9"/>
    <n v="520"/>
    <s v="INGENIERÍA DE SISTEMAS Y AUTOMÁTICA"/>
  </r>
  <r>
    <x v="17"/>
    <x v="5"/>
    <n v="877"/>
    <s v="877R"/>
    <s v="GRUPO-B3"/>
    <n v="16611012"/>
    <s v="Fundamentos de control industrial"/>
    <s v="GR"/>
    <s v="GRUPO REDUCIDO"/>
    <s v="877R"/>
    <s v="GR de Fundamentos de control industrial"/>
    <s v="GRUPO-B3"/>
    <s v="GR de Fundamentos de control industrial"/>
    <s v="2S"/>
    <n v="16611012"/>
    <s v="NÁJERA"/>
    <s v="CANAL"/>
    <s v="SILVANO"/>
    <s v="sinajera"/>
    <s v="silvano.najera@unirioja.es"/>
    <n v="1"/>
    <m/>
    <n v="536"/>
    <s v="PROFESOR INTERINO"/>
    <s v="C01"/>
    <s v="TIEMPO COMPLETO"/>
    <s v="2018-09-17 00:00:00.0"/>
    <s v="null"/>
    <s v="PI101375"/>
    <s v="PROFESOR CONTRATADO INTERINO TC"/>
    <s v="R109"/>
    <x v="9"/>
    <n v="520"/>
    <s v="INGENIERÍA DE SISTEMAS Y AUTOMÁTICA"/>
  </r>
  <r>
    <x v="18"/>
    <x v="5"/>
    <n v="877"/>
    <s v="877G"/>
    <s v="GRUPO-A"/>
    <n v="78750288"/>
    <s v="Fundamentos de control industrial"/>
    <s v="GG"/>
    <s v="GRUPO GRANDE"/>
    <s v="877G"/>
    <s v="GG de Fundamentos de control industraial"/>
    <s v="GRUPO-A"/>
    <s v="GG de Fundamentos de control industrial"/>
    <s v="2S"/>
    <n v="78750288"/>
    <s v="RICO"/>
    <s v="AZAGRA"/>
    <s v="JAVIER"/>
    <s v="jarico"/>
    <s v="javier.rico@unirioja.es"/>
    <n v="2"/>
    <m/>
    <n v="536"/>
    <s v="PROFESOR INTERINO"/>
    <s v="C01"/>
    <s v="TIEMPO COMPLETO"/>
    <s v="2010-09-01 00:00:00.0"/>
    <s v="null"/>
    <s v="PI100757"/>
    <s v="PROFESOR CONTRATADO INTERINO"/>
    <s v="R109"/>
    <x v="9"/>
    <n v="520"/>
    <s v="INGENIERÍA DE SISTEMAS Y AUTOMÁTICA"/>
  </r>
  <r>
    <x v="18"/>
    <x v="5"/>
    <n v="877"/>
    <s v="877G"/>
    <s v="GRUPO-B"/>
    <n v="78750288"/>
    <s v="Fundamentos de control industrial"/>
    <s v="GG"/>
    <s v="GRUPO GRANDE"/>
    <s v="877G"/>
    <s v="GG de Fundamentos de control industraial"/>
    <s v="GRUPO-B"/>
    <s v="GG de Fundamentos de control industrial"/>
    <s v="2S"/>
    <n v="78750288"/>
    <s v="RICO"/>
    <s v="AZAGRA"/>
    <s v="JAVIER"/>
    <s v="jarico"/>
    <s v="javier.rico@unirioja.es"/>
    <n v="2"/>
    <m/>
    <n v="536"/>
    <s v="PROFESOR INTERINO"/>
    <s v="C01"/>
    <s v="TIEMPO COMPLETO"/>
    <s v="2010-09-01 00:00:00.0"/>
    <s v="null"/>
    <s v="PI100757"/>
    <s v="PROFESOR CONTRATADO INTERINO"/>
    <s v="R109"/>
    <x v="9"/>
    <n v="520"/>
    <s v="INGENIERÍA DE SISTEMAS Y AUTOMÁTICA"/>
  </r>
  <r>
    <x v="18"/>
    <x v="5"/>
    <n v="877"/>
    <s v="877L"/>
    <s v="GRUPO-A1"/>
    <n v="16518274"/>
    <s v="Fundamentos de control industrial"/>
    <s v="GL"/>
    <s v="GRUPO DE LABORATORIO"/>
    <s v="877L"/>
    <s v="GL de Fundamentos de control industrial"/>
    <s v="GRUPO-A1"/>
    <s v="GL de Fundamentos de control industrial"/>
    <s v="2S"/>
    <n v="16518274"/>
    <s v="ZORZANO"/>
    <s v="MARTÍNEZ"/>
    <s v="LUIS FRANCISCO"/>
    <s v="lzorzano"/>
    <s v="luis.zorzano@unirioja.es"/>
    <n v="1.5"/>
    <m/>
    <n v="505"/>
    <s v="CATEDRATICO ESCUELA UNIVERSITARIA"/>
    <s v="01A"/>
    <s v="TIEMPO COMPLETO AMPLIADO"/>
    <s v="2012-09-01 00:00:00.0"/>
    <s v="null"/>
    <s v="DF100144"/>
    <s v="CATEDRÁTICO DE ESCUELA UNIVERSITARIA"/>
    <s v="R109"/>
    <x v="9"/>
    <n v="785"/>
    <s v="TECNOLOGÍA ELECTRÓNICA"/>
  </r>
  <r>
    <x v="18"/>
    <x v="5"/>
    <n v="877"/>
    <s v="877L"/>
    <s v="GRUPO-A2"/>
    <n v="16518274"/>
    <s v="Fundamentos de control industrial"/>
    <s v="GL"/>
    <s v="GRUPO DE LABORATORIO"/>
    <s v="877L"/>
    <s v="GL de Fundamentos de control industrial"/>
    <s v="GRUPO-A2"/>
    <s v="GL de Fundamentos de control industrial"/>
    <s v="2S"/>
    <n v="16518274"/>
    <s v="ZORZANO"/>
    <s v="MARTÍNEZ"/>
    <s v="LUIS FRANCISCO"/>
    <s v="lzorzano"/>
    <s v="luis.zorzano@unirioja.es"/>
    <n v="1.5"/>
    <m/>
    <n v="505"/>
    <s v="CATEDRATICO ESCUELA UNIVERSITARIA"/>
    <s v="01A"/>
    <s v="TIEMPO COMPLETO AMPLIADO"/>
    <s v="2012-09-01 00:00:00.0"/>
    <s v="null"/>
    <s v="DF100144"/>
    <s v="CATEDRÁTICO DE ESCUELA UNIVERSITARIA"/>
    <s v="R109"/>
    <x v="9"/>
    <n v="785"/>
    <s v="TECNOLOGÍA ELECTRÓNICA"/>
  </r>
  <r>
    <x v="18"/>
    <x v="5"/>
    <n v="877"/>
    <s v="877L"/>
    <s v="GRUPO-A3"/>
    <n v="16611012"/>
    <s v="Fundamentos de control industrial"/>
    <s v="GL"/>
    <s v="GRUPO DE LABORATORIO"/>
    <s v="877L"/>
    <s v="GL de Fundamentos de control industrial"/>
    <s v="GRUPO-A3"/>
    <s v="GL de Fundamentos de control industrial"/>
    <s v="2S"/>
    <n v="16611012"/>
    <s v="NÁJERA"/>
    <s v="CANAL"/>
    <s v="SILVANO"/>
    <s v="sinajera"/>
    <s v="silvano.najera@unirioja.es"/>
    <n v="1.5"/>
    <m/>
    <n v="536"/>
    <s v="PROFESOR INTERINO"/>
    <s v="C01"/>
    <s v="TIEMPO COMPLETO"/>
    <s v="2018-09-17 00:00:00.0"/>
    <s v="null"/>
    <s v="PI101375"/>
    <s v="PROFESOR CONTRATADO INTERINO TC"/>
    <s v="R109"/>
    <x v="9"/>
    <n v="520"/>
    <s v="INGENIERÍA DE SISTEMAS Y AUTOMÁTICA"/>
  </r>
  <r>
    <x v="18"/>
    <x v="5"/>
    <n v="877"/>
    <s v="877L"/>
    <s v="GRUPO-A4"/>
    <n v="16611012"/>
    <s v="Fundamentos de control industrial"/>
    <s v="GL"/>
    <s v="GRUPO DE LABORATORIO"/>
    <s v="877L"/>
    <s v="GL de Fundamentos de control industrial"/>
    <s v="GRUPO-A4"/>
    <s v="GL de Fundamentos de control industrial"/>
    <s v="2S"/>
    <n v="16611012"/>
    <s v="NÁJERA"/>
    <s v="CANAL"/>
    <s v="SILVANO"/>
    <s v="sinajera"/>
    <s v="silvano.najera@unirioja.es"/>
    <n v="1.5"/>
    <m/>
    <n v="536"/>
    <s v="PROFESOR INTERINO"/>
    <s v="C01"/>
    <s v="TIEMPO COMPLETO"/>
    <s v="2018-09-17 00:00:00.0"/>
    <s v="null"/>
    <s v="PI101375"/>
    <s v="PROFESOR CONTRATADO INTERINO TC"/>
    <s v="R109"/>
    <x v="9"/>
    <n v="520"/>
    <s v="INGENIERÍA DE SISTEMAS Y AUTOMÁTICA"/>
  </r>
  <r>
    <x v="18"/>
    <x v="5"/>
    <n v="877"/>
    <s v="877L"/>
    <s v="GRUPO-B1"/>
    <n v="16563235"/>
    <s v="Fundamentos de control industrial"/>
    <s v="GL"/>
    <s v="GRUPO DE LABORATORIO"/>
    <s v="877L"/>
    <s v="GL de Fundamentos de control industrial"/>
    <s v="GRUPO-B1"/>
    <s v="GL de Fundamentos de control industrial"/>
    <s v="2S"/>
    <n v="16563235"/>
    <s v="MIRURI"/>
    <s v="SÁENZ"/>
    <s v="JUAN MARTÍN"/>
    <s v="jumiruri"/>
    <s v="juan-martin.miruri@unirioja.es"/>
    <n v="1.5"/>
    <m/>
    <n v="535"/>
    <s v="COLABORADOR-TIPO 1"/>
    <s v="C01"/>
    <s v="TIEMPO COMPLETO"/>
    <s v="2006-10-01 00:00:00.0"/>
    <s v="null"/>
    <s v="LD100576"/>
    <s v="COLABORADOR TIPO 1"/>
    <s v="R109"/>
    <x v="9"/>
    <n v="520"/>
    <s v="INGENIERÍA DE SISTEMAS Y AUTOMÁTICA"/>
  </r>
  <r>
    <x v="18"/>
    <x v="5"/>
    <n v="877"/>
    <s v="877L"/>
    <s v="GRUPO-B2"/>
    <n v="16563235"/>
    <s v="Fundamentos de control industrial"/>
    <s v="GL"/>
    <s v="GRUPO DE LABORATORIO"/>
    <s v="877L"/>
    <s v="GL de Fundamentos de control industrial"/>
    <s v="GRUPO-B2"/>
    <s v="GL de Fundamentos de control industrial"/>
    <s v="2S"/>
    <n v="16563235"/>
    <s v="MIRURI"/>
    <s v="SÁENZ"/>
    <s v="JUAN MARTÍN"/>
    <s v="jumiruri"/>
    <s v="juan-martin.miruri@unirioja.es"/>
    <n v="1.5"/>
    <m/>
    <n v="535"/>
    <s v="COLABORADOR-TIPO 1"/>
    <s v="C01"/>
    <s v="TIEMPO COMPLETO"/>
    <s v="2006-10-01 00:00:00.0"/>
    <s v="null"/>
    <s v="LD100576"/>
    <s v="COLABORADOR TIPO 1"/>
    <s v="R109"/>
    <x v="9"/>
    <n v="520"/>
    <s v="INGENIERÍA DE SISTEMAS Y AUTOMÁTICA"/>
  </r>
  <r>
    <x v="18"/>
    <x v="5"/>
    <n v="877"/>
    <s v="877L"/>
    <s v="GRUPO-B3"/>
    <n v="16611012"/>
    <s v="Fundamentos de control industrial"/>
    <s v="GL"/>
    <s v="GRUPO DE LABORATORIO"/>
    <s v="877L"/>
    <s v="GL de Fundamentos de control industrial"/>
    <s v="GRUPO-B3"/>
    <s v="GL de Fundamentos de control industrial"/>
    <s v="2S"/>
    <n v="16611012"/>
    <s v="NÁJERA"/>
    <s v="CANAL"/>
    <s v="SILVANO"/>
    <s v="sinajera"/>
    <s v="silvano.najera@unirioja.es"/>
    <n v="1.5"/>
    <m/>
    <n v="536"/>
    <s v="PROFESOR INTERINO"/>
    <s v="C01"/>
    <s v="TIEMPO COMPLETO"/>
    <s v="2018-09-17 00:00:00.0"/>
    <s v="null"/>
    <s v="PI101375"/>
    <s v="PROFESOR CONTRATADO INTERINO TC"/>
    <s v="R109"/>
    <x v="9"/>
    <n v="520"/>
    <s v="INGENIERÍA DE SISTEMAS Y AUTOMÁTICA"/>
  </r>
  <r>
    <x v="18"/>
    <x v="5"/>
    <n v="877"/>
    <s v="877L"/>
    <s v="GRUPO-B4"/>
    <n v="16611012"/>
    <s v="Fundamentos de control industrial"/>
    <s v="GL"/>
    <s v="GRUPO DE LABORATORIO"/>
    <s v="877L"/>
    <s v="GL de Fundamentos de control industrial"/>
    <s v="GRUPO-B4"/>
    <s v="GL de Fundamentos de control industrial"/>
    <s v="2S"/>
    <n v="16611012"/>
    <s v="NÁJERA"/>
    <s v="CANAL"/>
    <s v="SILVANO"/>
    <s v="sinajera"/>
    <s v="silvano.najera@unirioja.es"/>
    <n v="1.5"/>
    <m/>
    <n v="536"/>
    <s v="PROFESOR INTERINO"/>
    <s v="C01"/>
    <s v="TIEMPO COMPLETO"/>
    <s v="2018-09-17 00:00:00.0"/>
    <s v="null"/>
    <s v="PI101375"/>
    <s v="PROFESOR CONTRATADO INTERINO TC"/>
    <s v="R109"/>
    <x v="9"/>
    <n v="520"/>
    <s v="INGENIERÍA DE SISTEMAS Y AUTOMÁTICA"/>
  </r>
  <r>
    <x v="18"/>
    <x v="5"/>
    <n v="877"/>
    <s v="877R"/>
    <s v="GRUPO-A1"/>
    <n v="78750288"/>
    <s v="Fundamentos de control industrial"/>
    <s v="GR"/>
    <s v="GRUPO REDUCIDO"/>
    <s v="877R"/>
    <s v="GR de Fundamentos de control industrial"/>
    <s v="GRUPO-A1"/>
    <s v="GR de Fundamentos de control industrial"/>
    <s v="2S"/>
    <n v="78750288"/>
    <s v="RICO"/>
    <s v="AZAGRA"/>
    <s v="JAVIER"/>
    <s v="jarico"/>
    <s v="javier.rico@unirioja.es"/>
    <n v="1"/>
    <m/>
    <n v="536"/>
    <s v="PROFESOR INTERINO"/>
    <s v="C01"/>
    <s v="TIEMPO COMPLETO"/>
    <s v="2010-09-01 00:00:00.0"/>
    <s v="null"/>
    <s v="PI100757"/>
    <s v="PROFESOR CONTRATADO INTERINO"/>
    <s v="R109"/>
    <x v="9"/>
    <n v="520"/>
    <s v="INGENIERÍA DE SISTEMAS Y AUTOMÁTICA"/>
  </r>
  <r>
    <x v="18"/>
    <x v="5"/>
    <n v="877"/>
    <s v="877R"/>
    <s v="GRUPO-A2"/>
    <n v="16611012"/>
    <s v="Fundamentos de control industrial"/>
    <s v="GR"/>
    <s v="GRUPO REDUCIDO"/>
    <s v="877R"/>
    <s v="GR de Fundamentos de control industrial"/>
    <s v="GRUPO-A2"/>
    <s v="GR de Fundamentos de control industrial"/>
    <s v="2S"/>
    <n v="16611012"/>
    <s v="NÁJERA"/>
    <s v="CANAL"/>
    <s v="SILVANO"/>
    <s v="sinajera"/>
    <s v="silvano.najera@unirioja.es"/>
    <n v="1"/>
    <m/>
    <n v="536"/>
    <s v="PROFESOR INTERINO"/>
    <s v="C01"/>
    <s v="TIEMPO COMPLETO"/>
    <s v="2018-09-17 00:00:00.0"/>
    <s v="null"/>
    <s v="PI101375"/>
    <s v="PROFESOR CONTRATADO INTERINO TC"/>
    <s v="R109"/>
    <x v="9"/>
    <n v="520"/>
    <s v="INGENIERÍA DE SISTEMAS Y AUTOMÁTICA"/>
  </r>
  <r>
    <x v="18"/>
    <x v="5"/>
    <n v="877"/>
    <s v="877R"/>
    <s v="GRUPO-A3"/>
    <n v="78750288"/>
    <s v="Fundamentos de control industrial"/>
    <s v="GR"/>
    <s v="GRUPO REDUCIDO"/>
    <s v="877R"/>
    <s v="GR de Fundamentos de control industrial"/>
    <s v="GRUPO-A3"/>
    <s v="GR de Fundamentos de control industrial"/>
    <s v="2S"/>
    <n v="78750288"/>
    <s v="RICO"/>
    <s v="AZAGRA"/>
    <s v="JAVIER"/>
    <s v="jarico"/>
    <s v="javier.rico@unirioja.es"/>
    <n v="1"/>
    <m/>
    <n v="536"/>
    <s v="PROFESOR INTERINO"/>
    <s v="C01"/>
    <s v="TIEMPO COMPLETO"/>
    <s v="2010-09-01 00:00:00.0"/>
    <s v="null"/>
    <s v="PI100757"/>
    <s v="PROFESOR CONTRATADO INTERINO"/>
    <s v="R109"/>
    <x v="9"/>
    <n v="520"/>
    <s v="INGENIERÍA DE SISTEMAS Y AUTOMÁTICA"/>
  </r>
  <r>
    <x v="18"/>
    <x v="5"/>
    <n v="877"/>
    <s v="877R"/>
    <s v="GRUPO-B1"/>
    <n v="16611012"/>
    <s v="Fundamentos de control industrial"/>
    <s v="GR"/>
    <s v="GRUPO REDUCIDO"/>
    <s v="877R"/>
    <s v="GR de Fundamentos de control industrial"/>
    <s v="GRUPO-B1"/>
    <s v="GR de Fundamentos de control industrial"/>
    <s v="2S"/>
    <n v="16611012"/>
    <s v="NÁJERA"/>
    <s v="CANAL"/>
    <s v="SILVANO"/>
    <s v="sinajera"/>
    <s v="silvano.najera@unirioja.es"/>
    <n v="1"/>
    <m/>
    <n v="536"/>
    <s v="PROFESOR INTERINO"/>
    <s v="C01"/>
    <s v="TIEMPO COMPLETO"/>
    <s v="2018-09-17 00:00:00.0"/>
    <s v="null"/>
    <s v="PI101375"/>
    <s v="PROFESOR CONTRATADO INTERINO TC"/>
    <s v="R109"/>
    <x v="9"/>
    <n v="520"/>
    <s v="INGENIERÍA DE SISTEMAS Y AUTOMÁTICA"/>
  </r>
  <r>
    <x v="18"/>
    <x v="5"/>
    <n v="877"/>
    <s v="877R"/>
    <s v="GRUPO-B2"/>
    <n v="16611012"/>
    <s v="Fundamentos de control industrial"/>
    <s v="GR"/>
    <s v="GRUPO REDUCIDO"/>
    <s v="877R"/>
    <s v="GR de Fundamentos de control industrial"/>
    <s v="GRUPO-B2"/>
    <s v="GR de Fundamentos de control industrial"/>
    <s v="2S"/>
    <n v="16611012"/>
    <s v="NÁJERA"/>
    <s v="CANAL"/>
    <s v="SILVANO"/>
    <s v="sinajera"/>
    <s v="silvano.najera@unirioja.es"/>
    <n v="1"/>
    <m/>
    <n v="536"/>
    <s v="PROFESOR INTERINO"/>
    <s v="C01"/>
    <s v="TIEMPO COMPLETO"/>
    <s v="2018-09-17 00:00:00.0"/>
    <s v="null"/>
    <s v="PI101375"/>
    <s v="PROFESOR CONTRATADO INTERINO TC"/>
    <s v="R109"/>
    <x v="9"/>
    <n v="520"/>
    <s v="INGENIERÍA DE SISTEMAS Y AUTOMÁTICA"/>
  </r>
  <r>
    <x v="18"/>
    <x v="5"/>
    <n v="877"/>
    <s v="877R"/>
    <s v="GRUPO-B3"/>
    <n v="16611012"/>
    <s v="Fundamentos de control industrial"/>
    <s v="GR"/>
    <s v="GRUPO REDUCIDO"/>
    <s v="877R"/>
    <s v="GR de Fundamentos de control industrial"/>
    <s v="GRUPO-B3"/>
    <s v="GR de Fundamentos de control industrial"/>
    <s v="2S"/>
    <n v="16611012"/>
    <s v="NÁJERA"/>
    <s v="CANAL"/>
    <s v="SILVANO"/>
    <s v="sinajera"/>
    <s v="silvano.najera@unirioja.es"/>
    <n v="1"/>
    <m/>
    <n v="536"/>
    <s v="PROFESOR INTERINO"/>
    <s v="C01"/>
    <s v="TIEMPO COMPLETO"/>
    <s v="2018-09-17 00:00:00.0"/>
    <s v="null"/>
    <s v="PI101375"/>
    <s v="PROFESOR CONTRATADO INTERINO TC"/>
    <s v="R109"/>
    <x v="9"/>
    <n v="520"/>
    <s v="INGENIERÍA DE SISTEMAS Y AUTOMÁTICA"/>
  </r>
  <r>
    <x v="16"/>
    <x v="5"/>
    <n v="878"/>
    <s v="878G"/>
    <s v="GRUPO-A"/>
    <n v="16541690"/>
    <s v="Fundamentos de automatización industrial"/>
    <s v="GG"/>
    <s v="GRUPO GRANDE"/>
    <s v="878G"/>
    <s v="GG de Fundamentos de automatización industrial"/>
    <s v="GRUPO-A"/>
    <s v="GG de Fundamentos de automatización industrial"/>
    <s v="2S"/>
    <n v="16541690"/>
    <s v="BRETÓN"/>
    <s v="RODRÍGUEZ"/>
    <s v="JAVIER"/>
    <s v="jabreton"/>
    <s v="javier.breton@unirioja.es"/>
    <n v="1"/>
    <n v="1"/>
    <n v="506"/>
    <s v="PROFESOR TITULAR DE ESCUELA UNIVERSITARI"/>
    <s v="01A"/>
    <s v="TIEMPO COMPLETO AMPLIADO"/>
    <s v="2012-09-01 00:00:00.0"/>
    <s v="null"/>
    <s v="DF100087"/>
    <s v="TITULAR DE ESCUELA UNIVERSITARIA"/>
    <s v="R109"/>
    <x v="9"/>
    <n v="520"/>
    <s v="INGENIERÍA DE SISTEMAS Y AUTOMÁTICA"/>
  </r>
  <r>
    <x v="16"/>
    <x v="5"/>
    <n v="878"/>
    <s v="878G"/>
    <s v="GRUPO-A"/>
    <n v="16553320"/>
    <s v="Fundamentos de automatización industrial"/>
    <s v="GG"/>
    <s v="GRUPO GRANDE"/>
    <s v="878G"/>
    <s v="GG de Fundamentos de automatización industrial"/>
    <s v="GRUPO-A"/>
    <s v="GG de Fundamentos de automatización industrial"/>
    <s v="2S"/>
    <n v="16553320"/>
    <s v="ELVIRA"/>
    <s v="IZURRATEGUI"/>
    <s v="CARLOS"/>
    <s v="celvira"/>
    <s v="carlos.elvira@unirioja.es"/>
    <n v="1"/>
    <n v="1"/>
    <n v="506"/>
    <s v="PROFESOR TITULAR DE ESCUELA UNIVERSITARI"/>
    <s v="01A"/>
    <s v="TIEMPO COMPLETO AMPLIADO"/>
    <s v="2012-09-01 00:00:00.0"/>
    <s v="null"/>
    <s v="DF31778"/>
    <s v="TITULAR DE ESCUELAS UNIVERSITARIAS"/>
    <s v="R109"/>
    <x v="9"/>
    <n v="520"/>
    <s v="INGENIERÍA DE SISTEMAS Y AUTOMÁTICA"/>
  </r>
  <r>
    <x v="16"/>
    <x v="5"/>
    <n v="878"/>
    <s v="878G"/>
    <s v="GRUPO-B"/>
    <n v="16541690"/>
    <s v="Fundamentos de automatización industrial"/>
    <s v="GG"/>
    <s v="GRUPO GRANDE"/>
    <s v="878G"/>
    <s v="GG de Fundamentos de automatización industrial"/>
    <s v="GRUPO-B"/>
    <s v="GG de Fundamentos de automatización industrial"/>
    <s v="2S"/>
    <n v="16541690"/>
    <s v="BRETÓN"/>
    <s v="RODRÍGUEZ"/>
    <s v="JAVIER"/>
    <s v="jabreton"/>
    <s v="javier.breton@unirioja.es"/>
    <n v="1"/>
    <n v="1"/>
    <n v="506"/>
    <s v="PROFESOR TITULAR DE ESCUELA UNIVERSITARI"/>
    <s v="01A"/>
    <s v="TIEMPO COMPLETO AMPLIADO"/>
    <s v="2012-09-01 00:00:00.0"/>
    <s v="null"/>
    <s v="DF100087"/>
    <s v="TITULAR DE ESCUELA UNIVERSITARIA"/>
    <s v="R109"/>
    <x v="9"/>
    <n v="520"/>
    <s v="INGENIERÍA DE SISTEMAS Y AUTOMÁTICA"/>
  </r>
  <r>
    <x v="16"/>
    <x v="5"/>
    <n v="878"/>
    <s v="878G"/>
    <s v="GRUPO-B"/>
    <n v="16553320"/>
    <s v="Fundamentos de automatización industrial"/>
    <s v="GG"/>
    <s v="GRUPO GRANDE"/>
    <s v="878G"/>
    <s v="GG de Fundamentos de automatización industrial"/>
    <s v="GRUPO-B"/>
    <s v="GG de Fundamentos de automatización industrial"/>
    <s v="2S"/>
    <n v="16553320"/>
    <s v="ELVIRA"/>
    <s v="IZURRATEGUI"/>
    <s v="CARLOS"/>
    <s v="celvira"/>
    <s v="carlos.elvira@unirioja.es"/>
    <n v="1"/>
    <n v="1"/>
    <n v="506"/>
    <s v="PROFESOR TITULAR DE ESCUELA UNIVERSITARI"/>
    <s v="01A"/>
    <s v="TIEMPO COMPLETO AMPLIADO"/>
    <s v="2012-09-01 00:00:00.0"/>
    <s v="null"/>
    <s v="DF31778"/>
    <s v="TITULAR DE ESCUELAS UNIVERSITARIAS"/>
    <s v="R109"/>
    <x v="9"/>
    <n v="520"/>
    <s v="INGENIERÍA DE SISTEMAS Y AUTOMÁTICA"/>
  </r>
  <r>
    <x v="16"/>
    <x v="5"/>
    <n v="878"/>
    <s v="878L"/>
    <s v="GRUPO-A1"/>
    <n v="16541690"/>
    <s v="Fundamentos de automatización industrial"/>
    <s v="GL"/>
    <s v="GRUPO DE LABORATORIO"/>
    <s v="878L"/>
    <s v="GL de Fundamentos de automatización industrial"/>
    <s v="GRUPO-A1"/>
    <s v="GL de Fundamentos de automatización industrial"/>
    <s v="2S"/>
    <n v="16541690"/>
    <s v="BRETÓN"/>
    <s v="RODRÍGUEZ"/>
    <s v="JAVIER"/>
    <s v="jabreton"/>
    <s v="javier.breton@unirioja.es"/>
    <n v="1.5"/>
    <n v="1.5"/>
    <n v="506"/>
    <s v="PROFESOR TITULAR DE ESCUELA UNIVERSITARI"/>
    <s v="01A"/>
    <s v="TIEMPO COMPLETO AMPLIADO"/>
    <s v="2012-09-01 00:00:00.0"/>
    <s v="null"/>
    <s v="DF100087"/>
    <s v="TITULAR DE ESCUELA UNIVERSITARIA"/>
    <s v="R109"/>
    <x v="9"/>
    <n v="520"/>
    <s v="INGENIERÍA DE SISTEMAS Y AUTOMÁTICA"/>
  </r>
  <r>
    <x v="16"/>
    <x v="5"/>
    <n v="878"/>
    <s v="878L"/>
    <s v="GRUPO-A2"/>
    <n v="16541690"/>
    <s v="Fundamentos de automatización industrial"/>
    <s v="GL"/>
    <s v="GRUPO DE LABORATORIO"/>
    <s v="878L"/>
    <s v="GL de Fundamentos de automatización industrial"/>
    <s v="GRUPO-A2"/>
    <s v="GL de Fundamentos de automatización industrial"/>
    <s v="2S"/>
    <n v="16541690"/>
    <s v="BRETÓN"/>
    <s v="RODRÍGUEZ"/>
    <s v="JAVIER"/>
    <s v="jabreton"/>
    <s v="javier.breton@unirioja.es"/>
    <n v="1.5"/>
    <n v="1.5"/>
    <n v="506"/>
    <s v="PROFESOR TITULAR DE ESCUELA UNIVERSITARI"/>
    <s v="01A"/>
    <s v="TIEMPO COMPLETO AMPLIADO"/>
    <s v="2012-09-01 00:00:00.0"/>
    <s v="null"/>
    <s v="DF100087"/>
    <s v="TITULAR DE ESCUELA UNIVERSITARIA"/>
    <s v="R109"/>
    <x v="9"/>
    <n v="520"/>
    <s v="INGENIERÍA DE SISTEMAS Y AUTOMÁTICA"/>
  </r>
  <r>
    <x v="16"/>
    <x v="5"/>
    <n v="878"/>
    <s v="878L"/>
    <s v="GRUPO-A3"/>
    <n v="16611012"/>
    <s v="Fundamentos de automatización industrial"/>
    <s v="GL"/>
    <s v="GRUPO DE LABORATORIO"/>
    <s v="878L"/>
    <s v="GL de Fundamentos de automatización industrial"/>
    <s v="GRUPO-A3"/>
    <s v="GL de Fundamentos de automatización industrial"/>
    <s v="2S"/>
    <n v="16611012"/>
    <s v="NÁJERA"/>
    <s v="CANAL"/>
    <s v="SILVANO"/>
    <s v="sinajera"/>
    <s v="silvano.najera@unirioja.es"/>
    <n v="1.5"/>
    <n v="1.5"/>
    <n v="536"/>
    <s v="PROFESOR INTERINO"/>
    <s v="C01"/>
    <s v="TIEMPO COMPLETO"/>
    <s v="2018-09-17 00:00:00.0"/>
    <s v="null"/>
    <s v="PI101375"/>
    <s v="PROFESOR CONTRATADO INTERINO TC"/>
    <s v="R109"/>
    <x v="9"/>
    <n v="520"/>
    <s v="INGENIERÍA DE SISTEMAS Y AUTOMÁTICA"/>
  </r>
  <r>
    <x v="16"/>
    <x v="5"/>
    <n v="878"/>
    <s v="878L"/>
    <s v="GRUPO-A4"/>
    <n v="16541690"/>
    <s v="Fundamentos de automatización industrial"/>
    <s v="GL"/>
    <s v="GRUPO DE LABORATORIO"/>
    <s v="878L"/>
    <s v="GL de Fundamentos de automatización industrial"/>
    <s v="GRUPO-A4"/>
    <s v="GL de Fundamentos de automatización industrial"/>
    <s v="2S"/>
    <n v="16541690"/>
    <s v="BRETÓN"/>
    <s v="RODRÍGUEZ"/>
    <s v="JAVIER"/>
    <s v="jabreton"/>
    <s v="javier.breton@unirioja.es"/>
    <n v="1.5"/>
    <n v="1.5"/>
    <n v="506"/>
    <s v="PROFESOR TITULAR DE ESCUELA UNIVERSITARI"/>
    <s v="01A"/>
    <s v="TIEMPO COMPLETO AMPLIADO"/>
    <s v="2012-09-01 00:00:00.0"/>
    <s v="null"/>
    <s v="DF100087"/>
    <s v="TITULAR DE ESCUELA UNIVERSITARIA"/>
    <s v="R109"/>
    <x v="9"/>
    <n v="520"/>
    <s v="INGENIERÍA DE SISTEMAS Y AUTOMÁTICA"/>
  </r>
  <r>
    <x v="16"/>
    <x v="5"/>
    <n v="878"/>
    <s v="878L"/>
    <s v="GRUPO-B1"/>
    <n v="16563235"/>
    <s v="Fundamentos de automatización industrial"/>
    <s v="GL"/>
    <s v="GRUPO DE LABORATORIO"/>
    <s v="878L"/>
    <s v="GL de Fundamentos de automatización industrial"/>
    <s v="GRUPO-B1"/>
    <s v="GL de Fundamentos de automatización industrial"/>
    <s v="2S"/>
    <n v="16563235"/>
    <s v="MIRURI"/>
    <s v="SÁENZ"/>
    <s v="JUAN MARTÍN"/>
    <s v="jumiruri"/>
    <s v="juan-martin.miruri@unirioja.es"/>
    <n v="1.5"/>
    <n v="1.5"/>
    <n v="535"/>
    <s v="COLABORADOR-TIPO 1"/>
    <s v="C01"/>
    <s v="TIEMPO COMPLETO"/>
    <s v="2006-10-01 00:00:00.0"/>
    <s v="null"/>
    <s v="LD100576"/>
    <s v="COLABORADOR TIPO 1"/>
    <s v="R109"/>
    <x v="9"/>
    <n v="520"/>
    <s v="INGENIERÍA DE SISTEMAS Y AUTOMÁTICA"/>
  </r>
  <r>
    <x v="16"/>
    <x v="5"/>
    <n v="878"/>
    <s v="878L"/>
    <s v="GRUPO-B2"/>
    <n v="16563235"/>
    <s v="Fundamentos de automatización industrial"/>
    <s v="GL"/>
    <s v="GRUPO DE LABORATORIO"/>
    <s v="878L"/>
    <s v="GL de Fundamentos de automatización industrial"/>
    <s v="GRUPO-B2"/>
    <s v="GL de Fundamentos de automatización industrial"/>
    <s v="2S"/>
    <n v="16563235"/>
    <s v="MIRURI"/>
    <s v="SÁENZ"/>
    <s v="JUAN MARTÍN"/>
    <s v="jumiruri"/>
    <s v="juan-martin.miruri@unirioja.es"/>
    <n v="1.5"/>
    <n v="1.5"/>
    <n v="535"/>
    <s v="COLABORADOR-TIPO 1"/>
    <s v="C01"/>
    <s v="TIEMPO COMPLETO"/>
    <s v="2006-10-01 00:00:00.0"/>
    <s v="null"/>
    <s v="LD100576"/>
    <s v="COLABORADOR TIPO 1"/>
    <s v="R109"/>
    <x v="9"/>
    <n v="520"/>
    <s v="INGENIERÍA DE SISTEMAS Y AUTOMÁTICA"/>
  </r>
  <r>
    <x v="16"/>
    <x v="5"/>
    <n v="878"/>
    <s v="878L"/>
    <s v="GRUPO-B3"/>
    <n v="16563235"/>
    <s v="Fundamentos de automatización industrial"/>
    <s v="GL"/>
    <s v="GRUPO DE LABORATORIO"/>
    <s v="878L"/>
    <s v="GL de Fundamentos de automatización industrial"/>
    <s v="GRUPO-B3"/>
    <s v="GL de Fundamentos de automatización industrial"/>
    <s v="2S"/>
    <n v="16563235"/>
    <s v="MIRURI"/>
    <s v="SÁENZ"/>
    <s v="JUAN MARTÍN"/>
    <s v="jumiruri"/>
    <s v="juan-martin.miruri@unirioja.es"/>
    <n v="1.5"/>
    <n v="1.5"/>
    <n v="535"/>
    <s v="COLABORADOR-TIPO 1"/>
    <s v="C01"/>
    <s v="TIEMPO COMPLETO"/>
    <s v="2006-10-01 00:00:00.0"/>
    <s v="null"/>
    <s v="LD100576"/>
    <s v="COLABORADOR TIPO 1"/>
    <s v="R109"/>
    <x v="9"/>
    <n v="520"/>
    <s v="INGENIERÍA DE SISTEMAS Y AUTOMÁTICA"/>
  </r>
  <r>
    <x v="16"/>
    <x v="5"/>
    <n v="878"/>
    <s v="878L"/>
    <s v="GRUPO-B4"/>
    <n v="16563235"/>
    <s v="Fundamentos de automatización industrial"/>
    <s v="GL"/>
    <s v="GRUPO DE LABORATORIO"/>
    <s v="878L"/>
    <s v="GL de Fundamentos de automatización industrial"/>
    <s v="GRUPO-B4"/>
    <s v="GL de Fundamentos de automatización industrial"/>
    <s v="2S"/>
    <n v="16563235"/>
    <s v="MIRURI"/>
    <s v="SÁENZ"/>
    <s v="JUAN MARTÍN"/>
    <s v="jumiruri"/>
    <s v="juan-martin.miruri@unirioja.es"/>
    <n v="1.5"/>
    <n v="1.5"/>
    <n v="535"/>
    <s v="COLABORADOR-TIPO 1"/>
    <s v="C01"/>
    <s v="TIEMPO COMPLETO"/>
    <s v="2006-10-01 00:00:00.0"/>
    <s v="null"/>
    <s v="LD100576"/>
    <s v="COLABORADOR TIPO 1"/>
    <s v="R109"/>
    <x v="9"/>
    <n v="520"/>
    <s v="INGENIERÍA DE SISTEMAS Y AUTOMÁTICA"/>
  </r>
  <r>
    <x v="16"/>
    <x v="5"/>
    <n v="878"/>
    <s v="878R"/>
    <s v="GRUPO-A1"/>
    <n v="16541690"/>
    <s v="Fundamentos de automatización industrial"/>
    <s v="GR"/>
    <s v="GRUPO REDUCIDO"/>
    <s v="878R"/>
    <s v="GR de Fundamentos de automatización industrial"/>
    <s v="GRUPO-A1"/>
    <s v="GR de Fundamentos de automatización industrial"/>
    <s v="2S"/>
    <n v="16541690"/>
    <s v="BRETÓN"/>
    <s v="RODRÍGUEZ"/>
    <s v="JAVIER"/>
    <s v="jabreton"/>
    <s v="javier.breton@unirioja.es"/>
    <n v="0.5"/>
    <n v="0.5"/>
    <n v="506"/>
    <s v="PROFESOR TITULAR DE ESCUELA UNIVERSITARI"/>
    <s v="01A"/>
    <s v="TIEMPO COMPLETO AMPLIADO"/>
    <s v="2012-09-01 00:00:00.0"/>
    <s v="null"/>
    <s v="DF100087"/>
    <s v="TITULAR DE ESCUELA UNIVERSITARIA"/>
    <s v="R109"/>
    <x v="9"/>
    <n v="520"/>
    <s v="INGENIERÍA DE SISTEMAS Y AUTOMÁTICA"/>
  </r>
  <r>
    <x v="16"/>
    <x v="5"/>
    <n v="878"/>
    <s v="878R"/>
    <s v="GRUPO-A1"/>
    <n v="16553320"/>
    <s v="Fundamentos de automatización industrial"/>
    <s v="GR"/>
    <s v="GRUPO REDUCIDO"/>
    <s v="878R"/>
    <s v="GR de Fundamentos de automatización industrial"/>
    <s v="GRUPO-A1"/>
    <s v="GR de Fundamentos de automatización industrial"/>
    <s v="2S"/>
    <n v="16553320"/>
    <s v="ELVIRA"/>
    <s v="IZURRATEGUI"/>
    <s v="CARLOS"/>
    <s v="celvira"/>
    <s v="carlos.elvira@unirioja.es"/>
    <n v="0.5"/>
    <n v="0.5"/>
    <n v="506"/>
    <s v="PROFESOR TITULAR DE ESCUELA UNIVERSITARI"/>
    <s v="01A"/>
    <s v="TIEMPO COMPLETO AMPLIADO"/>
    <s v="2012-09-01 00:00:00.0"/>
    <s v="null"/>
    <s v="DF31778"/>
    <s v="TITULAR DE ESCUELAS UNIVERSITARIAS"/>
    <s v="R109"/>
    <x v="9"/>
    <n v="520"/>
    <s v="INGENIERÍA DE SISTEMAS Y AUTOMÁTICA"/>
  </r>
  <r>
    <x v="16"/>
    <x v="5"/>
    <n v="878"/>
    <s v="878R"/>
    <s v="GRUPO-A2"/>
    <n v="16541690"/>
    <s v="Fundamentos de automatización industrial"/>
    <s v="GR"/>
    <s v="GRUPO REDUCIDO"/>
    <s v="878R"/>
    <s v="GR de Fundamentos de automatización industrial"/>
    <s v="GRUPO-A2"/>
    <s v="GR de Fundamentos de automatización industrial"/>
    <s v="2S"/>
    <n v="16541690"/>
    <s v="BRETÓN"/>
    <s v="RODRÍGUEZ"/>
    <s v="JAVIER"/>
    <s v="jabreton"/>
    <s v="javier.breton@unirioja.es"/>
    <n v="0.5"/>
    <n v="0.5"/>
    <n v="506"/>
    <s v="PROFESOR TITULAR DE ESCUELA UNIVERSITARI"/>
    <s v="01A"/>
    <s v="TIEMPO COMPLETO AMPLIADO"/>
    <s v="2012-09-01 00:00:00.0"/>
    <s v="null"/>
    <s v="DF100087"/>
    <s v="TITULAR DE ESCUELA UNIVERSITARIA"/>
    <s v="R109"/>
    <x v="9"/>
    <n v="520"/>
    <s v="INGENIERÍA DE SISTEMAS Y AUTOMÁTICA"/>
  </r>
  <r>
    <x v="16"/>
    <x v="5"/>
    <n v="878"/>
    <s v="878R"/>
    <s v="GRUPO-A2"/>
    <n v="16553320"/>
    <s v="Fundamentos de automatización industrial"/>
    <s v="GR"/>
    <s v="GRUPO REDUCIDO"/>
    <s v="878R"/>
    <s v="GR de Fundamentos de automatización industrial"/>
    <s v="GRUPO-A2"/>
    <s v="GR de Fundamentos de automatización industrial"/>
    <s v="2S"/>
    <n v="16553320"/>
    <s v="ELVIRA"/>
    <s v="IZURRATEGUI"/>
    <s v="CARLOS"/>
    <s v="celvira"/>
    <s v="carlos.elvira@unirioja.es"/>
    <n v="0.5"/>
    <n v="0.5"/>
    <n v="506"/>
    <s v="PROFESOR TITULAR DE ESCUELA UNIVERSITARI"/>
    <s v="01A"/>
    <s v="TIEMPO COMPLETO AMPLIADO"/>
    <s v="2012-09-01 00:00:00.0"/>
    <s v="null"/>
    <s v="DF31778"/>
    <s v="TITULAR DE ESCUELAS UNIVERSITARIAS"/>
    <s v="R109"/>
    <x v="9"/>
    <n v="520"/>
    <s v="INGENIERÍA DE SISTEMAS Y AUTOMÁTICA"/>
  </r>
  <r>
    <x v="16"/>
    <x v="5"/>
    <n v="878"/>
    <s v="878R"/>
    <s v="GRUPO-A3"/>
    <n v="16541690"/>
    <s v="Fundamentos de automatización industrial"/>
    <s v="GR"/>
    <s v="GRUPO REDUCIDO"/>
    <s v="878R"/>
    <s v="GR de Fundamentos de automatización industrial"/>
    <s v="GRUPO-A3"/>
    <s v="GR de Fundamentos de automatización industrial"/>
    <s v="2S"/>
    <n v="16541690"/>
    <s v="BRETÓN"/>
    <s v="RODRÍGUEZ"/>
    <s v="JAVIER"/>
    <s v="jabreton"/>
    <s v="javier.breton@unirioja.es"/>
    <n v="0.5"/>
    <n v="0.5"/>
    <n v="506"/>
    <s v="PROFESOR TITULAR DE ESCUELA UNIVERSITARI"/>
    <s v="01A"/>
    <s v="TIEMPO COMPLETO AMPLIADO"/>
    <s v="2012-09-01 00:00:00.0"/>
    <s v="null"/>
    <s v="DF100087"/>
    <s v="TITULAR DE ESCUELA UNIVERSITARIA"/>
    <s v="R109"/>
    <x v="9"/>
    <n v="520"/>
    <s v="INGENIERÍA DE SISTEMAS Y AUTOMÁTICA"/>
  </r>
  <r>
    <x v="16"/>
    <x v="5"/>
    <n v="878"/>
    <s v="878R"/>
    <s v="GRUPO-A3"/>
    <n v="16553320"/>
    <s v="Fundamentos de automatización industrial"/>
    <s v="GR"/>
    <s v="GRUPO REDUCIDO"/>
    <s v="878R"/>
    <s v="GR de Fundamentos de automatización industrial"/>
    <s v="GRUPO-A3"/>
    <s v="GR de Fundamentos de automatización industrial"/>
    <s v="2S"/>
    <n v="16553320"/>
    <s v="ELVIRA"/>
    <s v="IZURRATEGUI"/>
    <s v="CARLOS"/>
    <s v="celvira"/>
    <s v="carlos.elvira@unirioja.es"/>
    <n v="0.5"/>
    <n v="0.5"/>
    <n v="506"/>
    <s v="PROFESOR TITULAR DE ESCUELA UNIVERSITARI"/>
    <s v="01A"/>
    <s v="TIEMPO COMPLETO AMPLIADO"/>
    <s v="2012-09-01 00:00:00.0"/>
    <s v="null"/>
    <s v="DF31778"/>
    <s v="TITULAR DE ESCUELAS UNIVERSITARIAS"/>
    <s v="R109"/>
    <x v="9"/>
    <n v="520"/>
    <s v="INGENIERÍA DE SISTEMAS Y AUTOMÁTICA"/>
  </r>
  <r>
    <x v="16"/>
    <x v="5"/>
    <n v="878"/>
    <s v="878R"/>
    <s v="GRUPO-B1"/>
    <n v="16541690"/>
    <s v="Fundamentos de automatización industrial"/>
    <s v="GR"/>
    <s v="GRUPO REDUCIDO"/>
    <s v="878R"/>
    <s v="GR de Fundamentos de automatización industrial"/>
    <s v="GRUPO-B1"/>
    <s v="GR de Fundamentos de automatización industrial"/>
    <s v="2S"/>
    <n v="16541690"/>
    <s v="BRETÓN"/>
    <s v="RODRÍGUEZ"/>
    <s v="JAVIER"/>
    <s v="jabreton"/>
    <s v="javier.breton@unirioja.es"/>
    <n v="0.5"/>
    <n v="0.5"/>
    <n v="506"/>
    <s v="PROFESOR TITULAR DE ESCUELA UNIVERSITARI"/>
    <s v="01A"/>
    <s v="TIEMPO COMPLETO AMPLIADO"/>
    <s v="2012-09-01 00:00:00.0"/>
    <s v="null"/>
    <s v="DF100087"/>
    <s v="TITULAR DE ESCUELA UNIVERSITARIA"/>
    <s v="R109"/>
    <x v="9"/>
    <n v="520"/>
    <s v="INGENIERÍA DE SISTEMAS Y AUTOMÁTICA"/>
  </r>
  <r>
    <x v="16"/>
    <x v="5"/>
    <n v="878"/>
    <s v="878R"/>
    <s v="GRUPO-B1"/>
    <n v="16553320"/>
    <s v="Fundamentos de automatización industrial"/>
    <s v="GR"/>
    <s v="GRUPO REDUCIDO"/>
    <s v="878R"/>
    <s v="GR de Fundamentos de automatización industrial"/>
    <s v="GRUPO-B1"/>
    <s v="GR de Fundamentos de automatización industrial"/>
    <s v="2S"/>
    <n v="16553320"/>
    <s v="ELVIRA"/>
    <s v="IZURRATEGUI"/>
    <s v="CARLOS"/>
    <s v="celvira"/>
    <s v="carlos.elvira@unirioja.es"/>
    <n v="0.5"/>
    <n v="0.5"/>
    <n v="506"/>
    <s v="PROFESOR TITULAR DE ESCUELA UNIVERSITARI"/>
    <s v="01A"/>
    <s v="TIEMPO COMPLETO AMPLIADO"/>
    <s v="2012-09-01 00:00:00.0"/>
    <s v="null"/>
    <s v="DF31778"/>
    <s v="TITULAR DE ESCUELAS UNIVERSITARIAS"/>
    <s v="R109"/>
    <x v="9"/>
    <n v="520"/>
    <s v="INGENIERÍA DE SISTEMAS Y AUTOMÁTICA"/>
  </r>
  <r>
    <x v="16"/>
    <x v="5"/>
    <n v="878"/>
    <s v="878R"/>
    <s v="GRUPO-B2"/>
    <n v="16541690"/>
    <s v="Fundamentos de automatización industrial"/>
    <s v="GR"/>
    <s v="GRUPO REDUCIDO"/>
    <s v="878R"/>
    <s v="GR de Fundamentos de automatización industrial"/>
    <s v="GRUPO-B2"/>
    <s v="GR de Fundamentos de automatización industrial"/>
    <s v="2S"/>
    <n v="16541690"/>
    <s v="BRETÓN"/>
    <s v="RODRÍGUEZ"/>
    <s v="JAVIER"/>
    <s v="jabreton"/>
    <s v="javier.breton@unirioja.es"/>
    <n v="0.5"/>
    <n v="0.5"/>
    <n v="506"/>
    <s v="PROFESOR TITULAR DE ESCUELA UNIVERSITARI"/>
    <s v="01A"/>
    <s v="TIEMPO COMPLETO AMPLIADO"/>
    <s v="2012-09-01 00:00:00.0"/>
    <s v="null"/>
    <s v="DF100087"/>
    <s v="TITULAR DE ESCUELA UNIVERSITARIA"/>
    <s v="R109"/>
    <x v="9"/>
    <n v="520"/>
    <s v="INGENIERÍA DE SISTEMAS Y AUTOMÁTICA"/>
  </r>
  <r>
    <x v="16"/>
    <x v="5"/>
    <n v="878"/>
    <s v="878R"/>
    <s v="GRUPO-B2"/>
    <n v="16553320"/>
    <s v="Fundamentos de automatización industrial"/>
    <s v="GR"/>
    <s v="GRUPO REDUCIDO"/>
    <s v="878R"/>
    <s v="GR de Fundamentos de automatización industrial"/>
    <s v="GRUPO-B2"/>
    <s v="GR de Fundamentos de automatización industrial"/>
    <s v="2S"/>
    <n v="16553320"/>
    <s v="ELVIRA"/>
    <s v="IZURRATEGUI"/>
    <s v="CARLOS"/>
    <s v="celvira"/>
    <s v="carlos.elvira@unirioja.es"/>
    <n v="0.5"/>
    <n v="0.5"/>
    <n v="506"/>
    <s v="PROFESOR TITULAR DE ESCUELA UNIVERSITARI"/>
    <s v="01A"/>
    <s v="TIEMPO COMPLETO AMPLIADO"/>
    <s v="2012-09-01 00:00:00.0"/>
    <s v="null"/>
    <s v="DF31778"/>
    <s v="TITULAR DE ESCUELAS UNIVERSITARIAS"/>
    <s v="R109"/>
    <x v="9"/>
    <n v="520"/>
    <s v="INGENIERÍA DE SISTEMAS Y AUTOMÁTICA"/>
  </r>
  <r>
    <x v="16"/>
    <x v="5"/>
    <n v="878"/>
    <s v="878R"/>
    <s v="GRUPO-B3"/>
    <n v="16541690"/>
    <s v="Fundamentos de automatización industrial"/>
    <s v="GR"/>
    <s v="GRUPO REDUCIDO"/>
    <s v="878R"/>
    <s v="GR de Fundamentos de automatización industrial"/>
    <s v="GRUPO-B3"/>
    <s v="GR de Fundamentos de automatización industrial"/>
    <s v="2S"/>
    <n v="16541690"/>
    <s v="BRETÓN"/>
    <s v="RODRÍGUEZ"/>
    <s v="JAVIER"/>
    <s v="jabreton"/>
    <s v="javier.breton@unirioja.es"/>
    <n v="0.5"/>
    <n v="0.5"/>
    <n v="506"/>
    <s v="PROFESOR TITULAR DE ESCUELA UNIVERSITARI"/>
    <s v="01A"/>
    <s v="TIEMPO COMPLETO AMPLIADO"/>
    <s v="2012-09-01 00:00:00.0"/>
    <s v="null"/>
    <s v="DF100087"/>
    <s v="TITULAR DE ESCUELA UNIVERSITARIA"/>
    <s v="R109"/>
    <x v="9"/>
    <n v="520"/>
    <s v="INGENIERÍA DE SISTEMAS Y AUTOMÁTICA"/>
  </r>
  <r>
    <x v="16"/>
    <x v="5"/>
    <n v="878"/>
    <s v="878R"/>
    <s v="GRUPO-B3"/>
    <n v="16553320"/>
    <s v="Fundamentos de automatización industrial"/>
    <s v="GR"/>
    <s v="GRUPO REDUCIDO"/>
    <s v="878R"/>
    <s v="GR de Fundamentos de automatización industrial"/>
    <s v="GRUPO-B3"/>
    <s v="GR de Fundamentos de automatización industrial"/>
    <s v="2S"/>
    <n v="16553320"/>
    <s v="ELVIRA"/>
    <s v="IZURRATEGUI"/>
    <s v="CARLOS"/>
    <s v="celvira"/>
    <s v="carlos.elvira@unirioja.es"/>
    <n v="0.5"/>
    <n v="0.5"/>
    <n v="506"/>
    <s v="PROFESOR TITULAR DE ESCUELA UNIVERSITARI"/>
    <s v="01A"/>
    <s v="TIEMPO COMPLETO AMPLIADO"/>
    <s v="2012-09-01 00:00:00.0"/>
    <s v="null"/>
    <s v="DF31778"/>
    <s v="TITULAR DE ESCUELAS UNIVERSITARIAS"/>
    <s v="R109"/>
    <x v="9"/>
    <n v="520"/>
    <s v="INGENIERÍA DE SISTEMAS Y AUTOMÁTICA"/>
  </r>
  <r>
    <x v="17"/>
    <x v="5"/>
    <n v="878"/>
    <s v="878G"/>
    <s v="GRUPO-A"/>
    <n v="16541690"/>
    <s v="Fundamentos de automatización industrial"/>
    <s v="GG"/>
    <s v="GRUPO GRANDE"/>
    <s v="878G"/>
    <s v="GG de Fundamentos de automatización industrial"/>
    <s v="GRUPO-A"/>
    <s v="GG de Fundamentos de automatización industrial"/>
    <s v="2S"/>
    <n v="16541690"/>
    <s v="BRETÓN"/>
    <s v="RODRÍGUEZ"/>
    <s v="JAVIER"/>
    <s v="jabreton"/>
    <s v="javier.breton@unirioja.es"/>
    <n v="1"/>
    <m/>
    <n v="506"/>
    <s v="PROFESOR TITULAR DE ESCUELA UNIVERSITARI"/>
    <s v="01A"/>
    <s v="TIEMPO COMPLETO AMPLIADO"/>
    <s v="2012-09-01 00:00:00.0"/>
    <s v="null"/>
    <s v="DF100087"/>
    <s v="TITULAR DE ESCUELA UNIVERSITARIA"/>
    <s v="R109"/>
    <x v="9"/>
    <n v="520"/>
    <s v="INGENIERÍA DE SISTEMAS Y AUTOMÁTICA"/>
  </r>
  <r>
    <x v="17"/>
    <x v="5"/>
    <n v="878"/>
    <s v="878G"/>
    <s v="GRUPO-A"/>
    <n v="16553320"/>
    <s v="Fundamentos de automatización industrial"/>
    <s v="GG"/>
    <s v="GRUPO GRANDE"/>
    <s v="878G"/>
    <s v="GG de Fundamentos de automatización industrial"/>
    <s v="GRUPO-A"/>
    <s v="GG de Fundamentos de automatización industrial"/>
    <s v="2S"/>
    <n v="16553320"/>
    <s v="ELVIRA"/>
    <s v="IZURRATEGUI"/>
    <s v="CARLOS"/>
    <s v="celvira"/>
    <s v="carlos.elvira@unirioja.es"/>
    <n v="1"/>
    <m/>
    <n v="506"/>
    <s v="PROFESOR TITULAR DE ESCUELA UNIVERSITARI"/>
    <s v="01A"/>
    <s v="TIEMPO COMPLETO AMPLIADO"/>
    <s v="2012-09-01 00:00:00.0"/>
    <s v="null"/>
    <s v="DF31778"/>
    <s v="TITULAR DE ESCUELAS UNIVERSITARIAS"/>
    <s v="R109"/>
    <x v="9"/>
    <n v="520"/>
    <s v="INGENIERÍA DE SISTEMAS Y AUTOMÁTICA"/>
  </r>
  <r>
    <x v="17"/>
    <x v="5"/>
    <n v="878"/>
    <s v="878G"/>
    <s v="GRUPO-B"/>
    <n v="16541690"/>
    <s v="Fundamentos de automatización industrial"/>
    <s v="GG"/>
    <s v="GRUPO GRANDE"/>
    <s v="878G"/>
    <s v="GG de Fundamentos de automatización industrial"/>
    <s v="GRUPO-B"/>
    <s v="GG de Fundamentos de automatización industrial"/>
    <s v="2S"/>
    <n v="16541690"/>
    <s v="BRETÓN"/>
    <s v="RODRÍGUEZ"/>
    <s v="JAVIER"/>
    <s v="jabreton"/>
    <s v="javier.breton@unirioja.es"/>
    <n v="1"/>
    <m/>
    <n v="506"/>
    <s v="PROFESOR TITULAR DE ESCUELA UNIVERSITARI"/>
    <s v="01A"/>
    <s v="TIEMPO COMPLETO AMPLIADO"/>
    <s v="2012-09-01 00:00:00.0"/>
    <s v="null"/>
    <s v="DF100087"/>
    <s v="TITULAR DE ESCUELA UNIVERSITARIA"/>
    <s v="R109"/>
    <x v="9"/>
    <n v="520"/>
    <s v="INGENIERÍA DE SISTEMAS Y AUTOMÁTICA"/>
  </r>
  <r>
    <x v="17"/>
    <x v="5"/>
    <n v="878"/>
    <s v="878G"/>
    <s v="GRUPO-B"/>
    <n v="16553320"/>
    <s v="Fundamentos de automatización industrial"/>
    <s v="GG"/>
    <s v="GRUPO GRANDE"/>
    <s v="878G"/>
    <s v="GG de Fundamentos de automatización industrial"/>
    <s v="GRUPO-B"/>
    <s v="GG de Fundamentos de automatización industrial"/>
    <s v="2S"/>
    <n v="16553320"/>
    <s v="ELVIRA"/>
    <s v="IZURRATEGUI"/>
    <s v="CARLOS"/>
    <s v="celvira"/>
    <s v="carlos.elvira@unirioja.es"/>
    <n v="1"/>
    <m/>
    <n v="506"/>
    <s v="PROFESOR TITULAR DE ESCUELA UNIVERSITARI"/>
    <s v="01A"/>
    <s v="TIEMPO COMPLETO AMPLIADO"/>
    <s v="2012-09-01 00:00:00.0"/>
    <s v="null"/>
    <s v="DF31778"/>
    <s v="TITULAR DE ESCUELAS UNIVERSITARIAS"/>
    <s v="R109"/>
    <x v="9"/>
    <n v="520"/>
    <s v="INGENIERÍA DE SISTEMAS Y AUTOMÁTICA"/>
  </r>
  <r>
    <x v="17"/>
    <x v="5"/>
    <n v="878"/>
    <s v="878L"/>
    <s v="GRUPO-A1"/>
    <n v="16541690"/>
    <s v="Fundamentos de automatización industrial"/>
    <s v="GL"/>
    <s v="GRUPO DE LABORATORIO"/>
    <s v="878L"/>
    <s v="GL de Fundamentos de automatización industrial"/>
    <s v="GRUPO-A1"/>
    <s v="GL de Fundamentos de automatización industrial"/>
    <s v="2S"/>
    <n v="16541690"/>
    <s v="BRETÓN"/>
    <s v="RODRÍGUEZ"/>
    <s v="JAVIER"/>
    <s v="jabreton"/>
    <s v="javier.breton@unirioja.es"/>
    <n v="1.5"/>
    <m/>
    <n v="506"/>
    <s v="PROFESOR TITULAR DE ESCUELA UNIVERSITARI"/>
    <s v="01A"/>
    <s v="TIEMPO COMPLETO AMPLIADO"/>
    <s v="2012-09-01 00:00:00.0"/>
    <s v="null"/>
    <s v="DF100087"/>
    <s v="TITULAR DE ESCUELA UNIVERSITARIA"/>
    <s v="R109"/>
    <x v="9"/>
    <n v="520"/>
    <s v="INGENIERÍA DE SISTEMAS Y AUTOMÁTICA"/>
  </r>
  <r>
    <x v="17"/>
    <x v="5"/>
    <n v="878"/>
    <s v="878L"/>
    <s v="GRUPO-A2"/>
    <n v="16541690"/>
    <s v="Fundamentos de automatización industrial"/>
    <s v="GL"/>
    <s v="GRUPO DE LABORATORIO"/>
    <s v="878L"/>
    <s v="GL de Fundamentos de automatización industrial"/>
    <s v="GRUPO-A2"/>
    <s v="GL de Fundamentos de automatización industrial"/>
    <s v="2S"/>
    <n v="16541690"/>
    <s v="BRETÓN"/>
    <s v="RODRÍGUEZ"/>
    <s v="JAVIER"/>
    <s v="jabreton"/>
    <s v="javier.breton@unirioja.es"/>
    <n v="1.5"/>
    <m/>
    <n v="506"/>
    <s v="PROFESOR TITULAR DE ESCUELA UNIVERSITARI"/>
    <s v="01A"/>
    <s v="TIEMPO COMPLETO AMPLIADO"/>
    <s v="2012-09-01 00:00:00.0"/>
    <s v="null"/>
    <s v="DF100087"/>
    <s v="TITULAR DE ESCUELA UNIVERSITARIA"/>
    <s v="R109"/>
    <x v="9"/>
    <n v="520"/>
    <s v="INGENIERÍA DE SISTEMAS Y AUTOMÁTICA"/>
  </r>
  <r>
    <x v="17"/>
    <x v="5"/>
    <n v="878"/>
    <s v="878L"/>
    <s v="GRUPO-A3"/>
    <n v="16611012"/>
    <s v="Fundamentos de automatización industrial"/>
    <s v="GL"/>
    <s v="GRUPO DE LABORATORIO"/>
    <s v="878L"/>
    <s v="GL de Fundamentos de automatización industrial"/>
    <s v="GRUPO-A3"/>
    <s v="GL de Fundamentos de automatización industrial"/>
    <s v="2S"/>
    <n v="16611012"/>
    <s v="NÁJERA"/>
    <s v="CANAL"/>
    <s v="SILVANO"/>
    <s v="sinajera"/>
    <s v="silvano.najera@unirioja.es"/>
    <n v="1.5"/>
    <m/>
    <n v="536"/>
    <s v="PROFESOR INTERINO"/>
    <s v="C01"/>
    <s v="TIEMPO COMPLETO"/>
    <s v="2018-09-17 00:00:00.0"/>
    <s v="null"/>
    <s v="PI101375"/>
    <s v="PROFESOR CONTRATADO INTERINO TC"/>
    <s v="R109"/>
    <x v="9"/>
    <n v="520"/>
    <s v="INGENIERÍA DE SISTEMAS Y AUTOMÁTICA"/>
  </r>
  <r>
    <x v="17"/>
    <x v="5"/>
    <n v="878"/>
    <s v="878L"/>
    <s v="GRUPO-A4"/>
    <n v="16541690"/>
    <s v="Fundamentos de automatización industrial"/>
    <s v="GL"/>
    <s v="GRUPO DE LABORATORIO"/>
    <s v="878L"/>
    <s v="GL de Fundamentos de automatización industrial"/>
    <s v="GRUPO-A4"/>
    <s v="GL de Fundamentos de automatización industrial"/>
    <s v="2S"/>
    <n v="16541690"/>
    <s v="BRETÓN"/>
    <s v="RODRÍGUEZ"/>
    <s v="JAVIER"/>
    <s v="jabreton"/>
    <s v="javier.breton@unirioja.es"/>
    <n v="1.5"/>
    <m/>
    <n v="506"/>
    <s v="PROFESOR TITULAR DE ESCUELA UNIVERSITARI"/>
    <s v="01A"/>
    <s v="TIEMPO COMPLETO AMPLIADO"/>
    <s v="2012-09-01 00:00:00.0"/>
    <s v="null"/>
    <s v="DF100087"/>
    <s v="TITULAR DE ESCUELA UNIVERSITARIA"/>
    <s v="R109"/>
    <x v="9"/>
    <n v="520"/>
    <s v="INGENIERÍA DE SISTEMAS Y AUTOMÁTICA"/>
  </r>
  <r>
    <x v="17"/>
    <x v="5"/>
    <n v="878"/>
    <s v="878L"/>
    <s v="GRUPO-B1"/>
    <n v="16563235"/>
    <s v="Fundamentos de automatización industrial"/>
    <s v="GL"/>
    <s v="GRUPO DE LABORATORIO"/>
    <s v="878L"/>
    <s v="GL de Fundamentos de automatización industrial"/>
    <s v="GRUPO-B1"/>
    <s v="GL de Fundamentos de automatización industrial"/>
    <s v="2S"/>
    <n v="16563235"/>
    <s v="MIRURI"/>
    <s v="SÁENZ"/>
    <s v="JUAN MARTÍN"/>
    <s v="jumiruri"/>
    <s v="juan-martin.miruri@unirioja.es"/>
    <n v="1.5"/>
    <m/>
    <n v="535"/>
    <s v="COLABORADOR-TIPO 1"/>
    <s v="C01"/>
    <s v="TIEMPO COMPLETO"/>
    <s v="2006-10-01 00:00:00.0"/>
    <s v="null"/>
    <s v="LD100576"/>
    <s v="COLABORADOR TIPO 1"/>
    <s v="R109"/>
    <x v="9"/>
    <n v="520"/>
    <s v="INGENIERÍA DE SISTEMAS Y AUTOMÁTICA"/>
  </r>
  <r>
    <x v="17"/>
    <x v="5"/>
    <n v="878"/>
    <s v="878L"/>
    <s v="GRUPO-B2"/>
    <n v="16563235"/>
    <s v="Fundamentos de automatización industrial"/>
    <s v="GL"/>
    <s v="GRUPO DE LABORATORIO"/>
    <s v="878L"/>
    <s v="GL de Fundamentos de automatización industrial"/>
    <s v="GRUPO-B2"/>
    <s v="GL de Fundamentos de automatización industrial"/>
    <s v="2S"/>
    <n v="16563235"/>
    <s v="MIRURI"/>
    <s v="SÁENZ"/>
    <s v="JUAN MARTÍN"/>
    <s v="jumiruri"/>
    <s v="juan-martin.miruri@unirioja.es"/>
    <n v="1.5"/>
    <m/>
    <n v="535"/>
    <s v="COLABORADOR-TIPO 1"/>
    <s v="C01"/>
    <s v="TIEMPO COMPLETO"/>
    <s v="2006-10-01 00:00:00.0"/>
    <s v="null"/>
    <s v="LD100576"/>
    <s v="COLABORADOR TIPO 1"/>
    <s v="R109"/>
    <x v="9"/>
    <n v="520"/>
    <s v="INGENIERÍA DE SISTEMAS Y AUTOMÁTICA"/>
  </r>
  <r>
    <x v="17"/>
    <x v="5"/>
    <n v="878"/>
    <s v="878L"/>
    <s v="GRUPO-B3"/>
    <n v="16563235"/>
    <s v="Fundamentos de automatización industrial"/>
    <s v="GL"/>
    <s v="GRUPO DE LABORATORIO"/>
    <s v="878L"/>
    <s v="GL de Fundamentos de automatización industrial"/>
    <s v="GRUPO-B3"/>
    <s v="GL de Fundamentos de automatización industrial"/>
    <s v="2S"/>
    <n v="16563235"/>
    <s v="MIRURI"/>
    <s v="SÁENZ"/>
    <s v="JUAN MARTÍN"/>
    <s v="jumiruri"/>
    <s v="juan-martin.miruri@unirioja.es"/>
    <n v="1.5"/>
    <m/>
    <n v="535"/>
    <s v="COLABORADOR-TIPO 1"/>
    <s v="C01"/>
    <s v="TIEMPO COMPLETO"/>
    <s v="2006-10-01 00:00:00.0"/>
    <s v="null"/>
    <s v="LD100576"/>
    <s v="COLABORADOR TIPO 1"/>
    <s v="R109"/>
    <x v="9"/>
    <n v="520"/>
    <s v="INGENIERÍA DE SISTEMAS Y AUTOMÁTICA"/>
  </r>
  <r>
    <x v="17"/>
    <x v="5"/>
    <n v="878"/>
    <s v="878L"/>
    <s v="GRUPO-B4"/>
    <n v="16563235"/>
    <s v="Fundamentos de automatización industrial"/>
    <s v="GL"/>
    <s v="GRUPO DE LABORATORIO"/>
    <s v="878L"/>
    <s v="GL de Fundamentos de automatización industrial"/>
    <s v="GRUPO-B4"/>
    <s v="GL de Fundamentos de automatización industrial"/>
    <s v="2S"/>
    <n v="16563235"/>
    <s v="MIRURI"/>
    <s v="SÁENZ"/>
    <s v="JUAN MARTÍN"/>
    <s v="jumiruri"/>
    <s v="juan-martin.miruri@unirioja.es"/>
    <n v="1.5"/>
    <m/>
    <n v="535"/>
    <s v="COLABORADOR-TIPO 1"/>
    <s v="C01"/>
    <s v="TIEMPO COMPLETO"/>
    <s v="2006-10-01 00:00:00.0"/>
    <s v="null"/>
    <s v="LD100576"/>
    <s v="COLABORADOR TIPO 1"/>
    <s v="R109"/>
    <x v="9"/>
    <n v="520"/>
    <s v="INGENIERÍA DE SISTEMAS Y AUTOMÁTICA"/>
  </r>
  <r>
    <x v="17"/>
    <x v="5"/>
    <n v="878"/>
    <s v="878R"/>
    <s v="GRUPO-A1"/>
    <n v="16541690"/>
    <s v="Fundamentos de automatización industrial"/>
    <s v="GR"/>
    <s v="GRUPO REDUCIDO"/>
    <s v="878R"/>
    <s v="GR de Fundamentos de automatización industrial"/>
    <s v="GRUPO-A1"/>
    <s v="GR de Fundamentos de automatización industrial"/>
    <s v="2S"/>
    <n v="16541690"/>
    <s v="BRETÓN"/>
    <s v="RODRÍGUEZ"/>
    <s v="JAVIER"/>
    <s v="jabreton"/>
    <s v="javier.breton@unirioja.es"/>
    <n v="0.5"/>
    <m/>
    <n v="506"/>
    <s v="PROFESOR TITULAR DE ESCUELA UNIVERSITARI"/>
    <s v="01A"/>
    <s v="TIEMPO COMPLETO AMPLIADO"/>
    <s v="2012-09-01 00:00:00.0"/>
    <s v="null"/>
    <s v="DF100087"/>
    <s v="TITULAR DE ESCUELA UNIVERSITARIA"/>
    <s v="R109"/>
    <x v="9"/>
    <n v="520"/>
    <s v="INGENIERÍA DE SISTEMAS Y AUTOMÁTICA"/>
  </r>
  <r>
    <x v="17"/>
    <x v="5"/>
    <n v="878"/>
    <s v="878R"/>
    <s v="GRUPO-A1"/>
    <n v="16553320"/>
    <s v="Fundamentos de automatización industrial"/>
    <s v="GR"/>
    <s v="GRUPO REDUCIDO"/>
    <s v="878R"/>
    <s v="GR de Fundamentos de automatización industrial"/>
    <s v="GRUPO-A1"/>
    <s v="GR de Fundamentos de automatización industrial"/>
    <s v="2S"/>
    <n v="16553320"/>
    <s v="ELVIRA"/>
    <s v="IZURRATEGUI"/>
    <s v="CARLOS"/>
    <s v="celvira"/>
    <s v="carlos.elvira@unirioja.es"/>
    <n v="0.5"/>
    <m/>
    <n v="506"/>
    <s v="PROFESOR TITULAR DE ESCUELA UNIVERSITARI"/>
    <s v="01A"/>
    <s v="TIEMPO COMPLETO AMPLIADO"/>
    <s v="2012-09-01 00:00:00.0"/>
    <s v="null"/>
    <s v="DF31778"/>
    <s v="TITULAR DE ESCUELAS UNIVERSITARIAS"/>
    <s v="R109"/>
    <x v="9"/>
    <n v="520"/>
    <s v="INGENIERÍA DE SISTEMAS Y AUTOMÁTICA"/>
  </r>
  <r>
    <x v="17"/>
    <x v="5"/>
    <n v="878"/>
    <s v="878R"/>
    <s v="GRUPO-A2"/>
    <n v="16541690"/>
    <s v="Fundamentos de automatización industrial"/>
    <s v="GR"/>
    <s v="GRUPO REDUCIDO"/>
    <s v="878R"/>
    <s v="GR de Fundamentos de automatización industrial"/>
    <s v="GRUPO-A2"/>
    <s v="GR de Fundamentos de automatización industrial"/>
    <s v="2S"/>
    <n v="16541690"/>
    <s v="BRETÓN"/>
    <s v="RODRÍGUEZ"/>
    <s v="JAVIER"/>
    <s v="jabreton"/>
    <s v="javier.breton@unirioja.es"/>
    <n v="0.5"/>
    <m/>
    <n v="506"/>
    <s v="PROFESOR TITULAR DE ESCUELA UNIVERSITARI"/>
    <s v="01A"/>
    <s v="TIEMPO COMPLETO AMPLIADO"/>
    <s v="2012-09-01 00:00:00.0"/>
    <s v="null"/>
    <s v="DF100087"/>
    <s v="TITULAR DE ESCUELA UNIVERSITARIA"/>
    <s v="R109"/>
    <x v="9"/>
    <n v="520"/>
    <s v="INGENIERÍA DE SISTEMAS Y AUTOMÁTICA"/>
  </r>
  <r>
    <x v="17"/>
    <x v="5"/>
    <n v="878"/>
    <s v="878R"/>
    <s v="GRUPO-A2"/>
    <n v="16553320"/>
    <s v="Fundamentos de automatización industrial"/>
    <s v="GR"/>
    <s v="GRUPO REDUCIDO"/>
    <s v="878R"/>
    <s v="GR de Fundamentos de automatización industrial"/>
    <s v="GRUPO-A2"/>
    <s v="GR de Fundamentos de automatización industrial"/>
    <s v="2S"/>
    <n v="16553320"/>
    <s v="ELVIRA"/>
    <s v="IZURRATEGUI"/>
    <s v="CARLOS"/>
    <s v="celvira"/>
    <s v="carlos.elvira@unirioja.es"/>
    <n v="0.5"/>
    <m/>
    <n v="506"/>
    <s v="PROFESOR TITULAR DE ESCUELA UNIVERSITARI"/>
    <s v="01A"/>
    <s v="TIEMPO COMPLETO AMPLIADO"/>
    <s v="2012-09-01 00:00:00.0"/>
    <s v="null"/>
    <s v="DF31778"/>
    <s v="TITULAR DE ESCUELAS UNIVERSITARIAS"/>
    <s v="R109"/>
    <x v="9"/>
    <n v="520"/>
    <s v="INGENIERÍA DE SISTEMAS Y AUTOMÁTICA"/>
  </r>
  <r>
    <x v="17"/>
    <x v="5"/>
    <n v="878"/>
    <s v="878R"/>
    <s v="GRUPO-A3"/>
    <n v="16541690"/>
    <s v="Fundamentos de automatización industrial"/>
    <s v="GR"/>
    <s v="GRUPO REDUCIDO"/>
    <s v="878R"/>
    <s v="GR de Fundamentos de automatización industrial"/>
    <s v="GRUPO-A3"/>
    <s v="GR de Fundamentos de automatización industrial"/>
    <s v="2S"/>
    <n v="16541690"/>
    <s v="BRETÓN"/>
    <s v="RODRÍGUEZ"/>
    <s v="JAVIER"/>
    <s v="jabreton"/>
    <s v="javier.breton@unirioja.es"/>
    <n v="0.5"/>
    <m/>
    <n v="506"/>
    <s v="PROFESOR TITULAR DE ESCUELA UNIVERSITARI"/>
    <s v="01A"/>
    <s v="TIEMPO COMPLETO AMPLIADO"/>
    <s v="2012-09-01 00:00:00.0"/>
    <s v="null"/>
    <s v="DF100087"/>
    <s v="TITULAR DE ESCUELA UNIVERSITARIA"/>
    <s v="R109"/>
    <x v="9"/>
    <n v="520"/>
    <s v="INGENIERÍA DE SISTEMAS Y AUTOMÁTICA"/>
  </r>
  <r>
    <x v="17"/>
    <x v="5"/>
    <n v="878"/>
    <s v="878R"/>
    <s v="GRUPO-A3"/>
    <n v="16553320"/>
    <s v="Fundamentos de automatización industrial"/>
    <s v="GR"/>
    <s v="GRUPO REDUCIDO"/>
    <s v="878R"/>
    <s v="GR de Fundamentos de automatización industrial"/>
    <s v="GRUPO-A3"/>
    <s v="GR de Fundamentos de automatización industrial"/>
    <s v="2S"/>
    <n v="16553320"/>
    <s v="ELVIRA"/>
    <s v="IZURRATEGUI"/>
    <s v="CARLOS"/>
    <s v="celvira"/>
    <s v="carlos.elvira@unirioja.es"/>
    <n v="0.5"/>
    <m/>
    <n v="506"/>
    <s v="PROFESOR TITULAR DE ESCUELA UNIVERSITARI"/>
    <s v="01A"/>
    <s v="TIEMPO COMPLETO AMPLIADO"/>
    <s v="2012-09-01 00:00:00.0"/>
    <s v="null"/>
    <s v="DF31778"/>
    <s v="TITULAR DE ESCUELAS UNIVERSITARIAS"/>
    <s v="R109"/>
    <x v="9"/>
    <n v="520"/>
    <s v="INGENIERÍA DE SISTEMAS Y AUTOMÁTICA"/>
  </r>
  <r>
    <x v="17"/>
    <x v="5"/>
    <n v="878"/>
    <s v="878R"/>
    <s v="GRUPO-B1"/>
    <n v="16541690"/>
    <s v="Fundamentos de automatización industrial"/>
    <s v="GR"/>
    <s v="GRUPO REDUCIDO"/>
    <s v="878R"/>
    <s v="GR de Fundamentos de automatización industrial"/>
    <s v="GRUPO-B1"/>
    <s v="GR de Fundamentos de automatización industrial"/>
    <s v="2S"/>
    <n v="16541690"/>
    <s v="BRETÓN"/>
    <s v="RODRÍGUEZ"/>
    <s v="JAVIER"/>
    <s v="jabreton"/>
    <s v="javier.breton@unirioja.es"/>
    <n v="0.5"/>
    <m/>
    <n v="506"/>
    <s v="PROFESOR TITULAR DE ESCUELA UNIVERSITARI"/>
    <s v="01A"/>
    <s v="TIEMPO COMPLETO AMPLIADO"/>
    <s v="2012-09-01 00:00:00.0"/>
    <s v="null"/>
    <s v="DF100087"/>
    <s v="TITULAR DE ESCUELA UNIVERSITARIA"/>
    <s v="R109"/>
    <x v="9"/>
    <n v="520"/>
    <s v="INGENIERÍA DE SISTEMAS Y AUTOMÁTICA"/>
  </r>
  <r>
    <x v="17"/>
    <x v="5"/>
    <n v="878"/>
    <s v="878R"/>
    <s v="GRUPO-B1"/>
    <n v="16553320"/>
    <s v="Fundamentos de automatización industrial"/>
    <s v="GR"/>
    <s v="GRUPO REDUCIDO"/>
    <s v="878R"/>
    <s v="GR de Fundamentos de automatización industrial"/>
    <s v="GRUPO-B1"/>
    <s v="GR de Fundamentos de automatización industrial"/>
    <s v="2S"/>
    <n v="16553320"/>
    <s v="ELVIRA"/>
    <s v="IZURRATEGUI"/>
    <s v="CARLOS"/>
    <s v="celvira"/>
    <s v="carlos.elvira@unirioja.es"/>
    <n v="0.5"/>
    <m/>
    <n v="506"/>
    <s v="PROFESOR TITULAR DE ESCUELA UNIVERSITARI"/>
    <s v="01A"/>
    <s v="TIEMPO COMPLETO AMPLIADO"/>
    <s v="2012-09-01 00:00:00.0"/>
    <s v="null"/>
    <s v="DF31778"/>
    <s v="TITULAR DE ESCUELAS UNIVERSITARIAS"/>
    <s v="R109"/>
    <x v="9"/>
    <n v="520"/>
    <s v="INGENIERÍA DE SISTEMAS Y AUTOMÁTICA"/>
  </r>
  <r>
    <x v="17"/>
    <x v="5"/>
    <n v="878"/>
    <s v="878R"/>
    <s v="GRUPO-B2"/>
    <n v="16541690"/>
    <s v="Fundamentos de automatización industrial"/>
    <s v="GR"/>
    <s v="GRUPO REDUCIDO"/>
    <s v="878R"/>
    <s v="GR de Fundamentos de automatización industrial"/>
    <s v="GRUPO-B2"/>
    <s v="GR de Fundamentos de automatización industrial"/>
    <s v="2S"/>
    <n v="16541690"/>
    <s v="BRETÓN"/>
    <s v="RODRÍGUEZ"/>
    <s v="JAVIER"/>
    <s v="jabreton"/>
    <s v="javier.breton@unirioja.es"/>
    <n v="0.5"/>
    <m/>
    <n v="506"/>
    <s v="PROFESOR TITULAR DE ESCUELA UNIVERSITARI"/>
    <s v="01A"/>
    <s v="TIEMPO COMPLETO AMPLIADO"/>
    <s v="2012-09-01 00:00:00.0"/>
    <s v="null"/>
    <s v="DF100087"/>
    <s v="TITULAR DE ESCUELA UNIVERSITARIA"/>
    <s v="R109"/>
    <x v="9"/>
    <n v="520"/>
    <s v="INGENIERÍA DE SISTEMAS Y AUTOMÁTICA"/>
  </r>
  <r>
    <x v="17"/>
    <x v="5"/>
    <n v="878"/>
    <s v="878R"/>
    <s v="GRUPO-B2"/>
    <n v="16553320"/>
    <s v="Fundamentos de automatización industrial"/>
    <s v="GR"/>
    <s v="GRUPO REDUCIDO"/>
    <s v="878R"/>
    <s v="GR de Fundamentos de automatización industrial"/>
    <s v="GRUPO-B2"/>
    <s v="GR de Fundamentos de automatización industrial"/>
    <s v="2S"/>
    <n v="16553320"/>
    <s v="ELVIRA"/>
    <s v="IZURRATEGUI"/>
    <s v="CARLOS"/>
    <s v="celvira"/>
    <s v="carlos.elvira@unirioja.es"/>
    <n v="0.5"/>
    <m/>
    <n v="506"/>
    <s v="PROFESOR TITULAR DE ESCUELA UNIVERSITARI"/>
    <s v="01A"/>
    <s v="TIEMPO COMPLETO AMPLIADO"/>
    <s v="2012-09-01 00:00:00.0"/>
    <s v="null"/>
    <s v="DF31778"/>
    <s v="TITULAR DE ESCUELAS UNIVERSITARIAS"/>
    <s v="R109"/>
    <x v="9"/>
    <n v="520"/>
    <s v="INGENIERÍA DE SISTEMAS Y AUTOMÁTICA"/>
  </r>
  <r>
    <x v="17"/>
    <x v="5"/>
    <n v="878"/>
    <s v="878R"/>
    <s v="GRUPO-B3"/>
    <n v="16541690"/>
    <s v="Fundamentos de automatización industrial"/>
    <s v="GR"/>
    <s v="GRUPO REDUCIDO"/>
    <s v="878R"/>
    <s v="GR de Fundamentos de automatización industrial"/>
    <s v="GRUPO-B3"/>
    <s v="GR de Fundamentos de automatización industrial"/>
    <s v="2S"/>
    <n v="16541690"/>
    <s v="BRETÓN"/>
    <s v="RODRÍGUEZ"/>
    <s v="JAVIER"/>
    <s v="jabreton"/>
    <s v="javier.breton@unirioja.es"/>
    <n v="0.5"/>
    <m/>
    <n v="506"/>
    <s v="PROFESOR TITULAR DE ESCUELA UNIVERSITARI"/>
    <s v="01A"/>
    <s v="TIEMPO COMPLETO AMPLIADO"/>
    <s v="2012-09-01 00:00:00.0"/>
    <s v="null"/>
    <s v="DF100087"/>
    <s v="TITULAR DE ESCUELA UNIVERSITARIA"/>
    <s v="R109"/>
    <x v="9"/>
    <n v="520"/>
    <s v="INGENIERÍA DE SISTEMAS Y AUTOMÁTICA"/>
  </r>
  <r>
    <x v="17"/>
    <x v="5"/>
    <n v="878"/>
    <s v="878R"/>
    <s v="GRUPO-B3"/>
    <n v="16553320"/>
    <s v="Fundamentos de automatización industrial"/>
    <s v="GR"/>
    <s v="GRUPO REDUCIDO"/>
    <s v="878R"/>
    <s v="GR de Fundamentos de automatización industrial"/>
    <s v="GRUPO-B3"/>
    <s v="GR de Fundamentos de automatización industrial"/>
    <s v="2S"/>
    <n v="16553320"/>
    <s v="ELVIRA"/>
    <s v="IZURRATEGUI"/>
    <s v="CARLOS"/>
    <s v="celvira"/>
    <s v="carlos.elvira@unirioja.es"/>
    <n v="0.5"/>
    <m/>
    <n v="506"/>
    <s v="PROFESOR TITULAR DE ESCUELA UNIVERSITARI"/>
    <s v="01A"/>
    <s v="TIEMPO COMPLETO AMPLIADO"/>
    <s v="2012-09-01 00:00:00.0"/>
    <s v="null"/>
    <s v="DF31778"/>
    <s v="TITULAR DE ESCUELAS UNIVERSITARIAS"/>
    <s v="R109"/>
    <x v="9"/>
    <n v="520"/>
    <s v="INGENIERÍA DE SISTEMAS Y AUTOMÁTICA"/>
  </r>
  <r>
    <x v="18"/>
    <x v="5"/>
    <n v="878"/>
    <s v="878G"/>
    <s v="GRUPO-A"/>
    <n v="16541690"/>
    <s v="Fundamentos de automatización industrial"/>
    <s v="GG"/>
    <s v="GRUPO GRANDE"/>
    <s v="878G"/>
    <s v="GG de Fundamentos de automatización industrial"/>
    <s v="GRUPO-A"/>
    <s v="GG de Fundamentos de automatización industrial"/>
    <s v="2S"/>
    <n v="16541690"/>
    <s v="BRETÓN"/>
    <s v="RODRÍGUEZ"/>
    <s v="JAVIER"/>
    <s v="jabreton"/>
    <s v="javier.breton@unirioja.es"/>
    <n v="1"/>
    <m/>
    <n v="506"/>
    <s v="PROFESOR TITULAR DE ESCUELA UNIVERSITARI"/>
    <s v="01A"/>
    <s v="TIEMPO COMPLETO AMPLIADO"/>
    <s v="2012-09-01 00:00:00.0"/>
    <s v="null"/>
    <s v="DF100087"/>
    <s v="TITULAR DE ESCUELA UNIVERSITARIA"/>
    <s v="R109"/>
    <x v="9"/>
    <n v="520"/>
    <s v="INGENIERÍA DE SISTEMAS Y AUTOMÁTICA"/>
  </r>
  <r>
    <x v="18"/>
    <x v="5"/>
    <n v="878"/>
    <s v="878G"/>
    <s v="GRUPO-A"/>
    <n v="16553320"/>
    <s v="Fundamentos de automatización industrial"/>
    <s v="GG"/>
    <s v="GRUPO GRANDE"/>
    <s v="878G"/>
    <s v="GG de Fundamentos de automatización industrial"/>
    <s v="GRUPO-A"/>
    <s v="GG de Fundamentos de automatización industrial"/>
    <s v="2S"/>
    <n v="16553320"/>
    <s v="ELVIRA"/>
    <s v="IZURRATEGUI"/>
    <s v="CARLOS"/>
    <s v="celvira"/>
    <s v="carlos.elvira@unirioja.es"/>
    <n v="1"/>
    <m/>
    <n v="506"/>
    <s v="PROFESOR TITULAR DE ESCUELA UNIVERSITARI"/>
    <s v="01A"/>
    <s v="TIEMPO COMPLETO AMPLIADO"/>
    <s v="2012-09-01 00:00:00.0"/>
    <s v="null"/>
    <s v="DF31778"/>
    <s v="TITULAR DE ESCUELAS UNIVERSITARIAS"/>
    <s v="R109"/>
    <x v="9"/>
    <n v="520"/>
    <s v="INGENIERÍA DE SISTEMAS Y AUTOMÁTICA"/>
  </r>
  <r>
    <x v="18"/>
    <x v="5"/>
    <n v="878"/>
    <s v="878G"/>
    <s v="GRUPO-B"/>
    <n v="16541690"/>
    <s v="Fundamentos de automatización industrial"/>
    <s v="GG"/>
    <s v="GRUPO GRANDE"/>
    <s v="878G"/>
    <s v="GG de Fundamentos de automatización industrial"/>
    <s v="GRUPO-B"/>
    <s v="GG de Fundamentos de automatización industrial"/>
    <s v="2S"/>
    <n v="16541690"/>
    <s v="BRETÓN"/>
    <s v="RODRÍGUEZ"/>
    <s v="JAVIER"/>
    <s v="jabreton"/>
    <s v="javier.breton@unirioja.es"/>
    <n v="1"/>
    <m/>
    <n v="506"/>
    <s v="PROFESOR TITULAR DE ESCUELA UNIVERSITARI"/>
    <s v="01A"/>
    <s v="TIEMPO COMPLETO AMPLIADO"/>
    <s v="2012-09-01 00:00:00.0"/>
    <s v="null"/>
    <s v="DF100087"/>
    <s v="TITULAR DE ESCUELA UNIVERSITARIA"/>
    <s v="R109"/>
    <x v="9"/>
    <n v="520"/>
    <s v="INGENIERÍA DE SISTEMAS Y AUTOMÁTICA"/>
  </r>
  <r>
    <x v="18"/>
    <x v="5"/>
    <n v="878"/>
    <s v="878G"/>
    <s v="GRUPO-B"/>
    <n v="16553320"/>
    <s v="Fundamentos de automatización industrial"/>
    <s v="GG"/>
    <s v="GRUPO GRANDE"/>
    <s v="878G"/>
    <s v="GG de Fundamentos de automatización industrial"/>
    <s v="GRUPO-B"/>
    <s v="GG de Fundamentos de automatización industrial"/>
    <s v="2S"/>
    <n v="16553320"/>
    <s v="ELVIRA"/>
    <s v="IZURRATEGUI"/>
    <s v="CARLOS"/>
    <s v="celvira"/>
    <s v="carlos.elvira@unirioja.es"/>
    <n v="1"/>
    <m/>
    <n v="506"/>
    <s v="PROFESOR TITULAR DE ESCUELA UNIVERSITARI"/>
    <s v="01A"/>
    <s v="TIEMPO COMPLETO AMPLIADO"/>
    <s v="2012-09-01 00:00:00.0"/>
    <s v="null"/>
    <s v="DF31778"/>
    <s v="TITULAR DE ESCUELAS UNIVERSITARIAS"/>
    <s v="R109"/>
    <x v="9"/>
    <n v="520"/>
    <s v="INGENIERÍA DE SISTEMAS Y AUTOMÁTICA"/>
  </r>
  <r>
    <x v="18"/>
    <x v="5"/>
    <n v="878"/>
    <s v="878L"/>
    <s v="GRUPO-A1"/>
    <n v="16541690"/>
    <s v="Fundamentos de automatización industrial"/>
    <s v="GL"/>
    <s v="GRUPO DE LABORATORIO"/>
    <s v="878L"/>
    <s v="GL de Fundamentos de automatización industrial"/>
    <s v="GRUPO-A1"/>
    <s v="GL de Fundamentos de automatización industrial"/>
    <s v="2S"/>
    <n v="16541690"/>
    <s v="BRETÓN"/>
    <s v="RODRÍGUEZ"/>
    <s v="JAVIER"/>
    <s v="jabreton"/>
    <s v="javier.breton@unirioja.es"/>
    <n v="1.5"/>
    <m/>
    <n v="506"/>
    <s v="PROFESOR TITULAR DE ESCUELA UNIVERSITARI"/>
    <s v="01A"/>
    <s v="TIEMPO COMPLETO AMPLIADO"/>
    <s v="2012-09-01 00:00:00.0"/>
    <s v="null"/>
    <s v="DF100087"/>
    <s v="TITULAR DE ESCUELA UNIVERSITARIA"/>
    <s v="R109"/>
    <x v="9"/>
    <n v="520"/>
    <s v="INGENIERÍA DE SISTEMAS Y AUTOMÁTICA"/>
  </r>
  <r>
    <x v="18"/>
    <x v="5"/>
    <n v="878"/>
    <s v="878L"/>
    <s v="GRUPO-A2"/>
    <n v="16541690"/>
    <s v="Fundamentos de automatización industrial"/>
    <s v="GL"/>
    <s v="GRUPO DE LABORATORIO"/>
    <s v="878L"/>
    <s v="GL de Fundamentos de automatización industrial"/>
    <s v="GRUPO-A2"/>
    <s v="GL de Fundamentos de automatización industrial"/>
    <s v="2S"/>
    <n v="16541690"/>
    <s v="BRETÓN"/>
    <s v="RODRÍGUEZ"/>
    <s v="JAVIER"/>
    <s v="jabreton"/>
    <s v="javier.breton@unirioja.es"/>
    <n v="1.5"/>
    <m/>
    <n v="506"/>
    <s v="PROFESOR TITULAR DE ESCUELA UNIVERSITARI"/>
    <s v="01A"/>
    <s v="TIEMPO COMPLETO AMPLIADO"/>
    <s v="2012-09-01 00:00:00.0"/>
    <s v="null"/>
    <s v="DF100087"/>
    <s v="TITULAR DE ESCUELA UNIVERSITARIA"/>
    <s v="R109"/>
    <x v="9"/>
    <n v="520"/>
    <s v="INGENIERÍA DE SISTEMAS Y AUTOMÁTICA"/>
  </r>
  <r>
    <x v="18"/>
    <x v="5"/>
    <n v="878"/>
    <s v="878L"/>
    <s v="GRUPO-A3"/>
    <n v="16611012"/>
    <s v="Fundamentos de automatización industrial"/>
    <s v="GL"/>
    <s v="GRUPO DE LABORATORIO"/>
    <s v="878L"/>
    <s v="GL de Fundamentos de automatización industrial"/>
    <s v="GRUPO-A3"/>
    <s v="GL de Fundamentos de automatización industrial"/>
    <s v="2S"/>
    <n v="16611012"/>
    <s v="NÁJERA"/>
    <s v="CANAL"/>
    <s v="SILVANO"/>
    <s v="sinajera"/>
    <s v="silvano.najera@unirioja.es"/>
    <n v="1.5"/>
    <m/>
    <n v="536"/>
    <s v="PROFESOR INTERINO"/>
    <s v="C01"/>
    <s v="TIEMPO COMPLETO"/>
    <s v="2018-09-17 00:00:00.0"/>
    <s v="null"/>
    <s v="PI101375"/>
    <s v="PROFESOR CONTRATADO INTERINO TC"/>
    <s v="R109"/>
    <x v="9"/>
    <n v="520"/>
    <s v="INGENIERÍA DE SISTEMAS Y AUTOMÁTICA"/>
  </r>
  <r>
    <x v="18"/>
    <x v="5"/>
    <n v="878"/>
    <s v="878L"/>
    <s v="GRUPO-A4"/>
    <n v="16541690"/>
    <s v="Fundamentos de automatización industrial"/>
    <s v="GL"/>
    <s v="GRUPO DE LABORATORIO"/>
    <s v="878L"/>
    <s v="GL de Fundamentos de automatización industrial"/>
    <s v="GRUPO-A4"/>
    <s v="GL de Fundamentos de automatización industrial"/>
    <s v="2S"/>
    <n v="16541690"/>
    <s v="BRETÓN"/>
    <s v="RODRÍGUEZ"/>
    <s v="JAVIER"/>
    <s v="jabreton"/>
    <s v="javier.breton@unirioja.es"/>
    <n v="1.5"/>
    <m/>
    <n v="506"/>
    <s v="PROFESOR TITULAR DE ESCUELA UNIVERSITARI"/>
    <s v="01A"/>
    <s v="TIEMPO COMPLETO AMPLIADO"/>
    <s v="2012-09-01 00:00:00.0"/>
    <s v="null"/>
    <s v="DF100087"/>
    <s v="TITULAR DE ESCUELA UNIVERSITARIA"/>
    <s v="R109"/>
    <x v="9"/>
    <n v="520"/>
    <s v="INGENIERÍA DE SISTEMAS Y AUTOMÁTICA"/>
  </r>
  <r>
    <x v="18"/>
    <x v="5"/>
    <n v="878"/>
    <s v="878L"/>
    <s v="GRUPO-B1"/>
    <n v="16563235"/>
    <s v="Fundamentos de automatización industrial"/>
    <s v="GL"/>
    <s v="GRUPO DE LABORATORIO"/>
    <s v="878L"/>
    <s v="GL de Fundamentos de automatización industrial"/>
    <s v="GRUPO-B1"/>
    <s v="GL de Fundamentos de automatización industrial"/>
    <s v="2S"/>
    <n v="16563235"/>
    <s v="MIRURI"/>
    <s v="SÁENZ"/>
    <s v="JUAN MARTÍN"/>
    <s v="jumiruri"/>
    <s v="juan-martin.miruri@unirioja.es"/>
    <n v="1.5"/>
    <m/>
    <n v="535"/>
    <s v="COLABORADOR-TIPO 1"/>
    <s v="C01"/>
    <s v="TIEMPO COMPLETO"/>
    <s v="2006-10-01 00:00:00.0"/>
    <s v="null"/>
    <s v="LD100576"/>
    <s v="COLABORADOR TIPO 1"/>
    <s v="R109"/>
    <x v="9"/>
    <n v="520"/>
    <s v="INGENIERÍA DE SISTEMAS Y AUTOMÁTICA"/>
  </r>
  <r>
    <x v="18"/>
    <x v="5"/>
    <n v="878"/>
    <s v="878L"/>
    <s v="GRUPO-B2"/>
    <n v="16563235"/>
    <s v="Fundamentos de automatización industrial"/>
    <s v="GL"/>
    <s v="GRUPO DE LABORATORIO"/>
    <s v="878L"/>
    <s v="GL de Fundamentos de automatización industrial"/>
    <s v="GRUPO-B2"/>
    <s v="GL de Fundamentos de automatización industrial"/>
    <s v="2S"/>
    <n v="16563235"/>
    <s v="MIRURI"/>
    <s v="SÁENZ"/>
    <s v="JUAN MARTÍN"/>
    <s v="jumiruri"/>
    <s v="juan-martin.miruri@unirioja.es"/>
    <n v="1.5"/>
    <m/>
    <n v="535"/>
    <s v="COLABORADOR-TIPO 1"/>
    <s v="C01"/>
    <s v="TIEMPO COMPLETO"/>
    <s v="2006-10-01 00:00:00.0"/>
    <s v="null"/>
    <s v="LD100576"/>
    <s v="COLABORADOR TIPO 1"/>
    <s v="R109"/>
    <x v="9"/>
    <n v="520"/>
    <s v="INGENIERÍA DE SISTEMAS Y AUTOMÁTICA"/>
  </r>
  <r>
    <x v="18"/>
    <x v="5"/>
    <n v="878"/>
    <s v="878L"/>
    <s v="GRUPO-B3"/>
    <n v="16563235"/>
    <s v="Fundamentos de automatización industrial"/>
    <s v="GL"/>
    <s v="GRUPO DE LABORATORIO"/>
    <s v="878L"/>
    <s v="GL de Fundamentos de automatización industrial"/>
    <s v="GRUPO-B3"/>
    <s v="GL de Fundamentos de automatización industrial"/>
    <s v="2S"/>
    <n v="16563235"/>
    <s v="MIRURI"/>
    <s v="SÁENZ"/>
    <s v="JUAN MARTÍN"/>
    <s v="jumiruri"/>
    <s v="juan-martin.miruri@unirioja.es"/>
    <n v="1.5"/>
    <m/>
    <n v="535"/>
    <s v="COLABORADOR-TIPO 1"/>
    <s v="C01"/>
    <s v="TIEMPO COMPLETO"/>
    <s v="2006-10-01 00:00:00.0"/>
    <s v="null"/>
    <s v="LD100576"/>
    <s v="COLABORADOR TIPO 1"/>
    <s v="R109"/>
    <x v="9"/>
    <n v="520"/>
    <s v="INGENIERÍA DE SISTEMAS Y AUTOMÁTICA"/>
  </r>
  <r>
    <x v="18"/>
    <x v="5"/>
    <n v="878"/>
    <s v="878L"/>
    <s v="GRUPO-B4"/>
    <n v="16563235"/>
    <s v="Fundamentos de automatización industrial"/>
    <s v="GL"/>
    <s v="GRUPO DE LABORATORIO"/>
    <s v="878L"/>
    <s v="GL de Fundamentos de automatización industrial"/>
    <s v="GRUPO-B4"/>
    <s v="GL de Fundamentos de automatización industrial"/>
    <s v="2S"/>
    <n v="16563235"/>
    <s v="MIRURI"/>
    <s v="SÁENZ"/>
    <s v="JUAN MARTÍN"/>
    <s v="jumiruri"/>
    <s v="juan-martin.miruri@unirioja.es"/>
    <n v="1.5"/>
    <m/>
    <n v="535"/>
    <s v="COLABORADOR-TIPO 1"/>
    <s v="C01"/>
    <s v="TIEMPO COMPLETO"/>
    <s v="2006-10-01 00:00:00.0"/>
    <s v="null"/>
    <s v="LD100576"/>
    <s v="COLABORADOR TIPO 1"/>
    <s v="R109"/>
    <x v="9"/>
    <n v="520"/>
    <s v="INGENIERÍA DE SISTEMAS Y AUTOMÁTICA"/>
  </r>
  <r>
    <x v="18"/>
    <x v="5"/>
    <n v="878"/>
    <s v="878R"/>
    <s v="GRUPO-A1"/>
    <n v="16541690"/>
    <s v="Fundamentos de automatización industrial"/>
    <s v="GR"/>
    <s v="GRUPO REDUCIDO"/>
    <s v="878R"/>
    <s v="GR de Fundamentos de automatización industrial"/>
    <s v="GRUPO-A1"/>
    <s v="GR de Fundamentos de automatización industrial"/>
    <s v="2S"/>
    <n v="16541690"/>
    <s v="BRETÓN"/>
    <s v="RODRÍGUEZ"/>
    <s v="JAVIER"/>
    <s v="jabreton"/>
    <s v="javier.breton@unirioja.es"/>
    <n v="0.5"/>
    <m/>
    <n v="506"/>
    <s v="PROFESOR TITULAR DE ESCUELA UNIVERSITARI"/>
    <s v="01A"/>
    <s v="TIEMPO COMPLETO AMPLIADO"/>
    <s v="2012-09-01 00:00:00.0"/>
    <s v="null"/>
    <s v="DF100087"/>
    <s v="TITULAR DE ESCUELA UNIVERSITARIA"/>
    <s v="R109"/>
    <x v="9"/>
    <n v="520"/>
    <s v="INGENIERÍA DE SISTEMAS Y AUTOMÁTICA"/>
  </r>
  <r>
    <x v="18"/>
    <x v="5"/>
    <n v="878"/>
    <s v="878R"/>
    <s v="GRUPO-A1"/>
    <n v="16553320"/>
    <s v="Fundamentos de automatización industrial"/>
    <s v="GR"/>
    <s v="GRUPO REDUCIDO"/>
    <s v="878R"/>
    <s v="GR de Fundamentos de automatización industrial"/>
    <s v="GRUPO-A1"/>
    <s v="GR de Fundamentos de automatización industrial"/>
    <s v="2S"/>
    <n v="16553320"/>
    <s v="ELVIRA"/>
    <s v="IZURRATEGUI"/>
    <s v="CARLOS"/>
    <s v="celvira"/>
    <s v="carlos.elvira@unirioja.es"/>
    <n v="0.5"/>
    <m/>
    <n v="506"/>
    <s v="PROFESOR TITULAR DE ESCUELA UNIVERSITARI"/>
    <s v="01A"/>
    <s v="TIEMPO COMPLETO AMPLIADO"/>
    <s v="2012-09-01 00:00:00.0"/>
    <s v="null"/>
    <s v="DF31778"/>
    <s v="TITULAR DE ESCUELAS UNIVERSITARIAS"/>
    <s v="R109"/>
    <x v="9"/>
    <n v="520"/>
    <s v="INGENIERÍA DE SISTEMAS Y AUTOMÁTICA"/>
  </r>
  <r>
    <x v="18"/>
    <x v="5"/>
    <n v="878"/>
    <s v="878R"/>
    <s v="GRUPO-A2"/>
    <n v="16541690"/>
    <s v="Fundamentos de automatización industrial"/>
    <s v="GR"/>
    <s v="GRUPO REDUCIDO"/>
    <s v="878R"/>
    <s v="GR de Fundamentos de automatización industrial"/>
    <s v="GRUPO-A2"/>
    <s v="GR de Fundamentos de automatización industrial"/>
    <s v="2S"/>
    <n v="16541690"/>
    <s v="BRETÓN"/>
    <s v="RODRÍGUEZ"/>
    <s v="JAVIER"/>
    <s v="jabreton"/>
    <s v="javier.breton@unirioja.es"/>
    <n v="0.5"/>
    <m/>
    <n v="506"/>
    <s v="PROFESOR TITULAR DE ESCUELA UNIVERSITARI"/>
    <s v="01A"/>
    <s v="TIEMPO COMPLETO AMPLIADO"/>
    <s v="2012-09-01 00:00:00.0"/>
    <s v="null"/>
    <s v="DF100087"/>
    <s v="TITULAR DE ESCUELA UNIVERSITARIA"/>
    <s v="R109"/>
    <x v="9"/>
    <n v="520"/>
    <s v="INGENIERÍA DE SISTEMAS Y AUTOMÁTICA"/>
  </r>
  <r>
    <x v="18"/>
    <x v="5"/>
    <n v="878"/>
    <s v="878R"/>
    <s v="GRUPO-A2"/>
    <n v="16553320"/>
    <s v="Fundamentos de automatización industrial"/>
    <s v="GR"/>
    <s v="GRUPO REDUCIDO"/>
    <s v="878R"/>
    <s v="GR de Fundamentos de automatización industrial"/>
    <s v="GRUPO-A2"/>
    <s v="GR de Fundamentos de automatización industrial"/>
    <s v="2S"/>
    <n v="16553320"/>
    <s v="ELVIRA"/>
    <s v="IZURRATEGUI"/>
    <s v="CARLOS"/>
    <s v="celvira"/>
    <s v="carlos.elvira@unirioja.es"/>
    <n v="0.5"/>
    <m/>
    <n v="506"/>
    <s v="PROFESOR TITULAR DE ESCUELA UNIVERSITARI"/>
    <s v="01A"/>
    <s v="TIEMPO COMPLETO AMPLIADO"/>
    <s v="2012-09-01 00:00:00.0"/>
    <s v="null"/>
    <s v="DF31778"/>
    <s v="TITULAR DE ESCUELAS UNIVERSITARIAS"/>
    <s v="R109"/>
    <x v="9"/>
    <n v="520"/>
    <s v="INGENIERÍA DE SISTEMAS Y AUTOMÁTICA"/>
  </r>
  <r>
    <x v="18"/>
    <x v="5"/>
    <n v="878"/>
    <s v="878R"/>
    <s v="GRUPO-A3"/>
    <n v="16541690"/>
    <s v="Fundamentos de automatización industrial"/>
    <s v="GR"/>
    <s v="GRUPO REDUCIDO"/>
    <s v="878R"/>
    <s v="GR de Fundamentos de automatización industrial"/>
    <s v="GRUPO-A3"/>
    <s v="GR de Fundamentos de automatización industrial"/>
    <s v="2S"/>
    <n v="16541690"/>
    <s v="BRETÓN"/>
    <s v="RODRÍGUEZ"/>
    <s v="JAVIER"/>
    <s v="jabreton"/>
    <s v="javier.breton@unirioja.es"/>
    <n v="0.5"/>
    <m/>
    <n v="506"/>
    <s v="PROFESOR TITULAR DE ESCUELA UNIVERSITARI"/>
    <s v="01A"/>
    <s v="TIEMPO COMPLETO AMPLIADO"/>
    <s v="2012-09-01 00:00:00.0"/>
    <s v="null"/>
    <s v="DF100087"/>
    <s v="TITULAR DE ESCUELA UNIVERSITARIA"/>
    <s v="R109"/>
    <x v="9"/>
    <n v="520"/>
    <s v="INGENIERÍA DE SISTEMAS Y AUTOMÁTICA"/>
  </r>
  <r>
    <x v="18"/>
    <x v="5"/>
    <n v="878"/>
    <s v="878R"/>
    <s v="GRUPO-A3"/>
    <n v="16553320"/>
    <s v="Fundamentos de automatización industrial"/>
    <s v="GR"/>
    <s v="GRUPO REDUCIDO"/>
    <s v="878R"/>
    <s v="GR de Fundamentos de automatización industrial"/>
    <s v="GRUPO-A3"/>
    <s v="GR de Fundamentos de automatización industrial"/>
    <s v="2S"/>
    <n v="16553320"/>
    <s v="ELVIRA"/>
    <s v="IZURRATEGUI"/>
    <s v="CARLOS"/>
    <s v="celvira"/>
    <s v="carlos.elvira@unirioja.es"/>
    <n v="0.5"/>
    <m/>
    <n v="506"/>
    <s v="PROFESOR TITULAR DE ESCUELA UNIVERSITARI"/>
    <s v="01A"/>
    <s v="TIEMPO COMPLETO AMPLIADO"/>
    <s v="2012-09-01 00:00:00.0"/>
    <s v="null"/>
    <s v="DF31778"/>
    <s v="TITULAR DE ESCUELAS UNIVERSITARIAS"/>
    <s v="R109"/>
    <x v="9"/>
    <n v="520"/>
    <s v="INGENIERÍA DE SISTEMAS Y AUTOMÁTICA"/>
  </r>
  <r>
    <x v="18"/>
    <x v="5"/>
    <n v="878"/>
    <s v="878R"/>
    <s v="GRUPO-B1"/>
    <n v="16541690"/>
    <s v="Fundamentos de automatización industrial"/>
    <s v="GR"/>
    <s v="GRUPO REDUCIDO"/>
    <s v="878R"/>
    <s v="GR de Fundamentos de automatización industrial"/>
    <s v="GRUPO-B1"/>
    <s v="GR de Fundamentos de automatización industrial"/>
    <s v="2S"/>
    <n v="16541690"/>
    <s v="BRETÓN"/>
    <s v="RODRÍGUEZ"/>
    <s v="JAVIER"/>
    <s v="jabreton"/>
    <s v="javier.breton@unirioja.es"/>
    <n v="0.5"/>
    <m/>
    <n v="506"/>
    <s v="PROFESOR TITULAR DE ESCUELA UNIVERSITARI"/>
    <s v="01A"/>
    <s v="TIEMPO COMPLETO AMPLIADO"/>
    <s v="2012-09-01 00:00:00.0"/>
    <s v="null"/>
    <s v="DF100087"/>
    <s v="TITULAR DE ESCUELA UNIVERSITARIA"/>
    <s v="R109"/>
    <x v="9"/>
    <n v="520"/>
    <s v="INGENIERÍA DE SISTEMAS Y AUTOMÁTICA"/>
  </r>
  <r>
    <x v="18"/>
    <x v="5"/>
    <n v="878"/>
    <s v="878R"/>
    <s v="GRUPO-B1"/>
    <n v="16553320"/>
    <s v="Fundamentos de automatización industrial"/>
    <s v="GR"/>
    <s v="GRUPO REDUCIDO"/>
    <s v="878R"/>
    <s v="GR de Fundamentos de automatización industrial"/>
    <s v="GRUPO-B1"/>
    <s v="GR de Fundamentos de automatización industrial"/>
    <s v="2S"/>
    <n v="16553320"/>
    <s v="ELVIRA"/>
    <s v="IZURRATEGUI"/>
    <s v="CARLOS"/>
    <s v="celvira"/>
    <s v="carlos.elvira@unirioja.es"/>
    <n v="0.5"/>
    <m/>
    <n v="506"/>
    <s v="PROFESOR TITULAR DE ESCUELA UNIVERSITARI"/>
    <s v="01A"/>
    <s v="TIEMPO COMPLETO AMPLIADO"/>
    <s v="2012-09-01 00:00:00.0"/>
    <s v="null"/>
    <s v="DF31778"/>
    <s v="TITULAR DE ESCUELAS UNIVERSITARIAS"/>
    <s v="R109"/>
    <x v="9"/>
    <n v="520"/>
    <s v="INGENIERÍA DE SISTEMAS Y AUTOMÁTICA"/>
  </r>
  <r>
    <x v="18"/>
    <x v="5"/>
    <n v="878"/>
    <s v="878R"/>
    <s v="GRUPO-B2"/>
    <n v="16541690"/>
    <s v="Fundamentos de automatización industrial"/>
    <s v="GR"/>
    <s v="GRUPO REDUCIDO"/>
    <s v="878R"/>
    <s v="GR de Fundamentos de automatización industrial"/>
    <s v="GRUPO-B2"/>
    <s v="GR de Fundamentos de automatización industrial"/>
    <s v="2S"/>
    <n v="16541690"/>
    <s v="BRETÓN"/>
    <s v="RODRÍGUEZ"/>
    <s v="JAVIER"/>
    <s v="jabreton"/>
    <s v="javier.breton@unirioja.es"/>
    <n v="0.5"/>
    <m/>
    <n v="506"/>
    <s v="PROFESOR TITULAR DE ESCUELA UNIVERSITARI"/>
    <s v="01A"/>
    <s v="TIEMPO COMPLETO AMPLIADO"/>
    <s v="2012-09-01 00:00:00.0"/>
    <s v="null"/>
    <s v="DF100087"/>
    <s v="TITULAR DE ESCUELA UNIVERSITARIA"/>
    <s v="R109"/>
    <x v="9"/>
    <n v="520"/>
    <s v="INGENIERÍA DE SISTEMAS Y AUTOMÁTICA"/>
  </r>
  <r>
    <x v="18"/>
    <x v="5"/>
    <n v="878"/>
    <s v="878R"/>
    <s v="GRUPO-B2"/>
    <n v="16553320"/>
    <s v="Fundamentos de automatización industrial"/>
    <s v="GR"/>
    <s v="GRUPO REDUCIDO"/>
    <s v="878R"/>
    <s v="GR de Fundamentos de automatización industrial"/>
    <s v="GRUPO-B2"/>
    <s v="GR de Fundamentos de automatización industrial"/>
    <s v="2S"/>
    <n v="16553320"/>
    <s v="ELVIRA"/>
    <s v="IZURRATEGUI"/>
    <s v="CARLOS"/>
    <s v="celvira"/>
    <s v="carlos.elvira@unirioja.es"/>
    <n v="0.5"/>
    <m/>
    <n v="506"/>
    <s v="PROFESOR TITULAR DE ESCUELA UNIVERSITARI"/>
    <s v="01A"/>
    <s v="TIEMPO COMPLETO AMPLIADO"/>
    <s v="2012-09-01 00:00:00.0"/>
    <s v="null"/>
    <s v="DF31778"/>
    <s v="TITULAR DE ESCUELAS UNIVERSITARIAS"/>
    <s v="R109"/>
    <x v="9"/>
    <n v="520"/>
    <s v="INGENIERÍA DE SISTEMAS Y AUTOMÁTICA"/>
  </r>
  <r>
    <x v="18"/>
    <x v="5"/>
    <n v="878"/>
    <s v="878R"/>
    <s v="GRUPO-B3"/>
    <n v="16541690"/>
    <s v="Fundamentos de automatización industrial"/>
    <s v="GR"/>
    <s v="GRUPO REDUCIDO"/>
    <s v="878R"/>
    <s v="GR de Fundamentos de automatización industrial"/>
    <s v="GRUPO-B3"/>
    <s v="GR de Fundamentos de automatización industrial"/>
    <s v="2S"/>
    <n v="16541690"/>
    <s v="BRETÓN"/>
    <s v="RODRÍGUEZ"/>
    <s v="JAVIER"/>
    <s v="jabreton"/>
    <s v="javier.breton@unirioja.es"/>
    <n v="0.5"/>
    <m/>
    <n v="506"/>
    <s v="PROFESOR TITULAR DE ESCUELA UNIVERSITARI"/>
    <s v="01A"/>
    <s v="TIEMPO COMPLETO AMPLIADO"/>
    <s v="2012-09-01 00:00:00.0"/>
    <s v="null"/>
    <s v="DF100087"/>
    <s v="TITULAR DE ESCUELA UNIVERSITARIA"/>
    <s v="R109"/>
    <x v="9"/>
    <n v="520"/>
    <s v="INGENIERÍA DE SISTEMAS Y AUTOMÁTICA"/>
  </r>
  <r>
    <x v="18"/>
    <x v="5"/>
    <n v="878"/>
    <s v="878R"/>
    <s v="GRUPO-B3"/>
    <n v="16553320"/>
    <s v="Fundamentos de automatización industrial"/>
    <s v="GR"/>
    <s v="GRUPO REDUCIDO"/>
    <s v="878R"/>
    <s v="GR de Fundamentos de automatización industrial"/>
    <s v="GRUPO-B3"/>
    <s v="GR de Fundamentos de automatización industrial"/>
    <s v="2S"/>
    <n v="16553320"/>
    <s v="ELVIRA"/>
    <s v="IZURRATEGUI"/>
    <s v="CARLOS"/>
    <s v="celvira"/>
    <s v="carlos.elvira@unirioja.es"/>
    <n v="0.5"/>
    <m/>
    <n v="506"/>
    <s v="PROFESOR TITULAR DE ESCUELA UNIVERSITARI"/>
    <s v="01A"/>
    <s v="TIEMPO COMPLETO AMPLIADO"/>
    <s v="2012-09-01 00:00:00.0"/>
    <s v="null"/>
    <s v="DF31778"/>
    <s v="TITULAR DE ESCUELAS UNIVERSITARIAS"/>
    <s v="R109"/>
    <x v="9"/>
    <n v="520"/>
    <s v="INGENIERÍA DE SISTEMAS Y AUTOMÁTICA"/>
  </r>
  <r>
    <x v="16"/>
    <x v="5"/>
    <n v="879"/>
    <s v="879G"/>
    <s v="GRUPO-A"/>
    <n v="16606034"/>
    <s v="Fundamentos de ingeniería térmica"/>
    <s v="GG"/>
    <s v="GRUPO GRANDE"/>
    <s v="879G"/>
    <s v="GG de Fundamentos de ingeniería térmica"/>
    <s v="GRUPO-A"/>
    <s v="GG de Fundamentos de ingeniería térmica"/>
    <s v="2S"/>
    <n v="16606034"/>
    <s v="LAS HERAS"/>
    <s v="CASAS"/>
    <s v="JESÚS"/>
    <s v="jelas-he"/>
    <s v="jesus.las-herasc@unirioja.es"/>
    <n v="1.5"/>
    <n v="1.5"/>
    <n v="532"/>
    <s v="LABORAL DOCENTE-ASOCIADO"/>
    <s v="P04"/>
    <s v="TIEMPO PARCIAL (4+4 HORAS)"/>
    <s v="2018-09-17 00:00:00.0"/>
    <s v="2019-09-14 00:00:00.0"/>
    <s v="PI101041"/>
    <s v="PROFESOR ASOCIADO"/>
    <s v="R110"/>
    <x v="10"/>
    <n v="590"/>
    <s v="MÁQUINAS Y MOTORES TÉRMICOS"/>
  </r>
  <r>
    <x v="16"/>
    <x v="5"/>
    <n v="879"/>
    <s v="879G"/>
    <s v="GRUPO-A"/>
    <n v="72787346"/>
    <s v="Fundamentos de ingeniería térmica"/>
    <s v="GG"/>
    <s v="GRUPO GRANDE"/>
    <s v="879G"/>
    <s v="GG de Fundamentos de ingeniería térmica"/>
    <s v="GRUPO-A"/>
    <s v="GG de Fundamentos de ingeniería térmica"/>
    <s v="2S"/>
    <n v="72787346"/>
    <s v="LÓPEZ"/>
    <s v="OCHOA"/>
    <s v="LUIS MARÍA"/>
    <s v="lulopeo"/>
    <s v="luis-maria.lopezo@unirioja.es"/>
    <n v="1.5"/>
    <n v="1.5"/>
    <n v="504"/>
    <s v="PROFESOR TITULAR UNIVERSIDAD"/>
    <s v="C01"/>
    <s v="TIEMPO COMPLETO"/>
    <s v="2016-03-22 00:00:00.0"/>
    <s v="null"/>
    <s v="DF31980"/>
    <s v="PROFESOR TITULAR DE UNIVERSIDAD"/>
    <s v="R110"/>
    <x v="10"/>
    <n v="590"/>
    <s v="MÁQUINAS Y MOTORES TÉRMICOS"/>
  </r>
  <r>
    <x v="16"/>
    <x v="5"/>
    <n v="879"/>
    <s v="879G"/>
    <s v="GRUPO-B"/>
    <n v="16606034"/>
    <s v="Fundamentos de ingeniería térmica"/>
    <s v="GG"/>
    <s v="GRUPO GRANDE"/>
    <s v="879G"/>
    <s v="GG de Fundamentos de ingeniería térmica"/>
    <s v="GRUPO-B"/>
    <s v="GG de Fundamentos de ingeniería térmica"/>
    <s v="2S"/>
    <n v="16606034"/>
    <s v="LAS HERAS"/>
    <s v="CASAS"/>
    <s v="JESÚS"/>
    <s v="jelas-he"/>
    <s v="jesus.las-herasc@unirioja.es"/>
    <n v="1.5"/>
    <n v="1.5"/>
    <n v="532"/>
    <s v="LABORAL DOCENTE-ASOCIADO"/>
    <s v="P04"/>
    <s v="TIEMPO PARCIAL (4+4 HORAS)"/>
    <s v="2018-09-17 00:00:00.0"/>
    <s v="2019-09-14 00:00:00.0"/>
    <s v="PI101041"/>
    <s v="PROFESOR ASOCIADO"/>
    <s v="R110"/>
    <x v="10"/>
    <n v="590"/>
    <s v="MÁQUINAS Y MOTORES TÉRMICOS"/>
  </r>
  <r>
    <x v="16"/>
    <x v="5"/>
    <n v="879"/>
    <s v="879G"/>
    <s v="GRUPO-B"/>
    <n v="72787346"/>
    <s v="Fundamentos de ingeniería térmica"/>
    <s v="GG"/>
    <s v="GRUPO GRANDE"/>
    <s v="879G"/>
    <s v="GG de Fundamentos de ingeniería térmica"/>
    <s v="GRUPO-B"/>
    <s v="GG de Fundamentos de ingeniería térmica"/>
    <s v="2S"/>
    <n v="72787346"/>
    <s v="LÓPEZ"/>
    <s v="OCHOA"/>
    <s v="LUIS MARÍA"/>
    <s v="lulopeo"/>
    <s v="luis-maria.lopezo@unirioja.es"/>
    <n v="1.5"/>
    <n v="1.5"/>
    <n v="504"/>
    <s v="PROFESOR TITULAR UNIVERSIDAD"/>
    <s v="C01"/>
    <s v="TIEMPO COMPLETO"/>
    <s v="2016-03-22 00:00:00.0"/>
    <s v="null"/>
    <s v="DF31980"/>
    <s v="PROFESOR TITULAR DE UNIVERSIDAD"/>
    <s v="R110"/>
    <x v="10"/>
    <n v="590"/>
    <s v="MÁQUINAS Y MOTORES TÉRMICOS"/>
  </r>
  <r>
    <x v="16"/>
    <x v="5"/>
    <n v="879"/>
    <s v="879L"/>
    <s v="GRUPO-A1"/>
    <n v="16606034"/>
    <s v="Fundamentos de ingeniería térmica"/>
    <s v="GL"/>
    <s v="GRUPO DE LABORATORIO"/>
    <s v="879L"/>
    <s v="GL de Fundamentos de ingeniería térmica"/>
    <s v="GRUPO-A1"/>
    <s v="GL de Fundamentos de ingeniería térmica"/>
    <s v="2S"/>
    <n v="16606034"/>
    <s v="LAS HERAS"/>
    <s v="CASAS"/>
    <s v="JESÚS"/>
    <s v="jelas-he"/>
    <s v="jesus.las-herasc@unirioja.es"/>
    <n v="0.3"/>
    <n v="0.3"/>
    <n v="532"/>
    <s v="LABORAL DOCENTE-ASOCIADO"/>
    <s v="P04"/>
    <s v="TIEMPO PARCIAL (4+4 HORAS)"/>
    <s v="2018-09-17 00:00:00.0"/>
    <s v="2019-09-14 00:00:00.0"/>
    <s v="PI101041"/>
    <s v="PROFESOR ASOCIADO"/>
    <s v="R110"/>
    <x v="10"/>
    <n v="590"/>
    <s v="MÁQUINAS Y MOTORES TÉRMICOS"/>
  </r>
  <r>
    <x v="16"/>
    <x v="5"/>
    <n v="879"/>
    <s v="879L"/>
    <s v="GRUPO-A1"/>
    <n v="72787346"/>
    <s v="Fundamentos de ingeniería térmica"/>
    <s v="GL"/>
    <s v="GRUPO DE LABORATORIO"/>
    <s v="879L"/>
    <s v="GL de Fundamentos de ingeniería térmica"/>
    <s v="GRUPO-A1"/>
    <s v="GL de Fundamentos de ingeniería térmica"/>
    <s v="2S"/>
    <n v="72787346"/>
    <s v="LÓPEZ"/>
    <s v="OCHOA"/>
    <s v="LUIS MARÍA"/>
    <s v="lulopeo"/>
    <s v="luis-maria.lopezo@unirioja.es"/>
    <n v="0.2"/>
    <n v="0.2"/>
    <n v="504"/>
    <s v="PROFESOR TITULAR UNIVERSIDAD"/>
    <s v="C01"/>
    <s v="TIEMPO COMPLETO"/>
    <s v="2016-03-22 00:00:00.0"/>
    <s v="null"/>
    <s v="DF31980"/>
    <s v="PROFESOR TITULAR DE UNIVERSIDAD"/>
    <s v="R110"/>
    <x v="10"/>
    <n v="590"/>
    <s v="MÁQUINAS Y MOTORES TÉRMICOS"/>
  </r>
  <r>
    <x v="16"/>
    <x v="5"/>
    <n v="879"/>
    <s v="879L"/>
    <s v="GRUPO-A2"/>
    <n v="16606034"/>
    <s v="Fundamentos de ingeniería térmica"/>
    <s v="GL"/>
    <s v="GRUPO DE LABORATORIO"/>
    <s v="879L"/>
    <s v="GL de Fundamentos de ingeniería térmica"/>
    <s v="GRUPO-A2"/>
    <s v="GL de Fundamentos de ingeniería térmica"/>
    <s v="2S"/>
    <n v="16606034"/>
    <s v="LAS HERAS"/>
    <s v="CASAS"/>
    <s v="JESÚS"/>
    <s v="jelas-he"/>
    <s v="jesus.las-herasc@unirioja.es"/>
    <n v="0.3"/>
    <n v="0.3"/>
    <n v="532"/>
    <s v="LABORAL DOCENTE-ASOCIADO"/>
    <s v="P04"/>
    <s v="TIEMPO PARCIAL (4+4 HORAS)"/>
    <s v="2018-09-17 00:00:00.0"/>
    <s v="2019-09-14 00:00:00.0"/>
    <s v="PI101041"/>
    <s v="PROFESOR ASOCIADO"/>
    <s v="R110"/>
    <x v="10"/>
    <n v="590"/>
    <s v="MÁQUINAS Y MOTORES TÉRMICOS"/>
  </r>
  <r>
    <x v="16"/>
    <x v="5"/>
    <n v="879"/>
    <s v="879L"/>
    <s v="GRUPO-A2"/>
    <n v="72787346"/>
    <s v="Fundamentos de ingeniería térmica"/>
    <s v="GL"/>
    <s v="GRUPO DE LABORATORIO"/>
    <s v="879L"/>
    <s v="GL de Fundamentos de ingeniería térmica"/>
    <s v="GRUPO-A2"/>
    <s v="GL de Fundamentos de ingeniería térmica"/>
    <s v="2S"/>
    <n v="72787346"/>
    <s v="LÓPEZ"/>
    <s v="OCHOA"/>
    <s v="LUIS MARÍA"/>
    <s v="lulopeo"/>
    <s v="luis-maria.lopezo@unirioja.es"/>
    <n v="0.2"/>
    <n v="0.2"/>
    <n v="504"/>
    <s v="PROFESOR TITULAR UNIVERSIDAD"/>
    <s v="C01"/>
    <s v="TIEMPO COMPLETO"/>
    <s v="2016-03-22 00:00:00.0"/>
    <s v="null"/>
    <s v="DF31980"/>
    <s v="PROFESOR TITULAR DE UNIVERSIDAD"/>
    <s v="R110"/>
    <x v="10"/>
    <n v="590"/>
    <s v="MÁQUINAS Y MOTORES TÉRMICOS"/>
  </r>
  <r>
    <x v="16"/>
    <x v="5"/>
    <n v="879"/>
    <s v="879L"/>
    <s v="GRUPO-A3"/>
    <n v="16606034"/>
    <s v="Fundamentos de ingeniería térmica"/>
    <s v="GL"/>
    <s v="GRUPO DE LABORATORIO"/>
    <s v="879L"/>
    <s v="GL de Fundamentos de ingeniería térmica"/>
    <s v="GRUPO-A3"/>
    <s v="GL de Fundamentos de ingeniería térmica"/>
    <s v="2S"/>
    <n v="16606034"/>
    <s v="LAS HERAS"/>
    <s v="CASAS"/>
    <s v="JESÚS"/>
    <s v="jelas-he"/>
    <s v="jesus.las-herasc@unirioja.es"/>
    <n v="0.3"/>
    <n v="0.3"/>
    <n v="532"/>
    <s v="LABORAL DOCENTE-ASOCIADO"/>
    <s v="P04"/>
    <s v="TIEMPO PARCIAL (4+4 HORAS)"/>
    <s v="2018-09-17 00:00:00.0"/>
    <s v="2019-09-14 00:00:00.0"/>
    <s v="PI101041"/>
    <s v="PROFESOR ASOCIADO"/>
    <s v="R110"/>
    <x v="10"/>
    <n v="590"/>
    <s v="MÁQUINAS Y MOTORES TÉRMICOS"/>
  </r>
  <r>
    <x v="16"/>
    <x v="5"/>
    <n v="879"/>
    <s v="879L"/>
    <s v="GRUPO-A3"/>
    <n v="72787346"/>
    <s v="Fundamentos de ingeniería térmica"/>
    <s v="GL"/>
    <s v="GRUPO DE LABORATORIO"/>
    <s v="879L"/>
    <s v="GL de Fundamentos de ingeniería térmica"/>
    <s v="GRUPO-A3"/>
    <s v="GL de Fundamentos de ingeniería térmica"/>
    <s v="2S"/>
    <n v="72787346"/>
    <s v="LÓPEZ"/>
    <s v="OCHOA"/>
    <s v="LUIS MARÍA"/>
    <s v="lulopeo"/>
    <s v="luis-maria.lopezo@unirioja.es"/>
    <n v="0.2"/>
    <n v="0.2"/>
    <n v="504"/>
    <s v="PROFESOR TITULAR UNIVERSIDAD"/>
    <s v="C01"/>
    <s v="TIEMPO COMPLETO"/>
    <s v="2016-03-22 00:00:00.0"/>
    <s v="null"/>
    <s v="DF31980"/>
    <s v="PROFESOR TITULAR DE UNIVERSIDAD"/>
    <s v="R110"/>
    <x v="10"/>
    <n v="590"/>
    <s v="MÁQUINAS Y MOTORES TÉRMICOS"/>
  </r>
  <r>
    <x v="16"/>
    <x v="5"/>
    <n v="879"/>
    <s v="879L"/>
    <s v="GRUPO-A4"/>
    <n v="16606034"/>
    <s v="Fundamentos de ingeniería térmica"/>
    <s v="GL"/>
    <s v="GRUPO DE LABORATORIO"/>
    <s v="879L"/>
    <s v="GL de Fundamentos de ingeniería térmica"/>
    <s v="GRUPO-A4"/>
    <s v="GL de Fundamentos de ingeniería térmica"/>
    <s v="2S"/>
    <n v="16606034"/>
    <s v="LAS HERAS"/>
    <s v="CASAS"/>
    <s v="JESÚS"/>
    <s v="jelas-he"/>
    <s v="jesus.las-herasc@unirioja.es"/>
    <n v="0.3"/>
    <n v="0.3"/>
    <n v="532"/>
    <s v="LABORAL DOCENTE-ASOCIADO"/>
    <s v="P04"/>
    <s v="TIEMPO PARCIAL (4+4 HORAS)"/>
    <s v="2018-09-17 00:00:00.0"/>
    <s v="2019-09-14 00:00:00.0"/>
    <s v="PI101041"/>
    <s v="PROFESOR ASOCIADO"/>
    <s v="R110"/>
    <x v="10"/>
    <n v="590"/>
    <s v="MÁQUINAS Y MOTORES TÉRMICOS"/>
  </r>
  <r>
    <x v="16"/>
    <x v="5"/>
    <n v="879"/>
    <s v="879L"/>
    <s v="GRUPO-A4"/>
    <n v="72787346"/>
    <s v="Fundamentos de ingeniería térmica"/>
    <s v="GL"/>
    <s v="GRUPO DE LABORATORIO"/>
    <s v="879L"/>
    <s v="GL de Fundamentos de ingeniería térmica"/>
    <s v="GRUPO-A4"/>
    <s v="GL de Fundamentos de ingeniería térmica"/>
    <s v="2S"/>
    <n v="72787346"/>
    <s v="LÓPEZ"/>
    <s v="OCHOA"/>
    <s v="LUIS MARÍA"/>
    <s v="lulopeo"/>
    <s v="luis-maria.lopezo@unirioja.es"/>
    <n v="0.2"/>
    <n v="0.2"/>
    <n v="504"/>
    <s v="PROFESOR TITULAR UNIVERSIDAD"/>
    <s v="C01"/>
    <s v="TIEMPO COMPLETO"/>
    <s v="2016-03-22 00:00:00.0"/>
    <s v="null"/>
    <s v="DF31980"/>
    <s v="PROFESOR TITULAR DE UNIVERSIDAD"/>
    <s v="R110"/>
    <x v="10"/>
    <n v="590"/>
    <s v="MÁQUINAS Y MOTORES TÉRMICOS"/>
  </r>
  <r>
    <x v="16"/>
    <x v="5"/>
    <n v="879"/>
    <s v="879L"/>
    <s v="GRUPO-B1"/>
    <n v="16606034"/>
    <s v="Fundamentos de ingeniería térmica"/>
    <s v="GL"/>
    <s v="GRUPO DE LABORATORIO"/>
    <s v="879L"/>
    <s v="GL de Fundamentos de ingeniería térmica"/>
    <s v="GRUPO-B1"/>
    <s v="GL de Fundamentos de ingeniería térmica"/>
    <s v="2S"/>
    <n v="16606034"/>
    <s v="LAS HERAS"/>
    <s v="CASAS"/>
    <s v="JESÚS"/>
    <s v="jelas-he"/>
    <s v="jesus.las-herasc@unirioja.es"/>
    <n v="0.3"/>
    <n v="0.3"/>
    <n v="532"/>
    <s v="LABORAL DOCENTE-ASOCIADO"/>
    <s v="P04"/>
    <s v="TIEMPO PARCIAL (4+4 HORAS)"/>
    <s v="2018-09-17 00:00:00.0"/>
    <s v="2019-09-14 00:00:00.0"/>
    <s v="PI101041"/>
    <s v="PROFESOR ASOCIADO"/>
    <s v="R110"/>
    <x v="10"/>
    <n v="590"/>
    <s v="MÁQUINAS Y MOTORES TÉRMICOS"/>
  </r>
  <r>
    <x v="16"/>
    <x v="5"/>
    <n v="879"/>
    <s v="879L"/>
    <s v="GRUPO-B1"/>
    <n v="72787346"/>
    <s v="Fundamentos de ingeniería térmica"/>
    <s v="GL"/>
    <s v="GRUPO DE LABORATORIO"/>
    <s v="879L"/>
    <s v="GL de Fundamentos de ingeniería térmica"/>
    <s v="GRUPO-B1"/>
    <s v="GL de Fundamentos de ingeniería térmica"/>
    <s v="2S"/>
    <n v="72787346"/>
    <s v="LÓPEZ"/>
    <s v="OCHOA"/>
    <s v="LUIS MARÍA"/>
    <s v="lulopeo"/>
    <s v="luis-maria.lopezo@unirioja.es"/>
    <n v="0.2"/>
    <n v="0.2"/>
    <n v="504"/>
    <s v="PROFESOR TITULAR UNIVERSIDAD"/>
    <s v="C01"/>
    <s v="TIEMPO COMPLETO"/>
    <s v="2016-03-22 00:00:00.0"/>
    <s v="null"/>
    <s v="DF31980"/>
    <s v="PROFESOR TITULAR DE UNIVERSIDAD"/>
    <s v="R110"/>
    <x v="10"/>
    <n v="590"/>
    <s v="MÁQUINAS Y MOTORES TÉRMICOS"/>
  </r>
  <r>
    <x v="16"/>
    <x v="5"/>
    <n v="879"/>
    <s v="879L"/>
    <s v="GRUPO-B2"/>
    <n v="16606034"/>
    <s v="Fundamentos de ingeniería térmica"/>
    <s v="GL"/>
    <s v="GRUPO DE LABORATORIO"/>
    <s v="879L"/>
    <s v="GL de Fundamentos de ingeniería térmica"/>
    <s v="GRUPO-B2"/>
    <s v="GL de Fundamentos de ingeniería térmica"/>
    <s v="2S"/>
    <n v="16606034"/>
    <s v="LAS HERAS"/>
    <s v="CASAS"/>
    <s v="JESÚS"/>
    <s v="jelas-he"/>
    <s v="jesus.las-herasc@unirioja.es"/>
    <n v="0.3"/>
    <n v="0.3"/>
    <n v="532"/>
    <s v="LABORAL DOCENTE-ASOCIADO"/>
    <s v="P04"/>
    <s v="TIEMPO PARCIAL (4+4 HORAS)"/>
    <s v="2018-09-17 00:00:00.0"/>
    <s v="2019-09-14 00:00:00.0"/>
    <s v="PI101041"/>
    <s v="PROFESOR ASOCIADO"/>
    <s v="R110"/>
    <x v="10"/>
    <n v="590"/>
    <s v="MÁQUINAS Y MOTORES TÉRMICOS"/>
  </r>
  <r>
    <x v="16"/>
    <x v="5"/>
    <n v="879"/>
    <s v="879L"/>
    <s v="GRUPO-B2"/>
    <n v="72787346"/>
    <s v="Fundamentos de ingeniería térmica"/>
    <s v="GL"/>
    <s v="GRUPO DE LABORATORIO"/>
    <s v="879L"/>
    <s v="GL de Fundamentos de ingeniería térmica"/>
    <s v="GRUPO-B2"/>
    <s v="GL de Fundamentos de ingeniería térmica"/>
    <s v="2S"/>
    <n v="72787346"/>
    <s v="LÓPEZ"/>
    <s v="OCHOA"/>
    <s v="LUIS MARÍA"/>
    <s v="lulopeo"/>
    <s v="luis-maria.lopezo@unirioja.es"/>
    <n v="0.2"/>
    <n v="0.2"/>
    <n v="504"/>
    <s v="PROFESOR TITULAR UNIVERSIDAD"/>
    <s v="C01"/>
    <s v="TIEMPO COMPLETO"/>
    <s v="2016-03-22 00:00:00.0"/>
    <s v="null"/>
    <s v="DF31980"/>
    <s v="PROFESOR TITULAR DE UNIVERSIDAD"/>
    <s v="R110"/>
    <x v="10"/>
    <n v="590"/>
    <s v="MÁQUINAS Y MOTORES TÉRMICOS"/>
  </r>
  <r>
    <x v="16"/>
    <x v="5"/>
    <n v="879"/>
    <s v="879L"/>
    <s v="GRUPO-B3"/>
    <n v="16606034"/>
    <s v="Fundamentos de ingeniería térmica"/>
    <s v="GL"/>
    <s v="GRUPO DE LABORATORIO"/>
    <s v="879L"/>
    <s v="GL de Fundamentos de ingeniería térmica"/>
    <s v="GRUPO-B3"/>
    <s v="GL de Fundamentos de ingeniería térmica"/>
    <s v="2S"/>
    <n v="16606034"/>
    <s v="LAS HERAS"/>
    <s v="CASAS"/>
    <s v="JESÚS"/>
    <s v="jelas-he"/>
    <s v="jesus.las-herasc@unirioja.es"/>
    <n v="0.3"/>
    <n v="0.3"/>
    <n v="532"/>
    <s v="LABORAL DOCENTE-ASOCIADO"/>
    <s v="P04"/>
    <s v="TIEMPO PARCIAL (4+4 HORAS)"/>
    <s v="2018-09-17 00:00:00.0"/>
    <s v="2019-09-14 00:00:00.0"/>
    <s v="PI101041"/>
    <s v="PROFESOR ASOCIADO"/>
    <s v="R110"/>
    <x v="10"/>
    <n v="590"/>
    <s v="MÁQUINAS Y MOTORES TÉRMICOS"/>
  </r>
  <r>
    <x v="16"/>
    <x v="5"/>
    <n v="879"/>
    <s v="879L"/>
    <s v="GRUPO-B3"/>
    <n v="72787346"/>
    <s v="Fundamentos de ingeniería térmica"/>
    <s v="GL"/>
    <s v="GRUPO DE LABORATORIO"/>
    <s v="879L"/>
    <s v="GL de Fundamentos de ingeniería térmica"/>
    <s v="GRUPO-B3"/>
    <s v="GL de Fundamentos de ingeniería térmica"/>
    <s v="2S"/>
    <n v="72787346"/>
    <s v="LÓPEZ"/>
    <s v="OCHOA"/>
    <s v="LUIS MARÍA"/>
    <s v="lulopeo"/>
    <s v="luis-maria.lopezo@unirioja.es"/>
    <n v="0.2"/>
    <n v="0.2"/>
    <n v="504"/>
    <s v="PROFESOR TITULAR UNIVERSIDAD"/>
    <s v="C01"/>
    <s v="TIEMPO COMPLETO"/>
    <s v="2016-03-22 00:00:00.0"/>
    <s v="null"/>
    <s v="DF31980"/>
    <s v="PROFESOR TITULAR DE UNIVERSIDAD"/>
    <s v="R110"/>
    <x v="10"/>
    <n v="590"/>
    <s v="MÁQUINAS Y MOTORES TÉRMICOS"/>
  </r>
  <r>
    <x v="16"/>
    <x v="5"/>
    <n v="879"/>
    <s v="879R"/>
    <s v="GRUPO-A1"/>
    <n v="16606034"/>
    <s v="Fundamentos de ingeniería térmica"/>
    <s v="GR"/>
    <s v="GRUPO REDUCIDO"/>
    <s v="879R"/>
    <s v="GR de Fundamentos de ingeniería térmica"/>
    <s v="GRUPO-A1"/>
    <s v="GR de Fundamentos de ingeniería térmica"/>
    <s v="2S"/>
    <n v="16606034"/>
    <s v="LAS HERAS"/>
    <s v="CASAS"/>
    <s v="JESÚS"/>
    <s v="jelas-he"/>
    <s v="jesus.las-herasc@unirioja.es"/>
    <n v="0.8"/>
    <n v="0.8"/>
    <n v="532"/>
    <s v="LABORAL DOCENTE-ASOCIADO"/>
    <s v="P04"/>
    <s v="TIEMPO PARCIAL (4+4 HORAS)"/>
    <s v="2018-09-17 00:00:00.0"/>
    <s v="2019-09-14 00:00:00.0"/>
    <s v="PI101041"/>
    <s v="PROFESOR ASOCIADO"/>
    <s v="R110"/>
    <x v="10"/>
    <n v="590"/>
    <s v="MÁQUINAS Y MOTORES TÉRMICOS"/>
  </r>
  <r>
    <x v="16"/>
    <x v="5"/>
    <n v="879"/>
    <s v="879R"/>
    <s v="GRUPO-A1"/>
    <n v="72787346"/>
    <s v="Fundamentos de ingeniería térmica"/>
    <s v="GR"/>
    <s v="GRUPO REDUCIDO"/>
    <s v="879R"/>
    <s v="GR de Fundamentos de ingeniería térmica"/>
    <s v="GRUPO-A1"/>
    <s v="GR de Fundamentos de ingeniería térmica"/>
    <s v="2S"/>
    <n v="72787346"/>
    <s v="LÓPEZ"/>
    <s v="OCHOA"/>
    <s v="LUIS MARÍA"/>
    <s v="lulopeo"/>
    <s v="luis-maria.lopezo@unirioja.es"/>
    <n v="0.2"/>
    <n v="0.2"/>
    <n v="504"/>
    <s v="PROFESOR TITULAR UNIVERSIDAD"/>
    <s v="C01"/>
    <s v="TIEMPO COMPLETO"/>
    <s v="2016-03-22 00:00:00.0"/>
    <s v="null"/>
    <s v="DF31980"/>
    <s v="PROFESOR TITULAR DE UNIVERSIDAD"/>
    <s v="R110"/>
    <x v="10"/>
    <n v="590"/>
    <s v="MÁQUINAS Y MOTORES TÉRMICOS"/>
  </r>
  <r>
    <x v="16"/>
    <x v="5"/>
    <n v="879"/>
    <s v="879R"/>
    <s v="GRUPO-A2"/>
    <n v="16606034"/>
    <s v="Fundamentos de ingeniería térmica"/>
    <s v="GR"/>
    <s v="GRUPO REDUCIDO"/>
    <s v="879R"/>
    <s v="GR de Fundamentos de ingeniería térmica"/>
    <s v="GRUPO-A2"/>
    <s v="GR de Fundamentos de ingeniería térmica"/>
    <s v="2S"/>
    <n v="16606034"/>
    <s v="LAS HERAS"/>
    <s v="CASAS"/>
    <s v="JESÚS"/>
    <s v="jelas-he"/>
    <s v="jesus.las-herasc@unirioja.es"/>
    <n v="0.8"/>
    <n v="0.8"/>
    <n v="532"/>
    <s v="LABORAL DOCENTE-ASOCIADO"/>
    <s v="P04"/>
    <s v="TIEMPO PARCIAL (4+4 HORAS)"/>
    <s v="2018-09-17 00:00:00.0"/>
    <s v="2019-09-14 00:00:00.0"/>
    <s v="PI101041"/>
    <s v="PROFESOR ASOCIADO"/>
    <s v="R110"/>
    <x v="10"/>
    <n v="590"/>
    <s v="MÁQUINAS Y MOTORES TÉRMICOS"/>
  </r>
  <r>
    <x v="16"/>
    <x v="5"/>
    <n v="879"/>
    <s v="879R"/>
    <s v="GRUPO-A2"/>
    <n v="72787346"/>
    <s v="Fundamentos de ingeniería térmica"/>
    <s v="GR"/>
    <s v="GRUPO REDUCIDO"/>
    <s v="879R"/>
    <s v="GR de Fundamentos de ingeniería térmica"/>
    <s v="GRUPO-A2"/>
    <s v="GR de Fundamentos de ingeniería térmica"/>
    <s v="2S"/>
    <n v="72787346"/>
    <s v="LÓPEZ"/>
    <s v="OCHOA"/>
    <s v="LUIS MARÍA"/>
    <s v="lulopeo"/>
    <s v="luis-maria.lopezo@unirioja.es"/>
    <n v="0.2"/>
    <n v="0.2"/>
    <n v="504"/>
    <s v="PROFESOR TITULAR UNIVERSIDAD"/>
    <s v="C01"/>
    <s v="TIEMPO COMPLETO"/>
    <s v="2016-03-22 00:00:00.0"/>
    <s v="null"/>
    <s v="DF31980"/>
    <s v="PROFESOR TITULAR DE UNIVERSIDAD"/>
    <s v="R110"/>
    <x v="10"/>
    <n v="590"/>
    <s v="MÁQUINAS Y MOTORES TÉRMICOS"/>
  </r>
  <r>
    <x v="16"/>
    <x v="5"/>
    <n v="879"/>
    <s v="879R"/>
    <s v="GRUPO-A3"/>
    <n v="16606034"/>
    <s v="Fundamentos de ingeniería térmica"/>
    <s v="GR"/>
    <s v="GRUPO REDUCIDO"/>
    <s v="879R"/>
    <s v="GR de Fundamentos de ingeniería térmica"/>
    <s v="GRUPO-A3"/>
    <s v="GR de Fundamentos de ingeniería térmica"/>
    <s v="2S"/>
    <n v="16606034"/>
    <s v="LAS HERAS"/>
    <s v="CASAS"/>
    <s v="JESÚS"/>
    <s v="jelas-he"/>
    <s v="jesus.las-herasc@unirioja.es"/>
    <n v="0.8"/>
    <n v="0.8"/>
    <n v="532"/>
    <s v="LABORAL DOCENTE-ASOCIADO"/>
    <s v="P04"/>
    <s v="TIEMPO PARCIAL (4+4 HORAS)"/>
    <s v="2018-09-17 00:00:00.0"/>
    <s v="2019-09-14 00:00:00.0"/>
    <s v="PI101041"/>
    <s v="PROFESOR ASOCIADO"/>
    <s v="R110"/>
    <x v="10"/>
    <n v="590"/>
    <s v="MÁQUINAS Y MOTORES TÉRMICOS"/>
  </r>
  <r>
    <x v="16"/>
    <x v="5"/>
    <n v="879"/>
    <s v="879R"/>
    <s v="GRUPO-A3"/>
    <n v="72787346"/>
    <s v="Fundamentos de ingeniería térmica"/>
    <s v="GR"/>
    <s v="GRUPO REDUCIDO"/>
    <s v="879R"/>
    <s v="GR de Fundamentos de ingeniería térmica"/>
    <s v="GRUPO-A3"/>
    <s v="GR de Fundamentos de ingeniería térmica"/>
    <s v="2S"/>
    <n v="72787346"/>
    <s v="LÓPEZ"/>
    <s v="OCHOA"/>
    <s v="LUIS MARÍA"/>
    <s v="lulopeo"/>
    <s v="luis-maria.lopezo@unirioja.es"/>
    <n v="0.2"/>
    <n v="0.2"/>
    <n v="504"/>
    <s v="PROFESOR TITULAR UNIVERSIDAD"/>
    <s v="C01"/>
    <s v="TIEMPO COMPLETO"/>
    <s v="2016-03-22 00:00:00.0"/>
    <s v="null"/>
    <s v="DF31980"/>
    <s v="PROFESOR TITULAR DE UNIVERSIDAD"/>
    <s v="R110"/>
    <x v="10"/>
    <n v="590"/>
    <s v="MÁQUINAS Y MOTORES TÉRMICOS"/>
  </r>
  <r>
    <x v="16"/>
    <x v="5"/>
    <n v="879"/>
    <s v="879R"/>
    <s v="GRUPO-B1"/>
    <n v="16606034"/>
    <s v="Fundamentos de ingeniería térmica"/>
    <s v="GR"/>
    <s v="GRUPO REDUCIDO"/>
    <s v="879R"/>
    <s v="GR de Fundamentos de ingeniería térmica"/>
    <s v="GRUPO-B1"/>
    <s v="GR de Fundamentos de ingeniería térmica"/>
    <s v="2S"/>
    <n v="16606034"/>
    <s v="LAS HERAS"/>
    <s v="CASAS"/>
    <s v="JESÚS"/>
    <s v="jelas-he"/>
    <s v="jesus.las-herasc@unirioja.es"/>
    <n v="0.8"/>
    <n v="0.8"/>
    <n v="532"/>
    <s v="LABORAL DOCENTE-ASOCIADO"/>
    <s v="P04"/>
    <s v="TIEMPO PARCIAL (4+4 HORAS)"/>
    <s v="2018-09-17 00:00:00.0"/>
    <s v="2019-09-14 00:00:00.0"/>
    <s v="PI101041"/>
    <s v="PROFESOR ASOCIADO"/>
    <s v="R110"/>
    <x v="10"/>
    <n v="590"/>
    <s v="MÁQUINAS Y MOTORES TÉRMICOS"/>
  </r>
  <r>
    <x v="16"/>
    <x v="5"/>
    <n v="879"/>
    <s v="879R"/>
    <s v="GRUPO-B1"/>
    <n v="72787346"/>
    <s v="Fundamentos de ingeniería térmica"/>
    <s v="GR"/>
    <s v="GRUPO REDUCIDO"/>
    <s v="879R"/>
    <s v="GR de Fundamentos de ingeniería térmica"/>
    <s v="GRUPO-B1"/>
    <s v="GR de Fundamentos de ingeniería térmica"/>
    <s v="2S"/>
    <n v="72787346"/>
    <s v="LÓPEZ"/>
    <s v="OCHOA"/>
    <s v="LUIS MARÍA"/>
    <s v="lulopeo"/>
    <s v="luis-maria.lopezo@unirioja.es"/>
    <n v="0.2"/>
    <n v="0.2"/>
    <n v="504"/>
    <s v="PROFESOR TITULAR UNIVERSIDAD"/>
    <s v="C01"/>
    <s v="TIEMPO COMPLETO"/>
    <s v="2016-03-22 00:00:00.0"/>
    <s v="null"/>
    <s v="DF31980"/>
    <s v="PROFESOR TITULAR DE UNIVERSIDAD"/>
    <s v="R110"/>
    <x v="10"/>
    <n v="590"/>
    <s v="MÁQUINAS Y MOTORES TÉRMICOS"/>
  </r>
  <r>
    <x v="16"/>
    <x v="5"/>
    <n v="879"/>
    <s v="879R"/>
    <s v="GRUPO-B2"/>
    <n v="16606034"/>
    <s v="Fundamentos de ingeniería térmica"/>
    <s v="GR"/>
    <s v="GRUPO REDUCIDO"/>
    <s v="879R"/>
    <s v="GR de Fundamentos de ingeniería térmica"/>
    <s v="GRUPO-B2"/>
    <s v="GR de Fundamentos de ingeniería térmica"/>
    <s v="2S"/>
    <n v="16606034"/>
    <s v="LAS HERAS"/>
    <s v="CASAS"/>
    <s v="JESÚS"/>
    <s v="jelas-he"/>
    <s v="jesus.las-herasc@unirioja.es"/>
    <n v="0.8"/>
    <n v="0.8"/>
    <n v="532"/>
    <s v="LABORAL DOCENTE-ASOCIADO"/>
    <s v="P04"/>
    <s v="TIEMPO PARCIAL (4+4 HORAS)"/>
    <s v="2018-09-17 00:00:00.0"/>
    <s v="2019-09-14 00:00:00.0"/>
    <s v="PI101041"/>
    <s v="PROFESOR ASOCIADO"/>
    <s v="R110"/>
    <x v="10"/>
    <n v="590"/>
    <s v="MÁQUINAS Y MOTORES TÉRMICOS"/>
  </r>
  <r>
    <x v="16"/>
    <x v="5"/>
    <n v="879"/>
    <s v="879R"/>
    <s v="GRUPO-B2"/>
    <n v="72787346"/>
    <s v="Fundamentos de ingeniería térmica"/>
    <s v="GR"/>
    <s v="GRUPO REDUCIDO"/>
    <s v="879R"/>
    <s v="GR de Fundamentos de ingeniería térmica"/>
    <s v="GRUPO-B2"/>
    <s v="GR de Fundamentos de ingeniería térmica"/>
    <s v="2S"/>
    <n v="72787346"/>
    <s v="LÓPEZ"/>
    <s v="OCHOA"/>
    <s v="LUIS MARÍA"/>
    <s v="lulopeo"/>
    <s v="luis-maria.lopezo@unirioja.es"/>
    <n v="0.2"/>
    <n v="0.2"/>
    <n v="504"/>
    <s v="PROFESOR TITULAR UNIVERSIDAD"/>
    <s v="C01"/>
    <s v="TIEMPO COMPLETO"/>
    <s v="2016-03-22 00:00:00.0"/>
    <s v="null"/>
    <s v="DF31980"/>
    <s v="PROFESOR TITULAR DE UNIVERSIDAD"/>
    <s v="R110"/>
    <x v="10"/>
    <n v="590"/>
    <s v="MÁQUINAS Y MOTORES TÉRMICOS"/>
  </r>
  <r>
    <x v="17"/>
    <x v="5"/>
    <n v="879"/>
    <s v="879G"/>
    <s v="GRUPO-A"/>
    <n v="16606034"/>
    <s v="Fundamentos de ingeniería térmica"/>
    <s v="GG"/>
    <s v="GRUPO GRANDE"/>
    <s v="879G"/>
    <s v="GG de Fundamentos de ingeniería térmica"/>
    <s v="GRUPO-A"/>
    <s v="GG de Fundamentos de ingeniería térmica"/>
    <s v="2S"/>
    <n v="16606034"/>
    <s v="LAS HERAS"/>
    <s v="CASAS"/>
    <s v="JESÚS"/>
    <s v="jelas-he"/>
    <s v="jesus.las-herasc@unirioja.es"/>
    <n v="1.5"/>
    <m/>
    <n v="532"/>
    <s v="LABORAL DOCENTE-ASOCIADO"/>
    <s v="P04"/>
    <s v="TIEMPO PARCIAL (4+4 HORAS)"/>
    <s v="2018-09-17 00:00:00.0"/>
    <s v="2019-09-14 00:00:00.0"/>
    <s v="PI101041"/>
    <s v="PROFESOR ASOCIADO"/>
    <s v="R110"/>
    <x v="10"/>
    <n v="590"/>
    <s v="MÁQUINAS Y MOTORES TÉRMICOS"/>
  </r>
  <r>
    <x v="17"/>
    <x v="5"/>
    <n v="879"/>
    <s v="879G"/>
    <s v="GRUPO-A"/>
    <n v="72787346"/>
    <s v="Fundamentos de ingeniería térmica"/>
    <s v="GG"/>
    <s v="GRUPO GRANDE"/>
    <s v="879G"/>
    <s v="GG de Fundamentos de ingeniería térmica"/>
    <s v="GRUPO-A"/>
    <s v="GG de Fundamentos de ingeniería térmica"/>
    <s v="2S"/>
    <n v="72787346"/>
    <s v="LÓPEZ"/>
    <s v="OCHOA"/>
    <s v="LUIS MARÍA"/>
    <s v="lulopeo"/>
    <s v="luis-maria.lopezo@unirioja.es"/>
    <n v="1.5"/>
    <m/>
    <n v="504"/>
    <s v="PROFESOR TITULAR UNIVERSIDAD"/>
    <s v="C01"/>
    <s v="TIEMPO COMPLETO"/>
    <s v="2016-03-22 00:00:00.0"/>
    <s v="null"/>
    <s v="DF31980"/>
    <s v="PROFESOR TITULAR DE UNIVERSIDAD"/>
    <s v="R110"/>
    <x v="10"/>
    <n v="590"/>
    <s v="MÁQUINAS Y MOTORES TÉRMICOS"/>
  </r>
  <r>
    <x v="17"/>
    <x v="5"/>
    <n v="879"/>
    <s v="879G"/>
    <s v="GRUPO-B"/>
    <n v="16606034"/>
    <s v="Fundamentos de ingeniería térmica"/>
    <s v="GG"/>
    <s v="GRUPO GRANDE"/>
    <s v="879G"/>
    <s v="GG de Fundamentos de ingeniería térmica"/>
    <s v="GRUPO-B"/>
    <s v="GG de Fundamentos de ingeniería térmica"/>
    <s v="2S"/>
    <n v="16606034"/>
    <s v="LAS HERAS"/>
    <s v="CASAS"/>
    <s v="JESÚS"/>
    <s v="jelas-he"/>
    <s v="jesus.las-herasc@unirioja.es"/>
    <n v="1.5"/>
    <m/>
    <n v="532"/>
    <s v="LABORAL DOCENTE-ASOCIADO"/>
    <s v="P04"/>
    <s v="TIEMPO PARCIAL (4+4 HORAS)"/>
    <s v="2018-09-17 00:00:00.0"/>
    <s v="2019-09-14 00:00:00.0"/>
    <s v="PI101041"/>
    <s v="PROFESOR ASOCIADO"/>
    <s v="R110"/>
    <x v="10"/>
    <n v="590"/>
    <s v="MÁQUINAS Y MOTORES TÉRMICOS"/>
  </r>
  <r>
    <x v="17"/>
    <x v="5"/>
    <n v="879"/>
    <s v="879G"/>
    <s v="GRUPO-B"/>
    <n v="72787346"/>
    <s v="Fundamentos de ingeniería térmica"/>
    <s v="GG"/>
    <s v="GRUPO GRANDE"/>
    <s v="879G"/>
    <s v="GG de Fundamentos de ingeniería térmica"/>
    <s v="GRUPO-B"/>
    <s v="GG de Fundamentos de ingeniería térmica"/>
    <s v="2S"/>
    <n v="72787346"/>
    <s v="LÓPEZ"/>
    <s v="OCHOA"/>
    <s v="LUIS MARÍA"/>
    <s v="lulopeo"/>
    <s v="luis-maria.lopezo@unirioja.es"/>
    <n v="1.5"/>
    <m/>
    <n v="504"/>
    <s v="PROFESOR TITULAR UNIVERSIDAD"/>
    <s v="C01"/>
    <s v="TIEMPO COMPLETO"/>
    <s v="2016-03-22 00:00:00.0"/>
    <s v="null"/>
    <s v="DF31980"/>
    <s v="PROFESOR TITULAR DE UNIVERSIDAD"/>
    <s v="R110"/>
    <x v="10"/>
    <n v="590"/>
    <s v="MÁQUINAS Y MOTORES TÉRMICOS"/>
  </r>
  <r>
    <x v="17"/>
    <x v="5"/>
    <n v="879"/>
    <s v="879L"/>
    <s v="GRUPO-A1"/>
    <n v="16606034"/>
    <s v="Fundamentos de ingeniería térmica"/>
    <s v="GL"/>
    <s v="GRUPO DE LABORATORIO"/>
    <s v="879L"/>
    <s v="GL de Fundamentos de ingeniería térmica"/>
    <s v="GRUPO-A1"/>
    <s v="GL de Fundamentos de ingeniería térmica"/>
    <s v="2S"/>
    <n v="16606034"/>
    <s v="LAS HERAS"/>
    <s v="CASAS"/>
    <s v="JESÚS"/>
    <s v="jelas-he"/>
    <s v="jesus.las-herasc@unirioja.es"/>
    <n v="0.3"/>
    <m/>
    <n v="532"/>
    <s v="LABORAL DOCENTE-ASOCIADO"/>
    <s v="P04"/>
    <s v="TIEMPO PARCIAL (4+4 HORAS)"/>
    <s v="2018-09-17 00:00:00.0"/>
    <s v="2019-09-14 00:00:00.0"/>
    <s v="PI101041"/>
    <s v="PROFESOR ASOCIADO"/>
    <s v="R110"/>
    <x v="10"/>
    <n v="590"/>
    <s v="MÁQUINAS Y MOTORES TÉRMICOS"/>
  </r>
  <r>
    <x v="17"/>
    <x v="5"/>
    <n v="879"/>
    <s v="879L"/>
    <s v="GRUPO-A1"/>
    <n v="72787346"/>
    <s v="Fundamentos de ingeniería térmica"/>
    <s v="GL"/>
    <s v="GRUPO DE LABORATORIO"/>
    <s v="879L"/>
    <s v="GL de Fundamentos de ingeniería térmica"/>
    <s v="GRUPO-A1"/>
    <s v="GL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7"/>
    <x v="5"/>
    <n v="879"/>
    <s v="879L"/>
    <s v="GRUPO-A2"/>
    <n v="16606034"/>
    <s v="Fundamentos de ingeniería térmica"/>
    <s v="GL"/>
    <s v="GRUPO DE LABORATORIO"/>
    <s v="879L"/>
    <s v="GL de Fundamentos de ingeniería térmica"/>
    <s v="GRUPO-A2"/>
    <s v="GL de Fundamentos de ingeniería térmica"/>
    <s v="2S"/>
    <n v="16606034"/>
    <s v="LAS HERAS"/>
    <s v="CASAS"/>
    <s v="JESÚS"/>
    <s v="jelas-he"/>
    <s v="jesus.las-herasc@unirioja.es"/>
    <n v="0.3"/>
    <m/>
    <n v="532"/>
    <s v="LABORAL DOCENTE-ASOCIADO"/>
    <s v="P04"/>
    <s v="TIEMPO PARCIAL (4+4 HORAS)"/>
    <s v="2018-09-17 00:00:00.0"/>
    <s v="2019-09-14 00:00:00.0"/>
    <s v="PI101041"/>
    <s v="PROFESOR ASOCIADO"/>
    <s v="R110"/>
    <x v="10"/>
    <n v="590"/>
    <s v="MÁQUINAS Y MOTORES TÉRMICOS"/>
  </r>
  <r>
    <x v="17"/>
    <x v="5"/>
    <n v="879"/>
    <s v="879L"/>
    <s v="GRUPO-A2"/>
    <n v="72787346"/>
    <s v="Fundamentos de ingeniería térmica"/>
    <s v="GL"/>
    <s v="GRUPO DE LABORATORIO"/>
    <s v="879L"/>
    <s v="GL de Fundamentos de ingeniería térmica"/>
    <s v="GRUPO-A2"/>
    <s v="GL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7"/>
    <x v="5"/>
    <n v="879"/>
    <s v="879L"/>
    <s v="GRUPO-A3"/>
    <n v="16606034"/>
    <s v="Fundamentos de ingeniería térmica"/>
    <s v="GL"/>
    <s v="GRUPO DE LABORATORIO"/>
    <s v="879L"/>
    <s v="GL de Fundamentos de ingeniería térmica"/>
    <s v="GRUPO-A3"/>
    <s v="GL de Fundamentos de ingeniería térmica"/>
    <s v="2S"/>
    <n v="16606034"/>
    <s v="LAS HERAS"/>
    <s v="CASAS"/>
    <s v="JESÚS"/>
    <s v="jelas-he"/>
    <s v="jesus.las-herasc@unirioja.es"/>
    <n v="0.3"/>
    <m/>
    <n v="532"/>
    <s v="LABORAL DOCENTE-ASOCIADO"/>
    <s v="P04"/>
    <s v="TIEMPO PARCIAL (4+4 HORAS)"/>
    <s v="2018-09-17 00:00:00.0"/>
    <s v="2019-09-14 00:00:00.0"/>
    <s v="PI101041"/>
    <s v="PROFESOR ASOCIADO"/>
    <s v="R110"/>
    <x v="10"/>
    <n v="590"/>
    <s v="MÁQUINAS Y MOTORES TÉRMICOS"/>
  </r>
  <r>
    <x v="17"/>
    <x v="5"/>
    <n v="879"/>
    <s v="879L"/>
    <s v="GRUPO-A3"/>
    <n v="72787346"/>
    <s v="Fundamentos de ingeniería térmica"/>
    <s v="GL"/>
    <s v="GRUPO DE LABORATORIO"/>
    <s v="879L"/>
    <s v="GL de Fundamentos de ingeniería térmica"/>
    <s v="GRUPO-A3"/>
    <s v="GL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7"/>
    <x v="5"/>
    <n v="879"/>
    <s v="879L"/>
    <s v="GRUPO-A4"/>
    <n v="16606034"/>
    <s v="Fundamentos de ingeniería térmica"/>
    <s v="GL"/>
    <s v="GRUPO DE LABORATORIO"/>
    <s v="879L"/>
    <s v="GL de Fundamentos de ingeniería térmica"/>
    <s v="GRUPO-A4"/>
    <s v="GL de Fundamentos de ingeniería térmica"/>
    <s v="2S"/>
    <n v="16606034"/>
    <s v="LAS HERAS"/>
    <s v="CASAS"/>
    <s v="JESÚS"/>
    <s v="jelas-he"/>
    <s v="jesus.las-herasc@unirioja.es"/>
    <n v="0.3"/>
    <m/>
    <n v="532"/>
    <s v="LABORAL DOCENTE-ASOCIADO"/>
    <s v="P04"/>
    <s v="TIEMPO PARCIAL (4+4 HORAS)"/>
    <s v="2018-09-17 00:00:00.0"/>
    <s v="2019-09-14 00:00:00.0"/>
    <s v="PI101041"/>
    <s v="PROFESOR ASOCIADO"/>
    <s v="R110"/>
    <x v="10"/>
    <n v="590"/>
    <s v="MÁQUINAS Y MOTORES TÉRMICOS"/>
  </r>
  <r>
    <x v="17"/>
    <x v="5"/>
    <n v="879"/>
    <s v="879L"/>
    <s v="GRUPO-A4"/>
    <n v="72787346"/>
    <s v="Fundamentos de ingeniería térmica"/>
    <s v="GL"/>
    <s v="GRUPO DE LABORATORIO"/>
    <s v="879L"/>
    <s v="GL de Fundamentos de ingeniería térmica"/>
    <s v="GRUPO-A4"/>
    <s v="GL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7"/>
    <x v="5"/>
    <n v="879"/>
    <s v="879L"/>
    <s v="GRUPO-B1"/>
    <n v="16606034"/>
    <s v="Fundamentos de ingeniería térmica"/>
    <s v="GL"/>
    <s v="GRUPO DE LABORATORIO"/>
    <s v="879L"/>
    <s v="GL de Fundamentos de ingeniería térmica"/>
    <s v="GRUPO-B1"/>
    <s v="GL de Fundamentos de ingeniería térmica"/>
    <s v="2S"/>
    <n v="16606034"/>
    <s v="LAS HERAS"/>
    <s v="CASAS"/>
    <s v="JESÚS"/>
    <s v="jelas-he"/>
    <s v="jesus.las-herasc@unirioja.es"/>
    <n v="0.3"/>
    <m/>
    <n v="532"/>
    <s v="LABORAL DOCENTE-ASOCIADO"/>
    <s v="P04"/>
    <s v="TIEMPO PARCIAL (4+4 HORAS)"/>
    <s v="2018-09-17 00:00:00.0"/>
    <s v="2019-09-14 00:00:00.0"/>
    <s v="PI101041"/>
    <s v="PROFESOR ASOCIADO"/>
    <s v="R110"/>
    <x v="10"/>
    <n v="590"/>
    <s v="MÁQUINAS Y MOTORES TÉRMICOS"/>
  </r>
  <r>
    <x v="17"/>
    <x v="5"/>
    <n v="879"/>
    <s v="879L"/>
    <s v="GRUPO-B1"/>
    <n v="72787346"/>
    <s v="Fundamentos de ingeniería térmica"/>
    <s v="GL"/>
    <s v="GRUPO DE LABORATORIO"/>
    <s v="879L"/>
    <s v="GL de Fundamentos de ingeniería térmica"/>
    <s v="GRUPO-B1"/>
    <s v="GL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7"/>
    <x v="5"/>
    <n v="879"/>
    <s v="879L"/>
    <s v="GRUPO-B2"/>
    <n v="16606034"/>
    <s v="Fundamentos de ingeniería térmica"/>
    <s v="GL"/>
    <s v="GRUPO DE LABORATORIO"/>
    <s v="879L"/>
    <s v="GL de Fundamentos de ingeniería térmica"/>
    <s v="GRUPO-B2"/>
    <s v="GL de Fundamentos de ingeniería térmica"/>
    <s v="2S"/>
    <n v="16606034"/>
    <s v="LAS HERAS"/>
    <s v="CASAS"/>
    <s v="JESÚS"/>
    <s v="jelas-he"/>
    <s v="jesus.las-herasc@unirioja.es"/>
    <n v="0.3"/>
    <m/>
    <n v="532"/>
    <s v="LABORAL DOCENTE-ASOCIADO"/>
    <s v="P04"/>
    <s v="TIEMPO PARCIAL (4+4 HORAS)"/>
    <s v="2018-09-17 00:00:00.0"/>
    <s v="2019-09-14 00:00:00.0"/>
    <s v="PI101041"/>
    <s v="PROFESOR ASOCIADO"/>
    <s v="R110"/>
    <x v="10"/>
    <n v="590"/>
    <s v="MÁQUINAS Y MOTORES TÉRMICOS"/>
  </r>
  <r>
    <x v="17"/>
    <x v="5"/>
    <n v="879"/>
    <s v="879L"/>
    <s v="GRUPO-B2"/>
    <n v="72787346"/>
    <s v="Fundamentos de ingeniería térmica"/>
    <s v="GL"/>
    <s v="GRUPO DE LABORATORIO"/>
    <s v="879L"/>
    <s v="GL de Fundamentos de ingeniería térmica"/>
    <s v="GRUPO-B2"/>
    <s v="GL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7"/>
    <x v="5"/>
    <n v="879"/>
    <s v="879L"/>
    <s v="GRUPO-B3"/>
    <n v="16606034"/>
    <s v="Fundamentos de ingeniería térmica"/>
    <s v="GL"/>
    <s v="GRUPO DE LABORATORIO"/>
    <s v="879L"/>
    <s v="GL de Fundamentos de ingeniería térmica"/>
    <s v="GRUPO-B3"/>
    <s v="GL de Fundamentos de ingeniería térmica"/>
    <s v="2S"/>
    <n v="16606034"/>
    <s v="LAS HERAS"/>
    <s v="CASAS"/>
    <s v="JESÚS"/>
    <s v="jelas-he"/>
    <s v="jesus.las-herasc@unirioja.es"/>
    <n v="0.3"/>
    <m/>
    <n v="532"/>
    <s v="LABORAL DOCENTE-ASOCIADO"/>
    <s v="P04"/>
    <s v="TIEMPO PARCIAL (4+4 HORAS)"/>
    <s v="2018-09-17 00:00:00.0"/>
    <s v="2019-09-14 00:00:00.0"/>
    <s v="PI101041"/>
    <s v="PROFESOR ASOCIADO"/>
    <s v="R110"/>
    <x v="10"/>
    <n v="590"/>
    <s v="MÁQUINAS Y MOTORES TÉRMICOS"/>
  </r>
  <r>
    <x v="17"/>
    <x v="5"/>
    <n v="879"/>
    <s v="879L"/>
    <s v="GRUPO-B3"/>
    <n v="72787346"/>
    <s v="Fundamentos de ingeniería térmica"/>
    <s v="GL"/>
    <s v="GRUPO DE LABORATORIO"/>
    <s v="879L"/>
    <s v="GL de Fundamentos de ingeniería térmica"/>
    <s v="GRUPO-B3"/>
    <s v="GL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7"/>
    <x v="5"/>
    <n v="879"/>
    <s v="879R"/>
    <s v="GRUPO-A1"/>
    <n v="16606034"/>
    <s v="Fundamentos de ingeniería térmica"/>
    <s v="GR"/>
    <s v="GRUPO REDUCIDO"/>
    <s v="879R"/>
    <s v="GR de Fundamentos de ingeniería térmica"/>
    <s v="GRUPO-A1"/>
    <s v="GR de Fundamentos de ingeniería térmica"/>
    <s v="2S"/>
    <n v="16606034"/>
    <s v="LAS HERAS"/>
    <s v="CASAS"/>
    <s v="JESÚS"/>
    <s v="jelas-he"/>
    <s v="jesus.las-herasc@unirioja.es"/>
    <n v="0.8"/>
    <m/>
    <n v="532"/>
    <s v="LABORAL DOCENTE-ASOCIADO"/>
    <s v="P04"/>
    <s v="TIEMPO PARCIAL (4+4 HORAS)"/>
    <s v="2018-09-17 00:00:00.0"/>
    <s v="2019-09-14 00:00:00.0"/>
    <s v="PI101041"/>
    <s v="PROFESOR ASOCIADO"/>
    <s v="R110"/>
    <x v="10"/>
    <n v="590"/>
    <s v="MÁQUINAS Y MOTORES TÉRMICOS"/>
  </r>
  <r>
    <x v="17"/>
    <x v="5"/>
    <n v="879"/>
    <s v="879R"/>
    <s v="GRUPO-A1"/>
    <n v="72787346"/>
    <s v="Fundamentos de ingeniería térmica"/>
    <s v="GR"/>
    <s v="GRUPO REDUCIDO"/>
    <s v="879R"/>
    <s v="GR de Fundamentos de ingeniería térmica"/>
    <s v="GRUPO-A1"/>
    <s v="GR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7"/>
    <x v="5"/>
    <n v="879"/>
    <s v="879R"/>
    <s v="GRUPO-A2"/>
    <n v="16606034"/>
    <s v="Fundamentos de ingeniería térmica"/>
    <s v="GR"/>
    <s v="GRUPO REDUCIDO"/>
    <s v="879R"/>
    <s v="GR de Fundamentos de ingeniería térmica"/>
    <s v="GRUPO-A2"/>
    <s v="GR de Fundamentos de ingeniería térmica"/>
    <s v="2S"/>
    <n v="16606034"/>
    <s v="LAS HERAS"/>
    <s v="CASAS"/>
    <s v="JESÚS"/>
    <s v="jelas-he"/>
    <s v="jesus.las-herasc@unirioja.es"/>
    <n v="0.8"/>
    <m/>
    <n v="532"/>
    <s v="LABORAL DOCENTE-ASOCIADO"/>
    <s v="P04"/>
    <s v="TIEMPO PARCIAL (4+4 HORAS)"/>
    <s v="2018-09-17 00:00:00.0"/>
    <s v="2019-09-14 00:00:00.0"/>
    <s v="PI101041"/>
    <s v="PROFESOR ASOCIADO"/>
    <s v="R110"/>
    <x v="10"/>
    <n v="590"/>
    <s v="MÁQUINAS Y MOTORES TÉRMICOS"/>
  </r>
  <r>
    <x v="17"/>
    <x v="5"/>
    <n v="879"/>
    <s v="879R"/>
    <s v="GRUPO-A2"/>
    <n v="72787346"/>
    <s v="Fundamentos de ingeniería térmica"/>
    <s v="GR"/>
    <s v="GRUPO REDUCIDO"/>
    <s v="879R"/>
    <s v="GR de Fundamentos de ingeniería térmica"/>
    <s v="GRUPO-A2"/>
    <s v="GR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7"/>
    <x v="5"/>
    <n v="879"/>
    <s v="879R"/>
    <s v="GRUPO-A3"/>
    <n v="16606034"/>
    <s v="Fundamentos de ingeniería térmica"/>
    <s v="GR"/>
    <s v="GRUPO REDUCIDO"/>
    <s v="879R"/>
    <s v="GR de Fundamentos de ingeniería térmica"/>
    <s v="GRUPO-A3"/>
    <s v="GR de Fundamentos de ingeniería térmica"/>
    <s v="2S"/>
    <n v="16606034"/>
    <s v="LAS HERAS"/>
    <s v="CASAS"/>
    <s v="JESÚS"/>
    <s v="jelas-he"/>
    <s v="jesus.las-herasc@unirioja.es"/>
    <n v="0.8"/>
    <m/>
    <n v="532"/>
    <s v="LABORAL DOCENTE-ASOCIADO"/>
    <s v="P04"/>
    <s v="TIEMPO PARCIAL (4+4 HORAS)"/>
    <s v="2018-09-17 00:00:00.0"/>
    <s v="2019-09-14 00:00:00.0"/>
    <s v="PI101041"/>
    <s v="PROFESOR ASOCIADO"/>
    <s v="R110"/>
    <x v="10"/>
    <n v="590"/>
    <s v="MÁQUINAS Y MOTORES TÉRMICOS"/>
  </r>
  <r>
    <x v="17"/>
    <x v="5"/>
    <n v="879"/>
    <s v="879R"/>
    <s v="GRUPO-A3"/>
    <n v="72787346"/>
    <s v="Fundamentos de ingeniería térmica"/>
    <s v="GR"/>
    <s v="GRUPO REDUCIDO"/>
    <s v="879R"/>
    <s v="GR de Fundamentos de ingeniería térmica"/>
    <s v="GRUPO-A3"/>
    <s v="GR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7"/>
    <x v="5"/>
    <n v="879"/>
    <s v="879R"/>
    <s v="GRUPO-B1"/>
    <n v="16606034"/>
    <s v="Fundamentos de ingeniería térmica"/>
    <s v="GR"/>
    <s v="GRUPO REDUCIDO"/>
    <s v="879R"/>
    <s v="GR de Fundamentos de ingeniería térmica"/>
    <s v="GRUPO-B1"/>
    <s v="GR de Fundamentos de ingeniería térmica"/>
    <s v="2S"/>
    <n v="16606034"/>
    <s v="LAS HERAS"/>
    <s v="CASAS"/>
    <s v="JESÚS"/>
    <s v="jelas-he"/>
    <s v="jesus.las-herasc@unirioja.es"/>
    <n v="0.8"/>
    <m/>
    <n v="532"/>
    <s v="LABORAL DOCENTE-ASOCIADO"/>
    <s v="P04"/>
    <s v="TIEMPO PARCIAL (4+4 HORAS)"/>
    <s v="2018-09-17 00:00:00.0"/>
    <s v="2019-09-14 00:00:00.0"/>
    <s v="PI101041"/>
    <s v="PROFESOR ASOCIADO"/>
    <s v="R110"/>
    <x v="10"/>
    <n v="590"/>
    <s v="MÁQUINAS Y MOTORES TÉRMICOS"/>
  </r>
  <r>
    <x v="17"/>
    <x v="5"/>
    <n v="879"/>
    <s v="879R"/>
    <s v="GRUPO-B1"/>
    <n v="72787346"/>
    <s v="Fundamentos de ingeniería térmica"/>
    <s v="GR"/>
    <s v="GRUPO REDUCIDO"/>
    <s v="879R"/>
    <s v="GR de Fundamentos de ingeniería térmica"/>
    <s v="GRUPO-B1"/>
    <s v="GR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7"/>
    <x v="5"/>
    <n v="879"/>
    <s v="879R"/>
    <s v="GRUPO-B2"/>
    <n v="16606034"/>
    <s v="Fundamentos de ingeniería térmica"/>
    <s v="GR"/>
    <s v="GRUPO REDUCIDO"/>
    <s v="879R"/>
    <s v="GR de Fundamentos de ingeniería térmica"/>
    <s v="GRUPO-B2"/>
    <s v="GR de Fundamentos de ingeniería térmica"/>
    <s v="2S"/>
    <n v="16606034"/>
    <s v="LAS HERAS"/>
    <s v="CASAS"/>
    <s v="JESÚS"/>
    <s v="jelas-he"/>
    <s v="jesus.las-herasc@unirioja.es"/>
    <n v="0.8"/>
    <m/>
    <n v="532"/>
    <s v="LABORAL DOCENTE-ASOCIADO"/>
    <s v="P04"/>
    <s v="TIEMPO PARCIAL (4+4 HORAS)"/>
    <s v="2018-09-17 00:00:00.0"/>
    <s v="2019-09-14 00:00:00.0"/>
    <s v="PI101041"/>
    <s v="PROFESOR ASOCIADO"/>
    <s v="R110"/>
    <x v="10"/>
    <n v="590"/>
    <s v="MÁQUINAS Y MOTORES TÉRMICOS"/>
  </r>
  <r>
    <x v="17"/>
    <x v="5"/>
    <n v="879"/>
    <s v="879R"/>
    <s v="GRUPO-B2"/>
    <n v="72787346"/>
    <s v="Fundamentos de ingeniería térmica"/>
    <s v="GR"/>
    <s v="GRUPO REDUCIDO"/>
    <s v="879R"/>
    <s v="GR de Fundamentos de ingeniería térmica"/>
    <s v="GRUPO-B2"/>
    <s v="GR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8"/>
    <x v="5"/>
    <n v="879"/>
    <s v="879G"/>
    <s v="GRUPO-A"/>
    <n v="16606034"/>
    <s v="Fundamentos de ingeniería térmica"/>
    <s v="GG"/>
    <s v="GRUPO GRANDE"/>
    <s v="879G"/>
    <s v="GG de Fundamentos de ingeniería térmica"/>
    <s v="GRUPO-A"/>
    <s v="GG de Fundamentos de ingeniería térmica"/>
    <s v="2S"/>
    <n v="16606034"/>
    <s v="LAS HERAS"/>
    <s v="CASAS"/>
    <s v="JESÚS"/>
    <s v="jelas-he"/>
    <s v="jesus.las-herasc@unirioja.es"/>
    <n v="1.5"/>
    <m/>
    <n v="532"/>
    <s v="LABORAL DOCENTE-ASOCIADO"/>
    <s v="P04"/>
    <s v="TIEMPO PARCIAL (4+4 HORAS)"/>
    <s v="2018-09-17 00:00:00.0"/>
    <s v="2019-09-14 00:00:00.0"/>
    <s v="PI101041"/>
    <s v="PROFESOR ASOCIADO"/>
    <s v="R110"/>
    <x v="10"/>
    <n v="590"/>
    <s v="MÁQUINAS Y MOTORES TÉRMICOS"/>
  </r>
  <r>
    <x v="18"/>
    <x v="5"/>
    <n v="879"/>
    <s v="879G"/>
    <s v="GRUPO-A"/>
    <n v="72787346"/>
    <s v="Fundamentos de ingeniería térmica"/>
    <s v="GG"/>
    <s v="GRUPO GRANDE"/>
    <s v="879G"/>
    <s v="GG de Fundamentos de ingeniería térmica"/>
    <s v="GRUPO-A"/>
    <s v="GG de Fundamentos de ingeniería térmica"/>
    <s v="2S"/>
    <n v="72787346"/>
    <s v="LÓPEZ"/>
    <s v="OCHOA"/>
    <s v="LUIS MARÍA"/>
    <s v="lulopeo"/>
    <s v="luis-maria.lopezo@unirioja.es"/>
    <n v="1.5"/>
    <m/>
    <n v="504"/>
    <s v="PROFESOR TITULAR UNIVERSIDAD"/>
    <s v="C01"/>
    <s v="TIEMPO COMPLETO"/>
    <s v="2016-03-22 00:00:00.0"/>
    <s v="null"/>
    <s v="DF31980"/>
    <s v="PROFESOR TITULAR DE UNIVERSIDAD"/>
    <s v="R110"/>
    <x v="10"/>
    <n v="590"/>
    <s v="MÁQUINAS Y MOTORES TÉRMICOS"/>
  </r>
  <r>
    <x v="18"/>
    <x v="5"/>
    <n v="879"/>
    <s v="879G"/>
    <s v="GRUPO-B"/>
    <n v="16606034"/>
    <s v="Fundamentos de ingeniería térmica"/>
    <s v="GG"/>
    <s v="GRUPO GRANDE"/>
    <s v="879G"/>
    <s v="GG de Fundamentos de ingeniería térmica"/>
    <s v="GRUPO-B"/>
    <s v="GG de Fundamentos de ingeniería térmica"/>
    <s v="2S"/>
    <n v="16606034"/>
    <s v="LAS HERAS"/>
    <s v="CASAS"/>
    <s v="JESÚS"/>
    <s v="jelas-he"/>
    <s v="jesus.las-herasc@unirioja.es"/>
    <n v="1.5"/>
    <m/>
    <n v="532"/>
    <s v="LABORAL DOCENTE-ASOCIADO"/>
    <s v="P04"/>
    <s v="TIEMPO PARCIAL (4+4 HORAS)"/>
    <s v="2018-09-17 00:00:00.0"/>
    <s v="2019-09-14 00:00:00.0"/>
    <s v="PI101041"/>
    <s v="PROFESOR ASOCIADO"/>
    <s v="R110"/>
    <x v="10"/>
    <n v="590"/>
    <s v="MÁQUINAS Y MOTORES TÉRMICOS"/>
  </r>
  <r>
    <x v="18"/>
    <x v="5"/>
    <n v="879"/>
    <s v="879G"/>
    <s v="GRUPO-B"/>
    <n v="72787346"/>
    <s v="Fundamentos de ingeniería térmica"/>
    <s v="GG"/>
    <s v="GRUPO GRANDE"/>
    <s v="879G"/>
    <s v="GG de Fundamentos de ingeniería térmica"/>
    <s v="GRUPO-B"/>
    <s v="GG de Fundamentos de ingeniería térmica"/>
    <s v="2S"/>
    <n v="72787346"/>
    <s v="LÓPEZ"/>
    <s v="OCHOA"/>
    <s v="LUIS MARÍA"/>
    <s v="lulopeo"/>
    <s v="luis-maria.lopezo@unirioja.es"/>
    <n v="1.5"/>
    <m/>
    <n v="504"/>
    <s v="PROFESOR TITULAR UNIVERSIDAD"/>
    <s v="C01"/>
    <s v="TIEMPO COMPLETO"/>
    <s v="2016-03-22 00:00:00.0"/>
    <s v="null"/>
    <s v="DF31980"/>
    <s v="PROFESOR TITULAR DE UNIVERSIDAD"/>
    <s v="R110"/>
    <x v="10"/>
    <n v="590"/>
    <s v="MÁQUINAS Y MOTORES TÉRMICOS"/>
  </r>
  <r>
    <x v="18"/>
    <x v="5"/>
    <n v="879"/>
    <s v="879L"/>
    <s v="GRUPO-A1"/>
    <n v="16606034"/>
    <s v="Fundamentos de ingeniería térmica"/>
    <s v="GL"/>
    <s v="GRUPO DE LABORATORIO"/>
    <s v="879L"/>
    <s v="GL de Fundamentos de ingeniería térmica"/>
    <s v="GRUPO-A1"/>
    <s v="GL de Fundamentos de ingeniería térmica"/>
    <s v="2S"/>
    <n v="16606034"/>
    <s v="LAS HERAS"/>
    <s v="CASAS"/>
    <s v="JESÚS"/>
    <s v="jelas-he"/>
    <s v="jesus.las-herasc@unirioja.es"/>
    <n v="0.3"/>
    <m/>
    <n v="532"/>
    <s v="LABORAL DOCENTE-ASOCIADO"/>
    <s v="P04"/>
    <s v="TIEMPO PARCIAL (4+4 HORAS)"/>
    <s v="2018-09-17 00:00:00.0"/>
    <s v="2019-09-14 00:00:00.0"/>
    <s v="PI101041"/>
    <s v="PROFESOR ASOCIADO"/>
    <s v="R110"/>
    <x v="10"/>
    <n v="590"/>
    <s v="MÁQUINAS Y MOTORES TÉRMICOS"/>
  </r>
  <r>
    <x v="18"/>
    <x v="5"/>
    <n v="879"/>
    <s v="879L"/>
    <s v="GRUPO-A1"/>
    <n v="72787346"/>
    <s v="Fundamentos de ingeniería térmica"/>
    <s v="GL"/>
    <s v="GRUPO DE LABORATORIO"/>
    <s v="879L"/>
    <s v="GL de Fundamentos de ingeniería térmica"/>
    <s v="GRUPO-A1"/>
    <s v="GL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8"/>
    <x v="5"/>
    <n v="879"/>
    <s v="879L"/>
    <s v="GRUPO-A2"/>
    <n v="16606034"/>
    <s v="Fundamentos de ingeniería térmica"/>
    <s v="GL"/>
    <s v="GRUPO DE LABORATORIO"/>
    <s v="879L"/>
    <s v="GL de Fundamentos de ingeniería térmica"/>
    <s v="GRUPO-A2"/>
    <s v="GL de Fundamentos de ingeniería térmica"/>
    <s v="2S"/>
    <n v="16606034"/>
    <s v="LAS HERAS"/>
    <s v="CASAS"/>
    <s v="JESÚS"/>
    <s v="jelas-he"/>
    <s v="jesus.las-herasc@unirioja.es"/>
    <n v="0.3"/>
    <m/>
    <n v="532"/>
    <s v="LABORAL DOCENTE-ASOCIADO"/>
    <s v="P04"/>
    <s v="TIEMPO PARCIAL (4+4 HORAS)"/>
    <s v="2018-09-17 00:00:00.0"/>
    <s v="2019-09-14 00:00:00.0"/>
    <s v="PI101041"/>
    <s v="PROFESOR ASOCIADO"/>
    <s v="R110"/>
    <x v="10"/>
    <n v="590"/>
    <s v="MÁQUINAS Y MOTORES TÉRMICOS"/>
  </r>
  <r>
    <x v="18"/>
    <x v="5"/>
    <n v="879"/>
    <s v="879L"/>
    <s v="GRUPO-A2"/>
    <n v="72787346"/>
    <s v="Fundamentos de ingeniería térmica"/>
    <s v="GL"/>
    <s v="GRUPO DE LABORATORIO"/>
    <s v="879L"/>
    <s v="GL de Fundamentos de ingeniería térmica"/>
    <s v="GRUPO-A2"/>
    <s v="GL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8"/>
    <x v="5"/>
    <n v="879"/>
    <s v="879L"/>
    <s v="GRUPO-A3"/>
    <n v="16606034"/>
    <s v="Fundamentos de ingeniería térmica"/>
    <s v="GL"/>
    <s v="GRUPO DE LABORATORIO"/>
    <s v="879L"/>
    <s v="GL de Fundamentos de ingeniería térmica"/>
    <s v="GRUPO-A3"/>
    <s v="GL de Fundamentos de ingeniería térmica"/>
    <s v="2S"/>
    <n v="16606034"/>
    <s v="LAS HERAS"/>
    <s v="CASAS"/>
    <s v="JESÚS"/>
    <s v="jelas-he"/>
    <s v="jesus.las-herasc@unirioja.es"/>
    <n v="0.3"/>
    <m/>
    <n v="532"/>
    <s v="LABORAL DOCENTE-ASOCIADO"/>
    <s v="P04"/>
    <s v="TIEMPO PARCIAL (4+4 HORAS)"/>
    <s v="2018-09-17 00:00:00.0"/>
    <s v="2019-09-14 00:00:00.0"/>
    <s v="PI101041"/>
    <s v="PROFESOR ASOCIADO"/>
    <s v="R110"/>
    <x v="10"/>
    <n v="590"/>
    <s v="MÁQUINAS Y MOTORES TÉRMICOS"/>
  </r>
  <r>
    <x v="18"/>
    <x v="5"/>
    <n v="879"/>
    <s v="879L"/>
    <s v="GRUPO-A3"/>
    <n v="72787346"/>
    <s v="Fundamentos de ingeniería térmica"/>
    <s v="GL"/>
    <s v="GRUPO DE LABORATORIO"/>
    <s v="879L"/>
    <s v="GL de Fundamentos de ingeniería térmica"/>
    <s v="GRUPO-A3"/>
    <s v="GL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8"/>
    <x v="5"/>
    <n v="879"/>
    <s v="879L"/>
    <s v="GRUPO-A4"/>
    <n v="16606034"/>
    <s v="Fundamentos de ingeniería térmica"/>
    <s v="GL"/>
    <s v="GRUPO DE LABORATORIO"/>
    <s v="879L"/>
    <s v="GL de Fundamentos de ingeniería térmica"/>
    <s v="GRUPO-A4"/>
    <s v="GL de Fundamentos de ingeniería térmica"/>
    <s v="2S"/>
    <n v="16606034"/>
    <s v="LAS HERAS"/>
    <s v="CASAS"/>
    <s v="JESÚS"/>
    <s v="jelas-he"/>
    <s v="jesus.las-herasc@unirioja.es"/>
    <n v="0.3"/>
    <m/>
    <n v="532"/>
    <s v="LABORAL DOCENTE-ASOCIADO"/>
    <s v="P04"/>
    <s v="TIEMPO PARCIAL (4+4 HORAS)"/>
    <s v="2018-09-17 00:00:00.0"/>
    <s v="2019-09-14 00:00:00.0"/>
    <s v="PI101041"/>
    <s v="PROFESOR ASOCIADO"/>
    <s v="R110"/>
    <x v="10"/>
    <n v="590"/>
    <s v="MÁQUINAS Y MOTORES TÉRMICOS"/>
  </r>
  <r>
    <x v="18"/>
    <x v="5"/>
    <n v="879"/>
    <s v="879L"/>
    <s v="GRUPO-A4"/>
    <n v="72787346"/>
    <s v="Fundamentos de ingeniería térmica"/>
    <s v="GL"/>
    <s v="GRUPO DE LABORATORIO"/>
    <s v="879L"/>
    <s v="GL de Fundamentos de ingeniería térmica"/>
    <s v="GRUPO-A4"/>
    <s v="GL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8"/>
    <x v="5"/>
    <n v="879"/>
    <s v="879L"/>
    <s v="GRUPO-B1"/>
    <n v="16606034"/>
    <s v="Fundamentos de ingeniería térmica"/>
    <s v="GL"/>
    <s v="GRUPO DE LABORATORIO"/>
    <s v="879L"/>
    <s v="GL de Fundamentos de ingeniería térmica"/>
    <s v="GRUPO-B1"/>
    <s v="GL de Fundamentos de ingeniería térmica"/>
    <s v="2S"/>
    <n v="16606034"/>
    <s v="LAS HERAS"/>
    <s v="CASAS"/>
    <s v="JESÚS"/>
    <s v="jelas-he"/>
    <s v="jesus.las-herasc@unirioja.es"/>
    <n v="0.3"/>
    <m/>
    <n v="532"/>
    <s v="LABORAL DOCENTE-ASOCIADO"/>
    <s v="P04"/>
    <s v="TIEMPO PARCIAL (4+4 HORAS)"/>
    <s v="2018-09-17 00:00:00.0"/>
    <s v="2019-09-14 00:00:00.0"/>
    <s v="PI101041"/>
    <s v="PROFESOR ASOCIADO"/>
    <s v="R110"/>
    <x v="10"/>
    <n v="590"/>
    <s v="MÁQUINAS Y MOTORES TÉRMICOS"/>
  </r>
  <r>
    <x v="18"/>
    <x v="5"/>
    <n v="879"/>
    <s v="879L"/>
    <s v="GRUPO-B1"/>
    <n v="72787346"/>
    <s v="Fundamentos de ingeniería térmica"/>
    <s v="GL"/>
    <s v="GRUPO DE LABORATORIO"/>
    <s v="879L"/>
    <s v="GL de Fundamentos de ingeniería térmica"/>
    <s v="GRUPO-B1"/>
    <s v="GL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8"/>
    <x v="5"/>
    <n v="879"/>
    <s v="879L"/>
    <s v="GRUPO-B2"/>
    <n v="16606034"/>
    <s v="Fundamentos de ingeniería térmica"/>
    <s v="GL"/>
    <s v="GRUPO DE LABORATORIO"/>
    <s v="879L"/>
    <s v="GL de Fundamentos de ingeniería térmica"/>
    <s v="GRUPO-B2"/>
    <s v="GL de Fundamentos de ingeniería térmica"/>
    <s v="2S"/>
    <n v="16606034"/>
    <s v="LAS HERAS"/>
    <s v="CASAS"/>
    <s v="JESÚS"/>
    <s v="jelas-he"/>
    <s v="jesus.las-herasc@unirioja.es"/>
    <n v="0.3"/>
    <m/>
    <n v="532"/>
    <s v="LABORAL DOCENTE-ASOCIADO"/>
    <s v="P04"/>
    <s v="TIEMPO PARCIAL (4+4 HORAS)"/>
    <s v="2018-09-17 00:00:00.0"/>
    <s v="2019-09-14 00:00:00.0"/>
    <s v="PI101041"/>
    <s v="PROFESOR ASOCIADO"/>
    <s v="R110"/>
    <x v="10"/>
    <n v="590"/>
    <s v="MÁQUINAS Y MOTORES TÉRMICOS"/>
  </r>
  <r>
    <x v="18"/>
    <x v="5"/>
    <n v="879"/>
    <s v="879L"/>
    <s v="GRUPO-B2"/>
    <n v="72787346"/>
    <s v="Fundamentos de ingeniería térmica"/>
    <s v="GL"/>
    <s v="GRUPO DE LABORATORIO"/>
    <s v="879L"/>
    <s v="GL de Fundamentos de ingeniería térmica"/>
    <s v="GRUPO-B2"/>
    <s v="GL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8"/>
    <x v="5"/>
    <n v="879"/>
    <s v="879L"/>
    <s v="GRUPO-B3"/>
    <n v="16606034"/>
    <s v="Fundamentos de ingeniería térmica"/>
    <s v="GL"/>
    <s v="GRUPO DE LABORATORIO"/>
    <s v="879L"/>
    <s v="GL de Fundamentos de ingeniería térmica"/>
    <s v="GRUPO-B3"/>
    <s v="GL de Fundamentos de ingeniería térmica"/>
    <s v="2S"/>
    <n v="16606034"/>
    <s v="LAS HERAS"/>
    <s v="CASAS"/>
    <s v="JESÚS"/>
    <s v="jelas-he"/>
    <s v="jesus.las-herasc@unirioja.es"/>
    <n v="0.3"/>
    <m/>
    <n v="532"/>
    <s v="LABORAL DOCENTE-ASOCIADO"/>
    <s v="P04"/>
    <s v="TIEMPO PARCIAL (4+4 HORAS)"/>
    <s v="2018-09-17 00:00:00.0"/>
    <s v="2019-09-14 00:00:00.0"/>
    <s v="PI101041"/>
    <s v="PROFESOR ASOCIADO"/>
    <s v="R110"/>
    <x v="10"/>
    <n v="590"/>
    <s v="MÁQUINAS Y MOTORES TÉRMICOS"/>
  </r>
  <r>
    <x v="18"/>
    <x v="5"/>
    <n v="879"/>
    <s v="879L"/>
    <s v="GRUPO-B3"/>
    <n v="72787346"/>
    <s v="Fundamentos de ingeniería térmica"/>
    <s v="GL"/>
    <s v="GRUPO DE LABORATORIO"/>
    <s v="879L"/>
    <s v="GL de Fundamentos de ingeniería térmica"/>
    <s v="GRUPO-B3"/>
    <s v="GL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8"/>
    <x v="5"/>
    <n v="879"/>
    <s v="879R"/>
    <s v="GRUPO-A1"/>
    <n v="16606034"/>
    <s v="Fundamentos de ingeniería térmica"/>
    <s v="GR"/>
    <s v="GRUPO REDUCIDO"/>
    <s v="879R"/>
    <s v="GR de Fundamentos de ingeniería térmica"/>
    <s v="GRUPO-A1"/>
    <s v="GR de Fundamentos de ingeniería térmica"/>
    <s v="2S"/>
    <n v="16606034"/>
    <s v="LAS HERAS"/>
    <s v="CASAS"/>
    <s v="JESÚS"/>
    <s v="jelas-he"/>
    <s v="jesus.las-herasc@unirioja.es"/>
    <n v="0.8"/>
    <m/>
    <n v="532"/>
    <s v="LABORAL DOCENTE-ASOCIADO"/>
    <s v="P04"/>
    <s v="TIEMPO PARCIAL (4+4 HORAS)"/>
    <s v="2018-09-17 00:00:00.0"/>
    <s v="2019-09-14 00:00:00.0"/>
    <s v="PI101041"/>
    <s v="PROFESOR ASOCIADO"/>
    <s v="R110"/>
    <x v="10"/>
    <n v="590"/>
    <s v="MÁQUINAS Y MOTORES TÉRMICOS"/>
  </r>
  <r>
    <x v="18"/>
    <x v="5"/>
    <n v="879"/>
    <s v="879R"/>
    <s v="GRUPO-A1"/>
    <n v="72787346"/>
    <s v="Fundamentos de ingeniería térmica"/>
    <s v="GR"/>
    <s v="GRUPO REDUCIDO"/>
    <s v="879R"/>
    <s v="GR de Fundamentos de ingeniería térmica"/>
    <s v="GRUPO-A1"/>
    <s v="GR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8"/>
    <x v="5"/>
    <n v="879"/>
    <s v="879R"/>
    <s v="GRUPO-A2"/>
    <n v="16606034"/>
    <s v="Fundamentos de ingeniería térmica"/>
    <s v="GR"/>
    <s v="GRUPO REDUCIDO"/>
    <s v="879R"/>
    <s v="GR de Fundamentos de ingeniería térmica"/>
    <s v="GRUPO-A2"/>
    <s v="GR de Fundamentos de ingeniería térmica"/>
    <s v="2S"/>
    <n v="16606034"/>
    <s v="LAS HERAS"/>
    <s v="CASAS"/>
    <s v="JESÚS"/>
    <s v="jelas-he"/>
    <s v="jesus.las-herasc@unirioja.es"/>
    <n v="0.8"/>
    <m/>
    <n v="532"/>
    <s v="LABORAL DOCENTE-ASOCIADO"/>
    <s v="P04"/>
    <s v="TIEMPO PARCIAL (4+4 HORAS)"/>
    <s v="2018-09-17 00:00:00.0"/>
    <s v="2019-09-14 00:00:00.0"/>
    <s v="PI101041"/>
    <s v="PROFESOR ASOCIADO"/>
    <s v="R110"/>
    <x v="10"/>
    <n v="590"/>
    <s v="MÁQUINAS Y MOTORES TÉRMICOS"/>
  </r>
  <r>
    <x v="18"/>
    <x v="5"/>
    <n v="879"/>
    <s v="879R"/>
    <s v="GRUPO-A2"/>
    <n v="72787346"/>
    <s v="Fundamentos de ingeniería térmica"/>
    <s v="GR"/>
    <s v="GRUPO REDUCIDO"/>
    <s v="879R"/>
    <s v="GR de Fundamentos de ingeniería térmica"/>
    <s v="GRUPO-A2"/>
    <s v="GR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8"/>
    <x v="5"/>
    <n v="879"/>
    <s v="879R"/>
    <s v="GRUPO-A3"/>
    <n v="16606034"/>
    <s v="Fundamentos de ingeniería térmica"/>
    <s v="GR"/>
    <s v="GRUPO REDUCIDO"/>
    <s v="879R"/>
    <s v="GR de Fundamentos de ingeniería térmica"/>
    <s v="GRUPO-A3"/>
    <s v="GR de Fundamentos de ingeniería térmica"/>
    <s v="2S"/>
    <n v="16606034"/>
    <s v="LAS HERAS"/>
    <s v="CASAS"/>
    <s v="JESÚS"/>
    <s v="jelas-he"/>
    <s v="jesus.las-herasc@unirioja.es"/>
    <n v="0.8"/>
    <m/>
    <n v="532"/>
    <s v="LABORAL DOCENTE-ASOCIADO"/>
    <s v="P04"/>
    <s v="TIEMPO PARCIAL (4+4 HORAS)"/>
    <s v="2018-09-17 00:00:00.0"/>
    <s v="2019-09-14 00:00:00.0"/>
    <s v="PI101041"/>
    <s v="PROFESOR ASOCIADO"/>
    <s v="R110"/>
    <x v="10"/>
    <n v="590"/>
    <s v="MÁQUINAS Y MOTORES TÉRMICOS"/>
  </r>
  <r>
    <x v="18"/>
    <x v="5"/>
    <n v="879"/>
    <s v="879R"/>
    <s v="GRUPO-A3"/>
    <n v="72787346"/>
    <s v="Fundamentos de ingeniería térmica"/>
    <s v="GR"/>
    <s v="GRUPO REDUCIDO"/>
    <s v="879R"/>
    <s v="GR de Fundamentos de ingeniería térmica"/>
    <s v="GRUPO-A3"/>
    <s v="GR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8"/>
    <x v="5"/>
    <n v="879"/>
    <s v="879R"/>
    <s v="GRUPO-B1"/>
    <n v="16606034"/>
    <s v="Fundamentos de ingeniería térmica"/>
    <s v="GR"/>
    <s v="GRUPO REDUCIDO"/>
    <s v="879R"/>
    <s v="GR de Fundamentos de ingeniería térmica"/>
    <s v="GRUPO-B1"/>
    <s v="GR de Fundamentos de ingeniería térmica"/>
    <s v="2S"/>
    <n v="16606034"/>
    <s v="LAS HERAS"/>
    <s v="CASAS"/>
    <s v="JESÚS"/>
    <s v="jelas-he"/>
    <s v="jesus.las-herasc@unirioja.es"/>
    <n v="0.8"/>
    <m/>
    <n v="532"/>
    <s v="LABORAL DOCENTE-ASOCIADO"/>
    <s v="P04"/>
    <s v="TIEMPO PARCIAL (4+4 HORAS)"/>
    <s v="2018-09-17 00:00:00.0"/>
    <s v="2019-09-14 00:00:00.0"/>
    <s v="PI101041"/>
    <s v="PROFESOR ASOCIADO"/>
    <s v="R110"/>
    <x v="10"/>
    <n v="590"/>
    <s v="MÁQUINAS Y MOTORES TÉRMICOS"/>
  </r>
  <r>
    <x v="18"/>
    <x v="5"/>
    <n v="879"/>
    <s v="879R"/>
    <s v="GRUPO-B1"/>
    <n v="72787346"/>
    <s v="Fundamentos de ingeniería térmica"/>
    <s v="GR"/>
    <s v="GRUPO REDUCIDO"/>
    <s v="879R"/>
    <s v="GR de Fundamentos de ingeniería térmica"/>
    <s v="GRUPO-B1"/>
    <s v="GR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8"/>
    <x v="5"/>
    <n v="879"/>
    <s v="879R"/>
    <s v="GRUPO-B2"/>
    <n v="16606034"/>
    <s v="Fundamentos de ingeniería térmica"/>
    <s v="GR"/>
    <s v="GRUPO REDUCIDO"/>
    <s v="879R"/>
    <s v="GR de Fundamentos de ingeniería térmica"/>
    <s v="GRUPO-B2"/>
    <s v="GR de Fundamentos de ingeniería térmica"/>
    <s v="2S"/>
    <n v="16606034"/>
    <s v="LAS HERAS"/>
    <s v="CASAS"/>
    <s v="JESÚS"/>
    <s v="jelas-he"/>
    <s v="jesus.las-herasc@unirioja.es"/>
    <n v="0.8"/>
    <m/>
    <n v="532"/>
    <s v="LABORAL DOCENTE-ASOCIADO"/>
    <s v="P04"/>
    <s v="TIEMPO PARCIAL (4+4 HORAS)"/>
    <s v="2018-09-17 00:00:00.0"/>
    <s v="2019-09-14 00:00:00.0"/>
    <s v="PI101041"/>
    <s v="PROFESOR ASOCIADO"/>
    <s v="R110"/>
    <x v="10"/>
    <n v="590"/>
    <s v="MÁQUINAS Y MOTORES TÉRMICOS"/>
  </r>
  <r>
    <x v="18"/>
    <x v="5"/>
    <n v="879"/>
    <s v="879R"/>
    <s v="GRUPO-B2"/>
    <n v="72787346"/>
    <s v="Fundamentos de ingeniería térmica"/>
    <s v="GR"/>
    <s v="GRUPO REDUCIDO"/>
    <s v="879R"/>
    <s v="GR de Fundamentos de ingeniería térmica"/>
    <s v="GRUPO-B2"/>
    <s v="GR de Fundamentos de ingeniería térmica"/>
    <s v="2S"/>
    <n v="72787346"/>
    <s v="LÓPEZ"/>
    <s v="OCHOA"/>
    <s v="LUIS MARÍA"/>
    <s v="lulopeo"/>
    <s v="luis-maria.lopezo@unirioja.es"/>
    <n v="0.2"/>
    <m/>
    <n v="504"/>
    <s v="PROFESOR TITULAR UNIVERSIDAD"/>
    <s v="C01"/>
    <s v="TIEMPO COMPLETO"/>
    <s v="2016-03-22 00:00:00.0"/>
    <s v="null"/>
    <s v="DF31980"/>
    <s v="PROFESOR TITULAR DE UNIVERSIDAD"/>
    <s v="R110"/>
    <x v="10"/>
    <n v="590"/>
    <s v="MÁQUINAS Y MOTORES TÉRMICOS"/>
  </r>
  <r>
    <x v="16"/>
    <x v="5"/>
    <n v="880"/>
    <s v="880G"/>
    <s v="GRUPO-A"/>
    <n v="16606912"/>
    <s v="Fundamentos de ingeniería fluidomecánica"/>
    <s v="GG"/>
    <s v="GRUPO GRANDE"/>
    <s v="880G"/>
    <s v="GG de Fundamentos de ingeniería fluidomecánica"/>
    <s v="GRUPO-A"/>
    <s v="GG de Fundamentos de ingeniería fluidomecánica"/>
    <s v="2S"/>
    <n v="16606912"/>
    <s v="GARCÍA"/>
    <s v="LOZANO"/>
    <s v="CÉSAR"/>
    <s v="cegarcia"/>
    <s v="cesar.garcia@unirioja.es"/>
    <n v="3"/>
    <n v="3"/>
    <n v="536"/>
    <s v="PROFESOR INTERINO"/>
    <s v="C01"/>
    <s v="TIEMPO COMPLETO"/>
    <s v="2013-09-16 00:00:00.0"/>
    <s v="null"/>
    <s v="PI100918"/>
    <s v="PROFESOR CONTRATADO INTERINO"/>
    <s v="R110"/>
    <x v="10"/>
    <n v="590"/>
    <s v="MÁQUINAS Y MOTORES TÉRMICOS"/>
  </r>
  <r>
    <x v="16"/>
    <x v="5"/>
    <n v="880"/>
    <s v="880G"/>
    <s v="GRUPO-B"/>
    <n v="16606912"/>
    <s v="Fundamentos de ingeniería fluidomecánica"/>
    <s v="GG"/>
    <s v="GRUPO GRANDE"/>
    <s v="880G"/>
    <s v="GG de Fundamentos de ingeniería fluidomecánica"/>
    <s v="GRUPO-B"/>
    <s v="GG de Fundamentos de ingeniería fluidomecánica"/>
    <s v="2S"/>
    <n v="16606912"/>
    <s v="GARCÍA"/>
    <s v="LOZANO"/>
    <s v="CÉSAR"/>
    <s v="cegarcia"/>
    <s v="cesar.garcia@unirioja.es"/>
    <n v="3"/>
    <n v="3"/>
    <n v="536"/>
    <s v="PROFESOR INTERINO"/>
    <s v="C01"/>
    <s v="TIEMPO COMPLETO"/>
    <s v="2013-09-16 00:00:00.0"/>
    <s v="null"/>
    <s v="PI100918"/>
    <s v="PROFESOR CONTRATADO INTERINO"/>
    <s v="R110"/>
    <x v="10"/>
    <n v="590"/>
    <s v="MÁQUINAS Y MOTORES TÉRMICOS"/>
  </r>
  <r>
    <x v="16"/>
    <x v="5"/>
    <n v="880"/>
    <s v="880L"/>
    <s v="GRUPO-A1"/>
    <n v="16606912"/>
    <s v="Fundamentos de ingeniería fluidomecánica"/>
    <s v="GL"/>
    <s v="GRUPO DE LABORATORIO"/>
    <s v="880L"/>
    <s v="GL de Fundamentos de ingeniería fluidomecánica"/>
    <s v="GRUPO-A1"/>
    <s v="GL de Fundamentos de ingeniería fluidomecánica"/>
    <s v="2S"/>
    <n v="16606912"/>
    <s v="GARCÍA"/>
    <s v="LOZANO"/>
    <s v="CÉSAR"/>
    <s v="cegarcia"/>
    <s v="cesar.garcia@unirioja.es"/>
    <n v="0.5"/>
    <n v="0.5"/>
    <n v="536"/>
    <s v="PROFESOR INTERINO"/>
    <s v="C01"/>
    <s v="TIEMPO COMPLETO"/>
    <s v="2013-09-16 00:00:00.0"/>
    <s v="null"/>
    <s v="PI100918"/>
    <s v="PROFESOR CONTRATADO INTERINO"/>
    <s v="R110"/>
    <x v="10"/>
    <n v="590"/>
    <s v="MÁQUINAS Y MOTORES TÉRMICOS"/>
  </r>
  <r>
    <x v="16"/>
    <x v="5"/>
    <n v="880"/>
    <s v="880L"/>
    <s v="GRUPO-A2"/>
    <n v="16606912"/>
    <s v="Fundamentos de ingeniería fluidomecánica"/>
    <s v="GL"/>
    <s v="GRUPO DE LABORATORIO"/>
    <s v="880L"/>
    <s v="GL de Fundamentos de ingeniería fluidomecánica"/>
    <s v="GRUPO-A2"/>
    <s v="GL de Fundamentos de ingeniería fluidomecánica"/>
    <s v="2S"/>
    <n v="16606912"/>
    <s v="GARCÍA"/>
    <s v="LOZANO"/>
    <s v="CÉSAR"/>
    <s v="cegarcia"/>
    <s v="cesar.garcia@unirioja.es"/>
    <n v="0.5"/>
    <n v="0.5"/>
    <n v="536"/>
    <s v="PROFESOR INTERINO"/>
    <s v="C01"/>
    <s v="TIEMPO COMPLETO"/>
    <s v="2013-09-16 00:00:00.0"/>
    <s v="null"/>
    <s v="PI100918"/>
    <s v="PROFESOR CONTRATADO INTERINO"/>
    <s v="R110"/>
    <x v="10"/>
    <n v="590"/>
    <s v="MÁQUINAS Y MOTORES TÉRMICOS"/>
  </r>
  <r>
    <x v="16"/>
    <x v="5"/>
    <n v="880"/>
    <s v="880L"/>
    <s v="GRUPO-A3"/>
    <n v="16606912"/>
    <s v="Fundamentos de ingeniería fluidomecánica"/>
    <s v="GL"/>
    <s v="GRUPO DE LABORATORIO"/>
    <s v="880L"/>
    <s v="GL de Fundamentos de ingeniería fluidomecánica"/>
    <s v="GRUPO-A3"/>
    <s v="GL de Fundamentos de ingeniería fluidomecánica"/>
    <s v="2S"/>
    <n v="16606912"/>
    <s v="GARCÍA"/>
    <s v="LOZANO"/>
    <s v="CÉSAR"/>
    <s v="cegarcia"/>
    <s v="cesar.garcia@unirioja.es"/>
    <n v="0.5"/>
    <n v="0.5"/>
    <n v="536"/>
    <s v="PROFESOR INTERINO"/>
    <s v="C01"/>
    <s v="TIEMPO COMPLETO"/>
    <s v="2013-09-16 00:00:00.0"/>
    <s v="null"/>
    <s v="PI100918"/>
    <s v="PROFESOR CONTRATADO INTERINO"/>
    <s v="R110"/>
    <x v="10"/>
    <n v="590"/>
    <s v="MÁQUINAS Y MOTORES TÉRMICOS"/>
  </r>
  <r>
    <x v="16"/>
    <x v="5"/>
    <n v="880"/>
    <s v="880L"/>
    <s v="GRUPO-A4"/>
    <n v="16606912"/>
    <s v="Fundamentos de ingeniería fluidomecánica"/>
    <s v="GL"/>
    <s v="GRUPO DE LABORATORIO"/>
    <s v="880L"/>
    <s v="GL de Fundamentos de ingeniería fluidomecánica"/>
    <s v="GRUPO-A4"/>
    <s v="GL de Fundamentos de ingeniería fluidomecánica"/>
    <s v="2S"/>
    <n v="16606912"/>
    <s v="GARCÍA"/>
    <s v="LOZANO"/>
    <s v="CÉSAR"/>
    <s v="cegarcia"/>
    <s v="cesar.garcia@unirioja.es"/>
    <n v="0.5"/>
    <n v="0.5"/>
    <n v="536"/>
    <s v="PROFESOR INTERINO"/>
    <s v="C01"/>
    <s v="TIEMPO COMPLETO"/>
    <s v="2013-09-16 00:00:00.0"/>
    <s v="null"/>
    <s v="PI100918"/>
    <s v="PROFESOR CONTRATADO INTERINO"/>
    <s v="R110"/>
    <x v="10"/>
    <n v="590"/>
    <s v="MÁQUINAS Y MOTORES TÉRMICOS"/>
  </r>
  <r>
    <x v="16"/>
    <x v="5"/>
    <n v="880"/>
    <s v="880L"/>
    <s v="GRUPO-B1"/>
    <n v="16606912"/>
    <s v="Fundamentos de ingeniería fluidomecánica"/>
    <s v="GL"/>
    <s v="GRUPO DE LABORATORIO"/>
    <s v="880L"/>
    <s v="GL de Fundamentos de ingeniería fluidomecánica"/>
    <s v="GRUPO-B1"/>
    <s v="GL de Fundamentos de ingeniería fluidomecánica"/>
    <s v="2S"/>
    <n v="16606912"/>
    <s v="GARCÍA"/>
    <s v="LOZANO"/>
    <s v="CÉSAR"/>
    <s v="cegarcia"/>
    <s v="cesar.garcia@unirioja.es"/>
    <n v="0.5"/>
    <n v="0.5"/>
    <n v="536"/>
    <s v="PROFESOR INTERINO"/>
    <s v="C01"/>
    <s v="TIEMPO COMPLETO"/>
    <s v="2013-09-16 00:00:00.0"/>
    <s v="null"/>
    <s v="PI100918"/>
    <s v="PROFESOR CONTRATADO INTERINO"/>
    <s v="R110"/>
    <x v="10"/>
    <n v="590"/>
    <s v="MÁQUINAS Y MOTORES TÉRMICOS"/>
  </r>
  <r>
    <x v="16"/>
    <x v="5"/>
    <n v="880"/>
    <s v="880L"/>
    <s v="GRUPO-B2"/>
    <n v="16606912"/>
    <s v="Fundamentos de ingeniería fluidomecánica"/>
    <s v="GL"/>
    <s v="GRUPO DE LABORATORIO"/>
    <s v="880L"/>
    <s v="GL de Fundamentos de ingeniería fluidomecánica"/>
    <s v="GRUPO-B2"/>
    <s v="GL de Fundamentos de ingeniería fluidomecánica"/>
    <s v="2S"/>
    <n v="16606912"/>
    <s v="GARCÍA"/>
    <s v="LOZANO"/>
    <s v="CÉSAR"/>
    <s v="cegarcia"/>
    <s v="cesar.garcia@unirioja.es"/>
    <n v="0.5"/>
    <n v="0.5"/>
    <n v="536"/>
    <s v="PROFESOR INTERINO"/>
    <s v="C01"/>
    <s v="TIEMPO COMPLETO"/>
    <s v="2013-09-16 00:00:00.0"/>
    <s v="null"/>
    <s v="PI100918"/>
    <s v="PROFESOR CONTRATADO INTERINO"/>
    <s v="R110"/>
    <x v="10"/>
    <n v="590"/>
    <s v="MÁQUINAS Y MOTORES TÉRMICOS"/>
  </r>
  <r>
    <x v="16"/>
    <x v="5"/>
    <n v="880"/>
    <s v="880L"/>
    <s v="GRUPO-B3"/>
    <n v="16606912"/>
    <s v="Fundamentos de ingeniería fluidomecánica"/>
    <s v="GL"/>
    <s v="GRUPO DE LABORATORIO"/>
    <s v="880L"/>
    <s v="GL de Fundamentos de ingeniería fluidomecánica"/>
    <s v="GRUPO-B3"/>
    <s v="GL de Fundamentos de ingeniería fluidomecánica"/>
    <s v="2S"/>
    <n v="16606912"/>
    <s v="GARCÍA"/>
    <s v="LOZANO"/>
    <s v="CÉSAR"/>
    <s v="cegarcia"/>
    <s v="cesar.garcia@unirioja.es"/>
    <n v="0.5"/>
    <n v="0.5"/>
    <n v="536"/>
    <s v="PROFESOR INTERINO"/>
    <s v="C01"/>
    <s v="TIEMPO COMPLETO"/>
    <s v="2013-09-16 00:00:00.0"/>
    <s v="null"/>
    <s v="PI100918"/>
    <s v="PROFESOR CONTRATADO INTERINO"/>
    <s v="R110"/>
    <x v="10"/>
    <n v="590"/>
    <s v="MÁQUINAS Y MOTORES TÉRMICOS"/>
  </r>
  <r>
    <x v="16"/>
    <x v="5"/>
    <n v="880"/>
    <s v="880R"/>
    <s v="GRUPO-A1"/>
    <n v="16606912"/>
    <s v="Fundamentos de ingeniería fluidomecánica"/>
    <s v="GR"/>
    <s v="GRUPO REDUCIDO"/>
    <s v="880R"/>
    <s v="GR de Fundamentos de ingeniería fluidomecánica"/>
    <s v="GRUPO-A1"/>
    <s v="GR de Fundamentos de ingeniería fluidomecánica"/>
    <s v="2S"/>
    <n v="16606912"/>
    <s v="GARCÍA"/>
    <s v="LOZANO"/>
    <s v="CÉSAR"/>
    <s v="cegarcia"/>
    <s v="cesar.garcia@unirioja.es"/>
    <n v="1"/>
    <n v="1"/>
    <n v="536"/>
    <s v="PROFESOR INTERINO"/>
    <s v="C01"/>
    <s v="TIEMPO COMPLETO"/>
    <s v="2013-09-16 00:00:00.0"/>
    <s v="null"/>
    <s v="PI100918"/>
    <s v="PROFESOR CONTRATADO INTERINO"/>
    <s v="R110"/>
    <x v="10"/>
    <n v="590"/>
    <s v="MÁQUINAS Y MOTORES TÉRMICOS"/>
  </r>
  <r>
    <x v="16"/>
    <x v="5"/>
    <n v="880"/>
    <s v="880R"/>
    <s v="GRUPO-A2"/>
    <n v="16606912"/>
    <s v="Fundamentos de ingeniería fluidomecánica"/>
    <s v="GR"/>
    <s v="GRUPO REDUCIDO"/>
    <s v="880R"/>
    <s v="GR de Fundamentos de ingeniería fluidomecánica"/>
    <s v="GRUPO-A2"/>
    <s v="GR de Fundamentos de ingeniería fluidomecánica"/>
    <s v="2S"/>
    <n v="16606912"/>
    <s v="GARCÍA"/>
    <s v="LOZANO"/>
    <s v="CÉSAR"/>
    <s v="cegarcia"/>
    <s v="cesar.garcia@unirioja.es"/>
    <n v="1"/>
    <n v="1"/>
    <n v="536"/>
    <s v="PROFESOR INTERINO"/>
    <s v="C01"/>
    <s v="TIEMPO COMPLETO"/>
    <s v="2013-09-16 00:00:00.0"/>
    <s v="null"/>
    <s v="PI100918"/>
    <s v="PROFESOR CONTRATADO INTERINO"/>
    <s v="R110"/>
    <x v="10"/>
    <n v="590"/>
    <s v="MÁQUINAS Y MOTORES TÉRMICOS"/>
  </r>
  <r>
    <x v="16"/>
    <x v="5"/>
    <n v="880"/>
    <s v="880R"/>
    <s v="GRUPO-A3"/>
    <n v="16606912"/>
    <s v="Fundamentos de ingeniería fluidomecánica"/>
    <s v="GR"/>
    <s v="GRUPO REDUCIDO"/>
    <s v="880R"/>
    <s v="GR de Fundamentos de ingeniería fluidomecánica"/>
    <s v="GRUPO-A3"/>
    <s v="GR de Fundamentos de ingeniería fluidomecánica"/>
    <s v="2S"/>
    <n v="16606912"/>
    <s v="GARCÍA"/>
    <s v="LOZANO"/>
    <s v="CÉSAR"/>
    <s v="cegarcia"/>
    <s v="cesar.garcia@unirioja.es"/>
    <n v="1"/>
    <n v="1"/>
    <n v="536"/>
    <s v="PROFESOR INTERINO"/>
    <s v="C01"/>
    <s v="TIEMPO COMPLETO"/>
    <s v="2013-09-16 00:00:00.0"/>
    <s v="null"/>
    <s v="PI100918"/>
    <s v="PROFESOR CONTRATADO INTERINO"/>
    <s v="R110"/>
    <x v="10"/>
    <n v="590"/>
    <s v="MÁQUINAS Y MOTORES TÉRMICOS"/>
  </r>
  <r>
    <x v="16"/>
    <x v="5"/>
    <n v="880"/>
    <s v="880R"/>
    <s v="GRUPO-B1"/>
    <n v="16606912"/>
    <s v="Fundamentos de ingeniería fluidomecánica"/>
    <s v="GR"/>
    <s v="GRUPO REDUCIDO"/>
    <s v="880R"/>
    <s v="GR de Fundamentos de ingeniería fluidomecánica"/>
    <s v="GRUPO-B1"/>
    <s v="GR de Fundamentos de ingeniería fluidomecánica"/>
    <s v="2S"/>
    <n v="16606912"/>
    <s v="GARCÍA"/>
    <s v="LOZANO"/>
    <s v="CÉSAR"/>
    <s v="cegarcia"/>
    <s v="cesar.garcia@unirioja.es"/>
    <n v="1"/>
    <n v="1"/>
    <n v="536"/>
    <s v="PROFESOR INTERINO"/>
    <s v="C01"/>
    <s v="TIEMPO COMPLETO"/>
    <s v="2013-09-16 00:00:00.0"/>
    <s v="null"/>
    <s v="PI100918"/>
    <s v="PROFESOR CONTRATADO INTERINO"/>
    <s v="R110"/>
    <x v="10"/>
    <n v="590"/>
    <s v="MÁQUINAS Y MOTORES TÉRMICOS"/>
  </r>
  <r>
    <x v="16"/>
    <x v="5"/>
    <n v="880"/>
    <s v="880R"/>
    <s v="GRUPO-B2"/>
    <n v="16606912"/>
    <s v="Fundamentos de ingeniería fluidomecánica"/>
    <s v="GR"/>
    <s v="GRUPO REDUCIDO"/>
    <s v="880R"/>
    <s v="GR de Fundamentos de ingeniería fluidomecánica"/>
    <s v="GRUPO-B2"/>
    <s v="GR de Fundamentos de ingeniería fluidomecánica"/>
    <s v="2S"/>
    <n v="16606912"/>
    <s v="GARCÍA"/>
    <s v="LOZANO"/>
    <s v="CÉSAR"/>
    <s v="cegarcia"/>
    <s v="cesar.garcia@unirioja.es"/>
    <n v="1"/>
    <n v="1"/>
    <n v="536"/>
    <s v="PROFESOR INTERINO"/>
    <s v="C01"/>
    <s v="TIEMPO COMPLETO"/>
    <s v="2013-09-16 00:00:00.0"/>
    <s v="null"/>
    <s v="PI100918"/>
    <s v="PROFESOR CONTRATADO INTERINO"/>
    <s v="R110"/>
    <x v="10"/>
    <n v="590"/>
    <s v="MÁQUINAS Y MOTORES TÉRMICOS"/>
  </r>
  <r>
    <x v="17"/>
    <x v="5"/>
    <n v="880"/>
    <s v="880G"/>
    <s v="GRUPO-A"/>
    <n v="16606912"/>
    <s v="Fundamentos de ingeniería fluidomecánica"/>
    <s v="GG"/>
    <s v="GRUPO GRANDE"/>
    <s v="880G"/>
    <s v="GG de Fundamentos de ingeniería fluidomecánica"/>
    <s v="GRUPO-A"/>
    <s v="GG de Fundamentos de ingeniería fluidomecánica"/>
    <s v="2S"/>
    <n v="16606912"/>
    <s v="GARCÍA"/>
    <s v="LOZANO"/>
    <s v="CÉSAR"/>
    <s v="cegarcia"/>
    <s v="cesar.garcia@unirioja.es"/>
    <n v="3"/>
    <m/>
    <n v="536"/>
    <s v="PROFESOR INTERINO"/>
    <s v="C01"/>
    <s v="TIEMPO COMPLETO"/>
    <s v="2013-09-16 00:00:00.0"/>
    <s v="null"/>
    <s v="PI100918"/>
    <s v="PROFESOR CONTRATADO INTERINO"/>
    <s v="R110"/>
    <x v="10"/>
    <n v="590"/>
    <s v="MÁQUINAS Y MOTORES TÉRMICOS"/>
  </r>
  <r>
    <x v="17"/>
    <x v="5"/>
    <n v="880"/>
    <s v="880G"/>
    <s v="GRUPO-B"/>
    <n v="16606912"/>
    <s v="Fundamentos de ingeniería fluidomecánica"/>
    <s v="GG"/>
    <s v="GRUPO GRANDE"/>
    <s v="880G"/>
    <s v="GG de Fundamentos de ingeniería fluidomecánica"/>
    <s v="GRUPO-B"/>
    <s v="GG de Fundamentos de ingeniería fluidomecánica"/>
    <s v="2S"/>
    <n v="16606912"/>
    <s v="GARCÍA"/>
    <s v="LOZANO"/>
    <s v="CÉSAR"/>
    <s v="cegarcia"/>
    <s v="cesar.garcia@unirioja.es"/>
    <n v="3"/>
    <m/>
    <n v="536"/>
    <s v="PROFESOR INTERINO"/>
    <s v="C01"/>
    <s v="TIEMPO COMPLETO"/>
    <s v="2013-09-16 00:00:00.0"/>
    <s v="null"/>
    <s v="PI100918"/>
    <s v="PROFESOR CONTRATADO INTERINO"/>
    <s v="R110"/>
    <x v="10"/>
    <n v="590"/>
    <s v="MÁQUINAS Y MOTORES TÉRMICOS"/>
  </r>
  <r>
    <x v="17"/>
    <x v="5"/>
    <n v="880"/>
    <s v="880L"/>
    <s v="GRUPO-A1"/>
    <n v="16606912"/>
    <s v="Fundamentos de ingeniería fluidomecánica"/>
    <s v="GL"/>
    <s v="GRUPO DE LABORATORIO"/>
    <s v="880L"/>
    <s v="GL de Fundamentos de ingeniería fluidomecánica"/>
    <s v="GRUPO-A1"/>
    <s v="GL de Fundamentos de ingeniería fluidomecánica"/>
    <s v="2S"/>
    <n v="16606912"/>
    <s v="GARCÍA"/>
    <s v="LOZANO"/>
    <s v="CÉSAR"/>
    <s v="cegarcia"/>
    <s v="cesar.garcia@unirioja.es"/>
    <n v="0.5"/>
    <m/>
    <n v="536"/>
    <s v="PROFESOR INTERINO"/>
    <s v="C01"/>
    <s v="TIEMPO COMPLETO"/>
    <s v="2013-09-16 00:00:00.0"/>
    <s v="null"/>
    <s v="PI100918"/>
    <s v="PROFESOR CONTRATADO INTERINO"/>
    <s v="R110"/>
    <x v="10"/>
    <n v="590"/>
    <s v="MÁQUINAS Y MOTORES TÉRMICOS"/>
  </r>
  <r>
    <x v="17"/>
    <x v="5"/>
    <n v="880"/>
    <s v="880L"/>
    <s v="GRUPO-A2"/>
    <n v="16606912"/>
    <s v="Fundamentos de ingeniería fluidomecánica"/>
    <s v="GL"/>
    <s v="GRUPO DE LABORATORIO"/>
    <s v="880L"/>
    <s v="GL de Fundamentos de ingeniería fluidomecánica"/>
    <s v="GRUPO-A2"/>
    <s v="GL de Fundamentos de ingeniería fluidomecánica"/>
    <s v="2S"/>
    <n v="16606912"/>
    <s v="GARCÍA"/>
    <s v="LOZANO"/>
    <s v="CÉSAR"/>
    <s v="cegarcia"/>
    <s v="cesar.garcia@unirioja.es"/>
    <n v="0.5"/>
    <m/>
    <n v="536"/>
    <s v="PROFESOR INTERINO"/>
    <s v="C01"/>
    <s v="TIEMPO COMPLETO"/>
    <s v="2013-09-16 00:00:00.0"/>
    <s v="null"/>
    <s v="PI100918"/>
    <s v="PROFESOR CONTRATADO INTERINO"/>
    <s v="R110"/>
    <x v="10"/>
    <n v="590"/>
    <s v="MÁQUINAS Y MOTORES TÉRMICOS"/>
  </r>
  <r>
    <x v="17"/>
    <x v="5"/>
    <n v="880"/>
    <s v="880L"/>
    <s v="GRUPO-A3"/>
    <n v="16606912"/>
    <s v="Fundamentos de ingeniería fluidomecánica"/>
    <s v="GL"/>
    <s v="GRUPO DE LABORATORIO"/>
    <s v="880L"/>
    <s v="GL de Fundamentos de ingeniería fluidomecánica"/>
    <s v="GRUPO-A3"/>
    <s v="GL de Fundamentos de ingeniería fluidomecánica"/>
    <s v="2S"/>
    <n v="16606912"/>
    <s v="GARCÍA"/>
    <s v="LOZANO"/>
    <s v="CÉSAR"/>
    <s v="cegarcia"/>
    <s v="cesar.garcia@unirioja.es"/>
    <n v="0.5"/>
    <m/>
    <n v="536"/>
    <s v="PROFESOR INTERINO"/>
    <s v="C01"/>
    <s v="TIEMPO COMPLETO"/>
    <s v="2013-09-16 00:00:00.0"/>
    <s v="null"/>
    <s v="PI100918"/>
    <s v="PROFESOR CONTRATADO INTERINO"/>
    <s v="R110"/>
    <x v="10"/>
    <n v="590"/>
    <s v="MÁQUINAS Y MOTORES TÉRMICOS"/>
  </r>
  <r>
    <x v="17"/>
    <x v="5"/>
    <n v="880"/>
    <s v="880L"/>
    <s v="GRUPO-A4"/>
    <n v="16606912"/>
    <s v="Fundamentos de ingeniería fluidomecánica"/>
    <s v="GL"/>
    <s v="GRUPO DE LABORATORIO"/>
    <s v="880L"/>
    <s v="GL de Fundamentos de ingeniería fluidomecánica"/>
    <s v="GRUPO-A4"/>
    <s v="GL de Fundamentos de ingeniería fluidomecánica"/>
    <s v="2S"/>
    <n v="16606912"/>
    <s v="GARCÍA"/>
    <s v="LOZANO"/>
    <s v="CÉSAR"/>
    <s v="cegarcia"/>
    <s v="cesar.garcia@unirioja.es"/>
    <n v="0.5"/>
    <m/>
    <n v="536"/>
    <s v="PROFESOR INTERINO"/>
    <s v="C01"/>
    <s v="TIEMPO COMPLETO"/>
    <s v="2013-09-16 00:00:00.0"/>
    <s v="null"/>
    <s v="PI100918"/>
    <s v="PROFESOR CONTRATADO INTERINO"/>
    <s v="R110"/>
    <x v="10"/>
    <n v="590"/>
    <s v="MÁQUINAS Y MOTORES TÉRMICOS"/>
  </r>
  <r>
    <x v="17"/>
    <x v="5"/>
    <n v="880"/>
    <s v="880L"/>
    <s v="GRUPO-B1"/>
    <n v="16606912"/>
    <s v="Fundamentos de ingeniería fluidomecánica"/>
    <s v="GL"/>
    <s v="GRUPO DE LABORATORIO"/>
    <s v="880L"/>
    <s v="GL de Fundamentos de ingeniería fluidomecánica"/>
    <s v="GRUPO-B1"/>
    <s v="GL de Fundamentos de ingeniería fluidomecánica"/>
    <s v="2S"/>
    <n v="16606912"/>
    <s v="GARCÍA"/>
    <s v="LOZANO"/>
    <s v="CÉSAR"/>
    <s v="cegarcia"/>
    <s v="cesar.garcia@unirioja.es"/>
    <n v="0.5"/>
    <m/>
    <n v="536"/>
    <s v="PROFESOR INTERINO"/>
    <s v="C01"/>
    <s v="TIEMPO COMPLETO"/>
    <s v="2013-09-16 00:00:00.0"/>
    <s v="null"/>
    <s v="PI100918"/>
    <s v="PROFESOR CONTRATADO INTERINO"/>
    <s v="R110"/>
    <x v="10"/>
    <n v="590"/>
    <s v="MÁQUINAS Y MOTORES TÉRMICOS"/>
  </r>
  <r>
    <x v="17"/>
    <x v="5"/>
    <n v="880"/>
    <s v="880L"/>
    <s v="GRUPO-B2"/>
    <n v="16606912"/>
    <s v="Fundamentos de ingeniería fluidomecánica"/>
    <s v="GL"/>
    <s v="GRUPO DE LABORATORIO"/>
    <s v="880L"/>
    <s v="GL de Fundamentos de ingeniería fluidomecánica"/>
    <s v="GRUPO-B2"/>
    <s v="GL de Fundamentos de ingeniería fluidomecánica"/>
    <s v="2S"/>
    <n v="16606912"/>
    <s v="GARCÍA"/>
    <s v="LOZANO"/>
    <s v="CÉSAR"/>
    <s v="cegarcia"/>
    <s v="cesar.garcia@unirioja.es"/>
    <n v="0.5"/>
    <m/>
    <n v="536"/>
    <s v="PROFESOR INTERINO"/>
    <s v="C01"/>
    <s v="TIEMPO COMPLETO"/>
    <s v="2013-09-16 00:00:00.0"/>
    <s v="null"/>
    <s v="PI100918"/>
    <s v="PROFESOR CONTRATADO INTERINO"/>
    <s v="R110"/>
    <x v="10"/>
    <n v="590"/>
    <s v="MÁQUINAS Y MOTORES TÉRMICOS"/>
  </r>
  <r>
    <x v="17"/>
    <x v="5"/>
    <n v="880"/>
    <s v="880L"/>
    <s v="GRUPO-B3"/>
    <n v="16606912"/>
    <s v="Fundamentos de ingeniería fluidomecánica"/>
    <s v="GL"/>
    <s v="GRUPO DE LABORATORIO"/>
    <s v="880L"/>
    <s v="GL de Fundamentos de ingeniería fluidomecánica"/>
    <s v="GRUPO-B3"/>
    <s v="GL de Fundamentos de ingeniería fluidomecánica"/>
    <s v="2S"/>
    <n v="16606912"/>
    <s v="GARCÍA"/>
    <s v="LOZANO"/>
    <s v="CÉSAR"/>
    <s v="cegarcia"/>
    <s v="cesar.garcia@unirioja.es"/>
    <n v="0.5"/>
    <m/>
    <n v="536"/>
    <s v="PROFESOR INTERINO"/>
    <s v="C01"/>
    <s v="TIEMPO COMPLETO"/>
    <s v="2013-09-16 00:00:00.0"/>
    <s v="null"/>
    <s v="PI100918"/>
    <s v="PROFESOR CONTRATADO INTERINO"/>
    <s v="R110"/>
    <x v="10"/>
    <n v="590"/>
    <s v="MÁQUINAS Y MOTORES TÉRMICOS"/>
  </r>
  <r>
    <x v="17"/>
    <x v="5"/>
    <n v="880"/>
    <s v="880R"/>
    <s v="GRUPO-A1"/>
    <n v="16606912"/>
    <s v="Fundamentos de ingeniería fluidomecánica"/>
    <s v="GR"/>
    <s v="GRUPO REDUCIDO"/>
    <s v="880R"/>
    <s v="GR de Fundamentos de ingeniería fluidomecánica"/>
    <s v="GRUPO-A1"/>
    <s v="GR de Fundamentos de ingeniería fluidomecánica"/>
    <s v="2S"/>
    <n v="16606912"/>
    <s v="GARCÍA"/>
    <s v="LOZANO"/>
    <s v="CÉSAR"/>
    <s v="cegarcia"/>
    <s v="cesar.garcia@unirioja.es"/>
    <n v="1"/>
    <m/>
    <n v="536"/>
    <s v="PROFESOR INTERINO"/>
    <s v="C01"/>
    <s v="TIEMPO COMPLETO"/>
    <s v="2013-09-16 00:00:00.0"/>
    <s v="null"/>
    <s v="PI100918"/>
    <s v="PROFESOR CONTRATADO INTERINO"/>
    <s v="R110"/>
    <x v="10"/>
    <n v="590"/>
    <s v="MÁQUINAS Y MOTORES TÉRMICOS"/>
  </r>
  <r>
    <x v="17"/>
    <x v="5"/>
    <n v="880"/>
    <s v="880R"/>
    <s v="GRUPO-A2"/>
    <n v="16606912"/>
    <s v="Fundamentos de ingeniería fluidomecánica"/>
    <s v="GR"/>
    <s v="GRUPO REDUCIDO"/>
    <s v="880R"/>
    <s v="GR de Fundamentos de ingeniería fluidomecánica"/>
    <s v="GRUPO-A2"/>
    <s v="GR de Fundamentos de ingeniería fluidomecánica"/>
    <s v="2S"/>
    <n v="16606912"/>
    <s v="GARCÍA"/>
    <s v="LOZANO"/>
    <s v="CÉSAR"/>
    <s v="cegarcia"/>
    <s v="cesar.garcia@unirioja.es"/>
    <n v="1"/>
    <m/>
    <n v="536"/>
    <s v="PROFESOR INTERINO"/>
    <s v="C01"/>
    <s v="TIEMPO COMPLETO"/>
    <s v="2013-09-16 00:00:00.0"/>
    <s v="null"/>
    <s v="PI100918"/>
    <s v="PROFESOR CONTRATADO INTERINO"/>
    <s v="R110"/>
    <x v="10"/>
    <n v="590"/>
    <s v="MÁQUINAS Y MOTORES TÉRMICOS"/>
  </r>
  <r>
    <x v="17"/>
    <x v="5"/>
    <n v="880"/>
    <s v="880R"/>
    <s v="GRUPO-A3"/>
    <n v="16606912"/>
    <s v="Fundamentos de ingeniería fluidomecánica"/>
    <s v="GR"/>
    <s v="GRUPO REDUCIDO"/>
    <s v="880R"/>
    <s v="GR de Fundamentos de ingeniería fluidomecánica"/>
    <s v="GRUPO-A3"/>
    <s v="GR de Fundamentos de ingeniería fluidomecánica"/>
    <s v="2S"/>
    <n v="16606912"/>
    <s v="GARCÍA"/>
    <s v="LOZANO"/>
    <s v="CÉSAR"/>
    <s v="cegarcia"/>
    <s v="cesar.garcia@unirioja.es"/>
    <n v="1"/>
    <m/>
    <n v="536"/>
    <s v="PROFESOR INTERINO"/>
    <s v="C01"/>
    <s v="TIEMPO COMPLETO"/>
    <s v="2013-09-16 00:00:00.0"/>
    <s v="null"/>
    <s v="PI100918"/>
    <s v="PROFESOR CONTRATADO INTERINO"/>
    <s v="R110"/>
    <x v="10"/>
    <n v="590"/>
    <s v="MÁQUINAS Y MOTORES TÉRMICOS"/>
  </r>
  <r>
    <x v="17"/>
    <x v="5"/>
    <n v="880"/>
    <s v="880R"/>
    <s v="GRUPO-B1"/>
    <n v="16606912"/>
    <s v="Fundamentos de ingeniería fluidomecánica"/>
    <s v="GR"/>
    <s v="GRUPO REDUCIDO"/>
    <s v="880R"/>
    <s v="GR de Fundamentos de ingeniería fluidomecánica"/>
    <s v="GRUPO-B1"/>
    <s v="GR de Fundamentos de ingeniería fluidomecánica"/>
    <s v="2S"/>
    <n v="16606912"/>
    <s v="GARCÍA"/>
    <s v="LOZANO"/>
    <s v="CÉSAR"/>
    <s v="cegarcia"/>
    <s v="cesar.garcia@unirioja.es"/>
    <n v="1"/>
    <m/>
    <n v="536"/>
    <s v="PROFESOR INTERINO"/>
    <s v="C01"/>
    <s v="TIEMPO COMPLETO"/>
    <s v="2013-09-16 00:00:00.0"/>
    <s v="null"/>
    <s v="PI100918"/>
    <s v="PROFESOR CONTRATADO INTERINO"/>
    <s v="R110"/>
    <x v="10"/>
    <n v="590"/>
    <s v="MÁQUINAS Y MOTORES TÉRMICOS"/>
  </r>
  <r>
    <x v="17"/>
    <x v="5"/>
    <n v="880"/>
    <s v="880R"/>
    <s v="GRUPO-B2"/>
    <n v="16606912"/>
    <s v="Fundamentos de ingeniería fluidomecánica"/>
    <s v="GR"/>
    <s v="GRUPO REDUCIDO"/>
    <s v="880R"/>
    <s v="GR de Fundamentos de ingeniería fluidomecánica"/>
    <s v="GRUPO-B2"/>
    <s v="GR de Fundamentos de ingeniería fluidomecánica"/>
    <s v="2S"/>
    <n v="16606912"/>
    <s v="GARCÍA"/>
    <s v="LOZANO"/>
    <s v="CÉSAR"/>
    <s v="cegarcia"/>
    <s v="cesar.garcia@unirioja.es"/>
    <n v="1"/>
    <m/>
    <n v="536"/>
    <s v="PROFESOR INTERINO"/>
    <s v="C01"/>
    <s v="TIEMPO COMPLETO"/>
    <s v="2013-09-16 00:00:00.0"/>
    <s v="null"/>
    <s v="PI100918"/>
    <s v="PROFESOR CONTRATADO INTERINO"/>
    <s v="R110"/>
    <x v="10"/>
    <n v="590"/>
    <s v="MÁQUINAS Y MOTORES TÉRMICOS"/>
  </r>
  <r>
    <x v="18"/>
    <x v="5"/>
    <n v="880"/>
    <s v="880G"/>
    <s v="GRUPO-A"/>
    <n v="16606912"/>
    <s v="Fundamentos de ingeniería fluidomecánica"/>
    <s v="GG"/>
    <s v="GRUPO GRANDE"/>
    <s v="880G"/>
    <s v="GG de Fundamentos de ingeniería fluidomecánica"/>
    <s v="GRUPO-A"/>
    <s v="GG de Fundamentos de ingeniería fluidomecánica"/>
    <s v="2S"/>
    <n v="16606912"/>
    <s v="GARCÍA"/>
    <s v="LOZANO"/>
    <s v="CÉSAR"/>
    <s v="cegarcia"/>
    <s v="cesar.garcia@unirioja.es"/>
    <n v="3"/>
    <m/>
    <n v="536"/>
    <s v="PROFESOR INTERINO"/>
    <s v="C01"/>
    <s v="TIEMPO COMPLETO"/>
    <s v="2013-09-16 00:00:00.0"/>
    <s v="null"/>
    <s v="PI100918"/>
    <s v="PROFESOR CONTRATADO INTERINO"/>
    <s v="R110"/>
    <x v="10"/>
    <n v="590"/>
    <s v="MÁQUINAS Y MOTORES TÉRMICOS"/>
  </r>
  <r>
    <x v="18"/>
    <x v="5"/>
    <n v="880"/>
    <s v="880G"/>
    <s v="GRUPO-B"/>
    <n v="16606912"/>
    <s v="Fundamentos de ingeniería fluidomecánica"/>
    <s v="GG"/>
    <s v="GRUPO GRANDE"/>
    <s v="880G"/>
    <s v="GG de Fundamentos de ingeniería fluidomecánica"/>
    <s v="GRUPO-B"/>
    <s v="GG de Fundamentos de ingeniería fluidomecánica"/>
    <s v="2S"/>
    <n v="16606912"/>
    <s v="GARCÍA"/>
    <s v="LOZANO"/>
    <s v="CÉSAR"/>
    <s v="cegarcia"/>
    <s v="cesar.garcia@unirioja.es"/>
    <n v="3"/>
    <m/>
    <n v="536"/>
    <s v="PROFESOR INTERINO"/>
    <s v="C01"/>
    <s v="TIEMPO COMPLETO"/>
    <s v="2013-09-16 00:00:00.0"/>
    <s v="null"/>
    <s v="PI100918"/>
    <s v="PROFESOR CONTRATADO INTERINO"/>
    <s v="R110"/>
    <x v="10"/>
    <n v="590"/>
    <s v="MÁQUINAS Y MOTORES TÉRMICOS"/>
  </r>
  <r>
    <x v="18"/>
    <x v="5"/>
    <n v="880"/>
    <s v="880L"/>
    <s v="GRUPO-A1"/>
    <n v="16606912"/>
    <s v="Fundamentos de ingeniería fluidomecánica"/>
    <s v="GL"/>
    <s v="GRUPO DE LABORATORIO"/>
    <s v="880L"/>
    <s v="GL de Fundamentos de ingeniería fluidomecánica"/>
    <s v="GRUPO-A1"/>
    <s v="GL de Fundamentos de ingeniería fluidomecánica"/>
    <s v="2S"/>
    <n v="16606912"/>
    <s v="GARCÍA"/>
    <s v="LOZANO"/>
    <s v="CÉSAR"/>
    <s v="cegarcia"/>
    <s v="cesar.garcia@unirioja.es"/>
    <n v="0.5"/>
    <m/>
    <n v="536"/>
    <s v="PROFESOR INTERINO"/>
    <s v="C01"/>
    <s v="TIEMPO COMPLETO"/>
    <s v="2013-09-16 00:00:00.0"/>
    <s v="null"/>
    <s v="PI100918"/>
    <s v="PROFESOR CONTRATADO INTERINO"/>
    <s v="R110"/>
    <x v="10"/>
    <n v="590"/>
    <s v="MÁQUINAS Y MOTORES TÉRMICOS"/>
  </r>
  <r>
    <x v="18"/>
    <x v="5"/>
    <n v="880"/>
    <s v="880L"/>
    <s v="GRUPO-A2"/>
    <n v="16606912"/>
    <s v="Fundamentos de ingeniería fluidomecánica"/>
    <s v="GL"/>
    <s v="GRUPO DE LABORATORIO"/>
    <s v="880L"/>
    <s v="GL de Fundamentos de ingeniería fluidomecánica"/>
    <s v="GRUPO-A2"/>
    <s v="GL de Fundamentos de ingeniería fluidomecánica"/>
    <s v="2S"/>
    <n v="16606912"/>
    <s v="GARCÍA"/>
    <s v="LOZANO"/>
    <s v="CÉSAR"/>
    <s v="cegarcia"/>
    <s v="cesar.garcia@unirioja.es"/>
    <n v="0.5"/>
    <m/>
    <n v="536"/>
    <s v="PROFESOR INTERINO"/>
    <s v="C01"/>
    <s v="TIEMPO COMPLETO"/>
    <s v="2013-09-16 00:00:00.0"/>
    <s v="null"/>
    <s v="PI100918"/>
    <s v="PROFESOR CONTRATADO INTERINO"/>
    <s v="R110"/>
    <x v="10"/>
    <n v="590"/>
    <s v="MÁQUINAS Y MOTORES TÉRMICOS"/>
  </r>
  <r>
    <x v="18"/>
    <x v="5"/>
    <n v="880"/>
    <s v="880L"/>
    <s v="GRUPO-A3"/>
    <n v="16606912"/>
    <s v="Fundamentos de ingeniería fluidomecánica"/>
    <s v="GL"/>
    <s v="GRUPO DE LABORATORIO"/>
    <s v="880L"/>
    <s v="GL de Fundamentos de ingeniería fluidomecánica"/>
    <s v="GRUPO-A3"/>
    <s v="GL de Fundamentos de ingeniería fluidomecánica"/>
    <s v="2S"/>
    <n v="16606912"/>
    <s v="GARCÍA"/>
    <s v="LOZANO"/>
    <s v="CÉSAR"/>
    <s v="cegarcia"/>
    <s v="cesar.garcia@unirioja.es"/>
    <n v="0.5"/>
    <m/>
    <n v="536"/>
    <s v="PROFESOR INTERINO"/>
    <s v="C01"/>
    <s v="TIEMPO COMPLETO"/>
    <s v="2013-09-16 00:00:00.0"/>
    <s v="null"/>
    <s v="PI100918"/>
    <s v="PROFESOR CONTRATADO INTERINO"/>
    <s v="R110"/>
    <x v="10"/>
    <n v="590"/>
    <s v="MÁQUINAS Y MOTORES TÉRMICOS"/>
  </r>
  <r>
    <x v="18"/>
    <x v="5"/>
    <n v="880"/>
    <s v="880L"/>
    <s v="GRUPO-A4"/>
    <n v="16606912"/>
    <s v="Fundamentos de ingeniería fluidomecánica"/>
    <s v="GL"/>
    <s v="GRUPO DE LABORATORIO"/>
    <s v="880L"/>
    <s v="GL de Fundamentos de ingeniería fluidomecánica"/>
    <s v="GRUPO-A4"/>
    <s v="GL de Fundamentos de ingeniería fluidomecánica"/>
    <s v="2S"/>
    <n v="16606912"/>
    <s v="GARCÍA"/>
    <s v="LOZANO"/>
    <s v="CÉSAR"/>
    <s v="cegarcia"/>
    <s v="cesar.garcia@unirioja.es"/>
    <n v="0.5"/>
    <m/>
    <n v="536"/>
    <s v="PROFESOR INTERINO"/>
    <s v="C01"/>
    <s v="TIEMPO COMPLETO"/>
    <s v="2013-09-16 00:00:00.0"/>
    <s v="null"/>
    <s v="PI100918"/>
    <s v="PROFESOR CONTRATADO INTERINO"/>
    <s v="R110"/>
    <x v="10"/>
    <n v="590"/>
    <s v="MÁQUINAS Y MOTORES TÉRMICOS"/>
  </r>
  <r>
    <x v="18"/>
    <x v="5"/>
    <n v="880"/>
    <s v="880L"/>
    <s v="GRUPO-B1"/>
    <n v="16606912"/>
    <s v="Fundamentos de ingeniería fluidomecánica"/>
    <s v="GL"/>
    <s v="GRUPO DE LABORATORIO"/>
    <s v="880L"/>
    <s v="GL de Fundamentos de ingeniería fluidomecánica"/>
    <s v="GRUPO-B1"/>
    <s v="GL de Fundamentos de ingeniería fluidomecánica"/>
    <s v="2S"/>
    <n v="16606912"/>
    <s v="GARCÍA"/>
    <s v="LOZANO"/>
    <s v="CÉSAR"/>
    <s v="cegarcia"/>
    <s v="cesar.garcia@unirioja.es"/>
    <n v="0.5"/>
    <m/>
    <n v="536"/>
    <s v="PROFESOR INTERINO"/>
    <s v="C01"/>
    <s v="TIEMPO COMPLETO"/>
    <s v="2013-09-16 00:00:00.0"/>
    <s v="null"/>
    <s v="PI100918"/>
    <s v="PROFESOR CONTRATADO INTERINO"/>
    <s v="R110"/>
    <x v="10"/>
    <n v="590"/>
    <s v="MÁQUINAS Y MOTORES TÉRMICOS"/>
  </r>
  <r>
    <x v="18"/>
    <x v="5"/>
    <n v="880"/>
    <s v="880L"/>
    <s v="GRUPO-B2"/>
    <n v="16606912"/>
    <s v="Fundamentos de ingeniería fluidomecánica"/>
    <s v="GL"/>
    <s v="GRUPO DE LABORATORIO"/>
    <s v="880L"/>
    <s v="GL de Fundamentos de ingeniería fluidomecánica"/>
    <s v="GRUPO-B2"/>
    <s v="GL de Fundamentos de ingeniería fluidomecánica"/>
    <s v="2S"/>
    <n v="16606912"/>
    <s v="GARCÍA"/>
    <s v="LOZANO"/>
    <s v="CÉSAR"/>
    <s v="cegarcia"/>
    <s v="cesar.garcia@unirioja.es"/>
    <n v="0.5"/>
    <m/>
    <n v="536"/>
    <s v="PROFESOR INTERINO"/>
    <s v="C01"/>
    <s v="TIEMPO COMPLETO"/>
    <s v="2013-09-16 00:00:00.0"/>
    <s v="null"/>
    <s v="PI100918"/>
    <s v="PROFESOR CONTRATADO INTERINO"/>
    <s v="R110"/>
    <x v="10"/>
    <n v="590"/>
    <s v="MÁQUINAS Y MOTORES TÉRMICOS"/>
  </r>
  <r>
    <x v="18"/>
    <x v="5"/>
    <n v="880"/>
    <s v="880L"/>
    <s v="GRUPO-B3"/>
    <n v="16606912"/>
    <s v="Fundamentos de ingeniería fluidomecánica"/>
    <s v="GL"/>
    <s v="GRUPO DE LABORATORIO"/>
    <s v="880L"/>
    <s v="GL de Fundamentos de ingeniería fluidomecánica"/>
    <s v="GRUPO-B3"/>
    <s v="GL de Fundamentos de ingeniería fluidomecánica"/>
    <s v="2S"/>
    <n v="16606912"/>
    <s v="GARCÍA"/>
    <s v="LOZANO"/>
    <s v="CÉSAR"/>
    <s v="cegarcia"/>
    <s v="cesar.garcia@unirioja.es"/>
    <n v="0.5"/>
    <m/>
    <n v="536"/>
    <s v="PROFESOR INTERINO"/>
    <s v="C01"/>
    <s v="TIEMPO COMPLETO"/>
    <s v="2013-09-16 00:00:00.0"/>
    <s v="null"/>
    <s v="PI100918"/>
    <s v="PROFESOR CONTRATADO INTERINO"/>
    <s v="R110"/>
    <x v="10"/>
    <n v="590"/>
    <s v="MÁQUINAS Y MOTORES TÉRMICOS"/>
  </r>
  <r>
    <x v="18"/>
    <x v="5"/>
    <n v="880"/>
    <s v="880R"/>
    <s v="GRUPO-A1"/>
    <n v="16606912"/>
    <s v="Fundamentos de ingeniería fluidomecánica"/>
    <s v="GR"/>
    <s v="GRUPO REDUCIDO"/>
    <s v="880R"/>
    <s v="GR de Fundamentos de ingeniería fluidomecánica"/>
    <s v="GRUPO-A1"/>
    <s v="GR de Fundamentos de ingeniería fluidomecánica"/>
    <s v="2S"/>
    <n v="16606912"/>
    <s v="GARCÍA"/>
    <s v="LOZANO"/>
    <s v="CÉSAR"/>
    <s v="cegarcia"/>
    <s v="cesar.garcia@unirioja.es"/>
    <n v="1"/>
    <m/>
    <n v="536"/>
    <s v="PROFESOR INTERINO"/>
    <s v="C01"/>
    <s v="TIEMPO COMPLETO"/>
    <s v="2013-09-16 00:00:00.0"/>
    <s v="null"/>
    <s v="PI100918"/>
    <s v="PROFESOR CONTRATADO INTERINO"/>
    <s v="R110"/>
    <x v="10"/>
    <n v="590"/>
    <s v="MÁQUINAS Y MOTORES TÉRMICOS"/>
  </r>
  <r>
    <x v="18"/>
    <x v="5"/>
    <n v="880"/>
    <s v="880R"/>
    <s v="GRUPO-A2"/>
    <n v="16606912"/>
    <s v="Fundamentos de ingeniería fluidomecánica"/>
    <s v="GR"/>
    <s v="GRUPO REDUCIDO"/>
    <s v="880R"/>
    <s v="GR de Fundamentos de ingeniería fluidomecánica"/>
    <s v="GRUPO-A2"/>
    <s v="GR de Fundamentos de ingeniería fluidomecánica"/>
    <s v="2S"/>
    <n v="16606912"/>
    <s v="GARCÍA"/>
    <s v="LOZANO"/>
    <s v="CÉSAR"/>
    <s v="cegarcia"/>
    <s v="cesar.garcia@unirioja.es"/>
    <n v="1"/>
    <m/>
    <n v="536"/>
    <s v="PROFESOR INTERINO"/>
    <s v="C01"/>
    <s v="TIEMPO COMPLETO"/>
    <s v="2013-09-16 00:00:00.0"/>
    <s v="null"/>
    <s v="PI100918"/>
    <s v="PROFESOR CONTRATADO INTERINO"/>
    <s v="R110"/>
    <x v="10"/>
    <n v="590"/>
    <s v="MÁQUINAS Y MOTORES TÉRMICOS"/>
  </r>
  <r>
    <x v="18"/>
    <x v="5"/>
    <n v="880"/>
    <s v="880R"/>
    <s v="GRUPO-A3"/>
    <n v="16606912"/>
    <s v="Fundamentos de ingeniería fluidomecánica"/>
    <s v="GR"/>
    <s v="GRUPO REDUCIDO"/>
    <s v="880R"/>
    <s v="GR de Fundamentos de ingeniería fluidomecánica"/>
    <s v="GRUPO-A3"/>
    <s v="GR de Fundamentos de ingeniería fluidomecánica"/>
    <s v="2S"/>
    <n v="16606912"/>
    <s v="GARCÍA"/>
    <s v="LOZANO"/>
    <s v="CÉSAR"/>
    <s v="cegarcia"/>
    <s v="cesar.garcia@unirioja.es"/>
    <n v="1"/>
    <m/>
    <n v="536"/>
    <s v="PROFESOR INTERINO"/>
    <s v="C01"/>
    <s v="TIEMPO COMPLETO"/>
    <s v="2013-09-16 00:00:00.0"/>
    <s v="null"/>
    <s v="PI100918"/>
    <s v="PROFESOR CONTRATADO INTERINO"/>
    <s v="R110"/>
    <x v="10"/>
    <n v="590"/>
    <s v="MÁQUINAS Y MOTORES TÉRMICOS"/>
  </r>
  <r>
    <x v="18"/>
    <x v="5"/>
    <n v="880"/>
    <s v="880R"/>
    <s v="GRUPO-B1"/>
    <n v="16606912"/>
    <s v="Fundamentos de ingeniería fluidomecánica"/>
    <s v="GR"/>
    <s v="GRUPO REDUCIDO"/>
    <s v="880R"/>
    <s v="GR de Fundamentos de ingeniería fluidomecánica"/>
    <s v="GRUPO-B1"/>
    <s v="GR de Fundamentos de ingeniería fluidomecánica"/>
    <s v="2S"/>
    <n v="16606912"/>
    <s v="GARCÍA"/>
    <s v="LOZANO"/>
    <s v="CÉSAR"/>
    <s v="cegarcia"/>
    <s v="cesar.garcia@unirioja.es"/>
    <n v="1"/>
    <m/>
    <n v="536"/>
    <s v="PROFESOR INTERINO"/>
    <s v="C01"/>
    <s v="TIEMPO COMPLETO"/>
    <s v="2013-09-16 00:00:00.0"/>
    <s v="null"/>
    <s v="PI100918"/>
    <s v="PROFESOR CONTRATADO INTERINO"/>
    <s v="R110"/>
    <x v="10"/>
    <n v="590"/>
    <s v="MÁQUINAS Y MOTORES TÉRMICOS"/>
  </r>
  <r>
    <x v="18"/>
    <x v="5"/>
    <n v="880"/>
    <s v="880R"/>
    <s v="GRUPO-B2"/>
    <n v="16606912"/>
    <s v="Fundamentos de ingeniería fluidomecánica"/>
    <s v="GR"/>
    <s v="GRUPO REDUCIDO"/>
    <s v="880R"/>
    <s v="GR de Fundamentos de ingeniería fluidomecánica"/>
    <s v="GRUPO-B2"/>
    <s v="GR de Fundamentos de ingeniería fluidomecánica"/>
    <s v="2S"/>
    <n v="16606912"/>
    <s v="GARCÍA"/>
    <s v="LOZANO"/>
    <s v="CÉSAR"/>
    <s v="cegarcia"/>
    <s v="cesar.garcia@unirioja.es"/>
    <n v="1"/>
    <m/>
    <n v="536"/>
    <s v="PROFESOR INTERINO"/>
    <s v="C01"/>
    <s v="TIEMPO COMPLETO"/>
    <s v="2013-09-16 00:00:00.0"/>
    <s v="null"/>
    <s v="PI100918"/>
    <s v="PROFESOR CONTRATADO INTERINO"/>
    <s v="R110"/>
    <x v="10"/>
    <n v="590"/>
    <s v="MÁQUINAS Y MOTORES TÉRMICOS"/>
  </r>
  <r>
    <x v="3"/>
    <x v="1"/>
    <n v="881"/>
    <s v="881G"/>
    <s v="GRUPO-A"/>
    <n v="17199289"/>
    <s v="Métodos de análisis de datos"/>
    <s v="GG"/>
    <s v="GRUPO GRANDE"/>
    <s v="881G"/>
    <s v="GG de Métodos de análisis de datos"/>
    <s v="GRUPO-A"/>
    <s v="GG de Métodos de análisis de datos"/>
    <s v="2S"/>
    <n v="17199289"/>
    <s v="FILLAT"/>
    <s v="BALLESTEROS"/>
    <s v="JUAN CARLOS"/>
    <s v="jufillat"/>
    <s v="juan-carlos.fillat@unirioja.es"/>
    <n v="4"/>
    <n v="4"/>
    <n v="504"/>
    <s v="PROFESOR TITULAR UNIVERSIDAD"/>
    <s v="01A"/>
    <s v="TIEMPO COMPLETO AMPLIADO"/>
    <s v="2012-09-01 00:00:00.0"/>
    <s v="null"/>
    <s v="DF32187"/>
    <s v="TITULAR DE UNIVERSIDAD"/>
    <s v="R111"/>
    <x v="7"/>
    <n v="265"/>
    <s v="ESTADÍSTICA E INVESTIGACIÓN OPERATIVA"/>
  </r>
  <r>
    <x v="3"/>
    <x v="1"/>
    <n v="881"/>
    <s v="881I"/>
    <s v="GRUPO-A1"/>
    <n v="25432171"/>
    <s v="Métodos de análisis de datos"/>
    <s v="GI"/>
    <s v="GRUPO DE INFORMÁTICA"/>
    <s v="881I"/>
    <s v="GI de Métodos de análisis de datos"/>
    <s v="GRUPO-A1"/>
    <s v="GI de Métodos de análisis de datos"/>
    <s v="2S"/>
    <n v="25432171"/>
    <s v="ARREGUI"/>
    <s v="CASAUS"/>
    <s v="JOSÉ LUIS"/>
    <s v="joarregu"/>
    <s v="jose-luis.arregui@unirioja.es"/>
    <n v="1.2"/>
    <n v="1.2"/>
    <n v="504"/>
    <s v="PROFESOR TITULAR UNIVERSIDAD"/>
    <s v="C01"/>
    <s v="TIEMPO COMPLETO"/>
    <s v="2009-09-29 00:00:00.0"/>
    <s v="null"/>
    <s v="DF100247"/>
    <s v="PROFESOR TITULAR DE UNIVERSIDAD"/>
    <s v="R111"/>
    <x v="7"/>
    <n v="15"/>
    <s v="ANÁLISIS MATEMÁTICO"/>
  </r>
  <r>
    <x v="3"/>
    <x v="1"/>
    <n v="881"/>
    <s v="881I"/>
    <s v="GRUPO-A2"/>
    <n v="25432171"/>
    <s v="Métodos de análisis de datos"/>
    <s v="GI"/>
    <s v="GRUPO DE INFORMÁTICA"/>
    <s v="881I"/>
    <s v="GI de Métodos de análisis de datos"/>
    <s v="GRUPO-A2"/>
    <s v="GI de Métodos de análisis de datos"/>
    <s v="2S"/>
    <n v="25432171"/>
    <s v="ARREGUI"/>
    <s v="CASAUS"/>
    <s v="JOSÉ LUIS"/>
    <s v="joarregu"/>
    <s v="jose-luis.arregui@unirioja.es"/>
    <n v="1.2"/>
    <n v="1.2"/>
    <n v="504"/>
    <s v="PROFESOR TITULAR UNIVERSIDAD"/>
    <s v="C01"/>
    <s v="TIEMPO COMPLETO"/>
    <s v="2009-09-29 00:00:00.0"/>
    <s v="null"/>
    <s v="DF100247"/>
    <s v="PROFESOR TITULAR DE UNIVERSIDAD"/>
    <s v="R111"/>
    <x v="7"/>
    <n v="15"/>
    <s v="ANÁLISIS MATEMÁTICO"/>
  </r>
  <r>
    <x v="3"/>
    <x v="1"/>
    <n v="881"/>
    <s v="881I"/>
    <s v="GRUPO-A3"/>
    <n v="17199289"/>
    <s v="Métodos de análisis de datos"/>
    <s v="GI"/>
    <s v="GRUPO DE INFORMÁTICA"/>
    <s v="881I"/>
    <s v="GI de Métodos de análisis de datos"/>
    <s v="GRUPO-A3"/>
    <s v="GI de Métodos de análisis de datos"/>
    <s v="2S"/>
    <n v="17199289"/>
    <s v="FILLAT"/>
    <s v="BALLESTEROS"/>
    <s v="JUAN CARLOS"/>
    <s v="jufillat"/>
    <s v="juan-carlos.fillat@unirioja.es"/>
    <n v="1.2"/>
    <n v="1.2"/>
    <n v="504"/>
    <s v="PROFESOR TITULAR UNIVERSIDAD"/>
    <s v="01A"/>
    <s v="TIEMPO COMPLETO AMPLIADO"/>
    <s v="2012-09-01 00:00:00.0"/>
    <s v="null"/>
    <s v="DF32187"/>
    <s v="TITULAR DE UNIVERSIDAD"/>
    <s v="R111"/>
    <x v="7"/>
    <n v="265"/>
    <s v="ESTADÍSTICA E INVESTIGACIÓN OPERATIVA"/>
  </r>
  <r>
    <x v="3"/>
    <x v="1"/>
    <n v="881"/>
    <s v="881I"/>
    <s v="GRUPO-A4"/>
    <n v="17199289"/>
    <s v="Métodos de análisis de datos"/>
    <s v="GI"/>
    <s v="GRUPO DE INFORMÁTICA"/>
    <s v="881I"/>
    <s v="GI de Métodos de análisis de datos"/>
    <s v="GRUPO-A4"/>
    <s v="GI de Métodos de análisis de datos"/>
    <s v="2S"/>
    <n v="17199289"/>
    <s v="FILLAT"/>
    <s v="BALLESTEROS"/>
    <s v="JUAN CARLOS"/>
    <s v="jufillat"/>
    <s v="juan-carlos.fillat@unirioja.es"/>
    <n v="1.2"/>
    <n v="1.2"/>
    <n v="504"/>
    <s v="PROFESOR TITULAR UNIVERSIDAD"/>
    <s v="01A"/>
    <s v="TIEMPO COMPLETO AMPLIADO"/>
    <s v="2012-09-01 00:00:00.0"/>
    <s v="null"/>
    <s v="DF32187"/>
    <s v="TITULAR DE UNIVERSIDAD"/>
    <s v="R111"/>
    <x v="7"/>
    <n v="265"/>
    <s v="ESTADÍSTICA E INVESTIGACIÓN OPERATIVA"/>
  </r>
  <r>
    <x v="3"/>
    <x v="1"/>
    <n v="881"/>
    <s v="881R"/>
    <s v="GRUPO-A1"/>
    <n v="25432171"/>
    <s v="Métodos de análisis de datos"/>
    <s v="GR"/>
    <s v="GRUPO REDUCIDO"/>
    <s v="881R"/>
    <s v="GR de Métodos de análisis de datos"/>
    <s v="GRUPO-A1"/>
    <s v="GR de Métodos de análisis de datos"/>
    <s v="2S"/>
    <n v="25432171"/>
    <s v="ARREGUI"/>
    <s v="CASAUS"/>
    <s v="JOSÉ LUIS"/>
    <s v="joarregu"/>
    <s v="jose-luis.arregui@unirioja.es"/>
    <n v="0.8"/>
    <n v="0.8"/>
    <n v="504"/>
    <s v="PROFESOR TITULAR UNIVERSIDAD"/>
    <s v="C01"/>
    <s v="TIEMPO COMPLETO"/>
    <s v="2009-09-29 00:00:00.0"/>
    <s v="null"/>
    <s v="DF100247"/>
    <s v="PROFESOR TITULAR DE UNIVERSIDAD"/>
    <s v="R111"/>
    <x v="7"/>
    <n v="15"/>
    <s v="ANÁLISIS MATEMÁTICO"/>
  </r>
  <r>
    <x v="3"/>
    <x v="1"/>
    <n v="881"/>
    <s v="881R"/>
    <s v="GRUPO-A2"/>
    <n v="25432171"/>
    <s v="Métodos de análisis de datos"/>
    <s v="GR"/>
    <s v="GRUPO REDUCIDO"/>
    <s v="881R"/>
    <s v="GR de Métodos de análisis de datos"/>
    <s v="GRUPO-A2"/>
    <s v="GR de Métodos de análisis de datos"/>
    <s v="2S"/>
    <n v="25432171"/>
    <s v="ARREGUI"/>
    <s v="CASAUS"/>
    <s v="JOSÉ LUIS"/>
    <s v="joarregu"/>
    <s v="jose-luis.arregui@unirioja.es"/>
    <n v="0.8"/>
    <n v="0.8"/>
    <n v="504"/>
    <s v="PROFESOR TITULAR UNIVERSIDAD"/>
    <s v="C01"/>
    <s v="TIEMPO COMPLETO"/>
    <s v="2009-09-29 00:00:00.0"/>
    <s v="null"/>
    <s v="DF100247"/>
    <s v="PROFESOR TITULAR DE UNIVERSIDAD"/>
    <s v="R111"/>
    <x v="7"/>
    <n v="15"/>
    <s v="ANÁLISIS MATEMÁTICO"/>
  </r>
  <r>
    <x v="3"/>
    <x v="1"/>
    <n v="881"/>
    <s v="881R"/>
    <s v="GRUPO-A3"/>
    <n v="17199289"/>
    <s v="Métodos de análisis de datos"/>
    <s v="GR"/>
    <s v="GRUPO REDUCIDO"/>
    <s v="881R"/>
    <s v="GR de Métodos de análisis de datos"/>
    <s v="GRUPO-A3"/>
    <s v="GR de Métodos de análisis de datos"/>
    <s v="2S"/>
    <n v="17199289"/>
    <s v="FILLAT"/>
    <s v="BALLESTEROS"/>
    <s v="JUAN CARLOS"/>
    <s v="jufillat"/>
    <s v="juan-carlos.fillat@unirioja.es"/>
    <n v="0.8"/>
    <n v="0.8"/>
    <n v="504"/>
    <s v="PROFESOR TITULAR UNIVERSIDAD"/>
    <s v="01A"/>
    <s v="TIEMPO COMPLETO AMPLIADO"/>
    <s v="2012-09-01 00:00:00.0"/>
    <s v="null"/>
    <s v="DF32187"/>
    <s v="TITULAR DE UNIVERSIDAD"/>
    <s v="R111"/>
    <x v="7"/>
    <n v="265"/>
    <s v="ESTADÍSTICA E INVESTIGACIÓN OPERATIVA"/>
  </r>
  <r>
    <x v="3"/>
    <x v="1"/>
    <n v="881"/>
    <s v="881R"/>
    <s v="GRUPO-A4"/>
    <n v="17199289"/>
    <s v="Métodos de análisis de datos"/>
    <s v="GR"/>
    <s v="GRUPO REDUCIDO"/>
    <s v="881R"/>
    <s v="GR de Métodos de análisis de datos"/>
    <s v="GRUPO-A4"/>
    <s v="GR de Métodos de análisis de datos"/>
    <s v="2S"/>
    <n v="17199289"/>
    <s v="FILLAT"/>
    <s v="BALLESTEROS"/>
    <s v="JUAN CARLOS"/>
    <s v="jufillat"/>
    <s v="juan-carlos.fillat@unirioja.es"/>
    <n v="0.8"/>
    <n v="0.8"/>
    <n v="504"/>
    <s v="PROFESOR TITULAR UNIVERSIDAD"/>
    <s v="01A"/>
    <s v="TIEMPO COMPLETO AMPLIADO"/>
    <s v="2012-09-01 00:00:00.0"/>
    <s v="null"/>
    <s v="DF32187"/>
    <s v="TITULAR DE UNIVERSIDAD"/>
    <s v="R111"/>
    <x v="7"/>
    <n v="265"/>
    <s v="ESTADÍSTICA E INVESTIGACIÓN OPERATIVA"/>
  </r>
  <r>
    <x v="2"/>
    <x v="1"/>
    <n v="881"/>
    <s v="881G"/>
    <s v="GRUPO-B"/>
    <n v="16619886"/>
    <s v="Métodos de análisis de datos"/>
    <s v="GG"/>
    <s v="GRUPO GRANDE"/>
    <s v="881G"/>
    <s v="GG de Métodos de análisis de datos"/>
    <s v="GRUPO-B"/>
    <s v="GG de Métodos de análisis de datos"/>
    <s v="2S"/>
    <n v="16619886"/>
    <s v="HIGUERAS"/>
    <s v="HERNÁEZ"/>
    <s v="MANUEL"/>
    <s v="mahiguer"/>
    <s v="manuel.higueras@unirioja.es"/>
    <n v="4"/>
    <n v="4"/>
    <n v="504"/>
    <s v="PROFESOR TITULAR UNIVERSIDAD"/>
    <s v="C01"/>
    <s v="TIEMPO COMPLETO"/>
    <s v="2018-09-17 00:00:00.0"/>
    <s v="null"/>
    <s v="DF100359"/>
    <s v="PROFESOR TITULAR DE UNIVERSIDAD"/>
    <s v="R111"/>
    <x v="7"/>
    <n v="265"/>
    <s v="ESTADÍSTICA E INVESTIGACIÓN OPERATIVA"/>
  </r>
  <r>
    <x v="2"/>
    <x v="1"/>
    <n v="881"/>
    <s v="881I"/>
    <s v="GRUPO-B1"/>
    <n v="16619886"/>
    <s v="Métodos de análisis de datos"/>
    <s v="GI"/>
    <s v="GRUPO DE INFORMÁTICA"/>
    <s v="881I"/>
    <s v="GI de Métodos de análisis de datos"/>
    <s v="GRUPO-B1"/>
    <s v="GI de Métodos de análisis de datos"/>
    <s v="2S"/>
    <n v="16619886"/>
    <s v="HIGUERAS"/>
    <s v="HERNÁEZ"/>
    <s v="MANUEL"/>
    <s v="mahiguer"/>
    <s v="manuel.higueras@unirioja.es"/>
    <n v="1.2"/>
    <n v="1.2"/>
    <n v="504"/>
    <s v="PROFESOR TITULAR UNIVERSIDAD"/>
    <s v="C01"/>
    <s v="TIEMPO COMPLETO"/>
    <s v="2018-09-17 00:00:00.0"/>
    <s v="null"/>
    <s v="DF100359"/>
    <s v="PROFESOR TITULAR DE UNIVERSIDAD"/>
    <s v="R111"/>
    <x v="7"/>
    <n v="265"/>
    <s v="ESTADÍSTICA E INVESTIGACIÓN OPERATIVA"/>
  </r>
  <r>
    <x v="2"/>
    <x v="1"/>
    <n v="881"/>
    <s v="881I"/>
    <s v="GRUPO-B2"/>
    <n v="16619886"/>
    <s v="Métodos de análisis de datos"/>
    <s v="GI"/>
    <s v="GRUPO DE INFORMÁTICA"/>
    <s v="881I"/>
    <s v="GI de Métodos de análisis de datos"/>
    <s v="GRUPO-B2"/>
    <s v="GI de Métodos de análisis de datos"/>
    <s v="2S"/>
    <n v="16619886"/>
    <s v="HIGUERAS"/>
    <s v="HERNÁEZ"/>
    <s v="MANUEL"/>
    <s v="mahiguer"/>
    <s v="manuel.higueras@unirioja.es"/>
    <n v="1.2"/>
    <n v="1.2"/>
    <n v="504"/>
    <s v="PROFESOR TITULAR UNIVERSIDAD"/>
    <s v="C01"/>
    <s v="TIEMPO COMPLETO"/>
    <s v="2018-09-17 00:00:00.0"/>
    <s v="null"/>
    <s v="DF100359"/>
    <s v="PROFESOR TITULAR DE UNIVERSIDAD"/>
    <s v="R111"/>
    <x v="7"/>
    <n v="265"/>
    <s v="ESTADÍSTICA E INVESTIGACIÓN OPERATIVA"/>
  </r>
  <r>
    <x v="2"/>
    <x v="1"/>
    <n v="881"/>
    <s v="881R"/>
    <s v="GRUPO-B1"/>
    <n v="16619886"/>
    <s v="Métodos de análisis de datos"/>
    <s v="GR"/>
    <s v="GRUPO REDUCIDO"/>
    <s v="881R"/>
    <s v="GR de Métodos de análisis de datos"/>
    <s v="GRUPO-B1"/>
    <s v="GR de Métodos de análisis de datos"/>
    <s v="2S"/>
    <n v="16619886"/>
    <s v="HIGUERAS"/>
    <s v="HERNÁEZ"/>
    <s v="MANUEL"/>
    <s v="mahiguer"/>
    <s v="manuel.higueras@unirioja.es"/>
    <n v="0.8"/>
    <n v="0.8"/>
    <n v="504"/>
    <s v="PROFESOR TITULAR UNIVERSIDAD"/>
    <s v="C01"/>
    <s v="TIEMPO COMPLETO"/>
    <s v="2018-09-17 00:00:00.0"/>
    <s v="null"/>
    <s v="DF100359"/>
    <s v="PROFESOR TITULAR DE UNIVERSIDAD"/>
    <s v="R111"/>
    <x v="7"/>
    <n v="265"/>
    <s v="ESTADÍSTICA E INVESTIGACIÓN OPERATIVA"/>
  </r>
  <r>
    <x v="2"/>
    <x v="1"/>
    <n v="881"/>
    <s v="881R"/>
    <s v="GRUPO-B2"/>
    <n v="16619886"/>
    <s v="Métodos de análisis de datos"/>
    <s v="GR"/>
    <s v="GRUPO REDUCIDO"/>
    <s v="881R"/>
    <s v="GR de Métodos de análisis de datos"/>
    <s v="GRUPO-B2"/>
    <s v="GR de Métodos de análisis de datos"/>
    <s v="2S"/>
    <n v="16619886"/>
    <s v="HIGUERAS"/>
    <s v="HERNÁEZ"/>
    <s v="MANUEL"/>
    <s v="mahiguer"/>
    <s v="manuel.higueras@unirioja.es"/>
    <n v="0.8"/>
    <n v="0.8"/>
    <n v="504"/>
    <s v="PROFESOR TITULAR UNIVERSIDAD"/>
    <s v="C01"/>
    <s v="TIEMPO COMPLETO"/>
    <s v="2018-09-17 00:00:00.0"/>
    <s v="null"/>
    <s v="DF100359"/>
    <s v="PROFESOR TITULAR DE UNIVERSIDAD"/>
    <s v="R111"/>
    <x v="7"/>
    <n v="265"/>
    <s v="ESTADÍSTICA E INVESTIGACIÓN OPERATIVA"/>
  </r>
  <r>
    <x v="6"/>
    <x v="0"/>
    <n v="881"/>
    <s v="881G"/>
    <s v="GRUPO-B"/>
    <n v="16619886"/>
    <s v="Métodos de análisis de datos"/>
    <s v="GG"/>
    <s v="GRUPO GRANDE"/>
    <s v="881G"/>
    <s v="GG de Métodos de análisis de datos"/>
    <s v="GRUPO-B"/>
    <s v="GG de Métodos de análisis de datos"/>
    <s v="2S"/>
    <n v="16619886"/>
    <s v="HIGUERAS"/>
    <s v="HERNÁEZ"/>
    <s v="MANUEL"/>
    <s v="mahiguer"/>
    <s v="manuel.higueras@unirioja.es"/>
    <n v="4"/>
    <m/>
    <n v="504"/>
    <s v="PROFESOR TITULAR UNIVERSIDAD"/>
    <s v="C01"/>
    <s v="TIEMPO COMPLETO"/>
    <s v="2018-09-17 00:00:00.0"/>
    <s v="null"/>
    <s v="DF100359"/>
    <s v="PROFESOR TITULAR DE UNIVERSIDAD"/>
    <s v="R111"/>
    <x v="7"/>
    <n v="265"/>
    <s v="ESTADÍSTICA E INVESTIGACIÓN OPERATIVA"/>
  </r>
  <r>
    <x v="6"/>
    <x v="0"/>
    <n v="881"/>
    <s v="881I"/>
    <s v="GRUPO-B3"/>
    <n v="16619886"/>
    <s v="Métodos de análisis de datos"/>
    <s v="GI"/>
    <s v="GRUPO DE INFORMÁTICA"/>
    <s v="881I"/>
    <s v="GI de Métodos de análisis de datos"/>
    <s v="GRUPO-B3"/>
    <s v="GI de Métodos de análisis de datos"/>
    <s v="2S"/>
    <n v="16619886"/>
    <s v="HIGUERAS"/>
    <s v="HERNÁEZ"/>
    <s v="MANUEL"/>
    <s v="mahiguer"/>
    <s v="manuel.higueras@unirioja.es"/>
    <n v="1.2"/>
    <n v="1.2"/>
    <n v="504"/>
    <s v="PROFESOR TITULAR UNIVERSIDAD"/>
    <s v="C01"/>
    <s v="TIEMPO COMPLETO"/>
    <s v="2018-09-17 00:00:00.0"/>
    <s v="null"/>
    <s v="DF100359"/>
    <s v="PROFESOR TITULAR DE UNIVERSIDAD"/>
    <s v="R111"/>
    <x v="7"/>
    <n v="265"/>
    <s v="ESTADÍSTICA E INVESTIGACIÓN OPERATIVA"/>
  </r>
  <r>
    <x v="6"/>
    <x v="0"/>
    <n v="881"/>
    <s v="881I"/>
    <s v="GRUPO-B4"/>
    <n v="16619886"/>
    <s v="Métodos de análisis de datos"/>
    <s v="GI"/>
    <s v="GRUPO DE INFORMÁTICA"/>
    <s v="881I"/>
    <s v="GI de Métodos de análisis de datos"/>
    <s v="GRUPO-B4"/>
    <s v="GI de Métodos de análisis de datos"/>
    <s v="2S"/>
    <n v="16619886"/>
    <s v="HIGUERAS"/>
    <s v="HERNÁEZ"/>
    <s v="MANUEL"/>
    <s v="mahiguer"/>
    <s v="manuel.higueras@unirioja.es"/>
    <n v="1.2"/>
    <n v="1.2"/>
    <n v="504"/>
    <s v="PROFESOR TITULAR UNIVERSIDAD"/>
    <s v="C01"/>
    <s v="TIEMPO COMPLETO"/>
    <s v="2018-09-17 00:00:00.0"/>
    <s v="null"/>
    <s v="DF100359"/>
    <s v="PROFESOR TITULAR DE UNIVERSIDAD"/>
    <s v="R111"/>
    <x v="7"/>
    <n v="265"/>
    <s v="ESTADÍSTICA E INVESTIGACIÓN OPERATIVA"/>
  </r>
  <r>
    <x v="6"/>
    <x v="0"/>
    <n v="881"/>
    <s v="881R"/>
    <s v="GRUPO-B3"/>
    <n v="16619886"/>
    <s v="Métodos de análisis de datos"/>
    <s v="GR"/>
    <s v="GRUPO REDUCIDO"/>
    <s v="881R"/>
    <s v="GR de Métodos de análisis de datos"/>
    <s v="GRUPO-B3"/>
    <s v="GR de Métodos de análisis de datos"/>
    <s v="2S"/>
    <n v="16619886"/>
    <s v="HIGUERAS"/>
    <s v="HERNÁEZ"/>
    <s v="MANUEL"/>
    <s v="mahiguer"/>
    <s v="manuel.higueras@unirioja.es"/>
    <n v="0.8"/>
    <n v="0.8"/>
    <n v="504"/>
    <s v="PROFESOR TITULAR UNIVERSIDAD"/>
    <s v="C01"/>
    <s v="TIEMPO COMPLETO"/>
    <s v="2018-09-17 00:00:00.0"/>
    <s v="null"/>
    <s v="DF100359"/>
    <s v="PROFESOR TITULAR DE UNIVERSIDAD"/>
    <s v="R111"/>
    <x v="7"/>
    <n v="265"/>
    <s v="ESTADÍSTICA E INVESTIGACIÓN OPERATIVA"/>
  </r>
  <r>
    <x v="6"/>
    <x v="0"/>
    <n v="881"/>
    <s v="881R"/>
    <s v="GRUPO-B4"/>
    <n v="16619886"/>
    <s v="Métodos de análisis de datos"/>
    <s v="GR"/>
    <s v="GRUPO REDUCIDO"/>
    <s v="881R"/>
    <s v="GR de Métodos de análisis de datos"/>
    <s v="GRUPO-B4"/>
    <s v="GR de Métodos de análisis de datos"/>
    <s v="2S"/>
    <n v="16619886"/>
    <s v="HIGUERAS"/>
    <s v="HERNÁEZ"/>
    <s v="MANUEL"/>
    <s v="mahiguer"/>
    <s v="manuel.higueras@unirioja.es"/>
    <n v="0.8"/>
    <n v="0.8"/>
    <n v="504"/>
    <s v="PROFESOR TITULAR UNIVERSIDAD"/>
    <s v="C01"/>
    <s v="TIEMPO COMPLETO"/>
    <s v="2018-09-17 00:00:00.0"/>
    <s v="null"/>
    <s v="DF100359"/>
    <s v="PROFESOR TITULAR DE UNIVERSIDAD"/>
    <s v="R111"/>
    <x v="7"/>
    <n v="265"/>
    <s v="ESTADÍSTICA E INVESTIGACIÓN OPERATIVA"/>
  </r>
  <r>
    <x v="4"/>
    <x v="2"/>
    <n v="882"/>
    <s v="882G"/>
    <s v="GRUPO-A"/>
    <n v="2531198"/>
    <s v="Prácticum I"/>
    <s v="GG"/>
    <s v="GRUPO GRANDE"/>
    <s v="882G"/>
    <s v="PRÁCTICUM I DEL GRADO EN EDUCACIÓN INFANTIL"/>
    <s v="GRUPO-A"/>
    <s v="PRÁCTICUM I DEL GRADO EN EDUCACIÓN INFANTIL"/>
    <s v="AN"/>
    <n v="2531198"/>
    <s v="DE VICENTE"/>
    <s v="CLEMENTE"/>
    <s v="MARÍA PALOMA"/>
    <s v="madevice"/>
    <s v="paloma.devicente@unirioja.es"/>
    <n v="0.5"/>
    <n v="0.5"/>
    <n v="532"/>
    <s v="LABORAL DOCENTE-ASOCIADO"/>
    <s v="P06"/>
    <s v="TIEMPO PARCIAL (6+6 HORAS)"/>
    <s v="2018-09-27 00:00:00.0"/>
    <s v="2019-09-14 00:00:00.0"/>
    <s v="PI101431"/>
    <s v="PROFESOR ASOCIADO"/>
    <s v="R115"/>
    <x v="2"/>
    <n v="735"/>
    <s v="PSICOLOGÍA EVOLUTIVA Y DE LA EDUCACIÓN"/>
  </r>
  <r>
    <x v="4"/>
    <x v="2"/>
    <n v="882"/>
    <s v="882G"/>
    <s v="GRUPO-A"/>
    <n v="7017598"/>
    <s v="Prácticum I"/>
    <s v="GG"/>
    <s v="GRUPO GRANDE"/>
    <s v="882G"/>
    <s v="PRÁCTICUM I DEL GRADO EN EDUCACIÓN INFANTIL"/>
    <s v="GRUPO-A"/>
    <s v="PRÁCTICUM I DEL GRADO EN EDUCACIÓN INFANTIL"/>
    <s v="AN"/>
    <n v="7017598"/>
    <s v="ALONSO"/>
    <s v="RUIZ"/>
    <s v="ROSA ANA"/>
    <s v="roalonr"/>
    <s v="rosa-ana.alonso@unirioja.es"/>
    <n v="0"/>
    <n v="0"/>
    <n v="536"/>
    <s v="PROFESOR INTERINO"/>
    <s v="C01"/>
    <s v="TIEMPO COMPLETO"/>
    <s v="2015-09-15 00:00:00.0"/>
    <s v="null"/>
    <s v="PI101053"/>
    <s v="PROFESOR CONTRATADO INTERINO"/>
    <s v="R115"/>
    <x v="2"/>
    <n v="215"/>
    <s v="DIDÁCTICA Y ORGANIZACIÓN ESCOLAR"/>
  </r>
  <r>
    <x v="4"/>
    <x v="2"/>
    <n v="882"/>
    <s v="882G"/>
    <s v="GRUPO-A"/>
    <n v="12745547"/>
    <s v="Prácticum I"/>
    <s v="GG"/>
    <s v="GRUPO GRANDE"/>
    <s v="882G"/>
    <s v="PRÁCTICUM I DEL GRADO EN EDUCACIÓN INFANTIL"/>
    <s v="GRUPO-A"/>
    <s v="PRÁCTICUM I DEL GRADO EN EDUCACIÓN INFANTIL"/>
    <s v="AN"/>
    <n v="12745547"/>
    <s v="CAMACHO"/>
    <s v="SÁNCHEZ"/>
    <s v="MARÍA DEL PILAR"/>
    <s v="picamach"/>
    <s v="pilar.camacho@unirioja.es"/>
    <n v="2"/>
    <n v="2"/>
    <n v="504"/>
    <s v="PROFESOR TITULAR UNIVERSIDAD"/>
    <s v="01A"/>
    <s v="TIEMPO COMPLETO AMPLIADO"/>
    <s v="2012-09-01 00:00:00.0"/>
    <s v="null"/>
    <s v="DF100099"/>
    <s v="PROFESORES TITULARES DE UNIVERSIDAD"/>
    <s v="R115"/>
    <x v="2"/>
    <n v="189"/>
    <s v="DIDÁCTICA DE LA EXPRESIÓN MUSICAL"/>
  </r>
  <r>
    <x v="4"/>
    <x v="2"/>
    <n v="882"/>
    <s v="882G"/>
    <s v="GRUPO-A"/>
    <n v="16512032"/>
    <s v="Prácticum I"/>
    <s v="GG"/>
    <s v="GRUPO GRANDE"/>
    <s v="882G"/>
    <s v="PRÁCTICUM I DEL GRADO EN EDUCACIÓN INFANTIL"/>
    <s v="GRUPO-A"/>
    <s v="PRÁCTICUM I DEL GRADO EN EDUCACIÓN INFANTIL"/>
    <s v="AN"/>
    <n v="16512032"/>
    <s v="TORRES"/>
    <s v="RUIZ"/>
    <s v="MARÍA DEL MAR"/>
    <s v="matorrr"/>
    <s v="maria-mar.torres@unirioja.es"/>
    <n v="0.5"/>
    <n v="0.5"/>
    <n v="532"/>
    <s v="LABORAL DOCENTE-ASOCIADO"/>
    <s v="P05"/>
    <s v="TIEMPO PARCIAL (5+5 HORAS)"/>
    <s v="2017-09-15 00:00:00.0"/>
    <s v="2019-09-14 00:00:00.0"/>
    <s v="PI101245"/>
    <s v="PROFESOR ASOCIADO"/>
    <s v="R106"/>
    <x v="5"/>
    <n v="195"/>
    <s v="DIDÁCTICA DE LA LENGUA Y LA LITERATURA"/>
  </r>
  <r>
    <x v="4"/>
    <x v="2"/>
    <n v="882"/>
    <s v="882G"/>
    <s v="GRUPO-A"/>
    <n v="16514966"/>
    <s v="Prácticum I"/>
    <s v="GG"/>
    <s v="GRUPO GRANDE"/>
    <s v="882G"/>
    <s v="PRÁCTICUM I DEL GRADO EN EDUCACIÓN INFANTIL"/>
    <s v="GRUPO-A"/>
    <s v="PRÁCTICUM I DEL GRADO EN EDUCACIÓN INFANTIL"/>
    <s v="AN"/>
    <n v="16514966"/>
    <s v="PONCE DE LEÓN"/>
    <s v="ELIZONDO"/>
    <s v="ANA MARÍA"/>
    <s v="anaponel"/>
    <s v="ana.ponce@unirioja.es"/>
    <n v="4"/>
    <n v="4"/>
    <n v="500"/>
    <s v="CATEDRATICO DE UNIVERSIDAD"/>
    <s v="C01"/>
    <s v="TIEMPO COMPLETO"/>
    <s v="2016-04-15 00:00:00.0"/>
    <s v="null"/>
    <s v="DF100330"/>
    <s v="CATEDRÁTICO DE UNIVERSIDAD"/>
    <s v="R115"/>
    <x v="2"/>
    <n v="187"/>
    <s v="DIDÁCTICA DE LA EXPRESIÓN CORPORAL"/>
  </r>
  <r>
    <x v="4"/>
    <x v="2"/>
    <n v="882"/>
    <s v="882G"/>
    <s v="GRUPO-A"/>
    <n v="16527500"/>
    <s v="Prácticum I"/>
    <s v="GG"/>
    <s v="GRUPO GRANDE"/>
    <s v="882G"/>
    <s v="PRÁCTICUM I DEL GRADO EN EDUCACIÓN INFANTIL"/>
    <s v="GRUPO-A"/>
    <s v="PRÁCTICUM I DEL GRADO EN EDUCACIÓN INFANTIL"/>
    <s v="AN"/>
    <n v="16527500"/>
    <s v="SOARES"/>
    <s v="SANTOS"/>
    <s v="MARÍA YOLANDA"/>
    <s v="masoares"/>
    <s v="maria-yolanda.soares@unirioja.es"/>
    <n v="1"/>
    <n v="1"/>
    <n v="536"/>
    <s v="PROFESOR INTERINO"/>
    <s v="C01"/>
    <s v="TIEMPO COMPLETO"/>
    <s v="2014-09-15 00:00:00.0"/>
    <s v="null"/>
    <s v="PI100981"/>
    <s v="PROFESOR CONTRATADO INTERINO"/>
    <s v="R115"/>
    <x v="2"/>
    <n v="735"/>
    <s v="PSICOLOGÍA EVOLUTIVA Y DE LA EDUCACIÓN"/>
  </r>
  <r>
    <x v="4"/>
    <x v="2"/>
    <n v="882"/>
    <s v="882G"/>
    <s v="GRUPO-A"/>
    <n v="16530288"/>
    <s v="Prácticum I"/>
    <s v="GG"/>
    <s v="GRUPO GRANDE"/>
    <s v="882G"/>
    <s v="PRÁCTICUM I DEL GRADO EN EDUCACIÓN INFANTIL"/>
    <s v="GRUPO-A"/>
    <s v="PRÁCTICUM I DEL GRADO EN EDUCACIÓN INFANTIL"/>
    <s v="AN"/>
    <n v="16530288"/>
    <s v="BENITO"/>
    <s v="CLAVIJO"/>
    <s v="MARÍA DEL PILAR"/>
    <s v="mpbenito"/>
    <s v="pilar.benito@unirioja.es"/>
    <n v="1"/>
    <n v="1"/>
    <n v="504"/>
    <s v="PROFESOR TITULAR UNIVERSIDAD"/>
    <s v="01R"/>
    <s v="TIEMPO COMPLETO REDUCIDO"/>
    <s v="2015-09-15 00:00:00.0"/>
    <s v="null"/>
    <s v="DF32072"/>
    <s v="TITULAR DE UNIVERSIDAD"/>
    <s v="R111"/>
    <x v="7"/>
    <n v="5"/>
    <s v="ÁLGEBRA"/>
  </r>
  <r>
    <x v="4"/>
    <x v="2"/>
    <n v="882"/>
    <s v="882G"/>
    <s v="GRUPO-A"/>
    <n v="16531888"/>
    <s v="Prácticum I"/>
    <s v="GG"/>
    <s v="GRUPO GRANDE"/>
    <s v="882G"/>
    <s v="PRÁCTICUM I DEL GRADO EN EDUCACIÓN INFANTIL"/>
    <s v="GRUPO-A"/>
    <s v="PRÁCTICUM I DEL GRADO EN EDUCACIÓN INFANTIL"/>
    <s v="AN"/>
    <n v="16531888"/>
    <s v="VIANA"/>
    <s v="SÁENZ"/>
    <s v="LOURDES"/>
    <s v="loviana"/>
    <s v="lourdes.viana@unirioja.es"/>
    <n v="0.5"/>
    <n v="0.5"/>
    <n v="536"/>
    <s v="PROFESOR INTERINO"/>
    <s v="C01"/>
    <s v="TIEMPO COMPLETO"/>
    <s v="2018-09-17 00:00:00.0"/>
    <s v="null"/>
    <s v="PI101398"/>
    <s v="PROFESOR CONTRATADO INTERINO"/>
    <s v="R115"/>
    <x v="2"/>
    <n v="735"/>
    <s v="PSICOLOGÍA EVOLUTIVA Y DE LA EDUCACIÓN"/>
  </r>
  <r>
    <x v="4"/>
    <x v="2"/>
    <n v="882"/>
    <s v="882G"/>
    <s v="GRUPO-A"/>
    <n v="16532195"/>
    <s v="Prácticum I"/>
    <s v="GG"/>
    <s v="GRUPO GRANDE"/>
    <s v="882G"/>
    <s v="PRÁCTICUM I DEL GRADO EN EDUCACIÓN INFANTIL"/>
    <s v="GRUPO-A"/>
    <s v="PRÁCTICUM I DEL GRADO EN EDUCACIÓN INFANTIL"/>
    <s v="AN"/>
    <n v="16532195"/>
    <s v="PASCUAL"/>
    <s v="SUFRATE"/>
    <s v="MARÍA TERESA"/>
    <s v="tpascual"/>
    <s v="teresa.pascual@unirioja.es"/>
    <n v="0.5"/>
    <n v="0.5"/>
    <n v="504"/>
    <s v="PROFESOR TITULAR UNIVERSIDAD"/>
    <s v="01A"/>
    <s v="TIEMPO COMPLETO AMPLIADO"/>
    <s v="2017-04-12 00:00:00.0"/>
    <s v="null"/>
    <s v="DF3607"/>
    <s v="PROFESOR TITULAR DE UNIVERSIDAD"/>
    <s v="R115"/>
    <x v="2"/>
    <n v="735"/>
    <s v="PSICOLOGÍA EVOLUTIVA Y DE LA EDUCACIÓN"/>
  </r>
  <r>
    <x v="4"/>
    <x v="2"/>
    <n v="882"/>
    <s v="882G"/>
    <s v="GRUPO-A"/>
    <n v="16535214"/>
    <s v="Prácticum I"/>
    <s v="GG"/>
    <s v="GRUPO GRANDE"/>
    <s v="882G"/>
    <s v="PRÁCTICUM I DEL GRADO EN EDUCACIÓN INFANTIL"/>
    <s v="GRUPO-A"/>
    <s v="PRÁCTICUM I DEL GRADO EN EDUCACIÓN INFANTIL"/>
    <s v="AN"/>
    <n v="16535214"/>
    <s v="MARTÍNEZ"/>
    <s v="EZQUERRO"/>
    <s v="AURORA"/>
    <s v="aumarte"/>
    <s v="aurora.martinez@unirioja.es"/>
    <n v="0.5"/>
    <n v="0.5"/>
    <n v="504"/>
    <s v="PROFESOR TITULAR UNIVERSIDAD"/>
    <s v="C01"/>
    <s v="TIEMPO COMPLETO"/>
    <s v="2011-09-01 00:00:00.0"/>
    <s v="null"/>
    <s v="DF100303"/>
    <s v="PROFESOR TITULAR DE UNIVERSIDAD"/>
    <s v="R106"/>
    <x v="5"/>
    <n v="195"/>
    <s v="DIDÁCTICA DE LA LENGUA Y LA LITERATURA"/>
  </r>
  <r>
    <x v="4"/>
    <x v="2"/>
    <n v="882"/>
    <s v="882G"/>
    <s v="GRUPO-A"/>
    <n v="16542622"/>
    <s v="Prácticum I"/>
    <s v="GG"/>
    <s v="GRUPO GRANDE"/>
    <s v="882G"/>
    <s v="PRÁCTICUM I DEL GRADO EN EDUCACIÓN INFANTIL"/>
    <s v="GRUPO-A"/>
    <s v="PRÁCTICUM I DEL GRADO EN EDUCACIÓN INFANTIL"/>
    <s v="AN"/>
    <n v="16542622"/>
    <s v="GARCÍA"/>
    <s v="IZQUIERDO"/>
    <s v="MARIA VICTORIA"/>
    <s v="magarciz"/>
    <s v="maria-victoria.garcia@unirioja.es"/>
    <n v="1.5"/>
    <n v="1.5"/>
    <n v="532"/>
    <s v="LABORAL DOCENTE-ASOCIADO"/>
    <s v="P04"/>
    <s v="TIEMPO PARCIAL (4+4 HORAS)"/>
    <s v="2018-09-24 00:00:00.0"/>
    <s v="2019-09-14 00:00:00.0"/>
    <s v="PI101426"/>
    <s v="PROFESOR ASOCIADO"/>
    <s v="R106"/>
    <x v="5"/>
    <n v="195"/>
    <s v="DIDÁCTICA DE LA LENGUA Y LA LITERATURA"/>
  </r>
  <r>
    <x v="4"/>
    <x v="2"/>
    <n v="882"/>
    <s v="882G"/>
    <s v="GRUPO-A"/>
    <n v="16543068"/>
    <s v="Prácticum I"/>
    <s v="GG"/>
    <s v="GRUPO GRANDE"/>
    <s v="882G"/>
    <s v="PRÁCTICUM I DEL GRADO EN EDUCACIÓN INFANTIL"/>
    <s v="GRUPO-A"/>
    <s v="PRÁCTICUM I DEL GRADO EN EDUCACIÓN INFANTIL"/>
    <s v="AN"/>
    <n v="16543068"/>
    <s v="GOICOECHEA"/>
    <s v="GAONA"/>
    <s v="MARÍA ÁNGELES"/>
    <s v="magoicoe"/>
    <s v="angeles.goicoechea@unirioja.es"/>
    <n v="3"/>
    <n v="3"/>
    <n v="534"/>
    <s v="CONTRATADO DOCTOR -TIPO 1"/>
    <s v="C01"/>
    <s v="TIEMPO COMPLETO"/>
    <s v="2012-02-03 00:00:00.0"/>
    <s v="null"/>
    <s v="LD100580"/>
    <s v="CONTRATADO DOCTOR"/>
    <s v="R115"/>
    <x v="2"/>
    <n v="805"/>
    <s v="TEORÍA E HISTORIA DE LA EDUCACIÓN"/>
  </r>
  <r>
    <x v="4"/>
    <x v="2"/>
    <n v="882"/>
    <s v="882G"/>
    <s v="GRUPO-A"/>
    <n v="16546065"/>
    <s v="Prácticum I"/>
    <s v="GG"/>
    <s v="GRUPO GRANDE"/>
    <s v="882G"/>
    <s v="PRÁCTICUM I DEL GRADO EN EDUCACIÓN INFANTIL"/>
    <s v="GRUPO-A"/>
    <s v="PRÁCTICUM I DEL GRADO EN EDUCACIÓN INFANTIL"/>
    <s v="AN"/>
    <n v="16546065"/>
    <s v="GUTIÉRREZ"/>
    <s v="JIMÉNEZ"/>
    <s v="JOSÉ MANUEL"/>
    <s v="jmguti"/>
    <s v="jmguti@unirioja.es"/>
    <n v="1"/>
    <n v="1"/>
    <n v="504"/>
    <s v="PROFESOR TITULAR UNIVERSIDAD"/>
    <s v="01R"/>
    <s v="TIEMPO COMPLETO REDUCIDO"/>
    <s v="2012-09-01 00:00:00.0"/>
    <s v="null"/>
    <s v="DF32266"/>
    <s v="TITULAR DE UNIVERSIDAD"/>
    <s v="R111"/>
    <x v="7"/>
    <n v="595"/>
    <s v="MATEMÁTICA APLICADA"/>
  </r>
  <r>
    <x v="4"/>
    <x v="2"/>
    <n v="882"/>
    <s v="882G"/>
    <s v="GRUPO-A"/>
    <n v="16553678"/>
    <s v="Prácticum I"/>
    <s v="GG"/>
    <s v="GRUPO GRANDE"/>
    <s v="882G"/>
    <s v="PRÁCTICUM I DEL GRADO EN EDUCACIÓN INFANTIL"/>
    <s v="GRUPO-A"/>
    <s v="PRÁCTICUM I DEL GRADO EN EDUCACIÓN INFANTIL"/>
    <s v="AN"/>
    <n v="16553678"/>
    <s v="ELÍAS"/>
    <s v="RUIZ"/>
    <s v="VICENTE"/>
    <s v="vielias"/>
    <s v="vicente.elias@unirioja.es"/>
    <n v="2"/>
    <n v="2"/>
    <n v="532"/>
    <s v="LABORAL DOCENTE-ASOCIADO"/>
    <s v="P03"/>
    <s v="TIEMPO PARCIAL (3+3 HORAS)"/>
    <s v="2018-09-27 00:00:00.0"/>
    <s v="2019-09-14 00:00:00.0"/>
    <s v="PI101432"/>
    <s v="PROFESOR ASOCIADO"/>
    <s v="R115"/>
    <x v="2"/>
    <n v="615"/>
    <s v="MEDICINA PREVENTIVA Y SALUD PÚBLICA"/>
  </r>
  <r>
    <x v="4"/>
    <x v="2"/>
    <n v="882"/>
    <s v="882G"/>
    <s v="GRUPO-A"/>
    <n v="16554464"/>
    <s v="Prácticum I"/>
    <s v="GG"/>
    <s v="GRUPO GRANDE"/>
    <s v="882G"/>
    <s v="PRÁCTICUM I DEL GRADO EN EDUCACIÓN INFANTIL"/>
    <s v="GRUPO-A"/>
    <s v="PRÁCTICUM I DEL GRADO EN EDUCACIÓN INFANTIL"/>
    <s v="AN"/>
    <n v="16554464"/>
    <s v="VALDEMOROS"/>
    <s v="SAN EMETERIO"/>
    <s v="Mª ÁNGELES"/>
    <s v="mavaldem"/>
    <s v="maria-de-los-angeles.valdemoros@unirioja.es"/>
    <n v="0.5"/>
    <n v="0.5"/>
    <n v="504"/>
    <s v="PROFESOR TITULAR UNIVERSIDAD"/>
    <s v="C01"/>
    <s v="TIEMPO COMPLETO"/>
    <s v="2016-03-22 00:00:00.0"/>
    <s v="null"/>
    <s v="DF100241"/>
    <s v="PROFESOR TITULAR DE UNIVERSIDAD"/>
    <s v="R115"/>
    <x v="2"/>
    <n v="805"/>
    <s v="TEORÍA E HISTORIA DE LA EDUCACIÓN"/>
  </r>
  <r>
    <x v="4"/>
    <x v="2"/>
    <n v="882"/>
    <s v="882G"/>
    <s v="GRUPO-A"/>
    <n v="16556358"/>
    <s v="Prácticum I"/>
    <s v="GG"/>
    <s v="GRUPO GRANDE"/>
    <s v="882G"/>
    <s v="PRÁCTICUM I DEL GRADO EN EDUCACIÓN INFANTIL"/>
    <s v="GRUPO-A"/>
    <s v="PRÁCTICUM I DEL GRADO EN EDUCACIÓN INFANTIL"/>
    <s v="AN"/>
    <n v="16556358"/>
    <s v="SILVESTRE"/>
    <s v="SALAS"/>
    <s v="MARÍA DEL SOL"/>
    <s v="masilves"/>
    <s v="marysol.silvestre@unirioja.es"/>
    <n v="1"/>
    <n v="1"/>
    <n v="536"/>
    <s v="PROFESOR INTERINO"/>
    <s v="C01"/>
    <s v="TIEMPO COMPLETO"/>
    <s v="2013-09-16 00:00:00.0"/>
    <s v="null"/>
    <s v="PI100910"/>
    <s v="PROFESOR CONTRATADO INTERINO"/>
    <s v="R106"/>
    <x v="5"/>
    <n v="195"/>
    <s v="DIDÁCTICA DE LA LENGUA Y LA LITERATURA"/>
  </r>
  <r>
    <x v="4"/>
    <x v="2"/>
    <n v="882"/>
    <s v="882G"/>
    <s v="GRUPO-A"/>
    <n v="16574106"/>
    <s v="Prácticum I"/>
    <s v="GG"/>
    <s v="GRUPO GRANDE"/>
    <s v="882G"/>
    <s v="PRÁCTICUM I DEL GRADO EN EDUCACIÓN INFANTIL"/>
    <s v="GRUPO-A"/>
    <s v="PRÁCTICUM I DEL GRADO EN EDUCACIÓN INFANTIL"/>
    <s v="AN"/>
    <n v="16574106"/>
    <s v="BOBADILLA"/>
    <s v="RUIZ"/>
    <s v="M.ª CONCEPCIÓN"/>
    <s v="mcbobadi"/>
    <s v="m-concepcion.bobadilla@unirioja.es"/>
    <n v="2"/>
    <n v="2"/>
    <n v="532"/>
    <s v="LABORAL DOCENTE-ASOCIADO"/>
    <s v="P06"/>
    <s v="TIEMPO PARCIAL (6+6 HORAS)"/>
    <s v="2017-09-15 00:00:00.0"/>
    <s v="2019-09-14 00:00:00.0"/>
    <s v="PI101289"/>
    <s v="PROFESOR ASOCIADO"/>
    <s v="R115"/>
    <x v="2"/>
    <n v="185"/>
    <s v="DIBUJO"/>
  </r>
  <r>
    <x v="4"/>
    <x v="2"/>
    <n v="882"/>
    <s v="882G"/>
    <s v="GRUPO-A"/>
    <n v="16581906"/>
    <s v="Prácticum I"/>
    <s v="GG"/>
    <s v="GRUPO GRANDE"/>
    <s v="882G"/>
    <s v="PRÁCTICUM I DEL GRADO EN EDUCACIÓN INFANTIL"/>
    <s v="GRUPO-A"/>
    <s v="PRÁCTICUM I DEL GRADO EN EDUCACIÓN INFANTIL"/>
    <s v="AN"/>
    <n v="16581906"/>
    <s v="SAMPEDRO"/>
    <s v="PASCUAL"/>
    <s v="SIMÓN"/>
    <s v="sisamped"/>
    <s v="simon.sampedro@unirioja.es"/>
    <n v="1"/>
    <n v="1"/>
    <n v="536"/>
    <s v="PROFESOR INTERINO"/>
    <s v="C01"/>
    <s v="TIEMPO COMPLETO"/>
    <s v="2018-09-17 00:00:00.0"/>
    <s v="null"/>
    <s v="PI101363"/>
    <s v="PROFESOR CONTRATADO INTERINO TC"/>
    <s v="R106"/>
    <x v="5"/>
    <n v="195"/>
    <s v="DIDÁCTICA DE LA LENGUA Y LA LITERATURA"/>
  </r>
  <r>
    <x v="4"/>
    <x v="2"/>
    <n v="882"/>
    <s v="882G"/>
    <s v="GRUPO-A"/>
    <n v="16582228"/>
    <s v="Prácticum I"/>
    <s v="GG"/>
    <s v="GRUPO GRANDE"/>
    <s v="882G"/>
    <s v="PRÁCTICUM I DEL GRADO EN EDUCACIÓN INFANTIL"/>
    <s v="GRUPO-A"/>
    <s v="PRÁCTICUM I DEL GRADO EN EDUCACIÓN INFANTIL"/>
    <s v="AN"/>
    <n v="16582228"/>
    <s v="SANZ"/>
    <s v="ARAZURI"/>
    <s v="EVA"/>
    <s v="evsanz"/>
    <s v="eva.sanz@unirioja.es"/>
    <n v="0.5"/>
    <n v="0.5"/>
    <n v="504"/>
    <s v="PROFESOR TITULAR UNIVERSIDAD"/>
    <s v="C01"/>
    <s v="TIEMPO COMPLETO"/>
    <s v="2017-12-22 00:00:00.0"/>
    <s v="null"/>
    <s v="DF31343"/>
    <s v="PROFESOR TITULAR DE UNIVERSIDAD"/>
    <s v="R115"/>
    <x v="2"/>
    <n v="187"/>
    <s v="DIDÁCTICA DE LA EXPRESIÓN CORPORAL"/>
  </r>
  <r>
    <x v="4"/>
    <x v="2"/>
    <n v="882"/>
    <s v="882G"/>
    <s v="GRUPO-A"/>
    <n v="16582369"/>
    <s v="Prácticum I"/>
    <s v="GG"/>
    <s v="GRUPO GRANDE"/>
    <s v="882G"/>
    <s v="PRÁCTICUM I DEL GRADO EN EDUCACIÓN INFANTIL"/>
    <s v="GRUPO-A"/>
    <s v="PRÁCTICUM I DEL GRADO EN EDUCACIÓN INFANTIL"/>
    <s v="AN"/>
    <n v="16582369"/>
    <s v="TÉLLEZ"/>
    <s v="ALARCIA"/>
    <s v="DIEGO"/>
    <s v="dietellalar"/>
    <s v="diego.tellez@unirioja.es"/>
    <n v="0.5"/>
    <n v="0.5"/>
    <n v="534"/>
    <s v="CONTRATADO DOCTOR -TIPO 1"/>
    <s v="C01"/>
    <s v="TIEMPO COMPLETO"/>
    <s v="2018-11-30 00:00:00.0"/>
    <s v="null"/>
    <s v="PI101428"/>
    <s v="PROFESOR CONTRATADO DOCTOR"/>
    <s v="R115"/>
    <x v="2"/>
    <n v="210"/>
    <s v="DIDÁCTICA DE LAS CIENCIAS SOCIALES"/>
  </r>
  <r>
    <x v="4"/>
    <x v="2"/>
    <n v="882"/>
    <s v="882G"/>
    <s v="GRUPO-A"/>
    <n v="16593055"/>
    <s v="Prácticum I"/>
    <s v="GG"/>
    <s v="GRUPO GRANDE"/>
    <s v="882G"/>
    <s v="PRÁCTICUM I DEL GRADO EN EDUCACIÓN INFANTIL"/>
    <s v="GRUPO-A"/>
    <s v="PRÁCTICUM I DEL GRADO EN EDUCACIÓN INFANTIL"/>
    <s v="AN"/>
    <n v="16593055"/>
    <s v="NOVO"/>
    <s v="URRACA"/>
    <s v="CARMEN"/>
    <s v="canovo"/>
    <s v="carmen.novo@unirioja.es"/>
    <n v="2"/>
    <n v="2"/>
    <n v="536"/>
    <s v="PROFESOR INTERINO"/>
    <s v="C01"/>
    <s v="TIEMPO COMPLETO"/>
    <s v="2018-09-17 00:00:00.0"/>
    <s v="null"/>
    <s v="PI101369"/>
    <s v="PROFESOR CONTRATADO INTERINO"/>
    <s v="R107"/>
    <x v="6"/>
    <n v="345"/>
    <s v="FILOLOGÍA INGLESA"/>
  </r>
  <r>
    <x v="4"/>
    <x v="2"/>
    <n v="882"/>
    <s v="882G"/>
    <s v="GRUPO-A"/>
    <n v="16605769"/>
    <s v="Prácticum I"/>
    <s v="GG"/>
    <s v="GRUPO GRANDE"/>
    <s v="882G"/>
    <s v="PRÁCTICUM I DEL GRADO EN EDUCACIÓN INFANTIL"/>
    <s v="GRUPO-A"/>
    <s v="PRÁCTICUM I DEL GRADO EN EDUCACIÓN INFANTIL"/>
    <s v="AN"/>
    <n v="16605769"/>
    <s v="LACALLE"/>
    <s v="PALACIOS"/>
    <s v="MIGUEL"/>
    <s v="milacall"/>
    <s v="miguel.lacalle@unirioja.es"/>
    <n v="1"/>
    <n v="1"/>
    <n v="536"/>
    <s v="PROFESOR INTERINO"/>
    <s v="C01"/>
    <s v="TIEMPO COMPLETO"/>
    <s v="2017-09-15 00:00:00.0"/>
    <s v="null"/>
    <s v="PI101259"/>
    <s v="PROFESOR CONTRATADO INTERINO"/>
    <s v="R107"/>
    <x v="6"/>
    <n v="345"/>
    <s v="FILOLOGÍA INGLESA"/>
  </r>
  <r>
    <x v="4"/>
    <x v="2"/>
    <n v="882"/>
    <s v="882G"/>
    <s v="GRUPO-A"/>
    <n v="16610808"/>
    <s v="Prácticum I"/>
    <s v="GG"/>
    <s v="GRUPO GRANDE"/>
    <s v="882G"/>
    <s v="PRÁCTICUM I DEL GRADO EN EDUCACIÓN INFANTIL"/>
    <s v="GRUPO-A"/>
    <s v="PRÁCTICUM I DEL GRADO EN EDUCACIÓN INFANTIL"/>
    <s v="AN"/>
    <n v="16610808"/>
    <s v="ARITIO"/>
    <s v="SOLANA"/>
    <s v="REBECA"/>
    <s v="rearitio"/>
    <s v="rebeca.aritio@unirioja.es"/>
    <n v="1.5"/>
    <n v="1.5"/>
    <n v="536"/>
    <s v="PROFESOR INTERINO"/>
    <s v="P05"/>
    <s v="TIEMPO PARCIAL (5+5 HORAS)"/>
    <s v="2018-10-01 00:00:00.0"/>
    <s v="2019-09-14 00:00:00.0"/>
    <s v="PI101436"/>
    <s v="PROFESOR CONTRATADO INTERINO"/>
    <s v="R115"/>
    <x v="2"/>
    <n v="735"/>
    <s v="PSICOLOGÍA EVOLUTIVA Y DE LA EDUCACIÓN"/>
  </r>
  <r>
    <x v="4"/>
    <x v="2"/>
    <n v="882"/>
    <s v="882G"/>
    <s v="GRUPO-A"/>
    <n v="16617135"/>
    <s v="Prácticum I"/>
    <s v="GG"/>
    <s v="GRUPO GRANDE"/>
    <s v="882G"/>
    <s v="PRÁCTICUM I DEL GRADO EN EDUCACIÓN INFANTIL"/>
    <s v="GRUPO-A"/>
    <s v="PRÁCTICUM I DEL GRADO EN EDUCACIÓN INFANTIL"/>
    <s v="AN"/>
    <n v="16617135"/>
    <s v="METOLA"/>
    <s v="RODRÍGUEZ"/>
    <s v="DARÍO"/>
    <s v="dametola"/>
    <s v="dario.metola@unirioja.es"/>
    <n v="0.5"/>
    <n v="0.5"/>
    <n v="536"/>
    <s v="PROFESOR INTERINO"/>
    <s v="P06"/>
    <s v="TIEMPO PARCIAL (6+6 HORAS)"/>
    <s v="2018-09-17 00:00:00.0"/>
    <s v="2019-01-04 00:00:00.0"/>
    <s v="PI101413"/>
    <s v="PROFESOR CONTRATADO INTERINO"/>
    <s v="R107"/>
    <x v="6"/>
    <n v="345"/>
    <s v="FILOLOGÍA INGLESA"/>
  </r>
  <r>
    <x v="4"/>
    <x v="2"/>
    <n v="882"/>
    <s v="882G"/>
    <s v="GRUPO-A"/>
    <n v="16620378"/>
    <s v="Prácticum I"/>
    <s v="GG"/>
    <s v="GRUPO GRANDE"/>
    <s v="882G"/>
    <s v="PRÁCTICUM I DEL GRADO EN EDUCACIÓN INFANTIL"/>
    <s v="GRUPO-A"/>
    <s v="PRÁCTICUM I DEL GRADO EN EDUCACIÓN INFANTIL"/>
    <s v="AN"/>
    <n v="16620378"/>
    <s v="MATEO"/>
    <s v="MENDAZA"/>
    <s v="RAQUEL"/>
    <s v="ramatem"/>
    <s v="raquel.mateo@unirioja.es"/>
    <n v="1"/>
    <n v="1"/>
    <n v="536"/>
    <s v="PROFESOR INTERINO"/>
    <s v="C01"/>
    <s v="TIEMPO COMPLETO"/>
    <s v="2018-09-18 00:00:00.0"/>
    <s v="2019-09-14 00:00:00.0"/>
    <s v="PI101415"/>
    <s v="PROFESOR CONTRATADO INTERINO"/>
    <s v="R107"/>
    <x v="6"/>
    <n v="345"/>
    <s v="FILOLOGÍA INGLESA"/>
  </r>
  <r>
    <x v="4"/>
    <x v="2"/>
    <n v="882"/>
    <s v="882G"/>
    <s v="GRUPO-A"/>
    <n v="16627564"/>
    <s v="Prácticum I"/>
    <s v="GG"/>
    <s v="GRUPO GRANDE"/>
    <s v="882G"/>
    <s v="PRÁCTICUM I DEL GRADO EN EDUCACIÓN INFANTIL"/>
    <s v="GRUPO-A"/>
    <s v="PRÁCTICUM I DEL GRADO EN EDUCACIÓN INFANTIL"/>
    <s v="AN"/>
    <n v="16627564"/>
    <s v="CIFONE"/>
    <s v="PONTE"/>
    <s v="MARÍA DANIELA"/>
    <s v="mdcifone"/>
    <s v="m-daniela.cifone@unirioja.es"/>
    <n v="2.5"/>
    <n v="2.5"/>
    <n v="532"/>
    <s v="LABORAL DOCENTE-ASOCIADO"/>
    <s v="P05"/>
    <s v="TIEMPO PARCIAL (5+5 HORAS)"/>
    <s v="2018-09-17 00:00:00.0"/>
    <s v="2019-09-14 00:00:00.0"/>
    <s v="PI101371"/>
    <s v="PROFESOR ASOCIADO"/>
    <s v="R107"/>
    <x v="6"/>
    <n v="345"/>
    <s v="FILOLOGÍA INGLESA"/>
  </r>
  <r>
    <x v="4"/>
    <x v="2"/>
    <n v="882"/>
    <s v="882G"/>
    <s v="GRUPO-A"/>
    <n v="16633495"/>
    <s v="Prácticum I"/>
    <s v="GG"/>
    <s v="GRUPO GRANDE"/>
    <s v="882G"/>
    <s v="PRÁCTICUM I DEL GRADO EN EDUCACIÓN INFANTIL"/>
    <s v="GRUPO-A"/>
    <s v="PRÁCTICUM I DEL GRADO EN EDUCACIÓN INFANTIL"/>
    <s v="AN"/>
    <n v="16633495"/>
    <s v="SERRANO"/>
    <s v="ROMERO"/>
    <s v="TAMARA"/>
    <s v="taserran"/>
    <s v="tamara.serrano@unirioja.es"/>
    <n v="1"/>
    <n v="1"/>
    <n v="536"/>
    <s v="PROFESOR INTERINO"/>
    <s v="P06"/>
    <s v="TIEMPO PARCIAL (6+6 HORAS)"/>
    <s v="2018-09-24 00:00:00.0"/>
    <s v="2019-09-14 00:00:00.0"/>
    <s v="PI101422"/>
    <s v="PROFESOR CONTRATADO INTERINO"/>
    <s v="R106"/>
    <x v="5"/>
    <n v="195"/>
    <s v="DIDÁCTICA DE LA LENGUA Y LA LITERATURA"/>
  </r>
  <r>
    <x v="4"/>
    <x v="2"/>
    <n v="882"/>
    <s v="882G"/>
    <s v="GRUPO-A"/>
    <n v="16799496"/>
    <s v="Prácticum I"/>
    <s v="GG"/>
    <s v="GRUPO GRANDE"/>
    <s v="882G"/>
    <s v="PRÁCTICUM I DEL GRADO EN EDUCACIÓN INFANTIL"/>
    <s v="GRUPO-A"/>
    <s v="PRÁCTICUM I DEL GRADO EN EDUCACIÓN INFANTIL"/>
    <s v="AN"/>
    <n v="16799496"/>
    <s v="RUIZ"/>
    <s v="OMEÑACA"/>
    <s v="JESÚS VICENTE"/>
    <s v="jeruiz"/>
    <s v="jesus-vicente.ruiz@unirioja.es"/>
    <n v="1"/>
    <n v="1"/>
    <n v="532"/>
    <s v="LABORAL DOCENTE-ASOCIADO"/>
    <s v="P04"/>
    <s v="TIEMPO PARCIAL (4+4 HORAS)"/>
    <s v="2017-09-15 00:00:00.0"/>
    <s v="2019-09-14 00:00:00.0"/>
    <s v="PI101298"/>
    <s v="PROFESOR ASOCIADO"/>
    <s v="R115"/>
    <x v="2"/>
    <n v="805"/>
    <s v="TEORÍA E HISTORIA DE LA EDUCACIÓN"/>
  </r>
  <r>
    <x v="4"/>
    <x v="2"/>
    <n v="882"/>
    <s v="882G"/>
    <s v="GRUPO-A"/>
    <n v="25147795"/>
    <s v="Prácticum I"/>
    <s v="GG"/>
    <s v="GRUPO GRANDE"/>
    <s v="882G"/>
    <s v="PRÁCTICUM I DEL GRADO EN EDUCACIÓN INFANTIL"/>
    <s v="GRUPO-A"/>
    <s v="PRÁCTICUM I DEL GRADO EN EDUCACIÓN INFANTIL"/>
    <s v="AN"/>
    <n v="25147795"/>
    <s v="GARGALLO"/>
    <s v="IBORT"/>
    <s v="MARÍA ESTHER"/>
    <s v="megarga"/>
    <s v="esther.gargallo@unirioja.es"/>
    <n v="2.5"/>
    <n v="2.5"/>
    <s v="A-0506"/>
    <s v="PROFESOR TITULAR DE ESCUELA UNIVERSITARI"/>
    <s v="01A"/>
    <s v="TIEMPO COMPLETO AMPLIADO"/>
    <s v="2012-09-01 00:00:00.0"/>
    <s v="null"/>
    <s v="DF100010"/>
    <s v="TITULAR DE ESCUELA UNIVERSITARIA"/>
    <s v="R115"/>
    <x v="2"/>
    <n v="187"/>
    <s v="DIDÁCTICA DE LA EXPRESIÓN CORPORAL"/>
  </r>
  <r>
    <x v="4"/>
    <x v="2"/>
    <n v="882"/>
    <s v="882G"/>
    <s v="GRUPO-A"/>
    <n v="71639421"/>
    <s v="Prácticum I"/>
    <s v="GG"/>
    <s v="GRUPO GRANDE"/>
    <s v="882G"/>
    <s v="PRÁCTICUM I DEL GRADO EN EDUCACIÓN INFANTIL"/>
    <s v="GRUPO-A"/>
    <s v="PRÁCTICUM I DEL GRADO EN EDUCACIÓN INFANTIL"/>
    <s v="AN"/>
    <n v="71639421"/>
    <s v="FONSECA"/>
    <s v="PEDRERO"/>
    <s v="EDUARDO"/>
    <s v="edfonsec"/>
    <s v="eduardo.fonseca@unirioja.es"/>
    <n v="1"/>
    <n v="1"/>
    <n v="504"/>
    <s v="PROFESOR TITULAR UNIVERSIDAD"/>
    <s v="C01"/>
    <s v="TIEMPO COMPLETO"/>
    <s v="2011-09-01 00:00:00.0"/>
    <s v="null"/>
    <s v="DF100295"/>
    <s v="PROFESOR TITULAR DE UNIVERSIDAD"/>
    <s v="R115"/>
    <x v="2"/>
    <n v="735"/>
    <s v="PSICOLOGÍA EVOLUTIVA Y DE LA EDUCACIÓN"/>
  </r>
  <r>
    <x v="4"/>
    <x v="2"/>
    <n v="882"/>
    <s v="882G"/>
    <s v="GRUPO-A"/>
    <n v="72692212"/>
    <s v="Prácticum I"/>
    <s v="GG"/>
    <s v="GRUPO GRANDE"/>
    <s v="882G"/>
    <s v="PRÁCTICUM I DEL GRADO EN EDUCACIÓN INFANTIL"/>
    <s v="GRUPO-A"/>
    <s v="PRÁCTICUM I DEL GRADO EN EDUCACIÓN INFANTIL"/>
    <s v="AN"/>
    <n v="72692212"/>
    <s v="IZA"/>
    <s v="ERVITI"/>
    <s v="ANEIDER"/>
    <s v="aniza"/>
    <s v="aneider.izae@unirioja.es"/>
    <n v="1.5"/>
    <n v="1.5"/>
    <n v="536"/>
    <s v="PROFESOR INTERINO"/>
    <s v="C01"/>
    <s v="TIEMPO COMPLETO"/>
    <s v="2015-12-22 00:00:00.0"/>
    <s v="null"/>
    <s v="PI101034"/>
    <s v="PROFESOR CONTRATADO INTERINO"/>
    <s v="R107"/>
    <x v="6"/>
    <n v="345"/>
    <s v="FILOLOGÍA INGLESA"/>
  </r>
  <r>
    <x v="4"/>
    <x v="2"/>
    <n v="882"/>
    <s v="882G"/>
    <s v="GRUPO-A"/>
    <n v="72781428"/>
    <s v="Prácticum I"/>
    <s v="GG"/>
    <s v="GRUPO GRANDE"/>
    <s v="882G"/>
    <s v="PRÁCTICUM I DEL GRADO EN EDUCACIÓN INFANTIL"/>
    <s v="GRUPO-A"/>
    <s v="PRÁCTICUM I DEL GRADO EN EDUCACIÓN INFANTIL"/>
    <s v="AN"/>
    <n v="72781428"/>
    <s v="NAVARIDAS"/>
    <s v="NALDA"/>
    <s v="FERMÍN"/>
    <s v="fenavari"/>
    <s v="fermin.navaridas@unirioja.es"/>
    <n v="3"/>
    <n v="3"/>
    <n v="504"/>
    <s v="PROFESOR TITULAR UNIVERSIDAD"/>
    <s v="C01"/>
    <s v="TIEMPO COMPLETO"/>
    <s v="2016-11-26 00:00:00.0"/>
    <s v="null"/>
    <s v="DF100332"/>
    <s v="PROFESOR TITULAR DE UNIVERSIDAD"/>
    <s v="R115"/>
    <x v="2"/>
    <n v="215"/>
    <s v="DIDÁCTICA Y ORGANIZACIÓN ESCOLAR"/>
  </r>
  <r>
    <x v="4"/>
    <x v="2"/>
    <n v="882"/>
    <s v="882G"/>
    <s v="GRUPO-A"/>
    <n v="72786536"/>
    <s v="Prácticum I"/>
    <s v="GG"/>
    <s v="GRUPO GRANDE"/>
    <s v="882G"/>
    <s v="PRÁCTICUM I DEL GRADO EN EDUCACIÓN INFANTIL"/>
    <s v="GRUPO-A"/>
    <s v="PRÁCTICUM I DEL GRADO EN EDUCACIÓN INFANTIL"/>
    <s v="AN"/>
    <n v="72786536"/>
    <s v="MÍNGUEZ"/>
    <s v="CENICEROS"/>
    <s v="JUDIT"/>
    <s v="jminguez"/>
    <s v="judit.minguez@unirioja.es"/>
    <n v="1.5"/>
    <n v="1.5"/>
    <n v="534"/>
    <s v="CONTRATADO DOCTOR -TIPO 1"/>
    <s v="C01"/>
    <s v="TIEMPO COMPLETO"/>
    <s v="2007-07-20 00:00:00.0"/>
    <s v="null"/>
    <s v="LD100578"/>
    <s v="CONTRATADO DOCTOR"/>
    <s v="R111"/>
    <x v="7"/>
    <n v="15"/>
    <s v="ANÁLISIS MATEMÁTICO"/>
  </r>
  <r>
    <x v="4"/>
    <x v="2"/>
    <n v="883"/>
    <s v="883G"/>
    <s v="GRUPO-A"/>
    <n v="7017598"/>
    <s v="Prácticum II"/>
    <s v="GG"/>
    <s v="GRUPO GRANDE"/>
    <s v="883G"/>
    <s v="PRÁCTICUM II DEL GRADO EN EDUCACIÓN INFANTIL"/>
    <s v="GRUPO-A"/>
    <s v="PRÁCTICUM II DEL GRADO EN EDUCACIÓN INFANTIL"/>
    <s v="AN"/>
    <n v="7017598"/>
    <s v="ALONSO"/>
    <s v="RUIZ"/>
    <s v="ROSA ANA"/>
    <s v="roalonr"/>
    <s v="rosa-ana.alonso@unirioja.es"/>
    <n v="0"/>
    <n v="0"/>
    <n v="536"/>
    <s v="PROFESOR INTERINO"/>
    <s v="C01"/>
    <s v="TIEMPO COMPLETO"/>
    <s v="2015-09-15 00:00:00.0"/>
    <s v="null"/>
    <s v="PI101053"/>
    <s v="PROFESOR CONTRATADO INTERINO"/>
    <s v="R115"/>
    <x v="2"/>
    <n v="215"/>
    <s v="DIDÁCTICA Y ORGANIZACIÓN ESCOLAR"/>
  </r>
  <r>
    <x v="14"/>
    <x v="4"/>
    <n v="884"/>
    <s v="884G"/>
    <s v="GRUPO-A"/>
    <n v="15863391"/>
    <s v="Mecanización agraria"/>
    <s v="GG"/>
    <s v="GRUPO GRANDE"/>
    <s v="884G"/>
    <s v="GG de Mecanización agraria"/>
    <s v="GRUPO-A"/>
    <s v="GG de Mecanización agraria"/>
    <s v="1S"/>
    <n v="15863391"/>
    <s v="PEÑA"/>
    <s v="NAVARIDAS"/>
    <s v="JOSÉ MIGUEL"/>
    <s v="jopena"/>
    <s v="jmiguel.penya@unirioja.es"/>
    <n v="0"/>
    <n v="0"/>
    <n v="533"/>
    <s v="COLABORADOR-TIPO 2 (Doctor)"/>
    <s v="C01"/>
    <s v="TIEMPO COMPLETO"/>
    <s v="2006-10-01 00:00:00.0"/>
    <s v="null"/>
    <s v="LD100579"/>
    <s v="PROFESOR COLABORADOR TIPO 2"/>
    <s v="R101"/>
    <x v="4"/>
    <n v="500"/>
    <s v="INGENIERÍA AGROFORESTAL"/>
  </r>
  <r>
    <x v="14"/>
    <x v="4"/>
    <n v="884"/>
    <s v="884G"/>
    <s v="GRUPO-A"/>
    <n v="71458565"/>
    <s v="Mecanización agraria"/>
    <s v="GG"/>
    <s v="GRUPO GRANDE"/>
    <s v="884G"/>
    <s v="GG de Mecanización agraria"/>
    <s v="GRUPO-A"/>
    <s v="GG de Mecanización agraria"/>
    <s v="1S"/>
    <n v="71458565"/>
    <s v="GARCÍA"/>
    <s v="GONZÁLEZ"/>
    <s v="JULIA"/>
    <s v="jugarcgo"/>
    <s v="julia.garciag@unirioja.es"/>
    <n v="2.7"/>
    <n v="2.7"/>
    <n v="7081"/>
    <s v="AYUDANTE (DOCTOR)"/>
    <s v="C01"/>
    <s v="TIEMPO COMPLETO"/>
    <s v="2018-09-17 00:00:00.0"/>
    <s v="2019-02-03 00:00:00.0"/>
    <s v="PI101346"/>
    <s v="PROFESOR AYUDANTE DOCTOR"/>
    <s v="R101"/>
    <x v="4"/>
    <n v="500"/>
    <s v="INGENIERÍA AGROFORESTAL"/>
  </r>
  <r>
    <x v="14"/>
    <x v="4"/>
    <n v="884"/>
    <s v="884L"/>
    <s v="GRUPO-A1"/>
    <n v="71458565"/>
    <s v="Mecanización agraria"/>
    <s v="GL"/>
    <s v="GRUPO DE LABORATORIO"/>
    <s v="884L"/>
    <s v="GL de Mecanización agraria"/>
    <s v="GRUPO-A1"/>
    <s v="GL de Mecanización agraria"/>
    <s v="1S"/>
    <n v="71458565"/>
    <s v="GARCÍA"/>
    <s v="GONZÁLEZ"/>
    <s v="JULIA"/>
    <s v="jugarcgo"/>
    <s v="julia.garciag@unirioja.es"/>
    <n v="1.4"/>
    <n v="1.4"/>
    <n v="7081"/>
    <s v="AYUDANTE (DOCTOR)"/>
    <s v="C01"/>
    <s v="TIEMPO COMPLETO"/>
    <s v="2018-09-17 00:00:00.0"/>
    <s v="2019-02-03 00:00:00.0"/>
    <s v="PI101346"/>
    <s v="PROFESOR AYUDANTE DOCTOR"/>
    <s v="R101"/>
    <x v="4"/>
    <n v="500"/>
    <s v="INGENIERÍA AGROFORESTAL"/>
  </r>
  <r>
    <x v="14"/>
    <x v="4"/>
    <n v="884"/>
    <s v="884L"/>
    <s v="GRUPO-A2"/>
    <n v="71458565"/>
    <s v="Mecanización agraria"/>
    <s v="GL"/>
    <s v="GRUPO DE LABORATORIO"/>
    <s v="884L"/>
    <s v="GL de Mecanización agraria"/>
    <s v="GRUPO-A2"/>
    <s v="GL de Mecanización agraria"/>
    <s v="1S"/>
    <n v="71458565"/>
    <s v="GARCÍA"/>
    <s v="GONZÁLEZ"/>
    <s v="JULIA"/>
    <s v="jugarcgo"/>
    <s v="julia.garciag@unirioja.es"/>
    <n v="1.4"/>
    <n v="1.4"/>
    <n v="7081"/>
    <s v="AYUDANTE (DOCTOR)"/>
    <s v="C01"/>
    <s v="TIEMPO COMPLETO"/>
    <s v="2018-09-17 00:00:00.0"/>
    <s v="2019-02-03 00:00:00.0"/>
    <s v="PI101346"/>
    <s v="PROFESOR AYUDANTE DOCTOR"/>
    <s v="R101"/>
    <x v="4"/>
    <n v="500"/>
    <s v="INGENIERÍA AGROFORESTAL"/>
  </r>
  <r>
    <x v="14"/>
    <x v="4"/>
    <n v="884"/>
    <s v="884R"/>
    <s v="GRUPO-A1"/>
    <n v="71458565"/>
    <s v="Mecanización agraria"/>
    <s v="GR"/>
    <s v="GRUPO REDUCIDO"/>
    <s v="884R"/>
    <s v="GR de Mecanización agraria"/>
    <s v="GRUPO-A1"/>
    <s v="GR de Mecanización agraria"/>
    <s v="1S"/>
    <n v="71458565"/>
    <s v="GARCÍA"/>
    <s v="GONZÁLEZ"/>
    <s v="JULIA"/>
    <s v="jugarcgo"/>
    <s v="julia.garciag@unirioja.es"/>
    <n v="0.4"/>
    <n v="0.4"/>
    <n v="7081"/>
    <s v="AYUDANTE (DOCTOR)"/>
    <s v="C01"/>
    <s v="TIEMPO COMPLETO"/>
    <s v="2018-09-17 00:00:00.0"/>
    <s v="2019-02-03 00:00:00.0"/>
    <s v="PI101346"/>
    <s v="PROFESOR AYUDANTE DOCTOR"/>
    <s v="R101"/>
    <x v="4"/>
    <n v="500"/>
    <s v="INGENIERÍA AGROFORESTAL"/>
  </r>
  <r>
    <x v="14"/>
    <x v="4"/>
    <n v="885"/>
    <s v="885G"/>
    <s v="GRUPO-A"/>
    <n v="16584517"/>
    <s v="Electrotecnia"/>
    <s v="GG"/>
    <s v="GRUPO GRANDE"/>
    <s v="885G"/>
    <s v="GG de Electrotecnia"/>
    <s v="GRUPO-A"/>
    <s v="GG de Electrotecnia"/>
    <s v="AN"/>
    <n v="16584517"/>
    <s v="FALCES"/>
    <s v="DE ANDRÉS"/>
    <s v="ALBERTO"/>
    <s v="alfalces"/>
    <s v="alberto.falces@unirioja.es"/>
    <n v="2.7"/>
    <n v="2.7"/>
    <n v="536"/>
    <s v="PROFESOR INTERINO"/>
    <s v="C01"/>
    <s v="TIEMPO COMPLETO"/>
    <s v="2009-10-01 00:00:00.0"/>
    <s v="null"/>
    <s v="PI100720"/>
    <s v="PROFESOR CONTRATADO INTERINO"/>
    <s v="R109"/>
    <x v="9"/>
    <n v="535"/>
    <s v="INGENIERÍA ELÉCTRICA"/>
  </r>
  <r>
    <x v="14"/>
    <x v="4"/>
    <n v="885"/>
    <s v="885L"/>
    <s v="GRUPO-A1"/>
    <n v="16588655"/>
    <s v="Electrotecnia"/>
    <s v="GL"/>
    <s v="GRUPO DE LABORATORIO"/>
    <s v="885L"/>
    <s v="GL de Electrotecnia"/>
    <s v="GRUPO-A1"/>
    <s v="GL de Electrotecnia"/>
    <s v="AN"/>
    <n v="16588655"/>
    <s v="ARANA"/>
    <s v="MARTÍNEZ"/>
    <s v="MARÍA NEREA"/>
    <s v="nearanm"/>
    <s v="maria-nerea.arana@unirioja.es"/>
    <n v="0.8"/>
    <n v="0.8"/>
    <n v="536"/>
    <s v="PROFESOR INTERINO"/>
    <s v="P04"/>
    <s v="TIEMPO PARCIAL (4+4 HORAS)"/>
    <s v="2018-09-17 00:00:00.0"/>
    <s v="2019-09-14 00:00:00.0"/>
    <s v="PI101409"/>
    <s v="PROFESOR CONTRATADO INTERINO"/>
    <s v="R109"/>
    <x v="9"/>
    <n v="535"/>
    <s v="INGENIERÍA ELÉCTRICA"/>
  </r>
  <r>
    <x v="14"/>
    <x v="4"/>
    <n v="885"/>
    <s v="885L"/>
    <s v="GRUPO-A2"/>
    <n v="16588655"/>
    <s v="Electrotecnia"/>
    <s v="GL"/>
    <s v="GRUPO DE LABORATORIO"/>
    <s v="885L"/>
    <s v="GL de Electrotecnia"/>
    <s v="GRUPO-A2"/>
    <s v="GL de Electrotecnia"/>
    <s v="AN"/>
    <n v="16588655"/>
    <s v="ARANA"/>
    <s v="MARTÍNEZ"/>
    <s v="MARÍA NEREA"/>
    <s v="nearanm"/>
    <s v="maria-nerea.arana@unirioja.es"/>
    <n v="0.8"/>
    <n v="0.8"/>
    <n v="536"/>
    <s v="PROFESOR INTERINO"/>
    <s v="P04"/>
    <s v="TIEMPO PARCIAL (4+4 HORAS)"/>
    <s v="2018-09-17 00:00:00.0"/>
    <s v="2019-09-14 00:00:00.0"/>
    <s v="PI101409"/>
    <s v="PROFESOR CONTRATADO INTERINO"/>
    <s v="R109"/>
    <x v="9"/>
    <n v="535"/>
    <s v="INGENIERÍA ELÉCTRICA"/>
  </r>
  <r>
    <x v="14"/>
    <x v="4"/>
    <n v="885"/>
    <s v="885R"/>
    <s v="GRUPO-A1"/>
    <n v="16588655"/>
    <s v="Electrotecnia"/>
    <s v="GR"/>
    <s v="GRUPO REDUCIDO"/>
    <s v="885R"/>
    <s v="GR de Electrotecnia"/>
    <s v="GRUPO-A1"/>
    <s v="GR de Electrotecnia"/>
    <s v="AN"/>
    <n v="16588655"/>
    <s v="ARANA"/>
    <s v="MARTÍNEZ"/>
    <s v="MARÍA NEREA"/>
    <s v="nearanm"/>
    <s v="maria-nerea.arana@unirioja.es"/>
    <n v="1"/>
    <n v="1"/>
    <n v="536"/>
    <s v="PROFESOR INTERINO"/>
    <s v="P04"/>
    <s v="TIEMPO PARCIAL (4+4 HORAS)"/>
    <s v="2018-09-17 00:00:00.0"/>
    <s v="2019-09-14 00:00:00.0"/>
    <s v="PI101409"/>
    <s v="PROFESOR CONTRATADO INTERINO"/>
    <s v="R109"/>
    <x v="9"/>
    <n v="535"/>
    <s v="INGENIERÍA ELÉCTRICA"/>
  </r>
  <r>
    <x v="5"/>
    <x v="2"/>
    <n v="886"/>
    <s v="886G"/>
    <s v="GRUPO-A"/>
    <n v="16557120"/>
    <s v="Prácticum II (Pedagogía Terapéutica)"/>
    <s v="GG"/>
    <s v="GRUPO GRANDE"/>
    <s v="886G"/>
    <s v="GG de Prácticum II (Pedagogía Terapéutica)"/>
    <s v="GRUPO-A"/>
    <s v="GG de Prácticum II (Pedagogía Terapéutica)"/>
    <s v="AN"/>
    <n v="16557120"/>
    <s v="ASENSIO"/>
    <s v="ARÓSTEGUI"/>
    <s v="MARÍA DEL MAR"/>
    <s v="masensio"/>
    <s v="mar.asensio@unirioja.es"/>
    <n v="0"/>
    <n v="0"/>
    <n v="504"/>
    <s v="PROFESOR TITULAR UNIVERSIDAD"/>
    <s v="C01"/>
    <s v="TIEMPO COMPLETO"/>
    <s v="2018-12-24 00:00:00.0"/>
    <s v="null"/>
    <s v="DF100364"/>
    <s v="PROFESOR TITULAR DE UNIVERSIDAD"/>
    <s v="R107"/>
    <x v="6"/>
    <n v="345"/>
    <s v="FILOLOGÍA INGLESA"/>
  </r>
  <r>
    <x v="19"/>
    <x v="6"/>
    <n v="5000"/>
    <s v="5000G"/>
    <s v="GRUPO-A"/>
    <n v="16019533"/>
    <s v="Deontología profesional"/>
    <s v="GG"/>
    <s v="GRUPO GRANDE"/>
    <s v="5000G"/>
    <s v="GG de Deontología profesional"/>
    <s v="GRUPO-A"/>
    <s v="GG de Deontología profesional"/>
    <s v="1S"/>
    <n v="16019533"/>
    <s v="GARCIANDÍA"/>
    <s v="GONZÁLEZ"/>
    <s v="PEDRO MARÍA"/>
    <s v="pgarcian"/>
    <s v="pedro.garciandia@unirioja.es"/>
    <n v="0"/>
    <n v="0"/>
    <n v="500"/>
    <s v="CATEDRATICO DE UNIVERSIDAD"/>
    <s v="C01"/>
    <s v="TIEMPO COMPLETO"/>
    <s v="2017-09-15 00:00:00.0"/>
    <s v="null"/>
    <s v="DF100278"/>
    <s v="CATEDRÁTICO DE UNIVERSIDAD"/>
    <s v="R103"/>
    <x v="1"/>
    <n v="175"/>
    <s v="DERECHO PROCESAL"/>
  </r>
  <r>
    <x v="19"/>
    <x v="6"/>
    <n v="5001"/>
    <s v="5001G"/>
    <s v="GRUPO-A"/>
    <n v="16019533"/>
    <s v="Colegiación y regulación de la actividad profesional"/>
    <s v="GG"/>
    <s v="GRUPO GRANDE"/>
    <s v="5001G"/>
    <s v="GG de Colegiación y regulación de la actividad profesional"/>
    <s v="GRUPO-A"/>
    <s v="GG de Colegiación y regulación de la actividad profesional"/>
    <s v="1S"/>
    <n v="16019533"/>
    <s v="GARCIANDÍA"/>
    <s v="GONZÁLEZ"/>
    <s v="PEDRO MARÍA"/>
    <s v="pgarcian"/>
    <s v="pedro.garciandia@unirioja.es"/>
    <n v="0"/>
    <n v="0"/>
    <n v="500"/>
    <s v="CATEDRATICO DE UNIVERSIDAD"/>
    <s v="C01"/>
    <s v="TIEMPO COMPLETO"/>
    <s v="2017-09-15 00:00:00.0"/>
    <s v="null"/>
    <s v="DF100278"/>
    <s v="CATEDRÁTICO DE UNIVERSIDAD"/>
    <s v="R103"/>
    <x v="1"/>
    <n v="175"/>
    <s v="DERECHO PROCESAL"/>
  </r>
  <r>
    <x v="19"/>
    <x v="6"/>
    <n v="5002"/>
    <s v="5002G"/>
    <s v="GRUPO-A"/>
    <n v="16019533"/>
    <s v="Orientación, turno de oficio y asistencia al detenido"/>
    <s v="GG"/>
    <s v="GRUPO GRANDE"/>
    <s v="5002G"/>
    <s v="GG de Orientación, turno de oficio y asistencia al detenido"/>
    <s v="GRUPO-A"/>
    <s v="GG de Orientación, turno de oficio y asistencia al detenido"/>
    <s v="2S"/>
    <n v="16019533"/>
    <s v="GARCIANDÍA"/>
    <s v="GONZÁLEZ"/>
    <s v="PEDRO MARÍA"/>
    <s v="pgarcian"/>
    <s v="pedro.garciandia@unirioja.es"/>
    <n v="0"/>
    <n v="0"/>
    <n v="500"/>
    <s v="CATEDRATICO DE UNIVERSIDAD"/>
    <s v="C01"/>
    <s v="TIEMPO COMPLETO"/>
    <s v="2017-09-15 00:00:00.0"/>
    <s v="null"/>
    <s v="DF100278"/>
    <s v="CATEDRÁTICO DE UNIVERSIDAD"/>
    <s v="R103"/>
    <x v="1"/>
    <n v="175"/>
    <s v="DERECHO PROCESAL"/>
  </r>
  <r>
    <x v="19"/>
    <x v="6"/>
    <n v="5003"/>
    <s v="5003G"/>
    <s v="GRUPO-A"/>
    <n v="16019533"/>
    <s v="Organización y gestión del despacho"/>
    <s v="GG"/>
    <s v="GRUPO GRANDE"/>
    <s v="5003G"/>
    <s v="GG de Organización y gestión del despacho"/>
    <s v="GRUPO-A"/>
    <s v="GG de Organización y gestión del despacho"/>
    <s v="2S"/>
    <n v="16019533"/>
    <s v="GARCIANDÍA"/>
    <s v="GONZÁLEZ"/>
    <s v="PEDRO MARÍA"/>
    <s v="pgarcian"/>
    <s v="pedro.garciandia@unirioja.es"/>
    <n v="0"/>
    <n v="0"/>
    <n v="500"/>
    <s v="CATEDRATICO DE UNIVERSIDAD"/>
    <s v="C01"/>
    <s v="TIEMPO COMPLETO"/>
    <s v="2017-09-15 00:00:00.0"/>
    <s v="null"/>
    <s v="DF100278"/>
    <s v="CATEDRÁTICO DE UNIVERSIDAD"/>
    <s v="R103"/>
    <x v="1"/>
    <n v="175"/>
    <s v="DERECHO PROCESAL"/>
  </r>
  <r>
    <x v="19"/>
    <x v="6"/>
    <n v="5004"/>
    <s v="5004G"/>
    <s v="GRUPO-A"/>
    <n v="16019533"/>
    <s v="Responsabilidad del abogado"/>
    <s v="GG"/>
    <s v="GRUPO GRANDE"/>
    <s v="5004G"/>
    <s v="GG de Responsabilidad del abogado"/>
    <s v="GRUPO-A"/>
    <s v="GG de Responsabilidad del abogado"/>
    <s v="1S"/>
    <n v="16019533"/>
    <s v="GARCIANDÍA"/>
    <s v="GONZÁLEZ"/>
    <s v="PEDRO MARÍA"/>
    <s v="pgarcian"/>
    <s v="pedro.garciandia@unirioja.es"/>
    <n v="0"/>
    <n v="0"/>
    <n v="500"/>
    <s v="CATEDRATICO DE UNIVERSIDAD"/>
    <s v="C01"/>
    <s v="TIEMPO COMPLETO"/>
    <s v="2017-09-15 00:00:00.0"/>
    <s v="null"/>
    <s v="DF100278"/>
    <s v="CATEDRÁTICO DE UNIVERSIDAD"/>
    <s v="R103"/>
    <x v="1"/>
    <n v="175"/>
    <s v="DERECHO PROCESAL"/>
  </r>
  <r>
    <x v="19"/>
    <x v="6"/>
    <n v="5005"/>
    <s v="5005G"/>
    <s v="GRUPO-A"/>
    <n v="16019533"/>
    <s v="Oratoria, interrogatorio y elaboración de escritos"/>
    <s v="GG"/>
    <s v="GRUPO GRANDE"/>
    <s v="5005G"/>
    <s v="GG de Oratoria, interrogatorio y elaboración de escritos"/>
    <s v="GRUPO-A"/>
    <s v="GG de Oratoria, interrogatorio y elaboración de escritos"/>
    <s v="1S"/>
    <n v="16019533"/>
    <s v="GARCIANDÍA"/>
    <s v="GONZÁLEZ"/>
    <s v="PEDRO MARÍA"/>
    <s v="pgarcian"/>
    <s v="pedro.garciandia@unirioja.es"/>
    <n v="0"/>
    <n v="0"/>
    <n v="500"/>
    <s v="CATEDRATICO DE UNIVERSIDAD"/>
    <s v="C01"/>
    <s v="TIEMPO COMPLETO"/>
    <s v="2017-09-15 00:00:00.0"/>
    <s v="null"/>
    <s v="DF100278"/>
    <s v="CATEDRÁTICO DE UNIVERSIDAD"/>
    <s v="R103"/>
    <x v="1"/>
    <n v="175"/>
    <s v="DERECHO PROCESAL"/>
  </r>
  <r>
    <x v="19"/>
    <x v="6"/>
    <n v="5006"/>
    <s v="5006G"/>
    <s v="GRUPO-A"/>
    <n v="17206354"/>
    <s v="Argumentación y documentación"/>
    <s v="GG"/>
    <s v="GRUPO GRANDE"/>
    <s v="5006G"/>
    <s v="GG de Argumentación y documentación"/>
    <s v="GRUPO-A"/>
    <s v="GG de Argumentación y documentación"/>
    <s v="1S"/>
    <n v="17206354"/>
    <s v="MARTÍNEZ DE PISÓN"/>
    <s v="CAVERO"/>
    <s v="JOSÉ MARÍA"/>
    <s v="jdepison"/>
    <s v="jose.mezdepison@unirioja.es"/>
    <n v="1"/>
    <n v="1"/>
    <n v="500"/>
    <s v="CATEDRATICO DE UNIVERSIDAD"/>
    <s v="01R"/>
    <s v="TIEMPO COMPLETO REDUCIDO"/>
    <s v="2013-09-01 00:00:00.0"/>
    <s v="null"/>
    <s v="DF31106"/>
    <s v="CATEDRÁTICO DE UNIVERSIDAD"/>
    <s v="R103"/>
    <x v="1"/>
    <n v="381"/>
    <s v="FILOSOFÍA DEL DERECHO"/>
  </r>
  <r>
    <x v="19"/>
    <x v="6"/>
    <n v="5007"/>
    <s v="5007G"/>
    <s v="GRUPO-A"/>
    <n v="16019533"/>
    <s v="Negociación y resolución de conflictos"/>
    <s v="GG"/>
    <s v="GRUPO GRANDE"/>
    <s v="5007G"/>
    <s v="GG de Negociación y resolución de conflictos"/>
    <s v="GRUPO-A"/>
    <s v="GG de Negociación y resolución de conflictos"/>
    <s v="1S"/>
    <n v="16019533"/>
    <s v="GARCIANDÍA"/>
    <s v="GONZÁLEZ"/>
    <s v="PEDRO MARÍA"/>
    <s v="pgarcian"/>
    <s v="pedro.garciandia@unirioja.es"/>
    <n v="1"/>
    <n v="1"/>
    <n v="500"/>
    <s v="CATEDRATICO DE UNIVERSIDAD"/>
    <s v="C01"/>
    <s v="TIEMPO COMPLETO"/>
    <s v="2017-09-15 00:00:00.0"/>
    <s v="null"/>
    <s v="DF100278"/>
    <s v="CATEDRÁTICO DE UNIVERSIDAD"/>
    <s v="R103"/>
    <x v="1"/>
    <n v="175"/>
    <s v="DERECHO PROCESAL"/>
  </r>
  <r>
    <x v="19"/>
    <x v="6"/>
    <n v="5007"/>
    <s v="5007G"/>
    <s v="GRUPO-A"/>
    <n v="16586761"/>
    <s v="Negociación y resolución de conflictos"/>
    <s v="GG"/>
    <s v="GRUPO GRANDE"/>
    <s v="5007G"/>
    <s v="GG de Negociación y resolución de conflictos"/>
    <s v="GRUPO-A"/>
    <s v="GG de Negociación y resolución de conflictos"/>
    <s v="1S"/>
    <n v="16586761"/>
    <s v="PÉREZ"/>
    <s v="ESCALONA"/>
    <s v="SUSANA"/>
    <s v="superez"/>
    <s v="susana.perez@unirioja.es"/>
    <n v="1"/>
    <n v="1"/>
    <n v="534"/>
    <s v="CONTRATADO DOCTOR -TIPO 1"/>
    <s v="C01"/>
    <s v="TIEMPO COMPLETO"/>
    <s v="2009-10-01 00:00:00.0"/>
    <s v="null"/>
    <s v="PI100723"/>
    <s v="CONTRATADO DOCTOR"/>
    <s v="R103"/>
    <x v="1"/>
    <n v="165"/>
    <s v="DERECHO MERCANTIL"/>
  </r>
  <r>
    <x v="19"/>
    <x v="6"/>
    <n v="5007"/>
    <s v="5007G"/>
    <s v="GRUPO-A"/>
    <n v="18027322"/>
    <s v="Negociación y resolución de conflictos"/>
    <s v="GG"/>
    <s v="GRUPO GRANDE"/>
    <s v="5007G"/>
    <s v="GG de Negociación y resolución de conflictos"/>
    <s v="GRUPO-A"/>
    <s v="GG de Negociación y resolución de conflictos"/>
    <s v="1S"/>
    <n v="18027322"/>
    <s v="SUSÍN"/>
    <s v="BETRÁN"/>
    <s v="RAÚL"/>
    <s v="rasusin"/>
    <s v="raul.susin@unirioja.es"/>
    <n v="1"/>
    <n v="1"/>
    <n v="504"/>
    <s v="PROFESOR TITULAR UNIVERSIDAD"/>
    <s v="C01"/>
    <s v="TIEMPO COMPLETO"/>
    <s v="2015-09-15 00:00:00.0"/>
    <s v="null"/>
    <s v="DF100148"/>
    <s v="PROFESOR TITULAR DE UNIVERSIDAD"/>
    <s v="R103"/>
    <x v="1"/>
    <n v="381"/>
    <s v="FILOSOFÍA DEL DERECHO"/>
  </r>
  <r>
    <x v="19"/>
    <x v="6"/>
    <n v="5008"/>
    <s v="5008G"/>
    <s v="GRUPO-A"/>
    <n v="16019533"/>
    <s v="Cuestiones prácticas de contabilidad"/>
    <s v="GG"/>
    <s v="GRUPO GRANDE"/>
    <s v="5008G"/>
    <s v="GG de Cuestiones prácticas de contabilidad"/>
    <s v="GRUPO-A"/>
    <s v="GG de Cuestiones prácticas de contabilidad"/>
    <s v="1S"/>
    <n v="16019533"/>
    <s v="GARCIANDÍA"/>
    <s v="GONZÁLEZ"/>
    <s v="PEDRO MARÍA"/>
    <s v="pgarcian"/>
    <s v="pedro.garciandia@unirioja.es"/>
    <n v="0"/>
    <n v="0"/>
    <n v="500"/>
    <s v="CATEDRATICO DE UNIVERSIDAD"/>
    <s v="C01"/>
    <s v="TIEMPO COMPLETO"/>
    <s v="2017-09-15 00:00:00.0"/>
    <s v="null"/>
    <s v="DF100278"/>
    <s v="CATEDRÁTICO DE UNIVERSIDAD"/>
    <s v="R103"/>
    <x v="1"/>
    <n v="175"/>
    <s v="DERECHO PROCESAL"/>
  </r>
  <r>
    <x v="19"/>
    <x v="6"/>
    <n v="5009"/>
    <s v="5009G"/>
    <s v="GRUPO-A"/>
    <n v="17845083"/>
    <s v="Tutela constitucional"/>
    <s v="GG"/>
    <s v="GRUPO GRANDE"/>
    <s v="5009G"/>
    <s v="GG de Tutela constitucional"/>
    <s v="GRUPO-A"/>
    <s v="GG de Tutela constitucional"/>
    <s v="1S"/>
    <n v="17845083"/>
    <s v="CHUECA"/>
    <s v="RODRÍGUEZ"/>
    <s v="RICARDO LUIS"/>
    <s v="richueca"/>
    <s v="ricardo.chueca@unirioja.es"/>
    <n v="2"/>
    <n v="2"/>
    <n v="500"/>
    <s v="CATEDRATICO DE UNIVERSIDAD"/>
    <s v="01R"/>
    <s v="TIEMPO COMPLETO REDUCIDO"/>
    <s v="2012-09-01 00:00:00.0"/>
    <s v="null"/>
    <s v="DF100096"/>
    <s v="CATEDRATICO DE UNIVERSIDAD"/>
    <s v="R103"/>
    <x v="1"/>
    <n v="135"/>
    <s v="DERECHO CONSTITUCIONAL"/>
  </r>
  <r>
    <x v="19"/>
    <x v="6"/>
    <n v="5010"/>
    <s v="5010G"/>
    <s v="GRUPO-A"/>
    <n v="7863146"/>
    <s v="Tutela europea"/>
    <s v="GG"/>
    <s v="GRUPO GRANDE"/>
    <s v="5010G"/>
    <s v="GG de Tutela europea"/>
    <s v="GRUPO-A"/>
    <s v="GG de Tutela europea"/>
    <s v="1S"/>
    <n v="7863146"/>
    <s v="CARRERA"/>
    <s v="HERNÁNDEZ"/>
    <s v="FRANCISCO JESÚS"/>
    <s v="frcarrer"/>
    <s v="francisco-jesus.carrera@unirioja.es"/>
    <n v="2"/>
    <n v="2"/>
    <n v="500"/>
    <s v="CATEDRATICO DE UNIVERSIDAD"/>
    <s v="01R"/>
    <s v="TIEMPO COMPLETO REDUCIDO"/>
    <s v="2016-09-15 00:00:00.0"/>
    <s v="null"/>
    <s v="DF100040"/>
    <s v="CATEDRÁTICO DE UNIVERSIDAD"/>
    <s v="R103"/>
    <x v="1"/>
    <n v="160"/>
    <s v="DERECHO INTERNACIONAL PUBLICO Y RELACIONES INTERNA"/>
  </r>
  <r>
    <x v="19"/>
    <x v="6"/>
    <n v="5011"/>
    <s v="5011G"/>
    <s v="GRUPO-A"/>
    <n v="13104263"/>
    <s v="Tutela civil"/>
    <s v="GG"/>
    <s v="GRUPO GRANDE"/>
    <s v="5011G"/>
    <s v="GG de Tutela civil"/>
    <s v="GRUPO-A"/>
    <s v="GG de Tutela civil"/>
    <s v="1S"/>
    <n v="13104263"/>
    <s v="SÁNCHEZ"/>
    <s v="HERNÁNDEZ"/>
    <s v="ÁNGEL"/>
    <s v="asanchez"/>
    <s v="angel.sanchez@unirioja.es"/>
    <n v="0.5"/>
    <n v="0.5"/>
    <n v="500"/>
    <s v="CATEDRATICO DE UNIVERSIDAD"/>
    <s v="01R"/>
    <s v="TIEMPO COMPLETO REDUCIDO"/>
    <s v="2018-12-18 00:00:00.0"/>
    <s v="null"/>
    <s v="DF100376"/>
    <s v="CATEDRÁTICO DE UNIVERSIDAD"/>
    <s v="R103"/>
    <x v="1"/>
    <n v="130"/>
    <s v="DERECHO CIVIL"/>
  </r>
  <r>
    <x v="19"/>
    <x v="6"/>
    <n v="5011"/>
    <s v="5011G"/>
    <s v="GRUPO-A"/>
    <n v="16243789"/>
    <s v="Tutela civil"/>
    <s v="GG"/>
    <s v="GRUPO GRANDE"/>
    <s v="5011G"/>
    <s v="GG de Tutela civil"/>
    <s v="GRUPO-A"/>
    <s v="GG de Tutela civil"/>
    <s v="1S"/>
    <n v="16243789"/>
    <s v="PABLO"/>
    <s v="CONTRERAS"/>
    <s v="PEDRO V. DE"/>
    <s v="pedpablo"/>
    <s v="pedro.depablo@unirioja.es"/>
    <n v="2.2799999999999998"/>
    <n v="2.2799999999999998"/>
    <n v="500"/>
    <s v="CATEDRATICO DE UNIVERSIDAD"/>
    <s v="01R"/>
    <s v="TIEMPO COMPLETO REDUCIDO"/>
    <s v="2013-09-01 00:00:00.0"/>
    <s v="null"/>
    <s v="DF3721"/>
    <s v="CATEDRÁTICO DE UNIVERSIDAD"/>
    <s v="R103"/>
    <x v="1"/>
    <n v="130"/>
    <s v="DERECHO CIVIL"/>
  </r>
  <r>
    <x v="19"/>
    <x v="6"/>
    <n v="5011"/>
    <s v="5011G"/>
    <s v="GRUPO-A"/>
    <n v="16588594"/>
    <s v="Tutela civil"/>
    <s v="GG"/>
    <s v="GRUPO GRANDE"/>
    <s v="5011G"/>
    <s v="GG de Tutela civil"/>
    <s v="GRUPO-A"/>
    <s v="GG de Tutela civil"/>
    <s v="1S"/>
    <n v="16588594"/>
    <s v="LOZA"/>
    <s v="MARIN"/>
    <s v="EVA MARÍA"/>
    <s v="evloza"/>
    <s v="eva-maria.loza@unirioja.es"/>
    <n v="0.72"/>
    <n v="0.72"/>
    <n v="532"/>
    <s v="LABORAL DOCENTE-ASOCIADO"/>
    <s v="P06"/>
    <s v="TIEMPO PARCIAL (6+6 HORAS)"/>
    <s v="2018-10-09 00:00:00.0"/>
    <s v="2019-09-14 00:00:00.0"/>
    <s v="PI101349"/>
    <s v="PROFESOR ASOCIADO"/>
    <s v="R103"/>
    <x v="1"/>
    <n v="130"/>
    <s v="DERECHO CIVIL"/>
  </r>
  <r>
    <x v="19"/>
    <x v="6"/>
    <n v="5011"/>
    <s v="5011G"/>
    <s v="GRUPO-A"/>
    <n v="18196196"/>
    <s v="Tutela civil"/>
    <s v="GG"/>
    <s v="GRUPO GRANDE"/>
    <s v="5011G"/>
    <s v="GG de Tutela civil"/>
    <s v="GRUPO-A"/>
    <s v="GG de Tutela civil"/>
    <s v="1S"/>
    <n v="18196196"/>
    <s v="BARBER"/>
    <s v="CÁRCAMO"/>
    <s v="Mª RONCESVALLES"/>
    <s v="robarber"/>
    <s v="roncesvalles.barber@unirioja.es"/>
    <n v="1"/>
    <n v="1"/>
    <n v="500"/>
    <s v="CATEDRATICO DE UNIVERSIDAD"/>
    <s v="01R"/>
    <s v="TIEMPO COMPLETO REDUCIDO"/>
    <s v="2018-12-05 00:00:00.0"/>
    <s v="null"/>
    <s v="DF100375"/>
    <s v="CATEDRÁTICO DE UNIVERSIDAD"/>
    <s v="R103"/>
    <x v="1"/>
    <n v="130"/>
    <s v="DERECHO CIVIL"/>
  </r>
  <r>
    <x v="19"/>
    <x v="6"/>
    <n v="5011"/>
    <s v="5011G"/>
    <s v="GRUPO-A"/>
    <n v="42053327"/>
    <s v="Tutela civil"/>
    <s v="GG"/>
    <s v="GRUPO GRANDE"/>
    <s v="5011G"/>
    <s v="GG de Tutela civil"/>
    <s v="GRUPO-A"/>
    <s v="GG de Tutela civil"/>
    <s v="1S"/>
    <n v="42053327"/>
    <s v="VENTURA"/>
    <s v="VENTURA"/>
    <s v="JOSÉ MANUEL"/>
    <s v="joventur"/>
    <s v="jmanuel.ventura@unirioja.es"/>
    <n v="0.5"/>
    <n v="0.5"/>
    <n v="534"/>
    <s v="CONTRATADO DOCTOR -TIPO 1"/>
    <s v="C01"/>
    <s v="TIEMPO COMPLETO"/>
    <s v="2004-10-01 00:00:00.0"/>
    <s v="null"/>
    <s v="LD100299"/>
    <s v="CONTRATADO DOCTOR TIPO1"/>
    <s v="R103"/>
    <x v="1"/>
    <n v="130"/>
    <s v="DERECHO CIVIL"/>
  </r>
  <r>
    <x v="19"/>
    <x v="6"/>
    <n v="5012"/>
    <s v="5012G"/>
    <s v="GRUPO-A"/>
    <n v="16586761"/>
    <s v="Tutela mercantil"/>
    <s v="GG"/>
    <s v="GRUPO GRANDE"/>
    <s v="5012G"/>
    <s v="GG de Tutela mercantil"/>
    <s v="GRUPO-A"/>
    <s v="GG de Tutela mercantil"/>
    <s v="1S"/>
    <n v="16586761"/>
    <s v="PÉREZ"/>
    <s v="ESCALONA"/>
    <s v="SUSANA"/>
    <s v="superez"/>
    <s v="susana.perez@unirioja.es"/>
    <n v="2"/>
    <n v="2"/>
    <n v="534"/>
    <s v="CONTRATADO DOCTOR -TIPO 1"/>
    <s v="C01"/>
    <s v="TIEMPO COMPLETO"/>
    <s v="2009-10-01 00:00:00.0"/>
    <s v="null"/>
    <s v="PI100723"/>
    <s v="CONTRATADO DOCTOR"/>
    <s v="R103"/>
    <x v="1"/>
    <n v="165"/>
    <s v="DERECHO MERCANTIL"/>
  </r>
  <r>
    <x v="19"/>
    <x v="6"/>
    <n v="5013"/>
    <s v="5013G"/>
    <s v="GRUPO-A"/>
    <n v="16019533"/>
    <s v="Tutela procesal civil"/>
    <s v="GG"/>
    <s v="GRUPO GRANDE"/>
    <s v="5013G"/>
    <s v="GG de Tutela procesal civil"/>
    <s v="GRUPO-A"/>
    <s v="GG de Tutela procesal civil"/>
    <s v="2S"/>
    <n v="16019533"/>
    <s v="GARCIANDÍA"/>
    <s v="GONZÁLEZ"/>
    <s v="PEDRO MARÍA"/>
    <s v="pgarcian"/>
    <s v="pedro.garciandia@unirioja.es"/>
    <n v="1"/>
    <n v="1"/>
    <n v="500"/>
    <s v="CATEDRATICO DE UNIVERSIDAD"/>
    <s v="C01"/>
    <s v="TIEMPO COMPLETO"/>
    <s v="2017-09-15 00:00:00.0"/>
    <s v="null"/>
    <s v="DF100278"/>
    <s v="CATEDRÁTICO DE UNIVERSIDAD"/>
    <s v="R103"/>
    <x v="1"/>
    <n v="175"/>
    <s v="DERECHO PROCESAL"/>
  </r>
  <r>
    <x v="19"/>
    <x v="6"/>
    <n v="5013"/>
    <s v="5013G"/>
    <s v="GRUPO-A"/>
    <n v="16532587"/>
    <s v="Tutela procesal civil"/>
    <s v="GG"/>
    <s v="GRUPO GRANDE"/>
    <s v="5013G"/>
    <s v="GG de Tutela procesal civil"/>
    <s v="GRUPO-A"/>
    <s v="GG de Tutela procesal civil"/>
    <s v="2S"/>
    <n v="16532587"/>
    <s v="LASHERAS"/>
    <s v="HERRERO"/>
    <s v="MARÍA PILAR"/>
    <s v="malashh"/>
    <s v="pilar.lasheras@unirioja.es"/>
    <n v="1"/>
    <n v="1"/>
    <n v="532"/>
    <s v="LABORAL DOCENTE-ASOCIADO"/>
    <s v="P04"/>
    <s v="TIEMPO PARCIAL (4+4 HORAS)"/>
    <s v="2016-09-15 00:00:00.0"/>
    <s v="2019-09-14 00:00:00.0"/>
    <s v="PI101105"/>
    <s v="PROFESOR ASOCIADO"/>
    <s v="R103"/>
    <x v="1"/>
    <n v="175"/>
    <s v="DERECHO PROCESAL"/>
  </r>
  <r>
    <x v="19"/>
    <x v="6"/>
    <n v="5014"/>
    <s v="5014G"/>
    <s v="GRUPO-A"/>
    <n v="42053327"/>
    <s v="Derecho de daños"/>
    <s v="GG"/>
    <s v="GRUPO GRANDE"/>
    <s v="5014G"/>
    <s v="GG de Derecho de daños"/>
    <s v="GRUPO-A"/>
    <s v="GG de Derecho de daños"/>
    <s v="2S"/>
    <n v="42053327"/>
    <s v="VENTURA"/>
    <s v="VENTURA"/>
    <s v="JOSÉ MANUEL"/>
    <s v="joventur"/>
    <s v="jmanuel.ventura@unirioja.es"/>
    <n v="3"/>
    <n v="3"/>
    <n v="534"/>
    <s v="CONTRATADO DOCTOR -TIPO 1"/>
    <s v="C01"/>
    <s v="TIEMPO COMPLETO"/>
    <s v="2004-10-01 00:00:00.0"/>
    <s v="null"/>
    <s v="LD100299"/>
    <s v="CONTRATADO DOCTOR TIPO1"/>
    <s v="R103"/>
    <x v="1"/>
    <n v="130"/>
    <s v="DERECHO CIVIL"/>
  </r>
  <r>
    <x v="19"/>
    <x v="6"/>
    <n v="5015"/>
    <s v="5015G"/>
    <s v="GRUPO-A"/>
    <n v="16019533"/>
    <s v="Tutela penal y penitenciaria"/>
    <s v="GG"/>
    <s v="GRUPO GRANDE"/>
    <s v="5015G"/>
    <s v="GG de Tutela penal y penitenciaria"/>
    <s v="GRUPO-A"/>
    <s v="GG de Tutela penal y penitenciaria"/>
    <s v="1S"/>
    <n v="16019533"/>
    <s v="GARCIANDÍA"/>
    <s v="GONZÁLEZ"/>
    <s v="PEDRO MARÍA"/>
    <s v="pgarcian"/>
    <s v="pedro.garciandia@unirioja.es"/>
    <n v="0"/>
    <n v="0"/>
    <n v="500"/>
    <s v="CATEDRATICO DE UNIVERSIDAD"/>
    <s v="C01"/>
    <s v="TIEMPO COMPLETO"/>
    <s v="2017-09-15 00:00:00.0"/>
    <s v="null"/>
    <s v="DF100278"/>
    <s v="CATEDRÁTICO DE UNIVERSIDAD"/>
    <s v="R103"/>
    <x v="1"/>
    <n v="175"/>
    <s v="DERECHO PROCESAL"/>
  </r>
  <r>
    <x v="19"/>
    <x v="6"/>
    <n v="5015"/>
    <s v="5015G"/>
    <s v="GRUPO-A"/>
    <n v="16576351"/>
    <s v="Tutela penal y penitenciaria"/>
    <s v="GG"/>
    <s v="GRUPO GRANDE"/>
    <s v="5015G"/>
    <s v="GG de Tutela penal y penitenciaria"/>
    <s v="GRUPO-A"/>
    <s v="GG de Tutela penal y penitenciaria"/>
    <s v="1S"/>
    <n v="16576351"/>
    <s v="URREA"/>
    <s v="CORRES"/>
    <s v="MARIOLA"/>
    <s v="maurrea"/>
    <s v="mariola.urrea@unirioja.es"/>
    <n v="0.5"/>
    <n v="0.5"/>
    <n v="504"/>
    <s v="PROFESOR TITULAR UNIVERSIDAD"/>
    <s v="C01"/>
    <s v="TIEMPO COMPLETO"/>
    <s v="2009-06-12 00:00:00.0"/>
    <s v="null"/>
    <s v="DF100231"/>
    <s v="PROFESOR TITULAR DE UNIVERSIDAD"/>
    <s v="R103"/>
    <x v="1"/>
    <n v="160"/>
    <s v="DERECHO INTERNACIONAL PUBLICO Y RELACIONES INTERNA"/>
  </r>
  <r>
    <x v="19"/>
    <x v="6"/>
    <n v="5015"/>
    <s v="5015G"/>
    <s v="GRUPO-A"/>
    <n v="16586693"/>
    <s v="Tutela penal y penitenciaria"/>
    <s v="GG"/>
    <s v="GRUPO GRANDE"/>
    <s v="5015G"/>
    <s v="GG de Tutela penal y penitenciaria"/>
    <s v="GRUPO-A"/>
    <s v="GG de Tutela penal y penitenciaria"/>
    <s v="1S"/>
    <n v="16586693"/>
    <s v="PÉREZ"/>
    <s v="GONZÁLEZ"/>
    <s v="SERGIO"/>
    <s v="seperez"/>
    <s v="sergio.perezg@unirioja.es"/>
    <n v="1.5"/>
    <n v="1.5"/>
    <n v="536"/>
    <s v="PROFESOR INTERINO"/>
    <s v="C01"/>
    <s v="TIEMPO COMPLETO"/>
    <s v="2018-09-17 00:00:00.0"/>
    <s v="null"/>
    <s v="PI101351"/>
    <s v="PROFESOR CONTRATADO INTERINO"/>
    <s v="R103"/>
    <x v="1"/>
    <n v="170"/>
    <s v="DERECHO PENAL"/>
  </r>
  <r>
    <x v="19"/>
    <x v="6"/>
    <n v="5016"/>
    <s v="5016G"/>
    <s v="GRUPO-A"/>
    <n v="16261031"/>
    <s v="Tutela administrativa y tributaria"/>
    <s v="GG"/>
    <s v="GRUPO GRANDE"/>
    <s v="5016G"/>
    <s v="GG de Tutela administrativa y tributaria"/>
    <s v="GRUPO-A"/>
    <s v="GG de Tutela administrativa y tributaria"/>
    <s v="2S"/>
    <n v="16261031"/>
    <s v="SANTAMARÍA"/>
    <s v="ARINAS"/>
    <s v="RENÉ JAVIER"/>
    <s v="resantam"/>
    <s v="rene-javier.santamaria@unirioja.es"/>
    <n v="1"/>
    <n v="1"/>
    <n v="504"/>
    <s v="PROFESOR TITULAR UNIVERSIDAD"/>
    <s v="01R"/>
    <s v="TIEMPO COMPLETO REDUCIDO"/>
    <s v="2016-09-15 00:00:00.0"/>
    <s v="null"/>
    <s v="DF100199"/>
    <s v="PROFESOR TITULAR DE UNIVERSIDAD"/>
    <s v="R103"/>
    <x v="1"/>
    <n v="125"/>
    <s v="DERECHO ADMINISTRATIVO"/>
  </r>
  <r>
    <x v="19"/>
    <x v="6"/>
    <n v="5016"/>
    <s v="5016G"/>
    <s v="GRUPO-A"/>
    <n v="16536773"/>
    <s v="Tutela administrativa y tributaria"/>
    <s v="GG"/>
    <s v="GRUPO GRANDE"/>
    <s v="5016G"/>
    <s v="GG de Tutela administrativa y tributaria"/>
    <s v="GRUPO-A"/>
    <s v="GG de Tutela administrativa y tributaria"/>
    <s v="2S"/>
    <n v="16536773"/>
    <s v="RUIZ DE PALACIOS"/>
    <s v="VILLAVERDE"/>
    <s v="JOSÉ IGNACIO"/>
    <s v="jiruizp"/>
    <s v="ji.ruiz-de-palacios@unirioja.es"/>
    <n v="1"/>
    <n v="1"/>
    <n v="535"/>
    <s v="COLABORADOR-TIPO 1"/>
    <s v="C01"/>
    <s v="TIEMPO COMPLETO"/>
    <s v="2007-06-13 00:00:00.0"/>
    <s v="null"/>
    <s v="LD100627"/>
    <s v="PROFESOR COLABORADOR TIPO 1"/>
    <s v="R103"/>
    <x v="1"/>
    <n v="150"/>
    <s v="DERECHO FINANCIERO Y TRIBUTARIO"/>
  </r>
  <r>
    <x v="19"/>
    <x v="6"/>
    <n v="5016"/>
    <s v="5016G"/>
    <s v="GRUPO-A"/>
    <n v="16566979"/>
    <s v="Tutela administrativa y tributaria"/>
    <s v="GG"/>
    <s v="GRUPO GRANDE"/>
    <s v="5016G"/>
    <s v="GG de Tutela administrativa y tributaria"/>
    <s v="GRUPO-A"/>
    <s v="GG de Tutela administrativa y tributaria"/>
    <s v="2S"/>
    <n v="16566979"/>
    <s v="BARRIOBERO"/>
    <s v="MARTÍNEZ"/>
    <s v="IGNACIO"/>
    <s v="igbarrio"/>
    <s v="ignacio.barriobero@unirioja.es"/>
    <n v="1"/>
    <n v="1"/>
    <n v="532"/>
    <s v="LABORAL DOCENTE-ASOCIADO"/>
    <s v="P06"/>
    <s v="TIEMPO PARCIAL (6+6 HORAS)"/>
    <s v="2016-09-15 00:00:00.0"/>
    <s v="2019-09-14 00:00:00.0"/>
    <s v="PI101100"/>
    <s v="PROFESOR ASOCIADO"/>
    <s v="R103"/>
    <x v="1"/>
    <n v="125"/>
    <s v="DERECHO ADMINISTRATIVO"/>
  </r>
  <r>
    <x v="19"/>
    <x v="6"/>
    <n v="5016"/>
    <s v="5016G"/>
    <s v="GRUPO-A"/>
    <n v="16598717"/>
    <s v="Tutela administrativa y tributaria"/>
    <s v="GG"/>
    <s v="GRUPO GRANDE"/>
    <s v="5016G"/>
    <s v="GG de Tutela administrativa y tributaria"/>
    <s v="GRUPO-A"/>
    <s v="GG de Tutela administrativa y tributaria"/>
    <s v="2S"/>
    <n v="16598717"/>
    <s v="SAN MARTÍN"/>
    <s v="SEGURA"/>
    <s v="DAVID"/>
    <s v="dasan-ma"/>
    <s v="david.san-martin@unirioja.es"/>
    <n v="2"/>
    <n v="2"/>
    <n v="536"/>
    <s v="PROFESOR INTERINO"/>
    <s v="C01"/>
    <s v="TIEMPO COMPLETO"/>
    <s v="2018-09-24 00:00:00.0"/>
    <s v="2019-09-14 00:00:00.0"/>
    <s v="PI101421"/>
    <s v="PROFESOR CONTRATADO INTERINO"/>
    <s v="R103"/>
    <x v="1"/>
    <n v="125"/>
    <s v="DERECHO ADMINISTRATIVO"/>
  </r>
  <r>
    <x v="19"/>
    <x v="6"/>
    <n v="5017"/>
    <s v="5017G"/>
    <s v="GRUPO-A"/>
    <n v="16542669"/>
    <s v="Tutela laboral"/>
    <s v="GG"/>
    <s v="GRUPO GRANDE"/>
    <s v="5017G"/>
    <s v="GG de Tutela laboral"/>
    <s v="GRUPO-A"/>
    <s v="GG de Tutela laboral"/>
    <s v="2S"/>
    <n v="16542669"/>
    <s v="ARRUGA"/>
    <s v="SEGURA"/>
    <s v="MARÍA CONCEPCIÓN"/>
    <s v="m-arruga"/>
    <s v="maria-concepcion.arruga@unirioja.es"/>
    <n v="0.2"/>
    <n v="0.2"/>
    <s v="A-0537"/>
    <s v="TITULAR"/>
    <s v="C01"/>
    <s v="TIEMPO COMPLETO"/>
    <s v="2011-01-01 00:00:00.0"/>
    <s v="null"/>
    <s v="PI100875"/>
    <s v="TITULAR"/>
    <s v="R103"/>
    <x v="1"/>
    <n v="140"/>
    <s v="DERECHO DEL TRABAJO Y DE LA SEGURIDAD SOCIAL"/>
  </r>
  <r>
    <x v="19"/>
    <x v="6"/>
    <n v="5017"/>
    <s v="5017G"/>
    <s v="GRUPO-A"/>
    <n v="16563493"/>
    <s v="Tutela laboral"/>
    <s v="GG"/>
    <s v="GRUPO GRANDE"/>
    <s v="5017G"/>
    <s v="GG de Tutela laboral"/>
    <s v="GRUPO-A"/>
    <s v="GG de Tutela laboral"/>
    <s v="2S"/>
    <n v="16563493"/>
    <s v="SESMA"/>
    <s v="BASTIDA"/>
    <s v="BEGOÑA"/>
    <s v="bsesma"/>
    <s v="begona.sesma@unirioja.es"/>
    <n v="2.8"/>
    <n v="2.8"/>
    <n v="534"/>
    <s v="CONTRATADO DOCTOR -TIPO 1"/>
    <s v="C01"/>
    <s v="TIEMPO COMPLETO"/>
    <s v="2008-09-19 00:00:00.0"/>
    <s v="null"/>
    <s v="LD100628"/>
    <s v="PROFESOR CONTRATADO DOCTOR -TIPO 1"/>
    <s v="R103"/>
    <x v="1"/>
    <n v="140"/>
    <s v="DERECHO DEL TRABAJO Y DE LA SEGURIDAD SOCIAL"/>
  </r>
  <r>
    <x v="19"/>
    <x v="6"/>
    <n v="5018"/>
    <s v="5018G"/>
    <s v="GRUPO-A"/>
    <n v="2856545"/>
    <s v="Prácticas externas I"/>
    <s v="GG"/>
    <s v="GRUPO GRANDE"/>
    <s v="5018G"/>
    <s v="GG de Prácticas externas I"/>
    <s v="GRUPO-A"/>
    <s v="GG de Prácticas externas I"/>
    <s v="2S"/>
    <n v="2856545"/>
    <s v="MARTÍNEZ"/>
    <s v="NAVAS"/>
    <s v="ISABEL"/>
    <s v="ismarti"/>
    <s v="isabel.mnavas@unirioja.es"/>
    <n v="0.2"/>
    <n v="0.2"/>
    <n v="504"/>
    <s v="PROFESOR TITULAR UNIVERSIDAD"/>
    <s v="01R"/>
    <s v="TIEMPO COMPLETO REDUCIDO"/>
    <s v="2017-09-16 00:00:00.0"/>
    <s v="null"/>
    <s v="DF31109"/>
    <s v="TITULAR DE UNIVERSIDAD"/>
    <s v="R103"/>
    <x v="1"/>
    <n v="470"/>
    <s v="HISTORIA DEL DERECHO Y DE LAS INSTITUCIONES"/>
  </r>
  <r>
    <x v="19"/>
    <x v="6"/>
    <n v="5018"/>
    <s v="5018G"/>
    <s v="GRUPO-A"/>
    <n v="9308464"/>
    <s v="Prácticas externas I"/>
    <s v="GG"/>
    <s v="GRUPO GRANDE"/>
    <s v="5018G"/>
    <s v="GG de Prácticas externas I"/>
    <s v="GRUPO-A"/>
    <s v="GG de Prácticas externas I"/>
    <s v="2S"/>
    <n v="9308464"/>
    <s v="VEGA"/>
    <s v="GUTIÉRREZ"/>
    <s v="ANA MARÍA"/>
    <s v="anavega"/>
    <s v="ana.vega@unirioja.es"/>
    <n v="0.2"/>
    <n v="0.2"/>
    <n v="500"/>
    <s v="CATEDRATICO DE UNIVERSIDAD"/>
    <s v="C01"/>
    <s v="TIEMPO COMPLETO"/>
    <s v="2007-05-13 00:00:00.0"/>
    <s v="null"/>
    <s v="DF100208"/>
    <s v="CATEDRÁTICO DE UNIVERSIDAD"/>
    <s v="R103"/>
    <x v="1"/>
    <n v="145"/>
    <s v="DERECHO ECLESIÁSTICO DEL ESTADO"/>
  </r>
  <r>
    <x v="19"/>
    <x v="6"/>
    <n v="5018"/>
    <s v="5018G"/>
    <s v="GRUPO-A"/>
    <n v="16019533"/>
    <s v="Prácticas externas I"/>
    <s v="GG"/>
    <s v="GRUPO GRANDE"/>
    <s v="5018G"/>
    <s v="GG de Prácticas externas I"/>
    <s v="GRUPO-A"/>
    <s v="GG de Prácticas externas I"/>
    <s v="2S"/>
    <n v="16019533"/>
    <s v="GARCIANDÍA"/>
    <s v="GONZÁLEZ"/>
    <s v="PEDRO MARÍA"/>
    <s v="pgarcian"/>
    <s v="pedro.garciandia@unirioja.es"/>
    <n v="0.3"/>
    <n v="0.3"/>
    <n v="500"/>
    <s v="CATEDRATICO DE UNIVERSIDAD"/>
    <s v="C01"/>
    <s v="TIEMPO COMPLETO"/>
    <s v="2017-09-15 00:00:00.0"/>
    <s v="null"/>
    <s v="DF100278"/>
    <s v="CATEDRÁTICO DE UNIVERSIDAD"/>
    <s v="R103"/>
    <x v="1"/>
    <n v="175"/>
    <s v="DERECHO PROCESAL"/>
  </r>
  <r>
    <x v="19"/>
    <x v="6"/>
    <n v="5018"/>
    <s v="5018G"/>
    <s v="GRUPO-A"/>
    <n v="16500778"/>
    <s v="Prácticas externas I"/>
    <s v="GG"/>
    <s v="GRUPO GRANDE"/>
    <s v="5018G"/>
    <s v="GG de Prácticas externas I"/>
    <s v="GRUPO-A"/>
    <s v="GG de Prácticas externas I"/>
    <s v="2S"/>
    <n v="16500778"/>
    <s v="MURILLAS"/>
    <s v="ESCUDERO"/>
    <s v="JUAN MANUEL"/>
    <s v="jumurill"/>
    <s v="juan-manuel.murillas@unirioja.es"/>
    <n v="0.2"/>
    <n v="0.2"/>
    <n v="534"/>
    <s v="CONTRATADO DOCTOR -TIPO 1"/>
    <s v="C01"/>
    <s v="TIEMPO COMPLETO"/>
    <s v="2015-10-17 00:00:00.0"/>
    <s v="null"/>
    <s v="LD100615"/>
    <s v="PROFESOR CONTRATADO DOCTOR -TIPO 1"/>
    <s v="R103"/>
    <x v="1"/>
    <n v="130"/>
    <s v="DERECHO CIVIL"/>
  </r>
  <r>
    <x v="19"/>
    <x v="6"/>
    <n v="5018"/>
    <s v="5018G"/>
    <s v="GRUPO-A"/>
    <n v="16542669"/>
    <s v="Prácticas externas I"/>
    <s v="GG"/>
    <s v="GRUPO GRANDE"/>
    <s v="5018G"/>
    <s v="GG de Prácticas externas I"/>
    <s v="GRUPO-A"/>
    <s v="GG de Prácticas externas I"/>
    <s v="2S"/>
    <n v="16542669"/>
    <s v="ARRUGA"/>
    <s v="SEGURA"/>
    <s v="MARÍA CONCEPCIÓN"/>
    <s v="m-arruga"/>
    <s v="maria-concepcion.arruga@unirioja.es"/>
    <n v="0.1"/>
    <n v="0.1"/>
    <s v="A-0537"/>
    <s v="TITULAR"/>
    <s v="C01"/>
    <s v="TIEMPO COMPLETO"/>
    <s v="2011-01-01 00:00:00.0"/>
    <s v="null"/>
    <s v="PI100875"/>
    <s v="TITULAR"/>
    <s v="R103"/>
    <x v="1"/>
    <n v="140"/>
    <s v="DERECHO DEL TRABAJO Y DE LA SEGURIDAD SOCIAL"/>
  </r>
  <r>
    <x v="19"/>
    <x v="6"/>
    <n v="5018"/>
    <s v="5018G"/>
    <s v="GRUPO-A"/>
    <n v="16554062"/>
    <s v="Prácticas externas I"/>
    <s v="GG"/>
    <s v="GRUPO GRANDE"/>
    <s v="5018G"/>
    <s v="GG de Prácticas externas I"/>
    <s v="GRUPO-A"/>
    <s v="GG de Prácticas externas I"/>
    <s v="2S"/>
    <n v="16554062"/>
    <s v="CÁMARA"/>
    <s v="LAPUENTE"/>
    <s v="SERGIO"/>
    <s v="secamara"/>
    <s v="sergio.camara@unirioja.es"/>
    <n v="0.2"/>
    <n v="0.2"/>
    <n v="500"/>
    <s v="CATEDRATICO DE UNIVERSIDAD"/>
    <s v="C01"/>
    <s v="TIEMPO COMPLETO"/>
    <s v="2007-10-15 00:00:00.0"/>
    <s v="null"/>
    <s v="DF100216"/>
    <s v="CATEDRÁTICO DE UNIVERSIDAD"/>
    <s v="R103"/>
    <x v="1"/>
    <n v="130"/>
    <s v="DERECHO CIVIL"/>
  </r>
  <r>
    <x v="19"/>
    <x v="6"/>
    <n v="5018"/>
    <s v="5018G"/>
    <s v="GRUPO-A"/>
    <n v="51616377"/>
    <s v="Prácticas externas I"/>
    <s v="GG"/>
    <s v="GRUPO GRANDE"/>
    <s v="5018G"/>
    <s v="GG de Prácticas externas I"/>
    <s v="GRUPO-A"/>
    <s v="GG de Prácticas externas I"/>
    <s v="2S"/>
    <n v="51616377"/>
    <s v="AGUDO"/>
    <s v="RUIZ"/>
    <s v="ALFONSO"/>
    <s v="alagudo"/>
    <s v="alfonso.agudo@unirioja.es"/>
    <n v="0.2"/>
    <n v="0.2"/>
    <n v="500"/>
    <s v="CATEDRATICO DE UNIVERSIDAD"/>
    <s v="C01"/>
    <s v="TIEMPO COMPLETO"/>
    <s v="2013-09-01 00:00:00.0"/>
    <s v="null"/>
    <s v="DF100223"/>
    <s v="CATEDRÁTICO DE UNIVERSIDAD"/>
    <s v="R103"/>
    <x v="1"/>
    <n v="180"/>
    <s v="DERECHO ROMANO"/>
  </r>
  <r>
    <x v="19"/>
    <x v="6"/>
    <n v="5019"/>
    <s v="5019G"/>
    <s v="GRUPO-A"/>
    <n v="9308464"/>
    <s v="Prácticas externas II"/>
    <s v="GG"/>
    <s v="GRUPO GRANDE"/>
    <s v="5019G"/>
    <s v="GG de Prácticas externas II"/>
    <s v="GRUPO-A"/>
    <s v="GG de Prácticas externas II"/>
    <s v="1S"/>
    <n v="9308464"/>
    <s v="VEGA"/>
    <s v="GUTIÉRREZ"/>
    <s v="ANA MARÍA"/>
    <s v="anavega"/>
    <s v="ana.vega@unirioja.es"/>
    <n v="0.8"/>
    <n v="0.8"/>
    <n v="500"/>
    <s v="CATEDRATICO DE UNIVERSIDAD"/>
    <s v="C01"/>
    <s v="TIEMPO COMPLETO"/>
    <s v="2007-05-13 00:00:00.0"/>
    <s v="null"/>
    <s v="DF100208"/>
    <s v="CATEDRÁTICO DE UNIVERSIDAD"/>
    <s v="R103"/>
    <x v="1"/>
    <n v="145"/>
    <s v="DERECHO ECLESIÁSTICO DEL ESTADO"/>
  </r>
  <r>
    <x v="19"/>
    <x v="6"/>
    <n v="5019"/>
    <s v="5019G"/>
    <s v="GRUPO-A"/>
    <n v="16019533"/>
    <s v="Prácticas externas II"/>
    <s v="GG"/>
    <s v="GRUPO GRANDE"/>
    <s v="5019G"/>
    <s v="GG de Prácticas externas II"/>
    <s v="GRUPO-A"/>
    <s v="GG de Prácticas externas II"/>
    <s v="1S"/>
    <n v="16019533"/>
    <s v="GARCIANDÍA"/>
    <s v="GONZÁLEZ"/>
    <s v="PEDRO MARÍA"/>
    <s v="pgarcian"/>
    <s v="pedro.garciandia@unirioja.es"/>
    <n v="0"/>
    <n v="0"/>
    <n v="500"/>
    <s v="CATEDRATICO DE UNIVERSIDAD"/>
    <s v="C01"/>
    <s v="TIEMPO COMPLETO"/>
    <s v="2017-09-15 00:00:00.0"/>
    <s v="null"/>
    <s v="DF100278"/>
    <s v="CATEDRÁTICO DE UNIVERSIDAD"/>
    <s v="R103"/>
    <x v="1"/>
    <n v="175"/>
    <s v="DERECHO PROCESAL"/>
  </r>
  <r>
    <x v="19"/>
    <x v="6"/>
    <n v="5019"/>
    <s v="5019G"/>
    <s v="GRUPO-A"/>
    <n v="16500778"/>
    <s v="Prácticas externas II"/>
    <s v="GG"/>
    <s v="GRUPO GRANDE"/>
    <s v="5019G"/>
    <s v="GG de Prácticas externas II"/>
    <s v="GRUPO-A"/>
    <s v="GG de Prácticas externas II"/>
    <s v="1S"/>
    <n v="16500778"/>
    <s v="MURILLAS"/>
    <s v="ESCUDERO"/>
    <s v="JUAN MANUEL"/>
    <s v="jumurill"/>
    <s v="juan-manuel.murillas@unirioja.es"/>
    <n v="0.8"/>
    <n v="0.8"/>
    <n v="534"/>
    <s v="CONTRATADO DOCTOR -TIPO 1"/>
    <s v="C01"/>
    <s v="TIEMPO COMPLETO"/>
    <s v="2015-10-17 00:00:00.0"/>
    <s v="null"/>
    <s v="LD100615"/>
    <s v="PROFESOR CONTRATADO DOCTOR -TIPO 1"/>
    <s v="R103"/>
    <x v="1"/>
    <n v="130"/>
    <s v="DERECHO CIVIL"/>
  </r>
  <r>
    <x v="19"/>
    <x v="6"/>
    <n v="5019"/>
    <s v="5019G"/>
    <s v="GRUPO-A"/>
    <n v="16503381"/>
    <s v="Prácticas externas II"/>
    <s v="GG"/>
    <s v="GRUPO GRANDE"/>
    <s v="5019G"/>
    <s v="GG de Prácticas externas II"/>
    <s v="GRUPO-A"/>
    <s v="GG de Prácticas externas II"/>
    <s v="1S"/>
    <n v="16503381"/>
    <s v="SÁENZ"/>
    <s v="BERCEO"/>
    <s v="Mª. CARMEN"/>
    <s v="casaenz"/>
    <s v="carmen.saenz@unirioja.es"/>
    <n v="0.8"/>
    <n v="0.8"/>
    <n v="504"/>
    <s v="PROFESOR TITULAR UNIVERSIDAD"/>
    <s v="01A"/>
    <s v="TIEMPO COMPLETO AMPLIADO"/>
    <s v="2012-09-01 00:00:00.0"/>
    <s v="2018-12-02 00:00:00.0"/>
    <s v="DF31110"/>
    <s v="TITULAR DE UNIVERSIDAD"/>
    <s v="R103"/>
    <x v="1"/>
    <n v="470"/>
    <s v="HISTORIA DEL DERECHO Y DE LAS INSTITUCIONES"/>
  </r>
  <r>
    <x v="19"/>
    <x v="6"/>
    <n v="5019"/>
    <s v="5019G"/>
    <s v="GRUPO-A"/>
    <n v="16542669"/>
    <s v="Prácticas externas II"/>
    <s v="GG"/>
    <s v="GRUPO GRANDE"/>
    <s v="5019G"/>
    <s v="GG de Prácticas externas II"/>
    <s v="GRUPO-A"/>
    <s v="GG de Prácticas externas II"/>
    <s v="1S"/>
    <n v="16542669"/>
    <s v="ARRUGA"/>
    <s v="SEGURA"/>
    <s v="MARÍA CONCEPCIÓN"/>
    <s v="m-arruga"/>
    <s v="maria-concepcion.arruga@unirioja.es"/>
    <n v="0.4"/>
    <n v="0.4"/>
    <s v="A-0537"/>
    <s v="TITULAR"/>
    <s v="C01"/>
    <s v="TIEMPO COMPLETO"/>
    <s v="2011-01-01 00:00:00.0"/>
    <s v="null"/>
    <s v="PI100875"/>
    <s v="TITULAR"/>
    <s v="R103"/>
    <x v="1"/>
    <n v="140"/>
    <s v="DERECHO DEL TRABAJO Y DE LA SEGURIDAD SOCIAL"/>
  </r>
  <r>
    <x v="19"/>
    <x v="6"/>
    <n v="5019"/>
    <s v="5019G"/>
    <s v="GRUPO-A"/>
    <n v="16554062"/>
    <s v="Prácticas externas II"/>
    <s v="GG"/>
    <s v="GRUPO GRANDE"/>
    <s v="5019G"/>
    <s v="GG de Prácticas externas II"/>
    <s v="GRUPO-A"/>
    <s v="GG de Prácticas externas II"/>
    <s v="1S"/>
    <n v="16554062"/>
    <s v="CÁMARA"/>
    <s v="LAPUENTE"/>
    <s v="SERGIO"/>
    <s v="secamara"/>
    <s v="sergio.camara@unirioja.es"/>
    <n v="0.8"/>
    <n v="0.8"/>
    <n v="500"/>
    <s v="CATEDRATICO DE UNIVERSIDAD"/>
    <s v="C01"/>
    <s v="TIEMPO COMPLETO"/>
    <s v="2007-10-15 00:00:00.0"/>
    <s v="null"/>
    <s v="DF100216"/>
    <s v="CATEDRÁTICO DE UNIVERSIDAD"/>
    <s v="R103"/>
    <x v="1"/>
    <n v="130"/>
    <s v="DERECHO CIVIL"/>
  </r>
  <r>
    <x v="19"/>
    <x v="6"/>
    <n v="5019"/>
    <s v="5019G"/>
    <s v="GRUPO-A"/>
    <n v="51616377"/>
    <s v="Prácticas externas II"/>
    <s v="GG"/>
    <s v="GRUPO GRANDE"/>
    <s v="5019G"/>
    <s v="GG de Prácticas externas II"/>
    <s v="GRUPO-A"/>
    <s v="GG de Prácticas externas II"/>
    <s v="1S"/>
    <n v="51616377"/>
    <s v="AGUDO"/>
    <s v="RUIZ"/>
    <s v="ALFONSO"/>
    <s v="alagudo"/>
    <s v="alfonso.agudo@unirioja.es"/>
    <n v="0.8"/>
    <n v="0.8"/>
    <n v="500"/>
    <s v="CATEDRATICO DE UNIVERSIDAD"/>
    <s v="C01"/>
    <s v="TIEMPO COMPLETO"/>
    <s v="2013-09-01 00:00:00.0"/>
    <s v="null"/>
    <s v="DF100223"/>
    <s v="CATEDRÁTICO DE UNIVERSIDAD"/>
    <s v="R103"/>
    <x v="1"/>
    <n v="180"/>
    <s v="DERECHO ROMANO"/>
  </r>
  <r>
    <x v="19"/>
    <x v="6"/>
    <n v="5020"/>
    <s v="5020G"/>
    <s v="GRUPO-A"/>
    <n v="16019533"/>
    <s v="Trabajo fin del Máster"/>
    <s v="GG"/>
    <s v="GRUPO GRANDE"/>
    <s v="5020G"/>
    <s v="GG Trabajo fin del Máster"/>
    <s v="GRUPO-A"/>
    <s v="GRUPO DE MATRÍCULA"/>
    <s v="I"/>
    <n v="16019533"/>
    <s v="GARCIANDÍA"/>
    <s v="GONZÁLEZ"/>
    <s v="PEDRO MARÍA"/>
    <s v="pgarcian"/>
    <s v="pedro.garciandia@unirioja.es"/>
    <n v="0"/>
    <n v="0"/>
    <n v="500"/>
    <s v="CATEDRATICO DE UNIVERSIDAD"/>
    <s v="C01"/>
    <s v="TIEMPO COMPLETO"/>
    <s v="2017-09-15 00:00:00.0"/>
    <s v="null"/>
    <s v="DF100278"/>
    <s v="CATEDRÁTICO DE UNIVERSIDAD"/>
    <s v="R103"/>
    <x v="1"/>
    <n v="175"/>
    <s v="DERECHO PROCESAL"/>
  </r>
  <r>
    <x v="20"/>
    <x v="6"/>
    <n v="5030"/>
    <s v="5030G"/>
    <s v="GRUPO-A"/>
    <n v="16541342"/>
    <s v="Dinámica no lineal y aplicaciones"/>
    <s v="GG"/>
    <s v="GRUPO GRANDE"/>
    <s v="5030G"/>
    <s v="GG de Dinámica no lineal y aplicaciones"/>
    <s v="GRUPO-A"/>
    <s v="GG de Dinámica no lineal y aplicaciones"/>
    <s v="2S"/>
    <n v="16541342"/>
    <s v="LANCHARES"/>
    <s v="BARRASA"/>
    <s v="VÍCTOR"/>
    <s v="vlancha"/>
    <s v="vlancha@unirioja.es"/>
    <n v="2"/>
    <n v="2"/>
    <n v="504"/>
    <s v="PROFESOR TITULAR UNIVERSIDAD"/>
    <s v="01R"/>
    <s v="TIEMPO COMPLETO REDUCIDO"/>
    <s v="2012-09-01 00:00:00.0"/>
    <s v="null"/>
    <s v="DF32264"/>
    <s v="TITULAR DE UNIVERSIDAD"/>
    <s v="R111"/>
    <x v="7"/>
    <n v="595"/>
    <s v="MATEMÁTICA APLICADA"/>
  </r>
  <r>
    <x v="20"/>
    <x v="6"/>
    <n v="5036"/>
    <s v="5036G"/>
    <s v="GRUPO-A"/>
    <n v="18009522"/>
    <s v="Programación científica y Álgebra computacional"/>
    <s v="GG"/>
    <s v="GRUPO GRANDE"/>
    <s v="5036G"/>
    <s v="GG de Programación científica y Álgebra computacional"/>
    <s v="GRUPO-A"/>
    <s v="GG de Programación científica y Álgebra computacional"/>
    <s v="2S"/>
    <n v="18009522"/>
    <s v="LALIENA"/>
    <s v="CLEMENTE"/>
    <s v="JESÚS ANTONIO"/>
    <s v="laliena"/>
    <s v="jesus.laliena@unirioja.es"/>
    <n v="3"/>
    <n v="3"/>
    <n v="500"/>
    <s v="CATEDRATICO DE UNIVERSIDAD"/>
    <s v="01R"/>
    <s v="TIEMPO COMPLETO REDUCIDO"/>
    <s v="2018-11-27 00:00:00.0"/>
    <s v="null"/>
    <s v="DF100378"/>
    <s v="CATEDRÁTICO DE UNIVERSIDAD"/>
    <s v="R111"/>
    <x v="7"/>
    <n v="5"/>
    <s v="ÁLGEBRA"/>
  </r>
  <r>
    <x v="20"/>
    <x v="6"/>
    <n v="5037"/>
    <s v="5037G"/>
    <s v="GRUPO-A"/>
    <n v="16565041"/>
    <s v="Análisis funcional y de Fourier"/>
    <s v="GG"/>
    <s v="GRUPO GRANDE"/>
    <s v="5037G"/>
    <s v="GG de Análisis funcional y de Fourier"/>
    <s v="GRUPO-A"/>
    <s v="GG de Análisis funcional y de Fourier"/>
    <s v="1S"/>
    <n v="16565041"/>
    <s v="CIAURRI"/>
    <s v="RAMÍREZ"/>
    <s v="OSCAR"/>
    <s v="osciaurr"/>
    <s v="oscar.ciaurri@unirioja.es"/>
    <n v="2"/>
    <n v="2"/>
    <n v="500"/>
    <s v="CATEDRATICO DE UNIVERSIDAD"/>
    <s v="01R"/>
    <s v="TIEMPO COMPLETO REDUCIDO"/>
    <s v="2018-12-05 00:00:00.0"/>
    <s v="null"/>
    <s v="DF100379"/>
    <s v="CATEDRÁTICO DE UNIVERSIDAD"/>
    <s v="R111"/>
    <x v="7"/>
    <n v="15"/>
    <s v="ANÁLISIS MATEMÁTICO"/>
  </r>
  <r>
    <x v="20"/>
    <x v="6"/>
    <n v="5037"/>
    <s v="5037G"/>
    <s v="GRUPO-A"/>
    <n v="72786536"/>
    <s v="Análisis funcional y de Fourier"/>
    <s v="GG"/>
    <s v="GRUPO GRANDE"/>
    <s v="5037G"/>
    <s v="GG de Análisis funcional y de Fourier"/>
    <s v="GRUPO-A"/>
    <s v="GG de Análisis funcional y de Fourier"/>
    <s v="1S"/>
    <n v="72786536"/>
    <s v="MÍNGUEZ"/>
    <s v="CENICEROS"/>
    <s v="JUDIT"/>
    <s v="jminguez"/>
    <s v="judit.minguez@unirioja.es"/>
    <n v="2"/>
    <n v="2"/>
    <n v="534"/>
    <s v="CONTRATADO DOCTOR -TIPO 1"/>
    <s v="C01"/>
    <s v="TIEMPO COMPLETO"/>
    <s v="2007-07-20 00:00:00.0"/>
    <s v="null"/>
    <s v="LD100578"/>
    <s v="CONTRATADO DOCTOR"/>
    <s v="R111"/>
    <x v="7"/>
    <n v="15"/>
    <s v="ANÁLISIS MATEMÁTICO"/>
  </r>
  <r>
    <x v="20"/>
    <x v="6"/>
    <n v="5041"/>
    <s v="5041G"/>
    <s v="GRUPO-A"/>
    <n v="16511992"/>
    <s v="Trabajo fin de Máster"/>
    <s v="GG"/>
    <s v="GRUPO GRANDE"/>
    <s v="5041G"/>
    <s v="GG de Trabajo fin de Máster"/>
    <s v="GRUPO-A"/>
    <s v="GRUPO DE MATRÍCULA"/>
    <s v="I"/>
    <n v="16511992"/>
    <s v="EXTREMIANA"/>
    <s v="ALDANA"/>
    <s v="JOSÉ IGNACIO"/>
    <s v="jextremi"/>
    <s v="jextremi@unirioja.es"/>
    <n v="0"/>
    <n v="0"/>
    <n v="504"/>
    <s v="PROFESOR TITULAR UNIVERSIDAD"/>
    <s v="01A"/>
    <s v="TIEMPO COMPLETO AMPLIADO"/>
    <s v="2012-09-01 00:00:00.0"/>
    <s v="null"/>
    <s v="DF32214"/>
    <s v="TITULAR DE UNIVERSIDAD"/>
    <s v="R111"/>
    <x v="7"/>
    <n v="440"/>
    <s v="GEOMETRÍA Y TOPOLOGÍA"/>
  </r>
  <r>
    <x v="21"/>
    <x v="6"/>
    <n v="5042"/>
    <s v="5042G"/>
    <s v="GRUPO-A"/>
    <n v="3893393"/>
    <s v="Historia de la música (siglos XVI-XXI)"/>
    <s v="GG"/>
    <s v="GRUPO GRANDE"/>
    <s v="5042G"/>
    <s v="GG de Historia de la música (siglos XVI-XXI)"/>
    <s v="GRUPO-A"/>
    <s v="GG de Historia de la música (siglos XVI-XXI)"/>
    <s v="1S"/>
    <n v="3893393"/>
    <s v="DOMÍNGUEZ"/>
    <s v="RODRÍGUEZ"/>
    <s v="JOSÉ MARÍA"/>
    <s v="jodoming"/>
    <s v="jose-maria.dominguez@unirioja.es"/>
    <n v="4.5"/>
    <n v="4.5"/>
    <n v="536"/>
    <s v="PROFESOR INTERINO"/>
    <s v="C01"/>
    <s v="TIEMPO COMPLETO"/>
    <s v="2015-09-15 00:00:00.0"/>
    <s v="2018-11-08 00:00:00.0"/>
    <s v="PI101052"/>
    <s v="PROFESOR CONTRATADO INTERINO"/>
    <s v="R114"/>
    <x v="3"/>
    <n v="635"/>
    <s v="MÚSICA"/>
  </r>
  <r>
    <x v="21"/>
    <x v="6"/>
    <n v="5042"/>
    <s v="5042G"/>
    <s v="GRUPO-A"/>
    <n v="47913128"/>
    <s v="Historia de la música (siglos XVI-XXI)"/>
    <s v="GG"/>
    <s v="GRUPO GRANDE"/>
    <s v="5042G"/>
    <s v="GG de Historia de la música (siglos XVI-XXI)"/>
    <s v="GRUPO-A"/>
    <s v="GG de Historia de la música (siglos XVI-XXI)"/>
    <s v="1S"/>
    <n v="47913128"/>
    <s v="BERTRAN"/>
    <s v="XIRAU"/>
    <s v="LLUIS"/>
    <s v="llbertra"/>
    <s v="lluis.bertran@unirioja.es"/>
    <n v="5.5"/>
    <n v="5.5"/>
    <n v="536"/>
    <s v="PROFESOR INTERINO"/>
    <s v="C01"/>
    <s v="TIEMPO COMPLETO"/>
    <s v="2018-11-23 00:00:00.0"/>
    <s v="2019-09-14 00:00:00.0"/>
    <s v="PI101445."/>
    <s v="PROFESOR CONTRATADO INTERINO A TIEMPO COMPLETO"/>
    <s v="R114"/>
    <x v="3"/>
    <n v="635"/>
    <s v="MÚSICA"/>
  </r>
  <r>
    <x v="21"/>
    <x v="6"/>
    <n v="5043"/>
    <s v="5043G"/>
    <s v="GRUPO-A"/>
    <n v="71118167"/>
    <s v="Historia y técnica del análisis musical (siglos XVI-XXI)"/>
    <s v="GG"/>
    <s v="GRUPO GRANDE"/>
    <s v="5043G"/>
    <s v="GG de Historia y técnica del análisis musical (siglos XVI-XXI)"/>
    <s v="GRUPO-A"/>
    <s v="GG de Historia y técnica del análisis musical (siglos XVI-XXI)"/>
    <s v="1S"/>
    <n v="71118167"/>
    <s v="QUEIPO"/>
    <s v="GUTIÉRREZ"/>
    <s v="CAROLINA"/>
    <s v="caqueipo"/>
    <s v="carolina.queipo@unirioja.es"/>
    <n v="10"/>
    <n v="10"/>
    <n v="532"/>
    <s v="LABORAL DOCENTE-ASOCIADO"/>
    <s v="P04"/>
    <s v="TIEMPO PARCIAL (4+4 HORAS)"/>
    <s v="2018-10-08 00:00:00.0"/>
    <s v="2019-09-14 00:00:00.0"/>
    <s v="PI101439"/>
    <s v="PROFESOR ASOCIADO"/>
    <s v="R114"/>
    <x v="3"/>
    <n v="635"/>
    <s v="MÚSICA"/>
  </r>
  <r>
    <x v="21"/>
    <x v="6"/>
    <n v="5043"/>
    <s v="5043G"/>
    <s v="GRUPO-A"/>
    <s v="X1448109"/>
    <s v="Historia y técnica del análisis musical (siglos XVI-XXI)"/>
    <s v="GG"/>
    <s v="GRUPO GRANDE"/>
    <s v="5043G"/>
    <s v="GG de Historia y técnica del análisis musical (siglos XVI-XXI)"/>
    <s v="GRUPO-A"/>
    <s v="GG de Historia y técnica del análisis musical (siglos XVI-XXI)"/>
    <s v="1S"/>
    <s v="X1448109"/>
    <s v="SCHMITT"/>
    <s v="null"/>
    <s v="THOMAS LUDWIG"/>
    <s v="thschmit"/>
    <s v="thomas.schmitt@unirioja.es"/>
    <n v="0"/>
    <n v="0"/>
    <n v="504"/>
    <s v="PROFESOR TITULAR UNIVERSIDAD"/>
    <s v="01R"/>
    <s v="TIEMPO COMPLETO REDUCIDO"/>
    <s v="2015-09-15 00:00:00.0"/>
    <s v="null"/>
    <s v="DF100140"/>
    <s v="PROFESOR TITULAR DE UNIVERSIDAD"/>
    <s v="R114"/>
    <x v="3"/>
    <n v="635"/>
    <s v="MÚSICA"/>
  </r>
  <r>
    <x v="21"/>
    <x v="6"/>
    <n v="5044"/>
    <s v="5044G"/>
    <s v="GRUPO-A"/>
    <n v="74845135"/>
    <s v="Métodos y técnicas de la investigación"/>
    <s v="GG"/>
    <s v="GRUPO GRANDE"/>
    <s v="5044G"/>
    <s v="GG de Métodos y técnicas de la investigación"/>
    <s v="GRUPO-A"/>
    <s v="GG de Métodos y técnicas de la investigación"/>
    <s v="2S"/>
    <n v="74845135"/>
    <s v="VEGA"/>
    <s v="PICHACO"/>
    <s v="BELÉN"/>
    <s v="bevega"/>
    <s v="belen.vega@unirioja.es"/>
    <n v="5"/>
    <n v="5"/>
    <n v="536"/>
    <s v="PROFESOR INTERINO"/>
    <s v="C01"/>
    <s v="TIEMPO COMPLETO"/>
    <s v="2017-09-15 00:00:00.0"/>
    <s v="null"/>
    <s v="PI101286"/>
    <s v="PROFESOR CONTRATADO INTERIO"/>
    <s v="R114"/>
    <x v="3"/>
    <n v="635"/>
    <s v="MÚSICA"/>
  </r>
  <r>
    <x v="21"/>
    <x v="6"/>
    <n v="5045"/>
    <s v="5045G"/>
    <s v="GRUPO-A"/>
    <n v="74845135"/>
    <s v="Pensamiento musical"/>
    <s v="GG"/>
    <s v="GRUPO GRANDE"/>
    <s v="5045G"/>
    <s v="GG de Pensamiento musical"/>
    <s v="GRUPO-A"/>
    <s v="GG de Pensamiento musical"/>
    <s v="2S"/>
    <n v="74845135"/>
    <s v="VEGA"/>
    <s v="PICHACO"/>
    <s v="BELÉN"/>
    <s v="bevega"/>
    <s v="belen.vega@unirioja.es"/>
    <n v="4"/>
    <n v="4"/>
    <n v="536"/>
    <s v="PROFESOR INTERINO"/>
    <s v="C01"/>
    <s v="TIEMPO COMPLETO"/>
    <s v="2017-09-15 00:00:00.0"/>
    <s v="null"/>
    <s v="PI101286"/>
    <s v="PROFESOR CONTRATADO INTERIO"/>
    <s v="R114"/>
    <x v="3"/>
    <n v="635"/>
    <s v="MÚSICA"/>
  </r>
  <r>
    <x v="21"/>
    <x v="6"/>
    <n v="5045"/>
    <s v="5045G"/>
    <s v="GRUPO-A"/>
    <s v="X1448109"/>
    <s v="Pensamiento musical"/>
    <s v="GG"/>
    <s v="GRUPO GRANDE"/>
    <s v="5045G"/>
    <s v="GG de Pensamiento musical"/>
    <s v="GRUPO-A"/>
    <s v="GG de Pensamiento musical"/>
    <s v="2S"/>
    <s v="X1448109"/>
    <s v="SCHMITT"/>
    <s v="null"/>
    <s v="THOMAS LUDWIG"/>
    <s v="thschmit"/>
    <s v="thomas.schmitt@unirioja.es"/>
    <n v="1"/>
    <n v="1"/>
    <n v="504"/>
    <s v="PROFESOR TITULAR UNIVERSIDAD"/>
    <s v="01R"/>
    <s v="TIEMPO COMPLETO REDUCIDO"/>
    <s v="2015-09-15 00:00:00.0"/>
    <s v="null"/>
    <s v="DF100140"/>
    <s v="PROFESOR TITULAR DE UNIVERSIDAD"/>
    <s v="R114"/>
    <x v="3"/>
    <n v="635"/>
    <s v="MÚSICA"/>
  </r>
  <r>
    <x v="21"/>
    <x v="6"/>
    <n v="5046"/>
    <s v="5046G"/>
    <s v="GRUPO-A"/>
    <s v="X1448109"/>
    <s v="Conceptos clave de la musicología"/>
    <s v="GG"/>
    <s v="GRUPO GRANDE"/>
    <s v="5046G"/>
    <s v="GG de Conceptos clave de la musicología"/>
    <s v="GRUPO-A"/>
    <s v="GG de Conceptos clave de la musicología"/>
    <s v="1S"/>
    <s v="X1448109"/>
    <s v="SCHMITT"/>
    <s v="null"/>
    <s v="THOMAS LUDWIG"/>
    <s v="thschmit"/>
    <s v="thomas.schmitt@unirioja.es"/>
    <n v="5"/>
    <n v="5"/>
    <n v="504"/>
    <s v="PROFESOR TITULAR UNIVERSIDAD"/>
    <s v="01R"/>
    <s v="TIEMPO COMPLETO REDUCIDO"/>
    <s v="2015-09-15 00:00:00.0"/>
    <s v="null"/>
    <s v="DF100140"/>
    <s v="PROFESOR TITULAR DE UNIVERSIDAD"/>
    <s v="R114"/>
    <x v="3"/>
    <n v="635"/>
    <s v="MÚSICA"/>
  </r>
  <r>
    <x v="21"/>
    <x v="6"/>
    <n v="5047"/>
    <s v="5047G"/>
    <s v="GRUPO-A"/>
    <n v="11956190"/>
    <s v="Historia y teoría de la interpretación musical"/>
    <s v="GG"/>
    <s v="GRUPO GRANDE"/>
    <s v="5047G"/>
    <s v="GG de Historia y teoría de la interpretación musical"/>
    <s v="GRUPO-A"/>
    <s v="GG de Historia y teoría de la interpretación musical"/>
    <s v="1S"/>
    <n v="11956190"/>
    <s v="RODRÍGUEZ"/>
    <s v="FERNÁNDEZ"/>
    <s v="PABLO LORENZO"/>
    <s v="parodrf"/>
    <s v="pablo.rodriguez@unirioja.es"/>
    <n v="5"/>
    <n v="5"/>
    <n v="534"/>
    <s v="CONTRATADO DOCTOR -TIPO 1"/>
    <s v="C01"/>
    <s v="TIEMPO COMPLETO"/>
    <s v="2011-07-29 00:00:00.0"/>
    <s v="null"/>
    <s v="DF31401"/>
    <s v="PROFESOR CONTRATADO DOCTOR"/>
    <s v="R114"/>
    <x v="3"/>
    <n v="635"/>
    <s v="MÚSICA"/>
  </r>
  <r>
    <x v="21"/>
    <x v="6"/>
    <n v="5048"/>
    <s v="5048G"/>
    <s v="GRUPO-A"/>
    <n v="3893393"/>
    <s v="Música y medios de comunicación"/>
    <s v="GG"/>
    <s v="GRUPO GRANDE"/>
    <s v="5048G"/>
    <s v="GG de Música y medios de comunicación"/>
    <s v="GRUPO-A"/>
    <s v="GG de Música y medios de comunicación"/>
    <s v="1S"/>
    <n v="3893393"/>
    <s v="DOMÍNGUEZ"/>
    <s v="RODRÍGUEZ"/>
    <s v="JOSÉ MARÍA"/>
    <s v="jodoming"/>
    <s v="jose-maria.dominguez@unirioja.es"/>
    <n v="2.25"/>
    <n v="2.25"/>
    <n v="536"/>
    <s v="PROFESOR INTERINO"/>
    <s v="C01"/>
    <s v="TIEMPO COMPLETO"/>
    <s v="2015-09-15 00:00:00.0"/>
    <s v="2018-11-08 00:00:00.0"/>
    <s v="PI101052"/>
    <s v="PROFESOR CONTRATADO INTERINO"/>
    <s v="R114"/>
    <x v="3"/>
    <n v="635"/>
    <s v="MÚSICA"/>
  </r>
  <r>
    <x v="21"/>
    <x v="6"/>
    <n v="5048"/>
    <s v="5048G"/>
    <s v="GRUPO-A"/>
    <n v="47913128"/>
    <s v="Música y medios de comunicación"/>
    <s v="GG"/>
    <s v="GRUPO GRANDE"/>
    <s v="5048G"/>
    <s v="GG de Música y medios de comunicación"/>
    <s v="GRUPO-A"/>
    <s v="GG de Música y medios de comunicación"/>
    <s v="1S"/>
    <n v="47913128"/>
    <s v="BERTRAN"/>
    <s v="XIRAU"/>
    <s v="LLUIS"/>
    <s v="llbertra"/>
    <s v="lluis.bertran@unirioja.es"/>
    <n v="2.75"/>
    <n v="2.75"/>
    <n v="536"/>
    <s v="PROFESOR INTERINO"/>
    <s v="C01"/>
    <s v="TIEMPO COMPLETO"/>
    <s v="2018-11-23 00:00:00.0"/>
    <s v="2019-09-14 00:00:00.0"/>
    <s v="PI101445."/>
    <s v="PROFESOR CONTRATADO INTERINO A TIEMPO COMPLETO"/>
    <s v="R114"/>
    <x v="3"/>
    <n v="635"/>
    <s v="MÚSICA"/>
  </r>
  <r>
    <x v="21"/>
    <x v="6"/>
    <n v="5049"/>
    <s v="5049G"/>
    <s v="GRUPO-A"/>
    <n v="24297134"/>
    <s v="Historiografía de la música"/>
    <s v="GG"/>
    <s v="GRUPO GRANDE"/>
    <s v="5049G"/>
    <s v="GG de Historiografía de la música"/>
    <s v="GRUPO-A"/>
    <s v="GG de Historiografía de la música"/>
    <s v="1S"/>
    <n v="24297134"/>
    <s v="RAMOS"/>
    <s v="LÓPEZ"/>
    <s v="MARÍA PILAR"/>
    <s v="maramol"/>
    <s v="pilar.ramos@unirioja.es"/>
    <n v="5"/>
    <n v="5"/>
    <n v="504"/>
    <s v="PROFESOR TITULAR UNIVERSIDAD"/>
    <s v="01R"/>
    <s v="TIEMPO COMPLETO REDUCIDO"/>
    <s v="2014-09-15 00:00:00.0"/>
    <s v="null"/>
    <s v="DF100213"/>
    <s v="PROFESOR TITULAR DE UNIVERSIDAD"/>
    <s v="R114"/>
    <x v="3"/>
    <n v="635"/>
    <s v="MÚSICA"/>
  </r>
  <r>
    <x v="21"/>
    <x v="6"/>
    <n v="5050"/>
    <s v="5050G"/>
    <s v="GRUPO-A"/>
    <n v="11956190"/>
    <s v="Discología"/>
    <s v="GG"/>
    <s v="GRUPO GRANDE"/>
    <s v="5050G"/>
    <s v="GG de Discología"/>
    <s v="GRUPO-A"/>
    <s v="GG de Discología"/>
    <s v="2S"/>
    <n v="11956190"/>
    <s v="RODRÍGUEZ"/>
    <s v="FERNÁNDEZ"/>
    <s v="PABLO LORENZO"/>
    <s v="parodrf"/>
    <s v="pablo.rodriguez@unirioja.es"/>
    <n v="5"/>
    <n v="5"/>
    <n v="534"/>
    <s v="CONTRATADO DOCTOR -TIPO 1"/>
    <s v="C01"/>
    <s v="TIEMPO COMPLETO"/>
    <s v="2011-07-29 00:00:00.0"/>
    <s v="null"/>
    <s v="DF31401"/>
    <s v="PROFESOR CONTRATADO DOCTOR"/>
    <s v="R114"/>
    <x v="3"/>
    <n v="635"/>
    <s v="MÚSICA"/>
  </r>
  <r>
    <x v="21"/>
    <x v="6"/>
    <n v="5051"/>
    <s v="5051G"/>
    <s v="GRUPO-A"/>
    <n v="11956190"/>
    <s v="Crítica musical"/>
    <s v="GG"/>
    <s v="GRUPO GRANDE"/>
    <s v="5051G"/>
    <s v="GG de Crítica musical"/>
    <s v="GRUPO-A"/>
    <s v="GG de Crítica musical"/>
    <s v="2S"/>
    <n v="11956190"/>
    <s v="RODRÍGUEZ"/>
    <s v="FERNÁNDEZ"/>
    <s v="PABLO LORENZO"/>
    <s v="parodrf"/>
    <s v="pablo.rodriguez@unirioja.es"/>
    <n v="5"/>
    <n v="5"/>
    <n v="534"/>
    <s v="CONTRATADO DOCTOR -TIPO 1"/>
    <s v="C01"/>
    <s v="TIEMPO COMPLETO"/>
    <s v="2011-07-29 00:00:00.0"/>
    <s v="null"/>
    <s v="DF31401"/>
    <s v="PROFESOR CONTRATADO DOCTOR"/>
    <s v="R114"/>
    <x v="3"/>
    <n v="635"/>
    <s v="MÚSICA"/>
  </r>
  <r>
    <x v="21"/>
    <x v="6"/>
    <n v="5051"/>
    <s v="5051G"/>
    <s v="GRUPO-A"/>
    <n v="45077734"/>
    <s v="Crítica musical"/>
    <s v="GG"/>
    <s v="GRUPO GRANDE"/>
    <s v="5051G"/>
    <s v="GG de Crítica musical"/>
    <s v="GRUPO-A"/>
    <s v="GG de Crítica musical"/>
    <s v="2S"/>
    <n v="45077734"/>
    <s v="CASCUDO"/>
    <s v="GARCÍA-VILLARACO"/>
    <s v="TERESA"/>
    <s v="tecascud"/>
    <s v="teresa.cascudo@unirioja.es"/>
    <n v="0"/>
    <n v="0"/>
    <s v="A-0504"/>
    <s v="PROFESOR TITULAR UNIVERSIDAD"/>
    <s v="C01"/>
    <s v="TIEMPO COMPLETO"/>
    <s v="2010-11-12 00:00:00.0"/>
    <s v="null"/>
    <s v="DF100285"/>
    <s v="PROFESOR TITULAR DE UNIVERSIDAD"/>
    <s v="R114"/>
    <x v="3"/>
    <n v="635"/>
    <s v="MÚSICA"/>
  </r>
  <r>
    <x v="21"/>
    <x v="6"/>
    <n v="5052"/>
    <s v="5052G"/>
    <s v="GRUPO-A"/>
    <s v="X1448109"/>
    <s v="Seminario de interpretación musical históricamente informada"/>
    <s v="GG"/>
    <s v="GRUPO GRANDE"/>
    <s v="5052G"/>
    <s v="GG de Seminario de interpretación musical históricamente informada"/>
    <s v="GRUPO-A"/>
    <s v="GG de Seminario de interpretación musical históricamente informada"/>
    <s v="2S"/>
    <s v="X1448109"/>
    <s v="SCHMITT"/>
    <s v="null"/>
    <s v="THOMAS LUDWIG"/>
    <s v="thschmit"/>
    <s v="thomas.schmitt@unirioja.es"/>
    <n v="5"/>
    <n v="5"/>
    <n v="504"/>
    <s v="PROFESOR TITULAR UNIVERSIDAD"/>
    <s v="01R"/>
    <s v="TIEMPO COMPLETO REDUCIDO"/>
    <s v="2015-09-15 00:00:00.0"/>
    <s v="null"/>
    <s v="DF100140"/>
    <s v="PROFESOR TITULAR DE UNIVERSIDAD"/>
    <s v="R114"/>
    <x v="3"/>
    <n v="635"/>
    <s v="MÚSICA"/>
  </r>
  <r>
    <x v="21"/>
    <x v="6"/>
    <n v="5053"/>
    <s v="5053G"/>
    <s v="GRUPO-A"/>
    <n v="26484884"/>
    <s v="Programación y gestión musical"/>
    <s v="GG"/>
    <s v="GRUPO GRANDE"/>
    <s v="5053G"/>
    <s v="GG de Programación y gestión musical"/>
    <s v="GRUPO-A"/>
    <s v="GG de Programación y gestión musical"/>
    <s v="2S"/>
    <n v="26484884"/>
    <s v="MARÍN"/>
    <s v="LÓPEZ"/>
    <s v="MIGUEL ÁNGEL"/>
    <s v="mimaril"/>
    <s v="miguel-angel.marin@unirioja.es"/>
    <n v="5"/>
    <n v="5"/>
    <n v="504"/>
    <s v="PROFESOR TITULAR UNIVERSIDAD"/>
    <s v="P06"/>
    <s v="TIEMPO PARCIAL (6+6 HORAS)"/>
    <s v="2009-10-01 00:00:00.0"/>
    <s v="null"/>
    <s v="DF100192"/>
    <s v="PROFESOR TITULAR DE UNIVERSIDAD"/>
    <s v="R114"/>
    <x v="3"/>
    <n v="635"/>
    <s v="MÚSICA"/>
  </r>
  <r>
    <x v="21"/>
    <x v="6"/>
    <n v="5054"/>
    <s v="5054G"/>
    <s v="GRUPO-A"/>
    <n v="45077734"/>
    <s v="Practicum de musicología aplicada"/>
    <s v="GG"/>
    <s v="GRUPO GRANDE"/>
    <s v="5054G"/>
    <s v="GG de Practicum de musicología aplicada"/>
    <s v="GRUPO-A"/>
    <s v="GG de Practicum de musicología aplicada"/>
    <s v="1S"/>
    <n v="45077734"/>
    <s v="CASCUDO"/>
    <s v="GARCÍA-VILLARACO"/>
    <s v="TERESA"/>
    <s v="tecascud"/>
    <s v="teresa.cascudo@unirioja.es"/>
    <n v="0"/>
    <n v="0"/>
    <s v="A-0504"/>
    <s v="PROFESOR TITULAR UNIVERSIDAD"/>
    <s v="C01"/>
    <s v="TIEMPO COMPLETO"/>
    <s v="2010-11-12 00:00:00.0"/>
    <s v="null"/>
    <s v="DF100285"/>
    <s v="PROFESOR TITULAR DE UNIVERSIDAD"/>
    <s v="R114"/>
    <x v="3"/>
    <n v="635"/>
    <s v="MÚSICA"/>
  </r>
  <r>
    <x v="21"/>
    <x v="6"/>
    <n v="5054"/>
    <s v="5054G"/>
    <s v="GRUPO-A"/>
    <n v="74845135"/>
    <s v="Practicum de musicología aplicada"/>
    <s v="GG"/>
    <s v="GRUPO GRANDE"/>
    <s v="5054G"/>
    <s v="GG de Practicum de musicología aplicada"/>
    <s v="GRUPO-A"/>
    <s v="GG de Practicum de musicología aplicada"/>
    <s v="1S"/>
    <n v="74845135"/>
    <s v="VEGA"/>
    <s v="PICHACO"/>
    <s v="BELÉN"/>
    <s v="bevega"/>
    <s v="belen.vega@unirioja.es"/>
    <n v="5"/>
    <n v="5"/>
    <n v="536"/>
    <s v="PROFESOR INTERINO"/>
    <s v="C01"/>
    <s v="TIEMPO COMPLETO"/>
    <s v="2017-09-15 00:00:00.0"/>
    <s v="null"/>
    <s v="PI101286"/>
    <s v="PROFESOR CONTRATADO INTERIO"/>
    <s v="R114"/>
    <x v="3"/>
    <n v="635"/>
    <s v="MÚSICA"/>
  </r>
  <r>
    <x v="21"/>
    <x v="6"/>
    <n v="5055"/>
    <s v="5055G"/>
    <s v="GRUPO-A"/>
    <n v="24297134"/>
    <s v="Musicología feminista"/>
    <s v="GG"/>
    <s v="GRUPO GRANDE"/>
    <s v="5055G"/>
    <s v="GG de Musicología feminista"/>
    <s v="GRUPO-A"/>
    <s v="GG de Musicología feminista"/>
    <s v="2S"/>
    <n v="24297134"/>
    <s v="RAMOS"/>
    <s v="LÓPEZ"/>
    <s v="MARÍA PILAR"/>
    <s v="maramol"/>
    <s v="pilar.ramos@unirioja.es"/>
    <n v="5"/>
    <n v="5"/>
    <n v="504"/>
    <s v="PROFESOR TITULAR UNIVERSIDAD"/>
    <s v="01R"/>
    <s v="TIEMPO COMPLETO REDUCIDO"/>
    <s v="2014-09-15 00:00:00.0"/>
    <s v="null"/>
    <s v="DF100213"/>
    <s v="PROFESOR TITULAR DE UNIVERSIDAD"/>
    <s v="R114"/>
    <x v="3"/>
    <n v="635"/>
    <s v="MÚSICA"/>
  </r>
  <r>
    <x v="21"/>
    <x v="6"/>
    <n v="5056"/>
    <s v="5056G"/>
    <s v="GRUPO-A"/>
    <n v="45077734"/>
    <s v="Música y estudios coloniales y post-coloniales en Iberoamérica"/>
    <s v="GG"/>
    <s v="GRUPO GRANDE"/>
    <s v="5056G"/>
    <s v="GG de Música y estudios coloniales y post-coloniales en Iberoamérica"/>
    <s v="GRUPO-A"/>
    <s v="GG de Música y estudios coloniales y post-coloniales en Iberoamérica"/>
    <s v="2S"/>
    <n v="45077734"/>
    <s v="CASCUDO"/>
    <s v="GARCÍA-VILLARACO"/>
    <s v="TERESA"/>
    <s v="tecascud"/>
    <s v="teresa.cascudo@unirioja.es"/>
    <n v="0"/>
    <n v="0"/>
    <s v="A-0504"/>
    <s v="PROFESOR TITULAR UNIVERSIDAD"/>
    <s v="C01"/>
    <s v="TIEMPO COMPLETO"/>
    <s v="2010-11-12 00:00:00.0"/>
    <s v="null"/>
    <s v="DF100285"/>
    <s v="PROFESOR TITULAR DE UNIVERSIDAD"/>
    <s v="R114"/>
    <x v="3"/>
    <n v="635"/>
    <s v="MÚSICA"/>
  </r>
  <r>
    <x v="21"/>
    <x v="6"/>
    <n v="5056"/>
    <s v="5056G"/>
    <s v="GRUPO-A"/>
    <n v="74845135"/>
    <s v="Música y estudios coloniales y post-coloniales en Iberoamérica"/>
    <s v="GG"/>
    <s v="GRUPO GRANDE"/>
    <s v="5056G"/>
    <s v="GG de Música y estudios coloniales y post-coloniales en Iberoamérica"/>
    <s v="GRUPO-A"/>
    <s v="GG de Música y estudios coloniales y post-coloniales en Iberoamérica"/>
    <s v="2S"/>
    <n v="74845135"/>
    <s v="VEGA"/>
    <s v="PICHACO"/>
    <s v="BELÉN"/>
    <s v="bevega"/>
    <s v="belen.vega@unirioja.es"/>
    <n v="5"/>
    <n v="5"/>
    <n v="536"/>
    <s v="PROFESOR INTERINO"/>
    <s v="C01"/>
    <s v="TIEMPO COMPLETO"/>
    <s v="2017-09-15 00:00:00.0"/>
    <s v="null"/>
    <s v="PI101286"/>
    <s v="PROFESOR CONTRATADO INTERIO"/>
    <s v="R114"/>
    <x v="3"/>
    <n v="635"/>
    <s v="MÚSICA"/>
  </r>
  <r>
    <x v="21"/>
    <x v="6"/>
    <n v="5057"/>
    <s v="5057G"/>
    <s v="GRUPO-A"/>
    <n v="26484884"/>
    <s v="Seminario monográfico 1: la música instrumental de los siglos XVIII-XX"/>
    <s v="GG"/>
    <s v="GRUPO GRANDE"/>
    <s v="5057G"/>
    <s v="GG de"/>
    <s v="GRUPO-A"/>
    <s v="GG Seminario monográfico 1: la música instrumental de los siglos XVIII-XX"/>
    <s v="2S"/>
    <n v="26484884"/>
    <s v="MARÍN"/>
    <s v="LÓPEZ"/>
    <s v="MIGUEL ÁNGEL"/>
    <s v="mimaril"/>
    <s v="miguel-angel.marin@unirioja.es"/>
    <n v="5"/>
    <n v="5"/>
    <n v="504"/>
    <s v="PROFESOR TITULAR UNIVERSIDAD"/>
    <s v="P06"/>
    <s v="TIEMPO PARCIAL (6+6 HORAS)"/>
    <s v="2009-10-01 00:00:00.0"/>
    <s v="null"/>
    <s v="DF100192"/>
    <s v="PROFESOR TITULAR DE UNIVERSIDAD"/>
    <s v="R114"/>
    <x v="3"/>
    <n v="635"/>
    <s v="MÚSICA"/>
  </r>
  <r>
    <x v="21"/>
    <x v="6"/>
    <n v="5058"/>
    <s v="5058G"/>
    <s v="GRUPO-A"/>
    <n v="3893393"/>
    <s v="Seminario monográfico 2: la música vocal y escénica de los siglos XVIII-XX"/>
    <s v="GG"/>
    <s v="GRUPO GRANDE"/>
    <s v="5058G"/>
    <s v="GG Seminario monográfico2:la música vocal y escénica de los siglos XVIII-XX"/>
    <s v="GRUPO-A"/>
    <s v="GG Seminario monográfico2:la música vocal y escénica de los siglos XVIII-XX"/>
    <s v="2S"/>
    <n v="3893393"/>
    <s v="DOMÍNGUEZ"/>
    <s v="RODRÍGUEZ"/>
    <s v="JOSÉ MARÍA"/>
    <s v="jodoming"/>
    <s v="jose-maria.dominguez@unirioja.es"/>
    <n v="0"/>
    <n v="0"/>
    <n v="536"/>
    <s v="PROFESOR INTERINO"/>
    <s v="C01"/>
    <s v="TIEMPO COMPLETO"/>
    <s v="2015-09-15 00:00:00.0"/>
    <s v="2018-11-08 00:00:00.0"/>
    <s v="PI101052"/>
    <s v="PROFESOR CONTRATADO INTERINO"/>
    <s v="R114"/>
    <x v="3"/>
    <n v="635"/>
    <s v="MÚSICA"/>
  </r>
  <r>
    <x v="21"/>
    <x v="6"/>
    <n v="5058"/>
    <s v="5058G"/>
    <s v="GRUPO-A"/>
    <n v="47913128"/>
    <s v="Seminario monográfico 2: la música vocal y escénica de los siglos XVIII-XX"/>
    <s v="GG"/>
    <s v="GRUPO GRANDE"/>
    <s v="5058G"/>
    <s v="GG Seminario monográfico2:la música vocal y escénica de los siglos XVIII-XX"/>
    <s v="GRUPO-A"/>
    <s v="GG Seminario monográfico2:la música vocal y escénica de los siglos XVIII-XX"/>
    <s v="2S"/>
    <n v="47913128"/>
    <s v="BERTRAN"/>
    <s v="XIRAU"/>
    <s v="LLUIS"/>
    <s v="llbertra"/>
    <s v="lluis.bertran@unirioja.es"/>
    <n v="5"/>
    <n v="5"/>
    <n v="536"/>
    <s v="PROFESOR INTERINO"/>
    <s v="C01"/>
    <s v="TIEMPO COMPLETO"/>
    <s v="2018-11-23 00:00:00.0"/>
    <s v="2019-09-14 00:00:00.0"/>
    <s v="PI101445."/>
    <s v="PROFESOR CONTRATADO INTERINO A TIEMPO COMPLETO"/>
    <s v="R114"/>
    <x v="3"/>
    <n v="635"/>
    <s v="MÚSICA"/>
  </r>
  <r>
    <x v="21"/>
    <x v="6"/>
    <n v="5059"/>
    <s v="5059G"/>
    <s v="GRUPO-A"/>
    <n v="74845135"/>
    <s v="Practicum de la musicología histórica"/>
    <s v="GG"/>
    <s v="GRUPO GRANDE"/>
    <s v="5059G"/>
    <s v="GG de Practicum de la musicología histórica"/>
    <s v="GRUPO-A"/>
    <s v="GG de Practicum de la musicología histórica"/>
    <s v="1S"/>
    <n v="74845135"/>
    <s v="VEGA"/>
    <s v="PICHACO"/>
    <s v="BELÉN"/>
    <s v="bevega"/>
    <s v="belen.vega@unirioja.es"/>
    <n v="5"/>
    <n v="5"/>
    <n v="536"/>
    <s v="PROFESOR INTERINO"/>
    <s v="C01"/>
    <s v="TIEMPO COMPLETO"/>
    <s v="2017-09-15 00:00:00.0"/>
    <s v="null"/>
    <s v="PI101286"/>
    <s v="PROFESOR CONTRATADO INTERIO"/>
    <s v="R114"/>
    <x v="3"/>
    <n v="635"/>
    <s v="MÚSICA"/>
  </r>
  <r>
    <x v="21"/>
    <x v="6"/>
    <n v="5060"/>
    <s v="5060G"/>
    <s v="GRUPO-A"/>
    <n v="24297134"/>
    <s v="Trabajo fin de máster de Musicología aplicada"/>
    <s v="GG"/>
    <s v="GRUPO GRANDE"/>
    <s v="5060G"/>
    <s v="GG de Trabajo fin de máster de Musicología aplicada"/>
    <s v="GRUPO-A"/>
    <s v="GRUPO DE MATRÍCULA"/>
    <s v="I"/>
    <n v="24297134"/>
    <s v="RAMOS"/>
    <s v="LÓPEZ"/>
    <s v="MARÍA PILAR"/>
    <s v="maramol"/>
    <s v="pilar.ramos@unirioja.es"/>
    <n v="0"/>
    <n v="0"/>
    <n v="504"/>
    <s v="PROFESOR TITULAR UNIVERSIDAD"/>
    <s v="01R"/>
    <s v="TIEMPO COMPLETO REDUCIDO"/>
    <s v="2014-09-15 00:00:00.0"/>
    <s v="null"/>
    <s v="DF100213"/>
    <s v="PROFESOR TITULAR DE UNIVERSIDAD"/>
    <s v="R114"/>
    <x v="3"/>
    <n v="635"/>
    <s v="MÚSICA"/>
  </r>
  <r>
    <x v="21"/>
    <x v="6"/>
    <n v="5061"/>
    <s v="5061G"/>
    <s v="GRUPO-A"/>
    <n v="24297134"/>
    <s v="Trabajo fin de máster de Musicología histórica"/>
    <s v="GG"/>
    <s v="GRUPO GRANDE"/>
    <s v="5061G"/>
    <s v="GG de Trabajo fin de máster de Musicología histórica"/>
    <s v="GRUPO-A"/>
    <s v="GRUPO DE MATRÍCULA"/>
    <s v="I"/>
    <n v="24297134"/>
    <s v="RAMOS"/>
    <s v="LÓPEZ"/>
    <s v="MARÍA PILAR"/>
    <s v="maramol"/>
    <s v="pilar.ramos@unirioja.es"/>
    <n v="0"/>
    <n v="0"/>
    <n v="504"/>
    <s v="PROFESOR TITULAR UNIVERSIDAD"/>
    <s v="01R"/>
    <s v="TIEMPO COMPLETO REDUCIDO"/>
    <s v="2014-09-15 00:00:00.0"/>
    <s v="null"/>
    <s v="DF100213"/>
    <s v="PROFESOR TITULAR DE UNIVERSIDAD"/>
    <s v="R114"/>
    <x v="3"/>
    <n v="635"/>
    <s v="MÚSICA"/>
  </r>
  <r>
    <x v="22"/>
    <x v="6"/>
    <n v="5062"/>
    <s v="5062G"/>
    <s v="GRUPO-A"/>
    <n v="16533382"/>
    <s v="Sistemas de Energía Eléctrica"/>
    <s v="GG"/>
    <s v="GRUPO GRANDE"/>
    <s v="5062G"/>
    <s v="GG de Sistemas de Energía Eléctrica"/>
    <s v="GRUPO-A"/>
    <s v="GG de Sistemas de Energía Eléctrica"/>
    <s v="1S"/>
    <n v="16533382"/>
    <s v="FERNÁNDEZ"/>
    <s v="JIMÉNEZ"/>
    <s v="LUIS ALFREDO"/>
    <s v="lafernan"/>
    <s v="luisalfredo.fernandez@unirioja.es"/>
    <n v="2"/>
    <n v="2"/>
    <n v="504"/>
    <s v="PROFESOR TITULAR UNIVERSIDAD"/>
    <s v="01R"/>
    <s v="TIEMPO COMPLETO REDUCIDO"/>
    <s v="2018-09-17 00:00:00.0"/>
    <s v="null"/>
    <s v="DF31813"/>
    <s v="TITULAR DE UNIVERSIDAD"/>
    <s v="R109"/>
    <x v="9"/>
    <n v="535"/>
    <s v="INGENIERÍA ELÉCTRICA"/>
  </r>
  <r>
    <x v="22"/>
    <x v="6"/>
    <n v="5062"/>
    <s v="5062L"/>
    <s v="GRUPO-A1"/>
    <n v="16562066"/>
    <s v="Sistemas de Energía Eléctrica"/>
    <s v="GL"/>
    <s v="GRUPO DE LABORATORIO"/>
    <s v="5062L"/>
    <s v="GL de Sistemas de Energía Eléctrica"/>
    <s v="GRUPO-A1"/>
    <s v="GL de Sistemas de Energía Eléctrica"/>
    <s v="1S"/>
    <n v="16562066"/>
    <s v="GARCÍA"/>
    <s v="GARRIDO"/>
    <s v="EDUARDO"/>
    <s v="edgarcia"/>
    <s v="eduardo.garcia@unirioja.es"/>
    <n v="1.5"/>
    <n v="1.5"/>
    <n v="534"/>
    <s v="CONTRATADO DOCTOR -TIPO 1"/>
    <s v="C01"/>
    <s v="TIEMPO COMPLETO"/>
    <s v="2019-02-08 00:00:00.0"/>
    <s v="null"/>
    <s v="LD100574"/>
    <s v="PROFESOR COLABORADOR-TIPO 1"/>
    <s v="R109"/>
    <x v="9"/>
    <n v="535"/>
    <s v="INGENIERÍA ELÉCTRICA"/>
  </r>
  <r>
    <x v="22"/>
    <x v="6"/>
    <n v="5062"/>
    <s v="5062L"/>
    <s v="GRUPO-A2"/>
    <n v="16562066"/>
    <s v="Sistemas de Energía Eléctrica"/>
    <s v="GL"/>
    <s v="GRUPO DE LABORATORIO"/>
    <s v="5062L"/>
    <s v="GL de Sistemas de Energía Eléctrica"/>
    <s v="GRUPO-A2"/>
    <s v="GL de Sistemas de Energía Eléctrica"/>
    <s v="1S"/>
    <n v="16562066"/>
    <s v="GARCÍA"/>
    <s v="GARRIDO"/>
    <s v="EDUARDO"/>
    <s v="edgarcia"/>
    <s v="eduardo.garcia@unirioja.es"/>
    <n v="1.5"/>
    <n v="1.5"/>
    <n v="534"/>
    <s v="CONTRATADO DOCTOR -TIPO 1"/>
    <s v="C01"/>
    <s v="TIEMPO COMPLETO"/>
    <s v="2019-02-08 00:00:00.0"/>
    <s v="null"/>
    <s v="LD100574"/>
    <s v="PROFESOR COLABORADOR-TIPO 1"/>
    <s v="R109"/>
    <x v="9"/>
    <n v="535"/>
    <s v="INGENIERÍA ELÉCTRICA"/>
  </r>
  <r>
    <x v="22"/>
    <x v="6"/>
    <n v="5062"/>
    <s v="5062R"/>
    <s v="GRUPO-A1"/>
    <n v="16533382"/>
    <s v="Sistemas de Energía Eléctrica"/>
    <s v="GR"/>
    <s v="GRUPO REDUCIDO"/>
    <s v="5062R"/>
    <s v="GR de Sistemas de Energía Eléctrica"/>
    <s v="GRUPO-A1"/>
    <s v="GR de Sistemas de Energía Eléctrica"/>
    <s v="1S"/>
    <n v="16533382"/>
    <s v="FERNÁNDEZ"/>
    <s v="JIMÉNEZ"/>
    <s v="LUIS ALFREDO"/>
    <s v="lafernan"/>
    <s v="luisalfredo.fernandez@unirioja.es"/>
    <n v="1.5"/>
    <n v="1.5"/>
    <n v="504"/>
    <s v="PROFESOR TITULAR UNIVERSIDAD"/>
    <s v="01R"/>
    <s v="TIEMPO COMPLETO REDUCIDO"/>
    <s v="2018-09-17 00:00:00.0"/>
    <s v="null"/>
    <s v="DF31813"/>
    <s v="TITULAR DE UNIVERSIDAD"/>
    <s v="R109"/>
    <x v="9"/>
    <n v="535"/>
    <s v="INGENIERÍA ELÉCTRICA"/>
  </r>
  <r>
    <x v="22"/>
    <x v="6"/>
    <n v="5062"/>
    <s v="5062E"/>
    <s v="GRUPO-A1"/>
    <n v="16533382"/>
    <s v="Sistemas de Energía Eléctrica"/>
    <s v="GRE"/>
    <s v="GRUPO REDUCIDO ESPECIAL"/>
    <s v="5062E"/>
    <s v="GRE de Sistemas de Energía Eléctrica"/>
    <s v="GRUPO-A1"/>
    <s v="GRE de Sistemas de Energía Eléctrica"/>
    <s v="1S"/>
    <n v="16533382"/>
    <s v="FERNÁNDEZ"/>
    <s v="JIMÉNEZ"/>
    <s v="LUIS ALFREDO"/>
    <s v="lafernan"/>
    <s v="luisalfredo.fernandez@unirioja.es"/>
    <n v="2.5"/>
    <n v="2.5"/>
    <n v="504"/>
    <s v="PROFESOR TITULAR UNIVERSIDAD"/>
    <s v="01R"/>
    <s v="TIEMPO COMPLETO REDUCIDO"/>
    <s v="2018-09-17 00:00:00.0"/>
    <s v="null"/>
    <s v="DF31813"/>
    <s v="TITULAR DE UNIVERSIDAD"/>
    <s v="R109"/>
    <x v="9"/>
    <n v="535"/>
    <s v="INGENIERÍA ELÉCTRICA"/>
  </r>
  <r>
    <x v="22"/>
    <x v="6"/>
    <n v="5062"/>
    <s v="5062E"/>
    <s v="GRUPO-A2"/>
    <n v="16562066"/>
    <s v="Sistemas de Energía Eléctrica"/>
    <s v="GRE"/>
    <s v="GRUPO REDUCIDO ESPECIAL"/>
    <s v="5062E"/>
    <s v="GRE de Sistemas de Energía Eléctrica"/>
    <s v="GRUPO-A2"/>
    <s v="GRE de Sistemas de Energía Eléctrica"/>
    <s v="1S"/>
    <n v="16562066"/>
    <s v="GARCÍA"/>
    <s v="GARRIDO"/>
    <s v="EDUARDO"/>
    <s v="edgarcia"/>
    <s v="eduardo.garcia@unirioja.es"/>
    <n v="2.5"/>
    <n v="2.5"/>
    <n v="534"/>
    <s v="CONTRATADO DOCTOR -TIPO 1"/>
    <s v="C01"/>
    <s v="TIEMPO COMPLETO"/>
    <s v="2019-02-08 00:00:00.0"/>
    <s v="null"/>
    <s v="LD100574"/>
    <s v="PROFESOR COLABORADOR-TIPO 1"/>
    <s v="R109"/>
    <x v="9"/>
    <n v="535"/>
    <s v="INGENIERÍA ELÉCTRICA"/>
  </r>
  <r>
    <x v="22"/>
    <x v="6"/>
    <n v="5062"/>
    <s v="5062E"/>
    <s v="GRUPO-A3"/>
    <n v="16553565"/>
    <s v="Sistemas de Energía Eléctrica"/>
    <s v="GRE"/>
    <s v="GRUPO REDUCIDO ESPECIAL"/>
    <s v="5062E"/>
    <s v="GRE de Sistemas de Energía Eléctrica"/>
    <s v="GRUPO-A3"/>
    <s v="GRE de Sistemas de Energía Eléctrica"/>
    <s v="1S"/>
    <n v="16553565"/>
    <s v="MENDOZA"/>
    <s v="VILLENA"/>
    <s v="MONTSERRAT"/>
    <s v="mmendoza"/>
    <s v="montserrat.mendoza@unirioja.es"/>
    <n v="2.5"/>
    <n v="2.5"/>
    <n v="504"/>
    <s v="PROFESOR TITULAR UNIVERSIDAD"/>
    <s v="C01"/>
    <s v="TIEMPO COMPLETO"/>
    <s v="2018-09-17 00:00:00.0"/>
    <s v="null"/>
    <s v="DF31816"/>
    <s v="PROFESOR TITULAR DE UNIVERSIDAD"/>
    <s v="R109"/>
    <x v="9"/>
    <n v="535"/>
    <s v="INGENIERÍA ELÉCTRICA"/>
  </r>
  <r>
    <x v="22"/>
    <x v="6"/>
    <n v="5062"/>
    <s v="5062E"/>
    <s v="GRUPO-A4"/>
    <n v="16562066"/>
    <s v="Sistemas de Energía Eléctrica"/>
    <s v="GRE"/>
    <s v="GRUPO REDUCIDO ESPECIAL"/>
    <s v="5062E"/>
    <s v="GRE de Sistemas de Energía Eléctrica"/>
    <s v="GRUPO-A4"/>
    <s v="GRE de Sistemas de Energía Eléctrica"/>
    <s v="1S"/>
    <n v="16562066"/>
    <s v="GARCÍA"/>
    <s v="GARRIDO"/>
    <s v="EDUARDO"/>
    <s v="edgarcia"/>
    <s v="eduardo.garcia@unirioja.es"/>
    <n v="2.5"/>
    <n v="2.5"/>
    <n v="534"/>
    <s v="CONTRATADO DOCTOR -TIPO 1"/>
    <s v="C01"/>
    <s v="TIEMPO COMPLETO"/>
    <s v="2019-02-08 00:00:00.0"/>
    <s v="null"/>
    <s v="LD100574"/>
    <s v="PROFESOR COLABORADOR-TIPO 1"/>
    <s v="R109"/>
    <x v="9"/>
    <n v="535"/>
    <s v="INGENIERÍA ELÉCTRICA"/>
  </r>
  <r>
    <x v="22"/>
    <x v="6"/>
    <n v="5062"/>
    <s v="5062E"/>
    <s v="GRUPO-A5"/>
    <n v="16532885"/>
    <s v="Sistemas de Energía Eléctrica"/>
    <s v="GRE"/>
    <s v="GRUPO REDUCIDO ESPECIAL"/>
    <s v="5062E"/>
    <s v="GRE de Sistemas de Energía Eléctrica"/>
    <s v="GRUPO-A5"/>
    <s v="GRE de Sistemas de Energía Eléctrica"/>
    <s v="1S"/>
    <n v="16532885"/>
    <s v="ZORZANO"/>
    <s v="ALBA"/>
    <s v="ENRIQUE"/>
    <s v="enzorzan"/>
    <s v="enrique.zorzano@unirioja.es"/>
    <n v="2.5"/>
    <n v="2.5"/>
    <n v="506"/>
    <s v="PROFESOR TITULAR DE ESCUELA UNIVERSITARI"/>
    <s v="C01"/>
    <s v="TIEMPO COMPLETO"/>
    <s v="2018-09-17 00:00:00.0"/>
    <s v="null"/>
    <s v="DF100073"/>
    <s v="PROFESOR TITULAR DE ESCUELA UNIVERSITARIA"/>
    <s v="R109"/>
    <x v="9"/>
    <n v="535"/>
    <s v="INGENIERÍA ELÉCTRICA"/>
  </r>
  <r>
    <x v="22"/>
    <x v="6"/>
    <n v="5063"/>
    <s v="5063G"/>
    <s v="GRUPO-A"/>
    <n v="78743818"/>
    <s v="Maquinaria y Fabricación"/>
    <s v="GG"/>
    <s v="GRUPO GRANDE"/>
    <s v="5063G"/>
    <s v="GG de Maquinaria y Fabricación"/>
    <s v="GRUPO-A"/>
    <s v="GG de Maquinaria y Fabricación"/>
    <s v="2S"/>
    <n v="78743818"/>
    <s v="LOSTADO"/>
    <s v="LORZA"/>
    <s v="RUBÉN"/>
    <s v="rulostad"/>
    <s v="ruben.lostado@unirioja.es"/>
    <n v="2"/>
    <n v="2"/>
    <n v="504"/>
    <s v="PROFESOR TITULAR UNIVERSIDAD"/>
    <s v="C01"/>
    <s v="TIEMPO COMPLETO"/>
    <s v="2011-09-01 00:00:00.0"/>
    <s v="null"/>
    <s v="DF100304"/>
    <s v="PROFESOR TITULAR DE UNIVERSIDAD"/>
    <s v="R110"/>
    <x v="10"/>
    <n v="545"/>
    <s v="INGENIERÍA MECÁNICA"/>
  </r>
  <r>
    <x v="22"/>
    <x v="6"/>
    <n v="5063"/>
    <s v="5063L"/>
    <s v="GRUPO-A1"/>
    <n v="78743818"/>
    <s v="Maquinaria y Fabricación"/>
    <s v="GL"/>
    <s v="GRUPO DE LABORATORIO"/>
    <s v="5063L"/>
    <s v="GL de Maquinaria y Fabricación"/>
    <s v="GRUPO-A1"/>
    <s v="GL de Maquinaria y Fabricación"/>
    <s v="2S"/>
    <n v="78743818"/>
    <s v="LOSTADO"/>
    <s v="LORZA"/>
    <s v="RUBÉN"/>
    <s v="rulostad"/>
    <s v="ruben.lostado@unirioja.es"/>
    <n v="1.5"/>
    <n v="1.5"/>
    <n v="504"/>
    <s v="PROFESOR TITULAR UNIVERSIDAD"/>
    <s v="C01"/>
    <s v="TIEMPO COMPLETO"/>
    <s v="2011-09-01 00:00:00.0"/>
    <s v="null"/>
    <s v="DF100304"/>
    <s v="PROFESOR TITULAR DE UNIVERSIDAD"/>
    <s v="R110"/>
    <x v="10"/>
    <n v="545"/>
    <s v="INGENIERÍA MECÁNICA"/>
  </r>
  <r>
    <x v="22"/>
    <x v="6"/>
    <n v="5063"/>
    <s v="5063L"/>
    <s v="GRUPO-A2"/>
    <n v="78743818"/>
    <s v="Maquinaria y Fabricación"/>
    <s v="GL"/>
    <s v="GRUPO DE LABORATORIO"/>
    <s v="5063L"/>
    <s v="GL de Maquinaria y Fabricación"/>
    <s v="GRUPO-A2"/>
    <s v="GL de Maquinaria y Fabricación"/>
    <s v="2S"/>
    <n v="78743818"/>
    <s v="LOSTADO"/>
    <s v="LORZA"/>
    <s v="RUBÉN"/>
    <s v="rulostad"/>
    <s v="ruben.lostado@unirioja.es"/>
    <n v="1.5"/>
    <n v="1.5"/>
    <n v="504"/>
    <s v="PROFESOR TITULAR UNIVERSIDAD"/>
    <s v="C01"/>
    <s v="TIEMPO COMPLETO"/>
    <s v="2011-09-01 00:00:00.0"/>
    <s v="null"/>
    <s v="DF100304"/>
    <s v="PROFESOR TITULAR DE UNIVERSIDAD"/>
    <s v="R110"/>
    <x v="10"/>
    <n v="545"/>
    <s v="INGENIERÍA MECÁNICA"/>
  </r>
  <r>
    <x v="22"/>
    <x v="6"/>
    <n v="5063"/>
    <s v="5063R"/>
    <s v="GRUPO-A1"/>
    <n v="78743818"/>
    <s v="Maquinaria y Fabricación"/>
    <s v="GR"/>
    <s v="GRUPO REDUCIDO"/>
    <s v="5063R"/>
    <s v="GR de Maquinaria y Fabricación"/>
    <s v="GRUPO-A1"/>
    <s v="GR de Maquinaria y Fabricación"/>
    <s v="2S"/>
    <n v="78743818"/>
    <s v="LOSTADO"/>
    <s v="LORZA"/>
    <s v="RUBÉN"/>
    <s v="rulostad"/>
    <s v="ruben.lostado@unirioja.es"/>
    <n v="1.5"/>
    <n v="1.5"/>
    <n v="504"/>
    <s v="PROFESOR TITULAR UNIVERSIDAD"/>
    <s v="C01"/>
    <s v="TIEMPO COMPLETO"/>
    <s v="2011-09-01 00:00:00.0"/>
    <s v="null"/>
    <s v="DF100304"/>
    <s v="PROFESOR TITULAR DE UNIVERSIDAD"/>
    <s v="R110"/>
    <x v="10"/>
    <n v="545"/>
    <s v="INGENIERÍA MECÁNICA"/>
  </r>
  <r>
    <x v="22"/>
    <x v="6"/>
    <n v="5063"/>
    <s v="5063E"/>
    <s v="GRUPO-A1"/>
    <n v="16555425"/>
    <s v="Maquinaria y Fabricación"/>
    <s v="GRE"/>
    <s v="GRUPO REDUCIDO ESPECIAL"/>
    <s v="5063E"/>
    <s v="GRE de Maquinaria y Fabricación"/>
    <s v="GRUPO-A1"/>
    <s v="GRE de Maquinaria y Fabricación"/>
    <s v="2S"/>
    <n v="16555425"/>
    <s v="CELORRIO"/>
    <s v="BARRAGUÉ"/>
    <s v="LUIS"/>
    <s v="lucelorr"/>
    <s v="luis.celorrio@unirioja.es"/>
    <n v="2.5"/>
    <n v="2.5"/>
    <s v="A-0504"/>
    <s v="PROFESOR TITULAR UNIVERSIDAD"/>
    <s v="C01"/>
    <s v="TIEMPO COMPLETO"/>
    <s v="2010-09-01 00:00:00.0"/>
    <s v="null"/>
    <s v="DF100272"/>
    <s v="PROFESOR TITULAR INTERINO"/>
    <s v="R110"/>
    <x v="10"/>
    <n v="605"/>
    <s v="MECÁNICA DE MEDIOS CONTINUOS Y TEORÍA DE ESTRUCTUR"/>
  </r>
  <r>
    <x v="22"/>
    <x v="6"/>
    <n v="5063"/>
    <s v="5063E"/>
    <s v="GRUPO-A2"/>
    <n v="16553136"/>
    <s v="Maquinaria y Fabricación"/>
    <s v="GRE"/>
    <s v="GRUPO REDUCIDO ESPECIAL"/>
    <s v="5063E"/>
    <s v="GRE de Maquinaria y Fabricación"/>
    <s v="GRUPO-A2"/>
    <s v="GRE de Maquinaria y Fabricación"/>
    <s v="2S"/>
    <n v="16553136"/>
    <s v="GÓMEZ"/>
    <s v="CHOMÓN"/>
    <s v="JOSÉ CARLOS"/>
    <s v="jogomech"/>
    <s v="jose-carlos.gomez@unirioja.es"/>
    <n v="2.5"/>
    <n v="2.5"/>
    <n v="532"/>
    <s v="LABORAL DOCENTE-ASOCIADO"/>
    <s v="P02"/>
    <s v="TIEMPO PARCIAL (2+2 HORAS)"/>
    <s v="2017-09-15 00:00:00.0"/>
    <s v="2019-09-14 00:00:00.0"/>
    <s v="PI101263"/>
    <s v="PROFESOR ASOCIADO"/>
    <s v="R110"/>
    <x v="10"/>
    <n v="515"/>
    <s v="INGENIERÍA DE LOS PROCESOS DE FABRICACIÓN"/>
  </r>
  <r>
    <x v="22"/>
    <x v="6"/>
    <n v="5063"/>
    <s v="5063E"/>
    <s v="GRUPO-A3"/>
    <n v="16553136"/>
    <s v="Maquinaria y Fabricación"/>
    <s v="GRE"/>
    <s v="GRUPO REDUCIDO ESPECIAL"/>
    <s v="5063E"/>
    <s v="GRE de Maquinaria y Fabricación"/>
    <s v="GRUPO-A3"/>
    <s v="GRE de Maquinaria y Fabricación"/>
    <s v="2S"/>
    <n v="16553136"/>
    <s v="GÓMEZ"/>
    <s v="CHOMÓN"/>
    <s v="JOSÉ CARLOS"/>
    <s v="jogomech"/>
    <s v="jose-carlos.gomez@unirioja.es"/>
    <n v="2.5"/>
    <n v="2.5"/>
    <n v="532"/>
    <s v="LABORAL DOCENTE-ASOCIADO"/>
    <s v="P02"/>
    <s v="TIEMPO PARCIAL (2+2 HORAS)"/>
    <s v="2017-09-15 00:00:00.0"/>
    <s v="2019-09-14 00:00:00.0"/>
    <s v="PI101263"/>
    <s v="PROFESOR ASOCIADO"/>
    <s v="R110"/>
    <x v="10"/>
    <n v="515"/>
    <s v="INGENIERÍA DE LOS PROCESOS DE FABRICACIÓN"/>
  </r>
  <r>
    <x v="22"/>
    <x v="6"/>
    <n v="5063"/>
    <s v="5063E"/>
    <s v="GRUPO-A4"/>
    <n v="28498543"/>
    <s v="Maquinaria y Fabricación"/>
    <s v="GRE"/>
    <s v="GRUPO REDUCIDO ESPECIAL"/>
    <s v="5063E"/>
    <s v="GRE de Maquinaria y Fabricación"/>
    <s v="GRUPO-A4"/>
    <s v="GRE de Maquinaria y Fabricación"/>
    <s v="2S"/>
    <n v="28498543"/>
    <s v="PÉREZ"/>
    <s v="DE LA PARTE"/>
    <s v="Mª DE LAS MERCEDES"/>
    <s v="mdperez"/>
    <s v="mercedes.perez@unirioja.es"/>
    <n v="2.5"/>
    <n v="2.5"/>
    <n v="504"/>
    <s v="PROFESOR TITULAR UNIVERSIDAD"/>
    <s v="C01"/>
    <s v="TIEMPO COMPLETO"/>
    <s v="2011-11-28 00:00:00.0"/>
    <s v="null"/>
    <s v="DF100257"/>
    <s v="PROFESOR TITULAR DE UNIVERSIDAD"/>
    <s v="R110"/>
    <x v="10"/>
    <n v="65"/>
    <s v="CIENCIA DE LOS MATERIALES E INGENIERÍA METALÚRGICA"/>
  </r>
  <r>
    <x v="22"/>
    <x v="6"/>
    <n v="5063"/>
    <s v="5063E"/>
    <s v="GRUPO-A5"/>
    <n v="16555425"/>
    <s v="Maquinaria y Fabricación"/>
    <s v="GRE"/>
    <s v="GRUPO REDUCIDO ESPECIAL"/>
    <s v="5063E"/>
    <s v="GRE de Maquinaria y Fabricación"/>
    <s v="GRUPO-A5"/>
    <s v="GRE de Maquinaria y Fabricación"/>
    <s v="2S"/>
    <n v="16555425"/>
    <s v="CELORRIO"/>
    <s v="BARRAGUÉ"/>
    <s v="LUIS"/>
    <s v="lucelorr"/>
    <s v="luis.celorrio@unirioja.es"/>
    <n v="2.5"/>
    <n v="2.5"/>
    <s v="A-0504"/>
    <s v="PROFESOR TITULAR UNIVERSIDAD"/>
    <s v="C01"/>
    <s v="TIEMPO COMPLETO"/>
    <s v="2010-09-01 00:00:00.0"/>
    <s v="null"/>
    <s v="DF100272"/>
    <s v="PROFESOR TITULAR INTERINO"/>
    <s v="R110"/>
    <x v="10"/>
    <n v="605"/>
    <s v="MECÁNICA DE MEDIOS CONTINUOS Y TEORÍA DE ESTRUCTUR"/>
  </r>
  <r>
    <x v="22"/>
    <x v="6"/>
    <n v="5064"/>
    <s v="5064G"/>
    <s v="GRUPO-A"/>
    <n v="16509169"/>
    <s v="Ingeniería Térmica"/>
    <s v="GG"/>
    <s v="GRUPO GRANDE"/>
    <s v="5064G"/>
    <s v="GG de Ingeniería Térmica"/>
    <s v="GRUPO-A"/>
    <s v="GG de Ingeniería Térmica"/>
    <s v="1S"/>
    <n v="16509169"/>
    <s v="LÓPEZ"/>
    <s v="GONZÁLEZ"/>
    <s v="LUIS MARÍA"/>
    <s v="luisgolo"/>
    <s v="luis-maria.lopez@unirioja.es"/>
    <n v="2"/>
    <n v="2"/>
    <n v="500"/>
    <s v="CATEDRATICO DE UNIVERSIDAD"/>
    <s v="01R"/>
    <s v="TIEMPO COMPLETO REDUCIDO"/>
    <s v="2017-09-15 00:00:00.0"/>
    <s v="null"/>
    <s v="DF100233"/>
    <s v="CATEDRÁTICO DE UNIVERSIDAD"/>
    <s v="R110"/>
    <x v="10"/>
    <n v="590"/>
    <s v="MÁQUINAS Y MOTORES TÉRMICOS"/>
  </r>
  <r>
    <x v="22"/>
    <x v="6"/>
    <n v="5064"/>
    <s v="5064L"/>
    <s v="GRUPO-A1"/>
    <n v="72787346"/>
    <s v="Ingeniería Térmica"/>
    <s v="GL"/>
    <s v="GRUPO DE LABORATORIO"/>
    <s v="5064L"/>
    <s v="GL de Ingeniería Térmica"/>
    <s v="GRUPO-A1"/>
    <s v="GL de Ingeniería Térmica"/>
    <s v="1S"/>
    <n v="72787346"/>
    <s v="LÓPEZ"/>
    <s v="OCHOA"/>
    <s v="LUIS MARÍA"/>
    <s v="lulopeo"/>
    <s v="luis-maria.lopezo@unirioja.es"/>
    <n v="1.5"/>
    <n v="1.5"/>
    <n v="504"/>
    <s v="PROFESOR TITULAR UNIVERSIDAD"/>
    <s v="C01"/>
    <s v="TIEMPO COMPLETO"/>
    <s v="2016-03-22 00:00:00.0"/>
    <s v="null"/>
    <s v="DF31980"/>
    <s v="PROFESOR TITULAR DE UNIVERSIDAD"/>
    <s v="R110"/>
    <x v="10"/>
    <n v="590"/>
    <s v="MÁQUINAS Y MOTORES TÉRMICOS"/>
  </r>
  <r>
    <x v="22"/>
    <x v="6"/>
    <n v="5064"/>
    <s v="5064L"/>
    <s v="GRUPO-A2"/>
    <n v="72787346"/>
    <s v="Ingeniería Térmica"/>
    <s v="GL"/>
    <s v="GRUPO DE LABORATORIO"/>
    <s v="5064L"/>
    <s v="GL de Ingeniería Térmica"/>
    <s v="GRUPO-A2"/>
    <s v="GL de Ingeniería Térmica"/>
    <s v="1S"/>
    <n v="72787346"/>
    <s v="LÓPEZ"/>
    <s v="OCHOA"/>
    <s v="LUIS MARÍA"/>
    <s v="lulopeo"/>
    <s v="luis-maria.lopezo@unirioja.es"/>
    <n v="1.5"/>
    <n v="1.5"/>
    <n v="504"/>
    <s v="PROFESOR TITULAR UNIVERSIDAD"/>
    <s v="C01"/>
    <s v="TIEMPO COMPLETO"/>
    <s v="2016-03-22 00:00:00.0"/>
    <s v="null"/>
    <s v="DF31980"/>
    <s v="PROFESOR TITULAR DE UNIVERSIDAD"/>
    <s v="R110"/>
    <x v="10"/>
    <n v="590"/>
    <s v="MÁQUINAS Y MOTORES TÉRMICOS"/>
  </r>
  <r>
    <x v="22"/>
    <x v="6"/>
    <n v="5064"/>
    <s v="5064R"/>
    <s v="GRUPO-A1"/>
    <n v="16509169"/>
    <s v="Ingeniería Térmica"/>
    <s v="GR"/>
    <s v="GRUPO REDUCIDO"/>
    <s v="5064R"/>
    <s v="GR de Ingeniería Térmica"/>
    <s v="GRUPO-A1"/>
    <s v="GR de Ingeniería Térmica"/>
    <s v="1S"/>
    <n v="16509169"/>
    <s v="LÓPEZ"/>
    <s v="GONZÁLEZ"/>
    <s v="LUIS MARÍA"/>
    <s v="luisgolo"/>
    <s v="luis-maria.lopez@unirioja.es"/>
    <n v="1.5"/>
    <n v="1.5"/>
    <n v="500"/>
    <s v="CATEDRATICO DE UNIVERSIDAD"/>
    <s v="01R"/>
    <s v="TIEMPO COMPLETO REDUCIDO"/>
    <s v="2017-09-15 00:00:00.0"/>
    <s v="null"/>
    <s v="DF100233"/>
    <s v="CATEDRÁTICO DE UNIVERSIDAD"/>
    <s v="R110"/>
    <x v="10"/>
    <n v="590"/>
    <s v="MÁQUINAS Y MOTORES TÉRMICOS"/>
  </r>
  <r>
    <x v="22"/>
    <x v="6"/>
    <n v="5064"/>
    <s v="5064E"/>
    <s v="GRUPO-A1"/>
    <n v="16521843"/>
    <s v="Ingeniería Térmica"/>
    <s v="GRE"/>
    <s v="GRUPO REDUCIDO ESPECIAL"/>
    <s v="5064E"/>
    <s v="GRE de Ingeniería Térmica"/>
    <s v="GRUPO-A1"/>
    <s v="GRE de Ingeniería Térmica"/>
    <s v="1S"/>
    <n v="16521843"/>
    <s v="DOMÉNECH"/>
    <s v="SUBIRÁN"/>
    <s v="JUANA"/>
    <s v="judomene"/>
    <s v="juana.domenech@unirioja.es"/>
    <n v="2.5"/>
    <n v="2.5"/>
    <n v="504"/>
    <s v="PROFESOR TITULAR UNIVERSIDAD"/>
    <s v="01A"/>
    <s v="TIEMPO COMPLETO AMPLIADO"/>
    <s v="2012-09-01 00:00:00.0"/>
    <s v="null"/>
    <s v="DF100132"/>
    <s v="TITULAR DE UNIVERSIDAD"/>
    <s v="R110"/>
    <x v="10"/>
    <n v="590"/>
    <s v="MÁQUINAS Y MOTORES TÉRMICOS"/>
  </r>
  <r>
    <x v="22"/>
    <x v="6"/>
    <n v="5064"/>
    <s v="5064E"/>
    <s v="GRUPO-A2"/>
    <n v="16606034"/>
    <s v="Ingeniería Térmica"/>
    <s v="GRE"/>
    <s v="GRUPO REDUCIDO ESPECIAL"/>
    <s v="5064E"/>
    <s v="GRE de Ingeniería Térmica"/>
    <s v="GRUPO-A2"/>
    <s v="GRE de Ingeniería Térmica"/>
    <s v="1S"/>
    <n v="16606034"/>
    <s v="LAS HERAS"/>
    <s v="CASAS"/>
    <s v="JESÚS"/>
    <s v="jelas-he"/>
    <s v="jesus.las-herasc@unirioja.es"/>
    <n v="2.5"/>
    <n v="2.5"/>
    <n v="532"/>
    <s v="LABORAL DOCENTE-ASOCIADO"/>
    <s v="P04"/>
    <s v="TIEMPO PARCIAL (4+4 HORAS)"/>
    <s v="2018-09-17 00:00:00.0"/>
    <s v="2019-09-14 00:00:00.0"/>
    <s v="PI101041"/>
    <s v="PROFESOR ASOCIADO"/>
    <s v="R110"/>
    <x v="10"/>
    <n v="590"/>
    <s v="MÁQUINAS Y MOTORES TÉRMICOS"/>
  </r>
  <r>
    <x v="22"/>
    <x v="6"/>
    <n v="5064"/>
    <s v="5064E"/>
    <s v="GRUPO-A3"/>
    <n v="16606912"/>
    <s v="Ingeniería Térmica"/>
    <s v="GRE"/>
    <s v="GRUPO REDUCIDO ESPECIAL"/>
    <s v="5064E"/>
    <s v="GRE de Ingeniería Térmica"/>
    <s v="GRUPO-A3"/>
    <s v="GRE de Ingeniería Térmica"/>
    <s v="1S"/>
    <n v="16606912"/>
    <s v="GARCÍA"/>
    <s v="LOZANO"/>
    <s v="CÉSAR"/>
    <s v="cegarcia"/>
    <s v="cesar.garcia@unirioja.es"/>
    <n v="2.5"/>
    <n v="2.5"/>
    <n v="536"/>
    <s v="PROFESOR INTERINO"/>
    <s v="C01"/>
    <s v="TIEMPO COMPLETO"/>
    <s v="2013-09-16 00:00:00.0"/>
    <s v="null"/>
    <s v="PI100918"/>
    <s v="PROFESOR CONTRATADO INTERINO"/>
    <s v="R110"/>
    <x v="10"/>
    <n v="590"/>
    <s v="MÁQUINAS Y MOTORES TÉRMICOS"/>
  </r>
  <r>
    <x v="22"/>
    <x v="6"/>
    <n v="5064"/>
    <s v="5064E"/>
    <s v="GRUPO-A4"/>
    <n v="16535939"/>
    <s v="Ingeniería Térmica"/>
    <s v="GRE"/>
    <s v="GRUPO REDUCIDO ESPECIAL"/>
    <s v="5064E"/>
    <s v="GRE de Ingeniería Térmica"/>
    <s v="GRUPO-A4"/>
    <s v="GRE de Ingeniería Térmica"/>
    <s v="1S"/>
    <n v="16535939"/>
    <s v="MENDÍVIL"/>
    <s v="GIRO"/>
    <s v="MANUEL ANTONIO"/>
    <s v="mamendiv"/>
    <s v="manuel-antonio.mendivil@unirioja.es"/>
    <n v="2.5"/>
    <n v="2.5"/>
    <n v="532"/>
    <s v="LABORAL DOCENTE-ASOCIADO"/>
    <s v="P04"/>
    <s v="TIEMPO PARCIAL (4+4 HORAS)"/>
    <s v="2016-09-15 00:00:00.0"/>
    <s v="2019-09-14 00:00:00.0"/>
    <s v="PI101042"/>
    <s v="PROFESOR ASOCIADO"/>
    <s v="R110"/>
    <x v="10"/>
    <n v="590"/>
    <s v="MÁQUINAS Y MOTORES TÉRMICOS"/>
  </r>
  <r>
    <x v="22"/>
    <x v="6"/>
    <n v="5064"/>
    <s v="5064E"/>
    <s v="GRUPO-A5"/>
    <n v="16606912"/>
    <s v="Ingeniería Térmica"/>
    <s v="GRE"/>
    <s v="GRUPO REDUCIDO ESPECIAL"/>
    <s v="5064E"/>
    <s v="GRE de Ingeniería Térmica"/>
    <s v="GRUPO-A5"/>
    <s v="GRE de Ingeniería Térmica"/>
    <s v="1S"/>
    <n v="16606912"/>
    <s v="GARCÍA"/>
    <s v="LOZANO"/>
    <s v="CÉSAR"/>
    <s v="cegarcia"/>
    <s v="cesar.garcia@unirioja.es"/>
    <n v="2.5"/>
    <n v="2.5"/>
    <n v="536"/>
    <s v="PROFESOR INTERINO"/>
    <s v="C01"/>
    <s v="TIEMPO COMPLETO"/>
    <s v="2013-09-16 00:00:00.0"/>
    <s v="null"/>
    <s v="PI100918"/>
    <s v="PROFESOR CONTRATADO INTERINO"/>
    <s v="R110"/>
    <x v="10"/>
    <n v="590"/>
    <s v="MÁQUINAS Y MOTORES TÉRMICOS"/>
  </r>
  <r>
    <x v="22"/>
    <x v="6"/>
    <n v="5065"/>
    <s v="5065G"/>
    <s v="GRUPO-A"/>
    <n v="16513797"/>
    <s v="Ingeniería Electrónica y Automática"/>
    <s v="GG"/>
    <s v="GRUPO GRANDE"/>
    <s v="5065G"/>
    <s v="GG de Ingeniería Electrónica y Automática"/>
    <s v="GRUPO-A"/>
    <s v="GG de Ingeniería Electrónica y Automática"/>
    <s v="1S"/>
    <n v="16513797"/>
    <s v="ZORZANO"/>
    <s v="MARTÍNEZ"/>
    <s v="JOSÉ MARÍA"/>
    <s v="jzorzano"/>
    <s v="jose.zorzano@unirioja.es"/>
    <n v="1"/>
    <n v="1"/>
    <n v="506"/>
    <s v="PROFESOR TITULAR DE ESCUELA UNIVERSITARI"/>
    <s v="01A"/>
    <s v="TIEMPO COMPLETO AMPLIADO"/>
    <s v="2012-09-01 00:00:00.0"/>
    <s v="null"/>
    <s v="DF31835"/>
    <s v="TITULAR DE ESCUELAS UNIVERSITARIAS"/>
    <s v="R109"/>
    <x v="9"/>
    <n v="785"/>
    <s v="TECNOLOGÍA ELECTRÓNICA"/>
  </r>
  <r>
    <x v="22"/>
    <x v="6"/>
    <n v="5065"/>
    <s v="5065G"/>
    <s v="GRUPO-A"/>
    <n v="16565868"/>
    <s v="Ingeniería Electrónica y Automática"/>
    <s v="GG"/>
    <s v="GRUPO GRANDE"/>
    <s v="5065G"/>
    <s v="GG de Ingeniería Electrónica y Automática"/>
    <s v="GRUPO-A"/>
    <s v="GG de Ingeniería Electrónica y Automática"/>
    <s v="1S"/>
    <n v="16565868"/>
    <s v="JIMÉNEZ"/>
    <s v="MACÍAS"/>
    <s v="EMILIO"/>
    <s v="emjimene"/>
    <s v="emilio.jimenez@unirioja.es"/>
    <n v="1"/>
    <n v="1"/>
    <n v="500"/>
    <s v="CATEDRATICO DE UNIVERSIDAD"/>
    <s v="C01"/>
    <s v="TIEMPO COMPLETO"/>
    <s v="2016-04-15 00:00:00.0"/>
    <s v="null"/>
    <s v="DF100329"/>
    <s v="CATEDRÁTICO DE UNIVERSIDAD"/>
    <s v="R109"/>
    <x v="9"/>
    <n v="520"/>
    <s v="INGENIERÍA DE SISTEMAS Y AUTOMÁTICA"/>
  </r>
  <r>
    <x v="22"/>
    <x v="6"/>
    <n v="5065"/>
    <s v="5065L"/>
    <s v="GRUPO-A1"/>
    <n v="16513797"/>
    <s v="Ingeniería Electrónica y Automática"/>
    <s v="GL"/>
    <s v="GRUPO DE LABORATORIO"/>
    <s v="5065L"/>
    <s v="GL de Ingeniería Electrónica y Automática"/>
    <s v="GRUPO-A1"/>
    <s v="GL de Ingeniería Electrónica y Automática"/>
    <s v="1S"/>
    <n v="16513797"/>
    <s v="ZORZANO"/>
    <s v="MARTÍNEZ"/>
    <s v="JOSÉ MARÍA"/>
    <s v="jzorzano"/>
    <s v="jose.zorzano@unirioja.es"/>
    <n v="0.75"/>
    <n v="0.75"/>
    <n v="506"/>
    <s v="PROFESOR TITULAR DE ESCUELA UNIVERSITARI"/>
    <s v="01A"/>
    <s v="TIEMPO COMPLETO AMPLIADO"/>
    <s v="2012-09-01 00:00:00.0"/>
    <s v="null"/>
    <s v="DF31835"/>
    <s v="TITULAR DE ESCUELAS UNIVERSITARIAS"/>
    <s v="R109"/>
    <x v="9"/>
    <n v="785"/>
    <s v="TECNOLOGÍA ELECTRÓNICA"/>
  </r>
  <r>
    <x v="22"/>
    <x v="6"/>
    <n v="5065"/>
    <s v="5065L"/>
    <s v="GRUPO-A1"/>
    <n v="16565868"/>
    <s v="Ingeniería Electrónica y Automática"/>
    <s v="GL"/>
    <s v="GRUPO DE LABORATORIO"/>
    <s v="5065L"/>
    <s v="GL de Ingeniería Electrónica y Automática"/>
    <s v="GRUPO-A1"/>
    <s v="GL de Ingeniería Electrónica y Automática"/>
    <s v="1S"/>
    <n v="16565868"/>
    <s v="JIMÉNEZ"/>
    <s v="MACÍAS"/>
    <s v="EMILIO"/>
    <s v="emjimene"/>
    <s v="emilio.jimenez@unirioja.es"/>
    <n v="0.75"/>
    <n v="0.75"/>
    <n v="500"/>
    <s v="CATEDRATICO DE UNIVERSIDAD"/>
    <s v="C01"/>
    <s v="TIEMPO COMPLETO"/>
    <s v="2016-04-15 00:00:00.0"/>
    <s v="null"/>
    <s v="DF100329"/>
    <s v="CATEDRÁTICO DE UNIVERSIDAD"/>
    <s v="R109"/>
    <x v="9"/>
    <n v="520"/>
    <s v="INGENIERÍA DE SISTEMAS Y AUTOMÁTICA"/>
  </r>
  <r>
    <x v="22"/>
    <x v="6"/>
    <n v="5065"/>
    <s v="5065L"/>
    <s v="GRUPO-A2"/>
    <n v="16513797"/>
    <s v="Ingeniería Electrónica y Automática"/>
    <s v="GL"/>
    <s v="GRUPO DE LABORATORIO"/>
    <s v="5065L"/>
    <s v="GL de Ingeniería Electrónica y Automática"/>
    <s v="GRUPO-A2"/>
    <s v="GL de Ingeniería Electrónica y Automática"/>
    <s v="1S"/>
    <n v="16513797"/>
    <s v="ZORZANO"/>
    <s v="MARTÍNEZ"/>
    <s v="JOSÉ MARÍA"/>
    <s v="jzorzano"/>
    <s v="jose.zorzano@unirioja.es"/>
    <n v="0.75"/>
    <n v="0.75"/>
    <n v="506"/>
    <s v="PROFESOR TITULAR DE ESCUELA UNIVERSITARI"/>
    <s v="01A"/>
    <s v="TIEMPO COMPLETO AMPLIADO"/>
    <s v="2012-09-01 00:00:00.0"/>
    <s v="null"/>
    <s v="DF31835"/>
    <s v="TITULAR DE ESCUELAS UNIVERSITARIAS"/>
    <s v="R109"/>
    <x v="9"/>
    <n v="785"/>
    <s v="TECNOLOGÍA ELECTRÓNICA"/>
  </r>
  <r>
    <x v="22"/>
    <x v="6"/>
    <n v="5065"/>
    <s v="5065L"/>
    <s v="GRUPO-A2"/>
    <n v="16565868"/>
    <s v="Ingeniería Electrónica y Automática"/>
    <s v="GL"/>
    <s v="GRUPO DE LABORATORIO"/>
    <s v="5065L"/>
    <s v="GL de Ingeniería Electrónica y Automática"/>
    <s v="GRUPO-A2"/>
    <s v="GL de Ingeniería Electrónica y Automática"/>
    <s v="1S"/>
    <n v="16565868"/>
    <s v="JIMÉNEZ"/>
    <s v="MACÍAS"/>
    <s v="EMILIO"/>
    <s v="emjimene"/>
    <s v="emilio.jimenez@unirioja.es"/>
    <n v="0.75"/>
    <n v="0.75"/>
    <n v="500"/>
    <s v="CATEDRATICO DE UNIVERSIDAD"/>
    <s v="C01"/>
    <s v="TIEMPO COMPLETO"/>
    <s v="2016-04-15 00:00:00.0"/>
    <s v="null"/>
    <s v="DF100329"/>
    <s v="CATEDRÁTICO DE UNIVERSIDAD"/>
    <s v="R109"/>
    <x v="9"/>
    <n v="520"/>
    <s v="INGENIERÍA DE SISTEMAS Y AUTOMÁTICA"/>
  </r>
  <r>
    <x v="22"/>
    <x v="6"/>
    <n v="5065"/>
    <s v="5065R"/>
    <s v="GRUPO-A1"/>
    <n v="16513797"/>
    <s v="Ingeniería Electrónica y Automática"/>
    <s v="GR"/>
    <s v="GRUPO REDUCIDO"/>
    <s v="5065R"/>
    <s v="GR de Ingeniería Electrónica y Automática"/>
    <s v="GRUPO-A1"/>
    <s v="GR de Ingeniería Electrónica y Automática"/>
    <s v="1S"/>
    <n v="16513797"/>
    <s v="ZORZANO"/>
    <s v="MARTÍNEZ"/>
    <s v="JOSÉ MARÍA"/>
    <s v="jzorzano"/>
    <s v="jose.zorzano@unirioja.es"/>
    <n v="0.75"/>
    <n v="0.75"/>
    <n v="506"/>
    <s v="PROFESOR TITULAR DE ESCUELA UNIVERSITARI"/>
    <s v="01A"/>
    <s v="TIEMPO COMPLETO AMPLIADO"/>
    <s v="2012-09-01 00:00:00.0"/>
    <s v="null"/>
    <s v="DF31835"/>
    <s v="TITULAR DE ESCUELAS UNIVERSITARIAS"/>
    <s v="R109"/>
    <x v="9"/>
    <n v="785"/>
    <s v="TECNOLOGÍA ELECTRÓNICA"/>
  </r>
  <r>
    <x v="22"/>
    <x v="6"/>
    <n v="5065"/>
    <s v="5065R"/>
    <s v="GRUPO-A1"/>
    <n v="16565868"/>
    <s v="Ingeniería Electrónica y Automática"/>
    <s v="GR"/>
    <s v="GRUPO REDUCIDO"/>
    <s v="5065R"/>
    <s v="GR de Ingeniería Electrónica y Automática"/>
    <s v="GRUPO-A1"/>
    <s v="GR de Ingeniería Electrónica y Automática"/>
    <s v="1S"/>
    <n v="16565868"/>
    <s v="JIMÉNEZ"/>
    <s v="MACÍAS"/>
    <s v="EMILIO"/>
    <s v="emjimene"/>
    <s v="emilio.jimenez@unirioja.es"/>
    <n v="0.75"/>
    <n v="0.75"/>
    <n v="500"/>
    <s v="CATEDRATICO DE UNIVERSIDAD"/>
    <s v="C01"/>
    <s v="TIEMPO COMPLETO"/>
    <s v="2016-04-15 00:00:00.0"/>
    <s v="null"/>
    <s v="DF100329"/>
    <s v="CATEDRÁTICO DE UNIVERSIDAD"/>
    <s v="R109"/>
    <x v="9"/>
    <n v="520"/>
    <s v="INGENIERÍA DE SISTEMAS Y AUTOMÁTICA"/>
  </r>
  <r>
    <x v="22"/>
    <x v="6"/>
    <n v="5065"/>
    <s v="5065E"/>
    <s v="GRUPO-A1"/>
    <n v="16518274"/>
    <s v="Ingeniería Electrónica y Automática"/>
    <s v="GRE"/>
    <s v="GRUPO REDUCIDO ESPECIAL"/>
    <s v="5065E"/>
    <s v="GRE de Ingeniería Electrónica y Automática"/>
    <s v="GRUPO-A1"/>
    <s v="GRE de Ingeniería Electrónica y Automática"/>
    <s v="1S"/>
    <n v="16518274"/>
    <s v="ZORZANO"/>
    <s v="MARTÍNEZ"/>
    <s v="LUIS FRANCISCO"/>
    <s v="lzorzano"/>
    <s v="luis.zorzano@unirioja.es"/>
    <n v="2.5"/>
    <n v="2.5"/>
    <n v="505"/>
    <s v="CATEDRATICO ESCUELA UNIVERSITARIA"/>
    <s v="01A"/>
    <s v="TIEMPO COMPLETO AMPLIADO"/>
    <s v="2012-09-01 00:00:00.0"/>
    <s v="null"/>
    <s v="DF100144"/>
    <s v="CATEDRÁTICO DE ESCUELA UNIVERSITARIA"/>
    <s v="R109"/>
    <x v="9"/>
    <n v="785"/>
    <s v="TECNOLOGÍA ELECTRÓNICA"/>
  </r>
  <r>
    <x v="22"/>
    <x v="6"/>
    <n v="5065"/>
    <s v="5065E"/>
    <s v="GRUPO-A2"/>
    <n v="16549785"/>
    <s v="Ingeniería Electrónica y Automática"/>
    <s v="GRE"/>
    <s v="GRUPO REDUCIDO ESPECIAL"/>
    <s v="5065E"/>
    <s v="GRE de Ingeniería Electrónica y Automática"/>
    <s v="GRUPO-A2"/>
    <s v="GRE de Ingeniería Electrónica y Automática"/>
    <s v="1S"/>
    <n v="16549785"/>
    <s v="VICUÑA"/>
    <s v="MARTÍNEZ"/>
    <s v="JAVIER ESTEBAN"/>
    <s v="javicuna"/>
    <s v="javier.vicuna@unirioja.es"/>
    <n v="2.5"/>
    <n v="2.5"/>
    <n v="535"/>
    <s v="COLABORADOR-TIPO 1"/>
    <s v="C01"/>
    <s v="TIEMPO COMPLETO"/>
    <s v="2006-10-01 00:00:00.0"/>
    <s v="null"/>
    <s v="LD100575"/>
    <s v="COLABORADOR TIPO 1"/>
    <s v="R109"/>
    <x v="9"/>
    <n v="785"/>
    <s v="TECNOLOGÍA ELECTRÓNICA"/>
  </r>
  <r>
    <x v="22"/>
    <x v="6"/>
    <n v="5065"/>
    <s v="5065E"/>
    <s v="GRUPO-A3"/>
    <n v="13142250"/>
    <s v="Ingeniería Electrónica y Automática"/>
    <s v="GRE"/>
    <s v="GRUPO REDUCIDO ESPECIAL"/>
    <s v="5065E"/>
    <s v="GRE de Ingeniería Electrónica y Automática"/>
    <s v="GRUPO-A3"/>
    <s v="GRE de Ingeniería Electrónica y Automática"/>
    <s v="1S"/>
    <n v="13142250"/>
    <s v="GIL"/>
    <s v="MARTÍNEZ"/>
    <s v="MONTSERRAT"/>
    <s v="mogil"/>
    <s v="montse.gil@unirioja.es"/>
    <n v="2.5"/>
    <n v="2.5"/>
    <n v="504"/>
    <s v="PROFESOR TITULAR UNIVERSIDAD"/>
    <s v="C01"/>
    <s v="TIEMPO COMPLETO"/>
    <s v="2017-12-21 00:00:00.0"/>
    <s v="null"/>
    <s v="DF100289"/>
    <s v="PROFESOR TITULAR DE UNIVERSIDAD"/>
    <s v="R109"/>
    <x v="9"/>
    <n v="520"/>
    <s v="INGENIERÍA DE SISTEMAS Y AUTOMÁTICA"/>
  </r>
  <r>
    <x v="22"/>
    <x v="6"/>
    <n v="5065"/>
    <s v="5065E"/>
    <s v="GRUPO-A4"/>
    <n v="16549785"/>
    <s v="Ingeniería Electrónica y Automática"/>
    <s v="GRE"/>
    <s v="GRUPO REDUCIDO ESPECIAL"/>
    <s v="5065E"/>
    <s v="GRE de Ingeniería Electrónica y Automática"/>
    <s v="GRUPO-A4"/>
    <s v="GRE de Ingeniería Electrónica y Automática"/>
    <s v="1S"/>
    <n v="16549785"/>
    <s v="VICUÑA"/>
    <s v="MARTÍNEZ"/>
    <s v="JAVIER ESTEBAN"/>
    <s v="javicuna"/>
    <s v="javier.vicuna@unirioja.es"/>
    <n v="2.5"/>
    <n v="2.5"/>
    <n v="535"/>
    <s v="COLABORADOR-TIPO 1"/>
    <s v="C01"/>
    <s v="TIEMPO COMPLETO"/>
    <s v="2006-10-01 00:00:00.0"/>
    <s v="null"/>
    <s v="LD100575"/>
    <s v="COLABORADOR TIPO 1"/>
    <s v="R109"/>
    <x v="9"/>
    <n v="785"/>
    <s v="TECNOLOGÍA ELECTRÓNICA"/>
  </r>
  <r>
    <x v="22"/>
    <x v="6"/>
    <n v="5065"/>
    <s v="5065E"/>
    <s v="GRUPO-A5"/>
    <n v="13142250"/>
    <s v="Ingeniería Electrónica y Automática"/>
    <s v="GRE"/>
    <s v="GRUPO REDUCIDO ESPECIAL"/>
    <s v="5065E"/>
    <s v="GRE de Ingeniería Electrónica y Automática"/>
    <s v="GRUPO-A5"/>
    <s v="GRE de Ingeniería Electrónica y Automática"/>
    <s v="1S"/>
    <n v="13142250"/>
    <s v="GIL"/>
    <s v="MARTÍNEZ"/>
    <s v="MONTSERRAT"/>
    <s v="mogil"/>
    <s v="montse.gil@unirioja.es"/>
    <n v="2.5"/>
    <n v="2.5"/>
    <n v="504"/>
    <s v="PROFESOR TITULAR UNIVERSIDAD"/>
    <s v="C01"/>
    <s v="TIEMPO COMPLETO"/>
    <s v="2017-12-21 00:00:00.0"/>
    <s v="null"/>
    <s v="DF100289"/>
    <s v="PROFESOR TITULAR DE UNIVERSIDAD"/>
    <s v="R109"/>
    <x v="9"/>
    <n v="520"/>
    <s v="INGENIERÍA DE SISTEMAS Y AUTOMÁTICA"/>
  </r>
  <r>
    <x v="22"/>
    <x v="6"/>
    <n v="5066"/>
    <s v="5066G"/>
    <s v="GRUPO-A"/>
    <n v="13155868"/>
    <s v="Dirección Integrada de Proyectos"/>
    <s v="GG"/>
    <s v="GRUPO GRANDE"/>
    <s v="5066G"/>
    <s v="GG de Dirección Integrada de Proyectos"/>
    <s v="GRUPO-A"/>
    <s v="GG de Dirección Integrada de Proyectos"/>
    <s v="1S"/>
    <n v="13155868"/>
    <s v="ALBA"/>
    <s v="ELÍAS"/>
    <s v="FERNANDO"/>
    <s v="falba"/>
    <s v="fernando.alba@unirioja.es"/>
    <n v="2"/>
    <n v="2"/>
    <n v="504"/>
    <s v="PROFESOR TITULAR UNIVERSIDAD"/>
    <s v="C01"/>
    <s v="TIEMPO COMPLETO"/>
    <s v="2007-10-09 00:00:00.0"/>
    <s v="null"/>
    <s v="DF100214"/>
    <s v="PROFESOR TITULAR DE UNIVERSIDAD"/>
    <s v="R110"/>
    <x v="10"/>
    <n v="720"/>
    <s v="PROYECTOS DE INGENIERÍA"/>
  </r>
  <r>
    <x v="22"/>
    <x v="6"/>
    <n v="5066"/>
    <s v="5066L"/>
    <s v="GRUPO-A1"/>
    <n v="13155868"/>
    <s v="Dirección Integrada de Proyectos"/>
    <s v="GL"/>
    <s v="GRUPO DE LABORATORIO"/>
    <s v="5066L"/>
    <s v="GL de Dirección Integrada de Proyectos"/>
    <s v="GRUPO-A1"/>
    <s v="GL de Dirección Integrada de Proyectos"/>
    <s v="1S"/>
    <n v="13155868"/>
    <s v="ALBA"/>
    <s v="ELÍAS"/>
    <s v="FERNANDO"/>
    <s v="falba"/>
    <s v="fernando.alba@unirioja.es"/>
    <n v="1.5"/>
    <n v="1.5"/>
    <n v="504"/>
    <s v="PROFESOR TITULAR UNIVERSIDAD"/>
    <s v="C01"/>
    <s v="TIEMPO COMPLETO"/>
    <s v="2007-10-09 00:00:00.0"/>
    <s v="null"/>
    <s v="DF100214"/>
    <s v="PROFESOR TITULAR DE UNIVERSIDAD"/>
    <s v="R110"/>
    <x v="10"/>
    <n v="720"/>
    <s v="PROYECTOS DE INGENIERÍA"/>
  </r>
  <r>
    <x v="22"/>
    <x v="6"/>
    <n v="5066"/>
    <s v="5066L"/>
    <s v="GRUPO-A2"/>
    <n v="5402584"/>
    <s v="Dirección Integrada de Proyectos"/>
    <s v="GL"/>
    <s v="GRUPO DE LABORATORIO"/>
    <s v="5066L"/>
    <s v="GL de Dirección Integrada de Proyectos"/>
    <s v="GRUPO-A2"/>
    <s v="GL de Dirección Integrada de Proyectos"/>
    <s v="1S"/>
    <n v="5402584"/>
    <s v="GUTIÉRREZ"/>
    <s v="LÓPEZ"/>
    <s v="JOSÉ LUIS"/>
    <s v="jogutirr"/>
    <s v="jose-luis.gutirrez@unirioja.es"/>
    <n v="1.5"/>
    <n v="1.5"/>
    <n v="532"/>
    <s v="LABORAL DOCENTE-ASOCIADO"/>
    <s v="P04"/>
    <s v="TIEMPO PARCIAL (4+4 HORAS)"/>
    <s v="2018-09-24 00:00:00.0"/>
    <s v="2019-09-14 00:00:00.0"/>
    <s v="PI101423"/>
    <s v="PROFESOR ASOCIADO"/>
    <s v="R110"/>
    <x v="10"/>
    <n v="720"/>
    <s v="PROYECTOS DE INGENIERÍA"/>
  </r>
  <r>
    <x v="22"/>
    <x v="6"/>
    <n v="5066"/>
    <s v="5066R"/>
    <s v="GRUPO-A1"/>
    <n v="13155868"/>
    <s v="Dirección Integrada de Proyectos"/>
    <s v="GR"/>
    <s v="GRUPO REDUCIDO"/>
    <s v="5066R"/>
    <s v="GR de Dirección Integrada de Proyectos"/>
    <s v="GRUPO-A1"/>
    <s v="GR de Dirección Integrada de Proyectos"/>
    <s v="1S"/>
    <n v="13155868"/>
    <s v="ALBA"/>
    <s v="ELÍAS"/>
    <s v="FERNANDO"/>
    <s v="falba"/>
    <s v="fernando.alba@unirioja.es"/>
    <n v="1.5"/>
    <n v="1.5"/>
    <n v="504"/>
    <s v="PROFESOR TITULAR UNIVERSIDAD"/>
    <s v="C01"/>
    <s v="TIEMPO COMPLETO"/>
    <s v="2007-10-09 00:00:00.0"/>
    <s v="null"/>
    <s v="DF100214"/>
    <s v="PROFESOR TITULAR DE UNIVERSIDAD"/>
    <s v="R110"/>
    <x v="10"/>
    <n v="720"/>
    <s v="PROYECTOS DE INGENIERÍA"/>
  </r>
  <r>
    <x v="22"/>
    <x v="6"/>
    <n v="5066"/>
    <s v="5066E"/>
    <s v="GRUPO-A1"/>
    <n v="13155868"/>
    <s v="Dirección Integrada de Proyectos"/>
    <s v="GRE"/>
    <s v="GRUPO REDUCIDO ESPECIAL"/>
    <s v="5066E"/>
    <s v="GRE de Dirección Integrada de Proyectos"/>
    <s v="GRUPO-A1"/>
    <s v="GRE de Dirección Integrada de Proyectos"/>
    <s v="1S"/>
    <n v="13155868"/>
    <s v="ALBA"/>
    <s v="ELÍAS"/>
    <s v="FERNANDO"/>
    <s v="falba"/>
    <s v="fernando.alba@unirioja.es"/>
    <n v="2.5"/>
    <n v="2.5"/>
    <n v="504"/>
    <s v="PROFESOR TITULAR UNIVERSIDAD"/>
    <s v="C01"/>
    <s v="TIEMPO COMPLETO"/>
    <s v="2007-10-09 00:00:00.0"/>
    <s v="null"/>
    <s v="DF100214"/>
    <s v="PROFESOR TITULAR DE UNIVERSIDAD"/>
    <s v="R110"/>
    <x v="10"/>
    <n v="720"/>
    <s v="PROYECTOS DE INGENIERÍA"/>
  </r>
  <r>
    <x v="22"/>
    <x v="6"/>
    <n v="5066"/>
    <s v="5066E"/>
    <s v="GRUPO-A2"/>
    <n v="13155868"/>
    <s v="Dirección Integrada de Proyectos"/>
    <s v="GRE"/>
    <s v="GRUPO REDUCIDO ESPECIAL"/>
    <s v="5066E"/>
    <s v="GRE de Dirección Integrada de Proyectos"/>
    <s v="GRUPO-A2"/>
    <s v="GRE de Dirección Integrada de Proyectos"/>
    <s v="1S"/>
    <n v="13155868"/>
    <s v="ALBA"/>
    <s v="ELÍAS"/>
    <s v="FERNANDO"/>
    <s v="falba"/>
    <s v="fernando.alba@unirioja.es"/>
    <n v="2.5"/>
    <n v="2.5"/>
    <n v="504"/>
    <s v="PROFESOR TITULAR UNIVERSIDAD"/>
    <s v="C01"/>
    <s v="TIEMPO COMPLETO"/>
    <s v="2007-10-09 00:00:00.0"/>
    <s v="null"/>
    <s v="DF100214"/>
    <s v="PROFESOR TITULAR DE UNIVERSIDAD"/>
    <s v="R110"/>
    <x v="10"/>
    <n v="720"/>
    <s v="PROYECTOS DE INGENIERÍA"/>
  </r>
  <r>
    <x v="22"/>
    <x v="6"/>
    <n v="5066"/>
    <s v="5066E"/>
    <s v="GRUPO-A3"/>
    <n v="13155868"/>
    <s v="Dirección Integrada de Proyectos"/>
    <s v="GRE"/>
    <s v="GRUPO REDUCIDO ESPECIAL"/>
    <s v="5066E"/>
    <s v="GRE de Dirección Integrada de Proyectos"/>
    <s v="GRUPO-A3"/>
    <s v="GRE de Dirección Integrada de Proyectos"/>
    <s v="1S"/>
    <n v="13155868"/>
    <s v="ALBA"/>
    <s v="ELÍAS"/>
    <s v="FERNANDO"/>
    <s v="falba"/>
    <s v="fernando.alba@unirioja.es"/>
    <n v="2.5"/>
    <n v="2.5"/>
    <n v="504"/>
    <s v="PROFESOR TITULAR UNIVERSIDAD"/>
    <s v="C01"/>
    <s v="TIEMPO COMPLETO"/>
    <s v="2007-10-09 00:00:00.0"/>
    <s v="null"/>
    <s v="DF100214"/>
    <s v="PROFESOR TITULAR DE UNIVERSIDAD"/>
    <s v="R110"/>
    <x v="10"/>
    <n v="720"/>
    <s v="PROYECTOS DE INGENIERÍA"/>
  </r>
  <r>
    <x v="22"/>
    <x v="6"/>
    <n v="5066"/>
    <s v="5066E"/>
    <s v="GRUPO-A4"/>
    <n v="13155868"/>
    <s v="Dirección Integrada de Proyectos"/>
    <s v="GRE"/>
    <s v="GRUPO REDUCIDO ESPECIAL"/>
    <s v="5066E"/>
    <s v="GRE de Dirección Integrada de Proyectos"/>
    <s v="GRUPO-A4"/>
    <s v="GRE de Dirección Integrada de Proyectos"/>
    <s v="1S"/>
    <n v="13155868"/>
    <s v="ALBA"/>
    <s v="ELÍAS"/>
    <s v="FERNANDO"/>
    <s v="falba"/>
    <s v="fernando.alba@unirioja.es"/>
    <n v="2.5"/>
    <n v="2.5"/>
    <n v="504"/>
    <s v="PROFESOR TITULAR UNIVERSIDAD"/>
    <s v="C01"/>
    <s v="TIEMPO COMPLETO"/>
    <s v="2007-10-09 00:00:00.0"/>
    <s v="null"/>
    <s v="DF100214"/>
    <s v="PROFESOR TITULAR DE UNIVERSIDAD"/>
    <s v="R110"/>
    <x v="10"/>
    <n v="720"/>
    <s v="PROYECTOS DE INGENIERÍA"/>
  </r>
  <r>
    <x v="22"/>
    <x v="6"/>
    <n v="5066"/>
    <s v="5066E"/>
    <s v="GRUPO-A5"/>
    <n v="5402584"/>
    <s v="Dirección Integrada de Proyectos"/>
    <s v="GRE"/>
    <s v="GRUPO REDUCIDO ESPECIAL"/>
    <s v="5066E"/>
    <s v="GRE de Dirección Integrada de Proyectos"/>
    <s v="GRUPO-A5"/>
    <s v="GRE de Dirección Integrada de Proyectos"/>
    <s v="1S"/>
    <n v="5402584"/>
    <s v="GUTIÉRREZ"/>
    <s v="LÓPEZ"/>
    <s v="JOSÉ LUIS"/>
    <s v="jogutirr"/>
    <s v="jose-luis.gutirrez@unirioja.es"/>
    <n v="2.5"/>
    <n v="2.5"/>
    <n v="532"/>
    <s v="LABORAL DOCENTE-ASOCIADO"/>
    <s v="P04"/>
    <s v="TIEMPO PARCIAL (4+4 HORAS)"/>
    <s v="2018-09-24 00:00:00.0"/>
    <s v="2019-09-14 00:00:00.0"/>
    <s v="PI101423"/>
    <s v="PROFESOR ASOCIADO"/>
    <s v="R110"/>
    <x v="10"/>
    <n v="720"/>
    <s v="PROYECTOS DE INGENIERÍA"/>
  </r>
  <r>
    <x v="22"/>
    <x v="6"/>
    <n v="5067"/>
    <s v="5067G"/>
    <s v="GRUPO-A"/>
    <n v="16594506"/>
    <s v="Dirección Estratégica e Innovación"/>
    <s v="GG"/>
    <s v="GRUPO GRANDE"/>
    <s v="5067G"/>
    <s v="GG de Dirección Estratégica e Innovación"/>
    <s v="GRUPO-A"/>
    <s v="GG de Dirección Estratégica e Innovación"/>
    <s v="2S"/>
    <n v="16594506"/>
    <s v="VARGAS"/>
    <s v="MONTOYA"/>
    <s v="PILAR"/>
    <s v="pivargas"/>
    <s v="pilar.vargas@unirioja.es"/>
    <n v="2"/>
    <n v="2"/>
    <n v="504"/>
    <s v="PROFESOR TITULAR UNIVERSIDAD"/>
    <s v="C01"/>
    <s v="TIEMPO COMPLETO"/>
    <s v="2018-11-26 00:00:00.0"/>
    <s v="null"/>
    <s v="DF100362"/>
    <s v="PROFESOR TITULAR DE UNIVERSIDAD"/>
    <s v="R104"/>
    <x v="0"/>
    <n v="650"/>
    <s v="ORGANIZACIÓN DE EMPRESAS"/>
  </r>
  <r>
    <x v="22"/>
    <x v="6"/>
    <n v="5067"/>
    <s v="5067L"/>
    <s v="GRUPO-A1"/>
    <n v="16594506"/>
    <s v="Dirección Estratégica e Innovación"/>
    <s v="GL"/>
    <s v="GRUPO DE LABORATORIO"/>
    <s v="5067L"/>
    <s v="GL de Dirección Estratégica e Innovación"/>
    <s v="GRUPO-A1"/>
    <s v="GL de Dirección Estratégica e Innovación"/>
    <s v="2S"/>
    <n v="16594506"/>
    <s v="VARGAS"/>
    <s v="MONTOYA"/>
    <s v="PILAR"/>
    <s v="pivargas"/>
    <s v="pilar.vargas@unirioja.es"/>
    <n v="1.5"/>
    <n v="1.5"/>
    <n v="504"/>
    <s v="PROFESOR TITULAR UNIVERSIDAD"/>
    <s v="C01"/>
    <s v="TIEMPO COMPLETO"/>
    <s v="2018-11-26 00:00:00.0"/>
    <s v="null"/>
    <s v="DF100362"/>
    <s v="PROFESOR TITULAR DE UNIVERSIDAD"/>
    <s v="R104"/>
    <x v="0"/>
    <n v="650"/>
    <s v="ORGANIZACIÓN DE EMPRESAS"/>
  </r>
  <r>
    <x v="22"/>
    <x v="6"/>
    <n v="5067"/>
    <s v="5067L"/>
    <s v="GRUPO-A2"/>
    <n v="16594506"/>
    <s v="Dirección Estratégica e Innovación"/>
    <s v="GL"/>
    <s v="GRUPO DE LABORATORIO"/>
    <s v="5067L"/>
    <s v="GL de Dirección Estratégica e Innovación"/>
    <s v="GRUPO-A2"/>
    <s v="GL de Dirección Estratégica e Innovación"/>
    <s v="2S"/>
    <n v="16594506"/>
    <s v="VARGAS"/>
    <s v="MONTOYA"/>
    <s v="PILAR"/>
    <s v="pivargas"/>
    <s v="pilar.vargas@unirioja.es"/>
    <n v="1.5"/>
    <n v="1.5"/>
    <n v="504"/>
    <s v="PROFESOR TITULAR UNIVERSIDAD"/>
    <s v="C01"/>
    <s v="TIEMPO COMPLETO"/>
    <s v="2018-11-26 00:00:00.0"/>
    <s v="null"/>
    <s v="DF100362"/>
    <s v="PROFESOR TITULAR DE UNIVERSIDAD"/>
    <s v="R104"/>
    <x v="0"/>
    <n v="650"/>
    <s v="ORGANIZACIÓN DE EMPRESAS"/>
  </r>
  <r>
    <x v="22"/>
    <x v="6"/>
    <n v="5067"/>
    <s v="5067R"/>
    <s v="GRUPO-A1"/>
    <n v="16594506"/>
    <s v="Dirección Estratégica e Innovación"/>
    <s v="GR"/>
    <s v="GRUPO REDUCIDO"/>
    <s v="5067R"/>
    <s v="GR de Dirección Estratégica e Innovación"/>
    <s v="GRUPO-A1"/>
    <s v="GR de Dirección Estratégica e Innovación"/>
    <s v="2S"/>
    <n v="16594506"/>
    <s v="VARGAS"/>
    <s v="MONTOYA"/>
    <s v="PILAR"/>
    <s v="pivargas"/>
    <s v="pilar.vargas@unirioja.es"/>
    <n v="1.5"/>
    <n v="1.5"/>
    <n v="504"/>
    <s v="PROFESOR TITULAR UNIVERSIDAD"/>
    <s v="C01"/>
    <s v="TIEMPO COMPLETO"/>
    <s v="2018-11-26 00:00:00.0"/>
    <s v="null"/>
    <s v="DF100362"/>
    <s v="PROFESOR TITULAR DE UNIVERSIDAD"/>
    <s v="R104"/>
    <x v="0"/>
    <n v="650"/>
    <s v="ORGANIZACIÓN DE EMPRESAS"/>
  </r>
  <r>
    <x v="22"/>
    <x v="6"/>
    <n v="5067"/>
    <s v="5067E"/>
    <s v="GRUPO-A1"/>
    <n v="72778836"/>
    <s v="Dirección Estratégica e Innovación"/>
    <s v="GRE"/>
    <s v="GRUPO REDUCIDO ESPECIAL"/>
    <s v="5067E"/>
    <s v="GRE de Dirección Estratégica e Innovación"/>
    <s v="GRUPO-A1"/>
    <s v="GRE de Dirección Estratégica e Innovación"/>
    <s v="2S"/>
    <n v="72778836"/>
    <s v="ÁLVAREZ"/>
    <s v="GURREA"/>
    <s v="JUAN CARLOS"/>
    <s v="jualvag"/>
    <s v="juan-carlos.alvarez@unirioja.es"/>
    <n v="2.5"/>
    <n v="2.5"/>
    <n v="532"/>
    <s v="LABORAL DOCENTE-ASOCIADO"/>
    <s v="P06"/>
    <s v="TIEMPO PARCIAL (6+6 HORAS)"/>
    <s v="2015-09-15 00:00:00.0"/>
    <s v="2019-09-14 00:00:00.0"/>
    <s v="PI101026"/>
    <s v="PROFESOR ASOCIADO"/>
    <s v="R104"/>
    <x v="0"/>
    <n v="650"/>
    <s v="ORGANIZACIÓN DE EMPRESAS"/>
  </r>
  <r>
    <x v="22"/>
    <x v="6"/>
    <n v="5067"/>
    <s v="5067E"/>
    <s v="GRUPO-A2"/>
    <n v="72778836"/>
    <s v="Dirección Estratégica e Innovación"/>
    <s v="GRE"/>
    <s v="GRUPO REDUCIDO ESPECIAL"/>
    <s v="5067E"/>
    <s v="GRE de Dirección Estratégica e Innovación"/>
    <s v="GRUPO-A2"/>
    <s v="GRE de Dirección Estratégica e Innovación"/>
    <s v="2S"/>
    <n v="72778836"/>
    <s v="ÁLVAREZ"/>
    <s v="GURREA"/>
    <s v="JUAN CARLOS"/>
    <s v="jualvag"/>
    <s v="juan-carlos.alvarez@unirioja.es"/>
    <n v="2.5"/>
    <n v="2.5"/>
    <n v="532"/>
    <s v="LABORAL DOCENTE-ASOCIADO"/>
    <s v="P06"/>
    <s v="TIEMPO PARCIAL (6+6 HORAS)"/>
    <s v="2015-09-15 00:00:00.0"/>
    <s v="2019-09-14 00:00:00.0"/>
    <s v="PI101026"/>
    <s v="PROFESOR ASOCIADO"/>
    <s v="R104"/>
    <x v="0"/>
    <n v="650"/>
    <s v="ORGANIZACIÓN DE EMPRESAS"/>
  </r>
  <r>
    <x v="22"/>
    <x v="6"/>
    <n v="5067"/>
    <s v="5067E"/>
    <s v="GRUPO-A3"/>
    <n v="815254"/>
    <s v="Dirección Estratégica e Innovación"/>
    <s v="GRE"/>
    <s v="GRUPO REDUCIDO ESPECIAL"/>
    <s v="5067E"/>
    <s v="GRE de Dirección Estratégica e Innovación"/>
    <s v="GRUPO-A3"/>
    <s v="GRE de Dirección Estratégica e Innovación"/>
    <s v="2S"/>
    <n v="815254"/>
    <s v="MARTÍNEZ"/>
    <s v="CALVO"/>
    <s v="MARÍA ÁNGELES"/>
    <s v="anmartin"/>
    <s v="marian.martinez@unirioja.es"/>
    <n v="2.5"/>
    <n v="2.5"/>
    <n v="506"/>
    <s v="PROFESOR TITULAR DE ESCUELA UNIVERSITARI"/>
    <s v="01A"/>
    <s v="TIEMPO COMPLETO AMPLIADO"/>
    <s v="2012-09-01 00:00:00.0"/>
    <s v="null"/>
    <s v="DF31868"/>
    <s v="TITULAR DE ESCUELAS UNIVERSITARIAS"/>
    <s v="R110"/>
    <x v="10"/>
    <n v="65"/>
    <s v="CIENCIA DE LOS MATERIALES E INGENIERÍA METALÚRGICA"/>
  </r>
  <r>
    <x v="22"/>
    <x v="6"/>
    <n v="5067"/>
    <s v="5067E"/>
    <s v="GRUPO-A4"/>
    <n v="815254"/>
    <s v="Dirección Estratégica e Innovación"/>
    <s v="GRE"/>
    <s v="GRUPO REDUCIDO ESPECIAL"/>
    <s v="5067E"/>
    <s v="GRE de Dirección Estratégica e Innovación"/>
    <s v="GRUPO-A4"/>
    <s v="GRE de Dirección Estratégica e Innovación"/>
    <s v="2S"/>
    <n v="815254"/>
    <s v="MARTÍNEZ"/>
    <s v="CALVO"/>
    <s v="MARÍA ÁNGELES"/>
    <s v="anmartin"/>
    <s v="marian.martinez@unirioja.es"/>
    <n v="2.5"/>
    <n v="2.5"/>
    <n v="506"/>
    <s v="PROFESOR TITULAR DE ESCUELA UNIVERSITARI"/>
    <s v="01A"/>
    <s v="TIEMPO COMPLETO AMPLIADO"/>
    <s v="2012-09-01 00:00:00.0"/>
    <s v="null"/>
    <s v="DF31868"/>
    <s v="TITULAR DE ESCUELAS UNIVERSITARIAS"/>
    <s v="R110"/>
    <x v="10"/>
    <n v="65"/>
    <s v="CIENCIA DE LOS MATERIALES E INGENIERÍA METALÚRGICA"/>
  </r>
  <r>
    <x v="22"/>
    <x v="6"/>
    <n v="5067"/>
    <s v="5067E"/>
    <s v="GRUPO-A5"/>
    <n v="815254"/>
    <s v="Dirección Estratégica e Innovación"/>
    <s v="GRE"/>
    <s v="GRUPO REDUCIDO ESPECIAL"/>
    <s v="5067E"/>
    <s v="GRE de Dirección Estratégica e Innovación"/>
    <s v="GRUPO-A5"/>
    <s v="GRE de Dirección Estratégica e Innovación"/>
    <s v="2S"/>
    <n v="815254"/>
    <s v="MARTÍNEZ"/>
    <s v="CALVO"/>
    <s v="MARÍA ÁNGELES"/>
    <s v="anmartin"/>
    <s v="marian.martinez@unirioja.es"/>
    <n v="2.5"/>
    <n v="2.5"/>
    <n v="506"/>
    <s v="PROFESOR TITULAR DE ESCUELA UNIVERSITARI"/>
    <s v="01A"/>
    <s v="TIEMPO COMPLETO AMPLIADO"/>
    <s v="2012-09-01 00:00:00.0"/>
    <s v="null"/>
    <s v="DF31868"/>
    <s v="TITULAR DE ESCUELAS UNIVERSITARIAS"/>
    <s v="R110"/>
    <x v="10"/>
    <n v="65"/>
    <s v="CIENCIA DE LOS MATERIALES E INGENIERÍA METALÚRGICA"/>
  </r>
  <r>
    <x v="22"/>
    <x v="6"/>
    <n v="5068"/>
    <s v="5068G"/>
    <s v="GRUPO-A"/>
    <n v="16561901"/>
    <s v="Construcciones Industriales"/>
    <s v="GG"/>
    <s v="GRUPO GRANDE"/>
    <s v="5068G"/>
    <s v="GG de Construcciones Industriales"/>
    <s v="GRUPO-A"/>
    <s v="GG de Construcciones Industriales"/>
    <s v="2S"/>
    <n v="16561901"/>
    <s v="FRAILE"/>
    <s v="GARCÍA"/>
    <s v="ESTEBAN"/>
    <s v="esfraile"/>
    <s v="esteban.fraile@unirioja.es"/>
    <n v="2"/>
    <n v="2"/>
    <n v="536"/>
    <s v="PROFESOR INTERINO"/>
    <s v="C01"/>
    <s v="TIEMPO COMPLETO"/>
    <s v="2012-09-01 00:00:00.0"/>
    <s v="null"/>
    <s v="PI100871"/>
    <s v="PROFESOR CONTRATADO INTERINO"/>
    <s v="R110"/>
    <x v="10"/>
    <n v="605"/>
    <s v="MECÁNICA DE MEDIOS CONTINUOS Y TEORÍA DE ESTRUCTUR"/>
  </r>
  <r>
    <x v="22"/>
    <x v="6"/>
    <n v="5068"/>
    <s v="5068L"/>
    <s v="GRUPO-A1"/>
    <n v="16561901"/>
    <s v="Construcciones Industriales"/>
    <s v="GL"/>
    <s v="GRUPO DE LABORATORIO"/>
    <s v="5068L"/>
    <s v="GL de Construcciones Industriales"/>
    <s v="GRUPO-A1"/>
    <s v="GL de Construcciones Industriales"/>
    <s v="2S"/>
    <n v="16561901"/>
    <s v="FRAILE"/>
    <s v="GARCÍA"/>
    <s v="ESTEBAN"/>
    <s v="esfraile"/>
    <s v="esteban.fraile@unirioja.es"/>
    <n v="0.1"/>
    <n v="0.1"/>
    <n v="536"/>
    <s v="PROFESOR INTERINO"/>
    <s v="C01"/>
    <s v="TIEMPO COMPLETO"/>
    <s v="2012-09-01 00:00:00.0"/>
    <s v="null"/>
    <s v="PI100871"/>
    <s v="PROFESOR CONTRATADO INTERINO"/>
    <s v="R110"/>
    <x v="10"/>
    <n v="605"/>
    <s v="MECÁNICA DE MEDIOS CONTINUOS Y TEORÍA DE ESTRUCTUR"/>
  </r>
  <r>
    <x v="22"/>
    <x v="6"/>
    <n v="5068"/>
    <s v="5068L"/>
    <s v="GRUPO-A1"/>
    <n v="16588620"/>
    <s v="Construcciones Industriales"/>
    <s v="GL"/>
    <s v="GRUPO DE LABORATORIO"/>
    <s v="5068L"/>
    <s v="GL de Construcciones Industriales"/>
    <s v="GRUPO-A1"/>
    <s v="GL de Construcciones Industriales"/>
    <s v="2S"/>
    <n v="16588620"/>
    <s v="FERREIRO"/>
    <s v="CABELLO"/>
    <s v="JAVIER"/>
    <s v="jaferrei"/>
    <s v="javier.ferreiro@unirioja.es"/>
    <n v="1.4"/>
    <n v="1.4"/>
    <n v="532"/>
    <s v="LABORAL DOCENTE-ASOCIADO"/>
    <s v="P06"/>
    <s v="TIEMPO PARCIAL (6+6 HORAS)"/>
    <s v="2018-09-28 00:00:00.0"/>
    <s v="2019-09-14 00:00:00.0"/>
    <s v="PI101044"/>
    <s v="PROFESOR ASOCIADO"/>
    <s v="R110"/>
    <x v="10"/>
    <n v="605"/>
    <s v="MECÁNICA DE MEDIOS CONTINUOS Y TEORÍA DE ESTRUCTUR"/>
  </r>
  <r>
    <x v="22"/>
    <x v="6"/>
    <n v="5068"/>
    <s v="5068L"/>
    <s v="GRUPO-A2"/>
    <n v="16561901"/>
    <s v="Construcciones Industriales"/>
    <s v="GL"/>
    <s v="GRUPO DE LABORATORIO"/>
    <s v="5068L"/>
    <s v="GL de Construcciones Industriales"/>
    <s v="GRUPO-A2"/>
    <s v="GL de Construcciones Industriales"/>
    <s v="2S"/>
    <n v="16561901"/>
    <s v="FRAILE"/>
    <s v="GARCÍA"/>
    <s v="ESTEBAN"/>
    <s v="esfraile"/>
    <s v="esteban.fraile@unirioja.es"/>
    <n v="0.1"/>
    <n v="0.1"/>
    <n v="536"/>
    <s v="PROFESOR INTERINO"/>
    <s v="C01"/>
    <s v="TIEMPO COMPLETO"/>
    <s v="2012-09-01 00:00:00.0"/>
    <s v="null"/>
    <s v="PI100871"/>
    <s v="PROFESOR CONTRATADO INTERINO"/>
    <s v="R110"/>
    <x v="10"/>
    <n v="605"/>
    <s v="MECÁNICA DE MEDIOS CONTINUOS Y TEORÍA DE ESTRUCTUR"/>
  </r>
  <r>
    <x v="22"/>
    <x v="6"/>
    <n v="5068"/>
    <s v="5068L"/>
    <s v="GRUPO-A2"/>
    <n v="16588620"/>
    <s v="Construcciones Industriales"/>
    <s v="GL"/>
    <s v="GRUPO DE LABORATORIO"/>
    <s v="5068L"/>
    <s v="GL de Construcciones Industriales"/>
    <s v="GRUPO-A2"/>
    <s v="GL de Construcciones Industriales"/>
    <s v="2S"/>
    <n v="16588620"/>
    <s v="FERREIRO"/>
    <s v="CABELLO"/>
    <s v="JAVIER"/>
    <s v="jaferrei"/>
    <s v="javier.ferreiro@unirioja.es"/>
    <n v="1.4"/>
    <n v="1.4"/>
    <n v="532"/>
    <s v="LABORAL DOCENTE-ASOCIADO"/>
    <s v="P06"/>
    <s v="TIEMPO PARCIAL (6+6 HORAS)"/>
    <s v="2018-09-28 00:00:00.0"/>
    <s v="2019-09-14 00:00:00.0"/>
    <s v="PI101044"/>
    <s v="PROFESOR ASOCIADO"/>
    <s v="R110"/>
    <x v="10"/>
    <n v="605"/>
    <s v="MECÁNICA DE MEDIOS CONTINUOS Y TEORÍA DE ESTRUCTUR"/>
  </r>
  <r>
    <x v="22"/>
    <x v="6"/>
    <n v="5068"/>
    <s v="5068R"/>
    <s v="GRUPO-A1"/>
    <n v="16538994"/>
    <s v="Construcciones Industriales"/>
    <s v="GR"/>
    <s v="GRUPO REDUCIDO"/>
    <s v="5068R"/>
    <s v="GR de Construcciones Industriales"/>
    <s v="GRUPO-A1"/>
    <s v="GR de Construcciones Industriales"/>
    <s v="2S"/>
    <n v="16538994"/>
    <s v="MARTÍNEZ DE PISÓN"/>
    <s v="ASCACÍBAR"/>
    <s v="EDUARDO"/>
    <s v="edmartin"/>
    <s v="eduardo.mtnezdepison@unirioja.es"/>
    <n v="1.5"/>
    <n v="1.5"/>
    <n v="504"/>
    <s v="PROFESOR TITULAR UNIVERSIDAD"/>
    <s v="C01"/>
    <s v="TIEMPO COMPLETO"/>
    <s v="2014-09-15 00:00:00.0"/>
    <s v="null"/>
    <s v="DF100069"/>
    <s v="TITULAR DE UNIVERSIDAD"/>
    <s v="R110"/>
    <x v="10"/>
    <n v="605"/>
    <s v="MECÁNICA DE MEDIOS CONTINUOS Y TEORÍA DE ESTRUCTUR"/>
  </r>
  <r>
    <x v="22"/>
    <x v="6"/>
    <n v="5068"/>
    <s v="5068E"/>
    <s v="GRUPO-A1"/>
    <n v="16538994"/>
    <s v="Construcciones Industriales"/>
    <s v="GRE"/>
    <s v="GRUPO REDUCIDO ESPECIAL"/>
    <s v="5068E"/>
    <s v="GRE de Construcciones Industriales"/>
    <s v="GRUPO-A1"/>
    <s v="GRE de Construcciones Industriales"/>
    <s v="2S"/>
    <n v="16538994"/>
    <s v="MARTÍNEZ DE PISÓN"/>
    <s v="ASCACÍBAR"/>
    <s v="EDUARDO"/>
    <s v="edmartin"/>
    <s v="eduardo.mtnezdepison@unirioja.es"/>
    <n v="1"/>
    <n v="1"/>
    <n v="504"/>
    <s v="PROFESOR TITULAR UNIVERSIDAD"/>
    <s v="C01"/>
    <s v="TIEMPO COMPLETO"/>
    <s v="2014-09-15 00:00:00.0"/>
    <s v="null"/>
    <s v="DF100069"/>
    <s v="TITULAR DE UNIVERSIDAD"/>
    <s v="R110"/>
    <x v="10"/>
    <n v="605"/>
    <s v="MECÁNICA DE MEDIOS CONTINUOS Y TEORÍA DE ESTRUCTUR"/>
  </r>
  <r>
    <x v="22"/>
    <x v="6"/>
    <n v="5068"/>
    <s v="5068E"/>
    <s v="GRUPO-A1"/>
    <n v="16588620"/>
    <s v="Construcciones Industriales"/>
    <s v="GRE"/>
    <s v="GRUPO REDUCIDO ESPECIAL"/>
    <s v="5068E"/>
    <s v="GRE de Construcciones Industriales"/>
    <s v="GRUPO-A1"/>
    <s v="GRE de Construcciones Industriales"/>
    <s v="2S"/>
    <n v="16588620"/>
    <s v="FERREIRO"/>
    <s v="CABELLO"/>
    <s v="JAVIER"/>
    <s v="jaferrei"/>
    <s v="javier.ferreiro@unirioja.es"/>
    <n v="1.5"/>
    <n v="1.5"/>
    <n v="532"/>
    <s v="LABORAL DOCENTE-ASOCIADO"/>
    <s v="P06"/>
    <s v="TIEMPO PARCIAL (6+6 HORAS)"/>
    <s v="2018-09-28 00:00:00.0"/>
    <s v="2019-09-14 00:00:00.0"/>
    <s v="PI101044"/>
    <s v="PROFESOR ASOCIADO"/>
    <s v="R110"/>
    <x v="10"/>
    <n v="605"/>
    <s v="MECÁNICA DE MEDIOS CONTINUOS Y TEORÍA DE ESTRUCTUR"/>
  </r>
  <r>
    <x v="22"/>
    <x v="6"/>
    <n v="5068"/>
    <s v="5068E"/>
    <s v="GRUPO-A2"/>
    <n v="16588620"/>
    <s v="Construcciones Industriales"/>
    <s v="GRE"/>
    <s v="GRUPO REDUCIDO ESPECIAL"/>
    <s v="5068E"/>
    <s v="GRE de Construcciones Industriales"/>
    <s v="GRUPO-A2"/>
    <s v="GRE de Construcciones Industriales"/>
    <s v="2S"/>
    <n v="16588620"/>
    <s v="FERREIRO"/>
    <s v="CABELLO"/>
    <s v="JAVIER"/>
    <s v="jaferrei"/>
    <s v="javier.ferreiro@unirioja.es"/>
    <n v="2.5"/>
    <n v="2.5"/>
    <n v="532"/>
    <s v="LABORAL DOCENTE-ASOCIADO"/>
    <s v="P06"/>
    <s v="TIEMPO PARCIAL (6+6 HORAS)"/>
    <s v="2018-09-28 00:00:00.0"/>
    <s v="2019-09-14 00:00:00.0"/>
    <s v="PI101044"/>
    <s v="PROFESOR ASOCIADO"/>
    <s v="R110"/>
    <x v="10"/>
    <n v="605"/>
    <s v="MECÁNICA DE MEDIOS CONTINUOS Y TEORÍA DE ESTRUCTUR"/>
  </r>
  <r>
    <x v="22"/>
    <x v="6"/>
    <n v="5068"/>
    <s v="5068E"/>
    <s v="GRUPO-A3"/>
    <n v="16538994"/>
    <s v="Construcciones Industriales"/>
    <s v="GRE"/>
    <s v="GRUPO REDUCIDO ESPECIAL"/>
    <s v="5068E"/>
    <s v="GRE de Construcciones Industriales"/>
    <s v="GRUPO-A3"/>
    <s v="GRE de Construcciones Industriales"/>
    <s v="2S"/>
    <n v="16538994"/>
    <s v="MARTÍNEZ DE PISÓN"/>
    <s v="ASCACÍBAR"/>
    <s v="EDUARDO"/>
    <s v="edmartin"/>
    <s v="eduardo.mtnezdepison@unirioja.es"/>
    <n v="1.25"/>
    <n v="1.25"/>
    <n v="504"/>
    <s v="PROFESOR TITULAR UNIVERSIDAD"/>
    <s v="C01"/>
    <s v="TIEMPO COMPLETO"/>
    <s v="2014-09-15 00:00:00.0"/>
    <s v="null"/>
    <s v="DF100069"/>
    <s v="TITULAR DE UNIVERSIDAD"/>
    <s v="R110"/>
    <x v="10"/>
    <n v="605"/>
    <s v="MECÁNICA DE MEDIOS CONTINUOS Y TEORÍA DE ESTRUCTUR"/>
  </r>
  <r>
    <x v="22"/>
    <x v="6"/>
    <n v="5068"/>
    <s v="5068E"/>
    <s v="GRUPO-A3"/>
    <n v="16555425"/>
    <s v="Construcciones Industriales"/>
    <s v="GRE"/>
    <s v="GRUPO REDUCIDO ESPECIAL"/>
    <s v="5068E"/>
    <s v="GRE de Construcciones Industriales"/>
    <s v="GRUPO-A3"/>
    <s v="GRE de Construcciones Industriales"/>
    <s v="2S"/>
    <n v="16555425"/>
    <s v="CELORRIO"/>
    <s v="BARRAGUÉ"/>
    <s v="LUIS"/>
    <s v="lucelorr"/>
    <s v="luis.celorrio@unirioja.es"/>
    <n v="1.25"/>
    <n v="1.25"/>
    <s v="A-0504"/>
    <s v="PROFESOR TITULAR UNIVERSIDAD"/>
    <s v="C01"/>
    <s v="TIEMPO COMPLETO"/>
    <s v="2010-09-01 00:00:00.0"/>
    <s v="null"/>
    <s v="DF100272"/>
    <s v="PROFESOR TITULAR INTERINO"/>
    <s v="R110"/>
    <x v="10"/>
    <n v="605"/>
    <s v="MECÁNICA DE MEDIOS CONTINUOS Y TEORÍA DE ESTRUCTUR"/>
  </r>
  <r>
    <x v="22"/>
    <x v="6"/>
    <n v="5068"/>
    <s v="5068E"/>
    <s v="GRUPO-A4"/>
    <n v="16538994"/>
    <s v="Construcciones Industriales"/>
    <s v="GRE"/>
    <s v="GRUPO REDUCIDO ESPECIAL"/>
    <s v="5068E"/>
    <s v="GRE de Construcciones Industriales"/>
    <s v="GRUPO-A4"/>
    <s v="GRE de Construcciones Industriales"/>
    <s v="2S"/>
    <n v="16538994"/>
    <s v="MARTÍNEZ DE PISÓN"/>
    <s v="ASCACÍBAR"/>
    <s v="EDUARDO"/>
    <s v="edmartin"/>
    <s v="eduardo.mtnezdepison@unirioja.es"/>
    <n v="1.25"/>
    <n v="1.25"/>
    <n v="504"/>
    <s v="PROFESOR TITULAR UNIVERSIDAD"/>
    <s v="C01"/>
    <s v="TIEMPO COMPLETO"/>
    <s v="2014-09-15 00:00:00.0"/>
    <s v="null"/>
    <s v="DF100069"/>
    <s v="TITULAR DE UNIVERSIDAD"/>
    <s v="R110"/>
    <x v="10"/>
    <n v="605"/>
    <s v="MECÁNICA DE MEDIOS CONTINUOS Y TEORÍA DE ESTRUCTUR"/>
  </r>
  <r>
    <x v="22"/>
    <x v="6"/>
    <n v="5068"/>
    <s v="5068E"/>
    <s v="GRUPO-A4"/>
    <n v="16555425"/>
    <s v="Construcciones Industriales"/>
    <s v="GRE"/>
    <s v="GRUPO REDUCIDO ESPECIAL"/>
    <s v="5068E"/>
    <s v="GRE de Construcciones Industriales"/>
    <s v="GRUPO-A4"/>
    <s v="GRE de Construcciones Industriales"/>
    <s v="2S"/>
    <n v="16555425"/>
    <s v="CELORRIO"/>
    <s v="BARRAGUÉ"/>
    <s v="LUIS"/>
    <s v="lucelorr"/>
    <s v="luis.celorrio@unirioja.es"/>
    <n v="1.25"/>
    <n v="1.25"/>
    <s v="A-0504"/>
    <s v="PROFESOR TITULAR UNIVERSIDAD"/>
    <s v="C01"/>
    <s v="TIEMPO COMPLETO"/>
    <s v="2010-09-01 00:00:00.0"/>
    <s v="null"/>
    <s v="DF100272"/>
    <s v="PROFESOR TITULAR INTERINO"/>
    <s v="R110"/>
    <x v="10"/>
    <n v="605"/>
    <s v="MECÁNICA DE MEDIOS CONTINUOS Y TEORÍA DE ESTRUCTUR"/>
  </r>
  <r>
    <x v="22"/>
    <x v="6"/>
    <n v="5068"/>
    <s v="5068E"/>
    <s v="GRUPO-A5"/>
    <n v="16538994"/>
    <s v="Construcciones Industriales"/>
    <s v="GRE"/>
    <s v="GRUPO REDUCIDO ESPECIAL"/>
    <s v="5068E"/>
    <s v="GRE de Construcciones Industriales"/>
    <s v="GRUPO-A5"/>
    <s v="GRE de Construcciones Industriales"/>
    <s v="2S"/>
    <n v="16538994"/>
    <s v="MARTÍNEZ DE PISÓN"/>
    <s v="ASCACÍBAR"/>
    <s v="EDUARDO"/>
    <s v="edmartin"/>
    <s v="eduardo.mtnezdepison@unirioja.es"/>
    <n v="2.5"/>
    <n v="2.5"/>
    <n v="504"/>
    <s v="PROFESOR TITULAR UNIVERSIDAD"/>
    <s v="C01"/>
    <s v="TIEMPO COMPLETO"/>
    <s v="2014-09-15 00:00:00.0"/>
    <s v="null"/>
    <s v="DF100069"/>
    <s v="TITULAR DE UNIVERSIDAD"/>
    <s v="R110"/>
    <x v="10"/>
    <n v="605"/>
    <s v="MECÁNICA DE MEDIOS CONTINUOS Y TEORÍA DE ESTRUCTUR"/>
  </r>
  <r>
    <x v="22"/>
    <x v="6"/>
    <n v="5069"/>
    <s v="5069G"/>
    <s v="GRUPO-A"/>
    <n v="16541257"/>
    <s v="Instalaciones Industriales"/>
    <s v="GG"/>
    <s v="GRUPO GRANDE"/>
    <s v="5069G"/>
    <s v="GG de Instalaciones Industriales"/>
    <s v="GRUPO-A"/>
    <s v="GG de Instalaciones Industriales"/>
    <s v="2S"/>
    <n v="16541257"/>
    <s v="ZORZANO"/>
    <s v="SANTAMARÍA"/>
    <s v="PEDRO JOSÉ"/>
    <s v="pzorzano"/>
    <s v="pedrojose.zorzano@unirioja.es"/>
    <n v="1"/>
    <n v="1"/>
    <n v="504"/>
    <s v="PROFESOR TITULAR UNIVERSIDAD"/>
    <s v="C01"/>
    <s v="TIEMPO COMPLETO"/>
    <s v="2015-12-23 00:00:00.0"/>
    <s v="null"/>
    <s v="DF31818"/>
    <s v="PROFESOR TITULAR ESCUELA UNIVERSITARIA"/>
    <s v="R109"/>
    <x v="9"/>
    <n v="535"/>
    <s v="INGENIERÍA ELÉCTRICA"/>
  </r>
  <r>
    <x v="22"/>
    <x v="6"/>
    <n v="5069"/>
    <s v="5069G"/>
    <s v="GRUPO-A"/>
    <n v="16553320"/>
    <s v="Instalaciones Industriales"/>
    <s v="GG"/>
    <s v="GRUPO GRANDE"/>
    <s v="5069G"/>
    <s v="GG de Instalaciones Industriales"/>
    <s v="GRUPO-A"/>
    <s v="GG de Instalaciones Industriales"/>
    <s v="2S"/>
    <n v="16553320"/>
    <s v="ELVIRA"/>
    <s v="IZURRATEGUI"/>
    <s v="CARLOS"/>
    <s v="celvira"/>
    <s v="carlos.elvira@unirioja.es"/>
    <n v="1"/>
    <n v="1"/>
    <n v="506"/>
    <s v="PROFESOR TITULAR DE ESCUELA UNIVERSITARI"/>
    <s v="01A"/>
    <s v="TIEMPO COMPLETO AMPLIADO"/>
    <s v="2012-09-01 00:00:00.0"/>
    <s v="null"/>
    <s v="DF31778"/>
    <s v="TITULAR DE ESCUELAS UNIVERSITARIAS"/>
    <s v="R109"/>
    <x v="9"/>
    <n v="520"/>
    <s v="INGENIERÍA DE SISTEMAS Y AUTOMÁTICA"/>
  </r>
  <r>
    <x v="22"/>
    <x v="6"/>
    <n v="5069"/>
    <s v="5069L"/>
    <s v="GRUPO-A1"/>
    <n v="16541257"/>
    <s v="Instalaciones Industriales"/>
    <s v="GL"/>
    <s v="GRUPO DE LABORATORIO"/>
    <s v="5069L"/>
    <s v="GL de Instalaciones Industriales"/>
    <s v="GRUPO-A1"/>
    <s v="GL de Instalaciones Industriales"/>
    <s v="2S"/>
    <n v="16541257"/>
    <s v="ZORZANO"/>
    <s v="SANTAMARÍA"/>
    <s v="PEDRO JOSÉ"/>
    <s v="pzorzano"/>
    <s v="pedrojose.zorzano@unirioja.es"/>
    <n v="0.75"/>
    <n v="0.75"/>
    <n v="504"/>
    <s v="PROFESOR TITULAR UNIVERSIDAD"/>
    <s v="C01"/>
    <s v="TIEMPO COMPLETO"/>
    <s v="2015-12-23 00:00:00.0"/>
    <s v="null"/>
    <s v="DF31818"/>
    <s v="PROFESOR TITULAR ESCUELA UNIVERSITARIA"/>
    <s v="R109"/>
    <x v="9"/>
    <n v="535"/>
    <s v="INGENIERÍA ELÉCTRICA"/>
  </r>
  <r>
    <x v="22"/>
    <x v="6"/>
    <n v="5069"/>
    <s v="5069L"/>
    <s v="GRUPO-A1"/>
    <n v="16553320"/>
    <s v="Instalaciones Industriales"/>
    <s v="GL"/>
    <s v="GRUPO DE LABORATORIO"/>
    <s v="5069L"/>
    <s v="GL de Instalaciones Industriales"/>
    <s v="GRUPO-A1"/>
    <s v="GL de Instalaciones Industriales"/>
    <s v="2S"/>
    <n v="16553320"/>
    <s v="ELVIRA"/>
    <s v="IZURRATEGUI"/>
    <s v="CARLOS"/>
    <s v="celvira"/>
    <s v="carlos.elvira@unirioja.es"/>
    <n v="0.75"/>
    <n v="0.75"/>
    <n v="506"/>
    <s v="PROFESOR TITULAR DE ESCUELA UNIVERSITARI"/>
    <s v="01A"/>
    <s v="TIEMPO COMPLETO AMPLIADO"/>
    <s v="2012-09-01 00:00:00.0"/>
    <s v="null"/>
    <s v="DF31778"/>
    <s v="TITULAR DE ESCUELAS UNIVERSITARIAS"/>
    <s v="R109"/>
    <x v="9"/>
    <n v="520"/>
    <s v="INGENIERÍA DE SISTEMAS Y AUTOMÁTICA"/>
  </r>
  <r>
    <x v="22"/>
    <x v="6"/>
    <n v="5069"/>
    <s v="5069L"/>
    <s v="GRUPO-A2"/>
    <n v="16541257"/>
    <s v="Instalaciones Industriales"/>
    <s v="GL"/>
    <s v="GRUPO DE LABORATORIO"/>
    <s v="5069L"/>
    <s v="GL de Instalaciones Industriales"/>
    <s v="GRUPO-A2"/>
    <s v="GL de Instalaciones Industriales"/>
    <s v="2S"/>
    <n v="16541257"/>
    <s v="ZORZANO"/>
    <s v="SANTAMARÍA"/>
    <s v="PEDRO JOSÉ"/>
    <s v="pzorzano"/>
    <s v="pedrojose.zorzano@unirioja.es"/>
    <n v="0.75"/>
    <n v="0.75"/>
    <n v="504"/>
    <s v="PROFESOR TITULAR UNIVERSIDAD"/>
    <s v="C01"/>
    <s v="TIEMPO COMPLETO"/>
    <s v="2015-12-23 00:00:00.0"/>
    <s v="null"/>
    <s v="DF31818"/>
    <s v="PROFESOR TITULAR ESCUELA UNIVERSITARIA"/>
    <s v="R109"/>
    <x v="9"/>
    <n v="535"/>
    <s v="INGENIERÍA ELÉCTRICA"/>
  </r>
  <r>
    <x v="22"/>
    <x v="6"/>
    <n v="5069"/>
    <s v="5069L"/>
    <s v="GRUPO-A2"/>
    <n v="16553320"/>
    <s v="Instalaciones Industriales"/>
    <s v="GL"/>
    <s v="GRUPO DE LABORATORIO"/>
    <s v="5069L"/>
    <s v="GL de Instalaciones Industriales"/>
    <s v="GRUPO-A2"/>
    <s v="GL de Instalaciones Industriales"/>
    <s v="2S"/>
    <n v="16553320"/>
    <s v="ELVIRA"/>
    <s v="IZURRATEGUI"/>
    <s v="CARLOS"/>
    <s v="celvira"/>
    <s v="carlos.elvira@unirioja.es"/>
    <n v="0.75"/>
    <n v="0.75"/>
    <n v="506"/>
    <s v="PROFESOR TITULAR DE ESCUELA UNIVERSITARI"/>
    <s v="01A"/>
    <s v="TIEMPO COMPLETO AMPLIADO"/>
    <s v="2012-09-01 00:00:00.0"/>
    <s v="null"/>
    <s v="DF31778"/>
    <s v="TITULAR DE ESCUELAS UNIVERSITARIAS"/>
    <s v="R109"/>
    <x v="9"/>
    <n v="520"/>
    <s v="INGENIERÍA DE SISTEMAS Y AUTOMÁTICA"/>
  </r>
  <r>
    <x v="22"/>
    <x v="6"/>
    <n v="5069"/>
    <s v="5069R"/>
    <s v="GRUPO-A1"/>
    <n v="16541257"/>
    <s v="Instalaciones Industriales"/>
    <s v="GR"/>
    <s v="GRUPO REDUCIDO"/>
    <s v="5069R"/>
    <s v="GR de Instalaciones Industriales"/>
    <s v="GRUPO-A1"/>
    <s v="GR de Instalaciones Industriales"/>
    <s v="2S"/>
    <n v="16541257"/>
    <s v="ZORZANO"/>
    <s v="SANTAMARÍA"/>
    <s v="PEDRO JOSÉ"/>
    <s v="pzorzano"/>
    <s v="pedrojose.zorzano@unirioja.es"/>
    <n v="0.75"/>
    <n v="0.75"/>
    <n v="504"/>
    <s v="PROFESOR TITULAR UNIVERSIDAD"/>
    <s v="C01"/>
    <s v="TIEMPO COMPLETO"/>
    <s v="2015-12-23 00:00:00.0"/>
    <s v="null"/>
    <s v="DF31818"/>
    <s v="PROFESOR TITULAR ESCUELA UNIVERSITARIA"/>
    <s v="R109"/>
    <x v="9"/>
    <n v="535"/>
    <s v="INGENIERÍA ELÉCTRICA"/>
  </r>
  <r>
    <x v="22"/>
    <x v="6"/>
    <n v="5069"/>
    <s v="5069R"/>
    <s v="GRUPO-A1"/>
    <n v="16553320"/>
    <s v="Instalaciones Industriales"/>
    <s v="GR"/>
    <s v="GRUPO REDUCIDO"/>
    <s v="5069R"/>
    <s v="GR de Instalaciones Industriales"/>
    <s v="GRUPO-A1"/>
    <s v="GR de Instalaciones Industriales"/>
    <s v="2S"/>
    <n v="16553320"/>
    <s v="ELVIRA"/>
    <s v="IZURRATEGUI"/>
    <s v="CARLOS"/>
    <s v="celvira"/>
    <s v="carlos.elvira@unirioja.es"/>
    <n v="0.75"/>
    <n v="0.75"/>
    <n v="506"/>
    <s v="PROFESOR TITULAR DE ESCUELA UNIVERSITARI"/>
    <s v="01A"/>
    <s v="TIEMPO COMPLETO AMPLIADO"/>
    <s v="2012-09-01 00:00:00.0"/>
    <s v="null"/>
    <s v="DF31778"/>
    <s v="TITULAR DE ESCUELAS UNIVERSITARIAS"/>
    <s v="R109"/>
    <x v="9"/>
    <n v="520"/>
    <s v="INGENIERÍA DE SISTEMAS Y AUTOMÁTICA"/>
  </r>
  <r>
    <x v="22"/>
    <x v="6"/>
    <n v="5069"/>
    <s v="5069E"/>
    <s v="GRUPO-A1"/>
    <n v="16608199"/>
    <s v="Instalaciones Industriales"/>
    <s v="GRE"/>
    <s v="GRUPO REDUCIDO ESPECIAL"/>
    <s v="5069E"/>
    <s v="GRE de Instalaciones Industriales"/>
    <s v="GRUPO-A1"/>
    <s v="GRE de Instalaciones Industriales"/>
    <s v="2S"/>
    <n v="16608199"/>
    <s v="MUÑOZ"/>
    <s v="JIMÉNEZ"/>
    <s v="ANDRÉS"/>
    <s v="anmunoz"/>
    <s v="andres.munoz@unirioja.es"/>
    <n v="2.5"/>
    <n v="2.5"/>
    <n v="536"/>
    <s v="PROFESOR INTERINO"/>
    <s v="P02"/>
    <s v="TIEMPO PARCIAL (2+2 HORAS)"/>
    <s v="2018-09-17 00:00:00.0"/>
    <s v="null"/>
    <s v="PI101377"/>
    <s v="PROFESOR CONTRATADO INTERINO"/>
    <s v="R109"/>
    <x v="9"/>
    <n v="535"/>
    <s v="INGENIERÍA ELÉCTRICA"/>
  </r>
  <r>
    <x v="22"/>
    <x v="6"/>
    <n v="5069"/>
    <s v="5069E"/>
    <s v="GRUPO-A2"/>
    <n v="16532885"/>
    <s v="Instalaciones Industriales"/>
    <s v="GRE"/>
    <s v="GRUPO REDUCIDO ESPECIAL"/>
    <s v="5069E"/>
    <s v="GRE de Instalaciones Industriales"/>
    <s v="GRUPO-A2"/>
    <s v="GRE de Instalaciones Industriales"/>
    <s v="2S"/>
    <n v="16532885"/>
    <s v="ZORZANO"/>
    <s v="ALBA"/>
    <s v="ENRIQUE"/>
    <s v="enzorzan"/>
    <s v="enrique.zorzano@unirioja.es"/>
    <n v="2.5"/>
    <n v="2.5"/>
    <n v="506"/>
    <s v="PROFESOR TITULAR DE ESCUELA UNIVERSITARI"/>
    <s v="C01"/>
    <s v="TIEMPO COMPLETO"/>
    <s v="2018-09-17 00:00:00.0"/>
    <s v="null"/>
    <s v="DF100073"/>
    <s v="PROFESOR TITULAR DE ESCUELA UNIVERSITARIA"/>
    <s v="R109"/>
    <x v="9"/>
    <n v="535"/>
    <s v="INGENIERÍA ELÉCTRICA"/>
  </r>
  <r>
    <x v="22"/>
    <x v="6"/>
    <n v="5069"/>
    <s v="5069E"/>
    <s v="GRUPO-A3"/>
    <n v="16604826"/>
    <s v="Instalaciones Industriales"/>
    <s v="GRE"/>
    <s v="GRUPO REDUCIDO ESPECIAL"/>
    <s v="5069E"/>
    <s v="GRE de Instalaciones Industriales"/>
    <s v="GRUPO-A3"/>
    <s v="GRE de Instalaciones Industriales"/>
    <s v="2S"/>
    <n v="16604826"/>
    <s v="OLASOLO"/>
    <s v="ALONSO"/>
    <s v="PABLO"/>
    <s v="paolasol"/>
    <s v="pablo.olasolo@alum.unirioja.es"/>
    <n v="2.5"/>
    <n v="2.5"/>
    <n v="532"/>
    <s v="LABORAL DOCENTE-ASOCIADO"/>
    <s v="P05"/>
    <s v="TIEMPO PARCIAL (5+5 HORAS)"/>
    <s v="2019-02-04 00:00:00.0"/>
    <s v="2019-09-14 00:00:00.0"/>
    <s v="PI101381"/>
    <s v="PROFESOR ASOCIADO"/>
    <s v="R110"/>
    <x v="10"/>
    <n v="590"/>
    <s v="MÁQUINAS Y MOTORES TÉRMICOS"/>
  </r>
  <r>
    <x v="22"/>
    <x v="6"/>
    <n v="5069"/>
    <s v="5069E"/>
    <s v="GRUPO-A4"/>
    <n v="16604826"/>
    <s v="Instalaciones Industriales"/>
    <s v="GRE"/>
    <s v="GRUPO REDUCIDO ESPECIAL"/>
    <s v="5069E"/>
    <s v="GRE de Instalaciones Industriales"/>
    <s v="GRUPO-A4"/>
    <s v="GRE de Instalaciones Industriales"/>
    <s v="2S"/>
    <n v="16604826"/>
    <s v="OLASOLO"/>
    <s v="ALONSO"/>
    <s v="PABLO"/>
    <s v="paolasol"/>
    <s v="pablo.olasolo@alum.unirioja.es"/>
    <n v="2.5"/>
    <n v="2.5"/>
    <n v="532"/>
    <s v="LABORAL DOCENTE-ASOCIADO"/>
    <s v="P05"/>
    <s v="TIEMPO PARCIAL (5+5 HORAS)"/>
    <s v="2019-02-04 00:00:00.0"/>
    <s v="2019-09-14 00:00:00.0"/>
    <s v="PI101381"/>
    <s v="PROFESOR ASOCIADO"/>
    <s v="R110"/>
    <x v="10"/>
    <n v="590"/>
    <s v="MÁQUINAS Y MOTORES TÉRMICOS"/>
  </r>
  <r>
    <x v="22"/>
    <x v="6"/>
    <n v="5069"/>
    <s v="5069E"/>
    <s v="GRUPO-A5"/>
    <n v="16604826"/>
    <s v="Instalaciones Industriales"/>
    <s v="GRE"/>
    <s v="GRUPO REDUCIDO ESPECIAL"/>
    <s v="5069E"/>
    <s v="GRE de Instalaciones Industriales"/>
    <s v="GRUPO-A5"/>
    <s v="GRE de Instalaciones Industriales"/>
    <s v="2S"/>
    <n v="16604826"/>
    <s v="OLASOLO"/>
    <s v="ALONSO"/>
    <s v="PABLO"/>
    <s v="paolasol"/>
    <s v="pablo.olasolo@alum.unirioja.es"/>
    <n v="2.5"/>
    <n v="2.5"/>
    <n v="532"/>
    <s v="LABORAL DOCENTE-ASOCIADO"/>
    <s v="P05"/>
    <s v="TIEMPO PARCIAL (5+5 HORAS)"/>
    <s v="2019-02-04 00:00:00.0"/>
    <s v="2019-09-14 00:00:00.0"/>
    <s v="PI101381"/>
    <s v="PROFESOR ASOCIADO"/>
    <s v="R110"/>
    <x v="10"/>
    <n v="590"/>
    <s v="MÁQUINAS Y MOTORES TÉRMICOS"/>
  </r>
  <r>
    <x v="22"/>
    <x v="6"/>
    <n v="5070"/>
    <s v="5070G"/>
    <s v="GRUPO-A"/>
    <n v="13142250"/>
    <s v="Prácticas externas"/>
    <s v="GG"/>
    <s v="GRUPO GRANDE"/>
    <s v="5070G"/>
    <s v="GG de Prácticas externas"/>
    <s v="GRUPO-A"/>
    <s v="GG de Prácticas externas"/>
    <s v="1S"/>
    <n v="13142250"/>
    <s v="GIL"/>
    <s v="MARTÍNEZ"/>
    <s v="MONTSERRAT"/>
    <s v="mogil"/>
    <s v="montse.gil@unirioja.es"/>
    <n v="0.1"/>
    <n v="0.1"/>
    <n v="504"/>
    <s v="PROFESOR TITULAR UNIVERSIDAD"/>
    <s v="C01"/>
    <s v="TIEMPO COMPLETO"/>
    <s v="2017-12-21 00:00:00.0"/>
    <s v="null"/>
    <s v="DF100289"/>
    <s v="PROFESOR TITULAR DE UNIVERSIDAD"/>
    <s v="R109"/>
    <x v="9"/>
    <n v="520"/>
    <s v="INGENIERÍA DE SISTEMAS Y AUTOMÁTICA"/>
  </r>
  <r>
    <x v="22"/>
    <x v="6"/>
    <n v="5070"/>
    <s v="5070G"/>
    <s v="GRUPO-A"/>
    <n v="16553057"/>
    <s v="Prácticas externas"/>
    <s v="GG"/>
    <s v="GRUPO GRANDE"/>
    <s v="5070G"/>
    <s v="GG de Prácticas externas"/>
    <s v="GRUPO-A"/>
    <s v="GG de Prácticas externas"/>
    <s v="1S"/>
    <n v="16553057"/>
    <s v="SÁENZ DIEZ"/>
    <s v="MURO"/>
    <s v="JUAN CARLOS"/>
    <s v="jusaenzd"/>
    <s v="juan-carlos.saenz-diez@unirioja.es"/>
    <n v="0.1"/>
    <n v="0.1"/>
    <n v="504"/>
    <s v="PROFESOR TITULAR UNIVERSIDAD"/>
    <s v="C01"/>
    <s v="TIEMPO COMPLETO"/>
    <s v="2018-11-26 00:00:00.0"/>
    <s v="null"/>
    <s v="DF31811"/>
    <s v="TITULAR DE UNIVERSIDAD"/>
    <s v="R109"/>
    <x v="9"/>
    <n v="535"/>
    <s v="INGENIERÍA ELÉCTRICA"/>
  </r>
  <r>
    <x v="22"/>
    <x v="6"/>
    <n v="5070"/>
    <s v="5070G"/>
    <s v="GRUPO-A"/>
    <n v="16561901"/>
    <s v="Prácticas externas"/>
    <s v="GG"/>
    <s v="GRUPO GRANDE"/>
    <s v="5070G"/>
    <s v="GG de Prácticas externas"/>
    <s v="GRUPO-A"/>
    <s v="GG de Prácticas externas"/>
    <s v="1S"/>
    <n v="16561901"/>
    <s v="FRAILE"/>
    <s v="GARCÍA"/>
    <s v="ESTEBAN"/>
    <s v="esfraile"/>
    <s v="esteban.fraile@unirioja.es"/>
    <n v="0.5"/>
    <n v="0.5"/>
    <n v="536"/>
    <s v="PROFESOR INTERINO"/>
    <s v="C01"/>
    <s v="TIEMPO COMPLETO"/>
    <s v="2012-09-01 00:00:00.0"/>
    <s v="null"/>
    <s v="PI100871"/>
    <s v="PROFESOR CONTRATADO INTERINO"/>
    <s v="R110"/>
    <x v="10"/>
    <n v="605"/>
    <s v="MECÁNICA DE MEDIOS CONTINUOS Y TEORÍA DE ESTRUCTUR"/>
  </r>
  <r>
    <x v="22"/>
    <x v="6"/>
    <n v="5070"/>
    <s v="5070G"/>
    <s v="GRUPO-A"/>
    <n v="16565868"/>
    <s v="Prácticas externas"/>
    <s v="GG"/>
    <s v="GRUPO GRANDE"/>
    <s v="5070G"/>
    <s v="GG de Prácticas externas"/>
    <s v="GRUPO-A"/>
    <s v="GG de Prácticas externas"/>
    <s v="1S"/>
    <n v="16565868"/>
    <s v="JIMÉNEZ"/>
    <s v="MACÍAS"/>
    <s v="EMILIO"/>
    <s v="emjimene"/>
    <s v="emilio.jimenez@unirioja.es"/>
    <n v="0.1"/>
    <n v="0.1"/>
    <n v="500"/>
    <s v="CATEDRATICO DE UNIVERSIDAD"/>
    <s v="C01"/>
    <s v="TIEMPO COMPLETO"/>
    <s v="2016-04-15 00:00:00.0"/>
    <s v="null"/>
    <s v="DF100329"/>
    <s v="CATEDRÁTICO DE UNIVERSIDAD"/>
    <s v="R109"/>
    <x v="9"/>
    <n v="520"/>
    <s v="INGENIERÍA DE SISTEMAS Y AUTOMÁTICA"/>
  </r>
  <r>
    <x v="22"/>
    <x v="6"/>
    <n v="5071"/>
    <s v="5071G"/>
    <s v="GRUPO-A"/>
    <n v="16541690"/>
    <s v="Tecnologías de la Información y de la Comunicación Industriales I"/>
    <s v="GG"/>
    <s v="GRUPO GRANDE"/>
    <s v="5071G"/>
    <s v="GG de Tecnologías de la Información y de la Comunicación Industriales I"/>
    <s v="GRUPO-A"/>
    <s v="GG de Tecnologías de la Información y de la Comunicación Industriales I"/>
    <s v="1S"/>
    <n v="16541690"/>
    <s v="BRETÓN"/>
    <s v="RODRÍGUEZ"/>
    <s v="JAVIER"/>
    <s v="jabreton"/>
    <s v="javier.breton@unirioja.es"/>
    <n v="1"/>
    <n v="1"/>
    <n v="506"/>
    <s v="PROFESOR TITULAR DE ESCUELA UNIVERSITARI"/>
    <s v="01A"/>
    <s v="TIEMPO COMPLETO AMPLIADO"/>
    <s v="2012-09-01 00:00:00.0"/>
    <s v="null"/>
    <s v="DF100087"/>
    <s v="TITULAR DE ESCUELA UNIVERSITARIA"/>
    <s v="R109"/>
    <x v="9"/>
    <n v="520"/>
    <s v="INGENIERÍA DE SISTEMAS Y AUTOMÁTICA"/>
  </r>
  <r>
    <x v="22"/>
    <x v="6"/>
    <n v="5071"/>
    <s v="5071G"/>
    <s v="GRUPO-A"/>
    <n v="16565868"/>
    <s v="Tecnologías de la Información y de la Comunicación Industriales I"/>
    <s v="GG"/>
    <s v="GRUPO GRANDE"/>
    <s v="5071G"/>
    <s v="GG de Tecnologías de la Información y de la Comunicación Industriales I"/>
    <s v="GRUPO-A"/>
    <s v="GG de Tecnologías de la Información y de la Comunicación Industriales I"/>
    <s v="1S"/>
    <n v="16565868"/>
    <s v="JIMÉNEZ"/>
    <s v="MACÍAS"/>
    <s v="EMILIO"/>
    <s v="emjimene"/>
    <s v="emilio.jimenez@unirioja.es"/>
    <n v="1"/>
    <n v="1"/>
    <n v="500"/>
    <s v="CATEDRATICO DE UNIVERSIDAD"/>
    <s v="C01"/>
    <s v="TIEMPO COMPLETO"/>
    <s v="2016-04-15 00:00:00.0"/>
    <s v="null"/>
    <s v="DF100329"/>
    <s v="CATEDRÁTICO DE UNIVERSIDAD"/>
    <s v="R109"/>
    <x v="9"/>
    <n v="520"/>
    <s v="INGENIERÍA DE SISTEMAS Y AUTOMÁTICA"/>
  </r>
  <r>
    <x v="22"/>
    <x v="6"/>
    <n v="5071"/>
    <s v="5071L"/>
    <s v="GRUPO-A1"/>
    <n v="16541690"/>
    <s v="Tecnologías de la Información y de la Comunicación Industriales I"/>
    <s v="GL"/>
    <s v="GRUPO DE LABORATORIO"/>
    <s v="5071L"/>
    <s v="GL de Tecnologías de la Información y de la Comunicación Industriales I"/>
    <s v="GRUPO-A1"/>
    <s v="GL de Tecnologías de la Información y de la Comunicación Industriales I"/>
    <s v="1S"/>
    <n v="16541690"/>
    <s v="BRETÓN"/>
    <s v="RODRÍGUEZ"/>
    <s v="JAVIER"/>
    <s v="jabreton"/>
    <s v="javier.breton@unirioja.es"/>
    <n v="2"/>
    <n v="2"/>
    <n v="506"/>
    <s v="PROFESOR TITULAR DE ESCUELA UNIVERSITARI"/>
    <s v="01A"/>
    <s v="TIEMPO COMPLETO AMPLIADO"/>
    <s v="2012-09-01 00:00:00.0"/>
    <s v="null"/>
    <s v="DF100087"/>
    <s v="TITULAR DE ESCUELA UNIVERSITARIA"/>
    <s v="R109"/>
    <x v="9"/>
    <n v="520"/>
    <s v="INGENIERÍA DE SISTEMAS Y AUTOMÁTICA"/>
  </r>
  <r>
    <x v="22"/>
    <x v="6"/>
    <n v="5071"/>
    <s v="5071R"/>
    <s v="GRUPO-A1"/>
    <n v="16541690"/>
    <s v="Tecnologías de la Información y de la Comunicación Industriales I"/>
    <s v="GR"/>
    <s v="GRUPO REDUCIDO"/>
    <s v="5071R"/>
    <s v="GR de Tecnologías de la Información y de la Comunicación Industriales I"/>
    <s v="GRUPO-A1"/>
    <s v="GR de Tecnologías de la Información y de la Comunicación Industriales I"/>
    <s v="1S"/>
    <n v="16541690"/>
    <s v="BRETÓN"/>
    <s v="RODRÍGUEZ"/>
    <s v="JAVIER"/>
    <s v="jabreton"/>
    <s v="javier.breton@unirioja.es"/>
    <n v="2"/>
    <n v="2"/>
    <n v="506"/>
    <s v="PROFESOR TITULAR DE ESCUELA UNIVERSITARI"/>
    <s v="01A"/>
    <s v="TIEMPO COMPLETO AMPLIADO"/>
    <s v="2012-09-01 00:00:00.0"/>
    <s v="null"/>
    <s v="DF100087"/>
    <s v="TITULAR DE ESCUELA UNIVERSITARIA"/>
    <s v="R109"/>
    <x v="9"/>
    <n v="520"/>
    <s v="INGENIERÍA DE SISTEMAS Y AUTOMÁTICA"/>
  </r>
  <r>
    <x v="22"/>
    <x v="6"/>
    <n v="5072"/>
    <s v="5072G"/>
    <s v="GRUPO-A"/>
    <n v="16561526"/>
    <s v="Tecnologías de la Información y de la Comunicación Industriales II"/>
    <s v="GG"/>
    <s v="GRUPO GRANDE"/>
    <s v="5072G"/>
    <s v="GG de Tecnologías de la Información y de la Comunicación Industriales II"/>
    <s v="GRUPO-A"/>
    <s v="GG de Tecnologías de la Información y de la Comunicación Industriales II"/>
    <s v="1S"/>
    <n v="16561526"/>
    <s v="MARTÍNEZ DE PISÓN"/>
    <s v="ASCACIBAR"/>
    <s v="FCO.JAVIER"/>
    <s v="fjmartin"/>
    <s v="fjmartin@unirioja.es"/>
    <n v="2"/>
    <n v="2"/>
    <n v="500"/>
    <s v="CATEDRATICO DE UNIVERSIDAD"/>
    <s v="01R"/>
    <s v="TIEMPO COMPLETO REDUCIDO"/>
    <s v="2018-11-26 00:00:00.0"/>
    <s v="null"/>
    <s v="DF32041"/>
    <s v="CATEDRÁTICO DE UNIVERSIDAD"/>
    <s v="R110"/>
    <x v="10"/>
    <n v="720"/>
    <s v="PROYECTOS DE INGENIERÍA"/>
  </r>
  <r>
    <x v="22"/>
    <x v="6"/>
    <n v="5072"/>
    <s v="5072L"/>
    <s v="GRUPO-A1"/>
    <n v="16561526"/>
    <s v="Tecnologías de la Información y de la Comunicación Industriales II"/>
    <s v="GL"/>
    <s v="GRUPO DE LABORATORIO"/>
    <s v="5072L"/>
    <s v="GL de Tecnologías de la Información y de la Comunicación Industriales II"/>
    <s v="GRUPO-A1"/>
    <s v="GL de Tecnologías de la Información y de la Comunicación Industriales II"/>
    <s v="1S"/>
    <n v="16561526"/>
    <s v="MARTÍNEZ DE PISÓN"/>
    <s v="ASCACIBAR"/>
    <s v="FCO.JAVIER"/>
    <s v="fjmartin"/>
    <s v="fjmartin@unirioja.es"/>
    <n v="2"/>
    <n v="2"/>
    <n v="500"/>
    <s v="CATEDRATICO DE UNIVERSIDAD"/>
    <s v="01R"/>
    <s v="TIEMPO COMPLETO REDUCIDO"/>
    <s v="2018-11-26 00:00:00.0"/>
    <s v="null"/>
    <s v="DF32041"/>
    <s v="CATEDRÁTICO DE UNIVERSIDAD"/>
    <s v="R110"/>
    <x v="10"/>
    <n v="720"/>
    <s v="PROYECTOS DE INGENIERÍA"/>
  </r>
  <r>
    <x v="22"/>
    <x v="6"/>
    <n v="5072"/>
    <s v="5072R"/>
    <s v="GRUPO-A1"/>
    <n v="16561526"/>
    <s v="Tecnologías de la Información y de la Comunicación Industriales II"/>
    <s v="GR"/>
    <s v="GRUPO REDUCIDO"/>
    <s v="5072R"/>
    <s v="GR de Tecnologías de la Información y de la Comunicación Industriales II"/>
    <s v="GRUPO-A1"/>
    <s v="GR de Tecnologías de la Información y de la Comunicación Industriales II"/>
    <s v="1S"/>
    <n v="16561526"/>
    <s v="MARTÍNEZ DE PISÓN"/>
    <s v="ASCACIBAR"/>
    <s v="FCO.JAVIER"/>
    <s v="fjmartin"/>
    <s v="fjmartin@unirioja.es"/>
    <n v="2"/>
    <n v="2"/>
    <n v="500"/>
    <s v="CATEDRATICO DE UNIVERSIDAD"/>
    <s v="01R"/>
    <s v="TIEMPO COMPLETO REDUCIDO"/>
    <s v="2018-11-26 00:00:00.0"/>
    <s v="null"/>
    <s v="DF32041"/>
    <s v="CATEDRÁTICO DE UNIVERSIDAD"/>
    <s v="R110"/>
    <x v="10"/>
    <n v="720"/>
    <s v="PROYECTOS DE INGENIERÍA"/>
  </r>
  <r>
    <x v="22"/>
    <x v="6"/>
    <n v="5073"/>
    <s v="5073G"/>
    <s v="GRUPO-A"/>
    <n v="16557336"/>
    <s v="Energías Renovables I"/>
    <s v="GG"/>
    <s v="GRUPO GRANDE"/>
    <s v="5073G"/>
    <s v="GG de Energías Renovables I"/>
    <s v="GRUPO-A"/>
    <s v="GG de Energías Renovables I"/>
    <s v="1S"/>
    <n v="16557336"/>
    <s v="BLANCO"/>
    <s v="BARRERO"/>
    <s v="JUAN MANUEL"/>
    <s v="jbblanco"/>
    <s v="juan-manuel.blanco@unirioja.es"/>
    <n v="2"/>
    <n v="2"/>
    <n v="504"/>
    <s v="PROFESOR TITULAR UNIVERSIDAD"/>
    <s v="C01"/>
    <s v="TIEMPO COMPLETO"/>
    <s v="2015-11-13 00:00:00.0"/>
    <s v="null"/>
    <s v="DF100035"/>
    <s v="PROFESOR TITULAR DE UNIVERSIDAD"/>
    <s v="R109"/>
    <x v="9"/>
    <n v="535"/>
    <s v="INGENIERÍA ELÉCTRICA"/>
  </r>
  <r>
    <x v="22"/>
    <x v="6"/>
    <n v="5073"/>
    <s v="5073L"/>
    <s v="GRUPO-A1"/>
    <n v="16557336"/>
    <s v="Energías Renovables I"/>
    <s v="GL"/>
    <s v="GRUPO DE LABORATORIO"/>
    <s v="5073L"/>
    <s v="GL de Energías Renovables I"/>
    <s v="GRUPO-A1"/>
    <s v="GL de Energías Renovables I"/>
    <s v="1S"/>
    <n v="16557336"/>
    <s v="BLANCO"/>
    <s v="BARRERO"/>
    <s v="JUAN MANUEL"/>
    <s v="jbblanco"/>
    <s v="juan-manuel.blanco@unirioja.es"/>
    <n v="2"/>
    <n v="2"/>
    <n v="504"/>
    <s v="PROFESOR TITULAR UNIVERSIDAD"/>
    <s v="C01"/>
    <s v="TIEMPO COMPLETO"/>
    <s v="2015-11-13 00:00:00.0"/>
    <s v="null"/>
    <s v="DF100035"/>
    <s v="PROFESOR TITULAR DE UNIVERSIDAD"/>
    <s v="R109"/>
    <x v="9"/>
    <n v="535"/>
    <s v="INGENIERÍA ELÉCTRICA"/>
  </r>
  <r>
    <x v="22"/>
    <x v="6"/>
    <n v="5073"/>
    <s v="5073R"/>
    <s v="GRUPO-A1"/>
    <n v="16557336"/>
    <s v="Energías Renovables I"/>
    <s v="GR"/>
    <s v="GRUPO REDUCIDO"/>
    <s v="5073R"/>
    <s v="GR de Energías Renovables I"/>
    <s v="GRUPO-A1"/>
    <s v="GR de Energías Renovables I"/>
    <s v="1S"/>
    <n v="16557336"/>
    <s v="BLANCO"/>
    <s v="BARRERO"/>
    <s v="JUAN MANUEL"/>
    <s v="jbblanco"/>
    <s v="juan-manuel.blanco@unirioja.es"/>
    <n v="2"/>
    <n v="2"/>
    <n v="504"/>
    <s v="PROFESOR TITULAR UNIVERSIDAD"/>
    <s v="C01"/>
    <s v="TIEMPO COMPLETO"/>
    <s v="2015-11-13 00:00:00.0"/>
    <s v="null"/>
    <s v="DF100035"/>
    <s v="PROFESOR TITULAR DE UNIVERSIDAD"/>
    <s v="R109"/>
    <x v="9"/>
    <n v="535"/>
    <s v="INGENIERÍA ELÉCTRICA"/>
  </r>
  <r>
    <x v="22"/>
    <x v="6"/>
    <n v="5074"/>
    <s v="5074G"/>
    <s v="GRUPO-A"/>
    <n v="16521843"/>
    <s v="Energías Renovables II"/>
    <s v="GG"/>
    <s v="GRUPO GRANDE"/>
    <s v="5074G"/>
    <s v="GG de Energías Renovables II"/>
    <s v="GRUPO-A"/>
    <s v="GG de Energías Renovables II"/>
    <s v="1S"/>
    <n v="16521843"/>
    <s v="DOMÉNECH"/>
    <s v="SUBIRÁN"/>
    <s v="JUANA"/>
    <s v="judomene"/>
    <s v="juana.domenech@unirioja.es"/>
    <n v="2"/>
    <n v="2"/>
    <n v="504"/>
    <s v="PROFESOR TITULAR UNIVERSIDAD"/>
    <s v="01A"/>
    <s v="TIEMPO COMPLETO AMPLIADO"/>
    <s v="2012-09-01 00:00:00.0"/>
    <s v="null"/>
    <s v="DF100132"/>
    <s v="TITULAR DE UNIVERSIDAD"/>
    <s v="R110"/>
    <x v="10"/>
    <n v="590"/>
    <s v="MÁQUINAS Y MOTORES TÉRMICOS"/>
  </r>
  <r>
    <x v="22"/>
    <x v="6"/>
    <n v="5074"/>
    <s v="5074L"/>
    <s v="GRUPO-A1"/>
    <n v="16521843"/>
    <s v="Energías Renovables II"/>
    <s v="GL"/>
    <s v="GRUPO DE LABORATORIO"/>
    <s v="5074L"/>
    <s v="GL de Energías Renovables II"/>
    <s v="GRUPO-A1"/>
    <s v="GL de Energías Renovables II"/>
    <s v="1S"/>
    <n v="16521843"/>
    <s v="DOMÉNECH"/>
    <s v="SUBIRÁN"/>
    <s v="JUANA"/>
    <s v="judomene"/>
    <s v="juana.domenech@unirioja.es"/>
    <n v="2"/>
    <n v="2"/>
    <n v="504"/>
    <s v="PROFESOR TITULAR UNIVERSIDAD"/>
    <s v="01A"/>
    <s v="TIEMPO COMPLETO AMPLIADO"/>
    <s v="2012-09-01 00:00:00.0"/>
    <s v="null"/>
    <s v="DF100132"/>
    <s v="TITULAR DE UNIVERSIDAD"/>
    <s v="R110"/>
    <x v="10"/>
    <n v="590"/>
    <s v="MÁQUINAS Y MOTORES TÉRMICOS"/>
  </r>
  <r>
    <x v="22"/>
    <x v="6"/>
    <n v="5074"/>
    <s v="5074R"/>
    <s v="GRUPO-A1"/>
    <n v="16521843"/>
    <s v="Energías Renovables II"/>
    <s v="GR"/>
    <s v="GRUPO REDUCIDO"/>
    <s v="5074R"/>
    <s v="GR de Energías Renovables II"/>
    <s v="GRUPO-A1"/>
    <s v="GR de Energías Renovables II"/>
    <s v="1S"/>
    <n v="16521843"/>
    <s v="DOMÉNECH"/>
    <s v="SUBIRÁN"/>
    <s v="JUANA"/>
    <s v="judomene"/>
    <s v="juana.domenech@unirioja.es"/>
    <n v="2"/>
    <n v="2"/>
    <n v="504"/>
    <s v="PROFESOR TITULAR UNIVERSIDAD"/>
    <s v="01A"/>
    <s v="TIEMPO COMPLETO AMPLIADO"/>
    <s v="2012-09-01 00:00:00.0"/>
    <s v="null"/>
    <s v="DF100132"/>
    <s v="TITULAR DE UNIVERSIDAD"/>
    <s v="R110"/>
    <x v="10"/>
    <n v="590"/>
    <s v="MÁQUINAS Y MOTORES TÉRMICOS"/>
  </r>
  <r>
    <x v="22"/>
    <x v="6"/>
    <n v="5075"/>
    <s v="5075G"/>
    <s v="GRUPO-A"/>
    <n v="16565868"/>
    <s v="Trabajo fin de Máster"/>
    <s v="GG"/>
    <s v="GRUPO GRANDE"/>
    <s v="5075G"/>
    <s v="GG de Trabajo fin de Máster"/>
    <s v="GRUPO-A"/>
    <s v="GRUPO DE MATRÍCULA"/>
    <s v="I"/>
    <n v="16565868"/>
    <s v="JIMÉNEZ"/>
    <s v="MACÍAS"/>
    <s v="EMILIO"/>
    <s v="emjimene"/>
    <s v="emilio.jimenez@unirioja.es"/>
    <n v="0"/>
    <n v="0"/>
    <n v="500"/>
    <s v="CATEDRATICO DE UNIVERSIDAD"/>
    <s v="C01"/>
    <s v="TIEMPO COMPLETO"/>
    <s v="2016-04-15 00:00:00.0"/>
    <s v="null"/>
    <s v="DF100329"/>
    <s v="CATEDRÁTICO DE UNIVERSIDAD"/>
    <s v="R109"/>
    <x v="9"/>
    <n v="520"/>
    <s v="INGENIERÍA DE SISTEMAS Y AUTOMÁTICA"/>
  </r>
  <r>
    <x v="23"/>
    <x v="6"/>
    <n v="5076"/>
    <s v="5076G"/>
    <s v="GRUPO-A"/>
    <n v="15863391"/>
    <s v="Gestión de recursos hídricos"/>
    <s v="GG"/>
    <s v="GRUPO GRANDE"/>
    <s v="5076G"/>
    <s v="GG de Gestión de recursos hídricos"/>
    <s v="GRUPO-A"/>
    <s v="GG de Gestión de recursos hídricos"/>
    <s v="1S"/>
    <n v="15863391"/>
    <s v="PEÑA"/>
    <s v="NAVARIDAS"/>
    <s v="JOSÉ MIGUEL"/>
    <s v="jopena"/>
    <s v="jmiguel.penya@unirioja.es"/>
    <n v="2"/>
    <n v="2"/>
    <n v="533"/>
    <s v="COLABORADOR-TIPO 2 (Doctor)"/>
    <s v="C01"/>
    <s v="TIEMPO COMPLETO"/>
    <s v="2006-10-01 00:00:00.0"/>
    <s v="null"/>
    <s v="LD100579"/>
    <s v="PROFESOR COLABORADOR TIPO 2"/>
    <s v="R101"/>
    <x v="4"/>
    <n v="500"/>
    <s v="INGENIERÍA AGROFORESTAL"/>
  </r>
  <r>
    <x v="23"/>
    <x v="6"/>
    <n v="5076"/>
    <s v="5076L"/>
    <s v="GRUPO-A1"/>
    <n v="15863391"/>
    <s v="Gestión de recursos hídricos"/>
    <s v="GL"/>
    <s v="GRUPO DE LABORATORIO"/>
    <s v="5076L"/>
    <s v="GL de Gestión de recursos hídricos"/>
    <s v="GRUPO-A1"/>
    <s v="GL de Gestión de recursos hídricos"/>
    <s v="1S"/>
    <n v="15863391"/>
    <s v="PEÑA"/>
    <s v="NAVARIDAS"/>
    <s v="JOSÉ MIGUEL"/>
    <s v="jopena"/>
    <s v="jmiguel.penya@unirioja.es"/>
    <n v="1"/>
    <n v="1"/>
    <n v="533"/>
    <s v="COLABORADOR-TIPO 2 (Doctor)"/>
    <s v="C01"/>
    <s v="TIEMPO COMPLETO"/>
    <s v="2006-10-01 00:00:00.0"/>
    <s v="null"/>
    <s v="LD100579"/>
    <s v="PROFESOR COLABORADOR TIPO 2"/>
    <s v="R101"/>
    <x v="4"/>
    <n v="500"/>
    <s v="INGENIERÍA AGROFORESTAL"/>
  </r>
  <r>
    <x v="23"/>
    <x v="6"/>
    <n v="5076"/>
    <s v="5076R"/>
    <s v="GRUPO-A1"/>
    <n v="15863391"/>
    <s v="Gestión de recursos hídricos"/>
    <s v="GR"/>
    <s v="GRUPO REDUCIDO"/>
    <s v="5076R"/>
    <s v="GR de Gestión de recursos hídricos"/>
    <s v="GRUPO-A1"/>
    <s v="GR de Gestión de recursos hídricos"/>
    <s v="1S"/>
    <n v="15863391"/>
    <s v="PEÑA"/>
    <s v="NAVARIDAS"/>
    <s v="JOSÉ MIGUEL"/>
    <s v="jopena"/>
    <s v="jmiguel.penya@unirioja.es"/>
    <n v="2"/>
    <n v="2"/>
    <n v="533"/>
    <s v="COLABORADOR-TIPO 2 (Doctor)"/>
    <s v="C01"/>
    <s v="TIEMPO COMPLETO"/>
    <s v="2006-10-01 00:00:00.0"/>
    <s v="null"/>
    <s v="LD100579"/>
    <s v="PROFESOR COLABORADOR TIPO 2"/>
    <s v="R101"/>
    <x v="4"/>
    <n v="500"/>
    <s v="INGENIERÍA AGROFORESTAL"/>
  </r>
  <r>
    <x v="23"/>
    <x v="6"/>
    <n v="5077"/>
    <s v="5077G"/>
    <s v="GRUPO-A"/>
    <n v="16521843"/>
    <s v="Ahorro y eficiencia energética en el sector agroalimentario"/>
    <s v="GG"/>
    <s v="GRUPO GRANDE"/>
    <s v="5077G"/>
    <s v="GG de Ahorro y eficiencia energética en el sector agroalimentario"/>
    <s v="GRUPO-A"/>
    <s v="GG de Ahorro y eficiencia energética en el sector agroalimentario"/>
    <s v="1S"/>
    <n v="16521843"/>
    <s v="DOMÉNECH"/>
    <s v="SUBIRÁN"/>
    <s v="JUANA"/>
    <s v="judomene"/>
    <s v="juana.domenech@unirioja.es"/>
    <n v="2"/>
    <n v="2"/>
    <n v="504"/>
    <s v="PROFESOR TITULAR UNIVERSIDAD"/>
    <s v="01A"/>
    <s v="TIEMPO COMPLETO AMPLIADO"/>
    <s v="2012-09-01 00:00:00.0"/>
    <s v="null"/>
    <s v="DF100132"/>
    <s v="TITULAR DE UNIVERSIDAD"/>
    <s v="R110"/>
    <x v="10"/>
    <n v="590"/>
    <s v="MÁQUINAS Y MOTORES TÉRMICOS"/>
  </r>
  <r>
    <x v="23"/>
    <x v="6"/>
    <n v="5077"/>
    <s v="5077I"/>
    <s v="GRUPO-A1"/>
    <n v="16521843"/>
    <s v="Ahorro y eficiencia energética en el sector agroalimentario"/>
    <s v="GI"/>
    <s v="GRUPO DE INFORMÁTICA"/>
    <s v="5077I"/>
    <s v="GI de Ahorro y eficiencia energética en el sector agroalimentario"/>
    <s v="GRUPO-A1"/>
    <s v="GI de Ahorro y eficiencia energética en el sector agroalimentario"/>
    <s v="1S"/>
    <n v="16521843"/>
    <s v="DOMÉNECH"/>
    <s v="SUBIRÁN"/>
    <s v="JUANA"/>
    <s v="judomene"/>
    <s v="juana.domenech@unirioja.es"/>
    <n v="1.5"/>
    <n v="1.5"/>
    <n v="504"/>
    <s v="PROFESOR TITULAR UNIVERSIDAD"/>
    <s v="01A"/>
    <s v="TIEMPO COMPLETO AMPLIADO"/>
    <s v="2012-09-01 00:00:00.0"/>
    <s v="null"/>
    <s v="DF100132"/>
    <s v="TITULAR DE UNIVERSIDAD"/>
    <s v="R110"/>
    <x v="10"/>
    <n v="590"/>
    <s v="MÁQUINAS Y MOTORES TÉRMICOS"/>
  </r>
  <r>
    <x v="23"/>
    <x v="6"/>
    <n v="5077"/>
    <s v="5077R"/>
    <s v="GRUPO-A1"/>
    <n v="16521843"/>
    <s v="Ahorro y eficiencia energética en el sector agroalimentario"/>
    <s v="GR"/>
    <s v="GRUPO REDUCIDO"/>
    <s v="5077R"/>
    <s v="GR de Ahorro y eficiencia energética en el sector agroalimentario"/>
    <s v="GRUPO-A1"/>
    <s v="GR de Ahorro y eficiencia energética en el sector agroalimentario"/>
    <s v="1S"/>
    <n v="16521843"/>
    <s v="DOMÉNECH"/>
    <s v="SUBIRÁN"/>
    <s v="JUANA"/>
    <s v="judomene"/>
    <s v="juana.domenech@unirioja.es"/>
    <n v="1.5"/>
    <n v="1.5"/>
    <n v="504"/>
    <s v="PROFESOR TITULAR UNIVERSIDAD"/>
    <s v="01A"/>
    <s v="TIEMPO COMPLETO AMPLIADO"/>
    <s v="2012-09-01 00:00:00.0"/>
    <s v="null"/>
    <s v="DF100132"/>
    <s v="TITULAR DE UNIVERSIDAD"/>
    <s v="R110"/>
    <x v="10"/>
    <n v="590"/>
    <s v="MÁQUINAS Y MOTORES TÉRMICOS"/>
  </r>
  <r>
    <x v="23"/>
    <x v="6"/>
    <n v="5078"/>
    <s v="5078G"/>
    <s v="GRUPO-A"/>
    <n v="71427482"/>
    <s v="Ingeniería Rural"/>
    <s v="GG"/>
    <s v="GRUPO GRANDE"/>
    <s v="5078G"/>
    <s v="GG de Ingeniería Rural"/>
    <s v="GRUPO-A"/>
    <s v="GG de Ingeniería Rural"/>
    <s v="2S"/>
    <n v="71427482"/>
    <s v="TASCÓN"/>
    <s v="VEGAS"/>
    <s v="ALBERTO"/>
    <s v="altascon"/>
    <s v="alberto.tascon@unirioja.es"/>
    <n v="2.4"/>
    <n v="2.4"/>
    <s v="A-0504"/>
    <s v="PROFESOR TITULAR UNIVERSIDAD"/>
    <s v="C01"/>
    <s v="TIEMPO COMPLETO"/>
    <s v="2010-09-01 00:00:00.0"/>
    <s v="null"/>
    <s v="DF100264"/>
    <s v="PROFESOR TITULAR INTERINO"/>
    <s v="R101"/>
    <x v="4"/>
    <n v="500"/>
    <s v="INGENIERÍA AGROFORESTAL"/>
  </r>
  <r>
    <x v="23"/>
    <x v="6"/>
    <n v="5078"/>
    <s v="5078I"/>
    <s v="GRUPO-A1"/>
    <n v="71427482"/>
    <s v="Ingeniería Rural"/>
    <s v="GI"/>
    <s v="GRUPO DE INFORMÁTICA"/>
    <s v="5078I"/>
    <s v="GI de Ingeniería Rural"/>
    <s v="GRUPO-A1"/>
    <s v="GI de Ingeniería Rural"/>
    <s v="2S"/>
    <n v="71427482"/>
    <s v="TASCÓN"/>
    <s v="VEGAS"/>
    <s v="ALBERTO"/>
    <s v="altascon"/>
    <s v="alberto.tascon@unirioja.es"/>
    <n v="1"/>
    <n v="1"/>
    <s v="A-0504"/>
    <s v="PROFESOR TITULAR UNIVERSIDAD"/>
    <s v="C01"/>
    <s v="TIEMPO COMPLETO"/>
    <s v="2010-09-01 00:00:00.0"/>
    <s v="null"/>
    <s v="DF100264"/>
    <s v="PROFESOR TITULAR INTERINO"/>
    <s v="R101"/>
    <x v="4"/>
    <n v="500"/>
    <s v="INGENIERÍA AGROFORESTAL"/>
  </r>
  <r>
    <x v="23"/>
    <x v="6"/>
    <n v="5078"/>
    <s v="5078L"/>
    <s v="GRUPO-A1"/>
    <n v="16591357"/>
    <s v="Ingeniería Rural"/>
    <s v="GL"/>
    <s v="GRUPO DE LABORATORIO"/>
    <s v="5078L"/>
    <s v="GL de Ingeniería Rural"/>
    <s v="GRUPO-A1"/>
    <s v="GL de Ingeniería Rural"/>
    <s v="2S"/>
    <n v="16591357"/>
    <s v="LÓPEZ"/>
    <s v="OCÓN"/>
    <s v="ELENA"/>
    <s v="ellopeo"/>
    <s v="elena.lopez@unirioja.es"/>
    <n v="0.2"/>
    <n v="0.2"/>
    <n v="536"/>
    <s v="PROFESOR INTERINO"/>
    <s v="P02"/>
    <s v="TIEMPO PARCIAL (2+2 HORAS)"/>
    <s v="2019-02-21 00:00:00.0"/>
    <s v="2019-09-14 00:00:00.0"/>
    <s v="PI101459"/>
    <s v="PROFESOR CONTRATADO INTERINO"/>
    <s v="R101"/>
    <x v="4"/>
    <n v="500"/>
    <s v="INGENIERÍA AGROFORESTAL"/>
  </r>
  <r>
    <x v="23"/>
    <x v="6"/>
    <n v="5078"/>
    <s v="5078R"/>
    <s v="GRUPO-A1"/>
    <n v="16591357"/>
    <s v="Ingeniería Rural"/>
    <s v="GR"/>
    <s v="GRUPO REDUCIDO"/>
    <s v="5078R"/>
    <s v="GR de Ingeniería Rural"/>
    <s v="GRUPO-A1"/>
    <s v="GR de Ingeniería Rural"/>
    <s v="2S"/>
    <n v="16591357"/>
    <s v="LÓPEZ"/>
    <s v="OCÓN"/>
    <s v="ELENA"/>
    <s v="ellopeo"/>
    <s v="elena.lopez@unirioja.es"/>
    <n v="1"/>
    <n v="1"/>
    <n v="536"/>
    <s v="PROFESOR INTERINO"/>
    <s v="P02"/>
    <s v="TIEMPO PARCIAL (2+2 HORAS)"/>
    <s v="2019-02-21 00:00:00.0"/>
    <s v="2019-09-14 00:00:00.0"/>
    <s v="PI101459"/>
    <s v="PROFESOR CONTRATADO INTERINO"/>
    <s v="R101"/>
    <x v="4"/>
    <n v="500"/>
    <s v="INGENIERÍA AGROFORESTAL"/>
  </r>
  <r>
    <x v="23"/>
    <x v="6"/>
    <n v="5078"/>
    <s v="5078R"/>
    <s v="GRUPO-A1"/>
    <n v="71427482"/>
    <s v="Ingeniería Rural"/>
    <s v="GR"/>
    <s v="GRUPO REDUCIDO"/>
    <s v="5078R"/>
    <s v="GR de Ingeniería Rural"/>
    <s v="GRUPO-A1"/>
    <s v="GR de Ingeniería Rural"/>
    <s v="2S"/>
    <n v="71427482"/>
    <s v="TASCÓN"/>
    <s v="VEGAS"/>
    <s v="ALBERTO"/>
    <s v="altascon"/>
    <s v="alberto.tascon@unirioja.es"/>
    <n v="1.4"/>
    <n v="1.4"/>
    <s v="A-0504"/>
    <s v="PROFESOR TITULAR UNIVERSIDAD"/>
    <s v="C01"/>
    <s v="TIEMPO COMPLETO"/>
    <s v="2010-09-01 00:00:00.0"/>
    <s v="null"/>
    <s v="DF100264"/>
    <s v="PROFESOR TITULAR INTERINO"/>
    <s v="R101"/>
    <x v="4"/>
    <n v="500"/>
    <s v="INGENIERÍA AGROFORESTAL"/>
  </r>
  <r>
    <x v="23"/>
    <x v="6"/>
    <n v="5079"/>
    <s v="5079G"/>
    <s v="GRUPO-A"/>
    <n v="16539010"/>
    <s v="Ordenación y gestión del territorio"/>
    <s v="GG"/>
    <s v="GRUPO GRANDE"/>
    <s v="5079G"/>
    <s v="GG de Ordenación y gestión del territorio"/>
    <s v="GRUPO-A"/>
    <s v="GG de Ordenación y gestión del territorio"/>
    <s v="1S"/>
    <n v="16539010"/>
    <s v="RUIZ"/>
    <s v="FLAÑO"/>
    <s v="PURIFICACIÓN"/>
    <s v="puruiz"/>
    <s v="purificacion.ruiz@unirioja.es"/>
    <n v="0.6"/>
    <n v="0.6"/>
    <n v="504"/>
    <s v="PROFESOR TITULAR UNIVERSIDAD"/>
    <s v="01R"/>
    <s v="TIEMPO COMPLETO REDUCIDO"/>
    <s v="2017-09-15 00:00:00.0"/>
    <s v="null"/>
    <s v="DF3369"/>
    <s v="PROFESOR TITULAR DE UNIVERSIDAD"/>
    <s v="R114"/>
    <x v="3"/>
    <n v="430"/>
    <s v="GEOGRAFÍA FÍSICA"/>
  </r>
  <r>
    <x v="23"/>
    <x v="6"/>
    <n v="5079"/>
    <s v="5079G"/>
    <s v="GRUPO-A"/>
    <n v="50793513"/>
    <s v="Ordenación y gestión del territorio"/>
    <s v="GG"/>
    <s v="GRUPO GRANDE"/>
    <s v="5079G"/>
    <s v="GG de Ordenación y gestión del territorio"/>
    <s v="GRUPO-A"/>
    <s v="GG de Ordenación y gestión del territorio"/>
    <s v="1S"/>
    <n v="50793513"/>
    <s v="PAEZ DE LA CADENA"/>
    <s v="TORTOSA"/>
    <s v="FRANCISCO"/>
    <s v="franpaez"/>
    <s v="paco.pc@unirioja.es"/>
    <n v="0.6"/>
    <n v="0.6"/>
    <n v="504"/>
    <s v="PROFESOR TITULAR UNIVERSIDAD"/>
    <s v="C01"/>
    <s v="TIEMPO COMPLETO"/>
    <s v="2018-09-17 00:00:00.0"/>
    <s v="null"/>
    <s v="DF100079"/>
    <s v="PROFESOR TITULAR DE UNIVERSIDAD"/>
    <s v="R101"/>
    <x v="4"/>
    <n v="705"/>
    <s v="PRODUCCIÓN VEGETAL"/>
  </r>
  <r>
    <x v="23"/>
    <x v="6"/>
    <n v="5079"/>
    <s v="5079I"/>
    <s v="GRUPO-A1"/>
    <n v="16539010"/>
    <s v="Ordenación y gestión del territorio"/>
    <s v="GI"/>
    <s v="GRUPO DE INFORMÁTICA"/>
    <s v="5079I"/>
    <s v="GI de Ordenación y gestión del territorio"/>
    <s v="GRUPO-A1"/>
    <s v="GI de Ordenación y gestión del territorio"/>
    <s v="1S"/>
    <n v="16539010"/>
    <s v="RUIZ"/>
    <s v="FLAÑO"/>
    <s v="PURIFICACIÓN"/>
    <s v="puruiz"/>
    <s v="purificacion.ruiz@unirioja.es"/>
    <n v="1.2"/>
    <n v="1.2"/>
    <n v="504"/>
    <s v="PROFESOR TITULAR UNIVERSIDAD"/>
    <s v="01R"/>
    <s v="TIEMPO COMPLETO REDUCIDO"/>
    <s v="2017-09-15 00:00:00.0"/>
    <s v="null"/>
    <s v="DF3369"/>
    <s v="PROFESOR TITULAR DE UNIVERSIDAD"/>
    <s v="R114"/>
    <x v="3"/>
    <n v="430"/>
    <s v="GEOGRAFÍA FÍSICA"/>
  </r>
  <r>
    <x v="23"/>
    <x v="6"/>
    <n v="5079"/>
    <s v="5079I"/>
    <s v="GRUPO-A1"/>
    <n v="50301761"/>
    <s v="Ordenación y gestión del territorio"/>
    <s v="GI"/>
    <s v="GRUPO DE INFORMÁTICA"/>
    <s v="5079I"/>
    <s v="GI de Ordenación y gestión del territorio"/>
    <s v="GRUPO-A1"/>
    <s v="GI de Ordenación y gestión del territorio"/>
    <s v="1S"/>
    <n v="50301761"/>
    <s v="PRADO"/>
    <s v="VILLAR"/>
    <s v="EDUARDO"/>
    <s v="eduprado"/>
    <s v="eduardo.prado@unirioja.es"/>
    <n v="1"/>
    <n v="1"/>
    <n v="506"/>
    <s v="PROFESOR TITULAR DE ESCUELA UNIVERSITARI"/>
    <s v="01A"/>
    <s v="TIEMPO COMPLETO AMPLIADO"/>
    <s v="2012-09-01 00:00:00.0"/>
    <s v="null"/>
    <s v="DF3168"/>
    <s v="TITULAR DE ESCUELAS UNIVERSITARIAS"/>
    <s v="R101"/>
    <x v="4"/>
    <n v="705"/>
    <s v="PRODUCCIÓN VEGETAL"/>
  </r>
  <r>
    <x v="23"/>
    <x v="6"/>
    <n v="5079"/>
    <s v="5079I"/>
    <s v="GRUPO-A1"/>
    <n v="50793513"/>
    <s v="Ordenación y gestión del territorio"/>
    <s v="GI"/>
    <s v="GRUPO DE INFORMÁTICA"/>
    <s v="5079I"/>
    <s v="GI de Ordenación y gestión del territorio"/>
    <s v="GRUPO-A1"/>
    <s v="GI de Ordenación y gestión del territorio"/>
    <s v="1S"/>
    <n v="50793513"/>
    <s v="PAEZ DE LA CADENA"/>
    <s v="TORTOSA"/>
    <s v="FRANCISCO"/>
    <s v="franpaez"/>
    <s v="paco.pc@unirioja.es"/>
    <n v="0.2"/>
    <n v="0.2"/>
    <n v="504"/>
    <s v="PROFESOR TITULAR UNIVERSIDAD"/>
    <s v="C01"/>
    <s v="TIEMPO COMPLETO"/>
    <s v="2018-09-17 00:00:00.0"/>
    <s v="null"/>
    <s v="DF100079"/>
    <s v="PROFESOR TITULAR DE UNIVERSIDAD"/>
    <s v="R101"/>
    <x v="4"/>
    <n v="705"/>
    <s v="PRODUCCIÓN VEGETAL"/>
  </r>
  <r>
    <x v="23"/>
    <x v="6"/>
    <n v="5079"/>
    <s v="5079R"/>
    <s v="GRUPO-A1"/>
    <n v="16539010"/>
    <s v="Ordenación y gestión del territorio"/>
    <s v="GR"/>
    <s v="GRUPO REDUCIDO"/>
    <s v="5079R"/>
    <s v="GR de Ordenación y gestión del territorio"/>
    <s v="GRUPO-A1"/>
    <s v="GR de Ordenación y gestión del territorio"/>
    <s v="1S"/>
    <n v="16539010"/>
    <s v="RUIZ"/>
    <s v="FLAÑO"/>
    <s v="PURIFICACIÓN"/>
    <s v="puruiz"/>
    <s v="purificacion.ruiz@unirioja.es"/>
    <n v="0.2"/>
    <n v="0.2"/>
    <n v="504"/>
    <s v="PROFESOR TITULAR UNIVERSIDAD"/>
    <s v="01R"/>
    <s v="TIEMPO COMPLETO REDUCIDO"/>
    <s v="2017-09-15 00:00:00.0"/>
    <s v="null"/>
    <s v="DF3369"/>
    <s v="PROFESOR TITULAR DE UNIVERSIDAD"/>
    <s v="R114"/>
    <x v="3"/>
    <n v="430"/>
    <s v="GEOGRAFÍA FÍSICA"/>
  </r>
  <r>
    <x v="23"/>
    <x v="6"/>
    <n v="5079"/>
    <s v="5079R"/>
    <s v="GRUPO-A1"/>
    <n v="50793513"/>
    <s v="Ordenación y gestión del territorio"/>
    <s v="GR"/>
    <s v="GRUPO REDUCIDO"/>
    <s v="5079R"/>
    <s v="GR de Ordenación y gestión del territorio"/>
    <s v="GRUPO-A1"/>
    <s v="GR de Ordenación y gestión del territorio"/>
    <s v="1S"/>
    <n v="50793513"/>
    <s v="PAEZ DE LA CADENA"/>
    <s v="TORTOSA"/>
    <s v="FRANCISCO"/>
    <s v="franpaez"/>
    <s v="paco.pc@unirioja.es"/>
    <n v="0.2"/>
    <n v="0.2"/>
    <n v="504"/>
    <s v="PROFESOR TITULAR UNIVERSIDAD"/>
    <s v="C01"/>
    <s v="TIEMPO COMPLETO"/>
    <s v="2018-09-17 00:00:00.0"/>
    <s v="null"/>
    <s v="DF100079"/>
    <s v="PROFESOR TITULAR DE UNIVERSIDAD"/>
    <s v="R101"/>
    <x v="4"/>
    <n v="705"/>
    <s v="PRODUCCIÓN VEGETAL"/>
  </r>
  <r>
    <x v="23"/>
    <x v="6"/>
    <n v="5080"/>
    <s v="5080G"/>
    <s v="GRUPO-A"/>
    <n v="17437495"/>
    <s v="Protección integrada de cultivos"/>
    <s v="GG"/>
    <s v="GRUPO GRANDE"/>
    <s v="5080G"/>
    <s v="GG de Protección integrada de cultivos"/>
    <s v="GRUPO-A"/>
    <s v="GG de Protección integrada de cultivos"/>
    <s v="2S"/>
    <n v="17437495"/>
    <s v="MARCO"/>
    <s v="MANCEBÓN"/>
    <s v="VICENTE SANTIAGO"/>
    <s v="vimarco"/>
    <s v="vicente.marco@unirioja.es"/>
    <n v="1"/>
    <n v="1"/>
    <n v="504"/>
    <s v="PROFESOR TITULAR UNIVERSIDAD"/>
    <s v="01R"/>
    <s v="TIEMPO COMPLETO REDUCIDO"/>
    <s v="2014-09-15 00:00:00.0"/>
    <s v="null"/>
    <s v="DF3157"/>
    <s v="TITULAR DE UNIVERSIDAD"/>
    <s v="R101"/>
    <x v="4"/>
    <n v="705"/>
    <s v="PRODUCCIÓN VEGETAL"/>
  </r>
  <r>
    <x v="23"/>
    <x v="6"/>
    <n v="5080"/>
    <s v="5080G"/>
    <s v="GRUPO-A"/>
    <n v="72778746"/>
    <s v="Protección integrada de cultivos"/>
    <s v="GG"/>
    <s v="GRUPO GRANDE"/>
    <s v="5080G"/>
    <s v="GG de Protección integrada de cultivos"/>
    <s v="GRUPO-A"/>
    <s v="GG de Protección integrada de cultivos"/>
    <s v="2S"/>
    <n v="72778746"/>
    <s v="PÉREZ"/>
    <s v="MORENO"/>
    <s v="IGNACIO"/>
    <s v="igperez"/>
    <s v="ignacio.perez@unirioja.es"/>
    <n v="1"/>
    <n v="1"/>
    <n v="504"/>
    <s v="PROFESOR TITULAR UNIVERSIDAD"/>
    <s v="01R"/>
    <s v="TIEMPO COMPLETO REDUCIDO"/>
    <s v="2017-09-15 00:00:00.0"/>
    <s v="null"/>
    <s v="DF3158"/>
    <s v="TITULAR DE UNIVERSIDAD"/>
    <s v="R101"/>
    <x v="4"/>
    <n v="705"/>
    <s v="PRODUCCIÓN VEGETAL"/>
  </r>
  <r>
    <x v="23"/>
    <x v="6"/>
    <n v="5080"/>
    <s v="5080L"/>
    <s v="GRUPO-A1"/>
    <n v="72778746"/>
    <s v="Protección integrada de cultivos"/>
    <s v="GL"/>
    <s v="GRUPO DE LABORATORIO"/>
    <s v="5080L"/>
    <s v="GL de Protección integrada de cultivos"/>
    <s v="GRUPO-A1"/>
    <s v="GL de Protección integrada de cultivos"/>
    <s v="2S"/>
    <n v="72778746"/>
    <s v="PÉREZ"/>
    <s v="MORENO"/>
    <s v="IGNACIO"/>
    <s v="igperez"/>
    <s v="ignacio.perez@unirioja.es"/>
    <n v="1"/>
    <n v="1"/>
    <n v="504"/>
    <s v="PROFESOR TITULAR UNIVERSIDAD"/>
    <s v="01R"/>
    <s v="TIEMPO COMPLETO REDUCIDO"/>
    <s v="2017-09-15 00:00:00.0"/>
    <s v="null"/>
    <s v="DF3158"/>
    <s v="TITULAR DE UNIVERSIDAD"/>
    <s v="R101"/>
    <x v="4"/>
    <n v="705"/>
    <s v="PRODUCCIÓN VEGETAL"/>
  </r>
  <r>
    <x v="23"/>
    <x v="6"/>
    <n v="5081"/>
    <s v="5081G"/>
    <s v="GRUPO-A"/>
    <n v="16506579"/>
    <s v="Sistemas de producción vegetal"/>
    <s v="GG"/>
    <s v="GRUPO GRANDE"/>
    <s v="5081G"/>
    <s v="GG de Sistemas de producción vegetal"/>
    <s v="GRUPO-A"/>
    <s v="GG de Sistemas de producción vegetal"/>
    <s v="2S"/>
    <n v="16506579"/>
    <s v="MARTÍNEZ DE TODA"/>
    <s v="FERNÁNDEZ"/>
    <s v="FERNANDO"/>
    <s v="fmartine"/>
    <s v="fernando.martinezdetoda@unirioja.es"/>
    <n v="0.6"/>
    <n v="0.6"/>
    <n v="500"/>
    <s v="CATEDRATICO DE UNIVERSIDAD"/>
    <s v="01R"/>
    <s v="TIEMPO COMPLETO REDUCIDO"/>
    <s v="2012-09-01 00:00:00.0"/>
    <s v="null"/>
    <s v="DF100030"/>
    <s v="CATEDRÁTICO DE UNIVERSIDAD"/>
    <s v="R101"/>
    <x v="4"/>
    <n v="705"/>
    <s v="PRODUCCIÓN VEGETAL"/>
  </r>
  <r>
    <x v="23"/>
    <x v="6"/>
    <n v="5081"/>
    <s v="5081G"/>
    <s v="GRUPO-A"/>
    <n v="50301761"/>
    <s v="Sistemas de producción vegetal"/>
    <s v="GG"/>
    <s v="GRUPO GRANDE"/>
    <s v="5081G"/>
    <s v="GG de Sistemas de producción vegetal"/>
    <s v="GRUPO-A"/>
    <s v="GG de Sistemas de producción vegetal"/>
    <s v="2S"/>
    <n v="50301761"/>
    <s v="PRADO"/>
    <s v="VILLAR"/>
    <s v="EDUARDO"/>
    <s v="eduprado"/>
    <s v="eduardo.prado@unirioja.es"/>
    <n v="1.4"/>
    <n v="1.4"/>
    <n v="506"/>
    <s v="PROFESOR TITULAR DE ESCUELA UNIVERSITARI"/>
    <s v="01A"/>
    <s v="TIEMPO COMPLETO AMPLIADO"/>
    <s v="2012-09-01 00:00:00.0"/>
    <s v="null"/>
    <s v="DF3168"/>
    <s v="TITULAR DE ESCUELAS UNIVERSITARIAS"/>
    <s v="R101"/>
    <x v="4"/>
    <n v="705"/>
    <s v="PRODUCCIÓN VEGETAL"/>
  </r>
  <r>
    <x v="23"/>
    <x v="6"/>
    <n v="5081"/>
    <s v="5081R"/>
    <s v="GRUPO-A1"/>
    <n v="50301761"/>
    <s v="Sistemas de producción vegetal"/>
    <s v="GR"/>
    <s v="GRUPO REDUCIDO"/>
    <s v="5081R"/>
    <s v="GR de Sistemas de producción vegetal"/>
    <s v="GRUPO-A1"/>
    <s v="GR de Sistemas de producción vegetal"/>
    <s v="2S"/>
    <n v="50301761"/>
    <s v="PRADO"/>
    <s v="VILLAR"/>
    <s v="EDUARDO"/>
    <s v="eduprado"/>
    <s v="eduardo.prado@unirioja.es"/>
    <n v="1"/>
    <n v="1"/>
    <n v="506"/>
    <s v="PROFESOR TITULAR DE ESCUELA UNIVERSITARI"/>
    <s v="01A"/>
    <s v="TIEMPO COMPLETO AMPLIADO"/>
    <s v="2012-09-01 00:00:00.0"/>
    <s v="null"/>
    <s v="DF3168"/>
    <s v="TITULAR DE ESCUELAS UNIVERSITARIAS"/>
    <s v="R101"/>
    <x v="4"/>
    <n v="705"/>
    <s v="PRODUCCIÓN VEGETAL"/>
  </r>
  <r>
    <x v="23"/>
    <x v="6"/>
    <n v="5082"/>
    <s v="5082G"/>
    <s v="GRUPO-A"/>
    <n v="9373135"/>
    <s v="Nuevas tecnologías de la producción vegetal"/>
    <s v="GG"/>
    <s v="GRUPO GRANDE"/>
    <s v="5082G"/>
    <s v="GG de Nuevas tecnologías de la producción vegetal"/>
    <s v="GRUPO-A"/>
    <s v="GG de Nuevas tecnologías de la producción vegetal"/>
    <s v="2S"/>
    <n v="9373135"/>
    <s v="MENÉNDEZ"/>
    <s v="MENÉNDEZ"/>
    <s v="CRISTINA"/>
    <s v="crmenend"/>
    <s v="cristina.menendez@unirioja.es"/>
    <n v="1.6"/>
    <n v="1.6"/>
    <n v="504"/>
    <s v="PROFESOR TITULAR UNIVERSIDAD"/>
    <s v="C01"/>
    <s v="TIEMPO COMPLETO"/>
    <s v="2018-09-17 00:00:00.0"/>
    <s v="null"/>
    <s v="DF100044"/>
    <s v="TITULAR UNIVERSIDAD"/>
    <s v="R101"/>
    <x v="4"/>
    <n v="705"/>
    <s v="PRODUCCIÓN VEGETAL"/>
  </r>
  <r>
    <x v="23"/>
    <x v="6"/>
    <n v="5082"/>
    <s v="5082G"/>
    <s v="GRUPO-A"/>
    <n v="16531083"/>
    <s v="Nuevas tecnologías de la producción vegetal"/>
    <s v="GG"/>
    <s v="GRUPO GRANDE"/>
    <s v="5082G"/>
    <s v="GG de Nuevas tecnologías de la producción vegetal"/>
    <s v="GRUPO-A"/>
    <s v="GG de Nuevas tecnologías de la producción vegetal"/>
    <s v="2S"/>
    <n v="16531083"/>
    <s v="TOMÁS"/>
    <s v="LAS HERAS"/>
    <s v="RAFAEL"/>
    <s v="ratomas"/>
    <s v="rafael.tomas@unirioja.es"/>
    <n v="0.1"/>
    <n v="0.1"/>
    <n v="504"/>
    <s v="PROFESOR TITULAR UNIVERSIDAD"/>
    <s v="01R"/>
    <s v="TIEMPO COMPLETO REDUCIDO"/>
    <s v="2017-09-15 00:00:00.0"/>
    <s v="null"/>
    <s v="DF100086"/>
    <s v="TITULAR DE ESCUELA UNIVERSITARIA"/>
    <s v="R101"/>
    <x v="4"/>
    <n v="412"/>
    <s v="FISIOLOGÍA VEGETAL"/>
  </r>
  <r>
    <x v="23"/>
    <x v="6"/>
    <n v="5082"/>
    <s v="5082G"/>
    <s v="GRUPO-A"/>
    <n v="16532287"/>
    <s v="Nuevas tecnologías de la producción vegetal"/>
    <s v="GG"/>
    <s v="GRUPO GRANDE"/>
    <s v="5082G"/>
    <s v="GG de Nuevas tecnologías de la producción vegetal"/>
    <s v="GRUPO-A"/>
    <s v="GG de Nuevas tecnologías de la producción vegetal"/>
    <s v="2S"/>
    <n v="16532287"/>
    <s v="MARTÍNEZ"/>
    <s v="ABAIGAR"/>
    <s v="JAVIER"/>
    <s v="jabaigar"/>
    <s v="javier.martinez@unirioja.es"/>
    <n v="0.3"/>
    <n v="0.3"/>
    <n v="500"/>
    <s v="CATEDRATICO DE UNIVERSIDAD"/>
    <s v="01R"/>
    <s v="TIEMPO COMPLETO REDUCIDO"/>
    <s v="2014-09-15 00:00:00.0"/>
    <s v="null"/>
    <s v="DF100229"/>
    <s v="CATEDRÁTICO DE UNIVERSIDAD"/>
    <s v="R101"/>
    <x v="4"/>
    <n v="63"/>
    <s v="BOTÁNICA"/>
  </r>
  <r>
    <x v="23"/>
    <x v="6"/>
    <n v="5082"/>
    <s v="5082G"/>
    <s v="GRUPO-A"/>
    <n v="72779211"/>
    <s v="Nuevas tecnologías de la producción vegetal"/>
    <s v="GG"/>
    <s v="GRUPO GRANDE"/>
    <s v="5082G"/>
    <s v="GG de Nuevas tecnologías de la producción vegetal"/>
    <s v="GRUPO-A"/>
    <s v="GG de Nuevas tecnologías de la producción vegetal"/>
    <s v="2S"/>
    <n v="72779211"/>
    <s v="MARTÍNEZ"/>
    <s v="VILLAR"/>
    <s v="MARÍA ELENA"/>
    <s v="elmartin"/>
    <s v="elena.martinez@unirioja.es"/>
    <n v="0.4"/>
    <n v="0.4"/>
    <n v="506"/>
    <s v="PROFESOR TITULAR DE ESCUELA UNIVERSITARI"/>
    <s v="01A"/>
    <s v="TIEMPO COMPLETO AMPLIADO"/>
    <s v="2012-09-01 00:00:00.0"/>
    <s v="null"/>
    <s v="DF3167"/>
    <s v="TITULAR DE ESCUELAS UNIVERSITARIAS"/>
    <s v="R101"/>
    <x v="4"/>
    <n v="705"/>
    <s v="PRODUCCIÓN VEGETAL"/>
  </r>
  <r>
    <x v="23"/>
    <x v="6"/>
    <n v="5082"/>
    <s v="5082L"/>
    <s v="GRUPO-A1"/>
    <n v="8797523"/>
    <s v="Nuevas tecnologías de la producción vegetal"/>
    <s v="GL"/>
    <s v="GRUPO DE LABORATORIO"/>
    <s v="5082L"/>
    <s v="GL de Nuevas tecnologías de la producción vegetal"/>
    <s v="GRUPO-A1"/>
    <s v="GL de Nuevas tecnologías de la producción vegetal"/>
    <s v="2S"/>
    <n v="8797523"/>
    <s v="NÚÑEZ"/>
    <s v="OLIVERA"/>
    <s v="ENCARNACIÓN"/>
    <s v="eolivera"/>
    <s v="encarnacion.nunez@unirioja.es"/>
    <n v="0.4"/>
    <n v="0.4"/>
    <s v="A-0500"/>
    <s v="CATEDRATICO DE UNIVERSIDAD"/>
    <s v="01R"/>
    <s v="TIEMPO COMPLETO REDUCIDO"/>
    <s v="2015-09-15 00:00:00.0"/>
    <s v="null"/>
    <s v="DF100277"/>
    <s v="CATEDRÁTICO DE UNIVERSIDAD"/>
    <s v="R101"/>
    <x v="4"/>
    <n v="412"/>
    <s v="FISIOLOGÍA VEGETAL"/>
  </r>
  <r>
    <x v="23"/>
    <x v="6"/>
    <n v="5082"/>
    <s v="5082L"/>
    <s v="GRUPO-A1"/>
    <n v="9373135"/>
    <s v="Nuevas tecnologías de la producción vegetal"/>
    <s v="GL"/>
    <s v="GRUPO DE LABORATORIO"/>
    <s v="5082L"/>
    <s v="GL de Nuevas tecnologías de la producción vegetal"/>
    <s v="GRUPO-A1"/>
    <s v="GL de Nuevas tecnologías de la producción vegetal"/>
    <s v="2S"/>
    <n v="9373135"/>
    <s v="MENÉNDEZ"/>
    <s v="MENÉNDEZ"/>
    <s v="CRISTINA"/>
    <s v="crmenend"/>
    <s v="cristina.menendez@unirioja.es"/>
    <n v="0.8"/>
    <n v="0.8"/>
    <n v="504"/>
    <s v="PROFESOR TITULAR UNIVERSIDAD"/>
    <s v="C01"/>
    <s v="TIEMPO COMPLETO"/>
    <s v="2018-09-17 00:00:00.0"/>
    <s v="null"/>
    <s v="DF100044"/>
    <s v="TITULAR UNIVERSIDAD"/>
    <s v="R101"/>
    <x v="4"/>
    <n v="705"/>
    <s v="PRODUCCIÓN VEGETAL"/>
  </r>
  <r>
    <x v="23"/>
    <x v="6"/>
    <n v="5082"/>
    <s v="5082L"/>
    <s v="GRUPO-A1"/>
    <n v="72779211"/>
    <s v="Nuevas tecnologías de la producción vegetal"/>
    <s v="GL"/>
    <s v="GRUPO DE LABORATORIO"/>
    <s v="5082L"/>
    <s v="GL de Nuevas tecnologías de la producción vegetal"/>
    <s v="GRUPO-A1"/>
    <s v="GL de Nuevas tecnologías de la producción vegetal"/>
    <s v="2S"/>
    <n v="72779211"/>
    <s v="MARTÍNEZ"/>
    <s v="VILLAR"/>
    <s v="MARÍA ELENA"/>
    <s v="elmartin"/>
    <s v="elena.martinez@unirioja.es"/>
    <n v="0.2"/>
    <n v="0.2"/>
    <n v="506"/>
    <s v="PROFESOR TITULAR DE ESCUELA UNIVERSITARI"/>
    <s v="01A"/>
    <s v="TIEMPO COMPLETO AMPLIADO"/>
    <s v="2012-09-01 00:00:00.0"/>
    <s v="null"/>
    <s v="DF3167"/>
    <s v="TITULAR DE ESCUELAS UNIVERSITARIAS"/>
    <s v="R101"/>
    <x v="4"/>
    <n v="705"/>
    <s v="PRODUCCIÓN VEGETAL"/>
  </r>
  <r>
    <x v="23"/>
    <x v="6"/>
    <n v="5082"/>
    <s v="5082R"/>
    <s v="GRUPO-A1"/>
    <n v="9373135"/>
    <s v="Nuevas tecnologías de la producción vegetal"/>
    <s v="GR"/>
    <s v="GRUPO REDUCIDO"/>
    <s v="5082R"/>
    <s v="GR de Nuevas tecnologías de la producción vegetal"/>
    <s v="GRUPO-A1"/>
    <s v="GR de Nuevas tecnologías de la producción vegetal"/>
    <s v="2S"/>
    <n v="9373135"/>
    <s v="MENÉNDEZ"/>
    <s v="MENÉNDEZ"/>
    <s v="CRISTINA"/>
    <s v="crmenend"/>
    <s v="cristina.menendez@unirioja.es"/>
    <n v="0.6"/>
    <n v="0.6"/>
    <n v="504"/>
    <s v="PROFESOR TITULAR UNIVERSIDAD"/>
    <s v="C01"/>
    <s v="TIEMPO COMPLETO"/>
    <s v="2018-09-17 00:00:00.0"/>
    <s v="null"/>
    <s v="DF100044"/>
    <s v="TITULAR UNIVERSIDAD"/>
    <s v="R101"/>
    <x v="4"/>
    <n v="705"/>
    <s v="PRODUCCIÓN VEGETAL"/>
  </r>
  <r>
    <x v="23"/>
    <x v="6"/>
    <n v="5082"/>
    <s v="5082R"/>
    <s v="GRUPO-A1"/>
    <n v="16531083"/>
    <s v="Nuevas tecnologías de la producción vegetal"/>
    <s v="GR"/>
    <s v="GRUPO REDUCIDO"/>
    <s v="5082R"/>
    <s v="GR de Nuevas tecnologías de la producción vegetal"/>
    <s v="GRUPO-A1"/>
    <s v="GR de Nuevas tecnologías de la producción vegetal"/>
    <s v="2S"/>
    <n v="16531083"/>
    <s v="TOMÁS"/>
    <s v="LAS HERAS"/>
    <s v="RAFAEL"/>
    <s v="ratomas"/>
    <s v="rafael.tomas@unirioja.es"/>
    <n v="0.2"/>
    <n v="0.2"/>
    <n v="504"/>
    <s v="PROFESOR TITULAR UNIVERSIDAD"/>
    <s v="01R"/>
    <s v="TIEMPO COMPLETO REDUCIDO"/>
    <s v="2017-09-15 00:00:00.0"/>
    <s v="null"/>
    <s v="DF100086"/>
    <s v="TITULAR DE ESCUELA UNIVERSITARIA"/>
    <s v="R101"/>
    <x v="4"/>
    <n v="412"/>
    <s v="FISIOLOGÍA VEGETAL"/>
  </r>
  <r>
    <x v="23"/>
    <x v="6"/>
    <n v="5082"/>
    <s v="5082R"/>
    <s v="GRUPO-A1"/>
    <n v="72779211"/>
    <s v="Nuevas tecnologías de la producción vegetal"/>
    <s v="GR"/>
    <s v="GRUPO REDUCIDO"/>
    <s v="5082R"/>
    <s v="GR de Nuevas tecnologías de la producción vegetal"/>
    <s v="GRUPO-A1"/>
    <s v="GR de Nuevas tecnologías de la producción vegetal"/>
    <s v="2S"/>
    <n v="72779211"/>
    <s v="MARTÍNEZ"/>
    <s v="VILLAR"/>
    <s v="MARÍA ELENA"/>
    <s v="elmartin"/>
    <s v="elena.martinez@unirioja.es"/>
    <n v="0.4"/>
    <n v="0.4"/>
    <n v="506"/>
    <s v="PROFESOR TITULAR DE ESCUELA UNIVERSITARI"/>
    <s v="01A"/>
    <s v="TIEMPO COMPLETO AMPLIADO"/>
    <s v="2012-09-01 00:00:00.0"/>
    <s v="null"/>
    <s v="DF3167"/>
    <s v="TITULAR DE ESCUELAS UNIVERSITARIAS"/>
    <s v="R101"/>
    <x v="4"/>
    <n v="705"/>
    <s v="PRODUCCIÓN VEGETAL"/>
  </r>
  <r>
    <x v="23"/>
    <x v="6"/>
    <n v="5083"/>
    <s v="5083G"/>
    <s v="GRUPO-A"/>
    <n v="25136873"/>
    <s v="Biotecnología animal"/>
    <s v="GG"/>
    <s v="GRUPO GRANDE"/>
    <s v="5083G"/>
    <s v="GG de Biotecnología animal"/>
    <s v="GRUPO-A"/>
    <s v="GG de Biotecnología animal"/>
    <s v="1S"/>
    <n v="25136873"/>
    <s v="ZARAZAGA"/>
    <s v="CHAMORRO"/>
    <s v="MIRIAM"/>
    <s v="myzaraza"/>
    <s v="myriam.zarazaga@unirioja.es"/>
    <n v="1.8"/>
    <n v="1.8"/>
    <n v="504"/>
    <s v="PROFESOR TITULAR UNIVERSIDAD"/>
    <s v="01R"/>
    <s v="TIEMPO COMPLETO REDUCIDO"/>
    <s v="2015-09-15 00:00:00.0"/>
    <s v="null"/>
    <s v="DF100142"/>
    <s v="PROFESOR TITULAR DE UNIVIERSIDADQ"/>
    <s v="R101"/>
    <x v="4"/>
    <n v="60"/>
    <s v="BIOQUÍMICA Y BIOLOGÍA MOLECULAR"/>
  </r>
  <r>
    <x v="23"/>
    <x v="6"/>
    <n v="5083"/>
    <s v="5083L"/>
    <s v="GRUPO-A1"/>
    <n v="25136873"/>
    <s v="Biotecnología animal"/>
    <s v="GL"/>
    <s v="GRUPO DE LABORATORIO"/>
    <s v="5083L"/>
    <s v="GL de Biotecnología animal"/>
    <s v="GRUPO-A1"/>
    <s v="GL de Biotecnología animal"/>
    <s v="1S"/>
    <n v="25136873"/>
    <s v="ZARAZAGA"/>
    <s v="CHAMORRO"/>
    <s v="MIRIAM"/>
    <s v="myzaraza"/>
    <s v="myriam.zarazaga@unirioja.es"/>
    <n v="0.6"/>
    <n v="0.6"/>
    <n v="504"/>
    <s v="PROFESOR TITULAR UNIVERSIDAD"/>
    <s v="01R"/>
    <s v="TIEMPO COMPLETO REDUCIDO"/>
    <s v="2015-09-15 00:00:00.0"/>
    <s v="null"/>
    <s v="DF100142"/>
    <s v="PROFESOR TITULAR DE UNIVIERSIDADQ"/>
    <s v="R101"/>
    <x v="4"/>
    <n v="60"/>
    <s v="BIOQUÍMICA Y BIOLOGÍA MOLECULAR"/>
  </r>
  <r>
    <x v="23"/>
    <x v="6"/>
    <n v="5083"/>
    <s v="5083R"/>
    <s v="GRUPO-A1"/>
    <n v="25136873"/>
    <s v="Biotecnología animal"/>
    <s v="GR"/>
    <s v="GRUPO REDUCIDO"/>
    <s v="5083R"/>
    <s v="GR de Biotecnología animal"/>
    <s v="GRUPO-A1"/>
    <s v="GR de Biotecnología animal"/>
    <s v="1S"/>
    <n v="25136873"/>
    <s v="ZARAZAGA"/>
    <s v="CHAMORRO"/>
    <s v="MIRIAM"/>
    <s v="myzaraza"/>
    <s v="myriam.zarazaga@unirioja.es"/>
    <n v="0.6"/>
    <n v="0.6"/>
    <n v="504"/>
    <s v="PROFESOR TITULAR UNIVERSIDAD"/>
    <s v="01R"/>
    <s v="TIEMPO COMPLETO REDUCIDO"/>
    <s v="2015-09-15 00:00:00.0"/>
    <s v="null"/>
    <s v="DF100142"/>
    <s v="PROFESOR TITULAR DE UNIVIERSIDADQ"/>
    <s v="R101"/>
    <x v="4"/>
    <n v="60"/>
    <s v="BIOQUÍMICA Y BIOLOGÍA MOLECULAR"/>
  </r>
  <r>
    <x v="23"/>
    <x v="6"/>
    <n v="5084"/>
    <s v="5084G"/>
    <s v="GRUPO-A"/>
    <n v="72781903"/>
    <s v="Tecnología de la producción animal"/>
    <s v="GG"/>
    <s v="GRUPO GRANDE"/>
    <s v="5084G"/>
    <s v="GG de Tecnología de la producción animal"/>
    <s v="GRUPO-A"/>
    <s v="GG de Tecnología de la producción animal"/>
    <s v="1S"/>
    <n v="72781903"/>
    <s v="ARBIZU"/>
    <s v="MILAGRO"/>
    <s v="MARÍA JULIA"/>
    <s v="juarbizu"/>
    <s v="julia.arbizu@unirioja.es"/>
    <n v="3.6"/>
    <n v="3.6"/>
    <n v="536"/>
    <s v="PROFESOR INTERINO"/>
    <s v="C01"/>
    <s v="TIEMPO COMPLETO"/>
    <s v="2015-09-15 00:00:00.0"/>
    <s v="null"/>
    <s v="PI101012"/>
    <s v="PROFESOR CONTRATADO INTERINO"/>
    <s v="R101"/>
    <x v="4"/>
    <n v="500"/>
    <s v="INGENIERÍA AGROFORESTAL"/>
  </r>
  <r>
    <x v="23"/>
    <x v="6"/>
    <n v="5084"/>
    <s v="5084R"/>
    <s v="GRUPO-A1"/>
    <n v="72781903"/>
    <s v="Tecnología de la producción animal"/>
    <s v="GR"/>
    <s v="GRUPO REDUCIDO"/>
    <s v="5084R"/>
    <s v="GR de Tecnología de la producción animal"/>
    <s v="GRUPO-A1"/>
    <s v="GR de Tecnología de la producción animal"/>
    <s v="1S"/>
    <n v="72781903"/>
    <s v="ARBIZU"/>
    <s v="MILAGRO"/>
    <s v="MARÍA JULIA"/>
    <s v="juarbizu"/>
    <s v="julia.arbizu@unirioja.es"/>
    <n v="2.4"/>
    <n v="2.4"/>
    <n v="536"/>
    <s v="PROFESOR INTERINO"/>
    <s v="C01"/>
    <s v="TIEMPO COMPLETO"/>
    <s v="2015-09-15 00:00:00.0"/>
    <s v="null"/>
    <s v="PI101012"/>
    <s v="PROFESOR CONTRATADO INTERINO"/>
    <s v="R101"/>
    <x v="4"/>
    <n v="500"/>
    <s v="INGENIERÍA AGROFORESTAL"/>
  </r>
  <r>
    <x v="23"/>
    <x v="6"/>
    <n v="5085"/>
    <s v="5085G"/>
    <s v="GRUPO-A"/>
    <n v="15841424"/>
    <s v="Industrias Agroalimentarias"/>
    <s v="GG"/>
    <s v="GRUPO GRANDE"/>
    <s v="5085G"/>
    <s v="GG de Industrias Agroalimentarias"/>
    <s v="GRUPO-A"/>
    <s v="GG de Industrias Agroalimentarias"/>
    <s v="2S"/>
    <n v="15841424"/>
    <s v="AYESTARÁN"/>
    <s v="ITURBE"/>
    <s v="Mª BELEN"/>
    <s v="beayesta"/>
    <s v="belen.ayestaran@unirioja.es"/>
    <n v="0"/>
    <n v="0"/>
    <n v="500"/>
    <s v="CATEDRATICO DE UNIVERSIDAD"/>
    <s v="01R"/>
    <s v="TIEMPO COMPLETO REDUCIDO"/>
    <s v="2018-12-05 00:00:00.0"/>
    <s v="null"/>
    <s v="DF100372"/>
    <s v="CATEDRÁTICO DE UNIVERSIDAD"/>
    <s v="R101"/>
    <x v="4"/>
    <n v="780"/>
    <s v="TECNOLOGÍA DE ALIMENTOS"/>
  </r>
  <r>
    <x v="23"/>
    <x v="6"/>
    <n v="5085"/>
    <s v="5085G"/>
    <s v="GRUPO-A"/>
    <n v="16567034"/>
    <s v="Industrias Agroalimentarias"/>
    <s v="GG"/>
    <s v="GRUPO GRANDE"/>
    <s v="5085G"/>
    <s v="GG de Industrias Agroalimentarias"/>
    <s v="GRUPO-A"/>
    <s v="GG de Industrias Agroalimentarias"/>
    <s v="2S"/>
    <n v="16567034"/>
    <s v="GUADALUPE"/>
    <s v="MÍNGUEZ"/>
    <s v="ZENAIDA"/>
    <s v="zeguadal"/>
    <s v="zenaida.guadalupe@unirioja.es"/>
    <n v="0.9"/>
    <n v="0.9"/>
    <n v="504"/>
    <s v="PROFESOR TITULAR UNIVERSIDAD"/>
    <s v="C01"/>
    <s v="TIEMPO COMPLETO"/>
    <s v="2018-12-21 00:00:00.0"/>
    <s v="null"/>
    <s v="DF100361"/>
    <s v="PROFESOR TITULAR DE UNIVERSIDAD"/>
    <s v="R101"/>
    <x v="4"/>
    <n v="780"/>
    <s v="TECNOLOGÍA DE ALIMENTOS"/>
  </r>
  <r>
    <x v="23"/>
    <x v="6"/>
    <n v="5085"/>
    <s v="5085G"/>
    <s v="GRUPO-A"/>
    <n v="72781903"/>
    <s v="Industrias Agroalimentarias"/>
    <s v="GG"/>
    <s v="GRUPO GRANDE"/>
    <s v="5085G"/>
    <s v="GG de Industrias Agroalimentarias"/>
    <s v="GRUPO-A"/>
    <s v="GG de Industrias Agroalimentarias"/>
    <s v="2S"/>
    <n v="72781903"/>
    <s v="ARBIZU"/>
    <s v="MILAGRO"/>
    <s v="MARÍA JULIA"/>
    <s v="juarbizu"/>
    <s v="julia.arbizu@unirioja.es"/>
    <n v="1.1000000000000001"/>
    <n v="1.1000000000000001"/>
    <n v="536"/>
    <s v="PROFESOR INTERINO"/>
    <s v="C01"/>
    <s v="TIEMPO COMPLETO"/>
    <s v="2015-09-15 00:00:00.0"/>
    <s v="null"/>
    <s v="PI101012"/>
    <s v="PROFESOR CONTRATADO INTERINO"/>
    <s v="R101"/>
    <x v="4"/>
    <n v="500"/>
    <s v="INGENIERÍA AGROFORESTAL"/>
  </r>
  <r>
    <x v="23"/>
    <x v="6"/>
    <n v="5085"/>
    <s v="5085L"/>
    <s v="GRUPO-A1"/>
    <n v="690684"/>
    <s v="Industrias Agroalimentarias"/>
    <s v="GL"/>
    <s v="GRUPO DE LABORATORIO"/>
    <s v="5085L"/>
    <s v="GL de Industrias Agroalimentarias"/>
    <s v="GRUPO-A1"/>
    <s v="GL de Industrias Agroalimentarias"/>
    <s v="2S"/>
    <n v="690684"/>
    <s v="DIZY"/>
    <s v="SOTO"/>
    <s v="MARTA Mª INÉS"/>
    <s v="madizy"/>
    <s v="marta.dizy@unirioja.es"/>
    <n v="0.2"/>
    <n v="0.2"/>
    <n v="504"/>
    <s v="PROFESOR TITULAR UNIVERSIDAD"/>
    <s v="01R"/>
    <s v="TIEMPO COMPLETO REDUCIDO"/>
    <s v="2017-09-15 00:00:00.0"/>
    <s v="null"/>
    <s v="DF348"/>
    <s v="TITULAR DE UNIVERSIDAD"/>
    <s v="R101"/>
    <x v="4"/>
    <n v="60"/>
    <s v="BIOQUÍMICA Y BIOLOGÍA MOLECULAR"/>
  </r>
  <r>
    <x v="23"/>
    <x v="6"/>
    <n v="5085"/>
    <s v="5085R"/>
    <s v="GRUPO-A1"/>
    <n v="690684"/>
    <s v="Industrias Agroalimentarias"/>
    <s v="GR"/>
    <s v="GRUPO REDUCIDO"/>
    <s v="5085R"/>
    <s v="GR de Industrias Agroalimentarias"/>
    <s v="GRUPO-A1"/>
    <s v="GR de Industrias Agroalimentarias"/>
    <s v="2S"/>
    <n v="690684"/>
    <s v="DIZY"/>
    <s v="SOTO"/>
    <s v="MARTA Mª INÉS"/>
    <s v="madizy"/>
    <s v="marta.dizy@unirioja.es"/>
    <n v="0.3"/>
    <n v="0.3"/>
    <n v="504"/>
    <s v="PROFESOR TITULAR UNIVERSIDAD"/>
    <s v="01R"/>
    <s v="TIEMPO COMPLETO REDUCIDO"/>
    <s v="2017-09-15 00:00:00.0"/>
    <s v="null"/>
    <s v="DF348"/>
    <s v="TITULAR DE UNIVERSIDAD"/>
    <s v="R101"/>
    <x v="4"/>
    <n v="60"/>
    <s v="BIOQUÍMICA Y BIOLOGÍA MOLECULAR"/>
  </r>
  <r>
    <x v="23"/>
    <x v="6"/>
    <n v="5085"/>
    <s v="5085R"/>
    <s v="GRUPO-A1"/>
    <n v="16567034"/>
    <s v="Industrias Agroalimentarias"/>
    <s v="GR"/>
    <s v="GRUPO REDUCIDO"/>
    <s v="5085R"/>
    <s v="GR de Industrias Agroalimentarias"/>
    <s v="GRUPO-A1"/>
    <s v="GR de Industrias Agroalimentarias"/>
    <s v="2S"/>
    <n v="16567034"/>
    <s v="GUADALUPE"/>
    <s v="MÍNGUEZ"/>
    <s v="ZENAIDA"/>
    <s v="zeguadal"/>
    <s v="zenaida.guadalupe@unirioja.es"/>
    <n v="0.1"/>
    <n v="0.1"/>
    <n v="504"/>
    <s v="PROFESOR TITULAR UNIVERSIDAD"/>
    <s v="C01"/>
    <s v="TIEMPO COMPLETO"/>
    <s v="2018-12-21 00:00:00.0"/>
    <s v="null"/>
    <s v="DF100361"/>
    <s v="PROFESOR TITULAR DE UNIVERSIDAD"/>
    <s v="R101"/>
    <x v="4"/>
    <n v="780"/>
    <s v="TECNOLOGÍA DE ALIMENTOS"/>
  </r>
  <r>
    <x v="23"/>
    <x v="6"/>
    <n v="5085"/>
    <s v="5085R"/>
    <s v="GRUPO-A1"/>
    <n v="72781903"/>
    <s v="Industrias Agroalimentarias"/>
    <s v="GR"/>
    <s v="GRUPO REDUCIDO"/>
    <s v="5085R"/>
    <s v="GR de Industrias Agroalimentarias"/>
    <s v="GRUPO-A1"/>
    <s v="GR de Industrias Agroalimentarias"/>
    <s v="2S"/>
    <n v="72781903"/>
    <s v="ARBIZU"/>
    <s v="MILAGRO"/>
    <s v="MARÍA JULIA"/>
    <s v="juarbizu"/>
    <s v="julia.arbizu@unirioja.es"/>
    <n v="0.4"/>
    <n v="0.4"/>
    <n v="536"/>
    <s v="PROFESOR INTERINO"/>
    <s v="C01"/>
    <s v="TIEMPO COMPLETO"/>
    <s v="2015-09-15 00:00:00.0"/>
    <s v="null"/>
    <s v="PI101012"/>
    <s v="PROFESOR CONTRATADO INTERINO"/>
    <s v="R101"/>
    <x v="4"/>
    <n v="500"/>
    <s v="INGENIERÍA AGROFORESTAL"/>
  </r>
  <r>
    <x v="23"/>
    <x v="6"/>
    <n v="5086"/>
    <s v="5086G"/>
    <s v="GRUPO-A"/>
    <n v="9740221"/>
    <s v="Seguridad Alimentaria"/>
    <s v="GG"/>
    <s v="GRUPO GRANDE"/>
    <s v="5086G"/>
    <s v="GG de Seguridad Alimentaria"/>
    <s v="GRUPO-A"/>
    <s v="GG de Seguridad Alimentaria"/>
    <s v="1S"/>
    <n v="9740221"/>
    <s v="GONZÁLEZ"/>
    <s v="FANDOS"/>
    <s v="MARÍA ELENA"/>
    <s v="elengonz"/>
    <s v="elena.gonzalez@unirioja.es"/>
    <n v="1.1000000000000001"/>
    <n v="1.1000000000000001"/>
    <n v="500"/>
    <s v="CATEDRATICO DE UNIVERSIDAD"/>
    <s v="01R"/>
    <s v="TIEMPO COMPLETO REDUCIDO"/>
    <s v="2016-09-15 00:00:00.0"/>
    <s v="null"/>
    <s v="DF100230"/>
    <s v="CATEDRÁTICO DE UNIVERSIDAD"/>
    <s v="R101"/>
    <x v="4"/>
    <n v="780"/>
    <s v="TECNOLOGÍA DE ALIMENTOS"/>
  </r>
  <r>
    <x v="23"/>
    <x v="6"/>
    <n v="5086"/>
    <s v="5086G"/>
    <s v="GRUPO-A"/>
    <n v="25136873"/>
    <s v="Seguridad Alimentaria"/>
    <s v="GG"/>
    <s v="GRUPO GRANDE"/>
    <s v="5086G"/>
    <s v="GG de Seguridad Alimentaria"/>
    <s v="GRUPO-A"/>
    <s v="GG de Seguridad Alimentaria"/>
    <s v="1S"/>
    <n v="25136873"/>
    <s v="ZARAZAGA"/>
    <s v="CHAMORRO"/>
    <s v="MIRIAM"/>
    <s v="myzaraza"/>
    <s v="myriam.zarazaga@unirioja.es"/>
    <n v="0.7"/>
    <n v="0.7"/>
    <n v="504"/>
    <s v="PROFESOR TITULAR UNIVERSIDAD"/>
    <s v="01R"/>
    <s v="TIEMPO COMPLETO REDUCIDO"/>
    <s v="2015-09-15 00:00:00.0"/>
    <s v="null"/>
    <s v="DF100142"/>
    <s v="PROFESOR TITULAR DE UNIVIERSIDADQ"/>
    <s v="R101"/>
    <x v="4"/>
    <n v="60"/>
    <s v="BIOQUÍMICA Y BIOLOGÍA MOLECULAR"/>
  </r>
  <r>
    <x v="23"/>
    <x v="6"/>
    <n v="5086"/>
    <s v="5086L"/>
    <s v="GRUPO-A1"/>
    <n v="9740221"/>
    <s v="Seguridad Alimentaria"/>
    <s v="GL"/>
    <s v="GRUPO DE LABORATORIO"/>
    <s v="5086L"/>
    <s v="GL de Seguridad Alimentaria"/>
    <s v="GRUPO-A1"/>
    <s v="GL de Seguridad Alimentaria"/>
    <s v="1S"/>
    <n v="9740221"/>
    <s v="GONZÁLEZ"/>
    <s v="FANDOS"/>
    <s v="MARÍA ELENA"/>
    <s v="elengonz"/>
    <s v="elena.gonzalez@unirioja.es"/>
    <n v="0.3"/>
    <n v="0.3"/>
    <n v="500"/>
    <s v="CATEDRATICO DE UNIVERSIDAD"/>
    <s v="01R"/>
    <s v="TIEMPO COMPLETO REDUCIDO"/>
    <s v="2016-09-15 00:00:00.0"/>
    <s v="null"/>
    <s v="DF100230"/>
    <s v="CATEDRÁTICO DE UNIVERSIDAD"/>
    <s v="R101"/>
    <x v="4"/>
    <n v="780"/>
    <s v="TECNOLOGÍA DE ALIMENTOS"/>
  </r>
  <r>
    <x v="23"/>
    <x v="6"/>
    <n v="5086"/>
    <s v="5086L"/>
    <s v="GRUPO-A1"/>
    <n v="25136873"/>
    <s v="Seguridad Alimentaria"/>
    <s v="GL"/>
    <s v="GRUPO DE LABORATORIO"/>
    <s v="5086L"/>
    <s v="GL de Seguridad Alimentaria"/>
    <s v="GRUPO-A1"/>
    <s v="GL de Seguridad Alimentaria"/>
    <s v="1S"/>
    <n v="25136873"/>
    <s v="ZARAZAGA"/>
    <s v="CHAMORRO"/>
    <s v="MIRIAM"/>
    <s v="myzaraza"/>
    <s v="myriam.zarazaga@unirioja.es"/>
    <n v="0.3"/>
    <n v="0.3"/>
    <n v="504"/>
    <s v="PROFESOR TITULAR UNIVERSIDAD"/>
    <s v="01R"/>
    <s v="TIEMPO COMPLETO REDUCIDO"/>
    <s v="2015-09-15 00:00:00.0"/>
    <s v="null"/>
    <s v="DF100142"/>
    <s v="PROFESOR TITULAR DE UNIVIERSIDADQ"/>
    <s v="R101"/>
    <x v="4"/>
    <n v="60"/>
    <s v="BIOQUÍMICA Y BIOLOGÍA MOLECULAR"/>
  </r>
  <r>
    <x v="23"/>
    <x v="6"/>
    <n v="5086"/>
    <s v="5086R"/>
    <s v="GRUPO-A1"/>
    <n v="9740221"/>
    <s v="Seguridad Alimentaria"/>
    <s v="GR"/>
    <s v="GRUPO REDUCIDO"/>
    <s v="5086R"/>
    <s v="GR de Seguridad Alimentaria"/>
    <s v="GRUPO-A1"/>
    <s v="GR de Seguridad Alimentaria"/>
    <s v="1S"/>
    <n v="9740221"/>
    <s v="GONZÁLEZ"/>
    <s v="FANDOS"/>
    <s v="MARÍA ELENA"/>
    <s v="elengonz"/>
    <s v="elena.gonzalez@unirioja.es"/>
    <n v="0.6"/>
    <n v="0.6"/>
    <n v="500"/>
    <s v="CATEDRATICO DE UNIVERSIDAD"/>
    <s v="01R"/>
    <s v="TIEMPO COMPLETO REDUCIDO"/>
    <s v="2016-09-15 00:00:00.0"/>
    <s v="null"/>
    <s v="DF100230"/>
    <s v="CATEDRÁTICO DE UNIVERSIDAD"/>
    <s v="R101"/>
    <x v="4"/>
    <n v="780"/>
    <s v="TECNOLOGÍA DE ALIMENTOS"/>
  </r>
  <r>
    <x v="23"/>
    <x v="6"/>
    <n v="5087"/>
    <s v="5087G"/>
    <s v="GRUPO-A"/>
    <n v="13142250"/>
    <s v="Automatización y control de procesos Agroalimentarios"/>
    <s v="GG"/>
    <s v="GRUPO GRANDE"/>
    <s v="5087G"/>
    <s v="GG de Automatización y control de procesos Agroalimentarios"/>
    <s v="GRUPO-A"/>
    <s v="GG de Automatización y control de procesos Agroalimentarios"/>
    <s v="1S"/>
    <n v="13142250"/>
    <s v="GIL"/>
    <s v="MARTÍNEZ"/>
    <s v="MONTSERRAT"/>
    <s v="mogil"/>
    <s v="montse.gil@unirioja.es"/>
    <n v="1.5"/>
    <n v="1.5"/>
    <n v="504"/>
    <s v="PROFESOR TITULAR UNIVERSIDAD"/>
    <s v="C01"/>
    <s v="TIEMPO COMPLETO"/>
    <s v="2017-12-21 00:00:00.0"/>
    <s v="null"/>
    <s v="DF100289"/>
    <s v="PROFESOR TITULAR DE UNIVERSIDAD"/>
    <s v="R109"/>
    <x v="9"/>
    <n v="520"/>
    <s v="INGENIERÍA DE SISTEMAS Y AUTOMÁTICA"/>
  </r>
  <r>
    <x v="23"/>
    <x v="6"/>
    <n v="5087"/>
    <s v="5087L"/>
    <s v="GRUPO-A1"/>
    <n v="13142250"/>
    <s v="Automatización y control de procesos Agroalimentarios"/>
    <s v="GL"/>
    <s v="GRUPO DE LABORATORIO"/>
    <s v="5087L"/>
    <s v="GL de Automatización y control de procesos Agroalimentarios"/>
    <s v="GRUPO-A1"/>
    <s v="GL de Automatización y control de procesos Agroalimentarios"/>
    <s v="1S"/>
    <n v="13142250"/>
    <s v="GIL"/>
    <s v="MARTÍNEZ"/>
    <s v="MONTSERRAT"/>
    <s v="mogil"/>
    <s v="montse.gil@unirioja.es"/>
    <n v="1.5"/>
    <n v="1.5"/>
    <n v="504"/>
    <s v="PROFESOR TITULAR UNIVERSIDAD"/>
    <s v="C01"/>
    <s v="TIEMPO COMPLETO"/>
    <s v="2017-12-21 00:00:00.0"/>
    <s v="null"/>
    <s v="DF100289"/>
    <s v="PROFESOR TITULAR DE UNIVERSIDAD"/>
    <s v="R109"/>
    <x v="9"/>
    <n v="520"/>
    <s v="INGENIERÍA DE SISTEMAS Y AUTOMÁTICA"/>
  </r>
  <r>
    <x v="23"/>
    <x v="6"/>
    <n v="5087"/>
    <s v="5087R"/>
    <s v="GRUPO-A1"/>
    <n v="13142250"/>
    <s v="Automatización y control de procesos Agroalimentarios"/>
    <s v="GR"/>
    <s v="GRUPO REDUCIDO"/>
    <s v="5087R"/>
    <s v="GR de Automatización y control de procesos Agroalimentarios"/>
    <s v="GRUPO-A1"/>
    <s v="GR de Automatización y control de procesos Agroalimentarios"/>
    <s v="1S"/>
    <n v="13142250"/>
    <s v="GIL"/>
    <s v="MARTÍNEZ"/>
    <s v="MONTSERRAT"/>
    <s v="mogil"/>
    <s v="montse.gil@unirioja.es"/>
    <n v="1"/>
    <n v="1"/>
    <n v="504"/>
    <s v="PROFESOR TITULAR UNIVERSIDAD"/>
    <s v="C01"/>
    <s v="TIEMPO COMPLETO"/>
    <s v="2017-12-21 00:00:00.0"/>
    <s v="null"/>
    <s v="DF100289"/>
    <s v="PROFESOR TITULAR DE UNIVERSIDAD"/>
    <s v="R109"/>
    <x v="9"/>
    <n v="520"/>
    <s v="INGENIERÍA DE SISTEMAS Y AUTOMÁTICA"/>
  </r>
  <r>
    <x v="23"/>
    <x v="6"/>
    <n v="5088"/>
    <s v="5088G"/>
    <s v="GRUPO-A"/>
    <n v="7974905"/>
    <s v="Estrategia de la Empresa Agroalimentaria"/>
    <s v="GG"/>
    <s v="GRUPO GRANDE"/>
    <s v="5088G"/>
    <s v="GG de Estrategia de la Empresa Agroalimentaria"/>
    <s v="GRUPO-A"/>
    <s v="GG de Estrategia de la Empresa Agroalimentaria"/>
    <s v="2S"/>
    <n v="7974905"/>
    <s v="QUEIRUGA"/>
    <s v="DIOS"/>
    <s v="DOLORES ALICIA"/>
    <s v="doqueiru"/>
    <s v="dolores.queiruga@unirioja.es"/>
    <n v="1.5"/>
    <n v="1.5"/>
    <n v="504"/>
    <s v="PROFESOR TITULAR UNIVERSIDAD"/>
    <s v="C01"/>
    <s v="TIEMPO COMPLETO"/>
    <s v="2011-09-01 00:00:00.0"/>
    <s v="null"/>
    <s v="DF100301"/>
    <s v="PROFESOR TITULAR DE UNIVERSIDAD"/>
    <s v="R104"/>
    <x v="0"/>
    <n v="650"/>
    <s v="ORGANIZACIÓN DE EMPRESAS"/>
  </r>
  <r>
    <x v="23"/>
    <x v="6"/>
    <n v="5088"/>
    <s v="5088G"/>
    <s v="GRUPO-A"/>
    <n v="16507414"/>
    <s v="Estrategia de la Empresa Agroalimentaria"/>
    <s v="GG"/>
    <s v="GRUPO GRANDE"/>
    <s v="5088G"/>
    <s v="GG de Estrategia de la Empresa Agroalimentaria"/>
    <s v="GRUPO-A"/>
    <s v="GG de Estrategia de la Empresa Agroalimentaria"/>
    <s v="2S"/>
    <n v="16507414"/>
    <s v="SAINZ"/>
    <s v="OCHOA"/>
    <s v="ALBERTO"/>
    <s v="alsainz"/>
    <s v="alberto.sainz@unirioja.es"/>
    <n v="2.5"/>
    <n v="2.5"/>
    <n v="504"/>
    <s v="PROFESOR TITULAR UNIVERSIDAD"/>
    <s v="01A"/>
    <s v="TIEMPO COMPLETO AMPLIADO"/>
    <s v="2012-09-01 00:00:00.0"/>
    <s v="null"/>
    <s v="DF31301"/>
    <s v="TITULAR DE UNIVERSIDAD"/>
    <s v="R104"/>
    <x v="0"/>
    <n v="650"/>
    <s v="ORGANIZACIÓN DE EMPRESAS"/>
  </r>
  <r>
    <x v="23"/>
    <x v="6"/>
    <n v="5088"/>
    <s v="5088R"/>
    <s v="GRUPO-A1"/>
    <n v="7974905"/>
    <s v="Estrategia de la Empresa Agroalimentaria"/>
    <s v="GR"/>
    <s v="GRUPO REDUCIDO"/>
    <s v="5088R"/>
    <s v="GR de Estrategia de la Empresa Agroalimentaria"/>
    <s v="GRUPO-A1"/>
    <s v="GR de Estrategia de la Empresa Agroalimentaria"/>
    <s v="2S"/>
    <n v="7974905"/>
    <s v="QUEIRUGA"/>
    <s v="DIOS"/>
    <s v="DOLORES ALICIA"/>
    <s v="doqueiru"/>
    <s v="dolores.queiruga@unirioja.es"/>
    <n v="1"/>
    <n v="1"/>
    <n v="504"/>
    <s v="PROFESOR TITULAR UNIVERSIDAD"/>
    <s v="C01"/>
    <s v="TIEMPO COMPLETO"/>
    <s v="2011-09-01 00:00:00.0"/>
    <s v="null"/>
    <s v="DF100301"/>
    <s v="PROFESOR TITULAR DE UNIVERSIDAD"/>
    <s v="R104"/>
    <x v="0"/>
    <n v="650"/>
    <s v="ORGANIZACIÓN DE EMPRESAS"/>
  </r>
  <r>
    <x v="23"/>
    <x v="6"/>
    <n v="5088"/>
    <s v="5088R"/>
    <s v="GRUPO-A1"/>
    <n v="16507414"/>
    <s v="Estrategia de la Empresa Agroalimentaria"/>
    <s v="GR"/>
    <s v="GRUPO REDUCIDO"/>
    <s v="5088R"/>
    <s v="GR de Estrategia de la Empresa Agroalimentaria"/>
    <s v="GRUPO-A1"/>
    <s v="GR de Estrategia de la Empresa Agroalimentaria"/>
    <s v="2S"/>
    <n v="16507414"/>
    <s v="SAINZ"/>
    <s v="OCHOA"/>
    <s v="ALBERTO"/>
    <s v="alsainz"/>
    <s v="alberto.sainz@unirioja.es"/>
    <n v="1"/>
    <n v="1"/>
    <n v="504"/>
    <s v="PROFESOR TITULAR UNIVERSIDAD"/>
    <s v="01A"/>
    <s v="TIEMPO COMPLETO AMPLIADO"/>
    <s v="2012-09-01 00:00:00.0"/>
    <s v="null"/>
    <s v="DF31301"/>
    <s v="TITULAR DE UNIVERSIDAD"/>
    <s v="R104"/>
    <x v="0"/>
    <n v="650"/>
    <s v="ORGANIZACIÓN DE EMPRESAS"/>
  </r>
  <r>
    <x v="23"/>
    <x v="6"/>
    <n v="5089"/>
    <s v="5089G"/>
    <s v="GRUPO-A"/>
    <n v="10828501"/>
    <s v="Marketing Agroalimentario"/>
    <s v="GG"/>
    <s v="GRUPO GRANDE"/>
    <s v="5089G"/>
    <s v="GG de Marketing Agroalimentario"/>
    <s v="GRUPO-A"/>
    <s v="GG de Marketing Agroalimentario"/>
    <s v="2S"/>
    <n v="10828501"/>
    <s v="RUIZ"/>
    <s v="VEGA"/>
    <s v="AGUSTÍN V."/>
    <s v="agusruve"/>
    <s v="agustin.ruiz@unirioja.es"/>
    <n v="1.6"/>
    <n v="1.6"/>
    <n v="500"/>
    <s v="CATEDRATICO DE UNIVERSIDAD"/>
    <s v="01A"/>
    <s v="TIEMPO COMPLETO AMPLIADO"/>
    <s v="2013-09-01 00:00:00.0"/>
    <s v="null"/>
    <s v="DF31131"/>
    <s v="CATEDRÁTICO DE UNIVERSIDAD"/>
    <s v="R104"/>
    <x v="0"/>
    <n v="95"/>
    <s v="COMERCIALIZACIÓN E INVESTIGACIÓN DE MERCADOS"/>
  </r>
  <r>
    <x v="23"/>
    <x v="6"/>
    <n v="5089"/>
    <s v="5089G"/>
    <s v="GRUPO-A"/>
    <n v="72780423"/>
    <s v="Marketing Agroalimentario"/>
    <s v="GG"/>
    <s v="GRUPO GRANDE"/>
    <s v="5089G"/>
    <s v="GG de Marketing Agroalimentario"/>
    <s v="GRUPO-A"/>
    <s v="GG de Marketing Agroalimentario"/>
    <s v="2S"/>
    <n v="72780423"/>
    <s v="RIAÑO"/>
    <s v="GIL"/>
    <s v="CONSUELO"/>
    <s v="coriano"/>
    <s v="consuelo.riano@unirioja.es"/>
    <n v="1.4"/>
    <n v="1.4"/>
    <n v="504"/>
    <s v="PROFESOR TITULAR UNIVERSIDAD"/>
    <s v="01A"/>
    <s v="TIEMPO COMPLETO AMPLIADO"/>
    <s v="2018-09-17 00:00:00.0"/>
    <s v="null"/>
    <s v="DF31218"/>
    <s v="TITULAR DE UNIVERSIDAD"/>
    <s v="R104"/>
    <x v="0"/>
    <n v="95"/>
    <s v="COMERCIALIZACIÓN E INVESTIGACIÓN DE MERCADOS"/>
  </r>
  <r>
    <x v="23"/>
    <x v="6"/>
    <n v="5089"/>
    <s v="5089I"/>
    <s v="GRUPO-A1"/>
    <n v="10828501"/>
    <s v="Marketing Agroalimentario"/>
    <s v="GI"/>
    <s v="GRUPO DE INFORMÁTICA"/>
    <s v="5089I"/>
    <s v="GI de Marketing Agroalimentario"/>
    <s v="GRUPO-A1"/>
    <s v="GI de Marketing Agroalimentario"/>
    <s v="2S"/>
    <n v="10828501"/>
    <s v="RUIZ"/>
    <s v="VEGA"/>
    <s v="AGUSTÍN V."/>
    <s v="agusruve"/>
    <s v="agustin.ruiz@unirioja.es"/>
    <n v="0.2"/>
    <n v="0.2"/>
    <n v="500"/>
    <s v="CATEDRATICO DE UNIVERSIDAD"/>
    <s v="01A"/>
    <s v="TIEMPO COMPLETO AMPLIADO"/>
    <s v="2013-09-01 00:00:00.0"/>
    <s v="null"/>
    <s v="DF31131"/>
    <s v="CATEDRÁTICO DE UNIVERSIDAD"/>
    <s v="R104"/>
    <x v="0"/>
    <n v="95"/>
    <s v="COMERCIALIZACIÓN E INVESTIGACIÓN DE MERCADOS"/>
  </r>
  <r>
    <x v="23"/>
    <x v="6"/>
    <n v="5089"/>
    <s v="5089I"/>
    <s v="GRUPO-A1"/>
    <n v="72780423"/>
    <s v="Marketing Agroalimentario"/>
    <s v="GI"/>
    <s v="GRUPO DE INFORMÁTICA"/>
    <s v="5089I"/>
    <s v="GI de Marketing Agroalimentario"/>
    <s v="GRUPO-A1"/>
    <s v="GI de Marketing Agroalimentario"/>
    <s v="2S"/>
    <n v="72780423"/>
    <s v="RIAÑO"/>
    <s v="GIL"/>
    <s v="CONSUELO"/>
    <s v="coriano"/>
    <s v="consuelo.riano@unirioja.es"/>
    <n v="0.4"/>
    <n v="0.4"/>
    <n v="504"/>
    <s v="PROFESOR TITULAR UNIVERSIDAD"/>
    <s v="01A"/>
    <s v="TIEMPO COMPLETO AMPLIADO"/>
    <s v="2018-09-17 00:00:00.0"/>
    <s v="null"/>
    <s v="DF31218"/>
    <s v="TITULAR DE UNIVERSIDAD"/>
    <s v="R104"/>
    <x v="0"/>
    <n v="95"/>
    <s v="COMERCIALIZACIÓN E INVESTIGACIÓN DE MERCADOS"/>
  </r>
  <r>
    <x v="23"/>
    <x v="6"/>
    <n v="5089"/>
    <s v="5089R"/>
    <s v="GRUPO-A1"/>
    <n v="10828501"/>
    <s v="Marketing Agroalimentario"/>
    <s v="GR"/>
    <s v="GRUPO REDUCIDO"/>
    <s v="5089R"/>
    <s v="GR de Marketing Agroalimentario"/>
    <s v="GRUPO-A1"/>
    <s v="GR de Marketing Agroalimentario"/>
    <s v="2S"/>
    <n v="10828501"/>
    <s v="RUIZ"/>
    <s v="VEGA"/>
    <s v="AGUSTÍN V."/>
    <s v="agusruve"/>
    <s v="agustin.ruiz@unirioja.es"/>
    <n v="0.2"/>
    <n v="0.2"/>
    <n v="500"/>
    <s v="CATEDRATICO DE UNIVERSIDAD"/>
    <s v="01A"/>
    <s v="TIEMPO COMPLETO AMPLIADO"/>
    <s v="2013-09-01 00:00:00.0"/>
    <s v="null"/>
    <s v="DF31131"/>
    <s v="CATEDRÁTICO DE UNIVERSIDAD"/>
    <s v="R104"/>
    <x v="0"/>
    <n v="95"/>
    <s v="COMERCIALIZACIÓN E INVESTIGACIÓN DE MERCADOS"/>
  </r>
  <r>
    <x v="23"/>
    <x v="6"/>
    <n v="5089"/>
    <s v="5089R"/>
    <s v="GRUPO-A1"/>
    <n v="72780423"/>
    <s v="Marketing Agroalimentario"/>
    <s v="GR"/>
    <s v="GRUPO REDUCIDO"/>
    <s v="5089R"/>
    <s v="GR de Marketing Agroalimentario"/>
    <s v="GRUPO-A1"/>
    <s v="GR de Marketing Agroalimentario"/>
    <s v="2S"/>
    <n v="72780423"/>
    <s v="RIAÑO"/>
    <s v="GIL"/>
    <s v="CONSUELO"/>
    <s v="coriano"/>
    <s v="consuelo.riano@unirioja.es"/>
    <n v="0.2"/>
    <n v="0.2"/>
    <n v="504"/>
    <s v="PROFESOR TITULAR UNIVERSIDAD"/>
    <s v="01A"/>
    <s v="TIEMPO COMPLETO AMPLIADO"/>
    <s v="2018-09-17 00:00:00.0"/>
    <s v="null"/>
    <s v="DF31218"/>
    <s v="TITULAR DE UNIVERSIDAD"/>
    <s v="R104"/>
    <x v="0"/>
    <n v="95"/>
    <s v="COMERCIALIZACIÓN E INVESTIGACIÓN DE MERCADOS"/>
  </r>
  <r>
    <x v="23"/>
    <x v="6"/>
    <n v="5090"/>
    <s v="5090G"/>
    <s v="GRUPO-A"/>
    <n v="8797523"/>
    <s v="Prácticas Externas"/>
    <s v="GG"/>
    <s v="GRUPO GRANDE"/>
    <s v="5090G"/>
    <s v="GG de Prácticas Externas"/>
    <s v="GRUPO-A"/>
    <s v="GG de Prácticas Externas"/>
    <s v="1S"/>
    <n v="8797523"/>
    <s v="NÚÑEZ"/>
    <s v="OLIVERA"/>
    <s v="ENCARNACIÓN"/>
    <s v="eolivera"/>
    <s v="encarnacion.nunez@unirioja.es"/>
    <n v="0.2"/>
    <n v="0.2"/>
    <s v="A-0500"/>
    <s v="CATEDRATICO DE UNIVERSIDAD"/>
    <s v="01R"/>
    <s v="TIEMPO COMPLETO REDUCIDO"/>
    <s v="2015-09-15 00:00:00.0"/>
    <s v="null"/>
    <s v="DF100277"/>
    <s v="CATEDRÁTICO DE UNIVERSIDAD"/>
    <s v="R101"/>
    <x v="4"/>
    <n v="412"/>
    <s v="FISIOLOGÍA VEGETAL"/>
  </r>
  <r>
    <x v="23"/>
    <x v="6"/>
    <n v="5090"/>
    <s v="5090G"/>
    <s v="GRUPO-A"/>
    <n v="9740221"/>
    <s v="Prácticas Externas"/>
    <s v="GG"/>
    <s v="GRUPO GRANDE"/>
    <s v="5090G"/>
    <s v="GG de Prácticas Externas"/>
    <s v="GRUPO-A"/>
    <s v="GG de Prácticas Externas"/>
    <s v="1S"/>
    <n v="9740221"/>
    <s v="GONZÁLEZ"/>
    <s v="FANDOS"/>
    <s v="MARÍA ELENA"/>
    <s v="elengonz"/>
    <s v="elena.gonzalez@unirioja.es"/>
    <n v="0"/>
    <n v="0"/>
    <n v="500"/>
    <s v="CATEDRATICO DE UNIVERSIDAD"/>
    <s v="01R"/>
    <s v="TIEMPO COMPLETO REDUCIDO"/>
    <s v="2016-09-15 00:00:00.0"/>
    <s v="null"/>
    <s v="DF100230"/>
    <s v="CATEDRÁTICO DE UNIVERSIDAD"/>
    <s v="R101"/>
    <x v="4"/>
    <n v="780"/>
    <s v="TECNOLOGÍA DE ALIMENTOS"/>
  </r>
  <r>
    <x v="23"/>
    <x v="6"/>
    <n v="5090"/>
    <s v="5090G"/>
    <s v="GRUPO-A"/>
    <n v="15863391"/>
    <s v="Prácticas Externas"/>
    <s v="GG"/>
    <s v="GRUPO GRANDE"/>
    <s v="5090G"/>
    <s v="GG de Prácticas Externas"/>
    <s v="GRUPO-A"/>
    <s v="GG de Prácticas Externas"/>
    <s v="1S"/>
    <n v="15863391"/>
    <s v="PEÑA"/>
    <s v="NAVARIDAS"/>
    <s v="JOSÉ MIGUEL"/>
    <s v="jopena"/>
    <s v="jmiguel.penya@unirioja.es"/>
    <n v="0.2"/>
    <n v="0.2"/>
    <n v="533"/>
    <s v="COLABORADOR-TIPO 2 (Doctor)"/>
    <s v="C01"/>
    <s v="TIEMPO COMPLETO"/>
    <s v="2006-10-01 00:00:00.0"/>
    <s v="null"/>
    <s v="LD100579"/>
    <s v="PROFESOR COLABORADOR TIPO 2"/>
    <s v="R101"/>
    <x v="4"/>
    <n v="500"/>
    <s v="INGENIERÍA AGROFORESTAL"/>
  </r>
  <r>
    <x v="23"/>
    <x v="6"/>
    <n v="5090"/>
    <s v="5090G"/>
    <s v="GRUPO-A"/>
    <n v="16531083"/>
    <s v="Prácticas Externas"/>
    <s v="GG"/>
    <s v="GRUPO GRANDE"/>
    <s v="5090G"/>
    <s v="GG de Prácticas Externas"/>
    <s v="GRUPO-A"/>
    <s v="GG de Prácticas Externas"/>
    <s v="1S"/>
    <n v="16531083"/>
    <s v="TOMÁS"/>
    <s v="LAS HERAS"/>
    <s v="RAFAEL"/>
    <s v="ratomas"/>
    <s v="rafael.tomas@unirioja.es"/>
    <n v="0.2"/>
    <n v="0.2"/>
    <n v="504"/>
    <s v="PROFESOR TITULAR UNIVERSIDAD"/>
    <s v="01R"/>
    <s v="TIEMPO COMPLETO REDUCIDO"/>
    <s v="2017-09-15 00:00:00.0"/>
    <s v="null"/>
    <s v="DF100086"/>
    <s v="TITULAR DE ESCUELA UNIVERSITARIA"/>
    <s v="R101"/>
    <x v="4"/>
    <n v="412"/>
    <s v="FISIOLOGÍA VEGETAL"/>
  </r>
  <r>
    <x v="23"/>
    <x v="6"/>
    <n v="5090"/>
    <s v="5090G"/>
    <s v="GRUPO-A"/>
    <n v="16567034"/>
    <s v="Prácticas Externas"/>
    <s v="GG"/>
    <s v="GRUPO GRANDE"/>
    <s v="5090G"/>
    <s v="GG de Prácticas Externas"/>
    <s v="GRUPO-A"/>
    <s v="GG de Prácticas Externas"/>
    <s v="1S"/>
    <n v="16567034"/>
    <s v="GUADALUPE"/>
    <s v="MÍNGUEZ"/>
    <s v="ZENAIDA"/>
    <s v="zeguadal"/>
    <s v="zenaida.guadalupe@unirioja.es"/>
    <n v="0.2"/>
    <n v="0.2"/>
    <n v="504"/>
    <s v="PROFESOR TITULAR UNIVERSIDAD"/>
    <s v="C01"/>
    <s v="TIEMPO COMPLETO"/>
    <s v="2018-12-21 00:00:00.0"/>
    <s v="null"/>
    <s v="DF100361"/>
    <s v="PROFESOR TITULAR DE UNIVERSIDAD"/>
    <s v="R101"/>
    <x v="4"/>
    <n v="780"/>
    <s v="TECNOLOGÍA DE ALIMENTOS"/>
  </r>
  <r>
    <x v="23"/>
    <x v="6"/>
    <n v="5090"/>
    <s v="5090G"/>
    <s v="GRUPO-A"/>
    <n v="71427482"/>
    <s v="Prácticas Externas"/>
    <s v="GG"/>
    <s v="GRUPO GRANDE"/>
    <s v="5090G"/>
    <s v="GG de Prácticas Externas"/>
    <s v="GRUPO-A"/>
    <s v="GG de Prácticas Externas"/>
    <s v="1S"/>
    <n v="71427482"/>
    <s v="TASCÓN"/>
    <s v="VEGAS"/>
    <s v="ALBERTO"/>
    <s v="altascon"/>
    <s v="alberto.tascon@unirioja.es"/>
    <n v="0.2"/>
    <n v="0.2"/>
    <s v="A-0504"/>
    <s v="PROFESOR TITULAR UNIVERSIDAD"/>
    <s v="C01"/>
    <s v="TIEMPO COMPLETO"/>
    <s v="2010-09-01 00:00:00.0"/>
    <s v="null"/>
    <s v="DF100264"/>
    <s v="PROFESOR TITULAR INTERINO"/>
    <s v="R101"/>
    <x v="4"/>
    <n v="500"/>
    <s v="INGENIERÍA AGROFORESTAL"/>
  </r>
  <r>
    <x v="23"/>
    <x v="6"/>
    <n v="5090"/>
    <s v="5090G"/>
    <s v="GRUPO-A"/>
    <n v="72779211"/>
    <s v="Prácticas Externas"/>
    <s v="GG"/>
    <s v="GRUPO GRANDE"/>
    <s v="5090G"/>
    <s v="GG de Prácticas Externas"/>
    <s v="GRUPO-A"/>
    <s v="GG de Prácticas Externas"/>
    <s v="1S"/>
    <n v="72779211"/>
    <s v="MARTÍNEZ"/>
    <s v="VILLAR"/>
    <s v="MARÍA ELENA"/>
    <s v="elmartin"/>
    <s v="elena.martinez@unirioja.es"/>
    <n v="0.2"/>
    <n v="0.2"/>
    <n v="506"/>
    <s v="PROFESOR TITULAR DE ESCUELA UNIVERSITARI"/>
    <s v="01A"/>
    <s v="TIEMPO COMPLETO AMPLIADO"/>
    <s v="2012-09-01 00:00:00.0"/>
    <s v="null"/>
    <s v="DF3167"/>
    <s v="TITULAR DE ESCUELAS UNIVERSITARIAS"/>
    <s v="R101"/>
    <x v="4"/>
    <n v="705"/>
    <s v="PRODUCCIÓN VEGETAL"/>
  </r>
  <r>
    <x v="23"/>
    <x v="6"/>
    <n v="5091"/>
    <s v="5091G"/>
    <s v="GRUPO-A"/>
    <n v="9740221"/>
    <s v="Trabajo fin de Máster"/>
    <s v="GG"/>
    <s v="GRUPO GRANDE"/>
    <s v="5091G"/>
    <s v="Trabajo fin de Máster"/>
    <s v="GRUPO-A"/>
    <s v="GRUPO DE MATRÍCULA"/>
    <s v="I"/>
    <n v="9740221"/>
    <s v="GONZÁLEZ"/>
    <s v="FANDOS"/>
    <s v="MARÍA ELENA"/>
    <s v="elengonz"/>
    <s v="elena.gonzalez@unirioja.es"/>
    <n v="0"/>
    <n v="0"/>
    <n v="500"/>
    <s v="CATEDRATICO DE UNIVERSIDAD"/>
    <s v="01R"/>
    <s v="TIEMPO COMPLETO REDUCIDO"/>
    <s v="2016-09-15 00:00:00.0"/>
    <s v="null"/>
    <s v="DF100230"/>
    <s v="CATEDRÁTICO DE UNIVERSIDAD"/>
    <s v="R101"/>
    <x v="4"/>
    <n v="780"/>
    <s v="TECNOLOGÍA DE ALIMENTOS"/>
  </r>
  <r>
    <x v="24"/>
    <x v="6"/>
    <n v="5092"/>
    <s v="5092G"/>
    <s v="GRUPO-A"/>
    <n v="16551912"/>
    <s v="Lenguajes y paradigmas de programación"/>
    <s v="GG"/>
    <s v="GRUPO GRANDE"/>
    <s v="5092G"/>
    <s v="GG de Lenguajes y paradigmas de programación"/>
    <s v="GRUPO-A"/>
    <s v="GG de Lenguajes y paradigmas de programación"/>
    <s v="1S"/>
    <n v="16551912"/>
    <s v="GARCÍA"/>
    <s v="IZQUIERDO"/>
    <s v="FRANCISCO JOSÉ"/>
    <s v="fgarcia"/>
    <s v="francisco.garcia@unirioja.es"/>
    <n v="0.5"/>
    <n v="0.5"/>
    <n v="534"/>
    <s v="CONTRATADO DOCTOR -TIPO 1"/>
    <s v="C01"/>
    <s v="TIEMPO COMPLETO"/>
    <s v="2013-07-20 00:00:00.0"/>
    <s v="null"/>
    <s v="LD100292"/>
    <s v="CONTRATADO DOCTOR"/>
    <s v="R111"/>
    <x v="7"/>
    <n v="570"/>
    <s v="LENGUAJES Y SISTEMAS INFORMÁTICOS"/>
  </r>
  <r>
    <x v="24"/>
    <x v="6"/>
    <n v="5092"/>
    <s v="5092G"/>
    <s v="GRUPO-A"/>
    <n v="17710488"/>
    <s v="Lenguajes y paradigmas de programación"/>
    <s v="GG"/>
    <s v="GRUPO GRANDE"/>
    <s v="5092G"/>
    <s v="GG de Lenguajes y paradigmas de programación"/>
    <s v="GRUPO-A"/>
    <s v="GG de Lenguajes y paradigmas de programación"/>
    <s v="1S"/>
    <n v="17710488"/>
    <s v="LAMBAN"/>
    <s v="PARDO"/>
    <s v="LAUREANO"/>
    <s v="lalamban"/>
    <s v="lalamban@unirioja.es"/>
    <n v="1"/>
    <n v="1"/>
    <n v="504"/>
    <s v="PROFESOR TITULAR UNIVERSIDAD"/>
    <s v="C01"/>
    <s v="TIEMPO COMPLETO"/>
    <s v="2016-09-15 00:00:00.0"/>
    <s v="null"/>
    <s v="DF32144"/>
    <s v="TITULAR DE ESCUELAS UNIVERSITARIAS"/>
    <s v="R111"/>
    <x v="7"/>
    <n v="75"/>
    <s v="CIENCIA DE LA COMPUTACIÓN E INTELIGENCIA ARTIFICIA"/>
  </r>
  <r>
    <x v="24"/>
    <x v="6"/>
    <n v="5092"/>
    <s v="5092I"/>
    <s v="GRUPO-A1"/>
    <n v="16551912"/>
    <s v="Lenguajes y paradigmas de programación"/>
    <s v="GI"/>
    <s v="GRUPO DE INFORMÁTICA"/>
    <s v="5092I"/>
    <s v="GI de Lenguajes y paradigmas de programación"/>
    <s v="GRUPO-A1"/>
    <s v="GI de Lenguajes y paradigmas de programación"/>
    <s v="1S"/>
    <n v="16551912"/>
    <s v="GARCÍA"/>
    <s v="IZQUIERDO"/>
    <s v="FRANCISCO JOSÉ"/>
    <s v="fgarcia"/>
    <s v="francisco.garcia@unirioja.es"/>
    <n v="0.5"/>
    <n v="0.5"/>
    <n v="534"/>
    <s v="CONTRATADO DOCTOR -TIPO 1"/>
    <s v="C01"/>
    <s v="TIEMPO COMPLETO"/>
    <s v="2013-07-20 00:00:00.0"/>
    <s v="null"/>
    <s v="LD100292"/>
    <s v="CONTRATADO DOCTOR"/>
    <s v="R111"/>
    <x v="7"/>
    <n v="570"/>
    <s v="LENGUAJES Y SISTEMAS INFORMÁTICOS"/>
  </r>
  <r>
    <x v="24"/>
    <x v="6"/>
    <n v="5092"/>
    <s v="5092I"/>
    <s v="GRUPO-A1"/>
    <n v="17710488"/>
    <s v="Lenguajes y paradigmas de programación"/>
    <s v="GI"/>
    <s v="GRUPO DE INFORMÁTICA"/>
    <s v="5092I"/>
    <s v="GI de Lenguajes y paradigmas de programación"/>
    <s v="GRUPO-A1"/>
    <s v="GI de Lenguajes y paradigmas de programación"/>
    <s v="1S"/>
    <n v="17710488"/>
    <s v="LAMBAN"/>
    <s v="PARDO"/>
    <s v="LAUREANO"/>
    <s v="lalamban"/>
    <s v="lalamban@unirioja.es"/>
    <n v="1"/>
    <n v="1"/>
    <n v="504"/>
    <s v="PROFESOR TITULAR UNIVERSIDAD"/>
    <s v="C01"/>
    <s v="TIEMPO COMPLETO"/>
    <s v="2016-09-15 00:00:00.0"/>
    <s v="null"/>
    <s v="DF32144"/>
    <s v="TITULAR DE ESCUELAS UNIVERSITARIAS"/>
    <s v="R111"/>
    <x v="7"/>
    <n v="75"/>
    <s v="CIENCIA DE LA COMPUTACIÓN E INTELIGENCIA ARTIFICIA"/>
  </r>
  <r>
    <x v="24"/>
    <x v="6"/>
    <n v="5093"/>
    <s v="5093G"/>
    <s v="GRUPO-A"/>
    <n v="16551912"/>
    <s v="Tecnologías de navegador para las aplicaciones web"/>
    <s v="GG"/>
    <s v="GRUPO GRANDE"/>
    <s v="5093G"/>
    <s v="GG de Tecnologías de navegador para las aplicaciones web"/>
    <s v="GRUPO-A"/>
    <s v="GG de Tecnologías de navegador para las aplicaciones web"/>
    <s v="1S"/>
    <n v="16551912"/>
    <s v="GARCÍA"/>
    <s v="IZQUIERDO"/>
    <s v="FRANCISCO JOSÉ"/>
    <s v="fgarcia"/>
    <s v="francisco.garcia@unirioja.es"/>
    <n v="1.5"/>
    <n v="1.5"/>
    <n v="534"/>
    <s v="CONTRATADO DOCTOR -TIPO 1"/>
    <s v="C01"/>
    <s v="TIEMPO COMPLETO"/>
    <s v="2013-07-20 00:00:00.0"/>
    <s v="null"/>
    <s v="LD100292"/>
    <s v="CONTRATADO DOCTOR"/>
    <s v="R111"/>
    <x v="7"/>
    <n v="570"/>
    <s v="LENGUAJES Y SISTEMAS INFORMÁTICOS"/>
  </r>
  <r>
    <x v="24"/>
    <x v="6"/>
    <n v="5093"/>
    <s v="5093I"/>
    <s v="GRUPO-A1"/>
    <n v="16551912"/>
    <s v="Tecnologías de navegador para las aplicaciones web"/>
    <s v="GI"/>
    <s v="GRUPO DE INFORMÁTICA"/>
    <s v="5093I"/>
    <s v="GI de Tecnologías de navegador para las aplicaciones web"/>
    <s v="GRUPO-A1"/>
    <s v="GI de Tecnologías de navegador para las aplicaciones web"/>
    <s v="1S"/>
    <n v="16551912"/>
    <s v="GARCÍA"/>
    <s v="IZQUIERDO"/>
    <s v="FRANCISCO JOSÉ"/>
    <s v="fgarcia"/>
    <s v="francisco.garcia@unirioja.es"/>
    <n v="1.5"/>
    <n v="1.5"/>
    <n v="534"/>
    <s v="CONTRATADO DOCTOR -TIPO 1"/>
    <s v="C01"/>
    <s v="TIEMPO COMPLETO"/>
    <s v="2013-07-20 00:00:00.0"/>
    <s v="null"/>
    <s v="LD100292"/>
    <s v="CONTRATADO DOCTOR"/>
    <s v="R111"/>
    <x v="7"/>
    <n v="570"/>
    <s v="LENGUAJES Y SISTEMAS INFORMÁTICOS"/>
  </r>
  <r>
    <x v="24"/>
    <x v="6"/>
    <n v="5094"/>
    <s v="5094G"/>
    <s v="GRUPO-A"/>
    <n v="15973686"/>
    <s v="Tratamiento de datos para la inteligencia empresarial"/>
    <s v="GG"/>
    <s v="GRUPO GRANDE"/>
    <s v="5094G"/>
    <s v="GG de Tratamiento de datos para la inteligencia empresarial"/>
    <s v="GRUPO-A"/>
    <s v="GG de Tratamiento de datos para la inteligencia empresarial"/>
    <s v="1S"/>
    <n v="15973686"/>
    <s v="JAIME"/>
    <s v="ELIZONDO"/>
    <s v="ARTURO"/>
    <s v="arjaime"/>
    <s v="arturo.jaime@unirioja.es"/>
    <n v="0.75"/>
    <n v="0.75"/>
    <n v="504"/>
    <s v="PROFESOR TITULAR UNIVERSIDAD"/>
    <s v="C01"/>
    <s v="TIEMPO COMPLETO"/>
    <s v="2015-09-15 00:00:00.0"/>
    <s v="null"/>
    <s v="DF100152"/>
    <s v="PROFESOR TITULAR DE UNIVERSIDAD"/>
    <s v="R111"/>
    <x v="7"/>
    <n v="570"/>
    <s v="LENGUAJES Y SISTEMAS INFORMÁTICOS"/>
  </r>
  <r>
    <x v="24"/>
    <x v="6"/>
    <n v="5094"/>
    <s v="5094G"/>
    <s v="GRUPO-A"/>
    <n v="16575155"/>
    <s v="Tratamiento de datos para la inteligencia empresarial"/>
    <s v="GG"/>
    <s v="GRUPO GRANDE"/>
    <s v="5094G"/>
    <s v="GG de Tratamiento de datos para la inteligencia empresarial"/>
    <s v="GRUPO-A"/>
    <s v="GG de Tratamiento de datos para la inteligencia empresarial"/>
    <s v="1S"/>
    <n v="16575155"/>
    <s v="DOMÍNGUEZ"/>
    <s v="PÉREZ"/>
    <s v="CÉSAR"/>
    <s v="cedomin"/>
    <s v="cesar.dominguez@unirioja.es"/>
    <n v="0.75"/>
    <n v="0.75"/>
    <n v="504"/>
    <s v="PROFESOR TITULAR UNIVERSIDAD"/>
    <s v="C01"/>
    <s v="TIEMPO COMPLETO"/>
    <s v="2017-12-12 00:00:00.0"/>
    <s v="null"/>
    <s v="DF100346"/>
    <s v="PROFESOR TITULAR DE UNIVERSIDAD"/>
    <s v="R111"/>
    <x v="7"/>
    <n v="570"/>
    <s v="LENGUAJES Y SISTEMAS INFORMÁTICOS"/>
  </r>
  <r>
    <x v="24"/>
    <x v="6"/>
    <n v="5094"/>
    <s v="5094I"/>
    <s v="GRUPO-A1"/>
    <n v="15973686"/>
    <s v="Tratamiento de datos para la inteligencia empresarial"/>
    <s v="GI"/>
    <s v="GRUPO DE INFORMÁTICA"/>
    <s v="5094I"/>
    <s v="GI de Tratamiento de datos para la inteligencia empresarial"/>
    <s v="GRUPO-A1"/>
    <s v="GI de Tratamiento de datos para la inteligencia empresarial"/>
    <s v="1S"/>
    <n v="15973686"/>
    <s v="JAIME"/>
    <s v="ELIZONDO"/>
    <s v="ARTURO"/>
    <s v="arjaime"/>
    <s v="arturo.jaime@unirioja.es"/>
    <n v="0.75"/>
    <n v="0.75"/>
    <n v="504"/>
    <s v="PROFESOR TITULAR UNIVERSIDAD"/>
    <s v="C01"/>
    <s v="TIEMPO COMPLETO"/>
    <s v="2015-09-15 00:00:00.0"/>
    <s v="null"/>
    <s v="DF100152"/>
    <s v="PROFESOR TITULAR DE UNIVERSIDAD"/>
    <s v="R111"/>
    <x v="7"/>
    <n v="570"/>
    <s v="LENGUAJES Y SISTEMAS INFORMÁTICOS"/>
  </r>
  <r>
    <x v="24"/>
    <x v="6"/>
    <n v="5094"/>
    <s v="5094I"/>
    <s v="GRUPO-A1"/>
    <n v="16575155"/>
    <s v="Tratamiento de datos para la inteligencia empresarial"/>
    <s v="GI"/>
    <s v="GRUPO DE INFORMÁTICA"/>
    <s v="5094I"/>
    <s v="GI de Tratamiento de datos para la inteligencia empresarial"/>
    <s v="GRUPO-A1"/>
    <s v="GI de Tratamiento de datos para la inteligencia empresarial"/>
    <s v="1S"/>
    <n v="16575155"/>
    <s v="DOMÍNGUEZ"/>
    <s v="PÉREZ"/>
    <s v="CÉSAR"/>
    <s v="cedomin"/>
    <s v="cesar.dominguez@unirioja.es"/>
    <n v="0.75"/>
    <n v="0.75"/>
    <n v="504"/>
    <s v="PROFESOR TITULAR UNIVERSIDAD"/>
    <s v="C01"/>
    <s v="TIEMPO COMPLETO"/>
    <s v="2017-12-12 00:00:00.0"/>
    <s v="null"/>
    <s v="DF100346"/>
    <s v="PROFESOR TITULAR DE UNIVERSIDAD"/>
    <s v="R111"/>
    <x v="7"/>
    <n v="570"/>
    <s v="LENGUAJES Y SISTEMAS INFORMÁTICOS"/>
  </r>
  <r>
    <x v="24"/>
    <x v="6"/>
    <n v="5095"/>
    <s v="5095G"/>
    <s v="GRUPO-A"/>
    <n v="16590764"/>
    <s v="Técnicas para el desarrollo de software en producción"/>
    <s v="GG"/>
    <s v="GRUPO GRANDE"/>
    <s v="5095G"/>
    <s v="GG de Técnicas para el desarrollo de software en producción"/>
    <s v="GRUPO-A"/>
    <s v="GG de Técnicas para el desarrollo de software en producción"/>
    <s v="AN"/>
    <n v="16590764"/>
    <s v="ARANSAY"/>
    <s v="AZOFRA"/>
    <s v="JESÚS MARÍA"/>
    <s v="jearansa"/>
    <s v="jesus-maria.aransay@unirioja.es"/>
    <n v="1.5"/>
    <n v="1.5"/>
    <n v="534"/>
    <s v="CONTRATADO DOCTOR -TIPO 1"/>
    <s v="C01"/>
    <s v="TIEMPO COMPLETO"/>
    <s v="2010-09-01 00:00:00.0"/>
    <s v="null"/>
    <s v="PI100763"/>
    <s v="PROFESOR CONTRATADO DOCTOR"/>
    <s v="R111"/>
    <x v="7"/>
    <n v="75"/>
    <s v="CIENCIA DE LA COMPUTACIÓN E INTELIGENCIA ARTIFICIA"/>
  </r>
  <r>
    <x v="24"/>
    <x v="6"/>
    <n v="5095"/>
    <s v="5095I"/>
    <s v="GRUPO-A1"/>
    <n v="16590764"/>
    <s v="Técnicas para el desarrollo de software en producción"/>
    <s v="GI"/>
    <s v="GRUPO DE INFORMÁTICA"/>
    <s v="5095I"/>
    <s v="GI de Técnicas para el desarrollo de software en producción"/>
    <s v="GRUPO-A1"/>
    <s v="GI de Técnicas para el desarrollo de software en producción"/>
    <s v="AN"/>
    <n v="16590764"/>
    <s v="ARANSAY"/>
    <s v="AZOFRA"/>
    <s v="JESÚS MARÍA"/>
    <s v="jearansa"/>
    <s v="jesus-maria.aransay@unirioja.es"/>
    <n v="1.5"/>
    <n v="1.5"/>
    <n v="534"/>
    <s v="CONTRATADO DOCTOR -TIPO 1"/>
    <s v="C01"/>
    <s v="TIEMPO COMPLETO"/>
    <s v="2010-09-01 00:00:00.0"/>
    <s v="null"/>
    <s v="PI100763"/>
    <s v="PROFESOR CONTRATADO DOCTOR"/>
    <s v="R111"/>
    <x v="7"/>
    <n v="75"/>
    <s v="CIENCIA DE LA COMPUTACIÓN E INTELIGENCIA ARTIFICIA"/>
  </r>
  <r>
    <x v="24"/>
    <x v="6"/>
    <n v="5096"/>
    <s v="5096G"/>
    <s v="GRUPO-A"/>
    <n v="16545261"/>
    <s v="Proyectos informáticos e Ingeniería del software"/>
    <s v="GG"/>
    <s v="GRUPO GRANDE"/>
    <s v="5096G"/>
    <s v="GG de Proyectos informáticos e Ingeniería del software"/>
    <s v="GRUPO-A"/>
    <s v="GG de Proyectos informáticos e Ingeniería del software"/>
    <s v="AN"/>
    <n v="16545261"/>
    <s v="OLARTE"/>
    <s v="LARREA"/>
    <s v="JUAN JOSÉ"/>
    <s v="jjolarte"/>
    <s v="jjolarte@unirioja.es"/>
    <n v="1.5"/>
    <n v="1.5"/>
    <n v="504"/>
    <s v="PROFESOR TITULAR UNIVERSIDAD"/>
    <s v="C01"/>
    <s v="TIEMPO COMPLETO"/>
    <s v="2018-09-17 00:00:00.0"/>
    <s v="null"/>
    <s v="DF32239"/>
    <s v="PROFESOR TITULAR DE UNIVERSIDAD"/>
    <s v="R111"/>
    <x v="7"/>
    <n v="570"/>
    <s v="LENGUAJES Y SISTEMAS INFORMÁTICOS"/>
  </r>
  <r>
    <x v="24"/>
    <x v="6"/>
    <n v="5096"/>
    <s v="5096I"/>
    <s v="GRUPO-A1"/>
    <n v="16545261"/>
    <s v="Proyectos informáticos e Ingeniería del software"/>
    <s v="GI"/>
    <s v="GRUPO DE INFORMÁTICA"/>
    <s v="5096I"/>
    <s v="GI de Proyectos informáticos e Ingeniería del software"/>
    <s v="GRUPO-A1"/>
    <s v="GI de Proyectos informáticos e Ingeniería del software"/>
    <s v="AN"/>
    <n v="16545261"/>
    <s v="OLARTE"/>
    <s v="LARREA"/>
    <s v="JUAN JOSÉ"/>
    <s v="jjolarte"/>
    <s v="jjolarte@unirioja.es"/>
    <n v="1.5"/>
    <n v="1.5"/>
    <n v="504"/>
    <s v="PROFESOR TITULAR UNIVERSIDAD"/>
    <s v="C01"/>
    <s v="TIEMPO COMPLETO"/>
    <s v="2018-09-17 00:00:00.0"/>
    <s v="null"/>
    <s v="DF32239"/>
    <s v="PROFESOR TITULAR DE UNIVERSIDAD"/>
    <s v="R111"/>
    <x v="7"/>
    <n v="570"/>
    <s v="LENGUAJES Y SISTEMAS INFORMÁTICOS"/>
  </r>
  <r>
    <x v="24"/>
    <x v="6"/>
    <n v="5097"/>
    <s v="5097G"/>
    <s v="GRUPO-A"/>
    <n v="16567689"/>
    <s v="Informática para el sector agroalimentario"/>
    <s v="GG"/>
    <s v="GRUPO GRANDE"/>
    <s v="5097G"/>
    <s v="GG de Informática para el sector agroalimentario"/>
    <s v="GRUPO-A"/>
    <s v="GG de Informática para el sector agroalimentario"/>
    <s v="AN"/>
    <n v="16567689"/>
    <s v="SÁENZ DE CABEZÓN"/>
    <s v="IRIGARAY"/>
    <s v="EDUARDO"/>
    <s v="esaenz-d"/>
    <s v="eduardo.saenz-de-cabezon@unirioja.es"/>
    <n v="1"/>
    <n v="1"/>
    <n v="504"/>
    <s v="PROFESOR TITULAR UNIVERSIDAD"/>
    <s v="C01"/>
    <s v="TIEMPO COMPLETO"/>
    <s v="2018-12-18 00:00:00.0"/>
    <s v="null"/>
    <s v="DF100367"/>
    <s v="PROFESOR TITULAR DE UNIVERSIDAD"/>
    <s v="R111"/>
    <x v="7"/>
    <n v="570"/>
    <s v="LENGUAJES Y SISTEMAS INFORMÁTICOS"/>
  </r>
  <r>
    <x v="24"/>
    <x v="6"/>
    <n v="5097"/>
    <s v="5097G"/>
    <s v="GRUPO-A"/>
    <n v="17437495"/>
    <s v="Informática para el sector agroalimentario"/>
    <s v="GG"/>
    <s v="GRUPO GRANDE"/>
    <s v="5097G"/>
    <s v="GG de Informática para el sector agroalimentario"/>
    <s v="GRUPO-A"/>
    <s v="GG de Informática para el sector agroalimentario"/>
    <s v="AN"/>
    <n v="17437495"/>
    <s v="MARCO"/>
    <s v="MANCEBÓN"/>
    <s v="VICENTE SANTIAGO"/>
    <s v="vimarco"/>
    <s v="vicente.marco@unirioja.es"/>
    <n v="0.5"/>
    <n v="0.5"/>
    <n v="504"/>
    <s v="PROFESOR TITULAR UNIVERSIDAD"/>
    <s v="01R"/>
    <s v="TIEMPO COMPLETO REDUCIDO"/>
    <s v="2014-09-15 00:00:00.0"/>
    <s v="null"/>
    <s v="DF3157"/>
    <s v="TITULAR DE UNIVERSIDAD"/>
    <s v="R101"/>
    <x v="4"/>
    <n v="705"/>
    <s v="PRODUCCIÓN VEGETAL"/>
  </r>
  <r>
    <x v="24"/>
    <x v="6"/>
    <n v="5097"/>
    <s v="5097I"/>
    <s v="GRUPO-A1"/>
    <n v="16567689"/>
    <s v="Informática para el sector agroalimentario"/>
    <s v="GI"/>
    <s v="GRUPO DE INFORMÁTICA"/>
    <s v="5097I"/>
    <s v="GI de Informática para el sector agroalimentario"/>
    <s v="GRUPO-A1"/>
    <s v="GI de Informática para el sector agroalimentario"/>
    <s v="AN"/>
    <n v="16567689"/>
    <s v="SÁENZ DE CABEZÓN"/>
    <s v="IRIGARAY"/>
    <s v="EDUARDO"/>
    <s v="esaenz-d"/>
    <s v="eduardo.saenz-de-cabezon@unirioja.es"/>
    <n v="1"/>
    <n v="1"/>
    <n v="504"/>
    <s v="PROFESOR TITULAR UNIVERSIDAD"/>
    <s v="C01"/>
    <s v="TIEMPO COMPLETO"/>
    <s v="2018-12-18 00:00:00.0"/>
    <s v="null"/>
    <s v="DF100367"/>
    <s v="PROFESOR TITULAR DE UNIVERSIDAD"/>
    <s v="R111"/>
    <x v="7"/>
    <n v="570"/>
    <s v="LENGUAJES Y SISTEMAS INFORMÁTICOS"/>
  </r>
  <r>
    <x v="24"/>
    <x v="6"/>
    <n v="5097"/>
    <s v="5097I"/>
    <s v="GRUPO-A1"/>
    <n v="17437495"/>
    <s v="Informática para el sector agroalimentario"/>
    <s v="GI"/>
    <s v="GRUPO DE INFORMÁTICA"/>
    <s v="5097I"/>
    <s v="GI de Informática para el sector agroalimentario"/>
    <s v="GRUPO-A1"/>
    <s v="GI de Informática para el sector agroalimentario"/>
    <s v="AN"/>
    <n v="17437495"/>
    <s v="MARCO"/>
    <s v="MANCEBÓN"/>
    <s v="VICENTE SANTIAGO"/>
    <s v="vimarco"/>
    <s v="vicente.marco@unirioja.es"/>
    <n v="0.5"/>
    <n v="0.5"/>
    <n v="504"/>
    <s v="PROFESOR TITULAR UNIVERSIDAD"/>
    <s v="01R"/>
    <s v="TIEMPO COMPLETO REDUCIDO"/>
    <s v="2014-09-15 00:00:00.0"/>
    <s v="null"/>
    <s v="DF3157"/>
    <s v="TITULAR DE UNIVERSIDAD"/>
    <s v="R101"/>
    <x v="4"/>
    <n v="705"/>
    <s v="PRODUCCIÓN VEGETAL"/>
  </r>
  <r>
    <x v="24"/>
    <x v="6"/>
    <n v="5098"/>
    <s v="5098G"/>
    <s v="GRUPO-A"/>
    <n v="16530493"/>
    <s v="Modelización y tratamiento científico de datos"/>
    <s v="GG"/>
    <s v="GRUPO GRANDE"/>
    <s v="5098G"/>
    <s v="GG de Modelización y tratamiento científico de datos"/>
    <s v="GRUPO-A"/>
    <s v="GG de Modelización y tratamiento científico de datos"/>
    <s v="AN"/>
    <n v="16530493"/>
    <s v="VARONA"/>
    <s v="MALUMBRES"/>
    <s v="JUAN LUIS"/>
    <s v="jvarona"/>
    <s v="jvarona@unirioja.es"/>
    <n v="0.5"/>
    <n v="0.5"/>
    <n v="500"/>
    <s v="CATEDRATICO DE UNIVERSIDAD"/>
    <s v="01R"/>
    <s v="TIEMPO COMPLETO REDUCIDO"/>
    <s v="2012-09-01 00:00:00.0"/>
    <s v="null"/>
    <s v="DF100234"/>
    <s v="CATEDRÁTICO DE UNIVERSIDAD"/>
    <s v="R111"/>
    <x v="7"/>
    <n v="595"/>
    <s v="MATEMÁTICA APLICADA"/>
  </r>
  <r>
    <x v="24"/>
    <x v="6"/>
    <n v="5098"/>
    <s v="5098G"/>
    <s v="GRUPO-A"/>
    <n v="16536550"/>
    <s v="Modelización y tratamiento científico de datos"/>
    <s v="GG"/>
    <s v="GRUPO GRANDE"/>
    <s v="5098G"/>
    <s v="GG de Modelización y tratamiento científico de datos"/>
    <s v="GRUPO-A"/>
    <s v="GG de Modelización y tratamiento científico de datos"/>
    <s v="AN"/>
    <n v="16536550"/>
    <s v="MATA"/>
    <s v="SOTÉS"/>
    <s v="ELOY JAVIER"/>
    <s v="mata"/>
    <s v="eloy.mata@unirioja.es"/>
    <n v="0.5"/>
    <n v="0.5"/>
    <n v="504"/>
    <s v="PROFESOR TITULAR UNIVERSIDAD"/>
    <s v="C01"/>
    <s v="TIEMPO COMPLETO"/>
    <s v="2018-09-17 00:00:00.0"/>
    <s v="null"/>
    <s v="DF32238"/>
    <s v="TITULAR DE UNIVERSIDAD"/>
    <s v="R111"/>
    <x v="7"/>
    <n v="570"/>
    <s v="LENGUAJES Y SISTEMAS INFORMÁTICOS"/>
  </r>
  <r>
    <x v="24"/>
    <x v="6"/>
    <n v="5098"/>
    <s v="5098G"/>
    <s v="GRUPO-A"/>
    <n v="16580433"/>
    <s v="Modelización y tratamiento científico de datos"/>
    <s v="GG"/>
    <s v="GRUPO GRANDE"/>
    <s v="5098G"/>
    <s v="GG de Modelización y tratamiento científico de datos"/>
    <s v="GRUPO-A"/>
    <s v="GG de Modelización y tratamiento científico de datos"/>
    <s v="AN"/>
    <n v="16580433"/>
    <s v="MARTÍNEZ"/>
    <s v="RUIZ"/>
    <s v="RODRIGO"/>
    <s v="romarine"/>
    <s v="rodrigo.martinez@unirioja.es"/>
    <n v="0.5"/>
    <n v="0.5"/>
    <n v="504"/>
    <s v="PROFESOR TITULAR UNIVERSIDAD"/>
    <s v="C01"/>
    <s v="TIEMPO COMPLETO"/>
    <s v="2018-12-18 00:00:00.0"/>
    <s v="null"/>
    <s v="DF100369"/>
    <s v="PROFESOR TITULAR DE UNIVERSIDAD"/>
    <s v="R112"/>
    <x v="8"/>
    <n v="755"/>
    <s v="QUÍMICA FÍSICA"/>
  </r>
  <r>
    <x v="24"/>
    <x v="6"/>
    <n v="5098"/>
    <s v="5098I"/>
    <s v="GRUPO-A1"/>
    <n v="16530493"/>
    <s v="Modelización y tratamiento científico de datos"/>
    <s v="GI"/>
    <s v="GRUPO DE INFORMÁTICA"/>
    <s v="5098I"/>
    <s v="GI de Modelización y tratamiento científico de datos"/>
    <s v="GRUPO-A1"/>
    <s v="GI de Modelización y tratamiento científico de datos"/>
    <s v="AN"/>
    <n v="16530493"/>
    <s v="VARONA"/>
    <s v="MALUMBRES"/>
    <s v="JUAN LUIS"/>
    <s v="jvarona"/>
    <s v="jvarona@unirioja.es"/>
    <n v="0.5"/>
    <n v="0.5"/>
    <n v="500"/>
    <s v="CATEDRATICO DE UNIVERSIDAD"/>
    <s v="01R"/>
    <s v="TIEMPO COMPLETO REDUCIDO"/>
    <s v="2012-09-01 00:00:00.0"/>
    <s v="null"/>
    <s v="DF100234"/>
    <s v="CATEDRÁTICO DE UNIVERSIDAD"/>
    <s v="R111"/>
    <x v="7"/>
    <n v="595"/>
    <s v="MATEMÁTICA APLICADA"/>
  </r>
  <r>
    <x v="24"/>
    <x v="6"/>
    <n v="5098"/>
    <s v="5098I"/>
    <s v="GRUPO-A1"/>
    <n v="16536550"/>
    <s v="Modelización y tratamiento científico de datos"/>
    <s v="GI"/>
    <s v="GRUPO DE INFORMÁTICA"/>
    <s v="5098I"/>
    <s v="GI de Modelización y tratamiento científico de datos"/>
    <s v="GRUPO-A1"/>
    <s v="GI de Modelización y tratamiento científico de datos"/>
    <s v="AN"/>
    <n v="16536550"/>
    <s v="MATA"/>
    <s v="SOTÉS"/>
    <s v="ELOY JAVIER"/>
    <s v="mata"/>
    <s v="eloy.mata@unirioja.es"/>
    <n v="0.5"/>
    <n v="0.5"/>
    <n v="504"/>
    <s v="PROFESOR TITULAR UNIVERSIDAD"/>
    <s v="C01"/>
    <s v="TIEMPO COMPLETO"/>
    <s v="2018-09-17 00:00:00.0"/>
    <s v="null"/>
    <s v="DF32238"/>
    <s v="TITULAR DE UNIVERSIDAD"/>
    <s v="R111"/>
    <x v="7"/>
    <n v="570"/>
    <s v="LENGUAJES Y SISTEMAS INFORMÁTICOS"/>
  </r>
  <r>
    <x v="24"/>
    <x v="6"/>
    <n v="5098"/>
    <s v="5098I"/>
    <s v="GRUPO-A1"/>
    <n v="16580433"/>
    <s v="Modelización y tratamiento científico de datos"/>
    <s v="GI"/>
    <s v="GRUPO DE INFORMÁTICA"/>
    <s v="5098I"/>
    <s v="GI de Modelización y tratamiento científico de datos"/>
    <s v="GRUPO-A1"/>
    <s v="GI de Modelización y tratamiento científico de datos"/>
    <s v="AN"/>
    <n v="16580433"/>
    <s v="MARTÍNEZ"/>
    <s v="RUIZ"/>
    <s v="RODRIGO"/>
    <s v="romarine"/>
    <s v="rodrigo.martinez@unirioja.es"/>
    <n v="0.5"/>
    <n v="0.5"/>
    <n v="504"/>
    <s v="PROFESOR TITULAR UNIVERSIDAD"/>
    <s v="C01"/>
    <s v="TIEMPO COMPLETO"/>
    <s v="2018-12-18 00:00:00.0"/>
    <s v="null"/>
    <s v="DF100369"/>
    <s v="PROFESOR TITULAR DE UNIVERSIDAD"/>
    <s v="R112"/>
    <x v="8"/>
    <n v="755"/>
    <s v="QUÍMICA FÍSICA"/>
  </r>
  <r>
    <x v="24"/>
    <x v="6"/>
    <n v="5099"/>
    <s v="5099G"/>
    <s v="GRUPO-A"/>
    <n v="16597051"/>
    <s v="Procesamiento de imágenes digitales"/>
    <s v="GG"/>
    <s v="GRUPO GRANDE"/>
    <s v="5099G"/>
    <s v="GG de Procesamiento de imágenes digitales"/>
    <s v="GRUPO-A"/>
    <s v="GG de Procesamiento de imágenes digitales"/>
    <s v="AN"/>
    <n v="16597051"/>
    <s v="ROMERO"/>
    <s v="IBÁÑEZ"/>
    <s v="ANA"/>
    <s v="anromero"/>
    <s v="ana.romero@unirioja.es"/>
    <n v="1.5"/>
    <n v="1.5"/>
    <n v="504"/>
    <s v="PROFESOR TITULAR UNIVERSIDAD"/>
    <s v="C01"/>
    <s v="TIEMPO COMPLETO"/>
    <s v="2018-12-18 00:00:00.0"/>
    <s v="null"/>
    <s v="DF100324"/>
    <s v="PROFESOR TITULAR DE UNIVERSIDAD"/>
    <s v="R111"/>
    <x v="7"/>
    <n v="75"/>
    <s v="CIENCIA DE LA COMPUTACIÓN E INTELIGENCIA ARTIFICIA"/>
  </r>
  <r>
    <x v="24"/>
    <x v="6"/>
    <n v="5099"/>
    <s v="5099I"/>
    <s v="GRUPO-A1"/>
    <n v="16597051"/>
    <s v="Procesamiento de imágenes digitales"/>
    <s v="GI"/>
    <s v="GRUPO DE INFORMÁTICA"/>
    <s v="5099I"/>
    <s v="GI de Procesamiento de imágenes digitales"/>
    <s v="GRUPO-A1"/>
    <s v="GI de Procesamiento de imágenes digitales"/>
    <s v="AN"/>
    <n v="16597051"/>
    <s v="ROMERO"/>
    <s v="IBÁÑEZ"/>
    <s v="ANA"/>
    <s v="anromero"/>
    <s v="ana.romero@unirioja.es"/>
    <n v="1.5"/>
    <n v="1.5"/>
    <n v="504"/>
    <s v="PROFESOR TITULAR UNIVERSIDAD"/>
    <s v="C01"/>
    <s v="TIEMPO COMPLETO"/>
    <s v="2018-12-18 00:00:00.0"/>
    <s v="null"/>
    <s v="DF100324"/>
    <s v="PROFESOR TITULAR DE UNIVERSIDAD"/>
    <s v="R111"/>
    <x v="7"/>
    <n v="75"/>
    <s v="CIENCIA DE LA COMPUTACIÓN E INTELIGENCIA ARTIFICIA"/>
  </r>
  <r>
    <x v="24"/>
    <x v="6"/>
    <n v="5100"/>
    <s v="5100G"/>
    <s v="GRUPO-A"/>
    <n v="16607644"/>
    <s v="Tecnologías semánticas"/>
    <s v="GG"/>
    <s v="GRUPO GRANDE"/>
    <s v="5100G"/>
    <s v="GG de Tecnologías semánticas"/>
    <s v="GRUPO-A"/>
    <s v="GG de Tecnologías semánticas"/>
    <s v="AN"/>
    <n v="16607644"/>
    <s v="IBÁÑEZ"/>
    <s v="SÁENZ LÓPEZ"/>
    <s v="MARÍA JOSÉ"/>
    <s v="maibansa"/>
    <s v="maria-jose.ibanez@unirioja.es"/>
    <n v="0.9"/>
    <n v="0.9"/>
    <n v="532"/>
    <s v="LABORAL DOCENTE-ASOCIADO"/>
    <s v="P04"/>
    <s v="TIEMPO PARCIAL (4+4 HORAS)"/>
    <s v="2016-09-15 00:00:00.0"/>
    <s v="2019-09-14 00:00:00.0"/>
    <s v="PI101125"/>
    <s v="PROFESOR ASOCIADO"/>
    <s v="R111"/>
    <x v="7"/>
    <n v="75"/>
    <s v="CIENCIA DE LA COMPUTACIÓN E INTELIGENCIA ARTIFICIA"/>
  </r>
  <r>
    <x v="24"/>
    <x v="6"/>
    <n v="5100"/>
    <s v="5100G"/>
    <s v="GRUPO-A"/>
    <n v="16613711"/>
    <s v="Tecnologías semánticas"/>
    <s v="GG"/>
    <s v="GRUPO GRANDE"/>
    <s v="5100G"/>
    <s v="GG de Tecnologías semánticas"/>
    <s v="GRUPO-A"/>
    <s v="GG de Tecnologías semánticas"/>
    <s v="AN"/>
    <n v="16613711"/>
    <s v="HERAS"/>
    <s v="VICENTE"/>
    <s v="JÓNATAN"/>
    <s v="joheras"/>
    <s v="jonathan.heras@unirioja.es"/>
    <n v="0.6"/>
    <n v="0.6"/>
    <n v="536"/>
    <s v="PROFESOR INTERINO"/>
    <s v="C01"/>
    <s v="TIEMPO COMPLETO"/>
    <s v="2017-09-15 00:00:00.0"/>
    <s v="null"/>
    <s v="PI101271"/>
    <s v="PROFESOR CONTRATADO INTERINO"/>
    <s v="R111"/>
    <x v="7"/>
    <n v="75"/>
    <s v="CIENCIA DE LA COMPUTACIÓN E INTELIGENCIA ARTIFICIA"/>
  </r>
  <r>
    <x v="24"/>
    <x v="6"/>
    <n v="5100"/>
    <s v="5100I"/>
    <s v="GRUPO-A1"/>
    <n v="16607644"/>
    <s v="Tecnologías semánticas"/>
    <s v="GI"/>
    <s v="GRUPO DE INFORMÁTICA"/>
    <s v="5100I"/>
    <s v="GI de Tecnologías semánticas"/>
    <s v="GRUPO-A1"/>
    <s v="GI de Tecnologías semánticas"/>
    <s v="AN"/>
    <n v="16607644"/>
    <s v="IBÁÑEZ"/>
    <s v="SÁENZ LÓPEZ"/>
    <s v="MARÍA JOSÉ"/>
    <s v="maibansa"/>
    <s v="maria-jose.ibanez@unirioja.es"/>
    <n v="0.9"/>
    <n v="0.9"/>
    <n v="532"/>
    <s v="LABORAL DOCENTE-ASOCIADO"/>
    <s v="P04"/>
    <s v="TIEMPO PARCIAL (4+4 HORAS)"/>
    <s v="2016-09-15 00:00:00.0"/>
    <s v="2019-09-14 00:00:00.0"/>
    <s v="PI101125"/>
    <s v="PROFESOR ASOCIADO"/>
    <s v="R111"/>
    <x v="7"/>
    <n v="75"/>
    <s v="CIENCIA DE LA COMPUTACIÓN E INTELIGENCIA ARTIFICIA"/>
  </r>
  <r>
    <x v="24"/>
    <x v="6"/>
    <n v="5100"/>
    <s v="5100I"/>
    <s v="GRUPO-A1"/>
    <n v="16613711"/>
    <s v="Tecnologías semánticas"/>
    <s v="GI"/>
    <s v="GRUPO DE INFORMÁTICA"/>
    <s v="5100I"/>
    <s v="GI de Tecnologías semánticas"/>
    <s v="GRUPO-A1"/>
    <s v="GI de Tecnologías semánticas"/>
    <s v="AN"/>
    <n v="16613711"/>
    <s v="HERAS"/>
    <s v="VICENTE"/>
    <s v="JÓNATAN"/>
    <s v="joheras"/>
    <s v="jonathan.heras@unirioja.es"/>
    <n v="0.6"/>
    <n v="0.6"/>
    <n v="536"/>
    <s v="PROFESOR INTERINO"/>
    <s v="C01"/>
    <s v="TIEMPO COMPLETO"/>
    <s v="2017-09-15 00:00:00.0"/>
    <s v="null"/>
    <s v="PI101271"/>
    <s v="PROFESOR CONTRATADO INTERINO"/>
    <s v="R111"/>
    <x v="7"/>
    <n v="75"/>
    <s v="CIENCIA DE LA COMPUTACIÓN E INTELIGENCIA ARTIFICIA"/>
  </r>
  <r>
    <x v="24"/>
    <x v="6"/>
    <n v="5101"/>
    <s v="5101G"/>
    <s v="GRUPO-A"/>
    <n v="16536550"/>
    <s v="Prácticas Externas I"/>
    <s v="GG"/>
    <s v="GRUPO GRANDE"/>
    <s v="5101G"/>
    <s v="GG de Prácticas Externas I"/>
    <s v="GRUPO-A"/>
    <s v="GG de Prácticas Externas I"/>
    <s v="2S"/>
    <n v="16536550"/>
    <s v="MATA"/>
    <s v="SOTÉS"/>
    <s v="ELOY JAVIER"/>
    <s v="mata"/>
    <s v="eloy.mata@unirioja.es"/>
    <n v="0"/>
    <n v="0"/>
    <n v="504"/>
    <s v="PROFESOR TITULAR UNIVERSIDAD"/>
    <s v="C01"/>
    <s v="TIEMPO COMPLETO"/>
    <s v="2018-09-17 00:00:00.0"/>
    <s v="null"/>
    <s v="DF32238"/>
    <s v="TITULAR DE UNIVERSIDAD"/>
    <s v="R111"/>
    <x v="7"/>
    <n v="570"/>
    <s v="LENGUAJES Y SISTEMAS INFORMÁTICOS"/>
  </r>
  <r>
    <x v="24"/>
    <x v="6"/>
    <n v="5101"/>
    <s v="5101G"/>
    <s v="GRUPO-A"/>
    <n v="16597051"/>
    <s v="Prácticas Externas I"/>
    <s v="GG"/>
    <s v="GRUPO GRANDE"/>
    <s v="5101G"/>
    <s v="GG de Prácticas Externas I"/>
    <s v="GRUPO-A"/>
    <s v="GG de Prácticas Externas I"/>
    <s v="2S"/>
    <n v="16597051"/>
    <s v="ROMERO"/>
    <s v="IBÁÑEZ"/>
    <s v="ANA"/>
    <s v="anromero"/>
    <s v="ana.romero@unirioja.es"/>
    <n v="0.05"/>
    <n v="0.05"/>
    <n v="504"/>
    <s v="PROFESOR TITULAR UNIVERSIDAD"/>
    <s v="C01"/>
    <s v="TIEMPO COMPLETO"/>
    <s v="2018-12-18 00:00:00.0"/>
    <s v="null"/>
    <s v="DF100324"/>
    <s v="PROFESOR TITULAR DE UNIVERSIDAD"/>
    <s v="R111"/>
    <x v="7"/>
    <n v="75"/>
    <s v="CIENCIA DE LA COMPUTACIÓN E INTELIGENCIA ARTIFICIA"/>
  </r>
  <r>
    <x v="24"/>
    <x v="6"/>
    <n v="5101"/>
    <s v="5101G"/>
    <s v="GRUPO-A"/>
    <n v="72791632"/>
    <s v="Prácticas Externas I"/>
    <s v="GG"/>
    <s v="GRUPO GRANDE"/>
    <s v="5101G"/>
    <s v="GG de Prácticas Externas I"/>
    <s v="GRUPO-A"/>
    <s v="GG de Prácticas Externas I"/>
    <s v="2S"/>
    <n v="72791632"/>
    <s v="PÉREZ"/>
    <s v="VALLE"/>
    <s v="BEATRIZ"/>
    <s v="beperev"/>
    <s v="beatriz.perez@unirioja.es"/>
    <n v="0.05"/>
    <n v="0.05"/>
    <n v="536"/>
    <s v="PROFESOR INTERINO"/>
    <s v="C01"/>
    <s v="TIEMPO COMPLETO"/>
    <s v="2009-10-01 00:00:00.0"/>
    <s v="null"/>
    <s v="PI100722"/>
    <s v="PROFESOR CONTRATADO INTERINO"/>
    <s v="R111"/>
    <x v="7"/>
    <n v="75"/>
    <s v="CIENCIA DE LA COMPUTACIÓN E INTELIGENCIA ARTIFICIA"/>
  </r>
  <r>
    <x v="24"/>
    <x v="6"/>
    <n v="5103"/>
    <s v="5103G"/>
    <s v="GRUPO-A"/>
    <n v="16546828"/>
    <s v="Plataformas para el desarrollo de software"/>
    <s v="GG"/>
    <s v="GRUPO GRANDE"/>
    <s v="5103G"/>
    <s v="GG de Plataformas para el desarrollo de software"/>
    <s v="GRUPO-A"/>
    <s v="GG de Plataformas para el desarrollo de software"/>
    <s v="1S"/>
    <n v="16546828"/>
    <s v="PASCUAL"/>
    <s v="MARTÍNEZ LOSA"/>
    <s v="MARÍA VICO"/>
    <s v="mvico"/>
    <s v="mvico@unirioja.es"/>
    <n v="1.5"/>
    <n v="1.5"/>
    <n v="534"/>
    <s v="CONTRATADO DOCTOR -TIPO 1"/>
    <s v="C01"/>
    <s v="TIEMPO COMPLETO"/>
    <s v="2009-11-06 00:00:00.0"/>
    <s v="null"/>
    <s v="LD100291"/>
    <s v="CONTRATADO DOCTOR"/>
    <s v="R111"/>
    <x v="7"/>
    <n v="570"/>
    <s v="LENGUAJES Y SISTEMAS INFORMÁTICOS"/>
  </r>
  <r>
    <x v="24"/>
    <x v="6"/>
    <n v="5103"/>
    <s v="5103I"/>
    <s v="GRUPO-A1"/>
    <n v="16546828"/>
    <s v="Plataformas para el desarrollo de software"/>
    <s v="GI"/>
    <s v="GRUPO DE INFORMÁTICA"/>
    <s v="5103I"/>
    <s v="GI de Plataformas para el desarrollo de software"/>
    <s v="GRUPO-A1"/>
    <s v="GI de Plataformas para el desarrollo de software"/>
    <s v="1S"/>
    <n v="16546828"/>
    <s v="PASCUAL"/>
    <s v="MARTÍNEZ LOSA"/>
    <s v="MARÍA VICO"/>
    <s v="mvico"/>
    <s v="mvico@unirioja.es"/>
    <n v="1.5"/>
    <n v="1.5"/>
    <n v="534"/>
    <s v="CONTRATADO DOCTOR -TIPO 1"/>
    <s v="C01"/>
    <s v="TIEMPO COMPLETO"/>
    <s v="2009-11-06 00:00:00.0"/>
    <s v="null"/>
    <s v="LD100291"/>
    <s v="CONTRATADO DOCTOR"/>
    <s v="R111"/>
    <x v="7"/>
    <n v="570"/>
    <s v="LENGUAJES Y SISTEMAS INFORMÁTICOS"/>
  </r>
  <r>
    <x v="24"/>
    <x v="6"/>
    <n v="5104"/>
    <s v="5104G"/>
    <s v="GRUPO-A"/>
    <n v="16613711"/>
    <s v="Desarrollo de aplicaciones para Internet"/>
    <s v="GG"/>
    <s v="GRUPO GRANDE"/>
    <s v="5104G"/>
    <s v="GG de Desarrollo de aplicaciones para Internet"/>
    <s v="GRUPO-A"/>
    <s v="GG de Desarrollo de aplicaciones para Internet"/>
    <s v="1S"/>
    <n v="16613711"/>
    <s v="HERAS"/>
    <s v="VICENTE"/>
    <s v="JÓNATAN"/>
    <s v="joheras"/>
    <s v="jonathan.heras@unirioja.es"/>
    <n v="1.5"/>
    <n v="1.5"/>
    <n v="536"/>
    <s v="PROFESOR INTERINO"/>
    <s v="C01"/>
    <s v="TIEMPO COMPLETO"/>
    <s v="2017-09-15 00:00:00.0"/>
    <s v="null"/>
    <s v="PI101271"/>
    <s v="PROFESOR CONTRATADO INTERINO"/>
    <s v="R111"/>
    <x v="7"/>
    <n v="75"/>
    <s v="CIENCIA DE LA COMPUTACIÓN E INTELIGENCIA ARTIFICIA"/>
  </r>
  <r>
    <x v="24"/>
    <x v="6"/>
    <n v="5104"/>
    <s v="5104I"/>
    <s v="GRUPO-A1"/>
    <n v="16613711"/>
    <s v="Desarrollo de aplicaciones para Internet"/>
    <s v="GI"/>
    <s v="GRUPO DE INFORMÁTICA"/>
    <s v="5104I"/>
    <s v="GI de Desarrollo de aplicaciones para Internet"/>
    <s v="GRUPO-A1"/>
    <s v="GI de Desarrollo de aplicaciones para Internet"/>
    <s v="1S"/>
    <n v="16613711"/>
    <s v="HERAS"/>
    <s v="VICENTE"/>
    <s v="JÓNATAN"/>
    <s v="joheras"/>
    <s v="jonathan.heras@unirioja.es"/>
    <n v="1.5"/>
    <n v="1.5"/>
    <n v="536"/>
    <s v="PROFESOR INTERINO"/>
    <s v="C01"/>
    <s v="TIEMPO COMPLETO"/>
    <s v="2017-09-15 00:00:00.0"/>
    <s v="null"/>
    <s v="PI101271"/>
    <s v="PROFESOR CONTRATADO INTERINO"/>
    <s v="R111"/>
    <x v="7"/>
    <n v="75"/>
    <s v="CIENCIA DE LA COMPUTACIÓN E INTELIGENCIA ARTIFICIA"/>
  </r>
  <r>
    <x v="24"/>
    <x v="6"/>
    <n v="5105"/>
    <s v="5105G"/>
    <s v="GRUPO-A"/>
    <n v="72791632"/>
    <s v="Sistemas de persistencia especializados"/>
    <s v="GG"/>
    <s v="GRUPO GRANDE"/>
    <s v="5105G"/>
    <s v="GG de Sistemas de persistencia especializados"/>
    <s v="GRUPO-A"/>
    <s v="GG de Sistemas de persistencia especializados"/>
    <s v="1S"/>
    <n v="72791632"/>
    <s v="PÉREZ"/>
    <s v="VALLE"/>
    <s v="BEATRIZ"/>
    <s v="beperev"/>
    <s v="beatriz.perez@unirioja.es"/>
    <n v="1.5"/>
    <n v="1.5"/>
    <n v="536"/>
    <s v="PROFESOR INTERINO"/>
    <s v="C01"/>
    <s v="TIEMPO COMPLETO"/>
    <s v="2009-10-01 00:00:00.0"/>
    <s v="null"/>
    <s v="PI100722"/>
    <s v="PROFESOR CONTRATADO INTERINO"/>
    <s v="R111"/>
    <x v="7"/>
    <n v="75"/>
    <s v="CIENCIA DE LA COMPUTACIÓN E INTELIGENCIA ARTIFICIA"/>
  </r>
  <r>
    <x v="24"/>
    <x v="6"/>
    <n v="5105"/>
    <s v="5105I"/>
    <s v="GRUPO-A1"/>
    <n v="72791632"/>
    <s v="Sistemas de persistencia especializados"/>
    <s v="GI"/>
    <s v="GRUPO DE INFORMÁTICA"/>
    <s v="5105I"/>
    <s v="GI de Sistemas de persistencia especializados"/>
    <s v="GRUPO-A1"/>
    <s v="GI de Sistemas de persistencia especializados"/>
    <s v="1S"/>
    <n v="72791632"/>
    <s v="PÉREZ"/>
    <s v="VALLE"/>
    <s v="BEATRIZ"/>
    <s v="beperev"/>
    <s v="beatriz.perez@unirioja.es"/>
    <n v="1.5"/>
    <n v="1.5"/>
    <n v="536"/>
    <s v="PROFESOR INTERINO"/>
    <s v="C01"/>
    <s v="TIEMPO COMPLETO"/>
    <s v="2009-10-01 00:00:00.0"/>
    <s v="null"/>
    <s v="PI100722"/>
    <s v="PROFESOR CONTRATADO INTERINO"/>
    <s v="R111"/>
    <x v="7"/>
    <n v="75"/>
    <s v="CIENCIA DE LA COMPUTACIÓN E INTELIGENCIA ARTIFICIA"/>
  </r>
  <r>
    <x v="24"/>
    <x v="6"/>
    <n v="5106"/>
    <s v="5106G"/>
    <s v="GRUPO-A"/>
    <n v="16590764"/>
    <s v="Computación en la nube y soluciones de virtualización"/>
    <s v="GG"/>
    <s v="GRUPO GRANDE"/>
    <s v="5106G"/>
    <s v="GG de Computación en la nube y soluciones de virtualización"/>
    <s v="GRUPO-A"/>
    <s v="GG de Computación en la nube y soluciones de virtualización"/>
    <s v="AN"/>
    <n v="16590764"/>
    <s v="ARANSAY"/>
    <s v="AZOFRA"/>
    <s v="JESÚS MARÍA"/>
    <s v="jearansa"/>
    <s v="jesus-maria.aransay@unirioja.es"/>
    <n v="1.5"/>
    <n v="1.5"/>
    <n v="534"/>
    <s v="CONTRATADO DOCTOR -TIPO 1"/>
    <s v="C01"/>
    <s v="TIEMPO COMPLETO"/>
    <s v="2010-09-01 00:00:00.0"/>
    <s v="null"/>
    <s v="PI100763"/>
    <s v="PROFESOR CONTRATADO DOCTOR"/>
    <s v="R111"/>
    <x v="7"/>
    <n v="75"/>
    <s v="CIENCIA DE LA COMPUTACIÓN E INTELIGENCIA ARTIFICIA"/>
  </r>
  <r>
    <x v="24"/>
    <x v="6"/>
    <n v="5106"/>
    <s v="5106I"/>
    <s v="GRUPO-A1"/>
    <n v="16590764"/>
    <s v="Computación en la nube y soluciones de virtualización"/>
    <s v="GI"/>
    <s v="GRUPO DE INFORMÁTICA"/>
    <s v="5106I"/>
    <s v="GI de Computación en la nube y soluciones de virtualización"/>
    <s v="GRUPO-A1"/>
    <s v="GI de Computación en la nube y soluciones de virtualización"/>
    <s v="AN"/>
    <n v="16590764"/>
    <s v="ARANSAY"/>
    <s v="AZOFRA"/>
    <s v="JESÚS MARÍA"/>
    <s v="jearansa"/>
    <s v="jesus-maria.aransay@unirioja.es"/>
    <n v="1.5"/>
    <n v="1.5"/>
    <n v="534"/>
    <s v="CONTRATADO DOCTOR -TIPO 1"/>
    <s v="C01"/>
    <s v="TIEMPO COMPLETO"/>
    <s v="2010-09-01 00:00:00.0"/>
    <s v="null"/>
    <s v="PI100763"/>
    <s v="PROFESOR CONTRATADO DOCTOR"/>
    <s v="R111"/>
    <x v="7"/>
    <n v="75"/>
    <s v="CIENCIA DE LA COMPUTACIÓN E INTELIGENCIA ARTIFICIA"/>
  </r>
  <r>
    <x v="24"/>
    <x v="6"/>
    <n v="5107"/>
    <s v="5107G"/>
    <s v="GRUPO-A"/>
    <n v="73079169"/>
    <s v="Protocolos y trazabilidad de procesos de negocio"/>
    <s v="GG"/>
    <s v="GRUPO GRANDE"/>
    <s v="5107G"/>
    <s v="GG de Protocolos y trazabilidad de procesos de negocio"/>
    <s v="GRUPO-A"/>
    <s v="GG de Protocolos y trazabilidad de procesos de negocio"/>
    <s v="AN"/>
    <n v="73079169"/>
    <s v="RUBIO"/>
    <s v="GARCÍA"/>
    <s v="ÁNGEL LUIS"/>
    <s v="arubio"/>
    <s v="arubio@unirioja.es"/>
    <n v="1.5"/>
    <n v="1.5"/>
    <n v="504"/>
    <s v="PROFESOR TITULAR UNIVERSIDAD"/>
    <s v="C01"/>
    <s v="TIEMPO COMPLETO"/>
    <s v="2018-12-18 00:00:00.0"/>
    <s v="null"/>
    <s v="DF100366"/>
    <s v="PROFESOR TITULAR DE UNIVERSIDAD"/>
    <s v="R111"/>
    <x v="7"/>
    <n v="570"/>
    <s v="LENGUAJES Y SISTEMAS INFORMÁTICOS"/>
  </r>
  <r>
    <x v="24"/>
    <x v="6"/>
    <n v="5107"/>
    <s v="5107I"/>
    <s v="GRUPO-A1"/>
    <n v="73079169"/>
    <s v="Protocolos y trazabilidad de procesos de negocio"/>
    <s v="GI"/>
    <s v="GRUPO DE INFORMÁTICA"/>
    <s v="5107I"/>
    <s v="GI de Protocolos y trazabilidad de procesos de negocio"/>
    <s v="GRUPO-A1"/>
    <s v="GI de Protocolos y trazabilidad de procesos de negocio"/>
    <s v="AN"/>
    <n v="73079169"/>
    <s v="RUBIO"/>
    <s v="GARCÍA"/>
    <s v="ÁNGEL LUIS"/>
    <s v="arubio"/>
    <s v="arubio@unirioja.es"/>
    <n v="1.5"/>
    <n v="1.5"/>
    <n v="504"/>
    <s v="PROFESOR TITULAR UNIVERSIDAD"/>
    <s v="C01"/>
    <s v="TIEMPO COMPLETO"/>
    <s v="2018-12-18 00:00:00.0"/>
    <s v="null"/>
    <s v="DF100366"/>
    <s v="PROFESOR TITULAR DE UNIVERSIDAD"/>
    <s v="R111"/>
    <x v="7"/>
    <n v="570"/>
    <s v="LENGUAJES Y SISTEMAS INFORMÁTICOS"/>
  </r>
  <r>
    <x v="24"/>
    <x v="6"/>
    <n v="5108"/>
    <s v="5108G"/>
    <s v="GRUPO-A"/>
    <n v="16536550"/>
    <s v="Prácticas Externas II"/>
    <s v="GG"/>
    <s v="GRUPO GRANDE"/>
    <s v="5108G"/>
    <s v="GG de Prácticas Externas II"/>
    <s v="GRUPO-A"/>
    <s v="GG de Prácticas Externas II"/>
    <s v="2S"/>
    <n v="16536550"/>
    <s v="MATA"/>
    <s v="SOTÉS"/>
    <s v="ELOY JAVIER"/>
    <s v="mata"/>
    <s v="eloy.mata@unirioja.es"/>
    <n v="0"/>
    <n v="0"/>
    <n v="504"/>
    <s v="PROFESOR TITULAR UNIVERSIDAD"/>
    <s v="C01"/>
    <s v="TIEMPO COMPLETO"/>
    <s v="2018-09-17 00:00:00.0"/>
    <s v="null"/>
    <s v="DF32238"/>
    <s v="TITULAR DE UNIVERSIDAD"/>
    <s v="R111"/>
    <x v="7"/>
    <n v="570"/>
    <s v="LENGUAJES Y SISTEMAS INFORMÁTICOS"/>
  </r>
  <r>
    <x v="24"/>
    <x v="6"/>
    <n v="5108"/>
    <s v="5108G"/>
    <s v="GRUPO-A"/>
    <n v="16575155"/>
    <s v="Prácticas Externas II"/>
    <s v="GG"/>
    <s v="GRUPO GRANDE"/>
    <s v="5108G"/>
    <s v="GG de Prácticas Externas II"/>
    <s v="GRUPO-A"/>
    <s v="GG de Prácticas Externas II"/>
    <s v="2S"/>
    <n v="16575155"/>
    <s v="DOMÍNGUEZ"/>
    <s v="PÉREZ"/>
    <s v="CÉSAR"/>
    <s v="cedomin"/>
    <s v="cesar.dominguez@unirioja.es"/>
    <n v="0.1"/>
    <n v="0.1"/>
    <n v="504"/>
    <s v="PROFESOR TITULAR UNIVERSIDAD"/>
    <s v="C01"/>
    <s v="TIEMPO COMPLETO"/>
    <s v="2017-12-12 00:00:00.0"/>
    <s v="null"/>
    <s v="DF100346"/>
    <s v="PROFESOR TITULAR DE UNIVERSIDAD"/>
    <s v="R111"/>
    <x v="7"/>
    <n v="570"/>
    <s v="LENGUAJES Y SISTEMAS INFORMÁTICOS"/>
  </r>
  <r>
    <x v="24"/>
    <x v="6"/>
    <n v="5108"/>
    <s v="5108G"/>
    <s v="GRUPO-A"/>
    <n v="16597051"/>
    <s v="Prácticas Externas II"/>
    <s v="GG"/>
    <s v="GRUPO GRANDE"/>
    <s v="5108G"/>
    <s v="GG de Prácticas Externas II"/>
    <s v="GRUPO-A"/>
    <s v="GG de Prácticas Externas II"/>
    <s v="2S"/>
    <n v="16597051"/>
    <s v="ROMERO"/>
    <s v="IBÁÑEZ"/>
    <s v="ANA"/>
    <s v="anromero"/>
    <s v="ana.romero@unirioja.es"/>
    <n v="0.05"/>
    <n v="0.05"/>
    <n v="504"/>
    <s v="PROFESOR TITULAR UNIVERSIDAD"/>
    <s v="C01"/>
    <s v="TIEMPO COMPLETO"/>
    <s v="2018-12-18 00:00:00.0"/>
    <s v="null"/>
    <s v="DF100324"/>
    <s v="PROFESOR TITULAR DE UNIVERSIDAD"/>
    <s v="R111"/>
    <x v="7"/>
    <n v="75"/>
    <s v="CIENCIA DE LA COMPUTACIÓN E INTELIGENCIA ARTIFICIA"/>
  </r>
  <r>
    <x v="24"/>
    <x v="6"/>
    <n v="5108"/>
    <s v="5108G"/>
    <s v="GRUPO-A"/>
    <n v="16613711"/>
    <s v="Prácticas Externas II"/>
    <s v="GG"/>
    <s v="GRUPO GRANDE"/>
    <s v="5108G"/>
    <s v="GG de Prácticas Externas II"/>
    <s v="GRUPO-A"/>
    <s v="GG de Prácticas Externas II"/>
    <s v="2S"/>
    <n v="16613711"/>
    <s v="HERAS"/>
    <s v="VICENTE"/>
    <s v="JÓNATAN"/>
    <s v="joheras"/>
    <s v="jonathan.heras@unirioja.es"/>
    <n v="0.05"/>
    <n v="0.05"/>
    <n v="536"/>
    <s v="PROFESOR INTERINO"/>
    <s v="C01"/>
    <s v="TIEMPO COMPLETO"/>
    <s v="2017-09-15 00:00:00.0"/>
    <s v="null"/>
    <s v="PI101271"/>
    <s v="PROFESOR CONTRATADO INTERINO"/>
    <s v="R111"/>
    <x v="7"/>
    <n v="75"/>
    <s v="CIENCIA DE LA COMPUTACIÓN E INTELIGENCIA ARTIFICIA"/>
  </r>
  <r>
    <x v="24"/>
    <x v="6"/>
    <n v="5109"/>
    <s v="5109G"/>
    <s v="GRUPO-A"/>
    <n v="16536550"/>
    <s v="Prácticas Externas III"/>
    <s v="GG"/>
    <s v="GRUPO GRANDE"/>
    <s v="5109G"/>
    <s v="GG de Prácticas Externas III"/>
    <s v="GRUPO-A"/>
    <s v="GG de Prácticas Externas III"/>
    <s v="2S"/>
    <n v="16536550"/>
    <s v="MATA"/>
    <s v="SOTÉS"/>
    <s v="ELOY JAVIER"/>
    <s v="mata"/>
    <s v="eloy.mata@unirioja.es"/>
    <n v="0"/>
    <n v="0"/>
    <n v="504"/>
    <s v="PROFESOR TITULAR UNIVERSIDAD"/>
    <s v="C01"/>
    <s v="TIEMPO COMPLETO"/>
    <s v="2018-09-17 00:00:00.0"/>
    <s v="null"/>
    <s v="DF32238"/>
    <s v="TITULAR DE UNIVERSIDAD"/>
    <s v="R111"/>
    <x v="7"/>
    <n v="570"/>
    <s v="LENGUAJES Y SISTEMAS INFORMÁTICOS"/>
  </r>
  <r>
    <x v="24"/>
    <x v="6"/>
    <n v="5109"/>
    <s v="5109G"/>
    <s v="GRUPO-A"/>
    <n v="16575155"/>
    <s v="Prácticas Externas III"/>
    <s v="GG"/>
    <s v="GRUPO GRANDE"/>
    <s v="5109G"/>
    <s v="GG de Prácticas Externas III"/>
    <s v="GRUPO-A"/>
    <s v="GG de Prácticas Externas III"/>
    <s v="2S"/>
    <n v="16575155"/>
    <s v="DOMÍNGUEZ"/>
    <s v="PÉREZ"/>
    <s v="CÉSAR"/>
    <s v="cedomin"/>
    <s v="cesar.dominguez@unirioja.es"/>
    <n v="0.05"/>
    <n v="0.05"/>
    <n v="504"/>
    <s v="PROFESOR TITULAR UNIVERSIDAD"/>
    <s v="C01"/>
    <s v="TIEMPO COMPLETO"/>
    <s v="2017-12-12 00:00:00.0"/>
    <s v="null"/>
    <s v="DF100346"/>
    <s v="PROFESOR TITULAR DE UNIVERSIDAD"/>
    <s v="R111"/>
    <x v="7"/>
    <n v="570"/>
    <s v="LENGUAJES Y SISTEMAS INFORMÁTICOS"/>
  </r>
  <r>
    <x v="24"/>
    <x v="6"/>
    <n v="5109"/>
    <s v="5109G"/>
    <s v="GRUPO-A"/>
    <n v="16597051"/>
    <s v="Prácticas Externas III"/>
    <s v="GG"/>
    <s v="GRUPO GRANDE"/>
    <s v="5109G"/>
    <s v="GG de Prácticas Externas III"/>
    <s v="GRUPO-A"/>
    <s v="GG de Prácticas Externas III"/>
    <s v="2S"/>
    <n v="16597051"/>
    <s v="ROMERO"/>
    <s v="IBÁÑEZ"/>
    <s v="ANA"/>
    <s v="anromero"/>
    <s v="ana.romero@unirioja.es"/>
    <n v="0.05"/>
    <n v="0.05"/>
    <n v="504"/>
    <s v="PROFESOR TITULAR UNIVERSIDAD"/>
    <s v="C01"/>
    <s v="TIEMPO COMPLETO"/>
    <s v="2018-12-18 00:00:00.0"/>
    <s v="null"/>
    <s v="DF100324"/>
    <s v="PROFESOR TITULAR DE UNIVERSIDAD"/>
    <s v="R111"/>
    <x v="7"/>
    <n v="75"/>
    <s v="CIENCIA DE LA COMPUTACIÓN E INTELIGENCIA ARTIFICIA"/>
  </r>
  <r>
    <x v="24"/>
    <x v="6"/>
    <n v="5109"/>
    <s v="5109G"/>
    <s v="GRUPO-A"/>
    <n v="16613711"/>
    <s v="Prácticas Externas III"/>
    <s v="GG"/>
    <s v="GRUPO GRANDE"/>
    <s v="5109G"/>
    <s v="GG de Prácticas Externas III"/>
    <s v="GRUPO-A"/>
    <s v="GG de Prácticas Externas III"/>
    <s v="2S"/>
    <n v="16613711"/>
    <s v="HERAS"/>
    <s v="VICENTE"/>
    <s v="JÓNATAN"/>
    <s v="joheras"/>
    <s v="jonathan.heras@unirioja.es"/>
    <n v="0.1"/>
    <n v="0.1"/>
    <n v="536"/>
    <s v="PROFESOR INTERINO"/>
    <s v="C01"/>
    <s v="TIEMPO COMPLETO"/>
    <s v="2017-09-15 00:00:00.0"/>
    <s v="null"/>
    <s v="PI101271"/>
    <s v="PROFESOR CONTRATADO INTERINO"/>
    <s v="R111"/>
    <x v="7"/>
    <n v="75"/>
    <s v="CIENCIA DE LA COMPUTACIÓN E INTELIGENCIA ARTIFICIA"/>
  </r>
  <r>
    <x v="25"/>
    <x v="6"/>
    <n v="5111"/>
    <s v="5111G"/>
    <s v="GRUPO-A"/>
    <n v="16553823"/>
    <s v="Métodos instrumentales y experimientales en Química y Biotecnología"/>
    <s v="GG"/>
    <s v="GRUPO GRANDE"/>
    <s v="5111G"/>
    <s v="GG de Métodos instrumentales y experimientales en Química y Biotecnología"/>
    <s v="GRUPO-A"/>
    <s v="GG de Métodos instrumentales y experimientales en Química y Biotecnología"/>
    <s v="1S"/>
    <n v="16553823"/>
    <s v="OLMOS"/>
    <s v="PÉREZ"/>
    <s v="MARÍA ELENA"/>
    <s v="m-olmos"/>
    <s v="m-elena.olmos@unirioja.es"/>
    <n v="1"/>
    <n v="1"/>
    <n v="500"/>
    <s v="CATEDRATICO DE UNIVERSIDAD"/>
    <s v="01R"/>
    <s v="TIEMPO COMPLETO REDUCIDO"/>
    <s v="2018-12-18 00:00:00.0"/>
    <s v="null"/>
    <s v="DF100382"/>
    <s v="CATEDRÁTICO DE UNIVERSIDAD"/>
    <s v="R112"/>
    <x v="8"/>
    <n v="760"/>
    <s v="QUÍMICA INORGÁNICA"/>
  </r>
  <r>
    <x v="25"/>
    <x v="6"/>
    <n v="5111"/>
    <s v="5111G"/>
    <s v="GRUPO-A"/>
    <n v="16557636"/>
    <s v="Métodos instrumentales y experimientales en Química y Biotecnología"/>
    <s v="GG"/>
    <s v="GRUPO GRANDE"/>
    <s v="5111G"/>
    <s v="GG de Métodos instrumentales y experimientales en Química y Biotecnología"/>
    <s v="GRUPO-A"/>
    <s v="GG de Métodos instrumentales y experimientales en Química y Biotecnología"/>
    <s v="1S"/>
    <n v="16557636"/>
    <s v="BUSTO"/>
    <s v="SANCIRIÁN"/>
    <s v="JESÚS HÉCTOR"/>
    <s v="hebusto"/>
    <s v="hector.busto@unirioja.es"/>
    <n v="1.1000000000000001"/>
    <n v="1.1000000000000001"/>
    <n v="504"/>
    <s v="PROFESOR TITULAR UNIVERSIDAD"/>
    <s v="01R"/>
    <s v="TIEMPO COMPLETO REDUCIDO"/>
    <s v="2013-09-01 00:00:00.0"/>
    <s v="null"/>
    <s v="DF100220"/>
    <s v="PROFESOR TITULAR DE UNIVERSIDAD"/>
    <s v="R112"/>
    <x v="8"/>
    <n v="765"/>
    <s v="QUÍMICA ORGÁNICA"/>
  </r>
  <r>
    <x v="25"/>
    <x v="6"/>
    <n v="5111"/>
    <s v="5111G"/>
    <s v="GRUPO-A"/>
    <n v="30520840"/>
    <s v="Métodos instrumentales y experimientales en Química y Biotecnología"/>
    <s v="GG"/>
    <s v="GRUPO GRANDE"/>
    <s v="5111G"/>
    <s v="GG de Métodos instrumentales y experimientales en Química y Biotecnología"/>
    <s v="GRUPO-A"/>
    <s v="GG de Métodos instrumentales y experimientales en Química y Biotecnología"/>
    <s v="1S"/>
    <n v="30520840"/>
    <s v="TENA"/>
    <s v="VÁZQUEZ DE LA TORRE"/>
    <s v="MARÍA TERESA"/>
    <s v="matena"/>
    <s v="maria-teresa.tena@unirioja.es"/>
    <n v="0.9"/>
    <n v="0.9"/>
    <s v="A-0500"/>
    <s v="CATEDRATICO DE UNIVERSIDAD"/>
    <s v="01R"/>
    <s v="TIEMPO COMPLETO REDUCIDO"/>
    <s v="2016-09-15 00:00:00.0"/>
    <s v="null"/>
    <s v="DF100288"/>
    <s v="CATEDRÁTICO DE UNIVERSIDAD"/>
    <s v="R112"/>
    <x v="8"/>
    <n v="750"/>
    <s v="QUÍMICA ANALÍTICA"/>
  </r>
  <r>
    <x v="25"/>
    <x v="6"/>
    <n v="5111"/>
    <s v="5111L"/>
    <s v="GRUPO-A1"/>
    <n v="16557636"/>
    <s v="Métodos instrumentales y experimientales en Química y Biotecnología"/>
    <s v="GL"/>
    <s v="GRUPO DE LABORATORIO"/>
    <s v="5111L"/>
    <s v="GL de Métodos instrumentales y experimientales en Química y Biotecnología"/>
    <s v="GRUPO-A1"/>
    <s v="GL de Métodos instrumentales y experimientales en Química y Biotecnología"/>
    <s v="1S"/>
    <n v="16557636"/>
    <s v="BUSTO"/>
    <s v="SANCIRIÁN"/>
    <s v="JESÚS HÉCTOR"/>
    <s v="hebusto"/>
    <s v="hector.busto@unirioja.es"/>
    <n v="0.4"/>
    <n v="0.4"/>
    <n v="504"/>
    <s v="PROFESOR TITULAR UNIVERSIDAD"/>
    <s v="01R"/>
    <s v="TIEMPO COMPLETO REDUCIDO"/>
    <s v="2013-09-01 00:00:00.0"/>
    <s v="null"/>
    <s v="DF100220"/>
    <s v="PROFESOR TITULAR DE UNIVERSIDAD"/>
    <s v="R112"/>
    <x v="8"/>
    <n v="765"/>
    <s v="QUÍMICA ORGÁNICA"/>
  </r>
  <r>
    <x v="25"/>
    <x v="6"/>
    <n v="5111"/>
    <s v="5111L"/>
    <s v="GRUPO-A1"/>
    <n v="30520840"/>
    <s v="Métodos instrumentales y experimientales en Química y Biotecnología"/>
    <s v="GL"/>
    <s v="GRUPO DE LABORATORIO"/>
    <s v="5111L"/>
    <s v="GL de Métodos instrumentales y experimientales en Química y Biotecnología"/>
    <s v="GRUPO-A1"/>
    <s v="GL de Métodos instrumentales y experimientales en Química y Biotecnología"/>
    <s v="1S"/>
    <n v="30520840"/>
    <s v="TENA"/>
    <s v="VÁZQUEZ DE LA TORRE"/>
    <s v="MARÍA TERESA"/>
    <s v="matena"/>
    <s v="maria-teresa.tena@unirioja.es"/>
    <n v="0.6"/>
    <n v="0.6"/>
    <s v="A-0500"/>
    <s v="CATEDRATICO DE UNIVERSIDAD"/>
    <s v="01R"/>
    <s v="TIEMPO COMPLETO REDUCIDO"/>
    <s v="2016-09-15 00:00:00.0"/>
    <s v="null"/>
    <s v="DF100288"/>
    <s v="CATEDRÁTICO DE UNIVERSIDAD"/>
    <s v="R112"/>
    <x v="8"/>
    <n v="750"/>
    <s v="QUÍMICA ANALÍTICA"/>
  </r>
  <r>
    <x v="25"/>
    <x v="6"/>
    <n v="5111"/>
    <s v="5111L"/>
    <s v="GRUPO-A2"/>
    <n v="16557636"/>
    <s v="Métodos instrumentales y experimientales en Química y Biotecnología"/>
    <s v="GL"/>
    <s v="GRUPO DE LABORATORIO"/>
    <s v="5111L"/>
    <s v="GL de Métodos instrumentales y experimientales en Química y Biotecnología"/>
    <s v="GRUPO-A2"/>
    <s v="GL de Métodos instrumentales y experimientales en Química y Biotecnología"/>
    <s v="1S"/>
    <n v="16557636"/>
    <s v="BUSTO"/>
    <s v="SANCIRIÁN"/>
    <s v="JESÚS HÉCTOR"/>
    <s v="hebusto"/>
    <s v="hector.busto@unirioja.es"/>
    <n v="0.4"/>
    <n v="0.4"/>
    <n v="504"/>
    <s v="PROFESOR TITULAR UNIVERSIDAD"/>
    <s v="01R"/>
    <s v="TIEMPO COMPLETO REDUCIDO"/>
    <s v="2013-09-01 00:00:00.0"/>
    <s v="null"/>
    <s v="DF100220"/>
    <s v="PROFESOR TITULAR DE UNIVERSIDAD"/>
    <s v="R112"/>
    <x v="8"/>
    <n v="765"/>
    <s v="QUÍMICA ORGÁNICA"/>
  </r>
  <r>
    <x v="25"/>
    <x v="6"/>
    <n v="5111"/>
    <s v="5111L"/>
    <s v="GRUPO-A2"/>
    <n v="30520840"/>
    <s v="Métodos instrumentales y experimientales en Química y Biotecnología"/>
    <s v="GL"/>
    <s v="GRUPO DE LABORATORIO"/>
    <s v="5111L"/>
    <s v="GL de Métodos instrumentales y experimientales en Química y Biotecnología"/>
    <s v="GRUPO-A2"/>
    <s v="GL de Métodos instrumentales y experimientales en Química y Biotecnología"/>
    <s v="1S"/>
    <n v="30520840"/>
    <s v="TENA"/>
    <s v="VÁZQUEZ DE LA TORRE"/>
    <s v="MARÍA TERESA"/>
    <s v="matena"/>
    <s v="maria-teresa.tena@unirioja.es"/>
    <n v="0.6"/>
    <n v="0.6"/>
    <s v="A-0500"/>
    <s v="CATEDRATICO DE UNIVERSIDAD"/>
    <s v="01R"/>
    <s v="TIEMPO COMPLETO REDUCIDO"/>
    <s v="2016-09-15 00:00:00.0"/>
    <s v="null"/>
    <s v="DF100288"/>
    <s v="CATEDRÁTICO DE UNIVERSIDAD"/>
    <s v="R112"/>
    <x v="8"/>
    <n v="750"/>
    <s v="QUÍMICA ANALÍTICA"/>
  </r>
  <r>
    <x v="25"/>
    <x v="6"/>
    <n v="5112"/>
    <s v="5112G"/>
    <s v="GRUPO-A"/>
    <n v="690684"/>
    <s v="Técnicas experimentales en Biología Molecular"/>
    <s v="GG"/>
    <s v="GRUPO GRANDE"/>
    <s v="5112G"/>
    <s v="GG de Técnicas experimentales en Biología Molecular"/>
    <s v="GRUPO-A"/>
    <s v="GG de Técnicas experimentales en Biología Molecular"/>
    <s v="1S"/>
    <n v="690684"/>
    <s v="DIZY"/>
    <s v="SOTO"/>
    <s v="MARTA Mª INÉS"/>
    <s v="madizy"/>
    <s v="marta.dizy@unirioja.es"/>
    <n v="0.8"/>
    <n v="0.8"/>
    <n v="504"/>
    <s v="PROFESOR TITULAR UNIVERSIDAD"/>
    <s v="01R"/>
    <s v="TIEMPO COMPLETO REDUCIDO"/>
    <s v="2017-09-15 00:00:00.0"/>
    <s v="null"/>
    <s v="DF348"/>
    <s v="TITULAR DE UNIVERSIDAD"/>
    <s v="R101"/>
    <x v="4"/>
    <n v="60"/>
    <s v="BIOQUÍMICA Y BIOLOGÍA MOLECULAR"/>
  </r>
  <r>
    <x v="25"/>
    <x v="6"/>
    <n v="5112"/>
    <s v="5112G"/>
    <s v="GRUPO-A"/>
    <n v="16552787"/>
    <s v="Técnicas experimentales en Biología Molecular"/>
    <s v="GG"/>
    <s v="GRUPO GRANDE"/>
    <s v="5112G"/>
    <s v="GG de Técnicas experimentales en Biología Molecular"/>
    <s v="GRUPO-A"/>
    <s v="GG de Técnicas experimentales en Biología Molecular"/>
    <s v="1S"/>
    <n v="16552787"/>
    <s v="TENORIO"/>
    <s v="RODRÍGUEZ"/>
    <s v="CARMEN"/>
    <s v="catenori"/>
    <s v="carmen.tenorio@unirioja.es"/>
    <n v="0.7"/>
    <n v="0.7"/>
    <n v="504"/>
    <s v="PROFESOR TITULAR UNIVERSIDAD"/>
    <s v="01R"/>
    <s v="TIEMPO COMPLETO REDUCIDO"/>
    <s v="2018-09-17 00:00:00.0"/>
    <s v="null"/>
    <s v="DF100263"/>
    <s v="PROFESOR TITULAR DE UNIVERSIDAD"/>
    <s v="R101"/>
    <x v="4"/>
    <n v="60"/>
    <s v="BIOQUÍMICA Y BIOLOGÍA MOLECULAR"/>
  </r>
  <r>
    <x v="25"/>
    <x v="6"/>
    <n v="5112"/>
    <s v="5112L"/>
    <s v="GRUPO-A1"/>
    <n v="690684"/>
    <s v="Técnicas experimentales en Biología Molecular"/>
    <s v="GL"/>
    <s v="GRUPO DE LABORATORIO"/>
    <s v="5112L"/>
    <s v="GL de Técnicas experimentales en Biología Molecular"/>
    <s v="GRUPO-A1"/>
    <s v="GL de Técnicas experimentales en Biología Molecular"/>
    <s v="1S"/>
    <n v="690684"/>
    <s v="DIZY"/>
    <s v="SOTO"/>
    <s v="MARTA Mª INÉS"/>
    <s v="madizy"/>
    <s v="marta.dizy@unirioja.es"/>
    <n v="1.2"/>
    <n v="1.2"/>
    <n v="504"/>
    <s v="PROFESOR TITULAR UNIVERSIDAD"/>
    <s v="01R"/>
    <s v="TIEMPO COMPLETO REDUCIDO"/>
    <s v="2017-09-15 00:00:00.0"/>
    <s v="null"/>
    <s v="DF348"/>
    <s v="TITULAR DE UNIVERSIDAD"/>
    <s v="R101"/>
    <x v="4"/>
    <n v="60"/>
    <s v="BIOQUÍMICA Y BIOLOGÍA MOLECULAR"/>
  </r>
  <r>
    <x v="25"/>
    <x v="6"/>
    <n v="5112"/>
    <s v="5112L"/>
    <s v="GRUPO-A1"/>
    <n v="16552787"/>
    <s v="Técnicas experimentales en Biología Molecular"/>
    <s v="GL"/>
    <s v="GRUPO DE LABORATORIO"/>
    <s v="5112L"/>
    <s v="GL de Técnicas experimentales en Biología Molecular"/>
    <s v="GRUPO-A1"/>
    <s v="GL de Técnicas experimentales en Biología Molecular"/>
    <s v="1S"/>
    <n v="16552787"/>
    <s v="TENORIO"/>
    <s v="RODRÍGUEZ"/>
    <s v="CARMEN"/>
    <s v="catenori"/>
    <s v="carmen.tenorio@unirioja.es"/>
    <n v="1.3"/>
    <n v="1.3"/>
    <n v="504"/>
    <s v="PROFESOR TITULAR UNIVERSIDAD"/>
    <s v="01R"/>
    <s v="TIEMPO COMPLETO REDUCIDO"/>
    <s v="2018-09-17 00:00:00.0"/>
    <s v="null"/>
    <s v="DF100263"/>
    <s v="PROFESOR TITULAR DE UNIVERSIDAD"/>
    <s v="R101"/>
    <x v="4"/>
    <n v="60"/>
    <s v="BIOQUÍMICA Y BIOLOGÍA MOLECULAR"/>
  </r>
  <r>
    <x v="25"/>
    <x v="6"/>
    <n v="5112"/>
    <s v="5112L"/>
    <s v="GRUPO-A2"/>
    <n v="690684"/>
    <s v="Técnicas experimentales en Biología Molecular"/>
    <s v="GL"/>
    <s v="GRUPO DE LABORATORIO"/>
    <s v="5112L"/>
    <s v="GL de Técnicas experimentales en Biología Molecular"/>
    <s v="GRUPO-A2"/>
    <s v="GL de Técnicas experimentales en Biología Molecular"/>
    <s v="1S"/>
    <n v="690684"/>
    <s v="DIZY"/>
    <s v="SOTO"/>
    <s v="MARTA Mª INÉS"/>
    <s v="madizy"/>
    <s v="marta.dizy@unirioja.es"/>
    <n v="1.2"/>
    <n v="1.2"/>
    <n v="504"/>
    <s v="PROFESOR TITULAR UNIVERSIDAD"/>
    <s v="01R"/>
    <s v="TIEMPO COMPLETO REDUCIDO"/>
    <s v="2017-09-15 00:00:00.0"/>
    <s v="null"/>
    <s v="DF348"/>
    <s v="TITULAR DE UNIVERSIDAD"/>
    <s v="R101"/>
    <x v="4"/>
    <n v="60"/>
    <s v="BIOQUÍMICA Y BIOLOGÍA MOLECULAR"/>
  </r>
  <r>
    <x v="25"/>
    <x v="6"/>
    <n v="5112"/>
    <s v="5112L"/>
    <s v="GRUPO-A2"/>
    <n v="16552787"/>
    <s v="Técnicas experimentales en Biología Molecular"/>
    <s v="GL"/>
    <s v="GRUPO DE LABORATORIO"/>
    <s v="5112L"/>
    <s v="GL de Técnicas experimentales en Biología Molecular"/>
    <s v="GRUPO-A2"/>
    <s v="GL de Técnicas experimentales en Biología Molecular"/>
    <s v="1S"/>
    <n v="16552787"/>
    <s v="TENORIO"/>
    <s v="RODRÍGUEZ"/>
    <s v="CARMEN"/>
    <s v="catenori"/>
    <s v="carmen.tenorio@unirioja.es"/>
    <n v="1.3"/>
    <n v="1.3"/>
    <n v="504"/>
    <s v="PROFESOR TITULAR UNIVERSIDAD"/>
    <s v="01R"/>
    <s v="TIEMPO COMPLETO REDUCIDO"/>
    <s v="2018-09-17 00:00:00.0"/>
    <s v="null"/>
    <s v="DF100263"/>
    <s v="PROFESOR TITULAR DE UNIVERSIDAD"/>
    <s v="R101"/>
    <x v="4"/>
    <n v="60"/>
    <s v="BIOQUÍMICA Y BIOLOGÍA MOLECULAR"/>
  </r>
  <r>
    <x v="25"/>
    <x v="6"/>
    <n v="5113"/>
    <s v="5113G"/>
    <s v="GRUPO-A"/>
    <n v="16537949"/>
    <s v="Modelización de sistemas químicos y diseño de análisis biológicos"/>
    <s v="GG"/>
    <s v="GRUPO GRANDE"/>
    <s v="5113G"/>
    <s v="GG de Modelización de sistemas químicas y diseño de análisis biológicos"/>
    <s v="GRUPO-A"/>
    <s v="GG de Modelización de sistemas químicas y diseño de análisis biológicos"/>
    <s v="1S"/>
    <n v="16537949"/>
    <s v="SAN JUAN"/>
    <s v="DÍAZ"/>
    <s v="JUAN FÉLIX"/>
    <s v="juan"/>
    <s v="juanfelix.sanjuan@unirioja.es"/>
    <n v="1.5"/>
    <n v="1.5"/>
    <n v="500"/>
    <s v="CATEDRATICO DE UNIVERSIDAD"/>
    <s v="01R"/>
    <s v="TIEMPO COMPLETO REDUCIDO"/>
    <s v="2018-12-21 00:00:00.0"/>
    <s v="null"/>
    <s v="DF100380"/>
    <s v="CATEDRÁTICO DE UNIVERSIDAD"/>
    <s v="R111"/>
    <x v="7"/>
    <n v="570"/>
    <s v="LENGUAJES Y SISTEMAS INFORMÁTICOS"/>
  </r>
  <r>
    <x v="25"/>
    <x v="6"/>
    <n v="5113"/>
    <s v="5113G"/>
    <s v="GRUPO-A"/>
    <n v="16578210"/>
    <s v="Modelización de sistemas químicos y diseño de análisis biológicos"/>
    <s v="GG"/>
    <s v="GRUPO GRANDE"/>
    <s v="5113G"/>
    <s v="GG de Modelización de sistemas químicas y diseño de análisis biológicos"/>
    <s v="GRUPO-A"/>
    <s v="GG de Modelización de sistemas químicas y diseño de análisis biológicos"/>
    <s v="1S"/>
    <n v="16578210"/>
    <s v="SAMPEDRO"/>
    <s v="RUIZ"/>
    <s v="DIEGO"/>
    <s v="dsampedr"/>
    <s v="diego.sampedro@unirioja.es"/>
    <n v="1"/>
    <n v="1"/>
    <n v="504"/>
    <s v="PROFESOR TITULAR UNIVERSIDAD"/>
    <s v="01R"/>
    <s v="TIEMPO COMPLETO REDUCIDO"/>
    <s v="2016-09-15 00:00:00.0"/>
    <s v="null"/>
    <s v="DF100290"/>
    <s v="PROFESOR TITULAR DE UNIVERSIDAD"/>
    <s v="R112"/>
    <x v="8"/>
    <n v="765"/>
    <s v="QUÍMICA ORGÁNICA"/>
  </r>
  <r>
    <x v="25"/>
    <x v="6"/>
    <n v="5113"/>
    <s v="5113G"/>
    <s v="GRUPO-A"/>
    <n v="16580433"/>
    <s v="Modelización de sistemas químicos y diseño de análisis biológicos"/>
    <s v="GG"/>
    <s v="GRUPO GRANDE"/>
    <s v="5113G"/>
    <s v="GG de Modelización de sistemas químicas y diseño de análisis biológicos"/>
    <s v="GRUPO-A"/>
    <s v="GG de Modelización de sistemas químicas y diseño de análisis biológicos"/>
    <s v="1S"/>
    <n v="16580433"/>
    <s v="MARTÍNEZ"/>
    <s v="RUIZ"/>
    <s v="RODRIGO"/>
    <s v="romarine"/>
    <s v="rodrigo.martinez@unirioja.es"/>
    <n v="0.5"/>
    <n v="0.5"/>
    <n v="504"/>
    <s v="PROFESOR TITULAR UNIVERSIDAD"/>
    <s v="C01"/>
    <s v="TIEMPO COMPLETO"/>
    <s v="2018-12-18 00:00:00.0"/>
    <s v="null"/>
    <s v="DF100369"/>
    <s v="PROFESOR TITULAR DE UNIVERSIDAD"/>
    <s v="R112"/>
    <x v="8"/>
    <n v="755"/>
    <s v="QUÍMICA FÍSICA"/>
  </r>
  <r>
    <x v="25"/>
    <x v="6"/>
    <n v="5113"/>
    <s v="5113I"/>
    <s v="GRUPO-A1"/>
    <n v="16537949"/>
    <s v="Modelización de sistemas químicos y diseño de análisis biológicos"/>
    <s v="GI"/>
    <s v="GRUPO DE INFORMÁTICA"/>
    <s v="5113I"/>
    <s v="GI de Modelización de sistemas químicas y diseño de análisis biológicos"/>
    <s v="GRUPO-A1"/>
    <s v="GI de Modelización de sistemas químicas y diseño de análisis biológicos"/>
    <s v="1S"/>
    <n v="16537949"/>
    <s v="SAN JUAN"/>
    <s v="DÍAZ"/>
    <s v="JUAN FÉLIX"/>
    <s v="juan"/>
    <s v="juanfelix.sanjuan@unirioja.es"/>
    <n v="0.5"/>
    <n v="0.5"/>
    <n v="500"/>
    <s v="CATEDRATICO DE UNIVERSIDAD"/>
    <s v="01R"/>
    <s v="TIEMPO COMPLETO REDUCIDO"/>
    <s v="2018-12-21 00:00:00.0"/>
    <s v="null"/>
    <s v="DF100380"/>
    <s v="CATEDRÁTICO DE UNIVERSIDAD"/>
    <s v="R111"/>
    <x v="7"/>
    <n v="570"/>
    <s v="LENGUAJES Y SISTEMAS INFORMÁTICOS"/>
  </r>
  <r>
    <x v="25"/>
    <x v="6"/>
    <n v="5113"/>
    <s v="5113I"/>
    <s v="GRUPO-A1"/>
    <n v="16580433"/>
    <s v="Modelización de sistemas químicos y diseño de análisis biológicos"/>
    <s v="GI"/>
    <s v="GRUPO DE INFORMÁTICA"/>
    <s v="5113I"/>
    <s v="GI de Modelización de sistemas químicas y diseño de análisis biológicos"/>
    <s v="GRUPO-A1"/>
    <s v="GI de Modelización de sistemas químicas y diseño de análisis biológicos"/>
    <s v="1S"/>
    <n v="16580433"/>
    <s v="MARTÍNEZ"/>
    <s v="RUIZ"/>
    <s v="RODRIGO"/>
    <s v="romarine"/>
    <s v="rodrigo.martinez@unirioja.es"/>
    <n v="0.5"/>
    <n v="0.5"/>
    <n v="504"/>
    <s v="PROFESOR TITULAR UNIVERSIDAD"/>
    <s v="C01"/>
    <s v="TIEMPO COMPLETO"/>
    <s v="2018-12-18 00:00:00.0"/>
    <s v="null"/>
    <s v="DF100369"/>
    <s v="PROFESOR TITULAR DE UNIVERSIDAD"/>
    <s v="R112"/>
    <x v="8"/>
    <n v="755"/>
    <s v="QUÍMICA FÍSICA"/>
  </r>
  <r>
    <x v="25"/>
    <x v="6"/>
    <n v="5114"/>
    <s v="5114G"/>
    <s v="GRUPO-A"/>
    <n v="16581606"/>
    <s v="Empresa y nuevos retos"/>
    <s v="GG"/>
    <s v="GRUPO GRANDE"/>
    <s v="5114G"/>
    <s v="GG de Empresa y nuevos retos"/>
    <s v="GRUPO-A"/>
    <s v="GG de Empresa y nuevos retos"/>
    <s v="1S"/>
    <n v="16581606"/>
    <s v="SALAZAR"/>
    <s v="TERREROS"/>
    <s v="IDANA"/>
    <s v="idsalaza"/>
    <s v="idana.salazar@unirioja.es"/>
    <n v="2"/>
    <n v="2"/>
    <n v="536"/>
    <s v="PROFESOR INTERINO"/>
    <s v="C01"/>
    <s v="TIEMPO COMPLETO"/>
    <s v="2015-09-15 00:00:00.0"/>
    <s v="null"/>
    <s v="PI101024"/>
    <s v="PROFESOR CONTRATADO INTERINO"/>
    <s v="R104"/>
    <x v="0"/>
    <n v="650"/>
    <s v="ORGANIZACIÓN DE EMPRESAS"/>
  </r>
  <r>
    <x v="25"/>
    <x v="6"/>
    <n v="5115"/>
    <s v="5115G"/>
    <s v="GRUPO-A"/>
    <n v="5625302"/>
    <s v="Química Biológica"/>
    <s v="GG"/>
    <s v="GRUPO GRANDE"/>
    <s v="5115G"/>
    <s v="GG de Química Biológica"/>
    <s v="GRUPO-A"/>
    <s v="GG de Química Biológica"/>
    <s v="1S"/>
    <n v="5625302"/>
    <s v="TORRES"/>
    <s v="MANRIQUE"/>
    <s v="CARMEN"/>
    <s v="catorres"/>
    <s v="carmen.torres@unirioja.es"/>
    <n v="0.5"/>
    <n v="0.5"/>
    <n v="500"/>
    <s v="CATEDRATICO DE UNIVERSIDAD"/>
    <s v="01R"/>
    <s v="TIEMPO COMPLETO REDUCIDO"/>
    <s v="2014-09-15 00:00:00.0"/>
    <s v="null"/>
    <s v="DF100139"/>
    <s v="CATEDRATICO DE UNIVERSIDAD"/>
    <s v="R101"/>
    <x v="4"/>
    <n v="60"/>
    <s v="BIOQUÍMICA Y BIOLOGÍA MOLECULAR"/>
  </r>
  <r>
    <x v="25"/>
    <x v="6"/>
    <n v="5115"/>
    <s v="5115G"/>
    <s v="GRUPO-A"/>
    <n v="16517620"/>
    <s v="Química Biológica"/>
    <s v="GG"/>
    <s v="GRUPO GRANDE"/>
    <s v="5115G"/>
    <s v="GG de Química Biológica"/>
    <s v="GRUPO-A"/>
    <s v="GG de Química Biológica"/>
    <s v="1S"/>
    <n v="16517620"/>
    <s v="AVENOZA"/>
    <s v="AZNAR"/>
    <s v="ALBERTO"/>
    <s v="avenoza"/>
    <s v="alberto.avenoza@unirioja.es"/>
    <n v="2"/>
    <n v="2"/>
    <n v="500"/>
    <s v="CATEDRATICO DE UNIVERSIDAD"/>
    <s v="01R"/>
    <s v="TIEMPO COMPLETO REDUCIDO"/>
    <s v="2012-09-01 00:00:00.0"/>
    <s v="null"/>
    <s v="DF100221"/>
    <s v="PROFESOR CATEDRÁTICO DE UNIVERSIDAD"/>
    <s v="R112"/>
    <x v="8"/>
    <n v="765"/>
    <s v="QUÍMICA ORGÁNICA"/>
  </r>
  <r>
    <x v="25"/>
    <x v="6"/>
    <n v="5115"/>
    <s v="5115G"/>
    <s v="GRUPO-A"/>
    <n v="17140700"/>
    <s v="Química Biológica"/>
    <s v="GG"/>
    <s v="GRUPO GRANDE"/>
    <s v="5115G"/>
    <s v="GG de Química Biológica"/>
    <s v="GRUPO-A"/>
    <s v="GG de Química Biológica"/>
    <s v="1S"/>
    <n v="17140700"/>
    <s v="LALINDE"/>
    <s v="PEÑA"/>
    <s v="ELENA"/>
    <s v="elalinde"/>
    <s v="elena.lalinde@unirioja.es"/>
    <n v="1"/>
    <n v="1"/>
    <n v="500"/>
    <s v="CATEDRATICO DE UNIVERSIDAD"/>
    <s v="01R"/>
    <s v="TIEMPO COMPLETO REDUCIDO"/>
    <s v="2012-09-01 00:00:00.0"/>
    <s v="null"/>
    <s v="DF100217"/>
    <s v="CATEDRÁTICO DE UNIVERSIDAD"/>
    <s v="R112"/>
    <x v="8"/>
    <n v="760"/>
    <s v="QUÍMICA INORGÁNICA"/>
  </r>
  <r>
    <x v="25"/>
    <x v="6"/>
    <n v="5115"/>
    <s v="5115G"/>
    <s v="GRUPO-A"/>
    <n v="25136873"/>
    <s v="Química Biológica"/>
    <s v="GG"/>
    <s v="GRUPO GRANDE"/>
    <s v="5115G"/>
    <s v="GG de Química Biológica"/>
    <s v="GRUPO-A"/>
    <s v="GG de Química Biológica"/>
    <s v="1S"/>
    <n v="25136873"/>
    <s v="ZARAZAGA"/>
    <s v="CHAMORRO"/>
    <s v="MIRIAM"/>
    <s v="myzaraza"/>
    <s v="myriam.zarazaga@unirioja.es"/>
    <n v="0.5"/>
    <n v="0.5"/>
    <n v="504"/>
    <s v="PROFESOR TITULAR UNIVERSIDAD"/>
    <s v="01R"/>
    <s v="TIEMPO COMPLETO REDUCIDO"/>
    <s v="2015-09-15 00:00:00.0"/>
    <s v="null"/>
    <s v="DF100142"/>
    <s v="PROFESOR TITULAR DE UNIVIERSIDADQ"/>
    <s v="R101"/>
    <x v="4"/>
    <n v="60"/>
    <s v="BIOQUÍMICA Y BIOLOGÍA MOLECULAR"/>
  </r>
  <r>
    <x v="25"/>
    <x v="6"/>
    <n v="5116"/>
    <s v="5116G"/>
    <s v="GRUPO-A"/>
    <n v="16543785"/>
    <s v="Tecnología de materiales y biomateriales"/>
    <s v="GG"/>
    <s v="GRUPO GRANDE"/>
    <s v="5116G"/>
    <s v="GG de Tecnología de materiales y biomateriales"/>
    <s v="GRUPO-A"/>
    <s v="GG de Tecnología de materiales y biomateriales"/>
    <s v="1S"/>
    <n v="16543785"/>
    <s v="ZURBANO"/>
    <s v="ASENSIO"/>
    <s v="MARÍA DEL MAR"/>
    <s v="mmzurba"/>
    <s v="marimar.zurbano@unirioja.es"/>
    <n v="1"/>
    <n v="1"/>
    <n v="504"/>
    <s v="PROFESOR TITULAR UNIVERSIDAD"/>
    <s v="01R"/>
    <s v="TIEMPO COMPLETO REDUCIDO"/>
    <s v="2016-09-15 00:00:00.0"/>
    <s v="null"/>
    <s v="DF100149"/>
    <s v="PROFESOR TITULAR DE UNIVERSIDAD"/>
    <s v="R112"/>
    <x v="8"/>
    <n v="765"/>
    <s v="QUÍMICA ORGÁNICA"/>
  </r>
  <r>
    <x v="25"/>
    <x v="6"/>
    <n v="5116"/>
    <s v="5116G"/>
    <s v="GRUPO-A"/>
    <n v="16546910"/>
    <s v="Tecnología de materiales y biomateriales"/>
    <s v="GG"/>
    <s v="GRUPO GRANDE"/>
    <s v="5116G"/>
    <s v="GG de Tecnología de materiales y biomateriales"/>
    <s v="GRUPO-A"/>
    <s v="GG de Tecnología de materiales y biomateriales"/>
    <s v="1S"/>
    <n v="16546910"/>
    <s v="BERENGUER"/>
    <s v="MARÍN"/>
    <s v="JESÚS RUBÉN"/>
    <s v="jberen"/>
    <s v="jesus.berenguer@unirioja.es"/>
    <n v="1"/>
    <n v="1"/>
    <n v="504"/>
    <s v="PROFESOR TITULAR UNIVERSIDAD"/>
    <s v="01R"/>
    <s v="TIEMPO COMPLETO REDUCIDO"/>
    <s v="2012-09-01 00:00:00.0"/>
    <s v="null"/>
    <s v="DF100075"/>
    <s v="PROFESOR TITULAR DE UNIVERSIDAD"/>
    <s v="R112"/>
    <x v="8"/>
    <n v="760"/>
    <s v="QUÍMICA INORGÁNICA"/>
  </r>
  <r>
    <x v="25"/>
    <x v="6"/>
    <n v="5116"/>
    <s v="5116G"/>
    <s v="GRUPO-A"/>
    <n v="17836947"/>
    <s v="Tecnología de materiales y biomateriales"/>
    <s v="GG"/>
    <s v="GRUPO GRANDE"/>
    <s v="5116G"/>
    <s v="GG de Tecnología de materiales y biomateriales"/>
    <s v="GRUPO-A"/>
    <s v="GG de Tecnología de materiales y biomateriales"/>
    <s v="1S"/>
    <n v="17836947"/>
    <s v="CAMPOS"/>
    <s v="GARCÍA"/>
    <s v="PEDRO JOSÉ"/>
    <s v="pcampos"/>
    <s v="pedro.campos@unirioja.es"/>
    <n v="2"/>
    <n v="2"/>
    <n v="500"/>
    <s v="CATEDRATICO DE UNIVERSIDAD"/>
    <s v="01R"/>
    <s v="TIEMPO COMPLETO REDUCIDO"/>
    <s v="2012-09-01 00:00:00.0"/>
    <s v="null"/>
    <s v="DF32442"/>
    <s v="CATEDRÁTICO DE UNIVERSIDAD"/>
    <s v="R112"/>
    <x v="8"/>
    <n v="765"/>
    <s v="QUÍMICA ORGÁNICA"/>
  </r>
  <r>
    <x v="25"/>
    <x v="6"/>
    <n v="5116"/>
    <s v="5116R"/>
    <s v="GRUPO-A1"/>
    <n v="16546910"/>
    <s v="Tecnología de materiales y biomateriales"/>
    <s v="GR"/>
    <s v="GRUPO REDUCIDO"/>
    <s v="5116R"/>
    <s v="GR de Tecnología de materiales y biomateriales"/>
    <s v="GRUPO-A1"/>
    <s v="GR de Tecnología de materiales y biomateriales"/>
    <s v="1S"/>
    <n v="16546910"/>
    <s v="BERENGUER"/>
    <s v="MARÍN"/>
    <s v="JESÚS RUBÉN"/>
    <s v="jberen"/>
    <s v="jesus.berenguer@unirioja.es"/>
    <n v="0.5"/>
    <n v="0.5"/>
    <n v="504"/>
    <s v="PROFESOR TITULAR UNIVERSIDAD"/>
    <s v="01R"/>
    <s v="TIEMPO COMPLETO REDUCIDO"/>
    <s v="2012-09-01 00:00:00.0"/>
    <s v="null"/>
    <s v="DF100075"/>
    <s v="PROFESOR TITULAR DE UNIVERSIDAD"/>
    <s v="R112"/>
    <x v="8"/>
    <n v="760"/>
    <s v="QUÍMICA INORGÁNICA"/>
  </r>
  <r>
    <x v="25"/>
    <x v="6"/>
    <n v="5116"/>
    <s v="5116R"/>
    <s v="GRUPO-A1"/>
    <n v="17836947"/>
    <s v="Tecnología de materiales y biomateriales"/>
    <s v="GR"/>
    <s v="GRUPO REDUCIDO"/>
    <s v="5116R"/>
    <s v="GR de Tecnología de materiales y biomateriales"/>
    <s v="GRUPO-A1"/>
    <s v="GR de Tecnología de materiales y biomateriales"/>
    <s v="1S"/>
    <n v="17836947"/>
    <s v="CAMPOS"/>
    <s v="GARCÍA"/>
    <s v="PEDRO JOSÉ"/>
    <s v="pcampos"/>
    <s v="pedro.campos@unirioja.es"/>
    <n v="0.5"/>
    <n v="0.5"/>
    <n v="500"/>
    <s v="CATEDRATICO DE UNIVERSIDAD"/>
    <s v="01R"/>
    <s v="TIEMPO COMPLETO REDUCIDO"/>
    <s v="2012-09-01 00:00:00.0"/>
    <s v="null"/>
    <s v="DF32442"/>
    <s v="CATEDRÁTICO DE UNIVERSIDAD"/>
    <s v="R112"/>
    <x v="8"/>
    <n v="765"/>
    <s v="QUÍMICA ORGÁNICA"/>
  </r>
  <r>
    <x v="25"/>
    <x v="6"/>
    <n v="5117"/>
    <s v="5117G"/>
    <s v="GRUPO-A"/>
    <n v="8958579"/>
    <s v="Nanociencia y Nanotecnología"/>
    <s v="GG"/>
    <s v="GRUPO GRANDE"/>
    <s v="5117G"/>
    <s v="GG de Nanociencia y Nanotecnología"/>
    <s v="GRUPO-A"/>
    <s v="GG de Nanociencia y Nanotecnología"/>
    <s v="1S"/>
    <n v="8958579"/>
    <s v="RODRÍGUEZ"/>
    <s v="BARRANCO"/>
    <s v="MIGUEL ÁNGEL"/>
    <s v="miguelr"/>
    <s v="miguelangel.rodriguez@unirioja.es"/>
    <n v="1"/>
    <n v="1"/>
    <n v="500"/>
    <s v="CATEDRATICO DE UNIVERSIDAD"/>
    <s v="01R"/>
    <s v="TIEMPO COMPLETO REDUCIDO"/>
    <s v="2012-09-01 00:00:00.0"/>
    <s v="null"/>
    <s v="DF100237"/>
    <s v="CATEDRÁTICO DE UNIVERSIDAD"/>
    <s v="R112"/>
    <x v="8"/>
    <n v="765"/>
    <s v="QUÍMICA ORGÁNICA"/>
  </r>
  <r>
    <x v="25"/>
    <x v="6"/>
    <n v="5117"/>
    <s v="5117G"/>
    <s v="GRUPO-A"/>
    <n v="16547011"/>
    <s v="Nanociencia y Nanotecnología"/>
    <s v="GG"/>
    <s v="GRUPO GRANDE"/>
    <s v="5117G"/>
    <s v="GG de Nanociencia y Nanotecnología"/>
    <s v="GRUPO-A"/>
    <s v="GG de Nanociencia y Nanotecnología"/>
    <s v="1S"/>
    <n v="16547011"/>
    <s v="LÓPEZ DE LUZURIAGA"/>
    <s v="FERNÁNDEZ"/>
    <s v="JOSÉ MARÍA"/>
    <s v="jolopez"/>
    <s v="josemaria.lopez@unirioja.es"/>
    <n v="1"/>
    <n v="1"/>
    <n v="500"/>
    <s v="CATEDRATICO DE UNIVERSIDAD"/>
    <s v="01R"/>
    <s v="TIEMPO COMPLETO REDUCIDO"/>
    <s v="2016-09-15 00:00:00.0"/>
    <s v="null"/>
    <s v="DF100236"/>
    <s v="CATEDRÁTICO DE UNIVERSIDAD"/>
    <s v="R112"/>
    <x v="8"/>
    <n v="760"/>
    <s v="QUÍMICA INORGÁNICA"/>
  </r>
  <r>
    <x v="25"/>
    <x v="6"/>
    <n v="5117"/>
    <s v="5117G"/>
    <s v="GRUPO-A"/>
    <n v="33425090"/>
    <s v="Nanociencia y Nanotecnología"/>
    <s v="GG"/>
    <s v="GRUPO GRANDE"/>
    <s v="5117G"/>
    <s v="GG de Nanociencia y Nanotecnología"/>
    <s v="GRUPO-A"/>
    <s v="GG de Nanociencia y Nanotecnología"/>
    <s v="1S"/>
    <n v="33425090"/>
    <s v="MONGE"/>
    <s v="OROZ"/>
    <s v="MIGUEL"/>
    <s v="mimonge"/>
    <s v="miguel.monge@unirioja.es"/>
    <n v="1"/>
    <n v="1"/>
    <n v="504"/>
    <s v="PROFESOR TITULAR UNIVERSIDAD"/>
    <s v="01R"/>
    <s v="TIEMPO COMPLETO REDUCIDO"/>
    <s v="2017-09-15 00:00:00.0"/>
    <s v="null"/>
    <s v="DF100215"/>
    <s v="TITULAR DE UNIVERSIDAD"/>
    <s v="R112"/>
    <x v="8"/>
    <n v="760"/>
    <s v="QUÍMICA INORGÁNICA"/>
  </r>
  <r>
    <x v="25"/>
    <x v="6"/>
    <n v="5118"/>
    <s v="5118G"/>
    <s v="GRUPO-A"/>
    <n v="5386149"/>
    <s v="Temas frontera en Química"/>
    <s v="GG"/>
    <s v="GRUPO GRANDE"/>
    <s v="5118G"/>
    <s v="GG de Temas frontera en Química"/>
    <s v="GRUPO-A"/>
    <s v="GG de Temas frontera en Química"/>
    <s v="1S"/>
    <n v="5386149"/>
    <s v="MORENO"/>
    <s v="GARCÍA"/>
    <s v="MARÍA TERESA"/>
    <s v="temoreno"/>
    <s v="teresa.moreno@unirioja.es"/>
    <n v="1.8"/>
    <n v="1.8"/>
    <n v="500"/>
    <s v="CATEDRATICO DE UNIVERSIDAD"/>
    <s v="01R"/>
    <s v="TIEMPO COMPLETO REDUCIDO"/>
    <s v="2018-12-18 00:00:00.0"/>
    <s v="null"/>
    <s v="DF100381"/>
    <s v="CATEDRÁTICO DE UNIVERSIDAD"/>
    <s v="R112"/>
    <x v="8"/>
    <n v="760"/>
    <s v="QUÍMICA INORGÁNICA"/>
  </r>
  <r>
    <x v="25"/>
    <x v="6"/>
    <n v="5118"/>
    <s v="5118G"/>
    <s v="GRUPO-A"/>
    <n v="16553823"/>
    <s v="Temas frontera en Química"/>
    <s v="GG"/>
    <s v="GRUPO GRANDE"/>
    <s v="5118G"/>
    <s v="GG de Temas frontera en Química"/>
    <s v="GRUPO-A"/>
    <s v="GG de Temas frontera en Química"/>
    <s v="1S"/>
    <n v="16553823"/>
    <s v="OLMOS"/>
    <s v="PÉREZ"/>
    <s v="MARÍA ELENA"/>
    <s v="m-olmos"/>
    <s v="m-elena.olmos@unirioja.es"/>
    <n v="0.7"/>
    <n v="0.7"/>
    <n v="500"/>
    <s v="CATEDRATICO DE UNIVERSIDAD"/>
    <s v="01R"/>
    <s v="TIEMPO COMPLETO REDUCIDO"/>
    <s v="2018-12-18 00:00:00.0"/>
    <s v="null"/>
    <s v="DF100382"/>
    <s v="CATEDRÁTICO DE UNIVERSIDAD"/>
    <s v="R112"/>
    <x v="8"/>
    <n v="760"/>
    <s v="QUÍMICA INORGÁNICA"/>
  </r>
  <r>
    <x v="25"/>
    <x v="6"/>
    <n v="5118"/>
    <s v="5118G"/>
    <s v="GRUPO-A"/>
    <n v="16570470"/>
    <s v="Temas frontera en Química"/>
    <s v="GG"/>
    <s v="GRUPO GRANDE"/>
    <s v="5118G"/>
    <s v="GG de Temas frontera en Química"/>
    <s v="GRUPO-A"/>
    <s v="GG de Temas frontera en Química"/>
    <s v="1S"/>
    <n v="16570470"/>
    <s v="CORZANA"/>
    <s v="LÓPEZ"/>
    <s v="FRANCISCO"/>
    <s v="frcorzan"/>
    <s v="francisco.corzana@unirioja.es"/>
    <n v="1"/>
    <n v="1"/>
    <n v="504"/>
    <s v="PROFESOR TITULAR UNIVERSIDAD"/>
    <s v="01R"/>
    <s v="TIEMPO COMPLETO REDUCIDO"/>
    <s v="2018-09-17 00:00:00.0"/>
    <s v="null"/>
    <s v="DF100344"/>
    <s v="PROFESOR TITULAR DE UNIVERSIDAD"/>
    <s v="R112"/>
    <x v="8"/>
    <n v="765"/>
    <s v="QUÍMICA ORGÁNICA"/>
  </r>
  <r>
    <x v="25"/>
    <x v="6"/>
    <n v="5118"/>
    <s v="5118G"/>
    <s v="GRUPO-A"/>
    <n v="16578210"/>
    <s v="Temas frontera en Química"/>
    <s v="GG"/>
    <s v="GRUPO GRANDE"/>
    <s v="5118G"/>
    <s v="GG de Temas frontera en Química"/>
    <s v="GRUPO-A"/>
    <s v="GG de Temas frontera en Química"/>
    <s v="1S"/>
    <n v="16578210"/>
    <s v="SAMPEDRO"/>
    <s v="RUIZ"/>
    <s v="DIEGO"/>
    <s v="dsampedr"/>
    <s v="diego.sampedro@unirioja.es"/>
    <n v="0.5"/>
    <n v="0.5"/>
    <n v="504"/>
    <s v="PROFESOR TITULAR UNIVERSIDAD"/>
    <s v="01R"/>
    <s v="TIEMPO COMPLETO REDUCIDO"/>
    <s v="2016-09-15 00:00:00.0"/>
    <s v="null"/>
    <s v="DF100290"/>
    <s v="PROFESOR TITULAR DE UNIVERSIDAD"/>
    <s v="R112"/>
    <x v="8"/>
    <n v="765"/>
    <s v="QUÍMICA ORGÁNICA"/>
  </r>
  <r>
    <x v="25"/>
    <x v="6"/>
    <n v="5118"/>
    <s v="5118R"/>
    <s v="GRUPO-A1"/>
    <n v="16578210"/>
    <s v="Temas frontera en Química"/>
    <s v="GR"/>
    <s v="GRUPO REDUCIDO"/>
    <s v="5118R"/>
    <s v="GR de Temas frontera en Química"/>
    <s v="GRUPO-A1"/>
    <s v="GR de Temas frontera en Química"/>
    <s v="1S"/>
    <n v="16578210"/>
    <s v="SAMPEDRO"/>
    <s v="RUIZ"/>
    <s v="DIEGO"/>
    <s v="dsampedr"/>
    <s v="diego.sampedro@unirioja.es"/>
    <n v="1"/>
    <n v="1"/>
    <n v="504"/>
    <s v="PROFESOR TITULAR UNIVERSIDAD"/>
    <s v="01R"/>
    <s v="TIEMPO COMPLETO REDUCIDO"/>
    <s v="2016-09-15 00:00:00.0"/>
    <s v="null"/>
    <s v="DF100290"/>
    <s v="PROFESOR TITULAR DE UNIVERSIDAD"/>
    <s v="R112"/>
    <x v="8"/>
    <n v="765"/>
    <s v="QUÍMICA ORGÁNICA"/>
  </r>
  <r>
    <x v="25"/>
    <x v="6"/>
    <n v="5119"/>
    <s v="5119G"/>
    <s v="GRUPO-A"/>
    <n v="16542732"/>
    <s v="Técnicas avanzadas de determinación estructural"/>
    <s v="GG"/>
    <s v="GRUPO GRANDE"/>
    <s v="5119G"/>
    <s v="GG de Técnicas avanzadas de determinación estructural"/>
    <s v="GRUPO-A"/>
    <s v="GG de Técnicas avanzadas de determinación estructural"/>
    <s v="2S"/>
    <n v="16542732"/>
    <s v="PEREGRINA"/>
    <s v="GARCÍA"/>
    <s v="JESÚS MANUEL"/>
    <s v="pere11"/>
    <s v="jesusmanuel.peregrina@unirioja.es"/>
    <n v="1"/>
    <n v="1"/>
    <n v="500"/>
    <s v="CATEDRATICO DE UNIVERSIDAD"/>
    <s v="01R"/>
    <s v="TIEMPO COMPLETO REDUCIDO"/>
    <s v="2014-09-15 00:00:00.0"/>
    <s v="null"/>
    <s v="DF100238"/>
    <s v="CATEDRÁTICO DE UNIVERSIDAD"/>
    <s v="R112"/>
    <x v="8"/>
    <n v="765"/>
    <s v="QUÍMICA ORGÁNICA"/>
  </r>
  <r>
    <x v="25"/>
    <x v="6"/>
    <n v="5119"/>
    <s v="5119G"/>
    <s v="GRUPO-A"/>
    <n v="16546910"/>
    <s v="Técnicas avanzadas de determinación estructural"/>
    <s v="GG"/>
    <s v="GRUPO GRANDE"/>
    <s v="5119G"/>
    <s v="GG de Técnicas avanzadas de determinación estructural"/>
    <s v="GRUPO-A"/>
    <s v="GG de Técnicas avanzadas de determinación estructural"/>
    <s v="2S"/>
    <n v="16546910"/>
    <s v="BERENGUER"/>
    <s v="MARÍN"/>
    <s v="JESÚS RUBÉN"/>
    <s v="jberen"/>
    <s v="jesus.berenguer@unirioja.es"/>
    <n v="1.5"/>
    <n v="1.5"/>
    <n v="504"/>
    <s v="PROFESOR TITULAR UNIVERSIDAD"/>
    <s v="01R"/>
    <s v="TIEMPO COMPLETO REDUCIDO"/>
    <s v="2012-09-01 00:00:00.0"/>
    <s v="null"/>
    <s v="DF100075"/>
    <s v="PROFESOR TITULAR DE UNIVERSIDAD"/>
    <s v="R112"/>
    <x v="8"/>
    <n v="760"/>
    <s v="QUÍMICA INORGÁNICA"/>
  </r>
  <r>
    <x v="25"/>
    <x v="6"/>
    <n v="5119"/>
    <s v="5119G"/>
    <s v="GRUPO-A"/>
    <n v="16570470"/>
    <s v="Técnicas avanzadas de determinación estructural"/>
    <s v="GG"/>
    <s v="GRUPO GRANDE"/>
    <s v="5119G"/>
    <s v="GG de Técnicas avanzadas de determinación estructural"/>
    <s v="GRUPO-A"/>
    <s v="GG de Técnicas avanzadas de determinación estructural"/>
    <s v="2S"/>
    <n v="16570470"/>
    <s v="CORZANA"/>
    <s v="LÓPEZ"/>
    <s v="FRANCISCO"/>
    <s v="frcorzan"/>
    <s v="francisco.corzana@unirioja.es"/>
    <n v="1"/>
    <n v="1"/>
    <n v="504"/>
    <s v="PROFESOR TITULAR UNIVERSIDAD"/>
    <s v="01R"/>
    <s v="TIEMPO COMPLETO REDUCIDO"/>
    <s v="2018-09-17 00:00:00.0"/>
    <s v="null"/>
    <s v="DF100344"/>
    <s v="PROFESOR TITULAR DE UNIVERSIDAD"/>
    <s v="R112"/>
    <x v="8"/>
    <n v="765"/>
    <s v="QUÍMICA ORGÁNICA"/>
  </r>
  <r>
    <x v="25"/>
    <x v="6"/>
    <n v="5119"/>
    <s v="5119I"/>
    <s v="GRUPO-A1"/>
    <n v="16542732"/>
    <s v="Técnicas avanzadas de determinación estructural"/>
    <s v="GI"/>
    <s v="GRUPO DE INFORMÁTICA"/>
    <s v="5119I"/>
    <s v="GI de Técnicas avanzadas de determinación estructural"/>
    <s v="GRUPO-A1"/>
    <s v="GI de Técnicas avanzadas de determinación estructural"/>
    <s v="2S"/>
    <n v="16542732"/>
    <s v="PEREGRINA"/>
    <s v="GARCÍA"/>
    <s v="JESÚS MANUEL"/>
    <s v="pere11"/>
    <s v="jesusmanuel.peregrina@unirioja.es"/>
    <n v="0.5"/>
    <n v="0.5"/>
    <n v="500"/>
    <s v="CATEDRATICO DE UNIVERSIDAD"/>
    <s v="01R"/>
    <s v="TIEMPO COMPLETO REDUCIDO"/>
    <s v="2014-09-15 00:00:00.0"/>
    <s v="null"/>
    <s v="DF100238"/>
    <s v="CATEDRÁTICO DE UNIVERSIDAD"/>
    <s v="R112"/>
    <x v="8"/>
    <n v="765"/>
    <s v="QUÍMICA ORGÁNICA"/>
  </r>
  <r>
    <x v="25"/>
    <x v="6"/>
    <n v="5119"/>
    <s v="5119I"/>
    <s v="GRUPO-A1"/>
    <n v="16546910"/>
    <s v="Técnicas avanzadas de determinación estructural"/>
    <s v="GI"/>
    <s v="GRUPO DE INFORMÁTICA"/>
    <s v="5119I"/>
    <s v="GI de Técnicas avanzadas de determinación estructural"/>
    <s v="GRUPO-A1"/>
    <s v="GI de Técnicas avanzadas de determinación estructural"/>
    <s v="2S"/>
    <n v="16546910"/>
    <s v="BERENGUER"/>
    <s v="MARÍN"/>
    <s v="JESÚS RUBÉN"/>
    <s v="jberen"/>
    <s v="jesus.berenguer@unirioja.es"/>
    <n v="0.5"/>
    <n v="0.5"/>
    <n v="504"/>
    <s v="PROFESOR TITULAR UNIVERSIDAD"/>
    <s v="01R"/>
    <s v="TIEMPO COMPLETO REDUCIDO"/>
    <s v="2012-09-01 00:00:00.0"/>
    <s v="null"/>
    <s v="DF100075"/>
    <s v="PROFESOR TITULAR DE UNIVERSIDAD"/>
    <s v="R112"/>
    <x v="8"/>
    <n v="760"/>
    <s v="QUÍMICA INORGÁNICA"/>
  </r>
  <r>
    <x v="25"/>
    <x v="6"/>
    <n v="5119"/>
    <s v="5119I"/>
    <s v="GRUPO-A1"/>
    <n v="16570470"/>
    <s v="Técnicas avanzadas de determinación estructural"/>
    <s v="GI"/>
    <s v="GRUPO DE INFORMÁTICA"/>
    <s v="5119I"/>
    <s v="GI de Técnicas avanzadas de determinación estructural"/>
    <s v="GRUPO-A1"/>
    <s v="GI de Técnicas avanzadas de determinación estructural"/>
    <s v="2S"/>
    <n v="16570470"/>
    <s v="CORZANA"/>
    <s v="LÓPEZ"/>
    <s v="FRANCISCO"/>
    <s v="frcorzan"/>
    <s v="francisco.corzana@unirioja.es"/>
    <n v="0.5"/>
    <n v="0.5"/>
    <n v="504"/>
    <s v="PROFESOR TITULAR UNIVERSIDAD"/>
    <s v="01R"/>
    <s v="TIEMPO COMPLETO REDUCIDO"/>
    <s v="2018-09-17 00:00:00.0"/>
    <s v="null"/>
    <s v="DF100344"/>
    <s v="PROFESOR TITULAR DE UNIVERSIDAD"/>
    <s v="R112"/>
    <x v="8"/>
    <n v="765"/>
    <s v="QUÍMICA ORGÁNICA"/>
  </r>
  <r>
    <x v="25"/>
    <x v="6"/>
    <n v="5120"/>
    <s v="5120G"/>
    <s v="GRUPO-A"/>
    <n v="14245719"/>
    <s v="Biotecnología microbiana y aplicaciones"/>
    <s v="GG"/>
    <s v="GRUPO GRANDE"/>
    <s v="5120G"/>
    <s v="GG de Biotecnología microbiana y aplicaciones"/>
    <s v="GRUPO-A"/>
    <s v="GG de Biotecnología microbiana y aplicaciones"/>
    <s v="1S"/>
    <n v="14245719"/>
    <s v="RUIZ"/>
    <s v="LARREA"/>
    <s v="MARÍA FERNANDA"/>
    <s v="fernruiz"/>
    <s v="fernanda.ruiz@unirioja.es"/>
    <n v="1.5"/>
    <n v="1.5"/>
    <s v="A-0500"/>
    <s v="CATEDRATICO DE UNIVERSIDAD"/>
    <s v="01R"/>
    <s v="TIEMPO COMPLETO REDUCIDO"/>
    <s v="2012-09-01 00:00:00.0"/>
    <s v="null"/>
    <s v="DF100284"/>
    <s v="CATEDRÁTICO DE UNIVERSIDAD"/>
    <s v="R101"/>
    <x v="4"/>
    <n v="60"/>
    <s v="BIOQUÍMICA Y BIOLOGÍA MOLECULAR"/>
  </r>
  <r>
    <x v="25"/>
    <x v="6"/>
    <n v="5120"/>
    <s v="5120I"/>
    <s v="GRUPO-A1"/>
    <n v="14245719"/>
    <s v="Biotecnología microbiana y aplicaciones"/>
    <s v="GI"/>
    <s v="GRUPO DE INFORMÁTICA"/>
    <s v="5120I"/>
    <s v="GI de Biotecnología microbiana y aplicaciones"/>
    <s v="GRUPO-A1"/>
    <s v="GI de Biotecnología microbiana y aplicaciones"/>
    <s v="1S"/>
    <n v="14245719"/>
    <s v="RUIZ"/>
    <s v="LARREA"/>
    <s v="MARÍA FERNANDA"/>
    <s v="fernruiz"/>
    <s v="fernanda.ruiz@unirioja.es"/>
    <n v="1.1000000000000001"/>
    <n v="1.1000000000000001"/>
    <s v="A-0500"/>
    <s v="CATEDRATICO DE UNIVERSIDAD"/>
    <s v="01R"/>
    <s v="TIEMPO COMPLETO REDUCIDO"/>
    <s v="2012-09-01 00:00:00.0"/>
    <s v="null"/>
    <s v="DF100284"/>
    <s v="CATEDRÁTICO DE UNIVERSIDAD"/>
    <s v="R101"/>
    <x v="4"/>
    <n v="60"/>
    <s v="BIOQUÍMICA Y BIOLOGÍA MOLECULAR"/>
  </r>
  <r>
    <x v="25"/>
    <x v="6"/>
    <n v="5120"/>
    <s v="5120L"/>
    <s v="GRUPO-A1"/>
    <n v="14245719"/>
    <s v="Biotecnología microbiana y aplicaciones"/>
    <s v="GL"/>
    <s v="GRUPO DE LABORATORIO"/>
    <s v="5120L"/>
    <s v="GL de Biotecnología microbiana y aplicaciones"/>
    <s v="GRUPO-A1"/>
    <s v="GL de Biotecnología microbiana y aplicaciones"/>
    <s v="1S"/>
    <n v="14245719"/>
    <s v="RUIZ"/>
    <s v="LARREA"/>
    <s v="MARÍA FERNANDA"/>
    <s v="fernruiz"/>
    <s v="fernanda.ruiz@unirioja.es"/>
    <n v="0.4"/>
    <n v="0.4"/>
    <s v="A-0500"/>
    <s v="CATEDRATICO DE UNIVERSIDAD"/>
    <s v="01R"/>
    <s v="TIEMPO COMPLETO REDUCIDO"/>
    <s v="2012-09-01 00:00:00.0"/>
    <s v="null"/>
    <s v="DF100284"/>
    <s v="CATEDRÁTICO DE UNIVERSIDAD"/>
    <s v="R101"/>
    <x v="4"/>
    <n v="60"/>
    <s v="BIOQUÍMICA Y BIOLOGÍA MOLECULAR"/>
  </r>
  <r>
    <x v="25"/>
    <x v="6"/>
    <n v="5121"/>
    <s v="5121G"/>
    <s v="GRUPO-A"/>
    <n v="5625302"/>
    <s v="Biotecnología y seguridad alimentaria"/>
    <s v="GG"/>
    <s v="GRUPO GRANDE"/>
    <s v="5121G"/>
    <s v="GG de Biotecnología y seguridad alimentaria"/>
    <s v="GRUPO-A"/>
    <s v="GG de Biotecnología y seguridad alimentaria"/>
    <s v="1S"/>
    <n v="5625302"/>
    <s v="TORRES"/>
    <s v="MANRIQUE"/>
    <s v="CARMEN"/>
    <s v="catorres"/>
    <s v="carmen.torres@unirioja.es"/>
    <n v="1.2"/>
    <n v="1.2"/>
    <n v="500"/>
    <s v="CATEDRATICO DE UNIVERSIDAD"/>
    <s v="01R"/>
    <s v="TIEMPO COMPLETO REDUCIDO"/>
    <s v="2014-09-15 00:00:00.0"/>
    <s v="null"/>
    <s v="DF100139"/>
    <s v="CATEDRATICO DE UNIVERSIDAD"/>
    <s v="R101"/>
    <x v="4"/>
    <n v="60"/>
    <s v="BIOQUÍMICA Y BIOLOGÍA MOLECULAR"/>
  </r>
  <r>
    <x v="25"/>
    <x v="6"/>
    <n v="5121"/>
    <s v="5121G"/>
    <s v="GRUPO-A"/>
    <n v="9740221"/>
    <s v="Biotecnología y seguridad alimentaria"/>
    <s v="GG"/>
    <s v="GRUPO GRANDE"/>
    <s v="5121G"/>
    <s v="GG de Biotecnología y seguridad alimentaria"/>
    <s v="GRUPO-A"/>
    <s v="GG de Biotecnología y seguridad alimentaria"/>
    <s v="1S"/>
    <n v="9740221"/>
    <s v="GONZÁLEZ"/>
    <s v="FANDOS"/>
    <s v="MARÍA ELENA"/>
    <s v="elengonz"/>
    <s v="elena.gonzalez@unirioja.es"/>
    <n v="1"/>
    <n v="1"/>
    <n v="500"/>
    <s v="CATEDRATICO DE UNIVERSIDAD"/>
    <s v="01R"/>
    <s v="TIEMPO COMPLETO REDUCIDO"/>
    <s v="2016-09-15 00:00:00.0"/>
    <s v="null"/>
    <s v="DF100230"/>
    <s v="CATEDRÁTICO DE UNIVERSIDAD"/>
    <s v="R101"/>
    <x v="4"/>
    <n v="780"/>
    <s v="TECNOLOGÍA DE ALIMENTOS"/>
  </r>
  <r>
    <x v="25"/>
    <x v="6"/>
    <n v="5121"/>
    <s v="5121G"/>
    <s v="GRUPO-A"/>
    <n v="25136873"/>
    <s v="Biotecnología y seguridad alimentaria"/>
    <s v="GG"/>
    <s v="GRUPO GRANDE"/>
    <s v="5121G"/>
    <s v="GG de Biotecnología y seguridad alimentaria"/>
    <s v="GRUPO-A"/>
    <s v="GG de Biotecnología y seguridad alimentaria"/>
    <s v="1S"/>
    <n v="25136873"/>
    <s v="ZARAZAGA"/>
    <s v="CHAMORRO"/>
    <s v="MIRIAM"/>
    <s v="myzaraza"/>
    <s v="myriam.zarazaga@unirioja.es"/>
    <n v="0.8"/>
    <n v="0.8"/>
    <n v="504"/>
    <s v="PROFESOR TITULAR UNIVERSIDAD"/>
    <s v="01R"/>
    <s v="TIEMPO COMPLETO REDUCIDO"/>
    <s v="2015-09-15 00:00:00.0"/>
    <s v="null"/>
    <s v="DF100142"/>
    <s v="PROFESOR TITULAR DE UNIVIERSIDADQ"/>
    <s v="R101"/>
    <x v="4"/>
    <n v="60"/>
    <s v="BIOQUÍMICA Y BIOLOGÍA MOLECULAR"/>
  </r>
  <r>
    <x v="25"/>
    <x v="6"/>
    <n v="5121"/>
    <s v="5121L"/>
    <s v="GRUPO-A1"/>
    <n v="9740221"/>
    <s v="Biotecnología y seguridad alimentaria"/>
    <s v="GL"/>
    <s v="GRUPO DE LABORATORIO"/>
    <s v="5121L"/>
    <s v="GL de Biotecnología y seguridad alimentaria"/>
    <s v="GRUPO-A1"/>
    <s v="GL de Biotecnología y seguridad alimentaria"/>
    <s v="1S"/>
    <n v="9740221"/>
    <s v="GONZÁLEZ"/>
    <s v="FANDOS"/>
    <s v="MARÍA ELENA"/>
    <s v="elengonz"/>
    <s v="elena.gonzalez@unirioja.es"/>
    <n v="0.5"/>
    <n v="0.5"/>
    <n v="500"/>
    <s v="CATEDRATICO DE UNIVERSIDAD"/>
    <s v="01R"/>
    <s v="TIEMPO COMPLETO REDUCIDO"/>
    <s v="2016-09-15 00:00:00.0"/>
    <s v="null"/>
    <s v="DF100230"/>
    <s v="CATEDRÁTICO DE UNIVERSIDAD"/>
    <s v="R101"/>
    <x v="4"/>
    <n v="780"/>
    <s v="TECNOLOGÍA DE ALIMENTOS"/>
  </r>
  <r>
    <x v="25"/>
    <x v="6"/>
    <n v="5121"/>
    <s v="5121L"/>
    <s v="GRUPO-A1"/>
    <n v="25136873"/>
    <s v="Biotecnología y seguridad alimentaria"/>
    <s v="GL"/>
    <s v="GRUPO DE LABORATORIO"/>
    <s v="5121L"/>
    <s v="GL de Biotecnología y seguridad alimentaria"/>
    <s v="GRUPO-A1"/>
    <s v="GL de Biotecnología y seguridad alimentaria"/>
    <s v="1S"/>
    <n v="25136873"/>
    <s v="ZARAZAGA"/>
    <s v="CHAMORRO"/>
    <s v="MIRIAM"/>
    <s v="myzaraza"/>
    <s v="myriam.zarazaga@unirioja.es"/>
    <n v="0.5"/>
    <n v="0.5"/>
    <n v="504"/>
    <s v="PROFESOR TITULAR UNIVERSIDAD"/>
    <s v="01R"/>
    <s v="TIEMPO COMPLETO REDUCIDO"/>
    <s v="2015-09-15 00:00:00.0"/>
    <s v="null"/>
    <s v="DF100142"/>
    <s v="PROFESOR TITULAR DE UNIVIERSIDADQ"/>
    <s v="R101"/>
    <x v="4"/>
    <n v="60"/>
    <s v="BIOQUÍMICA Y BIOLOGÍA MOLECULAR"/>
  </r>
  <r>
    <x v="25"/>
    <x v="6"/>
    <n v="5121"/>
    <s v="5121R"/>
    <s v="GRUPO-A1"/>
    <n v="9740221"/>
    <s v="Biotecnología y seguridad alimentaria"/>
    <s v="GR"/>
    <s v="GRUPO REDUCIDO"/>
    <s v="5121R"/>
    <s v="GR de Biotecnología y seguridad alimentaria"/>
    <s v="GRUPO-A1"/>
    <s v="GR de Biotecnología y seguridad alimentaria"/>
    <s v="1S"/>
    <n v="9740221"/>
    <s v="GONZÁLEZ"/>
    <s v="FANDOS"/>
    <s v="MARÍA ELENA"/>
    <s v="elengonz"/>
    <s v="elena.gonzalez@unirioja.es"/>
    <n v="0.5"/>
    <n v="0.5"/>
    <n v="500"/>
    <s v="CATEDRATICO DE UNIVERSIDAD"/>
    <s v="01R"/>
    <s v="TIEMPO COMPLETO REDUCIDO"/>
    <s v="2016-09-15 00:00:00.0"/>
    <s v="null"/>
    <s v="DF100230"/>
    <s v="CATEDRÁTICO DE UNIVERSIDAD"/>
    <s v="R101"/>
    <x v="4"/>
    <n v="780"/>
    <s v="TECNOLOGÍA DE ALIMENTOS"/>
  </r>
  <r>
    <x v="25"/>
    <x v="6"/>
    <n v="5122"/>
    <s v="5122G"/>
    <s v="GRUPO-A"/>
    <n v="5625302"/>
    <s v="Nuevos retos en biotecnología y salud"/>
    <s v="GG"/>
    <s v="GRUPO GRANDE"/>
    <s v="5122G"/>
    <s v="GG de Nuevos retos en biotecnología y salud"/>
    <s v="GRUPO-A"/>
    <s v="GG de Nuevos retos en biotecnología y salud"/>
    <s v="1S"/>
    <n v="5625302"/>
    <s v="TORRES"/>
    <s v="MANRIQUE"/>
    <s v="CARMEN"/>
    <s v="catorres"/>
    <s v="carmen.torres@unirioja.es"/>
    <n v="1.5"/>
    <n v="1.5"/>
    <n v="500"/>
    <s v="CATEDRATICO DE UNIVERSIDAD"/>
    <s v="01R"/>
    <s v="TIEMPO COMPLETO REDUCIDO"/>
    <s v="2014-09-15 00:00:00.0"/>
    <s v="null"/>
    <s v="DF100139"/>
    <s v="CATEDRATICO DE UNIVERSIDAD"/>
    <s v="R101"/>
    <x v="4"/>
    <n v="60"/>
    <s v="BIOQUÍMICA Y BIOLOGÍA MOLECULAR"/>
  </r>
  <r>
    <x v="25"/>
    <x v="6"/>
    <n v="5123"/>
    <s v="5123G"/>
    <s v="GRUPO-A"/>
    <n v="5625302"/>
    <s v="Patología y diagnóstico molecular"/>
    <s v="GG"/>
    <s v="GRUPO GRANDE"/>
    <s v="5123G"/>
    <s v="GG de Patología y diagnóstico molecular"/>
    <s v="GRUPO-A"/>
    <s v="GG de Patología y diagnóstico molecular"/>
    <s v="2S"/>
    <n v="5625302"/>
    <s v="TORRES"/>
    <s v="MANRIQUE"/>
    <s v="CARMEN"/>
    <s v="catorres"/>
    <s v="carmen.torres@unirioja.es"/>
    <n v="0.5"/>
    <n v="0.5"/>
    <n v="500"/>
    <s v="CATEDRATICO DE UNIVERSIDAD"/>
    <s v="01R"/>
    <s v="TIEMPO COMPLETO REDUCIDO"/>
    <s v="2014-09-15 00:00:00.0"/>
    <s v="null"/>
    <s v="DF100139"/>
    <s v="CATEDRATICO DE UNIVERSIDAD"/>
    <s v="R101"/>
    <x v="4"/>
    <n v="60"/>
    <s v="BIOQUÍMICA Y BIOLOGÍA MOLECULAR"/>
  </r>
  <r>
    <x v="25"/>
    <x v="6"/>
    <n v="5124"/>
    <s v="5124G"/>
    <s v="GRUPO-A"/>
    <n v="14245719"/>
    <s v="Genómica y proteómica"/>
    <s v="GG"/>
    <s v="GRUPO GRANDE"/>
    <s v="5124G"/>
    <s v="GG de Genómica y proteómica"/>
    <s v="GRUPO-A"/>
    <s v="GG de Genómica y proteómica"/>
    <s v="2S"/>
    <n v="14245719"/>
    <s v="RUIZ"/>
    <s v="LARREA"/>
    <s v="MARÍA FERNANDA"/>
    <s v="fernruiz"/>
    <s v="fernanda.ruiz@unirioja.es"/>
    <n v="0.8"/>
    <n v="0.8"/>
    <s v="A-0500"/>
    <s v="CATEDRATICO DE UNIVERSIDAD"/>
    <s v="01R"/>
    <s v="TIEMPO COMPLETO REDUCIDO"/>
    <s v="2012-09-01 00:00:00.0"/>
    <s v="null"/>
    <s v="DF100284"/>
    <s v="CATEDRÁTICO DE UNIVERSIDAD"/>
    <s v="R101"/>
    <x v="4"/>
    <n v="60"/>
    <s v="BIOQUÍMICA Y BIOLOGÍA MOLECULAR"/>
  </r>
  <r>
    <x v="25"/>
    <x v="6"/>
    <n v="5124"/>
    <s v="5124I"/>
    <s v="GRUPO-A1"/>
    <n v="14245719"/>
    <s v="Genómica y proteómica"/>
    <s v="GI"/>
    <s v="GRUPO DE INFORMÁTICA"/>
    <s v="5124I"/>
    <s v="GI de Genómica y proteómica"/>
    <s v="GRUPO-A1"/>
    <s v="GI de Genómica y proteómica"/>
    <s v="2S"/>
    <n v="14245719"/>
    <s v="RUIZ"/>
    <s v="LARREA"/>
    <s v="MARÍA FERNANDA"/>
    <s v="fernruiz"/>
    <s v="fernanda.ruiz@unirioja.es"/>
    <n v="0.1"/>
    <n v="0.1"/>
    <s v="A-0500"/>
    <s v="CATEDRATICO DE UNIVERSIDAD"/>
    <s v="01R"/>
    <s v="TIEMPO COMPLETO REDUCIDO"/>
    <s v="2012-09-01 00:00:00.0"/>
    <s v="null"/>
    <s v="DF100284"/>
    <s v="CATEDRÁTICO DE UNIVERSIDAD"/>
    <s v="R101"/>
    <x v="4"/>
    <n v="60"/>
    <s v="BIOQUÍMICA Y BIOLOGÍA MOLECULAR"/>
  </r>
  <r>
    <x v="25"/>
    <x v="6"/>
    <n v="5124"/>
    <s v="5124L"/>
    <s v="GRUPO-A1"/>
    <n v="14245719"/>
    <s v="Genómica y proteómica"/>
    <s v="GL"/>
    <s v="GRUPO DE LABORATORIO"/>
    <s v="5124L"/>
    <s v="GL de Genómica y proteómica"/>
    <s v="GRUPO-A1"/>
    <s v="GL de Genómica y proteómica"/>
    <s v="2S"/>
    <n v="14245719"/>
    <s v="RUIZ"/>
    <s v="LARREA"/>
    <s v="MARÍA FERNANDA"/>
    <s v="fernruiz"/>
    <s v="fernanda.ruiz@unirioja.es"/>
    <n v="0.6"/>
    <n v="0.6"/>
    <s v="A-0500"/>
    <s v="CATEDRATICO DE UNIVERSIDAD"/>
    <s v="01R"/>
    <s v="TIEMPO COMPLETO REDUCIDO"/>
    <s v="2012-09-01 00:00:00.0"/>
    <s v="null"/>
    <s v="DF100284"/>
    <s v="CATEDRÁTICO DE UNIVERSIDAD"/>
    <s v="R101"/>
    <x v="4"/>
    <n v="60"/>
    <s v="BIOQUÍMICA Y BIOLOGÍA MOLECULAR"/>
  </r>
  <r>
    <x v="25"/>
    <x v="6"/>
    <n v="5125"/>
    <s v="5125G"/>
    <s v="GRUPO-A"/>
    <n v="690684"/>
    <s v="Prácticas externas"/>
    <s v="GG"/>
    <s v="GRUPO GRANDE"/>
    <s v="5125G"/>
    <s v="GG de Prácticas externas"/>
    <s v="GRUPO-A"/>
    <s v="GG de Prácticas externas"/>
    <s v="2S"/>
    <n v="690684"/>
    <s v="DIZY"/>
    <s v="SOTO"/>
    <s v="MARTA Mª INÉS"/>
    <s v="madizy"/>
    <s v="marta.dizy@unirioja.es"/>
    <n v="0.1"/>
    <n v="0.1"/>
    <n v="504"/>
    <s v="PROFESOR TITULAR UNIVERSIDAD"/>
    <s v="01R"/>
    <s v="TIEMPO COMPLETO REDUCIDO"/>
    <s v="2017-09-15 00:00:00.0"/>
    <s v="null"/>
    <s v="DF348"/>
    <s v="TITULAR DE UNIVERSIDAD"/>
    <s v="R101"/>
    <x v="4"/>
    <n v="60"/>
    <s v="BIOQUÍMICA Y BIOLOGÍA MOLECULAR"/>
  </r>
  <r>
    <x v="25"/>
    <x v="6"/>
    <n v="5125"/>
    <s v="5125G"/>
    <s v="GRUPO-A"/>
    <n v="5386149"/>
    <s v="Prácticas externas"/>
    <s v="GG"/>
    <s v="GRUPO GRANDE"/>
    <s v="5125G"/>
    <s v="GG de Prácticas externas"/>
    <s v="GRUPO-A"/>
    <s v="GG de Prácticas externas"/>
    <s v="2S"/>
    <n v="5386149"/>
    <s v="MORENO"/>
    <s v="GARCÍA"/>
    <s v="MARÍA TERESA"/>
    <s v="temoreno"/>
    <s v="teresa.moreno@unirioja.es"/>
    <n v="0.1"/>
    <n v="0.1"/>
    <n v="500"/>
    <s v="CATEDRATICO DE UNIVERSIDAD"/>
    <s v="01R"/>
    <s v="TIEMPO COMPLETO REDUCIDO"/>
    <s v="2018-12-18 00:00:00.0"/>
    <s v="null"/>
    <s v="DF100381"/>
    <s v="CATEDRÁTICO DE UNIVERSIDAD"/>
    <s v="R112"/>
    <x v="8"/>
    <n v="760"/>
    <s v="QUÍMICA INORGÁNICA"/>
  </r>
  <r>
    <x v="25"/>
    <x v="6"/>
    <n v="5125"/>
    <s v="5125G"/>
    <s v="GRUPO-A"/>
    <n v="5625302"/>
    <s v="Prácticas externas"/>
    <s v="GG"/>
    <s v="GRUPO GRANDE"/>
    <s v="5125G"/>
    <s v="GG de Prácticas externas"/>
    <s v="GRUPO-A"/>
    <s v="GG de Prácticas externas"/>
    <s v="2S"/>
    <n v="5625302"/>
    <s v="TORRES"/>
    <s v="MANRIQUE"/>
    <s v="CARMEN"/>
    <s v="catorres"/>
    <s v="carmen.torres@unirioja.es"/>
    <n v="0.1"/>
    <n v="0.1"/>
    <n v="500"/>
    <s v="CATEDRATICO DE UNIVERSIDAD"/>
    <s v="01R"/>
    <s v="TIEMPO COMPLETO REDUCIDO"/>
    <s v="2014-09-15 00:00:00.0"/>
    <s v="null"/>
    <s v="DF100139"/>
    <s v="CATEDRATICO DE UNIVERSIDAD"/>
    <s v="R101"/>
    <x v="4"/>
    <n v="60"/>
    <s v="BIOQUÍMICA Y BIOLOGÍA MOLECULAR"/>
  </r>
  <r>
    <x v="25"/>
    <x v="6"/>
    <n v="5125"/>
    <s v="5125G"/>
    <s v="GRUPO-A"/>
    <n v="8958579"/>
    <s v="Prácticas externas"/>
    <s v="GG"/>
    <s v="GRUPO GRANDE"/>
    <s v="5125G"/>
    <s v="GG de Prácticas externas"/>
    <s v="GRUPO-A"/>
    <s v="GG de Prácticas externas"/>
    <s v="2S"/>
    <n v="8958579"/>
    <s v="RODRÍGUEZ"/>
    <s v="BARRANCO"/>
    <s v="MIGUEL ÁNGEL"/>
    <s v="miguelr"/>
    <s v="miguelangel.rodriguez@unirioja.es"/>
    <n v="0.1"/>
    <n v="0.1"/>
    <n v="500"/>
    <s v="CATEDRATICO DE UNIVERSIDAD"/>
    <s v="01R"/>
    <s v="TIEMPO COMPLETO REDUCIDO"/>
    <s v="2012-09-01 00:00:00.0"/>
    <s v="null"/>
    <s v="DF100237"/>
    <s v="CATEDRÁTICO DE UNIVERSIDAD"/>
    <s v="R112"/>
    <x v="8"/>
    <n v="765"/>
    <s v="QUÍMICA ORGÁNICA"/>
  </r>
  <r>
    <x v="25"/>
    <x v="6"/>
    <n v="5125"/>
    <s v="5125G"/>
    <s v="GRUPO-A"/>
    <n v="9740221"/>
    <s v="Prácticas externas"/>
    <s v="GG"/>
    <s v="GRUPO GRANDE"/>
    <s v="5125G"/>
    <s v="GG de Prácticas externas"/>
    <s v="GRUPO-A"/>
    <s v="GG de Prácticas externas"/>
    <s v="2S"/>
    <n v="9740221"/>
    <s v="GONZÁLEZ"/>
    <s v="FANDOS"/>
    <s v="MARÍA ELENA"/>
    <s v="elengonz"/>
    <s v="elena.gonzalez@unirioja.es"/>
    <n v="0.1"/>
    <n v="0.1"/>
    <n v="500"/>
    <s v="CATEDRATICO DE UNIVERSIDAD"/>
    <s v="01R"/>
    <s v="TIEMPO COMPLETO REDUCIDO"/>
    <s v="2016-09-15 00:00:00.0"/>
    <s v="null"/>
    <s v="DF100230"/>
    <s v="CATEDRÁTICO DE UNIVERSIDAD"/>
    <s v="R101"/>
    <x v="4"/>
    <n v="780"/>
    <s v="TECNOLOGÍA DE ALIMENTOS"/>
  </r>
  <r>
    <x v="25"/>
    <x v="6"/>
    <n v="5125"/>
    <s v="5125G"/>
    <s v="GRUPO-A"/>
    <n v="16546910"/>
    <s v="Prácticas externas"/>
    <s v="GG"/>
    <s v="GRUPO GRANDE"/>
    <s v="5125G"/>
    <s v="GG de Prácticas externas"/>
    <s v="GRUPO-A"/>
    <s v="GG de Prácticas externas"/>
    <s v="2S"/>
    <n v="16546910"/>
    <s v="BERENGUER"/>
    <s v="MARÍN"/>
    <s v="JESÚS RUBÉN"/>
    <s v="jberen"/>
    <s v="jesus.berenguer@unirioja.es"/>
    <n v="0.1"/>
    <n v="0.1"/>
    <n v="504"/>
    <s v="PROFESOR TITULAR UNIVERSIDAD"/>
    <s v="01R"/>
    <s v="TIEMPO COMPLETO REDUCIDO"/>
    <s v="2012-09-01 00:00:00.0"/>
    <s v="null"/>
    <s v="DF100075"/>
    <s v="PROFESOR TITULAR DE UNIVERSIDAD"/>
    <s v="R112"/>
    <x v="8"/>
    <n v="760"/>
    <s v="QUÍMICA INORGÁNICA"/>
  </r>
  <r>
    <x v="25"/>
    <x v="6"/>
    <n v="5125"/>
    <s v="5125G"/>
    <s v="GRUPO-A"/>
    <n v="16552787"/>
    <s v="Prácticas externas"/>
    <s v="GG"/>
    <s v="GRUPO GRANDE"/>
    <s v="5125G"/>
    <s v="GG de Prácticas externas"/>
    <s v="GRUPO-A"/>
    <s v="GG de Prácticas externas"/>
    <s v="2S"/>
    <n v="16552787"/>
    <s v="TENORIO"/>
    <s v="RODRÍGUEZ"/>
    <s v="CARMEN"/>
    <s v="catenori"/>
    <s v="carmen.tenorio@unirioja.es"/>
    <n v="0.1"/>
    <n v="0.1"/>
    <n v="504"/>
    <s v="PROFESOR TITULAR UNIVERSIDAD"/>
    <s v="01R"/>
    <s v="TIEMPO COMPLETO REDUCIDO"/>
    <s v="2018-09-17 00:00:00.0"/>
    <s v="null"/>
    <s v="DF100263"/>
    <s v="PROFESOR TITULAR DE UNIVERSIDAD"/>
    <s v="R101"/>
    <x v="4"/>
    <n v="60"/>
    <s v="BIOQUÍMICA Y BIOLOGÍA MOLECULAR"/>
  </r>
  <r>
    <x v="25"/>
    <x v="6"/>
    <n v="5125"/>
    <s v="5125G"/>
    <s v="GRUPO-A"/>
    <n v="16553823"/>
    <s v="Prácticas externas"/>
    <s v="GG"/>
    <s v="GRUPO GRANDE"/>
    <s v="5125G"/>
    <s v="GG de Prácticas externas"/>
    <s v="GRUPO-A"/>
    <s v="GG de Prácticas externas"/>
    <s v="2S"/>
    <n v="16553823"/>
    <s v="OLMOS"/>
    <s v="PÉREZ"/>
    <s v="MARÍA ELENA"/>
    <s v="m-olmos"/>
    <s v="m-elena.olmos@unirioja.es"/>
    <n v="0.1"/>
    <n v="0.1"/>
    <n v="500"/>
    <s v="CATEDRATICO DE UNIVERSIDAD"/>
    <s v="01R"/>
    <s v="TIEMPO COMPLETO REDUCIDO"/>
    <s v="2018-12-18 00:00:00.0"/>
    <s v="null"/>
    <s v="DF100382"/>
    <s v="CATEDRÁTICO DE UNIVERSIDAD"/>
    <s v="R112"/>
    <x v="8"/>
    <n v="760"/>
    <s v="QUÍMICA INORGÁNICA"/>
  </r>
  <r>
    <x v="25"/>
    <x v="6"/>
    <n v="5125"/>
    <s v="5125G"/>
    <s v="GRUPO-A"/>
    <n v="16557636"/>
    <s v="Prácticas externas"/>
    <s v="GG"/>
    <s v="GRUPO GRANDE"/>
    <s v="5125G"/>
    <s v="GG de Prácticas externas"/>
    <s v="GRUPO-A"/>
    <s v="GG de Prácticas externas"/>
    <s v="2S"/>
    <n v="16557636"/>
    <s v="BUSTO"/>
    <s v="SANCIRIÁN"/>
    <s v="JESÚS HÉCTOR"/>
    <s v="hebusto"/>
    <s v="hector.busto@unirioja.es"/>
    <n v="0.1"/>
    <n v="0.1"/>
    <n v="504"/>
    <s v="PROFESOR TITULAR UNIVERSIDAD"/>
    <s v="01R"/>
    <s v="TIEMPO COMPLETO REDUCIDO"/>
    <s v="2013-09-01 00:00:00.0"/>
    <s v="null"/>
    <s v="DF100220"/>
    <s v="PROFESOR TITULAR DE UNIVERSIDAD"/>
    <s v="R112"/>
    <x v="8"/>
    <n v="765"/>
    <s v="QUÍMICA ORGÁNICA"/>
  </r>
  <r>
    <x v="25"/>
    <x v="6"/>
    <n v="5125"/>
    <s v="5125G"/>
    <s v="GRUPO-A"/>
    <n v="16578210"/>
    <s v="Prácticas externas"/>
    <s v="GG"/>
    <s v="GRUPO GRANDE"/>
    <s v="5125G"/>
    <s v="GG de Prácticas externas"/>
    <s v="GRUPO-A"/>
    <s v="GG de Prácticas externas"/>
    <s v="2S"/>
    <n v="16578210"/>
    <s v="SAMPEDRO"/>
    <s v="RUIZ"/>
    <s v="DIEGO"/>
    <s v="dsampedr"/>
    <s v="diego.sampedro@unirioja.es"/>
    <n v="0.1"/>
    <n v="0.1"/>
    <n v="504"/>
    <s v="PROFESOR TITULAR UNIVERSIDAD"/>
    <s v="01R"/>
    <s v="TIEMPO COMPLETO REDUCIDO"/>
    <s v="2016-09-15 00:00:00.0"/>
    <s v="null"/>
    <s v="DF100290"/>
    <s v="PROFESOR TITULAR DE UNIVERSIDAD"/>
    <s v="R112"/>
    <x v="8"/>
    <n v="765"/>
    <s v="QUÍMICA ORGÁNICA"/>
  </r>
  <r>
    <x v="25"/>
    <x v="6"/>
    <n v="5125"/>
    <s v="5125G"/>
    <s v="GRUPO-A"/>
    <n v="17836947"/>
    <s v="Prácticas externas"/>
    <s v="GG"/>
    <s v="GRUPO GRANDE"/>
    <s v="5125G"/>
    <s v="GG de Prácticas externas"/>
    <s v="GRUPO-A"/>
    <s v="GG de Prácticas externas"/>
    <s v="2S"/>
    <n v="17836947"/>
    <s v="CAMPOS"/>
    <s v="GARCÍA"/>
    <s v="PEDRO JOSÉ"/>
    <s v="pcampos"/>
    <s v="pedro.campos@unirioja.es"/>
    <n v="0"/>
    <n v="0"/>
    <n v="500"/>
    <s v="CATEDRATICO DE UNIVERSIDAD"/>
    <s v="01R"/>
    <s v="TIEMPO COMPLETO REDUCIDO"/>
    <s v="2012-09-01 00:00:00.0"/>
    <s v="null"/>
    <s v="DF32442"/>
    <s v="CATEDRÁTICO DE UNIVERSIDAD"/>
    <s v="R112"/>
    <x v="8"/>
    <n v="765"/>
    <s v="QUÍMICA ORGÁNICA"/>
  </r>
  <r>
    <x v="25"/>
    <x v="6"/>
    <n v="5126"/>
    <s v="5126G"/>
    <s v="GRUPO-A"/>
    <n v="17836947"/>
    <s v="Trabajo fin de máster"/>
    <s v="GG"/>
    <s v="GRUPO GRANDE"/>
    <s v="5126G"/>
    <s v="GG de Trabajo fin de máster"/>
    <s v="GRUPO-A"/>
    <s v="GG de Trabajo fin de máster"/>
    <s v="I"/>
    <n v="17836947"/>
    <s v="CAMPOS"/>
    <s v="GARCÍA"/>
    <s v="PEDRO JOSÉ"/>
    <s v="pcampos"/>
    <s v="pedro.campos@unirioja.es"/>
    <n v="0"/>
    <n v="0"/>
    <n v="500"/>
    <s v="CATEDRATICO DE UNIVERSIDAD"/>
    <s v="01R"/>
    <s v="TIEMPO COMPLETO REDUCIDO"/>
    <s v="2012-09-01 00:00:00.0"/>
    <s v="null"/>
    <s v="DF32442"/>
    <s v="CATEDRÁTICO DE UNIVERSIDAD"/>
    <s v="R112"/>
    <x v="8"/>
    <n v="765"/>
    <s v="QUÍMICA ORGÁNICA"/>
  </r>
  <r>
    <x v="26"/>
    <x v="6"/>
    <n v="5127"/>
    <s v="5127G"/>
    <s v="GRUPO-A"/>
    <n v="16572280"/>
    <s v="Estrategia empresarial"/>
    <s v="GG"/>
    <s v="GRUPO GRANDE"/>
    <s v="5127G"/>
    <s v="GG de Estrategia empresarial"/>
    <s v="GRUPO-A"/>
    <s v="GG de Estrategia empresarial"/>
    <s v="1S"/>
    <n v="16572280"/>
    <s v="GÓMEZ"/>
    <s v="VILLASCUERNA"/>
    <s v="JAIME"/>
    <s v="jagomev"/>
    <s v="jaime.gomez@unirioja.es"/>
    <n v="1.35"/>
    <n v="1.35"/>
    <n v="500"/>
    <s v="CATEDRATICO DE UNIVERSIDAD"/>
    <s v="C01"/>
    <s v="TIEMPO COMPLETO"/>
    <s v="2017-09-15 00:00:00.0"/>
    <s v="null"/>
    <s v="DF100336"/>
    <s v="CATEDRÁTICO DE UNIVERSIDAD"/>
    <s v="R104"/>
    <x v="0"/>
    <n v="650"/>
    <s v="ORGANIZACIÓN DE EMPRESAS"/>
  </r>
  <r>
    <x v="26"/>
    <x v="6"/>
    <n v="5127"/>
    <s v="5127G"/>
    <s v="GRUPO-A"/>
    <n v="16594506"/>
    <s v="Estrategia empresarial"/>
    <s v="GG"/>
    <s v="GRUPO GRANDE"/>
    <s v="5127G"/>
    <s v="GG de Estrategia empresarial"/>
    <s v="GRUPO-A"/>
    <s v="GG de Estrategia empresarial"/>
    <s v="1S"/>
    <n v="16594506"/>
    <s v="VARGAS"/>
    <s v="MONTOYA"/>
    <s v="PILAR"/>
    <s v="pivargas"/>
    <s v="pilar.vargas@unirioja.es"/>
    <n v="1.35"/>
    <n v="1.35"/>
    <n v="504"/>
    <s v="PROFESOR TITULAR UNIVERSIDAD"/>
    <s v="C01"/>
    <s v="TIEMPO COMPLETO"/>
    <s v="2018-11-26 00:00:00.0"/>
    <s v="null"/>
    <s v="DF100362"/>
    <s v="PROFESOR TITULAR DE UNIVERSIDAD"/>
    <s v="R104"/>
    <x v="0"/>
    <n v="650"/>
    <s v="ORGANIZACIÓN DE EMPRESAS"/>
  </r>
  <r>
    <x v="26"/>
    <x v="6"/>
    <n v="5127"/>
    <s v="5127R"/>
    <s v="GRUPO-A1"/>
    <n v="16572280"/>
    <s v="Estrategia empresarial"/>
    <s v="GR"/>
    <s v="GRUPO REDUCIDO"/>
    <s v="5127R"/>
    <s v="GR de Estrategia empresarial"/>
    <s v="GRUPO-A1"/>
    <s v="GR de Estrategia empresarial"/>
    <s v="1S"/>
    <n v="16572280"/>
    <s v="GÓMEZ"/>
    <s v="VILLASCUERNA"/>
    <s v="JAIME"/>
    <s v="jagomev"/>
    <s v="jaime.gomez@unirioja.es"/>
    <n v="0.65"/>
    <n v="0.65"/>
    <n v="500"/>
    <s v="CATEDRATICO DE UNIVERSIDAD"/>
    <s v="C01"/>
    <s v="TIEMPO COMPLETO"/>
    <s v="2017-09-15 00:00:00.0"/>
    <s v="null"/>
    <s v="DF100336"/>
    <s v="CATEDRÁTICO DE UNIVERSIDAD"/>
    <s v="R104"/>
    <x v="0"/>
    <n v="650"/>
    <s v="ORGANIZACIÓN DE EMPRESAS"/>
  </r>
  <r>
    <x v="26"/>
    <x v="6"/>
    <n v="5127"/>
    <s v="5127R"/>
    <s v="GRUPO-A1"/>
    <n v="16594506"/>
    <s v="Estrategia empresarial"/>
    <s v="GR"/>
    <s v="GRUPO REDUCIDO"/>
    <s v="5127R"/>
    <s v="GR de Estrategia empresarial"/>
    <s v="GRUPO-A1"/>
    <s v="GR de Estrategia empresarial"/>
    <s v="1S"/>
    <n v="16594506"/>
    <s v="VARGAS"/>
    <s v="MONTOYA"/>
    <s v="PILAR"/>
    <s v="pivargas"/>
    <s v="pilar.vargas@unirioja.es"/>
    <n v="0.65"/>
    <n v="0.65"/>
    <n v="504"/>
    <s v="PROFESOR TITULAR UNIVERSIDAD"/>
    <s v="C01"/>
    <s v="TIEMPO COMPLETO"/>
    <s v="2018-11-26 00:00:00.0"/>
    <s v="null"/>
    <s v="DF100362"/>
    <s v="PROFESOR TITULAR DE UNIVERSIDAD"/>
    <s v="R104"/>
    <x v="0"/>
    <n v="650"/>
    <s v="ORGANIZACIÓN DE EMPRESAS"/>
  </r>
  <r>
    <x v="26"/>
    <x v="6"/>
    <n v="5128"/>
    <s v="5128G"/>
    <s v="GRUPO-A"/>
    <n v="16542461"/>
    <s v="Liderazgo"/>
    <s v="GG"/>
    <s v="GRUPO GRANDE"/>
    <s v="5128G"/>
    <s v="GG de Liderazgo"/>
    <s v="GRUPO-A"/>
    <s v="GG de Liderazgo"/>
    <s v="1S"/>
    <n v="16542461"/>
    <s v="CASTRESANA"/>
    <s v="RUIZ CARRILLO"/>
    <s v="JOSÉ IGNACIO"/>
    <s v="jocastre"/>
    <s v="jignacio.castresana@unirioja.es"/>
    <n v="1.3"/>
    <n v="1.3"/>
    <n v="504"/>
    <s v="PROFESOR TITULAR UNIVERSIDAD"/>
    <s v="01A"/>
    <s v="TIEMPO COMPLETO AMPLIADO"/>
    <s v="2012-09-01 00:00:00.0"/>
    <s v="null"/>
    <s v="DF31294"/>
    <s v="TITULAR DE UNIVERSIDAD"/>
    <s v="R104"/>
    <x v="0"/>
    <n v="650"/>
    <s v="ORGANIZACIÓN DE EMPRESAS"/>
  </r>
  <r>
    <x v="26"/>
    <x v="6"/>
    <n v="5128"/>
    <s v="5128R"/>
    <s v="GRUPO-A1"/>
    <n v="16542461"/>
    <s v="Liderazgo"/>
    <s v="GR"/>
    <s v="GRUPO REDUCIDO"/>
    <s v="5128R"/>
    <s v="GR de Liderazgo"/>
    <s v="GRUPO-A1"/>
    <s v="GR de Liderazgo"/>
    <s v="1S"/>
    <n v="16542461"/>
    <s v="CASTRESANA"/>
    <s v="RUIZ CARRILLO"/>
    <s v="JOSÉ IGNACIO"/>
    <s v="jocastre"/>
    <s v="jignacio.castresana@unirioja.es"/>
    <n v="0.7"/>
    <n v="0.7"/>
    <n v="504"/>
    <s v="PROFESOR TITULAR UNIVERSIDAD"/>
    <s v="01A"/>
    <s v="TIEMPO COMPLETO AMPLIADO"/>
    <s v="2012-09-01 00:00:00.0"/>
    <s v="null"/>
    <s v="DF31294"/>
    <s v="TITULAR DE UNIVERSIDAD"/>
    <s v="R104"/>
    <x v="0"/>
    <n v="650"/>
    <s v="ORGANIZACIÓN DE EMPRESAS"/>
  </r>
  <r>
    <x v="26"/>
    <x v="6"/>
    <n v="5129"/>
    <s v="5129G"/>
    <s v="GRUPO-A"/>
    <n v="18033042"/>
    <s v="Reporting corporativo"/>
    <s v="GG"/>
    <s v="GRUPO GRANDE"/>
    <s v="5129G"/>
    <s v="GG de Reporting corporativo"/>
    <s v="GRUPO-A"/>
    <s v="GG de Reporting corporativo"/>
    <s v="1S"/>
    <n v="18033042"/>
    <s v="BLANCO"/>
    <s v="PASCUAL"/>
    <s v="LUIS"/>
    <s v="lublanco"/>
    <s v="luis.blanco@unirioja.es"/>
    <n v="1.5"/>
    <n v="1.5"/>
    <n v="534"/>
    <s v="CONTRATADO DOCTOR -TIPO 1"/>
    <s v="C01"/>
    <s v="TIEMPO COMPLETO"/>
    <s v="2011-07-29 00:00:00.0"/>
    <s v="null"/>
    <s v="PI100783"/>
    <s v="PROFESOR CONTRATADO DOCTOR"/>
    <s v="R104"/>
    <x v="0"/>
    <n v="230"/>
    <s v="ECONOMÍA FINANCIERA Y CONTABILIDAD"/>
  </r>
  <r>
    <x v="26"/>
    <x v="6"/>
    <n v="5129"/>
    <s v="5129R"/>
    <s v="GRUPO-A1"/>
    <n v="16545318"/>
    <s v="Reporting corporativo"/>
    <s v="GR"/>
    <s v="GRUPO REDUCIDO"/>
    <s v="5129R"/>
    <s v="GR de Reporting corporativo"/>
    <s v="GRUPO-A1"/>
    <s v="GR de Reporting corporativo"/>
    <s v="1S"/>
    <n v="16545318"/>
    <s v="RUIZ-OLALLA"/>
    <s v="CORCUERA"/>
    <s v="Mª CARMEN"/>
    <s v="caruiz-o"/>
    <s v="carmen.ruiz-olalla@unirioja.es"/>
    <n v="0.6"/>
    <n v="0.6"/>
    <n v="504"/>
    <s v="PROFESOR TITULAR UNIVERSIDAD"/>
    <s v="01A"/>
    <s v="TIEMPO COMPLETO AMPLIADO"/>
    <s v="2012-09-01 00:00:00.0"/>
    <s v="null"/>
    <s v="DF100082"/>
    <s v="PROFESOR TITULAR DE UNIVERSIDAD"/>
    <s v="R104"/>
    <x v="0"/>
    <n v="230"/>
    <s v="ECONOMÍA FINANCIERA Y CONTABILIDAD"/>
  </r>
  <r>
    <x v="26"/>
    <x v="6"/>
    <n v="5129"/>
    <s v="5129R"/>
    <s v="GRUPO-A1"/>
    <n v="16802653"/>
    <s v="Reporting corporativo"/>
    <s v="GR"/>
    <s v="GRUPO REDUCIDO"/>
    <s v="5129R"/>
    <s v="GR de Reporting corporativo"/>
    <s v="GRUPO-A1"/>
    <s v="GR de Reporting corporativo"/>
    <s v="1S"/>
    <n v="16802653"/>
    <s v="MARÍN"/>
    <s v="VINUESA"/>
    <s v="LUZ MARÍA"/>
    <s v="lumarin"/>
    <s v="luz-maria.marin@unirioja.es"/>
    <n v="0.6"/>
    <n v="0.6"/>
    <n v="536"/>
    <s v="PROFESOR INTERINO"/>
    <s v="C01"/>
    <s v="TIEMPO COMPLETO"/>
    <s v="2016-09-15 00:00:00.0"/>
    <s v="null"/>
    <s v="PI101109"/>
    <s v="PROFESOR CONTRATADO INTERINO"/>
    <s v="R104"/>
    <x v="0"/>
    <n v="230"/>
    <s v="ECONOMÍA FINANCIERA Y CONTABILIDAD"/>
  </r>
  <r>
    <x v="26"/>
    <x v="6"/>
    <n v="5129"/>
    <s v="5129R"/>
    <s v="GRUPO-A1"/>
    <n v="18033042"/>
    <s v="Reporting corporativo"/>
    <s v="GR"/>
    <s v="GRUPO REDUCIDO"/>
    <s v="5129R"/>
    <s v="GR de Reporting corporativo"/>
    <s v="GRUPO-A1"/>
    <s v="GR de Reporting corporativo"/>
    <s v="1S"/>
    <n v="18033042"/>
    <s v="BLANCO"/>
    <s v="PASCUAL"/>
    <s v="LUIS"/>
    <s v="lublanco"/>
    <s v="luis.blanco@unirioja.es"/>
    <n v="0.3"/>
    <n v="0.3"/>
    <n v="534"/>
    <s v="CONTRATADO DOCTOR -TIPO 1"/>
    <s v="C01"/>
    <s v="TIEMPO COMPLETO"/>
    <s v="2011-07-29 00:00:00.0"/>
    <s v="null"/>
    <s v="PI100783"/>
    <s v="PROFESOR CONTRATADO DOCTOR"/>
    <s v="R104"/>
    <x v="0"/>
    <n v="230"/>
    <s v="ECONOMÍA FINANCIERA Y CONTABILIDAD"/>
  </r>
  <r>
    <x v="26"/>
    <x v="6"/>
    <n v="5130"/>
    <s v="5130G"/>
    <s v="GRUPO-A"/>
    <n v="17159455"/>
    <s v="Finanzas corporativas"/>
    <s v="GG"/>
    <s v="GRUPO GRANDE"/>
    <s v="5130G"/>
    <s v="GG de Finanzas corporativas"/>
    <s v="GRUPO-A"/>
    <s v="GG de Finanzas corporativas"/>
    <s v="1S"/>
    <n v="17159455"/>
    <s v="RUIZ"/>
    <s v="CABESTRE"/>
    <s v="FCO. JAVIER"/>
    <s v="fjruiz"/>
    <s v="javier.ruiz@unirioja.es"/>
    <n v="1.5"/>
    <n v="1.5"/>
    <n v="500"/>
    <s v="CATEDRATICO DE UNIVERSIDAD"/>
    <s v="01R"/>
    <s v="TIEMPO COMPLETO REDUCIDO"/>
    <s v="2016-11-12 00:00:00.0"/>
    <s v="null"/>
    <s v="DF100335"/>
    <s v="CATEDRÁTICO DE UNIVERSIDAD"/>
    <s v="R104"/>
    <x v="0"/>
    <n v="230"/>
    <s v="ECONOMÍA FINANCIERA Y CONTABILIDAD"/>
  </r>
  <r>
    <x v="26"/>
    <x v="6"/>
    <n v="5130"/>
    <s v="5130R"/>
    <s v="GRUPO-A1"/>
    <n v="17159455"/>
    <s v="Finanzas corporativas"/>
    <s v="GR"/>
    <s v="GRUPO REDUCIDO"/>
    <s v="5130R"/>
    <s v="GR de Finanzas corporativas"/>
    <s v="GRUPO-A1"/>
    <s v="GR de Finanzas corporativas"/>
    <s v="1S"/>
    <n v="17159455"/>
    <s v="RUIZ"/>
    <s v="CABESTRE"/>
    <s v="FCO. JAVIER"/>
    <s v="fjruiz"/>
    <s v="javier.ruiz@unirioja.es"/>
    <n v="1.5"/>
    <n v="1.5"/>
    <n v="500"/>
    <s v="CATEDRATICO DE UNIVERSIDAD"/>
    <s v="01R"/>
    <s v="TIEMPO COMPLETO REDUCIDO"/>
    <s v="2016-11-12 00:00:00.0"/>
    <s v="null"/>
    <s v="DF100335"/>
    <s v="CATEDRÁTICO DE UNIVERSIDAD"/>
    <s v="R104"/>
    <x v="0"/>
    <n v="230"/>
    <s v="ECONOMÍA FINANCIERA Y CONTABILIDAD"/>
  </r>
  <r>
    <x v="26"/>
    <x v="6"/>
    <n v="5131"/>
    <s v="5131G"/>
    <s v="GRUPO-A"/>
    <n v="10828501"/>
    <s v="Dirección comercial"/>
    <s v="GG"/>
    <s v="GRUPO GRANDE"/>
    <s v="5131G"/>
    <s v="GG de Dirección comercial"/>
    <s v="GRUPO-A"/>
    <s v="GG de Dirección comercial"/>
    <s v="1S"/>
    <n v="10828501"/>
    <s v="RUIZ"/>
    <s v="VEGA"/>
    <s v="AGUSTÍN V."/>
    <s v="agusruve"/>
    <s v="agustin.ruiz@unirioja.es"/>
    <n v="2"/>
    <n v="2"/>
    <n v="500"/>
    <s v="CATEDRATICO DE UNIVERSIDAD"/>
    <s v="01A"/>
    <s v="TIEMPO COMPLETO AMPLIADO"/>
    <s v="2013-09-01 00:00:00.0"/>
    <s v="null"/>
    <s v="DF31131"/>
    <s v="CATEDRÁTICO DE UNIVERSIDAD"/>
    <s v="R104"/>
    <x v="0"/>
    <n v="95"/>
    <s v="COMERCIALIZACIÓN E INVESTIGACIÓN DE MERCADOS"/>
  </r>
  <r>
    <x v="26"/>
    <x v="6"/>
    <n v="5131"/>
    <s v="5131R"/>
    <s v="GRUPO-A1"/>
    <n v="10828501"/>
    <s v="Dirección comercial"/>
    <s v="GR"/>
    <s v="GRUPO REDUCIDO"/>
    <s v="5131R"/>
    <s v="GR de Dirección comercial"/>
    <s v="GRUPO-A1"/>
    <s v="GR de Dirección Comercial"/>
    <s v="1S"/>
    <n v="10828501"/>
    <s v="RUIZ"/>
    <s v="VEGA"/>
    <s v="AGUSTÍN V."/>
    <s v="agusruve"/>
    <s v="agustin.ruiz@unirioja.es"/>
    <n v="1"/>
    <n v="1"/>
    <n v="500"/>
    <s v="CATEDRATICO DE UNIVERSIDAD"/>
    <s v="01A"/>
    <s v="TIEMPO COMPLETO AMPLIADO"/>
    <s v="2013-09-01 00:00:00.0"/>
    <s v="null"/>
    <s v="DF31131"/>
    <s v="CATEDRÁTICO DE UNIVERSIDAD"/>
    <s v="R104"/>
    <x v="0"/>
    <n v="95"/>
    <s v="COMERCIALIZACIÓN E INVESTIGACIÓN DE MERCADOS"/>
  </r>
  <r>
    <x v="26"/>
    <x v="6"/>
    <n v="5132"/>
    <s v="5132G"/>
    <s v="GRUPO-A"/>
    <n v="16516900"/>
    <s v="Métodos cuantitativos"/>
    <s v="GG"/>
    <s v="GRUPO GRANDE"/>
    <s v="5132G"/>
    <s v="GG de Métodos cuantitativos"/>
    <s v="GRUPO-A"/>
    <s v="GG de Métodos cuantitativos"/>
    <s v="1S"/>
    <n v="16516900"/>
    <s v="ANTOÑANZAS"/>
    <s v="VILLAR"/>
    <s v="FERNANDO"/>
    <s v="feantona"/>
    <s v="fernando.antonanzas@unirioja.es"/>
    <n v="2"/>
    <n v="2"/>
    <n v="500"/>
    <s v="CATEDRATICO DE UNIVERSIDAD"/>
    <s v="01R"/>
    <s v="TIEMPO COMPLETO REDUCIDO"/>
    <s v="2017-09-15 00:00:00.0"/>
    <s v="null"/>
    <s v="DF31159"/>
    <s v="CATEDRÁTICO DE UNIVERSIDAD"/>
    <s v="R104"/>
    <x v="0"/>
    <n v="225"/>
    <s v="ECONOMÍA APLICADA"/>
  </r>
  <r>
    <x v="26"/>
    <x v="6"/>
    <n v="5132"/>
    <s v="5132R"/>
    <s v="GRUPO-A1"/>
    <n v="16516900"/>
    <s v="Métodos cuantitativos"/>
    <s v="GR"/>
    <s v="GRUPO REDUCIDO"/>
    <s v="5132R"/>
    <s v="GR de Métodos cuantitativos"/>
    <s v="GRUPO-A1"/>
    <s v="GR de Métodos cuantitativos"/>
    <s v="1S"/>
    <n v="16516900"/>
    <s v="ANTOÑANZAS"/>
    <s v="VILLAR"/>
    <s v="FERNANDO"/>
    <s v="feantona"/>
    <s v="fernando.antonanzas@unirioja.es"/>
    <n v="1"/>
    <n v="1"/>
    <n v="500"/>
    <s v="CATEDRATICO DE UNIVERSIDAD"/>
    <s v="01R"/>
    <s v="TIEMPO COMPLETO REDUCIDO"/>
    <s v="2017-09-15 00:00:00.0"/>
    <s v="null"/>
    <s v="DF31159"/>
    <s v="CATEDRÁTICO DE UNIVERSIDAD"/>
    <s v="R104"/>
    <x v="0"/>
    <n v="225"/>
    <s v="ECONOMÍA APLICADA"/>
  </r>
  <r>
    <x v="26"/>
    <x v="6"/>
    <n v="5133"/>
    <s v="5133G"/>
    <s v="GRUPO-A"/>
    <n v="16543682"/>
    <s v="Habilidades directivas y temas avanzados de gestión de empresas"/>
    <s v="GG"/>
    <s v="GRUPO GRANDE"/>
    <s v="5133G"/>
    <s v="GG de Habilidades directivas y temas avanzados de gestión de empresas"/>
    <s v="GRUPO-A"/>
    <s v="GG de Habilidades directivas y temas avanzados de gestión de empresas"/>
    <s v="AN"/>
    <n v="16543682"/>
    <s v="NAVARRO"/>
    <s v="PÉREZ"/>
    <s v="Mª CRUZ"/>
    <s v="cnavarro"/>
    <s v="maricruz.navarro@unirioja.es"/>
    <n v="2"/>
    <n v="2"/>
    <n v="504"/>
    <s v="PROFESOR TITULAR UNIVERSIDAD"/>
    <s v="01A"/>
    <s v="TIEMPO COMPLETO AMPLIADO"/>
    <s v="2012-09-01 00:00:00.0"/>
    <s v="null"/>
    <s v="DF100001"/>
    <s v="PROFESOR TITULAR DE UNIVERSIDAD"/>
    <s v="R104"/>
    <x v="0"/>
    <n v="225"/>
    <s v="ECONOMÍA APLICADA"/>
  </r>
  <r>
    <x v="26"/>
    <x v="6"/>
    <n v="5133"/>
    <s v="5133R"/>
    <s v="GRUPO-A1"/>
    <n v="10828501"/>
    <s v="Habilidades directivas y temas avanzados de gestión de empresas"/>
    <s v="GR"/>
    <s v="GRUPO REDUCIDO"/>
    <s v="5133R"/>
    <s v="GR de Habilidades directivas y temas avanzados de gestión de empresas"/>
    <s v="GRUPO-A1"/>
    <s v="GR de Habilidades directivas y temas avanzados de gestión de empresas"/>
    <s v="AN"/>
    <n v="10828501"/>
    <s v="RUIZ"/>
    <s v="VEGA"/>
    <s v="AGUSTÍN V."/>
    <s v="agusruve"/>
    <s v="agustin.ruiz@unirioja.es"/>
    <n v="1.5"/>
    <n v="1.5"/>
    <n v="500"/>
    <s v="CATEDRATICO DE UNIVERSIDAD"/>
    <s v="01A"/>
    <s v="TIEMPO COMPLETO AMPLIADO"/>
    <s v="2013-09-01 00:00:00.0"/>
    <s v="null"/>
    <s v="DF31131"/>
    <s v="CATEDRÁTICO DE UNIVERSIDAD"/>
    <s v="R104"/>
    <x v="0"/>
    <n v="95"/>
    <s v="COMERCIALIZACIÓN E INVESTIGACIÓN DE MERCADOS"/>
  </r>
  <r>
    <x v="26"/>
    <x v="6"/>
    <n v="5133"/>
    <s v="5133R"/>
    <s v="GRUPO-A1"/>
    <n v="16542461"/>
    <s v="Habilidades directivas y temas avanzados de gestión de empresas"/>
    <s v="GR"/>
    <s v="GRUPO REDUCIDO"/>
    <s v="5133R"/>
    <s v="GR de Habilidades directivas y temas avanzados de gestión de empresas"/>
    <s v="GRUPO-A1"/>
    <s v="GR de Habilidades directivas y temas avanzados de gestión de empresas"/>
    <s v="AN"/>
    <n v="16542461"/>
    <s v="CASTRESANA"/>
    <s v="RUIZ CARRILLO"/>
    <s v="JOSÉ IGNACIO"/>
    <s v="jocastre"/>
    <s v="jignacio.castresana@unirioja.es"/>
    <n v="1.5"/>
    <n v="1.5"/>
    <n v="504"/>
    <s v="PROFESOR TITULAR UNIVERSIDAD"/>
    <s v="01A"/>
    <s v="TIEMPO COMPLETO AMPLIADO"/>
    <s v="2012-09-01 00:00:00.0"/>
    <s v="null"/>
    <s v="DF31294"/>
    <s v="TITULAR DE UNIVERSIDAD"/>
    <s v="R104"/>
    <x v="0"/>
    <n v="650"/>
    <s v="ORGANIZACIÓN DE EMPRESAS"/>
  </r>
  <r>
    <x v="26"/>
    <x v="6"/>
    <n v="5133"/>
    <s v="5133R"/>
    <s v="GRUPO-A1"/>
    <n v="72793905"/>
    <s v="Habilidades directivas y temas avanzados de gestión de empresas"/>
    <s v="GR"/>
    <s v="GRUPO REDUCIDO"/>
    <s v="5133R"/>
    <s v="GR de Habilidades directivas y temas avanzados de gestión de empresas"/>
    <s v="GRUPO-A1"/>
    <s v="GR de Habilidades directivas y temas avanzados de gestión de empresas"/>
    <s v="AN"/>
    <n v="72793905"/>
    <s v="DÍAZ"/>
    <s v="MENDOZA"/>
    <s v="ANA CARMEN"/>
    <s v="andiazm"/>
    <s v="ana-carmen.diaz@unirioja.es"/>
    <n v="1"/>
    <n v="1"/>
    <n v="536"/>
    <s v="PROFESOR INTERINO"/>
    <s v="C01"/>
    <s v="TIEMPO COMPLETO"/>
    <s v="2017-09-15 00:00:00.0"/>
    <s v="null"/>
    <s v="PI101238"/>
    <s v="PROFESOR CONTRATADO INTERINO"/>
    <s v="R104"/>
    <x v="0"/>
    <n v="230"/>
    <s v="ECONOMÍA FINANCIERA Y CONTABILIDAD"/>
  </r>
  <r>
    <x v="26"/>
    <x v="6"/>
    <n v="5134"/>
    <s v="5134G"/>
    <s v="GRUPO-A"/>
    <n v="16551895"/>
    <s v="Dirección de la empresa internacional"/>
    <s v="GG"/>
    <s v="GRUPO GRANDE"/>
    <s v="5134G"/>
    <s v="GG de Dirección de la empresa internacional"/>
    <s v="GRUPO-A"/>
    <s v="GG de Dirección de la empresa internacional"/>
    <s v="AN"/>
    <n v="16551895"/>
    <s v="SALINAS"/>
    <s v="ZÁRATE"/>
    <s v="RODOLFO"/>
    <s v="rosalina"/>
    <s v="rodolfo.salinas@unirioja.es"/>
    <n v="2"/>
    <n v="2"/>
    <n v="504"/>
    <s v="PROFESOR TITULAR UNIVERSIDAD"/>
    <s v="01A"/>
    <s v="TIEMPO COMPLETO AMPLIADO"/>
    <s v="2012-09-01 00:00:00.0"/>
    <s v="null"/>
    <s v="DF100088"/>
    <s v="PROFESOR TITULAR DE UNIVERSIDAD"/>
    <s v="R104"/>
    <x v="0"/>
    <n v="650"/>
    <s v="ORGANIZACIÓN DE EMPRESAS"/>
  </r>
  <r>
    <x v="26"/>
    <x v="6"/>
    <n v="5134"/>
    <s v="5134R"/>
    <s v="GRUPO-A1"/>
    <n v="16551895"/>
    <s v="Dirección de la empresa internacional"/>
    <s v="GR"/>
    <s v="GRUPO REDUCIDO"/>
    <s v="5134R"/>
    <s v="GR de Dirección de la empresa internacional"/>
    <s v="GRUPO-A1"/>
    <s v="GR de Dirección de la empresa internacional"/>
    <s v="AN"/>
    <n v="16551895"/>
    <s v="SALINAS"/>
    <s v="ZÁRATE"/>
    <s v="RODOLFO"/>
    <s v="rosalina"/>
    <s v="rodolfo.salinas@unirioja.es"/>
    <n v="1"/>
    <n v="1"/>
    <n v="504"/>
    <s v="PROFESOR TITULAR UNIVERSIDAD"/>
    <s v="01A"/>
    <s v="TIEMPO COMPLETO AMPLIADO"/>
    <s v="2012-09-01 00:00:00.0"/>
    <s v="null"/>
    <s v="DF100088"/>
    <s v="PROFESOR TITULAR DE UNIVERSIDAD"/>
    <s v="R104"/>
    <x v="0"/>
    <n v="650"/>
    <s v="ORGANIZACIÓN DE EMPRESAS"/>
  </r>
  <r>
    <x v="26"/>
    <x v="6"/>
    <n v="5135"/>
    <s v="5135G"/>
    <s v="GRUPO-A"/>
    <n v="16544145"/>
    <s v="Finanzas internacionales"/>
    <s v="GG"/>
    <s v="GRUPO GRANDE"/>
    <s v="5135G"/>
    <s v="GG de Finanzas internacionales"/>
    <s v="GRUPO-A"/>
    <s v="GG de Finanzas internacionales"/>
    <s v="AN"/>
    <n v="16544145"/>
    <s v="ACEDO"/>
    <s v="RAMÍREZ"/>
    <s v="MIGUEL ANGEL"/>
    <s v="miacedo"/>
    <s v="miguel-angel.acedo@unirioja.es"/>
    <n v="1.5"/>
    <n v="1.5"/>
    <n v="504"/>
    <s v="PROFESOR TITULAR UNIVERSIDAD"/>
    <s v="C01"/>
    <s v="TIEMPO COMPLETO"/>
    <s v="2018-11-26 00:00:00.0"/>
    <s v="null"/>
    <s v="DF31207"/>
    <s v="PROFESOR TITULAR DE UNIVERSIDAD"/>
    <s v="R104"/>
    <x v="0"/>
    <n v="230"/>
    <s v="ECONOMÍA FINANCIERA Y CONTABILIDAD"/>
  </r>
  <r>
    <x v="26"/>
    <x v="6"/>
    <n v="5135"/>
    <s v="5135R"/>
    <s v="GRUPO-A1"/>
    <n v="16530052"/>
    <s v="Finanzas internacionales"/>
    <s v="GR"/>
    <s v="GRUPO REDUCIDO"/>
    <s v="5135R"/>
    <s v="GR de Finanzas internacionales"/>
    <s v="GRUPO-A1"/>
    <s v="GR de Finanzas internacionales"/>
    <s v="AN"/>
    <n v="16530052"/>
    <s v="AYALA"/>
    <s v="CALVO"/>
    <s v="JUAN CARLOS"/>
    <s v="juayala"/>
    <s v="juan-carlos.ayala@unirioja.es"/>
    <n v="1.5"/>
    <n v="1.5"/>
    <n v="500"/>
    <s v="CATEDRATICO DE UNIVERSIDAD"/>
    <s v="C01"/>
    <s v="TIEMPO COMPLETO"/>
    <s v="2016-09-15 00:00:00.0"/>
    <s v="null"/>
    <s v="DF31196"/>
    <s v="CATEDRÁTICO DE UNIVERSIDAD"/>
    <s v="R104"/>
    <x v="0"/>
    <n v="230"/>
    <s v="ECONOMÍA FINANCIERA Y CONTABILIDAD"/>
  </r>
  <r>
    <x v="26"/>
    <x v="6"/>
    <n v="5136"/>
    <s v="5136G"/>
    <s v="GRUPO-A"/>
    <n v="16547433"/>
    <s v="Marketing internacional"/>
    <s v="GG"/>
    <s v="GRUPO GRANDE"/>
    <s v="5136G"/>
    <s v="GG de Marketing internacional"/>
    <s v="GRUPO-A"/>
    <s v="GG de Marketing internacional"/>
    <s v="AN"/>
    <n v="16547433"/>
    <s v="OLARTE"/>
    <s v="PASCUAL"/>
    <s v="Mª CRISTINA"/>
    <s v="m-olarte"/>
    <s v="cristina.olarte@unirioja.es"/>
    <n v="1.4"/>
    <n v="1.4"/>
    <n v="504"/>
    <s v="PROFESOR TITULAR UNIVERSIDAD"/>
    <s v="C01"/>
    <s v="TIEMPO COMPLETO"/>
    <s v="2017-09-15 00:00:00.0"/>
    <s v="null"/>
    <s v="DF100194"/>
    <s v="PROFESOR TITULAR DE UNIVERSIDAD"/>
    <s v="R104"/>
    <x v="0"/>
    <n v="95"/>
    <s v="COMERCIALIZACIÓN E INVESTIGACIÓN DE MERCADOS"/>
  </r>
  <r>
    <x v="26"/>
    <x v="6"/>
    <n v="5136"/>
    <s v="5136G"/>
    <s v="GRUPO-A"/>
    <n v="16563058"/>
    <s v="Marketing internacional"/>
    <s v="GG"/>
    <s v="GRUPO GRANDE"/>
    <s v="5136G"/>
    <s v="GG de Marketing internacional"/>
    <s v="GRUPO-A"/>
    <s v="GG de Marketing internacional"/>
    <s v="AN"/>
    <n v="16563058"/>
    <s v="PELEGRÍN"/>
    <s v="BORONDO"/>
    <s v="JORGE"/>
    <s v="jopelegr"/>
    <s v="jorge.pelegrin@unirioja.es"/>
    <n v="0.6"/>
    <n v="0.6"/>
    <n v="534"/>
    <s v="CONTRATADO DOCTOR -TIPO 1"/>
    <s v="C01"/>
    <s v="TIEMPO COMPLETO"/>
    <s v="2015-04-23 00:00:00.0"/>
    <s v="null"/>
    <s v="LD100612"/>
    <s v="PROFESOR CONTRATADO DOCTOR- TIPO 1"/>
    <s v="R104"/>
    <x v="0"/>
    <n v="95"/>
    <s v="COMERCIALIZACIÓN E INVESTIGACIÓN DE MERCADOS"/>
  </r>
  <r>
    <x v="26"/>
    <x v="6"/>
    <n v="5136"/>
    <s v="5136R"/>
    <s v="GRUPO-A1"/>
    <n v="16547433"/>
    <s v="Marketing internacional"/>
    <s v="GR"/>
    <s v="GRUPO REDUCIDO"/>
    <s v="5136R"/>
    <s v="GR de Marketing internacional"/>
    <s v="GRUPO-A1"/>
    <s v="GR de Marketing internacional"/>
    <s v="AN"/>
    <n v="16547433"/>
    <s v="OLARTE"/>
    <s v="PASCUAL"/>
    <s v="Mª CRISTINA"/>
    <s v="m-olarte"/>
    <s v="cristina.olarte@unirioja.es"/>
    <n v="0.6"/>
    <n v="0.6"/>
    <n v="504"/>
    <s v="PROFESOR TITULAR UNIVERSIDAD"/>
    <s v="C01"/>
    <s v="TIEMPO COMPLETO"/>
    <s v="2017-09-15 00:00:00.0"/>
    <s v="null"/>
    <s v="DF100194"/>
    <s v="PROFESOR TITULAR DE UNIVERSIDAD"/>
    <s v="R104"/>
    <x v="0"/>
    <n v="95"/>
    <s v="COMERCIALIZACIÓN E INVESTIGACIÓN DE MERCADOS"/>
  </r>
  <r>
    <x v="26"/>
    <x v="6"/>
    <n v="5136"/>
    <s v="5136R"/>
    <s v="GRUPO-A1"/>
    <n v="16563058"/>
    <s v="Marketing internacional"/>
    <s v="GR"/>
    <s v="GRUPO REDUCIDO"/>
    <s v="5136R"/>
    <s v="GR de Marketing internacional"/>
    <s v="GRUPO-A1"/>
    <s v="GR de Marketing internacional"/>
    <s v="AN"/>
    <n v="16563058"/>
    <s v="PELEGRÍN"/>
    <s v="BORONDO"/>
    <s v="JORGE"/>
    <s v="jopelegr"/>
    <s v="jorge.pelegrin@unirioja.es"/>
    <n v="0.4"/>
    <n v="0.4"/>
    <n v="534"/>
    <s v="CONTRATADO DOCTOR -TIPO 1"/>
    <s v="C01"/>
    <s v="TIEMPO COMPLETO"/>
    <s v="2015-04-23 00:00:00.0"/>
    <s v="null"/>
    <s v="LD100612"/>
    <s v="PROFESOR CONTRATADO DOCTOR- TIPO 1"/>
    <s v="R104"/>
    <x v="0"/>
    <n v="95"/>
    <s v="COMERCIALIZACIÓN E INVESTIGACIÓN DE MERCADOS"/>
  </r>
  <r>
    <x v="26"/>
    <x v="6"/>
    <n v="5137"/>
    <s v="5137G"/>
    <s v="GRUPO-A"/>
    <n v="16543682"/>
    <s v="Economía internacional"/>
    <s v="GG"/>
    <s v="GRUPO GRANDE"/>
    <s v="5137G"/>
    <s v="GG de Economía internacional"/>
    <s v="GRUPO-A"/>
    <s v="GG de Economía internacional"/>
    <s v="AN"/>
    <n v="16543682"/>
    <s v="NAVARRO"/>
    <s v="PÉREZ"/>
    <s v="Mª CRUZ"/>
    <s v="cnavarro"/>
    <s v="maricruz.navarro@unirioja.es"/>
    <n v="0.75"/>
    <n v="0.75"/>
    <n v="504"/>
    <s v="PROFESOR TITULAR UNIVERSIDAD"/>
    <s v="01A"/>
    <s v="TIEMPO COMPLETO AMPLIADO"/>
    <s v="2012-09-01 00:00:00.0"/>
    <s v="null"/>
    <s v="DF100001"/>
    <s v="PROFESOR TITULAR DE UNIVERSIDAD"/>
    <s v="R104"/>
    <x v="0"/>
    <n v="225"/>
    <s v="ECONOMÍA APLICADA"/>
  </r>
  <r>
    <x v="26"/>
    <x v="6"/>
    <n v="5137"/>
    <s v="5137G"/>
    <s v="GRUPO-A"/>
    <n v="16549972"/>
    <s v="Economía internacional"/>
    <s v="GG"/>
    <s v="GRUPO GRANDE"/>
    <s v="5137G"/>
    <s v="GG de Economía internacional"/>
    <s v="GRUPO-A"/>
    <s v="GG de Economía internacional"/>
    <s v="AN"/>
    <n v="16549972"/>
    <s v="PINILLOS"/>
    <s v="GARCÍA"/>
    <s v="MARÍA DE LA O"/>
    <s v="mpinillo"/>
    <s v="maria.pinillos@unirioja.es"/>
    <n v="0.75"/>
    <n v="0.75"/>
    <n v="504"/>
    <s v="PROFESOR TITULAR UNIVERSIDAD"/>
    <s v="C01"/>
    <s v="TIEMPO COMPLETO"/>
    <s v="2014-09-15 00:00:00.0"/>
    <s v="null"/>
    <s v="DF31176"/>
    <s v="PROFESOR TITULAR DE UNIVERSIDAD"/>
    <s v="R104"/>
    <x v="0"/>
    <n v="225"/>
    <s v="ECONOMÍA APLICADA"/>
  </r>
  <r>
    <x v="26"/>
    <x v="6"/>
    <n v="5137"/>
    <s v="5137R"/>
    <s v="GRUPO-A1"/>
    <n v="16543682"/>
    <s v="Economía internacional"/>
    <s v="GR"/>
    <s v="GRUPO REDUCIDO"/>
    <s v="5137R"/>
    <s v="GR de Economía internacional"/>
    <s v="GRUPO-A1"/>
    <s v="GR de Economía internacional"/>
    <s v="AN"/>
    <n v="16543682"/>
    <s v="NAVARRO"/>
    <s v="PÉREZ"/>
    <s v="Mª CRUZ"/>
    <s v="cnavarro"/>
    <s v="maricruz.navarro@unirioja.es"/>
    <n v="0.75"/>
    <n v="0.75"/>
    <n v="504"/>
    <s v="PROFESOR TITULAR UNIVERSIDAD"/>
    <s v="01A"/>
    <s v="TIEMPO COMPLETO AMPLIADO"/>
    <s v="2012-09-01 00:00:00.0"/>
    <s v="null"/>
    <s v="DF100001"/>
    <s v="PROFESOR TITULAR DE UNIVERSIDAD"/>
    <s v="R104"/>
    <x v="0"/>
    <n v="225"/>
    <s v="ECONOMÍA APLICADA"/>
  </r>
  <r>
    <x v="26"/>
    <x v="6"/>
    <n v="5137"/>
    <s v="5137R"/>
    <s v="GRUPO-A1"/>
    <n v="16549972"/>
    <s v="Economía internacional"/>
    <s v="GR"/>
    <s v="GRUPO REDUCIDO"/>
    <s v="5137R"/>
    <s v="GR de Economía internacional"/>
    <s v="GRUPO-A1"/>
    <s v="GR de Economía internacional"/>
    <s v="AN"/>
    <n v="16549972"/>
    <s v="PINILLOS"/>
    <s v="GARCÍA"/>
    <s v="MARÍA DE LA O"/>
    <s v="mpinillo"/>
    <s v="maria.pinillos@unirioja.es"/>
    <n v="0.75"/>
    <n v="0.75"/>
    <n v="504"/>
    <s v="PROFESOR TITULAR UNIVERSIDAD"/>
    <s v="C01"/>
    <s v="TIEMPO COMPLETO"/>
    <s v="2014-09-15 00:00:00.0"/>
    <s v="null"/>
    <s v="DF31176"/>
    <s v="PROFESOR TITULAR DE UNIVERSIDAD"/>
    <s v="R104"/>
    <x v="0"/>
    <n v="225"/>
    <s v="ECONOMÍA APLICADA"/>
  </r>
  <r>
    <x v="26"/>
    <x v="6"/>
    <n v="5138"/>
    <s v="5138G"/>
    <s v="GRUPO-A"/>
    <n v="16517184"/>
    <s v="Dirección de la tecnología y la innovación"/>
    <s v="GG"/>
    <s v="GRUPO GRANDE"/>
    <s v="5138G"/>
    <s v="GG de Dirección de la tecnología y la innovación"/>
    <s v="GRUPO-A"/>
    <s v="GG de Dirección de la tecnología y la innovación"/>
    <s v="AN"/>
    <n v="16517184"/>
    <s v="JUÁREZ"/>
    <s v="CASTELLÓ"/>
    <s v="CARMELO ARTURO"/>
    <s v="cajuarez"/>
    <s v="carmelo.juarez@unirioja.es"/>
    <n v="2"/>
    <n v="2"/>
    <n v="504"/>
    <s v="PROFESOR TITULAR UNIVERSIDAD"/>
    <s v="C01"/>
    <s v="TIEMPO COMPLETO"/>
    <s v="2013-09-13 00:00:00.0"/>
    <s v="null"/>
    <s v="DF31303"/>
    <s v="TITULAR DE UNIVERSIDAD"/>
    <s v="R104"/>
    <x v="0"/>
    <n v="650"/>
    <s v="ORGANIZACIÓN DE EMPRESAS"/>
  </r>
  <r>
    <x v="26"/>
    <x v="6"/>
    <n v="5138"/>
    <s v="5138R"/>
    <s v="GRUPO-A1"/>
    <n v="16517184"/>
    <s v="Dirección de la tecnología y la innovación"/>
    <s v="GR"/>
    <s v="GRUPO REDUCIDO"/>
    <s v="5138R"/>
    <s v="GR de Dirección de la tecnología y la innovación"/>
    <s v="GRUPO-A1"/>
    <s v="GR de Dirección de la tecnología y la innovación"/>
    <s v="AN"/>
    <n v="16517184"/>
    <s v="JUÁREZ"/>
    <s v="CASTELLÓ"/>
    <s v="CARMELO ARTURO"/>
    <s v="cajuarez"/>
    <s v="carmelo.juarez@unirioja.es"/>
    <n v="1"/>
    <n v="1"/>
    <n v="504"/>
    <s v="PROFESOR TITULAR UNIVERSIDAD"/>
    <s v="C01"/>
    <s v="TIEMPO COMPLETO"/>
    <s v="2013-09-13 00:00:00.0"/>
    <s v="null"/>
    <s v="DF31303"/>
    <s v="TITULAR DE UNIVERSIDAD"/>
    <s v="R104"/>
    <x v="0"/>
    <n v="650"/>
    <s v="ORGANIZACIÓN DE EMPRESAS"/>
  </r>
  <r>
    <x v="26"/>
    <x v="6"/>
    <n v="5139"/>
    <s v="5139G"/>
    <s v="GRUPO-A"/>
    <n v="14943754"/>
    <s v="Diseño y modelos de investigación"/>
    <s v="GG"/>
    <s v="GRUPO GRANDE"/>
    <s v="5139G"/>
    <s v="GG de Diseño y modelos de investigación"/>
    <s v="GRUPO-A"/>
    <s v="GG de Diseño y modelos de investigación"/>
    <s v="AN"/>
    <n v="14943754"/>
    <s v="RODRÍGUEZ"/>
    <s v="IBEAS"/>
    <s v="ROBERTO"/>
    <s v="rorodrig"/>
    <s v="roberto.rodriguez@unirioja.es"/>
    <n v="1"/>
    <n v="1"/>
    <n v="504"/>
    <s v="PROFESOR TITULAR UNIVERSIDAD"/>
    <s v="C01"/>
    <s v="TIEMPO COMPLETO"/>
    <s v="2012-07-13 00:00:00.0"/>
    <s v="null"/>
    <s v="DF100089"/>
    <s v="PROFESOR TITULAR DE UNIVERSIDAD"/>
    <s v="R104"/>
    <x v="0"/>
    <n v="415"/>
    <s v="FUNDAMENTOS DEL ANÁLISIS ECONÓMICO"/>
  </r>
  <r>
    <x v="26"/>
    <x v="6"/>
    <n v="5139"/>
    <s v="5139G"/>
    <s v="GRUPO-A"/>
    <n v="16572280"/>
    <s v="Diseño y modelos de investigación"/>
    <s v="GG"/>
    <s v="GRUPO GRANDE"/>
    <s v="5139G"/>
    <s v="GG de Diseño y modelos de investigación"/>
    <s v="GRUPO-A"/>
    <s v="GG de Diseño y modelos de investigación"/>
    <s v="AN"/>
    <n v="16572280"/>
    <s v="GÓMEZ"/>
    <s v="VILLASCUERNA"/>
    <s v="JAIME"/>
    <s v="jagomev"/>
    <s v="jaime.gomez@unirioja.es"/>
    <n v="0.25"/>
    <n v="0.25"/>
    <n v="500"/>
    <s v="CATEDRATICO DE UNIVERSIDAD"/>
    <s v="C01"/>
    <s v="TIEMPO COMPLETO"/>
    <s v="2017-09-15 00:00:00.0"/>
    <s v="null"/>
    <s v="DF100336"/>
    <s v="CATEDRÁTICO DE UNIVERSIDAD"/>
    <s v="R104"/>
    <x v="0"/>
    <n v="650"/>
    <s v="ORGANIZACIÓN DE EMPRESAS"/>
  </r>
  <r>
    <x v="26"/>
    <x v="6"/>
    <n v="5139"/>
    <s v="5139G"/>
    <s v="GRUPO-A"/>
    <n v="17159455"/>
    <s v="Diseño y modelos de investigación"/>
    <s v="GG"/>
    <s v="GRUPO GRANDE"/>
    <s v="5139G"/>
    <s v="GG de Diseño y modelos de investigación"/>
    <s v="GRUPO-A"/>
    <s v="GG de Diseño y modelos de investigación"/>
    <s v="AN"/>
    <n v="17159455"/>
    <s v="RUIZ"/>
    <s v="CABESTRE"/>
    <s v="FCO. JAVIER"/>
    <s v="fjruiz"/>
    <s v="javier.ruiz@unirioja.es"/>
    <n v="0.25"/>
    <n v="0.25"/>
    <n v="500"/>
    <s v="CATEDRATICO DE UNIVERSIDAD"/>
    <s v="01R"/>
    <s v="TIEMPO COMPLETO REDUCIDO"/>
    <s v="2016-11-12 00:00:00.0"/>
    <s v="null"/>
    <s v="DF100335"/>
    <s v="CATEDRÁTICO DE UNIVERSIDAD"/>
    <s v="R104"/>
    <x v="0"/>
    <n v="230"/>
    <s v="ECONOMÍA FINANCIERA Y CONTABILIDAD"/>
  </r>
  <r>
    <x v="26"/>
    <x v="6"/>
    <n v="5139"/>
    <s v="5139I"/>
    <s v="GRUPO-A1"/>
    <n v="14943754"/>
    <s v="Diseño y modelos de investigación"/>
    <s v="GI"/>
    <s v="GRUPO DE INFORMÁTICA"/>
    <s v="5139I"/>
    <s v="GI de Diseño y modelos de investigación"/>
    <s v="GRUPO-A1"/>
    <s v="GI de Diseño y modelos de investigación"/>
    <s v="AN"/>
    <n v="14943754"/>
    <s v="RODRÍGUEZ"/>
    <s v="IBEAS"/>
    <s v="ROBERTO"/>
    <s v="rorodrig"/>
    <s v="roberto.rodriguez@unirioja.es"/>
    <n v="1"/>
    <n v="1"/>
    <n v="504"/>
    <s v="PROFESOR TITULAR UNIVERSIDAD"/>
    <s v="C01"/>
    <s v="TIEMPO COMPLETO"/>
    <s v="2012-07-13 00:00:00.0"/>
    <s v="null"/>
    <s v="DF100089"/>
    <s v="PROFESOR TITULAR DE UNIVERSIDAD"/>
    <s v="R104"/>
    <x v="0"/>
    <n v="415"/>
    <s v="FUNDAMENTOS DEL ANÁLISIS ECONÓMICO"/>
  </r>
  <r>
    <x v="26"/>
    <x v="6"/>
    <n v="5139"/>
    <s v="5139I"/>
    <s v="GRUPO-A1"/>
    <n v="16572280"/>
    <s v="Diseño y modelos de investigación"/>
    <s v="GI"/>
    <s v="GRUPO DE INFORMÁTICA"/>
    <s v="5139I"/>
    <s v="GI de Diseño y modelos de investigación"/>
    <s v="GRUPO-A1"/>
    <s v="GI de Diseño y modelos de investigación"/>
    <s v="AN"/>
    <n v="16572280"/>
    <s v="GÓMEZ"/>
    <s v="VILLASCUERNA"/>
    <s v="JAIME"/>
    <s v="jagomev"/>
    <s v="jaime.gomez@unirioja.es"/>
    <n v="0.25"/>
    <n v="0.25"/>
    <n v="500"/>
    <s v="CATEDRATICO DE UNIVERSIDAD"/>
    <s v="C01"/>
    <s v="TIEMPO COMPLETO"/>
    <s v="2017-09-15 00:00:00.0"/>
    <s v="null"/>
    <s v="DF100336"/>
    <s v="CATEDRÁTICO DE UNIVERSIDAD"/>
    <s v="R104"/>
    <x v="0"/>
    <n v="650"/>
    <s v="ORGANIZACIÓN DE EMPRESAS"/>
  </r>
  <r>
    <x v="26"/>
    <x v="6"/>
    <n v="5139"/>
    <s v="5139I"/>
    <s v="GRUPO-A1"/>
    <n v="17159455"/>
    <s v="Diseño y modelos de investigación"/>
    <s v="GI"/>
    <s v="GRUPO DE INFORMÁTICA"/>
    <s v="5139I"/>
    <s v="GI de Diseño y modelos de investigación"/>
    <s v="GRUPO-A1"/>
    <s v="GI de Diseño y modelos de investigación"/>
    <s v="AN"/>
    <n v="17159455"/>
    <s v="RUIZ"/>
    <s v="CABESTRE"/>
    <s v="FCO. JAVIER"/>
    <s v="fjruiz"/>
    <s v="javier.ruiz@unirioja.es"/>
    <n v="0.25"/>
    <n v="0.25"/>
    <n v="500"/>
    <s v="CATEDRATICO DE UNIVERSIDAD"/>
    <s v="01R"/>
    <s v="TIEMPO COMPLETO REDUCIDO"/>
    <s v="2016-11-12 00:00:00.0"/>
    <s v="null"/>
    <s v="DF100335"/>
    <s v="CATEDRÁTICO DE UNIVERSIDAD"/>
    <s v="R104"/>
    <x v="0"/>
    <n v="230"/>
    <s v="ECONOMÍA FINANCIERA Y CONTABILIDAD"/>
  </r>
  <r>
    <x v="26"/>
    <x v="6"/>
    <n v="5140"/>
    <s v="5140G"/>
    <s v="GRUPO-A"/>
    <n v="16533890"/>
    <s v="Métodos de investigación"/>
    <s v="GG"/>
    <s v="GRUPO GRANDE"/>
    <s v="5140G"/>
    <s v="GG de Métodos de investigación"/>
    <s v="GRUPO-A"/>
    <s v="GG de Métodos de investigación"/>
    <s v="AN"/>
    <n v="16533890"/>
    <s v="PORTILLO"/>
    <s v="PÉREZ DE VIÑASPRE"/>
    <s v="FABIOLA"/>
    <s v="faporti"/>
    <s v="fabiola.portillo@unirioja.es"/>
    <n v="0.5"/>
    <n v="0.5"/>
    <n v="504"/>
    <s v="PROFESOR TITULAR UNIVERSIDAD"/>
    <s v="01A"/>
    <s v="TIEMPO COMPLETO AMPLIADO"/>
    <s v="2016-09-15 00:00:00.0"/>
    <s v="null"/>
    <s v="DF100141"/>
    <s v="PROFESOR TITULAR DE UNIVERSIDAD"/>
    <s v="R104"/>
    <x v="0"/>
    <n v="225"/>
    <s v="ECONOMÍA APLICADA"/>
  </r>
  <r>
    <x v="26"/>
    <x v="6"/>
    <n v="5140"/>
    <s v="5140G"/>
    <s v="GRUPO-A"/>
    <n v="72780423"/>
    <s v="Métodos de investigación"/>
    <s v="GG"/>
    <s v="GRUPO GRANDE"/>
    <s v="5140G"/>
    <s v="GG de Métodos de investigación"/>
    <s v="GRUPO-A"/>
    <s v="GG de Métodos de investigación"/>
    <s v="AN"/>
    <n v="72780423"/>
    <s v="RIAÑO"/>
    <s v="GIL"/>
    <s v="CONSUELO"/>
    <s v="coriano"/>
    <s v="consuelo.riano@unirioja.es"/>
    <n v="1"/>
    <n v="1"/>
    <n v="504"/>
    <s v="PROFESOR TITULAR UNIVERSIDAD"/>
    <s v="01A"/>
    <s v="TIEMPO COMPLETO AMPLIADO"/>
    <s v="2018-09-17 00:00:00.0"/>
    <s v="null"/>
    <s v="DF31218"/>
    <s v="TITULAR DE UNIVERSIDAD"/>
    <s v="R104"/>
    <x v="0"/>
    <n v="95"/>
    <s v="COMERCIALIZACIÓN E INVESTIGACIÓN DE MERCADOS"/>
  </r>
  <r>
    <x v="26"/>
    <x v="6"/>
    <n v="5140"/>
    <s v="5140I"/>
    <s v="GRUPO-A1"/>
    <n v="16533890"/>
    <s v="Métodos de investigación"/>
    <s v="GI"/>
    <s v="GRUPO DE INFORMÁTICA"/>
    <s v="5140I"/>
    <s v="GI de Métodos de investigación"/>
    <s v="GRUPO-A1"/>
    <s v="GI de Métodos de investigación"/>
    <s v="AN"/>
    <n v="16533890"/>
    <s v="PORTILLO"/>
    <s v="PÉREZ DE VIÑASPRE"/>
    <s v="FABIOLA"/>
    <s v="faporti"/>
    <s v="fabiola.portillo@unirioja.es"/>
    <n v="0.5"/>
    <n v="0.5"/>
    <n v="504"/>
    <s v="PROFESOR TITULAR UNIVERSIDAD"/>
    <s v="01A"/>
    <s v="TIEMPO COMPLETO AMPLIADO"/>
    <s v="2016-09-15 00:00:00.0"/>
    <s v="null"/>
    <s v="DF100141"/>
    <s v="PROFESOR TITULAR DE UNIVERSIDAD"/>
    <s v="R104"/>
    <x v="0"/>
    <n v="225"/>
    <s v="ECONOMÍA APLICADA"/>
  </r>
  <r>
    <x v="26"/>
    <x v="6"/>
    <n v="5140"/>
    <s v="5140I"/>
    <s v="GRUPO-A1"/>
    <n v="16594259"/>
    <s v="Métodos de investigación"/>
    <s v="GI"/>
    <s v="GRUPO DE INFORMÁTICA"/>
    <s v="5140I"/>
    <s v="GI de Métodos de investigación"/>
    <s v="GRUPO-A1"/>
    <s v="GI de Métodos de investigación"/>
    <s v="AN"/>
    <n v="16594259"/>
    <s v="JUANEDA"/>
    <s v="AYENSA"/>
    <s v="EMMA"/>
    <s v="ejuaneda"/>
    <s v="emma.juaneda@unirioja.es"/>
    <n v="0.5"/>
    <n v="0.5"/>
    <n v="536"/>
    <s v="PROFESOR INTERINO"/>
    <s v="C01"/>
    <s v="TIEMPO COMPLETO"/>
    <s v="2015-12-22 00:00:00.0"/>
    <s v="null"/>
    <s v="PI101025"/>
    <s v="PROFESOR CONTRATADO INTERINO"/>
    <s v="R104"/>
    <x v="0"/>
    <n v="650"/>
    <s v="ORGANIZACIÓN DE EMPRESAS"/>
  </r>
  <r>
    <x v="26"/>
    <x v="6"/>
    <n v="5140"/>
    <s v="5140I"/>
    <s v="GRUPO-A1"/>
    <n v="72780423"/>
    <s v="Métodos de investigación"/>
    <s v="GI"/>
    <s v="GRUPO DE INFORMÁTICA"/>
    <s v="5140I"/>
    <s v="GI de Métodos de investigación"/>
    <s v="GRUPO-A1"/>
    <s v="GI de Métodos de investigación"/>
    <s v="AN"/>
    <n v="72780423"/>
    <s v="RIAÑO"/>
    <s v="GIL"/>
    <s v="CONSUELO"/>
    <s v="coriano"/>
    <s v="consuelo.riano@unirioja.es"/>
    <n v="0.5"/>
    <n v="0.5"/>
    <n v="504"/>
    <s v="PROFESOR TITULAR UNIVERSIDAD"/>
    <s v="01A"/>
    <s v="TIEMPO COMPLETO AMPLIADO"/>
    <s v="2018-09-17 00:00:00.0"/>
    <s v="null"/>
    <s v="DF31218"/>
    <s v="TITULAR DE UNIVERSIDAD"/>
    <s v="R104"/>
    <x v="0"/>
    <n v="95"/>
    <s v="COMERCIALIZACIÓN E INVESTIGACIÓN DE MERCADOS"/>
  </r>
  <r>
    <x v="27"/>
    <x v="6"/>
    <n v="5143"/>
    <s v="5143G"/>
    <s v="GRUPO-A"/>
    <n v="39847439"/>
    <s v="Neurociencia, desarrollo humano y educación"/>
    <s v="GG"/>
    <s v="GRUPO GRANDE"/>
    <s v="5143G"/>
    <s v="GG de Neurociencia, desarrollo humano y educación"/>
    <s v="GRUPO-A"/>
    <s v="GG de Neurociencia, desarrollo humano y educación"/>
    <s v="1S"/>
    <n v="39847439"/>
    <s v="SASTRE"/>
    <s v="I RIBA"/>
    <s v="SYLVIA"/>
    <s v="sisastre"/>
    <s v="silvia.sastre@unirioja.es"/>
    <n v="3"/>
    <n v="3"/>
    <n v="500"/>
    <s v="CATEDRATICO DE UNIVERSIDAD"/>
    <s v="C01"/>
    <s v="TIEMPO COMPLETO"/>
    <s v="2007-05-13 00:00:00.0"/>
    <s v="null"/>
    <s v="DF3590"/>
    <s v="CATEDRÁTICO DE UNIVERSIDAD"/>
    <s v="R115"/>
    <x v="2"/>
    <n v="735"/>
    <s v="PSICOLOGÍA EVOLUTIVA Y DE LA EDUCACIÓN"/>
  </r>
  <r>
    <x v="27"/>
    <x v="6"/>
    <n v="5144"/>
    <s v="5144G"/>
    <s v="GRUPO-A"/>
    <n v="39847439"/>
    <s v="Intervención curricular y extracurricular en la alta capacidad intelectual"/>
    <s v="GG"/>
    <s v="GRUPO GRANDE"/>
    <s v="5144G"/>
    <s v="GG de Interv. curricular y extracurricular en la alta capacidad intelectual"/>
    <s v="GRUPO-A"/>
    <s v="GG de Interv. curricular y extracurricular en la alta capacidad intelectual"/>
    <s v="1S"/>
    <n v="39847439"/>
    <s v="SASTRE"/>
    <s v="I RIBA"/>
    <s v="SYLVIA"/>
    <s v="sisastre"/>
    <s v="silvia.sastre@unirioja.es"/>
    <n v="3"/>
    <n v="3"/>
    <n v="500"/>
    <s v="CATEDRATICO DE UNIVERSIDAD"/>
    <s v="C01"/>
    <s v="TIEMPO COMPLETO"/>
    <s v="2007-05-13 00:00:00.0"/>
    <s v="null"/>
    <s v="DF3590"/>
    <s v="CATEDRÁTICO DE UNIVERSIDAD"/>
    <s v="R115"/>
    <x v="2"/>
    <n v="735"/>
    <s v="PSICOLOGÍA EVOLUTIVA Y DE LA EDUCACIÓN"/>
  </r>
  <r>
    <x v="27"/>
    <x v="6"/>
    <n v="5145"/>
    <s v="5145G"/>
    <s v="GRUPO-A"/>
    <n v="72703170"/>
    <s v="Prevención del fracaso escolar"/>
    <s v="GG"/>
    <s v="GRUPO GRANDE"/>
    <s v="5145G"/>
    <s v="GG de Prevención del fracaso escolar"/>
    <s v="GRUPO-A"/>
    <s v="GG de Prevención del fracaso escolar"/>
    <s v="2S"/>
    <n v="72703170"/>
    <s v="CHOCARRO"/>
    <s v="DE LUIS"/>
    <s v="EDURNE"/>
    <s v="edchocar"/>
    <s v="edurne.chocarro@unirioja.es"/>
    <n v="3"/>
    <n v="3"/>
    <n v="534"/>
    <s v="CONTRATADO DOCTOR -TIPO 1"/>
    <s v="C01"/>
    <s v="TIEMPO COMPLETO"/>
    <s v="2018-11-30 00:00:00.0"/>
    <s v="null"/>
    <s v="LD100293"/>
    <s v="PROFESOR CONTRATADO DOCTOR -TIPO 1"/>
    <s v="R115"/>
    <x v="2"/>
    <n v="215"/>
    <s v="DIDÁCTICA Y ORGANIZACIÓN ESCOLAR"/>
  </r>
  <r>
    <x v="27"/>
    <x v="6"/>
    <n v="5146"/>
    <s v="5146G"/>
    <s v="GRUPO-A"/>
    <n v="16512032"/>
    <s v="Prevención e intervención en dificultades de la lecto-escritura en la escuela de ed. infantil y prim"/>
    <s v="GG"/>
    <s v="GRUPO GRANDE"/>
    <s v="5146G"/>
    <s v="GG de Prevención e intervención en dificultades de la lecto-escritura en la"/>
    <s v="GRUPO-A"/>
    <s v="GG de Prevención e intervención en dificultades de la lecto-escritura en la"/>
    <s v="1S"/>
    <n v="16512032"/>
    <s v="TORRES"/>
    <s v="RUIZ"/>
    <s v="MARÍA DEL MAR"/>
    <s v="matorrr"/>
    <s v="maria-mar.torres@unirioja.es"/>
    <n v="3"/>
    <n v="3"/>
    <n v="532"/>
    <s v="LABORAL DOCENTE-ASOCIADO"/>
    <s v="P05"/>
    <s v="TIEMPO PARCIAL (5+5 HORAS)"/>
    <s v="2017-09-15 00:00:00.0"/>
    <s v="2019-09-14 00:00:00.0"/>
    <s v="PI101245"/>
    <s v="PROFESOR ASOCIADO"/>
    <s v="R106"/>
    <x v="5"/>
    <n v="195"/>
    <s v="DIDÁCTICA DE LA LENGUA Y LA LITERATURA"/>
  </r>
  <r>
    <x v="27"/>
    <x v="6"/>
    <n v="5146"/>
    <s v="5146G"/>
    <s v="GRUPO-A"/>
    <n v="16556358"/>
    <s v="Prevención e intervención en dificultades de la lecto-escritura en la escuela de ed. infantil y prim"/>
    <s v="GG"/>
    <s v="GRUPO GRANDE"/>
    <s v="5146G"/>
    <s v="GG de Prevención e intervención en dificultades de la lecto-escritura en la"/>
    <s v="GRUPO-A"/>
    <s v="GG de Prevención e intervención en dificultades de la lecto-escritura en la"/>
    <s v="1S"/>
    <n v="16556358"/>
    <s v="SILVESTRE"/>
    <s v="SALAS"/>
    <s v="MARÍA DEL SOL"/>
    <s v="masilves"/>
    <s v="marysol.silvestre@unirioja.es"/>
    <n v="0"/>
    <n v="0"/>
    <n v="536"/>
    <s v="PROFESOR INTERINO"/>
    <s v="C01"/>
    <s v="TIEMPO COMPLETO"/>
    <s v="2013-09-16 00:00:00.0"/>
    <s v="null"/>
    <s v="PI100910"/>
    <s v="PROFESOR CONTRATADO INTERINO"/>
    <s v="R106"/>
    <x v="5"/>
    <n v="195"/>
    <s v="DIDÁCTICA DE LA LENGUA Y LA LITERATURA"/>
  </r>
  <r>
    <x v="27"/>
    <x v="6"/>
    <n v="5147"/>
    <s v="5147G"/>
    <s v="GRUPO-A"/>
    <n v="72781428"/>
    <s v="Evaluación de la calidad educativa"/>
    <s v="GG"/>
    <s v="GRUPO GRANDE"/>
    <s v="5147G"/>
    <s v="GG de Evaluación de la calidad educativa"/>
    <s v="GRUPO-A"/>
    <s v="GG de Evaluación de la calidad educativa"/>
    <s v="1S"/>
    <n v="72781428"/>
    <s v="NAVARIDAS"/>
    <s v="NALDA"/>
    <s v="FERMÍN"/>
    <s v="fenavari"/>
    <s v="fermin.navaridas@unirioja.es"/>
    <n v="3"/>
    <n v="3"/>
    <n v="504"/>
    <s v="PROFESOR TITULAR UNIVERSIDAD"/>
    <s v="C01"/>
    <s v="TIEMPO COMPLETO"/>
    <s v="2016-11-26 00:00:00.0"/>
    <s v="null"/>
    <s v="DF100332"/>
    <s v="PROFESOR TITULAR DE UNIVERSIDAD"/>
    <s v="R115"/>
    <x v="2"/>
    <n v="215"/>
    <s v="DIDÁCTICA Y ORGANIZACIÓN ESCOLAR"/>
  </r>
  <r>
    <x v="27"/>
    <x v="6"/>
    <n v="5148"/>
    <s v="5148G"/>
    <s v="GRUPO-A"/>
    <n v="16509812"/>
    <s v="Juego, deporte e innovación en el aula"/>
    <s v="GG"/>
    <s v="GRUPO GRANDE"/>
    <s v="5148G"/>
    <s v="GG de Juego, deporte e innovación en el aula"/>
    <s v="GRUPO-A"/>
    <s v="GG de Juego, deporte e innovación en el aula"/>
    <s v="2S"/>
    <n v="16509812"/>
    <s v="LOZA"/>
    <s v="OLAVE"/>
    <s v="EDMUNDO"/>
    <s v="edloza"/>
    <s v="edmundo.loza@unirioja.es"/>
    <n v="2"/>
    <n v="2"/>
    <n v="504"/>
    <s v="PROFESOR TITULAR UNIVERSIDAD"/>
    <s v="01A"/>
    <s v="TIEMPO COMPLETO AMPLIADO"/>
    <s v="2012-09-01 00:00:00.0"/>
    <s v="null"/>
    <s v="DF31336"/>
    <s v="TITULAR DE UNIVERSIDAD"/>
    <s v="R115"/>
    <x v="2"/>
    <n v="187"/>
    <s v="DIDÁCTICA DE LA EXPRESIÓN CORPORAL"/>
  </r>
  <r>
    <x v="27"/>
    <x v="6"/>
    <n v="5148"/>
    <s v="5148G"/>
    <s v="GRUPO-A"/>
    <n v="40310935"/>
    <s v="Juego, deporte e innovación en el aula"/>
    <s v="GG"/>
    <s v="GRUPO GRANDE"/>
    <s v="5148G"/>
    <s v="GG de Juego, deporte e innovación en el aula"/>
    <s v="GRUPO-A"/>
    <s v="GG de Juego, deporte e innovación en el aula"/>
    <s v="2S"/>
    <n v="40310935"/>
    <s v="DALMAU"/>
    <s v="TORRES"/>
    <s v="JOSEP MARÍA"/>
    <s v="jodalmau"/>
    <s v="jose-maria.dalmau@unirioja.es"/>
    <n v="1"/>
    <n v="1"/>
    <n v="534"/>
    <s v="CONTRATADO DOCTOR -TIPO 1"/>
    <s v="C01"/>
    <s v="TIEMPO COMPLETO"/>
    <s v="2012-10-31 00:00:00.0"/>
    <s v="null"/>
    <s v="LD100297"/>
    <s v="CONTRATADA DOCTOR"/>
    <s v="R115"/>
    <x v="2"/>
    <n v="187"/>
    <s v="DIDÁCTICA DE LA EXPRESIÓN CORPORAL"/>
  </r>
  <r>
    <x v="27"/>
    <x v="6"/>
    <n v="5149"/>
    <s v="5149G"/>
    <s v="GRUPO-A"/>
    <n v="78871077"/>
    <s v="Aprendizaje en el aula basado en proyectos"/>
    <s v="GG"/>
    <s v="GRUPO GRANDE"/>
    <s v="5149G"/>
    <s v="GG de Aprendizaje en el aula basado en proyectos"/>
    <s v="GRUPO-A"/>
    <s v="GG de Aprendizaje en el aula basado en proyectos"/>
    <s v="1S"/>
    <n v="78871077"/>
    <s v="PÉREZ DE ALBÉNIZ"/>
    <s v="ITURRIAGA"/>
    <s v="ALICIA"/>
    <s v="alperei"/>
    <s v="alicia.perez@unirioja.es"/>
    <n v="3"/>
    <n v="3"/>
    <n v="504"/>
    <s v="PROFESOR TITULAR UNIVERSIDAD"/>
    <s v="01R"/>
    <s v="TIEMPO COMPLETO REDUCIDO"/>
    <s v="2017-09-15 00:00:00.0"/>
    <s v="null"/>
    <s v="DF100181"/>
    <s v="TITULAR DE UNIVERSIDAD"/>
    <s v="R115"/>
    <x v="2"/>
    <n v="735"/>
    <s v="PSICOLOGÍA EVOLUTIVA Y DE LA EDUCACIÓN"/>
  </r>
  <r>
    <x v="27"/>
    <x v="6"/>
    <n v="5150"/>
    <s v="5150G"/>
    <s v="GRUPO-A"/>
    <n v="16567689"/>
    <s v="Tecnologías y adaptaciones de acceso para alumnos con necesidades educativas especiales"/>
    <s v="GG"/>
    <s v="GRUPO GRANDE"/>
    <s v="5150G"/>
    <s v="GG de Tecnologías y adaptaciones de acceso para alumnos con necesidades edu"/>
    <s v="GRUPO-A"/>
    <s v="GG de Tecnologías y adaptaciones de acceso para alumnos con necesidades edu"/>
    <s v="1S"/>
    <n v="16567689"/>
    <s v="SÁENZ DE CABEZÓN"/>
    <s v="IRIGARAY"/>
    <s v="EDUARDO"/>
    <s v="esaenz-d"/>
    <s v="eduardo.saenz-de-cabezon@unirioja.es"/>
    <n v="1.5"/>
    <n v="1.5"/>
    <n v="504"/>
    <s v="PROFESOR TITULAR UNIVERSIDAD"/>
    <s v="C01"/>
    <s v="TIEMPO COMPLETO"/>
    <s v="2018-12-18 00:00:00.0"/>
    <s v="null"/>
    <s v="DF100367"/>
    <s v="PROFESOR TITULAR DE UNIVERSIDAD"/>
    <s v="R111"/>
    <x v="7"/>
    <n v="570"/>
    <s v="LENGUAJES Y SISTEMAS INFORMÁTICOS"/>
  </r>
  <r>
    <x v="27"/>
    <x v="6"/>
    <n v="5150"/>
    <s v="5150I"/>
    <s v="GRUPO-A1"/>
    <n v="16567689"/>
    <s v="Tecnologías y adaptaciones de acceso para alumnos con necesidades educativas especiales"/>
    <s v="GI"/>
    <s v="GRUPO DE INFORMÁTICA"/>
    <s v="5150I"/>
    <s v="GI de Tecnologías y adaptaciones de acceso para alumnos con necesidades edu"/>
    <s v="GRUPO-A1"/>
    <s v="GI de Tecnologías y adaptaciones de acceso para alumnos con necesidades edu"/>
    <s v="1S"/>
    <n v="16567689"/>
    <s v="SÁENZ DE CABEZÓN"/>
    <s v="IRIGARAY"/>
    <s v="EDUARDO"/>
    <s v="esaenz-d"/>
    <s v="eduardo.saenz-de-cabezon@unirioja.es"/>
    <n v="1.5"/>
    <n v="1.5"/>
    <n v="504"/>
    <s v="PROFESOR TITULAR UNIVERSIDAD"/>
    <s v="C01"/>
    <s v="TIEMPO COMPLETO"/>
    <s v="2018-12-18 00:00:00.0"/>
    <s v="null"/>
    <s v="DF100367"/>
    <s v="PROFESOR TITULAR DE UNIVERSIDAD"/>
    <s v="R111"/>
    <x v="7"/>
    <n v="570"/>
    <s v="LENGUAJES Y SISTEMAS INFORMÁTICOS"/>
  </r>
  <r>
    <x v="27"/>
    <x v="6"/>
    <n v="5151"/>
    <s v="5151G"/>
    <s v="GRUPO-A"/>
    <n v="71639421"/>
    <s v="Diseños de investigación y análisis estadístico aplicados a la educación"/>
    <s v="GG"/>
    <s v="GRUPO GRANDE"/>
    <s v="5151G"/>
    <s v="GG de Diseños de investig. y análisis estadístico aplicados a la educación"/>
    <s v="GRUPO-A"/>
    <s v="GG de Diseños de investig. y análisis estadístico aplicados a la educación"/>
    <s v="1S"/>
    <n v="71639421"/>
    <s v="FONSECA"/>
    <s v="PEDRERO"/>
    <s v="EDUARDO"/>
    <s v="edfonsec"/>
    <s v="eduardo.fonseca@unirioja.es"/>
    <n v="2"/>
    <n v="2"/>
    <n v="504"/>
    <s v="PROFESOR TITULAR UNIVERSIDAD"/>
    <s v="C01"/>
    <s v="TIEMPO COMPLETO"/>
    <s v="2011-09-01 00:00:00.0"/>
    <s v="null"/>
    <s v="DF100295"/>
    <s v="PROFESOR TITULAR DE UNIVERSIDAD"/>
    <s v="R115"/>
    <x v="2"/>
    <n v="735"/>
    <s v="PSICOLOGÍA EVOLUTIVA Y DE LA EDUCACIÓN"/>
  </r>
  <r>
    <x v="27"/>
    <x v="6"/>
    <n v="5151"/>
    <s v="5151I"/>
    <s v="GRUPO-A1"/>
    <n v="71639421"/>
    <s v="Diseños de investigación y análisis estadístico aplicados a la educación"/>
    <s v="GI"/>
    <s v="GRUPO DE INFORMÁTICA"/>
    <s v="5151I"/>
    <s v="GI de Diseños de investig. y análisis estadístico aplicados a la educación"/>
    <s v="GRUPO-A1"/>
    <s v="GI de Diseños de investig. y análisis estadístico aplicados a la educación"/>
    <s v="1S"/>
    <n v="71639421"/>
    <s v="FONSECA"/>
    <s v="PEDRERO"/>
    <s v="EDUARDO"/>
    <s v="edfonsec"/>
    <s v="eduardo.fonseca@unirioja.es"/>
    <n v="1"/>
    <n v="1"/>
    <n v="504"/>
    <s v="PROFESOR TITULAR UNIVERSIDAD"/>
    <s v="C01"/>
    <s v="TIEMPO COMPLETO"/>
    <s v="2011-09-01 00:00:00.0"/>
    <s v="null"/>
    <s v="DF100295"/>
    <s v="PROFESOR TITULAR DE UNIVERSIDAD"/>
    <s v="R115"/>
    <x v="2"/>
    <n v="735"/>
    <s v="PSICOLOGÍA EVOLUTIVA Y DE LA EDUCACIÓN"/>
  </r>
  <r>
    <x v="27"/>
    <x v="6"/>
    <n v="5152"/>
    <s v="5152G"/>
    <s v="GRUPO-A"/>
    <n v="16561261"/>
    <s v="Metodología observacional en la escuela"/>
    <s v="GG"/>
    <s v="GRUPO GRANDE"/>
    <s v="5152G"/>
    <s v="GG de Metodología observacional en la escuela"/>
    <s v="GRUPO-A"/>
    <s v="GG de Metodología observacional en la escuela"/>
    <s v="1S"/>
    <n v="16561261"/>
    <s v="LAPRESA"/>
    <s v="AJAMIL"/>
    <s v="DANIEL"/>
    <s v="dalapres"/>
    <s v="daniel.lapresa@unirioja.es"/>
    <n v="2"/>
    <n v="2"/>
    <n v="504"/>
    <s v="PROFESOR TITULAR UNIVERSIDAD"/>
    <s v="C01"/>
    <s v="TIEMPO COMPLETO"/>
    <s v="2014-09-15 00:00:00.0"/>
    <s v="null"/>
    <s v="DF100092"/>
    <s v="PROFESOR TITULAR DE UNIVERSIDAD"/>
    <s v="R115"/>
    <x v="2"/>
    <n v="187"/>
    <s v="DIDÁCTICA DE LA EXPRESIÓN CORPORAL"/>
  </r>
  <r>
    <x v="27"/>
    <x v="6"/>
    <n v="5152"/>
    <s v="5152I"/>
    <s v="GRUPO-A1"/>
    <n v="16561261"/>
    <s v="Metodología observacional en la escuela"/>
    <s v="GI"/>
    <s v="GRUPO DE INFORMÁTICA"/>
    <s v="5152I"/>
    <s v="GI de Metodología observacional en la escuela"/>
    <s v="GRUPO-A1"/>
    <s v="GI de Metodología observacional en la escuela"/>
    <s v="1S"/>
    <n v="16561261"/>
    <s v="LAPRESA"/>
    <s v="AJAMIL"/>
    <s v="DANIEL"/>
    <s v="dalapres"/>
    <s v="daniel.lapresa@unirioja.es"/>
    <n v="1"/>
    <n v="1"/>
    <n v="504"/>
    <s v="PROFESOR TITULAR UNIVERSIDAD"/>
    <s v="C01"/>
    <s v="TIEMPO COMPLETO"/>
    <s v="2014-09-15 00:00:00.0"/>
    <s v="null"/>
    <s v="DF100092"/>
    <s v="PROFESOR TITULAR DE UNIVERSIDAD"/>
    <s v="R115"/>
    <x v="2"/>
    <n v="187"/>
    <s v="DIDÁCTICA DE LA EXPRESIÓN CORPORAL"/>
  </r>
  <r>
    <x v="27"/>
    <x v="6"/>
    <n v="5153"/>
    <s v="5153G"/>
    <s v="GRUPO-A"/>
    <n v="73587035"/>
    <s v="Prevención e interv. en las dificultades de aprend. de las matemáticas en la escuela infantil y prim"/>
    <s v="GG"/>
    <s v="GRUPO GRANDE"/>
    <s v="5153G"/>
    <s v="GG de Prevención e interv. en las dificultades de aprend. de las matemática"/>
    <s v="GRUPO-A"/>
    <s v="GG de Prevención e interv. en las dificultades de aprend. de las matemática"/>
    <s v="1S"/>
    <n v="73587035"/>
    <s v="RIBERA"/>
    <s v="PUCHADES"/>
    <s v="JUAN MIGUEL"/>
    <s v="juribera"/>
    <s v="juan-miguel.ribera@unirioja.es"/>
    <n v="3"/>
    <n v="3"/>
    <n v="504"/>
    <s v="PROFESOR TITULAR UNIVERSIDAD"/>
    <s v="C01"/>
    <s v="TIEMPO COMPLETO"/>
    <s v="2017-09-15 00:00:00.0"/>
    <s v="null"/>
    <s v="DF100341"/>
    <s v="PROFEESOR TITULAR DE UNIVERSIDAD"/>
    <s v="R111"/>
    <x v="7"/>
    <n v="200"/>
    <s v="DIDÁCTICA DE LA MATEMÁTICA"/>
  </r>
  <r>
    <x v="27"/>
    <x v="6"/>
    <n v="5154"/>
    <s v="5154G"/>
    <s v="GRUPO-A"/>
    <n v="40310935"/>
    <s v="Intervención educativa en el ocio y tiempo libre"/>
    <s v="GG"/>
    <s v="GRUPO GRANDE"/>
    <s v="5154G"/>
    <s v="GG de Intervención educativa en el ocio y tiempo libre"/>
    <s v="GRUPO-A"/>
    <s v="GG de Intervención educativa en el ocio y tiempo libre"/>
    <s v="1S"/>
    <n v="40310935"/>
    <s v="DALMAU"/>
    <s v="TORRES"/>
    <s v="JOSEP MARÍA"/>
    <s v="jodalmau"/>
    <s v="jose-maria.dalmau@unirioja.es"/>
    <n v="3"/>
    <n v="3"/>
    <n v="534"/>
    <s v="CONTRATADO DOCTOR -TIPO 1"/>
    <s v="C01"/>
    <s v="TIEMPO COMPLETO"/>
    <s v="2012-10-31 00:00:00.0"/>
    <s v="null"/>
    <s v="LD100297"/>
    <s v="CONTRATADA DOCTOR"/>
    <s v="R115"/>
    <x v="2"/>
    <n v="187"/>
    <s v="DIDÁCTICA DE LA EXPRESIÓN CORPORAL"/>
  </r>
  <r>
    <x v="27"/>
    <x v="6"/>
    <n v="5155"/>
    <s v="5155G"/>
    <s v="GRUPO-A"/>
    <n v="16546617"/>
    <s v="El aula bilingüe en la escuela inclusiva"/>
    <s v="GG"/>
    <s v="GRUPO GRANDE"/>
    <s v="5155G"/>
    <s v="GG de El aula bilingüe en la escuela inclusiva"/>
    <s v="GRUPO-A"/>
    <s v="GG de El aula bilingüe en la escuela inclusiva"/>
    <s v="1S"/>
    <n v="16546617"/>
    <s v="BARRERAS"/>
    <s v="GÓMEZ"/>
    <s v="MARÍA ASUNCIÓN"/>
    <s v="mabarrer"/>
    <s v="asuncion.barreras@unirioja.es"/>
    <n v="3"/>
    <n v="3"/>
    <n v="504"/>
    <s v="PROFESOR TITULAR UNIVERSIDAD"/>
    <s v="C01"/>
    <s v="TIEMPO COMPLETO"/>
    <s v="2017-09-15 00:00:00.0"/>
    <s v="null"/>
    <s v="DF31707"/>
    <s v="PROFESOR TITULAR DE UNIVERSIDAD"/>
    <s v="R107"/>
    <x v="6"/>
    <n v="345"/>
    <s v="FILOLOGÍA INGLESA"/>
  </r>
  <r>
    <x v="27"/>
    <x v="6"/>
    <n v="5156"/>
    <s v="5156G"/>
    <s v="GRUPO-A"/>
    <n v="72786271"/>
    <s v="Competencias para la inserción laboral en educación"/>
    <s v="GG"/>
    <s v="GRUPO GRANDE"/>
    <s v="5156G"/>
    <s v="GG de Competencias para la inserción laboral en educación"/>
    <s v="GRUPO-A"/>
    <s v="GG de Competencias para la inserción laboral en educación"/>
    <s v="1S"/>
    <n v="72786271"/>
    <s v="MONTAÑÉS"/>
    <s v="MURO"/>
    <s v="MARÍA PILAR"/>
    <s v="mamontan"/>
    <s v="maria-pilar.montanes@unirioja.es"/>
    <n v="3"/>
    <n v="3"/>
    <n v="536"/>
    <s v="PROFESOR INTERINO"/>
    <s v="C01"/>
    <s v="TIEMPO COMPLETO"/>
    <s v="2012-09-01 00:00:00.0"/>
    <s v="null"/>
    <s v="PI100845"/>
    <s v="PROFESOR CONTRATADO INTERINO"/>
    <s v="R115"/>
    <x v="2"/>
    <n v="740"/>
    <s v="PSICOLOGÍA SOCIAL"/>
  </r>
  <r>
    <x v="28"/>
    <x v="6"/>
    <n v="5159"/>
    <s v="5159G"/>
    <s v="GRUPO-A"/>
    <n v="16539010"/>
    <s v="Métodos cuantitativos y estadísticos de investigación en Humanidades"/>
    <s v="GG"/>
    <s v="GRUPO GRANDE"/>
    <s v="5159G"/>
    <s v="GG de Métodos cuantitativos y estadísticos de investigación en Humanidades"/>
    <s v="GRUPO-A"/>
    <s v="GG de Métodos cuantitativos y estadísticos de investigación en Humanidades"/>
    <s v="1S"/>
    <n v="16539010"/>
    <s v="RUIZ"/>
    <s v="FLAÑO"/>
    <s v="PURIFICACIÓN"/>
    <s v="puruiz"/>
    <s v="purificacion.ruiz@unirioja.es"/>
    <n v="0"/>
    <n v="0"/>
    <n v="504"/>
    <s v="PROFESOR TITULAR UNIVERSIDAD"/>
    <s v="01R"/>
    <s v="TIEMPO COMPLETO REDUCIDO"/>
    <s v="2017-09-15 00:00:00.0"/>
    <s v="null"/>
    <s v="DF3369"/>
    <s v="PROFESOR TITULAR DE UNIVERSIDAD"/>
    <s v="R114"/>
    <x v="3"/>
    <n v="430"/>
    <s v="GEOGRAFÍA FÍSICA"/>
  </r>
  <r>
    <x v="28"/>
    <x v="6"/>
    <n v="5159"/>
    <s v="5159G"/>
    <s v="GRUPO-A"/>
    <n v="29127998"/>
    <s v="Métodos cuantitativos y estadísticos de investigación en Humanidades"/>
    <s v="GG"/>
    <s v="GRUPO GRANDE"/>
    <s v="5159G"/>
    <s v="GG de Métodos cuantitativos y estadísticos de investigación en Humanidades"/>
    <s v="GRUPO-A"/>
    <s v="GG de Métodos cuantitativos y estadísticos de investigación en Humanidades"/>
    <s v="1S"/>
    <n v="29127998"/>
    <s v="LÓPEZ"/>
    <s v="VICENTE"/>
    <s v="MANUEL"/>
    <s v="malopev"/>
    <s v="manuel.lopezv@unirioja.es"/>
    <n v="3"/>
    <n v="3"/>
    <n v="536"/>
    <s v="PROFESOR INTERINO"/>
    <s v="P06"/>
    <s v="TIEMPO PARCIAL (6+6 HORAS)"/>
    <s v="2018-10-08 00:00:00.0"/>
    <s v="2019-09-14 00:00:00.0"/>
    <s v="PI101440"/>
    <s v="PROFESOR CONTRATADO INTERINO"/>
    <s v="R114"/>
    <x v="3"/>
    <n v="10"/>
    <s v="ANÁLISIS GEOGRÁFICO REGIONAL"/>
  </r>
  <r>
    <x v="28"/>
    <x v="6"/>
    <n v="5160"/>
    <s v="5160G"/>
    <s v="GRUPO-A"/>
    <n v="16535879"/>
    <s v="Tecnologías de la información y la comunicación y Humanidades digitales"/>
    <s v="GG"/>
    <s v="GRUPO GRANDE"/>
    <s v="5160G"/>
    <s v="GG de Tecnologías de la información y la comunicación y Humanidades digital"/>
    <s v="GRUPO-A"/>
    <s v="GG de Tecnologías de la información y la comunicación y Humanidades digital"/>
    <s v="1S"/>
    <n v="16535879"/>
    <s v="IÑARREA"/>
    <s v="LAS HERAS"/>
    <s v="IGNACIO"/>
    <s v="iinarrea"/>
    <s v="ignacio.inarrea@unirioja.es"/>
    <n v="3"/>
    <n v="3"/>
    <n v="500"/>
    <s v="CATEDRATICO DE UNIVERSIDAD"/>
    <s v="C01"/>
    <s v="TIEMPO COMPLETO"/>
    <s v="2017-12-18 00:00:00.0"/>
    <s v="null"/>
    <s v="DF100353"/>
    <s v="CATEDRÁTICO DE UNIVERSIDAD"/>
    <s v="R107"/>
    <x v="6"/>
    <n v="335"/>
    <s v="FILOLOGÍA FRANCESA"/>
  </r>
  <r>
    <x v="28"/>
    <x v="6"/>
    <n v="5161"/>
    <s v="5161G"/>
    <s v="GRUPO-A"/>
    <n v="16519554"/>
    <s v="Claves de interpretación cultural de los textos"/>
    <s v="GG"/>
    <s v="GRUPO GRANDE"/>
    <s v="5161G"/>
    <s v="GG de Claves de interpretación cultural de los textos"/>
    <s v="GRUPO-A"/>
    <s v="GG de Claves de interpretación cultural de los textos"/>
    <s v="2S"/>
    <n v="16519554"/>
    <s v="MURO"/>
    <s v="MUNILLA"/>
    <s v="MIGUEL ANGEL"/>
    <s v="mimuro"/>
    <s v="miguel-angel.muro@unirioja.es"/>
    <n v="1.5"/>
    <n v="1.5"/>
    <n v="500"/>
    <s v="CATEDRATICO DE UNIVERSIDAD"/>
    <s v="C01"/>
    <s v="TIEMPO COMPLETO"/>
    <s v="2017-12-12 00:00:00.0"/>
    <s v="null"/>
    <s v="DF100350"/>
    <s v="CATEDRÁTICO DE UNIVERSIDAD"/>
    <s v="R106"/>
    <x v="5"/>
    <n v="796"/>
    <s v="TEORÍA DE LA LITERATURA Y LITERATURA COMPARADA"/>
  </r>
  <r>
    <x v="28"/>
    <x v="6"/>
    <n v="5161"/>
    <s v="5161G"/>
    <s v="GRUPO-A"/>
    <n v="16578573"/>
    <s v="Claves de interpretación cultural de los textos"/>
    <s v="GG"/>
    <s v="GRUPO GRANDE"/>
    <s v="5161G"/>
    <s v="GG de Claves de interpretación cultural de los textos"/>
    <s v="GRUPO-A"/>
    <s v="GG de Claves de interpretación cultural de los textos"/>
    <s v="2S"/>
    <n v="16578573"/>
    <s v="PEÑA"/>
    <s v="CERVEL"/>
    <s v="MARÍA SANDRA"/>
    <s v="mapenac"/>
    <s v="sandra.pena@unirioja.es"/>
    <n v="1"/>
    <n v="1"/>
    <n v="504"/>
    <s v="PROFESOR TITULAR UNIVERSIDAD"/>
    <s v="01R"/>
    <s v="TIEMPO COMPLETO REDUCIDO"/>
    <s v="2017-09-15 00:00:00.0"/>
    <s v="null"/>
    <s v="DF31712"/>
    <s v="PROFESOR TITULAR DE UNIVERSIDAD"/>
    <s v="R107"/>
    <x v="6"/>
    <n v="345"/>
    <s v="FILOLOGÍA INGLESA"/>
  </r>
  <r>
    <x v="28"/>
    <x v="6"/>
    <n v="5161"/>
    <s v="5161G"/>
    <s v="GRUPO-A"/>
    <n v="72692212"/>
    <s v="Claves de interpretación cultural de los textos"/>
    <s v="GG"/>
    <s v="GRUPO GRANDE"/>
    <s v="5161G"/>
    <s v="GG de Claves de interpretación cultural de los textos"/>
    <s v="GRUPO-A"/>
    <s v="GG de Claves de interpretación cultural de los textos"/>
    <s v="2S"/>
    <n v="72692212"/>
    <s v="IZA"/>
    <s v="ERVITI"/>
    <s v="ANEIDER"/>
    <s v="aniza"/>
    <s v="aneider.izae@unirioja.es"/>
    <n v="0.5"/>
    <n v="0.5"/>
    <n v="536"/>
    <s v="PROFESOR INTERINO"/>
    <s v="C01"/>
    <s v="TIEMPO COMPLETO"/>
    <s v="2015-12-22 00:00:00.0"/>
    <s v="null"/>
    <s v="PI101034"/>
    <s v="PROFESOR CONTRATADO INTERINO"/>
    <s v="R107"/>
    <x v="6"/>
    <n v="345"/>
    <s v="FILOLOGÍA INGLESA"/>
  </r>
  <r>
    <x v="28"/>
    <x v="6"/>
    <n v="5162"/>
    <s v="5162G"/>
    <s v="GRUPO-A"/>
    <n v="16525052"/>
    <s v="Técnicas avanzadas de expresión y comunicación para el ámbito académico"/>
    <s v="GG"/>
    <s v="GRUPO GRANDE"/>
    <s v="5162G"/>
    <s v="GG de Técnicas avanzadas de expresión y comunicación para el ámbito a"/>
    <s v="GRUPO-A"/>
    <s v="GG de Técnicas avanzadas de expresión y comunicación para el"/>
    <s v="2S"/>
    <n v="16525052"/>
    <s v="BALMASEDA"/>
    <s v="MAESTU"/>
    <s v="ENRIQUE"/>
    <s v="enbalmas"/>
    <s v="enrique.balmaseda@unirioja.es"/>
    <n v="1.5"/>
    <n v="1.5"/>
    <n v="504"/>
    <s v="PROFESOR TITULAR UNIVERSIDAD"/>
    <s v="01A"/>
    <s v="TIEMPO COMPLETO AMPLIADO"/>
    <s v="2018-09-17 00:00:00.0"/>
    <s v="null"/>
    <s v="DF100331"/>
    <s v="PROFESOR TITULAR DE UNIVERSIDAD"/>
    <s v="R106"/>
    <x v="5"/>
    <n v="567"/>
    <s v="LENGUA ESPAÑOLA"/>
  </r>
  <r>
    <x v="28"/>
    <x v="6"/>
    <n v="5162"/>
    <s v="5162G"/>
    <s v="GRUPO-A"/>
    <n v="16570999"/>
    <s v="Técnicas avanzadas de expresión y comunicación para el ámbito académico"/>
    <s v="GG"/>
    <s v="GRUPO GRANDE"/>
    <s v="5162G"/>
    <s v="GG de Técnicas avanzadas de expresión y comunicación para el ámbito a"/>
    <s v="GRUPO-A"/>
    <s v="GG de Técnicas avanzadas de expresión y comunicación para el"/>
    <s v="2S"/>
    <n v="16570999"/>
    <s v="TERRAZAS"/>
    <s v="GALLEGO"/>
    <s v="MELANIA"/>
    <s v="mterraza"/>
    <s v="melania.terrazas@unirioja.es"/>
    <n v="1.5"/>
    <n v="1.5"/>
    <n v="504"/>
    <s v="PROFESOR TITULAR UNIVERSIDAD"/>
    <s v="C01"/>
    <s v="TIEMPO COMPLETO"/>
    <s v="2016-11-26 00:00:00.0"/>
    <s v="null"/>
    <s v="DF100334"/>
    <s v="PROFESOR TITULAR DE UNIVERSIDAD"/>
    <s v="R107"/>
    <x v="6"/>
    <n v="345"/>
    <s v="FILOLOGÍA INGLESA"/>
  </r>
  <r>
    <x v="28"/>
    <x v="6"/>
    <n v="5163"/>
    <s v="5163G"/>
    <s v="GRUPO-A"/>
    <n v="16519554"/>
    <s v="Fuentes para la investigación en Humanidades"/>
    <s v="GG"/>
    <s v="GRUPO GRANDE"/>
    <s v="5163G"/>
    <s v="GG de Fuentes para la investigación en Humanidades"/>
    <s v="GRUPO-A"/>
    <s v="GG de Fuentes para la investigación en Humanidades"/>
    <s v="1S"/>
    <n v="16519554"/>
    <s v="MURO"/>
    <s v="MUNILLA"/>
    <s v="MIGUEL ANGEL"/>
    <s v="mimuro"/>
    <s v="miguel-angel.muro@unirioja.es"/>
    <n v="1.5"/>
    <n v="1.5"/>
    <n v="500"/>
    <s v="CATEDRATICO DE UNIVERSIDAD"/>
    <s v="C01"/>
    <s v="TIEMPO COMPLETO"/>
    <s v="2017-12-12 00:00:00.0"/>
    <s v="null"/>
    <s v="DF100350"/>
    <s v="CATEDRÁTICO DE UNIVERSIDAD"/>
    <s v="R106"/>
    <x v="5"/>
    <n v="796"/>
    <s v="TEORÍA DE LA LITERATURA Y LITERATURA COMPARADA"/>
  </r>
  <r>
    <x v="28"/>
    <x v="6"/>
    <n v="5163"/>
    <s v="5163G"/>
    <s v="GRUPO-A"/>
    <n v="33425722"/>
    <s v="Fuentes para la investigación en Humanidades"/>
    <s v="GG"/>
    <s v="GRUPO GRANDE"/>
    <s v="5163G"/>
    <s v="GG de Fuentes para la investigación en Humanidades"/>
    <s v="GRUPO-A"/>
    <s v="GG de Fuentes para la investigación en Humanidades"/>
    <s v="1S"/>
    <n v="33425722"/>
    <s v="ANDUEZA"/>
    <s v="UNANUA"/>
    <s v="Mª DEL PILAR"/>
    <s v="mdanduez"/>
    <s v="m-del-pilar.andueza@unirioja.es"/>
    <n v="1.5"/>
    <n v="1.5"/>
    <n v="504"/>
    <s v="PROFESOR TITULAR UNIVERSIDAD"/>
    <s v="C01"/>
    <s v="TIEMPO COMPLETO"/>
    <s v="2017-09-15 00:00:00.0"/>
    <s v="null"/>
    <s v="DF100343"/>
    <s v="PROFESOR TITULAR DE UNIVERSIDAD"/>
    <s v="R114"/>
    <x v="3"/>
    <n v="465"/>
    <s v="HISTORIA DEL ARTE"/>
  </r>
  <r>
    <x v="28"/>
    <x v="6"/>
    <n v="5164"/>
    <s v="5164G"/>
    <s v="GRUPO-A"/>
    <n v="16539110"/>
    <s v="Literaturas en inglés y cultura visual"/>
    <s v="GG"/>
    <s v="GRUPO GRANDE"/>
    <s v="5164G"/>
    <s v="GG de Literaturas en inglés y cultura visual"/>
    <s v="GRUPO-A"/>
    <s v="GG de Literaturas en inglés y cultura visual"/>
    <s v="1S"/>
    <n v="16539110"/>
    <s v="HERNÁEZ"/>
    <s v="LERENA"/>
    <s v="MARÍA JESÚS"/>
    <s v="mjhernae"/>
    <s v="mariaj.hernaez@unirioja.es"/>
    <n v="3"/>
    <n v="3"/>
    <n v="504"/>
    <s v="PROFESOR TITULAR UNIVERSIDAD"/>
    <s v="01R"/>
    <s v="TIEMPO COMPLETO REDUCIDO"/>
    <s v="2017-09-15 00:00:00.0"/>
    <s v="null"/>
    <s v="DF31691"/>
    <s v="TITULAR DE UNIVERSIDAD"/>
    <s v="R107"/>
    <x v="6"/>
    <n v="345"/>
    <s v="FILOLOGÍA INGLESA"/>
  </r>
  <r>
    <x v="28"/>
    <x v="6"/>
    <n v="5165"/>
    <s v="5165G"/>
    <s v="GRUPO-A"/>
    <n v="9398535"/>
    <s v="Estrategias de identidad en la literatura y el cine en lengua inglesa"/>
    <s v="GG"/>
    <s v="GRUPO GRANDE"/>
    <s v="5165G"/>
    <s v="GG de Estrategias de identidad en la literatura y el cine en lengua inglesa"/>
    <s v="GRUPO-A"/>
    <s v="GG de Estrategias de identidad en la literatura y el cine en lengua inglesa"/>
    <s v="1S"/>
    <n v="9398535"/>
    <s v="DÍAZ"/>
    <s v="CUESTA"/>
    <s v="JOSÉ"/>
    <s v="josediaz"/>
    <s v="jose.diaz-cuesta@unirioja.es"/>
    <n v="1"/>
    <n v="1"/>
    <n v="534"/>
    <s v="CONTRATADO DOCTOR -TIPO 1"/>
    <s v="C01"/>
    <s v="TIEMPO COMPLETO"/>
    <s v="2012-02-03 00:00:00.0"/>
    <s v="null"/>
    <s v="DF32499"/>
    <s v="CONTRATADO DOCTOR"/>
    <s v="R107"/>
    <x v="6"/>
    <n v="345"/>
    <s v="FILOLOGÍA INGLESA"/>
  </r>
  <r>
    <x v="28"/>
    <x v="6"/>
    <n v="5165"/>
    <s v="5165G"/>
    <s v="GRUPO-A"/>
    <n v="13748929"/>
    <s v="Estrategias de identidad en la literatura y el cine en lengua inglesa"/>
    <s v="GG"/>
    <s v="GRUPO GRANDE"/>
    <s v="5165G"/>
    <s v="GG de Estrategias de identidad en la literatura y el cine en lengua inglesa"/>
    <s v="GRUPO-A"/>
    <s v="GG de Estrategias de identidad en la literatura y el cine en lengua inglesa"/>
    <s v="1S"/>
    <n v="13748929"/>
    <s v="VILLAR"/>
    <s v="FLOR"/>
    <s v="CARLOS JOSÉ"/>
    <s v="cavillar"/>
    <s v="carlos.villar@unirioja.es"/>
    <n v="1"/>
    <n v="1"/>
    <n v="504"/>
    <s v="PROFESOR TITULAR UNIVERSIDAD"/>
    <s v="C01"/>
    <s v="TIEMPO COMPLETO"/>
    <s v="2014-09-15 00:00:00.0"/>
    <s v="null"/>
    <s v="DF31687"/>
    <s v="TITULAR DE UNIVERSIDAD"/>
    <s v="R107"/>
    <x v="6"/>
    <n v="345"/>
    <s v="FILOLOGÍA INGLESA"/>
  </r>
  <r>
    <x v="28"/>
    <x v="6"/>
    <n v="5165"/>
    <s v="5165G"/>
    <s v="GRUPO-A"/>
    <n v="16557120"/>
    <s v="Estrategias de identidad en la literatura y el cine en lengua inglesa"/>
    <s v="GG"/>
    <s v="GRUPO GRANDE"/>
    <s v="5165G"/>
    <s v="GG de Estrategias de identidad en la literatura y el cine en lengua inglesa"/>
    <s v="GRUPO-A"/>
    <s v="GG de Estrategias de identidad en la literatura y el cine en lengua inglesa"/>
    <s v="1S"/>
    <n v="16557120"/>
    <s v="ASENSIO"/>
    <s v="ARÓSTEGUI"/>
    <s v="MARÍA DEL MAR"/>
    <s v="masensio"/>
    <s v="mar.asensio@unirioja.es"/>
    <n v="1"/>
    <n v="1"/>
    <n v="504"/>
    <s v="PROFESOR TITULAR UNIVERSIDAD"/>
    <s v="C01"/>
    <s v="TIEMPO COMPLETO"/>
    <s v="2018-12-24 00:00:00.0"/>
    <s v="null"/>
    <s v="DF100364"/>
    <s v="PROFESOR TITULAR DE UNIVERSIDAD"/>
    <s v="R107"/>
    <x v="6"/>
    <n v="345"/>
    <s v="FILOLOGÍA INGLESA"/>
  </r>
  <r>
    <x v="28"/>
    <x v="6"/>
    <n v="5166"/>
    <s v="5166G"/>
    <s v="GRUPO-A"/>
    <n v="16546617"/>
    <s v="Traducción literaria inglés-español/español-inglés"/>
    <s v="GG"/>
    <s v="GRUPO GRANDE"/>
    <s v="5166G"/>
    <s v="GG de Traducción literaria inglés-español/español-inglés"/>
    <s v="GRUPO-A"/>
    <s v="GG de Traducción literaria inglés-español/español-inglés"/>
    <s v="1S"/>
    <n v="16546617"/>
    <s v="BARRERAS"/>
    <s v="GÓMEZ"/>
    <s v="MARÍA ASUNCIÓN"/>
    <s v="mabarrer"/>
    <s v="asuncion.barreras@unirioja.es"/>
    <n v="1.5"/>
    <n v="1.5"/>
    <n v="504"/>
    <s v="PROFESOR TITULAR UNIVERSIDAD"/>
    <s v="C01"/>
    <s v="TIEMPO COMPLETO"/>
    <s v="2017-09-15 00:00:00.0"/>
    <s v="null"/>
    <s v="DF31707"/>
    <s v="PROFESOR TITULAR DE UNIVERSIDAD"/>
    <s v="R107"/>
    <x v="6"/>
    <n v="345"/>
    <s v="FILOLOGÍA INGLESA"/>
  </r>
  <r>
    <x v="28"/>
    <x v="6"/>
    <n v="5166"/>
    <s v="5166G"/>
    <s v="GRUPO-A"/>
    <n v="16583327"/>
    <s v="Traducción literaria inglés-español/español-inglés"/>
    <s v="GG"/>
    <s v="GRUPO GRANDE"/>
    <s v="5166G"/>
    <s v="GG de Traducción literaria inglés-español/español-inglés"/>
    <s v="GRUPO-A"/>
    <s v="GG de Traducción literaria inglés-español/español-inglés"/>
    <s v="1S"/>
    <n v="16583327"/>
    <s v="FLORES"/>
    <s v="MORENO"/>
    <s v="CRISTINA"/>
    <s v="criflormore"/>
    <s v="cristina.flores@unirioja.es"/>
    <n v="1.5"/>
    <n v="1.5"/>
    <n v="504"/>
    <s v="PROFESOR TITULAR UNIVERSIDAD"/>
    <s v="C01"/>
    <s v="TIEMPO COMPLETO"/>
    <s v="2018-11-26 00:00:00.0"/>
    <s v="null"/>
    <s v="DF100363"/>
    <s v="PROFESOR TITULAR DE UNIVERSIDAD"/>
    <s v="R107"/>
    <x v="6"/>
    <n v="345"/>
    <s v="FILOLOGÍA INGLESA"/>
  </r>
  <r>
    <x v="28"/>
    <x v="6"/>
    <n v="5167"/>
    <s v="5167G"/>
    <s v="GRUPO-A"/>
    <n v="16568247"/>
    <s v="Lengua inglesa y cognición"/>
    <s v="GG"/>
    <s v="GRUPO GRANDE"/>
    <s v="5167G"/>
    <s v="GG de Lengua inglesa y cognición"/>
    <s v="GRUPO-A"/>
    <s v="GG de Lengua inglesa y cognición"/>
    <s v="1S"/>
    <n v="16568247"/>
    <s v="PÉREZ"/>
    <s v="HERNÁNDEZ"/>
    <s v="MARÍA LORENA"/>
    <s v="loperez"/>
    <s v="lorena.perez@unirioja.es"/>
    <n v="3"/>
    <n v="3"/>
    <n v="504"/>
    <s v="PROFESOR TITULAR UNIVERSIDAD"/>
    <s v="01R"/>
    <s v="TIEMPO COMPLETO REDUCIDO"/>
    <s v="2016-09-15 00:00:00.0"/>
    <s v="null"/>
    <s v="DF100072"/>
    <s v="PROFESOR TITULAR DE UNIVERSIDAD"/>
    <s v="R107"/>
    <x v="6"/>
    <n v="345"/>
    <s v="FILOLOGÍA INGLESA"/>
  </r>
  <r>
    <x v="28"/>
    <x v="6"/>
    <n v="5168"/>
    <s v="5168G"/>
    <s v="GRUPO-A"/>
    <n v="16535060"/>
    <s v="Semántica y pragmática de la Lengua inglesa"/>
    <s v="GG"/>
    <s v="GRUPO GRANDE"/>
    <s v="5168G"/>
    <s v="GG de Semántica y pragmática de la Lengua inglesa"/>
    <s v="GRUPO-A"/>
    <s v="GG de Semántica y pragmática de la Lengua inglesa"/>
    <s v="1S"/>
    <n v="16535060"/>
    <s v="RUIZ DE MENDOZA"/>
    <s v="IBÁÑEZ"/>
    <s v="FRANCISCO JOSÉ"/>
    <s v="franruiz"/>
    <s v="francisco.ruizdemendoza@unirioja.es"/>
    <n v="1.5"/>
    <n v="1.5"/>
    <n v="500"/>
    <s v="CATEDRATICO DE UNIVERSIDAD"/>
    <s v="01R"/>
    <s v="TIEMPO COMPLETO REDUCIDO"/>
    <s v="2016-09-15 00:00:00.0"/>
    <s v="null"/>
    <s v="DF31674"/>
    <s v="CATEDRÁTICO DE UNIVERSIDAD"/>
    <s v="R107"/>
    <x v="6"/>
    <n v="345"/>
    <s v="FILOLOGÍA INGLESA"/>
  </r>
  <r>
    <x v="28"/>
    <x v="6"/>
    <n v="5168"/>
    <s v="5168G"/>
    <s v="GRUPO-A"/>
    <n v="16578573"/>
    <s v="Semántica y pragmática de la Lengua inglesa"/>
    <s v="GG"/>
    <s v="GRUPO GRANDE"/>
    <s v="5168G"/>
    <s v="GG de Semántica y pragmática de la Lengua inglesa"/>
    <s v="GRUPO-A"/>
    <s v="GG de Semántica y pragmática de la Lengua inglesa"/>
    <s v="1S"/>
    <n v="16578573"/>
    <s v="PEÑA"/>
    <s v="CERVEL"/>
    <s v="MARÍA SANDRA"/>
    <s v="mapenac"/>
    <s v="sandra.pena@unirioja.es"/>
    <n v="1.5"/>
    <n v="1.5"/>
    <n v="504"/>
    <s v="PROFESOR TITULAR UNIVERSIDAD"/>
    <s v="01R"/>
    <s v="TIEMPO COMPLETO REDUCIDO"/>
    <s v="2017-09-15 00:00:00.0"/>
    <s v="null"/>
    <s v="DF31712"/>
    <s v="PROFESOR TITULAR DE UNIVERSIDAD"/>
    <s v="R107"/>
    <x v="6"/>
    <n v="345"/>
    <s v="FILOLOGÍA INGLESA"/>
  </r>
  <r>
    <x v="28"/>
    <x v="6"/>
    <n v="5169"/>
    <s v="5169G"/>
    <s v="GRUPO-A"/>
    <n v="17718016"/>
    <s v="Inglés antiguo: análisis lingüístico y textual"/>
    <s v="GG"/>
    <s v="GRUPO GRANDE"/>
    <s v="5169G"/>
    <s v="GG de Inglés antiguo: análisis lingüístico y textual"/>
    <s v="GRUPO-A"/>
    <s v="GG de Inglés antiguo: análisis lingüístico y textual"/>
    <s v="1S"/>
    <n v="17718016"/>
    <s v="MARTÍN"/>
    <s v="ARISTA"/>
    <s v="FRANCISCO J."/>
    <s v="jamartin"/>
    <s v="javier.martin@unirioja.es"/>
    <n v="3"/>
    <n v="3"/>
    <n v="500"/>
    <s v="CATEDRATICO DE UNIVERSIDAD"/>
    <s v="01R"/>
    <s v="TIEMPO COMPLETO REDUCIDO"/>
    <s v="2018-09-17 00:00:00.0"/>
    <s v="null"/>
    <s v="DF100327"/>
    <s v="CATEDRÁTICO DE UNIVERSIDAD"/>
    <s v="R107"/>
    <x v="6"/>
    <n v="345"/>
    <s v="FILOLOGÍA INGLESA"/>
  </r>
  <r>
    <x v="28"/>
    <x v="6"/>
    <n v="5170"/>
    <s v="5170G"/>
    <s v="GRUPO-A"/>
    <n v="16498683"/>
    <s v="Adquisición del léxico en inglés como lengua extranjera"/>
    <s v="GG"/>
    <s v="GRUPO GRANDE"/>
    <s v="5170G"/>
    <s v="GG de Adquisición del léxico en inglés como lengua extranjera"/>
    <s v="GRUPO-A"/>
    <s v="GG de Adquisición del léxico en inglés como lengua extranjera"/>
    <s v="1S"/>
    <n v="16498683"/>
    <s v="JIMÉNEZ"/>
    <s v="CATALÁN"/>
    <s v="ROSA MARÍA"/>
    <s v="rmjimene"/>
    <s v="rosa.jimenez@unirioja.es"/>
    <n v="3"/>
    <n v="3"/>
    <n v="500"/>
    <s v="CATEDRATICO DE UNIVERSIDAD"/>
    <s v="01R"/>
    <s v="TIEMPO COMPLETO REDUCIDO"/>
    <s v="2016-04-15 00:00:00.0"/>
    <s v="null"/>
    <s v="DF100328"/>
    <s v="CATEDRÁTICO DE UNIVERSIDAD"/>
    <s v="R107"/>
    <x v="6"/>
    <n v="345"/>
    <s v="FILOLOGÍA INGLESA"/>
  </r>
  <r>
    <x v="28"/>
    <x v="6"/>
    <n v="5171"/>
    <s v="5171G"/>
    <s v="GRUPO-A"/>
    <n v="73152016"/>
    <s v="Retórica y análisis del discurso"/>
    <s v="GG"/>
    <s v="GRUPO GRANDE"/>
    <s v="5171G"/>
    <s v="GG de Retórica y análisis del discurso"/>
    <s v="GRUPO-A"/>
    <s v="GG de Retórica y análisis del discurso"/>
    <s v="1S"/>
    <n v="73152016"/>
    <s v="CABALLERO"/>
    <s v="LÓPEZ"/>
    <s v="JOSÉ ANTONIO"/>
    <s v="jcaballe"/>
    <s v="antonio.caballero@unirioja.es"/>
    <n v="3"/>
    <n v="3"/>
    <n v="500"/>
    <s v="CATEDRATICO DE UNIVERSIDAD"/>
    <s v="01R"/>
    <s v="TIEMPO COMPLETO REDUCIDO"/>
    <s v="2016-11-12 00:00:00.0"/>
    <s v="null"/>
    <s v="DF100337"/>
    <s v="CATEDRÁTICO DE UNIVERSIDAD"/>
    <s v="R106"/>
    <x v="5"/>
    <n v="340"/>
    <s v="FILOLOGÍA GRIEGA"/>
  </r>
  <r>
    <x v="28"/>
    <x v="6"/>
    <n v="5172"/>
    <s v="5172G"/>
    <s v="GRUPO-A"/>
    <n v="70865948"/>
    <s v="Bilingüismo, biculturalismo y sociedad"/>
    <s v="GG"/>
    <s v="GRUPO GRANDE"/>
    <s v="5172G"/>
    <s v="GG de Bilingüismo, biculturalismo y sociedad"/>
    <s v="GRUPO-A"/>
    <s v="GG de Bilingüismo, biculturalismo y sociedad"/>
    <s v="1S"/>
    <n v="70865948"/>
    <s v="FASLA"/>
    <s v="FERNÁNDEZ"/>
    <s v="DALILA"/>
    <s v="dafasla"/>
    <s v="dalila.fasla@unirioja.es"/>
    <n v="3"/>
    <n v="3"/>
    <n v="504"/>
    <s v="PROFESOR TITULAR UNIVERSIDAD"/>
    <s v="01A"/>
    <s v="TIEMPO COMPLETO AMPLIADO"/>
    <s v="2012-09-01 00:00:00.0"/>
    <s v="null"/>
    <s v="DF100036"/>
    <s v="PROFESOR TITULAR DE UNIVERSIDAD"/>
    <s v="R106"/>
    <x v="5"/>
    <n v="575"/>
    <s v="LINGÜÍSTICA GENERAL"/>
  </r>
  <r>
    <x v="28"/>
    <x v="6"/>
    <n v="5173"/>
    <s v="5173G"/>
    <s v="GRUPO-A"/>
    <n v="16525052"/>
    <s v="Variedades del español: lengua, sociedad y cultura"/>
    <s v="GG"/>
    <s v="GRUPO GRANDE"/>
    <s v="5173G"/>
    <s v="GG de Variedades del español: lengua, sociedad y cultura"/>
    <s v="GRUPO-A"/>
    <s v="GG de Variedades del español: lengua, sociedad y cultura"/>
    <s v="1S"/>
    <n v="16525052"/>
    <s v="BALMASEDA"/>
    <s v="MAESTU"/>
    <s v="ENRIQUE"/>
    <s v="enbalmas"/>
    <s v="enrique.balmaseda@unirioja.es"/>
    <n v="3"/>
    <n v="3"/>
    <n v="504"/>
    <s v="PROFESOR TITULAR UNIVERSIDAD"/>
    <s v="01A"/>
    <s v="TIEMPO COMPLETO AMPLIADO"/>
    <s v="2018-09-17 00:00:00.0"/>
    <s v="null"/>
    <s v="DF100331"/>
    <s v="PROFESOR TITULAR DE UNIVERSIDAD"/>
    <s v="R106"/>
    <x v="5"/>
    <n v="567"/>
    <s v="LENGUA ESPAÑOLA"/>
  </r>
  <r>
    <x v="28"/>
    <x v="6"/>
    <n v="5174"/>
    <s v="5174G"/>
    <s v="GRUPO-A"/>
    <n v="13059875"/>
    <s v="La novela picaresca española: revisión crítica"/>
    <s v="GG"/>
    <s v="GRUPO GRANDE"/>
    <s v="5174G"/>
    <s v="GG de La novela picaresca española: revisión crítica"/>
    <s v="GRUPO-A"/>
    <s v="GG de La novela picaresca española: revisión crítica"/>
    <s v="1S"/>
    <n v="13059875"/>
    <s v="BRAVO"/>
    <s v="VEGA"/>
    <s v="JULIAN TOMÁS"/>
    <s v="jubravo"/>
    <s v="julian.bravo@unirioja.es"/>
    <n v="3"/>
    <n v="3"/>
    <n v="504"/>
    <s v="PROFESOR TITULAR UNIVERSIDAD"/>
    <s v="01A"/>
    <s v="TIEMPO COMPLETO AMPLIADO"/>
    <s v="2012-09-01 00:00:00.0"/>
    <s v="null"/>
    <s v="DF31545"/>
    <s v="TITULAR DE UNIVERSIDAD"/>
    <s v="R106"/>
    <x v="5"/>
    <n v="583"/>
    <s v="LITERATURA ESPAÑOLA"/>
  </r>
  <r>
    <x v="28"/>
    <x v="6"/>
    <n v="5175"/>
    <s v="5175G"/>
    <s v="GRUPO-A"/>
    <n v="1085841"/>
    <s v="El Romanticismo en el teatro español"/>
    <s v="GG"/>
    <s v="GRUPO GRANDE"/>
    <s v="5175G"/>
    <s v="GG de El Romanticismo en el teatro español"/>
    <s v="GRUPO-A"/>
    <s v="GG de El Romanticismo en el teatro español"/>
    <s v="1S"/>
    <n v="1085841"/>
    <s v="DOMÍNGUEZ"/>
    <s v="MATITO"/>
    <s v="FRANCISCO"/>
    <s v="frdoming"/>
    <s v="fd.matito@unirioja.es"/>
    <n v="1"/>
    <n v="1"/>
    <n v="500"/>
    <s v="CATEDRATICO DE UNIVERSIDAD"/>
    <s v="C01"/>
    <s v="TIEMPO COMPLETO"/>
    <s v="2018-09-17 00:00:00.0"/>
    <s v="null"/>
    <s v="DF100351"/>
    <s v="CATEDRÁTICO DE UNIVERSIDAD"/>
    <s v="R106"/>
    <x v="5"/>
    <n v="583"/>
    <s v="LITERATURA ESPAÑOLA"/>
  </r>
  <r>
    <x v="28"/>
    <x v="6"/>
    <n v="5175"/>
    <s v="5175G"/>
    <s v="GRUPO-A"/>
    <n v="34798214"/>
    <s v="El Romanticismo en el teatro español"/>
    <s v="GG"/>
    <s v="GRUPO GRANDE"/>
    <s v="5175G"/>
    <s v="GG de El Romanticismo en el teatro español"/>
    <s v="GRUPO-A"/>
    <s v="GG de El Romanticismo en el teatro español"/>
    <s v="1S"/>
    <n v="34798214"/>
    <s v="MARTÍNEZ"/>
    <s v="LÓPEZ"/>
    <s v="Mª ISABEL"/>
    <s v="mamartlop"/>
    <s v="maribel.martinez@unirioja.es"/>
    <n v="2"/>
    <n v="2"/>
    <n v="504"/>
    <s v="PROFESOR TITULAR UNIVERSIDAD"/>
    <s v="C01"/>
    <s v="TIEMPO COMPLETO"/>
    <s v="2018-11-26 00:00:00.0"/>
    <s v="null"/>
    <s v="DF31547"/>
    <s v="PROFESOR TITULAR DE UNIVERSIDAD"/>
    <s v="R106"/>
    <x v="5"/>
    <n v="583"/>
    <s v="LITERATURA ESPAÑOLA"/>
  </r>
  <r>
    <x v="28"/>
    <x v="6"/>
    <n v="5176"/>
    <s v="5176G"/>
    <s v="GRUPO-A"/>
    <n v="16512623"/>
    <s v="Exilio y literatura en la España del siglo XX"/>
    <s v="GG"/>
    <s v="GRUPO GRANDE"/>
    <s v="5176G"/>
    <s v="GG de Exilio y literatura en la España del siglo XX"/>
    <s v="GRUPO-A"/>
    <s v="GG de Exilio y literatura en la España del siglo XX"/>
    <s v="1S"/>
    <n v="16512623"/>
    <s v="GONZÁLEZ DE GARAY"/>
    <s v="FERNÁNDEZ"/>
    <s v="MARÍA TERESA"/>
    <s v="tdgaray"/>
    <s v="teresa.gonzalez@unirioja.es"/>
    <n v="3"/>
    <n v="3"/>
    <n v="504"/>
    <s v="PROFESOR TITULAR UNIVERSIDAD"/>
    <s v="01R"/>
    <s v="TIEMPO COMPLETO REDUCIDO"/>
    <s v="2013-09-01 00:00:00.0"/>
    <s v="null"/>
    <s v="DF31546"/>
    <s v="TITULAR DE UNIVERSIDAD"/>
    <s v="R106"/>
    <x v="5"/>
    <n v="583"/>
    <s v="LITERATURA ESPAÑOLA"/>
  </r>
  <r>
    <x v="28"/>
    <x v="6"/>
    <n v="5177"/>
    <s v="5177G"/>
    <s v="GRUPO-A"/>
    <n v="34798214"/>
    <s v="Tradición clásica: literatura española e intertextualidad"/>
    <s v="GG"/>
    <s v="GRUPO GRANDE"/>
    <s v="5177G"/>
    <s v="GG de Tradición clásica: literatura española e intertextualidad"/>
    <s v="GRUPO-A"/>
    <s v="GG de Tradición clásica: literatura española e intertextualidad"/>
    <s v="1S"/>
    <n v="34798214"/>
    <s v="MARTÍNEZ"/>
    <s v="LÓPEZ"/>
    <s v="Mª ISABEL"/>
    <s v="mamartlop"/>
    <s v="maribel.martinez@unirioja.es"/>
    <n v="3"/>
    <n v="3"/>
    <n v="504"/>
    <s v="PROFESOR TITULAR UNIVERSIDAD"/>
    <s v="C01"/>
    <s v="TIEMPO COMPLETO"/>
    <s v="2018-11-26 00:00:00.0"/>
    <s v="null"/>
    <s v="DF31547"/>
    <s v="PROFESOR TITULAR DE UNIVERSIDAD"/>
    <s v="R106"/>
    <x v="5"/>
    <n v="583"/>
    <s v="LITERATURA ESPAÑOLA"/>
  </r>
  <r>
    <x v="28"/>
    <x v="6"/>
    <n v="5178"/>
    <s v="5178G"/>
    <s v="GRUPO-A"/>
    <n v="16536532"/>
    <s v="Arqueología prehistórica y de la Antigüedad"/>
    <s v="GG"/>
    <s v="GRUPO GRANDE"/>
    <s v="5178G"/>
    <s v="GG de Arqueología prehistórica y de la Antigüedad"/>
    <s v="GRUPO-A"/>
    <s v="GG de Arqueología prehistórica y de la Antigüedad"/>
    <s v="1S"/>
    <n v="16536532"/>
    <s v="CASTILLO"/>
    <s v="PASCUAL"/>
    <s v="MARÍA JOSEFA"/>
    <s v="mjcasti"/>
    <s v="mariajose.castillo@unirioja.es"/>
    <n v="3"/>
    <n v="3"/>
    <n v="504"/>
    <s v="PROFESOR TITULAR UNIVERSIDAD"/>
    <s v="C01"/>
    <s v="TIEMPO COMPLETO"/>
    <s v="2015-09-15 00:00:00.0"/>
    <s v="null"/>
    <s v="DF3402"/>
    <s v="TITULAR DE UNIVERSIDAD"/>
    <s v="R114"/>
    <x v="3"/>
    <n v="445"/>
    <s v="HISTORIA ANTIGUA"/>
  </r>
  <r>
    <x v="28"/>
    <x v="6"/>
    <n v="5179"/>
    <s v="5179G"/>
    <s v="GRUPO-A"/>
    <n v="13103464"/>
    <s v="Patrimonio histórico y documental de la Edad Media"/>
    <s v="GG"/>
    <s v="GRUPO GRANDE"/>
    <s v="5179G"/>
    <s v="GG de Patrimonio histórico y documental de la Edad Media"/>
    <s v="GRUPO-A"/>
    <s v="GG de Patrimonio histórico y documental de la Edad Media"/>
    <s v="1S"/>
    <n v="13103464"/>
    <s v="ÁLVAREZ"/>
    <s v="BORGE"/>
    <s v="IGNACIO"/>
    <s v="ialvarez"/>
    <s v="ignacio.alvarez@unirioja.es"/>
    <n v="3"/>
    <n v="3"/>
    <n v="500"/>
    <s v="CATEDRATICO DE UNIVERSIDAD"/>
    <s v="01R"/>
    <s v="TIEMPO COMPLETO REDUCIDO"/>
    <s v="2017-12-04 00:00:00.0"/>
    <s v="null"/>
    <s v="DF100348"/>
    <s v="CATEDRÁTICO DE UNIVERSIDAD"/>
    <s v="R114"/>
    <x v="3"/>
    <n v="485"/>
    <s v="HISTORIA MEDIEVAL"/>
  </r>
  <r>
    <x v="28"/>
    <x v="6"/>
    <n v="5180"/>
    <s v="5180G"/>
    <s v="GRUPO-A"/>
    <n v="16499934"/>
    <s v="Patrimonio histórico y documental de la Edad Moderna"/>
    <s v="GG"/>
    <s v="GRUPO GRANDE"/>
    <s v="5180G"/>
    <s v="GG de Patrimonio histórico y documental de la Edad Moderna"/>
    <s v="GRUPO-A"/>
    <s v="GG de Patrimonio histórico y documental de la Edad Moderna"/>
    <s v="1S"/>
    <n v="16499934"/>
    <s v="GÓMEZ"/>
    <s v="URDÁÑEZ"/>
    <s v="JOSÉ LUIS"/>
    <s v="jlgomez"/>
    <s v="jose-luis.gomez@unirioja.es"/>
    <n v="3"/>
    <n v="3"/>
    <n v="500"/>
    <s v="CATEDRATICO DE UNIVERSIDAD"/>
    <s v="C01"/>
    <s v="TIEMPO COMPLETO"/>
    <s v="2017-09-15 00:00:00.0"/>
    <s v="null"/>
    <s v="DF3518"/>
    <s v="CATEDRÁTICO DE UNIVERSIDAD"/>
    <s v="R114"/>
    <x v="3"/>
    <n v="490"/>
    <s v="HISTORIA MODERNA"/>
  </r>
  <r>
    <x v="28"/>
    <x v="6"/>
    <n v="5181"/>
    <s v="5181G"/>
    <s v="GRUPO-A"/>
    <n v="16528324"/>
    <s v="Patrimonio histórico y documental de la Edad Contemporánea"/>
    <s v="GG"/>
    <s v="GRUPO GRANDE"/>
    <s v="5181G"/>
    <s v="GG de Patrimonio histórico y documental de la Edad Contemporánea"/>
    <s v="GRUPO-A"/>
    <s v="GG de Patrimonio histórico y documental de la Edad Contemporánea"/>
    <s v="1S"/>
    <n v="16528324"/>
    <s v="NAVAJAS"/>
    <s v="ZUBELDÍA"/>
    <s v="CARLOS"/>
    <s v="canavaja"/>
    <s v="carlos.navajas@unirioja.es"/>
    <n v="3"/>
    <n v="3"/>
    <n v="504"/>
    <s v="PROFESOR TITULAR UNIVERSIDAD"/>
    <s v="C01"/>
    <s v="TIEMPO COMPLETO"/>
    <s v="2018-12-18 00:00:00.0"/>
    <s v="null"/>
    <s v="DF100370"/>
    <s v="PROFESOR TITULAR DE UNIVERSIDAD"/>
    <s v="R114"/>
    <x v="3"/>
    <n v="450"/>
    <s v="HISTORIA CONTEMPORÁNEA"/>
  </r>
  <r>
    <x v="28"/>
    <x v="6"/>
    <n v="5182"/>
    <s v="5182G"/>
    <s v="GRUPO-A"/>
    <n v="16539010"/>
    <s v="Recursos naturales, paisaje y evaluación del territorio"/>
    <s v="GG"/>
    <s v="GRUPO GRANDE"/>
    <s v="5182G"/>
    <s v="GG de Recursos naturales, paisaje y evaluación del territorio"/>
    <s v="GRUPO-A"/>
    <s v="GG de Recursos naturales, paisaje y evaluación del territorio"/>
    <s v="1S"/>
    <n v="16539010"/>
    <s v="RUIZ"/>
    <s v="FLAÑO"/>
    <s v="PURIFICACIÓN"/>
    <s v="puruiz"/>
    <s v="purificacion.ruiz@unirioja.es"/>
    <n v="3"/>
    <n v="3"/>
    <n v="504"/>
    <s v="PROFESOR TITULAR UNIVERSIDAD"/>
    <s v="01R"/>
    <s v="TIEMPO COMPLETO REDUCIDO"/>
    <s v="2017-09-15 00:00:00.0"/>
    <s v="null"/>
    <s v="DF3369"/>
    <s v="PROFESOR TITULAR DE UNIVERSIDAD"/>
    <s v="R114"/>
    <x v="3"/>
    <n v="430"/>
    <s v="GEOGRAFÍA FÍSICA"/>
  </r>
  <r>
    <x v="28"/>
    <x v="6"/>
    <n v="5183"/>
    <s v="5183G"/>
    <s v="GRUPO-A"/>
    <n v="16539010"/>
    <s v="Nuevas técnicas aplicadas al análisis del patrimonio territorial"/>
    <s v="GG"/>
    <s v="GRUPO GRANDE"/>
    <s v="5183G"/>
    <s v="GG de Nuevas técnicas aplicadas al análisis del patrimonio territorial"/>
    <s v="GRUPO-A"/>
    <s v="GG de Nuevas técnicas aplicadas al análisis del patrimonio territorial"/>
    <s v="1S"/>
    <n v="16539010"/>
    <s v="RUIZ"/>
    <s v="FLAÑO"/>
    <s v="PURIFICACIÓN"/>
    <s v="puruiz"/>
    <s v="purificacion.ruiz@unirioja.es"/>
    <n v="0"/>
    <n v="0"/>
    <n v="504"/>
    <s v="PROFESOR TITULAR UNIVERSIDAD"/>
    <s v="01R"/>
    <s v="TIEMPO COMPLETO REDUCIDO"/>
    <s v="2017-09-15 00:00:00.0"/>
    <s v="null"/>
    <s v="DF3369"/>
    <s v="PROFESOR TITULAR DE UNIVERSIDAD"/>
    <s v="R114"/>
    <x v="3"/>
    <n v="430"/>
    <s v="GEOGRAFÍA FÍSICA"/>
  </r>
  <r>
    <x v="28"/>
    <x v="6"/>
    <n v="5183"/>
    <s v="5183G"/>
    <s v="GRUPO-A"/>
    <n v="25475404"/>
    <s v="Nuevas técnicas aplicadas al análisis del patrimonio territorial"/>
    <s v="GG"/>
    <s v="GRUPO GRANDE"/>
    <s v="5183G"/>
    <s v="GG de Nuevas técnicas aplicadas al análisis del patrimonio territorial"/>
    <s v="GRUPO-A"/>
    <s v="GG de Nuevas técnicas aplicadas al análisis del patrimonio territorial"/>
    <s v="1S"/>
    <n v="25475404"/>
    <s v="LANA-RENAULT"/>
    <s v="MONREAL"/>
    <s v="NOEMÍ SOLANGE"/>
    <s v="nolanare"/>
    <s v="noemi-solange.lana-renault@unirioja.es"/>
    <n v="3"/>
    <n v="3"/>
    <n v="536"/>
    <s v="PROFESOR INTERINO"/>
    <s v="C01"/>
    <s v="TIEMPO COMPLETO"/>
    <s v="2018-09-17 00:00:00.0"/>
    <s v="null"/>
    <s v="PI101388"/>
    <s v="PROFESOR CONTRATADO INTERINO"/>
    <s v="R114"/>
    <x v="3"/>
    <n v="10"/>
    <s v="ANÁLISIS GEOGRÁFICO REGIONAL"/>
  </r>
  <r>
    <x v="28"/>
    <x v="6"/>
    <n v="5184"/>
    <s v="5184G"/>
    <s v="GRUPO-A"/>
    <n v="33425722"/>
    <s v="Historia del Arte y conservación del patrimonio"/>
    <s v="GG"/>
    <s v="GRUPO GRANDE"/>
    <s v="5184G"/>
    <s v="GG de Historia del Arte y conservación del patrimonio"/>
    <s v="GRUPO-A"/>
    <s v="GG de Historia del Arte y conservación del patrimonio"/>
    <s v="1S"/>
    <n v="33425722"/>
    <s v="ANDUEZA"/>
    <s v="UNANUA"/>
    <s v="Mª DEL PILAR"/>
    <s v="mdanduez"/>
    <s v="m-del-pilar.andueza@unirioja.es"/>
    <n v="3"/>
    <n v="3"/>
    <n v="504"/>
    <s v="PROFESOR TITULAR UNIVERSIDAD"/>
    <s v="C01"/>
    <s v="TIEMPO COMPLETO"/>
    <s v="2017-09-15 00:00:00.0"/>
    <s v="null"/>
    <s v="DF100343"/>
    <s v="PROFESOR TITULAR DE UNIVERSIDAD"/>
    <s v="R114"/>
    <x v="3"/>
    <n v="465"/>
    <s v="HISTORIA DEL ARTE"/>
  </r>
  <r>
    <x v="28"/>
    <x v="6"/>
    <n v="5185"/>
    <s v="5185G"/>
    <s v="GRUPO-A"/>
    <n v="17718016"/>
    <s v="Trabajo fin de Máster en Estudios hispánicos"/>
    <s v="GG"/>
    <s v="GRUPO GRANDE"/>
    <s v="5185G"/>
    <s v="Trabajo fin de Máster en Estudios hispánicos"/>
    <s v="GRUPO-A"/>
    <s v="GRUPO DE MATRÍCULA"/>
    <s v="I"/>
    <n v="17718016"/>
    <s v="MARTÍN"/>
    <s v="ARISTA"/>
    <s v="FRANCISCO J."/>
    <s v="jamartin"/>
    <s v="javier.martin@unirioja.es"/>
    <n v="0"/>
    <n v="0"/>
    <n v="500"/>
    <s v="CATEDRATICO DE UNIVERSIDAD"/>
    <s v="01R"/>
    <s v="TIEMPO COMPLETO REDUCIDO"/>
    <s v="2018-09-17 00:00:00.0"/>
    <s v="null"/>
    <s v="DF100327"/>
    <s v="CATEDRÁTICO DE UNIVERSIDAD"/>
    <s v="R107"/>
    <x v="6"/>
    <n v="345"/>
    <s v="FILOLOGÍA INGLESA"/>
  </r>
  <r>
    <x v="26"/>
    <x v="6"/>
    <n v="5186"/>
    <s v="5186G"/>
    <s v="GRUPO-A"/>
    <n v="14943754"/>
    <s v="Prácticas externas I"/>
    <s v="GG"/>
    <s v="GRUPO GRANDE"/>
    <s v="5186G"/>
    <s v="GG de Prácticas externas I"/>
    <s v="GRUPO-A"/>
    <s v="GG de Prácticas externas I"/>
    <s v="2S"/>
    <n v="14943754"/>
    <s v="RODRÍGUEZ"/>
    <s v="IBEAS"/>
    <s v="ROBERTO"/>
    <s v="rorodrig"/>
    <s v="roberto.rodriguez@unirioja.es"/>
    <n v="0.15"/>
    <n v="0.15"/>
    <n v="504"/>
    <s v="PROFESOR TITULAR UNIVERSIDAD"/>
    <s v="C01"/>
    <s v="TIEMPO COMPLETO"/>
    <s v="2012-07-13 00:00:00.0"/>
    <s v="null"/>
    <s v="DF100089"/>
    <s v="PROFESOR TITULAR DE UNIVERSIDAD"/>
    <s v="R104"/>
    <x v="0"/>
    <n v="415"/>
    <s v="FUNDAMENTOS DEL ANÁLISIS ECONÓMICO"/>
  </r>
  <r>
    <x v="26"/>
    <x v="6"/>
    <n v="5186"/>
    <s v="5186G"/>
    <s v="GRUPO-A"/>
    <n v="16543682"/>
    <s v="Prácticas externas I"/>
    <s v="GG"/>
    <s v="GRUPO GRANDE"/>
    <s v="5186G"/>
    <s v="GG de Prácticas externas I"/>
    <s v="GRUPO-A"/>
    <s v="GG de Prácticas externas I"/>
    <s v="2S"/>
    <n v="16543682"/>
    <s v="NAVARRO"/>
    <s v="PÉREZ"/>
    <s v="Mª CRUZ"/>
    <s v="cnavarro"/>
    <s v="maricruz.navarro@unirioja.es"/>
    <n v="0.15"/>
    <n v="0.15"/>
    <n v="504"/>
    <s v="PROFESOR TITULAR UNIVERSIDAD"/>
    <s v="01A"/>
    <s v="TIEMPO COMPLETO AMPLIADO"/>
    <s v="2012-09-01 00:00:00.0"/>
    <s v="null"/>
    <s v="DF100001"/>
    <s v="PROFESOR TITULAR DE UNIVERSIDAD"/>
    <s v="R104"/>
    <x v="0"/>
    <n v="225"/>
    <s v="ECONOMÍA APLICADA"/>
  </r>
  <r>
    <x v="26"/>
    <x v="6"/>
    <n v="5186"/>
    <s v="5186G"/>
    <s v="GRUPO-A"/>
    <n v="16545318"/>
    <s v="Prácticas externas I"/>
    <s v="GG"/>
    <s v="GRUPO GRANDE"/>
    <s v="5186G"/>
    <s v="GG de Prácticas externas I"/>
    <s v="GRUPO-A"/>
    <s v="GG de Prácticas externas I"/>
    <s v="2S"/>
    <n v="16545318"/>
    <s v="RUIZ-OLALLA"/>
    <s v="CORCUERA"/>
    <s v="Mª CARMEN"/>
    <s v="caruiz-o"/>
    <s v="carmen.ruiz-olalla@unirioja.es"/>
    <n v="0.3"/>
    <n v="0.3"/>
    <n v="504"/>
    <s v="PROFESOR TITULAR UNIVERSIDAD"/>
    <s v="01A"/>
    <s v="TIEMPO COMPLETO AMPLIADO"/>
    <s v="2012-09-01 00:00:00.0"/>
    <s v="null"/>
    <s v="DF100082"/>
    <s v="PROFESOR TITULAR DE UNIVERSIDAD"/>
    <s v="R104"/>
    <x v="0"/>
    <n v="230"/>
    <s v="ECONOMÍA FINANCIERA Y CONTABILIDAD"/>
  </r>
  <r>
    <x v="26"/>
    <x v="6"/>
    <n v="5186"/>
    <s v="5186G"/>
    <s v="GRUPO-A"/>
    <n v="16563058"/>
    <s v="Prácticas externas I"/>
    <s v="GG"/>
    <s v="GRUPO GRANDE"/>
    <s v="5186G"/>
    <s v="GG de Prácticas externas I"/>
    <s v="GRUPO-A"/>
    <s v="GG de Prácticas externas I"/>
    <s v="2S"/>
    <n v="16563058"/>
    <s v="PELEGRÍN"/>
    <s v="BORONDO"/>
    <s v="JORGE"/>
    <s v="jopelegr"/>
    <s v="jorge.pelegrin@unirioja.es"/>
    <n v="0.15"/>
    <n v="0.15"/>
    <n v="534"/>
    <s v="CONTRATADO DOCTOR -TIPO 1"/>
    <s v="C01"/>
    <s v="TIEMPO COMPLETO"/>
    <s v="2015-04-23 00:00:00.0"/>
    <s v="null"/>
    <s v="LD100612"/>
    <s v="PROFESOR CONTRATADO DOCTOR- TIPO 1"/>
    <s v="R104"/>
    <x v="0"/>
    <n v="95"/>
    <s v="COMERCIALIZACIÓN E INVESTIGACIÓN DE MERCADOS"/>
  </r>
  <r>
    <x v="26"/>
    <x v="6"/>
    <n v="5186"/>
    <s v="5186G"/>
    <s v="GRUPO-A"/>
    <n v="16572280"/>
    <s v="Prácticas externas I"/>
    <s v="GG"/>
    <s v="GRUPO GRANDE"/>
    <s v="5186G"/>
    <s v="GG de Prácticas externas I"/>
    <s v="GRUPO-A"/>
    <s v="GG de Prácticas externas I"/>
    <s v="2S"/>
    <n v="16572280"/>
    <s v="GÓMEZ"/>
    <s v="VILLASCUERNA"/>
    <s v="JAIME"/>
    <s v="jagomev"/>
    <s v="jaime.gomez@unirioja.es"/>
    <n v="0.3"/>
    <n v="0.3"/>
    <n v="500"/>
    <s v="CATEDRATICO DE UNIVERSIDAD"/>
    <s v="C01"/>
    <s v="TIEMPO COMPLETO"/>
    <s v="2017-09-15 00:00:00.0"/>
    <s v="null"/>
    <s v="DF100336"/>
    <s v="CATEDRÁTICO DE UNIVERSIDAD"/>
    <s v="R104"/>
    <x v="0"/>
    <n v="650"/>
    <s v="ORGANIZACIÓN DE EMPRESAS"/>
  </r>
  <r>
    <x v="26"/>
    <x v="6"/>
    <n v="5186"/>
    <s v="5186G"/>
    <s v="GRUPO-A"/>
    <n v="17159455"/>
    <s v="Prácticas externas I"/>
    <s v="GG"/>
    <s v="GRUPO GRANDE"/>
    <s v="5186G"/>
    <s v="GG de Prácticas externas I"/>
    <s v="GRUPO-A"/>
    <s v="GG de Prácticas externas I"/>
    <s v="2S"/>
    <n v="17159455"/>
    <s v="RUIZ"/>
    <s v="CABESTRE"/>
    <s v="FCO. JAVIER"/>
    <s v="fjruiz"/>
    <s v="javier.ruiz@unirioja.es"/>
    <n v="0"/>
    <n v="0"/>
    <n v="500"/>
    <s v="CATEDRATICO DE UNIVERSIDAD"/>
    <s v="01R"/>
    <s v="TIEMPO COMPLETO REDUCIDO"/>
    <s v="2016-11-12 00:00:00.0"/>
    <s v="null"/>
    <s v="DF100335"/>
    <s v="CATEDRÁTICO DE UNIVERSIDAD"/>
    <s v="R104"/>
    <x v="0"/>
    <n v="230"/>
    <s v="ECONOMÍA FINANCIERA Y CONTABILIDAD"/>
  </r>
  <r>
    <x v="27"/>
    <x v="6"/>
    <n v="5188"/>
    <s v="5188G"/>
    <s v="GRUPO-A"/>
    <n v="16509812"/>
    <s v="Prácticas externas I"/>
    <s v="GG"/>
    <s v="GRUPO GRANDE"/>
    <s v="5188G"/>
    <s v="GG de Prácticas externas I"/>
    <s v="GRUPO-A"/>
    <s v="GG de Prácticas externas I"/>
    <s v="2S"/>
    <n v="16509812"/>
    <s v="LOZA"/>
    <s v="OLAVE"/>
    <s v="EDMUNDO"/>
    <s v="edloza"/>
    <s v="edmundo.loza@unirioja.es"/>
    <n v="0.4"/>
    <n v="0.4"/>
    <n v="504"/>
    <s v="PROFESOR TITULAR UNIVERSIDAD"/>
    <s v="01A"/>
    <s v="TIEMPO COMPLETO AMPLIADO"/>
    <s v="2012-09-01 00:00:00.0"/>
    <s v="null"/>
    <s v="DF31336"/>
    <s v="TITULAR DE UNIVERSIDAD"/>
    <s v="R115"/>
    <x v="2"/>
    <n v="187"/>
    <s v="DIDÁCTICA DE LA EXPRESIÓN CORPORAL"/>
  </r>
  <r>
    <x v="27"/>
    <x v="6"/>
    <n v="5188"/>
    <s v="5188G"/>
    <s v="GRUPO-A"/>
    <n v="16512032"/>
    <s v="Prácticas externas I"/>
    <s v="GG"/>
    <s v="GRUPO GRANDE"/>
    <s v="5188G"/>
    <s v="GG de Prácticas externas I"/>
    <s v="GRUPO-A"/>
    <s v="GG de Prácticas externas I"/>
    <s v="2S"/>
    <n v="16512032"/>
    <s v="TORRES"/>
    <s v="RUIZ"/>
    <s v="MARÍA DEL MAR"/>
    <s v="matorrr"/>
    <s v="maria-mar.torres@unirioja.es"/>
    <n v="0.3"/>
    <n v="0.3"/>
    <n v="532"/>
    <s v="LABORAL DOCENTE-ASOCIADO"/>
    <s v="P05"/>
    <s v="TIEMPO PARCIAL (5+5 HORAS)"/>
    <s v="2017-09-15 00:00:00.0"/>
    <s v="2019-09-14 00:00:00.0"/>
    <s v="PI101245"/>
    <s v="PROFESOR ASOCIADO"/>
    <s v="R106"/>
    <x v="5"/>
    <n v="195"/>
    <s v="DIDÁCTICA DE LA LENGUA Y LA LITERATURA"/>
  </r>
  <r>
    <x v="27"/>
    <x v="6"/>
    <n v="5188"/>
    <s v="5188G"/>
    <s v="GRUPO-A"/>
    <n v="16538859"/>
    <s v="Prácticas externas I"/>
    <s v="GG"/>
    <s v="GRUPO GRANDE"/>
    <s v="5188G"/>
    <s v="GG de Prácticas externas I"/>
    <s v="GRUPO-A"/>
    <s v="GG de Prácticas externas I"/>
    <s v="2S"/>
    <n v="16538859"/>
    <s v="ARANA"/>
    <s v="IDIAQUEZ"/>
    <s v="JAVIER SABINO"/>
    <s v="jaarana"/>
    <s v="xabier.arana@unirioja.es"/>
    <n v="0.6"/>
    <n v="0.6"/>
    <n v="536"/>
    <s v="PROFESOR INTERINO"/>
    <s v="C01"/>
    <s v="TIEMPO COMPLETO"/>
    <s v="2018-09-17 00:00:00.0"/>
    <s v="null"/>
    <s v="PI101399"/>
    <s v="PROFESOR CONTRATADO INTERINO"/>
    <s v="R115"/>
    <x v="2"/>
    <n v="735"/>
    <s v="PSICOLOGÍA EVOLUTIVA Y DE LA EDUCACIÓN"/>
  </r>
  <r>
    <x v="27"/>
    <x v="6"/>
    <n v="5188"/>
    <s v="5188G"/>
    <s v="GRUPO-A"/>
    <n v="16561261"/>
    <s v="Prácticas externas I"/>
    <s v="GG"/>
    <s v="GRUPO GRANDE"/>
    <s v="5188G"/>
    <s v="GG de Prácticas externas I"/>
    <s v="GRUPO-A"/>
    <s v="GG de Prácticas externas I"/>
    <s v="2S"/>
    <n v="16561261"/>
    <s v="LAPRESA"/>
    <s v="AJAMIL"/>
    <s v="DANIEL"/>
    <s v="dalapres"/>
    <s v="daniel.lapresa@unirioja.es"/>
    <n v="0.6"/>
    <n v="0.6"/>
    <n v="504"/>
    <s v="PROFESOR TITULAR UNIVERSIDAD"/>
    <s v="C01"/>
    <s v="TIEMPO COMPLETO"/>
    <s v="2014-09-15 00:00:00.0"/>
    <s v="null"/>
    <s v="DF100092"/>
    <s v="PROFESOR TITULAR DE UNIVERSIDAD"/>
    <s v="R115"/>
    <x v="2"/>
    <n v="187"/>
    <s v="DIDÁCTICA DE LA EXPRESIÓN CORPORAL"/>
  </r>
  <r>
    <x v="27"/>
    <x v="6"/>
    <n v="5188"/>
    <s v="5188G"/>
    <s v="GRUPO-A"/>
    <n v="16567689"/>
    <s v="Prácticas externas I"/>
    <s v="GG"/>
    <s v="GRUPO GRANDE"/>
    <s v="5188G"/>
    <s v="GG de Prácticas externas I"/>
    <s v="GRUPO-A"/>
    <s v="GG de Prácticas externas I"/>
    <s v="2S"/>
    <n v="16567689"/>
    <s v="SÁENZ DE CABEZÓN"/>
    <s v="IRIGARAY"/>
    <s v="EDUARDO"/>
    <s v="esaenz-d"/>
    <s v="eduardo.saenz-de-cabezon@unirioja.es"/>
    <n v="0.2"/>
    <n v="0.2"/>
    <n v="504"/>
    <s v="PROFESOR TITULAR UNIVERSIDAD"/>
    <s v="C01"/>
    <s v="TIEMPO COMPLETO"/>
    <s v="2018-12-18 00:00:00.0"/>
    <s v="null"/>
    <s v="DF100367"/>
    <s v="PROFESOR TITULAR DE UNIVERSIDAD"/>
    <s v="R111"/>
    <x v="7"/>
    <n v="570"/>
    <s v="LENGUAJES Y SISTEMAS INFORMÁTICOS"/>
  </r>
  <r>
    <x v="27"/>
    <x v="6"/>
    <n v="5188"/>
    <s v="5188G"/>
    <s v="GRUPO-A"/>
    <n v="40310935"/>
    <s v="Prácticas externas I"/>
    <s v="GG"/>
    <s v="GRUPO GRANDE"/>
    <s v="5188G"/>
    <s v="GG de Prácticas externas I"/>
    <s v="GRUPO-A"/>
    <s v="GG de Prácticas externas I"/>
    <s v="2S"/>
    <n v="40310935"/>
    <s v="DALMAU"/>
    <s v="TORRES"/>
    <s v="JOSEP MARÍA"/>
    <s v="jodalmau"/>
    <s v="jose-maria.dalmau@unirioja.es"/>
    <n v="0.4"/>
    <n v="0.4"/>
    <n v="534"/>
    <s v="CONTRATADO DOCTOR -TIPO 1"/>
    <s v="C01"/>
    <s v="TIEMPO COMPLETO"/>
    <s v="2012-10-31 00:00:00.0"/>
    <s v="null"/>
    <s v="LD100297"/>
    <s v="CONTRATADA DOCTOR"/>
    <s v="R115"/>
    <x v="2"/>
    <n v="187"/>
    <s v="DIDÁCTICA DE LA EXPRESIÓN CORPORAL"/>
  </r>
  <r>
    <x v="27"/>
    <x v="6"/>
    <n v="5188"/>
    <s v="5188G"/>
    <s v="GRUPO-A"/>
    <n v="42819023"/>
    <s v="Prácticas externas I"/>
    <s v="GG"/>
    <s v="GRUPO GRANDE"/>
    <s v="5188G"/>
    <s v="GG de Prácticas externas I"/>
    <s v="GRUPO-A"/>
    <s v="GG de Prácticas externas I"/>
    <s v="2S"/>
    <n v="42819023"/>
    <s v="URRACA"/>
    <s v="MARTÍNEZ"/>
    <s v="MARÍA LUZ"/>
    <s v="maurraca"/>
    <s v="maria-luz.urraca@unirioja.es"/>
    <n v="0.4"/>
    <n v="0.4"/>
    <n v="536"/>
    <s v="PROFESOR INTERINO"/>
    <s v="C01"/>
    <s v="TIEMPO COMPLETO"/>
    <s v="2012-09-01 00:00:00.0"/>
    <s v="null"/>
    <s v="PI100843"/>
    <s v="PROFESOR CONTRATADO INTERINO"/>
    <s v="R115"/>
    <x v="2"/>
    <n v="735"/>
    <s v="PSICOLOGÍA EVOLUTIVA Y DE LA EDUCACIÓN"/>
  </r>
  <r>
    <x v="27"/>
    <x v="6"/>
    <n v="5188"/>
    <s v="5188G"/>
    <s v="GRUPO-A"/>
    <n v="72692212"/>
    <s v="Prácticas externas I"/>
    <s v="GG"/>
    <s v="GRUPO GRANDE"/>
    <s v="5188G"/>
    <s v="GG de Prácticas externas I"/>
    <s v="GRUPO-A"/>
    <s v="GG de Prácticas externas I"/>
    <s v="2S"/>
    <n v="72692212"/>
    <s v="IZA"/>
    <s v="ERVITI"/>
    <s v="ANEIDER"/>
    <s v="aniza"/>
    <s v="aneider.izae@unirioja.es"/>
    <n v="0.4"/>
    <n v="0.4"/>
    <n v="536"/>
    <s v="PROFESOR INTERINO"/>
    <s v="C01"/>
    <s v="TIEMPO COMPLETO"/>
    <s v="2015-12-22 00:00:00.0"/>
    <s v="null"/>
    <s v="PI101034"/>
    <s v="PROFESOR CONTRATADO INTERINO"/>
    <s v="R107"/>
    <x v="6"/>
    <n v="345"/>
    <s v="FILOLOGÍA INGLESA"/>
  </r>
  <r>
    <x v="27"/>
    <x v="6"/>
    <n v="5188"/>
    <s v="5188G"/>
    <s v="GRUPO-A"/>
    <n v="72703170"/>
    <s v="Prácticas externas I"/>
    <s v="GG"/>
    <s v="GRUPO GRANDE"/>
    <s v="5188G"/>
    <s v="GG de Prácticas externas I"/>
    <s v="GRUPO-A"/>
    <s v="GG de Prácticas externas I"/>
    <s v="2S"/>
    <n v="72703170"/>
    <s v="CHOCARRO"/>
    <s v="DE LUIS"/>
    <s v="EDURNE"/>
    <s v="edchocar"/>
    <s v="edurne.chocarro@unirioja.es"/>
    <n v="0.8"/>
    <n v="0.8"/>
    <n v="534"/>
    <s v="CONTRATADO DOCTOR -TIPO 1"/>
    <s v="C01"/>
    <s v="TIEMPO COMPLETO"/>
    <s v="2018-11-30 00:00:00.0"/>
    <s v="null"/>
    <s v="LD100293"/>
    <s v="PROFESOR CONTRATADO DOCTOR -TIPO 1"/>
    <s v="R115"/>
    <x v="2"/>
    <n v="215"/>
    <s v="DIDÁCTICA Y ORGANIZACIÓN ESCOLAR"/>
  </r>
  <r>
    <x v="27"/>
    <x v="6"/>
    <n v="5188"/>
    <s v="5188G"/>
    <s v="GRUPO-A"/>
    <n v="72786271"/>
    <s v="Prácticas externas I"/>
    <s v="GG"/>
    <s v="GRUPO GRANDE"/>
    <s v="5188G"/>
    <s v="GG de Prácticas externas I"/>
    <s v="GRUPO-A"/>
    <s v="GG de Prácticas externas I"/>
    <s v="2S"/>
    <n v="72786271"/>
    <s v="MONTAÑÉS"/>
    <s v="MURO"/>
    <s v="MARÍA PILAR"/>
    <s v="mamontan"/>
    <s v="maria-pilar.montanes@unirioja.es"/>
    <n v="0.4"/>
    <n v="0.4"/>
    <n v="536"/>
    <s v="PROFESOR INTERINO"/>
    <s v="C01"/>
    <s v="TIEMPO COMPLETO"/>
    <s v="2012-09-01 00:00:00.0"/>
    <s v="null"/>
    <s v="PI100845"/>
    <s v="PROFESOR CONTRATADO INTERINO"/>
    <s v="R115"/>
    <x v="2"/>
    <n v="740"/>
    <s v="PSICOLOGÍA SOCIAL"/>
  </r>
  <r>
    <x v="27"/>
    <x v="6"/>
    <n v="5188"/>
    <s v="5188G"/>
    <s v="GRUPO-A"/>
    <n v="73587035"/>
    <s v="Prácticas externas I"/>
    <s v="GG"/>
    <s v="GRUPO GRANDE"/>
    <s v="5188G"/>
    <s v="GG de Prácticas externas I"/>
    <s v="GRUPO-A"/>
    <s v="GG de Prácticas externas I"/>
    <s v="2S"/>
    <n v="73587035"/>
    <s v="RIBERA"/>
    <s v="PUCHADES"/>
    <s v="JUAN MIGUEL"/>
    <s v="juribera"/>
    <s v="juan-miguel.ribera@unirioja.es"/>
    <n v="0.6"/>
    <n v="0.6"/>
    <n v="504"/>
    <s v="PROFESOR TITULAR UNIVERSIDAD"/>
    <s v="C01"/>
    <s v="TIEMPO COMPLETO"/>
    <s v="2017-09-15 00:00:00.0"/>
    <s v="null"/>
    <s v="DF100341"/>
    <s v="PROFEESOR TITULAR DE UNIVERSIDAD"/>
    <s v="R111"/>
    <x v="7"/>
    <n v="200"/>
    <s v="DIDÁCTICA DE LA MATEMÁTICA"/>
  </r>
  <r>
    <x v="27"/>
    <x v="6"/>
    <n v="5188"/>
    <s v="5188G"/>
    <s v="GRUPO-A"/>
    <n v="78871077"/>
    <s v="Prácticas externas I"/>
    <s v="GG"/>
    <s v="GRUPO GRANDE"/>
    <s v="5188G"/>
    <s v="GG de Prácticas externas I"/>
    <s v="GRUPO-A"/>
    <s v="GG de Prácticas externas I"/>
    <s v="2S"/>
    <n v="78871077"/>
    <s v="PÉREZ DE ALBÉNIZ"/>
    <s v="ITURRIAGA"/>
    <s v="ALICIA"/>
    <s v="alperei"/>
    <s v="alicia.perez@unirioja.es"/>
    <n v="0.8"/>
    <n v="0.8"/>
    <n v="504"/>
    <s v="PROFESOR TITULAR UNIVERSIDAD"/>
    <s v="01R"/>
    <s v="TIEMPO COMPLETO REDUCIDO"/>
    <s v="2017-09-15 00:00:00.0"/>
    <s v="null"/>
    <s v="DF100181"/>
    <s v="TITULAR DE UNIVERSIDAD"/>
    <s v="R115"/>
    <x v="2"/>
    <n v="735"/>
    <s v="PSICOLOGÍA EVOLUTIVA Y DE LA EDUCACIÓN"/>
  </r>
  <r>
    <x v="28"/>
    <x v="6"/>
    <n v="5190"/>
    <s v="5190G"/>
    <s v="GRUPO-A"/>
    <n v="17718016"/>
    <s v="Trabajo fin de Máster en Estudios Ingleses"/>
    <s v="GG"/>
    <s v="GRUPO GRANDE"/>
    <s v="5190G"/>
    <s v="Trabajo fin de Máster en Estudios Ingleses"/>
    <s v="GRUPO-A"/>
    <s v="GRUPO DE MATRÍCULA"/>
    <s v="I"/>
    <n v="17718016"/>
    <s v="MARTÍN"/>
    <s v="ARISTA"/>
    <s v="FRANCISCO J."/>
    <s v="jamartin"/>
    <s v="javier.martin@unirioja.es"/>
    <n v="0"/>
    <n v="0"/>
    <n v="500"/>
    <s v="CATEDRATICO DE UNIVERSIDAD"/>
    <s v="01R"/>
    <s v="TIEMPO COMPLETO REDUCIDO"/>
    <s v="2018-09-17 00:00:00.0"/>
    <s v="null"/>
    <s v="DF100327"/>
    <s v="CATEDRÁTICO DE UNIVERSIDAD"/>
    <s v="R107"/>
    <x v="6"/>
    <n v="345"/>
    <s v="FILOLOGÍA INGLESA"/>
  </r>
  <r>
    <x v="28"/>
    <x v="6"/>
    <n v="5191"/>
    <s v="5191G"/>
    <s v="GRUPO-A"/>
    <n v="17718016"/>
    <s v="Trabajo fin de Máster en Historia, territorio y recursos patrimoniales"/>
    <s v="GG"/>
    <s v="GRUPO GRANDE"/>
    <s v="5191G"/>
    <s v="Trabajo fin de Máster en Historia, territorio y recursos patrimoniales"/>
    <s v="GRUPO-A"/>
    <s v="GRUPO DE MATRÍCULA"/>
    <s v="I"/>
    <n v="17718016"/>
    <s v="MARTÍN"/>
    <s v="ARISTA"/>
    <s v="FRANCISCO J."/>
    <s v="jamartin"/>
    <s v="javier.martin@unirioja.es"/>
    <n v="0"/>
    <n v="0"/>
    <n v="500"/>
    <s v="CATEDRATICO DE UNIVERSIDAD"/>
    <s v="01R"/>
    <s v="TIEMPO COMPLETO REDUCIDO"/>
    <s v="2018-09-17 00:00:00.0"/>
    <s v="null"/>
    <s v="DF100327"/>
    <s v="CATEDRÁTICO DE UNIVERSIDAD"/>
    <s v="R107"/>
    <x v="6"/>
    <n v="345"/>
    <s v="FILOLOGÍA INGLESA"/>
  </r>
  <r>
    <x v="24"/>
    <x v="6"/>
    <n v="5192"/>
    <s v="5192G"/>
    <s v="GRUPO-A"/>
    <n v="16536550"/>
    <s v="Trabajo fin de Máster"/>
    <s v="GG"/>
    <s v="GRUPO GRANDE"/>
    <s v="5192G"/>
    <s v="Trabajo fin de Máster"/>
    <s v="GRUPO-A"/>
    <s v="GRUPO DE MATRÍCULA"/>
    <s v="I"/>
    <n v="16536550"/>
    <s v="MATA"/>
    <s v="SOTÉS"/>
    <s v="ELOY JAVIER"/>
    <s v="mata"/>
    <s v="eloy.mata@unirioja.es"/>
    <n v="0"/>
    <n v="0"/>
    <n v="504"/>
    <s v="PROFESOR TITULAR UNIVERSIDAD"/>
    <s v="C01"/>
    <s v="TIEMPO COMPLETO"/>
    <s v="2018-09-17 00:00:00.0"/>
    <s v="null"/>
    <s v="DF32238"/>
    <s v="TITULAR DE UNIVERSIDAD"/>
    <s v="R111"/>
    <x v="7"/>
    <n v="570"/>
    <s v="LENGUAJES Y SISTEMAS INFORMÁTICOS"/>
  </r>
  <r>
    <x v="26"/>
    <x v="6"/>
    <n v="5193"/>
    <s v="5193G"/>
    <s v="GRUPO-A"/>
    <n v="17159455"/>
    <s v="Trabajo fin de máster"/>
    <s v="GG"/>
    <s v="GRUPO GRANDE"/>
    <s v="5193G"/>
    <s v="GG de Trabajo fin de máster"/>
    <s v="GRUPO-A"/>
    <s v="GG de Trabajo fin de máster"/>
    <s v="I"/>
    <n v="17159455"/>
    <s v="RUIZ"/>
    <s v="CABESTRE"/>
    <s v="FCO. JAVIER"/>
    <s v="fjruiz"/>
    <s v="javier.ruiz@unirioja.es"/>
    <n v="0"/>
    <n v="0"/>
    <n v="500"/>
    <s v="CATEDRATICO DE UNIVERSIDAD"/>
    <s v="01R"/>
    <s v="TIEMPO COMPLETO REDUCIDO"/>
    <s v="2016-11-12 00:00:00.0"/>
    <s v="null"/>
    <s v="DF100335"/>
    <s v="CATEDRÁTICO DE UNIVERSIDAD"/>
    <s v="R104"/>
    <x v="0"/>
    <n v="230"/>
    <s v="ECONOMÍA FINANCIERA Y CONTABILIDAD"/>
  </r>
  <r>
    <x v="27"/>
    <x v="6"/>
    <n v="5194"/>
    <s v="5194G"/>
    <s v="GRUPO-A"/>
    <n v="16561261"/>
    <s v="Trabajo fin de Máster"/>
    <s v="GG"/>
    <s v="GRUPO GRANDE"/>
    <s v="5194G"/>
    <s v="GG de Trabajo fin de Máster"/>
    <s v="GRUPO-A"/>
    <s v="GG de Trabajo fin de Máster"/>
    <s v="I"/>
    <n v="16561261"/>
    <s v="LAPRESA"/>
    <s v="AJAMIL"/>
    <s v="DANIEL"/>
    <s v="dalapres"/>
    <s v="daniel.lapresa@unirioja.es"/>
    <n v="0"/>
    <n v="0"/>
    <n v="504"/>
    <s v="PROFESOR TITULAR UNIVERSIDAD"/>
    <s v="C01"/>
    <s v="TIEMPO COMPLETO"/>
    <s v="2014-09-15 00:00:00.0"/>
    <s v="null"/>
    <s v="DF100092"/>
    <s v="PROFESOR TITULAR DE UNIVERSIDAD"/>
    <s v="R115"/>
    <x v="2"/>
    <n v="187"/>
    <s v="DIDÁCTICA DE LA EXPRESIÓN CORPORAL"/>
  </r>
  <r>
    <x v="29"/>
    <x v="6"/>
    <n v="5195"/>
    <s v="5195G"/>
    <s v="GRUPO-A"/>
    <n v="16607692"/>
    <s v="Estrategias de internacionalización para el sector vitivinícola"/>
    <s v="GG"/>
    <s v="GRUPO GRANDE"/>
    <s v="5195G"/>
    <s v="GG de Estrategias de internacionalización para el sector vinícola"/>
    <s v="GRUPO-A"/>
    <s v="GG de Estrategias de internacionalización para el sector vinícola"/>
    <s v="1S"/>
    <n v="16607692"/>
    <s v="CLAVEL"/>
    <s v="SAN EMETERIO"/>
    <s v="MÓNICA"/>
    <s v="moclavel"/>
    <s v="monica.clavel-san@unirioja.es"/>
    <n v="1.8"/>
    <n v="1.8"/>
    <n v="536"/>
    <s v="PROFESOR INTERINO"/>
    <s v="C01"/>
    <s v="TIEMPO COMPLETO"/>
    <s v="2019-01-19 00:00:00.0"/>
    <s v="null"/>
    <s v="PI101353"/>
    <s v="PROFESOR CONTRATADO INTERINO TC"/>
    <s v="R104"/>
    <x v="0"/>
    <n v="95"/>
    <s v="COMERCIALIZACIÓN E INVESTIGACIÓN DE MERCADOS"/>
  </r>
  <r>
    <x v="29"/>
    <x v="6"/>
    <n v="5195"/>
    <s v="5195R"/>
    <s v="GRUPO-A1"/>
    <n v="16607692"/>
    <s v="Estrategias de internacionalización para el sector vitivinícola"/>
    <s v="GR"/>
    <s v="GRUPO REDUCIDO"/>
    <s v="5195R"/>
    <s v="GR de Estrategias de internacionalización para el sector vinícola"/>
    <s v="GRUPO-A1"/>
    <s v="GR de Estrategias de internacionalización para el sector vinícola"/>
    <s v="1S"/>
    <n v="16607692"/>
    <s v="CLAVEL"/>
    <s v="SAN EMETERIO"/>
    <s v="MÓNICA"/>
    <s v="moclavel"/>
    <s v="monica.clavel-san@unirioja.es"/>
    <n v="1"/>
    <n v="1"/>
    <n v="536"/>
    <s v="PROFESOR INTERINO"/>
    <s v="C01"/>
    <s v="TIEMPO COMPLETO"/>
    <s v="2019-01-19 00:00:00.0"/>
    <s v="null"/>
    <s v="PI101353"/>
    <s v="PROFESOR CONTRATADO INTERINO TC"/>
    <s v="R104"/>
    <x v="0"/>
    <n v="95"/>
    <s v="COMERCIALIZACIÓN E INVESTIGACIÓN DE MERCADOS"/>
  </r>
  <r>
    <x v="29"/>
    <x v="6"/>
    <n v="5196"/>
    <s v="5196G"/>
    <s v="GRUPO-A"/>
    <n v="16507414"/>
    <s v="Dirección estratégica"/>
    <s v="GG"/>
    <s v="GRUPO GRANDE"/>
    <s v="5196G"/>
    <s v="GG de Dirección estratégica"/>
    <s v="GRUPO-A"/>
    <s v="GG de Dirección estratégica"/>
    <s v="1S"/>
    <n v="16507414"/>
    <s v="SAINZ"/>
    <s v="OCHOA"/>
    <s v="ALBERTO"/>
    <s v="alsainz"/>
    <s v="alberto.sainz@unirioja.es"/>
    <n v="1.8"/>
    <n v="1.8"/>
    <n v="504"/>
    <s v="PROFESOR TITULAR UNIVERSIDAD"/>
    <s v="01A"/>
    <s v="TIEMPO COMPLETO AMPLIADO"/>
    <s v="2012-09-01 00:00:00.0"/>
    <s v="null"/>
    <s v="DF31301"/>
    <s v="TITULAR DE UNIVERSIDAD"/>
    <s v="R104"/>
    <x v="0"/>
    <n v="650"/>
    <s v="ORGANIZACIÓN DE EMPRESAS"/>
  </r>
  <r>
    <x v="29"/>
    <x v="6"/>
    <n v="5196"/>
    <s v="5196R"/>
    <s v="GRUPO-A1"/>
    <n v="16507414"/>
    <s v="Dirección estratégica"/>
    <s v="GR"/>
    <s v="GRUPO REDUCIDO"/>
    <s v="5196R"/>
    <s v="GR de Dirección estratégica"/>
    <s v="GRUPO-A1"/>
    <s v="GR de Dirección estratégica"/>
    <s v="1S"/>
    <n v="16507414"/>
    <s v="SAINZ"/>
    <s v="OCHOA"/>
    <s v="ALBERTO"/>
    <s v="alsainz"/>
    <s v="alberto.sainz@unirioja.es"/>
    <n v="1"/>
    <n v="1"/>
    <n v="504"/>
    <s v="PROFESOR TITULAR UNIVERSIDAD"/>
    <s v="01A"/>
    <s v="TIEMPO COMPLETO AMPLIADO"/>
    <s v="2012-09-01 00:00:00.0"/>
    <s v="null"/>
    <s v="DF31301"/>
    <s v="TITULAR DE UNIVERSIDAD"/>
    <s v="R104"/>
    <x v="0"/>
    <n v="650"/>
    <s v="ORGANIZACIÓN DE EMPRESAS"/>
  </r>
  <r>
    <x v="29"/>
    <x v="6"/>
    <n v="5197"/>
    <s v="5197G"/>
    <s v="GRUPO-A"/>
    <n v="18033042"/>
    <s v="Análisis económico-financiero en las empresas del sector vitivinícola"/>
    <s v="GG"/>
    <s v="GRUPO GRANDE"/>
    <s v="5197G"/>
    <s v="GG de Análisis económico-financiero en las empresas del sector vitivinícola"/>
    <s v="GRUPO-A"/>
    <s v="GG de Análisis económico-financiero en las empresas del sector vitivinícola"/>
    <s v="1S"/>
    <n v="18033042"/>
    <s v="BLANCO"/>
    <s v="PASCUAL"/>
    <s v="LUIS"/>
    <s v="lublanco"/>
    <s v="luis.blanco@unirioja.es"/>
    <n v="1.5"/>
    <n v="1.5"/>
    <n v="534"/>
    <s v="CONTRATADO DOCTOR -TIPO 1"/>
    <s v="C01"/>
    <s v="TIEMPO COMPLETO"/>
    <s v="2011-07-29 00:00:00.0"/>
    <s v="null"/>
    <s v="PI100783"/>
    <s v="PROFESOR CONTRATADO DOCTOR"/>
    <s v="R104"/>
    <x v="0"/>
    <n v="230"/>
    <s v="ECONOMÍA FINANCIERA Y CONTABILIDAD"/>
  </r>
  <r>
    <x v="29"/>
    <x v="6"/>
    <n v="5197"/>
    <s v="5197R"/>
    <s v="GRUPO-A1"/>
    <n v="18033042"/>
    <s v="Análisis económico-financiero en las empresas del sector vitivinícola"/>
    <s v="GR"/>
    <s v="GRUPO REDUCIDO"/>
    <s v="5197R"/>
    <s v="GR de Análisis económico-financiero en las empresas del sector vitivinícola"/>
    <s v="GRUPO-A1"/>
    <s v="GR de Análisis económico-financiero en las empresas del sector vitivinícola"/>
    <s v="1S"/>
    <n v="18033042"/>
    <s v="BLANCO"/>
    <s v="PASCUAL"/>
    <s v="LUIS"/>
    <s v="lublanco"/>
    <s v="luis.blanco@unirioja.es"/>
    <n v="1.5"/>
    <n v="1.5"/>
    <n v="534"/>
    <s v="CONTRATADO DOCTOR -TIPO 1"/>
    <s v="C01"/>
    <s v="TIEMPO COMPLETO"/>
    <s v="2011-07-29 00:00:00.0"/>
    <s v="null"/>
    <s v="PI100783"/>
    <s v="PROFESOR CONTRATADO DOCTOR"/>
    <s v="R104"/>
    <x v="0"/>
    <n v="230"/>
    <s v="ECONOMÍA FINANCIERA Y CONTABILIDAD"/>
  </r>
  <r>
    <x v="29"/>
    <x v="6"/>
    <n v="5198"/>
    <s v="5198G"/>
    <s v="GRUPO-A"/>
    <n v="16547433"/>
    <s v="Instrumentos de comunicación comercial para el sector vitivinícola"/>
    <s v="GG"/>
    <s v="GRUPO GRANDE"/>
    <s v="5198G"/>
    <s v="GG de Instrumentos de comunicación comercial para el sector vitivinícola"/>
    <s v="GRUPO-A"/>
    <s v="GG de Instrumentos de comunicación comercial para el sector vitivinícola"/>
    <s v="1S"/>
    <n v="16547433"/>
    <s v="OLARTE"/>
    <s v="PASCUAL"/>
    <s v="Mª CRISTINA"/>
    <s v="m-olarte"/>
    <s v="cristina.olarte@unirioja.es"/>
    <n v="1.3"/>
    <n v="1.3"/>
    <n v="504"/>
    <s v="PROFESOR TITULAR UNIVERSIDAD"/>
    <s v="C01"/>
    <s v="TIEMPO COMPLETO"/>
    <s v="2017-09-15 00:00:00.0"/>
    <s v="null"/>
    <s v="DF100194"/>
    <s v="PROFESOR TITULAR DE UNIVERSIDAD"/>
    <s v="R104"/>
    <x v="0"/>
    <n v="95"/>
    <s v="COMERCIALIZACIÓN E INVESTIGACIÓN DE MERCADOS"/>
  </r>
  <r>
    <x v="29"/>
    <x v="6"/>
    <n v="5198"/>
    <s v="5198G"/>
    <s v="GRUPO-A"/>
    <n v="16563058"/>
    <s v="Instrumentos de comunicación comercial para el sector vitivinícola"/>
    <s v="GG"/>
    <s v="GRUPO GRANDE"/>
    <s v="5198G"/>
    <s v="GG de Instrumentos de comunicación comercial para el sector vitivinícola"/>
    <s v="GRUPO-A"/>
    <s v="GG de Instrumentos de comunicación comercial para el sector vitivinícola"/>
    <s v="1S"/>
    <n v="16563058"/>
    <s v="PELEGRÍN"/>
    <s v="BORONDO"/>
    <s v="JORGE"/>
    <s v="jopelegr"/>
    <s v="jorge.pelegrin@unirioja.es"/>
    <n v="1.3"/>
    <n v="1.3"/>
    <n v="534"/>
    <s v="CONTRATADO DOCTOR -TIPO 1"/>
    <s v="C01"/>
    <s v="TIEMPO COMPLETO"/>
    <s v="2015-04-23 00:00:00.0"/>
    <s v="null"/>
    <s v="LD100612"/>
    <s v="PROFESOR CONTRATADO DOCTOR- TIPO 1"/>
    <s v="R104"/>
    <x v="0"/>
    <n v="95"/>
    <s v="COMERCIALIZACIÓN E INVESTIGACIÓN DE MERCADOS"/>
  </r>
  <r>
    <x v="29"/>
    <x v="6"/>
    <n v="5199"/>
    <s v="5199G"/>
    <s v="GRUPO-A"/>
    <n v="7859589"/>
    <s v="Evaluación sensorial avanzada"/>
    <s v="GG"/>
    <s v="GRUPO GRANDE"/>
    <s v="5199G"/>
    <s v="GG de Evaluación sensorial avanzada"/>
    <s v="GRUPO-A"/>
    <s v="GG de Evaluación sensorial avanzada"/>
    <s v="1S"/>
    <n v="7859589"/>
    <s v="PALACIOS"/>
    <s v="GARCÍA"/>
    <s v="ANTONIO TOMÁS"/>
    <s v="anpalaga"/>
    <s v="antonio-tomas.palacios@unirioja.es"/>
    <n v="1"/>
    <n v="1"/>
    <n v="532"/>
    <s v="LABORAL DOCENTE-ASOCIADO"/>
    <s v="P06"/>
    <s v="TIEMPO PARCIAL (6+6 HORAS)"/>
    <s v="2015-09-15 00:00:00.0"/>
    <s v="2019-09-14 00:00:00.0"/>
    <s v="PI101016"/>
    <s v="PROFESOR ASOCIADO"/>
    <s v="R101"/>
    <x v="4"/>
    <n v="780"/>
    <s v="TECNOLOGÍA DE ALIMENTOS"/>
  </r>
  <r>
    <x v="29"/>
    <x v="6"/>
    <n v="5199"/>
    <s v="5199L"/>
    <s v="GRUPO-A1"/>
    <n v="7859589"/>
    <s v="Evaluación sensorial avanzada"/>
    <s v="GL"/>
    <s v="GRUPO DE LABORATORIO"/>
    <s v="5199L"/>
    <s v="GL de Evaluación sensorial avanzada"/>
    <s v="GRUPO-A1"/>
    <s v="GL de Evaluación sensorial avanzada"/>
    <s v="1S"/>
    <n v="7859589"/>
    <s v="PALACIOS"/>
    <s v="GARCÍA"/>
    <s v="ANTONIO TOMÁS"/>
    <s v="anpalaga"/>
    <s v="antonio-tomas.palacios@unirioja.es"/>
    <n v="1"/>
    <n v="1"/>
    <n v="532"/>
    <s v="LABORAL DOCENTE-ASOCIADO"/>
    <s v="P06"/>
    <s v="TIEMPO PARCIAL (6+6 HORAS)"/>
    <s v="2015-09-15 00:00:00.0"/>
    <s v="2019-09-14 00:00:00.0"/>
    <s v="PI101016"/>
    <s v="PROFESOR ASOCIADO"/>
    <s v="R101"/>
    <x v="4"/>
    <n v="780"/>
    <s v="TECNOLOGÍA DE ALIMENTOS"/>
  </r>
  <r>
    <x v="29"/>
    <x v="6"/>
    <n v="5199"/>
    <s v="5199L"/>
    <s v="GRUPO-A1"/>
    <n v="13152345"/>
    <s v="Evaluación sensorial avanzada"/>
    <s v="GL"/>
    <s v="GRUPO DE LABORATORIO"/>
    <s v="5199L"/>
    <s v="GL de Evaluación sensorial avanzada"/>
    <s v="GRUPO-A1"/>
    <s v="GL de Evaluación sensorial avanzada"/>
    <s v="1S"/>
    <n v="13152345"/>
    <s v="GONZÁLEZ"/>
    <s v="MARCOS"/>
    <s v="DAVID"/>
    <s v="davgonzmarc"/>
    <s v="david.gonzalez@unirioja.es"/>
    <n v="1"/>
    <n v="1"/>
    <n v="532"/>
    <s v="LABORAL DOCENTE-ASOCIADO"/>
    <s v="P03"/>
    <s v="TIEMPO PARCIAL (3+3 HORAS)"/>
    <s v="2019-03-02 00:00:00.0"/>
    <s v="2019-09-14 00:00:00.0"/>
    <s v="PI101412"/>
    <s v="PROFESOR ASOCIADO"/>
    <s v="R101"/>
    <x v="4"/>
    <n v="780"/>
    <s v="TECNOLOGÍA DE ALIMENTOS"/>
  </r>
  <r>
    <x v="29"/>
    <x v="6"/>
    <n v="5200"/>
    <s v="5200G"/>
    <s v="GRUPO-A"/>
    <n v="7852960"/>
    <s v="Retos en viticultura"/>
    <s v="GG"/>
    <s v="GRUPO GRANDE"/>
    <s v="5200G"/>
    <s v="GG de Retos de viticultura"/>
    <s v="GRUPO-A"/>
    <s v="GG de Retos de viticultura"/>
    <s v="AN"/>
    <n v="7852960"/>
    <s v="TARDÁGUILA"/>
    <s v="LASO"/>
    <s v="MANUEL JAVIER"/>
    <s v="jatardag"/>
    <s v="javier.tardaguila@unirioja.es"/>
    <n v="1.5"/>
    <n v="1.5"/>
    <n v="500"/>
    <s v="CATEDRATICO DE UNIVERSIDAD"/>
    <s v="01R"/>
    <s v="TIEMPO COMPLETO REDUCIDO"/>
    <s v="2018-11-26 00:00:00.0"/>
    <s v="null"/>
    <s v="DF100371"/>
    <s v="CATEDRÁTICO DE UNIVERSIDAD"/>
    <s v="R101"/>
    <x v="4"/>
    <n v="705"/>
    <s v="PRODUCCIÓN VEGETAL"/>
  </r>
  <r>
    <x v="29"/>
    <x v="6"/>
    <n v="5200"/>
    <s v="5200G"/>
    <s v="GRUPO-A"/>
    <n v="8797523"/>
    <s v="Retos en viticultura"/>
    <s v="GG"/>
    <s v="GRUPO GRANDE"/>
    <s v="5200G"/>
    <s v="GG de Retos de viticultura"/>
    <s v="GRUPO-A"/>
    <s v="GG de Retos de viticultura"/>
    <s v="AN"/>
    <n v="8797523"/>
    <s v="NÚÑEZ"/>
    <s v="OLIVERA"/>
    <s v="ENCARNACIÓN"/>
    <s v="eolivera"/>
    <s v="encarnacion.nunez@unirioja.es"/>
    <n v="0.5"/>
    <n v="0.5"/>
    <s v="A-0500"/>
    <s v="CATEDRATICO DE UNIVERSIDAD"/>
    <s v="01R"/>
    <s v="TIEMPO COMPLETO REDUCIDO"/>
    <s v="2015-09-15 00:00:00.0"/>
    <s v="null"/>
    <s v="DF100277"/>
    <s v="CATEDRÁTICO DE UNIVERSIDAD"/>
    <s v="R101"/>
    <x v="4"/>
    <n v="412"/>
    <s v="FISIOLOGÍA VEGETAL"/>
  </r>
  <r>
    <x v="29"/>
    <x v="6"/>
    <n v="5200"/>
    <s v="5200G"/>
    <s v="GRUPO-A"/>
    <n v="16531083"/>
    <s v="Retos en viticultura"/>
    <s v="GG"/>
    <s v="GRUPO GRANDE"/>
    <s v="5200G"/>
    <s v="GG de Retos de viticultura"/>
    <s v="GRUPO-A"/>
    <s v="GG de Retos de viticultura"/>
    <s v="AN"/>
    <n v="16531083"/>
    <s v="TOMÁS"/>
    <s v="LAS HERAS"/>
    <s v="RAFAEL"/>
    <s v="ratomas"/>
    <s v="rafael.tomas@unirioja.es"/>
    <n v="0.5"/>
    <n v="0.5"/>
    <n v="504"/>
    <s v="PROFESOR TITULAR UNIVERSIDAD"/>
    <s v="01R"/>
    <s v="TIEMPO COMPLETO REDUCIDO"/>
    <s v="2017-09-15 00:00:00.0"/>
    <s v="null"/>
    <s v="DF100086"/>
    <s v="TITULAR DE ESCUELA UNIVERSITARIA"/>
    <s v="R101"/>
    <x v="4"/>
    <n v="412"/>
    <s v="FISIOLOGÍA VEGETAL"/>
  </r>
  <r>
    <x v="29"/>
    <x v="6"/>
    <n v="5200"/>
    <s v="5200G"/>
    <s v="GRUPO-A"/>
    <n v="16584746"/>
    <s v="Retos en viticultura"/>
    <s v="GG"/>
    <s v="GRUPO GRANDE"/>
    <s v="5200G"/>
    <s v="GG de Retos de viticultura"/>
    <s v="GRUPO-A"/>
    <s v="GG de Retos de viticultura"/>
    <s v="AN"/>
    <n v="16584746"/>
    <s v="DIAGO"/>
    <s v="SANTAMARÍA"/>
    <s v="MARÍA PAZ"/>
    <s v="madiago"/>
    <s v="maria-paz.diago@unirioja.es"/>
    <n v="1"/>
    <n v="1"/>
    <n v="0"/>
    <s v="DOCTOR"/>
    <n v="0"/>
    <s v="_"/>
    <s v="2016-12-01 00:00:00.0"/>
    <s v="2021-11-30 00:00:00.0"/>
    <s v="D01INVESTIGADOR1"/>
    <s v="ACCESO SISTEMA ESPAÑOL CIENCIA E INNOVACIÓN"/>
    <s v="R101"/>
    <x v="4"/>
    <n v="705"/>
    <s v="PRODUCCIÓN VEGETAL"/>
  </r>
  <r>
    <x v="29"/>
    <x v="6"/>
    <n v="5200"/>
    <s v="5200G"/>
    <s v="GRUPO-A"/>
    <n v="16591357"/>
    <s v="Retos en viticultura"/>
    <s v="GG"/>
    <s v="GRUPO GRANDE"/>
    <s v="5200G"/>
    <s v="GG de Retos de viticultura"/>
    <s v="GRUPO-A"/>
    <s v="GG de Retos de viticultura"/>
    <s v="AN"/>
    <n v="16591357"/>
    <s v="LÓPEZ"/>
    <s v="OCÓN"/>
    <s v="ELENA"/>
    <s v="ellopeo"/>
    <s v="elena.lopez@unirioja.es"/>
    <n v="1"/>
    <n v="1"/>
    <n v="536"/>
    <s v="PROFESOR INTERINO"/>
    <s v="P02"/>
    <s v="TIEMPO PARCIAL (2+2 HORAS)"/>
    <s v="2019-02-21 00:00:00.0"/>
    <s v="2019-09-14 00:00:00.0"/>
    <s v="PI101459"/>
    <s v="PROFESOR CONTRATADO INTERINO"/>
    <s v="R101"/>
    <x v="4"/>
    <n v="500"/>
    <s v="INGENIERÍA AGROFORESTAL"/>
  </r>
  <r>
    <x v="29"/>
    <x v="6"/>
    <n v="5200"/>
    <s v="5200R"/>
    <s v="GRUPO-A1"/>
    <n v="16584746"/>
    <s v="Retos en viticultura"/>
    <s v="GR"/>
    <s v="GRUPO REDUCIDO"/>
    <s v="5200R"/>
    <s v="GR de Retos de viticultura"/>
    <s v="GRUPO-A1"/>
    <s v="GR de Retos de viticultura"/>
    <s v="AN"/>
    <n v="16584746"/>
    <s v="DIAGO"/>
    <s v="SANTAMARÍA"/>
    <s v="MARÍA PAZ"/>
    <s v="madiago"/>
    <s v="maria-paz.diago@unirioja.es"/>
    <n v="0.5"/>
    <n v="0.5"/>
    <n v="0"/>
    <s v="DOCTOR"/>
    <n v="0"/>
    <s v="_"/>
    <s v="2016-12-01 00:00:00.0"/>
    <s v="2021-11-30 00:00:00.0"/>
    <s v="D01INVESTIGADOR1"/>
    <s v="ACCESO SISTEMA ESPAÑOL CIENCIA E INNOVACIÓN"/>
    <s v="R101"/>
    <x v="4"/>
    <n v="705"/>
    <s v="PRODUCCIÓN VEGETAL"/>
  </r>
  <r>
    <x v="29"/>
    <x v="6"/>
    <n v="5200"/>
    <s v="5200R"/>
    <s v="GRUPO-A1"/>
    <n v="17437495"/>
    <s v="Retos en viticultura"/>
    <s v="GR"/>
    <s v="GRUPO REDUCIDO"/>
    <s v="5200R"/>
    <s v="GR de Retos de viticultura"/>
    <s v="GRUPO-A1"/>
    <s v="GR de Retos de viticultura"/>
    <s v="AN"/>
    <n v="17437495"/>
    <s v="MARCO"/>
    <s v="MANCEBÓN"/>
    <s v="VICENTE SANTIAGO"/>
    <s v="vimarco"/>
    <s v="vicente.marco@unirioja.es"/>
    <n v="1"/>
    <n v="1"/>
    <n v="504"/>
    <s v="PROFESOR TITULAR UNIVERSIDAD"/>
    <s v="01R"/>
    <s v="TIEMPO COMPLETO REDUCIDO"/>
    <s v="2014-09-15 00:00:00.0"/>
    <s v="null"/>
    <s v="DF3157"/>
    <s v="TITULAR DE UNIVERSIDAD"/>
    <s v="R101"/>
    <x v="4"/>
    <n v="705"/>
    <s v="PRODUCCIÓN VEGETAL"/>
  </r>
  <r>
    <x v="29"/>
    <x v="6"/>
    <n v="5201"/>
    <s v="5201G"/>
    <s v="GRUPO-A"/>
    <n v="16267404"/>
    <s v="Retos en enología"/>
    <s v="GG"/>
    <s v="GRUPO GRANDE"/>
    <s v="5201G"/>
    <s v="GG de Retos de enología"/>
    <s v="GRUPO-A"/>
    <s v="GG de Retos de enología"/>
    <s v="AN"/>
    <n v="16267404"/>
    <s v="FERNÁNDEZ"/>
    <s v="ZURBANO"/>
    <s v="MARÍA PURIFIC."/>
    <s v="pfernan"/>
    <s v="puri.fernandez@unirioja.es"/>
    <n v="0.5"/>
    <n v="0.5"/>
    <n v="504"/>
    <s v="PROFESOR TITULAR UNIVERSIDAD"/>
    <s v="01R"/>
    <s v="TIEMPO COMPLETO REDUCIDO"/>
    <s v="2012-09-01 00:00:00.0"/>
    <s v="null"/>
    <s v="DF32369"/>
    <s v="TITULAR DE UNIVERSIDAD"/>
    <s v="R112"/>
    <x v="8"/>
    <n v="750"/>
    <s v="QUÍMICA ANALÍTICA"/>
  </r>
  <r>
    <x v="29"/>
    <x v="6"/>
    <n v="5201"/>
    <s v="5201G"/>
    <s v="GRUPO-A"/>
    <n v="16528703"/>
    <s v="Retos en enología"/>
    <s v="GG"/>
    <s v="GRUPO GRANDE"/>
    <s v="5201G"/>
    <s v="GG de Retos de enología"/>
    <s v="GRUPO-A"/>
    <s v="GG de Retos de enología"/>
    <s v="AN"/>
    <n v="16528703"/>
    <s v="GUTIÉRREZ"/>
    <s v="VIGUERA"/>
    <s v="ANA ROSA"/>
    <s v="angutivi"/>
    <s v="ana-rosa.gutierrez@unirioja.es"/>
    <n v="1"/>
    <n v="1"/>
    <n v="500"/>
    <s v="CATEDRATICO DE UNIVERSIDAD"/>
    <s v="01R"/>
    <s v="TIEMPO COMPLETO REDUCIDO"/>
    <s v="2018-12-05 00:00:00.0"/>
    <s v="null"/>
    <s v="DF100374"/>
    <s v="CATEDRÁTICO DE UNIVERSIDAD"/>
    <s v="R101"/>
    <x v="4"/>
    <n v="780"/>
    <s v="TECNOLOGÍA DE ALIMENTOS"/>
  </r>
  <r>
    <x v="29"/>
    <x v="6"/>
    <n v="5201"/>
    <s v="5201G"/>
    <s v="GRUPO-A"/>
    <n v="16567034"/>
    <s v="Retos en enología"/>
    <s v="GG"/>
    <s v="GRUPO GRANDE"/>
    <s v="5201G"/>
    <s v="GG de Retos de enología"/>
    <s v="GRUPO-A"/>
    <s v="GG de Retos de enología"/>
    <s v="AN"/>
    <n v="16567034"/>
    <s v="GUADALUPE"/>
    <s v="MÍNGUEZ"/>
    <s v="ZENAIDA"/>
    <s v="zeguadal"/>
    <s v="zenaida.guadalupe@unirioja.es"/>
    <n v="1"/>
    <n v="1"/>
    <n v="504"/>
    <s v="PROFESOR TITULAR UNIVERSIDAD"/>
    <s v="C01"/>
    <s v="TIEMPO COMPLETO"/>
    <s v="2018-12-21 00:00:00.0"/>
    <s v="null"/>
    <s v="DF100361"/>
    <s v="PROFESOR TITULAR DE UNIVERSIDAD"/>
    <s v="R101"/>
    <x v="4"/>
    <n v="780"/>
    <s v="TECNOLOGÍA DE ALIMENTOS"/>
  </r>
  <r>
    <x v="29"/>
    <x v="6"/>
    <n v="5201"/>
    <s v="5201G"/>
    <s v="GRUPO-A"/>
    <n v="16580683"/>
    <s v="Retos en enología"/>
    <s v="GG"/>
    <s v="GRUPO GRANDE"/>
    <s v="5201G"/>
    <s v="GG de Retos de enología"/>
    <s v="GRUPO-A"/>
    <s v="GG de Retos de enología"/>
    <s v="AN"/>
    <n v="16580683"/>
    <s v="LÓPEZ"/>
    <s v="ALFARO"/>
    <s v="ISABEL"/>
    <s v="islopez"/>
    <s v="isabel.lopez@unirioja.es"/>
    <n v="0.5"/>
    <n v="0.5"/>
    <n v="536"/>
    <s v="PROFESOR INTERINO"/>
    <s v="C01"/>
    <s v="TIEMPO COMPLETO"/>
    <s v="2015-09-15 00:00:00.0"/>
    <s v="null"/>
    <s v="PI101014"/>
    <s v="PROFESOR CONTRATADO INTERINO"/>
    <s v="R101"/>
    <x v="4"/>
    <n v="780"/>
    <s v="TECNOLOGÍA DE ALIMENTOS"/>
  </r>
  <r>
    <x v="29"/>
    <x v="6"/>
    <n v="5201"/>
    <s v="5201G"/>
    <s v="GRUPO-A"/>
    <n v="16587648"/>
    <s v="Retos en enología"/>
    <s v="GG"/>
    <s v="GRUPO GRANDE"/>
    <s v="5201G"/>
    <s v="GG de Retos de enología"/>
    <s v="GRUPO-A"/>
    <s v="GG de Retos de enología"/>
    <s v="AN"/>
    <n v="16587648"/>
    <s v="GONZÁLEZ"/>
    <s v="ARENZANA"/>
    <s v="LUCÍA"/>
    <s v="lugonza"/>
    <s v="lucia.gonzalez@unirioja.es"/>
    <n v="1"/>
    <n v="1"/>
    <n v="536"/>
    <s v="PROFESOR INTERINO"/>
    <s v="P05"/>
    <s v="TIEMPO PARCIAL (5+5 HORAS)"/>
    <s v="2019-03-02 00:00:00.0"/>
    <s v="2019-09-14 00:00:00.0"/>
    <s v="PI101425"/>
    <s v="PROFESOR CONTRATADO INTERINO"/>
    <s v="R101"/>
    <x v="4"/>
    <n v="780"/>
    <s v="TECNOLOGÍA DE ALIMENTOS"/>
  </r>
  <r>
    <x v="29"/>
    <x v="6"/>
    <n v="5201"/>
    <s v="5201R"/>
    <s v="GRUPO-A1"/>
    <n v="16267404"/>
    <s v="Retos en enología"/>
    <s v="GR"/>
    <s v="GRUPO REDUCIDO"/>
    <s v="5201R"/>
    <s v="GR de Retos de enología"/>
    <s v="GRUPO-A1"/>
    <s v="GR de Retos de enología"/>
    <s v="AN"/>
    <n v="16267404"/>
    <s v="FERNÁNDEZ"/>
    <s v="ZURBANO"/>
    <s v="MARÍA PURIFIC."/>
    <s v="pfernan"/>
    <s v="puri.fernandez@unirioja.es"/>
    <n v="0.5"/>
    <n v="0.5"/>
    <n v="504"/>
    <s v="PROFESOR TITULAR UNIVERSIDAD"/>
    <s v="01R"/>
    <s v="TIEMPO COMPLETO REDUCIDO"/>
    <s v="2012-09-01 00:00:00.0"/>
    <s v="null"/>
    <s v="DF32369"/>
    <s v="TITULAR DE UNIVERSIDAD"/>
    <s v="R112"/>
    <x v="8"/>
    <n v="750"/>
    <s v="QUÍMICA ANALÍTICA"/>
  </r>
  <r>
    <x v="29"/>
    <x v="6"/>
    <n v="5201"/>
    <s v="5201R"/>
    <s v="GRUPO-A1"/>
    <n v="16580683"/>
    <s v="Retos en enología"/>
    <s v="GR"/>
    <s v="GRUPO REDUCIDO"/>
    <s v="5201R"/>
    <s v="GR de Retos de enología"/>
    <s v="GRUPO-A1"/>
    <s v="GR de Retos de enología"/>
    <s v="AN"/>
    <n v="16580683"/>
    <s v="LÓPEZ"/>
    <s v="ALFARO"/>
    <s v="ISABEL"/>
    <s v="islopez"/>
    <s v="isabel.lopez@unirioja.es"/>
    <n v="0.5"/>
    <n v="0.5"/>
    <n v="536"/>
    <s v="PROFESOR INTERINO"/>
    <s v="C01"/>
    <s v="TIEMPO COMPLETO"/>
    <s v="2015-09-15 00:00:00.0"/>
    <s v="null"/>
    <s v="PI101014"/>
    <s v="PROFESOR CONTRATADO INTERINO"/>
    <s v="R101"/>
    <x v="4"/>
    <n v="780"/>
    <s v="TECNOLOGÍA DE ALIMENTOS"/>
  </r>
  <r>
    <x v="29"/>
    <x v="6"/>
    <n v="5201"/>
    <s v="5201R"/>
    <s v="GRUPO-A1"/>
    <n v="16609248"/>
    <s v="Retos en enología"/>
    <s v="GR"/>
    <s v="GRUPO REDUCIDO"/>
    <s v="5201R"/>
    <s v="GR de Retos de enología"/>
    <s v="GRUPO-A1"/>
    <s v="GR de Retos de enología"/>
    <s v="AN"/>
    <n v="16609248"/>
    <s v="MARTÍNEZ"/>
    <s v="LAPUENTE"/>
    <s v="LETICIA"/>
    <s v="lemartl"/>
    <s v="leticia.martinez@unirioja.es"/>
    <n v="1"/>
    <n v="1"/>
    <n v="536"/>
    <s v="PROFESOR INTERINO"/>
    <s v="C01"/>
    <s v="TIEMPO COMPLETO"/>
    <s v="2018-09-18 00:00:00.0"/>
    <s v="null"/>
    <s v="PI101226"/>
    <s v="PROFESOR CONTRATADO INTERINO"/>
    <s v="R101"/>
    <x v="4"/>
    <n v="780"/>
    <s v="TECNOLOGÍA DE ALIMENTOS"/>
  </r>
  <r>
    <x v="29"/>
    <x v="6"/>
    <n v="5202"/>
    <s v="5202G"/>
    <s v="GRUPO-A"/>
    <n v="690684"/>
    <s v="Biotecnología actual en viticultura y enología"/>
    <s v="GG"/>
    <s v="GRUPO GRANDE"/>
    <s v="5202G"/>
    <s v="GG de Biotecnología actual en viticultura y enología"/>
    <s v="GRUPO-A"/>
    <s v="GG de Biotecnología actual en viticultura y enología"/>
    <s v="2S"/>
    <n v="690684"/>
    <s v="DIZY"/>
    <s v="SOTO"/>
    <s v="MARTA Mª INÉS"/>
    <s v="madizy"/>
    <s v="marta.dizy@unirioja.es"/>
    <n v="0.5"/>
    <n v="0.5"/>
    <n v="504"/>
    <s v="PROFESOR TITULAR UNIVERSIDAD"/>
    <s v="01R"/>
    <s v="TIEMPO COMPLETO REDUCIDO"/>
    <s v="2017-09-15 00:00:00.0"/>
    <s v="null"/>
    <s v="DF348"/>
    <s v="TITULAR DE UNIVERSIDAD"/>
    <s v="R101"/>
    <x v="4"/>
    <n v="60"/>
    <s v="BIOQUÍMICA Y BIOLOGÍA MOLECULAR"/>
  </r>
  <r>
    <x v="29"/>
    <x v="6"/>
    <n v="5202"/>
    <s v="5202G"/>
    <s v="GRUPO-A"/>
    <n v="14245719"/>
    <s v="Biotecnología actual en viticultura y enología"/>
    <s v="GG"/>
    <s v="GRUPO GRANDE"/>
    <s v="5202G"/>
    <s v="GG de Biotecnología actual en viticultura y enología"/>
    <s v="GRUPO-A"/>
    <s v="GG de Biotecnología actual en viticultura y enología"/>
    <s v="2S"/>
    <n v="14245719"/>
    <s v="RUIZ"/>
    <s v="LARREA"/>
    <s v="MARÍA FERNANDA"/>
    <s v="fernruiz"/>
    <s v="fernanda.ruiz@unirioja.es"/>
    <n v="1.5"/>
    <n v="1.5"/>
    <s v="A-0500"/>
    <s v="CATEDRATICO DE UNIVERSIDAD"/>
    <s v="01R"/>
    <s v="TIEMPO COMPLETO REDUCIDO"/>
    <s v="2012-09-01 00:00:00.0"/>
    <s v="null"/>
    <s v="DF100284"/>
    <s v="CATEDRÁTICO DE UNIVERSIDAD"/>
    <s v="R101"/>
    <x v="4"/>
    <n v="60"/>
    <s v="BIOQUÍMICA Y BIOLOGÍA MOLECULAR"/>
  </r>
  <r>
    <x v="29"/>
    <x v="6"/>
    <n v="5202"/>
    <s v="5202R"/>
    <s v="GRUPO-A1"/>
    <n v="9373135"/>
    <s v="Biotecnología actual en viticultura y enología"/>
    <s v="GR"/>
    <s v="GRUPO REDUCIDO"/>
    <s v="5202R"/>
    <s v="GR de Biotecnología actual en viticultura y enología"/>
    <s v="GRUPO-A1"/>
    <s v="GR de Biotecnología actual en viticultura y enología"/>
    <s v="2S"/>
    <n v="9373135"/>
    <s v="MENÉNDEZ"/>
    <s v="MENÉNDEZ"/>
    <s v="CRISTINA"/>
    <s v="crmenend"/>
    <s v="cristina.menendez@unirioja.es"/>
    <n v="1"/>
    <n v="1"/>
    <n v="504"/>
    <s v="PROFESOR TITULAR UNIVERSIDAD"/>
    <s v="C01"/>
    <s v="TIEMPO COMPLETO"/>
    <s v="2018-09-17 00:00:00.0"/>
    <s v="null"/>
    <s v="DF100044"/>
    <s v="TITULAR UNIVERSIDAD"/>
    <s v="R101"/>
    <x v="4"/>
    <n v="705"/>
    <s v="PRODUCCIÓN VEGETAL"/>
  </r>
  <r>
    <x v="29"/>
    <x v="6"/>
    <n v="5203"/>
    <s v="5203G"/>
    <s v="GRUPO-A"/>
    <n v="13092044"/>
    <s v="Herramientas de análisis de datos en vitivinicultura"/>
    <s v="GG"/>
    <s v="GRUPO GRANDE"/>
    <s v="5203G"/>
    <s v="GG de Herramientas de análisis de datos en vitivinicultura"/>
    <s v="GRUPO-A"/>
    <s v="GG de Herramientas de análisis de datos en vitivinicultura"/>
    <s v="1S"/>
    <n v="13092044"/>
    <s v="GONZÁLEZ"/>
    <s v="SÁIZ"/>
    <s v="JOSÉ MARÍA"/>
    <s v="jmgonza"/>
    <s v="josemaria.gonzalez@unirioja.es"/>
    <n v="0.5"/>
    <n v="0.5"/>
    <s v="A-0500"/>
    <s v="CATEDRATICO DE UNIVERSIDAD"/>
    <s v="01R"/>
    <s v="TIEMPO COMPLETO REDUCIDO"/>
    <s v="2014-09-15 00:00:00.0"/>
    <s v="null"/>
    <s v="DF100279"/>
    <s v="CATEDRÁTICO DE UNIVERSIDAD"/>
    <s v="R112"/>
    <x v="8"/>
    <n v="555"/>
    <s v="INGENIERÍA QUÍMICA"/>
  </r>
  <r>
    <x v="29"/>
    <x v="6"/>
    <n v="5203"/>
    <s v="5203G"/>
    <s v="GRUPO-A"/>
    <n v="13109019"/>
    <s v="Herramientas de análisis de datos en vitivinicultura"/>
    <s v="GG"/>
    <s v="GRUPO GRANDE"/>
    <s v="5203G"/>
    <s v="GG de Herramientas de análisis de datos en vitivinicultura"/>
    <s v="GRUPO-A"/>
    <s v="GG de Herramientas de análisis de datos en vitivinicultura"/>
    <s v="1S"/>
    <n v="13109019"/>
    <s v="PIZARRO"/>
    <s v="MILLÁN"/>
    <s v="CONSUELO"/>
    <s v="cpizarro"/>
    <s v="consuelo.pizarro@unirioja.es"/>
    <n v="0.5"/>
    <n v="0.5"/>
    <s v="A-0500"/>
    <s v="CATEDRATICO DE UNIVERSIDAD"/>
    <s v="C01"/>
    <s v="TIEMPO COMPLETO"/>
    <s v="2010-12-07 00:00:00.0"/>
    <s v="null"/>
    <s v="DF100287"/>
    <s v="CATEDRÁTICO DE UNIVERSIDAD"/>
    <s v="R112"/>
    <x v="8"/>
    <n v="750"/>
    <s v="QUÍMICA ANALÍTICA"/>
  </r>
  <r>
    <x v="29"/>
    <x v="6"/>
    <n v="5203"/>
    <s v="5203G"/>
    <s v="GRUPO-A"/>
    <n v="17199289"/>
    <s v="Herramientas de análisis de datos en vitivinicultura"/>
    <s v="GG"/>
    <s v="GRUPO GRANDE"/>
    <s v="5203G"/>
    <s v="GG de Herramientas de análisis de datos en vitivinicultura"/>
    <s v="GRUPO-A"/>
    <s v="GG de Herramientas de análisis de datos en vitivinicultura"/>
    <s v="1S"/>
    <n v="17199289"/>
    <s v="FILLAT"/>
    <s v="BALLESTEROS"/>
    <s v="JUAN CARLOS"/>
    <s v="jufillat"/>
    <s v="juan-carlos.fillat@unirioja.es"/>
    <n v="1"/>
    <n v="1"/>
    <n v="504"/>
    <s v="PROFESOR TITULAR UNIVERSIDAD"/>
    <s v="01A"/>
    <s v="TIEMPO COMPLETO AMPLIADO"/>
    <s v="2012-09-01 00:00:00.0"/>
    <s v="null"/>
    <s v="DF32187"/>
    <s v="TITULAR DE UNIVERSIDAD"/>
    <s v="R111"/>
    <x v="7"/>
    <n v="265"/>
    <s v="ESTADÍSTICA E INVESTIGACIÓN OPERATIVA"/>
  </r>
  <r>
    <x v="29"/>
    <x v="6"/>
    <n v="5203"/>
    <s v="5203R"/>
    <s v="GRUPO-A1"/>
    <n v="13109019"/>
    <s v="Herramientas de análisis de datos en vitivinicultura"/>
    <s v="GR"/>
    <s v="GRUPO REDUCIDO"/>
    <s v="5203R"/>
    <s v="GR de Herramientas de análisis de datos en vitivinicultura"/>
    <s v="GRUPO-A1"/>
    <s v="GR de Herramientas de análisis de datos en vitivinicultura"/>
    <s v="1S"/>
    <n v="13109019"/>
    <s v="PIZARRO"/>
    <s v="MILLÁN"/>
    <s v="CONSUELO"/>
    <s v="cpizarro"/>
    <s v="consuelo.pizarro@unirioja.es"/>
    <n v="0.5"/>
    <n v="0.5"/>
    <s v="A-0500"/>
    <s v="CATEDRATICO DE UNIVERSIDAD"/>
    <s v="C01"/>
    <s v="TIEMPO COMPLETO"/>
    <s v="2010-12-07 00:00:00.0"/>
    <s v="null"/>
    <s v="DF100287"/>
    <s v="CATEDRÁTICO DE UNIVERSIDAD"/>
    <s v="R112"/>
    <x v="8"/>
    <n v="750"/>
    <s v="QUÍMICA ANALÍTICA"/>
  </r>
  <r>
    <x v="29"/>
    <x v="6"/>
    <n v="5203"/>
    <s v="5203R"/>
    <s v="GRUPO-A1"/>
    <n v="42057900"/>
    <s v="Herramientas de análisis de datos en vitivinicultura"/>
    <s v="GR"/>
    <s v="GRUPO REDUCIDO"/>
    <s v="5203R"/>
    <s v="GR de Herramientas de análisis de datos en vitivinicultura"/>
    <s v="GRUPO-A1"/>
    <s v="GR de Herramientas de análisis de datos en vitivinicultura"/>
    <s v="1S"/>
    <n v="42057900"/>
    <s v="HERNÁNDEZ"/>
    <s v="MARTÍN"/>
    <s v="ZENAIDA"/>
    <s v="zehernan"/>
    <s v="zenaida.hernandez@unirioja.es"/>
    <n v="0.5"/>
    <n v="0.5"/>
    <n v="506"/>
    <s v="PROFESOR TITULAR DE ESCUELA UNIVERSITARI"/>
    <s v="01A"/>
    <s v="TIEMPO COMPLETO AMPLIADO"/>
    <s v="2012-09-01 00:00:00.0"/>
    <s v="null"/>
    <s v="DF32193"/>
    <s v="TITULAR DE ESCUELAS UNIVERSITARIAS"/>
    <s v="R111"/>
    <x v="7"/>
    <n v="265"/>
    <s v="ESTADÍSTICA E INVESTIGACIÓN OPERATIVA"/>
  </r>
  <r>
    <x v="29"/>
    <x v="6"/>
    <n v="5204"/>
    <s v="5204G"/>
    <s v="GRUPO-A"/>
    <n v="14245719"/>
    <s v="Gestión de la calidad y de la innovación vitivinícola"/>
    <s v="GG"/>
    <s v="GRUPO GRANDE"/>
    <s v="5204G"/>
    <s v="GG de Gestión de la calidad y de la innovación vitivinícola"/>
    <s v="GRUPO-A"/>
    <s v="GG de Gestión de la calidad y de la innovación vitivinícola"/>
    <s v="1S"/>
    <n v="14245719"/>
    <s v="RUIZ"/>
    <s v="LARREA"/>
    <s v="MARÍA FERNANDA"/>
    <s v="fernruiz"/>
    <s v="fernanda.ruiz@unirioja.es"/>
    <n v="0.5"/>
    <n v="0.5"/>
    <s v="A-0500"/>
    <s v="CATEDRATICO DE UNIVERSIDAD"/>
    <s v="01R"/>
    <s v="TIEMPO COMPLETO REDUCIDO"/>
    <s v="2012-09-01 00:00:00.0"/>
    <s v="null"/>
    <s v="DF100284"/>
    <s v="CATEDRÁTICO DE UNIVERSIDAD"/>
    <s v="R101"/>
    <x v="4"/>
    <n v="60"/>
    <s v="BIOQUÍMICA Y BIOLOGÍA MOLECULAR"/>
  </r>
  <r>
    <x v="29"/>
    <x v="6"/>
    <n v="5204"/>
    <s v="5204G"/>
    <s v="GRUPO-A"/>
    <n v="16565868"/>
    <s v="Gestión de la calidad y de la innovación vitivinícola"/>
    <s v="GG"/>
    <s v="GRUPO GRANDE"/>
    <s v="5204G"/>
    <s v="GG de Gestión de la calidad y de la innovación vitivinícola"/>
    <s v="GRUPO-A"/>
    <s v="GG de Gestión de la calidad y de la innovación vitivinícola"/>
    <s v="1S"/>
    <n v="16565868"/>
    <s v="JIMÉNEZ"/>
    <s v="MACÍAS"/>
    <s v="EMILIO"/>
    <s v="emjimene"/>
    <s v="emilio.jimenez@unirioja.es"/>
    <n v="0.5"/>
    <n v="0.5"/>
    <n v="500"/>
    <s v="CATEDRATICO DE UNIVERSIDAD"/>
    <s v="C01"/>
    <s v="TIEMPO COMPLETO"/>
    <s v="2016-04-15 00:00:00.0"/>
    <s v="null"/>
    <s v="DF100329"/>
    <s v="CATEDRÁTICO DE UNIVERSIDAD"/>
    <s v="R109"/>
    <x v="9"/>
    <n v="520"/>
    <s v="INGENIERÍA DE SISTEMAS Y AUTOMÁTICA"/>
  </r>
  <r>
    <x v="29"/>
    <x v="6"/>
    <n v="5204"/>
    <s v="5204G"/>
    <s v="GRUPO-A"/>
    <n v="16584746"/>
    <s v="Gestión de la calidad y de la innovación vitivinícola"/>
    <s v="GG"/>
    <s v="GRUPO GRANDE"/>
    <s v="5204G"/>
    <s v="GG de Gestión de la calidad y de la innovación vitivinícola"/>
    <s v="GRUPO-A"/>
    <s v="GG de Gestión de la calidad y de la innovación vitivinícola"/>
    <s v="1S"/>
    <n v="16584746"/>
    <s v="DIAGO"/>
    <s v="SANTAMARÍA"/>
    <s v="MARÍA PAZ"/>
    <s v="madiago"/>
    <s v="maria-paz.diago@unirioja.es"/>
    <n v="0"/>
    <n v="0"/>
    <n v="0"/>
    <s v="DOCTOR"/>
    <n v="0"/>
    <s v="_"/>
    <s v="2016-12-01 00:00:00.0"/>
    <s v="2021-11-30 00:00:00.0"/>
    <s v="D01INVESTIGADOR1"/>
    <s v="ACCESO SISTEMA ESPAÑOL CIENCIA E INNOVACIÓN"/>
    <s v="R101"/>
    <x v="4"/>
    <n v="705"/>
    <s v="PRODUCCIÓN VEGETAL"/>
  </r>
  <r>
    <x v="29"/>
    <x v="6"/>
    <n v="5205"/>
    <s v="5205G"/>
    <s v="GRUPO-A"/>
    <n v="16567034"/>
    <s v="Experiencias innovadoras en tecnología y gestión vitivinícola"/>
    <s v="GG"/>
    <s v="GRUPO GRANDE"/>
    <s v="5205G"/>
    <s v="GG de Experiencias innovadoras en tecnología y gestión vitivinícola"/>
    <s v="GRUPO-A"/>
    <s v="GG de Experiencias innovadoras en tecnología y gestión vitivinícola"/>
    <s v="2S"/>
    <n v="16567034"/>
    <s v="GUADALUPE"/>
    <s v="MÍNGUEZ"/>
    <s v="ZENAIDA"/>
    <s v="zeguadal"/>
    <s v="zenaida.guadalupe@unirioja.es"/>
    <n v="0"/>
    <n v="0"/>
    <n v="504"/>
    <s v="PROFESOR TITULAR UNIVERSIDAD"/>
    <s v="C01"/>
    <s v="TIEMPO COMPLETO"/>
    <s v="2018-12-21 00:00:00.0"/>
    <s v="null"/>
    <s v="DF100361"/>
    <s v="PROFESOR TITULAR DE UNIVERSIDAD"/>
    <s v="R101"/>
    <x v="4"/>
    <n v="780"/>
    <s v="TECNOLOGÍA DE ALIMENTOS"/>
  </r>
  <r>
    <x v="29"/>
    <x v="6"/>
    <n v="5205"/>
    <s v="5205R"/>
    <s v="GRUPO-A1"/>
    <n v="14245719"/>
    <s v="Experiencias innovadoras en tecnología y gestión vitivinícola"/>
    <s v="GR"/>
    <s v="GRUPO REDUCIDO"/>
    <s v="5205R"/>
    <s v="GR de Experiencias innovadoras en tecnología y gestión vitivinícola"/>
    <s v="GRUPO-A1"/>
    <s v="GR de Experiencias innovadoras en tecnología y gestión vitivinícola"/>
    <s v="2S"/>
    <n v="14245719"/>
    <s v="RUIZ"/>
    <s v="LARREA"/>
    <s v="MARÍA FERNANDA"/>
    <s v="fernruiz"/>
    <s v="fernanda.ruiz@unirioja.es"/>
    <n v="0.4"/>
    <n v="0.4"/>
    <s v="A-0500"/>
    <s v="CATEDRATICO DE UNIVERSIDAD"/>
    <s v="01R"/>
    <s v="TIEMPO COMPLETO REDUCIDO"/>
    <s v="2012-09-01 00:00:00.0"/>
    <s v="null"/>
    <s v="DF100284"/>
    <s v="CATEDRÁTICO DE UNIVERSIDAD"/>
    <s v="R101"/>
    <x v="4"/>
    <n v="60"/>
    <s v="BIOQUÍMICA Y BIOLOGÍA MOLECULAR"/>
  </r>
  <r>
    <x v="29"/>
    <x v="6"/>
    <n v="5205"/>
    <s v="5205R"/>
    <s v="GRUPO-A1"/>
    <n v="16567034"/>
    <s v="Experiencias innovadoras en tecnología y gestión vitivinícola"/>
    <s v="GR"/>
    <s v="GRUPO REDUCIDO"/>
    <s v="5205R"/>
    <s v="GR de Experiencias innovadoras en tecnología y gestión vitivinícola"/>
    <s v="GRUPO-A1"/>
    <s v="GR de Experiencias innovadoras en tecnología y gestión vitivinícola"/>
    <s v="2S"/>
    <n v="16567034"/>
    <s v="GUADALUPE"/>
    <s v="MÍNGUEZ"/>
    <s v="ZENAIDA"/>
    <s v="zeguadal"/>
    <s v="zenaida.guadalupe@unirioja.es"/>
    <n v="0.4"/>
    <n v="0.4"/>
    <n v="504"/>
    <s v="PROFESOR TITULAR UNIVERSIDAD"/>
    <s v="C01"/>
    <s v="TIEMPO COMPLETO"/>
    <s v="2018-12-21 00:00:00.0"/>
    <s v="null"/>
    <s v="DF100361"/>
    <s v="PROFESOR TITULAR DE UNIVERSIDAD"/>
    <s v="R101"/>
    <x v="4"/>
    <n v="780"/>
    <s v="TECNOLOGÍA DE ALIMENTOS"/>
  </r>
  <r>
    <x v="29"/>
    <x v="6"/>
    <n v="5206"/>
    <s v="5206G"/>
    <s v="GRUPO-A"/>
    <n v="7852960"/>
    <s v="Prácticas externas"/>
    <s v="GG"/>
    <s v="GRUPO GRANDE"/>
    <s v="5206G"/>
    <s v="GG de Prácticas externas"/>
    <s v="GRUPO-A"/>
    <s v="GG de Prácticas externas"/>
    <s v="2S"/>
    <n v="7852960"/>
    <s v="TARDÁGUILA"/>
    <s v="LASO"/>
    <s v="MANUEL JAVIER"/>
    <s v="jatardag"/>
    <s v="javier.tardaguila@unirioja.es"/>
    <n v="0.15"/>
    <n v="0.15"/>
    <n v="500"/>
    <s v="CATEDRATICO DE UNIVERSIDAD"/>
    <s v="01R"/>
    <s v="TIEMPO COMPLETO REDUCIDO"/>
    <s v="2018-11-26 00:00:00.0"/>
    <s v="null"/>
    <s v="DF100371"/>
    <s v="CATEDRÁTICO DE UNIVERSIDAD"/>
    <s v="R101"/>
    <x v="4"/>
    <n v="705"/>
    <s v="PRODUCCIÓN VEGETAL"/>
  </r>
  <r>
    <x v="29"/>
    <x v="6"/>
    <n v="5206"/>
    <s v="5206G"/>
    <s v="GRUPO-A"/>
    <n v="7859589"/>
    <s v="Prácticas externas"/>
    <s v="GG"/>
    <s v="GRUPO GRANDE"/>
    <s v="5206G"/>
    <s v="GG de Prácticas externas"/>
    <s v="GRUPO-A"/>
    <s v="GG de Prácticas externas"/>
    <s v="2S"/>
    <n v="7859589"/>
    <s v="PALACIOS"/>
    <s v="GARCÍA"/>
    <s v="ANTONIO TOMÁS"/>
    <s v="anpalaga"/>
    <s v="antonio-tomas.palacios@unirioja.es"/>
    <n v="0.15"/>
    <n v="0.15"/>
    <n v="532"/>
    <s v="LABORAL DOCENTE-ASOCIADO"/>
    <s v="P06"/>
    <s v="TIEMPO PARCIAL (6+6 HORAS)"/>
    <s v="2015-09-15 00:00:00.0"/>
    <s v="2019-09-14 00:00:00.0"/>
    <s v="PI101016"/>
    <s v="PROFESOR ASOCIADO"/>
    <s v="R101"/>
    <x v="4"/>
    <n v="780"/>
    <s v="TECNOLOGÍA DE ALIMENTOS"/>
  </r>
  <r>
    <x v="29"/>
    <x v="6"/>
    <n v="5206"/>
    <s v="5206G"/>
    <s v="GRUPO-A"/>
    <n v="8797523"/>
    <s v="Prácticas externas"/>
    <s v="GG"/>
    <s v="GRUPO GRANDE"/>
    <s v="5206G"/>
    <s v="GG de Prácticas externas"/>
    <s v="GRUPO-A"/>
    <s v="GG de Prácticas externas"/>
    <s v="2S"/>
    <n v="8797523"/>
    <s v="NÚÑEZ"/>
    <s v="OLIVERA"/>
    <s v="ENCARNACIÓN"/>
    <s v="eolivera"/>
    <s v="encarnacion.nunez@unirioja.es"/>
    <n v="0.3"/>
    <n v="0.3"/>
    <s v="A-0500"/>
    <s v="CATEDRATICO DE UNIVERSIDAD"/>
    <s v="01R"/>
    <s v="TIEMPO COMPLETO REDUCIDO"/>
    <s v="2015-09-15 00:00:00.0"/>
    <s v="null"/>
    <s v="DF100277"/>
    <s v="CATEDRÁTICO DE UNIVERSIDAD"/>
    <s v="R101"/>
    <x v="4"/>
    <n v="412"/>
    <s v="FISIOLOGÍA VEGETAL"/>
  </r>
  <r>
    <x v="29"/>
    <x v="6"/>
    <n v="5206"/>
    <s v="5206G"/>
    <s v="GRUPO-A"/>
    <n v="9373135"/>
    <s v="Prácticas externas"/>
    <s v="GG"/>
    <s v="GRUPO GRANDE"/>
    <s v="5206G"/>
    <s v="GG de Prácticas externas"/>
    <s v="GRUPO-A"/>
    <s v="GG de Prácticas externas"/>
    <s v="2S"/>
    <n v="9373135"/>
    <s v="MENÉNDEZ"/>
    <s v="MENÉNDEZ"/>
    <s v="CRISTINA"/>
    <s v="crmenend"/>
    <s v="cristina.menendez@unirioja.es"/>
    <n v="0.15"/>
    <n v="0.15"/>
    <n v="504"/>
    <s v="PROFESOR TITULAR UNIVERSIDAD"/>
    <s v="C01"/>
    <s v="TIEMPO COMPLETO"/>
    <s v="2018-09-17 00:00:00.0"/>
    <s v="null"/>
    <s v="DF100044"/>
    <s v="TITULAR UNIVERSIDAD"/>
    <s v="R101"/>
    <x v="4"/>
    <n v="705"/>
    <s v="PRODUCCIÓN VEGETAL"/>
  </r>
  <r>
    <x v="29"/>
    <x v="6"/>
    <n v="5206"/>
    <s v="5206G"/>
    <s v="GRUPO-A"/>
    <n v="14245719"/>
    <s v="Prácticas externas"/>
    <s v="GG"/>
    <s v="GRUPO GRANDE"/>
    <s v="5206G"/>
    <s v="GG de Prácticas externas"/>
    <s v="GRUPO-A"/>
    <s v="GG de Prácticas externas"/>
    <s v="2S"/>
    <n v="14245719"/>
    <s v="RUIZ"/>
    <s v="LARREA"/>
    <s v="MARÍA FERNANDA"/>
    <s v="fernruiz"/>
    <s v="fernanda.ruiz@unirioja.es"/>
    <n v="0.15"/>
    <n v="0.15"/>
    <s v="A-0500"/>
    <s v="CATEDRATICO DE UNIVERSIDAD"/>
    <s v="01R"/>
    <s v="TIEMPO COMPLETO REDUCIDO"/>
    <s v="2012-09-01 00:00:00.0"/>
    <s v="null"/>
    <s v="DF100284"/>
    <s v="CATEDRÁTICO DE UNIVERSIDAD"/>
    <s v="R101"/>
    <x v="4"/>
    <n v="60"/>
    <s v="BIOQUÍMICA Y BIOLOGÍA MOLECULAR"/>
  </r>
  <r>
    <x v="29"/>
    <x v="6"/>
    <n v="5206"/>
    <s v="5206G"/>
    <s v="GRUPO-A"/>
    <n v="16528703"/>
    <s v="Prácticas externas"/>
    <s v="GG"/>
    <s v="GRUPO GRANDE"/>
    <s v="5206G"/>
    <s v="GG de Prácticas externas"/>
    <s v="GRUPO-A"/>
    <s v="GG de Prácticas externas"/>
    <s v="2S"/>
    <n v="16528703"/>
    <s v="GUTIÉRREZ"/>
    <s v="VIGUERA"/>
    <s v="ANA ROSA"/>
    <s v="angutivi"/>
    <s v="ana-rosa.gutierrez@unirioja.es"/>
    <n v="0.15"/>
    <n v="0.15"/>
    <n v="500"/>
    <s v="CATEDRATICO DE UNIVERSIDAD"/>
    <s v="01R"/>
    <s v="TIEMPO COMPLETO REDUCIDO"/>
    <s v="2018-12-05 00:00:00.0"/>
    <s v="null"/>
    <s v="DF100374"/>
    <s v="CATEDRÁTICO DE UNIVERSIDAD"/>
    <s v="R101"/>
    <x v="4"/>
    <n v="780"/>
    <s v="TECNOLOGÍA DE ALIMENTOS"/>
  </r>
  <r>
    <x v="29"/>
    <x v="6"/>
    <n v="5206"/>
    <s v="5206G"/>
    <s v="GRUPO-A"/>
    <n v="16552787"/>
    <s v="Prácticas externas"/>
    <s v="GG"/>
    <s v="GRUPO GRANDE"/>
    <s v="5206G"/>
    <s v="GG de Prácticas externas"/>
    <s v="GRUPO-A"/>
    <s v="GG de Prácticas externas"/>
    <s v="2S"/>
    <n v="16552787"/>
    <s v="TENORIO"/>
    <s v="RODRÍGUEZ"/>
    <s v="CARMEN"/>
    <s v="catenori"/>
    <s v="carmen.tenorio@unirioja.es"/>
    <n v="0.3"/>
    <n v="0.3"/>
    <n v="504"/>
    <s v="PROFESOR TITULAR UNIVERSIDAD"/>
    <s v="01R"/>
    <s v="TIEMPO COMPLETO REDUCIDO"/>
    <s v="2018-09-17 00:00:00.0"/>
    <s v="null"/>
    <s v="DF100263"/>
    <s v="PROFESOR TITULAR DE UNIVERSIDAD"/>
    <s v="R101"/>
    <x v="4"/>
    <n v="60"/>
    <s v="BIOQUÍMICA Y BIOLOGÍA MOLECULAR"/>
  </r>
  <r>
    <x v="29"/>
    <x v="6"/>
    <n v="5206"/>
    <s v="5206G"/>
    <s v="GRUPO-A"/>
    <n v="16567034"/>
    <s v="Prácticas externas"/>
    <s v="GG"/>
    <s v="GRUPO GRANDE"/>
    <s v="5206G"/>
    <s v="GG de Prácticas externas"/>
    <s v="GRUPO-A"/>
    <s v="GG de Prácticas externas"/>
    <s v="2S"/>
    <n v="16567034"/>
    <s v="GUADALUPE"/>
    <s v="MÍNGUEZ"/>
    <s v="ZENAIDA"/>
    <s v="zeguadal"/>
    <s v="zenaida.guadalupe@unirioja.es"/>
    <n v="0.3"/>
    <n v="0.3"/>
    <n v="504"/>
    <s v="PROFESOR TITULAR UNIVERSIDAD"/>
    <s v="C01"/>
    <s v="TIEMPO COMPLETO"/>
    <s v="2018-12-21 00:00:00.0"/>
    <s v="null"/>
    <s v="DF100361"/>
    <s v="PROFESOR TITULAR DE UNIVERSIDAD"/>
    <s v="R101"/>
    <x v="4"/>
    <n v="780"/>
    <s v="TECNOLOGÍA DE ALIMENTOS"/>
  </r>
  <r>
    <x v="29"/>
    <x v="6"/>
    <n v="5206"/>
    <s v="5206G"/>
    <s v="GRUPO-A"/>
    <n v="16580683"/>
    <s v="Prácticas externas"/>
    <s v="GG"/>
    <s v="GRUPO GRANDE"/>
    <s v="5206G"/>
    <s v="GG de Prácticas externas"/>
    <s v="GRUPO-A"/>
    <s v="GG de Prácticas externas"/>
    <s v="2S"/>
    <n v="16580683"/>
    <s v="LÓPEZ"/>
    <s v="ALFARO"/>
    <s v="ISABEL"/>
    <s v="islopez"/>
    <s v="isabel.lopez@unirioja.es"/>
    <n v="0.15"/>
    <n v="0.15"/>
    <n v="536"/>
    <s v="PROFESOR INTERINO"/>
    <s v="C01"/>
    <s v="TIEMPO COMPLETO"/>
    <s v="2015-09-15 00:00:00.0"/>
    <s v="null"/>
    <s v="PI101014"/>
    <s v="PROFESOR CONTRATADO INTERINO"/>
    <s v="R101"/>
    <x v="4"/>
    <n v="780"/>
    <s v="TECNOLOGÍA DE ALIMENTOS"/>
  </r>
  <r>
    <x v="29"/>
    <x v="6"/>
    <n v="5206"/>
    <s v="5206G"/>
    <s v="GRUPO-A"/>
    <n v="16584746"/>
    <s v="Prácticas externas"/>
    <s v="GG"/>
    <s v="GRUPO GRANDE"/>
    <s v="5206G"/>
    <s v="GG de Prácticas externas"/>
    <s v="GRUPO-A"/>
    <s v="GG de Prácticas externas"/>
    <s v="2S"/>
    <n v="16584746"/>
    <s v="DIAGO"/>
    <s v="SANTAMARÍA"/>
    <s v="MARÍA PAZ"/>
    <s v="madiago"/>
    <s v="maria-paz.diago@unirioja.es"/>
    <n v="0"/>
    <n v="0"/>
    <n v="0"/>
    <s v="DOCTOR"/>
    <n v="0"/>
    <s v="_"/>
    <s v="2016-12-01 00:00:00.0"/>
    <s v="2021-11-30 00:00:00.0"/>
    <s v="D01INVESTIGADOR1"/>
    <s v="ACCESO SISTEMA ESPAÑOL CIENCIA E INNOVACIÓN"/>
    <s v="R101"/>
    <x v="4"/>
    <n v="705"/>
    <s v="PRODUCCIÓN VEGETAL"/>
  </r>
  <r>
    <x v="29"/>
    <x v="6"/>
    <n v="5206"/>
    <s v="5206G"/>
    <s v="GRUPO-A"/>
    <n v="16609248"/>
    <s v="Prácticas externas"/>
    <s v="GG"/>
    <s v="GRUPO GRANDE"/>
    <s v="5206G"/>
    <s v="GG de Prácticas externas"/>
    <s v="GRUPO-A"/>
    <s v="GG de Prácticas externas"/>
    <s v="2S"/>
    <n v="16609248"/>
    <s v="MARTÍNEZ"/>
    <s v="LAPUENTE"/>
    <s v="LETICIA"/>
    <s v="lemartl"/>
    <s v="leticia.martinez@unirioja.es"/>
    <n v="0.15"/>
    <n v="0.15"/>
    <n v="536"/>
    <s v="PROFESOR INTERINO"/>
    <s v="C01"/>
    <s v="TIEMPO COMPLETO"/>
    <s v="2018-09-18 00:00:00.0"/>
    <s v="null"/>
    <s v="PI101226"/>
    <s v="PROFESOR CONTRATADO INTERINO"/>
    <s v="R101"/>
    <x v="4"/>
    <n v="780"/>
    <s v="TECNOLOGÍA DE ALIMENTOS"/>
  </r>
  <r>
    <x v="29"/>
    <x v="6"/>
    <n v="5206"/>
    <s v="5206G"/>
    <s v="GRUPO-A"/>
    <n v="17437495"/>
    <s v="Prácticas externas"/>
    <s v="GG"/>
    <s v="GRUPO GRANDE"/>
    <s v="5206G"/>
    <s v="GG de Prácticas externas"/>
    <s v="GRUPO-A"/>
    <s v="GG de Prácticas externas"/>
    <s v="2S"/>
    <n v="17437495"/>
    <s v="MARCO"/>
    <s v="MANCEBÓN"/>
    <s v="VICENTE SANTIAGO"/>
    <s v="vimarco"/>
    <s v="vicente.marco@unirioja.es"/>
    <n v="0.3"/>
    <n v="0.3"/>
    <n v="504"/>
    <s v="PROFESOR TITULAR UNIVERSIDAD"/>
    <s v="01R"/>
    <s v="TIEMPO COMPLETO REDUCIDO"/>
    <s v="2014-09-15 00:00:00.0"/>
    <s v="null"/>
    <s v="DF3157"/>
    <s v="TITULAR DE UNIVERSIDAD"/>
    <s v="R101"/>
    <x v="4"/>
    <n v="705"/>
    <s v="PRODUCCIÓN VEGETAL"/>
  </r>
  <r>
    <x v="29"/>
    <x v="6"/>
    <n v="5206"/>
    <s v="5206G"/>
    <s v="GRUPO-A"/>
    <n v="71458565"/>
    <s v="Prácticas externas"/>
    <s v="GG"/>
    <s v="GRUPO GRANDE"/>
    <s v="5206G"/>
    <s v="GG de Prácticas externas"/>
    <s v="GRUPO-A"/>
    <s v="GG de Prácticas externas"/>
    <s v="2S"/>
    <n v="71458565"/>
    <s v="GARCÍA"/>
    <s v="GONZÁLEZ"/>
    <s v="JULIA"/>
    <s v="jugarcgo"/>
    <s v="julia.garciag@unirioja.es"/>
    <n v="0.15"/>
    <n v="0.15"/>
    <n v="7081"/>
    <s v="AYUDANTE (DOCTOR)"/>
    <s v="C01"/>
    <s v="TIEMPO COMPLETO"/>
    <s v="2018-09-17 00:00:00.0"/>
    <s v="2019-02-03 00:00:00.0"/>
    <s v="PI101346"/>
    <s v="PROFESOR AYUDANTE DOCTOR"/>
    <s v="R101"/>
    <x v="4"/>
    <n v="500"/>
    <s v="INGENIERÍA AGROFORESTAL"/>
  </r>
  <r>
    <x v="29"/>
    <x v="6"/>
    <n v="5206"/>
    <s v="5206G"/>
    <s v="GRUPO-A"/>
    <n v="72779211"/>
    <s v="Prácticas externas"/>
    <s v="GG"/>
    <s v="GRUPO GRANDE"/>
    <s v="5206G"/>
    <s v="GG de Prácticas externas"/>
    <s v="GRUPO-A"/>
    <s v="GG de Prácticas externas"/>
    <s v="2S"/>
    <n v="72779211"/>
    <s v="MARTÍNEZ"/>
    <s v="VILLAR"/>
    <s v="MARÍA ELENA"/>
    <s v="elmartin"/>
    <s v="elena.martinez@unirioja.es"/>
    <n v="0.15"/>
    <n v="0.15"/>
    <n v="506"/>
    <s v="PROFESOR TITULAR DE ESCUELA UNIVERSITARI"/>
    <s v="01A"/>
    <s v="TIEMPO COMPLETO AMPLIADO"/>
    <s v="2012-09-01 00:00:00.0"/>
    <s v="null"/>
    <s v="DF3167"/>
    <s v="TITULAR DE ESCUELAS UNIVERSITARIAS"/>
    <s v="R101"/>
    <x v="4"/>
    <n v="705"/>
    <s v="PRODUCCIÓN VEGETAL"/>
  </r>
  <r>
    <x v="29"/>
    <x v="6"/>
    <n v="5207"/>
    <s v="5207G"/>
    <s v="GRUPO-A"/>
    <n v="16584746"/>
    <s v="Trabajo fin de máster"/>
    <s v="GG"/>
    <s v="GRUPO GRANDE"/>
    <s v="5207G"/>
    <s v="GG de Trabajo fin de máster"/>
    <s v="GRUPO-A"/>
    <s v="GG de Trabajo fin de máster"/>
    <s v="I"/>
    <n v="16584746"/>
    <s v="DIAGO"/>
    <s v="SANTAMARÍA"/>
    <s v="MARÍA PAZ"/>
    <s v="madiago"/>
    <s v="maria-paz.diago@unirioja.es"/>
    <n v="0"/>
    <n v="0"/>
    <n v="0"/>
    <s v="DOCTOR"/>
    <n v="0"/>
    <s v="_"/>
    <s v="2016-12-01 00:00:00.0"/>
    <s v="2021-11-30 00:00:00.0"/>
    <s v="D01INVESTIGADOR1"/>
    <s v="ACCESO SISTEMA ESPAÑOL CIENCIA E INNOVACIÓN"/>
    <s v="R101"/>
    <x v="4"/>
    <n v="705"/>
    <s v="PRODUCCIÓN VEGETAL"/>
  </r>
  <r>
    <x v="29"/>
    <x v="6"/>
    <n v="5208"/>
    <s v="5208G"/>
    <s v="GRUPO-A"/>
    <n v="72779211"/>
    <s v="Fundamentos de viticultura"/>
    <s v="GG"/>
    <s v="GRUPO GRANDE"/>
    <s v="5208G"/>
    <s v="GG de Fundamentos de viticultura"/>
    <s v="GRUPO-A"/>
    <s v="GG de Fundamentos de viticultura"/>
    <s v="1R"/>
    <n v="72779211"/>
    <s v="MARTÍNEZ"/>
    <s v="VILLAR"/>
    <s v="MARÍA ELENA"/>
    <s v="elmartin"/>
    <s v="elena.martinez@unirioja.es"/>
    <n v="2"/>
    <n v="2"/>
    <n v="506"/>
    <s v="PROFESOR TITULAR DE ESCUELA UNIVERSITARI"/>
    <s v="01A"/>
    <s v="TIEMPO COMPLETO AMPLIADO"/>
    <s v="2012-09-01 00:00:00.0"/>
    <s v="null"/>
    <s v="DF3167"/>
    <s v="TITULAR DE ESCUELAS UNIVERSITARIAS"/>
    <s v="R101"/>
    <x v="4"/>
    <n v="705"/>
    <s v="PRODUCCIÓN VEGETAL"/>
  </r>
  <r>
    <x v="29"/>
    <x v="6"/>
    <n v="5208"/>
    <s v="5208R"/>
    <s v="GRUPO-A1"/>
    <n v="72779211"/>
    <s v="Fundamentos de viticultura"/>
    <s v="GR"/>
    <s v="GRUPO REDUCIDO"/>
    <s v="5208R"/>
    <s v="GR de Fundamentos de viticultura"/>
    <s v="GRUPO-A1"/>
    <s v="GR de Fundamentos de viticultura"/>
    <s v="1R"/>
    <n v="72779211"/>
    <s v="MARTÍNEZ"/>
    <s v="VILLAR"/>
    <s v="MARÍA ELENA"/>
    <s v="elmartin"/>
    <s v="elena.martinez@unirioja.es"/>
    <n v="1"/>
    <n v="1"/>
    <n v="506"/>
    <s v="PROFESOR TITULAR DE ESCUELA UNIVERSITARI"/>
    <s v="01A"/>
    <s v="TIEMPO COMPLETO AMPLIADO"/>
    <s v="2012-09-01 00:00:00.0"/>
    <s v="null"/>
    <s v="DF3167"/>
    <s v="TITULAR DE ESCUELAS UNIVERSITARIAS"/>
    <s v="R101"/>
    <x v="4"/>
    <n v="705"/>
    <s v="PRODUCCIÓN VEGETAL"/>
  </r>
  <r>
    <x v="29"/>
    <x v="6"/>
    <n v="5209"/>
    <s v="5209G"/>
    <s v="GRUPO-A"/>
    <n v="16528703"/>
    <s v="Fundamentos de enología"/>
    <s v="GG"/>
    <s v="GRUPO GRANDE"/>
    <s v="5209G"/>
    <s v="GG de Fundamentos de viticultura"/>
    <s v="GRUPO-A"/>
    <s v="GG de Fundamentos de viticultura"/>
    <s v="1R"/>
    <n v="16528703"/>
    <s v="GUTIÉRREZ"/>
    <s v="VIGUERA"/>
    <s v="ANA ROSA"/>
    <s v="angutivi"/>
    <s v="ana-rosa.gutierrez@unirioja.es"/>
    <n v="1"/>
    <n v="1"/>
    <n v="500"/>
    <s v="CATEDRATICO DE UNIVERSIDAD"/>
    <s v="01R"/>
    <s v="TIEMPO COMPLETO REDUCIDO"/>
    <s v="2018-12-05 00:00:00.0"/>
    <s v="null"/>
    <s v="DF100374"/>
    <s v="CATEDRÁTICO DE UNIVERSIDAD"/>
    <s v="R101"/>
    <x v="4"/>
    <n v="780"/>
    <s v="TECNOLOGÍA DE ALIMENTOS"/>
  </r>
  <r>
    <x v="29"/>
    <x v="6"/>
    <n v="5209"/>
    <s v="5209G"/>
    <s v="GRUPO-A"/>
    <n v="16567034"/>
    <s v="Fundamentos de enología"/>
    <s v="GG"/>
    <s v="GRUPO GRANDE"/>
    <s v="5209G"/>
    <s v="GG de Fundamentos de viticultura"/>
    <s v="GRUPO-A"/>
    <s v="GG de Fundamentos de viticultura"/>
    <s v="1R"/>
    <n v="16567034"/>
    <s v="GUADALUPE"/>
    <s v="MÍNGUEZ"/>
    <s v="ZENAIDA"/>
    <s v="zeguadal"/>
    <s v="zenaida.guadalupe@unirioja.es"/>
    <n v="1"/>
    <n v="1"/>
    <n v="504"/>
    <s v="PROFESOR TITULAR UNIVERSIDAD"/>
    <s v="C01"/>
    <s v="TIEMPO COMPLETO"/>
    <s v="2018-12-21 00:00:00.0"/>
    <s v="null"/>
    <s v="DF100361"/>
    <s v="PROFESOR TITULAR DE UNIVERSIDAD"/>
    <s v="R101"/>
    <x v="4"/>
    <n v="780"/>
    <s v="TECNOLOGÍA DE ALIMENTOS"/>
  </r>
  <r>
    <x v="29"/>
    <x v="6"/>
    <n v="5209"/>
    <s v="5209G"/>
    <s v="GRUPO-A"/>
    <n v="16587648"/>
    <s v="Fundamentos de enología"/>
    <s v="GG"/>
    <s v="GRUPO GRANDE"/>
    <s v="5209G"/>
    <s v="GG de Fundamentos de viticultura"/>
    <s v="GRUPO-A"/>
    <s v="GG de Fundamentos de viticultura"/>
    <s v="1R"/>
    <n v="16587648"/>
    <s v="GONZÁLEZ"/>
    <s v="ARENZANA"/>
    <s v="LUCÍA"/>
    <s v="lugonza"/>
    <s v="lucia.gonzalez@unirioja.es"/>
    <n v="1"/>
    <n v="1"/>
    <n v="536"/>
    <s v="PROFESOR INTERINO"/>
    <s v="P05"/>
    <s v="TIEMPO PARCIAL (5+5 HORAS)"/>
    <s v="2019-03-02 00:00:00.0"/>
    <s v="2019-09-14 00:00:00.0"/>
    <s v="PI101425"/>
    <s v="PROFESOR CONTRATADO INTERINO"/>
    <s v="R101"/>
    <x v="4"/>
    <n v="780"/>
    <s v="TECNOLOGÍA DE ALIMENTOS"/>
  </r>
  <r>
    <x v="29"/>
    <x v="6"/>
    <n v="5210"/>
    <s v="5210G"/>
    <s v="GRUPO-A"/>
    <n v="13152345"/>
    <s v="Fundamentos del análisis sensorial. Iniciación a la cata"/>
    <s v="GG"/>
    <s v="GRUPO GRANDE"/>
    <s v="5210G"/>
    <s v="GG de Fundamentos el análisis sensorial. Iniciación a la cata"/>
    <s v="GRUPO-A"/>
    <s v="GG de Fundamentos el análisis sensorial. Iniciación a la cata"/>
    <s v="1R"/>
    <n v="13152345"/>
    <s v="GONZÁLEZ"/>
    <s v="MARCOS"/>
    <s v="DAVID"/>
    <s v="davgonzmarc"/>
    <s v="david.gonzalez@unirioja.es"/>
    <n v="1"/>
    <n v="1"/>
    <n v="532"/>
    <s v="LABORAL DOCENTE-ASOCIADO"/>
    <s v="P03"/>
    <s v="TIEMPO PARCIAL (3+3 HORAS)"/>
    <s v="2019-03-02 00:00:00.0"/>
    <s v="2019-09-14 00:00:00.0"/>
    <s v="PI101412"/>
    <s v="PROFESOR ASOCIADO"/>
    <s v="R101"/>
    <x v="4"/>
    <n v="780"/>
    <s v="TECNOLOGÍA DE ALIMENTOS"/>
  </r>
  <r>
    <x v="29"/>
    <x v="6"/>
    <n v="5210"/>
    <s v="5210G"/>
    <s v="GRUPO-A"/>
    <n v="16580683"/>
    <s v="Fundamentos del análisis sensorial. Iniciación a la cata"/>
    <s v="GG"/>
    <s v="GRUPO GRANDE"/>
    <s v="5210G"/>
    <s v="GG de Fundamentos el análisis sensorial. Iniciación a la cata"/>
    <s v="GRUPO-A"/>
    <s v="GG de Fundamentos el análisis sensorial. Iniciación a la cata"/>
    <s v="1R"/>
    <n v="16580683"/>
    <s v="LÓPEZ"/>
    <s v="ALFARO"/>
    <s v="ISABEL"/>
    <s v="islopez"/>
    <s v="isabel.lopez@unirioja.es"/>
    <n v="0"/>
    <n v="0"/>
    <n v="536"/>
    <s v="PROFESOR INTERINO"/>
    <s v="C01"/>
    <s v="TIEMPO COMPLETO"/>
    <s v="2015-09-15 00:00:00.0"/>
    <s v="null"/>
    <s v="PI101014"/>
    <s v="PROFESOR CONTRATADO INTERINO"/>
    <s v="R101"/>
    <x v="4"/>
    <n v="780"/>
    <s v="TECNOLOGÍA DE ALIMENTOS"/>
  </r>
  <r>
    <x v="29"/>
    <x v="6"/>
    <n v="5210"/>
    <s v="5210L"/>
    <s v="GRUPO-A1"/>
    <n v="13152345"/>
    <s v="Fundamentos del análisis sensorial. Iniciación a la cata"/>
    <s v="GL"/>
    <s v="GRUPO DE LABORATORIO"/>
    <s v="5210L"/>
    <s v="GL de Fundamentos el análisis sensorial. Iniciación a la cata"/>
    <s v="GRUPO-A1"/>
    <s v="GL de Fundamentos el análisis sensorial. Iniciación a la cata"/>
    <s v="1R"/>
    <n v="13152345"/>
    <s v="GONZÁLEZ"/>
    <s v="MARCOS"/>
    <s v="DAVID"/>
    <s v="davgonzmarc"/>
    <s v="david.gonzalez@unirioja.es"/>
    <n v="1.5"/>
    <n v="1.5"/>
    <n v="532"/>
    <s v="LABORAL DOCENTE-ASOCIADO"/>
    <s v="P03"/>
    <s v="TIEMPO PARCIAL (3+3 HORAS)"/>
    <s v="2019-03-02 00:00:00.0"/>
    <s v="2019-09-14 00:00:00.0"/>
    <s v="PI101412"/>
    <s v="PROFESOR ASOCIADO"/>
    <s v="R101"/>
    <x v="4"/>
    <n v="780"/>
    <s v="TECNOLOGÍA DE ALIMENTOS"/>
  </r>
  <r>
    <x v="29"/>
    <x v="6"/>
    <n v="5210"/>
    <s v="5210R"/>
    <s v="GRUPO-A1"/>
    <n v="13152345"/>
    <s v="Fundamentos del análisis sensorial. Iniciación a la cata"/>
    <s v="GR"/>
    <s v="GRUPO REDUCIDO"/>
    <s v="5210R"/>
    <s v="GR de Fundamentos el análisis sensorial. Iniciación a la cata"/>
    <s v="GRUPO-A1"/>
    <s v="GR de Fundamentos el análisis sensorial. Iniciación a la cata"/>
    <s v="1R"/>
    <n v="13152345"/>
    <s v="GONZÁLEZ"/>
    <s v="MARCOS"/>
    <s v="DAVID"/>
    <s v="davgonzmarc"/>
    <s v="david.gonzalez@unirioja.es"/>
    <n v="0.5"/>
    <n v="0.5"/>
    <n v="532"/>
    <s v="LABORAL DOCENTE-ASOCIADO"/>
    <s v="P03"/>
    <s v="TIEMPO PARCIAL (3+3 HORAS)"/>
    <s v="2019-03-02 00:00:00.0"/>
    <s v="2019-09-14 00:00:00.0"/>
    <s v="PI101412"/>
    <s v="PROFESOR ASOCIADO"/>
    <s v="R101"/>
    <x v="4"/>
    <n v="780"/>
    <s v="TECNOLOGÍA DE ALIMENTOS"/>
  </r>
  <r>
    <x v="29"/>
    <x v="6"/>
    <n v="5211"/>
    <s v="5211G"/>
    <s v="GRUPO-A"/>
    <n v="16515085"/>
    <s v="Entorno económico y marco institucional del sector vitivinícola"/>
    <s v="GG"/>
    <s v="GRUPO GRANDE"/>
    <s v="5211G"/>
    <s v="GG de Entorno económico y marco institucional del sector vitivinícola"/>
    <s v="GRUPO-A"/>
    <s v="GG de Entorno económico y marco institucional del sector vitivinícola"/>
    <s v="1R"/>
    <n v="16515085"/>
    <s v="BARCO"/>
    <s v="ROYO"/>
    <s v="EMILIO"/>
    <s v="ebarco"/>
    <s v="emilio.barco@unirioja.es"/>
    <n v="1.6"/>
    <n v="1.6"/>
    <n v="536"/>
    <s v="PROFESOR INTERINO"/>
    <s v="C01"/>
    <s v="TIEMPO COMPLETO"/>
    <s v="2017-09-15 00:00:00.0"/>
    <s v="null"/>
    <s v="PI101301"/>
    <s v="PROFESOR CONTRATADO INTERINO"/>
    <s v="R104"/>
    <x v="0"/>
    <n v="225"/>
    <s v="ECONOMÍA APLICADA"/>
  </r>
  <r>
    <x v="29"/>
    <x v="6"/>
    <n v="5211"/>
    <s v="5211G"/>
    <s v="GRUPO-A"/>
    <n v="16543682"/>
    <s v="Entorno económico y marco institucional del sector vitivinícola"/>
    <s v="GG"/>
    <s v="GRUPO GRANDE"/>
    <s v="5211G"/>
    <s v="GG de Entorno económico y marco institucional del sector vitivinícola"/>
    <s v="GRUPO-A"/>
    <s v="GG de Entorno económico y marco institucional del sector vitivinícola"/>
    <s v="1R"/>
    <n v="16543682"/>
    <s v="NAVARRO"/>
    <s v="PÉREZ"/>
    <s v="Mª CRUZ"/>
    <s v="cnavarro"/>
    <s v="maricruz.navarro@unirioja.es"/>
    <n v="0.6"/>
    <n v="0.6"/>
    <n v="504"/>
    <s v="PROFESOR TITULAR UNIVERSIDAD"/>
    <s v="01A"/>
    <s v="TIEMPO COMPLETO AMPLIADO"/>
    <s v="2012-09-01 00:00:00.0"/>
    <s v="null"/>
    <s v="DF100001"/>
    <s v="PROFESOR TITULAR DE UNIVERSIDAD"/>
    <s v="R104"/>
    <x v="0"/>
    <n v="225"/>
    <s v="ECONOMÍA APLICADA"/>
  </r>
  <r>
    <x v="29"/>
    <x v="6"/>
    <n v="5211"/>
    <s v="5211R"/>
    <s v="GRUPO-A1"/>
    <n v="16515085"/>
    <s v="Entorno económico y marco institucional del sector vitivinícola"/>
    <s v="GR"/>
    <s v="GRUPO REDUCIDO"/>
    <s v="5211R"/>
    <s v="GR de Entorno económico y marco institucional del sector vitivinícola"/>
    <s v="GRUPO-A1"/>
    <s v="GR de Entorno económico y marco institucional del sector vitivinícola"/>
    <s v="1R"/>
    <n v="16515085"/>
    <s v="BARCO"/>
    <s v="ROYO"/>
    <s v="EMILIO"/>
    <s v="ebarco"/>
    <s v="emilio.barco@unirioja.es"/>
    <n v="0.4"/>
    <n v="0.4"/>
    <n v="536"/>
    <s v="PROFESOR INTERINO"/>
    <s v="C01"/>
    <s v="TIEMPO COMPLETO"/>
    <s v="2017-09-15 00:00:00.0"/>
    <s v="null"/>
    <s v="PI101301"/>
    <s v="PROFESOR CONTRATADO INTERINO"/>
    <s v="R104"/>
    <x v="0"/>
    <n v="225"/>
    <s v="ECONOMÍA APLICADA"/>
  </r>
  <r>
    <x v="29"/>
    <x v="6"/>
    <n v="5211"/>
    <s v="5211R"/>
    <s v="GRUPO-A1"/>
    <n v="16543682"/>
    <s v="Entorno económico y marco institucional del sector vitivinícola"/>
    <s v="GR"/>
    <s v="GRUPO REDUCIDO"/>
    <s v="5211R"/>
    <s v="GR de Entorno económico y marco institucional del sector vitivinícola"/>
    <s v="GRUPO-A1"/>
    <s v="GR de Entorno económico y marco institucional del sector vitivinícola"/>
    <s v="1R"/>
    <n v="16543682"/>
    <s v="NAVARRO"/>
    <s v="PÉREZ"/>
    <s v="Mª CRUZ"/>
    <s v="cnavarro"/>
    <s v="maricruz.navarro@unirioja.es"/>
    <n v="0.4"/>
    <n v="0.4"/>
    <n v="504"/>
    <s v="PROFESOR TITULAR UNIVERSIDAD"/>
    <s v="01A"/>
    <s v="TIEMPO COMPLETO AMPLIADO"/>
    <s v="2012-09-01 00:00:00.0"/>
    <s v="null"/>
    <s v="DF100001"/>
    <s v="PROFESOR TITULAR DE UNIVERSIDAD"/>
    <s v="R104"/>
    <x v="0"/>
    <n v="225"/>
    <s v="ECONOMÍA APLICADA"/>
  </r>
  <r>
    <x v="30"/>
    <x v="6"/>
    <n v="261201000"/>
    <s v="261201G"/>
    <s v="GRUPO-A"/>
    <n v="71639421"/>
    <s v="Aprendizaje y desarrollo de la personalidad"/>
    <s v="GG"/>
    <s v="GRUPO GRANDE"/>
    <s v="261201G"/>
    <s v="GRUPO GRANDE DE APRENDIZAJE Y DESARROLLO DE LA PERSONALIDAD"/>
    <s v="GRUPO-A"/>
    <s v="GG de APRENDIZAJE Y DESARROLLO DE LA PERSONALIDAD"/>
    <s v="1S"/>
    <n v="71639421"/>
    <s v="FONSECA"/>
    <s v="PEDRERO"/>
    <s v="EDUARDO"/>
    <s v="edfonsec"/>
    <s v="eduardo.fonseca@unirioja.es"/>
    <n v="3"/>
    <n v="3"/>
    <n v="504"/>
    <s v="PROFESOR TITULAR UNIVERSIDAD"/>
    <s v="C01"/>
    <s v="TIEMPO COMPLETO"/>
    <s v="2011-09-01 00:00:00.0"/>
    <s v="null"/>
    <s v="DF100295"/>
    <s v="PROFESOR TITULAR DE UNIVERSIDAD"/>
    <s v="R115"/>
    <x v="2"/>
    <n v="735"/>
    <s v="PSICOLOGÍA EVOLUTIVA Y DE LA EDUCACIÓN"/>
  </r>
  <r>
    <x v="30"/>
    <x v="6"/>
    <n v="261201000"/>
    <s v="261201G"/>
    <s v="GRUPO-B"/>
    <n v="71639421"/>
    <s v="Aprendizaje y desarrollo de la personalidad"/>
    <s v="GG"/>
    <s v="GRUPO GRANDE"/>
    <s v="261201G"/>
    <s v="GRUPO GRANDE DE APRENDIZAJE Y DESARROLLO DE LA PERSONALIDAD"/>
    <s v="GRUPO-B"/>
    <s v="GG de APRENDIZAJE Y DESARROLLO DE LA PERSONALIDAD"/>
    <s v="1S"/>
    <n v="71639421"/>
    <s v="FONSECA"/>
    <s v="PEDRERO"/>
    <s v="EDUARDO"/>
    <s v="edfonsec"/>
    <s v="eduardo.fonseca@unirioja.es"/>
    <n v="3"/>
    <n v="3"/>
    <n v="504"/>
    <s v="PROFESOR TITULAR UNIVERSIDAD"/>
    <s v="C01"/>
    <s v="TIEMPO COMPLETO"/>
    <s v="2011-09-01 00:00:00.0"/>
    <s v="null"/>
    <s v="DF100295"/>
    <s v="PROFESOR TITULAR DE UNIVERSIDAD"/>
    <s v="R115"/>
    <x v="2"/>
    <n v="735"/>
    <s v="PSICOLOGÍA EVOLUTIVA Y DE LA EDUCACIÓN"/>
  </r>
  <r>
    <x v="30"/>
    <x v="6"/>
    <n v="261201000"/>
    <s v="261201R"/>
    <s v="GRUPO-A1"/>
    <n v="71639421"/>
    <s v="Aprendizaje y desarrollo de la personalidad"/>
    <s v="GR"/>
    <s v="GRUPO REDUCIDO"/>
    <s v="261201R"/>
    <s v="GRUPO REDUCIDO DE APRENDIZAJE Y DESARROLLO DE LA PERSONALIDAD"/>
    <s v="GRUPO-A1"/>
    <s v="GR de APRENDIZAJE Y DESARROLLO DE LA PERSONALIDAD"/>
    <s v="1S"/>
    <n v="71639421"/>
    <s v="FONSECA"/>
    <s v="PEDRERO"/>
    <s v="EDUARDO"/>
    <s v="edfonsec"/>
    <s v="eduardo.fonseca@unirioja.es"/>
    <n v="1.5"/>
    <n v="1.5"/>
    <n v="504"/>
    <s v="PROFESOR TITULAR UNIVERSIDAD"/>
    <s v="C01"/>
    <s v="TIEMPO COMPLETO"/>
    <s v="2011-09-01 00:00:00.0"/>
    <s v="null"/>
    <s v="DF100295"/>
    <s v="PROFESOR TITULAR DE UNIVERSIDAD"/>
    <s v="R115"/>
    <x v="2"/>
    <n v="735"/>
    <s v="PSICOLOGÍA EVOLUTIVA Y DE LA EDUCACIÓN"/>
  </r>
  <r>
    <x v="30"/>
    <x v="6"/>
    <n v="261201000"/>
    <s v="261201R"/>
    <s v="GRUPO-A2"/>
    <n v="71639421"/>
    <s v="Aprendizaje y desarrollo de la personalidad"/>
    <s v="GR"/>
    <s v="GRUPO REDUCIDO"/>
    <s v="261201R"/>
    <s v="GRUPO REDUCIDO DE APRENDIZAJE Y DESARROLLO DE LA PERSONALIDAD"/>
    <s v="GRUPO-A2"/>
    <s v="GR de APRENDIZAJE Y DESARROLLO DE LA PERSONALIDAD"/>
    <s v="1S"/>
    <n v="71639421"/>
    <s v="FONSECA"/>
    <s v="PEDRERO"/>
    <s v="EDUARDO"/>
    <s v="edfonsec"/>
    <s v="eduardo.fonseca@unirioja.es"/>
    <n v="1.5"/>
    <n v="1.5"/>
    <n v="504"/>
    <s v="PROFESOR TITULAR UNIVERSIDAD"/>
    <s v="C01"/>
    <s v="TIEMPO COMPLETO"/>
    <s v="2011-09-01 00:00:00.0"/>
    <s v="null"/>
    <s v="DF100295"/>
    <s v="PROFESOR TITULAR DE UNIVERSIDAD"/>
    <s v="R115"/>
    <x v="2"/>
    <n v="735"/>
    <s v="PSICOLOGÍA EVOLUTIVA Y DE LA EDUCACIÓN"/>
  </r>
  <r>
    <x v="30"/>
    <x v="6"/>
    <n v="261201000"/>
    <s v="261201R"/>
    <s v="GRUPO-B1"/>
    <n v="71639421"/>
    <s v="Aprendizaje y desarrollo de la personalidad"/>
    <s v="GR"/>
    <s v="GRUPO REDUCIDO"/>
    <s v="261201R"/>
    <s v="GRUPO REDUCIDO DE APRENDIZAJE Y DESARROLLO DE LA PERSONALIDAD"/>
    <s v="GRUPO-B1"/>
    <s v="GR de APRENDIZAJE Y DESARROLLO DE LA PERSONALIDAD"/>
    <s v="1S"/>
    <n v="71639421"/>
    <s v="FONSECA"/>
    <s v="PEDRERO"/>
    <s v="EDUARDO"/>
    <s v="edfonsec"/>
    <s v="eduardo.fonseca@unirioja.es"/>
    <n v="1.5"/>
    <n v="1.5"/>
    <n v="504"/>
    <s v="PROFESOR TITULAR UNIVERSIDAD"/>
    <s v="C01"/>
    <s v="TIEMPO COMPLETO"/>
    <s v="2011-09-01 00:00:00.0"/>
    <s v="null"/>
    <s v="DF100295"/>
    <s v="PROFESOR TITULAR DE UNIVERSIDAD"/>
    <s v="R115"/>
    <x v="2"/>
    <n v="735"/>
    <s v="PSICOLOGÍA EVOLUTIVA Y DE LA EDUCACIÓN"/>
  </r>
  <r>
    <x v="30"/>
    <x v="6"/>
    <n v="261201000"/>
    <s v="261201R"/>
    <s v="GRUPO-B2"/>
    <n v="71639421"/>
    <s v="Aprendizaje y desarrollo de la personalidad"/>
    <s v="GR"/>
    <s v="GRUPO REDUCIDO"/>
    <s v="261201R"/>
    <s v="GRUPO REDUCIDO DE APRENDIZAJE Y DESARROLLO DE LA PERSONALIDAD"/>
    <s v="GRUPO-B2"/>
    <s v="GR de APRENDIZAJE Y DESARROLLO DE LA PERSONALIDAD"/>
    <s v="1S"/>
    <n v="71639421"/>
    <s v="FONSECA"/>
    <s v="PEDRERO"/>
    <s v="EDUARDO"/>
    <s v="edfonsec"/>
    <s v="eduardo.fonseca@unirioja.es"/>
    <n v="1.5"/>
    <n v="1.5"/>
    <n v="504"/>
    <s v="PROFESOR TITULAR UNIVERSIDAD"/>
    <s v="C01"/>
    <s v="TIEMPO COMPLETO"/>
    <s v="2011-09-01 00:00:00.0"/>
    <s v="null"/>
    <s v="DF100295"/>
    <s v="PROFESOR TITULAR DE UNIVERSIDAD"/>
    <s v="R115"/>
    <x v="2"/>
    <n v="735"/>
    <s v="PSICOLOGÍA EVOLUTIVA Y DE LA EDUCACIÓN"/>
  </r>
  <r>
    <x v="31"/>
    <x v="6"/>
    <n v="261201000"/>
    <s v="261201G"/>
    <s v="GRUPO-A"/>
    <n v="71639421"/>
    <s v="Aprendizaje y desarrollo de la personalidad"/>
    <s v="GG"/>
    <s v="GRUPO GRANDE"/>
    <s v="261201G"/>
    <s v="GRUPO GRANDE DE APRENDIZAJE Y DESARROLLO DE LA PERSONALIDAD"/>
    <s v="GRUPO-A"/>
    <s v="GG de APRENDIZAJE Y DESARROLLO DE LA PERSONALIDAD"/>
    <s v="1S"/>
    <n v="71639421"/>
    <s v="FONSECA"/>
    <s v="PEDRERO"/>
    <s v="EDUARDO"/>
    <s v="edfonsec"/>
    <s v="eduardo.fonseca@unirioja.es"/>
    <n v="3"/>
    <m/>
    <n v="504"/>
    <s v="PROFESOR TITULAR UNIVERSIDAD"/>
    <s v="C01"/>
    <s v="TIEMPO COMPLETO"/>
    <s v="2011-09-01 00:00:00.0"/>
    <s v="null"/>
    <s v="DF100295"/>
    <s v="PROFESOR TITULAR DE UNIVERSIDAD"/>
    <s v="R115"/>
    <x v="2"/>
    <n v="735"/>
    <s v="PSICOLOGÍA EVOLUTIVA Y DE LA EDUCACIÓN"/>
  </r>
  <r>
    <x v="31"/>
    <x v="6"/>
    <n v="261201000"/>
    <s v="261201G"/>
    <s v="GRUPO-B"/>
    <n v="71639421"/>
    <s v="Aprendizaje y desarrollo de la personalidad"/>
    <s v="GG"/>
    <s v="GRUPO GRANDE"/>
    <s v="261201G"/>
    <s v="GRUPO GRANDE DE APRENDIZAJE Y DESARROLLO DE LA PERSONALIDAD"/>
    <s v="GRUPO-B"/>
    <s v="GG de APRENDIZAJE Y DESARROLLO DE LA PERSONALIDAD"/>
    <s v="1S"/>
    <n v="71639421"/>
    <s v="FONSECA"/>
    <s v="PEDRERO"/>
    <s v="EDUARDO"/>
    <s v="edfonsec"/>
    <s v="eduardo.fonseca@unirioja.es"/>
    <n v="3"/>
    <m/>
    <n v="504"/>
    <s v="PROFESOR TITULAR UNIVERSIDAD"/>
    <s v="C01"/>
    <s v="TIEMPO COMPLETO"/>
    <s v="2011-09-01 00:00:00.0"/>
    <s v="null"/>
    <s v="DF100295"/>
    <s v="PROFESOR TITULAR DE UNIVERSIDAD"/>
    <s v="R115"/>
    <x v="2"/>
    <n v="735"/>
    <s v="PSICOLOGÍA EVOLUTIVA Y DE LA EDUCACIÓN"/>
  </r>
  <r>
    <x v="31"/>
    <x v="6"/>
    <n v="261201000"/>
    <s v="261201R"/>
    <s v="GRUPO-A1"/>
    <n v="71639421"/>
    <s v="Aprendizaje y desarrollo de la personalidad"/>
    <s v="GR"/>
    <s v="GRUPO REDUCIDO"/>
    <s v="261201R"/>
    <s v="GRUPO REDUCIDO DE APRENDIZAJE Y DESARROLLO DE LA PERSONALIDAD"/>
    <s v="GRUPO-A1"/>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1"/>
    <x v="6"/>
    <n v="261201000"/>
    <s v="261201R"/>
    <s v="GRUPO-A2"/>
    <n v="71639421"/>
    <s v="Aprendizaje y desarrollo de la personalidad"/>
    <s v="GR"/>
    <s v="GRUPO REDUCIDO"/>
    <s v="261201R"/>
    <s v="GRUPO REDUCIDO DE APRENDIZAJE Y DESARROLLO DE LA PERSONALIDAD"/>
    <s v="GRUPO-A2"/>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1"/>
    <x v="6"/>
    <n v="261201000"/>
    <s v="261201R"/>
    <s v="GRUPO-B1"/>
    <n v="71639421"/>
    <s v="Aprendizaje y desarrollo de la personalidad"/>
    <s v="GR"/>
    <s v="GRUPO REDUCIDO"/>
    <s v="261201R"/>
    <s v="GRUPO REDUCIDO DE APRENDIZAJE Y DESARROLLO DE LA PERSONALIDAD"/>
    <s v="GRUPO-B1"/>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1"/>
    <x v="6"/>
    <n v="261201000"/>
    <s v="261201R"/>
    <s v="GRUPO-B2"/>
    <n v="71639421"/>
    <s v="Aprendizaje y desarrollo de la personalidad"/>
    <s v="GR"/>
    <s v="GRUPO REDUCIDO"/>
    <s v="261201R"/>
    <s v="GRUPO REDUCIDO DE APRENDIZAJE Y DESARROLLO DE LA PERSONALIDAD"/>
    <s v="GRUPO-B2"/>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2"/>
    <x v="6"/>
    <n v="261201000"/>
    <s v="261201G"/>
    <s v="GRUPO-A"/>
    <n v="71639421"/>
    <s v="Aprendizaje y desarrollo de la personalidad"/>
    <s v="GG"/>
    <s v="GRUPO GRANDE"/>
    <s v="261201G"/>
    <s v="GRUPO GRANDE DE APRENDIZAJE Y DESARROLLO DE LA PERSONALIDAD"/>
    <s v="GRUPO-A"/>
    <s v="GG de APRENDIZAJE Y DESARROLLO DE LA PERSONALIDAD"/>
    <s v="1S"/>
    <n v="71639421"/>
    <s v="FONSECA"/>
    <s v="PEDRERO"/>
    <s v="EDUARDO"/>
    <s v="edfonsec"/>
    <s v="eduardo.fonseca@unirioja.es"/>
    <n v="3"/>
    <m/>
    <n v="504"/>
    <s v="PROFESOR TITULAR UNIVERSIDAD"/>
    <s v="C01"/>
    <s v="TIEMPO COMPLETO"/>
    <s v="2011-09-01 00:00:00.0"/>
    <s v="null"/>
    <s v="DF100295"/>
    <s v="PROFESOR TITULAR DE UNIVERSIDAD"/>
    <s v="R115"/>
    <x v="2"/>
    <n v="735"/>
    <s v="PSICOLOGÍA EVOLUTIVA Y DE LA EDUCACIÓN"/>
  </r>
  <r>
    <x v="32"/>
    <x v="6"/>
    <n v="261201000"/>
    <s v="261201G"/>
    <s v="GRUPO-B"/>
    <n v="71639421"/>
    <s v="Aprendizaje y desarrollo de la personalidad"/>
    <s v="GG"/>
    <s v="GRUPO GRANDE"/>
    <s v="261201G"/>
    <s v="GRUPO GRANDE DE APRENDIZAJE Y DESARROLLO DE LA PERSONALIDAD"/>
    <s v="GRUPO-B"/>
    <s v="GG de APRENDIZAJE Y DESARROLLO DE LA PERSONALIDAD"/>
    <s v="1S"/>
    <n v="71639421"/>
    <s v="FONSECA"/>
    <s v="PEDRERO"/>
    <s v="EDUARDO"/>
    <s v="edfonsec"/>
    <s v="eduardo.fonseca@unirioja.es"/>
    <n v="3"/>
    <m/>
    <n v="504"/>
    <s v="PROFESOR TITULAR UNIVERSIDAD"/>
    <s v="C01"/>
    <s v="TIEMPO COMPLETO"/>
    <s v="2011-09-01 00:00:00.0"/>
    <s v="null"/>
    <s v="DF100295"/>
    <s v="PROFESOR TITULAR DE UNIVERSIDAD"/>
    <s v="R115"/>
    <x v="2"/>
    <n v="735"/>
    <s v="PSICOLOGÍA EVOLUTIVA Y DE LA EDUCACIÓN"/>
  </r>
  <r>
    <x v="32"/>
    <x v="6"/>
    <n v="261201000"/>
    <s v="261201R"/>
    <s v="GRUPO-A1"/>
    <n v="71639421"/>
    <s v="Aprendizaje y desarrollo de la personalidad"/>
    <s v="GR"/>
    <s v="GRUPO REDUCIDO"/>
    <s v="261201R"/>
    <s v="GRUPO REDUCIDO DE APRENDIZAJE Y DESARROLLO DE LA PERSONALIDAD"/>
    <s v="GRUPO-A1"/>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2"/>
    <x v="6"/>
    <n v="261201000"/>
    <s v="261201R"/>
    <s v="GRUPO-A2"/>
    <n v="71639421"/>
    <s v="Aprendizaje y desarrollo de la personalidad"/>
    <s v="GR"/>
    <s v="GRUPO REDUCIDO"/>
    <s v="261201R"/>
    <s v="GRUPO REDUCIDO DE APRENDIZAJE Y DESARROLLO DE LA PERSONALIDAD"/>
    <s v="GRUPO-A2"/>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2"/>
    <x v="6"/>
    <n v="261201000"/>
    <s v="261201R"/>
    <s v="GRUPO-B1"/>
    <n v="71639421"/>
    <s v="Aprendizaje y desarrollo de la personalidad"/>
    <s v="GR"/>
    <s v="GRUPO REDUCIDO"/>
    <s v="261201R"/>
    <s v="GRUPO REDUCIDO DE APRENDIZAJE Y DESARROLLO DE LA PERSONALIDAD"/>
    <s v="GRUPO-B1"/>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2"/>
    <x v="6"/>
    <n v="261201000"/>
    <s v="261201R"/>
    <s v="GRUPO-B2"/>
    <n v="71639421"/>
    <s v="Aprendizaje y desarrollo de la personalidad"/>
    <s v="GR"/>
    <s v="GRUPO REDUCIDO"/>
    <s v="261201R"/>
    <s v="GRUPO REDUCIDO DE APRENDIZAJE Y DESARROLLO DE LA PERSONALIDAD"/>
    <s v="GRUPO-B2"/>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3"/>
    <x v="6"/>
    <n v="261201000"/>
    <s v="261201G"/>
    <s v="GRUPO-A"/>
    <n v="71639421"/>
    <s v="Aprendizaje y desarrollo de la personalidad"/>
    <s v="GG"/>
    <s v="GRUPO GRANDE"/>
    <s v="261201G"/>
    <s v="GRUPO GRANDE DE APRENDIZAJE Y DESARROLLO DE LA PERSONALIDAD"/>
    <s v="GRUPO-A"/>
    <s v="GG de APRENDIZAJE Y DESARROLLO DE LA PERSONALIDAD"/>
    <s v="1S"/>
    <n v="71639421"/>
    <s v="FONSECA"/>
    <s v="PEDRERO"/>
    <s v="EDUARDO"/>
    <s v="edfonsec"/>
    <s v="eduardo.fonseca@unirioja.es"/>
    <n v="3"/>
    <m/>
    <n v="504"/>
    <s v="PROFESOR TITULAR UNIVERSIDAD"/>
    <s v="C01"/>
    <s v="TIEMPO COMPLETO"/>
    <s v="2011-09-01 00:00:00.0"/>
    <s v="null"/>
    <s v="DF100295"/>
    <s v="PROFESOR TITULAR DE UNIVERSIDAD"/>
    <s v="R115"/>
    <x v="2"/>
    <n v="735"/>
    <s v="PSICOLOGÍA EVOLUTIVA Y DE LA EDUCACIÓN"/>
  </r>
  <r>
    <x v="33"/>
    <x v="6"/>
    <n v="261201000"/>
    <s v="261201G"/>
    <s v="GRUPO-B"/>
    <n v="71639421"/>
    <s v="Aprendizaje y desarrollo de la personalidad"/>
    <s v="GG"/>
    <s v="GRUPO GRANDE"/>
    <s v="261201G"/>
    <s v="GRUPO GRANDE DE APRENDIZAJE Y DESARROLLO DE LA PERSONALIDAD"/>
    <s v="GRUPO-B"/>
    <s v="GG de APRENDIZAJE Y DESARROLLO DE LA PERSONALIDAD"/>
    <s v="1S"/>
    <n v="71639421"/>
    <s v="FONSECA"/>
    <s v="PEDRERO"/>
    <s v="EDUARDO"/>
    <s v="edfonsec"/>
    <s v="eduardo.fonseca@unirioja.es"/>
    <n v="3"/>
    <m/>
    <n v="504"/>
    <s v="PROFESOR TITULAR UNIVERSIDAD"/>
    <s v="C01"/>
    <s v="TIEMPO COMPLETO"/>
    <s v="2011-09-01 00:00:00.0"/>
    <s v="null"/>
    <s v="DF100295"/>
    <s v="PROFESOR TITULAR DE UNIVERSIDAD"/>
    <s v="R115"/>
    <x v="2"/>
    <n v="735"/>
    <s v="PSICOLOGÍA EVOLUTIVA Y DE LA EDUCACIÓN"/>
  </r>
  <r>
    <x v="33"/>
    <x v="6"/>
    <n v="261201000"/>
    <s v="261201R"/>
    <s v="GRUPO-A1"/>
    <n v="71639421"/>
    <s v="Aprendizaje y desarrollo de la personalidad"/>
    <s v="GR"/>
    <s v="GRUPO REDUCIDO"/>
    <s v="261201R"/>
    <s v="GRUPO REDUCIDO DE APRENDIZAJE Y DESARROLLO DE LA PERSONALIDAD"/>
    <s v="GRUPO-A1"/>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3"/>
    <x v="6"/>
    <n v="261201000"/>
    <s v="261201R"/>
    <s v="GRUPO-A2"/>
    <n v="71639421"/>
    <s v="Aprendizaje y desarrollo de la personalidad"/>
    <s v="GR"/>
    <s v="GRUPO REDUCIDO"/>
    <s v="261201R"/>
    <s v="GRUPO REDUCIDO DE APRENDIZAJE Y DESARROLLO DE LA PERSONALIDAD"/>
    <s v="GRUPO-A2"/>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3"/>
    <x v="6"/>
    <n v="261201000"/>
    <s v="261201R"/>
    <s v="GRUPO-B1"/>
    <n v="71639421"/>
    <s v="Aprendizaje y desarrollo de la personalidad"/>
    <s v="GR"/>
    <s v="GRUPO REDUCIDO"/>
    <s v="261201R"/>
    <s v="GRUPO REDUCIDO DE APRENDIZAJE Y DESARROLLO DE LA PERSONALIDAD"/>
    <s v="GRUPO-B1"/>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3"/>
    <x v="6"/>
    <n v="261201000"/>
    <s v="261201R"/>
    <s v="GRUPO-B2"/>
    <n v="71639421"/>
    <s v="Aprendizaje y desarrollo de la personalidad"/>
    <s v="GR"/>
    <s v="GRUPO REDUCIDO"/>
    <s v="261201R"/>
    <s v="GRUPO REDUCIDO DE APRENDIZAJE Y DESARROLLO DE LA PERSONALIDAD"/>
    <s v="GRUPO-B2"/>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4"/>
    <x v="6"/>
    <n v="261201000"/>
    <s v="261201G"/>
    <s v="GRUPO-A"/>
    <n v="71639421"/>
    <s v="Aprendizaje y desarrollo de la personalidad"/>
    <s v="GG"/>
    <s v="GRUPO GRANDE"/>
    <s v="261201G"/>
    <s v="GRUPO GRANDE DE APRENDIZAJE Y DESARROLLO DE LA PERSONALIDAD"/>
    <s v="GRUPO-A"/>
    <s v="GG de APRENDIZAJE Y DESARROLLO DE LA PERSONALIDAD"/>
    <s v="1S"/>
    <n v="71639421"/>
    <s v="FONSECA"/>
    <s v="PEDRERO"/>
    <s v="EDUARDO"/>
    <s v="edfonsec"/>
    <s v="eduardo.fonseca@unirioja.es"/>
    <n v="3"/>
    <m/>
    <n v="504"/>
    <s v="PROFESOR TITULAR UNIVERSIDAD"/>
    <s v="C01"/>
    <s v="TIEMPO COMPLETO"/>
    <s v="2011-09-01 00:00:00.0"/>
    <s v="null"/>
    <s v="DF100295"/>
    <s v="PROFESOR TITULAR DE UNIVERSIDAD"/>
    <s v="R115"/>
    <x v="2"/>
    <n v="735"/>
    <s v="PSICOLOGÍA EVOLUTIVA Y DE LA EDUCACIÓN"/>
  </r>
  <r>
    <x v="34"/>
    <x v="6"/>
    <n v="261201000"/>
    <s v="261201G"/>
    <s v="GRUPO-B"/>
    <n v="71639421"/>
    <s v="Aprendizaje y desarrollo de la personalidad"/>
    <s v="GG"/>
    <s v="GRUPO GRANDE"/>
    <s v="261201G"/>
    <s v="GRUPO GRANDE DE APRENDIZAJE Y DESARROLLO DE LA PERSONALIDAD"/>
    <s v="GRUPO-B"/>
    <s v="GG de APRENDIZAJE Y DESARROLLO DE LA PERSONALIDAD"/>
    <s v="1S"/>
    <n v="71639421"/>
    <s v="FONSECA"/>
    <s v="PEDRERO"/>
    <s v="EDUARDO"/>
    <s v="edfonsec"/>
    <s v="eduardo.fonseca@unirioja.es"/>
    <n v="3"/>
    <m/>
    <n v="504"/>
    <s v="PROFESOR TITULAR UNIVERSIDAD"/>
    <s v="C01"/>
    <s v="TIEMPO COMPLETO"/>
    <s v="2011-09-01 00:00:00.0"/>
    <s v="null"/>
    <s v="DF100295"/>
    <s v="PROFESOR TITULAR DE UNIVERSIDAD"/>
    <s v="R115"/>
    <x v="2"/>
    <n v="735"/>
    <s v="PSICOLOGÍA EVOLUTIVA Y DE LA EDUCACIÓN"/>
  </r>
  <r>
    <x v="34"/>
    <x v="6"/>
    <n v="261201000"/>
    <s v="261201R"/>
    <s v="GRUPO-A1"/>
    <n v="71639421"/>
    <s v="Aprendizaje y desarrollo de la personalidad"/>
    <s v="GR"/>
    <s v="GRUPO REDUCIDO"/>
    <s v="261201R"/>
    <s v="GRUPO REDUCIDO DE APRENDIZAJE Y DESARROLLO DE LA PERSONALIDAD"/>
    <s v="GRUPO-A1"/>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4"/>
    <x v="6"/>
    <n v="261201000"/>
    <s v="261201R"/>
    <s v="GRUPO-A2"/>
    <n v="71639421"/>
    <s v="Aprendizaje y desarrollo de la personalidad"/>
    <s v="GR"/>
    <s v="GRUPO REDUCIDO"/>
    <s v="261201R"/>
    <s v="GRUPO REDUCIDO DE APRENDIZAJE Y DESARROLLO DE LA PERSONALIDAD"/>
    <s v="GRUPO-A2"/>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4"/>
    <x v="6"/>
    <n v="261201000"/>
    <s v="261201R"/>
    <s v="GRUPO-B1"/>
    <n v="71639421"/>
    <s v="Aprendizaje y desarrollo de la personalidad"/>
    <s v="GR"/>
    <s v="GRUPO REDUCIDO"/>
    <s v="261201R"/>
    <s v="GRUPO REDUCIDO DE APRENDIZAJE Y DESARROLLO DE LA PERSONALIDAD"/>
    <s v="GRUPO-B1"/>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4"/>
    <x v="6"/>
    <n v="261201000"/>
    <s v="261201R"/>
    <s v="GRUPO-B2"/>
    <n v="71639421"/>
    <s v="Aprendizaje y desarrollo de la personalidad"/>
    <s v="GR"/>
    <s v="GRUPO REDUCIDO"/>
    <s v="261201R"/>
    <s v="GRUPO REDUCIDO DE APRENDIZAJE Y DESARROLLO DE LA PERSONALIDAD"/>
    <s v="GRUPO-B2"/>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5"/>
    <x v="6"/>
    <n v="261201000"/>
    <s v="261201G"/>
    <s v="GRUPO-A"/>
    <n v="71639421"/>
    <s v="Aprendizaje y desarrollo de la personalidad"/>
    <s v="GG"/>
    <s v="GRUPO GRANDE"/>
    <s v="261201G"/>
    <s v="GRUPO GRANDE DE APRENDIZAJE Y DESARROLLO DE LA PERSONALIDAD"/>
    <s v="GRUPO-A"/>
    <s v="GG de APRENDIZAJE Y DESARROLLO DE LA PERSONALIDAD"/>
    <s v="1S"/>
    <n v="71639421"/>
    <s v="FONSECA"/>
    <s v="PEDRERO"/>
    <s v="EDUARDO"/>
    <s v="edfonsec"/>
    <s v="eduardo.fonseca@unirioja.es"/>
    <n v="3"/>
    <m/>
    <n v="504"/>
    <s v="PROFESOR TITULAR UNIVERSIDAD"/>
    <s v="C01"/>
    <s v="TIEMPO COMPLETO"/>
    <s v="2011-09-01 00:00:00.0"/>
    <s v="null"/>
    <s v="DF100295"/>
    <s v="PROFESOR TITULAR DE UNIVERSIDAD"/>
    <s v="R115"/>
    <x v="2"/>
    <n v="735"/>
    <s v="PSICOLOGÍA EVOLUTIVA Y DE LA EDUCACIÓN"/>
  </r>
  <r>
    <x v="35"/>
    <x v="6"/>
    <n v="261201000"/>
    <s v="261201G"/>
    <s v="GRUPO-B"/>
    <n v="71639421"/>
    <s v="Aprendizaje y desarrollo de la personalidad"/>
    <s v="GG"/>
    <s v="GRUPO GRANDE"/>
    <s v="261201G"/>
    <s v="GRUPO GRANDE DE APRENDIZAJE Y DESARROLLO DE LA PERSONALIDAD"/>
    <s v="GRUPO-B"/>
    <s v="GG de APRENDIZAJE Y DESARROLLO DE LA PERSONALIDAD"/>
    <s v="1S"/>
    <n v="71639421"/>
    <s v="FONSECA"/>
    <s v="PEDRERO"/>
    <s v="EDUARDO"/>
    <s v="edfonsec"/>
    <s v="eduardo.fonseca@unirioja.es"/>
    <n v="3"/>
    <m/>
    <n v="504"/>
    <s v="PROFESOR TITULAR UNIVERSIDAD"/>
    <s v="C01"/>
    <s v="TIEMPO COMPLETO"/>
    <s v="2011-09-01 00:00:00.0"/>
    <s v="null"/>
    <s v="DF100295"/>
    <s v="PROFESOR TITULAR DE UNIVERSIDAD"/>
    <s v="R115"/>
    <x v="2"/>
    <n v="735"/>
    <s v="PSICOLOGÍA EVOLUTIVA Y DE LA EDUCACIÓN"/>
  </r>
  <r>
    <x v="35"/>
    <x v="6"/>
    <n v="261201000"/>
    <s v="261201R"/>
    <s v="GRUPO-A1"/>
    <n v="71639421"/>
    <s v="Aprendizaje y desarrollo de la personalidad"/>
    <s v="GR"/>
    <s v="GRUPO REDUCIDO"/>
    <s v="261201R"/>
    <s v="GRUPO REDUCIDO DE APRENDIZAJE Y DESARROLLO DE LA PERSONALIDAD"/>
    <s v="GRUPO-A1"/>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5"/>
    <x v="6"/>
    <n v="261201000"/>
    <s v="261201R"/>
    <s v="GRUPO-A2"/>
    <n v="71639421"/>
    <s v="Aprendizaje y desarrollo de la personalidad"/>
    <s v="GR"/>
    <s v="GRUPO REDUCIDO"/>
    <s v="261201R"/>
    <s v="GRUPO REDUCIDO DE APRENDIZAJE Y DESARROLLO DE LA PERSONALIDAD"/>
    <s v="GRUPO-A2"/>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5"/>
    <x v="6"/>
    <n v="261201000"/>
    <s v="261201R"/>
    <s v="GRUPO-B1"/>
    <n v="71639421"/>
    <s v="Aprendizaje y desarrollo de la personalidad"/>
    <s v="GR"/>
    <s v="GRUPO REDUCIDO"/>
    <s v="261201R"/>
    <s v="GRUPO REDUCIDO DE APRENDIZAJE Y DESARROLLO DE LA PERSONALIDAD"/>
    <s v="GRUPO-B1"/>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5"/>
    <x v="6"/>
    <n v="261201000"/>
    <s v="261201R"/>
    <s v="GRUPO-B2"/>
    <n v="71639421"/>
    <s v="Aprendizaje y desarrollo de la personalidad"/>
    <s v="GR"/>
    <s v="GRUPO REDUCIDO"/>
    <s v="261201R"/>
    <s v="GRUPO REDUCIDO DE APRENDIZAJE Y DESARROLLO DE LA PERSONALIDAD"/>
    <s v="GRUPO-B2"/>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6"/>
    <x v="6"/>
    <n v="261201000"/>
    <s v="261201G"/>
    <s v="GRUPO-A"/>
    <n v="71639421"/>
    <s v="Aprendizaje y desarrollo de la personalidad"/>
    <s v="GG"/>
    <s v="GRUPO GRANDE"/>
    <s v="261201G"/>
    <s v="GRUPO GRANDE DE APRENDIZAJE Y DESARROLLO DE LA PERSONALIDAD"/>
    <s v="GRUPO-A"/>
    <s v="GG de APRENDIZAJE Y DESARROLLO DE LA PERSONALIDAD"/>
    <s v="1S"/>
    <n v="71639421"/>
    <s v="FONSECA"/>
    <s v="PEDRERO"/>
    <s v="EDUARDO"/>
    <s v="edfonsec"/>
    <s v="eduardo.fonseca@unirioja.es"/>
    <n v="3"/>
    <m/>
    <n v="504"/>
    <s v="PROFESOR TITULAR UNIVERSIDAD"/>
    <s v="C01"/>
    <s v="TIEMPO COMPLETO"/>
    <s v="2011-09-01 00:00:00.0"/>
    <s v="null"/>
    <s v="DF100295"/>
    <s v="PROFESOR TITULAR DE UNIVERSIDAD"/>
    <s v="R115"/>
    <x v="2"/>
    <n v="735"/>
    <s v="PSICOLOGÍA EVOLUTIVA Y DE LA EDUCACIÓN"/>
  </r>
  <r>
    <x v="36"/>
    <x v="6"/>
    <n v="261201000"/>
    <s v="261201G"/>
    <s v="GRUPO-B"/>
    <n v="71639421"/>
    <s v="Aprendizaje y desarrollo de la personalidad"/>
    <s v="GG"/>
    <s v="GRUPO GRANDE"/>
    <s v="261201G"/>
    <s v="GRUPO GRANDE DE APRENDIZAJE Y DESARROLLO DE LA PERSONALIDAD"/>
    <s v="GRUPO-B"/>
    <s v="GG de APRENDIZAJE Y DESARROLLO DE LA PERSONALIDAD"/>
    <s v="1S"/>
    <n v="71639421"/>
    <s v="FONSECA"/>
    <s v="PEDRERO"/>
    <s v="EDUARDO"/>
    <s v="edfonsec"/>
    <s v="eduardo.fonseca@unirioja.es"/>
    <n v="3"/>
    <m/>
    <n v="504"/>
    <s v="PROFESOR TITULAR UNIVERSIDAD"/>
    <s v="C01"/>
    <s v="TIEMPO COMPLETO"/>
    <s v="2011-09-01 00:00:00.0"/>
    <s v="null"/>
    <s v="DF100295"/>
    <s v="PROFESOR TITULAR DE UNIVERSIDAD"/>
    <s v="R115"/>
    <x v="2"/>
    <n v="735"/>
    <s v="PSICOLOGÍA EVOLUTIVA Y DE LA EDUCACIÓN"/>
  </r>
  <r>
    <x v="36"/>
    <x v="6"/>
    <n v="261201000"/>
    <s v="261201R"/>
    <s v="GRUPO-A1"/>
    <n v="71639421"/>
    <s v="Aprendizaje y desarrollo de la personalidad"/>
    <s v="GR"/>
    <s v="GRUPO REDUCIDO"/>
    <s v="261201R"/>
    <s v="GRUPO REDUCIDO DE APRENDIZAJE Y DESARROLLO DE LA PERSONALIDAD"/>
    <s v="GRUPO-A1"/>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6"/>
    <x v="6"/>
    <n v="261201000"/>
    <s v="261201R"/>
    <s v="GRUPO-A2"/>
    <n v="71639421"/>
    <s v="Aprendizaje y desarrollo de la personalidad"/>
    <s v="GR"/>
    <s v="GRUPO REDUCIDO"/>
    <s v="261201R"/>
    <s v="GRUPO REDUCIDO DE APRENDIZAJE Y DESARROLLO DE LA PERSONALIDAD"/>
    <s v="GRUPO-A2"/>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6"/>
    <x v="6"/>
    <n v="261201000"/>
    <s v="261201R"/>
    <s v="GRUPO-B1"/>
    <n v="71639421"/>
    <s v="Aprendizaje y desarrollo de la personalidad"/>
    <s v="GR"/>
    <s v="GRUPO REDUCIDO"/>
    <s v="261201R"/>
    <s v="GRUPO REDUCIDO DE APRENDIZAJE Y DESARROLLO DE LA PERSONALIDAD"/>
    <s v="GRUPO-B1"/>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6"/>
    <x v="6"/>
    <n v="261201000"/>
    <s v="261201R"/>
    <s v="GRUPO-B2"/>
    <n v="71639421"/>
    <s v="Aprendizaje y desarrollo de la personalidad"/>
    <s v="GR"/>
    <s v="GRUPO REDUCIDO"/>
    <s v="261201R"/>
    <s v="GRUPO REDUCIDO DE APRENDIZAJE Y DESARROLLO DE LA PERSONALIDAD"/>
    <s v="GRUPO-B2"/>
    <s v="GR de APRENDIZAJE Y DESARROLLO DE LA PERSONALIDAD"/>
    <s v="1S"/>
    <n v="71639421"/>
    <s v="FONSECA"/>
    <s v="PEDRERO"/>
    <s v="EDUARDO"/>
    <s v="edfonsec"/>
    <s v="eduardo.fonseca@unirioja.es"/>
    <n v="1.5"/>
    <m/>
    <n v="504"/>
    <s v="PROFESOR TITULAR UNIVERSIDAD"/>
    <s v="C01"/>
    <s v="TIEMPO COMPLETO"/>
    <s v="2011-09-01 00:00:00.0"/>
    <s v="null"/>
    <s v="DF100295"/>
    <s v="PROFESOR TITULAR DE UNIVERSIDAD"/>
    <s v="R115"/>
    <x v="2"/>
    <n v="735"/>
    <s v="PSICOLOGÍA EVOLUTIVA Y DE LA EDUCACIÓN"/>
  </r>
  <r>
    <x v="30"/>
    <x v="6"/>
    <n v="261202000"/>
    <s v="261202G"/>
    <s v="GRUPO-A"/>
    <n v="72781428"/>
    <s v="Procesos y contextos educativos"/>
    <s v="GG"/>
    <s v="GRUPO GRANDE"/>
    <s v="261202G"/>
    <s v="GRUPO GRANDE DE PROCESOS Y CONTEXTOS EDUCATIVOS"/>
    <s v="GRUPO-A"/>
    <s v="GG de PROCESOS Y CONTEXTOS EDUCATIVOS"/>
    <s v="1S"/>
    <n v="72781428"/>
    <s v="NAVARIDAS"/>
    <s v="NALDA"/>
    <s v="FERMÍN"/>
    <s v="fenavari"/>
    <s v="fermin.navaridas@unirioja.es"/>
    <n v="3"/>
    <n v="3"/>
    <n v="504"/>
    <s v="PROFESOR TITULAR UNIVERSIDAD"/>
    <s v="C01"/>
    <s v="TIEMPO COMPLETO"/>
    <s v="2016-11-26 00:00:00.0"/>
    <s v="null"/>
    <s v="DF100332"/>
    <s v="PROFESOR TITULAR DE UNIVERSIDAD"/>
    <s v="R115"/>
    <x v="2"/>
    <n v="215"/>
    <s v="DIDÁCTICA Y ORGANIZACIÓN ESCOLAR"/>
  </r>
  <r>
    <x v="30"/>
    <x v="6"/>
    <n v="261202000"/>
    <s v="261202G"/>
    <s v="GRUPO-B"/>
    <n v="5384326"/>
    <s v="Procesos y contextos educativos"/>
    <s v="GG"/>
    <s v="GRUPO GRANDE"/>
    <s v="261202G"/>
    <s v="GRUPO GRANDE DE PROCESOS Y CONTEXTOS EDUCATIVOS"/>
    <s v="GRUPO-B"/>
    <s v="GG de PROCESOS Y CONTEXTOS EDUCATIVOS"/>
    <s v="1S"/>
    <n v="5384326"/>
    <s v="ÁLVAREZ"/>
    <s v="IRARRETA"/>
    <s v="M.ª ALMUDENA"/>
    <s v="maalvai"/>
    <s v="m-almudena.alvarez@unirioja.es"/>
    <n v="1.5"/>
    <n v="1.5"/>
    <n v="532"/>
    <s v="LABORAL DOCENTE-ASOCIADO"/>
    <s v="P05"/>
    <s v="TIEMPO PARCIAL (5+5 HORAS)"/>
    <s v="2018-09-17 00:00:00.0"/>
    <s v="2019-09-14 00:00:00.0"/>
    <s v="PI101292"/>
    <s v="PROFESOR ASOCIADO"/>
    <s v="R115"/>
    <x v="2"/>
    <n v="215"/>
    <s v="DIDÁCTICA Y ORGANIZACIÓN ESCOLAR"/>
  </r>
  <r>
    <x v="30"/>
    <x v="6"/>
    <n v="261202000"/>
    <s v="261202G"/>
    <s v="GRUPO-B"/>
    <n v="72781428"/>
    <s v="Procesos y contextos educativos"/>
    <s v="GG"/>
    <s v="GRUPO GRANDE"/>
    <s v="261202G"/>
    <s v="GRUPO GRANDE DE PROCESOS Y CONTEXTOS EDUCATIVOS"/>
    <s v="GRUPO-B"/>
    <s v="GG de PROCESOS Y CONTEXTOS EDUCATIVOS"/>
    <s v="1S"/>
    <n v="72781428"/>
    <s v="NAVARIDAS"/>
    <s v="NALDA"/>
    <s v="FERMÍN"/>
    <s v="fenavari"/>
    <s v="fermin.navaridas@unirioja.es"/>
    <n v="1.5"/>
    <n v="1.5"/>
    <n v="504"/>
    <s v="PROFESOR TITULAR UNIVERSIDAD"/>
    <s v="C01"/>
    <s v="TIEMPO COMPLETO"/>
    <s v="2016-11-26 00:00:00.0"/>
    <s v="null"/>
    <s v="DF100332"/>
    <s v="PROFESOR TITULAR DE UNIVERSIDAD"/>
    <s v="R115"/>
    <x v="2"/>
    <n v="215"/>
    <s v="DIDÁCTICA Y ORGANIZACIÓN ESCOLAR"/>
  </r>
  <r>
    <x v="30"/>
    <x v="6"/>
    <n v="261202000"/>
    <s v="261202R"/>
    <s v="GRUPO-A1"/>
    <n v="72781428"/>
    <s v="Procesos y contextos educativos"/>
    <s v="GR"/>
    <s v="GRUPO REDUCIDO"/>
    <s v="261202R"/>
    <s v="GRUPO REDUCIDO DE PROCESOS Y CONTEXTOS EDUCATIVOS"/>
    <s v="GRUPO-A1"/>
    <s v="GR de PROCESOS Y CONTEXTOS EDUCATIVOS"/>
    <s v="1S"/>
    <n v="72781428"/>
    <s v="NAVARIDAS"/>
    <s v="NALDA"/>
    <s v="FERMÍN"/>
    <s v="fenavari"/>
    <s v="fermin.navaridas@unirioja.es"/>
    <n v="1.5"/>
    <n v="1.5"/>
    <n v="504"/>
    <s v="PROFESOR TITULAR UNIVERSIDAD"/>
    <s v="C01"/>
    <s v="TIEMPO COMPLETO"/>
    <s v="2016-11-26 00:00:00.0"/>
    <s v="null"/>
    <s v="DF100332"/>
    <s v="PROFESOR TITULAR DE UNIVERSIDAD"/>
    <s v="R115"/>
    <x v="2"/>
    <n v="215"/>
    <s v="DIDÁCTICA Y ORGANIZACIÓN ESCOLAR"/>
  </r>
  <r>
    <x v="30"/>
    <x v="6"/>
    <n v="261202000"/>
    <s v="261202R"/>
    <s v="GRUPO-A2"/>
    <n v="72781428"/>
    <s v="Procesos y contextos educativos"/>
    <s v="GR"/>
    <s v="GRUPO REDUCIDO"/>
    <s v="261202R"/>
    <s v="GRUPO REDUCIDO DE PROCESOS Y CONTEXTOS EDUCATIVOS"/>
    <s v="GRUPO-A2"/>
    <s v="GR de PROCESOS Y CONTEXTOS EDUCATIVOS"/>
    <s v="1S"/>
    <n v="72781428"/>
    <s v="NAVARIDAS"/>
    <s v="NALDA"/>
    <s v="FERMÍN"/>
    <s v="fenavari"/>
    <s v="fermin.navaridas@unirioja.es"/>
    <n v="1.5"/>
    <n v="1.5"/>
    <n v="504"/>
    <s v="PROFESOR TITULAR UNIVERSIDAD"/>
    <s v="C01"/>
    <s v="TIEMPO COMPLETO"/>
    <s v="2016-11-26 00:00:00.0"/>
    <s v="null"/>
    <s v="DF100332"/>
    <s v="PROFESOR TITULAR DE UNIVERSIDAD"/>
    <s v="R115"/>
    <x v="2"/>
    <n v="215"/>
    <s v="DIDÁCTICA Y ORGANIZACIÓN ESCOLAR"/>
  </r>
  <r>
    <x v="30"/>
    <x v="6"/>
    <n v="261202000"/>
    <s v="261202R"/>
    <s v="GRUPO-B1"/>
    <n v="5384326"/>
    <s v="Procesos y contextos educativos"/>
    <s v="GR"/>
    <s v="GRUPO REDUCIDO"/>
    <s v="261202R"/>
    <s v="GRUPO REDUCIDO DE PROCESOS Y CONTEXTOS EDUCATIVOS"/>
    <s v="GRUPO-B1"/>
    <s v="GR de PROCESOS Y CONTEXTOS EDUCATIVOS"/>
    <s v="1S"/>
    <n v="5384326"/>
    <s v="ÁLVAREZ"/>
    <s v="IRARRETA"/>
    <s v="M.ª ALMUDENA"/>
    <s v="maalvai"/>
    <s v="m-almudena.alvarez@unirioja.es"/>
    <n v="0.75"/>
    <n v="0.75"/>
    <n v="532"/>
    <s v="LABORAL DOCENTE-ASOCIADO"/>
    <s v="P05"/>
    <s v="TIEMPO PARCIAL (5+5 HORAS)"/>
    <s v="2018-09-17 00:00:00.0"/>
    <s v="2019-09-14 00:00:00.0"/>
    <s v="PI101292"/>
    <s v="PROFESOR ASOCIADO"/>
    <s v="R115"/>
    <x v="2"/>
    <n v="215"/>
    <s v="DIDÁCTICA Y ORGANIZACIÓN ESCOLAR"/>
  </r>
  <r>
    <x v="30"/>
    <x v="6"/>
    <n v="261202000"/>
    <s v="261202R"/>
    <s v="GRUPO-B1"/>
    <n v="72781428"/>
    <s v="Procesos y contextos educativos"/>
    <s v="GR"/>
    <s v="GRUPO REDUCIDO"/>
    <s v="261202R"/>
    <s v="GRUPO REDUCIDO DE PROCESOS Y CONTEXTOS EDUCATIVOS"/>
    <s v="GRUPO-B1"/>
    <s v="GR de PROCESOS Y CONTEXTOS EDUCATIVOS"/>
    <s v="1S"/>
    <n v="72781428"/>
    <s v="NAVARIDAS"/>
    <s v="NALDA"/>
    <s v="FERMÍN"/>
    <s v="fenavari"/>
    <s v="fermin.navaridas@unirioja.es"/>
    <n v="0.75"/>
    <n v="0.75"/>
    <n v="504"/>
    <s v="PROFESOR TITULAR UNIVERSIDAD"/>
    <s v="C01"/>
    <s v="TIEMPO COMPLETO"/>
    <s v="2016-11-26 00:00:00.0"/>
    <s v="null"/>
    <s v="DF100332"/>
    <s v="PROFESOR TITULAR DE UNIVERSIDAD"/>
    <s v="R115"/>
    <x v="2"/>
    <n v="215"/>
    <s v="DIDÁCTICA Y ORGANIZACIÓN ESCOLAR"/>
  </r>
  <r>
    <x v="30"/>
    <x v="6"/>
    <n v="261202000"/>
    <s v="261202R"/>
    <s v="GRUPO-B2"/>
    <n v="5384326"/>
    <s v="Procesos y contextos educativos"/>
    <s v="GR"/>
    <s v="GRUPO REDUCIDO"/>
    <s v="261202R"/>
    <s v="GRUPO REDUCIDO DE PROCESOS Y CONTEXTOS EDUCATIVOS"/>
    <s v="GRUPO-B2"/>
    <s v="GR de PROCESOS Y CONTEXTOS EDUCATIVOS"/>
    <s v="1S"/>
    <n v="5384326"/>
    <s v="ÁLVAREZ"/>
    <s v="IRARRETA"/>
    <s v="M.ª ALMUDENA"/>
    <s v="maalvai"/>
    <s v="m-almudena.alvarez@unirioja.es"/>
    <n v="0.75"/>
    <n v="0.75"/>
    <n v="532"/>
    <s v="LABORAL DOCENTE-ASOCIADO"/>
    <s v="P05"/>
    <s v="TIEMPO PARCIAL (5+5 HORAS)"/>
    <s v="2018-09-17 00:00:00.0"/>
    <s v="2019-09-14 00:00:00.0"/>
    <s v="PI101292"/>
    <s v="PROFESOR ASOCIADO"/>
    <s v="R115"/>
    <x v="2"/>
    <n v="215"/>
    <s v="DIDÁCTICA Y ORGANIZACIÓN ESCOLAR"/>
  </r>
  <r>
    <x v="30"/>
    <x v="6"/>
    <n v="261202000"/>
    <s v="261202R"/>
    <s v="GRUPO-B2"/>
    <n v="72781428"/>
    <s v="Procesos y contextos educativos"/>
    <s v="GR"/>
    <s v="GRUPO REDUCIDO"/>
    <s v="261202R"/>
    <s v="GRUPO REDUCIDO DE PROCESOS Y CONTEXTOS EDUCATIVOS"/>
    <s v="GRUPO-B2"/>
    <s v="GR de PROCESOS Y CONTEXTOS EDUCATIVOS"/>
    <s v="1S"/>
    <n v="72781428"/>
    <s v="NAVARIDAS"/>
    <s v="NALDA"/>
    <s v="FERMÍN"/>
    <s v="fenavari"/>
    <s v="fermin.navaridas@unirioja.es"/>
    <n v="0.75"/>
    <n v="0.75"/>
    <n v="504"/>
    <s v="PROFESOR TITULAR UNIVERSIDAD"/>
    <s v="C01"/>
    <s v="TIEMPO COMPLETO"/>
    <s v="2016-11-26 00:00:00.0"/>
    <s v="null"/>
    <s v="DF100332"/>
    <s v="PROFESOR TITULAR DE UNIVERSIDAD"/>
    <s v="R115"/>
    <x v="2"/>
    <n v="215"/>
    <s v="DIDÁCTICA Y ORGANIZACIÓN ESCOLAR"/>
  </r>
  <r>
    <x v="31"/>
    <x v="6"/>
    <n v="261202000"/>
    <s v="261202G"/>
    <s v="GRUPO-A"/>
    <n v="72781428"/>
    <s v="Procesos y contextos educativos"/>
    <s v="GG"/>
    <s v="GRUPO GRANDE"/>
    <s v="261202G"/>
    <s v="GRUPO GRANDE DE PROCESOS Y CONTEXTOS EDUCATIVOS"/>
    <s v="GRUPO-A"/>
    <s v="GG de PROCESOS Y CONTEXTOS EDUCATIVOS"/>
    <s v="1S"/>
    <n v="72781428"/>
    <s v="NAVARIDAS"/>
    <s v="NALDA"/>
    <s v="FERMÍN"/>
    <s v="fenavari"/>
    <s v="fermin.navaridas@unirioja.es"/>
    <n v="3"/>
    <m/>
    <n v="504"/>
    <s v="PROFESOR TITULAR UNIVERSIDAD"/>
    <s v="C01"/>
    <s v="TIEMPO COMPLETO"/>
    <s v="2016-11-26 00:00:00.0"/>
    <s v="null"/>
    <s v="DF100332"/>
    <s v="PROFESOR TITULAR DE UNIVERSIDAD"/>
    <s v="R115"/>
    <x v="2"/>
    <n v="215"/>
    <s v="DIDÁCTICA Y ORGANIZACIÓN ESCOLAR"/>
  </r>
  <r>
    <x v="31"/>
    <x v="6"/>
    <n v="261202000"/>
    <s v="261202G"/>
    <s v="GRUPO-B"/>
    <n v="5384326"/>
    <s v="Procesos y contextos educativos"/>
    <s v="GG"/>
    <s v="GRUPO GRANDE"/>
    <s v="261202G"/>
    <s v="GRUPO GRANDE DE PROCESOS Y CONTEXTOS EDUCATIVOS"/>
    <s v="GRUPO-B"/>
    <s v="GG de PROCESOS Y CONTEXTOS EDUCATIVOS"/>
    <s v="1S"/>
    <n v="5384326"/>
    <s v="ÁLVAREZ"/>
    <s v="IRARRETA"/>
    <s v="M.ª ALMUDENA"/>
    <s v="maalvai"/>
    <s v="m-almudena.alvarez@unirioja.es"/>
    <n v="1.5"/>
    <m/>
    <n v="532"/>
    <s v="LABORAL DOCENTE-ASOCIADO"/>
    <s v="P05"/>
    <s v="TIEMPO PARCIAL (5+5 HORAS)"/>
    <s v="2018-09-17 00:00:00.0"/>
    <s v="2019-09-14 00:00:00.0"/>
    <s v="PI101292"/>
    <s v="PROFESOR ASOCIADO"/>
    <s v="R115"/>
    <x v="2"/>
    <n v="215"/>
    <s v="DIDÁCTICA Y ORGANIZACIÓN ESCOLAR"/>
  </r>
  <r>
    <x v="31"/>
    <x v="6"/>
    <n v="261202000"/>
    <s v="261202G"/>
    <s v="GRUPO-B"/>
    <n v="72781428"/>
    <s v="Procesos y contextos educativos"/>
    <s v="GG"/>
    <s v="GRUPO GRANDE"/>
    <s v="261202G"/>
    <s v="GRUPO GRANDE DE PROCESOS Y CONTEXTOS EDUCATIVOS"/>
    <s v="GRUPO-B"/>
    <s v="GG de PROCESOS Y CONTEXTOS EDUCATIVOS"/>
    <s v="1S"/>
    <n v="72781428"/>
    <s v="NAVARIDAS"/>
    <s v="NALDA"/>
    <s v="FERMÍN"/>
    <s v="fenavari"/>
    <s v="fermin.navaridas@unirioja.es"/>
    <n v="1.5"/>
    <m/>
    <n v="504"/>
    <s v="PROFESOR TITULAR UNIVERSIDAD"/>
    <s v="C01"/>
    <s v="TIEMPO COMPLETO"/>
    <s v="2016-11-26 00:00:00.0"/>
    <s v="null"/>
    <s v="DF100332"/>
    <s v="PROFESOR TITULAR DE UNIVERSIDAD"/>
    <s v="R115"/>
    <x v="2"/>
    <n v="215"/>
    <s v="DIDÁCTICA Y ORGANIZACIÓN ESCOLAR"/>
  </r>
  <r>
    <x v="31"/>
    <x v="6"/>
    <n v="261202000"/>
    <s v="261202R"/>
    <s v="GRUPO-A1"/>
    <n v="72781428"/>
    <s v="Procesos y contextos educativos"/>
    <s v="GR"/>
    <s v="GRUPO REDUCIDO"/>
    <s v="261202R"/>
    <s v="GRUPO REDUCIDO DE PROCESOS Y CONTEXTOS EDUCATIVOS"/>
    <s v="GRUPO-A1"/>
    <s v="GR de PROCESOS Y CONTEXTOS EDUCATIVOS"/>
    <s v="1S"/>
    <n v="72781428"/>
    <s v="NAVARIDAS"/>
    <s v="NALDA"/>
    <s v="FERMÍN"/>
    <s v="fenavari"/>
    <s v="fermin.navaridas@unirioja.es"/>
    <n v="1.5"/>
    <m/>
    <n v="504"/>
    <s v="PROFESOR TITULAR UNIVERSIDAD"/>
    <s v="C01"/>
    <s v="TIEMPO COMPLETO"/>
    <s v="2016-11-26 00:00:00.0"/>
    <s v="null"/>
    <s v="DF100332"/>
    <s v="PROFESOR TITULAR DE UNIVERSIDAD"/>
    <s v="R115"/>
    <x v="2"/>
    <n v="215"/>
    <s v="DIDÁCTICA Y ORGANIZACIÓN ESCOLAR"/>
  </r>
  <r>
    <x v="31"/>
    <x v="6"/>
    <n v="261202000"/>
    <s v="261202R"/>
    <s v="GRUPO-A2"/>
    <n v="72781428"/>
    <s v="Procesos y contextos educativos"/>
    <s v="GR"/>
    <s v="GRUPO REDUCIDO"/>
    <s v="261202R"/>
    <s v="GRUPO REDUCIDO DE PROCESOS Y CONTEXTOS EDUCATIVOS"/>
    <s v="GRUPO-A2"/>
    <s v="GR de PROCESOS Y CONTEXTOS EDUCATIVOS"/>
    <s v="1S"/>
    <n v="72781428"/>
    <s v="NAVARIDAS"/>
    <s v="NALDA"/>
    <s v="FERMÍN"/>
    <s v="fenavari"/>
    <s v="fermin.navaridas@unirioja.es"/>
    <n v="1.5"/>
    <m/>
    <n v="504"/>
    <s v="PROFESOR TITULAR UNIVERSIDAD"/>
    <s v="C01"/>
    <s v="TIEMPO COMPLETO"/>
    <s v="2016-11-26 00:00:00.0"/>
    <s v="null"/>
    <s v="DF100332"/>
    <s v="PROFESOR TITULAR DE UNIVERSIDAD"/>
    <s v="R115"/>
    <x v="2"/>
    <n v="215"/>
    <s v="DIDÁCTICA Y ORGANIZACIÓN ESCOLAR"/>
  </r>
  <r>
    <x v="31"/>
    <x v="6"/>
    <n v="261202000"/>
    <s v="261202R"/>
    <s v="GRUPO-B1"/>
    <n v="5384326"/>
    <s v="Procesos y contextos educativos"/>
    <s v="GR"/>
    <s v="GRUPO REDUCIDO"/>
    <s v="261202R"/>
    <s v="GRUPO REDUCIDO DE PROCESOS Y CONTEXTOS EDUCATIVOS"/>
    <s v="GRUPO-B1"/>
    <s v="GR de PROCESOS Y CONTEXTOS EDUCATIVOS"/>
    <s v="1S"/>
    <n v="5384326"/>
    <s v="ÁLVAREZ"/>
    <s v="IRARRETA"/>
    <s v="M.ª ALMUDENA"/>
    <s v="maalvai"/>
    <s v="m-almudena.alvarez@unirioja.es"/>
    <n v="0.75"/>
    <m/>
    <n v="532"/>
    <s v="LABORAL DOCENTE-ASOCIADO"/>
    <s v="P05"/>
    <s v="TIEMPO PARCIAL (5+5 HORAS)"/>
    <s v="2018-09-17 00:00:00.0"/>
    <s v="2019-09-14 00:00:00.0"/>
    <s v="PI101292"/>
    <s v="PROFESOR ASOCIADO"/>
    <s v="R115"/>
    <x v="2"/>
    <n v="215"/>
    <s v="DIDÁCTICA Y ORGANIZACIÓN ESCOLAR"/>
  </r>
  <r>
    <x v="31"/>
    <x v="6"/>
    <n v="261202000"/>
    <s v="261202R"/>
    <s v="GRUPO-B1"/>
    <n v="72781428"/>
    <s v="Procesos y contextos educativos"/>
    <s v="GR"/>
    <s v="GRUPO REDUCIDO"/>
    <s v="261202R"/>
    <s v="GRUPO REDUCIDO DE PROCESOS Y CONTEXTOS EDUCATIVOS"/>
    <s v="GRUPO-B1"/>
    <s v="GR de PROCESOS Y CONTEXTOS EDUCATIVOS"/>
    <s v="1S"/>
    <n v="72781428"/>
    <s v="NAVARIDAS"/>
    <s v="NALDA"/>
    <s v="FERMÍN"/>
    <s v="fenavari"/>
    <s v="fermin.navaridas@unirioja.es"/>
    <n v="0.75"/>
    <m/>
    <n v="504"/>
    <s v="PROFESOR TITULAR UNIVERSIDAD"/>
    <s v="C01"/>
    <s v="TIEMPO COMPLETO"/>
    <s v="2016-11-26 00:00:00.0"/>
    <s v="null"/>
    <s v="DF100332"/>
    <s v="PROFESOR TITULAR DE UNIVERSIDAD"/>
    <s v="R115"/>
    <x v="2"/>
    <n v="215"/>
    <s v="DIDÁCTICA Y ORGANIZACIÓN ESCOLAR"/>
  </r>
  <r>
    <x v="31"/>
    <x v="6"/>
    <n v="261202000"/>
    <s v="261202R"/>
    <s v="GRUPO-B2"/>
    <n v="5384326"/>
    <s v="Procesos y contextos educativos"/>
    <s v="GR"/>
    <s v="GRUPO REDUCIDO"/>
    <s v="261202R"/>
    <s v="GRUPO REDUCIDO DE PROCESOS Y CONTEXTOS EDUCATIVOS"/>
    <s v="GRUPO-B2"/>
    <s v="GR de PROCESOS Y CONTEXTOS EDUCATIVOS"/>
    <s v="1S"/>
    <n v="5384326"/>
    <s v="ÁLVAREZ"/>
    <s v="IRARRETA"/>
    <s v="M.ª ALMUDENA"/>
    <s v="maalvai"/>
    <s v="m-almudena.alvarez@unirioja.es"/>
    <n v="0.75"/>
    <m/>
    <n v="532"/>
    <s v="LABORAL DOCENTE-ASOCIADO"/>
    <s v="P05"/>
    <s v="TIEMPO PARCIAL (5+5 HORAS)"/>
    <s v="2018-09-17 00:00:00.0"/>
    <s v="2019-09-14 00:00:00.0"/>
    <s v="PI101292"/>
    <s v="PROFESOR ASOCIADO"/>
    <s v="R115"/>
    <x v="2"/>
    <n v="215"/>
    <s v="DIDÁCTICA Y ORGANIZACIÓN ESCOLAR"/>
  </r>
  <r>
    <x v="31"/>
    <x v="6"/>
    <n v="261202000"/>
    <s v="261202R"/>
    <s v="GRUPO-B2"/>
    <n v="72781428"/>
    <s v="Procesos y contextos educativos"/>
    <s v="GR"/>
    <s v="GRUPO REDUCIDO"/>
    <s v="261202R"/>
    <s v="GRUPO REDUCIDO DE PROCESOS Y CONTEXTOS EDUCATIVOS"/>
    <s v="GRUPO-B2"/>
    <s v="GR de PROCESOS Y CONTEXTOS EDUCATIVOS"/>
    <s v="1S"/>
    <n v="72781428"/>
    <s v="NAVARIDAS"/>
    <s v="NALDA"/>
    <s v="FERMÍN"/>
    <s v="fenavari"/>
    <s v="fermin.navaridas@unirioja.es"/>
    <n v="0.75"/>
    <m/>
    <n v="504"/>
    <s v="PROFESOR TITULAR UNIVERSIDAD"/>
    <s v="C01"/>
    <s v="TIEMPO COMPLETO"/>
    <s v="2016-11-26 00:00:00.0"/>
    <s v="null"/>
    <s v="DF100332"/>
    <s v="PROFESOR TITULAR DE UNIVERSIDAD"/>
    <s v="R115"/>
    <x v="2"/>
    <n v="215"/>
    <s v="DIDÁCTICA Y ORGANIZACIÓN ESCOLAR"/>
  </r>
  <r>
    <x v="32"/>
    <x v="6"/>
    <n v="261202000"/>
    <s v="261202G"/>
    <s v="GRUPO-A"/>
    <n v="72781428"/>
    <s v="Procesos y contextos educativos"/>
    <s v="GG"/>
    <s v="GRUPO GRANDE"/>
    <s v="261202G"/>
    <s v="GRUPO GRANDE DE PROCESOS Y CONTEXTOS EDUCATIVOS"/>
    <s v="GRUPO-A"/>
    <s v="GG de PROCESOS Y CONTEXTOS EDUCATIVOS"/>
    <s v="1S"/>
    <n v="72781428"/>
    <s v="NAVARIDAS"/>
    <s v="NALDA"/>
    <s v="FERMÍN"/>
    <s v="fenavari"/>
    <s v="fermin.navaridas@unirioja.es"/>
    <n v="3"/>
    <m/>
    <n v="504"/>
    <s v="PROFESOR TITULAR UNIVERSIDAD"/>
    <s v="C01"/>
    <s v="TIEMPO COMPLETO"/>
    <s v="2016-11-26 00:00:00.0"/>
    <s v="null"/>
    <s v="DF100332"/>
    <s v="PROFESOR TITULAR DE UNIVERSIDAD"/>
    <s v="R115"/>
    <x v="2"/>
    <n v="215"/>
    <s v="DIDÁCTICA Y ORGANIZACIÓN ESCOLAR"/>
  </r>
  <r>
    <x v="32"/>
    <x v="6"/>
    <n v="261202000"/>
    <s v="261202G"/>
    <s v="GRUPO-B"/>
    <n v="5384326"/>
    <s v="Procesos y contextos educativos"/>
    <s v="GG"/>
    <s v="GRUPO GRANDE"/>
    <s v="261202G"/>
    <s v="GRUPO GRANDE DE PROCESOS Y CONTEXTOS EDUCATIVOS"/>
    <s v="GRUPO-B"/>
    <s v="GG de PROCESOS Y CONTEXTOS EDUCATIVOS"/>
    <s v="1S"/>
    <n v="5384326"/>
    <s v="ÁLVAREZ"/>
    <s v="IRARRETA"/>
    <s v="M.ª ALMUDENA"/>
    <s v="maalvai"/>
    <s v="m-almudena.alvarez@unirioja.es"/>
    <n v="1.5"/>
    <m/>
    <n v="532"/>
    <s v="LABORAL DOCENTE-ASOCIADO"/>
    <s v="P05"/>
    <s v="TIEMPO PARCIAL (5+5 HORAS)"/>
    <s v="2018-09-17 00:00:00.0"/>
    <s v="2019-09-14 00:00:00.0"/>
    <s v="PI101292"/>
    <s v="PROFESOR ASOCIADO"/>
    <s v="R115"/>
    <x v="2"/>
    <n v="215"/>
    <s v="DIDÁCTICA Y ORGANIZACIÓN ESCOLAR"/>
  </r>
  <r>
    <x v="32"/>
    <x v="6"/>
    <n v="261202000"/>
    <s v="261202G"/>
    <s v="GRUPO-B"/>
    <n v="72781428"/>
    <s v="Procesos y contextos educativos"/>
    <s v="GG"/>
    <s v="GRUPO GRANDE"/>
    <s v="261202G"/>
    <s v="GRUPO GRANDE DE PROCESOS Y CONTEXTOS EDUCATIVOS"/>
    <s v="GRUPO-B"/>
    <s v="GG de PROCESOS Y CONTEXTOS EDUCATIVOS"/>
    <s v="1S"/>
    <n v="72781428"/>
    <s v="NAVARIDAS"/>
    <s v="NALDA"/>
    <s v="FERMÍN"/>
    <s v="fenavari"/>
    <s v="fermin.navaridas@unirioja.es"/>
    <n v="1.5"/>
    <m/>
    <n v="504"/>
    <s v="PROFESOR TITULAR UNIVERSIDAD"/>
    <s v="C01"/>
    <s v="TIEMPO COMPLETO"/>
    <s v="2016-11-26 00:00:00.0"/>
    <s v="null"/>
    <s v="DF100332"/>
    <s v="PROFESOR TITULAR DE UNIVERSIDAD"/>
    <s v="R115"/>
    <x v="2"/>
    <n v="215"/>
    <s v="DIDÁCTICA Y ORGANIZACIÓN ESCOLAR"/>
  </r>
  <r>
    <x v="32"/>
    <x v="6"/>
    <n v="261202000"/>
    <s v="261202R"/>
    <s v="GRUPO-A1"/>
    <n v="72781428"/>
    <s v="Procesos y contextos educativos"/>
    <s v="GR"/>
    <s v="GRUPO REDUCIDO"/>
    <s v="261202R"/>
    <s v="GRUPO REDUCIDO DE PROCESOS Y CONTEXTOS EDUCATIVOS"/>
    <s v="GRUPO-A1"/>
    <s v="GR de PROCESOS Y CONTEXTOS EDUCATIVOS"/>
    <s v="1S"/>
    <n v="72781428"/>
    <s v="NAVARIDAS"/>
    <s v="NALDA"/>
    <s v="FERMÍN"/>
    <s v="fenavari"/>
    <s v="fermin.navaridas@unirioja.es"/>
    <n v="1.5"/>
    <m/>
    <n v="504"/>
    <s v="PROFESOR TITULAR UNIVERSIDAD"/>
    <s v="C01"/>
    <s v="TIEMPO COMPLETO"/>
    <s v="2016-11-26 00:00:00.0"/>
    <s v="null"/>
    <s v="DF100332"/>
    <s v="PROFESOR TITULAR DE UNIVERSIDAD"/>
    <s v="R115"/>
    <x v="2"/>
    <n v="215"/>
    <s v="DIDÁCTICA Y ORGANIZACIÓN ESCOLAR"/>
  </r>
  <r>
    <x v="32"/>
    <x v="6"/>
    <n v="261202000"/>
    <s v="261202R"/>
    <s v="GRUPO-A2"/>
    <n v="72781428"/>
    <s v="Procesos y contextos educativos"/>
    <s v="GR"/>
    <s v="GRUPO REDUCIDO"/>
    <s v="261202R"/>
    <s v="GRUPO REDUCIDO DE PROCESOS Y CONTEXTOS EDUCATIVOS"/>
    <s v="GRUPO-A2"/>
    <s v="GR de PROCESOS Y CONTEXTOS EDUCATIVOS"/>
    <s v="1S"/>
    <n v="72781428"/>
    <s v="NAVARIDAS"/>
    <s v="NALDA"/>
    <s v="FERMÍN"/>
    <s v="fenavari"/>
    <s v="fermin.navaridas@unirioja.es"/>
    <n v="1.5"/>
    <m/>
    <n v="504"/>
    <s v="PROFESOR TITULAR UNIVERSIDAD"/>
    <s v="C01"/>
    <s v="TIEMPO COMPLETO"/>
    <s v="2016-11-26 00:00:00.0"/>
    <s v="null"/>
    <s v="DF100332"/>
    <s v="PROFESOR TITULAR DE UNIVERSIDAD"/>
    <s v="R115"/>
    <x v="2"/>
    <n v="215"/>
    <s v="DIDÁCTICA Y ORGANIZACIÓN ESCOLAR"/>
  </r>
  <r>
    <x v="32"/>
    <x v="6"/>
    <n v="261202000"/>
    <s v="261202R"/>
    <s v="GRUPO-B1"/>
    <n v="5384326"/>
    <s v="Procesos y contextos educativos"/>
    <s v="GR"/>
    <s v="GRUPO REDUCIDO"/>
    <s v="261202R"/>
    <s v="GRUPO REDUCIDO DE PROCESOS Y CONTEXTOS EDUCATIVOS"/>
    <s v="GRUPO-B1"/>
    <s v="GR de PROCESOS Y CONTEXTOS EDUCATIVOS"/>
    <s v="1S"/>
    <n v="5384326"/>
    <s v="ÁLVAREZ"/>
    <s v="IRARRETA"/>
    <s v="M.ª ALMUDENA"/>
    <s v="maalvai"/>
    <s v="m-almudena.alvarez@unirioja.es"/>
    <n v="0.75"/>
    <m/>
    <n v="532"/>
    <s v="LABORAL DOCENTE-ASOCIADO"/>
    <s v="P05"/>
    <s v="TIEMPO PARCIAL (5+5 HORAS)"/>
    <s v="2018-09-17 00:00:00.0"/>
    <s v="2019-09-14 00:00:00.0"/>
    <s v="PI101292"/>
    <s v="PROFESOR ASOCIADO"/>
    <s v="R115"/>
    <x v="2"/>
    <n v="215"/>
    <s v="DIDÁCTICA Y ORGANIZACIÓN ESCOLAR"/>
  </r>
  <r>
    <x v="32"/>
    <x v="6"/>
    <n v="261202000"/>
    <s v="261202R"/>
    <s v="GRUPO-B1"/>
    <n v="72781428"/>
    <s v="Procesos y contextos educativos"/>
    <s v="GR"/>
    <s v="GRUPO REDUCIDO"/>
    <s v="261202R"/>
    <s v="GRUPO REDUCIDO DE PROCESOS Y CONTEXTOS EDUCATIVOS"/>
    <s v="GRUPO-B1"/>
    <s v="GR de PROCESOS Y CONTEXTOS EDUCATIVOS"/>
    <s v="1S"/>
    <n v="72781428"/>
    <s v="NAVARIDAS"/>
    <s v="NALDA"/>
    <s v="FERMÍN"/>
    <s v="fenavari"/>
    <s v="fermin.navaridas@unirioja.es"/>
    <n v="0.75"/>
    <m/>
    <n v="504"/>
    <s v="PROFESOR TITULAR UNIVERSIDAD"/>
    <s v="C01"/>
    <s v="TIEMPO COMPLETO"/>
    <s v="2016-11-26 00:00:00.0"/>
    <s v="null"/>
    <s v="DF100332"/>
    <s v="PROFESOR TITULAR DE UNIVERSIDAD"/>
    <s v="R115"/>
    <x v="2"/>
    <n v="215"/>
    <s v="DIDÁCTICA Y ORGANIZACIÓN ESCOLAR"/>
  </r>
  <r>
    <x v="32"/>
    <x v="6"/>
    <n v="261202000"/>
    <s v="261202R"/>
    <s v="GRUPO-B2"/>
    <n v="5384326"/>
    <s v="Procesos y contextos educativos"/>
    <s v="GR"/>
    <s v="GRUPO REDUCIDO"/>
    <s v="261202R"/>
    <s v="GRUPO REDUCIDO DE PROCESOS Y CONTEXTOS EDUCATIVOS"/>
    <s v="GRUPO-B2"/>
    <s v="GR de PROCESOS Y CONTEXTOS EDUCATIVOS"/>
    <s v="1S"/>
    <n v="5384326"/>
    <s v="ÁLVAREZ"/>
    <s v="IRARRETA"/>
    <s v="M.ª ALMUDENA"/>
    <s v="maalvai"/>
    <s v="m-almudena.alvarez@unirioja.es"/>
    <n v="0.75"/>
    <m/>
    <n v="532"/>
    <s v="LABORAL DOCENTE-ASOCIADO"/>
    <s v="P05"/>
    <s v="TIEMPO PARCIAL (5+5 HORAS)"/>
    <s v="2018-09-17 00:00:00.0"/>
    <s v="2019-09-14 00:00:00.0"/>
    <s v="PI101292"/>
    <s v="PROFESOR ASOCIADO"/>
    <s v="R115"/>
    <x v="2"/>
    <n v="215"/>
    <s v="DIDÁCTICA Y ORGANIZACIÓN ESCOLAR"/>
  </r>
  <r>
    <x v="32"/>
    <x v="6"/>
    <n v="261202000"/>
    <s v="261202R"/>
    <s v="GRUPO-B2"/>
    <n v="72781428"/>
    <s v="Procesos y contextos educativos"/>
    <s v="GR"/>
    <s v="GRUPO REDUCIDO"/>
    <s v="261202R"/>
    <s v="GRUPO REDUCIDO DE PROCESOS Y CONTEXTOS EDUCATIVOS"/>
    <s v="GRUPO-B2"/>
    <s v="GR de PROCESOS Y CONTEXTOS EDUCATIVOS"/>
    <s v="1S"/>
    <n v="72781428"/>
    <s v="NAVARIDAS"/>
    <s v="NALDA"/>
    <s v="FERMÍN"/>
    <s v="fenavari"/>
    <s v="fermin.navaridas@unirioja.es"/>
    <n v="0.75"/>
    <m/>
    <n v="504"/>
    <s v="PROFESOR TITULAR UNIVERSIDAD"/>
    <s v="C01"/>
    <s v="TIEMPO COMPLETO"/>
    <s v="2016-11-26 00:00:00.0"/>
    <s v="null"/>
    <s v="DF100332"/>
    <s v="PROFESOR TITULAR DE UNIVERSIDAD"/>
    <s v="R115"/>
    <x v="2"/>
    <n v="215"/>
    <s v="DIDÁCTICA Y ORGANIZACIÓN ESCOLAR"/>
  </r>
  <r>
    <x v="33"/>
    <x v="6"/>
    <n v="261202000"/>
    <s v="261202G"/>
    <s v="GRUPO-A"/>
    <n v="72781428"/>
    <s v="Procesos y contextos educativos"/>
    <s v="GG"/>
    <s v="GRUPO GRANDE"/>
    <s v="261202G"/>
    <s v="GRUPO GRANDE DE PROCESOS Y CONTEXTOS EDUCATIVOS"/>
    <s v="GRUPO-A"/>
    <s v="GG de PROCESOS Y CONTEXTOS EDUCATIVOS"/>
    <s v="1S"/>
    <n v="72781428"/>
    <s v="NAVARIDAS"/>
    <s v="NALDA"/>
    <s v="FERMÍN"/>
    <s v="fenavari"/>
    <s v="fermin.navaridas@unirioja.es"/>
    <n v="3"/>
    <m/>
    <n v="504"/>
    <s v="PROFESOR TITULAR UNIVERSIDAD"/>
    <s v="C01"/>
    <s v="TIEMPO COMPLETO"/>
    <s v="2016-11-26 00:00:00.0"/>
    <s v="null"/>
    <s v="DF100332"/>
    <s v="PROFESOR TITULAR DE UNIVERSIDAD"/>
    <s v="R115"/>
    <x v="2"/>
    <n v="215"/>
    <s v="DIDÁCTICA Y ORGANIZACIÓN ESCOLAR"/>
  </r>
  <r>
    <x v="33"/>
    <x v="6"/>
    <n v="261202000"/>
    <s v="261202G"/>
    <s v="GRUPO-B"/>
    <n v="5384326"/>
    <s v="Procesos y contextos educativos"/>
    <s v="GG"/>
    <s v="GRUPO GRANDE"/>
    <s v="261202G"/>
    <s v="GRUPO GRANDE DE PROCESOS Y CONTEXTOS EDUCATIVOS"/>
    <s v="GRUPO-B"/>
    <s v="GG de PROCESOS Y CONTEXTOS EDUCATIVOS"/>
    <s v="1S"/>
    <n v="5384326"/>
    <s v="ÁLVAREZ"/>
    <s v="IRARRETA"/>
    <s v="M.ª ALMUDENA"/>
    <s v="maalvai"/>
    <s v="m-almudena.alvarez@unirioja.es"/>
    <n v="1.5"/>
    <m/>
    <n v="532"/>
    <s v="LABORAL DOCENTE-ASOCIADO"/>
    <s v="P05"/>
    <s v="TIEMPO PARCIAL (5+5 HORAS)"/>
    <s v="2018-09-17 00:00:00.0"/>
    <s v="2019-09-14 00:00:00.0"/>
    <s v="PI101292"/>
    <s v="PROFESOR ASOCIADO"/>
    <s v="R115"/>
    <x v="2"/>
    <n v="215"/>
    <s v="DIDÁCTICA Y ORGANIZACIÓN ESCOLAR"/>
  </r>
  <r>
    <x v="33"/>
    <x v="6"/>
    <n v="261202000"/>
    <s v="261202G"/>
    <s v="GRUPO-B"/>
    <n v="72781428"/>
    <s v="Procesos y contextos educativos"/>
    <s v="GG"/>
    <s v="GRUPO GRANDE"/>
    <s v="261202G"/>
    <s v="GRUPO GRANDE DE PROCESOS Y CONTEXTOS EDUCATIVOS"/>
    <s v="GRUPO-B"/>
    <s v="GG de PROCESOS Y CONTEXTOS EDUCATIVOS"/>
    <s v="1S"/>
    <n v="72781428"/>
    <s v="NAVARIDAS"/>
    <s v="NALDA"/>
    <s v="FERMÍN"/>
    <s v="fenavari"/>
    <s v="fermin.navaridas@unirioja.es"/>
    <n v="1.5"/>
    <m/>
    <n v="504"/>
    <s v="PROFESOR TITULAR UNIVERSIDAD"/>
    <s v="C01"/>
    <s v="TIEMPO COMPLETO"/>
    <s v="2016-11-26 00:00:00.0"/>
    <s v="null"/>
    <s v="DF100332"/>
    <s v="PROFESOR TITULAR DE UNIVERSIDAD"/>
    <s v="R115"/>
    <x v="2"/>
    <n v="215"/>
    <s v="DIDÁCTICA Y ORGANIZACIÓN ESCOLAR"/>
  </r>
  <r>
    <x v="33"/>
    <x v="6"/>
    <n v="261202000"/>
    <s v="261202R"/>
    <s v="GRUPO-A1"/>
    <n v="72781428"/>
    <s v="Procesos y contextos educativos"/>
    <s v="GR"/>
    <s v="GRUPO REDUCIDO"/>
    <s v="261202R"/>
    <s v="GRUPO REDUCIDO DE PROCESOS Y CONTEXTOS EDUCATIVOS"/>
    <s v="GRUPO-A1"/>
    <s v="GR de PROCESOS Y CONTEXTOS EDUCATIVOS"/>
    <s v="1S"/>
    <n v="72781428"/>
    <s v="NAVARIDAS"/>
    <s v="NALDA"/>
    <s v="FERMÍN"/>
    <s v="fenavari"/>
    <s v="fermin.navaridas@unirioja.es"/>
    <n v="1.5"/>
    <m/>
    <n v="504"/>
    <s v="PROFESOR TITULAR UNIVERSIDAD"/>
    <s v="C01"/>
    <s v="TIEMPO COMPLETO"/>
    <s v="2016-11-26 00:00:00.0"/>
    <s v="null"/>
    <s v="DF100332"/>
    <s v="PROFESOR TITULAR DE UNIVERSIDAD"/>
    <s v="R115"/>
    <x v="2"/>
    <n v="215"/>
    <s v="DIDÁCTICA Y ORGANIZACIÓN ESCOLAR"/>
  </r>
  <r>
    <x v="33"/>
    <x v="6"/>
    <n v="261202000"/>
    <s v="261202R"/>
    <s v="GRUPO-A2"/>
    <n v="72781428"/>
    <s v="Procesos y contextos educativos"/>
    <s v="GR"/>
    <s v="GRUPO REDUCIDO"/>
    <s v="261202R"/>
    <s v="GRUPO REDUCIDO DE PROCESOS Y CONTEXTOS EDUCATIVOS"/>
    <s v="GRUPO-A2"/>
    <s v="GR de PROCESOS Y CONTEXTOS EDUCATIVOS"/>
    <s v="1S"/>
    <n v="72781428"/>
    <s v="NAVARIDAS"/>
    <s v="NALDA"/>
    <s v="FERMÍN"/>
    <s v="fenavari"/>
    <s v="fermin.navaridas@unirioja.es"/>
    <n v="1.5"/>
    <m/>
    <n v="504"/>
    <s v="PROFESOR TITULAR UNIVERSIDAD"/>
    <s v="C01"/>
    <s v="TIEMPO COMPLETO"/>
    <s v="2016-11-26 00:00:00.0"/>
    <s v="null"/>
    <s v="DF100332"/>
    <s v="PROFESOR TITULAR DE UNIVERSIDAD"/>
    <s v="R115"/>
    <x v="2"/>
    <n v="215"/>
    <s v="DIDÁCTICA Y ORGANIZACIÓN ESCOLAR"/>
  </r>
  <r>
    <x v="33"/>
    <x v="6"/>
    <n v="261202000"/>
    <s v="261202R"/>
    <s v="GRUPO-B1"/>
    <n v="5384326"/>
    <s v="Procesos y contextos educativos"/>
    <s v="GR"/>
    <s v="GRUPO REDUCIDO"/>
    <s v="261202R"/>
    <s v="GRUPO REDUCIDO DE PROCESOS Y CONTEXTOS EDUCATIVOS"/>
    <s v="GRUPO-B1"/>
    <s v="GR de PROCESOS Y CONTEXTOS EDUCATIVOS"/>
    <s v="1S"/>
    <n v="5384326"/>
    <s v="ÁLVAREZ"/>
    <s v="IRARRETA"/>
    <s v="M.ª ALMUDENA"/>
    <s v="maalvai"/>
    <s v="m-almudena.alvarez@unirioja.es"/>
    <n v="0.75"/>
    <m/>
    <n v="532"/>
    <s v="LABORAL DOCENTE-ASOCIADO"/>
    <s v="P05"/>
    <s v="TIEMPO PARCIAL (5+5 HORAS)"/>
    <s v="2018-09-17 00:00:00.0"/>
    <s v="2019-09-14 00:00:00.0"/>
    <s v="PI101292"/>
    <s v="PROFESOR ASOCIADO"/>
    <s v="R115"/>
    <x v="2"/>
    <n v="215"/>
    <s v="DIDÁCTICA Y ORGANIZACIÓN ESCOLAR"/>
  </r>
  <r>
    <x v="33"/>
    <x v="6"/>
    <n v="261202000"/>
    <s v="261202R"/>
    <s v="GRUPO-B1"/>
    <n v="72781428"/>
    <s v="Procesos y contextos educativos"/>
    <s v="GR"/>
    <s v="GRUPO REDUCIDO"/>
    <s v="261202R"/>
    <s v="GRUPO REDUCIDO DE PROCESOS Y CONTEXTOS EDUCATIVOS"/>
    <s v="GRUPO-B1"/>
    <s v="GR de PROCESOS Y CONTEXTOS EDUCATIVOS"/>
    <s v="1S"/>
    <n v="72781428"/>
    <s v="NAVARIDAS"/>
    <s v="NALDA"/>
    <s v="FERMÍN"/>
    <s v="fenavari"/>
    <s v="fermin.navaridas@unirioja.es"/>
    <n v="0.75"/>
    <m/>
    <n v="504"/>
    <s v="PROFESOR TITULAR UNIVERSIDAD"/>
    <s v="C01"/>
    <s v="TIEMPO COMPLETO"/>
    <s v="2016-11-26 00:00:00.0"/>
    <s v="null"/>
    <s v="DF100332"/>
    <s v="PROFESOR TITULAR DE UNIVERSIDAD"/>
    <s v="R115"/>
    <x v="2"/>
    <n v="215"/>
    <s v="DIDÁCTICA Y ORGANIZACIÓN ESCOLAR"/>
  </r>
  <r>
    <x v="33"/>
    <x v="6"/>
    <n v="261202000"/>
    <s v="261202R"/>
    <s v="GRUPO-B2"/>
    <n v="5384326"/>
    <s v="Procesos y contextos educativos"/>
    <s v="GR"/>
    <s v="GRUPO REDUCIDO"/>
    <s v="261202R"/>
    <s v="GRUPO REDUCIDO DE PROCESOS Y CONTEXTOS EDUCATIVOS"/>
    <s v="GRUPO-B2"/>
    <s v="GR de PROCESOS Y CONTEXTOS EDUCATIVOS"/>
    <s v="1S"/>
    <n v="5384326"/>
    <s v="ÁLVAREZ"/>
    <s v="IRARRETA"/>
    <s v="M.ª ALMUDENA"/>
    <s v="maalvai"/>
    <s v="m-almudena.alvarez@unirioja.es"/>
    <n v="0.75"/>
    <m/>
    <n v="532"/>
    <s v="LABORAL DOCENTE-ASOCIADO"/>
    <s v="P05"/>
    <s v="TIEMPO PARCIAL (5+5 HORAS)"/>
    <s v="2018-09-17 00:00:00.0"/>
    <s v="2019-09-14 00:00:00.0"/>
    <s v="PI101292"/>
    <s v="PROFESOR ASOCIADO"/>
    <s v="R115"/>
    <x v="2"/>
    <n v="215"/>
    <s v="DIDÁCTICA Y ORGANIZACIÓN ESCOLAR"/>
  </r>
  <r>
    <x v="33"/>
    <x v="6"/>
    <n v="261202000"/>
    <s v="261202R"/>
    <s v="GRUPO-B2"/>
    <n v="72781428"/>
    <s v="Procesos y contextos educativos"/>
    <s v="GR"/>
    <s v="GRUPO REDUCIDO"/>
    <s v="261202R"/>
    <s v="GRUPO REDUCIDO DE PROCESOS Y CONTEXTOS EDUCATIVOS"/>
    <s v="GRUPO-B2"/>
    <s v="GR de PROCESOS Y CONTEXTOS EDUCATIVOS"/>
    <s v="1S"/>
    <n v="72781428"/>
    <s v="NAVARIDAS"/>
    <s v="NALDA"/>
    <s v="FERMÍN"/>
    <s v="fenavari"/>
    <s v="fermin.navaridas@unirioja.es"/>
    <n v="0.75"/>
    <m/>
    <n v="504"/>
    <s v="PROFESOR TITULAR UNIVERSIDAD"/>
    <s v="C01"/>
    <s v="TIEMPO COMPLETO"/>
    <s v="2016-11-26 00:00:00.0"/>
    <s v="null"/>
    <s v="DF100332"/>
    <s v="PROFESOR TITULAR DE UNIVERSIDAD"/>
    <s v="R115"/>
    <x v="2"/>
    <n v="215"/>
    <s v="DIDÁCTICA Y ORGANIZACIÓN ESCOLAR"/>
  </r>
  <r>
    <x v="34"/>
    <x v="6"/>
    <n v="261202000"/>
    <s v="261202G"/>
    <s v="GRUPO-A"/>
    <n v="72781428"/>
    <s v="Procesos y contextos educativos"/>
    <s v="GG"/>
    <s v="GRUPO GRANDE"/>
    <s v="261202G"/>
    <s v="GRUPO GRANDE DE PROCESOS Y CONTEXTOS EDUCATIVOS"/>
    <s v="GRUPO-A"/>
    <s v="GG de PROCESOS Y CONTEXTOS EDUCATIVOS"/>
    <s v="1S"/>
    <n v="72781428"/>
    <s v="NAVARIDAS"/>
    <s v="NALDA"/>
    <s v="FERMÍN"/>
    <s v="fenavari"/>
    <s v="fermin.navaridas@unirioja.es"/>
    <n v="3"/>
    <m/>
    <n v="504"/>
    <s v="PROFESOR TITULAR UNIVERSIDAD"/>
    <s v="C01"/>
    <s v="TIEMPO COMPLETO"/>
    <s v="2016-11-26 00:00:00.0"/>
    <s v="null"/>
    <s v="DF100332"/>
    <s v="PROFESOR TITULAR DE UNIVERSIDAD"/>
    <s v="R115"/>
    <x v="2"/>
    <n v="215"/>
    <s v="DIDÁCTICA Y ORGANIZACIÓN ESCOLAR"/>
  </r>
  <r>
    <x v="34"/>
    <x v="6"/>
    <n v="261202000"/>
    <s v="261202G"/>
    <s v="GRUPO-B"/>
    <n v="5384326"/>
    <s v="Procesos y contextos educativos"/>
    <s v="GG"/>
    <s v="GRUPO GRANDE"/>
    <s v="261202G"/>
    <s v="GRUPO GRANDE DE PROCESOS Y CONTEXTOS EDUCATIVOS"/>
    <s v="GRUPO-B"/>
    <s v="GG de PROCESOS Y CONTEXTOS EDUCATIVOS"/>
    <s v="1S"/>
    <n v="5384326"/>
    <s v="ÁLVAREZ"/>
    <s v="IRARRETA"/>
    <s v="M.ª ALMUDENA"/>
    <s v="maalvai"/>
    <s v="m-almudena.alvarez@unirioja.es"/>
    <n v="1.5"/>
    <m/>
    <n v="532"/>
    <s v="LABORAL DOCENTE-ASOCIADO"/>
    <s v="P05"/>
    <s v="TIEMPO PARCIAL (5+5 HORAS)"/>
    <s v="2018-09-17 00:00:00.0"/>
    <s v="2019-09-14 00:00:00.0"/>
    <s v="PI101292"/>
    <s v="PROFESOR ASOCIADO"/>
    <s v="R115"/>
    <x v="2"/>
    <n v="215"/>
    <s v="DIDÁCTICA Y ORGANIZACIÓN ESCOLAR"/>
  </r>
  <r>
    <x v="34"/>
    <x v="6"/>
    <n v="261202000"/>
    <s v="261202G"/>
    <s v="GRUPO-B"/>
    <n v="72781428"/>
    <s v="Procesos y contextos educativos"/>
    <s v="GG"/>
    <s v="GRUPO GRANDE"/>
    <s v="261202G"/>
    <s v="GRUPO GRANDE DE PROCESOS Y CONTEXTOS EDUCATIVOS"/>
    <s v="GRUPO-B"/>
    <s v="GG de PROCESOS Y CONTEXTOS EDUCATIVOS"/>
    <s v="1S"/>
    <n v="72781428"/>
    <s v="NAVARIDAS"/>
    <s v="NALDA"/>
    <s v="FERMÍN"/>
    <s v="fenavari"/>
    <s v="fermin.navaridas@unirioja.es"/>
    <n v="1.5"/>
    <m/>
    <n v="504"/>
    <s v="PROFESOR TITULAR UNIVERSIDAD"/>
    <s v="C01"/>
    <s v="TIEMPO COMPLETO"/>
    <s v="2016-11-26 00:00:00.0"/>
    <s v="null"/>
    <s v="DF100332"/>
    <s v="PROFESOR TITULAR DE UNIVERSIDAD"/>
    <s v="R115"/>
    <x v="2"/>
    <n v="215"/>
    <s v="DIDÁCTICA Y ORGANIZACIÓN ESCOLAR"/>
  </r>
  <r>
    <x v="34"/>
    <x v="6"/>
    <n v="261202000"/>
    <s v="261202R"/>
    <s v="GRUPO-A1"/>
    <n v="72781428"/>
    <s v="Procesos y contextos educativos"/>
    <s v="GR"/>
    <s v="GRUPO REDUCIDO"/>
    <s v="261202R"/>
    <s v="GRUPO REDUCIDO DE PROCESOS Y CONTEXTOS EDUCATIVOS"/>
    <s v="GRUPO-A1"/>
    <s v="GR de PROCESOS Y CONTEXTOS EDUCATIVOS"/>
    <s v="1S"/>
    <n v="72781428"/>
    <s v="NAVARIDAS"/>
    <s v="NALDA"/>
    <s v="FERMÍN"/>
    <s v="fenavari"/>
    <s v="fermin.navaridas@unirioja.es"/>
    <n v="1.5"/>
    <m/>
    <n v="504"/>
    <s v="PROFESOR TITULAR UNIVERSIDAD"/>
    <s v="C01"/>
    <s v="TIEMPO COMPLETO"/>
    <s v="2016-11-26 00:00:00.0"/>
    <s v="null"/>
    <s v="DF100332"/>
    <s v="PROFESOR TITULAR DE UNIVERSIDAD"/>
    <s v="R115"/>
    <x v="2"/>
    <n v="215"/>
    <s v="DIDÁCTICA Y ORGANIZACIÓN ESCOLAR"/>
  </r>
  <r>
    <x v="34"/>
    <x v="6"/>
    <n v="261202000"/>
    <s v="261202R"/>
    <s v="GRUPO-A2"/>
    <n v="72781428"/>
    <s v="Procesos y contextos educativos"/>
    <s v="GR"/>
    <s v="GRUPO REDUCIDO"/>
    <s v="261202R"/>
    <s v="GRUPO REDUCIDO DE PROCESOS Y CONTEXTOS EDUCATIVOS"/>
    <s v="GRUPO-A2"/>
    <s v="GR de PROCESOS Y CONTEXTOS EDUCATIVOS"/>
    <s v="1S"/>
    <n v="72781428"/>
    <s v="NAVARIDAS"/>
    <s v="NALDA"/>
    <s v="FERMÍN"/>
    <s v="fenavari"/>
    <s v="fermin.navaridas@unirioja.es"/>
    <n v="1.5"/>
    <m/>
    <n v="504"/>
    <s v="PROFESOR TITULAR UNIVERSIDAD"/>
    <s v="C01"/>
    <s v="TIEMPO COMPLETO"/>
    <s v="2016-11-26 00:00:00.0"/>
    <s v="null"/>
    <s v="DF100332"/>
    <s v="PROFESOR TITULAR DE UNIVERSIDAD"/>
    <s v="R115"/>
    <x v="2"/>
    <n v="215"/>
    <s v="DIDÁCTICA Y ORGANIZACIÓN ESCOLAR"/>
  </r>
  <r>
    <x v="34"/>
    <x v="6"/>
    <n v="261202000"/>
    <s v="261202R"/>
    <s v="GRUPO-B1"/>
    <n v="5384326"/>
    <s v="Procesos y contextos educativos"/>
    <s v="GR"/>
    <s v="GRUPO REDUCIDO"/>
    <s v="261202R"/>
    <s v="GRUPO REDUCIDO DE PROCESOS Y CONTEXTOS EDUCATIVOS"/>
    <s v="GRUPO-B1"/>
    <s v="GR de PROCESOS Y CONTEXTOS EDUCATIVOS"/>
    <s v="1S"/>
    <n v="5384326"/>
    <s v="ÁLVAREZ"/>
    <s v="IRARRETA"/>
    <s v="M.ª ALMUDENA"/>
    <s v="maalvai"/>
    <s v="m-almudena.alvarez@unirioja.es"/>
    <n v="0.75"/>
    <m/>
    <n v="532"/>
    <s v="LABORAL DOCENTE-ASOCIADO"/>
    <s v="P05"/>
    <s v="TIEMPO PARCIAL (5+5 HORAS)"/>
    <s v="2018-09-17 00:00:00.0"/>
    <s v="2019-09-14 00:00:00.0"/>
    <s v="PI101292"/>
    <s v="PROFESOR ASOCIADO"/>
    <s v="R115"/>
    <x v="2"/>
    <n v="215"/>
    <s v="DIDÁCTICA Y ORGANIZACIÓN ESCOLAR"/>
  </r>
  <r>
    <x v="34"/>
    <x v="6"/>
    <n v="261202000"/>
    <s v="261202R"/>
    <s v="GRUPO-B1"/>
    <n v="72781428"/>
    <s v="Procesos y contextos educativos"/>
    <s v="GR"/>
    <s v="GRUPO REDUCIDO"/>
    <s v="261202R"/>
    <s v="GRUPO REDUCIDO DE PROCESOS Y CONTEXTOS EDUCATIVOS"/>
    <s v="GRUPO-B1"/>
    <s v="GR de PROCESOS Y CONTEXTOS EDUCATIVOS"/>
    <s v="1S"/>
    <n v="72781428"/>
    <s v="NAVARIDAS"/>
    <s v="NALDA"/>
    <s v="FERMÍN"/>
    <s v="fenavari"/>
    <s v="fermin.navaridas@unirioja.es"/>
    <n v="0.75"/>
    <m/>
    <n v="504"/>
    <s v="PROFESOR TITULAR UNIVERSIDAD"/>
    <s v="C01"/>
    <s v="TIEMPO COMPLETO"/>
    <s v="2016-11-26 00:00:00.0"/>
    <s v="null"/>
    <s v="DF100332"/>
    <s v="PROFESOR TITULAR DE UNIVERSIDAD"/>
    <s v="R115"/>
    <x v="2"/>
    <n v="215"/>
    <s v="DIDÁCTICA Y ORGANIZACIÓN ESCOLAR"/>
  </r>
  <r>
    <x v="34"/>
    <x v="6"/>
    <n v="261202000"/>
    <s v="261202R"/>
    <s v="GRUPO-B2"/>
    <n v="5384326"/>
    <s v="Procesos y contextos educativos"/>
    <s v="GR"/>
    <s v="GRUPO REDUCIDO"/>
    <s v="261202R"/>
    <s v="GRUPO REDUCIDO DE PROCESOS Y CONTEXTOS EDUCATIVOS"/>
    <s v="GRUPO-B2"/>
    <s v="GR de PROCESOS Y CONTEXTOS EDUCATIVOS"/>
    <s v="1S"/>
    <n v="5384326"/>
    <s v="ÁLVAREZ"/>
    <s v="IRARRETA"/>
    <s v="M.ª ALMUDENA"/>
    <s v="maalvai"/>
    <s v="m-almudena.alvarez@unirioja.es"/>
    <n v="0.75"/>
    <m/>
    <n v="532"/>
    <s v="LABORAL DOCENTE-ASOCIADO"/>
    <s v="P05"/>
    <s v="TIEMPO PARCIAL (5+5 HORAS)"/>
    <s v="2018-09-17 00:00:00.0"/>
    <s v="2019-09-14 00:00:00.0"/>
    <s v="PI101292"/>
    <s v="PROFESOR ASOCIADO"/>
    <s v="R115"/>
    <x v="2"/>
    <n v="215"/>
    <s v="DIDÁCTICA Y ORGANIZACIÓN ESCOLAR"/>
  </r>
  <r>
    <x v="34"/>
    <x v="6"/>
    <n v="261202000"/>
    <s v="261202R"/>
    <s v="GRUPO-B2"/>
    <n v="72781428"/>
    <s v="Procesos y contextos educativos"/>
    <s v="GR"/>
    <s v="GRUPO REDUCIDO"/>
    <s v="261202R"/>
    <s v="GRUPO REDUCIDO DE PROCESOS Y CONTEXTOS EDUCATIVOS"/>
    <s v="GRUPO-B2"/>
    <s v="GR de PROCESOS Y CONTEXTOS EDUCATIVOS"/>
    <s v="1S"/>
    <n v="72781428"/>
    <s v="NAVARIDAS"/>
    <s v="NALDA"/>
    <s v="FERMÍN"/>
    <s v="fenavari"/>
    <s v="fermin.navaridas@unirioja.es"/>
    <n v="0.75"/>
    <m/>
    <n v="504"/>
    <s v="PROFESOR TITULAR UNIVERSIDAD"/>
    <s v="C01"/>
    <s v="TIEMPO COMPLETO"/>
    <s v="2016-11-26 00:00:00.0"/>
    <s v="null"/>
    <s v="DF100332"/>
    <s v="PROFESOR TITULAR DE UNIVERSIDAD"/>
    <s v="R115"/>
    <x v="2"/>
    <n v="215"/>
    <s v="DIDÁCTICA Y ORGANIZACIÓN ESCOLAR"/>
  </r>
  <r>
    <x v="35"/>
    <x v="6"/>
    <n v="261202000"/>
    <s v="261202G"/>
    <s v="GRUPO-A"/>
    <n v="72781428"/>
    <s v="Procesos y contextos educativos"/>
    <s v="GG"/>
    <s v="GRUPO GRANDE"/>
    <s v="261202G"/>
    <s v="GRUPO GRANDE DE PROCESOS Y CONTEXTOS EDUCATIVOS"/>
    <s v="GRUPO-A"/>
    <s v="GG de PROCESOS Y CONTEXTOS EDUCATIVOS"/>
    <s v="1S"/>
    <n v="72781428"/>
    <s v="NAVARIDAS"/>
    <s v="NALDA"/>
    <s v="FERMÍN"/>
    <s v="fenavari"/>
    <s v="fermin.navaridas@unirioja.es"/>
    <n v="3"/>
    <m/>
    <n v="504"/>
    <s v="PROFESOR TITULAR UNIVERSIDAD"/>
    <s v="C01"/>
    <s v="TIEMPO COMPLETO"/>
    <s v="2016-11-26 00:00:00.0"/>
    <s v="null"/>
    <s v="DF100332"/>
    <s v="PROFESOR TITULAR DE UNIVERSIDAD"/>
    <s v="R115"/>
    <x v="2"/>
    <n v="215"/>
    <s v="DIDÁCTICA Y ORGANIZACIÓN ESCOLAR"/>
  </r>
  <r>
    <x v="35"/>
    <x v="6"/>
    <n v="261202000"/>
    <s v="261202G"/>
    <s v="GRUPO-B"/>
    <n v="5384326"/>
    <s v="Procesos y contextos educativos"/>
    <s v="GG"/>
    <s v="GRUPO GRANDE"/>
    <s v="261202G"/>
    <s v="GRUPO GRANDE DE PROCESOS Y CONTEXTOS EDUCATIVOS"/>
    <s v="GRUPO-B"/>
    <s v="GG de PROCESOS Y CONTEXTOS EDUCATIVOS"/>
    <s v="1S"/>
    <n v="5384326"/>
    <s v="ÁLVAREZ"/>
    <s v="IRARRETA"/>
    <s v="M.ª ALMUDENA"/>
    <s v="maalvai"/>
    <s v="m-almudena.alvarez@unirioja.es"/>
    <n v="1.5"/>
    <m/>
    <n v="532"/>
    <s v="LABORAL DOCENTE-ASOCIADO"/>
    <s v="P05"/>
    <s v="TIEMPO PARCIAL (5+5 HORAS)"/>
    <s v="2018-09-17 00:00:00.0"/>
    <s v="2019-09-14 00:00:00.0"/>
    <s v="PI101292"/>
    <s v="PROFESOR ASOCIADO"/>
    <s v="R115"/>
    <x v="2"/>
    <n v="215"/>
    <s v="DIDÁCTICA Y ORGANIZACIÓN ESCOLAR"/>
  </r>
  <r>
    <x v="35"/>
    <x v="6"/>
    <n v="261202000"/>
    <s v="261202G"/>
    <s v="GRUPO-B"/>
    <n v="72781428"/>
    <s v="Procesos y contextos educativos"/>
    <s v="GG"/>
    <s v="GRUPO GRANDE"/>
    <s v="261202G"/>
    <s v="GRUPO GRANDE DE PROCESOS Y CONTEXTOS EDUCATIVOS"/>
    <s v="GRUPO-B"/>
    <s v="GG de PROCESOS Y CONTEXTOS EDUCATIVOS"/>
    <s v="1S"/>
    <n v="72781428"/>
    <s v="NAVARIDAS"/>
    <s v="NALDA"/>
    <s v="FERMÍN"/>
    <s v="fenavari"/>
    <s v="fermin.navaridas@unirioja.es"/>
    <n v="1.5"/>
    <m/>
    <n v="504"/>
    <s v="PROFESOR TITULAR UNIVERSIDAD"/>
    <s v="C01"/>
    <s v="TIEMPO COMPLETO"/>
    <s v="2016-11-26 00:00:00.0"/>
    <s v="null"/>
    <s v="DF100332"/>
    <s v="PROFESOR TITULAR DE UNIVERSIDAD"/>
    <s v="R115"/>
    <x v="2"/>
    <n v="215"/>
    <s v="DIDÁCTICA Y ORGANIZACIÓN ESCOLAR"/>
  </r>
  <r>
    <x v="35"/>
    <x v="6"/>
    <n v="261202000"/>
    <s v="261202R"/>
    <s v="GRUPO-A1"/>
    <n v="72781428"/>
    <s v="Procesos y contextos educativos"/>
    <s v="GR"/>
    <s v="GRUPO REDUCIDO"/>
    <s v="261202R"/>
    <s v="GRUPO REDUCIDO DE PROCESOS Y CONTEXTOS EDUCATIVOS"/>
    <s v="GRUPO-A1"/>
    <s v="GR de PROCESOS Y CONTEXTOS EDUCATIVOS"/>
    <s v="1S"/>
    <n v="72781428"/>
    <s v="NAVARIDAS"/>
    <s v="NALDA"/>
    <s v="FERMÍN"/>
    <s v="fenavari"/>
    <s v="fermin.navaridas@unirioja.es"/>
    <n v="1.5"/>
    <m/>
    <n v="504"/>
    <s v="PROFESOR TITULAR UNIVERSIDAD"/>
    <s v="C01"/>
    <s v="TIEMPO COMPLETO"/>
    <s v="2016-11-26 00:00:00.0"/>
    <s v="null"/>
    <s v="DF100332"/>
    <s v="PROFESOR TITULAR DE UNIVERSIDAD"/>
    <s v="R115"/>
    <x v="2"/>
    <n v="215"/>
    <s v="DIDÁCTICA Y ORGANIZACIÓN ESCOLAR"/>
  </r>
  <r>
    <x v="35"/>
    <x v="6"/>
    <n v="261202000"/>
    <s v="261202R"/>
    <s v="GRUPO-A2"/>
    <n v="72781428"/>
    <s v="Procesos y contextos educativos"/>
    <s v="GR"/>
    <s v="GRUPO REDUCIDO"/>
    <s v="261202R"/>
    <s v="GRUPO REDUCIDO DE PROCESOS Y CONTEXTOS EDUCATIVOS"/>
    <s v="GRUPO-A2"/>
    <s v="GR de PROCESOS Y CONTEXTOS EDUCATIVOS"/>
    <s v="1S"/>
    <n v="72781428"/>
    <s v="NAVARIDAS"/>
    <s v="NALDA"/>
    <s v="FERMÍN"/>
    <s v="fenavari"/>
    <s v="fermin.navaridas@unirioja.es"/>
    <n v="1.5"/>
    <m/>
    <n v="504"/>
    <s v="PROFESOR TITULAR UNIVERSIDAD"/>
    <s v="C01"/>
    <s v="TIEMPO COMPLETO"/>
    <s v="2016-11-26 00:00:00.0"/>
    <s v="null"/>
    <s v="DF100332"/>
    <s v="PROFESOR TITULAR DE UNIVERSIDAD"/>
    <s v="R115"/>
    <x v="2"/>
    <n v="215"/>
    <s v="DIDÁCTICA Y ORGANIZACIÓN ESCOLAR"/>
  </r>
  <r>
    <x v="35"/>
    <x v="6"/>
    <n v="261202000"/>
    <s v="261202R"/>
    <s v="GRUPO-B1"/>
    <n v="5384326"/>
    <s v="Procesos y contextos educativos"/>
    <s v="GR"/>
    <s v="GRUPO REDUCIDO"/>
    <s v="261202R"/>
    <s v="GRUPO REDUCIDO DE PROCESOS Y CONTEXTOS EDUCATIVOS"/>
    <s v="GRUPO-B1"/>
    <s v="GR de PROCESOS Y CONTEXTOS EDUCATIVOS"/>
    <s v="1S"/>
    <n v="5384326"/>
    <s v="ÁLVAREZ"/>
    <s v="IRARRETA"/>
    <s v="M.ª ALMUDENA"/>
    <s v="maalvai"/>
    <s v="m-almudena.alvarez@unirioja.es"/>
    <n v="0.75"/>
    <m/>
    <n v="532"/>
    <s v="LABORAL DOCENTE-ASOCIADO"/>
    <s v="P05"/>
    <s v="TIEMPO PARCIAL (5+5 HORAS)"/>
    <s v="2018-09-17 00:00:00.0"/>
    <s v="2019-09-14 00:00:00.0"/>
    <s v="PI101292"/>
    <s v="PROFESOR ASOCIADO"/>
    <s v="R115"/>
    <x v="2"/>
    <n v="215"/>
    <s v="DIDÁCTICA Y ORGANIZACIÓN ESCOLAR"/>
  </r>
  <r>
    <x v="35"/>
    <x v="6"/>
    <n v="261202000"/>
    <s v="261202R"/>
    <s v="GRUPO-B1"/>
    <n v="72781428"/>
    <s v="Procesos y contextos educativos"/>
    <s v="GR"/>
    <s v="GRUPO REDUCIDO"/>
    <s v="261202R"/>
    <s v="GRUPO REDUCIDO DE PROCESOS Y CONTEXTOS EDUCATIVOS"/>
    <s v="GRUPO-B1"/>
    <s v="GR de PROCESOS Y CONTEXTOS EDUCATIVOS"/>
    <s v="1S"/>
    <n v="72781428"/>
    <s v="NAVARIDAS"/>
    <s v="NALDA"/>
    <s v="FERMÍN"/>
    <s v="fenavari"/>
    <s v="fermin.navaridas@unirioja.es"/>
    <n v="0.75"/>
    <m/>
    <n v="504"/>
    <s v="PROFESOR TITULAR UNIVERSIDAD"/>
    <s v="C01"/>
    <s v="TIEMPO COMPLETO"/>
    <s v="2016-11-26 00:00:00.0"/>
    <s v="null"/>
    <s v="DF100332"/>
    <s v="PROFESOR TITULAR DE UNIVERSIDAD"/>
    <s v="R115"/>
    <x v="2"/>
    <n v="215"/>
    <s v="DIDÁCTICA Y ORGANIZACIÓN ESCOLAR"/>
  </r>
  <r>
    <x v="35"/>
    <x v="6"/>
    <n v="261202000"/>
    <s v="261202R"/>
    <s v="GRUPO-B2"/>
    <n v="5384326"/>
    <s v="Procesos y contextos educativos"/>
    <s v="GR"/>
    <s v="GRUPO REDUCIDO"/>
    <s v="261202R"/>
    <s v="GRUPO REDUCIDO DE PROCESOS Y CONTEXTOS EDUCATIVOS"/>
    <s v="GRUPO-B2"/>
    <s v="GR de PROCESOS Y CONTEXTOS EDUCATIVOS"/>
    <s v="1S"/>
    <n v="5384326"/>
    <s v="ÁLVAREZ"/>
    <s v="IRARRETA"/>
    <s v="M.ª ALMUDENA"/>
    <s v="maalvai"/>
    <s v="m-almudena.alvarez@unirioja.es"/>
    <n v="0.75"/>
    <m/>
    <n v="532"/>
    <s v="LABORAL DOCENTE-ASOCIADO"/>
    <s v="P05"/>
    <s v="TIEMPO PARCIAL (5+5 HORAS)"/>
    <s v="2018-09-17 00:00:00.0"/>
    <s v="2019-09-14 00:00:00.0"/>
    <s v="PI101292"/>
    <s v="PROFESOR ASOCIADO"/>
    <s v="R115"/>
    <x v="2"/>
    <n v="215"/>
    <s v="DIDÁCTICA Y ORGANIZACIÓN ESCOLAR"/>
  </r>
  <r>
    <x v="35"/>
    <x v="6"/>
    <n v="261202000"/>
    <s v="261202R"/>
    <s v="GRUPO-B2"/>
    <n v="72781428"/>
    <s v="Procesos y contextos educativos"/>
    <s v="GR"/>
    <s v="GRUPO REDUCIDO"/>
    <s v="261202R"/>
    <s v="GRUPO REDUCIDO DE PROCESOS Y CONTEXTOS EDUCATIVOS"/>
    <s v="GRUPO-B2"/>
    <s v="GR de PROCESOS Y CONTEXTOS EDUCATIVOS"/>
    <s v="1S"/>
    <n v="72781428"/>
    <s v="NAVARIDAS"/>
    <s v="NALDA"/>
    <s v="FERMÍN"/>
    <s v="fenavari"/>
    <s v="fermin.navaridas@unirioja.es"/>
    <n v="0.75"/>
    <m/>
    <n v="504"/>
    <s v="PROFESOR TITULAR UNIVERSIDAD"/>
    <s v="C01"/>
    <s v="TIEMPO COMPLETO"/>
    <s v="2016-11-26 00:00:00.0"/>
    <s v="null"/>
    <s v="DF100332"/>
    <s v="PROFESOR TITULAR DE UNIVERSIDAD"/>
    <s v="R115"/>
    <x v="2"/>
    <n v="215"/>
    <s v="DIDÁCTICA Y ORGANIZACIÓN ESCOLAR"/>
  </r>
  <r>
    <x v="36"/>
    <x v="6"/>
    <n v="261202000"/>
    <s v="261202G"/>
    <s v="GRUPO-A"/>
    <n v="72781428"/>
    <s v="Procesos y contextos educativos"/>
    <s v="GG"/>
    <s v="GRUPO GRANDE"/>
    <s v="261202G"/>
    <s v="GRUPO GRANDE DE PROCESOS Y CONTEXTOS EDUCATIVOS"/>
    <s v="GRUPO-A"/>
    <s v="GG de PROCESOS Y CONTEXTOS EDUCATIVOS"/>
    <s v="1S"/>
    <n v="72781428"/>
    <s v="NAVARIDAS"/>
    <s v="NALDA"/>
    <s v="FERMÍN"/>
    <s v="fenavari"/>
    <s v="fermin.navaridas@unirioja.es"/>
    <n v="3"/>
    <m/>
    <n v="504"/>
    <s v="PROFESOR TITULAR UNIVERSIDAD"/>
    <s v="C01"/>
    <s v="TIEMPO COMPLETO"/>
    <s v="2016-11-26 00:00:00.0"/>
    <s v="null"/>
    <s v="DF100332"/>
    <s v="PROFESOR TITULAR DE UNIVERSIDAD"/>
    <s v="R115"/>
    <x v="2"/>
    <n v="215"/>
    <s v="DIDÁCTICA Y ORGANIZACIÓN ESCOLAR"/>
  </r>
  <r>
    <x v="36"/>
    <x v="6"/>
    <n v="261202000"/>
    <s v="261202G"/>
    <s v="GRUPO-B"/>
    <n v="5384326"/>
    <s v="Procesos y contextos educativos"/>
    <s v="GG"/>
    <s v="GRUPO GRANDE"/>
    <s v="261202G"/>
    <s v="GRUPO GRANDE DE PROCESOS Y CONTEXTOS EDUCATIVOS"/>
    <s v="GRUPO-B"/>
    <s v="GG de PROCESOS Y CONTEXTOS EDUCATIVOS"/>
    <s v="1S"/>
    <n v="5384326"/>
    <s v="ÁLVAREZ"/>
    <s v="IRARRETA"/>
    <s v="M.ª ALMUDENA"/>
    <s v="maalvai"/>
    <s v="m-almudena.alvarez@unirioja.es"/>
    <n v="1.5"/>
    <m/>
    <n v="532"/>
    <s v="LABORAL DOCENTE-ASOCIADO"/>
    <s v="P05"/>
    <s v="TIEMPO PARCIAL (5+5 HORAS)"/>
    <s v="2018-09-17 00:00:00.0"/>
    <s v="2019-09-14 00:00:00.0"/>
    <s v="PI101292"/>
    <s v="PROFESOR ASOCIADO"/>
    <s v="R115"/>
    <x v="2"/>
    <n v="215"/>
    <s v="DIDÁCTICA Y ORGANIZACIÓN ESCOLAR"/>
  </r>
  <r>
    <x v="36"/>
    <x v="6"/>
    <n v="261202000"/>
    <s v="261202G"/>
    <s v="GRUPO-B"/>
    <n v="72781428"/>
    <s v="Procesos y contextos educativos"/>
    <s v="GG"/>
    <s v="GRUPO GRANDE"/>
    <s v="261202G"/>
    <s v="GRUPO GRANDE DE PROCESOS Y CONTEXTOS EDUCATIVOS"/>
    <s v="GRUPO-B"/>
    <s v="GG de PROCESOS Y CONTEXTOS EDUCATIVOS"/>
    <s v="1S"/>
    <n v="72781428"/>
    <s v="NAVARIDAS"/>
    <s v="NALDA"/>
    <s v="FERMÍN"/>
    <s v="fenavari"/>
    <s v="fermin.navaridas@unirioja.es"/>
    <n v="1.5"/>
    <m/>
    <n v="504"/>
    <s v="PROFESOR TITULAR UNIVERSIDAD"/>
    <s v="C01"/>
    <s v="TIEMPO COMPLETO"/>
    <s v="2016-11-26 00:00:00.0"/>
    <s v="null"/>
    <s v="DF100332"/>
    <s v="PROFESOR TITULAR DE UNIVERSIDAD"/>
    <s v="R115"/>
    <x v="2"/>
    <n v="215"/>
    <s v="DIDÁCTICA Y ORGANIZACIÓN ESCOLAR"/>
  </r>
  <r>
    <x v="36"/>
    <x v="6"/>
    <n v="261202000"/>
    <s v="261202R"/>
    <s v="GRUPO-A1"/>
    <n v="72781428"/>
    <s v="Procesos y contextos educativos"/>
    <s v="GR"/>
    <s v="GRUPO REDUCIDO"/>
    <s v="261202R"/>
    <s v="GRUPO REDUCIDO DE PROCESOS Y CONTEXTOS EDUCATIVOS"/>
    <s v="GRUPO-A1"/>
    <s v="GR de PROCESOS Y CONTEXTOS EDUCATIVOS"/>
    <s v="1S"/>
    <n v="72781428"/>
    <s v="NAVARIDAS"/>
    <s v="NALDA"/>
    <s v="FERMÍN"/>
    <s v="fenavari"/>
    <s v="fermin.navaridas@unirioja.es"/>
    <n v="1.5"/>
    <m/>
    <n v="504"/>
    <s v="PROFESOR TITULAR UNIVERSIDAD"/>
    <s v="C01"/>
    <s v="TIEMPO COMPLETO"/>
    <s v="2016-11-26 00:00:00.0"/>
    <s v="null"/>
    <s v="DF100332"/>
    <s v="PROFESOR TITULAR DE UNIVERSIDAD"/>
    <s v="R115"/>
    <x v="2"/>
    <n v="215"/>
    <s v="DIDÁCTICA Y ORGANIZACIÓN ESCOLAR"/>
  </r>
  <r>
    <x v="36"/>
    <x v="6"/>
    <n v="261202000"/>
    <s v="261202R"/>
    <s v="GRUPO-A2"/>
    <n v="72781428"/>
    <s v="Procesos y contextos educativos"/>
    <s v="GR"/>
    <s v="GRUPO REDUCIDO"/>
    <s v="261202R"/>
    <s v="GRUPO REDUCIDO DE PROCESOS Y CONTEXTOS EDUCATIVOS"/>
    <s v="GRUPO-A2"/>
    <s v="GR de PROCESOS Y CONTEXTOS EDUCATIVOS"/>
    <s v="1S"/>
    <n v="72781428"/>
    <s v="NAVARIDAS"/>
    <s v="NALDA"/>
    <s v="FERMÍN"/>
    <s v="fenavari"/>
    <s v="fermin.navaridas@unirioja.es"/>
    <n v="1.5"/>
    <m/>
    <n v="504"/>
    <s v="PROFESOR TITULAR UNIVERSIDAD"/>
    <s v="C01"/>
    <s v="TIEMPO COMPLETO"/>
    <s v="2016-11-26 00:00:00.0"/>
    <s v="null"/>
    <s v="DF100332"/>
    <s v="PROFESOR TITULAR DE UNIVERSIDAD"/>
    <s v="R115"/>
    <x v="2"/>
    <n v="215"/>
    <s v="DIDÁCTICA Y ORGANIZACIÓN ESCOLAR"/>
  </r>
  <r>
    <x v="36"/>
    <x v="6"/>
    <n v="261202000"/>
    <s v="261202R"/>
    <s v="GRUPO-B1"/>
    <n v="5384326"/>
    <s v="Procesos y contextos educativos"/>
    <s v="GR"/>
    <s v="GRUPO REDUCIDO"/>
    <s v="261202R"/>
    <s v="GRUPO REDUCIDO DE PROCESOS Y CONTEXTOS EDUCATIVOS"/>
    <s v="GRUPO-B1"/>
    <s v="GR de PROCESOS Y CONTEXTOS EDUCATIVOS"/>
    <s v="1S"/>
    <n v="5384326"/>
    <s v="ÁLVAREZ"/>
    <s v="IRARRETA"/>
    <s v="M.ª ALMUDENA"/>
    <s v="maalvai"/>
    <s v="m-almudena.alvarez@unirioja.es"/>
    <n v="0.75"/>
    <m/>
    <n v="532"/>
    <s v="LABORAL DOCENTE-ASOCIADO"/>
    <s v="P05"/>
    <s v="TIEMPO PARCIAL (5+5 HORAS)"/>
    <s v="2018-09-17 00:00:00.0"/>
    <s v="2019-09-14 00:00:00.0"/>
    <s v="PI101292"/>
    <s v="PROFESOR ASOCIADO"/>
    <s v="R115"/>
    <x v="2"/>
    <n v="215"/>
    <s v="DIDÁCTICA Y ORGANIZACIÓN ESCOLAR"/>
  </r>
  <r>
    <x v="36"/>
    <x v="6"/>
    <n v="261202000"/>
    <s v="261202R"/>
    <s v="GRUPO-B1"/>
    <n v="72781428"/>
    <s v="Procesos y contextos educativos"/>
    <s v="GR"/>
    <s v="GRUPO REDUCIDO"/>
    <s v="261202R"/>
    <s v="GRUPO REDUCIDO DE PROCESOS Y CONTEXTOS EDUCATIVOS"/>
    <s v="GRUPO-B1"/>
    <s v="GR de PROCESOS Y CONTEXTOS EDUCATIVOS"/>
    <s v="1S"/>
    <n v="72781428"/>
    <s v="NAVARIDAS"/>
    <s v="NALDA"/>
    <s v="FERMÍN"/>
    <s v="fenavari"/>
    <s v="fermin.navaridas@unirioja.es"/>
    <n v="0.75"/>
    <m/>
    <n v="504"/>
    <s v="PROFESOR TITULAR UNIVERSIDAD"/>
    <s v="C01"/>
    <s v="TIEMPO COMPLETO"/>
    <s v="2016-11-26 00:00:00.0"/>
    <s v="null"/>
    <s v="DF100332"/>
    <s v="PROFESOR TITULAR DE UNIVERSIDAD"/>
    <s v="R115"/>
    <x v="2"/>
    <n v="215"/>
    <s v="DIDÁCTICA Y ORGANIZACIÓN ESCOLAR"/>
  </r>
  <r>
    <x v="36"/>
    <x v="6"/>
    <n v="261202000"/>
    <s v="261202R"/>
    <s v="GRUPO-B2"/>
    <n v="5384326"/>
    <s v="Procesos y contextos educativos"/>
    <s v="GR"/>
    <s v="GRUPO REDUCIDO"/>
    <s v="261202R"/>
    <s v="GRUPO REDUCIDO DE PROCESOS Y CONTEXTOS EDUCATIVOS"/>
    <s v="GRUPO-B2"/>
    <s v="GR de PROCESOS Y CONTEXTOS EDUCATIVOS"/>
    <s v="1S"/>
    <n v="5384326"/>
    <s v="ÁLVAREZ"/>
    <s v="IRARRETA"/>
    <s v="M.ª ALMUDENA"/>
    <s v="maalvai"/>
    <s v="m-almudena.alvarez@unirioja.es"/>
    <n v="0.75"/>
    <m/>
    <n v="532"/>
    <s v="LABORAL DOCENTE-ASOCIADO"/>
    <s v="P05"/>
    <s v="TIEMPO PARCIAL (5+5 HORAS)"/>
    <s v="2018-09-17 00:00:00.0"/>
    <s v="2019-09-14 00:00:00.0"/>
    <s v="PI101292"/>
    <s v="PROFESOR ASOCIADO"/>
    <s v="R115"/>
    <x v="2"/>
    <n v="215"/>
    <s v="DIDÁCTICA Y ORGANIZACIÓN ESCOLAR"/>
  </r>
  <r>
    <x v="36"/>
    <x v="6"/>
    <n v="261202000"/>
    <s v="261202R"/>
    <s v="GRUPO-B2"/>
    <n v="72781428"/>
    <s v="Procesos y contextos educativos"/>
    <s v="GR"/>
    <s v="GRUPO REDUCIDO"/>
    <s v="261202R"/>
    <s v="GRUPO REDUCIDO DE PROCESOS Y CONTEXTOS EDUCATIVOS"/>
    <s v="GRUPO-B2"/>
    <s v="GR de PROCESOS Y CONTEXTOS EDUCATIVOS"/>
    <s v="1S"/>
    <n v="72781428"/>
    <s v="NAVARIDAS"/>
    <s v="NALDA"/>
    <s v="FERMÍN"/>
    <s v="fenavari"/>
    <s v="fermin.navaridas@unirioja.es"/>
    <n v="0.75"/>
    <m/>
    <n v="504"/>
    <s v="PROFESOR TITULAR UNIVERSIDAD"/>
    <s v="C01"/>
    <s v="TIEMPO COMPLETO"/>
    <s v="2016-11-26 00:00:00.0"/>
    <s v="null"/>
    <s v="DF100332"/>
    <s v="PROFESOR TITULAR DE UNIVERSIDAD"/>
    <s v="R115"/>
    <x v="2"/>
    <n v="215"/>
    <s v="DIDÁCTICA Y ORGANIZACIÓN ESCOLAR"/>
  </r>
  <r>
    <x v="30"/>
    <x v="6"/>
    <n v="261203000"/>
    <s v="261203G"/>
    <s v="GRUPO-A"/>
    <n v="16501828"/>
    <s v="Sociedad, familia y educación"/>
    <s v="GG"/>
    <s v="GRUPO GRANDE"/>
    <s v="261203G"/>
    <s v="GRUPO GRANDE DE SOCIEDAD, FAMILIA Y EDUCACIÓN"/>
    <s v="GRUPO-A"/>
    <s v="GG de SOCIEDAD, FAMILIA Y EDUCACIÓN"/>
    <s v="1S"/>
    <n v="16501828"/>
    <s v="GIRÓ"/>
    <s v="MIRANDA"/>
    <s v="JOAQUÍN"/>
    <s v="jogiro"/>
    <s v="joaquin.giro@unirioja.es"/>
    <n v="3"/>
    <n v="3"/>
    <n v="504"/>
    <s v="PROFESOR TITULAR UNIVERSIDAD"/>
    <s v="C01"/>
    <s v="TIEMPO COMPLETO"/>
    <s v="2015-09-15 00:00:00.0"/>
    <s v="null"/>
    <s v="DF100184"/>
    <s v="PROFESOR TITULAR UNIVERSIDAD"/>
    <s v="R114"/>
    <x v="3"/>
    <n v="775"/>
    <s v="SOCIOLOGÍA"/>
  </r>
  <r>
    <x v="30"/>
    <x v="6"/>
    <n v="261203000"/>
    <s v="261203G"/>
    <s v="GRUPO-B"/>
    <n v="51365599"/>
    <s v="Sociedad, familia y educación"/>
    <s v="GG"/>
    <s v="GRUPO GRANDE"/>
    <s v="261203G"/>
    <s v="GRUPO GRANDE DE SOCIEDAD, FAMILIA Y EDUCACIÓN"/>
    <s v="GRUPO-B"/>
    <s v="GG de SOCIEDAD, FAMILIA Y EDUCACIÓN"/>
    <s v="1S"/>
    <n v="51365599"/>
    <s v="DÍAZ"/>
    <s v="ORUETA"/>
    <s v="FERNANDO"/>
    <s v="fediazo"/>
    <s v="fernando.diaz@unirioja.es"/>
    <n v="3"/>
    <n v="3"/>
    <n v="500"/>
    <s v="CATEDRATICO DE UNIVERSIDAD"/>
    <s v="C01"/>
    <s v="TIEMPO COMPLETO"/>
    <s v="2017-12-14 00:00:00.0"/>
    <s v="null"/>
    <s v="DF100349"/>
    <s v="CATEDRÁTICO DE UNIVERSIDAD"/>
    <s v="R114"/>
    <x v="3"/>
    <n v="775"/>
    <s v="SOCIOLOGÍA"/>
  </r>
  <r>
    <x v="30"/>
    <x v="6"/>
    <n v="261203000"/>
    <s v="261203R"/>
    <s v="GRUPO-A1"/>
    <n v="16501828"/>
    <s v="Sociedad, familia y educación"/>
    <s v="GR"/>
    <s v="GRUPO REDUCIDO"/>
    <s v="261203R"/>
    <s v="GRUPO REDUCIDO DE SOCIEDAD, FAMILIA Y EDUCACIÓN"/>
    <s v="GRUPO-A1"/>
    <s v="GR de SOCIEDAD, FAMILIA Y EDUCACIÓN"/>
    <s v="1S"/>
    <n v="16501828"/>
    <s v="GIRÓ"/>
    <s v="MIRANDA"/>
    <s v="JOAQUÍN"/>
    <s v="jogiro"/>
    <s v="joaquin.giro@unirioja.es"/>
    <n v="1.5"/>
    <n v="1.5"/>
    <n v="504"/>
    <s v="PROFESOR TITULAR UNIVERSIDAD"/>
    <s v="C01"/>
    <s v="TIEMPO COMPLETO"/>
    <s v="2015-09-15 00:00:00.0"/>
    <s v="null"/>
    <s v="DF100184"/>
    <s v="PROFESOR TITULAR UNIVERSIDAD"/>
    <s v="R114"/>
    <x v="3"/>
    <n v="775"/>
    <s v="SOCIOLOGÍA"/>
  </r>
  <r>
    <x v="30"/>
    <x v="6"/>
    <n v="261203000"/>
    <s v="261203R"/>
    <s v="GRUPO-A2"/>
    <n v="16501828"/>
    <s v="Sociedad, familia y educación"/>
    <s v="GR"/>
    <s v="GRUPO REDUCIDO"/>
    <s v="261203R"/>
    <s v="GRUPO REDUCIDO DE SOCIEDAD, FAMILIA Y EDUCACIÓN"/>
    <s v="GRUPO-A2"/>
    <s v="GR de SOCIEDAD, FAMILIA Y EDUCACIÓN"/>
    <s v="1S"/>
    <n v="16501828"/>
    <s v="GIRÓ"/>
    <s v="MIRANDA"/>
    <s v="JOAQUÍN"/>
    <s v="jogiro"/>
    <s v="joaquin.giro@unirioja.es"/>
    <n v="1.5"/>
    <n v="1.5"/>
    <n v="504"/>
    <s v="PROFESOR TITULAR UNIVERSIDAD"/>
    <s v="C01"/>
    <s v="TIEMPO COMPLETO"/>
    <s v="2015-09-15 00:00:00.0"/>
    <s v="null"/>
    <s v="DF100184"/>
    <s v="PROFESOR TITULAR UNIVERSIDAD"/>
    <s v="R114"/>
    <x v="3"/>
    <n v="775"/>
    <s v="SOCIOLOGÍA"/>
  </r>
  <r>
    <x v="30"/>
    <x v="6"/>
    <n v="261203000"/>
    <s v="261203R"/>
    <s v="GRUPO-B1"/>
    <n v="51365599"/>
    <s v="Sociedad, familia y educación"/>
    <s v="GR"/>
    <s v="GRUPO REDUCIDO"/>
    <s v="261203R"/>
    <s v="GRUPO REDUCIDO DE SOCIEDAD, FAMILIA Y EDUCACIÓN"/>
    <s v="GRUPO-B1"/>
    <s v="GR de SOCIEDAD, FAMILIA Y EDUCACIÓN"/>
    <s v="1S"/>
    <n v="51365599"/>
    <s v="DÍAZ"/>
    <s v="ORUETA"/>
    <s v="FERNANDO"/>
    <s v="fediazo"/>
    <s v="fernando.diaz@unirioja.es"/>
    <n v="1.5"/>
    <n v="1.5"/>
    <n v="500"/>
    <s v="CATEDRATICO DE UNIVERSIDAD"/>
    <s v="C01"/>
    <s v="TIEMPO COMPLETO"/>
    <s v="2017-12-14 00:00:00.0"/>
    <s v="null"/>
    <s v="DF100349"/>
    <s v="CATEDRÁTICO DE UNIVERSIDAD"/>
    <s v="R114"/>
    <x v="3"/>
    <n v="775"/>
    <s v="SOCIOLOGÍA"/>
  </r>
  <r>
    <x v="30"/>
    <x v="6"/>
    <n v="261203000"/>
    <s v="261203R"/>
    <s v="GRUPO-B2"/>
    <n v="51365599"/>
    <s v="Sociedad, familia y educación"/>
    <s v="GR"/>
    <s v="GRUPO REDUCIDO"/>
    <s v="261203R"/>
    <s v="GRUPO REDUCIDO DE SOCIEDAD, FAMILIA Y EDUCACIÓN"/>
    <s v="GRUPO-B2"/>
    <s v="GR de SOCIEDAD, FAMILIA Y EDUCACIÓN"/>
    <s v="1S"/>
    <n v="51365599"/>
    <s v="DÍAZ"/>
    <s v="ORUETA"/>
    <s v="FERNANDO"/>
    <s v="fediazo"/>
    <s v="fernando.diaz@unirioja.es"/>
    <n v="1.5"/>
    <n v="1.5"/>
    <n v="500"/>
    <s v="CATEDRATICO DE UNIVERSIDAD"/>
    <s v="C01"/>
    <s v="TIEMPO COMPLETO"/>
    <s v="2017-12-14 00:00:00.0"/>
    <s v="null"/>
    <s v="DF100349"/>
    <s v="CATEDRÁTICO DE UNIVERSIDAD"/>
    <s v="R114"/>
    <x v="3"/>
    <n v="775"/>
    <s v="SOCIOLOGÍA"/>
  </r>
  <r>
    <x v="31"/>
    <x v="6"/>
    <n v="261203000"/>
    <s v="261203G"/>
    <s v="GRUPO-A"/>
    <n v="16501828"/>
    <s v="Sociedad, familia y educación"/>
    <s v="GG"/>
    <s v="GRUPO GRANDE"/>
    <s v="261203G"/>
    <s v="GRUPO GRANDE DE SOCIEDAD, FAMILIA Y EDUCACIÓN"/>
    <s v="GRUPO-A"/>
    <s v="GG de SOCIEDAD, FAMILIA Y EDUCACIÓN"/>
    <s v="1S"/>
    <n v="16501828"/>
    <s v="GIRÓ"/>
    <s v="MIRANDA"/>
    <s v="JOAQUÍN"/>
    <s v="jogiro"/>
    <s v="joaquin.giro@unirioja.es"/>
    <n v="3"/>
    <m/>
    <n v="504"/>
    <s v="PROFESOR TITULAR UNIVERSIDAD"/>
    <s v="C01"/>
    <s v="TIEMPO COMPLETO"/>
    <s v="2015-09-15 00:00:00.0"/>
    <s v="null"/>
    <s v="DF100184"/>
    <s v="PROFESOR TITULAR UNIVERSIDAD"/>
    <s v="R114"/>
    <x v="3"/>
    <n v="775"/>
    <s v="SOCIOLOGÍA"/>
  </r>
  <r>
    <x v="31"/>
    <x v="6"/>
    <n v="261203000"/>
    <s v="261203G"/>
    <s v="GRUPO-B"/>
    <n v="51365599"/>
    <s v="Sociedad, familia y educación"/>
    <s v="GG"/>
    <s v="GRUPO GRANDE"/>
    <s v="261203G"/>
    <s v="GRUPO GRANDE DE SOCIEDAD, FAMILIA Y EDUCACIÓN"/>
    <s v="GRUPO-B"/>
    <s v="GG de SOCIEDAD, FAMILIA Y EDUCACIÓN"/>
    <s v="1S"/>
    <n v="51365599"/>
    <s v="DÍAZ"/>
    <s v="ORUETA"/>
    <s v="FERNANDO"/>
    <s v="fediazo"/>
    <s v="fernando.diaz@unirioja.es"/>
    <n v="3"/>
    <m/>
    <n v="500"/>
    <s v="CATEDRATICO DE UNIVERSIDAD"/>
    <s v="C01"/>
    <s v="TIEMPO COMPLETO"/>
    <s v="2017-12-14 00:00:00.0"/>
    <s v="null"/>
    <s v="DF100349"/>
    <s v="CATEDRÁTICO DE UNIVERSIDAD"/>
    <s v="R114"/>
    <x v="3"/>
    <n v="775"/>
    <s v="SOCIOLOGÍA"/>
  </r>
  <r>
    <x v="31"/>
    <x v="6"/>
    <n v="261203000"/>
    <s v="261203R"/>
    <s v="GRUPO-A1"/>
    <n v="16501828"/>
    <s v="Sociedad, familia y educación"/>
    <s v="GR"/>
    <s v="GRUPO REDUCIDO"/>
    <s v="261203R"/>
    <s v="GRUPO REDUCIDO DE SOCIEDAD, FAMILIA Y EDUCACIÓN"/>
    <s v="GRUPO-A1"/>
    <s v="GR de SOCIEDAD, FAMILIA Y EDUCACIÓN"/>
    <s v="1S"/>
    <n v="16501828"/>
    <s v="GIRÓ"/>
    <s v="MIRANDA"/>
    <s v="JOAQUÍN"/>
    <s v="jogiro"/>
    <s v="joaquin.giro@unirioja.es"/>
    <n v="1.5"/>
    <m/>
    <n v="504"/>
    <s v="PROFESOR TITULAR UNIVERSIDAD"/>
    <s v="C01"/>
    <s v="TIEMPO COMPLETO"/>
    <s v="2015-09-15 00:00:00.0"/>
    <s v="null"/>
    <s v="DF100184"/>
    <s v="PROFESOR TITULAR UNIVERSIDAD"/>
    <s v="R114"/>
    <x v="3"/>
    <n v="775"/>
    <s v="SOCIOLOGÍA"/>
  </r>
  <r>
    <x v="31"/>
    <x v="6"/>
    <n v="261203000"/>
    <s v="261203R"/>
    <s v="GRUPO-A2"/>
    <n v="16501828"/>
    <s v="Sociedad, familia y educación"/>
    <s v="GR"/>
    <s v="GRUPO REDUCIDO"/>
    <s v="261203R"/>
    <s v="GRUPO REDUCIDO DE SOCIEDAD, FAMILIA Y EDUCACIÓN"/>
    <s v="GRUPO-A2"/>
    <s v="GR de SOCIEDAD, FAMILIA Y EDUCACIÓN"/>
    <s v="1S"/>
    <n v="16501828"/>
    <s v="GIRÓ"/>
    <s v="MIRANDA"/>
    <s v="JOAQUÍN"/>
    <s v="jogiro"/>
    <s v="joaquin.giro@unirioja.es"/>
    <n v="1.5"/>
    <m/>
    <n v="504"/>
    <s v="PROFESOR TITULAR UNIVERSIDAD"/>
    <s v="C01"/>
    <s v="TIEMPO COMPLETO"/>
    <s v="2015-09-15 00:00:00.0"/>
    <s v="null"/>
    <s v="DF100184"/>
    <s v="PROFESOR TITULAR UNIVERSIDAD"/>
    <s v="R114"/>
    <x v="3"/>
    <n v="775"/>
    <s v="SOCIOLOGÍA"/>
  </r>
  <r>
    <x v="31"/>
    <x v="6"/>
    <n v="261203000"/>
    <s v="261203R"/>
    <s v="GRUPO-B1"/>
    <n v="51365599"/>
    <s v="Sociedad, familia y educación"/>
    <s v="GR"/>
    <s v="GRUPO REDUCIDO"/>
    <s v="261203R"/>
    <s v="GRUPO REDUCIDO DE SOCIEDAD, FAMILIA Y EDUCACIÓN"/>
    <s v="GRUPO-B1"/>
    <s v="GR de SOCIEDAD, FAMILIA Y EDUCACIÓN"/>
    <s v="1S"/>
    <n v="51365599"/>
    <s v="DÍAZ"/>
    <s v="ORUETA"/>
    <s v="FERNANDO"/>
    <s v="fediazo"/>
    <s v="fernando.diaz@unirioja.es"/>
    <n v="1.5"/>
    <m/>
    <n v="500"/>
    <s v="CATEDRATICO DE UNIVERSIDAD"/>
    <s v="C01"/>
    <s v="TIEMPO COMPLETO"/>
    <s v="2017-12-14 00:00:00.0"/>
    <s v="null"/>
    <s v="DF100349"/>
    <s v="CATEDRÁTICO DE UNIVERSIDAD"/>
    <s v="R114"/>
    <x v="3"/>
    <n v="775"/>
    <s v="SOCIOLOGÍA"/>
  </r>
  <r>
    <x v="31"/>
    <x v="6"/>
    <n v="261203000"/>
    <s v="261203R"/>
    <s v="GRUPO-B2"/>
    <n v="51365599"/>
    <s v="Sociedad, familia y educación"/>
    <s v="GR"/>
    <s v="GRUPO REDUCIDO"/>
    <s v="261203R"/>
    <s v="GRUPO REDUCIDO DE SOCIEDAD, FAMILIA Y EDUCACIÓN"/>
    <s v="GRUPO-B2"/>
    <s v="GR de SOCIEDAD, FAMILIA Y EDUCACIÓN"/>
    <s v="1S"/>
    <n v="51365599"/>
    <s v="DÍAZ"/>
    <s v="ORUETA"/>
    <s v="FERNANDO"/>
    <s v="fediazo"/>
    <s v="fernando.diaz@unirioja.es"/>
    <n v="1.5"/>
    <m/>
    <n v="500"/>
    <s v="CATEDRATICO DE UNIVERSIDAD"/>
    <s v="C01"/>
    <s v="TIEMPO COMPLETO"/>
    <s v="2017-12-14 00:00:00.0"/>
    <s v="null"/>
    <s v="DF100349"/>
    <s v="CATEDRÁTICO DE UNIVERSIDAD"/>
    <s v="R114"/>
    <x v="3"/>
    <n v="775"/>
    <s v="SOCIOLOGÍA"/>
  </r>
  <r>
    <x v="32"/>
    <x v="6"/>
    <n v="261203000"/>
    <s v="261203G"/>
    <s v="GRUPO-A"/>
    <n v="16501828"/>
    <s v="Sociedad, familia y educación"/>
    <s v="GG"/>
    <s v="GRUPO GRANDE"/>
    <s v="261203G"/>
    <s v="GRUPO GRANDE DE SOCIEDAD, FAMILIA Y EDUCACIÓN"/>
    <s v="GRUPO-A"/>
    <s v="GG de SOCIEDAD, FAMILIA Y EDUCACIÓN"/>
    <s v="1S"/>
    <n v="16501828"/>
    <s v="GIRÓ"/>
    <s v="MIRANDA"/>
    <s v="JOAQUÍN"/>
    <s v="jogiro"/>
    <s v="joaquin.giro@unirioja.es"/>
    <n v="3"/>
    <m/>
    <n v="504"/>
    <s v="PROFESOR TITULAR UNIVERSIDAD"/>
    <s v="C01"/>
    <s v="TIEMPO COMPLETO"/>
    <s v="2015-09-15 00:00:00.0"/>
    <s v="null"/>
    <s v="DF100184"/>
    <s v="PROFESOR TITULAR UNIVERSIDAD"/>
    <s v="R114"/>
    <x v="3"/>
    <n v="775"/>
    <s v="SOCIOLOGÍA"/>
  </r>
  <r>
    <x v="32"/>
    <x v="6"/>
    <n v="261203000"/>
    <s v="261203G"/>
    <s v="GRUPO-B"/>
    <n v="51365599"/>
    <s v="Sociedad, familia y educación"/>
    <s v="GG"/>
    <s v="GRUPO GRANDE"/>
    <s v="261203G"/>
    <s v="GRUPO GRANDE DE SOCIEDAD, FAMILIA Y EDUCACIÓN"/>
    <s v="GRUPO-B"/>
    <s v="GG de SOCIEDAD, FAMILIA Y EDUCACIÓN"/>
    <s v="1S"/>
    <n v="51365599"/>
    <s v="DÍAZ"/>
    <s v="ORUETA"/>
    <s v="FERNANDO"/>
    <s v="fediazo"/>
    <s v="fernando.diaz@unirioja.es"/>
    <n v="3"/>
    <m/>
    <n v="500"/>
    <s v="CATEDRATICO DE UNIVERSIDAD"/>
    <s v="C01"/>
    <s v="TIEMPO COMPLETO"/>
    <s v="2017-12-14 00:00:00.0"/>
    <s v="null"/>
    <s v="DF100349"/>
    <s v="CATEDRÁTICO DE UNIVERSIDAD"/>
    <s v="R114"/>
    <x v="3"/>
    <n v="775"/>
    <s v="SOCIOLOGÍA"/>
  </r>
  <r>
    <x v="32"/>
    <x v="6"/>
    <n v="261203000"/>
    <s v="261203R"/>
    <s v="GRUPO-A1"/>
    <n v="16501828"/>
    <s v="Sociedad, familia y educación"/>
    <s v="GR"/>
    <s v="GRUPO REDUCIDO"/>
    <s v="261203R"/>
    <s v="GRUPO REDUCIDO DE SOCIEDAD, FAMILIA Y EDUCACIÓN"/>
    <s v="GRUPO-A1"/>
    <s v="GR de SOCIEDAD, FAMILIA Y EDUCACIÓN"/>
    <s v="1S"/>
    <n v="16501828"/>
    <s v="GIRÓ"/>
    <s v="MIRANDA"/>
    <s v="JOAQUÍN"/>
    <s v="jogiro"/>
    <s v="joaquin.giro@unirioja.es"/>
    <n v="1.5"/>
    <m/>
    <n v="504"/>
    <s v="PROFESOR TITULAR UNIVERSIDAD"/>
    <s v="C01"/>
    <s v="TIEMPO COMPLETO"/>
    <s v="2015-09-15 00:00:00.0"/>
    <s v="null"/>
    <s v="DF100184"/>
    <s v="PROFESOR TITULAR UNIVERSIDAD"/>
    <s v="R114"/>
    <x v="3"/>
    <n v="775"/>
    <s v="SOCIOLOGÍA"/>
  </r>
  <r>
    <x v="32"/>
    <x v="6"/>
    <n v="261203000"/>
    <s v="261203R"/>
    <s v="GRUPO-A2"/>
    <n v="16501828"/>
    <s v="Sociedad, familia y educación"/>
    <s v="GR"/>
    <s v="GRUPO REDUCIDO"/>
    <s v="261203R"/>
    <s v="GRUPO REDUCIDO DE SOCIEDAD, FAMILIA Y EDUCACIÓN"/>
    <s v="GRUPO-A2"/>
    <s v="GR de SOCIEDAD, FAMILIA Y EDUCACIÓN"/>
    <s v="1S"/>
    <n v="16501828"/>
    <s v="GIRÓ"/>
    <s v="MIRANDA"/>
    <s v="JOAQUÍN"/>
    <s v="jogiro"/>
    <s v="joaquin.giro@unirioja.es"/>
    <n v="1.5"/>
    <m/>
    <n v="504"/>
    <s v="PROFESOR TITULAR UNIVERSIDAD"/>
    <s v="C01"/>
    <s v="TIEMPO COMPLETO"/>
    <s v="2015-09-15 00:00:00.0"/>
    <s v="null"/>
    <s v="DF100184"/>
    <s v="PROFESOR TITULAR UNIVERSIDAD"/>
    <s v="R114"/>
    <x v="3"/>
    <n v="775"/>
    <s v="SOCIOLOGÍA"/>
  </r>
  <r>
    <x v="32"/>
    <x v="6"/>
    <n v="261203000"/>
    <s v="261203R"/>
    <s v="GRUPO-B1"/>
    <n v="51365599"/>
    <s v="Sociedad, familia y educación"/>
    <s v="GR"/>
    <s v="GRUPO REDUCIDO"/>
    <s v="261203R"/>
    <s v="GRUPO REDUCIDO DE SOCIEDAD, FAMILIA Y EDUCACIÓN"/>
    <s v="GRUPO-B1"/>
    <s v="GR de SOCIEDAD, FAMILIA Y EDUCACIÓN"/>
    <s v="1S"/>
    <n v="51365599"/>
    <s v="DÍAZ"/>
    <s v="ORUETA"/>
    <s v="FERNANDO"/>
    <s v="fediazo"/>
    <s v="fernando.diaz@unirioja.es"/>
    <n v="1.5"/>
    <m/>
    <n v="500"/>
    <s v="CATEDRATICO DE UNIVERSIDAD"/>
    <s v="C01"/>
    <s v="TIEMPO COMPLETO"/>
    <s v="2017-12-14 00:00:00.0"/>
    <s v="null"/>
    <s v="DF100349"/>
    <s v="CATEDRÁTICO DE UNIVERSIDAD"/>
    <s v="R114"/>
    <x v="3"/>
    <n v="775"/>
    <s v="SOCIOLOGÍA"/>
  </r>
  <r>
    <x v="32"/>
    <x v="6"/>
    <n v="261203000"/>
    <s v="261203R"/>
    <s v="GRUPO-B2"/>
    <n v="51365599"/>
    <s v="Sociedad, familia y educación"/>
    <s v="GR"/>
    <s v="GRUPO REDUCIDO"/>
    <s v="261203R"/>
    <s v="GRUPO REDUCIDO DE SOCIEDAD, FAMILIA Y EDUCACIÓN"/>
    <s v="GRUPO-B2"/>
    <s v="GR de SOCIEDAD, FAMILIA Y EDUCACIÓN"/>
    <s v="1S"/>
    <n v="51365599"/>
    <s v="DÍAZ"/>
    <s v="ORUETA"/>
    <s v="FERNANDO"/>
    <s v="fediazo"/>
    <s v="fernando.diaz@unirioja.es"/>
    <n v="1.5"/>
    <m/>
    <n v="500"/>
    <s v="CATEDRATICO DE UNIVERSIDAD"/>
    <s v="C01"/>
    <s v="TIEMPO COMPLETO"/>
    <s v="2017-12-14 00:00:00.0"/>
    <s v="null"/>
    <s v="DF100349"/>
    <s v="CATEDRÁTICO DE UNIVERSIDAD"/>
    <s v="R114"/>
    <x v="3"/>
    <n v="775"/>
    <s v="SOCIOLOGÍA"/>
  </r>
  <r>
    <x v="33"/>
    <x v="6"/>
    <n v="261203000"/>
    <s v="261203G"/>
    <s v="GRUPO-A"/>
    <n v="16501828"/>
    <s v="Sociedad, familia y educación"/>
    <s v="GG"/>
    <s v="GRUPO GRANDE"/>
    <s v="261203G"/>
    <s v="GRUPO GRANDE DE SOCIEDAD, FAMILIA Y EDUCACIÓN"/>
    <s v="GRUPO-A"/>
    <s v="GG de SOCIEDAD, FAMILIA Y EDUCACIÓN"/>
    <s v="1S"/>
    <n v="16501828"/>
    <s v="GIRÓ"/>
    <s v="MIRANDA"/>
    <s v="JOAQUÍN"/>
    <s v="jogiro"/>
    <s v="joaquin.giro@unirioja.es"/>
    <n v="3"/>
    <m/>
    <n v="504"/>
    <s v="PROFESOR TITULAR UNIVERSIDAD"/>
    <s v="C01"/>
    <s v="TIEMPO COMPLETO"/>
    <s v="2015-09-15 00:00:00.0"/>
    <s v="null"/>
    <s v="DF100184"/>
    <s v="PROFESOR TITULAR UNIVERSIDAD"/>
    <s v="R114"/>
    <x v="3"/>
    <n v="775"/>
    <s v="SOCIOLOGÍA"/>
  </r>
  <r>
    <x v="33"/>
    <x v="6"/>
    <n v="261203000"/>
    <s v="261203G"/>
    <s v="GRUPO-B"/>
    <n v="51365599"/>
    <s v="Sociedad, familia y educación"/>
    <s v="GG"/>
    <s v="GRUPO GRANDE"/>
    <s v="261203G"/>
    <s v="GRUPO GRANDE DE SOCIEDAD, FAMILIA Y EDUCACIÓN"/>
    <s v="GRUPO-B"/>
    <s v="GG de SOCIEDAD, FAMILIA Y EDUCACIÓN"/>
    <s v="1S"/>
    <n v="51365599"/>
    <s v="DÍAZ"/>
    <s v="ORUETA"/>
    <s v="FERNANDO"/>
    <s v="fediazo"/>
    <s v="fernando.diaz@unirioja.es"/>
    <n v="3"/>
    <m/>
    <n v="500"/>
    <s v="CATEDRATICO DE UNIVERSIDAD"/>
    <s v="C01"/>
    <s v="TIEMPO COMPLETO"/>
    <s v="2017-12-14 00:00:00.0"/>
    <s v="null"/>
    <s v="DF100349"/>
    <s v="CATEDRÁTICO DE UNIVERSIDAD"/>
    <s v="R114"/>
    <x v="3"/>
    <n v="775"/>
    <s v="SOCIOLOGÍA"/>
  </r>
  <r>
    <x v="33"/>
    <x v="6"/>
    <n v="261203000"/>
    <s v="261203R"/>
    <s v="GRUPO-A1"/>
    <n v="16501828"/>
    <s v="Sociedad, familia y educación"/>
    <s v="GR"/>
    <s v="GRUPO REDUCIDO"/>
    <s v="261203R"/>
    <s v="GRUPO REDUCIDO DE SOCIEDAD, FAMILIA Y EDUCACIÓN"/>
    <s v="GRUPO-A1"/>
    <s v="GR de SOCIEDAD, FAMILIA Y EDUCACIÓN"/>
    <s v="1S"/>
    <n v="16501828"/>
    <s v="GIRÓ"/>
    <s v="MIRANDA"/>
    <s v="JOAQUÍN"/>
    <s v="jogiro"/>
    <s v="joaquin.giro@unirioja.es"/>
    <n v="1.5"/>
    <m/>
    <n v="504"/>
    <s v="PROFESOR TITULAR UNIVERSIDAD"/>
    <s v="C01"/>
    <s v="TIEMPO COMPLETO"/>
    <s v="2015-09-15 00:00:00.0"/>
    <s v="null"/>
    <s v="DF100184"/>
    <s v="PROFESOR TITULAR UNIVERSIDAD"/>
    <s v="R114"/>
    <x v="3"/>
    <n v="775"/>
    <s v="SOCIOLOGÍA"/>
  </r>
  <r>
    <x v="33"/>
    <x v="6"/>
    <n v="261203000"/>
    <s v="261203R"/>
    <s v="GRUPO-A2"/>
    <n v="16501828"/>
    <s v="Sociedad, familia y educación"/>
    <s v="GR"/>
    <s v="GRUPO REDUCIDO"/>
    <s v="261203R"/>
    <s v="GRUPO REDUCIDO DE SOCIEDAD, FAMILIA Y EDUCACIÓN"/>
    <s v="GRUPO-A2"/>
    <s v="GR de SOCIEDAD, FAMILIA Y EDUCACIÓN"/>
    <s v="1S"/>
    <n v="16501828"/>
    <s v="GIRÓ"/>
    <s v="MIRANDA"/>
    <s v="JOAQUÍN"/>
    <s v="jogiro"/>
    <s v="joaquin.giro@unirioja.es"/>
    <n v="1.5"/>
    <m/>
    <n v="504"/>
    <s v="PROFESOR TITULAR UNIVERSIDAD"/>
    <s v="C01"/>
    <s v="TIEMPO COMPLETO"/>
    <s v="2015-09-15 00:00:00.0"/>
    <s v="null"/>
    <s v="DF100184"/>
    <s v="PROFESOR TITULAR UNIVERSIDAD"/>
    <s v="R114"/>
    <x v="3"/>
    <n v="775"/>
    <s v="SOCIOLOGÍA"/>
  </r>
  <r>
    <x v="33"/>
    <x v="6"/>
    <n v="261203000"/>
    <s v="261203R"/>
    <s v="GRUPO-B1"/>
    <n v="51365599"/>
    <s v="Sociedad, familia y educación"/>
    <s v="GR"/>
    <s v="GRUPO REDUCIDO"/>
    <s v="261203R"/>
    <s v="GRUPO REDUCIDO DE SOCIEDAD, FAMILIA Y EDUCACIÓN"/>
    <s v="GRUPO-B1"/>
    <s v="GR de SOCIEDAD, FAMILIA Y EDUCACIÓN"/>
    <s v="1S"/>
    <n v="51365599"/>
    <s v="DÍAZ"/>
    <s v="ORUETA"/>
    <s v="FERNANDO"/>
    <s v="fediazo"/>
    <s v="fernando.diaz@unirioja.es"/>
    <n v="1.5"/>
    <m/>
    <n v="500"/>
    <s v="CATEDRATICO DE UNIVERSIDAD"/>
    <s v="C01"/>
    <s v="TIEMPO COMPLETO"/>
    <s v="2017-12-14 00:00:00.0"/>
    <s v="null"/>
    <s v="DF100349"/>
    <s v="CATEDRÁTICO DE UNIVERSIDAD"/>
    <s v="R114"/>
    <x v="3"/>
    <n v="775"/>
    <s v="SOCIOLOGÍA"/>
  </r>
  <r>
    <x v="33"/>
    <x v="6"/>
    <n v="261203000"/>
    <s v="261203R"/>
    <s v="GRUPO-B2"/>
    <n v="51365599"/>
    <s v="Sociedad, familia y educación"/>
    <s v="GR"/>
    <s v="GRUPO REDUCIDO"/>
    <s v="261203R"/>
    <s v="GRUPO REDUCIDO DE SOCIEDAD, FAMILIA Y EDUCACIÓN"/>
    <s v="GRUPO-B2"/>
    <s v="GR de SOCIEDAD, FAMILIA Y EDUCACIÓN"/>
    <s v="1S"/>
    <n v="51365599"/>
    <s v="DÍAZ"/>
    <s v="ORUETA"/>
    <s v="FERNANDO"/>
    <s v="fediazo"/>
    <s v="fernando.diaz@unirioja.es"/>
    <n v="1.5"/>
    <m/>
    <n v="500"/>
    <s v="CATEDRATICO DE UNIVERSIDAD"/>
    <s v="C01"/>
    <s v="TIEMPO COMPLETO"/>
    <s v="2017-12-14 00:00:00.0"/>
    <s v="null"/>
    <s v="DF100349"/>
    <s v="CATEDRÁTICO DE UNIVERSIDAD"/>
    <s v="R114"/>
    <x v="3"/>
    <n v="775"/>
    <s v="SOCIOLOGÍA"/>
  </r>
  <r>
    <x v="34"/>
    <x v="6"/>
    <n v="261203000"/>
    <s v="261203G"/>
    <s v="GRUPO-A"/>
    <n v="16501828"/>
    <s v="Sociedad, familia y educación"/>
    <s v="GG"/>
    <s v="GRUPO GRANDE"/>
    <s v="261203G"/>
    <s v="GRUPO GRANDE DE SOCIEDAD, FAMILIA Y EDUCACIÓN"/>
    <s v="GRUPO-A"/>
    <s v="GG de SOCIEDAD, FAMILIA Y EDUCACIÓN"/>
    <s v="1S"/>
    <n v="16501828"/>
    <s v="GIRÓ"/>
    <s v="MIRANDA"/>
    <s v="JOAQUÍN"/>
    <s v="jogiro"/>
    <s v="joaquin.giro@unirioja.es"/>
    <n v="3"/>
    <m/>
    <n v="504"/>
    <s v="PROFESOR TITULAR UNIVERSIDAD"/>
    <s v="C01"/>
    <s v="TIEMPO COMPLETO"/>
    <s v="2015-09-15 00:00:00.0"/>
    <s v="null"/>
    <s v="DF100184"/>
    <s v="PROFESOR TITULAR UNIVERSIDAD"/>
    <s v="R114"/>
    <x v="3"/>
    <n v="775"/>
    <s v="SOCIOLOGÍA"/>
  </r>
  <r>
    <x v="34"/>
    <x v="6"/>
    <n v="261203000"/>
    <s v="261203G"/>
    <s v="GRUPO-B"/>
    <n v="51365599"/>
    <s v="Sociedad, familia y educación"/>
    <s v="GG"/>
    <s v="GRUPO GRANDE"/>
    <s v="261203G"/>
    <s v="GRUPO GRANDE DE SOCIEDAD, FAMILIA Y EDUCACIÓN"/>
    <s v="GRUPO-B"/>
    <s v="GG de SOCIEDAD, FAMILIA Y EDUCACIÓN"/>
    <s v="1S"/>
    <n v="51365599"/>
    <s v="DÍAZ"/>
    <s v="ORUETA"/>
    <s v="FERNANDO"/>
    <s v="fediazo"/>
    <s v="fernando.diaz@unirioja.es"/>
    <n v="3"/>
    <m/>
    <n v="500"/>
    <s v="CATEDRATICO DE UNIVERSIDAD"/>
    <s v="C01"/>
    <s v="TIEMPO COMPLETO"/>
    <s v="2017-12-14 00:00:00.0"/>
    <s v="null"/>
    <s v="DF100349"/>
    <s v="CATEDRÁTICO DE UNIVERSIDAD"/>
    <s v="R114"/>
    <x v="3"/>
    <n v="775"/>
    <s v="SOCIOLOGÍA"/>
  </r>
  <r>
    <x v="34"/>
    <x v="6"/>
    <n v="261203000"/>
    <s v="261203R"/>
    <s v="GRUPO-A1"/>
    <n v="16501828"/>
    <s v="Sociedad, familia y educación"/>
    <s v="GR"/>
    <s v="GRUPO REDUCIDO"/>
    <s v="261203R"/>
    <s v="GRUPO REDUCIDO DE SOCIEDAD, FAMILIA Y EDUCACIÓN"/>
    <s v="GRUPO-A1"/>
    <s v="GR de SOCIEDAD, FAMILIA Y EDUCACIÓN"/>
    <s v="1S"/>
    <n v="16501828"/>
    <s v="GIRÓ"/>
    <s v="MIRANDA"/>
    <s v="JOAQUÍN"/>
    <s v="jogiro"/>
    <s v="joaquin.giro@unirioja.es"/>
    <n v="1.5"/>
    <m/>
    <n v="504"/>
    <s v="PROFESOR TITULAR UNIVERSIDAD"/>
    <s v="C01"/>
    <s v="TIEMPO COMPLETO"/>
    <s v="2015-09-15 00:00:00.0"/>
    <s v="null"/>
    <s v="DF100184"/>
    <s v="PROFESOR TITULAR UNIVERSIDAD"/>
    <s v="R114"/>
    <x v="3"/>
    <n v="775"/>
    <s v="SOCIOLOGÍA"/>
  </r>
  <r>
    <x v="34"/>
    <x v="6"/>
    <n v="261203000"/>
    <s v="261203R"/>
    <s v="GRUPO-A2"/>
    <n v="16501828"/>
    <s v="Sociedad, familia y educación"/>
    <s v="GR"/>
    <s v="GRUPO REDUCIDO"/>
    <s v="261203R"/>
    <s v="GRUPO REDUCIDO DE SOCIEDAD, FAMILIA Y EDUCACIÓN"/>
    <s v="GRUPO-A2"/>
    <s v="GR de SOCIEDAD, FAMILIA Y EDUCACIÓN"/>
    <s v="1S"/>
    <n v="16501828"/>
    <s v="GIRÓ"/>
    <s v="MIRANDA"/>
    <s v="JOAQUÍN"/>
    <s v="jogiro"/>
    <s v="joaquin.giro@unirioja.es"/>
    <n v="1.5"/>
    <m/>
    <n v="504"/>
    <s v="PROFESOR TITULAR UNIVERSIDAD"/>
    <s v="C01"/>
    <s v="TIEMPO COMPLETO"/>
    <s v="2015-09-15 00:00:00.0"/>
    <s v="null"/>
    <s v="DF100184"/>
    <s v="PROFESOR TITULAR UNIVERSIDAD"/>
    <s v="R114"/>
    <x v="3"/>
    <n v="775"/>
    <s v="SOCIOLOGÍA"/>
  </r>
  <r>
    <x v="34"/>
    <x v="6"/>
    <n v="261203000"/>
    <s v="261203R"/>
    <s v="GRUPO-B1"/>
    <n v="51365599"/>
    <s v="Sociedad, familia y educación"/>
    <s v="GR"/>
    <s v="GRUPO REDUCIDO"/>
    <s v="261203R"/>
    <s v="GRUPO REDUCIDO DE SOCIEDAD, FAMILIA Y EDUCACIÓN"/>
    <s v="GRUPO-B1"/>
    <s v="GR de SOCIEDAD, FAMILIA Y EDUCACIÓN"/>
    <s v="1S"/>
    <n v="51365599"/>
    <s v="DÍAZ"/>
    <s v="ORUETA"/>
    <s v="FERNANDO"/>
    <s v="fediazo"/>
    <s v="fernando.diaz@unirioja.es"/>
    <n v="1.5"/>
    <m/>
    <n v="500"/>
    <s v="CATEDRATICO DE UNIVERSIDAD"/>
    <s v="C01"/>
    <s v="TIEMPO COMPLETO"/>
    <s v="2017-12-14 00:00:00.0"/>
    <s v="null"/>
    <s v="DF100349"/>
    <s v="CATEDRÁTICO DE UNIVERSIDAD"/>
    <s v="R114"/>
    <x v="3"/>
    <n v="775"/>
    <s v="SOCIOLOGÍA"/>
  </r>
  <r>
    <x v="34"/>
    <x v="6"/>
    <n v="261203000"/>
    <s v="261203R"/>
    <s v="GRUPO-B2"/>
    <n v="51365599"/>
    <s v="Sociedad, familia y educación"/>
    <s v="GR"/>
    <s v="GRUPO REDUCIDO"/>
    <s v="261203R"/>
    <s v="GRUPO REDUCIDO DE SOCIEDAD, FAMILIA Y EDUCACIÓN"/>
    <s v="GRUPO-B2"/>
    <s v="GR de SOCIEDAD, FAMILIA Y EDUCACIÓN"/>
    <s v="1S"/>
    <n v="51365599"/>
    <s v="DÍAZ"/>
    <s v="ORUETA"/>
    <s v="FERNANDO"/>
    <s v="fediazo"/>
    <s v="fernando.diaz@unirioja.es"/>
    <n v="1.5"/>
    <m/>
    <n v="500"/>
    <s v="CATEDRATICO DE UNIVERSIDAD"/>
    <s v="C01"/>
    <s v="TIEMPO COMPLETO"/>
    <s v="2017-12-14 00:00:00.0"/>
    <s v="null"/>
    <s v="DF100349"/>
    <s v="CATEDRÁTICO DE UNIVERSIDAD"/>
    <s v="R114"/>
    <x v="3"/>
    <n v="775"/>
    <s v="SOCIOLOGÍA"/>
  </r>
  <r>
    <x v="35"/>
    <x v="6"/>
    <n v="261203000"/>
    <s v="261203G"/>
    <s v="GRUPO-A"/>
    <n v="16501828"/>
    <s v="Sociedad, familia y educación"/>
    <s v="GG"/>
    <s v="GRUPO GRANDE"/>
    <s v="261203G"/>
    <s v="GRUPO GRANDE DE SOCIEDAD, FAMILIA Y EDUCACIÓN"/>
    <s v="GRUPO-A"/>
    <s v="GG de SOCIEDAD, FAMILIA Y EDUCACIÓN"/>
    <s v="1S"/>
    <n v="16501828"/>
    <s v="GIRÓ"/>
    <s v="MIRANDA"/>
    <s v="JOAQUÍN"/>
    <s v="jogiro"/>
    <s v="joaquin.giro@unirioja.es"/>
    <n v="3"/>
    <m/>
    <n v="504"/>
    <s v="PROFESOR TITULAR UNIVERSIDAD"/>
    <s v="C01"/>
    <s v="TIEMPO COMPLETO"/>
    <s v="2015-09-15 00:00:00.0"/>
    <s v="null"/>
    <s v="DF100184"/>
    <s v="PROFESOR TITULAR UNIVERSIDAD"/>
    <s v="R114"/>
    <x v="3"/>
    <n v="775"/>
    <s v="SOCIOLOGÍA"/>
  </r>
  <r>
    <x v="35"/>
    <x v="6"/>
    <n v="261203000"/>
    <s v="261203G"/>
    <s v="GRUPO-B"/>
    <n v="51365599"/>
    <s v="Sociedad, familia y educación"/>
    <s v="GG"/>
    <s v="GRUPO GRANDE"/>
    <s v="261203G"/>
    <s v="GRUPO GRANDE DE SOCIEDAD, FAMILIA Y EDUCACIÓN"/>
    <s v="GRUPO-B"/>
    <s v="GG de SOCIEDAD, FAMILIA Y EDUCACIÓN"/>
    <s v="1S"/>
    <n v="51365599"/>
    <s v="DÍAZ"/>
    <s v="ORUETA"/>
    <s v="FERNANDO"/>
    <s v="fediazo"/>
    <s v="fernando.diaz@unirioja.es"/>
    <n v="3"/>
    <m/>
    <n v="500"/>
    <s v="CATEDRATICO DE UNIVERSIDAD"/>
    <s v="C01"/>
    <s v="TIEMPO COMPLETO"/>
    <s v="2017-12-14 00:00:00.0"/>
    <s v="null"/>
    <s v="DF100349"/>
    <s v="CATEDRÁTICO DE UNIVERSIDAD"/>
    <s v="R114"/>
    <x v="3"/>
    <n v="775"/>
    <s v="SOCIOLOGÍA"/>
  </r>
  <r>
    <x v="35"/>
    <x v="6"/>
    <n v="261203000"/>
    <s v="261203R"/>
    <s v="GRUPO-A1"/>
    <n v="16501828"/>
    <s v="Sociedad, familia y educación"/>
    <s v="GR"/>
    <s v="GRUPO REDUCIDO"/>
    <s v="261203R"/>
    <s v="GRUPO REDUCIDO DE SOCIEDAD, FAMILIA Y EDUCACIÓN"/>
    <s v="GRUPO-A1"/>
    <s v="GR de SOCIEDAD, FAMILIA Y EDUCACIÓN"/>
    <s v="1S"/>
    <n v="16501828"/>
    <s v="GIRÓ"/>
    <s v="MIRANDA"/>
    <s v="JOAQUÍN"/>
    <s v="jogiro"/>
    <s v="joaquin.giro@unirioja.es"/>
    <n v="1.5"/>
    <m/>
    <n v="504"/>
    <s v="PROFESOR TITULAR UNIVERSIDAD"/>
    <s v="C01"/>
    <s v="TIEMPO COMPLETO"/>
    <s v="2015-09-15 00:00:00.0"/>
    <s v="null"/>
    <s v="DF100184"/>
    <s v="PROFESOR TITULAR UNIVERSIDAD"/>
    <s v="R114"/>
    <x v="3"/>
    <n v="775"/>
    <s v="SOCIOLOGÍA"/>
  </r>
  <r>
    <x v="35"/>
    <x v="6"/>
    <n v="261203000"/>
    <s v="261203R"/>
    <s v="GRUPO-A2"/>
    <n v="16501828"/>
    <s v="Sociedad, familia y educación"/>
    <s v="GR"/>
    <s v="GRUPO REDUCIDO"/>
    <s v="261203R"/>
    <s v="GRUPO REDUCIDO DE SOCIEDAD, FAMILIA Y EDUCACIÓN"/>
    <s v="GRUPO-A2"/>
    <s v="GR de SOCIEDAD, FAMILIA Y EDUCACIÓN"/>
    <s v="1S"/>
    <n v="16501828"/>
    <s v="GIRÓ"/>
    <s v="MIRANDA"/>
    <s v="JOAQUÍN"/>
    <s v="jogiro"/>
    <s v="joaquin.giro@unirioja.es"/>
    <n v="1.5"/>
    <m/>
    <n v="504"/>
    <s v="PROFESOR TITULAR UNIVERSIDAD"/>
    <s v="C01"/>
    <s v="TIEMPO COMPLETO"/>
    <s v="2015-09-15 00:00:00.0"/>
    <s v="null"/>
    <s v="DF100184"/>
    <s v="PROFESOR TITULAR UNIVERSIDAD"/>
    <s v="R114"/>
    <x v="3"/>
    <n v="775"/>
    <s v="SOCIOLOGÍA"/>
  </r>
  <r>
    <x v="35"/>
    <x v="6"/>
    <n v="261203000"/>
    <s v="261203R"/>
    <s v="GRUPO-B1"/>
    <n v="51365599"/>
    <s v="Sociedad, familia y educación"/>
    <s v="GR"/>
    <s v="GRUPO REDUCIDO"/>
    <s v="261203R"/>
    <s v="GRUPO REDUCIDO DE SOCIEDAD, FAMILIA Y EDUCACIÓN"/>
    <s v="GRUPO-B1"/>
    <s v="GR de SOCIEDAD, FAMILIA Y EDUCACIÓN"/>
    <s v="1S"/>
    <n v="51365599"/>
    <s v="DÍAZ"/>
    <s v="ORUETA"/>
    <s v="FERNANDO"/>
    <s v="fediazo"/>
    <s v="fernando.diaz@unirioja.es"/>
    <n v="1.5"/>
    <m/>
    <n v="500"/>
    <s v="CATEDRATICO DE UNIVERSIDAD"/>
    <s v="C01"/>
    <s v="TIEMPO COMPLETO"/>
    <s v="2017-12-14 00:00:00.0"/>
    <s v="null"/>
    <s v="DF100349"/>
    <s v="CATEDRÁTICO DE UNIVERSIDAD"/>
    <s v="R114"/>
    <x v="3"/>
    <n v="775"/>
    <s v="SOCIOLOGÍA"/>
  </r>
  <r>
    <x v="35"/>
    <x v="6"/>
    <n v="261203000"/>
    <s v="261203R"/>
    <s v="GRUPO-B2"/>
    <n v="51365599"/>
    <s v="Sociedad, familia y educación"/>
    <s v="GR"/>
    <s v="GRUPO REDUCIDO"/>
    <s v="261203R"/>
    <s v="GRUPO REDUCIDO DE SOCIEDAD, FAMILIA Y EDUCACIÓN"/>
    <s v="GRUPO-B2"/>
    <s v="GR de SOCIEDAD, FAMILIA Y EDUCACIÓN"/>
    <s v="1S"/>
    <n v="51365599"/>
    <s v="DÍAZ"/>
    <s v="ORUETA"/>
    <s v="FERNANDO"/>
    <s v="fediazo"/>
    <s v="fernando.diaz@unirioja.es"/>
    <n v="1.5"/>
    <m/>
    <n v="500"/>
    <s v="CATEDRATICO DE UNIVERSIDAD"/>
    <s v="C01"/>
    <s v="TIEMPO COMPLETO"/>
    <s v="2017-12-14 00:00:00.0"/>
    <s v="null"/>
    <s v="DF100349"/>
    <s v="CATEDRÁTICO DE UNIVERSIDAD"/>
    <s v="R114"/>
    <x v="3"/>
    <n v="775"/>
    <s v="SOCIOLOGÍA"/>
  </r>
  <r>
    <x v="36"/>
    <x v="6"/>
    <n v="261203000"/>
    <s v="261203G"/>
    <s v="GRUPO-A"/>
    <n v="16501828"/>
    <s v="Sociedad, familia y educación"/>
    <s v="GG"/>
    <s v="GRUPO GRANDE"/>
    <s v="261203G"/>
    <s v="GRUPO GRANDE DE SOCIEDAD, FAMILIA Y EDUCACIÓN"/>
    <s v="GRUPO-A"/>
    <s v="GG de SOCIEDAD, FAMILIA Y EDUCACIÓN"/>
    <s v="1S"/>
    <n v="16501828"/>
    <s v="GIRÓ"/>
    <s v="MIRANDA"/>
    <s v="JOAQUÍN"/>
    <s v="jogiro"/>
    <s v="joaquin.giro@unirioja.es"/>
    <n v="3"/>
    <m/>
    <n v="504"/>
    <s v="PROFESOR TITULAR UNIVERSIDAD"/>
    <s v="C01"/>
    <s v="TIEMPO COMPLETO"/>
    <s v="2015-09-15 00:00:00.0"/>
    <s v="null"/>
    <s v="DF100184"/>
    <s v="PROFESOR TITULAR UNIVERSIDAD"/>
    <s v="R114"/>
    <x v="3"/>
    <n v="775"/>
    <s v="SOCIOLOGÍA"/>
  </r>
  <r>
    <x v="36"/>
    <x v="6"/>
    <n v="261203000"/>
    <s v="261203G"/>
    <s v="GRUPO-B"/>
    <n v="51365599"/>
    <s v="Sociedad, familia y educación"/>
    <s v="GG"/>
    <s v="GRUPO GRANDE"/>
    <s v="261203G"/>
    <s v="GRUPO GRANDE DE SOCIEDAD, FAMILIA Y EDUCACIÓN"/>
    <s v="GRUPO-B"/>
    <s v="GG de SOCIEDAD, FAMILIA Y EDUCACIÓN"/>
    <s v="1S"/>
    <n v="51365599"/>
    <s v="DÍAZ"/>
    <s v="ORUETA"/>
    <s v="FERNANDO"/>
    <s v="fediazo"/>
    <s v="fernando.diaz@unirioja.es"/>
    <n v="3"/>
    <m/>
    <n v="500"/>
    <s v="CATEDRATICO DE UNIVERSIDAD"/>
    <s v="C01"/>
    <s v="TIEMPO COMPLETO"/>
    <s v="2017-12-14 00:00:00.0"/>
    <s v="null"/>
    <s v="DF100349"/>
    <s v="CATEDRÁTICO DE UNIVERSIDAD"/>
    <s v="R114"/>
    <x v="3"/>
    <n v="775"/>
    <s v="SOCIOLOGÍA"/>
  </r>
  <r>
    <x v="36"/>
    <x v="6"/>
    <n v="261203000"/>
    <s v="261203R"/>
    <s v="GRUPO-A1"/>
    <n v="16501828"/>
    <s v="Sociedad, familia y educación"/>
    <s v="GR"/>
    <s v="GRUPO REDUCIDO"/>
    <s v="261203R"/>
    <s v="GRUPO REDUCIDO DE SOCIEDAD, FAMILIA Y EDUCACIÓN"/>
    <s v="GRUPO-A1"/>
    <s v="GR de SOCIEDAD, FAMILIA Y EDUCACIÓN"/>
    <s v="1S"/>
    <n v="16501828"/>
    <s v="GIRÓ"/>
    <s v="MIRANDA"/>
    <s v="JOAQUÍN"/>
    <s v="jogiro"/>
    <s v="joaquin.giro@unirioja.es"/>
    <n v="1.5"/>
    <m/>
    <n v="504"/>
    <s v="PROFESOR TITULAR UNIVERSIDAD"/>
    <s v="C01"/>
    <s v="TIEMPO COMPLETO"/>
    <s v="2015-09-15 00:00:00.0"/>
    <s v="null"/>
    <s v="DF100184"/>
    <s v="PROFESOR TITULAR UNIVERSIDAD"/>
    <s v="R114"/>
    <x v="3"/>
    <n v="775"/>
    <s v="SOCIOLOGÍA"/>
  </r>
  <r>
    <x v="36"/>
    <x v="6"/>
    <n v="261203000"/>
    <s v="261203R"/>
    <s v="GRUPO-A2"/>
    <n v="16501828"/>
    <s v="Sociedad, familia y educación"/>
    <s v="GR"/>
    <s v="GRUPO REDUCIDO"/>
    <s v="261203R"/>
    <s v="GRUPO REDUCIDO DE SOCIEDAD, FAMILIA Y EDUCACIÓN"/>
    <s v="GRUPO-A2"/>
    <s v="GR de SOCIEDAD, FAMILIA Y EDUCACIÓN"/>
    <s v="1S"/>
    <n v="16501828"/>
    <s v="GIRÓ"/>
    <s v="MIRANDA"/>
    <s v="JOAQUÍN"/>
    <s v="jogiro"/>
    <s v="joaquin.giro@unirioja.es"/>
    <n v="1.5"/>
    <m/>
    <n v="504"/>
    <s v="PROFESOR TITULAR UNIVERSIDAD"/>
    <s v="C01"/>
    <s v="TIEMPO COMPLETO"/>
    <s v="2015-09-15 00:00:00.0"/>
    <s v="null"/>
    <s v="DF100184"/>
    <s v="PROFESOR TITULAR UNIVERSIDAD"/>
    <s v="R114"/>
    <x v="3"/>
    <n v="775"/>
    <s v="SOCIOLOGÍA"/>
  </r>
  <r>
    <x v="36"/>
    <x v="6"/>
    <n v="261203000"/>
    <s v="261203R"/>
    <s v="GRUPO-B1"/>
    <n v="51365599"/>
    <s v="Sociedad, familia y educación"/>
    <s v="GR"/>
    <s v="GRUPO REDUCIDO"/>
    <s v="261203R"/>
    <s v="GRUPO REDUCIDO DE SOCIEDAD, FAMILIA Y EDUCACIÓN"/>
    <s v="GRUPO-B1"/>
    <s v="GR de SOCIEDAD, FAMILIA Y EDUCACIÓN"/>
    <s v="1S"/>
    <n v="51365599"/>
    <s v="DÍAZ"/>
    <s v="ORUETA"/>
    <s v="FERNANDO"/>
    <s v="fediazo"/>
    <s v="fernando.diaz@unirioja.es"/>
    <n v="1.5"/>
    <m/>
    <n v="500"/>
    <s v="CATEDRATICO DE UNIVERSIDAD"/>
    <s v="C01"/>
    <s v="TIEMPO COMPLETO"/>
    <s v="2017-12-14 00:00:00.0"/>
    <s v="null"/>
    <s v="DF100349"/>
    <s v="CATEDRÁTICO DE UNIVERSIDAD"/>
    <s v="R114"/>
    <x v="3"/>
    <n v="775"/>
    <s v="SOCIOLOGÍA"/>
  </r>
  <r>
    <x v="36"/>
    <x v="6"/>
    <n v="261203000"/>
    <s v="261203R"/>
    <s v="GRUPO-B2"/>
    <n v="51365599"/>
    <s v="Sociedad, familia y educación"/>
    <s v="GR"/>
    <s v="GRUPO REDUCIDO"/>
    <s v="261203R"/>
    <s v="GRUPO REDUCIDO DE SOCIEDAD, FAMILIA Y EDUCACIÓN"/>
    <s v="GRUPO-B2"/>
    <s v="GR de SOCIEDAD, FAMILIA Y EDUCACIÓN"/>
    <s v="1S"/>
    <n v="51365599"/>
    <s v="DÍAZ"/>
    <s v="ORUETA"/>
    <s v="FERNANDO"/>
    <s v="fediazo"/>
    <s v="fernando.diaz@unirioja.es"/>
    <n v="1.5"/>
    <m/>
    <n v="500"/>
    <s v="CATEDRATICO DE UNIVERSIDAD"/>
    <s v="C01"/>
    <s v="TIEMPO COMPLETO"/>
    <s v="2017-12-14 00:00:00.0"/>
    <s v="null"/>
    <s v="DF100349"/>
    <s v="CATEDRÁTICO DE UNIVERSIDAD"/>
    <s v="R114"/>
    <x v="3"/>
    <n v="775"/>
    <s v="SOCIOLOGÍA"/>
  </r>
  <r>
    <x v="30"/>
    <x v="6"/>
    <n v="261204000"/>
    <s v="261204G"/>
    <s v="GRUPO-A"/>
    <n v="14943754"/>
    <s v="Complementos para la formación disciplinar. Economía"/>
    <s v="GG"/>
    <s v="GRUPO GRANDE"/>
    <s v="261204G"/>
    <s v="GG COMPLEMENTOS PARA LA FORMACIÓN DISCIPLINAR. ECONOMÍA"/>
    <s v="GRUPO-A"/>
    <s v="GG de Complementos para la formación disciplinar. Economía"/>
    <s v="1S"/>
    <n v="14943754"/>
    <s v="RODRÍGUEZ"/>
    <s v="IBEAS"/>
    <s v="ROBERTO"/>
    <s v="rorodrig"/>
    <s v="roberto.rodriguez@unirioja.es"/>
    <n v="1"/>
    <n v="1"/>
    <n v="504"/>
    <s v="PROFESOR TITULAR UNIVERSIDAD"/>
    <s v="C01"/>
    <s v="TIEMPO COMPLETO"/>
    <s v="2012-07-13 00:00:00.0"/>
    <s v="null"/>
    <s v="DF100089"/>
    <s v="PROFESOR TITULAR DE UNIVERSIDAD"/>
    <s v="R104"/>
    <x v="0"/>
    <n v="415"/>
    <s v="FUNDAMENTOS DEL ANÁLISIS ECONÓMICO"/>
  </r>
  <r>
    <x v="30"/>
    <x v="6"/>
    <n v="261204000"/>
    <s v="261204G"/>
    <s v="GRUPO-A"/>
    <n v="16015792"/>
    <s v="Complementos para la formación disciplinar. Economía"/>
    <s v="GG"/>
    <s v="GRUPO GRANDE"/>
    <s v="261204G"/>
    <s v="GG COMPLEMENTOS PARA LA FORMACIÓN DISCIPLINAR. ECONOMÍA"/>
    <s v="GRUPO-A"/>
    <s v="GG de Complementos para la formación disciplinar. Economía"/>
    <s v="1S"/>
    <n v="16015792"/>
    <s v="GIL"/>
    <s v="LÓPEZ"/>
    <s v="ALFONSO JESÚS"/>
    <s v="algil"/>
    <s v="alfonso.gil@unirioja.es"/>
    <n v="1"/>
    <n v="1"/>
    <n v="536"/>
    <s v="PROFESOR INTERINO"/>
    <s v="C01"/>
    <s v="TIEMPO COMPLETO"/>
    <s v="2017-09-15 00:00:00.0"/>
    <s v="null"/>
    <s v="PI101241"/>
    <s v="PROFESOR CONTRATADO INTERINO"/>
    <s v="R104"/>
    <x v="0"/>
    <n v="650"/>
    <s v="ORGANIZACIÓN DE EMPRESAS"/>
  </r>
  <r>
    <x v="30"/>
    <x v="6"/>
    <n v="261204000"/>
    <s v="261204G"/>
    <s v="GRUPO-A"/>
    <n v="16578084"/>
    <s v="Complementos para la formación disciplinar. Economía"/>
    <s v="GG"/>
    <s v="GRUPO GRANDE"/>
    <s v="261204G"/>
    <s v="GG COMPLEMENTOS PARA LA FORMACIÓN DISCIPLINAR. ECONOMÍA"/>
    <s v="GRUPO-A"/>
    <s v="GG de Complementos para la formación disciplinar. Economía"/>
    <s v="1S"/>
    <n v="16578084"/>
    <s v="LORENTE"/>
    <s v="ANTOÑANZAS"/>
    <s v="MARÍA REYES"/>
    <s v="marreyelore"/>
    <s v="maria-reyes.lorente@unirioja.es"/>
    <n v="1"/>
    <n v="1"/>
    <n v="504"/>
    <s v="PROFESOR TITULAR UNIVERSIDAD"/>
    <s v="C01"/>
    <s v="TIEMPO COMPLETO"/>
    <s v="2018-09-17 00:00:00.0"/>
    <s v="null"/>
    <s v="DF100357"/>
    <s v="PROFESOR TITULAR DE UNIVERSIDAD"/>
    <s v="R104"/>
    <x v="0"/>
    <n v="415"/>
    <s v="FUNDAMENTOS DEL ANÁLISIS ECONÓMICO"/>
  </r>
  <r>
    <x v="30"/>
    <x v="6"/>
    <n v="261204000"/>
    <s v="261204R"/>
    <s v="GRUPO-A1"/>
    <n v="14943754"/>
    <s v="Complementos para la formación disciplinar. Economía"/>
    <s v="GR"/>
    <s v="GRUPO REDUCIDO"/>
    <s v="261204R"/>
    <s v="C. MAGISTRAL Y P. AULA DE COMPLEMENTOS PARA LA FORMACIÓN DISCIPLINAR: LA EC"/>
    <s v="GRUPO-A1"/>
    <s v="C. Magistral y P. Aula de COMPLEMENTOS PARA LA FORMACIÓN DISCIPLINAR"/>
    <s v="1S"/>
    <n v="14943754"/>
    <s v="RODRÍGUEZ"/>
    <s v="IBEAS"/>
    <s v="ROBERTO"/>
    <s v="rorodrig"/>
    <s v="roberto.rodriguez@unirioja.es"/>
    <n v="1"/>
    <n v="1"/>
    <n v="504"/>
    <s v="PROFESOR TITULAR UNIVERSIDAD"/>
    <s v="C01"/>
    <s v="TIEMPO COMPLETO"/>
    <s v="2012-07-13 00:00:00.0"/>
    <s v="null"/>
    <s v="DF100089"/>
    <s v="PROFESOR TITULAR DE UNIVERSIDAD"/>
    <s v="R104"/>
    <x v="0"/>
    <n v="415"/>
    <s v="FUNDAMENTOS DEL ANÁLISIS ECONÓMICO"/>
  </r>
  <r>
    <x v="30"/>
    <x v="6"/>
    <n v="261204000"/>
    <s v="261204R"/>
    <s v="GRUPO-A1"/>
    <n v="16015792"/>
    <s v="Complementos para la formación disciplinar. Economía"/>
    <s v="GR"/>
    <s v="GRUPO REDUCIDO"/>
    <s v="261204R"/>
    <s v="C. MAGISTRAL Y P. AULA DE COMPLEMENTOS PARA LA FORMACIÓN DISCIPLINAR: LA EC"/>
    <s v="GRUPO-A1"/>
    <s v="C. Magistral y P. Aula de COMPLEMENTOS PARA LA FORMACIÓN DISCIPLINAR"/>
    <s v="1S"/>
    <n v="16015792"/>
    <s v="GIL"/>
    <s v="LÓPEZ"/>
    <s v="ALFONSO JESÚS"/>
    <s v="algil"/>
    <s v="alfonso.gil@unirioja.es"/>
    <n v="1"/>
    <n v="1"/>
    <n v="536"/>
    <s v="PROFESOR INTERINO"/>
    <s v="C01"/>
    <s v="TIEMPO COMPLETO"/>
    <s v="2017-09-15 00:00:00.0"/>
    <s v="null"/>
    <s v="PI101241"/>
    <s v="PROFESOR CONTRATADO INTERINO"/>
    <s v="R104"/>
    <x v="0"/>
    <n v="650"/>
    <s v="ORGANIZACIÓN DE EMPRESAS"/>
  </r>
  <r>
    <x v="30"/>
    <x v="6"/>
    <n v="261204000"/>
    <s v="261204R"/>
    <s v="GRUPO-A1"/>
    <n v="16578084"/>
    <s v="Complementos para la formación disciplinar. Economía"/>
    <s v="GR"/>
    <s v="GRUPO REDUCIDO"/>
    <s v="261204R"/>
    <s v="C. MAGISTRAL Y P. AULA DE COMPLEMENTOS PARA LA FORMACIÓN DISCIPLINAR: LA EC"/>
    <s v="GRUPO-A1"/>
    <s v="C. Magistral y P. Aula de COMPLEMENTOS PARA LA FORMACIÓN DISCIPLINAR"/>
    <s v="1S"/>
    <n v="16578084"/>
    <s v="LORENTE"/>
    <s v="ANTOÑANZAS"/>
    <s v="MARÍA REYES"/>
    <s v="marreyelore"/>
    <s v="maria-reyes.lorente@unirioja.es"/>
    <n v="1"/>
    <n v="1"/>
    <n v="504"/>
    <s v="PROFESOR TITULAR UNIVERSIDAD"/>
    <s v="C01"/>
    <s v="TIEMPO COMPLETO"/>
    <s v="2018-09-17 00:00:00.0"/>
    <s v="null"/>
    <s v="DF100357"/>
    <s v="PROFESOR TITULAR DE UNIVERSIDAD"/>
    <s v="R104"/>
    <x v="0"/>
    <n v="415"/>
    <s v="FUNDAMENTOS DEL ANÁLISIS ECONÓMICO"/>
  </r>
  <r>
    <x v="30"/>
    <x v="6"/>
    <n v="261205000"/>
    <s v="261205G"/>
    <s v="GRUPO-A"/>
    <n v="16562098"/>
    <s v="Aprendizaje y enseñanza de la Economía"/>
    <s v="GG"/>
    <s v="GRUPO GRANDE"/>
    <s v="261205G"/>
    <s v="GG APRENDIZAJE Y ENSEÑANZA DE LA ECONOMÍA"/>
    <s v="GRUPO-A"/>
    <s v="GG de Aprendizaje y enseñanza de la Economía"/>
    <s v="AN"/>
    <n v="16562098"/>
    <s v="PINILLOS"/>
    <s v="GARCÍA"/>
    <s v="Mª CARMEN"/>
    <s v="capinill"/>
    <s v="carmen.pinillos@unirioja.es"/>
    <n v="1.8"/>
    <n v="1.8"/>
    <n v="532"/>
    <s v="LABORAL DOCENTE-ASOCIADO"/>
    <s v="P02"/>
    <s v="TIEMPO PARCIAL (2+2 HORAS)"/>
    <s v="2017-09-15 00:00:00.0"/>
    <s v="2019-09-14 00:00:00.0"/>
    <s v="PI101236"/>
    <s v="PROFESOR ASOCIADO"/>
    <s v="R104"/>
    <x v="0"/>
    <n v="225"/>
    <s v="ECONOMÍA APLICADA"/>
  </r>
  <r>
    <x v="30"/>
    <x v="6"/>
    <n v="261205000"/>
    <s v="261205G"/>
    <s v="GRUPO-A"/>
    <n v="16578084"/>
    <s v="Aprendizaje y enseñanza de la Economía"/>
    <s v="GG"/>
    <s v="GRUPO GRANDE"/>
    <s v="261205G"/>
    <s v="GG APRENDIZAJE Y ENSEÑANZA DE LA ECONOMÍA"/>
    <s v="GRUPO-A"/>
    <s v="GG de Aprendizaje y enseñanza de la Economía"/>
    <s v="AN"/>
    <n v="16578084"/>
    <s v="LORENTE"/>
    <s v="ANTOÑANZAS"/>
    <s v="MARÍA REYES"/>
    <s v="marreyelore"/>
    <s v="maria-reyes.lorente@unirioja.es"/>
    <n v="0"/>
    <n v="0"/>
    <n v="504"/>
    <s v="PROFESOR TITULAR UNIVERSIDAD"/>
    <s v="C01"/>
    <s v="TIEMPO COMPLETO"/>
    <s v="2018-09-17 00:00:00.0"/>
    <s v="null"/>
    <s v="DF100357"/>
    <s v="PROFESOR TITULAR DE UNIVERSIDAD"/>
    <s v="R104"/>
    <x v="0"/>
    <n v="415"/>
    <s v="FUNDAMENTOS DEL ANÁLISIS ECONÓMICO"/>
  </r>
  <r>
    <x v="30"/>
    <x v="6"/>
    <n v="261205000"/>
    <s v="261205G"/>
    <s v="GRUPO-A"/>
    <n v="72791252"/>
    <s v="Aprendizaje y enseñanza de la Economía"/>
    <s v="GG"/>
    <s v="GRUPO GRANDE"/>
    <s v="261205G"/>
    <s v="GG APRENDIZAJE Y ENSEÑANZA DE LA ECONOMÍA"/>
    <s v="GRUPO-A"/>
    <s v="GG de Aprendizaje y enseñanza de la Economía"/>
    <s v="AN"/>
    <n v="72791252"/>
    <s v="EGUIZÁBAL"/>
    <s v="MARÍN"/>
    <s v="FÁTIMA"/>
    <s v="faeguiza"/>
    <s v="fatima.eguizabal@unirioja.es"/>
    <n v="5.7"/>
    <n v="5.7"/>
    <n v="536"/>
    <s v="PROFESOR INTERINO"/>
    <s v="C01"/>
    <s v="TIEMPO COMPLETO"/>
    <s v="2018-09-27 00:00:00.0"/>
    <s v="2019-09-14 00:00:00.0"/>
    <s v="PI101417"/>
    <s v="PROFESOR CONTRATADO INTERINO"/>
    <s v="R104"/>
    <x v="0"/>
    <n v="225"/>
    <s v="ECONOMÍA APLICADA"/>
  </r>
  <r>
    <x v="30"/>
    <x v="6"/>
    <n v="261205000"/>
    <s v="261205R"/>
    <s v="GRUPO-A1"/>
    <n v="16570616"/>
    <s v="Aprendizaje y enseñanza de la Economía"/>
    <s v="GR"/>
    <s v="GRUPO REDUCIDO"/>
    <s v="261205R"/>
    <s v="C. MAGISTRAL Y P. AULA DE APRENDIZAJE Y ENSEÑANZA DE LA ECONOMÍA"/>
    <s v="GRUPO-A1"/>
    <s v="C. Magistral y P. Aula de APRENDIZAJE Y ENSEÑANZA DE LA ECONOMÍA"/>
    <s v="AN"/>
    <n v="16570616"/>
    <s v="AMO"/>
    <s v="MATARRANZ"/>
    <s v="DAVID"/>
    <s v="daamo"/>
    <s v="david.amo@unirioja.es"/>
    <n v="6"/>
    <n v="6"/>
    <n v="532"/>
    <s v="LABORAL DOCENTE-ASOCIADO"/>
    <s v="P04"/>
    <s v="TIEMPO PARCIAL (4+4 HORAS)"/>
    <s v="2017-09-15 00:00:00.0"/>
    <s v="2019-09-14 00:00:00.0"/>
    <s v="PI101240"/>
    <s v="PROFESOR ASOCIADO"/>
    <s v="R104"/>
    <x v="0"/>
    <n v="230"/>
    <s v="ECONOMÍA FINANCIERA Y CONTABILIDAD"/>
  </r>
  <r>
    <x v="30"/>
    <x v="6"/>
    <n v="261205000"/>
    <s v="261205R"/>
    <s v="GRUPO-A1"/>
    <n v="72791252"/>
    <s v="Aprendizaje y enseñanza de la Economía"/>
    <s v="GR"/>
    <s v="GRUPO REDUCIDO"/>
    <s v="261205R"/>
    <s v="C. MAGISTRAL Y P. AULA DE APRENDIZAJE Y ENSEÑANZA DE LA ECONOMÍA"/>
    <s v="GRUPO-A1"/>
    <s v="C. Magistral y P. Aula de APRENDIZAJE Y ENSEÑANZA DE LA ECONOMÍA"/>
    <s v="AN"/>
    <n v="72791252"/>
    <s v="EGUIZÁBAL"/>
    <s v="MARÍN"/>
    <s v="FÁTIMA"/>
    <s v="faeguiza"/>
    <s v="fatima.eguizabal@unirioja.es"/>
    <n v="1.5"/>
    <n v="1.5"/>
    <n v="536"/>
    <s v="PROFESOR INTERINO"/>
    <s v="C01"/>
    <s v="TIEMPO COMPLETO"/>
    <s v="2018-09-27 00:00:00.0"/>
    <s v="2019-09-14 00:00:00.0"/>
    <s v="PI101417"/>
    <s v="PROFESOR CONTRATADO INTERINO"/>
    <s v="R104"/>
    <x v="0"/>
    <n v="225"/>
    <s v="ECONOMÍA APLICADA"/>
  </r>
  <r>
    <x v="30"/>
    <x v="6"/>
    <n v="261206000"/>
    <s v="261206G"/>
    <s v="GRUPO-A"/>
    <n v="16544280"/>
    <s v="Innovación docente e iniciación a la investigación educativa. Economía"/>
    <s v="GG"/>
    <s v="GRUPO GRANDE"/>
    <s v="261206G"/>
    <s v="GG INNOVACIÓN DOCENTE E INICIACIÓN A LA INVESTIGACIÓN EDUCATIVA. ECONOMÍA"/>
    <s v="GRUPO-A"/>
    <s v="GG de Innovación docente e iniciación a la investigación educativa. Economí"/>
    <s v="2S"/>
    <n v="16544280"/>
    <s v="AZCONA"/>
    <s v="CIRIZA"/>
    <s v="ESPERANZA"/>
    <s v="esazcona"/>
    <s v="esperanza.azcona@unirioja.es"/>
    <n v="2.5"/>
    <n v="2.5"/>
    <n v="506"/>
    <s v="PROFESOR TITULAR DE ESCUELA UNIVERSITARI"/>
    <s v="01A"/>
    <s v="TIEMPO COMPLETO AMPLIADO"/>
    <s v="2012-09-01 00:00:00.0"/>
    <s v="null"/>
    <s v="DF31215"/>
    <s v="TITULAR DE ESCUELAS UNIVERSITARIAS"/>
    <s v="R104"/>
    <x v="0"/>
    <n v="230"/>
    <s v="ECONOMÍA FINANCIERA Y CONTABILIDAD"/>
  </r>
  <r>
    <x v="30"/>
    <x v="6"/>
    <n v="261206000"/>
    <s v="261206G"/>
    <s v="GRUPO-A"/>
    <n v="17159455"/>
    <s v="Innovación docente e iniciación a la investigación educativa. Economía"/>
    <s v="GG"/>
    <s v="GRUPO GRANDE"/>
    <s v="261206G"/>
    <s v="GG INNOVACIÓN DOCENTE E INICIACIÓN A LA INVESTIGACIÓN EDUCATIVA. ECONOMÍA"/>
    <s v="GRUPO-A"/>
    <s v="GG de Innovación docente e iniciación a la investigación educativa. Economí"/>
    <s v="2S"/>
    <n v="17159455"/>
    <s v="RUIZ"/>
    <s v="CABESTRE"/>
    <s v="FCO. JAVIER"/>
    <s v="fjruiz"/>
    <s v="javier.ruiz@unirioja.es"/>
    <n v="0.5"/>
    <n v="0.5"/>
    <n v="500"/>
    <s v="CATEDRATICO DE UNIVERSIDAD"/>
    <s v="01R"/>
    <s v="TIEMPO COMPLETO REDUCIDO"/>
    <s v="2016-11-12 00:00:00.0"/>
    <s v="null"/>
    <s v="DF100335"/>
    <s v="CATEDRÁTICO DE UNIVERSIDAD"/>
    <s v="R104"/>
    <x v="0"/>
    <n v="230"/>
    <s v="ECONOMÍA FINANCIERA Y CONTABILIDAD"/>
  </r>
  <r>
    <x v="30"/>
    <x v="6"/>
    <n v="261206000"/>
    <s v="261206R"/>
    <s v="GRUPO-A1"/>
    <n v="16544280"/>
    <s v="Innovación docente e iniciación a la investigación educativa. Economía"/>
    <s v="GR"/>
    <s v="GRUPO REDUCIDO"/>
    <s v="261206R"/>
    <s v="C. MAGISTRAL Y P. AULA DE INNOVACIÓN DOCENTE E INICIACIÓN A LA INVESTIGACIÓ"/>
    <s v="GRUPO-A1"/>
    <s v="C. Magistral y P. Aula de Innovación Docente e Iniciación a la Investigació"/>
    <s v="2S"/>
    <n v="16544280"/>
    <s v="AZCONA"/>
    <s v="CIRIZA"/>
    <s v="ESPERANZA"/>
    <s v="esazcona"/>
    <s v="esperanza.azcona@unirioja.es"/>
    <n v="2.5"/>
    <n v="2.5"/>
    <n v="506"/>
    <s v="PROFESOR TITULAR DE ESCUELA UNIVERSITARI"/>
    <s v="01A"/>
    <s v="TIEMPO COMPLETO AMPLIADO"/>
    <s v="2012-09-01 00:00:00.0"/>
    <s v="null"/>
    <s v="DF31215"/>
    <s v="TITULAR DE ESCUELAS UNIVERSITARIAS"/>
    <s v="R104"/>
    <x v="0"/>
    <n v="230"/>
    <s v="ECONOMÍA FINANCIERA Y CONTABILIDAD"/>
  </r>
  <r>
    <x v="30"/>
    <x v="6"/>
    <n v="261206000"/>
    <s v="261206R"/>
    <s v="GRUPO-A1"/>
    <n v="17159455"/>
    <s v="Innovación docente e iniciación a la investigación educativa. Economía"/>
    <s v="GR"/>
    <s v="GRUPO REDUCIDO"/>
    <s v="261206R"/>
    <s v="C. MAGISTRAL Y P. AULA DE INNOVACIÓN DOCENTE E INICIACIÓN A LA INVESTIGACIÓ"/>
    <s v="GRUPO-A1"/>
    <s v="C. Magistral y P. Aula de Innovación Docente e Iniciación a la Investigació"/>
    <s v="2S"/>
    <n v="17159455"/>
    <s v="RUIZ"/>
    <s v="CABESTRE"/>
    <s v="FCO. JAVIER"/>
    <s v="fjruiz"/>
    <s v="javier.ruiz@unirioja.es"/>
    <n v="0.5"/>
    <n v="0.5"/>
    <n v="500"/>
    <s v="CATEDRATICO DE UNIVERSIDAD"/>
    <s v="01R"/>
    <s v="TIEMPO COMPLETO REDUCIDO"/>
    <s v="2016-11-12 00:00:00.0"/>
    <s v="null"/>
    <s v="DF100335"/>
    <s v="CATEDRÁTICO DE UNIVERSIDAD"/>
    <s v="R104"/>
    <x v="0"/>
    <n v="230"/>
    <s v="ECONOMÍA FINANCIERA Y CONTABILIDAD"/>
  </r>
  <r>
    <x v="30"/>
    <x v="6"/>
    <n v="261401000"/>
    <s v="261401R"/>
    <s v="GRUPO-A"/>
    <n v="14943754"/>
    <s v="Prácticum en la especialidad de Economía"/>
    <s v="GR"/>
    <s v="GRUPO REDUCIDO"/>
    <s v="261401R"/>
    <s v="C. MAGISTRAL Y P. AULA DE PRACTICUM EN ECONOMÍA / TRABAJO FIN DE MÁSTER"/>
    <s v="GRUPO-A"/>
    <s v="C. Magistral y P. Aula de PRÁCTICUM EN LA ESPECIALIDAD DE ECONOMÍA"/>
    <s v="2S"/>
    <n v="14943754"/>
    <s v="RODRÍGUEZ"/>
    <s v="IBEAS"/>
    <s v="ROBERTO"/>
    <s v="rorodrig"/>
    <s v="roberto.rodriguez@unirioja.es"/>
    <n v="2.1"/>
    <n v="2.1"/>
    <n v="504"/>
    <s v="PROFESOR TITULAR UNIVERSIDAD"/>
    <s v="C01"/>
    <s v="TIEMPO COMPLETO"/>
    <s v="2012-07-13 00:00:00.0"/>
    <s v="null"/>
    <s v="DF100089"/>
    <s v="PROFESOR TITULAR DE UNIVERSIDAD"/>
    <s v="R104"/>
    <x v="0"/>
    <n v="415"/>
    <s v="FUNDAMENTOS DEL ANÁLISIS ECONÓMICO"/>
  </r>
  <r>
    <x v="30"/>
    <x v="6"/>
    <n v="261401000"/>
    <s v="261401R"/>
    <s v="GRUPO-A"/>
    <n v="16015792"/>
    <s v="Prácticum en la especialidad de Economía"/>
    <s v="GR"/>
    <s v="GRUPO REDUCIDO"/>
    <s v="261401R"/>
    <s v="C. MAGISTRAL Y P. AULA DE PRACTICUM EN ECONOMÍA / TRABAJO FIN DE MÁSTER"/>
    <s v="GRUPO-A"/>
    <s v="C. Magistral y P. Aula de PRÁCTICUM EN LA ESPECIALIDAD DE ECONOMÍA"/>
    <s v="2S"/>
    <n v="16015792"/>
    <s v="GIL"/>
    <s v="LÓPEZ"/>
    <s v="ALFONSO JESÚS"/>
    <s v="algil"/>
    <s v="alfonso.gil@unirioja.es"/>
    <n v="0.7"/>
    <n v="0.7"/>
    <n v="536"/>
    <s v="PROFESOR INTERINO"/>
    <s v="C01"/>
    <s v="TIEMPO COMPLETO"/>
    <s v="2017-09-15 00:00:00.0"/>
    <s v="null"/>
    <s v="PI101241"/>
    <s v="PROFESOR CONTRATADO INTERINO"/>
    <s v="R104"/>
    <x v="0"/>
    <n v="650"/>
    <s v="ORGANIZACIÓN DE EMPRESAS"/>
  </r>
  <r>
    <x v="30"/>
    <x v="6"/>
    <n v="261401000"/>
    <s v="261401R"/>
    <s v="GRUPO-A"/>
    <n v="16533890"/>
    <s v="Prácticum en la especialidad de Economía"/>
    <s v="GR"/>
    <s v="GRUPO REDUCIDO"/>
    <s v="261401R"/>
    <s v="C. MAGISTRAL Y P. AULA DE PRACTICUM EN ECONOMÍA / TRABAJO FIN DE MÁSTER"/>
    <s v="GRUPO-A"/>
    <s v="C. Magistral y P. Aula de PRÁCTICUM EN LA ESPECIALIDAD DE ECONOMÍA"/>
    <s v="2S"/>
    <n v="16533890"/>
    <s v="PORTILLO"/>
    <s v="PÉREZ DE VIÑASPRE"/>
    <s v="FABIOLA"/>
    <s v="faporti"/>
    <s v="fabiola.portillo@unirioja.es"/>
    <n v="1.4"/>
    <n v="1.4"/>
    <n v="504"/>
    <s v="PROFESOR TITULAR UNIVERSIDAD"/>
    <s v="01A"/>
    <s v="TIEMPO COMPLETO AMPLIADO"/>
    <s v="2016-09-15 00:00:00.0"/>
    <s v="null"/>
    <s v="DF100141"/>
    <s v="PROFESOR TITULAR DE UNIVERSIDAD"/>
    <s v="R104"/>
    <x v="0"/>
    <n v="225"/>
    <s v="ECONOMÍA APLICADA"/>
  </r>
  <r>
    <x v="30"/>
    <x v="6"/>
    <n v="261401000"/>
    <s v="261401R"/>
    <s v="GRUPO-A"/>
    <n v="16544280"/>
    <s v="Prácticum en la especialidad de Economía"/>
    <s v="GR"/>
    <s v="GRUPO REDUCIDO"/>
    <s v="261401R"/>
    <s v="C. MAGISTRAL Y P. AULA DE PRACTICUM EN ECONOMÍA / TRABAJO FIN DE MÁSTER"/>
    <s v="GRUPO-A"/>
    <s v="C. Magistral y P. Aula de PRÁCTICUM EN LA ESPECIALIDAD DE ECONOMÍA"/>
    <s v="2S"/>
    <n v="16544280"/>
    <s v="AZCONA"/>
    <s v="CIRIZA"/>
    <s v="ESPERANZA"/>
    <s v="esazcona"/>
    <s v="esperanza.azcona@unirioja.es"/>
    <n v="2.1"/>
    <n v="2.1"/>
    <n v="506"/>
    <s v="PROFESOR TITULAR DE ESCUELA UNIVERSITARI"/>
    <s v="01A"/>
    <s v="TIEMPO COMPLETO AMPLIADO"/>
    <s v="2012-09-01 00:00:00.0"/>
    <s v="null"/>
    <s v="DF31215"/>
    <s v="TITULAR DE ESCUELAS UNIVERSITARIAS"/>
    <s v="R104"/>
    <x v="0"/>
    <n v="230"/>
    <s v="ECONOMÍA FINANCIERA Y CONTABILIDAD"/>
  </r>
  <r>
    <x v="30"/>
    <x v="6"/>
    <n v="261401000"/>
    <s v="261401R"/>
    <s v="GRUPO-A"/>
    <n v="16549972"/>
    <s v="Prácticum en la especialidad de Economía"/>
    <s v="GR"/>
    <s v="GRUPO REDUCIDO"/>
    <s v="261401R"/>
    <s v="C. MAGISTRAL Y P. AULA DE PRACTICUM EN ECONOMÍA / TRABAJO FIN DE MÁSTER"/>
    <s v="GRUPO-A"/>
    <s v="C. Magistral y P. Aula de PRÁCTICUM EN LA ESPECIALIDAD DE ECONOMÍA"/>
    <s v="2S"/>
    <n v="16549972"/>
    <s v="PINILLOS"/>
    <s v="GARCÍA"/>
    <s v="MARÍA DE LA O"/>
    <s v="mpinillo"/>
    <s v="maria.pinillos@unirioja.es"/>
    <n v="1.4"/>
    <n v="1.4"/>
    <n v="504"/>
    <s v="PROFESOR TITULAR UNIVERSIDAD"/>
    <s v="C01"/>
    <s v="TIEMPO COMPLETO"/>
    <s v="2014-09-15 00:00:00.0"/>
    <s v="null"/>
    <s v="DF31176"/>
    <s v="PROFESOR TITULAR DE UNIVERSIDAD"/>
    <s v="R104"/>
    <x v="0"/>
    <n v="225"/>
    <s v="ECONOMÍA APLICADA"/>
  </r>
  <r>
    <x v="30"/>
    <x v="6"/>
    <n v="261401000"/>
    <s v="261401R"/>
    <s v="GRUPO-A"/>
    <n v="16578084"/>
    <s v="Prácticum en la especialidad de Economía"/>
    <s v="GR"/>
    <s v="GRUPO REDUCIDO"/>
    <s v="261401R"/>
    <s v="C. MAGISTRAL Y P. AULA DE PRACTICUM EN ECONOMÍA / TRABAJO FIN DE MÁSTER"/>
    <s v="GRUPO-A"/>
    <s v="C. Magistral y P. Aula de PRÁCTICUM EN LA ESPECIALIDAD DE ECONOMÍA"/>
    <s v="2S"/>
    <n v="16578084"/>
    <s v="LORENTE"/>
    <s v="ANTOÑANZAS"/>
    <s v="MARÍA REYES"/>
    <s v="marreyelore"/>
    <s v="maria-reyes.lorente@unirioja.es"/>
    <n v="2.1"/>
    <n v="2.1"/>
    <n v="504"/>
    <s v="PROFESOR TITULAR UNIVERSIDAD"/>
    <s v="C01"/>
    <s v="TIEMPO COMPLETO"/>
    <s v="2018-09-17 00:00:00.0"/>
    <s v="null"/>
    <s v="DF100357"/>
    <s v="PROFESOR TITULAR DE UNIVERSIDAD"/>
    <s v="R104"/>
    <x v="0"/>
    <n v="415"/>
    <s v="FUNDAMENTOS DEL ANÁLISIS ECONÓMICO"/>
  </r>
  <r>
    <x v="30"/>
    <x v="6"/>
    <n v="261401000"/>
    <s v="261401R"/>
    <s v="GRUPO-A"/>
    <n v="17159455"/>
    <s v="Prácticum en la especialidad de Economía"/>
    <s v="GR"/>
    <s v="GRUPO REDUCIDO"/>
    <s v="261401R"/>
    <s v="C. MAGISTRAL Y P. AULA DE PRACTICUM EN ECONOMÍA / TRABAJO FIN DE MÁSTER"/>
    <s v="GRUPO-A"/>
    <s v="C. Magistral y P. Aula de PRÁCTICUM EN LA ESPECIALIDAD DE ECONOMÍA"/>
    <s v="2S"/>
    <n v="17159455"/>
    <s v="RUIZ"/>
    <s v="CABESTRE"/>
    <s v="FCO. JAVIER"/>
    <s v="fjruiz"/>
    <s v="javier.ruiz@unirioja.es"/>
    <n v="2.8"/>
    <n v="2.8"/>
    <n v="500"/>
    <s v="CATEDRATICO DE UNIVERSIDAD"/>
    <s v="01R"/>
    <s v="TIEMPO COMPLETO REDUCIDO"/>
    <s v="2016-11-12 00:00:00.0"/>
    <s v="null"/>
    <s v="DF100335"/>
    <s v="CATEDRÁTICO DE UNIVERSIDAD"/>
    <s v="R104"/>
    <x v="0"/>
    <n v="230"/>
    <s v="ECONOMÍA FINANCIERA Y CONTABILIDAD"/>
  </r>
  <r>
    <x v="30"/>
    <x v="6"/>
    <n v="261401000"/>
    <s v="261401R"/>
    <s v="GRUPO-A"/>
    <n v="50842132"/>
    <s v="Prácticum en la especialidad de Economía"/>
    <s v="GR"/>
    <s v="GRUPO REDUCIDO"/>
    <s v="261401R"/>
    <s v="C. MAGISTRAL Y P. AULA DE PRACTICUM EN ECONOMÍA / TRABAJO FIN DE MÁSTER"/>
    <s v="GRUPO-A"/>
    <s v="C. Magistral y P. Aula de PRÁCTICUM EN LA ESPECIALIDAD DE ECONOMÍA"/>
    <s v="2S"/>
    <n v="50842132"/>
    <s v="GAVELA"/>
    <s v="GARCÍA"/>
    <s v="DELIA DEL PILAR"/>
    <s v="degavela"/>
    <s v="delia.gavela@unirioja.es"/>
    <n v="0"/>
    <n v="0"/>
    <n v="504"/>
    <s v="PROFESOR TITULAR UNIVERSIDAD"/>
    <s v="C01"/>
    <s v="TIEMPO COMPLETO"/>
    <s v="2017-09-15 00:00:00.0"/>
    <s v="null"/>
    <s v="DF100302"/>
    <s v="PROFESOR TITULAR DE UNIVERSIDAD"/>
    <s v="R106"/>
    <x v="5"/>
    <n v="195"/>
    <s v="DIDÁCTICA DE LA LENGUA Y LA LITERATURA"/>
  </r>
  <r>
    <x v="30"/>
    <x v="6"/>
    <n v="261501000"/>
    <s v="261501G"/>
    <s v="GRUPO-A"/>
    <n v="50842132"/>
    <s v="Trabajo fin de máster en Economía"/>
    <s v="GG"/>
    <s v="GRUPO GRANDE"/>
    <s v="261501G"/>
    <s v="TRABAJO FIN DE MÁSTER"/>
    <s v="GRUPO-A"/>
    <s v="GRUPO DE MATRICULA TRABAJO FIN DE MÁSTER"/>
    <s v="I"/>
    <n v="50842132"/>
    <s v="GAVELA"/>
    <s v="GARCÍA"/>
    <s v="DELIA DEL PILAR"/>
    <s v="degavela"/>
    <s v="delia.gavela@unirioja.es"/>
    <n v="0"/>
    <n v="0"/>
    <n v="504"/>
    <s v="PROFESOR TITULAR UNIVERSIDAD"/>
    <s v="C01"/>
    <s v="TIEMPO COMPLETO"/>
    <s v="2017-09-15 00:00:00.0"/>
    <s v="null"/>
    <s v="DF100302"/>
    <s v="PROFESOR TITULAR DE UNIVERSIDAD"/>
    <s v="R106"/>
    <x v="5"/>
    <n v="195"/>
    <s v="DIDÁCTICA DE LA LENGUA Y LA LITERATURA"/>
  </r>
  <r>
    <x v="31"/>
    <x v="6"/>
    <n v="262204000"/>
    <s v="262204G"/>
    <s v="GRUPO-A"/>
    <n v="16524700"/>
    <s v="Complementos para la formación disciplinar. Física y Química"/>
    <s v="GG"/>
    <s v="GRUPO GRANDE"/>
    <s v="262204G"/>
    <s v="GG COMPLEMENTOS PARA LA FORMACIÓN DISCIPLINAR. FÍSICA Y QUÍMICA"/>
    <s v="GRUPO-A"/>
    <s v="GG de Complementos para la formación disciplinar. Física y Química"/>
    <s v="1S"/>
    <n v="16524700"/>
    <s v="BAÑOS"/>
    <s v="ARRIBAS"/>
    <s v="IRENE"/>
    <s v="ibanos"/>
    <s v="irene.banos@unirioja.es"/>
    <n v="3"/>
    <n v="3"/>
    <n v="504"/>
    <s v="PROFESOR TITULAR UNIVERSIDAD"/>
    <s v="01A"/>
    <s v="TIEMPO COMPLETO AMPLIADO"/>
    <s v="2012-09-01 00:00:00.0"/>
    <s v="null"/>
    <s v="DF32390"/>
    <s v="TITULAR DE UNIVERSIDAD"/>
    <s v="R112"/>
    <x v="8"/>
    <n v="755"/>
    <s v="QUÍMICA FÍSICA"/>
  </r>
  <r>
    <x v="31"/>
    <x v="6"/>
    <n v="262204000"/>
    <s v="262204L"/>
    <s v="GRUPO-A1"/>
    <n v="50822746"/>
    <s v="Complementos para la formación disciplinar. Física y Química"/>
    <s v="GL"/>
    <s v="GRUPO DE LABORATORIO"/>
    <s v="262204L"/>
    <s v="GL COMPLEMENTOS PARA LA FORMACIÓN DISCIPLINAR. FÍSICA Y QUÍMICA"/>
    <s v="GRUPO-A1"/>
    <s v="GL de Complementos para la formación disciplinar. Física y Química"/>
    <s v="1S"/>
    <n v="50822746"/>
    <s v="ENRIQUEZ"/>
    <s v="PALMA"/>
    <s v="PEDRO ALBERTO"/>
    <s v="enriquez"/>
    <s v="pedro.enriquez@unirioja.es"/>
    <n v="0.4"/>
    <n v="0.4"/>
    <n v="504"/>
    <s v="PROFESOR TITULAR UNIVERSIDAD"/>
    <s v="01A"/>
    <s v="TIEMPO COMPLETO AMPLIADO"/>
    <s v="2012-09-01 00:00:00.0"/>
    <s v="null"/>
    <s v="DF100147"/>
    <s v="PROFESOR TITULAR DE UNIVERSIDAD"/>
    <s v="R112"/>
    <x v="8"/>
    <n v="755"/>
    <s v="QUÍMICA FÍSICA"/>
  </r>
  <r>
    <x v="31"/>
    <x v="6"/>
    <n v="262204000"/>
    <s v="262204R"/>
    <s v="GRUPO-A1"/>
    <n v="16508128"/>
    <s v="Complementos para la formación disciplinar. Física y Química"/>
    <s v="GR"/>
    <s v="GRUPO REDUCIDO"/>
    <s v="262204R"/>
    <s v="GR DE COMPLEMENTOS PARA LA FORMACIÓN DISCIPLINAR: LAS MATERIAS DE FÍSICA Y"/>
    <s v="GRUPO-A1"/>
    <s v="GR de COMPLEMENTOS PARA LA FORMACIÓN DISCIPLINAR"/>
    <s v="1S"/>
    <n v="16508128"/>
    <s v="FERNÁNDEZ"/>
    <s v="GARBAYO"/>
    <s v="EDUARDO JACINTO"/>
    <s v="edfernan"/>
    <s v="eduardo.fernandez@unirioja.es"/>
    <n v="0.3"/>
    <n v="0.3"/>
    <n v="500"/>
    <s v="CATEDRATICO DE UNIVERSIDAD"/>
    <s v="01R"/>
    <s v="TIEMPO COMPLETO REDUCIDO"/>
    <s v="2012-09-01 00:00:00.0"/>
    <s v="null"/>
    <s v="DF100235"/>
    <s v="CATEDRÁTICO DE UNIVERSIDAD"/>
    <s v="R112"/>
    <x v="8"/>
    <n v="760"/>
    <s v="QUÍMICA INORGÁNICA"/>
  </r>
  <r>
    <x v="31"/>
    <x v="6"/>
    <n v="262204000"/>
    <s v="262204R"/>
    <s v="GRUPO-A1"/>
    <n v="16524700"/>
    <s v="Complementos para la formación disciplinar. Física y Química"/>
    <s v="GR"/>
    <s v="GRUPO REDUCIDO"/>
    <s v="262204R"/>
    <s v="GR DE COMPLEMENTOS PARA LA FORMACIÓN DISCIPLINAR: LAS MATERIAS DE FÍSICA Y"/>
    <s v="GRUPO-A1"/>
    <s v="GR de COMPLEMENTOS PARA LA FORMACIÓN DISCIPLINAR"/>
    <s v="1S"/>
    <n v="16524700"/>
    <s v="BAÑOS"/>
    <s v="ARRIBAS"/>
    <s v="IRENE"/>
    <s v="ibanos"/>
    <s v="irene.banos@unirioja.es"/>
    <n v="0.7"/>
    <n v="0.7"/>
    <n v="504"/>
    <s v="PROFESOR TITULAR UNIVERSIDAD"/>
    <s v="01A"/>
    <s v="TIEMPO COMPLETO AMPLIADO"/>
    <s v="2012-09-01 00:00:00.0"/>
    <s v="null"/>
    <s v="DF32390"/>
    <s v="TITULAR DE UNIVERSIDAD"/>
    <s v="R112"/>
    <x v="8"/>
    <n v="755"/>
    <s v="QUÍMICA FÍSICA"/>
  </r>
  <r>
    <x v="31"/>
    <x v="6"/>
    <n v="262204000"/>
    <s v="262204R"/>
    <s v="GRUPO-A1"/>
    <n v="50822746"/>
    <s v="Complementos para la formación disciplinar. Física y Química"/>
    <s v="GR"/>
    <s v="GRUPO REDUCIDO"/>
    <s v="262204R"/>
    <s v="GR DE COMPLEMENTOS PARA LA FORMACIÓN DISCIPLINAR: LAS MATERIAS DE FÍSICA Y"/>
    <s v="GRUPO-A1"/>
    <s v="GR de COMPLEMENTOS PARA LA FORMACIÓN DISCIPLINAR"/>
    <s v="1S"/>
    <n v="50822746"/>
    <s v="ENRIQUEZ"/>
    <s v="PALMA"/>
    <s v="PEDRO ALBERTO"/>
    <s v="enriquez"/>
    <s v="pedro.enriquez@unirioja.es"/>
    <n v="1.6"/>
    <n v="1.6"/>
    <n v="504"/>
    <s v="PROFESOR TITULAR UNIVERSIDAD"/>
    <s v="01A"/>
    <s v="TIEMPO COMPLETO AMPLIADO"/>
    <s v="2012-09-01 00:00:00.0"/>
    <s v="null"/>
    <s v="DF100147"/>
    <s v="PROFESOR TITULAR DE UNIVERSIDAD"/>
    <s v="R112"/>
    <x v="8"/>
    <n v="755"/>
    <s v="QUÍMICA FÍSICA"/>
  </r>
  <r>
    <x v="31"/>
    <x v="6"/>
    <n v="262205000"/>
    <s v="262205G"/>
    <s v="GRUPO-A"/>
    <n v="16539508"/>
    <s v="Aprendizaje y enseñanza de la Física y Química"/>
    <s v="GG"/>
    <s v="GRUPO GRANDE"/>
    <s v="262205G"/>
    <s v="GG APRENDIZAJE Y ENSEÑANZA DE LA FÍSICA Y QUÍMICA"/>
    <s v="GRUPO-A"/>
    <s v="GG de Aprendizaje y enseñanza de la Física y Química"/>
    <s v="AN"/>
    <n v="16539508"/>
    <s v="MILLÁN"/>
    <s v="MONEO"/>
    <s v="JUDITH"/>
    <s v="jumillan"/>
    <s v="judith.millan@unirioja.es"/>
    <n v="3"/>
    <n v="3"/>
    <n v="504"/>
    <s v="PROFESOR TITULAR UNIVERSIDAD"/>
    <s v="01R"/>
    <s v="TIEMPO COMPLETO REDUCIDO"/>
    <s v="2018-09-17 00:00:00.0"/>
    <s v="null"/>
    <s v="DF100345"/>
    <s v="PROFESOR TITULAR DE UNIVERSIDAD"/>
    <s v="R112"/>
    <x v="8"/>
    <n v="755"/>
    <s v="QUÍMICA FÍSICA"/>
  </r>
  <r>
    <x v="31"/>
    <x v="6"/>
    <n v="262205000"/>
    <s v="262205G"/>
    <s v="GRUPO-A"/>
    <n v="16570470"/>
    <s v="Aprendizaje y enseñanza de la Física y Química"/>
    <s v="GG"/>
    <s v="GRUPO GRANDE"/>
    <s v="262205G"/>
    <s v="GG APRENDIZAJE Y ENSEÑANZA DE LA FÍSICA Y QUÍMICA"/>
    <s v="GRUPO-A"/>
    <s v="GG de Aprendizaje y enseñanza de la Física y Química"/>
    <s v="AN"/>
    <n v="16570470"/>
    <s v="CORZANA"/>
    <s v="LÓPEZ"/>
    <s v="FRANCISCO"/>
    <s v="frcorzan"/>
    <s v="francisco.corzana@unirioja.es"/>
    <n v="2"/>
    <n v="2"/>
    <n v="504"/>
    <s v="PROFESOR TITULAR UNIVERSIDAD"/>
    <s v="01R"/>
    <s v="TIEMPO COMPLETO REDUCIDO"/>
    <s v="2018-09-17 00:00:00.0"/>
    <s v="null"/>
    <s v="DF100344"/>
    <s v="PROFESOR TITULAR DE UNIVERSIDAD"/>
    <s v="R112"/>
    <x v="8"/>
    <n v="765"/>
    <s v="QUÍMICA ORGÁNICA"/>
  </r>
  <r>
    <x v="31"/>
    <x v="6"/>
    <n v="262205000"/>
    <s v="262205G"/>
    <s v="GRUPO-A"/>
    <n v="16578210"/>
    <s v="Aprendizaje y enseñanza de la Física y Química"/>
    <s v="GG"/>
    <s v="GRUPO GRANDE"/>
    <s v="262205G"/>
    <s v="GG APRENDIZAJE Y ENSEÑANZA DE LA FÍSICA Y QUÍMICA"/>
    <s v="GRUPO-A"/>
    <s v="GG de Aprendizaje y enseñanza de la Física y Química"/>
    <s v="AN"/>
    <n v="16578210"/>
    <s v="SAMPEDRO"/>
    <s v="RUIZ"/>
    <s v="DIEGO"/>
    <s v="dsampedr"/>
    <s v="diego.sampedro@unirioja.es"/>
    <n v="2"/>
    <n v="2"/>
    <n v="504"/>
    <s v="PROFESOR TITULAR UNIVERSIDAD"/>
    <s v="01R"/>
    <s v="TIEMPO COMPLETO REDUCIDO"/>
    <s v="2016-09-15 00:00:00.0"/>
    <s v="null"/>
    <s v="DF100290"/>
    <s v="PROFESOR TITULAR DE UNIVERSIDAD"/>
    <s v="R112"/>
    <x v="8"/>
    <n v="765"/>
    <s v="QUÍMICA ORGÁNICA"/>
  </r>
  <r>
    <x v="31"/>
    <x v="6"/>
    <n v="262205000"/>
    <s v="262205L"/>
    <s v="GRUPO-A1"/>
    <n v="16578210"/>
    <s v="Aprendizaje y enseñanza de la Física y Química"/>
    <s v="GL"/>
    <s v="GRUPO DE LABORATORIO"/>
    <s v="262205L"/>
    <s v="GL APRENDIZAJE Y ENSEÑANZA DE LA FÍSICA Y QUÍMICA"/>
    <s v="GRUPO-A1"/>
    <s v="GL de Aprendizaje y enseñanza de la Física y Química"/>
    <s v="AN"/>
    <n v="16578210"/>
    <s v="SAMPEDRO"/>
    <s v="RUIZ"/>
    <s v="DIEGO"/>
    <s v="dsampedr"/>
    <s v="diego.sampedro@unirioja.es"/>
    <n v="0.4"/>
    <n v="0.4"/>
    <n v="504"/>
    <s v="PROFESOR TITULAR UNIVERSIDAD"/>
    <s v="01R"/>
    <s v="TIEMPO COMPLETO REDUCIDO"/>
    <s v="2016-09-15 00:00:00.0"/>
    <s v="null"/>
    <s v="DF100290"/>
    <s v="PROFESOR TITULAR DE UNIVERSIDAD"/>
    <s v="R112"/>
    <x v="8"/>
    <n v="765"/>
    <s v="QUÍMICA ORGÁNICA"/>
  </r>
  <r>
    <x v="31"/>
    <x v="6"/>
    <n v="262205000"/>
    <s v="262205R"/>
    <s v="GRUPO-A1"/>
    <n v="16543785"/>
    <s v="Aprendizaje y enseñanza de la Física y Química"/>
    <s v="GR"/>
    <s v="GRUPO REDUCIDO"/>
    <s v="262205R"/>
    <s v="GRUPO REDUCIDO DE APRENDIZAJE Y ENSEÑANZA DE LA FÍSICA Y QUÍMICA"/>
    <s v="GRUPO-A1"/>
    <s v="GR de APRENDIZAJE Y ENSEÑANZA DE LA FÍSICA Y QUÍMICA"/>
    <s v="AN"/>
    <n v="16543785"/>
    <s v="ZURBANO"/>
    <s v="ASENSIO"/>
    <s v="MARÍA DEL MAR"/>
    <s v="mmzurba"/>
    <s v="marimar.zurbano@unirioja.es"/>
    <n v="1.6"/>
    <n v="1.6"/>
    <n v="504"/>
    <s v="PROFESOR TITULAR UNIVERSIDAD"/>
    <s v="01R"/>
    <s v="TIEMPO COMPLETO REDUCIDO"/>
    <s v="2016-09-15 00:00:00.0"/>
    <s v="null"/>
    <s v="DF100149"/>
    <s v="PROFESOR TITULAR DE UNIVERSIDAD"/>
    <s v="R112"/>
    <x v="8"/>
    <n v="765"/>
    <s v="QUÍMICA ORGÁNICA"/>
  </r>
  <r>
    <x v="31"/>
    <x v="6"/>
    <n v="262205000"/>
    <s v="262205R"/>
    <s v="GRUPO-A1"/>
    <n v="16570824"/>
    <s v="Aprendizaje y enseñanza de la Física y Química"/>
    <s v="GR"/>
    <s v="GRUPO REDUCIDO"/>
    <s v="262205R"/>
    <s v="GRUPO REDUCIDO DE APRENDIZAJE Y ENSEÑANZA DE LA FÍSICA Y QUÍMICA"/>
    <s v="GRUPO-A1"/>
    <s v="GR de APRENDIZAJE Y ENSEÑANZA DE LA FÍSICA Y QUÍMICA"/>
    <s v="AN"/>
    <n v="16570824"/>
    <s v="ESTEBAN"/>
    <s v="DÍEZ"/>
    <s v="ISABEL"/>
    <s v="iesteban"/>
    <s v="isabel.esteban@unirioja.es"/>
    <n v="3"/>
    <n v="3"/>
    <n v="504"/>
    <s v="PROFESOR TITULAR UNIVERSIDAD"/>
    <s v="C01"/>
    <s v="TIEMPO COMPLETO"/>
    <s v="2018-12-21 00:00:00.0"/>
    <s v="null"/>
    <s v="DF100368"/>
    <s v="PROFESOR TITULAR DE UNIVERSIDAD"/>
    <s v="R112"/>
    <x v="8"/>
    <n v="555"/>
    <s v="INGENIERÍA QUÍMICA"/>
  </r>
  <r>
    <x v="31"/>
    <x v="6"/>
    <n v="262205000"/>
    <s v="262205R"/>
    <s v="GRUPO-A1"/>
    <n v="16580433"/>
    <s v="Aprendizaje y enseñanza de la Física y Química"/>
    <s v="GR"/>
    <s v="GRUPO REDUCIDO"/>
    <s v="262205R"/>
    <s v="GRUPO REDUCIDO DE APRENDIZAJE Y ENSEÑANZA DE LA FÍSICA Y QUÍMICA"/>
    <s v="GRUPO-A1"/>
    <s v="GR de APRENDIZAJE Y ENSEÑANZA DE LA FÍSICA Y QUÍMICA"/>
    <s v="AN"/>
    <n v="16580433"/>
    <s v="MARTÍNEZ"/>
    <s v="RUIZ"/>
    <s v="RODRIGO"/>
    <s v="romarine"/>
    <s v="rodrigo.martinez@unirioja.es"/>
    <n v="3"/>
    <n v="3"/>
    <n v="504"/>
    <s v="PROFESOR TITULAR UNIVERSIDAD"/>
    <s v="C01"/>
    <s v="TIEMPO COMPLETO"/>
    <s v="2018-12-18 00:00:00.0"/>
    <s v="null"/>
    <s v="DF100369"/>
    <s v="PROFESOR TITULAR DE UNIVERSIDAD"/>
    <s v="R112"/>
    <x v="8"/>
    <n v="755"/>
    <s v="QUÍMICA FÍSICA"/>
  </r>
  <r>
    <x v="31"/>
    <x v="6"/>
    <n v="262206000"/>
    <s v="262206G"/>
    <s v="GRUPO-A"/>
    <n v="16568302"/>
    <s v="Innovación docente e iniciación a la investigación educativa. Física y Química"/>
    <s v="GG"/>
    <s v="GRUPO GRANDE"/>
    <s v="262206G"/>
    <s v="GG INNOVACIÓN DOCENTE E INICIACIÓN A LA INVESTIGACIÓN EDUCATIVA. FÍSICA"/>
    <s v="GRUPO-A"/>
    <s v="GG de Innovación Docente e Iniciación a la Investigación Educativa. Física"/>
    <s v="2S"/>
    <n v="16568302"/>
    <s v="ROBREDO"/>
    <s v="VALGAÑÓN"/>
    <s v="BEATRIZ"/>
    <s v="berobred"/>
    <s v="beatriz.robredo@unirioja.es"/>
    <n v="2.6"/>
    <n v="2.6"/>
    <n v="504"/>
    <s v="PROFESOR TITULAR UNIVERSIDAD"/>
    <s v="C01"/>
    <s v="TIEMPO COMPLETO"/>
    <s v="2018-09-17 00:00:00.0"/>
    <s v="null"/>
    <s v="DF386"/>
    <s v="PROFESOR TITULAR DE UNIVERSIDAD"/>
    <s v="R101"/>
    <x v="4"/>
    <n v="205"/>
    <s v="DIDÁCTICA DE LAS CIENCIAS EXPERIMENTALES"/>
  </r>
  <r>
    <x v="31"/>
    <x v="6"/>
    <n v="262206000"/>
    <s v="262206G"/>
    <s v="GRUPO-A"/>
    <n v="72780033"/>
    <s v="Innovación docente e iniciación a la investigación educativa. Física y Química"/>
    <s v="GG"/>
    <s v="GRUPO GRANDE"/>
    <s v="262206G"/>
    <s v="GG INNOVACIÓN DOCENTE E INICIACIÓN A LA INVESTIGACIÓN EDUCATIVA. FÍSICA"/>
    <s v="GRUPO-A"/>
    <s v="GG de Innovación Docente e Iniciación a la Investigación Educativa. Física"/>
    <s v="2S"/>
    <n v="72780033"/>
    <s v="HERNÁNDEZ"/>
    <s v="ÁLAMOS"/>
    <s v="MARÍA DEL MAR"/>
    <s v="maherna"/>
    <s v="mara.hernandez@unirioja.es"/>
    <n v="0"/>
    <n v="0"/>
    <n v="504"/>
    <s v="PROFESOR TITULAR UNIVERSIDAD"/>
    <s v="C01"/>
    <s v="TIEMPO COMPLETO"/>
    <s v="2011-09-01 00:00:00.0"/>
    <s v="null"/>
    <s v="DF100292"/>
    <s v="PROFESOR TITULAR DE UNIVERSIDAD"/>
    <s v="R101"/>
    <x v="4"/>
    <n v="205"/>
    <s v="DIDÁCTICA DE LAS CIENCIAS EXPERIMENTALES"/>
  </r>
  <r>
    <x v="31"/>
    <x v="6"/>
    <n v="262206000"/>
    <s v="262206R"/>
    <s v="GRUPO-A1"/>
    <n v="16568302"/>
    <s v="Innovación docente e iniciación a la investigación educativa. Física y Química"/>
    <s v="GR"/>
    <s v="GRUPO REDUCIDO"/>
    <s v="262206R"/>
    <s v="GR INNOVACIÓN DOCENTE E INICIACIÓN A LA INVESTIGACIÓN DE FÍSICA Y QUÍMICA"/>
    <s v="GRUPO-A1"/>
    <s v="GR de INNOVACIÓN DOCENTE E INICIACIÓN A LA INVESTIGACIÓN EDUCATIVA"/>
    <s v="2S"/>
    <n v="16568302"/>
    <s v="ROBREDO"/>
    <s v="VALGAÑÓN"/>
    <s v="BEATRIZ"/>
    <s v="berobred"/>
    <s v="beatriz.robredo@unirioja.es"/>
    <n v="0.4"/>
    <n v="0.4"/>
    <n v="504"/>
    <s v="PROFESOR TITULAR UNIVERSIDAD"/>
    <s v="C01"/>
    <s v="TIEMPO COMPLETO"/>
    <s v="2018-09-17 00:00:00.0"/>
    <s v="null"/>
    <s v="DF386"/>
    <s v="PROFESOR TITULAR DE UNIVERSIDAD"/>
    <s v="R101"/>
    <x v="4"/>
    <n v="205"/>
    <s v="DIDÁCTICA DE LAS CIENCIAS EXPERIMENTALES"/>
  </r>
  <r>
    <x v="31"/>
    <x v="6"/>
    <n v="262206000"/>
    <s v="262206R"/>
    <s v="GRUPO-A1"/>
    <n v="72780033"/>
    <s v="Innovación docente e iniciación a la investigación educativa. Física y Química"/>
    <s v="GR"/>
    <s v="GRUPO REDUCIDO"/>
    <s v="262206R"/>
    <s v="GR INNOVACIÓN DOCENTE E INICIACIÓN A LA INVESTIGACIÓN DE FÍSICA Y QUÍMICA"/>
    <s v="GRUPO-A1"/>
    <s v="GR de INNOVACIÓN DOCENTE E INICIACIÓN A LA INVESTIGACIÓN EDUCATIVA"/>
    <s v="2S"/>
    <n v="72780033"/>
    <s v="HERNÁNDEZ"/>
    <s v="ÁLAMOS"/>
    <s v="MARÍA DEL MAR"/>
    <s v="maherna"/>
    <s v="mara.hernandez@unirioja.es"/>
    <n v="3"/>
    <n v="3"/>
    <n v="504"/>
    <s v="PROFESOR TITULAR UNIVERSIDAD"/>
    <s v="C01"/>
    <s v="TIEMPO COMPLETO"/>
    <s v="2011-09-01 00:00:00.0"/>
    <s v="null"/>
    <s v="DF100292"/>
    <s v="PROFESOR TITULAR DE UNIVERSIDAD"/>
    <s v="R101"/>
    <x v="4"/>
    <n v="205"/>
    <s v="DIDÁCTICA DE LAS CIENCIAS EXPERIMENTALES"/>
  </r>
  <r>
    <x v="31"/>
    <x v="6"/>
    <n v="262401000"/>
    <s v="262401R"/>
    <s v="GRUPO-A"/>
    <n v="16508128"/>
    <s v="Prácticum en la especialidad de Física y Química"/>
    <s v="GR"/>
    <s v="GRUPO REDUCIDO"/>
    <s v="262401R"/>
    <s v="GRUPO REDUCIDO DE PRÁCTICUM EN FISICA Y QUÍMICA / TRABAJO FIN MASTER"/>
    <s v="GRUPO-A"/>
    <s v="GR de PRÁCTICUM EN LA ESPECIALIDAD DE FÍSICA Y QUÍMICA"/>
    <s v="2S"/>
    <n v="16508128"/>
    <s v="FERNÁNDEZ"/>
    <s v="GARBAYO"/>
    <s v="EDUARDO JACINTO"/>
    <s v="edfernan"/>
    <s v="eduardo.fernandez@unirioja.es"/>
    <n v="0.7"/>
    <n v="0.7"/>
    <n v="500"/>
    <s v="CATEDRATICO DE UNIVERSIDAD"/>
    <s v="01R"/>
    <s v="TIEMPO COMPLETO REDUCIDO"/>
    <s v="2012-09-01 00:00:00.0"/>
    <s v="null"/>
    <s v="DF100235"/>
    <s v="CATEDRÁTICO DE UNIVERSIDAD"/>
    <s v="R112"/>
    <x v="8"/>
    <n v="760"/>
    <s v="QUÍMICA INORGÁNICA"/>
  </r>
  <r>
    <x v="31"/>
    <x v="6"/>
    <n v="262401000"/>
    <s v="262401R"/>
    <s v="GRUPO-A"/>
    <n v="16539508"/>
    <s v="Prácticum en la especialidad de Física y Química"/>
    <s v="GR"/>
    <s v="GRUPO REDUCIDO"/>
    <s v="262401R"/>
    <s v="GRUPO REDUCIDO DE PRÁCTICUM EN FISICA Y QUÍMICA / TRABAJO FIN MASTER"/>
    <s v="GRUPO-A"/>
    <s v="GR de PRÁCTICUM EN LA ESPECIALIDAD DE FÍSICA Y QUÍMICA"/>
    <s v="2S"/>
    <n v="16539508"/>
    <s v="MILLÁN"/>
    <s v="MONEO"/>
    <s v="JUDITH"/>
    <s v="jumillan"/>
    <s v="judith.millan@unirioja.es"/>
    <n v="1.4"/>
    <n v="1.4"/>
    <n v="504"/>
    <s v="PROFESOR TITULAR UNIVERSIDAD"/>
    <s v="01R"/>
    <s v="TIEMPO COMPLETO REDUCIDO"/>
    <s v="2018-09-17 00:00:00.0"/>
    <s v="null"/>
    <s v="DF100345"/>
    <s v="PROFESOR TITULAR DE UNIVERSIDAD"/>
    <s v="R112"/>
    <x v="8"/>
    <n v="755"/>
    <s v="QUÍMICA FÍSICA"/>
  </r>
  <r>
    <x v="31"/>
    <x v="6"/>
    <n v="262401000"/>
    <s v="262401R"/>
    <s v="GRUPO-A"/>
    <n v="16543785"/>
    <s v="Prácticum en la especialidad de Física y Química"/>
    <s v="GR"/>
    <s v="GRUPO REDUCIDO"/>
    <s v="262401R"/>
    <s v="GRUPO REDUCIDO DE PRÁCTICUM EN FISICA Y QUÍMICA / TRABAJO FIN MASTER"/>
    <s v="GRUPO-A"/>
    <s v="GR de PRÁCTICUM EN LA ESPECIALIDAD DE FÍSICA Y QUÍMICA"/>
    <s v="2S"/>
    <n v="16543785"/>
    <s v="ZURBANO"/>
    <s v="ASENSIO"/>
    <s v="MARÍA DEL MAR"/>
    <s v="mmzurba"/>
    <s v="marimar.zurbano@unirioja.es"/>
    <n v="0.7"/>
    <n v="0.7"/>
    <n v="504"/>
    <s v="PROFESOR TITULAR UNIVERSIDAD"/>
    <s v="01R"/>
    <s v="TIEMPO COMPLETO REDUCIDO"/>
    <s v="2016-09-15 00:00:00.0"/>
    <s v="null"/>
    <s v="DF100149"/>
    <s v="PROFESOR TITULAR DE UNIVERSIDAD"/>
    <s v="R112"/>
    <x v="8"/>
    <n v="765"/>
    <s v="QUÍMICA ORGÁNICA"/>
  </r>
  <r>
    <x v="31"/>
    <x v="6"/>
    <n v="262401000"/>
    <s v="262401R"/>
    <s v="GRUPO-A"/>
    <n v="16568302"/>
    <s v="Prácticum en la especialidad de Física y Química"/>
    <s v="GR"/>
    <s v="GRUPO REDUCIDO"/>
    <s v="262401R"/>
    <s v="GRUPO REDUCIDO DE PRÁCTICUM EN FISICA Y QUÍMICA / TRABAJO FIN MASTER"/>
    <s v="GRUPO-A"/>
    <s v="GR de PRÁCTICUM EN LA ESPECIALIDAD DE FÍSICA Y QUÍMICA"/>
    <s v="2S"/>
    <n v="16568302"/>
    <s v="ROBREDO"/>
    <s v="VALGAÑÓN"/>
    <s v="BEATRIZ"/>
    <s v="berobred"/>
    <s v="beatriz.robredo@unirioja.es"/>
    <n v="2.1"/>
    <n v="2.1"/>
    <n v="504"/>
    <s v="PROFESOR TITULAR UNIVERSIDAD"/>
    <s v="C01"/>
    <s v="TIEMPO COMPLETO"/>
    <s v="2018-09-17 00:00:00.0"/>
    <s v="null"/>
    <s v="DF386"/>
    <s v="PROFESOR TITULAR DE UNIVERSIDAD"/>
    <s v="R101"/>
    <x v="4"/>
    <n v="205"/>
    <s v="DIDÁCTICA DE LAS CIENCIAS EXPERIMENTALES"/>
  </r>
  <r>
    <x v="31"/>
    <x v="6"/>
    <n v="262401000"/>
    <s v="262401R"/>
    <s v="GRUPO-A"/>
    <n v="16570824"/>
    <s v="Prácticum en la especialidad de Física y Química"/>
    <s v="GR"/>
    <s v="GRUPO REDUCIDO"/>
    <s v="262401R"/>
    <s v="GRUPO REDUCIDO DE PRÁCTICUM EN FISICA Y QUÍMICA / TRABAJO FIN MASTER"/>
    <s v="GRUPO-A"/>
    <s v="GR de PRÁCTICUM EN LA ESPECIALIDAD DE FÍSICA Y QUÍMICA"/>
    <s v="2S"/>
    <n v="16570824"/>
    <s v="ESTEBAN"/>
    <s v="DÍEZ"/>
    <s v="ISABEL"/>
    <s v="iesteban"/>
    <s v="isabel.esteban@unirioja.es"/>
    <n v="1.4"/>
    <n v="1.4"/>
    <n v="504"/>
    <s v="PROFESOR TITULAR UNIVERSIDAD"/>
    <s v="C01"/>
    <s v="TIEMPO COMPLETO"/>
    <s v="2018-12-21 00:00:00.0"/>
    <s v="null"/>
    <s v="DF100368"/>
    <s v="PROFESOR TITULAR DE UNIVERSIDAD"/>
    <s v="R112"/>
    <x v="8"/>
    <n v="555"/>
    <s v="INGENIERÍA QUÍMICA"/>
  </r>
  <r>
    <x v="31"/>
    <x v="6"/>
    <n v="262401000"/>
    <s v="262401R"/>
    <s v="GRUPO-A"/>
    <n v="16580433"/>
    <s v="Prácticum en la especialidad de Física y Química"/>
    <s v="GR"/>
    <s v="GRUPO REDUCIDO"/>
    <s v="262401R"/>
    <s v="GRUPO REDUCIDO DE PRÁCTICUM EN FISICA Y QUÍMICA / TRABAJO FIN MASTER"/>
    <s v="GRUPO-A"/>
    <s v="GR de PRÁCTICUM EN LA ESPECIALIDAD DE FÍSICA Y QUÍMICA"/>
    <s v="2S"/>
    <n v="16580433"/>
    <s v="MARTÍNEZ"/>
    <s v="RUIZ"/>
    <s v="RODRIGO"/>
    <s v="romarine"/>
    <s v="rodrigo.martinez@unirioja.es"/>
    <n v="2.8"/>
    <n v="2.8"/>
    <n v="504"/>
    <s v="PROFESOR TITULAR UNIVERSIDAD"/>
    <s v="C01"/>
    <s v="TIEMPO COMPLETO"/>
    <s v="2018-12-18 00:00:00.0"/>
    <s v="null"/>
    <s v="DF100369"/>
    <s v="PROFESOR TITULAR DE UNIVERSIDAD"/>
    <s v="R112"/>
    <x v="8"/>
    <n v="755"/>
    <s v="QUÍMICA FÍSICA"/>
  </r>
  <r>
    <x v="31"/>
    <x v="6"/>
    <n v="262401000"/>
    <s v="262401R"/>
    <s v="GRUPO-A"/>
    <n v="50822746"/>
    <s v="Prácticum en la especialidad de Física y Química"/>
    <s v="GR"/>
    <s v="GRUPO REDUCIDO"/>
    <s v="262401R"/>
    <s v="GRUPO REDUCIDO DE PRÁCTICUM EN FISICA Y QUÍMICA / TRABAJO FIN MASTER"/>
    <s v="GRUPO-A"/>
    <s v="GR de PRÁCTICUM EN LA ESPECIALIDAD DE FÍSICA Y QUÍMICA"/>
    <s v="2S"/>
    <n v="50822746"/>
    <s v="ENRIQUEZ"/>
    <s v="PALMA"/>
    <s v="PEDRO ALBERTO"/>
    <s v="enriquez"/>
    <s v="pedro.enriquez@unirioja.es"/>
    <n v="4.2"/>
    <n v="4.2"/>
    <n v="504"/>
    <s v="PROFESOR TITULAR UNIVERSIDAD"/>
    <s v="01A"/>
    <s v="TIEMPO COMPLETO AMPLIADO"/>
    <s v="2012-09-01 00:00:00.0"/>
    <s v="null"/>
    <s v="DF100147"/>
    <s v="PROFESOR TITULAR DE UNIVERSIDAD"/>
    <s v="R112"/>
    <x v="8"/>
    <n v="755"/>
    <s v="QUÍMICA FÍSICA"/>
  </r>
  <r>
    <x v="31"/>
    <x v="6"/>
    <n v="262401000"/>
    <s v="262401R"/>
    <s v="GRUPO-A"/>
    <n v="50842132"/>
    <s v="Prácticum en la especialidad de Física y Química"/>
    <s v="GR"/>
    <s v="GRUPO REDUCIDO"/>
    <s v="262401R"/>
    <s v="GRUPO REDUCIDO DE PRÁCTICUM EN FISICA Y QUÍMICA / TRABAJO FIN MASTER"/>
    <s v="GRUPO-A"/>
    <s v="GR de PRÁCTICUM EN LA ESPECIALIDAD DE FÍSICA Y QUÍMICA"/>
    <s v="2S"/>
    <n v="50842132"/>
    <s v="GAVELA"/>
    <s v="GARCÍA"/>
    <s v="DELIA DEL PILAR"/>
    <s v="degavela"/>
    <s v="delia.gavela@unirioja.es"/>
    <n v="0"/>
    <n v="0"/>
    <n v="504"/>
    <s v="PROFESOR TITULAR UNIVERSIDAD"/>
    <s v="C01"/>
    <s v="TIEMPO COMPLETO"/>
    <s v="2017-09-15 00:00:00.0"/>
    <s v="null"/>
    <s v="DF100302"/>
    <s v="PROFESOR TITULAR DE UNIVERSIDAD"/>
    <s v="R106"/>
    <x v="5"/>
    <n v="195"/>
    <s v="DIDÁCTICA DE LA LENGUA Y LA LITERATURA"/>
  </r>
  <r>
    <x v="31"/>
    <x v="6"/>
    <n v="262401000"/>
    <s v="262401R"/>
    <s v="GRUPO-A"/>
    <n v="72780033"/>
    <s v="Prácticum en la especialidad de Física y Química"/>
    <s v="GR"/>
    <s v="GRUPO REDUCIDO"/>
    <s v="262401R"/>
    <s v="GRUPO REDUCIDO DE PRÁCTICUM EN FISICA Y QUÍMICA / TRABAJO FIN MASTER"/>
    <s v="GRUPO-A"/>
    <s v="GR de PRÁCTICUM EN LA ESPECIALIDAD DE FÍSICA Y QUÍMICA"/>
    <s v="2S"/>
    <n v="72780033"/>
    <s v="HERNÁNDEZ"/>
    <s v="ÁLAMOS"/>
    <s v="MARÍA DEL MAR"/>
    <s v="maherna"/>
    <s v="mara.hernandez@unirioja.es"/>
    <n v="1.4"/>
    <n v="1.4"/>
    <n v="504"/>
    <s v="PROFESOR TITULAR UNIVERSIDAD"/>
    <s v="C01"/>
    <s v="TIEMPO COMPLETO"/>
    <s v="2011-09-01 00:00:00.0"/>
    <s v="null"/>
    <s v="DF100292"/>
    <s v="PROFESOR TITULAR DE UNIVERSIDAD"/>
    <s v="R101"/>
    <x v="4"/>
    <n v="205"/>
    <s v="DIDÁCTICA DE LAS CIENCIAS EXPERIMENTALES"/>
  </r>
  <r>
    <x v="31"/>
    <x v="6"/>
    <n v="262501000"/>
    <s v="262501G"/>
    <s v="GRUPO-A"/>
    <n v="50842132"/>
    <s v="Trabajo fin de máster en Física y Química"/>
    <s v="GG"/>
    <s v="GRUPO GRANDE"/>
    <s v="262501G"/>
    <s v="TRABAJO FIN DE MÁSTER"/>
    <s v="GRUPO-A"/>
    <s v="GRUPO DE MATRICULA TRABAJO FIN DE MÁSTER"/>
    <s v="I"/>
    <n v="50842132"/>
    <s v="GAVELA"/>
    <s v="GARCÍA"/>
    <s v="DELIA DEL PILAR"/>
    <s v="degavela"/>
    <s v="delia.gavela@unirioja.es"/>
    <n v="0"/>
    <n v="0"/>
    <n v="504"/>
    <s v="PROFESOR TITULAR UNIVERSIDAD"/>
    <s v="C01"/>
    <s v="TIEMPO COMPLETO"/>
    <s v="2017-09-15 00:00:00.0"/>
    <s v="null"/>
    <s v="DF100302"/>
    <s v="PROFESOR TITULAR DE UNIVERSIDAD"/>
    <s v="R106"/>
    <x v="5"/>
    <n v="195"/>
    <s v="DIDÁCTICA DE LA LENGUA Y LA LITERATURA"/>
  </r>
  <r>
    <x v="32"/>
    <x v="6"/>
    <n v="263204000"/>
    <s v="263204G"/>
    <s v="GRUPO-A"/>
    <n v="16499934"/>
    <s v="Complementos para la formación disciplinar. Geografía e Historia"/>
    <s v="GG"/>
    <s v="GRUPO GRANDE"/>
    <s v="263204G"/>
    <s v="GG DE COMPLEMENTOS PARA LA FORMACIÓN DISCIPLINAR. GEOGRAFÍA E HISTORIA"/>
    <s v="GRUPO-A"/>
    <s v="GG de Complementos para la formación disciplinar. Geografía e Historia"/>
    <s v="1S"/>
    <n v="16499934"/>
    <s v="GÓMEZ"/>
    <s v="URDÁÑEZ"/>
    <s v="JOSÉ LUIS"/>
    <s v="jlgomez"/>
    <s v="jose-luis.gomez@unirioja.es"/>
    <n v="1.5"/>
    <n v="1.5"/>
    <n v="500"/>
    <s v="CATEDRATICO DE UNIVERSIDAD"/>
    <s v="C01"/>
    <s v="TIEMPO COMPLETO"/>
    <s v="2017-09-15 00:00:00.0"/>
    <s v="null"/>
    <s v="DF3518"/>
    <s v="CATEDRÁTICO DE UNIVERSIDAD"/>
    <s v="R114"/>
    <x v="3"/>
    <n v="490"/>
    <s v="HISTORIA MODERNA"/>
  </r>
  <r>
    <x v="32"/>
    <x v="6"/>
    <n v="263204000"/>
    <s v="263204G"/>
    <s v="GRUPO-A"/>
    <n v="16548322"/>
    <s v="Complementos para la formación disciplinar. Geografía e Historia"/>
    <s v="GG"/>
    <s v="GRUPO GRANDE"/>
    <s v="263204G"/>
    <s v="GG DE COMPLEMENTOS PARA LA FORMACIÓN DISCIPLINAR. GEOGRAFÍA E HISTORIA"/>
    <s v="GRUPO-A"/>
    <s v="GG de Complementos para la formación disciplinar. Geografía e Historia"/>
    <s v="1S"/>
    <n v="16548322"/>
    <s v="PASCUAL"/>
    <s v="BELLIDO"/>
    <s v="NURIA ESTHER"/>
    <s v="nupascua"/>
    <s v="nuria-esther.pascual@unirioja.es"/>
    <n v="1.5"/>
    <n v="1.5"/>
    <n v="504"/>
    <s v="PROFESOR TITULAR UNIVERSIDAD"/>
    <s v="C01"/>
    <s v="TIEMPO COMPLETO"/>
    <s v="2011-09-01 00:00:00.0"/>
    <s v="null"/>
    <s v="DF100298"/>
    <s v="PROFESOR TITULAR DE UNIVERSIDAD"/>
    <s v="R114"/>
    <x v="3"/>
    <n v="10"/>
    <s v="ANÁLISIS GEOGRÁFICO REGIONAL"/>
  </r>
  <r>
    <x v="32"/>
    <x v="6"/>
    <n v="263204000"/>
    <s v="263204R"/>
    <s v="GRUPO-A1"/>
    <n v="16499934"/>
    <s v="Complementos para la formación disciplinar. Geografía e Historia"/>
    <s v="GR"/>
    <s v="GRUPO REDUCIDO"/>
    <s v="263204R"/>
    <s v="GR DE COMPLEMENTOS PARA LA FORMACIÓN DISCIPLINAR: GEOGRAFÍA E HISTSORIA"/>
    <s v="GRUPO-A1"/>
    <s v="GR de COMPLEMENTOS PARA LA FORMACIÓN DISCIPLINAR"/>
    <s v="1S"/>
    <n v="16499934"/>
    <s v="GÓMEZ"/>
    <s v="URDÁÑEZ"/>
    <s v="JOSÉ LUIS"/>
    <s v="jlgomez"/>
    <s v="jose-luis.gomez@unirioja.es"/>
    <n v="1.5"/>
    <n v="1.5"/>
    <n v="500"/>
    <s v="CATEDRATICO DE UNIVERSIDAD"/>
    <s v="C01"/>
    <s v="TIEMPO COMPLETO"/>
    <s v="2017-09-15 00:00:00.0"/>
    <s v="null"/>
    <s v="DF3518"/>
    <s v="CATEDRÁTICO DE UNIVERSIDAD"/>
    <s v="R114"/>
    <x v="3"/>
    <n v="490"/>
    <s v="HISTORIA MODERNA"/>
  </r>
  <r>
    <x v="32"/>
    <x v="6"/>
    <n v="263204000"/>
    <s v="263204R"/>
    <s v="GRUPO-A1"/>
    <n v="16548322"/>
    <s v="Complementos para la formación disciplinar. Geografía e Historia"/>
    <s v="GR"/>
    <s v="GRUPO REDUCIDO"/>
    <s v="263204R"/>
    <s v="GR DE COMPLEMENTOS PARA LA FORMACIÓN DISCIPLINAR: GEOGRAFÍA E HISTSORIA"/>
    <s v="GRUPO-A1"/>
    <s v="GR de COMPLEMENTOS PARA LA FORMACIÓN DISCIPLINAR"/>
    <s v="1S"/>
    <n v="16548322"/>
    <s v="PASCUAL"/>
    <s v="BELLIDO"/>
    <s v="NURIA ESTHER"/>
    <s v="nupascua"/>
    <s v="nuria-esther.pascual@unirioja.es"/>
    <n v="1.5"/>
    <n v="1.5"/>
    <n v="504"/>
    <s v="PROFESOR TITULAR UNIVERSIDAD"/>
    <s v="C01"/>
    <s v="TIEMPO COMPLETO"/>
    <s v="2011-09-01 00:00:00.0"/>
    <s v="null"/>
    <s v="DF100298"/>
    <s v="PROFESOR TITULAR DE UNIVERSIDAD"/>
    <s v="R114"/>
    <x v="3"/>
    <n v="10"/>
    <s v="ANÁLISIS GEOGRÁFICO REGIONAL"/>
  </r>
  <r>
    <x v="32"/>
    <x v="6"/>
    <n v="263205000"/>
    <s v="263205G"/>
    <s v="GRUPO-A"/>
    <n v="16527579"/>
    <s v="Aprendizaje y enseñanza de la Geografía e Historia"/>
    <s v="GG"/>
    <s v="GRUPO GRANDE"/>
    <s v="263205G"/>
    <s v="GG APRENDIZAJE Y ENSEÑANZA DE LA GEOGRAFÍA E HISTORIA"/>
    <s v="GRUPO-A"/>
    <s v="GG de Aprendizaje y enseñanza de la Geografía e Historia"/>
    <s v="AN"/>
    <n v="16527579"/>
    <s v="GIL-DÍEZ"/>
    <s v="USANDIZAGA"/>
    <s v="IGNACIO"/>
    <s v="iggildie"/>
    <s v="ignacio.gil-diez@unirioja.es"/>
    <n v="7.5"/>
    <n v="7.5"/>
    <n v="504"/>
    <s v="PROFESOR TITULAR UNIVERSIDAD"/>
    <s v="C01"/>
    <s v="TIEMPO COMPLETO"/>
    <s v="2016-11-12 00:00:00.0"/>
    <s v="null"/>
    <s v="DF100293"/>
    <s v="PROFESOR TITULAR DE UNIVERSIDAD"/>
    <s v="R115"/>
    <x v="2"/>
    <n v="210"/>
    <s v="DIDÁCTICA DE LAS CIENCIAS SOCIALES"/>
  </r>
  <r>
    <x v="32"/>
    <x v="6"/>
    <n v="263205000"/>
    <s v="263205R"/>
    <s v="GRUPO-A1"/>
    <n v="16527579"/>
    <s v="Aprendizaje y enseñanza de la Geografía e Historia"/>
    <s v="GR"/>
    <s v="GRUPO REDUCIDO"/>
    <s v="263205R"/>
    <s v="GRUPO REDUCIDO DE APRENDIZAJE Y ENSEÑANZA DE LAS CIENCIAS SOCIALES"/>
    <s v="GRUPO-A1"/>
    <s v="GR de APRENDIZAJE Y ENSEÑANZA DE LAS CIENCIAS SOCIALES"/>
    <s v="AN"/>
    <n v="16527579"/>
    <s v="GIL-DÍEZ"/>
    <s v="USANDIZAGA"/>
    <s v="IGNACIO"/>
    <s v="iggildie"/>
    <s v="ignacio.gil-diez@unirioja.es"/>
    <n v="4.5"/>
    <n v="4.5"/>
    <n v="504"/>
    <s v="PROFESOR TITULAR UNIVERSIDAD"/>
    <s v="C01"/>
    <s v="TIEMPO COMPLETO"/>
    <s v="2016-11-12 00:00:00.0"/>
    <s v="null"/>
    <s v="DF100293"/>
    <s v="PROFESOR TITULAR DE UNIVERSIDAD"/>
    <s v="R115"/>
    <x v="2"/>
    <n v="210"/>
    <s v="DIDÁCTICA DE LAS CIENCIAS SOCIALES"/>
  </r>
  <r>
    <x v="32"/>
    <x v="6"/>
    <n v="263205000"/>
    <s v="263205R"/>
    <s v="GRUPO-A1"/>
    <n v="72786679"/>
    <s v="Aprendizaje y enseñanza de la Geografía e Historia"/>
    <s v="GR"/>
    <s v="GRUPO REDUCIDO"/>
    <s v="263205R"/>
    <s v="GRUPO REDUCIDO DE APRENDIZAJE Y ENSEÑANZA DE LAS CIENCIAS SOCIALES"/>
    <s v="GRUPO-A1"/>
    <s v="GR de APRENDIZAJE Y ENSEÑANZA DE LAS CIENCIAS SOCIALES"/>
    <s v="AN"/>
    <n v="72786679"/>
    <s v="HERREROS"/>
    <s v="GONZÁLEZ"/>
    <s v="CARMEN"/>
    <s v="caherrer"/>
    <s v="carmen.herreros@unirioja.es"/>
    <n v="3"/>
    <n v="3"/>
    <n v="532"/>
    <s v="LABORAL DOCENTE-ASOCIADO"/>
    <s v="P02"/>
    <s v="TIEMPO PARCIAL (2+2 HORAS)"/>
    <s v="2018-09-17 00:00:00.0"/>
    <s v="2019-09-14 00:00:00.0"/>
    <s v="PI101395"/>
    <s v="PROFESOR ASOCIADO"/>
    <s v="R115"/>
    <x v="2"/>
    <n v="210"/>
    <s v="DIDÁCTICA DE LAS CIENCIAS SOCIALES"/>
  </r>
  <r>
    <x v="32"/>
    <x v="6"/>
    <n v="263206000"/>
    <s v="263206G"/>
    <s v="GRUPO-A"/>
    <n v="16592004"/>
    <s v="Innovación docente e iniciación a la investigación educativa. Geografía e Historia"/>
    <s v="GG"/>
    <s v="GRUPO GRANDE"/>
    <s v="263206G"/>
    <s v="GG INNOVACIÓN DOCENTE E INICIACIÓN A LA INVESTIGACIÓN EDUCATIVA. GEOGRAFÍA"/>
    <s v="GRUPO-A"/>
    <s v="GG de Innovación docente e iniciación a la investigación educativa. Geograf"/>
    <s v="2S"/>
    <n v="16592004"/>
    <s v="ITURRIAGA"/>
    <s v="BARCO"/>
    <s v="DIEGO"/>
    <s v="diiturri"/>
    <s v="diego.iturriaga@unirioja.es"/>
    <n v="3"/>
    <n v="3"/>
    <n v="536"/>
    <s v="PROFESOR INTERINO"/>
    <s v="C01"/>
    <s v="TIEMPO COMPLETO"/>
    <s v="2017-09-15 00:00:00.0"/>
    <s v="null"/>
    <s v="PI101283"/>
    <s v="PROFESOR CONTRATADO INTERINO"/>
    <s v="R114"/>
    <x v="3"/>
    <n v="450"/>
    <s v="HISTORIA CONTEMPORÁNEA"/>
  </r>
  <r>
    <x v="32"/>
    <x v="6"/>
    <n v="263206000"/>
    <s v="263206R"/>
    <s v="GRUPO-A1"/>
    <n v="16592004"/>
    <s v="Innovación docente e iniciación a la investigación educativa. Geografía e Historia"/>
    <s v="GR"/>
    <s v="GRUPO REDUCIDO"/>
    <s v="263206R"/>
    <s v="GR DE INVESTIGACIÓN, INNOVACIÓN Y PRÁCTICA EDUCATIVA EN DIDÁCTICA DE LAS CC"/>
    <s v="GRUPO-A1"/>
    <s v="GR de INNOVACIÓN DOCENTE E INICIACIÓN A LA INVESTIGACIÓN EDUCATIVA"/>
    <s v="2S"/>
    <n v="16592004"/>
    <s v="ITURRIAGA"/>
    <s v="BARCO"/>
    <s v="DIEGO"/>
    <s v="diiturri"/>
    <s v="diego.iturriaga@unirioja.es"/>
    <n v="3"/>
    <n v="3"/>
    <n v="536"/>
    <s v="PROFESOR INTERINO"/>
    <s v="C01"/>
    <s v="TIEMPO COMPLETO"/>
    <s v="2017-09-15 00:00:00.0"/>
    <s v="null"/>
    <s v="PI101283"/>
    <s v="PROFESOR CONTRATADO INTERINO"/>
    <s v="R114"/>
    <x v="3"/>
    <n v="450"/>
    <s v="HISTORIA CONTEMPORÁNEA"/>
  </r>
  <r>
    <x v="32"/>
    <x v="6"/>
    <n v="263401000"/>
    <s v="263401R"/>
    <s v="GRUPO-A"/>
    <n v="16527579"/>
    <s v="Prácticum en la especialidad de Geografía e Historia"/>
    <s v="GR"/>
    <s v="GRUPO REDUCIDO"/>
    <s v="263401R"/>
    <s v="GRUPO REDUCIDO DE PRÁCTICUM/TRABAJO FIN DE MÁSTER"/>
    <s v="GRUPO-A"/>
    <s v="GR de PRÁCTICUM EN LA ESPECIALIDAD DE GEOGRAFÍA E HISTORIA"/>
    <s v="2S"/>
    <n v="16527579"/>
    <s v="GIL-DÍEZ"/>
    <s v="USANDIZAGA"/>
    <s v="IGNACIO"/>
    <s v="iggildie"/>
    <s v="ignacio.gil-diez@unirioja.es"/>
    <n v="9.1"/>
    <n v="9.1"/>
    <n v="504"/>
    <s v="PROFESOR TITULAR UNIVERSIDAD"/>
    <s v="C01"/>
    <s v="TIEMPO COMPLETO"/>
    <s v="2016-11-12 00:00:00.0"/>
    <s v="null"/>
    <s v="DF100293"/>
    <s v="PROFESOR TITULAR DE UNIVERSIDAD"/>
    <s v="R115"/>
    <x v="2"/>
    <n v="210"/>
    <s v="DIDÁCTICA DE LAS CIENCIAS SOCIALES"/>
  </r>
  <r>
    <x v="32"/>
    <x v="6"/>
    <n v="263401000"/>
    <s v="263401R"/>
    <s v="GRUPO-A"/>
    <n v="16528324"/>
    <s v="Prácticum en la especialidad de Geografía e Historia"/>
    <s v="GR"/>
    <s v="GRUPO REDUCIDO"/>
    <s v="263401R"/>
    <s v="GRUPO REDUCIDO DE PRÁCTICUM/TRABAJO FIN DE MÁSTER"/>
    <s v="GRUPO-A"/>
    <s v="GR de PRÁCTICUM EN LA ESPECIALIDAD DE GEOGRAFÍA E HISTORIA"/>
    <s v="2S"/>
    <n v="16528324"/>
    <s v="NAVAJAS"/>
    <s v="ZUBELDÍA"/>
    <s v="CARLOS"/>
    <s v="canavaja"/>
    <s v="carlos.navajas@unirioja.es"/>
    <n v="2.8"/>
    <n v="2.8"/>
    <n v="504"/>
    <s v="PROFESOR TITULAR UNIVERSIDAD"/>
    <s v="C01"/>
    <s v="TIEMPO COMPLETO"/>
    <s v="2018-12-18 00:00:00.0"/>
    <s v="null"/>
    <s v="DF100370"/>
    <s v="PROFESOR TITULAR DE UNIVERSIDAD"/>
    <s v="R114"/>
    <x v="3"/>
    <n v="450"/>
    <s v="HISTORIA CONTEMPORÁNEA"/>
  </r>
  <r>
    <x v="32"/>
    <x v="6"/>
    <n v="263401000"/>
    <s v="263401R"/>
    <s v="GRUPO-A"/>
    <n v="16548322"/>
    <s v="Prácticum en la especialidad de Geografía e Historia"/>
    <s v="GR"/>
    <s v="GRUPO REDUCIDO"/>
    <s v="263401R"/>
    <s v="GRUPO REDUCIDO DE PRÁCTICUM/TRABAJO FIN DE MÁSTER"/>
    <s v="GRUPO-A"/>
    <s v="GR de PRÁCTICUM EN LA ESPECIALIDAD DE GEOGRAFÍA E HISTORIA"/>
    <s v="2S"/>
    <n v="16548322"/>
    <s v="PASCUAL"/>
    <s v="BELLIDO"/>
    <s v="NURIA ESTHER"/>
    <s v="nupascua"/>
    <s v="nuria-esther.pascual@unirioja.es"/>
    <n v="2.8"/>
    <n v="2.8"/>
    <n v="504"/>
    <s v="PROFESOR TITULAR UNIVERSIDAD"/>
    <s v="C01"/>
    <s v="TIEMPO COMPLETO"/>
    <s v="2011-09-01 00:00:00.0"/>
    <s v="null"/>
    <s v="DF100298"/>
    <s v="PROFESOR TITULAR DE UNIVERSIDAD"/>
    <s v="R114"/>
    <x v="3"/>
    <n v="10"/>
    <s v="ANÁLISIS GEOGRÁFICO REGIONAL"/>
  </r>
  <r>
    <x v="32"/>
    <x v="6"/>
    <n v="263401000"/>
    <s v="263401R"/>
    <s v="GRUPO-A"/>
    <n v="20170417"/>
    <s v="Prácticum en la especialidad de Geografía e Historia"/>
    <s v="GR"/>
    <s v="GRUPO REDUCIDO"/>
    <s v="263401R"/>
    <s v="GRUPO REDUCIDO DE PRÁCTICUM/TRABAJO FIN DE MÁSTER"/>
    <s v="GRUPO-A"/>
    <s v="GR de PRÁCTICUM EN LA ESPECIALIDAD DE GEOGRAFÍA E HISTORIA"/>
    <s v="2S"/>
    <n v="20170417"/>
    <s v="FANO"/>
    <s v="MARTÍNEZ"/>
    <s v="MIGUEL ÁNGEL"/>
    <s v="mifano"/>
    <s v="miguel-angel.fano@unirioja.es"/>
    <n v="2.1"/>
    <n v="2.1"/>
    <n v="504"/>
    <s v="PROFESOR TITULAR UNIVERSIDAD"/>
    <s v="C01"/>
    <s v="TIEMPO COMPLETO"/>
    <s v="2011-09-01 00:00:00.0"/>
    <s v="null"/>
    <s v="DF3569"/>
    <s v="TITULAR DE UNIVERSIDAD"/>
    <s v="R114"/>
    <x v="3"/>
    <n v="695"/>
    <s v="PREHISTORIA"/>
  </r>
  <r>
    <x v="32"/>
    <x v="6"/>
    <n v="263401000"/>
    <s v="263401R"/>
    <s v="GRUPO-A"/>
    <n v="50842132"/>
    <s v="Prácticum en la especialidad de Geografía e Historia"/>
    <s v="GR"/>
    <s v="GRUPO REDUCIDO"/>
    <s v="263401R"/>
    <s v="GRUPO REDUCIDO DE PRÁCTICUM/TRABAJO FIN DE MÁSTER"/>
    <s v="GRUPO-A"/>
    <s v="GR de PRÁCTICUM EN LA ESPECIALIDAD DE GEOGRAFÍA E HISTORIA"/>
    <s v="2S"/>
    <n v="50842132"/>
    <s v="GAVELA"/>
    <s v="GARCÍA"/>
    <s v="DELIA DEL PILAR"/>
    <s v="degavela"/>
    <s v="delia.gavela@unirioja.es"/>
    <n v="0"/>
    <n v="0"/>
    <n v="504"/>
    <s v="PROFESOR TITULAR UNIVERSIDAD"/>
    <s v="C01"/>
    <s v="TIEMPO COMPLETO"/>
    <s v="2017-09-15 00:00:00.0"/>
    <s v="null"/>
    <s v="DF100302"/>
    <s v="PROFESOR TITULAR DE UNIVERSIDAD"/>
    <s v="R106"/>
    <x v="5"/>
    <n v="195"/>
    <s v="DIDÁCTICA DE LA LENGUA Y LA LITERATURA"/>
  </r>
  <r>
    <x v="32"/>
    <x v="6"/>
    <n v="263501000"/>
    <s v="263501G"/>
    <s v="GRUPO-A"/>
    <n v="50842132"/>
    <s v="Trabajo fin de máster en Geografía e Historia"/>
    <s v="GG"/>
    <s v="GRUPO GRANDE"/>
    <s v="263501G"/>
    <s v="TRABAJO FIN DE MÁSTER"/>
    <s v="GRUPO-A"/>
    <s v="GRUPO DE MATRICULA TRABAJO FIN DE MÁSTER"/>
    <s v="I"/>
    <n v="50842132"/>
    <s v="GAVELA"/>
    <s v="GARCÍA"/>
    <s v="DELIA DEL PILAR"/>
    <s v="degavela"/>
    <s v="delia.gavela@unirioja.es"/>
    <n v="0"/>
    <n v="0"/>
    <n v="504"/>
    <s v="PROFESOR TITULAR UNIVERSIDAD"/>
    <s v="C01"/>
    <s v="TIEMPO COMPLETO"/>
    <s v="2017-09-15 00:00:00.0"/>
    <s v="null"/>
    <s v="DF100302"/>
    <s v="PROFESOR TITULAR DE UNIVERSIDAD"/>
    <s v="R106"/>
    <x v="5"/>
    <n v="195"/>
    <s v="DIDÁCTICA DE LA LENGUA Y LA LITERATURA"/>
  </r>
  <r>
    <x v="33"/>
    <x v="6"/>
    <n v="264204000"/>
    <s v="264204G"/>
    <s v="GRUPO-A"/>
    <n v="16583068"/>
    <s v="Complementos para la formación disciplinar. Inglés"/>
    <s v="GG"/>
    <s v="GRUPO GRANDE"/>
    <s v="264204G"/>
    <s v="GG COMPLEMENTOS PARA LA FORMACIÓN DISCIPLINAR: INGLÉS"/>
    <s v="GRUPO-A"/>
    <s v="GG de Complementos para la formación displinar: Inglés"/>
    <s v="1S"/>
    <n v="16583068"/>
    <s v="AGUSTÍN"/>
    <s v="LLACH"/>
    <s v="M.ª PILAR"/>
    <s v="maagusti"/>
    <s v="maria-del-pilar.agustin@unirioja.es"/>
    <n v="0"/>
    <n v="0"/>
    <n v="504"/>
    <s v="PROFESOR TITULAR UNIVERSIDAD"/>
    <s v="C01"/>
    <s v="TIEMPO COMPLETO"/>
    <s v="2017-12-04 00:00:00.0"/>
    <s v="null"/>
    <s v="DF31688"/>
    <s v="PROFESOR TITULAR DE UNIVERSIDAD"/>
    <s v="R107"/>
    <x v="6"/>
    <n v="345"/>
    <s v="FILOLOGÍA INGLESA"/>
  </r>
  <r>
    <x v="33"/>
    <x v="6"/>
    <n v="264204000"/>
    <s v="264204G"/>
    <s v="GRUPO-A"/>
    <n v="16589144"/>
    <s v="Complementos para la formación disciplinar. Inglés"/>
    <s v="GG"/>
    <s v="GRUPO GRANDE"/>
    <s v="264204G"/>
    <s v="GG COMPLEMENTOS PARA LA FORMACIÓN DISCIPLINAR: INGLÉS"/>
    <s v="GRUPO-A"/>
    <s v="GG de Complementos para la formación displinar: Inglés"/>
    <s v="1S"/>
    <n v="16589144"/>
    <s v="FERNÁNDEZ"/>
    <s v="FONTECHA"/>
    <s v="ALMUDENA"/>
    <s v="alfernf"/>
    <s v="almudena.fernandez@unirioja.es"/>
    <n v="3"/>
    <n v="3"/>
    <n v="504"/>
    <s v="PROFESOR TITULAR UNIVERSIDAD"/>
    <s v="C01"/>
    <s v="TIEMPO COMPLETO"/>
    <s v="2008-09-30 00:00:00.0"/>
    <s v="null"/>
    <s v="DF100227"/>
    <s v="PROFESOR TITULAR DE UNIVERSIDAD"/>
    <s v="R107"/>
    <x v="6"/>
    <n v="345"/>
    <s v="FILOLOGÍA INGLESA"/>
  </r>
  <r>
    <x v="33"/>
    <x v="6"/>
    <n v="264204000"/>
    <s v="264204R"/>
    <s v="GRUPO-A1"/>
    <n v="16589144"/>
    <s v="Complementos para la formación disciplinar. Inglés"/>
    <s v="GR"/>
    <s v="GRUPO REDUCIDO"/>
    <s v="264204R"/>
    <s v="CT/CP DE COMPLEMENTOS PARA LA FORMACIÓN DISCIPLINAR: LENGUA EXTRANJERA (ING"/>
    <s v="GRUPO-A1"/>
    <s v="GR de COMPLEMENTOS PARA LA FORMACIÓN DISCIPLINAR"/>
    <s v="1S"/>
    <n v="16589144"/>
    <s v="FERNÁNDEZ"/>
    <s v="FONTECHA"/>
    <s v="ALMUDENA"/>
    <s v="alfernf"/>
    <s v="almudena.fernandez@unirioja.es"/>
    <n v="3"/>
    <n v="3"/>
    <n v="504"/>
    <s v="PROFESOR TITULAR UNIVERSIDAD"/>
    <s v="C01"/>
    <s v="TIEMPO COMPLETO"/>
    <s v="2008-09-30 00:00:00.0"/>
    <s v="null"/>
    <s v="DF100227"/>
    <s v="PROFESOR TITULAR DE UNIVERSIDAD"/>
    <s v="R107"/>
    <x v="6"/>
    <n v="345"/>
    <s v="FILOLOGÍA INGLESA"/>
  </r>
  <r>
    <x v="33"/>
    <x v="6"/>
    <n v="264205000"/>
    <s v="264205G"/>
    <s v="GRUPO-A"/>
    <n v="16589144"/>
    <s v="Aprendizaje y enseñanza de la Lengua Extranjera (Inglés)"/>
    <s v="GG"/>
    <s v="GRUPO GRANDE"/>
    <s v="264205G"/>
    <s v="GG APRENDIZAJE Y ENSEÑANZA DE LA LENGUA EXTRANJERA (INGLÉS)"/>
    <s v="GRUPO-A"/>
    <s v="GG de Aprendizaje y enseñanza de la Lengua Extranjera (Inglés)"/>
    <s v="AN"/>
    <n v="16589144"/>
    <s v="FERNÁNDEZ"/>
    <s v="FONTECHA"/>
    <s v="ALMUDENA"/>
    <s v="alfernf"/>
    <s v="almudena.fernandez@unirioja.es"/>
    <n v="7.5"/>
    <n v="7.5"/>
    <n v="504"/>
    <s v="PROFESOR TITULAR UNIVERSIDAD"/>
    <s v="C01"/>
    <s v="TIEMPO COMPLETO"/>
    <s v="2008-09-30 00:00:00.0"/>
    <s v="null"/>
    <s v="DF100227"/>
    <s v="PROFESOR TITULAR DE UNIVERSIDAD"/>
    <s v="R107"/>
    <x v="6"/>
    <n v="345"/>
    <s v="FILOLOGÍA INGLESA"/>
  </r>
  <r>
    <x v="33"/>
    <x v="6"/>
    <n v="264205000"/>
    <s v="264205R"/>
    <s v="GRUPO-A1"/>
    <n v="16589144"/>
    <s v="Aprendizaje y enseñanza de la Lengua Extranjera (Inglés)"/>
    <s v="GR"/>
    <s v="GRUPO REDUCIDO"/>
    <s v="264205R"/>
    <s v="CT/CP DE APRENDIZAJE Y ENSEÑANZA DE LA LENGUA EXTRANJERA (INGLÉS)"/>
    <s v="GRUPO-A1"/>
    <s v="GR de APRENDIZAJE Y ENSEÑANZA DE LA LENGUA EXTRANJERA (INGLÉS)"/>
    <s v="AN"/>
    <n v="16589144"/>
    <s v="FERNÁNDEZ"/>
    <s v="FONTECHA"/>
    <s v="ALMUDENA"/>
    <s v="alfernf"/>
    <s v="almudena.fernandez@unirioja.es"/>
    <n v="7.5"/>
    <n v="7.5"/>
    <n v="504"/>
    <s v="PROFESOR TITULAR UNIVERSIDAD"/>
    <s v="C01"/>
    <s v="TIEMPO COMPLETO"/>
    <s v="2008-09-30 00:00:00.0"/>
    <s v="null"/>
    <s v="DF100227"/>
    <s v="PROFESOR TITULAR DE UNIVERSIDAD"/>
    <s v="R107"/>
    <x v="6"/>
    <n v="345"/>
    <s v="FILOLOGÍA INGLESA"/>
  </r>
  <r>
    <x v="33"/>
    <x v="6"/>
    <n v="264206000"/>
    <s v="264206G"/>
    <s v="GRUPO-A"/>
    <n v="32877122"/>
    <s v="Innovación docente e iniciación a la investigación educativa. Inglés"/>
    <s v="GG"/>
    <s v="GRUPO GRANDE"/>
    <s v="264206G"/>
    <s v="GG INNOVACIÓN DOCENTE E INICIACIÓN A LA INVESTIGACIÓN EDUCATIVA: INGLÉS"/>
    <s v="GRUPO-A"/>
    <s v="GG de Innovación docente e iniciación a la investigación educativa: Inglés"/>
    <s v="2S"/>
    <n v="32877122"/>
    <s v="CANGA"/>
    <s v="ALONSO"/>
    <s v="ANDRÉS"/>
    <s v="ancanga"/>
    <s v="andres.canga@unirioja.es"/>
    <n v="3"/>
    <n v="3"/>
    <n v="504"/>
    <s v="PROFESOR TITULAR UNIVERSIDAD"/>
    <s v="C01"/>
    <s v="TIEMPO COMPLETO"/>
    <s v="2009-09-29 00:00:00.0"/>
    <s v="null"/>
    <s v="DF100243"/>
    <s v="PROFESOR TITULAR DE UNIVERSIDAD"/>
    <s v="R107"/>
    <x v="6"/>
    <n v="345"/>
    <s v="FILOLOGÍA INGLESA"/>
  </r>
  <r>
    <x v="33"/>
    <x v="6"/>
    <n v="264206000"/>
    <s v="264206R"/>
    <s v="GRUPO-A1"/>
    <n v="32877122"/>
    <s v="Innovación docente e iniciación a la investigación educativa. Inglés"/>
    <s v="GR"/>
    <s v="GRUPO REDUCIDO"/>
    <s v="264206R"/>
    <s v="CT/CP DE INNOVACIÓN DOCENTE E INICIACIÓN A LA INVESTIGACIÓN EN DIDACTICA DE"/>
    <s v="GRUPO-A1"/>
    <s v="GR de INNOVACIÓN DOCENTE E INICIACIÓN A LA INVESTIGACIÓN EDUCATIVA"/>
    <s v="2S"/>
    <n v="32877122"/>
    <s v="CANGA"/>
    <s v="ALONSO"/>
    <s v="ANDRÉS"/>
    <s v="ancanga"/>
    <s v="andres.canga@unirioja.es"/>
    <n v="3"/>
    <n v="3"/>
    <n v="504"/>
    <s v="PROFESOR TITULAR UNIVERSIDAD"/>
    <s v="C01"/>
    <s v="TIEMPO COMPLETO"/>
    <s v="2009-09-29 00:00:00.0"/>
    <s v="null"/>
    <s v="DF100243"/>
    <s v="PROFESOR TITULAR DE UNIVERSIDAD"/>
    <s v="R107"/>
    <x v="6"/>
    <n v="345"/>
    <s v="FILOLOGÍA INGLESA"/>
  </r>
  <r>
    <x v="33"/>
    <x v="6"/>
    <n v="264401000"/>
    <s v="264401R"/>
    <s v="GRUPO-A"/>
    <n v="9414088"/>
    <s v="Prácticum en la especialidad de Inglés"/>
    <s v="GR"/>
    <s v="GRUPO REDUCIDO"/>
    <s v="264401R"/>
    <s v="CT/CT DE PRÁCTICUM EN LENGUA EXTRANJERA / TRABAJO FIN MÁSTER"/>
    <s v="GRUPO-A"/>
    <s v="GR de PRÁCTICUM EN LA ESPECIALIDAD DE INGLÉS"/>
    <s v="2S"/>
    <n v="9414088"/>
    <s v="TABOADA"/>
    <s v="FERRERO"/>
    <s v="CAROLINA"/>
    <s v="cataboad"/>
    <s v="carolina.taboada@unirioja.es"/>
    <n v="0.7"/>
    <n v="0.7"/>
    <n v="504"/>
    <s v="PROFESOR TITULAR UNIVERSIDAD"/>
    <s v="C01"/>
    <s v="TIEMPO COMPLETO"/>
    <s v="2008-09-30 00:00:00.0"/>
    <s v="null"/>
    <s v="DF100228"/>
    <s v="PROFESOR TITULAR DE UNIVERSIDAD INTERINO"/>
    <s v="R107"/>
    <x v="6"/>
    <n v="345"/>
    <s v="FILOLOGÍA INGLESA"/>
  </r>
  <r>
    <x v="33"/>
    <x v="6"/>
    <n v="264401000"/>
    <s v="264401R"/>
    <s v="GRUPO-A"/>
    <n v="16498683"/>
    <s v="Prácticum en la especialidad de Inglés"/>
    <s v="GR"/>
    <s v="GRUPO REDUCIDO"/>
    <s v="264401R"/>
    <s v="CT/CT DE PRÁCTICUM EN LENGUA EXTRANJERA / TRABAJO FIN MÁSTER"/>
    <s v="GRUPO-A"/>
    <s v="GR de PRÁCTICUM EN LA ESPECIALIDAD DE INGLÉS"/>
    <s v="2S"/>
    <n v="16498683"/>
    <s v="JIMÉNEZ"/>
    <s v="CATALÁN"/>
    <s v="ROSA MARÍA"/>
    <s v="rmjimene"/>
    <s v="rosa.jimenez@unirioja.es"/>
    <n v="0.7"/>
    <n v="0.7"/>
    <n v="500"/>
    <s v="CATEDRATICO DE UNIVERSIDAD"/>
    <s v="01R"/>
    <s v="TIEMPO COMPLETO REDUCIDO"/>
    <s v="2016-04-15 00:00:00.0"/>
    <s v="null"/>
    <s v="DF100328"/>
    <s v="CATEDRÁTICO DE UNIVERSIDAD"/>
    <s v="R107"/>
    <x v="6"/>
    <n v="345"/>
    <s v="FILOLOGÍA INGLESA"/>
  </r>
  <r>
    <x v="33"/>
    <x v="6"/>
    <n v="264401000"/>
    <s v="264401R"/>
    <s v="GRUPO-A"/>
    <n v="16520166"/>
    <s v="Prácticum en la especialidad de Inglés"/>
    <s v="GR"/>
    <s v="GRUPO REDUCIDO"/>
    <s v="264401R"/>
    <s v="CT/CT DE PRÁCTICUM EN LENGUA EXTRANJERA / TRABAJO FIN MÁSTER"/>
    <s v="GRUPO-A"/>
    <s v="GR de PRÁCTICUM EN LA ESPECIALIDAD DE INGLÉS"/>
    <s v="2S"/>
    <n v="16520166"/>
    <s v="SANTANA"/>
    <s v="MARTÍNEZ"/>
    <s v="PEDRO"/>
    <s v="psantana"/>
    <s v="pedro.santana@unirioja.es"/>
    <n v="2.8"/>
    <n v="2.8"/>
    <n v="504"/>
    <s v="PROFESOR TITULAR UNIVERSIDAD"/>
    <s v="01A"/>
    <s v="TIEMPO COMPLETO AMPLIADO"/>
    <s v="2012-09-01 00:00:00.0"/>
    <s v="null"/>
    <s v="DF31690"/>
    <s v="TITULAR DE UNIVERSIDAD"/>
    <s v="R107"/>
    <x v="6"/>
    <n v="345"/>
    <s v="FILOLOGÍA INGLESA"/>
  </r>
  <r>
    <x v="33"/>
    <x v="6"/>
    <n v="264401000"/>
    <s v="264401R"/>
    <s v="GRUPO-A"/>
    <n v="16589144"/>
    <s v="Prácticum en la especialidad de Inglés"/>
    <s v="GR"/>
    <s v="GRUPO REDUCIDO"/>
    <s v="264401R"/>
    <s v="CT/CT DE PRÁCTICUM EN LENGUA EXTRANJERA / TRABAJO FIN MÁSTER"/>
    <s v="GRUPO-A"/>
    <s v="GR de PRÁCTICUM EN LA ESPECIALIDAD DE INGLÉS"/>
    <s v="2S"/>
    <n v="16589144"/>
    <s v="FERNÁNDEZ"/>
    <s v="FONTECHA"/>
    <s v="ALMUDENA"/>
    <s v="alfernf"/>
    <s v="almudena.fernandez@unirioja.es"/>
    <n v="1.4"/>
    <n v="1.4"/>
    <n v="504"/>
    <s v="PROFESOR TITULAR UNIVERSIDAD"/>
    <s v="C01"/>
    <s v="TIEMPO COMPLETO"/>
    <s v="2008-09-30 00:00:00.0"/>
    <s v="null"/>
    <s v="DF100227"/>
    <s v="PROFESOR TITULAR DE UNIVERSIDAD"/>
    <s v="R107"/>
    <x v="6"/>
    <n v="345"/>
    <s v="FILOLOGÍA INGLESA"/>
  </r>
  <r>
    <x v="33"/>
    <x v="6"/>
    <n v="264401000"/>
    <s v="264401R"/>
    <s v="GRUPO-A"/>
    <n v="16605769"/>
    <s v="Prácticum en la especialidad de Inglés"/>
    <s v="GR"/>
    <s v="GRUPO REDUCIDO"/>
    <s v="264401R"/>
    <s v="CT/CT DE PRÁCTICUM EN LENGUA EXTRANJERA / TRABAJO FIN MÁSTER"/>
    <s v="GRUPO-A"/>
    <s v="GR de PRÁCTICUM EN LA ESPECIALIDAD DE INGLÉS"/>
    <s v="2S"/>
    <n v="16605769"/>
    <s v="LACALLE"/>
    <s v="PALACIOS"/>
    <s v="MIGUEL"/>
    <s v="milacall"/>
    <s v="miguel.lacalle@unirioja.es"/>
    <n v="1.4"/>
    <n v="1.4"/>
    <n v="536"/>
    <s v="PROFESOR INTERINO"/>
    <s v="C01"/>
    <s v="TIEMPO COMPLETO"/>
    <s v="2017-09-15 00:00:00.0"/>
    <s v="null"/>
    <s v="PI101259"/>
    <s v="PROFESOR CONTRATADO INTERINO"/>
    <s v="R107"/>
    <x v="6"/>
    <n v="345"/>
    <s v="FILOLOGÍA INGLESA"/>
  </r>
  <r>
    <x v="33"/>
    <x v="6"/>
    <n v="264401000"/>
    <s v="264401R"/>
    <s v="GRUPO-A"/>
    <n v="16620378"/>
    <s v="Prácticum en la especialidad de Inglés"/>
    <s v="GR"/>
    <s v="GRUPO REDUCIDO"/>
    <s v="264401R"/>
    <s v="CT/CT DE PRÁCTICUM EN LENGUA EXTRANJERA / TRABAJO FIN MÁSTER"/>
    <s v="GRUPO-A"/>
    <s v="GR de PRÁCTICUM EN LA ESPECIALIDAD DE INGLÉS"/>
    <s v="2S"/>
    <n v="16620378"/>
    <s v="MATEO"/>
    <s v="MENDAZA"/>
    <s v="RAQUEL"/>
    <s v="ramatem"/>
    <s v="raquel.mateo@unirioja.es"/>
    <n v="2.1"/>
    <n v="2.1"/>
    <n v="536"/>
    <s v="PROFESOR INTERINO"/>
    <s v="C01"/>
    <s v="TIEMPO COMPLETO"/>
    <s v="2018-09-18 00:00:00.0"/>
    <s v="2019-09-14 00:00:00.0"/>
    <s v="PI101415"/>
    <s v="PROFESOR CONTRATADO INTERINO"/>
    <s v="R107"/>
    <x v="6"/>
    <n v="345"/>
    <s v="FILOLOGÍA INGLESA"/>
  </r>
  <r>
    <x v="33"/>
    <x v="6"/>
    <n v="264401000"/>
    <s v="264401R"/>
    <s v="GRUPO-A"/>
    <n v="16626763"/>
    <s v="Prácticum en la especialidad de Inglés"/>
    <s v="GR"/>
    <s v="GRUPO REDUCIDO"/>
    <s v="264401R"/>
    <s v="CT/CT DE PRÁCTICUM EN LENGUA EXTRANJERA / TRABAJO FIN MÁSTER"/>
    <s v="GRUPO-A"/>
    <s v="GR de PRÁCTICUM EN LA ESPECIALIDAD DE INGLÉS"/>
    <s v="2S"/>
    <n v="16626763"/>
    <s v="OJANGUREN"/>
    <s v="LÓPEZ"/>
    <s v="ANA ELVIRA"/>
    <s v="anojangu"/>
    <s v="ana-elvira.ojanguren@unirioja.es"/>
    <n v="0.7"/>
    <n v="0.7"/>
    <n v="536"/>
    <s v="PROFESOR INTERINO"/>
    <s v="C01"/>
    <s v="TIEMPO COMPLETO"/>
    <s v="2019-01-29 00:00:00.0"/>
    <s v="null"/>
    <s v="PI101370"/>
    <s v="PROFESOR CONTRATADO INTERINO"/>
    <s v="R107"/>
    <x v="6"/>
    <n v="345"/>
    <s v="FILOLOGÍA INGLESA"/>
  </r>
  <r>
    <x v="33"/>
    <x v="6"/>
    <n v="264401000"/>
    <s v="264401R"/>
    <s v="GRUPO-A"/>
    <n v="32877122"/>
    <s v="Prácticum en la especialidad de Inglés"/>
    <s v="GR"/>
    <s v="GRUPO REDUCIDO"/>
    <s v="264401R"/>
    <s v="CT/CT DE PRÁCTICUM EN LENGUA EXTRANJERA / TRABAJO FIN MÁSTER"/>
    <s v="GRUPO-A"/>
    <s v="GR de PRÁCTICUM EN LA ESPECIALIDAD DE INGLÉS"/>
    <s v="2S"/>
    <n v="32877122"/>
    <s v="CANGA"/>
    <s v="ALONSO"/>
    <s v="ANDRÉS"/>
    <s v="ancanga"/>
    <s v="andres.canga@unirioja.es"/>
    <n v="2.1"/>
    <n v="2.1"/>
    <n v="504"/>
    <s v="PROFESOR TITULAR UNIVERSIDAD"/>
    <s v="C01"/>
    <s v="TIEMPO COMPLETO"/>
    <s v="2009-09-29 00:00:00.0"/>
    <s v="null"/>
    <s v="DF100243"/>
    <s v="PROFESOR TITULAR DE UNIVERSIDAD"/>
    <s v="R107"/>
    <x v="6"/>
    <n v="345"/>
    <s v="FILOLOGÍA INGLESA"/>
  </r>
  <r>
    <x v="33"/>
    <x v="6"/>
    <n v="264401000"/>
    <s v="264401R"/>
    <s v="GRUPO-A"/>
    <n v="47106053"/>
    <s v="Prácticum en la especialidad de Inglés"/>
    <s v="GR"/>
    <s v="GRUPO REDUCIDO"/>
    <s v="264401R"/>
    <s v="CT/CT DE PRÁCTICUM EN LENGUA EXTRANJERA / TRABAJO FIN MÁSTER"/>
    <s v="GRUPO-A"/>
    <s v="GR de PRÁCTICUM EN LA ESPECIALIDAD DE INGLÉS"/>
    <s v="2S"/>
    <n v="47106053"/>
    <s v="FIDALGO"/>
    <s v="ALLO"/>
    <s v="LUISA"/>
    <s v="lufidalg"/>
    <s v="luisa.fidalgoa@unirioja.es"/>
    <n v="2.1"/>
    <n v="2.1"/>
    <n v="536"/>
    <s v="PROFESOR INTERINO"/>
    <s v="C01"/>
    <s v="TIEMPO COMPLETO"/>
    <s v="2017-09-15 00:00:00.0"/>
    <s v="null"/>
    <s v="PI101261"/>
    <s v="PROFESOR CONTRATADO INTERINO"/>
    <s v="R107"/>
    <x v="6"/>
    <n v="345"/>
    <s v="FILOLOGÍA INGLESA"/>
  </r>
  <r>
    <x v="33"/>
    <x v="6"/>
    <n v="264401000"/>
    <s v="264401R"/>
    <s v="GRUPO-A"/>
    <n v="50842132"/>
    <s v="Prácticum en la especialidad de Inglés"/>
    <s v="GR"/>
    <s v="GRUPO REDUCIDO"/>
    <s v="264401R"/>
    <s v="CT/CT DE PRÁCTICUM EN LENGUA EXTRANJERA / TRABAJO FIN MÁSTER"/>
    <s v="GRUPO-A"/>
    <s v="GR de PRÁCTICUM EN LA ESPECIALIDAD DE INGLÉS"/>
    <s v="2S"/>
    <n v="50842132"/>
    <s v="GAVELA"/>
    <s v="GARCÍA"/>
    <s v="DELIA DEL PILAR"/>
    <s v="degavela"/>
    <s v="delia.gavela@unirioja.es"/>
    <n v="0"/>
    <n v="0"/>
    <n v="504"/>
    <s v="PROFESOR TITULAR UNIVERSIDAD"/>
    <s v="C01"/>
    <s v="TIEMPO COMPLETO"/>
    <s v="2017-09-15 00:00:00.0"/>
    <s v="null"/>
    <s v="DF100302"/>
    <s v="PROFESOR TITULAR DE UNIVERSIDAD"/>
    <s v="R106"/>
    <x v="5"/>
    <n v="195"/>
    <s v="DIDÁCTICA DE LA LENGUA Y LA LITERATURA"/>
  </r>
  <r>
    <x v="33"/>
    <x v="6"/>
    <n v="264401000"/>
    <s v="264401R"/>
    <s v="GRUPO-A"/>
    <n v="72692212"/>
    <s v="Prácticum en la especialidad de Inglés"/>
    <s v="GR"/>
    <s v="GRUPO REDUCIDO"/>
    <s v="264401R"/>
    <s v="CT/CT DE PRÁCTICUM EN LENGUA EXTRANJERA / TRABAJO FIN MÁSTER"/>
    <s v="GRUPO-A"/>
    <s v="GR de PRÁCTICUM EN LA ESPECIALIDAD DE INGLÉS"/>
    <s v="2S"/>
    <n v="72692212"/>
    <s v="IZA"/>
    <s v="ERVITI"/>
    <s v="ANEIDER"/>
    <s v="aniza"/>
    <s v="aneider.izae@unirioja.es"/>
    <n v="2.1"/>
    <n v="2.1"/>
    <n v="536"/>
    <s v="PROFESOR INTERINO"/>
    <s v="C01"/>
    <s v="TIEMPO COMPLETO"/>
    <s v="2015-12-22 00:00:00.0"/>
    <s v="null"/>
    <s v="PI101034"/>
    <s v="PROFESOR CONTRATADO INTERINO"/>
    <s v="R107"/>
    <x v="6"/>
    <n v="345"/>
    <s v="FILOLOGÍA INGLESA"/>
  </r>
  <r>
    <x v="33"/>
    <x v="6"/>
    <n v="264501000"/>
    <s v="264501G"/>
    <s v="GRUPO-A"/>
    <n v="50842132"/>
    <s v="Trabajo fin de máster en Inglés"/>
    <s v="GG"/>
    <s v="GRUPO GRANDE"/>
    <s v="264501G"/>
    <s v="TRABAJO FIN DE MÁSTER"/>
    <s v="GRUPO-A"/>
    <s v="GRUPO DE MATRICULA TRABAJO FIN DE MÁSTER"/>
    <s v="I"/>
    <n v="50842132"/>
    <s v="GAVELA"/>
    <s v="GARCÍA"/>
    <s v="DELIA DEL PILAR"/>
    <s v="degavela"/>
    <s v="delia.gavela@unirioja.es"/>
    <n v="0"/>
    <n v="0"/>
    <n v="504"/>
    <s v="PROFESOR TITULAR UNIVERSIDAD"/>
    <s v="C01"/>
    <s v="TIEMPO COMPLETO"/>
    <s v="2017-09-15 00:00:00.0"/>
    <s v="null"/>
    <s v="DF100302"/>
    <s v="PROFESOR TITULAR DE UNIVERSIDAD"/>
    <s v="R106"/>
    <x v="5"/>
    <n v="195"/>
    <s v="DIDÁCTICA DE LA LENGUA Y LA LITERATURA"/>
  </r>
  <r>
    <x v="34"/>
    <x v="6"/>
    <n v="265204000"/>
    <s v="265204G"/>
    <s v="GRUPO-A"/>
    <n v="16603653"/>
    <s v="Complementos para la formación disciplinar. Lengua Castellana y Literatura"/>
    <s v="GG"/>
    <s v="GRUPO GRANDE"/>
    <s v="265204G"/>
    <s v="GG COMPLEMENTOS PARA LA FORMACIÓN DISCIPLINAR: LENGUA CASTELLANA Y LITERATU"/>
    <s v="GRUPO-A"/>
    <s v="GG de Complementos para la formación disciplinar. Lengua Castellana y Liter"/>
    <s v="1S"/>
    <n v="16603653"/>
    <s v="LÁZARO"/>
    <s v="NISO"/>
    <s v="REBECA"/>
    <s v="relazaro"/>
    <s v="rebeca.lazaro@unirioja.es"/>
    <n v="3"/>
    <n v="3"/>
    <n v="536"/>
    <s v="PROFESOR INTERINO"/>
    <s v="C01"/>
    <s v="TIEMPO COMPLETO"/>
    <s v="2016-09-15 00:00:00.0"/>
    <s v="null"/>
    <s v="PI101114"/>
    <s v="PROFESOR CONTRATADO INTERINO"/>
    <s v="R106"/>
    <x v="5"/>
    <n v="195"/>
    <s v="DIDÁCTICA DE LA LENGUA Y LA LITERATURA"/>
  </r>
  <r>
    <x v="34"/>
    <x v="6"/>
    <n v="265204000"/>
    <s v="265204G"/>
    <s v="GRUPO-A"/>
    <n v="44445308"/>
    <s v="Complementos para la formación disciplinar. Lengua Castellana y Literatura"/>
    <s v="GG"/>
    <s v="GRUPO GRANDE"/>
    <s v="265204G"/>
    <s v="GG COMPLEMENTOS PARA LA FORMACIÓN DISCIPLINAR: LENGUA CASTELLANA Y LITERATU"/>
    <s v="GRUPO-A"/>
    <s v="GG de Complementos para la formación disciplinar. Lengua Castellana y Liter"/>
    <s v="1S"/>
    <n v="44445308"/>
    <s v="VILA"/>
    <s v="CARNEIRO"/>
    <s v="ZAIDA"/>
    <s v="zavila"/>
    <s v="zaida.vila@unirioja.es"/>
    <n v="0"/>
    <n v="0"/>
    <n v="536"/>
    <s v="PROFESOR INTERINO"/>
    <s v="C01"/>
    <s v="TIEMPO COMPLETO"/>
    <s v="2013-09-16 00:00:00.0"/>
    <s v="2019-01-28 00:00:00.0"/>
    <s v="PI100911"/>
    <s v="PROFESOR CONTRATADO INTERINO"/>
    <s v="R106"/>
    <x v="5"/>
    <n v="195"/>
    <s v="DIDÁCTICA DE LA LENGUA Y LA LITERATURA"/>
  </r>
  <r>
    <x v="34"/>
    <x v="6"/>
    <n v="265204000"/>
    <s v="265204R"/>
    <s v="GRUPO-A1"/>
    <n v="16603653"/>
    <s v="Complementos para la formación disciplinar. Lengua Castellana y Literatura"/>
    <s v="GR"/>
    <s v="GRUPO REDUCIDO"/>
    <s v="265204R"/>
    <s v="GR DE COMPLEMENTOS PARA LA FORMACIÓN DISCIPLINAR: LENGUA CASTELLANA Y LITER"/>
    <s v="GRUPO-A1"/>
    <s v="GR de COMPLEMENTOS PARA LA FORMACIÓN DISCIPLINAR"/>
    <s v="1S"/>
    <n v="16603653"/>
    <s v="LÁZARO"/>
    <s v="NISO"/>
    <s v="REBECA"/>
    <s v="relazaro"/>
    <s v="rebeca.lazaro@unirioja.es"/>
    <n v="3"/>
    <n v="3"/>
    <n v="536"/>
    <s v="PROFESOR INTERINO"/>
    <s v="C01"/>
    <s v="TIEMPO COMPLETO"/>
    <s v="2016-09-15 00:00:00.0"/>
    <s v="null"/>
    <s v="PI101114"/>
    <s v="PROFESOR CONTRATADO INTERINO"/>
    <s v="R106"/>
    <x v="5"/>
    <n v="195"/>
    <s v="DIDÁCTICA DE LA LENGUA Y LA LITERATURA"/>
  </r>
  <r>
    <x v="34"/>
    <x v="6"/>
    <n v="265205000"/>
    <s v="265205G"/>
    <s v="GRUPO-A"/>
    <n v="16535214"/>
    <s v="Aprendizaje y enseñanza de la Lengua Castellana y Literatura"/>
    <s v="GG"/>
    <s v="GRUPO GRANDE"/>
    <s v="265205G"/>
    <s v="GG APRENDIZAJE Y ENSEÑANZA DE LA LENGUA CASTELLANA Y LITERATURA"/>
    <s v="GRUPO-A"/>
    <s v="GG de Aprendizaje y enseñanza de la Lengua Castellana y Literatura"/>
    <s v="AN"/>
    <n v="16535214"/>
    <s v="MARTÍNEZ"/>
    <s v="EZQUERRO"/>
    <s v="AURORA"/>
    <s v="aumarte"/>
    <s v="aurora.martinez@unirioja.es"/>
    <n v="4.5"/>
    <n v="4.5"/>
    <n v="504"/>
    <s v="PROFESOR TITULAR UNIVERSIDAD"/>
    <s v="C01"/>
    <s v="TIEMPO COMPLETO"/>
    <s v="2011-09-01 00:00:00.0"/>
    <s v="null"/>
    <s v="DF100303"/>
    <s v="PROFESOR TITULAR DE UNIVERSIDAD"/>
    <s v="R106"/>
    <x v="5"/>
    <n v="195"/>
    <s v="DIDÁCTICA DE LA LENGUA Y LA LITERATURA"/>
  </r>
  <r>
    <x v="34"/>
    <x v="6"/>
    <n v="265205000"/>
    <s v="265205G"/>
    <s v="GRUPO-A"/>
    <n v="33437205"/>
    <s v="Aprendizaje y enseñanza de la Lengua Castellana y Literatura"/>
    <s v="GG"/>
    <s v="GRUPO GRANDE"/>
    <s v="265205G"/>
    <s v="GG APRENDIZAJE Y ENSEÑANZA DE LA LENGUA CASTELLANA Y LITERATURA"/>
    <s v="GRUPO-A"/>
    <s v="GG de Aprendizaje y enseñanza de la Lengua Castellana y Literatura"/>
    <s v="AN"/>
    <n v="33437205"/>
    <s v="ESCUDERO"/>
    <s v="BAZTAN"/>
    <s v="JUAN MANUEL"/>
    <s v="juescude"/>
    <s v="juan-manuel.escudero@unirioja.es"/>
    <n v="1"/>
    <n v="1"/>
    <n v="534"/>
    <s v="CONTRATADO DOCTOR -TIPO 1"/>
    <s v="C01"/>
    <s v="TIEMPO COMPLETO"/>
    <s v="2019-02-01 00:00:00.0"/>
    <s v="null"/>
    <s v="PI100711"/>
    <s v="PROFESOR CONTRATADO DOCTOR -TIPO 1"/>
    <s v="R106"/>
    <x v="5"/>
    <n v="195"/>
    <s v="DIDÁCTICA DE LA LENGUA Y LA LITERATURA"/>
  </r>
  <r>
    <x v="34"/>
    <x v="6"/>
    <n v="265205000"/>
    <s v="265205G"/>
    <s v="GRUPO-A"/>
    <n v="50842132"/>
    <s v="Aprendizaje y enseñanza de la Lengua Castellana y Literatura"/>
    <s v="GG"/>
    <s v="GRUPO GRANDE"/>
    <s v="265205G"/>
    <s v="GG APRENDIZAJE Y ENSEÑANZA DE LA LENGUA CASTELLANA Y LITERATURA"/>
    <s v="GRUPO-A"/>
    <s v="GG de Aprendizaje y enseñanza de la Lengua Castellana y Literatura"/>
    <s v="AN"/>
    <n v="50842132"/>
    <s v="GAVELA"/>
    <s v="GARCÍA"/>
    <s v="DELIA DEL PILAR"/>
    <s v="degavela"/>
    <s v="delia.gavela@unirioja.es"/>
    <n v="2"/>
    <n v="2"/>
    <n v="504"/>
    <s v="PROFESOR TITULAR UNIVERSIDAD"/>
    <s v="C01"/>
    <s v="TIEMPO COMPLETO"/>
    <s v="2017-09-15 00:00:00.0"/>
    <s v="null"/>
    <s v="DF100302"/>
    <s v="PROFESOR TITULAR DE UNIVERSIDAD"/>
    <s v="R106"/>
    <x v="5"/>
    <n v="195"/>
    <s v="DIDÁCTICA DE LA LENGUA Y LA LITERATURA"/>
  </r>
  <r>
    <x v="34"/>
    <x v="6"/>
    <n v="265205000"/>
    <s v="265205R"/>
    <s v="GRUPO-A1"/>
    <n v="16535214"/>
    <s v="Aprendizaje y enseñanza de la Lengua Castellana y Literatura"/>
    <s v="GR"/>
    <s v="GRUPO REDUCIDO"/>
    <s v="265205R"/>
    <s v="GR DE APRENDIZAJE Y ENSEÑANZA DE LA LENGUA CASTELLANA Y LITERATURA"/>
    <s v="GRUPO-A1"/>
    <s v="GR de APRENDIZAJE Y ENSEÑANZA DE LA LENGUA CASTELLANA Y LA LITERATURA"/>
    <s v="AN"/>
    <n v="16535214"/>
    <s v="MARTÍNEZ"/>
    <s v="EZQUERRO"/>
    <s v="AURORA"/>
    <s v="aumarte"/>
    <s v="aurora.martinez@unirioja.es"/>
    <n v="4"/>
    <n v="4"/>
    <n v="504"/>
    <s v="PROFESOR TITULAR UNIVERSIDAD"/>
    <s v="C01"/>
    <s v="TIEMPO COMPLETO"/>
    <s v="2011-09-01 00:00:00.0"/>
    <s v="null"/>
    <s v="DF100303"/>
    <s v="PROFESOR TITULAR DE UNIVERSIDAD"/>
    <s v="R106"/>
    <x v="5"/>
    <n v="195"/>
    <s v="DIDÁCTICA DE LA LENGUA Y LA LITERATURA"/>
  </r>
  <r>
    <x v="34"/>
    <x v="6"/>
    <n v="265205000"/>
    <s v="265205R"/>
    <s v="GRUPO-A1"/>
    <n v="33437205"/>
    <s v="Aprendizaje y enseñanza de la Lengua Castellana y Literatura"/>
    <s v="GR"/>
    <s v="GRUPO REDUCIDO"/>
    <s v="265205R"/>
    <s v="GR DE APRENDIZAJE Y ENSEÑANZA DE LA LENGUA CASTELLANA Y LITERATURA"/>
    <s v="GRUPO-A1"/>
    <s v="GR de APRENDIZAJE Y ENSEÑANZA DE LA LENGUA CASTELLANA Y LA LITERATURA"/>
    <s v="AN"/>
    <n v="33437205"/>
    <s v="ESCUDERO"/>
    <s v="BAZTAN"/>
    <s v="JUAN MANUEL"/>
    <s v="juescude"/>
    <s v="juan-manuel.escudero@unirioja.es"/>
    <n v="1.5"/>
    <n v="1.5"/>
    <n v="534"/>
    <s v="CONTRATADO DOCTOR -TIPO 1"/>
    <s v="C01"/>
    <s v="TIEMPO COMPLETO"/>
    <s v="2019-02-01 00:00:00.0"/>
    <s v="null"/>
    <s v="PI100711"/>
    <s v="PROFESOR CONTRATADO DOCTOR -TIPO 1"/>
    <s v="R106"/>
    <x v="5"/>
    <n v="195"/>
    <s v="DIDÁCTICA DE LA LENGUA Y LA LITERATURA"/>
  </r>
  <r>
    <x v="34"/>
    <x v="6"/>
    <n v="265205000"/>
    <s v="265205R"/>
    <s v="GRUPO-A1"/>
    <n v="50842132"/>
    <s v="Aprendizaje y enseñanza de la Lengua Castellana y Literatura"/>
    <s v="GR"/>
    <s v="GRUPO REDUCIDO"/>
    <s v="265205R"/>
    <s v="GR DE APRENDIZAJE Y ENSEÑANZA DE LA LENGUA CASTELLANA Y LITERATURA"/>
    <s v="GRUPO-A1"/>
    <s v="GR de APRENDIZAJE Y ENSEÑANZA DE LA LENGUA CASTELLANA Y LA LITERATURA"/>
    <s v="AN"/>
    <n v="50842132"/>
    <s v="GAVELA"/>
    <s v="GARCÍA"/>
    <s v="DELIA DEL PILAR"/>
    <s v="degavela"/>
    <s v="delia.gavela@unirioja.es"/>
    <n v="2"/>
    <n v="2"/>
    <n v="504"/>
    <s v="PROFESOR TITULAR UNIVERSIDAD"/>
    <s v="C01"/>
    <s v="TIEMPO COMPLETO"/>
    <s v="2017-09-15 00:00:00.0"/>
    <s v="null"/>
    <s v="DF100302"/>
    <s v="PROFESOR TITULAR DE UNIVERSIDAD"/>
    <s v="R106"/>
    <x v="5"/>
    <n v="195"/>
    <s v="DIDÁCTICA DE LA LENGUA Y LA LITERATURA"/>
  </r>
  <r>
    <x v="34"/>
    <x v="6"/>
    <n v="265206000"/>
    <s v="265206G"/>
    <s v="GRUPO-A"/>
    <n v="16603653"/>
    <s v="Innovación docente e iniciación a la investigación educativa. Lengua Castellana y Literatura"/>
    <s v="GG"/>
    <s v="GRUPO GRANDE"/>
    <s v="265206G"/>
    <s v="GG INNOVACIÓN DOCENTE E INICIACIÓN A LA INVESTIGACIÓN EDUCATIVA. LENGUA CAS"/>
    <s v="GRUPO-A"/>
    <s v="GG de Innovación docente e iniciación a la investigación educativa. Lengua"/>
    <s v="2S"/>
    <n v="16603653"/>
    <s v="LÁZARO"/>
    <s v="NISO"/>
    <s v="REBECA"/>
    <s v="relazaro"/>
    <s v="rebeca.lazaro@unirioja.es"/>
    <n v="3"/>
    <n v="3"/>
    <n v="536"/>
    <s v="PROFESOR INTERINO"/>
    <s v="C01"/>
    <s v="TIEMPO COMPLETO"/>
    <s v="2016-09-15 00:00:00.0"/>
    <s v="null"/>
    <s v="PI101114"/>
    <s v="PROFESOR CONTRATADO INTERINO"/>
    <s v="R106"/>
    <x v="5"/>
    <n v="195"/>
    <s v="DIDÁCTICA DE LA LENGUA Y LA LITERATURA"/>
  </r>
  <r>
    <x v="34"/>
    <x v="6"/>
    <n v="265206000"/>
    <s v="265206R"/>
    <s v="GRUPO-A1"/>
    <n v="16603653"/>
    <s v="Innovación docente e iniciación a la investigación educativa. Lengua Castellana y Literatura"/>
    <s v="GR"/>
    <s v="GRUPO REDUCIDO"/>
    <s v="265206R"/>
    <s v="GR DE INNOVACIÓN DOCENTE E INICIACIÓN A LA INVESTIGACIÓN EDUCATIVA. LENGUA"/>
    <s v="GRUPO-A1"/>
    <s v="GR de INNOVACIÓN DOCENTE E INICIACIÓN A LA INVESTIGACIÓN EDUCATIVA"/>
    <s v="2S"/>
    <n v="16603653"/>
    <s v="LÁZARO"/>
    <s v="NISO"/>
    <s v="REBECA"/>
    <s v="relazaro"/>
    <s v="rebeca.lazaro@unirioja.es"/>
    <n v="3"/>
    <n v="3"/>
    <n v="536"/>
    <s v="PROFESOR INTERINO"/>
    <s v="C01"/>
    <s v="TIEMPO COMPLETO"/>
    <s v="2016-09-15 00:00:00.0"/>
    <s v="null"/>
    <s v="PI101114"/>
    <s v="PROFESOR CONTRATADO INTERINO"/>
    <s v="R106"/>
    <x v="5"/>
    <n v="195"/>
    <s v="DIDÁCTICA DE LA LENGUA Y LA LITERATURA"/>
  </r>
  <r>
    <x v="34"/>
    <x v="6"/>
    <n v="265401000"/>
    <s v="265401R"/>
    <s v="GRUPO-A"/>
    <n v="16535214"/>
    <s v="Prácticum en la especialidad de Lengua Castellana y Literatura"/>
    <s v="GR"/>
    <s v="GRUPO REDUCIDO"/>
    <s v="265401R"/>
    <s v="GR DE PRÁCTICUM EN LENGUA CASTELLANA Y LITERATURA / TRABAJO FIN MÁSTER"/>
    <s v="GRUPO-A"/>
    <s v="GR de PRÁCTICUM EN LA ESPECIALIDAD DE LENGUA CASTELLANA Y LITERATURA"/>
    <s v="2S"/>
    <n v="16535214"/>
    <s v="MARTÍNEZ"/>
    <s v="EZQUERRO"/>
    <s v="AURORA"/>
    <s v="aumarte"/>
    <s v="aurora.martinez@unirioja.es"/>
    <n v="2.1"/>
    <n v="2.1"/>
    <n v="504"/>
    <s v="PROFESOR TITULAR UNIVERSIDAD"/>
    <s v="C01"/>
    <s v="TIEMPO COMPLETO"/>
    <s v="2011-09-01 00:00:00.0"/>
    <s v="null"/>
    <s v="DF100303"/>
    <s v="PROFESOR TITULAR DE UNIVERSIDAD"/>
    <s v="R106"/>
    <x v="5"/>
    <n v="195"/>
    <s v="DIDÁCTICA DE LA LENGUA Y LA LITERATURA"/>
  </r>
  <r>
    <x v="34"/>
    <x v="6"/>
    <n v="265401000"/>
    <s v="265401R"/>
    <s v="GRUPO-A"/>
    <n v="16556358"/>
    <s v="Prácticum en la especialidad de Lengua Castellana y Literatura"/>
    <s v="GR"/>
    <s v="GRUPO REDUCIDO"/>
    <s v="265401R"/>
    <s v="GR DE PRÁCTICUM EN LENGUA CASTELLANA Y LITERATURA / TRABAJO FIN MÁSTER"/>
    <s v="GRUPO-A"/>
    <s v="GR de PRÁCTICUM EN LA ESPECIALIDAD DE LENGUA CASTELLANA Y LITERATURA"/>
    <s v="2S"/>
    <n v="16556358"/>
    <s v="SILVESTRE"/>
    <s v="SALAS"/>
    <s v="MARÍA DEL SOL"/>
    <s v="masilves"/>
    <s v="marysol.silvestre@unirioja.es"/>
    <n v="2.1"/>
    <n v="2.1"/>
    <n v="536"/>
    <s v="PROFESOR INTERINO"/>
    <s v="C01"/>
    <s v="TIEMPO COMPLETO"/>
    <s v="2013-09-16 00:00:00.0"/>
    <s v="null"/>
    <s v="PI100910"/>
    <s v="PROFESOR CONTRATADO INTERINO"/>
    <s v="R106"/>
    <x v="5"/>
    <n v="195"/>
    <s v="DIDÁCTICA DE LA LENGUA Y LA LITERATURA"/>
  </r>
  <r>
    <x v="34"/>
    <x v="6"/>
    <n v="265401000"/>
    <s v="265401R"/>
    <s v="GRUPO-A"/>
    <n v="16581906"/>
    <s v="Prácticum en la especialidad de Lengua Castellana y Literatura"/>
    <s v="GR"/>
    <s v="GRUPO REDUCIDO"/>
    <s v="265401R"/>
    <s v="GR DE PRÁCTICUM EN LENGUA CASTELLANA Y LITERATURA / TRABAJO FIN MÁSTER"/>
    <s v="GRUPO-A"/>
    <s v="GR de PRÁCTICUM EN LA ESPECIALIDAD DE LENGUA CASTELLANA Y LITERATURA"/>
    <s v="2S"/>
    <n v="16581906"/>
    <s v="SAMPEDRO"/>
    <s v="PASCUAL"/>
    <s v="SIMÓN"/>
    <s v="sisamped"/>
    <s v="simon.sampedro@unirioja.es"/>
    <n v="0.7"/>
    <n v="0.7"/>
    <n v="536"/>
    <s v="PROFESOR INTERINO"/>
    <s v="C01"/>
    <s v="TIEMPO COMPLETO"/>
    <s v="2018-09-17 00:00:00.0"/>
    <s v="null"/>
    <s v="PI101363"/>
    <s v="PROFESOR CONTRATADO INTERINO TC"/>
    <s v="R106"/>
    <x v="5"/>
    <n v="195"/>
    <s v="DIDÁCTICA DE LA LENGUA Y LA LITERATURA"/>
  </r>
  <r>
    <x v="34"/>
    <x v="6"/>
    <n v="265401000"/>
    <s v="265401R"/>
    <s v="GRUPO-A"/>
    <n v="16603653"/>
    <s v="Prácticum en la especialidad de Lengua Castellana y Literatura"/>
    <s v="GR"/>
    <s v="GRUPO REDUCIDO"/>
    <s v="265401R"/>
    <s v="GR DE PRÁCTICUM EN LENGUA CASTELLANA Y LITERATURA / TRABAJO FIN MÁSTER"/>
    <s v="GRUPO-A"/>
    <s v="GR de PRÁCTICUM EN LA ESPECIALIDAD DE LENGUA CASTELLANA Y LITERATURA"/>
    <s v="2S"/>
    <n v="16603653"/>
    <s v="LÁZARO"/>
    <s v="NISO"/>
    <s v="REBECA"/>
    <s v="relazaro"/>
    <s v="rebeca.lazaro@unirioja.es"/>
    <n v="2.8"/>
    <n v="2.8"/>
    <n v="536"/>
    <s v="PROFESOR INTERINO"/>
    <s v="C01"/>
    <s v="TIEMPO COMPLETO"/>
    <s v="2016-09-15 00:00:00.0"/>
    <s v="null"/>
    <s v="PI101114"/>
    <s v="PROFESOR CONTRATADO INTERINO"/>
    <s v="R106"/>
    <x v="5"/>
    <n v="195"/>
    <s v="DIDÁCTICA DE LA LENGUA Y LA LITERATURA"/>
  </r>
  <r>
    <x v="34"/>
    <x v="6"/>
    <n v="265401000"/>
    <s v="265401R"/>
    <s v="GRUPO-A"/>
    <n v="33437205"/>
    <s v="Prácticum en la especialidad de Lengua Castellana y Literatura"/>
    <s v="GR"/>
    <s v="GRUPO REDUCIDO"/>
    <s v="265401R"/>
    <s v="GR DE PRÁCTICUM EN LENGUA CASTELLANA Y LITERATURA / TRABAJO FIN MÁSTER"/>
    <s v="GRUPO-A"/>
    <s v="GR de PRÁCTICUM EN LA ESPECIALIDAD DE LENGUA CASTELLANA Y LITERATURA"/>
    <s v="2S"/>
    <n v="33437205"/>
    <s v="ESCUDERO"/>
    <s v="BAZTAN"/>
    <s v="JUAN MANUEL"/>
    <s v="juescude"/>
    <s v="juan-manuel.escudero@unirioja.es"/>
    <n v="2.8"/>
    <n v="2.8"/>
    <n v="534"/>
    <s v="CONTRATADO DOCTOR -TIPO 1"/>
    <s v="C01"/>
    <s v="TIEMPO COMPLETO"/>
    <s v="2019-02-01 00:00:00.0"/>
    <s v="null"/>
    <s v="PI100711"/>
    <s v="PROFESOR CONTRATADO DOCTOR -TIPO 1"/>
    <s v="R106"/>
    <x v="5"/>
    <n v="195"/>
    <s v="DIDÁCTICA DE LA LENGUA Y LA LITERATURA"/>
  </r>
  <r>
    <x v="34"/>
    <x v="6"/>
    <n v="265401000"/>
    <s v="265401R"/>
    <s v="GRUPO-A"/>
    <n v="50842132"/>
    <s v="Prácticum en la especialidad de Lengua Castellana y Literatura"/>
    <s v="GR"/>
    <s v="GRUPO REDUCIDO"/>
    <s v="265401R"/>
    <s v="GR DE PRÁCTICUM EN LENGUA CASTELLANA Y LITERATURA / TRABAJO FIN MÁSTER"/>
    <s v="GRUPO-A"/>
    <s v="GR de PRÁCTICUM EN LA ESPECIALIDAD DE LENGUA CASTELLANA Y LITERATURA"/>
    <s v="2S"/>
    <n v="50842132"/>
    <s v="GAVELA"/>
    <s v="GARCÍA"/>
    <s v="DELIA DEL PILAR"/>
    <s v="degavela"/>
    <s v="delia.gavela@unirioja.es"/>
    <n v="4.9000000000000004"/>
    <n v="4.9000000000000004"/>
    <n v="504"/>
    <s v="PROFESOR TITULAR UNIVERSIDAD"/>
    <s v="C01"/>
    <s v="TIEMPO COMPLETO"/>
    <s v="2017-09-15 00:00:00.0"/>
    <s v="null"/>
    <s v="DF100302"/>
    <s v="PROFESOR TITULAR DE UNIVERSIDAD"/>
    <s v="R106"/>
    <x v="5"/>
    <n v="195"/>
    <s v="DIDÁCTICA DE LA LENGUA Y LA LITERATURA"/>
  </r>
  <r>
    <x v="34"/>
    <x v="6"/>
    <n v="265501000"/>
    <s v="265501G"/>
    <s v="GRUPO-A"/>
    <n v="50842132"/>
    <s v="Trabajo fin de máster en Lengua Castellana y Literatura"/>
    <s v="GG"/>
    <s v="GRUPO GRANDE"/>
    <s v="265501G"/>
    <s v="TRABAJO FIN DE MÁSTER"/>
    <s v="GRUPO-A"/>
    <s v="GRUPO DE MATRICULA TRABAJO FIN DE MÁSTER"/>
    <s v="I"/>
    <n v="50842132"/>
    <s v="GAVELA"/>
    <s v="GARCÍA"/>
    <s v="DELIA DEL PILAR"/>
    <s v="degavela"/>
    <s v="delia.gavela@unirioja.es"/>
    <n v="0"/>
    <n v="0"/>
    <n v="504"/>
    <s v="PROFESOR TITULAR UNIVERSIDAD"/>
    <s v="C01"/>
    <s v="TIEMPO COMPLETO"/>
    <s v="2017-09-15 00:00:00.0"/>
    <s v="null"/>
    <s v="DF100302"/>
    <s v="PROFESOR TITULAR DE UNIVERSIDAD"/>
    <s v="R106"/>
    <x v="5"/>
    <n v="195"/>
    <s v="DIDÁCTICA DE LA LENGUA Y LA LITERATURA"/>
  </r>
  <r>
    <x v="35"/>
    <x v="6"/>
    <n v="266204000"/>
    <s v="266204G"/>
    <s v="GRUPO-A"/>
    <n v="16552126"/>
    <s v="Complementos para la formación disciplinar. Matemáticas"/>
    <s v="GG"/>
    <s v="GRUPO GRANDE"/>
    <s v="266204G"/>
    <s v="GG COMPLEMENTOS PARA LA FORMACIÓN DISCIPLINAR. MATEMÁTICAS"/>
    <s v="GRUPO-A"/>
    <s v="GG de Complementos para la formación disciplinar. Matemáticas"/>
    <s v="1S"/>
    <n v="16552126"/>
    <s v="CASTELLANOS"/>
    <s v="FONSECA"/>
    <s v="ROBERTO"/>
    <s v="rocastel"/>
    <s v="roberto.castellanos@unirioja.es"/>
    <n v="1.5"/>
    <n v="1.5"/>
    <n v="532"/>
    <s v="LABORAL DOCENTE-ASOCIADO"/>
    <s v="P02"/>
    <s v="TIEMPO PARCIAL (2+2 HORAS)"/>
    <s v="2015-09-15 00:00:00.0"/>
    <s v="2019-09-14 00:00:00.0"/>
    <s v="PI101047"/>
    <s v="PROFESOR ASOCIADO"/>
    <s v="R111"/>
    <x v="7"/>
    <n v="200"/>
    <s v="DIDÁCTICA DE LA MATEMÁTICA"/>
  </r>
  <r>
    <x v="35"/>
    <x v="6"/>
    <n v="266204000"/>
    <s v="266204G"/>
    <s v="GRUPO-A"/>
    <n v="17835356"/>
    <s v="Complementos para la formación disciplinar. Matemáticas"/>
    <s v="GG"/>
    <s v="GRUPO GRANDE"/>
    <s v="266204G"/>
    <s v="GG COMPLEMENTOS PARA LA FORMACIÓN DISCIPLINAR. MATEMÁTICAS"/>
    <s v="GRUPO-A"/>
    <s v="GG de Complementos para la formación disciplinar. Matemáticas"/>
    <s v="1S"/>
    <n v="17835356"/>
    <s v="ESPAÑOL"/>
    <s v="GONZÁLEZ"/>
    <s v="LUIS"/>
    <s v="lespanol"/>
    <s v="luis.espanol@unirioja.es"/>
    <n v="1.5"/>
    <n v="1.5"/>
    <n v="504"/>
    <s v="PROFESOR TITULAR UNIVERSIDAD"/>
    <s v="01A"/>
    <s v="TIEMPO COMPLETO AMPLIADO"/>
    <s v="2012-09-01 00:00:00.0"/>
    <s v="null"/>
    <s v="DF32213"/>
    <s v="TITULAR DE UNIVERSIDAD"/>
    <s v="R111"/>
    <x v="7"/>
    <n v="440"/>
    <s v="GEOMETRÍA Y TOPOLOGÍA"/>
  </r>
  <r>
    <x v="35"/>
    <x v="6"/>
    <n v="266204000"/>
    <s v="266204R"/>
    <s v="GRUPO-A1"/>
    <n v="16552126"/>
    <s v="Complementos para la formación disciplinar. Matemáticas"/>
    <s v="GR"/>
    <s v="GRUPO REDUCIDO"/>
    <s v="266204R"/>
    <s v="GR DE COMPLEMENTOS PARA LA FORMACIÓN DISCIPLINAR: LAS MATEMÁTICAS Y EL PROC"/>
    <s v="GRUPO-A1"/>
    <s v="GR de COMPLEMENTOS PARA LA FORMACIÓN DISCIPLINAR"/>
    <s v="1S"/>
    <n v="16552126"/>
    <s v="CASTELLANOS"/>
    <s v="FONSECA"/>
    <s v="ROBERTO"/>
    <s v="rocastel"/>
    <s v="roberto.castellanos@unirioja.es"/>
    <n v="1.5"/>
    <n v="1.5"/>
    <n v="532"/>
    <s v="LABORAL DOCENTE-ASOCIADO"/>
    <s v="P02"/>
    <s v="TIEMPO PARCIAL (2+2 HORAS)"/>
    <s v="2015-09-15 00:00:00.0"/>
    <s v="2019-09-14 00:00:00.0"/>
    <s v="PI101047"/>
    <s v="PROFESOR ASOCIADO"/>
    <s v="R111"/>
    <x v="7"/>
    <n v="200"/>
    <s v="DIDÁCTICA DE LA MATEMÁTICA"/>
  </r>
  <r>
    <x v="35"/>
    <x v="6"/>
    <n v="266204000"/>
    <s v="266204R"/>
    <s v="GRUPO-A1"/>
    <n v="17835356"/>
    <s v="Complementos para la formación disciplinar. Matemáticas"/>
    <s v="GR"/>
    <s v="GRUPO REDUCIDO"/>
    <s v="266204R"/>
    <s v="GR DE COMPLEMENTOS PARA LA FORMACIÓN DISCIPLINAR: LAS MATEMÁTICAS Y EL PROC"/>
    <s v="GRUPO-A1"/>
    <s v="GR de COMPLEMENTOS PARA LA FORMACIÓN DISCIPLINAR"/>
    <s v="1S"/>
    <n v="17835356"/>
    <s v="ESPAÑOL"/>
    <s v="GONZÁLEZ"/>
    <s v="LUIS"/>
    <s v="lespanol"/>
    <s v="luis.espanol@unirioja.es"/>
    <n v="1.5"/>
    <n v="1.5"/>
    <n v="504"/>
    <s v="PROFESOR TITULAR UNIVERSIDAD"/>
    <s v="01A"/>
    <s v="TIEMPO COMPLETO AMPLIADO"/>
    <s v="2012-09-01 00:00:00.0"/>
    <s v="null"/>
    <s v="DF32213"/>
    <s v="TITULAR DE UNIVERSIDAD"/>
    <s v="R111"/>
    <x v="7"/>
    <n v="440"/>
    <s v="GEOMETRÍA Y TOPOLOGÍA"/>
  </r>
  <r>
    <x v="35"/>
    <x v="6"/>
    <n v="266205000"/>
    <s v="266205G"/>
    <s v="GRUPO-A"/>
    <n v="16560638"/>
    <s v="Aprendizaje y enseñanza de las Matemáticas"/>
    <s v="GG"/>
    <s v="GRUPO GRANDE"/>
    <s v="266205G"/>
    <s v="GG APRENDIZAJE Y ENSEÑANZA DE LAS MATEMÁTICAS"/>
    <s v="GRUPO-A"/>
    <s v="GG de Aprendizaje y enseñanza de las Matemáticas"/>
    <s v="AN"/>
    <n v="16560638"/>
    <s v="JIMÉNEZ"/>
    <s v="GESTAL"/>
    <s v="CLARA"/>
    <s v="clajimenez"/>
    <s v="clara.jimenez@unirioja.es"/>
    <n v="5"/>
    <n v="5"/>
    <s v="A-0504"/>
    <s v="PROFESOR TITULAR UNIVERSIDAD"/>
    <s v="C01"/>
    <s v="TIEMPO COMPLETO"/>
    <s v="2010-09-01 00:00:00.0"/>
    <s v="null"/>
    <s v="DF100275"/>
    <s v="PROFESOR TITULAR INTERINO"/>
    <s v="R111"/>
    <x v="7"/>
    <n v="200"/>
    <s v="DIDÁCTICA DE LA MATEMÁTICA"/>
  </r>
  <r>
    <x v="35"/>
    <x v="6"/>
    <n v="266205000"/>
    <s v="266205G"/>
    <s v="GRUPO-A"/>
    <n v="16612389"/>
    <s v="Aprendizaje y enseñanza de las Matemáticas"/>
    <s v="GG"/>
    <s v="GRUPO GRANDE"/>
    <s v="266205G"/>
    <s v="GG APRENDIZAJE Y ENSEÑANZA DE LAS MATEMÁTICAS"/>
    <s v="GRUPO-A"/>
    <s v="GG de Aprendizaje y enseñanza de las Matemáticas"/>
    <s v="AN"/>
    <n v="16612389"/>
    <s v="MAGREÑÁN"/>
    <s v="RUIZ"/>
    <s v="ÁNGEL ALBERTO"/>
    <s v="anmagren"/>
    <s v="angel-alberto.magrenan@unirioja.es"/>
    <n v="2.5"/>
    <n v="2.5"/>
    <n v="536"/>
    <s v="PROFESOR INTERINO"/>
    <s v="C01"/>
    <s v="TIEMPO COMPLETO"/>
    <s v="2018-09-17 00:00:00.0"/>
    <s v="null"/>
    <s v="PI101383"/>
    <s v="PROFESOR CONTRATADO INTERINO"/>
    <s v="R111"/>
    <x v="7"/>
    <n v="200"/>
    <s v="DIDÁCTICA DE LA MATEMÁTICA"/>
  </r>
  <r>
    <x v="35"/>
    <x v="6"/>
    <n v="266205000"/>
    <s v="266205R"/>
    <s v="GRUPO-A1"/>
    <n v="16612389"/>
    <s v="Aprendizaje y enseñanza de las Matemáticas"/>
    <s v="GR"/>
    <s v="GRUPO REDUCIDO"/>
    <s v="266205R"/>
    <s v="GRUPO REDUCIDO DE APRENDIZAJE Y ENSEÑANZA DE LAS MATEMÁTICAS"/>
    <s v="GRUPO-A1"/>
    <s v="GR de APRENDIZAJE Y ENSEÑANZA DE LAS MATEMÁTICAS"/>
    <s v="AN"/>
    <n v="16612389"/>
    <s v="MAGREÑÁN"/>
    <s v="RUIZ"/>
    <s v="ÁNGEL ALBERTO"/>
    <s v="anmagren"/>
    <s v="angel-alberto.magrenan@unirioja.es"/>
    <n v="1.5"/>
    <n v="1.5"/>
    <n v="536"/>
    <s v="PROFESOR INTERINO"/>
    <s v="C01"/>
    <s v="TIEMPO COMPLETO"/>
    <s v="2018-09-17 00:00:00.0"/>
    <s v="null"/>
    <s v="PI101383"/>
    <s v="PROFESOR CONTRATADO INTERINO"/>
    <s v="R111"/>
    <x v="7"/>
    <n v="200"/>
    <s v="DIDÁCTICA DE LA MATEMÁTICA"/>
  </r>
  <r>
    <x v="35"/>
    <x v="6"/>
    <n v="266205000"/>
    <s v="266205R"/>
    <s v="GRUPO-A1"/>
    <n v="43187774"/>
    <s v="Aprendizaje y enseñanza de las Matemáticas"/>
    <s v="GR"/>
    <s v="GRUPO REDUCIDO"/>
    <s v="266205R"/>
    <s v="GRUPO REDUCIDO DE APRENDIZAJE Y ENSEÑANZA DE LAS MATEMÁTICAS"/>
    <s v="GRUPO-A1"/>
    <s v="GR de APRENDIZAJE Y ENSEÑANZA DE LAS MATEMÁTICAS"/>
    <s v="AN"/>
    <n v="43187774"/>
    <s v="ROTGER"/>
    <s v="GARCÍA"/>
    <s v="LUCÍA"/>
    <s v="lurotger"/>
    <s v="lucia.rotger@unirioja.es"/>
    <n v="6"/>
    <n v="6"/>
    <n v="536"/>
    <s v="PROFESOR INTERINO"/>
    <s v="C01"/>
    <s v="TIEMPO COMPLETO"/>
    <s v="2019-02-12 00:00:00.0"/>
    <s v="2019-09-14 00:00:00.0"/>
    <s v="PI101414"/>
    <s v="PROFESOR CONTRADO INTERINO"/>
    <s v="R111"/>
    <x v="7"/>
    <n v="5"/>
    <s v="ÁLGEBRA"/>
  </r>
  <r>
    <x v="35"/>
    <x v="6"/>
    <n v="266206000"/>
    <s v="266206G"/>
    <s v="GRUPO-A"/>
    <n v="16552126"/>
    <s v="Innovación docente e iniciación a la investigación educativa. Matemáticas"/>
    <s v="GG"/>
    <s v="GRUPO GRANDE"/>
    <s v="266206G"/>
    <s v="GG INNOVACIÓN DOCENTE E INICIACIÓN A LA INVESTIGACIÓN EDUCATIVA. MATEMÁTICA"/>
    <s v="GRUPO-A"/>
    <s v="GG de Innovación docente e iniciación a la investigación educativa. Matemát"/>
    <s v="2S"/>
    <n v="16552126"/>
    <s v="CASTELLANOS"/>
    <s v="FONSECA"/>
    <s v="ROBERTO"/>
    <s v="rocastel"/>
    <s v="roberto.castellanos@unirioja.es"/>
    <n v="1.5"/>
    <n v="1.5"/>
    <n v="532"/>
    <s v="LABORAL DOCENTE-ASOCIADO"/>
    <s v="P02"/>
    <s v="TIEMPO PARCIAL (2+2 HORAS)"/>
    <s v="2015-09-15 00:00:00.0"/>
    <s v="2019-09-14 00:00:00.0"/>
    <s v="PI101047"/>
    <s v="PROFESOR ASOCIADO"/>
    <s v="R111"/>
    <x v="7"/>
    <n v="200"/>
    <s v="DIDÁCTICA DE LA MATEMÁTICA"/>
  </r>
  <r>
    <x v="35"/>
    <x v="6"/>
    <n v="266206000"/>
    <s v="266206G"/>
    <s v="GRUPO-A"/>
    <n v="16612389"/>
    <s v="Innovación docente e iniciación a la investigación educativa. Matemáticas"/>
    <s v="GG"/>
    <s v="GRUPO GRANDE"/>
    <s v="266206G"/>
    <s v="GG INNOVACIÓN DOCENTE E INICIACIÓN A LA INVESTIGACIÓN EDUCATIVA. MATEMÁTICA"/>
    <s v="GRUPO-A"/>
    <s v="GG de Innovación docente e iniciación a la investigación educativa. Matemát"/>
    <s v="2S"/>
    <n v="16612389"/>
    <s v="MAGREÑÁN"/>
    <s v="RUIZ"/>
    <s v="ÁNGEL ALBERTO"/>
    <s v="anmagren"/>
    <s v="angel-alberto.magrenan@unirioja.es"/>
    <n v="1.5"/>
    <n v="1.5"/>
    <n v="536"/>
    <s v="PROFESOR INTERINO"/>
    <s v="C01"/>
    <s v="TIEMPO COMPLETO"/>
    <s v="2018-09-17 00:00:00.0"/>
    <s v="null"/>
    <s v="PI101383"/>
    <s v="PROFESOR CONTRATADO INTERINO"/>
    <s v="R111"/>
    <x v="7"/>
    <n v="200"/>
    <s v="DIDÁCTICA DE LA MATEMÁTICA"/>
  </r>
  <r>
    <x v="35"/>
    <x v="6"/>
    <n v="266206000"/>
    <s v="266206R"/>
    <s v="GRUPO-A1"/>
    <n v="16552126"/>
    <s v="Innovación docente e iniciación a la investigación educativa. Matemáticas"/>
    <s v="GR"/>
    <s v="GRUPO REDUCIDO"/>
    <s v="266206R"/>
    <s v="GR DE INNOVACIÓN DOCENTE E INICIACIÓN A LA INVESTIGACIÓN EN EDUCACIÓN MATEM"/>
    <s v="GRUPO-A1"/>
    <s v="GR de INNOVACIÓN DOCENTE E INICIACIÓN A LA INVESTIGACIÓN EDUCATIVA"/>
    <s v="2S"/>
    <n v="16552126"/>
    <s v="CASTELLANOS"/>
    <s v="FONSECA"/>
    <s v="ROBERTO"/>
    <s v="rocastel"/>
    <s v="roberto.castellanos@unirioja.es"/>
    <n v="1.5"/>
    <n v="1.5"/>
    <n v="532"/>
    <s v="LABORAL DOCENTE-ASOCIADO"/>
    <s v="P02"/>
    <s v="TIEMPO PARCIAL (2+2 HORAS)"/>
    <s v="2015-09-15 00:00:00.0"/>
    <s v="2019-09-14 00:00:00.0"/>
    <s v="PI101047"/>
    <s v="PROFESOR ASOCIADO"/>
    <s v="R111"/>
    <x v="7"/>
    <n v="200"/>
    <s v="DIDÁCTICA DE LA MATEMÁTICA"/>
  </r>
  <r>
    <x v="35"/>
    <x v="6"/>
    <n v="266206000"/>
    <s v="266206R"/>
    <s v="GRUPO-A1"/>
    <n v="16612389"/>
    <s v="Innovación docente e iniciación a la investigación educativa. Matemáticas"/>
    <s v="GR"/>
    <s v="GRUPO REDUCIDO"/>
    <s v="266206R"/>
    <s v="GR DE INNOVACIÓN DOCENTE E INICIACIÓN A LA INVESTIGACIÓN EN EDUCACIÓN MATEM"/>
    <s v="GRUPO-A1"/>
    <s v="GR de INNOVACIÓN DOCENTE E INICIACIÓN A LA INVESTIGACIÓN EDUCATIVA"/>
    <s v="2S"/>
    <n v="16612389"/>
    <s v="MAGREÑÁN"/>
    <s v="RUIZ"/>
    <s v="ÁNGEL ALBERTO"/>
    <s v="anmagren"/>
    <s v="angel-alberto.magrenan@unirioja.es"/>
    <n v="1.5"/>
    <n v="1.5"/>
    <n v="536"/>
    <s v="PROFESOR INTERINO"/>
    <s v="C01"/>
    <s v="TIEMPO COMPLETO"/>
    <s v="2018-09-17 00:00:00.0"/>
    <s v="null"/>
    <s v="PI101383"/>
    <s v="PROFESOR CONTRATADO INTERINO"/>
    <s v="R111"/>
    <x v="7"/>
    <n v="200"/>
    <s v="DIDÁCTICA DE LA MATEMÁTICA"/>
  </r>
  <r>
    <x v="35"/>
    <x v="6"/>
    <n v="266401000"/>
    <s v="266401R"/>
    <s v="GRUPO-A"/>
    <n v="16560638"/>
    <s v="Prácticum en la especialidad de Matemáticas"/>
    <s v="GR"/>
    <s v="GRUPO REDUCIDO"/>
    <s v="266401R"/>
    <s v="GR DE PRÁCTICUM EN MATEMÁTICAS / TRABAJO FIN MÁSTER"/>
    <s v="GRUPO-A"/>
    <s v="GR de PRÁCTICUM EN LA ESPECIALIDAD DE MATEMÁTICAS"/>
    <s v="2S"/>
    <n v="16560638"/>
    <s v="JIMÉNEZ"/>
    <s v="GESTAL"/>
    <s v="CLARA"/>
    <s v="clajimenez"/>
    <s v="clara.jimenez@unirioja.es"/>
    <n v="2.1"/>
    <n v="2.1"/>
    <s v="A-0504"/>
    <s v="PROFESOR TITULAR UNIVERSIDAD"/>
    <s v="C01"/>
    <s v="TIEMPO COMPLETO"/>
    <s v="2010-09-01 00:00:00.0"/>
    <s v="null"/>
    <s v="DF100275"/>
    <s v="PROFESOR TITULAR INTERINO"/>
    <s v="R111"/>
    <x v="7"/>
    <n v="200"/>
    <s v="DIDÁCTICA DE LA MATEMÁTICA"/>
  </r>
  <r>
    <x v="35"/>
    <x v="6"/>
    <n v="266401000"/>
    <s v="266401R"/>
    <s v="GRUPO-A"/>
    <n v="16612389"/>
    <s v="Prácticum en la especialidad de Matemáticas"/>
    <s v="GR"/>
    <s v="GRUPO REDUCIDO"/>
    <s v="266401R"/>
    <s v="GR DE PRÁCTICUM EN MATEMÁTICAS / TRABAJO FIN MÁSTER"/>
    <s v="GRUPO-A"/>
    <s v="GR de PRÁCTICUM EN LA ESPECIALIDAD DE MATEMÁTICAS"/>
    <s v="2S"/>
    <n v="16612389"/>
    <s v="MAGREÑÁN"/>
    <s v="RUIZ"/>
    <s v="ÁNGEL ALBERTO"/>
    <s v="anmagren"/>
    <s v="angel-alberto.magrenan@unirioja.es"/>
    <n v="5.6"/>
    <n v="5.6"/>
    <n v="536"/>
    <s v="PROFESOR INTERINO"/>
    <s v="C01"/>
    <s v="TIEMPO COMPLETO"/>
    <s v="2018-09-17 00:00:00.0"/>
    <s v="null"/>
    <s v="PI101383"/>
    <s v="PROFESOR CONTRATADO INTERINO"/>
    <s v="R111"/>
    <x v="7"/>
    <n v="200"/>
    <s v="DIDÁCTICA DE LA MATEMÁTICA"/>
  </r>
  <r>
    <x v="35"/>
    <x v="6"/>
    <n v="266401000"/>
    <s v="266401R"/>
    <s v="GRUPO-A"/>
    <n v="16620864"/>
    <s v="Prácticum en la especialidad de Matemáticas"/>
    <s v="GR"/>
    <s v="GRUPO REDUCIDO"/>
    <s v="266401R"/>
    <s v="GR DE PRÁCTICUM EN MATEMÁTICAS / TRABAJO FIN MÁSTER"/>
    <s v="GRUPO-A"/>
    <s v="GR de PRÁCTICUM EN LA ESPECIALIDAD DE MATEMÁTICAS"/>
    <s v="2S"/>
    <n v="16620864"/>
    <s v="MARAÑÓN"/>
    <s v="GRANDES"/>
    <s v="MIGUEL"/>
    <s v="mimarano"/>
    <s v="miguel.maranon@unirioja.es"/>
    <n v="0.7"/>
    <n v="0.7"/>
    <n v="532"/>
    <s v="LABORAL DOCENTE-ASOCIADO"/>
    <s v="P04"/>
    <s v="TIEMPO PARCIAL (4+4 HORAS)"/>
    <s v="2017-09-15 00:00:00.0"/>
    <s v="2019-09-14 00:00:00.0"/>
    <s v="PI101272"/>
    <s v="PROFESOR ASOCIADO"/>
    <s v="R111"/>
    <x v="7"/>
    <n v="200"/>
    <s v="DIDÁCTICA DE LA MATEMÁTICA"/>
  </r>
  <r>
    <x v="35"/>
    <x v="6"/>
    <n v="266401000"/>
    <s v="266401R"/>
    <s v="GRUPO-A"/>
    <n v="17835356"/>
    <s v="Prácticum en la especialidad de Matemáticas"/>
    <s v="GR"/>
    <s v="GRUPO REDUCIDO"/>
    <s v="266401R"/>
    <s v="GR DE PRÁCTICUM EN MATEMÁTICAS / TRABAJO FIN MÁSTER"/>
    <s v="GRUPO-A"/>
    <s v="GR de PRÁCTICUM EN LA ESPECIALIDAD DE MATEMÁTICAS"/>
    <s v="2S"/>
    <n v="17835356"/>
    <s v="ESPAÑOL"/>
    <s v="GONZÁLEZ"/>
    <s v="LUIS"/>
    <s v="lespanol"/>
    <s v="luis.espanol@unirioja.es"/>
    <n v="1.4"/>
    <n v="1.4"/>
    <n v="504"/>
    <s v="PROFESOR TITULAR UNIVERSIDAD"/>
    <s v="01A"/>
    <s v="TIEMPO COMPLETO AMPLIADO"/>
    <s v="2012-09-01 00:00:00.0"/>
    <s v="null"/>
    <s v="DF32213"/>
    <s v="TITULAR DE UNIVERSIDAD"/>
    <s v="R111"/>
    <x v="7"/>
    <n v="440"/>
    <s v="GEOMETRÍA Y TOPOLOGÍA"/>
  </r>
  <r>
    <x v="35"/>
    <x v="6"/>
    <n v="266401000"/>
    <s v="266401R"/>
    <s v="GRUPO-A"/>
    <n v="43187774"/>
    <s v="Prácticum en la especialidad de Matemáticas"/>
    <s v="GR"/>
    <s v="GRUPO REDUCIDO"/>
    <s v="266401R"/>
    <s v="GR DE PRÁCTICUM EN MATEMÁTICAS / TRABAJO FIN MÁSTER"/>
    <s v="GRUPO-A"/>
    <s v="GR de PRÁCTICUM EN LA ESPECIALIDAD DE MATEMÁTICAS"/>
    <s v="2S"/>
    <n v="43187774"/>
    <s v="ROTGER"/>
    <s v="GARCÍA"/>
    <s v="LUCÍA"/>
    <s v="lurotger"/>
    <s v="lucia.rotger@unirioja.es"/>
    <n v="2.1"/>
    <n v="2.1"/>
    <n v="536"/>
    <s v="PROFESOR INTERINO"/>
    <s v="C01"/>
    <s v="TIEMPO COMPLETO"/>
    <s v="2019-02-12 00:00:00.0"/>
    <s v="2019-09-14 00:00:00.0"/>
    <s v="PI101414"/>
    <s v="PROFESOR CONTRADO INTERINO"/>
    <s v="R111"/>
    <x v="7"/>
    <n v="5"/>
    <s v="ÁLGEBRA"/>
  </r>
  <r>
    <x v="35"/>
    <x v="6"/>
    <n v="266401000"/>
    <s v="266401R"/>
    <s v="GRUPO-A"/>
    <n v="50842132"/>
    <s v="Prácticum en la especialidad de Matemáticas"/>
    <s v="GR"/>
    <s v="GRUPO REDUCIDO"/>
    <s v="266401R"/>
    <s v="GR DE PRÁCTICUM EN MATEMÁTICAS / TRABAJO FIN MÁSTER"/>
    <s v="GRUPO-A"/>
    <s v="GR de PRÁCTICUM EN LA ESPECIALIDAD DE MATEMÁTICAS"/>
    <s v="2S"/>
    <n v="50842132"/>
    <s v="GAVELA"/>
    <s v="GARCÍA"/>
    <s v="DELIA DEL PILAR"/>
    <s v="degavela"/>
    <s v="delia.gavela@unirioja.es"/>
    <n v="0"/>
    <n v="0"/>
    <n v="504"/>
    <s v="PROFESOR TITULAR UNIVERSIDAD"/>
    <s v="C01"/>
    <s v="TIEMPO COMPLETO"/>
    <s v="2017-09-15 00:00:00.0"/>
    <s v="null"/>
    <s v="DF100302"/>
    <s v="PROFESOR TITULAR DE UNIVERSIDAD"/>
    <s v="R106"/>
    <x v="5"/>
    <n v="195"/>
    <s v="DIDÁCTICA DE LA LENGUA Y LA LITERATURA"/>
  </r>
  <r>
    <x v="35"/>
    <x v="6"/>
    <n v="266401000"/>
    <s v="266401R"/>
    <s v="GRUPO-A"/>
    <n v="73587035"/>
    <s v="Prácticum en la especialidad de Matemáticas"/>
    <s v="GR"/>
    <s v="GRUPO REDUCIDO"/>
    <s v="266401R"/>
    <s v="GR DE PRÁCTICUM EN MATEMÁTICAS / TRABAJO FIN MÁSTER"/>
    <s v="GRUPO-A"/>
    <s v="GR de PRÁCTICUM EN LA ESPECIALIDAD DE MATEMÁTICAS"/>
    <s v="2S"/>
    <n v="73587035"/>
    <s v="RIBERA"/>
    <s v="PUCHADES"/>
    <s v="JUAN MIGUEL"/>
    <s v="juribera"/>
    <s v="juan-miguel.ribera@unirioja.es"/>
    <n v="2.1"/>
    <n v="2.1"/>
    <n v="504"/>
    <s v="PROFESOR TITULAR UNIVERSIDAD"/>
    <s v="C01"/>
    <s v="TIEMPO COMPLETO"/>
    <s v="2017-09-15 00:00:00.0"/>
    <s v="null"/>
    <s v="DF100341"/>
    <s v="PROFEESOR TITULAR DE UNIVERSIDAD"/>
    <s v="R111"/>
    <x v="7"/>
    <n v="200"/>
    <s v="DIDÁCTICA DE LA MATEMÁTICA"/>
  </r>
  <r>
    <x v="35"/>
    <x v="6"/>
    <n v="266501000"/>
    <s v="266501G"/>
    <s v="GRUPO-A"/>
    <n v="50842132"/>
    <s v="Trabajo fin de máster en Matemáticas"/>
    <s v="GG"/>
    <s v="GRUPO GRANDE"/>
    <s v="266501G"/>
    <s v="TRABAJO FIN DE MÁSTER"/>
    <s v="GRUPO-A"/>
    <s v="GRUPO DE MATRICULA TRABAJO FIN DE MÁSTER"/>
    <s v="I"/>
    <n v="50842132"/>
    <s v="GAVELA"/>
    <s v="GARCÍA"/>
    <s v="DELIA DEL PILAR"/>
    <s v="degavela"/>
    <s v="delia.gavela@unirioja.es"/>
    <n v="0"/>
    <n v="0"/>
    <n v="504"/>
    <s v="PROFESOR TITULAR UNIVERSIDAD"/>
    <s v="C01"/>
    <s v="TIEMPO COMPLETO"/>
    <s v="2017-09-15 00:00:00.0"/>
    <s v="null"/>
    <s v="DF100302"/>
    <s v="PROFESOR TITULAR DE UNIVERSIDAD"/>
    <s v="R106"/>
    <x v="5"/>
    <n v="195"/>
    <s v="DIDÁCTICA DE LA LENGUA Y LA LITERATURA"/>
  </r>
  <r>
    <x v="36"/>
    <x v="6"/>
    <n v="267204000"/>
    <s v="267204G"/>
    <s v="GRUPO-A"/>
    <n v="16553057"/>
    <s v="Complementos para la formación disciplinar. Tecnología"/>
    <s v="GG"/>
    <s v="GRUPO GRANDE"/>
    <s v="267204G"/>
    <s v="GG COMPLEMENTOS PARA LA FORMACIÓN DISCIPLINAR. TECNOLOGÍA"/>
    <s v="GRUPO-A"/>
    <s v="GG de Complementos para la formación disciplinar. Tecnología"/>
    <s v="1S"/>
    <n v="16553057"/>
    <s v="SÁENZ DIEZ"/>
    <s v="MURO"/>
    <s v="JUAN CARLOS"/>
    <s v="jusaenzd"/>
    <s v="juan-carlos.saenz-diez@unirioja.es"/>
    <n v="1.5"/>
    <n v="1.5"/>
    <n v="504"/>
    <s v="PROFESOR TITULAR UNIVERSIDAD"/>
    <s v="C01"/>
    <s v="TIEMPO COMPLETO"/>
    <s v="2018-11-26 00:00:00.0"/>
    <s v="null"/>
    <s v="DF31811"/>
    <s v="TITULAR DE UNIVERSIDAD"/>
    <s v="R109"/>
    <x v="9"/>
    <n v="535"/>
    <s v="INGENIERÍA ELÉCTRICA"/>
  </r>
  <r>
    <x v="36"/>
    <x v="6"/>
    <n v="267204000"/>
    <s v="267204G"/>
    <s v="GRUPO-A"/>
    <n v="16583523"/>
    <s v="Complementos para la formación disciplinar. Tecnología"/>
    <s v="GG"/>
    <s v="GRUPO GRANDE"/>
    <s v="267204G"/>
    <s v="GG COMPLEMENTOS PARA LA FORMACIÓN DISCIPLINAR. TECNOLOGÍA"/>
    <s v="GRUPO-A"/>
    <s v="GG de Complementos para la formación disciplinar. Tecnología"/>
    <s v="1S"/>
    <n v="16583523"/>
    <s v="LÓPEZ"/>
    <s v="MARTÍNEZ"/>
    <s v="DIEGO"/>
    <s v="dilopem"/>
    <s v="diego.lopez@unirioja.es"/>
    <n v="1.5"/>
    <n v="1.5"/>
    <n v="532"/>
    <s v="LABORAL DOCENTE-ASOCIADO"/>
    <s v="P03"/>
    <s v="TIEMPO PARCIAL (3+3 HORAS)"/>
    <s v="2018-10-11 00:00:00.0"/>
    <s v="2019-09-14 00:00:00.0"/>
    <s v="PI101442"/>
    <s v="PROFESOR ASOCIADO A TIEMPO PARCIAL 3+3"/>
    <s v="R110"/>
    <x v="10"/>
    <n v="545"/>
    <s v="INGENIERÍA MECÁNICA"/>
  </r>
  <r>
    <x v="36"/>
    <x v="6"/>
    <n v="267204000"/>
    <s v="267204L"/>
    <s v="GRUPO-A1"/>
    <n v="16553057"/>
    <s v="Complementos para la formación disciplinar. Tecnología"/>
    <s v="GL"/>
    <s v="GRUPO DE LABORATORIO"/>
    <s v="267204L"/>
    <s v="GL COMPLEMENTOS PARA LA FORMACIÓN DISCIPLINAR. TECNOLOGÍA"/>
    <s v="GRUPO-A1"/>
    <s v="GL de Complementos para la formación disciplinar. Tecnología"/>
    <s v="1S"/>
    <n v="16553057"/>
    <s v="SÁENZ DIEZ"/>
    <s v="MURO"/>
    <s v="JUAN CARLOS"/>
    <s v="jusaenzd"/>
    <s v="juan-carlos.saenz-diez@unirioja.es"/>
    <n v="0.75"/>
    <n v="0.75"/>
    <n v="504"/>
    <s v="PROFESOR TITULAR UNIVERSIDAD"/>
    <s v="C01"/>
    <s v="TIEMPO COMPLETO"/>
    <s v="2018-11-26 00:00:00.0"/>
    <s v="null"/>
    <s v="DF31811"/>
    <s v="TITULAR DE UNIVERSIDAD"/>
    <s v="R109"/>
    <x v="9"/>
    <n v="535"/>
    <s v="INGENIERÍA ELÉCTRICA"/>
  </r>
  <r>
    <x v="36"/>
    <x v="6"/>
    <n v="267204000"/>
    <s v="267204L"/>
    <s v="GRUPO-A1"/>
    <n v="16583523"/>
    <s v="Complementos para la formación disciplinar. Tecnología"/>
    <s v="GL"/>
    <s v="GRUPO DE LABORATORIO"/>
    <s v="267204L"/>
    <s v="GL COMPLEMENTOS PARA LA FORMACIÓN DISCIPLINAR. TECNOLOGÍA"/>
    <s v="GRUPO-A1"/>
    <s v="GL de Complementos para la formación disciplinar. Tecnología"/>
    <s v="1S"/>
    <n v="16583523"/>
    <s v="LÓPEZ"/>
    <s v="MARTÍNEZ"/>
    <s v="DIEGO"/>
    <s v="dilopem"/>
    <s v="diego.lopez@unirioja.es"/>
    <n v="0.75"/>
    <n v="0.75"/>
    <n v="532"/>
    <s v="LABORAL DOCENTE-ASOCIADO"/>
    <s v="P03"/>
    <s v="TIEMPO PARCIAL (3+3 HORAS)"/>
    <s v="2018-10-11 00:00:00.0"/>
    <s v="2019-09-14 00:00:00.0"/>
    <s v="PI101442"/>
    <s v="PROFESOR ASOCIADO A TIEMPO PARCIAL 3+3"/>
    <s v="R110"/>
    <x v="10"/>
    <n v="545"/>
    <s v="INGENIERÍA MECÁNICA"/>
  </r>
  <r>
    <x v="36"/>
    <x v="6"/>
    <n v="267204000"/>
    <s v="267204R"/>
    <s v="GRUPO-A1"/>
    <n v="16553057"/>
    <s v="Complementos para la formación disciplinar. Tecnología"/>
    <s v="GR"/>
    <s v="GRUPO REDUCIDO"/>
    <s v="267204R"/>
    <s v="GR DE COMPLEMENTOS PARA LA FORMACIÓN DISCIPLINAR: LA TECNOLOGIA Y EL PROCES"/>
    <s v="GRUPO-A1"/>
    <s v="GR de COMPLEMENTOS PARA LA FORMACIÓN DISCIPLINAR"/>
    <s v="1S"/>
    <n v="16553057"/>
    <s v="SÁENZ DIEZ"/>
    <s v="MURO"/>
    <s v="JUAN CARLOS"/>
    <s v="jusaenzd"/>
    <s v="juan-carlos.saenz-diez@unirioja.es"/>
    <n v="0.75"/>
    <n v="0.75"/>
    <n v="504"/>
    <s v="PROFESOR TITULAR UNIVERSIDAD"/>
    <s v="C01"/>
    <s v="TIEMPO COMPLETO"/>
    <s v="2018-11-26 00:00:00.0"/>
    <s v="null"/>
    <s v="DF31811"/>
    <s v="TITULAR DE UNIVERSIDAD"/>
    <s v="R109"/>
    <x v="9"/>
    <n v="535"/>
    <s v="INGENIERÍA ELÉCTRICA"/>
  </r>
  <r>
    <x v="36"/>
    <x v="6"/>
    <n v="267204000"/>
    <s v="267204R"/>
    <s v="GRUPO-A1"/>
    <n v="16583523"/>
    <s v="Complementos para la formación disciplinar. Tecnología"/>
    <s v="GR"/>
    <s v="GRUPO REDUCIDO"/>
    <s v="267204R"/>
    <s v="GR DE COMPLEMENTOS PARA LA FORMACIÓN DISCIPLINAR: LA TECNOLOGIA Y EL PROCES"/>
    <s v="GRUPO-A1"/>
    <s v="GR de COMPLEMENTOS PARA LA FORMACIÓN DISCIPLINAR"/>
    <s v="1S"/>
    <n v="16583523"/>
    <s v="LÓPEZ"/>
    <s v="MARTÍNEZ"/>
    <s v="DIEGO"/>
    <s v="dilopem"/>
    <s v="diego.lopez@unirioja.es"/>
    <n v="0.75"/>
    <n v="0.75"/>
    <n v="532"/>
    <s v="LABORAL DOCENTE-ASOCIADO"/>
    <s v="P03"/>
    <s v="TIEMPO PARCIAL (3+3 HORAS)"/>
    <s v="2018-10-11 00:00:00.0"/>
    <s v="2019-09-14 00:00:00.0"/>
    <s v="PI101442"/>
    <s v="PROFESOR ASOCIADO A TIEMPO PARCIAL 3+3"/>
    <s v="R110"/>
    <x v="10"/>
    <n v="545"/>
    <s v="INGENIERÍA MECÁNICA"/>
  </r>
  <r>
    <x v="36"/>
    <x v="6"/>
    <n v="267205000"/>
    <s v="267205G"/>
    <s v="GRUPO-A"/>
    <n v="16526587"/>
    <s v="Aprendizaje y enseñanza de la Tecnología"/>
    <s v="GG"/>
    <s v="GRUPO GRANDE"/>
    <s v="267205G"/>
    <s v="GG APRENDIZAJE Y ENSEÑANZA DE LA TECNOLOGÍA"/>
    <s v="GRUPO-A"/>
    <s v="GG de Aprendizaje y enseñanza de la Tecnología"/>
    <s v="AN"/>
    <n v="16526587"/>
    <s v="SANTAMARÍA"/>
    <s v="PEÑA"/>
    <s v="JACINTO"/>
    <s v="jasanta"/>
    <s v="jacinto.santamaria@unirioja.es"/>
    <n v="1"/>
    <n v="1"/>
    <n v="504"/>
    <s v="PROFESOR TITULAR UNIVERSIDAD"/>
    <s v="C01"/>
    <s v="TIEMPO COMPLETO"/>
    <s v="2017-09-15 00:00:00.0"/>
    <s v="null"/>
    <s v="DF31894"/>
    <s v="TITULAR DE UNIVERSIDAD"/>
    <s v="R110"/>
    <x v="10"/>
    <n v="305"/>
    <s v="EXPRESIÓN GRÁFICA EN LA INGENIERÍA"/>
  </r>
  <r>
    <x v="36"/>
    <x v="6"/>
    <n v="267205000"/>
    <s v="267205G"/>
    <s v="GRUPO-A"/>
    <n v="16549519"/>
    <s v="Aprendizaje y enseñanza de la Tecnología"/>
    <s v="GG"/>
    <s v="GRUPO GRANDE"/>
    <s v="267205G"/>
    <s v="GG APRENDIZAJE Y ENSEÑANZA DE LA TECNOLOGÍA"/>
    <s v="GRUPO-A"/>
    <s v="GG de Aprendizaje y enseñanza de la Tecnología"/>
    <s v="AN"/>
    <n v="16549519"/>
    <s v="ZORZANO"/>
    <s v="MARTÍNEZ"/>
    <s v="ANTONIO MOISÉS"/>
    <s v="azorzano"/>
    <s v="antonio.zorzano@unirioja.es"/>
    <n v="1.2"/>
    <n v="1.2"/>
    <s v="A-0504"/>
    <s v="PROFESOR TITULAR UNIVERSIDAD"/>
    <s v="01A"/>
    <s v="TIEMPO COMPLETO AMPLIADO"/>
    <s v="2012-09-01 00:00:00.0"/>
    <s v="null"/>
    <s v="DF31836"/>
    <s v="PROFESOR TITULAR DE UNIVERSIDAD"/>
    <s v="R109"/>
    <x v="9"/>
    <n v="785"/>
    <s v="TECNOLOGÍA ELECTRÓNICA"/>
  </r>
  <r>
    <x v="36"/>
    <x v="6"/>
    <n v="267205000"/>
    <s v="267205G"/>
    <s v="GRUPO-A"/>
    <n v="16551240"/>
    <s v="Aprendizaje y enseñanza de la Tecnología"/>
    <s v="GG"/>
    <s v="GRUPO GRANDE"/>
    <s v="267205G"/>
    <s v="GG APRENDIZAJE Y ENSEÑANZA DE LA TECNOLOGÍA"/>
    <s v="GRUPO-A"/>
    <s v="GG de Aprendizaje y enseñanza de la Tecnología"/>
    <s v="AN"/>
    <n v="16551240"/>
    <s v="CAPELLÁN"/>
    <s v="VILLACIÁN"/>
    <s v="CÁNDIDO"/>
    <s v="cacapell"/>
    <s v="candido.capellan@unirioja.es"/>
    <n v="1.3"/>
    <n v="1.3"/>
    <n v="536"/>
    <s v="PROFESOR INTERINO"/>
    <s v="C01"/>
    <s v="TIEMPO COMPLETO"/>
    <s v="2018-09-17 00:00:00.0"/>
    <s v="2019-04-09 00:00:00.0"/>
    <s v="PI101408"/>
    <s v="PROFESOR CONTRATADO INTERINO"/>
    <s v="R109"/>
    <x v="9"/>
    <n v="785"/>
    <s v="TECNOLOGÍA ELECTRÓNICA"/>
  </r>
  <r>
    <x v="36"/>
    <x v="6"/>
    <n v="267205000"/>
    <s v="267205G"/>
    <s v="GRUPO-A"/>
    <n v="16583523"/>
    <s v="Aprendizaje y enseñanza de la Tecnología"/>
    <s v="GG"/>
    <s v="GRUPO GRANDE"/>
    <s v="267205G"/>
    <s v="GG APRENDIZAJE Y ENSEÑANZA DE LA TECNOLOGÍA"/>
    <s v="GRUPO-A"/>
    <s v="GG de Aprendizaje y enseñanza de la Tecnología"/>
    <s v="AN"/>
    <n v="16583523"/>
    <s v="LÓPEZ"/>
    <s v="MARTÍNEZ"/>
    <s v="DIEGO"/>
    <s v="dilopem"/>
    <s v="diego.lopez@unirioja.es"/>
    <n v="2.5"/>
    <n v="2.5"/>
    <n v="532"/>
    <s v="LABORAL DOCENTE-ASOCIADO"/>
    <s v="P03"/>
    <s v="TIEMPO PARCIAL (3+3 HORAS)"/>
    <s v="2018-10-11 00:00:00.0"/>
    <s v="2019-09-14 00:00:00.0"/>
    <s v="PI101442"/>
    <s v="PROFESOR ASOCIADO A TIEMPO PARCIAL 3+3"/>
    <s v="R110"/>
    <x v="10"/>
    <n v="545"/>
    <s v="INGENIERÍA MECÁNICA"/>
  </r>
  <r>
    <x v="36"/>
    <x v="6"/>
    <n v="267205000"/>
    <s v="267205G"/>
    <s v="GRUPO-A"/>
    <n v="78750288"/>
    <s v="Aprendizaje y enseñanza de la Tecnología"/>
    <s v="GG"/>
    <s v="GRUPO GRANDE"/>
    <s v="267205G"/>
    <s v="GG APRENDIZAJE Y ENSEÑANZA DE LA TECNOLOGÍA"/>
    <s v="GRUPO-A"/>
    <s v="GG de Aprendizaje y enseñanza de la Tecnología"/>
    <s v="AN"/>
    <n v="78750288"/>
    <s v="RICO"/>
    <s v="AZAGRA"/>
    <s v="JAVIER"/>
    <s v="jarico"/>
    <s v="javier.rico@unirioja.es"/>
    <n v="1"/>
    <n v="1"/>
    <n v="536"/>
    <s v="PROFESOR INTERINO"/>
    <s v="C01"/>
    <s v="TIEMPO COMPLETO"/>
    <s v="2010-09-01 00:00:00.0"/>
    <s v="null"/>
    <s v="PI100757"/>
    <s v="PROFESOR CONTRATADO INTERINO"/>
    <s v="R109"/>
    <x v="9"/>
    <n v="520"/>
    <s v="INGENIERÍA DE SISTEMAS Y AUTOMÁTICA"/>
  </r>
  <r>
    <x v="36"/>
    <x v="6"/>
    <n v="267205000"/>
    <s v="267205I"/>
    <s v="GRUPO-A1"/>
    <n v="16508509"/>
    <s v="Aprendizaje y enseñanza de la Tecnología"/>
    <s v="GI"/>
    <s v="GRUPO DE INFORMÁTICA"/>
    <s v="267205I"/>
    <s v="GI APRENDIZAJE Y ENSEÑANZA DE LA TECNOLOGÍA"/>
    <s v="GRUPO-A1"/>
    <s v="GI de Aprendizaje y enseñanza de la Tecnología"/>
    <s v="AN"/>
    <n v="16508509"/>
    <s v="JUÁREZ"/>
    <s v="CASTELLÓ"/>
    <s v="MANUEL CELSO"/>
    <s v="mcjuarez"/>
    <s v="manuel.juarez@unirioja.es"/>
    <n v="1"/>
    <n v="1"/>
    <n v="500"/>
    <s v="CATEDRATICO DE UNIVERSIDAD"/>
    <s v="C01"/>
    <s v="TIEMPO COMPLETO"/>
    <s v="2018-12-05 00:00:00.0"/>
    <s v="null"/>
    <s v="DF100377"/>
    <s v="CATEDRÁTICO DE UNIVERSIDAD"/>
    <s v="R110"/>
    <x v="10"/>
    <n v="590"/>
    <s v="MÁQUINAS Y MOTORES TÉRMICOS"/>
  </r>
  <r>
    <x v="36"/>
    <x v="6"/>
    <n v="267205000"/>
    <s v="267205I"/>
    <s v="GRUPO-A1"/>
    <n v="16549519"/>
    <s v="Aprendizaje y enseñanza de la Tecnología"/>
    <s v="GI"/>
    <s v="GRUPO DE INFORMÁTICA"/>
    <s v="267205I"/>
    <s v="GI APRENDIZAJE Y ENSEÑANZA DE LA TECNOLOGÍA"/>
    <s v="GRUPO-A1"/>
    <s v="GI de Aprendizaje y enseñanza de la Tecnología"/>
    <s v="AN"/>
    <n v="16549519"/>
    <s v="ZORZANO"/>
    <s v="MARTÍNEZ"/>
    <s v="ANTONIO MOISÉS"/>
    <s v="azorzano"/>
    <s v="antonio.zorzano@unirioja.es"/>
    <n v="0"/>
    <n v="0"/>
    <s v="A-0504"/>
    <s v="PROFESOR TITULAR UNIVERSIDAD"/>
    <s v="01A"/>
    <s v="TIEMPO COMPLETO AMPLIADO"/>
    <s v="2012-09-01 00:00:00.0"/>
    <s v="null"/>
    <s v="DF31836"/>
    <s v="PROFESOR TITULAR DE UNIVERSIDAD"/>
    <s v="R109"/>
    <x v="9"/>
    <n v="785"/>
    <s v="TECNOLOGÍA ELECTRÓNICA"/>
  </r>
  <r>
    <x v="36"/>
    <x v="6"/>
    <n v="267205000"/>
    <s v="267205I"/>
    <s v="GRUPO-A1"/>
    <n v="16551240"/>
    <s v="Aprendizaje y enseñanza de la Tecnología"/>
    <s v="GI"/>
    <s v="GRUPO DE INFORMÁTICA"/>
    <s v="267205I"/>
    <s v="GI APRENDIZAJE Y ENSEÑANZA DE LA TECNOLOGÍA"/>
    <s v="GRUPO-A1"/>
    <s v="GI de Aprendizaje y enseñanza de la Tecnología"/>
    <s v="AN"/>
    <n v="16551240"/>
    <s v="CAPELLÁN"/>
    <s v="VILLACIÁN"/>
    <s v="CÁNDIDO"/>
    <s v="cacapell"/>
    <s v="candido.capellan@unirioja.es"/>
    <n v="1"/>
    <n v="1"/>
    <n v="536"/>
    <s v="PROFESOR INTERINO"/>
    <s v="C01"/>
    <s v="TIEMPO COMPLETO"/>
    <s v="2018-09-17 00:00:00.0"/>
    <s v="2019-04-09 00:00:00.0"/>
    <s v="PI101408"/>
    <s v="PROFESOR CONTRATADO INTERINO"/>
    <s v="R109"/>
    <x v="9"/>
    <n v="785"/>
    <s v="TECNOLOGÍA ELECTRÓNICA"/>
  </r>
  <r>
    <x v="36"/>
    <x v="6"/>
    <n v="267205000"/>
    <s v="267205L"/>
    <s v="GRUPO-A1"/>
    <n v="16508509"/>
    <s v="Aprendizaje y enseñanza de la Tecnología"/>
    <s v="GL"/>
    <s v="GRUPO DE LABORATORIO"/>
    <s v="267205L"/>
    <s v="GL APRENDIZAJE Y ENSEÑANZA DE LA TECNOLOGÍA"/>
    <s v="GRUPO-A1"/>
    <s v="GL de Aprendizaje y enseñanza de la Tecnología"/>
    <s v="AN"/>
    <n v="16508509"/>
    <s v="JUÁREZ"/>
    <s v="CASTELLÓ"/>
    <s v="MANUEL CELSO"/>
    <s v="mcjuarez"/>
    <s v="manuel.juarez@unirioja.es"/>
    <n v="1"/>
    <n v="1"/>
    <n v="500"/>
    <s v="CATEDRATICO DE UNIVERSIDAD"/>
    <s v="C01"/>
    <s v="TIEMPO COMPLETO"/>
    <s v="2018-12-05 00:00:00.0"/>
    <s v="null"/>
    <s v="DF100377"/>
    <s v="CATEDRÁTICO DE UNIVERSIDAD"/>
    <s v="R110"/>
    <x v="10"/>
    <n v="590"/>
    <s v="MÁQUINAS Y MOTORES TÉRMICOS"/>
  </r>
  <r>
    <x v="36"/>
    <x v="6"/>
    <n v="267205000"/>
    <s v="267205L"/>
    <s v="GRUPO-A1"/>
    <n v="78750288"/>
    <s v="Aprendizaje y enseñanza de la Tecnología"/>
    <s v="GL"/>
    <s v="GRUPO DE LABORATORIO"/>
    <s v="267205L"/>
    <s v="GL APRENDIZAJE Y ENSEÑANZA DE LA TECNOLOGÍA"/>
    <s v="GRUPO-A1"/>
    <s v="GL de Aprendizaje y enseñanza de la Tecnología"/>
    <s v="AN"/>
    <n v="78750288"/>
    <s v="RICO"/>
    <s v="AZAGRA"/>
    <s v="JAVIER"/>
    <s v="jarico"/>
    <s v="javier.rico@unirioja.es"/>
    <n v="1"/>
    <n v="1"/>
    <n v="536"/>
    <s v="PROFESOR INTERINO"/>
    <s v="C01"/>
    <s v="TIEMPO COMPLETO"/>
    <s v="2010-09-01 00:00:00.0"/>
    <s v="null"/>
    <s v="PI100757"/>
    <s v="PROFESOR CONTRATADO INTERINO"/>
    <s v="R109"/>
    <x v="9"/>
    <n v="520"/>
    <s v="INGENIERÍA DE SISTEMAS Y AUTOMÁTICA"/>
  </r>
  <r>
    <x v="36"/>
    <x v="6"/>
    <n v="267205000"/>
    <s v="267205R"/>
    <s v="GRUPO-A1"/>
    <n v="16526587"/>
    <s v="Aprendizaje y enseñanza de la Tecnología"/>
    <s v="GR"/>
    <s v="GRUPO REDUCIDO"/>
    <s v="267205R"/>
    <s v="GRUPO REDUCIDO DE APRENDIZAJE Y ENSEÑANZA DE LA ECNOLOGÍA"/>
    <s v="GRUPO-A1"/>
    <s v="GR de APRENDIZAJE Y ENSEÑANZA DE LA TECNOLOGÍA"/>
    <s v="AN"/>
    <n v="16526587"/>
    <s v="SANTAMARÍA"/>
    <s v="PEÑA"/>
    <s v="JACINTO"/>
    <s v="jasanta"/>
    <s v="jacinto.santamaria@unirioja.es"/>
    <n v="1"/>
    <n v="1"/>
    <n v="504"/>
    <s v="PROFESOR TITULAR UNIVERSIDAD"/>
    <s v="C01"/>
    <s v="TIEMPO COMPLETO"/>
    <s v="2017-09-15 00:00:00.0"/>
    <s v="null"/>
    <s v="DF31894"/>
    <s v="TITULAR DE UNIVERSIDAD"/>
    <s v="R110"/>
    <x v="10"/>
    <n v="305"/>
    <s v="EXPRESIÓN GRÁFICA EN LA INGENIERÍA"/>
  </r>
  <r>
    <x v="36"/>
    <x v="6"/>
    <n v="267205000"/>
    <s v="267205R"/>
    <s v="GRUPO-A1"/>
    <n v="16549519"/>
    <s v="Aprendizaje y enseñanza de la Tecnología"/>
    <s v="GR"/>
    <s v="GRUPO REDUCIDO"/>
    <s v="267205R"/>
    <s v="GRUPO REDUCIDO DE APRENDIZAJE Y ENSEÑANZA DE LA ECNOLOGÍA"/>
    <s v="GRUPO-A1"/>
    <s v="GR de APRENDIZAJE Y ENSEÑANZA DE LA TECNOLOGÍA"/>
    <s v="AN"/>
    <n v="16549519"/>
    <s v="ZORZANO"/>
    <s v="MARTÍNEZ"/>
    <s v="ANTONIO MOISÉS"/>
    <s v="azorzano"/>
    <s v="antonio.zorzano@unirioja.es"/>
    <n v="0.6"/>
    <n v="0.6"/>
    <s v="A-0504"/>
    <s v="PROFESOR TITULAR UNIVERSIDAD"/>
    <s v="01A"/>
    <s v="TIEMPO COMPLETO AMPLIADO"/>
    <s v="2012-09-01 00:00:00.0"/>
    <s v="null"/>
    <s v="DF31836"/>
    <s v="PROFESOR TITULAR DE UNIVERSIDAD"/>
    <s v="R109"/>
    <x v="9"/>
    <n v="785"/>
    <s v="TECNOLOGÍA ELECTRÓNICA"/>
  </r>
  <r>
    <x v="36"/>
    <x v="6"/>
    <n v="267205000"/>
    <s v="267205R"/>
    <s v="GRUPO-A1"/>
    <n v="16551240"/>
    <s v="Aprendizaje y enseñanza de la Tecnología"/>
    <s v="GR"/>
    <s v="GRUPO REDUCIDO"/>
    <s v="267205R"/>
    <s v="GRUPO REDUCIDO DE APRENDIZAJE Y ENSEÑANZA DE LA ECNOLOGÍA"/>
    <s v="GRUPO-A1"/>
    <s v="GR de APRENDIZAJE Y ENSEÑANZA DE LA TECNOLOGÍA"/>
    <s v="AN"/>
    <n v="16551240"/>
    <s v="CAPELLÁN"/>
    <s v="VILLACIÁN"/>
    <s v="CÁNDIDO"/>
    <s v="cacapell"/>
    <s v="candido.capellan@unirioja.es"/>
    <n v="0.9"/>
    <n v="0.9"/>
    <n v="536"/>
    <s v="PROFESOR INTERINO"/>
    <s v="C01"/>
    <s v="TIEMPO COMPLETO"/>
    <s v="2018-09-17 00:00:00.0"/>
    <s v="2019-04-09 00:00:00.0"/>
    <s v="PI101408"/>
    <s v="PROFESOR CONTRATADO INTERINO"/>
    <s v="R109"/>
    <x v="9"/>
    <n v="785"/>
    <s v="TECNOLOGÍA ELECTRÓNICA"/>
  </r>
  <r>
    <x v="36"/>
    <x v="6"/>
    <n v="267205000"/>
    <s v="267205R"/>
    <s v="GRUPO-A1"/>
    <n v="16583523"/>
    <s v="Aprendizaje y enseñanza de la Tecnología"/>
    <s v="GR"/>
    <s v="GRUPO REDUCIDO"/>
    <s v="267205R"/>
    <s v="GRUPO REDUCIDO DE APRENDIZAJE Y ENSEÑANZA DE LA ECNOLOGÍA"/>
    <s v="GRUPO-A1"/>
    <s v="GR de APRENDIZAJE Y ENSEÑANZA DE LA TECNOLOGÍA"/>
    <s v="AN"/>
    <n v="16583523"/>
    <s v="LÓPEZ"/>
    <s v="MARTÍNEZ"/>
    <s v="DIEGO"/>
    <s v="dilopem"/>
    <s v="diego.lopez@unirioja.es"/>
    <n v="1"/>
    <n v="1"/>
    <n v="532"/>
    <s v="LABORAL DOCENTE-ASOCIADO"/>
    <s v="P03"/>
    <s v="TIEMPO PARCIAL (3+3 HORAS)"/>
    <s v="2018-10-11 00:00:00.0"/>
    <s v="2019-09-14 00:00:00.0"/>
    <s v="PI101442"/>
    <s v="PROFESOR ASOCIADO A TIEMPO PARCIAL 3+3"/>
    <s v="R110"/>
    <x v="10"/>
    <n v="545"/>
    <s v="INGENIERÍA MECÁNICA"/>
  </r>
  <r>
    <x v="36"/>
    <x v="6"/>
    <n v="267205000"/>
    <s v="267205R"/>
    <s v="GRUPO-A1"/>
    <n v="78750288"/>
    <s v="Aprendizaje y enseñanza de la Tecnología"/>
    <s v="GR"/>
    <s v="GRUPO REDUCIDO"/>
    <s v="267205R"/>
    <s v="GRUPO REDUCIDO DE APRENDIZAJE Y ENSEÑANZA DE LA ECNOLOGÍA"/>
    <s v="GRUPO-A1"/>
    <s v="GR de APRENDIZAJE Y ENSEÑANZA DE LA TECNOLOGÍA"/>
    <s v="AN"/>
    <n v="78750288"/>
    <s v="RICO"/>
    <s v="AZAGRA"/>
    <s v="JAVIER"/>
    <s v="jarico"/>
    <s v="javier.rico@unirioja.es"/>
    <n v="0.5"/>
    <n v="0.5"/>
    <n v="536"/>
    <s v="PROFESOR INTERINO"/>
    <s v="C01"/>
    <s v="TIEMPO COMPLETO"/>
    <s v="2010-09-01 00:00:00.0"/>
    <s v="null"/>
    <s v="PI100757"/>
    <s v="PROFESOR CONTRATADO INTERINO"/>
    <s v="R109"/>
    <x v="9"/>
    <n v="520"/>
    <s v="INGENIERÍA DE SISTEMAS Y AUTOMÁTICA"/>
  </r>
  <r>
    <x v="36"/>
    <x v="6"/>
    <n v="267206000"/>
    <s v="267206G"/>
    <s v="GRUPO-A"/>
    <n v="16508509"/>
    <s v="Innovación docente e iniciación a la investigación educativa. Tecnología"/>
    <s v="GG"/>
    <s v="GRUPO GRANDE"/>
    <s v="267206G"/>
    <s v="GG INNOVACIÓN E INICIACIÓN A LA INVESTIGACIÓN EDUCATIVA. TECNOLOGÍA"/>
    <s v="GRUPO-A"/>
    <s v="GG de Innovación docente e iniciación a la investigación educativa. Tecnolo"/>
    <s v="2S"/>
    <n v="16508509"/>
    <s v="JUÁREZ"/>
    <s v="CASTELLÓ"/>
    <s v="MANUEL CELSO"/>
    <s v="mcjuarez"/>
    <s v="manuel.juarez@unirioja.es"/>
    <n v="1.5"/>
    <n v="1.5"/>
    <n v="500"/>
    <s v="CATEDRATICO DE UNIVERSIDAD"/>
    <s v="C01"/>
    <s v="TIEMPO COMPLETO"/>
    <s v="2018-12-05 00:00:00.0"/>
    <s v="null"/>
    <s v="DF100377"/>
    <s v="CATEDRÁTICO DE UNIVERSIDAD"/>
    <s v="R110"/>
    <x v="10"/>
    <n v="590"/>
    <s v="MÁQUINAS Y MOTORES TÉRMICOS"/>
  </r>
  <r>
    <x v="36"/>
    <x v="6"/>
    <n v="267206000"/>
    <s v="267206G"/>
    <s v="GRUPO-A"/>
    <n v="16541690"/>
    <s v="Innovación docente e iniciación a la investigación educativa. Tecnología"/>
    <s v="GG"/>
    <s v="GRUPO GRANDE"/>
    <s v="267206G"/>
    <s v="GG INNOVACIÓN E INICIACIÓN A LA INVESTIGACIÓN EDUCATIVA. TECNOLOGÍA"/>
    <s v="GRUPO-A"/>
    <s v="GG de Innovación docente e iniciación a la investigación educativa. Tecnolo"/>
    <s v="2S"/>
    <n v="16541690"/>
    <s v="BRETÓN"/>
    <s v="RODRÍGUEZ"/>
    <s v="JAVIER"/>
    <s v="jabreton"/>
    <s v="javier.breton@unirioja.es"/>
    <n v="1.5"/>
    <n v="1.5"/>
    <n v="506"/>
    <s v="PROFESOR TITULAR DE ESCUELA UNIVERSITARI"/>
    <s v="01A"/>
    <s v="TIEMPO COMPLETO AMPLIADO"/>
    <s v="2012-09-01 00:00:00.0"/>
    <s v="null"/>
    <s v="DF100087"/>
    <s v="TITULAR DE ESCUELA UNIVERSITARIA"/>
    <s v="R109"/>
    <x v="9"/>
    <n v="520"/>
    <s v="INGENIERÍA DE SISTEMAS Y AUTOMÁTICA"/>
  </r>
  <r>
    <x v="36"/>
    <x v="6"/>
    <n v="267206000"/>
    <s v="267206L"/>
    <s v="GRUPO-A1"/>
    <n v="16508509"/>
    <s v="Innovación docente e iniciación a la investigación educativa. Tecnología"/>
    <s v="GL"/>
    <s v="GRUPO DE LABORATORIO"/>
    <s v="267206L"/>
    <s v="GL INNOVACIÓN E INICIACIÓN A LA INVESTIGACIÓN EDUCATIVA. TECNOLOGÍA"/>
    <s v="GRUPO-A1"/>
    <s v="GL de Innovación docente e iniciación a la investigación educativa. Tecnolo"/>
    <s v="2S"/>
    <n v="16508509"/>
    <s v="JUÁREZ"/>
    <s v="CASTELLÓ"/>
    <s v="MANUEL CELSO"/>
    <s v="mcjuarez"/>
    <s v="manuel.juarez@unirioja.es"/>
    <n v="0.75"/>
    <n v="0.75"/>
    <n v="500"/>
    <s v="CATEDRATICO DE UNIVERSIDAD"/>
    <s v="C01"/>
    <s v="TIEMPO COMPLETO"/>
    <s v="2018-12-05 00:00:00.0"/>
    <s v="null"/>
    <s v="DF100377"/>
    <s v="CATEDRÁTICO DE UNIVERSIDAD"/>
    <s v="R110"/>
    <x v="10"/>
    <n v="590"/>
    <s v="MÁQUINAS Y MOTORES TÉRMICOS"/>
  </r>
  <r>
    <x v="36"/>
    <x v="6"/>
    <n v="267206000"/>
    <s v="267206L"/>
    <s v="GRUPO-A1"/>
    <n v="16541690"/>
    <s v="Innovación docente e iniciación a la investigación educativa. Tecnología"/>
    <s v="GL"/>
    <s v="GRUPO DE LABORATORIO"/>
    <s v="267206L"/>
    <s v="GL INNOVACIÓN E INICIACIÓN A LA INVESTIGACIÓN EDUCATIVA. TECNOLOGÍA"/>
    <s v="GRUPO-A1"/>
    <s v="GL de Innovación docente e iniciación a la investigación educativa. Tecnolo"/>
    <s v="2S"/>
    <n v="16541690"/>
    <s v="BRETÓN"/>
    <s v="RODRÍGUEZ"/>
    <s v="JAVIER"/>
    <s v="jabreton"/>
    <s v="javier.breton@unirioja.es"/>
    <n v="0.75"/>
    <n v="0.75"/>
    <n v="506"/>
    <s v="PROFESOR TITULAR DE ESCUELA UNIVERSITARI"/>
    <s v="01A"/>
    <s v="TIEMPO COMPLETO AMPLIADO"/>
    <s v="2012-09-01 00:00:00.0"/>
    <s v="null"/>
    <s v="DF100087"/>
    <s v="TITULAR DE ESCUELA UNIVERSITARIA"/>
    <s v="R109"/>
    <x v="9"/>
    <n v="520"/>
    <s v="INGENIERÍA DE SISTEMAS Y AUTOMÁTICA"/>
  </r>
  <r>
    <x v="36"/>
    <x v="6"/>
    <n v="267206000"/>
    <s v="267206R"/>
    <s v="GRUPO-A1"/>
    <n v="16508509"/>
    <s v="Innovación docente e iniciación a la investigación educativa. Tecnología"/>
    <s v="GR"/>
    <s v="GRUPO REDUCIDO"/>
    <s v="267206R"/>
    <s v="GR DE INNOVACIÓN DOCENTE E INICIACIÓN A LA INVESTIGACIÓN EN DIDACTICA DE LA"/>
    <s v="GRUPO-A1"/>
    <s v="GR de INNOVACIÓN DOCENTE E INICIACIÓN A LA INVESTIGACIÓN EDUCATIVA"/>
    <s v="2S"/>
    <n v="16508509"/>
    <s v="JUÁREZ"/>
    <s v="CASTELLÓ"/>
    <s v="MANUEL CELSO"/>
    <s v="mcjuarez"/>
    <s v="manuel.juarez@unirioja.es"/>
    <n v="0.75"/>
    <n v="0.75"/>
    <n v="500"/>
    <s v="CATEDRATICO DE UNIVERSIDAD"/>
    <s v="C01"/>
    <s v="TIEMPO COMPLETO"/>
    <s v="2018-12-05 00:00:00.0"/>
    <s v="null"/>
    <s v="DF100377"/>
    <s v="CATEDRÁTICO DE UNIVERSIDAD"/>
    <s v="R110"/>
    <x v="10"/>
    <n v="590"/>
    <s v="MÁQUINAS Y MOTORES TÉRMICOS"/>
  </r>
  <r>
    <x v="36"/>
    <x v="6"/>
    <n v="267206000"/>
    <s v="267206R"/>
    <s v="GRUPO-A1"/>
    <n v="16541690"/>
    <s v="Innovación docente e iniciación a la investigación educativa. Tecnología"/>
    <s v="GR"/>
    <s v="GRUPO REDUCIDO"/>
    <s v="267206R"/>
    <s v="GR DE INNOVACIÓN DOCENTE E INICIACIÓN A LA INVESTIGACIÓN EN DIDACTICA DE LA"/>
    <s v="GRUPO-A1"/>
    <s v="GR de INNOVACIÓN DOCENTE E INICIACIÓN A LA INVESTIGACIÓN EDUCATIVA"/>
    <s v="2S"/>
    <n v="16541690"/>
    <s v="BRETÓN"/>
    <s v="RODRÍGUEZ"/>
    <s v="JAVIER"/>
    <s v="jabreton"/>
    <s v="javier.breton@unirioja.es"/>
    <n v="0.75"/>
    <n v="0.75"/>
    <n v="506"/>
    <s v="PROFESOR TITULAR DE ESCUELA UNIVERSITARI"/>
    <s v="01A"/>
    <s v="TIEMPO COMPLETO AMPLIADO"/>
    <s v="2012-09-01 00:00:00.0"/>
    <s v="null"/>
    <s v="DF100087"/>
    <s v="TITULAR DE ESCUELA UNIVERSITARIA"/>
    <s v="R109"/>
    <x v="9"/>
    <n v="520"/>
    <s v="INGENIERÍA DE SISTEMAS Y AUTOMÁTICA"/>
  </r>
  <r>
    <x v="36"/>
    <x v="6"/>
    <n v="267401000"/>
    <s v="267401R"/>
    <s v="GRUPO-A"/>
    <n v="16508509"/>
    <s v="Prácticum en la especialidad de Tecnología"/>
    <s v="GR"/>
    <s v="GRUPO REDUCIDO"/>
    <s v="267401R"/>
    <s v="GR DE PRÁCTICUM EN TECNOLOGIA / TRABAJO FIN MÁSTER"/>
    <s v="GRUPO-A"/>
    <s v="GR de PRÁCTICUM EN LA ESPECIALIDAD DE TECNOLOGÍA"/>
    <s v="2S"/>
    <n v="16508509"/>
    <s v="JUÁREZ"/>
    <s v="CASTELLÓ"/>
    <s v="MANUEL CELSO"/>
    <s v="mcjuarez"/>
    <s v="manuel.juarez@unirioja.es"/>
    <n v="7"/>
    <n v="7"/>
    <n v="500"/>
    <s v="CATEDRATICO DE UNIVERSIDAD"/>
    <s v="C01"/>
    <s v="TIEMPO COMPLETO"/>
    <s v="2018-12-05 00:00:00.0"/>
    <s v="null"/>
    <s v="DF100377"/>
    <s v="CATEDRÁTICO DE UNIVERSIDAD"/>
    <s v="R110"/>
    <x v="10"/>
    <n v="590"/>
    <s v="MÁQUINAS Y MOTORES TÉRMICOS"/>
  </r>
  <r>
    <x v="36"/>
    <x v="6"/>
    <n v="267401000"/>
    <s v="267401R"/>
    <s v="GRUPO-A"/>
    <n v="16541690"/>
    <s v="Prácticum en la especialidad de Tecnología"/>
    <s v="GR"/>
    <s v="GRUPO REDUCIDO"/>
    <s v="267401R"/>
    <s v="GR DE PRÁCTICUM EN TECNOLOGIA / TRABAJO FIN MÁSTER"/>
    <s v="GRUPO-A"/>
    <s v="GR de PRÁCTICUM EN LA ESPECIALIDAD DE TECNOLOGÍA"/>
    <s v="2S"/>
    <n v="16541690"/>
    <s v="BRETÓN"/>
    <s v="RODRÍGUEZ"/>
    <s v="JAVIER"/>
    <s v="jabreton"/>
    <s v="javier.breton@unirioja.es"/>
    <n v="1.4"/>
    <n v="1.4"/>
    <n v="506"/>
    <s v="PROFESOR TITULAR DE ESCUELA UNIVERSITARI"/>
    <s v="01A"/>
    <s v="TIEMPO COMPLETO AMPLIADO"/>
    <s v="2012-09-01 00:00:00.0"/>
    <s v="null"/>
    <s v="DF100087"/>
    <s v="TITULAR DE ESCUELA UNIVERSITARIA"/>
    <s v="R109"/>
    <x v="9"/>
    <n v="520"/>
    <s v="INGENIERÍA DE SISTEMAS Y AUTOMÁTICA"/>
  </r>
  <r>
    <x v="36"/>
    <x v="6"/>
    <n v="267401000"/>
    <s v="267401R"/>
    <s v="GRUPO-A"/>
    <n v="16549519"/>
    <s v="Prácticum en la especialidad de Tecnología"/>
    <s v="GR"/>
    <s v="GRUPO REDUCIDO"/>
    <s v="267401R"/>
    <s v="GR DE PRÁCTICUM EN TECNOLOGIA / TRABAJO FIN MÁSTER"/>
    <s v="GRUPO-A"/>
    <s v="GR de PRÁCTICUM EN LA ESPECIALIDAD DE TECNOLOGÍA"/>
    <s v="2S"/>
    <n v="16549519"/>
    <s v="ZORZANO"/>
    <s v="MARTÍNEZ"/>
    <s v="ANTONIO MOISÉS"/>
    <s v="azorzano"/>
    <s v="antonio.zorzano@unirioja.es"/>
    <n v="1.75"/>
    <n v="1.75"/>
    <s v="A-0504"/>
    <s v="PROFESOR TITULAR UNIVERSIDAD"/>
    <s v="01A"/>
    <s v="TIEMPO COMPLETO AMPLIADO"/>
    <s v="2012-09-01 00:00:00.0"/>
    <s v="null"/>
    <s v="DF31836"/>
    <s v="PROFESOR TITULAR DE UNIVERSIDAD"/>
    <s v="R109"/>
    <x v="9"/>
    <n v="785"/>
    <s v="TECNOLOGÍA ELECTRÓNICA"/>
  </r>
  <r>
    <x v="36"/>
    <x v="6"/>
    <n v="267401000"/>
    <s v="267401R"/>
    <s v="GRUPO-A"/>
    <n v="16551240"/>
    <s v="Prácticum en la especialidad de Tecnología"/>
    <s v="GR"/>
    <s v="GRUPO REDUCIDO"/>
    <s v="267401R"/>
    <s v="GR DE PRÁCTICUM EN TECNOLOGIA / TRABAJO FIN MÁSTER"/>
    <s v="GRUPO-A"/>
    <s v="GR de PRÁCTICUM EN LA ESPECIALIDAD DE TECNOLOGÍA"/>
    <s v="2S"/>
    <n v="16551240"/>
    <s v="CAPELLÁN"/>
    <s v="VILLACIÁN"/>
    <s v="CÁNDIDO"/>
    <s v="cacapell"/>
    <s v="candido.capellan@unirioja.es"/>
    <n v="1.75"/>
    <n v="1.75"/>
    <n v="536"/>
    <s v="PROFESOR INTERINO"/>
    <s v="C01"/>
    <s v="TIEMPO COMPLETO"/>
    <s v="2018-09-17 00:00:00.0"/>
    <s v="2019-04-09 00:00:00.0"/>
    <s v="PI101408"/>
    <s v="PROFESOR CONTRATADO INTERINO"/>
    <s v="R109"/>
    <x v="9"/>
    <n v="785"/>
    <s v="TECNOLOGÍA ELECTRÓNICA"/>
  </r>
  <r>
    <x v="36"/>
    <x v="6"/>
    <n v="267401000"/>
    <s v="267401R"/>
    <s v="GRUPO-A"/>
    <n v="16553057"/>
    <s v="Prácticum en la especialidad de Tecnología"/>
    <s v="GR"/>
    <s v="GRUPO REDUCIDO"/>
    <s v="267401R"/>
    <s v="GR DE PRÁCTICUM EN TECNOLOGIA / TRABAJO FIN MÁSTER"/>
    <s v="GRUPO-A"/>
    <s v="GR de PRÁCTICUM EN LA ESPECIALIDAD DE TECNOLOGÍA"/>
    <s v="2S"/>
    <n v="16553057"/>
    <s v="SÁENZ DIEZ"/>
    <s v="MURO"/>
    <s v="JUAN CARLOS"/>
    <s v="jusaenzd"/>
    <s v="juan-carlos.saenz-diez@unirioja.es"/>
    <n v="4.2"/>
    <n v="4.2"/>
    <n v="504"/>
    <s v="PROFESOR TITULAR UNIVERSIDAD"/>
    <s v="C01"/>
    <s v="TIEMPO COMPLETO"/>
    <s v="2018-11-26 00:00:00.0"/>
    <s v="null"/>
    <s v="DF31811"/>
    <s v="TITULAR DE UNIVERSIDAD"/>
    <s v="R109"/>
    <x v="9"/>
    <n v="535"/>
    <s v="INGENIERÍA ELÉCTRICA"/>
  </r>
  <r>
    <x v="36"/>
    <x v="6"/>
    <n v="267401000"/>
    <s v="267401R"/>
    <s v="GRUPO-A"/>
    <n v="50842132"/>
    <s v="Prácticum en la especialidad de Tecnología"/>
    <s v="GR"/>
    <s v="GRUPO REDUCIDO"/>
    <s v="267401R"/>
    <s v="GR DE PRÁCTICUM EN TECNOLOGIA / TRABAJO FIN MÁSTER"/>
    <s v="GRUPO-A"/>
    <s v="GR de PRÁCTICUM EN LA ESPECIALIDAD DE TECNOLOGÍA"/>
    <s v="2S"/>
    <n v="50842132"/>
    <s v="GAVELA"/>
    <s v="GARCÍA"/>
    <s v="DELIA DEL PILAR"/>
    <s v="degavela"/>
    <s v="delia.gavela@unirioja.es"/>
    <n v="0"/>
    <n v="0"/>
    <n v="504"/>
    <s v="PROFESOR TITULAR UNIVERSIDAD"/>
    <s v="C01"/>
    <s v="TIEMPO COMPLETO"/>
    <s v="2017-09-15 00:00:00.0"/>
    <s v="null"/>
    <s v="DF100302"/>
    <s v="PROFESOR TITULAR DE UNIVERSIDAD"/>
    <s v="R106"/>
    <x v="5"/>
    <n v="195"/>
    <s v="DIDÁCTICA DE LA LENGUA Y LA LITERATURA"/>
  </r>
  <r>
    <x v="36"/>
    <x v="6"/>
    <n v="267501000"/>
    <s v="267501G"/>
    <s v="GRUPO-A"/>
    <n v="50842132"/>
    <s v="Trabajo fin de máster en Tecnología"/>
    <s v="GG"/>
    <s v="GRUPO GRANDE"/>
    <s v="267501G"/>
    <s v="TRABAJO FIN DE MÁSTER"/>
    <s v="GRUPO-A"/>
    <s v="GRUPO DE MATRICULA TRABAJO FIN DE MÁSTER"/>
    <s v="I"/>
    <n v="50842132"/>
    <s v="GAVELA"/>
    <s v="GARCÍA"/>
    <s v="DELIA DEL PILAR"/>
    <s v="degavela"/>
    <s v="delia.gavela@unirioja.es"/>
    <n v="0"/>
    <n v="0"/>
    <n v="504"/>
    <s v="PROFESOR TITULAR UNIVERSIDAD"/>
    <s v="C01"/>
    <s v="TIEMPO COMPLETO"/>
    <s v="2017-09-15 00:00:00.0"/>
    <s v="null"/>
    <s v="DF100302"/>
    <s v="PROFESOR TITULAR DE UNIVERSIDAD"/>
    <s v="R106"/>
    <x v="5"/>
    <n v="195"/>
    <s v="DIDÁCTICA DE LA LENGUA Y LA LITERATURA"/>
  </r>
  <r>
    <x v="37"/>
    <x v="6"/>
    <n v="851201000"/>
    <s v="851201T"/>
    <s v="GRUPO-A"/>
    <n v="16561526"/>
    <s v="Fundamentos de la dirección de proyectos"/>
    <s v="CT"/>
    <s v="CLASES TEORICAS"/>
    <s v="851201T"/>
    <s v="CURSO INTERUNIVERSITARIO"/>
    <s v="GRUPO-A"/>
    <s v="GRUPO DE MATRÍCULA"/>
    <s v="1S"/>
    <n v="16561526"/>
    <s v="MARTÍNEZ DE PISÓN"/>
    <s v="ASCACIBAR"/>
    <s v="FCO.JAVIER"/>
    <s v="fjmartin"/>
    <s v="fjmartin@unirioja.es"/>
    <n v="0"/>
    <n v="0"/>
    <n v="500"/>
    <s v="CATEDRATICO DE UNIVERSIDAD"/>
    <s v="01R"/>
    <s v="TIEMPO COMPLETO REDUCIDO"/>
    <s v="2018-11-26 00:00:00.0"/>
    <s v="null"/>
    <s v="DF32041"/>
    <s v="CATEDRÁTICO DE UNIVERSIDAD"/>
    <s v="R110"/>
    <x v="10"/>
    <n v="720"/>
    <s v="PROYECTOS DE INGENIERÍA"/>
  </r>
  <r>
    <x v="37"/>
    <x v="6"/>
    <n v="851202000"/>
    <s v="851202T"/>
    <s v="GRUPO-A"/>
    <n v="16561526"/>
    <s v="Dirección de calidad"/>
    <s v="CT"/>
    <s v="CLASES TEORICAS"/>
    <s v="851202T"/>
    <s v="CURSO INTERUNIVERSITARIO"/>
    <s v="GRUPO-A"/>
    <s v="GRUPO DE MATRICULA"/>
    <s v="1S"/>
    <n v="16561526"/>
    <s v="MARTÍNEZ DE PISÓN"/>
    <s v="ASCACIBAR"/>
    <s v="FCO.JAVIER"/>
    <s v="fjmartin"/>
    <s v="fjmartin@unirioja.es"/>
    <n v="0"/>
    <n v="0"/>
    <n v="500"/>
    <s v="CATEDRATICO DE UNIVERSIDAD"/>
    <s v="01R"/>
    <s v="TIEMPO COMPLETO REDUCIDO"/>
    <s v="2018-11-26 00:00:00.0"/>
    <s v="null"/>
    <s v="DF32041"/>
    <s v="CATEDRÁTICO DE UNIVERSIDAD"/>
    <s v="R110"/>
    <x v="10"/>
    <n v="720"/>
    <s v="PROYECTOS DE INGENIERÍA"/>
  </r>
  <r>
    <x v="37"/>
    <x v="6"/>
    <n v="851203000"/>
    <s v="851203T"/>
    <s v="GRUPO-A"/>
    <n v="16561526"/>
    <s v="Dirección de costes y riesgos"/>
    <s v="CT"/>
    <s v="CLASES TEORICAS"/>
    <s v="851203T"/>
    <s v="CURSO INTERUNIVERSITARIO"/>
    <s v="GRUPO-A"/>
    <s v="GRUPO DE MATRICULA"/>
    <s v="1S"/>
    <n v="16561526"/>
    <s v="MARTÍNEZ DE PISÓN"/>
    <s v="ASCACIBAR"/>
    <s v="FCO.JAVIER"/>
    <s v="fjmartin"/>
    <s v="fjmartin@unirioja.es"/>
    <n v="0"/>
    <n v="0"/>
    <n v="500"/>
    <s v="CATEDRATICO DE UNIVERSIDAD"/>
    <s v="01R"/>
    <s v="TIEMPO COMPLETO REDUCIDO"/>
    <s v="2018-11-26 00:00:00.0"/>
    <s v="null"/>
    <s v="DF32041"/>
    <s v="CATEDRÁTICO DE UNIVERSIDAD"/>
    <s v="R110"/>
    <x v="10"/>
    <n v="720"/>
    <s v="PROYECTOS DE INGENIERÍA"/>
  </r>
  <r>
    <x v="37"/>
    <x v="6"/>
    <n v="851204000"/>
    <s v="M004G"/>
    <s v="GRUPO-A"/>
    <n v="16592485"/>
    <s v="Dirección de plazos"/>
    <s v="GG"/>
    <s v="GRUPO GRANDE"/>
    <s v="M004G"/>
    <s v="GRUPO GRANDE DE DIRECCIÓN DE PLAZOS"/>
    <s v="GRUPO-A"/>
    <s v="GG de Dirección de Plazos"/>
    <s v="1S"/>
    <n v="16592485"/>
    <s v="CORRAL"/>
    <s v="BOBADILLA"/>
    <s v="MARINA"/>
    <s v="macorrb"/>
    <s v="marina.corral@unirioja.es"/>
    <n v="4"/>
    <n v="4"/>
    <n v="504"/>
    <s v="PROFESOR TITULAR UNIVERSIDAD"/>
    <s v="C01"/>
    <s v="TIEMPO COMPLETO"/>
    <s v="2018-09-17 00:00:00.0"/>
    <s v="null"/>
    <s v="DF100360"/>
    <s v="PROFESOR TITULAR UNIVERSIDAD INTERINO"/>
    <s v="R110"/>
    <x v="10"/>
    <n v="720"/>
    <s v="PROYECTOS DE INGENIERÍA"/>
  </r>
  <r>
    <x v="37"/>
    <x v="6"/>
    <n v="851306000"/>
    <s v="851306G"/>
    <s v="GRUPO-A"/>
    <n v="16561526"/>
    <s v="Gestión de proyectos con las Administraciones Públicas"/>
    <s v="GG"/>
    <s v="GRUPO GRANDE"/>
    <s v="851306G"/>
    <s v="GRUPO GRANDE DE GESTIÓN DE PROYECTOS CON LAS ADMINISTRACIONES PÚBLICAS"/>
    <s v="GRUPO-A"/>
    <s v="GG de GESTIÓN DE PROYECTOS CON LAS ADMINISTRACIONES PÚBLICAS"/>
    <s v="2S"/>
    <n v="16561526"/>
    <s v="MARTÍNEZ DE PISÓN"/>
    <s v="ASCACIBAR"/>
    <s v="FCO.JAVIER"/>
    <s v="fjmartin"/>
    <s v="fjmartin@unirioja.es"/>
    <n v="2"/>
    <n v="2"/>
    <n v="500"/>
    <s v="CATEDRATICO DE UNIVERSIDAD"/>
    <s v="01R"/>
    <s v="TIEMPO COMPLETO REDUCIDO"/>
    <s v="2018-11-26 00:00:00.0"/>
    <s v="null"/>
    <s v="DF32041"/>
    <s v="CATEDRÁTICO DE UNIVERSIDAD"/>
    <s v="R110"/>
    <x v="10"/>
    <n v="720"/>
    <s v="PROYECTOS DE INGENIERÍA"/>
  </r>
  <r>
    <x v="37"/>
    <x v="6"/>
    <n v="851306000"/>
    <s v="851306G"/>
    <s v="GRUPO-A"/>
    <n v="16592485"/>
    <s v="Gestión de proyectos con las Administraciones Públicas"/>
    <s v="GG"/>
    <s v="GRUPO GRANDE"/>
    <s v="851306G"/>
    <s v="GRUPO GRANDE DE GESTIÓN DE PROYECTOS CON LAS ADMINISTRACIONES PÚBLICAS"/>
    <s v="GRUPO-A"/>
    <s v="GG de GESTIÓN DE PROYECTOS CON LAS ADMINISTRACIONES PÚBLICAS"/>
    <s v="2S"/>
    <n v="16592485"/>
    <s v="CORRAL"/>
    <s v="BOBADILLA"/>
    <s v="MARINA"/>
    <s v="macorrb"/>
    <s v="marina.corral@unirioja.es"/>
    <n v="2"/>
    <n v="2"/>
    <n v="504"/>
    <s v="PROFESOR TITULAR UNIVERSIDAD"/>
    <s v="C01"/>
    <s v="TIEMPO COMPLETO"/>
    <s v="2018-09-17 00:00:00.0"/>
    <s v="null"/>
    <s v="DF100360"/>
    <s v="PROFESOR TITULAR UNIVERSIDAD INTERINO"/>
    <s v="R110"/>
    <x v="10"/>
    <n v="720"/>
    <s v="PROYECTOS DE INGENIERÍA"/>
  </r>
  <r>
    <x v="37"/>
    <x v="6"/>
    <n v="851311000"/>
    <s v="851311G"/>
    <s v="GRUPO-A"/>
    <n v="16592485"/>
    <s v="Simulación y modelización en la evaluación de impactos"/>
    <s v="GG"/>
    <s v="GRUPO GRANDE"/>
    <s v="851311G"/>
    <s v="GRUPO GRANDE DE SIMULACIÓN Y MODELIZACIÓN EN LA EVALUACIÓN DE IMPACTOS"/>
    <s v="GRUPO-A"/>
    <s v="GG de Simulación y modelización en la evaluación de impactos"/>
    <s v="2S"/>
    <n v="16592485"/>
    <s v="CORRAL"/>
    <s v="BOBADILLA"/>
    <s v="MARINA"/>
    <s v="macorrb"/>
    <s v="marina.corral@unirioja.es"/>
    <n v="4"/>
    <n v="4"/>
    <n v="504"/>
    <s v="PROFESOR TITULAR UNIVERSIDAD"/>
    <s v="C01"/>
    <s v="TIEMPO COMPLETO"/>
    <s v="2018-09-17 00:00:00.0"/>
    <s v="null"/>
    <s v="DF100360"/>
    <s v="PROFESOR TITULAR UNIVERSIDAD INTERINO"/>
    <s v="R110"/>
    <x v="10"/>
    <n v="720"/>
    <s v="PROYECTOS DE INGENIERÍA"/>
  </r>
  <r>
    <x v="37"/>
    <x v="6"/>
    <n v="851415000"/>
    <s v="851415G"/>
    <s v="GRUPO-A"/>
    <n v="16561526"/>
    <s v="Prácticas externas en empresas"/>
    <s v="GG"/>
    <s v="GRUPO GRANDE"/>
    <s v="851415G"/>
    <s v="CURSO INTERUNIVERSITARIO"/>
    <s v="GRUPO-A"/>
    <s v="GG de Prácticas externas en empresas"/>
    <s v="2S"/>
    <n v="16561526"/>
    <s v="MARTÍNEZ DE PISÓN"/>
    <s v="ASCACIBAR"/>
    <s v="FCO.JAVIER"/>
    <s v="fjmartin"/>
    <s v="fjmartin@unirioja.es"/>
    <n v="0"/>
    <n v="0"/>
    <n v="500"/>
    <s v="CATEDRATICO DE UNIVERSIDAD"/>
    <s v="01R"/>
    <s v="TIEMPO COMPLETO REDUCIDO"/>
    <s v="2018-11-26 00:00:00.0"/>
    <s v="null"/>
    <s v="DF32041"/>
    <s v="CATEDRÁTICO DE UNIVERSIDAD"/>
    <s v="R110"/>
    <x v="10"/>
    <n v="720"/>
    <s v="PROYECTOS DE INGENIERÍA"/>
  </r>
  <r>
    <x v="37"/>
    <x v="6"/>
    <n v="851415000"/>
    <s v="851415G"/>
    <s v="GRUPO-A"/>
    <n v="16588620"/>
    <s v="Prácticas externas en empresas"/>
    <s v="GG"/>
    <s v="GRUPO GRANDE"/>
    <s v="851415G"/>
    <s v="CURSO INTERUNIVERSITARIO"/>
    <s v="GRUPO-A"/>
    <s v="GG de Prácticas externas en empresas"/>
    <s v="2S"/>
    <n v="16588620"/>
    <s v="FERREIRO"/>
    <s v="CABELLO"/>
    <s v="JAVIER"/>
    <s v="jaferrei"/>
    <s v="javier.ferreiro@unirioja.es"/>
    <n v="0.1"/>
    <n v="0.1"/>
    <n v="532"/>
    <s v="LABORAL DOCENTE-ASOCIADO"/>
    <s v="P06"/>
    <s v="TIEMPO PARCIAL (6+6 HORAS)"/>
    <s v="2018-09-28 00:00:00.0"/>
    <s v="2019-09-14 00:00:00.0"/>
    <s v="PI101044"/>
    <s v="PROFESOR ASOCIADO"/>
    <s v="R110"/>
    <x v="10"/>
    <n v="605"/>
    <s v="MECÁNICA DE MEDIOS CONTINUOS Y TEORÍA DE ESTRUCTUR"/>
  </r>
  <r>
    <x v="37"/>
    <x v="6"/>
    <n v="851516000"/>
    <s v="851516G"/>
    <s v="GRUPO-A"/>
    <n v="16561526"/>
    <s v="Trabajo fin de máster"/>
    <s v="GG"/>
    <s v="GRUPO GRANDE"/>
    <s v="851516G"/>
    <s v="TRABAJO FIN DE MÁSTER"/>
    <s v="GRUPO-A"/>
    <s v="GRUPO DE MATRÍCULA"/>
    <s v="I"/>
    <n v="16561526"/>
    <s v="MARTÍNEZ DE PISÓN"/>
    <s v="ASCACIBAR"/>
    <s v="FCO.JAVIER"/>
    <s v="fjmartin"/>
    <s v="fjmartin@unirioja.es"/>
    <n v="0"/>
    <n v="0"/>
    <n v="500"/>
    <s v="CATEDRATICO DE UNIVERSIDAD"/>
    <s v="01R"/>
    <s v="TIEMPO COMPLETO REDUCIDO"/>
    <s v="2018-11-26 00:00:00.0"/>
    <s v="null"/>
    <s v="DF32041"/>
    <s v="CATEDRÁTICO DE UNIVERSIDAD"/>
    <s v="R110"/>
    <x v="10"/>
    <n v="720"/>
    <s v="PROYECTOS DE INGENIERÍA"/>
  </r>
  <r>
    <x v="38"/>
    <x v="7"/>
    <m/>
    <m/>
    <m/>
    <m/>
    <m/>
    <m/>
    <m/>
    <m/>
    <m/>
    <m/>
    <m/>
    <m/>
    <m/>
    <m/>
    <m/>
    <m/>
    <m/>
    <m/>
    <m/>
    <m/>
    <m/>
    <m/>
    <m/>
    <m/>
    <m/>
    <m/>
    <m/>
    <m/>
    <m/>
    <x v="11"/>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19">
  <r>
    <s v="2018-19"/>
    <n v="1"/>
    <x v="0"/>
    <s v="GRADO EN ADMINISTRACIÓN Y DIRECCIÓN DE EMPRESAS"/>
    <s v="ECONOMÍA Y EMPRESA"/>
    <s v="16545318S"/>
    <n v="532"/>
    <s v="RUIZ-OLALLA CORCUERA, Mª CARMEN"/>
    <n v="201"/>
    <s v="Contabilidad de gestión"/>
    <n v="4.2"/>
    <s v="EXCELENTE"/>
    <n v="4.2"/>
    <s v="EXCELENTE"/>
    <n v="123"/>
    <n v="14"/>
    <s v="11.4"/>
  </r>
  <r>
    <s v="2018-19"/>
    <n v="1"/>
    <x v="0"/>
    <s v="GRADO EN ADMINISTRACIÓN Y DIRECCIÓN DE EMPRESAS"/>
    <s v="ECONOMÍA Y EMPRESA"/>
    <s v="16802653A"/>
    <n v="584"/>
    <s v="MARÍN VINUESA, LUZ MARÍA"/>
    <n v="201"/>
    <s v="Contabilidad de gestión"/>
    <n v="4"/>
    <s v="MUY FAVORABLE"/>
    <n v="4.0999999999999996"/>
    <s v="MUY FAVORABLE"/>
    <n v="96"/>
    <n v="10"/>
    <s v="10.4"/>
  </r>
  <r>
    <s v="2018-19"/>
    <n v="1"/>
    <x v="0"/>
    <s v="GRADO EN ADMINISTRACIÓN Y DIRECCIÓN DE EMPRESAS"/>
    <s v="ECONOMÍA Y EMPRESA"/>
    <s v="16516900W"/>
    <n v="163"/>
    <s v="ANTOÑANZAS VILLAR, FERNANDO"/>
    <n v="202"/>
    <s v="Econometría"/>
    <n v="2.7"/>
    <s v="FAVORABLE"/>
    <n v="2.1"/>
    <s v="DESFAVORABLE"/>
    <n v="77"/>
    <n v="10"/>
    <n v="13"/>
  </r>
  <r>
    <s v="2018-19"/>
    <n v="1"/>
    <x v="0"/>
    <s v="GRADO EN ADMINISTRACIÓN Y DIRECCIÓN DE EMPRESAS"/>
    <s v="ECONOMÍA Y EMPRESA"/>
    <s v="16533890H"/>
    <n v="201"/>
    <s v="PORTILLO PÉREZ DE VIÑASPRE, FABIOLA"/>
    <n v="202"/>
    <s v="Econometría"/>
    <n v="4.4000000000000004"/>
    <s v="EXCELENTE"/>
    <n v="4.5999999999999996"/>
    <s v="EXCELENTE"/>
    <n v="25"/>
    <n v="9"/>
    <n v="36"/>
  </r>
  <r>
    <s v="2018-19"/>
    <n v="1"/>
    <x v="0"/>
    <s v="GRADO EN ADMINISTRACIÓN Y DIRECCIÓN DE EMPRESAS"/>
    <s v="ECONOMÍA Y EMPRESA"/>
    <s v="16598701S"/>
    <n v="930"/>
    <s v="CABEZÓN BENITO, FRANCISCO"/>
    <n v="202"/>
    <s v="Econometría"/>
    <n v="4.4000000000000004"/>
    <s v="EXCELENTE"/>
    <n v="4.5999999999999996"/>
    <s v="EXCELENTE"/>
    <n v="77"/>
    <n v="14"/>
    <n v="0.18181818181818182"/>
  </r>
  <r>
    <s v="2018-19"/>
    <n v="1"/>
    <x v="0"/>
    <s v="GRADO EN ADMINISTRACIÓN Y DIRECCIÓN DE EMPRESAS"/>
    <s v="ECONOMÍA Y EMPRESA"/>
    <s v="16530052K"/>
    <n v="187"/>
    <s v="AYALA CALVO, JUAN CARLOS"/>
    <n v="203"/>
    <s v="Inversión"/>
    <n v="4.2"/>
    <s v="EXCELENTE"/>
    <n v="4.5999999999999996"/>
    <s v="EXCELENTE"/>
    <n v="103"/>
    <n v="11"/>
    <s v="10.7"/>
  </r>
  <r>
    <s v="2018-19"/>
    <n v="1"/>
    <x v="0"/>
    <s v="GRADO EN ADMINISTRACIÓN Y DIRECCIÓN DE EMPRESAS"/>
    <s v="ECONOMÍA Y EMPRESA"/>
    <s v="16532770W"/>
    <n v="195"/>
    <s v="BLASCO TOMÁS, YOLANDA"/>
    <n v="203"/>
    <s v="Inversión"/>
    <n v="2.6"/>
    <s v="FAVORABLE"/>
    <n v="2.4"/>
    <s v="DESFAVORABLE"/>
    <n v="103"/>
    <n v="19"/>
    <s v="18.4"/>
  </r>
  <r>
    <s v="2018-19"/>
    <n v="1"/>
    <x v="0"/>
    <s v="GRADO EN ADMINISTRACIÓN Y DIRECCIÓN DE EMPRESAS"/>
    <s v="ECONOMÍA Y EMPRESA"/>
    <s v="10828501D"/>
    <n v="34"/>
    <s v="RUIZ VEGA, AGUSTÍN V."/>
    <n v="204"/>
    <s v="Investigación comercial"/>
    <n v="3"/>
    <s v="FAVORABLE"/>
    <n v="2.8"/>
    <s v="FAVORABLE"/>
    <n v="129"/>
    <n v="22"/>
    <s v="17.1"/>
  </r>
  <r>
    <s v="2018-19"/>
    <n v="1"/>
    <x v="0"/>
    <s v="GRADO EN ADMINISTRACIÓN Y DIRECCIÓN DE EMPRESAS"/>
    <s v="ECONOMÍA Y EMPRESA"/>
    <s v="72780423M"/>
    <n v="404"/>
    <s v="RIAÑO GIL, CONSUELO"/>
    <n v="204"/>
    <s v="Investigación comercial"/>
    <n v="2.8"/>
    <s v="FAVORABLE"/>
    <n v="2.5"/>
    <s v="DESFAVORABLE"/>
    <n v="129"/>
    <n v="19"/>
    <s v="14.7"/>
  </r>
  <r>
    <s v="2018-19"/>
    <n v="1"/>
    <x v="0"/>
    <s v="GRADO EN ADMINISTRACIÓN Y DIRECCIÓN DE EMPRESAS"/>
    <s v="ECONOMÍA Y EMPRESA"/>
    <s v="16612716T"/>
    <n v="1311"/>
    <s v="ALESANCO LLORENTE, MARÍA"/>
    <n v="204"/>
    <s v="Investigación comercial"/>
    <n v="3.2"/>
    <s v="FAVORABLE"/>
    <n v="3.1"/>
    <s v="FAVORABLE"/>
    <n v="129"/>
    <n v="11"/>
    <n v="8.5271317829457363E-2"/>
  </r>
  <r>
    <s v="2018-19"/>
    <n v="1"/>
    <x v="0"/>
    <s v="GRADO EN ADMINISTRACIÓN Y DIRECCIÓN DE EMPRESAS"/>
    <s v="ECONOMÍA Y EMPRESA"/>
    <s v="31228810P"/>
    <n v="372"/>
    <s v="GONZÁLEZ JIMÉNEZ, LUIS"/>
    <n v="209"/>
    <s v="Contabilidad financiera y de sociedades"/>
    <n v="3.3"/>
    <s v="FAVORABLE"/>
    <n v="3"/>
    <s v="FAVORABLE"/>
    <n v="25"/>
    <n v="13"/>
    <n v="52"/>
  </r>
  <r>
    <s v="2018-19"/>
    <n v="1"/>
    <x v="0"/>
    <s v="GRADO EN ADMINISTRACIÓN Y DIRECCIÓN DE EMPRESAS"/>
    <s v="ECONOMÍA Y EMPRESA"/>
    <s v="16544280N"/>
    <n v="234"/>
    <s v="AZCONA CIRIZA, ESPERANZA"/>
    <n v="210"/>
    <s v="Control de gestión"/>
    <n v="3.7"/>
    <s v="MUY FAVORABLE"/>
    <n v="3.9"/>
    <s v="MUY FAVORABLE"/>
    <n v="20"/>
    <n v="13"/>
    <n v="65"/>
  </r>
  <r>
    <s v="2018-19"/>
    <n v="1"/>
    <x v="0"/>
    <s v="GRADO EN ADMINISTRACIÓN Y DIRECCIÓN DE EMPRESAS"/>
    <s v="ECONOMÍA Y EMPRESA"/>
    <s v="18033042F"/>
    <n v="424"/>
    <s v="BLANCO PASCUAL, LUIS"/>
    <n v="211"/>
    <s v="Sistemas de información contable"/>
    <n v="3.5"/>
    <s v="MUY FAVORABLE"/>
    <n v="3.6"/>
    <s v="MUY FAVORABLE"/>
    <n v="38"/>
    <n v="28"/>
    <s v="73.7"/>
  </r>
  <r>
    <s v="2018-19"/>
    <n v="1"/>
    <x v="0"/>
    <s v="GRADO EN ADMINISTRACIÓN Y DIRECCIÓN DE EMPRESAS"/>
    <s v="ECONOMÍA Y EMPRESA"/>
    <s v="72793905D"/>
    <n v="1214"/>
    <s v="DÍAZ MENDOZA, ANA CARMEN"/>
    <n v="212"/>
    <s v="Gestión de riesgos financieros"/>
    <n v="3.8"/>
    <s v="MUY FAVORABLE"/>
    <n v="3.5"/>
    <s v="MUY FAVORABLE"/>
    <n v="26"/>
    <n v="15"/>
    <s v="57.7"/>
  </r>
  <r>
    <s v="2018-19"/>
    <n v="1"/>
    <x v="0"/>
    <s v="GRADO EN ADMINISTRACIÓN Y DIRECCIÓN DE EMPRESAS"/>
    <s v="ECONOMÍA Y EMPRESA"/>
    <s v="16594506Y"/>
    <n v="317"/>
    <s v="VARGAS MONTOYA, PILAR"/>
    <n v="214"/>
    <s v="Dirección de la innovación"/>
    <n v="4.2"/>
    <s v="EXCELENTE"/>
    <n v="4.3"/>
    <s v="EXCELENTE"/>
    <n v="16"/>
    <n v="7"/>
    <n v="0.4375"/>
  </r>
  <r>
    <s v="2018-19"/>
    <n v="1"/>
    <x v="0"/>
    <s v="GRADO EN ADMINISTRACIÓN Y DIRECCIÓN DE EMPRESAS"/>
    <s v="ECONOMÍA Y EMPRESA"/>
    <s v="72780209K"/>
    <n v="645"/>
    <s v="JIMÉNEZ GALÁN, EDUARDO MIGUEL"/>
    <n v="214"/>
    <s v="Dirección de la innovación"/>
    <n v="4"/>
    <s v="MUY FAVORABLE"/>
    <n v="4"/>
    <s v="MUY FAVORABLE"/>
    <n v="16"/>
    <n v="5"/>
    <s v="31.3"/>
  </r>
  <r>
    <s v="2018-19"/>
    <n v="1"/>
    <x v="0"/>
    <s v="GRADO EN ADMINISTRACIÓN Y DIRECCIÓN DE EMPRESAS"/>
    <s v="ECONOMÍA Y EMPRESA"/>
    <s v="16594259N"/>
    <n v="518"/>
    <s v="JUANEDA AYENSA, EMMA"/>
    <n v="215"/>
    <s v="Dirección de organizaciones no lucrativas"/>
    <n v="4.0999999999999996"/>
    <s v="MUY FAVORABLE"/>
    <n v="4.5999999999999996"/>
    <s v="EXCELENTE"/>
    <n v="17"/>
    <n v="5"/>
    <s v="29.4"/>
  </r>
  <r>
    <s v="2018-19"/>
    <n v="1"/>
    <x v="0"/>
    <s v="GRADO EN ADMINISTRACIÓN Y DIRECCIÓN DE EMPRESAS"/>
    <s v="ECONOMÍA Y EMPRESA"/>
    <s v="16517184X"/>
    <n v="164"/>
    <s v="JUÁREZ CASTELLÓ, CARMELO ARTURO"/>
    <n v="216"/>
    <s v="Dirección y toma de decisiones"/>
    <n v="3.9"/>
    <s v="MUY FAVORABLE"/>
    <n v="3.8"/>
    <s v="MUY FAVORABLE"/>
    <n v="16"/>
    <n v="5"/>
    <s v="31.3"/>
  </r>
  <r>
    <s v="2018-19"/>
    <n v="1"/>
    <x v="0"/>
    <s v="GRADO EN ADMINISTRACIÓN Y DIRECCIÓN DE EMPRESAS"/>
    <s v="ECONOMÍA Y EMPRESA"/>
    <s v="16551895Z"/>
    <n v="255"/>
    <s v="SALINAS ZÁRATE, RODOLFO"/>
    <n v="217"/>
    <s v="Estrategia corporativa"/>
    <n v="4.5"/>
    <s v="EXCELENTE"/>
    <n v="4.5"/>
    <s v="EXCELENTE"/>
    <n v="26"/>
    <n v="8"/>
    <s v="30.8"/>
  </r>
  <r>
    <s v="2018-19"/>
    <n v="1"/>
    <x v="0"/>
    <s v="GRADO EN ADMINISTRACIÓN Y DIRECCIÓN DE EMPRESAS"/>
    <s v="ECONOMÍA Y EMPRESA"/>
    <s v="16594259N"/>
    <n v="518"/>
    <s v="JUANEDA AYENSA, EMMA"/>
    <n v="218"/>
    <s v="Gestión de la calidad"/>
    <n v="4.2"/>
    <s v="EXCELENTE"/>
    <n v="4.5999999999999996"/>
    <s v="EXCELENTE"/>
    <n v="24"/>
    <n v="8"/>
    <s v="33.3"/>
  </r>
  <r>
    <s v="2018-19"/>
    <n v="1"/>
    <x v="0"/>
    <s v="GRADO EN ADMINISTRACIÓN Y DIRECCIÓN DE EMPRESAS"/>
    <s v="ECONOMÍA Y EMPRESA"/>
    <s v="72778836M"/>
    <n v="850"/>
    <s v="ÁLVAREZ GURREA, JUAN CARLOS"/>
    <n v="218"/>
    <s v="Gestión de la calidad"/>
    <n v="3.9"/>
    <s v="MUY FAVORABLE"/>
    <n v="4.0999999999999996"/>
    <s v="MUY FAVORABLE"/>
    <n v="24"/>
    <n v="7"/>
    <s v="29.2"/>
  </r>
  <r>
    <s v="2018-19"/>
    <n v="1"/>
    <x v="0"/>
    <s v="GRADO EN ADMINISTRACIÓN Y DIRECCIÓN DE EMPRESAS"/>
    <s v="ECONOMÍA Y EMPRESA"/>
    <s v="16544145S"/>
    <n v="426"/>
    <s v="ACEDO RAMIREZ, MIGUEL ANGEL"/>
    <n v="219"/>
    <s v="Mercados financieros"/>
    <n v="4.0999999999999996"/>
    <s v="MUY FAVORABLE"/>
    <n v="4.2"/>
    <s v="EXCELENTE"/>
    <n v="39"/>
    <n v="12"/>
    <s v="30.8"/>
  </r>
  <r>
    <s v="2018-19"/>
    <n v="1"/>
    <x v="0"/>
    <s v="GRADO EN ADMINISTRACIÓN Y DIRECCIÓN DE EMPRESAS"/>
    <s v="ECONOMÍA Y EMPRESA"/>
    <s v="16634063A"/>
    <n v="1168"/>
    <s v="BAÑUELOS CAMPO, ARKAITZ"/>
    <n v="219"/>
    <s v="Mercados financieros"/>
    <n v="4.4000000000000004"/>
    <s v="EXCELENTE"/>
    <n v="4.5"/>
    <s v="EXCELENTE"/>
    <n v="39"/>
    <n v="18"/>
    <s v="46.2"/>
  </r>
  <r>
    <s v="2018-19"/>
    <n v="1"/>
    <x v="0"/>
    <s v="GRADO EN ADMINISTRACIÓN Y DIRECCIÓN DE EMPRESAS"/>
    <s v="ECONOMÍA Y EMPRESA"/>
    <s v="16612791Y"/>
    <n v="1169"/>
    <s v="MELÓN IZCO, ÁLVARO"/>
    <n v="219"/>
    <s v="Mercados financieros"/>
    <n v="4.5"/>
    <s v="EXCELENTE"/>
    <n v="4.7"/>
    <s v="EXCELENTE"/>
    <n v="39"/>
    <n v="14"/>
    <n v="0.35897435897435898"/>
  </r>
  <r>
    <s v="2018-19"/>
    <n v="1"/>
    <x v="0"/>
    <s v="GRADO EN ADMINISTRACIÓN Y DIRECCIÓN DE EMPRESAS"/>
    <s v="ECONOMÍA Y EMPRESA"/>
    <s v="10828501D"/>
    <n v="34"/>
    <s v="RUIZ VEGA, AGUSTÍN V."/>
    <n v="221"/>
    <s v="Canales de distribución"/>
    <n v="4.7"/>
    <s v="EXCELENTE"/>
    <n v="4.5"/>
    <s v="EXCELENTE"/>
    <n v="12"/>
    <n v="2"/>
    <s v="16.7"/>
  </r>
  <r>
    <s v="2018-19"/>
    <n v="1"/>
    <x v="0"/>
    <s v="GRADO EN ADMINISTRACIÓN Y DIRECCIÓN DE EMPRESAS"/>
    <s v="ECONOMÍA Y EMPRESA"/>
    <s v="72780423M"/>
    <n v="404"/>
    <s v="RIAÑO GIL, CONSUELO"/>
    <n v="221"/>
    <s v="Canales de distribución"/>
    <n v="4.7"/>
    <s v="EXCELENTE"/>
    <n v="4.5"/>
    <s v="EXCELENTE"/>
    <n v="12"/>
    <n v="2"/>
    <s v="16.7"/>
  </r>
  <r>
    <s v="2018-19"/>
    <n v="1"/>
    <x v="0"/>
    <s v="GRADO EN ADMINISTRACIÓN Y DIRECCIÓN DE EMPRESAS"/>
    <s v="ECONOMÍA Y EMPRESA"/>
    <s v="16616932F"/>
    <n v="1195"/>
    <s v="MEDRANO Sáez, NATALIA"/>
    <n v="222"/>
    <s v="Márketing de servicios profesionales"/>
    <n v="4.9000000000000004"/>
    <s v="EXCELENTE"/>
    <n v="5"/>
    <s v="EXCELENTE"/>
    <n v="25"/>
    <n v="14"/>
    <n v="56"/>
  </r>
  <r>
    <s v="2018-19"/>
    <n v="1"/>
    <x v="0"/>
    <s v="GRADO EN ADMINISTRACIÓN Y DIRECCIÓN DE EMPRESAS"/>
    <s v="ECONOMÍA Y EMPRESA"/>
    <s v="13080014Y"/>
    <n v="47"/>
    <s v="SIERRA MURILLO, MARÍA YOLANDA"/>
    <n v="223"/>
    <s v="Márketing directo y promoción de ventas"/>
    <n v="4.2"/>
    <s v="EXCELENTE"/>
    <n v="4.3"/>
    <s v="EXCELENTE"/>
    <n v="30"/>
    <n v="6"/>
    <n v="20"/>
  </r>
  <r>
    <s v="2018-19"/>
    <n v="1"/>
    <x v="0"/>
    <s v="GRADO EN ADMINISTRACIÓN Y DIRECCIÓN DE EMPRESAS"/>
    <s v="ECONOMÍA Y EMPRESA"/>
    <s v="16547433Z"/>
    <n v="586"/>
    <s v="OLARTE PASCUAL, Mª CRISTINA"/>
    <n v="224"/>
    <s v="Comunicación publicitaria"/>
    <n v="4.3"/>
    <s v="EXCELENTE"/>
    <n v="4.5"/>
    <s v="EXCELENTE"/>
    <n v="33"/>
    <n v="11"/>
    <s v="33.3"/>
  </r>
  <r>
    <s v="2018-19"/>
    <n v="1"/>
    <x v="0"/>
    <s v="GRADO EN ADMINISTRACIÓN Y DIRECCIÓN DE EMPRESAS"/>
    <s v="ECONOMÍA Y EMPRESA"/>
    <s v="16572280K"/>
    <n v="859"/>
    <s v="GÓMEZ VILLASCUERNA, JAIME"/>
    <n v="230"/>
    <s v="Dirección estratégica"/>
    <n v="3.9"/>
    <s v="MUY FAVORABLE"/>
    <n v="4"/>
    <s v="MUY FAVORABLE"/>
    <n v="106"/>
    <n v="12"/>
    <s v="11.3"/>
  </r>
  <r>
    <s v="2018-19"/>
    <n v="1"/>
    <x v="0"/>
    <s v="GRADO EN ADMINISTRACIÓN Y DIRECCIÓN DE EMPRESAS"/>
    <s v="ECONOMÍA Y EMPRESA"/>
    <s v="07974905T"/>
    <n v="1022"/>
    <s v="QUEIRUGA DIOS, DOLORES ALICIA"/>
    <n v="230"/>
    <s v="Dirección estratégica"/>
    <n v="3.1"/>
    <s v="FAVORABLE"/>
    <n v="2.6"/>
    <s v="FAVORABLE"/>
    <n v="30"/>
    <n v="5"/>
    <s v="16.7"/>
  </r>
  <r>
    <s v="2018-19"/>
    <n v="1"/>
    <x v="0"/>
    <s v="GRADO EN ADMINISTRACIÓN Y DIRECCIÓN DE EMPRESAS"/>
    <s v="ECONOMÍA Y EMPRESA"/>
    <s v="16619340T"/>
    <n v="1338"/>
    <s v="PÉREZ-ARADROS MURO, BEATRIZ"/>
    <n v="230"/>
    <s v="Dirección estratégica"/>
    <n v="4.5999999999999996"/>
    <s v="EXCELENTE"/>
    <n v="4.8"/>
    <s v="EXCELENTE"/>
    <n v="46"/>
    <n v="10"/>
    <s v="21.7"/>
  </r>
  <r>
    <s v="2018-19"/>
    <n v="1"/>
    <x v="0"/>
    <s v="GRADO EN ADMINISTRACIÓN Y DIRECCIÓN DE EMPRESAS"/>
    <s v="ECONOMÍA Y EMPRESA"/>
    <s v="16543682N"/>
    <n v="232"/>
    <s v="NAVARRO PÉREZ, Mª CRUZ"/>
    <n v="485"/>
    <s v="Políticas económicas y sociales de la Unión Europea"/>
    <n v="4.9000000000000004"/>
    <s v="EXCELENTE"/>
    <n v="5"/>
    <s v="EXCELENTE"/>
    <n v="3"/>
    <n v="2"/>
    <s v="66.7"/>
  </r>
  <r>
    <s v="2018-19"/>
    <n v="1"/>
    <x v="0"/>
    <s v="GRADO EN ADMINISTRACIÓN Y DIRECCIÓN DE EMPRESAS"/>
    <s v="DERECHO"/>
    <s v="16586761N"/>
    <n v="527"/>
    <s v="PÉREZ ESCALONA, SUSANA"/>
    <n v="503"/>
    <s v="Competencia desleal, distribución y publicidad"/>
    <n v="4.7"/>
    <s v="EXCELENTE"/>
    <n v="4.5"/>
    <s v="EXCELENTE"/>
    <n v="2"/>
    <n v="2"/>
    <n v="100"/>
  </r>
  <r>
    <s v="2018-19"/>
    <n v="1"/>
    <x v="0"/>
    <s v="GRADO EN ADMINISTRACIÓN Y DIRECCIÓN DE EMPRESAS"/>
    <s v="DERECHO"/>
    <s v="16500778A"/>
    <n v="128"/>
    <s v="MURILLAS ESCUDERO, JUAN MANUEL"/>
    <n v="677"/>
    <s v="Elementos de Derecho positivo"/>
    <n v="3.3"/>
    <s v="FAVORABLE"/>
    <n v="3.4"/>
    <s v="MUY FAVORABLE"/>
    <n v="65"/>
    <n v="11"/>
    <n v="0.16923076923076924"/>
  </r>
  <r>
    <s v="2018-19"/>
    <n v="1"/>
    <x v="0"/>
    <s v="GRADO EN ADMINISTRACIÓN Y DIRECCIÓN DE EMPRESAS"/>
    <s v="DERECHO"/>
    <s v="42053327N"/>
    <n v="384"/>
    <s v="VENTURA VENTURA, JOSÉ MANUEL"/>
    <n v="677"/>
    <s v="Elementos de Derecho positivo"/>
    <n v="3.7"/>
    <s v="MUY FAVORABLE"/>
    <n v="3.7"/>
    <s v="MUY FAVORABLE"/>
    <n v="54"/>
    <n v="6"/>
    <n v="0.1111111111111111"/>
  </r>
  <r>
    <s v="2018-19"/>
    <n v="1"/>
    <x v="0"/>
    <s v="GRADO EN ADMINISTRACIÓN Y DIRECCIÓN DE EMPRESAS"/>
    <s v="DERECHO"/>
    <s v="16563493C"/>
    <n v="441"/>
    <s v="SESMA BASTIDA, BEGOÑA"/>
    <n v="677"/>
    <s v="Elementos de Derecho positivo"/>
    <n v="4.3"/>
    <s v="EXCELENTE"/>
    <n v="4.5"/>
    <s v="EXCELENTE"/>
    <n v="119"/>
    <n v="13"/>
    <s v="10.9"/>
  </r>
  <r>
    <s v="2018-19"/>
    <n v="1"/>
    <x v="0"/>
    <s v="GRADO EN ADMINISTRACIÓN Y DIRECCIÓN DE EMPRESAS"/>
    <s v="DERECHO"/>
    <s v="16566979X"/>
    <n v="510"/>
    <s v="BARRIOBERO MARTÍNEZ, IGNACIO"/>
    <n v="677"/>
    <s v="Elementos de Derecho positivo"/>
    <n v="3.3"/>
    <s v="FAVORABLE"/>
    <n v="3"/>
    <s v="FAVORABLE"/>
    <n v="54"/>
    <n v="3"/>
    <s v="5.6"/>
  </r>
  <r>
    <s v="2018-19"/>
    <n v="1"/>
    <x v="0"/>
    <s v="GRADO EN ADMINISTRACIÓN Y DIRECCIÓN DE EMPRESAS"/>
    <s v="DERECHO"/>
    <s v="16598717P"/>
    <n v="990"/>
    <s v="SAN MARTÍN SEGURA, DAVID"/>
    <n v="677"/>
    <s v="Elementos de Derecho positivo"/>
    <n v="4.5"/>
    <s v="EXCELENTE"/>
    <n v="5"/>
    <s v="EXCELENTE"/>
    <n v="65"/>
    <n v="5"/>
    <s v="7.7"/>
  </r>
  <r>
    <s v="2018-19"/>
    <n v="1"/>
    <x v="0"/>
    <s v="GRADO EN ADMINISTRACIÓN Y DIRECCIÓN DE EMPRESAS"/>
    <s v="ECONOMÍA Y EMPRESA"/>
    <s v="14943754X"/>
    <n v="67"/>
    <s v="RODRÍGUEZ IBEAS, ROBERTO"/>
    <n v="678"/>
    <s v="Fundamentos de economía"/>
    <n v="4"/>
    <s v="MUY FAVORABLE"/>
    <n v="4"/>
    <s v="MUY FAVORABLE"/>
    <n v="73"/>
    <n v="4"/>
    <s v="5.5"/>
  </r>
  <r>
    <s v="2018-19"/>
    <n v="1"/>
    <x v="0"/>
    <s v="GRADO EN ADMINISTRACIÓN Y DIRECCIÓN DE EMPRESAS"/>
    <s v="ECONOMÍA Y EMPRESA"/>
    <s v="16533310J"/>
    <n v="199"/>
    <s v="DE TORRE RESA, MARÍA JESÚS"/>
    <n v="678"/>
    <s v="Fundamentos de economía"/>
    <n v="4.4000000000000004"/>
    <s v="EXCELENTE"/>
    <n v="4.5999999999999996"/>
    <s v="EXCELENTE"/>
    <n v="57"/>
    <n v="5"/>
    <s v="8.8"/>
  </r>
  <r>
    <s v="2018-19"/>
    <n v="1"/>
    <x v="0"/>
    <s v="GRADO EN ADMINISTRACIÓN Y DIRECCIÓN DE EMPRESAS"/>
    <s v="ECONOMÍA Y EMPRESA"/>
    <s v="73003437B"/>
    <n v="1330"/>
    <s v="LANGARITA TEJERO, RAQUEL"/>
    <n v="678"/>
    <s v="Fundamentos de economía"/>
    <n v="3.8"/>
    <s v="MUY FAVORABLE"/>
    <n v="4"/>
    <s v="MUY FAVORABLE"/>
    <n v="90"/>
    <n v="11"/>
    <s v="12.2"/>
  </r>
  <r>
    <s v="2018-19"/>
    <n v="1"/>
    <x v="0"/>
    <s v="GRADO EN ADMINISTRACIÓN Y DIRECCIÓN DE EMPRESAS"/>
    <s v="ECONOMÍA Y EMPRESA"/>
    <s v="16542461X"/>
    <n v="226"/>
    <s v="CASTRESANA RUIZ CARRILLO, JOSÉ IGNACIO"/>
    <n v="679"/>
    <s v="Gestión de organizaciones"/>
    <n v="4.7"/>
    <s v="EXCELENTE"/>
    <n v="4.7"/>
    <s v="EXCELENTE"/>
    <n v="126"/>
    <n v="10"/>
    <s v="7.9"/>
  </r>
  <r>
    <s v="2018-19"/>
    <n v="1"/>
    <x v="0"/>
    <s v="GRADO EN ADMINISTRACIÓN Y DIRECCIÓN DE EMPRESAS"/>
    <s v="ECONOMÍA Y EMPRESA"/>
    <s v="16607692J"/>
    <n v="970"/>
    <s v="CLAVEL SAN EMETERIO, MÓNICA"/>
    <n v="679"/>
    <s v="Gestión de organizaciones"/>
    <n v="4.5999999999999996"/>
    <s v="EXCELENTE"/>
    <n v="5"/>
    <s v="EXCELENTE"/>
    <n v="126"/>
    <n v="7"/>
    <s v="5.6"/>
  </r>
  <r>
    <s v="2018-19"/>
    <n v="1"/>
    <x v="0"/>
    <s v="GRADO EN ADMINISTRACIÓN Y DIRECCIÓN DE EMPRESAS"/>
    <s v="ECONOMÍA Y EMPRESA"/>
    <s v="16515085G"/>
    <n v="606"/>
    <s v="BARCO ROYO, EMILIO"/>
    <n v="680"/>
    <s v="Historia social y económica"/>
    <n v="4.5"/>
    <s v="EXCELENTE"/>
    <n v="4.5999999999999996"/>
    <s v="EXCELENTE"/>
    <n v="143"/>
    <n v="18"/>
    <s v="12.6"/>
  </r>
  <r>
    <s v="2018-19"/>
    <n v="1"/>
    <x v="0"/>
    <s v="GRADO EN ADMINISTRACIÓN Y DIRECCIÓN DE EMPRESAS"/>
    <s v="ECONOMÍA Y EMPRESA"/>
    <s v="72791252R"/>
    <n v="1202"/>
    <s v="EGUIZÁBAL MARÍN, FÁTIMA"/>
    <n v="680"/>
    <s v="Historia social y económica"/>
    <n v="4.7"/>
    <s v="EXCELENTE"/>
    <n v="4.9000000000000004"/>
    <s v="EXCELENTE"/>
    <n v="89"/>
    <n v="7"/>
    <s v="7.9"/>
  </r>
  <r>
    <s v="2018-19"/>
    <n v="1"/>
    <x v="0"/>
    <s v="GRADO EN ADMINISTRACIÓN Y DIRECCIÓN DE EMPRESAS"/>
    <s v="MATEMÁTICAS Y COMPUTACIÓN"/>
    <s v="16520200J"/>
    <n v="172"/>
    <s v="HERNÁNDEZ VERÓN, MIGUEL ANGEL"/>
    <n v="681"/>
    <s v="Matemáticas"/>
    <n v="3.5"/>
    <s v="MUY FAVORABLE"/>
    <n v="3.2"/>
    <s v="FAVORABLE"/>
    <n v="70"/>
    <n v="6"/>
    <s v="8.6"/>
  </r>
  <r>
    <s v="2018-19"/>
    <n v="1"/>
    <x v="0"/>
    <s v="GRADO EN ADMINISTRACIÓN Y DIRECCIÓN DE EMPRESAS"/>
    <s v="MATEMÁTICAS Y COMPUTACIÓN"/>
    <s v="16538692J"/>
    <n v="215"/>
    <s v="MARTÍNEZ GARCÍA, MARÍA ÁNGELES"/>
    <n v="681"/>
    <s v="Matemáticas"/>
    <n v="4.8"/>
    <s v="EXCELENTE"/>
    <n v="4.9000000000000004"/>
    <s v="EXCELENTE"/>
    <n v="106"/>
    <n v="9"/>
    <s v="8.5"/>
  </r>
  <r>
    <s v="2018-19"/>
    <n v="1"/>
    <x v="0"/>
    <s v="GRADO EN ADMINISTRACIÓN Y DIRECCIÓN DE EMPRESAS"/>
    <s v="ECONOMÍA Y EMPRESA"/>
    <s v="16547433Z"/>
    <n v="586"/>
    <s v="OLARTE PASCUAL, Mª CRISTINA"/>
    <n v="685"/>
    <s v="Fundamentos de marketing"/>
    <n v="4"/>
    <s v="MUY FAVORABLE"/>
    <n v="3.8"/>
    <s v="MUY FAVORABLE"/>
    <n v="100"/>
    <n v="19"/>
    <n v="19"/>
  </r>
  <r>
    <s v="2018-19"/>
    <n v="1"/>
    <x v="0"/>
    <s v="GRADO EN ADMINISTRACIÓN Y DIRECCIÓN DE EMPRESAS"/>
    <s v="ECONOMÍA Y EMPRESA"/>
    <s v="16557181X"/>
    <n v="935"/>
    <s v="PELEGRÍN BORONDO, JULIO ENRIQUE"/>
    <n v="685"/>
    <s v="Fundamentos de marketing"/>
    <n v="4"/>
    <s v="MUY FAVORABLE"/>
    <n v="4.0999999999999996"/>
    <s v="MUY FAVORABLE"/>
    <n v="100"/>
    <n v="9"/>
    <n v="9"/>
  </r>
  <r>
    <s v="2018-19"/>
    <n v="1"/>
    <x v="0"/>
    <s v="GRADO EN ADMINISTRACIÓN Y DIRECCIÓN DE EMPRESAS"/>
    <s v="ECONOMÍA Y EMPRESA"/>
    <s v="16616932F"/>
    <n v="1195"/>
    <s v="MEDRANO Sáez, NATALIA"/>
    <n v="685"/>
    <s v="Fundamentos de marketing"/>
    <n v="4.2"/>
    <s v="EXCELENTE"/>
    <n v="4.3"/>
    <s v="EXCELENTE"/>
    <n v="100"/>
    <n v="13"/>
    <n v="13"/>
  </r>
  <r>
    <s v="2018-19"/>
    <n v="1"/>
    <x v="0"/>
    <s v="GRADO EN ADMINISTRACIÓN Y DIRECCIÓN DE EMPRESAS"/>
    <s v="ECONOMÍA Y EMPRESA"/>
    <s v="16612716T"/>
    <n v="1311"/>
    <s v="ALESANCO LLORENTE, MARÍA"/>
    <n v="685"/>
    <s v="Fundamentos de marketing"/>
    <n v="4.2"/>
    <s v="EXCELENTE"/>
    <n v="4.4000000000000004"/>
    <s v="EXCELENTE"/>
    <n v="100"/>
    <n v="30"/>
    <n v="0.3"/>
  </r>
  <r>
    <s v="2018-19"/>
    <n v="1"/>
    <x v="0"/>
    <s v="GRADO EN ADMINISTRACIÓN Y DIRECCIÓN DE EMPRESAS"/>
    <s v="ECONOMÍA Y EMPRESA"/>
    <s v="31228810P"/>
    <n v="372"/>
    <s v="GONZÁLEZ JIMÉNEZ, LUIS"/>
    <n v="688"/>
    <s v="Contabilidad financiera"/>
    <n v="3.9"/>
    <s v="MUY FAVORABLE"/>
    <n v="3.8"/>
    <s v="MUY FAVORABLE"/>
    <n v="131"/>
    <n v="18"/>
    <s v="13.7"/>
  </r>
  <r>
    <s v="2018-19"/>
    <n v="1"/>
    <x v="0"/>
    <s v="GRADO EN ADMINISTRACIÓN Y DIRECCIÓN DE EMPRESAS"/>
    <s v="ECONOMÍA Y EMPRESA"/>
    <s v="16551895Z"/>
    <n v="255"/>
    <s v="SALINAS ZÁRATE, RODOLFO"/>
    <n v="689"/>
    <s v="Dirección de la producción"/>
    <n v="3.7"/>
    <s v="MUY FAVORABLE"/>
    <n v="3.6"/>
    <s v="MUY FAVORABLE"/>
    <n v="140"/>
    <n v="21"/>
    <n v="15"/>
  </r>
  <r>
    <s v="2018-19"/>
    <n v="1"/>
    <x v="0"/>
    <s v="GRADO EN ADMINISTRACIÓN Y DIRECCIÓN DE EMPRESAS"/>
    <s v="ECONOMÍA Y EMPRESA"/>
    <s v="16015792H"/>
    <n v="799"/>
    <s v="GIL LÓPEZ, ALFONSO JESÚS"/>
    <n v="689"/>
    <s v="Dirección de la producción"/>
    <n v="4.2"/>
    <s v="EXCELENTE"/>
    <n v="4.5"/>
    <s v="EXCELENTE"/>
    <n v="117"/>
    <n v="11"/>
    <s v="9.4"/>
  </r>
  <r>
    <s v="2018-19"/>
    <n v="1"/>
    <x v="0"/>
    <s v="GRADO EN ADMINISTRACIÓN Y DIRECCIÓN DE EMPRESAS"/>
    <s v="ECONOMÍA Y EMPRESA"/>
    <s v="72778836M"/>
    <n v="850"/>
    <s v="ÁLVAREZ GURREA, JUAN CARLOS"/>
    <n v="689"/>
    <s v="Dirección de la producción"/>
    <n v="4.2"/>
    <s v="EXCELENTE"/>
    <n v="4.4000000000000004"/>
    <s v="EXCELENTE"/>
    <n v="66"/>
    <n v="5"/>
    <s v="7.6"/>
  </r>
  <r>
    <s v="2018-19"/>
    <n v="1"/>
    <x v="0"/>
    <s v="GRADO EN ADMINISTRACIÓN Y DIRECCIÓN DE EMPRESAS"/>
    <s v="ECONOMÍA Y EMPRESA"/>
    <s v="16533890H"/>
    <n v="201"/>
    <s v="PORTILLO PÉREZ DE VIÑASPRE, FABIOLA"/>
    <n v="690"/>
    <s v="Economía española"/>
    <n v="3.9"/>
    <s v="MUY FAVORABLE"/>
    <n v="3.9"/>
    <s v="MUY FAVORABLE"/>
    <n v="131"/>
    <n v="22"/>
    <s v="16.8"/>
  </r>
  <r>
    <s v="2018-19"/>
    <n v="1"/>
    <x v="0"/>
    <s v="GRADO EN ADMINISTRACIÓN Y DIRECCIÓN DE EMPRESAS"/>
    <s v="ECONOMÍA Y EMPRESA"/>
    <s v="16549972T"/>
    <n v="253"/>
    <s v="PINILLOS GARCÍA, MARÍA DE LA O"/>
    <n v="690"/>
    <s v="Economía española"/>
    <n v="4.2"/>
    <s v="EXCELENTE"/>
    <n v="4.3"/>
    <s v="EXCELENTE"/>
    <n v="131"/>
    <n v="19"/>
    <s v="14.5"/>
  </r>
  <r>
    <s v="2018-19"/>
    <n v="1"/>
    <x v="0"/>
    <s v="GRADO EN ADMINISTRACIÓN Y DIRECCIÓN DE EMPRESAS"/>
    <s v="ECONOMÍA Y EMPRESA"/>
    <s v="16562098M"/>
    <n v="477"/>
    <s v="PINILLOS GARCÍA, Mª CARMEN"/>
    <n v="690"/>
    <s v="Economía española"/>
    <n v="3.9"/>
    <s v="MUY FAVORABLE"/>
    <n v="4.0999999999999996"/>
    <s v="MUY FAVORABLE"/>
    <n v="83"/>
    <n v="8"/>
    <s v="9.6"/>
  </r>
  <r>
    <s v="2018-19"/>
    <n v="1"/>
    <x v="0"/>
    <s v="GRADO EN ADMINISTRACIÓN Y DIRECCIÓN DE EMPRESAS"/>
    <s v="ECONOMÍA Y EMPRESA"/>
    <s v="16533310J"/>
    <n v="199"/>
    <s v="DE TORRE RESA, MARÍA JESÚS"/>
    <n v="691"/>
    <s v="Microeconomía"/>
    <n v="4.0999999999999996"/>
    <s v="MUY FAVORABLE"/>
    <n v="4"/>
    <s v="MUY FAVORABLE"/>
    <n v="160"/>
    <n v="20"/>
    <s v="12.5"/>
  </r>
  <r>
    <s v="2018-19"/>
    <n v="1"/>
    <x v="1"/>
    <s v="GRADO EN DERECHO"/>
    <s v="DERECHO"/>
    <s v="16586693J"/>
    <n v="1021"/>
    <s v="PÉREZ GONZÁLEZ, SERGIO"/>
    <n v="226"/>
    <s v="Derecho penal"/>
    <n v="4.7"/>
    <s v="EXCELENTE"/>
    <n v="4.8"/>
    <s v="EXCELENTE"/>
    <n v="41"/>
    <n v="9"/>
    <n v="22"/>
  </r>
  <r>
    <s v="2018-19"/>
    <n v="1"/>
    <x v="1"/>
    <s v="GRADO EN DERECHO"/>
    <s v="DERECHO"/>
    <s v="16019533X"/>
    <n v="78"/>
    <s v="GARCIANDÍA GONZÁLEZ, PEDRO MARÍA"/>
    <n v="227"/>
    <s v="Derecho procesal civil"/>
    <n v="4.4000000000000004"/>
    <s v="EXCELENTE"/>
    <n v="4.8"/>
    <s v="EXCELENTE"/>
    <n v="43"/>
    <n v="13"/>
    <s v="30.2"/>
  </r>
  <r>
    <s v="2018-19"/>
    <n v="1"/>
    <x v="1"/>
    <s v="GRADO EN DERECHO"/>
    <s v="DERECHO"/>
    <s v="16532587A"/>
    <n v="713"/>
    <s v="LASHERAS HERRERO, MARÍA PILAR"/>
    <n v="227"/>
    <s v="Derecho procesal civil"/>
    <n v="3"/>
    <s v="FAVORABLE"/>
    <n v="2.6"/>
    <s v="FAVORABLE"/>
    <n v="43"/>
    <n v="5"/>
    <s v="11.6"/>
  </r>
  <r>
    <s v="2018-19"/>
    <n v="1"/>
    <x v="1"/>
    <s v="GRADO EN DERECHO"/>
    <s v="DERECHO"/>
    <s v="16554062L"/>
    <n v="263"/>
    <s v="CÁMARA LAPUENTE, SERGIO"/>
    <n v="228"/>
    <s v="Derecho de obligaciones y contratos civiles"/>
    <n v="4.3"/>
    <s v="EXCELENTE"/>
    <n v="4.5999999999999996"/>
    <s v="EXCELENTE"/>
    <n v="45"/>
    <n v="8"/>
    <s v="17.8"/>
  </r>
  <r>
    <s v="2018-19"/>
    <n v="1"/>
    <x v="1"/>
    <s v="GRADO EN DERECHO"/>
    <s v="DERECHO"/>
    <s v="42053327N"/>
    <n v="384"/>
    <s v="VENTURA VENTURA, JOSÉ MANUEL"/>
    <n v="228"/>
    <s v="Derecho de obligaciones y contratos civiles"/>
    <n v="2.7"/>
    <s v="FAVORABLE"/>
    <n v="2.5"/>
    <s v="DESFAVORABLE"/>
    <n v="45"/>
    <n v="8"/>
    <s v="17.8"/>
  </r>
  <r>
    <s v="2018-19"/>
    <n v="1"/>
    <x v="1"/>
    <s v="GRADO EN DERECHO"/>
    <s v="DERECHO"/>
    <s v="16261031P"/>
    <n v="84"/>
    <s v="SANTAMARÍA ARINAS, RENÉ JAVIER"/>
    <n v="229"/>
    <s v="Derecho administrativo patrimonial y económico"/>
    <n v="3.9"/>
    <s v="MUY FAVORABLE"/>
    <n v="3.8"/>
    <s v="MUY FAVORABLE"/>
    <n v="54"/>
    <n v="8"/>
    <s v="14.8"/>
  </r>
  <r>
    <s v="2018-19"/>
    <n v="1"/>
    <x v="1"/>
    <s v="GRADO EN DERECHO"/>
    <s v="DERECHO"/>
    <s v="16566979X"/>
    <n v="510"/>
    <s v="BARRIOBERO MARTÍNEZ, IGNACIO"/>
    <n v="229"/>
    <s v="Derecho administrativo patrimonial y económico"/>
    <n v="3.9"/>
    <s v="MUY FAVORABLE"/>
    <n v="4"/>
    <s v="MUY FAVORABLE"/>
    <n v="24"/>
    <n v="3"/>
    <s v="12.5"/>
  </r>
  <r>
    <s v="2018-19"/>
    <n v="1"/>
    <x v="1"/>
    <s v="GRADO EN DERECHO"/>
    <s v="DERECHO"/>
    <s v="16598717P"/>
    <n v="990"/>
    <s v="SAN MARTÍN SEGURA, DAVID"/>
    <n v="229"/>
    <s v="Derecho administrativo patrimonial y económico"/>
    <n v="3.4"/>
    <s v="MUY FAVORABLE"/>
    <n v="3.7"/>
    <s v="MUY FAVORABLE"/>
    <n v="30"/>
    <n v="6"/>
    <n v="20"/>
  </r>
  <r>
    <s v="2018-19"/>
    <n v="1"/>
    <x v="1"/>
    <s v="GRADO EN DERECHO"/>
    <s v="DERECHO"/>
    <s v="09308464L"/>
    <n v="27"/>
    <s v="VEGA GUTIÉRREZ, ANA MARÍA"/>
    <n v="235"/>
    <s v="Derecho de familia y sucesiones"/>
    <n v="3.5"/>
    <s v="MUY FAVORABLE"/>
    <n v="3.6"/>
    <s v="MUY FAVORABLE"/>
    <n v="37"/>
    <n v="11"/>
    <s v="29.7"/>
  </r>
  <r>
    <s v="2018-19"/>
    <n v="1"/>
    <x v="1"/>
    <s v="GRADO EN DERECHO"/>
    <s v="DERECHO"/>
    <s v="16243789Q"/>
    <n v="83"/>
    <s v="PABLO CONTRERAS, PEDRO V. DE"/>
    <n v="235"/>
    <s v="Derecho de familia y sucesiones"/>
    <n v="3.7"/>
    <s v="MUY FAVORABLE"/>
    <n v="3.8"/>
    <s v="MUY FAVORABLE"/>
    <n v="37"/>
    <n v="8"/>
    <s v="21.6"/>
  </r>
  <r>
    <s v="2018-19"/>
    <n v="1"/>
    <x v="1"/>
    <s v="GRADO EN DERECHO"/>
    <s v="DERECHO"/>
    <s v="16588594M"/>
    <n v="1332"/>
    <s v="LOZA MARIN, EVA MARÍA"/>
    <n v="235"/>
    <s v="Derecho de familia y sucesiones"/>
    <n v="4.4000000000000004"/>
    <s v="EXCELENTE"/>
    <n v="4.5999999999999996"/>
    <s v="EXCELENTE"/>
    <n v="37"/>
    <n v="9"/>
    <s v="24.3"/>
  </r>
  <r>
    <s v="2018-19"/>
    <n v="1"/>
    <x v="1"/>
    <s v="GRADO EN DERECHO"/>
    <s v="DERECHO"/>
    <s v="16536773A"/>
    <n v="210"/>
    <s v="RUIZ DE PALACIOS VILLAVERDE, JOSÉ IGNACIO"/>
    <n v="236"/>
    <s v="Derecho tributario"/>
    <n v="3.5"/>
    <s v="MUY FAVORABLE"/>
    <n v="3.4"/>
    <s v="MUY FAVORABLE"/>
    <n v="47"/>
    <n v="10"/>
    <s v="21.3"/>
  </r>
  <r>
    <s v="2018-19"/>
    <n v="1"/>
    <x v="1"/>
    <s v="GRADO EN DERECHO"/>
    <s v="DERECHO"/>
    <s v="16566533R"/>
    <n v="887"/>
    <s v="EZQUERRO SOLAS, JORGE JULIO"/>
    <n v="237"/>
    <s v="Derecho internacional privado"/>
    <n v="3"/>
    <s v="FAVORABLE"/>
    <n v="3.1"/>
    <s v="FAVORABLE"/>
    <n v="35"/>
    <n v="9"/>
    <s v="25.7"/>
  </r>
  <r>
    <s v="2018-19"/>
    <n v="1"/>
    <x v="1"/>
    <s v="GRADO EN DERECHO"/>
    <s v="DERECHO"/>
    <s v="16566979X"/>
    <n v="510"/>
    <s v="BARRIOBERO MARTÍNEZ, IGNACIO"/>
    <n v="240"/>
    <s v="Derecho urbanístico"/>
    <n v="3.8"/>
    <s v="MUY FAVORABLE"/>
    <n v="4.3"/>
    <s v="EXCELENTE"/>
    <n v="16"/>
    <n v="4"/>
    <n v="25"/>
  </r>
  <r>
    <s v="2018-19"/>
    <n v="1"/>
    <x v="1"/>
    <s v="GRADO EN DERECHO"/>
    <s v="DERECHO"/>
    <s v="09308464L"/>
    <n v="27"/>
    <s v="VEGA GUTIÉRREZ, ANA MARÍA"/>
    <n v="243"/>
    <s v="Gestión de la diversidad cultural y religiosa"/>
    <n v="3.6"/>
    <s v="MUY FAVORABLE"/>
    <n v="3.5"/>
    <s v="MUY FAVORABLE"/>
    <n v="15"/>
    <n v="4"/>
    <s v="26.7"/>
  </r>
  <r>
    <s v="2018-19"/>
    <n v="1"/>
    <x v="1"/>
    <s v="GRADO EN DERECHO"/>
    <s v="DERECHO"/>
    <s v="16585809A"/>
    <n v="1342"/>
    <s v="ROMO SABANDO, BARBARA MARÍA"/>
    <n v="484"/>
    <s v="Derecho penal económico"/>
    <n v="4.4000000000000004"/>
    <s v="EXCELENTE"/>
    <n v="4.7"/>
    <s v="EXCELENTE"/>
    <n v="24"/>
    <n v="9"/>
    <s v="37.5"/>
  </r>
  <r>
    <s v="2018-19"/>
    <n v="1"/>
    <x v="1"/>
    <s v="GRADO EN DERECHO"/>
    <s v="ECONOMÍA Y EMPRESA"/>
    <s v="16543682N"/>
    <n v="232"/>
    <s v="NAVARRO PÉREZ, Mª CRUZ"/>
    <n v="485"/>
    <s v="Políticas económicas y sociales de la Unión Europea"/>
    <n v="4.8"/>
    <s v="EXCELENTE"/>
    <n v="5"/>
    <s v="EXCELENTE"/>
    <n v="15"/>
    <n v="4"/>
    <s v="26.7"/>
  </r>
  <r>
    <s v="2018-19"/>
    <n v="1"/>
    <x v="1"/>
    <s v="GRADO EN DERECHO"/>
    <s v="DERECHO"/>
    <s v="16576351K"/>
    <n v="501"/>
    <s v="URREA CORRES, MARIOLA"/>
    <n v="485"/>
    <s v="Políticas económicas y sociales de la Unión Europea"/>
    <n v="4.7"/>
    <s v="EXCELENTE"/>
    <n v="4.8"/>
    <s v="EXCELENTE"/>
    <n v="15"/>
    <n v="4"/>
    <s v="26.7"/>
  </r>
  <r>
    <s v="2018-19"/>
    <n v="1"/>
    <x v="1"/>
    <s v="GRADO EN DERECHO"/>
    <s v="DERECHO"/>
    <s v="16586761N"/>
    <n v="527"/>
    <s v="PÉREZ ESCALONA, SUSANA"/>
    <n v="503"/>
    <s v="Competencia desleal, distribución y publicidad"/>
    <n v="3.5"/>
    <s v="MUY FAVORABLE"/>
    <n v="3.8"/>
    <s v="MUY FAVORABLE"/>
    <n v="12"/>
    <n v="4"/>
    <s v="33.3"/>
  </r>
  <r>
    <s v="2018-19"/>
    <n v="1"/>
    <x v="1"/>
    <s v="GRADO EN DERECHO"/>
    <s v="DERECHO"/>
    <s v="13104263J"/>
    <n v="50"/>
    <s v="SÁNCHEZ HERNÁNDEZ, ÁNGEL"/>
    <n v="677"/>
    <s v="Elementos de Derecho positivo"/>
    <n v="4.0999999999999996"/>
    <s v="MUY FAVORABLE"/>
    <n v="4.5"/>
    <s v="EXCELENTE"/>
    <n v="49"/>
    <n v="8"/>
    <s v="16.3"/>
  </r>
  <r>
    <s v="2018-19"/>
    <n v="1"/>
    <x v="1"/>
    <s v="GRADO EN DERECHO"/>
    <s v="DERECHO"/>
    <s v="72781400Q"/>
    <n v="870"/>
    <s v="MORCILLO GARCÍA, JUAN CARLOS"/>
    <n v="677"/>
    <s v="Elementos de Derecho positivo"/>
    <n v="4.3"/>
    <s v="EXCELENTE"/>
    <n v="4.4000000000000004"/>
    <s v="EXCELENTE"/>
    <n v="49"/>
    <n v="7"/>
    <s v="14.3"/>
  </r>
  <r>
    <s v="2018-19"/>
    <n v="1"/>
    <x v="1"/>
    <s v="GRADO EN DERECHO"/>
    <s v="DERECHO"/>
    <s v="16598717P"/>
    <n v="990"/>
    <s v="SAN MARTÍN SEGURA, DAVID"/>
    <n v="677"/>
    <s v="Elementos de Derecho positivo"/>
    <n v="4.0999999999999996"/>
    <s v="MUY FAVORABLE"/>
    <n v="4.0999999999999996"/>
    <s v="MUY FAVORABLE"/>
    <n v="49"/>
    <n v="7"/>
    <s v="14.3"/>
  </r>
  <r>
    <s v="2018-19"/>
    <n v="1"/>
    <x v="1"/>
    <s v="GRADO EN DERECHO"/>
    <s v="DERECHO"/>
    <s v="16588594M"/>
    <n v="1332"/>
    <s v="LOZA MARIN, EVA MARÍA"/>
    <n v="677"/>
    <s v="Elementos de Derecho positivo"/>
    <n v="4"/>
    <s v="MUY FAVORABLE"/>
    <n v="4.0999999999999996"/>
    <s v="MUY FAVORABLE"/>
    <n v="49"/>
    <n v="12"/>
    <s v="24.5"/>
  </r>
  <r>
    <s v="2018-19"/>
    <n v="1"/>
    <x v="1"/>
    <s v="GRADO EN DERECHO"/>
    <s v="ECONOMÍA Y EMPRESA"/>
    <s v="73003437B"/>
    <n v="1330"/>
    <s v="LANGARITA TEJERO, RAQUEL"/>
    <n v="678"/>
    <s v="Fundamentos de economía"/>
    <n v="3.8"/>
    <s v="MUY FAVORABLE"/>
    <n v="3.8"/>
    <s v="MUY FAVORABLE"/>
    <n v="45"/>
    <n v="10"/>
    <s v="22.2"/>
  </r>
  <r>
    <s v="2018-19"/>
    <n v="1"/>
    <x v="1"/>
    <s v="GRADO EN DERECHO"/>
    <s v="ECONOMÍA Y EMPRESA"/>
    <s v="16593137V"/>
    <n v="960"/>
    <s v="PARRAS GÓMEZ, MAITE"/>
    <n v="679"/>
    <s v="Gestión de organizaciones"/>
    <n v="3.9"/>
    <s v="MUY FAVORABLE"/>
    <n v="3.9"/>
    <s v="MUY FAVORABLE"/>
    <n v="39"/>
    <n v="7"/>
    <s v="17.9"/>
  </r>
  <r>
    <s v="2018-19"/>
    <n v="1"/>
    <x v="1"/>
    <s v="GRADO EN DERECHO"/>
    <s v="ECONOMÍA Y EMPRESA"/>
    <s v="16619340T"/>
    <n v="1338"/>
    <s v="PÉREZ-ARADROS MURO, BEATRIZ"/>
    <n v="679"/>
    <s v="Gestión de organizaciones"/>
    <n v="4.3"/>
    <s v="EXCELENTE"/>
    <n v="4.4000000000000004"/>
    <s v="EXCELENTE"/>
    <n v="39"/>
    <n v="11"/>
    <n v="0.28205128205128205"/>
  </r>
  <r>
    <s v="2018-19"/>
    <n v="1"/>
    <x v="1"/>
    <s v="GRADO EN DERECHO"/>
    <s v="ECONOMÍA Y EMPRESA"/>
    <s v="16612716T"/>
    <n v="1311"/>
    <s v="ALESANCO LLORENTE, MARÍA"/>
    <n v="685"/>
    <s v="Fundamentos de marketing"/>
    <n v="4.5"/>
    <s v="EXCELENTE"/>
    <n v="4.5"/>
    <s v="EXCELENTE"/>
    <n v="5"/>
    <n v="2"/>
    <n v="0.4"/>
  </r>
  <r>
    <s v="2018-19"/>
    <n v="1"/>
    <x v="1"/>
    <s v="GRADO EN DERECHO"/>
    <s v="DERECHO"/>
    <s v="02856545Z"/>
    <n v="14"/>
    <s v="MARTÍNEZ NAVAS, ISABEL"/>
    <n v="696"/>
    <s v="Sistemas jurídicos comparados"/>
    <n v="3.9"/>
    <s v="MUY FAVORABLE"/>
    <n v="4.4000000000000004"/>
    <s v="EXCELENTE"/>
    <n v="58"/>
    <n v="7"/>
    <s v="12.1"/>
  </r>
  <r>
    <s v="2018-19"/>
    <n v="1"/>
    <x v="1"/>
    <s v="GRADO EN DERECHO"/>
    <s v="DERECHO"/>
    <s v="51616377F"/>
    <n v="394"/>
    <s v="AGUDO RUIZ, ALFONSO"/>
    <n v="696"/>
    <s v="Sistemas jurídicos comparados"/>
    <n v="4"/>
    <s v="MUY FAVORABLE"/>
    <n v="4.4000000000000004"/>
    <s v="EXCELENTE"/>
    <n v="58"/>
    <n v="24"/>
    <n v="0.41379310344827586"/>
  </r>
  <r>
    <s v="2018-19"/>
    <n v="1"/>
    <x v="1"/>
    <s v="GRADO EN DERECHO"/>
    <s v="DERECHO"/>
    <s v="16588594M"/>
    <n v="1332"/>
    <s v="LOZA MARIN, EVA MARÍA"/>
    <n v="696"/>
    <s v="Sistemas jurídicos comparados"/>
    <n v="4.0999999999999996"/>
    <s v="MUY FAVORABLE"/>
    <n v="4.4000000000000004"/>
    <s v="EXCELENTE"/>
    <n v="58"/>
    <n v="9"/>
    <s v="15.5"/>
  </r>
  <r>
    <s v="2018-19"/>
    <n v="1"/>
    <x v="1"/>
    <s v="GRADO EN DERECHO"/>
    <s v="DERECHO"/>
    <s v="16558242J"/>
    <n v="275"/>
    <s v="PASCUAL MEDRANO, MARÍA AMELIA"/>
    <n v="698"/>
    <s v="Derechos fundamentales y derechos humanos"/>
    <n v="4.8"/>
    <s v="EXCELENTE"/>
    <n v="4.9000000000000004"/>
    <s v="EXCELENTE"/>
    <n v="41"/>
    <n v="11"/>
    <s v="26.8"/>
  </r>
  <r>
    <s v="2018-19"/>
    <n v="1"/>
    <x v="1"/>
    <s v="GRADO EN DERECHO"/>
    <s v="DERECHO"/>
    <s v="16576351K"/>
    <n v="501"/>
    <s v="URREA CORRES, MARIOLA"/>
    <n v="698"/>
    <s v="Derechos fundamentales y derechos humanos"/>
    <n v="4.5"/>
    <s v="EXCELENTE"/>
    <n v="4.7"/>
    <s v="EXCELENTE"/>
    <n v="41"/>
    <n v="6"/>
    <s v="14.6"/>
  </r>
  <r>
    <s v="2018-19"/>
    <n v="1"/>
    <x v="1"/>
    <s v="GRADO EN DERECHO"/>
    <s v="DERECHO"/>
    <s v="17206354P"/>
    <n v="328"/>
    <s v="MARTÍNEZ DE PISÓN CAVERO, JOSÉ MARÍA"/>
    <n v="702"/>
    <s v="Teoría del Derecho"/>
    <n v="3.8"/>
    <s v="MUY FAVORABLE"/>
    <n v="3.9"/>
    <s v="MUY FAVORABLE"/>
    <n v="70"/>
    <n v="11"/>
    <s v="15.7"/>
  </r>
  <r>
    <s v="2018-19"/>
    <n v="1"/>
    <x v="1"/>
    <s v="GRADO EN DERECHO"/>
    <s v="DERECHO"/>
    <s v="18027322Z"/>
    <n v="346"/>
    <s v="SUSÍN BETRÁN, RAÚL"/>
    <n v="702"/>
    <s v="Teoría del Derecho"/>
    <n v="3.7"/>
    <s v="MUY FAVORABLE"/>
    <n v="3.5"/>
    <s v="MUY FAVORABLE"/>
    <n v="70"/>
    <n v="10"/>
    <s v="14.3"/>
  </r>
  <r>
    <s v="2018-19"/>
    <n v="1"/>
    <x v="1"/>
    <s v="GRADO EN DERECHO"/>
    <s v="DERECHO"/>
    <s v="18196196E"/>
    <n v="348"/>
    <s v="BARBER CÁRCAMO, Mª RONCESVALLES"/>
    <n v="705"/>
    <s v="Derecho de la persona"/>
    <n v="4.4000000000000004"/>
    <s v="EXCELENTE"/>
    <n v="4.4000000000000004"/>
    <s v="EXCELENTE"/>
    <n v="48"/>
    <n v="12"/>
    <n v="25"/>
  </r>
  <r>
    <s v="2018-19"/>
    <n v="1"/>
    <x v="1"/>
    <s v="GRADO EN DERECHO"/>
    <s v="DERECHO"/>
    <s v="16566979X"/>
    <n v="510"/>
    <s v="BARRIOBERO MARTÍNEZ, IGNACIO"/>
    <n v="706"/>
    <s v="Derecho de las Administraciones Públicas"/>
    <n v="3.3"/>
    <s v="FAVORABLE"/>
    <n v="3.4"/>
    <s v="MUY FAVORABLE"/>
    <n v="55"/>
    <n v="9"/>
    <s v="16.4"/>
  </r>
  <r>
    <s v="2018-19"/>
    <n v="1"/>
    <x v="1"/>
    <s v="GRADO EN DERECHO"/>
    <s v="DERECHO"/>
    <s v="16598717P"/>
    <n v="990"/>
    <s v="SAN MARTÍN SEGURA, DAVID"/>
    <n v="706"/>
    <s v="Derecho de las Administraciones Públicas"/>
    <n v="4.0999999999999996"/>
    <s v="MUY FAVORABLE"/>
    <n v="4.2"/>
    <s v="EXCELENTE"/>
    <n v="55"/>
    <n v="11"/>
    <n v="20"/>
  </r>
  <r>
    <s v="2018-19"/>
    <n v="1"/>
    <x v="1"/>
    <s v="GRADO EN DERECHO"/>
    <s v="CIENCIAS HUMANAS"/>
    <s v="51365599K"/>
    <n v="981"/>
    <s v="DÍAZ ORUETA, FERNANDO"/>
    <n v="708"/>
    <s v="Sociedad y estructura social"/>
    <n v="3.7"/>
    <s v="MUY FAVORABLE"/>
    <n v="3.8"/>
    <s v="MUY FAVORABLE"/>
    <n v="50"/>
    <n v="6"/>
    <n v="12"/>
  </r>
  <r>
    <s v="2018-19"/>
    <n v="1"/>
    <x v="1"/>
    <s v="GRADO EN DERECHO"/>
    <s v="DERECHO"/>
    <s v="17845083G"/>
    <n v="570"/>
    <s v="CHUECA RODRÍGUEZ, RICARDO LUIS"/>
    <n v="709"/>
    <s v="Teoría del Estado y Derecho Constitucional"/>
    <n v="4.0999999999999996"/>
    <s v="MUY FAVORABLE"/>
    <n v="4.2"/>
    <s v="EXCELENTE"/>
    <n v="62"/>
    <n v="12"/>
    <s v="19.4"/>
  </r>
  <r>
    <s v="2018-19"/>
    <n v="1"/>
    <x v="1"/>
    <s v="GRADO EN DERECHO"/>
    <s v="DERECHO"/>
    <s v="16614140K"/>
    <n v="1189"/>
    <s v="OCON GARCÍA, JUAN DE LA CRUZ"/>
    <n v="709"/>
    <s v="Teoría del Estado y Derecho Constitucional"/>
    <n v="4.8"/>
    <s v="EXCELENTE"/>
    <n v="4.8"/>
    <s v="EXCELENTE"/>
    <n v="62"/>
    <n v="12"/>
    <s v="19.4"/>
  </r>
  <r>
    <s v="2018-19"/>
    <n v="1"/>
    <x v="2"/>
    <s v="GRADO EN TRABAJO SOCIAL"/>
    <s v="CIENCIAS DE LA EDUCACIÓN"/>
    <s v="72786271B"/>
    <n v="893"/>
    <s v="MONTAÑÉS MURO, MARÍA PILAR"/>
    <n v="245"/>
    <s v="Psicología de la intervención social"/>
    <n v="4.3"/>
    <s v="EXCELENTE"/>
    <n v="4.2"/>
    <s v="EXCELENTE"/>
    <n v="44"/>
    <n v="17"/>
    <s v="38.6"/>
  </r>
  <r>
    <s v="2018-19"/>
    <n v="1"/>
    <x v="2"/>
    <s v="GRADO EN TRABAJO SOCIAL"/>
    <s v="DERECHO"/>
    <s v="46335272R"/>
    <n v="944"/>
    <s v="CAPARRÓS CIVERA, MARÍA NEUS"/>
    <n v="246"/>
    <s v="Trabajo social en grupos"/>
    <n v="4"/>
    <s v="MUY FAVORABLE"/>
    <n v="4.0999999999999996"/>
    <s v="MUY FAVORABLE"/>
    <n v="45"/>
    <n v="15"/>
    <s v="33.3"/>
  </r>
  <r>
    <s v="2018-19"/>
    <n v="1"/>
    <x v="2"/>
    <s v="GRADO EN TRABAJO SOCIAL"/>
    <s v="CIENCIAS HUMANAS"/>
    <s v="36168750P"/>
    <n v="1070"/>
    <s v="FERNÁNDEZ GUERRERO, OLAYA"/>
    <n v="247"/>
    <s v="Ética y deontología del trabajo social"/>
    <n v="3.8"/>
    <s v="MUY FAVORABLE"/>
    <n v="3.6"/>
    <s v="MUY FAVORABLE"/>
    <n v="46"/>
    <n v="16"/>
    <s v="34.8"/>
  </r>
  <r>
    <s v="2018-19"/>
    <n v="1"/>
    <x v="2"/>
    <s v="GRADO EN TRABAJO SOCIAL"/>
    <s v="CIENCIAS HUMANAS"/>
    <s v="16545002K"/>
    <n v="726"/>
    <s v="SABATER FERNÁNDEZ, Mª CARMEN"/>
    <n v="248"/>
    <s v="Métodos y técnicas de investigación social"/>
    <n v="4.3"/>
    <s v="EXCELENTE"/>
    <n v="4.2"/>
    <s v="EXCELENTE"/>
    <n v="46"/>
    <n v="13"/>
    <s v="28.3"/>
  </r>
  <r>
    <s v="2018-19"/>
    <n v="1"/>
    <x v="2"/>
    <s v="GRADO EN TRABAJO SOCIAL"/>
    <s v="CIENCIAS DE LA EDUCACIÓN"/>
    <s v="16515910R"/>
    <n v="160"/>
    <s v="LÁZARO RUIZ, VICENTE"/>
    <n v="252"/>
    <s v="Habilidades sociales y de comunicación para el trabajo social"/>
    <n v="2.7"/>
    <s v="FAVORABLE"/>
    <n v="2.4"/>
    <s v="DESFAVORABLE"/>
    <n v="36"/>
    <n v="15"/>
    <s v="41.7"/>
  </r>
  <r>
    <s v="2018-19"/>
    <n v="1"/>
    <x v="2"/>
    <s v="GRADO EN TRABAJO SOCIAL"/>
    <s v="DERECHO"/>
    <s v="15381719D"/>
    <n v="786"/>
    <s v="RAYA DÍEZ, ESTHER"/>
    <n v="254"/>
    <s v="Supervisión"/>
    <n v="3.2"/>
    <s v="FAVORABLE"/>
    <n v="3.2"/>
    <s v="FAVORABLE"/>
    <n v="37"/>
    <n v="11"/>
    <s v="29.7"/>
  </r>
  <r>
    <s v="2018-19"/>
    <n v="1"/>
    <x v="2"/>
    <s v="GRADO EN TRABAJO SOCIAL"/>
    <s v="DERECHO"/>
    <s v="16599167K"/>
    <n v="1272"/>
    <s v="ACEÑA IRIARTE, IRENE"/>
    <n v="254"/>
    <s v="Supervisión"/>
    <n v="3.5"/>
    <s v="MUY FAVORABLE"/>
    <n v="3.7"/>
    <s v="MUY FAVORABLE"/>
    <n v="37"/>
    <n v="10"/>
    <n v="27"/>
  </r>
  <r>
    <s v="2018-19"/>
    <n v="1"/>
    <x v="2"/>
    <s v="GRADO EN TRABAJO SOCIAL"/>
    <s v="CIENCIAS DE LA EDUCACIÓN"/>
    <s v="72786271B"/>
    <n v="893"/>
    <s v="MONTAÑÉS MURO, MARÍA PILAR"/>
    <n v="256"/>
    <s v="Contextos sociales y salud"/>
    <n v="4.7"/>
    <s v="EXCELENTE"/>
    <n v="4.5999999999999996"/>
    <s v="EXCELENTE"/>
    <n v="20"/>
    <n v="8"/>
    <n v="40"/>
  </r>
  <r>
    <s v="2018-19"/>
    <n v="1"/>
    <x v="2"/>
    <s v="GRADO EN TRABAJO SOCIAL"/>
    <s v="DERECHO"/>
    <s v="80154902V"/>
    <n v="1104"/>
    <s v="CARBONERO MUÑOZ, DOMINGO"/>
    <n v="258"/>
    <s v="Trabajo social en salud"/>
    <n v="4.7"/>
    <s v="EXCELENTE"/>
    <n v="4.7"/>
    <s v="EXCELENTE"/>
    <n v="16"/>
    <n v="9"/>
    <s v="56.3"/>
  </r>
  <r>
    <s v="2018-19"/>
    <n v="1"/>
    <x v="2"/>
    <s v="GRADO EN TRABAJO SOCIAL"/>
    <s v="CIENCIAS HUMANAS"/>
    <s v="16501828H"/>
    <n v="129"/>
    <s v="GIRÓ MIRANDA, JOAQUÍN"/>
    <n v="260"/>
    <s v="Población y formas de convivencia"/>
    <n v="3.7"/>
    <s v="MUY FAVORABLE"/>
    <n v="3.8"/>
    <s v="MUY FAVORABLE"/>
    <n v="17"/>
    <n v="12"/>
    <s v="70.6"/>
  </r>
  <r>
    <s v="2018-19"/>
    <n v="1"/>
    <x v="2"/>
    <s v="GRADO EN TRABAJO SOCIAL"/>
    <s v="DERECHO"/>
    <s v="72989041J"/>
    <n v="1220"/>
    <s v="SERRANO MARTÍNEZ, CECILIA"/>
    <n v="262"/>
    <s v="Mediación comunitaria e intercultural"/>
    <n v="4.5999999999999996"/>
    <s v="EXCELENTE"/>
    <n v="4.7"/>
    <s v="EXCELENTE"/>
    <n v="25"/>
    <n v="15"/>
    <n v="60"/>
  </r>
  <r>
    <s v="2018-19"/>
    <n v="1"/>
    <x v="2"/>
    <s v="GRADO EN TRABAJO SOCIAL"/>
    <s v="DERECHO"/>
    <s v="16574975W"/>
    <n v="1077"/>
    <s v="TOBIAS OLARTE, EVA"/>
    <n v="264"/>
    <s v="Trabajo social en empresa"/>
    <n v="3.7"/>
    <s v="MUY FAVORABLE"/>
    <n v="3.3"/>
    <s v="FAVORABLE"/>
    <n v="9"/>
    <n v="4"/>
    <s v="44.4"/>
  </r>
  <r>
    <s v="2018-19"/>
    <n v="1"/>
    <x v="2"/>
    <s v="GRADO EN TRABAJO SOCIAL"/>
    <s v="DERECHO"/>
    <s v="16586796R"/>
    <n v="1084"/>
    <s v="CUESTA RUIZ CLAVIJO, ANA BELEN"/>
    <n v="264"/>
    <s v="Trabajo social en empresa"/>
    <n v="4.4000000000000004"/>
    <s v="EXCELENTE"/>
    <n v="4.7"/>
    <s v="EXCELENTE"/>
    <n v="9"/>
    <n v="3"/>
    <n v="0.33333333333333331"/>
  </r>
  <r>
    <s v="2018-19"/>
    <n v="1"/>
    <x v="2"/>
    <s v="GRADO EN TRABAJO SOCIAL"/>
    <s v="DERECHO"/>
    <s v="16510691A"/>
    <n v="481"/>
    <s v="RUIDÍAZ GARCÍA, CARMEN"/>
    <n v="266"/>
    <s v="Trabajo social en justicia"/>
    <n v="3.9"/>
    <s v="MUY FAVORABLE"/>
    <n v="3.9"/>
    <s v="MUY FAVORABLE"/>
    <n v="28"/>
    <n v="11"/>
    <s v="39.3"/>
  </r>
  <r>
    <s v="2018-19"/>
    <n v="1"/>
    <x v="2"/>
    <s v="GRADO EN TRABAJO SOCIAL"/>
    <s v="DERECHO"/>
    <s v="16500778A"/>
    <n v="128"/>
    <s v="MURILLAS ESCUDERO, JUAN MANUEL"/>
    <n v="677"/>
    <s v="Elementos de Derecho positivo"/>
    <n v="3.4"/>
    <s v="MUY FAVORABLE"/>
    <n v="3.5"/>
    <s v="MUY FAVORABLE"/>
    <n v="48"/>
    <n v="25"/>
    <n v="0.52083333333333337"/>
  </r>
  <r>
    <s v="2018-19"/>
    <n v="1"/>
    <x v="2"/>
    <s v="GRADO EN TRABAJO SOCIAL"/>
    <s v="DERECHO"/>
    <s v="72781400Q"/>
    <n v="870"/>
    <s v="MORCILLO GARCÍA, JUAN CARLOS"/>
    <n v="677"/>
    <s v="Elementos de Derecho positivo"/>
    <n v="4.2"/>
    <s v="EXCELENTE"/>
    <n v="4.3"/>
    <s v="EXCELENTE"/>
    <n v="48"/>
    <n v="6"/>
    <s v="12.5"/>
  </r>
  <r>
    <s v="2018-19"/>
    <n v="1"/>
    <x v="2"/>
    <s v="GRADO EN TRABAJO SOCIAL"/>
    <s v="DERECHO"/>
    <s v="16632993Z"/>
    <n v="1333"/>
    <s v="MUÑOZ BENITO, LUCÍA"/>
    <n v="677"/>
    <s v="Elementos de Derecho positivo"/>
    <n v="3.1"/>
    <s v="FAVORABLE"/>
    <n v="3.3"/>
    <s v="FAVORABLE"/>
    <n v="48"/>
    <n v="6"/>
    <s v="12.5"/>
  </r>
  <r>
    <s v="2018-19"/>
    <n v="1"/>
    <x v="2"/>
    <s v="GRADO EN TRABAJO SOCIAL"/>
    <s v="ECONOMÍA Y EMPRESA"/>
    <s v="16578084Y"/>
    <n v="790"/>
    <s v="LORENTE ANTOÑANZAS, MARÍA REYES"/>
    <n v="678"/>
    <s v="Fundamentos de economía"/>
    <n v="3.9"/>
    <s v="MUY FAVORABLE"/>
    <n v="3.9"/>
    <s v="MUY FAVORABLE"/>
    <n v="81"/>
    <n v="24"/>
    <s v="29.6"/>
  </r>
  <r>
    <s v="2018-19"/>
    <n v="1"/>
    <x v="2"/>
    <s v="GRADO EN TRABAJO SOCIAL"/>
    <s v="ECONOMÍA Y EMPRESA"/>
    <s v="16557941B"/>
    <n v="802"/>
    <s v="MARÍN MIGUEL, ÁNGEL FERNANDO"/>
    <n v="678"/>
    <s v="Fundamentos de economía"/>
    <n v="4.8"/>
    <s v="EXCELENTE"/>
    <n v="5"/>
    <s v="EXCELENTE"/>
    <n v="23"/>
    <n v="6"/>
    <s v="26.1"/>
  </r>
  <r>
    <s v="2018-19"/>
    <n v="1"/>
    <x v="2"/>
    <s v="GRADO EN TRABAJO SOCIAL"/>
    <s v="ECONOMÍA Y EMPRESA"/>
    <s v="16569252Y"/>
    <n v="711"/>
    <s v="IBÁÑEZ PRADO, JOSÉ RAMÓN"/>
    <n v="679"/>
    <s v="Gestión de organizaciones"/>
    <n v="3.8"/>
    <s v="MUY FAVORABLE"/>
    <n v="3.6"/>
    <s v="MUY FAVORABLE"/>
    <n v="41"/>
    <n v="11"/>
    <s v="26.8"/>
  </r>
  <r>
    <s v="2018-19"/>
    <n v="1"/>
    <x v="2"/>
    <s v="GRADO EN TRABAJO SOCIAL"/>
    <s v="CIENCIAS HUMANAS"/>
    <s v="16604672Y"/>
    <n v="877"/>
    <s v="VIGUERA RUIZ, REBECA"/>
    <n v="680"/>
    <s v="Historia social y económica"/>
    <n v="4.5"/>
    <s v="EXCELENTE"/>
    <n v="4.8"/>
    <s v="EXCELENTE"/>
    <n v="56"/>
    <n v="19"/>
    <s v="33.9"/>
  </r>
  <r>
    <s v="2018-19"/>
    <n v="1"/>
    <x v="2"/>
    <s v="GRADO EN TRABAJO SOCIAL"/>
    <s v="DERECHO"/>
    <s v="16532175M"/>
    <n v="192"/>
    <s v="IBARRA CUCALÓN, ALBERTO ANDRÉS"/>
    <n v="698"/>
    <s v="Derechos fundamentales y derechos humanos"/>
    <n v="4.7"/>
    <s v="EXCELENTE"/>
    <n v="4.9000000000000004"/>
    <s v="EXCELENTE"/>
    <n v="41"/>
    <n v="12"/>
    <s v="29.3"/>
  </r>
  <r>
    <s v="2018-19"/>
    <n v="1"/>
    <x v="2"/>
    <s v="GRADO EN TRABAJO SOCIAL"/>
    <s v="DERECHO"/>
    <s v="16558242J"/>
    <n v="275"/>
    <s v="PASCUAL MEDRANO, MARÍA AMELIA"/>
    <n v="698"/>
    <s v="Derechos fundamentales y derechos humanos"/>
    <n v="4.5999999999999996"/>
    <s v="EXCELENTE"/>
    <n v="4.5999999999999996"/>
    <s v="EXCELENTE"/>
    <n v="41"/>
    <n v="9"/>
    <n v="22"/>
  </r>
  <r>
    <s v="2018-19"/>
    <n v="1"/>
    <x v="2"/>
    <s v="GRADO EN TRABAJO SOCIAL"/>
    <s v="DERECHO"/>
    <s v="16576351K"/>
    <n v="501"/>
    <s v="URREA CORRES, MARIOLA"/>
    <n v="698"/>
    <s v="Derechos fundamentales y derechos humanos"/>
    <n v="4.0999999999999996"/>
    <s v="MUY FAVORABLE"/>
    <n v="4.0999999999999996"/>
    <s v="MUY FAVORABLE"/>
    <n v="41"/>
    <n v="9"/>
    <n v="22"/>
  </r>
  <r>
    <s v="2018-19"/>
    <n v="1"/>
    <x v="2"/>
    <s v="GRADO EN TRABAJO SOCIAL"/>
    <s v="DERECHO"/>
    <s v="13104263J"/>
    <n v="50"/>
    <s v="SÁNCHEZ HERNÁNDEZ, ÁNGEL"/>
    <n v="705"/>
    <s v="Derecho de la persona"/>
    <n v="3.9"/>
    <s v="MUY FAVORABLE"/>
    <n v="4.0999999999999996"/>
    <s v="MUY FAVORABLE"/>
    <n v="36"/>
    <n v="10"/>
    <s v="27.8"/>
  </r>
  <r>
    <s v="2018-19"/>
    <n v="1"/>
    <x v="2"/>
    <s v="GRADO EN TRABAJO SOCIAL"/>
    <s v="DERECHO"/>
    <s v="16598717P"/>
    <n v="990"/>
    <s v="SAN MARTÍN SEGURA, DAVID"/>
    <n v="706"/>
    <s v="Derecho de las Administraciones Públicas"/>
    <n v="3.9"/>
    <s v="MUY FAVORABLE"/>
    <n v="3.9"/>
    <s v="MUY FAVORABLE"/>
    <n v="64"/>
    <n v="16"/>
    <n v="25"/>
  </r>
  <r>
    <s v="2018-19"/>
    <n v="1"/>
    <x v="2"/>
    <s v="GRADO EN TRABAJO SOCIAL"/>
    <s v="DERECHO"/>
    <s v="16632993Z"/>
    <n v="1333"/>
    <s v="MUÑOZ BENITO, LUCÍA"/>
    <n v="706"/>
    <s v="Derecho de las Administraciones Públicas"/>
    <n v="4"/>
    <s v="MUY FAVORABLE"/>
    <n v="4.2"/>
    <s v="EXCELENTE"/>
    <n v="62"/>
    <n v="14"/>
    <s v="22.6"/>
  </r>
  <r>
    <s v="2018-19"/>
    <n v="1"/>
    <x v="2"/>
    <s v="GRADO EN TRABAJO SOCIAL"/>
    <s v="CIENCIAS HUMANAS"/>
    <s v="16545002K"/>
    <n v="726"/>
    <s v="SABATER FERNÁNDEZ, Mª CARMEN"/>
    <n v="708"/>
    <s v="Sociedad y estructura social"/>
    <n v="3.9"/>
    <s v="MUY FAVORABLE"/>
    <n v="3.9"/>
    <s v="MUY FAVORABLE"/>
    <n v="49"/>
    <n v="7"/>
    <s v="14.3"/>
  </r>
  <r>
    <s v="2018-19"/>
    <n v="1"/>
    <x v="2"/>
    <s v="GRADO EN TRABAJO SOCIAL"/>
    <s v="DERECHO"/>
    <s v="16532175M"/>
    <n v="192"/>
    <s v="IBARRA CUCALÓN, ALBERTO ANDRÉS"/>
    <n v="709"/>
    <s v="Teoría del Estado y Derecho Constitucional"/>
    <n v="3.6"/>
    <s v="MUY FAVORABLE"/>
    <n v="3.8"/>
    <s v="MUY FAVORABLE"/>
    <n v="56"/>
    <n v="6"/>
    <s v="10.7"/>
  </r>
  <r>
    <s v="2018-19"/>
    <n v="1"/>
    <x v="2"/>
    <s v="GRADO EN TRABAJO SOCIAL"/>
    <s v="DERECHO"/>
    <s v="16510691A"/>
    <n v="481"/>
    <s v="RUIDÍAZ GARCÍA, CARMEN"/>
    <n v="711"/>
    <s v="Concepto y teorías del trabajo social"/>
    <n v="3.8"/>
    <s v="MUY FAVORABLE"/>
    <n v="4.3"/>
    <s v="EXCELENTE"/>
    <n v="51"/>
    <n v="6"/>
    <s v="11.8"/>
  </r>
  <r>
    <s v="2018-19"/>
    <n v="1"/>
    <x v="2"/>
    <s v="GRADO EN TRABAJO SOCIAL"/>
    <s v="DERECHO"/>
    <s v="72989041J"/>
    <n v="1220"/>
    <s v="SERRANO MARTÍNEZ, CECILIA"/>
    <n v="711"/>
    <s v="Concepto y teorías del trabajo social"/>
    <n v="4.4000000000000004"/>
    <s v="EXCELENTE"/>
    <n v="4.9000000000000004"/>
    <s v="EXCELENTE"/>
    <n v="51"/>
    <n v="8"/>
    <s v="15.7"/>
  </r>
  <r>
    <s v="2018-19"/>
    <n v="1"/>
    <x v="3"/>
    <s v="GRADO EN RELACIONES LABORALES Y RRHH"/>
    <s v="ECONOMÍA Y EMPRESA"/>
    <s v="16572280K"/>
    <n v="859"/>
    <s v="GÓMEZ VILLASCUERNA, JAIME"/>
    <n v="230"/>
    <s v="Dirección estratégica"/>
    <n v="4.7"/>
    <s v="EXCELENTE"/>
    <n v="5"/>
    <s v="EXCELENTE"/>
    <n v="26"/>
    <n v="4"/>
    <s v="15.4"/>
  </r>
  <r>
    <s v="2018-19"/>
    <n v="1"/>
    <x v="3"/>
    <s v="GRADO EN RELACIONES LABORALES Y RRHH"/>
    <s v="ECONOMÍA Y EMPRESA"/>
    <s v="16619340T"/>
    <n v="1338"/>
    <s v="PÉREZ-ARADROS MURO, BEATRIZ"/>
    <n v="230"/>
    <s v="Dirección estratégica"/>
    <n v="4.5"/>
    <s v="EXCELENTE"/>
    <n v="4.9000000000000004"/>
    <s v="EXCELENTE"/>
    <n v="26"/>
    <n v="11"/>
    <s v="42.3"/>
  </r>
  <r>
    <s v="2018-19"/>
    <n v="1"/>
    <x v="3"/>
    <s v="GRADO EN RELACIONES LABORALES Y RRHH"/>
    <s v="CIENCIAS HUMANAS"/>
    <s v="16545002K"/>
    <n v="726"/>
    <s v="SABATER FERNÁNDEZ, Mª CARMEN"/>
    <n v="248"/>
    <s v="Métodos y técnicas de investigación social"/>
    <n v="4.5"/>
    <s v="EXCELENTE"/>
    <n v="4.7"/>
    <s v="EXCELENTE"/>
    <n v="14"/>
    <n v="7"/>
    <n v="50"/>
  </r>
  <r>
    <s v="2018-19"/>
    <n v="1"/>
    <x v="3"/>
    <s v="GRADO EN RELACIONES LABORALES Y RRHH"/>
    <s v="ECONOMÍA Y EMPRESA"/>
    <s v="16802653A"/>
    <n v="584"/>
    <s v="MARÍN VINUESA, LUZ MARÍA"/>
    <n v="268"/>
    <s v="Contabilidad"/>
    <n v="3.8"/>
    <s v="MUY FAVORABLE"/>
    <n v="3.3"/>
    <s v="FAVORABLE"/>
    <n v="14"/>
    <n v="3"/>
    <s v="21.4"/>
  </r>
  <r>
    <s v="2018-19"/>
    <n v="1"/>
    <x v="3"/>
    <s v="GRADO EN RELACIONES LABORALES Y RRHH"/>
    <s v="ECONOMÍA Y EMPRESA"/>
    <s v="16015792H"/>
    <n v="799"/>
    <s v="GIL LÓPEZ, ALFONSO JESÚS"/>
    <n v="508"/>
    <s v="Planificación y métodos de trabajo"/>
    <n v="4.4000000000000004"/>
    <s v="EXCELENTE"/>
    <n v="4.4000000000000004"/>
    <s v="EXCELENTE"/>
    <n v="17"/>
    <n v="5"/>
    <s v="29.4"/>
  </r>
  <r>
    <s v="2018-19"/>
    <n v="1"/>
    <x v="3"/>
    <s v="GRADO EN RELACIONES LABORALES Y RRHH"/>
    <s v="DERECHO"/>
    <s v="16542669B"/>
    <n v="509"/>
    <s v="ARRUGA SEGURA, MARÍA CONCEPCIÓN"/>
    <n v="661"/>
    <s v="Derecho individual del trabajo"/>
    <n v="4.0999999999999996"/>
    <s v="MUY FAVORABLE"/>
    <n v="4.3"/>
    <s v="EXCELENTE"/>
    <n v="11"/>
    <n v="4"/>
    <s v="36.4"/>
  </r>
  <r>
    <s v="2018-19"/>
    <n v="1"/>
    <x v="3"/>
    <s v="GRADO EN RELACIONES LABORALES Y RRHH"/>
    <s v="ECONOMÍA Y EMPRESA"/>
    <s v="73003437B"/>
    <n v="1330"/>
    <s v="LANGARITA TEJERO, RAQUEL"/>
    <n v="662"/>
    <s v="Economía del trabajo"/>
    <n v="4.7"/>
    <s v="EXCELENTE"/>
    <n v="4.8"/>
    <s v="EXCELENTE"/>
    <n v="22"/>
    <n v="6"/>
    <s v="27.3"/>
  </r>
  <r>
    <s v="2018-19"/>
    <n v="1"/>
    <x v="3"/>
    <s v="GRADO EN RELACIONES LABORALES Y RRHH"/>
    <s v="CIENCIAS DE LA EDUCACIÓN"/>
    <s v="72786271B"/>
    <n v="893"/>
    <s v="MONTAÑÉS MURO, MARÍA PILAR"/>
    <n v="665"/>
    <s v="Teoría y técnicas de negociación"/>
    <n v="4.2"/>
    <s v="EXCELENTE"/>
    <n v="4.2"/>
    <s v="EXCELENTE"/>
    <n v="15"/>
    <n v="5"/>
    <s v="33.3"/>
  </r>
  <r>
    <s v="2018-19"/>
    <n v="1"/>
    <x v="3"/>
    <s v="GRADO EN RELACIONES LABORALES Y RRHH"/>
    <s v="DERECHO"/>
    <s v="16542669B"/>
    <n v="509"/>
    <s v="ARRUGA SEGURA, MARÍA CONCEPCIÓN"/>
    <n v="666"/>
    <s v="Derecho procesal laboral"/>
    <n v="3.4"/>
    <s v="MUY FAVORABLE"/>
    <n v="3.4"/>
    <s v="MUY FAVORABLE"/>
    <n v="17"/>
    <n v="5"/>
    <s v="29.4"/>
  </r>
  <r>
    <s v="2018-19"/>
    <n v="1"/>
    <x v="3"/>
    <s v="GRADO EN RELACIONES LABORALES Y RRHH"/>
    <s v="DERECHO"/>
    <s v="72781400Q"/>
    <n v="870"/>
    <s v="MORCILLO GARCÍA, JUAN CARLOS"/>
    <n v="666"/>
    <s v="Derecho procesal laboral"/>
    <n v="4.2"/>
    <s v="EXCELENTE"/>
    <n v="4.3"/>
    <s v="EXCELENTE"/>
    <n v="17"/>
    <n v="6"/>
    <s v="35.3"/>
  </r>
  <r>
    <s v="2018-19"/>
    <n v="1"/>
    <x v="3"/>
    <s v="GRADO EN RELACIONES LABORALES Y RRHH"/>
    <s v="DERECHO"/>
    <s v="16562995M"/>
    <n v="557"/>
    <s v="SOMALO SAN JUAN, MARÍA"/>
    <n v="667"/>
    <s v="Derecho sindical"/>
    <n v="4.5999999999999996"/>
    <s v="EXCELENTE"/>
    <n v="4.7"/>
    <s v="EXCELENTE"/>
    <n v="15"/>
    <n v="6"/>
    <n v="40"/>
  </r>
  <r>
    <s v="2018-19"/>
    <n v="1"/>
    <x v="3"/>
    <s v="GRADO EN RELACIONES LABORALES Y RRHH"/>
    <s v="CIENCIAS HUMANAS"/>
    <s v="16501828H"/>
    <n v="129"/>
    <s v="GIRÓ MIRANDA, JOAQUÍN"/>
    <n v="668"/>
    <s v="Diversidad en el entorno laboral y en el empleo"/>
    <n v="1.9"/>
    <s v="DESFAVORABLE"/>
    <n v="1.3"/>
    <s v="MUY DESFAVORABLE"/>
    <n v="11"/>
    <n v="8"/>
    <s v="72.7"/>
  </r>
  <r>
    <s v="2018-19"/>
    <n v="1"/>
    <x v="3"/>
    <s v="GRADO EN RELACIONES LABORALES Y RRHH"/>
    <s v="CIENCIAS HUMANAS"/>
    <s v="72823017A"/>
    <n v="1234"/>
    <s v="BOGINO LARRAMBEBERE, MARÍA VICTORIA"/>
    <n v="668"/>
    <s v="Diversidad en el entorno laboral y en el empleo"/>
    <n v="4.5"/>
    <s v="EXCELENTE"/>
    <n v="4.5999999999999996"/>
    <s v="EXCELENTE"/>
    <n v="11"/>
    <n v="7"/>
    <s v="63.6"/>
  </r>
  <r>
    <s v="2018-19"/>
    <n v="1"/>
    <x v="3"/>
    <s v="GRADO EN RELACIONES LABORALES Y RRHH"/>
    <s v="ECONOMÍA Y EMPRESA"/>
    <s v="16517184X"/>
    <n v="164"/>
    <s v="JUÁREZ CASTELLÓ, CARMELO ARTURO"/>
    <n v="670"/>
    <s v="Gestión de responsabilidad social corporativa"/>
    <n v="3.3"/>
    <s v="FAVORABLE"/>
    <n v="3"/>
    <s v="FAVORABLE"/>
    <n v="12"/>
    <n v="2"/>
    <s v="16.7"/>
  </r>
  <r>
    <s v="2018-19"/>
    <n v="1"/>
    <x v="3"/>
    <s v="GRADO EN RELACIONES LABORALES Y RRHH"/>
    <s v="DERECHO"/>
    <s v="16525592T"/>
    <n v="531"/>
    <s v="RUBIO LERENA, MARÍA VICTORIA"/>
    <n v="671"/>
    <s v="Marco normativo y de gestión de la prevención de riesgos laborales"/>
    <n v="4.2"/>
    <s v="EXCELENTE"/>
    <n v="4.4000000000000004"/>
    <s v="EXCELENTE"/>
    <n v="22"/>
    <n v="5"/>
    <s v="22.7"/>
  </r>
  <r>
    <s v="2018-19"/>
    <n v="1"/>
    <x v="3"/>
    <s v="GRADO EN RELACIONES LABORALES Y RRHH"/>
    <s v="DERECHO"/>
    <s v="16598717P"/>
    <n v="990"/>
    <s v="SAN MARTÍN SEGURA, DAVID"/>
    <n v="677"/>
    <s v="Elementos de Derecho positivo"/>
    <n v="4.3"/>
    <s v="EXCELENTE"/>
    <n v="5"/>
    <s v="EXCELENTE"/>
    <n v="26"/>
    <n v="2"/>
    <s v="7.7"/>
  </r>
  <r>
    <s v="2018-19"/>
    <n v="1"/>
    <x v="3"/>
    <s v="GRADO EN RELACIONES LABORALES Y RRHH"/>
    <s v="DERECHO"/>
    <s v="16588594M"/>
    <n v="1332"/>
    <s v="LOZA MARIN, EVA MARÍA"/>
    <n v="677"/>
    <s v="Elementos de Derecho positivo"/>
    <n v="3.8"/>
    <s v="MUY FAVORABLE"/>
    <n v="3"/>
    <s v="FAVORABLE"/>
    <n v="26"/>
    <n v="2"/>
    <s v="7.7"/>
  </r>
  <r>
    <s v="2018-19"/>
    <n v="1"/>
    <x v="3"/>
    <s v="GRADO EN RELACIONES LABORALES Y RRHH"/>
    <s v="ECONOMÍA Y EMPRESA"/>
    <s v="16578084Y"/>
    <n v="790"/>
    <s v="LORENTE ANTOÑANZAS, MARÍA REYES"/>
    <n v="678"/>
    <s v="Fundamentos de economía"/>
    <n v="2.5"/>
    <s v="DESFAVORABLE"/>
    <n v="2.2999999999999998"/>
    <s v="DESFAVORABLE"/>
    <n v="27"/>
    <n v="3"/>
    <s v="11.1"/>
  </r>
  <r>
    <s v="2018-19"/>
    <n v="1"/>
    <x v="3"/>
    <s v="GRADO EN RELACIONES LABORALES Y RRHH"/>
    <s v="ECONOMÍA Y EMPRESA"/>
    <s v="73003437B"/>
    <n v="1330"/>
    <s v="LANGARITA TEJERO, RAQUEL"/>
    <n v="678"/>
    <s v="Fundamentos de economía"/>
    <n v="3"/>
    <s v="FAVORABLE"/>
    <n v="3"/>
    <s v="FAVORABLE"/>
    <n v="28"/>
    <n v="2"/>
    <s v="7.1"/>
  </r>
  <r>
    <s v="2018-19"/>
    <n v="1"/>
    <x v="3"/>
    <s v="GRADO EN RELACIONES LABORALES Y RRHH"/>
    <s v="ECONOMÍA Y EMPRESA"/>
    <s v="16593137V"/>
    <n v="960"/>
    <s v="PARRAS GÓMEZ, MAITE"/>
    <n v="679"/>
    <s v="Gestión de organizaciones"/>
    <n v="2.9"/>
    <s v="FAVORABLE"/>
    <n v="2.2999999999999998"/>
    <s v="DESFAVORABLE"/>
    <n v="14"/>
    <n v="3"/>
    <s v="21.4"/>
  </r>
  <r>
    <s v="2018-19"/>
    <n v="1"/>
    <x v="3"/>
    <s v="GRADO EN RELACIONES LABORALES Y RRHH"/>
    <s v="ECONOMÍA Y EMPRESA"/>
    <s v="16619340T"/>
    <n v="1338"/>
    <s v="PÉREZ-ARADROS MURO, BEATRIZ"/>
    <n v="679"/>
    <s v="Gestión de organizaciones"/>
    <n v="4.0999999999999996"/>
    <s v="MUY FAVORABLE"/>
    <n v="4.3"/>
    <s v="EXCELENTE"/>
    <n v="14"/>
    <n v="6"/>
    <n v="0.42857142857142855"/>
  </r>
  <r>
    <s v="2018-19"/>
    <n v="1"/>
    <x v="3"/>
    <s v="GRADO EN RELACIONES LABORALES Y RRHH"/>
    <s v="CIENCIAS HUMANAS"/>
    <s v="16604672Y"/>
    <n v="877"/>
    <s v="VIGUERA RUIZ, REBECA"/>
    <n v="680"/>
    <s v="Historia social y económica"/>
    <n v="4.5"/>
    <s v="EXCELENTE"/>
    <n v="4.7"/>
    <s v="EXCELENTE"/>
    <n v="24"/>
    <n v="18"/>
    <n v="75"/>
  </r>
  <r>
    <s v="2018-19"/>
    <n v="1"/>
    <x v="3"/>
    <s v="GRADO EN RELACIONES LABORALES Y RRHH"/>
    <s v="DERECHO"/>
    <s v="16558242J"/>
    <n v="275"/>
    <s v="PASCUAL MEDRANO, MARÍA AMELIA"/>
    <n v="698"/>
    <s v="Derechos fundamentales y derechos humanos"/>
    <n v="4.7"/>
    <s v="EXCELENTE"/>
    <n v="5"/>
    <s v="EXCELENTE"/>
    <n v="16"/>
    <n v="2"/>
    <s v="12.5"/>
  </r>
  <r>
    <s v="2018-19"/>
    <n v="1"/>
    <x v="3"/>
    <s v="GRADO EN RELACIONES LABORALES Y RRHH"/>
    <s v="DERECHO"/>
    <s v="16576351K"/>
    <n v="501"/>
    <s v="URREA CORRES, MARIOLA"/>
    <n v="698"/>
    <s v="Derechos fundamentales y derechos humanos"/>
    <n v="3.1"/>
    <s v="FAVORABLE"/>
    <n v="3"/>
    <s v="FAVORABLE"/>
    <n v="16"/>
    <n v="3"/>
    <s v="18.8"/>
  </r>
  <r>
    <s v="2018-19"/>
    <n v="1"/>
    <x v="3"/>
    <s v="GRADO EN RELACIONES LABORALES Y RRHH"/>
    <s v="DERECHO"/>
    <s v="16614140K"/>
    <n v="1189"/>
    <s v="OCON GARCÍA, JUAN DE LA CRUZ"/>
    <n v="698"/>
    <s v="Derechos fundamentales y derechos humanos"/>
    <n v="5"/>
    <s v="EXCELENTE"/>
    <n v="5"/>
    <s v="EXCELENTE"/>
    <n v="16"/>
    <n v="3"/>
    <s v="18.8"/>
  </r>
  <r>
    <s v="2018-19"/>
    <n v="1"/>
    <x v="3"/>
    <s v="GRADO EN RELACIONES LABORALES Y RRHH"/>
    <s v="DERECHO"/>
    <s v="16598717P"/>
    <n v="990"/>
    <s v="SAN MARTÍN SEGURA, DAVID"/>
    <n v="706"/>
    <s v="Derecho de las Administraciones Públicas"/>
    <n v="3.3"/>
    <s v="FAVORABLE"/>
    <n v="3.3"/>
    <s v="FAVORABLE"/>
    <n v="23"/>
    <n v="6"/>
    <s v="26.1"/>
  </r>
  <r>
    <s v="2018-19"/>
    <n v="1"/>
    <x v="3"/>
    <s v="GRADO EN RELACIONES LABORALES Y RRHH"/>
    <s v="DERECHO"/>
    <s v="16632993Z"/>
    <n v="1333"/>
    <s v="MUÑOZ BENITO, LUCÍA"/>
    <n v="706"/>
    <s v="Derecho de las Administraciones Públicas"/>
    <n v="3.6"/>
    <s v="MUY FAVORABLE"/>
    <n v="3.5"/>
    <s v="MUY FAVORABLE"/>
    <n v="23"/>
    <n v="6"/>
    <s v="26.1"/>
  </r>
  <r>
    <s v="2018-19"/>
    <n v="1"/>
    <x v="3"/>
    <s v="GRADO EN RELACIONES LABORALES Y RRHH"/>
    <s v="CIENCIAS HUMANAS"/>
    <s v="72823017A"/>
    <n v="1234"/>
    <s v="BOGINO LARRAMBEBERE, MARÍA VICTORIA"/>
    <n v="708"/>
    <s v="Sociedad y estructura social"/>
    <n v="4.9000000000000004"/>
    <s v="EXCELENTE"/>
    <n v="4.8"/>
    <s v="EXCELENTE"/>
    <n v="26"/>
    <n v="5"/>
    <s v="19.2"/>
  </r>
  <r>
    <s v="2018-19"/>
    <n v="1"/>
    <x v="3"/>
    <s v="GRADO EN RELACIONES LABORALES Y RRHH"/>
    <s v="DERECHO"/>
    <s v="16532175M"/>
    <n v="192"/>
    <s v="IBARRA CUCALÓN, ALBERTO ANDRÉS"/>
    <n v="709"/>
    <s v="Teoría del Estado y Derecho Constitucional"/>
    <n v="4.9000000000000004"/>
    <s v="EXCELENTE"/>
    <n v="5"/>
    <s v="EXCELENTE"/>
    <n v="27"/>
    <n v="3"/>
    <s v="11.1"/>
  </r>
  <r>
    <s v="2018-19"/>
    <n v="1"/>
    <x v="4"/>
    <s v="GRADO EN EDUCACIÓN INFANTIL"/>
    <s v="CIENCIAS DE LA EDUCACIÓN"/>
    <s v="16532195W"/>
    <n v="193"/>
    <s v="PASCUAL SUFRATE, MARÍA TERESA"/>
    <n v="272"/>
    <s v="Trastornos del desarrollo y dificultades de aprendizaje"/>
    <n v="4.2"/>
    <s v="EXCELENTE"/>
    <n v="4.3"/>
    <s v="EXCELENTE"/>
    <n v="62"/>
    <n v="12"/>
    <s v="19.4"/>
  </r>
  <r>
    <s v="2018-19"/>
    <n v="1"/>
    <x v="4"/>
    <s v="GRADO EN EDUCACIÓN INFANTIL"/>
    <s v="CIENCIAS DE LA EDUCACIÓN"/>
    <s v="07017598E"/>
    <n v="976"/>
    <s v="ALONSO RUIZ, ROSA ANA"/>
    <n v="273"/>
    <s v="Educación inclusiva y respuesta a la diversidad de la educación infantil"/>
    <n v="4.4000000000000004"/>
    <s v="EXCELENTE"/>
    <n v="4.5999999999999996"/>
    <s v="EXCELENTE"/>
    <n v="64"/>
    <n v="15"/>
    <s v="23.4"/>
  </r>
  <r>
    <s v="2018-19"/>
    <n v="1"/>
    <x v="4"/>
    <s v="GRADO EN EDUCACIÓN INFANTIL"/>
    <s v="CIENCIAS DE LA EDUCACIÓN"/>
    <s v="12745547M"/>
    <n v="44"/>
    <s v="CAMACHO SÁNCHEZ, MARÍA DEL PILAR"/>
    <n v="277"/>
    <s v="Formación musical y su didáctica en educación infantil"/>
    <n v="3.5"/>
    <s v="MUY FAVORABLE"/>
    <n v="3.5"/>
    <s v="MUY FAVORABLE"/>
    <n v="77"/>
    <n v="42"/>
    <s v="54.5"/>
  </r>
  <r>
    <s v="2018-19"/>
    <n v="1"/>
    <x v="4"/>
    <s v="GRADO EN EDUCACIÓN INFANTIL"/>
    <s v="FILOLOGÍAS MODERNAS"/>
    <s v="32877122W"/>
    <n v="943"/>
    <s v="CANGA ALONSO, ANDRÉS"/>
    <n v="278"/>
    <s v="Didáctica de las lenguas castellana y extranjeras"/>
    <n v="4.0999999999999996"/>
    <s v="MUY FAVORABLE"/>
    <n v="4.2"/>
    <s v="EXCELENTE"/>
    <n v="57"/>
    <n v="13"/>
    <s v="22.8"/>
  </r>
  <r>
    <s v="2018-19"/>
    <n v="1"/>
    <x v="4"/>
    <s v="GRADO EN EDUCACIÓN INFANTIL"/>
    <s v="FILOLOGÍAS HISPÁNICA Y CLÁSICAS"/>
    <s v="16581906X"/>
    <n v="1029"/>
    <s v="SAMPEDRO PASCUAL, SIMÓN"/>
    <n v="278"/>
    <s v="Didáctica de las lenguas castellana y extranjeras"/>
    <n v="4.0999999999999996"/>
    <s v="MUY FAVORABLE"/>
    <n v="4.0999999999999996"/>
    <s v="MUY FAVORABLE"/>
    <n v="57"/>
    <n v="21"/>
    <n v="0.36842105263157893"/>
  </r>
  <r>
    <s v="2018-19"/>
    <n v="1"/>
    <x v="4"/>
    <s v="GRADO EN EDUCACIÓN INFANTIL"/>
    <s v="FILOLOGÍAS HISPÁNICA Y CLÁSICAS"/>
    <s v="16633495X"/>
    <n v="1312"/>
    <s v="SERRANO ROMERO, TAMARA"/>
    <n v="280"/>
    <s v="Lengua castellana en atención temprana"/>
    <n v="3"/>
    <s v="FAVORABLE"/>
    <n v="3"/>
    <s v="FAVORABLE"/>
    <n v="29"/>
    <n v="14"/>
    <n v="0.48275862068965519"/>
  </r>
  <r>
    <s v="2018-19"/>
    <n v="1"/>
    <x v="4"/>
    <s v="GRADO EN EDUCACIÓN INFANTIL"/>
    <s v="CIENCIAS DE LA EDUCACIÓN"/>
    <s v="25147795D"/>
    <n v="360"/>
    <s v="GARGALLO IBORT, MARÍA ESTHER"/>
    <n v="281"/>
    <s v="Intervención motriz en educación infantil"/>
    <n v="4.5999999999999996"/>
    <s v="EXCELENTE"/>
    <n v="4.9000000000000004"/>
    <s v="EXCELENTE"/>
    <n v="31"/>
    <n v="7"/>
    <s v="22.6"/>
  </r>
  <r>
    <s v="2018-19"/>
    <n v="1"/>
    <x v="4"/>
    <s v="GRADO EN EDUCACIÓN INFANTIL"/>
    <s v="CIENCIAS DE LA EDUCACIÓN"/>
    <s v="29032967K"/>
    <n v="836"/>
    <s v="SUBERVIOLA OVEJAS, IRATXE"/>
    <n v="282"/>
    <s v="Intervención educativa especial"/>
    <n v="3.7"/>
    <s v="MUY FAVORABLE"/>
    <n v="3.7"/>
    <s v="MUY FAVORABLE"/>
    <n v="28"/>
    <n v="11"/>
    <n v="0.39285714285714285"/>
  </r>
  <r>
    <s v="2018-19"/>
    <n v="1"/>
    <x v="4"/>
    <s v="GRADO EN EDUCACIÓN INFANTIL"/>
    <s v="CIENCIAS DE LA EDUCACIÓN"/>
    <s v="16611235Z"/>
    <n v="1253"/>
    <s v="FERNÁNDEZ PASTOR, SERGIO"/>
    <n v="282"/>
    <s v="Intervención educativa especial"/>
    <n v="4.3"/>
    <s v="EXCELENTE"/>
    <n v="4.5999999999999996"/>
    <s v="EXCELENTE"/>
    <n v="28"/>
    <n v="11"/>
    <n v="0.39285714285714285"/>
  </r>
  <r>
    <s v="2018-19"/>
    <n v="1"/>
    <x v="4"/>
    <s v="GRADO EN EDUCACIÓN INFANTIL"/>
    <s v="CIENCIAS DE LA EDUCACIÓN"/>
    <s v="16531888V"/>
    <n v="903"/>
    <s v="VIANA SÁENZ, LOURDES"/>
    <n v="283"/>
    <s v="Instrumentos de detección del riesgo y secuelas en el desarrollo psicológico"/>
    <n v="4.2"/>
    <s v="EXCELENTE"/>
    <n v="4.5"/>
    <s v="EXCELENTE"/>
    <n v="31"/>
    <n v="15"/>
    <n v="0.4838709677419355"/>
  </r>
  <r>
    <s v="2018-19"/>
    <n v="1"/>
    <x v="4"/>
    <s v="GRADO EN EDUCACIÓN INFANTIL"/>
    <s v="AGRICULTURA Y ALIMENTACIÓN"/>
    <s v="31618249B"/>
    <n v="373"/>
    <s v="ANDRADES RODRÍGUEZ, MARÍA SOLEDAD"/>
    <n v="284"/>
    <s v="Educación ambiental"/>
    <n v="3.5"/>
    <s v="MUY FAVORABLE"/>
    <n v="3.1"/>
    <s v="FAVORABLE"/>
    <n v="27"/>
    <n v="9"/>
    <n v="0.33333333333333331"/>
  </r>
  <r>
    <s v="2018-19"/>
    <n v="1"/>
    <x v="4"/>
    <s v="GRADO EN EDUCACIÓN INFANTIL"/>
    <s v="CIENCIAS DE LA EDUCACIÓN"/>
    <s v="16582369J"/>
    <n v="733"/>
    <s v="TÉLLEZ ALARCIA, DIEGO"/>
    <n v="285"/>
    <s v="Aprendizaje de las ciencias sociales"/>
    <n v="4.8"/>
    <s v="EXCELENTE"/>
    <n v="4.9000000000000004"/>
    <s v="EXCELENTE"/>
    <n v="15"/>
    <n v="7"/>
    <n v="0.46666666666666667"/>
  </r>
  <r>
    <s v="2018-19"/>
    <n v="1"/>
    <x v="4"/>
    <s v="GRADO EN EDUCACIÓN INFANTIL"/>
    <s v="FILOLOGÍAS HISPÁNICA Y CLÁSICAS"/>
    <s v="16556358S"/>
    <n v="267"/>
    <s v="SILVESTRE SALAS, MARÍA DEL SOL"/>
    <n v="287"/>
    <s v="Lengua castellana y lecto-escritura para maestros en educación infantil"/>
    <n v="4.7"/>
    <s v="EXCELENTE"/>
    <n v="4.7"/>
    <s v="EXCELENTE"/>
    <n v="16"/>
    <n v="9"/>
    <n v="0.5625"/>
  </r>
  <r>
    <s v="2018-19"/>
    <n v="1"/>
    <x v="4"/>
    <s v="GRADO EN EDUCACIÓN INFANTIL"/>
    <s v="CIENCIAS DE LA EDUCACIÓN"/>
    <s v="12745547M"/>
    <n v="44"/>
    <s v="CAMACHO SÁNCHEZ, MARÍA DEL PILAR"/>
    <n v="288"/>
    <s v="Taller de desarrollo con la música en la etapa 0-6 años"/>
    <n v="4.7"/>
    <s v="EXCELENTE"/>
    <n v="4.9000000000000004"/>
    <s v="EXCELENTE"/>
    <n v="19"/>
    <n v="7"/>
    <n v="0.36842105263157893"/>
  </r>
  <r>
    <s v="2018-19"/>
    <n v="1"/>
    <x v="4"/>
    <s v="GRADO EN EDUCACIÓN INFANTIL"/>
    <s v="CIENCIAS DE LA EDUCACIÓN"/>
    <s v="16574106F"/>
    <n v="1068"/>
    <s v="BOBADILLA RUIZ, M.ª CONCEPCIÓN"/>
    <n v="289"/>
    <s v="Taller de expresión plástica para educación infantil"/>
    <n v="4.8"/>
    <s v="EXCELENTE"/>
    <n v="4.9000000000000004"/>
    <s v="EXCELENTE"/>
    <n v="39"/>
    <n v="15"/>
    <n v="0.38461538461538464"/>
  </r>
  <r>
    <s v="2018-19"/>
    <n v="1"/>
    <x v="4"/>
    <s v="GRADO EN EDUCACIÓN INFANTIL"/>
    <s v="CIENCIAS DE LA EDUCACIÓN"/>
    <s v="16514966T"/>
    <n v="157"/>
    <s v="PONCE DE LEÓN ELIZONDO, ANA MARÍA"/>
    <n v="290"/>
    <s v="Lenguaje corporal y juego motor en educación infantil"/>
    <n v="4.3"/>
    <s v="EXCELENTE"/>
    <n v="4.5"/>
    <s v="EXCELENTE"/>
    <n v="31"/>
    <n v="21"/>
    <s v="67.7"/>
  </r>
  <r>
    <s v="2018-19"/>
    <n v="1"/>
    <x v="4"/>
    <s v="GRADO EN EDUCACIÓN INFANTIL"/>
    <s v="CIENCIAS DE LA EDUCACIÓN"/>
    <s v="16582228X"/>
    <n v="440"/>
    <s v="SANZ ARAZURI, EVA"/>
    <n v="290"/>
    <s v="Lenguaje corporal y juego motor en educación infantil"/>
    <n v="3.6"/>
    <s v="MUY FAVORABLE"/>
    <n v="3.8"/>
    <s v="MUY FAVORABLE"/>
    <n v="31"/>
    <n v="19"/>
    <s v="61.3"/>
  </r>
  <r>
    <s v="2018-19"/>
    <n v="1"/>
    <x v="4"/>
    <s v="GRADO EN EDUCACIÓN INFANTIL"/>
    <s v="CIENCIAS DE LA EDUCACIÓN"/>
    <s v="02531198W"/>
    <n v="1251"/>
    <s v="DE VICENTE CLEMENTE, MARÍA PALOMA"/>
    <n v="720"/>
    <s v="Atención temprana"/>
    <n v="3.9"/>
    <s v="MUY FAVORABLE"/>
    <n v="3.8"/>
    <s v="MUY FAVORABLE"/>
    <n v="78"/>
    <n v="16"/>
    <s v="20.5"/>
  </r>
  <r>
    <s v="2018-19"/>
    <n v="1"/>
    <x v="4"/>
    <s v="GRADO EN EDUCACIÓN INFANTIL"/>
    <s v="CIENCIAS DE LA EDUCACIÓN"/>
    <s v="16531888V"/>
    <n v="903"/>
    <s v="VIANA SÁENZ, LOURDES"/>
    <n v="721"/>
    <s v="Bienestar biopsicosocial de la infancia"/>
    <n v="2.9"/>
    <s v="FAVORABLE"/>
    <n v="2.8"/>
    <s v="FAVORABLE"/>
    <n v="46"/>
    <n v="10"/>
    <s v="21.7"/>
  </r>
  <r>
    <s v="2018-19"/>
    <n v="1"/>
    <x v="4"/>
    <s v="GRADO EN EDUCACIÓN INFANTIL"/>
    <s v="CIENCIAS DE LA EDUCACIÓN"/>
    <s v="72770953B"/>
    <n v="528"/>
    <s v="PÉREZ MERINO, CRUZ"/>
    <n v="722"/>
    <s v="La escuela de educación infantil"/>
    <n v="3.5"/>
    <s v="MUY FAVORABLE"/>
    <n v="3.5"/>
    <s v="MUY FAVORABLE"/>
    <n v="79"/>
    <n v="22"/>
    <s v="27.8"/>
  </r>
  <r>
    <s v="2018-19"/>
    <n v="1"/>
    <x v="4"/>
    <s v="GRADO EN EDUCACIÓN INFANTIL"/>
    <s v="CIENCIAS DE LA EDUCACIÓN"/>
    <s v="16601915D"/>
    <n v="875"/>
    <s v="ORTUÑO SIERRA, JAVIER"/>
    <n v="723"/>
    <s v="Psicología del desarrollo infantil (0-6 años)"/>
    <n v="4.3"/>
    <s v="EXCELENTE"/>
    <n v="4.4000000000000004"/>
    <s v="EXCELENTE"/>
    <n v="96"/>
    <n v="16"/>
    <s v="16.7"/>
  </r>
  <r>
    <s v="2018-19"/>
    <n v="1"/>
    <x v="4"/>
    <s v="GRADO EN EDUCACIÓN INFANTIL"/>
    <s v="CIENCIAS HUMANAS"/>
    <s v="16574471G"/>
    <n v="853"/>
    <s v="ANDRÉS CABELLO, SERGIO"/>
    <n v="726"/>
    <s v="Sociología de la educación"/>
    <n v="3"/>
    <s v="FAVORABLE"/>
    <n v="2.7"/>
    <s v="FAVORABLE"/>
    <n v="87"/>
    <n v="30"/>
    <s v="34.5"/>
  </r>
  <r>
    <s v="2018-19"/>
    <n v="1"/>
    <x v="4"/>
    <s v="GRADO EN EDUCACIÓN INFANTIL"/>
    <s v="FILOLOGÍAS HISPÁNICA Y CLÁSICAS"/>
    <s v="16603653E"/>
    <n v="1073"/>
    <s v="LÁZARO NISO, REBECA"/>
    <n v="730"/>
    <s v="Enseñanza y aprendizaje de la lengua castellana y lecto-escritura"/>
    <n v="4"/>
    <s v="MUY FAVORABLE"/>
    <n v="4.2"/>
    <s v="EXCELENTE"/>
    <n v="112"/>
    <n v="40"/>
    <s v="35.7"/>
  </r>
  <r>
    <s v="2018-19"/>
    <n v="1"/>
    <x v="4"/>
    <s v="GRADO EN EDUCACIÓN INFANTIL"/>
    <s v="FILOLOGÍAS HISPÁNICA Y CLÁSICAS"/>
    <s v="16594022M"/>
    <n v="1321"/>
    <s v="GARCÍA CUEVA, MARTA"/>
    <n v="730"/>
    <s v="Enseñanza y aprendizaje de la lengua castellana y lecto-escritura"/>
    <n v="3.4"/>
    <s v="MUY FAVORABLE"/>
    <n v="3.4"/>
    <s v="MUY FAVORABLE"/>
    <n v="80"/>
    <n v="7"/>
    <s v="8.8"/>
  </r>
  <r>
    <s v="2018-19"/>
    <n v="1"/>
    <x v="4"/>
    <s v="GRADO EN EDUCACIÓN INFANTIL"/>
    <s v="MATEMÁTICAS Y COMPUTACIÓN"/>
    <s v="16560638V"/>
    <n v="545"/>
    <s v="JIMÉNEZ GESTAL, CLARA"/>
    <n v="732"/>
    <s v="Matemáticas y didáctica de las matemáticas en educación infantil"/>
    <n v="3.7"/>
    <s v="MUY FAVORABLE"/>
    <n v="3.5"/>
    <s v="MUY FAVORABLE"/>
    <n v="72"/>
    <n v="19"/>
    <s v="26.4"/>
  </r>
  <r>
    <s v="2018-19"/>
    <n v="1"/>
    <x v="4"/>
    <s v="GRADO EN EDUCACIÓN INFANTIL"/>
    <s v="CIENCIAS DE LA EDUCACIÓN"/>
    <s v="16543068L"/>
    <n v="230"/>
    <s v="GOICOECHEA GAONA, MARÍA ÁNGELES"/>
    <n v="740"/>
    <s v="Educación para la convivencia"/>
    <n v="3.3"/>
    <s v="FAVORABLE"/>
    <n v="3.2"/>
    <s v="FAVORABLE"/>
    <n v="79"/>
    <n v="20"/>
    <s v="25.3"/>
  </r>
  <r>
    <s v="2018-19"/>
    <n v="1"/>
    <x v="4"/>
    <s v="GRADO EN EDUCACIÓN INFANTIL"/>
    <s v="FILOLOGÍAS MODERNAS"/>
    <n v="16617135"/>
    <n v="1241"/>
    <s v="METOLA RODRÍGUEZ, DARÍO"/>
    <n v="743"/>
    <s v="Idioma moderno I: Inglés"/>
    <n v="3.1"/>
    <s v="FAVORABLE"/>
    <n v="3"/>
    <s v="FAVORABLE"/>
    <n v="45"/>
    <n v="8"/>
    <s v="17.8"/>
  </r>
  <r>
    <s v="2018-19"/>
    <n v="1"/>
    <x v="4"/>
    <s v="GRADO EN EDUCACIÓN INFANTIL"/>
    <s v="FILOLOGÍAS MODERNAS"/>
    <s v="16641973R"/>
    <n v="1353"/>
    <s v="LOZANO PALACIO, INÉS"/>
    <n v="743"/>
    <s v="Idioma moderno I: Inglés"/>
    <n v="4.5"/>
    <s v="EXCELENTE"/>
    <n v="4.7"/>
    <s v="EXCELENTE"/>
    <n v="45"/>
    <n v="17"/>
    <s v="37.8"/>
  </r>
  <r>
    <s v="2018-19"/>
    <n v="1"/>
    <x v="4"/>
    <s v="GRADO EN EDUCACIÓN INFANTIL"/>
    <s v="FILOLOGÍAS MODERNAS"/>
    <s v="09414088G"/>
    <n v="902"/>
    <s v="TABOADA FERRERO, CAROLINA"/>
    <n v="749"/>
    <s v="Idioma moderno III (inglés)"/>
    <n v="3.9"/>
    <s v="MUY FAVORABLE"/>
    <n v="4"/>
    <s v="MUY FAVORABLE"/>
    <n v="96"/>
    <n v="5"/>
    <s v="5.2"/>
  </r>
  <r>
    <s v="2018-19"/>
    <n v="1"/>
    <x v="4"/>
    <s v="GRADO EN EDUCACIÓN INFANTIL"/>
    <s v="CIENCIAS DE LA EDUCACIÓN"/>
    <s v="16576808H"/>
    <n v="1246"/>
    <s v="SÁENZ COMUNIÓN, NOELIA"/>
    <n v="852"/>
    <s v="La Iglesia, los sacramentos y la moral"/>
    <n v="4.2"/>
    <s v="EXCELENTE"/>
    <n v="4.5"/>
    <s v="EXCELENTE"/>
    <n v="32"/>
    <n v="2"/>
    <s v="6.3"/>
  </r>
  <r>
    <s v="2018-19"/>
    <n v="1"/>
    <x v="4"/>
    <s v="GRADO EN EDUCACIÓN INFANTIL"/>
    <s v="CIENCIAS DE LA EDUCACIÓN"/>
    <s v="16576808H"/>
    <n v="1246"/>
    <s v="SÁENZ COMUNIÓN, NOELIA"/>
    <n v="871"/>
    <s v="Religión, cultura y valores"/>
    <n v="4.4000000000000004"/>
    <s v="EXCELENTE"/>
    <n v="5"/>
    <s v="EXCELENTE"/>
    <n v="32"/>
    <n v="2"/>
    <s v="6.3"/>
  </r>
  <r>
    <s v="2018-19"/>
    <n v="1"/>
    <x v="5"/>
    <s v="GRADO EN EDUCACIÓN PRIMARIA"/>
    <s v="CIENCIAS DE LA EDUCACIÓN"/>
    <s v="16268560Q"/>
    <n v="536"/>
    <s v="TEJADA SÁNCHEZ, Mª SORAYA"/>
    <n v="292"/>
    <s v="Educación plástica y visual"/>
    <n v="4.5"/>
    <s v="EXCELENTE"/>
    <n v="4.5"/>
    <s v="EXCELENTE"/>
    <n v="112"/>
    <n v="23"/>
    <s v="20.5"/>
  </r>
  <r>
    <s v="2018-19"/>
    <n v="1"/>
    <x v="5"/>
    <s v="GRADO EN EDUCACIÓN PRIMARIA"/>
    <s v="CIENCIAS DE LA EDUCACIÓN"/>
    <s v="16574106F"/>
    <n v="1068"/>
    <s v="BOBADILLA RUIZ, M.ª CONCEPCIÓN"/>
    <n v="292"/>
    <s v="Educación plástica y visual"/>
    <n v="4.5"/>
    <s v="EXCELENTE"/>
    <n v="4.4000000000000004"/>
    <s v="EXCELENTE"/>
    <n v="56"/>
    <n v="7"/>
    <s v="12.5"/>
  </r>
  <r>
    <s v="2018-19"/>
    <n v="1"/>
    <x v="5"/>
    <s v="GRADO EN EDUCACIÓN PRIMARIA"/>
    <s v="MATEMÁTICAS Y COMPUTACIÓN"/>
    <s v="73587035F"/>
    <n v="1223"/>
    <s v="RIBERA PUCHADES, JUAN MIGUEL"/>
    <n v="293"/>
    <s v="Matemáticas y su didáctica II"/>
    <n v="4"/>
    <s v="MUY FAVORABLE"/>
    <n v="3.9"/>
    <s v="MUY FAVORABLE"/>
    <n v="70"/>
    <n v="15"/>
    <s v="21.4"/>
  </r>
  <r>
    <s v="2018-19"/>
    <n v="1"/>
    <x v="5"/>
    <s v="GRADO EN EDUCACIÓN PRIMARIA"/>
    <s v="MATEMÁTICAS Y COMPUTACIÓN"/>
    <s v="18450825H"/>
    <n v="1345"/>
    <s v="VIÑADO LEREU, FRANCISCO"/>
    <n v="293"/>
    <s v="Matemáticas y su didáctica II"/>
    <n v="3.3"/>
    <s v="FAVORABLE"/>
    <n v="2.9"/>
    <s v="FAVORABLE"/>
    <n v="96"/>
    <n v="20"/>
    <s v="20.8"/>
  </r>
  <r>
    <s v="2018-19"/>
    <n v="1"/>
    <x v="5"/>
    <s v="GRADO EN EDUCACIÓN PRIMARIA"/>
    <s v="FILOLOGÍAS HISPÁNICA Y CLÁSICAS"/>
    <s v="16556358S"/>
    <n v="267"/>
    <s v="SILVESTRE SALAS, MARÍA DEL SOL"/>
    <n v="294"/>
    <s v="Habilidades lingüísticas para la enseñanza"/>
    <n v="4"/>
    <s v="MUY FAVORABLE"/>
    <n v="4.2"/>
    <s v="EXCELENTE"/>
    <n v="60"/>
    <n v="5"/>
    <s v="8.3"/>
  </r>
  <r>
    <s v="2018-19"/>
    <n v="1"/>
    <x v="5"/>
    <s v="GRADO EN EDUCACIÓN PRIMARIA"/>
    <s v="FILOLOGÍAS HISPÁNICA Y CLÁSICAS"/>
    <s v="50842132B"/>
    <n v="817"/>
    <s v="GAVELA GARCÍA, DELIA DEL PILAR"/>
    <n v="294"/>
    <s v="Habilidades lingüísticas para la enseñanza"/>
    <n v="4.4000000000000004"/>
    <s v="EXCELENTE"/>
    <n v="4.5"/>
    <s v="EXCELENTE"/>
    <n v="59"/>
    <n v="49"/>
    <s v="83.1"/>
  </r>
  <r>
    <s v="2018-19"/>
    <n v="1"/>
    <x v="5"/>
    <s v="GRADO EN EDUCACIÓN PRIMARIA"/>
    <s v="CIENCIAS HUMANAS"/>
    <s v="16592004B"/>
    <n v="832"/>
    <s v="ITURRIAGA BARCO, DIEGO"/>
    <n v="295"/>
    <s v="Didáctica de las ciencias sociales: historia"/>
    <n v="4.4000000000000004"/>
    <s v="EXCELENTE"/>
    <n v="4.5"/>
    <s v="EXCELENTE"/>
    <n v="54"/>
    <n v="33"/>
    <s v="61.1"/>
  </r>
  <r>
    <s v="2018-19"/>
    <n v="1"/>
    <x v="5"/>
    <s v="GRADO EN EDUCACIÓN PRIMARIA"/>
    <s v="CIENCIAS DE LA EDUCACIÓN"/>
    <s v="16591402F"/>
    <n v="1275"/>
    <s v="FERNÁNDEZ DÍEZ, ALBERTO ANTONIO"/>
    <n v="295"/>
    <s v="Didáctica de las ciencias sociales: historia"/>
    <n v="2.4"/>
    <s v="DESFAVORABLE"/>
    <n v="2"/>
    <s v="DESFAVORABLE"/>
    <n v="54"/>
    <n v="22"/>
    <s v="40.7"/>
  </r>
  <r>
    <s v="2018-19"/>
    <n v="1"/>
    <x v="5"/>
    <s v="GRADO EN EDUCACIÓN PRIMARIA"/>
    <s v="AGRICULTURA Y ALIMENTACIÓN"/>
    <s v="16552787D"/>
    <n v="537"/>
    <s v="TENORIO RODRÍGUEZ, CARMEN"/>
    <n v="296"/>
    <s v="Didáctica de las ciencias experimentales: biología y geología"/>
    <n v="3.7"/>
    <s v="MUY FAVORABLE"/>
    <n v="4.0999999999999996"/>
    <s v="MUY FAVORABLE"/>
    <n v="110"/>
    <n v="8"/>
    <s v="7.3"/>
  </r>
  <r>
    <s v="2018-19"/>
    <n v="1"/>
    <x v="5"/>
    <s v="GRADO EN EDUCACIÓN PRIMARIA"/>
    <s v="AGRICULTURA Y ALIMENTACIÓN"/>
    <s v="16568302E"/>
    <n v="593"/>
    <s v="ROBREDO VALGAÑÓN, BEATRIZ"/>
    <n v="296"/>
    <s v="Didáctica de las ciencias experimentales: biología y geología"/>
    <n v="3.8"/>
    <s v="MUY FAVORABLE"/>
    <n v="4"/>
    <s v="MUY FAVORABLE"/>
    <n v="110"/>
    <n v="12"/>
    <s v="10.9"/>
  </r>
  <r>
    <s v="2018-19"/>
    <n v="1"/>
    <x v="5"/>
    <s v="GRADO EN EDUCACIÓN PRIMARIA"/>
    <s v="AGRICULTURA Y ALIMENTACIÓN"/>
    <s v="72780033Y"/>
    <n v="643"/>
    <s v="HERNÁNDEZ ÁLAMOS, MARÍA DEL MAR"/>
    <n v="296"/>
    <s v="Didáctica de las ciencias experimentales: biología y geología"/>
    <n v="2.1"/>
    <s v="DESFAVORABLE"/>
    <n v="1.7"/>
    <s v="MUY DESFAVORABLE"/>
    <n v="110"/>
    <n v="20"/>
    <s v="18.2"/>
  </r>
  <r>
    <s v="2018-19"/>
    <n v="1"/>
    <x v="5"/>
    <s v="GRADO EN EDUCACIÓN PRIMARIA"/>
    <s v="CIENCIAS DE LA EDUCACIÓN"/>
    <s v="16509812K"/>
    <n v="147"/>
    <s v="LOZA OLAVE, EDMUNDO"/>
    <n v="304"/>
    <s v="Cuerpo, percepción y habilidad motriz"/>
    <n v="2.8"/>
    <s v="FAVORABLE"/>
    <n v="2.8"/>
    <s v="FAVORABLE"/>
    <n v="63"/>
    <n v="23"/>
    <n v="0.36507936507936506"/>
  </r>
  <r>
    <s v="2018-19"/>
    <n v="1"/>
    <x v="5"/>
    <s v="GRADO EN EDUCACIÓN PRIMARIA"/>
    <s v="CIENCIAS DE LA EDUCACIÓN"/>
    <s v="25147795D"/>
    <n v="360"/>
    <s v="GARGALLO IBORT, MARÍA ESTHER"/>
    <n v="305"/>
    <s v="Expresión y comunicación corporal"/>
    <n v="4.7"/>
    <s v="EXCELENTE"/>
    <n v="5"/>
    <s v="EXCELENTE"/>
    <n v="63"/>
    <n v="27"/>
    <n v="0.42857142857142855"/>
  </r>
  <r>
    <s v="2018-19"/>
    <n v="1"/>
    <x v="5"/>
    <s v="GRADO EN EDUCACIÓN PRIMARIA"/>
    <s v="CIENCIAS DE LA EDUCACIÓN"/>
    <s v="16496241C"/>
    <n v="124"/>
    <s v="JIMÉNEZ TRENS, MARÍA ASUNCIÓN"/>
    <n v="310"/>
    <s v="Educación especial en educación infantil"/>
    <n v="3.1"/>
    <s v="FAVORABLE"/>
    <n v="2.9"/>
    <s v="FAVORABLE"/>
    <n v="34"/>
    <n v="15"/>
    <n v="0.44117647058823528"/>
  </r>
  <r>
    <s v="2018-19"/>
    <n v="1"/>
    <x v="5"/>
    <s v="GRADO EN EDUCACIÓN PRIMARIA"/>
    <s v="CIENCIAS DE LA EDUCACIÓN"/>
    <s v="12745547M"/>
    <n v="44"/>
    <s v="CAMACHO SÁNCHEZ, MARÍA DEL PILAR"/>
    <n v="314"/>
    <s v="Taller de expresión y creación musical"/>
    <n v="4.2"/>
    <s v="EXCELENTE"/>
    <n v="4.5999999999999996"/>
    <s v="EXCELENTE"/>
    <n v="11"/>
    <n v="5"/>
    <n v="0.45454545454545453"/>
  </r>
  <r>
    <s v="2018-19"/>
    <n v="1"/>
    <x v="5"/>
    <s v="GRADO EN EDUCACIÓN PRIMARIA"/>
    <s v="CIENCIAS DE LA EDUCACIÓN"/>
    <s v="30651788X"/>
    <n v="1067"/>
    <s v="ALDAYTURRIAGA MIERA, CARLOTA"/>
    <n v="314"/>
    <s v="Taller de expresión y creación musical"/>
    <n v="4.5999999999999996"/>
    <s v="EXCELENTE"/>
    <n v="4.8"/>
    <s v="EXCELENTE"/>
    <n v="11"/>
    <n v="5"/>
    <n v="0.45454545454545453"/>
  </r>
  <r>
    <s v="2018-19"/>
    <n v="1"/>
    <x v="5"/>
    <s v="GRADO EN EDUCACIÓN PRIMARIA"/>
    <s v="CIENCIAS HUMANAS"/>
    <s v="16574471G"/>
    <n v="853"/>
    <s v="ANDRÉS CABELLO, SERGIO"/>
    <n v="317"/>
    <s v="Eduación para la ciudadanía y derechos humanos"/>
    <n v="5"/>
    <s v="EXCELENTE"/>
    <n v="5"/>
    <s v="EXCELENTE"/>
    <n v="6"/>
    <n v="3"/>
    <n v="0.5"/>
  </r>
  <r>
    <s v="2018-19"/>
    <n v="1"/>
    <x v="5"/>
    <s v="GRADO EN EDUCACIÓN PRIMARIA"/>
    <s v="FILOLOGÍAS MODERNAS"/>
    <s v="72132561F"/>
    <n v="837"/>
    <s v="TORRE ALONSO, ROBERTO"/>
    <n v="474"/>
    <s v="Idioma moderno V: inglés"/>
    <n v="4.4000000000000004"/>
    <s v="EXCELENTE"/>
    <n v="4.3"/>
    <s v="EXCELENTE"/>
    <n v="18"/>
    <n v="6"/>
    <n v="0.33333333333333331"/>
  </r>
  <r>
    <s v="2018-19"/>
    <n v="1"/>
    <x v="5"/>
    <s v="GRADO EN EDUCACIÓN PRIMARIA"/>
    <s v="FILOLOGÍAS MODERNAS"/>
    <s v="16620378A"/>
    <n v="1279"/>
    <s v="MATEO MENDAZA, RAQUEL"/>
    <n v="474"/>
    <s v="Idioma moderno V: inglés"/>
    <n v="4"/>
    <s v="MUY FAVORABLE"/>
    <n v="4"/>
    <s v="MUY FAVORABLE"/>
    <n v="30"/>
    <n v="10"/>
    <n v="0.33333333333333331"/>
  </r>
  <r>
    <s v="2018-19"/>
    <n v="1"/>
    <x v="5"/>
    <s v="GRADO EN EDUCACIÓN PRIMARIA"/>
    <s v="FILOLOGÍAS MODERNAS"/>
    <s v="16627564J"/>
    <n v="1288"/>
    <s v="CIFONE PONTE, MARÍA DANIELA"/>
    <n v="474"/>
    <s v="Idioma moderno V: inglés"/>
    <n v="4.7"/>
    <s v="EXCELENTE"/>
    <n v="4.8"/>
    <s v="EXCELENTE"/>
    <n v="12"/>
    <n v="8"/>
    <n v="0.66666666666666663"/>
  </r>
  <r>
    <s v="2018-19"/>
    <n v="1"/>
    <x v="5"/>
    <s v="GRADO EN EDUCACIÓN PRIMARIA"/>
    <s v="FILOLOGÍAS HISPÁNICA Y CLÁSICAS"/>
    <s v="16535214P"/>
    <n v="715"/>
    <s v="MARTÍNEZ EZQUERRO, AURORA"/>
    <n v="676"/>
    <s v="Lengua castellana para atención a la diversidad"/>
    <n v="4.5"/>
    <s v="EXCELENTE"/>
    <n v="4.4000000000000004"/>
    <s v="EXCELENTE"/>
    <n v="34"/>
    <n v="30"/>
    <s v="17.6"/>
  </r>
  <r>
    <s v="2018-19"/>
    <n v="1"/>
    <x v="5"/>
    <s v="GRADO EN EDUCACIÓN PRIMARIA"/>
    <s v="CIENCIAS DE LA EDUCACIÓN"/>
    <s v="16527500E"/>
    <n v="182"/>
    <s v="SOARES SANTOS, MARÍA YOLANDA"/>
    <n v="734"/>
    <s v="Psicología de la educación"/>
    <n v="4.5999999999999996"/>
    <s v="EXCELENTE"/>
    <n v="4.7"/>
    <s v="EXCELENTE"/>
    <n v="60"/>
    <n v="11"/>
    <s v="18.3"/>
  </r>
  <r>
    <s v="2018-19"/>
    <n v="1"/>
    <x v="5"/>
    <s v="GRADO EN EDUCACIÓN PRIMARIA"/>
    <s v="CIENCIAS DE LA EDUCACIÓN"/>
    <s v="78871077Y"/>
    <n v="869"/>
    <s v="PÉREZ DE ALBÉNIZ ITURRIAGA, ALICIA"/>
    <n v="734"/>
    <s v="Psicología de la educación"/>
    <n v="4"/>
    <s v="MUY FAVORABLE"/>
    <n v="4"/>
    <s v="MUY FAVORABLE"/>
    <n v="169"/>
    <n v="36"/>
    <s v="21.3"/>
  </r>
  <r>
    <s v="2018-19"/>
    <n v="1"/>
    <x v="5"/>
    <s v="GRADO EN EDUCACIÓN PRIMARIA"/>
    <s v="CIENCIAS DE LA EDUCACIÓN"/>
    <s v="16610808R"/>
    <n v="1178"/>
    <s v="ARITIO SOLANA, REBECA"/>
    <n v="734"/>
    <s v="Psicología de la educación"/>
    <n v="4.5999999999999996"/>
    <s v="EXCELENTE"/>
    <n v="4.7"/>
    <s v="EXCELENTE"/>
    <n v="76"/>
    <n v="39"/>
    <s v="51.3"/>
  </r>
  <r>
    <s v="2018-19"/>
    <n v="1"/>
    <x v="5"/>
    <s v="GRADO EN EDUCACIÓN PRIMARIA"/>
    <s v="CIENCIAS DE LA EDUCACIÓN"/>
    <s v="16799496C"/>
    <n v="725"/>
    <s v="RUIZ OMEÑACA, JESÚS VICENTE"/>
    <n v="735"/>
    <s v="Sistemas educativos. Fundamentos e historia de la educación contemporánea"/>
    <n v="4.2"/>
    <s v="EXCELENTE"/>
    <n v="4.4000000000000004"/>
    <s v="EXCELENTE"/>
    <n v="67"/>
    <n v="37"/>
    <s v="55.2"/>
  </r>
  <r>
    <s v="2018-19"/>
    <n v="1"/>
    <x v="5"/>
    <s v="GRADO EN EDUCACIÓN PRIMARIA"/>
    <s v="CIENCIAS DE LA EDUCACIÓN"/>
    <s v="16554464F"/>
    <n v="765"/>
    <s v="VALDEMOROS SAN EMETERIO, Mª ÁNGELES"/>
    <n v="735"/>
    <s v="Sistemas educativos. Fundamentos e historia de la educación contemporánea"/>
    <n v="4.5"/>
    <s v="EXCELENTE"/>
    <n v="4.5999999999999996"/>
    <s v="EXCELENTE"/>
    <n v="150"/>
    <n v="99"/>
    <n v="66"/>
  </r>
  <r>
    <s v="2018-19"/>
    <n v="1"/>
    <x v="5"/>
    <s v="GRADO EN EDUCACIÓN PRIMARIA"/>
    <s v="CIENCIAS DE LA EDUCACIÓN"/>
    <s v="15849077F"/>
    <n v="992"/>
    <s v="SANTIAGO CAMPIÓN, RAÚL"/>
    <n v="736"/>
    <s v="Sociedad, familia y tutoría"/>
    <n v="3.3"/>
    <s v="FAVORABLE"/>
    <n v="3.1"/>
    <s v="FAVORABLE"/>
    <n v="151"/>
    <n v="60"/>
    <s v="39.7"/>
  </r>
  <r>
    <s v="2018-19"/>
    <n v="1"/>
    <x v="5"/>
    <s v="GRADO EN EDUCACIÓN PRIMARIA"/>
    <s v="CIENCIAS HUMANAS"/>
    <s v="72823017A"/>
    <n v="1234"/>
    <s v="BOGINO LARRAMBEBERE, MARÍA VICTORIA"/>
    <n v="736"/>
    <s v="Sociedad, familia y tutoría"/>
    <n v="3.1"/>
    <s v="FAVORABLE"/>
    <n v="3.1"/>
    <s v="FAVORABLE"/>
    <n v="85"/>
    <n v="22"/>
    <n v="0.25882352941176473"/>
  </r>
  <r>
    <s v="2018-19"/>
    <n v="1"/>
    <x v="5"/>
    <s v="GRADO EN EDUCACIÓN PRIMARIA"/>
    <s v="CIENCIAS HUMANAS"/>
    <s v="44156166F"/>
    <n v="1310"/>
    <s v="UZCANGA LACABE, CATALINA ANA"/>
    <n v="736"/>
    <s v="Sociedad, familia y tutoría"/>
    <n v="2.8"/>
    <s v="FAVORABLE"/>
    <n v="2.5"/>
    <s v="DESFAVORABLE"/>
    <n v="67"/>
    <n v="55"/>
    <n v="0.82089552238805974"/>
  </r>
  <r>
    <s v="2018-19"/>
    <n v="1"/>
    <x v="5"/>
    <s v="GRADO EN EDUCACIÓN PRIMARIA"/>
    <s v="CIENCIAS DE LA EDUCACIÓN"/>
    <s v="42819023S"/>
    <n v="789"/>
    <s v="URRACA MARTÍNEZ, MARÍA LUZ"/>
    <n v="737"/>
    <s v="Psicología del desarrollo"/>
    <n v="4.2"/>
    <s v="EXCELENTE"/>
    <n v="4"/>
    <s v="MUY FAVORABLE"/>
    <n v="82"/>
    <n v="11"/>
    <s v="13.4"/>
  </r>
  <r>
    <s v="2018-19"/>
    <n v="1"/>
    <x v="5"/>
    <s v="GRADO EN EDUCACIÓN PRIMARIA"/>
    <s v="CIENCIAS DE LA EDUCACIÓN"/>
    <s v="16618049C"/>
    <n v="1283"/>
    <s v="PÉREZ SÁENZ, JULIA"/>
    <n v="737"/>
    <s v="Psicología del desarrollo"/>
    <n v="4.4000000000000004"/>
    <s v="EXCELENTE"/>
    <n v="4.5"/>
    <s v="EXCELENTE"/>
    <n v="83"/>
    <n v="33"/>
    <s v="39.8"/>
  </r>
  <r>
    <s v="2018-19"/>
    <n v="1"/>
    <x v="5"/>
    <s v="GRADO EN EDUCACIÓN PRIMARIA"/>
    <s v="CIENCIAS DE LA EDUCACIÓN"/>
    <s v="51101681M"/>
    <n v="1286"/>
    <s v="SEBASTIÁN ENESCO, CARLA ILEANA"/>
    <n v="737"/>
    <s v="Psicología del desarrollo"/>
    <n v="4.5"/>
    <s v="EXCELENTE"/>
    <n v="4.5999999999999996"/>
    <s v="EXCELENTE"/>
    <n v="134"/>
    <n v="48"/>
    <s v="35.8"/>
  </r>
  <r>
    <s v="2018-19"/>
    <n v="1"/>
    <x v="5"/>
    <s v="GRADO EN EDUCACIÓN PRIMARIA"/>
    <s v="CIENCIAS DE LA EDUCACIÓN"/>
    <s v="16532195W"/>
    <n v="193"/>
    <s v="PASCUAL SUFRATE, MARÍA TERESA"/>
    <n v="739"/>
    <s v="Trastornos del desarrollo y dificultad de aprendizaje"/>
    <n v="3.9"/>
    <s v="MUY FAVORABLE"/>
    <n v="3.6"/>
    <s v="MUY FAVORABLE"/>
    <n v="111"/>
    <n v="19"/>
    <s v="17.1"/>
  </r>
  <r>
    <s v="2018-19"/>
    <n v="1"/>
    <x v="5"/>
    <s v="GRADO EN EDUCACIÓN PRIMARIA"/>
    <s v="CIENCIAS DE LA EDUCACIÓN"/>
    <s v="16536389X"/>
    <n v="583"/>
    <s v="LOZANO HERCE, ROBERTO"/>
    <n v="739"/>
    <s v="Trastornos del desarrollo y dificultad de aprendizaje"/>
    <n v="4.7"/>
    <s v="EXCELENTE"/>
    <n v="4.9000000000000004"/>
    <s v="EXCELENTE"/>
    <n v="60"/>
    <n v="9"/>
    <n v="15"/>
  </r>
  <r>
    <s v="2018-19"/>
    <n v="1"/>
    <x v="5"/>
    <s v="GRADO EN EDUCACIÓN PRIMARIA"/>
    <s v="CIENCIAS DE LA EDUCACIÓN"/>
    <s v="16496241C"/>
    <n v="124"/>
    <s v="JIMÉNEZ TRENS, MARÍA ASUNCIÓN"/>
    <n v="740"/>
    <s v="Educación para la convivencia"/>
    <n v="3.1"/>
    <s v="FAVORABLE"/>
    <n v="2.9"/>
    <s v="FAVORABLE"/>
    <n v="79"/>
    <n v="17"/>
    <s v="21.5"/>
  </r>
  <r>
    <s v="2018-19"/>
    <n v="1"/>
    <x v="5"/>
    <s v="GRADO EN EDUCACIÓN PRIMARIA"/>
    <s v="CIENCIAS DE LA EDUCACIÓN"/>
    <s v="72770953B"/>
    <n v="528"/>
    <s v="PÉREZ MERINO, CRUZ"/>
    <n v="740"/>
    <s v="Educación para la convivencia"/>
    <n v="3.5"/>
    <s v="MUY FAVORABLE"/>
    <n v="3.6"/>
    <s v="MUY FAVORABLE"/>
    <n v="55"/>
    <n v="17"/>
    <s v="30.9"/>
  </r>
  <r>
    <s v="2018-19"/>
    <n v="1"/>
    <x v="5"/>
    <s v="GRADO EN EDUCACIÓN PRIMARIA"/>
    <s v="FILOLOGÍAS MODERNAS"/>
    <s v="16520166W"/>
    <n v="171"/>
    <s v="SANTANA MARTÍNEZ, PEDRO"/>
    <n v="743"/>
    <s v="Idioma moderno I: Inglés"/>
    <n v="2.2000000000000002"/>
    <s v="DESFAVORABLE"/>
    <n v="1.8"/>
    <s v="DESFAVORABLE"/>
    <n v="50"/>
    <n v="9"/>
    <n v="18"/>
  </r>
  <r>
    <s v="2018-19"/>
    <n v="1"/>
    <x v="5"/>
    <s v="GRADO EN EDUCACIÓN PRIMARIA"/>
    <s v="FILOLOGÍAS MODERNAS"/>
    <s v="16521187B"/>
    <n v="694"/>
    <s v="ÁLVARO ROJO, Mª CONCEPCIÓN"/>
    <n v="743"/>
    <s v="Idioma moderno I: Inglés"/>
    <n v="3.7"/>
    <s v="MUY FAVORABLE"/>
    <n v="3.7"/>
    <s v="MUY FAVORABLE"/>
    <n v="42"/>
    <n v="21"/>
    <n v="50"/>
  </r>
  <r>
    <s v="2018-19"/>
    <n v="1"/>
    <x v="5"/>
    <s v="GRADO EN EDUCACIÓN PRIMARIA"/>
    <s v="FILOLOGÍAS MODERNAS"/>
    <s v="25142660A"/>
    <n v="1109"/>
    <s v="GARCÍA ALAMAN, MARTA"/>
    <n v="743"/>
    <s v="Idioma moderno I: Inglés"/>
    <n v="4"/>
    <s v="MUY FAVORABLE"/>
    <n v="4.0999999999999996"/>
    <s v="MUY FAVORABLE"/>
    <n v="41"/>
    <n v="11"/>
    <s v="26.8"/>
  </r>
  <r>
    <s v="2018-19"/>
    <n v="1"/>
    <x v="5"/>
    <s v="GRADO EN EDUCACIÓN PRIMARIA"/>
    <s v="FILOLOGÍAS MODERNAS"/>
    <s v="45663944C"/>
    <n v="1239"/>
    <s v="GARRETAS FERNÁNDEZ, VIRGINIA"/>
    <n v="743"/>
    <s v="Idioma moderno I: Inglés"/>
    <n v="4.5999999999999996"/>
    <s v="EXCELENTE"/>
    <n v="4.8"/>
    <s v="EXCELENTE"/>
    <n v="24"/>
    <n v="8"/>
    <s v="33.3"/>
  </r>
  <r>
    <s v="2018-19"/>
    <n v="1"/>
    <x v="5"/>
    <s v="GRADO EN EDUCACIÓN PRIMARIA"/>
    <s v="FILOLOGÍAS MODERNAS"/>
    <s v="78758459L"/>
    <n v="1240"/>
    <s v="GARCÍA FERNÁNDEZ, LAURA"/>
    <n v="743"/>
    <s v="Idioma moderno I: Inglés"/>
    <n v="4.5999999999999996"/>
    <s v="EXCELENTE"/>
    <n v="4.8"/>
    <s v="EXCELENTE"/>
    <n v="21"/>
    <n v="12"/>
    <s v="57.1"/>
  </r>
  <r>
    <s v="2018-19"/>
    <n v="1"/>
    <x v="5"/>
    <s v="GRADO EN EDUCACIÓN PRIMARIA"/>
    <s v="FILOLOGÍAS MODERNAS"/>
    <s v="47106053Y"/>
    <n v="1276"/>
    <s v="FIDALGO ALLO, LUISA"/>
    <n v="743"/>
    <s v="Idioma moderno I: Inglés"/>
    <n v="4.5999999999999996"/>
    <s v="EXCELENTE"/>
    <n v="4.8"/>
    <s v="EXCELENTE"/>
    <n v="25"/>
    <n v="5"/>
    <n v="20"/>
  </r>
  <r>
    <s v="2018-19"/>
    <n v="1"/>
    <x v="5"/>
    <s v="GRADO EN EDUCACIÓN PRIMARIA"/>
    <s v="FILOLOGÍAS MODERNAS"/>
    <s v="16607430G"/>
    <n v="1316"/>
    <s v="ARRIBAS GARCÍA, MARIO"/>
    <n v="743"/>
    <s v="Idioma moderno I: Inglés"/>
    <n v="4.3"/>
    <s v="EXCELENTE"/>
    <n v="4.3"/>
    <s v="EXCELENTE"/>
    <n v="66"/>
    <n v="27"/>
    <s v="40.9"/>
  </r>
  <r>
    <s v="2018-19"/>
    <n v="1"/>
    <x v="5"/>
    <s v="GRADO EN EDUCACIÓN PRIMARIA"/>
    <s v="FILOLOGÍAS MODERNAS"/>
    <s v="16557120H"/>
    <n v="269"/>
    <s v="ASENSIO ARÓSTEGUI, MARÍA DEL MAR"/>
    <n v="749"/>
    <s v="Idioma moderno III (inglés)"/>
    <n v="4.5"/>
    <s v="EXCELENTE"/>
    <n v="4.5999999999999996"/>
    <s v="EXCELENTE"/>
    <n v="81"/>
    <n v="11"/>
    <s v="13.6"/>
  </r>
  <r>
    <s v="2018-19"/>
    <n v="1"/>
    <x v="5"/>
    <s v="GRADO EN EDUCACIÓN PRIMARIA"/>
    <s v="FILOLOGÍAS MODERNAS"/>
    <s v="16581717M"/>
    <n v="555"/>
    <s v="SANTIBÁÑEZ SÁENZ, FRANCISCO"/>
    <n v="749"/>
    <s v="Idioma moderno III (inglés)"/>
    <n v="4.0999999999999996"/>
    <s v="MUY FAVORABLE"/>
    <n v="4.2"/>
    <s v="EXCELENTE"/>
    <n v="90"/>
    <n v="10"/>
    <s v="11.1"/>
  </r>
  <r>
    <s v="2018-19"/>
    <n v="1"/>
    <x v="5"/>
    <s v="GRADO EN EDUCACIÓN PRIMARIA"/>
    <s v="FILOLOGÍAS MODERNAS"/>
    <s v="16605769E"/>
    <n v="1173"/>
    <s v="LACALLE PALACIOS, MIGUEL"/>
    <n v="749"/>
    <s v="Idioma moderno III (inglés)"/>
    <n v="3.6"/>
    <s v="MUY FAVORABLE"/>
    <n v="3.2"/>
    <s v="FAVORABLE"/>
    <n v="62"/>
    <n v="11"/>
    <s v="17.7"/>
  </r>
  <r>
    <s v="2018-19"/>
    <n v="1"/>
    <x v="5"/>
    <s v="GRADO EN EDUCACIÓN PRIMARIA"/>
    <s v="FILOLOGÍAS MODERNAS"/>
    <s v="45663944C"/>
    <n v="1239"/>
    <s v="GARRETAS FERNÁNDEZ, VIRGINIA"/>
    <n v="749"/>
    <s v="Idioma moderno III (inglés)"/>
    <n v="5"/>
    <s v="EXCELENTE"/>
    <n v="5"/>
    <s v="EXCELENTE"/>
    <n v="22"/>
    <n v="2"/>
    <s v="9.1"/>
  </r>
  <r>
    <s v="2018-19"/>
    <n v="1"/>
    <x v="5"/>
    <s v="GRADO EN EDUCACIÓN PRIMARIA"/>
    <s v="FILOLOGÍAS MODERNAS"/>
    <s v="16620378A"/>
    <n v="1279"/>
    <s v="MATEO MENDAZA, RAQUEL"/>
    <n v="749"/>
    <s v="Idioma moderno III (inglés)"/>
    <n v="4.4000000000000004"/>
    <s v="EXCELENTE"/>
    <n v="4.5"/>
    <s v="EXCELENTE"/>
    <n v="36"/>
    <n v="8"/>
    <s v="22.2"/>
  </r>
  <r>
    <s v="2018-19"/>
    <n v="1"/>
    <x v="5"/>
    <s v="GRADO EN EDUCACIÓN PRIMARIA"/>
    <s v="MATEMÁTICAS Y COMPUTACIÓN"/>
    <s v="16511992Q"/>
    <n v="151"/>
    <s v="EXTREMIANA ALDANA, JOSÉ IGNACIO"/>
    <n v="751"/>
    <s v="Matemáticas y su didáctica I"/>
    <n v="3.4"/>
    <s v="MUY FAVORABLE"/>
    <n v="3.4"/>
    <s v="MUY FAVORABLE"/>
    <n v="86"/>
    <n v="18"/>
    <s v="20.9"/>
  </r>
  <r>
    <s v="2018-19"/>
    <n v="1"/>
    <x v="5"/>
    <s v="GRADO EN EDUCACIÓN PRIMARIA"/>
    <s v="MATEMÁTICAS Y COMPUTACIÓN"/>
    <s v="16612389H"/>
    <n v="1036"/>
    <s v="MAGREÑÁN RUIZ, ÁNGEL ALBERTO"/>
    <n v="751"/>
    <s v="Matemáticas y su didáctica I"/>
    <n v="4.0999999999999996"/>
    <s v="MUY FAVORABLE"/>
    <n v="4.2"/>
    <s v="EXCELENTE"/>
    <n v="60"/>
    <n v="15"/>
    <n v="25"/>
  </r>
  <r>
    <s v="2018-19"/>
    <n v="1"/>
    <x v="5"/>
    <s v="GRADO EN EDUCACIÓN PRIMARIA"/>
    <s v="MATEMÁTICAS Y COMPUTACIÓN"/>
    <s v="16620864Y"/>
    <n v="1158"/>
    <s v="MARAÑÓN GRANDES, MIGUEL"/>
    <n v="751"/>
    <s v="Matemáticas y su didáctica I"/>
    <n v="3.1"/>
    <s v="FAVORABLE"/>
    <n v="3.2"/>
    <s v="FAVORABLE"/>
    <n v="58"/>
    <n v="13"/>
    <s v="22.4"/>
  </r>
  <r>
    <s v="2018-19"/>
    <n v="1"/>
    <x v="5"/>
    <s v="GRADO EN EDUCACIÓN PRIMARIA"/>
    <s v="MATEMÁTICAS Y COMPUTACIÓN"/>
    <s v="73587035F"/>
    <n v="1223"/>
    <s v="RIBERA PUCHADES, JUAN MIGUEL"/>
    <n v="751"/>
    <s v="Matemáticas y su didáctica I"/>
    <n v="4.2"/>
    <s v="EXCELENTE"/>
    <n v="4.0999999999999996"/>
    <s v="MUY FAVORABLE"/>
    <n v="99"/>
    <n v="22"/>
    <s v="22.2"/>
  </r>
  <r>
    <s v="2018-19"/>
    <n v="1"/>
    <x v="5"/>
    <s v="GRADO EN EDUCACIÓN PRIMARIA"/>
    <s v="MATEMÁTICAS Y COMPUTACIÓN"/>
    <s v="43187774F"/>
    <n v="1285"/>
    <s v="ROTGER GARCÍA, LUCÍA"/>
    <n v="751"/>
    <s v="Matemáticas y su didáctica I"/>
    <n v="3.8"/>
    <s v="MUY FAVORABLE"/>
    <n v="3.3"/>
    <s v="FAVORABLE"/>
    <n v="31"/>
    <n v="3"/>
    <s v="9.7"/>
  </r>
  <r>
    <s v="2018-19"/>
    <n v="1"/>
    <x v="5"/>
    <s v="GRADO EN EDUCACIÓN PRIMARIA"/>
    <s v="CIENCIAS DE LA EDUCACIÓN"/>
    <s v="16561261L"/>
    <n v="281"/>
    <s v="LAPRESA AJAMIL, DANIEL"/>
    <n v="752"/>
    <s v="Educación física y su didáctica"/>
    <n v="4.3"/>
    <s v="EXCELENTE"/>
    <n v="4.5999999999999996"/>
    <s v="EXCELENTE"/>
    <n v="78"/>
    <n v="17"/>
    <s v="21.8"/>
  </r>
  <r>
    <s v="2018-19"/>
    <n v="1"/>
    <x v="5"/>
    <s v="GRADO EN EDUCACIÓN PRIMARIA"/>
    <s v="CIENCIAS DE LA EDUCACIÓN"/>
    <s v="40310935P"/>
    <n v="382"/>
    <s v="DALMAU TORRES, JOSEP MARÍA"/>
    <n v="752"/>
    <s v="Educación física y su didáctica"/>
    <n v="4.2"/>
    <s v="EXCELENTE"/>
    <n v="4.4000000000000004"/>
    <s v="EXCELENTE"/>
    <n v="54"/>
    <n v="9"/>
    <s v="16.7"/>
  </r>
  <r>
    <s v="2018-19"/>
    <n v="1"/>
    <x v="5"/>
    <s v="GRADO EN EDUCACIÓN PRIMARIA"/>
    <s v="FILOLOGÍAS HISPÁNICA Y CLÁSICAS"/>
    <s v="16542622X"/>
    <n v="1277"/>
    <s v="GARCÍA IZQUIERDO, MARIA VICTORIA"/>
    <n v="753"/>
    <s v="Didáctica de la lengua castellana y su literatura"/>
    <n v="4.0999999999999996"/>
    <s v="MUY FAVORABLE"/>
    <n v="4.4000000000000004"/>
    <s v="EXCELENTE"/>
    <n v="64"/>
    <n v="10"/>
    <s v="15.6"/>
  </r>
  <r>
    <s v="2018-19"/>
    <n v="1"/>
    <x v="5"/>
    <s v="GRADO EN EDUCACIÓN PRIMARIA"/>
    <s v="FILOLOGÍAS HISPÁNICA Y CLÁSICAS"/>
    <s v="16633495X"/>
    <n v="1312"/>
    <s v="SERRANO ROMERO, TAMARA"/>
    <n v="753"/>
    <s v="Didáctica de la lengua castellana y su literatura"/>
    <n v="3.3"/>
    <s v="FAVORABLE"/>
    <n v="3.3"/>
    <s v="FAVORABLE"/>
    <n v="78"/>
    <n v="15"/>
    <s v="19.2"/>
  </r>
  <r>
    <s v="2018-19"/>
    <n v="1"/>
    <x v="5"/>
    <s v="GRADO EN EDUCACIÓN PRIMARIA"/>
    <s v="CIENCIAS DE LA EDUCACIÓN"/>
    <s v="16576808H"/>
    <n v="1246"/>
    <s v="SÁENZ COMUNIÓN, NOELIA"/>
    <n v="852"/>
    <s v="La Iglesia, los sacramentos y la moral"/>
    <n v="3.7"/>
    <s v="MUY FAVORABLE"/>
    <n v="3.5"/>
    <s v="MUY FAVORABLE"/>
    <n v="37"/>
    <n v="4"/>
    <s v="10.8"/>
  </r>
  <r>
    <s v="2018-19"/>
    <n v="1"/>
    <x v="5"/>
    <s v="GRADO EN EDUCACIÓN PRIMARIA"/>
    <s v="CIENCIAS DE LA EDUCACIÓN"/>
    <s v="16576808H"/>
    <n v="1246"/>
    <s v="SÁENZ COMUNIÓN, NOELIA"/>
    <n v="871"/>
    <s v="Religión, cultura y valores"/>
    <n v="4.0999999999999996"/>
    <s v="MUY FAVORABLE"/>
    <n v="4"/>
    <s v="MUY FAVORABLE"/>
    <n v="43"/>
    <n v="5"/>
    <s v="11.6"/>
  </r>
  <r>
    <s v="2018-19"/>
    <n v="1"/>
    <x v="6"/>
    <s v="GRADO EN TURISMO"/>
    <s v="DERECHO"/>
    <s v="16261031P"/>
    <n v="84"/>
    <s v="SANTAMARÍA ARINAS, RENÉ JAVIER"/>
    <n v="319"/>
    <s v="Derecho administrativo del turismo"/>
    <n v="4.7"/>
    <s v="EXCELENTE"/>
    <n v="5"/>
    <s v="EXCELENTE"/>
    <n v="19"/>
    <n v="3"/>
    <s v="15.8"/>
  </r>
  <r>
    <s v="2018-19"/>
    <n v="1"/>
    <x v="6"/>
    <s v="GRADO EN TURISMO"/>
    <s v="DERECHO"/>
    <s v="16566979X"/>
    <n v="510"/>
    <s v="BARRIOBERO MARTÍNEZ, IGNACIO"/>
    <n v="319"/>
    <s v="Derecho administrativo del turismo"/>
    <n v="4.2"/>
    <s v="EXCELENTE"/>
    <n v="5"/>
    <s v="EXCELENTE"/>
    <n v="19"/>
    <n v="2"/>
    <s v="10.5"/>
  </r>
  <r>
    <s v="2018-19"/>
    <n v="1"/>
    <x v="6"/>
    <s v="GRADO EN TURISMO"/>
    <s v="ECONOMÍA Y EMPRESA"/>
    <s v="16559462Z"/>
    <n v="1191"/>
    <s v="LACALZADA ESQUIVEL, JOSÉ ANGEL"/>
    <n v="320"/>
    <s v="Gestión de empresas turísticas"/>
    <n v="4.9000000000000004"/>
    <s v="EXCELENTE"/>
    <n v="5"/>
    <s v="EXCELENTE"/>
    <n v="18"/>
    <n v="2"/>
    <s v="11.1"/>
  </r>
  <r>
    <s v="2018-19"/>
    <n v="1"/>
    <x v="6"/>
    <s v="GRADO EN TURISMO"/>
    <s v="ECONOMÍA Y EMPRESA"/>
    <s v="16549972T"/>
    <n v="253"/>
    <s v="PINILLOS GARCÍA, MARÍA DE LA O"/>
    <n v="321"/>
    <s v="Economía del turismo"/>
    <n v="4.9000000000000004"/>
    <s v="EXCELENTE"/>
    <n v="5"/>
    <s v="EXCELENTE"/>
    <n v="17"/>
    <n v="3"/>
    <s v="17.6"/>
  </r>
  <r>
    <s v="2018-19"/>
    <n v="1"/>
    <x v="6"/>
    <s v="GRADO EN TURISMO"/>
    <s v="ECONOMÍA Y EMPRESA"/>
    <s v="16563058E"/>
    <n v="525"/>
    <s v="PELEGRIN BORONDO, JORGE"/>
    <n v="325"/>
    <s v="Gestión del transporte y destinos turísticos"/>
    <n v="4.5"/>
    <s v="EXCELENTE"/>
    <n v="4.5999999999999996"/>
    <s v="EXCELENTE"/>
    <n v="17"/>
    <n v="9"/>
    <s v="52.9"/>
  </r>
  <r>
    <s v="2018-19"/>
    <n v="1"/>
    <x v="6"/>
    <s v="GRADO EN TURISMO"/>
    <s v="DERECHO"/>
    <s v="16500778A"/>
    <n v="128"/>
    <s v="MURILLAS ESCUDERO, JUAN MANUEL"/>
    <n v="326"/>
    <s v="Protección jurídica del turista"/>
    <n v="4.0999999999999996"/>
    <s v="MUY FAVORABLE"/>
    <n v="4"/>
    <s v="MUY FAVORABLE"/>
    <n v="22"/>
    <n v="4"/>
    <s v="18.2"/>
  </r>
  <r>
    <s v="2018-19"/>
    <n v="1"/>
    <x v="6"/>
    <s v="GRADO EN TURISMO"/>
    <s v="FILOLOGÍAS MODERNAS"/>
    <s v="16615201R"/>
    <n v="1182"/>
    <s v="VEA ESCARZA, RAQUEL"/>
    <n v="474"/>
    <s v="Idioma moderno V: inglés"/>
    <n v="4"/>
    <s v="MUY FAVORABLE"/>
    <n v="4"/>
    <s v="MUY FAVORABLE"/>
    <n v="21"/>
    <n v="3"/>
    <s v="14.3"/>
  </r>
  <r>
    <s v="2018-19"/>
    <n v="1"/>
    <x v="6"/>
    <s v="GRADO EN TURISMO"/>
    <s v="CIENCIAS HUMANAS"/>
    <s v="29127998Q"/>
    <n v="1331"/>
    <s v="LÓPEZ VICENTE, MANUEL"/>
    <n v="504"/>
    <s v="Geografía de España"/>
    <n v="4.9000000000000004"/>
    <s v="EXCELENTE"/>
    <n v="5"/>
    <s v="EXCELENTE"/>
    <n v="19"/>
    <n v="2"/>
    <s v="10.5"/>
  </r>
  <r>
    <s v="2018-19"/>
    <n v="1"/>
    <x v="6"/>
    <s v="GRADO EN TURISMO"/>
    <s v="CIENCIAS HUMANAS"/>
    <s v="25475404Y"/>
    <n v="1039"/>
    <s v="LANA-RENAULT MONREAL, NOEMÍ SOLANGE"/>
    <n v="507"/>
    <s v="Patrimonio natural"/>
    <n v="4.8"/>
    <s v="EXCELENTE"/>
    <n v="4.7"/>
    <s v="EXCELENTE"/>
    <n v="8"/>
    <n v="3"/>
    <s v="37.5"/>
  </r>
  <r>
    <s v="2018-19"/>
    <n v="1"/>
    <x v="6"/>
    <s v="GRADO EN TURISMO"/>
    <s v="ECONOMÍA Y EMPRESA"/>
    <s v="16559462Z"/>
    <n v="1191"/>
    <s v="LACALZADA ESQUIVEL, JOSÉ ANGEL"/>
    <n v="512"/>
    <s v="Estados financieros y contabilidad de costes"/>
    <n v="4.9000000000000004"/>
    <s v="EXCELENTE"/>
    <n v="5"/>
    <s v="EXCELENTE"/>
    <n v="14"/>
    <n v="7"/>
    <n v="0.5"/>
  </r>
  <r>
    <s v="2018-19"/>
    <n v="1"/>
    <x v="6"/>
    <s v="GRADO EN TURISMO"/>
    <s v="ECONOMÍA Y EMPRESA"/>
    <s v="09335106G"/>
    <n v="1218"/>
    <s v="RUANO MARRÓN, LUIS ALBERTO"/>
    <n v="512"/>
    <s v="Estados financieros y contabilidad de costes"/>
    <n v="2.2000000000000002"/>
    <s v="DESFAVORABLE"/>
    <n v="1.8"/>
    <s v="DESFAVORABLE"/>
    <n v="14"/>
    <n v="4"/>
    <s v="28.6"/>
  </r>
  <r>
    <s v="2018-19"/>
    <n v="1"/>
    <x v="6"/>
    <s v="GRADO EN TURISMO"/>
    <s v="ECONOMÍA Y EMPRESA"/>
    <s v="72778836M"/>
    <n v="850"/>
    <s v="ÁLVAREZ GURREA, JUAN CARLOS"/>
    <n v="513"/>
    <s v="Gestión de alojamientos y restauración"/>
    <n v="4.5999999999999996"/>
    <s v="EXCELENTE"/>
    <n v="5"/>
    <s v="EXCELENTE"/>
    <n v="13"/>
    <n v="2"/>
    <s v="15.4"/>
  </r>
  <r>
    <s v="2018-19"/>
    <n v="1"/>
    <x v="6"/>
    <s v="GRADO EN TURISMO"/>
    <s v="CIENCIAS HUMANAS"/>
    <s v="16544594G"/>
    <n v="938"/>
    <s v="SÁENZ RODRÍGUEZ, MINERVA"/>
    <n v="515"/>
    <s v="Patrimonio cultural"/>
    <n v="4.2"/>
    <s v="EXCELENTE"/>
    <n v="3.5"/>
    <s v="MUY FAVORABLE"/>
    <n v="6"/>
    <n v="2"/>
    <s v="33.3"/>
  </r>
  <r>
    <s v="2018-19"/>
    <n v="1"/>
    <x v="6"/>
    <s v="GRADO EN TURISMO"/>
    <s v="CIENCIAS HUMANAS"/>
    <s v="14580970M"/>
    <n v="1274"/>
    <s v="CERRILLO RUBIO, Mª INMACULADA"/>
    <n v="515"/>
    <s v="Patrimonio cultural"/>
    <n v="5"/>
    <s v="EXCELENTE"/>
    <n v="5"/>
    <s v="EXCELENTE"/>
    <n v="6"/>
    <n v="2"/>
    <s v="33.3"/>
  </r>
  <r>
    <s v="2018-19"/>
    <n v="1"/>
    <x v="6"/>
    <s v="GRADO EN TURISMO"/>
    <s v="AGRICULTURA Y ALIMENTACIÓN"/>
    <s v="16587685Q"/>
    <n v="613"/>
    <s v="DÍAZ DEL RÍO, Mª DE LAS MERCEDES"/>
    <n v="518"/>
    <s v="Planificación y gestión del turismo enológico"/>
    <n v="4.9000000000000004"/>
    <s v="EXCELENTE"/>
    <n v="5"/>
    <s v="EXCELENTE"/>
    <n v="8"/>
    <n v="4"/>
    <n v="50"/>
  </r>
  <r>
    <s v="2018-19"/>
    <n v="1"/>
    <x v="6"/>
    <s v="GRADO EN TURISMO"/>
    <s v="ECONOMÍA Y EMPRESA"/>
    <s v="73209342C"/>
    <n v="1320"/>
    <s v="CASTILLO MURCIEGO, ÁNGELA"/>
    <n v="519"/>
    <s v="Régimen fiscal de las empresas turísticas"/>
    <n v="4.5999999999999996"/>
    <s v="EXCELENTE"/>
    <n v="4.3"/>
    <s v="EXCELENTE"/>
    <n v="11"/>
    <n v="4"/>
    <s v="36.4"/>
  </r>
  <r>
    <s v="2018-19"/>
    <n v="1"/>
    <x v="6"/>
    <s v="GRADO EN TURISMO"/>
    <s v="DERECHO"/>
    <s v="16500778A"/>
    <n v="128"/>
    <s v="MURILLAS ESCUDERO, JUAN MANUEL"/>
    <n v="677"/>
    <s v="Elementos de Derecho positivo"/>
    <n v="3.6"/>
    <s v="MUY FAVORABLE"/>
    <n v="3.5"/>
    <s v="MUY FAVORABLE"/>
    <n v="25"/>
    <n v="11"/>
    <n v="0.44"/>
  </r>
  <r>
    <s v="2018-19"/>
    <n v="1"/>
    <x v="6"/>
    <s v="GRADO EN TURISMO"/>
    <s v="DERECHO"/>
    <s v="16632993Z"/>
    <n v="1333"/>
    <s v="MUÑOZ BENITO, LUCÍA"/>
    <n v="677"/>
    <s v="Elementos de Derecho positivo"/>
    <n v="3.9"/>
    <s v="MUY FAVORABLE"/>
    <n v="3.7"/>
    <s v="MUY FAVORABLE"/>
    <n v="24"/>
    <n v="3"/>
    <s v="12.5"/>
  </r>
  <r>
    <s v="2018-19"/>
    <n v="1"/>
    <x v="6"/>
    <s v="GRADO EN TURISMO"/>
    <s v="ECONOMÍA Y EMPRESA"/>
    <s v="16578084Y"/>
    <n v="790"/>
    <s v="LORENTE ANTOÑANZAS, MARÍA REYES"/>
    <n v="678"/>
    <s v="Fundamentos de economía"/>
    <n v="3.7"/>
    <s v="MUY FAVORABLE"/>
    <n v="3.6"/>
    <s v="MUY FAVORABLE"/>
    <n v="27"/>
    <n v="5"/>
    <s v="18.5"/>
  </r>
  <r>
    <s v="2018-19"/>
    <n v="1"/>
    <x v="6"/>
    <s v="GRADO EN TURISMO"/>
    <s v="ECONOMÍA Y EMPRESA"/>
    <s v="16607692J"/>
    <n v="970"/>
    <s v="CLAVEL SAN EMETERIO, MÓNICA"/>
    <n v="679"/>
    <s v="Gestión de organizaciones"/>
    <n v="3.8"/>
    <s v="MUY FAVORABLE"/>
    <n v="3"/>
    <s v="FAVORABLE"/>
    <n v="25"/>
    <n v="2"/>
    <n v="8"/>
  </r>
  <r>
    <s v="2018-19"/>
    <n v="1"/>
    <x v="6"/>
    <s v="GRADO EN TURISMO"/>
    <s v="CIENCIAS HUMANAS"/>
    <s v="16604672Y"/>
    <n v="877"/>
    <s v="VIGUERA RUIZ, REBECA"/>
    <n v="680"/>
    <s v="Historia social y económica"/>
    <n v="4.8"/>
    <s v="EXCELENTE"/>
    <n v="5"/>
    <s v="EXCELENTE"/>
    <n v="14"/>
    <n v="3"/>
    <s v="21.4"/>
  </r>
  <r>
    <s v="2018-19"/>
    <n v="1"/>
    <x v="6"/>
    <s v="GRADO EN TURISMO"/>
    <s v="ECONOMÍA Y EMPRESA"/>
    <s v="16597697T"/>
    <n v="1344"/>
    <s v="VILLAR ARETIO, RUBÉN"/>
    <n v="680"/>
    <s v="Historia social y económica"/>
    <n v="4.0999999999999996"/>
    <s v="MUY FAVORABLE"/>
    <n v="4.5"/>
    <s v="EXCELENTE"/>
    <n v="14"/>
    <n v="2"/>
    <s v="14.3"/>
  </r>
  <r>
    <s v="2018-19"/>
    <n v="1"/>
    <x v="6"/>
    <s v="GRADO EN TURISMO"/>
    <s v="ECONOMÍA Y EMPRESA"/>
    <s v="16612716T"/>
    <n v="1311"/>
    <s v="ALESANCO LLORENTE, MARÍA"/>
    <n v="685"/>
    <s v="Fundamentos de marketing"/>
    <n v="4.0999999999999996"/>
    <s v="MUY FAVORABLE"/>
    <n v="4.4000000000000004"/>
    <s v="EXCELENTE"/>
    <n v="15"/>
    <n v="5"/>
    <n v="0.33333333333333331"/>
  </r>
  <r>
    <s v="2018-19"/>
    <n v="1"/>
    <x v="6"/>
    <s v="GRADO EN TURISMO"/>
    <s v="FILOLOGÍAS MODERNAS"/>
    <s v="16626763V"/>
    <n v="1197"/>
    <s v="OJANGUREN López, ANA ELVIRA"/>
    <n v="743"/>
    <s v="Idioma moderno I: Inglés"/>
    <n v="4.8"/>
    <s v="EXCELENTE"/>
    <n v="4.7"/>
    <s v="EXCELENTE"/>
    <n v="23"/>
    <n v="3"/>
    <n v="13"/>
  </r>
  <r>
    <s v="2018-19"/>
    <n v="1"/>
    <x v="6"/>
    <s v="GRADO EN TURISMO"/>
    <s v="FILOLOGÍAS MODERNAS"/>
    <s v="16583327M"/>
    <n v="575"/>
    <s v="FLORES MORENO, CRISTINA"/>
    <n v="749"/>
    <s v="Idioma moderno III (inglés)"/>
    <n v="3.4"/>
    <s v="MUY FAVORABLE"/>
    <n v="3"/>
    <s v="FAVORABLE"/>
    <n v="16"/>
    <n v="2"/>
    <s v="12.5"/>
  </r>
  <r>
    <s v="2018-19"/>
    <n v="1"/>
    <x v="6"/>
    <s v="GRADO EN TURISMO"/>
    <s v="FILOLOGÍAS MODERNAS"/>
    <s v="16640863H"/>
    <n v="1334"/>
    <s v="MURO LLORENTE, ALICIA"/>
    <n v="749"/>
    <s v="Idioma moderno III (inglés)"/>
    <n v="3.7"/>
    <s v="MUY FAVORABLE"/>
    <n v="4"/>
    <s v="MUY FAVORABLE"/>
    <n v="16"/>
    <n v="2"/>
    <s v="12.5"/>
  </r>
  <r>
    <s v="2018-19"/>
    <n v="1"/>
    <x v="6"/>
    <s v="GRADO EN TURISMO"/>
    <s v="FILOLOGÍAS MODERNAS"/>
    <s v="16535879Y"/>
    <n v="206"/>
    <s v="IÑARREA HERAS, IGNACIO"/>
    <n v="774"/>
    <s v="Segundo idioma moderno III: francés"/>
    <n v="4.5"/>
    <s v="EXCELENTE"/>
    <n v="5"/>
    <s v="EXCELENTE"/>
    <n v="17"/>
    <n v="5"/>
    <s v="29.4"/>
  </r>
  <r>
    <s v="2018-19"/>
    <n v="1"/>
    <x v="7"/>
    <s v="MÁSTER UNIVERSITARIO DE ACCESO A LA ABOGACÍA"/>
    <s v="DERECHO"/>
    <s v="17206354P"/>
    <n v="328"/>
    <s v="MARTÍNEZ DE PISÓN CAVERO, JOSÉ MARÍA"/>
    <n v="5006"/>
    <s v="Argumentación y documentación"/>
    <n v="4.4000000000000004"/>
    <s v="EXCELENTE"/>
    <n v="4.3"/>
    <s v="EXCELENTE"/>
    <n v="19"/>
    <n v="3"/>
    <s v="15.8"/>
  </r>
  <r>
    <s v="2018-19"/>
    <n v="1"/>
    <x v="7"/>
    <s v="MÁSTER UNIVERSITARIO DE ACCESO A LA ABOGACÍA"/>
    <s v="DERECHO"/>
    <s v="16019533X"/>
    <n v="78"/>
    <s v="GARCIANDÍA GONZÁLEZ, PEDRO MARÍA"/>
    <n v="5007"/>
    <s v="Negociación y resolución de conflictos"/>
    <n v="4.5"/>
    <s v="EXCELENTE"/>
    <n v="4.7"/>
    <s v="EXCELENTE"/>
    <n v="19"/>
    <n v="3"/>
    <s v="15.8"/>
  </r>
  <r>
    <s v="2018-19"/>
    <n v="1"/>
    <x v="7"/>
    <s v="MÁSTER UNIVERSITARIO DE ACCESO A LA ABOGACÍA"/>
    <s v="DERECHO"/>
    <s v="18027322Z"/>
    <n v="346"/>
    <s v="SUSÍN BETRÁN, RAÚL"/>
    <n v="5007"/>
    <s v="Negociación y resolución de conflictos"/>
    <n v="4.0999999999999996"/>
    <s v="MUY FAVORABLE"/>
    <n v="3.7"/>
    <s v="MUY FAVORABLE"/>
    <n v="19"/>
    <n v="3"/>
    <s v="15.8"/>
  </r>
  <r>
    <s v="2018-19"/>
    <n v="1"/>
    <x v="7"/>
    <s v="MÁSTER UNIVERSITARIO DE ACCESO A LA ABOGACÍA"/>
    <s v="DERECHO"/>
    <s v="16586761N"/>
    <n v="527"/>
    <s v="PÉREZ ESCALONA, SUSANA"/>
    <n v="5007"/>
    <s v="Negociación y resolución de conflictos"/>
    <n v="3.9"/>
    <s v="MUY FAVORABLE"/>
    <n v="4"/>
    <s v="MUY FAVORABLE"/>
    <n v="19"/>
    <n v="2"/>
    <s v="10.5"/>
  </r>
  <r>
    <s v="2018-19"/>
    <n v="1"/>
    <x v="7"/>
    <s v="MÁSTER UNIVERSITARIO DE ACCESO A LA ABOGACÍA"/>
    <s v="DERECHO"/>
    <s v="17845083G"/>
    <n v="570"/>
    <s v="CHUECA RODRÍGUEZ, RICARDO LUIS"/>
    <n v="5009"/>
    <s v="Tutela constitucional"/>
    <n v="3.8"/>
    <s v="MUY FAVORABLE"/>
    <n v="4.5"/>
    <s v="EXCELENTE"/>
    <n v="19"/>
    <n v="2"/>
    <s v="10.5"/>
  </r>
  <r>
    <s v="2018-19"/>
    <n v="1"/>
    <x v="7"/>
    <s v="MÁSTER UNIVERSITARIO DE ACCESO A LA ABOGACÍA"/>
    <s v="DERECHO"/>
    <s v="07863146K"/>
    <n v="945"/>
    <s v="CARRERA HERNÁNDEZ, FRANCISCO JESÚS"/>
    <n v="5010"/>
    <s v="Tutela europea"/>
    <n v="3.8"/>
    <s v="MUY FAVORABLE"/>
    <n v="3.7"/>
    <s v="MUY FAVORABLE"/>
    <n v="19"/>
    <n v="19"/>
    <n v="1"/>
  </r>
  <r>
    <s v="2018-19"/>
    <n v="1"/>
    <x v="7"/>
    <s v="MÁSTER UNIVERSITARIO DE ACCESO A LA ABOGACÍA"/>
    <s v="DERECHO"/>
    <s v="13104263J"/>
    <n v="50"/>
    <s v="SÁNCHEZ HERNÁNDEZ, ÁNGEL"/>
    <n v="5011"/>
    <s v="Tutela civil"/>
    <n v="2.1"/>
    <s v="DESFAVORABLE"/>
    <n v="1.8"/>
    <s v="DESFAVORABLE"/>
    <n v="19"/>
    <n v="4"/>
    <s v="21.1"/>
  </r>
  <r>
    <s v="2018-19"/>
    <n v="1"/>
    <x v="7"/>
    <s v="MÁSTER UNIVERSITARIO DE ACCESO A LA ABOGACÍA"/>
    <s v="DERECHO"/>
    <s v="16243789Q"/>
    <n v="83"/>
    <s v="PABLO CONTRERAS, PEDRO V. DE"/>
    <n v="5011"/>
    <s v="Tutela civil"/>
    <n v="3.6"/>
    <s v="MUY FAVORABLE"/>
    <n v="3.3"/>
    <s v="FAVORABLE"/>
    <n v="19"/>
    <n v="3"/>
    <s v="15.8"/>
  </r>
  <r>
    <s v="2018-19"/>
    <n v="1"/>
    <x v="7"/>
    <s v="MÁSTER UNIVERSITARIO DE ACCESO A LA ABOGACÍA"/>
    <s v="DERECHO"/>
    <s v="18196196E"/>
    <n v="348"/>
    <s v="BARBER CÁRCAMO, Mª RONCESVALLES"/>
    <n v="5011"/>
    <s v="Tutela civil"/>
    <n v="4.5"/>
    <s v="EXCELENTE"/>
    <n v="4.7"/>
    <s v="EXCELENTE"/>
    <n v="19"/>
    <n v="3"/>
    <s v="15.8"/>
  </r>
  <r>
    <s v="2018-19"/>
    <n v="1"/>
    <x v="7"/>
    <s v="MÁSTER UNIVERSITARIO DE ACCESO A LA ABOGACÍA"/>
    <s v="DERECHO"/>
    <s v="42053327N"/>
    <n v="384"/>
    <s v="VENTURA VENTURA, JOSÉ MANUEL"/>
    <n v="5011"/>
    <s v="Tutela civil"/>
    <n v="3"/>
    <s v="FAVORABLE"/>
    <n v="2.8"/>
    <s v="FAVORABLE"/>
    <n v="19"/>
    <n v="5"/>
    <s v="26.3"/>
  </r>
  <r>
    <s v="2018-19"/>
    <n v="1"/>
    <x v="7"/>
    <s v="MÁSTER UNIVERSITARIO DE ACCESO A LA ABOGACÍA"/>
    <s v="DERECHO"/>
    <s v="16588594M"/>
    <n v="1332"/>
    <s v="LOZA MARIN, EVA MARÍA"/>
    <n v="5011"/>
    <s v="Tutela civil"/>
    <n v="4.3"/>
    <s v="EXCELENTE"/>
    <n v="4.2"/>
    <s v="EXCELENTE"/>
    <n v="19"/>
    <n v="6"/>
    <s v="31.6"/>
  </r>
  <r>
    <s v="2018-19"/>
    <n v="1"/>
    <x v="7"/>
    <s v="MÁSTER UNIVERSITARIO DE ACCESO A LA ABOGACÍA"/>
    <s v="DERECHO"/>
    <s v="16586761N"/>
    <n v="527"/>
    <s v="PÉREZ ESCALONA, SUSANA"/>
    <n v="5012"/>
    <s v="Tutela mercantil"/>
    <n v="4.2"/>
    <s v="EXCELENTE"/>
    <n v="4"/>
    <s v="MUY FAVORABLE"/>
    <n v="19"/>
    <n v="3"/>
    <s v="15.8"/>
  </r>
  <r>
    <s v="2018-19"/>
    <n v="1"/>
    <x v="7"/>
    <s v="MÁSTER UNIVERSITARIO DE ACCESO A LA ABOGACÍA"/>
    <s v="DERECHO"/>
    <s v="16576351K"/>
    <n v="501"/>
    <s v="URREA CORRES, MARIOLA"/>
    <n v="5015"/>
    <s v="Tutela penal y penitenciaria"/>
    <n v="3.7"/>
    <s v="MUY FAVORABLE"/>
    <n v="3.7"/>
    <s v="MUY FAVORABLE"/>
    <n v="19"/>
    <n v="3"/>
    <s v="15.8"/>
  </r>
  <r>
    <s v="2018-19"/>
    <n v="1"/>
    <x v="7"/>
    <s v="MÁSTER UNIVERSITARIO DE ACCESO A LA ABOGACÍA"/>
    <s v="DERECHO"/>
    <s v="16586693J"/>
    <n v="1021"/>
    <s v="PÉREZ GONZÁLEZ, SERGIO"/>
    <n v="5015"/>
    <s v="Tutela penal y penitenciaria"/>
    <n v="4.5999999999999996"/>
    <s v="EXCELENTE"/>
    <n v="5"/>
    <s v="EXCELENTE"/>
    <n v="19"/>
    <n v="3"/>
    <s v="15.8"/>
  </r>
  <r>
    <s v="2018-19"/>
    <n v="1"/>
    <x v="8"/>
    <s v="MÁSTER UNIVERSITARIO EN GESTÍON DE EMPRESAS"/>
    <s v="ECONOMÍA Y EMPRESA"/>
    <s v="16594506Y"/>
    <n v="317"/>
    <s v="VARGAS MONTOYA, PILAR"/>
    <n v="5127"/>
    <s v="Estrategia empresarial"/>
    <n v="4.4000000000000004"/>
    <s v="EXCELENTE"/>
    <n v="4.5"/>
    <s v="EXCELENTE"/>
    <n v="10"/>
    <n v="8"/>
    <n v="0.8"/>
  </r>
  <r>
    <s v="2018-19"/>
    <n v="1"/>
    <x v="8"/>
    <s v="MÁSTER UNIVERSITARIO EN GESTÍON DE EMPRESAS"/>
    <s v="ECONOMÍA Y EMPRESA"/>
    <s v="16572280K"/>
    <n v="859"/>
    <s v="GÓMEZ VILLASCUERNA, JAIME"/>
    <n v="5127"/>
    <s v="Estrategia empresarial"/>
    <n v="4.2"/>
    <s v="EXCELENTE"/>
    <n v="4.0999999999999996"/>
    <s v="MUY FAVORABLE"/>
    <n v="10"/>
    <n v="8"/>
    <n v="0.8"/>
  </r>
  <r>
    <s v="2018-19"/>
    <n v="1"/>
    <x v="8"/>
    <s v="MÁSTER UNIVERSITARIO EN GESTÍON DE EMPRESAS"/>
    <s v="ECONOMÍA Y EMPRESA"/>
    <s v="16542461X"/>
    <n v="226"/>
    <s v="CASTRESANA RUIZ CARRILLO, JOSÉ IGNACIO"/>
    <n v="5128"/>
    <s v="Liderazgo"/>
    <n v="4.4000000000000004"/>
    <s v="EXCELENTE"/>
    <n v="4.5"/>
    <s v="EXCELENTE"/>
    <n v="10"/>
    <n v="8"/>
    <n v="0.8"/>
  </r>
  <r>
    <s v="2018-19"/>
    <n v="1"/>
    <x v="8"/>
    <s v="MÁSTER UNIVERSITARIO EN GESTÍON DE EMPRESAS"/>
    <s v="ECONOMÍA Y EMPRESA"/>
    <s v="18033042F"/>
    <n v="424"/>
    <s v="BLANCO PASCUAL, LUIS"/>
    <n v="5129"/>
    <s v="Reporting corporativo"/>
    <n v="4.3"/>
    <s v="EXCELENTE"/>
    <n v="4.5999999999999996"/>
    <s v="EXCELENTE"/>
    <n v="9"/>
    <n v="7"/>
    <n v="0.77777777777777779"/>
  </r>
  <r>
    <s v="2018-19"/>
    <n v="1"/>
    <x v="8"/>
    <s v="MÁSTER UNIVERSITARIO EN GESTÍON DE EMPRESAS"/>
    <s v="ECONOMÍA Y EMPRESA"/>
    <s v="16545318S"/>
    <n v="532"/>
    <s v="RUIZ-OLALLA CORCUERA, Mª CARMEN"/>
    <n v="5129"/>
    <s v="Reporting corporativo"/>
    <n v="4.0999999999999996"/>
    <s v="MUY FAVORABLE"/>
    <n v="4.3"/>
    <s v="EXCELENTE"/>
    <n v="9"/>
    <n v="7"/>
    <n v="0.77777777777777779"/>
  </r>
  <r>
    <s v="2018-19"/>
    <n v="1"/>
    <x v="8"/>
    <s v="MÁSTER UNIVERSITARIO EN GESTÍON DE EMPRESAS"/>
    <s v="ECONOMÍA Y EMPRESA"/>
    <s v="16802653A"/>
    <n v="584"/>
    <s v="MARÍN VINUESA, LUZ MARÍA"/>
    <n v="5129"/>
    <s v="Reporting corporativo"/>
    <n v="4.3"/>
    <s v="EXCELENTE"/>
    <n v="4.3"/>
    <s v="EXCELENTE"/>
    <n v="9"/>
    <n v="7"/>
    <n v="0.77777777777777779"/>
  </r>
  <r>
    <s v="2018-19"/>
    <n v="1"/>
    <x v="8"/>
    <s v="MÁSTER UNIVERSITARIO EN GESTÍON DE EMPRESAS"/>
    <s v="ECONOMÍA Y EMPRESA"/>
    <s v="17159455Y"/>
    <n v="324"/>
    <s v="RUIZ CABESTRE, FCO. JAVIER"/>
    <n v="5130"/>
    <s v="Finanzas corporativas"/>
    <n v="3.9"/>
    <s v="MUY FAVORABLE"/>
    <n v="3.9"/>
    <s v="MUY FAVORABLE"/>
    <n v="9"/>
    <n v="7"/>
    <n v="0.77777777777777779"/>
  </r>
  <r>
    <s v="2018-19"/>
    <n v="1"/>
    <x v="8"/>
    <s v="MÁSTER UNIVERSITARIO EN GESTÍON DE EMPRESAS"/>
    <s v="ECONOMÍA Y EMPRESA"/>
    <s v="10828501D"/>
    <n v="34"/>
    <s v="RUIZ VEGA, AGUSTÍN V."/>
    <n v="5131"/>
    <s v="Dirección comercial"/>
    <n v="4"/>
    <s v="MUY FAVORABLE"/>
    <n v="4"/>
    <s v="MUY FAVORABLE"/>
    <n v="10"/>
    <n v="7"/>
    <n v="0.7"/>
  </r>
  <r>
    <s v="2018-19"/>
    <n v="1"/>
    <x v="8"/>
    <s v="MÁSTER UNIVERSITARIO EN GESTÍON DE EMPRESAS"/>
    <s v="ECONOMÍA Y EMPRESA"/>
    <s v="16516900W"/>
    <n v="163"/>
    <s v="ANTOÑANZAS VILLAR, FERNANDO"/>
    <n v="5132"/>
    <s v="Métodos cuantitativos"/>
    <n v="3.6"/>
    <s v="MUY FAVORABLE"/>
    <n v="3.8"/>
    <s v="MUY FAVORABLE"/>
    <n v="10"/>
    <n v="6"/>
    <n v="0.6"/>
  </r>
  <r>
    <s v="2018-19"/>
    <n v="1"/>
    <x v="8"/>
    <s v="MÁSTER UNIVERSITARIO EN GESTÍON DE EMPRESAS"/>
    <s v="ECONOMÍA Y EMPRESA"/>
    <s v="72793905D"/>
    <n v="1214"/>
    <s v="DÍAZ MENDOZA, ANA CARMEN"/>
    <n v="5133"/>
    <s v="Habilidades directivas y temas avanzados de gestión de empresas"/>
    <n v="4.9000000000000004"/>
    <s v="EXCELENTE"/>
    <n v="4.9000000000000004"/>
    <s v="EXCELENTE"/>
    <n v="11"/>
    <n v="7"/>
    <s v="63.6"/>
  </r>
  <r>
    <s v="2018-19"/>
    <n v="1"/>
    <x v="8"/>
    <s v="MÁSTER UNIVERSITARIO EN GESTÍON DE EMPRESAS"/>
    <s v="ECONOMÍA Y EMPRESA"/>
    <s v="16563058E"/>
    <n v="525"/>
    <s v="PELEGRIN BORONDO, JORGE"/>
    <n v="5136"/>
    <s v="Marketing internacional"/>
    <n v="5"/>
    <s v="EXCELENTE"/>
    <n v="5"/>
    <s v="EXCELENTE"/>
    <n v="7"/>
    <n v="2"/>
    <s v="28.6"/>
  </r>
  <r>
    <s v="2018-19"/>
    <n v="1"/>
    <x v="8"/>
    <s v="MÁSTER UNIVERSITARIO EN GESTÍON DE EMPRESAS"/>
    <s v="ECONOMÍA Y EMPRESA"/>
    <s v="16547433Z"/>
    <n v="586"/>
    <s v="OLARTE PASCUAL, Mª CRISTINA"/>
    <n v="5136"/>
    <s v="Marketing internacional"/>
    <n v="4.9000000000000004"/>
    <s v="EXCELENTE"/>
    <n v="5"/>
    <s v="EXCELENTE"/>
    <n v="7"/>
    <n v="2"/>
    <s v="28.6"/>
  </r>
  <r>
    <s v="2018-19"/>
    <n v="1"/>
    <x v="9"/>
    <s v="MÁSTER UNIVERSITARIO EN INTERVENCIÓN E INNOVACIÓN EDUCATIVA"/>
    <s v="CIENCIAS DE LA EDUCACIÓN"/>
    <s v="16554464F"/>
    <n v="765"/>
    <s v="VALDEMOROS SAN EMETERIO, Mª ÁNGELES"/>
    <n v="735"/>
    <s v="Sistemas educativos. Fundamentos e historia de la educación contemporánea"/>
    <n v="5"/>
    <s v="EXCELENTE"/>
    <n v="5"/>
    <s v="EXCELENTE"/>
    <n v="2"/>
    <n v="2"/>
    <n v="100"/>
  </r>
  <r>
    <s v="2018-19"/>
    <n v="1"/>
    <x v="9"/>
    <s v="MÁSTER UNIVERSITARIO EN INTERVENCIÓN E INNOVACIÓN EDUCATIVA"/>
    <s v="CIENCIAS DE LA EDUCACIÓN"/>
    <s v="39847439P"/>
    <n v="380"/>
    <s v="SASTRE I RIBA, SYLVIA"/>
    <n v="5143"/>
    <s v="Neurociencia, desarrollo humano y educación"/>
    <n v="2.8"/>
    <s v="FAVORABLE"/>
    <n v="2.8"/>
    <s v="FAVORABLE"/>
    <n v="13"/>
    <n v="8"/>
    <s v="61.5"/>
  </r>
  <r>
    <s v="2018-19"/>
    <n v="1"/>
    <x v="9"/>
    <s v="MÁSTER UNIVERSITARIO EN INTERVENCIÓN E INNOVACIÓN EDUCATIVA"/>
    <s v="CIENCIAS DE LA EDUCACIÓN"/>
    <s v="39847439P"/>
    <n v="380"/>
    <s v="SASTRE I RIBA, SYLVIA"/>
    <n v="5144"/>
    <s v="Intervención curricular y extracurricular en la alta capacidad intelectual"/>
    <n v="2.8"/>
    <s v="FAVORABLE"/>
    <n v="2.6"/>
    <s v="FAVORABLE"/>
    <n v="13"/>
    <n v="8"/>
    <s v="61.5"/>
  </r>
  <r>
    <s v="2018-19"/>
    <n v="1"/>
    <x v="9"/>
    <s v="MÁSTER UNIVERSITARIO EN INTERVENCIÓN E INNOVACIÓN EDUCATIVA"/>
    <s v="FILOLOGÍAS HISPÁNICA Y CLÁSICAS"/>
    <s v="16512032X"/>
    <n v="1225"/>
    <s v="TORRES RUIZ, MARÍA DEL MAR"/>
    <n v="5146"/>
    <s v="Prevención e intervención en dificultades de la lecto-escritura en la escuela de"/>
    <n v="3"/>
    <s v="FAVORABLE"/>
    <n v="3"/>
    <s v="FAVORABLE"/>
    <n v="13"/>
    <n v="9"/>
    <s v="69.2"/>
  </r>
  <r>
    <s v="2018-19"/>
    <n v="1"/>
    <x v="9"/>
    <s v="MÁSTER UNIVERSITARIO EN INTERVENCIÓN E INNOVACIÓN EDUCATIVA"/>
    <s v="CIENCIAS DE LA EDUCACIÓN"/>
    <s v="72781428K"/>
    <n v="406"/>
    <s v="NAVARIDAS NALDA, FERMÍN"/>
    <n v="5147"/>
    <s v="Evaluación de la calidad educativa"/>
    <n v="4.7"/>
    <s v="EXCELENTE"/>
    <n v="4.9000000000000004"/>
    <s v="EXCELENTE"/>
    <n v="12"/>
    <n v="9"/>
    <n v="75"/>
  </r>
  <r>
    <s v="2018-19"/>
    <n v="1"/>
    <x v="9"/>
    <s v="MÁSTER UNIVERSITARIO EN INTERVENCIÓN E INNOVACIÓN EDUCATIVA"/>
    <s v="CIENCIAS DE LA EDUCACIÓN"/>
    <s v="78871077Y"/>
    <n v="869"/>
    <s v="PÉREZ DE ALBÉNIZ ITURRIAGA, ALICIA"/>
    <n v="5149"/>
    <s v="Aprendizaje en el aula basado en proyectos"/>
    <n v="4.7"/>
    <s v="EXCELENTE"/>
    <n v="5"/>
    <s v="EXCELENTE"/>
    <n v="12"/>
    <n v="8"/>
    <s v="66.7"/>
  </r>
  <r>
    <s v="2018-19"/>
    <n v="1"/>
    <x v="9"/>
    <s v="MÁSTER UNIVERSITARIO EN INTERVENCIÓN E INNOVACIÓN EDUCATIVA"/>
    <s v="MATEMÁTICAS Y COMPUTACIÓN"/>
    <s v="16567689F"/>
    <n v="534"/>
    <s v="SÁENZ DE CABEZÓN IRIGARAY, EDUARDO"/>
    <n v="5150"/>
    <s v="Tecnologías y adaptaciones de acceso para alumnos con necesidades educativas esp"/>
    <n v="3.8"/>
    <s v="MUY FAVORABLE"/>
    <n v="3.8"/>
    <s v="MUY FAVORABLE"/>
    <n v="13"/>
    <n v="9"/>
    <s v="69.2"/>
  </r>
  <r>
    <s v="2018-19"/>
    <n v="1"/>
    <x v="9"/>
    <s v="MÁSTER UNIVERSITARIO EN INTERVENCIÓN E INNOVACIÓN EDUCATIVA"/>
    <s v="CIENCIAS DE LA EDUCACIÓN"/>
    <s v="71639421X"/>
    <n v="982"/>
    <s v="FONSECA PEDRERO, EDUARDO"/>
    <n v="5151"/>
    <s v="Diseños de investigación y análisis estadístico aplicados a la educación"/>
    <n v="4.5"/>
    <s v="EXCELENTE"/>
    <n v="4.5"/>
    <s v="EXCELENTE"/>
    <n v="5"/>
    <n v="4"/>
    <n v="80"/>
  </r>
  <r>
    <s v="2018-19"/>
    <n v="1"/>
    <x v="9"/>
    <s v="MÁSTER UNIVERSITARIO EN INTERVENCIÓN E INNOVACIÓN EDUCATIVA"/>
    <s v="CIENCIAS DE LA EDUCACIÓN"/>
    <s v="16561261L"/>
    <n v="281"/>
    <s v="LAPRESA AJAMIL, DANIEL"/>
    <n v="5152"/>
    <s v="Metodología observacional en la escuela"/>
    <n v="4.0999999999999996"/>
    <s v="MUY FAVORABLE"/>
    <n v="4"/>
    <s v="MUY FAVORABLE"/>
    <n v="12"/>
    <n v="8"/>
    <s v="66.7"/>
  </r>
  <r>
    <s v="2018-19"/>
    <n v="1"/>
    <x v="9"/>
    <s v="MÁSTER UNIVERSITARIO EN INTERVENCIÓN E INNOVACIÓN EDUCATIVA"/>
    <s v="MATEMÁTICAS Y COMPUTACIÓN"/>
    <s v="73587035F"/>
    <n v="1223"/>
    <s v="RIBERA PUCHADES, JUAN MIGUEL"/>
    <n v="5153"/>
    <s v="Prevención e interv. en las dificultades de aprend. de las matemáticas en la esc"/>
    <n v="3.9"/>
    <s v="MUY FAVORABLE"/>
    <n v="3.8"/>
    <s v="MUY FAVORABLE"/>
    <n v="6"/>
    <n v="4"/>
    <s v="66.7"/>
  </r>
  <r>
    <s v="2018-19"/>
    <n v="1"/>
    <x v="9"/>
    <s v="MÁSTER UNIVERSITARIO EN INTERVENCIÓN E INNOVACIÓN EDUCATIVA"/>
    <s v="CIENCIAS DE LA EDUCACIÓN"/>
    <s v="40310935P"/>
    <n v="382"/>
    <s v="DALMAU TORRES, JOSEP MARÍA"/>
    <n v="5154"/>
    <s v="Intervención educativa en el ocio y tiempo libre"/>
    <n v="3.7"/>
    <s v="MUY FAVORABLE"/>
    <n v="3.9"/>
    <s v="MUY FAVORABLE"/>
    <n v="9"/>
    <n v="7"/>
    <s v="77.8"/>
  </r>
  <r>
    <s v="2018-19"/>
    <n v="1"/>
    <x v="9"/>
    <s v="MÁSTER UNIVERSITARIO EN INTERVENCIÓN E INNOVACIÓN EDUCATIVA"/>
    <s v="FILOLOGÍAS MODERNAS"/>
    <s v="16546617A"/>
    <n v="240"/>
    <s v="BARRERAS GÓMEZ, MARÍA ASUNCIÓN"/>
    <n v="5155"/>
    <s v="El aula bilingüe en la escuela inclusiva"/>
    <n v="3.2"/>
    <s v="FAVORABLE"/>
    <n v="3"/>
    <s v="FAVORABLE"/>
    <n v="6"/>
    <n v="5"/>
    <s v="83.3"/>
  </r>
  <r>
    <s v="2018-19"/>
    <n v="1"/>
    <x v="9"/>
    <s v="MÁSTER UNIVERSITARIO EN INTERVENCIÓN E INNOVACIÓN EDUCATIVA"/>
    <s v="CIENCIAS DE LA EDUCACIÓN"/>
    <s v="72786271B"/>
    <n v="893"/>
    <s v="MONTAÑÉS MURO, MARÍA PILAR"/>
    <n v="5156"/>
    <s v="Competencias para la inserción laboral en educación"/>
    <n v="3.7"/>
    <s v="MUY FAVORABLE"/>
    <n v="3.6"/>
    <s v="MUY FAVORABLE"/>
    <n v="11"/>
    <n v="7"/>
    <s v="63.6"/>
  </r>
  <r>
    <s v="2018-19"/>
    <n v="1"/>
    <x v="10"/>
    <s v="MÁSTER EN PROFESORADO"/>
    <s v="CIENCIAS DE LA EDUCACIÓN"/>
    <s v="71639421X"/>
    <n v="982"/>
    <s v="FONSECA PEDRERO, EDUARDO"/>
    <n v="261201000"/>
    <s v="APRENDIZAJE Y DESARROLLO DE LA PERSONALIDAD"/>
    <n v="4.0999999999999996"/>
    <s v="MUY FAVORABLE"/>
    <n v="4"/>
    <s v="MUY FAVORABLE"/>
    <n v="160"/>
    <n v="57"/>
    <s v="35.62"/>
  </r>
  <r>
    <s v="2018-19"/>
    <n v="1"/>
    <x v="10"/>
    <s v="MÁSTER EN PROFESORADO"/>
    <s v="CIENCIAS DE LA EDUCACIÓN"/>
    <s v="72781428K"/>
    <n v="406"/>
    <s v="NAVARIDAS NALDA, FERMÍN"/>
    <n v="261202000"/>
    <s v="PROCESOS Y CONTEXTOS EDUCATIVOS"/>
    <n v="4.5"/>
    <s v="EXCELENTE"/>
    <n v="4.5999999999999996"/>
    <s v="EXCELENTE"/>
    <n v="160"/>
    <n v="55"/>
    <s v="34.38"/>
  </r>
  <r>
    <s v="2018-19"/>
    <n v="1"/>
    <x v="10"/>
    <s v="MÁSTER EN PROFESORADO"/>
    <s v="CIENCIAS DE LA EDUCACIÓN"/>
    <s v="05384326A"/>
    <n v="1273"/>
    <s v="ÁLVAREZ IRARRETA, M.ª ALMUDENA"/>
    <n v="261202000"/>
    <s v="PROCESOS Y CONTEXTOS EDUCATIVOS"/>
    <n v="4.2"/>
    <s v="EXCELENTE"/>
    <n v="4.3"/>
    <s v="EXCELENTE"/>
    <n v="74"/>
    <n v="20"/>
    <s v="27.04"/>
  </r>
  <r>
    <s v="2018-19"/>
    <n v="1"/>
    <x v="10"/>
    <s v="MÁSTER EN PROFESORADO"/>
    <s v="CIENCIAS HUMANAS"/>
    <s v="16501828H"/>
    <n v="129"/>
    <s v="GIRÓ MIRANDA, JOAQUÍN"/>
    <n v="261203000"/>
    <s v="SOCIEDAD, FAMILIA Y EDUCACIÓN"/>
    <n v="3.6"/>
    <s v="MUY FAVORABLE"/>
    <n v="3.6"/>
    <s v="MUY FAVORABLE"/>
    <n v="86"/>
    <n v="30"/>
    <s v="34.88"/>
  </r>
  <r>
    <s v="2018-19"/>
    <n v="1"/>
    <x v="10"/>
    <s v="MÁSTER EN PROFESORADO"/>
    <s v="CIENCIAS HUMANAS"/>
    <s v="51365599K"/>
    <n v="981"/>
    <s v="DÍAZ ORUETA, FERNANDO"/>
    <n v="261203000"/>
    <s v="SOCIEDAD, FAMILIA Y EDUCACIÓN"/>
    <n v="3.7"/>
    <s v="MUY FAVORABLE"/>
    <n v="3.6"/>
    <s v="MUY FAVORABLE"/>
    <n v="74"/>
    <n v="21"/>
    <s v="28.38"/>
  </r>
  <r>
    <s v="2018-19"/>
    <n v="1"/>
    <x v="10"/>
    <s v="MÁSTER EN PROFESORADO"/>
    <s v="ECONOMÍA Y EMPRESA"/>
    <s v="14943754X"/>
    <n v="67"/>
    <s v="RODRÍGUEZ IBEAS, ROBERTO"/>
    <n v="261204000"/>
    <s v="COMPLEMENTOS PARA LA FORMACIÓN DISCIPLINAR"/>
    <n v="4.2"/>
    <s v="EXCELENTE"/>
    <n v="4.2"/>
    <s v="EXCELENTE"/>
    <n v="25"/>
    <n v="9"/>
    <n v="36"/>
  </r>
  <r>
    <s v="2018-19"/>
    <n v="1"/>
    <x v="10"/>
    <s v="MÁSTER EN PROFESORADO"/>
    <s v="ECONOMÍA Y EMPRESA"/>
    <s v="16578084Y"/>
    <n v="790"/>
    <s v="LORENTE ANTOÑANZAS, MARÍA REYES"/>
    <n v="261204000"/>
    <s v="COMPLEMENTOS PARA LA FORMACIÓN DISCIPLINAR"/>
    <n v="3.7"/>
    <s v="MUY FAVORABLE"/>
    <n v="3.6"/>
    <s v="MUY FAVORABLE"/>
    <n v="25"/>
    <n v="19"/>
    <n v="0.76"/>
  </r>
  <r>
    <s v="2018-19"/>
    <n v="1"/>
    <x v="10"/>
    <s v="MÁSTER EN PROFESORADO"/>
    <s v="ECONOMÍA Y EMPRESA"/>
    <s v="16015792H"/>
    <n v="799"/>
    <s v="GIL LÓPEZ, ALFONSO JESÚS"/>
    <n v="261204000"/>
    <s v="COMPLEMENTOS PARA LA FORMACIÓN DISCIPLINAR"/>
    <n v="4.0999999999999996"/>
    <s v="MUY FAVORABLE"/>
    <n v="4.2"/>
    <s v="EXCELENTE"/>
    <n v="25"/>
    <n v="11"/>
    <n v="44"/>
  </r>
  <r>
    <s v="2018-19"/>
    <n v="1"/>
    <x v="10"/>
    <s v="MÁSTER EN PROFESORADO"/>
    <s v="ECONOMÍA Y EMPRESA"/>
    <s v="16562098M"/>
    <n v="477"/>
    <s v="PINILLOS GARCÍA, Mª CARMEN"/>
    <n v="261205000"/>
    <s v="APRENDIZAJE Y ENSEÑANZA DE LA ECONOMÍA"/>
    <n v="3.9"/>
    <s v="MUY FAVORABLE"/>
    <n v="3.9"/>
    <s v="MUY FAVORABLE"/>
    <n v="26"/>
    <n v="20"/>
    <n v="0.76923076923076927"/>
  </r>
  <r>
    <s v="2018-19"/>
    <n v="1"/>
    <x v="10"/>
    <s v="MÁSTER EN PROFESORADO"/>
    <s v="ECONOMÍA Y EMPRESA"/>
    <s v="16570616J"/>
    <n v="695"/>
    <s v="AMO MATARRANZ, DAVID"/>
    <n v="261205000"/>
    <s v="APRENDIZAJE Y ENSEÑANZA DE LA ECONOMÍA"/>
    <n v="3.8"/>
    <s v="MUY FAVORABLE"/>
    <n v="4"/>
    <s v="MUY FAVORABLE"/>
    <n v="26"/>
    <n v="12"/>
    <s v="46.2"/>
  </r>
  <r>
    <s v="2018-19"/>
    <n v="1"/>
    <x v="10"/>
    <s v="MÁSTER EN PROFESORADO"/>
    <s v="ECONOMÍA Y EMPRESA"/>
    <s v="72791252R"/>
    <n v="1202"/>
    <s v="EGUIZÁBAL MARÍN, FÁTIMA"/>
    <n v="261205000"/>
    <s v="APRENDIZAJE Y ENSEÑANZA DE LA ECONOMÍA"/>
    <n v="4.5"/>
    <s v="EXCELENTE"/>
    <n v="4.5999999999999996"/>
    <s v="EXCELENTE"/>
    <n v="26"/>
    <n v="12"/>
    <s v="46.2"/>
  </r>
  <r>
    <s v="2018-19"/>
    <n v="1"/>
    <x v="10"/>
    <s v="MÁSTER EN PROFESORADO"/>
    <s v="QUÍMICA"/>
    <s v="16508128Q"/>
    <n v="139"/>
    <s v="FERNÁNDEZ GARBAYO, EDUARDO JACINTO"/>
    <n v="262204000"/>
    <s v="COMPLEMENTOS PARA LA FORMACIÓN DISCIPLINAR"/>
    <n v="3.5"/>
    <s v="MUY FAVORABLE"/>
    <n v="3"/>
    <s v="FAVORABLE"/>
    <n v="22"/>
    <n v="4"/>
    <s v="18.2"/>
  </r>
  <r>
    <s v="2018-19"/>
    <n v="1"/>
    <x v="10"/>
    <s v="MÁSTER EN PROFESORADO"/>
    <s v="QUÍMICA"/>
    <s v="16524700M"/>
    <n v="177"/>
    <s v="BAÑOS ARRIBAS, IRENE"/>
    <n v="262204000"/>
    <s v="COMPLEMENTOS PARA LA FORMACIÓN DISCIPLINAR"/>
    <n v="4"/>
    <s v="MUY FAVORABLE"/>
    <n v="4"/>
    <s v="MUY FAVORABLE"/>
    <n v="22"/>
    <n v="10"/>
    <n v="0.45454545454545453"/>
  </r>
  <r>
    <s v="2018-19"/>
    <n v="1"/>
    <x v="10"/>
    <s v="MÁSTER EN PROFESORADO"/>
    <s v="QUÍMICA"/>
    <s v="50822746Z"/>
    <n v="392"/>
    <s v="ENRIQUEZ PALMA, PEDRO ALBERTO"/>
    <n v="262204000"/>
    <s v="COMPLEMENTOS PARA LA FORMACIÓN DISCIPLINAR"/>
    <n v="4"/>
    <s v="MUY FAVORABLE"/>
    <n v="4"/>
    <s v="MUY FAVORABLE"/>
    <n v="22"/>
    <n v="10"/>
    <n v="0.45454545454545453"/>
  </r>
  <r>
    <s v="2018-19"/>
    <n v="1"/>
    <x v="10"/>
    <s v="MÁSTER EN PROFESORADO"/>
    <s v="QUÍMICA"/>
    <s v="16543785T"/>
    <n v="233"/>
    <s v="ZURBANO ASENSIO, MARÍA DEL MAR"/>
    <n v="262205000"/>
    <s v="APRENDIZAJE Y ENSEÑANZA DE LA FÍSICA Y QUÍMICA"/>
    <n v="4.4000000000000004"/>
    <s v="EXCELENTE"/>
    <n v="4.4000000000000004"/>
    <s v="EXCELENTE"/>
    <n v="23"/>
    <n v="10"/>
    <n v="0.43478260869565216"/>
  </r>
  <r>
    <s v="2018-19"/>
    <n v="1"/>
    <x v="10"/>
    <s v="MÁSTER EN PROFESORADO"/>
    <s v="QUÍMICA"/>
    <s v="16578210V"/>
    <n v="499"/>
    <s v="SAMPEDRO RUIZ, DIEGO"/>
    <n v="262205000"/>
    <s v="APRENDIZAJE Y ENSEÑANZA DE LA FÍSICA Y QUÍMICA"/>
    <n v="4.5"/>
    <s v="EXCELENTE"/>
    <n v="4.5"/>
    <s v="EXCELENTE"/>
    <n v="23"/>
    <n v="12"/>
    <n v="0.52173913043478259"/>
  </r>
  <r>
    <s v="2018-19"/>
    <n v="1"/>
    <x v="10"/>
    <s v="MÁSTER EN PROFESORADO"/>
    <s v="QUÍMICA"/>
    <s v="16580433D"/>
    <n v="585"/>
    <s v="MARTÍNEZ RUIZ, RODRIGO"/>
    <n v="262205000"/>
    <s v="APRENDIZAJE Y ENSEÑANZA DE LA FÍSICA Y QUÍMICA"/>
    <n v="3.2"/>
    <s v="FAVORABLE"/>
    <n v="2.8"/>
    <s v="FAVORABLE"/>
    <n v="23"/>
    <n v="4"/>
    <s v="17.4"/>
  </r>
  <r>
    <s v="2018-19"/>
    <n v="1"/>
    <x v="10"/>
    <s v="MÁSTER EN PROFESORADO"/>
    <s v="QUÍMICA"/>
    <s v="16570824Z"/>
    <n v="702"/>
    <s v="ESTEBAN DÍEZ, ISABEL"/>
    <n v="262205000"/>
    <s v="APRENDIZAJE Y ENSEÑANZA DE LA FÍSICA Y QUÍMICA"/>
    <n v="4.7"/>
    <s v="EXCELENTE"/>
    <n v="5"/>
    <s v="EXCELENTE"/>
    <n v="23"/>
    <n v="2"/>
    <s v="8.7"/>
  </r>
  <r>
    <s v="2018-19"/>
    <n v="1"/>
    <x v="10"/>
    <s v="MÁSTER EN PROFESORADO"/>
    <s v="QUÍMICA"/>
    <s v="16570470M"/>
    <n v="767"/>
    <s v="CORZANA LÓPEZ, FRANCISCO"/>
    <n v="262205000"/>
    <s v="APRENDIZAJE Y ENSEÑANZA DE LA FÍSICA Y QUÍMICA"/>
    <n v="4.7"/>
    <s v="EXCELENTE"/>
    <n v="4.9000000000000004"/>
    <s v="EXCELENTE"/>
    <n v="23"/>
    <n v="11"/>
    <n v="0.47826086956521741"/>
  </r>
  <r>
    <s v="2018-19"/>
    <n v="1"/>
    <x v="10"/>
    <s v="MÁSTER EN PROFESORADO"/>
    <s v="CIENCIAS HUMANAS"/>
    <s v="16499934X"/>
    <n v="126"/>
    <s v="GÓMEZ URDÁÑEZ, JOSÉ LUIS"/>
    <n v="263204000"/>
    <s v="COMPLEMENTOS PARA LA FORMACIÓN DISCIPLINAR"/>
    <n v="2.9"/>
    <s v="FAVORABLE"/>
    <n v="2.9"/>
    <s v="FAVORABLE"/>
    <n v="25"/>
    <n v="10"/>
    <n v="40"/>
  </r>
  <r>
    <s v="2018-19"/>
    <n v="1"/>
    <x v="10"/>
    <s v="MÁSTER EN PROFESORADO"/>
    <s v="CIENCIAS HUMANAS"/>
    <s v="16548322Y"/>
    <n v="551"/>
    <s v="PASCUAL BELLIDO, NURIA ESTHER"/>
    <n v="263204000"/>
    <s v="COMPLEMENTOS PARA LA FORMACIÓN DISCIPLINAR"/>
    <n v="3.7"/>
    <s v="MUY FAVORABLE"/>
    <n v="3.7"/>
    <s v="MUY FAVORABLE"/>
    <n v="25"/>
    <n v="9"/>
    <n v="36"/>
  </r>
  <r>
    <s v="2018-19"/>
    <n v="1"/>
    <x v="10"/>
    <s v="MÁSTER EN PROFESORADO"/>
    <s v="CIENCIAS DE LA EDUCACIÓN"/>
    <s v="72786679M"/>
    <n v="791"/>
    <s v="HERREROS GONZÁLEZ, CARMEN"/>
    <n v="263205000"/>
    <s v="APRENDIZAJE Y ENSEÑANZA DE LAS CIENCIAS SOCIALES"/>
    <n v="3.8"/>
    <s v="MUY FAVORABLE"/>
    <n v="3.7"/>
    <s v="MUY FAVORABLE"/>
    <n v="25"/>
    <n v="13"/>
    <n v="52"/>
  </r>
  <r>
    <s v="2018-19"/>
    <n v="1"/>
    <x v="10"/>
    <s v="MÁSTER EN PROFESORADO"/>
    <s v="FILOLOGÍAS MODERNAS"/>
    <s v="16589144A"/>
    <n v="543"/>
    <s v="FERNÁNDEZ FONTECHA, ALMUDENA"/>
    <n v="264204000"/>
    <s v="COMPLEMENTOS PARA LA FORMACIÓN DISCIPLINAR"/>
    <n v="4.7"/>
    <s v="EXCELENTE"/>
    <n v="4.9000000000000004"/>
    <s v="EXCELENTE"/>
    <n v="19"/>
    <n v="16"/>
    <s v="84.2"/>
  </r>
  <r>
    <s v="2018-19"/>
    <n v="1"/>
    <x v="10"/>
    <s v="MÁSTER EN PROFESORADO"/>
    <s v="FILOLOGÍAS HISPÁNICA Y CLÁSICAS"/>
    <s v="16603653E"/>
    <n v="1073"/>
    <s v="LÁZARO NISO, REBECA"/>
    <n v="265204000"/>
    <s v="COMPLEMENTOS PARA LA FORMACIÓN DISCIPLINAR"/>
    <n v="3.5"/>
    <s v="MUY FAVORABLE"/>
    <n v="3.4"/>
    <s v="MUY FAVORABLE"/>
    <n v="17"/>
    <n v="7"/>
    <s v="41.2"/>
  </r>
  <r>
    <s v="2018-19"/>
    <n v="1"/>
    <x v="10"/>
    <s v="MÁSTER EN PROFESORADO"/>
    <s v="FILOLOGÍAS HISPÁNICA Y CLÁSICAS"/>
    <s v="16535214P"/>
    <n v="715"/>
    <s v="MARTÍNEZ EZQUERRO, AURORA"/>
    <n v="265205000"/>
    <s v="APRENDIZAJE Y ENSEÑANZA DE LA LENGUA CASTELLANA Y LA LITERATURA"/>
    <n v="3.9"/>
    <s v="MUY FAVORABLE"/>
    <n v="3.8"/>
    <s v="MUY FAVORABLE"/>
    <n v="15"/>
    <n v="9"/>
    <n v="60"/>
  </r>
  <r>
    <s v="2018-19"/>
    <n v="1"/>
    <x v="10"/>
    <s v="MÁSTER EN PROFESORADO"/>
    <s v="MATEMÁTICAS Y COMPUTACIÓN"/>
    <s v="17835356Y"/>
    <n v="341"/>
    <s v="ESPAÑOL GONZÁLEZ, LUIS"/>
    <n v="266204000"/>
    <s v="COMPLEMENTOS PARA LA FORMACIÓN DISCIPLINAR"/>
    <n v="4.2"/>
    <s v="EXCELENTE"/>
    <n v="4.3"/>
    <s v="EXCELENTE"/>
    <n v="22"/>
    <n v="8"/>
    <s v="36.4"/>
  </r>
  <r>
    <s v="2018-19"/>
    <n v="1"/>
    <x v="10"/>
    <s v="MÁSTER EN PROFESORADO"/>
    <s v="MATEMÁTICAS Y COMPUTACIÓN"/>
    <s v="16552126S"/>
    <n v="977"/>
    <s v="CASTELLANOS FONSECA, ROBERTO"/>
    <n v="266204000"/>
    <s v="COMPLEMENTOS PARA LA FORMACIÓN DISCIPLINAR"/>
    <n v="3.8"/>
    <s v="MUY FAVORABLE"/>
    <n v="3.8"/>
    <s v="MUY FAVORABLE"/>
    <n v="22"/>
    <n v="9"/>
    <s v="40.9"/>
  </r>
  <r>
    <s v="2018-19"/>
    <n v="1"/>
    <x v="10"/>
    <s v="MÁSTER EN PROFESORADO"/>
    <s v="MATEMÁTICAS Y COMPUTACIÓN"/>
    <s v="16560638V"/>
    <n v="545"/>
    <s v="JIMÉNEZ GESTAL, CLARA"/>
    <n v="266205000"/>
    <s v="APRENDIZAJE Y ENSEÑANZA DE LAS MATEMÁTICAS"/>
    <n v="2.4"/>
    <s v="DESFAVORABLE"/>
    <n v="2.1"/>
    <s v="DESFAVORABLE"/>
    <n v="24"/>
    <n v="13"/>
    <s v="54.2"/>
  </r>
  <r>
    <s v="2018-19"/>
    <n v="1"/>
    <x v="10"/>
    <s v="MÁSTER EN PROFESORADO"/>
    <s v="MATEMÁTICAS Y COMPUTACIÓN"/>
    <s v="16612389H"/>
    <n v="1036"/>
    <s v="MAGREÑÁN RUIZ, ÁNGEL ALBERTO"/>
    <n v="266205000"/>
    <s v="APRENDIZAJE Y ENSEÑANZA DE LAS MATEMÁTICAS"/>
    <n v="3.4"/>
    <s v="MUY FAVORABLE"/>
    <n v="3.6"/>
    <s v="MUY FAVORABLE"/>
    <n v="24"/>
    <n v="7"/>
    <s v="29.2"/>
  </r>
  <r>
    <s v="2018-19"/>
    <n v="1"/>
    <x v="10"/>
    <s v="MÁSTER EN PROFESORADO"/>
    <s v="INGENIERÍA ELÉCTRICA"/>
    <s v="16553057A"/>
    <n v="259"/>
    <s v="SÁENZ DIEZ MURO, JUAN CARLOS"/>
    <n v="267204000"/>
    <s v="COMPLEMENTOS PARA LA FORMACIÓN DISCIPLINAR"/>
    <n v="4.8"/>
    <s v="EXCELENTE"/>
    <n v="4.8"/>
    <s v="EXCELENTE"/>
    <n v="21"/>
    <n v="4"/>
    <n v="19"/>
  </r>
  <r>
    <s v="2018-19"/>
    <n v="1"/>
    <x v="10"/>
    <s v="MÁSTER EN PROFESORADO"/>
    <s v="INGENIERÍA MECÁNICA"/>
    <s v="16583523V"/>
    <n v="469"/>
    <s v="LÓPEZ MARTÍNEZ, DIEGO"/>
    <n v="267204000"/>
    <s v="COMPLEMENTOS PARA LA FORMACIÓN DISCIPLINAR"/>
    <n v="5"/>
    <s v="EXCELENTE"/>
    <n v="5"/>
    <s v="EXCELENTE"/>
    <n v="21"/>
    <n v="3"/>
    <s v="14.3"/>
  </r>
  <r>
    <s v="2018-19"/>
    <n v="1"/>
    <x v="10"/>
    <s v="MÁSTER EN PROFESORADO"/>
    <s v="INGENIERÍA MECÁNICA"/>
    <s v="16508509Y"/>
    <n v="141"/>
    <s v="JUÁREZ CASTELLÓ, MANUEL CELSO"/>
    <n v="267205000"/>
    <s v="APRENDIZAJE Y ENSEÑANZA DE LA TECNOLOGÍA"/>
    <n v="3.5"/>
    <s v="MUY FAVORABLE"/>
    <n v="3.6"/>
    <s v="MUY FAVORABLE"/>
    <n v="22"/>
    <n v="7"/>
    <n v="0.31818181818181818"/>
  </r>
  <r>
    <s v="2018-19"/>
    <n v="1"/>
    <x v="10"/>
    <s v="MÁSTER EN PROFESORADO"/>
    <s v="INGENIERÍA MECÁNICA"/>
    <s v="16526587Y"/>
    <n v="181"/>
    <s v="SANTAMARÍA PEÑA, JACINTO"/>
    <n v="267205000"/>
    <s v="APRENDIZAJE Y ENSEÑANZA DE LA TECNOLOGÍA"/>
    <n v="3"/>
    <s v="FAVORABLE"/>
    <n v="2.8"/>
    <s v="FAVORABLE"/>
    <n v="22"/>
    <n v="6"/>
    <n v="0.27272727272727271"/>
  </r>
  <r>
    <s v="2018-19"/>
    <n v="1"/>
    <x v="10"/>
    <s v="MÁSTER EN PROFESORADO"/>
    <s v="INGENIERÍA MECÁNICA"/>
    <s v="16583523V"/>
    <n v="469"/>
    <s v="LÓPEZ MARTÍNEZ, DIEGO"/>
    <n v="267205000"/>
    <s v="APRENDIZAJE Y ENSEÑANZA DE LA TECNOLOGÍA"/>
    <n v="5"/>
    <s v="EXCELENTE"/>
    <n v="5"/>
    <s v="EXCELENTE"/>
    <n v="22"/>
    <n v="3"/>
    <s v="13.6"/>
  </r>
  <r>
    <s v="2018-19"/>
    <n v="1"/>
    <x v="10"/>
    <s v="MÁSTER EN PROFESORADO"/>
    <s v="INGENIERÍA ELÉCTRICA"/>
    <s v="78750288J"/>
    <n v="966"/>
    <s v="RICO AZAGRA, JAVIER"/>
    <n v="267205000"/>
    <s v="APRENDIZAJE Y ENSEÑANZA DE LA TECNOLOGÍA"/>
    <n v="5"/>
    <s v="EXCELENTE"/>
    <n v="5"/>
    <s v="EXCELENTE"/>
    <n v="22"/>
    <n v="2"/>
    <s v="9.1"/>
  </r>
  <r>
    <s v="2018-19"/>
    <n v="1"/>
    <x v="11"/>
    <s v="GRADO EN ENFERMERÍA"/>
    <s v="CIENCIAS DE LA EDUCACIÓN"/>
    <s v="16591524Z"/>
    <n v="996"/>
    <s v="IBAÑEZ GÓMEZ, DIANA"/>
    <n v="329"/>
    <s v="Psicología II"/>
    <n v="3.7"/>
    <s v="MUY FAVORABLE"/>
    <n v="3.7"/>
    <s v="MUY FAVORABLE"/>
    <n v="70"/>
    <n v="15"/>
    <s v="21.4"/>
  </r>
  <r>
    <s v="2018-19"/>
    <n v="1"/>
    <x v="11"/>
    <s v="GRADO EN ENFERMERÍA"/>
    <s v="AGRICULTURA Y ALIMENTACIÓN"/>
    <s v="16611379C"/>
    <n v="1064"/>
    <s v="LOZANO FERNÁNDEZ, CARMEN"/>
    <n v="330"/>
    <s v="Farmacología I"/>
    <n v="4.4000000000000004"/>
    <s v="EXCELENTE"/>
    <n v="4.5999999999999996"/>
    <s v="EXCELENTE"/>
    <n v="75"/>
    <n v="20"/>
    <s v="26.7"/>
  </r>
  <r>
    <s v="2018-19"/>
    <n v="1"/>
    <x v="11"/>
    <s v="GRADO EN ENFERMERÍA"/>
    <s v="ENFERMERÍA"/>
    <s v="25133235P"/>
    <n v="909"/>
    <s v="IRUZUBIETA BARRAGAN, FRANCISCO JAVIER"/>
    <n v="333"/>
    <s v="Enfermería comunitaria II"/>
    <n v="3.2"/>
    <s v="FAVORABLE"/>
    <n v="2.9"/>
    <s v="FAVORABLE"/>
    <n v="89"/>
    <n v="15"/>
    <s v="16.9"/>
  </r>
  <r>
    <s v="2018-19"/>
    <n v="1"/>
    <x v="11"/>
    <s v="GRADO EN ENFERMERÍA"/>
    <s v="ENFERMERÍA"/>
    <s v="16542573F"/>
    <n v="1080"/>
    <s v="RUIZ DE VIÑASPRE HERNÁNDEZ, REGINA"/>
    <n v="334"/>
    <s v="Enfermería ciclo vital: enfermería materno infantil"/>
    <n v="2.9"/>
    <s v="FAVORABLE"/>
    <n v="2.9"/>
    <s v="FAVORABLE"/>
    <n v="85"/>
    <n v="13"/>
    <s v="15.3"/>
  </r>
  <r>
    <s v="2018-19"/>
    <n v="1"/>
    <x v="11"/>
    <s v="GRADO EN ENFERMERÍA"/>
    <s v="DERECHO"/>
    <s v="16583134L"/>
    <n v="1081"/>
    <s v="SANTOLALLA ARNEDO, IVAN"/>
    <n v="335"/>
    <s v="Ética y legislación"/>
    <n v="4.9000000000000004"/>
    <s v="EXCELENTE"/>
    <n v="5"/>
    <s v="EXCELENTE"/>
    <n v="82"/>
    <n v="12"/>
    <s v="14.6"/>
  </r>
  <r>
    <s v="2018-19"/>
    <n v="1"/>
    <x v="11"/>
    <s v="GRADO EN ENFERMERÍA"/>
    <s v="ENFERMERÍA"/>
    <s v="16528199P"/>
    <n v="897"/>
    <s v="PISERRA BOLAÑOS, CARLOS JOSÉ"/>
    <n v="757"/>
    <s v="Anatomía humana"/>
    <n v="4"/>
    <s v="MUY FAVORABLE"/>
    <n v="4"/>
    <s v="MUY FAVORABLE"/>
    <n v="84"/>
    <n v="19"/>
    <s v="22.6"/>
  </r>
  <r>
    <s v="2018-19"/>
    <n v="1"/>
    <x v="11"/>
    <s v="GRADO EN ENFERMERÍA"/>
    <s v="ENFERMERÍA"/>
    <s v="16585796J"/>
    <n v="1033"/>
    <s v="MIRPURI MERINO, EDUARDO"/>
    <n v="757"/>
    <s v="Anatomía humana"/>
    <n v="3.5"/>
    <s v="MUY FAVORABLE"/>
    <n v="3.6"/>
    <s v="MUY FAVORABLE"/>
    <n v="84"/>
    <n v="18"/>
    <s v="21.4"/>
  </r>
  <r>
    <s v="2018-19"/>
    <n v="1"/>
    <x v="11"/>
    <s v="GRADO EN ENFERMERÍA"/>
    <s v="ENFERMERÍA"/>
    <s v="16573450H"/>
    <n v="1113"/>
    <s v="OCHOA CALLEJERO, LAURA"/>
    <n v="757"/>
    <s v="Anatomía humana"/>
    <n v="3"/>
    <s v="FAVORABLE"/>
    <n v="2.7"/>
    <s v="FAVORABLE"/>
    <n v="84"/>
    <n v="16"/>
    <n v="19"/>
  </r>
  <r>
    <s v="2018-19"/>
    <n v="1"/>
    <x v="11"/>
    <s v="GRADO EN ENFERMERÍA"/>
    <s v="ENFERMERÍA"/>
    <s v="16533240N"/>
    <n v="998"/>
    <s v="OTEO REVUELTA, JOSÉ ANTONIO"/>
    <n v="758"/>
    <s v="Fisiología I"/>
    <n v="3.4"/>
    <s v="MUY FAVORABLE"/>
    <n v="3.4"/>
    <s v="MUY FAVORABLE"/>
    <n v="81"/>
    <n v="16"/>
    <s v="19.8"/>
  </r>
  <r>
    <s v="2018-19"/>
    <n v="1"/>
    <x v="11"/>
    <s v="GRADO EN ENFERMERÍA"/>
    <s v="ENFERMERÍA"/>
    <s v="16576873Z"/>
    <n v="999"/>
    <s v="PÉREZ MATUTE, CARMEN PATRICIA"/>
    <n v="758"/>
    <s v="Fisiología I"/>
    <n v="4.3"/>
    <s v="EXCELENTE"/>
    <n v="4.4000000000000004"/>
    <s v="EXCELENTE"/>
    <n v="81"/>
    <n v="19"/>
    <s v="23.5"/>
  </r>
  <r>
    <s v="2018-19"/>
    <n v="1"/>
    <x v="11"/>
    <s v="GRADO EN ENFERMERÍA"/>
    <s v="ENFERMERÍA"/>
    <s v="16610730S"/>
    <n v="1111"/>
    <s v="GARCÍA ÁLVAREZ, LARA MARÍA"/>
    <n v="758"/>
    <s v="Fisiología I"/>
    <n v="4.5999999999999996"/>
    <s v="EXCELENTE"/>
    <n v="4.5999999999999996"/>
    <s v="EXCELENTE"/>
    <n v="81"/>
    <n v="20"/>
    <s v="24.7"/>
  </r>
  <r>
    <s v="2018-19"/>
    <n v="1"/>
    <x v="11"/>
    <s v="GRADO EN ENFERMERÍA"/>
    <s v="CIENCIAS DE LA EDUCACIÓN"/>
    <s v="16591524Z"/>
    <n v="996"/>
    <s v="IBAÑEZ GÓMEZ, DIANA"/>
    <n v="759"/>
    <s v="Psicología I"/>
    <n v="4"/>
    <s v="MUY FAVORABLE"/>
    <n v="3.7"/>
    <s v="MUY FAVORABLE"/>
    <n v="83"/>
    <n v="15"/>
    <s v="18.1"/>
  </r>
  <r>
    <s v="2018-19"/>
    <n v="1"/>
    <x v="11"/>
    <s v="GRADO EN ENFERMERÍA"/>
    <s v="MATEMÁTICAS Y COMPUTACIÓN"/>
    <s v="77566977Y"/>
    <n v="1112"/>
    <s v="LÓPEZ GÓMEZ, ROSARIO"/>
    <n v="760"/>
    <s v="Informática"/>
    <n v="4.4000000000000004"/>
    <s v="EXCELENTE"/>
    <n v="4.5"/>
    <s v="EXCELENTE"/>
    <n v="74"/>
    <n v="13"/>
    <s v="17.6"/>
  </r>
  <r>
    <s v="2018-19"/>
    <n v="1"/>
    <x v="11"/>
    <s v="GRADO EN ENFERMERÍA"/>
    <s v="ENFERMERÍA"/>
    <s v="16546911K"/>
    <n v="912"/>
    <s v="MARÍN PALACIOS, MARIA BELÉN"/>
    <n v="763"/>
    <s v="Fundamentos de enfermería"/>
    <n v="4.3"/>
    <s v="EXCELENTE"/>
    <n v="4.0999999999999996"/>
    <s v="MUY FAVORABLE"/>
    <n v="77"/>
    <n v="23"/>
    <s v="29.9"/>
  </r>
  <r>
    <s v="2018-19"/>
    <n v="1"/>
    <x v="11"/>
    <s v="GRADO EN ENFERMERÍA"/>
    <s v="ENFERMERÍA"/>
    <s v="30603224E"/>
    <n v="1099"/>
    <s v="RIVERA SÁNZ, FÉLIX"/>
    <n v="763"/>
    <s v="Fundamentos de enfermería"/>
    <n v="4.9000000000000004"/>
    <s v="EXCELENTE"/>
    <n v="4.8"/>
    <s v="EXCELENTE"/>
    <n v="77"/>
    <n v="19"/>
    <s v="24.7"/>
  </r>
  <r>
    <s v="2018-19"/>
    <n v="1"/>
    <x v="11"/>
    <s v="GRADO EN ENFERMERÍA"/>
    <s v="ENFERMERÍA"/>
    <s v="16513130G"/>
    <n v="1209"/>
    <s v="MARTÍNEZ SÁENZ, Mª SOLEDAD"/>
    <n v="763"/>
    <s v="Fundamentos de enfermería"/>
    <n v="3.7"/>
    <s v="MUY FAVORABLE"/>
    <n v="3.3"/>
    <s v="FAVORABLE"/>
    <n v="77"/>
    <n v="13"/>
    <s v="16.9"/>
  </r>
  <r>
    <s v="2018-19"/>
    <n v="1"/>
    <x v="11"/>
    <s v="GRADO EN ENFERMERÍA"/>
    <s v="ENFERMERÍA"/>
    <s v="10586887X"/>
    <n v="914"/>
    <s v="MINGUEZ ARIAS, JORGE"/>
    <n v="854"/>
    <s v="Enfermería comunitaria III"/>
    <n v="3.6"/>
    <s v="MUY FAVORABLE"/>
    <n v="3.7"/>
    <s v="MUY FAVORABLE"/>
    <n v="70"/>
    <n v="6"/>
    <s v="8.6"/>
  </r>
  <r>
    <s v="2018-19"/>
    <n v="1"/>
    <x v="11"/>
    <s v="GRADO EN ENFERMERÍA"/>
    <s v="ENFERMERÍA"/>
    <s v="16551600H"/>
    <n v="1216"/>
    <s v="JODRÁ ESTEBAN, BLANCA"/>
    <n v="855"/>
    <s v="Fundamentos de gestión enfermería"/>
    <n v="4"/>
    <s v="MUY FAVORABLE"/>
    <n v="4.0999999999999996"/>
    <s v="MUY FAVORABLE"/>
    <n v="76"/>
    <n v="7"/>
    <s v="9.2"/>
  </r>
  <r>
    <s v="2018-19"/>
    <n v="1"/>
    <x v="11"/>
    <s v="GRADO EN ENFERMERÍA"/>
    <s v="ENFERMERÍA"/>
    <s v="16518315Z"/>
    <n v="908"/>
    <s v="GIL HERVIAS, Mª ÁNGELES"/>
    <n v="864"/>
    <s v="Emergencia y catástrofes"/>
    <n v="3.4"/>
    <s v="MUY FAVORABLE"/>
    <n v="3.4"/>
    <s v="MUY FAVORABLE"/>
    <n v="26"/>
    <n v="5"/>
    <s v="19.2"/>
  </r>
  <r>
    <s v="2018-19"/>
    <n v="1"/>
    <x v="11"/>
    <s v="GRADO EN ENFERMERÍA"/>
    <s v="ENFERMERÍA"/>
    <s v="13760433Q"/>
    <n v="921"/>
    <s v="TEJA RUIZ, BASILIO"/>
    <n v="864"/>
    <s v="Emergencia y catástrofes"/>
    <n v="4.5"/>
    <s v="EXCELENTE"/>
    <n v="4.5999999999999996"/>
    <s v="EXCELENTE"/>
    <n v="26"/>
    <n v="7"/>
    <s v="26.9"/>
  </r>
  <r>
    <s v="2018-19"/>
    <n v="1"/>
    <x v="11"/>
    <s v="GRADO EN ENFERMERÍA"/>
    <s v="FILOLOGÍAS MODERNAS"/>
    <s v="32877122W"/>
    <n v="943"/>
    <s v="CANGA ALONSO, ANDRÉS"/>
    <n v="865"/>
    <s v="Inglés técnico"/>
    <n v="4.5"/>
    <s v="EXCELENTE"/>
    <n v="4.5999999999999996"/>
    <s v="EXCELENTE"/>
    <n v="25"/>
    <n v="10"/>
    <n v="40"/>
  </r>
  <r>
    <s v="2018-19"/>
    <n v="1"/>
    <x v="11"/>
    <s v="GRADO EN ENFERMERÍA"/>
    <s v="ENFERMERÍA"/>
    <s v="25133235P"/>
    <n v="909"/>
    <s v="IRUZUBIETA BARRAGAN, FRANCISCO JAVIER"/>
    <n v="866"/>
    <s v="Salud y drogodependencia"/>
    <n v="4.5"/>
    <s v="EXCELENTE"/>
    <n v="4.5"/>
    <s v="EXCELENTE"/>
    <n v="8"/>
    <n v="2"/>
    <n v="25"/>
  </r>
  <r>
    <s v="2018-19"/>
    <n v="1"/>
    <x v="11"/>
    <s v="GRADO EN ENFERMERÍA"/>
    <s v="DERECHO"/>
    <s v="16583134L"/>
    <n v="1081"/>
    <s v="SANTOLALLA ARNEDO, IVAN"/>
    <n v="868"/>
    <s v="Calidad de los cuidados"/>
    <n v="5"/>
    <s v="EXCELENTE"/>
    <n v="5"/>
    <s v="EXCELENTE"/>
    <n v="25"/>
    <n v="3"/>
    <n v="12"/>
  </r>
  <r>
    <s v="2018-19"/>
    <n v="1"/>
    <x v="11"/>
    <s v="GRADO EN ENFERMERÍA"/>
    <s v="ENFERMERÍA"/>
    <s v="30603224E"/>
    <n v="1099"/>
    <s v="RIVERA SÁNZ, FÉLIX"/>
    <n v="868"/>
    <s v="Calidad de los cuidados"/>
    <n v="4.9000000000000004"/>
    <s v="EXCELENTE"/>
    <n v="5"/>
    <s v="EXCELENTE"/>
    <n v="25"/>
    <n v="3"/>
    <n v="12"/>
  </r>
  <r>
    <s v="2018-19"/>
    <n v="1"/>
    <x v="11"/>
    <s v="GRADO EN ENFERMERÍA"/>
    <s v="ENFERMERÍA"/>
    <s v="16598348F"/>
    <n v="1097"/>
    <s v="GARRASTACHU ZUMARÁN, Mª PUY"/>
    <n v="873"/>
    <s v="Diagnóstico por imagen. Cuidados enfermeros."/>
    <n v="4.2"/>
    <s v="EXCELENTE"/>
    <n v="4.4000000000000004"/>
    <s v="EXCELENTE"/>
    <n v="67"/>
    <n v="5"/>
    <s v="7.5"/>
  </r>
  <r>
    <s v="2018-19"/>
    <n v="1"/>
    <x v="11"/>
    <s v="GRADO EN ENFERMERÍA"/>
    <s v="ENFERMERÍA"/>
    <s v="20198741A"/>
    <n v="1143"/>
    <s v="DELGADO BOLTON, ROBERTO CARLOS"/>
    <n v="873"/>
    <s v="Diagnóstico por imagen. Cuidados enfermeros."/>
    <n v="3.9"/>
    <s v="MUY FAVORABLE"/>
    <n v="3.8"/>
    <s v="MUY FAVORABLE"/>
    <n v="67"/>
    <n v="4"/>
    <n v="6"/>
  </r>
  <r>
    <s v="2018-19"/>
    <n v="1"/>
    <x v="12"/>
    <s v="Grado en Estudios Ingleses"/>
    <s v="FILOLOGÍAS MODERNAS"/>
    <s v="16568247J"/>
    <n v="295"/>
    <s v="PÉREZ HERNÁNDEZ, MARÍA LORENA"/>
    <n v="339"/>
    <s v="Semántica de la lengua inglesa"/>
    <n v="4.9000000000000004"/>
    <s v="EXCELENTE"/>
    <n v="4.9000000000000004"/>
    <s v="EXCELENTE"/>
    <n v="21"/>
    <n v="11"/>
    <s v="52.4"/>
  </r>
  <r>
    <s v="2018-19"/>
    <n v="1"/>
    <x v="12"/>
    <s v="Grado en Estudios Ingleses"/>
    <s v="FILOLOGÍAS MODERNAS"/>
    <s v="13748929N"/>
    <n v="61"/>
    <s v="VILLAR FLOR, CARLOS JOSÉ"/>
    <n v="340"/>
    <s v="Literatura inglesa II"/>
    <n v="3.3"/>
    <s v="FAVORABLE"/>
    <n v="3"/>
    <s v="FAVORABLE"/>
    <n v="23"/>
    <n v="6"/>
    <s v="26.1"/>
  </r>
  <r>
    <s v="2018-19"/>
    <n v="1"/>
    <x v="12"/>
    <s v="Grado en Estudios Ingleses"/>
    <s v="FILOLOGÍAS MODERNAS"/>
    <s v="16570999M"/>
    <n v="298"/>
    <s v="TERRAZAS GALLEGO, MELANIA"/>
    <n v="340"/>
    <s v="Literatura inglesa II"/>
    <n v="4.5"/>
    <s v="EXCELENTE"/>
    <n v="4.5999999999999996"/>
    <s v="EXCELENTE"/>
    <n v="23"/>
    <n v="8"/>
    <n v="0.34782608695652173"/>
  </r>
  <r>
    <s v="2018-19"/>
    <n v="1"/>
    <x v="12"/>
    <s v="Grado en Estudios Ingleses"/>
    <s v="FILOLOGÍAS MODERNAS"/>
    <s v="16539110V"/>
    <n v="217"/>
    <s v="HERNÁEZ LERENA, MARÍA JESÚS"/>
    <n v="342"/>
    <s v="Idioma moderno VII: inglés"/>
    <n v="3.8"/>
    <s v="MUY FAVORABLE"/>
    <n v="4"/>
    <s v="MUY FAVORABLE"/>
    <n v="12"/>
    <n v="3"/>
    <n v="25"/>
  </r>
  <r>
    <s v="2018-19"/>
    <n v="1"/>
    <x v="12"/>
    <s v="Grado en Estudios Ingleses"/>
    <s v="FILOLOGÍAS MODERNAS"/>
    <s v="17718016N"/>
    <n v="334"/>
    <s v="MARTÍN ARISTA, FRANCISCO J."/>
    <n v="342"/>
    <s v="Idioma moderno VII: inglés"/>
    <n v="3.4"/>
    <s v="MUY FAVORABLE"/>
    <n v="3"/>
    <s v="FAVORABLE"/>
    <n v="12"/>
    <n v="3"/>
    <n v="25"/>
  </r>
  <r>
    <s v="2018-19"/>
    <n v="1"/>
    <x v="12"/>
    <s v="Grado en Estudios Ingleses"/>
    <s v="FILOLOGÍAS MODERNAS"/>
    <s v="16570961J"/>
    <n v="492"/>
    <s v="CABELLO ANDRÉS, NURIA"/>
    <n v="343"/>
    <s v="Literatura europea"/>
    <n v="4"/>
    <s v="MUY FAVORABLE"/>
    <n v="4.2"/>
    <s v="EXCELENTE"/>
    <n v="14"/>
    <n v="5"/>
    <s v="35.7"/>
  </r>
  <r>
    <s v="2018-19"/>
    <n v="1"/>
    <x v="12"/>
    <s v="Grado en Estudios Ingleses"/>
    <s v="FILOLOGÍAS MODERNAS"/>
    <s v="17718016N"/>
    <n v="334"/>
    <s v="MARTÍN ARISTA, FRANCISCO J."/>
    <n v="344"/>
    <s v="Diacronía y tipología de la lengua inglesa"/>
    <n v="2.6"/>
    <s v="FAVORABLE"/>
    <n v="2.5"/>
    <s v="DESFAVORABLE"/>
    <n v="14"/>
    <n v="4"/>
    <s v="28.6"/>
  </r>
  <r>
    <s v="2018-19"/>
    <n v="1"/>
    <x v="12"/>
    <s v="Grado en Estudios Ingleses"/>
    <s v="FILOLOGÍAS MODERNAS"/>
    <s v="72132561F"/>
    <n v="837"/>
    <s v="TORRE ALONSO, ROBERTO"/>
    <n v="344"/>
    <s v="Diacronía y tipología de la lengua inglesa"/>
    <n v="3.9"/>
    <s v="MUY FAVORABLE"/>
    <n v="4.4000000000000004"/>
    <s v="EXCELENTE"/>
    <n v="14"/>
    <n v="5"/>
    <s v="35.7"/>
  </r>
  <r>
    <s v="2018-19"/>
    <n v="1"/>
    <x v="12"/>
    <s v="Grado en Estudios Ingleses"/>
    <s v="FILOLOGÍAS MODERNAS"/>
    <s v="16539110V"/>
    <n v="217"/>
    <s v="HERNÁEZ LERENA, MARÍA JESÚS"/>
    <n v="345"/>
    <s v="Literatura norteamericana"/>
    <n v="3.4"/>
    <s v="MUY FAVORABLE"/>
    <n v="3.5"/>
    <s v="MUY FAVORABLE"/>
    <n v="13"/>
    <n v="4"/>
    <s v="30.8"/>
  </r>
  <r>
    <s v="2018-19"/>
    <n v="1"/>
    <x v="12"/>
    <s v="Grado en Estudios Ingleses"/>
    <s v="FILOLOGÍAS MODERNAS"/>
    <s v="16570999M"/>
    <n v="298"/>
    <s v="TERRAZAS GALLEGO, MELANIA"/>
    <n v="352"/>
    <s v="Etnicidad, clase y género en la literatura en lengua inglesa"/>
    <n v="4.2"/>
    <s v="EXCELENTE"/>
    <n v="4"/>
    <s v="MUY FAVORABLE"/>
    <n v="6"/>
    <n v="4"/>
    <s v="66.7"/>
  </r>
  <r>
    <s v="2018-19"/>
    <n v="1"/>
    <x v="12"/>
    <s v="Grado en Estudios Ingleses"/>
    <s v="FILOLOGÍAS MODERNAS"/>
    <s v="47106053Y"/>
    <n v="1276"/>
    <s v="FIDALGO ALLO, LUISA"/>
    <n v="353"/>
    <s v="Adquisición del inglés como lengua extranjera"/>
    <n v="4.7"/>
    <s v="EXCELENTE"/>
    <n v="5"/>
    <s v="EXCELENTE"/>
    <n v="7"/>
    <n v="2"/>
    <s v="28.6"/>
  </r>
  <r>
    <s v="2018-19"/>
    <n v="1"/>
    <x v="12"/>
    <s v="Grado en Estudios Ingleses"/>
    <s v="FILOLOGÍAS MODERNAS"/>
    <s v="16615201R"/>
    <n v="1182"/>
    <s v="VEA ESCARZA, RAQUEL"/>
    <n v="474"/>
    <s v="Idioma moderno V: inglés"/>
    <n v="5"/>
    <s v="EXCELENTE"/>
    <n v="5"/>
    <s v="EXCELENTE"/>
    <n v="20"/>
    <n v="6"/>
    <n v="30"/>
  </r>
  <r>
    <s v="2018-19"/>
    <n v="1"/>
    <x v="12"/>
    <s v="Grado en Estudios Ingleses"/>
    <s v="FILOLOGÍAS MODERNAS"/>
    <s v="09398535E"/>
    <n v="29"/>
    <s v="DÍAZ CUESTA, JOSÉ"/>
    <n v="486"/>
    <s v="Cine y literatura"/>
    <n v="4.8"/>
    <s v="EXCELENTE"/>
    <n v="5"/>
    <s v="EXCELENTE"/>
    <n v="19"/>
    <n v="5"/>
    <s v="26.3"/>
  </r>
  <r>
    <s v="2018-19"/>
    <n v="1"/>
    <x v="12"/>
    <s v="Grado en Estudios Ingleses"/>
    <s v="FILOLOGÍAS HISPÁNICA Y CLÁSICAS"/>
    <s v="16529085C"/>
    <n v="186"/>
    <s v="SÁNCHEZ SALAS, BERNARDO"/>
    <n v="486"/>
    <s v="Cine y literatura"/>
    <n v="4.7"/>
    <s v="EXCELENTE"/>
    <n v="4.7"/>
    <s v="EXCELENTE"/>
    <n v="19"/>
    <n v="7"/>
    <s v="36.8"/>
  </r>
  <r>
    <s v="2018-19"/>
    <n v="1"/>
    <x v="12"/>
    <s v="Grado en Estudios Ingleses"/>
    <s v="FILOLOGÍAS MODERNAS"/>
    <s v="16498683R"/>
    <n v="125"/>
    <s v="JIMÉNEZ CATALÁN, ROSA MARÍA"/>
    <n v="487"/>
    <s v="Lingüística aplicada"/>
    <n v="3.4"/>
    <s v="MUY FAVORABLE"/>
    <n v="3"/>
    <s v="FAVORABLE"/>
    <n v="19"/>
    <n v="8"/>
    <s v="42.1"/>
  </r>
  <r>
    <s v="2018-19"/>
    <n v="1"/>
    <x v="12"/>
    <s v="Grado en Estudios Ingleses"/>
    <s v="FILOLOGÍAS MODERNAS"/>
    <s v="16626763V"/>
    <n v="1197"/>
    <s v="OJANGUREN López, ANA ELVIRA"/>
    <n v="743"/>
    <s v="Idioma moderno I: Inglés"/>
    <n v="3.7"/>
    <s v="MUY FAVORABLE"/>
    <n v="3.6"/>
    <s v="MUY FAVORABLE"/>
    <n v="24"/>
    <n v="10"/>
    <s v="41.7"/>
  </r>
  <r>
    <s v="2018-19"/>
    <n v="1"/>
    <x v="12"/>
    <s v="Grado en Estudios Ingleses"/>
    <s v="FILOLOGÍAS MODERNAS"/>
    <s v="16593055G"/>
    <n v="1221"/>
    <s v="NOVO URRACA, CARMEN"/>
    <n v="743"/>
    <s v="Idioma moderno I: Inglés"/>
    <n v="4.7"/>
    <s v="EXCELENTE"/>
    <n v="5"/>
    <s v="EXCELENTE"/>
    <n v="24"/>
    <n v="6"/>
    <n v="25"/>
  </r>
  <r>
    <s v="2018-19"/>
    <n v="1"/>
    <x v="12"/>
    <s v="Grado en Estudios Ingleses"/>
    <s v="FILOLOGÍAS MODERNAS"/>
    <s v="75147826H"/>
    <n v="1325"/>
    <s v="GÓMEZ JIMÉNEZ, EVA MARÍA"/>
    <n v="743"/>
    <s v="Idioma moderno I: Inglés"/>
    <n v="3.1"/>
    <s v="FAVORABLE"/>
    <n v="3.3"/>
    <s v="FAVORABLE"/>
    <n v="24"/>
    <n v="3"/>
    <s v="12.5"/>
  </r>
  <r>
    <s v="2018-19"/>
    <n v="1"/>
    <x v="12"/>
    <s v="Grado en Estudios Ingleses"/>
    <s v="FILOLOGÍAS MODERNAS"/>
    <s v="16583327M"/>
    <n v="575"/>
    <s v="FLORES MORENO, CRISTINA"/>
    <n v="749"/>
    <s v="Idioma moderno III (inglés)"/>
    <n v="4.0999999999999996"/>
    <s v="MUY FAVORABLE"/>
    <n v="3.7"/>
    <s v="MUY FAVORABLE"/>
    <n v="23"/>
    <n v="7"/>
    <s v="30.4"/>
  </r>
  <r>
    <s v="2018-19"/>
    <n v="1"/>
    <x v="12"/>
    <s v="Grado en Estudios Ingleses"/>
    <s v="FILOLOGÍAS HISPÁNICA Y CLÁSICAS"/>
    <s v="72801386S"/>
    <n v="1242"/>
    <s v="SAINZ BARIAIN, ISABEL"/>
    <n v="767"/>
    <s v="Introducción a la literatura española"/>
    <n v="4.5999999999999996"/>
    <s v="EXCELENTE"/>
    <n v="4.7"/>
    <s v="EXCELENTE"/>
    <n v="26"/>
    <n v="6"/>
    <s v="23.1"/>
  </r>
  <r>
    <s v="2018-19"/>
    <n v="1"/>
    <x v="12"/>
    <s v="Grado en Estudios Ingleses"/>
    <s v="FILOLOGÍAS MODERNAS"/>
    <s v="16535879Y"/>
    <n v="206"/>
    <s v="IÑARREA HERAS, IGNACIO"/>
    <n v="769"/>
    <s v="Segundo idioma moderno I: francés"/>
    <n v="3.2"/>
    <s v="FAVORABLE"/>
    <n v="3.4"/>
    <s v="MUY FAVORABLE"/>
    <n v="27"/>
    <n v="5"/>
    <s v="18.5"/>
  </r>
  <r>
    <s v="2018-19"/>
    <n v="1"/>
    <x v="12"/>
    <s v="Grado en Estudios Ingleses"/>
    <s v="FILOLOGÍAS MODERNAS"/>
    <s v="X4135783S"/>
    <n v="1343"/>
    <s v="VIEL -, ANITA JOCELYNE MARIE"/>
    <n v="769"/>
    <s v="Segundo idioma moderno I: francés"/>
    <n v="3.3"/>
    <s v="FAVORABLE"/>
    <n v="3.5"/>
    <s v="MUY FAVORABLE"/>
    <n v="13"/>
    <n v="6"/>
    <s v="46.2"/>
  </r>
  <r>
    <s v="2018-19"/>
    <n v="1"/>
    <x v="12"/>
    <s v="Grado en Estudios Ingleses"/>
    <s v="FILOLOGÍAS HISPÁNICA Y CLÁSICAS"/>
    <s v="70865948G"/>
    <n v="396"/>
    <s v="FASLA FERNÁNDEZ, DALILA"/>
    <n v="770"/>
    <s v="Teoría del lenguaje"/>
    <n v="2.6"/>
    <s v="FAVORABLE"/>
    <n v="2.2999999999999998"/>
    <s v="DESFAVORABLE"/>
    <n v="33"/>
    <n v="11"/>
    <s v="33.3"/>
  </r>
  <r>
    <s v="2018-19"/>
    <n v="1"/>
    <x v="12"/>
    <s v="Grado en Estudios Ingleses"/>
    <s v="FILOLOGÍAS MODERNAS"/>
    <s v="16535879Y"/>
    <n v="206"/>
    <s v="IÑARREA HERAS, IGNACIO"/>
    <n v="774"/>
    <s v="Segundo idioma moderno III: francés"/>
    <n v="4.3"/>
    <s v="EXCELENTE"/>
    <n v="4.0999999999999996"/>
    <s v="MUY FAVORABLE"/>
    <n v="24"/>
    <n v="9"/>
    <s v="37.5"/>
  </r>
  <r>
    <s v="2018-19"/>
    <n v="1"/>
    <x v="12"/>
    <s v="Grado en Estudios Ingleses"/>
    <s v="FILOLOGÍAS MODERNAS"/>
    <s v="72132561F"/>
    <n v="837"/>
    <s v="TORRE ALONSO, ROBERTO"/>
    <n v="775"/>
    <s v="Morfología y sintaxis de la lengua inglesa"/>
    <n v="4.0999999999999996"/>
    <s v="MUY FAVORABLE"/>
    <n v="3.8"/>
    <s v="MUY FAVORABLE"/>
    <n v="30"/>
    <n v="10"/>
    <s v="33.3"/>
  </r>
  <r>
    <s v="2018-19"/>
    <n v="1"/>
    <x v="12"/>
    <s v="Grado en Estudios Ingleses"/>
    <s v="FILOLOGÍAS HISPÁNICA Y CLÁSICAS"/>
    <s v="16595315X"/>
    <n v="706"/>
    <s v="GARCÍA ANDREVA, FERNANDO"/>
    <n v="789"/>
    <s v="Norma y uso del español actual"/>
    <n v="4.3"/>
    <s v="EXCELENTE"/>
    <n v="4.5999999999999996"/>
    <s v="EXCELENTE"/>
    <n v="26"/>
    <n v="13"/>
    <n v="0.5"/>
  </r>
  <r>
    <s v="2018-19"/>
    <n v="1"/>
    <x v="12"/>
    <s v="Grado en Estudios Ingleses"/>
    <s v="FILOLOGÍAS HISPÁNICA Y CLÁSICAS"/>
    <s v="16620640N"/>
    <n v="1217"/>
    <s v="LAS HERAS CALVO, MIGUEL"/>
    <n v="789"/>
    <s v="Norma y uso del español actual"/>
    <n v="4.5"/>
    <s v="EXCELENTE"/>
    <n v="4.5999999999999996"/>
    <s v="EXCELENTE"/>
    <n v="26"/>
    <n v="5"/>
    <s v="19.2"/>
  </r>
  <r>
    <s v="2018-19"/>
    <n v="1"/>
    <x v="12"/>
    <s v="Grado en Estudios Ingleses"/>
    <s v="CIENCIAS HUMANAS"/>
    <s v="16592004B"/>
    <n v="832"/>
    <s v="ITURRIAGA BARCO, DIEGO"/>
    <n v="790"/>
    <s v="Introducción a la historia y la historiografía"/>
    <n v="4.9000000000000004"/>
    <s v="EXCELENTE"/>
    <n v="4.9000000000000004"/>
    <s v="EXCELENTE"/>
    <n v="23"/>
    <n v="11"/>
    <s v="47.8"/>
  </r>
  <r>
    <s v="2018-19"/>
    <n v="1"/>
    <x v="12"/>
    <s v="Grado en Estudios Ingleses"/>
    <s v="FILOLOGÍAS HISPÁNICA Y CLÁSICAS"/>
    <s v="16519554B"/>
    <n v="170"/>
    <s v="MURO MUNILLA, MIGUEL ANGEL"/>
    <n v="791"/>
    <s v="Teoría de la literatura"/>
    <n v="4.5999999999999996"/>
    <s v="EXCELENTE"/>
    <n v="4.7"/>
    <s v="EXCELENTE"/>
    <n v="24"/>
    <n v="6"/>
    <n v="25"/>
  </r>
  <r>
    <s v="2018-19"/>
    <n v="1"/>
    <x v="12"/>
    <s v="Grado en Estudios Ingleses"/>
    <s v="FILOLOGÍAS MODERNAS"/>
    <s v="16557120H"/>
    <n v="269"/>
    <s v="ASENSIO ARÓSTEGUI, MARÍA DEL MAR"/>
    <n v="791"/>
    <s v="Teoría de la literatura"/>
    <n v="3.9"/>
    <s v="MUY FAVORABLE"/>
    <n v="3.6"/>
    <s v="MUY FAVORABLE"/>
    <n v="24"/>
    <n v="7"/>
    <s v="29.2"/>
  </r>
  <r>
    <s v="2018-19"/>
    <n v="1"/>
    <x v="13"/>
    <s v="GRADO EN GEOGRAFÍA E HISTORIA"/>
    <s v="CIENCIAS HUMANAS"/>
    <s v="16604672Y"/>
    <n v="877"/>
    <s v="VIGUERA RUIZ, REBECA"/>
    <n v="359"/>
    <s v="Historia contemporánea I"/>
    <n v="4.4000000000000004"/>
    <s v="EXCELENTE"/>
    <n v="4.4000000000000004"/>
    <s v="EXCELENTE"/>
    <n v="18"/>
    <n v="10"/>
    <s v="55.6"/>
  </r>
  <r>
    <s v="2018-19"/>
    <n v="1"/>
    <x v="13"/>
    <s v="GRADO EN GEOGRAFÍA E HISTORIA"/>
    <s v="CIENCIAS HUMANAS"/>
    <s v="00410009B"/>
    <n v="843"/>
    <s v="IGUACEL DE LA DE LA CRUZ, MARÍA DEL PILAR"/>
    <n v="360"/>
    <s v="Historia de la antiguedad en España"/>
    <n v="3.7"/>
    <s v="MUY FAVORABLE"/>
    <n v="3.8"/>
    <s v="MUY FAVORABLE"/>
    <n v="17"/>
    <n v="12"/>
    <s v="70.6"/>
  </r>
  <r>
    <s v="2018-19"/>
    <n v="1"/>
    <x v="13"/>
    <s v="GRADO EN GEOGRAFÍA E HISTORIA"/>
    <s v="CIENCIAS HUMANAS"/>
    <s v="16544594G"/>
    <n v="938"/>
    <s v="SÁENZ RODRÍGUEZ, MINERVA"/>
    <n v="361"/>
    <s v="Historia del arte I"/>
    <n v="3.2"/>
    <s v="FAVORABLE"/>
    <n v="2.9"/>
    <s v="FAVORABLE"/>
    <n v="17"/>
    <n v="11"/>
    <s v="64.7"/>
  </r>
  <r>
    <s v="2018-19"/>
    <n v="1"/>
    <x v="13"/>
    <s v="GRADO EN GEOGRAFÍA E HISTORIA"/>
    <s v="CIENCIAS HUMANAS"/>
    <s v="20170417S"/>
    <n v="1017"/>
    <s v="FANO MARTÍNEZ, MIGUEL ÁNGEL"/>
    <n v="362"/>
    <s v="Prehistoria de la Península Ibérica"/>
    <n v="4.3"/>
    <s v="EXCELENTE"/>
    <n v="4.7"/>
    <s v="EXCELENTE"/>
    <n v="19"/>
    <n v="13"/>
    <s v="68.4"/>
  </r>
  <r>
    <s v="2018-19"/>
    <n v="1"/>
    <x v="13"/>
    <s v="GRADO EN GEOGRAFÍA E HISTORIA"/>
    <s v="CIENCIAS HUMANAS"/>
    <s v="16606836P"/>
    <n v="1009"/>
    <s v="LLORENTE ADÁN, JOSÉ ÁNGEL"/>
    <n v="368"/>
    <s v="Cartografía y representación gráfica"/>
    <n v="3.4"/>
    <s v="MUY FAVORABLE"/>
    <n v="3.4"/>
    <s v="MUY FAVORABLE"/>
    <n v="17"/>
    <n v="10"/>
    <s v="58.8"/>
  </r>
  <r>
    <s v="2018-19"/>
    <n v="1"/>
    <x v="13"/>
    <s v="GRADO EN GEOGRAFÍA E HISTORIA"/>
    <s v="CIENCIAS HUMANAS"/>
    <s v="16499934X"/>
    <n v="126"/>
    <s v="GÓMEZ URDÁÑEZ, JOSÉ LUIS"/>
    <n v="369"/>
    <s v="Historia de España moderna"/>
    <n v="4.5"/>
    <s v="EXCELENTE"/>
    <n v="4.5999999999999996"/>
    <s v="EXCELENTE"/>
    <n v="16"/>
    <n v="11"/>
    <s v="68.8"/>
  </r>
  <r>
    <s v="2018-19"/>
    <n v="1"/>
    <x v="13"/>
    <s v="GRADO EN GEOGRAFÍA E HISTORIA"/>
    <s v="CIENCIAS HUMANAS"/>
    <s v="13103464L"/>
    <n v="49"/>
    <s v="ÁLVAREZ BORGE, IGNACIO"/>
    <n v="372"/>
    <s v="Fuentes históricas de la Edad Media"/>
    <n v="4.9000000000000004"/>
    <s v="EXCELENTE"/>
    <n v="5"/>
    <s v="EXCELENTE"/>
    <n v="5"/>
    <n v="4"/>
    <n v="80"/>
  </r>
  <r>
    <s v="2018-19"/>
    <n v="1"/>
    <x v="13"/>
    <s v="GRADO EN GEOGRAFÍA E HISTORIA"/>
    <s v="CIENCIAS HUMANAS"/>
    <s v="13103464L"/>
    <n v="49"/>
    <s v="ÁLVAREZ BORGE, IGNACIO"/>
    <n v="373"/>
    <s v="Paleografía y diplomática"/>
    <n v="4.8"/>
    <s v="EXCELENTE"/>
    <n v="5"/>
    <s v="EXCELENTE"/>
    <n v="5"/>
    <n v="5"/>
    <n v="1"/>
  </r>
  <r>
    <s v="2018-19"/>
    <n v="1"/>
    <x v="13"/>
    <s v="GRADO EN GEOGRAFÍA E HISTORIA"/>
    <s v="CIENCIAS HUMANAS"/>
    <s v="72573678F"/>
    <n v="641"/>
    <s v="GOICOLEA JULIÁN, FRANCISCO JAVIER"/>
    <n v="373"/>
    <s v="Paleografía y diplomática"/>
    <n v="4.9000000000000004"/>
    <s v="EXCELENTE"/>
    <n v="5"/>
    <s v="EXCELENTE"/>
    <n v="5"/>
    <n v="4"/>
    <n v="80"/>
  </r>
  <r>
    <s v="2018-19"/>
    <n v="1"/>
    <x v="13"/>
    <s v="GRADO EN GEOGRAFÍA E HISTORIA"/>
    <s v="CIENCIAS HUMANAS"/>
    <s v="16536532S"/>
    <n v="207"/>
    <s v="CASTILLO PASCUAL, MARÍA JOSEFA"/>
    <n v="378"/>
    <s v="Arqueología"/>
    <n v="3.9"/>
    <s v="MUY FAVORABLE"/>
    <n v="4"/>
    <s v="MUY FAVORABLE"/>
    <n v="12"/>
    <n v="6"/>
    <n v="50"/>
  </r>
  <r>
    <s v="2018-19"/>
    <n v="1"/>
    <x v="13"/>
    <s v="GRADO EN GEOGRAFÍA E HISTORIA"/>
    <s v="CIENCIAS HUMANAS"/>
    <s v="33425722Y"/>
    <n v="1082"/>
    <s v="ANDUEZA UNANUA, Mª DEL PILAR"/>
    <n v="379"/>
    <s v="Patrimonio histórico-artístico I"/>
    <n v="4.9000000000000004"/>
    <s v="EXCELENTE"/>
    <n v="5"/>
    <s v="EXCELENTE"/>
    <n v="10"/>
    <n v="5"/>
    <n v="50"/>
  </r>
  <r>
    <s v="2018-19"/>
    <n v="1"/>
    <x v="13"/>
    <s v="GRADO EN GEOGRAFÍA E HISTORIA"/>
    <s v="CIENCIAS HUMANAS"/>
    <s v="16536532S"/>
    <n v="207"/>
    <s v="CASTILLO PASCUAL, MARÍA JOSEFA"/>
    <n v="380"/>
    <s v="Religiones antiguas mediterráneas"/>
    <n v="4.5"/>
    <s v="EXCELENTE"/>
    <n v="4.3"/>
    <s v="EXCELENTE"/>
    <n v="6"/>
    <n v="3"/>
    <n v="50"/>
  </r>
  <r>
    <s v="2018-19"/>
    <n v="1"/>
    <x v="13"/>
    <s v="GRADO EN GEOGRAFÍA E HISTORIA"/>
    <s v="CIENCIAS HUMANAS"/>
    <s v="16548322Y"/>
    <n v="551"/>
    <s v="PASCUAL BELLIDO, NURIA ESTHER"/>
    <n v="504"/>
    <s v="Geografía de España"/>
    <n v="3.9"/>
    <s v="MUY FAVORABLE"/>
    <n v="4.2"/>
    <s v="EXCELENTE"/>
    <n v="18"/>
    <n v="12"/>
    <s v="66.7"/>
  </r>
  <r>
    <s v="2018-19"/>
    <n v="1"/>
    <x v="13"/>
    <s v="GRADO EN GEOGRAFÍA E HISTORIA"/>
    <s v="CIENCIAS HUMANAS"/>
    <s v="29127998Q"/>
    <n v="1331"/>
    <s v="LÓPEZ VICENTE, MANUEL"/>
    <n v="504"/>
    <s v="Geografía de España"/>
    <n v="2.9"/>
    <s v="FAVORABLE"/>
    <n v="2.5"/>
    <s v="DESFAVORABLE"/>
    <n v="18"/>
    <n v="13"/>
    <s v="72.2"/>
  </r>
  <r>
    <s v="2018-19"/>
    <n v="1"/>
    <x v="13"/>
    <s v="GRADO EN GEOGRAFÍA E HISTORIA"/>
    <s v="CIENCIAS HUMANAS"/>
    <s v="25475404Y"/>
    <n v="1039"/>
    <s v="LANA-RENAULT MONREAL, NOEMÍ SOLANGE"/>
    <n v="507"/>
    <s v="Patrimonio natural"/>
    <n v="3.5"/>
    <s v="MUY FAVORABLE"/>
    <n v="3.2"/>
    <s v="FAVORABLE"/>
    <n v="17"/>
    <n v="9"/>
    <s v="52.9"/>
  </r>
  <r>
    <s v="2018-19"/>
    <n v="1"/>
    <x v="13"/>
    <s v="GRADO EN GEOGRAFÍA E HISTORIA"/>
    <s v="FILOLOGÍAS MODERNAS"/>
    <s v="16591198X"/>
    <n v="571"/>
    <s v="DÍEZ VELASCO, OLGA ISABEL"/>
    <n v="743"/>
    <s v="Idioma moderno I: Inglés"/>
    <n v="4"/>
    <s v="MUY FAVORABLE"/>
    <n v="4.3"/>
    <s v="EXCELENTE"/>
    <n v="25"/>
    <n v="3"/>
    <n v="12"/>
  </r>
  <r>
    <s v="2018-19"/>
    <n v="1"/>
    <x v="13"/>
    <s v="GRADO EN GEOGRAFÍA E HISTORIA"/>
    <s v="FILOLOGÍAS MODERNAS"/>
    <s v="16626817W"/>
    <n v="1301"/>
    <s v="GONZÁLEZ GARCÍA, JONATAN"/>
    <n v="743"/>
    <s v="Idioma moderno I: Inglés"/>
    <n v="3.9"/>
    <s v="MUY FAVORABLE"/>
    <n v="4"/>
    <s v="MUY FAVORABLE"/>
    <n v="25"/>
    <n v="3"/>
    <n v="12"/>
  </r>
  <r>
    <s v="2018-19"/>
    <n v="1"/>
    <x v="13"/>
    <s v="GRADO EN GEOGRAFÍA E HISTORIA"/>
    <s v="FILOLOGÍAS MODERNAS"/>
    <s v="09414088G"/>
    <n v="902"/>
    <s v="TABOADA FERRERO, CAROLINA"/>
    <n v="749"/>
    <s v="Idioma moderno III (inglés)"/>
    <n v="4.0999999999999996"/>
    <s v="MUY FAVORABLE"/>
    <n v="4.2"/>
    <s v="EXCELENTE"/>
    <n v="30"/>
    <n v="12"/>
    <n v="40"/>
  </r>
  <r>
    <s v="2018-19"/>
    <n v="1"/>
    <x v="13"/>
    <s v="GRADO EN GEOGRAFÍA E HISTORIA"/>
    <s v="FILOLOGÍAS MODERNAS"/>
    <s v="78758459L"/>
    <n v="1240"/>
    <s v="GARCÍA FERNÁNDEZ, LAURA"/>
    <n v="749"/>
    <s v="Idioma moderno III (inglés)"/>
    <n v="4.5"/>
    <s v="EXCELENTE"/>
    <n v="4.3"/>
    <s v="EXCELENTE"/>
    <n v="15"/>
    <n v="3"/>
    <n v="20"/>
  </r>
  <r>
    <s v="2018-19"/>
    <n v="1"/>
    <x v="13"/>
    <s v="GRADO EN GEOGRAFÍA E HISTORIA"/>
    <s v="FILOLOGÍAS MODERNAS"/>
    <s v="16641973R"/>
    <n v="1353"/>
    <s v="LOZANO PALACIO, INÉS"/>
    <n v="749"/>
    <s v="Idioma moderno III (inglés)"/>
    <n v="4.2"/>
    <s v="EXCELENTE"/>
    <n v="4.5"/>
    <s v="EXCELENTE"/>
    <n v="15"/>
    <n v="2"/>
    <s v="13.3"/>
  </r>
  <r>
    <s v="2018-19"/>
    <n v="1"/>
    <x v="13"/>
    <s v="GRADO EN GEOGRAFÍA E HISTORIA"/>
    <s v="FILOLOGÍAS HISPÁNICA Y CLÁSICAS"/>
    <s v="72801386S"/>
    <n v="1242"/>
    <s v="SAINZ BARIAIN, ISABEL"/>
    <n v="767"/>
    <s v="Introducción a la literatura española"/>
    <n v="3.5"/>
    <s v="MUY FAVORABLE"/>
    <n v="3.6"/>
    <s v="MUY FAVORABLE"/>
    <n v="23"/>
    <n v="8"/>
    <s v="34.8"/>
  </r>
  <r>
    <s v="2018-19"/>
    <n v="1"/>
    <x v="13"/>
    <s v="GRADO EN GEOGRAFÍA E HISTORIA"/>
    <s v="CIENCIAS HUMANAS"/>
    <s v="00410009B"/>
    <n v="843"/>
    <s v="IGUACEL DE LA DE LA CRUZ, MARÍA DEL PILAR"/>
    <n v="779"/>
    <s v="Historia de la Antigüedad I"/>
    <n v="4.7"/>
    <s v="EXCELENTE"/>
    <n v="4.8"/>
    <s v="EXCELENTE"/>
    <n v="22"/>
    <n v="8"/>
    <s v="36.4"/>
  </r>
  <r>
    <s v="2018-19"/>
    <n v="1"/>
    <x v="13"/>
    <s v="GRADO EN GEOGRAFÍA E HISTORIA"/>
    <s v="CIENCIAS HUMANAS"/>
    <s v="20170417S"/>
    <n v="1017"/>
    <s v="FANO MARTÍNEZ, MIGUEL ÁNGEL"/>
    <n v="780"/>
    <s v="Prehistoria"/>
    <n v="4.5"/>
    <s v="EXCELENTE"/>
    <n v="4.7"/>
    <s v="EXCELENTE"/>
    <n v="24"/>
    <n v="9"/>
    <s v="37.5"/>
  </r>
  <r>
    <s v="2018-19"/>
    <n v="1"/>
    <x v="13"/>
    <s v="GRADO EN GEOGRAFÍA E HISTORIA"/>
    <s v="CIENCIAS HUMANAS"/>
    <s v="16539010D"/>
    <n v="1147"/>
    <s v="RUIZ FLAÑO, PURIFICACIÓN"/>
    <n v="782"/>
    <s v="Geografía física"/>
    <n v="4.5"/>
    <s v="EXCELENTE"/>
    <n v="4.7"/>
    <s v="EXCELENTE"/>
    <n v="27"/>
    <n v="10"/>
    <n v="37"/>
  </r>
  <r>
    <s v="2018-19"/>
    <n v="1"/>
    <x v="13"/>
    <s v="GRADO EN GEOGRAFÍA E HISTORIA"/>
    <s v="CIENCIAS HUMANAS"/>
    <s v="72573678F"/>
    <n v="641"/>
    <s v="GOICOLEA JULIÁN, FRANCISCO JAVIER"/>
    <n v="783"/>
    <s v="Historia medieval I"/>
    <n v="4.3"/>
    <s v="EXCELENTE"/>
    <n v="4.4000000000000004"/>
    <s v="EXCELENTE"/>
    <n v="26"/>
    <n v="8"/>
    <s v="30.8"/>
  </r>
  <r>
    <s v="2018-19"/>
    <n v="1"/>
    <x v="13"/>
    <s v="GRADO EN GEOGRAFÍA E HISTORIA"/>
    <s v="CIENCIAS HUMANAS"/>
    <s v="13120437H"/>
    <n v="52"/>
    <s v="ATIENZA LÓPEZ, MARÍA ÁNGELA"/>
    <n v="784"/>
    <s v="Historia moderna I"/>
    <n v="4.0999999999999996"/>
    <s v="MUY FAVORABLE"/>
    <n v="3.9"/>
    <s v="MUY FAVORABLE"/>
    <n v="27"/>
    <n v="11"/>
    <s v="40.7"/>
  </r>
  <r>
    <s v="2018-19"/>
    <n v="1"/>
    <x v="13"/>
    <s v="GRADO EN GEOGRAFÍA E HISTORIA"/>
    <s v="FILOLOGÍAS HISPÁNICA Y CLÁSICAS"/>
    <s v="16595315X"/>
    <n v="706"/>
    <s v="GARCÍA ANDREVA, FERNANDO"/>
    <n v="789"/>
    <s v="Norma y uso del español actual"/>
    <n v="4.2"/>
    <s v="EXCELENTE"/>
    <n v="4.3"/>
    <s v="EXCELENTE"/>
    <n v="22"/>
    <n v="12"/>
    <n v="0.54545454545454541"/>
  </r>
  <r>
    <s v="2018-19"/>
    <n v="1"/>
    <x v="13"/>
    <s v="GRADO EN GEOGRAFÍA E HISTORIA"/>
    <s v="FILOLOGÍAS HISPÁNICA Y CLÁSICAS"/>
    <s v="16620640N"/>
    <n v="1217"/>
    <s v="LAS HERAS CALVO, MIGUEL"/>
    <n v="789"/>
    <s v="Norma y uso del español actual"/>
    <n v="4.5999999999999996"/>
    <s v="EXCELENTE"/>
    <n v="4.4000000000000004"/>
    <s v="EXCELENTE"/>
    <n v="22"/>
    <n v="5"/>
    <s v="22.7"/>
  </r>
  <r>
    <s v="2018-19"/>
    <n v="1"/>
    <x v="13"/>
    <s v="GRADO EN GEOGRAFÍA E HISTORIA"/>
    <s v="CIENCIAS HUMANAS"/>
    <s v="16592004B"/>
    <n v="832"/>
    <s v="ITURRIAGA BARCO, DIEGO"/>
    <n v="790"/>
    <s v="Introducción a la historia y la historiografía"/>
    <n v="4.3"/>
    <s v="EXCELENTE"/>
    <n v="4.4000000000000004"/>
    <s v="EXCELENTE"/>
    <n v="21"/>
    <n v="8"/>
    <s v="38.1"/>
  </r>
  <r>
    <s v="2018-19"/>
    <n v="1"/>
    <x v="14"/>
    <s v="GRADO EN LENGUA Y LITERATURA HISPÁNICA"/>
    <s v="FILOLOGÍAS HISPÁNICA Y CLÁSICAS"/>
    <s v="16512623A"/>
    <n v="152"/>
    <s v="GONZÁLEZ DE GARAY FERNÁNDEZ, MARÍA TERESA"/>
    <n v="383"/>
    <s v="Literatura hispanoamericana I"/>
    <n v="4.5"/>
    <s v="EXCELENTE"/>
    <n v="4.7"/>
    <s v="EXCELENTE"/>
    <n v="13"/>
    <n v="3"/>
    <s v="23.1"/>
  </r>
  <r>
    <s v="2018-19"/>
    <n v="1"/>
    <x v="14"/>
    <s v="GRADO EN LENGUA Y LITERATURA HISPÁNICA"/>
    <s v="FILOLOGÍAS HISPÁNICA Y CLÁSICAS"/>
    <s v="72801386S"/>
    <n v="1242"/>
    <s v="SAINZ BARIAIN, ISABEL"/>
    <n v="383"/>
    <s v="Literatura hispanoamericana I"/>
    <n v="3.9"/>
    <s v="MUY FAVORABLE"/>
    <n v="3.8"/>
    <s v="MUY FAVORABLE"/>
    <n v="13"/>
    <n v="4"/>
    <n v="0.30769230769230771"/>
  </r>
  <r>
    <s v="2018-19"/>
    <n v="1"/>
    <x v="14"/>
    <s v="GRADO EN LENGUA Y LITERATURA HISPÁNICA"/>
    <s v="FILOLOGÍAS HISPÁNICA Y CLÁSICAS"/>
    <s v="70865948G"/>
    <n v="396"/>
    <s v="FASLA FERNÁNDEZ, DALILA"/>
    <n v="384"/>
    <s v="Linguística española IV"/>
    <n v="3.6"/>
    <s v="MUY FAVORABLE"/>
    <n v="3.3"/>
    <s v="FAVORABLE"/>
    <n v="14"/>
    <n v="4"/>
    <s v="28.6"/>
  </r>
  <r>
    <s v="2018-19"/>
    <n v="1"/>
    <x v="14"/>
    <s v="GRADO EN LENGUA Y LITERATURA HISPÁNICA"/>
    <s v="FILOLOGÍAS HISPÁNICA Y CLÁSICAS"/>
    <s v="16525052N"/>
    <n v="178"/>
    <s v="BALMASEDA MAESTU, ENRIQUE"/>
    <n v="388"/>
    <s v="Variedades del español I"/>
    <n v="2.5"/>
    <s v="DESFAVORABLE"/>
    <n v="2.2000000000000002"/>
    <s v="DESFAVORABLE"/>
    <n v="10"/>
    <n v="6"/>
    <n v="60"/>
  </r>
  <r>
    <s v="2018-19"/>
    <n v="1"/>
    <x v="14"/>
    <s v="GRADO EN LENGUA Y LITERATURA HISPÁNICA"/>
    <s v="FILOLOGÍAS HISPÁNICA Y CLÁSICAS"/>
    <s v="16595315X"/>
    <n v="706"/>
    <s v="GARCÍA ANDREVA, FERNANDO"/>
    <n v="389"/>
    <s v="Historia de la lengua española I"/>
    <n v="4.3"/>
    <s v="EXCELENTE"/>
    <n v="4.4000000000000004"/>
    <s v="EXCELENTE"/>
    <n v="8"/>
    <n v="5"/>
    <s v="62.5"/>
  </r>
  <r>
    <s v="2018-19"/>
    <n v="1"/>
    <x v="14"/>
    <s v="GRADO EN LENGUA Y LITERATURA HISPÁNICA"/>
    <s v="FILOLOGÍAS HISPÁNICA Y CLÁSICAS"/>
    <s v="16512623A"/>
    <n v="152"/>
    <s v="GONZÁLEZ DE GARAY FERNÁNDEZ, MARÍA TERESA"/>
    <n v="390"/>
    <s v="Literatura hispanoamericana II"/>
    <n v="3.8"/>
    <s v="MUY FAVORABLE"/>
    <n v="3.8"/>
    <s v="MUY FAVORABLE"/>
    <n v="10"/>
    <n v="6"/>
    <n v="60"/>
  </r>
  <r>
    <s v="2018-19"/>
    <n v="1"/>
    <x v="14"/>
    <s v="GRADO EN LENGUA Y LITERATURA HISPÁNICA"/>
    <s v="FILOLOGÍAS HISPÁNICA Y CLÁSICAS"/>
    <s v="16549841F"/>
    <n v="252"/>
    <s v="FERNÁNDEZ LÓPEZ, JORGE"/>
    <n v="394"/>
    <s v="Latín vulgar"/>
    <n v="4.7"/>
    <s v="EXCELENTE"/>
    <n v="5"/>
    <s v="EXCELENTE"/>
    <n v="11"/>
    <n v="3"/>
    <s v="27.3"/>
  </r>
  <r>
    <s v="2018-19"/>
    <n v="1"/>
    <x v="14"/>
    <s v="GRADO EN LENGUA Y LITERATURA HISPÁNICA"/>
    <s v="FILOLOGÍAS HISPÁNICA Y CLÁSICAS"/>
    <s v="16525052N"/>
    <n v="178"/>
    <s v="BALMASEDA MAESTU, ENRIQUE"/>
    <n v="397"/>
    <s v="Análisis crítico de textos y discursos en español"/>
    <n v="3.2"/>
    <s v="FAVORABLE"/>
    <n v="3.5"/>
    <s v="MUY FAVORABLE"/>
    <n v="4"/>
    <n v="2"/>
    <n v="50"/>
  </r>
  <r>
    <s v="2018-19"/>
    <n v="1"/>
    <x v="14"/>
    <s v="GRADO EN LENGUA Y LITERATURA HISPÁNICA"/>
    <s v="FILOLOGÍAS HISPÁNICA Y CLÁSICAS"/>
    <s v="13059875S"/>
    <n v="46"/>
    <s v="BRAVO VEGA, JULIAN TOMÁS"/>
    <n v="399"/>
    <s v="Renacimiento y barroco en la literatura española"/>
    <n v="4.7"/>
    <s v="EXCELENTE"/>
    <n v="5"/>
    <s v="EXCELENTE"/>
    <n v="3"/>
    <n v="3"/>
    <n v="100"/>
  </r>
  <r>
    <s v="2018-19"/>
    <n v="1"/>
    <x v="14"/>
    <s v="GRADO EN LENGUA Y LITERATURA HISPÁNICA"/>
    <s v="FILOLOGÍAS HISPÁNICA Y CLÁSICAS"/>
    <s v="16529085C"/>
    <n v="186"/>
    <s v="SÁNCHEZ SALAS, BERNARDO"/>
    <n v="401"/>
    <s v="Historia del cine"/>
    <n v="4.5999999999999996"/>
    <s v="EXCELENTE"/>
    <n v="4.8"/>
    <s v="EXCELENTE"/>
    <n v="8"/>
    <n v="5"/>
    <s v="62.5"/>
  </r>
  <r>
    <s v="2018-19"/>
    <n v="1"/>
    <x v="14"/>
    <s v="GRADO EN LENGUA Y LITERATURA HISPÁNICA"/>
    <s v="FILOLOGÍAS HISPÁNICA Y CLÁSICAS"/>
    <s v="X4359100W"/>
    <n v="1296"/>
    <s v="BORSARI , ELISA"/>
    <n v="402"/>
    <s v="Tradición clásica"/>
    <n v="3.3"/>
    <s v="FAVORABLE"/>
    <n v="3.3"/>
    <s v="FAVORABLE"/>
    <n v="7"/>
    <n v="4"/>
    <s v="57.1"/>
  </r>
  <r>
    <s v="2018-19"/>
    <n v="1"/>
    <x v="14"/>
    <s v="GRADO EN LENGUA Y LITERATURA HISPÁNICA"/>
    <s v="FILOLOGÍAS MODERNAS"/>
    <s v="09398535E"/>
    <n v="29"/>
    <s v="DÍAZ CUESTA, JOSÉ"/>
    <n v="486"/>
    <s v="Cine y literatura"/>
    <n v="3.8"/>
    <s v="MUY FAVORABLE"/>
    <n v="3.5"/>
    <s v="MUY FAVORABLE"/>
    <n v="13"/>
    <n v="4"/>
    <s v="30.8"/>
  </r>
  <r>
    <s v="2018-19"/>
    <n v="1"/>
    <x v="14"/>
    <s v="GRADO EN LENGUA Y LITERATURA HISPÁNICA"/>
    <s v="FILOLOGÍAS HISPÁNICA Y CLÁSICAS"/>
    <s v="16529085C"/>
    <n v="186"/>
    <s v="SÁNCHEZ SALAS, BERNARDO"/>
    <n v="486"/>
    <s v="Cine y literatura"/>
    <n v="4.2"/>
    <s v="EXCELENTE"/>
    <n v="4.5"/>
    <s v="EXCELENTE"/>
    <n v="13"/>
    <n v="4"/>
    <s v="30.8"/>
  </r>
  <r>
    <s v="2018-19"/>
    <n v="1"/>
    <x v="14"/>
    <s v="GRADO EN LENGUA Y LITERATURA HISPÁNICA"/>
    <s v="FILOLOGÍAS MODERNAS"/>
    <s v="16498683R"/>
    <n v="125"/>
    <s v="JIMÉNEZ CATALÁN, ROSA MARÍA"/>
    <n v="487"/>
    <s v="Lingüística aplicada"/>
    <n v="3.5"/>
    <s v="MUY FAVORABLE"/>
    <n v="3"/>
    <s v="FAVORABLE"/>
    <n v="14"/>
    <n v="3"/>
    <s v="21.4"/>
  </r>
  <r>
    <s v="2018-19"/>
    <n v="1"/>
    <x v="14"/>
    <s v="GRADO EN LENGUA Y LITERATURA HISPÁNICA"/>
    <s v="FILOLOGÍAS MODERNAS"/>
    <s v="16591198X"/>
    <n v="571"/>
    <s v="DÍEZ VELASCO, OLGA ISABEL"/>
    <n v="743"/>
    <s v="Idioma moderno I: Inglés"/>
    <n v="2.7"/>
    <s v="FAVORABLE"/>
    <n v="2.5"/>
    <s v="DESFAVORABLE"/>
    <n v="18"/>
    <n v="4"/>
    <s v="22.2"/>
  </r>
  <r>
    <s v="2018-19"/>
    <n v="1"/>
    <x v="14"/>
    <s v="GRADO EN LENGUA Y LITERATURA HISPÁNICA"/>
    <s v="FILOLOGÍAS MODERNAS"/>
    <n v="16617135"/>
    <n v="1241"/>
    <s v="METOLA RODRÍGUEZ, DARÍO"/>
    <n v="743"/>
    <s v="Idioma moderno I: Inglés"/>
    <n v="4.4000000000000004"/>
    <s v="EXCELENTE"/>
    <n v="5"/>
    <s v="EXCELENTE"/>
    <n v="18"/>
    <n v="3"/>
    <s v="16.7"/>
  </r>
  <r>
    <s v="2018-19"/>
    <n v="1"/>
    <x v="14"/>
    <s v="GRADO EN LENGUA Y LITERATURA HISPÁNICA"/>
    <s v="FILOLOGÍAS MODERNAS"/>
    <s v="16626817W"/>
    <n v="1301"/>
    <s v="GONZÁLEZ GARCÍA, JONATAN"/>
    <n v="743"/>
    <s v="Idioma moderno I: Inglés"/>
    <n v="3.6"/>
    <s v="MUY FAVORABLE"/>
    <n v="3.5"/>
    <s v="MUY FAVORABLE"/>
    <n v="18"/>
    <n v="2"/>
    <s v="11.1"/>
  </r>
  <r>
    <s v="2018-19"/>
    <n v="1"/>
    <x v="14"/>
    <s v="GRADO EN LENGUA Y LITERATURA HISPÁNICA"/>
    <s v="FILOLOGÍAS MODERNAS"/>
    <s v="09414088G"/>
    <n v="902"/>
    <s v="TABOADA FERRERO, CAROLINA"/>
    <n v="749"/>
    <s v="Idioma moderno III (inglés)"/>
    <n v="4.0999999999999996"/>
    <s v="MUY FAVORABLE"/>
    <n v="3.7"/>
    <s v="MUY FAVORABLE"/>
    <n v="16"/>
    <n v="3"/>
    <s v="18.8"/>
  </r>
  <r>
    <s v="2018-19"/>
    <n v="1"/>
    <x v="14"/>
    <s v="GRADO EN LENGUA Y LITERATURA HISPÁNICA"/>
    <s v="FILOLOGÍAS HISPÁNICA Y CLÁSICAS"/>
    <s v="72801386S"/>
    <n v="1242"/>
    <s v="SAINZ BARIAIN, ISABEL"/>
    <n v="767"/>
    <s v="Introducción a la literatura española"/>
    <n v="4.4000000000000004"/>
    <s v="EXCELENTE"/>
    <n v="4.5"/>
    <s v="EXCELENTE"/>
    <n v="24"/>
    <n v="6"/>
    <n v="25"/>
  </r>
  <r>
    <s v="2018-19"/>
    <n v="1"/>
    <x v="14"/>
    <s v="GRADO EN LENGUA Y LITERATURA HISPÁNICA"/>
    <s v="FILOLOGÍAS HISPÁNICA Y CLÁSICAS"/>
    <s v="70865948G"/>
    <n v="396"/>
    <s v="FASLA FERNÁNDEZ, DALILA"/>
    <n v="770"/>
    <s v="Teoría del lenguaje"/>
    <n v="3.1"/>
    <s v="FAVORABLE"/>
    <n v="2.9"/>
    <s v="FAVORABLE"/>
    <n v="24"/>
    <n v="7"/>
    <s v="29.2"/>
  </r>
  <r>
    <s v="2018-19"/>
    <n v="1"/>
    <x v="14"/>
    <s v="GRADO EN LENGUA Y LITERATURA HISPÁNICA"/>
    <s v="FILOLOGÍAS HISPÁNICA Y CLÁSICAS"/>
    <s v="16595315X"/>
    <n v="706"/>
    <s v="GARCÍA ANDREVA, FERNANDO"/>
    <n v="789"/>
    <s v="Norma y uso del español actual"/>
    <n v="3.9"/>
    <s v="MUY FAVORABLE"/>
    <n v="4"/>
    <s v="MUY FAVORABLE"/>
    <n v="21"/>
    <n v="8"/>
    <n v="0.38095238095238093"/>
  </r>
  <r>
    <s v="2018-19"/>
    <n v="1"/>
    <x v="14"/>
    <s v="GRADO EN LENGUA Y LITERATURA HISPÁNICA"/>
    <s v="FILOLOGÍAS HISPÁNICA Y CLÁSICAS"/>
    <s v="16620640N"/>
    <n v="1217"/>
    <s v="LAS HERAS CALVO, MIGUEL"/>
    <n v="789"/>
    <s v="Norma y uso del español actual"/>
    <n v="4.2"/>
    <s v="EXCELENTE"/>
    <n v="4.2"/>
    <s v="EXCELENTE"/>
    <n v="21"/>
    <n v="5"/>
    <s v="23.8"/>
  </r>
  <r>
    <s v="2018-19"/>
    <n v="1"/>
    <x v="14"/>
    <s v="GRADO EN LENGUA Y LITERATURA HISPÁNICA"/>
    <s v="CIENCIAS HUMANAS"/>
    <s v="16592004B"/>
    <n v="832"/>
    <s v="ITURRIAGA BARCO, DIEGO"/>
    <n v="790"/>
    <s v="Introducción a la historia y la historiografía"/>
    <n v="4.5"/>
    <s v="EXCELENTE"/>
    <n v="4.5"/>
    <s v="EXCELENTE"/>
    <n v="18"/>
    <n v="6"/>
    <s v="33.3"/>
  </r>
  <r>
    <s v="2018-19"/>
    <n v="1"/>
    <x v="14"/>
    <s v="GRADO EN LENGUA Y LITERATURA HISPÁNICA"/>
    <s v="FILOLOGÍAS HISPÁNICA Y CLÁSICAS"/>
    <s v="16519554B"/>
    <n v="170"/>
    <s v="MURO MUNILLA, MIGUEL ANGEL"/>
    <n v="791"/>
    <s v="Teoría de la literatura"/>
    <n v="4.5"/>
    <s v="EXCELENTE"/>
    <n v="4.9000000000000004"/>
    <s v="EXCELENTE"/>
    <n v="25"/>
    <n v="7"/>
    <n v="28"/>
  </r>
  <r>
    <s v="2018-19"/>
    <n v="1"/>
    <x v="14"/>
    <s v="GRADO EN LENGUA Y LITERATURA HISPÁNICA"/>
    <s v="FILOLOGÍAS HISPÁNICA Y CLÁSICAS"/>
    <s v="44972274Y"/>
    <n v="1154"/>
    <s v="GÓMEZ SEIBANE, SARA"/>
    <n v="793"/>
    <s v="Linguística española II"/>
    <n v="4.4000000000000004"/>
    <s v="EXCELENTE"/>
    <n v="4.4000000000000004"/>
    <s v="EXCELENTE"/>
    <n v="19"/>
    <n v="11"/>
    <s v="57.9"/>
  </r>
  <r>
    <s v="2018-19"/>
    <n v="1"/>
    <x v="14"/>
    <s v="GRADO EN LENGUA Y LITERATURA HISPÁNICA"/>
    <s v="FILOLOGÍAS HISPÁNICA Y CLÁSICAS"/>
    <s v="13059875S"/>
    <n v="46"/>
    <s v="BRAVO VEGA, JULIAN TOMÁS"/>
    <n v="794"/>
    <s v="Literatura española medieval"/>
    <n v="4.8"/>
    <s v="EXCELENTE"/>
    <n v="4.8"/>
    <s v="EXCELENTE"/>
    <n v="18"/>
    <n v="4"/>
    <s v="22.2"/>
  </r>
  <r>
    <s v="2018-19"/>
    <n v="1"/>
    <x v="14"/>
    <s v="GRADO EN LENGUA Y LITERATURA HISPÁNICA"/>
    <s v="FILOLOGÍAS HISPÁNICA Y CLÁSICAS"/>
    <s v="16549841F"/>
    <n v="252"/>
    <s v="FERNÁNDEZ LÓPEZ, JORGE"/>
    <n v="795"/>
    <s v="Lengua latina I"/>
    <n v="3.9"/>
    <s v="MUY FAVORABLE"/>
    <n v="4.3"/>
    <s v="EXCELENTE"/>
    <n v="18"/>
    <n v="4"/>
    <s v="22.2"/>
  </r>
  <r>
    <s v="2018-19"/>
    <n v="1"/>
    <x v="15"/>
    <s v="MÁSTER UNIVERSITARIO EN MUSICOLOGÍA"/>
    <s v="CIENCIAS HUMANAS"/>
    <s v="71118167M"/>
    <n v="964"/>
    <s v="QUEIPO GUTIÉRREZ, CAROLINA"/>
    <n v="5043"/>
    <s v="Historia y técnica del análisis musical (siglos XVI-XXI)"/>
    <n v="4.2"/>
    <s v="EXCELENTE"/>
    <n v="4"/>
    <s v="MUY FAVORABLE"/>
    <n v="10"/>
    <n v="3"/>
    <n v="30"/>
  </r>
  <r>
    <s v="2018-19"/>
    <n v="1"/>
    <x v="15"/>
    <s v="MÁSTER UNIVERSITARIO EN MUSICOLOGÍA"/>
    <s v="CIENCIAS HUMANAS"/>
    <s v="X1448109Y"/>
    <n v="2"/>
    <s v="SCHMITT ., THOMAS LUDWIG"/>
    <n v="5046"/>
    <s v="Conceptos clave de la musicología"/>
    <n v="4.2"/>
    <s v="EXCELENTE"/>
    <n v="4.2"/>
    <s v="EXCELENTE"/>
    <n v="43"/>
    <n v="11"/>
    <s v="25.6"/>
  </r>
  <r>
    <s v="2018-19"/>
    <n v="1"/>
    <x v="15"/>
    <s v="MÁSTER UNIVERSITARIO EN MUSICOLOGÍA"/>
    <s v="CIENCIAS HUMANAS"/>
    <s v="11956190P"/>
    <n v="42"/>
    <s v="RODRÍGUEZ FERNÁNDEZ, PABLO LORENZO"/>
    <n v="5047"/>
    <s v="Historia y teoría de la interpretación musical"/>
    <n v="3.9"/>
    <s v="MUY FAVORABLE"/>
    <n v="3.5"/>
    <s v="MUY FAVORABLE"/>
    <n v="37"/>
    <n v="11"/>
    <s v="29.7"/>
  </r>
  <r>
    <s v="2018-19"/>
    <n v="1"/>
    <x v="15"/>
    <s v="MÁSTER UNIVERSITARIO EN MUSICOLOGÍA"/>
    <s v="CIENCIAS HUMANAS"/>
    <s v="03893393E"/>
    <n v="1088"/>
    <s v="DOMÍNGUEZ RODRÍGUEZ, JOSÉ MARÍA"/>
    <n v="5048"/>
    <s v="Música y medios de comunicación"/>
    <n v="4.4000000000000004"/>
    <s v="EXCELENTE"/>
    <n v="4.2"/>
    <s v="EXCELENTE"/>
    <n v="35"/>
    <n v="9"/>
    <s v="25.7"/>
  </r>
  <r>
    <s v="2018-19"/>
    <n v="1"/>
    <x v="15"/>
    <s v="MÁSTER UNIVERSITARIO EN MUSICOLOGÍA"/>
    <s v="CIENCIAS HUMANAS"/>
    <s v="47913128B"/>
    <n v="1317"/>
    <s v="BERTRAN XIRAU, LLUIS"/>
    <n v="5048"/>
    <s v="Música y medios de comunicación"/>
    <n v="4.2"/>
    <s v="EXCELENTE"/>
    <n v="4.3"/>
    <s v="EXCELENTE"/>
    <n v="35"/>
    <n v="8"/>
    <s v="22.9"/>
  </r>
  <r>
    <s v="2018-19"/>
    <n v="1"/>
    <x v="15"/>
    <s v="MÁSTER UNIVERSITARIO EN MUSICOLOGÍA"/>
    <s v="CIENCIAS HUMANAS"/>
    <s v="24297134A"/>
    <n v="864"/>
    <s v="RAMOS LÓPEZ, MARÍA PILAR"/>
    <n v="5049"/>
    <s v="Historiografía de la música"/>
    <n v="4.0999999999999996"/>
    <s v="MUY FAVORABLE"/>
    <n v="4.0999999999999996"/>
    <s v="MUY FAVORABLE"/>
    <n v="30"/>
    <n v="11"/>
    <s v="36.7"/>
  </r>
  <r>
    <s v="2018-19"/>
    <n v="1"/>
    <x v="15"/>
    <s v="MÁSTER UNIVERSITARIO EN MUSICOLOGÍA"/>
    <s v="CIENCIAS HUMANAS"/>
    <s v="74845135F"/>
    <n v="968"/>
    <s v="VEGA PICHACO, BELÉN"/>
    <n v="5054"/>
    <s v="Practicum de musicología aplicada"/>
    <n v="3.6"/>
    <s v="MUY FAVORABLE"/>
    <n v="3.6"/>
    <s v="MUY FAVORABLE"/>
    <n v="13"/>
    <n v="5"/>
    <s v="38.5"/>
  </r>
  <r>
    <s v="2018-19"/>
    <n v="1"/>
    <x v="15"/>
    <s v="MÁSTER UNIVERSITARIO EN MUSICOLOGÍA"/>
    <s v="CIENCIAS HUMANAS"/>
    <s v="74845135F"/>
    <n v="968"/>
    <s v="VEGA PICHACO, BELÉN"/>
    <n v="5059"/>
    <s v="Practicum de la musicología histórica"/>
    <n v="4.7"/>
    <s v="EXCELENTE"/>
    <n v="5"/>
    <s v="EXCELENTE"/>
    <n v="8"/>
    <n v="3"/>
    <s v="37.5"/>
  </r>
  <r>
    <s v="2018-19"/>
    <n v="1"/>
    <x v="16"/>
    <s v="MÁSTER UNIVERSITARIO EN ESTUDIOS AVANZADOS EN HUMANIDADES"/>
    <s v="CIENCIAS HUMANAS"/>
    <s v="29127998Q"/>
    <n v="1331"/>
    <s v="LÓPEZ VICENTE, MANUEL"/>
    <n v="5159"/>
    <s v="Métodos cuantitativos y estadísticos de investigación en Humanidades"/>
    <n v="3.3"/>
    <s v="FAVORABLE"/>
    <n v="3.1"/>
    <s v="FAVORABLE"/>
    <n v="46"/>
    <n v="8"/>
    <s v="17.4"/>
  </r>
  <r>
    <s v="2018-19"/>
    <n v="1"/>
    <x v="16"/>
    <s v="MÁSTER UNIVERSITARIO EN ESTUDIOS AVANZADOS EN HUMANIDADES"/>
    <s v="FILOLOGÍAS MODERNAS"/>
    <s v="16535879Y"/>
    <n v="206"/>
    <s v="IÑARREA HERAS, IGNACIO"/>
    <n v="5160"/>
    <s v="Tecnologías de la información y la comunicación y Humanidades digitales"/>
    <n v="3.3"/>
    <s v="FAVORABLE"/>
    <n v="3.5"/>
    <s v="MUY FAVORABLE"/>
    <n v="47"/>
    <n v="8"/>
    <n v="17"/>
  </r>
  <r>
    <s v="2018-19"/>
    <n v="1"/>
    <x v="16"/>
    <s v="MÁSTER UNIVERSITARIO EN ESTUDIOS AVANZADOS EN HUMANIDADES"/>
    <s v="FILOLOGÍAS HISPÁNICA Y CLÁSICAS"/>
    <s v="16519554B"/>
    <n v="170"/>
    <s v="MURO MUNILLA, MIGUEL ANGEL"/>
    <n v="5163"/>
    <s v="Fuentes para la investigación en Humanidades"/>
    <n v="4.4000000000000004"/>
    <s v="EXCELENTE"/>
    <n v="4.5999999999999996"/>
    <s v="EXCELENTE"/>
    <n v="46"/>
    <n v="9"/>
    <s v="19.6"/>
  </r>
  <r>
    <s v="2018-19"/>
    <n v="1"/>
    <x v="16"/>
    <s v="MÁSTER UNIVERSITARIO EN ESTUDIOS AVANZADOS EN HUMANIDADES"/>
    <s v="CIENCIAS HUMANAS"/>
    <s v="33425722Y"/>
    <n v="1082"/>
    <s v="ANDUEZA UNANUA, Mª DEL PILAR"/>
    <n v="5163"/>
    <s v="Fuentes para la investigación en Humanidades"/>
    <n v="4.4000000000000004"/>
    <s v="EXCELENTE"/>
    <n v="4.3"/>
    <s v="EXCELENTE"/>
    <n v="46"/>
    <n v="9"/>
    <s v="19.6"/>
  </r>
  <r>
    <s v="2018-19"/>
    <n v="1"/>
    <x v="16"/>
    <s v="MÁSTER UNIVERSITARIO EN ESTUDIOS AVANZADOS EN HUMANIDADES"/>
    <s v="FILOLOGÍAS MODERNAS"/>
    <s v="16539110V"/>
    <n v="217"/>
    <s v="HERNÁEZ LERENA, MARÍA JESÚS"/>
    <n v="5164"/>
    <s v="Literaturas en inglés y cultura visual"/>
    <n v="4.3"/>
    <s v="EXCELENTE"/>
    <n v="4.5"/>
    <s v="EXCELENTE"/>
    <n v="11"/>
    <n v="4"/>
    <s v="36.4"/>
  </r>
  <r>
    <s v="2018-19"/>
    <n v="1"/>
    <x v="16"/>
    <s v="MÁSTER UNIVERSITARIO EN ESTUDIOS AVANZADOS EN HUMANIDADES"/>
    <s v="FILOLOGÍAS MODERNAS"/>
    <s v="09398535E"/>
    <n v="29"/>
    <s v="DÍAZ CUESTA, JOSÉ"/>
    <n v="5165"/>
    <s v="Estrategias de identidad en la literatura y el cine en lengua inglesa"/>
    <n v="4"/>
    <s v="MUY FAVORABLE"/>
    <n v="4"/>
    <s v="MUY FAVORABLE"/>
    <n v="11"/>
    <n v="3"/>
    <s v="27.3"/>
  </r>
  <r>
    <s v="2018-19"/>
    <n v="1"/>
    <x v="16"/>
    <s v="MÁSTER UNIVERSITARIO EN ESTUDIOS AVANZADOS EN HUMANIDADES"/>
    <s v="FILOLOGÍAS MODERNAS"/>
    <s v="13748929N"/>
    <n v="61"/>
    <s v="VILLAR FLOR, CARLOS JOSÉ"/>
    <n v="5165"/>
    <s v="Estrategias de identidad en la literatura y el cine en lengua inglesa"/>
    <n v="3.6"/>
    <s v="MUY FAVORABLE"/>
    <n v="3.3"/>
    <s v="FAVORABLE"/>
    <n v="11"/>
    <n v="3"/>
    <s v="27.3"/>
  </r>
  <r>
    <s v="2018-19"/>
    <n v="1"/>
    <x v="16"/>
    <s v="MÁSTER UNIVERSITARIO EN ESTUDIOS AVANZADOS EN HUMANIDADES"/>
    <s v="FILOLOGÍAS MODERNAS"/>
    <s v="16557120H"/>
    <n v="269"/>
    <s v="ASENSIO ARÓSTEGUI, MARÍA DEL MAR"/>
    <n v="5165"/>
    <s v="Estrategias de identidad en la literatura y el cine en lengua inglesa"/>
    <n v="4.3"/>
    <s v="EXCELENTE"/>
    <n v="4.5"/>
    <s v="EXCELENTE"/>
    <n v="11"/>
    <n v="4"/>
    <s v="36.4"/>
  </r>
  <r>
    <s v="2018-19"/>
    <n v="1"/>
    <x v="16"/>
    <s v="MÁSTER UNIVERSITARIO EN ESTUDIOS AVANZADOS EN HUMANIDADES"/>
    <s v="FILOLOGÍAS MODERNAS"/>
    <s v="16546617A"/>
    <n v="240"/>
    <s v="BARRERAS GÓMEZ, MARÍA ASUNCIÓN"/>
    <n v="5166"/>
    <s v="Traducción literaria inglés-español/español-inglés"/>
    <n v="3.3"/>
    <s v="FAVORABLE"/>
    <n v="3"/>
    <s v="FAVORABLE"/>
    <n v="10"/>
    <n v="4"/>
    <n v="40"/>
  </r>
  <r>
    <s v="2018-19"/>
    <n v="1"/>
    <x v="16"/>
    <s v="MÁSTER UNIVERSITARIO EN ESTUDIOS AVANZADOS EN HUMANIDADES"/>
    <s v="FILOLOGÍAS MODERNAS"/>
    <s v="16583327M"/>
    <n v="575"/>
    <s v="FLORES MORENO, CRISTINA"/>
    <n v="5166"/>
    <s v="Traducción literaria inglés-español/español-inglés"/>
    <n v="4"/>
    <s v="MUY FAVORABLE"/>
    <n v="4.3"/>
    <s v="EXCELENTE"/>
    <n v="10"/>
    <n v="3"/>
    <n v="30"/>
  </r>
  <r>
    <s v="2018-19"/>
    <n v="1"/>
    <x v="16"/>
    <s v="MÁSTER UNIVERSITARIO EN ESTUDIOS AVANZADOS EN HUMANIDADES"/>
    <s v="FILOLOGÍAS MODERNAS"/>
    <s v="16568247J"/>
    <n v="295"/>
    <s v="PÉREZ HERNÁNDEZ, MARÍA LORENA"/>
    <n v="5167"/>
    <s v="Lengua inglesa y cognición"/>
    <n v="4"/>
    <s v="MUY FAVORABLE"/>
    <n v="4.5"/>
    <s v="EXCELENTE"/>
    <n v="10"/>
    <n v="2"/>
    <n v="20"/>
  </r>
  <r>
    <s v="2018-19"/>
    <n v="1"/>
    <x v="16"/>
    <s v="MÁSTER UNIVERSITARIO EN ESTUDIOS AVANZADOS EN HUMANIDADES"/>
    <s v="FILOLOGÍAS MODERNAS"/>
    <s v="16535060S"/>
    <n v="204"/>
    <s v="RUIZ DE MENDOZA IBÁÑEZ, FRANCISCO JOSÉ"/>
    <n v="5168"/>
    <s v="Semántica y pragmática de la Lengua inglesa"/>
    <n v="4.9000000000000004"/>
    <s v="EXCELENTE"/>
    <n v="5"/>
    <s v="EXCELENTE"/>
    <n v="9"/>
    <n v="2"/>
    <s v="22.2"/>
  </r>
  <r>
    <s v="2018-19"/>
    <n v="1"/>
    <x v="16"/>
    <s v="MÁSTER UNIVERSITARIO EN ESTUDIOS AVANZADOS EN HUMANIDADES"/>
    <s v="FILOLOGÍAS MODERNAS"/>
    <s v="16578573N"/>
    <n v="308"/>
    <s v="PEÑA CERVEL, MARÍA SANDRA"/>
    <n v="5168"/>
    <s v="Semántica y pragmática de la Lengua inglesa"/>
    <n v="4.8"/>
    <s v="EXCELENTE"/>
    <n v="5"/>
    <s v="EXCELENTE"/>
    <n v="9"/>
    <n v="2"/>
    <s v="22.2"/>
  </r>
  <r>
    <s v="2018-19"/>
    <n v="1"/>
    <x v="16"/>
    <s v="MÁSTER UNIVERSITARIO EN ESTUDIOS AVANZADOS EN HUMANIDADES"/>
    <s v="FILOLOGÍAS MODERNAS"/>
    <s v="17718016N"/>
    <n v="334"/>
    <s v="MARTÍN ARISTA, FRANCISCO J."/>
    <n v="5169"/>
    <s v="Inglés antiguo: análisis lingüístico y textual"/>
    <n v="3.4"/>
    <s v="MUY FAVORABLE"/>
    <n v="3"/>
    <s v="FAVORABLE"/>
    <n v="8"/>
    <n v="2"/>
    <n v="25"/>
  </r>
  <r>
    <s v="2018-19"/>
    <n v="1"/>
    <x v="16"/>
    <s v="MÁSTER UNIVERSITARIO EN ESTUDIOS AVANZADOS EN HUMANIDADES"/>
    <s v="FILOLOGÍAS MODERNAS"/>
    <s v="16498683R"/>
    <n v="125"/>
    <s v="JIMÉNEZ CATALÁN, ROSA MARÍA"/>
    <n v="5170"/>
    <s v="Adquisición del léxico en inglés como lengua extranjera"/>
    <n v="3.2"/>
    <s v="FAVORABLE"/>
    <n v="3"/>
    <s v="FAVORABLE"/>
    <n v="9"/>
    <n v="4"/>
    <s v="44.4"/>
  </r>
  <r>
    <s v="2018-19"/>
    <n v="1"/>
    <x v="16"/>
    <s v="MÁSTER UNIVERSITARIO EN ESTUDIOS AVANZADOS EN HUMANIDADES"/>
    <s v="FILOLOGÍAS HISPÁNICA Y CLÁSICAS"/>
    <s v="73152016X"/>
    <n v="409"/>
    <s v="CABALLERO LÓPEZ, JOSÉ ANTONIO"/>
    <n v="5171"/>
    <s v="Retórica y análisis del discurso"/>
    <n v="4.4000000000000004"/>
    <s v="EXCELENTE"/>
    <n v="4.5"/>
    <s v="EXCELENTE"/>
    <n v="20"/>
    <n v="2"/>
    <n v="10"/>
  </r>
  <r>
    <s v="2018-19"/>
    <n v="1"/>
    <x v="16"/>
    <s v="MÁSTER UNIVERSITARIO EN ESTUDIOS AVANZADOS EN HUMANIDADES"/>
    <s v="FILOLOGÍAS HISPÁNICA Y CLÁSICAS"/>
    <s v="70865948G"/>
    <n v="396"/>
    <s v="FASLA FERNÁNDEZ, DALILA"/>
    <n v="5172"/>
    <s v="Bilingüísmo, biculturalismo y sociedad"/>
    <n v="2.5"/>
    <s v="DESFAVORABLE"/>
    <n v="2.2000000000000002"/>
    <s v="DESFAVORABLE"/>
    <n v="22"/>
    <n v="5"/>
    <s v="22.7"/>
  </r>
  <r>
    <s v="2018-19"/>
    <n v="1"/>
    <x v="16"/>
    <s v="MÁSTER UNIVERSITARIO EN ESTUDIOS AVANZADOS EN HUMANIDADES"/>
    <s v="FILOLOGÍAS HISPÁNICA Y CLÁSICAS"/>
    <s v="16525052N"/>
    <n v="178"/>
    <s v="BALMASEDA MAESTU, ENRIQUE"/>
    <n v="5173"/>
    <s v="Variedades del español: lengua, sociedad y cultura"/>
    <n v="3.4"/>
    <s v="MUY FAVORABLE"/>
    <n v="3.5"/>
    <s v="MUY FAVORABLE"/>
    <n v="19"/>
    <n v="2"/>
    <s v="10.5"/>
  </r>
  <r>
    <s v="2018-19"/>
    <n v="1"/>
    <x v="16"/>
    <s v="MÁSTER UNIVERSITARIO EN ESTUDIOS AVANZADOS EN HUMANIDADES"/>
    <s v="FILOLOGÍAS HISPÁNICA Y CLÁSICAS"/>
    <s v="13059875S"/>
    <n v="46"/>
    <s v="BRAVO VEGA, JULIAN TOMÁS"/>
    <n v="5174"/>
    <s v="La novela picaresca española: revisión crítica"/>
    <n v="3.2"/>
    <s v="FAVORABLE"/>
    <n v="3.5"/>
    <s v="MUY FAVORABLE"/>
    <n v="20"/>
    <n v="2"/>
    <n v="10"/>
  </r>
  <r>
    <s v="2018-19"/>
    <n v="1"/>
    <x v="16"/>
    <s v="MÁSTER UNIVERSITARIO EN ESTUDIOS AVANZADOS EN HUMANIDADES"/>
    <s v="FILOLOGÍAS HISPÁNICA Y CLÁSICAS"/>
    <s v="01085841B"/>
    <n v="9"/>
    <s v="DOMÍNGUEZ MATITO, FRANCISCO"/>
    <n v="5175"/>
    <s v="El Romanticismo en el teatro español"/>
    <n v="2.5"/>
    <s v="DESFAVORABLE"/>
    <n v="2.5"/>
    <s v="DESFAVORABLE"/>
    <n v="19"/>
    <n v="2"/>
    <s v="10.5"/>
  </r>
  <r>
    <s v="2018-19"/>
    <n v="1"/>
    <x v="16"/>
    <s v="MÁSTER UNIVERSITARIO EN ESTUDIOS AVANZADOS EN HUMANIDADES"/>
    <s v="FILOLOGÍAS HISPÁNICA Y CLÁSICAS"/>
    <s v="34798214L"/>
    <n v="504"/>
    <s v="MARTÍNEZ LÓPEZ, Mª ISABEL"/>
    <n v="5175"/>
    <s v="El Romanticismo en el teatro español"/>
    <n v="4.5999999999999996"/>
    <s v="EXCELENTE"/>
    <n v="4.5"/>
    <s v="EXCELENTE"/>
    <n v="19"/>
    <n v="2"/>
    <s v="10.5"/>
  </r>
  <r>
    <s v="2018-19"/>
    <n v="1"/>
    <x v="16"/>
    <s v="MÁSTER UNIVERSITARIO EN ESTUDIOS AVANZADOS EN HUMANIDADES"/>
    <s v="FILOLOGÍAS HISPÁNICA Y CLÁSICAS"/>
    <s v="16512623A"/>
    <n v="152"/>
    <s v="GONZÁLEZ DE GARAY FERNÁNDEZ, MARÍA TERESA"/>
    <n v="5176"/>
    <s v="Exilio y literatura en la España del siglo XX"/>
    <n v="4.3"/>
    <s v="EXCELENTE"/>
    <n v="4.5"/>
    <s v="EXCELENTE"/>
    <n v="17"/>
    <n v="2"/>
    <s v="11.8"/>
  </r>
  <r>
    <s v="2018-19"/>
    <n v="1"/>
    <x v="16"/>
    <s v="MÁSTER UNIVERSITARIO EN ESTUDIOS AVANZADOS EN HUMANIDADES"/>
    <s v="FILOLOGÍAS HISPÁNICA Y CLÁSICAS"/>
    <s v="34798214L"/>
    <n v="504"/>
    <s v="MARTÍNEZ LÓPEZ, Mª ISABEL"/>
    <n v="5177"/>
    <s v="Tradición clásica: literatura española e intertextualidad"/>
    <n v="4.3"/>
    <s v="EXCELENTE"/>
    <n v="4.5"/>
    <s v="EXCELENTE"/>
    <n v="19"/>
    <n v="2"/>
    <s v="10.5"/>
  </r>
  <r>
    <s v="2018-19"/>
    <n v="1"/>
    <x v="16"/>
    <s v="MÁSTER UNIVERSITARIO EN ESTUDIOS AVANZADOS EN HUMANIDADES"/>
    <s v="CIENCIAS HUMANAS"/>
    <s v="16536532S"/>
    <n v="207"/>
    <s v="CASTILLO PASCUAL, MARÍA JOSEFA"/>
    <n v="5178"/>
    <s v="Arqueología prehistórica y de la Antigüedad"/>
    <n v="4.2"/>
    <s v="EXCELENTE"/>
    <n v="4.3"/>
    <s v="EXCELENTE"/>
    <n v="15"/>
    <n v="3"/>
    <n v="20"/>
  </r>
  <r>
    <s v="2018-19"/>
    <n v="1"/>
    <x v="16"/>
    <s v="MÁSTER UNIVERSITARIO EN ESTUDIOS AVANZADOS EN HUMANIDADES"/>
    <s v="CIENCIAS HUMANAS"/>
    <s v="13103464L"/>
    <n v="49"/>
    <s v="ÁLVAREZ BORGE, IGNACIO"/>
    <n v="5179"/>
    <s v="Patrimonio histórico y documental de la Edad Media"/>
    <n v="4.0999999999999996"/>
    <s v="MUY FAVORABLE"/>
    <n v="4"/>
    <s v="MUY FAVORABLE"/>
    <n v="16"/>
    <n v="3"/>
    <s v="18.8"/>
  </r>
  <r>
    <s v="2018-19"/>
    <n v="1"/>
    <x v="16"/>
    <s v="MÁSTER UNIVERSITARIO EN ESTUDIOS AVANZADOS EN HUMANIDADES"/>
    <s v="CIENCIAS HUMANAS"/>
    <s v="16499934X"/>
    <n v="126"/>
    <s v="GÓMEZ URDÁÑEZ, JOSÉ LUIS"/>
    <n v="5180"/>
    <s v="Patrimonio histórico y documental de la Edad Moderna"/>
    <n v="4.2"/>
    <s v="EXCELENTE"/>
    <n v="4"/>
    <s v="MUY FAVORABLE"/>
    <n v="18"/>
    <n v="4"/>
    <s v="22.2"/>
  </r>
  <r>
    <s v="2018-19"/>
    <n v="1"/>
    <x v="16"/>
    <s v="MÁSTER UNIVERSITARIO EN ESTUDIOS AVANZADOS EN HUMANIDADES"/>
    <s v="CIENCIAS HUMANAS"/>
    <s v="16528324H"/>
    <n v="522"/>
    <s v="NAVAJAS ZUBELDÍA, CARLOS"/>
    <n v="5181"/>
    <s v="Patrimonio histórico y documental de la Edad Contemporánea"/>
    <n v="4.4000000000000004"/>
    <s v="EXCELENTE"/>
    <n v="4.3"/>
    <s v="EXCELENTE"/>
    <n v="16"/>
    <n v="3"/>
    <s v="18.8"/>
  </r>
  <r>
    <s v="2018-19"/>
    <n v="1"/>
    <x v="16"/>
    <s v="MÁSTER UNIVERSITARIO EN ESTUDIOS AVANZADOS EN HUMANIDADES"/>
    <s v="CIENCIAS HUMANAS"/>
    <s v="16539010D"/>
    <n v="1147"/>
    <s v="RUIZ FLAÑO, PURIFICACIÓN"/>
    <n v="5182"/>
    <s v="Recursos naturales, paisaje y evaluación del territorio"/>
    <n v="4.7"/>
    <s v="EXCELENTE"/>
    <n v="5"/>
    <s v="EXCELENTE"/>
    <n v="14"/>
    <n v="2"/>
    <s v="14.3"/>
  </r>
  <r>
    <s v="2018-19"/>
    <n v="1"/>
    <x v="16"/>
    <s v="MÁSTER UNIVERSITARIO EN ESTUDIOS AVANZADOS EN HUMANIDADES"/>
    <s v="CIENCIAS HUMANAS"/>
    <s v="25475404Y"/>
    <n v="1039"/>
    <s v="LANA-RENAULT MONREAL, NOEMÍ SOLANGE"/>
    <n v="5183"/>
    <s v="Nuevas técnicas aplicadas al análisis del patrimonio territorial"/>
    <n v="4.5"/>
    <s v="EXCELENTE"/>
    <n v="4.7"/>
    <s v="EXCELENTE"/>
    <n v="14"/>
    <n v="3"/>
    <s v="21.4"/>
  </r>
  <r>
    <s v="2018-19"/>
    <n v="1"/>
    <x v="16"/>
    <s v="MÁSTER UNIVERSITARIO EN ESTUDIOS AVANZADOS EN HUMANIDADES"/>
    <s v="CIENCIAS HUMANAS"/>
    <s v="33425722Y"/>
    <n v="1082"/>
    <s v="ANDUEZA UNANUA, Mª DEL PILAR"/>
    <n v="5184"/>
    <s v="Historia del Arte y conservación del patrimonio"/>
    <n v="4.7"/>
    <s v="EXCELENTE"/>
    <n v="4.8"/>
    <s v="EXCELENTE"/>
    <n v="18"/>
    <n v="4"/>
    <s v="22.2"/>
  </r>
  <r>
    <s v="2018-19"/>
    <n v="1"/>
    <x v="17"/>
    <s v="GRADO EN MATEMÁTICAS"/>
    <s v="MATEMÁTICAS Y COMPUTACIÓN"/>
    <s v="16619886V"/>
    <n v="1327"/>
    <s v="HIGUERAS HERNÁEZ, MANUEL"/>
    <n v="406"/>
    <s v="Investigación operativa"/>
    <n v="2.1"/>
    <s v="DESFAVORABLE"/>
    <n v="1.3"/>
    <s v="MUY DESFAVORABLE"/>
    <n v="6"/>
    <n v="3"/>
    <n v="50"/>
  </r>
  <r>
    <s v="2018-19"/>
    <n v="1"/>
    <x v="17"/>
    <s v="GRADO EN MATEMÁTICAS"/>
    <s v="MATEMÁTICAS Y COMPUTACIÓN"/>
    <s v="17764581W"/>
    <n v="1341"/>
    <s v="RODRIGO ESCUDERO, ADRIAN"/>
    <n v="407"/>
    <s v="Estructuras algebraicas"/>
    <n v="3.8"/>
    <s v="MUY FAVORABLE"/>
    <n v="3.6"/>
    <s v="MUY FAVORABLE"/>
    <n v="37"/>
    <n v="18"/>
    <s v="48.6"/>
  </r>
  <r>
    <s v="2018-19"/>
    <n v="1"/>
    <x v="17"/>
    <s v="GRADO EN MATEMÁTICAS"/>
    <s v="MATEMÁTICAS Y COMPUTACIÓN"/>
    <s v="17199289G"/>
    <n v="326"/>
    <s v="FILLAT BALLESTEROS, JUAN CARLOS"/>
    <n v="408"/>
    <s v="Modelos de regresión"/>
    <n v="4"/>
    <s v="MUY FAVORABLE"/>
    <n v="4"/>
    <s v="MUY FAVORABLE"/>
    <n v="27"/>
    <n v="12"/>
    <s v="44.4"/>
  </r>
  <r>
    <s v="2018-19"/>
    <n v="1"/>
    <x v="17"/>
    <s v="GRADO EN MATEMÁTICAS"/>
    <s v="MATEMÁTICAS Y COMPUTACIÓN"/>
    <s v="16520200J"/>
    <n v="172"/>
    <s v="HERNÁNDEZ VERÓN, MIGUEL ANGEL"/>
    <n v="409"/>
    <s v="Métodos numéricos"/>
    <n v="3.8"/>
    <s v="MUY FAVORABLE"/>
    <n v="3.7"/>
    <s v="MUY FAVORABLE"/>
    <n v="33"/>
    <n v="10"/>
    <s v="30.3"/>
  </r>
  <r>
    <s v="2018-19"/>
    <n v="1"/>
    <x v="17"/>
    <s v="GRADO EN MATEMÁTICAS"/>
    <s v="MATEMÁTICAS Y COMPUTACIÓN"/>
    <s v="78649713V"/>
    <n v="1268"/>
    <s v="RODRÍGUEZ LUIS, DANIEL JOSÉ"/>
    <n v="410"/>
    <s v="Ecuaciones diferenciales"/>
    <n v="4.9000000000000004"/>
    <s v="EXCELENTE"/>
    <n v="5"/>
    <s v="EXCELENTE"/>
    <n v="30"/>
    <n v="11"/>
    <s v="36.7"/>
  </r>
  <r>
    <s v="2018-19"/>
    <n v="1"/>
    <x v="17"/>
    <s v="GRADO EN MATEMÁTICAS"/>
    <s v="MATEMÁTICAS Y COMPUTACIÓN"/>
    <s v="16510798H"/>
    <n v="148"/>
    <s v="RIVAS RODRÍGUEZ, MARÍA TERESA"/>
    <n v="416"/>
    <s v="Geometría y topología de superficies"/>
    <n v="4.0999999999999996"/>
    <s v="MUY FAVORABLE"/>
    <n v="4.3"/>
    <s v="EXCELENTE"/>
    <n v="19"/>
    <n v="3"/>
    <s v="15.8"/>
  </r>
  <r>
    <s v="2018-19"/>
    <n v="1"/>
    <x v="17"/>
    <s v="GRADO EN MATEMÁTICAS"/>
    <s v="MATEMÁTICAS Y COMPUTACIÓN"/>
    <s v="18408601E"/>
    <n v="350"/>
    <s v="HERNÁNDEZ PARICIO, LUIS JAVIER"/>
    <n v="416"/>
    <s v="Geometría y topología de superficies"/>
    <n v="3.4"/>
    <s v="MUY FAVORABLE"/>
    <n v="3.3"/>
    <s v="FAVORABLE"/>
    <n v="19"/>
    <n v="6"/>
    <s v="31.6"/>
  </r>
  <r>
    <s v="2018-19"/>
    <n v="1"/>
    <x v="17"/>
    <s v="GRADO EN MATEMÁTICAS"/>
    <s v="MATEMÁTICAS Y COMPUTACIÓN"/>
    <s v="16617591E"/>
    <n v="4"/>
    <s v="BELLO HERNÁNDEZ, MANUEL"/>
    <n v="417"/>
    <s v="Análisis real y funcional"/>
    <n v="4.3"/>
    <s v="EXCELENTE"/>
    <n v="4.3"/>
    <s v="EXCELENTE"/>
    <n v="21"/>
    <n v="6"/>
    <s v="28.6"/>
  </r>
  <r>
    <s v="2018-19"/>
    <n v="1"/>
    <x v="17"/>
    <s v="GRADO EN MATEMÁTICAS"/>
    <s v="MATEMÁTICAS Y COMPUTACIÓN"/>
    <s v="16549295J"/>
    <n v="248"/>
    <s v="EZQUERRO FERNÁNDEZ, JOSÉ ANTONIO"/>
    <n v="418"/>
    <s v="Ecuaciones en derivadas parciales"/>
    <n v="3.7"/>
    <s v="MUY FAVORABLE"/>
    <n v="3.4"/>
    <s v="MUY FAVORABLE"/>
    <n v="21"/>
    <n v="7"/>
    <s v="33.3"/>
  </r>
  <r>
    <s v="2018-19"/>
    <n v="1"/>
    <x v="17"/>
    <s v="GRADO EN MATEMÁTICAS"/>
    <s v="MATEMÁTICAS Y COMPUTACIÓN"/>
    <s v="16530493W"/>
    <n v="190"/>
    <s v="VARONA MALUMBRES, JUAN LUIS"/>
    <n v="419"/>
    <s v="Teoría de números y criptografía"/>
    <n v="3.9"/>
    <s v="MUY FAVORABLE"/>
    <n v="3.5"/>
    <s v="MUY FAVORABLE"/>
    <n v="8"/>
    <n v="2"/>
    <n v="25"/>
  </r>
  <r>
    <s v="2018-19"/>
    <n v="1"/>
    <x v="17"/>
    <s v="GRADO EN MATEMÁTICAS"/>
    <s v="MATEMÁTICAS Y COMPUTACIÓN"/>
    <s v="29103662Z"/>
    <n v="367"/>
    <s v="PÉREZ IZQUIERDO, JOSÉ MARÍA"/>
    <n v="422"/>
    <s v="Álgebra y aplicaciones"/>
    <n v="4.8"/>
    <s v="EXCELENTE"/>
    <n v="5"/>
    <s v="EXCELENTE"/>
    <n v="3"/>
    <n v="2"/>
    <s v="66.7"/>
  </r>
  <r>
    <s v="2018-19"/>
    <n v="1"/>
    <x v="17"/>
    <s v="GRADO EN MATEMÁTICAS"/>
    <s v="MATEMÁTICAS Y COMPUTACIÓN"/>
    <s v="16598388R"/>
    <n v="476"/>
    <s v="PÉREZ LÁZARO, FRANCISCO JAVIER"/>
    <n v="477"/>
    <s v="Modelización y optimización I"/>
    <n v="4.5"/>
    <s v="EXCELENTE"/>
    <n v="4.5"/>
    <s v="EXCELENTE"/>
    <n v="25"/>
    <n v="12"/>
    <n v="48"/>
  </r>
  <r>
    <s v="2018-19"/>
    <n v="1"/>
    <x v="17"/>
    <s v="GRADO EN MATEMÁTICAS"/>
    <s v="MATEMÁTICAS Y COMPUTACIÓN"/>
    <s v="16530288G"/>
    <n v="189"/>
    <s v="BENITO CLAVIJO, MARÍA DEL PILAR"/>
    <n v="478"/>
    <s v="Teoría de automátas y lenguajes formales"/>
    <n v="4.5"/>
    <s v="EXCELENTE"/>
    <n v="4.7"/>
    <s v="EXCELENTE"/>
    <n v="4"/>
    <n v="3"/>
    <n v="75"/>
  </r>
  <r>
    <s v="2018-19"/>
    <n v="1"/>
    <x v="17"/>
    <s v="GRADO EN MATEMÁTICAS"/>
    <s v="MATEMÁTICAS Y COMPUTACIÓN"/>
    <s v="16617591E"/>
    <n v="4"/>
    <s v="BELLO HERNÁNDEZ, MANUEL"/>
    <n v="802"/>
    <s v="Cálculo diferencial en varias variables"/>
    <n v="3.2"/>
    <s v="FAVORABLE"/>
    <n v="3.4"/>
    <s v="MUY FAVORABLE"/>
    <n v="32"/>
    <n v="15"/>
    <s v="46.9"/>
  </r>
  <r>
    <s v="2018-19"/>
    <n v="1"/>
    <x v="17"/>
    <s v="GRADO EN MATEMÁTICAS"/>
    <s v="MATEMÁTICAS Y COMPUTACIÓN"/>
    <s v="16510798H"/>
    <n v="148"/>
    <s v="RIVAS RODRÍGUEZ, MARÍA TERESA"/>
    <n v="803"/>
    <s v="Geometría afín y euclídea"/>
    <n v="3.8"/>
    <s v="MUY FAVORABLE"/>
    <n v="3.6"/>
    <s v="MUY FAVORABLE"/>
    <n v="33"/>
    <n v="8"/>
    <s v="24.2"/>
  </r>
  <r>
    <s v="2018-19"/>
    <n v="1"/>
    <x v="17"/>
    <s v="GRADO EN MATEMÁTICAS"/>
    <s v="MATEMÁTICAS Y COMPUTACIÓN"/>
    <s v="16511992Q"/>
    <n v="151"/>
    <s v="EXTREMIANA ALDANA, JOSÉ IGNACIO"/>
    <n v="803"/>
    <s v="Geometría afín y euclídea"/>
    <n v="3.6"/>
    <s v="MUY FAVORABLE"/>
    <n v="3.8"/>
    <s v="MUY FAVORABLE"/>
    <n v="33"/>
    <n v="10"/>
    <s v="30.3"/>
  </r>
  <r>
    <s v="2018-19"/>
    <n v="1"/>
    <x v="17"/>
    <s v="GRADO EN MATEMÁTICAS"/>
    <s v="MATEMÁTICAS Y COMPUTACIÓN"/>
    <s v="16617591E"/>
    <n v="4"/>
    <s v="BELLO HERNÁNDEZ, MANUEL"/>
    <n v="814"/>
    <s v="Cálculo infinitesimal"/>
    <n v="2.8"/>
    <s v="FAVORABLE"/>
    <n v="2.6"/>
    <s v="FAVORABLE"/>
    <n v="8"/>
    <n v="5"/>
    <s v="62.5"/>
  </r>
  <r>
    <s v="2018-19"/>
    <n v="1"/>
    <x v="17"/>
    <s v="GRADO EN MATEMÁTICAS"/>
    <s v="MATEMÁTICAS Y COMPUTACIÓN"/>
    <s v="72786536T"/>
    <n v="437"/>
    <s v="MÍNGUEZ CENICEROS, JUDIT"/>
    <n v="814"/>
    <s v="Cálculo infinitesimal"/>
    <n v="4.5"/>
    <s v="EXCELENTE"/>
    <n v="4.7"/>
    <s v="EXCELENTE"/>
    <n v="29"/>
    <n v="15"/>
    <s v="51.7"/>
  </r>
  <r>
    <s v="2018-19"/>
    <n v="1"/>
    <x v="17"/>
    <s v="GRADO EN MATEMÁTICAS"/>
    <s v="MATEMÁTICAS Y COMPUTACIÓN"/>
    <s v="16530288G"/>
    <n v="189"/>
    <s v="BENITO CLAVIJO, MARÍA DEL PILAR"/>
    <n v="815"/>
    <s v="Cálculo matricial y vectorial"/>
    <n v="4.7"/>
    <s v="EXCELENTE"/>
    <n v="4.8"/>
    <s v="EXCELENTE"/>
    <n v="23"/>
    <n v="13"/>
    <s v="56.5"/>
  </r>
  <r>
    <s v="2018-19"/>
    <n v="1"/>
    <x v="17"/>
    <s v="GRADO EN MATEMÁTICAS"/>
    <s v="MATEMÁTICAS Y COMPUTACIÓN"/>
    <s v="17764581W"/>
    <n v="1341"/>
    <s v="RODRIGO ESCUDERO, ADRIAN"/>
    <n v="815"/>
    <s v="Cálculo matricial y vectorial"/>
    <n v="3.7"/>
    <s v="MUY FAVORABLE"/>
    <n v="3.6"/>
    <s v="MUY FAVORABLE"/>
    <n v="16"/>
    <n v="11"/>
    <s v="68.8"/>
  </r>
  <r>
    <s v="2018-19"/>
    <n v="1"/>
    <x v="17"/>
    <s v="GRADO EN MATEMÁTICAS"/>
    <s v="MATEMÁTICAS Y COMPUTACIÓN"/>
    <s v="16551912P"/>
    <n v="256"/>
    <s v="GARCÍA IZQUIERDO, FRANCISCO JOSÉ"/>
    <n v="817"/>
    <s v="Metodología de la programación"/>
    <n v="4.2"/>
    <s v="EXCELENTE"/>
    <n v="4.0999999999999996"/>
    <s v="MUY FAVORABLE"/>
    <n v="16"/>
    <n v="9"/>
    <s v="56.3"/>
  </r>
  <r>
    <s v="2018-19"/>
    <n v="1"/>
    <x v="17"/>
    <s v="GRADO EN MATEMÁTICAS"/>
    <s v="MATEMÁTICAS Y COMPUTACIÓN"/>
    <s v="17710488M"/>
    <n v="333"/>
    <s v="LAMBAN PARDO, LAUREANO"/>
    <n v="817"/>
    <s v="Metodología de la programación"/>
    <n v="3.8"/>
    <s v="MUY FAVORABLE"/>
    <n v="3.6"/>
    <s v="MUY FAVORABLE"/>
    <n v="27"/>
    <n v="15"/>
    <s v="55.6"/>
  </r>
  <r>
    <s v="2018-19"/>
    <n v="1"/>
    <x v="17"/>
    <s v="GRADO EN MATEMÁTICAS"/>
    <s v="MATEMÁTICAS Y COMPUTACIÓN"/>
    <s v="16567689F"/>
    <n v="534"/>
    <s v="SÁENZ DE CABEZÓN IRIGARAY, EDUARDO"/>
    <n v="818"/>
    <s v="Sistemas informáticos"/>
    <n v="3.8"/>
    <s v="MUY FAVORABLE"/>
    <n v="3.8"/>
    <s v="MUY FAVORABLE"/>
    <n v="26"/>
    <n v="16"/>
    <s v="61.5"/>
  </r>
  <r>
    <s v="2018-19"/>
    <n v="1"/>
    <x v="17"/>
    <s v="GRADO EN MATEMÁTICAS"/>
    <s v="MATEMÁTICAS Y COMPUTACIÓN"/>
    <s v="16597051K"/>
    <n v="865"/>
    <s v="ROMERO IBÁÑEZ, ANA"/>
    <n v="818"/>
    <s v="Sistemas informáticos"/>
    <n v="4.5"/>
    <s v="EXCELENTE"/>
    <n v="4.5999999999999996"/>
    <s v="EXCELENTE"/>
    <n v="17"/>
    <n v="8"/>
    <s v="47.1"/>
  </r>
  <r>
    <s v="2018-19"/>
    <n v="1"/>
    <x v="17"/>
    <s v="GRADO EN MATEMÁTICAS"/>
    <s v="MATEMÁTICAS Y COMPUTACIÓN"/>
    <s v="16607644B"/>
    <n v="1071"/>
    <s v="IBÁÑEZ SÁENZ LÓPEZ, MARÍA JOSÉ"/>
    <n v="818"/>
    <s v="Sistemas informáticos"/>
    <n v="3.5"/>
    <s v="MUY FAVORABLE"/>
    <n v="3.3"/>
    <s v="FAVORABLE"/>
    <n v="5"/>
    <n v="4"/>
    <n v="80"/>
  </r>
  <r>
    <s v="2018-19"/>
    <n v="1"/>
    <x v="17"/>
    <s v="GRADO EN MATEMÁTICAS"/>
    <s v="MATEMÁTICAS Y COMPUTACIÓN"/>
    <s v="16628965B"/>
    <n v="1319"/>
    <s v="CASADO GARCÍA, ÁNGELA"/>
    <n v="818"/>
    <s v="Sistemas informáticos"/>
    <n v="4"/>
    <s v="MUY FAVORABLE"/>
    <n v="4.5"/>
    <s v="EXCELENTE"/>
    <n v="4"/>
    <n v="4"/>
    <n v="100"/>
  </r>
  <r>
    <s v="2018-19"/>
    <n v="1"/>
    <x v="17"/>
    <s v="GRADO EN MATEMÁTICAS"/>
    <s v="MATEMÁTICAS Y COMPUTACIÓN"/>
    <s v="42057900P"/>
    <n v="385"/>
    <s v="HERNÁNDEZ MARTÍN, ZENAIDA"/>
    <n v="821"/>
    <s v="Estadística"/>
    <n v="3.2"/>
    <s v="FAVORABLE"/>
    <n v="3.2"/>
    <s v="FAVORABLE"/>
    <n v="30"/>
    <n v="13"/>
    <s v="43.3"/>
  </r>
  <r>
    <s v="2018-19"/>
    <n v="1"/>
    <x v="17"/>
    <s v="GRADO EN MATEMÁTICAS"/>
    <s v="MATEMÁTICAS Y COMPUTACIÓN"/>
    <s v="16522419R"/>
    <n v="905"/>
    <s v="ARANDA AYENSA, ÁNGEL"/>
    <n v="821"/>
    <s v="Estadística"/>
    <n v="3.8"/>
    <s v="MUY FAVORABLE"/>
    <n v="3.7"/>
    <s v="MUY FAVORABLE"/>
    <n v="8"/>
    <n v="3"/>
    <s v="37.5"/>
  </r>
  <r>
    <s v="2018-19"/>
    <n v="1"/>
    <x v="17"/>
    <s v="GRADO EN MATEMÁTICAS"/>
    <s v="MATEMÁTICAS Y COMPUTACIÓN"/>
    <s v="16573324F"/>
    <n v="595"/>
    <s v="ROMERO ÁLVAREZ, NATALIA"/>
    <n v="822"/>
    <s v="Métodos algorítmicos en matemáticas"/>
    <n v="3.1"/>
    <s v="FAVORABLE"/>
    <n v="3"/>
    <s v="FAVORABLE"/>
    <n v="29"/>
    <n v="9"/>
    <n v="31"/>
  </r>
  <r>
    <s v="2018-19"/>
    <n v="1"/>
    <x v="17"/>
    <s v="GRADO EN MATEMÁTICAS"/>
    <s v="MATEMÁTICAS Y COMPUTACIÓN"/>
    <s v="16541342H"/>
    <n v="223"/>
    <s v="LANCHARES BARRASA, VICTOR"/>
    <n v="826"/>
    <s v="Matemática discreta"/>
    <n v="4.7"/>
    <s v="EXCELENTE"/>
    <n v="4.9000000000000004"/>
    <s v="EXCELENTE"/>
    <n v="20"/>
    <n v="8"/>
    <n v="40"/>
  </r>
  <r>
    <s v="2018-19"/>
    <n v="1"/>
    <x v="17"/>
    <s v="GRADO EN MATEMÁTICAS"/>
    <s v="MATEMÁTICAS Y COMPUTACIÓN"/>
    <s v="18009522Q"/>
    <n v="345"/>
    <s v="LALIENA CLEMENTE, JESÚS ANTONIO"/>
    <n v="826"/>
    <s v="Matemática discreta"/>
    <n v="3.3"/>
    <s v="FAVORABLE"/>
    <n v="3"/>
    <s v="FAVORABLE"/>
    <n v="22"/>
    <n v="12"/>
    <s v="54.5"/>
  </r>
  <r>
    <s v="2018-19"/>
    <n v="1"/>
    <x v="17"/>
    <s v="GRADO EN MATEMÁTICAS"/>
    <s v="MATEMÁTICAS Y COMPUTACIÓN"/>
    <s v="43187774F"/>
    <n v="1285"/>
    <s v="ROTGER GARCÍA, LUCÍA"/>
    <n v="826"/>
    <s v="Matemática discreta"/>
    <n v="4"/>
    <s v="MUY FAVORABLE"/>
    <n v="4.0999999999999996"/>
    <s v="MUY FAVORABLE"/>
    <n v="18"/>
    <n v="7"/>
    <s v="38.9"/>
  </r>
  <r>
    <s v="2018-19"/>
    <n v="1"/>
    <x v="17"/>
    <s v="GRADO EN MATEMÁTICAS"/>
    <s v="MATEMÁTICAS Y COMPUTACIÓN"/>
    <s v="16575155K"/>
    <n v="302"/>
    <s v="DOMÍNGUEZ PÉREZ, CÉSAR"/>
    <n v="827"/>
    <s v="Diseño de bases de datos"/>
    <n v="4.9000000000000004"/>
    <s v="EXCELENTE"/>
    <n v="5"/>
    <s v="EXCELENTE"/>
    <n v="7"/>
    <n v="4"/>
    <s v="57.1"/>
  </r>
  <r>
    <s v="2018-19"/>
    <n v="1"/>
    <x v="17"/>
    <s v="GRADO EN MATEMÁTICAS"/>
    <s v="MATEMÁTICAS Y COMPUTACIÓN"/>
    <s v="15973686W"/>
    <n v="644"/>
    <s v="JAIME ELIZONDO, ARTURO"/>
    <n v="827"/>
    <s v="Diseño de bases de datos"/>
    <n v="4"/>
    <s v="MUY FAVORABLE"/>
    <n v="4"/>
    <s v="MUY FAVORABLE"/>
    <n v="7"/>
    <n v="4"/>
    <s v="57.1"/>
  </r>
  <r>
    <s v="2018-19"/>
    <n v="1"/>
    <x v="17"/>
    <s v="GRADO EN MATEMÁTICAS"/>
    <s v="MATEMÁTICAS Y COMPUTACIÓN"/>
    <s v="16590764J"/>
    <n v="316"/>
    <s v="ARANSAY AZOFRA, JESÚS MARÍA"/>
    <n v="828"/>
    <s v="Programación orientada a objetos"/>
    <n v="3.5"/>
    <s v="MUY FAVORABLE"/>
    <n v="3.5"/>
    <s v="MUY FAVORABLE"/>
    <n v="40"/>
    <n v="24"/>
    <n v="60"/>
  </r>
  <r>
    <s v="2018-19"/>
    <n v="1"/>
    <x v="17"/>
    <s v="GRADO EN MATEMÁTICAS"/>
    <s v="MATEMÁTICAS Y COMPUTACIÓN"/>
    <s v="16613711Y"/>
    <n v="1035"/>
    <s v="HERAS VICENTE, JÓNATAN"/>
    <n v="828"/>
    <s v="Programación orientada a objetos"/>
    <n v="4"/>
    <s v="MUY FAVORABLE"/>
    <n v="4.0999999999999996"/>
    <s v="MUY FAVORABLE"/>
    <n v="40"/>
    <n v="21"/>
    <s v="52.5"/>
  </r>
  <r>
    <s v="2018-19"/>
    <n v="1"/>
    <x v="17"/>
    <s v="GRADO EN MATEMÁTICAS"/>
    <s v="MATEMÁTICAS Y COMPUTACIÓN"/>
    <s v="16536550X"/>
    <n v="208"/>
    <s v="MATA SOTÉS, ELOY JAVIER"/>
    <n v="829"/>
    <s v="Sistemas operativos"/>
    <n v="3.6"/>
    <s v="MUY FAVORABLE"/>
    <n v="3.8"/>
    <s v="MUY FAVORABLE"/>
    <n v="13"/>
    <n v="5"/>
    <s v="38.5"/>
  </r>
  <r>
    <s v="2018-19"/>
    <n v="1"/>
    <x v="17"/>
    <s v="GRADO EN MATEMÁTICAS"/>
    <s v="MATEMÁTICAS Y COMPUTACIÓN"/>
    <s v="16551912P"/>
    <n v="256"/>
    <s v="GARCÍA IZQUIERDO, FRANCISCO JOSÉ"/>
    <n v="829"/>
    <s v="Sistemas operativos"/>
    <n v="3"/>
    <s v="FAVORABLE"/>
    <n v="2.8"/>
    <s v="FAVORABLE"/>
    <n v="10"/>
    <n v="5"/>
    <n v="50"/>
  </r>
  <r>
    <s v="2018-19"/>
    <n v="1"/>
    <x v="18"/>
    <s v="GRADO EN QUÍMICA"/>
    <s v="QUÍMICA"/>
    <s v="13109019P"/>
    <n v="51"/>
    <s v="PIZARRO MILLÁN, CONSUELO"/>
    <n v="426"/>
    <s v="Química analítica"/>
    <n v="3.7"/>
    <s v="MUY FAVORABLE"/>
    <n v="3.6"/>
    <s v="MUY FAVORABLE"/>
    <n v="31"/>
    <n v="8"/>
    <s v="25.8"/>
  </r>
  <r>
    <s v="2018-19"/>
    <n v="1"/>
    <x v="18"/>
    <s v="GRADO EN QUÍMICA"/>
    <s v="QUÍMICA"/>
    <s v="16544605S"/>
    <n v="235"/>
    <s v="CABREDO PINILLOS, SUSANA"/>
    <n v="426"/>
    <s v="Química analítica"/>
    <n v="4.5"/>
    <s v="EXCELENTE"/>
    <n v="4.7"/>
    <s v="EXCELENTE"/>
    <n v="31"/>
    <n v="7"/>
    <s v="22.6"/>
  </r>
  <r>
    <s v="2018-19"/>
    <n v="1"/>
    <x v="18"/>
    <s v="GRADO EN QUÍMICA"/>
    <s v="QUÍMICA"/>
    <s v="16524700M"/>
    <n v="177"/>
    <s v="BAÑOS ARRIBAS, IRENE"/>
    <n v="427"/>
    <s v="Química física I"/>
    <n v="4.4000000000000004"/>
    <s v="EXCELENTE"/>
    <n v="4.7"/>
    <s v="EXCELENTE"/>
    <n v="46"/>
    <n v="6"/>
    <n v="13"/>
  </r>
  <r>
    <s v="2018-19"/>
    <n v="1"/>
    <x v="18"/>
    <s v="GRADO EN QUÍMICA"/>
    <s v="QUÍMICA"/>
    <s v="16539508R"/>
    <n v="220"/>
    <s v="MILLÁN MONEO, JUDITH"/>
    <n v="427"/>
    <s v="Química física I"/>
    <n v="4"/>
    <s v="MUY FAVORABLE"/>
    <n v="4.5"/>
    <s v="EXCELENTE"/>
    <n v="14"/>
    <n v="2"/>
    <s v="14.3"/>
  </r>
  <r>
    <s v="2018-19"/>
    <n v="1"/>
    <x v="18"/>
    <s v="GRADO EN QUÍMICA"/>
    <s v="QUÍMICA"/>
    <s v="16580433D"/>
    <n v="585"/>
    <s v="MARTÍNEZ RUIZ, RODRIGO"/>
    <n v="427"/>
    <s v="Química física I"/>
    <n v="4.5999999999999996"/>
    <s v="EXCELENTE"/>
    <n v="4.7"/>
    <s v="EXCELENTE"/>
    <n v="46"/>
    <n v="6"/>
    <n v="13"/>
  </r>
  <r>
    <s v="2018-19"/>
    <n v="1"/>
    <x v="18"/>
    <s v="GRADO EN QUÍMICA"/>
    <s v="QUÍMICA"/>
    <s v="16508128Q"/>
    <n v="139"/>
    <s v="FERNÁNDEZ GARBAYO, EDUARDO JACINTO"/>
    <n v="428"/>
    <s v="Química inorgánica I"/>
    <n v="3.8"/>
    <s v="MUY FAVORABLE"/>
    <n v="3.9"/>
    <s v="MUY FAVORABLE"/>
    <n v="40"/>
    <n v="8"/>
    <n v="20"/>
  </r>
  <r>
    <s v="2018-19"/>
    <n v="1"/>
    <x v="18"/>
    <s v="GRADO EN QUÍMICA"/>
    <s v="QUÍMICA"/>
    <s v="08958579X"/>
    <n v="26"/>
    <s v="RODRÍGUEZ BARRANCO, MIGUEL ÁNGEL"/>
    <n v="429"/>
    <s v="Química orgánica"/>
    <n v="4.7"/>
    <s v="EXCELENTE"/>
    <n v="5"/>
    <s v="EXCELENTE"/>
    <n v="45"/>
    <n v="7"/>
    <s v="15.6"/>
  </r>
  <r>
    <s v="2018-19"/>
    <n v="1"/>
    <x v="18"/>
    <s v="GRADO EN QUÍMICA"/>
    <s v="MATEMÁTICAS Y COMPUTACIÓN"/>
    <s v="17199289G"/>
    <n v="326"/>
    <s v="FILLAT BALLESTEROS, JUAN CARLOS"/>
    <n v="430"/>
    <s v="Estadística y cálculo"/>
    <n v="4"/>
    <s v="MUY FAVORABLE"/>
    <n v="3.8"/>
    <s v="MUY FAVORABLE"/>
    <n v="36"/>
    <n v="5"/>
    <s v="13.9"/>
  </r>
  <r>
    <s v="2018-19"/>
    <n v="1"/>
    <x v="18"/>
    <s v="GRADO EN QUÍMICA"/>
    <s v="QUÍMICA"/>
    <s v="14587726E"/>
    <n v="66"/>
    <s v="PUYUELO GARCÍA, MARÍA PILAR"/>
    <n v="521"/>
    <s v="Química física II"/>
    <n v="3.1"/>
    <s v="FAVORABLE"/>
    <n v="2.9"/>
    <s v="FAVORABLE"/>
    <n v="26"/>
    <n v="13"/>
    <n v="50"/>
  </r>
  <r>
    <s v="2018-19"/>
    <n v="1"/>
    <x v="18"/>
    <s v="GRADO EN QUÍMICA"/>
    <s v="QUÍMICA"/>
    <s v="50822746Z"/>
    <n v="392"/>
    <s v="ENRIQUEZ PALMA, PEDRO ALBERTO"/>
    <n v="521"/>
    <s v="Química física II"/>
    <n v="2.4"/>
    <s v="DESFAVORABLE"/>
    <n v="2.2000000000000002"/>
    <s v="DESFAVORABLE"/>
    <n v="26"/>
    <n v="13"/>
    <n v="50"/>
  </r>
  <r>
    <s v="2018-19"/>
    <n v="1"/>
    <x v="18"/>
    <s v="GRADO EN QUÍMICA"/>
    <s v="QUÍMICA"/>
    <s v="05386149D"/>
    <n v="19"/>
    <s v="MORENO GARCÍA, MARÍA TERESA"/>
    <n v="523"/>
    <s v="Química inorgánica II"/>
    <n v="4.2"/>
    <s v="EXCELENTE"/>
    <n v="4.2"/>
    <s v="EXCELENTE"/>
    <n v="23"/>
    <n v="12"/>
    <n v="0.52173913043478259"/>
  </r>
  <r>
    <s v="2018-19"/>
    <n v="1"/>
    <x v="18"/>
    <s v="GRADO EN QUÍMICA"/>
    <s v="QUÍMICA"/>
    <s v="08958579X"/>
    <n v="26"/>
    <s v="RODRÍGUEZ BARRANCO, MIGUEL ÁNGEL"/>
    <n v="525"/>
    <s v="Química orgánica experimental"/>
    <n v="4.9000000000000004"/>
    <s v="EXCELENTE"/>
    <n v="5"/>
    <s v="EXCELENTE"/>
    <n v="10"/>
    <n v="5"/>
    <n v="50"/>
  </r>
  <r>
    <s v="2018-19"/>
    <n v="1"/>
    <x v="18"/>
    <s v="GRADO EN QUÍMICA"/>
    <s v="QUÍMICA"/>
    <s v="16557636M"/>
    <n v="273"/>
    <s v="BUSTO SANCIRIAN, JESÚS HÉCTOR"/>
    <n v="525"/>
    <s v="Química orgánica experimental"/>
    <n v="4.5999999999999996"/>
    <s v="EXCELENTE"/>
    <n v="4.7"/>
    <s v="EXCELENTE"/>
    <n v="9"/>
    <n v="3"/>
    <s v="33.3"/>
  </r>
  <r>
    <s v="2018-19"/>
    <n v="1"/>
    <x v="18"/>
    <s v="GRADO EN QUÍMICA"/>
    <s v="QUÍMICA"/>
    <s v="16578210V"/>
    <n v="499"/>
    <s v="SAMPEDRO RUIZ, DIEGO"/>
    <n v="525"/>
    <s v="Química orgánica experimental"/>
    <n v="4.2"/>
    <s v="EXCELENTE"/>
    <n v="4.3"/>
    <s v="EXCELENTE"/>
    <n v="19"/>
    <n v="4"/>
    <s v="21.1"/>
  </r>
  <r>
    <s v="2018-19"/>
    <n v="1"/>
    <x v="18"/>
    <s v="GRADO EN QUÍMICA"/>
    <s v="QUÍMICA"/>
    <s v="16570470M"/>
    <n v="767"/>
    <s v="CORZANA LÓPEZ, FRANCISCO"/>
    <n v="525"/>
    <s v="Química orgánica experimental"/>
    <n v="4.8"/>
    <s v="EXCELENTE"/>
    <n v="5"/>
    <s v="EXCELENTE"/>
    <n v="9"/>
    <n v="4"/>
    <s v="44.4"/>
  </r>
  <r>
    <s v="2018-19"/>
    <n v="1"/>
    <x v="18"/>
    <s v="GRADO EN QUÍMICA"/>
    <s v="QUÍMICA"/>
    <s v="16625716M"/>
    <n v="1313"/>
    <s v="MARTÍNEZ LÓPEZ, DAVID"/>
    <n v="525"/>
    <s v="Química orgánica experimental"/>
    <n v="4.8"/>
    <s v="EXCELENTE"/>
    <n v="4.9000000000000004"/>
    <s v="EXCELENTE"/>
    <n v="14"/>
    <n v="8"/>
    <n v="0.5714285714285714"/>
  </r>
  <r>
    <s v="2018-19"/>
    <n v="1"/>
    <x v="18"/>
    <s v="GRADO EN QUÍMICA"/>
    <s v="QUÍMICA"/>
    <s v="16616491A"/>
    <n v="1352"/>
    <s v="COMPAÑÓN PÉREZ, ISMAEL"/>
    <n v="525"/>
    <s v="Química orgánica experimental"/>
    <n v="4.8"/>
    <s v="EXCELENTE"/>
    <n v="5"/>
    <s v="EXCELENTE"/>
    <n v="9"/>
    <n v="2"/>
    <s v="22.2"/>
  </r>
  <r>
    <s v="2018-19"/>
    <n v="1"/>
    <x v="18"/>
    <s v="GRADO EN QUÍMICA"/>
    <s v="QUÍMICA"/>
    <s v="16537076F"/>
    <n v="211"/>
    <s v="SÁENZ BARRIO, CECILIA"/>
    <n v="526"/>
    <s v="Calidad y seguridad en los laboratorios químicos"/>
    <n v="3.7"/>
    <s v="MUY FAVORABLE"/>
    <n v="3.4"/>
    <s v="MUY FAVORABLE"/>
    <n v="6"/>
    <n v="5"/>
    <s v="83.3"/>
  </r>
  <r>
    <s v="2018-19"/>
    <n v="1"/>
    <x v="18"/>
    <s v="GRADO EN QUÍMICA"/>
    <s v="QUÍMICA"/>
    <s v="16542732M"/>
    <n v="228"/>
    <s v="PEREGRINA GARCÍA, JESÚS MANUEL"/>
    <n v="529"/>
    <s v="Compuestos orgánicos bioactivos"/>
    <n v="4.2"/>
    <s v="EXCELENTE"/>
    <n v="4.5"/>
    <s v="EXCELENTE"/>
    <n v="5"/>
    <n v="4"/>
    <n v="80"/>
  </r>
  <r>
    <s v="2018-19"/>
    <n v="1"/>
    <x v="18"/>
    <s v="GRADO EN QUÍMICA"/>
    <s v="QUÍMICA"/>
    <s v="16557636M"/>
    <n v="273"/>
    <s v="BUSTO SANCIRIAN, JESÚS HÉCTOR"/>
    <n v="529"/>
    <s v="Compuestos orgánicos bioactivos"/>
    <n v="4.5"/>
    <s v="EXCELENTE"/>
    <n v="4.5"/>
    <s v="EXCELENTE"/>
    <n v="5"/>
    <n v="4"/>
    <n v="0.8"/>
  </r>
  <r>
    <s v="2018-19"/>
    <n v="1"/>
    <x v="18"/>
    <s v="GRADO EN QUÍMICA"/>
    <s v="QUÍMICA"/>
    <s v="16546910C"/>
    <n v="242"/>
    <s v="BERENGUER MARÍN, JESÚS RUBÉN"/>
    <n v="530"/>
    <s v="Compuestos organometálicos y aplicación en catálisis"/>
    <n v="4.7"/>
    <s v="EXCELENTE"/>
    <n v="4.3"/>
    <s v="EXCELENTE"/>
    <n v="4"/>
    <n v="3"/>
    <n v="75"/>
  </r>
  <r>
    <s v="2018-19"/>
    <n v="1"/>
    <x v="18"/>
    <s v="GRADO EN QUÍMICA"/>
    <s v="QUÍMICA"/>
    <s v="16553823X"/>
    <n v="262"/>
    <s v="OLMOS PÉREZ, MARÍA ELENA"/>
    <n v="530"/>
    <s v="Compuestos organometálicos y aplicación en catálisis"/>
    <n v="3.6"/>
    <s v="MUY FAVORABLE"/>
    <n v="3.7"/>
    <s v="MUY FAVORABLE"/>
    <n v="4"/>
    <n v="3"/>
    <n v="75"/>
  </r>
  <r>
    <s v="2018-19"/>
    <n v="1"/>
    <x v="18"/>
    <s v="GRADO EN QUÍMICA"/>
    <s v="QUÍMICA"/>
    <s v="13092044F"/>
    <n v="48"/>
    <s v="GONZÁLEZ SÁIZ, JOSÉ MARÍA"/>
    <n v="531"/>
    <s v="Ingeniería y gestión medioambiental"/>
    <n v="4.3"/>
    <s v="EXCELENTE"/>
    <n v="4.5"/>
    <s v="EXCELENTE"/>
    <n v="4"/>
    <n v="2"/>
    <n v="50"/>
  </r>
  <r>
    <s v="2018-19"/>
    <n v="1"/>
    <x v="18"/>
    <s v="GRADO EN QUÍMICA"/>
    <s v="QUÍMICA"/>
    <s v="16537076F"/>
    <n v="211"/>
    <s v="SÁENZ BARRIO, CECILIA"/>
    <n v="533"/>
    <s v="Laboratorio integrado de química"/>
    <n v="3.7"/>
    <s v="MUY FAVORABLE"/>
    <n v="3.6"/>
    <s v="MUY FAVORABLE"/>
    <n v="17"/>
    <n v="10"/>
    <s v="58.8"/>
  </r>
  <r>
    <s v="2018-19"/>
    <n v="1"/>
    <x v="18"/>
    <s v="GRADO EN QUÍMICA"/>
    <s v="QUÍMICA"/>
    <s v="16557636M"/>
    <n v="273"/>
    <s v="BUSTO SANCIRIAN, JESÚS HÉCTOR"/>
    <n v="533"/>
    <s v="Laboratorio integrado de química"/>
    <n v="4.5"/>
    <s v="EXCELENTE"/>
    <n v="4.8"/>
    <s v="EXCELENTE"/>
    <n v="8"/>
    <n v="4"/>
    <n v="0.5"/>
  </r>
  <r>
    <s v="2018-19"/>
    <n v="1"/>
    <x v="18"/>
    <s v="GRADO EN QUÍMICA"/>
    <s v="QUÍMICA"/>
    <s v="50822746Z"/>
    <n v="392"/>
    <s v="ENRIQUEZ PALMA, PEDRO ALBERTO"/>
    <n v="533"/>
    <s v="Laboratorio integrado de química"/>
    <n v="2.7"/>
    <s v="FAVORABLE"/>
    <n v="2.5"/>
    <s v="DESFAVORABLE"/>
    <n v="17"/>
    <n v="8"/>
    <s v="47.1"/>
  </r>
  <r>
    <s v="2018-19"/>
    <n v="1"/>
    <x v="18"/>
    <s v="GRADO EN QUÍMICA"/>
    <s v="QUÍMICA"/>
    <s v="16578210V"/>
    <n v="499"/>
    <s v="SAMPEDRO RUIZ, DIEGO"/>
    <n v="533"/>
    <s v="Laboratorio integrado de química"/>
    <n v="3.6"/>
    <s v="MUY FAVORABLE"/>
    <n v="3.3"/>
    <s v="FAVORABLE"/>
    <n v="17"/>
    <n v="9"/>
    <n v="0.52941176470588236"/>
  </r>
  <r>
    <s v="2018-19"/>
    <n v="1"/>
    <x v="18"/>
    <s v="GRADO EN QUÍMICA"/>
    <s v="QUÍMICA"/>
    <s v="33425090H"/>
    <n v="863"/>
    <s v="MONGE OROZ, MIGUEL"/>
    <n v="533"/>
    <s v="Laboratorio integrado de química"/>
    <n v="4.2"/>
    <s v="EXCELENTE"/>
    <n v="4.3"/>
    <s v="EXCELENTE"/>
    <n v="17"/>
    <n v="8"/>
    <s v="47.1"/>
  </r>
  <r>
    <s v="2018-19"/>
    <n v="1"/>
    <x v="18"/>
    <s v="GRADO EN QUÍMICA"/>
    <s v="QUÍMICA"/>
    <s v="16640471V"/>
    <n v="1297"/>
    <s v="BLASCO SANTANA, DANIEL"/>
    <n v="533"/>
    <s v="Laboratorio integrado de química"/>
    <n v="4.3"/>
    <s v="EXCELENTE"/>
    <n v="4.2"/>
    <s v="EXCELENTE"/>
    <n v="9"/>
    <n v="5"/>
    <s v="55.6"/>
  </r>
  <r>
    <s v="2018-19"/>
    <n v="1"/>
    <x v="18"/>
    <s v="GRADO EN QUÍMICA"/>
    <s v="QUÍMICA"/>
    <s v="16620264G"/>
    <n v="1314"/>
    <s v="LOSANTOS CABELLO, RAÚL"/>
    <n v="533"/>
    <s v="Laboratorio integrado de química"/>
    <n v="4.8"/>
    <s v="EXCELENTE"/>
    <n v="4.8"/>
    <s v="EXCELENTE"/>
    <n v="9"/>
    <n v="6"/>
    <n v="0.66666666666666663"/>
  </r>
  <r>
    <s v="2018-19"/>
    <n v="1"/>
    <x v="18"/>
    <s v="GRADO EN QUÍMICA"/>
    <s v="QUÍMICA"/>
    <s v="16614434Q"/>
    <n v="1355"/>
    <s v="DONAMARÍA SÁEZ, ROCÍO"/>
    <n v="533"/>
    <s v="Laboratorio integrado de química"/>
    <n v="4.7"/>
    <s v="EXCELENTE"/>
    <n v="4.7"/>
    <s v="EXCELENTE"/>
    <n v="8"/>
    <n v="3"/>
    <s v="37.5"/>
  </r>
  <r>
    <s v="2018-19"/>
    <n v="1"/>
    <x v="18"/>
    <s v="GRADO EN QUÍMICA"/>
    <s v="QUÍMICA"/>
    <s v="14587726E"/>
    <n v="66"/>
    <s v="PUYUELO GARCÍA, MARÍA PILAR"/>
    <n v="534"/>
    <s v="Láseres en química"/>
    <n v="3.6"/>
    <s v="MUY FAVORABLE"/>
    <n v="3.5"/>
    <s v="MUY FAVORABLE"/>
    <n v="4"/>
    <n v="2"/>
    <n v="50"/>
  </r>
  <r>
    <s v="2018-19"/>
    <n v="1"/>
    <x v="18"/>
    <s v="GRADO EN QUÍMICA"/>
    <s v="QUÍMICA"/>
    <s v="16570824Z"/>
    <n v="702"/>
    <s v="ESTEBAN DÍEZ, ISABEL"/>
    <n v="535"/>
    <s v="Proyectos"/>
    <n v="4.2"/>
    <s v="EXCELENTE"/>
    <n v="4.2"/>
    <s v="EXCELENTE"/>
    <n v="14"/>
    <n v="9"/>
    <s v="64.3"/>
  </r>
  <r>
    <s v="2018-19"/>
    <n v="1"/>
    <x v="18"/>
    <s v="GRADO EN QUÍMICA"/>
    <s v="QUÍMICA"/>
    <s v="16518664H"/>
    <n v="169"/>
    <s v="MARTÍNEZ SORIA, MARÍA TERESA"/>
    <n v="536"/>
    <s v="Química analítica aplicada"/>
    <n v="4.2"/>
    <s v="EXCELENTE"/>
    <n v="4.5"/>
    <s v="EXCELENTE"/>
    <n v="3"/>
    <n v="2"/>
    <s v="66.7"/>
  </r>
  <r>
    <s v="2018-19"/>
    <n v="1"/>
    <x v="18"/>
    <s v="GRADO EN QUÍMICA"/>
    <s v="QUÍMICA"/>
    <s v="08958579X"/>
    <n v="26"/>
    <s v="RODRÍGUEZ BARRANCO, MIGUEL ÁNGEL"/>
    <n v="539"/>
    <s v="Química orgánica industrial"/>
    <n v="4.8"/>
    <s v="EXCELENTE"/>
    <n v="5"/>
    <s v="EXCELENTE"/>
    <n v="8"/>
    <n v="3"/>
    <s v="37.5"/>
  </r>
  <r>
    <s v="2018-19"/>
    <n v="1"/>
    <x v="18"/>
    <s v="GRADO EN QUÍMICA"/>
    <s v="QUÍMICA"/>
    <s v="16525570R"/>
    <n v="180"/>
    <s v="GALLARTA GONZÁLEZ, FÉLIX"/>
    <n v="540"/>
    <s v="Análisis instrumental I"/>
    <n v="3.5"/>
    <s v="MUY FAVORABLE"/>
    <n v="3.6"/>
    <s v="MUY FAVORABLE"/>
    <n v="30"/>
    <n v="8"/>
    <s v="26.7"/>
  </r>
  <r>
    <s v="2018-19"/>
    <n v="1"/>
    <x v="18"/>
    <s v="GRADO EN QUÍMICA"/>
    <s v="QUÍMICA"/>
    <s v="16544605S"/>
    <n v="235"/>
    <s v="CABREDO PINILLOS, SUSANA"/>
    <n v="540"/>
    <s v="Análisis instrumental I"/>
    <n v="4.2"/>
    <s v="EXCELENTE"/>
    <n v="4.3"/>
    <s v="EXCELENTE"/>
    <n v="30"/>
    <n v="10"/>
    <s v="33.3"/>
  </r>
  <r>
    <s v="2018-19"/>
    <n v="1"/>
    <x v="18"/>
    <s v="GRADO EN QUÍMICA"/>
    <s v="QUÍMICA"/>
    <s v="16623516J"/>
    <n v="1243"/>
    <s v="BAÑARES PALACIOS, PAULA"/>
    <n v="807"/>
    <s v="Física"/>
    <n v="4"/>
    <s v="MUY FAVORABLE"/>
    <n v="4.0999999999999996"/>
    <s v="MUY FAVORABLE"/>
    <n v="60"/>
    <n v="32"/>
    <n v="0.53333333333333333"/>
  </r>
  <r>
    <s v="2018-19"/>
    <n v="1"/>
    <x v="18"/>
    <s v="GRADO EN QUÍMICA"/>
    <s v="QUÍMICA"/>
    <s v="16621534D"/>
    <n v="1328"/>
    <s v="IRAZOLA ROSALES, LETICIA"/>
    <n v="807"/>
    <s v="Física"/>
    <n v="4.5"/>
    <s v="EXCELENTE"/>
    <n v="4.7"/>
    <s v="EXCELENTE"/>
    <n v="60"/>
    <n v="15"/>
    <n v="25"/>
  </r>
  <r>
    <s v="2018-19"/>
    <n v="1"/>
    <x v="18"/>
    <s v="GRADO EN QUÍMICA"/>
    <s v="MATEMÁTICAS Y COMPUTACIÓN"/>
    <s v="16546065A"/>
    <n v="238"/>
    <s v="GUTIÉRREZ JIMÉNEZ, JOSÉ MANUEL"/>
    <n v="808"/>
    <s v="Matemáticas I"/>
    <n v="4.5999999999999996"/>
    <s v="EXCELENTE"/>
    <n v="4.5999999999999996"/>
    <s v="EXCELENTE"/>
    <n v="46"/>
    <n v="11"/>
    <s v="23.9"/>
  </r>
  <r>
    <s v="2018-19"/>
    <n v="1"/>
    <x v="18"/>
    <s v="GRADO EN QUÍMICA"/>
    <s v="MATEMÁTICAS Y COMPUTACIÓN"/>
    <s v="16574152F"/>
    <n v="301"/>
    <s v="PASCUAL LERIA, ANA ISABEL"/>
    <n v="808"/>
    <s v="Matemáticas I"/>
    <n v="3.7"/>
    <s v="MUY FAVORABLE"/>
    <n v="3.5"/>
    <s v="MUY FAVORABLE"/>
    <n v="29"/>
    <n v="4"/>
    <s v="13.8"/>
  </r>
  <r>
    <s v="2018-19"/>
    <n v="1"/>
    <x v="18"/>
    <s v="GRADO EN QUÍMICA"/>
    <s v="AGRICULTURA Y ALIMENTACIÓN"/>
    <s v="08797523T"/>
    <n v="24"/>
    <s v="NÚÑEZ OLIVERA, ENCARNACIÓN"/>
    <n v="809"/>
    <s v="Biología"/>
    <n v="3.1"/>
    <s v="FAVORABLE"/>
    <n v="3"/>
    <s v="FAVORABLE"/>
    <n v="63"/>
    <n v="6"/>
    <s v="9.5"/>
  </r>
  <r>
    <s v="2018-19"/>
    <n v="1"/>
    <x v="18"/>
    <s v="GRADO EN QUÍMICA"/>
    <s v="AGRICULTURA Y ALIMENTACIÓN"/>
    <s v="16531083V"/>
    <n v="191"/>
    <s v="TOMÁS LAS HERAS, RAFAEL"/>
    <n v="809"/>
    <s v="Biología"/>
    <n v="3.8"/>
    <s v="MUY FAVORABLE"/>
    <n v="3.3"/>
    <s v="FAVORABLE"/>
    <n v="63"/>
    <n v="10"/>
    <s v="15.9"/>
  </r>
  <r>
    <s v="2018-19"/>
    <n v="1"/>
    <x v="18"/>
    <s v="GRADO EN QUÍMICA"/>
    <s v="AGRICULTURA Y ALIMENTACIÓN"/>
    <s v="16532287W"/>
    <n v="194"/>
    <s v="MARTÍNEZ ABAIGAR, JAVIER"/>
    <n v="809"/>
    <s v="Biología"/>
    <n v="4.2"/>
    <s v="EXCELENTE"/>
    <n v="4.4000000000000004"/>
    <s v="EXCELENTE"/>
    <n v="63"/>
    <n v="32"/>
    <n v="0.50793650793650791"/>
  </r>
  <r>
    <s v="2018-19"/>
    <n v="1"/>
    <x v="18"/>
    <s v="GRADO EN QUÍMICA"/>
    <s v="AGRICULTURA Y ALIMENTACIÓN"/>
    <s v="16603952E"/>
    <n v="1138"/>
    <s v="MONFORTE LÓPEZ, LAURA"/>
    <n v="809"/>
    <s v="Biología"/>
    <n v="4.3"/>
    <s v="EXCELENTE"/>
    <n v="4.3"/>
    <s v="EXCELENTE"/>
    <n v="63"/>
    <n v="12"/>
    <n v="19"/>
  </r>
  <r>
    <s v="2018-19"/>
    <n v="1"/>
    <x v="18"/>
    <s v="GRADO EN QUÍMICA"/>
    <s v="QUÍMICA"/>
    <s v="16518664H"/>
    <n v="169"/>
    <s v="MARTÍNEZ SORIA, MARÍA TERESA"/>
    <n v="810"/>
    <s v="Química"/>
    <n v="3.6"/>
    <s v="MUY FAVORABLE"/>
    <n v="3.5"/>
    <s v="MUY FAVORABLE"/>
    <n v="14"/>
    <n v="4"/>
    <s v="28.6"/>
  </r>
  <r>
    <s v="2018-19"/>
    <n v="1"/>
    <x v="18"/>
    <s v="GRADO EN QUÍMICA"/>
    <s v="QUÍMICA"/>
    <s v="16525570R"/>
    <n v="180"/>
    <s v="GALLARTA GONZÁLEZ, FÉLIX"/>
    <n v="810"/>
    <s v="Química"/>
    <n v="3.5"/>
    <s v="MUY FAVORABLE"/>
    <n v="3.6"/>
    <s v="MUY FAVORABLE"/>
    <n v="52"/>
    <n v="9"/>
    <s v="17.3"/>
  </r>
  <r>
    <s v="2018-19"/>
    <n v="1"/>
    <x v="18"/>
    <s v="GRADO EN QUÍMICA"/>
    <s v="QUÍMICA"/>
    <s v="16537076F"/>
    <n v="211"/>
    <s v="SÁENZ BARRIO, CECILIA"/>
    <n v="810"/>
    <s v="Química"/>
    <n v="4.5"/>
    <s v="EXCELENTE"/>
    <n v="5"/>
    <s v="EXCELENTE"/>
    <n v="14"/>
    <n v="2"/>
    <s v="14.3"/>
  </r>
  <r>
    <s v="2018-19"/>
    <n v="1"/>
    <x v="18"/>
    <s v="GRADO EN QUÍMICA"/>
    <s v="QUÍMICA"/>
    <s v="16543785T"/>
    <n v="233"/>
    <s v="ZURBANO ASENSIO, MARÍA DEL MAR"/>
    <n v="810"/>
    <s v="Química"/>
    <n v="3.2"/>
    <s v="FAVORABLE"/>
    <n v="2.6"/>
    <s v="FAVORABLE"/>
    <n v="52"/>
    <n v="11"/>
    <s v="21.2"/>
  </r>
  <r>
    <s v="2018-19"/>
    <n v="1"/>
    <x v="18"/>
    <s v="GRADO EN QUÍMICA"/>
    <s v="QUÍMICA"/>
    <s v="17140700L"/>
    <n v="323"/>
    <s v="LALINDE PEÑA, ELENA"/>
    <n v="811"/>
    <s v="Complementos de química"/>
    <n v="3.7"/>
    <s v="MUY FAVORABLE"/>
    <n v="3.4"/>
    <s v="MUY FAVORABLE"/>
    <n v="66"/>
    <n v="17"/>
    <s v="25.8"/>
  </r>
  <r>
    <s v="2018-19"/>
    <n v="1"/>
    <x v="18"/>
    <s v="GRADO EN QUÍMICA"/>
    <s v="ECONOMÍA Y EMPRESA"/>
    <s v="16507414S"/>
    <n v="138"/>
    <s v="SÁINZ OCHOA, ALBERTO"/>
    <n v="834"/>
    <s v="Empresa"/>
    <n v="4.4000000000000004"/>
    <s v="EXCELENTE"/>
    <n v="4.5999999999999996"/>
    <s v="EXCELENTE"/>
    <n v="27"/>
    <n v="8"/>
    <s v="29.6"/>
  </r>
  <r>
    <s v="2018-19"/>
    <n v="1"/>
    <x v="19"/>
    <s v="GRADO EN ENOLOGÍA"/>
    <s v="AGRICULTURA Y ALIMENTACIÓN"/>
    <s v="16528703Y"/>
    <n v="185"/>
    <s v="GUTIÉRREZ VIGUERA, ANA ROSA"/>
    <n v="434"/>
    <s v="Enología I"/>
    <n v="4.7"/>
    <s v="EXCELENTE"/>
    <n v="4.8"/>
    <s v="EXCELENTE"/>
    <n v="18"/>
    <n v="5"/>
    <s v="27.8"/>
  </r>
  <r>
    <s v="2018-19"/>
    <n v="1"/>
    <x v="19"/>
    <s v="GRADO EN ENOLOGÍA"/>
    <s v="QUÍMICA"/>
    <s v="16267404X"/>
    <n v="85"/>
    <s v="FERNÁNDEZ ZURBANO, MARÍA PURIFIC."/>
    <n v="436"/>
    <s v="Composición y evolución del vino"/>
    <n v="3.8"/>
    <s v="MUY FAVORABLE"/>
    <n v="3.7"/>
    <s v="MUY FAVORABLE"/>
    <n v="24"/>
    <n v="11"/>
    <n v="0.45833333333333331"/>
  </r>
  <r>
    <s v="2018-19"/>
    <n v="1"/>
    <x v="19"/>
    <s v="GRADO EN ENOLOGÍA"/>
    <s v="AGRICULTURA Y ALIMENTACIÓN"/>
    <s v="09373135Z"/>
    <n v="28"/>
    <s v="MENÉNDEZ MENÉNDEZ, CRISTINA"/>
    <n v="499"/>
    <s v="Producción vegetal"/>
    <n v="2.8"/>
    <s v="FAVORABLE"/>
    <n v="2.6"/>
    <s v="FAVORABLE"/>
    <n v="23"/>
    <n v="9"/>
    <n v="0.39130434782608697"/>
  </r>
  <r>
    <s v="2018-19"/>
    <n v="1"/>
    <x v="19"/>
    <s v="GRADO EN ENOLOGÍA"/>
    <s v="AGRICULTURA Y ALIMENTACIÓN"/>
    <s v="50301761W"/>
    <n v="388"/>
    <s v="PRADO VILLAR, EDUARDO"/>
    <n v="499"/>
    <s v="Producción vegetal"/>
    <n v="4.7"/>
    <s v="EXCELENTE"/>
    <n v="5"/>
    <s v="EXCELENTE"/>
    <n v="23"/>
    <n v="2"/>
    <s v="8.7"/>
  </r>
  <r>
    <s v="2018-19"/>
    <n v="1"/>
    <x v="19"/>
    <s v="GRADO EN ENOLOGÍA"/>
    <s v="AGRICULTURA Y ALIMENTACIÓN"/>
    <s v="16609517K"/>
    <n v="1354"/>
    <s v="PESQUERA ALEGRÍA, CRISTINA"/>
    <n v="499"/>
    <s v="Producción vegetal"/>
    <n v="3.7"/>
    <s v="MUY FAVORABLE"/>
    <n v="3.7"/>
    <s v="MUY FAVORABLE"/>
    <n v="23"/>
    <n v="3"/>
    <n v="13"/>
  </r>
  <r>
    <s v="2018-19"/>
    <n v="1"/>
    <x v="19"/>
    <s v="GRADO EN ENOLOGÍA"/>
    <s v="AGRICULTURA Y ALIMENTACIÓN"/>
    <s v="16543567N"/>
    <n v="231"/>
    <s v="OLARTE MARTÍNEZ, Mª. DEL CARMEN"/>
    <n v="500"/>
    <s v="Operaciones básicas de la industria alimentaria"/>
    <n v="4.9000000000000004"/>
    <s v="EXCELENTE"/>
    <n v="5"/>
    <s v="EXCELENTE"/>
    <n v="30"/>
    <n v="7"/>
    <s v="23.3"/>
  </r>
  <r>
    <s v="2018-19"/>
    <n v="1"/>
    <x v="19"/>
    <s v="GRADO EN ENOLOGÍA"/>
    <s v="AGRICULTURA Y ALIMENTACIÓN"/>
    <s v="11728090E"/>
    <n v="39"/>
    <s v="SANZ CERVERA, SUSANA A."/>
    <n v="501"/>
    <s v="Microbiología"/>
    <n v="4.7"/>
    <s v="EXCELENTE"/>
    <n v="5"/>
    <s v="EXCELENTE"/>
    <n v="20"/>
    <n v="5"/>
    <n v="25"/>
  </r>
  <r>
    <s v="2018-19"/>
    <n v="1"/>
    <x v="19"/>
    <s v="GRADO EN ENOLOGÍA"/>
    <s v="AGRICULTURA Y ALIMENTACIÓN"/>
    <s v="00690684V"/>
    <n v="7"/>
    <s v="DIZY SOTO, MARTA Mª INÉS"/>
    <n v="543"/>
    <s v="Microbiología enológica"/>
    <n v="4.5999999999999996"/>
    <s v="EXCELENTE"/>
    <n v="4.7"/>
    <s v="EXCELENTE"/>
    <n v="15"/>
    <n v="3"/>
    <n v="20"/>
  </r>
  <r>
    <s v="2018-19"/>
    <n v="1"/>
    <x v="19"/>
    <s v="GRADO EN ENOLOGÍA"/>
    <s v="AGRICULTURA Y ALIMENTACIÓN"/>
    <s v="05625302P"/>
    <n v="20"/>
    <s v="TORRES MANRIQUE, CARMEN"/>
    <n v="543"/>
    <s v="Microbiología enológica"/>
    <n v="4.4000000000000004"/>
    <s v="EXCELENTE"/>
    <n v="4.5"/>
    <s v="EXCELENTE"/>
    <n v="15"/>
    <n v="4"/>
    <s v="26.7"/>
  </r>
  <r>
    <s v="2018-19"/>
    <n v="1"/>
    <x v="19"/>
    <s v="GRADO EN ENOLOGÍA"/>
    <s v="AGRICULTURA Y ALIMENTACIÓN"/>
    <s v="16552787D"/>
    <n v="537"/>
    <s v="TENORIO RODRÍGUEZ, CARMEN"/>
    <n v="543"/>
    <s v="Microbiología enológica"/>
    <n v="4.4000000000000004"/>
    <s v="EXCELENTE"/>
    <n v="4.7"/>
    <s v="EXCELENTE"/>
    <n v="15"/>
    <n v="3"/>
    <n v="20"/>
  </r>
  <r>
    <s v="2018-19"/>
    <n v="1"/>
    <x v="19"/>
    <s v="GRADO EN ENOLOGÍA"/>
    <s v="AGRICULTURA Y ALIMENTACIÓN"/>
    <s v="07859589Y"/>
    <n v="23"/>
    <s v="PALACIOS GARCÍA, ANTONIO TOMÁS"/>
    <n v="544"/>
    <s v="Análisis sensorial"/>
    <n v="4.9000000000000004"/>
    <s v="EXCELENTE"/>
    <n v="5"/>
    <s v="EXCELENTE"/>
    <n v="10"/>
    <n v="4"/>
    <n v="40"/>
  </r>
  <r>
    <s v="2018-19"/>
    <n v="1"/>
    <x v="19"/>
    <s v="GRADO EN ENOLOGÍA"/>
    <s v="AGRICULTURA Y ALIMENTACIÓN"/>
    <s v="13152345W"/>
    <n v="1018"/>
    <s v="GONZÁLEZ MARCOS, DAVID"/>
    <n v="544"/>
    <s v="Análisis sensorial"/>
    <n v="4.5999999999999996"/>
    <s v="EXCELENTE"/>
    <n v="4.7"/>
    <s v="EXCELENTE"/>
    <n v="10"/>
    <n v="3"/>
    <n v="30"/>
  </r>
  <r>
    <s v="2018-19"/>
    <n v="1"/>
    <x v="19"/>
    <s v="GRADO EN ENOLOGÍA"/>
    <s v="AGRICULTURA Y ALIMENTACIÓN"/>
    <s v="16580683Y"/>
    <n v="1188"/>
    <s v="LÓPEZ ALFARO, ISABEL"/>
    <n v="544"/>
    <s v="Análisis sensorial"/>
    <n v="4.2"/>
    <s v="EXCELENTE"/>
    <n v="4"/>
    <s v="MUY FAVORABLE"/>
    <n v="10"/>
    <n v="3"/>
    <n v="30"/>
  </r>
  <r>
    <s v="2018-19"/>
    <n v="1"/>
    <x v="19"/>
    <s v="GRADO EN ENOLOGÍA"/>
    <s v="AGRICULTURA Y ALIMENTACIÓN"/>
    <s v="16567034L"/>
    <n v="516"/>
    <s v="GUADALUPE MÍNGUEZ, ZENAIDA"/>
    <n v="546"/>
    <s v="Prácticas integradas enológicas"/>
    <n v="4.5"/>
    <s v="EXCELENTE"/>
    <n v="4.5999999999999996"/>
    <s v="EXCELENTE"/>
    <n v="19"/>
    <n v="14"/>
    <s v="21.1"/>
  </r>
  <r>
    <s v="2018-19"/>
    <n v="1"/>
    <x v="19"/>
    <s v="GRADO EN ENOLOGÍA"/>
    <s v="AGRICULTURA Y ALIMENTACIÓN"/>
    <s v="13152345W"/>
    <n v="1018"/>
    <s v="GONZÁLEZ MARCOS, DAVID"/>
    <n v="546"/>
    <s v="Prácticas integradas enológicas"/>
    <n v="4.7"/>
    <s v="EXCELENTE"/>
    <n v="4.9000000000000004"/>
    <s v="EXCELENTE"/>
    <n v="19"/>
    <n v="8"/>
    <s v="42.1"/>
  </r>
  <r>
    <s v="2018-19"/>
    <n v="1"/>
    <x v="19"/>
    <s v="GRADO EN ENOLOGÍA"/>
    <s v="AGRICULTURA Y ALIMENTACIÓN"/>
    <s v="16587648W"/>
    <n v="1326"/>
    <s v="GONZÁLEZ ARENZANA, LUCÍA"/>
    <n v="546"/>
    <s v="Prácticas integradas enológicas"/>
    <n v="4.5"/>
    <s v="EXCELENTE"/>
    <n v="4.8"/>
    <s v="EXCELENTE"/>
    <n v="19"/>
    <n v="8"/>
    <s v="42.1"/>
  </r>
  <r>
    <s v="2018-19"/>
    <n v="1"/>
    <x v="19"/>
    <s v="GRADO EN ENOLOGÍA"/>
    <s v="AGRICULTURA Y ALIMENTACIÓN"/>
    <s v="07859589Y"/>
    <n v="23"/>
    <s v="PALACIOS GARCÍA, ANTONIO TOMÁS"/>
    <n v="547"/>
    <s v="Ampliación de análisis sensorial"/>
    <n v="4.8"/>
    <s v="EXCELENTE"/>
    <n v="5"/>
    <s v="EXCELENTE"/>
    <n v="20"/>
    <n v="7"/>
    <n v="35"/>
  </r>
  <r>
    <s v="2018-19"/>
    <n v="1"/>
    <x v="19"/>
    <s v="GRADO EN ENOLOGÍA"/>
    <s v="AGRICULTURA Y ALIMENTACIÓN"/>
    <s v="09373135Z"/>
    <n v="28"/>
    <s v="MENÉNDEZ MENÉNDEZ, CRISTINA"/>
    <n v="548"/>
    <s v="Biotecnología vitivinícola"/>
    <n v="4"/>
    <s v="MUY FAVORABLE"/>
    <n v="4.5"/>
    <s v="EXCELENTE"/>
    <n v="6"/>
    <n v="2"/>
    <s v="33.3"/>
  </r>
  <r>
    <s v="2018-19"/>
    <n v="1"/>
    <x v="19"/>
    <s v="GRADO EN ENOLOGÍA"/>
    <s v="AGRICULTURA Y ALIMENTACIÓN"/>
    <s v="11728090E"/>
    <n v="39"/>
    <s v="SANZ CERVERA, SUSANA A."/>
    <n v="550"/>
    <s v="Destilados y otros derivados del vino"/>
    <n v="4.8"/>
    <s v="EXCELENTE"/>
    <n v="5"/>
    <s v="EXCELENTE"/>
    <n v="12"/>
    <n v="5"/>
    <s v="41.7"/>
  </r>
  <r>
    <s v="2018-19"/>
    <n v="1"/>
    <x v="19"/>
    <s v="GRADO EN ENOLOGÍA"/>
    <s v="AGRICULTURA Y ALIMENTACIÓN"/>
    <s v="16528703Y"/>
    <n v="185"/>
    <s v="GUTIÉRREZ VIGUERA, ANA ROSA"/>
    <n v="550"/>
    <s v="Destilados y otros derivados del vino"/>
    <n v="4.7"/>
    <s v="EXCELENTE"/>
    <n v="5"/>
    <s v="EXCELENTE"/>
    <n v="12"/>
    <n v="5"/>
    <s v="41.7"/>
  </r>
  <r>
    <s v="2018-19"/>
    <n v="1"/>
    <x v="19"/>
    <s v="GRADO EN ENOLOGÍA"/>
    <s v="AGRICULTURA Y ALIMENTACIÓN"/>
    <s v="16587648W"/>
    <n v="1326"/>
    <s v="GONZÁLEZ ARENZANA, LUCÍA"/>
    <n v="550"/>
    <s v="Destilados y otros derivados del vino"/>
    <n v="4.7"/>
    <s v="EXCELENTE"/>
    <n v="5"/>
    <s v="EXCELENTE"/>
    <n v="12"/>
    <n v="4"/>
    <s v="33.3"/>
  </r>
  <r>
    <s v="2018-19"/>
    <n v="1"/>
    <x v="19"/>
    <s v="GRADO EN ENOLOGÍA"/>
    <s v="ECONOMÍA Y EMPRESA"/>
    <s v="10828501D"/>
    <n v="34"/>
    <s v="RUIZ VEGA, AGUSTÍN V."/>
    <n v="551"/>
    <s v="Márketing internacional del vino"/>
    <n v="4.8"/>
    <s v="EXCELENTE"/>
    <n v="5"/>
    <s v="EXCELENTE"/>
    <n v="3"/>
    <n v="2"/>
    <s v="66.7"/>
  </r>
  <r>
    <s v="2018-19"/>
    <n v="1"/>
    <x v="19"/>
    <s v="GRADO EN ENOLOGÍA"/>
    <s v="ECONOMÍA Y EMPRESA"/>
    <s v="16616932F"/>
    <n v="1195"/>
    <s v="MEDRANO Sáez, NATALIA"/>
    <n v="551"/>
    <s v="Márketing internacional del vino"/>
    <n v="5"/>
    <s v="EXCELENTE"/>
    <n v="5"/>
    <s v="EXCELENTE"/>
    <n v="3"/>
    <n v="3"/>
    <n v="100"/>
  </r>
  <r>
    <s v="2018-19"/>
    <n v="1"/>
    <x v="19"/>
    <s v="GRADO EN ENOLOGÍA"/>
    <s v="AGRICULTURA Y ALIMENTACIÓN"/>
    <s v="11728090E"/>
    <n v="39"/>
    <s v="SANZ CERVERA, SUSANA A."/>
    <n v="552"/>
    <s v="Materiales auxiliares en la industria enológica"/>
    <n v="5"/>
    <s v="EXCELENTE"/>
    <n v="5"/>
    <s v="EXCELENTE"/>
    <n v="13"/>
    <n v="2"/>
    <s v="15.4"/>
  </r>
  <r>
    <s v="2018-19"/>
    <n v="1"/>
    <x v="19"/>
    <s v="GRADO EN ENOLOGÍA"/>
    <s v="AGRICULTURA Y ALIMENTACIÓN"/>
    <s v="16580683Y"/>
    <n v="1188"/>
    <s v="LÓPEZ ALFARO, ISABEL"/>
    <n v="556"/>
    <s v="Sistemas de calidad y seguridad laboral"/>
    <n v="4"/>
    <s v="MUY FAVORABLE"/>
    <n v="3.9"/>
    <s v="MUY FAVORABLE"/>
    <n v="20"/>
    <n v="7"/>
    <n v="35"/>
  </r>
  <r>
    <s v="2018-19"/>
    <n v="1"/>
    <x v="19"/>
    <s v="GRADO EN ENOLOGÍA"/>
    <s v="AGRICULTURA Y ALIMENTACIÓN"/>
    <s v="71458565A"/>
    <n v="1322"/>
    <s v="GARCÍA GONZÁLEZ, JULIA"/>
    <n v="556"/>
    <s v="Sistemas de calidad y seguridad laboral"/>
    <n v="4.2"/>
    <s v="EXCELENTE"/>
    <n v="4.0999999999999996"/>
    <s v="MUY FAVORABLE"/>
    <n v="20"/>
    <n v="7"/>
    <n v="35"/>
  </r>
  <r>
    <s v="2018-19"/>
    <n v="1"/>
    <x v="19"/>
    <s v="GRADO EN ENOLOGÍA"/>
    <s v="AGRICULTURA Y ALIMENTACIÓN"/>
    <s v="07852960R"/>
    <n v="22"/>
    <s v="TARDÁGUILA LASO, MANUEL JAVIER"/>
    <n v="559"/>
    <s v="Prácticas integradas de viticultura"/>
    <n v="4.8"/>
    <s v="EXCELENTE"/>
    <n v="4.9000000000000004"/>
    <s v="EXCELENTE"/>
    <n v="15"/>
    <n v="7"/>
    <n v="0.46666666666666667"/>
  </r>
  <r>
    <s v="2018-19"/>
    <n v="1"/>
    <x v="19"/>
    <s v="GRADO EN ENOLOGÍA"/>
    <s v="AGRICULTURA Y ALIMENTACIÓN"/>
    <s v="16584746K"/>
    <n v="980"/>
    <s v="DIAGO SANTAMARÍA, MARÍA PAZ"/>
    <n v="559"/>
    <s v="Prácticas integradas de viticultura"/>
    <n v="4.7"/>
    <s v="EXCELENTE"/>
    <n v="4.9000000000000004"/>
    <s v="EXCELENTE"/>
    <n v="15"/>
    <n v="7"/>
    <n v="0.46666666666666667"/>
  </r>
  <r>
    <s v="2018-19"/>
    <n v="1"/>
    <x v="19"/>
    <s v="GRADO EN ENOLOGÍA"/>
    <s v="AGRICULTURA Y ALIMENTACIÓN"/>
    <s v="17437495E"/>
    <n v="330"/>
    <s v="MARCO MANCEBÓN, VICENTE SANTIAGO"/>
    <n v="560"/>
    <s v="Protección de cultivos"/>
    <n v="4.9000000000000004"/>
    <s v="EXCELENTE"/>
    <n v="5"/>
    <s v="EXCELENTE"/>
    <n v="20"/>
    <n v="5"/>
    <n v="25"/>
  </r>
  <r>
    <s v="2018-19"/>
    <n v="1"/>
    <x v="19"/>
    <s v="GRADO EN ENOLOGÍA"/>
    <s v="AGRICULTURA Y ALIMENTACIÓN"/>
    <s v="72778746F"/>
    <n v="401"/>
    <s v="PÉREZ MORENO, IGNACIO"/>
    <n v="560"/>
    <s v="Protección de cultivos"/>
    <n v="4.9000000000000004"/>
    <s v="EXCELENTE"/>
    <n v="5"/>
    <s v="EXCELENTE"/>
    <n v="20"/>
    <n v="4"/>
    <n v="20"/>
  </r>
  <r>
    <s v="2018-19"/>
    <n v="1"/>
    <x v="19"/>
    <s v="GRADO EN ENOLOGÍA"/>
    <s v="AGRICULTURA Y ALIMENTACIÓN"/>
    <s v="44670759K"/>
    <n v="1340"/>
    <s v="RAMOS SÁEZ DE OJER, JOSÉ LUIS"/>
    <n v="560"/>
    <s v="Protección de cultivos"/>
    <n v="4.9000000000000004"/>
    <s v="EXCELENTE"/>
    <n v="5"/>
    <s v="EXCELENTE"/>
    <n v="20"/>
    <n v="6"/>
    <n v="30"/>
  </r>
  <r>
    <s v="2018-19"/>
    <n v="1"/>
    <x v="19"/>
    <s v="GRADO EN ENOLOGÍA"/>
    <s v="AGRICULTURA Y ALIMENTACIÓN"/>
    <s v="16506579P"/>
    <n v="136"/>
    <s v="MARTÍNEZ DE TODA FERNÁNDEZ, FERNANDO"/>
    <n v="562"/>
    <s v="Viticultura general"/>
    <n v="4.2"/>
    <s v="EXCELENTE"/>
    <n v="4.2"/>
    <s v="EXCELENTE"/>
    <n v="20"/>
    <n v="5"/>
    <n v="25"/>
  </r>
  <r>
    <s v="2018-19"/>
    <n v="1"/>
    <x v="19"/>
    <s v="GRADO EN ENOLOGÍA"/>
    <s v="QUÍMICA"/>
    <s v="16623516J"/>
    <n v="1243"/>
    <s v="BAÑARES PALACIOS, PAULA"/>
    <n v="807"/>
    <s v="Física"/>
    <n v="3.9"/>
    <s v="MUY FAVORABLE"/>
    <n v="4.0999999999999996"/>
    <s v="MUY FAVORABLE"/>
    <n v="24"/>
    <n v="9"/>
    <n v="0.375"/>
  </r>
  <r>
    <s v="2018-19"/>
    <n v="1"/>
    <x v="19"/>
    <s v="GRADO EN ENOLOGÍA"/>
    <s v="MATEMÁTICAS Y COMPUTACIÓN"/>
    <s v="16530493W"/>
    <n v="190"/>
    <s v="VARONA MALUMBRES, JUAN LUIS"/>
    <n v="808"/>
    <s v="Matemáticas I"/>
    <n v="4.0999999999999996"/>
    <s v="MUY FAVORABLE"/>
    <n v="4"/>
    <s v="MUY FAVORABLE"/>
    <n v="21"/>
    <n v="2"/>
    <s v="9.5"/>
  </r>
  <r>
    <s v="2018-19"/>
    <n v="1"/>
    <x v="19"/>
    <s v="GRADO EN ENOLOGÍA"/>
    <s v="MATEMÁTICAS Y COMPUTACIÓN"/>
    <s v="16546065A"/>
    <n v="238"/>
    <s v="GUTIÉRREZ JIMÉNEZ, JOSÉ MANUEL"/>
    <n v="808"/>
    <s v="Matemáticas I"/>
    <n v="4.2"/>
    <s v="EXCELENTE"/>
    <n v="4.5"/>
    <s v="EXCELENTE"/>
    <n v="21"/>
    <n v="2"/>
    <s v="9.5"/>
  </r>
  <r>
    <s v="2018-19"/>
    <n v="1"/>
    <x v="19"/>
    <s v="GRADO EN ENOLOGÍA"/>
    <s v="AGRICULTURA Y ALIMENTACIÓN"/>
    <s v="08797523T"/>
    <n v="24"/>
    <s v="NÚÑEZ OLIVERA, ENCARNACIÓN"/>
    <n v="809"/>
    <s v="Biología"/>
    <n v="4.2"/>
    <s v="EXCELENTE"/>
    <n v="4.4000000000000004"/>
    <s v="EXCELENTE"/>
    <n v="31"/>
    <n v="7"/>
    <s v="22.6"/>
  </r>
  <r>
    <s v="2018-19"/>
    <n v="1"/>
    <x v="19"/>
    <s v="GRADO EN ENOLOGÍA"/>
    <s v="AGRICULTURA Y ALIMENTACIÓN"/>
    <s v="16532287W"/>
    <n v="194"/>
    <s v="MARTÍNEZ ABAIGAR, JAVIER"/>
    <n v="809"/>
    <s v="Biología"/>
    <n v="4.4000000000000004"/>
    <s v="EXCELENTE"/>
    <n v="4.3"/>
    <s v="EXCELENTE"/>
    <n v="31"/>
    <n v="9"/>
    <n v="0.29032258064516131"/>
  </r>
  <r>
    <s v="2018-19"/>
    <n v="1"/>
    <x v="19"/>
    <s v="GRADO EN ENOLOGÍA"/>
    <s v="AGRICULTURA Y ALIMENTACIÓN"/>
    <s v="16603952E"/>
    <n v="1138"/>
    <s v="MONFORTE LÓPEZ, LAURA"/>
    <n v="809"/>
    <s v="Biología"/>
    <n v="4.3"/>
    <s v="EXCELENTE"/>
    <n v="4.4000000000000004"/>
    <s v="EXCELENTE"/>
    <n v="31"/>
    <n v="7"/>
    <s v="22.6"/>
  </r>
  <r>
    <s v="2018-19"/>
    <n v="1"/>
    <x v="19"/>
    <s v="GRADO EN ENOLOGÍA"/>
    <s v="AGRICULTURA Y ALIMENTACIÓN"/>
    <n v="16603964"/>
    <n v="1231"/>
    <s v="DEL CASTILLO ALONSO, MARÍA ÁNGELES"/>
    <n v="809"/>
    <s v="Biología"/>
    <n v="4.2"/>
    <s v="EXCELENTE"/>
    <n v="4.2"/>
    <s v="EXCELENTE"/>
    <n v="31"/>
    <n v="6"/>
    <s v="19.4"/>
  </r>
  <r>
    <s v="2018-19"/>
    <n v="1"/>
    <x v="19"/>
    <s v="GRADO EN ENOLOGÍA"/>
    <s v="QUÍMICA"/>
    <s v="16525570R"/>
    <n v="180"/>
    <s v="GALLARTA GONZÁLEZ, FÉLIX"/>
    <n v="810"/>
    <s v="Química"/>
    <n v="3.2"/>
    <s v="FAVORABLE"/>
    <n v="3.3"/>
    <s v="FAVORABLE"/>
    <n v="30"/>
    <n v="8"/>
    <s v="26.7"/>
  </r>
  <r>
    <s v="2018-19"/>
    <n v="1"/>
    <x v="19"/>
    <s v="GRADO EN ENOLOGÍA"/>
    <s v="QUÍMICA"/>
    <s v="16537076F"/>
    <n v="211"/>
    <s v="SÁENZ BARRIO, CECILIA"/>
    <n v="810"/>
    <s v="Química"/>
    <n v="4.5999999999999996"/>
    <s v="EXCELENTE"/>
    <n v="4.5"/>
    <s v="EXCELENTE"/>
    <n v="14"/>
    <n v="4"/>
    <s v="28.6"/>
  </r>
  <r>
    <s v="2018-19"/>
    <n v="1"/>
    <x v="19"/>
    <s v="GRADO EN ENOLOGÍA"/>
    <s v="ECONOMÍA Y EMPRESA"/>
    <s v="16507414S"/>
    <n v="138"/>
    <s v="SÁINZ OCHOA, ALBERTO"/>
    <n v="834"/>
    <s v="Empresa"/>
    <n v="4.2"/>
    <s v="EXCELENTE"/>
    <n v="4.3"/>
    <s v="EXCELENTE"/>
    <n v="17"/>
    <n v="3"/>
    <s v="17.6"/>
  </r>
  <r>
    <s v="2018-19"/>
    <n v="1"/>
    <x v="20"/>
    <s v="MÁSTER UNIVERSITARIO EN QUÍMICA Y BIOTECNOLOGÍA"/>
    <s v="QUÍMICA"/>
    <s v="16557636M"/>
    <n v="273"/>
    <s v="BUSTO SANCIRIAN, JESÚS HÉCTOR"/>
    <n v="5111"/>
    <s v="Métodos instrumentales y experimientales en Química y Biotecnología"/>
    <n v="4.7"/>
    <s v="EXCELENTE"/>
    <n v="5"/>
    <s v="EXCELENTE"/>
    <n v="13"/>
    <n v="2"/>
    <s v="15.4"/>
  </r>
  <r>
    <s v="2018-19"/>
    <n v="1"/>
    <x v="20"/>
    <s v="MÁSTER UNIVERSITARIO EN QUÍMICA Y BIOTECNOLOGÍA"/>
    <s v="QUÍMICA"/>
    <s v="30520840R"/>
    <n v="370"/>
    <s v="TENA VÁZQUEZ DE LA TORRE, MARÍA TERESA"/>
    <n v="5111"/>
    <s v="Métodos instrumentales y experimientales en Química y Biotecnología"/>
    <n v="4"/>
    <s v="MUY FAVORABLE"/>
    <n v="3.7"/>
    <s v="MUY FAVORABLE"/>
    <n v="13"/>
    <n v="6"/>
    <n v="0.46153846153846156"/>
  </r>
  <r>
    <s v="2018-19"/>
    <n v="1"/>
    <x v="20"/>
    <s v="MÁSTER UNIVERSITARIO EN QUÍMICA Y BIOTECNOLOGÍA"/>
    <s v="AGRICULTURA Y ALIMENTACIÓN"/>
    <s v="16552787D"/>
    <n v="537"/>
    <s v="TENORIO RODRÍGUEZ, CARMEN"/>
    <n v="5112"/>
    <s v="Técnicas experimentales en Biología Molecular"/>
    <n v="4.5"/>
    <s v="EXCELENTE"/>
    <n v="4.5"/>
    <s v="EXCELENTE"/>
    <n v="14"/>
    <n v="2"/>
    <s v="14.3"/>
  </r>
  <r>
    <s v="2018-19"/>
    <n v="1"/>
    <x v="20"/>
    <s v="MÁSTER UNIVERSITARIO EN QUÍMICA Y BIOTECNOLOGÍA"/>
    <s v="MATEMÁTICAS Y COMPUTACIÓN"/>
    <s v="16537949Y"/>
    <n v="213"/>
    <s v="SAN JUAN DÍAZ, JUAN FÉLIX"/>
    <n v="5113"/>
    <s v="Modelización de sistemas químicos y diseño de análisis biológicos"/>
    <n v="3.9"/>
    <s v="MUY FAVORABLE"/>
    <n v="3.6"/>
    <s v="MUY FAVORABLE"/>
    <n v="14"/>
    <n v="8"/>
    <n v="0.5714285714285714"/>
  </r>
  <r>
    <s v="2018-19"/>
    <n v="1"/>
    <x v="20"/>
    <s v="MÁSTER UNIVERSITARIO EN QUÍMICA Y BIOTECNOLOGÍA"/>
    <s v="QUÍMICA"/>
    <s v="16578210V"/>
    <n v="499"/>
    <s v="SAMPEDRO RUIZ, DIEGO"/>
    <n v="5113"/>
    <s v="Modelización de sistemas químicos y diseño de análisis biológicos"/>
    <n v="4.3"/>
    <s v="EXCELENTE"/>
    <n v="4.4000000000000004"/>
    <s v="EXCELENTE"/>
    <n v="14"/>
    <n v="8"/>
    <n v="0.5714285714285714"/>
  </r>
  <r>
    <s v="2018-19"/>
    <n v="1"/>
    <x v="20"/>
    <s v="MÁSTER UNIVERSITARIO EN QUÍMICA Y BIOTECNOLOGÍA"/>
    <s v="ECONOMÍA Y EMPRESA"/>
    <s v="16581606D"/>
    <n v="602"/>
    <s v="SALAZAR TERREROS, IDANA"/>
    <n v="5114"/>
    <s v="Empresa y nuevos retos"/>
    <n v="4.5"/>
    <s v="EXCELENTE"/>
    <n v="4.5"/>
    <s v="EXCELENTE"/>
    <n v="13"/>
    <n v="2"/>
    <s v="15.4"/>
  </r>
  <r>
    <s v="2018-19"/>
    <n v="1"/>
    <x v="20"/>
    <s v="MÁSTER UNIVERSITARIO EN QUÍMICA Y BIOTECNOLOGÍA"/>
    <s v="AGRICULTURA Y ALIMENTACIÓN"/>
    <s v="05625302P"/>
    <n v="20"/>
    <s v="TORRES MANRIQUE, CARMEN"/>
    <n v="5115"/>
    <s v="Química Biológica"/>
    <n v="4.5"/>
    <s v="EXCELENTE"/>
    <n v="4.5"/>
    <s v="EXCELENTE"/>
    <n v="13"/>
    <n v="2"/>
    <s v="15.4"/>
  </r>
  <r>
    <s v="2018-19"/>
    <n v="1"/>
    <x v="20"/>
    <s v="MÁSTER UNIVERSITARIO EN QUÍMICA Y BIOTECNOLOGÍA"/>
    <s v="QUÍMICA"/>
    <s v="16517620D"/>
    <n v="166"/>
    <s v="AVENOZA AZNAR, ALBERTO"/>
    <n v="5115"/>
    <s v="Química Biológica"/>
    <n v="4.5"/>
    <s v="EXCELENTE"/>
    <n v="4.9000000000000004"/>
    <s v="EXCELENTE"/>
    <n v="13"/>
    <n v="9"/>
    <n v="0.69230769230769229"/>
  </r>
  <r>
    <s v="2018-19"/>
    <n v="1"/>
    <x v="20"/>
    <s v="MÁSTER UNIVERSITARIO EN QUÍMICA Y BIOTECNOLOGÍA"/>
    <s v="QUÍMICA"/>
    <s v="17140700L"/>
    <n v="323"/>
    <s v="LALINDE PEÑA, ELENA"/>
    <n v="5115"/>
    <s v="Química Biológica"/>
    <n v="4.5"/>
    <s v="EXCELENTE"/>
    <n v="4.5"/>
    <s v="EXCELENTE"/>
    <n v="13"/>
    <n v="2"/>
    <s v="15.4"/>
  </r>
  <r>
    <s v="2018-19"/>
    <n v="1"/>
    <x v="20"/>
    <s v="MÁSTER UNIVERSITARIO EN QUÍMICA Y BIOTECNOLOGÍA"/>
    <s v="QUÍMICA"/>
    <s v="05386149D"/>
    <n v="19"/>
    <s v="MORENO GARCÍA, MARÍA TERESA"/>
    <n v="5118"/>
    <s v="Temas frontera en Química"/>
    <n v="4.4000000000000004"/>
    <s v="EXCELENTE"/>
    <n v="4.3"/>
    <s v="EXCELENTE"/>
    <n v="7"/>
    <n v="4"/>
    <n v="0.5714285714285714"/>
  </r>
  <r>
    <s v="2018-19"/>
    <n v="1"/>
    <x v="20"/>
    <s v="MÁSTER UNIVERSITARIO EN QUÍMICA Y BIOTECNOLOGÍA"/>
    <s v="QUÍMICA"/>
    <s v="16578210V"/>
    <n v="499"/>
    <s v="SAMPEDRO RUIZ, DIEGO"/>
    <n v="5118"/>
    <s v="Temas frontera en Química"/>
    <n v="4.9000000000000004"/>
    <s v="EXCELENTE"/>
    <n v="5"/>
    <s v="EXCELENTE"/>
    <n v="7"/>
    <n v="4"/>
    <n v="0.5714285714285714"/>
  </r>
  <r>
    <s v="2018-19"/>
    <n v="1"/>
    <x v="20"/>
    <s v="MÁSTER UNIVERSITARIO EN QUÍMICA Y BIOTECNOLOGÍA"/>
    <s v="AGRICULTURA Y ALIMENTACIÓN"/>
    <s v="09740221C"/>
    <n v="31"/>
    <s v="GONZÁLEZ FANDOS, MARÍA ELENA"/>
    <n v="5121"/>
    <s v="Biotecnología y seguridad alimentaria"/>
    <n v="3.5"/>
    <s v="MUY FAVORABLE"/>
    <n v="3.4"/>
    <s v="MUY FAVORABLE"/>
    <n v="8"/>
    <n v="5"/>
    <n v="0.625"/>
  </r>
  <r>
    <s v="2018-19"/>
    <n v="1"/>
    <x v="21"/>
    <s v="Máster Universitario en Tecnología, Gestión e Innovación Vitivinícola"/>
    <s v="ECONOMÍA Y EMPRESA"/>
    <s v="16607692J"/>
    <n v="970"/>
    <s v="CLAVEL SAN EMETERIO, MÓNICA"/>
    <n v="5195"/>
    <s v="Estrategias de internacionalización para el sector vitivinícola"/>
    <n v="3.8"/>
    <s v="MUY FAVORABLE"/>
    <n v="4.2"/>
    <s v="EXCELENTE"/>
    <n v="13"/>
    <n v="5"/>
    <s v="38.5"/>
  </r>
  <r>
    <s v="2018-19"/>
    <n v="1"/>
    <x v="21"/>
    <s v="Máster Universitario en Tecnología, Gestión e Innovación Vitivinícola"/>
    <s v="ECONOMÍA Y EMPRESA"/>
    <s v="16507414S"/>
    <n v="138"/>
    <s v="SÁINZ OCHOA, ALBERTO"/>
    <n v="5196"/>
    <s v="Dirección estratégica"/>
    <n v="3.5"/>
    <s v="MUY FAVORABLE"/>
    <n v="3.7"/>
    <s v="MUY FAVORABLE"/>
    <n v="12"/>
    <n v="6"/>
    <n v="50"/>
  </r>
  <r>
    <s v="2018-19"/>
    <n v="1"/>
    <x v="21"/>
    <s v="Máster Universitario en Tecnología, Gestión e Innovación Vitivinícola"/>
    <s v="ECONOMÍA Y EMPRESA"/>
    <s v="18033042F"/>
    <n v="424"/>
    <s v="BLANCO PASCUAL, LUIS"/>
    <n v="5197"/>
    <s v="Análisis económico-financiero en las empresas del sector vitivinícola"/>
    <n v="4.2"/>
    <s v="EXCELENTE"/>
    <n v="4.0999999999999996"/>
    <s v="MUY FAVORABLE"/>
    <n v="14"/>
    <n v="8"/>
    <s v="57.1"/>
  </r>
  <r>
    <s v="2018-19"/>
    <n v="1"/>
    <x v="21"/>
    <s v="Máster Universitario en Tecnología, Gestión e Innovación Vitivinícola"/>
    <s v="ECONOMÍA Y EMPRESA"/>
    <s v="16563058E"/>
    <n v="525"/>
    <s v="PELEGRIN BORONDO, JORGE"/>
    <n v="5198"/>
    <s v="Instrumentos de comunicación comercial para el sector vitivinícola"/>
    <n v="4.4000000000000004"/>
    <s v="EXCELENTE"/>
    <n v="4.8"/>
    <s v="EXCELENTE"/>
    <n v="13"/>
    <n v="8"/>
    <s v="61.5"/>
  </r>
  <r>
    <s v="2018-19"/>
    <n v="1"/>
    <x v="21"/>
    <s v="Máster Universitario en Tecnología, Gestión e Innovación Vitivinícola"/>
    <s v="ECONOMÍA Y EMPRESA"/>
    <s v="16547433Z"/>
    <n v="586"/>
    <s v="OLARTE PASCUAL, Mª CRISTINA"/>
    <n v="5198"/>
    <s v="Instrumentos de comunicación comercial para el sector vitivinícola"/>
    <n v="4.0999999999999996"/>
    <s v="MUY FAVORABLE"/>
    <n v="4.3"/>
    <s v="EXCELENTE"/>
    <n v="13"/>
    <n v="6"/>
    <s v="46.2"/>
  </r>
  <r>
    <s v="2018-19"/>
    <n v="1"/>
    <x v="21"/>
    <s v="Máster Universitario en Tecnología, Gestión e Innovación Vitivinícola"/>
    <s v="AGRICULTURA Y ALIMENTACIÓN"/>
    <s v="07859589Y"/>
    <n v="23"/>
    <s v="PALACIOS GARCÍA, ANTONIO TOMÁS"/>
    <n v="5199"/>
    <s v="Evaluación sensorial avanzada"/>
    <n v="4.0999999999999996"/>
    <s v="MUY FAVORABLE"/>
    <n v="4.5"/>
    <s v="EXCELENTE"/>
    <n v="17"/>
    <n v="2"/>
    <s v="11.8"/>
  </r>
  <r>
    <s v="2018-19"/>
    <n v="1"/>
    <x v="21"/>
    <s v="Máster Universitario en Tecnología, Gestión e Innovación Vitivinícola"/>
    <s v="AGRICULTURA Y ALIMENTACIÓN"/>
    <s v="13152345W"/>
    <n v="1018"/>
    <s v="GONZÁLEZ MARCOS, DAVID"/>
    <n v="5199"/>
    <s v="Evaluación sensorial avanzada"/>
    <n v="3.9"/>
    <s v="MUY FAVORABLE"/>
    <n v="3.8"/>
    <s v="MUY FAVORABLE"/>
    <n v="17"/>
    <n v="4"/>
    <s v="23.5"/>
  </r>
  <r>
    <s v="2018-19"/>
    <n v="1"/>
    <x v="21"/>
    <s v="Máster Universitario en Tecnología, Gestión e Innovación Vitivinícola"/>
    <s v="QUÍMICA"/>
    <s v="16267404X"/>
    <n v="85"/>
    <s v="FERNÁNDEZ ZURBANO, MARÍA PURIFIC."/>
    <n v="5201"/>
    <s v="Retos en enología"/>
    <n v="4.4000000000000004"/>
    <s v="EXCELENTE"/>
    <n v="4.5"/>
    <s v="EXCELENTE"/>
    <n v="17"/>
    <n v="2"/>
    <s v="11.8"/>
  </r>
  <r>
    <s v="2018-19"/>
    <n v="1"/>
    <x v="21"/>
    <s v="Máster Universitario en Tecnología, Gestión e Innovación Vitivinícola"/>
    <s v="AGRICULTURA Y ALIMENTACIÓN"/>
    <s v="16567034L"/>
    <n v="516"/>
    <s v="GUADALUPE MÍNGUEZ, ZENAIDA"/>
    <n v="5201"/>
    <s v="Retos en enología"/>
    <n v="2.5"/>
    <s v="DESFAVORABLE"/>
    <n v="2.5"/>
    <s v="DESFAVORABLE"/>
    <n v="17"/>
    <n v="2"/>
    <s v="11.8"/>
  </r>
  <r>
    <s v="2018-19"/>
    <n v="1"/>
    <x v="21"/>
    <s v="Máster Universitario en Tecnología, Gestión e Innovación Vitivinícola"/>
    <s v="QUÍMICA"/>
    <s v="13092044F"/>
    <n v="48"/>
    <s v="GONZÁLEZ SÁIZ, JOSÉ MARÍA"/>
    <n v="5203"/>
    <s v="Herramientas de análisis de datos en vitivinicultura"/>
    <n v="2.9"/>
    <s v="FAVORABLE"/>
    <n v="3.4"/>
    <s v="MUY FAVORABLE"/>
    <n v="14"/>
    <n v="5"/>
    <s v="35.7"/>
  </r>
  <r>
    <s v="2018-19"/>
    <n v="1"/>
    <x v="21"/>
    <s v="Máster Universitario en Tecnología, Gestión e Innovación Vitivinícola"/>
    <s v="QUÍMICA"/>
    <s v="13109019P"/>
    <n v="51"/>
    <s v="PIZARRO MILLÁN, CONSUELO"/>
    <n v="5203"/>
    <s v="Herramientas de análisis de datos en vitivinicultura"/>
    <n v="2.9"/>
    <s v="FAVORABLE"/>
    <n v="3.2"/>
    <s v="FAVORABLE"/>
    <n v="14"/>
    <n v="6"/>
    <s v="42.9"/>
  </r>
  <r>
    <s v="2018-19"/>
    <n v="1"/>
    <x v="21"/>
    <s v="Máster Universitario en Tecnología, Gestión e Innovación Vitivinícola"/>
    <s v="MATEMÁTICAS Y COMPUTACIÓN"/>
    <s v="17199289G"/>
    <n v="326"/>
    <s v="FILLAT BALLESTEROS, JUAN CARLOS"/>
    <n v="5203"/>
    <s v="Herramientas de análisis de datos en vitivinicultura"/>
    <n v="2.6"/>
    <s v="FAVORABLE"/>
    <n v="3"/>
    <s v="FAVORABLE"/>
    <n v="14"/>
    <n v="5"/>
    <s v="35.7"/>
  </r>
  <r>
    <s v="2018-19"/>
    <n v="1"/>
    <x v="21"/>
    <s v="Máster Universitario en Tecnología, Gestión e Innovación Vitivinícola"/>
    <s v="MATEMÁTICAS Y COMPUTACIÓN"/>
    <s v="42057900P"/>
    <n v="385"/>
    <s v="HERNÁNDEZ MARTÍN, ZENAIDA"/>
    <n v="5203"/>
    <s v="Herramientas de análisis de datos en vitivinicultura"/>
    <n v="2.2999999999999998"/>
    <s v="DESFAVORABLE"/>
    <n v="2.4"/>
    <s v="DESFAVORABLE"/>
    <n v="14"/>
    <n v="5"/>
    <s v="35.7"/>
  </r>
  <r>
    <s v="2018-19"/>
    <n v="1"/>
    <x v="21"/>
    <s v="Máster Universitario en Tecnología, Gestión e Innovación Vitivinícola"/>
    <s v="AGRICULTURA Y ALIMENTACIÓN"/>
    <s v="14245719W"/>
    <n v="63"/>
    <s v="RUIZ LARREA, MARÍA FERNANDA"/>
    <n v="5204"/>
    <s v="Gestión de la calidad y de la innovación vitivinícola"/>
    <n v="2"/>
    <s v="DESFAVORABLE"/>
    <n v="2.1"/>
    <s v="DESFAVORABLE"/>
    <n v="14"/>
    <n v="7"/>
    <n v="50"/>
  </r>
  <r>
    <s v="2018-19"/>
    <n v="1"/>
    <x v="21"/>
    <s v="Máster Universitario en Tecnología, Gestión e Innovación Vitivinícola"/>
    <s v="INGENIERÍA ELÉCTRICA"/>
    <s v="16565868A"/>
    <n v="294"/>
    <s v="JIMÉNEZ MACÍAS, EMILIO"/>
    <n v="5204"/>
    <s v="Gestión de la calidad y de la innovación vitivinícola"/>
    <n v="4.2"/>
    <s v="EXCELENTE"/>
    <n v="4.7"/>
    <s v="EXCELENTE"/>
    <n v="16"/>
    <n v="7"/>
    <n v="0.4375"/>
  </r>
  <r>
    <s v="2018-19"/>
    <n v="1"/>
    <x v="21"/>
    <s v="Máster Universitario en Tecnología, Gestión e Innovación Vitivinícola"/>
    <s v="AGRICULTURA Y ALIMENTACIÓN"/>
    <s v="16528703Y"/>
    <n v="185"/>
    <s v="GUTIÉRREZ VIGUERA, ANA ROSA"/>
    <n v="5209"/>
    <s v="Fundamentos de enología"/>
    <n v="5"/>
    <s v="EXCELENTE"/>
    <n v="5"/>
    <s v="EXCELENTE"/>
    <n v="4"/>
    <n v="2"/>
    <n v="50"/>
  </r>
  <r>
    <s v="2018-19"/>
    <n v="1"/>
    <x v="21"/>
    <s v="Máster Universitario en Tecnología, Gestión e Innovación Vitivinícola"/>
    <s v="AGRICULTURA Y ALIMENTACIÓN"/>
    <s v="13152345W"/>
    <n v="1018"/>
    <s v="GONZÁLEZ MARCOS, DAVID"/>
    <n v="5210"/>
    <s v="Fundamentos del análisis sensorial. Iniciación a la cata"/>
    <n v="3.8"/>
    <s v="MUY FAVORABLE"/>
    <n v="3.8"/>
    <s v="MUY FAVORABLE"/>
    <n v="9"/>
    <n v="4"/>
    <s v="44.4"/>
  </r>
  <r>
    <s v="2018-19"/>
    <n v="1"/>
    <x v="21"/>
    <s v="Máster Universitario en Tecnología, Gestión e Innovación Vitivinícola"/>
    <s v="ECONOMÍA Y EMPRESA"/>
    <s v="16515085G"/>
    <n v="606"/>
    <s v="BARCO ROYO, EMILIO"/>
    <n v="5211"/>
    <s v="Entorno económico y marco institucional del sector vitivinícola"/>
    <n v="4.2"/>
    <s v="EXCELENTE"/>
    <n v="4.3"/>
    <s v="EXCELENTE"/>
    <n v="9"/>
    <n v="3"/>
    <s v="33.3"/>
  </r>
  <r>
    <s v="2018-19"/>
    <n v="1"/>
    <x v="22"/>
    <s v="GRADO EN INGENIERÍA INFORMÁTICA"/>
    <s v="MATEMÁTICAS Y COMPUTACIÓN"/>
    <s v="16546828F"/>
    <n v="241"/>
    <s v="PASCUAL MARTÍNEZ LOSA, MARÍA VICO"/>
    <n v="440"/>
    <s v="Tecnología orientada a objetos"/>
    <n v="3.9"/>
    <s v="MUY FAVORABLE"/>
    <n v="4"/>
    <s v="MUY FAVORABLE"/>
    <n v="44"/>
    <n v="22"/>
    <n v="50"/>
  </r>
  <r>
    <s v="2018-19"/>
    <n v="1"/>
    <x v="22"/>
    <s v="GRADO EN INGENIERÍA INFORMÁTICA"/>
    <s v="MATEMÁTICAS Y COMPUTACIÓN"/>
    <s v="16622450M"/>
    <n v="1157"/>
    <s v="DIVASÓN MALLAGARAY, JOSE"/>
    <n v="441"/>
    <s v="Sistemas distribuidos"/>
    <n v="4.0999999999999996"/>
    <s v="MUY FAVORABLE"/>
    <n v="4.0999999999999996"/>
    <s v="MUY FAVORABLE"/>
    <n v="47"/>
    <n v="34"/>
    <s v="72.3"/>
  </r>
  <r>
    <s v="2018-19"/>
    <n v="1"/>
    <x v="22"/>
    <s v="GRADO EN INGENIERÍA INFORMÁTICA"/>
    <s v="INGENIERÍA ELÉCTRICA"/>
    <s v="16611012K"/>
    <n v="1176"/>
    <s v="NÁJERA CANAL, SILVANO"/>
    <n v="442"/>
    <s v="Administración de redes y servidores"/>
    <n v="2.8"/>
    <s v="FAVORABLE"/>
    <n v="2.7"/>
    <s v="FAVORABLE"/>
    <n v="36"/>
    <n v="27"/>
    <n v="75"/>
  </r>
  <r>
    <s v="2018-19"/>
    <n v="1"/>
    <x v="22"/>
    <s v="GRADO EN INGENIERÍA INFORMÁTICA"/>
    <s v="INGENIERÍA ELÉCTRICA"/>
    <s v="16570582W"/>
    <n v="297"/>
    <s v="PÉREZ BARRÓN, IVÁN LUIS"/>
    <n v="443"/>
    <s v="Arquitectura de computadores"/>
    <n v="4.4000000000000004"/>
    <s v="EXCELENTE"/>
    <n v="4.5"/>
    <s v="EXCELENTE"/>
    <n v="39"/>
    <n v="28"/>
    <s v="71.8"/>
  </r>
  <r>
    <s v="2018-19"/>
    <n v="1"/>
    <x v="22"/>
    <s v="GRADO EN INGENIERÍA INFORMÁTICA"/>
    <s v="MATEMÁTICAS Y COMPUTACIÓN"/>
    <s v="72791632J"/>
    <n v="899"/>
    <s v="PÉREZ VALLE, BEATRIZ"/>
    <n v="444"/>
    <s v="Diseño tecnológico de sistemas de información"/>
    <n v="4.4000000000000004"/>
    <s v="EXCELENTE"/>
    <n v="4.5999999999999996"/>
    <s v="EXCELENTE"/>
    <n v="45"/>
    <n v="36"/>
    <n v="80"/>
  </r>
  <r>
    <s v="2018-19"/>
    <n v="1"/>
    <x v="22"/>
    <s v="GRADO EN INGENIERÍA INFORMÁTICA"/>
    <s v="MATEMÁTICAS Y COMPUTACIÓN"/>
    <s v="16545261G"/>
    <n v="237"/>
    <s v="OLARTE LARREA, JUAN JOSÉ"/>
    <n v="449"/>
    <s v="Profesión de ingeniero en informática"/>
    <n v="3"/>
    <s v="FAVORABLE"/>
    <n v="2.7"/>
    <s v="FAVORABLE"/>
    <n v="27"/>
    <n v="11"/>
    <s v="40.7"/>
  </r>
  <r>
    <s v="2018-19"/>
    <n v="1"/>
    <x v="22"/>
    <s v="GRADO EN INGENIERÍA INFORMÁTICA"/>
    <s v="MATEMÁTICAS Y COMPUTACIÓN"/>
    <s v="30496784A"/>
    <n v="680"/>
    <s v="RODRÍGUEZ PRIEGO, EMILIO"/>
    <n v="450"/>
    <s v="Seguridad"/>
    <n v="4.3"/>
    <s v="EXCELENTE"/>
    <n v="4.2"/>
    <s v="EXCELENTE"/>
    <n v="31"/>
    <n v="9"/>
    <n v="29"/>
  </r>
  <r>
    <s v="2018-19"/>
    <n v="1"/>
    <x v="22"/>
    <s v="GRADO EN INGENIERÍA INFORMÁTICA"/>
    <s v="MATEMÁTICAS Y COMPUTACIÓN"/>
    <s v="16575155K"/>
    <n v="302"/>
    <s v="DOMÍNGUEZ PÉREZ, CÉSAR"/>
    <n v="451"/>
    <s v="Taller transversal II: bases de datos y sistemas de información"/>
    <n v="4.4000000000000004"/>
    <s v="EXCELENTE"/>
    <n v="4.4000000000000004"/>
    <s v="EXCELENTE"/>
    <n v="24"/>
    <n v="14"/>
    <s v="58.3"/>
  </r>
  <r>
    <s v="2018-19"/>
    <n v="1"/>
    <x v="22"/>
    <s v="GRADO EN INGENIERÍA INFORMÁTICA"/>
    <s v="MATEMÁTICAS Y COMPUTACIÓN"/>
    <s v="15973686W"/>
    <n v="644"/>
    <s v="JAIME ELIZONDO, ARTURO"/>
    <n v="451"/>
    <s v="Taller transversal II: bases de datos y sistemas de información"/>
    <n v="4.0999999999999996"/>
    <s v="MUY FAVORABLE"/>
    <n v="4.0999999999999996"/>
    <s v="MUY FAVORABLE"/>
    <n v="24"/>
    <n v="16"/>
    <s v="66.7"/>
  </r>
  <r>
    <s v="2018-19"/>
    <n v="1"/>
    <x v="22"/>
    <s v="GRADO EN INGENIERÍA INFORMÁTICA"/>
    <s v="MATEMÁTICAS Y COMPUTACIÓN"/>
    <s v="16564358B"/>
    <n v="625"/>
    <s v="SOTA EGUIZABAL, JOSÉ MANUEL"/>
    <n v="459"/>
    <s v="Desarrollo de aplicaciones multimedia"/>
    <n v="4.7"/>
    <s v="EXCELENTE"/>
    <n v="5"/>
    <s v="EXCELENTE"/>
    <n v="7"/>
    <n v="5"/>
    <s v="71.4"/>
  </r>
  <r>
    <s v="2018-19"/>
    <n v="1"/>
    <x v="22"/>
    <s v="GRADO EN INGENIERÍA INFORMÁTICA"/>
    <s v="MATEMÁTICAS Y COMPUTACIÓN"/>
    <s v="16617591E"/>
    <n v="4"/>
    <s v="BELLO HERNÁNDEZ, MANUEL"/>
    <n v="814"/>
    <s v="Cálculo infinitesimal"/>
    <n v="4"/>
    <s v="MUY FAVORABLE"/>
    <n v="4.5"/>
    <s v="EXCELENTE"/>
    <n v="34"/>
    <n v="6"/>
    <s v="17.6"/>
  </r>
  <r>
    <s v="2018-19"/>
    <n v="1"/>
    <x v="22"/>
    <s v="GRADO EN INGENIERÍA INFORMÁTICA"/>
    <s v="MATEMÁTICAS Y COMPUTACIÓN"/>
    <s v="16565041G"/>
    <n v="292"/>
    <s v="CIAURRI RAMÍREZ, OSCAR"/>
    <n v="814"/>
    <s v="Cálculo infinitesimal"/>
    <n v="3.6"/>
    <s v="MUY FAVORABLE"/>
    <n v="3.4"/>
    <s v="MUY FAVORABLE"/>
    <n v="18"/>
    <n v="12"/>
    <s v="66.7"/>
  </r>
  <r>
    <s v="2018-19"/>
    <n v="1"/>
    <x v="22"/>
    <s v="GRADO EN INGENIERÍA INFORMÁTICA"/>
    <s v="MATEMÁTICAS Y COMPUTACIÓN"/>
    <s v="72786536T"/>
    <n v="437"/>
    <s v="MÍNGUEZ CENICEROS, JUDIT"/>
    <n v="814"/>
    <s v="Cálculo infinitesimal"/>
    <n v="4.3"/>
    <s v="EXCELENTE"/>
    <n v="4.4000000000000004"/>
    <s v="EXCELENTE"/>
    <n v="75"/>
    <n v="33"/>
    <n v="44"/>
  </r>
  <r>
    <s v="2018-19"/>
    <n v="1"/>
    <x v="22"/>
    <s v="GRADO EN INGENIERÍA INFORMÁTICA"/>
    <s v="MATEMÁTICAS Y COMPUTACIÓN"/>
    <s v="16598388R"/>
    <n v="476"/>
    <s v="PÉREZ LÁZARO, FRANCISCO JAVIER"/>
    <n v="814"/>
    <s v="Cálculo infinitesimal"/>
    <n v="4.5999999999999996"/>
    <s v="EXCELENTE"/>
    <n v="5"/>
    <s v="EXCELENTE"/>
    <n v="29"/>
    <n v="3"/>
    <s v="10.3"/>
  </r>
  <r>
    <s v="2018-19"/>
    <n v="1"/>
    <x v="22"/>
    <s v="GRADO EN INGENIERÍA INFORMÁTICA"/>
    <s v="MATEMÁTICAS Y COMPUTACIÓN"/>
    <s v="16530288G"/>
    <n v="189"/>
    <s v="BENITO CLAVIJO, MARÍA DEL PILAR"/>
    <n v="815"/>
    <s v="Cálculo matricial y vectorial"/>
    <n v="4.5999999999999996"/>
    <s v="EXCELENTE"/>
    <n v="4.7"/>
    <s v="EXCELENTE"/>
    <n v="50"/>
    <n v="32"/>
    <n v="64"/>
  </r>
  <r>
    <s v="2018-19"/>
    <n v="1"/>
    <x v="22"/>
    <s v="GRADO EN INGENIERÍA INFORMÁTICA"/>
    <s v="MATEMÁTICAS Y COMPUTACIÓN"/>
    <s v="17764581W"/>
    <n v="1341"/>
    <s v="RODRIGO ESCUDERO, ADRIAN"/>
    <n v="815"/>
    <s v="Cálculo matricial y vectorial"/>
    <n v="3.5"/>
    <s v="MUY FAVORABLE"/>
    <n v="3.4"/>
    <s v="MUY FAVORABLE"/>
    <n v="54"/>
    <n v="26"/>
    <s v="48.1"/>
  </r>
  <r>
    <s v="2018-19"/>
    <n v="1"/>
    <x v="22"/>
    <s v="GRADO EN INGENIERÍA INFORMÁTICA"/>
    <s v="MATEMÁTICAS Y COMPUTACIÓN"/>
    <s v="16551912P"/>
    <n v="256"/>
    <s v="GARCÍA IZQUIERDO, FRANCISCO JOSÉ"/>
    <n v="817"/>
    <s v="Metodología de la programación"/>
    <n v="3.8"/>
    <s v="MUY FAVORABLE"/>
    <n v="3.8"/>
    <s v="MUY FAVORABLE"/>
    <n v="20"/>
    <n v="9"/>
    <n v="45"/>
  </r>
  <r>
    <s v="2018-19"/>
    <n v="1"/>
    <x v="22"/>
    <s v="GRADO EN INGENIERÍA INFORMÁTICA"/>
    <s v="MATEMÁTICAS Y COMPUTACIÓN"/>
    <s v="17710488M"/>
    <n v="333"/>
    <s v="LAMBAN PARDO, LAUREANO"/>
    <n v="817"/>
    <s v="Metodología de la programación"/>
    <n v="4.4000000000000004"/>
    <s v="EXCELENTE"/>
    <n v="4.3"/>
    <s v="EXCELENTE"/>
    <n v="56"/>
    <n v="30"/>
    <s v="53.6"/>
  </r>
  <r>
    <s v="2018-19"/>
    <n v="1"/>
    <x v="22"/>
    <s v="GRADO EN INGENIERÍA INFORMÁTICA"/>
    <s v="MATEMÁTICAS Y COMPUTACIÓN"/>
    <s v="16567689F"/>
    <n v="534"/>
    <s v="SÁENZ DE CABEZÓN IRIGARAY, EDUARDO"/>
    <n v="818"/>
    <s v="Sistemas informáticos"/>
    <n v="4.3"/>
    <s v="EXCELENTE"/>
    <n v="4.3"/>
    <s v="EXCELENTE"/>
    <n v="48"/>
    <n v="32"/>
    <s v="66.7"/>
  </r>
  <r>
    <s v="2018-19"/>
    <n v="1"/>
    <x v="22"/>
    <s v="GRADO EN INGENIERÍA INFORMÁTICA"/>
    <s v="MATEMÁTICAS Y COMPUTACIÓN"/>
    <s v="16597051K"/>
    <n v="865"/>
    <s v="ROMERO IBÁÑEZ, ANA"/>
    <n v="818"/>
    <s v="Sistemas informáticos"/>
    <n v="4.4000000000000004"/>
    <s v="EXCELENTE"/>
    <n v="4.5999999999999996"/>
    <s v="EXCELENTE"/>
    <n v="30"/>
    <n v="17"/>
    <s v="56.7"/>
  </r>
  <r>
    <s v="2018-19"/>
    <n v="1"/>
    <x v="22"/>
    <s v="GRADO EN INGENIERÍA INFORMÁTICA"/>
    <s v="MATEMÁTICAS Y COMPUTACIÓN"/>
    <s v="16607644B"/>
    <n v="1071"/>
    <s v="IBÁÑEZ SÁENZ LÓPEZ, MARÍA JOSÉ"/>
    <n v="818"/>
    <s v="Sistemas informáticos"/>
    <n v="3.3"/>
    <s v="FAVORABLE"/>
    <n v="3.2"/>
    <s v="FAVORABLE"/>
    <n v="14"/>
    <n v="6"/>
    <s v="42.9"/>
  </r>
  <r>
    <s v="2018-19"/>
    <n v="1"/>
    <x v="22"/>
    <s v="GRADO EN INGENIERÍA INFORMÁTICA"/>
    <s v="MATEMÁTICAS Y COMPUTACIÓN"/>
    <s v="42057900P"/>
    <n v="385"/>
    <s v="HERNÁNDEZ MARTÍN, ZENAIDA"/>
    <n v="821"/>
    <s v="Estadística"/>
    <n v="3.8"/>
    <s v="MUY FAVORABLE"/>
    <n v="3.8"/>
    <s v="MUY FAVORABLE"/>
    <n v="53"/>
    <n v="22"/>
    <s v="41.5"/>
  </r>
  <r>
    <s v="2018-19"/>
    <n v="1"/>
    <x v="22"/>
    <s v="GRADO EN INGENIERÍA INFORMÁTICA"/>
    <s v="MATEMÁTICAS Y COMPUTACIÓN"/>
    <s v="16598388R"/>
    <n v="476"/>
    <s v="PÉREZ LÁZARO, FRANCISCO JAVIER"/>
    <n v="821"/>
    <s v="Estadística"/>
    <n v="5"/>
    <s v="EXCELENTE"/>
    <n v="5"/>
    <s v="EXCELENTE"/>
    <n v="19"/>
    <n v="2"/>
    <s v="10.5"/>
  </r>
  <r>
    <s v="2018-19"/>
    <n v="1"/>
    <x v="22"/>
    <s v="GRADO EN INGENIERÍA INFORMÁTICA"/>
    <s v="MATEMÁTICAS Y COMPUTACIÓN"/>
    <s v="16522419R"/>
    <n v="905"/>
    <s v="ARANDA AYENSA, ÁNGEL"/>
    <n v="821"/>
    <s v="Estadística"/>
    <n v="4.3"/>
    <s v="EXCELENTE"/>
    <n v="4.7"/>
    <s v="EXCELENTE"/>
    <n v="13"/>
    <n v="6"/>
    <s v="46.2"/>
  </r>
  <r>
    <s v="2018-19"/>
    <n v="1"/>
    <x v="22"/>
    <s v="GRADO EN INGENIERÍA INFORMÁTICA"/>
    <s v="MATEMÁTICAS Y COMPUTACIÓN"/>
    <s v="16573324F"/>
    <n v="595"/>
    <s v="ROMERO ÁLVAREZ, NATALIA"/>
    <n v="822"/>
    <s v="Métodos algorítmicos en matemáticas"/>
    <n v="2.8"/>
    <s v="FAVORABLE"/>
    <n v="2.6"/>
    <s v="FAVORABLE"/>
    <n v="50"/>
    <n v="29"/>
    <n v="58"/>
  </r>
  <r>
    <s v="2018-19"/>
    <n v="1"/>
    <x v="22"/>
    <s v="GRADO EN INGENIERÍA INFORMÁTICA"/>
    <s v="MATEMÁTICAS Y COMPUTACIÓN"/>
    <s v="16541342H"/>
    <n v="223"/>
    <s v="LANCHARES BARRASA, VICTOR"/>
    <n v="826"/>
    <s v="Matemática discreta"/>
    <n v="4.5"/>
    <s v="EXCELENTE"/>
    <n v="4.5"/>
    <s v="EXCELENTE"/>
    <n v="38"/>
    <n v="22"/>
    <s v="57.9"/>
  </r>
  <r>
    <s v="2018-19"/>
    <n v="1"/>
    <x v="22"/>
    <s v="GRADO EN INGENIERÍA INFORMÁTICA"/>
    <s v="MATEMÁTICAS Y COMPUTACIÓN"/>
    <s v="18009522Q"/>
    <n v="345"/>
    <s v="LALIENA CLEMENTE, JESÚS ANTONIO"/>
    <n v="826"/>
    <s v="Matemática discreta"/>
    <n v="3.5"/>
    <s v="MUY FAVORABLE"/>
    <n v="3"/>
    <s v="FAVORABLE"/>
    <n v="43"/>
    <n v="27"/>
    <s v="62.8"/>
  </r>
  <r>
    <s v="2018-19"/>
    <n v="1"/>
    <x v="22"/>
    <s v="GRADO EN INGENIERÍA INFORMÁTICA"/>
    <s v="MATEMÁTICAS Y COMPUTACIÓN"/>
    <s v="29103662Z"/>
    <n v="367"/>
    <s v="PÉREZ IZQUIERDO, JOSÉ MARÍA"/>
    <n v="826"/>
    <s v="Matemática discreta"/>
    <n v="3.6"/>
    <s v="MUY FAVORABLE"/>
    <n v="3.5"/>
    <s v="MUY FAVORABLE"/>
    <n v="25"/>
    <n v="6"/>
    <n v="24"/>
  </r>
  <r>
    <s v="2018-19"/>
    <n v="1"/>
    <x v="22"/>
    <s v="GRADO EN INGENIERÍA INFORMÁTICA"/>
    <s v="MATEMÁTICAS Y COMPUTACIÓN"/>
    <s v="43187774F"/>
    <n v="1285"/>
    <s v="ROTGER GARCÍA, LUCÍA"/>
    <n v="826"/>
    <s v="Matemática discreta"/>
    <n v="4.2"/>
    <s v="EXCELENTE"/>
    <n v="4.0999999999999996"/>
    <s v="MUY FAVORABLE"/>
    <n v="37"/>
    <n v="13"/>
    <s v="35.1"/>
  </r>
  <r>
    <s v="2018-19"/>
    <n v="1"/>
    <x v="22"/>
    <s v="GRADO EN INGENIERÍA INFORMÁTICA"/>
    <s v="MATEMÁTICAS Y COMPUTACIÓN"/>
    <s v="16575155K"/>
    <n v="302"/>
    <s v="DOMÍNGUEZ PÉREZ, CÉSAR"/>
    <n v="827"/>
    <s v="Diseño de bases de datos"/>
    <n v="4.2"/>
    <s v="EXCELENTE"/>
    <n v="4.0999999999999996"/>
    <s v="MUY FAVORABLE"/>
    <n v="46"/>
    <n v="29"/>
    <n v="63"/>
  </r>
  <r>
    <s v="2018-19"/>
    <n v="1"/>
    <x v="22"/>
    <s v="GRADO EN INGENIERÍA INFORMÁTICA"/>
    <s v="MATEMÁTICAS Y COMPUTACIÓN"/>
    <s v="15973686W"/>
    <n v="644"/>
    <s v="JAIME ELIZONDO, ARTURO"/>
    <n v="827"/>
    <s v="Diseño de bases de datos"/>
    <n v="4"/>
    <s v="MUY FAVORABLE"/>
    <n v="4"/>
    <s v="MUY FAVORABLE"/>
    <n v="46"/>
    <n v="29"/>
    <n v="63"/>
  </r>
  <r>
    <s v="2018-19"/>
    <n v="1"/>
    <x v="22"/>
    <s v="GRADO EN INGENIERÍA INFORMÁTICA"/>
    <s v="MATEMÁTICAS Y COMPUTACIÓN"/>
    <s v="16590764J"/>
    <n v="316"/>
    <s v="ARANSAY AZOFRA, JESÚS MARÍA"/>
    <n v="828"/>
    <s v="Programación orientada a objetos"/>
    <n v="4"/>
    <s v="MUY FAVORABLE"/>
    <n v="4.0999999999999996"/>
    <s v="MUY FAVORABLE"/>
    <n v="47"/>
    <n v="32"/>
    <s v="68.1"/>
  </r>
  <r>
    <s v="2018-19"/>
    <n v="1"/>
    <x v="22"/>
    <s v="GRADO EN INGENIERÍA INFORMÁTICA"/>
    <s v="MATEMÁTICAS Y COMPUTACIÓN"/>
    <s v="16613711Y"/>
    <n v="1035"/>
    <s v="HERAS VICENTE, JÓNATAN"/>
    <n v="828"/>
    <s v="Programación orientada a objetos"/>
    <n v="4.2"/>
    <s v="EXCELENTE"/>
    <n v="4.4000000000000004"/>
    <s v="EXCELENTE"/>
    <n v="47"/>
    <n v="19"/>
    <s v="40.4"/>
  </r>
  <r>
    <s v="2018-19"/>
    <n v="1"/>
    <x v="22"/>
    <s v="GRADO EN INGENIERÍA INFORMÁTICA"/>
    <s v="MATEMÁTICAS Y COMPUTACIÓN"/>
    <s v="16536550X"/>
    <n v="208"/>
    <s v="MATA SOTÉS, ELOY JAVIER"/>
    <n v="829"/>
    <s v="Sistemas operativos"/>
    <n v="4"/>
    <s v="MUY FAVORABLE"/>
    <n v="4.2"/>
    <s v="EXCELENTE"/>
    <n v="42"/>
    <n v="23"/>
    <s v="54.8"/>
  </r>
  <r>
    <s v="2018-19"/>
    <n v="1"/>
    <x v="22"/>
    <s v="GRADO EN INGENIERÍA INFORMÁTICA"/>
    <s v="MATEMÁTICAS Y COMPUTACIÓN"/>
    <s v="16551912P"/>
    <n v="256"/>
    <s v="GARCÍA IZQUIERDO, FRANCISCO JOSÉ"/>
    <n v="829"/>
    <s v="Sistemas operativos"/>
    <n v="4"/>
    <s v="MUY FAVORABLE"/>
    <n v="3.7"/>
    <s v="MUY FAVORABLE"/>
    <n v="8"/>
    <n v="3"/>
    <s v="37.5"/>
  </r>
  <r>
    <s v="2018-19"/>
    <n v="1"/>
    <x v="23"/>
    <s v="GRADO EN INGENIERÍA AGRÍCOLA"/>
    <s v="INGENIERÍA MECÁNICA"/>
    <s v="16526587Y"/>
    <n v="181"/>
    <s v="SANTAMARÍA PEÑA, JACINTO"/>
    <n v="462"/>
    <s v="Expresión gráfica"/>
    <n v="3.5"/>
    <s v="MUY FAVORABLE"/>
    <n v="3.6"/>
    <s v="MUY FAVORABLE"/>
    <n v="16"/>
    <n v="5"/>
    <s v="31.3"/>
  </r>
  <r>
    <s v="2018-19"/>
    <n v="1"/>
    <x v="23"/>
    <s v="GRADO EN INGENIERÍA AGRÍCOLA"/>
    <s v="INGENIERÍA MECÁNICA"/>
    <s v="16572481S"/>
    <n v="807"/>
    <s v="ARANCÓN PÉREZ, DAVID"/>
    <n v="462"/>
    <s v="Expresión gráfica"/>
    <n v="3.9"/>
    <s v="MUY FAVORABLE"/>
    <n v="4.2"/>
    <s v="EXCELENTE"/>
    <n v="16"/>
    <n v="6"/>
    <s v="37.5"/>
  </r>
  <r>
    <s v="2018-19"/>
    <n v="1"/>
    <x v="23"/>
    <s v="GRADO EN INGENIERÍA AGRÍCOLA"/>
    <s v="AGRICULTURA Y ALIMENTACIÓN"/>
    <s v="15863391S"/>
    <n v="74"/>
    <s v="PEÑA NAVARIDAS, JOSÉ MIGUEL"/>
    <n v="465"/>
    <s v="Hidráulica"/>
    <n v="3.7"/>
    <s v="MUY FAVORABLE"/>
    <n v="3.4"/>
    <s v="MUY FAVORABLE"/>
    <n v="24"/>
    <n v="5"/>
    <s v="20.8"/>
  </r>
  <r>
    <s v="2018-19"/>
    <n v="1"/>
    <x v="23"/>
    <s v="GRADO EN INGENIERÍA AGRÍCOLA"/>
    <s v="AGRICULTURA Y ALIMENTACIÓN"/>
    <s v="16586033C"/>
    <n v="1228"/>
    <s v="BAYONA MANZANARES, JUDIT"/>
    <n v="465"/>
    <s v="Hidráulica"/>
    <n v="3.4"/>
    <s v="MUY FAVORABLE"/>
    <n v="3.5"/>
    <s v="MUY FAVORABLE"/>
    <n v="24"/>
    <n v="4"/>
    <s v="16.7"/>
  </r>
  <r>
    <s v="2018-19"/>
    <n v="1"/>
    <x v="23"/>
    <s v="GRADO EN INGENIERÍA AGRÍCOLA"/>
    <s v="AGRICULTURA Y ALIMENTACIÓN"/>
    <s v="16580360M"/>
    <n v="1323"/>
    <s v="GARCÍA OLIVERAS, MARÍA CRISTINA"/>
    <n v="466"/>
    <s v="Tecnología de los alimentos"/>
    <n v="2.2000000000000002"/>
    <s v="DESFAVORABLE"/>
    <n v="1.8"/>
    <s v="DESFAVORABLE"/>
    <n v="13"/>
    <n v="4"/>
    <s v="30.8"/>
  </r>
  <r>
    <s v="2018-19"/>
    <n v="1"/>
    <x v="23"/>
    <s v="GRADO EN INGENIERÍA AGRÍCOLA"/>
    <s v="AGRICULTURA Y ALIMENTACIÓN"/>
    <s v="09373135Z"/>
    <n v="28"/>
    <s v="MENÉNDEZ MENÉNDEZ, CRISTINA"/>
    <n v="499"/>
    <s v="Producción vegetal"/>
    <n v="4"/>
    <s v="MUY FAVORABLE"/>
    <n v="4"/>
    <s v="MUY FAVORABLE"/>
    <n v="16"/>
    <n v="3"/>
    <n v="0.1875"/>
  </r>
  <r>
    <s v="2018-19"/>
    <n v="1"/>
    <x v="23"/>
    <s v="GRADO EN INGENIERÍA AGRÍCOLA"/>
    <s v="AGRICULTURA Y ALIMENTACIÓN"/>
    <s v="16543567N"/>
    <n v="231"/>
    <s v="OLARTE MARTÍNEZ, Mª. DEL CARMEN"/>
    <n v="500"/>
    <s v="Operaciones básicas de la industria alimentaria"/>
    <n v="4.8"/>
    <s v="EXCELENTE"/>
    <n v="5"/>
    <s v="EXCELENTE"/>
    <n v="7"/>
    <n v="2"/>
    <s v="28.6"/>
  </r>
  <r>
    <s v="2018-19"/>
    <n v="1"/>
    <x v="23"/>
    <s v="GRADO EN INGENIERÍA AGRÍCOLA"/>
    <s v="AGRICULTURA Y ALIMENTACIÓN"/>
    <s v="11728090E"/>
    <n v="39"/>
    <s v="SANZ CERVERA, SUSANA A."/>
    <n v="501"/>
    <s v="Microbiología"/>
    <n v="4.8"/>
    <s v="EXCELENTE"/>
    <n v="5"/>
    <s v="EXCELENTE"/>
    <n v="5"/>
    <n v="3"/>
    <n v="60"/>
  </r>
  <r>
    <s v="2018-19"/>
    <n v="1"/>
    <x v="23"/>
    <s v="GRADO EN INGENIERÍA AGRÍCOLA"/>
    <s v="AGRICULTURA Y ALIMENTACIÓN"/>
    <s v="17437495E"/>
    <n v="330"/>
    <s v="MARCO MANCEBÓN, VICENTE SANTIAGO"/>
    <n v="560"/>
    <s v="Protección de cultivos"/>
    <n v="4.5999999999999996"/>
    <s v="EXCELENTE"/>
    <n v="4.5"/>
    <s v="EXCELENTE"/>
    <n v="15"/>
    <n v="6"/>
    <n v="40"/>
  </r>
  <r>
    <s v="2018-19"/>
    <n v="1"/>
    <x v="23"/>
    <s v="GRADO EN INGENIERÍA AGRÍCOLA"/>
    <s v="AGRICULTURA Y ALIMENTACIÓN"/>
    <s v="72778746F"/>
    <n v="401"/>
    <s v="PÉREZ MORENO, IGNACIO"/>
    <n v="560"/>
    <s v="Protección de cultivos"/>
    <n v="4.5999999999999996"/>
    <s v="EXCELENTE"/>
    <n v="4.8"/>
    <s v="EXCELENTE"/>
    <n v="15"/>
    <n v="5"/>
    <s v="33.3"/>
  </r>
  <r>
    <s v="2018-19"/>
    <n v="1"/>
    <x v="23"/>
    <s v="GRADO EN INGENIERÍA AGRÍCOLA"/>
    <s v="AGRICULTURA Y ALIMENTACIÓN"/>
    <s v="44670759K"/>
    <n v="1340"/>
    <s v="RAMOS SÁEZ DE OJER, JOSÉ LUIS"/>
    <n v="560"/>
    <s v="Protección de cultivos"/>
    <n v="4.5999999999999996"/>
    <s v="EXCELENTE"/>
    <n v="5"/>
    <s v="EXCELENTE"/>
    <n v="15"/>
    <n v="4"/>
    <s v="26.7"/>
  </r>
  <r>
    <s v="2018-19"/>
    <n v="1"/>
    <x v="23"/>
    <s v="GRADO EN INGENIERÍA AGRÍCOLA"/>
    <s v="AGRICULTURA Y ALIMENTACIÓN"/>
    <s v="71458565A"/>
    <n v="1322"/>
    <s v="GARCÍA GONZÁLEZ, JULIA"/>
    <n v="565"/>
    <s v="Equipos y máquinas en ingeniería alimentaria"/>
    <n v="3.6"/>
    <s v="MUY FAVORABLE"/>
    <n v="4"/>
    <s v="MUY FAVORABLE"/>
    <n v="9"/>
    <n v="3"/>
    <s v="33.3"/>
  </r>
  <r>
    <s v="2018-19"/>
    <n v="1"/>
    <x v="23"/>
    <s v="GRADO EN INGENIERÍA AGRÍCOLA"/>
    <s v="INGENIERÍA MECÁNICA"/>
    <s v="16588620P"/>
    <n v="1151"/>
    <s v="FERREIRO CABELLO, JAVIER"/>
    <n v="566"/>
    <s v="Estructuras y construcción"/>
    <n v="4.5999999999999996"/>
    <s v="EXCELENTE"/>
    <n v="4.9000000000000004"/>
    <s v="EXCELENTE"/>
    <n v="25"/>
    <n v="12"/>
    <n v="48"/>
  </r>
  <r>
    <s v="2018-19"/>
    <n v="1"/>
    <x v="23"/>
    <s v="GRADO EN INGENIERÍA AGRÍCOLA"/>
    <s v="AGRICULTURA Y ALIMENTACIÓN"/>
    <s v="09373135Z"/>
    <n v="28"/>
    <s v="MENÉNDEZ MENÉNDEZ, CRISTINA"/>
    <n v="572"/>
    <s v="Genética y mejora vegetal"/>
    <n v="4.5"/>
    <s v="EXCELENTE"/>
    <n v="4.8"/>
    <s v="EXCELENTE"/>
    <n v="8"/>
    <n v="5"/>
    <s v="62.5"/>
  </r>
  <r>
    <s v="2018-19"/>
    <n v="1"/>
    <x v="23"/>
    <s v="GRADO EN INGENIERÍA AGRÍCOLA"/>
    <s v="AGRICULTURA Y ALIMENTACIÓN"/>
    <s v="16531083V"/>
    <n v="191"/>
    <s v="TOMÁS LAS HERAS, RAFAEL"/>
    <n v="574"/>
    <s v="Medio ambiente"/>
    <n v="4.0999999999999996"/>
    <s v="MUY FAVORABLE"/>
    <n v="4.3"/>
    <s v="EXCELENTE"/>
    <n v="17"/>
    <n v="8"/>
    <s v="47.1"/>
  </r>
  <r>
    <s v="2018-19"/>
    <n v="1"/>
    <x v="23"/>
    <s v="GRADO EN INGENIERÍA AGRÍCOLA"/>
    <s v="AGRICULTURA Y ALIMENTACIÓN"/>
    <s v="16603952E"/>
    <n v="1138"/>
    <s v="MONFORTE LÓPEZ, LAURA"/>
    <n v="574"/>
    <s v="Medio ambiente"/>
    <n v="3.8"/>
    <s v="MUY FAVORABLE"/>
    <n v="4"/>
    <s v="MUY FAVORABLE"/>
    <n v="17"/>
    <n v="5"/>
    <s v="29.4"/>
  </r>
  <r>
    <s v="2018-19"/>
    <n v="1"/>
    <x v="23"/>
    <s v="GRADO EN INGENIERÍA AGRÍCOLA"/>
    <s v="AGRICULTURA Y ALIMENTACIÓN"/>
    <s v="50301761W"/>
    <n v="388"/>
    <s v="PRADO VILLAR, EDUARDO"/>
    <n v="576"/>
    <s v="Paisajismo I"/>
    <n v="3.8"/>
    <s v="MUY FAVORABLE"/>
    <n v="3.5"/>
    <s v="MUY FAVORABLE"/>
    <n v="7"/>
    <n v="4"/>
    <s v="57.1"/>
  </r>
  <r>
    <s v="2018-19"/>
    <n v="1"/>
    <x v="23"/>
    <s v="GRADO EN INGENIERÍA AGRÍCOLA"/>
    <s v="AGRICULTURA Y ALIMENTACIÓN"/>
    <s v="17437495E"/>
    <n v="330"/>
    <s v="MARCO MANCEBÓN, VICENTE SANTIAGO"/>
    <n v="579"/>
    <s v="Ampliación de protección de cultivos"/>
    <n v="4.8"/>
    <s v="EXCELENTE"/>
    <n v="5"/>
    <s v="EXCELENTE"/>
    <n v="13"/>
    <n v="4"/>
    <s v="30.8"/>
  </r>
  <r>
    <s v="2018-19"/>
    <n v="1"/>
    <x v="23"/>
    <s v="GRADO EN INGENIERÍA AGRÍCOLA"/>
    <s v="AGRICULTURA Y ALIMENTACIÓN"/>
    <s v="15863391S"/>
    <n v="74"/>
    <s v="PEÑA NAVARIDAS, JOSÉ MIGUEL"/>
    <n v="586"/>
    <s v="Infraestructuras agrícolas"/>
    <n v="3.9"/>
    <s v="MUY FAVORABLE"/>
    <n v="4"/>
    <s v="MUY FAVORABLE"/>
    <n v="11"/>
    <n v="3"/>
    <s v="27.3"/>
  </r>
  <r>
    <s v="2018-19"/>
    <n v="1"/>
    <x v="23"/>
    <s v="GRADO EN INGENIERÍA AGRÍCOLA"/>
    <s v="AGRICULTURA Y ALIMENTACIÓN"/>
    <s v="50793513Z"/>
    <n v="391"/>
    <s v="PAEZ DE LA CADENA TORTOSA, FRANCISCO"/>
    <n v="587"/>
    <s v="Ingeniería del medio ambiente y del paisaje"/>
    <n v="3.3"/>
    <s v="FAVORABLE"/>
    <n v="3"/>
    <s v="FAVORABLE"/>
    <n v="11"/>
    <n v="2"/>
    <s v="18.2"/>
  </r>
  <r>
    <s v="2018-19"/>
    <n v="1"/>
    <x v="23"/>
    <s v="GRADO EN INGENIERÍA AGRÍCOLA"/>
    <s v="INGENIERÍA MECÁNICA"/>
    <s v="72779052Z"/>
    <n v="657"/>
    <s v="RUBIO BARRAGÁN, NICOLÁS"/>
    <n v="593"/>
    <s v="Proyectos"/>
    <n v="3.2"/>
    <s v="FAVORABLE"/>
    <n v="3.4"/>
    <s v="MUY FAVORABLE"/>
    <n v="21"/>
    <n v="5"/>
    <s v="23.8"/>
  </r>
  <r>
    <s v="2018-19"/>
    <n v="1"/>
    <x v="23"/>
    <s v="GRADO EN INGENIERÍA AGRÍCOLA"/>
    <s v="INGENIERÍA MECÁNICA"/>
    <s v="16592485D"/>
    <n v="774"/>
    <s v="CORRAL BOBADILLA, MARINA"/>
    <n v="593"/>
    <s v="Proyectos"/>
    <n v="3.2"/>
    <s v="FAVORABLE"/>
    <n v="3.2"/>
    <s v="FAVORABLE"/>
    <n v="21"/>
    <n v="5"/>
    <s v="23.8"/>
  </r>
  <r>
    <s v="2018-19"/>
    <n v="1"/>
    <x v="23"/>
    <s v="GRADO EN INGENIERÍA AGRÍCOLA"/>
    <s v="AGRICULTURA Y ALIMENTACIÓN"/>
    <s v="71427482Q"/>
    <n v="994"/>
    <s v="TASCÓN VEGAS, ALBERTO"/>
    <n v="593"/>
    <s v="Proyectos"/>
    <n v="3.7"/>
    <s v="MUY FAVORABLE"/>
    <n v="3.9"/>
    <s v="MUY FAVORABLE"/>
    <n v="21"/>
    <n v="7"/>
    <s v="33.3"/>
  </r>
  <r>
    <s v="2018-19"/>
    <n v="1"/>
    <x v="23"/>
    <s v="GRADO EN INGENIERÍA AGRÍCOLA"/>
    <s v="AGRICULTURA Y ALIMENTACIÓN"/>
    <s v="09740221C"/>
    <n v="31"/>
    <s v="GONZÁLEZ FANDOS, MARÍA ELENA"/>
    <n v="594"/>
    <s v="Sistemas de calidad y Seguridad laboral"/>
    <n v="3.7"/>
    <s v="MUY FAVORABLE"/>
    <n v="3.7"/>
    <s v="MUY FAVORABLE"/>
    <n v="20"/>
    <n v="3"/>
    <n v="15"/>
  </r>
  <r>
    <s v="2018-19"/>
    <n v="1"/>
    <x v="23"/>
    <s v="GRADO EN INGENIERÍA AGRÍCOLA"/>
    <s v="AGRICULTURA Y ALIMENTACIÓN"/>
    <s v="16580683Y"/>
    <n v="1188"/>
    <s v="LÓPEZ ALFARO, ISABEL"/>
    <n v="594"/>
    <s v="Sistemas de calidad y Seguridad laboral"/>
    <n v="3.6"/>
    <s v="MUY FAVORABLE"/>
    <n v="3.5"/>
    <s v="MUY FAVORABLE"/>
    <n v="20"/>
    <n v="4"/>
    <n v="20"/>
  </r>
  <r>
    <s v="2018-19"/>
    <n v="1"/>
    <x v="23"/>
    <s v="GRADO EN INGENIERÍA AGRÍCOLA"/>
    <s v="AGRICULTURA Y ALIMENTACIÓN"/>
    <s v="71458565A"/>
    <n v="1322"/>
    <s v="GARCÍA GONZÁLEZ, JULIA"/>
    <n v="594"/>
    <s v="Sistemas de calidad y Seguridad laboral"/>
    <n v="3.6"/>
    <s v="MUY FAVORABLE"/>
    <n v="3.8"/>
    <s v="MUY FAVORABLE"/>
    <n v="20"/>
    <n v="4"/>
    <n v="20"/>
  </r>
  <r>
    <s v="2018-19"/>
    <n v="1"/>
    <x v="23"/>
    <s v="GRADO EN INGENIERÍA AGRÍCOLA"/>
    <s v="QUÍMICA"/>
    <s v="16623516J"/>
    <n v="1243"/>
    <s v="BAÑARES PALACIOS, PAULA"/>
    <n v="807"/>
    <s v="Física"/>
    <n v="4.0999999999999996"/>
    <s v="MUY FAVORABLE"/>
    <n v="4.2"/>
    <s v="EXCELENTE"/>
    <n v="24"/>
    <n v="13"/>
    <n v="0.54166666666666663"/>
  </r>
  <r>
    <s v="2018-19"/>
    <n v="1"/>
    <x v="23"/>
    <s v="GRADO EN INGENIERÍA AGRÍCOLA"/>
    <s v="MATEMÁTICAS Y COMPUTACIÓN"/>
    <s v="16530493W"/>
    <n v="190"/>
    <s v="VARONA MALUMBRES, JUAN LUIS"/>
    <n v="808"/>
    <s v="Matemáticas I"/>
    <n v="4.4000000000000004"/>
    <s v="EXCELENTE"/>
    <n v="4.5"/>
    <s v="EXCELENTE"/>
    <n v="29"/>
    <n v="4"/>
    <s v="13.8"/>
  </r>
  <r>
    <s v="2018-19"/>
    <n v="1"/>
    <x v="23"/>
    <s v="GRADO EN INGENIERÍA AGRÍCOLA"/>
    <s v="MATEMÁTICAS Y COMPUTACIÓN"/>
    <s v="16546065A"/>
    <n v="238"/>
    <s v="GUTIÉRREZ JIMÉNEZ, JOSÉ MANUEL"/>
    <n v="808"/>
    <s v="Matemáticas I"/>
    <n v="4.7"/>
    <s v="EXCELENTE"/>
    <n v="4.8"/>
    <s v="EXCELENTE"/>
    <n v="29"/>
    <n v="6"/>
    <s v="20.7"/>
  </r>
  <r>
    <s v="2018-19"/>
    <n v="1"/>
    <x v="23"/>
    <s v="GRADO EN INGENIERÍA AGRÍCOLA"/>
    <s v="AGRICULTURA Y ALIMENTACIÓN"/>
    <s v="08797523T"/>
    <n v="24"/>
    <s v="NÚÑEZ OLIVERA, ENCARNACIÓN"/>
    <n v="809"/>
    <s v="Biología"/>
    <n v="4"/>
    <s v="MUY FAVORABLE"/>
    <n v="4.3"/>
    <s v="EXCELENTE"/>
    <n v="41"/>
    <n v="8"/>
    <s v="19.5"/>
  </r>
  <r>
    <s v="2018-19"/>
    <n v="1"/>
    <x v="23"/>
    <s v="GRADO EN INGENIERÍA AGRÍCOLA"/>
    <s v="AGRICULTURA Y ALIMENTACIÓN"/>
    <s v="16532287W"/>
    <n v="194"/>
    <s v="MARTÍNEZ ABAIGAR, JAVIER"/>
    <n v="809"/>
    <s v="Biología"/>
    <n v="4.3"/>
    <s v="EXCELENTE"/>
    <n v="4.5"/>
    <s v="EXCELENTE"/>
    <n v="41"/>
    <n v="13"/>
    <n v="0.31707317073170732"/>
  </r>
  <r>
    <s v="2018-19"/>
    <n v="1"/>
    <x v="23"/>
    <s v="GRADO EN INGENIERÍA AGRÍCOLA"/>
    <s v="AGRICULTURA Y ALIMENTACIÓN"/>
    <s v="16603952E"/>
    <n v="1138"/>
    <s v="MONFORTE LÓPEZ, LAURA"/>
    <n v="809"/>
    <s v="Biología"/>
    <n v="4.7"/>
    <s v="EXCELENTE"/>
    <n v="4.7"/>
    <s v="EXCELENTE"/>
    <n v="41"/>
    <n v="6"/>
    <s v="14.6"/>
  </r>
  <r>
    <s v="2018-19"/>
    <n v="1"/>
    <x v="23"/>
    <s v="GRADO EN INGENIERÍA AGRÍCOLA"/>
    <s v="AGRICULTURA Y ALIMENTACIÓN"/>
    <n v="16603964"/>
    <n v="1231"/>
    <s v="DEL CASTILLO ALONSO, MARÍA ÁNGELES"/>
    <n v="809"/>
    <s v="Biología"/>
    <n v="4.8"/>
    <s v="EXCELENTE"/>
    <n v="5"/>
    <s v="EXCELENTE"/>
    <n v="41"/>
    <n v="5"/>
    <s v="12.2"/>
  </r>
  <r>
    <s v="2018-19"/>
    <n v="1"/>
    <x v="23"/>
    <s v="GRADO EN INGENIERÍA AGRÍCOLA"/>
    <s v="QUÍMICA"/>
    <s v="16524700M"/>
    <n v="177"/>
    <s v="BAÑOS ARRIBAS, IRENE"/>
    <n v="810"/>
    <s v="Química"/>
    <n v="4.5"/>
    <s v="EXCELENTE"/>
    <n v="4.7"/>
    <s v="EXCELENTE"/>
    <n v="9"/>
    <n v="3"/>
    <s v="33.3"/>
  </r>
  <r>
    <s v="2018-19"/>
    <n v="1"/>
    <x v="23"/>
    <s v="GRADO EN INGENIERÍA AGRÍCOLA"/>
    <s v="QUÍMICA"/>
    <s v="16525570R"/>
    <n v="180"/>
    <s v="GALLARTA GONZÁLEZ, FÉLIX"/>
    <n v="810"/>
    <s v="Química"/>
    <n v="3.3"/>
    <s v="FAVORABLE"/>
    <n v="3.1"/>
    <s v="FAVORABLE"/>
    <n v="38"/>
    <n v="8"/>
    <s v="21.1"/>
  </r>
  <r>
    <s v="2018-19"/>
    <n v="1"/>
    <x v="23"/>
    <s v="GRADO EN INGENIERÍA AGRÍCOLA"/>
    <s v="QUÍMICA"/>
    <s v="16537076F"/>
    <n v="211"/>
    <s v="SÁENZ BARRIO, CECILIA"/>
    <n v="810"/>
    <s v="Química"/>
    <n v="4.2"/>
    <s v="EXCELENTE"/>
    <n v="4.5"/>
    <s v="EXCELENTE"/>
    <n v="15"/>
    <n v="4"/>
    <s v="26.7"/>
  </r>
  <r>
    <s v="2018-19"/>
    <n v="1"/>
    <x v="23"/>
    <s v="GRADO EN INGENIERÍA AGRÍCOLA"/>
    <s v="QUÍMICA"/>
    <s v="50822746Z"/>
    <n v="392"/>
    <s v="ENRIQUEZ PALMA, PEDRO ALBERTO"/>
    <n v="810"/>
    <s v="Química"/>
    <n v="4.2"/>
    <s v="EXCELENTE"/>
    <n v="4.5"/>
    <s v="EXCELENTE"/>
    <n v="8"/>
    <n v="2"/>
    <n v="25"/>
  </r>
  <r>
    <s v="2018-19"/>
    <n v="1"/>
    <x v="23"/>
    <s v="GRADO EN INGENIERÍA AGRÍCOLA"/>
    <s v="ECONOMÍA Y EMPRESA"/>
    <s v="16507414S"/>
    <n v="138"/>
    <s v="SÁINZ OCHOA, ALBERTO"/>
    <n v="834"/>
    <s v="Empresa"/>
    <n v="3.7"/>
    <s v="MUY FAVORABLE"/>
    <n v="3.9"/>
    <s v="MUY FAVORABLE"/>
    <n v="34"/>
    <n v="7"/>
    <s v="20.6"/>
  </r>
  <r>
    <s v="2018-19"/>
    <n v="1"/>
    <x v="23"/>
    <s v="GRADO EN INGENIERÍA AGRÍCOLA"/>
    <s v="AGRICULTURA Y ALIMENTACIÓN"/>
    <s v="71458565A"/>
    <n v="1322"/>
    <s v="GARCÍA GONZÁLEZ, JULIA"/>
    <n v="884"/>
    <s v="Mecanización agraria"/>
    <n v="4.7"/>
    <s v="EXCELENTE"/>
    <n v="4.8"/>
    <s v="EXCELENTE"/>
    <n v="19"/>
    <n v="6"/>
    <s v="31.6"/>
  </r>
  <r>
    <s v="2018-19"/>
    <n v="1"/>
    <x v="24"/>
    <s v="GRADO EN INGENIERÍA MECÁNICA"/>
    <s v="INGENIERÍA ELÉCTRICA"/>
    <s v="16527730E"/>
    <n v="183"/>
    <s v="VILLOSLADA VILLOSLADA, GREGORIO"/>
    <n v="490"/>
    <s v="Sistemas eléctricos"/>
    <n v="3.6"/>
    <s v="MUY FAVORABLE"/>
    <n v="3.4"/>
    <s v="MUY FAVORABLE"/>
    <n v="54"/>
    <n v="9"/>
    <s v="16.7"/>
  </r>
  <r>
    <s v="2018-19"/>
    <n v="1"/>
    <x v="24"/>
    <s v="GRADO EN INGENIERÍA MECÁNICA"/>
    <s v="INGENIERÍA ELÉCTRICA"/>
    <s v="16553565M"/>
    <n v="261"/>
    <s v="MENDOZA VILLENA, MONTSERRAT"/>
    <n v="490"/>
    <s v="Sistemas eléctricos"/>
    <n v="4.5999999999999996"/>
    <s v="EXCELENTE"/>
    <n v="4.7"/>
    <s v="EXCELENTE"/>
    <n v="54"/>
    <n v="19"/>
    <n v="0.35185185185185186"/>
  </r>
  <r>
    <s v="2018-19"/>
    <n v="1"/>
    <x v="24"/>
    <s v="GRADO EN INGENIERÍA MECÁNICA"/>
    <s v="INGENIERÍA ELÉCTRICA"/>
    <s v="16588655C"/>
    <n v="1315"/>
    <s v="ARANA MARTÍNEZ, MARÍA NEREA"/>
    <n v="490"/>
    <s v="Sistemas eléctricos"/>
    <n v="4.0999999999999996"/>
    <s v="MUY FAVORABLE"/>
    <n v="3.9"/>
    <s v="MUY FAVORABLE"/>
    <n v="35"/>
    <n v="7"/>
    <n v="20"/>
  </r>
  <r>
    <s v="2018-19"/>
    <n v="1"/>
    <x v="24"/>
    <s v="GRADO EN INGENIERÍA MECÁNICA"/>
    <s v="INGENIERÍA MECÁNICA"/>
    <s v="00815254L"/>
    <n v="8"/>
    <s v="MARTÍNEZ CALVO, MARÍA ÁNGELES"/>
    <n v="492"/>
    <s v="Ciencia de materiales"/>
    <n v="4.5999999999999996"/>
    <s v="EXCELENTE"/>
    <n v="4.7"/>
    <s v="EXCELENTE"/>
    <n v="29"/>
    <n v="6"/>
    <s v="20.7"/>
  </r>
  <r>
    <s v="2018-19"/>
    <n v="1"/>
    <x v="24"/>
    <s v="GRADO EN INGENIERÍA MECÁNICA"/>
    <s v="INGENIERÍA MECÁNICA"/>
    <s v="28498543W"/>
    <n v="721"/>
    <s v="PÉREZ DE LA PARTE, Mª DE LAS MERCEDES"/>
    <n v="492"/>
    <s v="Ciencia de materiales"/>
    <n v="4.0999999999999996"/>
    <s v="MUY FAVORABLE"/>
    <n v="4.3"/>
    <s v="EXCELENTE"/>
    <n v="56"/>
    <n v="11"/>
    <s v="19.6"/>
  </r>
  <r>
    <s v="2018-19"/>
    <n v="1"/>
    <x v="24"/>
    <s v="GRADO EN INGENIERÍA MECÁNICA"/>
    <s v="INGENIERÍA MECÁNICA"/>
    <s v="16506383L"/>
    <n v="135"/>
    <s v="ALBA IRURZUN, JOSÉ ANTONIO"/>
    <n v="493"/>
    <s v="Teoría de mecanismos"/>
    <n v="4.4000000000000004"/>
    <s v="EXCELENTE"/>
    <n v="4.4000000000000004"/>
    <s v="EXCELENTE"/>
    <n v="60"/>
    <n v="7"/>
    <s v="11.7"/>
  </r>
  <r>
    <s v="2018-19"/>
    <n v="1"/>
    <x v="24"/>
    <s v="GRADO EN INGENIERÍA MECÁNICA"/>
    <s v="INGENIERÍA MECÁNICA"/>
    <s v="16564276K"/>
    <n v="288"/>
    <s v="GÓMEZ CRISTOBAL, JOSÉ ANTONIO"/>
    <n v="493"/>
    <s v="Teoría de mecanismos"/>
    <n v="4.5"/>
    <s v="EXCELENTE"/>
    <n v="4.5999999999999996"/>
    <s v="EXCELENTE"/>
    <n v="48"/>
    <n v="7"/>
    <s v="14.6"/>
  </r>
  <r>
    <s v="2018-19"/>
    <n v="1"/>
    <x v="24"/>
    <s v="GRADO EN INGENIERÍA MECÁNICA"/>
    <s v="INGENIERÍA MECÁNICA"/>
    <s v="78743818Y"/>
    <n v="891"/>
    <s v="LOSTADO LORZA, RUBÉN"/>
    <n v="493"/>
    <s v="Teoría de mecanismos"/>
    <n v="4.4000000000000004"/>
    <s v="EXCELENTE"/>
    <n v="4.8"/>
    <s v="EXCELENTE"/>
    <n v="60"/>
    <n v="8"/>
    <s v="13.3"/>
  </r>
  <r>
    <s v="2018-19"/>
    <n v="1"/>
    <x v="24"/>
    <s v="GRADO EN INGENIERÍA MECÁNICA"/>
    <s v="INGENIERÍA ELÉCTRICA"/>
    <s v="16504002F"/>
    <n v="133"/>
    <s v="RODRÍGUEZ GONZÁLEZ, CARLOS ALBERTO"/>
    <n v="494"/>
    <s v="Sistemas electrónicos"/>
    <n v="4.5"/>
    <s v="EXCELENTE"/>
    <n v="4.7"/>
    <s v="EXCELENTE"/>
    <n v="51"/>
    <n v="13"/>
    <s v="25.5"/>
  </r>
  <r>
    <s v="2018-19"/>
    <n v="1"/>
    <x v="24"/>
    <s v="GRADO EN INGENIERÍA MECÁNICA"/>
    <s v="INGENIERÍA ELÉCTRICA"/>
    <s v="16513797G"/>
    <n v="154"/>
    <s v="ZORZANO MARTÍNEZ, JOSÉ MARÍA"/>
    <n v="494"/>
    <s v="Sistemas electrónicos"/>
    <n v="2"/>
    <s v="DESFAVORABLE"/>
    <n v="1.6"/>
    <s v="MUY DESFAVORABLE"/>
    <n v="51"/>
    <n v="18"/>
    <n v="0.35294117647058826"/>
  </r>
  <r>
    <s v="2018-19"/>
    <n v="1"/>
    <x v="24"/>
    <s v="GRADO EN INGENIERÍA MECÁNICA"/>
    <s v="INGENIERÍA ELÉCTRICA"/>
    <s v="16537707V"/>
    <n v="212"/>
    <s v="MARTÍNEZ SANTOLAYA, JOSÉ JAVIER"/>
    <n v="494"/>
    <s v="Sistemas electrónicos"/>
    <n v="3.3"/>
    <s v="FAVORABLE"/>
    <n v="3.2"/>
    <s v="FAVORABLE"/>
    <n v="51"/>
    <n v="16"/>
    <n v="0.31372549019607843"/>
  </r>
  <r>
    <s v="2018-19"/>
    <n v="1"/>
    <x v="24"/>
    <s v="GRADO EN INGENIERÍA MECÁNICA"/>
    <s v="INGENIERÍA MECÁNICA"/>
    <s v="16555425W"/>
    <n v="264"/>
    <s v="CELORRIO BARRAGUÉ, LUIS"/>
    <n v="495"/>
    <s v="Resistencia de materiales"/>
    <n v="2.2999999999999998"/>
    <s v="DESFAVORABLE"/>
    <n v="1.8"/>
    <s v="DESFAVORABLE"/>
    <n v="68"/>
    <n v="16"/>
    <s v="23.5"/>
  </r>
  <r>
    <s v="2018-19"/>
    <n v="1"/>
    <x v="24"/>
    <s v="GRADO EN INGENIERÍA MECÁNICA"/>
    <s v="INGENIERÍA MECÁNICA"/>
    <s v="16588620P"/>
    <n v="1151"/>
    <s v="FERREIRO CABELLO, JAVIER"/>
    <n v="495"/>
    <s v="Resistencia de materiales"/>
    <n v="4.7"/>
    <s v="EXCELENTE"/>
    <n v="4.8"/>
    <s v="EXCELENTE"/>
    <n v="30"/>
    <n v="5"/>
    <s v="16.7"/>
  </r>
  <r>
    <s v="2018-19"/>
    <n v="1"/>
    <x v="24"/>
    <s v="GRADO EN INGENIERÍA MECÁNICA"/>
    <s v="INGENIERÍA MECÁNICA"/>
    <s v="16564276K"/>
    <n v="288"/>
    <s v="GÓMEZ CRISTOBAL, JOSÉ ANTONIO"/>
    <n v="596"/>
    <s v="Cálculo, diseño y ensayo de máquinas"/>
    <n v="4.2"/>
    <s v="EXCELENTE"/>
    <n v="4.8"/>
    <s v="EXCELENTE"/>
    <n v="27"/>
    <n v="17"/>
    <n v="63"/>
  </r>
  <r>
    <s v="2018-19"/>
    <n v="1"/>
    <x v="24"/>
    <s v="GRADO EN INGENIERÍA MECÁNICA"/>
    <s v="INGENIERÍA MECÁNICA"/>
    <s v="78743818Y"/>
    <n v="891"/>
    <s v="LOSTADO LORZA, RUBÉN"/>
    <n v="596"/>
    <s v="Cálculo, diseño y ensayo de máquinas"/>
    <n v="3.9"/>
    <s v="MUY FAVORABLE"/>
    <n v="4.0999999999999996"/>
    <s v="MUY FAVORABLE"/>
    <n v="27"/>
    <n v="7"/>
    <s v="25.9"/>
  </r>
  <r>
    <s v="2018-19"/>
    <n v="1"/>
    <x v="24"/>
    <s v="GRADO EN INGENIERÍA MECÁNICA"/>
    <s v="INGENIERÍA MECÁNICA"/>
    <s v="16538994Q"/>
    <n v="216"/>
    <s v="MARTÍNEZ DE PISÓN ASCACIBAR, EDUARDO"/>
    <n v="597"/>
    <s v="Elasticidad y resistencia de materiales"/>
    <n v="3.5"/>
    <s v="MUY FAVORABLE"/>
    <n v="3.4"/>
    <s v="MUY FAVORABLE"/>
    <n v="33"/>
    <n v="7"/>
    <s v="21.2"/>
  </r>
  <r>
    <s v="2018-19"/>
    <n v="1"/>
    <x v="24"/>
    <s v="GRADO EN INGENIERÍA MECÁNICA"/>
    <s v="INGENIERÍA MECÁNICA"/>
    <s v="16561901S"/>
    <n v="283"/>
    <s v="FRAILE GARCÍA, ESTEBAN"/>
    <n v="597"/>
    <s v="Elasticidad y resistencia de materiales"/>
    <n v="3.3"/>
    <s v="FAVORABLE"/>
    <n v="3.3"/>
    <s v="FAVORABLE"/>
    <n v="33"/>
    <n v="9"/>
    <s v="27.3"/>
  </r>
  <r>
    <s v="2018-19"/>
    <n v="1"/>
    <x v="24"/>
    <s v="GRADO EN INGENIERÍA MECÁNICA"/>
    <s v="INGENIERÍA MECÁNICA"/>
    <s v="00815254L"/>
    <n v="8"/>
    <s v="MARTÍNEZ CALVO, MARÍA ÁNGELES"/>
    <n v="598"/>
    <s v="Ingeniería de materiales"/>
    <n v="4.0999999999999996"/>
    <s v="MUY FAVORABLE"/>
    <n v="4.2"/>
    <s v="EXCELENTE"/>
    <n v="27"/>
    <n v="10"/>
    <n v="37"/>
  </r>
  <r>
    <s v="2018-19"/>
    <n v="1"/>
    <x v="24"/>
    <s v="GRADO EN INGENIERÍA MECÁNICA"/>
    <s v="INGENIERÍA MECÁNICA"/>
    <s v="16509086P"/>
    <n v="143"/>
    <s v="SANZ ADÁN, FÉLIX"/>
    <n v="599"/>
    <s v="Ingeniería gráfica"/>
    <n v="2.6"/>
    <s v="FAVORABLE"/>
    <n v="2.1"/>
    <s v="DESFAVORABLE"/>
    <n v="30"/>
    <n v="9"/>
    <n v="30"/>
  </r>
  <r>
    <s v="2018-19"/>
    <n v="1"/>
    <x v="24"/>
    <s v="GRADO EN INGENIERÍA MECÁNICA"/>
    <s v="INGENIERÍA MECÁNICA"/>
    <s v="16572481S"/>
    <n v="807"/>
    <s v="ARANCÓN PÉREZ, DAVID"/>
    <n v="599"/>
    <s v="Ingeniería gráfica"/>
    <n v="3.9"/>
    <s v="MUY FAVORABLE"/>
    <n v="3.9"/>
    <s v="MUY FAVORABLE"/>
    <n v="30"/>
    <n v="7"/>
    <s v="23.3"/>
  </r>
  <r>
    <s v="2018-19"/>
    <n v="1"/>
    <x v="24"/>
    <s v="GRADO EN INGENIERÍA MECÁNICA"/>
    <s v="INGENIERÍA MECÁNICA"/>
    <s v="72787346M"/>
    <n v="818"/>
    <s v="LÓPEZ OCHOA, LUIS MARÍA"/>
    <n v="603"/>
    <s v="Máquinas y motores térmicos"/>
    <n v="4.3"/>
    <s v="EXCELENTE"/>
    <n v="4.5999999999999996"/>
    <s v="EXCELENTE"/>
    <n v="34"/>
    <n v="27"/>
    <s v="79.4"/>
  </r>
  <r>
    <s v="2018-19"/>
    <n v="1"/>
    <x v="24"/>
    <s v="GRADO EN INGENIERÍA MECÁNICA"/>
    <s v="INGENIERÍA MECÁNICA"/>
    <s v="16506383L"/>
    <n v="135"/>
    <s v="ALBA IRURZUN, JOSÉ ANTONIO"/>
    <n v="607"/>
    <s v="Cálculo dinámico y análisis modal"/>
    <n v="5"/>
    <s v="EXCELENTE"/>
    <n v="5"/>
    <s v="EXCELENTE"/>
    <n v="9"/>
    <n v="2"/>
    <s v="22.2"/>
  </r>
  <r>
    <s v="2018-19"/>
    <n v="1"/>
    <x v="24"/>
    <s v="GRADO EN INGENIERÍA MECÁNICA"/>
    <s v="INGENIERÍA MECÁNICA"/>
    <s v="16538994Q"/>
    <n v="216"/>
    <s v="MARTÍNEZ DE PISÓN ASCACIBAR, EDUARDO"/>
    <n v="610"/>
    <s v="Estructuras metálicas"/>
    <n v="3.2"/>
    <s v="FAVORABLE"/>
    <n v="2.8"/>
    <s v="FAVORABLE"/>
    <n v="24"/>
    <n v="4"/>
    <s v="16.7"/>
  </r>
  <r>
    <s v="2018-19"/>
    <n v="1"/>
    <x v="24"/>
    <s v="GRADO EN INGENIERÍA MECÁNICA"/>
    <s v="INGENIERÍA MECÁNICA"/>
    <s v="16564276K"/>
    <n v="288"/>
    <s v="GÓMEZ CRISTOBAL, JOSÉ ANTONIO"/>
    <n v="611"/>
    <s v="Ingeniería asistida por ordenador"/>
    <n v="4.5"/>
    <s v="EXCELENTE"/>
    <n v="4.4000000000000004"/>
    <s v="EXCELENTE"/>
    <n v="16"/>
    <n v="5"/>
    <s v="31.3"/>
  </r>
  <r>
    <s v="2018-19"/>
    <n v="1"/>
    <x v="24"/>
    <s v="GRADO EN INGENIERÍA MECÁNICA"/>
    <s v="INGENIERÍA MECÁNICA"/>
    <s v="16509086P"/>
    <n v="143"/>
    <s v="SANZ ADÁN, FÉLIX"/>
    <n v="612"/>
    <s v="Ingenieria simultánea"/>
    <n v="3.8"/>
    <s v="MUY FAVORABLE"/>
    <n v="3.5"/>
    <s v="MUY FAVORABLE"/>
    <n v="24"/>
    <n v="2"/>
    <s v="8.3"/>
  </r>
  <r>
    <s v="2018-19"/>
    <n v="1"/>
    <x v="24"/>
    <s v="GRADO EN INGENIERÍA MECÁNICA"/>
    <s v="INGENIERÍA MECÁNICA"/>
    <s v="16572481S"/>
    <n v="807"/>
    <s v="ARANCÓN PÉREZ, DAVID"/>
    <n v="612"/>
    <s v="Ingenieria simultánea"/>
    <n v="4.3"/>
    <s v="EXCELENTE"/>
    <n v="4.5"/>
    <s v="EXCELENTE"/>
    <n v="24"/>
    <n v="2"/>
    <s v="8.3"/>
  </r>
  <r>
    <s v="2018-19"/>
    <n v="1"/>
    <x v="24"/>
    <s v="GRADO EN INGENIERÍA MECÁNICA"/>
    <s v="INGENIERÍA MECÁNICA"/>
    <s v="16542535S"/>
    <n v="227"/>
    <s v="BLANCO FERNÁNDEZ, JULIO"/>
    <n v="613"/>
    <s v="Mantenimiento integral"/>
    <n v="4.4000000000000004"/>
    <s v="EXCELENTE"/>
    <n v="4.2"/>
    <s v="EXCELENTE"/>
    <n v="29"/>
    <n v="5"/>
    <s v="17.2"/>
  </r>
  <r>
    <s v="2018-19"/>
    <n v="1"/>
    <x v="24"/>
    <s v="GRADO EN INGENIERÍA MECÁNICA"/>
    <s v="INGENIERÍA MECÁNICA"/>
    <s v="16599457N"/>
    <n v="783"/>
    <s v="MARTÍNEZ CÁMARA, EDUARDO"/>
    <n v="613"/>
    <s v="Mantenimiento integral"/>
    <n v="3.7"/>
    <s v="MUY FAVORABLE"/>
    <n v="3.3"/>
    <s v="FAVORABLE"/>
    <n v="29"/>
    <n v="3"/>
    <s v="10.3"/>
  </r>
  <r>
    <s v="2018-19"/>
    <n v="1"/>
    <x v="24"/>
    <s v="GRADO EN INGENIERÍA MECÁNICA"/>
    <s v="INGENIERÍA MECÁNICA"/>
    <s v="13155868Y"/>
    <n v="507"/>
    <s v="ALBA ELÍAS, FERNANDO"/>
    <n v="616"/>
    <s v="Urbanismo industrial"/>
    <n v="3.7"/>
    <s v="MUY FAVORABLE"/>
    <n v="3.7"/>
    <s v="MUY FAVORABLE"/>
    <n v="19"/>
    <n v="3"/>
    <s v="15.8"/>
  </r>
  <r>
    <s v="2018-19"/>
    <n v="1"/>
    <x v="24"/>
    <s v="GRADO EN INGENIERÍA MECÁNICA"/>
    <s v="INGENIERÍA MECÁNICA"/>
    <s v="16592485D"/>
    <n v="774"/>
    <s v="CORRAL BOBADILLA, MARINA"/>
    <n v="616"/>
    <s v="Urbanismo industrial"/>
    <n v="4.5999999999999996"/>
    <s v="EXCELENTE"/>
    <n v="5"/>
    <s v="EXCELENTE"/>
    <n v="19"/>
    <n v="4"/>
    <s v="21.1"/>
  </r>
  <r>
    <s v="2018-19"/>
    <n v="1"/>
    <x v="24"/>
    <s v="GRADO EN INGENIERÍA MECÁNICA"/>
    <s v="ECONOMÍA Y EMPRESA"/>
    <s v="16594259N"/>
    <n v="518"/>
    <s v="JUANEDA AYENSA, EMMA"/>
    <n v="617"/>
    <s v="Organización de la producción"/>
    <n v="1.8"/>
    <s v="DESFAVORABLE"/>
    <n v="1.6"/>
    <s v="MUY DESFAVORABLE"/>
    <n v="34"/>
    <n v="8"/>
    <s v="23.5"/>
  </r>
  <r>
    <s v="2018-19"/>
    <n v="1"/>
    <x v="24"/>
    <s v="GRADO EN INGENIERÍA MECÁNICA"/>
    <s v="ECONOMÍA Y EMPRESA"/>
    <s v="16593137V"/>
    <n v="960"/>
    <s v="PARRAS GÓMEZ, MAITE"/>
    <n v="617"/>
    <s v="Organización de la producción"/>
    <n v="3.3"/>
    <s v="FAVORABLE"/>
    <n v="3.5"/>
    <s v="MUY FAVORABLE"/>
    <n v="34"/>
    <n v="6"/>
    <s v="17.6"/>
  </r>
  <r>
    <s v="2018-19"/>
    <n v="1"/>
    <x v="24"/>
    <s v="GRADO EN INGENIERÍA MECÁNICA"/>
    <s v="INGENIERÍA MECÁNICA"/>
    <s v="16584554J"/>
    <n v="858"/>
    <s v="GONZÁLEZ MARCOS, ANA"/>
    <n v="618"/>
    <s v="Proyectos"/>
    <n v="4.8"/>
    <s v="EXCELENTE"/>
    <n v="4.9000000000000004"/>
    <s v="EXCELENTE"/>
    <n v="35"/>
    <n v="9"/>
    <s v="25.7"/>
  </r>
  <r>
    <s v="2018-19"/>
    <n v="1"/>
    <x v="24"/>
    <s v="GRADO EN INGENIERÍA MECÁNICA"/>
    <s v="INGENIERÍA MECÁNICA"/>
    <s v="05402584E"/>
    <n v="985"/>
    <s v="GUTIÉRREZ LÓPEZ, JOSÉ LUIS"/>
    <n v="618"/>
    <s v="Proyectos"/>
    <n v="4.3"/>
    <s v="EXCELENTE"/>
    <n v="4.5999999999999996"/>
    <s v="EXCELENTE"/>
    <n v="17"/>
    <n v="5"/>
    <s v="29.4"/>
  </r>
  <r>
    <s v="2018-19"/>
    <n v="1"/>
    <x v="24"/>
    <s v="GRADO EN INGENIERÍA MECÁNICA"/>
    <s v="MATEMÁTICAS Y COMPUTACIÓN"/>
    <s v="25432171J"/>
    <n v="941"/>
    <s v="ARREGUI CASAUS, JOSÉ LUIS"/>
    <n v="836"/>
    <s v="Matemáticas I"/>
    <n v="4.4000000000000004"/>
    <s v="EXCELENTE"/>
    <n v="4.5999999999999996"/>
    <s v="EXCELENTE"/>
    <n v="58"/>
    <n v="9"/>
    <s v="15.5"/>
  </r>
  <r>
    <s v="2018-19"/>
    <n v="1"/>
    <x v="24"/>
    <s v="GRADO EN INGENIERÍA MECÁNICA"/>
    <s v="MATEMÁTICAS Y COMPUTACIÓN"/>
    <s v="78649713V"/>
    <n v="1268"/>
    <s v="RODRÍGUEZ LUIS, DANIEL JOSÉ"/>
    <n v="836"/>
    <s v="Matemáticas I"/>
    <n v="3.4"/>
    <s v="MUY FAVORABLE"/>
    <n v="3"/>
    <s v="FAVORABLE"/>
    <n v="25"/>
    <n v="4"/>
    <n v="16"/>
  </r>
  <r>
    <s v="2018-19"/>
    <n v="1"/>
    <x v="24"/>
    <s v="GRADO EN INGENIERÍA MECÁNICA"/>
    <s v="MATEMÁTICAS Y COMPUTACIÓN"/>
    <s v="16509284E"/>
    <n v="145"/>
    <s v="RUBIO CRESPO, MARÍA JESÚS"/>
    <n v="837"/>
    <s v="Matemáticas II"/>
    <n v="3"/>
    <s v="FAVORABLE"/>
    <n v="2.4"/>
    <s v="DESFAVORABLE"/>
    <n v="28"/>
    <n v="7"/>
    <n v="25"/>
  </r>
  <r>
    <s v="2018-19"/>
    <n v="1"/>
    <x v="24"/>
    <s v="GRADO EN INGENIERÍA MECÁNICA"/>
    <s v="MATEMÁTICAS Y COMPUTACIÓN"/>
    <s v="16574152F"/>
    <n v="301"/>
    <s v="PASCUAL LERIA, ANA ISABEL"/>
    <n v="837"/>
    <s v="Matemáticas II"/>
    <n v="3.6"/>
    <s v="MUY FAVORABLE"/>
    <n v="3.8"/>
    <s v="MUY FAVORABLE"/>
    <n v="20"/>
    <n v="5"/>
    <n v="25"/>
  </r>
  <r>
    <s v="2018-19"/>
    <n v="1"/>
    <x v="24"/>
    <s v="GRADO EN INGENIERÍA MECÁNICA"/>
    <s v="QUÍMICA"/>
    <s v="13092044F"/>
    <n v="48"/>
    <s v="GONZÁLEZ SÁIZ, JOSÉ MARÍA"/>
    <n v="838"/>
    <s v="Química"/>
    <n v="4.2"/>
    <s v="EXCELENTE"/>
    <n v="4"/>
    <s v="MUY FAVORABLE"/>
    <n v="3"/>
    <n v="2"/>
    <s v="66.7"/>
  </r>
  <r>
    <s v="2018-19"/>
    <n v="1"/>
    <x v="24"/>
    <s v="GRADO EN INGENIERÍA MECÁNICA"/>
    <s v="QUÍMICA"/>
    <s v="14587726E"/>
    <n v="66"/>
    <s v="PUYUELO GARCÍA, MARÍA PILAR"/>
    <n v="838"/>
    <s v="Química"/>
    <n v="3.4"/>
    <s v="MUY FAVORABLE"/>
    <n v="3"/>
    <s v="FAVORABLE"/>
    <n v="22"/>
    <n v="4"/>
    <s v="18.2"/>
  </r>
  <r>
    <s v="2018-19"/>
    <n v="1"/>
    <x v="24"/>
    <s v="GRADO EN INGENIERÍA MECÁNICA"/>
    <s v="QUÍMICA"/>
    <s v="16553823X"/>
    <n v="262"/>
    <s v="OLMOS PÉREZ, MARÍA ELENA"/>
    <n v="838"/>
    <s v="Química"/>
    <n v="3.5"/>
    <s v="MUY FAVORABLE"/>
    <n v="2.8"/>
    <s v="FAVORABLE"/>
    <n v="24"/>
    <n v="5"/>
    <s v="20.8"/>
  </r>
  <r>
    <s v="2018-19"/>
    <n v="1"/>
    <x v="24"/>
    <s v="GRADO EN INGENIERÍA MECÁNICA"/>
    <s v="QUÍMICA"/>
    <s v="16580433D"/>
    <n v="585"/>
    <s v="MARTÍNEZ RUIZ, RODRIGO"/>
    <n v="838"/>
    <s v="Química"/>
    <n v="4.3"/>
    <s v="EXCELENTE"/>
    <n v="4.3"/>
    <s v="EXCELENTE"/>
    <n v="16"/>
    <n v="3"/>
    <s v="18.8"/>
  </r>
  <r>
    <s v="2018-19"/>
    <n v="1"/>
    <x v="24"/>
    <s v="GRADO EN INGENIERÍA MECÁNICA"/>
    <s v="QUÍMICA"/>
    <s v="16570824Z"/>
    <n v="702"/>
    <s v="ESTEBAN DÍEZ, ISABEL"/>
    <n v="838"/>
    <s v="Química"/>
    <n v="4.5999999999999996"/>
    <s v="EXCELENTE"/>
    <n v="4.8"/>
    <s v="EXCELENTE"/>
    <n v="27"/>
    <n v="6"/>
    <s v="22.2"/>
  </r>
  <r>
    <s v="2018-19"/>
    <n v="1"/>
    <x v="24"/>
    <s v="GRADO EN INGENIERÍA MECÁNICA"/>
    <s v="QUÍMICA"/>
    <s v="33425090H"/>
    <n v="863"/>
    <s v="MONGE OROZ, MIGUEL"/>
    <n v="838"/>
    <s v="Química"/>
    <n v="3.9"/>
    <s v="MUY FAVORABLE"/>
    <n v="4"/>
    <s v="MUY FAVORABLE"/>
    <n v="23"/>
    <n v="4"/>
    <s v="17.4"/>
  </r>
  <r>
    <s v="2018-19"/>
    <n v="1"/>
    <x v="24"/>
    <s v="GRADO EN INGENIERÍA MECÁNICA"/>
    <s v="INGENIERÍA MECÁNICA"/>
    <s v="16509086P"/>
    <n v="143"/>
    <s v="SANZ ADÁN, FÉLIX"/>
    <n v="839"/>
    <s v="Expresión gráfica y DAO"/>
    <n v="2.7"/>
    <s v="FAVORABLE"/>
    <n v="2.4"/>
    <s v="DESFAVORABLE"/>
    <n v="48"/>
    <n v="13"/>
    <s v="27.1"/>
  </r>
  <r>
    <s v="2018-19"/>
    <n v="1"/>
    <x v="24"/>
    <s v="GRADO EN INGENIERÍA MECÁNICA"/>
    <s v="INGENIERÍA MECÁNICA"/>
    <s v="16526587Y"/>
    <n v="181"/>
    <s v="SANTAMARÍA PEÑA, JACINTO"/>
    <n v="839"/>
    <s v="Expresión gráfica y DAO"/>
    <n v="3.9"/>
    <s v="MUY FAVORABLE"/>
    <n v="4"/>
    <s v="MUY FAVORABLE"/>
    <n v="26"/>
    <n v="7"/>
    <s v="26.9"/>
  </r>
  <r>
    <s v="2018-19"/>
    <n v="1"/>
    <x v="24"/>
    <s v="GRADO EN INGENIERÍA MECÁNICA"/>
    <s v="INGENIERÍA MECÁNICA"/>
    <s v="72785742B"/>
    <n v="849"/>
    <s v="TARANCÓN ANDRÉS, EFRÉN"/>
    <n v="839"/>
    <s v="Expresión gráfica y DAO"/>
    <n v="3.1"/>
    <s v="FAVORABLE"/>
    <n v="2.8"/>
    <s v="FAVORABLE"/>
    <n v="22"/>
    <n v="4"/>
    <s v="18.2"/>
  </r>
  <r>
    <s v="2018-19"/>
    <n v="1"/>
    <x v="24"/>
    <s v="GRADO EN INGENIERÍA MECÁNICA"/>
    <s v="QUÍMICA"/>
    <s v="13122718E"/>
    <n v="53"/>
    <s v="SIERRA MURILLO, JOSÉ DANIEL"/>
    <n v="840"/>
    <s v="Mecánica"/>
    <n v="4"/>
    <s v="MUY FAVORABLE"/>
    <n v="4"/>
    <s v="MUY FAVORABLE"/>
    <n v="46"/>
    <n v="15"/>
    <s v="32.6"/>
  </r>
  <r>
    <s v="2018-19"/>
    <n v="1"/>
    <x v="25"/>
    <s v="GRADO EN INGENIERÍA ELÉCTRICA"/>
    <s v="INGENIERÍA ELÉCTRICA"/>
    <s v="16527730E"/>
    <n v="183"/>
    <s v="VILLOSLADA VILLOSLADA, GREGORIO"/>
    <n v="490"/>
    <s v="Sistemas eléctricos"/>
    <n v="3.9"/>
    <s v="MUY FAVORABLE"/>
    <n v="3.5"/>
    <s v="MUY FAVORABLE"/>
    <n v="8"/>
    <n v="4"/>
    <n v="50"/>
  </r>
  <r>
    <s v="2018-19"/>
    <n v="1"/>
    <x v="25"/>
    <s v="GRADO EN INGENIERÍA ELÉCTRICA"/>
    <s v="INGENIERÍA ELÉCTRICA"/>
    <s v="16553565M"/>
    <n v="261"/>
    <s v="MENDOZA VILLENA, MONTSERRAT"/>
    <n v="490"/>
    <s v="Sistemas eléctricos"/>
    <n v="4.7"/>
    <s v="EXCELENTE"/>
    <n v="5"/>
    <s v="EXCELENTE"/>
    <n v="8"/>
    <n v="3"/>
    <n v="0.375"/>
  </r>
  <r>
    <s v="2018-19"/>
    <n v="1"/>
    <x v="25"/>
    <s v="GRADO EN INGENIERÍA ELÉCTRICA"/>
    <s v="INGENIERÍA ELÉCTRICA"/>
    <s v="16575777E"/>
    <n v="498"/>
    <s v="SÁENZ LÓPEZ, RAÚL"/>
    <n v="490"/>
    <s v="Sistemas eléctricos"/>
    <n v="4.7"/>
    <s v="EXCELENTE"/>
    <n v="5"/>
    <s v="EXCELENTE"/>
    <n v="5"/>
    <n v="2"/>
    <n v="40"/>
  </r>
  <r>
    <s v="2018-19"/>
    <n v="1"/>
    <x v="25"/>
    <s v="GRADO EN INGENIERÍA ELÉCTRICA"/>
    <s v="INGENIERÍA ELÉCTRICA"/>
    <s v="16588655C"/>
    <n v="1315"/>
    <s v="ARANA MARTÍNEZ, MARÍA NEREA"/>
    <n v="490"/>
    <s v="Sistemas eléctricos"/>
    <n v="4.9000000000000004"/>
    <s v="EXCELENTE"/>
    <n v="5"/>
    <s v="EXCELENTE"/>
    <n v="2"/>
    <n v="2"/>
    <n v="100"/>
  </r>
  <r>
    <s v="2018-19"/>
    <n v="1"/>
    <x v="25"/>
    <s v="GRADO EN INGENIERÍA ELÉCTRICA"/>
    <s v="INGENIERÍA MECÁNICA"/>
    <s v="00815254L"/>
    <n v="8"/>
    <s v="MARTÍNEZ CALVO, MARÍA ÁNGELES"/>
    <n v="492"/>
    <s v="Ciencia de materiales"/>
    <n v="3.1"/>
    <s v="FAVORABLE"/>
    <n v="3"/>
    <s v="FAVORABLE"/>
    <n v="4"/>
    <n v="2"/>
    <n v="50"/>
  </r>
  <r>
    <s v="2018-19"/>
    <n v="1"/>
    <x v="25"/>
    <s v="GRADO EN INGENIERÍA ELÉCTRICA"/>
    <s v="INGENIERÍA MECÁNICA"/>
    <s v="16506383L"/>
    <n v="135"/>
    <s v="ALBA IRURZUN, JOSÉ ANTONIO"/>
    <n v="493"/>
    <s v="Teoría de mecanismos"/>
    <n v="4.8"/>
    <s v="EXCELENTE"/>
    <n v="5"/>
    <s v="EXCELENTE"/>
    <n v="10"/>
    <n v="2"/>
    <n v="20"/>
  </r>
  <r>
    <s v="2018-19"/>
    <n v="1"/>
    <x v="25"/>
    <s v="GRADO EN INGENIERÍA ELÉCTRICA"/>
    <s v="INGENIERÍA MECÁNICA"/>
    <s v="16555425W"/>
    <n v="264"/>
    <s v="CELORRIO BARRAGUÉ, LUIS"/>
    <n v="495"/>
    <s v="Resistencia de materiales"/>
    <n v="1.4"/>
    <s v="MUY DESFAVORABLE"/>
    <n v="1"/>
    <s v="MUY DESFAVORABLE"/>
    <n v="22"/>
    <n v="3"/>
    <s v="13.6"/>
  </r>
  <r>
    <s v="2018-19"/>
    <n v="1"/>
    <x v="25"/>
    <s v="GRADO EN INGENIERÍA ELÉCTRICA"/>
    <s v="INGENIERÍA MECÁNICA"/>
    <s v="16588620P"/>
    <n v="1151"/>
    <s v="FERREIRO CABELLO, JAVIER"/>
    <n v="495"/>
    <s v="Resistencia de materiales"/>
    <n v="4.9000000000000004"/>
    <s v="EXCELENTE"/>
    <n v="5"/>
    <s v="EXCELENTE"/>
    <n v="10"/>
    <n v="3"/>
    <n v="30"/>
  </r>
  <r>
    <s v="2018-19"/>
    <n v="1"/>
    <x v="25"/>
    <s v="GRADO EN INGENIERÍA ELÉCTRICA"/>
    <s v="ECONOMÍA Y EMPRESA"/>
    <s v="16594259N"/>
    <n v="518"/>
    <s v="JUANEDA AYENSA, EMMA"/>
    <n v="617"/>
    <s v="Organización de la producción"/>
    <n v="2.9"/>
    <s v="FAVORABLE"/>
    <n v="2.7"/>
    <s v="FAVORABLE"/>
    <n v="9"/>
    <n v="3"/>
    <s v="33.3"/>
  </r>
  <r>
    <s v="2018-19"/>
    <n v="1"/>
    <x v="25"/>
    <s v="GRADO EN INGENIERÍA ELÉCTRICA"/>
    <s v="ECONOMÍA Y EMPRESA"/>
    <s v="16521624B"/>
    <n v="560"/>
    <s v="ANGUIANO BAÑOS, ALBERTO"/>
    <n v="617"/>
    <s v="Organización de la producción"/>
    <n v="3.8"/>
    <s v="MUY FAVORABLE"/>
    <n v="3.8"/>
    <s v="MUY FAVORABLE"/>
    <n v="8"/>
    <n v="5"/>
    <n v="0.625"/>
  </r>
  <r>
    <s v="2018-19"/>
    <n v="1"/>
    <x v="25"/>
    <s v="GRADO EN INGENIERÍA ELÉCTRICA"/>
    <s v="INGENIERÍA ELÉCTRICA"/>
    <s v="16532885W"/>
    <n v="196"/>
    <s v="ZORZANO ALBA, ENRIQUE"/>
    <n v="618"/>
    <s v="Proyectos"/>
    <n v="4.3"/>
    <s v="EXCELENTE"/>
    <n v="4.5"/>
    <s v="EXCELENTE"/>
    <n v="13"/>
    <n v="2"/>
    <s v="15.4"/>
  </r>
  <r>
    <s v="2018-19"/>
    <n v="1"/>
    <x v="25"/>
    <s v="GRADO EN INGENIERÍA ELÉCTRICA"/>
    <s v="INGENIERÍA MECÁNICA"/>
    <s v="16584554J"/>
    <n v="858"/>
    <s v="GONZÁLEZ MARCOS, ANA"/>
    <n v="618"/>
    <s v="Proyectos"/>
    <n v="4.5"/>
    <s v="EXCELENTE"/>
    <n v="4.7"/>
    <s v="EXCELENTE"/>
    <n v="13"/>
    <n v="3"/>
    <s v="23.1"/>
  </r>
  <r>
    <s v="2018-19"/>
    <n v="1"/>
    <x v="25"/>
    <s v="GRADO EN INGENIERÍA ELÉCTRICA"/>
    <s v="INGENIERÍA ELÉCTRICA"/>
    <s v="16553565M"/>
    <n v="261"/>
    <s v="MENDOZA VILLENA, MONTSERRAT"/>
    <n v="619"/>
    <s v="Máquinas eléctricas I"/>
    <n v="4.9000000000000004"/>
    <s v="EXCELENTE"/>
    <n v="5"/>
    <s v="EXCELENTE"/>
    <n v="6"/>
    <n v="2"/>
    <s v="33.3"/>
  </r>
  <r>
    <s v="2018-19"/>
    <n v="1"/>
    <x v="25"/>
    <s v="GRADO EN INGENIERÍA ELÉCTRICA"/>
    <s v="INGENIERÍA ELÉCTRICA"/>
    <s v="16562066L"/>
    <n v="284"/>
    <s v="GARCÍA GARRIDO, EDUARDO"/>
    <n v="621"/>
    <s v="Líneas eléctricas"/>
    <n v="4.4000000000000004"/>
    <s v="EXCELENTE"/>
    <n v="4"/>
    <s v="MUY FAVORABLE"/>
    <n v="9"/>
    <n v="2"/>
    <s v="22.2"/>
  </r>
  <r>
    <s v="2018-19"/>
    <n v="1"/>
    <x v="25"/>
    <s v="GRADO EN INGENIERÍA ELÉCTRICA"/>
    <s v="INGENIERÍA ELÉCTRICA"/>
    <s v="16541257W"/>
    <n v="222"/>
    <s v="ZORZANO SANTAMARÍA, PEDRO JOSÉ"/>
    <n v="622"/>
    <s v="Generación de energía eléctrica I"/>
    <n v="2.9"/>
    <s v="FAVORABLE"/>
    <n v="2"/>
    <s v="DESFAVORABLE"/>
    <n v="10"/>
    <n v="2"/>
    <n v="20"/>
  </r>
  <r>
    <s v="2018-19"/>
    <n v="1"/>
    <x v="25"/>
    <s v="GRADO EN INGENIERÍA ELÉCTRICA"/>
    <s v="INGENIERÍA ELÉCTRICA"/>
    <s v="16608199Z"/>
    <n v="1280"/>
    <s v="MUÑOZ JIMÉNEZ, ANDRÉS"/>
    <n v="622"/>
    <s v="Generación de energía eléctrica I"/>
    <n v="4.2"/>
    <s v="EXCELENTE"/>
    <n v="4.5"/>
    <s v="EXCELENTE"/>
    <n v="10"/>
    <n v="2"/>
    <n v="20"/>
  </r>
  <r>
    <s v="2018-19"/>
    <n v="1"/>
    <x v="25"/>
    <s v="GRADO EN INGENIERÍA ELÉCTRICA"/>
    <s v="INGENIERÍA ELÉCTRICA"/>
    <s v="16551240A"/>
    <n v="1318"/>
    <s v="CAPELLÁN VILLACIÁN, CÁNDIDO"/>
    <n v="623"/>
    <s v="Electrónica industrial"/>
    <n v="4.9000000000000004"/>
    <s v="EXCELENTE"/>
    <n v="5"/>
    <s v="EXCELENTE"/>
    <n v="16"/>
    <n v="4"/>
    <n v="25"/>
  </r>
  <r>
    <s v="2018-19"/>
    <n v="1"/>
    <x v="25"/>
    <s v="GRADO EN INGENIERÍA ELÉCTRICA"/>
    <s v="INGENIERÍA ELÉCTRICA"/>
    <s v="13141259W"/>
    <n v="54"/>
    <s v="LARA SANTILLÁN, PEDRO MARÍA"/>
    <n v="630"/>
    <s v="Mantenimiento eléctrico"/>
    <n v="4.5"/>
    <s v="EXCELENTE"/>
    <n v="5"/>
    <s v="EXCELENTE"/>
    <n v="9"/>
    <n v="2"/>
    <s v="22.2"/>
  </r>
  <r>
    <s v="2018-19"/>
    <n v="1"/>
    <x v="25"/>
    <s v="GRADO EN INGENIERÍA ELÉCTRICA"/>
    <s v="INGENIERÍA ELÉCTRICA"/>
    <s v="16562066L"/>
    <n v="284"/>
    <s v="GARCÍA GARRIDO, EDUARDO"/>
    <n v="631"/>
    <s v="Tarifas y mercados eléctricos"/>
    <n v="4.7"/>
    <s v="EXCELENTE"/>
    <n v="5"/>
    <s v="EXCELENTE"/>
    <n v="12"/>
    <n v="5"/>
    <s v="41.7"/>
  </r>
  <r>
    <s v="2018-19"/>
    <n v="1"/>
    <x v="25"/>
    <s v="GRADO EN INGENIERÍA ELÉCTRICA"/>
    <s v="INGENIERÍA ELÉCTRICA"/>
    <s v="16557336G"/>
    <n v="272"/>
    <s v="BLANCO BARRERO, JUAN MANUEL"/>
    <n v="632"/>
    <s v="Luminotecnia"/>
    <n v="4.9000000000000004"/>
    <s v="EXCELENTE"/>
    <n v="4.8"/>
    <s v="EXCELENTE"/>
    <n v="11"/>
    <n v="4"/>
    <s v="36.4"/>
  </r>
  <r>
    <s v="2018-19"/>
    <n v="1"/>
    <x v="25"/>
    <s v="GRADO EN INGENIERÍA ELÉCTRICA"/>
    <s v="INGENIERÍA ELÉCTRICA"/>
    <s v="16553057A"/>
    <n v="259"/>
    <s v="SÁENZ DIEZ MURO, JUAN CARLOS"/>
    <n v="633"/>
    <s v="Instalaciones eléctricas auxiliares en edificaciones e infraestructuras"/>
    <n v="4.9000000000000004"/>
    <s v="EXCELENTE"/>
    <n v="5"/>
    <s v="EXCELENTE"/>
    <n v="9"/>
    <n v="3"/>
    <s v="33.3"/>
  </r>
  <r>
    <s v="2018-19"/>
    <n v="1"/>
    <x v="25"/>
    <s v="GRADO EN INGENIERÍA ELÉCTRICA"/>
    <s v="INGENIERÍA ELÉCTRICA"/>
    <s v="16532885W"/>
    <n v="196"/>
    <s v="ZORZANO ALBA, ENRIQUE"/>
    <n v="636"/>
    <s v="Sistemas eléctricos autónomos basados en fuentes renovables y alternativas"/>
    <n v="4.5"/>
    <s v="EXCELENTE"/>
    <n v="5"/>
    <s v="EXCELENTE"/>
    <n v="10"/>
    <n v="2"/>
    <n v="20"/>
  </r>
  <r>
    <s v="2018-19"/>
    <n v="1"/>
    <x v="25"/>
    <s v="GRADO EN INGENIERÍA ELÉCTRICA"/>
    <s v="INGENIERÍA ELÉCTRICA"/>
    <s v="16584517E"/>
    <n v="431"/>
    <s v="FALCES DE ANDRES, ALBERTO"/>
    <n v="637"/>
    <s v="Herramientas avanzadas para el estudio de la integración de generac de orig reno"/>
    <n v="5"/>
    <s v="EXCELENTE"/>
    <n v="5"/>
    <s v="EXCELENTE"/>
    <n v="5"/>
    <n v="3"/>
    <n v="60"/>
  </r>
  <r>
    <s v="2018-19"/>
    <n v="1"/>
    <x v="25"/>
    <s v="GRADO EN INGENIERÍA ELÉCTRICA"/>
    <s v="MATEMÁTICAS Y COMPUTACIÓN"/>
    <s v="25432171J"/>
    <n v="941"/>
    <s v="ARREGUI CASAUS, JOSÉ LUIS"/>
    <n v="836"/>
    <s v="Matemáticas I"/>
    <n v="3.9"/>
    <s v="MUY FAVORABLE"/>
    <n v="4"/>
    <s v="MUY FAVORABLE"/>
    <n v="18"/>
    <n v="2"/>
    <s v="11.1"/>
  </r>
  <r>
    <s v="2018-19"/>
    <n v="1"/>
    <x v="25"/>
    <s v="GRADO EN INGENIERÍA ELÉCTRICA"/>
    <s v="MATEMÁTICAS Y COMPUTACIÓN"/>
    <s v="78649713V"/>
    <n v="1268"/>
    <s v="RODRÍGUEZ LUIS, DANIEL JOSÉ"/>
    <n v="836"/>
    <s v="Matemáticas I"/>
    <n v="4.0999999999999996"/>
    <s v="MUY FAVORABLE"/>
    <n v="4"/>
    <s v="MUY FAVORABLE"/>
    <n v="7"/>
    <n v="2"/>
    <s v="28.6"/>
  </r>
  <r>
    <s v="2018-19"/>
    <n v="1"/>
    <x v="25"/>
    <s v="GRADO EN INGENIERÍA ELÉCTRICA"/>
    <s v="MATEMÁTICAS Y COMPUTACIÓN"/>
    <s v="16574152F"/>
    <n v="301"/>
    <s v="PASCUAL LERIA, ANA ISABEL"/>
    <n v="837"/>
    <s v="Matemáticas II"/>
    <n v="4.3"/>
    <s v="EXCELENTE"/>
    <n v="4"/>
    <s v="MUY FAVORABLE"/>
    <n v="7"/>
    <n v="2"/>
    <s v="28.6"/>
  </r>
  <r>
    <s v="2018-19"/>
    <n v="1"/>
    <x v="25"/>
    <s v="GRADO EN INGENIERÍA ELÉCTRICA"/>
    <s v="QUÍMICA"/>
    <s v="14587726E"/>
    <n v="66"/>
    <s v="PUYUELO GARCÍA, MARÍA PILAR"/>
    <n v="838"/>
    <s v="Química"/>
    <n v="4.2"/>
    <s v="EXCELENTE"/>
    <n v="4.3"/>
    <s v="EXCELENTE"/>
    <n v="9"/>
    <n v="3"/>
    <s v="33.3"/>
  </r>
  <r>
    <s v="2018-19"/>
    <n v="1"/>
    <x v="25"/>
    <s v="GRADO EN INGENIERÍA ELÉCTRICA"/>
    <s v="QUÍMICA"/>
    <s v="16553823X"/>
    <n v="262"/>
    <s v="OLMOS PÉREZ, MARÍA ELENA"/>
    <n v="838"/>
    <s v="Química"/>
    <n v="4.3"/>
    <s v="EXCELENTE"/>
    <n v="4.7"/>
    <s v="EXCELENTE"/>
    <n v="10"/>
    <n v="3"/>
    <n v="30"/>
  </r>
  <r>
    <s v="2018-19"/>
    <n v="1"/>
    <x v="25"/>
    <s v="GRADO EN INGENIERÍA ELÉCTRICA"/>
    <s v="QUÍMICA"/>
    <s v="16580433D"/>
    <n v="585"/>
    <s v="MARTÍNEZ RUIZ, RODRIGO"/>
    <n v="838"/>
    <s v="Química"/>
    <n v="4.2"/>
    <s v="EXCELENTE"/>
    <n v="4.7"/>
    <s v="EXCELENTE"/>
    <n v="7"/>
    <n v="3"/>
    <s v="42.9"/>
  </r>
  <r>
    <s v="2018-19"/>
    <n v="1"/>
    <x v="25"/>
    <s v="GRADO EN INGENIERÍA ELÉCTRICA"/>
    <s v="QUÍMICA"/>
    <s v="16570824Z"/>
    <n v="702"/>
    <s v="ESTEBAN DÍEZ, ISABEL"/>
    <n v="838"/>
    <s v="Química"/>
    <n v="4.9000000000000004"/>
    <s v="EXCELENTE"/>
    <n v="5"/>
    <s v="EXCELENTE"/>
    <n v="6"/>
    <n v="3"/>
    <n v="50"/>
  </r>
  <r>
    <s v="2018-19"/>
    <n v="1"/>
    <x v="25"/>
    <s v="GRADO EN INGENIERÍA ELÉCTRICA"/>
    <s v="QUÍMICA"/>
    <s v="33425090H"/>
    <n v="863"/>
    <s v="MONGE OROZ, MIGUEL"/>
    <n v="838"/>
    <s v="Química"/>
    <n v="4.4000000000000004"/>
    <s v="EXCELENTE"/>
    <n v="4.7"/>
    <s v="EXCELENTE"/>
    <n v="9"/>
    <n v="3"/>
    <s v="33.3"/>
  </r>
  <r>
    <s v="2018-19"/>
    <n v="1"/>
    <x v="25"/>
    <s v="GRADO EN INGENIERÍA ELÉCTRICA"/>
    <s v="INGENIERÍA MECÁNICA"/>
    <s v="16509086P"/>
    <n v="143"/>
    <s v="SANZ ADÁN, FÉLIX"/>
    <n v="839"/>
    <s v="Expresión gráfica y DAO"/>
    <n v="3.1"/>
    <s v="FAVORABLE"/>
    <n v="3.3"/>
    <s v="FAVORABLE"/>
    <n v="17"/>
    <n v="4"/>
    <s v="23.5"/>
  </r>
  <r>
    <s v="2018-19"/>
    <n v="1"/>
    <x v="25"/>
    <s v="GRADO EN INGENIERÍA ELÉCTRICA"/>
    <s v="INGENIERÍA MECÁNICA"/>
    <s v="72785742B"/>
    <n v="849"/>
    <s v="TARANCÓN ANDRÉS, EFRÉN"/>
    <n v="839"/>
    <s v="Expresión gráfica y DAO"/>
    <n v="3.3"/>
    <s v="FAVORABLE"/>
    <n v="3.3"/>
    <s v="FAVORABLE"/>
    <n v="12"/>
    <n v="3"/>
    <n v="25"/>
  </r>
  <r>
    <s v="2018-19"/>
    <n v="1"/>
    <x v="25"/>
    <s v="GRADO EN INGENIERÍA ELÉCTRICA"/>
    <s v="QUÍMICA"/>
    <s v="13122718E"/>
    <n v="53"/>
    <s v="SIERRA MURILLO, JOSÉ DANIEL"/>
    <n v="840"/>
    <s v="Mecánica"/>
    <n v="4.0999999999999996"/>
    <s v="MUY FAVORABLE"/>
    <n v="4.3"/>
    <s v="EXCELENTE"/>
    <n v="16"/>
    <n v="6"/>
    <s v="37.5"/>
  </r>
  <r>
    <s v="2018-19"/>
    <n v="1"/>
    <x v="26"/>
    <s v="GRADO EN INGENIERÍA ELECTRÓNICA INDUSTRIAL Y AUTOMÁTICA"/>
    <s v="INGENIERÍA ELÉCTRICA"/>
    <s v="16527730E"/>
    <n v="183"/>
    <s v="VILLOSLADA VILLOSLADA, GREGORIO"/>
    <n v="490"/>
    <s v="Sistemas eléctricos"/>
    <n v="3.5"/>
    <s v="MUY FAVORABLE"/>
    <n v="3.1"/>
    <s v="FAVORABLE"/>
    <n v="23"/>
    <n v="8"/>
    <s v="34.8"/>
  </r>
  <r>
    <s v="2018-19"/>
    <n v="1"/>
    <x v="26"/>
    <s v="GRADO EN INGENIERÍA ELECTRÓNICA INDUSTRIAL Y AUTOMÁTICA"/>
    <s v="INGENIERÍA ELÉCTRICA"/>
    <s v="16553565M"/>
    <n v="261"/>
    <s v="MENDOZA VILLENA, MONTSERRAT"/>
    <n v="490"/>
    <s v="Sistemas eléctricos"/>
    <n v="4.8"/>
    <s v="EXCELENTE"/>
    <n v="5"/>
    <s v="EXCELENTE"/>
    <n v="23"/>
    <n v="12"/>
    <n v="0.52173913043478259"/>
  </r>
  <r>
    <s v="2018-19"/>
    <n v="1"/>
    <x v="26"/>
    <s v="GRADO EN INGENIERÍA ELECTRÓNICA INDUSTRIAL Y AUTOMÁTICA"/>
    <s v="INGENIERÍA ELÉCTRICA"/>
    <s v="16575777E"/>
    <n v="498"/>
    <s v="SÁENZ LÓPEZ, RAÚL"/>
    <n v="490"/>
    <s v="Sistemas eléctricos"/>
    <n v="3.1"/>
    <s v="FAVORABLE"/>
    <n v="3"/>
    <s v="FAVORABLE"/>
    <n v="10"/>
    <n v="2"/>
    <n v="20"/>
  </r>
  <r>
    <s v="2018-19"/>
    <n v="1"/>
    <x v="26"/>
    <s v="GRADO EN INGENIERÍA ELECTRÓNICA INDUSTRIAL Y AUTOMÁTICA"/>
    <s v="INGENIERÍA ELÉCTRICA"/>
    <s v="16588655C"/>
    <n v="1315"/>
    <s v="ARANA MARTÍNEZ, MARÍA NEREA"/>
    <n v="490"/>
    <s v="Sistemas eléctricos"/>
    <n v="4.4000000000000004"/>
    <s v="EXCELENTE"/>
    <n v="4.5"/>
    <s v="EXCELENTE"/>
    <n v="11"/>
    <n v="4"/>
    <s v="36.4"/>
  </r>
  <r>
    <s v="2018-19"/>
    <n v="1"/>
    <x v="26"/>
    <s v="GRADO EN INGENIERÍA ELECTRÓNICA INDUSTRIAL Y AUTOMÁTICA"/>
    <s v="INGENIERÍA MECÁNICA"/>
    <s v="00815254L"/>
    <n v="8"/>
    <s v="MARTÍNEZ CALVO, MARÍA ÁNGELES"/>
    <n v="492"/>
    <s v="Ciencia de materiales"/>
    <n v="3.8"/>
    <s v="MUY FAVORABLE"/>
    <n v="3.6"/>
    <s v="MUY FAVORABLE"/>
    <n v="20"/>
    <n v="8"/>
    <n v="40"/>
  </r>
  <r>
    <s v="2018-19"/>
    <n v="1"/>
    <x v="26"/>
    <s v="GRADO EN INGENIERÍA ELECTRÓNICA INDUSTRIAL Y AUTOMÁTICA"/>
    <s v="INGENIERÍA MECÁNICA"/>
    <s v="28498543W"/>
    <n v="721"/>
    <s v="PÉREZ DE LA PARTE, Mª DE LAS MERCEDES"/>
    <n v="492"/>
    <s v="Ciencia de materiales"/>
    <n v="3.9"/>
    <s v="MUY FAVORABLE"/>
    <n v="3.8"/>
    <s v="MUY FAVORABLE"/>
    <n v="28"/>
    <n v="9"/>
    <s v="32.1"/>
  </r>
  <r>
    <s v="2018-19"/>
    <n v="1"/>
    <x v="26"/>
    <s v="GRADO EN INGENIERÍA ELECTRÓNICA INDUSTRIAL Y AUTOMÁTICA"/>
    <s v="INGENIERÍA MECÁNICA"/>
    <s v="16506383L"/>
    <n v="135"/>
    <s v="ALBA IRURZUN, JOSÉ ANTONIO"/>
    <n v="493"/>
    <s v="Teoría de mecanismos"/>
    <n v="3.8"/>
    <s v="MUY FAVORABLE"/>
    <n v="3.6"/>
    <s v="MUY FAVORABLE"/>
    <n v="31"/>
    <n v="5"/>
    <s v="16.1"/>
  </r>
  <r>
    <s v="2018-19"/>
    <n v="1"/>
    <x v="26"/>
    <s v="GRADO EN INGENIERÍA ELECTRÓNICA INDUSTRIAL Y AUTOMÁTICA"/>
    <s v="INGENIERÍA MECÁNICA"/>
    <s v="16564276K"/>
    <n v="288"/>
    <s v="GÓMEZ CRISTOBAL, JOSÉ ANTONIO"/>
    <n v="493"/>
    <s v="Teoría de mecanismos"/>
    <n v="3.6"/>
    <s v="MUY FAVORABLE"/>
    <n v="3.7"/>
    <s v="MUY FAVORABLE"/>
    <n v="22"/>
    <n v="3"/>
    <s v="13.6"/>
  </r>
  <r>
    <s v="2018-19"/>
    <n v="1"/>
    <x v="26"/>
    <s v="GRADO EN INGENIERÍA ELECTRÓNICA INDUSTRIAL Y AUTOMÁTICA"/>
    <s v="INGENIERÍA MECÁNICA"/>
    <s v="78743818Y"/>
    <n v="891"/>
    <s v="LOSTADO LORZA, RUBÉN"/>
    <n v="493"/>
    <s v="Teoría de mecanismos"/>
    <n v="4.2"/>
    <s v="EXCELENTE"/>
    <n v="4.4000000000000004"/>
    <s v="EXCELENTE"/>
    <n v="31"/>
    <n v="9"/>
    <n v="29"/>
  </r>
  <r>
    <s v="2018-19"/>
    <n v="1"/>
    <x v="26"/>
    <s v="GRADO EN INGENIERÍA ELECTRÓNICA INDUSTRIAL Y AUTOMÁTICA"/>
    <s v="INGENIERÍA ELÉCTRICA"/>
    <s v="16504002F"/>
    <n v="133"/>
    <s v="RODRÍGUEZ GONZÁLEZ, CARLOS ALBERTO"/>
    <n v="494"/>
    <s v="Sistemas electrónicos"/>
    <n v="4.9000000000000004"/>
    <s v="EXCELENTE"/>
    <n v="5"/>
    <s v="EXCELENTE"/>
    <n v="23"/>
    <n v="8"/>
    <s v="34.8"/>
  </r>
  <r>
    <s v="2018-19"/>
    <n v="1"/>
    <x v="26"/>
    <s v="GRADO EN INGENIERÍA ELECTRÓNICA INDUSTRIAL Y AUTOMÁTICA"/>
    <s v="INGENIERÍA ELÉCTRICA"/>
    <s v="16513797G"/>
    <n v="154"/>
    <s v="ZORZANO MARTÍNEZ, JOSÉ MARÍA"/>
    <n v="494"/>
    <s v="Sistemas electrónicos"/>
    <n v="1.6"/>
    <s v="MUY DESFAVORABLE"/>
    <n v="1.2"/>
    <s v="MUY DESFAVORABLE"/>
    <n v="23"/>
    <n v="10"/>
    <n v="0.43478260869565216"/>
  </r>
  <r>
    <s v="2018-19"/>
    <n v="1"/>
    <x v="26"/>
    <s v="GRADO EN INGENIERÍA ELECTRÓNICA INDUSTRIAL Y AUTOMÁTICA"/>
    <s v="INGENIERÍA ELÉCTRICA"/>
    <s v="16537707V"/>
    <n v="212"/>
    <s v="MARTÍNEZ SANTOLAYA, JOSÉ JAVIER"/>
    <n v="494"/>
    <s v="Sistemas electrónicos"/>
    <n v="3.6"/>
    <s v="MUY FAVORABLE"/>
    <n v="3.6"/>
    <s v="MUY FAVORABLE"/>
    <n v="23"/>
    <n v="12"/>
    <n v="0.52173913043478259"/>
  </r>
  <r>
    <s v="2018-19"/>
    <n v="1"/>
    <x v="26"/>
    <s v="GRADO EN INGENIERÍA ELECTRÓNICA INDUSTRIAL Y AUTOMÁTICA"/>
    <s v="INGENIERÍA MECÁNICA"/>
    <s v="16555425W"/>
    <n v="264"/>
    <s v="CELORRIO BARRAGUÉ, LUIS"/>
    <n v="495"/>
    <s v="Resistencia de materiales"/>
    <n v="2.1"/>
    <s v="DESFAVORABLE"/>
    <n v="1.5"/>
    <s v="MUY DESFAVORABLE"/>
    <n v="36"/>
    <n v="17"/>
    <s v="47.2"/>
  </r>
  <r>
    <s v="2018-19"/>
    <n v="1"/>
    <x v="26"/>
    <s v="GRADO EN INGENIERÍA ELECTRÓNICA INDUSTRIAL Y AUTOMÁTICA"/>
    <s v="INGENIERÍA MECÁNICA"/>
    <s v="16588620P"/>
    <n v="1151"/>
    <s v="FERREIRO CABELLO, JAVIER"/>
    <n v="495"/>
    <s v="Resistencia de materiales"/>
    <n v="4.8"/>
    <s v="EXCELENTE"/>
    <n v="4.9000000000000004"/>
    <s v="EXCELENTE"/>
    <n v="16"/>
    <n v="8"/>
    <n v="50"/>
  </r>
  <r>
    <s v="2018-19"/>
    <n v="1"/>
    <x v="26"/>
    <s v="GRADO EN INGENIERÍA ELECTRÓNICA INDUSTRIAL Y AUTOMÁTICA"/>
    <s v="ECONOMÍA Y EMPRESA"/>
    <s v="16594259N"/>
    <n v="518"/>
    <s v="JUANEDA AYENSA, EMMA"/>
    <n v="617"/>
    <s v="Organización de la producción"/>
    <n v="2.4"/>
    <s v="DESFAVORABLE"/>
    <n v="2"/>
    <s v="DESFAVORABLE"/>
    <n v="9"/>
    <n v="4"/>
    <s v="44.4"/>
  </r>
  <r>
    <s v="2018-19"/>
    <n v="1"/>
    <x v="26"/>
    <s v="GRADO EN INGENIERÍA ELECTRÓNICA INDUSTRIAL Y AUTOMÁTICA"/>
    <s v="ECONOMÍA Y EMPRESA"/>
    <s v="16521624B"/>
    <n v="560"/>
    <s v="ANGUIANO BAÑOS, ALBERTO"/>
    <n v="617"/>
    <s v="Organización de la producción"/>
    <n v="3.7"/>
    <s v="MUY FAVORABLE"/>
    <n v="4"/>
    <s v="MUY FAVORABLE"/>
    <n v="7"/>
    <n v="3"/>
    <n v="0.42857142857142855"/>
  </r>
  <r>
    <s v="2018-19"/>
    <n v="1"/>
    <x v="26"/>
    <s v="GRADO EN INGENIERÍA ELECTRÓNICA INDUSTRIAL Y AUTOMÁTICA"/>
    <s v="INGENIERÍA ELÉCTRICA"/>
    <s v="16537707V"/>
    <n v="212"/>
    <s v="MARTÍNEZ SANTOLAYA, JOSÉ JAVIER"/>
    <n v="618"/>
    <s v="Proyectos"/>
    <n v="4"/>
    <s v="MUY FAVORABLE"/>
    <n v="4.3"/>
    <s v="EXCELENTE"/>
    <n v="14"/>
    <n v="7"/>
    <n v="50"/>
  </r>
  <r>
    <s v="2018-19"/>
    <n v="1"/>
    <x v="26"/>
    <s v="GRADO EN INGENIERÍA ELECTRÓNICA INDUSTRIAL Y AUTOMÁTICA"/>
    <s v="INGENIERÍA MECÁNICA"/>
    <s v="16584554J"/>
    <n v="858"/>
    <s v="GONZÁLEZ MARCOS, ANA"/>
    <n v="618"/>
    <s v="Proyectos"/>
    <n v="4.3"/>
    <s v="EXCELENTE"/>
    <n v="4.5"/>
    <s v="EXCELENTE"/>
    <n v="14"/>
    <n v="8"/>
    <s v="57.1"/>
  </r>
  <r>
    <s v="2018-19"/>
    <n v="1"/>
    <x v="26"/>
    <s v="GRADO EN INGENIERÍA ELECTRÓNICA INDUSTRIAL Y AUTOMÁTICA"/>
    <s v="INGENIERÍA ELÉCTRICA"/>
    <s v="16553320J"/>
    <n v="260"/>
    <s v="ELVIRA IZURRATEGUI, CARLOS"/>
    <n v="640"/>
    <s v="Control y programación de robots"/>
    <n v="3"/>
    <s v="FAVORABLE"/>
    <n v="2.6"/>
    <s v="FAVORABLE"/>
    <n v="31"/>
    <n v="11"/>
    <s v="35.5"/>
  </r>
  <r>
    <s v="2018-19"/>
    <n v="1"/>
    <x v="26"/>
    <s v="GRADO EN INGENIERÍA ELECTRÓNICA INDUSTRIAL Y AUTOMÁTICA"/>
    <s v="INGENIERÍA ELÉCTRICA"/>
    <s v="16513797G"/>
    <n v="154"/>
    <s v="ZORZANO MARTÍNEZ, JOSÉ MARÍA"/>
    <n v="641"/>
    <s v="Electrónica analógica"/>
    <n v="3"/>
    <s v="FAVORABLE"/>
    <n v="2.2999999999999998"/>
    <s v="DESFAVORABLE"/>
    <n v="12"/>
    <n v="3"/>
    <n v="25"/>
  </r>
  <r>
    <s v="2018-19"/>
    <n v="1"/>
    <x v="26"/>
    <s v="GRADO EN INGENIERÍA ELECTRÓNICA INDUSTRIAL Y AUTOMÁTICA"/>
    <s v="INGENIERÍA ELÉCTRICA"/>
    <s v="16551240A"/>
    <n v="1318"/>
    <s v="CAPELLÁN VILLACIÁN, CÁNDIDO"/>
    <n v="641"/>
    <s v="Electrónica analógica"/>
    <n v="4.5999999999999996"/>
    <s v="EXCELENTE"/>
    <n v="4.8"/>
    <s v="EXCELENTE"/>
    <n v="24"/>
    <n v="12"/>
    <n v="50"/>
  </r>
  <r>
    <s v="2018-19"/>
    <n v="1"/>
    <x v="26"/>
    <s v="GRADO EN INGENIERÍA ELECTRÓNICA INDUSTRIAL Y AUTOMÁTICA"/>
    <s v="INGENIERÍA ELÉCTRICA"/>
    <s v="16504002F"/>
    <n v="133"/>
    <s v="RODRÍGUEZ GONZÁLEZ, CARLOS ALBERTO"/>
    <n v="643"/>
    <s v="Electrónica digital y microprocesadores"/>
    <n v="4.3"/>
    <s v="EXCELENTE"/>
    <n v="4.5"/>
    <s v="EXCELENTE"/>
    <n v="22"/>
    <n v="10"/>
    <s v="45.5"/>
  </r>
  <r>
    <s v="2018-19"/>
    <n v="1"/>
    <x v="26"/>
    <s v="GRADO EN INGENIERÍA ELECTRÓNICA INDUSTRIAL Y AUTOMÁTICA"/>
    <s v="INGENIERÍA ELÉCTRICA"/>
    <s v="13141259W"/>
    <n v="54"/>
    <s v="LARA SANTILLÁN, PEDRO MARÍA"/>
    <n v="644"/>
    <s v="Electrotecnia"/>
    <n v="4.2"/>
    <s v="EXCELENTE"/>
    <n v="4.0999999999999996"/>
    <s v="MUY FAVORABLE"/>
    <n v="20"/>
    <n v="9"/>
    <n v="45"/>
  </r>
  <r>
    <s v="2018-19"/>
    <n v="1"/>
    <x v="26"/>
    <s v="GRADO EN INGENIERÍA ELECTRÓNICA INDUSTRIAL Y AUTOMÁTICA"/>
    <s v="INGENIERÍA ELÉCTRICA"/>
    <s v="16575777E"/>
    <n v="498"/>
    <s v="SÁENZ LÓPEZ, RAÚL"/>
    <n v="644"/>
    <s v="Electrotecnia"/>
    <n v="4.0999999999999996"/>
    <s v="MUY FAVORABLE"/>
    <n v="4"/>
    <s v="MUY FAVORABLE"/>
    <n v="20"/>
    <n v="8"/>
    <n v="40"/>
  </r>
  <r>
    <s v="2018-19"/>
    <n v="1"/>
    <x v="26"/>
    <s v="GRADO EN INGENIERÍA ELECTRÓNICA INDUSTRIAL Y AUTOMÁTICA"/>
    <s v="INGENIERÍA ELÉCTRICA"/>
    <s v="16513797G"/>
    <n v="154"/>
    <s v="ZORZANO MARTÍNEZ, JOSÉ MARÍA"/>
    <n v="647"/>
    <s v="Automatización de sistemas de producción flexible"/>
    <n v="2.1"/>
    <s v="DESFAVORABLE"/>
    <n v="1.9"/>
    <s v="DESFAVORABLE"/>
    <n v="13"/>
    <n v="8"/>
    <s v="61.5"/>
  </r>
  <r>
    <s v="2018-19"/>
    <n v="1"/>
    <x v="26"/>
    <s v="GRADO EN INGENIERÍA ELECTRÓNICA INDUSTRIAL Y AUTOMÁTICA"/>
    <s v="INGENIERÍA ELÉCTRICA"/>
    <s v="16611012K"/>
    <n v="1176"/>
    <s v="NÁJERA CANAL, SILVANO"/>
    <n v="647"/>
    <s v="Automatización de sistemas de producción flexible"/>
    <n v="4.4000000000000004"/>
    <s v="EXCELENTE"/>
    <n v="4.5999999999999996"/>
    <s v="EXCELENTE"/>
    <n v="13"/>
    <n v="7"/>
    <s v="53.8"/>
  </r>
  <r>
    <s v="2018-19"/>
    <n v="1"/>
    <x v="26"/>
    <s v="GRADO EN INGENIERÍA ELECTRÓNICA INDUSTRIAL Y AUTOMÁTICA"/>
    <s v="INGENIERÍA ELÉCTRICA"/>
    <s v="16549785C"/>
    <n v="251"/>
    <s v="VICUÑA MARTÍNEZ, JAVIER ESTEBAN"/>
    <n v="649"/>
    <s v="Diseño de apliaciones electrónicas"/>
    <n v="4.7"/>
    <s v="EXCELENTE"/>
    <n v="4.9000000000000004"/>
    <s v="EXCELENTE"/>
    <n v="16"/>
    <n v="8"/>
    <n v="50"/>
  </r>
  <r>
    <s v="2018-19"/>
    <n v="1"/>
    <x v="26"/>
    <s v="GRADO EN INGENIERÍA ELECTRÓNICA INDUSTRIAL Y AUTOMÁTICA"/>
    <s v="INGENIERÍA ELÉCTRICA"/>
    <s v="16518274L"/>
    <n v="168"/>
    <s v="ZORZANO MARTÍNEZ, LUIS FRANCISCO"/>
    <n v="651"/>
    <s v="Instrumentación industrial"/>
    <n v="4.5"/>
    <s v="EXCELENTE"/>
    <n v="4.5999999999999996"/>
    <s v="EXCELENTE"/>
    <n v="11"/>
    <n v="5"/>
    <s v="45.5"/>
  </r>
  <r>
    <s v="2018-19"/>
    <n v="1"/>
    <x v="26"/>
    <s v="GRADO EN INGENIERÍA ELECTRÓNICA INDUSTRIAL Y AUTOMÁTICA"/>
    <s v="INGENIERÍA ELÉCTRICA"/>
    <s v="16565868A"/>
    <n v="294"/>
    <s v="JIMÉNEZ MACÍAS, EMILIO"/>
    <n v="652"/>
    <s v="Modelado y simulación de sistemas de producción"/>
    <n v="4"/>
    <s v="MUY FAVORABLE"/>
    <n v="4.0999999999999996"/>
    <s v="MUY FAVORABLE"/>
    <n v="13"/>
    <n v="10"/>
    <s v="76.9"/>
  </r>
  <r>
    <s v="2018-19"/>
    <n v="1"/>
    <x v="26"/>
    <s v="GRADO EN INGENIERÍA ELECTRÓNICA INDUSTRIAL Y AUTOMÁTICA"/>
    <s v="INGENIERÍA ELÉCTRICA"/>
    <s v="16551240A"/>
    <n v="1318"/>
    <s v="CAPELLÁN VILLACIÁN, CÁNDIDO"/>
    <n v="654"/>
    <s v="Procesado digital"/>
    <n v="3.8"/>
    <s v="MUY FAVORABLE"/>
    <n v="3.7"/>
    <s v="MUY FAVORABLE"/>
    <n v="7"/>
    <n v="3"/>
    <s v="42.9"/>
  </r>
  <r>
    <s v="2018-19"/>
    <n v="1"/>
    <x v="26"/>
    <s v="GRADO EN INGENIERÍA ELECTRÓNICA INDUSTRIAL Y AUTOMÁTICA"/>
    <s v="INGENIERÍA ELÉCTRICA"/>
    <s v="16537707V"/>
    <n v="212"/>
    <s v="MARTÍNEZ SANTOLAYA, JOSÉ JAVIER"/>
    <n v="658"/>
    <s v="Tecnología electrónica y control"/>
    <n v="3.9"/>
    <s v="MUY FAVORABLE"/>
    <n v="4"/>
    <s v="MUY FAVORABLE"/>
    <n v="10"/>
    <n v="6"/>
    <n v="60"/>
  </r>
  <r>
    <s v="2018-19"/>
    <n v="1"/>
    <x v="26"/>
    <s v="GRADO EN INGENIERÍA ELECTRÓNICA INDUSTRIAL Y AUTOMÁTICA"/>
    <s v="MATEMÁTICAS Y COMPUTACIÓN"/>
    <s v="25432171J"/>
    <n v="941"/>
    <s v="ARREGUI CASAUS, JOSÉ LUIS"/>
    <n v="836"/>
    <s v="Matemáticas I"/>
    <n v="4.4000000000000004"/>
    <s v="EXCELENTE"/>
    <n v="4.4000000000000004"/>
    <s v="EXCELENTE"/>
    <n v="28"/>
    <n v="5"/>
    <s v="17.9"/>
  </r>
  <r>
    <s v="2018-19"/>
    <n v="1"/>
    <x v="26"/>
    <s v="GRADO EN INGENIERÍA ELECTRÓNICA INDUSTRIAL Y AUTOMÁTICA"/>
    <s v="MATEMÁTICAS Y COMPUTACIÓN"/>
    <s v="16509284E"/>
    <n v="145"/>
    <s v="RUBIO CRESPO, MARÍA JESÚS"/>
    <n v="837"/>
    <s v="Matemáticas II"/>
    <n v="3.1"/>
    <s v="FAVORABLE"/>
    <n v="3.2"/>
    <s v="FAVORABLE"/>
    <n v="18"/>
    <n v="5"/>
    <s v="27.8"/>
  </r>
  <r>
    <s v="2018-19"/>
    <n v="1"/>
    <x v="26"/>
    <s v="GRADO EN INGENIERÍA ELECTRÓNICA INDUSTRIAL Y AUTOMÁTICA"/>
    <s v="MATEMÁTICAS Y COMPUTACIÓN"/>
    <s v="16574152F"/>
    <n v="301"/>
    <s v="PASCUAL LERIA, ANA ISABEL"/>
    <n v="837"/>
    <s v="Matemáticas II"/>
    <n v="4.4000000000000004"/>
    <s v="EXCELENTE"/>
    <n v="4"/>
    <s v="MUY FAVORABLE"/>
    <n v="8"/>
    <n v="2"/>
    <n v="25"/>
  </r>
  <r>
    <s v="2018-19"/>
    <n v="1"/>
    <x v="26"/>
    <s v="GRADO EN INGENIERÍA ELECTRÓNICA INDUSTRIAL Y AUTOMÁTICA"/>
    <s v="QUÍMICA"/>
    <s v="16553823X"/>
    <n v="262"/>
    <s v="OLMOS PÉREZ, MARÍA ELENA"/>
    <n v="838"/>
    <s v="Química"/>
    <n v="4.3"/>
    <s v="EXCELENTE"/>
    <n v="4.3"/>
    <s v="EXCELENTE"/>
    <n v="17"/>
    <n v="3"/>
    <s v="17.6"/>
  </r>
  <r>
    <s v="2018-19"/>
    <n v="1"/>
    <x v="26"/>
    <s v="GRADO EN INGENIERÍA ELECTRÓNICA INDUSTRIAL Y AUTOMÁTICA"/>
    <s v="QUÍMICA"/>
    <s v="16580433D"/>
    <n v="585"/>
    <s v="MARTÍNEZ RUIZ, RODRIGO"/>
    <n v="838"/>
    <s v="Química"/>
    <n v="4.5999999999999996"/>
    <s v="EXCELENTE"/>
    <n v="4.5"/>
    <s v="EXCELENTE"/>
    <n v="12"/>
    <n v="2"/>
    <s v="16.7"/>
  </r>
  <r>
    <s v="2018-19"/>
    <n v="1"/>
    <x v="26"/>
    <s v="GRADO EN INGENIERÍA ELECTRÓNICA INDUSTRIAL Y AUTOMÁTICA"/>
    <s v="QUÍMICA"/>
    <s v="16570824Z"/>
    <n v="702"/>
    <s v="ESTEBAN DÍEZ, ISABEL"/>
    <n v="838"/>
    <s v="Química"/>
    <n v="4.8"/>
    <s v="EXCELENTE"/>
    <n v="4.8"/>
    <s v="EXCELENTE"/>
    <n v="16"/>
    <n v="4"/>
    <n v="25"/>
  </r>
  <r>
    <s v="2018-19"/>
    <n v="1"/>
    <x v="26"/>
    <s v="GRADO EN INGENIERÍA ELECTRÓNICA INDUSTRIAL Y AUTOMÁTICA"/>
    <s v="INGENIERÍA MECÁNICA"/>
    <s v="16509086P"/>
    <n v="143"/>
    <s v="SANZ ADÁN, FÉLIX"/>
    <n v="839"/>
    <s v="Expresión gráfica y DAO"/>
    <n v="3.3"/>
    <s v="FAVORABLE"/>
    <n v="3.2"/>
    <s v="FAVORABLE"/>
    <n v="32"/>
    <n v="9"/>
    <s v="28.1"/>
  </r>
  <r>
    <s v="2018-19"/>
    <n v="1"/>
    <x v="26"/>
    <s v="GRADO EN INGENIERÍA ELECTRÓNICA INDUSTRIAL Y AUTOMÁTICA"/>
    <s v="INGENIERÍA MECÁNICA"/>
    <s v="16526587Y"/>
    <n v="181"/>
    <s v="SANTAMARÍA PEÑA, JACINTO"/>
    <n v="839"/>
    <s v="Expresión gráfica y DAO"/>
    <n v="3.6"/>
    <s v="MUY FAVORABLE"/>
    <n v="3.5"/>
    <s v="MUY FAVORABLE"/>
    <n v="22"/>
    <n v="6"/>
    <s v="27.3"/>
  </r>
  <r>
    <s v="2018-19"/>
    <n v="1"/>
    <x v="26"/>
    <s v="GRADO EN INGENIERÍA ELECTRÓNICA INDUSTRIAL Y AUTOMÁTICA"/>
    <s v="INGENIERÍA MECÁNICA"/>
    <s v="72785742B"/>
    <n v="849"/>
    <s v="TARANCÓN ANDRÉS, EFRÉN"/>
    <n v="839"/>
    <s v="Expresión gráfica y DAO"/>
    <n v="2.7"/>
    <s v="FAVORABLE"/>
    <n v="2.5"/>
    <s v="DESFAVORABLE"/>
    <n v="10"/>
    <n v="2"/>
    <n v="20"/>
  </r>
  <r>
    <s v="2018-19"/>
    <n v="1"/>
    <x v="26"/>
    <s v="GRADO EN INGENIERÍA ELECTRÓNICA INDUSTRIAL Y AUTOMÁTICA"/>
    <s v="QUÍMICA"/>
    <s v="13122718E"/>
    <n v="53"/>
    <s v="SIERRA MURILLO, JOSÉ DANIEL"/>
    <n v="840"/>
    <s v="Mecánica"/>
    <n v="3.7"/>
    <s v="MUY FAVORABLE"/>
    <n v="3.5"/>
    <s v="MUY FAVORABLE"/>
    <n v="29"/>
    <n v="8"/>
    <s v="27.6"/>
  </r>
  <r>
    <s v="2018-19"/>
    <n v="1"/>
    <x v="27"/>
    <s v="MÁSTER UNIVERSITARIO EN INGENIERÍA INDUSTRIAL"/>
    <s v="INGENIERÍA ELÉCTRICA"/>
    <s v="16532885W"/>
    <n v="196"/>
    <s v="ZORZANO ALBA, ENRIQUE"/>
    <n v="5062"/>
    <s v="Sistemas de Energía Eléctrica"/>
    <n v="4.7"/>
    <s v="EXCELENTE"/>
    <n v="4.7"/>
    <s v="EXCELENTE"/>
    <n v="5"/>
    <n v="3"/>
    <n v="60"/>
  </r>
  <r>
    <s v="2018-19"/>
    <n v="1"/>
    <x v="27"/>
    <s v="MÁSTER UNIVERSITARIO EN INGENIERÍA INDUSTRIAL"/>
    <s v="INGENIERÍA ELÉCTRICA"/>
    <s v="16533382Q"/>
    <n v="200"/>
    <s v="FERNÁNDEZ JIMÉNEZ, LUIS ALFREDO"/>
    <n v="5062"/>
    <s v="Sistemas de Energía Eléctrica"/>
    <n v="4.7"/>
    <s v="EXCELENTE"/>
    <n v="4.7"/>
    <s v="EXCELENTE"/>
    <n v="31"/>
    <n v="16"/>
    <n v="0.5161290322580645"/>
  </r>
  <r>
    <s v="2018-19"/>
    <n v="1"/>
    <x v="27"/>
    <s v="MÁSTER UNIVERSITARIO EN INGENIERÍA INDUSTRIAL"/>
    <s v="INGENIERÍA ELÉCTRICA"/>
    <s v="16553565M"/>
    <n v="261"/>
    <s v="MENDOZA VILLENA, MONTSERRAT"/>
    <n v="5062"/>
    <s v="Sistemas de Energía Eléctrica"/>
    <n v="4.8"/>
    <s v="EXCELENTE"/>
    <n v="5"/>
    <s v="EXCELENTE"/>
    <n v="5"/>
    <n v="4"/>
    <n v="80"/>
  </r>
  <r>
    <s v="2018-19"/>
    <n v="1"/>
    <x v="27"/>
    <s v="MÁSTER UNIVERSITARIO EN INGENIERÍA INDUSTRIAL"/>
    <s v="INGENIERÍA ELÉCTRICA"/>
    <s v="16562066L"/>
    <n v="284"/>
    <s v="GARCÍA GARRIDO, EDUARDO"/>
    <n v="5062"/>
    <s v="Sistemas de Energía Eléctrica"/>
    <n v="4.4000000000000004"/>
    <s v="EXCELENTE"/>
    <n v="4.5"/>
    <s v="EXCELENTE"/>
    <n v="31"/>
    <n v="16"/>
    <n v="0.5161290322580645"/>
  </r>
  <r>
    <s v="2018-19"/>
    <n v="1"/>
    <x v="27"/>
    <s v="MÁSTER UNIVERSITARIO EN INGENIERÍA INDUSTRIAL"/>
    <s v="INGENIERÍA MECÁNICA"/>
    <s v="16509169E"/>
    <n v="144"/>
    <s v="LÓPEZ GONZÁLEZ, LUIS MARÍA"/>
    <n v="5064"/>
    <s v="Ingeniería Térmica"/>
    <n v="4.3"/>
    <s v="EXCELENTE"/>
    <n v="4.2"/>
    <s v="EXCELENTE"/>
    <n v="30"/>
    <n v="15"/>
    <n v="0.5"/>
  </r>
  <r>
    <s v="2018-19"/>
    <n v="1"/>
    <x v="27"/>
    <s v="MÁSTER UNIVERSITARIO EN INGENIERÍA INDUSTRIAL"/>
    <s v="INGENIERÍA MECÁNICA"/>
    <s v="16521843T"/>
    <n v="174"/>
    <s v="DOMÉNECH SUBIRÁN, JUANA"/>
    <n v="5064"/>
    <s v="Ingeniería Térmica"/>
    <n v="3.9"/>
    <s v="MUY FAVORABLE"/>
    <n v="3.7"/>
    <s v="MUY FAVORABLE"/>
    <n v="9"/>
    <n v="3"/>
    <s v="33.3"/>
  </r>
  <r>
    <s v="2018-19"/>
    <n v="1"/>
    <x v="27"/>
    <s v="MÁSTER UNIVERSITARIO EN INGENIERÍA INDUSTRIAL"/>
    <s v="INGENIERÍA MECÁNICA"/>
    <s v="72787346M"/>
    <n v="818"/>
    <s v="LÓPEZ OCHOA, LUIS MARÍA"/>
    <n v="5064"/>
    <s v="Ingeniería Térmica"/>
    <n v="4.5"/>
    <s v="EXCELENTE"/>
    <n v="4.5999999999999996"/>
    <s v="EXCELENTE"/>
    <n v="30"/>
    <n v="15"/>
    <n v="0.5"/>
  </r>
  <r>
    <s v="2018-19"/>
    <n v="1"/>
    <x v="27"/>
    <s v="MÁSTER UNIVERSITARIO EN INGENIERÍA INDUSTRIAL"/>
    <s v="INGENIERÍA MECÁNICA"/>
    <s v="16606912S"/>
    <n v="948"/>
    <s v="GARCÍA LOZANO, CÉSAR"/>
    <n v="5064"/>
    <s v="Ingeniería Térmica"/>
    <n v="3.2"/>
    <s v="FAVORABLE"/>
    <n v="2.8"/>
    <s v="FAVORABLE"/>
    <n v="9"/>
    <n v="8"/>
    <s v="88.9"/>
  </r>
  <r>
    <s v="2018-19"/>
    <n v="1"/>
    <x v="27"/>
    <s v="MÁSTER UNIVERSITARIO EN INGENIERÍA INDUSTRIAL"/>
    <s v="INGENIERÍA MECÁNICA"/>
    <s v="16606034B"/>
    <n v="952"/>
    <s v="LAS HERAS CASAS, JESÚS"/>
    <n v="5064"/>
    <s v="Ingeniería Térmica"/>
    <n v="3.8"/>
    <s v="MUY FAVORABLE"/>
    <n v="4"/>
    <s v="MUY FAVORABLE"/>
    <n v="6"/>
    <n v="4"/>
    <s v="66.7"/>
  </r>
  <r>
    <s v="2018-19"/>
    <n v="1"/>
    <x v="27"/>
    <s v="MÁSTER UNIVERSITARIO EN INGENIERÍA INDUSTRIAL"/>
    <s v="INGENIERÍA MECÁNICA"/>
    <s v="16535939C"/>
    <n v="987"/>
    <s v="MENDÍVIL GIRO, MANUEL ANTONIO"/>
    <n v="5064"/>
    <s v="Ingeniería Térmica"/>
    <n v="4.5"/>
    <s v="EXCELENTE"/>
    <n v="5"/>
    <s v="EXCELENTE"/>
    <n v="5"/>
    <n v="2"/>
    <n v="40"/>
  </r>
  <r>
    <s v="2018-19"/>
    <n v="1"/>
    <x v="27"/>
    <s v="MÁSTER UNIVERSITARIO EN INGENIERÍA INDUSTRIAL"/>
    <s v="INGENIERÍA ELÉCTRICA"/>
    <s v="13142250G"/>
    <n v="55"/>
    <s v="GIL MARTÍNEZ, MONTSERRAT"/>
    <n v="5065"/>
    <s v="Ingeniería Electrónica y Automática"/>
    <n v="3.9"/>
    <s v="MUY FAVORABLE"/>
    <n v="3.7"/>
    <s v="MUY FAVORABLE"/>
    <n v="10"/>
    <n v="7"/>
    <n v="70"/>
  </r>
  <r>
    <s v="2018-19"/>
    <n v="1"/>
    <x v="27"/>
    <s v="MÁSTER UNIVERSITARIO EN INGENIERÍA INDUSTRIAL"/>
    <s v="INGENIERÍA ELÉCTRICA"/>
    <s v="16513797G"/>
    <n v="154"/>
    <s v="ZORZANO MARTÍNEZ, JOSÉ MARÍA"/>
    <n v="5065"/>
    <s v="Ingeniería Electrónica y Automática"/>
    <n v="3"/>
    <s v="FAVORABLE"/>
    <n v="2.8"/>
    <s v="FAVORABLE"/>
    <n v="29"/>
    <n v="14"/>
    <n v="0.48275862068965519"/>
  </r>
  <r>
    <s v="2018-19"/>
    <n v="1"/>
    <x v="27"/>
    <s v="MÁSTER UNIVERSITARIO EN INGENIERÍA INDUSTRIAL"/>
    <s v="INGENIERÍA ELÉCTRICA"/>
    <s v="16518274L"/>
    <n v="168"/>
    <s v="ZORZANO MARTÍNEZ, LUIS FRANCISCO"/>
    <n v="5065"/>
    <s v="Ingeniería Electrónica y Automática"/>
    <n v="4.7"/>
    <s v="EXCELENTE"/>
    <n v="4.7"/>
    <s v="EXCELENTE"/>
    <n v="9"/>
    <n v="3"/>
    <s v="33.3"/>
  </r>
  <r>
    <s v="2018-19"/>
    <n v="1"/>
    <x v="27"/>
    <s v="MÁSTER UNIVERSITARIO EN INGENIERÍA INDUSTRIAL"/>
    <s v="INGENIERÍA ELÉCTRICA"/>
    <s v="16549785C"/>
    <n v="251"/>
    <s v="VICUÑA MARTÍNEZ, JAVIER ESTEBAN"/>
    <n v="5065"/>
    <s v="Ingeniería Electrónica y Automática"/>
    <n v="3.9"/>
    <s v="MUY FAVORABLE"/>
    <n v="4.2"/>
    <s v="EXCELENTE"/>
    <n v="10"/>
    <n v="5"/>
    <n v="50"/>
  </r>
  <r>
    <s v="2018-19"/>
    <n v="1"/>
    <x v="27"/>
    <s v="MÁSTER UNIVERSITARIO EN INGENIERÍA INDUSTRIAL"/>
    <s v="INGENIERÍA ELÉCTRICA"/>
    <s v="16565868A"/>
    <n v="294"/>
    <s v="JIMÉNEZ MACÍAS, EMILIO"/>
    <n v="5065"/>
    <s v="Ingeniería Electrónica y Automática"/>
    <n v="3.7"/>
    <s v="MUY FAVORABLE"/>
    <n v="3.5"/>
    <s v="MUY FAVORABLE"/>
    <n v="29"/>
    <n v="17"/>
    <n v="0.58620689655172409"/>
  </r>
  <r>
    <s v="2018-19"/>
    <n v="1"/>
    <x v="27"/>
    <s v="MÁSTER UNIVERSITARIO EN INGENIERÍA INDUSTRIAL"/>
    <s v="INGENIERÍA MECÁNICA"/>
    <s v="13155868Y"/>
    <n v="507"/>
    <s v="ALBA ELÍAS, FERNANDO"/>
    <n v="5066"/>
    <s v="Dirección Integrada de Proyectos"/>
    <n v="4.3"/>
    <s v="EXCELENTE"/>
    <n v="4.0999999999999996"/>
    <s v="MUY FAVORABLE"/>
    <n v="26"/>
    <n v="14"/>
    <n v="0.53846153846153844"/>
  </r>
  <r>
    <s v="2018-19"/>
    <n v="1"/>
    <x v="27"/>
    <s v="MÁSTER UNIVERSITARIO EN INGENIERÍA INDUSTRIAL"/>
    <s v="INGENIERÍA MECÁNICA"/>
    <s v="05402584E"/>
    <n v="985"/>
    <s v="GUTIÉRREZ LÓPEZ, JOSÉ LUIS"/>
    <n v="5066"/>
    <s v="Dirección Integrada de Proyectos"/>
    <n v="4.3"/>
    <s v="EXCELENTE"/>
    <n v="4.3"/>
    <s v="EXCELENTE"/>
    <n v="13"/>
    <n v="7"/>
    <s v="53.8"/>
  </r>
  <r>
    <s v="2018-19"/>
    <n v="1"/>
    <x v="27"/>
    <s v="MÁSTER UNIVERSITARIO EN INGENIERÍA INDUSTRIAL"/>
    <s v="INGENIERÍA ELÉCTRICA"/>
    <s v="16541690K"/>
    <n v="224"/>
    <s v="BRETÓN RODRÍGUEZ, JAVIER"/>
    <n v="5071"/>
    <s v="Tecnologías de la Información y de la Comunicación Industriales I"/>
    <n v="4.2"/>
    <s v="EXCELENTE"/>
    <n v="4"/>
    <s v="MUY FAVORABLE"/>
    <n v="20"/>
    <n v="7"/>
    <n v="35"/>
  </r>
  <r>
    <s v="2018-19"/>
    <n v="1"/>
    <x v="27"/>
    <s v="MÁSTER UNIVERSITARIO EN INGENIERÍA INDUSTRIAL"/>
    <s v="INGENIERÍA ELÉCTRICA"/>
    <s v="16565868A"/>
    <n v="294"/>
    <s v="JIMÉNEZ MACÍAS, EMILIO"/>
    <n v="5071"/>
    <s v="Tecnologías de la Información y de la Comunicación Industriales I"/>
    <n v="4.4000000000000004"/>
    <s v="EXCELENTE"/>
    <n v="4.3"/>
    <s v="EXCELENTE"/>
    <n v="20"/>
    <n v="10"/>
    <n v="50"/>
  </r>
  <r>
    <s v="2018-19"/>
    <n v="1"/>
    <x v="27"/>
    <s v="MÁSTER UNIVERSITARIO EN INGENIERÍA INDUSTRIAL"/>
    <s v="INGENIERÍA MECÁNICA"/>
    <s v="16561526P"/>
    <n v="282"/>
    <s v="MARTÍNEZ DE PISÓN ASCACIBAR, FCO.JAVIER"/>
    <n v="5072"/>
    <s v="Tecnologías de la Información y de la Comunicación Industriales II"/>
    <n v="5"/>
    <s v="EXCELENTE"/>
    <n v="5"/>
    <s v="EXCELENTE"/>
    <n v="6"/>
    <n v="3"/>
    <n v="50"/>
  </r>
  <r>
    <s v="2018-19"/>
    <n v="1"/>
    <x v="27"/>
    <s v="MÁSTER UNIVERSITARIO EN INGENIERÍA INDUSTRIAL"/>
    <s v="INGENIERÍA ELÉCTRICA"/>
    <s v="16557336G"/>
    <n v="272"/>
    <s v="BLANCO BARRERO, JUAN MANUEL"/>
    <n v="5073"/>
    <s v="Energías Renovables I"/>
    <n v="4.7"/>
    <s v="EXCELENTE"/>
    <n v="4.8"/>
    <s v="EXCELENTE"/>
    <n v="14"/>
    <n v="5"/>
    <s v="35.7"/>
  </r>
  <r>
    <s v="2018-19"/>
    <n v="1"/>
    <x v="27"/>
    <s v="MÁSTER UNIVERSITARIO EN INGENIERÍA INDUSTRIAL"/>
    <s v="INGENIERÍA MECÁNICA"/>
    <s v="16521843T"/>
    <n v="174"/>
    <s v="DOMÉNECH SUBIRÁN, JUANA"/>
    <n v="5074"/>
    <s v="Energías Renovables II"/>
    <n v="4.2"/>
    <s v="EXCELENTE"/>
    <n v="4.0999999999999996"/>
    <s v="MUY FAVORABLE"/>
    <n v="14"/>
    <n v="7"/>
    <n v="50"/>
  </r>
  <r>
    <s v="2018-19"/>
    <n v="1"/>
    <x v="28"/>
    <s v="MÁSTER UNIVERSITARIO EN TECNOLOGÍAS INFORMÁTICAS"/>
    <s v="MATEMÁTICAS Y COMPUTACIÓN"/>
    <s v="16551912P"/>
    <n v="256"/>
    <s v="GARCÍA IZQUIERDO, FRANCISCO JOSÉ"/>
    <n v="5092"/>
    <s v="Lenguajes y paradigmas de programación"/>
    <n v="5"/>
    <s v="EXCELENTE"/>
    <n v="5"/>
    <s v="EXCELENTE"/>
    <n v="4"/>
    <n v="3"/>
    <n v="0.75"/>
  </r>
  <r>
    <s v="2018-19"/>
    <n v="1"/>
    <x v="28"/>
    <s v="MÁSTER UNIVERSITARIO EN TECNOLOGÍAS INFORMÁTICAS"/>
    <s v="MATEMÁTICAS Y COMPUTACIÓN"/>
    <s v="17710488M"/>
    <n v="333"/>
    <s v="LAMBAN PARDO, LAUREANO"/>
    <n v="5092"/>
    <s v="Lenguajes y paradigmas de programación"/>
    <n v="5"/>
    <s v="EXCELENTE"/>
    <n v="5"/>
    <s v="EXCELENTE"/>
    <n v="4"/>
    <n v="3"/>
    <n v="0.75"/>
  </r>
  <r>
    <s v="2018-19"/>
    <n v="1"/>
    <x v="28"/>
    <s v="MÁSTER UNIVERSITARIO EN TECNOLOGÍAS INFORMÁTICAS"/>
    <s v="MATEMÁTICAS Y COMPUTACIÓN"/>
    <s v="16551912P"/>
    <n v="256"/>
    <s v="GARCÍA IZQUIERDO, FRANCISCO JOSÉ"/>
    <n v="5093"/>
    <s v="Tecnologías de navegador para las aplicaciones web"/>
    <n v="5"/>
    <s v="EXCELENTE"/>
    <n v="5"/>
    <s v="EXCELENTE"/>
    <n v="4"/>
    <n v="2"/>
    <n v="50"/>
  </r>
  <r>
    <s v="2018-19"/>
    <n v="1"/>
    <x v="28"/>
    <s v="MÁSTER UNIVERSITARIO EN TECNOLOGÍAS INFORMÁTICAS"/>
    <s v="MATEMÁTICAS Y COMPUTACIÓN"/>
    <s v="16546828F"/>
    <n v="241"/>
    <s v="PASCUAL MARTÍNEZ LOSA, MARÍA VICO"/>
    <n v="5103"/>
    <s v="Plataformas para el desarrollo de software"/>
    <n v="4.7"/>
    <s v="EXCELENTE"/>
    <n v="4.5"/>
    <s v="EXCELENTE"/>
    <n v="5"/>
    <n v="2"/>
    <n v="40"/>
  </r>
  <r>
    <s v="2018-19"/>
    <n v="1"/>
    <x v="28"/>
    <s v="MÁSTER UNIVERSITARIO EN TECNOLOGÍAS INFORMÁTICAS"/>
    <s v="MATEMÁTICAS Y COMPUTACIÓN"/>
    <s v="16613711Y"/>
    <n v="1035"/>
    <s v="HERAS VICENTE, JÓNATAN"/>
    <n v="5104"/>
    <s v="Desarrollo de aplicaciones para Internet"/>
    <n v="4.9000000000000004"/>
    <s v="EXCELENTE"/>
    <n v="5"/>
    <s v="EXCELENTE"/>
    <n v="4"/>
    <n v="3"/>
    <n v="0.75"/>
  </r>
  <r>
    <s v="2018-19"/>
    <n v="1"/>
    <x v="28"/>
    <s v="MÁSTER UNIVERSITARIO EN TECNOLOGÍAS INFORMÁTICAS"/>
    <s v="MATEMÁTICAS Y COMPUTACIÓN"/>
    <s v="72791632J"/>
    <n v="899"/>
    <s v="PÉREZ VALLE, BEATRIZ"/>
    <n v="5105"/>
    <s v="Sistemas de persistencia especializados"/>
    <n v="4.8"/>
    <s v="EXCELENTE"/>
    <n v="4.7"/>
    <s v="EXCELENTE"/>
    <n v="4"/>
    <n v="3"/>
    <n v="0.75"/>
  </r>
  <r>
    <s v="2018-19"/>
    <n v="1"/>
    <x v="28"/>
    <s v="MÁSTER UNIVERSITARIO EN TECNOLOGÍAS INFORMÁTICAS"/>
    <s v="MATEMÁTICAS Y COMPUTACIÓN"/>
    <s v="16590764J"/>
    <n v="316"/>
    <s v="ARANSAY AZOFRA, JESÚS MARÍA"/>
    <n v="5106"/>
    <s v="Computación en la nube y soluciones de virtualización"/>
    <n v="4.8"/>
    <s v="EXCELENTE"/>
    <n v="4.7"/>
    <s v="EXCELENTE"/>
    <n v="4"/>
    <n v="3"/>
    <n v="0.75"/>
  </r>
  <r>
    <s v="2018-19"/>
    <n v="1"/>
    <x v="29"/>
    <s v="MÁSTER UNIVERSITARIO EN INGENIERÍA AGRONÓMICA"/>
    <s v="AGRICULTURA Y ALIMENTACIÓN"/>
    <s v="15863391S"/>
    <n v="74"/>
    <s v="PEÑA NAVARIDAS, JOSÉ MIGUEL"/>
    <n v="5076"/>
    <s v="Gestión de recursos hídricos"/>
    <n v="3.5"/>
    <s v="MUY FAVORABLE"/>
    <n v="3.5"/>
    <s v="MUY FAVORABLE"/>
    <n v="10"/>
    <n v="4"/>
    <n v="40"/>
  </r>
  <r>
    <s v="2018-19"/>
    <n v="1"/>
    <x v="29"/>
    <s v="MÁSTER UNIVERSITARIO EN INGENIERÍA AGRONÓMICA"/>
    <s v="INGENIERÍA MECÁNICA"/>
    <s v="16521843T"/>
    <n v="174"/>
    <s v="DOMÉNECH SUBIRÁN, JUANA"/>
    <n v="5077"/>
    <s v="Ahorro y eficiencia energética en el sector agroalimentario"/>
    <n v="3.3"/>
    <s v="FAVORABLE"/>
    <n v="3.4"/>
    <s v="MUY FAVORABLE"/>
    <n v="10"/>
    <n v="5"/>
    <n v="0.5"/>
  </r>
  <r>
    <s v="2018-19"/>
    <n v="1"/>
    <x v="29"/>
    <s v="MÁSTER UNIVERSITARIO EN INGENIERÍA AGRONÓMICA"/>
    <s v="AGRICULTURA Y ALIMENTACIÓN"/>
    <s v="50301761W"/>
    <n v="388"/>
    <s v="PRADO VILLAR, EDUARDO"/>
    <n v="5079"/>
    <s v="Ordenación y gestión del territorio"/>
    <n v="3.8"/>
    <s v="MUY FAVORABLE"/>
    <n v="3.6"/>
    <s v="MUY FAVORABLE"/>
    <n v="13"/>
    <n v="8"/>
    <n v="0.61538461538461542"/>
  </r>
  <r>
    <s v="2018-19"/>
    <n v="1"/>
    <x v="29"/>
    <s v="MÁSTER UNIVERSITARIO EN INGENIERÍA AGRONÓMICA"/>
    <s v="AGRICULTURA Y ALIMENTACIÓN"/>
    <s v="50793513Z"/>
    <n v="391"/>
    <s v="PAEZ DE LA CADENA TORTOSA, FRANCISCO"/>
    <n v="5079"/>
    <s v="Ordenación y gestión del territorio"/>
    <n v="3.8"/>
    <s v="MUY FAVORABLE"/>
    <n v="4"/>
    <s v="MUY FAVORABLE"/>
    <n v="13"/>
    <n v="5"/>
    <s v="38.5"/>
  </r>
  <r>
    <s v="2018-19"/>
    <n v="1"/>
    <x v="29"/>
    <s v="MÁSTER UNIVERSITARIO EN INGENIERÍA AGRONÓMICA"/>
    <s v="CIENCIAS HUMANAS"/>
    <s v="16539010D"/>
    <n v="1147"/>
    <s v="RUIZ FLAÑO, PURIFICACIÓN"/>
    <n v="5079"/>
    <s v="Ordenación y gestión del territorio"/>
    <n v="4.5999999999999996"/>
    <s v="EXCELENTE"/>
    <n v="4.7"/>
    <s v="EXCELENTE"/>
    <n v="13"/>
    <n v="7"/>
    <n v="0.53846153846153844"/>
  </r>
  <r>
    <s v="2018-19"/>
    <n v="1"/>
    <x v="29"/>
    <s v="MÁSTER UNIVERSITARIO EN INGENIERÍA AGRONÓMICA"/>
    <s v="AGRICULTURA Y ALIMENTACIÓN"/>
    <s v="25136873N"/>
    <n v="359"/>
    <s v="ZARAZAGA CHAMORRO, MIRIAM"/>
    <n v="5083"/>
    <s v="Biotecnología animal"/>
    <n v="4.5"/>
    <s v="EXCELENTE"/>
    <n v="4.7"/>
    <s v="EXCELENTE"/>
    <n v="12"/>
    <n v="3"/>
    <n v="25"/>
  </r>
  <r>
    <s v="2018-19"/>
    <n v="1"/>
    <x v="29"/>
    <s v="MÁSTER UNIVERSITARIO EN INGENIERÍA AGRONÓMICA"/>
    <s v="AGRICULTURA Y ALIMENTACIÓN"/>
    <s v="72781903J"/>
    <n v="407"/>
    <s v="ARBIZU MILAGRO, MARÍA JULIA"/>
    <n v="5084"/>
    <s v="Tecnología de la producción animal"/>
    <n v="3"/>
    <s v="FAVORABLE"/>
    <n v="2.8"/>
    <s v="FAVORABLE"/>
    <n v="12"/>
    <n v="6"/>
    <n v="50"/>
  </r>
  <r>
    <s v="2018-19"/>
    <n v="1"/>
    <x v="29"/>
    <s v="MÁSTER UNIVERSITARIO EN INGENIERÍA AGRONÓMICA"/>
    <s v="AGRICULTURA Y ALIMENTACIÓN"/>
    <s v="09740221C"/>
    <n v="31"/>
    <s v="GONZÁLEZ FANDOS, MARÍA ELENA"/>
    <n v="5086"/>
    <s v="Seguridad Alimentaria"/>
    <n v="4.8"/>
    <s v="EXCELENTE"/>
    <n v="5"/>
    <s v="EXCELENTE"/>
    <n v="11"/>
    <n v="2"/>
    <s v="18.2"/>
  </r>
  <r>
    <s v="2018-19"/>
    <n v="1"/>
    <x v="29"/>
    <s v="MÁSTER UNIVERSITARIO EN INGENIERÍA AGRONÓMICA"/>
    <s v="AGRICULTURA Y ALIMENTACIÓN"/>
    <s v="25136873N"/>
    <n v="359"/>
    <s v="ZARAZAGA CHAMORRO, MIRIAM"/>
    <n v="5086"/>
    <s v="Seguridad Alimentaria"/>
    <n v="4.3"/>
    <s v="EXCELENTE"/>
    <n v="4.5"/>
    <s v="EXCELENTE"/>
    <n v="11"/>
    <n v="2"/>
    <s v="18.2"/>
  </r>
  <r>
    <s v="2018-19"/>
    <n v="1"/>
    <x v="29"/>
    <s v="MÁSTER UNIVERSITARIO EN INGENIERÍA AGRONÓMICA"/>
    <s v="INGENIERÍA ELÉCTRICA"/>
    <s v="13142250G"/>
    <n v="55"/>
    <s v="GIL MARTÍNEZ, MONTSERRAT"/>
    <n v="5087"/>
    <s v="Automatización y control de procesos Agroalimentarios"/>
    <n v="3.2"/>
    <s v="FAVORABLE"/>
    <n v="3"/>
    <s v="FAVORABLE"/>
    <n v="11"/>
    <n v="2"/>
    <s v="18.2"/>
  </r>
  <r>
    <s v="2018-19"/>
    <n v="1"/>
    <x v="30"/>
    <s v="Programa Erasmus"/>
    <s v="ECONOMÍA Y EMPRESA"/>
    <s v="16544145S"/>
    <n v="426"/>
    <s v="ACEDO RAMIREZ, MIGUEL ANGEL"/>
    <n v="219"/>
    <s v="Mercados financieros"/>
    <n v="4.0999999999999996"/>
    <s v="MUY FAVORABLE"/>
    <n v="4"/>
    <s v="MUY FAVORABLE"/>
    <n v="3"/>
    <n v="2"/>
    <s v="66.7"/>
  </r>
  <r>
    <s v="2018-19"/>
    <n v="1"/>
    <x v="30"/>
    <s v="Programa Erasmus"/>
    <s v="ECONOMÍA Y EMPRESA"/>
    <s v="16634063A"/>
    <n v="1168"/>
    <s v="BAÑUELOS CAMPO, ARKAITZ"/>
    <n v="219"/>
    <s v="Mercados financieros"/>
    <n v="4.0999999999999996"/>
    <s v="MUY FAVORABLE"/>
    <n v="3.5"/>
    <s v="MUY FAVORABLE"/>
    <n v="3"/>
    <n v="2"/>
    <s v="66.7"/>
  </r>
  <r>
    <s v="2018-19"/>
    <n v="1"/>
    <x v="30"/>
    <s v="Programa Erasmus"/>
    <s v="DERECHO"/>
    <s v="09308464L"/>
    <n v="27"/>
    <s v="VEGA GUTIÉRREZ, ANA MARÍA"/>
    <n v="243"/>
    <s v="Gestión de la diversidad cultural y religiosa"/>
    <n v="4.9000000000000004"/>
    <s v="EXCELENTE"/>
    <n v="5"/>
    <s v="EXCELENTE"/>
    <n v="5"/>
    <n v="3"/>
    <n v="60"/>
  </r>
  <r>
    <s v="2018-19"/>
    <n v="1"/>
    <x v="30"/>
    <s v="Programa Erasmus"/>
    <s v="FILOLOGÍAS HISPÁNICA Y CLÁSICAS"/>
    <s v="16512623A"/>
    <n v="152"/>
    <s v="GONZÁLEZ DE GARAY FERNÁNDEZ, MARÍA TERESA"/>
    <n v="383"/>
    <s v="Literatura hispanoamericana I"/>
    <n v="3.4"/>
    <s v="MUY FAVORABLE"/>
    <n v="3"/>
    <s v="FAVORABLE"/>
    <n v="11"/>
    <n v="2"/>
    <s v="18.2"/>
  </r>
  <r>
    <s v="2018-19"/>
    <n v="1"/>
    <x v="30"/>
    <s v="Programa Erasmus"/>
    <s v="FILOLOGÍAS HISPÁNICA Y CLÁSICAS"/>
    <s v="72801386S"/>
    <n v="1242"/>
    <s v="SAINZ BARIAIN, ISABEL"/>
    <n v="383"/>
    <s v="Literatura hispanoamericana I"/>
    <n v="4.0999999999999996"/>
    <s v="MUY FAVORABLE"/>
    <n v="4.8"/>
    <s v="EXCELENTE"/>
    <n v="11"/>
    <n v="4"/>
    <n v="0.36363636363636365"/>
  </r>
  <r>
    <s v="2018-19"/>
    <n v="1"/>
    <x v="30"/>
    <s v="Programa Erasmus"/>
    <s v="FILOLOGÍAS HISPÁNICA Y CLÁSICAS"/>
    <s v="16525052N"/>
    <n v="178"/>
    <s v="BALMASEDA MAESTU, ENRIQUE"/>
    <n v="397"/>
    <s v="Análisis crítico de textos y discursos en español"/>
    <n v="4.8"/>
    <s v="EXCELENTE"/>
    <n v="5"/>
    <s v="EXCELENTE"/>
    <n v="5"/>
    <n v="2"/>
    <n v="40"/>
  </r>
  <r>
    <s v="2018-19"/>
    <n v="1"/>
    <x v="30"/>
    <s v="Programa Erasmus"/>
    <s v="FILOLOGÍAS HISPÁNICA Y CLÁSICAS"/>
    <s v="13059875S"/>
    <n v="46"/>
    <s v="BRAVO VEGA, JULIAN TOMÁS"/>
    <n v="399"/>
    <s v="Renacimiento y barroco en la literatura española"/>
    <n v="4.5999999999999996"/>
    <s v="EXCELENTE"/>
    <n v="4.8"/>
    <s v="EXCELENTE"/>
    <n v="5"/>
    <n v="4"/>
    <n v="80"/>
  </r>
  <r>
    <s v="2018-19"/>
    <n v="1"/>
    <x v="30"/>
    <s v="Programa Erasmus"/>
    <s v="FILOLOGÍAS MODERNAS"/>
    <s v="16615201R"/>
    <n v="1182"/>
    <s v="VEA ESCARZA, RAQUEL"/>
    <n v="474"/>
    <s v="Idioma moderno V: inglés"/>
    <n v="4.9000000000000004"/>
    <s v="EXCELENTE"/>
    <n v="5"/>
    <s v="EXCELENTE"/>
    <n v="2"/>
    <n v="2"/>
    <n v="100"/>
  </r>
  <r>
    <s v="2018-19"/>
    <n v="1"/>
    <x v="30"/>
    <s v="Programa Erasmus"/>
    <s v="FILOLOGÍAS MODERNAS"/>
    <s v="09398535E"/>
    <n v="29"/>
    <s v="DÍAZ CUESTA, JOSÉ"/>
    <n v="486"/>
    <s v="Cine y literatura"/>
    <n v="4.2"/>
    <s v="EXCELENTE"/>
    <n v="4.3"/>
    <s v="EXCELENTE"/>
    <n v="6"/>
    <n v="4"/>
    <s v="66.7"/>
  </r>
  <r>
    <s v="2018-19"/>
    <n v="1"/>
    <x v="30"/>
    <s v="Programa Erasmus"/>
    <s v="FILOLOGÍAS HISPÁNICA Y CLÁSICAS"/>
    <s v="16529085C"/>
    <n v="186"/>
    <s v="SÁNCHEZ SALAS, BERNARDO"/>
    <n v="486"/>
    <s v="Cine y literatura"/>
    <n v="3.8"/>
    <s v="MUY FAVORABLE"/>
    <n v="3.5"/>
    <s v="MUY FAVORABLE"/>
    <n v="6"/>
    <n v="2"/>
    <s v="33.3"/>
  </r>
  <r>
    <s v="2018-19"/>
    <n v="1"/>
    <x v="30"/>
    <s v="Programa Erasmus"/>
    <s v="FILOLOGÍAS MODERNAS"/>
    <s v="16498683R"/>
    <n v="125"/>
    <s v="JIMÉNEZ CATALÁN, ROSA MARÍA"/>
    <n v="487"/>
    <s v="Lingüística aplicada"/>
    <n v="3.9"/>
    <s v="MUY FAVORABLE"/>
    <n v="3.5"/>
    <s v="MUY FAVORABLE"/>
    <n v="5"/>
    <n v="4"/>
    <n v="80"/>
  </r>
  <r>
    <s v="2018-19"/>
    <n v="1"/>
    <x v="30"/>
    <s v="Programa Erasmus"/>
    <s v="CIENCIAS HUMANAS"/>
    <s v="16548322Y"/>
    <n v="551"/>
    <s v="PASCUAL BELLIDO, NURIA ESTHER"/>
    <n v="504"/>
    <s v="Geografía de España"/>
    <n v="4.0999999999999996"/>
    <s v="MUY FAVORABLE"/>
    <n v="4.5"/>
    <s v="EXCELENTE"/>
    <n v="4"/>
    <n v="2"/>
    <n v="50"/>
  </r>
  <r>
    <s v="2018-19"/>
    <n v="1"/>
    <x v="30"/>
    <s v="Programa Erasmus"/>
    <s v="CIENCIAS HUMANAS"/>
    <s v="29127998Q"/>
    <n v="1331"/>
    <s v="LÓPEZ VICENTE, MANUEL"/>
    <n v="504"/>
    <s v="Geografía de España"/>
    <n v="3.8"/>
    <s v="MUY FAVORABLE"/>
    <n v="3.5"/>
    <s v="MUY FAVORABLE"/>
    <n v="4"/>
    <n v="2"/>
    <n v="50"/>
  </r>
  <r>
    <s v="2018-19"/>
    <n v="1"/>
    <x v="30"/>
    <s v="Programa Erasmus"/>
    <s v="ECONOMÍA Y EMPRESA"/>
    <s v="16616932F"/>
    <n v="1195"/>
    <s v="MEDRANO Sáez, NATALIA"/>
    <n v="551"/>
    <s v="Márketing internacional del vino"/>
    <n v="5"/>
    <s v="EXCELENTE"/>
    <n v="5"/>
    <s v="EXCELENTE"/>
    <n v="2"/>
    <n v="2"/>
    <n v="100"/>
  </r>
  <r>
    <s v="2018-19"/>
    <n v="1"/>
    <x v="30"/>
    <s v="Programa Erasmus"/>
    <s v="ECONOMÍA Y EMPRESA"/>
    <s v="16557941B"/>
    <n v="802"/>
    <s v="MARÍN MIGUEL, ÁNGEL FERNANDO"/>
    <n v="678"/>
    <s v="Fundamentos de economía"/>
    <n v="4.3"/>
    <s v="EXCELENTE"/>
    <n v="4.5"/>
    <s v="EXCELENTE"/>
    <n v="2"/>
    <n v="2"/>
    <n v="100"/>
  </r>
  <r>
    <s v="2018-19"/>
    <n v="1"/>
    <x v="30"/>
    <s v="Programa Erasmus"/>
    <s v="ECONOMÍA Y EMPRESA"/>
    <s v="73003437B"/>
    <n v="1330"/>
    <s v="LANGARITA TEJERO, RAQUEL"/>
    <n v="678"/>
    <s v="Fundamentos de economía"/>
    <n v="3.9"/>
    <s v="MUY FAVORABLE"/>
    <n v="3.8"/>
    <s v="MUY FAVORABLE"/>
    <n v="6"/>
    <n v="4"/>
    <s v="66.7"/>
  </r>
  <r>
    <s v="2018-19"/>
    <n v="1"/>
    <x v="30"/>
    <s v="Programa Erasmus"/>
    <s v="ECONOMÍA Y EMPRESA"/>
    <s v="16593137V"/>
    <n v="960"/>
    <s v="PARRAS GÓMEZ, MAITE"/>
    <n v="679"/>
    <s v="Gestión de organizaciones"/>
    <n v="4"/>
    <s v="MUY FAVORABLE"/>
    <n v="4"/>
    <s v="MUY FAVORABLE"/>
    <n v="3"/>
    <n v="2"/>
    <s v="66.7"/>
  </r>
  <r>
    <s v="2018-19"/>
    <n v="1"/>
    <x v="30"/>
    <s v="Programa Erasmus"/>
    <s v="MATEMÁTICAS Y COMPUTACIÓN"/>
    <s v="16538692J"/>
    <n v="215"/>
    <s v="MARTÍNEZ GARCÍA, MARÍA ÁNGELES"/>
    <n v="681"/>
    <s v="Matemáticas"/>
    <n v="4.3"/>
    <s v="EXCELENTE"/>
    <n v="4"/>
    <s v="MUY FAVORABLE"/>
    <n v="2"/>
    <n v="2"/>
    <n v="100"/>
  </r>
  <r>
    <s v="2018-19"/>
    <n v="1"/>
    <x v="30"/>
    <s v="Programa Erasmus"/>
    <s v="ECONOMÍA Y EMPRESA"/>
    <s v="16547433Z"/>
    <n v="586"/>
    <s v="OLARTE PASCUAL, Mª CRISTINA"/>
    <n v="685"/>
    <s v="Fundamentos de marketing"/>
    <n v="4.7"/>
    <s v="EXCELENTE"/>
    <n v="4.7"/>
    <s v="EXCELENTE"/>
    <n v="3"/>
    <n v="3"/>
    <n v="100"/>
  </r>
  <r>
    <s v="2018-19"/>
    <n v="1"/>
    <x v="30"/>
    <s v="Programa Erasmus"/>
    <s v="ECONOMÍA Y EMPRESA"/>
    <s v="16557181X"/>
    <n v="935"/>
    <s v="PELEGRÍN BORONDO, JULIO ENRIQUE"/>
    <n v="685"/>
    <s v="Fundamentos de marketing"/>
    <n v="4.4000000000000004"/>
    <s v="EXCELENTE"/>
    <n v="4.5"/>
    <s v="EXCELENTE"/>
    <n v="3"/>
    <n v="2"/>
    <s v="66.7"/>
  </r>
  <r>
    <s v="2018-19"/>
    <n v="1"/>
    <x v="30"/>
    <s v="Programa Erasmus"/>
    <s v="ECONOMÍA Y EMPRESA"/>
    <s v="31228810P"/>
    <n v="372"/>
    <s v="GONZÁLEZ JIMÉNEZ, LUIS"/>
    <n v="688"/>
    <s v="Contabilidad financiera"/>
    <n v="3.8"/>
    <s v="MUY FAVORABLE"/>
    <n v="4"/>
    <s v="MUY FAVORABLE"/>
    <n v="5"/>
    <n v="2"/>
    <n v="40"/>
  </r>
  <r>
    <s v="2018-19"/>
    <n v="1"/>
    <x v="30"/>
    <s v="Programa Erasmus"/>
    <s v="FILOLOGÍAS MODERNAS"/>
    <s v="16521187B"/>
    <n v="694"/>
    <s v="ÁLVARO ROJO, Mª CONCEPCIÓN"/>
    <n v="743"/>
    <s v="Idioma moderno I: Inglés"/>
    <n v="4.7"/>
    <s v="EXCELENTE"/>
    <n v="5"/>
    <s v="EXCELENTE"/>
    <n v="4"/>
    <n v="2"/>
    <n v="50"/>
  </r>
  <r>
    <s v="2018-19"/>
    <n v="1"/>
    <x v="30"/>
    <s v="Programa Erasmus"/>
    <s v="FILOLOGÍAS MODERNAS"/>
    <s v="16607430G"/>
    <n v="1316"/>
    <s v="ARRIBAS GARCÍA, MARIO"/>
    <n v="743"/>
    <s v="Idioma moderno I: Inglés"/>
    <n v="4.9000000000000004"/>
    <s v="EXCELENTE"/>
    <n v="5"/>
    <s v="EXCELENTE"/>
    <n v="4"/>
    <n v="2"/>
    <n v="50"/>
  </r>
  <r>
    <s v="2018-19"/>
    <n v="1"/>
    <x v="30"/>
    <s v="Programa Erasmus"/>
    <s v="ECONOMÍA Y EMPRESA"/>
    <s v="16594506Y"/>
    <n v="317"/>
    <s v="VARGAS MONTOYA, PILAR"/>
    <n v="5127"/>
    <s v="Estrategia empresarial"/>
    <n v="4.9000000000000004"/>
    <s v="EXCELENTE"/>
    <n v="5"/>
    <s v="EXCELENTE"/>
    <n v="4"/>
    <n v="2"/>
    <n v="0.5"/>
  </r>
  <r>
    <s v="2018-19"/>
    <n v="1"/>
    <x v="30"/>
    <s v="Programa Erasmus"/>
    <s v="ECONOMÍA Y EMPRESA"/>
    <s v="16542461X"/>
    <n v="226"/>
    <s v="CASTRESANA RUIZ CARRILLO, JOSÉ IGNACIO"/>
    <n v="5128"/>
    <s v="Liderazgo"/>
    <n v="5"/>
    <s v="EXCELENTE"/>
    <n v="5"/>
    <s v="EXCELENTE"/>
    <n v="3"/>
    <n v="2"/>
    <n v="0.66666666666666663"/>
  </r>
  <r>
    <s v="2018-19"/>
    <n v="2"/>
    <x v="0"/>
    <s v="GRADO EN ADMINISTRACIÓN Y DIRECCIÓN DE EMPRESAS"/>
    <s v="ECONOMÍA Y EMPRESA"/>
    <s v="16533958V"/>
    <n v="202"/>
    <s v="ECHARRI SÁEZ, ROSA MARÍA"/>
    <n v="205"/>
    <s v="Contabilidad e impuestos"/>
    <s v="4.2"/>
    <s v="EXCELENTE"/>
    <s v="4.4"/>
    <s v="EXCELENTE"/>
    <n v="104"/>
    <n v="27"/>
    <n v="26"/>
  </r>
  <r>
    <s v="2018-19"/>
    <n v="2"/>
    <x v="0"/>
    <s v="GRADO EN ADMINISTRACIÓN Y DIRECCIÓN DE EMPRESAS"/>
    <s v="ECONOMÍA Y EMPRESA"/>
    <s v="73209342C"/>
    <n v="1320"/>
    <s v="CASTILLO MURCIEGO, ÁNGELA"/>
    <n v="205"/>
    <s v="Contabilidad e impuestos"/>
    <s v="2.9"/>
    <s v="FAVORABLE"/>
    <s v="2.7"/>
    <s v="FAVORABLE"/>
    <n v="104"/>
    <n v="23"/>
    <s v="22.1"/>
  </r>
  <r>
    <s v="2018-19"/>
    <n v="2"/>
    <x v="0"/>
    <s v="GRADO EN ADMINISTRACIÓN Y DIRECCIÓN DE EMPRESAS"/>
    <s v="ECONOMÍA Y EMPRESA"/>
    <s v="16634063A"/>
    <n v="1168"/>
    <s v="BAÑUELOS CAMPO, ARKAITZ"/>
    <n v="206"/>
    <s v="Financiación"/>
    <s v="3.2"/>
    <s v="FAVORABLE"/>
    <s v="3.1"/>
    <s v="FAVORABLE"/>
    <n v="100"/>
    <n v="21"/>
    <n v="21"/>
  </r>
  <r>
    <s v="2018-19"/>
    <n v="2"/>
    <x v="0"/>
    <s v="GRADO EN ADMINISTRACIÓN Y DIRECCIÓN DE EMPRESAS"/>
    <s v="ECONOMÍA Y EMPRESA"/>
    <s v="16559462Z"/>
    <n v="1191"/>
    <s v="LACALZADA ESQUIVEL, JOSÉ ANGEL"/>
    <n v="206"/>
    <s v="Financiación"/>
    <s v="4.9"/>
    <s v="EXCELENTE"/>
    <n v="5"/>
    <s v="EXCELENTE"/>
    <n v="33"/>
    <n v="3"/>
    <s v="9.1"/>
  </r>
  <r>
    <s v="2018-19"/>
    <n v="2"/>
    <x v="0"/>
    <s v="GRADO EN ADMINISTRACIÓN Y DIRECCIÓN DE EMPRESAS"/>
    <s v="ECONOMÍA Y EMPRESA"/>
    <s v="13080014Y"/>
    <n v="47"/>
    <s v="SIERRA MURILLO, MARÍA YOLANDA"/>
    <n v="207"/>
    <s v="Dirección y gestión de ventas"/>
    <s v="3.4"/>
    <s v="MUY FAVORABLE"/>
    <s v="3.4"/>
    <s v="MUY FAVORABLE"/>
    <n v="68"/>
    <n v="25"/>
    <s v="36.8"/>
  </r>
  <r>
    <s v="2018-19"/>
    <n v="2"/>
    <x v="0"/>
    <s v="GRADO EN ADMINISTRACIÓN Y DIRECCIÓN DE EMPRESAS"/>
    <s v="ECONOMÍA Y EMPRESA"/>
    <s v="16608832A"/>
    <n v="1171"/>
    <s v="MOSQUERA DE LA FUENTE, ANA"/>
    <n v="207"/>
    <s v="Dirección y gestión de ventas"/>
    <s v="3.9"/>
    <s v="MUY FAVORABLE"/>
    <s v="3.6"/>
    <s v="MUY FAVORABLE"/>
    <n v="68"/>
    <n v="8"/>
    <s v="11.8"/>
  </r>
  <r>
    <s v="2018-19"/>
    <n v="2"/>
    <x v="0"/>
    <s v="GRADO EN ADMINISTRACIÓN Y DIRECCIÓN DE EMPRESAS"/>
    <s v="ECONOMÍA Y EMPRESA"/>
    <s v="16530052K"/>
    <n v="187"/>
    <s v="AYALA CALVO, JUAN CARLOS"/>
    <n v="213"/>
    <s v="Creación y desarrollo de la empresa"/>
    <s v="4.1"/>
    <s v="MUY FAVORABLE"/>
    <s v="4.3"/>
    <s v="EXCELENTE"/>
    <n v="50"/>
    <n v="7"/>
    <n v="14"/>
  </r>
  <r>
    <s v="2018-19"/>
    <n v="2"/>
    <x v="0"/>
    <s v="GRADO EN ADMINISTRACIÓN Y DIRECCIÓN DE EMPRESAS"/>
    <s v="ECONOMÍA Y EMPRESA"/>
    <s v="16542461X"/>
    <n v="226"/>
    <s v="CASTRESANA RUIZ CARRILLO, JOSÉ IGNACIO"/>
    <n v="213"/>
    <s v="Creación y desarrollo de la empresa"/>
    <s v="4.4"/>
    <s v="EXCELENTE"/>
    <s v="4.5"/>
    <s v="EXCELENTE"/>
    <n v="50"/>
    <n v="6"/>
    <n v="12"/>
  </r>
  <r>
    <s v="2018-19"/>
    <n v="2"/>
    <x v="0"/>
    <s v="GRADO EN ADMINISTRACIÓN Y DIRECCIÓN DE EMPRESAS"/>
    <s v="ECONOMÍA Y EMPRESA"/>
    <s v="16557181X"/>
    <n v="935"/>
    <s v="PELEGRÍN BORONDO, JULIO ENRIQUE"/>
    <n v="213"/>
    <s v="Creación y desarrollo de la empresa"/>
    <n v="4"/>
    <s v="MUY FAVORABLE"/>
    <s v="4.3"/>
    <s v="EXCELENTE"/>
    <n v="50"/>
    <n v="7"/>
    <n v="14"/>
  </r>
  <r>
    <s v="2018-19"/>
    <n v="2"/>
    <x v="0"/>
    <s v="GRADO EN ADMINISTRACIÓN Y DIRECCIÓN DE EMPRESAS"/>
    <s v="ECONOMÍA Y EMPRESA"/>
    <s v="25103899C"/>
    <n v="1339"/>
    <s v="PINO LOZANO, MANUEL FRANCISCO"/>
    <n v="220"/>
    <s v="Planificación fiscal"/>
    <s v="4.7"/>
    <s v="EXCELENTE"/>
    <s v="4.7"/>
    <s v="EXCELENTE"/>
    <n v="25"/>
    <n v="6"/>
    <n v="24"/>
  </r>
  <r>
    <s v="2018-19"/>
    <n v="2"/>
    <x v="0"/>
    <s v="GRADO EN ADMINISTRACIÓN Y DIRECCIÓN DE EMPRESAS"/>
    <s v="ECONOMÍA Y EMPRESA"/>
    <s v="16581606D"/>
    <n v="602"/>
    <s v="SALAZAR TERREROS, IDANA"/>
    <n v="480"/>
    <s v="Diseño organizativo"/>
    <n v="4"/>
    <s v="MUY FAVORABLE"/>
    <s v="4.1"/>
    <s v="MUY FAVORABLE"/>
    <n v="116"/>
    <n v="21"/>
    <s v="18.1"/>
  </r>
  <r>
    <s v="2018-19"/>
    <n v="2"/>
    <x v="0"/>
    <s v="GRADO EN ADMINISTRACIÓN Y DIRECCIÓN DE EMPRESAS"/>
    <s v="ECONOMÍA Y EMPRESA"/>
    <s v="16619340T"/>
    <n v="1338"/>
    <s v="PÉREZ-ARADROS MURO, BEATRIZ"/>
    <n v="480"/>
    <s v="Diseño organizativo"/>
    <n v="4"/>
    <s v="MUY FAVORABLE"/>
    <s v="4.3"/>
    <s v="EXCELENTE"/>
    <n v="54"/>
    <n v="12"/>
    <s v="22.2"/>
  </r>
  <r>
    <s v="2018-19"/>
    <n v="2"/>
    <x v="0"/>
    <s v="GRADO EN ADMINISTRACIÓN Y DIRECCIÓN DE EMPRESAS"/>
    <s v="DERECHO"/>
    <s v="16554886S"/>
    <n v="735"/>
    <s v="SUFRATEGUI TORRECILLA, SANTIAGO"/>
    <n v="481"/>
    <s v="Crisis económica del empresario"/>
    <n v="4"/>
    <s v="MUY FAVORABLE"/>
    <s v="4.3"/>
    <s v="EXCELENTE"/>
    <n v="10"/>
    <n v="4"/>
    <n v="40"/>
  </r>
  <r>
    <s v="2018-19"/>
    <n v="2"/>
    <x v="0"/>
    <s v="GRADO EN ADMINISTRACIÓN Y DIRECCIÓN DE EMPRESAS"/>
    <s v="DERECHO"/>
    <s v="16554062L"/>
    <n v="263"/>
    <s v="CÁMARA LAPUENTE, SERGIO"/>
    <n v="483"/>
    <s v="Derecho del consumo"/>
    <s v="4.3"/>
    <s v="EXCELENTE"/>
    <s v="4.5"/>
    <s v="EXCELENTE"/>
    <n v="3"/>
    <n v="2"/>
    <s v="66.7"/>
  </r>
  <r>
    <s v="2018-19"/>
    <n v="2"/>
    <x v="0"/>
    <s v="GRADO EN ADMINISTRACIÓN Y DIRECCIÓN DE EMPRESAS"/>
    <s v="ECONOMÍA Y EMPRESA"/>
    <s v="31228810P"/>
    <n v="372"/>
    <s v="GONZÁLEZ JIMÉNEZ, LUIS"/>
    <n v="506"/>
    <s v="Análisis de estados financieros"/>
    <s v="2.6"/>
    <s v="FAVORABLE"/>
    <s v="2.2"/>
    <s v="DESFAVORABLE"/>
    <n v="65"/>
    <n v="6"/>
    <s v="9.2"/>
  </r>
  <r>
    <s v="2018-19"/>
    <n v="2"/>
    <x v="0"/>
    <s v="GRADO EN ADMINISTRACIÓN Y DIRECCIÓN DE EMPRESAS"/>
    <s v="ECONOMÍA Y EMPRESA"/>
    <s v="16559462Z"/>
    <n v="1191"/>
    <s v="LACALZADA ESQUIVEL, JOSÉ ANGEL"/>
    <n v="506"/>
    <s v="Análisis de estados financieros"/>
    <s v="4.7"/>
    <s v="EXCELENTE"/>
    <s v="4.8"/>
    <s v="EXCELENTE"/>
    <n v="65"/>
    <n v="15"/>
    <s v="23.1"/>
  </r>
  <r>
    <s v="2018-19"/>
    <n v="2"/>
    <x v="0"/>
    <s v="GRADO EN ADMINISTRACIÓN Y DIRECCIÓN DE EMPRESAS"/>
    <s v="ECONOMÍA Y EMPRESA"/>
    <s v="07974905T"/>
    <n v="1022"/>
    <s v="QUEIRUGA DIOS, DOLORES ALICIA"/>
    <n v="682"/>
    <s v="Comportamiento organizativo"/>
    <s v="4.1"/>
    <s v="MUY FAVORABLE"/>
    <s v="4.2"/>
    <s v="EXCELENTE"/>
    <n v="126"/>
    <n v="19"/>
    <s v="15.1"/>
  </r>
  <r>
    <s v="2018-19"/>
    <n v="2"/>
    <x v="0"/>
    <s v="GRADO EN ADMINISTRACIÓN Y DIRECCIÓN DE EMPRESAS"/>
    <s v="DERECHO"/>
    <s v="15839379S"/>
    <n v="73"/>
    <s v="COBO SÁENZ, MARÍA TERESA"/>
    <n v="683"/>
    <s v="Derecho privado de la empresa"/>
    <s v="2.6"/>
    <s v="FAVORABLE"/>
    <s v="2.8"/>
    <s v="FAVORABLE"/>
    <n v="141"/>
    <n v="21"/>
    <s v="14.9"/>
  </r>
  <r>
    <s v="2018-19"/>
    <n v="2"/>
    <x v="0"/>
    <s v="GRADO EN ADMINISTRACIÓN Y DIRECCIÓN DE EMPRESAS"/>
    <s v="ECONOMÍA Y EMPRESA"/>
    <s v="16543682N"/>
    <n v="232"/>
    <s v="NAVARRO PÉREZ, Mª CRUZ"/>
    <n v="684"/>
    <s v="Entorno económico internacional"/>
    <s v="4.2"/>
    <s v="EXCELENTE"/>
    <s v="4.3"/>
    <s v="EXCELENTE"/>
    <n v="171"/>
    <n v="25"/>
    <s v="14.6"/>
  </r>
  <r>
    <s v="2018-19"/>
    <n v="2"/>
    <x v="0"/>
    <s v="GRADO EN ADMINISTRACIÓN Y DIRECCIÓN DE EMPRESAS"/>
    <s v="ECONOMÍA Y EMPRESA"/>
    <s v="16549972T"/>
    <n v="253"/>
    <s v="PINILLOS GARCÍA, MARÍA DE LA O"/>
    <n v="684"/>
    <s v="Entorno económico internacional"/>
    <s v="4.6"/>
    <s v="EXCELENTE"/>
    <s v="4.7"/>
    <s v="EXCELENTE"/>
    <n v="36"/>
    <n v="13"/>
    <s v="36.1"/>
  </r>
  <r>
    <s v="2018-19"/>
    <n v="2"/>
    <x v="0"/>
    <s v="GRADO EN ADMINISTRACIÓN Y DIRECCIÓN DE EMPRESAS"/>
    <s v="ECONOMÍA Y EMPRESA"/>
    <s v="16598701S"/>
    <n v="930"/>
    <s v="CABEZÓN BENITO, FRANCISCO"/>
    <n v="684"/>
    <s v="Entorno económico internacional"/>
    <s v="4.3"/>
    <s v="EXCELENTE"/>
    <s v="4.5"/>
    <s v="EXCELENTE"/>
    <n v="25"/>
    <n v="14"/>
    <n v="56"/>
  </r>
  <r>
    <s v="2018-19"/>
    <n v="2"/>
    <x v="0"/>
    <s v="GRADO EN ADMINISTRACIÓN Y DIRECCIÓN DE EMPRESAS"/>
    <s v="ECONOMÍA Y EMPRESA"/>
    <s v="16597697T"/>
    <n v="1344"/>
    <s v="VILLAR ARETIO, RUBÉN"/>
    <n v="684"/>
    <s v="Entorno económico internacional"/>
    <s v="4.4"/>
    <s v="EXCELENTE"/>
    <s v="4.5"/>
    <s v="EXCELENTE"/>
    <n v="135"/>
    <n v="57"/>
    <s v="42.2"/>
  </r>
  <r>
    <s v="2018-19"/>
    <n v="2"/>
    <x v="0"/>
    <s v="GRADO EN ADMINISTRACIÓN Y DIRECCIÓN DE EMPRESAS"/>
    <s v="ECONOMÍA Y EMPRESA"/>
    <s v="16544280N"/>
    <n v="234"/>
    <s v="AZCONA CIRIZA, ESPERANZA"/>
    <n v="686"/>
    <s v="Contabilidad financiera y analítica"/>
    <s v="4.5"/>
    <s v="EXCELENTE"/>
    <s v="4.4"/>
    <s v="EXCELENTE"/>
    <n v="93"/>
    <n v="5"/>
    <s v="5.4"/>
  </r>
  <r>
    <s v="2018-19"/>
    <n v="2"/>
    <x v="0"/>
    <s v="GRADO EN ADMINISTRACIÓN Y DIRECCIÓN DE EMPRESAS"/>
    <s v="ECONOMÍA Y EMPRESA"/>
    <s v="16802653A"/>
    <n v="584"/>
    <s v="MARÍN VINUESA, LUZ MARÍA"/>
    <n v="686"/>
    <s v="Contabilidad financiera y analítica"/>
    <s v="4.1"/>
    <s v="MUY FAVORABLE"/>
    <s v="4.2"/>
    <s v="EXCELENTE"/>
    <n v="168"/>
    <n v="15"/>
    <s v="8.9"/>
  </r>
  <r>
    <s v="2018-19"/>
    <n v="2"/>
    <x v="0"/>
    <s v="GRADO EN ADMINISTRACIÓN Y DIRECCIÓN DE EMPRESAS"/>
    <s v="ECONOMÍA Y EMPRESA"/>
    <s v="72793905D"/>
    <n v="1214"/>
    <s v="DÍAZ MENDOZA, ANA CARMEN"/>
    <n v="686"/>
    <s v="Contabilidad financiera y analítica"/>
    <s v="3.5"/>
    <s v="MUY FAVORABLE"/>
    <s v="3.4"/>
    <s v="MUY FAVORABLE"/>
    <n v="168"/>
    <n v="36"/>
    <s v="21.4"/>
  </r>
  <r>
    <s v="2018-19"/>
    <n v="2"/>
    <x v="0"/>
    <s v="GRADO EN ADMINISTRACIÓN Y DIRECCIÓN DE EMPRESAS"/>
    <s v="ECONOMÍA Y EMPRESA"/>
    <s v="09335106G"/>
    <n v="1218"/>
    <s v="RUANO MARRÓN, LUIS ALBERTO"/>
    <n v="686"/>
    <s v="Contabilidad financiera y analítica"/>
    <s v="3.5"/>
    <s v="MUY FAVORABLE"/>
    <s v="3.4"/>
    <s v="MUY FAVORABLE"/>
    <n v="67"/>
    <n v="14"/>
    <s v="20.9"/>
  </r>
  <r>
    <s v="2018-19"/>
    <n v="2"/>
    <x v="0"/>
    <s v="GRADO EN ADMINISTRACIÓN Y DIRECCIÓN DE EMPRESAS"/>
    <s v="ECONOMÍA Y EMPRESA"/>
    <s v="16532770W"/>
    <n v="195"/>
    <s v="BLASCO TOMÁS, YOLANDA"/>
    <n v="687"/>
    <s v="Operaciones financieras"/>
    <s v="3.9"/>
    <s v="MUY FAVORABLE"/>
    <s v="3.9"/>
    <s v="MUY FAVORABLE"/>
    <n v="153"/>
    <n v="46"/>
    <s v="30.1"/>
  </r>
  <r>
    <s v="2018-19"/>
    <n v="2"/>
    <x v="0"/>
    <s v="GRADO EN ADMINISTRACIÓN Y DIRECCIÓN DE EMPRESAS"/>
    <s v="ECONOMÍA Y EMPRESA"/>
    <s v="16544145S"/>
    <n v="426"/>
    <s v="ACEDO RAMIREZ, MIGUEL ANGEL"/>
    <n v="687"/>
    <s v="Operaciones financieras"/>
    <s v="4.2"/>
    <s v="EXCELENTE"/>
    <s v="4.1"/>
    <s v="MUY FAVORABLE"/>
    <n v="178"/>
    <n v="9"/>
    <s v="5.1"/>
  </r>
  <r>
    <s v="2018-19"/>
    <n v="2"/>
    <x v="0"/>
    <s v="GRADO EN ADMINISTRACIÓN Y DIRECCIÓN DE EMPRESAS"/>
    <s v="ECONOMÍA Y EMPRESA"/>
    <s v="16545318S"/>
    <n v="532"/>
    <s v="RUIZ-OLALLA CORCUERA, Mª CARMEN"/>
    <n v="687"/>
    <s v="Operaciones financieras"/>
    <s v="4.1"/>
    <s v="MUY FAVORABLE"/>
    <s v="4.2"/>
    <s v="EXCELENTE"/>
    <n v="153"/>
    <n v="20"/>
    <s v="13.1"/>
  </r>
  <r>
    <s v="2018-19"/>
    <n v="2"/>
    <x v="0"/>
    <s v="GRADO EN ADMINISTRACIÓN Y DIRECCIÓN DE EMPRESAS"/>
    <s v="ECONOMÍA Y EMPRESA"/>
    <s v="16559462Z"/>
    <n v="1191"/>
    <s v="LACALZADA ESQUIVEL, JOSÉ ANGEL"/>
    <n v="687"/>
    <s v="Operaciones financieras"/>
    <s v="4.3"/>
    <s v="EXCELENTE"/>
    <s v="4.4"/>
    <s v="EXCELENTE"/>
    <n v="52"/>
    <n v="5"/>
    <s v="9.6"/>
  </r>
  <r>
    <s v="2018-19"/>
    <n v="2"/>
    <x v="0"/>
    <s v="GRADO EN ADMINISTRACIÓN Y DIRECCIÓN DE EMPRESAS"/>
    <s v="ECONOMÍA Y EMPRESA"/>
    <s v="16517184X"/>
    <n v="164"/>
    <s v="JUÁREZ CASTELLÓ, CARMELO ARTURO"/>
    <n v="692"/>
    <s v="Dirección de Recursos Humanos"/>
    <s v="3.5"/>
    <s v="MUY FAVORABLE"/>
    <s v="3.4"/>
    <s v="MUY FAVORABLE"/>
    <n v="60"/>
    <n v="17"/>
    <s v="28.3"/>
  </r>
  <r>
    <s v="2018-19"/>
    <n v="2"/>
    <x v="0"/>
    <s v="GRADO EN ADMINISTRACIÓN Y DIRECCIÓN DE EMPRESAS"/>
    <s v="ECONOMÍA Y EMPRESA"/>
    <s v="16551895Z"/>
    <n v="255"/>
    <s v="SALINAS ZÁRATE, RODOLFO"/>
    <n v="692"/>
    <s v="Dirección de Recursos Humanos"/>
    <n v="4"/>
    <s v="MUY FAVORABLE"/>
    <s v="3.9"/>
    <s v="MUY FAVORABLE"/>
    <n v="55"/>
    <n v="8"/>
    <s v="14.5"/>
  </r>
  <r>
    <s v="2018-19"/>
    <n v="2"/>
    <x v="0"/>
    <s v="GRADO EN ADMINISTRACIÓN Y DIRECCIÓN DE EMPRESAS"/>
    <s v="ECONOMÍA Y EMPRESA"/>
    <s v="16569252Y"/>
    <n v="711"/>
    <s v="IBÁÑEZ PRADO, JOSÉ RAMÓN"/>
    <n v="692"/>
    <s v="Dirección de Recursos Humanos"/>
    <s v="3.5"/>
    <s v="MUY FAVORABLE"/>
    <s v="3.5"/>
    <s v="MUY FAVORABLE"/>
    <n v="55"/>
    <n v="18"/>
    <s v="32.7"/>
  </r>
  <r>
    <s v="2018-19"/>
    <n v="2"/>
    <x v="0"/>
    <s v="GRADO EN ADMINISTRACIÓN Y DIRECCIÓN DE EMPRESAS"/>
    <s v="ECONOMÍA Y EMPRESA"/>
    <s v="16593137V"/>
    <n v="960"/>
    <s v="PARRAS GÓMEZ, MAITE"/>
    <n v="692"/>
    <s v="Dirección de Recursos Humanos"/>
    <s v="3.3"/>
    <s v="FAVORABLE"/>
    <s v="3.1"/>
    <s v="FAVORABLE"/>
    <n v="60"/>
    <n v="11"/>
    <s v="18.3"/>
  </r>
  <r>
    <s v="2018-19"/>
    <n v="2"/>
    <x v="0"/>
    <s v="GRADO EN ADMINISTRACIÓN Y DIRECCIÓN DE EMPRESAS"/>
    <s v="ECONOMÍA Y EMPRESA"/>
    <s v="16614068H"/>
    <n v="1336"/>
    <s v="ORCOS SÁNCHEZ, RAQUEL"/>
    <n v="692"/>
    <s v="Dirección de Recursos Humanos"/>
    <s v="4.1"/>
    <s v="MUY FAVORABLE"/>
    <s v="4.2"/>
    <s v="EXCELENTE"/>
    <n v="60"/>
    <n v="6"/>
    <n v="10"/>
  </r>
  <r>
    <s v="2018-19"/>
    <n v="2"/>
    <x v="0"/>
    <s v="GRADO EN ADMINISTRACIÓN Y DIRECCIÓN DE EMPRESAS"/>
    <s v="ECONOMÍA Y EMPRESA"/>
    <s v="16557941B"/>
    <n v="802"/>
    <s v="MARÍN MIGUEL, ÁNGEL FERNANDO"/>
    <n v="693"/>
    <s v="Macroeconomía"/>
    <s v="4.7"/>
    <s v="EXCELENTE"/>
    <s v="4.8"/>
    <s v="EXCELENTE"/>
    <n v="88"/>
    <n v="6"/>
    <s v="6.8"/>
  </r>
  <r>
    <s v="2018-19"/>
    <n v="2"/>
    <x v="0"/>
    <s v="GRADO EN ADMINISTRACIÓN Y DIRECCIÓN DE EMPRESAS"/>
    <s v="ECONOMÍA Y EMPRESA"/>
    <s v="73003437B"/>
    <n v="1330"/>
    <s v="LANGARITA TEJERO, RAQUEL"/>
    <n v="693"/>
    <s v="Macroeconomía"/>
    <n v="4"/>
    <s v="MUY FAVORABLE"/>
    <s v="4.2"/>
    <s v="EXCELENTE"/>
    <n v="71"/>
    <n v="23"/>
    <s v="32.4"/>
  </r>
  <r>
    <s v="2018-19"/>
    <n v="2"/>
    <x v="0"/>
    <s v="GRADO EN ADMINISTRACIÓN Y DIRECCIÓN DE EMPRESAS"/>
    <s v="ECONOMÍA Y EMPRESA"/>
    <s v="72780423M"/>
    <n v="404"/>
    <s v="RIAÑO GIL, CONSUELO"/>
    <n v="694"/>
    <s v="Márketing operativo"/>
    <s v="2.9"/>
    <s v="FAVORABLE"/>
    <s v="2.6"/>
    <s v="FAVORABLE"/>
    <n v="129"/>
    <n v="16"/>
    <s v="12.4"/>
  </r>
  <r>
    <s v="2018-19"/>
    <n v="2"/>
    <x v="0"/>
    <s v="GRADO EN ADMINISTRACIÓN Y DIRECCIÓN DE EMPRESAS"/>
    <s v="ECONOMÍA Y EMPRESA"/>
    <s v="16557181X"/>
    <n v="935"/>
    <s v="PELEGRÍN BORONDO, JULIO ENRIQUE"/>
    <n v="694"/>
    <s v="Márketing operativo"/>
    <s v="3.9"/>
    <s v="MUY FAVORABLE"/>
    <s v="4.2"/>
    <s v="EXCELENTE"/>
    <n v="129"/>
    <n v="21"/>
    <s v="16.3"/>
  </r>
  <r>
    <s v="2018-19"/>
    <n v="2"/>
    <x v="0"/>
    <s v="GRADO EN ADMINISTRACIÓN Y DIRECCIÓN DE EMPRESAS"/>
    <s v="ECONOMÍA Y EMPRESA"/>
    <s v="16607692J"/>
    <n v="970"/>
    <s v="CLAVEL SAN EMETERIO, MÓNICA"/>
    <n v="694"/>
    <s v="Márketing operativo"/>
    <n v="4"/>
    <s v="MUY FAVORABLE"/>
    <s v="3.8"/>
    <s v="MUY FAVORABLE"/>
    <n v="129"/>
    <n v="12"/>
    <s v="9.3"/>
  </r>
  <r>
    <s v="2018-19"/>
    <n v="2"/>
    <x v="0"/>
    <s v="GRADO EN ADMINISTRACIÓN Y DIRECCIÓN DE EMPRESAS"/>
    <s v="ECONOMÍA Y EMPRESA"/>
    <s v="16608832A"/>
    <n v="1171"/>
    <s v="MOSQUERA DE LA FUENTE, ANA"/>
    <n v="694"/>
    <s v="Márketing operativo"/>
    <n v="4"/>
    <s v="MUY FAVORABLE"/>
    <s v="4.2"/>
    <s v="EXCELENTE"/>
    <n v="129"/>
    <n v="22"/>
    <s v="17.1"/>
  </r>
  <r>
    <s v="2018-19"/>
    <n v="2"/>
    <x v="0"/>
    <s v="GRADO EN ADMINISTRACIÓN Y DIRECCIÓN DE EMPRESAS"/>
    <s v="ECONOMÍA Y EMPRESA"/>
    <s v="72791252R"/>
    <n v="1202"/>
    <s v="EGUIZÁBAL MARÍN, FÁTIMA"/>
    <n v="695"/>
    <s v="Hacienda pública y sistema fiscal"/>
    <s v="4.7"/>
    <s v="EXCELENTE"/>
    <s v="4.9"/>
    <s v="EXCELENTE"/>
    <n v="105"/>
    <n v="26"/>
    <s v="24.8"/>
  </r>
  <r>
    <s v="2018-19"/>
    <n v="2"/>
    <x v="0"/>
    <s v="GRADO EN ADMINISTRACIÓN Y DIRECCIÓN DE EMPRESAS"/>
    <s v="ECONOMÍA Y EMPRESA"/>
    <s v="73209342C"/>
    <n v="1320"/>
    <s v="CASTILLO MURCIEGO, ÁNGELA"/>
    <n v="695"/>
    <s v="Hacienda pública y sistema fiscal"/>
    <s v="2.7"/>
    <s v="FAVORABLE"/>
    <s v="2.5"/>
    <s v="DESFAVORABLE"/>
    <n v="141"/>
    <n v="20"/>
    <s v="14.2"/>
  </r>
  <r>
    <s v="2018-19"/>
    <n v="2"/>
    <x v="0"/>
    <s v="GRADO EN ADMINISTRACIÓN Y DIRECCIÓN DE EMPRESAS"/>
    <s v="ECONOMÍA Y EMPRESA"/>
    <s v="25103899C"/>
    <n v="1339"/>
    <s v="PINO LOZANO, MANUEL FRANCISCO"/>
    <n v="695"/>
    <s v="Hacienda pública y sistema fiscal"/>
    <s v="2.9"/>
    <s v="FAVORABLE"/>
    <s v="2.7"/>
    <s v="FAVORABLE"/>
    <n v="57"/>
    <n v="10"/>
    <s v="17.5"/>
  </r>
  <r>
    <s v="2018-19"/>
    <n v="2"/>
    <x v="0"/>
    <s v="GRADO EN ADMINISTRACIÓN Y DIRECCIÓN DE EMPRESAS"/>
    <s v="MATEMÁTICAS Y COMPUTACIÓN"/>
    <s v="42057900P"/>
    <n v="385"/>
    <s v="HERNÁNDEZ MARTÍN, ZENAIDA"/>
    <n v="710"/>
    <s v="Métodos de análisis de datos"/>
    <s v="3.9"/>
    <s v="MUY FAVORABLE"/>
    <s v="3.8"/>
    <s v="MUY FAVORABLE"/>
    <n v="91"/>
    <n v="19"/>
    <s v="20.9"/>
  </r>
  <r>
    <s v="2018-19"/>
    <n v="2"/>
    <x v="0"/>
    <s v="GRADO EN ADMINISTRACIÓN Y DIRECCIÓN DE EMPRESAS"/>
    <s v="MATEMÁTICAS Y COMPUTACIÓN"/>
    <s v="16598388R"/>
    <n v="476"/>
    <s v="PÉREZ LÁZARO, FRANCISCO JAVIER"/>
    <n v="710"/>
    <s v="Métodos de análisis de datos"/>
    <s v="4.5"/>
    <s v="EXCELENTE"/>
    <s v="4.8"/>
    <s v="EXCELENTE"/>
    <n v="61"/>
    <n v="8"/>
    <s v="13.1"/>
  </r>
  <r>
    <s v="2018-19"/>
    <n v="2"/>
    <x v="0"/>
    <s v="GRADO EN ADMINISTRACIÓN Y DIRECCIÓN DE EMPRESAS"/>
    <s v="MATEMÁTICAS Y COMPUTACIÓN"/>
    <s v="16558491D"/>
    <n v="1346"/>
    <s v="CILLERO JIMÉNEZ, MARÍA BELÉN"/>
    <n v="710"/>
    <s v="Métodos de análisis de datos"/>
    <s v="4.5"/>
    <s v="EXCELENTE"/>
    <s v="4.7"/>
    <s v="EXCELENTE"/>
    <n v="93"/>
    <n v="15"/>
    <s v="16.1"/>
  </r>
  <r>
    <s v="2018-19"/>
    <n v="2"/>
    <x v="1"/>
    <s v="GRADO EN DERECHO"/>
    <s v="DERECHO"/>
    <s v="16586693J"/>
    <n v="1021"/>
    <s v="PÉREZ GONZÁLEZ, SERGIO"/>
    <n v="226"/>
    <s v="Derecho penal"/>
    <s v="4.6"/>
    <s v="EXCELENTE"/>
    <s v="4.8"/>
    <s v="EXCELENTE"/>
    <n v="40"/>
    <n v="16"/>
    <n v="40"/>
  </r>
  <r>
    <s v="2018-19"/>
    <n v="2"/>
    <x v="1"/>
    <s v="GRADO EN DERECHO"/>
    <s v="DERECHO"/>
    <s v="16532587A"/>
    <n v="713"/>
    <s v="LASHERAS HERRERO, MARÍA PILAR"/>
    <n v="231"/>
    <s v="Derecho procesal penal"/>
    <s v="2.2"/>
    <s v="DESFAVORABLE"/>
    <s v="1.9"/>
    <s v="DESFAVORABLE"/>
    <n v="43"/>
    <n v="13"/>
    <s v="30.2"/>
  </r>
  <r>
    <s v="2018-19"/>
    <n v="2"/>
    <x v="1"/>
    <s v="GRADO EN DERECHO"/>
    <s v="DERECHO"/>
    <s v="16536773A"/>
    <n v="210"/>
    <s v="RUIZ DE PALACIOS VILLAVERDE, JOSÉ IGNACIO"/>
    <n v="232"/>
    <s v="Derecho financiero"/>
    <s v="2.7"/>
    <s v="FAVORABLE"/>
    <s v="2.6"/>
    <s v="FAVORABLE"/>
    <n v="66"/>
    <n v="13"/>
    <s v="19.7"/>
  </r>
  <r>
    <s v="2018-19"/>
    <n v="2"/>
    <x v="1"/>
    <s v="GRADO EN DERECHO"/>
    <s v="DERECHO"/>
    <s v="16583877A"/>
    <n v="1349"/>
    <s v="MARTÍNEZ RIPA, JOSÉ"/>
    <n v="233"/>
    <s v="Propiedad y derechos reales"/>
    <s v="4.1"/>
    <s v="MUY FAVORABLE"/>
    <s v="4.3"/>
    <s v="EXCELENTE"/>
    <n v="43"/>
    <n v="22"/>
    <s v="51.2"/>
  </r>
  <r>
    <s v="2018-19"/>
    <n v="2"/>
    <x v="1"/>
    <s v="GRADO EN DERECHO"/>
    <s v="DERECHO"/>
    <s v="16586761N"/>
    <n v="527"/>
    <s v="PÉREZ ESCALONA, SUSANA"/>
    <n v="234"/>
    <s v="Contratos mercantiles y títulos valor"/>
    <s v="3.6"/>
    <s v="MUY FAVORABLE"/>
    <s v="3.7"/>
    <s v="MUY FAVORABLE"/>
    <n v="41"/>
    <n v="9"/>
    <n v="22"/>
  </r>
  <r>
    <s v="2018-19"/>
    <n v="2"/>
    <x v="1"/>
    <s v="GRADO EN DERECHO"/>
    <s v="DERECHO"/>
    <s v="16558242J"/>
    <n v="275"/>
    <s v="PASCUAL MEDRANO, MARÍA AMELIA"/>
    <n v="239"/>
    <s v="Derecho autonómico de La Rioja"/>
    <s v="4.6"/>
    <s v="EXCELENTE"/>
    <s v="4.7"/>
    <s v="EXCELENTE"/>
    <n v="16"/>
    <n v="9"/>
    <s v="56.3"/>
  </r>
  <r>
    <s v="2018-19"/>
    <n v="2"/>
    <x v="1"/>
    <s v="GRADO EN DERECHO"/>
    <s v="DERECHO"/>
    <s v="16261031P"/>
    <n v="84"/>
    <s v="SANTAMARÍA ARINAS, RENÉ JAVIER"/>
    <n v="241"/>
    <s v="Derecho medioambiental"/>
    <s v="4.7"/>
    <s v="EXCELENTE"/>
    <s v="4.9"/>
    <s v="EXCELENTE"/>
    <n v="22"/>
    <n v="7"/>
    <s v="31.8"/>
  </r>
  <r>
    <s v="2018-19"/>
    <n v="2"/>
    <x v="1"/>
    <s v="GRADO EN DERECHO"/>
    <s v="DERECHO"/>
    <s v="16632993Z"/>
    <n v="1333"/>
    <s v="MUÑOZ BENITO, LUCÍA"/>
    <n v="241"/>
    <s v="Derecho medioambiental"/>
    <n v="4"/>
    <s v="MUY FAVORABLE"/>
    <n v="4"/>
    <s v="MUY FAVORABLE"/>
    <n v="22"/>
    <n v="6"/>
    <s v="27.3"/>
  </r>
  <r>
    <s v="2018-19"/>
    <n v="2"/>
    <x v="1"/>
    <s v="GRADO EN DERECHO"/>
    <s v="DERECHO"/>
    <s v="13104263J"/>
    <n v="50"/>
    <s v="SÁNCHEZ HERNÁNDEZ, ÁNGEL"/>
    <n v="242"/>
    <s v="Propiedad rústica y derecho agrario"/>
    <s v="3.7"/>
    <s v="MUY FAVORABLE"/>
    <s v="3.5"/>
    <s v="MUY FAVORABLE"/>
    <n v="16"/>
    <n v="13"/>
    <s v="81.3"/>
  </r>
  <r>
    <s v="2018-19"/>
    <n v="2"/>
    <x v="1"/>
    <s v="GRADO EN DERECHO"/>
    <s v="DERECHO"/>
    <s v="16019533X"/>
    <n v="78"/>
    <s v="GARCIANDÍA GONZÁLEZ, PEDRO MARÍA"/>
    <n v="481"/>
    <s v="Crisis económica del empresario"/>
    <s v="4.3"/>
    <s v="EXCELENTE"/>
    <n v="4"/>
    <s v="MUY FAVORABLE"/>
    <n v="16"/>
    <n v="3"/>
    <s v="18.8"/>
  </r>
  <r>
    <s v="2018-19"/>
    <n v="2"/>
    <x v="1"/>
    <s v="GRADO EN DERECHO"/>
    <s v="DERECHO"/>
    <s v="16554886S"/>
    <n v="735"/>
    <s v="SUFRATEGUI TORRECILLA, SANTIAGO"/>
    <n v="481"/>
    <s v="Crisis económica del empresario"/>
    <s v="3.9"/>
    <s v="MUY FAVORABLE"/>
    <n v="4"/>
    <s v="MUY FAVORABLE"/>
    <n v="16"/>
    <n v="10"/>
    <s v="62.5"/>
  </r>
  <r>
    <s v="2018-19"/>
    <n v="2"/>
    <x v="1"/>
    <s v="GRADO EN DERECHO"/>
    <s v="DERECHO"/>
    <s v="16586761N"/>
    <n v="527"/>
    <s v="PÉREZ ESCALONA, SUSANA"/>
    <n v="482"/>
    <s v="Derecho del comercio internacional"/>
    <s v="4.1"/>
    <s v="MUY FAVORABLE"/>
    <s v="4.3"/>
    <s v="EXCELENTE"/>
    <n v="13"/>
    <n v="3"/>
    <s v="23.1"/>
  </r>
  <r>
    <s v="2018-19"/>
    <n v="2"/>
    <x v="1"/>
    <s v="GRADO EN DERECHO"/>
    <s v="DERECHO"/>
    <s v="16554062L"/>
    <n v="263"/>
    <s v="CÁMARA LAPUENTE, SERGIO"/>
    <n v="483"/>
    <s v="Derecho del consumo"/>
    <s v="4.7"/>
    <s v="EXCELENTE"/>
    <s v="4.9"/>
    <s v="EXCELENTE"/>
    <n v="13"/>
    <n v="7"/>
    <s v="53.8"/>
  </r>
  <r>
    <s v="2018-19"/>
    <n v="2"/>
    <x v="1"/>
    <s v="GRADO EN DERECHO"/>
    <s v="CIENCIAS DE LA EDUCACIÓN"/>
    <s v="16035217P"/>
    <n v="470"/>
    <s v="MANZANO GARCÍA, GUADALUPE"/>
    <n v="682"/>
    <s v="Comportamiento organizativo"/>
    <s v="3.3"/>
    <s v="FAVORABLE"/>
    <s v="3.5"/>
    <s v="MUY FAVORABLE"/>
    <n v="58"/>
    <n v="4"/>
    <s v="6.9"/>
  </r>
  <r>
    <s v="2018-19"/>
    <n v="2"/>
    <x v="1"/>
    <s v="GRADO EN DERECHO"/>
    <s v="DERECHO"/>
    <s v="15839379S"/>
    <n v="73"/>
    <s v="COBO SÁENZ, MARÍA TERESA"/>
    <n v="683"/>
    <s v="Derecho privado de la empresa"/>
    <s v="2.9"/>
    <s v="FAVORABLE"/>
    <s v="2.6"/>
    <s v="FAVORABLE"/>
    <n v="44"/>
    <n v="9"/>
    <s v="20.5"/>
  </r>
  <r>
    <s v="2018-19"/>
    <n v="2"/>
    <x v="1"/>
    <s v="GRADO EN DERECHO"/>
    <s v="DERECHO"/>
    <s v="16566533R"/>
    <n v="887"/>
    <s v="EZQUERRO SOLAS, JORGE JULIO"/>
    <n v="683"/>
    <s v="Derecho privado de la empresa"/>
    <s v="4.3"/>
    <s v="EXCELENTE"/>
    <s v="4.4"/>
    <s v="EXCELENTE"/>
    <n v="44"/>
    <n v="15"/>
    <s v="34.1"/>
  </r>
  <r>
    <s v="2018-19"/>
    <n v="2"/>
    <x v="1"/>
    <s v="GRADO EN DERECHO"/>
    <s v="ECONOMÍA Y EMPRESA"/>
    <s v="16517184X"/>
    <n v="164"/>
    <s v="JUÁREZ CASTELLÓ, CARMELO ARTURO"/>
    <n v="692"/>
    <s v="Dirección de Recursos Humanos"/>
    <s v="1.6"/>
    <s v="MUY DESFAVORABLE"/>
    <s v="1.5"/>
    <s v="MUY DESFAVORABLE"/>
    <n v="6"/>
    <n v="2"/>
    <s v="33.3"/>
  </r>
  <r>
    <s v="2018-19"/>
    <n v="2"/>
    <x v="1"/>
    <s v="GRADO EN DERECHO"/>
    <s v="ECONOMÍA Y EMPRESA"/>
    <s v="72780209K"/>
    <n v="645"/>
    <s v="JIMÉNEZ GALÁN, EDUARDO MIGUEL"/>
    <n v="692"/>
    <s v="Dirección de Recursos Humanos"/>
    <s v="3.7"/>
    <s v="MUY FAVORABLE"/>
    <n v="4"/>
    <s v="MUY FAVORABLE"/>
    <n v="6"/>
    <n v="2"/>
    <s v="33.3"/>
  </r>
  <r>
    <s v="2018-19"/>
    <n v="2"/>
    <x v="1"/>
    <s v="GRADO EN DERECHO"/>
    <s v="DERECHO"/>
    <s v="02856545Z"/>
    <n v="14"/>
    <s v="MARTÍNEZ NAVAS, ISABEL"/>
    <n v="697"/>
    <s v="Historia del Derecho español"/>
    <n v="4"/>
    <s v="MUY FAVORABLE"/>
    <s v="4.5"/>
    <s v="EXCELENTE"/>
    <n v="63"/>
    <n v="4"/>
    <s v="6.3"/>
  </r>
  <r>
    <s v="2018-19"/>
    <n v="2"/>
    <x v="1"/>
    <s v="GRADO EN DERECHO"/>
    <s v="DERECHO"/>
    <s v="09308464L"/>
    <n v="27"/>
    <s v="VEGA GUTIÉRREZ, ANA MARÍA"/>
    <n v="699"/>
    <s v="Nacionalidad, extranjería e integración social"/>
    <s v="3.8"/>
    <s v="MUY FAVORABLE"/>
    <s v="3.7"/>
    <s v="MUY FAVORABLE"/>
    <n v="42"/>
    <n v="6"/>
    <s v="14.3"/>
  </r>
  <r>
    <s v="2018-19"/>
    <n v="2"/>
    <x v="1"/>
    <s v="GRADO EN DERECHO"/>
    <s v="DERECHO"/>
    <s v="42053327N"/>
    <n v="384"/>
    <s v="VENTURA VENTURA, JOSÉ MANUEL"/>
    <n v="699"/>
    <s v="Nacionalidad, extranjería e integración social"/>
    <s v="4.1"/>
    <s v="MUY FAVORABLE"/>
    <n v="4"/>
    <s v="MUY FAVORABLE"/>
    <n v="42"/>
    <n v="5"/>
    <s v="11.9"/>
  </r>
  <r>
    <s v="2018-19"/>
    <n v="2"/>
    <x v="1"/>
    <s v="GRADO EN DERECHO"/>
    <s v="DERECHO"/>
    <s v="51616377F"/>
    <n v="394"/>
    <s v="AGUDO RUIZ, ALFONSO"/>
    <n v="699"/>
    <s v="Nacionalidad, extranjería e integración social"/>
    <s v="4.3"/>
    <s v="EXCELENTE"/>
    <s v="4.8"/>
    <s v="EXCELENTE"/>
    <n v="42"/>
    <n v="5"/>
    <s v="11.9"/>
  </r>
  <r>
    <s v="2018-19"/>
    <n v="2"/>
    <x v="1"/>
    <s v="GRADO EN DERECHO"/>
    <s v="DERECHO"/>
    <s v="16576351K"/>
    <n v="501"/>
    <s v="URREA CORRES, MARIOLA"/>
    <n v="699"/>
    <s v="Nacionalidad, extranjería e integración social"/>
    <s v="4.6"/>
    <s v="EXCELENTE"/>
    <s v="4.8"/>
    <s v="EXCELENTE"/>
    <n v="42"/>
    <n v="9"/>
    <s v="21.4"/>
  </r>
  <r>
    <s v="2018-19"/>
    <n v="2"/>
    <x v="1"/>
    <s v="GRADO EN DERECHO"/>
    <s v="DERECHO"/>
    <s v="17845083G"/>
    <n v="570"/>
    <s v="CHUECA RODRÍGUEZ, RICARDO LUIS"/>
    <n v="700"/>
    <s v="Estructura del ordenamiento y sistema de fuentes"/>
    <s v="4.2"/>
    <s v="EXCELENTE"/>
    <s v="4.3"/>
    <s v="EXCELENTE"/>
    <n v="70"/>
    <n v="4"/>
    <s v="5.7"/>
  </r>
  <r>
    <s v="2018-19"/>
    <n v="2"/>
    <x v="1"/>
    <s v="GRADO EN DERECHO"/>
    <s v="DERECHO"/>
    <s v="16598717P"/>
    <n v="990"/>
    <s v="SAN MARTÍN SEGURA, DAVID"/>
    <n v="700"/>
    <s v="Estructura del ordenamiento y sistema de fuentes"/>
    <n v="4"/>
    <s v="MUY FAVORABLE"/>
    <n v="4"/>
    <s v="MUY FAVORABLE"/>
    <n v="70"/>
    <n v="4"/>
    <s v="5.7"/>
  </r>
  <r>
    <s v="2018-19"/>
    <n v="2"/>
    <x v="1"/>
    <s v="GRADO EN DERECHO"/>
    <s v="DERECHO"/>
    <s v="51616377F"/>
    <n v="394"/>
    <s v="AGUDO RUIZ, ALFONSO"/>
    <n v="701"/>
    <s v="Sistema judicial español"/>
    <s v="4.1"/>
    <s v="MUY FAVORABLE"/>
    <s v="4.4"/>
    <s v="EXCELENTE"/>
    <n v="64"/>
    <n v="7"/>
    <s v="10.9"/>
  </r>
  <r>
    <s v="2018-19"/>
    <n v="2"/>
    <x v="1"/>
    <s v="GRADO EN DERECHO"/>
    <s v="DERECHO"/>
    <s v="16569491S"/>
    <n v="1069"/>
    <s v="DÍEZ MORRÁS, FRANCISCO JAVIER"/>
    <n v="701"/>
    <s v="Sistema judicial español"/>
    <s v="3.5"/>
    <s v="MUY FAVORABLE"/>
    <s v="3.8"/>
    <s v="MUY FAVORABLE"/>
    <n v="64"/>
    <n v="4"/>
    <s v="6.3"/>
  </r>
  <r>
    <s v="2018-19"/>
    <n v="2"/>
    <x v="1"/>
    <s v="GRADO EN DERECHO"/>
    <s v="DERECHO"/>
    <s v="17206354P"/>
    <n v="328"/>
    <s v="MARTÍNEZ DE PISÓN CAVERO, JOSÉ MARÍA"/>
    <n v="703"/>
    <s v="Argumentación jurídica y recursos del jurista"/>
    <n v="4"/>
    <s v="MUY FAVORABLE"/>
    <n v="4"/>
    <s v="MUY FAVORABLE"/>
    <n v="74"/>
    <n v="4"/>
    <s v="5.4"/>
  </r>
  <r>
    <s v="2018-19"/>
    <n v="2"/>
    <x v="1"/>
    <s v="GRADO EN DERECHO"/>
    <s v="DERECHO"/>
    <s v="16576351K"/>
    <n v="501"/>
    <s v="URREA CORRES, MARIOLA"/>
    <n v="704"/>
    <s v="Derecho internacional y Derecho de la Unión Europea"/>
    <s v="4.4"/>
    <s v="EXCELENTE"/>
    <s v="4.5"/>
    <s v="EXCELENTE"/>
    <n v="46"/>
    <n v="22"/>
    <s v="47.8"/>
  </r>
  <r>
    <s v="2018-19"/>
    <n v="2"/>
    <x v="1"/>
    <s v="GRADO EN DERECHO"/>
    <s v="DERECHO"/>
    <s v="16563493C"/>
    <n v="441"/>
    <s v="SESMA BASTIDA, BEGOÑA"/>
    <n v="707"/>
    <s v="Derecho de las relaciones laborales y seguridad social"/>
    <s v="4.4"/>
    <s v="EXCELENTE"/>
    <s v="4.4"/>
    <s v="EXCELENTE"/>
    <n v="35"/>
    <n v="14"/>
    <n v="40"/>
  </r>
  <r>
    <s v="2018-19"/>
    <n v="2"/>
    <x v="1"/>
    <s v="GRADO EN DERECHO"/>
    <s v="DERECHO"/>
    <s v="16562995M"/>
    <n v="557"/>
    <s v="SOMALO SAN JUAN, MARÍA"/>
    <n v="707"/>
    <s v="Derecho de las relaciones laborales y seguridad social"/>
    <s v="4.2"/>
    <s v="EXCELENTE"/>
    <s v="4.3"/>
    <s v="EXCELENTE"/>
    <n v="35"/>
    <n v="6"/>
    <s v="17.1"/>
  </r>
  <r>
    <s v="2018-19"/>
    <n v="2"/>
    <x v="2"/>
    <s v="GRADO EN TRABAJO SOCIAL"/>
    <s v="DERECHO"/>
    <s v="15381719D"/>
    <n v="786"/>
    <s v="RAYA DÍEZ, ESTHER"/>
    <n v="249"/>
    <s v="Diseño y evaluación de programas sociales"/>
    <s v="3.6"/>
    <s v="MUY FAVORABLE"/>
    <s v="3.7"/>
    <s v="MUY FAVORABLE"/>
    <n v="54"/>
    <n v="12"/>
    <s v="22.2"/>
  </r>
  <r>
    <s v="2018-19"/>
    <n v="2"/>
    <x v="2"/>
    <s v="GRADO EN TRABAJO SOCIAL"/>
    <s v="DERECHO"/>
    <s v="72989041J"/>
    <n v="1220"/>
    <s v="SERRANO MARTÍNEZ, CECILIA"/>
    <n v="251"/>
    <s v="Trabajo social con comunidades"/>
    <s v="4.6"/>
    <s v="EXCELENTE"/>
    <s v="4.9"/>
    <s v="EXCELENTE"/>
    <n v="45"/>
    <n v="13"/>
    <s v="28.9"/>
  </r>
  <r>
    <s v="2018-19"/>
    <n v="2"/>
    <x v="2"/>
    <s v="GRADO EN TRABAJO SOCIAL"/>
    <s v="DERECHO"/>
    <s v="16628645J"/>
    <n v="1263"/>
    <s v="MONTENEGRO LEZA, SOFÍA"/>
    <n v="251"/>
    <s v="Trabajo social con comunidades"/>
    <s v="4.3"/>
    <s v="EXCELENTE"/>
    <s v="4.3"/>
    <s v="EXCELENTE"/>
    <n v="45"/>
    <n v="12"/>
    <s v="26.7"/>
  </r>
  <r>
    <s v="2018-19"/>
    <n v="2"/>
    <x v="2"/>
    <s v="GRADO EN TRABAJO SOCIAL"/>
    <s v="DERECHO"/>
    <s v="15381719D"/>
    <n v="786"/>
    <s v="RAYA DÍEZ, ESTHER"/>
    <n v="254"/>
    <s v="Supervisión"/>
    <n v="3"/>
    <s v="FAVORABLE"/>
    <s v="2.9"/>
    <s v="FAVORABLE"/>
    <n v="37"/>
    <n v="11"/>
    <s v="29.7"/>
  </r>
  <r>
    <s v="2018-19"/>
    <n v="2"/>
    <x v="2"/>
    <s v="GRADO EN TRABAJO SOCIAL"/>
    <s v="DERECHO"/>
    <s v="16599167K"/>
    <n v="1272"/>
    <s v="ACEÑA IRIARTE, IRENE"/>
    <n v="254"/>
    <s v="Supervisión"/>
    <s v="3.5"/>
    <s v="MUY FAVORABLE"/>
    <s v="3.8"/>
    <s v="MUY FAVORABLE"/>
    <n v="37"/>
    <n v="8"/>
    <s v="21.6"/>
  </r>
  <r>
    <s v="2018-19"/>
    <n v="2"/>
    <x v="2"/>
    <s v="GRADO EN TRABAJO SOCIAL"/>
    <s v="CIENCIAS DE LA EDUCACIÓN"/>
    <s v="16538859L"/>
    <n v="561"/>
    <s v="ARANA IDIAQUEZ, JAVIER SABINO"/>
    <n v="255"/>
    <s v="Trastornos de la conducta en el desarrollo humano"/>
    <s v="4.9"/>
    <s v="EXCELENTE"/>
    <s v="4.9"/>
    <s v="EXCELENTE"/>
    <n v="25"/>
    <n v="9"/>
    <n v="36"/>
  </r>
  <r>
    <s v="2018-19"/>
    <n v="2"/>
    <x v="2"/>
    <s v="GRADO EN TRABAJO SOCIAL"/>
    <s v="CIENCIAS DE LA EDUCACIÓN"/>
    <s v="16035217P"/>
    <n v="470"/>
    <s v="MANZANO GARCÍA, GUADALUPE"/>
    <n v="257"/>
    <s v="Discapacidad y dependencia"/>
    <s v="4.4"/>
    <s v="EXCELENTE"/>
    <n v="4"/>
    <s v="MUY FAVORABLE"/>
    <n v="16"/>
    <n v="4"/>
    <n v="25"/>
  </r>
  <r>
    <s v="2018-19"/>
    <n v="2"/>
    <x v="2"/>
    <s v="GRADO EN TRABAJO SOCIAL"/>
    <s v="DERECHO"/>
    <s v="16574975W"/>
    <n v="1077"/>
    <s v="TOBIAS OLARTE, EVA"/>
    <n v="257"/>
    <s v="Discapacidad y dependencia"/>
    <s v="4.4"/>
    <s v="EXCELENTE"/>
    <s v="4.4"/>
    <s v="EXCELENTE"/>
    <n v="16"/>
    <n v="9"/>
    <s v="56.3"/>
  </r>
  <r>
    <s v="2018-19"/>
    <n v="2"/>
    <x v="2"/>
    <s v="GRADO EN TRABAJO SOCIAL"/>
    <s v="CIENCIAS HUMANAS"/>
    <s v="44156166F"/>
    <n v="1310"/>
    <s v="UZCANGA LACABE, CATALINA ANA"/>
    <n v="259"/>
    <s v="Globalización y TICs"/>
    <s v="2.4"/>
    <s v="DESFAVORABLE"/>
    <s v="2.4"/>
    <s v="DESFAVORABLE"/>
    <n v="12"/>
    <n v="8"/>
    <s v="66.7"/>
  </r>
  <r>
    <s v="2018-19"/>
    <n v="2"/>
    <x v="2"/>
    <s v="GRADO EN TRABAJO SOCIAL"/>
    <s v="DERECHO"/>
    <s v="80154902V"/>
    <n v="1104"/>
    <s v="CARBONERO MUÑOZ, DOMINGO"/>
    <n v="261"/>
    <s v="Acompañamiento e incorporación social"/>
    <s v="3.9"/>
    <s v="MUY FAVORABLE"/>
    <s v="4.1"/>
    <s v="MUY FAVORABLE"/>
    <n v="19"/>
    <n v="10"/>
    <s v="52.6"/>
  </r>
  <r>
    <s v="2018-19"/>
    <n v="2"/>
    <x v="2"/>
    <s v="GRADO EN TRABAJO SOCIAL"/>
    <s v="CIENCIAS DE LA EDUCACIÓN"/>
    <s v="16538859L"/>
    <n v="561"/>
    <s v="ARANA IDIAQUEZ, JAVIER SABINO"/>
    <n v="263"/>
    <s v="Desarrollo de competencias y modificación de conducta"/>
    <s v="4.4"/>
    <s v="EXCELENTE"/>
    <s v="4.6"/>
    <s v="EXCELENTE"/>
    <n v="28"/>
    <n v="7"/>
    <n v="25"/>
  </r>
  <r>
    <s v="2018-19"/>
    <n v="2"/>
    <x v="2"/>
    <s v="GRADO EN TRABAJO SOCIAL"/>
    <s v="CIENCIAS DE LA EDUCACIÓN"/>
    <s v="02531198W"/>
    <n v="1251"/>
    <s v="DE VICENTE CLEMENTE, MARÍA PALOMA"/>
    <n v="263"/>
    <s v="Desarrollo de competencias y modificación de conducta"/>
    <s v="4.1"/>
    <s v="MUY FAVORABLE"/>
    <s v="4.1"/>
    <s v="MUY FAVORABLE"/>
    <n v="28"/>
    <n v="14"/>
    <n v="50"/>
  </r>
  <r>
    <s v="2018-19"/>
    <n v="2"/>
    <x v="2"/>
    <s v="GRADO EN TRABAJO SOCIAL"/>
    <s v="CIENCIAS DE LA EDUCACIÓN"/>
    <s v="16515910R"/>
    <n v="160"/>
    <s v="LÁZARO RUIZ, VICENTE"/>
    <n v="265"/>
    <s v="Intervención socioeducativa"/>
    <s v="3.3"/>
    <s v="FAVORABLE"/>
    <s v="3.3"/>
    <s v="FAVORABLE"/>
    <n v="10"/>
    <n v="3"/>
    <n v="30"/>
  </r>
  <r>
    <s v="2018-19"/>
    <n v="2"/>
    <x v="2"/>
    <s v="GRADO EN TRABAJO SOCIAL"/>
    <s v="DERECHO"/>
    <s v="16628645J"/>
    <n v="1263"/>
    <s v="MONTENEGRO LEZA, SOFÍA"/>
    <n v="265"/>
    <s v="Intervención socioeducativa"/>
    <s v="3.6"/>
    <s v="MUY FAVORABLE"/>
    <s v="3.7"/>
    <s v="MUY FAVORABLE"/>
    <n v="10"/>
    <n v="3"/>
    <n v="30"/>
  </r>
  <r>
    <s v="2018-19"/>
    <n v="2"/>
    <x v="2"/>
    <s v="GRADO EN TRABAJO SOCIAL"/>
    <s v="CIENCIAS DE LA EDUCACIÓN"/>
    <s v="16035217P"/>
    <n v="470"/>
    <s v="MANZANO GARCÍA, GUADALUPE"/>
    <n v="682"/>
    <s v="Comportamiento organizativo"/>
    <s v="2.3"/>
    <s v="DESFAVORABLE"/>
    <s v="2.3"/>
    <s v="DESFAVORABLE"/>
    <n v="56"/>
    <n v="6"/>
    <s v="10.7"/>
  </r>
  <r>
    <s v="2018-19"/>
    <n v="2"/>
    <x v="2"/>
    <s v="GRADO EN TRABAJO SOCIAL"/>
    <s v="DERECHO"/>
    <s v="09308464L"/>
    <n v="27"/>
    <s v="VEGA GUTIÉRREZ, ANA MARÍA"/>
    <n v="699"/>
    <s v="Nacionalidad, extranjería e integración social"/>
    <s v="3.8"/>
    <s v="MUY FAVORABLE"/>
    <n v="4"/>
    <s v="MUY FAVORABLE"/>
    <n v="46"/>
    <n v="6"/>
    <n v="13"/>
  </r>
  <r>
    <s v="2018-19"/>
    <n v="2"/>
    <x v="2"/>
    <s v="GRADO EN TRABAJO SOCIAL"/>
    <s v="DERECHO"/>
    <s v="42053327N"/>
    <n v="384"/>
    <s v="VENTURA VENTURA, JOSÉ MANUEL"/>
    <n v="699"/>
    <s v="Nacionalidad, extranjería e integración social"/>
    <n v="4"/>
    <s v="MUY FAVORABLE"/>
    <n v="4"/>
    <s v="MUY FAVORABLE"/>
    <n v="46"/>
    <n v="4"/>
    <s v="8.7"/>
  </r>
  <r>
    <s v="2018-19"/>
    <n v="2"/>
    <x v="2"/>
    <s v="GRADO EN TRABAJO SOCIAL"/>
    <s v="DERECHO"/>
    <s v="51616377F"/>
    <n v="394"/>
    <s v="AGUDO RUIZ, ALFONSO"/>
    <n v="699"/>
    <s v="Nacionalidad, extranjería e integración social"/>
    <s v="3.4"/>
    <s v="MUY FAVORABLE"/>
    <s v="3.7"/>
    <s v="MUY FAVORABLE"/>
    <n v="46"/>
    <n v="7"/>
    <s v="15.2"/>
  </r>
  <r>
    <s v="2018-19"/>
    <n v="2"/>
    <x v="2"/>
    <s v="GRADO EN TRABAJO SOCIAL"/>
    <s v="DERECHO"/>
    <s v="16576351K"/>
    <n v="501"/>
    <s v="URREA CORRES, MARIOLA"/>
    <n v="699"/>
    <s v="Nacionalidad, extranjería e integración social"/>
    <s v="4.2"/>
    <s v="EXCELENTE"/>
    <s v="4.3"/>
    <s v="EXCELENTE"/>
    <n v="46"/>
    <n v="3"/>
    <s v="6.5"/>
  </r>
  <r>
    <s v="2018-19"/>
    <n v="2"/>
    <x v="2"/>
    <s v="GRADO EN TRABAJO SOCIAL"/>
    <s v="DERECHO"/>
    <s v="16525592T"/>
    <n v="531"/>
    <s v="RUBIO LERENA, MARÍA VICTORIA"/>
    <n v="707"/>
    <s v="Derecho de las relaciones laborales y seguridad social"/>
    <s v="4.6"/>
    <s v="EXCELENTE"/>
    <s v="4.6"/>
    <s v="EXCELENTE"/>
    <n v="42"/>
    <n v="11"/>
    <s v="26.2"/>
  </r>
  <r>
    <s v="2018-19"/>
    <n v="2"/>
    <x v="2"/>
    <s v="GRADO EN TRABAJO SOCIAL"/>
    <s v="CIENCIAS DE LA EDUCACIÓN"/>
    <s v="16527500E"/>
    <n v="182"/>
    <s v="SOARES SANTOS, MARÍA YOLANDA"/>
    <n v="712"/>
    <s v="Desarrollo del comportamiento humano en el ciclo vital"/>
    <s v="4.7"/>
    <s v="EXCELENTE"/>
    <s v="4.8"/>
    <s v="EXCELENTE"/>
    <n v="50"/>
    <n v="9"/>
    <n v="18"/>
  </r>
  <r>
    <s v="2018-19"/>
    <n v="2"/>
    <x v="2"/>
    <s v="GRADO EN TRABAJO SOCIAL"/>
    <s v="DERECHO"/>
    <s v="15381719D"/>
    <n v="786"/>
    <s v="RAYA DÍEZ, ESTHER"/>
    <n v="713"/>
    <s v="Metodología del trabajo social"/>
    <s v="2.9"/>
    <s v="FAVORABLE"/>
    <s v="3.2"/>
    <s v="FAVORABLE"/>
    <n v="43"/>
    <n v="5"/>
    <s v="11.6"/>
  </r>
  <r>
    <s v="2018-19"/>
    <n v="2"/>
    <x v="2"/>
    <s v="GRADO EN TRABAJO SOCIAL"/>
    <s v="DERECHO"/>
    <s v="15381719D"/>
    <n v="786"/>
    <s v="RAYA DÍEZ, ESTHER"/>
    <n v="714"/>
    <s v="Política social y sistemas del bienestar"/>
    <s v="2.7"/>
    <s v="FAVORABLE"/>
    <s v="2.8"/>
    <s v="FAVORABLE"/>
    <n v="50"/>
    <n v="5"/>
    <n v="10"/>
  </r>
  <r>
    <s v="2018-19"/>
    <n v="2"/>
    <x v="2"/>
    <s v="GRADO EN TRABAJO SOCIAL"/>
    <s v="DERECHO"/>
    <s v="80154902V"/>
    <n v="1104"/>
    <s v="CARBONERO MUÑOZ, DOMINGO"/>
    <n v="714"/>
    <s v="Política social y sistemas del bienestar"/>
    <s v="3.3"/>
    <s v="FAVORABLE"/>
    <s v="3.6"/>
    <s v="MUY FAVORABLE"/>
    <n v="50"/>
    <n v="7"/>
    <n v="14"/>
  </r>
  <r>
    <s v="2018-19"/>
    <n v="2"/>
    <x v="2"/>
    <s v="GRADO EN TRABAJO SOCIAL"/>
    <s v="DERECHO"/>
    <s v="72989041J"/>
    <n v="1220"/>
    <s v="SERRANO MARTÍNEZ, CECILIA"/>
    <n v="715"/>
    <s v="Trabajo social con individuos y familias"/>
    <s v="4.8"/>
    <s v="EXCELENTE"/>
    <s v="4.9"/>
    <s v="EXCELENTE"/>
    <n v="37"/>
    <n v="18"/>
    <s v="48.6"/>
  </r>
  <r>
    <s v="2018-19"/>
    <n v="2"/>
    <x v="2"/>
    <s v="GRADO EN TRABAJO SOCIAL"/>
    <s v="CIENCIAS HUMANAS"/>
    <s v="51365599K"/>
    <n v="981"/>
    <s v="DÍAZ ORUETA, FERNANDO"/>
    <n v="716"/>
    <s v="Desigualdad, pobreza y exclusión social"/>
    <s v="4.5"/>
    <s v="EXCELENTE"/>
    <s v="4.6"/>
    <s v="EXCELENTE"/>
    <n v="36"/>
    <n v="5"/>
    <s v="13.9"/>
  </r>
  <r>
    <s v="2018-19"/>
    <n v="2"/>
    <x v="2"/>
    <s v="GRADO EN TRABAJO SOCIAL"/>
    <s v="DERECHO"/>
    <s v="16598717P"/>
    <n v="990"/>
    <s v="SAN MARTÍN SEGURA, DAVID"/>
    <n v="717"/>
    <s v="Sistema público de servicios sociales"/>
    <s v="4.1"/>
    <s v="MUY FAVORABLE"/>
    <s v="4.5"/>
    <s v="EXCELENTE"/>
    <n v="44"/>
    <n v="8"/>
    <s v="18.2"/>
  </r>
  <r>
    <s v="2018-19"/>
    <n v="2"/>
    <x v="2"/>
    <s v="GRADO EN TRABAJO SOCIAL"/>
    <s v="DERECHO"/>
    <s v="16586796R"/>
    <n v="1084"/>
    <s v="CUESTA RUIZ CLAVIJO, ANA BELEN"/>
    <n v="717"/>
    <s v="Sistema público de servicios sociales"/>
    <s v="4.1"/>
    <s v="MUY FAVORABLE"/>
    <s v="4.3"/>
    <s v="EXCELENTE"/>
    <n v="44"/>
    <n v="10"/>
    <s v="22.7"/>
  </r>
  <r>
    <s v="2018-19"/>
    <n v="2"/>
    <x v="2"/>
    <s v="GRADO EN TRABAJO SOCIAL"/>
    <s v="DERECHO"/>
    <s v="80154902V"/>
    <n v="1104"/>
    <s v="CARBONERO MUÑOZ, DOMINGO"/>
    <n v="718"/>
    <s v="Trabajo social por ámbitos y sectores de intervención"/>
    <s v="4.6"/>
    <s v="EXCELENTE"/>
    <s v="4.6"/>
    <s v="EXCELENTE"/>
    <n v="33"/>
    <n v="5"/>
    <s v="15.2"/>
  </r>
  <r>
    <s v="2018-19"/>
    <n v="2"/>
    <x v="2"/>
    <s v="GRADO EN TRABAJO SOCIAL"/>
    <s v="DERECHO"/>
    <s v="16628645J"/>
    <n v="1263"/>
    <s v="MONTENEGRO LEZA, SOFÍA"/>
    <n v="718"/>
    <s v="Trabajo social por ámbitos y sectores de intervención"/>
    <s v="4.7"/>
    <s v="EXCELENTE"/>
    <s v="4.8"/>
    <s v="EXCELENTE"/>
    <n v="33"/>
    <n v="5"/>
    <s v="15.2"/>
  </r>
  <r>
    <s v="2018-19"/>
    <n v="2"/>
    <x v="2"/>
    <s v="GRADO EN TRABAJO SOCIAL"/>
    <s v="MATEMÁTICAS Y COMPUTACIÓN"/>
    <s v="17199289G"/>
    <n v="326"/>
    <s v="FILLAT BALLESTEROS, JUAN CARLOS"/>
    <n v="881"/>
    <s v="Métodos de análisis de datos"/>
    <s v="3.6"/>
    <s v="MUY FAVORABLE"/>
    <s v="3.6"/>
    <s v="MUY FAVORABLE"/>
    <n v="91"/>
    <n v="5"/>
    <s v="5.5"/>
  </r>
  <r>
    <s v="2018-19"/>
    <n v="2"/>
    <x v="3"/>
    <s v="GRADO EN RELACIONES LABORALES Y RRHH"/>
    <s v="CIENCIAS DE LA EDUCACIÓN"/>
    <s v="16515910R"/>
    <n v="160"/>
    <s v="LÁZARO RUIZ, VICENTE"/>
    <n v="269"/>
    <s v="Planificación, selección y evaluación de recursos humanos"/>
    <s v="3.3"/>
    <s v="FAVORABLE"/>
    <n v="3"/>
    <s v="FAVORABLE"/>
    <n v="13"/>
    <n v="4"/>
    <s v="30.8"/>
  </r>
  <r>
    <s v="2018-19"/>
    <n v="2"/>
    <x v="3"/>
    <s v="GRADO EN RELACIONES LABORALES Y RRHH"/>
    <s v="ECONOMÍA Y EMPRESA"/>
    <s v="16521624B"/>
    <n v="560"/>
    <s v="ANGUIANO BAÑOS, ALBERTO"/>
    <n v="269"/>
    <s v="Planificación, selección y evaluación de recursos humanos"/>
    <s v="4.6"/>
    <s v="EXCELENTE"/>
    <s v="4.5"/>
    <s v="EXCELENTE"/>
    <n v="13"/>
    <n v="4"/>
    <s v="30.8"/>
  </r>
  <r>
    <s v="2018-19"/>
    <n v="2"/>
    <x v="3"/>
    <s v="GRADO EN RELACIONES LABORALES Y RRHH"/>
    <s v="CIENCIAS HUMANAS"/>
    <s v="16545002K"/>
    <n v="726"/>
    <s v="SABATER FERNÁNDEZ, Mª CARMEN"/>
    <n v="270"/>
    <s v="Sociología del trabajo"/>
    <s v="4.9"/>
    <s v="EXCELENTE"/>
    <n v="5"/>
    <s v="EXCELENTE"/>
    <n v="14"/>
    <n v="5"/>
    <s v="35.7"/>
  </r>
  <r>
    <s v="2018-19"/>
    <n v="2"/>
    <x v="3"/>
    <s v="GRADO EN RELACIONES LABORALES Y RRHH"/>
    <s v="ECONOMÍA Y EMPRESA"/>
    <s v="16581606D"/>
    <n v="602"/>
    <s v="SALAZAR TERREROS, IDANA"/>
    <n v="480"/>
    <s v="Diseño organizativo"/>
    <s v="4.7"/>
    <s v="EXCELENTE"/>
    <s v="4.8"/>
    <s v="EXCELENTE"/>
    <n v="18"/>
    <n v="5"/>
    <s v="27.8"/>
  </r>
  <r>
    <s v="2018-19"/>
    <n v="2"/>
    <x v="3"/>
    <s v="GRADO EN RELACIONES LABORALES Y RRHH"/>
    <s v="ECONOMÍA Y EMPRESA"/>
    <s v="16619340T"/>
    <n v="1338"/>
    <s v="PÉREZ-ARADROS MURO, BEATRIZ"/>
    <n v="480"/>
    <s v="Diseño organizativo"/>
    <s v="4.7"/>
    <s v="EXCELENTE"/>
    <s v="4.8"/>
    <s v="EXCELENTE"/>
    <n v="18"/>
    <n v="8"/>
    <s v="44.4"/>
  </r>
  <r>
    <s v="2018-19"/>
    <n v="2"/>
    <x v="3"/>
    <s v="GRADO EN RELACIONES LABORALES Y RRHH"/>
    <s v="CIENCIAS DE LA EDUCACIÓN"/>
    <s v="16515910R"/>
    <n v="160"/>
    <s v="LÁZARO RUIZ, VICENTE"/>
    <n v="659"/>
    <s v="Auditoría sociol-laboral"/>
    <n v="3"/>
    <s v="FAVORABLE"/>
    <s v="2.5"/>
    <s v="DESFAVORABLE"/>
    <n v="17"/>
    <n v="6"/>
    <s v="35.3"/>
  </r>
  <r>
    <s v="2018-19"/>
    <n v="2"/>
    <x v="3"/>
    <s v="GRADO EN RELACIONES LABORALES Y RRHH"/>
    <s v="DERECHO"/>
    <s v="72781400Q"/>
    <n v="870"/>
    <s v="MORCILLO GARCÍA, JUAN CARLOS"/>
    <n v="660"/>
    <s v="Derecho colectivo del trabajo"/>
    <s v="4.6"/>
    <s v="EXCELENTE"/>
    <n v="5"/>
    <s v="EXCELENTE"/>
    <n v="13"/>
    <n v="5"/>
    <s v="38.5"/>
  </r>
  <r>
    <s v="2018-19"/>
    <n v="2"/>
    <x v="3"/>
    <s v="GRADO EN RELACIONES LABORALES Y RRHH"/>
    <s v="DERECHO"/>
    <s v="16542669B"/>
    <n v="509"/>
    <s v="ARRUGA SEGURA, MARÍA CONCEPCIÓN"/>
    <n v="663"/>
    <s v="Marco normativo de la seguridad social"/>
    <s v="4.1"/>
    <s v="MUY FAVORABLE"/>
    <n v="4"/>
    <s v="MUY FAVORABLE"/>
    <n v="13"/>
    <n v="7"/>
    <s v="53.8"/>
  </r>
  <r>
    <s v="2018-19"/>
    <n v="2"/>
    <x v="3"/>
    <s v="GRADO EN RELACIONES LABORALES Y RRHH"/>
    <s v="DERECHO"/>
    <s v="72781400Q"/>
    <n v="870"/>
    <s v="MORCILLO GARCÍA, JUAN CARLOS"/>
    <n v="663"/>
    <s v="Marco normativo de la seguridad social"/>
    <s v="4.7"/>
    <s v="EXCELENTE"/>
    <n v="5"/>
    <s v="EXCELENTE"/>
    <n v="13"/>
    <n v="4"/>
    <s v="30.8"/>
  </r>
  <r>
    <s v="2018-19"/>
    <n v="2"/>
    <x v="3"/>
    <s v="GRADO EN RELACIONES LABORALES Y RRHH"/>
    <s v="CIENCIAS HUMANAS"/>
    <s v="16501828H"/>
    <n v="129"/>
    <s v="GIRÓ MIRANDA, JOAQUÍN"/>
    <n v="664"/>
    <s v="Sistema de relaciones laborales y población"/>
    <s v="3.8"/>
    <s v="MUY FAVORABLE"/>
    <s v="3.8"/>
    <s v="MUY FAVORABLE"/>
    <n v="16"/>
    <n v="4"/>
    <n v="25"/>
  </r>
  <r>
    <s v="2018-19"/>
    <n v="2"/>
    <x v="3"/>
    <s v="GRADO EN RELACIONES LABORALES Y RRHH"/>
    <s v="ECONOMÍA Y EMPRESA"/>
    <s v="16015792H"/>
    <n v="799"/>
    <s v="GIL LÓPEZ, ALFONSO JESÚS"/>
    <n v="669"/>
    <s v="Gestión de la formación y el desarrollo"/>
    <s v="4.4"/>
    <s v="EXCELENTE"/>
    <s v="4.7"/>
    <s v="EXCELENTE"/>
    <n v="16"/>
    <n v="3"/>
    <s v="18.8"/>
  </r>
  <r>
    <s v="2018-19"/>
    <n v="2"/>
    <x v="3"/>
    <s v="GRADO EN RELACIONES LABORALES Y RRHH"/>
    <s v="DERECHO"/>
    <s v="16562995M"/>
    <n v="557"/>
    <s v="SOMALO SAN JUAN, MARÍA"/>
    <n v="673"/>
    <s v="Solución extrajudicial de conflictos laborales"/>
    <s v="4.6"/>
    <s v="EXCELENTE"/>
    <s v="4.7"/>
    <s v="EXCELENTE"/>
    <n v="12"/>
    <n v="3"/>
    <n v="25"/>
  </r>
  <r>
    <s v="2018-19"/>
    <n v="2"/>
    <x v="3"/>
    <s v="GRADO EN RELACIONES LABORALES Y RRHH"/>
    <s v="CIENCIAS DE LA EDUCACIÓN"/>
    <s v="16035217P"/>
    <n v="470"/>
    <s v="MANZANO GARCÍA, GUADALUPE"/>
    <n v="682"/>
    <s v="Comportamiento organizativo"/>
    <s v="4.2"/>
    <s v="EXCELENTE"/>
    <s v="4.1"/>
    <s v="MUY FAVORABLE"/>
    <n v="27"/>
    <n v="10"/>
    <n v="37"/>
  </r>
  <r>
    <s v="2018-19"/>
    <n v="2"/>
    <x v="3"/>
    <s v="GRADO EN RELACIONES LABORALES Y RRHH"/>
    <s v="ECONOMÍA Y EMPRESA"/>
    <s v="07974905T"/>
    <n v="1022"/>
    <s v="QUEIRUGA DIOS, DOLORES ALICIA"/>
    <n v="682"/>
    <s v="Comportamiento organizativo"/>
    <s v="4.1"/>
    <s v="MUY FAVORABLE"/>
    <s v="4.3"/>
    <s v="EXCELENTE"/>
    <n v="27"/>
    <n v="9"/>
    <s v="33.3"/>
  </r>
  <r>
    <s v="2018-19"/>
    <n v="2"/>
    <x v="3"/>
    <s v="GRADO EN RELACIONES LABORALES Y RRHH"/>
    <s v="DERECHO"/>
    <s v="15839379S"/>
    <n v="73"/>
    <s v="COBO SÁENZ, MARÍA TERESA"/>
    <n v="683"/>
    <s v="Derecho privado de la empresa"/>
    <n v="3"/>
    <s v="FAVORABLE"/>
    <s v="2.8"/>
    <s v="FAVORABLE"/>
    <n v="29"/>
    <n v="11"/>
    <s v="37.9"/>
  </r>
  <r>
    <s v="2018-19"/>
    <n v="2"/>
    <x v="3"/>
    <s v="GRADO EN RELACIONES LABORALES Y RRHH"/>
    <s v="DERECHO"/>
    <s v="16566533R"/>
    <n v="887"/>
    <s v="EZQUERRO SOLAS, JORGE JULIO"/>
    <n v="683"/>
    <s v="Derecho privado de la empresa"/>
    <n v="4"/>
    <s v="MUY FAVORABLE"/>
    <s v="4.2"/>
    <s v="EXCELENTE"/>
    <n v="29"/>
    <n v="9"/>
    <n v="31"/>
  </r>
  <r>
    <s v="2018-19"/>
    <n v="2"/>
    <x v="3"/>
    <s v="GRADO EN RELACIONES LABORALES Y RRHH"/>
    <s v="ECONOMÍA Y EMPRESA"/>
    <s v="16543682N"/>
    <n v="232"/>
    <s v="NAVARRO PÉREZ, Mª CRUZ"/>
    <n v="684"/>
    <s v="Entorno económico internacional"/>
    <s v="4.6"/>
    <s v="EXCELENTE"/>
    <s v="4.8"/>
    <s v="EXCELENTE"/>
    <n v="31"/>
    <n v="18"/>
    <s v="58.1"/>
  </r>
  <r>
    <s v="2018-19"/>
    <n v="2"/>
    <x v="3"/>
    <s v="GRADO EN RELACIONES LABORALES Y RRHH"/>
    <s v="ECONOMÍA Y EMPRESA"/>
    <s v="16562098M"/>
    <n v="477"/>
    <s v="PINILLOS GARCÍA, Mª CARMEN"/>
    <n v="684"/>
    <s v="Entorno económico internacional"/>
    <s v="4.3"/>
    <s v="EXCELENTE"/>
    <s v="4.4"/>
    <s v="EXCELENTE"/>
    <n v="14"/>
    <n v="9"/>
    <s v="64.3"/>
  </r>
  <r>
    <s v="2018-19"/>
    <n v="2"/>
    <x v="3"/>
    <s v="GRADO EN RELACIONES LABORALES Y RRHH"/>
    <s v="ECONOMÍA Y EMPRESA"/>
    <s v="16597697T"/>
    <n v="1344"/>
    <s v="VILLAR ARETIO, RUBÉN"/>
    <n v="684"/>
    <s v="Entorno económico internacional"/>
    <s v="3.9"/>
    <s v="MUY FAVORABLE"/>
    <s v="3.8"/>
    <s v="MUY FAVORABLE"/>
    <n v="17"/>
    <n v="8"/>
    <s v="47.1"/>
  </r>
  <r>
    <s v="2018-19"/>
    <n v="2"/>
    <x v="3"/>
    <s v="GRADO EN RELACIONES LABORALES Y RRHH"/>
    <s v="ECONOMÍA Y EMPRESA"/>
    <s v="16517184X"/>
    <n v="164"/>
    <s v="JUÁREZ CASTELLÓ, CARMELO ARTURO"/>
    <n v="692"/>
    <s v="Dirección de Recursos Humanos"/>
    <s v="4.1"/>
    <s v="MUY FAVORABLE"/>
    <s v="3.8"/>
    <s v="MUY FAVORABLE"/>
    <n v="18"/>
    <n v="5"/>
    <s v="27.8"/>
  </r>
  <r>
    <s v="2018-19"/>
    <n v="2"/>
    <x v="3"/>
    <s v="GRADO EN RELACIONES LABORALES Y RRHH"/>
    <s v="ECONOMÍA Y EMPRESA"/>
    <s v="72780209K"/>
    <n v="645"/>
    <s v="JIMÉNEZ GALÁN, EDUARDO MIGUEL"/>
    <n v="692"/>
    <s v="Dirección de Recursos Humanos"/>
    <s v="4.9"/>
    <s v="EXCELENTE"/>
    <s v="4.8"/>
    <s v="EXCELENTE"/>
    <n v="18"/>
    <n v="5"/>
    <s v="27.8"/>
  </r>
  <r>
    <s v="2018-19"/>
    <n v="2"/>
    <x v="3"/>
    <s v="GRADO EN RELACIONES LABORALES Y RRHH"/>
    <s v="DERECHO"/>
    <s v="16525592T"/>
    <n v="531"/>
    <s v="RUBIO LERENA, MARÍA VICTORIA"/>
    <n v="707"/>
    <s v="Derecho de las relaciones laborales y seguridad social"/>
    <s v="4.9"/>
    <s v="EXCELENTE"/>
    <n v="5"/>
    <s v="EXCELENTE"/>
    <n v="14"/>
    <n v="6"/>
    <s v="42.9"/>
  </r>
  <r>
    <s v="2018-19"/>
    <n v="2"/>
    <x v="3"/>
    <s v="GRADO EN RELACIONES LABORALES Y RRHH"/>
    <s v="DERECHO"/>
    <s v="16542669B"/>
    <n v="509"/>
    <s v="ARRUGA SEGURA, MARÍA CONCEPCIÓN"/>
    <n v="719"/>
    <s v="Políticas sociolaborales"/>
    <n v="4"/>
    <s v="MUY FAVORABLE"/>
    <s v="4.1"/>
    <s v="MUY FAVORABLE"/>
    <n v="28"/>
    <n v="9"/>
    <s v="32.1"/>
  </r>
  <r>
    <s v="2018-19"/>
    <n v="2"/>
    <x v="3"/>
    <s v="GRADO EN RELACIONES LABORALES Y RRHH"/>
    <s v="DERECHO"/>
    <s v="16525592T"/>
    <n v="531"/>
    <s v="RUBIO LERENA, MARÍA VICTORIA"/>
    <n v="719"/>
    <s v="Políticas sociolaborales"/>
    <s v="4.2"/>
    <s v="EXCELENTE"/>
    <s v="4.1"/>
    <s v="MUY FAVORABLE"/>
    <n v="28"/>
    <n v="9"/>
    <s v="32.1"/>
  </r>
  <r>
    <s v="2018-19"/>
    <n v="2"/>
    <x v="3"/>
    <s v="GRADO EN RELACIONES LABORALES Y RRHH"/>
    <s v="MATEMÁTICAS Y COMPUTACIÓN"/>
    <s v="16619886V"/>
    <n v="1327"/>
    <s v="HIGUERAS HERNÁEZ, MANUEL"/>
    <n v="881"/>
    <s v="Métodos de análisis de datos"/>
    <s v="4.4"/>
    <s v="EXCELENTE"/>
    <s v="4.4"/>
    <s v="EXCELENTE"/>
    <n v="33"/>
    <n v="10"/>
    <s v="30.3"/>
  </r>
  <r>
    <s v="2018-19"/>
    <n v="2"/>
    <x v="4"/>
    <s v="GRADO EN EDUCACIÓN INFANTIL"/>
    <s v="CIENCIAS DE LA EDUCACIÓN"/>
    <s v="16532195W"/>
    <n v="193"/>
    <s v="PASCUAL SUFRATE, MARÍA TERESA"/>
    <n v="272"/>
    <s v="Trastornos del desarrollo y dificultades de aprendizaje"/>
    <s v="4.3"/>
    <s v="EXCELENTE"/>
    <s v="4.5"/>
    <s v="EXCELENTE"/>
    <n v="62"/>
    <n v="19"/>
    <s v="30.6"/>
  </r>
  <r>
    <s v="2018-19"/>
    <n v="2"/>
    <x v="4"/>
    <s v="GRADO EN EDUCACIÓN INFANTIL"/>
    <s v="CIENCIAS DE LA EDUCACIÓN"/>
    <s v="07017598E"/>
    <n v="976"/>
    <s v="ALONSO RUIZ, ROSA ANA"/>
    <n v="273"/>
    <s v="Educación inclusiva y respuesta a la diversidad de la educación infantil"/>
    <s v="4.5"/>
    <s v="EXCELENTE"/>
    <s v="4.7"/>
    <s v="EXCELENTE"/>
    <n v="64"/>
    <n v="25"/>
    <s v="39.1"/>
  </r>
  <r>
    <s v="2018-19"/>
    <n v="2"/>
    <x v="4"/>
    <s v="GRADO EN EDUCACIÓN INFANTIL"/>
    <s v="CIENCIAS DE LA EDUCACIÓN"/>
    <s v="72703170D"/>
    <n v="1014"/>
    <s v="CHOCARRO  DE LUIS, EDURNE"/>
    <n v="273"/>
    <s v="Educación inclusiva y respuesta a la diversidad de la educación infantil"/>
    <s v="4.1"/>
    <s v="MUY FAVORABLE"/>
    <s v="4.2"/>
    <s v="EXCELENTE"/>
    <n v="64"/>
    <n v="20"/>
    <s v="31.3"/>
  </r>
  <r>
    <s v="2018-19"/>
    <n v="2"/>
    <x v="4"/>
    <s v="GRADO EN EDUCACIÓN INFANTIL"/>
    <s v="AGRICULTURA Y ALIMENTACIÓN"/>
    <s v="16568302E"/>
    <n v="593"/>
    <s v="ROBREDO VALGAÑÓN, BEATRIZ"/>
    <n v="274"/>
    <s v="Didáctica de las ciencias experimentales"/>
    <s v="3.7"/>
    <s v="MUY FAVORABLE"/>
    <s v="3.7"/>
    <s v="MUY FAVORABLE"/>
    <n v="62"/>
    <n v="27"/>
    <s v="43.5"/>
  </r>
  <r>
    <s v="2018-19"/>
    <n v="2"/>
    <x v="4"/>
    <s v="GRADO EN EDUCACIÓN INFANTIL"/>
    <s v="CIENCIAS DE LA EDUCACIÓN"/>
    <s v="16268560Q"/>
    <n v="536"/>
    <s v="TEJADA SÁNCHEZ, Mª SORAYA"/>
    <n v="276"/>
    <s v="Expresión plástica y su didáctica en educación infantil"/>
    <s v="4.2"/>
    <s v="EXCELENTE"/>
    <s v="4.4"/>
    <s v="EXCELENTE"/>
    <n v="58"/>
    <n v="20"/>
    <s v="34.5"/>
  </r>
  <r>
    <s v="2018-19"/>
    <n v="2"/>
    <x v="4"/>
    <s v="GRADO EN EDUCACIÓN INFANTIL"/>
    <s v="CIENCIAS DE LA EDUCACIÓN"/>
    <s v="16574106F"/>
    <n v="1068"/>
    <s v="BOBADILLA RUIZ, M.ª CONCEPCIÓN"/>
    <n v="276"/>
    <s v="Expresión plástica y su didáctica en educación infantil"/>
    <s v="4.2"/>
    <s v="EXCELENTE"/>
    <s v="4.5"/>
    <s v="EXCELENTE"/>
    <n v="58"/>
    <n v="20"/>
    <s v="34.5"/>
  </r>
  <r>
    <s v="2018-19"/>
    <n v="2"/>
    <x v="4"/>
    <s v="GRADO EN EDUCACIÓN INFANTIL"/>
    <s v="CIENCIAS DE LA EDUCACIÓN"/>
    <s v="16582369J"/>
    <n v="733"/>
    <s v="TÉLLEZ ALARCIA, DIEGO"/>
    <n v="509"/>
    <s v="Didáctica de las Ciencias Sociales"/>
    <s v="4.6"/>
    <s v="EXCELENTE"/>
    <s v="4.8"/>
    <s v="EXCELENTE"/>
    <n v="62"/>
    <n v="45"/>
    <s v="72.6"/>
  </r>
  <r>
    <s v="2018-19"/>
    <n v="2"/>
    <x v="4"/>
    <s v="GRADO EN EDUCACIÓN INFANTIL"/>
    <s v="CIENCIAS DE LA EDUCACIÓN"/>
    <s v="16531888V"/>
    <n v="903"/>
    <s v="VIANA SÁENZ, LOURDES"/>
    <n v="721"/>
    <s v="Bienestar biopsicosocial de la infancia"/>
    <s v="2.9"/>
    <s v="FAVORABLE"/>
    <s v="2.8"/>
    <s v="FAVORABLE"/>
    <n v="46"/>
    <n v="4"/>
    <s v="8.7"/>
  </r>
  <r>
    <s v="2018-19"/>
    <n v="2"/>
    <x v="4"/>
    <s v="GRADO EN EDUCACIÓN INFANTIL"/>
    <s v="CIENCIAS DE LA EDUCACIÓN"/>
    <s v="16553678A"/>
    <n v="1289"/>
    <s v="ELÍAS RUIZ, VICENTE"/>
    <n v="721"/>
    <s v="Bienestar biopsicosocial de la infancia"/>
    <s v="4.4"/>
    <s v="EXCELENTE"/>
    <s v="4.6"/>
    <s v="EXCELENTE"/>
    <n v="46"/>
    <n v="7"/>
    <s v="15.2"/>
  </r>
  <r>
    <s v="2018-19"/>
    <n v="2"/>
    <x v="4"/>
    <s v="GRADO EN EDUCACIÓN INFANTIL"/>
    <s v="CIENCIAS DE LA EDUCACIÓN"/>
    <s v="72770953B"/>
    <n v="528"/>
    <s v="PÉREZ MERINO, CRUZ"/>
    <n v="722"/>
    <s v="La escuela de educación infantil"/>
    <s v="3.1"/>
    <s v="FAVORABLE"/>
    <s v="3.3"/>
    <s v="FAVORABLE"/>
    <n v="79"/>
    <n v="20"/>
    <s v="25.3"/>
  </r>
  <r>
    <s v="2018-19"/>
    <n v="2"/>
    <x v="4"/>
    <s v="GRADO EN EDUCACIÓN INFANTIL"/>
    <s v="CIENCIAS DE LA EDUCACIÓN"/>
    <s v="16601915D"/>
    <n v="875"/>
    <s v="ORTUÑO SIERRA, JAVIER"/>
    <n v="723"/>
    <s v="Psicología del desarrollo infantil (0-6 años)"/>
    <s v="4.3"/>
    <s v="EXCELENTE"/>
    <s v="4.4"/>
    <s v="EXCELENTE"/>
    <n v="96"/>
    <n v="25"/>
    <n v="26"/>
  </r>
  <r>
    <s v="2018-19"/>
    <n v="2"/>
    <x v="4"/>
    <s v="GRADO EN EDUCACIÓN INFANTIL"/>
    <s v="CIENCIAS DE LA EDUCACIÓN"/>
    <s v="16531888V"/>
    <n v="903"/>
    <s v="VIANA SÁENZ, LOURDES"/>
    <n v="723"/>
    <s v="Psicología del desarrollo infantil (0-6 años)"/>
    <n v="4"/>
    <s v="MUY FAVORABLE"/>
    <s v="3.9"/>
    <s v="MUY FAVORABLE"/>
    <n v="48"/>
    <n v="18"/>
    <s v="37.5"/>
  </r>
  <r>
    <s v="2018-19"/>
    <n v="2"/>
    <x v="4"/>
    <s v="GRADO EN EDUCACIÓN INFANTIL"/>
    <s v="CIENCIAS DE LA EDUCACIÓN"/>
    <s v="72781428K"/>
    <n v="406"/>
    <s v="NAVARIDAS NALDA, FERMÍN"/>
    <n v="724"/>
    <s v="Didáctica general en educación infantil"/>
    <s v="3.3"/>
    <s v="FAVORABLE"/>
    <s v="3.4"/>
    <s v="MUY FAVORABLE"/>
    <n v="47"/>
    <n v="9"/>
    <s v="19.1"/>
  </r>
  <r>
    <s v="2018-19"/>
    <n v="2"/>
    <x v="4"/>
    <s v="GRADO EN EDUCACIÓN INFANTIL"/>
    <s v="CIENCIAS DE LA EDUCACIÓN"/>
    <s v="16527500E"/>
    <n v="182"/>
    <s v="SOARES SANTOS, MARÍA YOLANDA"/>
    <n v="725"/>
    <s v="Psicología de la educación infantil (3-6 años)"/>
    <s v="3.8"/>
    <s v="MUY FAVORABLE"/>
    <s v="3.9"/>
    <s v="MUY FAVORABLE"/>
    <n v="77"/>
    <n v="38"/>
    <s v="49.4"/>
  </r>
  <r>
    <s v="2018-19"/>
    <n v="2"/>
    <x v="4"/>
    <s v="GRADO EN EDUCACIÓN INFANTIL"/>
    <s v="CIENCIAS DE LA EDUCACIÓN"/>
    <s v="16538859L"/>
    <n v="561"/>
    <s v="ARANA IDIAQUEZ, JAVIER SABINO"/>
    <n v="727"/>
    <s v="Observación sistemática en la escuela infantil"/>
    <n v="4"/>
    <s v="MUY FAVORABLE"/>
    <s v="4.2"/>
    <s v="EXCELENTE"/>
    <n v="77"/>
    <n v="27"/>
    <s v="35.1"/>
  </r>
  <r>
    <s v="2018-19"/>
    <n v="2"/>
    <x v="4"/>
    <s v="GRADO EN EDUCACIÓN INFANTIL"/>
    <s v="CIENCIAS DE LA EDUCACIÓN"/>
    <s v="16582446K"/>
    <n v="313"/>
    <s v="SÁENZ DE JUBERA OCÓN, Mª. MAGDALENA"/>
    <n v="728"/>
    <s v="Organización educativa de la escuela infantil"/>
    <s v="4.8"/>
    <s v="EXCELENTE"/>
    <s v="4.9"/>
    <s v="EXCELENTE"/>
    <n v="75"/>
    <n v="48"/>
    <n v="64"/>
  </r>
  <r>
    <s v="2018-19"/>
    <n v="2"/>
    <x v="4"/>
    <s v="GRADO EN EDUCACIÓN INFANTIL"/>
    <s v="CIENCIAS DE LA EDUCACIÓN"/>
    <s v="16611235Z"/>
    <n v="1253"/>
    <s v="FERNÁNDEZ PASTOR, SERGIO"/>
    <n v="728"/>
    <s v="Organización educativa de la escuela infantil"/>
    <s v="3.7"/>
    <s v="MUY FAVORABLE"/>
    <s v="3.8"/>
    <s v="MUY FAVORABLE"/>
    <n v="75"/>
    <n v="12"/>
    <n v="16"/>
  </r>
  <r>
    <s v="2018-19"/>
    <n v="2"/>
    <x v="4"/>
    <s v="GRADO EN EDUCACIÓN INFANTIL"/>
    <s v="CIENCIAS DE LA EDUCACIÓN"/>
    <s v="15849077F"/>
    <n v="992"/>
    <s v="SANTIAGO CAMPIÓN, RAÚL"/>
    <n v="729"/>
    <s v="Orientación familiar y escolar"/>
    <s v="4.3"/>
    <s v="EXCELENTE"/>
    <s v="4.3"/>
    <s v="EXCELENTE"/>
    <n v="42"/>
    <n v="17"/>
    <s v="40.5"/>
  </r>
  <r>
    <s v="2018-19"/>
    <n v="2"/>
    <x v="4"/>
    <s v="GRADO EN EDUCACIÓN INFANTIL"/>
    <s v="FILOLOGÍAS HISPÁNICA Y CLÁSICAS"/>
    <s v="33437205N"/>
    <n v="1224"/>
    <s v="ESCUDERO BAZTÁN, JUAN MANUEL"/>
    <n v="731"/>
    <s v="Literatura infantil en lengua castellana"/>
    <s v="3.5"/>
    <s v="MUY FAVORABLE"/>
    <s v="3.8"/>
    <s v="MUY FAVORABLE"/>
    <n v="79"/>
    <n v="41"/>
    <s v="51.9"/>
  </r>
  <r>
    <s v="2018-19"/>
    <n v="2"/>
    <x v="4"/>
    <s v="GRADO EN EDUCACIÓN INFANTIL"/>
    <s v="MATEMÁTICAS Y COMPUTACIÓN"/>
    <s v="16560638V"/>
    <n v="545"/>
    <s v="JIMÉNEZ GESTAL, CLARA"/>
    <n v="732"/>
    <s v="Matemáticas y didáctica de las matemáticas en educación infantil"/>
    <s v="3.5"/>
    <s v="MUY FAVORABLE"/>
    <s v="3.3"/>
    <s v="FAVORABLE"/>
    <n v="72"/>
    <n v="34"/>
    <s v="47.2"/>
  </r>
  <r>
    <s v="2018-19"/>
    <n v="2"/>
    <x v="4"/>
    <s v="GRADO EN EDUCACIÓN INFANTIL"/>
    <s v="CIENCIAS DE LA EDUCACIÓN"/>
    <s v="16514966T"/>
    <n v="157"/>
    <s v="PONCE DE LEÓN ELIZONDO, ANA MARÍA"/>
    <n v="733"/>
    <s v="Educación motriz en educación infantil"/>
    <s v="4.1"/>
    <s v="MUY FAVORABLE"/>
    <s v="4.3"/>
    <s v="EXCELENTE"/>
    <n v="71"/>
    <n v="26"/>
    <s v="36.6"/>
  </r>
  <r>
    <s v="2018-19"/>
    <n v="2"/>
    <x v="4"/>
    <s v="GRADO EN EDUCACIÓN INFANTIL"/>
    <s v="CIENCIAS DE LA EDUCACIÓN"/>
    <s v="16582228X"/>
    <n v="440"/>
    <s v="SANZ ARAZURI, EVA"/>
    <n v="733"/>
    <s v="Educación motriz en educación infantil"/>
    <s v="3.5"/>
    <s v="MUY FAVORABLE"/>
    <s v="3.4"/>
    <s v="MUY FAVORABLE"/>
    <n v="71"/>
    <n v="28"/>
    <s v="39.4"/>
  </r>
  <r>
    <s v="2018-19"/>
    <n v="2"/>
    <x v="4"/>
    <s v="GRADO EN EDUCACIÓN INFANTIL"/>
    <s v="FILOLOGÍAS MODERNAS"/>
    <s v="25142660A"/>
    <n v="1109"/>
    <s v="GARCÍA ALAMAN, MARTA"/>
    <n v="745"/>
    <s v="Idioma moderno II: Inglés"/>
    <s v="4.9"/>
    <s v="EXCELENTE"/>
    <n v="5"/>
    <s v="EXCELENTE"/>
    <n v="18"/>
    <n v="2"/>
    <s v="11.1"/>
  </r>
  <r>
    <s v="2018-19"/>
    <n v="2"/>
    <x v="4"/>
    <s v="GRADO EN EDUCACIÓN INFANTIL"/>
    <s v="FILOLOGÍAS MODERNAS"/>
    <s v="16605769E"/>
    <n v="1173"/>
    <s v="LACALLE PALACIOS, MIGUEL"/>
    <n v="745"/>
    <s v="Idioma moderno II: Inglés"/>
    <s v="2.9"/>
    <s v="FAVORABLE"/>
    <s v="2.2"/>
    <s v="DESFAVORABLE"/>
    <n v="60"/>
    <n v="9"/>
    <n v="15"/>
  </r>
  <r>
    <s v="2018-19"/>
    <n v="2"/>
    <x v="4"/>
    <s v="GRADO EN EDUCACIÓN INFANTIL"/>
    <s v="FILOLOGÍAS MODERNAS"/>
    <s v="16593055G"/>
    <n v="1221"/>
    <s v="NOVO URRACA, CARMEN"/>
    <n v="745"/>
    <s v="Idioma moderno II: Inglés"/>
    <s v="4.6"/>
    <s v="EXCELENTE"/>
    <s v="4.6"/>
    <s v="EXCELENTE"/>
    <n v="54"/>
    <n v="11"/>
    <s v="20.4"/>
  </r>
  <r>
    <s v="2018-19"/>
    <n v="2"/>
    <x v="4"/>
    <s v="GRADO EN EDUCACIÓN INFANTIL"/>
    <s v="FILOLOGÍAS MODERNAS"/>
    <s v="78758459L"/>
    <n v="1240"/>
    <s v="GARCÍA FERNÁNDEZ, LAURA"/>
    <n v="745"/>
    <s v="Idioma moderno II: Inglés"/>
    <s v="4.5"/>
    <s v="EXCELENTE"/>
    <s v="4.7"/>
    <s v="EXCELENTE"/>
    <n v="34"/>
    <n v="6"/>
    <s v="17.6"/>
  </r>
  <r>
    <s v="2018-19"/>
    <n v="2"/>
    <x v="4"/>
    <s v="GRADO EN EDUCACIÓN INFANTIL"/>
    <s v="FILOLOGÍAS MODERNAS"/>
    <s v="72792366B"/>
    <n v="1329"/>
    <s v="JIMÉNEZ MARTÍNEZ LOSA, NOELIA"/>
    <n v="745"/>
    <s v="Idioma moderno II: Inglés"/>
    <s v="4.1"/>
    <s v="MUY FAVORABLE"/>
    <s v="4.3"/>
    <s v="EXCELENTE"/>
    <n v="34"/>
    <n v="3"/>
    <s v="8.8"/>
  </r>
  <r>
    <s v="2018-19"/>
    <n v="2"/>
    <x v="4"/>
    <s v="GRADO EN EDUCACIÓN INFANTIL"/>
    <s v="FILOLOGÍAS MODERNAS"/>
    <s v="16570961J"/>
    <n v="492"/>
    <s v="CABELLO ANDRÉS, NURIA"/>
    <n v="746"/>
    <s v="Idioma moderno II: Francés"/>
    <s v="4.7"/>
    <s v="EXCELENTE"/>
    <n v="5"/>
    <s v="EXCELENTE"/>
    <n v="4"/>
    <n v="2"/>
    <n v="50"/>
  </r>
  <r>
    <s v="2018-19"/>
    <n v="2"/>
    <x v="4"/>
    <s v="GRADO EN EDUCACIÓN INFANTIL"/>
    <s v="CIENCIAS DE LA EDUCACIÓN"/>
    <s v="07017598E"/>
    <n v="976"/>
    <s v="ALONSO RUIZ, ROSA ANA"/>
    <n v="849"/>
    <s v="Prácticas escolares"/>
    <s v="4.6"/>
    <s v="EXCELENTE"/>
    <s v="4.8"/>
    <s v="EXCELENTE"/>
    <n v="44"/>
    <n v="19"/>
    <s v="43.2"/>
  </r>
  <r>
    <s v="2018-19"/>
    <n v="2"/>
    <x v="4"/>
    <s v="GRADO EN EDUCACIÓN INFANTIL"/>
    <s v="CIENCIAS DE LA EDUCACIÓN"/>
    <s v="16524856T"/>
    <n v="1087"/>
    <s v="OSÉS CORRAL, JOSÉ FÉLIX"/>
    <n v="853"/>
    <s v="Pedagogía y didáctica de la religión en la escuela"/>
    <s v="4.6"/>
    <s v="EXCELENTE"/>
    <s v="4.6"/>
    <s v="EXCELENTE"/>
    <n v="27"/>
    <n v="5"/>
    <s v="18.5"/>
  </r>
  <r>
    <s v="2018-19"/>
    <n v="2"/>
    <x v="4"/>
    <s v="GRADO EN EDUCACIÓN INFANTIL"/>
    <s v="CIENCIAS DE LA EDUCACIÓN"/>
    <s v="16576808H"/>
    <n v="1246"/>
    <s v="SÁENZ COMUNIÓN, NOELIA"/>
    <n v="872"/>
    <s v="El mensaje cristiano"/>
    <s v="3.7"/>
    <s v="MUY FAVORABLE"/>
    <s v="3.5"/>
    <s v="MUY FAVORABLE"/>
    <n v="28"/>
    <n v="4"/>
    <s v="14.3"/>
  </r>
  <r>
    <s v="2018-19"/>
    <n v="2"/>
    <x v="5"/>
    <s v="GRADO EN EDUCACIÓN PRIMARIA"/>
    <s v="CIENCIAS DE LA EDUCACIÓN"/>
    <s v="12745547M"/>
    <n v="44"/>
    <s v="CAMACHO SÁNCHEZ, MARÍA DEL PILAR"/>
    <n v="298"/>
    <s v="Educación musical y su didáctica"/>
    <s v="3.8"/>
    <s v="MUY FAVORABLE"/>
    <s v="3.8"/>
    <s v="MUY FAVORABLE"/>
    <n v="138"/>
    <n v="77"/>
    <n v="55.8"/>
  </r>
  <r>
    <s v="2018-19"/>
    <n v="2"/>
    <x v="5"/>
    <s v="GRADO EN EDUCACIÓN PRIMARIA"/>
    <s v="CIENCIAS DE LA EDUCACIÓN"/>
    <s v="30651788X"/>
    <n v="1067"/>
    <s v="ALDAYTURRIAGA MIERA, CARLOTA"/>
    <n v="298"/>
    <s v="Educación musical y su didáctica"/>
    <s v="2.9"/>
    <s v="FAVORABLE"/>
    <s v="2.7"/>
    <s v="FAVORABLE"/>
    <n v="139"/>
    <n v="68"/>
    <s v="48.9"/>
  </r>
  <r>
    <s v="2018-19"/>
    <n v="2"/>
    <x v="5"/>
    <s v="GRADO EN EDUCACIÓN PRIMARIA"/>
    <s v="CIENCIAS DE LA EDUCACIÓN"/>
    <s v="16582369J"/>
    <n v="733"/>
    <s v="TÉLLEZ ALARCIA, DIEGO"/>
    <n v="299"/>
    <s v="Didáctica de las ciencias sociales: geografía"/>
    <s v="4.7"/>
    <s v="EXCELENTE"/>
    <s v="4.8"/>
    <s v="EXCELENTE"/>
    <n v="56"/>
    <n v="36"/>
    <s v="64.3"/>
  </r>
  <r>
    <s v="2018-19"/>
    <n v="2"/>
    <x v="5"/>
    <s v="GRADO EN EDUCACIÓN PRIMARIA"/>
    <s v="CIENCIAS HUMANAS"/>
    <s v="16606836P"/>
    <n v="1009"/>
    <s v="LLORENTE ADÁN, JOSÉ ÁNGEL"/>
    <n v="299"/>
    <s v="Didáctica de las ciencias sociales: geografía"/>
    <s v="4.6"/>
    <s v="EXCELENTE"/>
    <s v="4.6"/>
    <s v="EXCELENTE"/>
    <n v="56"/>
    <n v="25"/>
    <s v="44.6"/>
  </r>
  <r>
    <s v="2018-19"/>
    <n v="2"/>
    <x v="5"/>
    <s v="GRADO EN EDUCACIÓN PRIMARIA"/>
    <s v="CIENCIAS DE LA EDUCACIÓN"/>
    <s v="16591402F"/>
    <n v="1275"/>
    <s v="FERNÁNDEZ DÍEZ, ALBERTO ANTONIO"/>
    <n v="299"/>
    <s v="Didáctica de las ciencias sociales: geografía"/>
    <s v="2.1"/>
    <s v="DESFAVORABLE"/>
    <s v="1.9"/>
    <s v="DESFAVORABLE"/>
    <n v="56"/>
    <n v="14"/>
    <n v="25"/>
  </r>
  <r>
    <s v="2018-19"/>
    <n v="2"/>
    <x v="5"/>
    <s v="GRADO EN EDUCACIÓN PRIMARIA"/>
    <s v="QUÍMICA"/>
    <s v="16544605S"/>
    <n v="235"/>
    <s v="CABREDO PINILLOS, SUSANA"/>
    <n v="301"/>
    <s v="Didáctica de las ciencias experimentales: física y química"/>
    <s v="3.5"/>
    <s v="MUY FAVORABLE"/>
    <s v="3.4"/>
    <s v="MUY FAVORABLE"/>
    <n v="61"/>
    <n v="5"/>
    <s v="8.2"/>
  </r>
  <r>
    <s v="2018-19"/>
    <n v="2"/>
    <x v="5"/>
    <s v="GRADO EN EDUCACIÓN PRIMARIA"/>
    <s v="QUÍMICA"/>
    <s v="16557636M"/>
    <n v="273"/>
    <s v="BUSTO SANCIRIAN, JESÚS HÉCTOR"/>
    <n v="301"/>
    <s v="Didáctica de las ciencias experimentales: física y química"/>
    <s v="4.3"/>
    <s v="EXCELENTE"/>
    <s v="4.5"/>
    <s v="EXCELENTE"/>
    <n v="119"/>
    <n v="13"/>
    <s v="10.9"/>
  </r>
  <r>
    <s v="2018-19"/>
    <n v="2"/>
    <x v="5"/>
    <s v="GRADO EN EDUCACIÓN PRIMARIA"/>
    <s v="QUÍMICA"/>
    <s v="16570824Z"/>
    <n v="702"/>
    <s v="ESTEBAN DÍEZ, ISABEL"/>
    <n v="301"/>
    <s v="Didáctica de las ciencias experimentales: física y química"/>
    <s v="4.7"/>
    <s v="EXCELENTE"/>
    <s v="4.9"/>
    <s v="EXCELENTE"/>
    <n v="58"/>
    <n v="8"/>
    <s v="13.8"/>
  </r>
  <r>
    <s v="2018-19"/>
    <n v="2"/>
    <x v="5"/>
    <s v="GRADO EN EDUCACIÓN PRIMARIA"/>
    <s v="AGRICULTURA Y ALIMENTACIÓN"/>
    <s v="72791237D"/>
    <n v="1230"/>
    <s v="LADRERA FERNÁNDEZ, RUBÉN"/>
    <n v="301"/>
    <s v="Didáctica de las ciencias experimentales: física y química"/>
    <s v="4.2"/>
    <s v="EXCELENTE"/>
    <s v="4.3"/>
    <s v="EXCELENTE"/>
    <n v="119"/>
    <n v="41"/>
    <s v="34.5"/>
  </r>
  <r>
    <s v="2018-19"/>
    <n v="2"/>
    <x v="5"/>
    <s v="GRADO EN EDUCACIÓN PRIMARIA"/>
    <s v="QUÍMICA"/>
    <s v="16623516J"/>
    <n v="1243"/>
    <s v="BAÑARES PALACIOS, PAULA"/>
    <n v="301"/>
    <s v="Didáctica de las ciencias experimentales: física y química"/>
    <s v="2.9"/>
    <s v="FAVORABLE"/>
    <s v="2.4"/>
    <s v="DESFAVORABLE"/>
    <n v="119"/>
    <n v="17"/>
    <s v="14.3"/>
  </r>
  <r>
    <s v="2018-19"/>
    <n v="2"/>
    <x v="5"/>
    <s v="GRADO EN EDUCACIÓN PRIMARIA"/>
    <s v="CIENCIAS DE LA EDUCACIÓN"/>
    <s v="16509812K"/>
    <n v="147"/>
    <s v="LOZA OLAVE, EDMUNDO"/>
    <n v="303"/>
    <s v="Actividad física y salud"/>
    <s v="2.8"/>
    <s v="FAVORABLE"/>
    <s v="2.6"/>
    <s v="FAVORABLE"/>
    <n v="48"/>
    <n v="17"/>
    <s v="35.4"/>
  </r>
  <r>
    <s v="2018-19"/>
    <n v="2"/>
    <x v="5"/>
    <s v="GRADO EN EDUCACIÓN PRIMARIA"/>
    <s v="CIENCIAS DE LA EDUCACIÓN"/>
    <s v="16509812K"/>
    <n v="147"/>
    <s v="LOZA OLAVE, EDMUNDO"/>
    <n v="306"/>
    <s v="Juego y actividad deportiva"/>
    <s v="2.9"/>
    <s v="FAVORABLE"/>
    <s v="2.5"/>
    <s v="DESFAVORABLE"/>
    <n v="48"/>
    <n v="10"/>
    <s v="20.8"/>
  </r>
  <r>
    <s v="2018-19"/>
    <n v="2"/>
    <x v="5"/>
    <s v="GRADO EN EDUCACIÓN PRIMARIA"/>
    <s v="CIENCIAS DE LA EDUCACIÓN"/>
    <s v="25147795D"/>
    <n v="360"/>
    <s v="GARGALLO IBORT, MARÍA ESTHER"/>
    <n v="307"/>
    <s v="Actividades físicas de tiempo libre"/>
    <s v="4.6"/>
    <s v="EXCELENTE"/>
    <s v="4.9"/>
    <s v="EXCELENTE"/>
    <n v="64"/>
    <n v="28"/>
    <s v="43.8"/>
  </r>
  <r>
    <s v="2018-19"/>
    <n v="2"/>
    <x v="5"/>
    <s v="GRADO EN EDUCACIÓN PRIMARIA"/>
    <s v="CIENCIAS DE LA EDUCACIÓN"/>
    <s v="40310935P"/>
    <n v="382"/>
    <s v="DALMAU TORRES, JOSEP MARÍA"/>
    <n v="307"/>
    <s v="Actividades físicas de tiempo libre"/>
    <s v="4.3"/>
    <s v="EXCELENTE"/>
    <s v="4.4"/>
    <s v="EXCELENTE"/>
    <n v="64"/>
    <n v="30"/>
    <s v="46.9"/>
  </r>
  <r>
    <s v="2018-19"/>
    <n v="2"/>
    <x v="5"/>
    <s v="GRADO EN EDUCACIÓN PRIMARIA"/>
    <s v="FILOLOGÍAS MODERNAS"/>
    <s v="16546617A"/>
    <n v="240"/>
    <s v="BARRERAS GÓMEZ, MARÍA ASUNCIÓN"/>
    <n v="308"/>
    <s v="Didáctica de las lenguas extranjeras"/>
    <s v="3.1"/>
    <s v="FAVORABLE"/>
    <n v="3"/>
    <s v="FAVORABLE"/>
    <n v="30"/>
    <n v="7"/>
    <s v="23.3"/>
  </r>
  <r>
    <s v="2018-19"/>
    <n v="2"/>
    <x v="5"/>
    <s v="GRADO EN EDUCACIÓN PRIMARIA"/>
    <s v="CIENCIAS DE LA EDUCACIÓN"/>
    <s v="25147795D"/>
    <n v="360"/>
    <s v="GARGALLO IBORT, MARÍA ESTHER"/>
    <n v="309"/>
    <s v="Intervención motriz en las dificultades del aprendizaje"/>
    <s v="4.5"/>
    <s v="EXCELENTE"/>
    <s v="4.7"/>
    <s v="EXCELENTE"/>
    <n v="31"/>
    <n v="21"/>
    <s v="67.7"/>
  </r>
  <r>
    <s v="2018-19"/>
    <n v="2"/>
    <x v="5"/>
    <s v="GRADO EN EDUCACIÓN PRIMARIA"/>
    <s v="CIENCIAS DE LA EDUCACIÓN"/>
    <s v="39847439P"/>
    <n v="380"/>
    <s v="SASTRE I RIBA, SYLVIA"/>
    <n v="311"/>
    <s v="Psicología de las altas capacidades"/>
    <s v="4.1"/>
    <s v="MUY FAVORABLE"/>
    <s v="3.8"/>
    <s v="MUY FAVORABLE"/>
    <n v="31"/>
    <n v="5"/>
    <s v="16.1"/>
  </r>
  <r>
    <s v="2018-19"/>
    <n v="2"/>
    <x v="5"/>
    <s v="GRADO EN EDUCACIÓN PRIMARIA"/>
    <s v="CIENCIAS DE LA EDUCACIÓN"/>
    <s v="16531888V"/>
    <n v="903"/>
    <s v="VIANA SÁENZ, LOURDES"/>
    <n v="311"/>
    <s v="Psicología de las altas capacidades"/>
    <s v="3.7"/>
    <s v="MUY FAVORABLE"/>
    <s v="3.8"/>
    <s v="MUY FAVORABLE"/>
    <n v="31"/>
    <n v="24"/>
    <s v="77.4"/>
  </r>
  <r>
    <s v="2018-19"/>
    <n v="2"/>
    <x v="5"/>
    <s v="GRADO EN EDUCACIÓN PRIMARIA"/>
    <s v="CIENCIAS HUMANAS"/>
    <s v="44156166F"/>
    <n v="1310"/>
    <s v="UZCANGA LACABE, CATALINA ANA"/>
    <n v="312"/>
    <s v="La acción socioeducativa en contextos multiculturales"/>
    <s v="2.7"/>
    <s v="FAVORABLE"/>
    <s v="2.7"/>
    <s v="FAVORABLE"/>
    <n v="33"/>
    <n v="11"/>
    <s v="33.3"/>
  </r>
  <r>
    <s v="2018-19"/>
    <n v="2"/>
    <x v="5"/>
    <s v="GRADO EN EDUCACIÓN PRIMARIA"/>
    <s v="MATEMÁTICAS Y COMPUTACIÓN"/>
    <s v="43187774F"/>
    <n v="1285"/>
    <s v="ROTGER GARCÍA, LUCÍA"/>
    <n v="313"/>
    <s v="Innovación docente e iniciación a la investigación en la enseñanza de las matemá"/>
    <n v="4"/>
    <s v="MUY FAVORABLE"/>
    <n v="4"/>
    <s v="MUY FAVORABLE"/>
    <n v="13"/>
    <n v="2"/>
    <s v="15.4"/>
  </r>
  <r>
    <s v="2018-19"/>
    <n v="2"/>
    <x v="5"/>
    <s v="GRADO EN EDUCACIÓN PRIMARIA"/>
    <s v="CIENCIAS DE LA EDUCACIÓN"/>
    <s v="16268560Q"/>
    <n v="536"/>
    <s v="TEJADA SÁNCHEZ, Mª SORAYA"/>
    <n v="315"/>
    <s v="Taller de expresión plástica para educación primaria"/>
    <s v="4.8"/>
    <s v="EXCELENTE"/>
    <n v="5"/>
    <s v="EXCELENTE"/>
    <n v="15"/>
    <n v="6"/>
    <n v="40"/>
  </r>
  <r>
    <s v="2018-19"/>
    <n v="2"/>
    <x v="5"/>
    <s v="GRADO EN EDUCACIÓN PRIMARIA"/>
    <s v="CIENCIAS DE LA EDUCACIÓN"/>
    <s v="16582369J"/>
    <n v="733"/>
    <s v="TÉLLEZ ALARCIA, DIEGO"/>
    <n v="316"/>
    <s v="Innovación educativa en didáctica de las ciencias sociales y experimentales"/>
    <s v="4.9"/>
    <s v="EXCELENTE"/>
    <n v="5"/>
    <s v="EXCELENTE"/>
    <n v="16"/>
    <n v="13"/>
    <s v="81.3"/>
  </r>
  <r>
    <s v="2018-19"/>
    <n v="2"/>
    <x v="5"/>
    <s v="GRADO EN EDUCACIÓN PRIMARIA"/>
    <s v="FILOLOGÍAS MODERNAS"/>
    <s v="16557120H"/>
    <n v="269"/>
    <s v="ASENSIO ARÓSTEGUI, MARÍA DEL MAR"/>
    <n v="475"/>
    <s v="Idioma moderno VI: inglés"/>
    <s v="4.7"/>
    <s v="EXCELENTE"/>
    <s v="4.9"/>
    <s v="EXCELENTE"/>
    <n v="32"/>
    <n v="15"/>
    <s v="46.9"/>
  </r>
  <r>
    <s v="2018-19"/>
    <n v="2"/>
    <x v="5"/>
    <s v="GRADO EN EDUCACIÓN PRIMARIA"/>
    <s v="FILOLOGÍAS MODERNAS"/>
    <s v="78758459L"/>
    <n v="1240"/>
    <s v="GARCÍA FERNÁNDEZ, LAURA"/>
    <n v="475"/>
    <s v="Idioma moderno VI: inglés"/>
    <s v="3.6"/>
    <s v="MUY FAVORABLE"/>
    <s v="3.6"/>
    <s v="MUY FAVORABLE"/>
    <n v="20"/>
    <n v="7"/>
    <n v="35"/>
  </r>
  <r>
    <s v="2018-19"/>
    <n v="2"/>
    <x v="5"/>
    <s v="GRADO EN EDUCACIÓN PRIMARIA"/>
    <s v="FILOLOGÍAS MODERNAS"/>
    <s v="16640863H"/>
    <n v="1334"/>
    <s v="MURO LLORENTE, ALICIA"/>
    <n v="475"/>
    <s v="Idioma moderno VI: inglés"/>
    <s v="4.7"/>
    <s v="EXCELENTE"/>
    <s v="4.8"/>
    <s v="EXCELENTE"/>
    <n v="12"/>
    <n v="6"/>
    <n v="50"/>
  </r>
  <r>
    <s v="2018-19"/>
    <n v="2"/>
    <x v="5"/>
    <s v="GRADO EN EDUCACIÓN PRIMARIA"/>
    <s v="CIENCIAS DE LA EDUCACIÓN"/>
    <s v="16582446K"/>
    <n v="313"/>
    <s v="SÁENZ DE JUBERA OCÓN, Mª. MAGDALENA"/>
    <n v="510"/>
    <s v="Prácticas escolares"/>
    <s v="4.9"/>
    <s v="EXCELENTE"/>
    <s v="4.9"/>
    <s v="EXCELENTE"/>
    <n v="111"/>
    <n v="64"/>
    <s v="57.7"/>
  </r>
  <r>
    <s v="2018-19"/>
    <n v="2"/>
    <x v="5"/>
    <s v="GRADO EN EDUCACIÓN PRIMARIA"/>
    <s v="CIENCIAS DE LA EDUCACIÓN"/>
    <s v="42819023S"/>
    <n v="789"/>
    <s v="URRACA MARTÍNEZ, MARÍA LUZ"/>
    <n v="737"/>
    <s v="Psicología del desarrollo"/>
    <s v="4.4"/>
    <s v="EXCELENTE"/>
    <s v="4.4"/>
    <s v="EXCELENTE"/>
    <n v="82"/>
    <n v="9"/>
    <n v="11"/>
  </r>
  <r>
    <s v="2018-19"/>
    <n v="2"/>
    <x v="5"/>
    <s v="GRADO EN EDUCACIÓN PRIMARIA"/>
    <s v="CIENCIAS DE LA EDUCACIÓN"/>
    <s v="16618049C"/>
    <n v="1283"/>
    <s v="PÉREZ SÁENZ, JULIA"/>
    <n v="737"/>
    <s v="Psicología del desarrollo"/>
    <s v="4.5"/>
    <s v="EXCELENTE"/>
    <s v="4.6"/>
    <s v="EXCELENTE"/>
    <n v="83"/>
    <n v="49"/>
    <n v="59"/>
  </r>
  <r>
    <s v="2018-19"/>
    <n v="2"/>
    <x v="5"/>
    <s v="GRADO EN EDUCACIÓN PRIMARIA"/>
    <s v="CIENCIAS DE LA EDUCACIÓN"/>
    <s v="51101681M"/>
    <n v="1286"/>
    <s v="SEBASTIÁN ENESCO, CARLA ILEANA"/>
    <n v="737"/>
    <s v="Psicología del desarrollo"/>
    <s v="4.6"/>
    <s v="EXCELENTE"/>
    <s v="4.7"/>
    <s v="EXCELENTE"/>
    <n v="134"/>
    <n v="73"/>
    <s v="54.5"/>
  </r>
  <r>
    <s v="2018-19"/>
    <n v="2"/>
    <x v="5"/>
    <s v="GRADO EN EDUCACIÓN PRIMARIA"/>
    <s v="CIENCIAS DE LA EDUCACIÓN"/>
    <s v="16496241C"/>
    <n v="124"/>
    <s v="JIMÉNEZ TRENS, MARÍA ASUNCIÓN"/>
    <n v="738"/>
    <s v="Didáctica general en educación primaria"/>
    <s v="3.1"/>
    <s v="FAVORABLE"/>
    <s v="2.9"/>
    <s v="FAVORABLE"/>
    <n v="163"/>
    <n v="17"/>
    <s v="10.4"/>
  </r>
  <r>
    <s v="2018-19"/>
    <n v="2"/>
    <x v="5"/>
    <s v="GRADO EN EDUCACIÓN PRIMARIA"/>
    <s v="CIENCIAS DE LA EDUCACIÓN"/>
    <s v="29032967K"/>
    <n v="836"/>
    <s v="SUBERVIOLA OVEJAS, IRATXE"/>
    <n v="738"/>
    <s v="Didáctica general en educación primaria"/>
    <s v="2.9"/>
    <s v="FAVORABLE"/>
    <s v="2.8"/>
    <s v="FAVORABLE"/>
    <n v="73"/>
    <n v="36"/>
    <s v="49.3"/>
  </r>
  <r>
    <s v="2018-19"/>
    <n v="2"/>
    <x v="5"/>
    <s v="GRADO EN EDUCACIÓN PRIMARIA"/>
    <s v="CIENCIAS DE LA EDUCACIÓN"/>
    <s v="16611235Z"/>
    <n v="1253"/>
    <s v="FERNÁNDEZ PASTOR, SERGIO"/>
    <n v="738"/>
    <s v="Didáctica general en educación primaria"/>
    <s v="3.1"/>
    <s v="FAVORABLE"/>
    <s v="2.8"/>
    <s v="FAVORABLE"/>
    <n v="90"/>
    <n v="11"/>
    <s v="12.2"/>
  </r>
  <r>
    <s v="2018-19"/>
    <n v="2"/>
    <x v="5"/>
    <s v="GRADO EN EDUCACIÓN PRIMARIA"/>
    <s v="CIENCIAS DE LA EDUCACIÓN"/>
    <s v="05384326A"/>
    <n v="1273"/>
    <s v="ÁLVAREZ IRARRETA, M.ª ALMUDENA"/>
    <n v="738"/>
    <s v="Didáctica general en educación primaria"/>
    <s v="4.4"/>
    <s v="EXCELENTE"/>
    <s v="4.4"/>
    <s v="EXCELENTE"/>
    <n v="163"/>
    <n v="41"/>
    <s v="25.2"/>
  </r>
  <r>
    <s v="2018-19"/>
    <n v="2"/>
    <x v="5"/>
    <s v="GRADO EN EDUCACIÓN PRIMARIA"/>
    <s v="CIENCIAS DE LA EDUCACIÓN"/>
    <s v="29032967K"/>
    <n v="836"/>
    <s v="SUBERVIOLA OVEJAS, IRATXE"/>
    <n v="741"/>
    <s v="Organización educativa del centro docente de primaria"/>
    <s v="3.8"/>
    <s v="MUY FAVORABLE"/>
    <s v="3.7"/>
    <s v="MUY FAVORABLE"/>
    <n v="49"/>
    <n v="26"/>
    <s v="53.1"/>
  </r>
  <r>
    <s v="2018-19"/>
    <n v="2"/>
    <x v="5"/>
    <s v="GRADO EN EDUCACIÓN PRIMARIA"/>
    <s v="CIENCIAS DE LA EDUCACIÓN"/>
    <s v="16611235Z"/>
    <n v="1253"/>
    <s v="FERNÁNDEZ PASTOR, SERGIO"/>
    <n v="741"/>
    <s v="Organización educativa del centro docente de primaria"/>
    <s v="4.1"/>
    <s v="MUY FAVORABLE"/>
    <s v="4.1"/>
    <s v="MUY FAVORABLE"/>
    <n v="76"/>
    <n v="33"/>
    <s v="43.4"/>
  </r>
  <r>
    <s v="2018-19"/>
    <n v="2"/>
    <x v="5"/>
    <s v="GRADO EN EDUCACIÓN PRIMARIA"/>
    <s v="CIENCIAS DE LA EDUCACIÓN"/>
    <s v="72703170D"/>
    <n v="1014"/>
    <s v="CHOCARRO  DE LUIS, EDURNE"/>
    <n v="742"/>
    <s v="Educación inclusiva y respuesta a la diversidad"/>
    <s v="4.2"/>
    <s v="EXCELENTE"/>
    <s v="4.3"/>
    <s v="EXCELENTE"/>
    <n v="127"/>
    <n v="36"/>
    <s v="28.3"/>
  </r>
  <r>
    <s v="2018-19"/>
    <n v="2"/>
    <x v="5"/>
    <s v="GRADO EN EDUCACIÓN PRIMARIA"/>
    <s v="CIENCIAS DE LA EDUCACIÓN"/>
    <s v="05384326A"/>
    <n v="1273"/>
    <s v="ÁLVAREZ IRARRETA, M.ª ALMUDENA"/>
    <n v="742"/>
    <s v="Educación inclusiva y respuesta a la diversidad"/>
    <s v="4.6"/>
    <s v="EXCELENTE"/>
    <s v="4.8"/>
    <s v="EXCELENTE"/>
    <n v="48"/>
    <n v="21"/>
    <s v="43.8"/>
  </r>
  <r>
    <s v="2018-19"/>
    <n v="2"/>
    <x v="5"/>
    <s v="GRADO EN EDUCACIÓN PRIMARIA"/>
    <s v="FILOLOGÍAS MODERNAS"/>
    <s v="16520166W"/>
    <n v="171"/>
    <s v="SANTANA MARTÍNEZ, PEDRO"/>
    <n v="745"/>
    <s v="Idioma moderno II: Inglés"/>
    <s v="3.2"/>
    <s v="FAVORABLE"/>
    <s v="3.1"/>
    <s v="FAVORABLE"/>
    <n v="56"/>
    <n v="8"/>
    <s v="14.3"/>
  </r>
  <r>
    <s v="2018-19"/>
    <n v="2"/>
    <x v="5"/>
    <s v="GRADO EN EDUCACIÓN PRIMARIA"/>
    <s v="FILOLOGÍAS MODERNAS"/>
    <s v="16521187B"/>
    <n v="694"/>
    <s v="ÁLVARO ROJO, Mª CONCEPCIÓN"/>
    <n v="745"/>
    <s v="Idioma moderno II: Inglés"/>
    <s v="3.7"/>
    <s v="MUY FAVORABLE"/>
    <s v="3.3"/>
    <s v="FAVORABLE"/>
    <n v="42"/>
    <n v="15"/>
    <s v="35.7"/>
  </r>
  <r>
    <s v="2018-19"/>
    <n v="2"/>
    <x v="5"/>
    <s v="GRADO EN EDUCACIÓN PRIMARIA"/>
    <s v="FILOLOGÍAS MODERNAS"/>
    <s v="16605769E"/>
    <n v="1173"/>
    <s v="LACALLE PALACIOS, MIGUEL"/>
    <n v="745"/>
    <s v="Idioma moderno II: Inglés"/>
    <s v="3.9"/>
    <s v="MUY FAVORABLE"/>
    <s v="3.8"/>
    <s v="MUY FAVORABLE"/>
    <n v="39"/>
    <n v="4"/>
    <s v="10.3"/>
  </r>
  <r>
    <s v="2018-19"/>
    <n v="2"/>
    <x v="5"/>
    <s v="GRADO EN EDUCACIÓN PRIMARIA"/>
    <s v="FILOLOGÍAS MODERNAS"/>
    <s v="16620378A"/>
    <n v="1279"/>
    <s v="MATEO MENDAZA, RAQUEL"/>
    <n v="745"/>
    <s v="Idioma moderno II: Inglés"/>
    <s v="3.9"/>
    <s v="MUY FAVORABLE"/>
    <s v="4.2"/>
    <s v="EXCELENTE"/>
    <n v="68"/>
    <n v="9"/>
    <s v="13.2"/>
  </r>
  <r>
    <s v="2018-19"/>
    <n v="2"/>
    <x v="5"/>
    <s v="GRADO EN EDUCACIÓN PRIMARIA"/>
    <s v="FILOLOGÍAS MODERNAS"/>
    <s v="16607430G"/>
    <n v="1316"/>
    <s v="ARRIBAS GARCÍA, MARIO"/>
    <n v="745"/>
    <s v="Idioma moderno II: Inglés"/>
    <s v="4.6"/>
    <s v="EXCELENTE"/>
    <s v="4.7"/>
    <s v="EXCELENTE"/>
    <n v="62"/>
    <n v="26"/>
    <s v="41.9"/>
  </r>
  <r>
    <s v="2018-19"/>
    <n v="2"/>
    <x v="5"/>
    <s v="GRADO EN EDUCACIÓN PRIMARIA"/>
    <s v="FILOLOGÍAS HISPÁNICA Y CLÁSICAS"/>
    <s v="16581906X"/>
    <n v="1029"/>
    <s v="SAMPEDRO PASCUAL, SIMÓN"/>
    <n v="747"/>
    <s v="Lengua castellana para maestros"/>
    <s v="4.2"/>
    <s v="EXCELENTE"/>
    <s v="4.2"/>
    <s v="EXCELENTE"/>
    <n v="73"/>
    <n v="14"/>
    <s v="19.2"/>
  </r>
  <r>
    <s v="2018-19"/>
    <n v="2"/>
    <x v="5"/>
    <s v="GRADO EN EDUCACIÓN PRIMARIA"/>
    <s v="FILOLOGÍAS HISPÁNICA Y CLÁSICAS"/>
    <s v="16059799A"/>
    <n v="1215"/>
    <s v="VIÑUELA SOTO, LETICIA"/>
    <n v="747"/>
    <s v="Lengua castellana para maestros"/>
    <s v="4.5"/>
    <s v="EXCELENTE"/>
    <s v="4.6"/>
    <s v="EXCELENTE"/>
    <n v="45"/>
    <n v="19"/>
    <s v="42.2"/>
  </r>
  <r>
    <s v="2018-19"/>
    <n v="2"/>
    <x v="5"/>
    <s v="GRADO EN EDUCACIÓN PRIMARIA"/>
    <s v="FILOLOGÍAS HISPÁNICA Y CLÁSICAS"/>
    <s v="16512032X"/>
    <n v="1225"/>
    <s v="TORRES RUIZ, MARÍA DEL MAR"/>
    <n v="747"/>
    <s v="Lengua castellana para maestros"/>
    <s v="2.9"/>
    <s v="FAVORABLE"/>
    <s v="2.8"/>
    <s v="FAVORABLE"/>
    <n v="74"/>
    <n v="41"/>
    <s v="55.4"/>
  </r>
  <r>
    <s v="2018-19"/>
    <n v="2"/>
    <x v="5"/>
    <s v="GRADO EN EDUCACIÓN PRIMARIA"/>
    <s v="FILOLOGÍAS HISPÁNICA Y CLÁSICAS"/>
    <s v="X4359100W"/>
    <n v="1296"/>
    <s v="BORSARI , ELISA"/>
    <n v="747"/>
    <s v="Lengua castellana para maestros"/>
    <n v="3"/>
    <s v="FAVORABLE"/>
    <s v="2.8"/>
    <s v="FAVORABLE"/>
    <n v="23"/>
    <n v="10"/>
    <s v="43.5"/>
  </r>
  <r>
    <s v="2018-19"/>
    <n v="2"/>
    <x v="5"/>
    <s v="GRADO EN EDUCACIÓN PRIMARIA"/>
    <s v="MATEMÁTICAS Y COMPUTACIÓN"/>
    <s v="16511992Q"/>
    <n v="151"/>
    <s v="EXTREMIANA ALDANA, JOSÉ IGNACIO"/>
    <n v="748"/>
    <s v="Matemáticas básicas para maestros"/>
    <s v="3.6"/>
    <s v="MUY FAVORABLE"/>
    <s v="3.1"/>
    <s v="FAVORABLE"/>
    <n v="70"/>
    <n v="17"/>
    <s v="24.3"/>
  </r>
  <r>
    <s v="2018-19"/>
    <n v="2"/>
    <x v="5"/>
    <s v="GRADO EN EDUCACIÓN PRIMARIA"/>
    <s v="MATEMÁTICAS Y COMPUTACIÓN"/>
    <s v="16612389H"/>
    <n v="1036"/>
    <s v="MAGREÑÁN RUIZ, ÁNGEL ALBERTO"/>
    <n v="748"/>
    <s v="Matemáticas básicas para maestros"/>
    <s v="3.9"/>
    <s v="MUY FAVORABLE"/>
    <s v="3.9"/>
    <s v="MUY FAVORABLE"/>
    <n v="92"/>
    <n v="36"/>
    <s v="39.1"/>
  </r>
  <r>
    <s v="2018-19"/>
    <n v="2"/>
    <x v="5"/>
    <s v="GRADO EN EDUCACIÓN PRIMARIA"/>
    <s v="MATEMÁTICAS Y COMPUTACIÓN"/>
    <s v="16620864Y"/>
    <n v="1158"/>
    <s v="MARAÑÓN GRANDES, MIGUEL"/>
    <n v="748"/>
    <s v="Matemáticas básicas para maestros"/>
    <s v="4.1"/>
    <s v="MUY FAVORABLE"/>
    <s v="4.1"/>
    <s v="MUY FAVORABLE"/>
    <n v="71"/>
    <n v="30"/>
    <s v="42.3"/>
  </r>
  <r>
    <s v="2018-19"/>
    <n v="2"/>
    <x v="5"/>
    <s v="GRADO EN EDUCACIÓN PRIMARIA"/>
    <s v="MATEMÁTICAS Y COMPUTACIÓN"/>
    <s v="16603591Y"/>
    <n v="1245"/>
    <s v="FERNÁNDEZ CESTAU, JAIME MARTÍN"/>
    <n v="748"/>
    <s v="Matemáticas básicas para maestros"/>
    <s v="3.9"/>
    <s v="MUY FAVORABLE"/>
    <s v="3.9"/>
    <s v="MUY FAVORABLE"/>
    <n v="92"/>
    <n v="32"/>
    <s v="34.8"/>
  </r>
  <r>
    <s v="2018-19"/>
    <n v="2"/>
    <x v="5"/>
    <s v="GRADO EN EDUCACIÓN PRIMARIA"/>
    <s v="CIENCIAS DE LA EDUCACIÓN"/>
    <s v="16509812K"/>
    <n v="147"/>
    <s v="LOZA OLAVE, EDMUNDO"/>
    <n v="752"/>
    <s v="Educación física y su didáctica"/>
    <s v="2.5"/>
    <s v="DESFAVORABLE"/>
    <s v="2.3"/>
    <s v="DESFAVORABLE"/>
    <n v="78"/>
    <n v="21"/>
    <s v="26.9"/>
  </r>
  <r>
    <s v="2018-19"/>
    <n v="2"/>
    <x v="5"/>
    <s v="GRADO EN EDUCACIÓN PRIMARIA"/>
    <s v="CIENCIAS DE LA EDUCACIÓN"/>
    <s v="16561261L"/>
    <n v="281"/>
    <s v="LAPRESA AJAMIL, DANIEL"/>
    <n v="752"/>
    <s v="Educación física y su didáctica"/>
    <s v="4.2"/>
    <s v="EXCELENTE"/>
    <s v="4.4"/>
    <s v="EXCELENTE"/>
    <n v="78"/>
    <n v="33"/>
    <s v="42.3"/>
  </r>
  <r>
    <s v="2018-19"/>
    <n v="2"/>
    <x v="5"/>
    <s v="GRADO EN EDUCACIÓN PRIMARIA"/>
    <s v="CIENCIAS DE LA EDUCACIÓN"/>
    <s v="25147795D"/>
    <n v="360"/>
    <s v="GARGALLO IBORT, MARÍA ESTHER"/>
    <n v="752"/>
    <s v="Educación física y su didáctica"/>
    <s v="4.2"/>
    <s v="EXCELENTE"/>
    <s v="4.3"/>
    <s v="EXCELENTE"/>
    <n v="54"/>
    <n v="15"/>
    <s v="27.8"/>
  </r>
  <r>
    <s v="2018-19"/>
    <n v="2"/>
    <x v="5"/>
    <s v="GRADO EN EDUCACIÓN PRIMARIA"/>
    <s v="CIENCIAS DE LA EDUCACIÓN"/>
    <s v="40310935P"/>
    <n v="382"/>
    <s v="DALMAU TORRES, JOSEP MARÍA"/>
    <n v="752"/>
    <s v="Educación física y su didáctica"/>
    <s v="3.9"/>
    <s v="MUY FAVORABLE"/>
    <s v="4.1"/>
    <s v="MUY FAVORABLE"/>
    <n v="54"/>
    <n v="20"/>
    <n v="37"/>
  </r>
  <r>
    <s v="2018-19"/>
    <n v="2"/>
    <x v="5"/>
    <s v="GRADO EN EDUCACIÓN PRIMARIA"/>
    <s v="FILOLOGÍAS HISPÁNICA Y CLÁSICAS"/>
    <s v="16535214P"/>
    <n v="715"/>
    <s v="MARTÍNEZ EZQUERRO, AURORA"/>
    <n v="753"/>
    <s v="Didáctica de la lengua castellana y su literatura"/>
    <s v="3.8"/>
    <s v="MUY FAVORABLE"/>
    <s v="3.8"/>
    <s v="MUY FAVORABLE"/>
    <n v="78"/>
    <n v="34"/>
    <s v="43.6"/>
  </r>
  <r>
    <s v="2018-19"/>
    <n v="2"/>
    <x v="5"/>
    <s v="GRADO EN EDUCACIÓN PRIMARIA"/>
    <s v="FILOLOGÍAS HISPÁNICA Y CLÁSICAS"/>
    <s v="16542622X"/>
    <n v="1277"/>
    <s v="GARCÍA IZQUIERDO, MARIA VICTORIA"/>
    <n v="753"/>
    <s v="Didáctica de la lengua castellana y su literatura"/>
    <s v="4.5"/>
    <s v="EXCELENTE"/>
    <s v="4.6"/>
    <s v="EXCELENTE"/>
    <n v="64"/>
    <n v="9"/>
    <s v="14.1"/>
  </r>
  <r>
    <s v="2018-19"/>
    <n v="2"/>
    <x v="5"/>
    <s v="GRADO EN EDUCACIÓN PRIMARIA"/>
    <s v="FILOLOGÍAS HISPÁNICA Y CLÁSICAS"/>
    <s v="16633495X"/>
    <n v="1312"/>
    <s v="SERRANO ROMERO, TAMARA"/>
    <n v="753"/>
    <s v="Didáctica de la lengua castellana y su literatura"/>
    <s v="3.4"/>
    <s v="MUY FAVORABLE"/>
    <s v="3.4"/>
    <s v="MUY FAVORABLE"/>
    <n v="78"/>
    <n v="31"/>
    <s v="39.7"/>
  </r>
  <r>
    <s v="2018-19"/>
    <n v="2"/>
    <x v="5"/>
    <s v="GRADO EN EDUCACIÓN PRIMARIA"/>
    <s v="FILOLOGÍAS MODERNAS"/>
    <s v="16626763V"/>
    <n v="1197"/>
    <s v="OJANGUREN López, ANA ELVIRA"/>
    <n v="776"/>
    <s v="Idioma moderno IV: inglés"/>
    <s v="4.3"/>
    <s v="EXCELENTE"/>
    <s v="4.1"/>
    <s v="MUY FAVORABLE"/>
    <n v="27"/>
    <n v="7"/>
    <s v="25.9"/>
  </r>
  <r>
    <s v="2018-19"/>
    <n v="2"/>
    <x v="5"/>
    <s v="GRADO EN EDUCACIÓN PRIMARIA"/>
    <s v="FILOLOGÍAS MODERNAS"/>
    <s v="45663944C"/>
    <n v="1239"/>
    <s v="GARRETAS FERNÁNDEZ, VIRGINIA"/>
    <n v="776"/>
    <s v="Idioma moderno IV: inglés"/>
    <s v="4.5"/>
    <s v="EXCELENTE"/>
    <s v="4.7"/>
    <s v="EXCELENTE"/>
    <n v="27"/>
    <n v="9"/>
    <s v="33.3"/>
  </r>
  <r>
    <s v="2018-19"/>
    <n v="2"/>
    <x v="5"/>
    <s v="GRADO EN EDUCACIÓN PRIMARIA"/>
    <s v="CIENCIAS DE LA EDUCACIÓN"/>
    <s v="16524856T"/>
    <n v="1087"/>
    <s v="OSÉS CORRAL, JOSÉ FÉLIX"/>
    <n v="853"/>
    <s v="Pedagogía y didáctica de la religión en la escuela"/>
    <s v="4.2"/>
    <s v="EXCELENTE"/>
    <s v="4.2"/>
    <s v="EXCELENTE"/>
    <n v="40"/>
    <n v="14"/>
    <n v="35"/>
  </r>
  <r>
    <s v="2018-19"/>
    <n v="2"/>
    <x v="5"/>
    <s v="GRADO EN EDUCACIÓN PRIMARIA"/>
    <s v="FILOLOGÍAS HISPÁNICA Y CLÁSICAS"/>
    <s v="16581906X"/>
    <n v="1029"/>
    <s v="SAMPEDRO PASCUAL, SIMÓN"/>
    <n v="869"/>
    <s v="Didáctica de las lenguas"/>
    <s v="4.2"/>
    <s v="EXCELENTE"/>
    <s v="4.2"/>
    <s v="EXCELENTE"/>
    <n v="57"/>
    <n v="9"/>
    <s v="15.8"/>
  </r>
  <r>
    <s v="2018-19"/>
    <n v="2"/>
    <x v="5"/>
    <s v="GRADO EN EDUCACIÓN PRIMARIA"/>
    <s v="FILOLOGÍAS MODERNAS"/>
    <s v="47106053Y"/>
    <n v="1276"/>
    <s v="FIDALGO ALLO, LUISA"/>
    <n v="869"/>
    <s v="Didáctica de las lenguas"/>
    <s v="4.6"/>
    <s v="EXCELENTE"/>
    <s v="4.7"/>
    <s v="EXCELENTE"/>
    <n v="122"/>
    <n v="23"/>
    <s v="18.9"/>
  </r>
  <r>
    <s v="2018-19"/>
    <n v="2"/>
    <x v="5"/>
    <s v="GRADO EN EDUCACIÓN PRIMARIA"/>
    <s v="FILOLOGÍAS HISPÁNICA Y CLÁSICAS"/>
    <s v="16542622X"/>
    <n v="1277"/>
    <s v="GARCÍA IZQUIERDO, MARIA VICTORIA"/>
    <n v="869"/>
    <s v="Didáctica de las lenguas"/>
    <s v="4.3"/>
    <s v="EXCELENTE"/>
    <s v="4.3"/>
    <s v="EXCELENTE"/>
    <n v="65"/>
    <n v="7"/>
    <s v="10.8"/>
  </r>
  <r>
    <s v="2018-19"/>
    <n v="2"/>
    <x v="5"/>
    <s v="GRADO EN EDUCACIÓN PRIMARIA"/>
    <s v="CIENCIAS DE LA EDUCACIÓN"/>
    <s v="16576808H"/>
    <n v="1246"/>
    <s v="SÁENZ COMUNIÓN, NOELIA"/>
    <n v="872"/>
    <s v="El mensaje cristiano"/>
    <s v="3.3"/>
    <s v="FAVORABLE"/>
    <n v="3"/>
    <s v="FAVORABLE"/>
    <n v="38"/>
    <n v="8"/>
    <s v="21.1"/>
  </r>
  <r>
    <s v="2018-19"/>
    <n v="2"/>
    <x v="6"/>
    <s v="GRADO EN TURISMO"/>
    <s v="CIENCIAS HUMANAS"/>
    <s v="16606836P"/>
    <n v="1009"/>
    <s v="LLORENTE ADÁN, JOSÉ ÁNGEL"/>
    <n v="322"/>
    <s v="Geografía del turismo y del ocio"/>
    <s v="4.6"/>
    <s v="EXCELENTE"/>
    <s v="4.8"/>
    <s v="EXCELENTE"/>
    <n v="14"/>
    <n v="10"/>
    <s v="71.4"/>
  </r>
  <r>
    <s v="2018-19"/>
    <n v="2"/>
    <x v="6"/>
    <s v="GRADO EN TURISMO"/>
    <s v="DERECHO"/>
    <s v="16500778A"/>
    <n v="128"/>
    <s v="MURILLAS ESCUDERO, JUAN MANUEL"/>
    <n v="323"/>
    <s v="Derecho privado de la contratación en el sector turístico"/>
    <s v="4.2"/>
    <s v="EXCELENTE"/>
    <s v="4.3"/>
    <s v="EXCELENTE"/>
    <n v="19"/>
    <n v="4"/>
    <s v="21.1"/>
  </r>
  <r>
    <s v="2018-19"/>
    <n v="2"/>
    <x v="6"/>
    <s v="GRADO EN TURISMO"/>
    <s v="ECONOMÍA Y EMPRESA"/>
    <s v="16563058E"/>
    <n v="525"/>
    <s v="PELEGRÍN BORONDO, JORGE"/>
    <n v="324"/>
    <s v="Márketing turístico y comunicación"/>
    <s v="4.6"/>
    <s v="EXCELENTE"/>
    <s v="4.6"/>
    <s v="EXCELENTE"/>
    <n v="17"/>
    <n v="5"/>
    <s v="29.4"/>
  </r>
  <r>
    <s v="2018-19"/>
    <n v="2"/>
    <x v="6"/>
    <s v="GRADO EN TURISMO"/>
    <s v="ECONOMÍA Y EMPRESA"/>
    <s v="16612716T"/>
    <n v="1311"/>
    <s v="ALESANCO LLORENTE, MARÍA"/>
    <n v="324"/>
    <s v="Márketing turístico y comunicación"/>
    <s v="4.1"/>
    <s v="MUY FAVORABLE"/>
    <n v="4"/>
    <s v="MUY FAVORABLE"/>
    <n v="17"/>
    <n v="4"/>
    <s v="23.5"/>
  </r>
  <r>
    <s v="2018-19"/>
    <n v="2"/>
    <x v="6"/>
    <s v="GRADO EN TURISMO"/>
    <s v="FILOLOGÍAS MODERNAS"/>
    <s v="16640863H"/>
    <n v="1334"/>
    <s v="MURO LLORENTE, ALICIA"/>
    <n v="475"/>
    <s v="Idioma moderno VI: inglés"/>
    <s v="4.5"/>
    <s v="EXCELENTE"/>
    <s v="4.5"/>
    <s v="EXCELENTE"/>
    <n v="21"/>
    <n v="2"/>
    <s v="9.5"/>
  </r>
  <r>
    <s v="2018-19"/>
    <n v="2"/>
    <x v="6"/>
    <s v="GRADO EN TURISMO"/>
    <s v="ECONOMÍA Y EMPRESA"/>
    <s v="16594259N"/>
    <n v="518"/>
    <s v="JUANEDA AYENSA, EMMA"/>
    <n v="511"/>
    <s v="Calidad y atención al cliente"/>
    <s v="4.9"/>
    <s v="EXCELENTE"/>
    <n v="5"/>
    <s v="EXCELENTE"/>
    <n v="12"/>
    <n v="3"/>
    <n v="25"/>
  </r>
  <r>
    <s v="2018-19"/>
    <n v="2"/>
    <x v="6"/>
    <s v="GRADO EN TURISMO"/>
    <s v="ECONOMÍA Y EMPRESA"/>
    <s v="16619340T"/>
    <n v="1338"/>
    <s v="PÉREZ-ARADROS MURO, BEATRIZ"/>
    <n v="511"/>
    <s v="Calidad y atención al cliente"/>
    <s v="4.8"/>
    <s v="EXCELENTE"/>
    <n v="5"/>
    <s v="EXCELENTE"/>
    <n v="12"/>
    <n v="3"/>
    <n v="25"/>
  </r>
  <r>
    <s v="2018-19"/>
    <n v="2"/>
    <x v="6"/>
    <s v="GRADO EN TURISMO"/>
    <s v="ECONOMÍA Y EMPRESA"/>
    <s v="10828501D"/>
    <n v="34"/>
    <s v="RUIZ VEGA, AGUSTÍN V."/>
    <n v="514"/>
    <s v="Intermediación turística"/>
    <s v="2.1"/>
    <s v="DESFAVORABLE"/>
    <n v="1"/>
    <s v="MUY DESFAVORABLE"/>
    <n v="9"/>
    <n v="3"/>
    <s v="33.3"/>
  </r>
  <r>
    <s v="2018-19"/>
    <n v="2"/>
    <x v="6"/>
    <s v="GRADO EN TURISMO"/>
    <s v="ECONOMÍA Y EMPRESA"/>
    <s v="72780423M"/>
    <n v="404"/>
    <s v="RIAÑO GIL, CONSUELO"/>
    <n v="514"/>
    <s v="Intermediación turística"/>
    <s v="2.7"/>
    <s v="FAVORABLE"/>
    <n v="2"/>
    <s v="DESFAVORABLE"/>
    <n v="9"/>
    <n v="2"/>
    <s v="22.2"/>
  </r>
  <r>
    <s v="2018-19"/>
    <n v="2"/>
    <x v="6"/>
    <s v="GRADO EN TURISMO"/>
    <s v="CIENCIAS HUMANAS"/>
    <s v="14580970M"/>
    <n v="1274"/>
    <s v="CERRILLO RUBIO, Mª INMACULADA"/>
    <n v="516"/>
    <s v="Planificación y gestión del turismo cultural"/>
    <s v="4.7"/>
    <s v="EXCELENTE"/>
    <n v="5"/>
    <s v="EXCELENTE"/>
    <n v="6"/>
    <n v="3"/>
    <n v="50"/>
  </r>
  <r>
    <s v="2018-19"/>
    <n v="2"/>
    <x v="6"/>
    <s v="GRADO EN TURISMO"/>
    <s v="CIENCIAS HUMANAS"/>
    <s v="16643156B"/>
    <n v="1335"/>
    <s v="OJANGUREN SARRIÓN, RAFAEL SIXTO"/>
    <n v="517"/>
    <s v="Planificación y gestión del turismo en espacios naturales y rurales"/>
    <n v="4"/>
    <s v="MUY FAVORABLE"/>
    <n v="4"/>
    <s v="MUY FAVORABLE"/>
    <n v="7"/>
    <n v="4"/>
    <s v="57.1"/>
  </r>
  <r>
    <s v="2018-19"/>
    <n v="2"/>
    <x v="6"/>
    <s v="GRADO EN TURISMO"/>
    <s v="DERECHO"/>
    <s v="15839379S"/>
    <n v="73"/>
    <s v="COBO SÁENZ, MARÍA TERESA"/>
    <n v="683"/>
    <s v="Derecho privado de la empresa"/>
    <s v="4.5"/>
    <s v="EXCELENTE"/>
    <s v="4.5"/>
    <s v="EXCELENTE"/>
    <n v="13"/>
    <n v="4"/>
    <s v="30.8"/>
  </r>
  <r>
    <s v="2018-19"/>
    <n v="2"/>
    <x v="6"/>
    <s v="GRADO EN TURISMO"/>
    <s v="ECONOMÍA Y EMPRESA"/>
    <s v="16543682N"/>
    <n v="232"/>
    <s v="NAVARRO PÉREZ, Mª CRUZ"/>
    <n v="684"/>
    <s v="Entorno económico internacional"/>
    <s v="4.8"/>
    <s v="EXCELENTE"/>
    <s v="4.8"/>
    <s v="EXCELENTE"/>
    <n v="21"/>
    <n v="5"/>
    <s v="23.8"/>
  </r>
  <r>
    <s v="2018-19"/>
    <n v="2"/>
    <x v="6"/>
    <s v="GRADO EN TURISMO"/>
    <s v="ECONOMÍA Y EMPRESA"/>
    <s v="16549972T"/>
    <n v="253"/>
    <s v="PINILLOS GARCÍA, MARÍA DE LA O"/>
    <n v="684"/>
    <s v="Entorno económico internacional"/>
    <s v="4.4"/>
    <s v="EXCELENTE"/>
    <s v="4.8"/>
    <s v="EXCELENTE"/>
    <n v="21"/>
    <n v="9"/>
    <s v="42.9"/>
  </r>
  <r>
    <s v="2018-19"/>
    <n v="2"/>
    <x v="6"/>
    <s v="GRADO EN TURISMO"/>
    <s v="ECONOMÍA Y EMPRESA"/>
    <s v="16802653A"/>
    <n v="584"/>
    <s v="MARÍN VINUESA, LUZ MARÍA"/>
    <n v="686"/>
    <s v="Contabilidad financiera y analítica"/>
    <s v="2.5"/>
    <s v="DESFAVORABLE"/>
    <s v="2.4"/>
    <s v="DESFAVORABLE"/>
    <n v="43"/>
    <n v="5"/>
    <s v="11.6"/>
  </r>
  <r>
    <s v="2018-19"/>
    <n v="2"/>
    <x v="6"/>
    <s v="GRADO EN TURISMO"/>
    <s v="ECONOMÍA Y EMPRESA"/>
    <s v="72793905D"/>
    <n v="1214"/>
    <s v="DÍAZ MENDOZA, ANA CARMEN"/>
    <n v="686"/>
    <s v="Contabilidad financiera y analítica"/>
    <n v="3"/>
    <s v="FAVORABLE"/>
    <s v="2.8"/>
    <s v="FAVORABLE"/>
    <n v="43"/>
    <n v="8"/>
    <s v="18.6"/>
  </r>
  <r>
    <s v="2018-19"/>
    <n v="2"/>
    <x v="6"/>
    <s v="GRADO EN TURISMO"/>
    <s v="ECONOMÍA Y EMPRESA"/>
    <s v="16544145S"/>
    <n v="426"/>
    <s v="ACEDO RAMIREZ, MIGUEL ANGEL"/>
    <n v="687"/>
    <s v="Operaciones financieras"/>
    <s v="4.7"/>
    <s v="EXCELENTE"/>
    <s v="4.6"/>
    <s v="EXCELENTE"/>
    <n v="19"/>
    <n v="5"/>
    <s v="26.3"/>
  </r>
  <r>
    <s v="2018-19"/>
    <n v="2"/>
    <x v="6"/>
    <s v="GRADO EN TURISMO"/>
    <s v="ECONOMÍA Y EMPRESA"/>
    <s v="16551895Z"/>
    <n v="255"/>
    <s v="SALINAS ZÁRATE, RODOLFO"/>
    <n v="692"/>
    <s v="Dirección de Recursos Humanos"/>
    <s v="4.2"/>
    <s v="EXCELENTE"/>
    <n v="4"/>
    <s v="MUY FAVORABLE"/>
    <n v="16"/>
    <n v="2"/>
    <s v="12.5"/>
  </r>
  <r>
    <s v="2018-19"/>
    <n v="2"/>
    <x v="6"/>
    <s v="GRADO EN TURISMO"/>
    <s v="ECONOMÍA Y EMPRESA"/>
    <s v="16569252Y"/>
    <n v="711"/>
    <s v="IBÁÑEZ PRADO, JOSÉ RAMÓN"/>
    <n v="692"/>
    <s v="Dirección de Recursos Humanos"/>
    <s v="3.9"/>
    <s v="MUY FAVORABLE"/>
    <s v="3.8"/>
    <s v="MUY FAVORABLE"/>
    <n v="16"/>
    <n v="6"/>
    <s v="37.5"/>
  </r>
  <r>
    <s v="2018-19"/>
    <n v="2"/>
    <x v="6"/>
    <s v="GRADO EN TURISMO"/>
    <s v="FILOLOGÍAS MODERNAS"/>
    <s v="78758459L"/>
    <n v="1240"/>
    <s v="GARCÍA FERNÁNDEZ, LAURA"/>
    <n v="745"/>
    <s v="Idioma moderno II: Inglés"/>
    <s v="3.5"/>
    <s v="MUY FAVORABLE"/>
    <s v="3.3"/>
    <s v="FAVORABLE"/>
    <n v="27"/>
    <n v="3"/>
    <s v="11.1"/>
  </r>
  <r>
    <s v="2018-19"/>
    <n v="2"/>
    <x v="6"/>
    <s v="GRADO EN TURISMO"/>
    <s v="FILOLOGÍAS MODERNAS"/>
    <s v="72797030Y"/>
    <n v="1298"/>
    <s v="TÍO SÁENZ, MARTA"/>
    <n v="745"/>
    <s v="Idioma moderno II: Inglés"/>
    <s v="4.6"/>
    <s v="EXCELENTE"/>
    <n v="5"/>
    <s v="EXCELENTE"/>
    <n v="27"/>
    <n v="2"/>
    <s v="7.4"/>
  </r>
  <r>
    <s v="2018-19"/>
    <n v="2"/>
    <x v="6"/>
    <s v="GRADO EN TURISMO"/>
    <s v="CIENCIAS HUMANAS"/>
    <s v="16544594G"/>
    <n v="938"/>
    <s v="SÁENZ RODRÍGUEZ, MINERVA"/>
    <n v="755"/>
    <s v="Introducción a la historia del arte"/>
    <s v="3.4"/>
    <s v="MUY FAVORABLE"/>
    <s v="3.4"/>
    <s v="MUY FAVORABLE"/>
    <n v="33"/>
    <n v="7"/>
    <s v="21.2"/>
  </r>
  <r>
    <s v="2018-19"/>
    <n v="2"/>
    <x v="6"/>
    <s v="GRADO EN TURISMO"/>
    <s v="CIENCIAS HUMANAS"/>
    <s v="29127998Q"/>
    <n v="1331"/>
    <s v="LÓPEZ VICENTE, MANUEL"/>
    <n v="756"/>
    <s v="Geografía y medio ambiente"/>
    <n v="4"/>
    <s v="MUY FAVORABLE"/>
    <s v="4.2"/>
    <s v="EXCELENTE"/>
    <n v="28"/>
    <n v="6"/>
    <s v="21.4"/>
  </r>
  <r>
    <s v="2018-19"/>
    <n v="2"/>
    <x v="6"/>
    <s v="GRADO EN TURISMO"/>
    <s v="FILOLOGÍAS MODERNAS"/>
    <s v="16570961J"/>
    <n v="492"/>
    <s v="CABELLO ANDRÉS, NURIA"/>
    <n v="771"/>
    <s v="Segundo idioma moderno II: francés"/>
    <s v="4.7"/>
    <s v="EXCELENTE"/>
    <s v="4.8"/>
    <s v="EXCELENTE"/>
    <n v="18"/>
    <n v="6"/>
    <s v="33.3"/>
  </r>
  <r>
    <s v="2018-19"/>
    <n v="2"/>
    <x v="6"/>
    <s v="GRADO EN TURISMO"/>
    <s v="FILOLOGÍAS MODERNAS"/>
    <s v="09398535E"/>
    <n v="29"/>
    <s v="DÍAZ CUESTA, JOSÉ"/>
    <n v="776"/>
    <s v="Idioma moderno IV: inglés"/>
    <s v="3.9"/>
    <s v="MUY FAVORABLE"/>
    <s v="3.8"/>
    <s v="MUY FAVORABLE"/>
    <n v="15"/>
    <n v="5"/>
    <s v="33.3"/>
  </r>
  <r>
    <s v="2018-19"/>
    <n v="2"/>
    <x v="6"/>
    <s v="GRADO EN TURISMO"/>
    <s v="FILOLOGÍAS MODERNAS"/>
    <s v="16626763V"/>
    <n v="1197"/>
    <s v="OJANGUREN López, ANA ELVIRA"/>
    <n v="776"/>
    <s v="Idioma moderno IV: inglés"/>
    <s v="4.7"/>
    <s v="EXCELENTE"/>
    <s v="4.8"/>
    <s v="EXCELENTE"/>
    <n v="15"/>
    <n v="6"/>
    <n v="40"/>
  </r>
  <r>
    <s v="2018-19"/>
    <n v="2"/>
    <x v="6"/>
    <s v="GRADO EN TURISMO"/>
    <s v="FILOLOGÍAS MODERNAS"/>
    <s v="78758459L"/>
    <n v="1240"/>
    <s v="GARCÍA FERNÁNDEZ, LAURA"/>
    <n v="776"/>
    <s v="Idioma moderno IV: inglés"/>
    <s v="4.2"/>
    <s v="EXCELENTE"/>
    <n v="4"/>
    <s v="MUY FAVORABLE"/>
    <n v="15"/>
    <n v="3"/>
    <n v="20"/>
  </r>
  <r>
    <s v="2018-19"/>
    <n v="2"/>
    <x v="6"/>
    <s v="GRADO EN TURISMO"/>
    <s v="MATEMÁTICAS Y COMPUTACIÓN"/>
    <s v="16619886V"/>
    <n v="1327"/>
    <s v="HIGUERAS HERNÁEZ, MANUEL"/>
    <n v="881"/>
    <s v="Métodos de análisis de datos"/>
    <s v="3.3"/>
    <s v="FAVORABLE"/>
    <s v="3.3"/>
    <s v="FAVORABLE"/>
    <n v="25"/>
    <n v="3"/>
    <n v="12"/>
  </r>
  <r>
    <s v="2018-19"/>
    <n v="2"/>
    <x v="7"/>
    <s v="MÁSTER UNIVERSITARIO DE ACCESO A LA ABOGACÍA"/>
    <s v="DERECHO"/>
    <s v="16019533X"/>
    <n v="78"/>
    <s v="GARCIANDÍA GONZÁLEZ, PEDRO MARÍA"/>
    <n v="5013"/>
    <s v="Tutela procesal civil"/>
    <s v="4.5"/>
    <s v="EXCELENTE"/>
    <s v="4.3"/>
    <s v="EXCELENTE"/>
    <n v="19"/>
    <n v="3"/>
    <s v="15.8"/>
  </r>
  <r>
    <s v="2018-19"/>
    <n v="2"/>
    <x v="7"/>
    <s v="MÁSTER UNIVERSITARIO DE ACCESO A LA ABOGACÍA"/>
    <s v="DERECHO"/>
    <s v="16532587A"/>
    <n v="713"/>
    <s v="LASHERAS HERRERO, MARÍA PILAR"/>
    <n v="5013"/>
    <s v="Tutela procesal civil"/>
    <s v="3.5"/>
    <s v="MUY FAVORABLE"/>
    <s v="3.5"/>
    <s v="MUY FAVORABLE"/>
    <n v="19"/>
    <n v="4"/>
    <s v="21.1"/>
  </r>
  <r>
    <s v="2018-19"/>
    <n v="2"/>
    <x v="7"/>
    <s v="MÁSTER UNIVERSITARIO DE ACCESO A LA ABOGACÍA"/>
    <s v="DERECHO"/>
    <s v="42053327N"/>
    <n v="384"/>
    <s v="VENTURA VENTURA, JOSÉ MANUEL"/>
    <n v="5014"/>
    <s v="Derecho de daños"/>
    <s v="3.4"/>
    <s v="MUY FAVORABLE"/>
    <n v="3"/>
    <s v="FAVORABLE"/>
    <n v="19"/>
    <n v="4"/>
    <s v="21.1"/>
  </r>
  <r>
    <s v="2018-19"/>
    <n v="2"/>
    <x v="7"/>
    <s v="MÁSTER UNIVERSITARIO DE ACCESO A LA ABOGACÍA"/>
    <s v="DERECHO"/>
    <s v="16261031P"/>
    <n v="84"/>
    <s v="SANTAMARÍA ARINAS, RENÉ JAVIER"/>
    <n v="5016"/>
    <s v="Tutela administrativa y tributaria"/>
    <s v="3.7"/>
    <s v="MUY FAVORABLE"/>
    <n v="4"/>
    <s v="MUY FAVORABLE"/>
    <n v="19"/>
    <n v="3"/>
    <s v="15.8"/>
  </r>
  <r>
    <s v="2018-19"/>
    <n v="2"/>
    <x v="7"/>
    <s v="MÁSTER UNIVERSITARIO DE ACCESO A LA ABOGACÍA"/>
    <s v="DERECHO"/>
    <s v="16536773A"/>
    <n v="210"/>
    <s v="RUIZ DE PALACIOS VILLAVERDE, JOSÉ IGNACIO"/>
    <n v="5016"/>
    <s v="Tutela administrativa y tributaria"/>
    <s v="2.7"/>
    <s v="FAVORABLE"/>
    <s v="2.2"/>
    <s v="DESFAVORABLE"/>
    <n v="19"/>
    <n v="5"/>
    <s v="26.3"/>
  </r>
  <r>
    <s v="2018-19"/>
    <n v="2"/>
    <x v="7"/>
    <s v="MÁSTER UNIVERSITARIO DE ACCESO A LA ABOGACÍA"/>
    <s v="DERECHO"/>
    <s v="16566979X"/>
    <n v="510"/>
    <s v="BARRIOBERO MARTÍNEZ, IGNACIO"/>
    <n v="5016"/>
    <s v="Tutela administrativa y tributaria"/>
    <s v="4.3"/>
    <s v="EXCELENTE"/>
    <s v="4.3"/>
    <s v="EXCELENTE"/>
    <n v="19"/>
    <n v="3"/>
    <s v="15.8"/>
  </r>
  <r>
    <s v="2018-19"/>
    <n v="2"/>
    <x v="7"/>
    <s v="MÁSTER UNIVERSITARIO DE ACCESO A LA ABOGACÍA"/>
    <s v="DERECHO"/>
    <s v="16598717P"/>
    <n v="990"/>
    <s v="SAN MARTÍN SEGURA, DAVID"/>
    <n v="5016"/>
    <s v="Tutela administrativa y tributaria"/>
    <s v="4.4"/>
    <s v="EXCELENTE"/>
    <n v="4"/>
    <s v="MUY FAVORABLE"/>
    <n v="19"/>
    <n v="2"/>
    <s v="10.5"/>
  </r>
  <r>
    <s v="2018-19"/>
    <n v="2"/>
    <x v="7"/>
    <s v="MÁSTER UNIVERSITARIO DE ACCESO A LA ABOGACÍA"/>
    <s v="DERECHO"/>
    <s v="16563493C"/>
    <n v="441"/>
    <s v="SESMA BASTIDA, BEGOÑA"/>
    <n v="5017"/>
    <s v="Tutela laboral"/>
    <s v="4.6"/>
    <s v="EXCELENTE"/>
    <s v="4.8"/>
    <s v="EXCELENTE"/>
    <n v="19"/>
    <n v="4"/>
    <s v="21.1"/>
  </r>
  <r>
    <s v="2018-19"/>
    <n v="2"/>
    <x v="7"/>
    <s v="MÁSTER UNIVERSITARIO DE ACCESO A LA ABOGACÍA"/>
    <s v="DERECHO"/>
    <s v="16542669B"/>
    <n v="509"/>
    <s v="ARRUGA SEGURA, MARÍA CONCEPCIÓN"/>
    <n v="5017"/>
    <s v="Tutela laboral"/>
    <s v="3.5"/>
    <s v="MUY FAVORABLE"/>
    <s v="3.3"/>
    <s v="FAVORABLE"/>
    <n v="19"/>
    <n v="3"/>
    <s v="15.8"/>
  </r>
  <r>
    <s v="2018-19"/>
    <n v="2"/>
    <x v="8"/>
    <s v="MÁSTER UNIVERSITARIO EN GESTÍON DE EMPRESAS"/>
    <s v="ECONOMÍA Y EMPRESA"/>
    <s v="10828501D"/>
    <n v="34"/>
    <s v="RUIZ VEGA, AGUSTÍN V."/>
    <n v="5133"/>
    <s v="Habilidades directivas y temas avanzados de gestión de empresas"/>
    <s v="3.8"/>
    <s v="MUY FAVORABLE"/>
    <s v="3.8"/>
    <s v="MUY FAVORABLE"/>
    <n v="11"/>
    <n v="4"/>
    <s v="36.4"/>
  </r>
  <r>
    <s v="2018-19"/>
    <n v="2"/>
    <x v="8"/>
    <s v="MÁSTER UNIVERSITARIO EN GESTÍON DE EMPRESAS"/>
    <s v="ECONOMÍA Y EMPRESA"/>
    <s v="16542461X"/>
    <n v="226"/>
    <s v="CASTRESANA RUIZ CARRILLO, JOSÉ IGNACIO"/>
    <n v="5133"/>
    <s v="Habilidades directivas y temas avanzados de gestión de empresas"/>
    <s v="4.7"/>
    <s v="EXCELENTE"/>
    <s v="4.7"/>
    <s v="EXCELENTE"/>
    <n v="11"/>
    <n v="6"/>
    <s v="54.5"/>
  </r>
  <r>
    <s v="2018-19"/>
    <n v="2"/>
    <x v="8"/>
    <s v="MÁSTER UNIVERSITARIO EN GESTÍON DE EMPRESAS"/>
    <s v="ECONOMÍA Y EMPRESA"/>
    <s v="16543682N"/>
    <n v="232"/>
    <s v="NAVARRO PÉREZ, Mª CRUZ"/>
    <n v="5133"/>
    <s v="Habilidades directivas y temas avanzados de gestión de empresas"/>
    <s v="4.8"/>
    <s v="EXCELENTE"/>
    <s v="4.8"/>
    <s v="EXCELENTE"/>
    <n v="11"/>
    <n v="5"/>
    <s v="45.5"/>
  </r>
  <r>
    <s v="2018-19"/>
    <n v="2"/>
    <x v="8"/>
    <s v="MÁSTER UNIVERSITARIO EN GESTÍON DE EMPRESAS"/>
    <s v="ECONOMÍA Y EMPRESA"/>
    <s v="72793905D"/>
    <n v="1214"/>
    <s v="DÍAZ MENDOZA, ANA CARMEN"/>
    <n v="5133"/>
    <s v="Habilidades directivas y temas avanzados de gestión de empresas"/>
    <s v="4.8"/>
    <s v="EXCELENTE"/>
    <s v="4.8"/>
    <s v="EXCELENTE"/>
    <n v="11"/>
    <n v="5"/>
    <s v="45.5"/>
  </r>
  <r>
    <s v="2018-19"/>
    <n v="2"/>
    <x v="8"/>
    <s v="MÁSTER UNIVERSITARIO EN GESTÍON DE EMPRESAS"/>
    <s v="ECONOMÍA Y EMPRESA"/>
    <s v="16551895Z"/>
    <n v="255"/>
    <s v="SALINAS ZÁRATE, RODOLFO"/>
    <n v="5134"/>
    <s v="Dirección de la empresa internacional"/>
    <s v="4.5"/>
    <s v="EXCELENTE"/>
    <s v="4.5"/>
    <s v="EXCELENTE"/>
    <n v="10"/>
    <n v="6"/>
    <n v="60"/>
  </r>
  <r>
    <s v="2018-19"/>
    <n v="2"/>
    <x v="8"/>
    <s v="MÁSTER UNIVERSITARIO EN GESTÍON DE EMPRESAS"/>
    <s v="ECONOMÍA Y EMPRESA"/>
    <s v="16530052K"/>
    <n v="187"/>
    <s v="AYALA CALVO, JUAN CARLOS"/>
    <n v="5135"/>
    <s v="Finanzas internacionales"/>
    <s v="4.8"/>
    <s v="EXCELENTE"/>
    <s v="4.8"/>
    <s v="EXCELENTE"/>
    <n v="7"/>
    <n v="5"/>
    <s v="71.4"/>
  </r>
  <r>
    <s v="2018-19"/>
    <n v="2"/>
    <x v="8"/>
    <s v="MÁSTER UNIVERSITARIO EN GESTÍON DE EMPRESAS"/>
    <s v="ECONOMÍA Y EMPRESA"/>
    <s v="16544145S"/>
    <n v="426"/>
    <s v="ACEDO RAMIREZ, MIGUEL ANGEL"/>
    <n v="5135"/>
    <s v="Finanzas internacionales"/>
    <n v="5"/>
    <s v="EXCELENTE"/>
    <n v="5"/>
    <s v="EXCELENTE"/>
    <n v="7"/>
    <n v="4"/>
    <s v="57.1"/>
  </r>
  <r>
    <s v="2018-19"/>
    <n v="2"/>
    <x v="8"/>
    <s v="MÁSTER UNIVERSITARIO EN GESTÍON DE EMPRESAS"/>
    <s v="ECONOMÍA Y EMPRESA"/>
    <s v="16563058E"/>
    <n v="525"/>
    <s v="PELEGRÍN BORONDO, JORGE"/>
    <n v="5136"/>
    <s v="Marketing internacional"/>
    <n v="5"/>
    <s v="EXCELENTE"/>
    <n v="5"/>
    <s v="EXCELENTE"/>
    <n v="7"/>
    <n v="5"/>
    <s v="71.4"/>
  </r>
  <r>
    <s v="2018-19"/>
    <n v="2"/>
    <x v="8"/>
    <s v="MÁSTER UNIVERSITARIO EN GESTÍON DE EMPRESAS"/>
    <s v="ECONOMÍA Y EMPRESA"/>
    <s v="16547433Z"/>
    <n v="586"/>
    <s v="OLARTE PASCUAL, Mª CRISTINA"/>
    <n v="5136"/>
    <s v="Marketing internacional"/>
    <n v="5"/>
    <s v="EXCELENTE"/>
    <n v="5"/>
    <s v="EXCELENTE"/>
    <n v="7"/>
    <n v="5"/>
    <s v="71.4"/>
  </r>
  <r>
    <s v="2018-19"/>
    <n v="2"/>
    <x v="8"/>
    <s v="MÁSTER UNIVERSITARIO EN GESTÍON DE EMPRESAS"/>
    <s v="ECONOMÍA Y EMPRESA"/>
    <s v="16543682N"/>
    <n v="232"/>
    <s v="NAVARRO PÉREZ, Mª CRUZ"/>
    <n v="5137"/>
    <s v="Economía internacional"/>
    <s v="4.9"/>
    <s v="EXCELENTE"/>
    <n v="5"/>
    <s v="EXCELENTE"/>
    <n v="7"/>
    <n v="3"/>
    <s v="42.9"/>
  </r>
  <r>
    <s v="2018-19"/>
    <n v="2"/>
    <x v="8"/>
    <s v="MÁSTER UNIVERSITARIO EN GESTÍON DE EMPRESAS"/>
    <s v="ECONOMÍA Y EMPRESA"/>
    <s v="16549972T"/>
    <n v="253"/>
    <s v="PINILLOS GARCÍA, MARÍA DE LA O"/>
    <n v="5137"/>
    <s v="Economía internacional"/>
    <n v="5"/>
    <s v="EXCELENTE"/>
    <n v="5"/>
    <s v="EXCELENTE"/>
    <n v="7"/>
    <n v="2"/>
    <s v="28.6"/>
  </r>
  <r>
    <s v="2018-19"/>
    <n v="2"/>
    <x v="8"/>
    <s v="MÁSTER UNIVERSITARIO EN GESTÍON DE EMPRESAS"/>
    <s v="ECONOMÍA Y EMPRESA"/>
    <s v="16517184X"/>
    <n v="164"/>
    <s v="JUÁREZ CASTELLÓ, CARMELO ARTURO"/>
    <n v="5138"/>
    <s v="Dirección de la tecnología y la innovación"/>
    <s v="3.7"/>
    <s v="MUY FAVORABLE"/>
    <s v="3.5"/>
    <s v="MUY FAVORABLE"/>
    <n v="8"/>
    <n v="4"/>
    <n v="50"/>
  </r>
  <r>
    <s v="2018-19"/>
    <n v="2"/>
    <x v="8"/>
    <s v="MÁSTER UNIVERSITARIO EN GESTÍON DE EMPRESAS"/>
    <s v="ECONOMÍA Y EMPRESA"/>
    <s v="16533890H"/>
    <n v="201"/>
    <s v="PORTILLO PÉREZ DE VIÑASPRE, FABIOLA"/>
    <n v="5140"/>
    <s v="Métodos de investigación"/>
    <n v="5"/>
    <s v="EXCELENTE"/>
    <n v="5"/>
    <s v="EXCELENTE"/>
    <n v="4"/>
    <n v="3"/>
    <n v="75"/>
  </r>
  <r>
    <s v="2018-19"/>
    <n v="2"/>
    <x v="8"/>
    <s v="MÁSTER UNIVERSITARIO EN GESTÍON DE EMPRESAS"/>
    <s v="ECONOMÍA Y EMPRESA"/>
    <s v="72780423M"/>
    <n v="404"/>
    <s v="RIAÑO GIL, CONSUELO"/>
    <n v="5140"/>
    <s v="Métodos de investigación"/>
    <s v="4.4"/>
    <s v="EXCELENTE"/>
    <s v="4.5"/>
    <s v="EXCELENTE"/>
    <n v="4"/>
    <n v="2"/>
    <n v="50"/>
  </r>
  <r>
    <s v="2018-19"/>
    <n v="2"/>
    <x v="9"/>
    <s v="MÁSTER UNIVERSITARIO EN INTERVENCIÓN E INNOVACIÓN EDUCATIVA"/>
    <s v="CIENCIAS DE LA EDUCACIÓN"/>
    <s v="72703170D"/>
    <n v="1014"/>
    <s v="CHOCARRO  DE LUIS, EDURNE"/>
    <n v="5145"/>
    <s v="Prevención del fracaso escolar"/>
    <s v="4.2"/>
    <s v="EXCELENTE"/>
    <n v="4"/>
    <s v="MUY FAVORABLE"/>
    <n v="13"/>
    <n v="4"/>
    <s v="30.8"/>
  </r>
  <r>
    <s v="2018-19"/>
    <n v="2"/>
    <x v="9"/>
    <s v="MÁSTER UNIVERSITARIO EN INTERVENCIÓN E INNOVACIÓN EDUCATIVA"/>
    <s v="CIENCIAS DE LA EDUCACIÓN"/>
    <s v="16509812K"/>
    <n v="147"/>
    <s v="LOZA OLAVE, EDMUNDO"/>
    <n v="5148"/>
    <s v="Juego, deporte e innovación en el aula"/>
    <s v="2.7"/>
    <s v="FAVORABLE"/>
    <n v="3"/>
    <s v="FAVORABLE"/>
    <n v="13"/>
    <n v="3"/>
    <s v="23.1"/>
  </r>
  <r>
    <s v="2018-19"/>
    <n v="2"/>
    <x v="10"/>
    <s v="MÁSTER EN PROFESORADO"/>
    <s v="CIENCIAS HUMANAS"/>
    <s v="16544594G"/>
    <n v="938"/>
    <s v="SÁENZ RODRÍGUEZ, MINERVA"/>
    <n v="755"/>
    <s v="Introducción a la historia del arte"/>
    <s v="3.4"/>
    <s v="MUY FAVORABLE"/>
    <s v="3.5"/>
    <s v="MUY FAVORABLE"/>
    <n v="3"/>
    <n v="2"/>
    <s v="66.67"/>
  </r>
  <r>
    <s v="2018-19"/>
    <n v="2"/>
    <x v="10"/>
    <s v="MÁSTER EN PROFESORADO"/>
    <s v="ECONOMÍA Y EMPRESA"/>
    <s v="16562098M"/>
    <n v="477"/>
    <s v="PINILLOS GARCÍA, Mª CARMEN"/>
    <n v="261205000"/>
    <s v="APRENDIZAJE Y ENSEÑANZA DE LA ECONOMÍA"/>
    <s v="4.1"/>
    <s v="MUY FAVORABLE"/>
    <s v="4.3"/>
    <s v="EXCELENTE"/>
    <n v="26"/>
    <n v="8"/>
    <s v="30.8"/>
  </r>
  <r>
    <s v="2018-19"/>
    <n v="2"/>
    <x v="10"/>
    <s v="MÁSTER EN PROFESORADO"/>
    <s v="ECONOMÍA Y EMPRESA"/>
    <s v="16570616J"/>
    <n v="695"/>
    <s v="AMO MATARRANZ, DAVID"/>
    <n v="261205000"/>
    <s v="APRENDIZAJE Y ENSEÑANZA DE LA ECONOMÍA"/>
    <s v="4.1"/>
    <s v="MUY FAVORABLE"/>
    <s v="3.9"/>
    <s v="MUY FAVORABLE"/>
    <n v="26"/>
    <n v="14"/>
    <s v="53.8"/>
  </r>
  <r>
    <s v="2018-19"/>
    <n v="2"/>
    <x v="10"/>
    <s v="MÁSTER EN PROFESORADO"/>
    <s v="ECONOMÍA Y EMPRESA"/>
    <s v="72791252R"/>
    <n v="1202"/>
    <s v="EGUIZÁBAL MARÍN, FÁTIMA"/>
    <n v="261205000"/>
    <s v="APRENDIZAJE Y ENSEÑANZA DE LA ECONOMÍA"/>
    <s v="4.6"/>
    <s v="EXCELENTE"/>
    <s v="4.7"/>
    <s v="EXCELENTE"/>
    <n v="26"/>
    <n v="13"/>
    <n v="50"/>
  </r>
  <r>
    <s v="2018-19"/>
    <n v="2"/>
    <x v="10"/>
    <s v="MÁSTER EN PROFESORADO"/>
    <s v="ECONOMÍA Y EMPRESA"/>
    <s v="16544280N"/>
    <n v="234"/>
    <s v="AZCONA CIRIZA, ESPERANZA"/>
    <n v="261206000"/>
    <s v="INNOVACIÓN DOCENTE E INICIACIÓN A LA INVESTIGACIÓN EDUCATIVA"/>
    <s v="4.1"/>
    <s v="MUY FAVORABLE"/>
    <n v="4"/>
    <s v="MUY FAVORABLE"/>
    <n v="26"/>
    <n v="13"/>
    <n v="50"/>
  </r>
  <r>
    <s v="2018-19"/>
    <n v="2"/>
    <x v="10"/>
    <s v="MÁSTER EN PROFESORADO"/>
    <s v="ECONOMÍA Y EMPRESA"/>
    <s v="17159455Y"/>
    <n v="324"/>
    <s v="RUIZ CABESTRE, FCO. JAVIER"/>
    <n v="261206000"/>
    <s v="INNOVACIÓN DOCENTE E INICIACIÓN A LA INVESTIGACIÓN EDUCATIVA"/>
    <s v="4.1"/>
    <s v="MUY FAVORABLE"/>
    <s v="4.2"/>
    <s v="EXCELENTE"/>
    <n v="26"/>
    <n v="14"/>
    <s v="53.8"/>
  </r>
  <r>
    <s v="2018-19"/>
    <n v="2"/>
    <x v="10"/>
    <s v="MÁSTER EN PROFESORADO"/>
    <s v="QUÍMICA"/>
    <s v="16539508R"/>
    <n v="220"/>
    <s v="MILLÁN MONEO, JUDITH"/>
    <n v="262205000"/>
    <s v="APRENDIZAJE Y ENSEÑANZA DE LA FÍSICA Y QUÍMICA"/>
    <s v="4.5"/>
    <s v="EXCELENTE"/>
    <s v="4.6"/>
    <s v="EXCELENTE"/>
    <n v="23"/>
    <n v="7"/>
    <s v="30.4"/>
  </r>
  <r>
    <s v="2018-19"/>
    <n v="2"/>
    <x v="10"/>
    <s v="MÁSTER EN PROFESORADO"/>
    <s v="QUÍMICA"/>
    <s v="16543785T"/>
    <n v="233"/>
    <s v="ZURBANO ASENSIO, MARÍA DEL MAR"/>
    <n v="262205000"/>
    <s v="APRENDIZAJE Y ENSEÑANZA DE LA FÍSICA Y QUÍMICA"/>
    <s v="4.6"/>
    <s v="EXCELENTE"/>
    <s v="4.8"/>
    <s v="EXCELENTE"/>
    <n v="23"/>
    <n v="5"/>
    <s v="21.7"/>
  </r>
  <r>
    <s v="2018-19"/>
    <n v="2"/>
    <x v="10"/>
    <s v="MÁSTER EN PROFESORADO"/>
    <s v="QUÍMICA"/>
    <s v="16578210V"/>
    <n v="499"/>
    <s v="SAMPEDRO RUIZ, DIEGO"/>
    <n v="262205000"/>
    <s v="APRENDIZAJE Y ENSEÑANZA DE LA FÍSICA Y QUÍMICA"/>
    <s v="4.5"/>
    <s v="EXCELENTE"/>
    <s v="4.5"/>
    <s v="EXCELENTE"/>
    <n v="23"/>
    <n v="6"/>
    <s v="26.1"/>
  </r>
  <r>
    <s v="2018-19"/>
    <n v="2"/>
    <x v="10"/>
    <s v="MÁSTER EN PROFESORADO"/>
    <s v="QUÍMICA"/>
    <s v="16580433D"/>
    <n v="585"/>
    <s v="MARTÍNEZ RUIZ, RODRIGO"/>
    <n v="262205000"/>
    <s v="APRENDIZAJE Y ENSEÑANZA DE LA FÍSICA Y QUÍMICA"/>
    <s v="3.4"/>
    <s v="MUY FAVORABLE"/>
    <s v="3.1"/>
    <s v="FAVORABLE"/>
    <n v="23"/>
    <n v="8"/>
    <s v="34.8"/>
  </r>
  <r>
    <s v="2018-19"/>
    <n v="2"/>
    <x v="10"/>
    <s v="MÁSTER EN PROFESORADO"/>
    <s v="QUÍMICA"/>
    <s v="16570824Z"/>
    <n v="702"/>
    <s v="ESTEBAN DÍEZ, ISABEL"/>
    <n v="262205000"/>
    <s v="APRENDIZAJE Y ENSEÑANZA DE LA FÍSICA Y QUÍMICA"/>
    <s v="4.6"/>
    <s v="EXCELENTE"/>
    <s v="4.6"/>
    <s v="EXCELENTE"/>
    <n v="23"/>
    <n v="5"/>
    <s v="21.7"/>
  </r>
  <r>
    <s v="2018-19"/>
    <n v="2"/>
    <x v="10"/>
    <s v="MÁSTER EN PROFESORADO"/>
    <s v="QUÍMICA"/>
    <s v="16570470M"/>
    <n v="767"/>
    <s v="CORZANA LÓPEZ, FRANCISCO"/>
    <n v="262205000"/>
    <s v="APRENDIZAJE Y ENSEÑANZA DE LA FÍSICA Y QUÍMICA"/>
    <s v="4.7"/>
    <s v="EXCELENTE"/>
    <s v="4.9"/>
    <s v="EXCELENTE"/>
    <n v="23"/>
    <n v="7"/>
    <s v="30.4"/>
  </r>
  <r>
    <s v="2018-19"/>
    <n v="2"/>
    <x v="10"/>
    <s v="MÁSTER EN PROFESORADO"/>
    <s v="AGRICULTURA Y ALIMENTACIÓN"/>
    <s v="16568302E"/>
    <n v="593"/>
    <s v="ROBREDO VALGAÑÓN, BEATRIZ"/>
    <n v="262206000"/>
    <s v="INNOVACIÓN DOCENTE E INICIACIÓN A LA INVESTIGACIÓN EDUCATIVA"/>
    <s v="4.3"/>
    <s v="EXCELENTE"/>
    <s v="4.3"/>
    <s v="EXCELENTE"/>
    <n v="22"/>
    <n v="8"/>
    <s v="36.4"/>
  </r>
  <r>
    <s v="2018-19"/>
    <n v="2"/>
    <x v="10"/>
    <s v="MÁSTER EN PROFESORADO"/>
    <s v="AGRICULTURA Y ALIMENTACIÓN"/>
    <s v="72780033Y"/>
    <n v="643"/>
    <s v="HERNÁNDEZ ÁLAMOS, MARÍA DEL MAR"/>
    <n v="262206000"/>
    <s v="INNOVACIÓN DOCENTE E INICIACIÓN A LA INVESTIGACIÓN EDUCATIVA"/>
    <s v="2.8"/>
    <s v="FAVORABLE"/>
    <s v="2.7"/>
    <s v="FAVORABLE"/>
    <n v="22"/>
    <n v="7"/>
    <s v="31.8"/>
  </r>
  <r>
    <s v="2018-19"/>
    <n v="2"/>
    <x v="10"/>
    <s v="MÁSTER EN PROFESORADO"/>
    <s v="CIENCIAS DE LA EDUCACIÓN"/>
    <s v="16527579D"/>
    <n v="678"/>
    <s v="GIL-DÍEZ USANDIZAGA, IGNACIO"/>
    <n v="263205000"/>
    <s v="APRENDIZAJE Y ENSEÑANZA DE LAS CIENCIAS SOCIALES"/>
    <s v="4.4"/>
    <s v="EXCELENTE"/>
    <s v="4.5"/>
    <s v="EXCELENTE"/>
    <n v="25"/>
    <n v="15"/>
    <n v="60"/>
  </r>
  <r>
    <s v="2018-19"/>
    <n v="2"/>
    <x v="10"/>
    <s v="MÁSTER EN PROFESORADO"/>
    <s v="CIENCIAS DE LA EDUCACIÓN"/>
    <s v="72786679M"/>
    <n v="791"/>
    <s v="HERREROS GONZÁLEZ, CARMEN"/>
    <n v="263205000"/>
    <s v="APRENDIZAJE Y ENSEÑANZA DE LAS CIENCIAS SOCIALES"/>
    <s v="4.2"/>
    <s v="EXCELENTE"/>
    <s v="4.1"/>
    <s v="MUY FAVORABLE"/>
    <n v="25"/>
    <n v="15"/>
    <n v="60"/>
  </r>
  <r>
    <s v="2018-19"/>
    <n v="2"/>
    <x v="10"/>
    <s v="MÁSTER EN PROFESORADO"/>
    <s v="CIENCIAS HUMANAS"/>
    <s v="16592004B"/>
    <n v="832"/>
    <s v="ITURRIAGA BARCO, DIEGO"/>
    <n v="263206000"/>
    <s v="INNOVACIÓN DOCENTE E INICIACIÓN A LA INVESTIGACIÓN EDUCATIVA"/>
    <s v="2.8"/>
    <s v="FAVORABLE"/>
    <s v="2.7"/>
    <s v="FAVORABLE"/>
    <n v="25"/>
    <n v="16"/>
    <n v="64"/>
  </r>
  <r>
    <s v="2018-19"/>
    <n v="2"/>
    <x v="10"/>
    <s v="MÁSTER EN PROFESORADO"/>
    <s v="FILOLOGÍAS MODERNAS"/>
    <s v="16589144A"/>
    <n v="543"/>
    <s v="FERNÁNDEZ FONTECHA, ALMUDENA"/>
    <n v="264205000"/>
    <s v="APRENDIZAJE Y ENSEÑANZA DE LA LENGUA EXTRANJERA (INGLÉS)"/>
    <s v="4.9"/>
    <s v="EXCELENTE"/>
    <s v="4.9"/>
    <s v="EXCELENTE"/>
    <n v="19"/>
    <n v="18"/>
    <s v="94.7"/>
  </r>
  <r>
    <s v="2018-19"/>
    <n v="2"/>
    <x v="10"/>
    <s v="MÁSTER EN PROFESORADO"/>
    <s v="FILOLOGÍAS MODERNAS"/>
    <s v="32877122W"/>
    <n v="943"/>
    <s v="CANGA ALONSO, ANDRÉS"/>
    <n v="264206000"/>
    <s v="INNOVACIÓN DOCENTE E INICIACIÓN A LA INVESTIGACIÓN EDUCATIVA"/>
    <s v="3.3"/>
    <s v="FAVORABLE"/>
    <s v="3.2"/>
    <s v="FAVORABLE"/>
    <n v="20"/>
    <n v="12"/>
    <n v="60"/>
  </r>
  <r>
    <s v="2018-19"/>
    <n v="2"/>
    <x v="10"/>
    <s v="MÁSTER EN PROFESORADO"/>
    <s v="FILOLOGÍAS HISPÁNICA Y CLÁSICAS"/>
    <s v="16535214P"/>
    <n v="715"/>
    <s v="MARTÍNEZ EZQUERRO, AURORA"/>
    <n v="265205000"/>
    <s v="APRENDIZAJE Y ENSEÑANZA DE LA LENGUA CASTELLANA Y LA LITERATURA"/>
    <n v="4"/>
    <s v="MUY FAVORABLE"/>
    <s v="3.7"/>
    <s v="MUY FAVORABLE"/>
    <n v="15"/>
    <n v="3"/>
    <n v="20"/>
  </r>
  <r>
    <s v="2018-19"/>
    <n v="2"/>
    <x v="10"/>
    <s v="MÁSTER EN PROFESORADO"/>
    <s v="FILOLOGÍAS HISPÁNICA Y CLÁSICAS"/>
    <s v="50842132B"/>
    <n v="817"/>
    <s v="GAVELA GARCÍA, DELIA DEL PILAR"/>
    <n v="265205000"/>
    <s v="APRENDIZAJE Y ENSEÑANZA DE LA LENGUA CASTELLANA Y LA LITERATURA"/>
    <n v="4"/>
    <s v="MUY FAVORABLE"/>
    <s v="4.1"/>
    <s v="MUY FAVORABLE"/>
    <n v="15"/>
    <n v="9"/>
    <n v="60"/>
  </r>
  <r>
    <s v="2018-19"/>
    <n v="2"/>
    <x v="10"/>
    <s v="MÁSTER EN PROFESORADO"/>
    <s v="FILOLOGÍAS HISPÁNICA Y CLÁSICAS"/>
    <s v="33437205N"/>
    <n v="1224"/>
    <s v="ESCUDERO BAZTÁN, JUAN MANUEL"/>
    <n v="265205000"/>
    <s v="APRENDIZAJE Y ENSEÑANZA DE LA LENGUA CASTELLANA Y LA LITERATURA"/>
    <s v="3.5"/>
    <s v="MUY FAVORABLE"/>
    <s v="3.5"/>
    <s v="MUY FAVORABLE"/>
    <n v="15"/>
    <n v="2"/>
    <s v="13.3"/>
  </r>
  <r>
    <s v="2018-19"/>
    <n v="2"/>
    <x v="10"/>
    <s v="MÁSTER EN PROFESORADO"/>
    <s v="FILOLOGÍAS HISPÁNICA Y CLÁSICAS"/>
    <s v="16603653E"/>
    <n v="1073"/>
    <s v="LÁZARO NISO, REBECA"/>
    <n v="265206000"/>
    <s v="INNOVACIÓN DOCENTE E INICIACIÓN A LA INVESTIGACIÓN EDUCATIVA"/>
    <s v="4.1"/>
    <s v="MUY FAVORABLE"/>
    <n v="4"/>
    <s v="MUY FAVORABLE"/>
    <n v="15"/>
    <n v="3"/>
    <n v="20"/>
  </r>
  <r>
    <s v="2018-19"/>
    <n v="2"/>
    <x v="10"/>
    <s v="MÁSTER EN PROFESORADO"/>
    <s v="MATEMÁTICAS Y COMPUTACIÓN"/>
    <s v="16560638V"/>
    <n v="545"/>
    <s v="JIMÉNEZ GESTAL, CLARA"/>
    <n v="266205000"/>
    <s v="APRENDIZAJE Y ENSEÑANZA DE LAS MATEMÁTICAS"/>
    <s v="2.1"/>
    <s v="DESFAVORABLE"/>
    <s v="1.6"/>
    <s v="MUY DESFAVORABLE"/>
    <n v="24"/>
    <n v="5"/>
    <s v="20.8"/>
  </r>
  <r>
    <s v="2018-19"/>
    <n v="2"/>
    <x v="10"/>
    <s v="MÁSTER EN PROFESORADO"/>
    <s v="MATEMÁTICAS Y COMPUTACIÓN"/>
    <s v="16612389H"/>
    <n v="1036"/>
    <s v="MAGREÑÁN RUIZ, ÁNGEL ALBERTO"/>
    <n v="266205000"/>
    <s v="APRENDIZAJE Y ENSEÑANZA DE LAS MATEMÁTICAS"/>
    <s v="3.2"/>
    <s v="FAVORABLE"/>
    <s v="3.7"/>
    <s v="MUY FAVORABLE"/>
    <n v="24"/>
    <n v="3"/>
    <s v="12.5"/>
  </r>
  <r>
    <s v="2018-19"/>
    <n v="2"/>
    <x v="10"/>
    <s v="MÁSTER EN PROFESORADO"/>
    <s v="MATEMÁTICAS Y COMPUTACIÓN"/>
    <s v="43187774F"/>
    <n v="1285"/>
    <s v="ROTGER GARCÍA, LUCÍA"/>
    <n v="266205000"/>
    <s v="APRENDIZAJE Y ENSEÑANZA DE LAS MATEMÁTICAS"/>
    <s v="3.4"/>
    <s v="MUY FAVORABLE"/>
    <s v="3.6"/>
    <s v="MUY FAVORABLE"/>
    <n v="24"/>
    <n v="5"/>
    <s v="20.8"/>
  </r>
  <r>
    <s v="2018-19"/>
    <n v="2"/>
    <x v="10"/>
    <s v="MÁSTER EN PROFESORADO"/>
    <s v="MATEMÁTICAS Y COMPUTACIÓN"/>
    <s v="16552126S"/>
    <n v="977"/>
    <s v="CASTELLANOS FONSECA, ROBERTO"/>
    <n v="266206000"/>
    <s v="INNOVACIÓN DOCENTE E INICIACIÓN A LA INVESTIGACIÓN EDUCATIVA"/>
    <s v="3.4"/>
    <s v="MUY FAVORABLE"/>
    <s v="3.4"/>
    <s v="MUY FAVORABLE"/>
    <n v="22"/>
    <n v="12"/>
    <s v="54.5"/>
  </r>
  <r>
    <s v="2018-19"/>
    <n v="2"/>
    <x v="10"/>
    <s v="MÁSTER EN PROFESORADO"/>
    <s v="MATEMÁTICAS Y COMPUTACIÓN"/>
    <s v="16612389H"/>
    <n v="1036"/>
    <s v="MAGREÑÁN RUIZ, ÁNGEL ALBERTO"/>
    <n v="266206000"/>
    <s v="INNOVACIÓN DOCENTE E INICIACIÓN A LA INVESTIGACIÓN EDUCATIVA"/>
    <s v="3.1"/>
    <s v="FAVORABLE"/>
    <n v="3"/>
    <s v="FAVORABLE"/>
    <n v="22"/>
    <n v="4"/>
    <s v="18.2"/>
  </r>
  <r>
    <s v="2018-19"/>
    <n v="2"/>
    <x v="10"/>
    <s v="MÁSTER EN PROFESORADO"/>
    <s v="INGENIERÍA MECÁNICA"/>
    <s v="16508509Y"/>
    <n v="141"/>
    <s v="JUÁREZ CASTELLÓ, MANUEL CELSO"/>
    <n v="267205000"/>
    <s v="APRENDIZAJE Y ENSEÑANZA DE LA TECNOLOGÍA"/>
    <s v="3.5"/>
    <s v="MUY FAVORABLE"/>
    <n v="3"/>
    <s v="FAVORABLE"/>
    <n v="22"/>
    <n v="6"/>
    <s v="27.3"/>
  </r>
  <r>
    <s v="2018-19"/>
    <n v="2"/>
    <x v="10"/>
    <s v="MÁSTER EN PROFESORADO"/>
    <s v="INGENIERÍA MECÁNICA"/>
    <s v="16526587Y"/>
    <n v="181"/>
    <s v="SANTAMARÍA PEÑA, JACINTO"/>
    <n v="267205000"/>
    <s v="APRENDIZAJE Y ENSEÑANZA DE LA TECNOLOGÍA"/>
    <s v="3.1"/>
    <s v="FAVORABLE"/>
    <s v="3.2"/>
    <s v="FAVORABLE"/>
    <n v="22"/>
    <n v="6"/>
    <s v="27.3"/>
  </r>
  <r>
    <s v="2018-19"/>
    <n v="2"/>
    <x v="10"/>
    <s v="MÁSTER EN PROFESORADO"/>
    <s v="INGENIERÍA ELÉCTRICA"/>
    <s v="16549519F"/>
    <n v="249"/>
    <s v="ZORZANO MARTÍNEZ, ANTONIO MOISÉS"/>
    <n v="267205000"/>
    <s v="APRENDIZAJE Y ENSEÑANZA DE LA TECNOLOGÍA"/>
    <s v="4.5"/>
    <s v="EXCELENTE"/>
    <s v="4.7"/>
    <s v="EXCELENTE"/>
    <n v="22"/>
    <n v="19"/>
    <s v="86.4"/>
  </r>
  <r>
    <s v="2018-19"/>
    <n v="2"/>
    <x v="10"/>
    <s v="MÁSTER EN PROFESORADO"/>
    <s v="INGENIERÍA MECÁNICA"/>
    <s v="16583523V"/>
    <n v="469"/>
    <s v="LÓPEZ MARTÍNEZ, DIEGO"/>
    <n v="267205000"/>
    <s v="APRENDIZAJE Y ENSEÑANZA DE LA TECNOLOGÍA"/>
    <s v="4.6"/>
    <s v="EXCELENTE"/>
    <s v="4.8"/>
    <s v="EXCELENTE"/>
    <n v="22"/>
    <n v="6"/>
    <s v="27.3"/>
  </r>
  <r>
    <s v="2018-19"/>
    <n v="2"/>
    <x v="10"/>
    <s v="MÁSTER EN PROFESORADO"/>
    <s v="INGENIERÍA ELÉCTRICA"/>
    <s v="78750288J"/>
    <n v="966"/>
    <s v="RICO AZAGRA, JAVIER"/>
    <n v="267205000"/>
    <s v="APRENDIZAJE Y ENSEÑANZA DE LA TECNOLOGÍA"/>
    <s v="4.3"/>
    <s v="EXCELENTE"/>
    <s v="4.3"/>
    <s v="EXCELENTE"/>
    <n v="22"/>
    <n v="4"/>
    <s v="18.2"/>
  </r>
  <r>
    <s v="2018-19"/>
    <n v="2"/>
    <x v="10"/>
    <s v="MÁSTER EN PROFESORADO"/>
    <s v="INGENIERÍA ELÉCTRICA"/>
    <s v="16551240A"/>
    <n v="1318"/>
    <s v="CAPELLÁN VILLACIÁN, CÁNDIDO"/>
    <n v="267205000"/>
    <s v="APRENDIZAJE Y ENSEÑANZA DE LA TECNOLOGÍA"/>
    <s v="4.7"/>
    <s v="EXCELENTE"/>
    <s v="4.8"/>
    <s v="EXCELENTE"/>
    <n v="22"/>
    <n v="9"/>
    <s v="40.9"/>
  </r>
  <r>
    <s v="2018-19"/>
    <n v="2"/>
    <x v="10"/>
    <s v="MÁSTER EN PROFESORADO"/>
    <s v="INGENIERÍA MECÁNICA"/>
    <s v="16508509Y"/>
    <n v="141"/>
    <s v="JUÁREZ CASTELLÓ, MANUEL CELSO"/>
    <n v="267206000"/>
    <s v="INNOVACIÓN DOCENTE E INICIACIÓN A LA INVESTIGACIÓN EDUCATIVA"/>
    <s v="3.2"/>
    <s v="FAVORABLE"/>
    <n v="3"/>
    <s v="FAVORABLE"/>
    <n v="24"/>
    <n v="6"/>
    <n v="25"/>
  </r>
  <r>
    <s v="2018-19"/>
    <n v="2"/>
    <x v="10"/>
    <s v="MÁSTER EN PROFESORADO"/>
    <s v="INGENIERÍA ELÉCTRICA"/>
    <s v="16541690K"/>
    <n v="224"/>
    <s v="BRETÓN RODRÍGUEZ, JAVIER"/>
    <n v="267206000"/>
    <s v="INNOVACIÓN DOCENTE E INICIACIÓN A LA INVESTIGACIÓN EDUCATIVA"/>
    <n v="4"/>
    <s v="MUY FAVORABLE"/>
    <s v="4.1"/>
    <s v="MUY FAVORABLE"/>
    <n v="24"/>
    <n v="8"/>
    <s v="33.3"/>
  </r>
  <r>
    <s v="2018-19"/>
    <n v="2"/>
    <x v="11"/>
    <s v="GRADO EN ENFERMERÍA"/>
    <s v="ENFERMERÍA"/>
    <s v="16611822A"/>
    <n v="1030"/>
    <s v="ANTÓN VICENTE, LUCÍA"/>
    <n v="331"/>
    <s v="Nutrición y dietética"/>
    <n v="4"/>
    <s v="MUY FAVORABLE"/>
    <n v="4"/>
    <s v="MUY FAVORABLE"/>
    <n v="72"/>
    <n v="6"/>
    <s v="8.3"/>
  </r>
  <r>
    <s v="2018-19"/>
    <n v="2"/>
    <x v="11"/>
    <s v="GRADO EN ENFERMERÍA"/>
    <s v="AGRICULTURA Y ALIMENTACIÓN"/>
    <s v="30629229Z"/>
    <n v="974"/>
    <s v="SAINZ DE ROZAS APARICIO, CARLOS"/>
    <n v="332"/>
    <s v="Farmacología II"/>
    <n v="2.6"/>
    <s v="FAVORABLE"/>
    <n v="2.6"/>
    <s v="FAVORABLE"/>
    <n v="87"/>
    <n v="5"/>
    <s v="5.7"/>
  </r>
  <r>
    <s v="2018-19"/>
    <n v="2"/>
    <x v="11"/>
    <s v="GRADO EN ENFERMERÍA"/>
    <s v="AGRICULTURA Y ALIMENTACIÓN"/>
    <s v="16611379C"/>
    <n v="1064"/>
    <s v="LOZANO FERNÁNDEZ, CARMEN"/>
    <n v="332"/>
    <s v="Farmacología II"/>
    <n v="4.3"/>
    <s v="EXCELENTE"/>
    <n v="4.3"/>
    <s v="EXCELENTE"/>
    <n v="87"/>
    <n v="22"/>
    <s v="25.3"/>
  </r>
  <r>
    <s v="2018-19"/>
    <n v="2"/>
    <x v="11"/>
    <s v="GRADO EN ENFERMERÍA"/>
    <s v="AGRICULTURA Y ALIMENTACIÓN"/>
    <s v="52410292P"/>
    <n v="1295"/>
    <s v="JUÁREZ VELA, RAÚL"/>
    <n v="336"/>
    <s v="Enfermería médico-quirúrgica II"/>
    <n v="4.3"/>
    <s v="EXCELENTE"/>
    <n v="4.3"/>
    <s v="EXCELENTE"/>
    <n v="77"/>
    <n v="57"/>
    <n v="74"/>
  </r>
  <r>
    <s v="2018-19"/>
    <n v="2"/>
    <x v="11"/>
    <s v="GRADO EN ENFERMERÍA"/>
    <s v="ENFERMERÍA"/>
    <s v="16525626B"/>
    <n v="1060"/>
    <s v="MARTÍNEZ RAMÍREZ, ALFREDO"/>
    <n v="761"/>
    <s v="Fisiología II"/>
    <n v="3.9"/>
    <s v="MUY FAVORABLE"/>
    <n v="4"/>
    <s v="MUY FAVORABLE"/>
    <n v="80"/>
    <n v="18"/>
    <s v="22.5"/>
  </r>
  <r>
    <s v="2018-19"/>
    <n v="2"/>
    <x v="11"/>
    <s v="GRADO EN ENFERMERÍA"/>
    <s v="ENFERMERÍA"/>
    <s v="33444445F"/>
    <n v="1078"/>
    <s v="LARRAYOZ ROLDÁN, IGNACIO"/>
    <n v="761"/>
    <s v="Fisiología II"/>
    <n v="3.8"/>
    <s v="MUY FAVORABLE"/>
    <n v="3.8"/>
    <s v="MUY FAVORABLE"/>
    <n v="80"/>
    <n v="20"/>
    <n v="25"/>
  </r>
  <r>
    <s v="2018-19"/>
    <n v="2"/>
    <x v="11"/>
    <s v="GRADO EN ENFERMERÍA"/>
    <s v="AGRICULTURA Y ALIMENTACIÓN"/>
    <s v="25136873N"/>
    <n v="359"/>
    <s v="ZARAZAGA CHAMORRO, MIRIAM"/>
    <n v="762"/>
    <s v="Bioquímica"/>
    <n v="4.3"/>
    <s v="EXCELENTE"/>
    <n v="4.5999999999999996"/>
    <s v="EXCELENTE"/>
    <n v="79"/>
    <n v="22"/>
    <s v="27.8"/>
  </r>
  <r>
    <s v="2018-19"/>
    <n v="2"/>
    <x v="11"/>
    <s v="GRADO EN ENFERMERÍA"/>
    <s v="AGRICULTURA Y ALIMENTACIÓN"/>
    <s v="16611379C"/>
    <n v="1064"/>
    <s v="LOZANO FERNÁNDEZ, CARMEN"/>
    <n v="762"/>
    <s v="Bioquímica"/>
    <n v="4.0999999999999996"/>
    <s v="MUY FAVORABLE"/>
    <n v="4.3"/>
    <s v="EXCELENTE"/>
    <n v="79"/>
    <n v="20"/>
    <s v="25.3"/>
  </r>
  <r>
    <s v="2018-19"/>
    <n v="2"/>
    <x v="11"/>
    <s v="GRADO EN ENFERMERÍA"/>
    <s v="MATEMÁTICAS Y COMPUTACIÓN"/>
    <s v="16522419R"/>
    <n v="905"/>
    <s v="ARANDA AYENSA, ÁNGEL"/>
    <n v="764"/>
    <s v="Enfermeria comunitaria I"/>
    <n v="4.0999999999999996"/>
    <s v="MUY FAVORABLE"/>
    <n v="4.0999999999999996"/>
    <s v="MUY FAVORABLE"/>
    <n v="93"/>
    <n v="23"/>
    <s v="24.7"/>
  </r>
  <r>
    <s v="2018-19"/>
    <n v="2"/>
    <x v="11"/>
    <s v="GRADO EN ENFERMERÍA"/>
    <s v="ENFERMERÍA"/>
    <s v="25133235P"/>
    <n v="909"/>
    <s v="IRUZUBIETA BARRAGAN, FRANCISCO JAVIER"/>
    <n v="764"/>
    <s v="Enfermeria comunitaria I"/>
    <n v="3.7"/>
    <s v="MUY FAVORABLE"/>
    <n v="3.6"/>
    <s v="MUY FAVORABLE"/>
    <n v="93"/>
    <n v="21"/>
    <s v="22.6"/>
  </r>
  <r>
    <s v="2018-19"/>
    <n v="2"/>
    <x v="11"/>
    <s v="GRADO EN ENFERMERÍA"/>
    <s v="AGRICULTURA Y ALIMENTACIÓN"/>
    <s v="52410292P"/>
    <n v="1295"/>
    <s v="JUÁREZ VELA, RAÚL"/>
    <n v="765"/>
    <s v="Enfermería médico quirúrgica I"/>
    <n v="3.6"/>
    <s v="MUY FAVORABLE"/>
    <n v="3.3"/>
    <s v="FAVORABLE"/>
    <n v="88"/>
    <n v="31"/>
    <s v="35.2"/>
  </r>
  <r>
    <s v="2018-19"/>
    <n v="2"/>
    <x v="11"/>
    <s v="GRADO EN ENFERMERÍA"/>
    <s v="ENFERMERÍA"/>
    <s v="16546911K"/>
    <n v="912"/>
    <s v="MARÍN PALACIOS, MARIA BELÉN"/>
    <n v="766"/>
    <s v="Historia de la enfermería"/>
    <n v="3.6"/>
    <s v="MUY FAVORABLE"/>
    <n v="3.5"/>
    <s v="MUY FAVORABLE"/>
    <n v="75"/>
    <n v="21"/>
    <n v="28"/>
  </r>
  <r>
    <s v="2018-19"/>
    <n v="2"/>
    <x v="11"/>
    <s v="GRADO EN ENFERMERÍA"/>
    <s v="ENFERMERÍA"/>
    <s v="16518315Z"/>
    <n v="908"/>
    <s v="GIL HERVIAS, Mª ÁNGELES"/>
    <n v="857"/>
    <s v="Enfermería médico quirúrgica III"/>
    <n v="3.5"/>
    <s v="MUY FAVORABLE"/>
    <n v="3.5"/>
    <s v="MUY FAVORABLE"/>
    <n v="73"/>
    <n v="6"/>
    <s v="8.2"/>
  </r>
  <r>
    <s v="2018-19"/>
    <n v="2"/>
    <x v="11"/>
    <s v="GRADO EN ENFERMERÍA"/>
    <s v="ENFERMERÍA"/>
    <s v="16517564E"/>
    <n v="916"/>
    <s v="PEÑALVA ABRISQUETA, SALVADOR"/>
    <n v="857"/>
    <s v="Enfermería médico quirúrgica III"/>
    <n v="4.5"/>
    <s v="EXCELENTE"/>
    <n v="4.7"/>
    <s v="EXCELENTE"/>
    <n v="73"/>
    <n v="7"/>
    <s v="9.6"/>
  </r>
  <r>
    <s v="2018-19"/>
    <n v="2"/>
    <x v="11"/>
    <s v="GRADO EN ENFERMERÍA"/>
    <s v="ENFERMERÍA"/>
    <s v="13760433Q"/>
    <n v="921"/>
    <s v="TEJA RUIZ, BASILIO"/>
    <n v="857"/>
    <s v="Enfermería médico quirúrgica III"/>
    <n v="4.2"/>
    <s v="EXCELENTE"/>
    <n v="4.5999999999999996"/>
    <s v="EXCELENTE"/>
    <n v="73"/>
    <n v="7"/>
    <s v="9.6"/>
  </r>
  <r>
    <s v="2018-19"/>
    <n v="2"/>
    <x v="11"/>
    <s v="GRADO EN ENFERMERÍA"/>
    <s v="ENFERMERÍA"/>
    <s v="16530899V"/>
    <n v="920"/>
    <s v="SOLDEVILLA ÁGREDA, JOSÉ JAVIER"/>
    <n v="858"/>
    <s v="Enfermería ciclo vital: enfermeria geriátrica"/>
    <n v="4.5"/>
    <s v="EXCELENTE"/>
    <n v="4.4000000000000004"/>
    <s v="EXCELENTE"/>
    <n v="71"/>
    <n v="5"/>
    <n v="7"/>
  </r>
  <r>
    <s v="2018-19"/>
    <n v="2"/>
    <x v="11"/>
    <s v="GRADO EN ENFERMERÍA"/>
    <s v="CIENCIAS DE LA EDUCACIÓN"/>
    <s v="16591524Z"/>
    <n v="996"/>
    <s v="IBAÑEZ GÓMEZ, DIANA"/>
    <n v="859"/>
    <s v="Salud mental"/>
    <n v="4.0999999999999996"/>
    <s v="MUY FAVORABLE"/>
    <n v="4"/>
    <s v="MUY FAVORABLE"/>
    <n v="79"/>
    <n v="7"/>
    <s v="8.9"/>
  </r>
  <r>
    <s v="2018-19"/>
    <n v="2"/>
    <x v="12"/>
    <s v="Grado en Estudios Ingleses"/>
    <s v="FILOLOGÍAS MODERNAS"/>
    <s v="16535060S"/>
    <n v="204"/>
    <s v="RUIZ DE MENDOZA IBÁÑEZ, FRANCISCO JOSÉ"/>
    <n v="341"/>
    <s v="Pragmática de la lengua inglesa"/>
    <s v="4.2"/>
    <s v="EXCELENTE"/>
    <s v="4.6"/>
    <s v="EXCELENTE"/>
    <n v="21"/>
    <n v="7"/>
    <s v="33.3"/>
  </r>
  <r>
    <s v="2018-19"/>
    <n v="2"/>
    <x v="12"/>
    <s v="Grado en Estudios Ingleses"/>
    <s v="FILOLOGÍAS MODERNAS"/>
    <s v="16578573N"/>
    <n v="308"/>
    <s v="PEÑA CERVEL, MARÍA SANDRA"/>
    <n v="341"/>
    <s v="Pragmática de la lengua inglesa"/>
    <s v="4.5"/>
    <s v="EXCELENTE"/>
    <s v="4.4"/>
    <s v="EXCELENTE"/>
    <n v="21"/>
    <n v="7"/>
    <s v="33.3"/>
  </r>
  <r>
    <s v="2018-19"/>
    <n v="2"/>
    <x v="12"/>
    <s v="Grado en Estudios Ingleses"/>
    <s v="FILOLOGÍAS MODERNAS"/>
    <s v="16570999M"/>
    <n v="298"/>
    <s v="TERRAZAS GALLEGO, MELANIA"/>
    <n v="346"/>
    <s v="Idioma moderno VIII: Inglés"/>
    <s v="3.9"/>
    <s v="MUY FAVORABLE"/>
    <s v="3.8"/>
    <s v="MUY FAVORABLE"/>
    <n v="12"/>
    <n v="9"/>
    <n v="75"/>
  </r>
  <r>
    <s v="2018-19"/>
    <n v="2"/>
    <x v="12"/>
    <s v="Grado en Estudios Ingleses"/>
    <s v="FILOLOGÍAS MODERNAS"/>
    <s v="16627564J"/>
    <n v="1288"/>
    <s v="CIFONE PONTE, MARÍA DANIELA"/>
    <n v="346"/>
    <s v="Idioma moderno VIII: Inglés"/>
    <s v="4.3"/>
    <s v="EXCELENTE"/>
    <s v="4.4"/>
    <s v="EXCELENTE"/>
    <n v="12"/>
    <n v="9"/>
    <n v="75"/>
  </r>
  <r>
    <s v="2018-19"/>
    <n v="2"/>
    <x v="12"/>
    <s v="Grado en Estudios Ingleses"/>
    <s v="FILOLOGÍAS MODERNAS"/>
    <s v="09414088G"/>
    <n v="902"/>
    <s v="TABOADA FERRERO, CAROLINA"/>
    <n v="347"/>
    <s v="Otras literaturas en lengua inglesa"/>
    <n v="4"/>
    <s v="MUY FAVORABLE"/>
    <s v="4.3"/>
    <s v="EXCELENTE"/>
    <n v="13"/>
    <n v="12"/>
    <s v="92.3"/>
  </r>
  <r>
    <s v="2018-19"/>
    <n v="2"/>
    <x v="12"/>
    <s v="Grado en Estudios Ingleses"/>
    <s v="FILOLOGÍAS MODERNAS"/>
    <s v="09398535E"/>
    <n v="29"/>
    <s v="DÍAZ CUESTA, JOSÉ"/>
    <n v="348"/>
    <s v="Comunicación literaria y audiovisual en el ámbito anglosajón"/>
    <s v="4.9"/>
    <s v="EXCELENTE"/>
    <n v="5"/>
    <s v="EXCELENTE"/>
    <n v="11"/>
    <n v="5"/>
    <s v="45.5"/>
  </r>
  <r>
    <s v="2018-19"/>
    <n v="2"/>
    <x v="12"/>
    <s v="Grado en Estudios Ingleses"/>
    <s v="FILOLOGÍAS MODERNAS"/>
    <s v="13748929N"/>
    <n v="61"/>
    <s v="VILLAR FLOR, CARLOS JOSÉ"/>
    <n v="349"/>
    <s v="Temas centrales de la literatura y del cine en lengua inglesa"/>
    <s v="3.9"/>
    <s v="MUY FAVORABLE"/>
    <s v="3.8"/>
    <s v="MUY FAVORABLE"/>
    <n v="14"/>
    <n v="5"/>
    <s v="35.7"/>
  </r>
  <r>
    <s v="2018-19"/>
    <n v="2"/>
    <x v="12"/>
    <s v="Grado en Estudios Ingleses"/>
    <s v="FILOLOGÍAS MODERNAS"/>
    <s v="13748929N"/>
    <n v="61"/>
    <s v="VILLAR FLOR, CARLOS JOSÉ"/>
    <n v="350"/>
    <s v="Teatro en lengua inglesa: texto y espectáculo"/>
    <s v="4.2"/>
    <s v="EXCELENTE"/>
    <s v="4.3"/>
    <s v="EXCELENTE"/>
    <n v="6"/>
    <n v="4"/>
    <s v="66.7"/>
  </r>
  <r>
    <s v="2018-19"/>
    <n v="2"/>
    <x v="12"/>
    <s v="Grado en Estudios Ingleses"/>
    <s v="FILOLOGÍAS MODERNAS"/>
    <s v="16557120H"/>
    <n v="269"/>
    <s v="ASENSIO ARÓSTEGUI, MARÍA DEL MAR"/>
    <n v="351"/>
    <s v="Narrativa actual en lengua inglesa"/>
    <n v="4"/>
    <s v="MUY FAVORABLE"/>
    <s v="4.3"/>
    <s v="EXCELENTE"/>
    <n v="7"/>
    <n v="6"/>
    <s v="85.7"/>
  </r>
  <r>
    <s v="2018-19"/>
    <n v="2"/>
    <x v="12"/>
    <s v="Grado en Estudios Ingleses"/>
    <s v="FILOLOGÍAS MODERNAS"/>
    <s v="16535060S"/>
    <n v="204"/>
    <s v="RUIZ DE MENDOZA IBÁÑEZ, FRANCISCO JOSÉ"/>
    <n v="354"/>
    <s v="Análisis del discurso en lengua inglesa"/>
    <s v="4.5"/>
    <s v="EXCELENTE"/>
    <s v="4.5"/>
    <s v="EXCELENTE"/>
    <n v="8"/>
    <n v="6"/>
    <n v="75"/>
  </r>
  <r>
    <s v="2018-19"/>
    <n v="2"/>
    <x v="12"/>
    <s v="Grado en Estudios Ingleses"/>
    <s v="FILOLOGÍAS MODERNAS"/>
    <s v="16568247J"/>
    <n v="295"/>
    <s v="PÉREZ HERNÁNDEZ, MARÍA LORENA"/>
    <n v="355"/>
    <s v="Inglés para fines específicos"/>
    <s v="4.5"/>
    <s v="EXCELENTE"/>
    <s v="4.7"/>
    <s v="EXCELENTE"/>
    <n v="10"/>
    <n v="7"/>
    <n v="70"/>
  </r>
  <r>
    <s v="2018-19"/>
    <n v="2"/>
    <x v="12"/>
    <s v="Grado en Estudios Ingleses"/>
    <s v="FILOLOGÍAS MODERNAS"/>
    <s v="72692212E"/>
    <n v="1161"/>
    <s v="IZA ERVITI, ANEIDER"/>
    <n v="355"/>
    <s v="Inglés para fines específicos"/>
    <s v="4.4"/>
    <s v="EXCELENTE"/>
    <s v="4.4"/>
    <s v="EXCELENTE"/>
    <n v="10"/>
    <n v="7"/>
    <n v="70"/>
  </r>
  <r>
    <s v="2018-19"/>
    <n v="2"/>
    <x v="12"/>
    <s v="Grado en Estudios Ingleses"/>
    <s v="FILOLOGÍAS MODERNAS"/>
    <s v="32877122W"/>
    <n v="943"/>
    <s v="CANGA ALONSO, ANDRÉS"/>
    <n v="356"/>
    <s v="Traducción español-inglés/inglés-español"/>
    <s v="4.6"/>
    <s v="EXCELENTE"/>
    <s v="4.3"/>
    <s v="EXCELENTE"/>
    <n v="6"/>
    <n v="3"/>
    <n v="50"/>
  </r>
  <r>
    <s v="2018-19"/>
    <n v="2"/>
    <x v="12"/>
    <s v="Grado en Estudios Ingleses"/>
    <s v="FILOLOGÍAS MODERNAS"/>
    <s v="16578573N"/>
    <n v="308"/>
    <s v="PEÑA CERVEL, MARÍA SANDRA"/>
    <n v="357"/>
    <s v="Lexicología y lexicografía de la lengua inglesa"/>
    <s v="4.8"/>
    <s v="EXCELENTE"/>
    <s v="4.8"/>
    <s v="EXCELENTE"/>
    <n v="9"/>
    <n v="6"/>
    <s v="66.7"/>
  </r>
  <r>
    <s v="2018-19"/>
    <n v="2"/>
    <x v="12"/>
    <s v="Grado en Estudios Ingleses"/>
    <s v="FILOLOGÍAS MODERNAS"/>
    <s v="16615201R"/>
    <n v="1182"/>
    <s v="VEA ESCARZA, RAQUEL"/>
    <n v="475"/>
    <s v="Idioma moderno VI: inglés"/>
    <s v="4.5"/>
    <s v="EXCELENTE"/>
    <s v="4.3"/>
    <s v="EXCELENTE"/>
    <n v="20"/>
    <n v="6"/>
    <n v="30"/>
  </r>
  <r>
    <s v="2018-19"/>
    <n v="2"/>
    <x v="12"/>
    <s v="Grado en Estudios Ingleses"/>
    <s v="FILOLOGÍAS MODERNAS"/>
    <s v="16640863H"/>
    <n v="1334"/>
    <s v="MURO LLORENTE, ALICIA"/>
    <n v="475"/>
    <s v="Idioma moderno VI: inglés"/>
    <s v="4.4"/>
    <s v="EXCELENTE"/>
    <s v="4.2"/>
    <s v="EXCELENTE"/>
    <n v="21"/>
    <n v="6"/>
    <s v="28.6"/>
  </r>
  <r>
    <s v="2018-19"/>
    <n v="2"/>
    <x v="12"/>
    <s v="Grado en Estudios Ingleses"/>
    <s v="FILOLOGÍAS HISPÁNICA Y CLÁSICAS"/>
    <s v="16519554B"/>
    <n v="170"/>
    <s v="MURO MUNILLA, MIGUEL ANGEL"/>
    <n v="488"/>
    <s v="Metodología del análisis e interpretación de la obra literaria"/>
    <s v="4.7"/>
    <s v="EXCELENTE"/>
    <s v="4.6"/>
    <s v="EXCELENTE"/>
    <n v="17"/>
    <n v="5"/>
    <s v="29.4"/>
  </r>
  <r>
    <s v="2018-19"/>
    <n v="2"/>
    <x v="12"/>
    <s v="Grado en Estudios Ingleses"/>
    <s v="FILOLOGÍAS MODERNAS"/>
    <s v="16570999M"/>
    <n v="298"/>
    <s v="TERRAZAS GALLEGO, MELANIA"/>
    <n v="488"/>
    <s v="Metodología del análisis e interpretación de la obra literaria"/>
    <s v="3.1"/>
    <s v="FAVORABLE"/>
    <s v="2.8"/>
    <s v="FAVORABLE"/>
    <n v="17"/>
    <n v="6"/>
    <s v="35.3"/>
  </r>
  <r>
    <s v="2018-19"/>
    <n v="2"/>
    <x v="12"/>
    <s v="Grado en Estudios Ingleses"/>
    <s v="FILOLOGÍAS MODERNAS"/>
    <s v="16593055G"/>
    <n v="1221"/>
    <s v="NOVO URRACA, CARMEN"/>
    <n v="745"/>
    <s v="Idioma moderno II: Inglés"/>
    <s v="4.5"/>
    <s v="EXCELENTE"/>
    <s v="4.9"/>
    <s v="EXCELENTE"/>
    <n v="24"/>
    <n v="7"/>
    <s v="29.2"/>
  </r>
  <r>
    <s v="2018-19"/>
    <n v="2"/>
    <x v="12"/>
    <s v="Grado en Estudios Ingleses"/>
    <s v="FILOLOGÍAS MODERNAS"/>
    <s v="78758459L"/>
    <n v="1240"/>
    <s v="GARCÍA FERNÁNDEZ, LAURA"/>
    <n v="745"/>
    <s v="Idioma moderno II: Inglés"/>
    <s v="4.5"/>
    <s v="EXCELENTE"/>
    <s v="4.5"/>
    <s v="EXCELENTE"/>
    <n v="24"/>
    <n v="2"/>
    <s v="8.3"/>
  </r>
  <r>
    <s v="2018-19"/>
    <n v="2"/>
    <x v="12"/>
    <s v="Grado en Estudios Ingleses"/>
    <s v="FILOLOGÍAS MODERNAS"/>
    <s v="72792366B"/>
    <n v="1329"/>
    <s v="JIMÉNEZ MARTÍNEZ LOSA, NOELIA"/>
    <n v="745"/>
    <s v="Idioma moderno II: Inglés"/>
    <s v="2.8"/>
    <s v="FAVORABLE"/>
    <n v="3"/>
    <s v="FAVORABLE"/>
    <n v="24"/>
    <n v="2"/>
    <s v="8.3"/>
  </r>
  <r>
    <s v="2018-19"/>
    <n v="2"/>
    <x v="12"/>
    <s v="Grado en Estudios Ingleses"/>
    <s v="CIENCIAS HUMANAS"/>
    <s v="16544594G"/>
    <n v="938"/>
    <s v="SÁENZ RODRÍGUEZ, MINERVA"/>
    <n v="755"/>
    <s v="Introducción a la historia del arte"/>
    <s v="3.7"/>
    <s v="MUY FAVORABLE"/>
    <s v="3.6"/>
    <s v="MUY FAVORABLE"/>
    <n v="24"/>
    <n v="12"/>
    <n v="50"/>
  </r>
  <r>
    <s v="2018-19"/>
    <n v="2"/>
    <x v="12"/>
    <s v="Grado en Estudios Ingleses"/>
    <s v="CIENCIAS HUMANAS"/>
    <s v="29127998Q"/>
    <n v="1331"/>
    <s v="LÓPEZ VICENTE, MANUEL"/>
    <n v="756"/>
    <s v="Geografía y medio ambiente"/>
    <s v="4.5"/>
    <s v="EXCELENTE"/>
    <s v="4.7"/>
    <s v="EXCELENTE"/>
    <n v="20"/>
    <n v="12"/>
    <n v="60"/>
  </r>
  <r>
    <s v="2018-19"/>
    <n v="2"/>
    <x v="12"/>
    <s v="Grado en Estudios Ingleses"/>
    <s v="FILOLOGÍAS HISPÁNICA Y CLÁSICAS"/>
    <s v="73134033J"/>
    <n v="1348"/>
    <s v="IBARZO JOVEN, CLAUDIA"/>
    <n v="768"/>
    <s v="Lengua y literatura clásicas"/>
    <s v="4.5"/>
    <s v="EXCELENTE"/>
    <s v="4.8"/>
    <s v="EXCELENTE"/>
    <n v="25"/>
    <n v="13"/>
    <n v="52"/>
  </r>
  <r>
    <s v="2018-19"/>
    <n v="2"/>
    <x v="12"/>
    <s v="Grado en Estudios Ingleses"/>
    <s v="FILOLOGÍAS MODERNAS"/>
    <s v="16570961J"/>
    <n v="492"/>
    <s v="CABELLO ANDRÉS, NURIA"/>
    <n v="771"/>
    <s v="Segundo idioma moderno II: francés"/>
    <s v="3.8"/>
    <s v="MUY FAVORABLE"/>
    <s v="3.7"/>
    <s v="MUY FAVORABLE"/>
    <n v="28"/>
    <n v="3"/>
    <s v="10.7"/>
  </r>
  <r>
    <s v="2018-19"/>
    <n v="2"/>
    <x v="12"/>
    <s v="Grado en Estudios Ingleses"/>
    <s v="FILOLOGÍAS MODERNAS"/>
    <s v="X4135783S"/>
    <n v="1343"/>
    <s v="VIEL -, ANITA JOCELYNE MARIE"/>
    <n v="771"/>
    <s v="Segundo idioma moderno II: francés"/>
    <s v="3.3"/>
    <s v="FAVORABLE"/>
    <s v="3.3"/>
    <s v="FAVORABLE"/>
    <n v="28"/>
    <n v="9"/>
    <s v="32.1"/>
  </r>
  <r>
    <s v="2018-19"/>
    <n v="2"/>
    <x v="12"/>
    <s v="Grado en Estudios Ingleses"/>
    <s v="FILOLOGÍAS MODERNAS"/>
    <s v="72132561F"/>
    <n v="837"/>
    <s v="TORRE ALONSO, ROBERTO"/>
    <n v="772"/>
    <s v="Fonética y fonología de la lengua inglesa"/>
    <s v="4.3"/>
    <s v="EXCELENTE"/>
    <s v="4.4"/>
    <s v="EXCELENTE"/>
    <n v="34"/>
    <n v="9"/>
    <s v="26.5"/>
  </r>
  <r>
    <s v="2018-19"/>
    <n v="2"/>
    <x v="12"/>
    <s v="Grado en Estudios Ingleses"/>
    <s v="FILOLOGÍAS MODERNAS"/>
    <s v="16615201R"/>
    <n v="1182"/>
    <s v="VEA ESCARZA, RAQUEL"/>
    <n v="772"/>
    <s v="Fonética y fonología de la lengua inglesa"/>
    <s v="4.4"/>
    <s v="EXCELENTE"/>
    <s v="4.5"/>
    <s v="EXCELENTE"/>
    <n v="34"/>
    <n v="6"/>
    <s v="17.6"/>
  </r>
  <r>
    <s v="2018-19"/>
    <n v="2"/>
    <x v="12"/>
    <s v="Grado en Estudios Ingleses"/>
    <s v="FILOLOGÍAS MODERNAS"/>
    <s v="16583327M"/>
    <n v="575"/>
    <s v="FLORES MORENO, CRISTINA"/>
    <n v="773"/>
    <s v="Introducción a la literatura inglesa"/>
    <s v="4.5"/>
    <s v="EXCELENTE"/>
    <s v="4.6"/>
    <s v="EXCELENTE"/>
    <n v="28"/>
    <n v="7"/>
    <n v="25"/>
  </r>
  <r>
    <s v="2018-19"/>
    <n v="2"/>
    <x v="12"/>
    <s v="Grado en Estudios Ingleses"/>
    <s v="FILOLOGÍAS MODERNAS"/>
    <s v="09398535E"/>
    <n v="29"/>
    <s v="DÍAZ CUESTA, JOSÉ"/>
    <n v="776"/>
    <s v="Idioma moderno IV: inglés"/>
    <s v="3.6"/>
    <s v="MUY FAVORABLE"/>
    <s v="3.8"/>
    <s v="MUY FAVORABLE"/>
    <n v="25"/>
    <n v="6"/>
    <n v="24"/>
  </r>
  <r>
    <s v="2018-19"/>
    <n v="2"/>
    <x v="12"/>
    <s v="Grado en Estudios Ingleses"/>
    <s v="FILOLOGÍAS MODERNAS"/>
    <s v="78758459L"/>
    <n v="1240"/>
    <s v="GARCÍA FERNÁNDEZ, LAURA"/>
    <n v="776"/>
    <s v="Idioma moderno IV: inglés"/>
    <n v="4"/>
    <s v="MUY FAVORABLE"/>
    <s v="3.8"/>
    <s v="MUY FAVORABLE"/>
    <n v="25"/>
    <n v="4"/>
    <n v="16"/>
  </r>
  <r>
    <s v="2018-19"/>
    <n v="2"/>
    <x v="12"/>
    <s v="Grado en Estudios Ingleses"/>
    <s v="FILOLOGÍAS MODERNAS"/>
    <s v="16546617A"/>
    <n v="240"/>
    <s v="BARRERAS GÓMEZ, MARÍA ASUNCIÓN"/>
    <n v="777"/>
    <s v="Literatura inglesa I"/>
    <s v="2.2"/>
    <s v="DESFAVORABLE"/>
    <s v="2.1"/>
    <s v="DESFAVORABLE"/>
    <n v="27"/>
    <n v="18"/>
    <s v="66.7"/>
  </r>
  <r>
    <s v="2018-19"/>
    <n v="2"/>
    <x v="12"/>
    <s v="Grado en Estudios Ingleses"/>
    <s v="CIENCIAS HUMANAS"/>
    <s v="36168750P"/>
    <n v="1070"/>
    <s v="FERNÁNDEZ GUERRERO, OLAYA"/>
    <n v="778"/>
    <s v="Introducción a las ideas filosóficas"/>
    <s v="3.6"/>
    <s v="MUY FAVORABLE"/>
    <s v="3.7"/>
    <s v="MUY FAVORABLE"/>
    <n v="22"/>
    <n v="12"/>
    <s v="54.5"/>
  </r>
  <r>
    <s v="2018-19"/>
    <n v="2"/>
    <x v="13"/>
    <s v="GRADO EN GEOGRAFÍA E HISTORIA"/>
    <s v="CIENCIAS HUMANAS"/>
    <s v="36168750P"/>
    <n v="1070"/>
    <s v="FERNÁNDEZ GUERRERO, OLAYA"/>
    <n v="363"/>
    <s v="Filosofía II"/>
    <s v="3.6"/>
    <s v="MUY FAVORABLE"/>
    <s v="3.6"/>
    <s v="MUY FAVORABLE"/>
    <n v="18"/>
    <n v="7"/>
    <s v="38.9"/>
  </r>
  <r>
    <s v="2018-19"/>
    <n v="2"/>
    <x v="13"/>
    <s v="GRADO EN GEOGRAFÍA E HISTORIA"/>
    <s v="CIENCIAS HUMANAS"/>
    <s v="25475404Y"/>
    <n v="1039"/>
    <s v="LANA-RENAULT MONREAL, NOEMÍ SOLANGE"/>
    <n v="364"/>
    <s v="Geografía de Europa"/>
    <s v="3.7"/>
    <s v="MUY FAVORABLE"/>
    <s v="3.9"/>
    <s v="MUY FAVORABLE"/>
    <n v="20"/>
    <n v="7"/>
    <n v="35"/>
  </r>
  <r>
    <s v="2018-19"/>
    <n v="2"/>
    <x v="13"/>
    <s v="GRADO EN GEOGRAFÍA E HISTORIA"/>
    <s v="CIENCIAS HUMANAS"/>
    <s v="73141176A"/>
    <n v="1350"/>
    <s v="PUEYO MOLER, RUBEN"/>
    <n v="364"/>
    <s v="Geografía de Europa"/>
    <s v="3.9"/>
    <s v="MUY FAVORABLE"/>
    <s v="4.1"/>
    <s v="MUY FAVORABLE"/>
    <n v="20"/>
    <n v="7"/>
    <n v="35"/>
  </r>
  <r>
    <s v="2018-19"/>
    <n v="2"/>
    <x v="13"/>
    <s v="GRADO EN GEOGRAFÍA E HISTORIA"/>
    <s v="CIENCIAS HUMANAS"/>
    <s v="16528324H"/>
    <n v="522"/>
    <s v="NAVAJAS ZUBELDÍA, CARLOS"/>
    <n v="365"/>
    <s v="Historia contemporánea II"/>
    <s v="3.9"/>
    <s v="MUY FAVORABLE"/>
    <n v="4"/>
    <s v="MUY FAVORABLE"/>
    <n v="17"/>
    <n v="8"/>
    <s v="47.1"/>
  </r>
  <r>
    <s v="2018-19"/>
    <n v="2"/>
    <x v="13"/>
    <s v="GRADO EN GEOGRAFÍA E HISTORIA"/>
    <s v="CIENCIAS HUMANAS"/>
    <s v="16544594G"/>
    <n v="938"/>
    <s v="SÁENZ RODRÍGUEZ, MINERVA"/>
    <n v="366"/>
    <s v="Historia del arte II"/>
    <s v="3.8"/>
    <s v="MUY FAVORABLE"/>
    <s v="4.1"/>
    <s v="MUY FAVORABLE"/>
    <n v="17"/>
    <n v="7"/>
    <s v="41.2"/>
  </r>
  <r>
    <s v="2018-19"/>
    <n v="2"/>
    <x v="13"/>
    <s v="GRADO EN GEOGRAFÍA E HISTORIA"/>
    <s v="CIENCIAS HUMANAS"/>
    <s v="13103464L"/>
    <n v="49"/>
    <s v="ÁLVAREZ BORGE, IGNACIO"/>
    <n v="367"/>
    <s v="Historia medieval de España"/>
    <s v="4.3"/>
    <s v="EXCELENTE"/>
    <s v="4.6"/>
    <s v="EXCELENTE"/>
    <n v="17"/>
    <n v="7"/>
    <s v="41.2"/>
  </r>
  <r>
    <s v="2018-19"/>
    <n v="2"/>
    <x v="13"/>
    <s v="GRADO EN GEOGRAFÍA E HISTORIA"/>
    <s v="CIENCIAS HUMANAS"/>
    <s v="16548322Y"/>
    <n v="551"/>
    <s v="PASCUAL BELLIDO, NURIA ESTHER"/>
    <n v="370"/>
    <s v="Geografía de los espacios mundiales"/>
    <s v="4.1"/>
    <s v="MUY FAVORABLE"/>
    <s v="4.1"/>
    <s v="MUY FAVORABLE"/>
    <n v="16"/>
    <n v="11"/>
    <s v="68.8"/>
  </r>
  <r>
    <s v="2018-19"/>
    <n v="2"/>
    <x v="13"/>
    <s v="GRADO EN GEOGRAFÍA E HISTORIA"/>
    <s v="CIENCIAS HUMANAS"/>
    <s v="16528324H"/>
    <n v="522"/>
    <s v="NAVAJAS ZUBELDÍA, CARLOS"/>
    <n v="371"/>
    <s v="Historia Contemporánea de España"/>
    <s v="4.3"/>
    <s v="EXCELENTE"/>
    <s v="4.3"/>
    <s v="EXCELENTE"/>
    <n v="16"/>
    <n v="12"/>
    <n v="75"/>
  </r>
  <r>
    <s v="2018-19"/>
    <n v="2"/>
    <x v="13"/>
    <s v="GRADO EN GEOGRAFÍA E HISTORIA"/>
    <s v="CIENCIAS HUMANAS"/>
    <s v="13120437H"/>
    <n v="52"/>
    <s v="ATIENZA LÓPEZ, MARÍA ÁNGELA"/>
    <n v="374"/>
    <s v="Nuevas tendencias en historia moderna"/>
    <s v="4.8"/>
    <s v="EXCELENTE"/>
    <n v="5"/>
    <s v="EXCELENTE"/>
    <n v="5"/>
    <n v="4"/>
    <n v="80"/>
  </r>
  <r>
    <s v="2018-19"/>
    <n v="2"/>
    <x v="13"/>
    <s v="GRADO EN GEOGRAFÍA E HISTORIA"/>
    <s v="CIENCIAS HUMANAS"/>
    <s v="16630524Y"/>
    <n v="1303"/>
    <s v="IBÁÑEZ CASTRO, JUAN"/>
    <n v="374"/>
    <s v="Nuevas tendencias en historia moderna"/>
    <s v="4.7"/>
    <s v="EXCELENTE"/>
    <s v="4.5"/>
    <s v="EXCELENTE"/>
    <n v="5"/>
    <n v="4"/>
    <n v="80"/>
  </r>
  <r>
    <s v="2018-19"/>
    <n v="2"/>
    <x v="13"/>
    <s v="GRADO EN GEOGRAFÍA E HISTORIA"/>
    <s v="CIENCIAS HUMANAS"/>
    <s v="16499934X"/>
    <n v="126"/>
    <s v="GÓMEZ URDÁÑEZ, JOSÉ LUIS"/>
    <n v="375"/>
    <s v="Metodología de la historia moderna"/>
    <s v="4.3"/>
    <s v="EXCELENTE"/>
    <s v="4.7"/>
    <s v="EXCELENTE"/>
    <n v="5"/>
    <n v="3"/>
    <n v="60"/>
  </r>
  <r>
    <s v="2018-19"/>
    <n v="2"/>
    <x v="13"/>
    <s v="GRADO EN GEOGRAFÍA E HISTORIA"/>
    <s v="CIENCIAS HUMANAS"/>
    <s v="20170417S"/>
    <n v="1017"/>
    <s v="FANO MARTÍNEZ, MIGUEL ÁNGEL"/>
    <n v="376"/>
    <s v="Patrimonio arqueológico"/>
    <s v="4.9"/>
    <s v="EXCELENTE"/>
    <s v="4.8"/>
    <s v="EXCELENTE"/>
    <n v="7"/>
    <n v="5"/>
    <s v="71.4"/>
  </r>
  <r>
    <s v="2018-19"/>
    <n v="2"/>
    <x v="13"/>
    <s v="GRADO EN GEOGRAFÍA E HISTORIA"/>
    <s v="CIENCIAS HUMANAS"/>
    <s v="33425722Y"/>
    <n v="1082"/>
    <s v="ANDUEZA UNANUA, Mª DEL PILAR"/>
    <n v="377"/>
    <s v="Patrimonio histórico-artístico II"/>
    <s v="4.7"/>
    <s v="EXCELENTE"/>
    <s v="4.8"/>
    <s v="EXCELENTE"/>
    <n v="9"/>
    <n v="6"/>
    <s v="66.7"/>
  </r>
  <r>
    <s v="2018-19"/>
    <n v="2"/>
    <x v="13"/>
    <s v="GRADO EN GEOGRAFÍA E HISTORIA"/>
    <s v="CIENCIAS HUMANAS"/>
    <s v="16528324H"/>
    <n v="522"/>
    <s v="NAVAJAS ZUBELDÍA, CARLOS"/>
    <n v="381"/>
    <s v="Historia de las ideas y movimientos sociales contemporáneos"/>
    <s v="4.8"/>
    <s v="EXCELENTE"/>
    <n v="5"/>
    <s v="EXCELENTE"/>
    <n v="6"/>
    <n v="4"/>
    <s v="66.7"/>
  </r>
  <r>
    <s v="2018-19"/>
    <n v="2"/>
    <x v="13"/>
    <s v="GRADO EN GEOGRAFÍA E HISTORIA"/>
    <s v="FILOLOGÍAS MODERNAS"/>
    <s v="47106053Y"/>
    <n v="1276"/>
    <s v="FIDALGO ALLO, LUISA"/>
    <n v="745"/>
    <s v="Idioma moderno II: Inglés"/>
    <s v="4.6"/>
    <s v="EXCELENTE"/>
    <s v="4.7"/>
    <s v="EXCELENTE"/>
    <n v="20"/>
    <n v="3"/>
    <n v="15"/>
  </r>
  <r>
    <s v="2018-19"/>
    <n v="2"/>
    <x v="13"/>
    <s v="GRADO EN GEOGRAFÍA E HISTORIA"/>
    <s v="CIENCIAS HUMANAS"/>
    <s v="33425722Y"/>
    <n v="1082"/>
    <s v="ANDUEZA UNANUA, Mª DEL PILAR"/>
    <n v="755"/>
    <s v="Introducción a la historia del arte"/>
    <s v="3.9"/>
    <s v="MUY FAVORABLE"/>
    <s v="3.8"/>
    <s v="MUY FAVORABLE"/>
    <n v="27"/>
    <n v="5"/>
    <s v="18.5"/>
  </r>
  <r>
    <s v="2018-19"/>
    <n v="2"/>
    <x v="13"/>
    <s v="GRADO EN GEOGRAFÍA E HISTORIA"/>
    <s v="CIENCIAS HUMANAS"/>
    <s v="16606836P"/>
    <n v="1009"/>
    <s v="LLORENTE ADÁN, JOSÉ ÁNGEL"/>
    <n v="756"/>
    <s v="Geografía y medio ambiente"/>
    <s v="4.1"/>
    <s v="MUY FAVORABLE"/>
    <s v="4.2"/>
    <s v="EXCELENTE"/>
    <n v="23"/>
    <n v="10"/>
    <s v="43.5"/>
  </r>
  <r>
    <s v="2018-19"/>
    <n v="2"/>
    <x v="13"/>
    <s v="GRADO EN GEOGRAFÍA E HISTORIA"/>
    <s v="CIENCIAS HUMANAS"/>
    <s v="16539010D"/>
    <n v="1147"/>
    <s v="RUIZ FLAÑO, PURIFICACIÓN"/>
    <n v="756"/>
    <s v="Geografía y medio ambiente"/>
    <s v="4.4"/>
    <s v="EXCELENTE"/>
    <s v="4.6"/>
    <s v="EXCELENTE"/>
    <n v="23"/>
    <n v="7"/>
    <s v="30.4"/>
  </r>
  <r>
    <s v="2018-19"/>
    <n v="2"/>
    <x v="13"/>
    <s v="GRADO EN GEOGRAFÍA E HISTORIA"/>
    <s v="FILOLOGÍAS HISPÁNICA Y CLÁSICAS"/>
    <s v="73134033J"/>
    <n v="1348"/>
    <s v="IBARZO JOVEN, CLAUDIA"/>
    <n v="768"/>
    <s v="Lengua y literatura clásicas"/>
    <s v="4.7"/>
    <s v="EXCELENTE"/>
    <s v="4.9"/>
    <s v="EXCELENTE"/>
    <n v="20"/>
    <n v="9"/>
    <n v="45"/>
  </r>
  <r>
    <s v="2018-19"/>
    <n v="2"/>
    <x v="13"/>
    <s v="GRADO EN GEOGRAFÍA E HISTORIA"/>
    <s v="CIENCIAS HUMANAS"/>
    <s v="36168750P"/>
    <n v="1070"/>
    <s v="FERNÁNDEZ GUERRERO, OLAYA"/>
    <n v="778"/>
    <s v="Introducción a las ideas filosóficas"/>
    <n v="3"/>
    <s v="FAVORABLE"/>
    <s v="2.7"/>
    <s v="FAVORABLE"/>
    <n v="21"/>
    <n v="9"/>
    <s v="42.9"/>
  </r>
  <r>
    <s v="2018-19"/>
    <n v="2"/>
    <x v="13"/>
    <s v="GRADO EN GEOGRAFÍA E HISTORIA"/>
    <s v="CIENCIAS HUMANAS"/>
    <s v="00410009B"/>
    <n v="843"/>
    <s v="IGUACEL DE LA DE LA CRUZ, MARÍA DEL PILAR"/>
    <n v="781"/>
    <s v="Historia de la Antigüedad II"/>
    <s v="4.1"/>
    <s v="MUY FAVORABLE"/>
    <s v="4.2"/>
    <s v="EXCELENTE"/>
    <n v="22"/>
    <n v="9"/>
    <s v="40.9"/>
  </r>
  <r>
    <s v="2018-19"/>
    <n v="2"/>
    <x v="13"/>
    <s v="GRADO EN GEOGRAFÍA E HISTORIA"/>
    <s v="CIENCIAS HUMANAS"/>
    <s v="16567556N"/>
    <n v="1347"/>
    <s v="HERNÁNDEZ SÁENZ, ALBERTO"/>
    <n v="785"/>
    <s v="Filosofía I"/>
    <s v="2.7"/>
    <s v="FAVORABLE"/>
    <s v="2.8"/>
    <s v="FAVORABLE"/>
    <n v="28"/>
    <n v="8"/>
    <s v="28.6"/>
  </r>
  <r>
    <s v="2018-19"/>
    <n v="2"/>
    <x v="13"/>
    <s v="GRADO EN GEOGRAFÍA E HISTORIA"/>
    <s v="CIENCIAS HUMANAS"/>
    <s v="73141176A"/>
    <n v="1350"/>
    <s v="PUEYO MOLER, RUBEN"/>
    <n v="786"/>
    <s v="Geografía humana"/>
    <s v="3.4"/>
    <s v="MUY FAVORABLE"/>
    <s v="3.7"/>
    <s v="MUY FAVORABLE"/>
    <n v="25"/>
    <n v="6"/>
    <n v="24"/>
  </r>
  <r>
    <s v="2018-19"/>
    <n v="2"/>
    <x v="13"/>
    <s v="GRADO EN GEOGRAFÍA E HISTORIA"/>
    <s v="CIENCIAS HUMANAS"/>
    <s v="72573678F"/>
    <n v="641"/>
    <s v="GOICOLEA JULIÁN, FRANCISCO JAVIER"/>
    <n v="787"/>
    <s v="Historia medieval II"/>
    <s v="3.5"/>
    <s v="MUY FAVORABLE"/>
    <s v="3.5"/>
    <s v="MUY FAVORABLE"/>
    <n v="26"/>
    <n v="6"/>
    <s v="23.1"/>
  </r>
  <r>
    <s v="2018-19"/>
    <n v="2"/>
    <x v="13"/>
    <s v="GRADO EN GEOGRAFÍA E HISTORIA"/>
    <s v="CIENCIAS HUMANAS"/>
    <s v="13120437H"/>
    <n v="52"/>
    <s v="ATIENZA LÓPEZ, MARÍA ÁNGELA"/>
    <n v="788"/>
    <s v="Historia moderna II"/>
    <s v="4.5"/>
    <s v="EXCELENTE"/>
    <s v="4.6"/>
    <s v="EXCELENTE"/>
    <n v="25"/>
    <n v="5"/>
    <n v="20"/>
  </r>
  <r>
    <s v="2018-19"/>
    <n v="2"/>
    <x v="13"/>
    <s v="GRADO EN GEOGRAFÍA E HISTORIA"/>
    <s v="CIENCIAS HUMANAS"/>
    <s v="16630524Y"/>
    <n v="1303"/>
    <s v="IBÁÑEZ CASTRO, JUAN"/>
    <n v="788"/>
    <s v="Historia moderna II"/>
    <s v="4.5"/>
    <s v="EXCELENTE"/>
    <s v="4.7"/>
    <s v="EXCELENTE"/>
    <n v="25"/>
    <n v="7"/>
    <n v="28"/>
  </r>
  <r>
    <s v="2018-19"/>
    <n v="2"/>
    <x v="14"/>
    <s v="GRADO EN LENGUA Y LITERATURA HISPÁNICA"/>
    <s v="FILOLOGÍAS HISPÁNICA Y CLÁSICAS"/>
    <s v="34798214L"/>
    <n v="504"/>
    <s v="MARTÍNEZ LÓPEZ, Mª ISABEL"/>
    <n v="385"/>
    <s v="Literatura española de los siglos XVIII y XIX"/>
    <s v="4.5"/>
    <s v="EXCELENTE"/>
    <s v="4.7"/>
    <s v="EXCELENTE"/>
    <n v="14"/>
    <n v="7"/>
    <n v="50"/>
  </r>
  <r>
    <s v="2018-19"/>
    <n v="2"/>
    <x v="14"/>
    <s v="GRADO EN LENGUA Y LITERATURA HISPÁNICA"/>
    <s v="FILOLOGÍAS HISPÁNICA Y CLÁSICAS"/>
    <s v="01085841B"/>
    <n v="9"/>
    <s v="DOMÍNGUEZ MATITO, FRANCISCO"/>
    <n v="386"/>
    <s v="Literatura española del siglo XX"/>
    <s v="3.7"/>
    <s v="MUY FAVORABLE"/>
    <s v="3.8"/>
    <s v="MUY FAVORABLE"/>
    <n v="13"/>
    <n v="9"/>
    <s v="69.2"/>
  </r>
  <r>
    <s v="2018-19"/>
    <n v="2"/>
    <x v="14"/>
    <s v="GRADO EN LENGUA Y LITERATURA HISPÁNICA"/>
    <s v="FILOLOGÍAS HISPÁNICA Y CLÁSICAS"/>
    <s v="16525052N"/>
    <n v="178"/>
    <s v="BALMASEDA MAESTU, ENRIQUE"/>
    <n v="387"/>
    <s v="Competencia idiomática en el uso del español"/>
    <s v="3.1"/>
    <s v="FAVORABLE"/>
    <s v="3.1"/>
    <s v="FAVORABLE"/>
    <n v="12"/>
    <n v="9"/>
    <n v="75"/>
  </r>
  <r>
    <s v="2018-19"/>
    <n v="2"/>
    <x v="14"/>
    <s v="GRADO EN LENGUA Y LITERATURA HISPÁNICA"/>
    <s v="FILOLOGÍAS HISPÁNICA Y CLÁSICAS"/>
    <s v="44972274Y"/>
    <n v="1154"/>
    <s v="GÓMEZ SEIBANE, SARA"/>
    <n v="391"/>
    <s v="Variedades del español II"/>
    <s v="4.3"/>
    <s v="EXCELENTE"/>
    <s v="4.4"/>
    <s v="EXCELENTE"/>
    <n v="11"/>
    <n v="9"/>
    <s v="81.8"/>
  </r>
  <r>
    <s v="2018-19"/>
    <n v="2"/>
    <x v="14"/>
    <s v="GRADO EN LENGUA Y LITERATURA HISPÁNICA"/>
    <s v="FILOLOGÍAS HISPÁNICA Y CLÁSICAS"/>
    <s v="16595315X"/>
    <n v="706"/>
    <s v="GARCÍA ANDREVA, FERNANDO"/>
    <n v="392"/>
    <s v="Historia de la lengua española II"/>
    <s v="4.3"/>
    <s v="EXCELENTE"/>
    <s v="4.5"/>
    <s v="EXCELENTE"/>
    <n v="8"/>
    <n v="6"/>
    <n v="75"/>
  </r>
  <r>
    <s v="2018-19"/>
    <n v="2"/>
    <x v="14"/>
    <s v="GRADO EN LENGUA Y LITERATURA HISPÁNICA"/>
    <s v="FILOLOGÍAS HISPÁNICA Y CLÁSICAS"/>
    <s v="34798214L"/>
    <n v="504"/>
    <s v="MARTÍNEZ LÓPEZ, Mª ISABEL"/>
    <n v="393"/>
    <s v="Literatura española del siglo XX"/>
    <n v="4"/>
    <s v="MUY FAVORABLE"/>
    <s v="4.2"/>
    <s v="EXCELENTE"/>
    <n v="10"/>
    <n v="6"/>
    <n v="60"/>
  </r>
  <r>
    <s v="2018-19"/>
    <n v="2"/>
    <x v="14"/>
    <s v="GRADO EN LENGUA Y LITERATURA HISPÁNICA"/>
    <s v="FILOLOGÍAS HISPÁNICA Y CLÁSICAS"/>
    <s v="44972274Y"/>
    <n v="1154"/>
    <s v="GÓMEZ SEIBANE, SARA"/>
    <n v="395"/>
    <s v="El español como L2/LE"/>
    <n v="4"/>
    <s v="MUY FAVORABLE"/>
    <s v="4.4"/>
    <s v="EXCELENTE"/>
    <n v="12"/>
    <n v="9"/>
    <n v="75"/>
  </r>
  <r>
    <s v="2018-19"/>
    <n v="2"/>
    <x v="14"/>
    <s v="GRADO EN LENGUA Y LITERATURA HISPÁNICA"/>
    <s v="FILOLOGÍAS HISPÁNICA Y CLÁSICAS"/>
    <s v="16620640N"/>
    <n v="1217"/>
    <s v="LAS HERAS CALVO, MIGUEL"/>
    <n v="395"/>
    <s v="El español como L2/LE"/>
    <s v="4.3"/>
    <s v="EXCELENTE"/>
    <s v="4.3"/>
    <s v="EXCELENTE"/>
    <n v="12"/>
    <n v="7"/>
    <s v="58.3"/>
  </r>
  <r>
    <s v="2018-19"/>
    <n v="2"/>
    <x v="14"/>
    <s v="GRADO EN LENGUA Y LITERATURA HISPÁNICA"/>
    <s v="FILOLOGÍAS HISPÁNICA Y CLÁSICAS"/>
    <s v="73152016X"/>
    <n v="409"/>
    <s v="CABALLERO LÓPEZ, JOSÉ ANTONIO"/>
    <n v="398"/>
    <s v="Retórica clásica"/>
    <s v="4.4"/>
    <s v="EXCELENTE"/>
    <s v="4.7"/>
    <s v="EXCELENTE"/>
    <n v="3"/>
    <n v="3"/>
    <n v="100"/>
  </r>
  <r>
    <s v="2018-19"/>
    <n v="2"/>
    <x v="14"/>
    <s v="GRADO EN LENGUA Y LITERATURA HISPÁNICA"/>
    <s v="FILOLOGÍAS HISPÁNICA Y CLÁSICAS"/>
    <s v="13059875S"/>
    <n v="46"/>
    <s v="BRAVO VEGA, JULIAN TOMÁS"/>
    <n v="403"/>
    <s v="Literatura española actual"/>
    <s v="4.9"/>
    <s v="EXCELENTE"/>
    <n v="5"/>
    <s v="EXCELENTE"/>
    <n v="5"/>
    <n v="3"/>
    <n v="60"/>
  </r>
  <r>
    <s v="2018-19"/>
    <n v="2"/>
    <x v="14"/>
    <s v="GRADO EN LENGUA Y LITERATURA HISPÁNICA"/>
    <s v="FILOLOGÍAS HISPÁNICA Y CLÁSICAS"/>
    <s v="16519554B"/>
    <n v="170"/>
    <s v="MURO MUNILLA, MIGUEL ANGEL"/>
    <n v="488"/>
    <s v="Metodología del análisis e interpretación de la obra literaria"/>
    <s v="4.8"/>
    <s v="EXCELENTE"/>
    <n v="5"/>
    <s v="EXCELENTE"/>
    <n v="14"/>
    <n v="7"/>
    <n v="50"/>
  </r>
  <r>
    <s v="2018-19"/>
    <n v="2"/>
    <x v="14"/>
    <s v="GRADO EN LENGUA Y LITERATURA HISPÁNICA"/>
    <s v="FILOLOGÍAS MODERNAS"/>
    <s v="16570999M"/>
    <n v="298"/>
    <s v="TERRAZAS GALLEGO, MELANIA"/>
    <n v="488"/>
    <s v="Metodología del análisis e interpretación de la obra literaria"/>
    <s v="3.4"/>
    <s v="MUY FAVORABLE"/>
    <s v="3.5"/>
    <s v="MUY FAVORABLE"/>
    <n v="14"/>
    <n v="8"/>
    <s v="57.1"/>
  </r>
  <r>
    <s v="2018-19"/>
    <n v="2"/>
    <x v="14"/>
    <s v="GRADO EN LENGUA Y LITERATURA HISPÁNICA"/>
    <s v="FILOLOGÍAS MODERNAS"/>
    <s v="47106053Y"/>
    <n v="1276"/>
    <s v="FIDALGO ALLO, LUISA"/>
    <n v="745"/>
    <s v="Idioma moderno II: Inglés"/>
    <s v="4.7"/>
    <s v="EXCELENTE"/>
    <n v="5"/>
    <s v="EXCELENTE"/>
    <n v="18"/>
    <n v="4"/>
    <s v="22.2"/>
  </r>
  <r>
    <s v="2018-19"/>
    <n v="2"/>
    <x v="14"/>
    <s v="GRADO EN LENGUA Y LITERATURA HISPÁNICA"/>
    <s v="CIENCIAS HUMANAS"/>
    <s v="33425722Y"/>
    <n v="1082"/>
    <s v="ANDUEZA UNANUA, Mª DEL PILAR"/>
    <n v="755"/>
    <s v="Introducción a la historia del arte"/>
    <s v="4.1"/>
    <s v="MUY FAVORABLE"/>
    <n v="4"/>
    <s v="MUY FAVORABLE"/>
    <n v="21"/>
    <n v="4"/>
    <n v="19"/>
  </r>
  <r>
    <s v="2018-19"/>
    <n v="2"/>
    <x v="14"/>
    <s v="GRADO EN LENGUA Y LITERATURA HISPÁNICA"/>
    <s v="CIENCIAS HUMANAS"/>
    <s v="16606836P"/>
    <n v="1009"/>
    <s v="LLORENTE ADÁN, JOSÉ ÁNGEL"/>
    <n v="756"/>
    <s v="Geografía y medio ambiente"/>
    <s v="3.6"/>
    <s v="MUY FAVORABLE"/>
    <s v="3.6"/>
    <s v="MUY FAVORABLE"/>
    <n v="22"/>
    <n v="5"/>
    <s v="22.7"/>
  </r>
  <r>
    <s v="2018-19"/>
    <n v="2"/>
    <x v="14"/>
    <s v="GRADO EN LENGUA Y LITERATURA HISPÁNICA"/>
    <s v="CIENCIAS HUMANAS"/>
    <s v="29127998Q"/>
    <n v="1331"/>
    <s v="LÓPEZ VICENTE, MANUEL"/>
    <n v="756"/>
    <s v="Geografía y medio ambiente"/>
    <s v="3.3"/>
    <s v="FAVORABLE"/>
    <s v="3.3"/>
    <s v="FAVORABLE"/>
    <n v="22"/>
    <n v="3"/>
    <s v="13.6"/>
  </r>
  <r>
    <s v="2018-19"/>
    <n v="2"/>
    <x v="14"/>
    <s v="GRADO EN LENGUA Y LITERATURA HISPÁNICA"/>
    <s v="FILOLOGÍAS HISPÁNICA Y CLÁSICAS"/>
    <s v="73134033J"/>
    <n v="1348"/>
    <s v="IBARZO JOVEN, CLAUDIA"/>
    <n v="768"/>
    <s v="Lengua y literatura clásicas"/>
    <s v="4.4"/>
    <s v="EXCELENTE"/>
    <s v="4.4"/>
    <s v="EXCELENTE"/>
    <n v="23"/>
    <n v="8"/>
    <s v="34.8"/>
  </r>
  <r>
    <s v="2018-19"/>
    <n v="2"/>
    <x v="14"/>
    <s v="GRADO EN LENGUA Y LITERATURA HISPÁNICA"/>
    <s v="CIENCIAS HUMANAS"/>
    <s v="36168750P"/>
    <n v="1070"/>
    <s v="FERNÁNDEZ GUERRERO, OLAYA"/>
    <n v="778"/>
    <s v="Introducción a las ideas filosóficas"/>
    <s v="3.8"/>
    <s v="MUY FAVORABLE"/>
    <s v="3.5"/>
    <s v="MUY FAVORABLE"/>
    <n v="16"/>
    <n v="6"/>
    <s v="37.5"/>
  </r>
  <r>
    <s v="2018-19"/>
    <n v="2"/>
    <x v="14"/>
    <s v="GRADO EN LENGUA Y LITERATURA HISPÁNICA"/>
    <s v="FILOLOGÍAS HISPÁNICA Y CLÁSICAS"/>
    <s v="16620640N"/>
    <n v="1217"/>
    <s v="LAS HERAS CALVO, MIGUEL"/>
    <n v="792"/>
    <s v="Lingüística española I"/>
    <s v="4.9"/>
    <s v="EXCELENTE"/>
    <n v="5"/>
    <s v="EXCELENTE"/>
    <n v="23"/>
    <n v="6"/>
    <s v="26.1"/>
  </r>
  <r>
    <s v="2018-19"/>
    <n v="2"/>
    <x v="14"/>
    <s v="GRADO EN LENGUA Y LITERATURA HISPÁNICA"/>
    <s v="FILOLOGÍAS HISPÁNICA Y CLÁSICAS"/>
    <s v="16620640N"/>
    <n v="1217"/>
    <s v="LAS HERAS CALVO, MIGUEL"/>
    <n v="796"/>
    <s v="Lingüística española III"/>
    <s v="4.7"/>
    <s v="EXCELENTE"/>
    <s v="4.7"/>
    <s v="EXCELENTE"/>
    <n v="18"/>
    <n v="7"/>
    <s v="38.9"/>
  </r>
  <r>
    <s v="2018-19"/>
    <n v="2"/>
    <x v="14"/>
    <s v="GRADO EN LENGUA Y LITERATURA HISPÁNICA"/>
    <s v="FILOLOGÍAS HISPÁNICA Y CLÁSICAS"/>
    <s v="13059875S"/>
    <n v="46"/>
    <s v="BRAVO VEGA, JULIAN TOMÁS"/>
    <n v="797"/>
    <s v="Literatura española del siglo de oro"/>
    <s v="4.8"/>
    <s v="EXCELENTE"/>
    <s v="4.8"/>
    <s v="EXCELENTE"/>
    <n v="19"/>
    <n v="9"/>
    <s v="47.4"/>
  </r>
  <r>
    <s v="2018-19"/>
    <n v="2"/>
    <x v="14"/>
    <s v="GRADO EN LENGUA Y LITERATURA HISPÁNICA"/>
    <s v="FILOLOGÍAS HISPÁNICA Y CLÁSICAS"/>
    <s v="16549841F"/>
    <n v="252"/>
    <s v="FERNÁNDEZ LÓPEZ, JORGE"/>
    <n v="798"/>
    <s v="Lengua latina II"/>
    <s v="4.2"/>
    <s v="EXCELENTE"/>
    <s v="3.8"/>
    <s v="MUY FAVORABLE"/>
    <n v="17"/>
    <n v="6"/>
    <s v="35.3"/>
  </r>
  <r>
    <s v="2018-19"/>
    <n v="2"/>
    <x v="14"/>
    <s v="GRADO EN LENGUA Y LITERATURA HISPÁNICA"/>
    <s v="FILOLOGÍAS HISPÁNICA Y CLÁSICAS"/>
    <s v="73134033J"/>
    <n v="1348"/>
    <s v="IBARZO JOVEN, CLAUDIA"/>
    <n v="798"/>
    <s v="Lengua latina II"/>
    <s v="4.7"/>
    <s v="EXCELENTE"/>
    <n v="5"/>
    <s v="EXCELENTE"/>
    <n v="17"/>
    <n v="9"/>
    <s v="52.9"/>
  </r>
  <r>
    <s v="2018-19"/>
    <n v="2"/>
    <x v="14"/>
    <s v="GRADO EN LENGUA Y LITERATURA HISPÁNICA"/>
    <s v="FILOLOGÍAS HISPÁNICA Y CLÁSICAS"/>
    <s v="73152016X"/>
    <n v="409"/>
    <s v="CABALLERO LÓPEZ, JOSÉ ANTONIO"/>
    <n v="799"/>
    <s v="Lengua y cultura griegas"/>
    <s v="4.6"/>
    <s v="EXCELENTE"/>
    <s v="4.5"/>
    <s v="EXCELENTE"/>
    <n v="21"/>
    <n v="10"/>
    <s v="47.6"/>
  </r>
  <r>
    <s v="2018-19"/>
    <n v="2"/>
    <x v="15"/>
    <s v="MÁSTER UNIVERSITARIO EN MUSICOLOGÍA"/>
    <s v="CIENCIAS HUMANAS"/>
    <s v="74845135F"/>
    <n v="968"/>
    <s v="VEGA PICHACO, BELÉN"/>
    <n v="5044"/>
    <s v="Métodos y técnicas de la investigación"/>
    <s v="4.1"/>
    <s v="MUY FAVORABLE"/>
    <s v="3.9"/>
    <s v="MUY FAVORABLE"/>
    <n v="22"/>
    <n v="7"/>
    <s v="31.8"/>
  </r>
  <r>
    <s v="2018-19"/>
    <n v="2"/>
    <x v="15"/>
    <s v="MÁSTER UNIVERSITARIO EN MUSICOLOGÍA"/>
    <s v="CIENCIAS HUMANAS"/>
    <s v="X1448109Y"/>
    <n v="2"/>
    <s v="SCHMITT ., THOMAS LUDWIG"/>
    <n v="5045"/>
    <s v="Pensamiento musical"/>
    <n v="5"/>
    <s v="EXCELENTE"/>
    <n v="5"/>
    <s v="EXCELENTE"/>
    <n v="19"/>
    <n v="2"/>
    <s v="10.5"/>
  </r>
  <r>
    <s v="2018-19"/>
    <n v="2"/>
    <x v="15"/>
    <s v="MÁSTER UNIVERSITARIO EN MUSICOLOGÍA"/>
    <s v="CIENCIAS HUMANAS"/>
    <s v="74845135F"/>
    <n v="968"/>
    <s v="VEGA PICHACO, BELÉN"/>
    <n v="5045"/>
    <s v="Pensamiento musical"/>
    <s v="4.5"/>
    <s v="EXCELENTE"/>
    <s v="4.3"/>
    <s v="EXCELENTE"/>
    <n v="19"/>
    <n v="3"/>
    <s v="15.8"/>
  </r>
  <r>
    <s v="2018-19"/>
    <n v="2"/>
    <x v="15"/>
    <s v="MÁSTER UNIVERSITARIO EN MUSICOLOGÍA"/>
    <s v="CIENCIAS HUMANAS"/>
    <s v="11956190P"/>
    <n v="42"/>
    <s v="RODRÍGUEZ FERNÁNDEZ, PABLO LORENZO"/>
    <n v="5050"/>
    <s v="Discología"/>
    <s v="3.6"/>
    <s v="MUY FAVORABLE"/>
    <s v="3.8"/>
    <s v="MUY FAVORABLE"/>
    <n v="13"/>
    <n v="4"/>
    <s v="30.8"/>
  </r>
  <r>
    <s v="2018-19"/>
    <n v="2"/>
    <x v="15"/>
    <s v="MÁSTER UNIVERSITARIO EN MUSICOLOGÍA"/>
    <s v="CIENCIAS HUMANAS"/>
    <s v="11956190P"/>
    <n v="42"/>
    <s v="RODRÍGUEZ FERNÁNDEZ, PABLO LORENZO"/>
    <n v="5051"/>
    <s v="Crítica musical"/>
    <s v="3.7"/>
    <s v="MUY FAVORABLE"/>
    <s v="3.7"/>
    <s v="MUY FAVORABLE"/>
    <n v="18"/>
    <n v="7"/>
    <s v="38.9"/>
  </r>
  <r>
    <s v="2018-19"/>
    <n v="2"/>
    <x v="15"/>
    <s v="MÁSTER UNIVERSITARIO EN MUSICOLOGÍA"/>
    <s v="CIENCIAS HUMANAS"/>
    <s v="X1448109Y"/>
    <n v="2"/>
    <s v="SCHMITT ., THOMAS LUDWIG"/>
    <n v="5052"/>
    <s v="Seminario de interpretación musical históricamente informada"/>
    <s v="4.1"/>
    <s v="MUY FAVORABLE"/>
    <n v="4"/>
    <s v="MUY FAVORABLE"/>
    <n v="12"/>
    <n v="4"/>
    <s v="33.3"/>
  </r>
  <r>
    <s v="2018-19"/>
    <n v="2"/>
    <x v="15"/>
    <s v="MÁSTER UNIVERSITARIO EN MUSICOLOGÍA"/>
    <s v="CIENCIAS HUMANAS"/>
    <s v="26484884Q"/>
    <n v="364"/>
    <s v="MARÍN LÓPEZ, MIGUEL ÁNGEL"/>
    <n v="5053"/>
    <s v="Programación y gestión musical"/>
    <n v="4"/>
    <s v="MUY FAVORABLE"/>
    <n v="4"/>
    <s v="MUY FAVORABLE"/>
    <n v="16"/>
    <n v="3"/>
    <s v="18.8"/>
  </r>
  <r>
    <s v="2018-19"/>
    <n v="2"/>
    <x v="15"/>
    <s v="MÁSTER UNIVERSITARIO EN MUSICOLOGÍA"/>
    <s v="CIENCIAS HUMANAS"/>
    <s v="24297134A"/>
    <n v="864"/>
    <s v="RAMOS LÓPEZ, MARÍA PILAR"/>
    <n v="5055"/>
    <s v="Musicología feminista"/>
    <s v="4.7"/>
    <s v="EXCELENTE"/>
    <s v="4.8"/>
    <s v="EXCELENTE"/>
    <n v="17"/>
    <n v="4"/>
    <s v="23.5"/>
  </r>
  <r>
    <s v="2018-19"/>
    <n v="2"/>
    <x v="15"/>
    <s v="MÁSTER UNIVERSITARIO EN MUSICOLOGÍA"/>
    <s v="CIENCIAS HUMANAS"/>
    <s v="74845135F"/>
    <n v="968"/>
    <s v="VEGA PICHACO, BELÉN"/>
    <n v="5056"/>
    <s v="Música y estudios coloniales y post-coloniales en Iberoamérica"/>
    <s v="4.6"/>
    <s v="EXCELENTE"/>
    <s v="4.8"/>
    <s v="EXCELENTE"/>
    <n v="16"/>
    <n v="4"/>
    <n v="25"/>
  </r>
  <r>
    <s v="2018-19"/>
    <n v="2"/>
    <x v="15"/>
    <s v="MÁSTER UNIVERSITARIO EN MUSICOLOGÍA"/>
    <s v="CIENCIAS HUMANAS"/>
    <s v="26484884Q"/>
    <n v="364"/>
    <s v="MARÍN LÓPEZ, MIGUEL ÁNGEL"/>
    <n v="5057"/>
    <s v="Seminario monográfico 1: la música instrumental de los siglos XVIII-XX"/>
    <s v="4.7"/>
    <s v="EXCELENTE"/>
    <s v="4.7"/>
    <s v="EXCELENTE"/>
    <n v="18"/>
    <n v="3"/>
    <s v="16.7"/>
  </r>
  <r>
    <s v="2018-19"/>
    <n v="2"/>
    <x v="15"/>
    <s v="MÁSTER UNIVERSITARIO EN MUSICOLOGÍA"/>
    <s v="CIENCIAS HUMANAS"/>
    <s v="47913128B"/>
    <n v="1317"/>
    <s v="BERTRAN XIRAU, LLUIS"/>
    <n v="5058"/>
    <s v="Seminario monográfico 2: la música vocal y escénica de los siglos XVIII-XX"/>
    <s v="4.7"/>
    <s v="EXCELENTE"/>
    <n v="5"/>
    <s v="EXCELENTE"/>
    <n v="15"/>
    <n v="4"/>
    <s v="26.7"/>
  </r>
  <r>
    <s v="2018-19"/>
    <n v="2"/>
    <x v="16"/>
    <s v="MÁSTER UNIVERSITARIO EN ESTUDIOS AVANZADOS EN HUMANIDADES"/>
    <s v="FILOLOGÍAS HISPÁNICA Y CLÁSICAS"/>
    <s v="16519554B"/>
    <n v="170"/>
    <s v="MURO MUNILLA, MIGUEL ANGEL"/>
    <n v="5161"/>
    <s v="Claves de interpretación cultural de los textos"/>
    <s v="4.5"/>
    <s v="EXCELENTE"/>
    <s v="4.6"/>
    <s v="EXCELENTE"/>
    <n v="45"/>
    <n v="10"/>
    <s v="22.2"/>
  </r>
  <r>
    <s v="2018-19"/>
    <n v="2"/>
    <x v="16"/>
    <s v="MÁSTER UNIVERSITARIO EN ESTUDIOS AVANZADOS EN HUMANIDADES"/>
    <s v="FILOLOGÍAS MODERNAS"/>
    <s v="16578573N"/>
    <n v="308"/>
    <s v="PEÑA CERVEL, MARÍA SANDRA"/>
    <n v="5161"/>
    <s v="Claves de interpretación cultural de los textos"/>
    <s v="4.7"/>
    <s v="EXCELENTE"/>
    <s v="4.7"/>
    <s v="EXCELENTE"/>
    <n v="45"/>
    <n v="7"/>
    <s v="15.6"/>
  </r>
  <r>
    <s v="2018-19"/>
    <n v="2"/>
    <x v="16"/>
    <s v="MÁSTER UNIVERSITARIO EN ESTUDIOS AVANZADOS EN HUMANIDADES"/>
    <s v="FILOLOGÍAS MODERNAS"/>
    <s v="72692212E"/>
    <n v="1161"/>
    <s v="IZA ERVITI, ANEIDER"/>
    <n v="5161"/>
    <s v="Claves de interpretación cultural de los textos"/>
    <s v="4.6"/>
    <s v="EXCELENTE"/>
    <s v="4.7"/>
    <s v="EXCELENTE"/>
    <n v="45"/>
    <n v="6"/>
    <s v="13.3"/>
  </r>
  <r>
    <s v="2018-19"/>
    <n v="2"/>
    <x v="16"/>
    <s v="MÁSTER UNIVERSITARIO EN ESTUDIOS AVANZADOS EN HUMANIDADES"/>
    <s v="FILOLOGÍAS HISPÁNICA Y CLÁSICAS"/>
    <s v="16525052N"/>
    <n v="178"/>
    <s v="BALMASEDA MAESTU, ENRIQUE"/>
    <n v="5162"/>
    <s v="Técnicas avanzadas de expresión y comunicación para el ámbito académico"/>
    <s v="3.9"/>
    <s v="MUY FAVORABLE"/>
    <n v="4"/>
    <s v="MUY FAVORABLE"/>
    <n v="47"/>
    <n v="5"/>
    <s v="10.6"/>
  </r>
  <r>
    <s v="2018-19"/>
    <n v="2"/>
    <x v="16"/>
    <s v="MÁSTER UNIVERSITARIO EN ESTUDIOS AVANZADOS EN HUMANIDADES"/>
    <s v="FILOLOGÍAS MODERNAS"/>
    <s v="16570999M"/>
    <n v="298"/>
    <s v="TERRAZAS GALLEGO, MELANIA"/>
    <n v="5162"/>
    <s v="Técnicas avanzadas de expresión y comunicación para el ámbito académico"/>
    <s v="3.5"/>
    <s v="MUY FAVORABLE"/>
    <s v="3.5"/>
    <s v="MUY FAVORABLE"/>
    <n v="47"/>
    <n v="6"/>
    <s v="12.8"/>
  </r>
  <r>
    <s v="2018-19"/>
    <n v="2"/>
    <x v="17"/>
    <s v="GRADO EN MATEMÁTICAS"/>
    <s v="MATEMÁTICAS Y COMPUTACIÓN"/>
    <s v="29103662Z"/>
    <n v="367"/>
    <s v="PÉREZ IZQUIERDO, JOSÉ MARÍA"/>
    <n v="411"/>
    <s v="Teoría de Galois"/>
    <s v="4.6"/>
    <s v="EXCELENTE"/>
    <s v="4.7"/>
    <s v="EXCELENTE"/>
    <n v="35"/>
    <n v="9"/>
    <s v="25.7"/>
  </r>
  <r>
    <s v="2018-19"/>
    <n v="2"/>
    <x v="17"/>
    <s v="GRADO EN MATEMÁTICAS"/>
    <s v="MATEMÁTICAS Y COMPUTACIÓN"/>
    <s v="16574152F"/>
    <n v="301"/>
    <s v="PASCUAL LERIA, ANA ISABEL"/>
    <n v="412"/>
    <s v="Modelización y optimización II"/>
    <s v="4.3"/>
    <s v="EXCELENTE"/>
    <n v="4"/>
    <s v="MUY FAVORABLE"/>
    <n v="26"/>
    <n v="6"/>
    <s v="23.1"/>
  </r>
  <r>
    <s v="2018-19"/>
    <n v="2"/>
    <x v="17"/>
    <s v="GRADO EN MATEMÁTICAS"/>
    <s v="MATEMÁTICAS Y COMPUTACIÓN"/>
    <s v="16573324F"/>
    <n v="595"/>
    <s v="ROMERO ÁLVAREZ, NATALIA"/>
    <n v="413"/>
    <s v="Métodos numéricos en ecuaciones diferenciales"/>
    <n v="2"/>
    <s v="DESFAVORABLE"/>
    <s v="1.6"/>
    <s v="MUY DESFAVORABLE"/>
    <n v="25"/>
    <n v="10"/>
    <n v="40"/>
  </r>
  <r>
    <s v="2018-19"/>
    <n v="2"/>
    <x v="17"/>
    <s v="GRADO EN MATEMÁTICAS"/>
    <s v="MATEMÁTICAS Y COMPUTACIÓN"/>
    <s v="18408601E"/>
    <n v="350"/>
    <s v="HERNÁNDEZ PARICIO, LUIS JAVIER"/>
    <n v="414"/>
    <s v="Topología general"/>
    <s v="4.2"/>
    <s v="EXCELENTE"/>
    <s v="4.3"/>
    <s v="EXCELENTE"/>
    <n v="37"/>
    <n v="8"/>
    <s v="21.6"/>
  </r>
  <r>
    <s v="2018-19"/>
    <n v="2"/>
    <x v="17"/>
    <s v="GRADO EN MATEMÁTICAS"/>
    <s v="MATEMÁTICAS Y COMPUTACIÓN"/>
    <s v="72786536T"/>
    <n v="437"/>
    <s v="MÍNGUEZ CENICEROS, JUDIT"/>
    <n v="415"/>
    <s v="Análisis complejo"/>
    <s v="4.9"/>
    <s v="EXCELENTE"/>
    <n v="5"/>
    <s v="EXCELENTE"/>
    <n v="28"/>
    <n v="6"/>
    <s v="21.4"/>
  </r>
  <r>
    <s v="2018-19"/>
    <n v="2"/>
    <x v="17"/>
    <s v="GRADO EN MATEMÁTICAS"/>
    <s v="MATEMÁTICAS Y COMPUTACIÓN"/>
    <s v="16541342H"/>
    <n v="223"/>
    <s v="LANCHARES BARRASA, VICTOR"/>
    <n v="423"/>
    <s v="Cálculo numérico en EDP's"/>
    <s v="4.8"/>
    <s v="EXCELENTE"/>
    <n v="5"/>
    <s v="EXCELENTE"/>
    <n v="3"/>
    <n v="2"/>
    <s v="66.7"/>
  </r>
  <r>
    <s v="2018-19"/>
    <n v="2"/>
    <x v="17"/>
    <s v="GRADO EN MATEMÁTICAS"/>
    <s v="MATEMÁTICAS Y COMPUTACIÓN"/>
    <s v="17835356Y"/>
    <n v="341"/>
    <s v="ESPAÑOL GONZÁLEZ, LUIS"/>
    <n v="424"/>
    <s v="Historia de las matemáticas"/>
    <n v="5"/>
    <s v="EXCELENTE"/>
    <n v="5"/>
    <s v="EXCELENTE"/>
    <n v="9"/>
    <n v="3"/>
    <s v="33.3"/>
  </r>
  <r>
    <s v="2018-19"/>
    <n v="2"/>
    <x v="17"/>
    <s v="GRADO EN MATEMÁTICAS"/>
    <s v="MATEMÁTICAS Y COMPUTACIÓN"/>
    <s v="17764581W"/>
    <n v="1341"/>
    <s v="RODRIGO ESCUDERO, ADRIAN"/>
    <n v="800"/>
    <s v="Álgebra lineal"/>
    <s v="3.7"/>
    <s v="MUY FAVORABLE"/>
    <s v="3.6"/>
    <s v="MUY FAVORABLE"/>
    <n v="44"/>
    <n v="21"/>
    <s v="47.7"/>
  </r>
  <r>
    <s v="2018-19"/>
    <n v="2"/>
    <x v="17"/>
    <s v="GRADO EN MATEMÁTICAS"/>
    <s v="MATEMÁTICAS Y COMPUTACIÓN"/>
    <s v="16565041G"/>
    <n v="292"/>
    <s v="CIAURRI RAMÍREZ, OSCAR"/>
    <n v="801"/>
    <s v="Análisis de una variable real"/>
    <s v="3.2"/>
    <s v="FAVORABLE"/>
    <n v="3"/>
    <s v="FAVORABLE"/>
    <n v="66"/>
    <n v="24"/>
    <s v="36.4"/>
  </r>
  <r>
    <s v="2018-19"/>
    <n v="2"/>
    <x v="17"/>
    <s v="GRADO EN MATEMÁTICAS"/>
    <s v="MATEMÁTICAS Y COMPUTACIÓN"/>
    <s v="78649713V"/>
    <n v="1268"/>
    <s v="RODRÍGUEZ LUIS, DANIEL JOSÉ"/>
    <n v="804"/>
    <s v="Cálculo integral en varias variables"/>
    <s v="4.5"/>
    <s v="EXCELENTE"/>
    <s v="4.8"/>
    <s v="EXCELENTE"/>
    <n v="35"/>
    <n v="12"/>
    <s v="34.3"/>
  </r>
  <r>
    <s v="2018-19"/>
    <n v="2"/>
    <x v="17"/>
    <s v="GRADO EN MATEMÁTICAS"/>
    <s v="MATEMÁTICAS Y COMPUTACIÓN"/>
    <s v="17835356Y"/>
    <n v="341"/>
    <s v="ESPAÑOL GONZÁLEZ, LUIS"/>
    <n v="805"/>
    <s v="Curvas y superficies"/>
    <s v="3.2"/>
    <s v="FAVORABLE"/>
    <n v="3"/>
    <s v="FAVORABLE"/>
    <n v="32"/>
    <n v="12"/>
    <s v="37.5"/>
  </r>
  <r>
    <s v="2018-19"/>
    <n v="2"/>
    <x v="17"/>
    <s v="GRADO EN MATEMÁTICAS"/>
    <s v="MATEMÁTICAS Y COMPUTACIÓN"/>
    <s v="16619886V"/>
    <n v="1327"/>
    <s v="HIGUERAS HERNÁEZ, MANUEL"/>
    <n v="806"/>
    <s v="Probabilidad y Estadística"/>
    <s v="2.5"/>
    <s v="DESFAVORABLE"/>
    <s v="2.2"/>
    <s v="DESFAVORABLE"/>
    <n v="32"/>
    <n v="11"/>
    <s v="34.4"/>
  </r>
  <r>
    <s v="2018-19"/>
    <n v="2"/>
    <x v="17"/>
    <s v="GRADO EN MATEMÁTICAS"/>
    <s v="QUÍMICA"/>
    <s v="16542973Q"/>
    <n v="229"/>
    <s v="SALAS ILARRAZA, JOSÉ PABLO"/>
    <n v="816"/>
    <s v="Física"/>
    <s v="2.9"/>
    <s v="FAVORABLE"/>
    <s v="2.6"/>
    <s v="FAVORABLE"/>
    <n v="27"/>
    <n v="16"/>
    <s v="59.3"/>
  </r>
  <r>
    <s v="2018-19"/>
    <n v="2"/>
    <x v="17"/>
    <s v="GRADO EN MATEMÁTICAS"/>
    <s v="MATEMÁTICAS Y COMPUTACIÓN"/>
    <s v="30496784A"/>
    <n v="680"/>
    <s v="RODRÍGUEZ PRIEGO, EMILIO"/>
    <n v="820"/>
    <s v="Tecnología de la programación"/>
    <s v="4.5"/>
    <s v="EXCELENTE"/>
    <s v="4.5"/>
    <s v="EXCELENTE"/>
    <n v="10"/>
    <n v="4"/>
    <n v="40"/>
  </r>
  <r>
    <s v="2018-19"/>
    <n v="2"/>
    <x v="17"/>
    <s v="GRADO EN MATEMÁTICAS"/>
    <s v="MATEMÁTICAS Y COMPUTACIÓN"/>
    <s v="16622450M"/>
    <n v="1157"/>
    <s v="DIVASÓN MALLAGARAY, JOSE"/>
    <n v="820"/>
    <s v="Tecnología de la programación"/>
    <s v="4.6"/>
    <s v="EXCELENTE"/>
    <s v="4.5"/>
    <s v="EXCELENTE"/>
    <n v="17"/>
    <n v="13"/>
    <s v="76.5"/>
  </r>
  <r>
    <s v="2018-19"/>
    <n v="2"/>
    <x v="17"/>
    <s v="GRADO EN MATEMÁTICAS"/>
    <s v="MATEMÁTICAS Y COMPUTACIÓN"/>
    <s v="16628965B"/>
    <n v="1319"/>
    <s v="CASADO GARCÍA, ÁNGELA"/>
    <n v="820"/>
    <s v="Tecnología de la programación"/>
    <s v="3.2"/>
    <s v="FAVORABLE"/>
    <s v="3.3"/>
    <s v="FAVORABLE"/>
    <n v="30"/>
    <n v="7"/>
    <s v="23.3"/>
  </r>
  <r>
    <s v="2018-19"/>
    <n v="2"/>
    <x v="17"/>
    <s v="GRADO EN MATEMÁTICAS"/>
    <s v="MATEMÁTICAS Y COMPUTACIÓN"/>
    <s v="16635790M"/>
    <n v="1358"/>
    <s v="PÉREZ-ARADROS MARTÍNEZ, IVÁN"/>
    <n v="820"/>
    <s v="Tecnología de la programación"/>
    <s v="3.8"/>
    <s v="MUY FAVORABLE"/>
    <s v="3.7"/>
    <s v="MUY FAVORABLE"/>
    <n v="30"/>
    <n v="18"/>
    <n v="60"/>
  </r>
  <r>
    <s v="2018-19"/>
    <n v="2"/>
    <x v="17"/>
    <s v="GRADO EN MATEMÁTICAS"/>
    <s v="ECONOMÍA Y EMPRESA"/>
    <s v="16507414S"/>
    <n v="138"/>
    <s v="SÁINZ OCHOA, ALBERTO"/>
    <n v="823"/>
    <s v="Empresa"/>
    <s v="3.1"/>
    <s v="FAVORABLE"/>
    <s v="3.1"/>
    <s v="FAVORABLE"/>
    <n v="33"/>
    <n v="9"/>
    <s v="27.3"/>
  </r>
  <r>
    <s v="2018-19"/>
    <n v="2"/>
    <x v="17"/>
    <s v="GRADO EN MATEMÁTICAS"/>
    <s v="MATEMÁTICAS Y COMPUTACIÓN"/>
    <s v="16575155K"/>
    <n v="302"/>
    <s v="DOMÍNGUEZ PÉREZ, CÉSAR"/>
    <n v="824"/>
    <s v="Bases de datos"/>
    <s v="4.2"/>
    <s v="EXCELENTE"/>
    <s v="4.3"/>
    <s v="EXCELENTE"/>
    <n v="11"/>
    <n v="3"/>
    <s v="27.3"/>
  </r>
  <r>
    <s v="2018-19"/>
    <n v="2"/>
    <x v="17"/>
    <s v="GRADO EN MATEMÁTICAS"/>
    <s v="MATEMÁTICAS Y COMPUTACIÓN"/>
    <s v="15973686W"/>
    <n v="644"/>
    <s v="JAIME ELIZONDO, ARTURO"/>
    <n v="824"/>
    <s v="Bases de datos"/>
    <n v="4"/>
    <s v="MUY FAVORABLE"/>
    <s v="4.5"/>
    <s v="EXCELENTE"/>
    <n v="2"/>
    <n v="2"/>
    <n v="100"/>
  </r>
  <r>
    <s v="2018-19"/>
    <n v="2"/>
    <x v="17"/>
    <s v="GRADO EN MATEMÁTICAS"/>
    <s v="MATEMÁTICAS Y COMPUTACIÓN"/>
    <s v="17835356Y"/>
    <n v="341"/>
    <s v="ESPAÑOL GONZÁLEZ, LUIS"/>
    <n v="825"/>
    <s v="Lógica"/>
    <s v="3.7"/>
    <s v="MUY FAVORABLE"/>
    <s v="3.7"/>
    <s v="MUY FAVORABLE"/>
    <n v="27"/>
    <n v="11"/>
    <s v="40.7"/>
  </r>
  <r>
    <s v="2018-19"/>
    <n v="2"/>
    <x v="17"/>
    <s v="GRADO EN MATEMÁTICAS"/>
    <s v="MATEMÁTICAS Y COMPUTACIÓN"/>
    <s v="18408601E"/>
    <n v="350"/>
    <s v="HERNÁNDEZ PARICIO, LUIS JAVIER"/>
    <n v="825"/>
    <s v="Lógica"/>
    <s v="3.9"/>
    <s v="MUY FAVORABLE"/>
    <s v="3.8"/>
    <s v="MUY FAVORABLE"/>
    <n v="27"/>
    <n v="4"/>
    <s v="14.8"/>
  </r>
  <r>
    <s v="2018-19"/>
    <n v="2"/>
    <x v="17"/>
    <s v="GRADO EN MATEMÁTICAS"/>
    <s v="MATEMÁTICAS Y COMPUTACIÓN"/>
    <s v="16603591Y"/>
    <n v="1245"/>
    <s v="FERNÁNDEZ CESTAU, JAIME MARTÍN"/>
    <n v="825"/>
    <s v="Lógica"/>
    <s v="4.4"/>
    <s v="EXCELENTE"/>
    <s v="4.6"/>
    <s v="EXCELENTE"/>
    <n v="27"/>
    <n v="9"/>
    <s v="33.3"/>
  </r>
  <r>
    <s v="2018-19"/>
    <n v="2"/>
    <x v="17"/>
    <s v="GRADO EN MATEMÁTICAS"/>
    <s v="MATEMÁTICAS Y COMPUTACIÓN"/>
    <s v="16597051K"/>
    <n v="865"/>
    <s v="ROMERO IBÁÑEZ, ANA"/>
    <n v="830"/>
    <s v="Especificación y desarrollo de sistemas de Software"/>
    <s v="4.1"/>
    <s v="MUY FAVORABLE"/>
    <s v="4.4"/>
    <s v="EXCELENTE"/>
    <n v="33"/>
    <n v="19"/>
    <s v="57.6"/>
  </r>
  <r>
    <s v="2018-19"/>
    <n v="2"/>
    <x v="17"/>
    <s v="GRADO EN MATEMÁTICAS"/>
    <s v="MATEMÁTICAS Y COMPUTACIÓN"/>
    <s v="72791632J"/>
    <n v="899"/>
    <s v="PÉREZ VALLE, BEATRIZ"/>
    <n v="832"/>
    <s v="Programación de bases de datos"/>
    <s v="4.7"/>
    <s v="EXCELENTE"/>
    <s v="4.7"/>
    <s v="EXCELENTE"/>
    <n v="6"/>
    <n v="3"/>
    <n v="50"/>
  </r>
  <r>
    <s v="2018-19"/>
    <n v="2"/>
    <x v="18"/>
    <s v="GRADO EN QUÍMICA"/>
    <s v="QUÍMICA"/>
    <s v="13109019P"/>
    <n v="51"/>
    <s v="PIZARRO MILLÁN, CONSUELO"/>
    <n v="426"/>
    <s v="Química analítica"/>
    <s v="3.4"/>
    <s v="MUY FAVORABLE"/>
    <s v="3.2"/>
    <s v="FAVORABLE"/>
    <n v="30"/>
    <n v="9"/>
    <n v="30"/>
  </r>
  <r>
    <s v="2018-19"/>
    <n v="2"/>
    <x v="18"/>
    <s v="GRADO EN QUÍMICA"/>
    <s v="QUÍMICA"/>
    <s v="16544605S"/>
    <n v="235"/>
    <s v="CABREDO PINILLOS, SUSANA"/>
    <n v="426"/>
    <s v="Química analítica"/>
    <s v="4.3"/>
    <s v="EXCELENTE"/>
    <s v="4.2"/>
    <s v="EXCELENTE"/>
    <n v="30"/>
    <n v="10"/>
    <s v="33.3"/>
  </r>
  <r>
    <s v="2018-19"/>
    <n v="2"/>
    <x v="18"/>
    <s v="GRADO EN QUÍMICA"/>
    <s v="QUÍMICA"/>
    <s v="16524700M"/>
    <n v="177"/>
    <s v="BAÑOS ARRIBAS, IRENE"/>
    <n v="427"/>
    <s v="Química física I"/>
    <s v="3.9"/>
    <s v="MUY FAVORABLE"/>
    <n v="4"/>
    <s v="MUY FAVORABLE"/>
    <n v="45"/>
    <n v="12"/>
    <s v="26.7"/>
  </r>
  <r>
    <s v="2018-19"/>
    <n v="2"/>
    <x v="18"/>
    <s v="GRADO EN QUÍMICA"/>
    <s v="QUÍMICA"/>
    <s v="16580433D"/>
    <n v="585"/>
    <s v="MARTÍNEZ RUIZ, RODRIGO"/>
    <n v="427"/>
    <s v="Química física I"/>
    <s v="4.5"/>
    <s v="EXCELENTE"/>
    <s v="4.7"/>
    <s v="EXCELENTE"/>
    <n v="45"/>
    <n v="11"/>
    <s v="24.4"/>
  </r>
  <r>
    <s v="2018-19"/>
    <n v="2"/>
    <x v="18"/>
    <s v="GRADO EN QUÍMICA"/>
    <s v="QUÍMICA"/>
    <s v="16508128Q"/>
    <n v="139"/>
    <s v="FERNÁNDEZ GARBAYO, EDUARDO JACINTO"/>
    <n v="428"/>
    <s v="Química inorgánica I"/>
    <s v="3.3"/>
    <s v="FAVORABLE"/>
    <s v="3.4"/>
    <s v="MUY FAVORABLE"/>
    <n v="39"/>
    <n v="9"/>
    <s v="23.1"/>
  </r>
  <r>
    <s v="2018-19"/>
    <n v="2"/>
    <x v="18"/>
    <s v="GRADO EN QUÍMICA"/>
    <s v="QUÍMICA"/>
    <s v="16547011Y"/>
    <n v="244"/>
    <s v="LÓPEZ DE LUZURIAGA FERNÁNDEZ, JOSÉ MARÍA"/>
    <n v="428"/>
    <s v="Química inorgánica I"/>
    <s v="4.4"/>
    <s v="EXCELENTE"/>
    <s v="4.5"/>
    <s v="EXCELENTE"/>
    <n v="39"/>
    <n v="12"/>
    <s v="30.8"/>
  </r>
  <r>
    <s v="2018-19"/>
    <n v="2"/>
    <x v="18"/>
    <s v="GRADO EN QUÍMICA"/>
    <s v="QUÍMICA"/>
    <s v="16553823X"/>
    <n v="262"/>
    <s v="OLMOS PÉREZ, MARÍA ELENA"/>
    <n v="428"/>
    <s v="Química inorgánica I"/>
    <n v="4"/>
    <s v="MUY FAVORABLE"/>
    <s v="3.9"/>
    <s v="MUY FAVORABLE"/>
    <n v="27"/>
    <n v="7"/>
    <s v="25.9"/>
  </r>
  <r>
    <s v="2018-19"/>
    <n v="2"/>
    <x v="18"/>
    <s v="GRADO EN QUÍMICA"/>
    <s v="QUÍMICA"/>
    <s v="08958579X"/>
    <n v="26"/>
    <s v="RODRÍGUEZ BARRANCO, MIGUEL ÁNGEL"/>
    <n v="429"/>
    <s v="Química orgánica"/>
    <s v="4.5"/>
    <s v="EXCELENTE"/>
    <s v="4.9"/>
    <s v="EXCELENTE"/>
    <n v="44"/>
    <n v="11"/>
    <n v="25"/>
  </r>
  <r>
    <s v="2018-19"/>
    <n v="2"/>
    <x v="18"/>
    <s v="GRADO EN QUÍMICA"/>
    <s v="QUÍMICA"/>
    <s v="16557636M"/>
    <n v="273"/>
    <s v="BUSTO SANCIRIAN, JESÚS HÉCTOR"/>
    <n v="429"/>
    <s v="Química orgánica"/>
    <s v="3.5"/>
    <s v="MUY FAVORABLE"/>
    <s v="3.8"/>
    <s v="MUY FAVORABLE"/>
    <n v="44"/>
    <n v="6"/>
    <s v="13.6"/>
  </r>
  <r>
    <s v="2018-19"/>
    <n v="2"/>
    <x v="18"/>
    <s v="GRADO EN QUÍMICA"/>
    <s v="QUÍMICA"/>
    <s v="17836947X"/>
    <n v="342"/>
    <s v="CAMPOS GARCÍA, PEDRO JOSÉ"/>
    <n v="429"/>
    <s v="Química orgánica"/>
    <s v="2.7"/>
    <s v="FAVORABLE"/>
    <s v="2.3"/>
    <s v="DESFAVORABLE"/>
    <n v="44"/>
    <n v="7"/>
    <s v="15.9"/>
  </r>
  <r>
    <s v="2018-19"/>
    <n v="2"/>
    <x v="18"/>
    <s v="GRADO EN QUÍMICA"/>
    <s v="QUÍMICA"/>
    <s v="13092044F"/>
    <n v="48"/>
    <s v="GONZÁLEZ SÁIZ, JOSÉ MARÍA"/>
    <n v="431"/>
    <s v="Ingeniería Química"/>
    <s v="2.7"/>
    <s v="FAVORABLE"/>
    <s v="2.7"/>
    <s v="FAVORABLE"/>
    <n v="35"/>
    <n v="10"/>
    <s v="28.6"/>
  </r>
  <r>
    <s v="2018-19"/>
    <n v="2"/>
    <x v="18"/>
    <s v="GRADO EN QUÍMICA"/>
    <s v="QUÍMICA"/>
    <s v="16570824Z"/>
    <n v="702"/>
    <s v="ESTEBAN DÍEZ, ISABEL"/>
    <n v="431"/>
    <s v="Ingeniería Química"/>
    <s v="3.6"/>
    <s v="MUY FAVORABLE"/>
    <s v="3.7"/>
    <s v="MUY FAVORABLE"/>
    <n v="35"/>
    <n v="7"/>
    <n v="20"/>
  </r>
  <r>
    <s v="2018-19"/>
    <n v="2"/>
    <x v="18"/>
    <s v="GRADO EN QUÍMICA"/>
    <s v="QUÍMICA"/>
    <s v="16517620D"/>
    <n v="166"/>
    <s v="AVENOZA AZNAR, ALBERTO"/>
    <n v="520"/>
    <s v="Ampliación de química orgánica"/>
    <s v="4.8"/>
    <s v="EXCELENTE"/>
    <s v="4.8"/>
    <s v="EXCELENTE"/>
    <n v="25"/>
    <n v="6"/>
    <n v="24"/>
  </r>
  <r>
    <s v="2018-19"/>
    <n v="2"/>
    <x v="18"/>
    <s v="GRADO EN QUÍMICA"/>
    <s v="QUÍMICA"/>
    <s v="16570470M"/>
    <n v="767"/>
    <s v="CORZANA LÓPEZ, FRANCISCO"/>
    <n v="520"/>
    <s v="Ampliación de química orgánica"/>
    <s v="4.6"/>
    <s v="EXCELENTE"/>
    <s v="4.7"/>
    <s v="EXCELENTE"/>
    <n v="24"/>
    <n v="10"/>
    <s v="41.7"/>
  </r>
  <r>
    <s v="2018-19"/>
    <n v="2"/>
    <x v="18"/>
    <s v="GRADO EN QUÍMICA"/>
    <s v="QUÍMICA"/>
    <s v="16539508R"/>
    <n v="220"/>
    <s v="MILLÁN MONEO, JUDITH"/>
    <n v="522"/>
    <s v="Química física III"/>
    <s v="4.1"/>
    <s v="MUY FAVORABLE"/>
    <s v="4.3"/>
    <s v="EXCELENTE"/>
    <n v="23"/>
    <n v="10"/>
    <s v="43.5"/>
  </r>
  <r>
    <s v="2018-19"/>
    <n v="2"/>
    <x v="18"/>
    <s v="GRADO EN QUÍMICA"/>
    <s v="QUÍMICA"/>
    <s v="16580433D"/>
    <n v="585"/>
    <s v="MARTÍNEZ RUIZ, RODRIGO"/>
    <n v="522"/>
    <s v="Química física III"/>
    <s v="4.9"/>
    <s v="EXCELENTE"/>
    <s v="4.9"/>
    <s v="EXCELENTE"/>
    <n v="23"/>
    <n v="7"/>
    <s v="30.4"/>
  </r>
  <r>
    <s v="2018-19"/>
    <n v="2"/>
    <x v="18"/>
    <s v="GRADO EN QUÍMICA"/>
    <s v="QUÍMICA"/>
    <s v="05386149D"/>
    <n v="19"/>
    <s v="MORENO GARCÍA, MARÍA TERESA"/>
    <n v="524"/>
    <s v="Química inorgánica III"/>
    <s v="4.3"/>
    <s v="EXCELENTE"/>
    <s v="4.4"/>
    <s v="EXCELENTE"/>
    <n v="25"/>
    <n v="8"/>
    <n v="32"/>
  </r>
  <r>
    <s v="2018-19"/>
    <n v="2"/>
    <x v="18"/>
    <s v="GRADO EN QUÍMICA"/>
    <s v="QUÍMICA"/>
    <s v="16640471V"/>
    <n v="1297"/>
    <s v="BLASCO SANTANA, DANIEL"/>
    <n v="524"/>
    <s v="Química inorgánica III"/>
    <s v="4.4"/>
    <s v="EXCELENTE"/>
    <s v="4.4"/>
    <s v="EXCELENTE"/>
    <n v="12"/>
    <n v="8"/>
    <s v="66.7"/>
  </r>
  <r>
    <s v="2018-19"/>
    <n v="2"/>
    <x v="18"/>
    <s v="GRADO EN QUÍMICA"/>
    <s v="QUÍMICA"/>
    <s v="16546910C"/>
    <n v="242"/>
    <s v="BERENGUER MARÍN, JESÚS RUBÉN"/>
    <n v="528"/>
    <s v="Ciencia de materiales"/>
    <s v="3.7"/>
    <s v="MUY FAVORABLE"/>
    <s v="3.8"/>
    <s v="MUY FAVORABLE"/>
    <n v="22"/>
    <n v="12"/>
    <s v="54.5"/>
  </r>
  <r>
    <s v="2018-19"/>
    <n v="2"/>
    <x v="18"/>
    <s v="GRADO EN QUÍMICA"/>
    <s v="QUÍMICA"/>
    <s v="17836947X"/>
    <n v="342"/>
    <s v="CAMPOS GARCÍA, PEDRO JOSÉ"/>
    <n v="528"/>
    <s v="Ciencia de materiales"/>
    <s v="3.2"/>
    <s v="FAVORABLE"/>
    <n v="3"/>
    <s v="FAVORABLE"/>
    <n v="22"/>
    <n v="12"/>
    <s v="54.5"/>
  </r>
  <r>
    <s v="2018-19"/>
    <n v="2"/>
    <x v="18"/>
    <s v="GRADO EN QUÍMICA"/>
    <s v="QUÍMICA"/>
    <s v="16629968W"/>
    <n v="1360"/>
    <s v="EZQUERRO PARMO, CINTIA"/>
    <n v="528"/>
    <s v="Ciencia de materiales"/>
    <s v="4.1"/>
    <s v="MUY FAVORABLE"/>
    <s v="4.4"/>
    <s v="EXCELENTE"/>
    <n v="22"/>
    <n v="12"/>
    <s v="54.5"/>
  </r>
  <r>
    <s v="2018-19"/>
    <n v="2"/>
    <x v="18"/>
    <s v="GRADO EN QUÍMICA"/>
    <s v="QUÍMICA"/>
    <s v="30520840R"/>
    <n v="370"/>
    <s v="TENA VÁZQUEZ DE LA TORRE, MARÍA TERESA"/>
    <n v="532"/>
    <s v="Laboratorio avanzado de química analítica"/>
    <s v="3.9"/>
    <s v="MUY FAVORABLE"/>
    <n v="4"/>
    <s v="MUY FAVORABLE"/>
    <n v="6"/>
    <n v="4"/>
    <s v="66.7"/>
  </r>
  <r>
    <s v="2018-19"/>
    <n v="2"/>
    <x v="18"/>
    <s v="GRADO EN QUÍMICA"/>
    <s v="QUÍMICA"/>
    <s v="14587726E"/>
    <n v="66"/>
    <s v="PUYUELO GARCÍA, MARÍA PILAR"/>
    <n v="537"/>
    <s v="Química computacional aplicada"/>
    <s v="2.5"/>
    <s v="DESFAVORABLE"/>
    <s v="2.5"/>
    <s v="DESFAVORABLE"/>
    <n v="18"/>
    <n v="12"/>
    <s v="66.7"/>
  </r>
  <r>
    <s v="2018-19"/>
    <n v="2"/>
    <x v="18"/>
    <s v="GRADO EN QUÍMICA"/>
    <s v="QUÍMICA"/>
    <s v="50822746Z"/>
    <n v="392"/>
    <s v="ENRIQUEZ PALMA, PEDRO ALBERTO"/>
    <n v="537"/>
    <s v="Química computacional aplicada"/>
    <s v="2.4"/>
    <s v="DESFAVORABLE"/>
    <s v="1.8"/>
    <s v="DESFAVORABLE"/>
    <n v="19"/>
    <n v="5"/>
    <s v="26.3"/>
  </r>
  <r>
    <s v="2018-19"/>
    <n v="2"/>
    <x v="18"/>
    <s v="GRADO EN QUÍMICA"/>
    <s v="QUÍMICA"/>
    <s v="16580433D"/>
    <n v="585"/>
    <s v="MARTÍNEZ RUIZ, RODRIGO"/>
    <n v="537"/>
    <s v="Química computacional aplicada"/>
    <s v="3.8"/>
    <s v="MUY FAVORABLE"/>
    <s v="4.3"/>
    <s v="EXCELENTE"/>
    <n v="18"/>
    <n v="10"/>
    <s v="55.6"/>
  </r>
  <r>
    <s v="2018-19"/>
    <n v="2"/>
    <x v="18"/>
    <s v="GRADO EN QUÍMICA"/>
    <s v="QUÍMICA"/>
    <s v="16508128Q"/>
    <n v="139"/>
    <s v="FERNÁNDEZ GARBAYO, EDUARDO JACINTO"/>
    <n v="538"/>
    <s v="Química inorgánica para la industria y el medio ambiente"/>
    <s v="4.2"/>
    <s v="EXCELENTE"/>
    <s v="4.3"/>
    <s v="EXCELENTE"/>
    <n v="5"/>
    <n v="4"/>
    <n v="80"/>
  </r>
  <r>
    <s v="2018-19"/>
    <n v="2"/>
    <x v="18"/>
    <s v="GRADO EN QUÍMICA"/>
    <s v="QUÍMICA"/>
    <s v="13109019P"/>
    <n v="51"/>
    <s v="PIZARRO MILLÁN, CONSUELO"/>
    <n v="541"/>
    <s v="Análisis instrumental II"/>
    <s v="2.8"/>
    <s v="FAVORABLE"/>
    <s v="2.5"/>
    <s v="DESFAVORABLE"/>
    <n v="24"/>
    <n v="8"/>
    <s v="33.3"/>
  </r>
  <r>
    <s v="2018-19"/>
    <n v="2"/>
    <x v="18"/>
    <s v="GRADO EN QUÍMICA"/>
    <s v="QUÍMICA"/>
    <s v="16542732M"/>
    <n v="228"/>
    <s v="PEREGRINA GARCÍA, JESÚS MANUEL"/>
    <n v="542"/>
    <s v="Determinación estructural"/>
    <n v="5"/>
    <s v="EXCELENTE"/>
    <n v="5"/>
    <s v="EXCELENTE"/>
    <n v="27"/>
    <n v="3"/>
    <s v="11.1"/>
  </r>
  <r>
    <s v="2018-19"/>
    <n v="2"/>
    <x v="18"/>
    <s v="GRADO EN QUÍMICA"/>
    <s v="QUÍMICA"/>
    <s v="17140700L"/>
    <n v="323"/>
    <s v="LALINDE PEÑA, ELENA"/>
    <n v="542"/>
    <s v="Determinación estructural"/>
    <s v="4.6"/>
    <s v="EXCELENTE"/>
    <s v="4.7"/>
    <s v="EXCELENTE"/>
    <n v="27"/>
    <n v="6"/>
    <s v="22.2"/>
  </r>
  <r>
    <s v="2018-19"/>
    <n v="2"/>
    <x v="18"/>
    <s v="GRADO EN QUÍMICA"/>
    <s v="QUÍMICA"/>
    <s v="16623516J"/>
    <n v="1243"/>
    <s v="BAÑARES PALACIOS, PAULA"/>
    <n v="807"/>
    <s v="Física"/>
    <s v="4.3"/>
    <s v="EXCELENTE"/>
    <s v="4.3"/>
    <s v="EXCELENTE"/>
    <n v="59"/>
    <n v="6"/>
    <s v="10.2"/>
  </r>
  <r>
    <s v="2018-19"/>
    <n v="2"/>
    <x v="18"/>
    <s v="GRADO EN QUÍMICA"/>
    <s v="QUÍMICA"/>
    <s v="16621534D"/>
    <n v="1328"/>
    <s v="IRAZOLA ROSALES, LETICIA"/>
    <n v="807"/>
    <s v="Física"/>
    <s v="4.3"/>
    <s v="EXCELENTE"/>
    <s v="4.2"/>
    <s v="EXCELENTE"/>
    <n v="59"/>
    <n v="16"/>
    <s v="27.1"/>
  </r>
  <r>
    <s v="2018-19"/>
    <n v="2"/>
    <x v="18"/>
    <s v="GRADO EN QUÍMICA"/>
    <s v="QUÍMICA"/>
    <s v="16525570R"/>
    <n v="180"/>
    <s v="GALLARTA GONZÁLEZ, FÉLIX"/>
    <n v="810"/>
    <s v="Química"/>
    <s v="3.3"/>
    <s v="FAVORABLE"/>
    <s v="3.7"/>
    <s v="MUY FAVORABLE"/>
    <n v="51"/>
    <n v="9"/>
    <s v="17.6"/>
  </r>
  <r>
    <s v="2018-19"/>
    <n v="2"/>
    <x v="18"/>
    <s v="GRADO EN QUÍMICA"/>
    <s v="QUÍMICA"/>
    <s v="16537076F"/>
    <n v="211"/>
    <s v="SÁENZ BARRIO, CECILIA"/>
    <n v="810"/>
    <s v="Química"/>
    <s v="4.3"/>
    <s v="EXCELENTE"/>
    <s v="4.7"/>
    <s v="EXCELENTE"/>
    <n v="13"/>
    <n v="3"/>
    <s v="23.1"/>
  </r>
  <r>
    <s v="2018-19"/>
    <n v="2"/>
    <x v="18"/>
    <s v="GRADO EN QUÍMICA"/>
    <s v="QUÍMICA"/>
    <s v="16543785T"/>
    <n v="233"/>
    <s v="ZURBANO ASENSIO, MARÍA DEL MAR"/>
    <n v="810"/>
    <s v="Química"/>
    <s v="2.8"/>
    <s v="FAVORABLE"/>
    <s v="2.1"/>
    <s v="DESFAVORABLE"/>
    <n v="51"/>
    <n v="12"/>
    <s v="23.5"/>
  </r>
  <r>
    <s v="2018-19"/>
    <n v="2"/>
    <x v="18"/>
    <s v="GRADO EN QUÍMICA"/>
    <s v="QUÍMICA"/>
    <s v="16508128Q"/>
    <n v="139"/>
    <s v="FERNÁNDEZ GARBAYO, EDUARDO JACINTO"/>
    <n v="811"/>
    <s v="Complementos de química"/>
    <s v="3.9"/>
    <s v="MUY FAVORABLE"/>
    <s v="4.3"/>
    <s v="EXCELENTE"/>
    <n v="46"/>
    <n v="7"/>
    <s v="15.2"/>
  </r>
  <r>
    <s v="2018-19"/>
    <n v="2"/>
    <x v="18"/>
    <s v="GRADO EN QUÍMICA"/>
    <s v="QUÍMICA"/>
    <s v="17140700L"/>
    <n v="323"/>
    <s v="LALINDE PEÑA, ELENA"/>
    <n v="811"/>
    <s v="Complementos de química"/>
    <s v="3.7"/>
    <s v="MUY FAVORABLE"/>
    <s v="3.8"/>
    <s v="MUY FAVORABLE"/>
    <n v="65"/>
    <n v="12"/>
    <s v="18.5"/>
  </r>
  <r>
    <s v="2018-19"/>
    <n v="2"/>
    <x v="18"/>
    <s v="GRADO EN QUÍMICA"/>
    <s v="QUÍMICA"/>
    <s v="50822746Z"/>
    <n v="392"/>
    <s v="ENRIQUEZ PALMA, PEDRO ALBERTO"/>
    <n v="811"/>
    <s v="Complementos de química"/>
    <n v="3"/>
    <s v="FAVORABLE"/>
    <s v="2.9"/>
    <s v="FAVORABLE"/>
    <n v="65"/>
    <n v="10"/>
    <s v="15.4"/>
  </r>
  <r>
    <s v="2018-19"/>
    <n v="2"/>
    <x v="18"/>
    <s v="GRADO EN QUÍMICA"/>
    <s v="MATEMÁTICAS Y COMPUTACIÓN"/>
    <s v="16574152F"/>
    <n v="301"/>
    <s v="PASCUAL LERIA, ANA ISABEL"/>
    <n v="812"/>
    <s v="Matemáticas II"/>
    <s v="3.7"/>
    <s v="MUY FAVORABLE"/>
    <s v="3.5"/>
    <s v="MUY FAVORABLE"/>
    <n v="44"/>
    <n v="10"/>
    <s v="22.7"/>
  </r>
  <r>
    <s v="2018-19"/>
    <n v="2"/>
    <x v="18"/>
    <s v="GRADO EN QUÍMICA"/>
    <s v="MATEMÁTICAS Y COMPUTACIÓN"/>
    <s v="78649713V"/>
    <n v="1268"/>
    <s v="RODRÍGUEZ LUIS, DANIEL JOSÉ"/>
    <n v="812"/>
    <s v="Matemáticas II"/>
    <s v="4.4"/>
    <s v="EXCELENTE"/>
    <s v="4.5"/>
    <s v="EXCELENTE"/>
    <n v="44"/>
    <n v="13"/>
    <s v="29.5"/>
  </r>
  <r>
    <s v="2018-19"/>
    <n v="2"/>
    <x v="18"/>
    <s v="GRADO EN QUÍMICA"/>
    <s v="AGRICULTURA Y ALIMENTACIÓN"/>
    <s v="05625302P"/>
    <n v="20"/>
    <s v="TORRES MANRIQUE, CARMEN"/>
    <n v="813"/>
    <s v="Bioquímica"/>
    <s v="3.8"/>
    <s v="MUY FAVORABLE"/>
    <s v="3.8"/>
    <s v="MUY FAVORABLE"/>
    <n v="49"/>
    <n v="8"/>
    <s v="16.3"/>
  </r>
  <r>
    <s v="2018-19"/>
    <n v="2"/>
    <x v="18"/>
    <s v="GRADO EN QUÍMICA"/>
    <s v="AGRICULTURA Y ALIMENTACIÓN"/>
    <s v="25136873N"/>
    <n v="359"/>
    <s v="ZARAZAGA CHAMORRO, MIRIAM"/>
    <n v="813"/>
    <s v="Bioquímica"/>
    <s v="4.2"/>
    <s v="EXCELENTE"/>
    <s v="4.3"/>
    <s v="EXCELENTE"/>
    <n v="49"/>
    <n v="7"/>
    <s v="14.3"/>
  </r>
  <r>
    <s v="2018-19"/>
    <n v="2"/>
    <x v="18"/>
    <s v="GRADO EN QUÍMICA"/>
    <s v="AGRICULTURA Y ALIMENTACIÓN"/>
    <s v="16606907X"/>
    <n v="1137"/>
    <s v="FERNÁNDEZ PÉREZ, MARÍA DEL ROCÍO"/>
    <n v="813"/>
    <s v="Bioquímica"/>
    <s v="4.1"/>
    <s v="MUY FAVORABLE"/>
    <s v="4.6"/>
    <s v="EXCELENTE"/>
    <n v="32"/>
    <n v="5"/>
    <s v="15.6"/>
  </r>
  <r>
    <s v="2018-19"/>
    <n v="2"/>
    <x v="18"/>
    <s v="GRADO EN QUÍMICA"/>
    <s v="AGRICULTURA Y ALIMENTACIÓN"/>
    <s v="47168662D"/>
    <n v="1306"/>
    <s v="GÓMEZ VILLAESCUSA, PAULA"/>
    <n v="813"/>
    <s v="Bioquímica"/>
    <s v="4.5"/>
    <s v="EXCELENTE"/>
    <s v="4.6"/>
    <s v="EXCELENTE"/>
    <n v="49"/>
    <n v="8"/>
    <s v="16.3"/>
  </r>
  <r>
    <s v="2018-19"/>
    <n v="2"/>
    <x v="19"/>
    <s v="GRADO EN ENOLOGÍA"/>
    <s v="AGRICULTURA Y ALIMENTACIÓN"/>
    <s v="08797523T"/>
    <n v="24"/>
    <s v="NÚÑEZ OLIVERA, ENCARNACIÓN"/>
    <n v="433"/>
    <s v="Fisiología de la vid"/>
    <s v="4.2"/>
    <s v="EXCELENTE"/>
    <s v="4.4"/>
    <s v="EXCELENTE"/>
    <n v="40"/>
    <n v="13"/>
    <s v="32.5"/>
  </r>
  <r>
    <s v="2018-19"/>
    <n v="2"/>
    <x v="19"/>
    <s v="GRADO EN ENOLOGÍA"/>
    <s v="AGRICULTURA Y ALIMENTACIÓN"/>
    <s v="16531083V"/>
    <n v="191"/>
    <s v="TOMÁS LAS HERAS, RAFAEL"/>
    <n v="433"/>
    <s v="Fisiología de la vid"/>
    <s v="4.4"/>
    <s v="EXCELENTE"/>
    <s v="4.6"/>
    <s v="EXCELENTE"/>
    <n v="40"/>
    <n v="11"/>
    <s v="27.5"/>
  </r>
  <r>
    <s v="2018-19"/>
    <n v="2"/>
    <x v="19"/>
    <s v="GRADO EN ENOLOGÍA"/>
    <s v="AGRICULTURA Y ALIMENTACIÓN"/>
    <s v="16603952E"/>
    <n v="1138"/>
    <s v="MONFORTE LÓPEZ, LAURA"/>
    <n v="433"/>
    <s v="Fisiología de la vid"/>
    <s v="4.7"/>
    <s v="EXCELENTE"/>
    <s v="4.7"/>
    <s v="EXCELENTE"/>
    <n v="16"/>
    <n v="3"/>
    <s v="18.8"/>
  </r>
  <r>
    <s v="2018-19"/>
    <n v="2"/>
    <x v="19"/>
    <s v="GRADO EN ENOLOGÍA"/>
    <s v="AGRICULTURA Y ALIMENTACIÓN"/>
    <s v="16567034L"/>
    <n v="516"/>
    <s v="GUADALUPE MÍNGUEZ, ZENAIDA"/>
    <n v="435"/>
    <s v="Enologia II"/>
    <s v="3.6"/>
    <s v="MUY FAVORABLE"/>
    <s v="3.8"/>
    <s v="MUY FAVORABLE"/>
    <n v="19"/>
    <n v="5"/>
    <s v="26.3"/>
  </r>
  <r>
    <s v="2018-19"/>
    <n v="2"/>
    <x v="19"/>
    <s v="GRADO EN ENOLOGÍA"/>
    <s v="AGRICULTURA Y ALIMENTACIÓN"/>
    <s v="16609248M"/>
    <n v="1132"/>
    <s v="MARTÍNEZ LAPUENTE, LETICIA"/>
    <n v="435"/>
    <s v="Enologia II"/>
    <s v="4.9"/>
    <s v="EXCELENTE"/>
    <n v="5"/>
    <s v="EXCELENTE"/>
    <n v="19"/>
    <n v="10"/>
    <s v="52.6"/>
  </r>
  <r>
    <s v="2018-19"/>
    <n v="2"/>
    <x v="19"/>
    <s v="GRADO EN ENOLOGÍA"/>
    <s v="AGRICULTURA Y ALIMENTACIÓN"/>
    <s v="16587648W"/>
    <n v="1326"/>
    <s v="GONZÁLEZ ARENZANA, LUCÍA"/>
    <n v="435"/>
    <s v="Enologia II"/>
    <n v="5"/>
    <s v="EXCELENTE"/>
    <n v="5"/>
    <s v="EXCELENTE"/>
    <n v="19"/>
    <n v="3"/>
    <s v="15.8"/>
  </r>
  <r>
    <s v="2018-19"/>
    <n v="2"/>
    <x v="19"/>
    <s v="GRADO EN ENOLOGÍA"/>
    <s v="QUÍMICA"/>
    <s v="16267404X"/>
    <n v="85"/>
    <s v="FERNÁNDEZ ZURBANO, MARÍA PURIFIC."/>
    <n v="437"/>
    <s v="Análisis químico"/>
    <s v="3.5"/>
    <s v="MUY FAVORABLE"/>
    <s v="3.4"/>
    <s v="MUY FAVORABLE"/>
    <n v="22"/>
    <n v="7"/>
    <s v="31.8"/>
  </r>
  <r>
    <s v="2018-19"/>
    <n v="2"/>
    <x v="19"/>
    <s v="GRADO EN ENOLOGÍA"/>
    <s v="QUÍMICA"/>
    <s v="16537076F"/>
    <n v="211"/>
    <s v="SÁENZ BARRIO, CECILIA"/>
    <n v="437"/>
    <s v="Análisis químico"/>
    <s v="4.5"/>
    <s v="EXCELENTE"/>
    <s v="4.5"/>
    <s v="EXCELENTE"/>
    <n v="10"/>
    <n v="2"/>
    <n v="20"/>
  </r>
  <r>
    <s v="2018-19"/>
    <n v="2"/>
    <x v="19"/>
    <s v="GRADO EN ENOLOGÍA"/>
    <s v="AGRICULTURA Y ALIMENTACIÓN"/>
    <s v="00690684V"/>
    <n v="7"/>
    <s v="DIZY SOTO, MARTA Mª INÉS"/>
    <n v="438"/>
    <s v="Bioquímica enólogica"/>
    <s v="2.9"/>
    <s v="FAVORABLE"/>
    <n v="3"/>
    <s v="FAVORABLE"/>
    <n v="29"/>
    <n v="6"/>
    <s v="20.7"/>
  </r>
  <r>
    <s v="2018-19"/>
    <n v="2"/>
    <x v="19"/>
    <s v="GRADO EN ENOLOGÍA"/>
    <s v="AGRICULTURA Y ALIMENTACIÓN"/>
    <s v="14245719W"/>
    <n v="63"/>
    <s v="RUIZ LARREA, MARÍA FERNANDA"/>
    <n v="438"/>
    <s v="Bioquímica enólogica"/>
    <s v="4.5"/>
    <s v="EXCELENTE"/>
    <s v="4.4"/>
    <s v="EXCELENTE"/>
    <n v="29"/>
    <n v="5"/>
    <s v="17.2"/>
  </r>
  <r>
    <s v="2018-19"/>
    <n v="2"/>
    <x v="19"/>
    <s v="GRADO EN ENOLOGÍA"/>
    <s v="AGRICULTURA Y ALIMENTACIÓN"/>
    <s v="16606907X"/>
    <n v="1137"/>
    <s v="FERNÁNDEZ PÉREZ, MARÍA DEL ROCÍO"/>
    <n v="438"/>
    <s v="Bioquímica enólogica"/>
    <s v="4.8"/>
    <s v="EXCELENTE"/>
    <s v="4.8"/>
    <s v="EXCELENTE"/>
    <n v="29"/>
    <n v="8"/>
    <s v="27.6"/>
  </r>
  <r>
    <s v="2018-19"/>
    <n v="2"/>
    <x v="19"/>
    <s v="GRADO EN ENOLOGÍA"/>
    <s v="AGRICULTURA Y ALIMENTACIÓN"/>
    <s v="09373135Z"/>
    <n v="28"/>
    <s v="MENÉNDEZ MENÉNDEZ, CRISTINA"/>
    <n v="499"/>
    <s v="Producción vegetal"/>
    <s v="2.6"/>
    <s v="FAVORABLE"/>
    <s v="2.8"/>
    <s v="FAVORABLE"/>
    <n v="23"/>
    <n v="4"/>
    <s v="17.4"/>
  </r>
  <r>
    <s v="2018-19"/>
    <n v="2"/>
    <x v="19"/>
    <s v="GRADO EN ENOLOGÍA"/>
    <s v="AGRICULTURA Y ALIMENTACIÓN"/>
    <s v="50301761W"/>
    <n v="388"/>
    <s v="PRADO VILLAR, EDUARDO"/>
    <n v="499"/>
    <s v="Producción vegetal"/>
    <s v="4.6"/>
    <s v="EXCELENTE"/>
    <s v="4.8"/>
    <s v="EXCELENTE"/>
    <n v="23"/>
    <n v="4"/>
    <s v="17.4"/>
  </r>
  <r>
    <s v="2018-19"/>
    <n v="2"/>
    <x v="19"/>
    <s v="GRADO EN ENOLOGÍA"/>
    <s v="AGRICULTURA Y ALIMENTACIÓN"/>
    <s v="16609517K"/>
    <n v="1354"/>
    <s v="PESQUERA ALEGRÍA, CRISTINA"/>
    <n v="499"/>
    <s v="Producción vegetal"/>
    <s v="3.3"/>
    <s v="FAVORABLE"/>
    <s v="3.7"/>
    <s v="MUY FAVORABLE"/>
    <n v="23"/>
    <n v="3"/>
    <n v="13"/>
  </r>
  <r>
    <s v="2018-19"/>
    <n v="2"/>
    <x v="19"/>
    <s v="GRADO EN ENOLOGÍA"/>
    <s v="AGRICULTURA Y ALIMENTACIÓN"/>
    <s v="16506579P"/>
    <n v="136"/>
    <s v="MARTÍNEZ DE TODA FERNÁNDEZ, FERNANDO"/>
    <n v="527"/>
    <s v="Técnicas vitícolas"/>
    <s v="4.3"/>
    <s v="EXCELENTE"/>
    <s v="4.3"/>
    <s v="EXCELENTE"/>
    <n v="22"/>
    <n v="8"/>
    <s v="36.4"/>
  </r>
  <r>
    <s v="2018-19"/>
    <n v="2"/>
    <x v="19"/>
    <s v="GRADO EN ENOLOGÍA"/>
    <s v="AGRICULTURA Y ALIMENTACIÓN"/>
    <s v="16584746K"/>
    <n v="980"/>
    <s v="DIAGO SANTAMARÍA, MARÍA PAZ"/>
    <n v="527"/>
    <s v="Técnicas vitícolas"/>
    <s v="4.3"/>
    <s v="EXCELENTE"/>
    <s v="4.3"/>
    <s v="EXCELENTE"/>
    <n v="22"/>
    <n v="6"/>
    <s v="27.3"/>
  </r>
  <r>
    <s v="2018-19"/>
    <n v="2"/>
    <x v="19"/>
    <s v="GRADO EN ENOLOGÍA"/>
    <s v="AGRICULTURA Y ALIMENTACIÓN"/>
    <s v="44670759K"/>
    <n v="1340"/>
    <s v="RAMOS SÁEZ DE OJER, JOSÉ LUIS"/>
    <n v="527"/>
    <s v="Técnicas vitícolas"/>
    <s v="4.7"/>
    <s v="EXCELENTE"/>
    <s v="4.8"/>
    <s v="EXCELENTE"/>
    <n v="22"/>
    <n v="8"/>
    <s v="36.4"/>
  </r>
  <r>
    <s v="2018-19"/>
    <n v="2"/>
    <x v="19"/>
    <s v="GRADO EN ENOLOGÍA"/>
    <s v="AGRICULTURA Y ALIMENTACIÓN"/>
    <s v="07859589Y"/>
    <n v="23"/>
    <s v="PALACIOS GARCÍA, ANTONIO TOMÁS"/>
    <n v="544"/>
    <s v="Análisis sensorial"/>
    <s v="4.8"/>
    <s v="EXCELENTE"/>
    <s v="4.9"/>
    <s v="EXCELENTE"/>
    <n v="10"/>
    <n v="7"/>
    <n v="70"/>
  </r>
  <r>
    <s v="2018-19"/>
    <n v="2"/>
    <x v="19"/>
    <s v="GRADO EN ENOLOGÍA"/>
    <s v="AGRICULTURA Y ALIMENTACIÓN"/>
    <s v="13152345W"/>
    <n v="1018"/>
    <s v="GONZÁLEZ MARCOS, DAVID"/>
    <n v="544"/>
    <s v="Análisis sensorial"/>
    <s v="4.7"/>
    <s v="EXCELENTE"/>
    <s v="4.9"/>
    <s v="EXCELENTE"/>
    <n v="10"/>
    <n v="7"/>
    <n v="70"/>
  </r>
  <r>
    <s v="2018-19"/>
    <n v="2"/>
    <x v="19"/>
    <s v="GRADO EN ENOLOGÍA"/>
    <s v="AGRICULTURA Y ALIMENTACIÓN"/>
    <s v="16580683Y"/>
    <n v="1188"/>
    <s v="LÓPEZ ALFARO, ISABEL"/>
    <n v="544"/>
    <s v="Análisis sensorial"/>
    <s v="4.9"/>
    <s v="EXCELENTE"/>
    <s v="4.9"/>
    <s v="EXCELENTE"/>
    <n v="10"/>
    <n v="8"/>
    <n v="80"/>
  </r>
  <r>
    <s v="2018-19"/>
    <n v="2"/>
    <x v="19"/>
    <s v="GRADO EN ENOLOGÍA"/>
    <s v="AGRICULTURA Y ALIMENTACIÓN"/>
    <s v="16587648W"/>
    <n v="1326"/>
    <s v="GONZÁLEZ ARENZANA, LUCÍA"/>
    <n v="544"/>
    <s v="Análisis sensorial"/>
    <s v="4.8"/>
    <s v="EXCELENTE"/>
    <s v="4.9"/>
    <s v="EXCELENTE"/>
    <n v="10"/>
    <n v="8"/>
    <n v="80"/>
  </r>
  <r>
    <s v="2018-19"/>
    <n v="2"/>
    <x v="19"/>
    <s v="GRADO EN ENOLOGÍA"/>
    <s v="ECONOMÍA Y EMPRESA"/>
    <s v="10828501D"/>
    <n v="34"/>
    <s v="RUIZ VEGA, AGUSTÍN V."/>
    <n v="545"/>
    <s v="Economía y márketing"/>
    <s v="4.3"/>
    <s v="EXCELENTE"/>
    <s v="4.3"/>
    <s v="EXCELENTE"/>
    <n v="29"/>
    <n v="7"/>
    <s v="24.1"/>
  </r>
  <r>
    <s v="2018-19"/>
    <n v="2"/>
    <x v="19"/>
    <s v="GRADO EN ENOLOGÍA"/>
    <s v="ECONOMÍA Y EMPRESA"/>
    <s v="16515085G"/>
    <n v="606"/>
    <s v="BARCO ROYO, EMILIO"/>
    <n v="545"/>
    <s v="Economía y márketing"/>
    <s v="4.5"/>
    <s v="EXCELENTE"/>
    <s v="4.6"/>
    <s v="EXCELENTE"/>
    <n v="29"/>
    <n v="8"/>
    <s v="27.6"/>
  </r>
  <r>
    <s v="2018-19"/>
    <n v="2"/>
    <x v="19"/>
    <s v="GRADO EN ENOLOGÍA"/>
    <s v="ECONOMÍA Y EMPRESA"/>
    <s v="16570616J"/>
    <n v="695"/>
    <s v="AMO MATARRANZ, DAVID"/>
    <n v="545"/>
    <s v="Economía y márketing"/>
    <s v="4.6"/>
    <s v="EXCELENTE"/>
    <s v="4.8"/>
    <s v="EXCELENTE"/>
    <n v="29"/>
    <n v="8"/>
    <s v="27.6"/>
  </r>
  <r>
    <s v="2018-19"/>
    <n v="2"/>
    <x v="19"/>
    <s v="GRADO EN ENOLOGÍA"/>
    <s v="AGRICULTURA Y ALIMENTACIÓN"/>
    <s v="16556951X"/>
    <n v="751"/>
    <s v="BERRUECO PUELLES, Mª INMACULADA"/>
    <n v="546"/>
    <s v="Prácticas integradas enológicas"/>
    <s v="4.7"/>
    <s v="EXCELENTE"/>
    <s v="4.7"/>
    <s v="EXCELENTE"/>
    <n v="19"/>
    <n v="7"/>
    <s v="36.86"/>
  </r>
  <r>
    <s v="2018-19"/>
    <n v="2"/>
    <x v="19"/>
    <s v="GRADO EN ENOLOGÍA"/>
    <s v="AGRICULTURA Y ALIMENTACIÓN"/>
    <s v="13152345W"/>
    <n v="1018"/>
    <s v="GONZÁLEZ MARCOS, DAVID"/>
    <n v="546"/>
    <s v="Prácticas integradas enológicas"/>
    <s v="4.6"/>
    <s v="EXCELENTE"/>
    <s v="4.6"/>
    <s v="EXCELENTE"/>
    <n v="19"/>
    <n v="11"/>
    <s v="57.9"/>
  </r>
  <r>
    <s v="2018-19"/>
    <n v="2"/>
    <x v="19"/>
    <s v="GRADO EN ENOLOGÍA"/>
    <s v="AGRICULTURA Y ALIMENTACIÓN"/>
    <s v="16609248M"/>
    <n v="1132"/>
    <s v="MARTÍNEZ LAPUENTE, LETICIA"/>
    <n v="546"/>
    <s v="Prácticas integradas enológicas"/>
    <s v="4.9"/>
    <s v="EXCELENTE"/>
    <s v="4.9"/>
    <s v="EXCELENTE"/>
    <n v="19"/>
    <n v="10"/>
    <s v="52.61"/>
  </r>
  <r>
    <s v="2018-19"/>
    <n v="2"/>
    <x v="19"/>
    <s v="GRADO EN ENOLOGÍA"/>
    <s v="AGRICULTURA Y ALIMENTACIÓN"/>
    <s v="16587648W"/>
    <n v="1326"/>
    <s v="GONZÁLEZ ARENZANA, LUCÍA"/>
    <n v="546"/>
    <s v="Prácticas integradas enológicas"/>
    <s v="4.7"/>
    <s v="EXCELENTE"/>
    <s v="4.9"/>
    <s v="EXCELENTE"/>
    <n v="19"/>
    <n v="10"/>
    <s v="52.6"/>
  </r>
  <r>
    <s v="2018-19"/>
    <n v="2"/>
    <x v="19"/>
    <s v="GRADO EN ENOLOGÍA"/>
    <s v="AGRICULTURA Y ALIMENTACIÓN"/>
    <s v="07859589Y"/>
    <n v="23"/>
    <s v="PALACIOS GARCÍA, ANTONIO TOMÁS"/>
    <n v="547"/>
    <s v="Ampliación de análisis sensorial"/>
    <s v="4.7"/>
    <s v="EXCELENTE"/>
    <s v="4.9"/>
    <s v="EXCELENTE"/>
    <n v="20"/>
    <n v="9"/>
    <n v="45"/>
  </r>
  <r>
    <s v="2018-19"/>
    <n v="2"/>
    <x v="19"/>
    <s v="GRADO EN ENOLOGÍA"/>
    <s v="AGRICULTURA Y ALIMENTACIÓN"/>
    <s v="50793513Z"/>
    <n v="391"/>
    <s v="PAEZ DE LA CADENA TORTOSA, FRANCISCO"/>
    <n v="549"/>
    <s v="Cultura vitivinícola"/>
    <n v="4"/>
    <s v="MUY FAVORABLE"/>
    <s v="3.9"/>
    <s v="MUY FAVORABLE"/>
    <n v="25"/>
    <n v="7"/>
    <n v="28"/>
  </r>
  <r>
    <s v="2018-19"/>
    <n v="2"/>
    <x v="19"/>
    <s v="GRADO EN ENOLOGÍA"/>
    <s v="AGRICULTURA Y ALIMENTACIÓN"/>
    <s v="72778746F"/>
    <n v="401"/>
    <s v="PÉREZ MORENO, IGNACIO"/>
    <n v="554"/>
    <s v="Producción integrada y ecológica de la vid"/>
    <s v="4.6"/>
    <s v="EXCELENTE"/>
    <s v="4.8"/>
    <s v="EXCELENTE"/>
    <n v="14"/>
    <n v="4"/>
    <s v="28.6"/>
  </r>
  <r>
    <s v="2018-19"/>
    <n v="2"/>
    <x v="19"/>
    <s v="GRADO EN ENOLOGÍA"/>
    <s v="AGRICULTURA Y ALIMENTACIÓN"/>
    <s v="50301761W"/>
    <n v="388"/>
    <s v="PRADO VILLAR, EDUARDO"/>
    <n v="555"/>
    <s v="Seguridad e higiene en el viñedo e industrias derivadas"/>
    <s v="4.7"/>
    <s v="EXCELENTE"/>
    <n v="5"/>
    <s v="EXCELENTE"/>
    <n v="11"/>
    <n v="2"/>
    <s v="18.2"/>
  </r>
  <r>
    <s v="2018-19"/>
    <n v="2"/>
    <x v="19"/>
    <s v="GRADO EN ENOLOGÍA"/>
    <s v="AGRICULTURA Y ALIMENTACIÓN"/>
    <s v="15863391S"/>
    <n v="74"/>
    <s v="PEÑA NAVARIDAS, JOSÉ MIGUEL"/>
    <n v="558"/>
    <s v="Ingenieria de procesos enológicos"/>
    <s v="3.9"/>
    <s v="MUY FAVORABLE"/>
    <s v="3.8"/>
    <s v="MUY FAVORABLE"/>
    <n v="30"/>
    <n v="6"/>
    <n v="20"/>
  </r>
  <r>
    <s v="2018-19"/>
    <n v="2"/>
    <x v="19"/>
    <s v="GRADO EN ENOLOGÍA"/>
    <s v="AGRICULTURA Y ALIMENTACIÓN"/>
    <s v="72781903J"/>
    <n v="407"/>
    <s v="ARBIZU MILAGRO, MARÍA JULIA"/>
    <n v="558"/>
    <s v="Ingenieria de procesos enológicos"/>
    <s v="3.9"/>
    <s v="MUY FAVORABLE"/>
    <s v="3.7"/>
    <s v="MUY FAVORABLE"/>
    <n v="30"/>
    <n v="7"/>
    <s v="23.3"/>
  </r>
  <r>
    <s v="2018-19"/>
    <n v="2"/>
    <x v="19"/>
    <s v="GRADO EN ENOLOGÍA"/>
    <s v="AGRICULTURA Y ALIMENTACIÓN"/>
    <s v="07852960R"/>
    <n v="22"/>
    <s v="TARDÁGUILA LASO, MANUEL JAVIER"/>
    <n v="559"/>
    <s v="Prácticas integradas de viticultura"/>
    <s v="4.3"/>
    <s v="EXCELENTE"/>
    <s v="4.3"/>
    <s v="EXCELENTE"/>
    <n v="15"/>
    <n v="6"/>
    <n v="40"/>
  </r>
  <r>
    <s v="2018-19"/>
    <n v="2"/>
    <x v="19"/>
    <s v="GRADO EN ENOLOGÍA"/>
    <s v="AGRICULTURA Y ALIMENTACIÓN"/>
    <s v="16584746K"/>
    <n v="980"/>
    <s v="DIAGO SANTAMARÍA, MARÍA PAZ"/>
    <n v="559"/>
    <s v="Prácticas integradas de viticultura"/>
    <s v="4.8"/>
    <s v="EXCELENTE"/>
    <s v="4.8"/>
    <s v="EXCELENTE"/>
    <n v="15"/>
    <n v="5"/>
    <s v="33.3"/>
  </r>
  <r>
    <s v="2018-19"/>
    <n v="2"/>
    <x v="19"/>
    <s v="GRADO EN ENOLOGÍA"/>
    <s v="AGRICULTURA Y ALIMENTACIÓN"/>
    <s v="77353168M"/>
    <n v="1305"/>
    <s v="GUTIÉRREZ SALCEDO, SALVADOR"/>
    <n v="559"/>
    <s v="Prácticas integradas de viticultura"/>
    <n v="5"/>
    <s v="EXCELENTE"/>
    <n v="5"/>
    <s v="EXCELENTE"/>
    <n v="15"/>
    <n v="2"/>
    <s v="13.3"/>
  </r>
  <r>
    <s v="2018-19"/>
    <n v="2"/>
    <x v="19"/>
    <s v="GRADO EN ENOLOGÍA"/>
    <s v="AGRICULTURA Y ALIMENTACIÓN"/>
    <s v="10200766J"/>
    <n v="1351"/>
    <s v="ROMÁN FERNÁNDEZ, LUIS RUBÉN"/>
    <n v="559"/>
    <s v="Prácticas integradas de viticultura"/>
    <s v="4.8"/>
    <s v="EXCELENTE"/>
    <s v="4.9"/>
    <s v="EXCELENTE"/>
    <n v="15"/>
    <n v="8"/>
    <s v="53.3"/>
  </r>
  <r>
    <s v="2018-19"/>
    <n v="2"/>
    <x v="19"/>
    <s v="GRADO EN ENOLOGÍA"/>
    <s v="AGRICULTURA Y ALIMENTACIÓN"/>
    <s v="72778746F"/>
    <n v="401"/>
    <s v="PÉREZ MORENO, IGNACIO"/>
    <n v="561"/>
    <s v="Protección del viñedo"/>
    <s v="4.9"/>
    <s v="EXCELENTE"/>
    <n v="5"/>
    <s v="EXCELENTE"/>
    <n v="14"/>
    <n v="8"/>
    <s v="57.1"/>
  </r>
  <r>
    <s v="2018-19"/>
    <n v="2"/>
    <x v="19"/>
    <s v="GRADO EN ENOLOGÍA"/>
    <s v="AGRICULTURA Y ALIMENTACIÓN"/>
    <s v="72781903J"/>
    <n v="407"/>
    <s v="ARBIZU MILAGRO, MARÍA JULIA"/>
    <n v="567"/>
    <s v="Gestión de residuos"/>
    <s v="2.7"/>
    <s v="FAVORABLE"/>
    <s v="2.6"/>
    <s v="FAVORABLE"/>
    <n v="19"/>
    <n v="5"/>
    <s v="26.3"/>
  </r>
  <r>
    <s v="2018-19"/>
    <n v="2"/>
    <x v="19"/>
    <s v="GRADO EN ENOLOGÍA"/>
    <s v="AGRICULTURA Y ALIMENTACIÓN"/>
    <s v="16586033C"/>
    <n v="1228"/>
    <s v="BAYONA MANZANARES, JUDIT"/>
    <n v="567"/>
    <s v="Gestión de residuos"/>
    <s v="4.3"/>
    <s v="EXCELENTE"/>
    <s v="4.3"/>
    <s v="EXCELENTE"/>
    <n v="19"/>
    <n v="4"/>
    <s v="21.1"/>
  </r>
  <r>
    <s v="2018-19"/>
    <n v="2"/>
    <x v="19"/>
    <s v="GRADO EN ENOLOGÍA"/>
    <s v="AGRICULTURA Y ALIMENTACIÓN"/>
    <s v="16587858M"/>
    <n v="1229"/>
    <s v="SÁENZ DE URTURI SÁNCHEZ, IGNACIO"/>
    <n v="567"/>
    <s v="Gestión de residuos"/>
    <s v="4.2"/>
    <s v="EXCELENTE"/>
    <s v="4.3"/>
    <s v="EXCELENTE"/>
    <n v="19"/>
    <n v="3"/>
    <s v="15.8"/>
  </r>
  <r>
    <s v="2018-19"/>
    <n v="2"/>
    <x v="19"/>
    <s v="GRADO EN ENOLOGÍA"/>
    <s v="DERECHO"/>
    <s v="16566979X"/>
    <n v="510"/>
    <s v="BARRIOBERO MARTÍNEZ, IGNACIO"/>
    <n v="568"/>
    <s v="Legislación vitivinícola"/>
    <s v="4.4"/>
    <s v="EXCELENTE"/>
    <s v="4.5"/>
    <s v="EXCELENTE"/>
    <n v="21"/>
    <n v="6"/>
    <s v="28.6"/>
  </r>
  <r>
    <s v="2018-19"/>
    <n v="2"/>
    <x v="19"/>
    <s v="GRADO EN ENOLOGÍA"/>
    <s v="QUÍMICA"/>
    <s v="13122718E"/>
    <n v="53"/>
    <s v="SIERRA MURILLO, JOSÉ DANIEL"/>
    <n v="807"/>
    <s v="Física"/>
    <s v="4.2"/>
    <s v="EXCELENTE"/>
    <s v="4.1"/>
    <s v="MUY FAVORABLE"/>
    <n v="35"/>
    <n v="8"/>
    <s v="22.9"/>
  </r>
  <r>
    <s v="2018-19"/>
    <n v="2"/>
    <x v="19"/>
    <s v="GRADO EN ENOLOGÍA"/>
    <s v="QUÍMICA"/>
    <s v="16542973Q"/>
    <n v="229"/>
    <s v="SALAS ILARRAZA, JOSÉ PABLO"/>
    <n v="807"/>
    <s v="Física"/>
    <s v="4.1"/>
    <s v="MUY FAVORABLE"/>
    <n v="5"/>
    <s v="EXCELENTE"/>
    <n v="8"/>
    <n v="2"/>
    <n v="25"/>
  </r>
  <r>
    <s v="2018-19"/>
    <n v="2"/>
    <x v="19"/>
    <s v="GRADO EN ENOLOGÍA"/>
    <s v="QUÍMICA"/>
    <s v="16547976M"/>
    <n v="247"/>
    <s v="IÑARREA HERAS, MANUEL"/>
    <n v="807"/>
    <s v="Física"/>
    <s v="3.9"/>
    <s v="MUY FAVORABLE"/>
    <s v="4.2"/>
    <s v="EXCELENTE"/>
    <n v="43"/>
    <n v="13"/>
    <s v="30.2"/>
  </r>
  <r>
    <s v="2018-19"/>
    <n v="2"/>
    <x v="19"/>
    <s v="GRADO EN ENOLOGÍA"/>
    <s v="QUÍMICA"/>
    <s v="16623516J"/>
    <n v="1243"/>
    <s v="BAÑARES PALACIOS, PAULA"/>
    <n v="807"/>
    <s v="Física"/>
    <s v="4.6"/>
    <s v="EXCELENTE"/>
    <s v="4.8"/>
    <s v="EXCELENTE"/>
    <n v="24"/>
    <n v="4"/>
    <s v="16.7"/>
  </r>
  <r>
    <s v="2018-19"/>
    <n v="2"/>
    <x v="19"/>
    <s v="GRADO EN ENOLOGÍA"/>
    <s v="QUÍMICA"/>
    <s v="16524700M"/>
    <n v="177"/>
    <s v="BAÑOS ARRIBAS, IRENE"/>
    <n v="810"/>
    <s v="Química"/>
    <s v="4.6"/>
    <s v="EXCELENTE"/>
    <s v="4.5"/>
    <s v="EXCELENTE"/>
    <n v="5"/>
    <n v="2"/>
    <n v="40"/>
  </r>
  <r>
    <s v="2018-19"/>
    <n v="2"/>
    <x v="19"/>
    <s v="GRADO EN ENOLOGÍA"/>
    <s v="QUÍMICA"/>
    <s v="16525570R"/>
    <n v="180"/>
    <s v="GALLARTA GONZÁLEZ, FÉLIX"/>
    <n v="810"/>
    <s v="Química"/>
    <s v="3.1"/>
    <s v="FAVORABLE"/>
    <s v="3.3"/>
    <s v="FAVORABLE"/>
    <n v="29"/>
    <n v="7"/>
    <s v="24.1"/>
  </r>
  <r>
    <s v="2018-19"/>
    <n v="2"/>
    <x v="19"/>
    <s v="GRADO EN ENOLOGÍA"/>
    <s v="QUÍMICA"/>
    <s v="16537076F"/>
    <n v="211"/>
    <s v="SÁENZ BARRIO, CECILIA"/>
    <n v="810"/>
    <s v="Química"/>
    <s v="4.6"/>
    <s v="EXCELENTE"/>
    <s v="4.8"/>
    <s v="EXCELENTE"/>
    <n v="13"/>
    <n v="5"/>
    <s v="38.5"/>
  </r>
  <r>
    <s v="2018-19"/>
    <n v="2"/>
    <x v="19"/>
    <s v="GRADO EN ENOLOGÍA"/>
    <s v="MATEMÁTICAS Y COMPUTACIÓN"/>
    <s v="16509284E"/>
    <n v="145"/>
    <s v="RUBIO CRESPO, MARÍA JESÚS"/>
    <n v="812"/>
    <s v="Matemáticas II"/>
    <s v="2.3"/>
    <s v="DESFAVORABLE"/>
    <s v="2.4"/>
    <s v="DESFAVORABLE"/>
    <n v="26"/>
    <n v="5"/>
    <s v="19.2"/>
  </r>
  <r>
    <s v="2018-19"/>
    <n v="2"/>
    <x v="19"/>
    <s v="GRADO EN ENOLOGÍA"/>
    <s v="AGRICULTURA Y ALIMENTACIÓN"/>
    <s v="14245719W"/>
    <n v="63"/>
    <s v="RUIZ LARREA, MARÍA FERNANDA"/>
    <n v="813"/>
    <s v="Bioquímica"/>
    <s v="4.2"/>
    <s v="EXCELENTE"/>
    <s v="4.5"/>
    <s v="EXCELENTE"/>
    <n v="22"/>
    <n v="4"/>
    <s v="18.2"/>
  </r>
  <r>
    <s v="2018-19"/>
    <n v="2"/>
    <x v="19"/>
    <s v="GRADO EN ENOLOGÍA"/>
    <s v="AGRICULTURA Y ALIMENTACIÓN"/>
    <s v="16552787D"/>
    <n v="537"/>
    <s v="TENORIO RODRÍGUEZ, CARMEN"/>
    <n v="813"/>
    <s v="Bioquímica"/>
    <s v="4.3"/>
    <s v="EXCELENTE"/>
    <s v="4.7"/>
    <s v="EXCELENTE"/>
    <n v="22"/>
    <n v="6"/>
    <s v="27.3"/>
  </r>
  <r>
    <s v="2018-19"/>
    <n v="2"/>
    <x v="19"/>
    <s v="GRADO EN ENOLOGÍA"/>
    <s v="AGRICULTURA Y ALIMENTACIÓN"/>
    <s v="16606907X"/>
    <n v="1137"/>
    <s v="FERNÁNDEZ PÉREZ, MARÍA DEL ROCÍO"/>
    <n v="813"/>
    <s v="Bioquímica"/>
    <s v="4.7"/>
    <s v="EXCELENTE"/>
    <s v="4.7"/>
    <s v="EXCELENTE"/>
    <n v="22"/>
    <n v="6"/>
    <s v="27.3"/>
  </r>
  <r>
    <s v="2018-19"/>
    <n v="2"/>
    <x v="19"/>
    <s v="GRADO EN ENOLOGÍA"/>
    <s v="AGRICULTURA Y ALIMENTACIÓN"/>
    <s v="47168662D"/>
    <n v="1306"/>
    <s v="GÓMEZ VILLAESCUSA, PAULA"/>
    <n v="813"/>
    <s v="Bioquímica"/>
    <s v="4.2"/>
    <s v="EXCELENTE"/>
    <s v="4.3"/>
    <s v="EXCELENTE"/>
    <n v="22"/>
    <n v="3"/>
    <s v="13.6"/>
  </r>
  <r>
    <s v="2018-19"/>
    <n v="2"/>
    <x v="19"/>
    <s v="GRADO EN ENOLOGÍA"/>
    <s v="AGRICULTURA Y ALIMENTACIÓN"/>
    <s v="31618249B"/>
    <n v="373"/>
    <s v="ANDRADES RODRÍGUEZ, MARÍA SOLEDAD"/>
    <n v="835"/>
    <s v="Geología, suelo y clima"/>
    <s v="4.2"/>
    <s v="EXCELENTE"/>
    <s v="4.4"/>
    <s v="EXCELENTE"/>
    <n v="35"/>
    <n v="17"/>
    <s v="48.6"/>
  </r>
  <r>
    <s v="2018-19"/>
    <n v="2"/>
    <x v="19"/>
    <s v="GRADO EN ENOLOGÍA"/>
    <s v="AGRICULTURA Y ALIMENTACIÓN"/>
    <s v="10200766J"/>
    <n v="1351"/>
    <s v="ROMÁN FERNÁNDEZ, LUIS RUBÉN"/>
    <n v="835"/>
    <s v="Geología, suelo y clima"/>
    <s v="4.7"/>
    <s v="EXCELENTE"/>
    <s v="4.8"/>
    <s v="EXCELENTE"/>
    <n v="30"/>
    <n v="9"/>
    <n v="30"/>
  </r>
  <r>
    <s v="2018-19"/>
    <n v="2"/>
    <x v="20"/>
    <s v="MÁSTER UNIVERSITARIO EN QUÍMICA Y BIOTECNOLOGÍA"/>
    <s v="AGRICULTURA Y ALIMENTACIÓN"/>
    <s v="05625302P"/>
    <n v="20"/>
    <s v="TORRES MANRIQUE, CARMEN"/>
    <n v="5123"/>
    <s v="Patología y diagnóstico molecular"/>
    <s v="3.7"/>
    <s v="MUY FAVORABLE"/>
    <n v="4"/>
    <s v="MUY FAVORABLE"/>
    <n v="6"/>
    <n v="2"/>
    <s v="33.3"/>
  </r>
  <r>
    <s v="2018-19"/>
    <n v="2"/>
    <x v="20"/>
    <s v="MÁSTER UNIVERSITARIO EN QUÍMICA Y BIOTECNOLOGÍA"/>
    <s v="AGRICULTURA Y ALIMENTACIÓN"/>
    <s v="14245719W"/>
    <n v="63"/>
    <s v="RUIZ LARREA, MARÍA FERNANDA"/>
    <n v="5124"/>
    <s v="Genómica y proteómica"/>
    <s v="3.4"/>
    <s v="MUY FAVORABLE"/>
    <s v="3.7"/>
    <s v="MUY FAVORABLE"/>
    <n v="5"/>
    <n v="3"/>
    <n v="60"/>
  </r>
  <r>
    <s v="2018-19"/>
    <n v="2"/>
    <x v="21"/>
    <s v="Máster Universitario en Tecnología, Gestión e Innovación Vitivinícola"/>
    <s v="AGRICULTURA Y ALIMENTACIÓN"/>
    <s v="07852960R"/>
    <n v="22"/>
    <s v="TARDÁGUILA LASO, MANUEL JAVIER"/>
    <n v="5200"/>
    <s v="Retos en viticultura"/>
    <s v="2.2"/>
    <s v="DESFAVORABLE"/>
    <s v="1.5"/>
    <s v="MUY DESFAVORABLE"/>
    <n v="15"/>
    <n v="4"/>
    <s v="26.7"/>
  </r>
  <r>
    <s v="2018-19"/>
    <n v="2"/>
    <x v="21"/>
    <s v="Máster Universitario en Tecnología, Gestión e Innovación Vitivinícola"/>
    <s v="AGRICULTURA Y ALIMENTACIÓN"/>
    <s v="17437495E"/>
    <n v="330"/>
    <s v="MARCO MANCEBÓN, VICENTE SANTIAGO"/>
    <n v="5200"/>
    <s v="Retos en viticultura"/>
    <s v="4.7"/>
    <s v="EXCELENTE"/>
    <n v="5"/>
    <s v="EXCELENTE"/>
    <n v="15"/>
    <n v="2"/>
    <s v="13.3"/>
  </r>
  <r>
    <s v="2018-19"/>
    <n v="2"/>
    <x v="21"/>
    <s v="Máster Universitario en Tecnología, Gestión e Innovación Vitivinícola"/>
    <s v="AGRICULTURA Y ALIMENTACIÓN"/>
    <s v="16591357P"/>
    <n v="862"/>
    <s v="LÓPEZ OCÓN, ELENA"/>
    <n v="5200"/>
    <s v="Retos en viticultura"/>
    <s v="3.4"/>
    <s v="MUY FAVORABLE"/>
    <s v="3.5"/>
    <s v="MUY FAVORABLE"/>
    <n v="15"/>
    <n v="2"/>
    <s v="13.3"/>
  </r>
  <r>
    <s v="2018-19"/>
    <n v="2"/>
    <x v="21"/>
    <s v="Máster Universitario en Tecnología, Gestión e Innovación Vitivinícola"/>
    <s v="AGRICULTURA Y ALIMENTACIÓN"/>
    <s v="16528703Y"/>
    <n v="185"/>
    <s v="GUTIÉRREZ VIGUERA, ANA ROSA"/>
    <n v="5201"/>
    <s v="Retos en enología"/>
    <s v="3.8"/>
    <s v="MUY FAVORABLE"/>
    <s v="3.3"/>
    <s v="FAVORABLE"/>
    <n v="17"/>
    <n v="3"/>
    <s v="17.6"/>
  </r>
  <r>
    <s v="2018-19"/>
    <n v="2"/>
    <x v="21"/>
    <s v="Máster Universitario en Tecnología, Gestión e Innovación Vitivinícola"/>
    <s v="AGRICULTURA Y ALIMENTACIÓN"/>
    <s v="16609248M"/>
    <n v="1132"/>
    <s v="MARTÍNEZ LAPUENTE, LETICIA"/>
    <n v="5201"/>
    <s v="Retos en enología"/>
    <s v="3.4"/>
    <s v="MUY FAVORABLE"/>
    <s v="3.7"/>
    <s v="MUY FAVORABLE"/>
    <n v="17"/>
    <n v="3"/>
    <s v="17.6"/>
  </r>
  <r>
    <s v="2018-19"/>
    <n v="2"/>
    <x v="21"/>
    <s v="Máster Universitario en Tecnología, Gestión e Innovación Vitivinícola"/>
    <s v="AGRICULTURA Y ALIMENTACIÓN"/>
    <s v="16587648W"/>
    <n v="1326"/>
    <s v="GONZÁLEZ ARENZANA, LUCÍA"/>
    <n v="5201"/>
    <s v="Retos en enología"/>
    <n v="4"/>
    <s v="MUY FAVORABLE"/>
    <n v="4"/>
    <s v="MUY FAVORABLE"/>
    <n v="17"/>
    <n v="4"/>
    <s v="23.5"/>
  </r>
  <r>
    <s v="2018-19"/>
    <n v="2"/>
    <x v="21"/>
    <s v="Máster Universitario en Tecnología, Gestión e Innovación Vitivinícola"/>
    <s v="AGRICULTURA Y ALIMENTACIÓN"/>
    <s v="09373135Z"/>
    <n v="28"/>
    <s v="MENÉNDEZ MENÉNDEZ, CRISTINA"/>
    <n v="5202"/>
    <s v="Biotecnología actual en viticultura y enología"/>
    <s v="3.1"/>
    <s v="FAVORABLE"/>
    <n v="3"/>
    <s v="FAVORABLE"/>
    <n v="16"/>
    <n v="3"/>
    <s v="18.8"/>
  </r>
  <r>
    <s v="2018-19"/>
    <n v="2"/>
    <x v="21"/>
    <s v="Máster Universitario en Tecnología, Gestión e Innovación Vitivinícola"/>
    <s v="AGRICULTURA Y ALIMENTACIÓN"/>
    <s v="14245719W"/>
    <n v="63"/>
    <s v="RUIZ LARREA, MARÍA FERNANDA"/>
    <n v="5202"/>
    <s v="Biotecnología actual en viticultura y enología"/>
    <s v="3.3"/>
    <s v="FAVORABLE"/>
    <s v="3.5"/>
    <s v="MUY FAVORABLE"/>
    <n v="16"/>
    <n v="4"/>
    <n v="25"/>
  </r>
  <r>
    <s v="2018-19"/>
    <n v="2"/>
    <x v="22"/>
    <s v="GRADO EN INGENIERÍA INFORMÁTICA"/>
    <s v="MATEMÁTICAS Y COMPUTACIÓN"/>
    <s v="17710488M"/>
    <n v="333"/>
    <s v="LAMBAN PARDO, LAUREANO"/>
    <n v="445"/>
    <s v="Procesadores de lenguajes"/>
    <s v="3.9"/>
    <s v="MUY FAVORABLE"/>
    <n v="4"/>
    <s v="MUY FAVORABLE"/>
    <n v="44"/>
    <n v="25"/>
    <s v="56.8"/>
  </r>
  <r>
    <s v="2018-19"/>
    <n v="2"/>
    <x v="22"/>
    <s v="GRADO EN INGENIERÍA INFORMÁTICA"/>
    <s v="MATEMÁTICAS Y COMPUTACIÓN"/>
    <s v="15973686W"/>
    <n v="644"/>
    <s v="JAIME ELIZONDO, ARTURO"/>
    <n v="446"/>
    <s v="Proyectos de informática"/>
    <s v="3.9"/>
    <s v="MUY FAVORABLE"/>
    <n v="4"/>
    <s v="MUY FAVORABLE"/>
    <n v="50"/>
    <n v="26"/>
    <n v="52"/>
  </r>
  <r>
    <s v="2018-19"/>
    <n v="2"/>
    <x v="22"/>
    <s v="GRADO EN INGENIERÍA INFORMÁTICA"/>
    <s v="INGENIERÍA MECÁNICA"/>
    <s v="72779052Z"/>
    <n v="657"/>
    <s v="RUBIO BARRAGÁN, NICOLÁS"/>
    <n v="446"/>
    <s v="Proyectos de informática"/>
    <s v="3.6"/>
    <s v="MUY FAVORABLE"/>
    <s v="3.8"/>
    <s v="MUY FAVORABLE"/>
    <n v="50"/>
    <n v="26"/>
    <n v="52"/>
  </r>
  <r>
    <s v="2018-19"/>
    <n v="2"/>
    <x v="22"/>
    <s v="GRADO EN INGENIERÍA INFORMÁTICA"/>
    <s v="MATEMÁTICAS Y COMPUTACIÓN"/>
    <s v="16551912P"/>
    <n v="256"/>
    <s v="GARCÍA IZQUIERDO, FRANCISCO JOSÉ"/>
    <n v="447"/>
    <s v="Programación de aplicaciones web"/>
    <s v="4.1"/>
    <s v="MUY FAVORABLE"/>
    <s v="4.2"/>
    <s v="EXCELENTE"/>
    <n v="42"/>
    <n v="26"/>
    <s v="61.9"/>
  </r>
  <r>
    <s v="2018-19"/>
    <n v="2"/>
    <x v="22"/>
    <s v="GRADO EN INGENIERÍA INFORMÁTICA"/>
    <s v="MATEMÁTICAS Y COMPUTACIÓN"/>
    <s v="16537949Y"/>
    <n v="213"/>
    <s v="SAN JUAN DÍAZ, JUAN FÉLIX"/>
    <n v="448"/>
    <s v="Taller transversal I: programación y proceso de información"/>
    <s v="2.8"/>
    <s v="FAVORABLE"/>
    <s v="2.6"/>
    <s v="FAVORABLE"/>
    <n v="39"/>
    <n v="25"/>
    <s v="64.1"/>
  </r>
  <r>
    <s v="2018-19"/>
    <n v="2"/>
    <x v="22"/>
    <s v="GRADO EN INGENIERÍA INFORMÁTICA"/>
    <s v="MATEMÁTICAS Y COMPUTACIÓN"/>
    <s v="16536550X"/>
    <n v="208"/>
    <s v="MATA SOTÉS, ELOY JAVIER"/>
    <n v="453"/>
    <s v="Informática móvil"/>
    <s v="3.3"/>
    <s v="FAVORABLE"/>
    <s v="3.5"/>
    <s v="MUY FAVORABLE"/>
    <n v="24"/>
    <n v="11"/>
    <s v="45.8"/>
  </r>
  <r>
    <s v="2018-19"/>
    <n v="2"/>
    <x v="22"/>
    <s v="GRADO EN INGENIERÍA INFORMÁTICA"/>
    <s v="MATEMÁTICAS Y COMPUTACIÓN"/>
    <s v="73079169G"/>
    <n v="408"/>
    <s v="RUBIO GARCÍA, ÁNGEL LUIS"/>
    <n v="454"/>
    <s v="Soluciones informáticas para la empresa"/>
    <s v="4.3"/>
    <s v="EXCELENTE"/>
    <s v="4.5"/>
    <s v="EXCELENTE"/>
    <n v="16"/>
    <n v="11"/>
    <s v="68.8"/>
  </r>
  <r>
    <s v="2018-19"/>
    <n v="2"/>
    <x v="22"/>
    <s v="GRADO EN INGENIERÍA INFORMÁTICA"/>
    <s v="INGENIERÍA MECÁNICA"/>
    <s v="16561526P"/>
    <n v="282"/>
    <s v="MARTÍNEZ DE PISÓN ASCACIBAR, FCO.JAVIER"/>
    <n v="455"/>
    <s v="Ingeniería del conocimiento"/>
    <s v="3.8"/>
    <s v="MUY FAVORABLE"/>
    <s v="3.7"/>
    <s v="MUY FAVORABLE"/>
    <n v="18"/>
    <n v="13"/>
    <s v="72.2"/>
  </r>
  <r>
    <s v="2018-19"/>
    <n v="2"/>
    <x v="22"/>
    <s v="GRADO EN INGENIERÍA INFORMÁTICA"/>
    <s v="MATEMÁTICAS Y COMPUTACIÓN"/>
    <s v="16564358B"/>
    <n v="625"/>
    <s v="SOTA EGUIZABAL, JOSÉ MANUEL"/>
    <n v="456"/>
    <s v="Administración de sistemas de gestión de bases de datos"/>
    <s v="4.4"/>
    <s v="EXCELENTE"/>
    <s v="4.5"/>
    <s v="EXCELENTE"/>
    <n v="5"/>
    <n v="4"/>
    <n v="80"/>
  </r>
  <r>
    <s v="2018-19"/>
    <n v="2"/>
    <x v="22"/>
    <s v="GRADO EN INGENIERÍA INFORMÁTICA"/>
    <s v="INGENIERÍA ELÉCTRICA"/>
    <s v="16537707V"/>
    <n v="212"/>
    <s v="MARTÍNEZ SANTOLAYA, JOSÉ JAVIER"/>
    <n v="457"/>
    <s v="Instalación y mantenimiento de computadores"/>
    <s v="3.9"/>
    <s v="MUY FAVORABLE"/>
    <n v="4"/>
    <s v="MUY FAVORABLE"/>
    <n v="9"/>
    <n v="5"/>
    <s v="55.6"/>
  </r>
  <r>
    <s v="2018-19"/>
    <n v="2"/>
    <x v="22"/>
    <s v="GRADO EN INGENIERÍA INFORMÁTICA"/>
    <s v="INGENIERÍA ELÉCTRICA"/>
    <s v="16617096X"/>
    <n v="1324"/>
    <s v="GIL MARTÍNEZ, FRANCISCO"/>
    <n v="457"/>
    <s v="Instalación y mantenimiento de computadores"/>
    <s v="4.2"/>
    <s v="EXCELENTE"/>
    <s v="4.3"/>
    <s v="EXCELENTE"/>
    <n v="9"/>
    <n v="6"/>
    <s v="66.7"/>
  </r>
  <r>
    <s v="2018-19"/>
    <n v="2"/>
    <x v="22"/>
    <s v="GRADO EN INGENIERÍA INFORMÁTICA"/>
    <s v="MATEMÁTICAS Y COMPUTACIÓN"/>
    <s v="16613711Y"/>
    <n v="1035"/>
    <s v="HERAS VICENTE, JÓNATAN"/>
    <n v="479"/>
    <s v="Inteligencia artificial"/>
    <s v="4.4"/>
    <s v="EXCELENTE"/>
    <s v="4.4"/>
    <s v="EXCELENTE"/>
    <n v="26"/>
    <n v="16"/>
    <s v="61.5"/>
  </r>
  <r>
    <s v="2018-19"/>
    <n v="2"/>
    <x v="22"/>
    <s v="GRADO EN INGENIERÍA INFORMÁTICA"/>
    <s v="QUÍMICA"/>
    <s v="16542973Q"/>
    <n v="229"/>
    <s v="SALAS ILARRAZA, JOSÉ PABLO"/>
    <n v="816"/>
    <s v="Física"/>
    <s v="3.1"/>
    <s v="FAVORABLE"/>
    <s v="2.7"/>
    <s v="FAVORABLE"/>
    <n v="53"/>
    <n v="37"/>
    <s v="69.8"/>
  </r>
  <r>
    <s v="2018-19"/>
    <n v="2"/>
    <x v="22"/>
    <s v="GRADO EN INGENIERÍA INFORMÁTICA"/>
    <s v="INGENIERÍA ELÉCTRICA"/>
    <s v="16570582W"/>
    <n v="297"/>
    <s v="PÉREZ BARRÓN, IVÁN LUIS"/>
    <n v="819"/>
    <s v="Estructura de computadores"/>
    <s v="4.7"/>
    <s v="EXCELENTE"/>
    <s v="4.8"/>
    <s v="EXCELENTE"/>
    <n v="65"/>
    <n v="26"/>
    <n v="40"/>
  </r>
  <r>
    <s v="2018-19"/>
    <n v="2"/>
    <x v="22"/>
    <s v="GRADO EN INGENIERÍA INFORMÁTICA"/>
    <s v="MATEMÁTICAS Y COMPUTACIÓN"/>
    <s v="30496784A"/>
    <n v="680"/>
    <s v="RODRÍGUEZ PRIEGO, EMILIO"/>
    <n v="820"/>
    <s v="Tecnología de la programación"/>
    <s v="3.4"/>
    <s v="MUY FAVORABLE"/>
    <s v="3.4"/>
    <s v="MUY FAVORABLE"/>
    <n v="32"/>
    <n v="16"/>
    <n v="50"/>
  </r>
  <r>
    <s v="2018-19"/>
    <n v="2"/>
    <x v="22"/>
    <s v="GRADO EN INGENIERÍA INFORMÁTICA"/>
    <s v="MATEMÁTICAS Y COMPUTACIÓN"/>
    <s v="77566977Y"/>
    <n v="1112"/>
    <s v="LÓPEZ GÓMEZ, ROSARIO"/>
    <n v="820"/>
    <s v="Tecnología de la programación"/>
    <s v="4.4"/>
    <s v="EXCELENTE"/>
    <s v="4.3"/>
    <s v="EXCELENTE"/>
    <n v="21"/>
    <n v="13"/>
    <s v="61.9"/>
  </r>
  <r>
    <s v="2018-19"/>
    <n v="2"/>
    <x v="22"/>
    <s v="GRADO EN INGENIERÍA INFORMÁTICA"/>
    <s v="MATEMÁTICAS Y COMPUTACIÓN"/>
    <s v="16622450M"/>
    <n v="1157"/>
    <s v="DIVASÓN MALLAGARAY, JOSE"/>
    <n v="820"/>
    <s v="Tecnología de la programación"/>
    <s v="4.5"/>
    <s v="EXCELENTE"/>
    <s v="4.5"/>
    <s v="EXCELENTE"/>
    <n v="47"/>
    <n v="30"/>
    <s v="63.8"/>
  </r>
  <r>
    <s v="2018-19"/>
    <n v="2"/>
    <x v="22"/>
    <s v="GRADO EN INGENIERÍA INFORMÁTICA"/>
    <s v="MATEMÁTICAS Y COMPUTACIÓN"/>
    <s v="16628965B"/>
    <n v="1319"/>
    <s v="CASADO GARCÍA, ÁNGELA"/>
    <n v="820"/>
    <s v="Tecnología de la programación"/>
    <s v="3.6"/>
    <s v="MUY FAVORABLE"/>
    <s v="3.5"/>
    <s v="MUY FAVORABLE"/>
    <n v="35"/>
    <n v="18"/>
    <s v="51.4"/>
  </r>
  <r>
    <s v="2018-19"/>
    <n v="2"/>
    <x v="22"/>
    <s v="GRADO EN INGENIERÍA INFORMÁTICA"/>
    <s v="MATEMÁTICAS Y COMPUTACIÓN"/>
    <s v="16635790M"/>
    <n v="1358"/>
    <s v="PÉREZ-ARADROS MARTÍNEZ, IVÁN"/>
    <n v="820"/>
    <s v="Tecnología de la programación"/>
    <s v="3.5"/>
    <s v="MUY FAVORABLE"/>
    <s v="3.3"/>
    <s v="FAVORABLE"/>
    <n v="35"/>
    <n v="28"/>
    <n v="80"/>
  </r>
  <r>
    <s v="2018-19"/>
    <n v="2"/>
    <x v="22"/>
    <s v="GRADO EN INGENIERÍA INFORMÁTICA"/>
    <s v="ECONOMÍA Y EMPRESA"/>
    <s v="16507414S"/>
    <n v="138"/>
    <s v="SÁINZ OCHOA, ALBERTO"/>
    <n v="823"/>
    <s v="Empresa"/>
    <n v="3"/>
    <s v="FAVORABLE"/>
    <s v="2.8"/>
    <s v="FAVORABLE"/>
    <n v="45"/>
    <n v="16"/>
    <s v="35.6"/>
  </r>
  <r>
    <s v="2018-19"/>
    <n v="2"/>
    <x v="22"/>
    <s v="GRADO EN INGENIERÍA INFORMÁTICA"/>
    <s v="MATEMÁTICAS Y COMPUTACIÓN"/>
    <s v="16575155K"/>
    <n v="302"/>
    <s v="DOMÍNGUEZ PÉREZ, CÉSAR"/>
    <n v="824"/>
    <s v="Bases de datos"/>
    <s v="4.4"/>
    <s v="EXCELENTE"/>
    <s v="4.5"/>
    <s v="EXCELENTE"/>
    <n v="77"/>
    <n v="41"/>
    <s v="53.2"/>
  </r>
  <r>
    <s v="2018-19"/>
    <n v="2"/>
    <x v="22"/>
    <s v="GRADO EN INGENIERÍA INFORMÁTICA"/>
    <s v="MATEMÁTICAS Y COMPUTACIÓN"/>
    <s v="15973686W"/>
    <n v="644"/>
    <s v="JAIME ELIZONDO, ARTURO"/>
    <n v="824"/>
    <s v="Bases de datos"/>
    <s v="4.3"/>
    <s v="EXCELENTE"/>
    <s v="4.4"/>
    <s v="EXCELENTE"/>
    <n v="21"/>
    <n v="16"/>
    <s v="76.2"/>
  </r>
  <r>
    <s v="2018-19"/>
    <n v="2"/>
    <x v="22"/>
    <s v="GRADO EN INGENIERÍA INFORMÁTICA"/>
    <s v="MATEMÁTICAS Y COMPUTACIÓN"/>
    <s v="30496784A"/>
    <n v="680"/>
    <s v="RODRÍGUEZ PRIEGO, EMILIO"/>
    <n v="824"/>
    <s v="Bases de datos"/>
    <n v="4"/>
    <s v="MUY FAVORABLE"/>
    <s v="3.9"/>
    <s v="MUY FAVORABLE"/>
    <n v="20"/>
    <n v="14"/>
    <n v="70"/>
  </r>
  <r>
    <s v="2018-19"/>
    <n v="2"/>
    <x v="22"/>
    <s v="GRADO EN INGENIERÍA INFORMÁTICA"/>
    <s v="MATEMÁTICAS Y COMPUTACIÓN"/>
    <s v="16622967Q"/>
    <n v="1307"/>
    <s v="SÁENZ ADÁN, CARLOS"/>
    <n v="824"/>
    <s v="Bases de datos"/>
    <s v="4.4"/>
    <s v="EXCELENTE"/>
    <s v="4.8"/>
    <s v="EXCELENTE"/>
    <n v="16"/>
    <n v="8"/>
    <n v="50"/>
  </r>
  <r>
    <s v="2018-19"/>
    <n v="2"/>
    <x v="22"/>
    <s v="GRADO EN INGENIERÍA INFORMÁTICA"/>
    <s v="MATEMÁTICAS Y COMPUTACIÓN"/>
    <s v="17835356Y"/>
    <n v="341"/>
    <s v="ESPAÑOL GONZÁLEZ, LUIS"/>
    <n v="825"/>
    <s v="Lógica"/>
    <s v="3.7"/>
    <s v="MUY FAVORABLE"/>
    <s v="3.6"/>
    <s v="MUY FAVORABLE"/>
    <n v="60"/>
    <n v="24"/>
    <n v="40"/>
  </r>
  <r>
    <s v="2018-19"/>
    <n v="2"/>
    <x v="22"/>
    <s v="GRADO EN INGENIERÍA INFORMÁTICA"/>
    <s v="MATEMÁTICAS Y COMPUTACIÓN"/>
    <s v="18408601E"/>
    <n v="350"/>
    <s v="HERNÁNDEZ PARICIO, LUIS JAVIER"/>
    <n v="825"/>
    <s v="Lógica"/>
    <s v="3.6"/>
    <s v="MUY FAVORABLE"/>
    <s v="3.6"/>
    <s v="MUY FAVORABLE"/>
    <n v="60"/>
    <n v="15"/>
    <n v="25"/>
  </r>
  <r>
    <s v="2018-19"/>
    <n v="2"/>
    <x v="22"/>
    <s v="GRADO EN INGENIERÍA INFORMÁTICA"/>
    <s v="MATEMÁTICAS Y COMPUTACIÓN"/>
    <s v="16603591Y"/>
    <n v="1245"/>
    <s v="FERNÁNDEZ CESTAU, JAIME MARTÍN"/>
    <n v="825"/>
    <s v="Lógica"/>
    <s v="4.2"/>
    <s v="EXCELENTE"/>
    <s v="4.1"/>
    <s v="MUY FAVORABLE"/>
    <n v="60"/>
    <n v="22"/>
    <s v="36.7"/>
  </r>
  <r>
    <s v="2018-19"/>
    <n v="2"/>
    <x v="22"/>
    <s v="GRADO EN INGENIERÍA INFORMÁTICA"/>
    <s v="MATEMÁTICAS Y COMPUTACIÓN"/>
    <s v="16597051K"/>
    <n v="865"/>
    <s v="ROMERO IBÁÑEZ, ANA"/>
    <n v="830"/>
    <s v="Especificación y desarrollo de sistemas de Software"/>
    <s v="4.3"/>
    <s v="EXCELENTE"/>
    <s v="4.3"/>
    <s v="EXCELENTE"/>
    <n v="34"/>
    <n v="22"/>
    <s v="64.7"/>
  </r>
  <r>
    <s v="2018-19"/>
    <n v="2"/>
    <x v="22"/>
    <s v="GRADO EN INGENIERÍA INFORMÁTICA"/>
    <s v="MATEMÁTICAS Y COMPUTACIÓN"/>
    <s v="16545261G"/>
    <n v="237"/>
    <s v="OLARTE LARREA, JUAN JOSÉ"/>
    <n v="831"/>
    <s v="Ingeniería del Software"/>
    <s v="4.1"/>
    <s v="MUY FAVORABLE"/>
    <s v="4.2"/>
    <s v="EXCELENTE"/>
    <n v="44"/>
    <n v="19"/>
    <s v="43.2"/>
  </r>
  <r>
    <s v="2018-19"/>
    <n v="2"/>
    <x v="22"/>
    <s v="GRADO EN INGENIERÍA INFORMÁTICA"/>
    <s v="MATEMÁTICAS Y COMPUTACIÓN"/>
    <s v="72791632J"/>
    <n v="899"/>
    <s v="PÉREZ VALLE, BEATRIZ"/>
    <n v="832"/>
    <s v="Programación de bases de datos"/>
    <s v="4.6"/>
    <s v="EXCELENTE"/>
    <s v="4.8"/>
    <s v="EXCELENTE"/>
    <n v="44"/>
    <n v="32"/>
    <s v="72.7"/>
  </r>
  <r>
    <s v="2018-19"/>
    <n v="2"/>
    <x v="22"/>
    <s v="GRADO EN INGENIERÍA INFORMÁTICA"/>
    <s v="MATEMÁTICAS Y COMPUTACIÓN"/>
    <s v="16622967Q"/>
    <n v="1307"/>
    <s v="SÁENZ ADÁN, CARLOS"/>
    <n v="832"/>
    <s v="Programación de bases de datos"/>
    <s v="4.1"/>
    <s v="MUY FAVORABLE"/>
    <s v="4.3"/>
    <s v="EXCELENTE"/>
    <n v="13"/>
    <n v="11"/>
    <s v="84.6"/>
  </r>
  <r>
    <s v="2018-19"/>
    <n v="2"/>
    <x v="22"/>
    <s v="GRADO EN INGENIERÍA INFORMÁTICA"/>
    <s v="INGENIERÍA ELÉCTRICA"/>
    <s v="16518274L"/>
    <n v="168"/>
    <s v="ZORZANO MARTÍNEZ, LUIS FRANCISCO"/>
    <n v="833"/>
    <s v="Redes de computadores"/>
    <s v="3.6"/>
    <s v="MUY FAVORABLE"/>
    <s v="3.8"/>
    <s v="MUY FAVORABLE"/>
    <n v="44"/>
    <n v="16"/>
    <s v="36.4"/>
  </r>
  <r>
    <s v="2018-19"/>
    <n v="2"/>
    <x v="23"/>
    <s v="GRADO EN INGENIERÍA AGRÍCOLA"/>
    <s v="MATEMÁTICAS Y COMPUTACIÓN"/>
    <s v="16590764J"/>
    <n v="316"/>
    <s v="ARANSAY AZOFRA, JESÚS MARÍA"/>
    <n v="463"/>
    <s v="Informática"/>
    <s v="4.8"/>
    <s v="EXCELENTE"/>
    <s v="4.9"/>
    <s v="EXCELENTE"/>
    <n v="12"/>
    <n v="10"/>
    <s v="83.3"/>
  </r>
  <r>
    <s v="2018-19"/>
    <n v="2"/>
    <x v="23"/>
    <s v="GRADO EN INGENIERÍA AGRÍCOLA"/>
    <s v="AGRICULTURA Y ALIMENTACIÓN"/>
    <s v="16532287W"/>
    <n v="194"/>
    <s v="MARTÍNEZ ABAIGAR, JAVIER"/>
    <n v="467"/>
    <s v="Botánica"/>
    <s v="4.3"/>
    <s v="EXCELENTE"/>
    <s v="4.4"/>
    <s v="EXCELENTE"/>
    <n v="25"/>
    <n v="8"/>
    <n v="32"/>
  </r>
  <r>
    <s v="2018-19"/>
    <n v="2"/>
    <x v="23"/>
    <s v="GRADO EN INGENIERÍA AGRÍCOLA"/>
    <s v="INGENIERÍA MECÁNICA"/>
    <s v="16526587Y"/>
    <n v="181"/>
    <s v="SANTAMARÍA PEÑA, JACINTO"/>
    <n v="468"/>
    <s v="Topografía, cartografía y SIG"/>
    <s v="3.9"/>
    <s v="MUY FAVORABLE"/>
    <s v="3.9"/>
    <s v="MUY FAVORABLE"/>
    <n v="21"/>
    <n v="7"/>
    <s v="33.3"/>
  </r>
  <r>
    <s v="2018-19"/>
    <n v="2"/>
    <x v="23"/>
    <s v="GRADO EN INGENIERÍA AGRÍCOLA"/>
    <s v="AGRICULTURA Y ALIMENTACIÓN"/>
    <s v="72779211N"/>
    <n v="403"/>
    <s v="MARTÍNEZ VILLAR, MARÍA ELENA"/>
    <n v="469"/>
    <s v="Cultivos"/>
    <s v="3.8"/>
    <s v="MUY FAVORABLE"/>
    <s v="3.5"/>
    <s v="MUY FAVORABLE"/>
    <n v="18"/>
    <n v="4"/>
    <s v="22.2"/>
  </r>
  <r>
    <s v="2018-19"/>
    <n v="2"/>
    <x v="23"/>
    <s v="GRADO EN INGENIERÍA AGRÍCOLA"/>
    <s v="AGRICULTURA Y ALIMENTACIÓN"/>
    <s v="09373135Z"/>
    <n v="28"/>
    <s v="MENÉNDEZ MENÉNDEZ, CRISTINA"/>
    <n v="499"/>
    <s v="Producción vegetal"/>
    <s v="4.8"/>
    <s v="EXCELENTE"/>
    <n v="5"/>
    <s v="EXCELENTE"/>
    <n v="16"/>
    <n v="2"/>
    <s v="12.5"/>
  </r>
  <r>
    <s v="2018-19"/>
    <n v="2"/>
    <x v="23"/>
    <s v="GRADO EN INGENIERÍA AGRÍCOLA"/>
    <s v="AGRICULTURA Y ALIMENTACIÓN"/>
    <s v="50301761W"/>
    <n v="388"/>
    <s v="PRADO VILLAR, EDUARDO"/>
    <n v="499"/>
    <s v="Producción vegetal"/>
    <s v="3.6"/>
    <s v="MUY FAVORABLE"/>
    <s v="3.5"/>
    <s v="MUY FAVORABLE"/>
    <n v="16"/>
    <n v="4"/>
    <n v="25"/>
  </r>
  <r>
    <s v="2018-19"/>
    <n v="2"/>
    <x v="23"/>
    <s v="GRADO EN INGENIERÍA AGRÍCOLA"/>
    <s v="AGRICULTURA Y ALIMENTACIÓN"/>
    <s v="72778746F"/>
    <n v="401"/>
    <s v="PÉREZ MORENO, IGNACIO"/>
    <n v="561"/>
    <s v="Protección del viñedo"/>
    <s v="4.6"/>
    <s v="EXCELENTE"/>
    <s v="4.8"/>
    <s v="EXCELENTE"/>
    <n v="11"/>
    <n v="4"/>
    <s v="36.4"/>
  </r>
  <r>
    <s v="2018-19"/>
    <n v="2"/>
    <x v="23"/>
    <s v="GRADO EN INGENIERÍA AGRÍCOLA"/>
    <s v="AGRICULTURA Y ALIMENTACIÓN"/>
    <s v="71427482Q"/>
    <n v="994"/>
    <s v="TASCÓN VEGAS, ALBERTO"/>
    <n v="563"/>
    <s v="Construcciones agroindustriales"/>
    <s v="4.3"/>
    <s v="EXCELENTE"/>
    <s v="4.3"/>
    <s v="EXCELENTE"/>
    <n v="6"/>
    <n v="6"/>
    <n v="100"/>
  </r>
  <r>
    <s v="2018-19"/>
    <n v="2"/>
    <x v="23"/>
    <s v="GRADO EN INGENIERÍA AGRÍCOLA"/>
    <s v="AGRICULTURA Y ALIMENTACIÓN"/>
    <s v="72781903J"/>
    <n v="407"/>
    <s v="ARBIZU MILAGRO, MARÍA JULIA"/>
    <n v="567"/>
    <s v="Gestión de residuos"/>
    <s v="2.4"/>
    <s v="DESFAVORABLE"/>
    <s v="2.8"/>
    <s v="FAVORABLE"/>
    <n v="12"/>
    <n v="4"/>
    <s v="33.3"/>
  </r>
  <r>
    <s v="2018-19"/>
    <n v="2"/>
    <x v="23"/>
    <s v="GRADO EN INGENIERÍA AGRÍCOLA"/>
    <s v="AGRICULTURA Y ALIMENTACIÓN"/>
    <s v="16586033C"/>
    <n v="1228"/>
    <s v="BAYONA MANZANARES, JUDIT"/>
    <n v="567"/>
    <s v="Gestión de residuos"/>
    <s v="3.9"/>
    <s v="MUY FAVORABLE"/>
    <s v="4.3"/>
    <s v="EXCELENTE"/>
    <n v="12"/>
    <n v="4"/>
    <s v="33.3"/>
  </r>
  <r>
    <s v="2018-19"/>
    <n v="2"/>
    <x v="23"/>
    <s v="GRADO EN INGENIERÍA AGRÍCOLA"/>
    <s v="AGRICULTURA Y ALIMENTACIÓN"/>
    <s v="16587858M"/>
    <n v="1229"/>
    <s v="SÁENZ DE URTURI SÁNCHEZ, IGNACIO"/>
    <n v="567"/>
    <s v="Gestión de residuos"/>
    <s v="2.8"/>
    <s v="FAVORABLE"/>
    <n v="3"/>
    <s v="FAVORABLE"/>
    <n v="12"/>
    <n v="4"/>
    <s v="33.3"/>
  </r>
  <r>
    <s v="2018-19"/>
    <n v="2"/>
    <x v="23"/>
    <s v="GRADO EN INGENIERÍA AGRÍCOLA"/>
    <s v="AGRICULTURA Y ALIMENTACIÓN"/>
    <s v="09740221C"/>
    <n v="31"/>
    <s v="GONZÁLEZ FANDOS, MARÍA ELENA"/>
    <n v="569"/>
    <s v="Procesos tecnológicos"/>
    <s v="4.6"/>
    <s v="EXCELENTE"/>
    <s v="4.7"/>
    <s v="EXCELENTE"/>
    <n v="6"/>
    <n v="3"/>
    <n v="50"/>
  </r>
  <r>
    <s v="2018-19"/>
    <n v="2"/>
    <x v="23"/>
    <s v="GRADO EN INGENIERÍA AGRÍCOLA"/>
    <s v="AGRICULTURA Y ALIMENTACIÓN"/>
    <s v="16587685Q"/>
    <n v="613"/>
    <s v="DÍAZ DEL RÍO, Mª DE LAS MERCEDES"/>
    <n v="569"/>
    <s v="Procesos tecnológicos"/>
    <s v="4.4"/>
    <s v="EXCELENTE"/>
    <s v="4.3"/>
    <s v="EXCELENTE"/>
    <n v="6"/>
    <n v="3"/>
    <n v="50"/>
  </r>
  <r>
    <s v="2018-19"/>
    <n v="2"/>
    <x v="23"/>
    <s v="GRADO EN INGENIERÍA AGRÍCOLA"/>
    <s v="ECONOMÍA Y EMPRESA"/>
    <s v="16515085G"/>
    <n v="606"/>
    <s v="BARCO ROYO, EMILIO"/>
    <n v="571"/>
    <s v="Economía agraria"/>
    <n v="4"/>
    <s v="MUY FAVORABLE"/>
    <s v="4.3"/>
    <s v="EXCELENTE"/>
    <n v="14"/>
    <n v="6"/>
    <s v="42.9"/>
  </r>
  <r>
    <s v="2018-19"/>
    <n v="2"/>
    <x v="23"/>
    <s v="GRADO EN INGENIERÍA AGRÍCOLA"/>
    <s v="ECONOMÍA Y EMPRESA"/>
    <s v="16570616J"/>
    <n v="695"/>
    <s v="AMO MATARRANZ, DAVID"/>
    <n v="571"/>
    <s v="Economía agraria"/>
    <s v="4.1"/>
    <s v="MUY FAVORABLE"/>
    <s v="4.1"/>
    <s v="MUY FAVORABLE"/>
    <n v="14"/>
    <n v="7"/>
    <n v="50"/>
  </r>
  <r>
    <s v="2018-19"/>
    <n v="2"/>
    <x v="23"/>
    <s v="GRADO EN INGENIERÍA AGRÍCOLA"/>
    <s v="ECONOMÍA Y EMPRESA"/>
    <s v="16557181X"/>
    <n v="935"/>
    <s v="PELEGRÍN BORONDO, JULIO ENRIQUE"/>
    <n v="571"/>
    <s v="Economía agraria"/>
    <s v="4.4"/>
    <s v="EXCELENTE"/>
    <s v="4.4"/>
    <s v="EXCELENTE"/>
    <n v="14"/>
    <n v="5"/>
    <s v="35.7"/>
  </r>
  <r>
    <s v="2018-19"/>
    <n v="2"/>
    <x v="23"/>
    <s v="GRADO EN INGENIERÍA AGRÍCOLA"/>
    <s v="AGRICULTURA Y ALIMENTACIÓN"/>
    <s v="71427482Q"/>
    <n v="994"/>
    <s v="TASCÓN VEGAS, ALBERTO"/>
    <n v="575"/>
    <s v="Obra civil e instalaciones"/>
    <s v="4.7"/>
    <s v="EXCELENTE"/>
    <s v="4.8"/>
    <s v="EXCELENTE"/>
    <n v="10"/>
    <n v="6"/>
    <n v="60"/>
  </r>
  <r>
    <s v="2018-19"/>
    <n v="2"/>
    <x v="23"/>
    <s v="GRADO EN INGENIERÍA AGRÍCOLA"/>
    <s v="AGRICULTURA Y ALIMENTACIÓN"/>
    <s v="16587858M"/>
    <n v="1229"/>
    <s v="SÁENZ DE URTURI SÁNCHEZ, IGNACIO"/>
    <n v="575"/>
    <s v="Obra civil e instalaciones"/>
    <s v="3.3"/>
    <s v="FAVORABLE"/>
    <n v="3"/>
    <s v="FAVORABLE"/>
    <n v="10"/>
    <n v="5"/>
    <n v="50"/>
  </r>
  <r>
    <s v="2018-19"/>
    <n v="2"/>
    <x v="23"/>
    <s v="GRADO EN INGENIERÍA AGRÍCOLA"/>
    <s v="AGRICULTURA Y ALIMENTACIÓN"/>
    <s v="50793513Z"/>
    <n v="391"/>
    <s v="PAEZ DE LA CADENA TORTOSA, FRANCISCO"/>
    <n v="577"/>
    <s v="Paisajismo II"/>
    <s v="3.8"/>
    <s v="MUY FAVORABLE"/>
    <s v="3.8"/>
    <s v="MUY FAVORABLE"/>
    <n v="13"/>
    <n v="8"/>
    <s v="61.5"/>
  </r>
  <r>
    <s v="2018-19"/>
    <n v="2"/>
    <x v="23"/>
    <s v="GRADO EN INGENIERÍA AGRÍCOLA"/>
    <s v="AGRICULTURA Y ALIMENTACIÓN"/>
    <s v="72781903J"/>
    <n v="407"/>
    <s v="ARBIZU MILAGRO, MARÍA JULIA"/>
    <n v="578"/>
    <s v="Producción animal"/>
    <s v="2.5"/>
    <s v="DESFAVORABLE"/>
    <s v="2.4"/>
    <s v="DESFAVORABLE"/>
    <n v="18"/>
    <n v="9"/>
    <n v="50"/>
  </r>
  <r>
    <s v="2018-19"/>
    <n v="2"/>
    <x v="23"/>
    <s v="GRADO EN INGENIERÍA AGRÍCOLA"/>
    <s v="AGRICULTURA Y ALIMENTACIÓN"/>
    <s v="47168662D"/>
    <n v="1306"/>
    <s v="GÓMEZ VILLAESCUSA, PAULA"/>
    <n v="578"/>
    <s v="Producción animal"/>
    <s v="3.6"/>
    <s v="MUY FAVORABLE"/>
    <s v="3.6"/>
    <s v="MUY FAVORABLE"/>
    <n v="18"/>
    <n v="11"/>
    <s v="61.1"/>
  </r>
  <r>
    <s v="2018-19"/>
    <n v="2"/>
    <x v="23"/>
    <s v="GRADO EN INGENIERÍA AGRÍCOLA"/>
    <s v="AGRICULTURA Y ALIMENTACIÓN"/>
    <s v="09373135Z"/>
    <n v="28"/>
    <s v="MENÉNDEZ MENÉNDEZ, CRISTINA"/>
    <n v="582"/>
    <s v="Fruticultura"/>
    <s v="4.7"/>
    <s v="EXCELENTE"/>
    <s v="4.5"/>
    <s v="EXCELENTE"/>
    <n v="2"/>
    <n v="2"/>
    <n v="100"/>
  </r>
  <r>
    <s v="2018-19"/>
    <n v="2"/>
    <x v="23"/>
    <s v="GRADO EN INGENIERÍA AGRÍCOLA"/>
    <s v="AGRICULTURA Y ALIMENTACIÓN"/>
    <s v="72779211N"/>
    <n v="403"/>
    <s v="MARTÍNEZ VILLAR, MARÍA ELENA"/>
    <n v="582"/>
    <s v="Fruticultura"/>
    <s v="4.7"/>
    <s v="EXCELENTE"/>
    <s v="4.5"/>
    <s v="EXCELENTE"/>
    <n v="2"/>
    <n v="2"/>
    <n v="100"/>
  </r>
  <r>
    <s v="2018-19"/>
    <n v="2"/>
    <x v="23"/>
    <s v="GRADO EN INGENIERÍA AGRÍCOLA"/>
    <s v="AGRICULTURA Y ALIMENTACIÓN"/>
    <s v="16609517K"/>
    <n v="1354"/>
    <s v="PESQUERA ALEGRÍA, CRISTINA"/>
    <n v="582"/>
    <s v="Fruticultura"/>
    <s v="4.1"/>
    <s v="MUY FAVORABLE"/>
    <s v="4.5"/>
    <s v="EXCELENTE"/>
    <n v="2"/>
    <n v="2"/>
    <n v="100"/>
  </r>
  <r>
    <s v="2018-19"/>
    <n v="2"/>
    <x v="23"/>
    <s v="GRADO EN INGENIERÍA AGRÍCOLA"/>
    <s v="AGRICULTURA Y ALIMENTACIÓN"/>
    <s v="72779211N"/>
    <n v="403"/>
    <s v="MARTÍNEZ VILLAR, MARÍA ELENA"/>
    <n v="583"/>
    <s v="Horticultura"/>
    <s v="4.8"/>
    <s v="EXCELENTE"/>
    <s v="4.5"/>
    <s v="EXCELENTE"/>
    <n v="7"/>
    <n v="2"/>
    <s v="28.6"/>
  </r>
  <r>
    <s v="2018-19"/>
    <n v="2"/>
    <x v="23"/>
    <s v="GRADO EN INGENIERÍA AGRÍCOLA"/>
    <s v="AGRICULTURA Y ALIMENTACIÓN"/>
    <s v="11728090E"/>
    <n v="39"/>
    <s v="SANZ CERVERA, SUSANA A."/>
    <n v="585"/>
    <s v="Industrias de origen vegetal"/>
    <s v="4.8"/>
    <s v="EXCELENTE"/>
    <n v="5"/>
    <s v="EXCELENTE"/>
    <n v="6"/>
    <n v="3"/>
    <n v="50"/>
  </r>
  <r>
    <s v="2018-19"/>
    <n v="2"/>
    <x v="23"/>
    <s v="GRADO EN INGENIERÍA AGRÍCOLA"/>
    <s v="AGRICULTURA Y ALIMENTACIÓN"/>
    <s v="16543567N"/>
    <n v="231"/>
    <s v="OLARTE MARTÍNEZ, Mª. DEL CARMEN"/>
    <n v="585"/>
    <s v="Industrias de origen vegetal"/>
    <s v="4.9"/>
    <s v="EXCELENTE"/>
    <n v="5"/>
    <s v="EXCELENTE"/>
    <n v="6"/>
    <n v="3"/>
    <n v="50"/>
  </r>
  <r>
    <s v="2018-19"/>
    <n v="2"/>
    <x v="23"/>
    <s v="GRADO EN INGENIERÍA AGRÍCOLA"/>
    <s v="AGRICULTURA Y ALIMENTACIÓN"/>
    <s v="16543567N"/>
    <n v="231"/>
    <s v="OLARTE MARTÍNEZ, Mª. DEL CARMEN"/>
    <n v="595"/>
    <s v="Tecnologías de la conservación"/>
    <s v="4.8"/>
    <s v="EXCELENTE"/>
    <n v="5"/>
    <s v="EXCELENTE"/>
    <n v="6"/>
    <n v="3"/>
    <n v="50"/>
  </r>
  <r>
    <s v="2018-19"/>
    <n v="2"/>
    <x v="23"/>
    <s v="GRADO EN INGENIERÍA AGRÍCOLA"/>
    <s v="AGRICULTURA Y ALIMENTACIÓN"/>
    <s v="16587685Q"/>
    <n v="613"/>
    <s v="DÍAZ DEL RÍO, Mª DE LAS MERCEDES"/>
    <n v="595"/>
    <s v="Tecnologías de la conservación"/>
    <s v="4.5"/>
    <s v="EXCELENTE"/>
    <s v="4.7"/>
    <s v="EXCELENTE"/>
    <n v="6"/>
    <n v="3"/>
    <n v="50"/>
  </r>
  <r>
    <s v="2018-19"/>
    <n v="2"/>
    <x v="23"/>
    <s v="GRADO EN INGENIERÍA AGRÍCOLA"/>
    <s v="QUÍMICA"/>
    <s v="13122718E"/>
    <n v="53"/>
    <s v="SIERRA MURILLO, JOSÉ DANIEL"/>
    <n v="807"/>
    <s v="Física"/>
    <s v="3.9"/>
    <s v="MUY FAVORABLE"/>
    <s v="3.7"/>
    <s v="MUY FAVORABLE"/>
    <n v="30"/>
    <n v="7"/>
    <s v="23.3"/>
  </r>
  <r>
    <s v="2018-19"/>
    <n v="2"/>
    <x v="23"/>
    <s v="GRADO EN INGENIERÍA AGRÍCOLA"/>
    <s v="QUÍMICA"/>
    <s v="16542973Q"/>
    <n v="229"/>
    <s v="SALAS ILARRAZA, JOSÉ PABLO"/>
    <n v="807"/>
    <s v="Física"/>
    <n v="4"/>
    <s v="MUY FAVORABLE"/>
    <s v="4.5"/>
    <s v="EXCELENTE"/>
    <n v="7"/>
    <n v="2"/>
    <s v="28.6"/>
  </r>
  <r>
    <s v="2018-19"/>
    <n v="2"/>
    <x v="23"/>
    <s v="GRADO EN INGENIERÍA AGRÍCOLA"/>
    <s v="QUÍMICA"/>
    <s v="16547976M"/>
    <n v="247"/>
    <s v="IÑARREA HERAS, MANUEL"/>
    <n v="807"/>
    <s v="Física"/>
    <s v="4.1"/>
    <s v="MUY FAVORABLE"/>
    <s v="4.3"/>
    <s v="EXCELENTE"/>
    <n v="37"/>
    <n v="15"/>
    <s v="40.5"/>
  </r>
  <r>
    <s v="2018-19"/>
    <n v="2"/>
    <x v="23"/>
    <s v="GRADO EN INGENIERÍA AGRÍCOLA"/>
    <s v="QUÍMICA"/>
    <s v="16623516J"/>
    <n v="1243"/>
    <s v="BAÑARES PALACIOS, PAULA"/>
    <n v="807"/>
    <s v="Física"/>
    <s v="3.8"/>
    <s v="MUY FAVORABLE"/>
    <n v="4"/>
    <s v="MUY FAVORABLE"/>
    <n v="24"/>
    <n v="4"/>
    <s v="16.7"/>
  </r>
  <r>
    <s v="2018-19"/>
    <n v="2"/>
    <x v="23"/>
    <s v="GRADO EN INGENIERÍA AGRÍCOLA"/>
    <s v="QUÍMICA"/>
    <s v="14587726E"/>
    <n v="66"/>
    <s v="PUYUELO GARCÍA, MARÍA PILAR"/>
    <n v="810"/>
    <s v="Química"/>
    <s v="3.7"/>
    <s v="MUY FAVORABLE"/>
    <s v="3.5"/>
    <s v="MUY FAVORABLE"/>
    <n v="13"/>
    <n v="2"/>
    <s v="15.4"/>
  </r>
  <r>
    <s v="2018-19"/>
    <n v="2"/>
    <x v="23"/>
    <s v="GRADO EN INGENIERÍA AGRÍCOLA"/>
    <s v="QUÍMICA"/>
    <s v="16524700M"/>
    <n v="177"/>
    <s v="BAÑOS ARRIBAS, IRENE"/>
    <n v="810"/>
    <s v="Química"/>
    <s v="4.5"/>
    <s v="EXCELENTE"/>
    <s v="4.5"/>
    <s v="EXCELENTE"/>
    <n v="8"/>
    <n v="2"/>
    <n v="25"/>
  </r>
  <r>
    <s v="2018-19"/>
    <n v="2"/>
    <x v="23"/>
    <s v="GRADO EN INGENIERÍA AGRÍCOLA"/>
    <s v="QUÍMICA"/>
    <s v="16525570R"/>
    <n v="180"/>
    <s v="GALLARTA GONZÁLEZ, FÉLIX"/>
    <n v="810"/>
    <s v="Química"/>
    <s v="3.2"/>
    <s v="FAVORABLE"/>
    <n v="3"/>
    <s v="FAVORABLE"/>
    <n v="38"/>
    <n v="12"/>
    <s v="31.6"/>
  </r>
  <r>
    <s v="2018-19"/>
    <n v="2"/>
    <x v="23"/>
    <s v="GRADO EN INGENIERÍA AGRÍCOLA"/>
    <s v="QUÍMICA"/>
    <s v="16537076F"/>
    <n v="211"/>
    <s v="SÁENZ BARRIO, CECILIA"/>
    <n v="810"/>
    <s v="Química"/>
    <s v="4.4"/>
    <s v="EXCELENTE"/>
    <s v="4.6"/>
    <s v="EXCELENTE"/>
    <n v="17"/>
    <n v="5"/>
    <s v="29.4"/>
  </r>
  <r>
    <s v="2018-19"/>
    <n v="2"/>
    <x v="23"/>
    <s v="GRADO EN INGENIERÍA AGRÍCOLA"/>
    <s v="MATEMÁTICAS Y COMPUTACIÓN"/>
    <s v="16509284E"/>
    <n v="145"/>
    <s v="RUBIO CRESPO, MARÍA JESÚS"/>
    <n v="812"/>
    <s v="Matemáticas II"/>
    <s v="2.1"/>
    <s v="DESFAVORABLE"/>
    <s v="1.8"/>
    <s v="DESFAVORABLE"/>
    <n v="30"/>
    <n v="11"/>
    <s v="36.7"/>
  </r>
  <r>
    <s v="2018-19"/>
    <n v="2"/>
    <x v="23"/>
    <s v="GRADO EN INGENIERÍA AGRÍCOLA"/>
    <s v="AGRICULTURA Y ALIMENTACIÓN"/>
    <s v="14245719W"/>
    <n v="63"/>
    <s v="RUIZ LARREA, MARÍA FERNANDA"/>
    <n v="813"/>
    <s v="Bioquímica"/>
    <s v="3.8"/>
    <s v="MUY FAVORABLE"/>
    <s v="3.7"/>
    <s v="MUY FAVORABLE"/>
    <n v="33"/>
    <n v="7"/>
    <s v="21.2"/>
  </r>
  <r>
    <s v="2018-19"/>
    <n v="2"/>
    <x v="23"/>
    <s v="GRADO EN INGENIERÍA AGRÍCOLA"/>
    <s v="AGRICULTURA Y ALIMENTACIÓN"/>
    <s v="16552787D"/>
    <n v="537"/>
    <s v="TENORIO RODRÍGUEZ, CARMEN"/>
    <n v="813"/>
    <s v="Bioquímica"/>
    <s v="4.2"/>
    <s v="EXCELENTE"/>
    <s v="4.3"/>
    <s v="EXCELENTE"/>
    <n v="33"/>
    <n v="12"/>
    <s v="36.4"/>
  </r>
  <r>
    <s v="2018-19"/>
    <n v="2"/>
    <x v="23"/>
    <s v="GRADO EN INGENIERÍA AGRÍCOLA"/>
    <s v="AGRICULTURA Y ALIMENTACIÓN"/>
    <s v="16606907X"/>
    <n v="1137"/>
    <s v="FERNÁNDEZ PÉREZ, MARÍA DEL ROCÍO"/>
    <n v="813"/>
    <s v="Bioquímica"/>
    <s v="4.6"/>
    <s v="EXCELENTE"/>
    <s v="4.7"/>
    <s v="EXCELENTE"/>
    <n v="33"/>
    <n v="9"/>
    <s v="27.3"/>
  </r>
  <r>
    <s v="2018-19"/>
    <n v="2"/>
    <x v="23"/>
    <s v="GRADO EN INGENIERÍA AGRÍCOLA"/>
    <s v="AGRICULTURA Y ALIMENTACIÓN"/>
    <s v="47168662D"/>
    <n v="1306"/>
    <s v="GÓMEZ VILLAESCUSA, PAULA"/>
    <n v="813"/>
    <s v="Bioquímica"/>
    <s v="4.4"/>
    <s v="EXCELENTE"/>
    <s v="4.5"/>
    <s v="EXCELENTE"/>
    <n v="33"/>
    <n v="6"/>
    <s v="18.2"/>
  </r>
  <r>
    <s v="2018-19"/>
    <n v="2"/>
    <x v="23"/>
    <s v="GRADO EN INGENIERÍA AGRÍCOLA"/>
    <s v="AGRICULTURA Y ALIMENTACIÓN"/>
    <s v="31618249B"/>
    <n v="373"/>
    <s v="ANDRADES RODRÍGUEZ, MARÍA SOLEDAD"/>
    <n v="835"/>
    <s v="Geología, suelo y clima"/>
    <s v="3.6"/>
    <s v="MUY FAVORABLE"/>
    <s v="3.8"/>
    <s v="MUY FAVORABLE"/>
    <n v="40"/>
    <n v="22"/>
    <n v="55"/>
  </r>
  <r>
    <s v="2018-19"/>
    <n v="2"/>
    <x v="23"/>
    <s v="GRADO EN INGENIERÍA AGRÍCOLA"/>
    <s v="AGRICULTURA Y ALIMENTACIÓN"/>
    <s v="10200766J"/>
    <n v="1351"/>
    <s v="ROMÁN FERNÁNDEZ, LUIS RUBÉN"/>
    <n v="835"/>
    <s v="Geología, suelo y clima"/>
    <s v="4.5"/>
    <s v="EXCELENTE"/>
    <s v="4.8"/>
    <s v="EXCELENTE"/>
    <n v="29"/>
    <n v="8"/>
    <s v="27.6"/>
  </r>
  <r>
    <s v="2018-19"/>
    <n v="2"/>
    <x v="23"/>
    <s v="GRADO EN INGENIERÍA AGRÍCOLA"/>
    <s v="AGRICULTURA Y ALIMENTACIÓN"/>
    <s v="72781903J"/>
    <n v="407"/>
    <s v="ARBIZU MILAGRO, MARÍA JULIA"/>
    <n v="847"/>
    <s v="Riegos"/>
    <s v="2.4"/>
    <s v="DESFAVORABLE"/>
    <s v="2.5"/>
    <s v="DESFAVORABLE"/>
    <n v="7"/>
    <n v="4"/>
    <s v="57.1"/>
  </r>
  <r>
    <s v="2018-19"/>
    <n v="2"/>
    <x v="23"/>
    <s v="GRADO EN INGENIERÍA AGRÍCOLA"/>
    <s v="INGENIERÍA ELÉCTRICA"/>
    <s v="16584517E"/>
    <n v="431"/>
    <s v="FALCES DE ANDRES, ALBERTO"/>
    <n v="885"/>
    <s v="Electrotecnia"/>
    <n v="4"/>
    <s v="MUY FAVORABLE"/>
    <s v="4.1"/>
    <s v="MUY FAVORABLE"/>
    <n v="21"/>
    <n v="7"/>
    <s v="33.3"/>
  </r>
  <r>
    <s v="2018-19"/>
    <n v="2"/>
    <x v="23"/>
    <s v="GRADO EN INGENIERÍA AGRÍCOLA"/>
    <s v="INGENIERÍA ELÉCTRICA"/>
    <s v="16588655C"/>
    <n v="1315"/>
    <s v="ARANA MARTÍNEZ, MARÍA NEREA"/>
    <n v="885"/>
    <s v="Electrotecnia"/>
    <s v="4.5"/>
    <s v="EXCELENTE"/>
    <s v="4.8"/>
    <s v="EXCELENTE"/>
    <n v="21"/>
    <n v="4"/>
    <n v="19"/>
  </r>
  <r>
    <s v="2018-19"/>
    <n v="2"/>
    <x v="24"/>
    <s v="GRADO EN INGENIERÍA MECÁNICA"/>
    <s v="INGENIERÍA MECÁNICA"/>
    <s v="16523160Y"/>
    <n v="176"/>
    <s v="AZOFRA RUEDA, JUAN CARLOS"/>
    <n v="491"/>
    <s v="Tecnología de fabricación"/>
    <s v="4.1"/>
    <s v="MUY FAVORABLE"/>
    <s v="3.9"/>
    <s v="MUY FAVORABLE"/>
    <n v="24"/>
    <n v="8"/>
    <s v="33.3"/>
  </r>
  <r>
    <s v="2018-19"/>
    <n v="2"/>
    <x v="24"/>
    <s v="GRADO EN INGENIERÍA MECÁNICA"/>
    <s v="INGENIERÍA MECÁNICA"/>
    <s v="16631140R"/>
    <n v="826"/>
    <s v="PERNÍA ESPINOZA, ALPHA VERÓNICA"/>
    <n v="491"/>
    <s v="Tecnología de fabricación"/>
    <s v="4.5"/>
    <s v="EXCELENTE"/>
    <s v="4.5"/>
    <s v="EXCELENTE"/>
    <n v="45"/>
    <n v="19"/>
    <s v="42.2"/>
  </r>
  <r>
    <s v="2018-19"/>
    <n v="2"/>
    <x v="24"/>
    <s v="GRADO EN INGENIERÍA MECÁNICA"/>
    <s v="ECONOMÍA Y EMPRESA"/>
    <s v="16542461X"/>
    <n v="226"/>
    <s v="CASTRESANA RUIZ CARRILLO, JOSÉ IGNACIO"/>
    <n v="496"/>
    <s v="Gestión de empresas"/>
    <s v="4.7"/>
    <s v="EXCELENTE"/>
    <s v="4.8"/>
    <s v="EXCELENTE"/>
    <n v="48"/>
    <n v="15"/>
    <s v="31.3"/>
  </r>
  <r>
    <s v="2018-19"/>
    <n v="2"/>
    <x v="24"/>
    <s v="GRADO EN INGENIERÍA MECÁNICA"/>
    <s v="ECONOMÍA Y EMPRESA"/>
    <s v="16593137V"/>
    <n v="960"/>
    <s v="PARRAS GÓMEZ, MAITE"/>
    <n v="496"/>
    <s v="Gestión de empresas"/>
    <s v="3.3"/>
    <s v="FAVORABLE"/>
    <s v="3.1"/>
    <s v="FAVORABLE"/>
    <n v="48"/>
    <n v="7"/>
    <s v="14.6"/>
  </r>
  <r>
    <s v="2018-19"/>
    <n v="2"/>
    <x v="24"/>
    <s v="GRADO EN INGENIERÍA MECÁNICA"/>
    <s v="ECONOMÍA Y EMPRESA"/>
    <s v="16614068H"/>
    <n v="1336"/>
    <s v="ORCOS SÁNCHEZ, RAQUEL"/>
    <n v="496"/>
    <s v="Gestión de empresas"/>
    <s v="4.6"/>
    <s v="EXCELENTE"/>
    <s v="4.8"/>
    <s v="EXCELENTE"/>
    <n v="48"/>
    <n v="17"/>
    <s v="35.4"/>
  </r>
  <r>
    <s v="2018-19"/>
    <n v="2"/>
    <x v="24"/>
    <s v="GRADO EN INGENIERÍA MECÁNICA"/>
    <s v="INGENIERÍA MECÁNICA"/>
    <s v="16587294Q"/>
    <n v="762"/>
    <s v="SAN VICENTE NAVARRO, ALEJANDRO"/>
    <n v="600"/>
    <s v="Instalaciones mecánicas básicas"/>
    <s v="4.2"/>
    <s v="EXCELENTE"/>
    <s v="4.1"/>
    <s v="MUY FAVORABLE"/>
    <n v="33"/>
    <n v="10"/>
    <s v="30.3"/>
  </r>
  <r>
    <s v="2018-19"/>
    <n v="2"/>
    <x v="24"/>
    <s v="GRADO EN INGENIERÍA MECÁNICA"/>
    <s v="INGENIERÍA MECÁNICA"/>
    <s v="16606912S"/>
    <n v="948"/>
    <s v="GARCÍA LOZANO, CÉSAR"/>
    <n v="600"/>
    <s v="Instalaciones mecánicas básicas"/>
    <s v="2.7"/>
    <s v="FAVORABLE"/>
    <s v="2.7"/>
    <s v="FAVORABLE"/>
    <n v="33"/>
    <n v="9"/>
    <s v="27.3"/>
  </r>
  <r>
    <s v="2018-19"/>
    <n v="2"/>
    <x v="24"/>
    <s v="GRADO EN INGENIERÍA MECÁNICA"/>
    <s v="INGENIERÍA MECÁNICA"/>
    <s v="16584554J"/>
    <n v="858"/>
    <s v="GONZÁLEZ MARCOS, ANA"/>
    <n v="601"/>
    <s v="Integración ambiental de proyectos de ingeniería"/>
    <s v="4.7"/>
    <s v="EXCELENTE"/>
    <s v="4.9"/>
    <s v="EXCELENTE"/>
    <n v="33"/>
    <n v="14"/>
    <s v="42.4"/>
  </r>
  <r>
    <s v="2018-19"/>
    <n v="2"/>
    <x v="24"/>
    <s v="GRADO EN INGENIERÍA MECÁNICA"/>
    <s v="INGENIERÍA MECÁNICA"/>
    <s v="16521843T"/>
    <n v="174"/>
    <s v="DOMÉNECH SUBIRÁN, JUANA"/>
    <n v="602"/>
    <s v="Máquinas fluidomecánicas"/>
    <s v="3.2"/>
    <s v="FAVORABLE"/>
    <s v="3.1"/>
    <s v="FAVORABLE"/>
    <n v="31"/>
    <n v="8"/>
    <s v="25.8"/>
  </r>
  <r>
    <s v="2018-19"/>
    <n v="2"/>
    <x v="24"/>
    <s v="GRADO EN INGENIERÍA MECÁNICA"/>
    <s v="INGENIERÍA MECÁNICA"/>
    <s v="16606034B"/>
    <n v="952"/>
    <s v="LAS HERAS CASAS, JESÚS"/>
    <n v="602"/>
    <s v="Máquinas fluidomecánicas"/>
    <s v="4.4"/>
    <s v="EXCELENTE"/>
    <s v="4.4"/>
    <s v="EXCELENTE"/>
    <n v="10"/>
    <n v="5"/>
    <n v="50"/>
  </r>
  <r>
    <s v="2018-19"/>
    <n v="2"/>
    <x v="24"/>
    <s v="GRADO EN INGENIERÍA MECÁNICA"/>
    <s v="INGENIERÍA MECÁNICA"/>
    <s v="16523160Y"/>
    <n v="176"/>
    <s v="AZOFRA RUEDA, JUAN CARLOS"/>
    <n v="604"/>
    <s v="Tecnología mecánica"/>
    <s v="2.6"/>
    <s v="FAVORABLE"/>
    <s v="2.2"/>
    <s v="DESFAVORABLE"/>
    <n v="17"/>
    <n v="5"/>
    <s v="29.4"/>
  </r>
  <r>
    <s v="2018-19"/>
    <n v="2"/>
    <x v="24"/>
    <s v="GRADO EN INGENIERÍA MECÁNICA"/>
    <s v="INGENIERÍA MECÁNICA"/>
    <s v="16542535S"/>
    <n v="227"/>
    <s v="BLANCO FERNÁNDEZ, JULIO"/>
    <n v="604"/>
    <s v="Tecnología mecánica"/>
    <s v="4.3"/>
    <s v="EXCELENTE"/>
    <s v="4.6"/>
    <s v="EXCELENTE"/>
    <n v="34"/>
    <n v="8"/>
    <s v="23.5"/>
  </r>
  <r>
    <s v="2018-19"/>
    <n v="2"/>
    <x v="24"/>
    <s v="GRADO EN INGENIERÍA MECÁNICA"/>
    <s v="INGENIERÍA MECÁNICA"/>
    <s v="16599457N"/>
    <n v="783"/>
    <s v="MARTÍNEZ CÁMARA, EDUARDO"/>
    <n v="604"/>
    <s v="Tecnología mecánica"/>
    <s v="3.8"/>
    <s v="MUY FAVORABLE"/>
    <s v="3.9"/>
    <s v="MUY FAVORABLE"/>
    <n v="34"/>
    <n v="7"/>
    <s v="20.6"/>
  </r>
  <r>
    <s v="2018-19"/>
    <n v="2"/>
    <x v="24"/>
    <s v="GRADO EN INGENIERÍA MECÁNICA"/>
    <s v="INGENIERÍA MECÁNICA"/>
    <s v="16538994Q"/>
    <n v="216"/>
    <s v="MARTÍNEZ DE PISÓN ASCACIBAR, EDUARDO"/>
    <n v="605"/>
    <s v="Teoría de estructuras"/>
    <s v="3.5"/>
    <s v="MUY FAVORABLE"/>
    <s v="3.2"/>
    <s v="FAVORABLE"/>
    <n v="38"/>
    <n v="9"/>
    <s v="23.7"/>
  </r>
  <r>
    <s v="2018-19"/>
    <n v="2"/>
    <x v="24"/>
    <s v="GRADO EN INGENIERÍA MECÁNICA"/>
    <s v="INGENIERÍA MECÁNICA"/>
    <s v="16561901S"/>
    <n v="283"/>
    <s v="FRAILE GARCÍA, ESTEBAN"/>
    <n v="605"/>
    <s v="Teoría de estructuras"/>
    <n v="4"/>
    <s v="MUY FAVORABLE"/>
    <s v="4.2"/>
    <s v="EXCELENTE"/>
    <n v="38"/>
    <n v="6"/>
    <s v="15.8"/>
  </r>
  <r>
    <s v="2018-19"/>
    <n v="2"/>
    <x v="24"/>
    <s v="GRADO EN INGENIERÍA MECÁNICA"/>
    <s v="INGENIERÍA MECÁNICA"/>
    <s v="16588620P"/>
    <n v="1151"/>
    <s v="FERREIRO CABELLO, JAVIER"/>
    <n v="605"/>
    <s v="Teoría de estructuras"/>
    <s v="4.7"/>
    <s v="EXCELENTE"/>
    <n v="5"/>
    <s v="EXCELENTE"/>
    <n v="38"/>
    <n v="14"/>
    <s v="36.8"/>
  </r>
  <r>
    <s v="2018-19"/>
    <n v="2"/>
    <x v="24"/>
    <s v="GRADO EN INGENIERÍA MECÁNICA"/>
    <s v="INGENIERÍA MECÁNICA"/>
    <s v="16521843T"/>
    <n v="174"/>
    <s v="DOMÉNECH SUBIRÁN, JUANA"/>
    <n v="606"/>
    <s v="Ahorro energético en la edificación"/>
    <s v="4.4"/>
    <s v="EXCELENTE"/>
    <s v="4.5"/>
    <s v="EXCELENTE"/>
    <n v="21"/>
    <n v="4"/>
    <n v="19"/>
  </r>
  <r>
    <s v="2018-19"/>
    <n v="2"/>
    <x v="24"/>
    <s v="GRADO EN INGENIERÍA MECÁNICA"/>
    <s v="INGENIERÍA MECÁNICA"/>
    <s v="16506383L"/>
    <n v="135"/>
    <s v="ALBA IRURZUN, JOSÉ ANTONIO"/>
    <n v="608"/>
    <s v="Diseño avanzado de máquinas"/>
    <s v="3.8"/>
    <s v="MUY FAVORABLE"/>
    <s v="4.5"/>
    <s v="EXCELENTE"/>
    <n v="11"/>
    <n v="4"/>
    <s v="36.4"/>
  </r>
  <r>
    <s v="2018-19"/>
    <n v="2"/>
    <x v="24"/>
    <s v="GRADO EN INGENIERÍA MECÁNICA"/>
    <s v="INGENIERÍA MECÁNICA"/>
    <s v="16542535S"/>
    <n v="227"/>
    <s v="BLANCO FERNÁNDEZ, JULIO"/>
    <n v="615"/>
    <s v="Producción integrada"/>
    <n v="4"/>
    <s v="MUY FAVORABLE"/>
    <s v="4.3"/>
    <s v="EXCELENTE"/>
    <n v="19"/>
    <n v="4"/>
    <s v="21.1"/>
  </r>
  <r>
    <s v="2018-19"/>
    <n v="2"/>
    <x v="24"/>
    <s v="GRADO EN INGENIERÍA MECÁNICA"/>
    <s v="INGENIERÍA MECÁNICA"/>
    <s v="16553136J"/>
    <n v="780"/>
    <s v="GÓMEZ CHOMÓN, JOSÉ CARLOS"/>
    <n v="615"/>
    <s v="Producción integrada"/>
    <s v="4.2"/>
    <s v="EXCELENTE"/>
    <n v="4"/>
    <s v="MUY FAVORABLE"/>
    <n v="19"/>
    <n v="3"/>
    <s v="15.8"/>
  </r>
  <r>
    <s v="2018-19"/>
    <n v="2"/>
    <x v="24"/>
    <s v="GRADO EN INGENIERÍA MECÁNICA"/>
    <s v="INGENIERÍA ELÉCTRICA"/>
    <s v="13141259W"/>
    <n v="54"/>
    <s v="LARA SANTILLÁN, PEDRO MARÍA"/>
    <n v="841"/>
    <s v="Electricidad y magnetismo"/>
    <s v="3.3"/>
    <s v="FAVORABLE"/>
    <s v="3.3"/>
    <s v="FAVORABLE"/>
    <n v="67"/>
    <n v="8"/>
    <s v="11.9"/>
  </r>
  <r>
    <s v="2018-19"/>
    <n v="2"/>
    <x v="24"/>
    <s v="GRADO EN INGENIERÍA MECÁNICA"/>
    <s v="INGENIERÍA ELÉCTRICA"/>
    <s v="16513797G"/>
    <n v="154"/>
    <s v="ZORZANO MARTÍNEZ, JOSÉ MARÍA"/>
    <n v="841"/>
    <s v="Electricidad y magnetismo"/>
    <s v="4.4"/>
    <s v="EXCELENTE"/>
    <s v="4.5"/>
    <s v="EXCELENTE"/>
    <n v="11"/>
    <n v="2"/>
    <s v="18.2"/>
  </r>
  <r>
    <s v="2018-19"/>
    <n v="2"/>
    <x v="24"/>
    <s v="GRADO EN INGENIERÍA MECÁNICA"/>
    <s v="INGENIERÍA ELÉCTRICA"/>
    <s v="16527730E"/>
    <n v="183"/>
    <s v="VILLOSLADA VILLOSLADA, GREGORIO"/>
    <n v="841"/>
    <s v="Electricidad y magnetismo"/>
    <s v="4.6"/>
    <s v="EXCELENTE"/>
    <s v="4.5"/>
    <s v="EXCELENTE"/>
    <n v="67"/>
    <n v="4"/>
    <n v="6"/>
  </r>
  <r>
    <s v="2018-19"/>
    <n v="2"/>
    <x v="24"/>
    <s v="GRADO EN INGENIERÍA MECÁNICA"/>
    <s v="INGENIERÍA ELÉCTRICA"/>
    <s v="16557336G"/>
    <n v="272"/>
    <s v="BLANCO BARRERO, JUAN MANUEL"/>
    <n v="841"/>
    <s v="Electricidad y magnetismo"/>
    <s v="4.4"/>
    <s v="EXCELENTE"/>
    <s v="4.5"/>
    <s v="EXCELENTE"/>
    <n v="67"/>
    <n v="4"/>
    <n v="6"/>
  </r>
  <r>
    <s v="2018-19"/>
    <n v="2"/>
    <x v="24"/>
    <s v="GRADO EN INGENIERÍA MECÁNICA"/>
    <s v="INGENIERÍA ELÉCTRICA"/>
    <s v="16571904J"/>
    <n v="1308"/>
    <s v="SÁINZ ESCRICH, CARLOS"/>
    <n v="841"/>
    <s v="Electricidad y magnetismo"/>
    <s v="4.5"/>
    <s v="EXCELENTE"/>
    <s v="4.5"/>
    <s v="EXCELENTE"/>
    <n v="31"/>
    <n v="2"/>
    <s v="6.5"/>
  </r>
  <r>
    <s v="2018-19"/>
    <n v="2"/>
    <x v="24"/>
    <s v="GRADO EN INGENIERÍA MECÁNICA"/>
    <s v="INGENIERÍA MECÁNICA"/>
    <s v="16508509Y"/>
    <n v="141"/>
    <s v="JUÁREZ CASTELLÓ, MANUEL CELSO"/>
    <n v="842"/>
    <s v="Termodinámica"/>
    <s v="3.2"/>
    <s v="FAVORABLE"/>
    <n v="3"/>
    <s v="FAVORABLE"/>
    <n v="49"/>
    <n v="7"/>
    <s v="14.3"/>
  </r>
  <r>
    <s v="2018-19"/>
    <n v="2"/>
    <x v="24"/>
    <s v="GRADO EN INGENIERÍA MECÁNICA"/>
    <s v="INGENIERÍA MECÁNICA"/>
    <s v="16535939C"/>
    <n v="987"/>
    <s v="MENDÍVIL GIRO, MANUEL ANTONIO"/>
    <n v="842"/>
    <s v="Termodinámica"/>
    <s v="3.4"/>
    <s v="MUY FAVORABLE"/>
    <s v="3.4"/>
    <s v="MUY FAVORABLE"/>
    <n v="49"/>
    <n v="7"/>
    <s v="14.3"/>
  </r>
  <r>
    <s v="2018-19"/>
    <n v="2"/>
    <x v="24"/>
    <s v="GRADO EN INGENIERÍA MECÁNICA"/>
    <s v="QUÍMICA"/>
    <s v="16623516J"/>
    <n v="1243"/>
    <s v="BAÑARES PALACIOS, PAULA"/>
    <n v="842"/>
    <s v="Termodinámica"/>
    <s v="2.5"/>
    <s v="DESFAVORABLE"/>
    <s v="2.8"/>
    <s v="FAVORABLE"/>
    <n v="49"/>
    <n v="4"/>
    <s v="8.2"/>
  </r>
  <r>
    <s v="2018-19"/>
    <n v="2"/>
    <x v="24"/>
    <s v="GRADO EN INGENIERÍA MECÁNICA"/>
    <s v="MATEMÁTICAS Y COMPUTACIÓN"/>
    <s v="16567689F"/>
    <n v="534"/>
    <s v="SÁENZ DE CABEZÓN IRIGARAY, EDUARDO"/>
    <n v="843"/>
    <s v="Informática"/>
    <n v="4"/>
    <s v="MUY FAVORABLE"/>
    <s v="4.1"/>
    <s v="MUY FAVORABLE"/>
    <n v="48"/>
    <n v="9"/>
    <s v="18.8"/>
  </r>
  <r>
    <s v="2018-19"/>
    <n v="2"/>
    <x v="24"/>
    <s v="GRADO EN INGENIERÍA MECÁNICA"/>
    <s v="MATEMÁTICAS Y COMPUTACIÓN"/>
    <s v="77566977Y"/>
    <n v="1112"/>
    <s v="LÓPEZ GÓMEZ, ROSARIO"/>
    <n v="843"/>
    <s v="Informática"/>
    <s v="4.3"/>
    <s v="EXCELENTE"/>
    <s v="4.3"/>
    <s v="EXCELENTE"/>
    <n v="10"/>
    <n v="4"/>
    <n v="40"/>
  </r>
  <r>
    <s v="2018-19"/>
    <n v="2"/>
    <x v="24"/>
    <s v="GRADO EN INGENIERÍA MECÁNICA"/>
    <s v="MATEMÁTICAS Y COMPUTACIÓN"/>
    <s v="16622450M"/>
    <n v="1157"/>
    <s v="DIVASÓN MALLAGARAY, JOSE"/>
    <n v="843"/>
    <s v="Informática"/>
    <s v="4.3"/>
    <s v="EXCELENTE"/>
    <s v="4.4"/>
    <s v="EXCELENTE"/>
    <n v="38"/>
    <n v="5"/>
    <s v="13.2"/>
  </r>
  <r>
    <s v="2018-19"/>
    <n v="2"/>
    <x v="24"/>
    <s v="GRADO EN INGENIERÍA MECÁNICA"/>
    <s v="MATEMÁTICAS Y COMPUTACIÓN"/>
    <s v="16538692J"/>
    <n v="215"/>
    <s v="MARTÍNEZ GARCÍA, MARÍA ÁNGELES"/>
    <n v="844"/>
    <s v="Matemáticas III"/>
    <s v="4.4"/>
    <s v="EXCELENTE"/>
    <s v="4.5"/>
    <s v="EXCELENTE"/>
    <n v="30"/>
    <n v="4"/>
    <s v="13.3"/>
  </r>
  <r>
    <s v="2018-19"/>
    <n v="2"/>
    <x v="24"/>
    <s v="GRADO EN INGENIERÍA MECÁNICA"/>
    <s v="MATEMÁTICAS Y COMPUTACIÓN"/>
    <s v="16549295J"/>
    <n v="248"/>
    <s v="EZQUERRO FERNÁNDEZ, JOSÉ ANTONIO"/>
    <n v="844"/>
    <s v="Matemáticas III"/>
    <s v="4.7"/>
    <s v="EXCELENTE"/>
    <n v="5"/>
    <s v="EXCELENTE"/>
    <n v="33"/>
    <n v="2"/>
    <s v="6.1"/>
  </r>
  <r>
    <s v="2018-19"/>
    <n v="2"/>
    <x v="24"/>
    <s v="GRADO EN INGENIERÍA MECÁNICA"/>
    <s v="INGENIERÍA MECÁNICA"/>
    <s v="72779052Z"/>
    <n v="657"/>
    <s v="RUBIO BARRAGÁN, NICOLÁS"/>
    <n v="845"/>
    <s v="Ingeniería del medio ambiente"/>
    <s v="4.1"/>
    <s v="MUY FAVORABLE"/>
    <s v="3.9"/>
    <s v="MUY FAVORABLE"/>
    <n v="30"/>
    <n v="8"/>
    <s v="26.7"/>
  </r>
  <r>
    <s v="2018-19"/>
    <n v="2"/>
    <x v="24"/>
    <s v="GRADO EN INGENIERÍA MECÁNICA"/>
    <s v="INGENIERÍA MECÁNICA"/>
    <s v="16592485D"/>
    <n v="774"/>
    <s v="CORRAL BOBADILLA, MARINA"/>
    <n v="845"/>
    <s v="Ingeniería del medio ambiente"/>
    <s v="4.4"/>
    <s v="EXCELENTE"/>
    <s v="4.6"/>
    <s v="EXCELENTE"/>
    <n v="38"/>
    <n v="12"/>
    <s v="31.6"/>
  </r>
  <r>
    <s v="2018-19"/>
    <n v="2"/>
    <x v="24"/>
    <s v="GRADO EN INGENIERÍA MECÁNICA"/>
    <s v="INGENIERÍA MECÁNICA"/>
    <s v="05402584E"/>
    <n v="985"/>
    <s v="GUTIÉRREZ LÓPEZ, JOSÉ LUIS"/>
    <n v="845"/>
    <s v="Ingeniería del medio ambiente"/>
    <s v="4.2"/>
    <s v="EXCELENTE"/>
    <s v="4.2"/>
    <s v="EXCELENTE"/>
    <n v="38"/>
    <n v="10"/>
    <s v="26.3"/>
  </r>
  <r>
    <s v="2018-19"/>
    <n v="2"/>
    <x v="24"/>
    <s v="GRADO EN INGENIERÍA MECÁNICA"/>
    <s v="INGENIERÍA ELÉCTRICA"/>
    <s v="16518274L"/>
    <n v="168"/>
    <s v="ZORZANO MARTÍNEZ, LUIS FRANCISCO"/>
    <n v="877"/>
    <s v="Fundamentos de control industrial"/>
    <s v="3.9"/>
    <s v="MUY FAVORABLE"/>
    <s v="4.2"/>
    <s v="EXCELENTE"/>
    <n v="22"/>
    <n v="5"/>
    <s v="22.7"/>
  </r>
  <r>
    <s v="2018-19"/>
    <n v="2"/>
    <x v="24"/>
    <s v="GRADO EN INGENIERÍA MECÁNICA"/>
    <s v="INGENIERÍA ELÉCTRICA"/>
    <s v="16563235S"/>
    <n v="287"/>
    <s v="MIRURI SAENZ, JUAN MARTÍN"/>
    <n v="877"/>
    <s v="Fundamentos de control industrial"/>
    <s v="2.2"/>
    <s v="DESFAVORABLE"/>
    <s v="2.3"/>
    <s v="DESFAVORABLE"/>
    <n v="16"/>
    <n v="3"/>
    <s v="18.8"/>
  </r>
  <r>
    <s v="2018-19"/>
    <n v="2"/>
    <x v="24"/>
    <s v="GRADO EN INGENIERÍA MECÁNICA"/>
    <s v="INGENIERÍA ELÉCTRICA"/>
    <s v="78750288J"/>
    <n v="966"/>
    <s v="RICO AZAGRA, JAVIER"/>
    <n v="877"/>
    <s v="Fundamentos de control industrial"/>
    <s v="4.3"/>
    <s v="EXCELENTE"/>
    <s v="4.6"/>
    <s v="EXCELENTE"/>
    <n v="81"/>
    <n v="16"/>
    <s v="19.8"/>
  </r>
  <r>
    <s v="2018-19"/>
    <n v="2"/>
    <x v="24"/>
    <s v="GRADO EN INGENIERÍA MECÁNICA"/>
    <s v="INGENIERÍA ELÉCTRICA"/>
    <s v="16611012K"/>
    <n v="1176"/>
    <s v="NÁJERA CANAL, SILVANO"/>
    <n v="877"/>
    <s v="Fundamentos de control industrial"/>
    <s v="3.8"/>
    <s v="MUY FAVORABLE"/>
    <n v="4"/>
    <s v="MUY FAVORABLE"/>
    <n v="67"/>
    <n v="12"/>
    <s v="17.9"/>
  </r>
  <r>
    <s v="2018-19"/>
    <n v="2"/>
    <x v="24"/>
    <s v="GRADO EN INGENIERÍA MECÁNICA"/>
    <s v="INGENIERÍA ELÉCTRICA"/>
    <s v="16541690K"/>
    <n v="224"/>
    <s v="BRETÓN RODRÍGUEZ, JAVIER"/>
    <n v="878"/>
    <s v="Fundamentos de automatización industrial"/>
    <s v="3.7"/>
    <s v="MUY FAVORABLE"/>
    <s v="3.9"/>
    <s v="MUY FAVORABLE"/>
    <n v="87"/>
    <n v="17"/>
    <s v="19.5"/>
  </r>
  <r>
    <s v="2018-19"/>
    <n v="2"/>
    <x v="24"/>
    <s v="GRADO EN INGENIERÍA MECÁNICA"/>
    <s v="INGENIERÍA ELÉCTRICA"/>
    <s v="16553320J"/>
    <n v="260"/>
    <s v="ELVIRA IZURRATEGUI, CARLOS"/>
    <n v="878"/>
    <s v="Fundamentos de automatización industrial"/>
    <s v="2.6"/>
    <s v="FAVORABLE"/>
    <s v="2.5"/>
    <s v="DESFAVORABLE"/>
    <n v="87"/>
    <n v="24"/>
    <s v="27.6"/>
  </r>
  <r>
    <s v="2018-19"/>
    <n v="2"/>
    <x v="24"/>
    <s v="GRADO EN INGENIERÍA MECÁNICA"/>
    <s v="INGENIERÍA ELÉCTRICA"/>
    <s v="16563235S"/>
    <n v="287"/>
    <s v="MIRURI SAENZ, JUAN MARTÍN"/>
    <n v="878"/>
    <s v="Fundamentos de automatización industrial"/>
    <s v="2.4"/>
    <s v="DESFAVORABLE"/>
    <s v="2.1"/>
    <s v="DESFAVORABLE"/>
    <n v="42"/>
    <n v="7"/>
    <s v="16.7"/>
  </r>
  <r>
    <s v="2018-19"/>
    <n v="2"/>
    <x v="24"/>
    <s v="GRADO EN INGENIERÍA MECÁNICA"/>
    <s v="INGENIERÍA MECÁNICA"/>
    <s v="72787346M"/>
    <n v="818"/>
    <s v="LÓPEZ OCHOA, LUIS MARÍA"/>
    <n v="879"/>
    <s v="Fundamentos de ingeniería térmica"/>
    <s v="4.4"/>
    <s v="EXCELENTE"/>
    <s v="4.5"/>
    <s v="EXCELENTE"/>
    <n v="75"/>
    <n v="39"/>
    <n v="52"/>
  </r>
  <r>
    <s v="2018-19"/>
    <n v="2"/>
    <x v="24"/>
    <s v="GRADO EN INGENIERÍA MECÁNICA"/>
    <s v="INGENIERÍA MECÁNICA"/>
    <s v="16606034B"/>
    <n v="952"/>
    <s v="LAS HERAS CASAS, JESÚS"/>
    <n v="879"/>
    <s v="Fundamentos de ingeniería térmica"/>
    <s v="3.6"/>
    <s v="MUY FAVORABLE"/>
    <s v="3.5"/>
    <s v="MUY FAVORABLE"/>
    <n v="75"/>
    <n v="34"/>
    <s v="45.3"/>
  </r>
  <r>
    <s v="2018-19"/>
    <n v="2"/>
    <x v="24"/>
    <s v="GRADO EN INGENIERÍA MECÁNICA"/>
    <s v="INGENIERÍA MECÁNICA"/>
    <s v="16606912S"/>
    <n v="948"/>
    <s v="GARCÍA LOZANO, CÉSAR"/>
    <n v="880"/>
    <s v="Fundamentos de ingeniería fluidomecánica"/>
    <s v="2.4"/>
    <s v="DESFAVORABLE"/>
    <n v="2"/>
    <s v="DESFAVORABLE"/>
    <n v="65"/>
    <n v="24"/>
    <s v="36.9"/>
  </r>
  <r>
    <s v="2018-19"/>
    <n v="2"/>
    <x v="25"/>
    <s v="GRADO EN INGENIERÍA ELÉCTRICA"/>
    <s v="INGENIERÍA MECÁNICA"/>
    <s v="16523160Y"/>
    <n v="176"/>
    <s v="AZOFRA RUEDA, JUAN CARLOS"/>
    <n v="491"/>
    <s v="Tecnología de fabricación"/>
    <s v="4.5"/>
    <s v="EXCELENTE"/>
    <n v="4"/>
    <s v="MUY FAVORABLE"/>
    <n v="2"/>
    <n v="2"/>
    <n v="100"/>
  </r>
  <r>
    <s v="2018-19"/>
    <n v="2"/>
    <x v="25"/>
    <s v="GRADO EN INGENIERÍA ELÉCTRICA"/>
    <s v="INGENIERÍA MECÁNICA"/>
    <s v="16631140R"/>
    <n v="826"/>
    <s v="PERNÍA ESPINOZA, ALPHA VERÓNICA"/>
    <n v="491"/>
    <s v="Tecnología de fabricación"/>
    <n v="5"/>
    <s v="EXCELENTE"/>
    <n v="5"/>
    <s v="EXCELENTE"/>
    <n v="4"/>
    <n v="3"/>
    <n v="75"/>
  </r>
  <r>
    <s v="2018-19"/>
    <n v="2"/>
    <x v="25"/>
    <s v="GRADO EN INGENIERÍA ELÉCTRICA"/>
    <s v="INGENIERÍA ELÉCTRICA"/>
    <s v="16532885W"/>
    <n v="196"/>
    <s v="ZORZANO ALBA, ENRIQUE"/>
    <n v="624"/>
    <s v="Máquinas eléctricas II"/>
    <n v="4"/>
    <s v="MUY FAVORABLE"/>
    <n v="4"/>
    <s v="MUY FAVORABLE"/>
    <n v="15"/>
    <n v="9"/>
    <n v="60"/>
  </r>
  <r>
    <s v="2018-19"/>
    <n v="2"/>
    <x v="25"/>
    <s v="GRADO EN INGENIERÍA ELÉCTRICA"/>
    <s v="INGENIERÍA ELÉCTRICA"/>
    <s v="16553057A"/>
    <n v="259"/>
    <s v="SÁENZ DIEZ MURO, JUAN CARLOS"/>
    <n v="625"/>
    <s v="Instalaciones eléctricas II"/>
    <s v="3.6"/>
    <s v="MUY FAVORABLE"/>
    <s v="3.3"/>
    <s v="FAVORABLE"/>
    <n v="8"/>
    <n v="6"/>
    <n v="75"/>
  </r>
  <r>
    <s v="2018-19"/>
    <n v="2"/>
    <x v="25"/>
    <s v="GRADO EN INGENIERÍA ELÉCTRICA"/>
    <s v="INGENIERÍA ELÉCTRICA"/>
    <s v="16533382Q"/>
    <n v="200"/>
    <s v="FERNÁNDEZ JIMÉNEZ, LUIS ALFREDO"/>
    <n v="626"/>
    <s v="Sistemas eléctricos de potencia"/>
    <s v="4.7"/>
    <s v="EXCELENTE"/>
    <n v="5"/>
    <s v="EXCELENTE"/>
    <n v="7"/>
    <n v="5"/>
    <s v="71.4"/>
  </r>
  <r>
    <s v="2018-19"/>
    <n v="2"/>
    <x v="25"/>
    <s v="GRADO EN INGENIERÍA ELÉCTRICA"/>
    <s v="INGENIERÍA ELÉCTRICA"/>
    <s v="16562066L"/>
    <n v="284"/>
    <s v="GARCÍA GARRIDO, EDUARDO"/>
    <n v="626"/>
    <s v="Sistemas eléctricos de potencia"/>
    <s v="4.7"/>
    <s v="EXCELENTE"/>
    <s v="4.8"/>
    <s v="EXCELENTE"/>
    <n v="7"/>
    <n v="5"/>
    <s v="71.4"/>
  </r>
  <r>
    <s v="2018-19"/>
    <n v="2"/>
    <x v="25"/>
    <s v="GRADO EN INGENIERÍA ELÉCTRICA"/>
    <s v="INGENIERÍA ELÉCTRICA"/>
    <s v="16557336G"/>
    <n v="272"/>
    <s v="BLANCO BARRERO, JUAN MANUEL"/>
    <n v="627"/>
    <s v="Generación de energía eléctrica II"/>
    <s v="4.6"/>
    <s v="EXCELENTE"/>
    <n v="5"/>
    <s v="EXCELENTE"/>
    <n v="11"/>
    <n v="6"/>
    <s v="54.5"/>
  </r>
  <r>
    <s v="2018-19"/>
    <n v="2"/>
    <x v="25"/>
    <s v="GRADO EN INGENIERÍA ELÉCTRICA"/>
    <s v="INGENIERÍA ELÉCTRICA"/>
    <s v="13142250G"/>
    <n v="55"/>
    <s v="GIL MARTÍNEZ, MONTSERRAT"/>
    <n v="628"/>
    <s v="Regulación automática y automatización industrial"/>
    <s v="2.9"/>
    <s v="FAVORABLE"/>
    <s v="2.8"/>
    <s v="FAVORABLE"/>
    <n v="23"/>
    <n v="9"/>
    <s v="39.1"/>
  </r>
  <r>
    <s v="2018-19"/>
    <n v="2"/>
    <x v="25"/>
    <s v="GRADO EN INGENIERÍA ELÉCTRICA"/>
    <s v="INGENIERÍA ELÉCTRICA"/>
    <s v="16553320J"/>
    <n v="260"/>
    <s v="ELVIRA IZURRATEGUI, CARLOS"/>
    <n v="628"/>
    <s v="Regulación automática y automatización industrial"/>
    <s v="2.7"/>
    <s v="FAVORABLE"/>
    <s v="2.6"/>
    <s v="FAVORABLE"/>
    <n v="23"/>
    <n v="9"/>
    <s v="39.1"/>
  </r>
  <r>
    <s v="2018-19"/>
    <n v="2"/>
    <x v="25"/>
    <s v="GRADO EN INGENIERÍA ELÉCTRICA"/>
    <s v="INGENIERÍA ELÉCTRICA"/>
    <s v="16553565M"/>
    <n v="261"/>
    <s v="MENDOZA VILLENA, MONTSERRAT"/>
    <n v="634"/>
    <s v="Tracción eléctrica"/>
    <s v="4.9"/>
    <s v="EXCELENTE"/>
    <s v="4.8"/>
    <s v="EXCELENTE"/>
    <n v="4"/>
    <n v="4"/>
    <n v="100"/>
  </r>
  <r>
    <s v="2018-19"/>
    <n v="2"/>
    <x v="25"/>
    <s v="GRADO EN INGENIERÍA ELÉCTRICA"/>
    <s v="INGENIERÍA ELÉCTRICA"/>
    <s v="16527730E"/>
    <n v="183"/>
    <s v="VILLOSLADA VILLOSLADA, GREGORIO"/>
    <n v="635"/>
    <s v="Herramientas avanzadas para el cálculo y diseño de instalaciones eléctricas"/>
    <s v="4.8"/>
    <s v="EXCELENTE"/>
    <n v="5"/>
    <s v="EXCELENTE"/>
    <n v="2"/>
    <n v="2"/>
    <n v="100"/>
  </r>
  <r>
    <s v="2018-19"/>
    <n v="2"/>
    <x v="25"/>
    <s v="GRADO EN INGENIERÍA ELÉCTRICA"/>
    <s v="INGENIERÍA ELÉCTRICA"/>
    <s v="16541257W"/>
    <n v="222"/>
    <s v="ZORZANO SANTAMARÍA, PEDRO JOSÉ"/>
    <n v="638"/>
    <s v="Diseño de instalaciones de integración en la red de sistemas de generación de en"/>
    <s v="3.7"/>
    <s v="MUY FAVORABLE"/>
    <s v="3.7"/>
    <s v="MUY FAVORABLE"/>
    <n v="8"/>
    <n v="3"/>
    <s v="37.5"/>
  </r>
  <r>
    <s v="2018-19"/>
    <n v="2"/>
    <x v="25"/>
    <s v="GRADO EN INGENIERÍA ELÉCTRICA"/>
    <s v="INGENIERÍA ELÉCTRICA"/>
    <s v="16584517E"/>
    <n v="431"/>
    <s v="FALCES DE ANDRES, ALBERTO"/>
    <n v="639"/>
    <s v="Diseño de sistemas de generación basados en fuentes renovables y alternativas"/>
    <s v="4.6"/>
    <s v="EXCELENTE"/>
    <s v="4.7"/>
    <s v="EXCELENTE"/>
    <n v="8"/>
    <n v="3"/>
    <s v="37.5"/>
  </r>
  <r>
    <s v="2018-19"/>
    <n v="2"/>
    <x v="25"/>
    <s v="GRADO EN INGENIERÍA ELÉCTRICA"/>
    <s v="INGENIERÍA ELÉCTRICA"/>
    <s v="13141259W"/>
    <n v="54"/>
    <s v="LARA SANTILLÁN, PEDRO MARÍA"/>
    <n v="841"/>
    <s v="Electricidad y magnetismo"/>
    <s v="3.4"/>
    <s v="MUY FAVORABLE"/>
    <s v="3.5"/>
    <s v="MUY FAVORABLE"/>
    <n v="21"/>
    <n v="2"/>
    <s v="9.5"/>
  </r>
  <r>
    <s v="2018-19"/>
    <n v="2"/>
    <x v="25"/>
    <s v="GRADO EN INGENIERÍA ELÉCTRICA"/>
    <s v="INGENIERÍA ELÉCTRICA"/>
    <s v="16557336G"/>
    <n v="272"/>
    <s v="BLANCO BARRERO, JUAN MANUEL"/>
    <n v="841"/>
    <s v="Electricidad y magnetismo"/>
    <s v="3.8"/>
    <s v="MUY FAVORABLE"/>
    <s v="4.5"/>
    <s v="EXCELENTE"/>
    <n v="21"/>
    <n v="2"/>
    <s v="9.5"/>
  </r>
  <r>
    <s v="2018-19"/>
    <n v="2"/>
    <x v="25"/>
    <s v="GRADO EN INGENIERÍA ELÉCTRICA"/>
    <s v="MATEMÁTICAS Y COMPUTACIÓN"/>
    <s v="77566977Y"/>
    <n v="1112"/>
    <s v="LÓPEZ GÓMEZ, ROSARIO"/>
    <n v="843"/>
    <s v="Informática"/>
    <s v="4.4"/>
    <s v="EXCELENTE"/>
    <s v="4.8"/>
    <s v="EXCELENTE"/>
    <n v="7"/>
    <n v="4"/>
    <s v="57.1"/>
  </r>
  <r>
    <s v="2018-19"/>
    <n v="2"/>
    <x v="25"/>
    <s v="GRADO EN INGENIERÍA ELÉCTRICA"/>
    <s v="INGENIERÍA MECÁNICA"/>
    <s v="72779052Z"/>
    <n v="657"/>
    <s v="RUBIO BARRAGÁN, NICOLÁS"/>
    <n v="845"/>
    <s v="Ingeniería del medio ambiente"/>
    <s v="3.7"/>
    <s v="MUY FAVORABLE"/>
    <s v="3.3"/>
    <s v="FAVORABLE"/>
    <n v="9"/>
    <n v="3"/>
    <s v="33.3"/>
  </r>
  <r>
    <s v="2018-19"/>
    <n v="2"/>
    <x v="25"/>
    <s v="GRADO EN INGENIERÍA ELÉCTRICA"/>
    <s v="INGENIERÍA MECÁNICA"/>
    <s v="16592485D"/>
    <n v="774"/>
    <s v="CORRAL BOBADILLA, MARINA"/>
    <n v="845"/>
    <s v="Ingeniería del medio ambiente"/>
    <s v="4.7"/>
    <s v="EXCELENTE"/>
    <n v="5"/>
    <s v="EXCELENTE"/>
    <n v="14"/>
    <n v="4"/>
    <s v="28.6"/>
  </r>
  <r>
    <s v="2018-19"/>
    <n v="2"/>
    <x v="25"/>
    <s v="GRADO EN INGENIERÍA ELÉCTRICA"/>
    <s v="INGENIERÍA MECÁNICA"/>
    <s v="05402584E"/>
    <n v="985"/>
    <s v="GUTIÉRREZ LÓPEZ, JOSÉ LUIS"/>
    <n v="845"/>
    <s v="Ingeniería del medio ambiente"/>
    <s v="4.2"/>
    <s v="EXCELENTE"/>
    <n v="4"/>
    <s v="MUY FAVORABLE"/>
    <n v="14"/>
    <n v="3"/>
    <s v="21.4"/>
  </r>
  <r>
    <s v="2018-19"/>
    <n v="2"/>
    <x v="25"/>
    <s v="GRADO EN INGENIERÍA ELÉCTRICA"/>
    <s v="INGENIERÍA ELÉCTRICA"/>
    <s v="78750288J"/>
    <n v="966"/>
    <s v="RICO AZAGRA, JAVIER"/>
    <n v="877"/>
    <s v="Fundamentos de control industrial"/>
    <s v="3.9"/>
    <s v="MUY FAVORABLE"/>
    <n v="4"/>
    <s v="MUY FAVORABLE"/>
    <n v="23"/>
    <n v="7"/>
    <s v="30.4"/>
  </r>
  <r>
    <s v="2018-19"/>
    <n v="2"/>
    <x v="25"/>
    <s v="GRADO EN INGENIERÍA ELÉCTRICA"/>
    <s v="INGENIERÍA ELÉCTRICA"/>
    <s v="16611012K"/>
    <n v="1176"/>
    <s v="NÁJERA CANAL, SILVANO"/>
    <n v="877"/>
    <s v="Fundamentos de control industrial"/>
    <s v="3.5"/>
    <s v="MUY FAVORABLE"/>
    <s v="3.6"/>
    <s v="MUY FAVORABLE"/>
    <n v="20"/>
    <n v="7"/>
    <n v="35"/>
  </r>
  <r>
    <s v="2018-19"/>
    <n v="2"/>
    <x v="25"/>
    <s v="GRADO EN INGENIERÍA ELÉCTRICA"/>
    <s v="INGENIERÍA ELÉCTRICA"/>
    <s v="16541690K"/>
    <n v="224"/>
    <s v="BRETÓN RODRÍGUEZ, JAVIER"/>
    <n v="878"/>
    <s v="Fundamentos de automatización industrial"/>
    <s v="3.9"/>
    <s v="MUY FAVORABLE"/>
    <n v="4"/>
    <s v="MUY FAVORABLE"/>
    <n v="16"/>
    <n v="4"/>
    <n v="25"/>
  </r>
  <r>
    <s v="2018-19"/>
    <n v="2"/>
    <x v="25"/>
    <s v="GRADO EN INGENIERÍA ELÉCTRICA"/>
    <s v="INGENIERÍA ELÉCTRICA"/>
    <s v="16553320J"/>
    <n v="260"/>
    <s v="ELVIRA IZURRATEGUI, CARLOS"/>
    <n v="878"/>
    <s v="Fundamentos de automatización industrial"/>
    <s v="2.7"/>
    <s v="FAVORABLE"/>
    <s v="2.8"/>
    <s v="FAVORABLE"/>
    <n v="16"/>
    <n v="4"/>
    <n v="25"/>
  </r>
  <r>
    <s v="2018-19"/>
    <n v="2"/>
    <x v="25"/>
    <s v="GRADO EN INGENIERÍA ELÉCTRICA"/>
    <s v="INGENIERÍA ELÉCTRICA"/>
    <s v="16563235S"/>
    <n v="287"/>
    <s v="MIRURI SAENZ, JUAN MARTÍN"/>
    <n v="878"/>
    <s v="Fundamentos de automatización industrial"/>
    <s v="4.3"/>
    <s v="EXCELENTE"/>
    <n v="4"/>
    <s v="MUY FAVORABLE"/>
    <n v="10"/>
    <n v="2"/>
    <n v="20"/>
  </r>
  <r>
    <s v="2018-19"/>
    <n v="2"/>
    <x v="25"/>
    <s v="GRADO EN INGENIERÍA ELÉCTRICA"/>
    <s v="INGENIERÍA MECÁNICA"/>
    <s v="72787346M"/>
    <n v="818"/>
    <s v="LÓPEZ OCHOA, LUIS MARÍA"/>
    <n v="879"/>
    <s v="Fundamentos de ingeniería térmica"/>
    <n v="4"/>
    <s v="MUY FAVORABLE"/>
    <n v="4"/>
    <s v="MUY FAVORABLE"/>
    <n v="21"/>
    <n v="7"/>
    <s v="33.3"/>
  </r>
  <r>
    <s v="2018-19"/>
    <n v="2"/>
    <x v="25"/>
    <s v="GRADO EN INGENIERÍA ELÉCTRICA"/>
    <s v="INGENIERÍA MECÁNICA"/>
    <s v="16606034B"/>
    <n v="952"/>
    <s v="LAS HERAS CASAS, JESÚS"/>
    <n v="879"/>
    <s v="Fundamentos de ingeniería térmica"/>
    <s v="3.2"/>
    <s v="FAVORABLE"/>
    <s v="2.5"/>
    <s v="DESFAVORABLE"/>
    <n v="21"/>
    <n v="6"/>
    <s v="28.6"/>
  </r>
  <r>
    <s v="2018-19"/>
    <n v="2"/>
    <x v="25"/>
    <s v="GRADO EN INGENIERÍA ELÉCTRICA"/>
    <s v="INGENIERÍA MECÁNICA"/>
    <s v="16606912S"/>
    <n v="948"/>
    <s v="GARCÍA LOZANO, CÉSAR"/>
    <n v="880"/>
    <s v="Fundamentos de ingeniería fluidomecánica"/>
    <s v="2.7"/>
    <s v="FAVORABLE"/>
    <n v="2"/>
    <s v="DESFAVORABLE"/>
    <n v="19"/>
    <n v="5"/>
    <s v="26.3"/>
  </r>
  <r>
    <s v="2018-19"/>
    <n v="2"/>
    <x v="26"/>
    <s v="GRADO EN INGENIERÍA ELECTRÓNICA INDUSTRIAL Y AUTOMÁTICA"/>
    <s v="INGENIERÍA ELÉCTRICA"/>
    <s v="16563235S"/>
    <n v="287"/>
    <s v="MIRURI SAENZ, JUAN MARTÍN"/>
    <n v="489"/>
    <s v="Informática industrial y comunicaciones"/>
    <s v="3.9"/>
    <s v="MUY FAVORABLE"/>
    <s v="3.5"/>
    <s v="MUY FAVORABLE"/>
    <n v="32"/>
    <n v="10"/>
    <s v="31.3"/>
  </r>
  <r>
    <s v="2018-19"/>
    <n v="2"/>
    <x v="26"/>
    <s v="GRADO EN INGENIERÍA ELECTRÓNICA INDUSTRIAL Y AUTOMÁTICA"/>
    <s v="INGENIERÍA MECÁNICA"/>
    <s v="16523160Y"/>
    <n v="176"/>
    <s v="AZOFRA RUEDA, JUAN CARLOS"/>
    <n v="491"/>
    <s v="Tecnología de fabricación"/>
    <s v="3.4"/>
    <s v="MUY FAVORABLE"/>
    <s v="3.5"/>
    <s v="MUY FAVORABLE"/>
    <n v="10"/>
    <n v="4"/>
    <n v="40"/>
  </r>
  <r>
    <s v="2018-19"/>
    <n v="2"/>
    <x v="26"/>
    <s v="GRADO EN INGENIERÍA ELECTRÓNICA INDUSTRIAL Y AUTOMÁTICA"/>
    <s v="INGENIERÍA MECÁNICA"/>
    <s v="16631140R"/>
    <n v="826"/>
    <s v="PERNÍA ESPINOZA, ALPHA VERÓNICA"/>
    <n v="491"/>
    <s v="Tecnología de fabricación"/>
    <s v="4.5"/>
    <s v="EXCELENTE"/>
    <s v="4.7"/>
    <s v="EXCELENTE"/>
    <n v="22"/>
    <n v="16"/>
    <s v="72.7"/>
  </r>
  <r>
    <s v="2018-19"/>
    <n v="2"/>
    <x v="26"/>
    <s v="GRADO EN INGENIERÍA ELECTRÓNICA INDUSTRIAL Y AUTOMÁTICA"/>
    <s v="ECONOMÍA Y EMPRESA"/>
    <s v="16542461X"/>
    <n v="226"/>
    <s v="CASTRESANA RUIZ CARRILLO, JOSÉ IGNACIO"/>
    <n v="496"/>
    <s v="Gestión de empresas"/>
    <s v="4.6"/>
    <s v="EXCELENTE"/>
    <s v="4.8"/>
    <s v="EXCELENTE"/>
    <n v="21"/>
    <n v="13"/>
    <s v="61.9"/>
  </r>
  <r>
    <s v="2018-19"/>
    <n v="2"/>
    <x v="26"/>
    <s v="GRADO EN INGENIERÍA ELECTRÓNICA INDUSTRIAL Y AUTOMÁTICA"/>
    <s v="ECONOMÍA Y EMPRESA"/>
    <s v="16593137V"/>
    <n v="960"/>
    <s v="PARRAS GÓMEZ, MAITE"/>
    <n v="496"/>
    <s v="Gestión de empresas"/>
    <s v="3.7"/>
    <s v="MUY FAVORABLE"/>
    <s v="3.5"/>
    <s v="MUY FAVORABLE"/>
    <n v="21"/>
    <n v="8"/>
    <s v="38.1"/>
  </r>
  <r>
    <s v="2018-19"/>
    <n v="2"/>
    <x v="26"/>
    <s v="GRADO EN INGENIERÍA ELECTRÓNICA INDUSTRIAL Y AUTOMÁTICA"/>
    <s v="ECONOMÍA Y EMPRESA"/>
    <s v="16614068H"/>
    <n v="1336"/>
    <s v="ORCOS SÁNCHEZ, RAQUEL"/>
    <n v="496"/>
    <s v="Gestión de empresas"/>
    <s v="4.5"/>
    <s v="EXCELENTE"/>
    <s v="4.6"/>
    <s v="EXCELENTE"/>
    <n v="21"/>
    <n v="11"/>
    <s v="52.4"/>
  </r>
  <r>
    <s v="2018-19"/>
    <n v="2"/>
    <x v="26"/>
    <s v="GRADO EN INGENIERÍA ELECTRÓNICA INDUSTRIAL Y AUTOMÁTICA"/>
    <s v="INGENIERÍA ELÉCTRICA"/>
    <s v="16541690K"/>
    <n v="224"/>
    <s v="BRETÓN RODRÍGUEZ, JAVIER"/>
    <n v="502"/>
    <s v="Automatización industrial"/>
    <s v="3.7"/>
    <s v="MUY FAVORABLE"/>
    <s v="3.7"/>
    <s v="MUY FAVORABLE"/>
    <n v="20"/>
    <n v="10"/>
    <n v="50"/>
  </r>
  <r>
    <s v="2018-19"/>
    <n v="2"/>
    <x v="26"/>
    <s v="GRADO EN INGENIERÍA ELECTRÓNICA INDUSTRIAL Y AUTOMÁTICA"/>
    <s v="INGENIERÍA ELÉCTRICA"/>
    <s v="16513797G"/>
    <n v="154"/>
    <s v="ZORZANO MARTÍNEZ, JOSÉ MARÍA"/>
    <n v="642"/>
    <s v="Electrónica de potencia"/>
    <n v="3"/>
    <s v="FAVORABLE"/>
    <s v="2.6"/>
    <s v="FAVORABLE"/>
    <n v="23"/>
    <n v="14"/>
    <s v="60.9"/>
  </r>
  <r>
    <s v="2018-19"/>
    <n v="2"/>
    <x v="26"/>
    <s v="GRADO EN INGENIERÍA ELECTRÓNICA INDUSTRIAL Y AUTOMÁTICA"/>
    <s v="INGENIERÍA ELÉCTRICA"/>
    <s v="78750288J"/>
    <n v="966"/>
    <s v="RICO AZAGRA, JAVIER"/>
    <n v="645"/>
    <s v="Ingeniería de control"/>
    <s v="4.4"/>
    <s v="EXCELENTE"/>
    <s v="4.7"/>
    <s v="EXCELENTE"/>
    <n v="28"/>
    <n v="15"/>
    <s v="53.6"/>
  </r>
  <r>
    <s v="2018-19"/>
    <n v="2"/>
    <x v="26"/>
    <s v="GRADO EN INGENIERÍA ELECTRÓNICA INDUSTRIAL Y AUTOMÁTICA"/>
    <s v="INGENIERÍA ELÉCTRICA"/>
    <s v="16617096X"/>
    <n v="1324"/>
    <s v="GIL MARTÍNEZ, FRANCISCO"/>
    <n v="646"/>
    <s v="Instrumentación electrónica"/>
    <s v="4.5"/>
    <s v="EXCELENTE"/>
    <s v="4.5"/>
    <s v="EXCELENTE"/>
    <n v="24"/>
    <n v="2"/>
    <s v="8.3"/>
  </r>
  <r>
    <s v="2018-19"/>
    <n v="2"/>
    <x v="26"/>
    <s v="GRADO EN INGENIERÍA ELECTRÓNICA INDUSTRIAL Y AUTOMÁTICA"/>
    <s v="INGENIERÍA ELÉCTRICA"/>
    <s v="16513797G"/>
    <n v="154"/>
    <s v="ZORZANO MARTÍNEZ, JOSÉ MARÍA"/>
    <n v="655"/>
    <s v="Sistemas de percepción y visión artificial"/>
    <n v="4"/>
    <s v="MUY FAVORABLE"/>
    <s v="3.8"/>
    <s v="MUY FAVORABLE"/>
    <n v="9"/>
    <n v="5"/>
    <s v="55.6"/>
  </r>
  <r>
    <s v="2018-19"/>
    <n v="2"/>
    <x v="26"/>
    <s v="GRADO EN INGENIERÍA ELECTRÓNICA INDUSTRIAL Y AUTOMÁTICA"/>
    <s v="INGENIERÍA ELÉCTRICA"/>
    <s v="16549785C"/>
    <n v="251"/>
    <s v="VICUÑA MARTÍNEZ, JAVIER ESTEBAN"/>
    <n v="655"/>
    <s v="Sistemas de percepción y visión artificial"/>
    <s v="4.5"/>
    <s v="EXCELENTE"/>
    <s v="4.7"/>
    <s v="EXCELENTE"/>
    <n v="9"/>
    <n v="7"/>
    <s v="77.8"/>
  </r>
  <r>
    <s v="2018-19"/>
    <n v="2"/>
    <x v="26"/>
    <s v="GRADO EN INGENIERÍA ELECTRÓNICA INDUSTRIAL Y AUTOMÁTICA"/>
    <s v="INGENIERÍA ELÉCTRICA"/>
    <s v="16504002F"/>
    <n v="133"/>
    <s v="RODRÍGUEZ GONZÁLEZ, CARLOS ALBERTO"/>
    <n v="656"/>
    <s v="Sistemas embebidos"/>
    <s v="4.5"/>
    <s v="EXCELENTE"/>
    <s v="4.6"/>
    <s v="EXCELENTE"/>
    <n v="10"/>
    <n v="5"/>
    <n v="50"/>
  </r>
  <r>
    <s v="2018-19"/>
    <n v="2"/>
    <x v="26"/>
    <s v="GRADO EN INGENIERÍA ELECTRÓNICA INDUSTRIAL Y AUTOMÁTICA"/>
    <s v="INGENIERÍA ELÉCTRICA"/>
    <s v="78750288J"/>
    <n v="966"/>
    <s v="RICO AZAGRA, JAVIER"/>
    <n v="657"/>
    <s v="Sistemas robotizados"/>
    <s v="4.1"/>
    <s v="MUY FAVORABLE"/>
    <s v="4.5"/>
    <s v="EXCELENTE"/>
    <n v="9"/>
    <n v="6"/>
    <s v="66.7"/>
  </r>
  <r>
    <s v="2018-19"/>
    <n v="2"/>
    <x v="26"/>
    <s v="GRADO EN INGENIERÍA ELECTRÓNICA INDUSTRIAL Y AUTOMÁTICA"/>
    <s v="INGENIERÍA ELÉCTRICA"/>
    <s v="13141259W"/>
    <n v="54"/>
    <s v="LARA SANTILLÁN, PEDRO MARÍA"/>
    <n v="841"/>
    <s v="Electricidad y magnetismo"/>
    <s v="3.3"/>
    <s v="FAVORABLE"/>
    <n v="3"/>
    <s v="FAVORABLE"/>
    <n v="33"/>
    <n v="5"/>
    <s v="15.2"/>
  </r>
  <r>
    <s v="2018-19"/>
    <n v="2"/>
    <x v="26"/>
    <s v="GRADO EN INGENIERÍA ELECTRÓNICA INDUSTRIAL Y AUTOMÁTICA"/>
    <s v="INGENIERÍA ELÉCTRICA"/>
    <s v="16527730E"/>
    <n v="183"/>
    <s v="VILLOSLADA VILLOSLADA, GREGORIO"/>
    <n v="841"/>
    <s v="Electricidad y magnetismo"/>
    <s v="4.6"/>
    <s v="EXCELENTE"/>
    <s v="4.7"/>
    <s v="EXCELENTE"/>
    <n v="33"/>
    <n v="3"/>
    <s v="9.1"/>
  </r>
  <r>
    <s v="2018-19"/>
    <n v="2"/>
    <x v="26"/>
    <s v="GRADO EN INGENIERÍA ELECTRÓNICA INDUSTRIAL Y AUTOMÁTICA"/>
    <s v="INGENIERÍA ELÉCTRICA"/>
    <s v="16557336G"/>
    <n v="272"/>
    <s v="BLANCO BARRERO, JUAN MANUEL"/>
    <n v="841"/>
    <s v="Electricidad y magnetismo"/>
    <s v="4.4"/>
    <s v="EXCELENTE"/>
    <s v="4.3"/>
    <s v="EXCELENTE"/>
    <n v="33"/>
    <n v="3"/>
    <s v="9.1"/>
  </r>
  <r>
    <s v="2018-19"/>
    <n v="2"/>
    <x v="26"/>
    <s v="GRADO EN INGENIERÍA ELECTRÓNICA INDUSTRIAL Y AUTOMÁTICA"/>
    <s v="INGENIERÍA MECÁNICA"/>
    <s v="16508509Y"/>
    <n v="141"/>
    <s v="JUÁREZ CASTELLÓ, MANUEL CELSO"/>
    <n v="842"/>
    <s v="Termodinámica"/>
    <s v="4.5"/>
    <s v="EXCELENTE"/>
    <s v="4.3"/>
    <s v="EXCELENTE"/>
    <n v="27"/>
    <n v="3"/>
    <s v="11.1"/>
  </r>
  <r>
    <s v="2018-19"/>
    <n v="2"/>
    <x v="26"/>
    <s v="GRADO EN INGENIERÍA ELECTRÓNICA INDUSTRIAL Y AUTOMÁTICA"/>
    <s v="INGENIERÍA MECÁNICA"/>
    <s v="16535939C"/>
    <n v="987"/>
    <s v="MENDÍVIL GIRO, MANUEL ANTONIO"/>
    <n v="842"/>
    <s v="Termodinámica"/>
    <s v="4.6"/>
    <s v="EXCELENTE"/>
    <s v="4.7"/>
    <s v="EXCELENTE"/>
    <n v="27"/>
    <n v="3"/>
    <s v="11.1"/>
  </r>
  <r>
    <s v="2018-19"/>
    <n v="2"/>
    <x v="26"/>
    <s v="GRADO EN INGENIERÍA ELECTRÓNICA INDUSTRIAL Y AUTOMÁTICA"/>
    <s v="QUÍMICA"/>
    <s v="16623516J"/>
    <n v="1243"/>
    <s v="BAÑARES PALACIOS, PAULA"/>
    <n v="842"/>
    <s v="Termodinámica"/>
    <s v="2.4"/>
    <s v="DESFAVORABLE"/>
    <n v="2"/>
    <s v="DESFAVORABLE"/>
    <n v="27"/>
    <n v="3"/>
    <s v="11.1"/>
  </r>
  <r>
    <s v="2018-19"/>
    <n v="2"/>
    <x v="26"/>
    <s v="GRADO EN INGENIERÍA ELECTRÓNICA INDUSTRIAL Y AUTOMÁTICA"/>
    <s v="MATEMÁTICAS Y COMPUTACIÓN"/>
    <s v="16567689F"/>
    <n v="534"/>
    <s v="SÁENZ DE CABEZÓN IRIGARAY, EDUARDO"/>
    <n v="843"/>
    <s v="Informática"/>
    <s v="4.3"/>
    <s v="EXCELENTE"/>
    <s v="4.3"/>
    <s v="EXCELENTE"/>
    <n v="27"/>
    <n v="4"/>
    <s v="14.8"/>
  </r>
  <r>
    <s v="2018-19"/>
    <n v="2"/>
    <x v="26"/>
    <s v="GRADO EN INGENIERÍA ELECTRÓNICA INDUSTRIAL Y AUTOMÁTICA"/>
    <s v="MATEMÁTICAS Y COMPUTACIÓN"/>
    <s v="16622450M"/>
    <n v="1157"/>
    <s v="DIVASÓN MALLAGARAY, JOSE"/>
    <n v="843"/>
    <s v="Informática"/>
    <s v="4.7"/>
    <s v="EXCELENTE"/>
    <s v="4.9"/>
    <s v="EXCELENTE"/>
    <n v="25"/>
    <n v="10"/>
    <n v="40"/>
  </r>
  <r>
    <s v="2018-19"/>
    <n v="2"/>
    <x v="26"/>
    <s v="GRADO EN INGENIERÍA ELECTRÓNICA INDUSTRIAL Y AUTOMÁTICA"/>
    <s v="MATEMÁTICAS Y COMPUTACIÓN"/>
    <s v="16549295J"/>
    <n v="248"/>
    <s v="EZQUERRO FERNÁNDEZ, JOSÉ ANTONIO"/>
    <n v="844"/>
    <s v="Matemáticas III"/>
    <s v="4.7"/>
    <s v="EXCELENTE"/>
    <s v="4.7"/>
    <s v="EXCELENTE"/>
    <n v="18"/>
    <n v="3"/>
    <s v="16.7"/>
  </r>
  <r>
    <s v="2018-19"/>
    <n v="2"/>
    <x v="26"/>
    <s v="GRADO EN INGENIERÍA ELECTRÓNICA INDUSTRIAL Y AUTOMÁTICA"/>
    <s v="INGENIERÍA MECÁNICA"/>
    <s v="72779052Z"/>
    <n v="657"/>
    <s v="RUBIO BARRAGÁN, NICOLÁS"/>
    <n v="845"/>
    <s v="Ingeniería del medio ambiente"/>
    <s v="3.8"/>
    <s v="MUY FAVORABLE"/>
    <s v="3.8"/>
    <s v="MUY FAVORABLE"/>
    <n v="21"/>
    <n v="12"/>
    <s v="57.1"/>
  </r>
  <r>
    <s v="2018-19"/>
    <n v="2"/>
    <x v="26"/>
    <s v="GRADO EN INGENIERÍA ELECTRÓNICA INDUSTRIAL Y AUTOMÁTICA"/>
    <s v="INGENIERÍA MECÁNICA"/>
    <s v="16592485D"/>
    <n v="774"/>
    <s v="CORRAL BOBADILLA, MARINA"/>
    <n v="845"/>
    <s v="Ingeniería del medio ambiente"/>
    <s v="4.5"/>
    <s v="EXCELENTE"/>
    <s v="4.7"/>
    <s v="EXCELENTE"/>
    <n v="23"/>
    <n v="12"/>
    <s v="52.2"/>
  </r>
  <r>
    <s v="2018-19"/>
    <n v="2"/>
    <x v="26"/>
    <s v="GRADO EN INGENIERÍA ELECTRÓNICA INDUSTRIAL Y AUTOMÁTICA"/>
    <s v="INGENIERÍA MECÁNICA"/>
    <s v="05402584E"/>
    <n v="985"/>
    <s v="GUTIÉRREZ LÓPEZ, JOSÉ LUIS"/>
    <n v="845"/>
    <s v="Ingeniería del medio ambiente"/>
    <s v="4.5"/>
    <s v="EXCELENTE"/>
    <s v="4.5"/>
    <s v="EXCELENTE"/>
    <n v="23"/>
    <n v="11"/>
    <s v="47.8"/>
  </r>
  <r>
    <s v="2018-19"/>
    <n v="2"/>
    <x v="26"/>
    <s v="GRADO EN INGENIERÍA ELECTRÓNICA INDUSTRIAL Y AUTOMÁTICA"/>
    <s v="INGENIERÍA ELÉCTRICA"/>
    <s v="16563235S"/>
    <n v="287"/>
    <s v="MIRURI SAENZ, JUAN MARTÍN"/>
    <n v="877"/>
    <s v="Fundamentos de control industrial"/>
    <s v="1.9"/>
    <s v="DESFAVORABLE"/>
    <s v="1.8"/>
    <s v="DESFAVORABLE"/>
    <n v="12"/>
    <n v="4"/>
    <s v="33.3"/>
  </r>
  <r>
    <s v="2018-19"/>
    <n v="2"/>
    <x v="26"/>
    <s v="GRADO EN INGENIERÍA ELECTRÓNICA INDUSTRIAL Y AUTOMÁTICA"/>
    <s v="INGENIERÍA ELÉCTRICA"/>
    <s v="78750288J"/>
    <n v="966"/>
    <s v="RICO AZAGRA, JAVIER"/>
    <n v="877"/>
    <s v="Fundamentos de control industrial"/>
    <s v="4.4"/>
    <s v="EXCELENTE"/>
    <s v="4.6"/>
    <s v="EXCELENTE"/>
    <n v="35"/>
    <n v="16"/>
    <s v="45.7"/>
  </r>
  <r>
    <s v="2018-19"/>
    <n v="2"/>
    <x v="26"/>
    <s v="GRADO EN INGENIERÍA ELECTRÓNICA INDUSTRIAL Y AUTOMÁTICA"/>
    <s v="INGENIERÍA ELÉCTRICA"/>
    <s v="16611012K"/>
    <n v="1176"/>
    <s v="NÁJERA CANAL, SILVANO"/>
    <n v="877"/>
    <s v="Fundamentos de control industrial"/>
    <s v="4.2"/>
    <s v="EXCELENTE"/>
    <s v="4.2"/>
    <s v="EXCELENTE"/>
    <n v="31"/>
    <n v="10"/>
    <s v="32.3"/>
  </r>
  <r>
    <s v="2018-19"/>
    <n v="2"/>
    <x v="26"/>
    <s v="GRADO EN INGENIERÍA ELECTRÓNICA INDUSTRIAL Y AUTOMÁTICA"/>
    <s v="INGENIERÍA ELÉCTRICA"/>
    <s v="16541690K"/>
    <n v="224"/>
    <s v="BRETÓN RODRÍGUEZ, JAVIER"/>
    <n v="878"/>
    <s v="Fundamentos de automatización industrial"/>
    <s v="3.5"/>
    <s v="MUY FAVORABLE"/>
    <s v="3.6"/>
    <s v="MUY FAVORABLE"/>
    <n v="37"/>
    <n v="11"/>
    <s v="29.7"/>
  </r>
  <r>
    <s v="2018-19"/>
    <n v="2"/>
    <x v="26"/>
    <s v="GRADO EN INGENIERÍA ELECTRÓNICA INDUSTRIAL Y AUTOMÁTICA"/>
    <s v="INGENIERÍA ELÉCTRICA"/>
    <s v="16553320J"/>
    <n v="260"/>
    <s v="ELVIRA IZURRATEGUI, CARLOS"/>
    <n v="878"/>
    <s v="Fundamentos de automatización industrial"/>
    <s v="2.8"/>
    <s v="FAVORABLE"/>
    <s v="2.7"/>
    <s v="FAVORABLE"/>
    <n v="37"/>
    <n v="12"/>
    <s v="32.4"/>
  </r>
  <r>
    <s v="2018-19"/>
    <n v="2"/>
    <x v="26"/>
    <s v="GRADO EN INGENIERÍA ELECTRÓNICA INDUSTRIAL Y AUTOMÁTICA"/>
    <s v="INGENIERÍA ELÉCTRICA"/>
    <s v="16563235S"/>
    <n v="287"/>
    <s v="MIRURI SAENZ, JUAN MARTÍN"/>
    <n v="878"/>
    <s v="Fundamentos de automatización industrial"/>
    <s v="2.6"/>
    <s v="FAVORABLE"/>
    <s v="2.5"/>
    <s v="DESFAVORABLE"/>
    <n v="18"/>
    <n v="6"/>
    <s v="33.3"/>
  </r>
  <r>
    <s v="2018-19"/>
    <n v="2"/>
    <x v="26"/>
    <s v="GRADO EN INGENIERÍA ELECTRÓNICA INDUSTRIAL Y AUTOMÁTICA"/>
    <s v="INGENIERÍA MECÁNICA"/>
    <s v="72787346M"/>
    <n v="818"/>
    <s v="LÓPEZ OCHOA, LUIS MARÍA"/>
    <n v="879"/>
    <s v="Fundamentos de ingeniería térmica"/>
    <s v="4.2"/>
    <s v="EXCELENTE"/>
    <s v="4.4"/>
    <s v="EXCELENTE"/>
    <n v="37"/>
    <n v="23"/>
    <s v="62.2"/>
  </r>
  <r>
    <s v="2018-19"/>
    <n v="2"/>
    <x v="26"/>
    <s v="GRADO EN INGENIERÍA ELECTRÓNICA INDUSTRIAL Y AUTOMÁTICA"/>
    <s v="INGENIERÍA MECÁNICA"/>
    <s v="16606034B"/>
    <n v="952"/>
    <s v="LAS HERAS CASAS, JESÚS"/>
    <n v="879"/>
    <s v="Fundamentos de ingeniería térmica"/>
    <s v="3.8"/>
    <s v="MUY FAVORABLE"/>
    <s v="3.8"/>
    <s v="MUY FAVORABLE"/>
    <n v="37"/>
    <n v="21"/>
    <s v="56.8"/>
  </r>
  <r>
    <s v="2018-19"/>
    <n v="2"/>
    <x v="26"/>
    <s v="GRADO EN INGENIERÍA ELECTRÓNICA INDUSTRIAL Y AUTOMÁTICA"/>
    <s v="INGENIERÍA MECÁNICA"/>
    <s v="16606912S"/>
    <n v="948"/>
    <s v="GARCÍA LOZANO, CÉSAR"/>
    <n v="880"/>
    <s v="Fundamentos de ingeniería fluidomecánica"/>
    <s v="2.9"/>
    <s v="FAVORABLE"/>
    <s v="2.6"/>
    <s v="FAVORABLE"/>
    <n v="38"/>
    <n v="20"/>
    <s v="52.6"/>
  </r>
  <r>
    <s v="2018-19"/>
    <n v="2"/>
    <x v="27"/>
    <s v="MÁSTER UNIVERSITARIO EN INGENIERÍA INDUSTRIAL"/>
    <s v="INGENIERÍA MECÁNICA"/>
    <s v="16555425W"/>
    <n v="264"/>
    <s v="CELORRIO BARRAGUÉ, LUIS"/>
    <n v="5063"/>
    <s v="Maquinaria y Fabricación"/>
    <s v="2.8"/>
    <s v="FAVORABLE"/>
    <s v="2.6"/>
    <s v="FAVORABLE"/>
    <n v="16"/>
    <n v="7"/>
    <s v="43.8"/>
  </r>
  <r>
    <s v="2018-19"/>
    <n v="2"/>
    <x v="27"/>
    <s v="MÁSTER UNIVERSITARIO EN INGENIERÍA INDUSTRIAL"/>
    <s v="INGENIERÍA MECÁNICA"/>
    <s v="16553136J"/>
    <n v="780"/>
    <s v="GÓMEZ CHOMÓN, JOSÉ CARLOS"/>
    <n v="5063"/>
    <s v="Maquinaria y Fabricación"/>
    <s v="3.9"/>
    <s v="MUY FAVORABLE"/>
    <s v="4.3"/>
    <s v="EXCELENTE"/>
    <n v="10"/>
    <n v="4"/>
    <n v="40"/>
  </r>
  <r>
    <s v="2018-19"/>
    <n v="2"/>
    <x v="27"/>
    <s v="MÁSTER UNIVERSITARIO EN INGENIERÍA INDUSTRIAL"/>
    <s v="INGENIERÍA MECÁNICA"/>
    <s v="78743818Y"/>
    <n v="891"/>
    <s v="LOSTADO LORZA, RUBÉN"/>
    <n v="5063"/>
    <s v="Maquinaria y Fabricación"/>
    <s v="3.8"/>
    <s v="MUY FAVORABLE"/>
    <s v="3.9"/>
    <s v="MUY FAVORABLE"/>
    <n v="30"/>
    <n v="13"/>
    <s v="43.3"/>
  </r>
  <r>
    <s v="2018-19"/>
    <n v="2"/>
    <x v="27"/>
    <s v="MÁSTER UNIVERSITARIO EN INGENIERÍA INDUSTRIAL"/>
    <s v="INGENIERÍA MECÁNICA"/>
    <s v="00815254L"/>
    <n v="8"/>
    <s v="MARTÍNEZ CALVO, MARÍA ÁNGELES"/>
    <n v="5067"/>
    <s v="Dirección Estratégica e Innovación"/>
    <n v="4"/>
    <s v="MUY FAVORABLE"/>
    <s v="4.1"/>
    <s v="MUY FAVORABLE"/>
    <n v="15"/>
    <n v="7"/>
    <s v="46.7"/>
  </r>
  <r>
    <s v="2018-19"/>
    <n v="2"/>
    <x v="27"/>
    <s v="MÁSTER UNIVERSITARIO EN INGENIERÍA INDUSTRIAL"/>
    <s v="ECONOMÍA Y EMPRESA"/>
    <s v="16594506Y"/>
    <n v="317"/>
    <s v="VARGAS MONTOYA, PILAR"/>
    <n v="5067"/>
    <s v="Dirección Estratégica e Innovación"/>
    <s v="4.4"/>
    <s v="EXCELENTE"/>
    <s v="4.6"/>
    <s v="EXCELENTE"/>
    <n v="30"/>
    <n v="11"/>
    <s v="36.7"/>
  </r>
  <r>
    <s v="2018-19"/>
    <n v="2"/>
    <x v="27"/>
    <s v="MÁSTER UNIVERSITARIO EN INGENIERÍA INDUSTRIAL"/>
    <s v="ECONOMÍA Y EMPRESA"/>
    <s v="72778836M"/>
    <n v="850"/>
    <s v="ÁLVAREZ GURREA, JUAN CARLOS"/>
    <n v="5067"/>
    <s v="Dirección Estratégica e Innovación"/>
    <s v="4.4"/>
    <s v="EXCELENTE"/>
    <s v="4.5"/>
    <s v="EXCELENTE"/>
    <n v="15"/>
    <n v="6"/>
    <n v="40"/>
  </r>
  <r>
    <s v="2018-19"/>
    <n v="2"/>
    <x v="27"/>
    <s v="MÁSTER UNIVERSITARIO EN INGENIERÍA INDUSTRIAL"/>
    <s v="INGENIERÍA MECÁNICA"/>
    <s v="16538994Q"/>
    <n v="216"/>
    <s v="MARTÍNEZ DE PISÓN ASCACIBAR, EDUARDO"/>
    <n v="5068"/>
    <s v="Construcciones Industriales"/>
    <s v="3.6"/>
    <s v="MUY FAVORABLE"/>
    <s v="3.6"/>
    <s v="MUY FAVORABLE"/>
    <n v="30"/>
    <n v="14"/>
    <s v="46.7"/>
  </r>
  <r>
    <s v="2018-19"/>
    <n v="2"/>
    <x v="27"/>
    <s v="MÁSTER UNIVERSITARIO EN INGENIERÍA INDUSTRIAL"/>
    <s v="INGENIERÍA MECÁNICA"/>
    <s v="16555425W"/>
    <n v="264"/>
    <s v="CELORRIO BARRAGUÉ, LUIS"/>
    <n v="5068"/>
    <s v="Construcciones Industriales"/>
    <s v="3.2"/>
    <s v="FAVORABLE"/>
    <n v="3"/>
    <s v="FAVORABLE"/>
    <n v="11"/>
    <n v="3"/>
    <s v="27.3"/>
  </r>
  <r>
    <s v="2018-19"/>
    <n v="2"/>
    <x v="27"/>
    <s v="MÁSTER UNIVERSITARIO EN INGENIERÍA INDUSTRIAL"/>
    <s v="INGENIERÍA MECÁNICA"/>
    <s v="16561901S"/>
    <n v="283"/>
    <s v="FRAILE GARCÍA, ESTEBAN"/>
    <n v="5068"/>
    <s v="Construcciones Industriales"/>
    <s v="3.9"/>
    <s v="MUY FAVORABLE"/>
    <s v="4.1"/>
    <s v="MUY FAVORABLE"/>
    <n v="30"/>
    <n v="11"/>
    <s v="36.7"/>
  </r>
  <r>
    <s v="2018-19"/>
    <n v="2"/>
    <x v="27"/>
    <s v="MÁSTER UNIVERSITARIO EN INGENIERÍA INDUSTRIAL"/>
    <s v="INGENIERÍA MECÁNICA"/>
    <s v="16588620P"/>
    <n v="1151"/>
    <s v="FERREIRO CABELLO, JAVIER"/>
    <n v="5068"/>
    <s v="Construcciones Industriales"/>
    <s v="4.7"/>
    <s v="EXCELENTE"/>
    <s v="4.7"/>
    <s v="EXCELENTE"/>
    <n v="30"/>
    <n v="14"/>
    <s v="46.7"/>
  </r>
  <r>
    <s v="2018-19"/>
    <n v="2"/>
    <x v="27"/>
    <s v="MÁSTER UNIVERSITARIO EN INGENIERÍA INDUSTRIAL"/>
    <s v="INGENIERÍA ELÉCTRICA"/>
    <s v="16532885W"/>
    <n v="196"/>
    <s v="ZORZANO ALBA, ENRIQUE"/>
    <n v="5069"/>
    <s v="Instalaciones Industriales"/>
    <s v="3.1"/>
    <s v="FAVORABLE"/>
    <n v="3"/>
    <s v="FAVORABLE"/>
    <n v="6"/>
    <n v="2"/>
    <s v="33.3"/>
  </r>
  <r>
    <s v="2018-19"/>
    <n v="2"/>
    <x v="27"/>
    <s v="MÁSTER UNIVERSITARIO EN INGENIERÍA INDUSTRIAL"/>
    <s v="INGENIERÍA ELÉCTRICA"/>
    <s v="16541257W"/>
    <n v="222"/>
    <s v="ZORZANO SANTAMARÍA, PEDRO JOSÉ"/>
    <n v="5069"/>
    <s v="Instalaciones Industriales"/>
    <s v="3.7"/>
    <s v="MUY FAVORABLE"/>
    <s v="3.7"/>
    <s v="MUY FAVORABLE"/>
    <n v="32"/>
    <n v="3"/>
    <s v="9.4"/>
  </r>
  <r>
    <s v="2018-19"/>
    <n v="2"/>
    <x v="27"/>
    <s v="MÁSTER UNIVERSITARIO EN INGENIERÍA INDUSTRIAL"/>
    <s v="INGENIERÍA ELÉCTRICA"/>
    <s v="16553320J"/>
    <n v="260"/>
    <s v="ELVIRA IZURRATEGUI, CARLOS"/>
    <n v="5069"/>
    <s v="Instalaciones Industriales"/>
    <s v="3.9"/>
    <s v="MUY FAVORABLE"/>
    <n v="4"/>
    <s v="MUY FAVORABLE"/>
    <n v="32"/>
    <n v="2"/>
    <s v="6.3"/>
  </r>
  <r>
    <s v="2018-19"/>
    <n v="2"/>
    <x v="27"/>
    <s v="MÁSTER UNIVERSITARIO EN INGENIERÍA INDUSTRIAL"/>
    <s v="INGENIERÍA MECÁNICA"/>
    <s v="16604826E"/>
    <n v="1208"/>
    <s v="OLASOLO ALONSO, PABLO"/>
    <n v="5069"/>
    <s v="Instalaciones Industriales"/>
    <s v="4.8"/>
    <s v="EXCELENTE"/>
    <n v="5"/>
    <s v="EXCELENTE"/>
    <n v="17"/>
    <n v="7"/>
    <s v="41.2"/>
  </r>
  <r>
    <s v="2018-19"/>
    <n v="2"/>
    <x v="27"/>
    <s v="MÁSTER UNIVERSITARIO EN INGENIERÍA INDUSTRIAL"/>
    <s v="INGENIERÍA ELÉCTRICA"/>
    <s v="16608199Z"/>
    <n v="1280"/>
    <s v="MUÑOZ JIMÉNEZ, ANDRÉS"/>
    <n v="5069"/>
    <s v="Instalaciones Industriales"/>
    <s v="4.9"/>
    <s v="EXCELENTE"/>
    <n v="5"/>
    <s v="EXCELENTE"/>
    <n v="9"/>
    <n v="5"/>
    <s v="55.6"/>
  </r>
  <r>
    <s v="2018-19"/>
    <n v="2"/>
    <x v="28"/>
    <s v="MÁSTER UNIVERSITARIO EN TECNOLOGÍAS INFORMÁTICAS"/>
    <s v="MATEMÁTICAS Y COMPUTACIÓN"/>
    <s v="16590764J"/>
    <n v="316"/>
    <s v="ARANSAY AZOFRA, JESÚS MARÍA"/>
    <n v="5095"/>
    <s v="Técnicas para el desarrollo de software en producción"/>
    <n v="5"/>
    <s v="EXCELENTE"/>
    <n v="5"/>
    <s v="EXCELENTE"/>
    <n v="2"/>
    <n v="2"/>
    <n v="100"/>
  </r>
  <r>
    <s v="2018-19"/>
    <n v="2"/>
    <x v="28"/>
    <s v="MÁSTER UNIVERSITARIO EN TECNOLOGÍAS INFORMÁTICAS"/>
    <s v="MATEMÁTICAS Y COMPUTACIÓN"/>
    <s v="16597051K"/>
    <n v="865"/>
    <s v="ROMERO IBÁÑEZ, ANA"/>
    <n v="5099"/>
    <s v="Procesamiento de imágenes digitales"/>
    <n v="5"/>
    <s v="EXCELENTE"/>
    <n v="5"/>
    <s v="EXCELENTE"/>
    <n v="3"/>
    <n v="2"/>
    <s v="66.7"/>
  </r>
  <r>
    <s v="2018-19"/>
    <n v="2"/>
    <x v="28"/>
    <s v="MÁSTER UNIVERSITARIO EN TECNOLOGÍAS INFORMÁTICAS"/>
    <s v="MATEMÁTICAS Y COMPUTACIÓN"/>
    <s v="16613711Y"/>
    <n v="1035"/>
    <s v="HERAS VICENTE, JÓNATAN"/>
    <n v="5100"/>
    <s v="Tecnologías semánticas"/>
    <n v="5"/>
    <s v="EXCELENTE"/>
    <n v="5"/>
    <s v="EXCELENTE"/>
    <n v="3"/>
    <n v="2"/>
    <s v="66.7"/>
  </r>
  <r>
    <s v="2018-19"/>
    <n v="2"/>
    <x v="28"/>
    <s v="MÁSTER UNIVERSITARIO EN TECNOLOGÍAS INFORMÁTICAS"/>
    <s v="MATEMÁTICAS Y COMPUTACIÓN"/>
    <s v="16607644B"/>
    <n v="1071"/>
    <s v="IBÁÑEZ SÁENZ LÓPEZ, MARÍA JOSÉ"/>
    <n v="5100"/>
    <s v="Tecnologías semánticas"/>
    <s v="4.5"/>
    <s v="EXCELENTE"/>
    <s v="4.5"/>
    <s v="EXCELENTE"/>
    <n v="3"/>
    <n v="2"/>
    <s v="66.7"/>
  </r>
  <r>
    <s v="2018-19"/>
    <n v="2"/>
    <x v="29"/>
    <s v="MÁSTER UNIVERSITARIO EN INGENIERÍA AGRONÓMICA"/>
    <s v="AGRICULTURA Y ALIMENTACIÓN"/>
    <s v="71427482Q"/>
    <n v="994"/>
    <s v="TASCÓN VEGAS, ALBERTO"/>
    <n v="5078"/>
    <s v="Ingeniería Rural"/>
    <s v="4.5"/>
    <s v="EXCELENTE"/>
    <s v="4.7"/>
    <s v="EXCELENTE"/>
    <n v="15"/>
    <n v="7"/>
    <s v="46.7"/>
  </r>
  <r>
    <s v="2018-19"/>
    <n v="2"/>
    <x v="29"/>
    <s v="MÁSTER UNIVERSITARIO EN INGENIERÍA AGRONÓMICA"/>
    <s v="AGRICULTURA Y ALIMENTACIÓN"/>
    <s v="16506579P"/>
    <n v="136"/>
    <s v="MARTÍNEZ DE TODA FERNÁNDEZ, FERNANDO"/>
    <n v="5081"/>
    <s v="Sistemas de producción vegetal"/>
    <s v="4.9"/>
    <s v="EXCELENTE"/>
    <n v="5"/>
    <s v="EXCELENTE"/>
    <n v="11"/>
    <n v="2"/>
    <s v="18.2"/>
  </r>
  <r>
    <s v="2018-19"/>
    <n v="2"/>
    <x v="29"/>
    <s v="MÁSTER UNIVERSITARIO EN INGENIERÍA AGRONÓMICA"/>
    <s v="AGRICULTURA Y ALIMENTACIÓN"/>
    <s v="72781903J"/>
    <n v="407"/>
    <s v="ARBIZU MILAGRO, MARÍA JULIA"/>
    <n v="5085"/>
    <s v="Industrias Agroalimentarias"/>
    <s v="4.4"/>
    <s v="EXCELENTE"/>
    <s v="4.5"/>
    <s v="EXCELENTE"/>
    <n v="12"/>
    <n v="2"/>
    <s v="16.7"/>
  </r>
  <r>
    <s v="2018-19"/>
    <n v="2"/>
    <x v="29"/>
    <s v="MÁSTER UNIVERSITARIO EN INGENIERÍA AGRONÓMICA"/>
    <s v="ECONOMÍA Y EMPRESA"/>
    <s v="16507414S"/>
    <n v="138"/>
    <s v="SÁINZ OCHOA, ALBERTO"/>
    <n v="5088"/>
    <s v="Estrategia de la Empresa Agroalimentaria"/>
    <n v="4"/>
    <s v="MUY FAVORABLE"/>
    <n v="4"/>
    <s v="MUY FAVORABLE"/>
    <n v="11"/>
    <n v="2"/>
    <s v="18.2"/>
  </r>
  <r>
    <s v="2018-19"/>
    <n v="2"/>
    <x v="30"/>
    <s v="Programa Erasmus"/>
    <s v="CIENCIAS DE LA EDUCACIÓN"/>
    <s v="16531888V"/>
    <n v="903"/>
    <s v="VIANA SÁENZ, LOURDES"/>
    <n v="311"/>
    <s v="Psicología de las altas capacidades"/>
    <s v="4.2"/>
    <s v="EXCELENTE"/>
    <s v="4.5"/>
    <s v="EXCELENTE"/>
    <n v="2"/>
    <n v="2"/>
    <n v="100"/>
  </r>
  <r>
    <s v="2018-19"/>
    <n v="2"/>
    <x v="30"/>
    <s v="Programa Erasmus"/>
    <s v="FILOLOGÍAS MODERNAS"/>
    <s v="13748929N"/>
    <n v="61"/>
    <s v="VILLAR FLOR, CARLOS JOSÉ"/>
    <n v="349"/>
    <s v="Temas centrales de la literatura y del cine en lengua inglesa"/>
    <s v="4.4"/>
    <s v="EXCELENTE"/>
    <s v="4.5"/>
    <s v="EXCELENTE"/>
    <n v="2"/>
    <n v="2"/>
    <n v="100"/>
  </r>
  <r>
    <s v="2018-19"/>
    <n v="2"/>
    <x v="30"/>
    <s v="Programa Erasmus"/>
    <s v="FILOLOGÍAS MODERNAS"/>
    <s v="16557120H"/>
    <n v="269"/>
    <s v="ASENSIO ARÓSTEGUI, MARÍA DEL MAR"/>
    <n v="351"/>
    <s v="Narrativa actual en lengua inglesa"/>
    <s v="4.6"/>
    <s v="EXCELENTE"/>
    <n v="5"/>
    <s v="EXCELENTE"/>
    <n v="2"/>
    <n v="2"/>
    <n v="100"/>
  </r>
  <r>
    <s v="2018-19"/>
    <n v="2"/>
    <x v="30"/>
    <s v="Programa Erasmus"/>
    <s v="CIENCIAS HUMANAS"/>
    <s v="16528324H"/>
    <n v="522"/>
    <s v="NAVAJAS ZUBELDÍA, CARLOS"/>
    <n v="371"/>
    <s v="Historia Contemporánea de España"/>
    <s v="3.6"/>
    <s v="MUY FAVORABLE"/>
    <s v="3.3"/>
    <s v="FAVORABLE"/>
    <n v="6"/>
    <n v="3"/>
    <n v="50"/>
  </r>
  <r>
    <s v="2018-19"/>
    <n v="2"/>
    <x v="30"/>
    <s v="Programa Erasmus"/>
    <s v="CIENCIAS HUMANAS"/>
    <s v="16528324H"/>
    <n v="522"/>
    <s v="NAVAJAS ZUBELDÍA, CARLOS"/>
    <n v="381"/>
    <s v="Historia de las ideas y movimientos sociales contemporáneos"/>
    <n v="5"/>
    <s v="EXCELENTE"/>
    <n v="5"/>
    <s v="EXCELENTE"/>
    <n v="2"/>
    <n v="2"/>
    <n v="100"/>
  </r>
  <r>
    <s v="2018-19"/>
    <n v="2"/>
    <x v="30"/>
    <s v="Programa Erasmus"/>
    <s v="FILOLOGÍAS HISPÁNICA Y CLÁSICAS"/>
    <s v="01085841B"/>
    <n v="9"/>
    <s v="DOMÍNGUEZ MATITO, FRANCISCO"/>
    <n v="386"/>
    <s v="Literatura española del siglo XX"/>
    <n v="5"/>
    <s v="EXCELENTE"/>
    <n v="5"/>
    <s v="EXCELENTE"/>
    <n v="4"/>
    <n v="2"/>
    <n v="50"/>
  </r>
  <r>
    <s v="2018-19"/>
    <n v="2"/>
    <x v="30"/>
    <s v="Programa Erasmus"/>
    <s v="FILOLOGÍAS HISPÁNICA Y CLÁSICAS"/>
    <s v="16525052N"/>
    <n v="178"/>
    <s v="BALMASEDA MAESTU, ENRIQUE"/>
    <n v="387"/>
    <s v="Competencia idiomática en el uso del español"/>
    <n v="4"/>
    <s v="MUY FAVORABLE"/>
    <n v="4"/>
    <s v="MUY FAVORABLE"/>
    <n v="5"/>
    <n v="2"/>
    <n v="40"/>
  </r>
  <r>
    <s v="2018-19"/>
    <n v="2"/>
    <x v="30"/>
    <s v="Programa Erasmus"/>
    <s v="FILOLOGÍAS HISPÁNICA Y CLÁSICAS"/>
    <s v="16595315X"/>
    <n v="706"/>
    <s v="GARCÍA ANDREVA, FERNANDO"/>
    <n v="392"/>
    <s v="Historia de la lengua española II"/>
    <s v="4.4"/>
    <s v="EXCELENTE"/>
    <n v="5"/>
    <s v="EXCELENTE"/>
    <n v="4"/>
    <n v="2"/>
    <n v="50"/>
  </r>
  <r>
    <s v="2018-19"/>
    <n v="2"/>
    <x v="30"/>
    <s v="Programa Erasmus"/>
    <s v="FILOLOGÍAS HISPÁNICA Y CLÁSICAS"/>
    <s v="44972274Y"/>
    <n v="1154"/>
    <s v="GÓMEZ SEIBANE, SARA"/>
    <n v="395"/>
    <s v="El español como L2/LE"/>
    <s v="4.7"/>
    <s v="EXCELENTE"/>
    <s v="4.8"/>
    <s v="EXCELENTE"/>
    <n v="9"/>
    <n v="8"/>
    <s v="88.9"/>
  </r>
  <r>
    <s v="2018-19"/>
    <n v="2"/>
    <x v="30"/>
    <s v="Programa Erasmus"/>
    <s v="FILOLOGÍAS HISPÁNICA Y CLÁSICAS"/>
    <s v="16620640N"/>
    <n v="1217"/>
    <s v="LAS HERAS CALVO, MIGUEL"/>
    <n v="395"/>
    <s v="El español como L2/LE"/>
    <n v="5"/>
    <s v="EXCELENTE"/>
    <n v="5"/>
    <s v="EXCELENTE"/>
    <n v="9"/>
    <n v="3"/>
    <s v="33.3"/>
  </r>
  <r>
    <s v="2018-19"/>
    <n v="2"/>
    <x v="30"/>
    <s v="Programa Erasmus"/>
    <s v="FILOLOGÍAS HISPÁNICA Y CLÁSICAS"/>
    <s v="72801386S"/>
    <n v="1242"/>
    <s v="SAINZ BARIAIN, ISABEL"/>
    <n v="400"/>
    <s v="Realismo y naturalismo en la literatura española"/>
    <s v="4.9"/>
    <s v="EXCELENTE"/>
    <n v="5"/>
    <s v="EXCELENTE"/>
    <n v="7"/>
    <n v="2"/>
    <s v="28.6"/>
  </r>
  <r>
    <s v="2018-19"/>
    <n v="2"/>
    <x v="30"/>
    <s v="Programa Erasmus"/>
    <s v="AGRICULTURA Y ALIMENTACIÓN"/>
    <s v="16609248M"/>
    <n v="1132"/>
    <s v="MARTÍNEZ LAPUENTE, LETICIA"/>
    <n v="435"/>
    <s v="Enologia II"/>
    <n v="5"/>
    <s v="EXCELENTE"/>
    <n v="5"/>
    <s v="EXCELENTE"/>
    <n v="3"/>
    <n v="2"/>
    <s v="66.7"/>
  </r>
  <r>
    <s v="2018-19"/>
    <n v="2"/>
    <x v="30"/>
    <s v="Programa Erasmus"/>
    <s v="ECONOMÍA Y EMPRESA"/>
    <s v="16608832A"/>
    <n v="1171"/>
    <s v="MOSQUERA DE LA FUENTE, ANA"/>
    <n v="694"/>
    <s v="Márketing operativo"/>
    <n v="5"/>
    <s v="EXCELENTE"/>
    <n v="5"/>
    <s v="EXCELENTE"/>
    <n v="13"/>
    <n v="2"/>
    <s v="15.4"/>
  </r>
  <r>
    <s v="2018-19"/>
    <n v="2"/>
    <x v="30"/>
    <s v="Programa Erasmus"/>
    <s v="FILOLOGÍAS HISPÁNICA Y CLÁSICAS"/>
    <s v="16620640N"/>
    <n v="1217"/>
    <s v="LAS HERAS CALVO, MIGUEL"/>
    <n v="792"/>
    <s v="Lingüística española I"/>
    <s v="4.9"/>
    <s v="EXCELENTE"/>
    <n v="5"/>
    <s v="EXCELENTE"/>
    <n v="10"/>
    <n v="3"/>
    <n v="30"/>
  </r>
  <r>
    <m/>
    <m/>
    <x v="31"/>
    <m/>
    <m/>
    <m/>
    <m/>
    <m/>
    <m/>
    <m/>
    <m/>
    <m/>
    <m/>
    <m/>
    <n v="54862"/>
    <n v="15868"/>
    <n v="0.28923480733476725"/>
  </r>
  <r>
    <m/>
    <m/>
    <x v="31"/>
    <m/>
    <m/>
    <m/>
    <m/>
    <m/>
    <m/>
    <m/>
    <m/>
    <m/>
    <m/>
    <m/>
    <m/>
    <m/>
    <m/>
  </r>
  <r>
    <m/>
    <m/>
    <x v="31"/>
    <m/>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95">
  <r>
    <x v="0"/>
    <n v="16545318"/>
    <x v="0"/>
    <n v="201"/>
    <s v="201G"/>
    <s v="GRUPO-A"/>
    <s v="Contabilidad de gestión"/>
    <s v="GG"/>
    <s v="GRUPO GRANDE"/>
    <s v="201G"/>
    <s v="GRUPO GRANDE DE Contabilidad de gestión"/>
    <s v="GRUPO-A"/>
    <s v="Grupo Grande de Contabilidad de gestión"/>
    <s v="1S"/>
    <n v="16545318"/>
    <s v="RUIZ-OLALLA"/>
    <s v="CORCUERA"/>
    <s v="Mª CARMEN"/>
    <s v="RUIZ-OLALLA CORCUERA, Mª CARMEN"/>
    <x v="0"/>
    <x v="0"/>
    <x v="0"/>
    <m/>
    <m/>
    <s v="caruiz-o"/>
    <s v="carmen.ruiz-olalla@unirioja.es"/>
    <n v="4"/>
    <n v="4"/>
    <n v="504"/>
    <s v="PROFESOR TITULAR UNIVERSIDAD"/>
    <s v="01A"/>
    <s v="TIEMPO COMPLETO AMPLIADO"/>
    <s v="2012-09-01 00:00:00.0"/>
    <s v="null"/>
    <s v="DF100082"/>
    <s v="PROFESOR TITULAR DE UNIVERSIDAD"/>
    <s v="R104"/>
    <x v="0"/>
    <n v="230"/>
    <s v="ECONOMÍA FINANCIERA Y CONTABILIDAD"/>
  </r>
  <r>
    <x v="0"/>
    <n v="16802653"/>
    <x v="0"/>
    <n v="201"/>
    <s v="201I"/>
    <s v="GRUPO-A1"/>
    <s v="Contabilidad de gestión"/>
    <s v="GI"/>
    <s v="GRUPO DE INFORMÁTICA"/>
    <s v="201I"/>
    <s v="INFORMÁTICA DE Contabilidad de gestión"/>
    <s v="GRUPO-A1"/>
    <s v="Informática de Contabilidad de gestión"/>
    <s v="1S"/>
    <n v="16802653"/>
    <s v="MARÍN"/>
    <s v="VINUESA"/>
    <s v="LUZ MARÍA"/>
    <s v="MARÍN VINUESA, LUZ MARÍA"/>
    <x v="0"/>
    <x v="0"/>
    <x v="0"/>
    <m/>
    <m/>
    <s v="lumarin"/>
    <s v="luz-maria.marin@unirioja.es"/>
    <n v="0.5"/>
    <n v="0.5"/>
    <n v="536"/>
    <s v="PROFESOR INTERINO"/>
    <s v="C01"/>
    <s v="TIEMPO COMPLETO"/>
    <s v="2016-09-15 00:00:00.0"/>
    <s v="null"/>
    <s v="PI101109"/>
    <s v="PROFESOR CONTRATADO INTERINO"/>
    <s v="R104"/>
    <x v="0"/>
    <n v="230"/>
    <s v="ECONOMÍA FINANCIERA Y CONTABILIDAD"/>
  </r>
  <r>
    <x v="0"/>
    <n v="16516900"/>
    <x v="0"/>
    <n v="202"/>
    <s v="202G"/>
    <s v="GRUPO-A"/>
    <s v="Econometría"/>
    <s v="GG"/>
    <s v="GRUPO GRANDE"/>
    <s v="202G"/>
    <s v="GRUPO GRANDE DE Econometría"/>
    <s v="GRUPO-A"/>
    <s v="Grupo Grande de Econometría"/>
    <s v="1S"/>
    <n v="16516900"/>
    <s v="ANTOÑANZAS"/>
    <s v="VILLAR"/>
    <s v="FERNANDO"/>
    <s v="ANTOÑANZAS VILLAR, FERNANDO"/>
    <x v="1"/>
    <x v="0"/>
    <x v="0"/>
    <m/>
    <m/>
    <s v="feantona"/>
    <s v="fernando.antonanzas@unirioja.es"/>
    <n v="2.5"/>
    <n v="2.5"/>
    <n v="500"/>
    <s v="CATEDRATICO DE UNIVERSIDAD"/>
    <s v="01R"/>
    <s v="TIEMPO COMPLETO REDUCIDO"/>
    <s v="2017-09-15 00:00:00.0"/>
    <s v="null"/>
    <s v="DF31159"/>
    <s v="CATEDRÁTICO DE UNIVERSIDAD"/>
    <s v="R104"/>
    <x v="0"/>
    <n v="225"/>
    <s v="ECONOMÍA APLICADA"/>
  </r>
  <r>
    <x v="0"/>
    <n v="16598701"/>
    <x v="0"/>
    <n v="202"/>
    <s v="202G"/>
    <s v="GRUPO-A"/>
    <s v="Econometría"/>
    <s v="GG"/>
    <s v="GRUPO GRANDE"/>
    <s v="202G"/>
    <s v="GRUPO GRANDE DE Econometría"/>
    <s v="GRUPO-A"/>
    <s v="Grupo Grande de Econometría"/>
    <s v="1S"/>
    <n v="16598701"/>
    <s v="CABEZÓN"/>
    <s v="BENITO"/>
    <s v="FRANCISCO"/>
    <s v="CABEZÓN BENITO, FRANCISCO"/>
    <x v="1"/>
    <x v="0"/>
    <x v="0"/>
    <m/>
    <m/>
    <s v="frcabezo"/>
    <s v="francisco.cabezon@unirioja.es"/>
    <n v="1.5"/>
    <n v="1.5"/>
    <n v="532"/>
    <s v="LABORAL DOCENTE-ASOCIADO"/>
    <s v="P04"/>
    <s v="TIEMPO PARCIAL (4+4 HORAS)"/>
    <s v="2017-09-15 00:00:00.0"/>
    <s v="2019-09-14 00:00:00.0"/>
    <s v="PI101237"/>
    <s v="PROFESOR ASOCIADO"/>
    <s v="R104"/>
    <x v="0"/>
    <n v="225"/>
    <s v="ECONOMÍA APLICADA"/>
  </r>
  <r>
    <x v="0"/>
    <n v="16533890"/>
    <x v="0"/>
    <n v="202"/>
    <s v="202G"/>
    <s v="GRUPO-C"/>
    <s v="Econometría"/>
    <s v="GG"/>
    <s v="GRUPO GRANDE"/>
    <s v="202G"/>
    <s v="GRUPO GRANDE DE Econometría"/>
    <s v="GRUPO-C"/>
    <s v="Grupo Grande de Econometría (docencia en inglés)"/>
    <s v="1S"/>
    <n v="16533890"/>
    <s v="PORTILLO"/>
    <s v="PÉREZ DE VIÑASPRE"/>
    <s v="FABIOLA"/>
    <s v="PORTILLO PÉREZ DE VIÑASPRE, FABIOLA"/>
    <x v="0"/>
    <x v="0"/>
    <x v="0"/>
    <m/>
    <m/>
    <s v="faporti"/>
    <s v="fabiola.portillo@unirioja.es"/>
    <n v="4"/>
    <n v="4"/>
    <n v="504"/>
    <s v="PROFESOR TITULAR UNIVERSIDAD"/>
    <s v="01A"/>
    <s v="TIEMPO COMPLETO AMPLIADO"/>
    <s v="2016-09-15 00:00:00.0"/>
    <s v="null"/>
    <s v="DF100141"/>
    <s v="PROFESOR TITULAR DE UNIVERSIDAD"/>
    <s v="R104"/>
    <x v="0"/>
    <n v="225"/>
    <s v="ECONOMÍA APLICADA"/>
  </r>
  <r>
    <x v="0"/>
    <n v="16532770"/>
    <x v="0"/>
    <n v="203"/>
    <s v="203G"/>
    <s v="GRUPO-A"/>
    <s v="Inversión"/>
    <s v="GG"/>
    <s v="GRUPO GRANDE"/>
    <s v="203G"/>
    <s v="GRUPO GRANDE DE Inversión"/>
    <s v="GRUPO-A"/>
    <s v="Grupo Grande de Inversión"/>
    <s v="1S"/>
    <n v="16532770"/>
    <s v="BLASCO"/>
    <s v="TOMÁS"/>
    <s v="YOLANDA"/>
    <s v="BLASCO TOMÁS, YOLANDA"/>
    <x v="1"/>
    <x v="0"/>
    <x v="0"/>
    <m/>
    <m/>
    <s v="yoblasco"/>
    <s v="yolanda.blasco@unirioja.es"/>
    <n v="4"/>
    <n v="4"/>
    <n v="506"/>
    <s v="PROFESOR TITULAR DE ESCUELA UNIVERSITARI"/>
    <s v="01A"/>
    <s v="TIEMPO COMPLETO AMPLIADO"/>
    <s v="2012-09-01 00:00:00.0"/>
    <s v="null"/>
    <s v="DF31220"/>
    <s v="TITULAR DE ESCUELAS UNIVERSITARIAS"/>
    <s v="R104"/>
    <x v="0"/>
    <n v="230"/>
    <s v="ECONOMÍA FINANCIERA Y CONTABILIDAD"/>
  </r>
  <r>
    <x v="0"/>
    <n v="16530052"/>
    <x v="0"/>
    <n v="203"/>
    <s v="203I"/>
    <s v="GRUPO-A1"/>
    <s v="Inversión"/>
    <s v="GI"/>
    <s v="GRUPO DE INFORMÁTICA"/>
    <s v="203I"/>
    <s v="INFORMÁTICA DE Inversión"/>
    <s v="GRUPO-A1"/>
    <s v="Informática de Inversión"/>
    <s v="1S"/>
    <n v="16530052"/>
    <s v="AYALA"/>
    <s v="CALVO"/>
    <s v="JUAN CARLOS"/>
    <s v="AYALA CALVO, JUAN CARLOS"/>
    <x v="0"/>
    <x v="0"/>
    <x v="0"/>
    <m/>
    <m/>
    <s v="juayala"/>
    <s v="juan-carlos.ayala@unirioja.es"/>
    <n v="0.5"/>
    <n v="0.5"/>
    <n v="500"/>
    <s v="CATEDRATICO DE UNIVERSIDAD"/>
    <s v="C01"/>
    <s v="TIEMPO COMPLETO"/>
    <s v="2016-09-15 00:00:00.0"/>
    <s v="null"/>
    <s v="DF31196"/>
    <s v="CATEDRÁTICO DE UNIVERSIDAD"/>
    <s v="R104"/>
    <x v="0"/>
    <n v="230"/>
    <s v="ECONOMÍA FINANCIERA Y CONTABILIDAD"/>
  </r>
  <r>
    <x v="0"/>
    <n v="16570616"/>
    <x v="0"/>
    <n v="203"/>
    <s v="203R"/>
    <s v="GRUPO-A2"/>
    <s v="Inversión"/>
    <s v="GR"/>
    <s v="GRUPO REDUCIDO"/>
    <s v="203R"/>
    <s v="GRUPO REDUCIDO DE Inversión"/>
    <s v="GRUPO-A2"/>
    <s v="Grupo Reducido de Inversión"/>
    <s v="1S"/>
    <n v="16570616"/>
    <s v="AMO"/>
    <s v="MATARRANZ"/>
    <s v="DAVID"/>
    <s v="AMO MATARRANZ, DAVID"/>
    <x v="1"/>
    <x v="0"/>
    <x v="0"/>
    <m/>
    <m/>
    <s v="daamo"/>
    <s v="david.amo@unirioja.es"/>
    <n v="1.5"/>
    <n v="1.5"/>
    <n v="532"/>
    <s v="LABORAL DOCENTE-ASOCIADO"/>
    <s v="P04"/>
    <s v="TIEMPO PARCIAL (4+4 HORAS)"/>
    <s v="2017-09-15 00:00:00.0"/>
    <s v="2019-09-14 00:00:00.0"/>
    <s v="PI101240"/>
    <s v="PROFESOR ASOCIADO"/>
    <s v="R104"/>
    <x v="0"/>
    <n v="230"/>
    <s v="ECONOMÍA FINANCIERA Y CONTABILIDAD"/>
  </r>
  <r>
    <x v="0"/>
    <n v="10828501"/>
    <x v="0"/>
    <n v="204"/>
    <s v="204G"/>
    <s v="GRUPO-A"/>
    <s v="Investigación comercial"/>
    <s v="GG"/>
    <s v="GRUPO GRANDE"/>
    <s v="204G"/>
    <s v="GRUPO GRANDE DE Investigación comercial"/>
    <s v="GRUPO-A"/>
    <s v="Grupo Grande de Investigación comercial"/>
    <s v="1S"/>
    <n v="10828501"/>
    <s v="RUIZ"/>
    <s v="VEGA"/>
    <s v="AGUSTÍN V."/>
    <s v="RUIZ VEGA, AGUSTÍN V."/>
    <x v="0"/>
    <x v="0"/>
    <x v="0"/>
    <m/>
    <m/>
    <s v="agusruve"/>
    <s v="agustin.ruiz@unirioja.es"/>
    <n v="1.6"/>
    <n v="1.6"/>
    <n v="500"/>
    <s v="CATEDRATICO DE UNIVERSIDAD"/>
    <s v="01A"/>
    <s v="TIEMPO COMPLETO AMPLIADO"/>
    <s v="2013-09-01 00:00:00.0"/>
    <s v="null"/>
    <s v="DF31131"/>
    <s v="CATEDRÁTICO DE UNIVERSIDAD"/>
    <s v="R104"/>
    <x v="0"/>
    <n v="95"/>
    <s v="COMERCIALIZACIÓN E INVESTIGACIÓN DE MERCADOS"/>
  </r>
  <r>
    <x v="0"/>
    <n v="16612716"/>
    <x v="0"/>
    <n v="204"/>
    <s v="204G"/>
    <s v="GRUPO-A"/>
    <s v="Investigación comercial"/>
    <s v="GG"/>
    <s v="GRUPO GRANDE"/>
    <s v="204G"/>
    <s v="GRUPO GRANDE DE Investigación comercial"/>
    <s v="GRUPO-A"/>
    <s v="Grupo Grande de Investigación comercial"/>
    <s v="1S"/>
    <n v="16612716"/>
    <s v="ALESANCO"/>
    <s v="LLORENTE"/>
    <s v="MARÍA"/>
    <s v="ALESANCO LLORENTE, MARÍA"/>
    <x v="1"/>
    <x v="0"/>
    <x v="0"/>
    <m/>
    <m/>
    <s v="maalesan"/>
    <s v="maria.alesanco@unirioja.es"/>
    <n v="1"/>
    <n v="1"/>
    <n v="532"/>
    <s v="LABORAL DOCENTE-ASOCIADO"/>
    <s v="P02"/>
    <s v="TIEMPO PARCIAL (2+2 HORAS)"/>
    <s v="2018-09-25 00:00:00.0"/>
    <s v="2019-09-14 00:00:00.0"/>
    <s v="PI101430"/>
    <s v="PROFESOR ASOCIADO"/>
    <s v="R104"/>
    <x v="0"/>
    <n v="95"/>
    <s v="COMERCIALIZACIÓN E INVESTIGACIÓN DE MERCADOS"/>
  </r>
  <r>
    <x v="0"/>
    <n v="72780423"/>
    <x v="0"/>
    <n v="204"/>
    <s v="204G"/>
    <s v="GRUPO-A"/>
    <s v="Investigación comercial"/>
    <s v="GG"/>
    <s v="GRUPO GRANDE"/>
    <s v="204G"/>
    <s v="GRUPO GRANDE DE Investigación comercial"/>
    <s v="GRUPO-A"/>
    <s v="Grupo Grande de Investigación comercial"/>
    <s v="1S"/>
    <n v="72780423"/>
    <s v="RIAÑO"/>
    <s v="GIL"/>
    <s v="CONSUELO"/>
    <s v="RIAÑO GIL, CONSUELO"/>
    <x v="1"/>
    <x v="0"/>
    <x v="0"/>
    <m/>
    <m/>
    <s v="coriano"/>
    <s v="consuelo.riano@unirioja.es"/>
    <n v="1.4"/>
    <n v="1.4"/>
    <n v="504"/>
    <s v="PROFESOR TITULAR UNIVERSIDAD"/>
    <s v="01A"/>
    <s v="TIEMPO COMPLETO AMPLIADO"/>
    <s v="2018-09-17 00:00:00.0"/>
    <s v="null"/>
    <s v="DF31218"/>
    <s v="TITULAR DE UNIVERSIDAD"/>
    <s v="R104"/>
    <x v="0"/>
    <n v="95"/>
    <s v="COMERCIALIZACIÓN E INVESTIGACIÓN DE MERCADOS"/>
  </r>
  <r>
    <x v="0"/>
    <n v="16533958"/>
    <x v="0"/>
    <n v="205"/>
    <s v="205G"/>
    <s v="GRUPO-A"/>
    <s v="Contabilidad e impuestos"/>
    <s v="GG"/>
    <s v="GRUPO GRANDE"/>
    <s v="205G"/>
    <s v="GRUPO GRANDE DE Contabilidad e impuestos"/>
    <s v="GRUPO-A"/>
    <s v="Grupo Grande de Contabilidad e impuestos"/>
    <s v="2S"/>
    <n v="16533958"/>
    <s v="ECHARRI"/>
    <s v="SÁEZ"/>
    <s v="ROSA MARÍA"/>
    <s v="ECHARRI SÁEZ, ROSA MARÍA"/>
    <x v="1"/>
    <x v="0"/>
    <x v="0"/>
    <m/>
    <m/>
    <s v="recharri"/>
    <s v="rosa.echarri@unirioja.es"/>
    <n v="2"/>
    <n v="2"/>
    <n v="506"/>
    <s v="PROFESOR TITULAR DE ESCUELA UNIVERSITARI"/>
    <s v="01A"/>
    <s v="TIEMPO COMPLETO AMPLIADO"/>
    <s v="2012-09-01 00:00:00.0"/>
    <s v="null"/>
    <s v="DF31216"/>
    <s v="TITULAR DE ESCUELAS UNIVERSITARIAS"/>
    <s v="R104"/>
    <x v="0"/>
    <n v="230"/>
    <s v="ECONOMÍA FINANCIERA Y CONTABILIDAD"/>
  </r>
  <r>
    <x v="0"/>
    <n v="73209342"/>
    <x v="0"/>
    <n v="205"/>
    <s v="205G"/>
    <s v="GRUPO-A"/>
    <s v="Contabilidad e impuestos"/>
    <s v="GG"/>
    <s v="GRUPO GRANDE"/>
    <s v="205G"/>
    <s v="GRUPO GRANDE DE Contabilidad e impuestos"/>
    <s v="GRUPO-A"/>
    <s v="Grupo Grande de Contabilidad e impuestos"/>
    <s v="2S"/>
    <n v="73209342"/>
    <s v="CASTILLO"/>
    <s v="MURCIEGO"/>
    <s v="ÁNGELA"/>
    <s v="CASTILLO MURCIEGO, ÁNGELA"/>
    <x v="1"/>
    <x v="0"/>
    <x v="0"/>
    <m/>
    <m/>
    <s v="ancastmu"/>
    <s v="angela.castillo@unirioja.es"/>
    <n v="2"/>
    <n v="2"/>
    <n v="536"/>
    <s v="PROFESOR INTERINO"/>
    <s v="C01"/>
    <s v="TIEMPO COMPLETO"/>
    <s v="2018-09-17 00:00:00.0"/>
    <s v="null"/>
    <s v="PI101354"/>
    <s v="PROFESOR CONTRATADO INTERINO"/>
    <s v="R104"/>
    <x v="0"/>
    <n v="225"/>
    <s v="ECONOMÍA APLICADA"/>
  </r>
  <r>
    <x v="0"/>
    <n v="16634063"/>
    <x v="0"/>
    <n v="206"/>
    <s v="206G"/>
    <s v="GRUPO-A"/>
    <s v="Financiación"/>
    <s v="GG"/>
    <s v="GRUPO GRANDE"/>
    <s v="206G"/>
    <s v="GRUPO GRANDE DE Financiación"/>
    <s v="GRUPO-A"/>
    <s v="Grupo Grande de Financiación"/>
    <s v="2S"/>
    <n v="16634063"/>
    <s v="BAÑUELOS"/>
    <s v="CAMPO"/>
    <s v="ARKAITZ"/>
    <s v="BAÑUELOS CAMPO, ARKAITZ"/>
    <x v="1"/>
    <x v="0"/>
    <x v="0"/>
    <m/>
    <m/>
    <s v="arbanuel"/>
    <s v="arkaitz.banuelos@unirioja.es"/>
    <n v="4"/>
    <n v="4"/>
    <n v="536"/>
    <s v="PROFESOR INTERINO"/>
    <s v="C01"/>
    <s v="TIEMPO COMPLETO"/>
    <s v="2018-10-01 00:00:00.0"/>
    <s v="2019-09-14 00:00:00.0"/>
    <s v="PI101434"/>
    <s v="PROFESOR CONTRATADO INTERINO"/>
    <s v="R104"/>
    <x v="0"/>
    <n v="230"/>
    <s v="ECONOMÍA FINANCIERA Y CONTABILIDAD"/>
  </r>
  <r>
    <x v="0"/>
    <n v="17159455"/>
    <x v="0"/>
    <n v="206"/>
    <s v="206G"/>
    <s v="GRUPO-A"/>
    <s v="Financiación"/>
    <s v="GG"/>
    <s v="GRUPO GRANDE"/>
    <s v="206G"/>
    <s v="GRUPO GRANDE DE Financiación"/>
    <s v="GRUPO-A"/>
    <s v="Grupo Grande de Financiación"/>
    <s v="2S"/>
    <n v="17159455"/>
    <s v="RUIZ"/>
    <s v="CABESTRE"/>
    <s v="FCO. JAVIER"/>
    <s v="RUIZ CABESTRE, FCO. JAVIER"/>
    <x v="0"/>
    <x v="0"/>
    <x v="0"/>
    <m/>
    <m/>
    <s v="fjruiz"/>
    <s v="javier.ruiz@unirioja.es"/>
    <n v="0"/>
    <n v="0"/>
    <n v="500"/>
    <s v="CATEDRATICO DE UNIVERSIDAD"/>
    <s v="01R"/>
    <s v="TIEMPO COMPLETO REDUCIDO"/>
    <s v="2016-11-12 00:00:00.0"/>
    <s v="null"/>
    <s v="DF100335"/>
    <s v="CATEDRÁTICO DE UNIVERSIDAD"/>
    <s v="R104"/>
    <x v="0"/>
    <n v="230"/>
    <s v="ECONOMÍA FINANCIERA Y CONTABILIDAD"/>
  </r>
  <r>
    <x v="0"/>
    <n v="16544280"/>
    <x v="0"/>
    <n v="206"/>
    <s v="206I"/>
    <s v="GRUPO-A1"/>
    <s v="Financiación"/>
    <s v="GI"/>
    <s v="GRUPO DE INFORMÁTICA"/>
    <s v="206I"/>
    <s v="INFORMÁTICA DE Financiación"/>
    <s v="GRUPO-A1"/>
    <s v="Informática de Financiación"/>
    <s v="2S"/>
    <n v="16544280"/>
    <s v="AZCONA"/>
    <s v="CIRIZA"/>
    <s v="ESPERANZA"/>
    <s v="AZCONA CIRIZA, ESPERANZA"/>
    <x v="1"/>
    <x v="0"/>
    <x v="0"/>
    <m/>
    <m/>
    <s v="esazcona"/>
    <s v="esperanza.azcona@unirioja.es"/>
    <n v="0.05"/>
    <n v="0.05"/>
    <n v="506"/>
    <s v="PROFESOR TITULAR DE ESCUELA UNIVERSITARI"/>
    <s v="01A"/>
    <s v="TIEMPO COMPLETO AMPLIADO"/>
    <s v="2012-09-01 00:00:00.0"/>
    <s v="null"/>
    <s v="DF31215"/>
    <s v="TITULAR DE ESCUELAS UNIVERSITARIAS"/>
    <s v="R104"/>
    <x v="0"/>
    <n v="230"/>
    <s v="ECONOMÍA FINANCIERA Y CONTABILIDAD"/>
  </r>
  <r>
    <x v="0"/>
    <n v="16559462"/>
    <x v="0"/>
    <n v="206"/>
    <s v="206I"/>
    <s v="GRUPO-A1"/>
    <s v="Financiación"/>
    <s v="GI"/>
    <s v="GRUPO DE INFORMÁTICA"/>
    <s v="206I"/>
    <s v="INFORMÁTICA DE Financiación"/>
    <s v="GRUPO-A1"/>
    <s v="Informática de Financiación"/>
    <s v="2S"/>
    <n v="16559462"/>
    <s v="LACALZADA"/>
    <s v="ESQUIVEL"/>
    <s v="JOSÉ ANGEL"/>
    <s v="LACALZADA ESQUIVEL, JOSÉ ANGEL"/>
    <x v="1"/>
    <x v="0"/>
    <x v="0"/>
    <m/>
    <m/>
    <s v="jolacae"/>
    <s v="jose-angel.lacalzada@unirioja.es"/>
    <n v="0.2"/>
    <n v="0.2"/>
    <n v="532"/>
    <s v="LABORAL DOCENTE-ASOCIADO"/>
    <s v="P06"/>
    <s v="TIEMPO PARCIAL (6+6 HORAS)"/>
    <s v="2015-09-15 00:00:00.0"/>
    <s v="2019-09-14 00:00:00.0"/>
    <s v="PI101023"/>
    <s v="PROFESOR ASOCIADO"/>
    <s v="R104"/>
    <x v="0"/>
    <n v="230"/>
    <s v="ECONOMÍA FINANCIERA Y CONTABILIDAD"/>
  </r>
  <r>
    <x v="0"/>
    <n v="13080014"/>
    <x v="0"/>
    <n v="207"/>
    <s v="207G"/>
    <s v="GRUPO-A"/>
    <s v="Dirección y gestión de ventas"/>
    <s v="GG"/>
    <s v="GRUPO GRANDE"/>
    <s v="207G"/>
    <s v="GRUPO GRANDE DE Dirección y gestión de ventas"/>
    <s v="GRUPO-A"/>
    <s v="Grupo Grande de Dirección y gestión de ventas"/>
    <s v="2S"/>
    <n v="13080014"/>
    <s v="SIERRA"/>
    <s v="MURILLO"/>
    <s v="MARÍA YOLANDA"/>
    <s v="SIERRA MURILLO, MARÍA YOLANDA"/>
    <x v="1"/>
    <x v="0"/>
    <x v="0"/>
    <m/>
    <m/>
    <s v="yosierra"/>
    <s v="yolanda.sierra@unirioja.es"/>
    <n v="4"/>
    <n v="4"/>
    <n v="506"/>
    <s v="PROFESOR TITULAR DE ESCUELA UNIVERSITARI"/>
    <s v="C01"/>
    <s v="TIEMPO COMPLETO"/>
    <s v="2018-09-17 00:00:00.0"/>
    <s v="null"/>
    <s v="DF31142"/>
    <s v="TITULAR DE ESCUELAS UNIVERSITARIAS"/>
    <s v="R104"/>
    <x v="0"/>
    <n v="95"/>
    <s v="COMERCIALIZACIÓN E INVESTIGACIÓN DE MERCADOS"/>
  </r>
  <r>
    <x v="0"/>
    <n v="16608832"/>
    <x v="0"/>
    <n v="207"/>
    <s v="207I"/>
    <s v="GRUPO-A1"/>
    <s v="Dirección y gestión de ventas"/>
    <s v="GI"/>
    <s v="GRUPO DE INFORMÁTICA"/>
    <s v="207I"/>
    <s v="INFORMÁTICA DE Dirección y gestión de ventas"/>
    <s v="GRUPO-A1"/>
    <s v="Informática de Dirección y gestión de ventas"/>
    <s v="2S"/>
    <n v="16608832"/>
    <s v="MOSQUERA"/>
    <s v="DE LA FUENTE"/>
    <s v="ANA MARÍA"/>
    <s v="MOSQUERA DE LA FUENTE, ANA MARÍA"/>
    <x v="1"/>
    <x v="0"/>
    <x v="0"/>
    <m/>
    <m/>
    <s v="anmosque"/>
    <s v="ana-maria.mosquera@alum.unirioja.es"/>
    <n v="0.2"/>
    <n v="0.2"/>
    <n v="121"/>
    <s v="PERSONAL INVESTIGADOR EN FORMACIÓN"/>
    <n v="0"/>
    <s v="_"/>
    <s v="2015-09-01 00:00:00.0"/>
    <s v="2019-08-31 00:00:00.0"/>
    <s v="D04BECARIO1"/>
    <s v="PERSONAL INVESTIGADOR PREDOCTORAL EN FORMACIÓN"/>
    <s v="R104"/>
    <x v="0"/>
    <n v="95"/>
    <s v="COMERCIALIZACIÓN E INVESTIGACIÓN DE MERCADOS"/>
  </r>
  <r>
    <x v="0"/>
    <n v="14943754"/>
    <x v="0"/>
    <n v="208"/>
    <s v="208G"/>
    <s v="GRUPO-A"/>
    <s v="Prácticas en empresa"/>
    <s v="GG"/>
    <s v="GRUPO GRANDE"/>
    <s v="208G"/>
    <s v="GG de Prácticas en empresa"/>
    <s v="GRUPO-A"/>
    <s v="GG de Prácticas en empresa"/>
    <s v="1S"/>
    <n v="14943754"/>
    <s v="RODRÍGUEZ"/>
    <s v="IBEAS"/>
    <s v="ROBERTO"/>
    <s v="RODRÍGUEZ IBEAS, ROBERTO"/>
    <x v="1"/>
    <x v="0"/>
    <x v="0"/>
    <m/>
    <m/>
    <s v="rorodrig"/>
    <s v="roberto.rodriguez@unirioja.es"/>
    <n v="1.4"/>
    <n v="1.4"/>
    <n v="504"/>
    <s v="PROFESOR TITULAR UNIVERSIDAD"/>
    <s v="C01"/>
    <s v="TIEMPO COMPLETO"/>
    <s v="2012-07-13 00:00:00.0"/>
    <s v="null"/>
    <s v="DF100089"/>
    <s v="PROFESOR TITULAR DE UNIVERSIDAD"/>
    <s v="R104"/>
    <x v="0"/>
    <n v="415"/>
    <s v="FUNDAMENTOS DEL ANÁLISIS ECONÓMICO"/>
  </r>
  <r>
    <x v="0"/>
    <n v="16515085"/>
    <x v="0"/>
    <n v="208"/>
    <s v="208G"/>
    <s v="GRUPO-A"/>
    <s v="Prácticas en empresa"/>
    <s v="GG"/>
    <s v="GRUPO GRANDE"/>
    <s v="208G"/>
    <s v="GG de Prácticas en empresa"/>
    <s v="GRUPO-A"/>
    <s v="GG de Prácticas en empresa"/>
    <s v="1S"/>
    <n v="16515085"/>
    <s v="BARCO"/>
    <s v="ROYO"/>
    <s v="EMILIO"/>
    <s v="BARCO ROYO, EMILIO"/>
    <x v="1"/>
    <x v="0"/>
    <x v="0"/>
    <m/>
    <m/>
    <s v="ebarco"/>
    <s v="emilio.barco@unirioja.es"/>
    <n v="0.6"/>
    <n v="0.6"/>
    <n v="536"/>
    <s v="PROFESOR INTERINO"/>
    <s v="C01"/>
    <s v="TIEMPO COMPLETO"/>
    <s v="2017-09-15 00:00:00.0"/>
    <s v="null"/>
    <s v="PI101301"/>
    <s v="PROFESOR CONTRATADO INTERINO"/>
    <s v="R104"/>
    <x v="0"/>
    <n v="225"/>
    <s v="ECONOMÍA APLICADA"/>
  </r>
  <r>
    <x v="0"/>
    <n v="16533310"/>
    <x v="0"/>
    <n v="208"/>
    <s v="208G"/>
    <s v="GRUPO-A"/>
    <s v="Prácticas en empresa"/>
    <s v="GG"/>
    <s v="GRUPO GRANDE"/>
    <s v="208G"/>
    <s v="GG de Prácticas en empresa"/>
    <s v="GRUPO-A"/>
    <s v="GG de Prácticas en empresa"/>
    <s v="1S"/>
    <n v="16533310"/>
    <s v="DE TORRE"/>
    <s v="RESA"/>
    <s v="MARÍA JESÚS"/>
    <s v="DE TORRE RESA, MARÍA JESÚS"/>
    <x v="1"/>
    <x v="0"/>
    <x v="0"/>
    <m/>
    <m/>
    <s v="marirede"/>
    <s v="chechu.detorre@unirioja.es"/>
    <n v="0.6"/>
    <n v="0.6"/>
    <n v="506"/>
    <s v="PROFESOR TITULAR DE ESCUELA UNIVERSITARI"/>
    <s v="01A"/>
    <s v="TIEMPO COMPLETO AMPLIADO"/>
    <s v="2012-09-01 00:00:00.0"/>
    <s v="null"/>
    <s v="DF31239"/>
    <s v="TITULAR DE ESCUELAS UNIVERSITARIAS"/>
    <s v="R104"/>
    <x v="0"/>
    <n v="415"/>
    <s v="FUNDAMENTOS DEL ANÁLISIS ECONÓMICO"/>
  </r>
  <r>
    <x v="0"/>
    <n v="16543682"/>
    <x v="0"/>
    <n v="208"/>
    <s v="208G"/>
    <s v="GRUPO-A"/>
    <s v="Prácticas en empresa"/>
    <s v="GG"/>
    <s v="GRUPO GRANDE"/>
    <s v="208G"/>
    <s v="GG de Prácticas en empresa"/>
    <s v="GRUPO-A"/>
    <s v="GG de Prácticas en empresa"/>
    <s v="1S"/>
    <n v="16543682"/>
    <s v="NAVARRO"/>
    <s v="PÉREZ"/>
    <s v="Mª CRUZ"/>
    <s v="NAVARRO PÉREZ, Mª CRUZ"/>
    <x v="0"/>
    <x v="0"/>
    <x v="0"/>
    <m/>
    <m/>
    <s v="cnavarro"/>
    <s v="maricruz.navarro@unirioja.es"/>
    <n v="1"/>
    <n v="1"/>
    <n v="504"/>
    <s v="PROFESOR TITULAR UNIVERSIDAD"/>
    <s v="01A"/>
    <s v="TIEMPO COMPLETO AMPLIADO"/>
    <s v="2012-09-01 00:00:00.0"/>
    <s v="null"/>
    <s v="DF100001"/>
    <s v="PROFESOR TITULAR DE UNIVERSIDAD"/>
    <s v="R104"/>
    <x v="0"/>
    <n v="225"/>
    <s v="ECONOMÍA APLICADA"/>
  </r>
  <r>
    <x v="0"/>
    <n v="16544145"/>
    <x v="0"/>
    <n v="208"/>
    <s v="208G"/>
    <s v="GRUPO-A"/>
    <s v="Prácticas en empresa"/>
    <s v="GG"/>
    <s v="GRUPO GRANDE"/>
    <s v="208G"/>
    <s v="GG de Prácticas en empresa"/>
    <s v="GRUPO-A"/>
    <s v="GG de Prácticas en empresa"/>
    <s v="1S"/>
    <n v="16544145"/>
    <s v="ACEDO"/>
    <s v="RAMÍREZ"/>
    <s v="MIGUEL ANGEL"/>
    <s v="ACEDO RAMÍREZ, MIGUEL ANGEL"/>
    <x v="0"/>
    <x v="0"/>
    <x v="0"/>
    <m/>
    <m/>
    <s v="miacedo"/>
    <s v="miguel-angel.acedo@unirioja.es"/>
    <n v="0"/>
    <n v="0"/>
    <n v="504"/>
    <s v="PROFESOR TITULAR UNIVERSIDAD"/>
    <s v="C01"/>
    <s v="TIEMPO COMPLETO"/>
    <s v="2018-11-26 00:00:00.0"/>
    <s v="null"/>
    <s v="DF31207"/>
    <s v="PROFESOR TITULAR DE UNIVERSIDAD"/>
    <s v="R104"/>
    <x v="0"/>
    <n v="230"/>
    <s v="ECONOMÍA FINANCIERA Y CONTABILIDAD"/>
  </r>
  <r>
    <x v="0"/>
    <n v="16547433"/>
    <x v="0"/>
    <n v="208"/>
    <s v="208G"/>
    <s v="GRUPO-A"/>
    <s v="Prácticas en empresa"/>
    <s v="GG"/>
    <s v="GRUPO GRANDE"/>
    <s v="208G"/>
    <s v="GG de Prácticas en empresa"/>
    <s v="GRUPO-A"/>
    <s v="GG de Prácticas en empresa"/>
    <s v="1S"/>
    <n v="16547433"/>
    <s v="OLARTE"/>
    <s v="PASCUAL"/>
    <s v="Mª CRISTINA"/>
    <s v="OLARTE PASCUAL, Mª CRISTINA"/>
    <x v="0"/>
    <x v="0"/>
    <x v="0"/>
    <m/>
    <m/>
    <s v="m-olarte"/>
    <s v="cristina.olarte@unirioja.es"/>
    <n v="0.6"/>
    <n v="0.6"/>
    <n v="504"/>
    <s v="PROFESOR TITULAR UNIVERSIDAD"/>
    <s v="C01"/>
    <s v="TIEMPO COMPLETO"/>
    <s v="2017-09-15 00:00:00.0"/>
    <s v="null"/>
    <s v="DF100194"/>
    <s v="PROFESOR TITULAR DE UNIVERSIDAD"/>
    <s v="R104"/>
    <x v="0"/>
    <n v="95"/>
    <s v="COMERCIALIZACIÓN E INVESTIGACIÓN DE MERCADOS"/>
  </r>
  <r>
    <x v="0"/>
    <n v="16549972"/>
    <x v="0"/>
    <n v="208"/>
    <s v="208G"/>
    <s v="GRUPO-A"/>
    <s v="Prácticas en empresa"/>
    <s v="GG"/>
    <s v="GRUPO GRANDE"/>
    <s v="208G"/>
    <s v="GG de Prácticas en empresa"/>
    <s v="GRUPO-A"/>
    <s v="GG de Prácticas en empresa"/>
    <s v="1S"/>
    <n v="16549972"/>
    <s v="PINILLOS"/>
    <s v="GARCÍA"/>
    <s v="MARÍA DE LA O"/>
    <s v="PINILLOS GARCÍA, MARÍA DE LA O"/>
    <x v="0"/>
    <x v="0"/>
    <x v="0"/>
    <m/>
    <m/>
    <s v="mpinillo"/>
    <s v="maria.pinillos@unirioja.es"/>
    <n v="0.8"/>
    <n v="0.8"/>
    <n v="504"/>
    <s v="PROFESOR TITULAR UNIVERSIDAD"/>
    <s v="C01"/>
    <s v="TIEMPO COMPLETO"/>
    <s v="2014-09-15 00:00:00.0"/>
    <s v="null"/>
    <s v="DF31176"/>
    <s v="PROFESOR TITULAR DE UNIVERSIDAD"/>
    <s v="R104"/>
    <x v="0"/>
    <n v="225"/>
    <s v="ECONOMÍA APLICADA"/>
  </r>
  <r>
    <x v="0"/>
    <n v="16551895"/>
    <x v="0"/>
    <n v="208"/>
    <s v="208G"/>
    <s v="GRUPO-A"/>
    <s v="Prácticas en empresa"/>
    <s v="GG"/>
    <s v="GRUPO GRANDE"/>
    <s v="208G"/>
    <s v="GG de Prácticas en empresa"/>
    <s v="GRUPO-A"/>
    <s v="GG de Prácticas en empresa"/>
    <s v="1S"/>
    <n v="16551895"/>
    <s v="SALINAS"/>
    <s v="ZÁRATE"/>
    <s v="RODOLFO"/>
    <s v="SALINAS ZÁRATE, RODOLFO"/>
    <x v="1"/>
    <x v="0"/>
    <x v="0"/>
    <m/>
    <m/>
    <s v="rosalina"/>
    <s v="rodolfo.salinas@unirioja.es"/>
    <n v="0.6"/>
    <n v="0.6"/>
    <n v="504"/>
    <s v="PROFESOR TITULAR UNIVERSIDAD"/>
    <s v="01A"/>
    <s v="TIEMPO COMPLETO AMPLIADO"/>
    <s v="2012-09-01 00:00:00.0"/>
    <s v="null"/>
    <s v="DF100088"/>
    <s v="PROFESOR TITULAR DE UNIVERSIDAD"/>
    <s v="R104"/>
    <x v="0"/>
    <n v="650"/>
    <s v="ORGANIZACIÓN DE EMPRESAS"/>
  </r>
  <r>
    <x v="0"/>
    <n v="16563058"/>
    <x v="0"/>
    <n v="208"/>
    <s v="208G"/>
    <s v="GRUPO-A"/>
    <s v="Prácticas en empresa"/>
    <s v="GG"/>
    <s v="GRUPO GRANDE"/>
    <s v="208G"/>
    <s v="GG de Prácticas en empresa"/>
    <s v="GRUPO-A"/>
    <s v="GG de Prácticas en empresa"/>
    <s v="1S"/>
    <n v="16563058"/>
    <s v="PELEGRÍN"/>
    <s v="BORONDO"/>
    <s v="JORGE"/>
    <s v="PELEGRÍN BORONDO, JORGE"/>
    <x v="0"/>
    <x v="0"/>
    <x v="0"/>
    <m/>
    <m/>
    <s v="jopelegr"/>
    <s v="jorge.pelegrin@unirioja.es"/>
    <n v="0.6"/>
    <n v="0.6"/>
    <n v="534"/>
    <s v="CONTRATADO DOCTOR -TIPO 1"/>
    <s v="C01"/>
    <s v="TIEMPO COMPLETO"/>
    <s v="2015-04-23 00:00:00.0"/>
    <s v="null"/>
    <s v="LD100612"/>
    <s v="PROFESOR CONTRATADO DOCTOR- TIPO 1"/>
    <s v="R104"/>
    <x v="0"/>
    <n v="95"/>
    <s v="COMERCIALIZACIÓN E INVESTIGACIÓN DE MERCADOS"/>
  </r>
  <r>
    <x v="0"/>
    <n v="16572280"/>
    <x v="0"/>
    <n v="208"/>
    <s v="208G"/>
    <s v="GRUPO-A"/>
    <s v="Prácticas en empresa"/>
    <s v="GG"/>
    <s v="GRUPO GRANDE"/>
    <s v="208G"/>
    <s v="GG de Prácticas en empresa"/>
    <s v="GRUPO-A"/>
    <s v="GG de Prácticas en empresa"/>
    <s v="1S"/>
    <n v="16572280"/>
    <s v="GÓMEZ"/>
    <s v="VILLASCUERNA"/>
    <s v="JAIME"/>
    <s v="GÓMEZ VILLASCUERNA, JAIME"/>
    <x v="0"/>
    <x v="0"/>
    <x v="0"/>
    <m/>
    <m/>
    <s v="jagomev"/>
    <s v="jaime.gomez@unirioja.es"/>
    <n v="1"/>
    <n v="1"/>
    <n v="500"/>
    <s v="CATEDRATICO DE UNIVERSIDAD"/>
    <s v="C01"/>
    <s v="TIEMPO COMPLETO"/>
    <s v="2017-09-15 00:00:00.0"/>
    <s v="null"/>
    <s v="DF100336"/>
    <s v="CATEDRÁTICO DE UNIVERSIDAD"/>
    <s v="R104"/>
    <x v="0"/>
    <n v="650"/>
    <s v="ORGANIZACIÓN DE EMPRESAS"/>
  </r>
  <r>
    <x v="0"/>
    <n v="16581606"/>
    <x v="0"/>
    <n v="208"/>
    <s v="208G"/>
    <s v="GRUPO-A"/>
    <s v="Prácticas en empresa"/>
    <s v="GG"/>
    <s v="GRUPO GRANDE"/>
    <s v="208G"/>
    <s v="GG de Prácticas en empresa"/>
    <s v="GRUPO-A"/>
    <s v="GG de Prácticas en empresa"/>
    <s v="1S"/>
    <n v="16581606"/>
    <s v="SALAZAR"/>
    <s v="TERREROS"/>
    <s v="IDANA"/>
    <s v="SALAZAR TERREROS, IDANA"/>
    <x v="0"/>
    <x v="0"/>
    <x v="0"/>
    <m/>
    <m/>
    <s v="idsalaza"/>
    <s v="idana.salazar@unirioja.es"/>
    <n v="0.8"/>
    <n v="0.8"/>
    <n v="536"/>
    <s v="PROFESOR INTERINO"/>
    <s v="C01"/>
    <s v="TIEMPO COMPLETO"/>
    <s v="2015-09-15 00:00:00.0"/>
    <s v="null"/>
    <s v="PI101024"/>
    <s v="PROFESOR CONTRATADO INTERINO"/>
    <s v="R104"/>
    <x v="0"/>
    <n v="650"/>
    <s v="ORGANIZACIÓN DE EMPRESAS"/>
  </r>
  <r>
    <x v="0"/>
    <n v="16594259"/>
    <x v="0"/>
    <n v="208"/>
    <s v="208G"/>
    <s v="GRUPO-A"/>
    <s v="Prácticas en empresa"/>
    <s v="GG"/>
    <s v="GRUPO GRANDE"/>
    <s v="208G"/>
    <s v="GG de Prácticas en empresa"/>
    <s v="GRUPO-A"/>
    <s v="GG de Prácticas en empresa"/>
    <s v="1S"/>
    <n v="16594259"/>
    <s v="JUANEDA"/>
    <s v="AYENSA"/>
    <s v="EMMA"/>
    <s v="JUANEDA AYENSA, EMMA"/>
    <x v="1"/>
    <x v="0"/>
    <x v="0"/>
    <m/>
    <m/>
    <s v="ejuaneda"/>
    <s v="emma.juaneda@unirioja.es"/>
    <n v="0.6"/>
    <n v="0.6"/>
    <n v="536"/>
    <s v="PROFESOR INTERINO"/>
    <s v="C01"/>
    <s v="TIEMPO COMPLETO"/>
    <s v="2015-12-22 00:00:00.0"/>
    <s v="null"/>
    <s v="PI101025"/>
    <s v="PROFESOR CONTRATADO INTERINO"/>
    <s v="R104"/>
    <x v="0"/>
    <n v="650"/>
    <s v="ORGANIZACIÓN DE EMPRESAS"/>
  </r>
  <r>
    <x v="0"/>
    <n v="72791252"/>
    <x v="0"/>
    <n v="208"/>
    <s v="208G"/>
    <s v="GRUPO-A"/>
    <s v="Prácticas en empresa"/>
    <s v="GG"/>
    <s v="GRUPO GRANDE"/>
    <s v="208G"/>
    <s v="GG de Prácticas en empresa"/>
    <s v="GRUPO-A"/>
    <s v="GG de Prácticas en empresa"/>
    <s v="1S"/>
    <n v="72791252"/>
    <s v="EGUIZÁBAL"/>
    <s v="MARÍN"/>
    <s v="FÁTIMA"/>
    <s v="EGUIZÁBAL MARÍN, FÁTIMA"/>
    <x v="1"/>
    <x v="0"/>
    <x v="0"/>
    <m/>
    <m/>
    <s v="faeguiza"/>
    <s v="fatima.eguizabal@unirioja.es"/>
    <n v="0.4"/>
    <n v="0.4"/>
    <n v="536"/>
    <s v="PROFESOR INTERINO"/>
    <s v="C01"/>
    <s v="TIEMPO COMPLETO"/>
    <s v="2018-09-27 00:00:00.0"/>
    <s v="2019-09-14 00:00:00.0"/>
    <s v="PI101417"/>
    <s v="PROFESOR CONTRATADO INTERINO"/>
    <s v="R104"/>
    <x v="0"/>
    <n v="225"/>
    <s v="ECONOMÍA APLICADA"/>
  </r>
  <r>
    <x v="0"/>
    <n v="31228810"/>
    <x v="0"/>
    <n v="209"/>
    <s v="209G"/>
    <s v="GRUPO-A"/>
    <s v="Contabilidad financiera y de sociedades"/>
    <s v="GG"/>
    <s v="GRUPO GRANDE"/>
    <s v="209G"/>
    <s v="GG de Contabilidad financiera y de sociedades"/>
    <s v="GRUPO-A"/>
    <s v="GG de Contabilidad financiera y de sociedades"/>
    <s v="1S"/>
    <n v="31228810"/>
    <s v="GONZÁLEZ"/>
    <s v="JIMÉNEZ"/>
    <s v="LUIS"/>
    <s v="GONZÁLEZ JIMÉNEZ, LUIS"/>
    <x v="1"/>
    <x v="0"/>
    <x v="0"/>
    <m/>
    <m/>
    <s v="lugonzal"/>
    <s v="luis.gonzalez@unirioja.es"/>
    <n v="4"/>
    <n v="4"/>
    <n v="504"/>
    <s v="PROFESOR TITULAR UNIVERSIDAD"/>
    <s v="01A"/>
    <s v="TIEMPO COMPLETO AMPLIADO"/>
    <s v="2012-09-01 00:00:00.0"/>
    <s v="null"/>
    <s v="DF100049"/>
    <s v="TITULAR DE UNIVERSIDAD"/>
    <s v="R104"/>
    <x v="0"/>
    <n v="230"/>
    <s v="ECONOMÍA FINANCIERA Y CONTABILIDAD"/>
  </r>
  <r>
    <x v="0"/>
    <n v="18033042"/>
    <x v="0"/>
    <n v="211"/>
    <s v="211G"/>
    <s v="GRUPO-A"/>
    <s v="Sistemas de información contable"/>
    <s v="GG"/>
    <s v="GRUPO GRANDE"/>
    <s v="211G"/>
    <s v="GG de Sistemas de información contable"/>
    <s v="GRUPO-A"/>
    <s v="GG de Sistemas de información contable"/>
    <s v="1S"/>
    <n v="18033042"/>
    <s v="BLANCO"/>
    <s v="PASCUAL"/>
    <s v="LUIS"/>
    <s v="BLANCO PASCUAL, LUIS"/>
    <x v="0"/>
    <x v="0"/>
    <x v="0"/>
    <m/>
    <m/>
    <s v="lublanco"/>
    <s v="luis.blanco@unirioja.es"/>
    <n v="4"/>
    <n v="4"/>
    <n v="534"/>
    <s v="CONTRATADO DOCTOR -TIPO 1"/>
    <s v="C01"/>
    <s v="TIEMPO COMPLETO"/>
    <s v="2011-07-29 00:00:00.0"/>
    <s v="null"/>
    <s v="PI100783"/>
    <s v="PROFESOR CONTRATADO DOCTOR"/>
    <s v="R104"/>
    <x v="0"/>
    <n v="230"/>
    <s v="ECONOMÍA FINANCIERA Y CONTABILIDAD"/>
  </r>
  <r>
    <x v="0"/>
    <n v="72793905"/>
    <x v="0"/>
    <n v="212"/>
    <s v="212G"/>
    <s v="GRUPO-A"/>
    <s v="Gestión de riesgos financieros"/>
    <s v="GG"/>
    <s v="GRUPO GRANDE"/>
    <s v="212G"/>
    <s v="GG de Gestión de riesgos financieros"/>
    <s v="GRUPO-A"/>
    <s v="GG de Gestión de riesgos financieros"/>
    <s v="1S"/>
    <n v="72793905"/>
    <s v="DÍAZ"/>
    <s v="MENDOZA"/>
    <s v="ANA CARMEN"/>
    <s v="DÍAZ MENDOZA, ANA CARMEN"/>
    <x v="1"/>
    <x v="0"/>
    <x v="0"/>
    <m/>
    <m/>
    <s v="andiazm"/>
    <s v="ana-carmen.diaz@unirioja.es"/>
    <n v="4"/>
    <n v="4"/>
    <n v="536"/>
    <s v="PROFESOR INTERINO"/>
    <s v="C01"/>
    <s v="TIEMPO COMPLETO"/>
    <s v="2017-09-15 00:00:00.0"/>
    <s v="null"/>
    <s v="PI101238"/>
    <s v="PROFESOR CONTRATADO INTERINO"/>
    <s v="R104"/>
    <x v="0"/>
    <n v="230"/>
    <s v="ECONOMÍA FINANCIERA Y CONTABILIDAD"/>
  </r>
  <r>
    <x v="0"/>
    <n v="16542461"/>
    <x v="0"/>
    <n v="213"/>
    <s v="213G"/>
    <s v="GRUPO-A"/>
    <s v="Creación y desarrollo de la empresa"/>
    <s v="GG"/>
    <s v="GRUPO GRANDE"/>
    <s v="213G"/>
    <s v="GG de Creación y desarrollo de la empresa"/>
    <s v="GRUPO-A"/>
    <s v="GG de Creación y desarrollo de la empresa"/>
    <s v="2S"/>
    <n v="16542461"/>
    <s v="CASTRESANA"/>
    <s v="RUIZ CARRILLO"/>
    <s v="JOSÉ IGNACIO"/>
    <s v="CASTRESANA RUIZ CARRILLO, JOSÉ IGNACIO"/>
    <x v="0"/>
    <x v="0"/>
    <x v="0"/>
    <m/>
    <m/>
    <s v="jocastre"/>
    <s v="jignacio.castresana@unirioja.es"/>
    <n v="1.5"/>
    <n v="1.5"/>
    <n v="504"/>
    <s v="PROFESOR TITULAR UNIVERSIDAD"/>
    <s v="01A"/>
    <s v="TIEMPO COMPLETO AMPLIADO"/>
    <s v="2012-09-01 00:00:00.0"/>
    <s v="null"/>
    <s v="DF31294"/>
    <s v="TITULAR DE UNIVERSIDAD"/>
    <s v="R104"/>
    <x v="0"/>
    <n v="650"/>
    <s v="ORGANIZACIÓN DE EMPRESAS"/>
  </r>
  <r>
    <x v="0"/>
    <n v="16557181"/>
    <x v="0"/>
    <n v="213"/>
    <s v="213G"/>
    <s v="GRUPO-A"/>
    <s v="Creación y desarrollo de la empresa"/>
    <s v="GG"/>
    <s v="GRUPO GRANDE"/>
    <s v="213G"/>
    <s v="GG de Creación y desarrollo de la empresa"/>
    <s v="GRUPO-A"/>
    <s v="GG de Creación y desarrollo de la empresa"/>
    <s v="2S"/>
    <n v="16557181"/>
    <s v="PELEGRÍN"/>
    <s v="BORONDO"/>
    <s v="JULIO ENRIQUE"/>
    <s v="PELEGRÍN BORONDO, JULIO ENRIQUE"/>
    <x v="1"/>
    <x v="0"/>
    <x v="0"/>
    <m/>
    <m/>
    <s v="jupelegr"/>
    <s v="julio-enrique.pelegrin@unirioja.es"/>
    <n v="1"/>
    <n v="1"/>
    <n v="532"/>
    <s v="LABORAL DOCENTE-ASOCIADO"/>
    <s v="P06"/>
    <s v="TIEMPO PARCIAL (6+6 HORAS)"/>
    <s v="2017-09-15 00:00:00.0"/>
    <s v="2019-09-14 00:00:00.0"/>
    <s v="PI101234"/>
    <s v="PROFESOR ASOCIADO"/>
    <s v="R104"/>
    <x v="0"/>
    <n v="95"/>
    <s v="COMERCIALIZACIÓN E INVESTIGACIÓN DE MERCADOS"/>
  </r>
  <r>
    <x v="0"/>
    <n v="16594506"/>
    <x v="0"/>
    <n v="214"/>
    <s v="214G"/>
    <s v="GRUPO-A"/>
    <s v="Dirección de la innovación"/>
    <s v="GG"/>
    <s v="GRUPO GRANDE"/>
    <s v="214G"/>
    <s v="GG de Dirección de la innovación"/>
    <s v="GRUPO-A"/>
    <s v="GG de Dirección de la innovación"/>
    <s v="1S"/>
    <n v="16594506"/>
    <s v="VARGAS"/>
    <s v="MONTOYA"/>
    <s v="PILAR"/>
    <s v="VARGAS MONTOYA, PILAR"/>
    <x v="1"/>
    <x v="0"/>
    <x v="0"/>
    <m/>
    <m/>
    <s v="pivargas"/>
    <s v="pilar.vargas@unirioja.es"/>
    <n v="2"/>
    <n v="2"/>
    <n v="504"/>
    <s v="PROFESOR TITULAR UNIVERSIDAD"/>
    <s v="C01"/>
    <s v="TIEMPO COMPLETO"/>
    <s v="2018-11-26 00:00:00.0"/>
    <s v="null"/>
    <s v="DF100362"/>
    <s v="PROFESOR TITULAR DE UNIVERSIDAD"/>
    <s v="R104"/>
    <x v="0"/>
    <n v="650"/>
    <s v="ORGANIZACIÓN DE EMPRESAS"/>
  </r>
  <r>
    <x v="0"/>
    <n v="72780209"/>
    <x v="0"/>
    <n v="214"/>
    <s v="214G"/>
    <s v="GRUPO-A"/>
    <s v="Dirección de la innovación"/>
    <s v="GG"/>
    <s v="GRUPO GRANDE"/>
    <s v="214G"/>
    <s v="GG de Dirección de la innovación"/>
    <s v="GRUPO-A"/>
    <s v="GG de Dirección de la innovación"/>
    <s v="1S"/>
    <n v="72780209"/>
    <s v="JIMÉNEZ"/>
    <s v="GALÁN"/>
    <s v="EDUARDO MIGUEL"/>
    <s v="JIMÉNEZ GALÁN, EDUARDO MIGUEL"/>
    <x v="1"/>
    <x v="0"/>
    <x v="0"/>
    <m/>
    <m/>
    <s v="emjimeneg"/>
    <s v="eduardo.jimenez@unirioja.es"/>
    <n v="2"/>
    <n v="2"/>
    <n v="532"/>
    <s v="LABORAL DOCENTE-ASOCIADO"/>
    <s v="P02"/>
    <s v="TIEMPO PARCIAL (2+2 HORAS)"/>
    <s v="2018-09-24 00:00:00.0"/>
    <s v="2019-09-14 00:00:00.0"/>
    <s v="PI101416"/>
    <s v="PROFESOR ASOCIADO"/>
    <s v="R104"/>
    <x v="0"/>
    <n v="650"/>
    <s v="ORGANIZACIÓN DE EMPRESAS"/>
  </r>
  <r>
    <x v="0"/>
    <n v="16517184"/>
    <x v="0"/>
    <n v="216"/>
    <s v="216G"/>
    <s v="GRUPO-A"/>
    <s v="Dirección y toma de decisiones"/>
    <s v="GG"/>
    <s v="GRUPO GRANDE"/>
    <s v="216G"/>
    <s v="GG de Dirección y toma de decisiones"/>
    <s v="GRUPO-A"/>
    <s v="GG de Dirección y toma de decisiones"/>
    <s v="1S"/>
    <n v="16517184"/>
    <s v="JUÁREZ"/>
    <s v="CASTELLÓ"/>
    <s v="CARMELO ARTURO"/>
    <s v="JUÁREZ CASTELLÓ, CARMELO ARTURO"/>
    <x v="0"/>
    <x v="0"/>
    <x v="0"/>
    <m/>
    <m/>
    <s v="cajuarez"/>
    <s v="carmelo.juarez@unirioja.es"/>
    <n v="4"/>
    <n v="4"/>
    <n v="504"/>
    <s v="PROFESOR TITULAR UNIVERSIDAD"/>
    <s v="C01"/>
    <s v="TIEMPO COMPLETO"/>
    <s v="2013-09-13 00:00:00.0"/>
    <s v="null"/>
    <s v="DF31303"/>
    <s v="TITULAR DE UNIVERSIDAD"/>
    <s v="R104"/>
    <x v="0"/>
    <n v="650"/>
    <s v="ORGANIZACIÓN DE EMPRESAS"/>
  </r>
  <r>
    <x v="0"/>
    <n v="72778836"/>
    <x v="0"/>
    <n v="218"/>
    <s v="218G"/>
    <s v="GRUPO-A"/>
    <s v="Gestión de la calidad"/>
    <s v="GG"/>
    <s v="GRUPO GRANDE"/>
    <s v="218G"/>
    <s v="GG de Gestión de la calidad"/>
    <s v="GRUPO-A"/>
    <s v="GG de Gestión de la calidad"/>
    <s v="1S"/>
    <n v="72778836"/>
    <s v="ÁLVAREZ"/>
    <s v="GURREA"/>
    <s v="JUAN CARLOS"/>
    <s v="ÁLVAREZ GURREA, JUAN CARLOS"/>
    <x v="1"/>
    <x v="0"/>
    <x v="0"/>
    <m/>
    <m/>
    <s v="jualvag"/>
    <s v="juan-carlos.alvarez@unirioja.es"/>
    <n v="2"/>
    <n v="2"/>
    <n v="532"/>
    <s v="LABORAL DOCENTE-ASOCIADO"/>
    <s v="P06"/>
    <s v="TIEMPO PARCIAL (6+6 HORAS)"/>
    <s v="2015-09-15 00:00:00.0"/>
    <s v="2019-09-14 00:00:00.0"/>
    <s v="PI101026"/>
    <s v="PROFESOR ASOCIADO"/>
    <s v="R104"/>
    <x v="0"/>
    <n v="650"/>
    <s v="ORGANIZACIÓN DE EMPRESAS"/>
  </r>
  <r>
    <x v="0"/>
    <n v="16612791"/>
    <x v="0"/>
    <n v="219"/>
    <s v="219G"/>
    <s v="GRUPO-A"/>
    <s v="Mercados financieros"/>
    <s v="GG"/>
    <s v="GRUPO GRANDE"/>
    <s v="219G"/>
    <s v="GG de Mercados financieros"/>
    <s v="GRUPO-A"/>
    <s v="GG de Mercados financieros"/>
    <s v="1S"/>
    <n v="16612791"/>
    <s v="MELÓN"/>
    <s v="IZCO"/>
    <s v="ÁLVARO"/>
    <s v="MELÓN IZCO, ÁLVARO"/>
    <x v="0"/>
    <x v="0"/>
    <x v="0"/>
    <m/>
    <m/>
    <s v="almelon"/>
    <s v="alvaro.melon@alum.unirioja.es"/>
    <n v="0.8"/>
    <n v="0.8"/>
    <n v="536"/>
    <s v="PROFESOR INTERINO"/>
    <s v="C01"/>
    <s v="TIEMPO COMPLETO"/>
    <s v="2018-09-17 00:00:00.0"/>
    <s v="2018-09-30 00:00:00.0"/>
    <s v="PI101108"/>
    <s v="PROFESOR CONTRATADO INTERINO"/>
    <s v="R104"/>
    <x v="0"/>
    <n v="230"/>
    <s v="ECONOMÍA FINANCIERA Y CONTABILIDAD"/>
  </r>
  <r>
    <x v="0"/>
    <n v="25103899"/>
    <x v="0"/>
    <n v="220"/>
    <s v="220G"/>
    <s v="GRUPO-A"/>
    <s v="Planificación fiscal"/>
    <s v="GG"/>
    <s v="GRUPO GRANDE"/>
    <s v="220G"/>
    <s v="GG de Planificación fiscal"/>
    <s v="GRUPO-A"/>
    <s v="GG de Planificación fiscal"/>
    <s v="2S"/>
    <n v="25103899"/>
    <s v="PINO"/>
    <s v="LOZANO"/>
    <s v="MANUEL FRANCISCO"/>
    <s v="PINO LOZANO, MANUEL FRANCISCO"/>
    <x v="1"/>
    <x v="0"/>
    <x v="0"/>
    <m/>
    <m/>
    <s v="mapino"/>
    <s v="manuel-francisco.pino@unirioja.es"/>
    <n v="4"/>
    <n v="4"/>
    <n v="532"/>
    <s v="LABORAL DOCENTE-ASOCIADO"/>
    <s v="P04"/>
    <s v="TIEMPO PARCIAL (4+4 HORAS)"/>
    <s v="2018-09-17 00:00:00.0"/>
    <s v="2019-09-14 00:00:00.0"/>
    <s v="PI101356"/>
    <s v="PROFESOR ASOCIADO"/>
    <s v="R104"/>
    <x v="0"/>
    <n v="225"/>
    <s v="ECONOMÍA APLICADA"/>
  </r>
  <r>
    <x v="0"/>
    <n v="16616932"/>
    <x v="0"/>
    <n v="222"/>
    <s v="222G"/>
    <s v="GRUPO-A"/>
    <s v="Marketing de servicios profesionales"/>
    <s v="GG"/>
    <s v="GRUPO GRANDE"/>
    <s v="222G"/>
    <s v="GG de Márketing de servicios profesionales"/>
    <s v="GRUPO-A"/>
    <s v="GG de Márketing de servicios profesionales"/>
    <s v="1S"/>
    <n v="16616932"/>
    <s v="MEDRANO"/>
    <s v="SÁEZ"/>
    <s v="NATALIA"/>
    <s v="MEDRANO SÁEZ, NATALIA"/>
    <x v="1"/>
    <x v="0"/>
    <x v="0"/>
    <m/>
    <m/>
    <s v="namedran"/>
    <s v="natalia.medrano@unirioja.es"/>
    <n v="4"/>
    <n v="4"/>
    <n v="536"/>
    <s v="PROFESOR INTERINO"/>
    <s v="C01"/>
    <s v="TIEMPO COMPLETO"/>
    <s v="2018-09-17 00:00:00.0"/>
    <s v="2019-01-18 00:00:00.0"/>
    <s v="PI101353"/>
    <s v="PROFESOR CONTRATADO INTERINO TC"/>
    <s v="R104"/>
    <x v="0"/>
    <n v="95"/>
    <s v="COMERCIALIZACIÓN E INVESTIGACIÓN DE MERCADOS"/>
  </r>
  <r>
    <x v="1"/>
    <n v="16586693"/>
    <x v="1"/>
    <n v="226"/>
    <s v="226G"/>
    <s v="GRUPO-A"/>
    <s v="Derecho penal"/>
    <s v="GG"/>
    <s v="GRUPO GRANDE"/>
    <s v="226G"/>
    <s v="GRUPO GRANDE DE Derecho penal"/>
    <s v="GRUPO-A"/>
    <s v="Grupo Grande de Derecho penal"/>
    <s v="AN"/>
    <n v="16586693"/>
    <s v="PÉREZ"/>
    <s v="GONZÁLEZ"/>
    <s v="SERGIO"/>
    <s v="PÉREZ GONZÁLEZ, SERGIO"/>
    <x v="0"/>
    <x v="0"/>
    <x v="0"/>
    <m/>
    <m/>
    <s v="seperez"/>
    <s v="sergio.perezg@unirioja.es"/>
    <n v="9"/>
    <n v="9"/>
    <n v="536"/>
    <s v="PROFESOR INTERINO"/>
    <s v="C01"/>
    <s v="TIEMPO COMPLETO"/>
    <s v="2018-09-17 00:00:00.0"/>
    <s v="null"/>
    <s v="PI101351"/>
    <s v="PROFESOR CONTRATADO INTERINO"/>
    <s v="R103"/>
    <x v="1"/>
    <n v="170"/>
    <s v="DERECHO PENAL"/>
  </r>
  <r>
    <x v="1"/>
    <n v="16585809"/>
    <x v="1"/>
    <n v="226"/>
    <s v="226R"/>
    <s v="GRUPO-A1"/>
    <s v="Derecho penal"/>
    <s v="GR"/>
    <s v="GRUPO REDUCIDO"/>
    <s v="226R"/>
    <s v="GRUPO REDUCIDO DE Derecho penal"/>
    <s v="GRUPO-A1"/>
    <s v="Grupo Reducido de Derecho penal"/>
    <s v="AN"/>
    <n v="16585809"/>
    <s v="ROMO"/>
    <s v="SABANDO"/>
    <s v="BARBARA MARÍA"/>
    <s v="ROMO SABANDO, BARBARA MARÍA"/>
    <x v="1"/>
    <x v="0"/>
    <x v="0"/>
    <m/>
    <m/>
    <s v="baromo"/>
    <s v="barbara-maria.romo@unirioja.es"/>
    <n v="1.5"/>
    <n v="1.5"/>
    <n v="532"/>
    <s v="LABORAL DOCENTE-ASOCIADO"/>
    <s v="P03"/>
    <s v="TIEMPO PARCIAL (3+3 HORAS)"/>
    <s v="2018-09-17 00:00:00.0"/>
    <s v="2019-09-14 00:00:00.0"/>
    <s v="PI101406"/>
    <s v="PROFESOR ASOCIADO"/>
    <s v="R103"/>
    <x v="1"/>
    <n v="170"/>
    <s v="DERECHO PENAL"/>
  </r>
  <r>
    <x v="1"/>
    <n v="16019533"/>
    <x v="1"/>
    <n v="227"/>
    <s v="227G"/>
    <s v="GRUPO-A"/>
    <s v="Derecho procesal civil"/>
    <s v="GG"/>
    <s v="GRUPO GRANDE"/>
    <s v="227G"/>
    <s v="GRUPO GRANDE DE Derecho procesal civil"/>
    <s v="GRUPO-A"/>
    <s v="Grupo Grande de Derecho procesal civil"/>
    <s v="1S"/>
    <n v="16019533"/>
    <s v="GARCIANDÍA"/>
    <s v="GONZÁLEZ"/>
    <s v="PEDRO MARÍA"/>
    <s v="GARCIANDÍA GONZÁLEZ, PEDRO MARÍA"/>
    <x v="0"/>
    <x v="0"/>
    <x v="0"/>
    <m/>
    <m/>
    <s v="pgarcian"/>
    <s v="pedro.garciandia@unirioja.es"/>
    <n v="4"/>
    <n v="4"/>
    <n v="500"/>
    <s v="CATEDRATICO DE UNIVERSIDAD"/>
    <s v="C01"/>
    <s v="TIEMPO COMPLETO"/>
    <s v="2017-09-15 00:00:00.0"/>
    <s v="null"/>
    <s v="DF100278"/>
    <s v="CATEDRÁTICO DE UNIVERSIDAD"/>
    <s v="R103"/>
    <x v="1"/>
    <n v="175"/>
    <s v="DERECHO PROCESAL"/>
  </r>
  <r>
    <x v="1"/>
    <n v="16532587"/>
    <x v="1"/>
    <n v="227"/>
    <s v="227G"/>
    <s v="GRUPO-A"/>
    <s v="Derecho procesal civil"/>
    <s v="GG"/>
    <s v="GRUPO GRANDE"/>
    <s v="227G"/>
    <s v="GRUPO GRANDE DE Derecho procesal civil"/>
    <s v="GRUPO-A"/>
    <s v="Grupo Grande de Derecho procesal civil"/>
    <s v="1S"/>
    <n v="16532587"/>
    <s v="LASHERAS"/>
    <s v="HERRERO"/>
    <s v="MARÍA PILAR"/>
    <s v="LASHERAS HERRERO, MARÍA PILAR"/>
    <x v="1"/>
    <x v="0"/>
    <x v="0"/>
    <m/>
    <m/>
    <s v="malashh"/>
    <s v="pilar.lasheras@unirioja.es"/>
    <n v="0.5"/>
    <n v="0.5"/>
    <n v="532"/>
    <s v="LABORAL DOCENTE-ASOCIADO"/>
    <s v="P04"/>
    <s v="TIEMPO PARCIAL (4+4 HORAS)"/>
    <s v="2016-09-15 00:00:00.0"/>
    <s v="2019-09-14 00:00:00.0"/>
    <s v="PI101105"/>
    <s v="PROFESOR ASOCIADO"/>
    <s v="R103"/>
    <x v="1"/>
    <n v="175"/>
    <s v="DERECHO PROCESAL"/>
  </r>
  <r>
    <x v="1"/>
    <n v="16554062"/>
    <x v="1"/>
    <n v="228"/>
    <s v="228G"/>
    <s v="GRUPO-A"/>
    <s v="Derecho de obligaciones y contratos civiles"/>
    <s v="GG"/>
    <s v="GRUPO GRANDE"/>
    <s v="228G"/>
    <s v="GRUPO GRANDE DE Derecho de obligaciones y contratos civiles"/>
    <s v="GRUPO-A"/>
    <s v="Grupo Grande de Derecho de obligaciones y contratos civiles"/>
    <s v="1S"/>
    <n v="16554062"/>
    <s v="CÁMARA"/>
    <s v="LAPUENTE"/>
    <s v="SERGIO"/>
    <s v="CÁMARA LAPUENTE, SERGIO"/>
    <x v="0"/>
    <x v="0"/>
    <x v="0"/>
    <m/>
    <m/>
    <s v="secamara"/>
    <s v="sergio.camara@unirioja.es"/>
    <n v="4"/>
    <n v="4"/>
    <n v="500"/>
    <s v="CATEDRATICO DE UNIVERSIDAD"/>
    <s v="C01"/>
    <s v="TIEMPO COMPLETO"/>
    <s v="2007-10-15 00:00:00.0"/>
    <s v="null"/>
    <s v="DF100216"/>
    <s v="CATEDRÁTICO DE UNIVERSIDAD"/>
    <s v="R103"/>
    <x v="1"/>
    <n v="130"/>
    <s v="DERECHO CIVIL"/>
  </r>
  <r>
    <x v="1"/>
    <n v="42053327"/>
    <x v="1"/>
    <n v="228"/>
    <s v="228G"/>
    <s v="GRUPO-A"/>
    <s v="Derecho de obligaciones y contratos civiles"/>
    <s v="GG"/>
    <s v="GRUPO GRANDE"/>
    <s v="228G"/>
    <s v="GRUPO GRANDE DE Derecho de obligaciones y contratos civiles"/>
    <s v="GRUPO-A"/>
    <s v="Grupo Grande de Derecho de obligaciones y contratos civiles"/>
    <s v="1S"/>
    <n v="42053327"/>
    <s v="VENTURA"/>
    <s v="VENTURA"/>
    <s v="JOSÉ MANUEL"/>
    <s v="VENTURA VENTURA, JOSÉ MANUEL"/>
    <x v="0"/>
    <x v="0"/>
    <x v="0"/>
    <m/>
    <m/>
    <s v="joventur"/>
    <s v="jmanuel.ventura@unirioja.es"/>
    <n v="2"/>
    <n v="2"/>
    <n v="534"/>
    <s v="CONTRATADO DOCTOR -TIPO 1"/>
    <s v="C01"/>
    <s v="TIEMPO COMPLETO"/>
    <s v="2004-10-01 00:00:00.0"/>
    <s v="null"/>
    <s v="LD100299"/>
    <s v="CONTRATADO DOCTOR TIPO1"/>
    <s v="R103"/>
    <x v="1"/>
    <n v="130"/>
    <s v="DERECHO CIVIL"/>
  </r>
  <r>
    <x v="2"/>
    <n v="16554062"/>
    <x v="1"/>
    <n v="228"/>
    <s v="228G"/>
    <s v="GRUPO-A"/>
    <s v="Derecho de obligaciones y contratos civiles"/>
    <s v="GG"/>
    <s v="GRUPO GRANDE"/>
    <s v="228G"/>
    <s v="GRUPO GRANDE DE Derecho de obligaciones y contratos civiles"/>
    <s v="GRUPO-A"/>
    <s v="Grupo Grande de Derecho de obligaciones y contratos civiles"/>
    <s v="1S"/>
    <n v="16554062"/>
    <s v="CÁMARA"/>
    <s v="LAPUENTE"/>
    <s v="SERGIO"/>
    <s v="CÁMARA LAPUENTE, SERGIO"/>
    <x v="0"/>
    <x v="0"/>
    <x v="0"/>
    <m/>
    <m/>
    <s v="secamara"/>
    <s v="sergio.camara@unirioja.es"/>
    <n v="4"/>
    <m/>
    <n v="500"/>
    <s v="CATEDRATICO DE UNIVERSIDAD"/>
    <s v="C01"/>
    <s v="TIEMPO COMPLETO"/>
    <s v="2007-10-15 00:00:00.0"/>
    <s v="null"/>
    <s v="DF100216"/>
    <s v="CATEDRÁTICO DE UNIVERSIDAD"/>
    <s v="R103"/>
    <x v="1"/>
    <n v="130"/>
    <s v="DERECHO CIVIL"/>
  </r>
  <r>
    <x v="2"/>
    <n v="42053327"/>
    <x v="1"/>
    <n v="228"/>
    <s v="228G"/>
    <s v="GRUPO-A"/>
    <s v="Derecho de obligaciones y contratos civiles"/>
    <s v="GG"/>
    <s v="GRUPO GRANDE"/>
    <s v="228G"/>
    <s v="GRUPO GRANDE DE Derecho de obligaciones y contratos civiles"/>
    <s v="GRUPO-A"/>
    <s v="Grupo Grande de Derecho de obligaciones y contratos civiles"/>
    <s v="1S"/>
    <n v="42053327"/>
    <s v="VENTURA"/>
    <s v="VENTURA"/>
    <s v="JOSÉ MANUEL"/>
    <s v="VENTURA VENTURA, JOSÉ MANUEL"/>
    <x v="0"/>
    <x v="0"/>
    <x v="0"/>
    <m/>
    <m/>
    <s v="joventur"/>
    <s v="jmanuel.ventura@unirioja.es"/>
    <n v="2"/>
    <m/>
    <n v="534"/>
    <s v="CONTRATADO DOCTOR -TIPO 1"/>
    <s v="C01"/>
    <s v="TIEMPO COMPLETO"/>
    <s v="2004-10-01 00:00:00.0"/>
    <s v="null"/>
    <s v="LD100299"/>
    <s v="CONTRATADO DOCTOR TIPO1"/>
    <s v="R103"/>
    <x v="1"/>
    <n v="130"/>
    <s v="DERECHO CIVIL"/>
  </r>
  <r>
    <x v="1"/>
    <n v="16261031"/>
    <x v="1"/>
    <n v="229"/>
    <s v="229G"/>
    <s v="GRUPO-A"/>
    <s v="Derecho administrativo patrimonial y económico"/>
    <s v="GG"/>
    <s v="GRUPO GRANDE"/>
    <s v="229G"/>
    <s v="GRUPO GRANDE DE Derecho administrativo patrimonial y económico"/>
    <s v="GRUPO-A"/>
    <s v="Grupo Grande de Derecho administrativo patrimonial y económico"/>
    <s v="1S"/>
    <n v="16261031"/>
    <s v="SANTAMARÍA"/>
    <s v="ARINAS"/>
    <s v="RENÉ JAVIER"/>
    <s v="SANTAMARÍA ARINAS, RENÉ JAVIER"/>
    <x v="0"/>
    <x v="0"/>
    <x v="0"/>
    <m/>
    <m/>
    <s v="resantam"/>
    <s v="rene-javier.santamaria@unirioja.es"/>
    <n v="6"/>
    <n v="6"/>
    <n v="504"/>
    <s v="PROFESOR TITULAR UNIVERSIDAD"/>
    <s v="01R"/>
    <s v="TIEMPO COMPLETO REDUCIDO"/>
    <s v="2016-09-15 00:00:00.0"/>
    <s v="null"/>
    <s v="DF100199"/>
    <s v="PROFESOR TITULAR DE UNIVERSIDAD"/>
    <s v="R103"/>
    <x v="1"/>
    <n v="125"/>
    <s v="DERECHO ADMINISTRATIVO"/>
  </r>
  <r>
    <x v="1"/>
    <n v="16566979"/>
    <x v="1"/>
    <n v="229"/>
    <s v="229R"/>
    <s v="GRUPO-A1"/>
    <s v="Derecho administrativo patrimonial y económico"/>
    <s v="GR"/>
    <s v="GRUPO REDUCIDO"/>
    <s v="229R"/>
    <s v="GRUPO REDUCIDO DE Derecho administrativo patrimonial y económico"/>
    <s v="GRUPO-A1"/>
    <s v="Grupo Reducido de Derecho administrativo patrimonial y económico"/>
    <s v="1S"/>
    <n v="16566979"/>
    <s v="BARRIOBERO"/>
    <s v="MARTÍNEZ"/>
    <s v="IGNACIO"/>
    <s v="BARRIOBERO MARTÍNEZ, IGNACIO"/>
    <x v="1"/>
    <x v="0"/>
    <x v="0"/>
    <m/>
    <m/>
    <s v="igbarrio"/>
    <s v="ignacio.barriobero@unirioja.es"/>
    <n v="1.5"/>
    <n v="1.5"/>
    <n v="532"/>
    <s v="LABORAL DOCENTE-ASOCIADO"/>
    <s v="P06"/>
    <s v="TIEMPO PARCIAL (6+6 HORAS)"/>
    <s v="2016-09-15 00:00:00.0"/>
    <s v="2019-09-14 00:00:00.0"/>
    <s v="PI101100"/>
    <s v="PROFESOR ASOCIADO"/>
    <s v="R103"/>
    <x v="1"/>
    <n v="125"/>
    <s v="DERECHO ADMINISTRATIVO"/>
  </r>
  <r>
    <x v="1"/>
    <n v="16598717"/>
    <x v="1"/>
    <n v="229"/>
    <s v="229R"/>
    <s v="GRUPO-A2"/>
    <s v="Derecho administrativo patrimonial y económico"/>
    <s v="GR"/>
    <s v="GRUPO REDUCIDO"/>
    <s v="229R"/>
    <s v="GRUPO REDUCIDO DE Derecho administrativo patrimonial y económico"/>
    <s v="GRUPO-A2"/>
    <s v="Grupo Reducido de Derecho administrativo patrimonial y económico"/>
    <s v="1S"/>
    <n v="16598717"/>
    <s v="SAN MARTÍN"/>
    <s v="SEGURA"/>
    <s v="DAVID"/>
    <s v="SAN MARTÍN SEGURA, DAVID"/>
    <x v="1"/>
    <x v="0"/>
    <x v="0"/>
    <m/>
    <m/>
    <s v="dasan-ma"/>
    <s v="david.san-martin@unirioja.es"/>
    <n v="1.5"/>
    <n v="1.5"/>
    <n v="536"/>
    <s v="PROFESOR INTERINO"/>
    <s v="C01"/>
    <s v="TIEMPO COMPLETO"/>
    <s v="2018-09-24 00:00:00.0"/>
    <s v="2019-09-14 00:00:00.0"/>
    <s v="PI101421"/>
    <s v="PROFESOR CONTRATADO INTERINO"/>
    <s v="R103"/>
    <x v="1"/>
    <n v="125"/>
    <s v="DERECHO ADMINISTRATIVO"/>
  </r>
  <r>
    <x v="0"/>
    <n v="16619340"/>
    <x v="0"/>
    <n v="230"/>
    <s v="230R"/>
    <s v="GRUPO-A1"/>
    <s v="Dirección estratégica"/>
    <s v="GR"/>
    <s v="GRUPO REDUCIDO"/>
    <s v="230R"/>
    <s v="GRUPO REDUCIDO DE Dirección estratégica"/>
    <s v="GRUPO-A1"/>
    <s v="Grupo Reducido de Dirección estratégica"/>
    <s v="1S"/>
    <n v="16619340"/>
    <s v="PÉREZ-ARADROS"/>
    <s v="MURO"/>
    <s v="BEATRIZ"/>
    <s v="PÉREZ-ARADROS MURO, BEATRIZ"/>
    <x v="1"/>
    <x v="0"/>
    <x v="0"/>
    <m/>
    <m/>
    <s v="beperem"/>
    <s v="beatriz.perez-aradros@unirioja.es"/>
    <n v="2"/>
    <n v="2"/>
    <n v="536"/>
    <s v="PROFESOR INTERINO"/>
    <s v="C01"/>
    <s v="TIEMPO COMPLETO"/>
    <s v="2018-09-17 00:00:00.0"/>
    <s v="2019-09-14 00:00:00.0"/>
    <s v="PI101411"/>
    <s v="PROFESOR CONTRATADO INTERINO"/>
    <s v="R104"/>
    <x v="0"/>
    <n v="650"/>
    <s v="ORGANIZACIÓN DE EMPRESAS"/>
  </r>
  <r>
    <x v="0"/>
    <n v="7974905"/>
    <x v="0"/>
    <n v="230"/>
    <s v="230R"/>
    <s v="GRUPO-B2"/>
    <s v="Dirección estratégica"/>
    <s v="GR"/>
    <s v="GRUPO REDUCIDO"/>
    <s v="230R"/>
    <s v="GRUPO REDUCIDO DE Dirección estratégica"/>
    <s v="GRUPO-B2"/>
    <s v="Grupo Reducido de Dirección estratégica"/>
    <s v="1S"/>
    <n v="7974905"/>
    <s v="QUEIRUGA"/>
    <s v="DIOS"/>
    <s v="DOLORES ALICIA"/>
    <s v="QUEIRUGA DIOS, DOLORES ALICIA"/>
    <x v="1"/>
    <x v="0"/>
    <x v="0"/>
    <m/>
    <m/>
    <s v="doqueiru"/>
    <s v="dolores.queiruga@unirioja.es"/>
    <n v="2"/>
    <n v="2"/>
    <n v="504"/>
    <s v="PROFESOR TITULAR UNIVERSIDAD"/>
    <s v="C01"/>
    <s v="TIEMPO COMPLETO"/>
    <s v="2011-09-01 00:00:00.0"/>
    <s v="null"/>
    <s v="DF100301"/>
    <s v="PROFESOR TITULAR DE UNIVERSIDAD"/>
    <s v="R104"/>
    <x v="0"/>
    <n v="650"/>
    <s v="ORGANIZACIÓN DE EMPRESAS"/>
  </r>
  <r>
    <x v="2"/>
    <n v="16572280"/>
    <x v="1"/>
    <n v="230"/>
    <s v="230G"/>
    <s v="GRUPO-B"/>
    <s v="Dirección estratégica"/>
    <s v="GG"/>
    <s v="GRUPO GRANDE"/>
    <s v="230G"/>
    <s v="GRUPO GRANDE DE Dirección estratégica"/>
    <s v="GRUPO-B"/>
    <s v="Grupo Grande de Dirección estratégica"/>
    <s v="1S"/>
    <n v="16572280"/>
    <s v="GÓMEZ"/>
    <s v="VILLASCUERNA"/>
    <s v="JAIME"/>
    <s v="GÓMEZ VILLASCUERNA, JAIME"/>
    <x v="0"/>
    <x v="0"/>
    <x v="0"/>
    <m/>
    <m/>
    <s v="jagomev"/>
    <s v="jaime.gomez@unirioja.es"/>
    <n v="4"/>
    <m/>
    <n v="500"/>
    <s v="CATEDRATICO DE UNIVERSIDAD"/>
    <s v="C01"/>
    <s v="TIEMPO COMPLETO"/>
    <s v="2017-09-15 00:00:00.0"/>
    <s v="null"/>
    <s v="DF100336"/>
    <s v="CATEDRÁTICO DE UNIVERSIDAD"/>
    <s v="R104"/>
    <x v="0"/>
    <n v="650"/>
    <s v="ORGANIZACIÓN DE EMPRESAS"/>
  </r>
  <r>
    <x v="2"/>
    <n v="16619340"/>
    <x v="1"/>
    <n v="230"/>
    <s v="230R"/>
    <s v="GRUPO-B3"/>
    <s v="Dirección estratégica"/>
    <s v="GR"/>
    <s v="GRUPO REDUCIDO"/>
    <s v="230R"/>
    <s v="GRUPO REDUCIDO DE Dirección estratégica"/>
    <s v="GRUPO-B3"/>
    <s v="Grupo Reducido de Dirección estratégica"/>
    <s v="1S"/>
    <n v="16619340"/>
    <s v="PÉREZ-ARADROS"/>
    <s v="MURO"/>
    <s v="BEATRIZ"/>
    <s v="PÉREZ-ARADROS MURO, BEATRIZ"/>
    <x v="1"/>
    <x v="0"/>
    <x v="0"/>
    <m/>
    <m/>
    <s v="beperem"/>
    <s v="beatriz.perez-aradros@unirioja.es"/>
    <n v="2"/>
    <n v="2"/>
    <n v="536"/>
    <s v="PROFESOR INTERINO"/>
    <s v="C01"/>
    <s v="TIEMPO COMPLETO"/>
    <s v="2018-09-17 00:00:00.0"/>
    <s v="2019-09-14 00:00:00.0"/>
    <s v="PI101411"/>
    <s v="PROFESOR CONTRATADO INTERINO"/>
    <s v="R104"/>
    <x v="0"/>
    <n v="650"/>
    <s v="ORGANIZACIÓN DE EMPRESAS"/>
  </r>
  <r>
    <x v="1"/>
    <n v="16536773"/>
    <x v="1"/>
    <n v="232"/>
    <s v="232G"/>
    <s v="GRUPO-A"/>
    <s v="Derecho financiero"/>
    <s v="GG"/>
    <s v="GRUPO GRANDE"/>
    <s v="232G"/>
    <s v="GRUPO GRANDE DE Derecho financiero"/>
    <s v="GRUPO-A"/>
    <s v="Grupo Grande de Derecho financiero"/>
    <s v="2S"/>
    <n v="16536773"/>
    <s v="RUIZ DE PALACIOS"/>
    <s v="VILLAVERDE"/>
    <s v="JOSÉ IGNACIO"/>
    <s v="RUIZ DE PALACIOS VILLAVERDE, JOSÉ IGNACIO"/>
    <x v="1"/>
    <x v="0"/>
    <x v="0"/>
    <m/>
    <m/>
    <s v="jiruizp"/>
    <s v="ji.ruiz-de-palacios@unirioja.es"/>
    <n v="4.5"/>
    <n v="4.5"/>
    <n v="535"/>
    <s v="COLABORADOR-TIPO 1"/>
    <s v="C01"/>
    <s v="TIEMPO COMPLETO"/>
    <s v="2007-06-13 00:00:00.0"/>
    <s v="null"/>
    <s v="LD100627"/>
    <s v="PROFESOR COLABORADOR TIPO 1"/>
    <s v="R103"/>
    <x v="1"/>
    <n v="150"/>
    <s v="DERECHO FINANCIERO Y TRIBUTARIO"/>
  </r>
  <r>
    <x v="1"/>
    <n v="16243789"/>
    <x v="1"/>
    <n v="233"/>
    <s v="233G"/>
    <s v="GRUPO-A"/>
    <s v="Propiedad y derechos reales"/>
    <s v="GG"/>
    <s v="GRUPO GRANDE"/>
    <s v="233G"/>
    <s v="GRUPO GRANDE DE Propiedad y derechos reales"/>
    <s v="GRUPO-A"/>
    <s v="Grupo Grande de Propiedad y derechos reales"/>
    <s v="2S"/>
    <n v="16243789"/>
    <s v="PABLO"/>
    <s v="CONTRERAS"/>
    <s v="PEDRO V. DE"/>
    <s v="PABLO CONTRERAS, PEDRO V. DE"/>
    <x v="0"/>
    <x v="0"/>
    <x v="0"/>
    <m/>
    <m/>
    <s v="pedpablo"/>
    <s v="pedro.depablo@unirioja.es"/>
    <n v="0"/>
    <n v="0"/>
    <n v="500"/>
    <s v="CATEDRATICO DE UNIVERSIDAD"/>
    <s v="01R"/>
    <s v="TIEMPO COMPLETO REDUCIDO"/>
    <s v="2013-09-01 00:00:00.0"/>
    <s v="null"/>
    <s v="DF3721"/>
    <s v="CATEDRÁTICO DE UNIVERSIDAD"/>
    <s v="R103"/>
    <x v="1"/>
    <n v="130"/>
    <s v="DERECHO CIVIL"/>
  </r>
  <r>
    <x v="1"/>
    <n v="16583877"/>
    <x v="1"/>
    <n v="233"/>
    <s v="233G"/>
    <s v="GRUPO-A"/>
    <s v="Propiedad y derechos reales"/>
    <s v="GG"/>
    <s v="GRUPO GRANDE"/>
    <s v="233G"/>
    <s v="GRUPO GRANDE DE Propiedad y derechos reales"/>
    <s v="GRUPO-A"/>
    <s v="Grupo Grande de Propiedad y derechos reales"/>
    <s v="2S"/>
    <n v="16583877"/>
    <s v="MARTÍNEZ"/>
    <s v="RIPA"/>
    <s v="JOSÉ"/>
    <s v="MARTÍNEZ RIPA, JOSÉ"/>
    <x v="1"/>
    <x v="0"/>
    <x v="0"/>
    <m/>
    <m/>
    <s v="jomartri"/>
    <s v="jose.martinezr@unirioja.es"/>
    <n v="6"/>
    <n v="6"/>
    <n v="536"/>
    <s v="PROFESOR INTERINO"/>
    <s v="P06"/>
    <s v="TIEMPO PARCIAL (6+6 HORAS)"/>
    <s v="2019-02-05 00:00:00.0"/>
    <s v="2019-06-24 00:00:00.0"/>
    <s v="PI101453"/>
    <s v="PROFESOR CONTRATADO INTERINO"/>
    <s v="R103"/>
    <x v="1"/>
    <n v="130"/>
    <s v="DERECHO CIVIL"/>
  </r>
  <r>
    <x v="1"/>
    <n v="16588594"/>
    <x v="1"/>
    <n v="233"/>
    <s v="233R"/>
    <s v="GRUPO-A1"/>
    <s v="Propiedad y derechos reales"/>
    <s v="GR"/>
    <s v="GRUPO REDUCIDO"/>
    <s v="233R"/>
    <s v="GRUPO REDUCIDO DE Propiedad y derechos reales"/>
    <s v="GRUPO-A1"/>
    <s v="Grupo Reducido de Propiedad y derechos reales"/>
    <s v="2S"/>
    <n v="16588594"/>
    <s v="LOZA"/>
    <s v="MARIN"/>
    <s v="EVA MARÍA"/>
    <s v="LOZA MARIN, EVA MARÍA"/>
    <x v="1"/>
    <x v="0"/>
    <x v="0"/>
    <m/>
    <m/>
    <s v="evloza"/>
    <s v="eva-maria.loza@unirioja.es"/>
    <n v="0"/>
    <n v="0"/>
    <n v="532"/>
    <s v="LABORAL DOCENTE-ASOCIADO"/>
    <s v="P06"/>
    <s v="TIEMPO PARCIAL (6+6 HORAS)"/>
    <s v="2018-10-09 00:00:00.0"/>
    <s v="2019-09-14 00:00:00.0"/>
    <s v="PI101349"/>
    <s v="PROFESOR ASOCIADO"/>
    <s v="R103"/>
    <x v="1"/>
    <n v="130"/>
    <s v="DERECHO CIVIL"/>
  </r>
  <r>
    <x v="2"/>
    <n v="16243789"/>
    <x v="1"/>
    <n v="233"/>
    <s v="233G"/>
    <s v="GRUPO-A"/>
    <s v="Propiedad y derechos reales"/>
    <s v="GG"/>
    <s v="GRUPO GRANDE"/>
    <s v="233G"/>
    <s v="GRUPO GRANDE DE Propiedad y derechos reales"/>
    <s v="GRUPO-A"/>
    <s v="Grupo Grande de Propiedad y derechos reales"/>
    <s v="2S"/>
    <n v="16243789"/>
    <s v="PABLO"/>
    <s v="CONTRERAS"/>
    <s v="PEDRO V. DE"/>
    <s v="PABLO CONTRERAS, PEDRO V. DE"/>
    <x v="0"/>
    <x v="0"/>
    <x v="0"/>
    <m/>
    <m/>
    <s v="pedpablo"/>
    <s v="pedro.depablo@unirioja.es"/>
    <n v="0"/>
    <m/>
    <n v="500"/>
    <s v="CATEDRATICO DE UNIVERSIDAD"/>
    <s v="01R"/>
    <s v="TIEMPO COMPLETO REDUCIDO"/>
    <s v="2013-09-01 00:00:00.0"/>
    <s v="null"/>
    <s v="DF3721"/>
    <s v="CATEDRÁTICO DE UNIVERSIDAD"/>
    <s v="R103"/>
    <x v="1"/>
    <n v="130"/>
    <s v="DERECHO CIVIL"/>
  </r>
  <r>
    <x v="2"/>
    <n v="16583877"/>
    <x v="1"/>
    <n v="233"/>
    <s v="233G"/>
    <s v="GRUPO-A"/>
    <s v="Propiedad y derechos reales"/>
    <s v="GG"/>
    <s v="GRUPO GRANDE"/>
    <s v="233G"/>
    <s v="GRUPO GRANDE DE Propiedad y derechos reales"/>
    <s v="GRUPO-A"/>
    <s v="Grupo Grande de Propiedad y derechos reales"/>
    <s v="2S"/>
    <n v="16583877"/>
    <s v="MARTÍNEZ"/>
    <s v="RIPA"/>
    <s v="JOSÉ"/>
    <s v="MARTÍNEZ RIPA, JOSÉ"/>
    <x v="1"/>
    <x v="0"/>
    <x v="0"/>
    <m/>
    <m/>
    <s v="jomartri"/>
    <s v="jose.martinezr@unirioja.es"/>
    <n v="6"/>
    <m/>
    <n v="536"/>
    <s v="PROFESOR INTERINO"/>
    <s v="P06"/>
    <s v="TIEMPO PARCIAL (6+6 HORAS)"/>
    <s v="2019-02-05 00:00:00.0"/>
    <s v="2019-06-24 00:00:00.0"/>
    <s v="PI101453"/>
    <s v="PROFESOR CONTRATADO INTERINO"/>
    <s v="R103"/>
    <x v="1"/>
    <n v="130"/>
    <s v="DERECHO CIVIL"/>
  </r>
  <r>
    <x v="2"/>
    <n v="16588594"/>
    <x v="1"/>
    <n v="233"/>
    <s v="233R"/>
    <s v="GRUPO-A1"/>
    <s v="Propiedad y derechos reales"/>
    <s v="GR"/>
    <s v="GRUPO REDUCIDO"/>
    <s v="233R"/>
    <s v="GRUPO REDUCIDO DE Propiedad y derechos reales"/>
    <s v="GRUPO-A1"/>
    <s v="Grupo Reducido de Propiedad y derechos reales"/>
    <s v="2S"/>
    <n v="16588594"/>
    <s v="LOZA"/>
    <s v="MARIN"/>
    <s v="EVA MARÍA"/>
    <s v="LOZA MARIN, EVA MARÍA"/>
    <x v="1"/>
    <x v="0"/>
    <x v="0"/>
    <m/>
    <m/>
    <s v="evloza"/>
    <s v="eva-maria.loza@unirioja.es"/>
    <n v="0"/>
    <m/>
    <n v="532"/>
    <s v="LABORAL DOCENTE-ASOCIADO"/>
    <s v="P06"/>
    <s v="TIEMPO PARCIAL (6+6 HORAS)"/>
    <s v="2018-10-09 00:00:00.0"/>
    <s v="2019-09-14 00:00:00.0"/>
    <s v="PI101349"/>
    <s v="PROFESOR ASOCIADO"/>
    <s v="R103"/>
    <x v="1"/>
    <n v="130"/>
    <s v="DERECHO CIVIL"/>
  </r>
  <r>
    <x v="1"/>
    <n v="16586761"/>
    <x v="1"/>
    <n v="234"/>
    <s v="234G"/>
    <s v="GRUPO-A"/>
    <s v="Contratos mercantiles y títulos valor"/>
    <s v="GG"/>
    <s v="GRUPO GRANDE"/>
    <s v="234G"/>
    <s v="GRUPO GRANDE DE Contratos mercantiles y títulos valor"/>
    <s v="GRUPO-A"/>
    <s v="Grupo Grande de Contratos mercantiles y títulos valor"/>
    <s v="2S"/>
    <n v="16586761"/>
    <s v="PÉREZ"/>
    <s v="ESCALONA"/>
    <s v="SUSANA"/>
    <s v="PÉREZ ESCALONA, SUSANA"/>
    <x v="1"/>
    <x v="0"/>
    <x v="0"/>
    <m/>
    <m/>
    <s v="superez"/>
    <s v="susana.perez@unirioja.es"/>
    <n v="6"/>
    <n v="6"/>
    <n v="534"/>
    <s v="CONTRATADO DOCTOR -TIPO 1"/>
    <s v="C01"/>
    <s v="TIEMPO COMPLETO"/>
    <s v="2009-10-01 00:00:00.0"/>
    <s v="null"/>
    <s v="PI100723"/>
    <s v="CONTRATADO DOCTOR"/>
    <s v="R103"/>
    <x v="1"/>
    <n v="165"/>
    <s v="DERECHO MERCANTIL"/>
  </r>
  <r>
    <x v="1"/>
    <n v="9308464"/>
    <x v="1"/>
    <n v="235"/>
    <s v="235G"/>
    <s v="GRUPO-A"/>
    <s v="Derecho de familia y sucesiones"/>
    <s v="GG"/>
    <s v="GRUPO GRANDE"/>
    <s v="235G"/>
    <s v="GG de Derecho de familia y sucesiones"/>
    <s v="GRUPO-A"/>
    <s v="GG de Derecho de familia y sucesiones"/>
    <s v="1S"/>
    <n v="9308464"/>
    <s v="VEGA"/>
    <s v="GUTIÉRREZ"/>
    <s v="ANA MARÍA"/>
    <s v="VEGA GUTIÉRREZ, ANA MARÍA"/>
    <x v="0"/>
    <x v="0"/>
    <x v="0"/>
    <m/>
    <m/>
    <s v="anavega"/>
    <s v="ana.vega@unirioja.es"/>
    <n v="0.9"/>
    <n v="0.9"/>
    <n v="500"/>
    <s v="CATEDRATICO DE UNIVERSIDAD"/>
    <s v="C01"/>
    <s v="TIEMPO COMPLETO"/>
    <s v="2007-05-13 00:00:00.0"/>
    <s v="null"/>
    <s v="DF100208"/>
    <s v="CATEDRÁTICO DE UNIVERSIDAD"/>
    <s v="R103"/>
    <x v="1"/>
    <n v="145"/>
    <s v="DERECHO ECLESIÁSTICO DEL ESTADO"/>
  </r>
  <r>
    <x v="1"/>
    <n v="16566533"/>
    <x v="1"/>
    <n v="237"/>
    <s v="237G"/>
    <s v="GRUPO-A"/>
    <s v="Derecho internacional privado"/>
    <s v="GG"/>
    <s v="GRUPO GRANDE"/>
    <s v="237G"/>
    <s v="GG de Derecho internacional privado"/>
    <s v="GRUPO-A"/>
    <s v="GG de Derecho internacional privado"/>
    <s v="1S"/>
    <n v="16566533"/>
    <s v="EZQUERRO"/>
    <s v="SOLAS"/>
    <s v="JORGE JULIO"/>
    <s v="EZQUERRO SOLAS, JORGE JULIO"/>
    <x v="1"/>
    <x v="0"/>
    <x v="0"/>
    <m/>
    <m/>
    <s v="joezquer"/>
    <s v="jorge-julio.ezquerro@unirioja.es"/>
    <n v="4.5"/>
    <n v="4.5"/>
    <n v="532"/>
    <s v="LABORAL DOCENTE-ASOCIADO"/>
    <s v="P04"/>
    <s v="TIEMPO PARCIAL (4+4 HORAS)"/>
    <s v="2018-09-17 00:00:00.0"/>
    <s v="2019-09-14 00:00:00.0"/>
    <s v="PI101350"/>
    <s v="PROFESOR ASOCIADO"/>
    <s v="R103"/>
    <x v="1"/>
    <n v="165"/>
    <s v="DERECHO MERCANTIL"/>
  </r>
  <r>
    <x v="1"/>
    <n v="2856545"/>
    <x v="1"/>
    <n v="238"/>
    <s v="238G"/>
    <s v="GRUPO-A"/>
    <s v="Prácticas externas"/>
    <s v="GG"/>
    <s v="GRUPO GRANDE"/>
    <s v="238G"/>
    <s v="GG de Prácticas externas"/>
    <s v="GRUPO-A"/>
    <s v="GG de Prácticas externas"/>
    <s v="2S"/>
    <n v="2856545"/>
    <s v="MARTÍNEZ"/>
    <s v="NAVAS"/>
    <s v="ISABEL"/>
    <s v="MARTÍNEZ NAVAS, ISABEL"/>
    <x v="1"/>
    <x v="0"/>
    <x v="0"/>
    <m/>
    <m/>
    <s v="ismarti"/>
    <s v="isabel.mnavas@unirioja.es"/>
    <n v="1.1000000000000001"/>
    <n v="1.1000000000000001"/>
    <n v="504"/>
    <s v="PROFESOR TITULAR UNIVERSIDAD"/>
    <s v="01R"/>
    <s v="TIEMPO COMPLETO REDUCIDO"/>
    <s v="2017-09-16 00:00:00.0"/>
    <s v="null"/>
    <s v="DF31109"/>
    <s v="TITULAR DE UNIVERSIDAD"/>
    <s v="R103"/>
    <x v="1"/>
    <n v="470"/>
    <s v="HISTORIA DEL DERECHO Y DE LAS INSTITUCIONES"/>
  </r>
  <r>
    <x v="1"/>
    <n v="16542669"/>
    <x v="1"/>
    <n v="238"/>
    <s v="238G"/>
    <s v="GRUPO-A"/>
    <s v="Prácticas externas"/>
    <s v="GG"/>
    <s v="GRUPO GRANDE"/>
    <s v="238G"/>
    <s v="GG de Prácticas externas"/>
    <s v="GRUPO-A"/>
    <s v="GG de Prácticas externas"/>
    <s v="2S"/>
    <n v="16542669"/>
    <s v="ARRUGA"/>
    <s v="SEGURA"/>
    <s v="MARÍA CONCEPCIÓN"/>
    <s v="ARRUGA SEGURA, MARÍA CONCEPCIÓN"/>
    <x v="1"/>
    <x v="0"/>
    <x v="0"/>
    <m/>
    <m/>
    <s v="m-arruga"/>
    <s v="maria-concepcion.arruga@unirioja.es"/>
    <n v="0.3"/>
    <n v="0.3"/>
    <s v="A-0537"/>
    <s v="TITULAR"/>
    <s v="C01"/>
    <s v="TIEMPO COMPLETO"/>
    <s v="2011-01-01 00:00:00.0"/>
    <s v="null"/>
    <s v="PI100875"/>
    <s v="TITULAR"/>
    <s v="R103"/>
    <x v="1"/>
    <n v="140"/>
    <s v="DERECHO DEL TRABAJO Y DE LA SEGURIDAD SOCIAL"/>
  </r>
  <r>
    <x v="1"/>
    <n v="17206354"/>
    <x v="1"/>
    <n v="238"/>
    <s v="238G"/>
    <s v="GRUPO-A"/>
    <s v="Prácticas externas"/>
    <s v="GG"/>
    <s v="GRUPO GRANDE"/>
    <s v="238G"/>
    <s v="GG de Prácticas externas"/>
    <s v="GRUPO-A"/>
    <s v="GG de Prácticas externas"/>
    <s v="2S"/>
    <n v="17206354"/>
    <s v="MARTÍNEZ DE PISÓN"/>
    <s v="CAVERO"/>
    <s v="JOSÉ MARÍA"/>
    <s v="MARTÍNEZ DE PISÓN CAVERO, JOSÉ MARÍA"/>
    <x v="0"/>
    <x v="0"/>
    <x v="0"/>
    <m/>
    <m/>
    <s v="jdepison"/>
    <s v="jose.mezdepison@unirioja.es"/>
    <n v="0.8"/>
    <n v="0.8"/>
    <n v="500"/>
    <s v="CATEDRATICO DE UNIVERSIDAD"/>
    <s v="01R"/>
    <s v="TIEMPO COMPLETO REDUCIDO"/>
    <s v="2013-09-01 00:00:00.0"/>
    <s v="null"/>
    <s v="DF31106"/>
    <s v="CATEDRÁTICO DE UNIVERSIDAD"/>
    <s v="R103"/>
    <x v="1"/>
    <n v="381"/>
    <s v="FILOSOFÍA DEL DERECHO"/>
  </r>
  <r>
    <x v="1"/>
    <n v="18027322"/>
    <x v="1"/>
    <n v="238"/>
    <s v="238G"/>
    <s v="GRUPO-A"/>
    <s v="Prácticas externas"/>
    <s v="GG"/>
    <s v="GRUPO GRANDE"/>
    <s v="238G"/>
    <s v="GG de Prácticas externas"/>
    <s v="GRUPO-A"/>
    <s v="GG de Prácticas externas"/>
    <s v="2S"/>
    <n v="18027322"/>
    <s v="SUSÍN"/>
    <s v="BETRÁN"/>
    <s v="RAÚL"/>
    <s v="SUSÍN BETRÁN, RAÚL"/>
    <x v="1"/>
    <x v="0"/>
    <x v="0"/>
    <m/>
    <m/>
    <s v="rasusin"/>
    <s v="raul.susin@unirioja.es"/>
    <n v="0.7"/>
    <n v="0.7"/>
    <n v="504"/>
    <s v="PROFESOR TITULAR UNIVERSIDAD"/>
    <s v="C01"/>
    <s v="TIEMPO COMPLETO"/>
    <s v="2015-09-15 00:00:00.0"/>
    <s v="null"/>
    <s v="DF100148"/>
    <s v="PROFESOR TITULAR DE UNIVERSIDAD"/>
    <s v="R103"/>
    <x v="1"/>
    <n v="381"/>
    <s v="FILOSOFÍA DEL DERECHO"/>
  </r>
  <r>
    <x v="1"/>
    <n v="51616377"/>
    <x v="1"/>
    <n v="238"/>
    <s v="238G"/>
    <s v="GRUPO-A"/>
    <s v="Prácticas externas"/>
    <s v="GG"/>
    <s v="GRUPO GRANDE"/>
    <s v="238G"/>
    <s v="GG de Prácticas externas"/>
    <s v="GRUPO-A"/>
    <s v="GG de Prácticas externas"/>
    <s v="2S"/>
    <n v="51616377"/>
    <s v="AGUDO"/>
    <s v="RUIZ"/>
    <s v="ALFONSO"/>
    <s v="AGUDO RUIZ, ALFONSO"/>
    <x v="0"/>
    <x v="0"/>
    <x v="0"/>
    <m/>
    <m/>
    <s v="alagudo"/>
    <s v="alfonso.agudo@unirioja.es"/>
    <n v="0.9"/>
    <n v="0.9"/>
    <n v="500"/>
    <s v="CATEDRATICO DE UNIVERSIDAD"/>
    <s v="C01"/>
    <s v="TIEMPO COMPLETO"/>
    <s v="2013-09-01 00:00:00.0"/>
    <s v="null"/>
    <s v="DF100223"/>
    <s v="CATEDRÁTICO DE UNIVERSIDAD"/>
    <s v="R103"/>
    <x v="1"/>
    <n v="180"/>
    <s v="DERECHO ROMANO"/>
  </r>
  <r>
    <x v="1"/>
    <n v="16558242"/>
    <x v="1"/>
    <n v="239"/>
    <s v="239G"/>
    <s v="GRUPO-A"/>
    <s v="Derecho autonómico de La Rioja"/>
    <s v="GG"/>
    <s v="GRUPO GRANDE"/>
    <s v="239G"/>
    <s v="GG de Derecho autonómico de La Rioja"/>
    <s v="GRUPO-A"/>
    <s v="GG de Derecho autonómico de La Rioja"/>
    <s v="2S"/>
    <n v="16558242"/>
    <s v="PASCUAL"/>
    <s v="MEDRANO"/>
    <s v="MARÍA AMELIA"/>
    <s v="PASCUAL MEDRANO, MARÍA AMELIA"/>
    <x v="0"/>
    <x v="0"/>
    <x v="0"/>
    <m/>
    <m/>
    <s v="apascual"/>
    <s v="amelia.pascual@unirioja.es"/>
    <n v="3"/>
    <n v="3"/>
    <n v="504"/>
    <s v="PROFESOR TITULAR UNIVERSIDAD"/>
    <s v="C01"/>
    <s v="TIEMPO COMPLETO"/>
    <s v="2013-09-01 00:00:00.0"/>
    <s v="null"/>
    <s v="DF100131"/>
    <s v="TITULAR DE UNIVERSIDAD"/>
    <s v="R103"/>
    <x v="1"/>
    <n v="135"/>
    <s v="DERECHO CONSTITUCIONAL"/>
  </r>
  <r>
    <x v="1"/>
    <n v="16632993"/>
    <x v="1"/>
    <n v="241"/>
    <s v="241R"/>
    <s v="GRUPO-A1"/>
    <s v="Derecho medioambiental"/>
    <s v="GR"/>
    <s v="GRUPO REDUCIDO"/>
    <s v="241R"/>
    <s v="GR de Derecho medioambiental"/>
    <s v="GRUPO-A1"/>
    <s v="GR de Derecho medioambiental"/>
    <s v="2S"/>
    <n v="16632993"/>
    <s v="MUÑOZ"/>
    <s v="BENITO"/>
    <s v="LUCÍA"/>
    <s v="MUÑOZ BENITO, LUCÍA"/>
    <x v="1"/>
    <x v="0"/>
    <x v="0"/>
    <m/>
    <m/>
    <s v="lumunob"/>
    <s v="lucia.munoz@alum.unirioja.es"/>
    <n v="1.5"/>
    <n v="1.5"/>
    <n v="536"/>
    <s v="PROFESOR INTERINO"/>
    <s v="P03"/>
    <s v="TIEMPO PARCIAL (3+3 HORAS)"/>
    <s v="2018-09-24 00:00:00.0"/>
    <s v="2019-09-14 00:00:00.0"/>
    <s v="PI101419"/>
    <s v="PROFESOR CONTRATADO INTERINO"/>
    <s v="R103"/>
    <x v="1"/>
    <n v="125"/>
    <s v="DERECHO ADMINISTRATIVO"/>
  </r>
  <r>
    <x v="1"/>
    <n v="13104263"/>
    <x v="1"/>
    <n v="242"/>
    <s v="242G"/>
    <s v="GRUPO-A"/>
    <s v="Propiedad rústica y derecho agrario"/>
    <s v="GG"/>
    <s v="GRUPO GRANDE"/>
    <s v="242G"/>
    <s v="GG de Propiedad rústica y derecho agrario"/>
    <s v="GRUPO-A"/>
    <s v="GG de Propiedad rústica y derecho agrario"/>
    <s v="2S"/>
    <n v="13104263"/>
    <s v="SÁNCHEZ"/>
    <s v="HERNÁNDEZ"/>
    <s v="ÁNGEL"/>
    <s v="SÁNCHEZ HERNÁNDEZ, ÁNGEL"/>
    <x v="0"/>
    <x v="0"/>
    <x v="0"/>
    <m/>
    <m/>
    <s v="asanchez"/>
    <s v="angel.sanchez@unirioja.es"/>
    <n v="3"/>
    <n v="3"/>
    <n v="500"/>
    <s v="CATEDRATICO DE UNIVERSIDAD"/>
    <s v="01R"/>
    <s v="TIEMPO COMPLETO REDUCIDO"/>
    <s v="2018-12-18 00:00:00.0"/>
    <s v="null"/>
    <s v="DF100376"/>
    <s v="CATEDRÁTICO DE UNIVERSIDAD"/>
    <s v="R103"/>
    <x v="1"/>
    <n v="130"/>
    <s v="DERECHO CIVIL"/>
  </r>
  <r>
    <x v="3"/>
    <n v="72786271"/>
    <x v="1"/>
    <n v="245"/>
    <s v="245G"/>
    <s v="GRUPO-A"/>
    <s v="Psicología de la intervención social"/>
    <s v="GG"/>
    <s v="GRUPO GRANDE"/>
    <s v="245G"/>
    <s v="GRUPO GRANDE DE Psicología de la intervención social"/>
    <s v="GRUPO-A"/>
    <s v="Grupo Grande de Psicología de la intervención social"/>
    <s v="1S"/>
    <n v="72786271"/>
    <s v="MONTAÑÉS"/>
    <s v="MURO"/>
    <s v="MARÍA PILAR"/>
    <s v="MONTAÑÉS MURO, MARÍA PILAR"/>
    <x v="0"/>
    <x v="0"/>
    <x v="0"/>
    <m/>
    <m/>
    <s v="mamontan"/>
    <s v="maria-pilar.montanes@unirioja.es"/>
    <n v="4.5"/>
    <n v="4.5"/>
    <n v="536"/>
    <s v="PROFESOR INTERINO"/>
    <s v="C01"/>
    <s v="TIEMPO COMPLETO"/>
    <s v="2012-09-01 00:00:00.0"/>
    <s v="null"/>
    <s v="PI100845"/>
    <s v="PROFESOR CONTRATADO INTERINO"/>
    <s v="R115"/>
    <x v="2"/>
    <n v="740"/>
    <s v="PSICOLOGÍA SOCIAL"/>
  </r>
  <r>
    <x v="3"/>
    <n v="46335272"/>
    <x v="1"/>
    <n v="246"/>
    <s v="246G"/>
    <s v="GRUPO-A"/>
    <s v="Trabajo social con grupos"/>
    <s v="GG"/>
    <s v="GRUPO GRANDE"/>
    <s v="246G"/>
    <s v="GRUPO GRANDE DE Trabajo social en grupos"/>
    <s v="GRUPO-A"/>
    <s v="Grupo Grande de Trabajo social en grupos"/>
    <s v="1S"/>
    <n v="46335272"/>
    <s v="CAPARRÓS"/>
    <s v="CIVERA"/>
    <s v="MARÍA NEUS"/>
    <s v="CAPARRÓS CIVERA, MARÍA NEUS"/>
    <x v="0"/>
    <x v="0"/>
    <x v="0"/>
    <m/>
    <m/>
    <s v="macaparr"/>
    <s v="maria-neus.caparros@unirioja.es"/>
    <n v="4.5"/>
    <n v="4.5"/>
    <s v="A-0504"/>
    <s v="PROFESOR TITULAR UNIVERSIDAD"/>
    <s v="C01"/>
    <s v="TIEMPO COMPLETO"/>
    <s v="2009-09-29 00:00:00.0"/>
    <s v="null"/>
    <s v="DF100250"/>
    <s v="TITULAR DE UNIVERSIDAD"/>
    <s v="R103"/>
    <x v="1"/>
    <n v="813"/>
    <s v="TRABAJO SOCIAL Y SERVICIOS SOCIALES"/>
  </r>
  <r>
    <x v="3"/>
    <n v="36168750"/>
    <x v="1"/>
    <n v="247"/>
    <s v="247G"/>
    <s v="GRUPO-A"/>
    <s v="Ética y deontología del trabajo social"/>
    <s v="GG"/>
    <s v="GRUPO GRANDE"/>
    <s v="247G"/>
    <s v="GRUPO GRANDE DE Ética y deontología del trabajo social"/>
    <s v="GRUPO-A"/>
    <s v="Grupo Grande de Ética y deontología del trabajo social"/>
    <s v="1S"/>
    <n v="36168750"/>
    <s v="FERNÁNDEZ"/>
    <s v="GUERRERO"/>
    <s v="OLAYA"/>
    <s v="FERNÁNDEZ GUERRERO, OLAYA"/>
    <x v="0"/>
    <x v="0"/>
    <x v="0"/>
    <m/>
    <m/>
    <s v="olferng"/>
    <s v="olaya.fernandez@unirioja.es"/>
    <n v="4.5"/>
    <n v="4.5"/>
    <n v="536"/>
    <s v="PROFESOR INTERINO"/>
    <s v="C01"/>
    <s v="TIEMPO COMPLETO"/>
    <s v="2017-09-15 00:00:00.0"/>
    <s v="null"/>
    <s v="PI101279"/>
    <s v="PROFESOR CONTRATADO INTERINO"/>
    <s v="R114"/>
    <x v="3"/>
    <n v="383"/>
    <s v="FILOSOFÍA MORAL"/>
  </r>
  <r>
    <x v="3"/>
    <n v="16545002"/>
    <x v="1"/>
    <n v="248"/>
    <s v="248G"/>
    <s v="GRUPO-A"/>
    <s v="Métodos y técnicas de investigación social"/>
    <s v="GG"/>
    <s v="GRUPO GRANDE"/>
    <s v="248G"/>
    <s v="GRUPO GRANDE DE Métodos y técnicas de investigación social"/>
    <s v="GRUPO-A"/>
    <s v="Grupo Grande de Métodos y técnicas de investigación social"/>
    <s v="1S"/>
    <n v="16545002"/>
    <s v="SABATER"/>
    <s v="FERNÁNDEZ"/>
    <s v="Mª CARMEN"/>
    <s v="SABATER FERNÁNDEZ, Mª CARMEN"/>
    <x v="0"/>
    <x v="0"/>
    <x v="0"/>
    <m/>
    <m/>
    <s v="mcsabaf"/>
    <s v="carmen.sabater@unirioja.es"/>
    <n v="4.5"/>
    <n v="4.5"/>
    <n v="536"/>
    <s v="PROFESOR INTERINO"/>
    <s v="C01"/>
    <s v="TIEMPO COMPLETO"/>
    <s v="2013-09-16 00:00:00.0"/>
    <s v="null"/>
    <s v="PI100925"/>
    <s v="PROFESOR CONTRATADO INTERINO"/>
    <s v="R114"/>
    <x v="3"/>
    <n v="775"/>
    <s v="SOCIOLOGÍA"/>
  </r>
  <r>
    <x v="2"/>
    <n v="16545002"/>
    <x v="1"/>
    <n v="248"/>
    <s v="248G"/>
    <s v="GRUPO-A"/>
    <s v="Métodos y técnicas de investigación social"/>
    <s v="GG"/>
    <s v="GRUPO GRANDE"/>
    <s v="248G"/>
    <s v="GRUPO GRANDE DE Métodos y técnicas de investigación social"/>
    <s v="GRUPO-A"/>
    <s v="Grupo Grande de Métodos y técnicas de investigación social"/>
    <s v="1S"/>
    <n v="16545002"/>
    <s v="SABATER"/>
    <s v="FERNÁNDEZ"/>
    <s v="Mª CARMEN"/>
    <s v="SABATER FERNÁNDEZ, Mª CARMEN"/>
    <x v="0"/>
    <x v="0"/>
    <x v="0"/>
    <m/>
    <m/>
    <s v="mcsabaf"/>
    <s v="carmen.sabater@unirioja.es"/>
    <n v="4.5"/>
    <m/>
    <n v="536"/>
    <s v="PROFESOR INTERINO"/>
    <s v="C01"/>
    <s v="TIEMPO COMPLETO"/>
    <s v="2013-09-16 00:00:00.0"/>
    <s v="null"/>
    <s v="PI100925"/>
    <s v="PROFESOR CONTRATADO INTERINO"/>
    <s v="R114"/>
    <x v="3"/>
    <n v="775"/>
    <s v="SOCIOLOGÍA"/>
  </r>
  <r>
    <x v="3"/>
    <n v="15381719"/>
    <x v="1"/>
    <n v="249"/>
    <s v="249G"/>
    <s v="GRUPO-A"/>
    <s v="Diseño y evaluación de programas sociales"/>
    <s v="GG"/>
    <s v="GRUPO GRANDE"/>
    <s v="249G"/>
    <s v="GRUPO GRANDE DE Diseño y evaluación de programas sociales"/>
    <s v="GRUPO-A"/>
    <s v="Grupo Grande de Diseño y evaluación de programas sociales"/>
    <s v="2S"/>
    <n v="15381719"/>
    <s v="RAYA"/>
    <s v="DÍEZ"/>
    <s v="ESTHER"/>
    <s v="RAYA DÍEZ, ESTHER"/>
    <x v="1"/>
    <x v="0"/>
    <x v="0"/>
    <m/>
    <m/>
    <s v="esraya"/>
    <s v="esther.raya@unirioja.es"/>
    <n v="4.5"/>
    <n v="4.5"/>
    <n v="504"/>
    <s v="PROFESOR TITULAR UNIVERSIDAD"/>
    <s v="01A"/>
    <s v="TIEMPO COMPLETO AMPLIADO"/>
    <s v="2018-09-17 00:00:00.0"/>
    <s v="null"/>
    <s v="DF100205"/>
    <s v="PROFESOR TITULAR DE UNVERSIDAD"/>
    <s v="R103"/>
    <x v="1"/>
    <n v="813"/>
    <s v="TRABAJO SOCIAL Y SERVICIOS SOCIALES"/>
  </r>
  <r>
    <x v="3"/>
    <n v="16574975"/>
    <x v="1"/>
    <n v="250"/>
    <s v="250G"/>
    <s v="GRUPO-A"/>
    <s v="Prácticas de estudio diagnóstico"/>
    <s v="GG"/>
    <s v="GRUPO GRANDE"/>
    <s v="250G"/>
    <s v="GG DE PRÁCTICUM DE TRABAJO SOCIAL DE 3º"/>
    <s v="GRUPO-A"/>
    <s v="GG DE PRÁCTICUM DE TRABAJO SOCIAL DE 3º"/>
    <s v="AN"/>
    <n v="16574975"/>
    <s v="TOBIAS"/>
    <s v="OLARTE"/>
    <s v="EVA"/>
    <s v="TOBIAS OLARTE, EVA"/>
    <x v="0"/>
    <x v="0"/>
    <x v="0"/>
    <m/>
    <m/>
    <s v="evtobias"/>
    <s v="eva.tobias@unirioja.es"/>
    <n v="1.5"/>
    <n v="1.5"/>
    <n v="532"/>
    <s v="LABORAL DOCENTE-ASOCIADO"/>
    <s v="P03"/>
    <s v="TIEMPO PARCIAL (3+3 HORAS)"/>
    <s v="2017-02-24 00:00:00.0"/>
    <s v="2019-06-30 00:00:00.0"/>
    <s v="PI101106"/>
    <s v="PROFESOR ASOCIADO"/>
    <s v="R103"/>
    <x v="1"/>
    <n v="813"/>
    <s v="TRABAJO SOCIAL Y SERVICIOS SOCIALES"/>
  </r>
  <r>
    <x v="3"/>
    <n v="16586796"/>
    <x v="1"/>
    <n v="250"/>
    <s v="250G"/>
    <s v="GRUPO-A"/>
    <s v="Prácticas de estudio diagnóstico"/>
    <s v="GG"/>
    <s v="GRUPO GRANDE"/>
    <s v="250G"/>
    <s v="GG DE PRÁCTICUM DE TRABAJO SOCIAL DE 3º"/>
    <s v="GRUPO-A"/>
    <s v="GG DE PRÁCTICUM DE TRABAJO SOCIAL DE 3º"/>
    <s v="AN"/>
    <n v="16586796"/>
    <s v="CUESTA"/>
    <s v="RUIZ CLAVIJO"/>
    <s v="ANA BELEN"/>
    <s v="CUESTA RUIZ CLAVIJO, ANA BELEN"/>
    <x v="0"/>
    <x v="0"/>
    <x v="0"/>
    <m/>
    <m/>
    <s v="ancuesta"/>
    <s v="ana-belen.cuesta@unirioja.es"/>
    <n v="1"/>
    <n v="1"/>
    <n v="532"/>
    <s v="LABORAL DOCENTE-ASOCIADO"/>
    <s v="P03"/>
    <s v="TIEMPO PARCIAL (3+3 HORAS)"/>
    <s v="2018-06-23 00:00:00.0"/>
    <s v="2019-09-14 00:00:00.0"/>
    <s v="PI101107"/>
    <s v="PROFESOR ASOCIADO"/>
    <s v="R103"/>
    <x v="1"/>
    <n v="813"/>
    <s v="TRABAJO SOCIAL Y SERVICIOS SOCIALES"/>
  </r>
  <r>
    <x v="3"/>
    <n v="16599167"/>
    <x v="1"/>
    <n v="250"/>
    <s v="250G"/>
    <s v="GRUPO-A"/>
    <s v="Prácticas de estudio diagnóstico"/>
    <s v="GG"/>
    <s v="GRUPO GRANDE"/>
    <s v="250G"/>
    <s v="GG DE PRÁCTICUM DE TRABAJO SOCIAL DE 3º"/>
    <s v="GRUPO-A"/>
    <s v="GG DE PRÁCTICUM DE TRABAJO SOCIAL DE 3º"/>
    <s v="AN"/>
    <n v="16599167"/>
    <s v="ACEÑA"/>
    <s v="IRIARTE"/>
    <s v="IRENE"/>
    <s v="ACEÑA IRIARTE, IRENE"/>
    <x v="1"/>
    <x v="0"/>
    <x v="0"/>
    <m/>
    <m/>
    <s v="ircen"/>
    <s v="irene.cen@unirioja.es"/>
    <n v="1"/>
    <n v="1"/>
    <n v="532"/>
    <s v="LABORAL DOCENTE-ASOCIADO"/>
    <s v="P02"/>
    <s v="TIEMPO PARCIAL (2+2 HORAS)"/>
    <s v="2017-09-15 00:00:00.0"/>
    <s v="2019-09-14 00:00:00.0"/>
    <s v="PI101300"/>
    <s v="PROFESOR ASOCIADO"/>
    <s v="R103"/>
    <x v="1"/>
    <n v="813"/>
    <s v="TRABAJO SOCIAL Y SERVICIOS SOCIALES"/>
  </r>
  <r>
    <x v="3"/>
    <n v="72989041"/>
    <x v="1"/>
    <n v="250"/>
    <s v="250G"/>
    <s v="GRUPO-A"/>
    <s v="Prácticas de estudio diagnóstico"/>
    <s v="GG"/>
    <s v="GRUPO GRANDE"/>
    <s v="250G"/>
    <s v="GG DE PRÁCTICUM DE TRABAJO SOCIAL DE 3º"/>
    <s v="GRUPO-A"/>
    <s v="GG DE PRÁCTICUM DE TRABAJO SOCIAL DE 3º"/>
    <s v="AN"/>
    <n v="72989041"/>
    <s v="SERRANO"/>
    <s v="MARTÍNEZ"/>
    <s v="CECILIA"/>
    <s v="SERRANO MARTÍNEZ, CECILIA"/>
    <x v="1"/>
    <x v="0"/>
    <x v="0"/>
    <m/>
    <m/>
    <s v="ceserran"/>
    <s v="cecilia.serrano@unirioja.es"/>
    <n v="1.5"/>
    <n v="1.5"/>
    <n v="536"/>
    <s v="PROFESOR INTERINO"/>
    <s v="C01"/>
    <s v="TIEMPO COMPLETO"/>
    <s v="2017-09-15 00:00:00.0"/>
    <s v="null"/>
    <s v="PI101232"/>
    <s v="PROFESOR CONTRATADO INTERINO"/>
    <s v="R103"/>
    <x v="1"/>
    <n v="813"/>
    <s v="TRABAJO SOCIAL Y SERVICIOS SOCIALES"/>
  </r>
  <r>
    <x v="3"/>
    <n v="80154902"/>
    <x v="1"/>
    <n v="250"/>
    <s v="250G"/>
    <s v="GRUPO-A"/>
    <s v="Prácticas de estudio diagnóstico"/>
    <s v="GG"/>
    <s v="GRUPO GRANDE"/>
    <s v="250G"/>
    <s v="GG DE PRÁCTICUM DE TRABAJO SOCIAL DE 3º"/>
    <s v="GRUPO-A"/>
    <s v="GG DE PRÁCTICUM DE TRABAJO SOCIAL DE 3º"/>
    <s v="AN"/>
    <n v="80154902"/>
    <s v="CARBONERO"/>
    <s v="MUÑOZ"/>
    <s v="DOMINGO"/>
    <s v="CARBONERO MUÑOZ, DOMINGO"/>
    <x v="0"/>
    <x v="0"/>
    <x v="0"/>
    <m/>
    <m/>
    <s v="docarbon"/>
    <s v="domingo.carbonero@unirioja.es"/>
    <n v="1.5"/>
    <n v="1.5"/>
    <n v="536"/>
    <s v="PROFESOR INTERINO"/>
    <s v="C01"/>
    <s v="TIEMPO COMPLETO"/>
    <s v="2015-09-15 00:00:00.0"/>
    <s v="null"/>
    <s v="PI101021"/>
    <s v="PROFESOR CONTRATADO INTERINO"/>
    <s v="R103"/>
    <x v="1"/>
    <n v="813"/>
    <s v="TRABAJO SOCIAL Y SERVICIOS SOCIALES"/>
  </r>
  <r>
    <x v="3"/>
    <n v="16510691"/>
    <x v="1"/>
    <n v="251"/>
    <s v="251G"/>
    <s v="GRUPO-A"/>
    <s v="Trabajo social con comunidades"/>
    <s v="GG"/>
    <s v="GRUPO GRANDE"/>
    <s v="251G"/>
    <s v="GRUPO GRANDE DE Trabajo social con comunidades"/>
    <s v="GRUPO-A"/>
    <s v="Grupo Grande de Trabajo social con comunidades"/>
    <s v="2S"/>
    <n v="16510691"/>
    <s v="RUIDÍAZ"/>
    <s v="GARCÍA"/>
    <s v="CARMEN"/>
    <s v="RUIDÍAZ GARCÍA, CARMEN"/>
    <x v="0"/>
    <x v="0"/>
    <x v="0"/>
    <m/>
    <m/>
    <s v="caruidia"/>
    <s v="carmen.ruidiaz@unirioja.es"/>
    <n v="0"/>
    <n v="0"/>
    <n v="504"/>
    <s v="PROFESOR TITULAR UNIVERSIDAD"/>
    <s v="01A"/>
    <s v="TIEMPO COMPLETO AMPLIADO"/>
    <s v="2017-09-15 00:00:00.0"/>
    <s v="null"/>
    <s v="DF100189"/>
    <s v="PROFESOR TITULAR DE UNIVERSIDAD"/>
    <s v="R103"/>
    <x v="1"/>
    <n v="813"/>
    <s v="TRABAJO SOCIAL Y SERVICIOS SOCIALES"/>
  </r>
  <r>
    <x v="3"/>
    <n v="16628645"/>
    <x v="1"/>
    <n v="251"/>
    <s v="251G"/>
    <s v="GRUPO-A"/>
    <s v="Trabajo social con comunidades"/>
    <s v="GG"/>
    <s v="GRUPO GRANDE"/>
    <s v="251G"/>
    <s v="GRUPO GRANDE DE Trabajo social con comunidades"/>
    <s v="GRUPO-A"/>
    <s v="Grupo Grande de Trabajo social con comunidades"/>
    <s v="2S"/>
    <n v="16628645"/>
    <s v="MONTENEGRO"/>
    <s v="LEZA"/>
    <s v="SOFÍA"/>
    <s v="MONTENEGRO LEZA, SOFÍA"/>
    <x v="1"/>
    <x v="0"/>
    <x v="0"/>
    <m/>
    <m/>
    <s v="somonten"/>
    <s v="sofia.montenegro@alum.unirioja.es"/>
    <n v="1.5"/>
    <n v="1.5"/>
    <n v="121"/>
    <s v="PERSONAL INVESTIGADOR EN FORMACIÓN"/>
    <n v="0"/>
    <s v="_"/>
    <s v="2017-05-23 00:00:00.0"/>
    <s v="2019-05-22 00:00:00.0"/>
    <s v="D03BECARIO2"/>
    <s v="PERSONAL INVESTIGADOR PREDOCTORAL EN FORMACIÓN"/>
    <s v="R103"/>
    <x v="1"/>
    <n v="813"/>
    <s v="TRABAJO SOCIAL Y SERVICIOS SOCIALES"/>
  </r>
  <r>
    <x v="3"/>
    <n v="16515910"/>
    <x v="1"/>
    <n v="252"/>
    <s v="252G"/>
    <s v="GRUPO-A"/>
    <s v="Habilidades sociales y de comunicación para el trabajo social"/>
    <s v="GG"/>
    <s v="GRUPO GRANDE"/>
    <s v="252G"/>
    <s v="GG de Habilidades sociales y de comunicación para el trabajo social"/>
    <s v="GRUPO-A"/>
    <s v="GG de Habilidades sociales y de comunicación para el trabajo social"/>
    <s v="1S"/>
    <n v="16515910"/>
    <s v="LÁZARO"/>
    <s v="RUIZ"/>
    <s v="VICENTE"/>
    <s v="LÁZARO RUIZ, VICENTE"/>
    <x v="1"/>
    <x v="0"/>
    <x v="0"/>
    <m/>
    <m/>
    <s v="vilazaro"/>
    <s v="vicente.lazaro@unirioja.es"/>
    <n v="4.5"/>
    <n v="4.5"/>
    <s v="A-0538"/>
    <s v="TITULAR"/>
    <s v="C01"/>
    <s v="TIEMPO COMPLETO"/>
    <s v="2011-01-01 00:00:00.0"/>
    <s v="null"/>
    <s v="PI100795"/>
    <s v="TITULAR DOCTOR"/>
    <s v="R115"/>
    <x v="2"/>
    <n v="740"/>
    <s v="PSICOLOGÍA SOCIAL"/>
  </r>
  <r>
    <x v="3"/>
    <n v="16538859"/>
    <x v="1"/>
    <n v="255"/>
    <s v="255G"/>
    <s v="GRUPO-A"/>
    <s v="Trastornos de la conducta en el desarrollo humano"/>
    <s v="GG"/>
    <s v="GRUPO GRANDE"/>
    <s v="255G"/>
    <s v="GG de Trastornos de la conducta en el desarrollo humano"/>
    <s v="GRUPO-A"/>
    <s v="GG de Trastornos de la conducta en el desarrollo humano"/>
    <s v="2S"/>
    <n v="16538859"/>
    <s v="ARANA"/>
    <s v="IDIAQUEZ"/>
    <s v="JAVIER SABINO"/>
    <s v="ARANA IDIAQUEZ, JAVIER SABINO"/>
    <x v="1"/>
    <x v="0"/>
    <x v="0"/>
    <m/>
    <m/>
    <s v="jaarana"/>
    <s v="xabier.arana@unirioja.es"/>
    <n v="3"/>
    <n v="3"/>
    <n v="536"/>
    <s v="PROFESOR INTERINO"/>
    <s v="C01"/>
    <s v="TIEMPO COMPLETO"/>
    <s v="2018-09-17 00:00:00.0"/>
    <s v="null"/>
    <s v="PI101399"/>
    <s v="PROFESOR CONTRATADO INTERINO"/>
    <s v="R115"/>
    <x v="2"/>
    <n v="735"/>
    <s v="PSICOLOGÍA EVOLUTIVA Y DE LA EDUCACIÓN"/>
  </r>
  <r>
    <x v="3"/>
    <n v="71639421"/>
    <x v="1"/>
    <n v="255"/>
    <s v="255G"/>
    <s v="GRUPO-A"/>
    <s v="Trastornos de la conducta en el desarrollo humano"/>
    <s v="GG"/>
    <s v="GRUPO GRANDE"/>
    <s v="255G"/>
    <s v="GG de Trastornos de la conducta en el desarrollo humano"/>
    <s v="GRUPO-A"/>
    <s v="GG de Trastornos de la conducta en el desarrollo humano"/>
    <s v="2S"/>
    <n v="71639421"/>
    <s v="FONSECA"/>
    <s v="PEDRERO"/>
    <s v="EDUARDO"/>
    <s v="FONSECA PEDRERO, EDUARDO"/>
    <x v="0"/>
    <x v="0"/>
    <x v="0"/>
    <m/>
    <m/>
    <s v="edfonsec"/>
    <s v="eduardo.fonseca@unirioja.es"/>
    <n v="0"/>
    <n v="0"/>
    <n v="504"/>
    <s v="PROFESOR TITULAR UNIVERSIDAD"/>
    <s v="C01"/>
    <s v="TIEMPO COMPLETO"/>
    <s v="2011-09-01 00:00:00.0"/>
    <s v="null"/>
    <s v="DF100295"/>
    <s v="PROFESOR TITULAR DE UNIVERSIDAD"/>
    <s v="R115"/>
    <x v="2"/>
    <n v="735"/>
    <s v="PSICOLOGÍA EVOLUTIVA Y DE LA EDUCACIÓN"/>
  </r>
  <r>
    <x v="3"/>
    <n v="16035217"/>
    <x v="1"/>
    <n v="257"/>
    <s v="257G"/>
    <s v="GRUPO-A"/>
    <s v="Discapacidad y dependencia"/>
    <s v="GG"/>
    <s v="GRUPO GRANDE"/>
    <s v="257G"/>
    <s v="GG de Discapacidad y dependencia"/>
    <s v="GRUPO-A"/>
    <s v="GG de Discapacidad y dependencia"/>
    <s v="2S"/>
    <n v="16035217"/>
    <s v="MANZANO"/>
    <s v="GARCÍA"/>
    <s v="GUADALUPE"/>
    <s v="MANZANO GARCÍA, GUADALUPE"/>
    <x v="0"/>
    <x v="0"/>
    <x v="0"/>
    <m/>
    <m/>
    <s v="gumanzan"/>
    <s v="guadalupe.manzano@unirioja.es"/>
    <n v="1"/>
    <n v="1"/>
    <n v="504"/>
    <s v="PROFESOR TITULAR UNIVERSIDAD"/>
    <s v="C01"/>
    <s v="TIEMPO COMPLETO"/>
    <s v="2016-09-15 00:00:00.0"/>
    <s v="null"/>
    <s v="DF100046"/>
    <s v="TITULAR DE UNIVERSIDAD"/>
    <s v="R115"/>
    <x v="2"/>
    <n v="740"/>
    <s v="PSICOLOGÍA SOCIAL"/>
  </r>
  <r>
    <x v="3"/>
    <n v="16574471"/>
    <x v="1"/>
    <n v="259"/>
    <s v="259G"/>
    <s v="GRUPO-A"/>
    <s v="Globalización y TICs"/>
    <s v="GG"/>
    <s v="GRUPO GRANDE"/>
    <s v="259G"/>
    <s v="GG de Globalización y TICs"/>
    <s v="GRUPO-A"/>
    <s v="GG de Globalización y TICs"/>
    <s v="2S"/>
    <n v="16574471"/>
    <s v="ANDRÉS"/>
    <s v="CABELLO"/>
    <s v="SERGIO"/>
    <s v="ANDRÉS CABELLO, SERGIO"/>
    <x v="0"/>
    <x v="0"/>
    <x v="0"/>
    <m/>
    <m/>
    <s v="seandrc"/>
    <s v="sergio.andres@unirioja.es"/>
    <n v="0"/>
    <n v="0"/>
    <n v="536"/>
    <s v="PROFESOR INTERINO"/>
    <s v="C01"/>
    <s v="TIEMPO COMPLETO"/>
    <s v="2013-09-16 00:00:00.0"/>
    <s v="null"/>
    <s v="PI100924"/>
    <s v="PROFESOR CONTRATADO INTERINO"/>
    <s v="R114"/>
    <x v="3"/>
    <n v="775"/>
    <s v="SOCIOLOGÍA"/>
  </r>
  <r>
    <x v="3"/>
    <n v="44156166"/>
    <x v="1"/>
    <n v="259"/>
    <s v="259G"/>
    <s v="GRUPO-A"/>
    <s v="Globalización y TICs"/>
    <s v="GG"/>
    <s v="GRUPO GRANDE"/>
    <s v="259G"/>
    <s v="GG de Globalización y TICs"/>
    <s v="GRUPO-A"/>
    <s v="GG de Globalización y TICs"/>
    <s v="2S"/>
    <n v="44156166"/>
    <s v="UZCANGA"/>
    <s v="LACABE"/>
    <s v="CATALINA ANA"/>
    <s v="UZCANGA LACABE, CATALINA ANA"/>
    <x v="1"/>
    <x v="0"/>
    <x v="0"/>
    <m/>
    <m/>
    <s v="cauzcang"/>
    <s v="catalina-ana.uzcanga@unirioja.es"/>
    <n v="2.5"/>
    <n v="2.5"/>
    <n v="536"/>
    <s v="PROFESOR INTERINO"/>
    <s v="P05"/>
    <s v="TIEMPO PARCIAL (5+5 HORAS)"/>
    <s v="2018-10-02 00:00:00.0"/>
    <s v="2019-09-14 00:00:00.0"/>
    <s v="PI101437"/>
    <s v="PROFESOR CONTRATADO INTERINO"/>
    <s v="R114"/>
    <x v="3"/>
    <n v="775"/>
    <s v="SOCIOLOGÍA"/>
  </r>
  <r>
    <x v="3"/>
    <n v="16501828"/>
    <x v="1"/>
    <n v="260"/>
    <s v="260G"/>
    <s v="GRUPO-A"/>
    <s v="Población y formas de convivencia"/>
    <s v="GG"/>
    <s v="GRUPO GRANDE"/>
    <s v="260G"/>
    <s v="GG de Población y formas de convivencia"/>
    <s v="GRUPO-A"/>
    <s v="GG de Población y formas de convivencia"/>
    <s v="1S"/>
    <n v="16501828"/>
    <s v="GIRÓ"/>
    <s v="MIRANDA"/>
    <s v="JOAQUÍN"/>
    <s v="GIRÓ MIRANDA, JOAQUÍN"/>
    <x v="1"/>
    <x v="0"/>
    <x v="0"/>
    <m/>
    <m/>
    <s v="jogiro"/>
    <s v="joaquin.giro@unirioja.es"/>
    <n v="2.5"/>
    <n v="2.5"/>
    <n v="504"/>
    <s v="PROFESOR TITULAR UNIVERSIDAD"/>
    <s v="C01"/>
    <s v="TIEMPO COMPLETO"/>
    <s v="2015-09-15 00:00:00.0"/>
    <s v="null"/>
    <s v="DF100184"/>
    <s v="PROFESOR TITULAR UNIVERSIDAD"/>
    <s v="R114"/>
    <x v="3"/>
    <n v="775"/>
    <s v="SOCIOLOGÍA"/>
  </r>
  <r>
    <x v="3"/>
    <n v="2531198"/>
    <x v="1"/>
    <n v="263"/>
    <s v="263G"/>
    <s v="GRUPO-A"/>
    <s v="Desarrollo de competencias y modificación de conducta"/>
    <s v="GG"/>
    <s v="GRUPO GRANDE"/>
    <s v="263G"/>
    <s v="GG de Desarrollo de competencias y modificación de conducta"/>
    <s v="GRUPO-A"/>
    <s v="GG de Desarrollo de competencias y modificación de conducta"/>
    <s v="2S"/>
    <n v="2531198"/>
    <s v="DE VICENTE"/>
    <s v="CLEMENTE"/>
    <s v="MARÍA PALOMA"/>
    <s v="DE VICENTE CLEMENTE, MARÍA PALOMA"/>
    <x v="1"/>
    <x v="0"/>
    <x v="0"/>
    <m/>
    <m/>
    <s v="madevice"/>
    <s v="paloma.devicente@unirioja.es"/>
    <n v="4.5"/>
    <n v="4.5"/>
    <n v="532"/>
    <s v="LABORAL DOCENTE-ASOCIADO"/>
    <s v="P06"/>
    <s v="TIEMPO PARCIAL (6+6 HORAS)"/>
    <s v="2018-09-27 00:00:00.0"/>
    <s v="2019-09-14 00:00:00.0"/>
    <s v="PI101431"/>
    <s v="PROFESOR ASOCIADO"/>
    <s v="R115"/>
    <x v="2"/>
    <n v="735"/>
    <s v="PSICOLOGÍA EVOLUTIVA Y DE LA EDUCACIÓN"/>
  </r>
  <r>
    <x v="3"/>
    <n v="16601915"/>
    <x v="1"/>
    <n v="263"/>
    <s v="263G"/>
    <s v="GRUPO-A"/>
    <s v="Desarrollo de competencias y modificación de conducta"/>
    <s v="GG"/>
    <s v="GRUPO GRANDE"/>
    <s v="263G"/>
    <s v="GG de Desarrollo de competencias y modificación de conducta"/>
    <s v="GRUPO-A"/>
    <s v="GG de Desarrollo de competencias y modificación de conducta"/>
    <s v="2S"/>
    <n v="16601915"/>
    <s v="ORTUÑO"/>
    <s v="SIERRA"/>
    <s v="JAVIER"/>
    <s v="ORTUÑO SIERRA, JAVIER"/>
    <x v="0"/>
    <x v="0"/>
    <x v="0"/>
    <m/>
    <m/>
    <s v="jaortuno"/>
    <s v="javier.ortuno@unirioja.es"/>
    <n v="0"/>
    <n v="0"/>
    <n v="536"/>
    <s v="PROFESOR INTERINO"/>
    <s v="C01"/>
    <s v="TIEMPO COMPLETO"/>
    <s v="2016-09-15 00:00:00.0"/>
    <s v="null"/>
    <s v="PI101135"/>
    <s v="PROFESOR CONTRATADO INTERINO"/>
    <s v="R115"/>
    <x v="2"/>
    <n v="735"/>
    <s v="PSICOLOGÍA EVOLUTIVA Y DE LA EDUCACIÓN"/>
  </r>
  <r>
    <x v="1"/>
    <n v="16802653"/>
    <x v="1"/>
    <n v="268"/>
    <s v="268G"/>
    <s v="GRUPO-A"/>
    <s v="Contabilidad"/>
    <s v="GG"/>
    <s v="GRUPO GRANDE"/>
    <s v="268G"/>
    <s v="GRUPO GRANDE DE Contabilidad"/>
    <s v="GRUPO-A"/>
    <s v="Grupo Grande de Contabilidad"/>
    <s v="1S"/>
    <n v="16802653"/>
    <s v="MARÍN"/>
    <s v="VINUESA"/>
    <s v="LUZ MARÍA"/>
    <s v="MARÍN VINUESA, LUZ MARÍA"/>
    <x v="0"/>
    <x v="0"/>
    <x v="0"/>
    <m/>
    <m/>
    <s v="lumarin"/>
    <s v="luz-maria.marin@unirioja.es"/>
    <n v="3"/>
    <n v="3"/>
    <n v="536"/>
    <s v="PROFESOR INTERINO"/>
    <s v="C01"/>
    <s v="TIEMPO COMPLETO"/>
    <s v="2016-09-15 00:00:00.0"/>
    <s v="null"/>
    <s v="PI101109"/>
    <s v="PROFESOR CONTRATADO INTERINO"/>
    <s v="R104"/>
    <x v="0"/>
    <n v="230"/>
    <s v="ECONOMÍA FINANCIERA Y CONTABILIDAD"/>
  </r>
  <r>
    <x v="2"/>
    <n v="16802653"/>
    <x v="1"/>
    <n v="268"/>
    <s v="268G"/>
    <s v="GRUPO-A"/>
    <s v="Contabilidad"/>
    <s v="GG"/>
    <s v="GRUPO GRANDE"/>
    <s v="268G"/>
    <s v="GRUPO GRANDE DE Contabilidad"/>
    <s v="GRUPO-A"/>
    <s v="Grupo Grande de Contabilidad"/>
    <s v="1S"/>
    <n v="16802653"/>
    <s v="MARÍN"/>
    <s v="VINUESA"/>
    <s v="LUZ MARÍA"/>
    <s v="MARÍN VINUESA, LUZ MARÍA"/>
    <x v="0"/>
    <x v="0"/>
    <x v="0"/>
    <m/>
    <m/>
    <s v="lumarin"/>
    <s v="luz-maria.marin@unirioja.es"/>
    <n v="3"/>
    <m/>
    <n v="536"/>
    <s v="PROFESOR INTERINO"/>
    <s v="C01"/>
    <s v="TIEMPO COMPLETO"/>
    <s v="2016-09-15 00:00:00.0"/>
    <s v="null"/>
    <s v="PI101109"/>
    <s v="PROFESOR CONTRATADO INTERINO"/>
    <s v="R104"/>
    <x v="0"/>
    <n v="230"/>
    <s v="ECONOMÍA FINANCIERA Y CONTABILIDAD"/>
  </r>
  <r>
    <x v="2"/>
    <n v="16015792"/>
    <x v="1"/>
    <n v="269"/>
    <s v="269G"/>
    <s v="GRUPO-A"/>
    <s v="Planificación, selección y evaluación de Recursos Humanos"/>
    <s v="GG"/>
    <s v="GRUPO GRANDE"/>
    <s v="269G"/>
    <s v="GRUPO GRANDE DE Planificación, selección y evaluación de recursos humanos"/>
    <s v="GRUPO-A"/>
    <s v="Grupo Grande de Planificación, selección y evaluación de recursos humanos"/>
    <s v="2S"/>
    <n v="16015792"/>
    <s v="GIL"/>
    <s v="LÓPEZ"/>
    <s v="ALFONSO JESÚS"/>
    <s v="GIL LÓPEZ, ALFONSO JESÚS"/>
    <x v="0"/>
    <x v="0"/>
    <x v="0"/>
    <m/>
    <m/>
    <s v="algil"/>
    <s v="alfonso.gil@unirioja.es"/>
    <n v="0"/>
    <n v="0"/>
    <n v="536"/>
    <s v="PROFESOR INTERINO"/>
    <s v="C01"/>
    <s v="TIEMPO COMPLETO"/>
    <s v="2017-09-15 00:00:00.0"/>
    <s v="null"/>
    <s v="PI101241"/>
    <s v="PROFESOR CONTRATADO INTERINO"/>
    <s v="R104"/>
    <x v="0"/>
    <n v="650"/>
    <s v="ORGANIZACIÓN DE EMPRESAS"/>
  </r>
  <r>
    <x v="2"/>
    <n v="16515910"/>
    <x v="1"/>
    <n v="269"/>
    <s v="269G"/>
    <s v="GRUPO-A"/>
    <s v="Planificación, selección y evaluación de Recursos Humanos"/>
    <s v="GG"/>
    <s v="GRUPO GRANDE"/>
    <s v="269G"/>
    <s v="GRUPO GRANDE DE Planificación, selección y evaluación de recursos humanos"/>
    <s v="GRUPO-A"/>
    <s v="Grupo Grande de Planificación, selección y evaluación de recursos humanos"/>
    <s v="2S"/>
    <n v="16515910"/>
    <s v="LÁZARO"/>
    <s v="RUIZ"/>
    <s v="VICENTE"/>
    <s v="LÁZARO RUIZ, VICENTE"/>
    <x v="1"/>
    <x v="0"/>
    <x v="0"/>
    <m/>
    <m/>
    <s v="vilazaro"/>
    <s v="vicente.lazaro@unirioja.es"/>
    <n v="3.1"/>
    <n v="3.1"/>
    <s v="A-0538"/>
    <s v="TITULAR"/>
    <s v="C01"/>
    <s v="TIEMPO COMPLETO"/>
    <s v="2011-01-01 00:00:00.0"/>
    <s v="null"/>
    <s v="PI100795"/>
    <s v="TITULAR DOCTOR"/>
    <s v="R115"/>
    <x v="2"/>
    <n v="740"/>
    <s v="PSICOLOGÍA SOCIAL"/>
  </r>
  <r>
    <x v="2"/>
    <n v="16521624"/>
    <x v="1"/>
    <n v="269"/>
    <s v="269G"/>
    <s v="GRUPO-A"/>
    <s v="Planificación, selección y evaluación de Recursos Humanos"/>
    <s v="GG"/>
    <s v="GRUPO GRANDE"/>
    <s v="269G"/>
    <s v="GRUPO GRANDE DE Planificación, selección y evaluación de recursos humanos"/>
    <s v="GRUPO-A"/>
    <s v="Grupo Grande de Planificación, selección y evaluación de recursos humanos"/>
    <s v="2S"/>
    <n v="16521624"/>
    <s v="ANGUIANO"/>
    <s v="BAÑOS"/>
    <s v="ALBERTO"/>
    <s v="ANGUIANO BAÑOS, ALBERTO"/>
    <x v="1"/>
    <x v="0"/>
    <x v="0"/>
    <m/>
    <m/>
    <s v="alanguia"/>
    <s v="alberto.anguiano@unirioja.es"/>
    <n v="3.1"/>
    <n v="3.1"/>
    <n v="532"/>
    <s v="LABORAL DOCENTE-ASOCIADO"/>
    <s v="P02"/>
    <s v="TIEMPO PARCIAL (2+2 HORAS)"/>
    <s v="2018-09-17 00:00:00.0"/>
    <s v="2019-09-14 00:00:00.0"/>
    <s v="PI101362"/>
    <s v="PROFESOR ASOCIADO"/>
    <s v="R104"/>
    <x v="0"/>
    <n v="650"/>
    <s v="ORGANIZACIÓN DE EMPRESAS"/>
  </r>
  <r>
    <x v="2"/>
    <n v="72823017"/>
    <x v="1"/>
    <n v="270"/>
    <s v="270G"/>
    <s v="GRUPO-A"/>
    <s v="Sociología del trabajo"/>
    <s v="GG"/>
    <s v="GRUPO GRANDE"/>
    <s v="270G"/>
    <s v="GRUPO GRANDE DE Sociología del trabajo"/>
    <s v="GRUPO-A"/>
    <s v="Grupo Grande de Sociología del trabajo"/>
    <s v="2S"/>
    <n v="72823017"/>
    <s v="BOGINO"/>
    <s v="LARRAMBEBERE"/>
    <s v="MARÍA VICTORIA"/>
    <s v="BOGINO LARRAMBEBERE, MARÍA VICTORIA"/>
    <x v="1"/>
    <x v="0"/>
    <x v="0"/>
    <m/>
    <m/>
    <s v="mabogino"/>
    <s v="maria-victoria.bogino@unirioja.es"/>
    <n v="1"/>
    <n v="1"/>
    <n v="536"/>
    <s v="PROFESOR INTERINO"/>
    <s v="P06"/>
    <s v="TIEMPO PARCIAL (6+6 HORAS)"/>
    <s v="2018-09-18 00:00:00.0"/>
    <s v="null"/>
    <s v="PI101392"/>
    <s v="PROFESOR CONTRATADO INTERINO"/>
    <s v="R114"/>
    <x v="3"/>
    <n v="775"/>
    <s v="SOCIOLOGÍA"/>
  </r>
  <r>
    <x v="2"/>
    <n v="16501828"/>
    <x v="1"/>
    <n v="270"/>
    <s v="270R"/>
    <s v="GRUPO-A1"/>
    <s v="Sociología del trabajo"/>
    <s v="GR"/>
    <s v="GRUPO REDUCIDO"/>
    <s v="270R"/>
    <s v="GRUPO REDUCIDO DE Sociología del trabajo"/>
    <s v="GRUPO-A1"/>
    <s v="Grupo Reducido de Sociología del trabajo"/>
    <s v="2S"/>
    <n v="16501828"/>
    <s v="GIRÓ"/>
    <s v="MIRANDA"/>
    <s v="JOAQUÍN"/>
    <s v="GIRÓ MIRANDA, JOAQUÍN"/>
    <x v="1"/>
    <x v="0"/>
    <x v="0"/>
    <m/>
    <m/>
    <s v="jogiro"/>
    <s v="joaquin.giro@unirioja.es"/>
    <n v="0.5"/>
    <n v="0.5"/>
    <n v="504"/>
    <s v="PROFESOR TITULAR UNIVERSIDAD"/>
    <s v="C01"/>
    <s v="TIEMPO COMPLETO"/>
    <s v="2015-09-15 00:00:00.0"/>
    <s v="null"/>
    <s v="DF100184"/>
    <s v="PROFESOR TITULAR UNIVERSIDAD"/>
    <s v="R114"/>
    <x v="3"/>
    <n v="775"/>
    <s v="SOCIOLOGÍA"/>
  </r>
  <r>
    <x v="2"/>
    <n v="16563058"/>
    <x v="1"/>
    <n v="271"/>
    <s v="271G"/>
    <s v="GRUPO-A"/>
    <s v="Trabajo fin de grado en Relaciones Laborales y Recursos Humanos"/>
    <s v="GG"/>
    <s v="GRUPO GRANDE"/>
    <s v="271G"/>
    <s v="TRABAJO FIN DE GRADO"/>
    <s v="GRUPO-A"/>
    <s v="TRABAJO FIN DE GRADO"/>
    <s v="I"/>
    <n v="16563058"/>
    <s v="PELEGRÍN"/>
    <s v="BORONDO"/>
    <s v="JORGE"/>
    <s v="PELEGRÍN BORONDO, JORGE"/>
    <x v="0"/>
    <x v="0"/>
    <x v="0"/>
    <m/>
    <m/>
    <s v="jopelegr"/>
    <s v="jorge.pelegrin@unirioja.es"/>
    <n v="0"/>
    <n v="0"/>
    <n v="534"/>
    <s v="CONTRATADO DOCTOR -TIPO 1"/>
    <s v="C01"/>
    <s v="TIEMPO COMPLETO"/>
    <s v="2015-04-23 00:00:00.0"/>
    <s v="null"/>
    <s v="LD100612"/>
    <s v="PROFESOR CONTRATADO DOCTOR- TIPO 1"/>
    <s v="R104"/>
    <x v="0"/>
    <n v="95"/>
    <s v="COMERCIALIZACIÓN E INVESTIGACIÓN DE MERCADOS"/>
  </r>
  <r>
    <x v="4"/>
    <n v="16532195"/>
    <x v="2"/>
    <n v="272"/>
    <s v="272G"/>
    <s v="GRUPO-A"/>
    <s v="Trastornos del desarrollo y dificultades de aprendizaje"/>
    <s v="GG"/>
    <s v="GRUPO GRANDE"/>
    <s v="272G"/>
    <s v="GRUPO GRANDE DE Trastornos del desarrollo y dificultades de aprendizaje"/>
    <s v="GRUPO-A"/>
    <s v="Grupo Grande de Trastornos del desarrollo y dificultades de aprendizaje"/>
    <s v="AN"/>
    <n v="16532195"/>
    <s v="PASCUAL"/>
    <s v="SUFRATE"/>
    <s v="MARÍA TERESA"/>
    <s v="PASCUAL SUFRATE, MARÍA TERESA"/>
    <x v="0"/>
    <x v="0"/>
    <x v="0"/>
    <m/>
    <m/>
    <s v="tpascual"/>
    <s v="teresa.pascual@unirioja.es"/>
    <n v="6.5"/>
    <n v="6.5"/>
    <n v="504"/>
    <s v="PROFESOR TITULAR UNIVERSIDAD"/>
    <s v="01A"/>
    <s v="TIEMPO COMPLETO AMPLIADO"/>
    <s v="2017-04-12 00:00:00.0"/>
    <s v="null"/>
    <s v="DF3607"/>
    <s v="PROFESOR TITULAR DE UNIVERSIDAD"/>
    <s v="R115"/>
    <x v="2"/>
    <n v="735"/>
    <s v="PSICOLOGÍA EVOLUTIVA Y DE LA EDUCACIÓN"/>
  </r>
  <r>
    <x v="4"/>
    <n v="7017598"/>
    <x v="2"/>
    <n v="273"/>
    <s v="273G"/>
    <s v="GRUPO-A"/>
    <s v="Educación inclusiva y respuesta a la diversidad: 0-6 años"/>
    <s v="GG"/>
    <s v="GRUPO GRANDE"/>
    <s v="273G"/>
    <s v="GG Educación inclusiva y respuesta a la diversidad de la educación infantil"/>
    <s v="GRUPO-A"/>
    <s v="GG Educación inclusiva y respuesta a la diversidad de la educación infantil"/>
    <s v="AN"/>
    <n v="7017598"/>
    <s v="ALONSO"/>
    <s v="RUIZ"/>
    <s v="ROSA ANA"/>
    <s v="ALONSO RUIZ, ROSA ANA"/>
    <x v="0"/>
    <x v="0"/>
    <x v="0"/>
    <m/>
    <m/>
    <s v="roalonr"/>
    <s v="rosa-ana.alonso@unirioja.es"/>
    <n v="3.5"/>
    <n v="3.5"/>
    <n v="536"/>
    <s v="PROFESOR INTERINO"/>
    <s v="C01"/>
    <s v="TIEMPO COMPLETO"/>
    <s v="2015-09-15 00:00:00.0"/>
    <s v="null"/>
    <s v="PI101053"/>
    <s v="PROFESOR CONTRATADO INTERINO"/>
    <s v="R115"/>
    <x v="2"/>
    <n v="215"/>
    <s v="DIDÁCTICA Y ORGANIZACIÓN ESCOLAR"/>
  </r>
  <r>
    <x v="4"/>
    <n v="72703170"/>
    <x v="2"/>
    <n v="273"/>
    <s v="273G"/>
    <s v="GRUPO-A"/>
    <s v="Educación inclusiva y respuesta a la diversidad: 0-6 años"/>
    <s v="GG"/>
    <s v="GRUPO GRANDE"/>
    <s v="273G"/>
    <s v="GG Educación inclusiva y respuesta a la diversidad de la educación infantil"/>
    <s v="GRUPO-A"/>
    <s v="GG Educación inclusiva y respuesta a la diversidad de la educación infantil"/>
    <s v="AN"/>
    <n v="72703170"/>
    <s v="CHOCARRO"/>
    <s v="DE LUIS"/>
    <s v="EDURNE"/>
    <s v="CHOCARRO DE LUIS, EDURNE"/>
    <x v="0"/>
    <x v="0"/>
    <x v="0"/>
    <m/>
    <m/>
    <s v="edchocar"/>
    <s v="edurne.chocarro@unirioja.es"/>
    <n v="3"/>
    <n v="3"/>
    <n v="534"/>
    <s v="CONTRATADO DOCTOR -TIPO 1"/>
    <s v="C01"/>
    <s v="TIEMPO COMPLETO"/>
    <s v="2018-11-30 00:00:00.0"/>
    <s v="null"/>
    <s v="LD100293"/>
    <s v="PROFESOR CONTRATADO DOCTOR -TIPO 1"/>
    <s v="R115"/>
    <x v="2"/>
    <n v="215"/>
    <s v="DIDÁCTICA Y ORGANIZACIÓN ESCOLAR"/>
  </r>
  <r>
    <x v="4"/>
    <n v="16568302"/>
    <x v="2"/>
    <n v="274"/>
    <s v="274G"/>
    <s v="GRUPO-A"/>
    <s v="Didáctica de las Ciencias Experimentales"/>
    <s v="GG"/>
    <s v="GRUPO GRANDE"/>
    <s v="274G"/>
    <s v="GG de Didáctica de las ciencias experimentales"/>
    <s v="GRUPO-A"/>
    <s v="GG de Didáctica de las ciencias experimentales"/>
    <s v="2S"/>
    <n v="16568302"/>
    <s v="ROBREDO"/>
    <s v="VALGAÑÓN"/>
    <s v="BEATRIZ"/>
    <s v="ROBREDO VALGAÑÓN, BEATRIZ"/>
    <x v="0"/>
    <x v="0"/>
    <x v="0"/>
    <m/>
    <m/>
    <s v="berobred"/>
    <s v="beatriz.robredo@unirioja.es"/>
    <n v="3"/>
    <n v="3"/>
    <n v="504"/>
    <s v="PROFESOR TITULAR UNIVERSIDAD"/>
    <s v="C01"/>
    <s v="TIEMPO COMPLETO"/>
    <s v="2018-09-17 00:00:00.0"/>
    <s v="null"/>
    <s v="DF386"/>
    <s v="PROFESOR TITULAR DE UNIVERSIDAD"/>
    <s v="R101"/>
    <x v="4"/>
    <n v="205"/>
    <s v="DIDÁCTICA DE LAS CIENCIAS EXPERIMENTALES"/>
  </r>
  <r>
    <x v="4"/>
    <n v="72780033"/>
    <x v="2"/>
    <n v="274"/>
    <s v="274G"/>
    <s v="GRUPO-A"/>
    <s v="Didáctica de las Ciencias Experimentales"/>
    <s v="GG"/>
    <s v="GRUPO GRANDE"/>
    <s v="274G"/>
    <s v="GG de Didáctica de las ciencias experimentales"/>
    <s v="GRUPO-A"/>
    <s v="GG de Didáctica de las ciencias experimentales"/>
    <s v="2S"/>
    <n v="72780033"/>
    <s v="HERNÁNDEZ"/>
    <s v="ÁLAMOS"/>
    <s v="MARÍA DEL MAR"/>
    <s v="HERNÁNDEZ ÁLAMOS, MARÍA DEL MAR"/>
    <x v="1"/>
    <x v="0"/>
    <x v="0"/>
    <m/>
    <m/>
    <s v="maherna"/>
    <s v="mara.hernandez@unirioja.es"/>
    <n v="0"/>
    <n v="0"/>
    <n v="504"/>
    <s v="PROFESOR TITULAR UNIVERSIDAD"/>
    <s v="C01"/>
    <s v="TIEMPO COMPLETO"/>
    <s v="2011-09-01 00:00:00.0"/>
    <s v="null"/>
    <s v="DF100292"/>
    <s v="PROFESOR TITULAR DE UNIVERSIDAD"/>
    <s v="R101"/>
    <x v="4"/>
    <n v="205"/>
    <s v="DIDÁCTICA DE LAS CIENCIAS EXPERIMENTALES"/>
  </r>
  <r>
    <x v="4"/>
    <n v="16268560"/>
    <x v="2"/>
    <n v="276"/>
    <s v="276G"/>
    <s v="GRUPO-A"/>
    <s v="Expresión plástica y su didáctica en educación infantil"/>
    <s v="GG"/>
    <s v="GRUPO GRANDE"/>
    <s v="276G"/>
    <s v="GG de Expresión plástica y su didáctica en educación infantil"/>
    <s v="GRUPO-A"/>
    <s v="GG de Expresión plástica y su didáctica en educación infantil"/>
    <s v="2S"/>
    <n v="16268560"/>
    <s v="TEJADA"/>
    <s v="SÁNCHEZ"/>
    <s v="Mª SORAYA"/>
    <s v="TEJADA SÁNCHEZ, Mª SORAYA"/>
    <x v="0"/>
    <x v="0"/>
    <x v="0"/>
    <m/>
    <m/>
    <s v="matejas"/>
    <s v="soraya.tejada@unirioja.es"/>
    <n v="4"/>
    <n v="4"/>
    <n v="536"/>
    <s v="PROFESOR INTERINO"/>
    <s v="C01"/>
    <s v="TIEMPO COMPLETO"/>
    <s v="2013-09-16 00:00:00.0"/>
    <s v="null"/>
    <s v="PI100929"/>
    <s v="PROFESOR CONTRATADO INTERINO"/>
    <s v="R115"/>
    <x v="2"/>
    <n v="193"/>
    <s v="DIDÁCTICA DE LA EXPRESIÓN PLÁSTICA"/>
  </r>
  <r>
    <x v="4"/>
    <n v="16574106"/>
    <x v="2"/>
    <n v="276"/>
    <s v="276R"/>
    <s v="GRUPO-A1"/>
    <s v="Expresión plástica y su didáctica en educación infantil"/>
    <s v="GR"/>
    <s v="GRUPO REDUCIDO"/>
    <s v="276R"/>
    <s v="GR de Expresión plástica y su didáctica en educación infantil"/>
    <s v="GRUPO-A1"/>
    <s v="GR de Expresión plástica y su didáctica en educación infantil"/>
    <s v="2S"/>
    <n v="16574106"/>
    <s v="BOBADILLA"/>
    <s v="RUIZ"/>
    <s v="M.ª CONCEPCIÓN"/>
    <s v="BOBADILLA RUIZ, M.ª CONCEPCIÓN"/>
    <x v="1"/>
    <x v="0"/>
    <x v="0"/>
    <m/>
    <m/>
    <s v="mcbobadi"/>
    <s v="m-concepcion.bobadilla@unirioja.es"/>
    <n v="2"/>
    <n v="2"/>
    <n v="532"/>
    <s v="LABORAL DOCENTE-ASOCIADO"/>
    <s v="P06"/>
    <s v="TIEMPO PARCIAL (6+6 HORAS)"/>
    <s v="2017-09-15 00:00:00.0"/>
    <s v="2019-09-14 00:00:00.0"/>
    <s v="PI101289"/>
    <s v="PROFESOR ASOCIADO"/>
    <s v="R115"/>
    <x v="2"/>
    <n v="185"/>
    <s v="DIBUJO"/>
  </r>
  <r>
    <x v="4"/>
    <n v="12745547"/>
    <x v="2"/>
    <n v="277"/>
    <s v="277G"/>
    <s v="GRUPO-A"/>
    <s v="Formación musical y su didáctica en educación infantil"/>
    <s v="GG"/>
    <s v="GRUPO GRANDE"/>
    <s v="277G"/>
    <s v="GG de Formación musical y su didáctica en educación infantil"/>
    <s v="GRUPO-A"/>
    <s v="GG de Formación musical y su didáctica en educación infantil"/>
    <s v="1S"/>
    <n v="12745547"/>
    <s v="CAMACHO"/>
    <s v="SÁNCHEZ"/>
    <s v="MARÍA DEL PILAR"/>
    <s v="CAMACHO SÁNCHEZ, MARÍA DEL PILAR"/>
    <x v="1"/>
    <x v="0"/>
    <x v="0"/>
    <m/>
    <m/>
    <s v="picamach"/>
    <s v="pilar.camacho@unirioja.es"/>
    <n v="4"/>
    <n v="4"/>
    <n v="504"/>
    <s v="PROFESOR TITULAR UNIVERSIDAD"/>
    <s v="01A"/>
    <s v="TIEMPO COMPLETO AMPLIADO"/>
    <s v="2012-09-01 00:00:00.0"/>
    <s v="null"/>
    <s v="DF100099"/>
    <s v="PROFESORES TITULARES DE UNIVERSIDAD"/>
    <s v="R115"/>
    <x v="2"/>
    <n v="189"/>
    <s v="DIDÁCTICA DE LA EXPRESIÓN MUSICAL"/>
  </r>
  <r>
    <x v="4"/>
    <n v="16581906"/>
    <x v="2"/>
    <n v="278"/>
    <s v="278G"/>
    <s v="GRUPO-A"/>
    <s v="Didáctica de las lenguas castellana y extranjeras"/>
    <s v="GG"/>
    <s v="GRUPO GRANDE"/>
    <s v="278G"/>
    <s v="GG de Didáctica de las lenguas castellana y extranjeras"/>
    <s v="GRUPO-A"/>
    <s v="GG de Didáctica de las lenguas castellana y extranjeras"/>
    <s v="1S"/>
    <n v="16581906"/>
    <s v="SAMPEDRO"/>
    <s v="PASCUAL"/>
    <s v="SIMÓN"/>
    <s v="SAMPEDRO PASCUAL, SIMÓN"/>
    <x v="0"/>
    <x v="0"/>
    <x v="0"/>
    <m/>
    <m/>
    <s v="sisamped"/>
    <s v="simon.sampedro@unirioja.es"/>
    <n v="2"/>
    <n v="2"/>
    <n v="536"/>
    <s v="PROFESOR INTERINO"/>
    <s v="C01"/>
    <s v="TIEMPO COMPLETO"/>
    <s v="2018-09-17 00:00:00.0"/>
    <s v="null"/>
    <s v="PI101363"/>
    <s v="PROFESOR CONTRATADO INTERINO TC"/>
    <s v="R106"/>
    <x v="5"/>
    <n v="195"/>
    <s v="DIDÁCTICA DE LA LENGUA Y LA LITERATURA"/>
  </r>
  <r>
    <x v="4"/>
    <n v="32877122"/>
    <x v="2"/>
    <n v="278"/>
    <s v="278G"/>
    <s v="GRUPO-A"/>
    <s v="Didáctica de las lenguas castellana y extranjeras"/>
    <s v="GG"/>
    <s v="GRUPO GRANDE"/>
    <s v="278G"/>
    <s v="GG de Didáctica de las lenguas castellana y extranjeras"/>
    <s v="GRUPO-A"/>
    <s v="GG de Didáctica de las lenguas castellana y extranjeras"/>
    <s v="1S"/>
    <n v="32877122"/>
    <s v="CANGA"/>
    <s v="ALONSO"/>
    <s v="ANDRÉS"/>
    <s v="CANGA ALONSO, ANDRÉS"/>
    <x v="0"/>
    <x v="0"/>
    <x v="0"/>
    <m/>
    <m/>
    <s v="ancanga"/>
    <s v="andres.canga@unirioja.es"/>
    <n v="2"/>
    <n v="2"/>
    <n v="504"/>
    <s v="PROFESOR TITULAR UNIVERSIDAD"/>
    <s v="C01"/>
    <s v="TIEMPO COMPLETO"/>
    <s v="2009-09-29 00:00:00.0"/>
    <s v="null"/>
    <s v="DF100243"/>
    <s v="PROFESOR TITULAR DE UNIVERSIDAD"/>
    <s v="R107"/>
    <x v="6"/>
    <n v="345"/>
    <s v="FILOLOGÍA INGLESA"/>
  </r>
  <r>
    <x v="4"/>
    <n v="44445308"/>
    <x v="2"/>
    <n v="278"/>
    <s v="278G"/>
    <s v="GRUPO-A"/>
    <s v="Didáctica de las lenguas castellana y extranjeras"/>
    <s v="GG"/>
    <s v="GRUPO GRANDE"/>
    <s v="278G"/>
    <s v="GG de Didáctica de las lenguas castellana y extranjeras"/>
    <s v="GRUPO-A"/>
    <s v="GG de Didáctica de las lenguas castellana y extranjeras"/>
    <s v="1S"/>
    <n v="44445308"/>
    <s v="VILA"/>
    <s v="CARNEIRO"/>
    <s v="ZAIDA"/>
    <s v="VILA CARNEIRO, ZAIDA"/>
    <x v="0"/>
    <x v="0"/>
    <x v="0"/>
    <m/>
    <m/>
    <s v="zavila"/>
    <s v="zaida.vila@unirioja.es"/>
    <n v="0"/>
    <n v="0"/>
    <n v="536"/>
    <s v="PROFESOR INTERINO"/>
    <s v="C01"/>
    <s v="TIEMPO COMPLETO"/>
    <s v="2013-09-16 00:00:00.0"/>
    <s v="2019-01-28 00:00:00.0"/>
    <s v="PI100911"/>
    <s v="PROFESOR CONTRATADO INTERINO"/>
    <s v="R106"/>
    <x v="5"/>
    <n v="195"/>
    <s v="DIDÁCTICA DE LA LENGUA Y LA LITERATURA"/>
  </r>
  <r>
    <x v="4"/>
    <n v="16633495"/>
    <x v="2"/>
    <n v="280"/>
    <s v="280G"/>
    <s v="GRUPO-A"/>
    <s v="Lengua castellana en atención temprana"/>
    <s v="GG"/>
    <s v="GRUPO GRANDE"/>
    <s v="280G"/>
    <s v="GRUPO GRANDE DE Lengua castellana en atención temprana"/>
    <s v="GRUPO-A"/>
    <s v="Grupo Grande de Lengua castellana en atención temprana"/>
    <s v="1S"/>
    <n v="16633495"/>
    <s v="SERRANO"/>
    <s v="ROMERO"/>
    <s v="TAMARA"/>
    <s v="SERRANO ROMERO, TAMARA"/>
    <x v="1"/>
    <x v="0"/>
    <x v="0"/>
    <m/>
    <m/>
    <s v="taserran"/>
    <s v="tamara.serrano@unirioja.es"/>
    <n v="3"/>
    <n v="3"/>
    <n v="536"/>
    <s v="PROFESOR INTERINO"/>
    <s v="P06"/>
    <s v="TIEMPO PARCIAL (6+6 HORAS)"/>
    <s v="2018-09-24 00:00:00.0"/>
    <s v="2019-09-14 00:00:00.0"/>
    <s v="PI101422"/>
    <s v="PROFESOR CONTRATADO INTERINO"/>
    <s v="R106"/>
    <x v="5"/>
    <n v="195"/>
    <s v="DIDÁCTICA DE LA LENGUA Y LA LITERATURA"/>
  </r>
  <r>
    <x v="4"/>
    <n v="50842132"/>
    <x v="2"/>
    <n v="280"/>
    <s v="280G"/>
    <s v="GRUPO-A"/>
    <s v="Lengua castellana en atención temprana"/>
    <s v="GG"/>
    <s v="GRUPO GRANDE"/>
    <s v="280G"/>
    <s v="GRUPO GRANDE DE Lengua castellana en atención temprana"/>
    <s v="GRUPO-A"/>
    <s v="Grupo Grande de Lengua castellana en atención temprana"/>
    <s v="1S"/>
    <n v="50842132"/>
    <s v="GAVELA"/>
    <s v="GARCÍA"/>
    <s v="DELIA DEL PILAR"/>
    <s v="GAVELA GARCÍA, DELIA DEL PILAR"/>
    <x v="0"/>
    <x v="0"/>
    <x v="0"/>
    <m/>
    <m/>
    <s v="degavela"/>
    <s v="delia.gavela@unirioja.es"/>
    <n v="0"/>
    <n v="0"/>
    <n v="504"/>
    <s v="PROFESOR TITULAR UNIVERSIDAD"/>
    <s v="C01"/>
    <s v="TIEMPO COMPLETO"/>
    <s v="2017-09-15 00:00:00.0"/>
    <s v="null"/>
    <s v="DF100302"/>
    <s v="PROFESOR TITULAR DE UNIVERSIDAD"/>
    <s v="R106"/>
    <x v="5"/>
    <n v="195"/>
    <s v="DIDÁCTICA DE LA LENGUA Y LA LITERATURA"/>
  </r>
  <r>
    <x v="4"/>
    <n v="25147795"/>
    <x v="2"/>
    <n v="281"/>
    <s v="281G"/>
    <s v="GRUPO-A"/>
    <s v="Intervención motriz en educación infantil"/>
    <s v="GG"/>
    <s v="GRUPO GRANDE"/>
    <s v="281G"/>
    <s v="GRUPO GRANDE DE Intervención motriz en educación infantil"/>
    <s v="GRUPO-A"/>
    <s v="Grupo Grande de Intervención motriz en educación infantil"/>
    <s v="1S"/>
    <n v="25147795"/>
    <s v="GARGALLO"/>
    <s v="IBORT"/>
    <s v="MARÍA ESTHER"/>
    <s v="GARGALLO IBORT, MARÍA ESTHER"/>
    <x v="0"/>
    <x v="0"/>
    <x v="0"/>
    <m/>
    <m/>
    <s v="megarga"/>
    <s v="esther.gargallo@unirioja.es"/>
    <n v="3"/>
    <n v="3"/>
    <s v="A-0506"/>
    <s v="PROFESOR TITULAR DE ESCUELA UNIVERSITARI"/>
    <s v="01A"/>
    <s v="TIEMPO COMPLETO AMPLIADO"/>
    <s v="2012-09-01 00:00:00.0"/>
    <s v="null"/>
    <s v="DF100010"/>
    <s v="TITULAR DE ESCUELA UNIVERSITARIA"/>
    <s v="R115"/>
    <x v="2"/>
    <n v="187"/>
    <s v="DIDÁCTICA DE LA EXPRESIÓN CORPORAL"/>
  </r>
  <r>
    <x v="4"/>
    <n v="16582446"/>
    <x v="2"/>
    <n v="282"/>
    <s v="282G"/>
    <s v="GRUPO-A"/>
    <s v="Intervención educativa especial"/>
    <s v="GG"/>
    <s v="GRUPO GRANDE"/>
    <s v="282G"/>
    <s v="GG de Intervención educativa especial"/>
    <s v="GRUPO-A"/>
    <s v="GG de Intervención educativa especial"/>
    <s v="1S"/>
    <n v="16582446"/>
    <s v="SÁENZ DE JUBERA"/>
    <s v="OCÓN"/>
    <s v="Mª. MAGDALENA"/>
    <s v="SÁENZ DE JUBERA OCÓN, Mª. MAGDALENA"/>
    <x v="0"/>
    <x v="0"/>
    <x v="0"/>
    <m/>
    <m/>
    <s v="mmsaenzd"/>
    <s v="m-magdalena.saenz-de-jubera@unirioja.es"/>
    <n v="0"/>
    <n v="0"/>
    <n v="536"/>
    <s v="PROFESOR INTERINO"/>
    <s v="C01"/>
    <s v="TIEMPO COMPLETO"/>
    <s v="2013-09-16 00:00:00.0"/>
    <s v="null"/>
    <s v="PI100931"/>
    <s v="PROFESOR CONTRATADO INTERINO"/>
    <s v="R115"/>
    <x v="2"/>
    <n v="215"/>
    <s v="DIDÁCTICA Y ORGANIZACIÓN ESCOLAR"/>
  </r>
  <r>
    <x v="4"/>
    <n v="16611235"/>
    <x v="2"/>
    <n v="282"/>
    <s v="282G"/>
    <s v="GRUPO-A"/>
    <s v="Intervención educativa especial"/>
    <s v="GG"/>
    <s v="GRUPO GRANDE"/>
    <s v="282G"/>
    <s v="GG de Intervención educativa especial"/>
    <s v="GRUPO-A"/>
    <s v="GG de Intervención educativa especial"/>
    <s v="1S"/>
    <n v="16611235"/>
    <s v="FERNÁNDEZ"/>
    <s v="PASTOR"/>
    <s v="SERGIO"/>
    <s v="FERNÁNDEZ PASTOR, SERGIO"/>
    <x v="1"/>
    <x v="0"/>
    <x v="0"/>
    <m/>
    <m/>
    <s v="sefernp"/>
    <s v="sergio.fernandezp@unirioja.es"/>
    <n v="3"/>
    <n v="3"/>
    <n v="532"/>
    <s v="LABORAL DOCENTE-ASOCIADO"/>
    <s v="P06"/>
    <s v="TIEMPO PARCIAL (6+6 HORAS)"/>
    <s v="2017-09-15 00:00:00.0"/>
    <s v="2019-09-14 00:00:00.0"/>
    <s v="PI101293"/>
    <s v="PROFESOR ASOCIADO"/>
    <s v="R115"/>
    <x v="2"/>
    <n v="215"/>
    <s v="DIDÁCTICA Y ORGANIZACIÓN ESCOLAR"/>
  </r>
  <r>
    <x v="4"/>
    <n v="29032967"/>
    <x v="2"/>
    <n v="282"/>
    <s v="282R"/>
    <s v="GRUPO-A1"/>
    <s v="Intervención educativa especial"/>
    <s v="GR"/>
    <s v="GRUPO REDUCIDO"/>
    <s v="282R"/>
    <s v="GR de Intervención educativa especial"/>
    <s v="GRUPO-A1"/>
    <s v="GR de Intervención educativa especial"/>
    <s v="1S"/>
    <n v="29032967"/>
    <s v="SUBERVIOLA"/>
    <s v="OVEJAS"/>
    <s v="IRATXE"/>
    <s v="SUBERVIOLA OVEJAS, IRATXE"/>
    <x v="0"/>
    <x v="0"/>
    <x v="0"/>
    <m/>
    <m/>
    <s v="irsuberv"/>
    <s v="iratxe.suberviola@unirioja.es"/>
    <n v="1.5"/>
    <n v="1.5"/>
    <n v="532"/>
    <s v="LABORAL DOCENTE-ASOCIADO"/>
    <s v="P06"/>
    <s v="TIEMPO PARCIAL (6+6 HORAS)"/>
    <s v="2016-09-15 00:00:00.0"/>
    <s v="2019-09-14 00:00:00.0"/>
    <s v="PI101133"/>
    <s v="PROFESOR ASOCIADO"/>
    <s v="R115"/>
    <x v="2"/>
    <n v="215"/>
    <s v="DIDÁCTICA Y ORGANIZACIÓN ESCOLAR"/>
  </r>
  <r>
    <x v="4"/>
    <n v="16531888"/>
    <x v="2"/>
    <n v="283"/>
    <s v="283G"/>
    <s v="GRUPO-A"/>
    <s v="Instrumentos de detección del riesgo y secuelas en el desarrollo psicológico"/>
    <s v="GG"/>
    <s v="GRUPO GRANDE"/>
    <s v="283G"/>
    <s v="GG de Instrumentos de detección del riesgo y secuelas en el desarrollo psic"/>
    <s v="GRUPO-A"/>
    <s v="GG de Instrumentos de detección del riesgo y secuelas en el desarrollo psic"/>
    <s v="1S"/>
    <n v="16531888"/>
    <s v="VIANA"/>
    <s v="SÁENZ"/>
    <s v="LOURDES"/>
    <s v="VIANA SÁENZ, LOURDES"/>
    <x v="0"/>
    <x v="0"/>
    <x v="0"/>
    <m/>
    <m/>
    <s v="loviana"/>
    <s v="lourdes.viana@unirioja.es"/>
    <n v="3"/>
    <n v="3"/>
    <n v="536"/>
    <s v="PROFESOR INTERINO"/>
    <s v="C01"/>
    <s v="TIEMPO COMPLETO"/>
    <s v="2018-09-17 00:00:00.0"/>
    <s v="null"/>
    <s v="PI101398"/>
    <s v="PROFESOR CONTRATADO INTERINO"/>
    <s v="R115"/>
    <x v="2"/>
    <n v="735"/>
    <s v="PSICOLOGÍA EVOLUTIVA Y DE LA EDUCACIÓN"/>
  </r>
  <r>
    <x v="4"/>
    <n v="42819023"/>
    <x v="2"/>
    <n v="283"/>
    <s v="283G"/>
    <s v="GRUPO-A"/>
    <s v="Instrumentos de detección del riesgo y secuelas en el desarrollo psicológico"/>
    <s v="GG"/>
    <s v="GRUPO GRANDE"/>
    <s v="283G"/>
    <s v="GG de Instrumentos de detección del riesgo y secuelas en el desarrollo psic"/>
    <s v="GRUPO-A"/>
    <s v="GG de Instrumentos de detección del riesgo y secuelas en el desarrollo psic"/>
    <s v="1S"/>
    <n v="42819023"/>
    <s v="URRACA"/>
    <s v="MARTÍNEZ"/>
    <s v="MARÍA LUZ"/>
    <s v="URRACA MARTÍNEZ, MARÍA LUZ"/>
    <x v="0"/>
    <x v="0"/>
    <x v="0"/>
    <m/>
    <m/>
    <s v="maurraca"/>
    <s v="maria-luz.urraca@unirioja.es"/>
    <n v="0"/>
    <n v="0"/>
    <n v="536"/>
    <s v="PROFESOR INTERINO"/>
    <s v="C01"/>
    <s v="TIEMPO COMPLETO"/>
    <s v="2012-09-01 00:00:00.0"/>
    <s v="null"/>
    <s v="PI100843"/>
    <s v="PROFESOR CONTRATADO INTERINO"/>
    <s v="R115"/>
    <x v="2"/>
    <n v="735"/>
    <s v="PSICOLOGÍA EVOLUTIVA Y DE LA EDUCACIÓN"/>
  </r>
  <r>
    <x v="4"/>
    <n v="31618249"/>
    <x v="2"/>
    <n v="284"/>
    <s v="284G"/>
    <s v="GRUPO-A"/>
    <s v="Educación ambiental"/>
    <s v="GG"/>
    <s v="GRUPO GRANDE"/>
    <s v="284G"/>
    <s v="GG de Educación ambiental"/>
    <s v="GRUPO-A"/>
    <s v="GG de Educación ambiental"/>
    <s v="1S"/>
    <n v="31618249"/>
    <s v="ANDRADES"/>
    <s v="RODRÍGUEZ"/>
    <s v="MARÍA SOLEDAD"/>
    <s v="ANDRADES RODRÍGUEZ, MARÍA SOLEDAD"/>
    <x v="0"/>
    <x v="0"/>
    <x v="0"/>
    <m/>
    <m/>
    <s v="mandrade"/>
    <s v="marisol.andrades@unirioja.es"/>
    <n v="3"/>
    <n v="3"/>
    <n v="504"/>
    <s v="PROFESOR TITULAR UNIVERSIDAD"/>
    <s v="01R"/>
    <s v="TIEMPO COMPLETO REDUCIDO"/>
    <s v="2018-09-17 00:00:00.0"/>
    <s v="null"/>
    <s v="DF3164"/>
    <s v="TITULAR DE ESCUELAS UNIVERSITARIAS"/>
    <s v="R101"/>
    <x v="4"/>
    <n v="705"/>
    <s v="PRODUCCIÓN VEGETAL"/>
  </r>
  <r>
    <x v="4"/>
    <n v="16527579"/>
    <x v="2"/>
    <n v="285"/>
    <s v="285G"/>
    <s v="GRUPO-A"/>
    <s v="Aprendizaje de las ciencias sociales"/>
    <s v="GG"/>
    <s v="GRUPO GRANDE"/>
    <s v="285G"/>
    <s v="GG de Aprendizaje de las ciencias sociales"/>
    <s v="GRUPO-A"/>
    <s v="GG de Aprendizaje de las ciencias sociales"/>
    <s v="1S"/>
    <n v="16527579"/>
    <s v="GIL-DÍEZ"/>
    <s v="USANDIZAGA"/>
    <s v="IGNACIO"/>
    <s v="GIL-DÍEZ USANDIZAGA, IGNACIO"/>
    <x v="0"/>
    <x v="0"/>
    <x v="0"/>
    <m/>
    <m/>
    <s v="iggildie"/>
    <s v="ignacio.gil-diez@unirioja.es"/>
    <n v="0"/>
    <n v="0"/>
    <n v="504"/>
    <s v="PROFESOR TITULAR UNIVERSIDAD"/>
    <s v="C01"/>
    <s v="TIEMPO COMPLETO"/>
    <s v="2016-11-12 00:00:00.0"/>
    <s v="null"/>
    <s v="DF100293"/>
    <s v="PROFESOR TITULAR DE UNIVERSIDAD"/>
    <s v="R115"/>
    <x v="2"/>
    <n v="210"/>
    <s v="DIDÁCTICA DE LAS CIENCIAS SOCIALES"/>
  </r>
  <r>
    <x v="4"/>
    <n v="16582369"/>
    <x v="2"/>
    <n v="285"/>
    <s v="285G"/>
    <s v="GRUPO-A"/>
    <s v="Aprendizaje de las ciencias sociales"/>
    <s v="GG"/>
    <s v="GRUPO GRANDE"/>
    <s v="285G"/>
    <s v="GG de Aprendizaje de las ciencias sociales"/>
    <s v="GRUPO-A"/>
    <s v="GG de Aprendizaje de las ciencias sociales"/>
    <s v="1S"/>
    <n v="16582369"/>
    <s v="TÉLLEZ"/>
    <s v="ALARCIA"/>
    <s v="DIEGO"/>
    <s v="TÉLLEZ ALARCIA, DIEGO"/>
    <x v="0"/>
    <x v="0"/>
    <x v="0"/>
    <m/>
    <m/>
    <s v="dietellalar"/>
    <s v="diego.tellez@unirioja.es"/>
    <n v="3"/>
    <n v="3"/>
    <n v="534"/>
    <s v="CONTRATADO DOCTOR -TIPO 1"/>
    <s v="C01"/>
    <s v="TIEMPO COMPLETO"/>
    <s v="2018-11-30 00:00:00.0"/>
    <s v="null"/>
    <s v="PI101428"/>
    <s v="PROFESOR CONTRATADO DOCTOR"/>
    <s v="R115"/>
    <x v="2"/>
    <n v="210"/>
    <s v="DIDÁCTICA DE LAS CIENCIAS SOCIALES"/>
  </r>
  <r>
    <x v="4"/>
    <n v="42057900"/>
    <x v="2"/>
    <n v="286"/>
    <s v="286G"/>
    <s v="GRUPO-A"/>
    <s v="Estadística aplicada a las ciencias de la educación"/>
    <s v="GG"/>
    <s v="GRUPO GRANDE"/>
    <s v="286G"/>
    <s v="GRUPO GRANDE DE Estadística aplicada a las ciencias de la educación"/>
    <s v="GRUPO-A"/>
    <s v="Grupo Grande de Estadística aplicada a las ciencias de la educación"/>
    <s v="1S"/>
    <n v="42057900"/>
    <s v="HERNÁNDEZ"/>
    <s v="MARTÍN"/>
    <s v="ZENAIDA"/>
    <s v="HERNÁNDEZ MARTÍN, ZENAIDA"/>
    <x v="1"/>
    <x v="0"/>
    <x v="0"/>
    <m/>
    <m/>
    <s v="zehernan"/>
    <s v="zenaida.hernandez@unirioja.es"/>
    <n v="3"/>
    <n v="3"/>
    <n v="506"/>
    <s v="PROFESOR TITULAR DE ESCUELA UNIVERSITARI"/>
    <s v="01A"/>
    <s v="TIEMPO COMPLETO AMPLIADO"/>
    <s v="2012-09-01 00:00:00.0"/>
    <s v="null"/>
    <s v="DF32193"/>
    <s v="TITULAR DE ESCUELAS UNIVERSITARIAS"/>
    <s v="R111"/>
    <x v="7"/>
    <n v="265"/>
    <s v="ESTADÍSTICA E INVESTIGACIÓN OPERATIVA"/>
  </r>
  <r>
    <x v="4"/>
    <n v="16556358"/>
    <x v="2"/>
    <n v="287"/>
    <s v="287G"/>
    <s v="GRUPO-A"/>
    <s v="Lengua castellana y lecto-escritura para maestros en educación infantil"/>
    <s v="GG"/>
    <s v="GRUPO GRANDE"/>
    <s v="287G"/>
    <s v="GG de Lengua castellana y lecto-escritura para maestros en educación infant"/>
    <s v="GRUPO-A"/>
    <s v="GG de Lengua castellana y lecto-escritura para maestros en educación infant"/>
    <s v="1S"/>
    <n v="16556358"/>
    <s v="SILVESTRE"/>
    <s v="SALAS"/>
    <s v="MARÍA DEL SOL"/>
    <s v="SILVESTRE SALAS, MARÍA DEL SOL"/>
    <x v="1"/>
    <x v="0"/>
    <x v="0"/>
    <m/>
    <m/>
    <s v="masilves"/>
    <s v="marysol.silvestre@unirioja.es"/>
    <n v="3"/>
    <n v="3"/>
    <n v="536"/>
    <s v="PROFESOR INTERINO"/>
    <s v="C01"/>
    <s v="TIEMPO COMPLETO"/>
    <s v="2013-09-16 00:00:00.0"/>
    <s v="null"/>
    <s v="PI100910"/>
    <s v="PROFESOR CONTRATADO INTERINO"/>
    <s v="R106"/>
    <x v="5"/>
    <n v="195"/>
    <s v="DIDÁCTICA DE LA LENGUA Y LA LITERATURA"/>
  </r>
  <r>
    <x v="4"/>
    <n v="16514966"/>
    <x v="2"/>
    <n v="290"/>
    <s v="290G"/>
    <s v="GRUPO-A"/>
    <s v="Lenguaje corporal y juego motor en educación infantil"/>
    <s v="GG"/>
    <s v="GRUPO GRANDE"/>
    <s v="290G"/>
    <s v="GRUPO GRANDE DE Lenguaje corporal y juego motor en educación infantil"/>
    <s v="GRUPO-A"/>
    <s v="Grupo Grande de Lenguaje corporal y juego motor en educación infantil"/>
    <s v="1S"/>
    <n v="16514966"/>
    <s v="PONCE DE LEÓN"/>
    <s v="ELIZONDO"/>
    <s v="ANA MARÍA"/>
    <s v="PONCE DE LEÓN ELIZONDO, ANA MARÍA"/>
    <x v="0"/>
    <x v="0"/>
    <x v="0"/>
    <m/>
    <m/>
    <s v="anaponel"/>
    <s v="ana.ponce@unirioja.es"/>
    <n v="2"/>
    <n v="2"/>
    <n v="500"/>
    <s v="CATEDRATICO DE UNIVERSIDAD"/>
    <s v="C01"/>
    <s v="TIEMPO COMPLETO"/>
    <s v="2016-04-15 00:00:00.0"/>
    <s v="null"/>
    <s v="DF100330"/>
    <s v="CATEDRÁTICO DE UNIVERSIDAD"/>
    <s v="R115"/>
    <x v="2"/>
    <n v="187"/>
    <s v="DIDÁCTICA DE LA EXPRESIÓN CORPORAL"/>
  </r>
  <r>
    <x v="4"/>
    <n v="16582228"/>
    <x v="2"/>
    <n v="290"/>
    <s v="290G"/>
    <s v="GRUPO-A"/>
    <s v="Lenguaje corporal y juego motor en educación infantil"/>
    <s v="GG"/>
    <s v="GRUPO GRANDE"/>
    <s v="290G"/>
    <s v="GRUPO GRANDE DE Lenguaje corporal y juego motor en educación infantil"/>
    <s v="GRUPO-A"/>
    <s v="Grupo Grande de Lenguaje corporal y juego motor en educación infantil"/>
    <s v="1S"/>
    <n v="16582228"/>
    <s v="SANZ"/>
    <s v="ARAZURI"/>
    <s v="EVA"/>
    <s v="SANZ ARAZURI, EVA"/>
    <x v="0"/>
    <x v="0"/>
    <x v="0"/>
    <m/>
    <m/>
    <s v="evsanz"/>
    <s v="eva.sanz@unirioja.es"/>
    <n v="1"/>
    <n v="1"/>
    <n v="504"/>
    <s v="PROFESOR TITULAR UNIVERSIDAD"/>
    <s v="C01"/>
    <s v="TIEMPO COMPLETO"/>
    <s v="2017-12-22 00:00:00.0"/>
    <s v="null"/>
    <s v="DF31343"/>
    <s v="PROFESOR TITULAR DE UNIVERSIDAD"/>
    <s v="R115"/>
    <x v="2"/>
    <n v="187"/>
    <s v="DIDÁCTICA DE LA EXPRESIÓN CORPORAL"/>
  </r>
  <r>
    <x v="4"/>
    <n v="2531198"/>
    <x v="2"/>
    <n v="291"/>
    <s v="291G"/>
    <s v="GRUPO-A"/>
    <s v="Trabajo fin de grado en Educación Infantil"/>
    <s v="GG"/>
    <s v="GRUPO GRANDE"/>
    <s v="291G"/>
    <s v="TRABAJO FIN DE GRADO"/>
    <s v="GRUPO-A"/>
    <s v="TRABAJO FIN DE GRADO"/>
    <s v="I"/>
    <n v="2531198"/>
    <s v="DE VICENTE"/>
    <s v="CLEMENTE"/>
    <s v="MARÍA PALOMA"/>
    <s v="DE VICENTE CLEMENTE, MARÍA PALOMA"/>
    <x v="1"/>
    <x v="0"/>
    <x v="0"/>
    <m/>
    <m/>
    <s v="madevice"/>
    <s v="paloma.devicente@unirioja.es"/>
    <n v="1.2"/>
    <n v="1.2"/>
    <n v="532"/>
    <s v="LABORAL DOCENTE-ASOCIADO"/>
    <s v="P06"/>
    <s v="TIEMPO PARCIAL (6+6 HORAS)"/>
    <s v="2018-09-27 00:00:00.0"/>
    <s v="2019-09-14 00:00:00.0"/>
    <s v="PI101431"/>
    <s v="PROFESOR ASOCIADO"/>
    <s v="R115"/>
    <x v="2"/>
    <n v="735"/>
    <s v="PSICOLOGÍA EVOLUTIVA Y DE LA EDUCACIÓN"/>
  </r>
  <r>
    <x v="4"/>
    <n v="15849077"/>
    <x v="2"/>
    <n v="291"/>
    <s v="291G"/>
    <s v="GRUPO-A"/>
    <s v="Trabajo fin de grado en Educación Infantil"/>
    <s v="GG"/>
    <s v="GRUPO GRANDE"/>
    <s v="291G"/>
    <s v="TRABAJO FIN DE GRADO"/>
    <s v="GRUPO-A"/>
    <s v="TRABAJO FIN DE GRADO"/>
    <s v="I"/>
    <n v="15849077"/>
    <s v="SANTIAGO"/>
    <s v="CAMPIÓN"/>
    <s v="RAÚL"/>
    <s v="SANTIAGO CAMPIÓN, RAÚL"/>
    <x v="0"/>
    <x v="0"/>
    <x v="0"/>
    <m/>
    <m/>
    <s v="rasantia"/>
    <s v="raul.santiago@unirioja.es"/>
    <n v="1.2"/>
    <n v="1.2"/>
    <s v="A-0504"/>
    <s v="PROFESOR TITULAR UNIVERSIDAD"/>
    <s v="C01"/>
    <s v="TIEMPO COMPLETO"/>
    <s v="2010-09-01 00:00:00.0"/>
    <s v="null"/>
    <s v="DF100267"/>
    <s v="PROFESOR TITULAR INTERINO"/>
    <s v="R115"/>
    <x v="2"/>
    <n v="215"/>
    <s v="DIDÁCTICA Y ORGANIZACIÓN ESCOLAR"/>
  </r>
  <r>
    <x v="4"/>
    <n v="16509812"/>
    <x v="2"/>
    <n v="291"/>
    <s v="291G"/>
    <s v="GRUPO-A"/>
    <s v="Trabajo fin de grado en Educación Infantil"/>
    <s v="GG"/>
    <s v="GRUPO GRANDE"/>
    <s v="291G"/>
    <s v="TRABAJO FIN DE GRADO"/>
    <s v="GRUPO-A"/>
    <s v="TRABAJO FIN DE GRADO"/>
    <s v="I"/>
    <n v="16509812"/>
    <s v="LOZA"/>
    <s v="OLAVE"/>
    <s v="EDMUNDO"/>
    <s v="LOZA OLAVE, EDMUNDO"/>
    <x v="0"/>
    <x v="0"/>
    <x v="0"/>
    <m/>
    <m/>
    <s v="edloza"/>
    <s v="edmundo.loza@unirioja.es"/>
    <n v="0.3"/>
    <n v="0.3"/>
    <n v="504"/>
    <s v="PROFESOR TITULAR UNIVERSIDAD"/>
    <s v="01A"/>
    <s v="TIEMPO COMPLETO AMPLIADO"/>
    <s v="2012-09-01 00:00:00.0"/>
    <s v="null"/>
    <s v="DF31336"/>
    <s v="TITULAR DE UNIVERSIDAD"/>
    <s v="R115"/>
    <x v="2"/>
    <n v="187"/>
    <s v="DIDÁCTICA DE LA EXPRESIÓN CORPORAL"/>
  </r>
  <r>
    <x v="4"/>
    <n v="16511992"/>
    <x v="2"/>
    <n v="291"/>
    <s v="291G"/>
    <s v="GRUPO-A"/>
    <s v="Trabajo fin de grado en Educación Infantil"/>
    <s v="GG"/>
    <s v="GRUPO GRANDE"/>
    <s v="291G"/>
    <s v="TRABAJO FIN DE GRADO"/>
    <s v="GRUPO-A"/>
    <s v="TRABAJO FIN DE GRADO"/>
    <s v="I"/>
    <n v="16511992"/>
    <s v="EXTREMIANA"/>
    <s v="ALDANA"/>
    <s v="JOSÉ IGNACIO"/>
    <s v="EXTREMIANA ALDANA, JOSÉ IGNACIO"/>
    <x v="0"/>
    <x v="0"/>
    <x v="0"/>
    <m/>
    <m/>
    <s v="jextremi"/>
    <s v="jextremi@unirioja.es"/>
    <n v="0.3"/>
    <n v="0.3"/>
    <n v="504"/>
    <s v="PROFESOR TITULAR UNIVERSIDAD"/>
    <s v="01A"/>
    <s v="TIEMPO COMPLETO AMPLIADO"/>
    <s v="2012-09-01 00:00:00.0"/>
    <s v="null"/>
    <s v="DF32214"/>
    <s v="TITULAR DE UNIVERSIDAD"/>
    <s v="R111"/>
    <x v="7"/>
    <n v="440"/>
    <s v="GEOMETRÍA Y TOPOLOGÍA"/>
  </r>
  <r>
    <x v="4"/>
    <n v="16512032"/>
    <x v="2"/>
    <n v="291"/>
    <s v="291G"/>
    <s v="GRUPO-A"/>
    <s v="Trabajo fin de grado en Educación Infantil"/>
    <s v="GG"/>
    <s v="GRUPO GRANDE"/>
    <s v="291G"/>
    <s v="TRABAJO FIN DE GRADO"/>
    <s v="GRUPO-A"/>
    <s v="TRABAJO FIN DE GRADO"/>
    <s v="I"/>
    <n v="16512032"/>
    <s v="TORRES"/>
    <s v="RUIZ"/>
    <s v="MARÍA DEL MAR"/>
    <s v="TORRES RUIZ, MARÍA DEL MAR"/>
    <x v="1"/>
    <x v="0"/>
    <x v="0"/>
    <m/>
    <m/>
    <s v="matorrr"/>
    <s v="maria-mar.torres@unirioja.es"/>
    <n v="0.3"/>
    <n v="0.3"/>
    <n v="532"/>
    <s v="LABORAL DOCENTE-ASOCIADO"/>
    <s v="P05"/>
    <s v="TIEMPO PARCIAL (5+5 HORAS)"/>
    <s v="2017-09-15 00:00:00.0"/>
    <s v="2019-09-14 00:00:00.0"/>
    <s v="PI101245"/>
    <s v="PROFESOR ASOCIADO"/>
    <s v="R106"/>
    <x v="5"/>
    <n v="195"/>
    <s v="DIDÁCTICA DE LA LENGUA Y LA LITERATURA"/>
  </r>
  <r>
    <x v="4"/>
    <n v="16535879"/>
    <x v="2"/>
    <n v="291"/>
    <s v="291G"/>
    <s v="GRUPO-A"/>
    <s v="Trabajo fin de grado en Educación Infantil"/>
    <s v="GG"/>
    <s v="GRUPO GRANDE"/>
    <s v="291G"/>
    <s v="TRABAJO FIN DE GRADO"/>
    <s v="GRUPO-A"/>
    <s v="TRABAJO FIN DE GRADO"/>
    <s v="I"/>
    <n v="16535879"/>
    <s v="IÑARREA"/>
    <s v="LAS HERAS"/>
    <s v="IGNACIO"/>
    <s v="IÑARREA LAS HERAS, IGNACIO"/>
    <x v="1"/>
    <x v="0"/>
    <x v="0"/>
    <m/>
    <m/>
    <s v="iinarrea"/>
    <s v="ignacio.inarrea@unirioja.es"/>
    <n v="0.6"/>
    <n v="0.6"/>
    <n v="500"/>
    <s v="CATEDRATICO DE UNIVERSIDAD"/>
    <s v="C01"/>
    <s v="TIEMPO COMPLETO"/>
    <s v="2017-12-18 00:00:00.0"/>
    <s v="null"/>
    <s v="DF100353"/>
    <s v="CATEDRÁTICO DE UNIVERSIDAD"/>
    <s v="R107"/>
    <x v="6"/>
    <n v="335"/>
    <s v="FILOLOGÍA FRANCESA"/>
  </r>
  <r>
    <x v="4"/>
    <n v="16543068"/>
    <x v="2"/>
    <n v="291"/>
    <s v="291G"/>
    <s v="GRUPO-A"/>
    <s v="Trabajo fin de grado en Educación Infantil"/>
    <s v="GG"/>
    <s v="GRUPO GRANDE"/>
    <s v="291G"/>
    <s v="TRABAJO FIN DE GRADO"/>
    <s v="GRUPO-A"/>
    <s v="TRABAJO FIN DE GRADO"/>
    <s v="I"/>
    <n v="16543068"/>
    <s v="GOICOECHEA"/>
    <s v="GAONA"/>
    <s v="MARÍA ÁNGELES"/>
    <s v="GOICOECHEA GAONA, MARÍA ÁNGELES"/>
    <x v="1"/>
    <x v="0"/>
    <x v="0"/>
    <m/>
    <m/>
    <s v="magoicoe"/>
    <s v="angeles.goicoechea@unirioja.es"/>
    <n v="1.8"/>
    <n v="1.8"/>
    <n v="534"/>
    <s v="CONTRATADO DOCTOR -TIPO 1"/>
    <s v="C01"/>
    <s v="TIEMPO COMPLETO"/>
    <s v="2012-02-03 00:00:00.0"/>
    <s v="null"/>
    <s v="LD100580"/>
    <s v="CONTRATADO DOCTOR"/>
    <s v="R115"/>
    <x v="2"/>
    <n v="805"/>
    <s v="TEORÍA E HISTORIA DE LA EDUCACIÓN"/>
  </r>
  <r>
    <x v="4"/>
    <n v="16553678"/>
    <x v="2"/>
    <n v="291"/>
    <s v="291G"/>
    <s v="GRUPO-A"/>
    <s v="Trabajo fin de grado en Educación Infantil"/>
    <s v="GG"/>
    <s v="GRUPO GRANDE"/>
    <s v="291G"/>
    <s v="TRABAJO FIN DE GRADO"/>
    <s v="GRUPO-A"/>
    <s v="TRABAJO FIN DE GRADO"/>
    <s v="I"/>
    <n v="16553678"/>
    <s v="ELÍAS"/>
    <s v="RUIZ"/>
    <s v="VICENTE"/>
    <s v="ELÍAS RUIZ, VICENTE"/>
    <x v="1"/>
    <x v="0"/>
    <x v="0"/>
    <m/>
    <m/>
    <s v="vielias"/>
    <s v="vicente.elias@unirioja.es"/>
    <n v="1.2"/>
    <n v="1.2"/>
    <n v="532"/>
    <s v="LABORAL DOCENTE-ASOCIADO"/>
    <s v="P03"/>
    <s v="TIEMPO PARCIAL (3+3 HORAS)"/>
    <s v="2018-09-27 00:00:00.0"/>
    <s v="2019-09-14 00:00:00.0"/>
    <s v="PI101432"/>
    <s v="PROFESOR ASOCIADO"/>
    <s v="R115"/>
    <x v="2"/>
    <n v="615"/>
    <s v="MEDICINA PREVENTIVA Y SALUD PÚBLICA"/>
  </r>
  <r>
    <x v="4"/>
    <n v="16554464"/>
    <x v="2"/>
    <n v="291"/>
    <s v="291G"/>
    <s v="GRUPO-A"/>
    <s v="Trabajo fin de grado en Educación Infantil"/>
    <s v="GG"/>
    <s v="GRUPO GRANDE"/>
    <s v="291G"/>
    <s v="TRABAJO FIN DE GRADO"/>
    <s v="GRUPO-A"/>
    <s v="TRABAJO FIN DE GRADO"/>
    <s v="I"/>
    <n v="16554464"/>
    <s v="VALDEMOROS"/>
    <s v="SAN EMETERIO"/>
    <s v="Mª ÁNGELES"/>
    <s v="VALDEMOROS SAN EMETERIO, Mª ÁNGELES"/>
    <x v="0"/>
    <x v="0"/>
    <x v="0"/>
    <m/>
    <m/>
    <s v="mavaldem"/>
    <s v="maria-de-los-angeles.valdemoros@unirioja.es"/>
    <n v="0.3"/>
    <n v="0.3"/>
    <n v="504"/>
    <s v="PROFESOR TITULAR UNIVERSIDAD"/>
    <s v="C01"/>
    <s v="TIEMPO COMPLETO"/>
    <s v="2016-03-22 00:00:00.0"/>
    <s v="null"/>
    <s v="DF100241"/>
    <s v="PROFESOR TITULAR DE UNIVERSIDAD"/>
    <s v="R115"/>
    <x v="2"/>
    <n v="805"/>
    <s v="TEORÍA E HISTORIA DE LA EDUCACIÓN"/>
  </r>
  <r>
    <x v="4"/>
    <n v="16560638"/>
    <x v="2"/>
    <n v="291"/>
    <s v="291G"/>
    <s v="GRUPO-A"/>
    <s v="Trabajo fin de grado en Educación Infantil"/>
    <s v="GG"/>
    <s v="GRUPO GRANDE"/>
    <s v="291G"/>
    <s v="TRABAJO FIN DE GRADO"/>
    <s v="GRUPO-A"/>
    <s v="TRABAJO FIN DE GRADO"/>
    <s v="I"/>
    <n v="16560638"/>
    <s v="JIMÉNEZ"/>
    <s v="GESTAL"/>
    <s v="CLARA"/>
    <s v="JIMÉNEZ GESTAL, CLARA"/>
    <x v="1"/>
    <x v="0"/>
    <x v="0"/>
    <m/>
    <m/>
    <s v="clajimenez"/>
    <s v="clara.jimenez@unirioja.es"/>
    <n v="1.5"/>
    <n v="1.5"/>
    <s v="A-0504"/>
    <s v="PROFESOR TITULAR UNIVERSIDAD"/>
    <s v="C01"/>
    <s v="TIEMPO COMPLETO"/>
    <s v="2010-09-01 00:00:00.0"/>
    <s v="null"/>
    <s v="DF100275"/>
    <s v="PROFESOR TITULAR INTERINO"/>
    <s v="R111"/>
    <x v="7"/>
    <n v="200"/>
    <s v="DIDÁCTICA DE LA MATEMÁTICA"/>
  </r>
  <r>
    <x v="4"/>
    <n v="16574471"/>
    <x v="2"/>
    <n v="291"/>
    <s v="291G"/>
    <s v="GRUPO-A"/>
    <s v="Trabajo fin de grado en Educación Infantil"/>
    <s v="GG"/>
    <s v="GRUPO GRANDE"/>
    <s v="291G"/>
    <s v="TRABAJO FIN DE GRADO"/>
    <s v="GRUPO-A"/>
    <s v="TRABAJO FIN DE GRADO"/>
    <s v="I"/>
    <n v="16574471"/>
    <s v="ANDRÉS"/>
    <s v="CABELLO"/>
    <s v="SERGIO"/>
    <s v="ANDRÉS CABELLO, SERGIO"/>
    <x v="0"/>
    <x v="0"/>
    <x v="0"/>
    <m/>
    <m/>
    <s v="seandrc"/>
    <s v="sergio.andres@unirioja.es"/>
    <n v="0.6"/>
    <n v="0.6"/>
    <n v="536"/>
    <s v="PROFESOR INTERINO"/>
    <s v="C01"/>
    <s v="TIEMPO COMPLETO"/>
    <s v="2013-09-16 00:00:00.0"/>
    <s v="null"/>
    <s v="PI100924"/>
    <s v="PROFESOR CONTRATADO INTERINO"/>
    <s v="R114"/>
    <x v="3"/>
    <n v="775"/>
    <s v="SOCIOLOGÍA"/>
  </r>
  <r>
    <x v="4"/>
    <n v="16593055"/>
    <x v="2"/>
    <n v="291"/>
    <s v="291G"/>
    <s v="GRUPO-A"/>
    <s v="Trabajo fin de grado en Educación Infantil"/>
    <s v="GG"/>
    <s v="GRUPO GRANDE"/>
    <s v="291G"/>
    <s v="TRABAJO FIN DE GRADO"/>
    <s v="GRUPO-A"/>
    <s v="TRABAJO FIN DE GRADO"/>
    <s v="I"/>
    <n v="16593055"/>
    <s v="NOVO"/>
    <s v="URRACA"/>
    <s v="CARMEN"/>
    <s v="NOVO URRACA, CARMEN"/>
    <x v="1"/>
    <x v="0"/>
    <x v="0"/>
    <m/>
    <m/>
    <s v="canovo"/>
    <s v="carmen.novo@unirioja.es"/>
    <n v="0.3"/>
    <n v="0.3"/>
    <n v="536"/>
    <s v="PROFESOR INTERINO"/>
    <s v="C01"/>
    <s v="TIEMPO COMPLETO"/>
    <s v="2018-09-17 00:00:00.0"/>
    <s v="null"/>
    <s v="PI101369"/>
    <s v="PROFESOR CONTRATADO INTERINO"/>
    <s v="R107"/>
    <x v="6"/>
    <n v="345"/>
    <s v="FILOLOGÍA INGLESA"/>
  </r>
  <r>
    <x v="4"/>
    <n v="16601915"/>
    <x v="2"/>
    <n v="291"/>
    <s v="291G"/>
    <s v="GRUPO-A"/>
    <s v="Trabajo fin de grado en Educación Infantil"/>
    <s v="GG"/>
    <s v="GRUPO GRANDE"/>
    <s v="291G"/>
    <s v="TRABAJO FIN DE GRADO"/>
    <s v="GRUPO-A"/>
    <s v="TRABAJO FIN DE GRADO"/>
    <s v="I"/>
    <n v="16601915"/>
    <s v="ORTUÑO"/>
    <s v="SIERRA"/>
    <s v="JAVIER"/>
    <s v="ORTUÑO SIERRA, JAVIER"/>
    <x v="0"/>
    <x v="0"/>
    <x v="0"/>
    <m/>
    <m/>
    <s v="jaortuno"/>
    <s v="javier.ortuno@unirioja.es"/>
    <n v="1.2"/>
    <n v="1.2"/>
    <n v="536"/>
    <s v="PROFESOR INTERINO"/>
    <s v="C01"/>
    <s v="TIEMPO COMPLETO"/>
    <s v="2016-09-15 00:00:00.0"/>
    <s v="null"/>
    <s v="PI101135"/>
    <s v="PROFESOR CONTRATADO INTERINO"/>
    <s v="R115"/>
    <x v="2"/>
    <n v="735"/>
    <s v="PSICOLOGÍA EVOLUTIVA Y DE LA EDUCACIÓN"/>
  </r>
  <r>
    <x v="4"/>
    <n v="16620640"/>
    <x v="2"/>
    <n v="291"/>
    <s v="291G"/>
    <s v="GRUPO-A"/>
    <s v="Trabajo fin de grado en Educación Infantil"/>
    <s v="GG"/>
    <s v="GRUPO GRANDE"/>
    <s v="291G"/>
    <s v="TRABAJO FIN DE GRADO"/>
    <s v="GRUPO-A"/>
    <s v="TRABAJO FIN DE GRADO"/>
    <s v="I"/>
    <n v="16620640"/>
    <s v="LAS HERAS"/>
    <s v="CALVO"/>
    <s v="MIGUEL"/>
    <s v="LAS HERAS CALVO, MIGUEL"/>
    <x v="1"/>
    <x v="0"/>
    <x v="0"/>
    <m/>
    <m/>
    <s v="milasher"/>
    <s v="miguel.las-heras@unirioja.es"/>
    <n v="0.9"/>
    <n v="0.9"/>
    <n v="536"/>
    <s v="PROFESOR INTERINO"/>
    <s v="C01"/>
    <s v="TIEMPO COMPLETO"/>
    <s v="2018-09-18 00:00:00.0"/>
    <s v="null"/>
    <s v="PI101364"/>
    <s v="PROFESOR CONTRATADO INTERINO"/>
    <s v="R106"/>
    <x v="5"/>
    <n v="567"/>
    <s v="LENGUA ESPAÑOLA"/>
  </r>
  <r>
    <x v="4"/>
    <n v="16627564"/>
    <x v="2"/>
    <n v="291"/>
    <s v="291G"/>
    <s v="GRUPO-A"/>
    <s v="Trabajo fin de grado en Educación Infantil"/>
    <s v="GG"/>
    <s v="GRUPO GRANDE"/>
    <s v="291G"/>
    <s v="TRABAJO FIN DE GRADO"/>
    <s v="GRUPO-A"/>
    <s v="TRABAJO FIN DE GRADO"/>
    <s v="I"/>
    <n v="16627564"/>
    <s v="CIFONE"/>
    <s v="PONTE"/>
    <s v="MARÍA DANIELA"/>
    <s v="CIFONE PONTE, MARÍA DANIELA"/>
    <x v="1"/>
    <x v="0"/>
    <x v="0"/>
    <m/>
    <m/>
    <s v="mdcifone"/>
    <s v="m-daniela.cifone@unirioja.es"/>
    <n v="2.1"/>
    <n v="2.1"/>
    <n v="532"/>
    <s v="LABORAL DOCENTE-ASOCIADO"/>
    <s v="P05"/>
    <s v="TIEMPO PARCIAL (5+5 HORAS)"/>
    <s v="2018-09-17 00:00:00.0"/>
    <s v="2019-09-14 00:00:00.0"/>
    <s v="PI101371"/>
    <s v="PROFESOR ASOCIADO"/>
    <s v="R107"/>
    <x v="6"/>
    <n v="345"/>
    <s v="FILOLOGÍA INGLESA"/>
  </r>
  <r>
    <x v="4"/>
    <n v="16799496"/>
    <x v="2"/>
    <n v="291"/>
    <s v="291G"/>
    <s v="GRUPO-A"/>
    <s v="Trabajo fin de grado en Educación Infantil"/>
    <s v="GG"/>
    <s v="GRUPO GRANDE"/>
    <s v="291G"/>
    <s v="TRABAJO FIN DE GRADO"/>
    <s v="GRUPO-A"/>
    <s v="TRABAJO FIN DE GRADO"/>
    <s v="I"/>
    <n v="16799496"/>
    <s v="RUIZ"/>
    <s v="OMEÑACA"/>
    <s v="JESÚS VICENTE"/>
    <s v="RUIZ OMEÑACA, JESÚS VICENTE"/>
    <x v="1"/>
    <x v="0"/>
    <x v="0"/>
    <m/>
    <m/>
    <s v="jeruiz"/>
    <s v="jesus-vicente.ruiz@unirioja.es"/>
    <n v="0.3"/>
    <n v="0.3"/>
    <n v="532"/>
    <s v="LABORAL DOCENTE-ASOCIADO"/>
    <s v="P04"/>
    <s v="TIEMPO PARCIAL (4+4 HORAS)"/>
    <s v="2017-09-15 00:00:00.0"/>
    <s v="2019-09-14 00:00:00.0"/>
    <s v="PI101298"/>
    <s v="PROFESOR ASOCIADO"/>
    <s v="R115"/>
    <x v="2"/>
    <n v="805"/>
    <s v="TEORÍA E HISTORIA DE LA EDUCACIÓN"/>
  </r>
  <r>
    <x v="4"/>
    <n v="30651788"/>
    <x v="2"/>
    <n v="291"/>
    <s v="291G"/>
    <s v="GRUPO-A"/>
    <s v="Trabajo fin de grado en Educación Infantil"/>
    <s v="GG"/>
    <s v="GRUPO GRANDE"/>
    <s v="291G"/>
    <s v="TRABAJO FIN DE GRADO"/>
    <s v="GRUPO-A"/>
    <s v="TRABAJO FIN DE GRADO"/>
    <s v="I"/>
    <n v="30651788"/>
    <s v="ALDAYTURRIAGA"/>
    <s v="MIERA"/>
    <s v="CARLOTA"/>
    <s v="ALDAYTURRIAGA MIERA, CARLOTA"/>
    <x v="0"/>
    <x v="0"/>
    <x v="0"/>
    <m/>
    <m/>
    <s v="caaldayt"/>
    <s v="carlota.aldayturriaga@unirioja.es"/>
    <n v="0.6"/>
    <n v="0.6"/>
    <n v="532"/>
    <s v="LABORAL DOCENTE-ASOCIADO"/>
    <s v="P06"/>
    <s v="TIEMPO PARCIAL (6+6 HORAS)"/>
    <s v="2017-09-15 00:00:00.0"/>
    <s v="2019-09-14 00:00:00.0"/>
    <s v="PI101290"/>
    <s v="PROFESOR ASOCIADO"/>
    <s v="R115"/>
    <x v="2"/>
    <n v="189"/>
    <s v="DIDÁCTICA DE LA EXPRESIÓN MUSICAL"/>
  </r>
  <r>
    <x v="4"/>
    <n v="47106053"/>
    <x v="2"/>
    <n v="291"/>
    <s v="291G"/>
    <s v="GRUPO-A"/>
    <s v="Trabajo fin de grado en Educación Infantil"/>
    <s v="GG"/>
    <s v="GRUPO GRANDE"/>
    <s v="291G"/>
    <s v="TRABAJO FIN DE GRADO"/>
    <s v="GRUPO-A"/>
    <s v="TRABAJO FIN DE GRADO"/>
    <s v="I"/>
    <n v="47106053"/>
    <s v="FIDALGO"/>
    <s v="ALLO"/>
    <s v="LUISA"/>
    <s v="FIDALGO ALLO, LUISA"/>
    <x v="1"/>
    <x v="0"/>
    <x v="0"/>
    <m/>
    <m/>
    <s v="lufidalg"/>
    <s v="luisa.fidalgoa@unirioja.es"/>
    <n v="1.5"/>
    <n v="1.5"/>
    <n v="536"/>
    <s v="PROFESOR INTERINO"/>
    <s v="C01"/>
    <s v="TIEMPO COMPLETO"/>
    <s v="2017-09-15 00:00:00.0"/>
    <s v="null"/>
    <s v="PI101261"/>
    <s v="PROFESOR CONTRATADO INTERINO"/>
    <s v="R107"/>
    <x v="6"/>
    <n v="345"/>
    <s v="FILOLOGÍA INGLESA"/>
  </r>
  <r>
    <x v="4"/>
    <n v="51101681"/>
    <x v="2"/>
    <n v="291"/>
    <s v="291G"/>
    <s v="GRUPO-A"/>
    <s v="Trabajo fin de grado en Educación Infantil"/>
    <s v="GG"/>
    <s v="GRUPO GRANDE"/>
    <s v="291G"/>
    <s v="TRABAJO FIN DE GRADO"/>
    <s v="GRUPO-A"/>
    <s v="TRABAJO FIN DE GRADO"/>
    <s v="I"/>
    <n v="51101681"/>
    <s v="SEBASTIÁN"/>
    <s v="ENESCO"/>
    <s v="CARLA ILEANA"/>
    <s v="SEBASTIÁN ENESCO, CARLA ILEANA"/>
    <x v="1"/>
    <x v="0"/>
    <x v="0"/>
    <m/>
    <m/>
    <s v="casebast"/>
    <s v="carla-ileana.sebastian@unirioja.es"/>
    <n v="0.3"/>
    <n v="0.3"/>
    <n v="7081"/>
    <s v="AYUDANTE (DOCTOR)"/>
    <s v="C01"/>
    <s v="TIEMPO COMPLETO"/>
    <s v="2018-09-17 00:00:00.0"/>
    <s v="2021-09-16 00:00:00.0"/>
    <s v="PI101400"/>
    <s v="PROFESOR AYUDANTE DOCTOR"/>
    <s v="R115"/>
    <x v="2"/>
    <n v="735"/>
    <s v="PSICOLOGÍA EVOLUTIVA Y DE LA EDUCACIÓN"/>
  </r>
  <r>
    <x v="4"/>
    <n v="71639421"/>
    <x v="2"/>
    <n v="291"/>
    <s v="291G"/>
    <s v="GRUPO-A"/>
    <s v="Trabajo fin de grado en Educación Infantil"/>
    <s v="GG"/>
    <s v="GRUPO GRANDE"/>
    <s v="291G"/>
    <s v="TRABAJO FIN DE GRADO"/>
    <s v="GRUPO-A"/>
    <s v="TRABAJO FIN DE GRADO"/>
    <s v="I"/>
    <n v="71639421"/>
    <s v="FONSECA"/>
    <s v="PEDRERO"/>
    <s v="EDUARDO"/>
    <s v="FONSECA PEDRERO, EDUARDO"/>
    <x v="0"/>
    <x v="0"/>
    <x v="0"/>
    <m/>
    <m/>
    <s v="edfonsec"/>
    <s v="eduardo.fonseca@unirioja.es"/>
    <n v="1.2"/>
    <n v="1.2"/>
    <n v="504"/>
    <s v="PROFESOR TITULAR UNIVERSIDAD"/>
    <s v="C01"/>
    <s v="TIEMPO COMPLETO"/>
    <s v="2011-09-01 00:00:00.0"/>
    <s v="null"/>
    <s v="DF100295"/>
    <s v="PROFESOR TITULAR DE UNIVERSIDAD"/>
    <s v="R115"/>
    <x v="2"/>
    <n v="735"/>
    <s v="PSICOLOGÍA EVOLUTIVA Y DE LA EDUCACIÓN"/>
  </r>
  <r>
    <x v="4"/>
    <n v="72692212"/>
    <x v="2"/>
    <n v="291"/>
    <s v="291G"/>
    <s v="GRUPO-A"/>
    <s v="Trabajo fin de grado en Educación Infantil"/>
    <s v="GG"/>
    <s v="GRUPO GRANDE"/>
    <s v="291G"/>
    <s v="TRABAJO FIN DE GRADO"/>
    <s v="GRUPO-A"/>
    <s v="TRABAJO FIN DE GRADO"/>
    <s v="I"/>
    <n v="72692212"/>
    <s v="IZA"/>
    <s v="ERVITI"/>
    <s v="ANEIDER"/>
    <s v="IZA ERVITI, ANEIDER"/>
    <x v="0"/>
    <x v="0"/>
    <x v="0"/>
    <m/>
    <m/>
    <s v="aniza"/>
    <s v="aneider.izae@unirioja.es"/>
    <n v="0.3"/>
    <n v="0.3"/>
    <n v="536"/>
    <s v="PROFESOR INTERINO"/>
    <s v="C01"/>
    <s v="TIEMPO COMPLETO"/>
    <s v="2015-12-22 00:00:00.0"/>
    <s v="null"/>
    <s v="PI101034"/>
    <s v="PROFESOR CONTRATADO INTERINO"/>
    <s v="R107"/>
    <x v="6"/>
    <n v="345"/>
    <s v="FILOLOGÍA INGLESA"/>
  </r>
  <r>
    <x v="4"/>
    <n v="72786679"/>
    <x v="2"/>
    <n v="291"/>
    <s v="291G"/>
    <s v="GRUPO-A"/>
    <s v="Trabajo fin de grado en Educación Infantil"/>
    <s v="GG"/>
    <s v="GRUPO GRANDE"/>
    <s v="291G"/>
    <s v="TRABAJO FIN DE GRADO"/>
    <s v="GRUPO-A"/>
    <s v="TRABAJO FIN DE GRADO"/>
    <s v="I"/>
    <n v="72786679"/>
    <s v="HERREROS"/>
    <s v="GONZÁLEZ"/>
    <s v="CARMEN"/>
    <s v="HERREROS GONZÁLEZ, CARMEN"/>
    <x v="1"/>
    <x v="0"/>
    <x v="0"/>
    <m/>
    <m/>
    <s v="caherrer"/>
    <s v="carmen.herreros@unirioja.es"/>
    <n v="1.2"/>
    <n v="1.2"/>
    <n v="532"/>
    <s v="LABORAL DOCENTE-ASOCIADO"/>
    <s v="P02"/>
    <s v="TIEMPO PARCIAL (2+2 HORAS)"/>
    <s v="2018-09-17 00:00:00.0"/>
    <s v="2019-09-14 00:00:00.0"/>
    <s v="PI101395"/>
    <s v="PROFESOR ASOCIADO"/>
    <s v="R115"/>
    <x v="2"/>
    <n v="210"/>
    <s v="DIDÁCTICA DE LAS CIENCIAS SOCIALES"/>
  </r>
  <r>
    <x v="4"/>
    <s v="X4135783"/>
    <x v="2"/>
    <n v="291"/>
    <s v="291G"/>
    <s v="GRUPO-A"/>
    <s v="Trabajo fin de grado en Educación Infantil"/>
    <s v="GG"/>
    <s v="GRUPO GRANDE"/>
    <s v="291G"/>
    <s v="TRABAJO FIN DE GRADO"/>
    <s v="GRUPO-A"/>
    <s v="TRABAJO FIN DE GRADO"/>
    <s v="I"/>
    <s v="X4135783"/>
    <s v="VIEL"/>
    <s v="-"/>
    <s v="ANITA JOCELYNE MARIE"/>
    <s v="VIEL -, ANITA JOCELYNE MARIE"/>
    <x v="1"/>
    <x v="0"/>
    <x v="0"/>
    <m/>
    <m/>
    <s v="anviel"/>
    <s v="anita.viel@unirioja.es"/>
    <n v="0.9"/>
    <n v="0.9"/>
    <n v="532"/>
    <s v="LABORAL DOCENTE-ASOCIADO"/>
    <s v="P03"/>
    <s v="TIEMPO PARCIAL (3+3 HORAS)"/>
    <s v="2018-09-17 00:00:00.0"/>
    <s v="2019-09-14 00:00:00.0"/>
    <s v="PI101367"/>
    <s v="PROFESOR ASOCIADO"/>
    <s v="R107"/>
    <x v="6"/>
    <n v="335"/>
    <s v="FILOLOGÍA FRANCESA"/>
  </r>
  <r>
    <x v="5"/>
    <n v="16268560"/>
    <x v="2"/>
    <n v="292"/>
    <s v="292G"/>
    <s v="GRUPO-A"/>
    <s v="Educación plástica y visual"/>
    <s v="GG"/>
    <s v="GRUPO GRANDE"/>
    <s v="292G"/>
    <s v="GRUPO GRANDE DE Educación plástica y visual"/>
    <s v="GRUPO-A"/>
    <s v="Grupo Grande de Educación plástica y visual"/>
    <s v="1S"/>
    <n v="16268560"/>
    <s v="TEJADA"/>
    <s v="SÁNCHEZ"/>
    <s v="Mª SORAYA"/>
    <s v="TEJADA SÁNCHEZ, Mª SORAYA"/>
    <x v="0"/>
    <x v="0"/>
    <x v="0"/>
    <m/>
    <m/>
    <s v="matejas"/>
    <s v="soraya.tejada@unirioja.es"/>
    <n v="4"/>
    <n v="4"/>
    <n v="536"/>
    <s v="PROFESOR INTERINO"/>
    <s v="C01"/>
    <s v="TIEMPO COMPLETO"/>
    <s v="2013-09-16 00:00:00.0"/>
    <s v="null"/>
    <s v="PI100929"/>
    <s v="PROFESOR CONTRATADO INTERINO"/>
    <s v="R115"/>
    <x v="2"/>
    <n v="193"/>
    <s v="DIDÁCTICA DE LA EXPRESIÓN PLÁSTICA"/>
  </r>
  <r>
    <x v="5"/>
    <n v="16574106"/>
    <x v="2"/>
    <n v="292"/>
    <s v="292R"/>
    <s v="GRUPO-B1"/>
    <s v="Educación plástica y visual"/>
    <s v="GR"/>
    <s v="GRUPO REDUCIDO"/>
    <s v="292R"/>
    <s v="GRUPO REDUCIDO DE Educación plástica y visual"/>
    <s v="GRUPO-B1"/>
    <s v="Grupo Reducido de Educación plástica y visual"/>
    <s v="1S"/>
    <n v="16574106"/>
    <s v="BOBADILLA"/>
    <s v="RUIZ"/>
    <s v="M.ª CONCEPCIÓN"/>
    <s v="BOBADILLA RUIZ, M.ª CONCEPCIÓN"/>
    <x v="1"/>
    <x v="0"/>
    <x v="0"/>
    <m/>
    <m/>
    <s v="mcbobadi"/>
    <s v="m-concepcion.bobadilla@unirioja.es"/>
    <n v="2"/>
    <n v="2"/>
    <n v="532"/>
    <s v="LABORAL DOCENTE-ASOCIADO"/>
    <s v="P06"/>
    <s v="TIEMPO PARCIAL (6+6 HORAS)"/>
    <s v="2017-09-15 00:00:00.0"/>
    <s v="2019-09-14 00:00:00.0"/>
    <s v="PI101289"/>
    <s v="PROFESOR ASOCIADO"/>
    <s v="R115"/>
    <x v="2"/>
    <n v="185"/>
    <s v="DIBUJO"/>
  </r>
  <r>
    <x v="5"/>
    <n v="73587035"/>
    <x v="2"/>
    <n v="293"/>
    <s v="293G"/>
    <s v="GRUPO-A"/>
    <s v="Matemáticas y su didáctica II"/>
    <s v="GG"/>
    <s v="GRUPO GRANDE"/>
    <s v="293G"/>
    <s v="GRUPO GRANDE DE Matemáticas y su didáctica II"/>
    <s v="GRUPO-A"/>
    <s v="Grupo Grande de Matemáticas y su didáctica II"/>
    <s v="1S"/>
    <n v="73587035"/>
    <s v="RIBERA"/>
    <s v="PUCHADES"/>
    <s v="JUAN MIGUEL"/>
    <s v="RIBERA PUCHADES, JUAN MIGUEL"/>
    <x v="1"/>
    <x v="0"/>
    <x v="0"/>
    <m/>
    <m/>
    <s v="juribera"/>
    <s v="juan-miguel.ribera@unirioja.es"/>
    <n v="4"/>
    <n v="4"/>
    <n v="504"/>
    <s v="PROFESOR TITULAR UNIVERSIDAD"/>
    <s v="C01"/>
    <s v="TIEMPO COMPLETO"/>
    <s v="2017-09-15 00:00:00.0"/>
    <s v="null"/>
    <s v="DF100341"/>
    <s v="PROFEESOR TITULAR DE UNIVERSIDAD"/>
    <s v="R111"/>
    <x v="7"/>
    <n v="200"/>
    <s v="DIDÁCTICA DE LA MATEMÁTICA"/>
  </r>
  <r>
    <x v="5"/>
    <n v="18450825"/>
    <x v="2"/>
    <n v="293"/>
    <s v="293G"/>
    <s v="GRUPO-B"/>
    <s v="Matemáticas y su didáctica II"/>
    <s v="GG"/>
    <s v="GRUPO GRANDE"/>
    <s v="293G"/>
    <s v="GRUPO GRANDE DE Matemáticas y su didáctica II"/>
    <s v="GRUPO-B"/>
    <s v="Grupo Grande de Matemáticas y su didáctica II"/>
    <s v="1S"/>
    <n v="18450825"/>
    <s v="VIÑADO"/>
    <s v="LEREU"/>
    <s v="FRANCISCO"/>
    <s v="VIÑADO LEREU, FRANCISCO"/>
    <x v="1"/>
    <x v="0"/>
    <x v="0"/>
    <m/>
    <m/>
    <s v="frvinado"/>
    <s v="francisco.vinado@unirioja.es"/>
    <n v="4"/>
    <n v="4"/>
    <n v="536"/>
    <s v="PROFESOR INTERINO"/>
    <s v="C01"/>
    <s v="TIEMPO COMPLETO"/>
    <s v="2018-09-17 00:00:00.0"/>
    <s v="2019-01-31 00:00:00.0"/>
    <s v="PI101384"/>
    <s v="PROFESOR CONTRATADO INTERINO"/>
    <s v="R111"/>
    <x v="7"/>
    <n v="200"/>
    <s v="DIDÁCTICA DE LA MATEMÁTICA"/>
  </r>
  <r>
    <x v="5"/>
    <n v="50842132"/>
    <x v="2"/>
    <n v="294"/>
    <s v="294G"/>
    <s v="GRUPO-A"/>
    <s v="Habilidades lingüísticas para la enseñanza"/>
    <s v="GG"/>
    <s v="GRUPO GRANDE"/>
    <s v="294G"/>
    <s v="GRUPO GRANDE DE Habilidades lingüísticas para la enseñanza"/>
    <s v="GRUPO-A"/>
    <s v="Grupo Grande de Habilidades lingüísticas para la enseñanza"/>
    <s v="1S"/>
    <n v="50842132"/>
    <s v="GAVELA"/>
    <s v="GARCÍA"/>
    <s v="DELIA DEL PILAR"/>
    <s v="GAVELA GARCÍA, DELIA DEL PILAR"/>
    <x v="0"/>
    <x v="0"/>
    <x v="0"/>
    <m/>
    <m/>
    <s v="degavela"/>
    <s v="delia.gavela@unirioja.es"/>
    <n v="4"/>
    <n v="4"/>
    <n v="504"/>
    <s v="PROFESOR TITULAR UNIVERSIDAD"/>
    <s v="C01"/>
    <s v="TIEMPO COMPLETO"/>
    <s v="2017-09-15 00:00:00.0"/>
    <s v="null"/>
    <s v="DF100302"/>
    <s v="PROFESOR TITULAR DE UNIVERSIDAD"/>
    <s v="R106"/>
    <x v="5"/>
    <n v="195"/>
    <s v="DIDÁCTICA DE LA LENGUA Y LA LITERATURA"/>
  </r>
  <r>
    <x v="5"/>
    <n v="16556358"/>
    <x v="2"/>
    <n v="294"/>
    <s v="294G"/>
    <s v="GRUPO-B"/>
    <s v="Habilidades lingüísticas para la enseñanza"/>
    <s v="GG"/>
    <s v="GRUPO GRANDE"/>
    <s v="294G"/>
    <s v="GRUPO GRANDE DE Habilidades lingüísticas para la enseñanza"/>
    <s v="GRUPO-B"/>
    <s v="Grupo Grande de Habilidades lingüísticas para la enseñanza"/>
    <s v="1S"/>
    <n v="16556358"/>
    <s v="SILVESTRE"/>
    <s v="SALAS"/>
    <s v="MARÍA DEL SOL"/>
    <s v="SILVESTRE SALAS, MARÍA DEL SOL"/>
    <x v="1"/>
    <x v="0"/>
    <x v="0"/>
    <m/>
    <m/>
    <s v="masilves"/>
    <s v="marysol.silvestre@unirioja.es"/>
    <n v="4"/>
    <n v="4"/>
    <n v="536"/>
    <s v="PROFESOR INTERINO"/>
    <s v="C01"/>
    <s v="TIEMPO COMPLETO"/>
    <s v="2013-09-16 00:00:00.0"/>
    <s v="null"/>
    <s v="PI100910"/>
    <s v="PROFESOR CONTRATADO INTERINO"/>
    <s v="R106"/>
    <x v="5"/>
    <n v="195"/>
    <s v="DIDÁCTICA DE LA LENGUA Y LA LITERATURA"/>
  </r>
  <r>
    <x v="5"/>
    <n v="16527579"/>
    <x v="2"/>
    <n v="295"/>
    <s v="295G"/>
    <s v="GRUPO-A"/>
    <s v="Didáctica de las Ciencias Sociales: Historia"/>
    <s v="GG"/>
    <s v="GRUPO GRANDE"/>
    <s v="295G"/>
    <s v="GRUPO GRANDE DE Didáctica de las ciencias sociales: historia"/>
    <s v="GRUPO-A"/>
    <s v="Grupo Grande de Didáctica de las ciencias sociales: historia"/>
    <s v="1S"/>
    <n v="16527579"/>
    <s v="GIL-DÍEZ"/>
    <s v="USANDIZAGA"/>
    <s v="IGNACIO"/>
    <s v="GIL-DÍEZ USANDIZAGA, IGNACIO"/>
    <x v="0"/>
    <x v="0"/>
    <x v="0"/>
    <m/>
    <m/>
    <s v="iggildie"/>
    <s v="ignacio.gil-diez@unirioja.es"/>
    <n v="0"/>
    <n v="0"/>
    <n v="504"/>
    <s v="PROFESOR TITULAR UNIVERSIDAD"/>
    <s v="C01"/>
    <s v="TIEMPO COMPLETO"/>
    <s v="2016-11-12 00:00:00.0"/>
    <s v="null"/>
    <s v="DF100293"/>
    <s v="PROFESOR TITULAR DE UNIVERSIDAD"/>
    <s v="R115"/>
    <x v="2"/>
    <n v="210"/>
    <s v="DIDÁCTICA DE LAS CIENCIAS SOCIALES"/>
  </r>
  <r>
    <x v="5"/>
    <n v="16591402"/>
    <x v="2"/>
    <n v="295"/>
    <s v="295G"/>
    <s v="GRUPO-A"/>
    <s v="Didáctica de las Ciencias Sociales: Historia"/>
    <s v="GG"/>
    <s v="GRUPO GRANDE"/>
    <s v="295G"/>
    <s v="GRUPO GRANDE DE Didáctica de las ciencias sociales: historia"/>
    <s v="GRUPO-A"/>
    <s v="Grupo Grande de Didáctica de las ciencias sociales: historia"/>
    <s v="1S"/>
    <n v="16591402"/>
    <s v="FERNÁNDEZ"/>
    <s v="DÍEZ"/>
    <s v="ALBERTO ANTONIO"/>
    <s v="FERNÁNDEZ DÍEZ, ALBERTO ANTONIO"/>
    <x v="1"/>
    <x v="0"/>
    <x v="0"/>
    <m/>
    <m/>
    <s v="alferndi"/>
    <s v="alberto-antonio.fernandez@unirioja.es"/>
    <n v="4"/>
    <n v="4"/>
    <n v="532"/>
    <s v="LABORAL DOCENTE-ASOCIADO"/>
    <s v="P04"/>
    <s v="TIEMPO PARCIAL (4+4 HORAS)"/>
    <s v="2017-09-15 00:00:00.0"/>
    <s v="2019-09-14 00:00:00.0"/>
    <s v="PI101291"/>
    <s v="PROFESOR ASOCIADO"/>
    <s v="R115"/>
    <x v="2"/>
    <n v="210"/>
    <s v="DIDÁCTICA DE LAS CIENCIAS SOCIALES"/>
  </r>
  <r>
    <x v="5"/>
    <n v="16592004"/>
    <x v="2"/>
    <n v="295"/>
    <s v="295G"/>
    <s v="GRUPO-B"/>
    <s v="Didáctica de las Ciencias Sociales: Historia"/>
    <s v="GG"/>
    <s v="GRUPO GRANDE"/>
    <s v="295G"/>
    <s v="GRUPO GRANDE DE Didáctica de las ciencias sociales: historia"/>
    <s v="GRUPO-B"/>
    <s v="Grupo Grande de Didáctica de las ciencias sociales: historia"/>
    <s v="1S"/>
    <n v="16592004"/>
    <s v="ITURRIAGA"/>
    <s v="BARCO"/>
    <s v="DIEGO"/>
    <s v="ITURRIAGA BARCO, DIEGO"/>
    <x v="1"/>
    <x v="0"/>
    <x v="0"/>
    <m/>
    <m/>
    <s v="diiturri"/>
    <s v="diego.iturriaga@unirioja.es"/>
    <n v="4"/>
    <n v="4"/>
    <n v="536"/>
    <s v="PROFESOR INTERINO"/>
    <s v="C01"/>
    <s v="TIEMPO COMPLETO"/>
    <s v="2017-09-15 00:00:00.0"/>
    <s v="null"/>
    <s v="PI101283"/>
    <s v="PROFESOR CONTRATADO INTERINO"/>
    <s v="R114"/>
    <x v="3"/>
    <n v="450"/>
    <s v="HISTORIA CONTEMPORÁNEA"/>
  </r>
  <r>
    <x v="5"/>
    <n v="72780033"/>
    <x v="2"/>
    <n v="296"/>
    <s v="296G"/>
    <s v="GRUPO-A"/>
    <s v="Didáctica de las Ciencias Experimentales: Biología y Geología"/>
    <s v="GG"/>
    <s v="GRUPO GRANDE"/>
    <s v="296G"/>
    <s v="GG Didáctica de las ciencias experimentales: biología y geología"/>
    <s v="GRUPO-A"/>
    <s v="GG de Didáctica de las ciencias experimentales: biología y geología"/>
    <s v="1S"/>
    <n v="72780033"/>
    <s v="HERNÁNDEZ"/>
    <s v="ÁLAMOS"/>
    <s v="MARÍA DEL MAR"/>
    <s v="HERNÁNDEZ ÁLAMOS, MARÍA DEL MAR"/>
    <x v="1"/>
    <x v="0"/>
    <x v="0"/>
    <m/>
    <m/>
    <s v="maherna"/>
    <s v="mara.hernandez@unirioja.es"/>
    <n v="4"/>
    <n v="4"/>
    <n v="504"/>
    <s v="PROFESOR TITULAR UNIVERSIDAD"/>
    <s v="C01"/>
    <s v="TIEMPO COMPLETO"/>
    <s v="2011-09-01 00:00:00.0"/>
    <s v="null"/>
    <s v="DF100292"/>
    <s v="PROFESOR TITULAR DE UNIVERSIDAD"/>
    <s v="R101"/>
    <x v="4"/>
    <n v="205"/>
    <s v="DIDÁCTICA DE LAS CIENCIAS EXPERIMENTALES"/>
  </r>
  <r>
    <x v="5"/>
    <n v="16552787"/>
    <x v="2"/>
    <n v="296"/>
    <s v="296L"/>
    <s v="GRUPO-A1"/>
    <s v="Didáctica de las Ciencias Experimentales: Biología y Geología"/>
    <s v="GL"/>
    <s v="GRUPO DE LABORATORIO"/>
    <s v="296L"/>
    <s v="LABORATORIO Didáctica de las ciencias experimentales: biología y geología"/>
    <s v="GRUPO-A1"/>
    <s v="Laboratorio Didáctica de las ciencias experimentales: biología y geología"/>
    <s v="1S"/>
    <n v="16552787"/>
    <s v="TENORIO"/>
    <s v="RODRÍGUEZ"/>
    <s v="CARMEN"/>
    <s v="TENORIO RODRÍGUEZ, CARMEN"/>
    <x v="0"/>
    <x v="0"/>
    <x v="0"/>
    <m/>
    <m/>
    <s v="catenori"/>
    <s v="carmen.tenorio@unirioja.es"/>
    <n v="0.4"/>
    <n v="0.4"/>
    <n v="504"/>
    <s v="PROFESOR TITULAR UNIVERSIDAD"/>
    <s v="01R"/>
    <s v="TIEMPO COMPLETO REDUCIDO"/>
    <s v="2018-09-17 00:00:00.0"/>
    <s v="null"/>
    <s v="DF100263"/>
    <s v="PROFESOR TITULAR DE UNIVERSIDAD"/>
    <s v="R101"/>
    <x v="4"/>
    <n v="60"/>
    <s v="BIOQUÍMICA Y BIOLOGÍA MOLECULAR"/>
  </r>
  <r>
    <x v="5"/>
    <n v="16568302"/>
    <x v="2"/>
    <n v="296"/>
    <s v="296L"/>
    <s v="GRUPO-A1"/>
    <s v="Didáctica de las Ciencias Experimentales: Biología y Geología"/>
    <s v="GL"/>
    <s v="GRUPO DE LABORATORIO"/>
    <s v="296L"/>
    <s v="LABORATORIO Didáctica de las ciencias experimentales: biología y geología"/>
    <s v="GRUPO-A1"/>
    <s v="Laboratorio Didáctica de las ciencias experimentales: biología y geología"/>
    <s v="1S"/>
    <n v="16568302"/>
    <s v="ROBREDO"/>
    <s v="VALGAÑÓN"/>
    <s v="BEATRIZ"/>
    <s v="ROBREDO VALGAÑÓN, BEATRIZ"/>
    <x v="0"/>
    <x v="0"/>
    <x v="0"/>
    <m/>
    <m/>
    <s v="berobred"/>
    <s v="beatriz.robredo@unirioja.es"/>
    <n v="0.9"/>
    <n v="0.9"/>
    <n v="504"/>
    <s v="PROFESOR TITULAR UNIVERSIDAD"/>
    <s v="C01"/>
    <s v="TIEMPO COMPLETO"/>
    <s v="2018-09-17 00:00:00.0"/>
    <s v="null"/>
    <s v="DF386"/>
    <s v="PROFESOR TITULAR DE UNIVERSIDAD"/>
    <s v="R101"/>
    <x v="4"/>
    <n v="205"/>
    <s v="DIDÁCTICA DE LAS CIENCIAS EXPERIMENTALES"/>
  </r>
  <r>
    <x v="5"/>
    <n v="50793513"/>
    <x v="2"/>
    <n v="296"/>
    <s v="296L"/>
    <s v="GRUPO-A1"/>
    <s v="Didáctica de las Ciencias Experimentales: Biología y Geología"/>
    <s v="GL"/>
    <s v="GRUPO DE LABORATORIO"/>
    <s v="296L"/>
    <s v="LABORATORIO Didáctica de las ciencias experimentales: biología y geología"/>
    <s v="GRUPO-A1"/>
    <s v="Laboratorio Didáctica de las ciencias experimentales: biología y geología"/>
    <s v="1S"/>
    <n v="50793513"/>
    <s v="PAEZ DE LA CADENA"/>
    <s v="TORTOSA"/>
    <s v="FRANCISCO"/>
    <s v="PAEZ DE LA CADENA TORTOSA, FRANCISCO"/>
    <x v="1"/>
    <x v="0"/>
    <x v="0"/>
    <m/>
    <m/>
    <s v="franpaez"/>
    <s v="paco.pc@unirioja.es"/>
    <n v="0.2"/>
    <n v="0.2"/>
    <n v="504"/>
    <s v="PROFESOR TITULAR UNIVERSIDAD"/>
    <s v="C01"/>
    <s v="TIEMPO COMPLETO"/>
    <s v="2018-09-17 00:00:00.0"/>
    <s v="null"/>
    <s v="DF100079"/>
    <s v="PROFESOR TITULAR DE UNIVERSIDAD"/>
    <s v="R101"/>
    <x v="4"/>
    <n v="705"/>
    <s v="PRODUCCIÓN VEGETAL"/>
  </r>
  <r>
    <x v="5"/>
    <n v="12745547"/>
    <x v="2"/>
    <n v="298"/>
    <s v="298G"/>
    <s v="GRUPO-A"/>
    <s v="Educación musical y su didáctica"/>
    <s v="GG"/>
    <s v="GRUPO GRANDE"/>
    <s v="298G"/>
    <s v="GRUPO GRANDE DE Eduación musical y su didáctica"/>
    <s v="GRUPO-A"/>
    <s v="Grupo Grande de Eduación musical y su didáctica"/>
    <s v="2S"/>
    <n v="12745547"/>
    <s v="CAMACHO"/>
    <s v="SÁNCHEZ"/>
    <s v="MARÍA DEL PILAR"/>
    <s v="CAMACHO SÁNCHEZ, MARÍA DEL PILAR"/>
    <x v="1"/>
    <x v="0"/>
    <x v="0"/>
    <m/>
    <m/>
    <s v="picamach"/>
    <s v="pilar.camacho@unirioja.es"/>
    <n v="1.2"/>
    <n v="1.2"/>
    <n v="504"/>
    <s v="PROFESOR TITULAR UNIVERSIDAD"/>
    <s v="01A"/>
    <s v="TIEMPO COMPLETO AMPLIADO"/>
    <s v="2012-09-01 00:00:00.0"/>
    <s v="null"/>
    <s v="DF100099"/>
    <s v="PROFESORES TITULARES DE UNIVERSIDAD"/>
    <s v="R115"/>
    <x v="2"/>
    <n v="189"/>
    <s v="DIDÁCTICA DE LA EXPRESIÓN MUSICAL"/>
  </r>
  <r>
    <x v="5"/>
    <n v="30651788"/>
    <x v="2"/>
    <n v="298"/>
    <s v="298G"/>
    <s v="GRUPO-A"/>
    <s v="Educación musical y su didáctica"/>
    <s v="GG"/>
    <s v="GRUPO GRANDE"/>
    <s v="298G"/>
    <s v="GRUPO GRANDE DE Eduación musical y su didáctica"/>
    <s v="GRUPO-A"/>
    <s v="Grupo Grande de Eduación musical y su didáctica"/>
    <s v="2S"/>
    <n v="30651788"/>
    <s v="ALDAYTURRIAGA"/>
    <s v="MIERA"/>
    <s v="CARLOTA"/>
    <s v="ALDAYTURRIAGA MIERA, CARLOTA"/>
    <x v="0"/>
    <x v="0"/>
    <x v="0"/>
    <m/>
    <m/>
    <s v="caaldayt"/>
    <s v="carlota.aldayturriaga@unirioja.es"/>
    <n v="2.8"/>
    <n v="2.8"/>
    <n v="532"/>
    <s v="LABORAL DOCENTE-ASOCIADO"/>
    <s v="P06"/>
    <s v="TIEMPO PARCIAL (6+6 HORAS)"/>
    <s v="2017-09-15 00:00:00.0"/>
    <s v="2019-09-14 00:00:00.0"/>
    <s v="PI101290"/>
    <s v="PROFESOR ASOCIADO"/>
    <s v="R115"/>
    <x v="2"/>
    <n v="189"/>
    <s v="DIDÁCTICA DE LA EXPRESIÓN MUSICAL"/>
  </r>
  <r>
    <x v="5"/>
    <n v="16548322"/>
    <x v="2"/>
    <n v="299"/>
    <s v="299G"/>
    <s v="GRUPO-A"/>
    <s v="Didáctica de las Ciencias Sociales: Geografía"/>
    <s v="GG"/>
    <s v="GRUPO GRANDE"/>
    <s v="299G"/>
    <s v="GRUPO GRANDE DE Didáctica de las ciencias sociales: geografía"/>
    <s v="GRUPO-A"/>
    <s v="Grupo Grande de Didáctica de las ciencias sociales: geografía"/>
    <s v="2S"/>
    <n v="16548322"/>
    <s v="PASCUAL"/>
    <s v="BELLIDO"/>
    <s v="NURIA ESTHER"/>
    <s v="PASCUAL BELLIDO, NURIA ESTHER"/>
    <x v="0"/>
    <x v="0"/>
    <x v="0"/>
    <m/>
    <m/>
    <s v="nupascua"/>
    <s v="nuria-esther.pascual@unirioja.es"/>
    <n v="0"/>
    <n v="0"/>
    <n v="504"/>
    <s v="PROFESOR TITULAR UNIVERSIDAD"/>
    <s v="C01"/>
    <s v="TIEMPO COMPLETO"/>
    <s v="2011-09-01 00:00:00.0"/>
    <s v="null"/>
    <s v="DF100298"/>
    <s v="PROFESOR TITULAR DE UNIVERSIDAD"/>
    <s v="R114"/>
    <x v="3"/>
    <n v="10"/>
    <s v="ANÁLISIS GEOGRÁFICO REGIONAL"/>
  </r>
  <r>
    <x v="5"/>
    <n v="16606836"/>
    <x v="2"/>
    <n v="299"/>
    <s v="299G"/>
    <s v="GRUPO-A"/>
    <s v="Didáctica de las Ciencias Sociales: Geografía"/>
    <s v="GG"/>
    <s v="GRUPO GRANDE"/>
    <s v="299G"/>
    <s v="GRUPO GRANDE DE Didáctica de las ciencias sociales: geografía"/>
    <s v="GRUPO-A"/>
    <s v="Grupo Grande de Didáctica de las ciencias sociales: geografía"/>
    <s v="2S"/>
    <n v="16606836"/>
    <s v="LLORENTE"/>
    <s v="ADÁN"/>
    <s v="JOSÉ ÁNGEL"/>
    <s v="LLORENTE ADÁN, JOSÉ ÁNGEL"/>
    <x v="0"/>
    <x v="0"/>
    <x v="0"/>
    <m/>
    <m/>
    <s v="jollorad"/>
    <s v="jose-angel.llorente@unirioja.es"/>
    <n v="4"/>
    <n v="4"/>
    <n v="536"/>
    <s v="PROFESOR INTERINO"/>
    <s v="C01"/>
    <s v="TIEMPO COMPLETO"/>
    <s v="2018-09-17 00:00:00.0"/>
    <s v="2019-09-14 00:00:00.0"/>
    <s v="PI101280"/>
    <s v="PROFESOR CONTRATADO INTERINO"/>
    <s v="R114"/>
    <x v="3"/>
    <n v="430"/>
    <s v="GEOGRAFÍA FÍSICA"/>
  </r>
  <r>
    <x v="5"/>
    <n v="16582369"/>
    <x v="2"/>
    <n v="299"/>
    <s v="299R"/>
    <s v="GRUPO-B1"/>
    <s v="Didáctica de las Ciencias Sociales: Geografía"/>
    <s v="GR"/>
    <s v="GRUPO REDUCIDO"/>
    <s v="299R"/>
    <s v="GRUPO REDUCIDO DE Didáctica de las ciencias sociales: geografía"/>
    <s v="GRUPO-B1"/>
    <s v="Grupo Reducido de Didáctica de las ciencias sociales: geografía"/>
    <s v="2S"/>
    <n v="16582369"/>
    <s v="TÉLLEZ"/>
    <s v="ALARCIA"/>
    <s v="DIEGO"/>
    <s v="TÉLLEZ ALARCIA, DIEGO"/>
    <x v="0"/>
    <x v="0"/>
    <x v="0"/>
    <m/>
    <m/>
    <s v="dietellalar"/>
    <s v="diego.tellez@unirioja.es"/>
    <n v="2"/>
    <n v="2"/>
    <n v="534"/>
    <s v="CONTRATADO DOCTOR -TIPO 1"/>
    <s v="C01"/>
    <s v="TIEMPO COMPLETO"/>
    <s v="2018-11-30 00:00:00.0"/>
    <s v="null"/>
    <s v="PI101428"/>
    <s v="PROFESOR CONTRATADO DOCTOR"/>
    <s v="R115"/>
    <x v="2"/>
    <n v="210"/>
    <s v="DIDÁCTICA DE LAS CIENCIAS SOCIALES"/>
  </r>
  <r>
    <x v="5"/>
    <n v="16557636"/>
    <x v="2"/>
    <n v="301"/>
    <s v="301G"/>
    <s v="GRUPO-A"/>
    <s v="Didáctica de las Ciencias Experimentales: Física y Química"/>
    <s v="GG"/>
    <s v="GRUPO GRANDE"/>
    <s v="301G"/>
    <s v="GG de Didáctica de las ciencias experimentales: física y química"/>
    <s v="GRUPO-A"/>
    <s v="GG de Didáctica de las ciencias experimentales: física y química"/>
    <s v="2S"/>
    <n v="16557636"/>
    <s v="BUSTO"/>
    <s v="SANCIRIÁN"/>
    <s v="JESÚS HÉCTOR"/>
    <s v="BUSTO SANCIRIÁN, JESÚS HÉCTOR"/>
    <x v="0"/>
    <x v="0"/>
    <x v="0"/>
    <m/>
    <m/>
    <s v="hebusto"/>
    <s v="hector.busto@unirioja.es"/>
    <n v="1.5"/>
    <n v="1.5"/>
    <n v="504"/>
    <s v="PROFESOR TITULAR UNIVERSIDAD"/>
    <s v="01R"/>
    <s v="TIEMPO COMPLETO REDUCIDO"/>
    <s v="2013-09-01 00:00:00.0"/>
    <s v="null"/>
    <s v="DF100220"/>
    <s v="PROFESOR TITULAR DE UNIVERSIDAD"/>
    <s v="R112"/>
    <x v="8"/>
    <n v="765"/>
    <s v="QUÍMICA ORGÁNICA"/>
  </r>
  <r>
    <x v="5"/>
    <n v="16623516"/>
    <x v="2"/>
    <n v="301"/>
    <s v="301G"/>
    <s v="GRUPO-A"/>
    <s v="Didáctica de las Ciencias Experimentales: Física y Química"/>
    <s v="GG"/>
    <s v="GRUPO GRANDE"/>
    <s v="301G"/>
    <s v="GG de Didáctica de las ciencias experimentales: física y química"/>
    <s v="GRUPO-A"/>
    <s v="GG de Didáctica de las ciencias experimentales: física y química"/>
    <s v="2S"/>
    <n v="16623516"/>
    <s v="BAÑARES"/>
    <s v="PALACIOS"/>
    <s v="PAULA"/>
    <s v="BAÑARES PALACIOS, PAULA"/>
    <x v="1"/>
    <x v="0"/>
    <x v="0"/>
    <m/>
    <m/>
    <s v="pabanare"/>
    <s v="paula.banares@unirioja.es"/>
    <n v="1.5"/>
    <n v="1.5"/>
    <n v="536"/>
    <s v="PROFESOR INTERINO"/>
    <s v="P06"/>
    <s v="TIEMPO PARCIAL (6+6 HORAS)"/>
    <s v="2018-09-18 00:00:00.0"/>
    <s v="null"/>
    <s v="PI101276"/>
    <s v="PROFESOR CONTRATADO INTERINO"/>
    <s v="R112"/>
    <x v="8"/>
    <n v="385"/>
    <s v="FÍSICA APLICADA"/>
  </r>
  <r>
    <x v="5"/>
    <n v="72791237"/>
    <x v="2"/>
    <n v="301"/>
    <s v="301G"/>
    <s v="GRUPO-A"/>
    <s v="Didáctica de las Ciencias Experimentales: Física y Química"/>
    <s v="GG"/>
    <s v="GRUPO GRANDE"/>
    <s v="301G"/>
    <s v="GG de Didáctica de las ciencias experimentales: física y química"/>
    <s v="GRUPO-A"/>
    <s v="GG de Didáctica de las ciencias experimentales: física y química"/>
    <s v="2S"/>
    <n v="72791237"/>
    <s v="LADRERA"/>
    <s v="FERNÁNDEZ"/>
    <s v="RUBÉN"/>
    <s v="LADRERA FERNÁNDEZ, RUBÉN"/>
    <x v="1"/>
    <x v="0"/>
    <x v="0"/>
    <m/>
    <m/>
    <s v="ruladrer"/>
    <s v="ruben.ladrera@unirioja.es"/>
    <n v="1"/>
    <n v="1"/>
    <n v="532"/>
    <s v="LABORAL DOCENTE-ASOCIADO"/>
    <s v="P03"/>
    <s v="TIEMPO PARCIAL (3+3 HORAS)"/>
    <s v="2019-02-01 00:00:00.0"/>
    <s v="2019-09-14 00:00:00.0"/>
    <s v="PI101344"/>
    <s v="PROFESOR ASOCIADO A TIEMPO PARCIAL 3+3 2ºS"/>
    <s v="R101"/>
    <x v="4"/>
    <n v="205"/>
    <s v="DIDÁCTICA DE LAS CIENCIAS EXPERIMENTALES"/>
  </r>
  <r>
    <x v="5"/>
    <n v="16570824"/>
    <x v="2"/>
    <n v="301"/>
    <s v="301L"/>
    <s v="GRUPO-A1"/>
    <s v="Didáctica de las Ciencias Experimentales: Física y Química"/>
    <s v="GL"/>
    <s v="GRUPO DE LABORATORIO"/>
    <s v="301L"/>
    <s v="GL de Didáctica de las ciencias experimentales: física y química"/>
    <s v="GRUPO-A1"/>
    <s v="GL de Didáctica de las ciencias experimentales: física y química"/>
    <s v="2S"/>
    <n v="16570824"/>
    <s v="ESTEBAN"/>
    <s v="DÍEZ"/>
    <s v="ISABEL"/>
    <s v="ESTEBAN DÍEZ, ISABEL"/>
    <x v="0"/>
    <x v="0"/>
    <x v="0"/>
    <m/>
    <m/>
    <s v="iesteban"/>
    <s v="isabel.esteban@unirioja.es"/>
    <n v="0.75"/>
    <n v="0.75"/>
    <n v="504"/>
    <s v="PROFESOR TITULAR UNIVERSIDAD"/>
    <s v="C01"/>
    <s v="TIEMPO COMPLETO"/>
    <s v="2018-12-21 00:00:00.0"/>
    <s v="null"/>
    <s v="DF100368"/>
    <s v="PROFESOR TITULAR DE UNIVERSIDAD"/>
    <s v="R112"/>
    <x v="8"/>
    <n v="555"/>
    <s v="INGENIERÍA QUÍMICA"/>
  </r>
  <r>
    <x v="5"/>
    <n v="16544605"/>
    <x v="2"/>
    <n v="301"/>
    <s v="301L"/>
    <s v="GRUPO-B1"/>
    <s v="Didáctica de las Ciencias Experimentales: Física y Química"/>
    <s v="GL"/>
    <s v="GRUPO DE LABORATORIO"/>
    <s v="301L"/>
    <s v="GL de Didáctica de las ciencias experimentales: física y química"/>
    <s v="GRUPO-B1"/>
    <s v="GL de Didáctica de las ciencias experimentales: física y química"/>
    <s v="2S"/>
    <n v="16544605"/>
    <s v="CABREDO"/>
    <s v="PINILLOS"/>
    <s v="SUSANA"/>
    <s v="CABREDO PINILLOS, SUSANA"/>
    <x v="0"/>
    <x v="0"/>
    <x v="0"/>
    <m/>
    <m/>
    <s v="susacapi"/>
    <s v="susana.cabredo@unirioja.es"/>
    <n v="0.75"/>
    <n v="0.75"/>
    <n v="504"/>
    <s v="PROFESOR TITULAR UNIVERSIDAD"/>
    <s v="01A"/>
    <s v="TIEMPO COMPLETO AMPLIADO"/>
    <s v="2017-09-15 00:00:00.0"/>
    <s v="null"/>
    <s v="DF32370"/>
    <s v="TITULAR DE UNIVERSIDAD"/>
    <s v="R112"/>
    <x v="8"/>
    <n v="750"/>
    <s v="QUÍMICA ANALÍTICA"/>
  </r>
  <r>
    <x v="5"/>
    <n v="16509812"/>
    <x v="2"/>
    <n v="303"/>
    <s v="303G"/>
    <s v="GRUPO-A"/>
    <s v="Actividad física y salud"/>
    <s v="GG"/>
    <s v="GRUPO GRANDE"/>
    <s v="303G"/>
    <s v="GG de Actividad física y salud"/>
    <s v="GRUPO-A"/>
    <s v="GG de Actividad física y salud"/>
    <s v="2S"/>
    <n v="16509812"/>
    <s v="LOZA"/>
    <s v="OLAVE"/>
    <s v="EDMUNDO"/>
    <s v="LOZA OLAVE, EDMUNDO"/>
    <x v="0"/>
    <x v="0"/>
    <x v="0"/>
    <m/>
    <m/>
    <s v="edloza"/>
    <s v="edmundo.loza@unirioja.es"/>
    <n v="3"/>
    <n v="3"/>
    <n v="504"/>
    <s v="PROFESOR TITULAR UNIVERSIDAD"/>
    <s v="01A"/>
    <s v="TIEMPO COMPLETO AMPLIADO"/>
    <s v="2012-09-01 00:00:00.0"/>
    <s v="null"/>
    <s v="DF31336"/>
    <s v="TITULAR DE UNIVERSIDAD"/>
    <s v="R115"/>
    <x v="2"/>
    <n v="187"/>
    <s v="DIDÁCTICA DE LA EXPRESIÓN CORPORAL"/>
  </r>
  <r>
    <x v="5"/>
    <n v="25147795"/>
    <x v="2"/>
    <n v="305"/>
    <s v="305G"/>
    <s v="GRUPO-A"/>
    <s v="Expresión y comunicación corporal"/>
    <s v="GG"/>
    <s v="GRUPO GRANDE"/>
    <s v="305G"/>
    <s v="GG Expresión y comunicación corporal"/>
    <s v="GRUPO-A"/>
    <s v="GG de Expresión y comunicación corporal"/>
    <s v="1S"/>
    <n v="25147795"/>
    <s v="GARGALLO"/>
    <s v="IBORT"/>
    <s v="MARÍA ESTHER"/>
    <s v="GARGALLO IBORT, MARÍA ESTHER"/>
    <x v="0"/>
    <x v="0"/>
    <x v="0"/>
    <m/>
    <m/>
    <s v="megarga"/>
    <s v="esther.gargallo@unirioja.es"/>
    <n v="3"/>
    <n v="3"/>
    <s v="A-0506"/>
    <s v="PROFESOR TITULAR DE ESCUELA UNIVERSITARI"/>
    <s v="01A"/>
    <s v="TIEMPO COMPLETO AMPLIADO"/>
    <s v="2012-09-01 00:00:00.0"/>
    <s v="null"/>
    <s v="DF100010"/>
    <s v="TITULAR DE ESCUELA UNIVERSITARIA"/>
    <s v="R115"/>
    <x v="2"/>
    <n v="187"/>
    <s v="DIDÁCTICA DE LA EXPRESIÓN CORPORAL"/>
  </r>
  <r>
    <x v="5"/>
    <n v="40310935"/>
    <x v="2"/>
    <n v="307"/>
    <s v="307G"/>
    <s v="GRUPO-A"/>
    <s v="Actividades físicas de tiempo libre"/>
    <s v="GG"/>
    <s v="GRUPO GRANDE"/>
    <s v="307G"/>
    <s v="GG de Actividades físicas de tiempo libre"/>
    <s v="GRUPO-A"/>
    <s v="GG de Actividades físicas de tiempo libre"/>
    <s v="2S"/>
    <n v="40310935"/>
    <s v="DALMAU"/>
    <s v="TORRES"/>
    <s v="JOSEP MARÍA"/>
    <s v="DALMAU TORRES, JOSEP MARÍA"/>
    <x v="0"/>
    <x v="0"/>
    <x v="0"/>
    <m/>
    <m/>
    <s v="jodalmau"/>
    <s v="jose-maria.dalmau@unirioja.es"/>
    <n v="2.5"/>
    <n v="2.5"/>
    <n v="534"/>
    <s v="CONTRATADO DOCTOR -TIPO 1"/>
    <s v="C01"/>
    <s v="TIEMPO COMPLETO"/>
    <s v="2012-10-31 00:00:00.0"/>
    <s v="null"/>
    <s v="LD100297"/>
    <s v="CONTRATADA DOCTOR"/>
    <s v="R115"/>
    <x v="2"/>
    <n v="187"/>
    <s v="DIDÁCTICA DE LA EXPRESIÓN CORPORAL"/>
  </r>
  <r>
    <x v="5"/>
    <n v="16546617"/>
    <x v="2"/>
    <n v="308"/>
    <s v="308G"/>
    <s v="GRUPO-A"/>
    <s v="Didáctica de las lenguas extranjeras"/>
    <s v="GG"/>
    <s v="GRUPO GRANDE"/>
    <s v="308G"/>
    <s v="GG de Didáctica de las lenguas extranjeras"/>
    <s v="GRUPO-A"/>
    <s v="GG de Didáctica de las lenguas extranjeras"/>
    <s v="2S"/>
    <n v="16546617"/>
    <s v="BARRERAS"/>
    <s v="GÓMEZ"/>
    <s v="MARÍA ASUNCIÓN"/>
    <s v="BARRERAS GÓMEZ, MARÍA ASUNCIÓN"/>
    <x v="1"/>
    <x v="0"/>
    <x v="0"/>
    <m/>
    <m/>
    <s v="mabarrer"/>
    <s v="asuncion.barreras@unirioja.es"/>
    <n v="3"/>
    <n v="3"/>
    <n v="504"/>
    <s v="PROFESOR TITULAR UNIVERSIDAD"/>
    <s v="C01"/>
    <s v="TIEMPO COMPLETO"/>
    <s v="2017-09-15 00:00:00.0"/>
    <s v="null"/>
    <s v="DF31707"/>
    <s v="PROFESOR TITULAR DE UNIVERSIDAD"/>
    <s v="R107"/>
    <x v="6"/>
    <n v="345"/>
    <s v="FILOLOGÍA INGLESA"/>
  </r>
  <r>
    <x v="5"/>
    <n v="16496241"/>
    <x v="2"/>
    <n v="310"/>
    <s v="310G"/>
    <s v="GRUPO-A"/>
    <s v="Educación especial en educación primaria"/>
    <s v="GG"/>
    <s v="GRUPO GRANDE"/>
    <s v="310G"/>
    <s v="GG de Educación especial en educación infantil"/>
    <s v="GRUPO-A"/>
    <s v="GG de Educación especial en educación primaria"/>
    <s v="1S"/>
    <n v="16496241"/>
    <s v="JIMÉNEZ"/>
    <s v="TRENS"/>
    <s v="MARÍA ASUNCIÓN"/>
    <s v="JIMÉNEZ TRENS, MARÍA ASUNCIÓN"/>
    <x v="1"/>
    <x v="0"/>
    <x v="0"/>
    <m/>
    <m/>
    <s v="ajimenez"/>
    <s v="asuncion.jtrens@unirioja.es"/>
    <n v="3"/>
    <n v="3"/>
    <n v="504"/>
    <s v="PROFESOR TITULAR UNIVERSIDAD"/>
    <s v="C01"/>
    <s v="TIEMPO COMPLETO"/>
    <s v="2017-09-15 00:00:00.0"/>
    <s v="null"/>
    <s v="DF3307"/>
    <s v="TITULAR DE ESCUELAS UNIVERSITARIAS"/>
    <s v="R115"/>
    <x v="2"/>
    <n v="215"/>
    <s v="DIDÁCTICA Y ORGANIZACIÓN ESCOLAR"/>
  </r>
  <r>
    <x v="5"/>
    <n v="39847439"/>
    <x v="2"/>
    <n v="311"/>
    <s v="311G"/>
    <s v="GRUPO-A"/>
    <s v="Psicología de las altas capacidades"/>
    <s v="GG"/>
    <s v="GRUPO GRANDE"/>
    <s v="311G"/>
    <s v="GG de Psicología de las altas capacidades"/>
    <s v="GRUPO-A"/>
    <s v="GG de Psicología de las altas capacidades"/>
    <s v="2S"/>
    <n v="39847439"/>
    <s v="SASTRE"/>
    <s v="I RIBA"/>
    <s v="SYLVIA"/>
    <s v="SASTRE I RIBA, SYLVIA"/>
    <x v="1"/>
    <x v="0"/>
    <x v="0"/>
    <m/>
    <m/>
    <s v="sisastre"/>
    <s v="silvia.sastre@unirioja.es"/>
    <n v="3"/>
    <n v="3"/>
    <n v="500"/>
    <s v="CATEDRATICO DE UNIVERSIDAD"/>
    <s v="C01"/>
    <s v="TIEMPO COMPLETO"/>
    <s v="2007-05-13 00:00:00.0"/>
    <s v="null"/>
    <s v="DF3590"/>
    <s v="CATEDRÁTICO DE UNIVERSIDAD"/>
    <s v="R115"/>
    <x v="2"/>
    <n v="735"/>
    <s v="PSICOLOGÍA EVOLUTIVA Y DE LA EDUCACIÓN"/>
  </r>
  <r>
    <x v="5"/>
    <n v="16531888"/>
    <x v="2"/>
    <n v="311"/>
    <s v="311R"/>
    <s v="GRUPO-A1"/>
    <s v="Psicología de las altas capacidades"/>
    <s v="GR"/>
    <s v="GRUPO REDUCIDO"/>
    <s v="311R"/>
    <s v="GR de Psicología de las altas capacidades"/>
    <s v="GRUPO-A1"/>
    <s v="GR de Psicología de las altas capacidades"/>
    <s v="2S"/>
    <n v="16531888"/>
    <s v="VIANA"/>
    <s v="SÁENZ"/>
    <s v="LOURDES"/>
    <s v="VIANA SÁENZ, LOURDES"/>
    <x v="0"/>
    <x v="0"/>
    <x v="0"/>
    <m/>
    <m/>
    <s v="loviana"/>
    <s v="lourdes.viana@unirioja.es"/>
    <n v="1.5"/>
    <n v="1.5"/>
    <n v="536"/>
    <s v="PROFESOR INTERINO"/>
    <s v="C01"/>
    <s v="TIEMPO COMPLETO"/>
    <s v="2018-09-17 00:00:00.0"/>
    <s v="null"/>
    <s v="PI101398"/>
    <s v="PROFESOR CONTRATADO INTERINO"/>
    <s v="R115"/>
    <x v="2"/>
    <n v="735"/>
    <s v="PSICOLOGÍA EVOLUTIVA Y DE LA EDUCACIÓN"/>
  </r>
  <r>
    <x v="5"/>
    <n v="16501828"/>
    <x v="2"/>
    <n v="312"/>
    <s v="312G"/>
    <s v="GRUPO-A"/>
    <s v="La acción socioeducativa en contextos multiculturales"/>
    <s v="GG"/>
    <s v="GRUPO GRANDE"/>
    <s v="312G"/>
    <s v="GG de La acción socioeducativa en contextos multiculturales"/>
    <s v="GRUPO-A"/>
    <s v="GG de La acción socioeducativa en contextos multiculturales"/>
    <s v="2S"/>
    <n v="16501828"/>
    <s v="GIRÓ"/>
    <s v="MIRANDA"/>
    <s v="JOAQUÍN"/>
    <s v="GIRÓ MIRANDA, JOAQUÍN"/>
    <x v="1"/>
    <x v="0"/>
    <x v="0"/>
    <m/>
    <m/>
    <s v="jogiro"/>
    <s v="joaquin.giro@unirioja.es"/>
    <n v="0"/>
    <n v="0"/>
    <n v="504"/>
    <s v="PROFESOR TITULAR UNIVERSIDAD"/>
    <s v="C01"/>
    <s v="TIEMPO COMPLETO"/>
    <s v="2015-09-15 00:00:00.0"/>
    <s v="null"/>
    <s v="DF100184"/>
    <s v="PROFESOR TITULAR UNIVERSIDAD"/>
    <s v="R114"/>
    <x v="3"/>
    <n v="775"/>
    <s v="SOCIOLOGÍA"/>
  </r>
  <r>
    <x v="5"/>
    <n v="44156166"/>
    <x v="2"/>
    <n v="312"/>
    <s v="312G"/>
    <s v="GRUPO-A"/>
    <s v="La acción socioeducativa en contextos multiculturales"/>
    <s v="GG"/>
    <s v="GRUPO GRANDE"/>
    <s v="312G"/>
    <s v="GG de La acción socioeducativa en contextos multiculturales"/>
    <s v="GRUPO-A"/>
    <s v="GG de La acción socioeducativa en contextos multiculturales"/>
    <s v="2S"/>
    <n v="44156166"/>
    <s v="UZCANGA"/>
    <s v="LACABE"/>
    <s v="CATALINA ANA"/>
    <s v="UZCANGA LACABE, CATALINA ANA"/>
    <x v="1"/>
    <x v="0"/>
    <x v="0"/>
    <m/>
    <m/>
    <s v="cauzcang"/>
    <s v="catalina-ana.uzcanga@unirioja.es"/>
    <n v="3"/>
    <n v="3"/>
    <n v="536"/>
    <s v="PROFESOR INTERINO"/>
    <s v="P05"/>
    <s v="TIEMPO PARCIAL (5+5 HORAS)"/>
    <s v="2018-10-02 00:00:00.0"/>
    <s v="2019-09-14 00:00:00.0"/>
    <s v="PI101437"/>
    <s v="PROFESOR CONTRATADO INTERINO"/>
    <s v="R114"/>
    <x v="3"/>
    <n v="775"/>
    <s v="SOCIOLOGÍA"/>
  </r>
  <r>
    <x v="5"/>
    <n v="43187774"/>
    <x v="2"/>
    <n v="313"/>
    <s v="313G"/>
    <s v="GRUPO-A"/>
    <s v="Innovación docente e iniciación a la investigación en la enseñanza de las matemáticas en la EP"/>
    <s v="GG"/>
    <s v="GRUPO GRANDE"/>
    <s v="313G"/>
    <s v="GG de Innovación docente e iniciación a la investigación en la enseñanza de"/>
    <s v="GRUPO-A"/>
    <s v="GG de Innovac. docente e iniciac. a a la invest. en la ens."/>
    <s v="2S"/>
    <n v="43187774"/>
    <s v="ROTGER"/>
    <s v="GARCÍA"/>
    <s v="LUCÍA"/>
    <s v="ROTGER GARCÍA, LUCÍA"/>
    <x v="1"/>
    <x v="0"/>
    <x v="0"/>
    <m/>
    <m/>
    <s v="lurotger"/>
    <s v="lucia.rotger@unirioja.es"/>
    <n v="3"/>
    <n v="3"/>
    <n v="536"/>
    <s v="PROFESOR INTERINO"/>
    <s v="C01"/>
    <s v="TIEMPO COMPLETO"/>
    <s v="2019-02-12 00:00:00.0"/>
    <s v="2019-09-14 00:00:00.0"/>
    <s v="PI101414"/>
    <s v="PROFESOR CONTRADO INTERINO"/>
    <s v="R111"/>
    <x v="7"/>
    <n v="5"/>
    <s v="ÁLGEBRA"/>
  </r>
  <r>
    <x v="5"/>
    <n v="16574471"/>
    <x v="2"/>
    <n v="317"/>
    <s v="317G"/>
    <s v="GRUPO-A"/>
    <s v="Educación para la ciudadanía y derechos humanos"/>
    <s v="GG"/>
    <s v="GRUPO GRANDE"/>
    <s v="317G"/>
    <s v="GG de Educación para la ciudadanía y derechos humanos"/>
    <s v="GRUPO-A"/>
    <s v="GG de Educación para la ciudadanía y derechos humanos"/>
    <s v="1S"/>
    <n v="16574471"/>
    <s v="ANDRÉS"/>
    <s v="CABELLO"/>
    <s v="SERGIO"/>
    <s v="ANDRÉS CABELLO, SERGIO"/>
    <x v="0"/>
    <x v="0"/>
    <x v="0"/>
    <m/>
    <m/>
    <s v="seandrc"/>
    <s v="sergio.andres@unirioja.es"/>
    <n v="3"/>
    <n v="3"/>
    <n v="536"/>
    <s v="PROFESOR INTERINO"/>
    <s v="C01"/>
    <s v="TIEMPO COMPLETO"/>
    <s v="2013-09-16 00:00:00.0"/>
    <s v="null"/>
    <s v="PI100924"/>
    <s v="PROFESOR CONTRATADO INTERINO"/>
    <s v="R114"/>
    <x v="3"/>
    <n v="775"/>
    <s v="SOCIOLOGÍA"/>
  </r>
  <r>
    <x v="5"/>
    <n v="9398535"/>
    <x v="2"/>
    <n v="318"/>
    <s v="318G"/>
    <s v="GRUPO-A"/>
    <s v="Trabajo fin de grado en Educación Primaria"/>
    <s v="GG"/>
    <s v="GRUPO GRANDE"/>
    <s v="318G"/>
    <s v="TRABAJO FIN DE GRADO"/>
    <s v="GRUPO-A"/>
    <s v="TRABAJO FIN DE GRADO"/>
    <s v="I"/>
    <n v="9398535"/>
    <s v="DÍAZ"/>
    <s v="CUESTA"/>
    <s v="JOSÉ"/>
    <s v="DÍAZ CUESTA, JOSÉ"/>
    <x v="1"/>
    <x v="0"/>
    <x v="0"/>
    <m/>
    <m/>
    <s v="josediaz"/>
    <s v="jose.diaz-cuesta@unirioja.es"/>
    <n v="0.6"/>
    <n v="0.6"/>
    <n v="534"/>
    <s v="CONTRATADO DOCTOR -TIPO 1"/>
    <s v="C01"/>
    <s v="TIEMPO COMPLETO"/>
    <s v="2012-02-03 00:00:00.0"/>
    <s v="null"/>
    <s v="DF32499"/>
    <s v="CONTRATADO DOCTOR"/>
    <s v="R107"/>
    <x v="6"/>
    <n v="345"/>
    <s v="FILOLOGÍA INGLESA"/>
  </r>
  <r>
    <x v="5"/>
    <n v="9414088"/>
    <x v="2"/>
    <n v="318"/>
    <s v="318G"/>
    <s v="GRUPO-A"/>
    <s v="Trabajo fin de grado en Educación Primaria"/>
    <s v="GG"/>
    <s v="GRUPO GRANDE"/>
    <s v="318G"/>
    <s v="TRABAJO FIN DE GRADO"/>
    <s v="GRUPO-A"/>
    <s v="TRABAJO FIN DE GRADO"/>
    <s v="I"/>
    <n v="9414088"/>
    <s v="TABOADA"/>
    <s v="FERRERO"/>
    <s v="CAROLINA"/>
    <s v="TABOADA FERRERO, CAROLINA"/>
    <x v="0"/>
    <x v="0"/>
    <x v="0"/>
    <m/>
    <m/>
    <s v="cataboad"/>
    <s v="carolina.taboada@unirioja.es"/>
    <n v="0.3"/>
    <n v="0.3"/>
    <n v="504"/>
    <s v="PROFESOR TITULAR UNIVERSIDAD"/>
    <s v="C01"/>
    <s v="TIEMPO COMPLETO"/>
    <s v="2008-09-30 00:00:00.0"/>
    <s v="null"/>
    <s v="DF100228"/>
    <s v="PROFESOR TITULAR DE UNIVERSIDAD INTERINO"/>
    <s v="R107"/>
    <x v="6"/>
    <n v="345"/>
    <s v="FILOLOGÍA INGLESA"/>
  </r>
  <r>
    <x v="5"/>
    <n v="15849077"/>
    <x v="2"/>
    <n v="318"/>
    <s v="318G"/>
    <s v="GRUPO-A"/>
    <s v="Trabajo fin de grado en Educación Primaria"/>
    <s v="GG"/>
    <s v="GRUPO GRANDE"/>
    <s v="318G"/>
    <s v="TRABAJO FIN DE GRADO"/>
    <s v="GRUPO-A"/>
    <s v="TRABAJO FIN DE GRADO"/>
    <s v="I"/>
    <n v="15849077"/>
    <s v="SANTIAGO"/>
    <s v="CAMPIÓN"/>
    <s v="RAÚL"/>
    <s v="SANTIAGO CAMPIÓN, RAÚL"/>
    <x v="0"/>
    <x v="0"/>
    <x v="0"/>
    <m/>
    <m/>
    <s v="rasantia"/>
    <s v="raul.santiago@unirioja.es"/>
    <n v="1.2"/>
    <n v="1.2"/>
    <s v="A-0504"/>
    <s v="PROFESOR TITULAR UNIVERSIDAD"/>
    <s v="C01"/>
    <s v="TIEMPO COMPLETO"/>
    <s v="2010-09-01 00:00:00.0"/>
    <s v="null"/>
    <s v="DF100267"/>
    <s v="PROFESOR TITULAR INTERINO"/>
    <s v="R115"/>
    <x v="2"/>
    <n v="215"/>
    <s v="DIDÁCTICA Y ORGANIZACIÓN ESCOLAR"/>
  </r>
  <r>
    <x v="5"/>
    <n v="16498683"/>
    <x v="2"/>
    <n v="318"/>
    <s v="318G"/>
    <s v="GRUPO-A"/>
    <s v="Trabajo fin de grado en Educación Primaria"/>
    <s v="GG"/>
    <s v="GRUPO GRANDE"/>
    <s v="318G"/>
    <s v="TRABAJO FIN DE GRADO"/>
    <s v="GRUPO-A"/>
    <s v="TRABAJO FIN DE GRADO"/>
    <s v="I"/>
    <n v="16498683"/>
    <s v="JIMÉNEZ"/>
    <s v="CATALÁN"/>
    <s v="ROSA MARÍA"/>
    <s v="JIMÉNEZ CATALÁN, ROSA MARÍA"/>
    <x v="1"/>
    <x v="0"/>
    <x v="0"/>
    <m/>
    <m/>
    <s v="rmjimene"/>
    <s v="rosa.jimenez@unirioja.es"/>
    <n v="0.3"/>
    <n v="0.3"/>
    <n v="500"/>
    <s v="CATEDRATICO DE UNIVERSIDAD"/>
    <s v="01R"/>
    <s v="TIEMPO COMPLETO REDUCIDO"/>
    <s v="2016-04-15 00:00:00.0"/>
    <s v="null"/>
    <s v="DF100328"/>
    <s v="CATEDRÁTICO DE UNIVERSIDAD"/>
    <s v="R107"/>
    <x v="6"/>
    <n v="345"/>
    <s v="FILOLOGÍA INGLESA"/>
  </r>
  <r>
    <x v="5"/>
    <n v="16511992"/>
    <x v="2"/>
    <n v="318"/>
    <s v="318G"/>
    <s v="GRUPO-A"/>
    <s v="Trabajo fin de grado en Educación Primaria"/>
    <s v="GG"/>
    <s v="GRUPO GRANDE"/>
    <s v="318G"/>
    <s v="TRABAJO FIN DE GRADO"/>
    <s v="GRUPO-A"/>
    <s v="TRABAJO FIN DE GRADO"/>
    <s v="I"/>
    <n v="16511992"/>
    <s v="EXTREMIANA"/>
    <s v="ALDANA"/>
    <s v="JOSÉ IGNACIO"/>
    <s v="EXTREMIANA ALDANA, JOSÉ IGNACIO"/>
    <x v="0"/>
    <x v="0"/>
    <x v="0"/>
    <m/>
    <m/>
    <s v="jextremi"/>
    <s v="jextremi@unirioja.es"/>
    <n v="1.5"/>
    <n v="1.5"/>
    <n v="504"/>
    <s v="PROFESOR TITULAR UNIVERSIDAD"/>
    <s v="01A"/>
    <s v="TIEMPO COMPLETO AMPLIADO"/>
    <s v="2012-09-01 00:00:00.0"/>
    <s v="null"/>
    <s v="DF32214"/>
    <s v="TITULAR DE UNIVERSIDAD"/>
    <s v="R111"/>
    <x v="7"/>
    <n v="440"/>
    <s v="GEOMETRÍA Y TOPOLOGÍA"/>
  </r>
  <r>
    <x v="5"/>
    <n v="16512032"/>
    <x v="2"/>
    <n v="318"/>
    <s v="318G"/>
    <s v="GRUPO-A"/>
    <s v="Trabajo fin de grado en Educación Primaria"/>
    <s v="GG"/>
    <s v="GRUPO GRANDE"/>
    <s v="318G"/>
    <s v="TRABAJO FIN DE GRADO"/>
    <s v="GRUPO-A"/>
    <s v="TRABAJO FIN DE GRADO"/>
    <s v="I"/>
    <n v="16512032"/>
    <s v="TORRES"/>
    <s v="RUIZ"/>
    <s v="MARÍA DEL MAR"/>
    <s v="TORRES RUIZ, MARÍA DEL MAR"/>
    <x v="1"/>
    <x v="0"/>
    <x v="0"/>
    <m/>
    <m/>
    <s v="matorrr"/>
    <s v="maria-mar.torres@unirioja.es"/>
    <n v="0.9"/>
    <n v="0.9"/>
    <n v="532"/>
    <s v="LABORAL DOCENTE-ASOCIADO"/>
    <s v="P05"/>
    <s v="TIEMPO PARCIAL (5+5 HORAS)"/>
    <s v="2017-09-15 00:00:00.0"/>
    <s v="2019-09-14 00:00:00.0"/>
    <s v="PI101245"/>
    <s v="PROFESOR ASOCIADO"/>
    <s v="R106"/>
    <x v="5"/>
    <n v="195"/>
    <s v="DIDÁCTICA DE LA LENGUA Y LA LITERATURA"/>
  </r>
  <r>
    <x v="5"/>
    <n v="16522419"/>
    <x v="2"/>
    <n v="318"/>
    <s v="318G"/>
    <s v="GRUPO-A"/>
    <s v="Trabajo fin de grado en Educación Primaria"/>
    <s v="GG"/>
    <s v="GRUPO GRANDE"/>
    <s v="318G"/>
    <s v="TRABAJO FIN DE GRADO"/>
    <s v="GRUPO-A"/>
    <s v="TRABAJO FIN DE GRADO"/>
    <s v="I"/>
    <n v="16522419"/>
    <s v="ARANDA"/>
    <s v="AYENSA"/>
    <s v="ÁNGEL"/>
    <s v="ARANDA AYENSA, ÁNGEL"/>
    <x v="0"/>
    <x v="0"/>
    <x v="0"/>
    <m/>
    <m/>
    <s v="anaranda"/>
    <s v="angel.aranda@unirioja.es"/>
    <n v="0.3"/>
    <n v="0.3"/>
    <s v="A-0537"/>
    <s v="TITULAR"/>
    <s v="P03"/>
    <s v="TIEMPO PARCIAL (3+3 HORAS)"/>
    <s v="2011-01-01 00:00:00.0"/>
    <s v="null"/>
    <s v="PI100798"/>
    <s v="TITULAR"/>
    <s v="R111"/>
    <x v="7"/>
    <n v="265"/>
    <s v="ESTADÍSTICA E INVESTIGACIÓN OPERATIVA"/>
  </r>
  <r>
    <x v="5"/>
    <n v="16535214"/>
    <x v="2"/>
    <n v="318"/>
    <s v="318G"/>
    <s v="GRUPO-A"/>
    <s v="Trabajo fin de grado en Educación Primaria"/>
    <s v="GG"/>
    <s v="GRUPO GRANDE"/>
    <s v="318G"/>
    <s v="TRABAJO FIN DE GRADO"/>
    <s v="GRUPO-A"/>
    <s v="TRABAJO FIN DE GRADO"/>
    <s v="I"/>
    <n v="16535214"/>
    <s v="MARTÍNEZ"/>
    <s v="EZQUERRO"/>
    <s v="AURORA"/>
    <s v="MARTÍNEZ EZQUERRO, AURORA"/>
    <x v="0"/>
    <x v="0"/>
    <x v="0"/>
    <m/>
    <m/>
    <s v="aumarte"/>
    <s v="aurora.martinez@unirioja.es"/>
    <n v="0.9"/>
    <n v="0.9"/>
    <n v="504"/>
    <s v="PROFESOR TITULAR UNIVERSIDAD"/>
    <s v="C01"/>
    <s v="TIEMPO COMPLETO"/>
    <s v="2011-09-01 00:00:00.0"/>
    <s v="null"/>
    <s v="DF100303"/>
    <s v="PROFESOR TITULAR DE UNIVERSIDAD"/>
    <s v="R106"/>
    <x v="5"/>
    <n v="195"/>
    <s v="DIDÁCTICA DE LA LENGUA Y LA LITERATURA"/>
  </r>
  <r>
    <x v="5"/>
    <n v="16535879"/>
    <x v="2"/>
    <n v="318"/>
    <s v="318G"/>
    <s v="GRUPO-A"/>
    <s v="Trabajo fin de grado en Educación Primaria"/>
    <s v="GG"/>
    <s v="GRUPO GRANDE"/>
    <s v="318G"/>
    <s v="TRABAJO FIN DE GRADO"/>
    <s v="GRUPO-A"/>
    <s v="TRABAJO FIN DE GRADO"/>
    <s v="I"/>
    <n v="16535879"/>
    <s v="IÑARREA"/>
    <s v="LAS HERAS"/>
    <s v="IGNACIO"/>
    <s v="IÑARREA LAS HERAS, IGNACIO"/>
    <x v="1"/>
    <x v="0"/>
    <x v="0"/>
    <m/>
    <m/>
    <s v="iinarrea"/>
    <s v="ignacio.inarrea@unirioja.es"/>
    <n v="0.9"/>
    <n v="0.9"/>
    <n v="500"/>
    <s v="CATEDRATICO DE UNIVERSIDAD"/>
    <s v="C01"/>
    <s v="TIEMPO COMPLETO"/>
    <s v="2017-12-18 00:00:00.0"/>
    <s v="null"/>
    <s v="DF100353"/>
    <s v="CATEDRÁTICO DE UNIVERSIDAD"/>
    <s v="R107"/>
    <x v="6"/>
    <n v="335"/>
    <s v="FILOLOGÍA FRANCESA"/>
  </r>
  <r>
    <x v="5"/>
    <n v="16538859"/>
    <x v="2"/>
    <n v="318"/>
    <s v="318G"/>
    <s v="GRUPO-A"/>
    <s v="Trabajo fin de grado en Educación Primaria"/>
    <s v="GG"/>
    <s v="GRUPO GRANDE"/>
    <s v="318G"/>
    <s v="TRABAJO FIN DE GRADO"/>
    <s v="GRUPO-A"/>
    <s v="TRABAJO FIN DE GRADO"/>
    <s v="I"/>
    <n v="16538859"/>
    <s v="ARANA"/>
    <s v="IDIAQUEZ"/>
    <s v="JAVIER SABINO"/>
    <s v="ARANA IDIAQUEZ, JAVIER SABINO"/>
    <x v="1"/>
    <x v="0"/>
    <x v="0"/>
    <m/>
    <m/>
    <s v="jaarana"/>
    <s v="xabier.arana@unirioja.es"/>
    <n v="0.9"/>
    <n v="0.9"/>
    <n v="536"/>
    <s v="PROFESOR INTERINO"/>
    <s v="C01"/>
    <s v="TIEMPO COMPLETO"/>
    <s v="2018-09-17 00:00:00.0"/>
    <s v="null"/>
    <s v="PI101399"/>
    <s v="PROFESOR CONTRATADO INTERINO"/>
    <s v="R115"/>
    <x v="2"/>
    <n v="735"/>
    <s v="PSICOLOGÍA EVOLUTIVA Y DE LA EDUCACIÓN"/>
  </r>
  <r>
    <x v="5"/>
    <n v="16543068"/>
    <x v="2"/>
    <n v="318"/>
    <s v="318G"/>
    <s v="GRUPO-A"/>
    <s v="Trabajo fin de grado en Educación Primaria"/>
    <s v="GG"/>
    <s v="GRUPO GRANDE"/>
    <s v="318G"/>
    <s v="TRABAJO FIN DE GRADO"/>
    <s v="GRUPO-A"/>
    <s v="TRABAJO FIN DE GRADO"/>
    <s v="I"/>
    <n v="16543068"/>
    <s v="GOICOECHEA"/>
    <s v="GAONA"/>
    <s v="MARÍA ÁNGELES"/>
    <s v="GOICOECHEA GAONA, MARÍA ÁNGELES"/>
    <x v="1"/>
    <x v="0"/>
    <x v="0"/>
    <m/>
    <m/>
    <s v="magoicoe"/>
    <s v="angeles.goicoechea@unirioja.es"/>
    <n v="0.3"/>
    <n v="0.3"/>
    <n v="534"/>
    <s v="CONTRATADO DOCTOR -TIPO 1"/>
    <s v="C01"/>
    <s v="TIEMPO COMPLETO"/>
    <s v="2012-02-03 00:00:00.0"/>
    <s v="null"/>
    <s v="LD100580"/>
    <s v="CONTRATADO DOCTOR"/>
    <s v="R115"/>
    <x v="2"/>
    <n v="805"/>
    <s v="TEORÍA E HISTORIA DE LA EDUCACIÓN"/>
  </r>
  <r>
    <x v="5"/>
    <n v="16545002"/>
    <x v="2"/>
    <n v="318"/>
    <s v="318G"/>
    <s v="GRUPO-A"/>
    <s v="Trabajo fin de grado en Educación Primaria"/>
    <s v="GG"/>
    <s v="GRUPO GRANDE"/>
    <s v="318G"/>
    <s v="TRABAJO FIN DE GRADO"/>
    <s v="GRUPO-A"/>
    <s v="TRABAJO FIN DE GRADO"/>
    <s v="I"/>
    <n v="16545002"/>
    <s v="SABATER"/>
    <s v="FERNÁNDEZ"/>
    <s v="Mª CARMEN"/>
    <s v="SABATER FERNÁNDEZ, Mª CARMEN"/>
    <x v="0"/>
    <x v="0"/>
    <x v="0"/>
    <m/>
    <m/>
    <s v="mcsabaf"/>
    <s v="carmen.sabater@unirioja.es"/>
    <n v="0"/>
    <n v="0"/>
    <n v="536"/>
    <s v="PROFESOR INTERINO"/>
    <s v="C01"/>
    <s v="TIEMPO COMPLETO"/>
    <s v="2013-09-16 00:00:00.0"/>
    <s v="null"/>
    <s v="PI100925"/>
    <s v="PROFESOR CONTRATADO INTERINO"/>
    <s v="R114"/>
    <x v="3"/>
    <n v="775"/>
    <s v="SOCIOLOGÍA"/>
  </r>
  <r>
    <x v="5"/>
    <n v="16546065"/>
    <x v="2"/>
    <n v="318"/>
    <s v="318G"/>
    <s v="GRUPO-A"/>
    <s v="Trabajo fin de grado en Educación Primaria"/>
    <s v="GG"/>
    <s v="GRUPO GRANDE"/>
    <s v="318G"/>
    <s v="TRABAJO FIN DE GRADO"/>
    <s v="GRUPO-A"/>
    <s v="TRABAJO FIN DE GRADO"/>
    <s v="I"/>
    <n v="16546065"/>
    <s v="GUTIÉRREZ"/>
    <s v="JIMÉNEZ"/>
    <s v="JOSÉ MANUEL"/>
    <s v="GUTIÉRREZ JIMÉNEZ, JOSÉ MANUEL"/>
    <x v="1"/>
    <x v="0"/>
    <x v="0"/>
    <m/>
    <m/>
    <s v="jmguti"/>
    <s v="jmguti@unirioja.es"/>
    <n v="0.3"/>
    <n v="0.3"/>
    <n v="504"/>
    <s v="PROFESOR TITULAR UNIVERSIDAD"/>
    <s v="01R"/>
    <s v="TIEMPO COMPLETO REDUCIDO"/>
    <s v="2012-09-01 00:00:00.0"/>
    <s v="null"/>
    <s v="DF32266"/>
    <s v="TITULAR DE UNIVERSIDAD"/>
    <s v="R111"/>
    <x v="7"/>
    <n v="595"/>
    <s v="MATEMÁTICA APLICADA"/>
  </r>
  <r>
    <x v="5"/>
    <n v="16553678"/>
    <x v="2"/>
    <n v="318"/>
    <s v="318G"/>
    <s v="GRUPO-A"/>
    <s v="Trabajo fin de grado en Educación Primaria"/>
    <s v="GG"/>
    <s v="GRUPO GRANDE"/>
    <s v="318G"/>
    <s v="TRABAJO FIN DE GRADO"/>
    <s v="GRUPO-A"/>
    <s v="TRABAJO FIN DE GRADO"/>
    <s v="I"/>
    <n v="16553678"/>
    <s v="ELÍAS"/>
    <s v="RUIZ"/>
    <s v="VICENTE"/>
    <s v="ELÍAS RUIZ, VICENTE"/>
    <x v="1"/>
    <x v="0"/>
    <x v="0"/>
    <m/>
    <m/>
    <s v="vielias"/>
    <s v="vicente.elias@unirioja.es"/>
    <n v="0.3"/>
    <n v="0.3"/>
    <n v="532"/>
    <s v="LABORAL DOCENTE-ASOCIADO"/>
    <s v="P03"/>
    <s v="TIEMPO PARCIAL (3+3 HORAS)"/>
    <s v="2018-09-27 00:00:00.0"/>
    <s v="2019-09-14 00:00:00.0"/>
    <s v="PI101432"/>
    <s v="PROFESOR ASOCIADO"/>
    <s v="R115"/>
    <x v="2"/>
    <n v="615"/>
    <s v="MEDICINA PREVENTIVA Y SALUD PÚBLICA"/>
  </r>
  <r>
    <x v="5"/>
    <n v="16554464"/>
    <x v="2"/>
    <n v="318"/>
    <s v="318G"/>
    <s v="GRUPO-A"/>
    <s v="Trabajo fin de grado en Educación Primaria"/>
    <s v="GG"/>
    <s v="GRUPO GRANDE"/>
    <s v="318G"/>
    <s v="TRABAJO FIN DE GRADO"/>
    <s v="GRUPO-A"/>
    <s v="TRABAJO FIN DE GRADO"/>
    <s v="I"/>
    <n v="16554464"/>
    <s v="VALDEMOROS"/>
    <s v="SAN EMETERIO"/>
    <s v="Mª ÁNGELES"/>
    <s v="VALDEMOROS SAN EMETERIO, Mª ÁNGELES"/>
    <x v="0"/>
    <x v="0"/>
    <x v="0"/>
    <m/>
    <m/>
    <s v="mavaldem"/>
    <s v="maria-de-los-angeles.valdemoros@unirioja.es"/>
    <n v="2.1"/>
    <n v="2.1"/>
    <n v="504"/>
    <s v="PROFESOR TITULAR UNIVERSIDAD"/>
    <s v="C01"/>
    <s v="TIEMPO COMPLETO"/>
    <s v="2016-03-22 00:00:00.0"/>
    <s v="null"/>
    <s v="DF100241"/>
    <s v="PROFESOR TITULAR DE UNIVERSIDAD"/>
    <s v="R115"/>
    <x v="2"/>
    <n v="805"/>
    <s v="TEORÍA E HISTORIA DE LA EDUCACIÓN"/>
  </r>
  <r>
    <x v="5"/>
    <n v="16557120"/>
    <x v="2"/>
    <n v="318"/>
    <s v="318G"/>
    <s v="GRUPO-A"/>
    <s v="Trabajo fin de grado en Educación Primaria"/>
    <s v="GG"/>
    <s v="GRUPO GRANDE"/>
    <s v="318G"/>
    <s v="TRABAJO FIN DE GRADO"/>
    <s v="GRUPO-A"/>
    <s v="TRABAJO FIN DE GRADO"/>
    <s v="I"/>
    <n v="16557120"/>
    <s v="ASENSIO"/>
    <s v="ARÓSTEGUI"/>
    <s v="MARÍA DEL MAR"/>
    <s v="ASENSIO ARÓSTEGUI, MARÍA DEL MAR"/>
    <x v="0"/>
    <x v="0"/>
    <x v="0"/>
    <m/>
    <m/>
    <s v="masensio"/>
    <s v="mar.asensio@unirioja.es"/>
    <n v="0.9"/>
    <n v="0.9"/>
    <n v="504"/>
    <s v="PROFESOR TITULAR UNIVERSIDAD"/>
    <s v="C01"/>
    <s v="TIEMPO COMPLETO"/>
    <s v="2018-12-24 00:00:00.0"/>
    <s v="null"/>
    <s v="DF100364"/>
    <s v="PROFESOR TITULAR DE UNIVERSIDAD"/>
    <s v="R107"/>
    <x v="6"/>
    <n v="345"/>
    <s v="FILOLOGÍA INGLESA"/>
  </r>
  <r>
    <x v="5"/>
    <n v="16570999"/>
    <x v="2"/>
    <n v="318"/>
    <s v="318G"/>
    <s v="GRUPO-A"/>
    <s v="Trabajo fin de grado en Educación Primaria"/>
    <s v="GG"/>
    <s v="GRUPO GRANDE"/>
    <s v="318G"/>
    <s v="TRABAJO FIN DE GRADO"/>
    <s v="GRUPO-A"/>
    <s v="TRABAJO FIN DE GRADO"/>
    <s v="I"/>
    <n v="16570999"/>
    <s v="TERRAZAS"/>
    <s v="GALLEGO"/>
    <s v="MELANIA"/>
    <s v="TERRAZAS GALLEGO, MELANIA"/>
    <x v="0"/>
    <x v="0"/>
    <x v="0"/>
    <m/>
    <m/>
    <s v="mterraza"/>
    <s v="melania.terrazas@unirioja.es"/>
    <n v="0.3"/>
    <n v="0.3"/>
    <n v="504"/>
    <s v="PROFESOR TITULAR UNIVERSIDAD"/>
    <s v="C01"/>
    <s v="TIEMPO COMPLETO"/>
    <s v="2016-11-26 00:00:00.0"/>
    <s v="null"/>
    <s v="DF100334"/>
    <s v="PROFESOR TITULAR DE UNIVERSIDAD"/>
    <s v="R107"/>
    <x v="6"/>
    <n v="345"/>
    <s v="FILOLOGÍA INGLESA"/>
  </r>
  <r>
    <x v="5"/>
    <n v="16581906"/>
    <x v="2"/>
    <n v="318"/>
    <s v="318G"/>
    <s v="GRUPO-A"/>
    <s v="Trabajo fin de grado en Educación Primaria"/>
    <s v="GG"/>
    <s v="GRUPO GRANDE"/>
    <s v="318G"/>
    <s v="TRABAJO FIN DE GRADO"/>
    <s v="GRUPO-A"/>
    <s v="TRABAJO FIN DE GRADO"/>
    <s v="I"/>
    <n v="16581906"/>
    <s v="SAMPEDRO"/>
    <s v="PASCUAL"/>
    <s v="SIMÓN"/>
    <s v="SAMPEDRO PASCUAL, SIMÓN"/>
    <x v="0"/>
    <x v="0"/>
    <x v="0"/>
    <m/>
    <m/>
    <s v="sisamped"/>
    <s v="simon.sampedro@unirioja.es"/>
    <n v="1.2"/>
    <n v="1.2"/>
    <n v="536"/>
    <s v="PROFESOR INTERINO"/>
    <s v="C01"/>
    <s v="TIEMPO COMPLETO"/>
    <s v="2018-09-17 00:00:00.0"/>
    <s v="null"/>
    <s v="PI101363"/>
    <s v="PROFESOR CONTRATADO INTERINO TC"/>
    <s v="R106"/>
    <x v="5"/>
    <n v="195"/>
    <s v="DIDÁCTICA DE LA LENGUA Y LA LITERATURA"/>
  </r>
  <r>
    <x v="5"/>
    <n v="16582228"/>
    <x v="2"/>
    <n v="318"/>
    <s v="318G"/>
    <s v="GRUPO-A"/>
    <s v="Trabajo fin de grado en Educación Primaria"/>
    <s v="GG"/>
    <s v="GRUPO GRANDE"/>
    <s v="318G"/>
    <s v="TRABAJO FIN DE GRADO"/>
    <s v="GRUPO-A"/>
    <s v="TRABAJO FIN DE GRADO"/>
    <s v="I"/>
    <n v="16582228"/>
    <s v="SANZ"/>
    <s v="ARAZURI"/>
    <s v="EVA"/>
    <s v="SANZ ARAZURI, EVA"/>
    <x v="0"/>
    <x v="0"/>
    <x v="0"/>
    <m/>
    <m/>
    <s v="evsanz"/>
    <s v="eva.sanz@unirioja.es"/>
    <n v="0.6"/>
    <n v="0.6"/>
    <n v="504"/>
    <s v="PROFESOR TITULAR UNIVERSIDAD"/>
    <s v="C01"/>
    <s v="TIEMPO COMPLETO"/>
    <s v="2017-12-22 00:00:00.0"/>
    <s v="null"/>
    <s v="DF31343"/>
    <s v="PROFESOR TITULAR DE UNIVERSIDAD"/>
    <s v="R115"/>
    <x v="2"/>
    <n v="187"/>
    <s v="DIDÁCTICA DE LA EXPRESIÓN CORPORAL"/>
  </r>
  <r>
    <x v="5"/>
    <n v="16582446"/>
    <x v="2"/>
    <n v="318"/>
    <s v="318G"/>
    <s v="GRUPO-A"/>
    <s v="Trabajo fin de grado en Educación Primaria"/>
    <s v="GG"/>
    <s v="GRUPO GRANDE"/>
    <s v="318G"/>
    <s v="TRABAJO FIN DE GRADO"/>
    <s v="GRUPO-A"/>
    <s v="TRABAJO FIN DE GRADO"/>
    <s v="I"/>
    <n v="16582446"/>
    <s v="SÁENZ DE JUBERA"/>
    <s v="OCÓN"/>
    <s v="Mª. MAGDALENA"/>
    <s v="SÁENZ DE JUBERA OCÓN, Mª. MAGDALENA"/>
    <x v="0"/>
    <x v="0"/>
    <x v="0"/>
    <m/>
    <m/>
    <s v="mmsaenzd"/>
    <s v="m-magdalena.saenz-de-jubera@unirioja.es"/>
    <n v="0.3"/>
    <n v="0.3"/>
    <n v="536"/>
    <s v="PROFESOR INTERINO"/>
    <s v="C01"/>
    <s v="TIEMPO COMPLETO"/>
    <s v="2013-09-16 00:00:00.0"/>
    <s v="null"/>
    <s v="PI100931"/>
    <s v="PROFESOR CONTRATADO INTERINO"/>
    <s v="R115"/>
    <x v="2"/>
    <n v="215"/>
    <s v="DIDÁCTICA Y ORGANIZACIÓN ESCOLAR"/>
  </r>
  <r>
    <x v="5"/>
    <n v="16583327"/>
    <x v="2"/>
    <n v="318"/>
    <s v="318G"/>
    <s v="GRUPO-A"/>
    <s v="Trabajo fin de grado en Educación Primaria"/>
    <s v="GG"/>
    <s v="GRUPO GRANDE"/>
    <s v="318G"/>
    <s v="TRABAJO FIN DE GRADO"/>
    <s v="GRUPO-A"/>
    <s v="TRABAJO FIN DE GRADO"/>
    <s v="I"/>
    <n v="16583327"/>
    <s v="FLORES"/>
    <s v="MORENO"/>
    <s v="CRISTINA"/>
    <s v="FLORES MORENO, CRISTINA"/>
    <x v="1"/>
    <x v="0"/>
    <x v="0"/>
    <m/>
    <m/>
    <s v="criflormore"/>
    <s v="cristina.flores@unirioja.es"/>
    <n v="0.6"/>
    <n v="0.6"/>
    <n v="504"/>
    <s v="PROFESOR TITULAR UNIVERSIDAD"/>
    <s v="C01"/>
    <s v="TIEMPO COMPLETO"/>
    <s v="2018-11-26 00:00:00.0"/>
    <s v="null"/>
    <s v="DF100363"/>
    <s v="PROFESOR TITULAR DE UNIVERSIDAD"/>
    <s v="R107"/>
    <x v="6"/>
    <n v="345"/>
    <s v="FILOLOGÍA INGLESA"/>
  </r>
  <r>
    <x v="5"/>
    <n v="16589144"/>
    <x v="2"/>
    <n v="318"/>
    <s v="318G"/>
    <s v="GRUPO-A"/>
    <s v="Trabajo fin de grado en Educación Primaria"/>
    <s v="GG"/>
    <s v="GRUPO GRANDE"/>
    <s v="318G"/>
    <s v="TRABAJO FIN DE GRADO"/>
    <s v="GRUPO-A"/>
    <s v="TRABAJO FIN DE GRADO"/>
    <s v="I"/>
    <n v="16589144"/>
    <s v="FERNÁNDEZ"/>
    <s v="FONTECHA"/>
    <s v="ALMUDENA"/>
    <s v="FERNÁNDEZ FONTECHA, ALMUDENA"/>
    <x v="0"/>
    <x v="0"/>
    <x v="0"/>
    <m/>
    <m/>
    <s v="alfernf"/>
    <s v="almudena.fernandez@unirioja.es"/>
    <n v="0.3"/>
    <n v="0.3"/>
    <n v="504"/>
    <s v="PROFESOR TITULAR UNIVERSIDAD"/>
    <s v="C01"/>
    <s v="TIEMPO COMPLETO"/>
    <s v="2008-09-30 00:00:00.0"/>
    <s v="null"/>
    <s v="DF100227"/>
    <s v="PROFESOR TITULAR DE UNIVERSIDAD"/>
    <s v="R107"/>
    <x v="6"/>
    <n v="345"/>
    <s v="FILOLOGÍA INGLESA"/>
  </r>
  <r>
    <x v="5"/>
    <n v="16591198"/>
    <x v="2"/>
    <n v="318"/>
    <s v="318G"/>
    <s v="GRUPO-A"/>
    <s v="Trabajo fin de grado en Educación Primaria"/>
    <s v="GG"/>
    <s v="GRUPO GRANDE"/>
    <s v="318G"/>
    <s v="TRABAJO FIN DE GRADO"/>
    <s v="GRUPO-A"/>
    <s v="TRABAJO FIN DE GRADO"/>
    <s v="I"/>
    <n v="16591198"/>
    <s v="DÍEZ"/>
    <s v="VELASCO"/>
    <s v="OLGA ISABEL"/>
    <s v="DÍEZ VELASCO, OLGA ISABEL"/>
    <x v="0"/>
    <x v="0"/>
    <x v="0"/>
    <m/>
    <m/>
    <s v="oldiez"/>
    <s v="olga-isabel.diez@unirioja.es"/>
    <n v="1.2"/>
    <n v="1.2"/>
    <n v="532"/>
    <s v="LABORAL DOCENTE-ASOCIADO"/>
    <s v="P03"/>
    <s v="TIEMPO PARCIAL (3+3 HORAS)"/>
    <s v="2016-09-15 00:00:00.0"/>
    <s v="2019-09-14 00:00:00.0"/>
    <s v="PI101035"/>
    <s v="PROFESOR ASOCIADO"/>
    <s v="R107"/>
    <x v="6"/>
    <n v="345"/>
    <s v="FILOLOGÍA INGLESA"/>
  </r>
  <r>
    <x v="5"/>
    <n v="16593055"/>
    <x v="2"/>
    <n v="318"/>
    <s v="318G"/>
    <s v="GRUPO-A"/>
    <s v="Trabajo fin de grado en Educación Primaria"/>
    <s v="GG"/>
    <s v="GRUPO GRANDE"/>
    <s v="318G"/>
    <s v="TRABAJO FIN DE GRADO"/>
    <s v="GRUPO-A"/>
    <s v="TRABAJO FIN DE GRADO"/>
    <s v="I"/>
    <n v="16593055"/>
    <s v="NOVO"/>
    <s v="URRACA"/>
    <s v="CARMEN"/>
    <s v="NOVO URRACA, CARMEN"/>
    <x v="1"/>
    <x v="0"/>
    <x v="0"/>
    <m/>
    <m/>
    <s v="canovo"/>
    <s v="carmen.novo@unirioja.es"/>
    <n v="2.1"/>
    <n v="2.1"/>
    <n v="536"/>
    <s v="PROFESOR INTERINO"/>
    <s v="C01"/>
    <s v="TIEMPO COMPLETO"/>
    <s v="2018-09-17 00:00:00.0"/>
    <s v="null"/>
    <s v="PI101369"/>
    <s v="PROFESOR CONTRATADO INTERINO"/>
    <s v="R107"/>
    <x v="6"/>
    <n v="345"/>
    <s v="FILOLOGÍA INGLESA"/>
  </r>
  <r>
    <x v="5"/>
    <n v="16605769"/>
    <x v="2"/>
    <n v="318"/>
    <s v="318G"/>
    <s v="GRUPO-A"/>
    <s v="Trabajo fin de grado en Educación Primaria"/>
    <s v="GG"/>
    <s v="GRUPO GRANDE"/>
    <s v="318G"/>
    <s v="TRABAJO FIN DE GRADO"/>
    <s v="GRUPO-A"/>
    <s v="TRABAJO FIN DE GRADO"/>
    <s v="I"/>
    <n v="16605769"/>
    <s v="LACALLE"/>
    <s v="PALACIOS"/>
    <s v="MIGUEL"/>
    <s v="LACALLE PALACIOS, MIGUEL"/>
    <x v="1"/>
    <x v="0"/>
    <x v="0"/>
    <m/>
    <m/>
    <s v="milacall"/>
    <s v="miguel.lacalle@unirioja.es"/>
    <n v="0.6"/>
    <n v="0.6"/>
    <n v="536"/>
    <s v="PROFESOR INTERINO"/>
    <s v="C01"/>
    <s v="TIEMPO COMPLETO"/>
    <s v="2017-09-15 00:00:00.0"/>
    <s v="null"/>
    <s v="PI101259"/>
    <s v="PROFESOR CONTRATADO INTERINO"/>
    <s v="R107"/>
    <x v="6"/>
    <n v="345"/>
    <s v="FILOLOGÍA INGLESA"/>
  </r>
  <r>
    <x v="5"/>
    <n v="16610808"/>
    <x v="2"/>
    <n v="318"/>
    <s v="318G"/>
    <s v="GRUPO-A"/>
    <s v="Trabajo fin de grado en Educación Primaria"/>
    <s v="GG"/>
    <s v="GRUPO GRANDE"/>
    <s v="318G"/>
    <s v="TRABAJO FIN DE GRADO"/>
    <s v="GRUPO-A"/>
    <s v="TRABAJO FIN DE GRADO"/>
    <s v="I"/>
    <n v="16610808"/>
    <s v="ARITIO"/>
    <s v="SOLANA"/>
    <s v="REBECA"/>
    <s v="ARITIO SOLANA, REBECA"/>
    <x v="0"/>
    <x v="0"/>
    <x v="0"/>
    <m/>
    <m/>
    <s v="rearitio"/>
    <s v="rebeca.aritio@unirioja.es"/>
    <n v="1.5"/>
    <n v="1.5"/>
    <n v="536"/>
    <s v="PROFESOR INTERINO"/>
    <s v="P05"/>
    <s v="TIEMPO PARCIAL (5+5 HORAS)"/>
    <s v="2018-10-01 00:00:00.0"/>
    <s v="2019-09-14 00:00:00.0"/>
    <s v="PI101436"/>
    <s v="PROFESOR CONTRATADO INTERINO"/>
    <s v="R115"/>
    <x v="2"/>
    <n v="735"/>
    <s v="PSICOLOGÍA EVOLUTIVA Y DE LA EDUCACIÓN"/>
  </r>
  <r>
    <x v="5"/>
    <n v="16620378"/>
    <x v="2"/>
    <n v="318"/>
    <s v="318G"/>
    <s v="GRUPO-A"/>
    <s v="Trabajo fin de grado en Educación Primaria"/>
    <s v="GG"/>
    <s v="GRUPO GRANDE"/>
    <s v="318G"/>
    <s v="TRABAJO FIN DE GRADO"/>
    <s v="GRUPO-A"/>
    <s v="TRABAJO FIN DE GRADO"/>
    <s v="I"/>
    <n v="16620378"/>
    <s v="MATEO"/>
    <s v="MENDAZA"/>
    <s v="RAQUEL"/>
    <s v="MATEO MENDAZA, RAQUEL"/>
    <x v="1"/>
    <x v="0"/>
    <x v="0"/>
    <m/>
    <m/>
    <s v="ramatem"/>
    <s v="raquel.mateo@unirioja.es"/>
    <n v="0.3"/>
    <n v="0.3"/>
    <n v="536"/>
    <s v="PROFESOR INTERINO"/>
    <s v="C01"/>
    <s v="TIEMPO COMPLETO"/>
    <s v="2018-09-18 00:00:00.0"/>
    <s v="2019-09-14 00:00:00.0"/>
    <s v="PI101415"/>
    <s v="PROFESOR CONTRATADO INTERINO"/>
    <s v="R107"/>
    <x v="6"/>
    <n v="345"/>
    <s v="FILOLOGÍA INGLESA"/>
  </r>
  <r>
    <x v="5"/>
    <n v="16620864"/>
    <x v="2"/>
    <n v="318"/>
    <s v="318G"/>
    <s v="GRUPO-A"/>
    <s v="Trabajo fin de grado en Educación Primaria"/>
    <s v="GG"/>
    <s v="GRUPO GRANDE"/>
    <s v="318G"/>
    <s v="TRABAJO FIN DE GRADO"/>
    <s v="GRUPO-A"/>
    <s v="TRABAJO FIN DE GRADO"/>
    <s v="I"/>
    <n v="16620864"/>
    <s v="MARAÑÓN"/>
    <s v="GRANDES"/>
    <s v="MIGUEL"/>
    <s v="MARAÑÓN GRANDES, MIGUEL"/>
    <x v="1"/>
    <x v="0"/>
    <x v="0"/>
    <m/>
    <m/>
    <s v="mimarano"/>
    <s v="miguel.maranon@unirioja.es"/>
    <n v="0.3"/>
    <n v="0.3"/>
    <n v="532"/>
    <s v="LABORAL DOCENTE-ASOCIADO"/>
    <s v="P04"/>
    <s v="TIEMPO PARCIAL (4+4 HORAS)"/>
    <s v="2017-09-15 00:00:00.0"/>
    <s v="2019-09-14 00:00:00.0"/>
    <s v="PI101272"/>
    <s v="PROFESOR ASOCIADO"/>
    <s v="R111"/>
    <x v="7"/>
    <n v="200"/>
    <s v="DIDÁCTICA DE LA MATEMÁTICA"/>
  </r>
  <r>
    <x v="5"/>
    <n v="16626763"/>
    <x v="2"/>
    <n v="318"/>
    <s v="318G"/>
    <s v="GRUPO-A"/>
    <s v="Trabajo fin de grado en Educación Primaria"/>
    <s v="GG"/>
    <s v="GRUPO GRANDE"/>
    <s v="318G"/>
    <s v="TRABAJO FIN DE GRADO"/>
    <s v="GRUPO-A"/>
    <s v="TRABAJO FIN DE GRADO"/>
    <s v="I"/>
    <n v="16626763"/>
    <s v="OJANGUREN"/>
    <s v="LÓPEZ"/>
    <s v="ANA ELVIRA"/>
    <s v="OJANGUREN LÓPEZ, ANA ELVIRA"/>
    <x v="1"/>
    <x v="0"/>
    <x v="0"/>
    <m/>
    <m/>
    <s v="anojangu"/>
    <s v="ana-elvira.ojanguren@unirioja.es"/>
    <n v="1.2"/>
    <n v="1.2"/>
    <n v="536"/>
    <s v="PROFESOR INTERINO"/>
    <s v="C01"/>
    <s v="TIEMPO COMPLETO"/>
    <s v="2019-01-29 00:00:00.0"/>
    <s v="null"/>
    <s v="PI101370"/>
    <s v="PROFESOR CONTRATADO INTERINO"/>
    <s v="R107"/>
    <x v="6"/>
    <n v="345"/>
    <s v="FILOLOGÍA INGLESA"/>
  </r>
  <r>
    <x v="5"/>
    <n v="16627564"/>
    <x v="2"/>
    <n v="318"/>
    <s v="318G"/>
    <s v="GRUPO-A"/>
    <s v="Trabajo fin de grado en Educación Primaria"/>
    <s v="GG"/>
    <s v="GRUPO GRANDE"/>
    <s v="318G"/>
    <s v="TRABAJO FIN DE GRADO"/>
    <s v="GRUPO-A"/>
    <s v="TRABAJO FIN DE GRADO"/>
    <s v="I"/>
    <n v="16627564"/>
    <s v="CIFONE"/>
    <s v="PONTE"/>
    <s v="MARÍA DANIELA"/>
    <s v="CIFONE PONTE, MARÍA DANIELA"/>
    <x v="1"/>
    <x v="0"/>
    <x v="0"/>
    <m/>
    <m/>
    <s v="mdcifone"/>
    <s v="m-daniela.cifone@unirioja.es"/>
    <n v="0.9"/>
    <n v="0.9"/>
    <n v="532"/>
    <s v="LABORAL DOCENTE-ASOCIADO"/>
    <s v="P05"/>
    <s v="TIEMPO PARCIAL (5+5 HORAS)"/>
    <s v="2018-09-17 00:00:00.0"/>
    <s v="2019-09-14 00:00:00.0"/>
    <s v="PI101371"/>
    <s v="PROFESOR ASOCIADO"/>
    <s v="R107"/>
    <x v="6"/>
    <n v="345"/>
    <s v="FILOLOGÍA INGLESA"/>
  </r>
  <r>
    <x v="5"/>
    <n v="16799496"/>
    <x v="2"/>
    <n v="318"/>
    <s v="318G"/>
    <s v="GRUPO-A"/>
    <s v="Trabajo fin de grado en Educación Primaria"/>
    <s v="GG"/>
    <s v="GRUPO GRANDE"/>
    <s v="318G"/>
    <s v="TRABAJO FIN DE GRADO"/>
    <s v="GRUPO-A"/>
    <s v="TRABAJO FIN DE GRADO"/>
    <s v="I"/>
    <n v="16799496"/>
    <s v="RUIZ"/>
    <s v="OMEÑACA"/>
    <s v="JESÚS VICENTE"/>
    <s v="RUIZ OMEÑACA, JESÚS VICENTE"/>
    <x v="1"/>
    <x v="0"/>
    <x v="0"/>
    <m/>
    <m/>
    <s v="jeruiz"/>
    <s v="jesus-vicente.ruiz@unirioja.es"/>
    <n v="2.7"/>
    <n v="2.7"/>
    <n v="532"/>
    <s v="LABORAL DOCENTE-ASOCIADO"/>
    <s v="P04"/>
    <s v="TIEMPO PARCIAL (4+4 HORAS)"/>
    <s v="2017-09-15 00:00:00.0"/>
    <s v="2019-09-14 00:00:00.0"/>
    <s v="PI101298"/>
    <s v="PROFESOR ASOCIADO"/>
    <s v="R115"/>
    <x v="2"/>
    <n v="805"/>
    <s v="TEORÍA E HISTORIA DE LA EDUCACIÓN"/>
  </r>
  <r>
    <x v="5"/>
    <n v="17718016"/>
    <x v="2"/>
    <n v="318"/>
    <s v="318G"/>
    <s v="GRUPO-A"/>
    <s v="Trabajo fin de grado en Educación Primaria"/>
    <s v="GG"/>
    <s v="GRUPO GRANDE"/>
    <s v="318G"/>
    <s v="TRABAJO FIN DE GRADO"/>
    <s v="GRUPO-A"/>
    <s v="TRABAJO FIN DE GRADO"/>
    <s v="I"/>
    <n v="17718016"/>
    <s v="MARTÍN"/>
    <s v="ARISTA"/>
    <s v="FRANCISCO J."/>
    <s v="MARTÍN ARISTA, FRANCISCO J."/>
    <x v="1"/>
    <x v="0"/>
    <x v="0"/>
    <m/>
    <m/>
    <s v="jamartin"/>
    <s v="javier.martin@unirioja.es"/>
    <n v="0.3"/>
    <n v="0.3"/>
    <n v="500"/>
    <s v="CATEDRATICO DE UNIVERSIDAD"/>
    <s v="01R"/>
    <s v="TIEMPO COMPLETO REDUCIDO"/>
    <s v="2018-09-17 00:00:00.0"/>
    <s v="null"/>
    <s v="DF100327"/>
    <s v="CATEDRÁTICO DE UNIVERSIDAD"/>
    <s v="R107"/>
    <x v="6"/>
    <n v="345"/>
    <s v="FILOLOGÍA INGLESA"/>
  </r>
  <r>
    <x v="5"/>
    <n v="25432171"/>
    <x v="2"/>
    <n v="318"/>
    <s v="318G"/>
    <s v="GRUPO-A"/>
    <s v="Trabajo fin de grado en Educación Primaria"/>
    <s v="GG"/>
    <s v="GRUPO GRANDE"/>
    <s v="318G"/>
    <s v="TRABAJO FIN DE GRADO"/>
    <s v="GRUPO-A"/>
    <s v="TRABAJO FIN DE GRADO"/>
    <s v="I"/>
    <n v="25432171"/>
    <s v="ARREGUI"/>
    <s v="CASAUS"/>
    <s v="JOSÉ LUIS"/>
    <s v="ARREGUI CASAUS, JOSÉ LUIS"/>
    <x v="0"/>
    <x v="0"/>
    <x v="0"/>
    <m/>
    <m/>
    <s v="joarregu"/>
    <s v="jose-luis.arregui@unirioja.es"/>
    <n v="0.3"/>
    <n v="0.3"/>
    <n v="504"/>
    <s v="PROFESOR TITULAR UNIVERSIDAD"/>
    <s v="C01"/>
    <s v="TIEMPO COMPLETO"/>
    <s v="2009-09-29 00:00:00.0"/>
    <s v="null"/>
    <s v="DF100247"/>
    <s v="PROFESOR TITULAR DE UNIVERSIDAD"/>
    <s v="R111"/>
    <x v="7"/>
    <n v="15"/>
    <s v="ANÁLISIS MATEMÁTICO"/>
  </r>
  <r>
    <x v="5"/>
    <n v="32877122"/>
    <x v="2"/>
    <n v="318"/>
    <s v="318G"/>
    <s v="GRUPO-A"/>
    <s v="Trabajo fin de grado en Educación Primaria"/>
    <s v="GG"/>
    <s v="GRUPO GRANDE"/>
    <s v="318G"/>
    <s v="TRABAJO FIN DE GRADO"/>
    <s v="GRUPO-A"/>
    <s v="TRABAJO FIN DE GRADO"/>
    <s v="I"/>
    <n v="32877122"/>
    <s v="CANGA"/>
    <s v="ALONSO"/>
    <s v="ANDRÉS"/>
    <s v="CANGA ALONSO, ANDRÉS"/>
    <x v="0"/>
    <x v="0"/>
    <x v="0"/>
    <m/>
    <m/>
    <s v="ancanga"/>
    <s v="andres.canga@unirioja.es"/>
    <n v="0.3"/>
    <n v="0.3"/>
    <n v="504"/>
    <s v="PROFESOR TITULAR UNIVERSIDAD"/>
    <s v="C01"/>
    <s v="TIEMPO COMPLETO"/>
    <s v="2009-09-29 00:00:00.0"/>
    <s v="null"/>
    <s v="DF100243"/>
    <s v="PROFESOR TITULAR DE UNIVERSIDAD"/>
    <s v="R107"/>
    <x v="6"/>
    <n v="345"/>
    <s v="FILOLOGÍA INGLESA"/>
  </r>
  <r>
    <x v="5"/>
    <n v="33437205"/>
    <x v="2"/>
    <n v="318"/>
    <s v="318G"/>
    <s v="GRUPO-A"/>
    <s v="Trabajo fin de grado en Educación Primaria"/>
    <s v="GG"/>
    <s v="GRUPO GRANDE"/>
    <s v="318G"/>
    <s v="TRABAJO FIN DE GRADO"/>
    <s v="GRUPO-A"/>
    <s v="TRABAJO FIN DE GRADO"/>
    <s v="I"/>
    <n v="33437205"/>
    <s v="ESCUDERO"/>
    <s v="BAZTAN"/>
    <s v="JUAN MANUEL"/>
    <s v="ESCUDERO BAZTAN, JUAN MANUEL"/>
    <x v="1"/>
    <x v="0"/>
    <x v="0"/>
    <m/>
    <m/>
    <s v="juescude"/>
    <s v="juan-manuel.escudero@unirioja.es"/>
    <n v="0.6"/>
    <n v="0.6"/>
    <n v="534"/>
    <s v="CONTRATADO DOCTOR -TIPO 1"/>
    <s v="C01"/>
    <s v="TIEMPO COMPLETO"/>
    <s v="2019-02-01 00:00:00.0"/>
    <s v="null"/>
    <s v="PI100711"/>
    <s v="PROFESOR CONTRATADO DOCTOR -TIPO 1"/>
    <s v="R106"/>
    <x v="5"/>
    <n v="195"/>
    <s v="DIDÁCTICA DE LA LENGUA Y LA LITERATURA"/>
  </r>
  <r>
    <x v="5"/>
    <n v="51101681"/>
    <x v="2"/>
    <n v="318"/>
    <s v="318G"/>
    <s v="GRUPO-A"/>
    <s v="Trabajo fin de grado en Educación Primaria"/>
    <s v="GG"/>
    <s v="GRUPO GRANDE"/>
    <s v="318G"/>
    <s v="TRABAJO FIN DE GRADO"/>
    <s v="GRUPO-A"/>
    <s v="TRABAJO FIN DE GRADO"/>
    <s v="I"/>
    <n v="51101681"/>
    <s v="SEBASTIÁN"/>
    <s v="ENESCO"/>
    <s v="CARLA ILEANA"/>
    <s v="SEBASTIÁN ENESCO, CARLA ILEANA"/>
    <x v="1"/>
    <x v="0"/>
    <x v="0"/>
    <m/>
    <m/>
    <s v="casebast"/>
    <s v="carla-ileana.sebastian@unirioja.es"/>
    <n v="0.6"/>
    <n v="0.6"/>
    <n v="7081"/>
    <s v="AYUDANTE (DOCTOR)"/>
    <s v="C01"/>
    <s v="TIEMPO COMPLETO"/>
    <s v="2018-09-17 00:00:00.0"/>
    <s v="2021-09-16 00:00:00.0"/>
    <s v="PI101400"/>
    <s v="PROFESOR AYUDANTE DOCTOR"/>
    <s v="R115"/>
    <x v="2"/>
    <n v="735"/>
    <s v="PSICOLOGÍA EVOLUTIVA Y DE LA EDUCACIÓN"/>
  </r>
  <r>
    <x v="5"/>
    <n v="71639421"/>
    <x v="2"/>
    <n v="318"/>
    <s v="318G"/>
    <s v="GRUPO-A"/>
    <s v="Trabajo fin de grado en Educación Primaria"/>
    <s v="GG"/>
    <s v="GRUPO GRANDE"/>
    <s v="318G"/>
    <s v="TRABAJO FIN DE GRADO"/>
    <s v="GRUPO-A"/>
    <s v="TRABAJO FIN DE GRADO"/>
    <s v="I"/>
    <n v="71639421"/>
    <s v="FONSECA"/>
    <s v="PEDRERO"/>
    <s v="EDUARDO"/>
    <s v="FONSECA PEDRERO, EDUARDO"/>
    <x v="0"/>
    <x v="0"/>
    <x v="0"/>
    <m/>
    <m/>
    <s v="edfonsec"/>
    <s v="eduardo.fonseca@unirioja.es"/>
    <n v="0.3"/>
    <n v="0.3"/>
    <n v="504"/>
    <s v="PROFESOR TITULAR UNIVERSIDAD"/>
    <s v="C01"/>
    <s v="TIEMPO COMPLETO"/>
    <s v="2011-09-01 00:00:00.0"/>
    <s v="null"/>
    <s v="DF100295"/>
    <s v="PROFESOR TITULAR DE UNIVERSIDAD"/>
    <s v="R115"/>
    <x v="2"/>
    <n v="735"/>
    <s v="PSICOLOGÍA EVOLUTIVA Y DE LA EDUCACIÓN"/>
  </r>
  <r>
    <x v="5"/>
    <n v="72703170"/>
    <x v="2"/>
    <n v="318"/>
    <s v="318G"/>
    <s v="GRUPO-A"/>
    <s v="Trabajo fin de grado en Educación Primaria"/>
    <s v="GG"/>
    <s v="GRUPO GRANDE"/>
    <s v="318G"/>
    <s v="TRABAJO FIN DE GRADO"/>
    <s v="GRUPO-A"/>
    <s v="TRABAJO FIN DE GRADO"/>
    <s v="I"/>
    <n v="72703170"/>
    <s v="CHOCARRO"/>
    <s v="DE LUIS"/>
    <s v="EDURNE"/>
    <s v="CHOCARRO DE LUIS, EDURNE"/>
    <x v="0"/>
    <x v="0"/>
    <x v="0"/>
    <m/>
    <m/>
    <s v="edchocar"/>
    <s v="edurne.chocarro@unirioja.es"/>
    <n v="0.3"/>
    <n v="0.3"/>
    <n v="534"/>
    <s v="CONTRATADO DOCTOR -TIPO 1"/>
    <s v="C01"/>
    <s v="TIEMPO COMPLETO"/>
    <s v="2018-11-30 00:00:00.0"/>
    <s v="null"/>
    <s v="LD100293"/>
    <s v="PROFESOR CONTRATADO DOCTOR -TIPO 1"/>
    <s v="R115"/>
    <x v="2"/>
    <n v="215"/>
    <s v="DIDÁCTICA Y ORGANIZACIÓN ESCOLAR"/>
  </r>
  <r>
    <x v="5"/>
    <n v="72770953"/>
    <x v="2"/>
    <n v="318"/>
    <s v="318G"/>
    <s v="GRUPO-A"/>
    <s v="Trabajo fin de grado en Educación Primaria"/>
    <s v="GG"/>
    <s v="GRUPO GRANDE"/>
    <s v="318G"/>
    <s v="TRABAJO FIN DE GRADO"/>
    <s v="GRUPO-A"/>
    <s v="TRABAJO FIN DE GRADO"/>
    <s v="I"/>
    <n v="72770953"/>
    <s v="PÉREZ"/>
    <s v="MERINO"/>
    <s v="CRUZ"/>
    <s v="PÉREZ MERINO, CRUZ"/>
    <x v="1"/>
    <x v="0"/>
    <x v="0"/>
    <m/>
    <m/>
    <s v="crperez"/>
    <s v="cruz.perez@unirioja.es"/>
    <n v="0.9"/>
    <n v="0.9"/>
    <n v="536"/>
    <s v="PROFESOR INTERINO"/>
    <s v="C01"/>
    <s v="TIEMPO COMPLETO"/>
    <s v="2012-09-01 00:00:00.0"/>
    <s v="null"/>
    <s v="PI100847"/>
    <s v="PROFESOR CONTRATADO INTERINO"/>
    <s v="R115"/>
    <x v="2"/>
    <n v="805"/>
    <s v="TEORÍA E HISTORIA DE LA EDUCACIÓN"/>
  </r>
  <r>
    <x v="5"/>
    <n v="72786679"/>
    <x v="2"/>
    <n v="318"/>
    <s v="318G"/>
    <s v="GRUPO-A"/>
    <s v="Trabajo fin de grado en Educación Primaria"/>
    <s v="GG"/>
    <s v="GRUPO GRANDE"/>
    <s v="318G"/>
    <s v="TRABAJO FIN DE GRADO"/>
    <s v="GRUPO-A"/>
    <s v="TRABAJO FIN DE GRADO"/>
    <s v="I"/>
    <n v="72786679"/>
    <s v="HERREROS"/>
    <s v="GONZÁLEZ"/>
    <s v="CARMEN"/>
    <s v="HERREROS GONZÁLEZ, CARMEN"/>
    <x v="1"/>
    <x v="0"/>
    <x v="0"/>
    <m/>
    <m/>
    <s v="caherrer"/>
    <s v="carmen.herreros@unirioja.es"/>
    <n v="0.3"/>
    <n v="0.3"/>
    <n v="532"/>
    <s v="LABORAL DOCENTE-ASOCIADO"/>
    <s v="P02"/>
    <s v="TIEMPO PARCIAL (2+2 HORAS)"/>
    <s v="2018-09-17 00:00:00.0"/>
    <s v="2019-09-14 00:00:00.0"/>
    <s v="PI101395"/>
    <s v="PROFESOR ASOCIADO"/>
    <s v="R115"/>
    <x v="2"/>
    <n v="210"/>
    <s v="DIDÁCTICA DE LAS CIENCIAS SOCIALES"/>
  </r>
  <r>
    <x v="5"/>
    <s v="X4135783"/>
    <x v="2"/>
    <n v="318"/>
    <s v="318G"/>
    <s v="GRUPO-A"/>
    <s v="Trabajo fin de grado en Educación Primaria"/>
    <s v="GG"/>
    <s v="GRUPO GRANDE"/>
    <s v="318G"/>
    <s v="TRABAJO FIN DE GRADO"/>
    <s v="GRUPO-A"/>
    <s v="TRABAJO FIN DE GRADO"/>
    <s v="I"/>
    <s v="X4135783"/>
    <s v="VIEL"/>
    <s v="-"/>
    <s v="ANITA JOCELYNE MARIE"/>
    <s v="VIEL -, ANITA JOCELYNE MARIE"/>
    <x v="1"/>
    <x v="0"/>
    <x v="0"/>
    <m/>
    <m/>
    <s v="anviel"/>
    <s v="anita.viel@unirioja.es"/>
    <n v="0.6"/>
    <n v="0.6"/>
    <n v="532"/>
    <s v="LABORAL DOCENTE-ASOCIADO"/>
    <s v="P03"/>
    <s v="TIEMPO PARCIAL (3+3 HORAS)"/>
    <s v="2018-09-17 00:00:00.0"/>
    <s v="2019-09-14 00:00:00.0"/>
    <s v="PI101367"/>
    <s v="PROFESOR ASOCIADO"/>
    <s v="R107"/>
    <x v="6"/>
    <n v="335"/>
    <s v="FILOLOGÍA FRANCESA"/>
  </r>
  <r>
    <x v="6"/>
    <n v="16261031"/>
    <x v="0"/>
    <n v="319"/>
    <s v="319G"/>
    <s v="GRUPO-A"/>
    <s v="Derecho administrativo del turismo"/>
    <s v="GG"/>
    <s v="GRUPO GRANDE"/>
    <s v="319G"/>
    <s v="GG de Derecho administrativo del turismo"/>
    <s v="GRUPO-A"/>
    <s v="GG de Derecho administrativo del turismo"/>
    <s v="1S"/>
    <n v="16261031"/>
    <s v="SANTAMARÍA"/>
    <s v="ARINAS"/>
    <s v="RENÉ JAVIER"/>
    <s v="SANTAMARÍA ARINAS, RENÉ JAVIER"/>
    <x v="0"/>
    <x v="0"/>
    <x v="0"/>
    <m/>
    <m/>
    <s v="resantam"/>
    <s v="rene-javier.santamaria@unirioja.es"/>
    <n v="4"/>
    <n v="4"/>
    <n v="504"/>
    <s v="PROFESOR TITULAR UNIVERSIDAD"/>
    <s v="01R"/>
    <s v="TIEMPO COMPLETO REDUCIDO"/>
    <s v="2016-09-15 00:00:00.0"/>
    <s v="null"/>
    <s v="DF100199"/>
    <s v="PROFESOR TITULAR DE UNIVERSIDAD"/>
    <s v="R103"/>
    <x v="1"/>
    <n v="125"/>
    <s v="DERECHO ADMINISTRATIVO"/>
  </r>
  <r>
    <x v="6"/>
    <n v="16566979"/>
    <x v="0"/>
    <n v="319"/>
    <s v="319R"/>
    <s v="GRUPO-A1"/>
    <s v="Derecho administrativo del turismo"/>
    <s v="GR"/>
    <s v="GRUPO REDUCIDO"/>
    <s v="319R"/>
    <s v="GR de Derecho administrativo del turismo"/>
    <s v="GRUPO-A1"/>
    <s v="GR de Derecho administrativo del turismo"/>
    <s v="1S"/>
    <n v="16566979"/>
    <s v="BARRIOBERO"/>
    <s v="MARTÍNEZ"/>
    <s v="IGNACIO"/>
    <s v="BARRIOBERO MARTÍNEZ, IGNACIO"/>
    <x v="1"/>
    <x v="0"/>
    <x v="0"/>
    <m/>
    <m/>
    <s v="igbarrio"/>
    <s v="ignacio.barriobero@unirioja.es"/>
    <n v="2"/>
    <n v="2"/>
    <n v="532"/>
    <s v="LABORAL DOCENTE-ASOCIADO"/>
    <s v="P06"/>
    <s v="TIEMPO PARCIAL (6+6 HORAS)"/>
    <s v="2016-09-15 00:00:00.0"/>
    <s v="2019-09-14 00:00:00.0"/>
    <s v="PI101100"/>
    <s v="PROFESOR ASOCIADO"/>
    <s v="R103"/>
    <x v="1"/>
    <n v="125"/>
    <s v="DERECHO ADMINISTRATIVO"/>
  </r>
  <r>
    <x v="6"/>
    <n v="16559462"/>
    <x v="0"/>
    <n v="320"/>
    <s v="320G"/>
    <s v="GRUPO-A"/>
    <s v="Gestión de empresas turísticas"/>
    <s v="GG"/>
    <s v="GRUPO GRANDE"/>
    <s v="320G"/>
    <s v="GG de Gestión de empresas turísticas"/>
    <s v="GRUPO-A"/>
    <s v="GG de Gestión de empresas turísticas"/>
    <s v="1S"/>
    <n v="16559462"/>
    <s v="LACALZADA"/>
    <s v="ESQUIVEL"/>
    <s v="JOSÉ ANGEL"/>
    <s v="LACALZADA ESQUIVEL, JOSÉ ANGEL"/>
    <x v="1"/>
    <x v="0"/>
    <x v="0"/>
    <m/>
    <m/>
    <s v="jolacae"/>
    <s v="jose-angel.lacalzada@unirioja.es"/>
    <n v="2"/>
    <n v="2"/>
    <n v="532"/>
    <s v="LABORAL DOCENTE-ASOCIADO"/>
    <s v="P06"/>
    <s v="TIEMPO PARCIAL (6+6 HORAS)"/>
    <s v="2015-09-15 00:00:00.0"/>
    <s v="2019-09-14 00:00:00.0"/>
    <s v="PI101023"/>
    <s v="PROFESOR ASOCIADO"/>
    <s v="R104"/>
    <x v="0"/>
    <n v="230"/>
    <s v="ECONOMÍA FINANCIERA Y CONTABILIDAD"/>
  </r>
  <r>
    <x v="6"/>
    <n v="16593137"/>
    <x v="0"/>
    <n v="320"/>
    <s v="320G"/>
    <s v="GRUPO-A"/>
    <s v="Gestión de empresas turísticas"/>
    <s v="GG"/>
    <s v="GRUPO GRANDE"/>
    <s v="320G"/>
    <s v="GG de Gestión de empresas turísticas"/>
    <s v="GRUPO-A"/>
    <s v="GG de Gestión de empresas turísticas"/>
    <s v="1S"/>
    <n v="16593137"/>
    <s v="PARRAS"/>
    <s v="GÓMEZ"/>
    <s v="MAITE"/>
    <s v="PARRAS GÓMEZ, MAITE"/>
    <x v="1"/>
    <x v="0"/>
    <x v="0"/>
    <m/>
    <m/>
    <s v="maparras"/>
    <s v="maite.parras@unirioja.es"/>
    <n v="1.6"/>
    <n v="1.6"/>
    <n v="536"/>
    <s v="PROFESOR INTERINO"/>
    <s v="C01"/>
    <s v="TIEMPO COMPLETO"/>
    <s v="2018-10-04 00:00:00.0"/>
    <s v="2019-04-05 00:00:00.0"/>
    <s v="PI101438"/>
    <s v="PROFESOR CONTRATADO INTERINO"/>
    <s v="R104"/>
    <x v="0"/>
    <n v="650"/>
    <s v="ORGANIZACIÓN DE EMPRESAS"/>
  </r>
  <r>
    <x v="6"/>
    <n v="16607692"/>
    <x v="0"/>
    <n v="320"/>
    <s v="320G"/>
    <s v="GRUPO-A"/>
    <s v="Gestión de empresas turísticas"/>
    <s v="GG"/>
    <s v="GRUPO GRANDE"/>
    <s v="320G"/>
    <s v="GG de Gestión de empresas turísticas"/>
    <s v="GRUPO-A"/>
    <s v="GG de Gestión de empresas turísticas"/>
    <s v="1S"/>
    <n v="16607692"/>
    <s v="CLAVEL"/>
    <s v="SAN EMETERIO"/>
    <s v="MÓNICA"/>
    <s v="CLAVEL SAN EMETERIO, MÓNICA"/>
    <x v="1"/>
    <x v="0"/>
    <x v="0"/>
    <m/>
    <m/>
    <s v="moclavel"/>
    <s v="monica.clavel-san@unirioja.es"/>
    <n v="0.4"/>
    <n v="0.4"/>
    <n v="536"/>
    <s v="PROFESOR INTERINO"/>
    <s v="C01"/>
    <s v="TIEMPO COMPLETO"/>
    <s v="2019-01-19 00:00:00.0"/>
    <s v="null"/>
    <s v="PI101353"/>
    <s v="PROFESOR CONTRATADO INTERINO TC"/>
    <s v="R104"/>
    <x v="0"/>
    <n v="95"/>
    <s v="COMERCIALIZACIÓN E INVESTIGACIÓN DE MERCADOS"/>
  </r>
  <r>
    <x v="6"/>
    <n v="16614068"/>
    <x v="0"/>
    <n v="320"/>
    <s v="320G"/>
    <s v="GRUPO-A"/>
    <s v="Gestión de empresas turísticas"/>
    <s v="GG"/>
    <s v="GRUPO GRANDE"/>
    <s v="320G"/>
    <s v="GG de Gestión de empresas turísticas"/>
    <s v="GRUPO-A"/>
    <s v="GG de Gestión de empresas turísticas"/>
    <s v="1S"/>
    <n v="16614068"/>
    <s v="ORCOS"/>
    <s v="SÁNCHEZ"/>
    <s v="RAQUEL"/>
    <s v="ORCOS SÁNCHEZ, RAQUEL"/>
    <x v="1"/>
    <x v="0"/>
    <x v="0"/>
    <m/>
    <m/>
    <s v="raorcosa"/>
    <s v="raquel.orcos@unirioja.es"/>
    <n v="0"/>
    <n v="0"/>
    <n v="536"/>
    <s v="PROFESOR INTERINO"/>
    <s v="C01"/>
    <s v="TIEMPO COMPLETO"/>
    <s v="2018-09-17 00:00:00.0"/>
    <s v="null"/>
    <s v="PI101360"/>
    <s v="PROFESOR CONTRATADO INTERINO"/>
    <s v="R104"/>
    <x v="0"/>
    <n v="650"/>
    <s v="ORGANIZACIÓN DE EMPRESAS"/>
  </r>
  <r>
    <x v="6"/>
    <n v="16549972"/>
    <x v="0"/>
    <n v="321"/>
    <s v="321G"/>
    <s v="GRUPO-A"/>
    <s v="Economía del turismo"/>
    <s v="GG"/>
    <s v="GRUPO GRANDE"/>
    <s v="321G"/>
    <s v="GG de Economía del turismo"/>
    <s v="GRUPO-A"/>
    <s v="GG de Economía del turismo"/>
    <s v="1S"/>
    <n v="16549972"/>
    <s v="PINILLOS"/>
    <s v="GARCÍA"/>
    <s v="MARÍA DE LA O"/>
    <s v="PINILLOS GARCÍA, MARÍA DE LA O"/>
    <x v="0"/>
    <x v="0"/>
    <x v="0"/>
    <m/>
    <m/>
    <s v="mpinillo"/>
    <s v="maria.pinillos@unirioja.es"/>
    <n v="4"/>
    <n v="4"/>
    <n v="504"/>
    <s v="PROFESOR TITULAR UNIVERSIDAD"/>
    <s v="C01"/>
    <s v="TIEMPO COMPLETO"/>
    <s v="2014-09-15 00:00:00.0"/>
    <s v="null"/>
    <s v="DF31176"/>
    <s v="PROFESOR TITULAR DE UNIVERSIDAD"/>
    <s v="R104"/>
    <x v="0"/>
    <n v="225"/>
    <s v="ECONOMÍA APLICADA"/>
  </r>
  <r>
    <x v="6"/>
    <n v="16539010"/>
    <x v="0"/>
    <n v="322"/>
    <s v="322G"/>
    <s v="GRUPO-A"/>
    <s v="Geografía del turismo y del ocio"/>
    <s v="GG"/>
    <s v="GRUPO GRANDE"/>
    <s v="322G"/>
    <s v="GG de Geografia del turismo y del ocio"/>
    <s v="GRUPO-A"/>
    <s v="GG de Geografia del turismo y del ocio"/>
    <s v="2S"/>
    <n v="16539010"/>
    <s v="RUIZ"/>
    <s v="FLAÑO"/>
    <s v="PURIFICACIÓN"/>
    <s v="RUIZ FLAÑO, PURIFICACIÓN"/>
    <x v="1"/>
    <x v="0"/>
    <x v="0"/>
    <m/>
    <m/>
    <s v="puruiz"/>
    <s v="purificacion.ruiz@unirioja.es"/>
    <n v="0"/>
    <n v="0"/>
    <n v="504"/>
    <s v="PROFESOR TITULAR UNIVERSIDAD"/>
    <s v="01R"/>
    <s v="TIEMPO COMPLETO REDUCIDO"/>
    <s v="2017-09-15 00:00:00.0"/>
    <s v="null"/>
    <s v="DF3369"/>
    <s v="PROFESOR TITULAR DE UNIVERSIDAD"/>
    <s v="R114"/>
    <x v="3"/>
    <n v="430"/>
    <s v="GEOGRAFÍA FÍSICA"/>
  </r>
  <r>
    <x v="6"/>
    <n v="16606836"/>
    <x v="0"/>
    <n v="322"/>
    <s v="322G"/>
    <s v="GRUPO-A"/>
    <s v="Geografía del turismo y del ocio"/>
    <s v="GG"/>
    <s v="GRUPO GRANDE"/>
    <s v="322G"/>
    <s v="GG de Geografia del turismo y del ocio"/>
    <s v="GRUPO-A"/>
    <s v="GG de Geografia del turismo y del ocio"/>
    <s v="2S"/>
    <n v="16606836"/>
    <s v="LLORENTE"/>
    <s v="ADÁN"/>
    <s v="JOSÉ ÁNGEL"/>
    <s v="LLORENTE ADÁN, JOSÉ ÁNGEL"/>
    <x v="0"/>
    <x v="0"/>
    <x v="0"/>
    <m/>
    <m/>
    <s v="jollorad"/>
    <s v="jose-angel.llorente@unirioja.es"/>
    <n v="4.5"/>
    <n v="4.5"/>
    <n v="536"/>
    <s v="PROFESOR INTERINO"/>
    <s v="C01"/>
    <s v="TIEMPO COMPLETO"/>
    <s v="2018-09-17 00:00:00.0"/>
    <s v="2019-09-14 00:00:00.0"/>
    <s v="PI101280"/>
    <s v="PROFESOR CONTRATADO INTERINO"/>
    <s v="R114"/>
    <x v="3"/>
    <n v="430"/>
    <s v="GEOGRAFÍA FÍSICA"/>
  </r>
  <r>
    <x v="6"/>
    <n v="16500778"/>
    <x v="0"/>
    <n v="323"/>
    <s v="323G"/>
    <s v="GRUPO-A"/>
    <s v="Derecho privado de la contratación en el sector turístico"/>
    <s v="GG"/>
    <s v="GRUPO GRANDE"/>
    <s v="323G"/>
    <s v="GG de Derecho privado de la contratación en el sector turístico"/>
    <s v="GRUPO-A"/>
    <s v="GG de Derecho privado de la contratación en el sector turístico"/>
    <s v="2S"/>
    <n v="16500778"/>
    <s v="MURILLAS"/>
    <s v="ESCUDERO"/>
    <s v="JUAN MANUEL"/>
    <s v="MURILLAS ESCUDERO, JUAN MANUEL"/>
    <x v="0"/>
    <x v="0"/>
    <x v="0"/>
    <m/>
    <m/>
    <s v="jumurill"/>
    <s v="juan-manuel.murillas@unirioja.es"/>
    <n v="4"/>
    <n v="4"/>
    <n v="534"/>
    <s v="CONTRATADO DOCTOR -TIPO 1"/>
    <s v="C01"/>
    <s v="TIEMPO COMPLETO"/>
    <s v="2015-10-17 00:00:00.0"/>
    <s v="null"/>
    <s v="LD100615"/>
    <s v="PROFESOR CONTRATADO DOCTOR -TIPO 1"/>
    <s v="R103"/>
    <x v="1"/>
    <n v="130"/>
    <s v="DERECHO CIVIL"/>
  </r>
  <r>
    <x v="6"/>
    <n v="16563058"/>
    <x v="0"/>
    <n v="324"/>
    <s v="324G"/>
    <s v="GRUPO-A"/>
    <s v="Marketing turístico y comunicación"/>
    <s v="GG"/>
    <s v="GRUPO GRANDE"/>
    <s v="324G"/>
    <s v="GG de Márketing turístico y comunicación"/>
    <s v="GRUPO-A"/>
    <s v="GG de Márketing turístico y comunicación"/>
    <s v="2S"/>
    <n v="16563058"/>
    <s v="PELEGRÍN"/>
    <s v="BORONDO"/>
    <s v="JORGE"/>
    <s v="PELEGRÍN BORONDO, JORGE"/>
    <x v="0"/>
    <x v="0"/>
    <x v="0"/>
    <m/>
    <m/>
    <s v="jopelegr"/>
    <s v="jorge.pelegrin@unirioja.es"/>
    <n v="2.2000000000000002"/>
    <n v="2.2000000000000002"/>
    <n v="534"/>
    <s v="CONTRATADO DOCTOR -TIPO 1"/>
    <s v="C01"/>
    <s v="TIEMPO COMPLETO"/>
    <s v="2015-04-23 00:00:00.0"/>
    <s v="null"/>
    <s v="LD100612"/>
    <s v="PROFESOR CONTRATADO DOCTOR- TIPO 1"/>
    <s v="R104"/>
    <x v="0"/>
    <n v="95"/>
    <s v="COMERCIALIZACIÓN E INVESTIGACIÓN DE MERCADOS"/>
  </r>
  <r>
    <x v="6"/>
    <n v="16612716"/>
    <x v="0"/>
    <n v="324"/>
    <s v="324G"/>
    <s v="GRUPO-A"/>
    <s v="Marketing turístico y comunicación"/>
    <s v="GG"/>
    <s v="GRUPO GRANDE"/>
    <s v="324G"/>
    <s v="GG de Márketing turístico y comunicación"/>
    <s v="GRUPO-A"/>
    <s v="GG de Márketing turístico y comunicación"/>
    <s v="2S"/>
    <n v="16612716"/>
    <s v="ALESANCO"/>
    <s v="LLORENTE"/>
    <s v="MARÍA"/>
    <s v="ALESANCO LLORENTE, MARÍA"/>
    <x v="1"/>
    <x v="0"/>
    <x v="0"/>
    <m/>
    <m/>
    <s v="maalesan"/>
    <s v="maria.alesanco@unirioja.es"/>
    <n v="1.8"/>
    <n v="1.8"/>
    <n v="532"/>
    <s v="LABORAL DOCENTE-ASOCIADO"/>
    <s v="P02"/>
    <s v="TIEMPO PARCIAL (2+2 HORAS)"/>
    <s v="2018-09-25 00:00:00.0"/>
    <s v="2019-09-14 00:00:00.0"/>
    <s v="PI101430"/>
    <s v="PROFESOR ASOCIADO"/>
    <s v="R104"/>
    <x v="0"/>
    <n v="95"/>
    <s v="COMERCIALIZACIÓN E INVESTIGACIÓN DE MERCADOS"/>
  </r>
  <r>
    <x v="6"/>
    <n v="7974905"/>
    <x v="0"/>
    <n v="327"/>
    <s v="327G"/>
    <s v="GRUPO-A"/>
    <s v="Prácticas externas"/>
    <s v="GG"/>
    <s v="GRUPO GRANDE"/>
    <s v="327G"/>
    <s v="GG de Prácticas en empresa"/>
    <s v="GRUPO-A"/>
    <s v="GG de Prácticas en empresa"/>
    <s v="2S"/>
    <n v="7974905"/>
    <s v="QUEIRUGA"/>
    <s v="DIOS"/>
    <s v="DOLORES ALICIA"/>
    <s v="QUEIRUGA DIOS, DOLORES ALICIA"/>
    <x v="1"/>
    <x v="0"/>
    <x v="0"/>
    <m/>
    <m/>
    <s v="doqueiru"/>
    <s v="dolores.queiruga@unirioja.es"/>
    <n v="1.2"/>
    <n v="1.2"/>
    <n v="504"/>
    <s v="PROFESOR TITULAR UNIVERSIDAD"/>
    <s v="C01"/>
    <s v="TIEMPO COMPLETO"/>
    <s v="2011-09-01 00:00:00.0"/>
    <s v="null"/>
    <s v="DF100301"/>
    <s v="PROFESOR TITULAR DE UNIVERSIDAD"/>
    <s v="R104"/>
    <x v="0"/>
    <n v="650"/>
    <s v="ORGANIZACIÓN DE EMPRESAS"/>
  </r>
  <r>
    <x v="6"/>
    <n v="16533890"/>
    <x v="0"/>
    <n v="327"/>
    <s v="327G"/>
    <s v="GRUPO-A"/>
    <s v="Prácticas externas"/>
    <s v="GG"/>
    <s v="GRUPO GRANDE"/>
    <s v="327G"/>
    <s v="GG de Prácticas en empresa"/>
    <s v="GRUPO-A"/>
    <s v="GG de Prácticas en empresa"/>
    <s v="2S"/>
    <n v="16533890"/>
    <s v="PORTILLO"/>
    <s v="PÉREZ DE VIÑASPRE"/>
    <s v="FABIOLA"/>
    <s v="PORTILLO PÉREZ DE VIÑASPRE, FABIOLA"/>
    <x v="0"/>
    <x v="0"/>
    <x v="0"/>
    <m/>
    <m/>
    <s v="faporti"/>
    <s v="fabiola.portillo@unirioja.es"/>
    <n v="0"/>
    <n v="0"/>
    <n v="504"/>
    <s v="PROFESOR TITULAR UNIVERSIDAD"/>
    <s v="01A"/>
    <s v="TIEMPO COMPLETO AMPLIADO"/>
    <s v="2016-09-15 00:00:00.0"/>
    <s v="null"/>
    <s v="DF100141"/>
    <s v="PROFESOR TITULAR DE UNIVERSIDAD"/>
    <s v="R104"/>
    <x v="0"/>
    <n v="225"/>
    <s v="ECONOMÍA APLICADA"/>
  </r>
  <r>
    <x v="6"/>
    <n v="16542461"/>
    <x v="0"/>
    <n v="327"/>
    <s v="327G"/>
    <s v="GRUPO-A"/>
    <s v="Prácticas externas"/>
    <s v="GG"/>
    <s v="GRUPO GRANDE"/>
    <s v="327G"/>
    <s v="GG de Prácticas en empresa"/>
    <s v="GRUPO-A"/>
    <s v="GG de Prácticas en empresa"/>
    <s v="2S"/>
    <n v="16542461"/>
    <s v="CASTRESANA"/>
    <s v="RUIZ CARRILLO"/>
    <s v="JOSÉ IGNACIO"/>
    <s v="CASTRESANA RUIZ CARRILLO, JOSÉ IGNACIO"/>
    <x v="0"/>
    <x v="0"/>
    <x v="0"/>
    <m/>
    <m/>
    <s v="jocastre"/>
    <s v="jignacio.castresana@unirioja.es"/>
    <n v="0.2"/>
    <n v="0.2"/>
    <n v="504"/>
    <s v="PROFESOR TITULAR UNIVERSIDAD"/>
    <s v="01A"/>
    <s v="TIEMPO COMPLETO AMPLIADO"/>
    <s v="2012-09-01 00:00:00.0"/>
    <s v="null"/>
    <s v="DF31294"/>
    <s v="TITULAR DE UNIVERSIDAD"/>
    <s v="R104"/>
    <x v="0"/>
    <n v="650"/>
    <s v="ORGANIZACIÓN DE EMPRESAS"/>
  </r>
  <r>
    <x v="6"/>
    <n v="16594506"/>
    <x v="0"/>
    <n v="327"/>
    <s v="327G"/>
    <s v="GRUPO-A"/>
    <s v="Prácticas externas"/>
    <s v="GG"/>
    <s v="GRUPO GRANDE"/>
    <s v="327G"/>
    <s v="GG de Prácticas en empresa"/>
    <s v="GRUPO-A"/>
    <s v="GG de Prácticas en empresa"/>
    <s v="2S"/>
    <n v="16594506"/>
    <s v="VARGAS"/>
    <s v="MONTOYA"/>
    <s v="PILAR"/>
    <s v="VARGAS MONTOYA, PILAR"/>
    <x v="1"/>
    <x v="0"/>
    <x v="0"/>
    <m/>
    <m/>
    <s v="pivargas"/>
    <s v="pilar.vargas@unirioja.es"/>
    <n v="1.2"/>
    <n v="1.2"/>
    <n v="504"/>
    <s v="PROFESOR TITULAR UNIVERSIDAD"/>
    <s v="C01"/>
    <s v="TIEMPO COMPLETO"/>
    <s v="2018-11-26 00:00:00.0"/>
    <s v="null"/>
    <s v="DF100362"/>
    <s v="PROFESOR TITULAR DE UNIVERSIDAD"/>
    <s v="R104"/>
    <x v="0"/>
    <n v="650"/>
    <s v="ORGANIZACIÓN DE EMPRESAS"/>
  </r>
  <r>
    <x v="6"/>
    <n v="18033042"/>
    <x v="0"/>
    <n v="327"/>
    <s v="327G"/>
    <s v="GRUPO-A"/>
    <s v="Prácticas externas"/>
    <s v="GG"/>
    <s v="GRUPO GRANDE"/>
    <s v="327G"/>
    <s v="GG de Prácticas en empresa"/>
    <s v="GRUPO-A"/>
    <s v="GG de Prácticas en empresa"/>
    <s v="2S"/>
    <n v="18033042"/>
    <s v="BLANCO"/>
    <s v="PASCUAL"/>
    <s v="LUIS"/>
    <s v="BLANCO PASCUAL, LUIS"/>
    <x v="0"/>
    <x v="0"/>
    <x v="0"/>
    <m/>
    <m/>
    <s v="lublanco"/>
    <s v="luis.blanco@unirioja.es"/>
    <n v="0"/>
    <n v="0"/>
    <n v="534"/>
    <s v="CONTRATADO DOCTOR -TIPO 1"/>
    <s v="C01"/>
    <s v="TIEMPO COMPLETO"/>
    <s v="2011-07-29 00:00:00.0"/>
    <s v="null"/>
    <s v="PI100783"/>
    <s v="PROFESOR CONTRATADO DOCTOR"/>
    <s v="R104"/>
    <x v="0"/>
    <n v="230"/>
    <s v="ECONOMÍA FINANCIERA Y CONTABILIDAD"/>
  </r>
  <r>
    <x v="6"/>
    <n v="44156166"/>
    <x v="0"/>
    <n v="327"/>
    <s v="327G"/>
    <s v="GRUPO-A"/>
    <s v="Prácticas externas"/>
    <s v="GG"/>
    <s v="GRUPO GRANDE"/>
    <s v="327G"/>
    <s v="GG de Prácticas en empresa"/>
    <s v="GRUPO-A"/>
    <s v="GG de Prácticas en empresa"/>
    <s v="2S"/>
    <n v="44156166"/>
    <s v="UZCANGA"/>
    <s v="LACABE"/>
    <s v="CATALINA ANA"/>
    <s v="UZCANGA LACABE, CATALINA ANA"/>
    <x v="1"/>
    <x v="0"/>
    <x v="0"/>
    <m/>
    <m/>
    <s v="cauzcang"/>
    <s v="catalina-ana.uzcanga@unirioja.es"/>
    <n v="1"/>
    <n v="1"/>
    <n v="536"/>
    <s v="PROFESOR INTERINO"/>
    <s v="P05"/>
    <s v="TIEMPO PARCIAL (5+5 HORAS)"/>
    <s v="2018-10-02 00:00:00.0"/>
    <s v="2019-09-14 00:00:00.0"/>
    <s v="PI101437"/>
    <s v="PROFESOR CONTRATADO INTERINO"/>
    <s v="R114"/>
    <x v="3"/>
    <n v="775"/>
    <s v="SOCIOLOGÍA"/>
  </r>
  <r>
    <x v="7"/>
    <n v="16591524"/>
    <x v="3"/>
    <n v="329"/>
    <s v="329G"/>
    <s v="GRUPO-A"/>
    <s v="Psicología II"/>
    <s v="GG"/>
    <s v="GRUPO GRANDE"/>
    <s v="329G"/>
    <s v="GG de Psicología II"/>
    <s v="GRUPO-A"/>
    <s v="GG de Psicología II"/>
    <s v="1S"/>
    <n v="16591524"/>
    <s v="IBAÑEZ"/>
    <s v="GOMEZ"/>
    <s v="DIANA"/>
    <s v="IBAÑEZ GOMEZ, DIANA"/>
    <x v="1"/>
    <x v="0"/>
    <x v="0"/>
    <m/>
    <m/>
    <s v="diibanez"/>
    <s v="diana.ibanez@unirioja.es"/>
    <n v="5.4"/>
    <n v="5.4"/>
    <n v="532"/>
    <s v="LABORAL DOCENTE-ASOCIADO"/>
    <s v="P06"/>
    <s v="TIEMPO PARCIAL (6+6 HORAS)"/>
    <s v="2018-09-17 00:00:00.0"/>
    <s v="2019-09-14 00:00:00.0"/>
    <s v="PI101401"/>
    <s v="PROFESOR ASOCIADO"/>
    <s v="R115"/>
    <x v="2"/>
    <n v="735"/>
    <s v="PSICOLOGÍA EVOLUTIVA Y DE LA EDUCACIÓN"/>
  </r>
  <r>
    <x v="7"/>
    <n v="39847439"/>
    <x v="3"/>
    <n v="329"/>
    <s v="329G"/>
    <s v="GRUPO-A"/>
    <s v="Psicología II"/>
    <s v="GG"/>
    <s v="GRUPO GRANDE"/>
    <s v="329G"/>
    <s v="GG de Psicología II"/>
    <s v="GRUPO-A"/>
    <s v="GG de Psicología II"/>
    <s v="1S"/>
    <n v="39847439"/>
    <s v="SASTRE"/>
    <s v="I RIBA"/>
    <s v="SYLVIA"/>
    <s v="SASTRE I RIBA, SYLVIA"/>
    <x v="1"/>
    <x v="0"/>
    <x v="0"/>
    <m/>
    <m/>
    <s v="sisastre"/>
    <s v="silvia.sastre@unirioja.es"/>
    <n v="0"/>
    <n v="0"/>
    <n v="500"/>
    <s v="CATEDRATICO DE UNIVERSIDAD"/>
    <s v="C01"/>
    <s v="TIEMPO COMPLETO"/>
    <s v="2007-05-13 00:00:00.0"/>
    <s v="null"/>
    <s v="DF3590"/>
    <s v="CATEDRÁTICO DE UNIVERSIDAD"/>
    <s v="R115"/>
    <x v="2"/>
    <n v="735"/>
    <s v="PSICOLOGÍA EVOLUTIVA Y DE LA EDUCACIÓN"/>
  </r>
  <r>
    <x v="7"/>
    <n v="5625302"/>
    <x v="3"/>
    <n v="330"/>
    <s v="330G"/>
    <s v="GRUPO-A"/>
    <s v="Farmacología I"/>
    <s v="GG"/>
    <s v="GRUPO GRANDE"/>
    <s v="330G"/>
    <s v="GG de Farmacología I"/>
    <s v="GRUPO-A"/>
    <s v="GG de Farmacología I"/>
    <s v="1S"/>
    <n v="5625302"/>
    <s v="TORRES"/>
    <s v="MANRIQUE"/>
    <s v="CARMEN"/>
    <s v="TORRES MANRIQUE, CARMEN"/>
    <x v="0"/>
    <x v="0"/>
    <x v="0"/>
    <m/>
    <m/>
    <s v="catorres"/>
    <s v="carmen.torres@unirioja.es"/>
    <n v="0"/>
    <n v="0"/>
    <n v="500"/>
    <s v="CATEDRATICO DE UNIVERSIDAD"/>
    <s v="01R"/>
    <s v="TIEMPO COMPLETO REDUCIDO"/>
    <s v="2014-09-15 00:00:00.0"/>
    <s v="null"/>
    <s v="DF100139"/>
    <s v="CATEDRATICO DE UNIVERSIDAD"/>
    <s v="R101"/>
    <x v="4"/>
    <n v="60"/>
    <s v="BIOQUÍMICA Y BIOLOGÍA MOLECULAR"/>
  </r>
  <r>
    <x v="7"/>
    <n v="16611379"/>
    <x v="3"/>
    <n v="330"/>
    <s v="330G"/>
    <s v="GRUPO-A"/>
    <s v="Farmacología I"/>
    <s v="GG"/>
    <s v="GRUPO GRANDE"/>
    <s v="330G"/>
    <s v="GG de Farmacología I"/>
    <s v="GRUPO-A"/>
    <s v="GG de Farmacología I"/>
    <s v="1S"/>
    <n v="16611379"/>
    <s v="LOZANO"/>
    <s v="FERNÁNDEZ"/>
    <s v="CARMEN"/>
    <s v="LOZANO FERNÁNDEZ, CARMEN"/>
    <x v="1"/>
    <x v="0"/>
    <x v="0"/>
    <m/>
    <m/>
    <s v="calozaf"/>
    <s v="carmen.lozano@unirioja.es"/>
    <n v="6"/>
    <n v="6"/>
    <n v="504"/>
    <s v="PROFESOR TITULAR UNIVERSIDAD"/>
    <s v="C01"/>
    <s v="TIEMPO COMPLETO"/>
    <s v="2018-09-17 00:00:00.0"/>
    <s v="null"/>
    <s v="DF100355"/>
    <s v="PROFESOR TITULAR DE UNIVERSIDAD"/>
    <s v="R101"/>
    <x v="4"/>
    <n v="60"/>
    <s v="BIOQUÍMICA Y BIOLOGÍA MOLECULAR"/>
  </r>
  <r>
    <x v="7"/>
    <n v="30629229"/>
    <x v="3"/>
    <n v="332"/>
    <s v="332G"/>
    <s v="GRUPO-A"/>
    <s v="Farmacología II"/>
    <s v="GG"/>
    <s v="GRUPO GRANDE"/>
    <s v="332G"/>
    <s v="GG de Farmacología II"/>
    <s v="GRUPO-A"/>
    <s v="GG de Farmacología II"/>
    <s v="2S"/>
    <n v="30629229"/>
    <s v="SAINZ DE ROZAS"/>
    <s v="APARICIO"/>
    <s v="CARLOS"/>
    <s v="SAINZ DE ROZAS APARICIO, CARLOS"/>
    <x v="1"/>
    <x v="0"/>
    <x v="0"/>
    <m/>
    <m/>
    <s v="casainzd"/>
    <s v="carlos.sainz-de-rozas@unirioja.es"/>
    <n v="2.6"/>
    <n v="2.6"/>
    <n v="536"/>
    <s v="PROFESOR INTERINO"/>
    <s v="P03"/>
    <s v="TIEMPO PARCIAL (3+3 HORAS)"/>
    <s v="2019-03-08 00:00:00.0"/>
    <s v="2019-05-03 00:00:00.0"/>
    <s v="PI101460"/>
    <s v="PROFESOR CONTRATADO INTERINO"/>
    <s v="R101"/>
    <x v="4"/>
    <n v="60"/>
    <s v="BIOQUÍMICA Y BIOLOGÍA MOLECULAR"/>
  </r>
  <r>
    <x v="7"/>
    <n v="16583134"/>
    <x v="3"/>
    <n v="335"/>
    <s v="335G"/>
    <s v="GRUPO-A"/>
    <s v="Ética y legislación"/>
    <s v="GG"/>
    <s v="GRUPO GRANDE"/>
    <s v="335G"/>
    <s v="GG de Ética y Legislación"/>
    <s v="GRUPO-A"/>
    <s v="GG de Ética y Legislación"/>
    <s v="1S"/>
    <n v="16583134"/>
    <s v="SANTOLALLA"/>
    <s v="ARNEDO"/>
    <s v="IVAN"/>
    <s v="SANTOLALLA ARNEDO, IVAN"/>
    <x v="1"/>
    <x v="0"/>
    <x v="0"/>
    <m/>
    <m/>
    <s v="ivsantol"/>
    <s v="ivan.santolalla@unirioja.es"/>
    <n v="5.2"/>
    <n v="5.2"/>
    <n v="532"/>
    <s v="LABORAL DOCENTE-ASOCIADO"/>
    <s v="P03"/>
    <s v="TIEMPO PARCIAL (3+3 HORAS)"/>
    <s v="2018-09-17 00:00:00.0"/>
    <s v="2019-09-14 00:00:00.0"/>
    <s v="PI101352"/>
    <s v="PROFESOR ASOCIADO"/>
    <s v="R103"/>
    <x v="1"/>
    <n v="381"/>
    <s v="FILOSOFÍA DEL DERECHO"/>
  </r>
  <r>
    <x v="7"/>
    <n v="18027322"/>
    <x v="3"/>
    <n v="335"/>
    <s v="335G"/>
    <s v="GRUPO-A"/>
    <s v="Ética y legislación"/>
    <s v="GG"/>
    <s v="GRUPO GRANDE"/>
    <s v="335G"/>
    <s v="GG de Ética y Legislación"/>
    <s v="GRUPO-A"/>
    <s v="GG de Ética y Legislación"/>
    <s v="1S"/>
    <n v="18027322"/>
    <s v="SUSÍN"/>
    <s v="BETRÁN"/>
    <s v="RAÚL"/>
    <s v="SUSÍN BETRÁN, RAÚL"/>
    <x v="1"/>
    <x v="0"/>
    <x v="0"/>
    <m/>
    <m/>
    <s v="rasusin"/>
    <s v="raul.susin@unirioja.es"/>
    <n v="0"/>
    <n v="0"/>
    <n v="504"/>
    <s v="PROFESOR TITULAR UNIVERSIDAD"/>
    <s v="C01"/>
    <s v="TIEMPO COMPLETO"/>
    <s v="2015-09-15 00:00:00.0"/>
    <s v="null"/>
    <s v="DF100148"/>
    <s v="PROFESOR TITULAR DE UNIVERSIDAD"/>
    <s v="R103"/>
    <x v="1"/>
    <n v="381"/>
    <s v="FILOSOFÍA DEL DERECHO"/>
  </r>
  <r>
    <x v="7"/>
    <n v="52410292"/>
    <x v="3"/>
    <n v="336"/>
    <s v="336G"/>
    <s v="GRUPO-A"/>
    <s v="Enfermería médico-quirúrgica II"/>
    <s v="GG"/>
    <s v="GRUPO GRANDE"/>
    <s v="336G"/>
    <s v="GG de Enfermería médico-quirúrgica II"/>
    <s v="GRUPO-A"/>
    <s v="GG de Enfermería médico-quirúrgica II"/>
    <s v="2S"/>
    <n v="52410292"/>
    <s v="JUÁREZ"/>
    <s v="VELA"/>
    <s v="RAÚL"/>
    <s v="JUÁREZ VELA, RAÚL"/>
    <x v="1"/>
    <x v="0"/>
    <x v="0"/>
    <m/>
    <m/>
    <s v="rajuarez"/>
    <s v="raul.juarez@unirioja.es"/>
    <n v="8.6"/>
    <n v="8.6"/>
    <n v="504"/>
    <s v="PROFESOR TITULAR UNIVERSIDAD"/>
    <s v="C01"/>
    <s v="TIEMPO COMPLETO"/>
    <s v="2018-09-17 00:00:00.0"/>
    <s v="null"/>
    <s v="DF100356"/>
    <s v="PROFESOR TITULAR DE UNIVERSIDAD"/>
    <s v="R101"/>
    <x v="4"/>
    <n v="255"/>
    <s v="ENFERMERÍA"/>
  </r>
  <r>
    <x v="8"/>
    <n v="16568247"/>
    <x v="2"/>
    <n v="339"/>
    <s v="339G"/>
    <s v="GRUPO-A"/>
    <s v="Semántica de la lengua inglesa"/>
    <s v="GG"/>
    <s v="GRUPO GRANDE"/>
    <s v="339G"/>
    <s v="GRUPO GRANDE DE Semántica de la lengua inglesa"/>
    <s v="GRUPO-A"/>
    <s v="Grupo Grande de Semántica de la lengua inglesa"/>
    <s v="1S"/>
    <n v="16568247"/>
    <s v="PÉREZ"/>
    <s v="HERNÁNDEZ"/>
    <s v="MARÍA LORENA"/>
    <s v="PÉREZ HERNÁNDEZ, MARÍA LORENA"/>
    <x v="0"/>
    <x v="0"/>
    <x v="0"/>
    <m/>
    <m/>
    <s v="loperez"/>
    <s v="lorena.perez@unirioja.es"/>
    <n v="4.5"/>
    <n v="4.5"/>
    <n v="504"/>
    <s v="PROFESOR TITULAR UNIVERSIDAD"/>
    <s v="01R"/>
    <s v="TIEMPO COMPLETO REDUCIDO"/>
    <s v="2016-09-15 00:00:00.0"/>
    <s v="null"/>
    <s v="DF100072"/>
    <s v="PROFESOR TITULAR DE UNIVERSIDAD"/>
    <s v="R107"/>
    <x v="6"/>
    <n v="345"/>
    <s v="FILOLOGÍA INGLESA"/>
  </r>
  <r>
    <x v="8"/>
    <n v="13748929"/>
    <x v="2"/>
    <n v="340"/>
    <s v="340G"/>
    <s v="GRUPO-A"/>
    <s v="Literatura inglesa II"/>
    <s v="GG"/>
    <s v="GRUPO GRANDE"/>
    <s v="340G"/>
    <s v="GRUPO GRANDE DE Literatura inglesa II"/>
    <s v="GRUPO-A"/>
    <s v="Grupo Grande de Literatura inglesa II"/>
    <s v="1S"/>
    <n v="13748929"/>
    <s v="VILLAR"/>
    <s v="FLOR"/>
    <s v="CARLOS JOSÉ"/>
    <s v="VILLAR FLOR, CARLOS JOSÉ"/>
    <x v="1"/>
    <x v="0"/>
    <x v="0"/>
    <m/>
    <m/>
    <s v="cavillar"/>
    <s v="carlos.villar@unirioja.es"/>
    <n v="2.25"/>
    <n v="2.25"/>
    <n v="504"/>
    <s v="PROFESOR TITULAR UNIVERSIDAD"/>
    <s v="C01"/>
    <s v="TIEMPO COMPLETO"/>
    <s v="2014-09-15 00:00:00.0"/>
    <s v="null"/>
    <s v="DF31687"/>
    <s v="TITULAR DE UNIVERSIDAD"/>
    <s v="R107"/>
    <x v="6"/>
    <n v="345"/>
    <s v="FILOLOGÍA INGLESA"/>
  </r>
  <r>
    <x v="8"/>
    <n v="16570999"/>
    <x v="2"/>
    <n v="340"/>
    <s v="340G"/>
    <s v="GRUPO-A"/>
    <s v="Literatura inglesa II"/>
    <s v="GG"/>
    <s v="GRUPO GRANDE"/>
    <s v="340G"/>
    <s v="GRUPO GRANDE DE Literatura inglesa II"/>
    <s v="GRUPO-A"/>
    <s v="Grupo Grande de Literatura inglesa II"/>
    <s v="1S"/>
    <n v="16570999"/>
    <s v="TERRAZAS"/>
    <s v="GALLEGO"/>
    <s v="MELANIA"/>
    <s v="TERRAZAS GALLEGO, MELANIA"/>
    <x v="0"/>
    <x v="0"/>
    <x v="0"/>
    <m/>
    <m/>
    <s v="mterraza"/>
    <s v="melania.terrazas@unirioja.es"/>
    <n v="2.25"/>
    <n v="2.25"/>
    <n v="504"/>
    <s v="PROFESOR TITULAR UNIVERSIDAD"/>
    <s v="C01"/>
    <s v="TIEMPO COMPLETO"/>
    <s v="2016-11-26 00:00:00.0"/>
    <s v="null"/>
    <s v="DF100334"/>
    <s v="PROFESOR TITULAR DE UNIVERSIDAD"/>
    <s v="R107"/>
    <x v="6"/>
    <n v="345"/>
    <s v="FILOLOGÍA INGLESA"/>
  </r>
  <r>
    <x v="8"/>
    <n v="16535060"/>
    <x v="2"/>
    <n v="341"/>
    <s v="341G"/>
    <s v="GRUPO-A"/>
    <s v="Pragmática de la lengua inglesa"/>
    <s v="GG"/>
    <s v="GRUPO GRANDE"/>
    <s v="341G"/>
    <s v="GRUPO GRANDE DE Pragmática de la lengua inglesa"/>
    <s v="GRUPO-A"/>
    <s v="Grupo Grande de Pragmática de la lengua inglesa"/>
    <s v="2S"/>
    <n v="16535060"/>
    <s v="RUIZ DE MENDOZA"/>
    <s v="IBÁÑEZ"/>
    <s v="FRANCISCO JOSÉ"/>
    <s v="RUIZ DE MENDOZA IBÁÑEZ, FRANCISCO JOSÉ"/>
    <x v="0"/>
    <x v="0"/>
    <x v="0"/>
    <m/>
    <m/>
    <s v="franruiz"/>
    <s v="francisco.ruizdemendoza@unirioja.es"/>
    <n v="4.5"/>
    <n v="4.5"/>
    <n v="500"/>
    <s v="CATEDRATICO DE UNIVERSIDAD"/>
    <s v="01R"/>
    <s v="TIEMPO COMPLETO REDUCIDO"/>
    <s v="2016-09-15 00:00:00.0"/>
    <s v="null"/>
    <s v="DF31674"/>
    <s v="CATEDRÁTICO DE UNIVERSIDAD"/>
    <s v="R107"/>
    <x v="6"/>
    <n v="345"/>
    <s v="FILOLOGÍA INGLESA"/>
  </r>
  <r>
    <x v="8"/>
    <n v="16578573"/>
    <x v="2"/>
    <n v="341"/>
    <s v="341R"/>
    <s v="GRUPO-A1"/>
    <s v="Pragmática de la lengua inglesa"/>
    <s v="GR"/>
    <s v="GRUPO REDUCIDO"/>
    <s v="341R"/>
    <s v="GRUPO REDUCIDO DE Pragmática de la lengua inglesa"/>
    <s v="GRUPO-A1"/>
    <s v="Grupo Reducido de Pragmática de la lengua inglesa"/>
    <s v="2S"/>
    <n v="16578573"/>
    <s v="PEÑA"/>
    <s v="CERVEL"/>
    <s v="MARÍA SANDRA"/>
    <s v="PEÑA CERVEL, MARÍA SANDRA"/>
    <x v="0"/>
    <x v="0"/>
    <x v="0"/>
    <m/>
    <m/>
    <s v="mapenac"/>
    <s v="sandra.pena@unirioja.es"/>
    <n v="1.5"/>
    <n v="1.5"/>
    <n v="504"/>
    <s v="PROFESOR TITULAR UNIVERSIDAD"/>
    <s v="01R"/>
    <s v="TIEMPO COMPLETO REDUCIDO"/>
    <s v="2017-09-15 00:00:00.0"/>
    <s v="null"/>
    <s v="DF31712"/>
    <s v="PROFESOR TITULAR DE UNIVERSIDAD"/>
    <s v="R107"/>
    <x v="6"/>
    <n v="345"/>
    <s v="FILOLOGÍA INGLESA"/>
  </r>
  <r>
    <x v="8"/>
    <n v="17718016"/>
    <x v="2"/>
    <n v="342"/>
    <s v="342G"/>
    <s v="GRUPO-A"/>
    <s v="Idioma moderno VII: Inglés"/>
    <s v="GG"/>
    <s v="GRUPO GRANDE"/>
    <s v="342G"/>
    <s v="GG de Idioma moderno VII: inglés"/>
    <s v="GRUPO-A"/>
    <s v="GG de Idioma moderno VII: inglés"/>
    <s v="1S"/>
    <n v="17718016"/>
    <s v="MARTÍN"/>
    <s v="ARISTA"/>
    <s v="FRANCISCO J."/>
    <s v="MARTÍN ARISTA, FRANCISCO J."/>
    <x v="1"/>
    <x v="0"/>
    <x v="0"/>
    <m/>
    <m/>
    <s v="jamartin"/>
    <s v="javier.martin@unirioja.es"/>
    <n v="3"/>
    <n v="3"/>
    <n v="500"/>
    <s v="CATEDRATICO DE UNIVERSIDAD"/>
    <s v="01R"/>
    <s v="TIEMPO COMPLETO REDUCIDO"/>
    <s v="2018-09-17 00:00:00.0"/>
    <s v="null"/>
    <s v="DF100327"/>
    <s v="CATEDRÁTICO DE UNIVERSIDAD"/>
    <s v="R107"/>
    <x v="6"/>
    <n v="345"/>
    <s v="FILOLOGÍA INGLESA"/>
  </r>
  <r>
    <x v="8"/>
    <n v="16539110"/>
    <x v="2"/>
    <n v="342"/>
    <s v="342R"/>
    <s v="GRUPO-A1"/>
    <s v="Idioma moderno VII: Inglés"/>
    <s v="GR"/>
    <s v="GRUPO REDUCIDO"/>
    <s v="342R"/>
    <s v="GR de Idioma moderno VII: inglés"/>
    <s v="GRUPO-A1"/>
    <s v="GR de Idioma moderno VII: inglés"/>
    <s v="1S"/>
    <n v="16539110"/>
    <s v="HERNÁEZ"/>
    <s v="LERENA"/>
    <s v="MARÍA JESÚS"/>
    <s v="HERNÁEZ LERENA, MARÍA JESÚS"/>
    <x v="0"/>
    <x v="0"/>
    <x v="0"/>
    <m/>
    <m/>
    <s v="mjhernae"/>
    <s v="mariaj.hernaez@unirioja.es"/>
    <n v="1.5"/>
    <n v="1.5"/>
    <n v="504"/>
    <s v="PROFESOR TITULAR UNIVERSIDAD"/>
    <s v="01R"/>
    <s v="TIEMPO COMPLETO REDUCIDO"/>
    <s v="2017-09-15 00:00:00.0"/>
    <s v="null"/>
    <s v="DF31691"/>
    <s v="TITULAR DE UNIVERSIDAD"/>
    <s v="R107"/>
    <x v="6"/>
    <n v="345"/>
    <s v="FILOLOGÍA INGLESA"/>
  </r>
  <r>
    <x v="8"/>
    <n v="16570961"/>
    <x v="2"/>
    <n v="343"/>
    <s v="343G"/>
    <s v="GRUPO-A"/>
    <s v="Literatura europea"/>
    <s v="GG"/>
    <s v="GRUPO GRANDE"/>
    <s v="343G"/>
    <s v="GG de Literatura europea"/>
    <s v="GRUPO-A"/>
    <s v="GG de Literatura europea"/>
    <s v="1S"/>
    <n v="16570961"/>
    <s v="CABELLO"/>
    <s v="ANDRÉS"/>
    <s v="NURIA"/>
    <s v="CABELLO ANDRÉS, NURIA"/>
    <x v="0"/>
    <x v="0"/>
    <x v="0"/>
    <m/>
    <m/>
    <s v="nucabea"/>
    <s v="nuria.cabelloa@unirioja.es"/>
    <n v="4.5"/>
    <n v="4.5"/>
    <n v="536"/>
    <s v="PROFESOR INTERINO"/>
    <s v="C01"/>
    <s v="TIEMPO COMPLETO"/>
    <s v="2015-09-15 00:00:00.0"/>
    <s v="null"/>
    <s v="PI101032"/>
    <s v="PROFESOR CONTRATADO INTERINO"/>
    <s v="R107"/>
    <x v="6"/>
    <n v="335"/>
    <s v="FILOLOGÍA FRANCESA"/>
  </r>
  <r>
    <x v="8"/>
    <n v="72132561"/>
    <x v="2"/>
    <n v="344"/>
    <s v="344G"/>
    <s v="GRUPO-A"/>
    <s v="Diacronía y tipología de la lengua inglesa"/>
    <s v="GG"/>
    <s v="GRUPO GRANDE"/>
    <s v="344G"/>
    <s v="GG de Diacronía y tipología de la lengua inglesa"/>
    <s v="GRUPO-A"/>
    <s v="GG de Diacronía y tipología de la lengua inglesa"/>
    <s v="1S"/>
    <n v="72132561"/>
    <s v="TORRE"/>
    <s v="ALONSO"/>
    <s v="ROBERTO"/>
    <s v="TORRE ALONSO, ROBERTO"/>
    <x v="0"/>
    <x v="0"/>
    <x v="0"/>
    <m/>
    <m/>
    <s v="rotorre"/>
    <s v="roberto.torre@unirioja.es"/>
    <n v="4.5"/>
    <n v="4.5"/>
    <n v="536"/>
    <s v="PROFESOR INTERINO"/>
    <s v="C01"/>
    <s v="TIEMPO COMPLETO"/>
    <s v="2009-10-01 00:00:00.0"/>
    <s v="null"/>
    <s v="PI100719"/>
    <s v="PROFESOR CONTRATADO INTERINO"/>
    <s v="R107"/>
    <x v="6"/>
    <n v="345"/>
    <s v="FILOLOGÍA INGLESA"/>
  </r>
  <r>
    <x v="8"/>
    <n v="16627564"/>
    <x v="2"/>
    <n v="346"/>
    <s v="346LI"/>
    <s v="GRUPO-A1"/>
    <s v="Idioma moderno VIII: Inglés"/>
    <s v="GLI"/>
    <s v="GRUPO DE LABORATORIO DE IDIOMAS"/>
    <s v="346LI"/>
    <s v="GLI de Idioma moderno VIII: inglés"/>
    <s v="GRUPO-A1"/>
    <s v="GLI de Idioma moderno VIII: inglés"/>
    <s v="2S"/>
    <n v="16627564"/>
    <s v="CIFONE"/>
    <s v="PONTE"/>
    <s v="MARÍA DANIELA"/>
    <s v="CIFONE PONTE, MARÍA DANIELA"/>
    <x v="1"/>
    <x v="0"/>
    <x v="0"/>
    <m/>
    <m/>
    <s v="mdcifone"/>
    <s v="m-daniela.cifone@unirioja.es"/>
    <n v="1.5"/>
    <n v="1.5"/>
    <n v="532"/>
    <s v="LABORAL DOCENTE-ASOCIADO"/>
    <s v="P05"/>
    <s v="TIEMPO PARCIAL (5+5 HORAS)"/>
    <s v="2018-09-17 00:00:00.0"/>
    <s v="2019-09-14 00:00:00.0"/>
    <s v="PI101371"/>
    <s v="PROFESOR ASOCIADO"/>
    <s v="R107"/>
    <x v="6"/>
    <n v="345"/>
    <s v="FILOLOGÍA INGLESA"/>
  </r>
  <r>
    <x v="8"/>
    <n v="9414088"/>
    <x v="2"/>
    <n v="347"/>
    <s v="347G"/>
    <s v="GRUPO-A"/>
    <s v="Otras literaturas en lengua inglesa"/>
    <s v="GG"/>
    <s v="GRUPO GRANDE"/>
    <s v="347G"/>
    <s v="GG de Otras literaturas en lengua inglesa"/>
    <s v="GRUPO-A"/>
    <s v="GG de Otras literaturas en lengua inglesa"/>
    <s v="2S"/>
    <n v="9414088"/>
    <s v="TABOADA"/>
    <s v="FERRERO"/>
    <s v="CAROLINA"/>
    <s v="TABOADA FERRERO, CAROLINA"/>
    <x v="0"/>
    <x v="0"/>
    <x v="0"/>
    <m/>
    <m/>
    <s v="cataboad"/>
    <s v="carolina.taboada@unirioja.es"/>
    <n v="4.5"/>
    <n v="4.5"/>
    <n v="504"/>
    <s v="PROFESOR TITULAR UNIVERSIDAD"/>
    <s v="C01"/>
    <s v="TIEMPO COMPLETO"/>
    <s v="2008-09-30 00:00:00.0"/>
    <s v="null"/>
    <s v="DF100228"/>
    <s v="PROFESOR TITULAR DE UNIVERSIDAD INTERINO"/>
    <s v="R107"/>
    <x v="6"/>
    <n v="345"/>
    <s v="FILOLOGÍA INGLESA"/>
  </r>
  <r>
    <x v="8"/>
    <n v="9398535"/>
    <x v="2"/>
    <n v="348"/>
    <s v="348G"/>
    <s v="GRUPO-A"/>
    <s v="Comunicación literaria y audiovisual en el ámbito anglosajón"/>
    <s v="GG"/>
    <s v="GRUPO GRANDE"/>
    <s v="348G"/>
    <s v="GG Comunicación literaria y audiovisual en el ámbito anglosajón"/>
    <s v="GRUPO-A"/>
    <s v="GG de Comunicación literaria y audiovisual en el ámbito anglosajón"/>
    <s v="2S"/>
    <n v="9398535"/>
    <s v="DÍAZ"/>
    <s v="CUESTA"/>
    <s v="JOSÉ"/>
    <s v="DÍAZ CUESTA, JOSÉ"/>
    <x v="1"/>
    <x v="0"/>
    <x v="0"/>
    <m/>
    <m/>
    <s v="josediaz"/>
    <s v="jose.diaz-cuesta@unirioja.es"/>
    <n v="3.3"/>
    <n v="3.3"/>
    <n v="534"/>
    <s v="CONTRATADO DOCTOR -TIPO 1"/>
    <s v="C01"/>
    <s v="TIEMPO COMPLETO"/>
    <s v="2012-02-03 00:00:00.0"/>
    <s v="null"/>
    <s v="DF32499"/>
    <s v="CONTRATADO DOCTOR"/>
    <s v="R107"/>
    <x v="6"/>
    <n v="345"/>
    <s v="FILOLOGÍA INGLESA"/>
  </r>
  <r>
    <x v="8"/>
    <n v="16626817"/>
    <x v="2"/>
    <n v="348"/>
    <s v="348G"/>
    <s v="GRUPO-A"/>
    <s v="Comunicación literaria y audiovisual en el ámbito anglosajón"/>
    <s v="GG"/>
    <s v="GRUPO GRANDE"/>
    <s v="348G"/>
    <s v="GG Comunicación literaria y audiovisual en el ámbito anglosajón"/>
    <s v="GRUPO-A"/>
    <s v="GG de Comunicación literaria y audiovisual en el ámbito anglosajón"/>
    <s v="2S"/>
    <n v="16626817"/>
    <s v="GONZÁLEZ"/>
    <s v="GARCÍA"/>
    <s v="JONATAN"/>
    <s v="GONZÁLEZ GARCÍA, JONATAN"/>
    <x v="1"/>
    <x v="0"/>
    <x v="0"/>
    <m/>
    <m/>
    <s v="jogonzg"/>
    <s v="jonatan.gonzalezg@alum.unirioja.es"/>
    <n v="1.2"/>
    <n v="1.2"/>
    <n v="121"/>
    <s v="PERSONAL INVESTIGADOR EN FORMACIÓN"/>
    <n v="0"/>
    <s v="_"/>
    <s v="2017-05-15 00:00:00.0"/>
    <s v="2019-05-14 00:00:00.0"/>
    <s v="D07BECARIO2"/>
    <s v="PERSONAL INVESTIGADOR PREDOCTORAL EN FORMACIÓN"/>
    <s v="R107"/>
    <x v="6"/>
    <n v="345"/>
    <s v="FILOLOGÍA INGLESA"/>
  </r>
  <r>
    <x v="8"/>
    <n v="16557120"/>
    <x v="2"/>
    <n v="351"/>
    <s v="351G"/>
    <s v="GRUPO-A"/>
    <s v="Narrativa actual en lengua inglesa"/>
    <s v="GG"/>
    <s v="GRUPO GRANDE"/>
    <s v="351G"/>
    <s v="GG de Narrativa actual en lengua inglesa"/>
    <s v="GRUPO-A"/>
    <s v="GG de Narrativa actual en lengua inglesa"/>
    <s v="2S"/>
    <n v="16557120"/>
    <s v="ASENSIO"/>
    <s v="ARÓSTEGUI"/>
    <s v="MARÍA DEL MAR"/>
    <s v="ASENSIO ARÓSTEGUI, MARÍA DEL MAR"/>
    <x v="0"/>
    <x v="0"/>
    <x v="0"/>
    <m/>
    <m/>
    <s v="masensio"/>
    <s v="mar.asensio@unirioja.es"/>
    <n v="4.5"/>
    <n v="4.5"/>
    <n v="504"/>
    <s v="PROFESOR TITULAR UNIVERSIDAD"/>
    <s v="C01"/>
    <s v="TIEMPO COMPLETO"/>
    <s v="2018-12-24 00:00:00.0"/>
    <s v="null"/>
    <s v="DF100364"/>
    <s v="PROFESOR TITULAR DE UNIVERSIDAD"/>
    <s v="R107"/>
    <x v="6"/>
    <n v="345"/>
    <s v="FILOLOGÍA INGLESA"/>
  </r>
  <r>
    <x v="8"/>
    <n v="16498683"/>
    <x v="2"/>
    <n v="353"/>
    <s v="353G"/>
    <s v="GRUPO-A"/>
    <s v="Adquisición del inglés como lengua extranjera"/>
    <s v="GG"/>
    <s v="GRUPO GRANDE"/>
    <s v="353G"/>
    <s v="GG de Adquisición del inglés como lengua extranjera"/>
    <s v="GRUPO-A"/>
    <s v="GG de Adquisición del inglés como lengua extranjera"/>
    <s v="1S"/>
    <n v="16498683"/>
    <s v="JIMÉNEZ"/>
    <s v="CATALÁN"/>
    <s v="ROSA MARÍA"/>
    <s v="JIMÉNEZ CATALÁN, ROSA MARÍA"/>
    <x v="1"/>
    <x v="0"/>
    <x v="0"/>
    <m/>
    <m/>
    <s v="rmjimene"/>
    <s v="rosa.jimenez@unirioja.es"/>
    <n v="0"/>
    <n v="0"/>
    <n v="500"/>
    <s v="CATEDRATICO DE UNIVERSIDAD"/>
    <s v="01R"/>
    <s v="TIEMPO COMPLETO REDUCIDO"/>
    <s v="2016-04-15 00:00:00.0"/>
    <s v="null"/>
    <s v="DF100328"/>
    <s v="CATEDRÁTICO DE UNIVERSIDAD"/>
    <s v="R107"/>
    <x v="6"/>
    <n v="345"/>
    <s v="FILOLOGÍA INGLESA"/>
  </r>
  <r>
    <x v="8"/>
    <n v="47106053"/>
    <x v="2"/>
    <n v="353"/>
    <s v="353G"/>
    <s v="GRUPO-A"/>
    <s v="Adquisición del inglés como lengua extranjera"/>
    <s v="GG"/>
    <s v="GRUPO GRANDE"/>
    <s v="353G"/>
    <s v="GG de Adquisición del inglés como lengua extranjera"/>
    <s v="GRUPO-A"/>
    <s v="GG de Adquisición del inglés como lengua extranjera"/>
    <s v="1S"/>
    <n v="47106053"/>
    <s v="FIDALGO"/>
    <s v="ALLO"/>
    <s v="LUISA"/>
    <s v="FIDALGO ALLO, LUISA"/>
    <x v="1"/>
    <x v="0"/>
    <x v="0"/>
    <m/>
    <m/>
    <s v="lufidalg"/>
    <s v="luisa.fidalgoa@unirioja.es"/>
    <n v="4.5"/>
    <n v="4.5"/>
    <n v="536"/>
    <s v="PROFESOR INTERINO"/>
    <s v="C01"/>
    <s v="TIEMPO COMPLETO"/>
    <s v="2017-09-15 00:00:00.0"/>
    <s v="null"/>
    <s v="PI101261"/>
    <s v="PROFESOR CONTRATADO INTERINO"/>
    <s v="R107"/>
    <x v="6"/>
    <n v="345"/>
    <s v="FILOLOGÍA INGLESA"/>
  </r>
  <r>
    <x v="8"/>
    <n v="72692212"/>
    <x v="2"/>
    <n v="355"/>
    <s v="355G"/>
    <s v="GRUPO-A"/>
    <s v="Inglés para fines específicos"/>
    <s v="GG"/>
    <s v="GRUPO GRANDE"/>
    <s v="355G"/>
    <s v="GG de Inglés para fines específicos"/>
    <s v="GRUPO-A"/>
    <s v="GG de Inglés para fines específicos"/>
    <s v="2S"/>
    <n v="72692212"/>
    <s v="IZA"/>
    <s v="ERVITI"/>
    <s v="ANEIDER"/>
    <s v="IZA ERVITI, ANEIDER"/>
    <x v="0"/>
    <x v="0"/>
    <x v="0"/>
    <m/>
    <m/>
    <s v="aniza"/>
    <s v="aneider.izae@unirioja.es"/>
    <n v="2.5"/>
    <n v="2.5"/>
    <n v="536"/>
    <s v="PROFESOR INTERINO"/>
    <s v="C01"/>
    <s v="TIEMPO COMPLETO"/>
    <s v="2015-12-22 00:00:00.0"/>
    <s v="null"/>
    <s v="PI101034"/>
    <s v="PROFESOR CONTRATADO INTERINO"/>
    <s v="R107"/>
    <x v="6"/>
    <n v="345"/>
    <s v="FILOLOGÍA INGLESA"/>
  </r>
  <r>
    <x v="8"/>
    <n v="32877122"/>
    <x v="2"/>
    <n v="356"/>
    <s v="356G"/>
    <s v="GRUPO-A"/>
    <s v="Traducción español-inglés/inglés-español"/>
    <s v="GG"/>
    <s v="GRUPO GRANDE"/>
    <s v="356G"/>
    <s v="GRUPO GRANDE DE Traducción español-inglés/inglés-español"/>
    <s v="GRUPO-A"/>
    <s v="Grupo Grande de Traducción español-inglés/inglés-español"/>
    <s v="2S"/>
    <n v="32877122"/>
    <s v="CANGA"/>
    <s v="ALONSO"/>
    <s v="ANDRÉS"/>
    <s v="CANGA ALONSO, ANDRÉS"/>
    <x v="0"/>
    <x v="0"/>
    <x v="0"/>
    <m/>
    <m/>
    <s v="ancanga"/>
    <s v="andres.canga@unirioja.es"/>
    <n v="4.5"/>
    <n v="4.5"/>
    <n v="504"/>
    <s v="PROFESOR TITULAR UNIVERSIDAD"/>
    <s v="C01"/>
    <s v="TIEMPO COMPLETO"/>
    <s v="2009-09-29 00:00:00.0"/>
    <s v="null"/>
    <s v="DF100243"/>
    <s v="PROFESOR TITULAR DE UNIVERSIDAD"/>
    <s v="R107"/>
    <x v="6"/>
    <n v="345"/>
    <s v="FILOLOGÍA INGLESA"/>
  </r>
  <r>
    <x v="8"/>
    <n v="16583327"/>
    <x v="2"/>
    <n v="358"/>
    <s v="358G"/>
    <s v="GRUPO-A"/>
    <s v="Trabajo fin de grado en Estudios Ingleses"/>
    <s v="GG"/>
    <s v="GRUPO GRANDE"/>
    <s v="358G"/>
    <s v="TRABAJO FIN DE GRADO"/>
    <s v="GRUPO-A"/>
    <s v="TRABAJO FIN DE GRADO"/>
    <s v="I"/>
    <n v="16583327"/>
    <s v="FLORES"/>
    <s v="MORENO"/>
    <s v="CRISTINA"/>
    <s v="FLORES MORENO, CRISTINA"/>
    <x v="1"/>
    <x v="0"/>
    <x v="0"/>
    <m/>
    <m/>
    <s v="criflormore"/>
    <s v="cristina.flores@unirioja.es"/>
    <n v="0"/>
    <n v="0"/>
    <n v="504"/>
    <s v="PROFESOR TITULAR UNIVERSIDAD"/>
    <s v="C01"/>
    <s v="TIEMPO COMPLETO"/>
    <s v="2018-11-26 00:00:00.0"/>
    <s v="null"/>
    <s v="DF100363"/>
    <s v="PROFESOR TITULAR DE UNIVERSIDAD"/>
    <s v="R107"/>
    <x v="6"/>
    <n v="345"/>
    <s v="FILOLOGÍA INGLESA"/>
  </r>
  <r>
    <x v="9"/>
    <n v="16604672"/>
    <x v="2"/>
    <n v="359"/>
    <s v="359G"/>
    <s v="GRUPO-A"/>
    <s v="Historia contemporánea I"/>
    <s v="GG"/>
    <s v="GRUPO GRANDE"/>
    <s v="359G"/>
    <s v="GRUPO GRANDE DE Historia contemporánea I"/>
    <s v="GRUPO-A"/>
    <s v="Grupo Grande de Historia contemporánea I"/>
    <s v="1S"/>
    <n v="16604672"/>
    <s v="VIGUERA"/>
    <s v="RUIZ"/>
    <s v="REBECA"/>
    <s v="VIGUERA RUIZ, REBECA"/>
    <x v="0"/>
    <x v="0"/>
    <x v="0"/>
    <m/>
    <m/>
    <s v="reviguer"/>
    <s v="rebeca.viguera@unirioja.es"/>
    <n v="4.5"/>
    <n v="4.5"/>
    <n v="536"/>
    <s v="PROFESOR INTERINO"/>
    <s v="P06"/>
    <s v="TIEMPO PARCIAL (6+6 HORAS)"/>
    <s v="2017-09-15 00:00:00.0"/>
    <s v="null"/>
    <s v="PI101282"/>
    <s v="PROFESOR CONTRATADO INTERINO"/>
    <s v="R114"/>
    <x v="3"/>
    <n v="450"/>
    <s v="HISTORIA CONTEMPORÁNEA"/>
  </r>
  <r>
    <x v="9"/>
    <n v="410009"/>
    <x v="2"/>
    <n v="360"/>
    <s v="360G"/>
    <s v="GRUPO-A"/>
    <s v="Historia de la antigüedad en España"/>
    <s v="GG"/>
    <s v="GRUPO GRANDE"/>
    <s v="360G"/>
    <s v="GRUPO GRANDE DE Historia de la antiguedad en España"/>
    <s v="GRUPO-A"/>
    <s v="Grupo Grande de Historia de la antiguedad en España"/>
    <s v="1S"/>
    <n v="410009"/>
    <s v="IGUACEL DE LA"/>
    <s v="CRUZ"/>
    <s v="MARÍA DEL PILAR"/>
    <s v="IGUACEL DE LA CRUZ, MARÍA DEL PILAR"/>
    <x v="0"/>
    <x v="0"/>
    <x v="0"/>
    <m/>
    <m/>
    <s v="piiguad"/>
    <s v="pilar.iguacel@unirioja.es"/>
    <n v="4.5"/>
    <n v="4.5"/>
    <n v="532"/>
    <s v="LABORAL DOCENTE-ASOCIADO"/>
    <s v="P06"/>
    <s v="TIEMPO PARCIAL (6+6 HORAS)"/>
    <s v="2017-09-15 00:00:00.0"/>
    <s v="2019-09-14 00:00:00.0"/>
    <s v="PI101281"/>
    <s v="PROFESOR ASOCIADO"/>
    <s v="R114"/>
    <x v="3"/>
    <n v="445"/>
    <s v="HISTORIA ANTIGUA"/>
  </r>
  <r>
    <x v="9"/>
    <n v="16536532"/>
    <x v="2"/>
    <n v="360"/>
    <s v="360G"/>
    <s v="GRUPO-A"/>
    <s v="Historia de la antigüedad en España"/>
    <s v="GG"/>
    <s v="GRUPO GRANDE"/>
    <s v="360G"/>
    <s v="GRUPO GRANDE DE Historia de la antiguedad en España"/>
    <s v="GRUPO-A"/>
    <s v="Grupo Grande de Historia de la antiguedad en España"/>
    <s v="1S"/>
    <n v="16536532"/>
    <s v="CASTILLO"/>
    <s v="PASCUAL"/>
    <s v="MARÍA JOSEFA"/>
    <s v="CASTILLO PASCUAL, MARÍA JOSEFA"/>
    <x v="0"/>
    <x v="0"/>
    <x v="0"/>
    <m/>
    <m/>
    <s v="mjcasti"/>
    <s v="mariajose.castillo@unirioja.es"/>
    <n v="0"/>
    <n v="0"/>
    <n v="504"/>
    <s v="PROFESOR TITULAR UNIVERSIDAD"/>
    <s v="C01"/>
    <s v="TIEMPO COMPLETO"/>
    <s v="2015-09-15 00:00:00.0"/>
    <s v="null"/>
    <s v="DF3402"/>
    <s v="TITULAR DE UNIVERSIDAD"/>
    <s v="R114"/>
    <x v="3"/>
    <n v="445"/>
    <s v="HISTORIA ANTIGUA"/>
  </r>
  <r>
    <x v="9"/>
    <n v="16544594"/>
    <x v="2"/>
    <n v="361"/>
    <s v="361G"/>
    <s v="GRUPO-A"/>
    <s v="Historia del arte I"/>
    <s v="GG"/>
    <s v="GRUPO GRANDE"/>
    <s v="361G"/>
    <s v="GRUPO GRANDE DE Historia del arte I"/>
    <s v="GRUPO-A"/>
    <s v="Grupo Grande de Historia del arte I"/>
    <s v="1S"/>
    <n v="16544594"/>
    <s v="SÁENZ"/>
    <s v="RODRÍGUEZ"/>
    <s v="MINERVA"/>
    <s v="SÁENZ RODRÍGUEZ, MINERVA"/>
    <x v="1"/>
    <x v="0"/>
    <x v="0"/>
    <m/>
    <m/>
    <s v="misaenz"/>
    <s v="minerva.saenz@unirioja.es"/>
    <n v="4.5"/>
    <n v="4.5"/>
    <n v="504"/>
    <s v="PROFESOR TITULAR UNIVERSIDAD"/>
    <s v="C01"/>
    <s v="TIEMPO COMPLETO"/>
    <s v="2017-09-15 00:00:00.0"/>
    <s v="null"/>
    <s v="DF100342"/>
    <s v="PROFESOR TITULAR DE UNIVERSIDAD"/>
    <s v="R114"/>
    <x v="3"/>
    <n v="465"/>
    <s v="HISTORIA DEL ARTE"/>
  </r>
  <r>
    <x v="9"/>
    <n v="20170417"/>
    <x v="2"/>
    <n v="362"/>
    <s v="362G"/>
    <s v="GRUPO-A"/>
    <s v="Prehistoria de la Península Ibérica"/>
    <s v="GG"/>
    <s v="GRUPO GRANDE"/>
    <s v="362G"/>
    <s v="GRUPO GRANDE DE Prehistoria de la Península Ibérica"/>
    <s v="GRUPO-A"/>
    <s v="Grupo Grande de Prehistoria de la Península Ibérica"/>
    <s v="1S"/>
    <n v="20170417"/>
    <s v="FANO"/>
    <s v="MARTÍNEZ"/>
    <s v="MIGUEL ÁNGEL"/>
    <s v="FANO MARTÍNEZ, MIGUEL ÁNGEL"/>
    <x v="0"/>
    <x v="0"/>
    <x v="0"/>
    <m/>
    <m/>
    <s v="mifano"/>
    <s v="miguel-angel.fano@unirioja.es"/>
    <n v="4.5"/>
    <n v="4.5"/>
    <n v="504"/>
    <s v="PROFESOR TITULAR UNIVERSIDAD"/>
    <s v="C01"/>
    <s v="TIEMPO COMPLETO"/>
    <s v="2011-09-01 00:00:00.0"/>
    <s v="null"/>
    <s v="DF3569"/>
    <s v="TITULAR DE UNIVERSIDAD"/>
    <s v="R114"/>
    <x v="3"/>
    <n v="695"/>
    <s v="PREHISTORIA"/>
  </r>
  <r>
    <x v="9"/>
    <n v="36168750"/>
    <x v="2"/>
    <n v="363"/>
    <s v="363G"/>
    <s v="GRUPO-A"/>
    <s v="Filosofía II"/>
    <s v="GG"/>
    <s v="GRUPO GRANDE"/>
    <s v="363G"/>
    <s v="GRUPO GRANDE DE Filosofía II"/>
    <s v="GRUPO-A"/>
    <s v="Grupo Grande de Filosofía II"/>
    <s v="2S"/>
    <n v="36168750"/>
    <s v="FERNÁNDEZ"/>
    <s v="GUERRERO"/>
    <s v="OLAYA"/>
    <s v="FERNÁNDEZ GUERRERO, OLAYA"/>
    <x v="0"/>
    <x v="0"/>
    <x v="0"/>
    <m/>
    <m/>
    <s v="olferng"/>
    <s v="olaya.fernandez@unirioja.es"/>
    <n v="4.5"/>
    <n v="4.5"/>
    <n v="536"/>
    <s v="PROFESOR INTERINO"/>
    <s v="C01"/>
    <s v="TIEMPO COMPLETO"/>
    <s v="2017-09-15 00:00:00.0"/>
    <s v="null"/>
    <s v="PI101279"/>
    <s v="PROFESOR CONTRATADO INTERINO"/>
    <s v="R114"/>
    <x v="3"/>
    <n v="383"/>
    <s v="FILOSOFÍA MORAL"/>
  </r>
  <r>
    <x v="9"/>
    <n v="16548322"/>
    <x v="2"/>
    <n v="364"/>
    <s v="364G"/>
    <s v="GRUPO-A"/>
    <s v="Geografía de Europa"/>
    <s v="GG"/>
    <s v="GRUPO GRANDE"/>
    <s v="364G"/>
    <s v="GRUPO GRANDE DE Geografía de Europa"/>
    <s v="GRUPO-A"/>
    <s v="Grupo Grande de Geografía de Europa"/>
    <s v="2S"/>
    <n v="16548322"/>
    <s v="PASCUAL"/>
    <s v="BELLIDO"/>
    <s v="NURIA ESTHER"/>
    <s v="PASCUAL BELLIDO, NURIA ESTHER"/>
    <x v="0"/>
    <x v="0"/>
    <x v="0"/>
    <m/>
    <m/>
    <s v="nupascua"/>
    <s v="nuria-esther.pascual@unirioja.es"/>
    <n v="0"/>
    <n v="0"/>
    <n v="504"/>
    <s v="PROFESOR TITULAR UNIVERSIDAD"/>
    <s v="C01"/>
    <s v="TIEMPO COMPLETO"/>
    <s v="2011-09-01 00:00:00.0"/>
    <s v="null"/>
    <s v="DF100298"/>
    <s v="PROFESOR TITULAR DE UNIVERSIDAD"/>
    <s v="R114"/>
    <x v="3"/>
    <n v="10"/>
    <s v="ANÁLISIS GEOGRÁFICO REGIONAL"/>
  </r>
  <r>
    <x v="9"/>
    <n v="25475404"/>
    <x v="2"/>
    <n v="364"/>
    <s v="364G"/>
    <s v="GRUPO-A"/>
    <s v="Geografía de Europa"/>
    <s v="GG"/>
    <s v="GRUPO GRANDE"/>
    <s v="364G"/>
    <s v="GRUPO GRANDE DE Geografía de Europa"/>
    <s v="GRUPO-A"/>
    <s v="Grupo Grande de Geografía de Europa"/>
    <s v="2S"/>
    <n v="25475404"/>
    <s v="LANA-RENAULT"/>
    <s v="MONREAL"/>
    <s v="NOEMÍ SOLANGE"/>
    <s v="LANA-RENAULT MONREAL, NOEMÍ SOLANGE"/>
    <x v="1"/>
    <x v="0"/>
    <x v="0"/>
    <m/>
    <m/>
    <s v="nolanare"/>
    <s v="noemi-solange.lana-renault@unirioja.es"/>
    <n v="4.5"/>
    <n v="4.5"/>
    <n v="536"/>
    <s v="PROFESOR INTERINO"/>
    <s v="C01"/>
    <s v="TIEMPO COMPLETO"/>
    <s v="2018-09-17 00:00:00.0"/>
    <s v="null"/>
    <s v="PI101388"/>
    <s v="PROFESOR CONTRATADO INTERINO"/>
    <s v="R114"/>
    <x v="3"/>
    <n v="10"/>
    <s v="ANÁLISIS GEOGRÁFICO REGIONAL"/>
  </r>
  <r>
    <x v="9"/>
    <n v="73141176"/>
    <x v="2"/>
    <n v="364"/>
    <s v="364R"/>
    <s v="GRUPO-A1"/>
    <s v="Geografía de Europa"/>
    <s v="GR"/>
    <s v="GRUPO REDUCIDO"/>
    <s v="364R"/>
    <s v="GRUPO REDUCIDO DE Geografía de Europa"/>
    <s v="GRUPO-A1"/>
    <s v="Grupo Reducido de Geografía de Europa"/>
    <s v="2S"/>
    <n v="73141176"/>
    <s v="PUEYO"/>
    <s v="MOLER"/>
    <s v="RUBEN"/>
    <s v="PUEYO MOLER, RUBEN"/>
    <x v="1"/>
    <x v="0"/>
    <x v="0"/>
    <m/>
    <m/>
    <s v="rupueyo"/>
    <s v="ruben.pueyo@unirioja.es"/>
    <n v="1.5"/>
    <n v="1.5"/>
    <n v="536"/>
    <s v="PROFESOR INTERINO"/>
    <s v="P05"/>
    <s v="TIEMPO PARCIAL (5+5 HORAS)"/>
    <s v="2019-02-06 00:00:00.0"/>
    <s v="2019-09-14 00:00:00.0"/>
    <s v="PI101454"/>
    <s v="PROFESOR CONTRATADO INTERINO"/>
    <s v="R114"/>
    <x v="3"/>
    <n v="10"/>
    <s v="ANÁLISIS GEOGRÁFICO REGIONAL"/>
  </r>
  <r>
    <x v="9"/>
    <n v="16528324"/>
    <x v="2"/>
    <n v="365"/>
    <s v="365G"/>
    <s v="GRUPO-A"/>
    <s v="Historia contemporánea II"/>
    <s v="GG"/>
    <s v="GRUPO GRANDE"/>
    <s v="365G"/>
    <s v="GRUPO GRANDE DE Historia contemporánea II"/>
    <s v="GRUPO-A"/>
    <s v="Grupo Grande de Historia contemporánea II"/>
    <s v="2S"/>
    <n v="16528324"/>
    <s v="NAVAJAS"/>
    <s v="ZUBELDÍA"/>
    <s v="CARLOS"/>
    <s v="NAVAJAS ZUBELDÍA, CARLOS"/>
    <x v="1"/>
    <x v="0"/>
    <x v="0"/>
    <m/>
    <m/>
    <s v="canavaja"/>
    <s v="carlos.navajas@unirioja.es"/>
    <n v="4.5"/>
    <n v="4.5"/>
    <n v="504"/>
    <s v="PROFESOR TITULAR UNIVERSIDAD"/>
    <s v="C01"/>
    <s v="TIEMPO COMPLETO"/>
    <s v="2018-12-18 00:00:00.0"/>
    <s v="null"/>
    <s v="DF100370"/>
    <s v="PROFESOR TITULAR DE UNIVERSIDAD"/>
    <s v="R114"/>
    <x v="3"/>
    <n v="450"/>
    <s v="HISTORIA CONTEMPORÁNEA"/>
  </r>
  <r>
    <x v="9"/>
    <n v="13103464"/>
    <x v="2"/>
    <n v="367"/>
    <s v="367G"/>
    <s v="GRUPO-A"/>
    <s v="Historia medieval de España"/>
    <s v="GG"/>
    <s v="GRUPO GRANDE"/>
    <s v="367G"/>
    <s v="GRUPO GRANDE DE Historia medieval de España"/>
    <s v="GRUPO-A"/>
    <s v="Grupo Grande de Historia medieval de España"/>
    <s v="2S"/>
    <n v="13103464"/>
    <s v="ÁLVAREZ"/>
    <s v="BORGE"/>
    <s v="IGNACIO"/>
    <s v="ÁLVAREZ BORGE, IGNACIO"/>
    <x v="0"/>
    <x v="0"/>
    <x v="0"/>
    <m/>
    <m/>
    <s v="ialvarez"/>
    <s v="ignacio.alvarez@unirioja.es"/>
    <n v="4.5"/>
    <n v="4.5"/>
    <n v="500"/>
    <s v="CATEDRATICO DE UNIVERSIDAD"/>
    <s v="01R"/>
    <s v="TIEMPO COMPLETO REDUCIDO"/>
    <s v="2017-12-04 00:00:00.0"/>
    <s v="null"/>
    <s v="DF100348"/>
    <s v="CATEDRÁTICO DE UNIVERSIDAD"/>
    <s v="R114"/>
    <x v="3"/>
    <n v="485"/>
    <s v="HISTORIA MEDIEVAL"/>
  </r>
  <r>
    <x v="9"/>
    <n v="16539010"/>
    <x v="2"/>
    <n v="368"/>
    <s v="368G"/>
    <s v="GRUPO-A"/>
    <s v="Cartografía y representación gráfica"/>
    <s v="GG"/>
    <s v="GRUPO GRANDE"/>
    <s v="368G"/>
    <s v="GG de Cartografía y representación gráfica"/>
    <s v="GRUPO-A"/>
    <s v="GG de Cartografía y representación gráfica"/>
    <s v="1S"/>
    <n v="16539010"/>
    <s v="RUIZ"/>
    <s v="FLAÑO"/>
    <s v="PURIFICACIÓN"/>
    <s v="RUIZ FLAÑO, PURIFICACIÓN"/>
    <x v="1"/>
    <x v="0"/>
    <x v="0"/>
    <m/>
    <m/>
    <s v="puruiz"/>
    <s v="purificacion.ruiz@unirioja.es"/>
    <n v="0"/>
    <n v="0"/>
    <n v="504"/>
    <s v="PROFESOR TITULAR UNIVERSIDAD"/>
    <s v="01R"/>
    <s v="TIEMPO COMPLETO REDUCIDO"/>
    <s v="2017-09-15 00:00:00.0"/>
    <s v="null"/>
    <s v="DF3369"/>
    <s v="PROFESOR TITULAR DE UNIVERSIDAD"/>
    <s v="R114"/>
    <x v="3"/>
    <n v="430"/>
    <s v="GEOGRAFÍA FÍSICA"/>
  </r>
  <r>
    <x v="9"/>
    <n v="16606836"/>
    <x v="2"/>
    <n v="368"/>
    <s v="368G"/>
    <s v="GRUPO-A"/>
    <s v="Cartografía y representación gráfica"/>
    <s v="GG"/>
    <s v="GRUPO GRANDE"/>
    <s v="368G"/>
    <s v="GG de Cartografía y representación gráfica"/>
    <s v="GRUPO-A"/>
    <s v="GG de Cartografía y representación gráfica"/>
    <s v="1S"/>
    <n v="16606836"/>
    <s v="LLORENTE"/>
    <s v="ADÁN"/>
    <s v="JOSÉ ÁNGEL"/>
    <s v="LLORENTE ADÁN, JOSÉ ÁNGEL"/>
    <x v="0"/>
    <x v="0"/>
    <x v="0"/>
    <m/>
    <m/>
    <s v="jollorad"/>
    <s v="jose-angel.llorente@unirioja.es"/>
    <n v="3.2"/>
    <n v="3.2"/>
    <n v="536"/>
    <s v="PROFESOR INTERINO"/>
    <s v="C01"/>
    <s v="TIEMPO COMPLETO"/>
    <s v="2018-09-17 00:00:00.0"/>
    <s v="2019-09-14 00:00:00.0"/>
    <s v="PI101280"/>
    <s v="PROFESOR CONTRATADO INTERINO"/>
    <s v="R114"/>
    <x v="3"/>
    <n v="430"/>
    <s v="GEOGRAFÍA FÍSICA"/>
  </r>
  <r>
    <x v="9"/>
    <n v="16499934"/>
    <x v="2"/>
    <n v="369"/>
    <s v="369G"/>
    <s v="GRUPO-A"/>
    <s v="Historia de España moderna"/>
    <s v="GG"/>
    <s v="GRUPO GRANDE"/>
    <s v="369G"/>
    <s v="GG de Historia de España moderna"/>
    <s v="GRUPO-A"/>
    <s v="GG de Historia de España moderna"/>
    <s v="1S"/>
    <n v="16499934"/>
    <s v="GÓMEZ"/>
    <s v="URDÁÑEZ"/>
    <s v="JOSÉ LUIS"/>
    <s v="GÓMEZ URDÁÑEZ, JOSÉ LUIS"/>
    <x v="1"/>
    <x v="0"/>
    <x v="0"/>
    <m/>
    <m/>
    <s v="jlgomez"/>
    <s v="jose-luis.gomez@unirioja.es"/>
    <n v="4.5"/>
    <n v="4.5"/>
    <n v="500"/>
    <s v="CATEDRATICO DE UNIVERSIDAD"/>
    <s v="C01"/>
    <s v="TIEMPO COMPLETO"/>
    <s v="2017-09-15 00:00:00.0"/>
    <s v="null"/>
    <s v="DF3518"/>
    <s v="CATEDRÁTICO DE UNIVERSIDAD"/>
    <s v="R114"/>
    <x v="3"/>
    <n v="490"/>
    <s v="HISTORIA MODERNA"/>
  </r>
  <r>
    <x v="9"/>
    <n v="72573678"/>
    <x v="2"/>
    <n v="373"/>
    <s v="373G"/>
    <s v="GRUPO-A"/>
    <s v="Paleografía y diplomática"/>
    <s v="GG"/>
    <s v="GRUPO GRANDE"/>
    <s v="373G"/>
    <s v="GG de Paleografía y diplomática"/>
    <s v="GRUPO-A"/>
    <s v="GG de Paleografía y diplomática"/>
    <s v="1S"/>
    <n v="72573678"/>
    <s v="GOICOLEA"/>
    <s v="JULIÁN"/>
    <s v="FRANCISCO JAVIER"/>
    <s v="GOICOLEA JULIÁN, FRANCISCO JAVIER"/>
    <x v="0"/>
    <x v="0"/>
    <x v="0"/>
    <m/>
    <m/>
    <s v="frgoicol"/>
    <s v="francisco-javier.goicolea@unirioja.es"/>
    <n v="1.4"/>
    <n v="1.4"/>
    <n v="536"/>
    <s v="PROFESOR INTERINO"/>
    <s v="P06"/>
    <s v="TIEMPO PARCIAL (6+6 HORAS)"/>
    <s v="2017-09-15 00:00:00.0"/>
    <s v="null"/>
    <s v="PI101285"/>
    <s v="PROFESOR CONTRATADO INTERINO"/>
    <s v="R114"/>
    <x v="3"/>
    <n v="485"/>
    <s v="HISTORIA MEDIEVAL"/>
  </r>
  <r>
    <x v="9"/>
    <n v="13120437"/>
    <x v="2"/>
    <n v="374"/>
    <s v="374G"/>
    <s v="GRUPO-A"/>
    <s v="Nuevas tendencias en historia moderna"/>
    <s v="GG"/>
    <s v="GRUPO GRANDE"/>
    <s v="374G"/>
    <s v="GG de Nuevas tendencias en historia moderna"/>
    <s v="GRUPO-A"/>
    <s v="GG de Nuevas tendencias en historia moderna"/>
    <s v="2S"/>
    <n v="13120437"/>
    <s v="ATIENZA"/>
    <s v="LÓPEZ"/>
    <s v="MARÍA ÁNGELA"/>
    <s v="ATIENZA LÓPEZ, MARÍA ÁNGELA"/>
    <x v="0"/>
    <x v="0"/>
    <x v="0"/>
    <m/>
    <m/>
    <s v="aatienza"/>
    <s v="angela.atienza@unirioja.es"/>
    <n v="2.5"/>
    <n v="2.5"/>
    <n v="500"/>
    <s v="CATEDRATICO DE UNIVERSIDAD"/>
    <s v="01R"/>
    <s v="TIEMPO COMPLETO REDUCIDO"/>
    <s v="2016-11-12 00:00:00.0"/>
    <s v="null"/>
    <s v="DF100339"/>
    <s v="CATEDRÁTICO DE UNIVERSIDAD"/>
    <s v="R114"/>
    <x v="3"/>
    <n v="490"/>
    <s v="HISTORIA MODERNA"/>
  </r>
  <r>
    <x v="9"/>
    <n v="16630524"/>
    <x v="2"/>
    <n v="374"/>
    <s v="374G"/>
    <s v="GRUPO-A"/>
    <s v="Nuevas tendencias en historia moderna"/>
    <s v="GG"/>
    <s v="GRUPO GRANDE"/>
    <s v="374G"/>
    <s v="GG de Nuevas tendencias en historia moderna"/>
    <s v="GRUPO-A"/>
    <s v="GG de Nuevas tendencias en historia moderna"/>
    <s v="2S"/>
    <n v="16630524"/>
    <s v="IBÁÑEZ"/>
    <s v="CASTRO"/>
    <s v="JUAN"/>
    <s v="IBÁÑEZ CASTRO, JUAN"/>
    <x v="1"/>
    <x v="0"/>
    <x v="0"/>
    <m/>
    <m/>
    <s v="juibanez"/>
    <s v="juan.ibanez@alum.unirioja.es"/>
    <n v="0.5"/>
    <n v="0.5"/>
    <n v="121"/>
    <s v="PERSONAL INVESTIGADOR EN FORMACIÓN"/>
    <n v="0"/>
    <s v="_"/>
    <s v="2016-09-10 00:00:00.0"/>
    <s v="2019-09-09 00:00:00.0"/>
    <s v="D14BECARIO1"/>
    <s v="PERSONAL INVESTIGADOR PREDOCTORAL EN FORMACIÓN"/>
    <s v="R114"/>
    <x v="3"/>
    <n v="490"/>
    <s v="HISTORIA MODERNA"/>
  </r>
  <r>
    <x v="9"/>
    <n v="33425722"/>
    <x v="2"/>
    <n v="377"/>
    <s v="377G"/>
    <s v="GRUPO-A"/>
    <s v="Patrimonio histórico-artístico II"/>
    <s v="GG"/>
    <s v="GRUPO GRANDE"/>
    <s v="377G"/>
    <s v="GG de Patrimonio histórico-artístico II"/>
    <s v="GRUPO-A"/>
    <s v="GG de Patrimonio histórico-artístico II"/>
    <s v="2S"/>
    <n v="33425722"/>
    <s v="ANDUEZA"/>
    <s v="UNANUA"/>
    <s v="Mª DEL PILAR"/>
    <s v="ANDUEZA UNANUA, Mª DEL PILAR"/>
    <x v="0"/>
    <x v="0"/>
    <x v="0"/>
    <m/>
    <m/>
    <s v="mdanduez"/>
    <s v="m-del-pilar.andueza@unirioja.es"/>
    <n v="3.2"/>
    <n v="3.2"/>
    <n v="504"/>
    <s v="PROFESOR TITULAR UNIVERSIDAD"/>
    <s v="C01"/>
    <s v="TIEMPO COMPLETO"/>
    <s v="2017-09-15 00:00:00.0"/>
    <s v="null"/>
    <s v="DF100343"/>
    <s v="PROFESOR TITULAR DE UNIVERSIDAD"/>
    <s v="R114"/>
    <x v="3"/>
    <n v="465"/>
    <s v="HISTORIA DEL ARTE"/>
  </r>
  <r>
    <x v="10"/>
    <n v="16512623"/>
    <x v="2"/>
    <n v="383"/>
    <s v="383G"/>
    <s v="GRUPO-A"/>
    <s v="Literatura hispanoamericana I"/>
    <s v="GG"/>
    <s v="GRUPO GRANDE"/>
    <s v="383G"/>
    <s v="GRUPO GRANDE DE Literatura hispanoamericana I"/>
    <s v="GRUPO-A"/>
    <s v="Grupo Grande de Literatura hispanoamericana I"/>
    <s v="1S"/>
    <n v="16512623"/>
    <s v="GONZÁLEZ DE GARAY"/>
    <s v="FERNÁNDEZ"/>
    <s v="MARÍA TERESA"/>
    <s v="GONZÁLEZ DE GARAY FERNÁNDEZ, MARÍA TERESA"/>
    <x v="0"/>
    <x v="0"/>
    <x v="0"/>
    <m/>
    <m/>
    <s v="tdgaray"/>
    <s v="teresa.gonzalez@unirioja.es"/>
    <n v="2"/>
    <n v="2"/>
    <n v="504"/>
    <s v="PROFESOR TITULAR UNIVERSIDAD"/>
    <s v="01R"/>
    <s v="TIEMPO COMPLETO REDUCIDO"/>
    <s v="2013-09-01 00:00:00.0"/>
    <s v="null"/>
    <s v="DF31546"/>
    <s v="TITULAR DE UNIVERSIDAD"/>
    <s v="R106"/>
    <x v="5"/>
    <n v="583"/>
    <s v="LITERATURA ESPAÑOLA"/>
  </r>
  <r>
    <x v="10"/>
    <n v="72801386"/>
    <x v="2"/>
    <n v="383"/>
    <s v="383G"/>
    <s v="GRUPO-A"/>
    <s v="Literatura hispanoamericana I"/>
    <s v="GG"/>
    <s v="GRUPO GRANDE"/>
    <s v="383G"/>
    <s v="GRUPO GRANDE DE Literatura hispanoamericana I"/>
    <s v="GRUPO-A"/>
    <s v="Grupo Grande de Literatura hispanoamericana I"/>
    <s v="1S"/>
    <n v="72801386"/>
    <s v="SAINZ"/>
    <s v="BARIAIN"/>
    <s v="ISABEL"/>
    <s v="SAINZ BARIAIN, ISABEL"/>
    <x v="1"/>
    <x v="0"/>
    <x v="0"/>
    <m/>
    <m/>
    <s v="issainb"/>
    <s v="isabel.sainzb@unirioja.es"/>
    <n v="2.5"/>
    <n v="2.5"/>
    <n v="536"/>
    <s v="PROFESOR INTERINO"/>
    <s v="P06"/>
    <s v="TIEMPO PARCIAL (6+6 HORAS)"/>
    <s v="2018-09-18 00:00:00.0"/>
    <s v="null"/>
    <s v="PI101365"/>
    <s v="PROFESOR CONTRATADO INTERINO"/>
    <s v="R106"/>
    <x v="5"/>
    <n v="583"/>
    <s v="LITERATURA ESPAÑOLA"/>
  </r>
  <r>
    <x v="10"/>
    <n v="70865948"/>
    <x v="2"/>
    <n v="384"/>
    <s v="384G"/>
    <s v="GRUPO-A"/>
    <s v="Linguística española IV"/>
    <s v="GG"/>
    <s v="GRUPO GRANDE"/>
    <s v="384G"/>
    <s v="GRUPO GRANDE DE Linguística española IV"/>
    <s v="GRUPO-A"/>
    <s v="Grupo Grande de Linguística española IV"/>
    <s v="1S"/>
    <n v="70865948"/>
    <s v="FASLA"/>
    <s v="FERNÁNDEZ"/>
    <s v="DALILA"/>
    <s v="FASLA FERNÁNDEZ, DALILA"/>
    <x v="1"/>
    <x v="0"/>
    <x v="0"/>
    <m/>
    <m/>
    <s v="dafasla"/>
    <s v="dalila.fasla@unirioja.es"/>
    <n v="4.5"/>
    <n v="4.5"/>
    <n v="504"/>
    <s v="PROFESOR TITULAR UNIVERSIDAD"/>
    <s v="01A"/>
    <s v="TIEMPO COMPLETO AMPLIADO"/>
    <s v="2012-09-01 00:00:00.0"/>
    <s v="null"/>
    <s v="DF100036"/>
    <s v="PROFESOR TITULAR DE UNIVERSIDAD"/>
    <s v="R106"/>
    <x v="5"/>
    <n v="575"/>
    <s v="LINGÜÍSTICA GENERAL"/>
  </r>
  <r>
    <x v="10"/>
    <n v="34798214"/>
    <x v="2"/>
    <n v="385"/>
    <s v="385G"/>
    <s v="GRUPO-A"/>
    <s v="Literatura española de los siglos XVIII y XIX"/>
    <s v="GG"/>
    <s v="GRUPO GRANDE"/>
    <s v="385G"/>
    <s v="GRUPO GRANDE DE Literatura española de los siglos XVIII y XIX"/>
    <s v="GRUPO-A"/>
    <s v="Grupo Grande de Literatura española de los siglos XVIII y XIX"/>
    <s v="2S"/>
    <n v="34798214"/>
    <s v="MARTÍNEZ"/>
    <s v="LÓPEZ"/>
    <s v="Mª ISABEL"/>
    <s v="MARTÍNEZ LÓPEZ, Mª ISABEL"/>
    <x v="0"/>
    <x v="0"/>
    <x v="0"/>
    <m/>
    <m/>
    <s v="mamartlop"/>
    <s v="maribel.martinez@unirioja.es"/>
    <n v="4.5"/>
    <n v="4.5"/>
    <n v="504"/>
    <s v="PROFESOR TITULAR UNIVERSIDAD"/>
    <s v="C01"/>
    <s v="TIEMPO COMPLETO"/>
    <s v="2018-11-26 00:00:00.0"/>
    <s v="null"/>
    <s v="DF31547"/>
    <s v="PROFESOR TITULAR DE UNIVERSIDAD"/>
    <s v="R106"/>
    <x v="5"/>
    <n v="583"/>
    <s v="LITERATURA ESPAÑOLA"/>
  </r>
  <r>
    <x v="10"/>
    <n v="1085841"/>
    <x v="2"/>
    <n v="386"/>
    <s v="386G"/>
    <s v="GRUPO-A"/>
    <s v="Literatura española del siglo XX (I)"/>
    <s v="GG"/>
    <s v="GRUPO GRANDE"/>
    <s v="386G"/>
    <s v="GRUPO GRANDE DE Literatura española del siglo XX (I)"/>
    <s v="GRUPO-A"/>
    <s v="Grupo Grande de Literatura española del siglo XX (I)"/>
    <s v="2S"/>
    <n v="1085841"/>
    <s v="DOMÍNGUEZ"/>
    <s v="MATITO"/>
    <s v="FRANCISCO"/>
    <s v="DOMÍNGUEZ MATITO, FRANCISCO"/>
    <x v="1"/>
    <x v="0"/>
    <x v="0"/>
    <m/>
    <m/>
    <s v="frdoming"/>
    <s v="fd.matito@unirioja.es"/>
    <n v="4.5"/>
    <n v="4.5"/>
    <n v="500"/>
    <s v="CATEDRATICO DE UNIVERSIDAD"/>
    <s v="C01"/>
    <s v="TIEMPO COMPLETO"/>
    <s v="2018-09-17 00:00:00.0"/>
    <s v="null"/>
    <s v="DF100351"/>
    <s v="CATEDRÁTICO DE UNIVERSIDAD"/>
    <s v="R106"/>
    <x v="5"/>
    <n v="583"/>
    <s v="LITERATURA ESPAÑOLA"/>
  </r>
  <r>
    <x v="10"/>
    <n v="16525052"/>
    <x v="2"/>
    <n v="387"/>
    <s v="387G"/>
    <s v="GRUPO-A"/>
    <s v="Competencia idiomática en el uso del español"/>
    <s v="GG"/>
    <s v="GRUPO GRANDE"/>
    <s v="387G"/>
    <s v="GRUPO GRANDE DE Competencia idiomática en el uso del español"/>
    <s v="GRUPO-A"/>
    <s v="Grupo Grande de Competencia idiomática en el uso del español"/>
    <s v="2S"/>
    <n v="16525052"/>
    <s v="BALMASEDA"/>
    <s v="MAESTU"/>
    <s v="ENRIQUE"/>
    <s v="BALMASEDA MAESTU, ENRIQUE"/>
    <x v="0"/>
    <x v="0"/>
    <x v="0"/>
    <m/>
    <m/>
    <s v="enbalmas"/>
    <s v="enrique.balmaseda@unirioja.es"/>
    <n v="4.5"/>
    <n v="4.5"/>
    <n v="504"/>
    <s v="PROFESOR TITULAR UNIVERSIDAD"/>
    <s v="01A"/>
    <s v="TIEMPO COMPLETO AMPLIADO"/>
    <s v="2018-09-17 00:00:00.0"/>
    <s v="null"/>
    <s v="DF100331"/>
    <s v="PROFESOR TITULAR DE UNIVERSIDAD"/>
    <s v="R106"/>
    <x v="5"/>
    <n v="567"/>
    <s v="LENGUA ESPAÑOLA"/>
  </r>
  <r>
    <x v="10"/>
    <n v="16595315"/>
    <x v="2"/>
    <n v="389"/>
    <s v="389G"/>
    <s v="GRUPO-A"/>
    <s v="Historia de la lengua española I"/>
    <s v="GG"/>
    <s v="GRUPO GRANDE"/>
    <s v="389G"/>
    <s v="GG de Historia de la lengua española I"/>
    <s v="GRUPO-A"/>
    <s v="GG de Historia de la lengua española I"/>
    <s v="1S"/>
    <n v="16595315"/>
    <s v="GARCÍA"/>
    <s v="ANDREVA"/>
    <s v="FERNANDO"/>
    <s v="GARCÍA ANDREVA, FERNANDO"/>
    <x v="0"/>
    <x v="0"/>
    <x v="0"/>
    <m/>
    <m/>
    <s v="fegarcan"/>
    <s v="fernando.garciaan@unirioja.es"/>
    <n v="4.5"/>
    <n v="4.5"/>
    <n v="536"/>
    <s v="PROFESOR INTERINO"/>
    <s v="C01"/>
    <s v="TIEMPO COMPLETO"/>
    <s v="2013-09-16 00:00:00.0"/>
    <s v="null"/>
    <s v="PI100914"/>
    <s v="PROFESOR CONTRATADO INTERINO"/>
    <s v="R106"/>
    <x v="5"/>
    <n v="567"/>
    <s v="LENGUA ESPAÑOLA"/>
  </r>
  <r>
    <x v="10"/>
    <n v="44972274"/>
    <x v="2"/>
    <n v="391"/>
    <s v="391G"/>
    <s v="GRUPO-A"/>
    <s v="Variedades del español II"/>
    <s v="GG"/>
    <s v="GRUPO GRANDE"/>
    <s v="391G"/>
    <s v="GG de Variedades del español II"/>
    <s v="GRUPO-A"/>
    <s v="GG de Variedades del español II"/>
    <s v="2S"/>
    <n v="44972274"/>
    <s v="GÓMEZ"/>
    <s v="SEIBANE"/>
    <s v="SARA"/>
    <s v="GÓMEZ SEIBANE, SARA"/>
    <x v="1"/>
    <x v="0"/>
    <x v="0"/>
    <m/>
    <m/>
    <s v="sagomes"/>
    <s v="sara.gomezs@unirioja.es"/>
    <n v="4.5"/>
    <n v="4.5"/>
    <n v="504"/>
    <s v="PROFESOR TITULAR UNIVERSIDAD"/>
    <s v="C01"/>
    <s v="TIEMPO COMPLETO"/>
    <s v="2017-12-04 00:00:00.0"/>
    <s v="null"/>
    <s v="DF100091"/>
    <s v="PROFESOR TITULAR DE UNIVERSIDAD"/>
    <s v="R106"/>
    <x v="5"/>
    <n v="567"/>
    <s v="LENGUA ESPAÑOLA"/>
  </r>
  <r>
    <x v="10"/>
    <n v="16549841"/>
    <x v="2"/>
    <n v="394"/>
    <s v="394G"/>
    <s v="GRUPO-A"/>
    <s v="Latín vulgar"/>
    <s v="GG"/>
    <s v="GRUPO GRANDE"/>
    <s v="394G"/>
    <s v="GRUPO GRANDE DE Latín vulgar"/>
    <s v="GRUPO-A"/>
    <s v="Grupo Grande de Latín vulgar"/>
    <s v="1S"/>
    <n v="16549841"/>
    <s v="FERNÁNDEZ"/>
    <s v="LÓPEZ"/>
    <s v="JORGE"/>
    <s v="FERNÁNDEZ LÓPEZ, JORGE"/>
    <x v="1"/>
    <x v="0"/>
    <x v="0"/>
    <m/>
    <m/>
    <s v="jorferlo"/>
    <s v="jorge.fernandez@unirioja.es"/>
    <n v="4.5"/>
    <n v="4.5"/>
    <s v="A-0500"/>
    <s v="CATEDRATICO DE UNIVERSIDAD"/>
    <s v="C01"/>
    <s v="TIEMPO COMPLETO"/>
    <s v="2010-11-10 00:00:00.0"/>
    <s v="null"/>
    <s v="DF100286"/>
    <s v="CATEDRÁTICO DE UNIVERSIDAD"/>
    <s v="R106"/>
    <x v="5"/>
    <n v="355"/>
    <s v="FILOLOGÍA LATINA"/>
  </r>
  <r>
    <x v="10"/>
    <n v="16620640"/>
    <x v="2"/>
    <n v="395"/>
    <s v="395G"/>
    <s v="GRUPO-A"/>
    <s v="El español como L2/LE"/>
    <s v="GG"/>
    <s v="GRUPO GRANDE"/>
    <s v="395G"/>
    <s v="GRUPO GRANDE DE El español como L2/LE"/>
    <s v="GRUPO-A"/>
    <s v="Grupo Grande de El español como L2/LE"/>
    <s v="2S"/>
    <n v="16620640"/>
    <s v="LAS HERAS"/>
    <s v="CALVO"/>
    <s v="MIGUEL"/>
    <s v="LAS HERAS CALVO, MIGUEL"/>
    <x v="1"/>
    <x v="0"/>
    <x v="0"/>
    <m/>
    <m/>
    <s v="milasher"/>
    <s v="miguel.las-heras@unirioja.es"/>
    <n v="2.25"/>
    <n v="2.25"/>
    <n v="536"/>
    <s v="PROFESOR INTERINO"/>
    <s v="C01"/>
    <s v="TIEMPO COMPLETO"/>
    <s v="2018-09-18 00:00:00.0"/>
    <s v="null"/>
    <s v="PI101364"/>
    <s v="PROFESOR CONTRATADO INTERINO"/>
    <s v="R106"/>
    <x v="5"/>
    <n v="567"/>
    <s v="LENGUA ESPAÑOLA"/>
  </r>
  <r>
    <x v="10"/>
    <n v="73152016"/>
    <x v="2"/>
    <n v="398"/>
    <s v="398G"/>
    <s v="GRUPO-A"/>
    <s v="Retórica clásica"/>
    <s v="GG"/>
    <s v="GRUPO GRANDE"/>
    <s v="398G"/>
    <s v="GG de Retórica clásica"/>
    <s v="GRUPO-A"/>
    <s v="GG de Retórica clásica"/>
    <s v="2S"/>
    <n v="73152016"/>
    <s v="CABALLERO"/>
    <s v="LÓPEZ"/>
    <s v="JOSÉ ANTONIO"/>
    <s v="CABALLERO LÓPEZ, JOSÉ ANTONIO"/>
    <x v="0"/>
    <x v="0"/>
    <x v="0"/>
    <m/>
    <m/>
    <s v="jcaballe"/>
    <s v="antonio.caballero@unirioja.es"/>
    <n v="4.5"/>
    <n v="4.5"/>
    <n v="500"/>
    <s v="CATEDRATICO DE UNIVERSIDAD"/>
    <s v="01R"/>
    <s v="TIEMPO COMPLETO REDUCIDO"/>
    <s v="2016-11-12 00:00:00.0"/>
    <s v="null"/>
    <s v="DF100337"/>
    <s v="CATEDRÁTICO DE UNIVERSIDAD"/>
    <s v="R106"/>
    <x v="5"/>
    <n v="340"/>
    <s v="FILOLOGÍA GRIEGA"/>
  </r>
  <r>
    <x v="10"/>
    <n v="13059875"/>
    <x v="2"/>
    <n v="399"/>
    <s v="399G"/>
    <s v="GRUPO-A"/>
    <s v="Renacimiento y Barroco en la literatura española"/>
    <s v="GG"/>
    <s v="GRUPO GRANDE"/>
    <s v="399G"/>
    <s v="GRUPO GRANDE DE Renacimiento y barroco en la literatura española"/>
    <s v="GRUPO-A"/>
    <s v="Grupo Grande de Renacimiento y barroco en la literatura española"/>
    <s v="1S"/>
    <n v="13059875"/>
    <s v="BRAVO"/>
    <s v="VEGA"/>
    <s v="JULIAN TOMÁS"/>
    <s v="BRAVO VEGA, JULIAN TOMÁS"/>
    <x v="1"/>
    <x v="0"/>
    <x v="0"/>
    <m/>
    <m/>
    <s v="jubravo"/>
    <s v="julian.bravo@unirioja.es"/>
    <n v="4.5"/>
    <n v="4.5"/>
    <n v="504"/>
    <s v="PROFESOR TITULAR UNIVERSIDAD"/>
    <s v="01A"/>
    <s v="TIEMPO COMPLETO AMPLIADO"/>
    <s v="2012-09-01 00:00:00.0"/>
    <s v="null"/>
    <s v="DF31545"/>
    <s v="TITULAR DE UNIVERSIDAD"/>
    <s v="R106"/>
    <x v="5"/>
    <n v="583"/>
    <s v="LITERATURA ESPAÑOLA"/>
  </r>
  <r>
    <x v="10"/>
    <n v="16529085"/>
    <x v="2"/>
    <n v="401"/>
    <s v="401G"/>
    <s v="GRUPO-A"/>
    <s v="Historia del cine"/>
    <s v="GG"/>
    <s v="GRUPO GRANDE"/>
    <s v="401G"/>
    <s v="GG de Historia del cine"/>
    <s v="GRUPO-A"/>
    <s v="GG de Historia del cine"/>
    <s v="1S"/>
    <n v="16529085"/>
    <s v="SÁNCHEZ"/>
    <s v="SALAS"/>
    <s v="BERNARDO"/>
    <s v="SÁNCHEZ SALAS, BERNARDO"/>
    <x v="1"/>
    <x v="0"/>
    <x v="0"/>
    <m/>
    <m/>
    <s v="besanche"/>
    <s v="bernardo.sanchez@unirioja.es"/>
    <n v="4.5"/>
    <n v="4.5"/>
    <n v="532"/>
    <s v="LABORAL DOCENTE-ASOCIADO"/>
    <s v="P04"/>
    <s v="TIEMPO PARCIAL (4+4 HORAS)"/>
    <s v="2015-09-15 00:00:00.0"/>
    <s v="2019-09-14 00:00:00.0"/>
    <s v="PI101031"/>
    <s v="PROFESOR ASOCIADO"/>
    <s v="R106"/>
    <x v="5"/>
    <n v="796"/>
    <s v="TEORÍA DE LA LITERATURA Y LITERATURA COMPARADA"/>
  </r>
  <r>
    <x v="10"/>
    <s v="X4359100"/>
    <x v="2"/>
    <n v="402"/>
    <s v="402G"/>
    <s v="GRUPO-A"/>
    <s v="Tradición clásica"/>
    <s v="GG"/>
    <s v="GRUPO GRANDE"/>
    <s v="402G"/>
    <s v="GG de Tradición clásica"/>
    <s v="GRUPO-A"/>
    <s v="GG de Tradición clásica"/>
    <s v="1S"/>
    <s v="X4359100"/>
    <s v="BORSARI"/>
    <s v="-"/>
    <s v="ELISA"/>
    <s v="BORSARI -, ELISA"/>
    <x v="1"/>
    <x v="0"/>
    <x v="0"/>
    <m/>
    <m/>
    <s v="elborsar"/>
    <s v="elisa.borsari@unirioja.es"/>
    <n v="4.5"/>
    <n v="4.5"/>
    <n v="0"/>
    <s v="DOCTOR"/>
    <n v="0"/>
    <s v="_"/>
    <s v="2017-01-16 00:00:00.0"/>
    <s v="2019-01-15 00:00:00.0"/>
    <s v="D06INVESTIGADOR1"/>
    <s v="ACCESO SISTEMA ESPAÑOL CIENCIA E INNOVACIÓN"/>
    <s v="R106"/>
    <x v="5"/>
    <n v="583"/>
    <s v="LITERATURA ESPAÑOLA"/>
  </r>
  <r>
    <x v="11"/>
    <n v="17199289"/>
    <x v="4"/>
    <n v="405"/>
    <s v="405G"/>
    <s v="GRUPO-A"/>
    <s v="Métodos de análisis multivariante"/>
    <s v="GG"/>
    <s v="GRUPO GRANDE"/>
    <s v="405G"/>
    <s v="GG de Métodos de análisis multivariante"/>
    <s v="GRUPO-A"/>
    <s v="GG de Métodos de análisis multivariante"/>
    <s v="2S"/>
    <n v="17199289"/>
    <s v="FILLAT"/>
    <s v="BALLESTEROS"/>
    <s v="JUAN CARLOS"/>
    <s v="FILLAT BALLESTEROS, JUAN CARLOS"/>
    <x v="1"/>
    <x v="0"/>
    <x v="0"/>
    <m/>
    <m/>
    <s v="jufillat"/>
    <s v="juan-carlos.fillat@unirioja.es"/>
    <n v="4"/>
    <n v="4"/>
    <n v="504"/>
    <s v="PROFESOR TITULAR UNIVERSIDAD"/>
    <s v="01A"/>
    <s v="TIEMPO COMPLETO AMPLIADO"/>
    <s v="2012-09-01 00:00:00.0"/>
    <s v="null"/>
    <s v="DF32187"/>
    <s v="TITULAR DE UNIVERSIDAD"/>
    <s v="R111"/>
    <x v="7"/>
    <n v="265"/>
    <s v="ESTADÍSTICA E INVESTIGACIÓN OPERATIVA"/>
  </r>
  <r>
    <x v="11"/>
    <n v="16619886"/>
    <x v="4"/>
    <n v="406"/>
    <s v="406G"/>
    <s v="GRUPO-A"/>
    <s v="Investigación operativa"/>
    <s v="GG"/>
    <s v="GRUPO GRANDE"/>
    <s v="406G"/>
    <s v="GG de Investigación Operativa"/>
    <s v="GRUPO-A"/>
    <s v="GG de Investigación Operativa"/>
    <s v="1S"/>
    <n v="16619886"/>
    <s v="HIGUERAS"/>
    <s v="HERNÁEZ"/>
    <s v="MANUEL"/>
    <s v="HIGUERAS HERNÁEZ, MANUEL"/>
    <x v="1"/>
    <x v="0"/>
    <x v="0"/>
    <m/>
    <m/>
    <s v="mahiguer"/>
    <s v="manuel.higueras@unirioja.es"/>
    <n v="4"/>
    <n v="4"/>
    <n v="504"/>
    <s v="PROFESOR TITULAR UNIVERSIDAD"/>
    <s v="C01"/>
    <s v="TIEMPO COMPLETO"/>
    <s v="2018-09-17 00:00:00.0"/>
    <s v="null"/>
    <s v="DF100359"/>
    <s v="PROFESOR TITULAR DE UNIVERSIDAD"/>
    <s v="R111"/>
    <x v="7"/>
    <n v="265"/>
    <s v="ESTADÍSTICA E INVESTIGACIÓN OPERATIVA"/>
  </r>
  <r>
    <x v="11"/>
    <n v="17764581"/>
    <x v="4"/>
    <n v="407"/>
    <s v="407G"/>
    <s v="GRUPO-A"/>
    <s v="Estructuras algebraicas"/>
    <s v="GG"/>
    <s v="GRUPO GRANDE"/>
    <s v="407G"/>
    <s v="GRUPO GRANDE DE Estructuras algebraicas"/>
    <s v="GRUPO-A"/>
    <s v="Grupo Grande de Estructuras algebraicas"/>
    <s v="1S"/>
    <n v="17764581"/>
    <s v="RODRIGO"/>
    <s v="ESCUDERO"/>
    <s v="ADRIAN"/>
    <s v="RODRIGO ESCUDERO, ADRIAN"/>
    <x v="1"/>
    <x v="0"/>
    <x v="0"/>
    <m/>
    <m/>
    <s v="adrodre"/>
    <s v="adrian.rodrigoe@unirioja.es"/>
    <n v="4"/>
    <n v="4"/>
    <n v="536"/>
    <s v="PROFESOR INTERINO"/>
    <s v="C01"/>
    <s v="TIEMPO COMPLETO"/>
    <s v="2018-09-17 00:00:00.0"/>
    <s v="2019-09-14 00:00:00.0"/>
    <s v="PI101404"/>
    <s v="PROFESOR CONTRATADO INTERINO"/>
    <s v="R111"/>
    <x v="7"/>
    <n v="5"/>
    <s v="ÁLGEBRA"/>
  </r>
  <r>
    <x v="11"/>
    <n v="16520200"/>
    <x v="4"/>
    <n v="409"/>
    <s v="409G"/>
    <s v="GRUPO-A"/>
    <s v="Métodos numéricos"/>
    <s v="GG"/>
    <s v="GRUPO GRANDE"/>
    <s v="409G"/>
    <s v="GRUPO GRANDE DE Métodos numéricos"/>
    <s v="GRUPO-A"/>
    <s v="Grupo Grande de Métodos numéricos"/>
    <s v="1S"/>
    <n v="16520200"/>
    <s v="HERNÁNDEZ"/>
    <s v="VERÓN"/>
    <s v="MIGUEL ANGEL"/>
    <s v="HERNÁNDEZ VERÓN, MIGUEL ANGEL"/>
    <x v="1"/>
    <x v="0"/>
    <x v="0"/>
    <m/>
    <m/>
    <s v="mahernan"/>
    <s v="mahernan@unirioja.es"/>
    <n v="4"/>
    <n v="4"/>
    <n v="500"/>
    <s v="CATEDRATICO DE UNIVERSIDAD"/>
    <s v="01R"/>
    <s v="TIEMPO COMPLETO REDUCIDO"/>
    <s v="2013-09-01 00:00:00.0"/>
    <s v="null"/>
    <s v="DF100262"/>
    <s v="CATEDRÁTICO DE UNIVERSIDAD"/>
    <s v="R111"/>
    <x v="7"/>
    <n v="595"/>
    <s v="MATEMÁTICA APLICADA"/>
  </r>
  <r>
    <x v="11"/>
    <n v="78649713"/>
    <x v="4"/>
    <n v="410"/>
    <s v="410G"/>
    <s v="GRUPO-A"/>
    <s v="Ecuaciones diferenciales"/>
    <s v="GG"/>
    <s v="GRUPO GRANDE"/>
    <s v="410G"/>
    <s v="GRUPO GRANDE DE Ecuaciones diferenciales"/>
    <s v="GRUPO-A"/>
    <s v="Grupo Grande de Ecuaciones diferenciales"/>
    <s v="1S"/>
    <n v="78649713"/>
    <s v="RODRÍGUEZ"/>
    <s v="LUIS"/>
    <s v="DANIEL JOSÉ"/>
    <s v="RODRÍGUEZ LUIS, DANIEL JOSÉ"/>
    <x v="1"/>
    <x v="0"/>
    <x v="0"/>
    <m/>
    <m/>
    <s v="darodrl"/>
    <s v="daniel-jose.rodriguez@unirioja.es"/>
    <n v="5"/>
    <n v="5"/>
    <n v="536"/>
    <s v="PROFESOR INTERINO"/>
    <s v="C01"/>
    <s v="TIEMPO COMPLETO"/>
    <s v="2017-09-15 00:00:00.0"/>
    <s v="null"/>
    <s v="PI101269"/>
    <s v="PROFESOR CONTRATADO INTERINO"/>
    <s v="R111"/>
    <x v="7"/>
    <n v="15"/>
    <s v="ANÁLISIS MATEMÁTICO"/>
  </r>
  <r>
    <x v="11"/>
    <n v="29103662"/>
    <x v="4"/>
    <n v="411"/>
    <s v="411G"/>
    <s v="GRUPO-A"/>
    <s v="Teoría de Galois"/>
    <s v="GG"/>
    <s v="GRUPO GRANDE"/>
    <s v="411G"/>
    <s v="GRUPO GRANDE DE Teoría de Galois"/>
    <s v="GRUPO-A"/>
    <s v="Grupo Grande de Teoría de Galois"/>
    <s v="2S"/>
    <n v="29103662"/>
    <s v="PÉREZ"/>
    <s v="IZQUIERDO"/>
    <s v="JOSÉ MARÍA"/>
    <s v="PÉREZ IZQUIERDO, JOSÉ MARÍA"/>
    <x v="0"/>
    <x v="0"/>
    <x v="0"/>
    <m/>
    <m/>
    <s v="jpperez"/>
    <s v="jm.perez@unirioja.es"/>
    <n v="4"/>
    <n v="4"/>
    <n v="504"/>
    <s v="PROFESOR TITULAR UNIVERSIDAD"/>
    <s v="01R"/>
    <s v="TIEMPO COMPLETO REDUCIDO"/>
    <s v="2013-09-01 00:00:00.0"/>
    <s v="null"/>
    <s v="DF32074"/>
    <s v="TITULAR DE UNIVERSIDAD"/>
    <s v="R111"/>
    <x v="7"/>
    <n v="5"/>
    <s v="ÁLGEBRA"/>
  </r>
  <r>
    <x v="11"/>
    <n v="16574152"/>
    <x v="4"/>
    <n v="412"/>
    <s v="412G"/>
    <s v="GRUPO-A"/>
    <s v="Modelización y optimización II"/>
    <s v="GG"/>
    <s v="GRUPO GRANDE"/>
    <s v="412G"/>
    <s v="GRUPO GRANDE DE Modelización y optimización II"/>
    <s v="GRUPO-A"/>
    <s v="Grupo Grande de Modelización y optimización II"/>
    <s v="2S"/>
    <n v="16574152"/>
    <s v="PASCUAL"/>
    <s v="LERÍA"/>
    <s v="ANA ISABEL"/>
    <s v="PASCUAL LERÍA, ANA ISABEL"/>
    <x v="1"/>
    <x v="0"/>
    <x v="0"/>
    <m/>
    <m/>
    <s v="aipasc"/>
    <s v="aipasc@unirioja.es"/>
    <n v="3.2"/>
    <n v="3.2"/>
    <n v="504"/>
    <s v="PROFESOR TITULAR UNIVERSIDAD"/>
    <s v="C01"/>
    <s v="TIEMPO COMPLETO"/>
    <s v="2018-12-18 00:00:00.0"/>
    <s v="null"/>
    <s v="DF32267"/>
    <s v="TITULAR DE UNIVERSIDAD"/>
    <s v="R111"/>
    <x v="7"/>
    <n v="595"/>
    <s v="MATEMÁTICA APLICADA"/>
  </r>
  <r>
    <x v="11"/>
    <n v="16573324"/>
    <x v="4"/>
    <n v="413"/>
    <s v="413G"/>
    <s v="GRUPO-A"/>
    <s v="Métodos numéricos en ecuaciones diferenciales"/>
    <s v="GG"/>
    <s v="GRUPO GRANDE"/>
    <s v="413G"/>
    <s v="GRUPO GRANDE DE Métodos numéricos en ecuaciones diferenciales"/>
    <s v="GRUPO-A"/>
    <s v="Grupo Grande de Métodos numéricos en ecuaciones diferenciales"/>
    <s v="2S"/>
    <n v="16573324"/>
    <s v="ROMERO"/>
    <s v="ÁLVAREZ"/>
    <s v="NATALIA"/>
    <s v="ROMERO ÁLVAREZ, NATALIA"/>
    <x v="1"/>
    <x v="0"/>
    <x v="0"/>
    <m/>
    <m/>
    <s v="naromero"/>
    <s v="natalia.romero@unirioja.es"/>
    <n v="4"/>
    <n v="4"/>
    <s v="A-0504"/>
    <s v="PROFESOR TITULAR UNIVERSIDAD"/>
    <s v="C01"/>
    <s v="TIEMPO COMPLETO"/>
    <s v="2010-11-18 00:00:00.0"/>
    <s v="null"/>
    <s v="DF100283"/>
    <s v="PROFESOR TITULAR DE UNIVERSIDAD"/>
    <s v="R111"/>
    <x v="7"/>
    <n v="595"/>
    <s v="MATEMÁTICA APLICADA"/>
  </r>
  <r>
    <x v="11"/>
    <n v="16510798"/>
    <x v="4"/>
    <n v="414"/>
    <s v="414G"/>
    <s v="GRUPO-A"/>
    <s v="Topología general"/>
    <s v="GG"/>
    <s v="GRUPO GRANDE"/>
    <s v="414G"/>
    <s v="GRUPO GRANDE DE Topología general"/>
    <s v="GRUPO-A"/>
    <s v="Grupo Grande de Topología general"/>
    <s v="2S"/>
    <n v="16510798"/>
    <s v="RIVAS"/>
    <s v="RODRÍGUEZ"/>
    <s v="MARÍA TERESA"/>
    <s v="RIVAS RODRÍGUEZ, MARÍA TERESA"/>
    <x v="1"/>
    <x v="0"/>
    <x v="0"/>
    <m/>
    <m/>
    <s v="marivas"/>
    <s v="maria-teresa.rivas@unirioja.es"/>
    <n v="0"/>
    <n v="0"/>
    <n v="504"/>
    <s v="PROFESOR TITULAR UNIVERSIDAD"/>
    <s v="01R"/>
    <s v="TIEMPO COMPLETO REDUCIDO"/>
    <s v="2016-09-15 00:00:00.0"/>
    <s v="null"/>
    <s v="DF32217"/>
    <s v="TITULAR DE UNIVERSIDAD"/>
    <s v="R111"/>
    <x v="7"/>
    <n v="440"/>
    <s v="GEOMETRÍA Y TOPOLOGÍA"/>
  </r>
  <r>
    <x v="11"/>
    <n v="18408601"/>
    <x v="4"/>
    <n v="414"/>
    <s v="414G"/>
    <s v="GRUPO-A"/>
    <s v="Topología general"/>
    <s v="GG"/>
    <s v="GRUPO GRANDE"/>
    <s v="414G"/>
    <s v="GRUPO GRANDE DE Topología general"/>
    <s v="GRUPO-A"/>
    <s v="Grupo Grande de Topología general"/>
    <s v="2S"/>
    <n v="18408601"/>
    <s v="HERNÁNDEZ"/>
    <s v="PARICIO"/>
    <s v="LUIS JAVIER"/>
    <s v="HERNÁNDEZ PARICIO, LUIS JAVIER"/>
    <x v="1"/>
    <x v="0"/>
    <x v="0"/>
    <m/>
    <m/>
    <s v="luhernan"/>
    <s v="luis-javier.hernandez@unirioja.es"/>
    <n v="4.2"/>
    <n v="4.2"/>
    <n v="500"/>
    <s v="CATEDRATICO DE UNIVERSIDAD"/>
    <s v="01R"/>
    <s v="TIEMPO COMPLETO REDUCIDO"/>
    <s v="2012-09-01 00:00:00.0"/>
    <s v="null"/>
    <s v="DF32212"/>
    <s v="CATEDRÁTICO DE UNIVERSIDAD"/>
    <s v="R111"/>
    <x v="7"/>
    <n v="440"/>
    <s v="GEOMETRÍA Y TOPOLOGÍA"/>
  </r>
  <r>
    <x v="11"/>
    <n v="72786536"/>
    <x v="4"/>
    <n v="415"/>
    <s v="415G"/>
    <s v="GRUPO-A"/>
    <s v="Análisis complejo"/>
    <s v="GG"/>
    <s v="GRUPO GRANDE"/>
    <s v="415G"/>
    <s v="GRUPO GRANDE DE Análisis complejo"/>
    <s v="GRUPO-A"/>
    <s v="Grupo Grande de Análisis complejo"/>
    <s v="2S"/>
    <n v="72786536"/>
    <s v="MÍNGUEZ"/>
    <s v="CENICEROS"/>
    <s v="JUDIT"/>
    <s v="MÍNGUEZ CENICEROS, JUDIT"/>
    <x v="0"/>
    <x v="0"/>
    <x v="0"/>
    <m/>
    <m/>
    <s v="jminguez"/>
    <s v="judit.minguez@unirioja.es"/>
    <n v="4"/>
    <n v="4"/>
    <n v="534"/>
    <s v="CONTRATADO DOCTOR -TIPO 1"/>
    <s v="C01"/>
    <s v="TIEMPO COMPLETO"/>
    <s v="2007-07-20 00:00:00.0"/>
    <s v="null"/>
    <s v="LD100578"/>
    <s v="CONTRATADO DOCTOR"/>
    <s v="R111"/>
    <x v="7"/>
    <n v="15"/>
    <s v="ANÁLISIS MATEMÁTICO"/>
  </r>
  <r>
    <x v="11"/>
    <n v="16617591"/>
    <x v="4"/>
    <n v="417"/>
    <s v="417G"/>
    <s v="GRUPO-A"/>
    <s v="Análisis real y funcional"/>
    <s v="GG"/>
    <s v="GRUPO GRANDE"/>
    <s v="417G"/>
    <s v="GG de Análisis real y funcional"/>
    <s v="GRUPO-A"/>
    <s v="GG de Análisis real y funcional"/>
    <s v="1S"/>
    <n v="16617591"/>
    <s v="BELLO"/>
    <s v="HERNÁNDEZ"/>
    <s v="MANUEL"/>
    <s v="BELLO HERNÁNDEZ, MANUEL"/>
    <x v="0"/>
    <x v="0"/>
    <x v="0"/>
    <m/>
    <m/>
    <s v="mbello"/>
    <s v="mbello@unirioja.es"/>
    <n v="4"/>
    <n v="4"/>
    <n v="504"/>
    <s v="PROFESOR TITULAR UNIVERSIDAD"/>
    <s v="01R"/>
    <s v="TIEMPO COMPLETO REDUCIDO"/>
    <s v="2018-09-17 00:00:00.0"/>
    <s v="null"/>
    <s v="DF100146"/>
    <s v="PROFESOR TITULAR DE UNIVERSIDAD"/>
    <s v="R111"/>
    <x v="7"/>
    <n v="15"/>
    <s v="ANÁLISIS MATEMÁTICO"/>
  </r>
  <r>
    <x v="11"/>
    <n v="16549295"/>
    <x v="4"/>
    <n v="418"/>
    <s v="418G"/>
    <s v="GRUPO-A"/>
    <s v="Ecuaciones en derivadas parciales"/>
    <s v="GG"/>
    <s v="GRUPO GRANDE"/>
    <s v="418G"/>
    <s v="GG de Ecuaciones en derivadas parciales"/>
    <s v="GRUPO-A"/>
    <s v="GG de Ecuaciones en derivadas parciales"/>
    <s v="1S"/>
    <n v="16549295"/>
    <s v="EZQUERRO"/>
    <s v="FERNÁNDEZ"/>
    <s v="JOSÉ ANTONIO"/>
    <s v="EZQUERRO FERNÁNDEZ, JOSÉ ANTONIO"/>
    <x v="0"/>
    <x v="0"/>
    <x v="0"/>
    <m/>
    <m/>
    <s v="jezquer"/>
    <s v="jezquer@unirioja.es"/>
    <n v="4"/>
    <n v="4"/>
    <n v="500"/>
    <s v="CATEDRATICO DE UNIVERSIDAD"/>
    <s v="01R"/>
    <s v="TIEMPO COMPLETO REDUCIDO"/>
    <s v="2018-09-17 00:00:00.0"/>
    <s v="null"/>
    <s v="DF100347"/>
    <s v="CATEDRÁTICO DE UNIVERSIDAD"/>
    <s v="R111"/>
    <x v="7"/>
    <n v="595"/>
    <s v="MATEMÁTICA APLICADA"/>
  </r>
  <r>
    <x v="11"/>
    <n v="16530493"/>
    <x v="4"/>
    <n v="419"/>
    <s v="419G"/>
    <s v="GRUPO-A"/>
    <s v="Teoría de números y criptografía"/>
    <s v="GG"/>
    <s v="GRUPO GRANDE"/>
    <s v="419G"/>
    <s v="GG de Teoría de números y criptografía"/>
    <s v="GRUPO-A"/>
    <s v="GG de Teoría de números y criptografía"/>
    <s v="1S"/>
    <n v="16530493"/>
    <s v="VARONA"/>
    <s v="MALUMBRES"/>
    <s v="JUAN LUIS"/>
    <s v="VARONA MALUMBRES, JUAN LUIS"/>
    <x v="1"/>
    <x v="0"/>
    <x v="0"/>
    <m/>
    <m/>
    <s v="jvarona"/>
    <s v="jvarona@unirioja.es"/>
    <n v="4"/>
    <n v="4"/>
    <n v="500"/>
    <s v="CATEDRATICO DE UNIVERSIDAD"/>
    <s v="01R"/>
    <s v="TIEMPO COMPLETO REDUCIDO"/>
    <s v="2012-09-01 00:00:00.0"/>
    <s v="null"/>
    <s v="DF100234"/>
    <s v="CATEDRÁTICO DE UNIVERSIDAD"/>
    <s v="R111"/>
    <x v="7"/>
    <n v="595"/>
    <s v="MATEMÁTICA APLICADA"/>
  </r>
  <r>
    <x v="11"/>
    <n v="16598388"/>
    <x v="4"/>
    <n v="421"/>
    <s v="421G"/>
    <s v="GRUPO-A"/>
    <s v="Análisis de Fourier"/>
    <s v="GG"/>
    <s v="GRUPO GRANDE"/>
    <s v="421G"/>
    <s v="GG de Análisis de Fourier"/>
    <s v="GRUPO-A"/>
    <s v="GG de Análisis de Fourier"/>
    <s v="2S"/>
    <n v="16598388"/>
    <s v="PÉREZ"/>
    <s v="LÁZARO"/>
    <s v="FRANCISCO JAVIER"/>
    <s v="PÉREZ LÁZARO, FRANCISCO JAVIER"/>
    <x v="0"/>
    <x v="0"/>
    <x v="0"/>
    <m/>
    <m/>
    <s v="franpere"/>
    <s v="javier.perezl@unirioja.es"/>
    <n v="4"/>
    <n v="4"/>
    <n v="534"/>
    <s v="CONTRATADO DOCTOR -TIPO 1"/>
    <s v="C01"/>
    <s v="TIEMPO COMPLETO"/>
    <s v="2010-09-01 00:00:00.0"/>
    <s v="null"/>
    <s v="PI100761"/>
    <s v="PROFESOR CONTRATADO DOCTOR"/>
    <s v="R111"/>
    <x v="7"/>
    <n v="15"/>
    <s v="ANÁLISIS MATEMÁTICO"/>
  </r>
  <r>
    <x v="11"/>
    <n v="16541342"/>
    <x v="4"/>
    <n v="423"/>
    <s v="423G"/>
    <s v="GRUPO-A"/>
    <s v="Cálculo numérico en EDP's"/>
    <s v="GG"/>
    <s v="GRUPO GRANDE"/>
    <s v="423G"/>
    <s v="GG de Cálculo numérico en EDP's"/>
    <s v="GRUPO-A"/>
    <s v="GG de Cálculo numérico en EDP's"/>
    <s v="2S"/>
    <n v="16541342"/>
    <s v="LANCHARES"/>
    <s v="BARRASA"/>
    <s v="VÍCTOR"/>
    <s v="LANCHARES BARRASA, VÍCTOR"/>
    <x v="0"/>
    <x v="0"/>
    <x v="0"/>
    <m/>
    <m/>
    <s v="vlancha"/>
    <s v="vlancha@unirioja.es"/>
    <n v="4"/>
    <n v="4"/>
    <n v="504"/>
    <s v="PROFESOR TITULAR UNIVERSIDAD"/>
    <s v="01R"/>
    <s v="TIEMPO COMPLETO REDUCIDO"/>
    <s v="2012-09-01 00:00:00.0"/>
    <s v="null"/>
    <s v="DF32264"/>
    <s v="TITULAR DE UNIVERSIDAD"/>
    <s v="R111"/>
    <x v="7"/>
    <n v="595"/>
    <s v="MATEMÁTICA APLICADA"/>
  </r>
  <r>
    <x v="11"/>
    <n v="17835356"/>
    <x v="4"/>
    <n v="424"/>
    <s v="424G"/>
    <s v="GRUPO-A"/>
    <s v="Historia de las matemáticas"/>
    <s v="GG"/>
    <s v="GRUPO GRANDE"/>
    <s v="424G"/>
    <s v="GG de Historia de las Matemáticas"/>
    <s v="GRUPO-A"/>
    <s v="GG de Historia de las matemáticas"/>
    <s v="2S"/>
    <n v="17835356"/>
    <s v="ESPAÑOL"/>
    <s v="GONZÁLEZ"/>
    <s v="LUIS"/>
    <s v="ESPAÑOL GONZÁLEZ, LUIS"/>
    <x v="1"/>
    <x v="0"/>
    <x v="0"/>
    <m/>
    <m/>
    <s v="lespanol"/>
    <s v="luis.espanol@unirioja.es"/>
    <n v="4"/>
    <n v="4"/>
    <n v="504"/>
    <s v="PROFESOR TITULAR UNIVERSIDAD"/>
    <s v="01A"/>
    <s v="TIEMPO COMPLETO AMPLIADO"/>
    <s v="2012-09-01 00:00:00.0"/>
    <s v="null"/>
    <s v="DF32213"/>
    <s v="TITULAR DE UNIVERSIDAD"/>
    <s v="R111"/>
    <x v="7"/>
    <n v="440"/>
    <s v="GEOMETRÍA Y TOPOLOGÍA"/>
  </r>
  <r>
    <x v="11"/>
    <n v="42057900"/>
    <x v="4"/>
    <n v="425"/>
    <s v="425G"/>
    <s v="GRUPO-A"/>
    <s v="Trabajo fin de grado en Matemáticas"/>
    <s v="GG"/>
    <s v="GRUPO GRANDE"/>
    <s v="425G"/>
    <s v="TRABAJO FIN DE GRADO"/>
    <s v="GRUPO-A"/>
    <s v="TRABAJO FIN DE GRADO"/>
    <s v="I"/>
    <n v="42057900"/>
    <s v="HERNÁNDEZ"/>
    <s v="MARTÍN"/>
    <s v="ZENAIDA"/>
    <s v="HERNÁNDEZ MARTÍN, ZENAIDA"/>
    <x v="1"/>
    <x v="0"/>
    <x v="0"/>
    <m/>
    <m/>
    <s v="zehernan"/>
    <s v="zenaida.hernandez@unirioja.es"/>
    <n v="0"/>
    <n v="0"/>
    <n v="506"/>
    <s v="PROFESOR TITULAR DE ESCUELA UNIVERSITARI"/>
    <s v="01A"/>
    <s v="TIEMPO COMPLETO AMPLIADO"/>
    <s v="2012-09-01 00:00:00.0"/>
    <s v="null"/>
    <s v="DF32193"/>
    <s v="TITULAR DE ESCUELAS UNIVERSITARIAS"/>
    <s v="R111"/>
    <x v="7"/>
    <n v="265"/>
    <s v="ESTADÍSTICA E INVESTIGACIÓN OPERATIVA"/>
  </r>
  <r>
    <x v="12"/>
    <n v="13109019"/>
    <x v="4"/>
    <n v="426"/>
    <s v="426G"/>
    <s v="GRUPO-A"/>
    <s v="Química analítica"/>
    <s v="GG"/>
    <s v="GRUPO GRANDE"/>
    <s v="426G"/>
    <s v="GRUPO GRANDE DE Química analítica"/>
    <s v="GRUPO-A"/>
    <s v="Grupo Grande de Química analítica"/>
    <s v="AN"/>
    <n v="13109019"/>
    <s v="PIZARRO"/>
    <s v="MILLÁN"/>
    <s v="CONSUELO"/>
    <s v="PIZARRO MILLÁN, CONSUELO"/>
    <x v="1"/>
    <x v="0"/>
    <x v="0"/>
    <m/>
    <m/>
    <s v="cpizarro"/>
    <s v="consuelo.pizarro@unirioja.es"/>
    <n v="1"/>
    <n v="1"/>
    <s v="A-0500"/>
    <s v="CATEDRATICO DE UNIVERSIDAD"/>
    <s v="C01"/>
    <s v="TIEMPO COMPLETO"/>
    <s v="2010-12-07 00:00:00.0"/>
    <s v="null"/>
    <s v="DF100287"/>
    <s v="CATEDRÁTICO DE UNIVERSIDAD"/>
    <s v="R112"/>
    <x v="8"/>
    <n v="750"/>
    <s v="QUÍMICA ANALÍTICA"/>
  </r>
  <r>
    <x v="12"/>
    <n v="16544605"/>
    <x v="4"/>
    <n v="426"/>
    <s v="426G"/>
    <s v="GRUPO-A"/>
    <s v="Química analítica"/>
    <s v="GG"/>
    <s v="GRUPO GRANDE"/>
    <s v="426G"/>
    <s v="GRUPO GRANDE DE Química analítica"/>
    <s v="GRUPO-A"/>
    <s v="Grupo Grande de Química analítica"/>
    <s v="AN"/>
    <n v="16544605"/>
    <s v="CABREDO"/>
    <s v="PINILLOS"/>
    <s v="SUSANA"/>
    <s v="CABREDO PINILLOS, SUSANA"/>
    <x v="0"/>
    <x v="0"/>
    <x v="0"/>
    <m/>
    <m/>
    <s v="susacapi"/>
    <s v="susana.cabredo@unirioja.es"/>
    <n v="5"/>
    <n v="5"/>
    <n v="504"/>
    <s v="PROFESOR TITULAR UNIVERSIDAD"/>
    <s v="01A"/>
    <s v="TIEMPO COMPLETO AMPLIADO"/>
    <s v="2017-09-15 00:00:00.0"/>
    <s v="null"/>
    <s v="DF32370"/>
    <s v="TITULAR DE UNIVERSIDAD"/>
    <s v="R112"/>
    <x v="8"/>
    <n v="750"/>
    <s v="QUÍMICA ANALÍTICA"/>
  </r>
  <r>
    <x v="13"/>
    <n v="13109019"/>
    <x v="4"/>
    <n v="426"/>
    <s v="426G"/>
    <s v="GRUPO-A"/>
    <s v="Química analítica"/>
    <s v="GG"/>
    <s v="GRUPO GRANDE"/>
    <s v="426G"/>
    <s v="GRUPO GRANDE DE Química analítica"/>
    <s v="GRUPO-A"/>
    <s v="Grupo Grande de Química analítica"/>
    <s v="AN"/>
    <n v="13109019"/>
    <s v="PIZARRO"/>
    <s v="MILLÁN"/>
    <s v="CONSUELO"/>
    <s v="PIZARRO MILLÁN, CONSUELO"/>
    <x v="1"/>
    <x v="0"/>
    <x v="0"/>
    <m/>
    <m/>
    <s v="cpizarro"/>
    <s v="consuelo.pizarro@unirioja.es"/>
    <n v="1"/>
    <m/>
    <s v="A-0500"/>
    <s v="CATEDRATICO DE UNIVERSIDAD"/>
    <s v="C01"/>
    <s v="TIEMPO COMPLETO"/>
    <s v="2010-12-07 00:00:00.0"/>
    <s v="null"/>
    <s v="DF100287"/>
    <s v="CATEDRÁTICO DE UNIVERSIDAD"/>
    <s v="R112"/>
    <x v="8"/>
    <n v="750"/>
    <s v="QUÍMICA ANALÍTICA"/>
  </r>
  <r>
    <x v="13"/>
    <n v="16544605"/>
    <x v="4"/>
    <n v="426"/>
    <s v="426G"/>
    <s v="GRUPO-A"/>
    <s v="Química analítica"/>
    <s v="GG"/>
    <s v="GRUPO GRANDE"/>
    <s v="426G"/>
    <s v="GRUPO GRANDE DE Química analítica"/>
    <s v="GRUPO-A"/>
    <s v="Grupo Grande de Química analítica"/>
    <s v="AN"/>
    <n v="16544605"/>
    <s v="CABREDO"/>
    <s v="PINILLOS"/>
    <s v="SUSANA"/>
    <s v="CABREDO PINILLOS, SUSANA"/>
    <x v="0"/>
    <x v="0"/>
    <x v="0"/>
    <m/>
    <m/>
    <s v="susacapi"/>
    <s v="susana.cabredo@unirioja.es"/>
    <n v="5"/>
    <m/>
    <n v="504"/>
    <s v="PROFESOR TITULAR UNIVERSIDAD"/>
    <s v="01A"/>
    <s v="TIEMPO COMPLETO AMPLIADO"/>
    <s v="2017-09-15 00:00:00.0"/>
    <s v="null"/>
    <s v="DF32370"/>
    <s v="TITULAR DE UNIVERSIDAD"/>
    <s v="R112"/>
    <x v="8"/>
    <n v="750"/>
    <s v="QUÍMICA ANALÍTICA"/>
  </r>
  <r>
    <x v="12"/>
    <n v="16524700"/>
    <x v="4"/>
    <n v="427"/>
    <s v="427G"/>
    <s v="GRUPO-A"/>
    <s v="Química física I"/>
    <s v="GG"/>
    <s v="GRUPO GRANDE"/>
    <s v="427G"/>
    <s v="GRUPO GRANDE DE Química física I"/>
    <s v="GRUPO-A"/>
    <s v="Grupo Grande de Química física I"/>
    <s v="AN"/>
    <n v="16524700"/>
    <s v="BAÑOS"/>
    <s v="ARRIBAS"/>
    <s v="IRENE"/>
    <s v="BAÑOS ARRIBAS, IRENE"/>
    <x v="0"/>
    <x v="0"/>
    <x v="0"/>
    <m/>
    <m/>
    <s v="ibanos"/>
    <s v="irene.banos@unirioja.es"/>
    <n v="6.8"/>
    <n v="6.8"/>
    <n v="504"/>
    <s v="PROFESOR TITULAR UNIVERSIDAD"/>
    <s v="01A"/>
    <s v="TIEMPO COMPLETO AMPLIADO"/>
    <s v="2012-09-01 00:00:00.0"/>
    <s v="null"/>
    <s v="DF32390"/>
    <s v="TITULAR DE UNIVERSIDAD"/>
    <s v="R112"/>
    <x v="8"/>
    <n v="755"/>
    <s v="QUÍMICA FÍSICA"/>
  </r>
  <r>
    <x v="12"/>
    <n v="16580433"/>
    <x v="4"/>
    <n v="427"/>
    <s v="427I"/>
    <s v="GRUPO-A1"/>
    <s v="Química física I"/>
    <s v="GI"/>
    <s v="GRUPO DE INFORMÁTICA"/>
    <s v="427I"/>
    <s v="INFORMÁTICA DE Química física I"/>
    <s v="GRUPO-A1"/>
    <s v="Informática de Química física I"/>
    <s v="AN"/>
    <n v="16580433"/>
    <s v="MARTÍNEZ"/>
    <s v="RUIZ"/>
    <s v="RODRIGO"/>
    <s v="MARTÍNEZ RUIZ, RODRIGO"/>
    <x v="0"/>
    <x v="0"/>
    <x v="0"/>
    <m/>
    <m/>
    <s v="romarine"/>
    <s v="rodrigo.martinez@unirioja.es"/>
    <n v="1"/>
    <n v="1"/>
    <n v="504"/>
    <s v="PROFESOR TITULAR UNIVERSIDAD"/>
    <s v="C01"/>
    <s v="TIEMPO COMPLETO"/>
    <s v="2018-12-18 00:00:00.0"/>
    <s v="null"/>
    <s v="DF100369"/>
    <s v="PROFESOR TITULAR DE UNIVERSIDAD"/>
    <s v="R112"/>
    <x v="8"/>
    <n v="755"/>
    <s v="QUÍMICA FÍSICA"/>
  </r>
  <r>
    <x v="12"/>
    <n v="16539508"/>
    <x v="4"/>
    <n v="427"/>
    <s v="427L"/>
    <s v="GRUPO-A1"/>
    <s v="Química física I"/>
    <s v="GL"/>
    <s v="GRUPO DE LABORATORIO"/>
    <s v="427L"/>
    <s v="LABORATORIO DE Química física I"/>
    <s v="GRUPO-A1"/>
    <s v="Laboratorio de Química física I"/>
    <s v="AN"/>
    <n v="16539508"/>
    <s v="MILLÁN"/>
    <s v="MONEO"/>
    <s v="JUDITH"/>
    <s v="MILLÁN MONEO, JUDITH"/>
    <x v="0"/>
    <x v="0"/>
    <x v="0"/>
    <m/>
    <m/>
    <s v="jumillan"/>
    <s v="judith.millan@unirioja.es"/>
    <n v="1"/>
    <n v="1"/>
    <n v="504"/>
    <s v="PROFESOR TITULAR UNIVERSIDAD"/>
    <s v="01R"/>
    <s v="TIEMPO COMPLETO REDUCIDO"/>
    <s v="2018-09-17 00:00:00.0"/>
    <s v="null"/>
    <s v="DF100345"/>
    <s v="PROFESOR TITULAR DE UNIVERSIDAD"/>
    <s v="R112"/>
    <x v="8"/>
    <n v="755"/>
    <s v="QUÍMICA FÍSICA"/>
  </r>
  <r>
    <x v="12"/>
    <n v="16547011"/>
    <x v="4"/>
    <n v="428"/>
    <s v="428G"/>
    <s v="GRUPO-A"/>
    <s v="Química inorgánica I"/>
    <s v="GG"/>
    <s v="GRUPO GRANDE"/>
    <s v="428G"/>
    <s v="GRUPO GRANDE DE Química inorgánica I"/>
    <s v="GRUPO-A"/>
    <s v="Grupo Grande de Química inorgánica I"/>
    <s v="AN"/>
    <n v="16547011"/>
    <s v="LÓPEZ DE LUZURIAGA"/>
    <s v="FERNÁNDEZ"/>
    <s v="JOSÉ MARÍA"/>
    <s v="LÓPEZ DE LUZURIAGA FERNÁNDEZ, JOSÉ MARÍA"/>
    <x v="0"/>
    <x v="0"/>
    <x v="0"/>
    <m/>
    <m/>
    <s v="jolopez"/>
    <s v="josemaria.lopez@unirioja.es"/>
    <n v="8.5"/>
    <n v="8.5"/>
    <n v="500"/>
    <s v="CATEDRATICO DE UNIVERSIDAD"/>
    <s v="01R"/>
    <s v="TIEMPO COMPLETO REDUCIDO"/>
    <s v="2016-09-15 00:00:00.0"/>
    <s v="null"/>
    <s v="DF100236"/>
    <s v="CATEDRÁTICO DE UNIVERSIDAD"/>
    <s v="R112"/>
    <x v="8"/>
    <n v="760"/>
    <s v="QUÍMICA INORGÁNICA"/>
  </r>
  <r>
    <x v="12"/>
    <n v="16508128"/>
    <x v="4"/>
    <n v="428"/>
    <s v="428L"/>
    <s v="GRUPO-A1"/>
    <s v="Química inorgánica I"/>
    <s v="GL"/>
    <s v="GRUPO DE LABORATORIO"/>
    <s v="428L"/>
    <s v="LABORATORIO DE Química inorgánica I"/>
    <s v="GRUPO-A1"/>
    <s v="Laboratorio de Química inorgánica I"/>
    <s v="AN"/>
    <n v="16508128"/>
    <s v="FERNÁNDEZ"/>
    <s v="GARBAYO"/>
    <s v="EDUARDO JACINTO"/>
    <s v="FERNÁNDEZ GARBAYO, EDUARDO JACINTO"/>
    <x v="0"/>
    <x v="0"/>
    <x v="0"/>
    <m/>
    <m/>
    <s v="edfernan"/>
    <s v="eduardo.fernandez@unirioja.es"/>
    <n v="0.5"/>
    <n v="0.5"/>
    <n v="500"/>
    <s v="CATEDRATICO DE UNIVERSIDAD"/>
    <s v="01R"/>
    <s v="TIEMPO COMPLETO REDUCIDO"/>
    <s v="2012-09-01 00:00:00.0"/>
    <s v="null"/>
    <s v="DF100235"/>
    <s v="CATEDRÁTICO DE UNIVERSIDAD"/>
    <s v="R112"/>
    <x v="8"/>
    <n v="760"/>
    <s v="QUÍMICA INORGÁNICA"/>
  </r>
  <r>
    <x v="12"/>
    <n v="16553823"/>
    <x v="4"/>
    <n v="428"/>
    <s v="428L"/>
    <s v="GRUPO-A1"/>
    <s v="Química inorgánica I"/>
    <s v="GL"/>
    <s v="GRUPO DE LABORATORIO"/>
    <s v="428L"/>
    <s v="LABORATORIO DE Química inorgánica I"/>
    <s v="GRUPO-A1"/>
    <s v="Laboratorio de Química inorgánica I"/>
    <s v="AN"/>
    <n v="16553823"/>
    <s v="OLMOS"/>
    <s v="PÉREZ"/>
    <s v="MARÍA ELENA"/>
    <s v="OLMOS PÉREZ, MARÍA ELENA"/>
    <x v="0"/>
    <x v="0"/>
    <x v="0"/>
    <m/>
    <m/>
    <s v="m-olmos"/>
    <s v="m-elena.olmos@unirioja.es"/>
    <n v="1.5"/>
    <n v="1.5"/>
    <n v="500"/>
    <s v="CATEDRATICO DE UNIVERSIDAD"/>
    <s v="01R"/>
    <s v="TIEMPO COMPLETO REDUCIDO"/>
    <s v="2018-12-18 00:00:00.0"/>
    <s v="null"/>
    <s v="DF100382"/>
    <s v="CATEDRÁTICO DE UNIVERSIDAD"/>
    <s v="R112"/>
    <x v="8"/>
    <n v="760"/>
    <s v="QUÍMICA INORGÁNICA"/>
  </r>
  <r>
    <x v="12"/>
    <n v="16517620"/>
    <x v="4"/>
    <n v="429"/>
    <s v="429G"/>
    <s v="GRUPO-A"/>
    <s v="Química orgánica"/>
    <s v="GG"/>
    <s v="GRUPO GRANDE"/>
    <s v="429G"/>
    <s v="GRUPO GRANDE DE Química orgánica"/>
    <s v="GRUPO-A"/>
    <s v="Grupo Grande de Química orgánica"/>
    <s v="AN"/>
    <n v="16517620"/>
    <s v="AVENOZA"/>
    <s v="AZNAR"/>
    <s v="ALBERTO"/>
    <s v="AVENOZA AZNAR, ALBERTO"/>
    <x v="0"/>
    <x v="0"/>
    <x v="0"/>
    <m/>
    <m/>
    <s v="avenoza"/>
    <s v="alberto.avenoza@unirioja.es"/>
    <n v="4.5"/>
    <n v="4.5"/>
    <n v="500"/>
    <s v="CATEDRATICO DE UNIVERSIDAD"/>
    <s v="01R"/>
    <s v="TIEMPO COMPLETO REDUCIDO"/>
    <s v="2012-09-01 00:00:00.0"/>
    <s v="null"/>
    <s v="DF100221"/>
    <s v="PROFESOR CATEDRÁTICO DE UNIVERSIDAD"/>
    <s v="R112"/>
    <x v="8"/>
    <n v="765"/>
    <s v="QUÍMICA ORGÁNICA"/>
  </r>
  <r>
    <x v="12"/>
    <n v="17836947"/>
    <x v="4"/>
    <n v="429"/>
    <s v="429G"/>
    <s v="GRUPO-A"/>
    <s v="Química orgánica"/>
    <s v="GG"/>
    <s v="GRUPO GRANDE"/>
    <s v="429G"/>
    <s v="GRUPO GRANDE DE Química orgánica"/>
    <s v="GRUPO-A"/>
    <s v="Grupo Grande de Química orgánica"/>
    <s v="AN"/>
    <n v="17836947"/>
    <s v="CAMPOS"/>
    <s v="GARCÍA"/>
    <s v="PEDRO JOSÉ"/>
    <s v="CAMPOS GARCÍA, PEDRO JOSÉ"/>
    <x v="1"/>
    <x v="0"/>
    <x v="0"/>
    <m/>
    <m/>
    <s v="pcampos"/>
    <s v="pedro.campos@unirioja.es"/>
    <n v="4"/>
    <n v="4"/>
    <n v="500"/>
    <s v="CATEDRATICO DE UNIVERSIDAD"/>
    <s v="01R"/>
    <s v="TIEMPO COMPLETO REDUCIDO"/>
    <s v="2012-09-01 00:00:00.0"/>
    <s v="null"/>
    <s v="DF32442"/>
    <s v="CATEDRÁTICO DE UNIVERSIDAD"/>
    <s v="R112"/>
    <x v="8"/>
    <n v="765"/>
    <s v="QUÍMICA ORGÁNICA"/>
  </r>
  <r>
    <x v="12"/>
    <n v="8958579"/>
    <x v="4"/>
    <n v="429"/>
    <s v="429R"/>
    <s v="GRUPO-A1"/>
    <s v="Química orgánica"/>
    <s v="GR"/>
    <s v="GRUPO REDUCIDO"/>
    <s v="429R"/>
    <s v="GRUPO REDUCIDO DE Química orgánica"/>
    <s v="GRUPO-A1"/>
    <s v="Grupo Reducido de Química orgánica"/>
    <s v="AN"/>
    <n v="8958579"/>
    <s v="RODRÍGUEZ"/>
    <s v="BARRANCO"/>
    <s v="MIGUEL ÁNGEL"/>
    <s v="RODRÍGUEZ BARRANCO, MIGUEL ÁNGEL"/>
    <x v="0"/>
    <x v="0"/>
    <x v="0"/>
    <m/>
    <m/>
    <s v="miguelr"/>
    <s v="miguelangel.rodriguez@unirioja.es"/>
    <n v="2"/>
    <n v="2"/>
    <n v="500"/>
    <s v="CATEDRATICO DE UNIVERSIDAD"/>
    <s v="01R"/>
    <s v="TIEMPO COMPLETO REDUCIDO"/>
    <s v="2012-09-01 00:00:00.0"/>
    <s v="null"/>
    <s v="DF100237"/>
    <s v="CATEDRÁTICO DE UNIVERSIDAD"/>
    <s v="R112"/>
    <x v="8"/>
    <n v="765"/>
    <s v="QUÍMICA ORGÁNICA"/>
  </r>
  <r>
    <x v="12"/>
    <n v="16557636"/>
    <x v="4"/>
    <n v="429"/>
    <s v="429R"/>
    <s v="GRUPO-A1"/>
    <s v="Química orgánica"/>
    <s v="GR"/>
    <s v="GRUPO REDUCIDO"/>
    <s v="429R"/>
    <s v="GRUPO REDUCIDO DE Química orgánica"/>
    <s v="GRUPO-A1"/>
    <s v="Grupo Reducido de Química orgánica"/>
    <s v="AN"/>
    <n v="16557636"/>
    <s v="BUSTO"/>
    <s v="SANCIRIÁN"/>
    <s v="JESÚS HÉCTOR"/>
    <s v="BUSTO SANCIRIÁN, JESÚS HÉCTOR"/>
    <x v="0"/>
    <x v="0"/>
    <x v="0"/>
    <m/>
    <m/>
    <s v="hebusto"/>
    <s v="hector.busto@unirioja.es"/>
    <n v="0.5"/>
    <n v="0.5"/>
    <n v="504"/>
    <s v="PROFESOR TITULAR UNIVERSIDAD"/>
    <s v="01R"/>
    <s v="TIEMPO COMPLETO REDUCIDO"/>
    <s v="2013-09-01 00:00:00.0"/>
    <s v="null"/>
    <s v="DF100220"/>
    <s v="PROFESOR TITULAR DE UNIVERSIDAD"/>
    <s v="R112"/>
    <x v="8"/>
    <n v="765"/>
    <s v="QUÍMICA ORGÁNICA"/>
  </r>
  <r>
    <x v="12"/>
    <n v="17199289"/>
    <x v="4"/>
    <n v="430"/>
    <s v="430G"/>
    <s v="GRUPO-A"/>
    <s v="Estadística y cálculo"/>
    <s v="GG"/>
    <s v="GRUPO GRANDE"/>
    <s v="430G"/>
    <s v="GRUPO GRANDE DE Estadística y cálculo"/>
    <s v="GRUPO-A"/>
    <s v="Grupo Grande de Estadística y cálculo"/>
    <s v="1S"/>
    <n v="17199289"/>
    <s v="FILLAT"/>
    <s v="BALLESTEROS"/>
    <s v="JUAN CARLOS"/>
    <s v="FILLAT BALLESTEROS, JUAN CARLOS"/>
    <x v="1"/>
    <x v="0"/>
    <x v="0"/>
    <m/>
    <m/>
    <s v="jufillat"/>
    <s v="juan-carlos.fillat@unirioja.es"/>
    <n v="4"/>
    <n v="4"/>
    <n v="504"/>
    <s v="PROFESOR TITULAR UNIVERSIDAD"/>
    <s v="01A"/>
    <s v="TIEMPO COMPLETO AMPLIADO"/>
    <s v="2012-09-01 00:00:00.0"/>
    <s v="null"/>
    <s v="DF32187"/>
    <s v="TITULAR DE UNIVERSIDAD"/>
    <s v="R111"/>
    <x v="7"/>
    <n v="265"/>
    <s v="ESTADÍSTICA E INVESTIGACIÓN OPERATIVA"/>
  </r>
  <r>
    <x v="13"/>
    <n v="17199289"/>
    <x v="4"/>
    <n v="430"/>
    <s v="430G"/>
    <s v="GRUPO-A"/>
    <s v="Estadística y cálculo"/>
    <s v="GG"/>
    <s v="GRUPO GRANDE"/>
    <s v="430G"/>
    <s v="GRUPO GRANDE DE Estadística y cálculo"/>
    <s v="GRUPO-A"/>
    <s v="Grupo Grande de Estadística y cálculo"/>
    <s v="1S"/>
    <n v="17199289"/>
    <s v="FILLAT"/>
    <s v="BALLESTEROS"/>
    <s v="JUAN CARLOS"/>
    <s v="FILLAT BALLESTEROS, JUAN CARLOS"/>
    <x v="1"/>
    <x v="0"/>
    <x v="0"/>
    <m/>
    <m/>
    <s v="jufillat"/>
    <s v="juan-carlos.fillat@unirioja.es"/>
    <n v="4"/>
    <m/>
    <n v="504"/>
    <s v="PROFESOR TITULAR UNIVERSIDAD"/>
    <s v="01A"/>
    <s v="TIEMPO COMPLETO AMPLIADO"/>
    <s v="2012-09-01 00:00:00.0"/>
    <s v="null"/>
    <s v="DF32187"/>
    <s v="TITULAR DE UNIVERSIDAD"/>
    <s v="R111"/>
    <x v="7"/>
    <n v="265"/>
    <s v="ESTADÍSTICA E INVESTIGACIÓN OPERATIVA"/>
  </r>
  <r>
    <x v="12"/>
    <n v="16570824"/>
    <x v="4"/>
    <n v="431"/>
    <s v="431G"/>
    <s v="GRUPO-A"/>
    <s v="Ingeniería Química"/>
    <s v="GG"/>
    <s v="GRUPO GRANDE"/>
    <s v="431G"/>
    <s v="GRUPO GRANDE DE Ingeniería Química"/>
    <s v="GRUPO-A"/>
    <s v="Grupo Grande de Ingeniería Química"/>
    <s v="2S"/>
    <n v="16570824"/>
    <s v="ESTEBAN"/>
    <s v="DÍEZ"/>
    <s v="ISABEL"/>
    <s v="ESTEBAN DÍEZ, ISABEL"/>
    <x v="0"/>
    <x v="0"/>
    <x v="0"/>
    <m/>
    <m/>
    <s v="iesteban"/>
    <s v="isabel.esteban@unirioja.es"/>
    <n v="3"/>
    <n v="3"/>
    <n v="504"/>
    <s v="PROFESOR TITULAR UNIVERSIDAD"/>
    <s v="C01"/>
    <s v="TIEMPO COMPLETO"/>
    <s v="2018-12-21 00:00:00.0"/>
    <s v="null"/>
    <s v="DF100368"/>
    <s v="PROFESOR TITULAR DE UNIVERSIDAD"/>
    <s v="R112"/>
    <x v="8"/>
    <n v="555"/>
    <s v="INGENIERÍA QUÍMICA"/>
  </r>
  <r>
    <x v="12"/>
    <n v="13092044"/>
    <x v="4"/>
    <n v="431"/>
    <s v="431L"/>
    <s v="GRUPO-A1"/>
    <s v="Ingeniería Química"/>
    <s v="GL"/>
    <s v="GRUPO DE LABORATORIO"/>
    <s v="431L"/>
    <s v="LABORATORIO DE Ingeniería Química"/>
    <s v="GRUPO-A1"/>
    <s v="Laboratorio de Ingeniería Química"/>
    <s v="2S"/>
    <n v="13092044"/>
    <s v="GONZÁLEZ"/>
    <s v="SÁIZ"/>
    <s v="JOSÉ MARÍA"/>
    <s v="GONZÁLEZ SÁIZ, JOSÉ MARÍA"/>
    <x v="1"/>
    <x v="0"/>
    <x v="0"/>
    <m/>
    <m/>
    <s v="jmgonza"/>
    <s v="josemaria.gonzalez@unirioja.es"/>
    <n v="1.4"/>
    <n v="1.4"/>
    <s v="A-0500"/>
    <s v="CATEDRATICO DE UNIVERSIDAD"/>
    <s v="01R"/>
    <s v="TIEMPO COMPLETO REDUCIDO"/>
    <s v="2014-09-15 00:00:00.0"/>
    <s v="null"/>
    <s v="DF100279"/>
    <s v="CATEDRÁTICO DE UNIVERSIDAD"/>
    <s v="R112"/>
    <x v="8"/>
    <n v="555"/>
    <s v="INGENIERÍA QUÍMICA"/>
  </r>
  <r>
    <x v="12"/>
    <n v="16543785"/>
    <x v="4"/>
    <n v="432"/>
    <s v="432G"/>
    <s v="GRUPO-A"/>
    <s v="Trabajo fin de grado en Química"/>
    <s v="GG"/>
    <s v="GRUPO GRANDE"/>
    <s v="432G"/>
    <s v="TRABAJO FIN DE GRADO"/>
    <s v="GRUPO-A"/>
    <s v="TRABAJO FIN DE GRADO"/>
    <s v="I"/>
    <n v="16543785"/>
    <s v="ZURBANO"/>
    <s v="ASENSIO"/>
    <s v="MARÍA DEL MAR"/>
    <s v="ZURBANO ASENSIO, MARÍA DEL MAR"/>
    <x v="1"/>
    <x v="0"/>
    <x v="0"/>
    <m/>
    <m/>
    <s v="mmzurba"/>
    <s v="marimar.zurbano@unirioja.es"/>
    <n v="0"/>
    <n v="0"/>
    <n v="504"/>
    <s v="PROFESOR TITULAR UNIVERSIDAD"/>
    <s v="01R"/>
    <s v="TIEMPO COMPLETO REDUCIDO"/>
    <s v="2016-09-15 00:00:00.0"/>
    <s v="null"/>
    <s v="DF100149"/>
    <s v="PROFESOR TITULAR DE UNIVERSIDAD"/>
    <s v="R112"/>
    <x v="8"/>
    <n v="765"/>
    <s v="QUÍMICA ORGÁNICA"/>
  </r>
  <r>
    <x v="13"/>
    <n v="8797523"/>
    <x v="4"/>
    <n v="433"/>
    <s v="433G"/>
    <s v="GRUPO-A"/>
    <s v="Fisiología de la vid"/>
    <s v="GG"/>
    <s v="GRUPO GRANDE"/>
    <s v="433G"/>
    <s v="GRUPO GRANDE DE Fisiología de la vid"/>
    <s v="GRUPO-A"/>
    <s v="Grupo Grande de Fisiología de la vid"/>
    <s v="2S"/>
    <n v="8797523"/>
    <s v="NÚÑEZ"/>
    <s v="OLIVERA"/>
    <s v="ENCARNACIÓN"/>
    <s v="NÚÑEZ OLIVERA, ENCARNACIÓN"/>
    <x v="0"/>
    <x v="0"/>
    <x v="0"/>
    <m/>
    <m/>
    <s v="eolivera"/>
    <s v="encarnacion.nunez@unirioja.es"/>
    <n v="1.8"/>
    <n v="1.8"/>
    <s v="A-0500"/>
    <s v="CATEDRATICO DE UNIVERSIDAD"/>
    <s v="01R"/>
    <s v="TIEMPO COMPLETO REDUCIDO"/>
    <s v="2015-09-15 00:00:00.0"/>
    <s v="null"/>
    <s v="DF100277"/>
    <s v="CATEDRÁTICO DE UNIVERSIDAD"/>
    <s v="R101"/>
    <x v="4"/>
    <n v="412"/>
    <s v="FISIOLOGÍA VEGETAL"/>
  </r>
  <r>
    <x v="13"/>
    <n v="16531083"/>
    <x v="4"/>
    <n v="433"/>
    <s v="433G"/>
    <s v="GRUPO-A"/>
    <s v="Fisiología de la vid"/>
    <s v="GG"/>
    <s v="GRUPO GRANDE"/>
    <s v="433G"/>
    <s v="GRUPO GRANDE DE Fisiología de la vid"/>
    <s v="GRUPO-A"/>
    <s v="Grupo Grande de Fisiología de la vid"/>
    <s v="2S"/>
    <n v="16531083"/>
    <s v="TOMÁS"/>
    <s v="LAS HERAS"/>
    <s v="RAFAEL"/>
    <s v="TOMÁS LAS HERAS, RAFAEL"/>
    <x v="0"/>
    <x v="0"/>
    <x v="0"/>
    <m/>
    <m/>
    <s v="ratomas"/>
    <s v="rafael.tomas@unirioja.es"/>
    <n v="1.8"/>
    <n v="1.8"/>
    <n v="504"/>
    <s v="PROFESOR TITULAR UNIVERSIDAD"/>
    <s v="01R"/>
    <s v="TIEMPO COMPLETO REDUCIDO"/>
    <s v="2017-09-15 00:00:00.0"/>
    <s v="null"/>
    <s v="DF100086"/>
    <s v="TITULAR DE ESCUELA UNIVERSITARIA"/>
    <s v="R101"/>
    <x v="4"/>
    <n v="412"/>
    <s v="FISIOLOGÍA VEGETAL"/>
  </r>
  <r>
    <x v="13"/>
    <n v="16603952"/>
    <x v="4"/>
    <n v="433"/>
    <s v="433L"/>
    <s v="GRUPO-A3"/>
    <s v="Fisiología de la vid"/>
    <s v="GL"/>
    <s v="GRUPO DE LABORATORIO"/>
    <s v="433L"/>
    <s v="LABORATORIO DE Fisiología de la vid"/>
    <s v="GRUPO-A3"/>
    <s v="Laboratorio de Fisiología de la vid"/>
    <s v="2S"/>
    <n v="16603952"/>
    <s v="MONFORTE"/>
    <s v="LÓPEZ"/>
    <s v="LAURA"/>
    <s v="MONFORTE LÓPEZ, LAURA"/>
    <x v="0"/>
    <x v="0"/>
    <x v="0"/>
    <m/>
    <m/>
    <s v="lamonfor"/>
    <s v="laura.monforte@unirioja.es"/>
    <n v="2.4"/>
    <n v="2.4"/>
    <n v="7081"/>
    <s v="AYUDANTE (DOCTOR)"/>
    <s v="C01"/>
    <s v="TIEMPO COMPLETO"/>
    <s v="2018-09-17 00:00:00.0"/>
    <s v="2021-09-16 00:00:00.0"/>
    <s v="PI101345"/>
    <s v="PROFESOR AYUDANTE DOCTOR"/>
    <s v="R101"/>
    <x v="4"/>
    <n v="412"/>
    <s v="FISIOLOGÍA VEGETAL"/>
  </r>
  <r>
    <x v="14"/>
    <n v="8797523"/>
    <x v="4"/>
    <n v="433"/>
    <s v="433G"/>
    <s v="GRUPO-A"/>
    <s v="Fisiología de la vid"/>
    <s v="GG"/>
    <s v="GRUPO GRANDE"/>
    <s v="433G"/>
    <s v="GRUPO GRANDE DE Fisiología de la vid"/>
    <s v="GRUPO-A"/>
    <s v="Grupo Grande de Fisiología de la vid"/>
    <s v="2S"/>
    <n v="8797523"/>
    <s v="NÚÑEZ"/>
    <s v="OLIVERA"/>
    <s v="ENCARNACIÓN"/>
    <s v="NÚÑEZ OLIVERA, ENCARNACIÓN"/>
    <x v="0"/>
    <x v="0"/>
    <x v="0"/>
    <m/>
    <m/>
    <s v="eolivera"/>
    <s v="encarnacion.nunez@unirioja.es"/>
    <n v="1.8"/>
    <m/>
    <s v="A-0500"/>
    <s v="CATEDRATICO DE UNIVERSIDAD"/>
    <s v="01R"/>
    <s v="TIEMPO COMPLETO REDUCIDO"/>
    <s v="2015-09-15 00:00:00.0"/>
    <s v="null"/>
    <s v="DF100277"/>
    <s v="CATEDRÁTICO DE UNIVERSIDAD"/>
    <s v="R101"/>
    <x v="4"/>
    <n v="412"/>
    <s v="FISIOLOGÍA VEGETAL"/>
  </r>
  <r>
    <x v="14"/>
    <n v="16531083"/>
    <x v="4"/>
    <n v="433"/>
    <s v="433G"/>
    <s v="GRUPO-A"/>
    <s v="Fisiología de la vid"/>
    <s v="GG"/>
    <s v="GRUPO GRANDE"/>
    <s v="433G"/>
    <s v="GRUPO GRANDE DE Fisiología de la vid"/>
    <s v="GRUPO-A"/>
    <s v="Grupo Grande de Fisiología de la vid"/>
    <s v="2S"/>
    <n v="16531083"/>
    <s v="TOMÁS"/>
    <s v="LAS HERAS"/>
    <s v="RAFAEL"/>
    <s v="TOMÁS LAS HERAS, RAFAEL"/>
    <x v="0"/>
    <x v="0"/>
    <x v="0"/>
    <m/>
    <m/>
    <s v="ratomas"/>
    <s v="rafael.tomas@unirioja.es"/>
    <n v="1.8"/>
    <m/>
    <n v="504"/>
    <s v="PROFESOR TITULAR UNIVERSIDAD"/>
    <s v="01R"/>
    <s v="TIEMPO COMPLETO REDUCIDO"/>
    <s v="2017-09-15 00:00:00.0"/>
    <s v="null"/>
    <s v="DF100086"/>
    <s v="TITULAR DE ESCUELA UNIVERSITARIA"/>
    <s v="R101"/>
    <x v="4"/>
    <n v="412"/>
    <s v="FISIOLOGÍA VEGETAL"/>
  </r>
  <r>
    <x v="14"/>
    <n v="16603952"/>
    <x v="4"/>
    <n v="433"/>
    <s v="433L"/>
    <s v="GRUPO-A3"/>
    <s v="Fisiología de la vid"/>
    <s v="GL"/>
    <s v="GRUPO DE LABORATORIO"/>
    <s v="433L"/>
    <s v="LABORATORIO DE Fisiología de la vid"/>
    <s v="GRUPO-A3"/>
    <s v="Laboratorio de Fisiología de la vid"/>
    <s v="2S"/>
    <n v="16603952"/>
    <s v="MONFORTE"/>
    <s v="LÓPEZ"/>
    <s v="LAURA"/>
    <s v="MONFORTE LÓPEZ, LAURA"/>
    <x v="0"/>
    <x v="0"/>
    <x v="0"/>
    <m/>
    <m/>
    <s v="lamonfor"/>
    <s v="laura.monforte@unirioja.es"/>
    <n v="2.4"/>
    <m/>
    <n v="7081"/>
    <s v="AYUDANTE (DOCTOR)"/>
    <s v="C01"/>
    <s v="TIEMPO COMPLETO"/>
    <s v="2018-09-17 00:00:00.0"/>
    <s v="2021-09-16 00:00:00.0"/>
    <s v="PI101345"/>
    <s v="PROFESOR AYUDANTE DOCTOR"/>
    <s v="R101"/>
    <x v="4"/>
    <n v="412"/>
    <s v="FISIOLOGÍA VEGETAL"/>
  </r>
  <r>
    <x v="12"/>
    <n v="16528703"/>
    <x v="4"/>
    <n v="434"/>
    <s v="434G"/>
    <s v="GRUPO-A"/>
    <s v="Enología I"/>
    <s v="GG"/>
    <s v="GRUPO GRANDE"/>
    <s v="434G"/>
    <s v="GRUPO GRANDE DE Enología I"/>
    <s v="GRUPO-A"/>
    <s v="Grupo Grande de Enología I"/>
    <s v="1S"/>
    <n v="16528703"/>
    <s v="GUTIÉRREZ"/>
    <s v="VIGUERA"/>
    <s v="ANA ROSA"/>
    <s v="GUTIÉRREZ VIGUERA, ANA ROSA"/>
    <x v="0"/>
    <x v="0"/>
    <x v="0"/>
    <m/>
    <m/>
    <s v="angutivi"/>
    <s v="ana-rosa.gutierrez@unirioja.es"/>
    <n v="4"/>
    <n v="4"/>
    <n v="500"/>
    <s v="CATEDRATICO DE UNIVERSIDAD"/>
    <s v="01R"/>
    <s v="TIEMPO COMPLETO REDUCIDO"/>
    <s v="2018-12-05 00:00:00.0"/>
    <s v="null"/>
    <s v="DF100374"/>
    <s v="CATEDRÁTICO DE UNIVERSIDAD"/>
    <s v="R101"/>
    <x v="4"/>
    <n v="780"/>
    <s v="TECNOLOGÍA DE ALIMENTOS"/>
  </r>
  <r>
    <x v="13"/>
    <n v="16528703"/>
    <x v="4"/>
    <n v="434"/>
    <s v="434G"/>
    <s v="GRUPO-A"/>
    <s v="Enología I"/>
    <s v="GG"/>
    <s v="GRUPO GRANDE"/>
    <s v="434G"/>
    <s v="GRUPO GRANDE DE Enología I"/>
    <s v="GRUPO-A"/>
    <s v="Grupo Grande de Enología I"/>
    <s v="1S"/>
    <n v="16528703"/>
    <s v="GUTIÉRREZ"/>
    <s v="VIGUERA"/>
    <s v="ANA ROSA"/>
    <s v="GUTIÉRREZ VIGUERA, ANA ROSA"/>
    <x v="0"/>
    <x v="0"/>
    <x v="0"/>
    <m/>
    <m/>
    <s v="angutivi"/>
    <s v="ana-rosa.gutierrez@unirioja.es"/>
    <n v="4"/>
    <m/>
    <n v="500"/>
    <s v="CATEDRATICO DE UNIVERSIDAD"/>
    <s v="01R"/>
    <s v="TIEMPO COMPLETO REDUCIDO"/>
    <s v="2018-12-05 00:00:00.0"/>
    <s v="null"/>
    <s v="DF100374"/>
    <s v="CATEDRÁTICO DE UNIVERSIDAD"/>
    <s v="R101"/>
    <x v="4"/>
    <n v="780"/>
    <s v="TECNOLOGÍA DE ALIMENTOS"/>
  </r>
  <r>
    <x v="14"/>
    <n v="16528703"/>
    <x v="4"/>
    <n v="434"/>
    <s v="434G"/>
    <s v="GRUPO-A"/>
    <s v="Enología I"/>
    <s v="GG"/>
    <s v="GRUPO GRANDE"/>
    <s v="434G"/>
    <s v="GRUPO GRANDE DE Enología I"/>
    <s v="GRUPO-A"/>
    <s v="Grupo Grande de Enología I"/>
    <s v="1S"/>
    <n v="16528703"/>
    <s v="GUTIÉRREZ"/>
    <s v="VIGUERA"/>
    <s v="ANA ROSA"/>
    <s v="GUTIÉRREZ VIGUERA, ANA ROSA"/>
    <x v="0"/>
    <x v="0"/>
    <x v="0"/>
    <m/>
    <m/>
    <s v="angutivi"/>
    <s v="ana-rosa.gutierrez@unirioja.es"/>
    <n v="4"/>
    <m/>
    <n v="500"/>
    <s v="CATEDRATICO DE UNIVERSIDAD"/>
    <s v="01R"/>
    <s v="TIEMPO COMPLETO REDUCIDO"/>
    <s v="2018-12-05 00:00:00.0"/>
    <s v="null"/>
    <s v="DF100374"/>
    <s v="CATEDRÁTICO DE UNIVERSIDAD"/>
    <s v="R101"/>
    <x v="4"/>
    <n v="780"/>
    <s v="TECNOLOGÍA DE ALIMENTOS"/>
  </r>
  <r>
    <x v="12"/>
    <n v="15841424"/>
    <x v="4"/>
    <n v="435"/>
    <s v="435G"/>
    <s v="GRUPO-A"/>
    <s v="Enología II"/>
    <s v="GG"/>
    <s v="GRUPO GRANDE"/>
    <s v="435G"/>
    <s v="GRUPO GRANDE DE Enologia II"/>
    <s v="GRUPO-A"/>
    <s v="Grupo Grande de Enologia II"/>
    <s v="2S"/>
    <n v="15841424"/>
    <s v="AYESTARÁN"/>
    <s v="ITURBE"/>
    <s v="Mª BELEN"/>
    <s v="AYESTARÁN ITURBE, Mª BELEN"/>
    <x v="0"/>
    <x v="0"/>
    <x v="0"/>
    <m/>
    <m/>
    <s v="beayesta"/>
    <s v="belen.ayestaran@unirioja.es"/>
    <n v="0"/>
    <n v="0"/>
    <n v="500"/>
    <s v="CATEDRATICO DE UNIVERSIDAD"/>
    <s v="01R"/>
    <s v="TIEMPO COMPLETO REDUCIDO"/>
    <s v="2018-12-05 00:00:00.0"/>
    <s v="null"/>
    <s v="DF100372"/>
    <s v="CATEDRÁTICO DE UNIVERSIDAD"/>
    <s v="R101"/>
    <x v="4"/>
    <n v="780"/>
    <s v="TECNOLOGÍA DE ALIMENTOS"/>
  </r>
  <r>
    <x v="12"/>
    <n v="16587648"/>
    <x v="4"/>
    <n v="435"/>
    <s v="435G"/>
    <s v="GRUPO-A"/>
    <s v="Enología II"/>
    <s v="GG"/>
    <s v="GRUPO GRANDE"/>
    <s v="435G"/>
    <s v="GRUPO GRANDE DE Enologia II"/>
    <s v="GRUPO-A"/>
    <s v="Grupo Grande de Enologia II"/>
    <s v="2S"/>
    <n v="16587648"/>
    <s v="GONZÁLEZ"/>
    <s v="ARENZANA"/>
    <s v="LUCÍA"/>
    <s v="GONZÁLEZ ARENZANA, LUCÍA"/>
    <x v="1"/>
    <x v="0"/>
    <x v="0"/>
    <m/>
    <m/>
    <s v="lugonza"/>
    <s v="lucia.gonzalez@unirioja.es"/>
    <n v="1.2"/>
    <n v="1.2"/>
    <n v="536"/>
    <s v="PROFESOR INTERINO"/>
    <s v="P05"/>
    <s v="TIEMPO PARCIAL (5+5 HORAS)"/>
    <s v="2019-03-02 00:00:00.0"/>
    <s v="2019-09-14 00:00:00.0"/>
    <s v="PI101425"/>
    <s v="PROFESOR CONTRATADO INTERINO"/>
    <s v="R101"/>
    <x v="4"/>
    <n v="780"/>
    <s v="TECNOLOGÍA DE ALIMENTOS"/>
  </r>
  <r>
    <x v="12"/>
    <n v="16609248"/>
    <x v="4"/>
    <n v="435"/>
    <s v="435G"/>
    <s v="GRUPO-A"/>
    <s v="Enología II"/>
    <s v="GG"/>
    <s v="GRUPO GRANDE"/>
    <s v="435G"/>
    <s v="GRUPO GRANDE DE Enologia II"/>
    <s v="GRUPO-A"/>
    <s v="Grupo Grande de Enologia II"/>
    <s v="2S"/>
    <n v="16609248"/>
    <s v="MARTÍNEZ"/>
    <s v="LAPUENTE"/>
    <s v="LETICIA"/>
    <s v="MARTÍNEZ LAPUENTE, LETICIA"/>
    <x v="1"/>
    <x v="0"/>
    <x v="0"/>
    <m/>
    <m/>
    <s v="lemartl"/>
    <s v="leticia.martinez@unirioja.es"/>
    <n v="2.8"/>
    <n v="2.8"/>
    <n v="536"/>
    <s v="PROFESOR INTERINO"/>
    <s v="C01"/>
    <s v="TIEMPO COMPLETO"/>
    <s v="2018-09-18 00:00:00.0"/>
    <s v="null"/>
    <s v="PI101226"/>
    <s v="PROFESOR CONTRATADO INTERINO"/>
    <s v="R101"/>
    <x v="4"/>
    <n v="780"/>
    <s v="TECNOLOGÍA DE ALIMENTOS"/>
  </r>
  <r>
    <x v="12"/>
    <n v="16567034"/>
    <x v="4"/>
    <n v="435"/>
    <s v="435L"/>
    <s v="GRUPO-A1"/>
    <s v="Enología II"/>
    <s v="GL"/>
    <s v="GRUPO DE LABORATORIO"/>
    <s v="435L"/>
    <s v="LABORATORIO DE Enologia II"/>
    <s v="GRUPO-A1"/>
    <s v="Laboratorio de Enologia II"/>
    <s v="2S"/>
    <n v="16567034"/>
    <s v="GUADALUPE"/>
    <s v="MÍNGUEZ"/>
    <s v="ZENAIDA"/>
    <s v="GUADALUPE MÍNGUEZ, ZENAIDA"/>
    <x v="1"/>
    <x v="0"/>
    <x v="0"/>
    <m/>
    <m/>
    <s v="zeguadal"/>
    <s v="zenaida.guadalupe@unirioja.es"/>
    <n v="2"/>
    <n v="2"/>
    <n v="504"/>
    <s v="PROFESOR TITULAR UNIVERSIDAD"/>
    <s v="C01"/>
    <s v="TIEMPO COMPLETO"/>
    <s v="2018-12-21 00:00:00.0"/>
    <s v="null"/>
    <s v="DF100361"/>
    <s v="PROFESOR TITULAR DE UNIVERSIDAD"/>
    <s v="R101"/>
    <x v="4"/>
    <n v="780"/>
    <s v="TECNOLOGÍA DE ALIMENTOS"/>
  </r>
  <r>
    <x v="13"/>
    <n v="15841424"/>
    <x v="4"/>
    <n v="435"/>
    <s v="435G"/>
    <s v="GRUPO-A"/>
    <s v="Enología II"/>
    <s v="GG"/>
    <s v="GRUPO GRANDE"/>
    <s v="435G"/>
    <s v="GRUPO GRANDE DE Enologia II"/>
    <s v="GRUPO-A"/>
    <s v="Grupo Grande de Enologia II"/>
    <s v="2S"/>
    <n v="15841424"/>
    <s v="AYESTARÁN"/>
    <s v="ITURBE"/>
    <s v="Mª BELEN"/>
    <s v="AYESTARÁN ITURBE, Mª BELEN"/>
    <x v="0"/>
    <x v="0"/>
    <x v="0"/>
    <m/>
    <m/>
    <s v="beayesta"/>
    <s v="belen.ayestaran@unirioja.es"/>
    <n v="0"/>
    <m/>
    <n v="500"/>
    <s v="CATEDRATICO DE UNIVERSIDAD"/>
    <s v="01R"/>
    <s v="TIEMPO COMPLETO REDUCIDO"/>
    <s v="2018-12-05 00:00:00.0"/>
    <s v="null"/>
    <s v="DF100372"/>
    <s v="CATEDRÁTICO DE UNIVERSIDAD"/>
    <s v="R101"/>
    <x v="4"/>
    <n v="780"/>
    <s v="TECNOLOGÍA DE ALIMENTOS"/>
  </r>
  <r>
    <x v="13"/>
    <n v="16587648"/>
    <x v="4"/>
    <n v="435"/>
    <s v="435G"/>
    <s v="GRUPO-A"/>
    <s v="Enología II"/>
    <s v="GG"/>
    <s v="GRUPO GRANDE"/>
    <s v="435G"/>
    <s v="GRUPO GRANDE DE Enologia II"/>
    <s v="GRUPO-A"/>
    <s v="Grupo Grande de Enologia II"/>
    <s v="2S"/>
    <n v="16587648"/>
    <s v="GONZÁLEZ"/>
    <s v="ARENZANA"/>
    <s v="LUCÍA"/>
    <s v="GONZÁLEZ ARENZANA, LUCÍA"/>
    <x v="1"/>
    <x v="0"/>
    <x v="0"/>
    <m/>
    <m/>
    <s v="lugonza"/>
    <s v="lucia.gonzalez@unirioja.es"/>
    <n v="1.2"/>
    <m/>
    <n v="536"/>
    <s v="PROFESOR INTERINO"/>
    <s v="P05"/>
    <s v="TIEMPO PARCIAL (5+5 HORAS)"/>
    <s v="2019-03-02 00:00:00.0"/>
    <s v="2019-09-14 00:00:00.0"/>
    <s v="PI101425"/>
    <s v="PROFESOR CONTRATADO INTERINO"/>
    <s v="R101"/>
    <x v="4"/>
    <n v="780"/>
    <s v="TECNOLOGÍA DE ALIMENTOS"/>
  </r>
  <r>
    <x v="13"/>
    <n v="16609248"/>
    <x v="4"/>
    <n v="435"/>
    <s v="435G"/>
    <s v="GRUPO-A"/>
    <s v="Enología II"/>
    <s v="GG"/>
    <s v="GRUPO GRANDE"/>
    <s v="435G"/>
    <s v="GRUPO GRANDE DE Enologia II"/>
    <s v="GRUPO-A"/>
    <s v="Grupo Grande de Enologia II"/>
    <s v="2S"/>
    <n v="16609248"/>
    <s v="MARTÍNEZ"/>
    <s v="LAPUENTE"/>
    <s v="LETICIA"/>
    <s v="MARTÍNEZ LAPUENTE, LETICIA"/>
    <x v="1"/>
    <x v="0"/>
    <x v="0"/>
    <m/>
    <m/>
    <s v="lemartl"/>
    <s v="leticia.martinez@unirioja.es"/>
    <n v="2.8"/>
    <m/>
    <n v="536"/>
    <s v="PROFESOR INTERINO"/>
    <s v="C01"/>
    <s v="TIEMPO COMPLETO"/>
    <s v="2018-09-18 00:00:00.0"/>
    <s v="null"/>
    <s v="PI101226"/>
    <s v="PROFESOR CONTRATADO INTERINO"/>
    <s v="R101"/>
    <x v="4"/>
    <n v="780"/>
    <s v="TECNOLOGÍA DE ALIMENTOS"/>
  </r>
  <r>
    <x v="13"/>
    <n v="16567034"/>
    <x v="4"/>
    <n v="435"/>
    <s v="435L"/>
    <s v="GRUPO-A1"/>
    <s v="Enología II"/>
    <s v="GL"/>
    <s v="GRUPO DE LABORATORIO"/>
    <s v="435L"/>
    <s v="LABORATORIO DE Enologia II"/>
    <s v="GRUPO-A1"/>
    <s v="Laboratorio de Enologia II"/>
    <s v="2S"/>
    <n v="16567034"/>
    <s v="GUADALUPE"/>
    <s v="MÍNGUEZ"/>
    <s v="ZENAIDA"/>
    <s v="GUADALUPE MÍNGUEZ, ZENAIDA"/>
    <x v="1"/>
    <x v="0"/>
    <x v="0"/>
    <m/>
    <m/>
    <s v="zeguadal"/>
    <s v="zenaida.guadalupe@unirioja.es"/>
    <n v="2"/>
    <m/>
    <n v="504"/>
    <s v="PROFESOR TITULAR UNIVERSIDAD"/>
    <s v="C01"/>
    <s v="TIEMPO COMPLETO"/>
    <s v="2018-12-21 00:00:00.0"/>
    <s v="null"/>
    <s v="DF100361"/>
    <s v="PROFESOR TITULAR DE UNIVERSIDAD"/>
    <s v="R101"/>
    <x v="4"/>
    <n v="780"/>
    <s v="TECNOLOGÍA DE ALIMENTOS"/>
  </r>
  <r>
    <x v="14"/>
    <n v="15841424"/>
    <x v="4"/>
    <n v="435"/>
    <s v="435G"/>
    <s v="GRUPO-A"/>
    <s v="Enología II"/>
    <s v="GG"/>
    <s v="GRUPO GRANDE"/>
    <s v="435G"/>
    <s v="GRUPO GRANDE DE Enologia II"/>
    <s v="GRUPO-A"/>
    <s v="Grupo Grande de Enologia II"/>
    <s v="2S"/>
    <n v="15841424"/>
    <s v="AYESTARÁN"/>
    <s v="ITURBE"/>
    <s v="Mª BELEN"/>
    <s v="AYESTARÁN ITURBE, Mª BELEN"/>
    <x v="0"/>
    <x v="0"/>
    <x v="0"/>
    <m/>
    <m/>
    <s v="beayesta"/>
    <s v="belen.ayestaran@unirioja.es"/>
    <n v="0"/>
    <m/>
    <n v="500"/>
    <s v="CATEDRATICO DE UNIVERSIDAD"/>
    <s v="01R"/>
    <s v="TIEMPO COMPLETO REDUCIDO"/>
    <s v="2018-12-05 00:00:00.0"/>
    <s v="null"/>
    <s v="DF100372"/>
    <s v="CATEDRÁTICO DE UNIVERSIDAD"/>
    <s v="R101"/>
    <x v="4"/>
    <n v="780"/>
    <s v="TECNOLOGÍA DE ALIMENTOS"/>
  </r>
  <r>
    <x v="14"/>
    <n v="16587648"/>
    <x v="4"/>
    <n v="435"/>
    <s v="435G"/>
    <s v="GRUPO-A"/>
    <s v="Enología II"/>
    <s v="GG"/>
    <s v="GRUPO GRANDE"/>
    <s v="435G"/>
    <s v="GRUPO GRANDE DE Enologia II"/>
    <s v="GRUPO-A"/>
    <s v="Grupo Grande de Enologia II"/>
    <s v="2S"/>
    <n v="16587648"/>
    <s v="GONZÁLEZ"/>
    <s v="ARENZANA"/>
    <s v="LUCÍA"/>
    <s v="GONZÁLEZ ARENZANA, LUCÍA"/>
    <x v="1"/>
    <x v="0"/>
    <x v="0"/>
    <m/>
    <m/>
    <s v="lugonza"/>
    <s v="lucia.gonzalez@unirioja.es"/>
    <n v="1.2"/>
    <m/>
    <n v="536"/>
    <s v="PROFESOR INTERINO"/>
    <s v="P05"/>
    <s v="TIEMPO PARCIAL (5+5 HORAS)"/>
    <s v="2019-03-02 00:00:00.0"/>
    <s v="2019-09-14 00:00:00.0"/>
    <s v="PI101425"/>
    <s v="PROFESOR CONTRATADO INTERINO"/>
    <s v="R101"/>
    <x v="4"/>
    <n v="780"/>
    <s v="TECNOLOGÍA DE ALIMENTOS"/>
  </r>
  <r>
    <x v="14"/>
    <n v="16609248"/>
    <x v="4"/>
    <n v="435"/>
    <s v="435G"/>
    <s v="GRUPO-A"/>
    <s v="Enología II"/>
    <s v="GG"/>
    <s v="GRUPO GRANDE"/>
    <s v="435G"/>
    <s v="GRUPO GRANDE DE Enologia II"/>
    <s v="GRUPO-A"/>
    <s v="Grupo Grande de Enologia II"/>
    <s v="2S"/>
    <n v="16609248"/>
    <s v="MARTÍNEZ"/>
    <s v="LAPUENTE"/>
    <s v="LETICIA"/>
    <s v="MARTÍNEZ LAPUENTE, LETICIA"/>
    <x v="1"/>
    <x v="0"/>
    <x v="0"/>
    <m/>
    <m/>
    <s v="lemartl"/>
    <s v="leticia.martinez@unirioja.es"/>
    <n v="2.8"/>
    <m/>
    <n v="536"/>
    <s v="PROFESOR INTERINO"/>
    <s v="C01"/>
    <s v="TIEMPO COMPLETO"/>
    <s v="2018-09-18 00:00:00.0"/>
    <s v="null"/>
    <s v="PI101226"/>
    <s v="PROFESOR CONTRATADO INTERINO"/>
    <s v="R101"/>
    <x v="4"/>
    <n v="780"/>
    <s v="TECNOLOGÍA DE ALIMENTOS"/>
  </r>
  <r>
    <x v="14"/>
    <n v="16567034"/>
    <x v="4"/>
    <n v="435"/>
    <s v="435L"/>
    <s v="GRUPO-A1"/>
    <s v="Enología II"/>
    <s v="GL"/>
    <s v="GRUPO DE LABORATORIO"/>
    <s v="435L"/>
    <s v="LABORATORIO DE Enologia II"/>
    <s v="GRUPO-A1"/>
    <s v="Laboratorio de Enologia II"/>
    <s v="2S"/>
    <n v="16567034"/>
    <s v="GUADALUPE"/>
    <s v="MÍNGUEZ"/>
    <s v="ZENAIDA"/>
    <s v="GUADALUPE MÍNGUEZ, ZENAIDA"/>
    <x v="1"/>
    <x v="0"/>
    <x v="0"/>
    <m/>
    <m/>
    <s v="zeguadal"/>
    <s v="zenaida.guadalupe@unirioja.es"/>
    <n v="2"/>
    <m/>
    <n v="504"/>
    <s v="PROFESOR TITULAR UNIVERSIDAD"/>
    <s v="C01"/>
    <s v="TIEMPO COMPLETO"/>
    <s v="2018-12-21 00:00:00.0"/>
    <s v="null"/>
    <s v="DF100361"/>
    <s v="PROFESOR TITULAR DE UNIVERSIDAD"/>
    <s v="R101"/>
    <x v="4"/>
    <n v="780"/>
    <s v="TECNOLOGÍA DE ALIMENTOS"/>
  </r>
  <r>
    <x v="12"/>
    <n v="16267404"/>
    <x v="4"/>
    <n v="436"/>
    <s v="436G"/>
    <s v="GRUPO-A"/>
    <s v="Composición y evolución del vino"/>
    <s v="GG"/>
    <s v="GRUPO GRANDE"/>
    <s v="436G"/>
    <s v="GRUPO GRANDE DE Composición y evolución del vino"/>
    <s v="GRUPO-A"/>
    <s v="Grupo Grande de Composición y evolución del vino"/>
    <s v="1S"/>
    <n v="16267404"/>
    <s v="FERNÁNDEZ"/>
    <s v="ZURBANO"/>
    <s v="MARÍA PURIFIC."/>
    <s v="FERNÁNDEZ ZURBANO, MARÍA PURIFIC."/>
    <x v="1"/>
    <x v="0"/>
    <x v="0"/>
    <m/>
    <m/>
    <s v="pfernan"/>
    <s v="puri.fernandez@unirioja.es"/>
    <n v="4.5"/>
    <n v="4.5"/>
    <n v="504"/>
    <s v="PROFESOR TITULAR UNIVERSIDAD"/>
    <s v="01R"/>
    <s v="TIEMPO COMPLETO REDUCIDO"/>
    <s v="2012-09-01 00:00:00.0"/>
    <s v="null"/>
    <s v="DF32369"/>
    <s v="TITULAR DE UNIVERSIDAD"/>
    <s v="R112"/>
    <x v="8"/>
    <n v="750"/>
    <s v="QUÍMICA ANALÍTICA"/>
  </r>
  <r>
    <x v="13"/>
    <n v="16267404"/>
    <x v="4"/>
    <n v="436"/>
    <s v="436G"/>
    <s v="GRUPO-A"/>
    <s v="Composición y evolución del vino"/>
    <s v="GG"/>
    <s v="GRUPO GRANDE"/>
    <s v="436G"/>
    <s v="GRUPO GRANDE DE Composición y evolución del vino"/>
    <s v="GRUPO-A"/>
    <s v="Grupo Grande de Composición y evolución del vino"/>
    <s v="1S"/>
    <n v="16267404"/>
    <s v="FERNÁNDEZ"/>
    <s v="ZURBANO"/>
    <s v="MARÍA PURIFIC."/>
    <s v="FERNÁNDEZ ZURBANO, MARÍA PURIFIC."/>
    <x v="1"/>
    <x v="0"/>
    <x v="0"/>
    <m/>
    <m/>
    <s v="pfernan"/>
    <s v="puri.fernandez@unirioja.es"/>
    <n v="4.5"/>
    <m/>
    <n v="504"/>
    <s v="PROFESOR TITULAR UNIVERSIDAD"/>
    <s v="01R"/>
    <s v="TIEMPO COMPLETO REDUCIDO"/>
    <s v="2012-09-01 00:00:00.0"/>
    <s v="null"/>
    <s v="DF32369"/>
    <s v="TITULAR DE UNIVERSIDAD"/>
    <s v="R112"/>
    <x v="8"/>
    <n v="750"/>
    <s v="QUÍMICA ANALÍTICA"/>
  </r>
  <r>
    <x v="12"/>
    <n v="16518664"/>
    <x v="4"/>
    <n v="437"/>
    <s v="437L"/>
    <s v="GRUPO-A1"/>
    <s v="Análisis químico"/>
    <s v="GL"/>
    <s v="GRUPO DE LABORATORIO"/>
    <s v="437L"/>
    <s v="LABORATORIO DE Análisis químico"/>
    <s v="GRUPO-A1"/>
    <s v="Laboratorio de Análisis químico"/>
    <s v="2S"/>
    <n v="16518664"/>
    <s v="MARTÍNEZ"/>
    <s v="SORIA"/>
    <s v="MARÍA TERESA"/>
    <s v="MARTÍNEZ SORIA, MARÍA TERESA"/>
    <x v="1"/>
    <x v="0"/>
    <x v="0"/>
    <m/>
    <m/>
    <s v="mmmartin"/>
    <s v="maria-teresa.martinez@unirioja.es"/>
    <n v="2"/>
    <n v="2"/>
    <n v="504"/>
    <s v="PROFESOR TITULAR UNIVERSIDAD"/>
    <s v="01R"/>
    <s v="TIEMPO COMPLETO REDUCIDO"/>
    <s v="2016-09-15 00:00:00.0"/>
    <s v="null"/>
    <s v="DF100033"/>
    <s v="PROFESOR TITULAR DE UNIVERSIDAD"/>
    <s v="R112"/>
    <x v="8"/>
    <n v="750"/>
    <s v="QUÍMICA ANALÍTICA"/>
  </r>
  <r>
    <x v="12"/>
    <n v="16525570"/>
    <x v="4"/>
    <n v="437"/>
    <s v="437L"/>
    <s v="GRUPO-A1"/>
    <s v="Análisis químico"/>
    <s v="GL"/>
    <s v="GRUPO DE LABORATORIO"/>
    <s v="437L"/>
    <s v="LABORATORIO DE Análisis químico"/>
    <s v="GRUPO-A1"/>
    <s v="Laboratorio de Análisis químico"/>
    <s v="2S"/>
    <n v="16525570"/>
    <s v="GALLARTA"/>
    <s v="GONZÁLEZ"/>
    <s v="FÉLIX"/>
    <s v="GALLARTA GONZÁLEZ, FÉLIX"/>
    <x v="1"/>
    <x v="0"/>
    <x v="0"/>
    <m/>
    <m/>
    <s v="fegallar"/>
    <s v="felix.gallarta@unirioja.es"/>
    <n v="2"/>
    <n v="2"/>
    <n v="504"/>
    <s v="PROFESOR TITULAR UNIVERSIDAD"/>
    <s v="01A"/>
    <s v="TIEMPO COMPLETO AMPLIADO"/>
    <s v="2012-09-01 00:00:00.0"/>
    <s v="null"/>
    <s v="DF32366"/>
    <s v="TITULAR DE UNIVERSIDAD"/>
    <s v="R112"/>
    <x v="8"/>
    <n v="750"/>
    <s v="QUÍMICA ANALÍTICA"/>
  </r>
  <r>
    <x v="12"/>
    <n v="16537076"/>
    <x v="4"/>
    <n v="437"/>
    <s v="437L"/>
    <s v="GRUPO-A2"/>
    <s v="Análisis químico"/>
    <s v="GL"/>
    <s v="GRUPO DE LABORATORIO"/>
    <s v="437L"/>
    <s v="LABORATORIO DE Análisis químico"/>
    <s v="GRUPO-A2"/>
    <s v="Laboratorio de Análisis químico"/>
    <s v="2S"/>
    <n v="16537076"/>
    <s v="SÁENZ"/>
    <s v="BARRIO"/>
    <s v="CECILIA"/>
    <s v="SÁENZ BARRIO, CECILIA"/>
    <x v="0"/>
    <x v="0"/>
    <x v="0"/>
    <m/>
    <m/>
    <s v="cesaenz"/>
    <s v="cecilia.saenz@unirioja.es"/>
    <n v="4"/>
    <n v="4"/>
    <n v="504"/>
    <s v="PROFESOR TITULAR UNIVERSIDAD"/>
    <s v="01A"/>
    <s v="TIEMPO COMPLETO AMPLIADO"/>
    <s v="2017-09-15 00:00:00.0"/>
    <s v="null"/>
    <s v="DF100090"/>
    <s v="PROFESOR TITULAR DE UNIVERSIDAD"/>
    <s v="R112"/>
    <x v="8"/>
    <n v="750"/>
    <s v="QUÍMICA ANALÍTICA"/>
  </r>
  <r>
    <x v="13"/>
    <n v="16518664"/>
    <x v="4"/>
    <n v="437"/>
    <s v="437L"/>
    <s v="GRUPO-A1"/>
    <s v="Análisis químico"/>
    <s v="GL"/>
    <s v="GRUPO DE LABORATORIO"/>
    <s v="437L"/>
    <s v="LABORATORIO DE Análisis químico"/>
    <s v="GRUPO-A1"/>
    <s v="Laboratorio de Análisis químico"/>
    <s v="2S"/>
    <n v="16518664"/>
    <s v="MARTÍNEZ"/>
    <s v="SORIA"/>
    <s v="MARÍA TERESA"/>
    <s v="MARTÍNEZ SORIA, MARÍA TERESA"/>
    <x v="1"/>
    <x v="0"/>
    <x v="0"/>
    <m/>
    <m/>
    <s v="mmmartin"/>
    <s v="maria-teresa.martinez@unirioja.es"/>
    <n v="2"/>
    <m/>
    <n v="504"/>
    <s v="PROFESOR TITULAR UNIVERSIDAD"/>
    <s v="01R"/>
    <s v="TIEMPO COMPLETO REDUCIDO"/>
    <s v="2016-09-15 00:00:00.0"/>
    <s v="null"/>
    <s v="DF100033"/>
    <s v="PROFESOR TITULAR DE UNIVERSIDAD"/>
    <s v="R112"/>
    <x v="8"/>
    <n v="750"/>
    <s v="QUÍMICA ANALÍTICA"/>
  </r>
  <r>
    <x v="13"/>
    <n v="16525570"/>
    <x v="4"/>
    <n v="437"/>
    <s v="437L"/>
    <s v="GRUPO-A1"/>
    <s v="Análisis químico"/>
    <s v="GL"/>
    <s v="GRUPO DE LABORATORIO"/>
    <s v="437L"/>
    <s v="LABORATORIO DE Análisis químico"/>
    <s v="GRUPO-A1"/>
    <s v="Laboratorio de Análisis químico"/>
    <s v="2S"/>
    <n v="16525570"/>
    <s v="GALLARTA"/>
    <s v="GONZÁLEZ"/>
    <s v="FÉLIX"/>
    <s v="GALLARTA GONZÁLEZ, FÉLIX"/>
    <x v="1"/>
    <x v="0"/>
    <x v="0"/>
    <m/>
    <m/>
    <s v="fegallar"/>
    <s v="felix.gallarta@unirioja.es"/>
    <n v="2"/>
    <m/>
    <n v="504"/>
    <s v="PROFESOR TITULAR UNIVERSIDAD"/>
    <s v="01A"/>
    <s v="TIEMPO COMPLETO AMPLIADO"/>
    <s v="2012-09-01 00:00:00.0"/>
    <s v="null"/>
    <s v="DF32366"/>
    <s v="TITULAR DE UNIVERSIDAD"/>
    <s v="R112"/>
    <x v="8"/>
    <n v="750"/>
    <s v="QUÍMICA ANALÍTICA"/>
  </r>
  <r>
    <x v="13"/>
    <n v="16537076"/>
    <x v="4"/>
    <n v="437"/>
    <s v="437L"/>
    <s v="GRUPO-A2"/>
    <s v="Análisis químico"/>
    <s v="GL"/>
    <s v="GRUPO DE LABORATORIO"/>
    <s v="437L"/>
    <s v="LABORATORIO DE Análisis químico"/>
    <s v="GRUPO-A2"/>
    <s v="Laboratorio de Análisis químico"/>
    <s v="2S"/>
    <n v="16537076"/>
    <s v="SÁENZ"/>
    <s v="BARRIO"/>
    <s v="CECILIA"/>
    <s v="SÁENZ BARRIO, CECILIA"/>
    <x v="0"/>
    <x v="0"/>
    <x v="0"/>
    <m/>
    <m/>
    <s v="cesaenz"/>
    <s v="cecilia.saenz@unirioja.es"/>
    <n v="4"/>
    <m/>
    <n v="504"/>
    <s v="PROFESOR TITULAR UNIVERSIDAD"/>
    <s v="01A"/>
    <s v="TIEMPO COMPLETO AMPLIADO"/>
    <s v="2017-09-15 00:00:00.0"/>
    <s v="null"/>
    <s v="DF100090"/>
    <s v="PROFESOR TITULAR DE UNIVERSIDAD"/>
    <s v="R112"/>
    <x v="8"/>
    <n v="750"/>
    <s v="QUÍMICA ANALÍTICA"/>
  </r>
  <r>
    <x v="12"/>
    <n v="690684"/>
    <x v="4"/>
    <n v="438"/>
    <s v="438G"/>
    <s v="GRUPO-A"/>
    <s v="Bioquímica enológica"/>
    <s v="GG"/>
    <s v="GRUPO GRANDE"/>
    <s v="438G"/>
    <s v="GRUPO GRANDE DE Bioquímica enólogica"/>
    <s v="GRUPO-A"/>
    <s v="Grupo Grande de Bioquímica enólogica"/>
    <s v="2S"/>
    <n v="690684"/>
    <s v="DIZY"/>
    <s v="SOTO"/>
    <s v="MARTA Mª INÉS"/>
    <s v="DIZY SOTO, MARTA Mª INÉS"/>
    <x v="1"/>
    <x v="0"/>
    <x v="0"/>
    <m/>
    <m/>
    <s v="madizy"/>
    <s v="marta.dizy@unirioja.es"/>
    <n v="2"/>
    <n v="2"/>
    <n v="504"/>
    <s v="PROFESOR TITULAR UNIVERSIDAD"/>
    <s v="01R"/>
    <s v="TIEMPO COMPLETO REDUCIDO"/>
    <s v="2017-09-15 00:00:00.0"/>
    <s v="null"/>
    <s v="DF348"/>
    <s v="TITULAR DE UNIVERSIDAD"/>
    <s v="R101"/>
    <x v="4"/>
    <n v="60"/>
    <s v="BIOQUÍMICA Y BIOLOGÍA MOLECULAR"/>
  </r>
  <r>
    <x v="12"/>
    <n v="14245719"/>
    <x v="4"/>
    <n v="438"/>
    <s v="438G"/>
    <s v="GRUPO-A"/>
    <s v="Bioquímica enológica"/>
    <s v="GG"/>
    <s v="GRUPO GRANDE"/>
    <s v="438G"/>
    <s v="GRUPO GRANDE DE Bioquímica enólogica"/>
    <s v="GRUPO-A"/>
    <s v="Grupo Grande de Bioquímica enólogica"/>
    <s v="2S"/>
    <n v="14245719"/>
    <s v="RUIZ"/>
    <s v="LARREA"/>
    <s v="MARÍA FERNANDA"/>
    <s v="RUIZ LARREA, MARÍA FERNANDA"/>
    <x v="1"/>
    <x v="0"/>
    <x v="0"/>
    <m/>
    <m/>
    <s v="fernruiz"/>
    <s v="fernanda.ruiz@unirioja.es"/>
    <n v="2"/>
    <n v="2"/>
    <s v="A-0500"/>
    <s v="CATEDRATICO DE UNIVERSIDAD"/>
    <s v="01R"/>
    <s v="TIEMPO COMPLETO REDUCIDO"/>
    <s v="2012-09-01 00:00:00.0"/>
    <s v="null"/>
    <s v="DF100284"/>
    <s v="CATEDRÁTICO DE UNIVERSIDAD"/>
    <s v="R101"/>
    <x v="4"/>
    <n v="60"/>
    <s v="BIOQUÍMICA Y BIOLOGÍA MOLECULAR"/>
  </r>
  <r>
    <x v="12"/>
    <n v="16606907"/>
    <x v="4"/>
    <n v="438"/>
    <s v="438L"/>
    <s v="GRUPO-A1"/>
    <s v="Bioquímica enológica"/>
    <s v="GL"/>
    <s v="GRUPO DE LABORATORIO"/>
    <s v="438L"/>
    <s v="LABORATORIO DE Bioquímica enólogica"/>
    <s v="GRUPO-A1"/>
    <s v="Laboratorio de Bioquímica enólogica"/>
    <s v="2S"/>
    <n v="16606907"/>
    <s v="FERNÁNDEZ"/>
    <s v="PÉREZ"/>
    <s v="MARÍA DEL ROCÍO"/>
    <s v="FERNÁNDEZ PÉREZ, MARÍA DEL ROCÍO"/>
    <x v="1"/>
    <x v="0"/>
    <x v="0"/>
    <m/>
    <m/>
    <s v="m.fernp"/>
    <s v="rocio.fernandez@unirioja.es"/>
    <n v="2"/>
    <n v="2"/>
    <n v="536"/>
    <s v="PROFESOR INTERINO"/>
    <s v="C01"/>
    <s v="TIEMPO COMPLETO"/>
    <s v="2019-02-04 00:00:00.0"/>
    <s v="2019-09-14 00:00:00.0"/>
    <s v="PI101449"/>
    <s v="PROFESOR CONTRATADO INTERINO"/>
    <s v="R101"/>
    <x v="4"/>
    <n v="60"/>
    <s v="BIOQUÍMICA Y BIOLOGÍA MOLECULAR"/>
  </r>
  <r>
    <x v="13"/>
    <n v="690684"/>
    <x v="4"/>
    <n v="438"/>
    <s v="438G"/>
    <s v="GRUPO-A"/>
    <s v="Bioquímica enológica"/>
    <s v="GG"/>
    <s v="GRUPO GRANDE"/>
    <s v="438G"/>
    <s v="GRUPO GRANDE DE Bioquímica enólogica"/>
    <s v="GRUPO-A"/>
    <s v="Grupo Grande de Bioquímica enólogica"/>
    <s v="2S"/>
    <n v="690684"/>
    <s v="DIZY"/>
    <s v="SOTO"/>
    <s v="MARTA Mª INÉS"/>
    <s v="DIZY SOTO, MARTA Mª INÉS"/>
    <x v="1"/>
    <x v="0"/>
    <x v="0"/>
    <m/>
    <m/>
    <s v="madizy"/>
    <s v="marta.dizy@unirioja.es"/>
    <n v="2"/>
    <m/>
    <n v="504"/>
    <s v="PROFESOR TITULAR UNIVERSIDAD"/>
    <s v="01R"/>
    <s v="TIEMPO COMPLETO REDUCIDO"/>
    <s v="2017-09-15 00:00:00.0"/>
    <s v="null"/>
    <s v="DF348"/>
    <s v="TITULAR DE UNIVERSIDAD"/>
    <s v="R101"/>
    <x v="4"/>
    <n v="60"/>
    <s v="BIOQUÍMICA Y BIOLOGÍA MOLECULAR"/>
  </r>
  <r>
    <x v="13"/>
    <n v="14245719"/>
    <x v="4"/>
    <n v="438"/>
    <s v="438G"/>
    <s v="GRUPO-A"/>
    <s v="Bioquímica enológica"/>
    <s v="GG"/>
    <s v="GRUPO GRANDE"/>
    <s v="438G"/>
    <s v="GRUPO GRANDE DE Bioquímica enólogica"/>
    <s v="GRUPO-A"/>
    <s v="Grupo Grande de Bioquímica enólogica"/>
    <s v="2S"/>
    <n v="14245719"/>
    <s v="RUIZ"/>
    <s v="LARREA"/>
    <s v="MARÍA FERNANDA"/>
    <s v="RUIZ LARREA, MARÍA FERNANDA"/>
    <x v="1"/>
    <x v="0"/>
    <x v="0"/>
    <m/>
    <m/>
    <s v="fernruiz"/>
    <s v="fernanda.ruiz@unirioja.es"/>
    <n v="2"/>
    <m/>
    <s v="A-0500"/>
    <s v="CATEDRATICO DE UNIVERSIDAD"/>
    <s v="01R"/>
    <s v="TIEMPO COMPLETO REDUCIDO"/>
    <s v="2012-09-01 00:00:00.0"/>
    <s v="null"/>
    <s v="DF100284"/>
    <s v="CATEDRÁTICO DE UNIVERSIDAD"/>
    <s v="R101"/>
    <x v="4"/>
    <n v="60"/>
    <s v="BIOQUÍMICA Y BIOLOGÍA MOLECULAR"/>
  </r>
  <r>
    <x v="13"/>
    <n v="16606907"/>
    <x v="4"/>
    <n v="438"/>
    <s v="438L"/>
    <s v="GRUPO-A1"/>
    <s v="Bioquímica enológica"/>
    <s v="GL"/>
    <s v="GRUPO DE LABORATORIO"/>
    <s v="438L"/>
    <s v="LABORATORIO DE Bioquímica enólogica"/>
    <s v="GRUPO-A1"/>
    <s v="Laboratorio de Bioquímica enólogica"/>
    <s v="2S"/>
    <n v="16606907"/>
    <s v="FERNÁNDEZ"/>
    <s v="PÉREZ"/>
    <s v="MARÍA DEL ROCÍO"/>
    <s v="FERNÁNDEZ PÉREZ, MARÍA DEL ROCÍO"/>
    <x v="1"/>
    <x v="0"/>
    <x v="0"/>
    <m/>
    <m/>
    <s v="m.fernp"/>
    <s v="rocio.fernandez@unirioja.es"/>
    <n v="2"/>
    <m/>
    <n v="536"/>
    <s v="PROFESOR INTERINO"/>
    <s v="C01"/>
    <s v="TIEMPO COMPLETO"/>
    <s v="2019-02-04 00:00:00.0"/>
    <s v="2019-09-14 00:00:00.0"/>
    <s v="PI101449"/>
    <s v="PROFESOR CONTRATADO INTERINO"/>
    <s v="R101"/>
    <x v="4"/>
    <n v="60"/>
    <s v="BIOQUÍMICA Y BIOLOGÍA MOLECULAR"/>
  </r>
  <r>
    <x v="14"/>
    <n v="690684"/>
    <x v="4"/>
    <n v="438"/>
    <s v="438G"/>
    <s v="GRUPO-A"/>
    <s v="Bioquímica enológica"/>
    <s v="GG"/>
    <s v="GRUPO GRANDE"/>
    <s v="438G"/>
    <s v="GRUPO GRANDE DE Bioquímica enólogica"/>
    <s v="GRUPO-A"/>
    <s v="Grupo Grande de Bioquímica enólogica"/>
    <s v="2S"/>
    <n v="690684"/>
    <s v="DIZY"/>
    <s v="SOTO"/>
    <s v="MARTA Mª INÉS"/>
    <s v="DIZY SOTO, MARTA Mª INÉS"/>
    <x v="1"/>
    <x v="0"/>
    <x v="0"/>
    <m/>
    <m/>
    <s v="madizy"/>
    <s v="marta.dizy@unirioja.es"/>
    <n v="2"/>
    <m/>
    <n v="504"/>
    <s v="PROFESOR TITULAR UNIVERSIDAD"/>
    <s v="01R"/>
    <s v="TIEMPO COMPLETO REDUCIDO"/>
    <s v="2017-09-15 00:00:00.0"/>
    <s v="null"/>
    <s v="DF348"/>
    <s v="TITULAR DE UNIVERSIDAD"/>
    <s v="R101"/>
    <x v="4"/>
    <n v="60"/>
    <s v="BIOQUÍMICA Y BIOLOGÍA MOLECULAR"/>
  </r>
  <r>
    <x v="14"/>
    <n v="14245719"/>
    <x v="4"/>
    <n v="438"/>
    <s v="438G"/>
    <s v="GRUPO-A"/>
    <s v="Bioquímica enológica"/>
    <s v="GG"/>
    <s v="GRUPO GRANDE"/>
    <s v="438G"/>
    <s v="GRUPO GRANDE DE Bioquímica enólogica"/>
    <s v="GRUPO-A"/>
    <s v="Grupo Grande de Bioquímica enólogica"/>
    <s v="2S"/>
    <n v="14245719"/>
    <s v="RUIZ"/>
    <s v="LARREA"/>
    <s v="MARÍA FERNANDA"/>
    <s v="RUIZ LARREA, MARÍA FERNANDA"/>
    <x v="1"/>
    <x v="0"/>
    <x v="0"/>
    <m/>
    <m/>
    <s v="fernruiz"/>
    <s v="fernanda.ruiz@unirioja.es"/>
    <n v="2"/>
    <m/>
    <s v="A-0500"/>
    <s v="CATEDRATICO DE UNIVERSIDAD"/>
    <s v="01R"/>
    <s v="TIEMPO COMPLETO REDUCIDO"/>
    <s v="2012-09-01 00:00:00.0"/>
    <s v="null"/>
    <s v="DF100284"/>
    <s v="CATEDRÁTICO DE UNIVERSIDAD"/>
    <s v="R101"/>
    <x v="4"/>
    <n v="60"/>
    <s v="BIOQUÍMICA Y BIOLOGÍA MOLECULAR"/>
  </r>
  <r>
    <x v="14"/>
    <n v="16606907"/>
    <x v="4"/>
    <n v="438"/>
    <s v="438L"/>
    <s v="GRUPO-A1"/>
    <s v="Bioquímica enológica"/>
    <s v="GL"/>
    <s v="GRUPO DE LABORATORIO"/>
    <s v="438L"/>
    <s v="LABORATORIO DE Bioquímica enólogica"/>
    <s v="GRUPO-A1"/>
    <s v="Laboratorio de Bioquímica enólogica"/>
    <s v="2S"/>
    <n v="16606907"/>
    <s v="FERNÁNDEZ"/>
    <s v="PÉREZ"/>
    <s v="MARÍA DEL ROCÍO"/>
    <s v="FERNÁNDEZ PÉREZ, MARÍA DEL ROCÍO"/>
    <x v="1"/>
    <x v="0"/>
    <x v="0"/>
    <m/>
    <m/>
    <s v="m.fernp"/>
    <s v="rocio.fernandez@unirioja.es"/>
    <n v="2"/>
    <m/>
    <n v="536"/>
    <s v="PROFESOR INTERINO"/>
    <s v="C01"/>
    <s v="TIEMPO COMPLETO"/>
    <s v="2019-02-04 00:00:00.0"/>
    <s v="2019-09-14 00:00:00.0"/>
    <s v="PI101449"/>
    <s v="PROFESOR CONTRATADO INTERINO"/>
    <s v="R101"/>
    <x v="4"/>
    <n v="60"/>
    <s v="BIOQUÍMICA Y BIOLOGÍA MOLECULAR"/>
  </r>
  <r>
    <x v="15"/>
    <n v="16546828"/>
    <x v="4"/>
    <n v="440"/>
    <s v="440G"/>
    <s v="GRUPO-A"/>
    <s v="Tecnología orientada a objetos"/>
    <s v="GG"/>
    <s v="GRUPO GRANDE"/>
    <s v="440G"/>
    <s v="GRUPO GRANDE DE Tecnología orientada a objetos"/>
    <s v="GRUPO-A"/>
    <s v="Grupo Grande de Tecnología orientada a objetos"/>
    <s v="1S"/>
    <n v="16546828"/>
    <s v="PASCUAL"/>
    <s v="MARTÍNEZ LOSA"/>
    <s v="MARÍA VICO"/>
    <s v="PASCUAL MARTÍNEZ LOSA, MARÍA VICO"/>
    <x v="0"/>
    <x v="0"/>
    <x v="0"/>
    <m/>
    <m/>
    <s v="mvico"/>
    <s v="mvico@unirioja.es"/>
    <n v="3.2"/>
    <n v="3.2"/>
    <n v="534"/>
    <s v="CONTRATADO DOCTOR -TIPO 1"/>
    <s v="C01"/>
    <s v="TIEMPO COMPLETO"/>
    <s v="2009-11-06 00:00:00.0"/>
    <s v="null"/>
    <s v="LD100291"/>
    <s v="CONTRATADO DOCTOR"/>
    <s v="R111"/>
    <x v="7"/>
    <n v="570"/>
    <s v="LENGUAJES Y SISTEMAS INFORMÁTICOS"/>
  </r>
  <r>
    <x v="15"/>
    <n v="16622450"/>
    <x v="4"/>
    <n v="441"/>
    <s v="441G"/>
    <s v="GRUPO-A"/>
    <s v="Sistemas distribuidos"/>
    <s v="GG"/>
    <s v="GRUPO GRANDE"/>
    <s v="441G"/>
    <s v="GRUPO GRANDE DE Sistemas distribuidos"/>
    <s v="GRUPO-A"/>
    <s v="Grupo Grande de Sistemas distribuidos"/>
    <s v="1S"/>
    <n v="16622450"/>
    <s v="DIVASÓN"/>
    <s v="MALLAGARAY"/>
    <s v="JOSE"/>
    <s v="DIVASÓN MALLAGARAY, JOSE"/>
    <x v="1"/>
    <x v="0"/>
    <x v="0"/>
    <m/>
    <m/>
    <s v="jodivaso"/>
    <s v="jose.divason@unirioja.es"/>
    <n v="3.2"/>
    <n v="3.2"/>
    <n v="536"/>
    <s v="PROFESOR INTERINO"/>
    <s v="C01"/>
    <s v="TIEMPO COMPLETO"/>
    <s v="2017-09-15 00:00:00.0"/>
    <s v="null"/>
    <s v="PI101270"/>
    <s v="PROFESOR CONTRATADO INTERINO"/>
    <s v="R111"/>
    <x v="7"/>
    <n v="75"/>
    <s v="CIENCIA DE LA COMPUTACIÓN E INTELIGENCIA ARTIFICIA"/>
  </r>
  <r>
    <x v="15"/>
    <n v="16553320"/>
    <x v="4"/>
    <n v="442"/>
    <s v="442G"/>
    <s v="GRUPO-A"/>
    <s v="Administración de redes y servidores"/>
    <s v="GG"/>
    <s v="GRUPO GRANDE"/>
    <s v="442G"/>
    <s v="GRUPO GRANDE DE Administración de redes y servidores"/>
    <s v="GRUPO-A"/>
    <s v="Grupo Grande de Administración de redes y servidores"/>
    <s v="1S"/>
    <n v="16553320"/>
    <s v="ELVIRA"/>
    <s v="IZURRATEGUI"/>
    <s v="CARLOS"/>
    <s v="ELVIRA IZURRATEGUI, CARLOS"/>
    <x v="1"/>
    <x v="0"/>
    <x v="0"/>
    <m/>
    <m/>
    <s v="celvira"/>
    <s v="carlos.elvira@unirioja.es"/>
    <n v="0"/>
    <n v="0"/>
    <n v="506"/>
    <s v="PROFESOR TITULAR DE ESCUELA UNIVERSITARI"/>
    <s v="01A"/>
    <s v="TIEMPO COMPLETO AMPLIADO"/>
    <s v="2012-09-01 00:00:00.0"/>
    <s v="null"/>
    <s v="DF31778"/>
    <s v="TITULAR DE ESCUELAS UNIVERSITARIAS"/>
    <s v="R109"/>
    <x v="9"/>
    <n v="520"/>
    <s v="INGENIERÍA DE SISTEMAS Y AUTOMÁTICA"/>
  </r>
  <r>
    <x v="15"/>
    <n v="16611012"/>
    <x v="4"/>
    <n v="442"/>
    <s v="442G"/>
    <s v="GRUPO-A"/>
    <s v="Administración de redes y servidores"/>
    <s v="GG"/>
    <s v="GRUPO GRANDE"/>
    <s v="442G"/>
    <s v="GRUPO GRANDE DE Administración de redes y servidores"/>
    <s v="GRUPO-A"/>
    <s v="Grupo Grande de Administración de redes y servidores"/>
    <s v="1S"/>
    <n v="16611012"/>
    <s v="NÁJERA"/>
    <s v="CANAL"/>
    <s v="SILVANO"/>
    <s v="NÁJERA CANAL, SILVANO"/>
    <x v="0"/>
    <x v="0"/>
    <x v="0"/>
    <m/>
    <m/>
    <s v="sinajera"/>
    <s v="silvano.najera@unirioja.es"/>
    <n v="3.2"/>
    <n v="3.2"/>
    <n v="536"/>
    <s v="PROFESOR INTERINO"/>
    <s v="C01"/>
    <s v="TIEMPO COMPLETO"/>
    <s v="2018-09-17 00:00:00.0"/>
    <s v="null"/>
    <s v="PI101375"/>
    <s v="PROFESOR CONTRATADO INTERINO TC"/>
    <s v="R109"/>
    <x v="9"/>
    <n v="520"/>
    <s v="INGENIERÍA DE SISTEMAS Y AUTOMÁTICA"/>
  </r>
  <r>
    <x v="15"/>
    <n v="16570582"/>
    <x v="4"/>
    <n v="443"/>
    <s v="443G"/>
    <s v="GRUPO-A"/>
    <s v="Arquitectura de computadores"/>
    <s v="GG"/>
    <s v="GRUPO GRANDE"/>
    <s v="443G"/>
    <s v="GRUPO GRANDE DE Arquitectura de computadores"/>
    <s v="GRUPO-A"/>
    <s v="Grupo Grande de Arquitectura de computadores"/>
    <s v="1S"/>
    <n v="16570582"/>
    <s v="PÉREZ"/>
    <s v="BARRÓN"/>
    <s v="IVÁN LUIS"/>
    <s v="PÉREZ BARRÓN, IVÁN LUIS"/>
    <x v="0"/>
    <x v="0"/>
    <x v="0"/>
    <m/>
    <m/>
    <s v="ivperez"/>
    <s v="ivan.perez@unirioja.es"/>
    <n v="3.6"/>
    <n v="3.6"/>
    <n v="534"/>
    <s v="CONTRATADO DOCTOR -TIPO 1"/>
    <s v="C01"/>
    <s v="TIEMPO COMPLETO"/>
    <s v="2015-12-23 00:00:00.0"/>
    <s v="null"/>
    <s v="LD100490"/>
    <s v="PROFESOR CONTRATADO DOCTOR TIPO 1"/>
    <s v="R109"/>
    <x v="9"/>
    <n v="785"/>
    <s v="TECNOLOGÍA ELECTRÓNICA"/>
  </r>
  <r>
    <x v="15"/>
    <n v="72791632"/>
    <x v="4"/>
    <n v="444"/>
    <s v="444G"/>
    <s v="GRUPO-A"/>
    <s v="Diseño tecnológico de sistemas de información"/>
    <s v="GG"/>
    <s v="GRUPO GRANDE"/>
    <s v="444G"/>
    <s v="GRUPO GRANDE DE Diseño tecnológico de sistemas de información"/>
    <s v="GRUPO-A"/>
    <s v="Grupo Grande de Diseño tecnológico de sistemas de información"/>
    <s v="1S"/>
    <n v="72791632"/>
    <s v="PÉREZ"/>
    <s v="VALLE"/>
    <s v="BEATRIZ"/>
    <s v="PÉREZ VALLE, BEATRIZ"/>
    <x v="0"/>
    <x v="0"/>
    <x v="0"/>
    <m/>
    <m/>
    <s v="beperev"/>
    <s v="beatriz.perez@unirioja.es"/>
    <n v="3.2"/>
    <n v="3.2"/>
    <n v="536"/>
    <s v="PROFESOR INTERINO"/>
    <s v="C01"/>
    <s v="TIEMPO COMPLETO"/>
    <s v="2009-10-01 00:00:00.0"/>
    <s v="null"/>
    <s v="PI100722"/>
    <s v="PROFESOR CONTRATADO INTERINO"/>
    <s v="R111"/>
    <x v="7"/>
    <n v="75"/>
    <s v="CIENCIA DE LA COMPUTACIÓN E INTELIGENCIA ARTIFICIA"/>
  </r>
  <r>
    <x v="15"/>
    <n v="17710488"/>
    <x v="4"/>
    <n v="445"/>
    <s v="445G"/>
    <s v="GRUPO-A"/>
    <s v="Procesadores de lenguajes"/>
    <s v="GG"/>
    <s v="GRUPO GRANDE"/>
    <s v="445G"/>
    <s v="GRUPO GRANDE DE Procesadores de lenguajes"/>
    <s v="GRUPO-A"/>
    <s v="Grupo Grande de Procesadores de lenguajes"/>
    <s v="2S"/>
    <n v="17710488"/>
    <s v="LAMBAN"/>
    <s v="PARDO"/>
    <s v="LAUREANO"/>
    <s v="LAMBAN PARDO, LAUREANO"/>
    <x v="0"/>
    <x v="0"/>
    <x v="0"/>
    <m/>
    <m/>
    <s v="lalamban"/>
    <s v="lalamban@unirioja.es"/>
    <n v="3.2"/>
    <n v="3.2"/>
    <n v="504"/>
    <s v="PROFESOR TITULAR UNIVERSIDAD"/>
    <s v="C01"/>
    <s v="TIEMPO COMPLETO"/>
    <s v="2016-09-15 00:00:00.0"/>
    <s v="null"/>
    <s v="DF32144"/>
    <s v="TITULAR DE ESCUELAS UNIVERSITARIAS"/>
    <s v="R111"/>
    <x v="7"/>
    <n v="75"/>
    <s v="CIENCIA DE LA COMPUTACIÓN E INTELIGENCIA ARTIFICIA"/>
  </r>
  <r>
    <x v="15"/>
    <n v="16561526"/>
    <x v="4"/>
    <n v="446"/>
    <s v="446G"/>
    <s v="GRUPO-A"/>
    <s v="Proyectos de informática"/>
    <s v="GG"/>
    <s v="GRUPO GRANDE"/>
    <s v="446G"/>
    <s v="GRUPO GRANDE DE Proyectos de informática"/>
    <s v="GRUPO-A"/>
    <s v="Grupo Grande de Proyectos de informática"/>
    <s v="2S"/>
    <n v="16561526"/>
    <s v="MARTÍNEZ DE PISÓN"/>
    <s v="ASCACIBAR"/>
    <s v="FCO.JAVIER"/>
    <s v="MARTÍNEZ DE PISÓN ASCACIBAR, FCO.JAVIER"/>
    <x v="0"/>
    <x v="0"/>
    <x v="0"/>
    <m/>
    <m/>
    <s v="fjmartin"/>
    <s v="fjmartin@unirioja.es"/>
    <n v="0"/>
    <n v="0"/>
    <n v="500"/>
    <s v="CATEDRATICO DE UNIVERSIDAD"/>
    <s v="01R"/>
    <s v="TIEMPO COMPLETO REDUCIDO"/>
    <s v="2018-11-26 00:00:00.0"/>
    <s v="null"/>
    <s v="DF32041"/>
    <s v="CATEDRÁTICO DE UNIVERSIDAD"/>
    <s v="R110"/>
    <x v="10"/>
    <n v="720"/>
    <s v="PROYECTOS DE INGENIERÍA"/>
  </r>
  <r>
    <x v="15"/>
    <n v="72779052"/>
    <x v="4"/>
    <n v="446"/>
    <s v="446G"/>
    <s v="GRUPO-A"/>
    <s v="Proyectos de informática"/>
    <s v="GG"/>
    <s v="GRUPO GRANDE"/>
    <s v="446G"/>
    <s v="GRUPO GRANDE DE Proyectos de informática"/>
    <s v="GRUPO-A"/>
    <s v="Grupo Grande de Proyectos de informática"/>
    <s v="2S"/>
    <n v="72779052"/>
    <s v="RUBIO"/>
    <s v="BARRAGÁN"/>
    <s v="NICOLÁS"/>
    <s v="RUBIO BARRAGÁN, NICOLÁS"/>
    <x v="1"/>
    <x v="0"/>
    <x v="0"/>
    <m/>
    <m/>
    <s v="nirubio"/>
    <s v="nicolas.rubio@unirioja.es"/>
    <n v="3.2"/>
    <n v="3.2"/>
    <n v="532"/>
    <s v="LABORAL DOCENTE-ASOCIADO"/>
    <s v="P03"/>
    <s v="TIEMPO PARCIAL (3+3 HORAS)"/>
    <s v="2018-09-18 00:00:00.0"/>
    <s v="2019-09-14 00:00:00.0"/>
    <s v="PI101382"/>
    <s v="PROFESOR ASOCIADO"/>
    <s v="R110"/>
    <x v="10"/>
    <n v="720"/>
    <s v="PROYECTOS DE INGENIERÍA"/>
  </r>
  <r>
    <x v="15"/>
    <n v="15973686"/>
    <x v="4"/>
    <n v="446"/>
    <s v="446I"/>
    <s v="GRUPO-A1"/>
    <s v="Proyectos de informática"/>
    <s v="GI"/>
    <s v="GRUPO DE INFORMÁTICA"/>
    <s v="446I"/>
    <s v="INFORMÁTICA DE Proyectos de informática"/>
    <s v="GRUPO-A1"/>
    <s v="Informática de Proyectos de informática"/>
    <s v="2S"/>
    <n v="15973686"/>
    <s v="JAIME"/>
    <s v="ELIZONDO"/>
    <s v="ARTURO"/>
    <s v="JAIME ELIZONDO, ARTURO"/>
    <x v="1"/>
    <x v="0"/>
    <x v="0"/>
    <m/>
    <m/>
    <s v="arjaime"/>
    <s v="arturo.jaime@unirioja.es"/>
    <n v="2.8"/>
    <n v="2.8"/>
    <n v="504"/>
    <s v="PROFESOR TITULAR UNIVERSIDAD"/>
    <s v="C01"/>
    <s v="TIEMPO COMPLETO"/>
    <s v="2015-09-15 00:00:00.0"/>
    <s v="null"/>
    <s v="DF100152"/>
    <s v="PROFESOR TITULAR DE UNIVERSIDAD"/>
    <s v="R111"/>
    <x v="7"/>
    <n v="570"/>
    <s v="LENGUAJES Y SISTEMAS INFORMÁTICOS"/>
  </r>
  <r>
    <x v="15"/>
    <n v="16551912"/>
    <x v="4"/>
    <n v="447"/>
    <s v="447G"/>
    <s v="GRUPO-A"/>
    <s v="Programación de aplicaciones web"/>
    <s v="GG"/>
    <s v="GRUPO GRANDE"/>
    <s v="447G"/>
    <s v="GRUPO GRANDE DE Programación de aplicaciones web"/>
    <s v="GRUPO-A"/>
    <s v="Grupo Grande de Programación de aplicaciones web"/>
    <s v="2S"/>
    <n v="16551912"/>
    <s v="GARCÍA"/>
    <s v="IZQUIERDO"/>
    <s v="FRANCISCO JOSÉ"/>
    <s v="GARCÍA IZQUIERDO, FRANCISCO JOSÉ"/>
    <x v="0"/>
    <x v="0"/>
    <x v="0"/>
    <m/>
    <m/>
    <s v="fgarcia"/>
    <s v="francisco.garcia@unirioja.es"/>
    <n v="3.2"/>
    <n v="3.2"/>
    <n v="534"/>
    <s v="CONTRATADO DOCTOR -TIPO 1"/>
    <s v="C01"/>
    <s v="TIEMPO COMPLETO"/>
    <s v="2013-07-20 00:00:00.0"/>
    <s v="null"/>
    <s v="LD100292"/>
    <s v="CONTRATADO DOCTOR"/>
    <s v="R111"/>
    <x v="7"/>
    <n v="570"/>
    <s v="LENGUAJES Y SISTEMAS INFORMÁTICOS"/>
  </r>
  <r>
    <x v="15"/>
    <n v="16537949"/>
    <x v="4"/>
    <n v="448"/>
    <s v="448G"/>
    <s v="GRUPO-A"/>
    <s v="Taller transversal I: programación y proceso de información"/>
    <s v="GG"/>
    <s v="GRUPO GRANDE"/>
    <s v="448G"/>
    <s v="GRUPO GRANDE DE Taller transversal I: programación y proceso de información"/>
    <s v="GRUPO-A"/>
    <s v="Grupo Grande de Taller transversal I: programación y proceso de información"/>
    <s v="2S"/>
    <n v="16537949"/>
    <s v="SAN JUAN"/>
    <s v="DÍAZ"/>
    <s v="JUAN FÉLIX"/>
    <s v="SAN JUAN DÍAZ, JUAN FÉLIX"/>
    <x v="1"/>
    <x v="0"/>
    <x v="0"/>
    <m/>
    <m/>
    <s v="juan"/>
    <s v="juanfelix.sanjuan@unirioja.es"/>
    <n v="1.8"/>
    <n v="1.8"/>
    <n v="500"/>
    <s v="CATEDRATICO DE UNIVERSIDAD"/>
    <s v="01R"/>
    <s v="TIEMPO COMPLETO REDUCIDO"/>
    <s v="2018-12-21 00:00:00.0"/>
    <s v="null"/>
    <s v="DF100380"/>
    <s v="CATEDRÁTICO DE UNIVERSIDAD"/>
    <s v="R111"/>
    <x v="7"/>
    <n v="570"/>
    <s v="LENGUAJES Y SISTEMAS INFORMÁTICOS"/>
  </r>
  <r>
    <x v="15"/>
    <n v="16545261"/>
    <x v="4"/>
    <n v="449"/>
    <s v="449G"/>
    <s v="GRUPO-A"/>
    <s v="Profesión de ingeniero en informática"/>
    <s v="GG"/>
    <s v="GRUPO GRANDE"/>
    <s v="449G"/>
    <s v="GG de Profesión de ingeniero en informática"/>
    <s v="GRUPO-A"/>
    <s v="GG de Profesión de ingeniero en informática"/>
    <s v="1S"/>
    <n v="16545261"/>
    <s v="OLARTE"/>
    <s v="LARREA"/>
    <s v="JUAN JOSÉ"/>
    <s v="OLARTE LARREA, JUAN JOSÉ"/>
    <x v="0"/>
    <x v="0"/>
    <x v="0"/>
    <m/>
    <m/>
    <s v="jjolarte"/>
    <s v="jjolarte@unirioja.es"/>
    <n v="5"/>
    <n v="5"/>
    <n v="504"/>
    <s v="PROFESOR TITULAR UNIVERSIDAD"/>
    <s v="C01"/>
    <s v="TIEMPO COMPLETO"/>
    <s v="2018-09-17 00:00:00.0"/>
    <s v="null"/>
    <s v="DF32239"/>
    <s v="PROFESOR TITULAR DE UNIVERSIDAD"/>
    <s v="R111"/>
    <x v="7"/>
    <n v="570"/>
    <s v="LENGUAJES Y SISTEMAS INFORMÁTICOS"/>
  </r>
  <r>
    <x v="15"/>
    <n v="30496784"/>
    <x v="4"/>
    <n v="450"/>
    <s v="450G"/>
    <s v="GRUPO-A"/>
    <s v="Seguridad"/>
    <s v="GG"/>
    <s v="GRUPO GRANDE"/>
    <s v="450G"/>
    <s v="GG de Seguridad"/>
    <s v="GRUPO-A"/>
    <s v="GG de Seguridad"/>
    <s v="1S"/>
    <n v="30496784"/>
    <s v="RODRÍGUEZ"/>
    <s v="PRIEGO"/>
    <s v="EMILIO"/>
    <s v="RODRÍGUEZ PRIEGO, EMILIO"/>
    <x v="1"/>
    <x v="0"/>
    <x v="0"/>
    <m/>
    <m/>
    <s v="emrodrig"/>
    <s v="emilio.rodriguez@unirioja.es"/>
    <n v="3.2"/>
    <n v="3.2"/>
    <n v="532"/>
    <s v="LABORAL DOCENTE-ASOCIADO"/>
    <s v="P06"/>
    <s v="TIEMPO PARCIAL (6+6 HORAS)"/>
    <s v="2016-09-15 00:00:00.0"/>
    <s v="2019-09-14 00:00:00.0"/>
    <s v="PI101124"/>
    <s v="PROFESOR ASOCIADO"/>
    <s v="R111"/>
    <x v="7"/>
    <n v="75"/>
    <s v="CIENCIA DE LA COMPUTACIÓN E INTELIGENCIA ARTIFICIA"/>
  </r>
  <r>
    <x v="15"/>
    <n v="16575155"/>
    <x v="4"/>
    <n v="451"/>
    <s v="451G"/>
    <s v="GRUPO-A"/>
    <s v="Taller transversal II: bases de datos y sistemas de información"/>
    <s v="GG"/>
    <s v="GRUPO GRANDE"/>
    <s v="451G"/>
    <s v="GG de Taller transversal II: Bases de datos y sistemas de información"/>
    <s v="GRUPO-A"/>
    <s v="GG de Taller transversal II: Bases de datos y sistemas de información"/>
    <s v="1S"/>
    <n v="16575155"/>
    <s v="DOMÍNGUEZ"/>
    <s v="PÉREZ"/>
    <s v="CÉSAR"/>
    <s v="DOMÍNGUEZ PÉREZ, CÉSAR"/>
    <x v="0"/>
    <x v="0"/>
    <x v="0"/>
    <m/>
    <m/>
    <s v="cedomin"/>
    <s v="cesar.dominguez@unirioja.es"/>
    <n v="0.9"/>
    <n v="0.9"/>
    <n v="504"/>
    <s v="PROFESOR TITULAR UNIVERSIDAD"/>
    <s v="C01"/>
    <s v="TIEMPO COMPLETO"/>
    <s v="2017-12-12 00:00:00.0"/>
    <s v="null"/>
    <s v="DF100346"/>
    <s v="PROFESOR TITULAR DE UNIVERSIDAD"/>
    <s v="R111"/>
    <x v="7"/>
    <n v="570"/>
    <s v="LENGUAJES Y SISTEMAS INFORMÁTICOS"/>
  </r>
  <r>
    <x v="15"/>
    <n v="16607644"/>
    <x v="4"/>
    <n v="452"/>
    <s v="452G"/>
    <s v="GRUPO-A"/>
    <s v="Desarrollo de interfaces para usuarios"/>
    <s v="GG"/>
    <s v="GRUPO GRANDE"/>
    <s v="452G"/>
    <s v="GRUPO GRANDE DE Desarrollo de interfaces para usuarios"/>
    <s v="GRUPO-A"/>
    <s v="Grupo Grande de Desarrollo de interfaces para usuarios"/>
    <s v="2S"/>
    <n v="16607644"/>
    <s v="IBÁÑEZ"/>
    <s v="SÁENZ LÓPEZ"/>
    <s v="MARÍA JOSÉ"/>
    <s v="IBÁÑEZ SÁENZ LÓPEZ, MARÍA JOSÉ"/>
    <x v="1"/>
    <x v="0"/>
    <x v="0"/>
    <m/>
    <m/>
    <s v="maibansa"/>
    <s v="maria-jose.ibanez@unirioja.es"/>
    <n v="3.2"/>
    <n v="3.2"/>
    <n v="532"/>
    <s v="LABORAL DOCENTE-ASOCIADO"/>
    <s v="P04"/>
    <s v="TIEMPO PARCIAL (4+4 HORAS)"/>
    <s v="2016-09-15 00:00:00.0"/>
    <s v="2019-09-14 00:00:00.0"/>
    <s v="PI101125"/>
    <s v="PROFESOR ASOCIADO"/>
    <s v="R111"/>
    <x v="7"/>
    <n v="75"/>
    <s v="CIENCIA DE LA COMPUTACIÓN E INTELIGENCIA ARTIFICIA"/>
  </r>
  <r>
    <x v="15"/>
    <n v="16536550"/>
    <x v="4"/>
    <n v="453"/>
    <s v="453G"/>
    <s v="GRUPO-A"/>
    <s v="Informática móvil"/>
    <s v="GG"/>
    <s v="GRUPO GRANDE"/>
    <s v="453G"/>
    <s v="GG de Informática Móvil"/>
    <s v="GRUPO-A"/>
    <s v="GG de Informática Móvil"/>
    <s v="2S"/>
    <n v="16536550"/>
    <s v="MATA"/>
    <s v="SOTÉS"/>
    <s v="ELOY JAVIER"/>
    <s v="MATA SOTÉS, ELOY JAVIER"/>
    <x v="0"/>
    <x v="0"/>
    <x v="0"/>
    <m/>
    <m/>
    <s v="mata"/>
    <s v="eloy.mata@unirioja.es"/>
    <n v="3.2"/>
    <n v="3.2"/>
    <n v="504"/>
    <s v="PROFESOR TITULAR UNIVERSIDAD"/>
    <s v="C01"/>
    <s v="TIEMPO COMPLETO"/>
    <s v="2018-09-17 00:00:00.0"/>
    <s v="null"/>
    <s v="DF32238"/>
    <s v="TITULAR DE UNIVERSIDAD"/>
    <s v="R111"/>
    <x v="7"/>
    <n v="570"/>
    <s v="LENGUAJES Y SISTEMAS INFORMÁTICOS"/>
  </r>
  <r>
    <x v="15"/>
    <n v="73079169"/>
    <x v="4"/>
    <n v="454"/>
    <s v="454G"/>
    <s v="GRUPO-A"/>
    <s v="Soluciones informáticas para la empresa"/>
    <s v="GG"/>
    <s v="GRUPO GRANDE"/>
    <s v="454G"/>
    <s v="GG de Soluciones informáticas para la empresa"/>
    <s v="GRUPO-A"/>
    <s v="GG de Soluciones informáticas para la empresa"/>
    <s v="2S"/>
    <n v="73079169"/>
    <s v="RUBIO"/>
    <s v="GARCÍA"/>
    <s v="ÁNGEL LUIS"/>
    <s v="RUBIO GARCÍA, ÁNGEL LUIS"/>
    <x v="0"/>
    <x v="0"/>
    <x v="0"/>
    <m/>
    <m/>
    <s v="arubio"/>
    <s v="arubio@unirioja.es"/>
    <n v="5"/>
    <n v="5"/>
    <n v="504"/>
    <s v="PROFESOR TITULAR UNIVERSIDAD"/>
    <s v="C01"/>
    <s v="TIEMPO COMPLETO"/>
    <s v="2018-12-18 00:00:00.0"/>
    <s v="null"/>
    <s v="DF100366"/>
    <s v="PROFESOR TITULAR DE UNIVERSIDAD"/>
    <s v="R111"/>
    <x v="7"/>
    <n v="570"/>
    <s v="LENGUAJES Y SISTEMAS INFORMÁTICOS"/>
  </r>
  <r>
    <x v="15"/>
    <n v="16564358"/>
    <x v="4"/>
    <n v="456"/>
    <s v="456G"/>
    <s v="GRUPO-A"/>
    <s v="Administración de sistemas de gestión de bases de datos"/>
    <s v="GG"/>
    <s v="GRUPO GRANDE"/>
    <s v="456G"/>
    <s v="GRUPO GRANDE DE Administración sistemas gestión de bases de datos"/>
    <s v="GRUPO-A"/>
    <s v="Grupo Grande de Administración sistemas gestión de bases de datos"/>
    <s v="2S"/>
    <n v="16564358"/>
    <s v="SOTA"/>
    <s v="EGUIZÁBAL"/>
    <s v="JOSÉ MANUEL"/>
    <s v="SOTA EGUIZÁBAL, JOSÉ MANUEL"/>
    <x v="0"/>
    <x v="0"/>
    <x v="0"/>
    <m/>
    <m/>
    <s v="jmsota"/>
    <s v="jose-manuel.sota@unirioja.es"/>
    <n v="3.2"/>
    <n v="3.2"/>
    <n v="532"/>
    <s v="LABORAL DOCENTE-ASOCIADO"/>
    <s v="P04"/>
    <s v="TIEMPO PARCIAL (4+4 HORAS)"/>
    <s v="2017-09-15 00:00:00.0"/>
    <s v="2019-09-14 00:00:00.0"/>
    <s v="PI101275"/>
    <s v="PROFESOR ASOCIADO"/>
    <s v="R111"/>
    <x v="7"/>
    <n v="570"/>
    <s v="LENGUAJES Y SISTEMAS INFORMÁTICOS"/>
  </r>
  <r>
    <x v="15"/>
    <n v="16537707"/>
    <x v="4"/>
    <n v="457"/>
    <s v="457G"/>
    <s v="GRUPO-A"/>
    <s v="Instalación y mantenimiento de computadores"/>
    <s v="GG"/>
    <s v="GRUPO GRANDE"/>
    <s v="457G"/>
    <s v="GG de Instalación y mantenimiento de computadores"/>
    <s v="GRUPO-A"/>
    <s v="GG de Instalación y mantenimiento de computadores"/>
    <s v="2S"/>
    <n v="16537707"/>
    <s v="MARTÍNEZ"/>
    <s v="SANTOLAYA"/>
    <s v="JOSÉ JAVIER"/>
    <s v="MARTÍNEZ SANTOLAYA, JOSÉ JAVIER"/>
    <x v="1"/>
    <x v="0"/>
    <x v="0"/>
    <m/>
    <m/>
    <s v="jjmartin"/>
    <s v="jose-javier.martinez@unirioja.es"/>
    <n v="3"/>
    <n v="3"/>
    <n v="506"/>
    <s v="PROFESOR TITULAR DE ESCUELA UNIVERSITARI"/>
    <s v="01A"/>
    <s v="TIEMPO COMPLETO AMPLIADO"/>
    <s v="2012-09-01 00:00:00.0"/>
    <s v="null"/>
    <s v="DF31833"/>
    <s v="TITULAR DE ESCUELAS UNIVERSITARIAS"/>
    <s v="R109"/>
    <x v="9"/>
    <n v="785"/>
    <s v="TECNOLOGÍA ELECTRÓNICA"/>
  </r>
  <r>
    <x v="15"/>
    <n v="16617096"/>
    <x v="4"/>
    <n v="457"/>
    <s v="457G"/>
    <s v="GRUPO-A"/>
    <s v="Instalación y mantenimiento de computadores"/>
    <s v="GG"/>
    <s v="GRUPO GRANDE"/>
    <s v="457G"/>
    <s v="GG de Instalación y mantenimiento de computadores"/>
    <s v="GRUPO-A"/>
    <s v="GG de Instalación y mantenimiento de computadores"/>
    <s v="2S"/>
    <n v="16617096"/>
    <s v="GIL"/>
    <s v="MARTÍNEZ"/>
    <s v="FRANCISCO"/>
    <s v="GIL MARTÍNEZ, FRANCISCO"/>
    <x v="1"/>
    <x v="0"/>
    <x v="0"/>
    <m/>
    <m/>
    <s v="frgil"/>
    <s v="francisco.gil@unirioja.es"/>
    <n v="0.2"/>
    <n v="0.2"/>
    <n v="536"/>
    <s v="PROFESOR INTERINO"/>
    <s v="P04"/>
    <s v="TIEMPO PARCIAL (4+4 HORAS)"/>
    <s v="2019-03-29 00:00:00.0"/>
    <s v="2019-07-25 00:00:00.0"/>
    <s v="PI101527"/>
    <s v="PROFESOR CONTRATADO INTERINO"/>
    <s v="R109"/>
    <x v="9"/>
    <n v="785"/>
    <s v="TECNOLOGÍA ELECTRÓNICA"/>
  </r>
  <r>
    <x v="15"/>
    <n v="16567689"/>
    <x v="4"/>
    <n v="460"/>
    <s v="460G"/>
    <s v="GRUPO-A"/>
    <s v="Prácticas externas II"/>
    <s v="GG"/>
    <s v="GRUPO GRANDE"/>
    <s v="460G"/>
    <s v="GG de Prácticas externas"/>
    <s v="GRUPO-A"/>
    <s v="GG de Prácticas externas"/>
    <s v="1S"/>
    <n v="16567689"/>
    <s v="SÁENZ DE CABEZÓN"/>
    <s v="IRIGARAY"/>
    <s v="EDUARDO"/>
    <s v="SÁENZ DE CABEZÓN IRIGARAY, EDUARDO"/>
    <x v="0"/>
    <x v="0"/>
    <x v="0"/>
    <m/>
    <m/>
    <s v="esaenz-d"/>
    <s v="eduardo.saenz-de-cabezon@unirioja.es"/>
    <n v="0.1"/>
    <n v="0.1"/>
    <n v="504"/>
    <s v="PROFESOR TITULAR UNIVERSIDAD"/>
    <s v="C01"/>
    <s v="TIEMPO COMPLETO"/>
    <s v="2018-12-18 00:00:00.0"/>
    <s v="null"/>
    <s v="DF100367"/>
    <s v="PROFESOR TITULAR DE UNIVERSIDAD"/>
    <s v="R111"/>
    <x v="7"/>
    <n v="570"/>
    <s v="LENGUAJES Y SISTEMAS INFORMÁTICOS"/>
  </r>
  <r>
    <x v="15"/>
    <n v="16590764"/>
    <x v="4"/>
    <n v="460"/>
    <s v="460G"/>
    <s v="GRUPO-A"/>
    <s v="Prácticas externas II"/>
    <s v="GG"/>
    <s v="GRUPO GRANDE"/>
    <s v="460G"/>
    <s v="GG de Prácticas externas"/>
    <s v="GRUPO-A"/>
    <s v="GG de Prácticas externas"/>
    <s v="1S"/>
    <n v="16590764"/>
    <s v="ARANSAY"/>
    <s v="AZOFRA"/>
    <s v="JESÚS MARÍA"/>
    <s v="ARANSAY AZOFRA, JESÚS MARÍA"/>
    <x v="0"/>
    <x v="0"/>
    <x v="0"/>
    <m/>
    <m/>
    <s v="jearansa"/>
    <s v="jesus-maria.aransay@unirioja.es"/>
    <n v="0.2"/>
    <n v="0.2"/>
    <n v="534"/>
    <s v="CONTRATADO DOCTOR -TIPO 1"/>
    <s v="C01"/>
    <s v="TIEMPO COMPLETO"/>
    <s v="2010-09-01 00:00:00.0"/>
    <s v="null"/>
    <s v="PI100763"/>
    <s v="PROFESOR CONTRATADO DOCTOR"/>
    <s v="R111"/>
    <x v="7"/>
    <n v="75"/>
    <s v="CIENCIA DE LA COMPUTACIÓN E INTELIGENCIA ARTIFICIA"/>
  </r>
  <r>
    <x v="15"/>
    <n v="16597051"/>
    <x v="4"/>
    <n v="460"/>
    <s v="460G"/>
    <s v="GRUPO-A"/>
    <s v="Prácticas externas II"/>
    <s v="GG"/>
    <s v="GRUPO GRANDE"/>
    <s v="460G"/>
    <s v="GG de Prácticas externas"/>
    <s v="GRUPO-A"/>
    <s v="GG de Prácticas externas"/>
    <s v="1S"/>
    <n v="16597051"/>
    <s v="ROMERO"/>
    <s v="IBÁÑEZ"/>
    <s v="ANA"/>
    <s v="ROMERO IBÁÑEZ, ANA"/>
    <x v="0"/>
    <x v="0"/>
    <x v="0"/>
    <m/>
    <m/>
    <s v="anromero"/>
    <s v="ana.romero@unirioja.es"/>
    <n v="0.2"/>
    <n v="0.2"/>
    <n v="504"/>
    <s v="PROFESOR TITULAR UNIVERSIDAD"/>
    <s v="C01"/>
    <s v="TIEMPO COMPLETO"/>
    <s v="2018-12-18 00:00:00.0"/>
    <s v="null"/>
    <s v="DF100324"/>
    <s v="PROFESOR TITULAR DE UNIVERSIDAD"/>
    <s v="R111"/>
    <x v="7"/>
    <n v="75"/>
    <s v="CIENCIA DE LA COMPUTACIÓN E INTELIGENCIA ARTIFICIA"/>
  </r>
  <r>
    <x v="15"/>
    <n v="16613711"/>
    <x v="4"/>
    <n v="460"/>
    <s v="460G"/>
    <s v="GRUPO-A"/>
    <s v="Prácticas externas II"/>
    <s v="GG"/>
    <s v="GRUPO GRANDE"/>
    <s v="460G"/>
    <s v="GG de Prácticas externas"/>
    <s v="GRUPO-A"/>
    <s v="GG de Prácticas externas"/>
    <s v="1S"/>
    <n v="16613711"/>
    <s v="HERAS"/>
    <s v="VICENTE"/>
    <s v="JÓNATAN"/>
    <s v="HERAS VICENTE, JÓNATAN"/>
    <x v="0"/>
    <x v="0"/>
    <x v="0"/>
    <m/>
    <m/>
    <s v="joheras"/>
    <s v="jonathan.heras@unirioja.es"/>
    <n v="0.2"/>
    <n v="0.2"/>
    <n v="536"/>
    <s v="PROFESOR INTERINO"/>
    <s v="C01"/>
    <s v="TIEMPO COMPLETO"/>
    <s v="2017-09-15 00:00:00.0"/>
    <s v="null"/>
    <s v="PI101271"/>
    <s v="PROFESOR CONTRATADO INTERINO"/>
    <s v="R111"/>
    <x v="7"/>
    <n v="75"/>
    <s v="CIENCIA DE LA COMPUTACIÓN E INTELIGENCIA ARTIFICIA"/>
  </r>
  <r>
    <x v="13"/>
    <n v="16526587"/>
    <x v="4"/>
    <n v="462"/>
    <s v="462G"/>
    <s v="GRUPO-A"/>
    <s v="Expresión gráfica"/>
    <s v="GG"/>
    <s v="GRUPO GRANDE"/>
    <s v="462G"/>
    <s v="GRUPO GRANDE DE Expresión gráfica"/>
    <s v="GRUPO-A"/>
    <s v="Grupo Grande de Expresión gráfica"/>
    <s v="1S"/>
    <n v="16526587"/>
    <s v="SANTAMARÍA"/>
    <s v="PEÑA"/>
    <s v="JACINTO"/>
    <s v="SANTAMARÍA PEÑA, JACINTO"/>
    <x v="1"/>
    <x v="0"/>
    <x v="0"/>
    <m/>
    <m/>
    <s v="jasanta"/>
    <s v="jacinto.santamaria@unirioja.es"/>
    <n v="3.6"/>
    <n v="3.6"/>
    <n v="504"/>
    <s v="PROFESOR TITULAR UNIVERSIDAD"/>
    <s v="C01"/>
    <s v="TIEMPO COMPLETO"/>
    <s v="2017-09-15 00:00:00.0"/>
    <s v="null"/>
    <s v="DF31894"/>
    <s v="TITULAR DE UNIVERSIDAD"/>
    <s v="R110"/>
    <x v="10"/>
    <n v="305"/>
    <s v="EXPRESIÓN GRÁFICA EN LA INGENIERÍA"/>
  </r>
  <r>
    <x v="13"/>
    <n v="16572481"/>
    <x v="4"/>
    <n v="462"/>
    <s v="462I"/>
    <s v="GRUPO-A1"/>
    <s v="Expresión gráfica"/>
    <s v="GI"/>
    <s v="GRUPO DE INFORMÁTICA"/>
    <s v="462I"/>
    <s v="INFORMÁTICA DE Expresión gráfica"/>
    <s v="GRUPO-A1"/>
    <s v="Informática de Expresión gráfica"/>
    <s v="1S"/>
    <n v="16572481"/>
    <s v="ARANCÓN"/>
    <s v="PÉREZ"/>
    <s v="DAVID"/>
    <s v="ARANCÓN PÉREZ, DAVID"/>
    <x v="1"/>
    <x v="0"/>
    <x v="0"/>
    <m/>
    <m/>
    <s v="daaranp"/>
    <s v="david.arancon@unirioja.es"/>
    <n v="1.5"/>
    <n v="1.5"/>
    <n v="532"/>
    <s v="LABORAL DOCENTE-ASOCIADO"/>
    <s v="P03"/>
    <s v="TIEMPO PARCIAL (3+3 HORAS)"/>
    <s v="2018-09-17 00:00:00.0"/>
    <s v="2019-09-14 00:00:00.0"/>
    <s v="PI101379"/>
    <s v="PROFESOR ASOCIADO"/>
    <s v="R110"/>
    <x v="10"/>
    <n v="305"/>
    <s v="EXPRESIÓN GRÁFICA EN LA INGENIERÍA"/>
  </r>
  <r>
    <x v="14"/>
    <n v="16526587"/>
    <x v="4"/>
    <n v="462"/>
    <s v="462G"/>
    <s v="GRUPO-A"/>
    <s v="Expresión gráfica"/>
    <s v="GG"/>
    <s v="GRUPO GRANDE"/>
    <s v="462G"/>
    <s v="GRUPO GRANDE DE Expresión gráfica"/>
    <s v="GRUPO-A"/>
    <s v="Grupo Grande de Expresión gráfica"/>
    <s v="1S"/>
    <n v="16526587"/>
    <s v="SANTAMARÍA"/>
    <s v="PEÑA"/>
    <s v="JACINTO"/>
    <s v="SANTAMARÍA PEÑA, JACINTO"/>
    <x v="1"/>
    <x v="0"/>
    <x v="0"/>
    <m/>
    <m/>
    <s v="jasanta"/>
    <s v="jacinto.santamaria@unirioja.es"/>
    <n v="3.6"/>
    <m/>
    <n v="504"/>
    <s v="PROFESOR TITULAR UNIVERSIDAD"/>
    <s v="C01"/>
    <s v="TIEMPO COMPLETO"/>
    <s v="2017-09-15 00:00:00.0"/>
    <s v="null"/>
    <s v="DF31894"/>
    <s v="TITULAR DE UNIVERSIDAD"/>
    <s v="R110"/>
    <x v="10"/>
    <n v="305"/>
    <s v="EXPRESIÓN GRÁFICA EN LA INGENIERÍA"/>
  </r>
  <r>
    <x v="14"/>
    <n v="16572481"/>
    <x v="4"/>
    <n v="462"/>
    <s v="462I"/>
    <s v="GRUPO-A1"/>
    <s v="Expresión gráfica"/>
    <s v="GI"/>
    <s v="GRUPO DE INFORMÁTICA"/>
    <s v="462I"/>
    <s v="INFORMÁTICA DE Expresión gráfica"/>
    <s v="GRUPO-A1"/>
    <s v="Informática de Expresión gráfica"/>
    <s v="1S"/>
    <n v="16572481"/>
    <s v="ARANCÓN"/>
    <s v="PÉREZ"/>
    <s v="DAVID"/>
    <s v="ARANCÓN PÉREZ, DAVID"/>
    <x v="1"/>
    <x v="0"/>
    <x v="0"/>
    <m/>
    <m/>
    <s v="daaranp"/>
    <s v="david.arancon@unirioja.es"/>
    <n v="1.5"/>
    <m/>
    <n v="532"/>
    <s v="LABORAL DOCENTE-ASOCIADO"/>
    <s v="P03"/>
    <s v="TIEMPO PARCIAL (3+3 HORAS)"/>
    <s v="2018-09-17 00:00:00.0"/>
    <s v="2019-09-14 00:00:00.0"/>
    <s v="PI101379"/>
    <s v="PROFESOR ASOCIADO"/>
    <s v="R110"/>
    <x v="10"/>
    <n v="305"/>
    <s v="EXPRESIÓN GRÁFICA EN LA INGENIERÍA"/>
  </r>
  <r>
    <x v="14"/>
    <n v="16590764"/>
    <x v="4"/>
    <n v="463"/>
    <s v="463G"/>
    <s v="GRUPO-A"/>
    <s v="Informática"/>
    <s v="GG"/>
    <s v="GRUPO GRANDE"/>
    <s v="463G"/>
    <s v="GRUPO GRANDE DE Informática"/>
    <s v="GRUPO-A"/>
    <s v="Grupo Grande de Informática"/>
    <s v="2S"/>
    <n v="16590764"/>
    <s v="ARANSAY"/>
    <s v="AZOFRA"/>
    <s v="JESÚS MARÍA"/>
    <s v="ARANSAY AZOFRA, JESÚS MARÍA"/>
    <x v="0"/>
    <x v="0"/>
    <x v="0"/>
    <m/>
    <m/>
    <s v="jearansa"/>
    <s v="jesus-maria.aransay@unirioja.es"/>
    <n v="3.6"/>
    <n v="3.6"/>
    <n v="534"/>
    <s v="CONTRATADO DOCTOR -TIPO 1"/>
    <s v="C01"/>
    <s v="TIEMPO COMPLETO"/>
    <s v="2010-09-01 00:00:00.0"/>
    <s v="null"/>
    <s v="PI100763"/>
    <s v="PROFESOR CONTRATADO DOCTOR"/>
    <s v="R111"/>
    <x v="7"/>
    <n v="75"/>
    <s v="CIENCIA DE LA COMPUTACIÓN E INTELIGENCIA ARTIFICIA"/>
  </r>
  <r>
    <x v="14"/>
    <n v="15863391"/>
    <x v="4"/>
    <n v="465"/>
    <s v="465G"/>
    <s v="GRUPO-A"/>
    <s v="Hidráulica"/>
    <s v="GG"/>
    <s v="GRUPO GRANDE"/>
    <s v="465G"/>
    <s v="GRUPO GRANDE DE Hidráulica"/>
    <s v="GRUPO-A"/>
    <s v="Grupo Grande de Hidráulica"/>
    <s v="1S"/>
    <n v="15863391"/>
    <s v="PEÑA"/>
    <s v="NAVARIDAS"/>
    <s v="JOSÉ MIGUEL"/>
    <s v="PEÑA NAVARIDAS, JOSÉ MIGUEL"/>
    <x v="1"/>
    <x v="0"/>
    <x v="0"/>
    <m/>
    <m/>
    <s v="jopena"/>
    <s v="jmiguel.penya@unirioja.es"/>
    <n v="3.6"/>
    <n v="3.6"/>
    <n v="533"/>
    <s v="COLABORADOR-TIPO 2 (Doctor)"/>
    <s v="C01"/>
    <s v="TIEMPO COMPLETO"/>
    <s v="2006-10-01 00:00:00.0"/>
    <s v="null"/>
    <s v="LD100579"/>
    <s v="PROFESOR COLABORADOR TIPO 2"/>
    <s v="R101"/>
    <x v="4"/>
    <n v="500"/>
    <s v="INGENIERÍA AGROFORESTAL"/>
  </r>
  <r>
    <x v="14"/>
    <n v="16586033"/>
    <x v="4"/>
    <n v="465"/>
    <s v="465L"/>
    <s v="GRUPO-A1"/>
    <s v="Hidráulica"/>
    <s v="GL"/>
    <s v="GRUPO DE LABORATORIO"/>
    <s v="465L"/>
    <s v="LABORATORIO DE Hidráulica"/>
    <s v="GRUPO-A1"/>
    <s v="Laboratorio de Hidráulica"/>
    <s v="1S"/>
    <n v="16586033"/>
    <s v="BAYONA"/>
    <s v="MANZANARES"/>
    <s v="JUDIT"/>
    <s v="BAYONA MANZANARES, JUDIT"/>
    <x v="1"/>
    <x v="0"/>
    <x v="0"/>
    <m/>
    <m/>
    <s v="jubayona"/>
    <s v="judit.bayona@unirioja.es"/>
    <n v="1.2"/>
    <n v="1.2"/>
    <n v="532"/>
    <s v="LABORAL DOCENTE-ASOCIADO"/>
    <s v="P02"/>
    <s v="TIEMPO PARCIAL (2+2 HORAS)"/>
    <s v="2016-09-15 00:00:00.0"/>
    <s v="2019-09-14 00:00:00.0"/>
    <s v="PI101097"/>
    <s v="PROFESOR ASOCIADO"/>
    <s v="R101"/>
    <x v="4"/>
    <n v="500"/>
    <s v="INGENIERÍA AGROFORESTAL"/>
  </r>
  <r>
    <x v="14"/>
    <n v="9740221"/>
    <x v="4"/>
    <n v="466"/>
    <s v="466G"/>
    <s v="GRUPO-A"/>
    <s v="Tecnología de los alimentos"/>
    <s v="GG"/>
    <s v="GRUPO GRANDE"/>
    <s v="466G"/>
    <s v="GRUPO GRANDE DE Tecnología de los alimentos"/>
    <s v="GRUPO-A"/>
    <s v="Grupo Grande de Tecnología de los alimentos"/>
    <s v="1S"/>
    <n v="9740221"/>
    <s v="GONZÁLEZ"/>
    <s v="FANDOS"/>
    <s v="MARÍA ELENA"/>
    <s v="GONZÁLEZ FANDOS, MARÍA ELENA"/>
    <x v="0"/>
    <x v="0"/>
    <x v="0"/>
    <m/>
    <m/>
    <s v="elengonz"/>
    <s v="elena.gonzalez@unirioja.es"/>
    <n v="0.4"/>
    <n v="0.4"/>
    <n v="500"/>
    <s v="CATEDRATICO DE UNIVERSIDAD"/>
    <s v="01R"/>
    <s v="TIEMPO COMPLETO REDUCIDO"/>
    <s v="2016-09-15 00:00:00.0"/>
    <s v="null"/>
    <s v="DF100230"/>
    <s v="CATEDRÁTICO DE UNIVERSIDAD"/>
    <s v="R101"/>
    <x v="4"/>
    <n v="780"/>
    <s v="TECNOLOGÍA DE ALIMENTOS"/>
  </r>
  <r>
    <x v="14"/>
    <n v="16580360"/>
    <x v="4"/>
    <n v="466"/>
    <s v="466G"/>
    <s v="GRUPO-A"/>
    <s v="Tecnología de los alimentos"/>
    <s v="GG"/>
    <s v="GRUPO GRANDE"/>
    <s v="466G"/>
    <s v="GRUPO GRANDE DE Tecnología de los alimentos"/>
    <s v="GRUPO-A"/>
    <s v="Grupo Grande de Tecnología de los alimentos"/>
    <s v="1S"/>
    <n v="16580360"/>
    <s v="GARCÍA"/>
    <s v="OLIVERAS"/>
    <s v="MARÍA CRISTINA"/>
    <s v="GARCÍA OLIVERAS, MARÍA CRISTINA"/>
    <x v="1"/>
    <x v="0"/>
    <x v="0"/>
    <m/>
    <m/>
    <s v="magarco"/>
    <s v="maria-cristina.garcia@unirioja.es"/>
    <n v="2.6"/>
    <n v="2.6"/>
    <n v="536"/>
    <s v="PROFESOR INTERINO"/>
    <s v="P04"/>
    <s v="TIEMPO PARCIAL (4+4 HORAS)"/>
    <s v="2018-10-29 00:00:00.0"/>
    <s v="2019-02-03 00:00:00.0"/>
    <s v="PI101444"/>
    <s v="PROFESOR CONTRATADO INTERINO"/>
    <s v="R101"/>
    <x v="4"/>
    <n v="780"/>
    <s v="TECNOLOGÍA DE ALIMENTOS"/>
  </r>
  <r>
    <x v="14"/>
    <n v="52442470"/>
    <x v="4"/>
    <n v="466"/>
    <s v="466G"/>
    <s v="GRUPO-A"/>
    <s v="Tecnología de los alimentos"/>
    <s v="GG"/>
    <s v="GRUPO GRANDE"/>
    <s v="466G"/>
    <s v="GRUPO GRANDE DE Tecnología de los alimentos"/>
    <s v="GRUPO-A"/>
    <s v="Grupo Grande de Tecnología de los alimentos"/>
    <s v="1S"/>
    <n v="52442470"/>
    <s v="PÉREZ"/>
    <s v="ARNEDO"/>
    <s v="M.ª IRACHE"/>
    <s v="PÉREZ ARNEDO, M.ª IRACHE"/>
    <x v="1"/>
    <x v="0"/>
    <x v="0"/>
    <m/>
    <m/>
    <s v="maperear"/>
    <s v="maria-irache.perez@unirioja.es"/>
    <n v="0.8"/>
    <n v="0.8"/>
    <n v="532"/>
    <s v="LABORAL DOCENTE-ASOCIADO"/>
    <s v="P03"/>
    <s v="TIEMPO PARCIAL (3+3 HORAS)"/>
    <s v="2018-09-17 00:00:00.0"/>
    <s v="2019-09-14 00:00:00.0"/>
    <s v="PI101348"/>
    <s v="PROFESOR ASOCIADO"/>
    <s v="R101"/>
    <x v="4"/>
    <n v="780"/>
    <s v="TECNOLOGÍA DE ALIMENTOS"/>
  </r>
  <r>
    <x v="14"/>
    <n v="16532287"/>
    <x v="4"/>
    <n v="467"/>
    <s v="467G"/>
    <s v="GRUPO-A"/>
    <s v="Botánica"/>
    <s v="GG"/>
    <s v="GRUPO GRANDE"/>
    <s v="467G"/>
    <s v="GRUPO GRANDE DE Botánica"/>
    <s v="GRUPO-A"/>
    <s v="Grupo Grande de Botánica"/>
    <s v="2S"/>
    <n v="16532287"/>
    <s v="MARTÍNEZ"/>
    <s v="ABAIGAR"/>
    <s v="JAVIER"/>
    <s v="MARTÍNEZ ABAIGAR, JAVIER"/>
    <x v="0"/>
    <x v="0"/>
    <x v="0"/>
    <m/>
    <m/>
    <s v="jabaigar"/>
    <s v="javier.martinez@unirioja.es"/>
    <n v="3.6"/>
    <n v="3.6"/>
    <n v="500"/>
    <s v="CATEDRATICO DE UNIVERSIDAD"/>
    <s v="01R"/>
    <s v="TIEMPO COMPLETO REDUCIDO"/>
    <s v="2014-09-15 00:00:00.0"/>
    <s v="null"/>
    <s v="DF100229"/>
    <s v="CATEDRÁTICO DE UNIVERSIDAD"/>
    <s v="R101"/>
    <x v="4"/>
    <n v="63"/>
    <s v="BOTÁNICA"/>
  </r>
  <r>
    <x v="14"/>
    <n v="72779211"/>
    <x v="4"/>
    <n v="469"/>
    <s v="469G"/>
    <s v="GRUPO-A"/>
    <s v="Cultivos"/>
    <s v="GG"/>
    <s v="GRUPO GRANDE"/>
    <s v="469G"/>
    <s v="GRUPO GRANDE DE Cultivos"/>
    <s v="GRUPO-A"/>
    <s v="Grupo Grande de Cultivos"/>
    <s v="2S"/>
    <n v="72779211"/>
    <s v="MARTÍNEZ"/>
    <s v="VILLAR"/>
    <s v="MARÍA ELENA"/>
    <s v="MARTÍNEZ VILLAR, MARÍA ELENA"/>
    <x v="1"/>
    <x v="0"/>
    <x v="0"/>
    <m/>
    <m/>
    <s v="elmartin"/>
    <s v="elena.martinez@unirioja.es"/>
    <n v="3.6"/>
    <n v="3.6"/>
    <n v="506"/>
    <s v="PROFESOR TITULAR DE ESCUELA UNIVERSITARI"/>
    <s v="01A"/>
    <s v="TIEMPO COMPLETO AMPLIADO"/>
    <s v="2012-09-01 00:00:00.0"/>
    <s v="null"/>
    <s v="DF3167"/>
    <s v="TITULAR DE ESCUELAS UNIVERSITARIAS"/>
    <s v="R101"/>
    <x v="4"/>
    <n v="705"/>
    <s v="PRODUCCIÓN VEGETAL"/>
  </r>
  <r>
    <x v="14"/>
    <n v="71427482"/>
    <x v="4"/>
    <n v="470"/>
    <s v="470G"/>
    <s v="GRUPO-A"/>
    <s v="Trabajo fin de grado en Ingeniería Agrícola"/>
    <s v="GG"/>
    <s v="GRUPO GRANDE"/>
    <s v="470G"/>
    <s v="TRABAJO FIN DE GRADO"/>
    <s v="GRUPO-A"/>
    <s v="TRABAJO FIN DE GRADO"/>
    <s v="I"/>
    <n v="71427482"/>
    <s v="TASCÓN"/>
    <s v="VEGAS"/>
    <s v="ALBERTO"/>
    <s v="TASCÓN VEGAS, ALBERTO"/>
    <x v="0"/>
    <x v="0"/>
    <x v="0"/>
    <m/>
    <m/>
    <s v="altascon"/>
    <s v="alberto.tascon@unirioja.es"/>
    <n v="0"/>
    <n v="0"/>
    <s v="A-0504"/>
    <s v="PROFESOR TITULAR UNIVERSIDAD"/>
    <s v="C01"/>
    <s v="TIEMPO COMPLETO"/>
    <s v="2010-09-01 00:00:00.0"/>
    <s v="null"/>
    <s v="DF100264"/>
    <s v="PROFESOR TITULAR INTERINO"/>
    <s v="R101"/>
    <x v="4"/>
    <n v="500"/>
    <s v="INGENIERÍA AGROFORESTAL"/>
  </r>
  <r>
    <x v="16"/>
    <n v="16542535"/>
    <x v="5"/>
    <n v="471"/>
    <s v="471G"/>
    <s v="GRUPO-A"/>
    <s v="Trabajo fin de grado en Ingeniería Mecánica"/>
    <s v="GG"/>
    <s v="GRUPO GRANDE"/>
    <s v="471G"/>
    <s v="TRABAJO FIN DE GRADO"/>
    <s v="GRUPO-A"/>
    <s v="TRABAJO FIN DE GRADO"/>
    <s v="I"/>
    <n v="16542535"/>
    <s v="BLANCO"/>
    <s v="FERNÁNDEZ"/>
    <s v="JULIO"/>
    <s v="BLANCO FERNÁNDEZ, JULIO"/>
    <x v="0"/>
    <x v="0"/>
    <x v="0"/>
    <m/>
    <m/>
    <s v="jublanco"/>
    <s v="julio.blanco@unirioja.es"/>
    <n v="0"/>
    <n v="0"/>
    <n v="500"/>
    <s v="CATEDRATICO DE UNIVERSIDAD"/>
    <s v="01R"/>
    <s v="TIEMPO COMPLETO REDUCIDO"/>
    <s v="2017-12-04 00:00:00.0"/>
    <s v="null"/>
    <s v="DF100352"/>
    <s v="CATEDRÁTICO DE UNIVERSIDAD"/>
    <s v="R110"/>
    <x v="10"/>
    <n v="515"/>
    <s v="INGENIERÍA DE LOS PROCESOS DE FABRICACIÓN"/>
  </r>
  <r>
    <x v="17"/>
    <n v="16541257"/>
    <x v="5"/>
    <n v="472"/>
    <s v="472G"/>
    <s v="GRUPO-A"/>
    <s v="Trabajo fin de grado en Ingeniería Eléctrica"/>
    <s v="GG"/>
    <s v="GRUPO GRANDE"/>
    <s v="472G"/>
    <s v="TRABAJO FIN DE GRADO"/>
    <s v="GRUPO-A"/>
    <s v="TRABAJO FIN DE GRADO"/>
    <s v="I"/>
    <n v="16541257"/>
    <s v="ZORZANO"/>
    <s v="SANTAMARÍA"/>
    <s v="PEDRO JOSÉ"/>
    <s v="ZORZANO SANTAMARÍA, PEDRO JOSÉ"/>
    <x v="1"/>
    <x v="0"/>
    <x v="0"/>
    <m/>
    <m/>
    <s v="pzorzano"/>
    <s v="pedrojose.zorzano@unirioja.es"/>
    <n v="0"/>
    <n v="0"/>
    <n v="504"/>
    <s v="PROFESOR TITULAR UNIVERSIDAD"/>
    <s v="C01"/>
    <s v="TIEMPO COMPLETO"/>
    <s v="2015-12-23 00:00:00.0"/>
    <s v="null"/>
    <s v="DF31818"/>
    <s v="PROFESOR TITULAR ESCUELA UNIVERSITARIA"/>
    <s v="R109"/>
    <x v="9"/>
    <n v="535"/>
    <s v="INGENIERÍA ELÉCTRICA"/>
  </r>
  <r>
    <x v="18"/>
    <n v="16549785"/>
    <x v="5"/>
    <n v="473"/>
    <s v="473G"/>
    <s v="GRUPO-A"/>
    <s v="Trabajo fin de grado en Ingeniería Electrónica Industrial y Automática"/>
    <s v="GG"/>
    <s v="GRUPO GRANDE"/>
    <s v="473G"/>
    <s v="TRABAJO FIN DE GRADO"/>
    <s v="GRUPO-A"/>
    <s v="TRABAJO FIN DE GRADO"/>
    <s v="I"/>
    <n v="16549785"/>
    <s v="VICUÑA"/>
    <s v="MARTÍNEZ"/>
    <s v="JAVIER ESTEBAN"/>
    <s v="VICUÑA MARTÍNEZ, JAVIER ESTEBAN"/>
    <x v="0"/>
    <x v="0"/>
    <x v="0"/>
    <m/>
    <m/>
    <s v="javicuna"/>
    <s v="javier.vicuna@unirioja.es"/>
    <n v="0"/>
    <n v="0"/>
    <n v="535"/>
    <s v="COLABORADOR-TIPO 1"/>
    <s v="C01"/>
    <s v="TIEMPO COMPLETO"/>
    <s v="2006-10-01 00:00:00.0"/>
    <s v="null"/>
    <s v="LD100575"/>
    <s v="COLABORADOR TIPO 1"/>
    <s v="R109"/>
    <x v="9"/>
    <n v="785"/>
    <s v="TECNOLOGÍA ELECTRÓNICA"/>
  </r>
  <r>
    <x v="5"/>
    <n v="72132561"/>
    <x v="2"/>
    <n v="474"/>
    <s v="474R"/>
    <s v="GRUPO-A1"/>
    <s v="Idioma moderno V: Inglés"/>
    <s v="GR"/>
    <s v="GRUPO REDUCIDO"/>
    <s v="474R"/>
    <s v="GRUPO REDUCIDO DE Idioma moderno V: inglés"/>
    <s v="GRUPO-A1"/>
    <s v="Grupo Reducido de Idioma moderno V: inglés"/>
    <s v="1S"/>
    <n v="72132561"/>
    <s v="TORRE"/>
    <s v="ALONSO"/>
    <s v="ROBERTO"/>
    <s v="TORRE ALONSO, ROBERTO"/>
    <x v="0"/>
    <x v="0"/>
    <x v="0"/>
    <m/>
    <m/>
    <s v="rotorre"/>
    <s v="roberto.torre@unirioja.es"/>
    <n v="1.5"/>
    <n v="1.5"/>
    <n v="536"/>
    <s v="PROFESOR INTERINO"/>
    <s v="C01"/>
    <s v="TIEMPO COMPLETO"/>
    <s v="2009-10-01 00:00:00.0"/>
    <s v="null"/>
    <s v="PI100719"/>
    <s v="PROFESOR CONTRATADO INTERINO"/>
    <s v="R107"/>
    <x v="6"/>
    <n v="345"/>
    <s v="FILOLOGÍA INGLESA"/>
  </r>
  <r>
    <x v="6"/>
    <n v="16615201"/>
    <x v="0"/>
    <n v="474"/>
    <s v="474G"/>
    <s v="GRUPO-B"/>
    <s v="Idioma moderno V: Inglés"/>
    <s v="GG"/>
    <s v="GRUPO GRANDE"/>
    <s v="474G"/>
    <s v="GRUPO GRANDE DE Idioma moderno V: inglés"/>
    <s v="GRUPO-B"/>
    <s v="Grupo Grande de Idioma moderno V: inglés"/>
    <s v="1S"/>
    <n v="16615201"/>
    <s v="VEA"/>
    <s v="ESCARZA"/>
    <s v="RAQUEL"/>
    <s v="VEA ESCARZA, RAQUEL"/>
    <x v="0"/>
    <x v="0"/>
    <x v="0"/>
    <m/>
    <m/>
    <s v="ravea"/>
    <s v="raquel.vea@unirioja.es"/>
    <n v="3"/>
    <n v="3"/>
    <n v="536"/>
    <s v="PROFESOR INTERINO"/>
    <s v="C01"/>
    <s v="TIEMPO COMPLETO"/>
    <s v="2015-09-15 00:00:00.0"/>
    <s v="null"/>
    <s v="PI101033"/>
    <s v="PROFESOR CONTRATADO INTERINO"/>
    <s v="R107"/>
    <x v="6"/>
    <n v="345"/>
    <s v="FILOLOGÍA INGLESA"/>
  </r>
  <r>
    <x v="8"/>
    <n v="16615201"/>
    <x v="2"/>
    <n v="474"/>
    <s v="474G"/>
    <s v="GRUPO-B"/>
    <s v="Idioma moderno V: Inglés"/>
    <s v="GG"/>
    <s v="GRUPO GRANDE"/>
    <s v="474G"/>
    <s v="GRUPO GRANDE DE Idioma moderno V: inglés"/>
    <s v="GRUPO-B"/>
    <s v="Grupo Grande de Idioma moderno V: inglés"/>
    <s v="1S"/>
    <n v="16615201"/>
    <s v="VEA"/>
    <s v="ESCARZA"/>
    <s v="RAQUEL"/>
    <s v="VEA ESCARZA, RAQUEL"/>
    <x v="0"/>
    <x v="0"/>
    <x v="0"/>
    <m/>
    <m/>
    <s v="ravea"/>
    <s v="raquel.vea@unirioja.es"/>
    <n v="3"/>
    <m/>
    <n v="536"/>
    <s v="PROFESOR INTERINO"/>
    <s v="C01"/>
    <s v="TIEMPO COMPLETO"/>
    <s v="2015-09-15 00:00:00.0"/>
    <s v="null"/>
    <s v="PI101033"/>
    <s v="PROFESOR CONTRATADO INTERINO"/>
    <s v="R107"/>
    <x v="6"/>
    <n v="345"/>
    <s v="FILOLOGÍA INGLESA"/>
  </r>
  <r>
    <x v="5"/>
    <n v="78758459"/>
    <x v="2"/>
    <n v="475"/>
    <s v="475LI"/>
    <s v="GRUPO-A1"/>
    <s v="Idioma moderno VI: Inglés"/>
    <s v="GLI"/>
    <s v="GRUPO DE LABORATORIO DE IDIOMAS"/>
    <s v="475LI"/>
    <s v="LABORATORIO DE IDIOMAS DE Idioma moderno VI: inglés"/>
    <s v="GRUPO-A1"/>
    <s v="Laboratorio de Idiomas de Idioma moderno VI: inglés"/>
    <s v="2S"/>
    <n v="78758459"/>
    <s v="GARCÍA"/>
    <s v="FERNÁNDEZ"/>
    <s v="LAURA"/>
    <s v="GARCÍA FERNÁNDEZ, LAURA"/>
    <x v="1"/>
    <x v="0"/>
    <x v="0"/>
    <m/>
    <m/>
    <s v="lagarcf"/>
    <s v="laura.garciaf@alum.unirioja.es"/>
    <n v="0.8"/>
    <n v="0.8"/>
    <n v="0"/>
    <s v="DOCTOR"/>
    <n v="0"/>
    <s v="_"/>
    <s v="2018-12-01 00:00:00.0"/>
    <s v="2019-11-30 00:00:00.0"/>
    <s v="D07INVESTIGADOR1"/>
    <s v="ACCESO SISTEMA ESPAÑOL CIENCIA E INNOVACIÓN"/>
    <s v="R107"/>
    <x v="6"/>
    <n v="345"/>
    <s v="FILOLOGÍA INGLESA"/>
  </r>
  <r>
    <x v="5"/>
    <n v="16640863"/>
    <x v="2"/>
    <n v="475"/>
    <s v="475LI"/>
    <s v="GRUPO-A2"/>
    <s v="Idioma moderno VI: Inglés"/>
    <s v="GLI"/>
    <s v="GRUPO DE LABORATORIO DE IDIOMAS"/>
    <s v="475LI"/>
    <s v="LABORATORIO DE IDIOMAS DE Idioma moderno VI: inglés"/>
    <s v="GRUPO-A2"/>
    <s v="Laboratorio de Idiomas de Idioma moderno VI: inglés"/>
    <s v="2S"/>
    <n v="16640863"/>
    <s v="MURO"/>
    <s v="LLORENTE"/>
    <s v="ALICIA"/>
    <s v="MURO LLORENTE, ALICIA"/>
    <x v="1"/>
    <x v="0"/>
    <x v="0"/>
    <m/>
    <m/>
    <s v="almuro"/>
    <s v="alicia.muro@alum.unirioja.es"/>
    <n v="1.5"/>
    <n v="1.5"/>
    <n v="536"/>
    <s v="PROFESOR INTERINO"/>
    <s v="P05"/>
    <s v="TIEMPO PARCIAL (5+5 HORAS)"/>
    <s v="2019-02-06 00:00:00.0"/>
    <s v="2019-09-14 00:00:00.0"/>
    <s v="PI101429"/>
    <s v="PROFESOR CONTRATADO INTERINO"/>
    <s v="R107"/>
    <x v="6"/>
    <n v="345"/>
    <s v="FILOLOGÍA INGLESA"/>
  </r>
  <r>
    <x v="6"/>
    <n v="16640863"/>
    <x v="0"/>
    <n v="475"/>
    <s v="475G"/>
    <s v="GRUPO-B"/>
    <s v="Idioma moderno VI: Inglés"/>
    <s v="GG"/>
    <s v="GRUPO GRANDE"/>
    <s v="475G"/>
    <s v="GRUPO GRANDE DE Idioma moderno VI: inglés"/>
    <s v="GRUPO-B"/>
    <s v="Grupo Grande de Idioma moderno VI: inglés"/>
    <s v="2S"/>
    <n v="16640863"/>
    <s v="MURO"/>
    <s v="LLORENTE"/>
    <s v="ALICIA"/>
    <s v="MURO LLORENTE, ALICIA"/>
    <x v="1"/>
    <x v="0"/>
    <x v="0"/>
    <m/>
    <m/>
    <s v="almuro"/>
    <s v="alicia.muro@alum.unirioja.es"/>
    <n v="3"/>
    <n v="3"/>
    <n v="536"/>
    <s v="PROFESOR INTERINO"/>
    <s v="P05"/>
    <s v="TIEMPO PARCIAL (5+5 HORAS)"/>
    <s v="2019-02-06 00:00:00.0"/>
    <s v="2019-09-14 00:00:00.0"/>
    <s v="PI101429"/>
    <s v="PROFESOR CONTRATADO INTERINO"/>
    <s v="R107"/>
    <x v="6"/>
    <n v="345"/>
    <s v="FILOLOGÍA INGLESA"/>
  </r>
  <r>
    <x v="8"/>
    <n v="16640863"/>
    <x v="2"/>
    <n v="475"/>
    <s v="475G"/>
    <s v="GRUPO-B"/>
    <s v="Idioma moderno VI: Inglés"/>
    <s v="GG"/>
    <s v="GRUPO GRANDE"/>
    <s v="475G"/>
    <s v="GRUPO GRANDE DE Idioma moderno VI: inglés"/>
    <s v="GRUPO-B"/>
    <s v="Grupo Grande de Idioma moderno VI: inglés"/>
    <s v="2S"/>
    <n v="16640863"/>
    <s v="MURO"/>
    <s v="LLORENTE"/>
    <s v="ALICIA"/>
    <s v="MURO LLORENTE, ALICIA"/>
    <x v="1"/>
    <x v="0"/>
    <x v="0"/>
    <m/>
    <m/>
    <s v="almuro"/>
    <s v="alicia.muro@alum.unirioja.es"/>
    <n v="3"/>
    <m/>
    <n v="536"/>
    <s v="PROFESOR INTERINO"/>
    <s v="P05"/>
    <s v="TIEMPO PARCIAL (5+5 HORAS)"/>
    <s v="2019-02-06 00:00:00.0"/>
    <s v="2019-09-14 00:00:00.0"/>
    <s v="PI101429"/>
    <s v="PROFESOR CONTRATADO INTERINO"/>
    <s v="R107"/>
    <x v="6"/>
    <n v="345"/>
    <s v="FILOLOGÍA INGLESA"/>
  </r>
  <r>
    <x v="15"/>
    <n v="16598388"/>
    <x v="4"/>
    <n v="477"/>
    <s v="477G"/>
    <s v="GRUPO-A"/>
    <s v="Modelización y optimización I"/>
    <s v="GG"/>
    <s v="GRUPO GRANDE"/>
    <s v="477G"/>
    <s v="GRUPO GRANDE DE Modelización y optimización I"/>
    <s v="GRUPO-A"/>
    <s v="Grupo Grande de Modelización y optimización I"/>
    <s v="1S"/>
    <n v="16598388"/>
    <s v="PÉREZ"/>
    <s v="LÁZARO"/>
    <s v="FRANCISCO JAVIER"/>
    <s v="PÉREZ LÁZARO, FRANCISCO JAVIER"/>
    <x v="0"/>
    <x v="0"/>
    <x v="0"/>
    <m/>
    <m/>
    <s v="franpere"/>
    <s v="javier.perezl@unirioja.es"/>
    <n v="3.2"/>
    <m/>
    <n v="534"/>
    <s v="CONTRATADO DOCTOR -TIPO 1"/>
    <s v="C01"/>
    <s v="TIEMPO COMPLETO"/>
    <s v="2010-09-01 00:00:00.0"/>
    <s v="null"/>
    <s v="PI100761"/>
    <s v="PROFESOR CONTRATADO DOCTOR"/>
    <s v="R111"/>
    <x v="7"/>
    <n v="15"/>
    <s v="ANÁLISIS MATEMÁTICO"/>
  </r>
  <r>
    <x v="11"/>
    <n v="16530288"/>
    <x v="4"/>
    <n v="478"/>
    <s v="478G"/>
    <s v="GRUPO-A"/>
    <s v="Teoría de autómatas y lenguajes formales"/>
    <s v="GG"/>
    <s v="GRUPO GRANDE"/>
    <s v="478G"/>
    <s v="GG de Teoría de autómatas y lenguajes formales"/>
    <s v="GRUPO-A"/>
    <s v="GG de Teoría de autómatas y lenguajes formales"/>
    <s v="1S"/>
    <n v="16530288"/>
    <s v="BENITO"/>
    <s v="CLAVIJO"/>
    <s v="MARÍA DEL PILAR"/>
    <s v="BENITO CLAVIJO, MARÍA DEL PILAR"/>
    <x v="1"/>
    <x v="0"/>
    <x v="0"/>
    <m/>
    <m/>
    <s v="mpbenito"/>
    <s v="pilar.benito@unirioja.es"/>
    <n v="3.2"/>
    <n v="3.2"/>
    <n v="504"/>
    <s v="PROFESOR TITULAR UNIVERSIDAD"/>
    <s v="01R"/>
    <s v="TIEMPO COMPLETO REDUCIDO"/>
    <s v="2015-09-15 00:00:00.0"/>
    <s v="null"/>
    <s v="DF32072"/>
    <s v="TITULAR DE UNIVERSIDAD"/>
    <s v="R111"/>
    <x v="7"/>
    <n v="5"/>
    <s v="ÁLGEBRA"/>
  </r>
  <r>
    <x v="15"/>
    <n v="16530288"/>
    <x v="4"/>
    <n v="478"/>
    <s v="478G"/>
    <s v="GRUPO-A"/>
    <s v="Teoría de autómatas y lenguajes formales"/>
    <s v="GG"/>
    <s v="GRUPO GRANDE"/>
    <s v="478G"/>
    <s v="GG de Teoría de autómatas y lenguajes formales"/>
    <s v="GRUPO-A"/>
    <s v="GG de Teoría de autómatas y lenguajes formales"/>
    <s v="1S"/>
    <n v="16530288"/>
    <s v="BENITO"/>
    <s v="CLAVIJO"/>
    <s v="MARÍA DEL PILAR"/>
    <s v="BENITO CLAVIJO, MARÍA DEL PILAR"/>
    <x v="1"/>
    <x v="0"/>
    <x v="0"/>
    <m/>
    <m/>
    <s v="mpbenito"/>
    <s v="pilar.benito@unirioja.es"/>
    <n v="3.2"/>
    <m/>
    <n v="504"/>
    <s v="PROFESOR TITULAR UNIVERSIDAD"/>
    <s v="01R"/>
    <s v="TIEMPO COMPLETO REDUCIDO"/>
    <s v="2015-09-15 00:00:00.0"/>
    <s v="null"/>
    <s v="DF32072"/>
    <s v="TITULAR DE UNIVERSIDAD"/>
    <s v="R111"/>
    <x v="7"/>
    <n v="5"/>
    <s v="ÁLGEBRA"/>
  </r>
  <r>
    <x v="11"/>
    <n v="16613711"/>
    <x v="4"/>
    <n v="479"/>
    <s v="479G"/>
    <s v="GRUPO-A"/>
    <s v="Inteligencia artificial"/>
    <s v="GG"/>
    <s v="GRUPO GRANDE"/>
    <s v="479G"/>
    <s v="GRUPO GRANDE DE Inteligencia artificial"/>
    <s v="GRUPO-A"/>
    <s v="Grupo Grande de Inteligencia artificial"/>
    <s v="2S"/>
    <n v="16613711"/>
    <s v="HERAS"/>
    <s v="VICENTE"/>
    <s v="JÓNATAN"/>
    <s v="HERAS VICENTE, JÓNATAN"/>
    <x v="0"/>
    <x v="0"/>
    <x v="0"/>
    <m/>
    <m/>
    <s v="joheras"/>
    <s v="jonathan.heras@unirioja.es"/>
    <n v="3.2"/>
    <n v="3.2"/>
    <n v="536"/>
    <s v="PROFESOR INTERINO"/>
    <s v="C01"/>
    <s v="TIEMPO COMPLETO"/>
    <s v="2017-09-15 00:00:00.0"/>
    <s v="null"/>
    <s v="PI101271"/>
    <s v="PROFESOR CONTRATADO INTERINO"/>
    <s v="R111"/>
    <x v="7"/>
    <n v="75"/>
    <s v="CIENCIA DE LA COMPUTACIÓN E INTELIGENCIA ARTIFICIA"/>
  </r>
  <r>
    <x v="2"/>
    <n v="16581606"/>
    <x v="1"/>
    <n v="480"/>
    <s v="480G"/>
    <s v="GRUPO-A"/>
    <s v="Diseño organizativo"/>
    <s v="GG"/>
    <s v="GRUPO GRANDE"/>
    <s v="480G"/>
    <s v="GRUPO GRANDE DE Diseño organizativo"/>
    <s v="GRUPO-A"/>
    <s v="Grupo Grande de Diseño organizativo"/>
    <s v="2S"/>
    <n v="16581606"/>
    <s v="SALAZAR"/>
    <s v="TERREROS"/>
    <s v="IDANA"/>
    <s v="SALAZAR TERREROS, IDANA"/>
    <x v="0"/>
    <x v="0"/>
    <x v="0"/>
    <m/>
    <m/>
    <s v="idsalaza"/>
    <s v="idana.salazar@unirioja.es"/>
    <n v="4"/>
    <m/>
    <n v="536"/>
    <s v="PROFESOR INTERINO"/>
    <s v="C01"/>
    <s v="TIEMPO COMPLETO"/>
    <s v="2015-09-15 00:00:00.0"/>
    <s v="null"/>
    <s v="PI101024"/>
    <s v="PROFESOR CONTRATADO INTERINO"/>
    <s v="R104"/>
    <x v="0"/>
    <n v="650"/>
    <s v="ORGANIZACIÓN DE EMPRESAS"/>
  </r>
  <r>
    <x v="0"/>
    <n v="16019533"/>
    <x v="0"/>
    <n v="481"/>
    <s v="481G"/>
    <s v="GRUPO-A"/>
    <s v="Crisis económica del empresario"/>
    <s v="GG"/>
    <s v="GRUPO GRANDE"/>
    <s v="481G"/>
    <s v="GG de Crisis económica del empresario"/>
    <s v="GRUPO-A"/>
    <s v="GG de Crisis económica del empresario"/>
    <s v="2S"/>
    <n v="16019533"/>
    <s v="GARCIANDÍA"/>
    <s v="GONZÁLEZ"/>
    <s v="PEDRO MARÍA"/>
    <s v="GARCIANDÍA GONZÁLEZ, PEDRO MARÍA"/>
    <x v="0"/>
    <x v="0"/>
    <x v="0"/>
    <m/>
    <m/>
    <s v="pgarcian"/>
    <s v="pedro.garciandia@unirioja.es"/>
    <n v="1.5"/>
    <n v="1.5"/>
    <n v="500"/>
    <s v="CATEDRATICO DE UNIVERSIDAD"/>
    <s v="C01"/>
    <s v="TIEMPO COMPLETO"/>
    <s v="2017-09-15 00:00:00.0"/>
    <s v="null"/>
    <s v="DF100278"/>
    <s v="CATEDRÁTICO DE UNIVERSIDAD"/>
    <s v="R103"/>
    <x v="1"/>
    <n v="175"/>
    <s v="DERECHO PROCESAL"/>
  </r>
  <r>
    <x v="0"/>
    <n v="16554886"/>
    <x v="0"/>
    <n v="481"/>
    <s v="481G"/>
    <s v="GRUPO-A"/>
    <s v="Crisis económica del empresario"/>
    <s v="GG"/>
    <s v="GRUPO GRANDE"/>
    <s v="481G"/>
    <s v="GG de Crisis económica del empresario"/>
    <s v="GRUPO-A"/>
    <s v="GG de Crisis económica del empresario"/>
    <s v="2S"/>
    <n v="16554886"/>
    <s v="SUFRATEGUI"/>
    <s v="TORRECILLA"/>
    <s v="SANTIAGO"/>
    <s v="SUFRATEGUI TORRECILLA, SANTIAGO"/>
    <x v="0"/>
    <x v="0"/>
    <x v="0"/>
    <m/>
    <m/>
    <s v="sasufrat"/>
    <s v="santiago.sufrategui@unirioja.es"/>
    <n v="3"/>
    <n v="3"/>
    <n v="532"/>
    <s v="LABORAL DOCENTE-ASOCIADO"/>
    <s v="P02"/>
    <s v="TIEMPO PARCIAL (2+2 HORAS)"/>
    <s v="2017-09-15 00:00:00.0"/>
    <s v="2019-09-14 00:00:00.0"/>
    <s v="PI101231"/>
    <s v="PROFESOR ASOCIADO"/>
    <s v="R103"/>
    <x v="1"/>
    <n v="175"/>
    <s v="DERECHO PROCESAL"/>
  </r>
  <r>
    <x v="1"/>
    <n v="16554886"/>
    <x v="1"/>
    <n v="481"/>
    <s v="481G"/>
    <s v="GRUPO-A"/>
    <s v="Crisis económica del empresario"/>
    <s v="GG"/>
    <s v="GRUPO GRANDE"/>
    <s v="481G"/>
    <s v="GG de Crisis económica del empresario"/>
    <s v="GRUPO-A"/>
    <s v="GG de Crisis económica del empresario"/>
    <s v="2S"/>
    <n v="16554886"/>
    <s v="SUFRATEGUI"/>
    <s v="TORRECILLA"/>
    <s v="SANTIAGO"/>
    <s v="SUFRATEGUI TORRECILLA, SANTIAGO"/>
    <x v="0"/>
    <x v="0"/>
    <x v="0"/>
    <m/>
    <m/>
    <s v="sasufrat"/>
    <s v="santiago.sufrategui@unirioja.es"/>
    <n v="3"/>
    <m/>
    <n v="532"/>
    <s v="LABORAL DOCENTE-ASOCIADO"/>
    <s v="P02"/>
    <s v="TIEMPO PARCIAL (2+2 HORAS)"/>
    <s v="2017-09-15 00:00:00.0"/>
    <s v="2019-09-14 00:00:00.0"/>
    <s v="PI101231"/>
    <s v="PROFESOR ASOCIADO"/>
    <s v="R103"/>
    <x v="1"/>
    <n v="175"/>
    <s v="DERECHO PROCESAL"/>
  </r>
  <r>
    <x v="0"/>
    <n v="16586761"/>
    <x v="0"/>
    <n v="482"/>
    <s v="482G"/>
    <s v="GRUPO-A"/>
    <s v="Derecho del comercio internacional"/>
    <s v="GG"/>
    <s v="GRUPO GRANDE"/>
    <s v="482G"/>
    <s v="GG de Derecho del comercio internacional"/>
    <s v="GRUPO-A"/>
    <s v="GG de Derecho del comercio internacional"/>
    <s v="2S"/>
    <n v="16586761"/>
    <s v="PÉREZ"/>
    <s v="ESCALONA"/>
    <s v="SUSANA"/>
    <s v="PÉREZ ESCALONA, SUSANA"/>
    <x v="1"/>
    <x v="0"/>
    <x v="0"/>
    <m/>
    <m/>
    <s v="superez"/>
    <s v="susana.perez@unirioja.es"/>
    <n v="3"/>
    <n v="3"/>
    <n v="534"/>
    <s v="CONTRATADO DOCTOR -TIPO 1"/>
    <s v="C01"/>
    <s v="TIEMPO COMPLETO"/>
    <s v="2009-10-01 00:00:00.0"/>
    <s v="null"/>
    <s v="PI100723"/>
    <s v="CONTRATADO DOCTOR"/>
    <s v="R103"/>
    <x v="1"/>
    <n v="165"/>
    <s v="DERECHO MERCANTIL"/>
  </r>
  <r>
    <x v="0"/>
    <n v="16554062"/>
    <x v="0"/>
    <n v="483"/>
    <s v="483G"/>
    <s v="GRUPO-A"/>
    <s v="Derecho del consumo"/>
    <s v="GG"/>
    <s v="GRUPO GRANDE"/>
    <s v="483G"/>
    <s v="GG de Derecho del consumo"/>
    <s v="GRUPO-A"/>
    <s v="GG de Derecho del consumo"/>
    <s v="2S"/>
    <n v="16554062"/>
    <s v="CÁMARA"/>
    <s v="LAPUENTE"/>
    <s v="SERGIO"/>
    <s v="CÁMARA LAPUENTE, SERGIO"/>
    <x v="0"/>
    <x v="0"/>
    <x v="0"/>
    <m/>
    <m/>
    <s v="secamara"/>
    <s v="sergio.camara@unirioja.es"/>
    <n v="3"/>
    <n v="3"/>
    <n v="500"/>
    <s v="CATEDRATICO DE UNIVERSIDAD"/>
    <s v="C01"/>
    <s v="TIEMPO COMPLETO"/>
    <s v="2007-10-15 00:00:00.0"/>
    <s v="null"/>
    <s v="DF100216"/>
    <s v="CATEDRÁTICO DE UNIVERSIDAD"/>
    <s v="R103"/>
    <x v="1"/>
    <n v="130"/>
    <s v="DERECHO CIVIL"/>
  </r>
  <r>
    <x v="0"/>
    <n v="16585809"/>
    <x v="0"/>
    <n v="484"/>
    <s v="484G"/>
    <s v="GRUPO-A"/>
    <s v="Derecho penal económico"/>
    <s v="GG"/>
    <s v="GRUPO GRANDE"/>
    <s v="484G"/>
    <s v="GG de Derecho penal económico"/>
    <s v="GRUPO-A"/>
    <s v="GG de Derecho penal económico"/>
    <s v="1S"/>
    <n v="16585809"/>
    <s v="ROMO"/>
    <s v="SABANDO"/>
    <s v="BARBARA MARÍA"/>
    <s v="ROMO SABANDO, BARBARA MARÍA"/>
    <x v="1"/>
    <x v="0"/>
    <x v="0"/>
    <m/>
    <m/>
    <s v="baromo"/>
    <s v="barbara-maria.romo@unirioja.es"/>
    <n v="3"/>
    <n v="3"/>
    <n v="532"/>
    <s v="LABORAL DOCENTE-ASOCIADO"/>
    <s v="P03"/>
    <s v="TIEMPO PARCIAL (3+3 HORAS)"/>
    <s v="2018-09-17 00:00:00.0"/>
    <s v="2019-09-14 00:00:00.0"/>
    <s v="PI101406"/>
    <s v="PROFESOR ASOCIADO"/>
    <s v="R103"/>
    <x v="1"/>
    <n v="170"/>
    <s v="DERECHO PENAL"/>
  </r>
  <r>
    <x v="0"/>
    <n v="16586693"/>
    <x v="0"/>
    <n v="484"/>
    <s v="484G"/>
    <s v="GRUPO-A"/>
    <s v="Derecho penal económico"/>
    <s v="GG"/>
    <s v="GRUPO GRANDE"/>
    <s v="484G"/>
    <s v="GG de Derecho penal económico"/>
    <s v="GRUPO-A"/>
    <s v="GG de Derecho penal económico"/>
    <s v="1S"/>
    <n v="16586693"/>
    <s v="PÉREZ"/>
    <s v="GONZÁLEZ"/>
    <s v="SERGIO"/>
    <s v="PÉREZ GONZÁLEZ, SERGIO"/>
    <x v="0"/>
    <x v="0"/>
    <x v="0"/>
    <m/>
    <m/>
    <s v="seperez"/>
    <s v="sergio.perezg@unirioja.es"/>
    <n v="0"/>
    <n v="0"/>
    <n v="536"/>
    <s v="PROFESOR INTERINO"/>
    <s v="C01"/>
    <s v="TIEMPO COMPLETO"/>
    <s v="2018-09-17 00:00:00.0"/>
    <s v="null"/>
    <s v="PI101351"/>
    <s v="PROFESOR CONTRATADO INTERINO"/>
    <s v="R103"/>
    <x v="1"/>
    <n v="170"/>
    <s v="DERECHO PENAL"/>
  </r>
  <r>
    <x v="0"/>
    <n v="16576351"/>
    <x v="0"/>
    <n v="485"/>
    <s v="485G"/>
    <s v="GRUPO-A"/>
    <s v="Políticas económicas y sociales de la Unión Europea"/>
    <s v="GG"/>
    <s v="GRUPO GRANDE"/>
    <s v="485G"/>
    <s v="GG de Políticas económicas y sociales de la Unión Europea"/>
    <s v="GRUPO-A"/>
    <s v="GG de Políticas económicas y sociales de la Unión Europea"/>
    <s v="1S"/>
    <n v="16576351"/>
    <s v="URREA"/>
    <s v="CORRES"/>
    <s v="MARIOLA"/>
    <s v="URREA CORRES, MARIOLA"/>
    <x v="1"/>
    <x v="0"/>
    <x v="0"/>
    <m/>
    <m/>
    <s v="maurrea"/>
    <s v="mariola.urrea@unirioja.es"/>
    <n v="2.25"/>
    <n v="2.25"/>
    <n v="504"/>
    <s v="PROFESOR TITULAR UNIVERSIDAD"/>
    <s v="C01"/>
    <s v="TIEMPO COMPLETO"/>
    <s v="2009-06-12 00:00:00.0"/>
    <s v="null"/>
    <s v="DF100231"/>
    <s v="PROFESOR TITULAR DE UNIVERSIDAD"/>
    <s v="R103"/>
    <x v="1"/>
    <n v="160"/>
    <s v="DERECHO INTERNACIONAL PUBLICO Y RELACIONES INTERNA"/>
  </r>
  <r>
    <x v="1"/>
    <n v="16543682"/>
    <x v="1"/>
    <n v="485"/>
    <s v="485G"/>
    <s v="GRUPO-A"/>
    <s v="Políticas económicas y sociales de la Unión Europea"/>
    <s v="GG"/>
    <s v="GRUPO GRANDE"/>
    <s v="485G"/>
    <s v="GG de Políticas económicas y sociales de la Unión Europea"/>
    <s v="GRUPO-A"/>
    <s v="GG de Políticas económicas y sociales de la Unión Europea"/>
    <s v="1S"/>
    <n v="16543682"/>
    <s v="NAVARRO"/>
    <s v="PÉREZ"/>
    <s v="Mª CRUZ"/>
    <s v="NAVARRO PÉREZ, Mª CRUZ"/>
    <x v="0"/>
    <x v="0"/>
    <x v="0"/>
    <m/>
    <m/>
    <s v="cnavarro"/>
    <s v="maricruz.navarro@unirioja.es"/>
    <n v="2.25"/>
    <m/>
    <n v="504"/>
    <s v="PROFESOR TITULAR UNIVERSIDAD"/>
    <s v="01A"/>
    <s v="TIEMPO COMPLETO AMPLIADO"/>
    <s v="2012-09-01 00:00:00.0"/>
    <s v="null"/>
    <s v="DF100001"/>
    <s v="PROFESOR TITULAR DE UNIVERSIDAD"/>
    <s v="R104"/>
    <x v="0"/>
    <n v="225"/>
    <s v="ECONOMÍA APLICADA"/>
  </r>
  <r>
    <x v="1"/>
    <n v="16576351"/>
    <x v="1"/>
    <n v="485"/>
    <s v="485G"/>
    <s v="GRUPO-A"/>
    <s v="Políticas económicas y sociales de la Unión Europea"/>
    <s v="GG"/>
    <s v="GRUPO GRANDE"/>
    <s v="485G"/>
    <s v="GG de Políticas económicas y sociales de la Unión Europea"/>
    <s v="GRUPO-A"/>
    <s v="GG de Políticas económicas y sociales de la Unión Europea"/>
    <s v="1S"/>
    <n v="16576351"/>
    <s v="URREA"/>
    <s v="CORRES"/>
    <s v="MARIOLA"/>
    <s v="URREA CORRES, MARIOLA"/>
    <x v="1"/>
    <x v="0"/>
    <x v="0"/>
    <m/>
    <m/>
    <s v="maurrea"/>
    <s v="mariola.urrea@unirioja.es"/>
    <n v="2.25"/>
    <m/>
    <n v="504"/>
    <s v="PROFESOR TITULAR UNIVERSIDAD"/>
    <s v="C01"/>
    <s v="TIEMPO COMPLETO"/>
    <s v="2009-06-12 00:00:00.0"/>
    <s v="null"/>
    <s v="DF100231"/>
    <s v="PROFESOR TITULAR DE UNIVERSIDAD"/>
    <s v="R103"/>
    <x v="1"/>
    <n v="160"/>
    <s v="DERECHO INTERNACIONAL PUBLICO Y RELACIONES INTERNA"/>
  </r>
  <r>
    <x v="8"/>
    <n v="16529085"/>
    <x v="2"/>
    <n v="486"/>
    <s v="486G"/>
    <s v="GRUPO-A"/>
    <s v="Cine y literatura"/>
    <s v="GG"/>
    <s v="GRUPO GRANDE"/>
    <s v="486G"/>
    <s v="GRUPO GRANDE DE Cine y literatura"/>
    <s v="GRUPO-A"/>
    <s v="Grupo Grande de Cine y literatura"/>
    <s v="1S"/>
    <n v="16529085"/>
    <s v="SÁNCHEZ"/>
    <s v="SALAS"/>
    <s v="BERNARDO"/>
    <s v="SÁNCHEZ SALAS, BERNARDO"/>
    <x v="1"/>
    <x v="0"/>
    <x v="0"/>
    <m/>
    <m/>
    <s v="besanche"/>
    <s v="bernardo.sanchez@unirioja.es"/>
    <n v="2.2999999999999998"/>
    <n v="2.2999999999999998"/>
    <n v="532"/>
    <s v="LABORAL DOCENTE-ASOCIADO"/>
    <s v="P04"/>
    <s v="TIEMPO PARCIAL (4+4 HORAS)"/>
    <s v="2015-09-15 00:00:00.0"/>
    <s v="2019-09-14 00:00:00.0"/>
    <s v="PI101031"/>
    <s v="PROFESOR ASOCIADO"/>
    <s v="R106"/>
    <x v="5"/>
    <n v="796"/>
    <s v="TEORÍA DE LA LITERATURA Y LITERATURA COMPARADA"/>
  </r>
  <r>
    <x v="10"/>
    <n v="9398535"/>
    <x v="2"/>
    <n v="486"/>
    <s v="486G"/>
    <s v="GRUPO-A"/>
    <s v="Cine y literatura"/>
    <s v="GG"/>
    <s v="GRUPO GRANDE"/>
    <s v="486G"/>
    <s v="GRUPO GRANDE DE Cine y literatura"/>
    <s v="GRUPO-A"/>
    <s v="Grupo Grande de Cine y literatura"/>
    <s v="1S"/>
    <n v="9398535"/>
    <s v="DÍAZ"/>
    <s v="CUESTA"/>
    <s v="JOSÉ"/>
    <s v="DÍAZ CUESTA, JOSÉ"/>
    <x v="1"/>
    <x v="0"/>
    <x v="0"/>
    <m/>
    <m/>
    <s v="josediaz"/>
    <s v="jose.diaz-cuesta@unirioja.es"/>
    <n v="2.2000000000000002"/>
    <m/>
    <n v="534"/>
    <s v="CONTRATADO DOCTOR -TIPO 1"/>
    <s v="C01"/>
    <s v="TIEMPO COMPLETO"/>
    <s v="2012-02-03 00:00:00.0"/>
    <s v="null"/>
    <s v="DF32499"/>
    <s v="CONTRATADO DOCTOR"/>
    <s v="R107"/>
    <x v="6"/>
    <n v="345"/>
    <s v="FILOLOGÍA INGLESA"/>
  </r>
  <r>
    <x v="10"/>
    <n v="16498683"/>
    <x v="2"/>
    <n v="487"/>
    <s v="487G"/>
    <s v="GRUPO-A"/>
    <s v="Lingüística aplicada"/>
    <s v="GG"/>
    <s v="GRUPO GRANDE"/>
    <s v="487G"/>
    <s v="GRUPO GRANDE DE Linguística aplicada"/>
    <s v="GRUPO-A"/>
    <s v="Grupo Grande de Linguística aplicada"/>
    <s v="1S"/>
    <n v="16498683"/>
    <s v="JIMÉNEZ"/>
    <s v="CATALÁN"/>
    <s v="ROSA MARÍA"/>
    <s v="JIMÉNEZ CATALÁN, ROSA MARÍA"/>
    <x v="1"/>
    <x v="0"/>
    <x v="0"/>
    <m/>
    <m/>
    <s v="rmjimene"/>
    <s v="rosa.jimenez@unirioja.es"/>
    <n v="4.5"/>
    <m/>
    <n v="500"/>
    <s v="CATEDRATICO DE UNIVERSIDAD"/>
    <s v="01R"/>
    <s v="TIEMPO COMPLETO REDUCIDO"/>
    <s v="2016-04-15 00:00:00.0"/>
    <s v="null"/>
    <s v="DF100328"/>
    <s v="CATEDRÁTICO DE UNIVERSIDAD"/>
    <s v="R107"/>
    <x v="6"/>
    <n v="345"/>
    <s v="FILOLOGÍA INGLESA"/>
  </r>
  <r>
    <x v="8"/>
    <n v="16519554"/>
    <x v="2"/>
    <n v="488"/>
    <s v="488G"/>
    <s v="GRUPO-A"/>
    <s v="Metodología del análisis e interpretación de la obra literaria"/>
    <s v="GG"/>
    <s v="GRUPO GRANDE"/>
    <s v="488G"/>
    <s v="GG Metodología del análisis e interpretación de la obra literaria"/>
    <s v="GRUPO-A"/>
    <s v="GG de Metodología del análisis e interpretación de la obra literaria"/>
    <s v="2S"/>
    <n v="16519554"/>
    <s v="MURO"/>
    <s v="MUNILLA"/>
    <s v="MIGUEL ANGEL"/>
    <s v="MURO MUNILLA, MIGUEL ANGEL"/>
    <x v="1"/>
    <x v="0"/>
    <x v="0"/>
    <m/>
    <m/>
    <s v="mimuro"/>
    <s v="miguel-angel.muro@unirioja.es"/>
    <n v="2.2000000000000002"/>
    <n v="2.2000000000000002"/>
    <n v="500"/>
    <s v="CATEDRATICO DE UNIVERSIDAD"/>
    <s v="C01"/>
    <s v="TIEMPO COMPLETO"/>
    <s v="2017-12-12 00:00:00.0"/>
    <s v="null"/>
    <s v="DF100350"/>
    <s v="CATEDRÁTICO DE UNIVERSIDAD"/>
    <s v="R106"/>
    <x v="5"/>
    <n v="796"/>
    <s v="TEORÍA DE LA LITERATURA Y LITERATURA COMPARADA"/>
  </r>
  <r>
    <x v="10"/>
    <n v="16519554"/>
    <x v="2"/>
    <n v="488"/>
    <s v="488G"/>
    <s v="GRUPO-A"/>
    <s v="Metodología del análisis e interpretación de la obra literaria"/>
    <s v="GG"/>
    <s v="GRUPO GRANDE"/>
    <s v="488G"/>
    <s v="GG Metodología del análisis e interpretación de la obra literaria"/>
    <s v="GRUPO-A"/>
    <s v="GG de Metodología del análisis e interpretación de la obra literaria"/>
    <s v="2S"/>
    <n v="16519554"/>
    <s v="MURO"/>
    <s v="MUNILLA"/>
    <s v="MIGUEL ANGEL"/>
    <s v="MURO MUNILLA, MIGUEL ANGEL"/>
    <x v="1"/>
    <x v="0"/>
    <x v="0"/>
    <m/>
    <m/>
    <s v="mimuro"/>
    <s v="miguel-angel.muro@unirioja.es"/>
    <n v="2.2000000000000002"/>
    <m/>
    <n v="500"/>
    <s v="CATEDRATICO DE UNIVERSIDAD"/>
    <s v="C01"/>
    <s v="TIEMPO COMPLETO"/>
    <s v="2017-12-12 00:00:00.0"/>
    <s v="null"/>
    <s v="DF100350"/>
    <s v="CATEDRÁTICO DE UNIVERSIDAD"/>
    <s v="R106"/>
    <x v="5"/>
    <n v="796"/>
    <s v="TEORÍA DE LA LITERATURA Y LITERATURA COMPARADA"/>
  </r>
  <r>
    <x v="10"/>
    <n v="16570999"/>
    <x v="2"/>
    <n v="488"/>
    <s v="488G"/>
    <s v="GRUPO-A"/>
    <s v="Metodología del análisis e interpretación de la obra literaria"/>
    <s v="GG"/>
    <s v="GRUPO GRANDE"/>
    <s v="488G"/>
    <s v="GG Metodología del análisis e interpretación de la obra literaria"/>
    <s v="GRUPO-A"/>
    <s v="GG de Metodología del análisis e interpretación de la obra literaria"/>
    <s v="2S"/>
    <n v="16570999"/>
    <s v="TERRAZAS"/>
    <s v="GALLEGO"/>
    <s v="MELANIA"/>
    <s v="TERRAZAS GALLEGO, MELANIA"/>
    <x v="0"/>
    <x v="0"/>
    <x v="0"/>
    <m/>
    <m/>
    <s v="mterraza"/>
    <s v="melania.terrazas@unirioja.es"/>
    <n v="2.2999999999999998"/>
    <m/>
    <n v="504"/>
    <s v="PROFESOR TITULAR UNIVERSIDAD"/>
    <s v="C01"/>
    <s v="TIEMPO COMPLETO"/>
    <s v="2016-11-26 00:00:00.0"/>
    <s v="null"/>
    <s v="DF100334"/>
    <s v="PROFESOR TITULAR DE UNIVERSIDAD"/>
    <s v="R107"/>
    <x v="6"/>
    <n v="345"/>
    <s v="FILOLOGÍA INGLESA"/>
  </r>
  <r>
    <x v="15"/>
    <n v="16563235"/>
    <x v="4"/>
    <n v="489"/>
    <s v="489G"/>
    <s v="GRUPO-A"/>
    <s v="Informática industrial y comunicaciones"/>
    <s v="GG"/>
    <s v="GRUPO GRANDE"/>
    <s v="489G"/>
    <s v="GG de Informática industrial y comunicaciones"/>
    <s v="GRUPO-A"/>
    <s v="GG de Informática industrial y comunicaciones"/>
    <s v="2S"/>
    <n v="16563235"/>
    <s v="MIRURI"/>
    <s v="SÁENZ"/>
    <s v="JUAN MARTÍN"/>
    <s v="MIRURI SÁENZ, JUAN MARTÍN"/>
    <x v="1"/>
    <x v="0"/>
    <x v="0"/>
    <m/>
    <m/>
    <s v="jumiruri"/>
    <s v="juan-martin.miruri@unirioja.es"/>
    <n v="3.2"/>
    <n v="3.2"/>
    <n v="535"/>
    <s v="COLABORADOR-TIPO 1"/>
    <s v="C01"/>
    <s v="TIEMPO COMPLETO"/>
    <s v="2006-10-01 00:00:00.0"/>
    <s v="null"/>
    <s v="LD100576"/>
    <s v="COLABORADOR TIPO 1"/>
    <s v="R109"/>
    <x v="9"/>
    <n v="520"/>
    <s v="INGENIERÍA DE SISTEMAS Y AUTOMÁTICA"/>
  </r>
  <r>
    <x v="18"/>
    <n v="16563235"/>
    <x v="5"/>
    <n v="489"/>
    <s v="489G"/>
    <s v="GRUPO-A"/>
    <s v="Informática industrial y comunicaciones"/>
    <s v="GG"/>
    <s v="GRUPO GRANDE"/>
    <s v="489G"/>
    <s v="GG de Informática industrial y comunicaciones"/>
    <s v="GRUPO-A"/>
    <s v="GG de Informática industrial y comunicaciones"/>
    <s v="2S"/>
    <n v="16563235"/>
    <s v="MIRURI"/>
    <s v="SÁENZ"/>
    <s v="JUAN MARTÍN"/>
    <s v="MIRURI SÁENZ, JUAN MARTÍN"/>
    <x v="1"/>
    <x v="0"/>
    <x v="0"/>
    <m/>
    <m/>
    <s v="jumiruri"/>
    <s v="juan-martin.miruri@unirioja.es"/>
    <n v="3.2"/>
    <m/>
    <n v="535"/>
    <s v="COLABORADOR-TIPO 1"/>
    <s v="C01"/>
    <s v="TIEMPO COMPLETO"/>
    <s v="2006-10-01 00:00:00.0"/>
    <s v="null"/>
    <s v="LD100576"/>
    <s v="COLABORADOR TIPO 1"/>
    <s v="R109"/>
    <x v="9"/>
    <n v="520"/>
    <s v="INGENIERÍA DE SISTEMAS Y AUTOMÁTICA"/>
  </r>
  <r>
    <x v="16"/>
    <n v="16527730"/>
    <x v="5"/>
    <n v="490"/>
    <s v="490G"/>
    <s v="GRUPO-A"/>
    <s v="Sistemas eléctricos"/>
    <s v="GG"/>
    <s v="GRUPO GRANDE"/>
    <s v="490G"/>
    <s v="GRUPO GRANDE DE Sistemas eléctricos"/>
    <s v="GRUPO-A"/>
    <s v="Grupo Grande de Sistemas eléctricos"/>
    <s v="1S"/>
    <n v="16527730"/>
    <s v="VILLOSLADA"/>
    <s v="VILLOSLADA"/>
    <s v="GREGORIO"/>
    <s v="VILLOSLADA VILLOSLADA, GREGORIO"/>
    <x v="0"/>
    <x v="0"/>
    <x v="0"/>
    <m/>
    <m/>
    <s v="grvillos"/>
    <s v="gregorio.villoslada@unirioja.es"/>
    <n v="1.5"/>
    <n v="1.5"/>
    <n v="506"/>
    <s v="PROFESOR TITULAR DE ESCUELA UNIVERSITARI"/>
    <s v="01A"/>
    <s v="TIEMPO COMPLETO AMPLIADO"/>
    <s v="2012-09-01 00:00:00.0"/>
    <s v="null"/>
    <s v="DF31817"/>
    <s v="TITULAR DE ESCUELAS UNIVERSITARIAS"/>
    <s v="R109"/>
    <x v="9"/>
    <n v="535"/>
    <s v="INGENIERÍA ELÉCTRICA"/>
  </r>
  <r>
    <x v="16"/>
    <n v="16553565"/>
    <x v="5"/>
    <n v="490"/>
    <s v="490G"/>
    <s v="GRUPO-A"/>
    <s v="Sistemas eléctricos"/>
    <s v="GG"/>
    <s v="GRUPO GRANDE"/>
    <s v="490G"/>
    <s v="GRUPO GRANDE DE Sistemas eléctricos"/>
    <s v="GRUPO-A"/>
    <s v="Grupo Grande de Sistemas eléctricos"/>
    <s v="1S"/>
    <n v="16553565"/>
    <s v="MENDOZA"/>
    <s v="VILLENA"/>
    <s v="MONTSERRAT"/>
    <s v="MENDOZA VILLENA, MONTSERRAT"/>
    <x v="0"/>
    <x v="0"/>
    <x v="0"/>
    <m/>
    <m/>
    <s v="mmendoza"/>
    <s v="montserrat.mendoza@unirioja.es"/>
    <n v="1.5"/>
    <n v="1.5"/>
    <n v="504"/>
    <s v="PROFESOR TITULAR UNIVERSIDAD"/>
    <s v="C01"/>
    <s v="TIEMPO COMPLETO"/>
    <s v="2018-09-17 00:00:00.0"/>
    <s v="null"/>
    <s v="DF31816"/>
    <s v="PROFESOR TITULAR DE UNIVERSIDAD"/>
    <s v="R109"/>
    <x v="9"/>
    <n v="535"/>
    <s v="INGENIERÍA ELÉCTRICA"/>
  </r>
  <r>
    <x v="16"/>
    <n v="16588655"/>
    <x v="5"/>
    <n v="490"/>
    <s v="490L"/>
    <s v="GRUPO-A2"/>
    <s v="Sistemas eléctricos"/>
    <s v="GL"/>
    <s v="GRUPO DE LABORATORIO"/>
    <s v="490L"/>
    <s v="LABORATORIO DE Sistemas eléctricos"/>
    <s v="GRUPO-A2"/>
    <s v="Laboratorio de Sistemas eléctricos"/>
    <s v="1S"/>
    <n v="16588655"/>
    <s v="ARANA"/>
    <s v="MARTÍNEZ"/>
    <s v="MARÍA NEREA"/>
    <s v="ARANA MARTÍNEZ, MARÍA NEREA"/>
    <x v="1"/>
    <x v="0"/>
    <x v="0"/>
    <m/>
    <m/>
    <s v="nearanm"/>
    <s v="maria-nerea.arana@unirioja.es"/>
    <n v="2"/>
    <n v="2"/>
    <n v="536"/>
    <s v="PROFESOR INTERINO"/>
    <s v="P04"/>
    <s v="TIEMPO PARCIAL (4+4 HORAS)"/>
    <s v="2018-09-17 00:00:00.0"/>
    <s v="2019-09-14 00:00:00.0"/>
    <s v="PI101409"/>
    <s v="PROFESOR CONTRATADO INTERINO"/>
    <s v="R109"/>
    <x v="9"/>
    <n v="535"/>
    <s v="INGENIERÍA ELÉCTRICA"/>
  </r>
  <r>
    <x v="16"/>
    <n v="16575777"/>
    <x v="5"/>
    <n v="490"/>
    <s v="490L"/>
    <s v="GRUPO-B2"/>
    <s v="Sistemas eléctricos"/>
    <s v="GL"/>
    <s v="GRUPO DE LABORATORIO"/>
    <s v="490L"/>
    <s v="LABORATORIO DE Sistemas eléctricos"/>
    <s v="GRUPO-B2"/>
    <s v="Laboratorio de Sistemas eléctricos"/>
    <s v="1S"/>
    <n v="16575777"/>
    <s v="SÁENZ"/>
    <s v="LÓPEZ"/>
    <s v="RAÚL"/>
    <s v="SÁENZ LÓPEZ, RAÚL"/>
    <x v="0"/>
    <x v="0"/>
    <x v="0"/>
    <m/>
    <m/>
    <s v="rasaenl"/>
    <s v="raul.saenz@unirioja.es"/>
    <n v="2"/>
    <n v="2"/>
    <n v="536"/>
    <s v="PROFESOR INTERINO"/>
    <s v="P04"/>
    <s v="TIEMPO PARCIAL (4+4 HORAS)"/>
    <s v="2018-09-17 00:00:00.0"/>
    <s v="null"/>
    <s v="PI101376"/>
    <s v="PROFESOR CONTRATADO INTERINO"/>
    <s v="R109"/>
    <x v="9"/>
    <n v="535"/>
    <s v="INGENIERÍA ELÉCTRICA"/>
  </r>
  <r>
    <x v="17"/>
    <n v="16527730"/>
    <x v="5"/>
    <n v="490"/>
    <s v="490G"/>
    <s v="GRUPO-A"/>
    <s v="Sistemas eléctricos"/>
    <s v="GG"/>
    <s v="GRUPO GRANDE"/>
    <s v="490G"/>
    <s v="GRUPO GRANDE DE Sistemas eléctricos"/>
    <s v="GRUPO-A"/>
    <s v="Grupo Grande de Sistemas eléctricos"/>
    <s v="1S"/>
    <n v="16527730"/>
    <s v="VILLOSLADA"/>
    <s v="VILLOSLADA"/>
    <s v="GREGORIO"/>
    <s v="VILLOSLADA VILLOSLADA, GREGORIO"/>
    <x v="0"/>
    <x v="0"/>
    <x v="0"/>
    <m/>
    <m/>
    <s v="grvillos"/>
    <s v="gregorio.villoslada@unirioja.es"/>
    <n v="1.5"/>
    <m/>
    <n v="506"/>
    <s v="PROFESOR TITULAR DE ESCUELA UNIVERSITARI"/>
    <s v="01A"/>
    <s v="TIEMPO COMPLETO AMPLIADO"/>
    <s v="2012-09-01 00:00:00.0"/>
    <s v="null"/>
    <s v="DF31817"/>
    <s v="TITULAR DE ESCUELAS UNIVERSITARIAS"/>
    <s v="R109"/>
    <x v="9"/>
    <n v="535"/>
    <s v="INGENIERÍA ELÉCTRICA"/>
  </r>
  <r>
    <x v="17"/>
    <n v="16553565"/>
    <x v="5"/>
    <n v="490"/>
    <s v="490G"/>
    <s v="GRUPO-A"/>
    <s v="Sistemas eléctricos"/>
    <s v="GG"/>
    <s v="GRUPO GRANDE"/>
    <s v="490G"/>
    <s v="GRUPO GRANDE DE Sistemas eléctricos"/>
    <s v="GRUPO-A"/>
    <s v="Grupo Grande de Sistemas eléctricos"/>
    <s v="1S"/>
    <n v="16553565"/>
    <s v="MENDOZA"/>
    <s v="VILLENA"/>
    <s v="MONTSERRAT"/>
    <s v="MENDOZA VILLENA, MONTSERRAT"/>
    <x v="0"/>
    <x v="0"/>
    <x v="0"/>
    <m/>
    <m/>
    <s v="mmendoza"/>
    <s v="montserrat.mendoza@unirioja.es"/>
    <n v="1.5"/>
    <m/>
    <n v="504"/>
    <s v="PROFESOR TITULAR UNIVERSIDAD"/>
    <s v="C01"/>
    <s v="TIEMPO COMPLETO"/>
    <s v="2018-09-17 00:00:00.0"/>
    <s v="null"/>
    <s v="DF31816"/>
    <s v="PROFESOR TITULAR DE UNIVERSIDAD"/>
    <s v="R109"/>
    <x v="9"/>
    <n v="535"/>
    <s v="INGENIERÍA ELÉCTRICA"/>
  </r>
  <r>
    <x v="17"/>
    <n v="16588655"/>
    <x v="5"/>
    <n v="490"/>
    <s v="490L"/>
    <s v="GRUPO-A2"/>
    <s v="Sistemas eléctricos"/>
    <s v="GL"/>
    <s v="GRUPO DE LABORATORIO"/>
    <s v="490L"/>
    <s v="LABORATORIO DE Sistemas eléctricos"/>
    <s v="GRUPO-A2"/>
    <s v="Laboratorio de Sistemas eléctricos"/>
    <s v="1S"/>
    <n v="16588655"/>
    <s v="ARANA"/>
    <s v="MARTÍNEZ"/>
    <s v="MARÍA NEREA"/>
    <s v="ARANA MARTÍNEZ, MARÍA NEREA"/>
    <x v="1"/>
    <x v="0"/>
    <x v="0"/>
    <m/>
    <m/>
    <s v="nearanm"/>
    <s v="maria-nerea.arana@unirioja.es"/>
    <n v="2"/>
    <m/>
    <n v="536"/>
    <s v="PROFESOR INTERINO"/>
    <s v="P04"/>
    <s v="TIEMPO PARCIAL (4+4 HORAS)"/>
    <s v="2018-09-17 00:00:00.0"/>
    <s v="2019-09-14 00:00:00.0"/>
    <s v="PI101409"/>
    <s v="PROFESOR CONTRATADO INTERINO"/>
    <s v="R109"/>
    <x v="9"/>
    <n v="535"/>
    <s v="INGENIERÍA ELÉCTRICA"/>
  </r>
  <r>
    <x v="17"/>
    <n v="16575777"/>
    <x v="5"/>
    <n v="490"/>
    <s v="490L"/>
    <s v="GRUPO-B2"/>
    <s v="Sistemas eléctricos"/>
    <s v="GL"/>
    <s v="GRUPO DE LABORATORIO"/>
    <s v="490L"/>
    <s v="LABORATORIO DE Sistemas eléctricos"/>
    <s v="GRUPO-B2"/>
    <s v="Laboratorio de Sistemas eléctricos"/>
    <s v="1S"/>
    <n v="16575777"/>
    <s v="SÁENZ"/>
    <s v="LÓPEZ"/>
    <s v="RAÚL"/>
    <s v="SÁENZ LÓPEZ, RAÚL"/>
    <x v="0"/>
    <x v="0"/>
    <x v="0"/>
    <m/>
    <m/>
    <s v="rasaenl"/>
    <s v="raul.saenz@unirioja.es"/>
    <n v="2"/>
    <m/>
    <n v="536"/>
    <s v="PROFESOR INTERINO"/>
    <s v="P04"/>
    <s v="TIEMPO PARCIAL (4+4 HORAS)"/>
    <s v="2018-09-17 00:00:00.0"/>
    <s v="null"/>
    <s v="PI101376"/>
    <s v="PROFESOR CONTRATADO INTERINO"/>
    <s v="R109"/>
    <x v="9"/>
    <n v="535"/>
    <s v="INGENIERÍA ELÉCTRICA"/>
  </r>
  <r>
    <x v="18"/>
    <n v="16527730"/>
    <x v="5"/>
    <n v="490"/>
    <s v="490G"/>
    <s v="GRUPO-A"/>
    <s v="Sistemas eléctricos"/>
    <s v="GG"/>
    <s v="GRUPO GRANDE"/>
    <s v="490G"/>
    <s v="GRUPO GRANDE DE Sistemas eléctricos"/>
    <s v="GRUPO-A"/>
    <s v="Grupo Grande de Sistemas eléctricos"/>
    <s v="1S"/>
    <n v="16527730"/>
    <s v="VILLOSLADA"/>
    <s v="VILLOSLADA"/>
    <s v="GREGORIO"/>
    <s v="VILLOSLADA VILLOSLADA, GREGORIO"/>
    <x v="0"/>
    <x v="0"/>
    <x v="0"/>
    <m/>
    <m/>
    <s v="grvillos"/>
    <s v="gregorio.villoslada@unirioja.es"/>
    <n v="1.5"/>
    <m/>
    <n v="506"/>
    <s v="PROFESOR TITULAR DE ESCUELA UNIVERSITARI"/>
    <s v="01A"/>
    <s v="TIEMPO COMPLETO AMPLIADO"/>
    <s v="2012-09-01 00:00:00.0"/>
    <s v="null"/>
    <s v="DF31817"/>
    <s v="TITULAR DE ESCUELAS UNIVERSITARIAS"/>
    <s v="R109"/>
    <x v="9"/>
    <n v="535"/>
    <s v="INGENIERÍA ELÉCTRICA"/>
  </r>
  <r>
    <x v="18"/>
    <n v="16553565"/>
    <x v="5"/>
    <n v="490"/>
    <s v="490G"/>
    <s v="GRUPO-A"/>
    <s v="Sistemas eléctricos"/>
    <s v="GG"/>
    <s v="GRUPO GRANDE"/>
    <s v="490G"/>
    <s v="GRUPO GRANDE DE Sistemas eléctricos"/>
    <s v="GRUPO-A"/>
    <s v="Grupo Grande de Sistemas eléctricos"/>
    <s v="1S"/>
    <n v="16553565"/>
    <s v="MENDOZA"/>
    <s v="VILLENA"/>
    <s v="MONTSERRAT"/>
    <s v="MENDOZA VILLENA, MONTSERRAT"/>
    <x v="0"/>
    <x v="0"/>
    <x v="0"/>
    <m/>
    <m/>
    <s v="mmendoza"/>
    <s v="montserrat.mendoza@unirioja.es"/>
    <n v="1.5"/>
    <m/>
    <n v="504"/>
    <s v="PROFESOR TITULAR UNIVERSIDAD"/>
    <s v="C01"/>
    <s v="TIEMPO COMPLETO"/>
    <s v="2018-09-17 00:00:00.0"/>
    <s v="null"/>
    <s v="DF31816"/>
    <s v="PROFESOR TITULAR DE UNIVERSIDAD"/>
    <s v="R109"/>
    <x v="9"/>
    <n v="535"/>
    <s v="INGENIERÍA ELÉCTRICA"/>
  </r>
  <r>
    <x v="18"/>
    <n v="16588655"/>
    <x v="5"/>
    <n v="490"/>
    <s v="490L"/>
    <s v="GRUPO-A2"/>
    <s v="Sistemas eléctricos"/>
    <s v="GL"/>
    <s v="GRUPO DE LABORATORIO"/>
    <s v="490L"/>
    <s v="LABORATORIO DE Sistemas eléctricos"/>
    <s v="GRUPO-A2"/>
    <s v="Laboratorio de Sistemas eléctricos"/>
    <s v="1S"/>
    <n v="16588655"/>
    <s v="ARANA"/>
    <s v="MARTÍNEZ"/>
    <s v="MARÍA NEREA"/>
    <s v="ARANA MARTÍNEZ, MARÍA NEREA"/>
    <x v="1"/>
    <x v="0"/>
    <x v="0"/>
    <m/>
    <m/>
    <s v="nearanm"/>
    <s v="maria-nerea.arana@unirioja.es"/>
    <n v="2"/>
    <m/>
    <n v="536"/>
    <s v="PROFESOR INTERINO"/>
    <s v="P04"/>
    <s v="TIEMPO PARCIAL (4+4 HORAS)"/>
    <s v="2018-09-17 00:00:00.0"/>
    <s v="2019-09-14 00:00:00.0"/>
    <s v="PI101409"/>
    <s v="PROFESOR CONTRATADO INTERINO"/>
    <s v="R109"/>
    <x v="9"/>
    <n v="535"/>
    <s v="INGENIERÍA ELÉCTRICA"/>
  </r>
  <r>
    <x v="18"/>
    <n v="16575777"/>
    <x v="5"/>
    <n v="490"/>
    <s v="490L"/>
    <s v="GRUPO-B2"/>
    <s v="Sistemas eléctricos"/>
    <s v="GL"/>
    <s v="GRUPO DE LABORATORIO"/>
    <s v="490L"/>
    <s v="LABORATORIO DE Sistemas eléctricos"/>
    <s v="GRUPO-B2"/>
    <s v="Laboratorio de Sistemas eléctricos"/>
    <s v="1S"/>
    <n v="16575777"/>
    <s v="SÁENZ"/>
    <s v="LÓPEZ"/>
    <s v="RAÚL"/>
    <s v="SÁENZ LÓPEZ, RAÚL"/>
    <x v="0"/>
    <x v="0"/>
    <x v="0"/>
    <m/>
    <m/>
    <s v="rasaenl"/>
    <s v="raul.saenz@unirioja.es"/>
    <n v="2"/>
    <m/>
    <n v="536"/>
    <s v="PROFESOR INTERINO"/>
    <s v="P04"/>
    <s v="TIEMPO PARCIAL (4+4 HORAS)"/>
    <s v="2018-09-17 00:00:00.0"/>
    <s v="null"/>
    <s v="PI101376"/>
    <s v="PROFESOR CONTRATADO INTERINO"/>
    <s v="R109"/>
    <x v="9"/>
    <n v="535"/>
    <s v="INGENIERÍA ELÉCTRICA"/>
  </r>
  <r>
    <x v="16"/>
    <n v="16631140"/>
    <x v="5"/>
    <n v="491"/>
    <s v="491G"/>
    <s v="GRUPO-A"/>
    <s v="Tecnología de fabricación"/>
    <s v="GG"/>
    <s v="GRUPO GRANDE"/>
    <s v="491G"/>
    <s v="GRUPO GRANDE DE Tecnología de fabricación"/>
    <s v="GRUPO-A"/>
    <s v="Grupo Grande de Tecnología de fabricación"/>
    <s v="2S"/>
    <n v="16631140"/>
    <s v="PERNÍA"/>
    <s v="ESPINOZA"/>
    <s v="ALPHA VERÓNICA"/>
    <s v="PERNÍA ESPINOZA, ALPHA VERÓNICA"/>
    <x v="0"/>
    <x v="0"/>
    <x v="0"/>
    <m/>
    <m/>
    <s v="alpernia"/>
    <s v="alpha.pernia@unirioja.es"/>
    <n v="3.6"/>
    <n v="3.6"/>
    <n v="504"/>
    <s v="PROFESOR TITULAR UNIVERSIDAD"/>
    <s v="C01"/>
    <s v="TIEMPO COMPLETO"/>
    <s v="2011-11-02 00:00:00.0"/>
    <s v="null"/>
    <s v="DF31915"/>
    <s v="PROFESOR TITULAR DE UNIVERSIDAD"/>
    <s v="R110"/>
    <x v="10"/>
    <n v="515"/>
    <s v="INGENIERÍA DE LOS PROCESOS DE FABRICACIÓN"/>
  </r>
  <r>
    <x v="16"/>
    <n v="16523160"/>
    <x v="5"/>
    <n v="491"/>
    <s v="491L"/>
    <s v="GRUPO-B1"/>
    <s v="Tecnología de fabricación"/>
    <s v="GL"/>
    <s v="GRUPO DE LABORATORIO"/>
    <s v="491L"/>
    <s v="LABORATORIO DE Tecnología de fabricación"/>
    <s v="GRUPO-B1"/>
    <s v="Laboratorio de Tecnología de fabricación"/>
    <s v="2S"/>
    <n v="16523160"/>
    <s v="AZOFRA"/>
    <s v="RUEDA"/>
    <s v="JUAN CARLOS"/>
    <s v="AZOFRA RUEDA, JUAN CARLOS"/>
    <x v="0"/>
    <x v="0"/>
    <x v="0"/>
    <m/>
    <m/>
    <s v="juazofra"/>
    <s v="juancarlos.azofra@unirioja.es"/>
    <n v="1.2"/>
    <n v="1.2"/>
    <n v="532"/>
    <s v="LABORAL DOCENTE-ASOCIADO"/>
    <s v="P03"/>
    <s v="TIEMPO PARCIAL (3+3 HORAS)"/>
    <s v="2016-09-15 00:00:00.0"/>
    <s v="2019-09-14 00:00:00.0"/>
    <s v="PI101122"/>
    <s v="PROFESOR ASOCIADO"/>
    <s v="R110"/>
    <x v="10"/>
    <n v="515"/>
    <s v="INGENIERÍA DE LOS PROCESOS DE FABRICACIÓN"/>
  </r>
  <r>
    <x v="17"/>
    <n v="16631140"/>
    <x v="5"/>
    <n v="491"/>
    <s v="491G"/>
    <s v="GRUPO-A"/>
    <s v="Tecnología de fabricación"/>
    <s v="GG"/>
    <s v="GRUPO GRANDE"/>
    <s v="491G"/>
    <s v="GRUPO GRANDE DE Tecnología de fabricación"/>
    <s v="GRUPO-A"/>
    <s v="Grupo Grande de Tecnología de fabricación"/>
    <s v="2S"/>
    <n v="16631140"/>
    <s v="PERNÍA"/>
    <s v="ESPINOZA"/>
    <s v="ALPHA VERÓNICA"/>
    <s v="PERNÍA ESPINOZA, ALPHA VERÓNICA"/>
    <x v="0"/>
    <x v="0"/>
    <x v="0"/>
    <m/>
    <m/>
    <s v="alpernia"/>
    <s v="alpha.pernia@unirioja.es"/>
    <n v="3.6"/>
    <m/>
    <n v="504"/>
    <s v="PROFESOR TITULAR UNIVERSIDAD"/>
    <s v="C01"/>
    <s v="TIEMPO COMPLETO"/>
    <s v="2011-11-02 00:00:00.0"/>
    <s v="null"/>
    <s v="DF31915"/>
    <s v="PROFESOR TITULAR DE UNIVERSIDAD"/>
    <s v="R110"/>
    <x v="10"/>
    <n v="515"/>
    <s v="INGENIERÍA DE LOS PROCESOS DE FABRICACIÓN"/>
  </r>
  <r>
    <x v="17"/>
    <n v="16523160"/>
    <x v="5"/>
    <n v="491"/>
    <s v="491L"/>
    <s v="GRUPO-B1"/>
    <s v="Tecnología de fabricación"/>
    <s v="GL"/>
    <s v="GRUPO DE LABORATORIO"/>
    <s v="491L"/>
    <s v="LABORATORIO DE Tecnología de fabricación"/>
    <s v="GRUPO-B1"/>
    <s v="Laboratorio de Tecnología de fabricación"/>
    <s v="2S"/>
    <n v="16523160"/>
    <s v="AZOFRA"/>
    <s v="RUEDA"/>
    <s v="JUAN CARLOS"/>
    <s v="AZOFRA RUEDA, JUAN CARLOS"/>
    <x v="0"/>
    <x v="0"/>
    <x v="0"/>
    <m/>
    <m/>
    <s v="juazofra"/>
    <s v="juancarlos.azofra@unirioja.es"/>
    <n v="1.2"/>
    <m/>
    <n v="532"/>
    <s v="LABORAL DOCENTE-ASOCIADO"/>
    <s v="P03"/>
    <s v="TIEMPO PARCIAL (3+3 HORAS)"/>
    <s v="2016-09-15 00:00:00.0"/>
    <s v="2019-09-14 00:00:00.0"/>
    <s v="PI101122"/>
    <s v="PROFESOR ASOCIADO"/>
    <s v="R110"/>
    <x v="10"/>
    <n v="515"/>
    <s v="INGENIERÍA DE LOS PROCESOS DE FABRICACIÓN"/>
  </r>
  <r>
    <x v="18"/>
    <n v="16631140"/>
    <x v="5"/>
    <n v="491"/>
    <s v="491G"/>
    <s v="GRUPO-A"/>
    <s v="Tecnología de fabricación"/>
    <s v="GG"/>
    <s v="GRUPO GRANDE"/>
    <s v="491G"/>
    <s v="GRUPO GRANDE DE Tecnología de fabricación"/>
    <s v="GRUPO-A"/>
    <s v="Grupo Grande de Tecnología de fabricación"/>
    <s v="2S"/>
    <n v="16631140"/>
    <s v="PERNÍA"/>
    <s v="ESPINOZA"/>
    <s v="ALPHA VERÓNICA"/>
    <s v="PERNÍA ESPINOZA, ALPHA VERÓNICA"/>
    <x v="0"/>
    <x v="0"/>
    <x v="0"/>
    <m/>
    <m/>
    <s v="alpernia"/>
    <s v="alpha.pernia@unirioja.es"/>
    <n v="3.6"/>
    <m/>
    <n v="504"/>
    <s v="PROFESOR TITULAR UNIVERSIDAD"/>
    <s v="C01"/>
    <s v="TIEMPO COMPLETO"/>
    <s v="2011-11-02 00:00:00.0"/>
    <s v="null"/>
    <s v="DF31915"/>
    <s v="PROFESOR TITULAR DE UNIVERSIDAD"/>
    <s v="R110"/>
    <x v="10"/>
    <n v="515"/>
    <s v="INGENIERÍA DE LOS PROCESOS DE FABRICACIÓN"/>
  </r>
  <r>
    <x v="18"/>
    <n v="16523160"/>
    <x v="5"/>
    <n v="491"/>
    <s v="491L"/>
    <s v="GRUPO-B1"/>
    <s v="Tecnología de fabricación"/>
    <s v="GL"/>
    <s v="GRUPO DE LABORATORIO"/>
    <s v="491L"/>
    <s v="LABORATORIO DE Tecnología de fabricación"/>
    <s v="GRUPO-B1"/>
    <s v="Laboratorio de Tecnología de fabricación"/>
    <s v="2S"/>
    <n v="16523160"/>
    <s v="AZOFRA"/>
    <s v="RUEDA"/>
    <s v="JUAN CARLOS"/>
    <s v="AZOFRA RUEDA, JUAN CARLOS"/>
    <x v="0"/>
    <x v="0"/>
    <x v="0"/>
    <m/>
    <m/>
    <s v="juazofra"/>
    <s v="juancarlos.azofra@unirioja.es"/>
    <n v="1.2"/>
    <m/>
    <n v="532"/>
    <s v="LABORAL DOCENTE-ASOCIADO"/>
    <s v="P03"/>
    <s v="TIEMPO PARCIAL (3+3 HORAS)"/>
    <s v="2016-09-15 00:00:00.0"/>
    <s v="2019-09-14 00:00:00.0"/>
    <s v="PI101122"/>
    <s v="PROFESOR ASOCIADO"/>
    <s v="R110"/>
    <x v="10"/>
    <n v="515"/>
    <s v="INGENIERÍA DE LOS PROCESOS DE FABRICACIÓN"/>
  </r>
  <r>
    <x v="16"/>
    <n v="28498543"/>
    <x v="5"/>
    <n v="492"/>
    <s v="492G"/>
    <s v="GRUPO-A"/>
    <s v="Ciencia de materiales"/>
    <s v="GG"/>
    <s v="GRUPO GRANDE"/>
    <s v="492G"/>
    <s v="GRUPO GRANDE DE Ciencia de materiales"/>
    <s v="GRUPO-A"/>
    <s v="Grupo Grande de Ciencia de materiales"/>
    <s v="1S"/>
    <n v="28498543"/>
    <s v="PÉREZ"/>
    <s v="DE LA PARTE"/>
    <s v="Mª DE LAS MERCEDES"/>
    <s v="PÉREZ DE LA PARTE, Mª DE LAS MERCEDES"/>
    <x v="1"/>
    <x v="0"/>
    <x v="0"/>
    <m/>
    <m/>
    <s v="mdperez"/>
    <s v="mercedes.perez@unirioja.es"/>
    <n v="2.4"/>
    <n v="2.4"/>
    <n v="504"/>
    <s v="PROFESOR TITULAR UNIVERSIDAD"/>
    <s v="C01"/>
    <s v="TIEMPO COMPLETO"/>
    <s v="2011-11-28 00:00:00.0"/>
    <s v="null"/>
    <s v="DF100257"/>
    <s v="PROFESOR TITULAR DE UNIVERSIDAD"/>
    <s v="R110"/>
    <x v="10"/>
    <n v="65"/>
    <s v="CIENCIA DE LOS MATERIALES E INGENIERÍA METALÚRGICA"/>
  </r>
  <r>
    <x v="16"/>
    <n v="815254"/>
    <x v="5"/>
    <n v="492"/>
    <s v="492G"/>
    <s v="GRUPO-B"/>
    <s v="Ciencia de materiales"/>
    <s v="GG"/>
    <s v="GRUPO GRANDE"/>
    <s v="492G"/>
    <s v="GRUPO GRANDE DE Ciencia de materiales"/>
    <s v="GRUPO-B"/>
    <s v="Grupo Grande de Ciencia de materiales"/>
    <s v="1S"/>
    <n v="815254"/>
    <s v="MARTÍNEZ"/>
    <s v="CALVO"/>
    <s v="MARÍA ÁNGELES"/>
    <s v="MARTÍNEZ CALVO, MARÍA ÁNGELES"/>
    <x v="0"/>
    <x v="0"/>
    <x v="0"/>
    <m/>
    <m/>
    <s v="anmartin"/>
    <s v="marian.martinez@unirioja.es"/>
    <n v="2.4"/>
    <n v="2.4"/>
    <n v="506"/>
    <s v="PROFESOR TITULAR DE ESCUELA UNIVERSITARI"/>
    <s v="01A"/>
    <s v="TIEMPO COMPLETO AMPLIADO"/>
    <s v="2012-09-01 00:00:00.0"/>
    <s v="null"/>
    <s v="DF31868"/>
    <s v="TITULAR DE ESCUELAS UNIVERSITARIAS"/>
    <s v="R110"/>
    <x v="10"/>
    <n v="65"/>
    <s v="CIENCIA DE LOS MATERIALES E INGENIERÍA METALÚRGICA"/>
  </r>
  <r>
    <x v="17"/>
    <n v="28498543"/>
    <x v="5"/>
    <n v="492"/>
    <s v="492G"/>
    <s v="GRUPO-A"/>
    <s v="Ciencia de materiales"/>
    <s v="GG"/>
    <s v="GRUPO GRANDE"/>
    <s v="492G"/>
    <s v="GRUPO GRANDE DE Ciencia de materiales"/>
    <s v="GRUPO-A"/>
    <s v="Grupo Grande de Ciencia de materiales"/>
    <s v="1S"/>
    <n v="28498543"/>
    <s v="PÉREZ"/>
    <s v="DE LA PARTE"/>
    <s v="Mª DE LAS MERCEDES"/>
    <s v="PÉREZ DE LA PARTE, Mª DE LAS MERCEDES"/>
    <x v="1"/>
    <x v="0"/>
    <x v="0"/>
    <m/>
    <m/>
    <s v="mdperez"/>
    <s v="mercedes.perez@unirioja.es"/>
    <n v="2.4"/>
    <m/>
    <n v="504"/>
    <s v="PROFESOR TITULAR UNIVERSIDAD"/>
    <s v="C01"/>
    <s v="TIEMPO COMPLETO"/>
    <s v="2011-11-28 00:00:00.0"/>
    <s v="null"/>
    <s v="DF100257"/>
    <s v="PROFESOR TITULAR DE UNIVERSIDAD"/>
    <s v="R110"/>
    <x v="10"/>
    <n v="65"/>
    <s v="CIENCIA DE LOS MATERIALES E INGENIERÍA METALÚRGICA"/>
  </r>
  <r>
    <x v="17"/>
    <n v="815254"/>
    <x v="5"/>
    <n v="492"/>
    <s v="492G"/>
    <s v="GRUPO-B"/>
    <s v="Ciencia de materiales"/>
    <s v="GG"/>
    <s v="GRUPO GRANDE"/>
    <s v="492G"/>
    <s v="GRUPO GRANDE DE Ciencia de materiales"/>
    <s v="GRUPO-B"/>
    <s v="Grupo Grande de Ciencia de materiales"/>
    <s v="1S"/>
    <n v="815254"/>
    <s v="MARTÍNEZ"/>
    <s v="CALVO"/>
    <s v="MARÍA ÁNGELES"/>
    <s v="MARTÍNEZ CALVO, MARÍA ÁNGELES"/>
    <x v="0"/>
    <x v="0"/>
    <x v="0"/>
    <m/>
    <m/>
    <s v="anmartin"/>
    <s v="marian.martinez@unirioja.es"/>
    <n v="2.4"/>
    <m/>
    <n v="506"/>
    <s v="PROFESOR TITULAR DE ESCUELA UNIVERSITARI"/>
    <s v="01A"/>
    <s v="TIEMPO COMPLETO AMPLIADO"/>
    <s v="2012-09-01 00:00:00.0"/>
    <s v="null"/>
    <s v="DF31868"/>
    <s v="TITULAR DE ESCUELAS UNIVERSITARIAS"/>
    <s v="R110"/>
    <x v="10"/>
    <n v="65"/>
    <s v="CIENCIA DE LOS MATERIALES E INGENIERÍA METALÚRGICA"/>
  </r>
  <r>
    <x v="18"/>
    <n v="28498543"/>
    <x v="5"/>
    <n v="492"/>
    <s v="492G"/>
    <s v="GRUPO-A"/>
    <s v="Ciencia de materiales"/>
    <s v="GG"/>
    <s v="GRUPO GRANDE"/>
    <s v="492G"/>
    <s v="GRUPO GRANDE DE Ciencia de materiales"/>
    <s v="GRUPO-A"/>
    <s v="Grupo Grande de Ciencia de materiales"/>
    <s v="1S"/>
    <n v="28498543"/>
    <s v="PÉREZ"/>
    <s v="DE LA PARTE"/>
    <s v="Mª DE LAS MERCEDES"/>
    <s v="PÉREZ DE LA PARTE, Mª DE LAS MERCEDES"/>
    <x v="1"/>
    <x v="0"/>
    <x v="0"/>
    <m/>
    <m/>
    <s v="mdperez"/>
    <s v="mercedes.perez@unirioja.es"/>
    <n v="2.4"/>
    <m/>
    <n v="504"/>
    <s v="PROFESOR TITULAR UNIVERSIDAD"/>
    <s v="C01"/>
    <s v="TIEMPO COMPLETO"/>
    <s v="2011-11-28 00:00:00.0"/>
    <s v="null"/>
    <s v="DF100257"/>
    <s v="PROFESOR TITULAR DE UNIVERSIDAD"/>
    <s v="R110"/>
    <x v="10"/>
    <n v="65"/>
    <s v="CIENCIA DE LOS MATERIALES E INGENIERÍA METALÚRGICA"/>
  </r>
  <r>
    <x v="18"/>
    <n v="815254"/>
    <x v="5"/>
    <n v="492"/>
    <s v="492G"/>
    <s v="GRUPO-B"/>
    <s v="Ciencia de materiales"/>
    <s v="GG"/>
    <s v="GRUPO GRANDE"/>
    <s v="492G"/>
    <s v="GRUPO GRANDE DE Ciencia de materiales"/>
    <s v="GRUPO-B"/>
    <s v="Grupo Grande de Ciencia de materiales"/>
    <s v="1S"/>
    <n v="815254"/>
    <s v="MARTÍNEZ"/>
    <s v="CALVO"/>
    <s v="MARÍA ÁNGELES"/>
    <s v="MARTÍNEZ CALVO, MARÍA ÁNGELES"/>
    <x v="0"/>
    <x v="0"/>
    <x v="0"/>
    <m/>
    <m/>
    <s v="anmartin"/>
    <s v="marian.martinez@unirioja.es"/>
    <n v="2.4"/>
    <m/>
    <n v="506"/>
    <s v="PROFESOR TITULAR DE ESCUELA UNIVERSITARI"/>
    <s v="01A"/>
    <s v="TIEMPO COMPLETO AMPLIADO"/>
    <s v="2012-09-01 00:00:00.0"/>
    <s v="null"/>
    <s v="DF31868"/>
    <s v="TITULAR DE ESCUELAS UNIVERSITARIAS"/>
    <s v="R110"/>
    <x v="10"/>
    <n v="65"/>
    <s v="CIENCIA DE LOS MATERIALES E INGENIERÍA METALÚRGICA"/>
  </r>
  <r>
    <x v="16"/>
    <n v="16506383"/>
    <x v="5"/>
    <n v="493"/>
    <s v="493G"/>
    <s v="GRUPO-A"/>
    <s v="Teoría de mecanismos"/>
    <s v="GG"/>
    <s v="GRUPO GRANDE"/>
    <s v="493G"/>
    <s v="GRUPO GRANDE DE Teoría de mecanismos"/>
    <s v="GRUPO-A"/>
    <s v="Grupo Garnde de Teoría de mecanismos"/>
    <s v="1S"/>
    <n v="16506383"/>
    <s v="ALBA"/>
    <s v="IRURZUN"/>
    <s v="JOSÉ ANTONIO"/>
    <s v="ALBA IRURZUN, JOSÉ ANTONIO"/>
    <x v="1"/>
    <x v="0"/>
    <x v="0"/>
    <m/>
    <m/>
    <s v="jalba"/>
    <s v="joseantonio.alba@unirioja.es"/>
    <n v="3"/>
    <n v="3"/>
    <n v="505"/>
    <s v="CATEDRATICO ESCUELA UNIVERSITARIA"/>
    <s v="01A"/>
    <s v="TIEMPO COMPLETO AMPLIADO"/>
    <s v="2016-09-15 00:00:00.0"/>
    <s v="null"/>
    <s v="DF31935"/>
    <s v="CATEDRÁTICO DE ESCUELA UNIVERSITARIA"/>
    <s v="R110"/>
    <x v="10"/>
    <n v="545"/>
    <s v="INGENIERÍA MECÁNICA"/>
  </r>
  <r>
    <x v="16"/>
    <n v="16564276"/>
    <x v="5"/>
    <n v="493"/>
    <s v="493I"/>
    <s v="GRUPO-A1"/>
    <s v="Teoría de mecanismos"/>
    <s v="GI"/>
    <s v="GRUPO DE INFORMÁTICA"/>
    <s v="493I"/>
    <s v="INFORMÁTICA DE Teoría de mecanismos"/>
    <s v="GRUPO-A1"/>
    <s v="Informática de Teoría de mecanismos"/>
    <s v="1S"/>
    <n v="16564276"/>
    <s v="GÓMEZ"/>
    <s v="CRISTÓBAL"/>
    <s v="JOSÉ ANTONIO"/>
    <s v="GÓMEZ CRISTÓBAL, JOSÉ ANTONIO"/>
    <x v="1"/>
    <x v="0"/>
    <x v="0"/>
    <m/>
    <m/>
    <s v="jggomez"/>
    <s v="jose-antonio.gomez@unirioja.es"/>
    <n v="1"/>
    <n v="1"/>
    <n v="533"/>
    <s v="COLABORADOR-TIPO 2 (Doctor)"/>
    <s v="C01"/>
    <s v="TIEMPO COMPLETO"/>
    <s v="2006-10-01 00:00:00.0"/>
    <s v="null"/>
    <s v="LD100577"/>
    <s v="COLABORADOR TIPO 2"/>
    <s v="R110"/>
    <x v="10"/>
    <n v="545"/>
    <s v="INGENIERÍA MECÁNICA"/>
  </r>
  <r>
    <x v="16"/>
    <n v="78743818"/>
    <x v="5"/>
    <n v="493"/>
    <s v="493L"/>
    <s v="GRUPO-A1"/>
    <s v="Teoría de mecanismos"/>
    <s v="GL"/>
    <s v="GRUPO DE LABORATORIO"/>
    <s v="493L"/>
    <s v="LABORATORIO DE Teoría de mecanismos"/>
    <s v="GRUPO-A1"/>
    <s v="Laboratorio de Teoría de mecanismos"/>
    <s v="1S"/>
    <n v="78743818"/>
    <s v="LOSTADO"/>
    <s v="LORZA"/>
    <s v="RUBÉN"/>
    <s v="LOSTADO LORZA, RUBÉN"/>
    <x v="0"/>
    <x v="0"/>
    <x v="0"/>
    <m/>
    <m/>
    <s v="rulostad"/>
    <s v="ruben.lostado@unirioja.es"/>
    <n v="1"/>
    <n v="1"/>
    <n v="504"/>
    <s v="PROFESOR TITULAR UNIVERSIDAD"/>
    <s v="C01"/>
    <s v="TIEMPO COMPLETO"/>
    <s v="2011-09-01 00:00:00.0"/>
    <s v="null"/>
    <s v="DF100304"/>
    <s v="PROFESOR TITULAR DE UNIVERSIDAD"/>
    <s v="R110"/>
    <x v="10"/>
    <n v="545"/>
    <s v="INGENIERÍA MECÁNICA"/>
  </r>
  <r>
    <x v="17"/>
    <n v="16506383"/>
    <x v="5"/>
    <n v="493"/>
    <s v="493G"/>
    <s v="GRUPO-A"/>
    <s v="Teoría de mecanismos"/>
    <s v="GG"/>
    <s v="GRUPO GRANDE"/>
    <s v="493G"/>
    <s v="GRUPO GRANDE DE Teoría de mecanismos"/>
    <s v="GRUPO-A"/>
    <s v="Grupo Garnde de Teoría de mecanismos"/>
    <s v="1S"/>
    <n v="16506383"/>
    <s v="ALBA"/>
    <s v="IRURZUN"/>
    <s v="JOSÉ ANTONIO"/>
    <s v="ALBA IRURZUN, JOSÉ ANTONIO"/>
    <x v="1"/>
    <x v="0"/>
    <x v="0"/>
    <m/>
    <m/>
    <s v="jalba"/>
    <s v="joseantonio.alba@unirioja.es"/>
    <n v="3"/>
    <m/>
    <n v="505"/>
    <s v="CATEDRATICO ESCUELA UNIVERSITARIA"/>
    <s v="01A"/>
    <s v="TIEMPO COMPLETO AMPLIADO"/>
    <s v="2016-09-15 00:00:00.0"/>
    <s v="null"/>
    <s v="DF31935"/>
    <s v="CATEDRÁTICO DE ESCUELA UNIVERSITARIA"/>
    <s v="R110"/>
    <x v="10"/>
    <n v="545"/>
    <s v="INGENIERÍA MECÁNICA"/>
  </r>
  <r>
    <x v="17"/>
    <n v="16564276"/>
    <x v="5"/>
    <n v="493"/>
    <s v="493I"/>
    <s v="GRUPO-A1"/>
    <s v="Teoría de mecanismos"/>
    <s v="GI"/>
    <s v="GRUPO DE INFORMÁTICA"/>
    <s v="493I"/>
    <s v="INFORMÁTICA DE Teoría de mecanismos"/>
    <s v="GRUPO-A1"/>
    <s v="Informática de Teoría de mecanismos"/>
    <s v="1S"/>
    <n v="16564276"/>
    <s v="GÓMEZ"/>
    <s v="CRISTÓBAL"/>
    <s v="JOSÉ ANTONIO"/>
    <s v="GÓMEZ CRISTÓBAL, JOSÉ ANTONIO"/>
    <x v="1"/>
    <x v="0"/>
    <x v="0"/>
    <m/>
    <m/>
    <s v="jggomez"/>
    <s v="jose-antonio.gomez@unirioja.es"/>
    <n v="1"/>
    <m/>
    <n v="533"/>
    <s v="COLABORADOR-TIPO 2 (Doctor)"/>
    <s v="C01"/>
    <s v="TIEMPO COMPLETO"/>
    <s v="2006-10-01 00:00:00.0"/>
    <s v="null"/>
    <s v="LD100577"/>
    <s v="COLABORADOR TIPO 2"/>
    <s v="R110"/>
    <x v="10"/>
    <n v="545"/>
    <s v="INGENIERÍA MECÁNICA"/>
  </r>
  <r>
    <x v="17"/>
    <n v="78743818"/>
    <x v="5"/>
    <n v="493"/>
    <s v="493L"/>
    <s v="GRUPO-A1"/>
    <s v="Teoría de mecanismos"/>
    <s v="GL"/>
    <s v="GRUPO DE LABORATORIO"/>
    <s v="493L"/>
    <s v="LABORATORIO DE Teoría de mecanismos"/>
    <s v="GRUPO-A1"/>
    <s v="Laboratorio de Teoría de mecanismos"/>
    <s v="1S"/>
    <n v="78743818"/>
    <s v="LOSTADO"/>
    <s v="LORZA"/>
    <s v="RUBÉN"/>
    <s v="LOSTADO LORZA, RUBÉN"/>
    <x v="0"/>
    <x v="0"/>
    <x v="0"/>
    <m/>
    <m/>
    <s v="rulostad"/>
    <s v="ruben.lostado@unirioja.es"/>
    <n v="1"/>
    <m/>
    <n v="504"/>
    <s v="PROFESOR TITULAR UNIVERSIDAD"/>
    <s v="C01"/>
    <s v="TIEMPO COMPLETO"/>
    <s v="2011-09-01 00:00:00.0"/>
    <s v="null"/>
    <s v="DF100304"/>
    <s v="PROFESOR TITULAR DE UNIVERSIDAD"/>
    <s v="R110"/>
    <x v="10"/>
    <n v="545"/>
    <s v="INGENIERÍA MECÁNICA"/>
  </r>
  <r>
    <x v="18"/>
    <n v="16506383"/>
    <x v="5"/>
    <n v="493"/>
    <s v="493G"/>
    <s v="GRUPO-A"/>
    <s v="Teoría de mecanismos"/>
    <s v="GG"/>
    <s v="GRUPO GRANDE"/>
    <s v="493G"/>
    <s v="GRUPO GRANDE DE Teoría de mecanismos"/>
    <s v="GRUPO-A"/>
    <s v="Grupo Garnde de Teoría de mecanismos"/>
    <s v="1S"/>
    <n v="16506383"/>
    <s v="ALBA"/>
    <s v="IRURZUN"/>
    <s v="JOSÉ ANTONIO"/>
    <s v="ALBA IRURZUN, JOSÉ ANTONIO"/>
    <x v="1"/>
    <x v="0"/>
    <x v="0"/>
    <m/>
    <m/>
    <s v="jalba"/>
    <s v="joseantonio.alba@unirioja.es"/>
    <n v="3"/>
    <m/>
    <n v="505"/>
    <s v="CATEDRATICO ESCUELA UNIVERSITARIA"/>
    <s v="01A"/>
    <s v="TIEMPO COMPLETO AMPLIADO"/>
    <s v="2016-09-15 00:00:00.0"/>
    <s v="null"/>
    <s v="DF31935"/>
    <s v="CATEDRÁTICO DE ESCUELA UNIVERSITARIA"/>
    <s v="R110"/>
    <x v="10"/>
    <n v="545"/>
    <s v="INGENIERÍA MECÁNICA"/>
  </r>
  <r>
    <x v="18"/>
    <n v="16564276"/>
    <x v="5"/>
    <n v="493"/>
    <s v="493I"/>
    <s v="GRUPO-A1"/>
    <s v="Teoría de mecanismos"/>
    <s v="GI"/>
    <s v="GRUPO DE INFORMÁTICA"/>
    <s v="493I"/>
    <s v="INFORMÁTICA DE Teoría de mecanismos"/>
    <s v="GRUPO-A1"/>
    <s v="Informática de Teoría de mecanismos"/>
    <s v="1S"/>
    <n v="16564276"/>
    <s v="GÓMEZ"/>
    <s v="CRISTÓBAL"/>
    <s v="JOSÉ ANTONIO"/>
    <s v="GÓMEZ CRISTÓBAL, JOSÉ ANTONIO"/>
    <x v="1"/>
    <x v="0"/>
    <x v="0"/>
    <m/>
    <m/>
    <s v="jggomez"/>
    <s v="jose-antonio.gomez@unirioja.es"/>
    <n v="1"/>
    <m/>
    <n v="533"/>
    <s v="COLABORADOR-TIPO 2 (Doctor)"/>
    <s v="C01"/>
    <s v="TIEMPO COMPLETO"/>
    <s v="2006-10-01 00:00:00.0"/>
    <s v="null"/>
    <s v="LD100577"/>
    <s v="COLABORADOR TIPO 2"/>
    <s v="R110"/>
    <x v="10"/>
    <n v="545"/>
    <s v="INGENIERÍA MECÁNICA"/>
  </r>
  <r>
    <x v="18"/>
    <n v="78743818"/>
    <x v="5"/>
    <n v="493"/>
    <s v="493L"/>
    <s v="GRUPO-A1"/>
    <s v="Teoría de mecanismos"/>
    <s v="GL"/>
    <s v="GRUPO DE LABORATORIO"/>
    <s v="493L"/>
    <s v="LABORATORIO DE Teoría de mecanismos"/>
    <s v="GRUPO-A1"/>
    <s v="Laboratorio de Teoría de mecanismos"/>
    <s v="1S"/>
    <n v="78743818"/>
    <s v="LOSTADO"/>
    <s v="LORZA"/>
    <s v="RUBÉN"/>
    <s v="LOSTADO LORZA, RUBÉN"/>
    <x v="0"/>
    <x v="0"/>
    <x v="0"/>
    <m/>
    <m/>
    <s v="rulostad"/>
    <s v="ruben.lostado@unirioja.es"/>
    <n v="1"/>
    <m/>
    <n v="504"/>
    <s v="PROFESOR TITULAR UNIVERSIDAD"/>
    <s v="C01"/>
    <s v="TIEMPO COMPLETO"/>
    <s v="2011-09-01 00:00:00.0"/>
    <s v="null"/>
    <s v="DF100304"/>
    <s v="PROFESOR TITULAR DE UNIVERSIDAD"/>
    <s v="R110"/>
    <x v="10"/>
    <n v="545"/>
    <s v="INGENIERÍA MECÁNICA"/>
  </r>
  <r>
    <x v="16"/>
    <n v="16504002"/>
    <x v="5"/>
    <n v="494"/>
    <s v="494G"/>
    <s v="GRUPO-A"/>
    <s v="Sistemas electrónicos"/>
    <s v="GG"/>
    <s v="GRUPO GRANDE"/>
    <s v="494G"/>
    <s v="GRUPO GRANDE DE Sistemas electrónicos"/>
    <s v="GRUPO-A"/>
    <s v="Grupo Grande de Sistemas electrónicos"/>
    <s v="1S"/>
    <n v="16504002"/>
    <s v="RODRÍGUEZ"/>
    <s v="GONZÁLEZ"/>
    <s v="CARLOS ALBERTO"/>
    <s v="RODRÍGUEZ GONZÁLEZ, CARLOS ALBERTO"/>
    <x v="0"/>
    <x v="0"/>
    <x v="0"/>
    <m/>
    <m/>
    <s v="carodri"/>
    <s v="carlos.rodriguez@unirioja.es"/>
    <n v="1"/>
    <n v="1"/>
    <n v="506"/>
    <s v="PROFESOR TITULAR DE ESCUELA UNIVERSITARI"/>
    <s v="01A"/>
    <s v="TIEMPO COMPLETO AMPLIADO"/>
    <s v="2012-09-01 00:00:00.0"/>
    <s v="null"/>
    <s v="DF31815"/>
    <s v="TITULAR DE ESCUELAS UNIVERSITARIAS"/>
    <s v="R109"/>
    <x v="9"/>
    <n v="785"/>
    <s v="TECNOLOGÍA ELECTRÓNICA"/>
  </r>
  <r>
    <x v="16"/>
    <n v="16513797"/>
    <x v="5"/>
    <n v="494"/>
    <s v="494G"/>
    <s v="GRUPO-A"/>
    <s v="Sistemas electrónicos"/>
    <s v="GG"/>
    <s v="GRUPO GRANDE"/>
    <s v="494G"/>
    <s v="GRUPO GRANDE DE Sistemas electrónicos"/>
    <s v="GRUPO-A"/>
    <s v="Grupo Grande de Sistemas electrónicos"/>
    <s v="1S"/>
    <n v="16513797"/>
    <s v="ZORZANO"/>
    <s v="MARTÍNEZ"/>
    <s v="JOSÉ MARÍA"/>
    <s v="ZORZANO MARTÍNEZ, JOSÉ MARÍA"/>
    <x v="1"/>
    <x v="0"/>
    <x v="0"/>
    <m/>
    <m/>
    <s v="jzorzano"/>
    <s v="jose.zorzano@unirioja.es"/>
    <n v="1"/>
    <n v="1"/>
    <n v="506"/>
    <s v="PROFESOR TITULAR DE ESCUELA UNIVERSITARI"/>
    <s v="01A"/>
    <s v="TIEMPO COMPLETO AMPLIADO"/>
    <s v="2012-09-01 00:00:00.0"/>
    <s v="null"/>
    <s v="DF31835"/>
    <s v="TITULAR DE ESCUELAS UNIVERSITARIAS"/>
    <s v="R109"/>
    <x v="9"/>
    <n v="785"/>
    <s v="TECNOLOGÍA ELECTRÓNICA"/>
  </r>
  <r>
    <x v="16"/>
    <n v="16537707"/>
    <x v="5"/>
    <n v="494"/>
    <s v="494G"/>
    <s v="GRUPO-A"/>
    <s v="Sistemas electrónicos"/>
    <s v="GG"/>
    <s v="GRUPO GRANDE"/>
    <s v="494G"/>
    <s v="GRUPO GRANDE DE Sistemas electrónicos"/>
    <s v="GRUPO-A"/>
    <s v="Grupo Grande de Sistemas electrónicos"/>
    <s v="1S"/>
    <n v="16537707"/>
    <s v="MARTÍNEZ"/>
    <s v="SANTOLAYA"/>
    <s v="JOSÉ JAVIER"/>
    <s v="MARTÍNEZ SANTOLAYA, JOSÉ JAVIER"/>
    <x v="1"/>
    <x v="0"/>
    <x v="0"/>
    <m/>
    <m/>
    <s v="jjmartin"/>
    <s v="jose-javier.martinez@unirioja.es"/>
    <n v="1"/>
    <n v="1"/>
    <n v="506"/>
    <s v="PROFESOR TITULAR DE ESCUELA UNIVERSITARI"/>
    <s v="01A"/>
    <s v="TIEMPO COMPLETO AMPLIADO"/>
    <s v="2012-09-01 00:00:00.0"/>
    <s v="null"/>
    <s v="DF31833"/>
    <s v="TITULAR DE ESCUELAS UNIVERSITARIAS"/>
    <s v="R109"/>
    <x v="9"/>
    <n v="785"/>
    <s v="TECNOLOGÍA ELECTRÓNICA"/>
  </r>
  <r>
    <x v="17"/>
    <n v="16504002"/>
    <x v="5"/>
    <n v="494"/>
    <s v="494G"/>
    <s v="GRUPO-A"/>
    <s v="Sistemas electrónicos"/>
    <s v="GG"/>
    <s v="GRUPO GRANDE"/>
    <s v="494G"/>
    <s v="GRUPO GRANDE DE Sistemas electrónicos"/>
    <s v="GRUPO-A"/>
    <s v="Grupo Grande de Sistemas electrónicos"/>
    <s v="1S"/>
    <n v="16504002"/>
    <s v="RODRÍGUEZ"/>
    <s v="GONZÁLEZ"/>
    <s v="CARLOS ALBERTO"/>
    <s v="RODRÍGUEZ GONZÁLEZ, CARLOS ALBERTO"/>
    <x v="0"/>
    <x v="0"/>
    <x v="0"/>
    <m/>
    <m/>
    <s v="carodri"/>
    <s v="carlos.rodriguez@unirioja.es"/>
    <n v="1"/>
    <m/>
    <n v="506"/>
    <s v="PROFESOR TITULAR DE ESCUELA UNIVERSITARI"/>
    <s v="01A"/>
    <s v="TIEMPO COMPLETO AMPLIADO"/>
    <s v="2012-09-01 00:00:00.0"/>
    <s v="null"/>
    <s v="DF31815"/>
    <s v="TITULAR DE ESCUELAS UNIVERSITARIAS"/>
    <s v="R109"/>
    <x v="9"/>
    <n v="785"/>
    <s v="TECNOLOGÍA ELECTRÓNICA"/>
  </r>
  <r>
    <x v="17"/>
    <n v="16513797"/>
    <x v="5"/>
    <n v="494"/>
    <s v="494G"/>
    <s v="GRUPO-A"/>
    <s v="Sistemas electrónicos"/>
    <s v="GG"/>
    <s v="GRUPO GRANDE"/>
    <s v="494G"/>
    <s v="GRUPO GRANDE DE Sistemas electrónicos"/>
    <s v="GRUPO-A"/>
    <s v="Grupo Grande de Sistemas electrónicos"/>
    <s v="1S"/>
    <n v="16513797"/>
    <s v="ZORZANO"/>
    <s v="MARTÍNEZ"/>
    <s v="JOSÉ MARÍA"/>
    <s v="ZORZANO MARTÍNEZ, JOSÉ MARÍA"/>
    <x v="1"/>
    <x v="0"/>
    <x v="0"/>
    <m/>
    <m/>
    <s v="jzorzano"/>
    <s v="jose.zorzano@unirioja.es"/>
    <n v="1"/>
    <m/>
    <n v="506"/>
    <s v="PROFESOR TITULAR DE ESCUELA UNIVERSITARI"/>
    <s v="01A"/>
    <s v="TIEMPO COMPLETO AMPLIADO"/>
    <s v="2012-09-01 00:00:00.0"/>
    <s v="null"/>
    <s v="DF31835"/>
    <s v="TITULAR DE ESCUELAS UNIVERSITARIAS"/>
    <s v="R109"/>
    <x v="9"/>
    <n v="785"/>
    <s v="TECNOLOGÍA ELECTRÓNICA"/>
  </r>
  <r>
    <x v="17"/>
    <n v="16537707"/>
    <x v="5"/>
    <n v="494"/>
    <s v="494G"/>
    <s v="GRUPO-A"/>
    <s v="Sistemas electrónicos"/>
    <s v="GG"/>
    <s v="GRUPO GRANDE"/>
    <s v="494G"/>
    <s v="GRUPO GRANDE DE Sistemas electrónicos"/>
    <s v="GRUPO-A"/>
    <s v="Grupo Grande de Sistemas electrónicos"/>
    <s v="1S"/>
    <n v="16537707"/>
    <s v="MARTÍNEZ"/>
    <s v="SANTOLAYA"/>
    <s v="JOSÉ JAVIER"/>
    <s v="MARTÍNEZ SANTOLAYA, JOSÉ JAVIER"/>
    <x v="1"/>
    <x v="0"/>
    <x v="0"/>
    <m/>
    <m/>
    <s v="jjmartin"/>
    <s v="jose-javier.martinez@unirioja.es"/>
    <n v="1"/>
    <m/>
    <n v="506"/>
    <s v="PROFESOR TITULAR DE ESCUELA UNIVERSITARI"/>
    <s v="01A"/>
    <s v="TIEMPO COMPLETO AMPLIADO"/>
    <s v="2012-09-01 00:00:00.0"/>
    <s v="null"/>
    <s v="DF31833"/>
    <s v="TITULAR DE ESCUELAS UNIVERSITARIAS"/>
    <s v="R109"/>
    <x v="9"/>
    <n v="785"/>
    <s v="TECNOLOGÍA ELECTRÓNICA"/>
  </r>
  <r>
    <x v="18"/>
    <n v="16504002"/>
    <x v="5"/>
    <n v="494"/>
    <s v="494G"/>
    <s v="GRUPO-A"/>
    <s v="Sistemas electrónicos"/>
    <s v="GG"/>
    <s v="GRUPO GRANDE"/>
    <s v="494G"/>
    <s v="GRUPO GRANDE DE Sistemas electrónicos"/>
    <s v="GRUPO-A"/>
    <s v="Grupo Grande de Sistemas electrónicos"/>
    <s v="1S"/>
    <n v="16504002"/>
    <s v="RODRÍGUEZ"/>
    <s v="GONZÁLEZ"/>
    <s v="CARLOS ALBERTO"/>
    <s v="RODRÍGUEZ GONZÁLEZ, CARLOS ALBERTO"/>
    <x v="0"/>
    <x v="0"/>
    <x v="0"/>
    <m/>
    <m/>
    <s v="carodri"/>
    <s v="carlos.rodriguez@unirioja.es"/>
    <n v="1"/>
    <m/>
    <n v="506"/>
    <s v="PROFESOR TITULAR DE ESCUELA UNIVERSITARI"/>
    <s v="01A"/>
    <s v="TIEMPO COMPLETO AMPLIADO"/>
    <s v="2012-09-01 00:00:00.0"/>
    <s v="null"/>
    <s v="DF31815"/>
    <s v="TITULAR DE ESCUELAS UNIVERSITARIAS"/>
    <s v="R109"/>
    <x v="9"/>
    <n v="785"/>
    <s v="TECNOLOGÍA ELECTRÓNICA"/>
  </r>
  <r>
    <x v="18"/>
    <n v="16513797"/>
    <x v="5"/>
    <n v="494"/>
    <s v="494G"/>
    <s v="GRUPO-A"/>
    <s v="Sistemas electrónicos"/>
    <s v="GG"/>
    <s v="GRUPO GRANDE"/>
    <s v="494G"/>
    <s v="GRUPO GRANDE DE Sistemas electrónicos"/>
    <s v="GRUPO-A"/>
    <s v="Grupo Grande de Sistemas electrónicos"/>
    <s v="1S"/>
    <n v="16513797"/>
    <s v="ZORZANO"/>
    <s v="MARTÍNEZ"/>
    <s v="JOSÉ MARÍA"/>
    <s v="ZORZANO MARTÍNEZ, JOSÉ MARÍA"/>
    <x v="1"/>
    <x v="0"/>
    <x v="0"/>
    <m/>
    <m/>
    <s v="jzorzano"/>
    <s v="jose.zorzano@unirioja.es"/>
    <n v="1"/>
    <m/>
    <n v="506"/>
    <s v="PROFESOR TITULAR DE ESCUELA UNIVERSITARI"/>
    <s v="01A"/>
    <s v="TIEMPO COMPLETO AMPLIADO"/>
    <s v="2012-09-01 00:00:00.0"/>
    <s v="null"/>
    <s v="DF31835"/>
    <s v="TITULAR DE ESCUELAS UNIVERSITARIAS"/>
    <s v="R109"/>
    <x v="9"/>
    <n v="785"/>
    <s v="TECNOLOGÍA ELECTRÓNICA"/>
  </r>
  <r>
    <x v="18"/>
    <n v="16537707"/>
    <x v="5"/>
    <n v="494"/>
    <s v="494G"/>
    <s v="GRUPO-A"/>
    <s v="Sistemas electrónicos"/>
    <s v="GG"/>
    <s v="GRUPO GRANDE"/>
    <s v="494G"/>
    <s v="GRUPO GRANDE DE Sistemas electrónicos"/>
    <s v="GRUPO-A"/>
    <s v="Grupo Grande de Sistemas electrónicos"/>
    <s v="1S"/>
    <n v="16537707"/>
    <s v="MARTÍNEZ"/>
    <s v="SANTOLAYA"/>
    <s v="JOSÉ JAVIER"/>
    <s v="MARTÍNEZ SANTOLAYA, JOSÉ JAVIER"/>
    <x v="1"/>
    <x v="0"/>
    <x v="0"/>
    <m/>
    <m/>
    <s v="jjmartin"/>
    <s v="jose-javier.martinez@unirioja.es"/>
    <n v="1"/>
    <m/>
    <n v="506"/>
    <s v="PROFESOR TITULAR DE ESCUELA UNIVERSITARI"/>
    <s v="01A"/>
    <s v="TIEMPO COMPLETO AMPLIADO"/>
    <s v="2012-09-01 00:00:00.0"/>
    <s v="null"/>
    <s v="DF31833"/>
    <s v="TITULAR DE ESCUELAS UNIVERSITARIAS"/>
    <s v="R109"/>
    <x v="9"/>
    <n v="785"/>
    <s v="TECNOLOGÍA ELECTRÓNICA"/>
  </r>
  <r>
    <x v="16"/>
    <n v="16555425"/>
    <x v="5"/>
    <n v="495"/>
    <s v="495G"/>
    <s v="GRUPO-A"/>
    <s v="Resistencia de materiales"/>
    <s v="GG"/>
    <s v="GRUPO GRANDE"/>
    <s v="495G"/>
    <s v="GRUPO GRANDE DE Resistencia de materiales"/>
    <s v="GRUPO-A"/>
    <s v="Grupo Grande de Resistencia de materiales"/>
    <s v="1S"/>
    <n v="16555425"/>
    <s v="CELORRIO"/>
    <s v="BARRAGUÉ"/>
    <s v="LUIS"/>
    <s v="CELORRIO BARRAGUÉ, LUIS"/>
    <x v="1"/>
    <x v="0"/>
    <x v="0"/>
    <m/>
    <m/>
    <s v="lucelorr"/>
    <s v="luis.celorrio@unirioja.es"/>
    <n v="4"/>
    <n v="4"/>
    <s v="A-0504"/>
    <s v="PROFESOR TITULAR UNIVERSIDAD"/>
    <s v="C01"/>
    <s v="TIEMPO COMPLETO"/>
    <s v="2010-09-01 00:00:00.0"/>
    <s v="null"/>
    <s v="DF100272"/>
    <s v="PROFESOR TITULAR INTERINO"/>
    <s v="R110"/>
    <x v="10"/>
    <n v="605"/>
    <s v="MECÁNICA DE MEDIOS CONTINUOS Y TEORÍA DE ESTRUCTUR"/>
  </r>
  <r>
    <x v="16"/>
    <n v="16561901"/>
    <x v="5"/>
    <n v="495"/>
    <s v="495G"/>
    <s v="GRUPO-A"/>
    <s v="Resistencia de materiales"/>
    <s v="GG"/>
    <s v="GRUPO GRANDE"/>
    <s v="495G"/>
    <s v="GRUPO GRANDE DE Resistencia de materiales"/>
    <s v="GRUPO-A"/>
    <s v="Grupo Grande de Resistencia de materiales"/>
    <s v="1S"/>
    <n v="16561901"/>
    <s v="FRAILE"/>
    <s v="GARCÍA"/>
    <s v="ESTEBAN"/>
    <s v="FRAILE GARCÍA, ESTEBAN"/>
    <x v="1"/>
    <x v="0"/>
    <x v="0"/>
    <m/>
    <m/>
    <s v="esfraile"/>
    <s v="esteban.fraile@unirioja.es"/>
    <n v="0"/>
    <n v="0"/>
    <n v="536"/>
    <s v="PROFESOR INTERINO"/>
    <s v="C01"/>
    <s v="TIEMPO COMPLETO"/>
    <s v="2012-09-01 00:00:00.0"/>
    <s v="null"/>
    <s v="PI100871"/>
    <s v="PROFESOR CONTRATADO INTERINO"/>
    <s v="R110"/>
    <x v="10"/>
    <n v="605"/>
    <s v="MECÁNICA DE MEDIOS CONTINUOS Y TEORÍA DE ESTRUCTUR"/>
  </r>
  <r>
    <x v="16"/>
    <n v="16588620"/>
    <x v="5"/>
    <n v="495"/>
    <s v="495R"/>
    <s v="GRUPO-A1"/>
    <s v="Resistencia de materiales"/>
    <s v="GR"/>
    <s v="GRUPO REDUCIDO"/>
    <s v="495R"/>
    <s v="GRUPO REDUCIDO DE Resistencia de materiales"/>
    <s v="GRUPO-A1"/>
    <s v="Grupo Reducido de Resistencia de materiales"/>
    <s v="1S"/>
    <n v="16588620"/>
    <s v="FERREIRO"/>
    <s v="CABELLO"/>
    <s v="JAVIER"/>
    <s v="FERREIRO CABELLO, JAVIER"/>
    <x v="0"/>
    <x v="0"/>
    <x v="0"/>
    <m/>
    <m/>
    <s v="jaferrei"/>
    <s v="javier.ferreiro@unirioja.es"/>
    <n v="2"/>
    <n v="2"/>
    <n v="532"/>
    <s v="LABORAL DOCENTE-ASOCIADO"/>
    <s v="P06"/>
    <s v="TIEMPO PARCIAL (6+6 HORAS)"/>
    <s v="2018-09-28 00:00:00.0"/>
    <s v="2019-09-14 00:00:00.0"/>
    <s v="PI101044"/>
    <s v="PROFESOR ASOCIADO"/>
    <s v="R110"/>
    <x v="10"/>
    <n v="605"/>
    <s v="MECÁNICA DE MEDIOS CONTINUOS Y TEORÍA DE ESTRUCTUR"/>
  </r>
  <r>
    <x v="17"/>
    <n v="16555425"/>
    <x v="5"/>
    <n v="495"/>
    <s v="495G"/>
    <s v="GRUPO-A"/>
    <s v="Resistencia de materiales"/>
    <s v="GG"/>
    <s v="GRUPO GRANDE"/>
    <s v="495G"/>
    <s v="GRUPO GRANDE DE Resistencia de materiales"/>
    <s v="GRUPO-A"/>
    <s v="Grupo Grande de Resistencia de materiales"/>
    <s v="1S"/>
    <n v="16555425"/>
    <s v="CELORRIO"/>
    <s v="BARRAGUÉ"/>
    <s v="LUIS"/>
    <s v="CELORRIO BARRAGUÉ, LUIS"/>
    <x v="1"/>
    <x v="0"/>
    <x v="0"/>
    <m/>
    <m/>
    <s v="lucelorr"/>
    <s v="luis.celorrio@unirioja.es"/>
    <n v="4"/>
    <m/>
    <s v="A-0504"/>
    <s v="PROFESOR TITULAR UNIVERSIDAD"/>
    <s v="C01"/>
    <s v="TIEMPO COMPLETO"/>
    <s v="2010-09-01 00:00:00.0"/>
    <s v="null"/>
    <s v="DF100272"/>
    <s v="PROFESOR TITULAR INTERINO"/>
    <s v="R110"/>
    <x v="10"/>
    <n v="605"/>
    <s v="MECÁNICA DE MEDIOS CONTINUOS Y TEORÍA DE ESTRUCTUR"/>
  </r>
  <r>
    <x v="17"/>
    <n v="16561901"/>
    <x v="5"/>
    <n v="495"/>
    <s v="495G"/>
    <s v="GRUPO-A"/>
    <s v="Resistencia de materiales"/>
    <s v="GG"/>
    <s v="GRUPO GRANDE"/>
    <s v="495G"/>
    <s v="GRUPO GRANDE DE Resistencia de materiales"/>
    <s v="GRUPO-A"/>
    <s v="Grupo Grande de Resistencia de materiales"/>
    <s v="1S"/>
    <n v="16561901"/>
    <s v="FRAILE"/>
    <s v="GARCÍA"/>
    <s v="ESTEBAN"/>
    <s v="FRAILE GARCÍA, ESTEBAN"/>
    <x v="1"/>
    <x v="0"/>
    <x v="0"/>
    <m/>
    <m/>
    <s v="esfraile"/>
    <s v="esteban.fraile@unirioja.es"/>
    <n v="0"/>
    <m/>
    <n v="536"/>
    <s v="PROFESOR INTERINO"/>
    <s v="C01"/>
    <s v="TIEMPO COMPLETO"/>
    <s v="2012-09-01 00:00:00.0"/>
    <s v="null"/>
    <s v="PI100871"/>
    <s v="PROFESOR CONTRATADO INTERINO"/>
    <s v="R110"/>
    <x v="10"/>
    <n v="605"/>
    <s v="MECÁNICA DE MEDIOS CONTINUOS Y TEORÍA DE ESTRUCTUR"/>
  </r>
  <r>
    <x v="17"/>
    <n v="16588620"/>
    <x v="5"/>
    <n v="495"/>
    <s v="495R"/>
    <s v="GRUPO-A1"/>
    <s v="Resistencia de materiales"/>
    <s v="GR"/>
    <s v="GRUPO REDUCIDO"/>
    <s v="495R"/>
    <s v="GRUPO REDUCIDO DE Resistencia de materiales"/>
    <s v="GRUPO-A1"/>
    <s v="Grupo Reducido de Resistencia de materiales"/>
    <s v="1S"/>
    <n v="16588620"/>
    <s v="FERREIRO"/>
    <s v="CABELLO"/>
    <s v="JAVIER"/>
    <s v="FERREIRO CABELLO, JAVIER"/>
    <x v="0"/>
    <x v="0"/>
    <x v="0"/>
    <m/>
    <m/>
    <s v="jaferrei"/>
    <s v="javier.ferreiro@unirioja.es"/>
    <n v="2"/>
    <m/>
    <n v="532"/>
    <s v="LABORAL DOCENTE-ASOCIADO"/>
    <s v="P06"/>
    <s v="TIEMPO PARCIAL (6+6 HORAS)"/>
    <s v="2018-09-28 00:00:00.0"/>
    <s v="2019-09-14 00:00:00.0"/>
    <s v="PI101044"/>
    <s v="PROFESOR ASOCIADO"/>
    <s v="R110"/>
    <x v="10"/>
    <n v="605"/>
    <s v="MECÁNICA DE MEDIOS CONTINUOS Y TEORÍA DE ESTRUCTUR"/>
  </r>
  <r>
    <x v="18"/>
    <n v="16555425"/>
    <x v="5"/>
    <n v="495"/>
    <s v="495G"/>
    <s v="GRUPO-A"/>
    <s v="Resistencia de materiales"/>
    <s v="GG"/>
    <s v="GRUPO GRANDE"/>
    <s v="495G"/>
    <s v="GRUPO GRANDE DE Resistencia de materiales"/>
    <s v="GRUPO-A"/>
    <s v="Grupo Grande de Resistencia de materiales"/>
    <s v="1S"/>
    <n v="16555425"/>
    <s v="CELORRIO"/>
    <s v="BARRAGUÉ"/>
    <s v="LUIS"/>
    <s v="CELORRIO BARRAGUÉ, LUIS"/>
    <x v="1"/>
    <x v="0"/>
    <x v="0"/>
    <m/>
    <m/>
    <s v="lucelorr"/>
    <s v="luis.celorrio@unirioja.es"/>
    <n v="4"/>
    <m/>
    <s v="A-0504"/>
    <s v="PROFESOR TITULAR UNIVERSIDAD"/>
    <s v="C01"/>
    <s v="TIEMPO COMPLETO"/>
    <s v="2010-09-01 00:00:00.0"/>
    <s v="null"/>
    <s v="DF100272"/>
    <s v="PROFESOR TITULAR INTERINO"/>
    <s v="R110"/>
    <x v="10"/>
    <n v="605"/>
    <s v="MECÁNICA DE MEDIOS CONTINUOS Y TEORÍA DE ESTRUCTUR"/>
  </r>
  <r>
    <x v="18"/>
    <n v="16561901"/>
    <x v="5"/>
    <n v="495"/>
    <s v="495G"/>
    <s v="GRUPO-A"/>
    <s v="Resistencia de materiales"/>
    <s v="GG"/>
    <s v="GRUPO GRANDE"/>
    <s v="495G"/>
    <s v="GRUPO GRANDE DE Resistencia de materiales"/>
    <s v="GRUPO-A"/>
    <s v="Grupo Grande de Resistencia de materiales"/>
    <s v="1S"/>
    <n v="16561901"/>
    <s v="FRAILE"/>
    <s v="GARCÍA"/>
    <s v="ESTEBAN"/>
    <s v="FRAILE GARCÍA, ESTEBAN"/>
    <x v="1"/>
    <x v="0"/>
    <x v="0"/>
    <m/>
    <m/>
    <s v="esfraile"/>
    <s v="esteban.fraile@unirioja.es"/>
    <n v="0"/>
    <m/>
    <n v="536"/>
    <s v="PROFESOR INTERINO"/>
    <s v="C01"/>
    <s v="TIEMPO COMPLETO"/>
    <s v="2012-09-01 00:00:00.0"/>
    <s v="null"/>
    <s v="PI100871"/>
    <s v="PROFESOR CONTRATADO INTERINO"/>
    <s v="R110"/>
    <x v="10"/>
    <n v="605"/>
    <s v="MECÁNICA DE MEDIOS CONTINUOS Y TEORÍA DE ESTRUCTUR"/>
  </r>
  <r>
    <x v="18"/>
    <n v="16588620"/>
    <x v="5"/>
    <n v="495"/>
    <s v="495R"/>
    <s v="GRUPO-A1"/>
    <s v="Resistencia de materiales"/>
    <s v="GR"/>
    <s v="GRUPO REDUCIDO"/>
    <s v="495R"/>
    <s v="GRUPO REDUCIDO DE Resistencia de materiales"/>
    <s v="GRUPO-A1"/>
    <s v="Grupo Reducido de Resistencia de materiales"/>
    <s v="1S"/>
    <n v="16588620"/>
    <s v="FERREIRO"/>
    <s v="CABELLO"/>
    <s v="JAVIER"/>
    <s v="FERREIRO CABELLO, JAVIER"/>
    <x v="0"/>
    <x v="0"/>
    <x v="0"/>
    <m/>
    <m/>
    <s v="jaferrei"/>
    <s v="javier.ferreiro@unirioja.es"/>
    <n v="2"/>
    <m/>
    <n v="532"/>
    <s v="LABORAL DOCENTE-ASOCIADO"/>
    <s v="P06"/>
    <s v="TIEMPO PARCIAL (6+6 HORAS)"/>
    <s v="2018-09-28 00:00:00.0"/>
    <s v="2019-09-14 00:00:00.0"/>
    <s v="PI101044"/>
    <s v="PROFESOR ASOCIADO"/>
    <s v="R110"/>
    <x v="10"/>
    <n v="605"/>
    <s v="MECÁNICA DE MEDIOS CONTINUOS Y TEORÍA DE ESTRUCTUR"/>
  </r>
  <r>
    <x v="16"/>
    <n v="16542461"/>
    <x v="5"/>
    <n v="496"/>
    <s v="496G"/>
    <s v="GRUPO-A"/>
    <s v="Gestión de empresas"/>
    <s v="GG"/>
    <s v="GRUPO GRANDE"/>
    <s v="496G"/>
    <s v="GRUPO GRANDE Gestión de empresas"/>
    <s v="GRUPO-A"/>
    <s v="Grupo Grande de Gestión de empresas"/>
    <s v="2S"/>
    <n v="16542461"/>
    <s v="CASTRESANA"/>
    <s v="RUIZ CARRILLO"/>
    <s v="JOSÉ IGNACIO"/>
    <s v="CASTRESANA RUIZ CARRILLO, JOSÉ IGNACIO"/>
    <x v="0"/>
    <x v="0"/>
    <x v="0"/>
    <m/>
    <m/>
    <s v="jocastre"/>
    <s v="jignacio.castresana@unirioja.es"/>
    <n v="3"/>
    <n v="3"/>
    <n v="504"/>
    <s v="PROFESOR TITULAR UNIVERSIDAD"/>
    <s v="01A"/>
    <s v="TIEMPO COMPLETO AMPLIADO"/>
    <s v="2012-09-01 00:00:00.0"/>
    <s v="null"/>
    <s v="DF31294"/>
    <s v="TITULAR DE UNIVERSIDAD"/>
    <s v="R104"/>
    <x v="0"/>
    <n v="650"/>
    <s v="ORGANIZACIÓN DE EMPRESAS"/>
  </r>
  <r>
    <x v="16"/>
    <n v="16593137"/>
    <x v="5"/>
    <n v="496"/>
    <s v="496G"/>
    <s v="GRUPO-A"/>
    <s v="Gestión de empresas"/>
    <s v="GG"/>
    <s v="GRUPO GRANDE"/>
    <s v="496G"/>
    <s v="GRUPO GRANDE Gestión de empresas"/>
    <s v="GRUPO-A"/>
    <s v="Grupo Grande de Gestión de empresas"/>
    <s v="2S"/>
    <n v="16593137"/>
    <s v="PARRAS"/>
    <s v="GÓMEZ"/>
    <s v="MAITE"/>
    <s v="PARRAS GÓMEZ, MAITE"/>
    <x v="1"/>
    <x v="0"/>
    <x v="0"/>
    <m/>
    <m/>
    <s v="maparras"/>
    <s v="maite.parras@unirioja.es"/>
    <n v="0.63"/>
    <n v="0.63"/>
    <n v="536"/>
    <s v="PROFESOR INTERINO"/>
    <s v="C01"/>
    <s v="TIEMPO COMPLETO"/>
    <s v="2018-10-04 00:00:00.0"/>
    <s v="2019-04-05 00:00:00.0"/>
    <s v="PI101438"/>
    <s v="PROFESOR CONTRATADO INTERINO"/>
    <s v="R104"/>
    <x v="0"/>
    <n v="650"/>
    <s v="ORGANIZACIÓN DE EMPRESAS"/>
  </r>
  <r>
    <x v="16"/>
    <n v="16614068"/>
    <x v="5"/>
    <n v="496"/>
    <s v="496G"/>
    <s v="GRUPO-A"/>
    <s v="Gestión de empresas"/>
    <s v="GG"/>
    <s v="GRUPO GRANDE"/>
    <s v="496G"/>
    <s v="GRUPO GRANDE Gestión de empresas"/>
    <s v="GRUPO-A"/>
    <s v="Grupo Grande de Gestión de empresas"/>
    <s v="2S"/>
    <n v="16614068"/>
    <s v="ORCOS"/>
    <s v="SÁNCHEZ"/>
    <s v="RAQUEL"/>
    <s v="ORCOS SÁNCHEZ, RAQUEL"/>
    <x v="1"/>
    <x v="0"/>
    <x v="0"/>
    <m/>
    <m/>
    <s v="raorcosa"/>
    <s v="raquel.orcos@unirioja.es"/>
    <n v="0.37"/>
    <n v="0.37"/>
    <n v="536"/>
    <s v="PROFESOR INTERINO"/>
    <s v="C01"/>
    <s v="TIEMPO COMPLETO"/>
    <s v="2018-09-17 00:00:00.0"/>
    <s v="null"/>
    <s v="PI101360"/>
    <s v="PROFESOR CONTRATADO INTERINO"/>
    <s v="R104"/>
    <x v="0"/>
    <n v="650"/>
    <s v="ORGANIZACIÓN DE EMPRESAS"/>
  </r>
  <r>
    <x v="17"/>
    <n v="16542461"/>
    <x v="5"/>
    <n v="496"/>
    <s v="496G"/>
    <s v="GRUPO-A"/>
    <s v="Gestión de empresas"/>
    <s v="GG"/>
    <s v="GRUPO GRANDE"/>
    <s v="496G"/>
    <s v="GRUPO GRANDE Gestión de empresas"/>
    <s v="GRUPO-A"/>
    <s v="Grupo Grande de Gestión de empresas"/>
    <s v="2S"/>
    <n v="16542461"/>
    <s v="CASTRESANA"/>
    <s v="RUIZ CARRILLO"/>
    <s v="JOSÉ IGNACIO"/>
    <s v="CASTRESANA RUIZ CARRILLO, JOSÉ IGNACIO"/>
    <x v="0"/>
    <x v="0"/>
    <x v="0"/>
    <m/>
    <m/>
    <s v="jocastre"/>
    <s v="jignacio.castresana@unirioja.es"/>
    <n v="3"/>
    <m/>
    <n v="504"/>
    <s v="PROFESOR TITULAR UNIVERSIDAD"/>
    <s v="01A"/>
    <s v="TIEMPO COMPLETO AMPLIADO"/>
    <s v="2012-09-01 00:00:00.0"/>
    <s v="null"/>
    <s v="DF31294"/>
    <s v="TITULAR DE UNIVERSIDAD"/>
    <s v="R104"/>
    <x v="0"/>
    <n v="650"/>
    <s v="ORGANIZACIÓN DE EMPRESAS"/>
  </r>
  <r>
    <x v="17"/>
    <n v="16593137"/>
    <x v="5"/>
    <n v="496"/>
    <s v="496G"/>
    <s v="GRUPO-A"/>
    <s v="Gestión de empresas"/>
    <s v="GG"/>
    <s v="GRUPO GRANDE"/>
    <s v="496G"/>
    <s v="GRUPO GRANDE Gestión de empresas"/>
    <s v="GRUPO-A"/>
    <s v="Grupo Grande de Gestión de empresas"/>
    <s v="2S"/>
    <n v="16593137"/>
    <s v="PARRAS"/>
    <s v="GÓMEZ"/>
    <s v="MAITE"/>
    <s v="PARRAS GÓMEZ, MAITE"/>
    <x v="1"/>
    <x v="0"/>
    <x v="0"/>
    <m/>
    <m/>
    <s v="maparras"/>
    <s v="maite.parras@unirioja.es"/>
    <n v="0.63"/>
    <m/>
    <n v="536"/>
    <s v="PROFESOR INTERINO"/>
    <s v="C01"/>
    <s v="TIEMPO COMPLETO"/>
    <s v="2018-10-04 00:00:00.0"/>
    <s v="2019-04-05 00:00:00.0"/>
    <s v="PI101438"/>
    <s v="PROFESOR CONTRATADO INTERINO"/>
    <s v="R104"/>
    <x v="0"/>
    <n v="650"/>
    <s v="ORGANIZACIÓN DE EMPRESAS"/>
  </r>
  <r>
    <x v="17"/>
    <n v="16614068"/>
    <x v="5"/>
    <n v="496"/>
    <s v="496G"/>
    <s v="GRUPO-A"/>
    <s v="Gestión de empresas"/>
    <s v="GG"/>
    <s v="GRUPO GRANDE"/>
    <s v="496G"/>
    <s v="GRUPO GRANDE Gestión de empresas"/>
    <s v="GRUPO-A"/>
    <s v="Grupo Grande de Gestión de empresas"/>
    <s v="2S"/>
    <n v="16614068"/>
    <s v="ORCOS"/>
    <s v="SÁNCHEZ"/>
    <s v="RAQUEL"/>
    <s v="ORCOS SÁNCHEZ, RAQUEL"/>
    <x v="1"/>
    <x v="0"/>
    <x v="0"/>
    <m/>
    <m/>
    <s v="raorcosa"/>
    <s v="raquel.orcos@unirioja.es"/>
    <n v="0.37"/>
    <m/>
    <n v="536"/>
    <s v="PROFESOR INTERINO"/>
    <s v="C01"/>
    <s v="TIEMPO COMPLETO"/>
    <s v="2018-09-17 00:00:00.0"/>
    <s v="null"/>
    <s v="PI101360"/>
    <s v="PROFESOR CONTRATADO INTERINO"/>
    <s v="R104"/>
    <x v="0"/>
    <n v="650"/>
    <s v="ORGANIZACIÓN DE EMPRESAS"/>
  </r>
  <r>
    <x v="18"/>
    <n v="16542461"/>
    <x v="5"/>
    <n v="496"/>
    <s v="496G"/>
    <s v="GRUPO-A"/>
    <s v="Gestión de empresas"/>
    <s v="GG"/>
    <s v="GRUPO GRANDE"/>
    <s v="496G"/>
    <s v="GRUPO GRANDE Gestión de empresas"/>
    <s v="GRUPO-A"/>
    <s v="Grupo Grande de Gestión de empresas"/>
    <s v="2S"/>
    <n v="16542461"/>
    <s v="CASTRESANA"/>
    <s v="RUIZ CARRILLO"/>
    <s v="JOSÉ IGNACIO"/>
    <s v="CASTRESANA RUIZ CARRILLO, JOSÉ IGNACIO"/>
    <x v="0"/>
    <x v="0"/>
    <x v="0"/>
    <m/>
    <m/>
    <s v="jocastre"/>
    <s v="jignacio.castresana@unirioja.es"/>
    <n v="3"/>
    <m/>
    <n v="504"/>
    <s v="PROFESOR TITULAR UNIVERSIDAD"/>
    <s v="01A"/>
    <s v="TIEMPO COMPLETO AMPLIADO"/>
    <s v="2012-09-01 00:00:00.0"/>
    <s v="null"/>
    <s v="DF31294"/>
    <s v="TITULAR DE UNIVERSIDAD"/>
    <s v="R104"/>
    <x v="0"/>
    <n v="650"/>
    <s v="ORGANIZACIÓN DE EMPRESAS"/>
  </r>
  <r>
    <x v="18"/>
    <n v="16593137"/>
    <x v="5"/>
    <n v="496"/>
    <s v="496G"/>
    <s v="GRUPO-A"/>
    <s v="Gestión de empresas"/>
    <s v="GG"/>
    <s v="GRUPO GRANDE"/>
    <s v="496G"/>
    <s v="GRUPO GRANDE Gestión de empresas"/>
    <s v="GRUPO-A"/>
    <s v="Grupo Grande de Gestión de empresas"/>
    <s v="2S"/>
    <n v="16593137"/>
    <s v="PARRAS"/>
    <s v="GÓMEZ"/>
    <s v="MAITE"/>
    <s v="PARRAS GÓMEZ, MAITE"/>
    <x v="1"/>
    <x v="0"/>
    <x v="0"/>
    <m/>
    <m/>
    <s v="maparras"/>
    <s v="maite.parras@unirioja.es"/>
    <n v="0.63"/>
    <m/>
    <n v="536"/>
    <s v="PROFESOR INTERINO"/>
    <s v="C01"/>
    <s v="TIEMPO COMPLETO"/>
    <s v="2018-10-04 00:00:00.0"/>
    <s v="2019-04-05 00:00:00.0"/>
    <s v="PI101438"/>
    <s v="PROFESOR CONTRATADO INTERINO"/>
    <s v="R104"/>
    <x v="0"/>
    <n v="650"/>
    <s v="ORGANIZACIÓN DE EMPRESAS"/>
  </r>
  <r>
    <x v="18"/>
    <n v="16614068"/>
    <x v="5"/>
    <n v="496"/>
    <s v="496G"/>
    <s v="GRUPO-A"/>
    <s v="Gestión de empresas"/>
    <s v="GG"/>
    <s v="GRUPO GRANDE"/>
    <s v="496G"/>
    <s v="GRUPO GRANDE Gestión de empresas"/>
    <s v="GRUPO-A"/>
    <s v="Grupo Grande de Gestión de empresas"/>
    <s v="2S"/>
    <n v="16614068"/>
    <s v="ORCOS"/>
    <s v="SÁNCHEZ"/>
    <s v="RAQUEL"/>
    <s v="ORCOS SÁNCHEZ, RAQUEL"/>
    <x v="1"/>
    <x v="0"/>
    <x v="0"/>
    <m/>
    <m/>
    <s v="raorcosa"/>
    <s v="raquel.orcos@unirioja.es"/>
    <n v="0.37"/>
    <m/>
    <n v="536"/>
    <s v="PROFESOR INTERINO"/>
    <s v="C01"/>
    <s v="TIEMPO COMPLETO"/>
    <s v="2018-09-17 00:00:00.0"/>
    <s v="null"/>
    <s v="PI101360"/>
    <s v="PROFESOR CONTRATADO INTERINO"/>
    <s v="R104"/>
    <x v="0"/>
    <n v="650"/>
    <s v="ORGANIZACIÓN DE EMPRESAS"/>
  </r>
  <r>
    <x v="13"/>
    <n v="9373135"/>
    <x v="4"/>
    <n v="499"/>
    <s v="499G"/>
    <s v="GRUPO-A"/>
    <s v="Producción vegetal"/>
    <s v="GG"/>
    <s v="GRUPO GRANDE"/>
    <s v="499G"/>
    <s v="GRUPO GRANDE DE Producción vegetal"/>
    <s v="GRUPO-A"/>
    <s v="Grupo Grande de Producción vegetal"/>
    <s v="AN"/>
    <n v="9373135"/>
    <s v="MENÉNDEZ"/>
    <s v="MENÉNDEZ"/>
    <s v="CRISTINA"/>
    <s v="MENÉNDEZ MENÉNDEZ, CRISTINA"/>
    <x v="1"/>
    <x v="0"/>
    <x v="0"/>
    <m/>
    <m/>
    <s v="crmenend"/>
    <s v="cristina.menendez@unirioja.es"/>
    <n v="2.7"/>
    <n v="2.7"/>
    <n v="504"/>
    <s v="PROFESOR TITULAR UNIVERSIDAD"/>
    <s v="C01"/>
    <s v="TIEMPO COMPLETO"/>
    <s v="2018-09-17 00:00:00.0"/>
    <s v="null"/>
    <s v="DF100044"/>
    <s v="TITULAR UNIVERSIDAD"/>
    <s v="R101"/>
    <x v="4"/>
    <n v="705"/>
    <s v="PRODUCCIÓN VEGETAL"/>
  </r>
  <r>
    <x v="13"/>
    <n v="17437495"/>
    <x v="4"/>
    <n v="499"/>
    <s v="499G"/>
    <s v="GRUPO-A"/>
    <s v="Producción vegetal"/>
    <s v="GG"/>
    <s v="GRUPO GRANDE"/>
    <s v="499G"/>
    <s v="GRUPO GRANDE DE Producción vegetal"/>
    <s v="GRUPO-A"/>
    <s v="Grupo Grande de Producción vegetal"/>
    <s v="AN"/>
    <n v="17437495"/>
    <s v="MARCO"/>
    <s v="MANCEBÓN"/>
    <s v="VICENTE SANTIAGO"/>
    <s v="MARCO MANCEBÓN, VICENTE SANTIAGO"/>
    <x v="0"/>
    <x v="0"/>
    <x v="0"/>
    <m/>
    <m/>
    <s v="vimarco"/>
    <s v="vicente.marco@unirioja.es"/>
    <n v="0"/>
    <n v="0"/>
    <n v="504"/>
    <s v="PROFESOR TITULAR UNIVERSIDAD"/>
    <s v="01R"/>
    <s v="TIEMPO COMPLETO REDUCIDO"/>
    <s v="2014-09-15 00:00:00.0"/>
    <s v="null"/>
    <s v="DF3157"/>
    <s v="TITULAR DE UNIVERSIDAD"/>
    <s v="R101"/>
    <x v="4"/>
    <n v="705"/>
    <s v="PRODUCCIÓN VEGETAL"/>
  </r>
  <r>
    <x v="13"/>
    <n v="50301761"/>
    <x v="4"/>
    <n v="499"/>
    <s v="499G"/>
    <s v="GRUPO-A"/>
    <s v="Producción vegetal"/>
    <s v="GG"/>
    <s v="GRUPO GRANDE"/>
    <s v="499G"/>
    <s v="GRUPO GRANDE DE Producción vegetal"/>
    <s v="GRUPO-A"/>
    <s v="Grupo Grande de Producción vegetal"/>
    <s v="AN"/>
    <n v="50301761"/>
    <s v="PRADO"/>
    <s v="VILLAR"/>
    <s v="EDUARDO"/>
    <s v="PRADO VILLAR, EDUARDO"/>
    <x v="1"/>
    <x v="0"/>
    <x v="0"/>
    <m/>
    <m/>
    <s v="eduprado"/>
    <s v="eduardo.prado@unirioja.es"/>
    <n v="2.7"/>
    <n v="2.7"/>
    <n v="506"/>
    <s v="PROFESOR TITULAR DE ESCUELA UNIVERSITARI"/>
    <s v="01A"/>
    <s v="TIEMPO COMPLETO AMPLIADO"/>
    <s v="2012-09-01 00:00:00.0"/>
    <s v="null"/>
    <s v="DF3168"/>
    <s v="TITULAR DE ESCUELAS UNIVERSITARIAS"/>
    <s v="R101"/>
    <x v="4"/>
    <n v="705"/>
    <s v="PRODUCCIÓN VEGETAL"/>
  </r>
  <r>
    <x v="13"/>
    <n v="16609517"/>
    <x v="4"/>
    <n v="499"/>
    <s v="499L"/>
    <s v="GRUPO-A1"/>
    <s v="Producción vegetal"/>
    <s v="GL"/>
    <s v="GRUPO DE LABORATORIO"/>
    <s v="499L"/>
    <s v="LABORATORIO DE Producción vegetal"/>
    <s v="GRUPO-A1"/>
    <s v="Laboratorio de Producción vegetal"/>
    <s v="AN"/>
    <n v="16609517"/>
    <s v="PESQUERA"/>
    <s v="ALEGRÍA"/>
    <s v="CRISTINA"/>
    <s v="PESQUERA ALEGRÍA, CRISTINA"/>
    <x v="1"/>
    <x v="0"/>
    <x v="0"/>
    <m/>
    <m/>
    <s v="crpesque"/>
    <s v="cristina.pesquera@alum.unirioja.es"/>
    <n v="0.3"/>
    <n v="0.3"/>
    <n v="121"/>
    <s v="PERSONAL INVESTIGADOR EN FORMACIÓN"/>
    <n v="0"/>
    <s v="_"/>
    <s v="2017-06-01 00:00:00.0"/>
    <s v="2019-05-31 00:00:00.0"/>
    <s v="D01BECARIO4"/>
    <s v="PERSONAL INVESTIGADOR PREDOCTORAL EN FORMACIÓN"/>
    <s v="R101"/>
    <x v="4"/>
    <n v="705"/>
    <s v="PRODUCCIÓN VEGETAL"/>
  </r>
  <r>
    <x v="14"/>
    <n v="9373135"/>
    <x v="4"/>
    <n v="499"/>
    <s v="499G"/>
    <s v="GRUPO-A"/>
    <s v="Producción vegetal"/>
    <s v="GG"/>
    <s v="GRUPO GRANDE"/>
    <s v="499G"/>
    <s v="GRUPO GRANDE DE Producción vegetal"/>
    <s v="GRUPO-A"/>
    <s v="Grupo Grande de Producción vegetal"/>
    <s v="AN"/>
    <n v="9373135"/>
    <s v="MENÉNDEZ"/>
    <s v="MENÉNDEZ"/>
    <s v="CRISTINA"/>
    <s v="MENÉNDEZ MENÉNDEZ, CRISTINA"/>
    <x v="1"/>
    <x v="0"/>
    <x v="0"/>
    <m/>
    <m/>
    <s v="crmenend"/>
    <s v="cristina.menendez@unirioja.es"/>
    <n v="2.7"/>
    <m/>
    <n v="504"/>
    <s v="PROFESOR TITULAR UNIVERSIDAD"/>
    <s v="C01"/>
    <s v="TIEMPO COMPLETO"/>
    <s v="2018-09-17 00:00:00.0"/>
    <s v="null"/>
    <s v="DF100044"/>
    <s v="TITULAR UNIVERSIDAD"/>
    <s v="R101"/>
    <x v="4"/>
    <n v="705"/>
    <s v="PRODUCCIÓN VEGETAL"/>
  </r>
  <r>
    <x v="14"/>
    <n v="17437495"/>
    <x v="4"/>
    <n v="499"/>
    <s v="499G"/>
    <s v="GRUPO-A"/>
    <s v="Producción vegetal"/>
    <s v="GG"/>
    <s v="GRUPO GRANDE"/>
    <s v="499G"/>
    <s v="GRUPO GRANDE DE Producción vegetal"/>
    <s v="GRUPO-A"/>
    <s v="Grupo Grande de Producción vegetal"/>
    <s v="AN"/>
    <n v="17437495"/>
    <s v="MARCO"/>
    <s v="MANCEBÓN"/>
    <s v="VICENTE SANTIAGO"/>
    <s v="MARCO MANCEBÓN, VICENTE SANTIAGO"/>
    <x v="0"/>
    <x v="0"/>
    <x v="0"/>
    <m/>
    <m/>
    <s v="vimarco"/>
    <s v="vicente.marco@unirioja.es"/>
    <n v="0"/>
    <m/>
    <n v="504"/>
    <s v="PROFESOR TITULAR UNIVERSIDAD"/>
    <s v="01R"/>
    <s v="TIEMPO COMPLETO REDUCIDO"/>
    <s v="2014-09-15 00:00:00.0"/>
    <s v="null"/>
    <s v="DF3157"/>
    <s v="TITULAR DE UNIVERSIDAD"/>
    <s v="R101"/>
    <x v="4"/>
    <n v="705"/>
    <s v="PRODUCCIÓN VEGETAL"/>
  </r>
  <r>
    <x v="14"/>
    <n v="50301761"/>
    <x v="4"/>
    <n v="499"/>
    <s v="499G"/>
    <s v="GRUPO-A"/>
    <s v="Producción vegetal"/>
    <s v="GG"/>
    <s v="GRUPO GRANDE"/>
    <s v="499G"/>
    <s v="GRUPO GRANDE DE Producción vegetal"/>
    <s v="GRUPO-A"/>
    <s v="Grupo Grande de Producción vegetal"/>
    <s v="AN"/>
    <n v="50301761"/>
    <s v="PRADO"/>
    <s v="VILLAR"/>
    <s v="EDUARDO"/>
    <s v="PRADO VILLAR, EDUARDO"/>
    <x v="1"/>
    <x v="0"/>
    <x v="0"/>
    <m/>
    <m/>
    <s v="eduprado"/>
    <s v="eduardo.prado@unirioja.es"/>
    <n v="2.7"/>
    <m/>
    <n v="506"/>
    <s v="PROFESOR TITULAR DE ESCUELA UNIVERSITARI"/>
    <s v="01A"/>
    <s v="TIEMPO COMPLETO AMPLIADO"/>
    <s v="2012-09-01 00:00:00.0"/>
    <s v="null"/>
    <s v="DF3168"/>
    <s v="TITULAR DE ESCUELAS UNIVERSITARIAS"/>
    <s v="R101"/>
    <x v="4"/>
    <n v="705"/>
    <s v="PRODUCCIÓN VEGETAL"/>
  </r>
  <r>
    <x v="14"/>
    <n v="16609517"/>
    <x v="4"/>
    <n v="499"/>
    <s v="499L"/>
    <s v="GRUPO-A1"/>
    <s v="Producción vegetal"/>
    <s v="GL"/>
    <s v="GRUPO DE LABORATORIO"/>
    <s v="499L"/>
    <s v="LABORATORIO DE Producción vegetal"/>
    <s v="GRUPO-A1"/>
    <s v="Laboratorio de Producción vegetal"/>
    <s v="AN"/>
    <n v="16609517"/>
    <s v="PESQUERA"/>
    <s v="ALEGRÍA"/>
    <s v="CRISTINA"/>
    <s v="PESQUERA ALEGRÍA, CRISTINA"/>
    <x v="1"/>
    <x v="0"/>
    <x v="0"/>
    <m/>
    <m/>
    <s v="crpesque"/>
    <s v="cristina.pesquera@alum.unirioja.es"/>
    <n v="0.3"/>
    <m/>
    <n v="121"/>
    <s v="PERSONAL INVESTIGADOR EN FORMACIÓN"/>
    <n v="0"/>
    <s v="_"/>
    <s v="2017-06-01 00:00:00.0"/>
    <s v="2019-05-31 00:00:00.0"/>
    <s v="D01BECARIO4"/>
    <s v="PERSONAL INVESTIGADOR PREDOCTORAL EN FORMACIÓN"/>
    <s v="R101"/>
    <x v="4"/>
    <n v="705"/>
    <s v="PRODUCCIÓN VEGETAL"/>
  </r>
  <r>
    <x v="13"/>
    <n v="16543567"/>
    <x v="4"/>
    <n v="500"/>
    <s v="500G"/>
    <s v="GRUPO-A"/>
    <s v="Operaciones básicas de la industria alimentaria"/>
    <s v="GG"/>
    <s v="GRUPO GRANDE"/>
    <s v="500G"/>
    <s v="GRUPO GRANDE DE Operaciones básicas de la industria alimentaria"/>
    <s v="GRUPO-A"/>
    <s v="Grupo Grande de Operaciones básicas de la industria alimentaria"/>
    <s v="1S"/>
    <n v="16543567"/>
    <s v="OLARTE"/>
    <s v="MARTÍNEZ"/>
    <s v="Mª. DEL CARMEN"/>
    <s v="OLARTE MARTÍNEZ, Mª. DEL CARMEN"/>
    <x v="0"/>
    <x v="0"/>
    <x v="0"/>
    <m/>
    <m/>
    <s v="carolama"/>
    <s v="carmen.olarte@unirioja.es"/>
    <n v="3.4"/>
    <n v="3.4"/>
    <n v="504"/>
    <s v="PROFESOR TITULAR UNIVERSIDAD"/>
    <s v="01R"/>
    <s v="TIEMPO COMPLETO REDUCIDO"/>
    <s v="2015-09-15 00:00:00.0"/>
    <s v="null"/>
    <s v="DF100138"/>
    <s v="PROFESOR TITULAR DE ESCUELA UNIVERSITARIA"/>
    <s v="R101"/>
    <x v="4"/>
    <n v="780"/>
    <s v="TECNOLOGÍA DE ALIMENTOS"/>
  </r>
  <r>
    <x v="14"/>
    <n v="16543567"/>
    <x v="4"/>
    <n v="500"/>
    <s v="500G"/>
    <s v="GRUPO-A"/>
    <s v="Operaciones básicas de la industria alimentaria"/>
    <s v="GG"/>
    <s v="GRUPO GRANDE"/>
    <s v="500G"/>
    <s v="GRUPO GRANDE DE Operaciones básicas de la industria alimentaria"/>
    <s v="GRUPO-A"/>
    <s v="Grupo Grande de Operaciones básicas de la industria alimentaria"/>
    <s v="1S"/>
    <n v="16543567"/>
    <s v="OLARTE"/>
    <s v="MARTÍNEZ"/>
    <s v="Mª. DEL CARMEN"/>
    <s v="OLARTE MARTÍNEZ, Mª. DEL CARMEN"/>
    <x v="0"/>
    <x v="0"/>
    <x v="0"/>
    <m/>
    <m/>
    <s v="carolama"/>
    <s v="carmen.olarte@unirioja.es"/>
    <n v="3.4"/>
    <m/>
    <n v="504"/>
    <s v="PROFESOR TITULAR UNIVERSIDAD"/>
    <s v="01R"/>
    <s v="TIEMPO COMPLETO REDUCIDO"/>
    <s v="2015-09-15 00:00:00.0"/>
    <s v="null"/>
    <s v="DF100138"/>
    <s v="PROFESOR TITULAR DE ESCUELA UNIVERSITARIA"/>
    <s v="R101"/>
    <x v="4"/>
    <n v="780"/>
    <s v="TECNOLOGÍA DE ALIMENTOS"/>
  </r>
  <r>
    <x v="12"/>
    <n v="11728090"/>
    <x v="4"/>
    <n v="501"/>
    <s v="501G"/>
    <s v="GRUPO-A"/>
    <s v="Microbiología"/>
    <s v="GG"/>
    <s v="GRUPO GRANDE"/>
    <s v="501G"/>
    <s v="GRUPO GRANDE DE Microbiología"/>
    <s v="GRUPO-A"/>
    <s v="Grupo Grande de Microbiología"/>
    <s v="1S"/>
    <n v="11728090"/>
    <s v="SANZ"/>
    <s v="CERVERA"/>
    <s v="SUSANA A."/>
    <s v="SANZ CERVERA, SUSANA A."/>
    <x v="0"/>
    <x v="0"/>
    <x v="0"/>
    <m/>
    <m/>
    <s v="susacerv"/>
    <s v="susana.sanz@unirioja.es"/>
    <n v="4.5"/>
    <n v="4.5"/>
    <n v="500"/>
    <s v="CATEDRATICO DE UNIVERSIDAD"/>
    <s v="01R"/>
    <s v="TIEMPO COMPLETO REDUCIDO"/>
    <s v="2018-12-05 00:00:00.0"/>
    <s v="null"/>
    <s v="DF100373"/>
    <s v="CATEDRÁTICO DE UNIVERSIDAD"/>
    <s v="R101"/>
    <x v="4"/>
    <n v="780"/>
    <s v="TECNOLOGÍA DE ALIMENTOS"/>
  </r>
  <r>
    <x v="13"/>
    <n v="11728090"/>
    <x v="4"/>
    <n v="501"/>
    <s v="501G"/>
    <s v="GRUPO-A"/>
    <s v="Microbiología"/>
    <s v="GG"/>
    <s v="GRUPO GRANDE"/>
    <s v="501G"/>
    <s v="GRUPO GRANDE DE Microbiología"/>
    <s v="GRUPO-A"/>
    <s v="Grupo Grande de Microbiología"/>
    <s v="1S"/>
    <n v="11728090"/>
    <s v="SANZ"/>
    <s v="CERVERA"/>
    <s v="SUSANA A."/>
    <s v="SANZ CERVERA, SUSANA A."/>
    <x v="0"/>
    <x v="0"/>
    <x v="0"/>
    <m/>
    <m/>
    <s v="susacerv"/>
    <s v="susana.sanz@unirioja.es"/>
    <n v="4.5"/>
    <m/>
    <n v="500"/>
    <s v="CATEDRATICO DE UNIVERSIDAD"/>
    <s v="01R"/>
    <s v="TIEMPO COMPLETO REDUCIDO"/>
    <s v="2018-12-05 00:00:00.0"/>
    <s v="null"/>
    <s v="DF100373"/>
    <s v="CATEDRÁTICO DE UNIVERSIDAD"/>
    <s v="R101"/>
    <x v="4"/>
    <n v="780"/>
    <s v="TECNOLOGÍA DE ALIMENTOS"/>
  </r>
  <r>
    <x v="14"/>
    <n v="11728090"/>
    <x v="4"/>
    <n v="501"/>
    <s v="501G"/>
    <s v="GRUPO-A"/>
    <s v="Microbiología"/>
    <s v="GG"/>
    <s v="GRUPO GRANDE"/>
    <s v="501G"/>
    <s v="GRUPO GRANDE DE Microbiología"/>
    <s v="GRUPO-A"/>
    <s v="Grupo Grande de Microbiología"/>
    <s v="1S"/>
    <n v="11728090"/>
    <s v="SANZ"/>
    <s v="CERVERA"/>
    <s v="SUSANA A."/>
    <s v="SANZ CERVERA, SUSANA A."/>
    <x v="0"/>
    <x v="0"/>
    <x v="0"/>
    <m/>
    <m/>
    <s v="susacerv"/>
    <s v="susana.sanz@unirioja.es"/>
    <n v="4.5"/>
    <m/>
    <n v="500"/>
    <s v="CATEDRATICO DE UNIVERSIDAD"/>
    <s v="01R"/>
    <s v="TIEMPO COMPLETO REDUCIDO"/>
    <s v="2018-12-05 00:00:00.0"/>
    <s v="null"/>
    <s v="DF100373"/>
    <s v="CATEDRÁTICO DE UNIVERSIDAD"/>
    <s v="R101"/>
    <x v="4"/>
    <n v="780"/>
    <s v="TECNOLOGÍA DE ALIMENTOS"/>
  </r>
  <r>
    <x v="15"/>
    <n v="16541690"/>
    <x v="4"/>
    <n v="502"/>
    <s v="502G"/>
    <s v="GRUPO-A"/>
    <s v="Automatización industrial"/>
    <s v="GG"/>
    <s v="GRUPO GRANDE"/>
    <s v="502G"/>
    <s v="GG de Automatización Industrial"/>
    <s v="GRUPO-A"/>
    <s v="GG de Automatización Industrial"/>
    <s v="2S"/>
    <n v="16541690"/>
    <s v="BRETÓN"/>
    <s v="RODRÍGUEZ"/>
    <s v="JAVIER"/>
    <s v="BRETÓN RODRÍGUEZ, JAVIER"/>
    <x v="1"/>
    <x v="0"/>
    <x v="0"/>
    <m/>
    <m/>
    <s v="jabreton"/>
    <s v="javier.breton@unirioja.es"/>
    <n v="3.2"/>
    <n v="3.2"/>
    <n v="506"/>
    <s v="PROFESOR TITULAR DE ESCUELA UNIVERSITARI"/>
    <s v="01A"/>
    <s v="TIEMPO COMPLETO AMPLIADO"/>
    <s v="2012-09-01 00:00:00.0"/>
    <s v="null"/>
    <s v="DF100087"/>
    <s v="TITULAR DE ESCUELA UNIVERSITARIA"/>
    <s v="R109"/>
    <x v="9"/>
    <n v="520"/>
    <s v="INGENIERÍA DE SISTEMAS Y AUTOMÁTICA"/>
  </r>
  <r>
    <x v="18"/>
    <n v="16541690"/>
    <x v="5"/>
    <n v="502"/>
    <s v="502G"/>
    <s v="GRUPO-A"/>
    <s v="Automatización industrial"/>
    <s v="GG"/>
    <s v="GRUPO GRANDE"/>
    <s v="502G"/>
    <s v="GG de Automatización Industrial"/>
    <s v="GRUPO-A"/>
    <s v="GG de Automatización Industrial"/>
    <s v="2S"/>
    <n v="16541690"/>
    <s v="BRETÓN"/>
    <s v="RODRÍGUEZ"/>
    <s v="JAVIER"/>
    <s v="BRETÓN RODRÍGUEZ, JAVIER"/>
    <x v="1"/>
    <x v="0"/>
    <x v="0"/>
    <m/>
    <m/>
    <s v="jabreton"/>
    <s v="javier.breton@unirioja.es"/>
    <n v="3.2"/>
    <m/>
    <n v="506"/>
    <s v="PROFESOR TITULAR DE ESCUELA UNIVERSITARI"/>
    <s v="01A"/>
    <s v="TIEMPO COMPLETO AMPLIADO"/>
    <s v="2012-09-01 00:00:00.0"/>
    <s v="null"/>
    <s v="DF100087"/>
    <s v="TITULAR DE ESCUELA UNIVERSITARIA"/>
    <s v="R109"/>
    <x v="9"/>
    <n v="520"/>
    <s v="INGENIERÍA DE SISTEMAS Y AUTOMÁTICA"/>
  </r>
  <r>
    <x v="6"/>
    <n v="16548322"/>
    <x v="0"/>
    <n v="504"/>
    <s v="504G"/>
    <s v="GRUPO-A"/>
    <s v="Geografía de España"/>
    <s v="GG"/>
    <s v="GRUPO GRANDE"/>
    <s v="504G"/>
    <s v="GRUPO GRANDE DE Geografía de España"/>
    <s v="GRUPO-A"/>
    <s v="Grupo Grande de Geografía de España"/>
    <s v="1S"/>
    <n v="16548322"/>
    <s v="PASCUAL"/>
    <s v="BELLIDO"/>
    <s v="NURIA ESTHER"/>
    <s v="PASCUAL BELLIDO, NURIA ESTHER"/>
    <x v="0"/>
    <x v="0"/>
    <x v="0"/>
    <m/>
    <m/>
    <s v="nupascua"/>
    <s v="nuria-esther.pascual@unirioja.es"/>
    <n v="4.5"/>
    <n v="4.5"/>
    <n v="504"/>
    <s v="PROFESOR TITULAR UNIVERSIDAD"/>
    <s v="C01"/>
    <s v="TIEMPO COMPLETO"/>
    <s v="2011-09-01 00:00:00.0"/>
    <s v="null"/>
    <s v="DF100298"/>
    <s v="PROFESOR TITULAR DE UNIVERSIDAD"/>
    <s v="R114"/>
    <x v="3"/>
    <n v="10"/>
    <s v="ANÁLISIS GEOGRÁFICO REGIONAL"/>
  </r>
  <r>
    <x v="6"/>
    <n v="29127998"/>
    <x v="0"/>
    <n v="504"/>
    <s v="504R"/>
    <s v="GRUPO-A1"/>
    <s v="Geografía de España"/>
    <s v="GR"/>
    <s v="GRUPO REDUCIDO"/>
    <s v="504R"/>
    <s v="GRUPO REDUCIDO DE Geografía de España"/>
    <s v="GRUPO-A1"/>
    <s v="Grupo Reducido de Geografía de España"/>
    <s v="1S"/>
    <n v="29127998"/>
    <s v="LÓPEZ"/>
    <s v="VICENTE"/>
    <s v="MANUEL"/>
    <s v="LÓPEZ VICENTE, MANUEL"/>
    <x v="1"/>
    <x v="0"/>
    <x v="0"/>
    <m/>
    <m/>
    <s v="malopev"/>
    <s v="manuel.lopezv@unirioja.es"/>
    <n v="1.5"/>
    <n v="1.5"/>
    <n v="536"/>
    <s v="PROFESOR INTERINO"/>
    <s v="P06"/>
    <s v="TIEMPO PARCIAL (6+6 HORAS)"/>
    <s v="2018-10-08 00:00:00.0"/>
    <s v="2019-09-14 00:00:00.0"/>
    <s v="PI101440"/>
    <s v="PROFESOR CONTRATADO INTERINO"/>
    <s v="R114"/>
    <x v="3"/>
    <n v="10"/>
    <s v="ANÁLISIS GEOGRÁFICO REGIONAL"/>
  </r>
  <r>
    <x v="9"/>
    <n v="29127998"/>
    <x v="2"/>
    <n v="504"/>
    <s v="504R"/>
    <s v="GRUPO-A2"/>
    <s v="Geografía de España"/>
    <s v="GR"/>
    <s v="GRUPO REDUCIDO"/>
    <s v="504R"/>
    <s v="GRUPO REDUCIDO DE Geografía de España"/>
    <s v="GRUPO-A2"/>
    <s v="Grupo Reducido de Geografía de España"/>
    <s v="1S"/>
    <n v="29127998"/>
    <s v="LÓPEZ"/>
    <s v="VICENTE"/>
    <s v="MANUEL"/>
    <s v="LÓPEZ VICENTE, MANUEL"/>
    <x v="1"/>
    <x v="0"/>
    <x v="0"/>
    <m/>
    <m/>
    <s v="malopev"/>
    <s v="manuel.lopezv@unirioja.es"/>
    <n v="1.5"/>
    <n v="1.5"/>
    <n v="536"/>
    <s v="PROFESOR INTERINO"/>
    <s v="P06"/>
    <s v="TIEMPO PARCIAL (6+6 HORAS)"/>
    <s v="2018-10-08 00:00:00.0"/>
    <s v="2019-09-14 00:00:00.0"/>
    <s v="PI101440"/>
    <s v="PROFESOR CONTRATADO INTERINO"/>
    <s v="R114"/>
    <x v="3"/>
    <n v="10"/>
    <s v="ANÁLISIS GEOGRÁFICO REGIONAL"/>
  </r>
  <r>
    <x v="2"/>
    <n v="16559462"/>
    <x v="1"/>
    <n v="506"/>
    <s v="506G"/>
    <s v="GRUPO-B"/>
    <s v="Análisis de estados financieros"/>
    <s v="GG"/>
    <s v="GRUPO GRANDE"/>
    <s v="506G"/>
    <s v="GRUPO GRANDE DE Análisis de estados financieros"/>
    <s v="GRUPO-B"/>
    <s v="Grupo Grande de Análisis de estados financieros"/>
    <s v="2S"/>
    <n v="16559462"/>
    <s v="LACALZADA"/>
    <s v="ESQUIVEL"/>
    <s v="JOSÉ ANGEL"/>
    <s v="LACALZADA ESQUIVEL, JOSÉ ANGEL"/>
    <x v="1"/>
    <x v="0"/>
    <x v="0"/>
    <m/>
    <m/>
    <s v="jolacae"/>
    <s v="jose-angel.lacalzada@unirioja.es"/>
    <n v="4"/>
    <m/>
    <n v="532"/>
    <s v="LABORAL DOCENTE-ASOCIADO"/>
    <s v="P06"/>
    <s v="TIEMPO PARCIAL (6+6 HORAS)"/>
    <s v="2015-09-15 00:00:00.0"/>
    <s v="2019-09-14 00:00:00.0"/>
    <s v="PI101023"/>
    <s v="PROFESOR ASOCIADO"/>
    <s v="R104"/>
    <x v="0"/>
    <n v="230"/>
    <s v="ECONOMÍA FINANCIERA Y CONTABILIDAD"/>
  </r>
  <r>
    <x v="2"/>
    <n v="31228810"/>
    <x v="1"/>
    <n v="506"/>
    <s v="506I"/>
    <s v="GRUPO-B2"/>
    <s v="Análisis de estados financieros"/>
    <s v="GI"/>
    <s v="GRUPO DE INFORMÁTICA"/>
    <s v="506I"/>
    <s v="INFORMÁTICA DE Análisis de estados financieros"/>
    <s v="GRUPO-B2"/>
    <s v="Informática de Análisis de estados financieros"/>
    <s v="2S"/>
    <n v="31228810"/>
    <s v="GONZÁLEZ"/>
    <s v="JIMÉNEZ"/>
    <s v="LUIS"/>
    <s v="GONZÁLEZ JIMÉNEZ, LUIS"/>
    <x v="1"/>
    <x v="0"/>
    <x v="0"/>
    <m/>
    <m/>
    <s v="lugonzal"/>
    <s v="luis.gonzalez@unirioja.es"/>
    <n v="2"/>
    <m/>
    <n v="504"/>
    <s v="PROFESOR TITULAR UNIVERSIDAD"/>
    <s v="01A"/>
    <s v="TIEMPO COMPLETO AMPLIADO"/>
    <s v="2012-09-01 00:00:00.0"/>
    <s v="null"/>
    <s v="DF100049"/>
    <s v="TITULAR DE UNIVERSIDAD"/>
    <s v="R104"/>
    <x v="0"/>
    <n v="230"/>
    <s v="ECONOMÍA FINANCIERA Y CONTABILIDAD"/>
  </r>
  <r>
    <x v="6"/>
    <n v="25475404"/>
    <x v="0"/>
    <n v="507"/>
    <s v="507G"/>
    <s v="GRUPO-A"/>
    <s v="Patrimonio natural"/>
    <s v="GG"/>
    <s v="GRUPO GRANDE"/>
    <s v="507G"/>
    <s v="GG de Patrimonio natural"/>
    <s v="GRUPO-A"/>
    <s v="GG de Patrimonio natural"/>
    <s v="1S"/>
    <n v="25475404"/>
    <s v="LANA-RENAULT"/>
    <s v="MONREAL"/>
    <s v="NOEMÍ SOLANGE"/>
    <s v="LANA-RENAULT MONREAL, NOEMÍ SOLANGE"/>
    <x v="1"/>
    <x v="0"/>
    <x v="0"/>
    <m/>
    <m/>
    <s v="nolanare"/>
    <s v="noemi-solange.lana-renault@unirioja.es"/>
    <n v="3.2"/>
    <n v="3.2"/>
    <n v="536"/>
    <s v="PROFESOR INTERINO"/>
    <s v="C01"/>
    <s v="TIEMPO COMPLETO"/>
    <s v="2018-09-17 00:00:00.0"/>
    <s v="null"/>
    <s v="PI101388"/>
    <s v="PROFESOR CONTRATADO INTERINO"/>
    <s v="R114"/>
    <x v="3"/>
    <n v="10"/>
    <s v="ANÁLISIS GEOGRÁFICO REGIONAL"/>
  </r>
  <r>
    <x v="6"/>
    <n v="16594259"/>
    <x v="0"/>
    <n v="511"/>
    <s v="511G"/>
    <s v="GRUPO-A"/>
    <s v="Calidad y atención al cliente"/>
    <s v="GG"/>
    <s v="GRUPO GRANDE"/>
    <s v="511G"/>
    <s v="GG de Calidad y atención al cliente"/>
    <s v="GRUPO-A"/>
    <s v="GG de Calidad y atención al cliente"/>
    <s v="2S"/>
    <n v="16594259"/>
    <s v="JUANEDA"/>
    <s v="AYENSA"/>
    <s v="EMMA"/>
    <s v="JUANEDA AYENSA, EMMA"/>
    <x v="1"/>
    <x v="0"/>
    <x v="0"/>
    <m/>
    <m/>
    <s v="ejuaneda"/>
    <s v="emma.juaneda@unirioja.es"/>
    <n v="1"/>
    <n v="1"/>
    <n v="536"/>
    <s v="PROFESOR INTERINO"/>
    <s v="C01"/>
    <s v="TIEMPO COMPLETO"/>
    <s v="2015-12-22 00:00:00.0"/>
    <s v="null"/>
    <s v="PI101025"/>
    <s v="PROFESOR CONTRATADO INTERINO"/>
    <s v="R104"/>
    <x v="0"/>
    <n v="650"/>
    <s v="ORGANIZACIÓN DE EMPRESAS"/>
  </r>
  <r>
    <x v="6"/>
    <n v="16619340"/>
    <x v="0"/>
    <n v="511"/>
    <s v="511G"/>
    <s v="GRUPO-A"/>
    <s v="Calidad y atención al cliente"/>
    <s v="GG"/>
    <s v="GRUPO GRANDE"/>
    <s v="511G"/>
    <s v="GG de Calidad y atención al cliente"/>
    <s v="GRUPO-A"/>
    <s v="GG de Calidad y atención al cliente"/>
    <s v="2S"/>
    <n v="16619340"/>
    <s v="PÉREZ-ARADROS"/>
    <s v="MURO"/>
    <s v="BEATRIZ"/>
    <s v="PÉREZ-ARADROS MURO, BEATRIZ"/>
    <x v="1"/>
    <x v="0"/>
    <x v="0"/>
    <m/>
    <m/>
    <s v="beperem"/>
    <s v="beatriz.perez-aradros@unirioja.es"/>
    <n v="3"/>
    <n v="3"/>
    <n v="536"/>
    <s v="PROFESOR INTERINO"/>
    <s v="C01"/>
    <s v="TIEMPO COMPLETO"/>
    <s v="2018-09-17 00:00:00.0"/>
    <s v="2019-09-14 00:00:00.0"/>
    <s v="PI101411"/>
    <s v="PROFESOR CONTRATADO INTERINO"/>
    <s v="R104"/>
    <x v="0"/>
    <n v="650"/>
    <s v="ORGANIZACIÓN DE EMPRESAS"/>
  </r>
  <r>
    <x v="6"/>
    <n v="9335106"/>
    <x v="0"/>
    <n v="512"/>
    <s v="512G"/>
    <s v="GRUPO-A"/>
    <s v="Estados financieros y contabilidad de costes"/>
    <s v="GG"/>
    <s v="GRUPO GRANDE"/>
    <s v="512G"/>
    <s v="GG de Estados financieros y contabilidad de costes"/>
    <s v="GRUPO-A"/>
    <s v="GG de Estados financieros y contabilidad de costes"/>
    <s v="1S"/>
    <n v="9335106"/>
    <s v="RUANO"/>
    <s v="MARRÓN"/>
    <s v="LUIS ALBERTO"/>
    <s v="RUANO MARRÓN, LUIS ALBERTO"/>
    <x v="1"/>
    <x v="0"/>
    <x v="0"/>
    <m/>
    <m/>
    <s v="luruano"/>
    <s v="luis-alberto.ruano@unirioja.es"/>
    <n v="3.2"/>
    <n v="3.2"/>
    <n v="532"/>
    <s v="LABORAL DOCENTE-ASOCIADO"/>
    <s v="P03"/>
    <s v="TIEMPO PARCIAL (3+3 HORAS)"/>
    <s v="2018-09-18 00:00:00.0"/>
    <s v="2019-09-14 00:00:00.0"/>
    <s v="PI101110"/>
    <s v="PROFESOR ASOCIADO"/>
    <s v="R104"/>
    <x v="0"/>
    <n v="230"/>
    <s v="ECONOMÍA FINANCIERA Y CONTABILIDAD"/>
  </r>
  <r>
    <x v="6"/>
    <n v="72778836"/>
    <x v="0"/>
    <n v="513"/>
    <s v="513G"/>
    <s v="GRUPO-A"/>
    <s v="Gestión de alojamientos y restauración"/>
    <s v="GG"/>
    <s v="GRUPO GRANDE"/>
    <s v="513G"/>
    <s v="GG de Gestión de alojamientos y restauración"/>
    <s v="GRUPO-A"/>
    <s v="GG de Gestión de alojamientos y restauración"/>
    <s v="1S"/>
    <n v="72778836"/>
    <s v="ÁLVAREZ"/>
    <s v="GURREA"/>
    <s v="JUAN CARLOS"/>
    <s v="ÁLVAREZ GURREA, JUAN CARLOS"/>
    <x v="1"/>
    <x v="0"/>
    <x v="0"/>
    <m/>
    <m/>
    <s v="jualvag"/>
    <s v="juan-carlos.alvarez@unirioja.es"/>
    <n v="4"/>
    <n v="4"/>
    <n v="532"/>
    <s v="LABORAL DOCENTE-ASOCIADO"/>
    <s v="P06"/>
    <s v="TIEMPO PARCIAL (6+6 HORAS)"/>
    <s v="2015-09-15 00:00:00.0"/>
    <s v="2019-09-14 00:00:00.0"/>
    <s v="PI101026"/>
    <s v="PROFESOR ASOCIADO"/>
    <s v="R104"/>
    <x v="0"/>
    <n v="650"/>
    <s v="ORGANIZACIÓN DE EMPRESAS"/>
  </r>
  <r>
    <x v="6"/>
    <n v="10828501"/>
    <x v="0"/>
    <n v="514"/>
    <s v="514G"/>
    <s v="GRUPO-A"/>
    <s v="Intermediación turística"/>
    <s v="GG"/>
    <s v="GRUPO GRANDE"/>
    <s v="514G"/>
    <s v="GG de Intermediación turística"/>
    <s v="GRUPO-A"/>
    <s v="GG de Intermediación turística"/>
    <s v="2S"/>
    <n v="10828501"/>
    <s v="RUIZ"/>
    <s v="VEGA"/>
    <s v="AGUSTÍN V."/>
    <s v="RUIZ VEGA, AGUSTÍN V."/>
    <x v="0"/>
    <x v="0"/>
    <x v="0"/>
    <m/>
    <m/>
    <s v="agusruve"/>
    <s v="agustin.ruiz@unirioja.es"/>
    <n v="2"/>
    <n v="2"/>
    <n v="500"/>
    <s v="CATEDRATICO DE UNIVERSIDAD"/>
    <s v="01A"/>
    <s v="TIEMPO COMPLETO AMPLIADO"/>
    <s v="2013-09-01 00:00:00.0"/>
    <s v="null"/>
    <s v="DF31131"/>
    <s v="CATEDRÁTICO DE UNIVERSIDAD"/>
    <s v="R104"/>
    <x v="0"/>
    <n v="95"/>
    <s v="COMERCIALIZACIÓN E INVESTIGACIÓN DE MERCADOS"/>
  </r>
  <r>
    <x v="6"/>
    <n v="72780423"/>
    <x v="0"/>
    <n v="514"/>
    <s v="514G"/>
    <s v="GRUPO-A"/>
    <s v="Intermediación turística"/>
    <s v="GG"/>
    <s v="GRUPO GRANDE"/>
    <s v="514G"/>
    <s v="GG de Intermediación turística"/>
    <s v="GRUPO-A"/>
    <s v="GG de Intermediación turística"/>
    <s v="2S"/>
    <n v="72780423"/>
    <s v="RIAÑO"/>
    <s v="GIL"/>
    <s v="CONSUELO"/>
    <s v="RIAÑO GIL, CONSUELO"/>
    <x v="1"/>
    <x v="0"/>
    <x v="0"/>
    <m/>
    <m/>
    <s v="coriano"/>
    <s v="consuelo.riano@unirioja.es"/>
    <n v="2"/>
    <n v="2"/>
    <n v="504"/>
    <s v="PROFESOR TITULAR UNIVERSIDAD"/>
    <s v="01A"/>
    <s v="TIEMPO COMPLETO AMPLIADO"/>
    <s v="2018-09-17 00:00:00.0"/>
    <s v="null"/>
    <s v="DF31218"/>
    <s v="TITULAR DE UNIVERSIDAD"/>
    <s v="R104"/>
    <x v="0"/>
    <n v="95"/>
    <s v="COMERCIALIZACIÓN E INVESTIGACIÓN DE MERCADOS"/>
  </r>
  <r>
    <x v="6"/>
    <n v="16544594"/>
    <x v="0"/>
    <n v="515"/>
    <s v="515G"/>
    <s v="GRUPO-A"/>
    <s v="Patrimonio cultural"/>
    <s v="GG"/>
    <s v="GRUPO GRANDE"/>
    <s v="515G"/>
    <s v="GG de Patrimonio cultural"/>
    <s v="GRUPO-A"/>
    <s v="GG de Patrimonio cultural"/>
    <s v="1S"/>
    <n v="16544594"/>
    <s v="SÁENZ"/>
    <s v="RODRÍGUEZ"/>
    <s v="MINERVA"/>
    <s v="SÁENZ RODRÍGUEZ, MINERVA"/>
    <x v="1"/>
    <x v="0"/>
    <x v="0"/>
    <m/>
    <m/>
    <s v="misaenz"/>
    <s v="minerva.saenz@unirioja.es"/>
    <n v="4"/>
    <n v="4"/>
    <n v="504"/>
    <s v="PROFESOR TITULAR UNIVERSIDAD"/>
    <s v="C01"/>
    <s v="TIEMPO COMPLETO"/>
    <s v="2017-09-15 00:00:00.0"/>
    <s v="null"/>
    <s v="DF100342"/>
    <s v="PROFESOR TITULAR DE UNIVERSIDAD"/>
    <s v="R114"/>
    <x v="3"/>
    <n v="465"/>
    <s v="HISTORIA DEL ARTE"/>
  </r>
  <r>
    <x v="6"/>
    <n v="14580970"/>
    <x v="0"/>
    <n v="515"/>
    <s v="515R"/>
    <s v="GRUPO-A1"/>
    <s v="Patrimonio cultural"/>
    <s v="GR"/>
    <s v="GRUPO REDUCIDO"/>
    <s v="515R"/>
    <s v="GR de Patrimonio cultural"/>
    <s v="GRUPO-A1"/>
    <s v="GR de Patrimonio cultural"/>
    <s v="1S"/>
    <n v="14580970"/>
    <s v="CERRILLO"/>
    <s v="RUBIO"/>
    <s v="Mª INMACULADA"/>
    <s v="CERRILLO RUBIO, Mª INMACULADA"/>
    <x v="1"/>
    <x v="0"/>
    <x v="0"/>
    <m/>
    <m/>
    <s v="macerril"/>
    <s v="maria-inmaculada.cerrillo@unirioja.es"/>
    <n v="2"/>
    <n v="2"/>
    <n v="532"/>
    <s v="LABORAL DOCENTE-ASOCIADO"/>
    <s v="P03"/>
    <s v="TIEMPO PARCIAL (3+3 HORAS)"/>
    <s v="2017-09-15 00:00:00.0"/>
    <s v="2019-09-14 00:00:00.0"/>
    <s v="PI101284"/>
    <s v="PROFESOR ASOCIADO"/>
    <s v="R114"/>
    <x v="3"/>
    <n v="465"/>
    <s v="HISTORIA DEL ARTE"/>
  </r>
  <r>
    <x v="6"/>
    <n v="16643156"/>
    <x v="0"/>
    <n v="517"/>
    <s v="517G"/>
    <s v="GRUPO-A"/>
    <s v="Planificación y gestión del turismo en espacios naturales y rurales"/>
    <s v="GG"/>
    <s v="GRUPO GRANDE"/>
    <s v="517G"/>
    <s v="GG de Planificación y gestión del turismo en espacios naturales y rurales"/>
    <s v="GRUPO-A"/>
    <s v="GG de Planificación y gestión del turismo en espacios naturales y rurales"/>
    <s v="2S"/>
    <n v="16643156"/>
    <s v="OJANGUREN"/>
    <s v="SARRIÓN"/>
    <s v="RAFAEL SIXTO"/>
    <s v="OJANGUREN SARRIÓN, RAFAEL SIXTO"/>
    <x v="1"/>
    <x v="0"/>
    <x v="0"/>
    <m/>
    <m/>
    <s v="raojangu"/>
    <s v="rafael-sixto.ojanguren@unirioja.es"/>
    <n v="4.5"/>
    <n v="4.5"/>
    <n v="536"/>
    <s v="PROFESOR INTERINO"/>
    <s v="P02"/>
    <s v="TIEMPO PARCIAL (2+2 HORAS)"/>
    <s v="2018-09-24 00:00:00.0"/>
    <s v="2019-09-14 00:00:00.0"/>
    <s v="PI101424"/>
    <s v="PROFESOR CONTRATADO INTERINO"/>
    <s v="R114"/>
    <x v="3"/>
    <n v="10"/>
    <s v="ANÁLISIS GEOGRÁFICO REGIONAL"/>
  </r>
  <r>
    <x v="6"/>
    <n v="16587685"/>
    <x v="0"/>
    <n v="518"/>
    <s v="518G"/>
    <s v="GRUPO-A"/>
    <s v="Planificación y gestión del turismo enológico"/>
    <s v="GG"/>
    <s v="GRUPO GRANDE"/>
    <s v="518G"/>
    <s v="GG de Planificación y gestión del turismo enológico"/>
    <s v="GRUPO-A"/>
    <s v="GG de Planificación y gestión del turismo enológico"/>
    <s v="1S"/>
    <n v="16587685"/>
    <s v="DÍAZ"/>
    <s v="DEL RÍO"/>
    <s v="Mª DE LAS MERCEDES"/>
    <s v="DÍAZ DEL RÍO, Mª DE LAS MERCEDES"/>
    <x v="1"/>
    <x v="0"/>
    <x v="0"/>
    <m/>
    <m/>
    <s v="m-diaz-d"/>
    <s v="mercedes.diaz@unirioja.es"/>
    <n v="4"/>
    <n v="4"/>
    <n v="532"/>
    <s v="LABORAL DOCENTE-ASOCIADO"/>
    <s v="P06"/>
    <s v="TIEMPO PARCIAL (6+6 HORAS)"/>
    <s v="2016-09-15 00:00:00.0"/>
    <s v="2019-09-14 00:00:00.0"/>
    <s v="PI101098"/>
    <s v="PROFESOR ASOCIADO"/>
    <s v="R101"/>
    <x v="4"/>
    <n v="780"/>
    <s v="TECNOLOGÍA DE ALIMENTOS"/>
  </r>
  <r>
    <x v="6"/>
    <n v="73209342"/>
    <x v="0"/>
    <n v="519"/>
    <s v="519G"/>
    <s v="GRUPO-A"/>
    <s v="Régimen fiscal de las empresas turísticas"/>
    <s v="GG"/>
    <s v="GRUPO GRANDE"/>
    <s v="519G"/>
    <s v="GG de Régimen fiscal de las empresas turísticas"/>
    <s v="GRUPO-A"/>
    <s v="GG de Régimen fiscal de las empresas turísticas"/>
    <s v="1S"/>
    <n v="73209342"/>
    <s v="CASTILLO"/>
    <s v="MURCIEGO"/>
    <s v="ÁNGELA"/>
    <s v="CASTILLO MURCIEGO, ÁNGELA"/>
    <x v="1"/>
    <x v="0"/>
    <x v="0"/>
    <m/>
    <m/>
    <s v="ancastmu"/>
    <s v="angela.castillo@unirioja.es"/>
    <n v="4"/>
    <n v="4"/>
    <n v="536"/>
    <s v="PROFESOR INTERINO"/>
    <s v="C01"/>
    <s v="TIEMPO COMPLETO"/>
    <s v="2018-09-17 00:00:00.0"/>
    <s v="null"/>
    <s v="PI101354"/>
    <s v="PROFESOR CONTRATADO INTERINO"/>
    <s v="R104"/>
    <x v="0"/>
    <n v="225"/>
    <s v="ECONOMÍA APLICADA"/>
  </r>
  <r>
    <x v="12"/>
    <n v="16570470"/>
    <x v="4"/>
    <n v="520"/>
    <s v="520G"/>
    <s v="GRUPO-A"/>
    <s v="Ampliación de química orgánica"/>
    <s v="GG"/>
    <s v="GRUPO GRANDE"/>
    <s v="520G"/>
    <s v="GG de Ampliación de química orgánica"/>
    <s v="GRUPO-A"/>
    <s v="GG de Ampliación de química orgánica"/>
    <s v="2S"/>
    <n v="16570470"/>
    <s v="CORZANA"/>
    <s v="LÓPEZ"/>
    <s v="FRANCISCO"/>
    <s v="CORZANA LÓPEZ, FRANCISCO"/>
    <x v="0"/>
    <x v="0"/>
    <x v="0"/>
    <m/>
    <m/>
    <s v="frcorzan"/>
    <s v="francisco.corzana@unirioja.es"/>
    <n v="2"/>
    <n v="2"/>
    <n v="504"/>
    <s v="PROFESOR TITULAR UNIVERSIDAD"/>
    <s v="01R"/>
    <s v="TIEMPO COMPLETO REDUCIDO"/>
    <s v="2018-09-17 00:00:00.0"/>
    <s v="null"/>
    <s v="DF100344"/>
    <s v="PROFESOR TITULAR DE UNIVERSIDAD"/>
    <s v="R112"/>
    <x v="8"/>
    <n v="765"/>
    <s v="QUÍMICA ORGÁNICA"/>
  </r>
  <r>
    <x v="12"/>
    <n v="14587726"/>
    <x v="4"/>
    <n v="521"/>
    <s v="521G"/>
    <s v="GRUPO-A"/>
    <s v="Química física II"/>
    <s v="GG"/>
    <s v="GRUPO GRANDE"/>
    <s v="521G"/>
    <s v="GG de Química física II"/>
    <s v="GRUPO-A"/>
    <s v="GG de Química física II"/>
    <s v="1S"/>
    <n v="14587726"/>
    <s v="PUYUELO"/>
    <s v="GARCÍA"/>
    <s v="MARÍA PILAR"/>
    <s v="PUYUELO GARCÍA, MARÍA PILAR"/>
    <x v="0"/>
    <x v="0"/>
    <x v="0"/>
    <m/>
    <m/>
    <s v="mpuyuelo"/>
    <s v="pilar.puyuelo@unirioja.es"/>
    <n v="1.7"/>
    <n v="1.7"/>
    <n v="504"/>
    <s v="PROFESOR TITULAR UNIVERSIDAD"/>
    <s v="C01"/>
    <s v="TIEMPO COMPLETO"/>
    <s v="2014-09-15 00:00:00.0"/>
    <s v="null"/>
    <s v="DF100037"/>
    <s v="PROFESOR TITULAR DE UNIVERSIDAD"/>
    <s v="R112"/>
    <x v="8"/>
    <n v="755"/>
    <s v="QUÍMICA FÍSICA"/>
  </r>
  <r>
    <x v="12"/>
    <n v="50822746"/>
    <x v="4"/>
    <n v="521"/>
    <s v="521G"/>
    <s v="GRUPO-A"/>
    <s v="Química física II"/>
    <s v="GG"/>
    <s v="GRUPO GRANDE"/>
    <s v="521G"/>
    <s v="GG de Química física II"/>
    <s v="GRUPO-A"/>
    <s v="GG de Química física II"/>
    <s v="1S"/>
    <n v="50822746"/>
    <s v="ENRIQUEZ"/>
    <s v="PALMA"/>
    <s v="PEDRO ALBERTO"/>
    <s v="ENRIQUEZ PALMA, PEDRO ALBERTO"/>
    <x v="1"/>
    <x v="0"/>
    <x v="0"/>
    <m/>
    <m/>
    <s v="enriquez"/>
    <s v="pedro.enriquez@unirioja.es"/>
    <n v="1.7"/>
    <n v="1.7"/>
    <n v="504"/>
    <s v="PROFESOR TITULAR UNIVERSIDAD"/>
    <s v="01A"/>
    <s v="TIEMPO COMPLETO AMPLIADO"/>
    <s v="2012-09-01 00:00:00.0"/>
    <s v="null"/>
    <s v="DF100147"/>
    <s v="PROFESOR TITULAR DE UNIVERSIDAD"/>
    <s v="R112"/>
    <x v="8"/>
    <n v="755"/>
    <s v="QUÍMICA FÍSICA"/>
  </r>
  <r>
    <x v="12"/>
    <n v="5386149"/>
    <x v="4"/>
    <n v="523"/>
    <s v="523G"/>
    <s v="GRUPO-A"/>
    <s v="Química inorgánica II"/>
    <s v="GG"/>
    <s v="GRUPO GRANDE"/>
    <s v="523G"/>
    <s v="GG de Química inorgánica II"/>
    <s v="GRUPO-A"/>
    <s v="GG de Química inorgánica II"/>
    <s v="1S"/>
    <n v="5386149"/>
    <s v="MORENO"/>
    <s v="GARCÍA"/>
    <s v="MARÍA TERESA"/>
    <s v="MORENO GARCÍA, MARÍA TERESA"/>
    <x v="1"/>
    <x v="0"/>
    <x v="0"/>
    <m/>
    <m/>
    <s v="temoreno"/>
    <s v="teresa.moreno@unirioja.es"/>
    <n v="4.8"/>
    <n v="4.8"/>
    <n v="500"/>
    <s v="CATEDRATICO DE UNIVERSIDAD"/>
    <s v="01R"/>
    <s v="TIEMPO COMPLETO REDUCIDO"/>
    <s v="2018-12-18 00:00:00.0"/>
    <s v="null"/>
    <s v="DF100381"/>
    <s v="CATEDRÁTICO DE UNIVERSIDAD"/>
    <s v="R112"/>
    <x v="8"/>
    <n v="760"/>
    <s v="QUÍMICA INORGÁNICA"/>
  </r>
  <r>
    <x v="12"/>
    <n v="16640471"/>
    <x v="4"/>
    <n v="524"/>
    <s v="524L"/>
    <s v="GRUPO-A1"/>
    <s v="Química inorgánica III"/>
    <s v="GL"/>
    <s v="GRUPO DE LABORATORIO"/>
    <s v="524L"/>
    <s v="GL de Química inorgánica III"/>
    <s v="GRUPO-A1"/>
    <s v="GL de Química inorgánica III"/>
    <s v="2S"/>
    <n v="16640471"/>
    <s v="BLASCO"/>
    <s v="SANTANA"/>
    <s v="DANIEL"/>
    <s v="BLASCO SANTANA, DANIEL"/>
    <x v="1"/>
    <x v="0"/>
    <x v="0"/>
    <m/>
    <m/>
    <s v="dablasco"/>
    <s v="daniel.blascos@alum.unirioja.es"/>
    <n v="1"/>
    <n v="1"/>
    <n v="121"/>
    <s v="PERSONAL INVESTIGADOR EN FORMACIÓN"/>
    <n v="0"/>
    <s v="_"/>
    <s v="2018-09-17 00:00:00.0"/>
    <s v="2019-09-20 00:00:00.0"/>
    <s v="D12BECARIO1"/>
    <s v="BECARIO FPI (Daniel Blasco Santana)"/>
    <s v="R112"/>
    <x v="8"/>
    <n v="760"/>
    <s v="QUÍMICA INORGÁNICA"/>
  </r>
  <r>
    <x v="12"/>
    <n v="16546910"/>
    <x v="4"/>
    <n v="524"/>
    <s v="524L"/>
    <s v="GRUPO-A2"/>
    <s v="Química inorgánica III"/>
    <s v="GL"/>
    <s v="GRUPO DE LABORATORIO"/>
    <s v="524L"/>
    <s v="GL de Química inorgánica III"/>
    <s v="GRUPO-A2"/>
    <s v="GL de Química inorgánica III"/>
    <s v="2S"/>
    <n v="16546910"/>
    <s v="BERENGUER"/>
    <s v="MARÍN"/>
    <s v="JESÚS RUBÉN"/>
    <s v="BERENGUER MARÍN, JESÚS RUBÉN"/>
    <x v="0"/>
    <x v="0"/>
    <x v="0"/>
    <m/>
    <m/>
    <s v="jberen"/>
    <s v="jesus.berenguer@unirioja.es"/>
    <n v="1"/>
    <n v="1"/>
    <n v="504"/>
    <s v="PROFESOR TITULAR UNIVERSIDAD"/>
    <s v="01R"/>
    <s v="TIEMPO COMPLETO REDUCIDO"/>
    <s v="2012-09-01 00:00:00.0"/>
    <s v="null"/>
    <s v="DF100075"/>
    <s v="PROFESOR TITULAR DE UNIVERSIDAD"/>
    <s v="R112"/>
    <x v="8"/>
    <n v="760"/>
    <s v="QUÍMICA INORGÁNICA"/>
  </r>
  <r>
    <x v="12"/>
    <n v="33425090"/>
    <x v="4"/>
    <n v="524"/>
    <s v="524L"/>
    <s v="GRUPO-A2"/>
    <s v="Química inorgánica III"/>
    <s v="GL"/>
    <s v="GRUPO DE LABORATORIO"/>
    <s v="524L"/>
    <s v="GL de Química inorgánica III"/>
    <s v="GRUPO-A2"/>
    <s v="GL de Química inorgánica III"/>
    <s v="2S"/>
    <n v="33425090"/>
    <s v="MONGE"/>
    <s v="OROZ"/>
    <s v="MIGUEL"/>
    <s v="MONGE OROZ, MIGUEL"/>
    <x v="0"/>
    <x v="0"/>
    <x v="0"/>
    <m/>
    <m/>
    <s v="mimonge"/>
    <s v="miguel.monge@unirioja.es"/>
    <n v="2"/>
    <n v="2"/>
    <n v="504"/>
    <s v="PROFESOR TITULAR UNIVERSIDAD"/>
    <s v="01R"/>
    <s v="TIEMPO COMPLETO REDUCIDO"/>
    <s v="2017-09-15 00:00:00.0"/>
    <s v="null"/>
    <s v="DF100215"/>
    <s v="TITULAR DE UNIVERSIDAD"/>
    <s v="R112"/>
    <x v="8"/>
    <n v="760"/>
    <s v="QUÍMICA INORGÁNICA"/>
  </r>
  <r>
    <x v="12"/>
    <n v="16578210"/>
    <x v="4"/>
    <n v="525"/>
    <s v="525G"/>
    <s v="GRUPO-A"/>
    <s v="Química orgánica experimental"/>
    <s v="GG"/>
    <s v="GRUPO GRANDE"/>
    <s v="525G"/>
    <s v="GG de Química orgánica experimental"/>
    <s v="GRUPO-A"/>
    <s v="GG de Química orgánica experimental"/>
    <s v="1S"/>
    <n v="16578210"/>
    <s v="SAMPEDRO"/>
    <s v="RUIZ"/>
    <s v="DIEGO"/>
    <s v="SAMPEDRO RUIZ, DIEGO"/>
    <x v="1"/>
    <x v="0"/>
    <x v="0"/>
    <m/>
    <m/>
    <s v="dsampedr"/>
    <s v="diego.sampedro@unirioja.es"/>
    <n v="0.5"/>
    <n v="0.5"/>
    <n v="504"/>
    <s v="PROFESOR TITULAR UNIVERSIDAD"/>
    <s v="01R"/>
    <s v="TIEMPO COMPLETO REDUCIDO"/>
    <s v="2016-09-15 00:00:00.0"/>
    <s v="null"/>
    <s v="DF100290"/>
    <s v="PROFESOR TITULAR DE UNIVERSIDAD"/>
    <s v="R112"/>
    <x v="8"/>
    <n v="765"/>
    <s v="QUÍMICA ORGÁNICA"/>
  </r>
  <r>
    <x v="12"/>
    <n v="16616491"/>
    <x v="4"/>
    <n v="525"/>
    <s v="525L"/>
    <s v="GRUPO-A1"/>
    <s v="Química orgánica experimental"/>
    <s v="GL"/>
    <s v="GRUPO DE LABORATORIO"/>
    <s v="525L"/>
    <s v="GL de Química orgánica experimental"/>
    <s v="GRUPO-A1"/>
    <s v="GL de Química orgánica experimental"/>
    <s v="1S"/>
    <n v="16616491"/>
    <s v="COMPAÑON"/>
    <s v="PÉREZ"/>
    <s v="ISMAEL"/>
    <s v="COMPAÑON PÉREZ, ISMAEL"/>
    <x v="1"/>
    <x v="0"/>
    <x v="0"/>
    <m/>
    <m/>
    <s v="iscompan"/>
    <s v="ismael.companon@alum.unirioja.es"/>
    <n v="1"/>
    <n v="1"/>
    <n v="121"/>
    <s v="PERSONAL INVESTIGADOR EN FORMACIÓN"/>
    <n v="0"/>
    <s v="_"/>
    <s v="2015-09-01 00:00:00.0"/>
    <s v="2019-08-31 00:00:00.0"/>
    <s v="D12BECARIO6"/>
    <s v="PERSONAL INVESTIGADOR PREDOCTORAL EN FORMACIÓN"/>
    <s v="R112"/>
    <x v="8"/>
    <n v="765"/>
    <s v="QUÍMICA ORGÁNICA"/>
  </r>
  <r>
    <x v="12"/>
    <n v="16625716"/>
    <x v="4"/>
    <n v="525"/>
    <s v="525L"/>
    <s v="GRUPO-A2"/>
    <s v="Química orgánica experimental"/>
    <s v="GL"/>
    <s v="GRUPO DE LABORATORIO"/>
    <s v="525L"/>
    <s v="GL de Química orgánica experimental"/>
    <s v="GRUPO-A2"/>
    <s v="GL de Química orgánica experimental"/>
    <s v="1S"/>
    <n v="16625716"/>
    <s v="MARTÍNEZ"/>
    <s v="LÓPEZ"/>
    <s v="DAVID"/>
    <s v="MARTÍNEZ LÓPEZ, DAVID"/>
    <x v="1"/>
    <x v="0"/>
    <x v="0"/>
    <m/>
    <m/>
    <s v="damartl"/>
    <s v="david.martinezl@alum.unirioja.es"/>
    <n v="1"/>
    <n v="1"/>
    <n v="121"/>
    <s v="PERSONAL INVESTIGADOR EN FORMACIÓN"/>
    <n v="0"/>
    <s v="_"/>
    <s v="2015-09-01 00:00:00.0"/>
    <s v="2019-08-31 00:00:00.0"/>
    <s v="D12BECARIO7"/>
    <s v="PERSONAL INVESTIGADOR PREDOCTORAL EN FORMACIÓN"/>
    <s v="R112"/>
    <x v="8"/>
    <n v="765"/>
    <s v="QUÍMICA ORGÁNICA"/>
  </r>
  <r>
    <x v="13"/>
    <n v="16506579"/>
    <x v="4"/>
    <n v="527"/>
    <s v="527G"/>
    <s v="GRUPO-A"/>
    <s v="Técnicas vitícolas"/>
    <s v="GG"/>
    <s v="GRUPO GRANDE"/>
    <s v="527G"/>
    <s v="GG de Técnicas vitícolas"/>
    <s v="GRUPO-A"/>
    <s v="GG de Técnicas vitícolas"/>
    <s v="2S"/>
    <n v="16506579"/>
    <s v="MARTÍNEZ DE TODA"/>
    <s v="FERNÁNDEZ"/>
    <s v="FERNANDO"/>
    <s v="MARTÍNEZ DE TODA FERNÁNDEZ, FERNANDO"/>
    <x v="0"/>
    <x v="0"/>
    <x v="0"/>
    <m/>
    <m/>
    <s v="fmartine"/>
    <s v="fernando.martinezdetoda@unirioja.es"/>
    <n v="4"/>
    <n v="4"/>
    <n v="500"/>
    <s v="CATEDRATICO DE UNIVERSIDAD"/>
    <s v="01R"/>
    <s v="TIEMPO COMPLETO REDUCIDO"/>
    <s v="2012-09-01 00:00:00.0"/>
    <s v="null"/>
    <s v="DF100030"/>
    <s v="CATEDRÁTICO DE UNIVERSIDAD"/>
    <s v="R101"/>
    <x v="4"/>
    <n v="705"/>
    <s v="PRODUCCIÓN VEGETAL"/>
  </r>
  <r>
    <x v="13"/>
    <n v="16584746"/>
    <x v="4"/>
    <n v="527"/>
    <s v="527L"/>
    <s v="GRUPO-A1"/>
    <s v="Técnicas vitícolas"/>
    <s v="GL"/>
    <s v="GRUPO DE LABORATORIO"/>
    <s v="527L"/>
    <s v="GL de Técnicas vitícolas"/>
    <s v="GRUPO-A1"/>
    <s v="GL de Técnicas vitícolas"/>
    <s v="2S"/>
    <n v="16584746"/>
    <s v="DIAGO"/>
    <s v="SANTAMARÍA"/>
    <s v="MARÍA PAZ"/>
    <s v="DIAGO SANTAMARÍA, MARÍA PAZ"/>
    <x v="1"/>
    <x v="0"/>
    <x v="0"/>
    <m/>
    <m/>
    <s v="madiago"/>
    <s v="maria-paz.diago@unirioja.es"/>
    <n v="0.5"/>
    <n v="0.5"/>
    <n v="0"/>
    <s v="DOCTOR"/>
    <n v="0"/>
    <s v="_"/>
    <s v="2016-12-01 00:00:00.0"/>
    <s v="2021-11-30 00:00:00.0"/>
    <s v="D01INVESTIGADOR1"/>
    <s v="ACCESO SISTEMA ESPAÑOL CIENCIA E INNOVACIÓN"/>
    <s v="R101"/>
    <x v="4"/>
    <n v="705"/>
    <s v="PRODUCCIÓN VEGETAL"/>
  </r>
  <r>
    <x v="13"/>
    <n v="44670759"/>
    <x v="4"/>
    <n v="527"/>
    <s v="527L"/>
    <s v="GRUPO-A1"/>
    <s v="Técnicas vitícolas"/>
    <s v="GL"/>
    <s v="GRUPO DE LABORATORIO"/>
    <s v="527L"/>
    <s v="GL de Técnicas vitícolas"/>
    <s v="GRUPO-A1"/>
    <s v="GL de Técnicas vitícolas"/>
    <s v="2S"/>
    <n v="44670759"/>
    <s v="RAMOS"/>
    <s v="SÁEZ DE OJER"/>
    <s v="JOSÉ LUIS"/>
    <s v="RAMOS SÁEZ DE OJER, JOSÉ LUIS"/>
    <x v="1"/>
    <x v="0"/>
    <x v="0"/>
    <m/>
    <m/>
    <s v="joramosae"/>
    <s v="jose-luis.ramos@unirioja.es"/>
    <n v="0.5"/>
    <n v="0.5"/>
    <n v="532"/>
    <s v="LABORAL DOCENTE-ASOCIADO"/>
    <s v="P02"/>
    <s v="TIEMPO PARCIAL (2+2 HORAS)"/>
    <s v="2018-09-17 00:00:00.0"/>
    <s v="2019-09-14 00:00:00.0"/>
    <s v="PI101347"/>
    <s v="PROFESOR ASOCIADO"/>
    <s v="R101"/>
    <x v="4"/>
    <n v="705"/>
    <s v="PRODUCCIÓN VEGETAL"/>
  </r>
  <r>
    <x v="14"/>
    <n v="16506579"/>
    <x v="4"/>
    <n v="527"/>
    <s v="527G"/>
    <s v="GRUPO-A"/>
    <s v="Técnicas vitícolas"/>
    <s v="GG"/>
    <s v="GRUPO GRANDE"/>
    <s v="527G"/>
    <s v="GG de Técnicas vitícolas"/>
    <s v="GRUPO-A"/>
    <s v="GG de Técnicas vitícolas"/>
    <s v="2S"/>
    <n v="16506579"/>
    <s v="MARTÍNEZ DE TODA"/>
    <s v="FERNÁNDEZ"/>
    <s v="FERNANDO"/>
    <s v="MARTÍNEZ DE TODA FERNÁNDEZ, FERNANDO"/>
    <x v="0"/>
    <x v="0"/>
    <x v="0"/>
    <m/>
    <m/>
    <s v="fmartine"/>
    <s v="fernando.martinezdetoda@unirioja.es"/>
    <n v="4"/>
    <m/>
    <n v="500"/>
    <s v="CATEDRATICO DE UNIVERSIDAD"/>
    <s v="01R"/>
    <s v="TIEMPO COMPLETO REDUCIDO"/>
    <s v="2012-09-01 00:00:00.0"/>
    <s v="null"/>
    <s v="DF100030"/>
    <s v="CATEDRÁTICO DE UNIVERSIDAD"/>
    <s v="R101"/>
    <x v="4"/>
    <n v="705"/>
    <s v="PRODUCCIÓN VEGETAL"/>
  </r>
  <r>
    <x v="14"/>
    <n v="16584746"/>
    <x v="4"/>
    <n v="527"/>
    <s v="527L"/>
    <s v="GRUPO-A1"/>
    <s v="Técnicas vitícolas"/>
    <s v="GL"/>
    <s v="GRUPO DE LABORATORIO"/>
    <s v="527L"/>
    <s v="GL de Técnicas vitícolas"/>
    <s v="GRUPO-A1"/>
    <s v="GL de Técnicas vitícolas"/>
    <s v="2S"/>
    <n v="16584746"/>
    <s v="DIAGO"/>
    <s v="SANTAMARÍA"/>
    <s v="MARÍA PAZ"/>
    <s v="DIAGO SANTAMARÍA, MARÍA PAZ"/>
    <x v="1"/>
    <x v="0"/>
    <x v="0"/>
    <m/>
    <m/>
    <s v="madiago"/>
    <s v="maria-paz.diago@unirioja.es"/>
    <n v="0.5"/>
    <m/>
    <n v="0"/>
    <s v="DOCTOR"/>
    <n v="0"/>
    <s v="_"/>
    <s v="2016-12-01 00:00:00.0"/>
    <s v="2021-11-30 00:00:00.0"/>
    <s v="D01INVESTIGADOR1"/>
    <s v="ACCESO SISTEMA ESPAÑOL CIENCIA E INNOVACIÓN"/>
    <s v="R101"/>
    <x v="4"/>
    <n v="705"/>
    <s v="PRODUCCIÓN VEGETAL"/>
  </r>
  <r>
    <x v="14"/>
    <n v="44670759"/>
    <x v="4"/>
    <n v="527"/>
    <s v="527L"/>
    <s v="GRUPO-A1"/>
    <s v="Técnicas vitícolas"/>
    <s v="GL"/>
    <s v="GRUPO DE LABORATORIO"/>
    <s v="527L"/>
    <s v="GL de Técnicas vitícolas"/>
    <s v="GRUPO-A1"/>
    <s v="GL de Técnicas vitícolas"/>
    <s v="2S"/>
    <n v="44670759"/>
    <s v="RAMOS"/>
    <s v="SÁEZ DE OJER"/>
    <s v="JOSÉ LUIS"/>
    <s v="RAMOS SÁEZ DE OJER, JOSÉ LUIS"/>
    <x v="1"/>
    <x v="0"/>
    <x v="0"/>
    <m/>
    <m/>
    <s v="joramosae"/>
    <s v="jose-luis.ramos@unirioja.es"/>
    <n v="0.5"/>
    <m/>
    <n v="532"/>
    <s v="LABORAL DOCENTE-ASOCIADO"/>
    <s v="P02"/>
    <s v="TIEMPO PARCIAL (2+2 HORAS)"/>
    <s v="2018-09-17 00:00:00.0"/>
    <s v="2019-09-14 00:00:00.0"/>
    <s v="PI101347"/>
    <s v="PROFESOR ASOCIADO"/>
    <s v="R101"/>
    <x v="4"/>
    <n v="705"/>
    <s v="PRODUCCIÓN VEGETAL"/>
  </r>
  <r>
    <x v="12"/>
    <n v="16629968"/>
    <x v="4"/>
    <n v="528"/>
    <s v="528L"/>
    <s v="GRUPO-A1"/>
    <s v="Ciencia de materiales"/>
    <s v="GL"/>
    <s v="GRUPO DE LABORATORIO"/>
    <s v="528L"/>
    <s v="GL de Ciencia de materiales"/>
    <s v="GRUPO-A1"/>
    <s v="GL de Ciencia de materiales"/>
    <s v="2S"/>
    <n v="16629968"/>
    <s v="EZQUERRO"/>
    <s v="PARMO"/>
    <s v="CINTIA"/>
    <s v="EZQUERRO PARMO, CINTIA"/>
    <x v="1"/>
    <x v="0"/>
    <x v="0"/>
    <m/>
    <m/>
    <s v="ciezquer"/>
    <s v="cintia.ezquerro@alum.unirioja.es"/>
    <n v="0.9"/>
    <n v="0.9"/>
    <n v="121"/>
    <s v="PERSONAL INVESTIGADOR EN FORMACIÓN"/>
    <n v="0"/>
    <s v="_"/>
    <s v="2016-09-01 00:00:00.0"/>
    <s v="2019-08-31 00:00:00.0"/>
    <s v="D12BECARIO3"/>
    <s v="PERSONAL INVESTIGADOR PREDOCTORAL EN FORMACIÓN"/>
    <s v="R112"/>
    <x v="8"/>
    <n v="760"/>
    <s v="QUÍMICA INORGÁNICA"/>
  </r>
  <r>
    <x v="12"/>
    <n v="16542732"/>
    <x v="4"/>
    <n v="529"/>
    <s v="529G"/>
    <s v="GRUPO-A"/>
    <s v="Compuestos orgánicos bioactivos"/>
    <s v="GG"/>
    <s v="GRUPO GRANDE"/>
    <s v="529G"/>
    <s v="GG de Compuestos orgánicos bioactivos"/>
    <s v="GRUPO-A"/>
    <s v="GG de Compuestos orgánicos bioactivos"/>
    <s v="1S"/>
    <n v="16542732"/>
    <s v="PEREGRINA"/>
    <s v="GARCÍA"/>
    <s v="JESÚS MANUEL"/>
    <s v="PEREGRINA GARCÍA, JESÚS MANUEL"/>
    <x v="0"/>
    <x v="0"/>
    <x v="0"/>
    <m/>
    <m/>
    <s v="pere11"/>
    <s v="jesusmanuel.peregrina@unirioja.es"/>
    <n v="2.5"/>
    <n v="2.5"/>
    <n v="500"/>
    <s v="CATEDRATICO DE UNIVERSIDAD"/>
    <s v="01R"/>
    <s v="TIEMPO COMPLETO REDUCIDO"/>
    <s v="2014-09-15 00:00:00.0"/>
    <s v="null"/>
    <s v="DF100238"/>
    <s v="CATEDRÁTICO DE UNIVERSIDAD"/>
    <s v="R112"/>
    <x v="8"/>
    <n v="765"/>
    <s v="QUÍMICA ORGÁNICA"/>
  </r>
  <r>
    <x v="12"/>
    <n v="30520840"/>
    <x v="4"/>
    <n v="532"/>
    <s v="532G"/>
    <s v="GRUPO-A"/>
    <s v="Laboratorio avanzado de química analítica"/>
    <s v="GG"/>
    <s v="GRUPO GRANDE"/>
    <s v="532G"/>
    <s v="GG de Laboratorio avanzado de química analítica"/>
    <s v="GRUPO-A"/>
    <s v="GG de Laboratorio avanzado de química analítica"/>
    <s v="2S"/>
    <n v="30520840"/>
    <s v="TENA"/>
    <s v="VÁZQUEZ DE LA TORRE"/>
    <s v="MARÍA TERESA"/>
    <s v="TENA VÁZQUEZ DE LA TORRE, MARÍA TERESA"/>
    <x v="1"/>
    <x v="0"/>
    <x v="0"/>
    <m/>
    <m/>
    <s v="matena"/>
    <s v="maria-teresa.tena@unirioja.es"/>
    <n v="1.5"/>
    <n v="1.5"/>
    <s v="A-0500"/>
    <s v="CATEDRATICO DE UNIVERSIDAD"/>
    <s v="01R"/>
    <s v="TIEMPO COMPLETO REDUCIDO"/>
    <s v="2016-09-15 00:00:00.0"/>
    <s v="null"/>
    <s v="DF100288"/>
    <s v="CATEDRÁTICO DE UNIVERSIDAD"/>
    <s v="R112"/>
    <x v="8"/>
    <n v="750"/>
    <s v="QUÍMICA ANALÍTICA"/>
  </r>
  <r>
    <x v="12"/>
    <n v="16620264"/>
    <x v="4"/>
    <n v="533"/>
    <s v="533L"/>
    <s v="GRUPO-A1"/>
    <s v="Laboratorio integrado de química"/>
    <s v="GL"/>
    <s v="GRUPO DE LABORATORIO"/>
    <s v="533L"/>
    <s v="GL de Laboratorio integrado de química"/>
    <s v="GRUPO-A1"/>
    <s v="GL de Laboratorio integrado de química"/>
    <s v="1S"/>
    <n v="16620264"/>
    <s v="LOSANTOS"/>
    <s v="CABELLO"/>
    <s v="RAÚL"/>
    <s v="LOSANTOS CABELLO, RAÚL"/>
    <x v="1"/>
    <x v="0"/>
    <x v="0"/>
    <m/>
    <m/>
    <s v="ralosant"/>
    <s v="raul.losantosc@unirioja.es"/>
    <n v="1"/>
    <n v="1"/>
    <n v="121"/>
    <s v="PERSONAL INVESTIGADOR EN FORMACIÓN"/>
    <n v="0"/>
    <s v="_"/>
    <s v="2015-09-01 00:00:00.0"/>
    <s v="2019-08-31 00:00:00.0"/>
    <s v="D12BECARIO8"/>
    <s v="PERSONAL INVESTIGADOR EN FORMACIÓN"/>
    <s v="R112"/>
    <x v="8"/>
    <n v="765"/>
    <s v="QUÍMICA ORGÁNICA"/>
  </r>
  <r>
    <x v="12"/>
    <n v="16614434"/>
    <x v="4"/>
    <n v="533"/>
    <s v="533L"/>
    <s v="GRUPO-A2"/>
    <s v="Laboratorio integrado de química"/>
    <s v="GL"/>
    <s v="GRUPO DE LABORATORIO"/>
    <s v="533L"/>
    <s v="GL de Laboratorio integrado de química"/>
    <s v="GRUPO-A2"/>
    <s v="GL de Laboratorio integrado de química"/>
    <s v="1S"/>
    <n v="16614434"/>
    <s v="DONAMARÍA"/>
    <s v="SÁEZ"/>
    <s v="ROCÍO"/>
    <s v="DONAMARÍA SÁEZ, ROCÍO"/>
    <x v="1"/>
    <x v="0"/>
    <x v="0"/>
    <m/>
    <m/>
    <s v="rodonama"/>
    <s v="rocio.donamaria@alum.unirioja.es"/>
    <n v="1"/>
    <n v="1"/>
    <n v="121"/>
    <s v="PERSONAL INVESTIGADOR EN FORMACIÓN"/>
    <n v="0"/>
    <s v="_"/>
    <s v="2015-01-01 00:00:00.0"/>
    <s v="2018-12-31 00:00:00.0"/>
    <s v="D12BECARIO2"/>
    <s v="PERSONAL INVESTIGADOR PREDOCTORAL"/>
    <s v="R112"/>
    <x v="8"/>
    <n v="760"/>
    <s v="QUÍMICA INORGÁNICA"/>
  </r>
  <r>
    <x v="12"/>
    <n v="17140700"/>
    <x v="4"/>
    <n v="542"/>
    <s v="542G"/>
    <s v="GRUPO-A"/>
    <s v="Determinación estructural"/>
    <s v="GG"/>
    <s v="GRUPO GRANDE"/>
    <s v="542G"/>
    <s v="GG de Determinación estructural"/>
    <s v="GRUPO-A"/>
    <s v="GG de Determinación estructural"/>
    <s v="2S"/>
    <n v="17140700"/>
    <s v="LALINDE"/>
    <s v="PEÑA"/>
    <s v="ELENA"/>
    <s v="LALINDE PEÑA, ELENA"/>
    <x v="1"/>
    <x v="0"/>
    <x v="0"/>
    <m/>
    <m/>
    <s v="elalinde"/>
    <s v="elena.lalinde@unirioja.es"/>
    <n v="1.67"/>
    <n v="1.67"/>
    <n v="500"/>
    <s v="CATEDRATICO DE UNIVERSIDAD"/>
    <s v="01R"/>
    <s v="TIEMPO COMPLETO REDUCIDO"/>
    <s v="2012-09-01 00:00:00.0"/>
    <s v="null"/>
    <s v="DF100217"/>
    <s v="CATEDRÁTICO DE UNIVERSIDAD"/>
    <s v="R112"/>
    <x v="8"/>
    <n v="760"/>
    <s v="QUÍMICA INORGÁNICA"/>
  </r>
  <r>
    <x v="13"/>
    <n v="16542732"/>
    <x v="4"/>
    <n v="542"/>
    <s v="542G"/>
    <s v="GRUPO-A"/>
    <s v="Determinación estructural"/>
    <s v="GG"/>
    <s v="GRUPO GRANDE"/>
    <s v="542G"/>
    <s v="GG de Determinación estructural"/>
    <s v="GRUPO-A"/>
    <s v="GG de Determinación estructural"/>
    <s v="2S"/>
    <n v="16542732"/>
    <s v="PEREGRINA"/>
    <s v="GARCÍA"/>
    <s v="JESÚS MANUEL"/>
    <s v="PEREGRINA GARCÍA, JESÚS MANUEL"/>
    <x v="0"/>
    <x v="0"/>
    <x v="0"/>
    <m/>
    <m/>
    <s v="pere11"/>
    <s v="jesusmanuel.peregrina@unirioja.es"/>
    <n v="2.33"/>
    <m/>
    <n v="500"/>
    <s v="CATEDRATICO DE UNIVERSIDAD"/>
    <s v="01R"/>
    <s v="TIEMPO COMPLETO REDUCIDO"/>
    <s v="2014-09-15 00:00:00.0"/>
    <s v="null"/>
    <s v="DF100238"/>
    <s v="CATEDRÁTICO DE UNIVERSIDAD"/>
    <s v="R112"/>
    <x v="8"/>
    <n v="765"/>
    <s v="QUÍMICA ORGÁNICA"/>
  </r>
  <r>
    <x v="13"/>
    <n v="17140700"/>
    <x v="4"/>
    <n v="542"/>
    <s v="542G"/>
    <s v="GRUPO-A"/>
    <s v="Determinación estructural"/>
    <s v="GG"/>
    <s v="GRUPO GRANDE"/>
    <s v="542G"/>
    <s v="GG de Determinación estructural"/>
    <s v="GRUPO-A"/>
    <s v="GG de Determinación estructural"/>
    <s v="2S"/>
    <n v="17140700"/>
    <s v="LALINDE"/>
    <s v="PEÑA"/>
    <s v="ELENA"/>
    <s v="LALINDE PEÑA, ELENA"/>
    <x v="1"/>
    <x v="0"/>
    <x v="0"/>
    <m/>
    <m/>
    <s v="elalinde"/>
    <s v="elena.lalinde@unirioja.es"/>
    <n v="1.67"/>
    <m/>
    <n v="500"/>
    <s v="CATEDRATICO DE UNIVERSIDAD"/>
    <s v="01R"/>
    <s v="TIEMPO COMPLETO REDUCIDO"/>
    <s v="2012-09-01 00:00:00.0"/>
    <s v="null"/>
    <s v="DF100217"/>
    <s v="CATEDRÁTICO DE UNIVERSIDAD"/>
    <s v="R112"/>
    <x v="8"/>
    <n v="760"/>
    <s v="QUÍMICA INORGÁNICA"/>
  </r>
  <r>
    <x v="13"/>
    <n v="5625302"/>
    <x v="4"/>
    <n v="543"/>
    <s v="543G"/>
    <s v="GRUPO-A"/>
    <s v="Microbiología enológica"/>
    <s v="GG"/>
    <s v="GRUPO GRANDE"/>
    <s v="543G"/>
    <s v="GG de Microbiología enológica"/>
    <s v="GRUPO-A"/>
    <s v="GG de Microbiología enológica"/>
    <s v="1S"/>
    <n v="5625302"/>
    <s v="TORRES"/>
    <s v="MANRIQUE"/>
    <s v="CARMEN"/>
    <s v="TORRES MANRIQUE, CARMEN"/>
    <x v="0"/>
    <x v="0"/>
    <x v="0"/>
    <m/>
    <m/>
    <s v="catorres"/>
    <s v="carmen.torres@unirioja.es"/>
    <n v="1.4"/>
    <n v="1.4"/>
    <n v="500"/>
    <s v="CATEDRATICO DE UNIVERSIDAD"/>
    <s v="01R"/>
    <s v="TIEMPO COMPLETO REDUCIDO"/>
    <s v="2014-09-15 00:00:00.0"/>
    <s v="null"/>
    <s v="DF100139"/>
    <s v="CATEDRATICO DE UNIVERSIDAD"/>
    <s v="R101"/>
    <x v="4"/>
    <n v="60"/>
    <s v="BIOQUÍMICA Y BIOLOGÍA MOLECULAR"/>
  </r>
  <r>
    <x v="13"/>
    <n v="16552787"/>
    <x v="4"/>
    <n v="543"/>
    <s v="543G"/>
    <s v="GRUPO-A"/>
    <s v="Microbiología enológica"/>
    <s v="GG"/>
    <s v="GRUPO GRANDE"/>
    <s v="543G"/>
    <s v="GG de Microbiología enológica"/>
    <s v="GRUPO-A"/>
    <s v="GG de Microbiología enológica"/>
    <s v="1S"/>
    <n v="16552787"/>
    <s v="TENORIO"/>
    <s v="RODRÍGUEZ"/>
    <s v="CARMEN"/>
    <s v="TENORIO RODRÍGUEZ, CARMEN"/>
    <x v="0"/>
    <x v="0"/>
    <x v="0"/>
    <m/>
    <m/>
    <s v="catenori"/>
    <s v="carmen.tenorio@unirioja.es"/>
    <n v="0.7"/>
    <n v="0.7"/>
    <n v="504"/>
    <s v="PROFESOR TITULAR UNIVERSIDAD"/>
    <s v="01R"/>
    <s v="TIEMPO COMPLETO REDUCIDO"/>
    <s v="2018-09-17 00:00:00.0"/>
    <s v="null"/>
    <s v="DF100263"/>
    <s v="PROFESOR TITULAR DE UNIVERSIDAD"/>
    <s v="R101"/>
    <x v="4"/>
    <n v="60"/>
    <s v="BIOQUÍMICA Y BIOLOGÍA MOLECULAR"/>
  </r>
  <r>
    <x v="14"/>
    <n v="5625302"/>
    <x v="4"/>
    <n v="543"/>
    <s v="543G"/>
    <s v="GRUPO-A"/>
    <s v="Microbiología enológica"/>
    <s v="GG"/>
    <s v="GRUPO GRANDE"/>
    <s v="543G"/>
    <s v="GG de Microbiología enológica"/>
    <s v="GRUPO-A"/>
    <s v="GG de Microbiología enológica"/>
    <s v="1S"/>
    <n v="5625302"/>
    <s v="TORRES"/>
    <s v="MANRIQUE"/>
    <s v="CARMEN"/>
    <s v="TORRES MANRIQUE, CARMEN"/>
    <x v="0"/>
    <x v="0"/>
    <x v="0"/>
    <m/>
    <m/>
    <s v="catorres"/>
    <s v="carmen.torres@unirioja.es"/>
    <n v="1.4"/>
    <m/>
    <n v="500"/>
    <s v="CATEDRATICO DE UNIVERSIDAD"/>
    <s v="01R"/>
    <s v="TIEMPO COMPLETO REDUCIDO"/>
    <s v="2014-09-15 00:00:00.0"/>
    <s v="null"/>
    <s v="DF100139"/>
    <s v="CATEDRATICO DE UNIVERSIDAD"/>
    <s v="R101"/>
    <x v="4"/>
    <n v="60"/>
    <s v="BIOQUÍMICA Y BIOLOGÍA MOLECULAR"/>
  </r>
  <r>
    <x v="14"/>
    <n v="16552787"/>
    <x v="4"/>
    <n v="543"/>
    <s v="543G"/>
    <s v="GRUPO-A"/>
    <s v="Microbiología enológica"/>
    <s v="GG"/>
    <s v="GRUPO GRANDE"/>
    <s v="543G"/>
    <s v="GG de Microbiología enológica"/>
    <s v="GRUPO-A"/>
    <s v="GG de Microbiología enológica"/>
    <s v="1S"/>
    <n v="16552787"/>
    <s v="TENORIO"/>
    <s v="RODRÍGUEZ"/>
    <s v="CARMEN"/>
    <s v="TENORIO RODRÍGUEZ, CARMEN"/>
    <x v="0"/>
    <x v="0"/>
    <x v="0"/>
    <m/>
    <m/>
    <s v="catenori"/>
    <s v="carmen.tenorio@unirioja.es"/>
    <n v="0.7"/>
    <m/>
    <n v="504"/>
    <s v="PROFESOR TITULAR UNIVERSIDAD"/>
    <s v="01R"/>
    <s v="TIEMPO COMPLETO REDUCIDO"/>
    <s v="2018-09-17 00:00:00.0"/>
    <s v="null"/>
    <s v="DF100263"/>
    <s v="PROFESOR TITULAR DE UNIVERSIDAD"/>
    <s v="R101"/>
    <x v="4"/>
    <n v="60"/>
    <s v="BIOQUÍMICA Y BIOLOGÍA MOLECULAR"/>
  </r>
  <r>
    <x v="13"/>
    <n v="7859589"/>
    <x v="4"/>
    <n v="544"/>
    <s v="544G"/>
    <s v="GRUPO-A"/>
    <s v="Análisis sensorial"/>
    <s v="GG"/>
    <s v="GRUPO GRANDE"/>
    <s v="544G"/>
    <s v="GG de Análisis sensorial"/>
    <s v="GRUPO-A"/>
    <s v="GG de Análisis sensorial"/>
    <s v="AN"/>
    <n v="7859589"/>
    <s v="PALACIOS"/>
    <s v="GARCÍA"/>
    <s v="ANTONIO TOMÁS"/>
    <s v="PALACIOS GARCÍA, ANTONIO TOMÁS"/>
    <x v="0"/>
    <x v="0"/>
    <x v="0"/>
    <m/>
    <m/>
    <s v="anpalaga"/>
    <s v="antonio-tomas.palacios@unirioja.es"/>
    <n v="2"/>
    <n v="2"/>
    <n v="532"/>
    <s v="LABORAL DOCENTE-ASOCIADO"/>
    <s v="P06"/>
    <s v="TIEMPO PARCIAL (6+6 HORAS)"/>
    <s v="2015-09-15 00:00:00.0"/>
    <s v="2019-09-14 00:00:00.0"/>
    <s v="PI101016"/>
    <s v="PROFESOR ASOCIADO"/>
    <s v="R101"/>
    <x v="4"/>
    <n v="780"/>
    <s v="TECNOLOGÍA DE ALIMENTOS"/>
  </r>
  <r>
    <x v="13"/>
    <n v="16580683"/>
    <x v="4"/>
    <n v="544"/>
    <s v="544G"/>
    <s v="GRUPO-A"/>
    <s v="Análisis sensorial"/>
    <s v="GG"/>
    <s v="GRUPO GRANDE"/>
    <s v="544G"/>
    <s v="GG de Análisis sensorial"/>
    <s v="GRUPO-A"/>
    <s v="GG de Análisis sensorial"/>
    <s v="AN"/>
    <n v="16580683"/>
    <s v="LÓPEZ"/>
    <s v="ALFARO"/>
    <s v="ISABEL"/>
    <s v="LÓPEZ ALFARO, ISABEL"/>
    <x v="0"/>
    <x v="0"/>
    <x v="0"/>
    <m/>
    <m/>
    <s v="islopez"/>
    <s v="isabel.lopez@unirioja.es"/>
    <n v="0"/>
    <n v="0"/>
    <n v="536"/>
    <s v="PROFESOR INTERINO"/>
    <s v="C01"/>
    <s v="TIEMPO COMPLETO"/>
    <s v="2015-09-15 00:00:00.0"/>
    <s v="null"/>
    <s v="PI101014"/>
    <s v="PROFESOR CONTRATADO INTERINO"/>
    <s v="R101"/>
    <x v="4"/>
    <n v="780"/>
    <s v="TECNOLOGÍA DE ALIMENTOS"/>
  </r>
  <r>
    <x v="13"/>
    <n v="13152345"/>
    <x v="4"/>
    <n v="544"/>
    <s v="544L"/>
    <s v="GRUPO-A1"/>
    <s v="Análisis sensorial"/>
    <s v="GL"/>
    <s v="GRUPO DE LABORATORIO"/>
    <s v="544L"/>
    <s v="GL de Análisis sensorial"/>
    <s v="GRUPO-A1"/>
    <s v="GL de Análisis sensorial"/>
    <s v="AN"/>
    <n v="13152345"/>
    <s v="GONZÁLEZ"/>
    <s v="MARCOS"/>
    <s v="DAVID"/>
    <s v="GONZÁLEZ MARCOS, DAVID"/>
    <x v="1"/>
    <x v="0"/>
    <x v="0"/>
    <m/>
    <m/>
    <s v="davgonzmarc"/>
    <s v="david.gonzalez@unirioja.es"/>
    <n v="1.25"/>
    <n v="1.25"/>
    <n v="532"/>
    <s v="LABORAL DOCENTE-ASOCIADO"/>
    <s v="P03"/>
    <s v="TIEMPO PARCIAL (3+3 HORAS)"/>
    <s v="2019-03-02 00:00:00.0"/>
    <s v="2019-09-14 00:00:00.0"/>
    <s v="PI101412"/>
    <s v="PROFESOR ASOCIADO"/>
    <s v="R101"/>
    <x v="4"/>
    <n v="780"/>
    <s v="TECNOLOGÍA DE ALIMENTOS"/>
  </r>
  <r>
    <x v="13"/>
    <n v="10828501"/>
    <x v="4"/>
    <n v="545"/>
    <s v="545G"/>
    <s v="GRUPO-A"/>
    <s v="Economía y marketing"/>
    <s v="GG"/>
    <s v="GRUPO GRANDE"/>
    <s v="545G"/>
    <s v="GG de Economía y márketing"/>
    <s v="GRUPO-A"/>
    <s v="GG de Economía y márketing"/>
    <s v="2S"/>
    <n v="10828501"/>
    <s v="RUIZ"/>
    <s v="VEGA"/>
    <s v="AGUSTÍN V."/>
    <s v="RUIZ VEGA, AGUSTÍN V."/>
    <x v="0"/>
    <x v="0"/>
    <x v="0"/>
    <m/>
    <m/>
    <s v="agusruve"/>
    <s v="agustin.ruiz@unirioja.es"/>
    <n v="1.5"/>
    <n v="1.5"/>
    <n v="500"/>
    <s v="CATEDRATICO DE UNIVERSIDAD"/>
    <s v="01A"/>
    <s v="TIEMPO COMPLETO AMPLIADO"/>
    <s v="2013-09-01 00:00:00.0"/>
    <s v="null"/>
    <s v="DF31131"/>
    <s v="CATEDRÁTICO DE UNIVERSIDAD"/>
    <s v="R104"/>
    <x v="0"/>
    <n v="95"/>
    <s v="COMERCIALIZACIÓN E INVESTIGACIÓN DE MERCADOS"/>
  </r>
  <r>
    <x v="13"/>
    <n v="16515085"/>
    <x v="4"/>
    <n v="545"/>
    <s v="545G"/>
    <s v="GRUPO-A"/>
    <s v="Economía y marketing"/>
    <s v="GG"/>
    <s v="GRUPO GRANDE"/>
    <s v="545G"/>
    <s v="GG de Economía y márketing"/>
    <s v="GRUPO-A"/>
    <s v="GG de Economía y márketing"/>
    <s v="2S"/>
    <n v="16515085"/>
    <s v="BARCO"/>
    <s v="ROYO"/>
    <s v="EMILIO"/>
    <s v="BARCO ROYO, EMILIO"/>
    <x v="1"/>
    <x v="0"/>
    <x v="0"/>
    <m/>
    <m/>
    <s v="ebarco"/>
    <s v="emilio.barco@unirioja.es"/>
    <n v="1.1599999999999999"/>
    <n v="1.1599999999999999"/>
    <n v="536"/>
    <s v="PROFESOR INTERINO"/>
    <s v="C01"/>
    <s v="TIEMPO COMPLETO"/>
    <s v="2017-09-15 00:00:00.0"/>
    <s v="null"/>
    <s v="PI101301"/>
    <s v="PROFESOR CONTRATADO INTERINO"/>
    <s v="R104"/>
    <x v="0"/>
    <n v="225"/>
    <s v="ECONOMÍA APLICADA"/>
  </r>
  <r>
    <x v="13"/>
    <n v="16570616"/>
    <x v="4"/>
    <n v="545"/>
    <s v="545G"/>
    <s v="GRUPO-A"/>
    <s v="Economía y marketing"/>
    <s v="GG"/>
    <s v="GRUPO GRANDE"/>
    <s v="545G"/>
    <s v="GG de Economía y márketing"/>
    <s v="GRUPO-A"/>
    <s v="GG de Economía y márketing"/>
    <s v="2S"/>
    <n v="16570616"/>
    <s v="AMO"/>
    <s v="MATARRANZ"/>
    <s v="DAVID"/>
    <s v="AMO MATARRANZ, DAVID"/>
    <x v="1"/>
    <x v="0"/>
    <x v="0"/>
    <m/>
    <m/>
    <s v="daamo"/>
    <s v="david.amo@unirioja.es"/>
    <n v="1.34"/>
    <n v="1.34"/>
    <n v="532"/>
    <s v="LABORAL DOCENTE-ASOCIADO"/>
    <s v="P04"/>
    <s v="TIEMPO PARCIAL (4+4 HORAS)"/>
    <s v="2017-09-15 00:00:00.0"/>
    <s v="2019-09-14 00:00:00.0"/>
    <s v="PI101240"/>
    <s v="PROFESOR ASOCIADO"/>
    <s v="R104"/>
    <x v="0"/>
    <n v="230"/>
    <s v="ECONOMÍA FINANCIERA Y CONTABILIDAD"/>
  </r>
  <r>
    <x v="13"/>
    <n v="16556951"/>
    <x v="4"/>
    <n v="546"/>
    <s v="546L"/>
    <s v="GRUPO-A1"/>
    <s v="Prácticas integradas enológicas"/>
    <s v="GL"/>
    <s v="GRUPO DE LABORATORIO"/>
    <s v="546L"/>
    <s v="GL de Prácticas integradas enológicas"/>
    <s v="GRUPO-A1"/>
    <s v="GL de Prácticas integradas enológicas"/>
    <s v="AN"/>
    <n v="16556951"/>
    <s v="BERRUECO"/>
    <s v="PUELLES"/>
    <s v="Mª INMACULADA"/>
    <s v="BERRUECO PUELLES, Mª INMACULADA"/>
    <x v="1"/>
    <x v="0"/>
    <x v="0"/>
    <m/>
    <m/>
    <s v="miberrue"/>
    <s v="m-inmaculada.berrueco@unirioja.es"/>
    <n v="1.2"/>
    <n v="1.2"/>
    <n v="536"/>
    <s v="PROFESOR INTERINO"/>
    <s v="P04"/>
    <s v="TIEMPO PARCIAL (4+4 HORAS)"/>
    <s v="2019-02-11 00:00:00.0"/>
    <s v="2019-03-01 00:00:00.0"/>
    <s v="PI101455"/>
    <s v="PROFESOR CONTRATADO INTERINO"/>
    <s v="R101"/>
    <x v="4"/>
    <n v="780"/>
    <s v="TECNOLOGÍA DE ALIMENTOS"/>
  </r>
  <r>
    <x v="13"/>
    <n v="50793513"/>
    <x v="4"/>
    <n v="549"/>
    <s v="549G"/>
    <s v="GRUPO-A"/>
    <s v="Cultura vitivinícola"/>
    <s v="GG"/>
    <s v="GRUPO GRANDE"/>
    <s v="549G"/>
    <s v="GG de Cultura vitivinícola"/>
    <s v="GRUPO-A"/>
    <s v="GG de Cultura vitivinícola"/>
    <s v="2S"/>
    <n v="50793513"/>
    <s v="PAEZ DE LA CADENA"/>
    <s v="TORTOSA"/>
    <s v="FRANCISCO"/>
    <s v="PAEZ DE LA CADENA TORTOSA, FRANCISCO"/>
    <x v="1"/>
    <x v="0"/>
    <x v="0"/>
    <m/>
    <m/>
    <s v="franpaez"/>
    <s v="paco.pc@unirioja.es"/>
    <n v="3.3"/>
    <n v="3.3"/>
    <n v="504"/>
    <s v="PROFESOR TITULAR UNIVERSIDAD"/>
    <s v="C01"/>
    <s v="TIEMPO COMPLETO"/>
    <s v="2018-09-17 00:00:00.0"/>
    <s v="null"/>
    <s v="DF100079"/>
    <s v="PROFESOR TITULAR DE UNIVERSIDAD"/>
    <s v="R101"/>
    <x v="4"/>
    <n v="705"/>
    <s v="PRODUCCIÓN VEGETAL"/>
  </r>
  <r>
    <x v="13"/>
    <n v="16616932"/>
    <x v="4"/>
    <n v="551"/>
    <s v="551G"/>
    <s v="GRUPO-A"/>
    <s v="Marketing internacional del vino"/>
    <s v="GG"/>
    <s v="GRUPO GRANDE"/>
    <s v="551G"/>
    <s v="GG de Márketing internacional del vino"/>
    <s v="GRUPO-A"/>
    <s v="GG de Márketing internacional del vino"/>
    <s v="1S"/>
    <n v="16616932"/>
    <s v="MEDRANO"/>
    <s v="SÁEZ"/>
    <s v="NATALIA"/>
    <s v="MEDRANO SÁEZ, NATALIA"/>
    <x v="1"/>
    <x v="0"/>
    <x v="0"/>
    <m/>
    <m/>
    <s v="namedran"/>
    <s v="natalia.medrano@unirioja.es"/>
    <n v="2.8"/>
    <n v="2.8"/>
    <n v="536"/>
    <s v="PROFESOR INTERINO"/>
    <s v="C01"/>
    <s v="TIEMPO COMPLETO"/>
    <s v="2018-09-17 00:00:00.0"/>
    <s v="2019-01-18 00:00:00.0"/>
    <s v="PI101353"/>
    <s v="PROFESOR CONTRATADO INTERINO TC"/>
    <s v="R104"/>
    <x v="0"/>
    <n v="95"/>
    <s v="COMERCIALIZACIÓN E INVESTIGACIÓN DE MERCADOS"/>
  </r>
  <r>
    <x v="13"/>
    <n v="7852960"/>
    <x v="4"/>
    <n v="553"/>
    <s v="553G"/>
    <s v="GRUPO-A"/>
    <s v="Prácticas externas"/>
    <s v="GG"/>
    <s v="GRUPO GRANDE"/>
    <s v="553G"/>
    <s v="GG de Prácticas en empresa"/>
    <s v="GRUPO-A"/>
    <s v="GG de Prácticas en empresa"/>
    <s v="AN"/>
    <n v="7852960"/>
    <s v="TARDÁGUILA"/>
    <s v="LASO"/>
    <s v="MANUEL JAVIER"/>
    <s v="TARDÁGUILA LASO, MANUEL JAVIER"/>
    <x v="1"/>
    <x v="0"/>
    <x v="0"/>
    <m/>
    <m/>
    <s v="jatardag"/>
    <s v="javier.tardaguila@unirioja.es"/>
    <n v="0.2"/>
    <n v="0.2"/>
    <n v="500"/>
    <s v="CATEDRATICO DE UNIVERSIDAD"/>
    <s v="01R"/>
    <s v="TIEMPO COMPLETO REDUCIDO"/>
    <s v="2018-11-26 00:00:00.0"/>
    <s v="null"/>
    <s v="DF100371"/>
    <s v="CATEDRÁTICO DE UNIVERSIDAD"/>
    <s v="R101"/>
    <x v="4"/>
    <n v="705"/>
    <s v="PRODUCCIÓN VEGETAL"/>
  </r>
  <r>
    <x v="13"/>
    <n v="15863391"/>
    <x v="4"/>
    <n v="553"/>
    <s v="553G"/>
    <s v="GRUPO-A"/>
    <s v="Prácticas externas"/>
    <s v="GG"/>
    <s v="GRUPO GRANDE"/>
    <s v="553G"/>
    <s v="GG de Prácticas en empresa"/>
    <s v="GRUPO-A"/>
    <s v="GG de Prácticas en empresa"/>
    <s v="AN"/>
    <n v="15863391"/>
    <s v="PEÑA"/>
    <s v="NAVARIDAS"/>
    <s v="JOSÉ MIGUEL"/>
    <s v="PEÑA NAVARIDAS, JOSÉ MIGUEL"/>
    <x v="1"/>
    <x v="0"/>
    <x v="0"/>
    <m/>
    <m/>
    <s v="jopena"/>
    <s v="jmiguel.penya@unirioja.es"/>
    <n v="0.2"/>
    <n v="0.2"/>
    <n v="533"/>
    <s v="COLABORADOR-TIPO 2 (Doctor)"/>
    <s v="C01"/>
    <s v="TIEMPO COMPLETO"/>
    <s v="2006-10-01 00:00:00.0"/>
    <s v="null"/>
    <s v="LD100579"/>
    <s v="PROFESOR COLABORADOR TIPO 2"/>
    <s v="R101"/>
    <x v="4"/>
    <n v="500"/>
    <s v="INGENIERÍA AGROFORESTAL"/>
  </r>
  <r>
    <x v="13"/>
    <n v="30520840"/>
    <x v="4"/>
    <n v="553"/>
    <s v="553G"/>
    <s v="GRUPO-A"/>
    <s v="Prácticas externas"/>
    <s v="GG"/>
    <s v="GRUPO GRANDE"/>
    <s v="553G"/>
    <s v="GG de Prácticas en empresa"/>
    <s v="GRUPO-A"/>
    <s v="GG de Prácticas en empresa"/>
    <s v="AN"/>
    <n v="30520840"/>
    <s v="TENA"/>
    <s v="VÁZQUEZ DE LA TORRE"/>
    <s v="MARÍA TERESA"/>
    <s v="TENA VÁZQUEZ DE LA TORRE, MARÍA TERESA"/>
    <x v="1"/>
    <x v="0"/>
    <x v="0"/>
    <m/>
    <m/>
    <s v="matena"/>
    <s v="maria-teresa.tena@unirioja.es"/>
    <n v="0.6"/>
    <n v="0.6"/>
    <s v="A-0500"/>
    <s v="CATEDRATICO DE UNIVERSIDAD"/>
    <s v="01R"/>
    <s v="TIEMPO COMPLETO REDUCIDO"/>
    <s v="2016-09-15 00:00:00.0"/>
    <s v="null"/>
    <s v="DF100288"/>
    <s v="CATEDRÁTICO DE UNIVERSIDAD"/>
    <s v="R112"/>
    <x v="8"/>
    <n v="750"/>
    <s v="QUÍMICA ANALÍTICA"/>
  </r>
  <r>
    <x v="13"/>
    <n v="31618249"/>
    <x v="4"/>
    <n v="553"/>
    <s v="553G"/>
    <s v="GRUPO-A"/>
    <s v="Prácticas externas"/>
    <s v="GG"/>
    <s v="GRUPO GRANDE"/>
    <s v="553G"/>
    <s v="GG de Prácticas en empresa"/>
    <s v="GRUPO-A"/>
    <s v="GG de Prácticas en empresa"/>
    <s v="AN"/>
    <n v="31618249"/>
    <s v="ANDRADES"/>
    <s v="RODRÍGUEZ"/>
    <s v="MARÍA SOLEDAD"/>
    <s v="ANDRADES RODRÍGUEZ, MARÍA SOLEDAD"/>
    <x v="0"/>
    <x v="0"/>
    <x v="0"/>
    <m/>
    <m/>
    <s v="mandrade"/>
    <s v="marisol.andrades@unirioja.es"/>
    <n v="0.2"/>
    <n v="0.2"/>
    <n v="504"/>
    <s v="PROFESOR TITULAR UNIVERSIDAD"/>
    <s v="01R"/>
    <s v="TIEMPO COMPLETO REDUCIDO"/>
    <s v="2018-09-17 00:00:00.0"/>
    <s v="null"/>
    <s v="DF3164"/>
    <s v="TITULAR DE ESCUELAS UNIVERSITARIAS"/>
    <s v="R101"/>
    <x v="4"/>
    <n v="705"/>
    <s v="PRODUCCIÓN VEGETAL"/>
  </r>
  <r>
    <x v="13"/>
    <n v="72778746"/>
    <x v="4"/>
    <n v="553"/>
    <s v="553G"/>
    <s v="GRUPO-A"/>
    <s v="Prácticas externas"/>
    <s v="GG"/>
    <s v="GRUPO GRANDE"/>
    <s v="553G"/>
    <s v="GG de Prácticas en empresa"/>
    <s v="GRUPO-A"/>
    <s v="GG de Prácticas en empresa"/>
    <s v="AN"/>
    <n v="72778746"/>
    <s v="PÉREZ"/>
    <s v="MORENO"/>
    <s v="IGNACIO"/>
    <s v="PÉREZ MORENO, IGNACIO"/>
    <x v="0"/>
    <x v="0"/>
    <x v="0"/>
    <m/>
    <m/>
    <s v="igperez"/>
    <s v="ignacio.perez@unirioja.es"/>
    <n v="0.2"/>
    <n v="0.2"/>
    <n v="504"/>
    <s v="PROFESOR TITULAR UNIVERSIDAD"/>
    <s v="01R"/>
    <s v="TIEMPO COMPLETO REDUCIDO"/>
    <s v="2017-09-15 00:00:00.0"/>
    <s v="null"/>
    <s v="DF3158"/>
    <s v="TITULAR DE UNIVERSIDAD"/>
    <s v="R101"/>
    <x v="4"/>
    <n v="705"/>
    <s v="PRODUCCIÓN VEGETAL"/>
  </r>
  <r>
    <x v="13"/>
    <n v="71458565"/>
    <x v="4"/>
    <n v="556"/>
    <s v="556G"/>
    <s v="GRUPO-A"/>
    <s v="Sistemas de calidad y seguridad laboral"/>
    <s v="GG"/>
    <s v="GRUPO GRANDE"/>
    <s v="556G"/>
    <s v="GG de Sistemas de calidad y seguridad laboral"/>
    <s v="GRUPO-A"/>
    <s v="GG de Sistemas de calidad y seguridad laboral"/>
    <s v="1S"/>
    <n v="71458565"/>
    <s v="GARCÍA"/>
    <s v="GONZÁLEZ"/>
    <s v="JULIA"/>
    <s v="GARCÍA GONZÁLEZ, JULIA"/>
    <x v="1"/>
    <x v="0"/>
    <x v="0"/>
    <m/>
    <m/>
    <s v="jugarcgo"/>
    <s v="julia.garciag@unirioja.es"/>
    <n v="1"/>
    <n v="1"/>
    <n v="7081"/>
    <s v="AYUDANTE (DOCTOR)"/>
    <s v="C01"/>
    <s v="TIEMPO COMPLETO"/>
    <s v="2018-09-17 00:00:00.0"/>
    <s v="2019-02-03 00:00:00.0"/>
    <s v="PI101346"/>
    <s v="PROFESOR AYUDANTE DOCTOR"/>
    <s v="R101"/>
    <x v="4"/>
    <n v="500"/>
    <s v="INGENIERÍA AGROFORESTAL"/>
  </r>
  <r>
    <x v="13"/>
    <n v="76629951"/>
    <x v="4"/>
    <n v="557"/>
    <s v="557G"/>
    <s v="GRUPO-A"/>
    <s v="Viticultura de precisión"/>
    <s v="GG"/>
    <s v="GRUPO GRANDE"/>
    <s v="557G"/>
    <s v="GG de VitIcultura de precisión"/>
    <s v="GRUPO-A"/>
    <s v="GG de VitIcultura de precisión"/>
    <s v="2S"/>
    <n v="76629951"/>
    <s v="PALACIOS"/>
    <s v="LÓPEZ"/>
    <s v="FERNANDO"/>
    <s v="PALACIOS LÓPEZ, FERNANDO"/>
    <x v="1"/>
    <x v="0"/>
    <x v="0"/>
    <m/>
    <m/>
    <s v="fepalal"/>
    <s v="fernando.palacios@alum.unirioja.es"/>
    <n v="0.5"/>
    <n v="0.5"/>
    <n v="121"/>
    <s v="PERSONAL INVESTIGADOR EN FORMACIÓN"/>
    <n v="0"/>
    <s v="_"/>
    <s v="2017-06-01 00:00:00.0"/>
    <s v="2019-05-31 00:00:00.0"/>
    <s v="D01BECARIO3"/>
    <s v="PERSONAL INVESTIGADOR PREDOCTORAL EN FORMACIÓN"/>
    <s v="R101"/>
    <x v="4"/>
    <n v="705"/>
    <s v="PRODUCCIÓN VEGETAL"/>
  </r>
  <r>
    <x v="13"/>
    <n v="10200766"/>
    <x v="4"/>
    <n v="557"/>
    <s v="557R"/>
    <s v="GRUPO-A1"/>
    <s v="Viticultura de precisión"/>
    <s v="GR"/>
    <s v="GRUPO REDUCIDO"/>
    <s v="557R"/>
    <s v="GR de VitIcultura de precisión"/>
    <s v="GRUPO-A1"/>
    <s v="GR de VitIcultura de precisión"/>
    <s v="2S"/>
    <n v="10200766"/>
    <s v="ROMÁN"/>
    <s v="FERNÁNDEZ"/>
    <s v="LUIS RUBÉN"/>
    <s v="ROMÁN FERNÁNDEZ, LUIS RUBÉN"/>
    <x v="1"/>
    <x v="0"/>
    <x v="0"/>
    <m/>
    <m/>
    <s v="luroman"/>
    <s v="luis-ruben.roman@unirioja.es"/>
    <n v="0.8"/>
    <n v="0.8"/>
    <n v="532"/>
    <s v="LABORAL DOCENTE-ASOCIADO"/>
    <s v="P06"/>
    <s v="TIEMPO PARCIAL (6+6 HORAS)"/>
    <s v="2019-02-07 00:00:00.0"/>
    <s v="2019-09-14 00:00:00.0"/>
    <s v="PI101451"/>
    <s v="PROFESOR ASOCIADO"/>
    <s v="R101"/>
    <x v="4"/>
    <n v="705"/>
    <s v="PRODUCCIÓN VEGETAL"/>
  </r>
  <r>
    <x v="13"/>
    <n v="72781903"/>
    <x v="4"/>
    <n v="558"/>
    <s v="558G"/>
    <s v="GRUPO-A"/>
    <s v="Ingeniería de procesos enológicos"/>
    <s v="GG"/>
    <s v="GRUPO GRANDE"/>
    <s v="558G"/>
    <s v="GG de Ingenieria de procesos enológicos"/>
    <s v="GRUPO-A"/>
    <s v="GG de Ingenieria de procesos enológicos"/>
    <s v="2S"/>
    <n v="72781903"/>
    <s v="ARBIZU"/>
    <s v="MILAGRO"/>
    <s v="MARÍA JULIA"/>
    <s v="ARBIZU MILAGRO, MARÍA JULIA"/>
    <x v="1"/>
    <x v="0"/>
    <x v="0"/>
    <m/>
    <m/>
    <s v="juarbizu"/>
    <s v="julia.arbizu@unirioja.es"/>
    <n v="0.5"/>
    <n v="0.5"/>
    <n v="536"/>
    <s v="PROFESOR INTERINO"/>
    <s v="C01"/>
    <s v="TIEMPO COMPLETO"/>
    <s v="2015-09-15 00:00:00.0"/>
    <s v="null"/>
    <s v="PI101012"/>
    <s v="PROFESOR CONTRATADO INTERINO"/>
    <s v="R101"/>
    <x v="4"/>
    <n v="500"/>
    <s v="INGENIERÍA AGROFORESTAL"/>
  </r>
  <r>
    <x v="14"/>
    <n v="72781903"/>
    <x v="4"/>
    <n v="558"/>
    <s v="558G"/>
    <s v="GRUPO-A"/>
    <s v="Ingeniería de procesos enológicos"/>
    <s v="GG"/>
    <s v="GRUPO GRANDE"/>
    <s v="558G"/>
    <s v="GG de Ingenieria de procesos enológicos"/>
    <s v="GRUPO-A"/>
    <s v="GG de Ingenieria de procesos enológicos"/>
    <s v="2S"/>
    <n v="72781903"/>
    <s v="ARBIZU"/>
    <s v="MILAGRO"/>
    <s v="MARÍA JULIA"/>
    <s v="ARBIZU MILAGRO, MARÍA JULIA"/>
    <x v="1"/>
    <x v="0"/>
    <x v="0"/>
    <m/>
    <m/>
    <s v="juarbizu"/>
    <s v="julia.arbizu@unirioja.es"/>
    <n v="0.5"/>
    <m/>
    <n v="536"/>
    <s v="PROFESOR INTERINO"/>
    <s v="C01"/>
    <s v="TIEMPO COMPLETO"/>
    <s v="2015-09-15 00:00:00.0"/>
    <s v="null"/>
    <s v="PI101012"/>
    <s v="PROFESOR CONTRATADO INTERINO"/>
    <s v="R101"/>
    <x v="4"/>
    <n v="500"/>
    <s v="INGENIERÍA AGROFORESTAL"/>
  </r>
  <r>
    <x v="13"/>
    <n v="77353168"/>
    <x v="4"/>
    <n v="559"/>
    <s v="559L"/>
    <s v="GRUPO-A1"/>
    <s v="Prácticas integradas de viticultura"/>
    <s v="GL"/>
    <s v="GRUPO DE LABORATORIO"/>
    <s v="559L"/>
    <s v="GL de Prácticas integradas de viticultura"/>
    <s v="GRUPO-A1"/>
    <s v="GL de Prácticas integradas de viticultura"/>
    <s v="AN"/>
    <n v="77353168"/>
    <s v="GUTIÉRREZ"/>
    <s v="SALCEDO"/>
    <s v="SALVADOR"/>
    <s v="GUTIÉRREZ SALCEDO, SALVADOR"/>
    <x v="1"/>
    <x v="0"/>
    <x v="0"/>
    <m/>
    <m/>
    <s v="sagutis"/>
    <s v="salvador.gutierrez@alum.unirioja.es"/>
    <n v="0.15"/>
    <n v="0.15"/>
    <n v="121"/>
    <s v="PERSONAL INVESTIGADOR EN FORMACIÓN"/>
    <n v="0"/>
    <s v="_"/>
    <s v="2016-09-01 00:00:00.0"/>
    <s v="2019-02-06 00:00:00.0"/>
    <s v="D01BECARIO2"/>
    <s v="PERSONAL INVESTIGADOR PREDOCTORAL EN FORMACIÓN"/>
    <s v="R101"/>
    <x v="4"/>
    <n v="705"/>
    <s v="PRODUCCIÓN VEGETAL"/>
  </r>
  <r>
    <x v="14"/>
    <n v="7852960"/>
    <x v="4"/>
    <n v="559"/>
    <s v="559G"/>
    <s v="GRUPO-A"/>
    <s v="Prácticas integradas de viticultura"/>
    <s v="GG"/>
    <s v="GRUPO GRANDE"/>
    <s v="559G"/>
    <s v="GG de Prácticas integradas de viticultura"/>
    <s v="GRUPO-A"/>
    <s v="GG de Prácticas integradas de viticultura"/>
    <s v="AN"/>
    <n v="7852960"/>
    <s v="TARDÁGUILA"/>
    <s v="LASO"/>
    <s v="MANUEL JAVIER"/>
    <s v="TARDÁGUILA LASO, MANUEL JAVIER"/>
    <x v="1"/>
    <x v="0"/>
    <x v="0"/>
    <m/>
    <m/>
    <s v="jatardag"/>
    <s v="javier.tardaguila@unirioja.es"/>
    <n v="1"/>
    <m/>
    <n v="500"/>
    <s v="CATEDRATICO DE UNIVERSIDAD"/>
    <s v="01R"/>
    <s v="TIEMPO COMPLETO REDUCIDO"/>
    <s v="2018-11-26 00:00:00.0"/>
    <s v="null"/>
    <s v="DF100371"/>
    <s v="CATEDRÁTICO DE UNIVERSIDAD"/>
    <s v="R101"/>
    <x v="4"/>
    <n v="705"/>
    <s v="PRODUCCIÓN VEGETAL"/>
  </r>
  <r>
    <x v="14"/>
    <n v="10200766"/>
    <x v="4"/>
    <n v="559"/>
    <s v="559L"/>
    <s v="GRUPO-A1"/>
    <s v="Prácticas integradas de viticultura"/>
    <s v="GL"/>
    <s v="GRUPO DE LABORATORIO"/>
    <s v="559L"/>
    <s v="GL de Prácticas integradas de viticultura"/>
    <s v="GRUPO-A1"/>
    <s v="GL de Prácticas integradas de viticultura"/>
    <s v="AN"/>
    <n v="10200766"/>
    <s v="ROMÁN"/>
    <s v="FERNÁNDEZ"/>
    <s v="LUIS RUBÉN"/>
    <s v="ROMÁN FERNÁNDEZ, LUIS RUBÉN"/>
    <x v="1"/>
    <x v="0"/>
    <x v="0"/>
    <m/>
    <m/>
    <s v="luroman"/>
    <s v="luis-ruben.roman@unirioja.es"/>
    <n v="1.1000000000000001"/>
    <m/>
    <n v="532"/>
    <s v="LABORAL DOCENTE-ASOCIADO"/>
    <s v="P06"/>
    <s v="TIEMPO PARCIAL (6+6 HORAS)"/>
    <s v="2019-02-07 00:00:00.0"/>
    <s v="2019-09-14 00:00:00.0"/>
    <s v="PI101451"/>
    <s v="PROFESOR ASOCIADO"/>
    <s v="R101"/>
    <x v="4"/>
    <n v="705"/>
    <s v="PRODUCCIÓN VEGETAL"/>
  </r>
  <r>
    <x v="14"/>
    <n v="77353168"/>
    <x v="4"/>
    <n v="559"/>
    <s v="559L"/>
    <s v="GRUPO-A1"/>
    <s v="Prácticas integradas de viticultura"/>
    <s v="GL"/>
    <s v="GRUPO DE LABORATORIO"/>
    <s v="559L"/>
    <s v="GL de Prácticas integradas de viticultura"/>
    <s v="GRUPO-A1"/>
    <s v="GL de Prácticas integradas de viticultura"/>
    <s v="AN"/>
    <n v="77353168"/>
    <s v="GUTIÉRREZ"/>
    <s v="SALCEDO"/>
    <s v="SALVADOR"/>
    <s v="GUTIÉRREZ SALCEDO, SALVADOR"/>
    <x v="1"/>
    <x v="0"/>
    <x v="0"/>
    <m/>
    <m/>
    <s v="sagutis"/>
    <s v="salvador.gutierrez@alum.unirioja.es"/>
    <n v="0.15"/>
    <m/>
    <n v="121"/>
    <s v="PERSONAL INVESTIGADOR EN FORMACIÓN"/>
    <n v="0"/>
    <s v="_"/>
    <s v="2016-09-01 00:00:00.0"/>
    <s v="2019-02-06 00:00:00.0"/>
    <s v="D01BECARIO2"/>
    <s v="PERSONAL INVESTIGADOR PREDOCTORAL EN FORMACIÓN"/>
    <s v="R101"/>
    <x v="4"/>
    <n v="705"/>
    <s v="PRODUCCIÓN VEGETAL"/>
  </r>
  <r>
    <x v="14"/>
    <n v="72778746"/>
    <x v="4"/>
    <n v="560"/>
    <s v="560L"/>
    <s v="GRUPO-A1"/>
    <s v="Protección de cultivos"/>
    <s v="GL"/>
    <s v="GRUPO DE LABORATORIO"/>
    <s v="560L"/>
    <s v="GL de Protección de cultivos"/>
    <s v="GRUPO-A1"/>
    <s v="GL de Protección de cultivos"/>
    <s v="1S"/>
    <n v="72778746"/>
    <s v="PÉREZ"/>
    <s v="MORENO"/>
    <s v="IGNACIO"/>
    <s v="PÉREZ MORENO, IGNACIO"/>
    <x v="0"/>
    <x v="0"/>
    <x v="0"/>
    <m/>
    <m/>
    <s v="igperez"/>
    <s v="ignacio.perez@unirioja.es"/>
    <n v="1"/>
    <m/>
    <n v="504"/>
    <s v="PROFESOR TITULAR UNIVERSIDAD"/>
    <s v="01R"/>
    <s v="TIEMPO COMPLETO REDUCIDO"/>
    <s v="2017-09-15 00:00:00.0"/>
    <s v="null"/>
    <s v="DF3158"/>
    <s v="TITULAR DE UNIVERSIDAD"/>
    <s v="R101"/>
    <x v="4"/>
    <n v="705"/>
    <s v="PRODUCCIÓN VEGETAL"/>
  </r>
  <r>
    <x v="13"/>
    <n v="16787895"/>
    <x v="4"/>
    <n v="564"/>
    <s v="564G"/>
    <s v="GRUPO-A"/>
    <s v="Diseño de industrias"/>
    <s v="GG"/>
    <s v="GRUPO GRANDE"/>
    <s v="564G"/>
    <s v="GG de Diseño de industrias"/>
    <s v="GRUPO-A"/>
    <s v="GG de Diseño de industrias"/>
    <s v="1S"/>
    <n v="16787895"/>
    <s v="MARTÍNEZ"/>
    <s v="BLASCO"/>
    <s v="ISABEL"/>
    <s v="MARTÍNEZ BLASCO, ISABEL"/>
    <x v="1"/>
    <x v="0"/>
    <x v="0"/>
    <m/>
    <m/>
    <s v="mismabla"/>
    <s v="isabel.martinez@unirioja.es"/>
    <n v="2.5"/>
    <n v="2.5"/>
    <n v="532"/>
    <s v="LABORAL DOCENTE-ASOCIADO"/>
    <s v="P03"/>
    <s v="TIEMPO PARCIAL (3+3 HORAS)"/>
    <s v="2015-09-15 00:00:00.0"/>
    <s v="2019-09-14 00:00:00.0"/>
    <s v="PI101013"/>
    <s v="PROFESOR ASOCIADO"/>
    <s v="R101"/>
    <x v="4"/>
    <n v="500"/>
    <s v="INGENIERÍA AGROFORESTAL"/>
  </r>
  <r>
    <x v="14"/>
    <n v="16787895"/>
    <x v="4"/>
    <n v="564"/>
    <s v="564G"/>
    <s v="GRUPO-A"/>
    <s v="Diseño de industrias"/>
    <s v="GG"/>
    <s v="GRUPO GRANDE"/>
    <s v="564G"/>
    <s v="GG de Diseño de industrias"/>
    <s v="GRUPO-A"/>
    <s v="GG de Diseño de industrias"/>
    <s v="1S"/>
    <n v="16787895"/>
    <s v="MARTÍNEZ"/>
    <s v="BLASCO"/>
    <s v="ISABEL"/>
    <s v="MARTÍNEZ BLASCO, ISABEL"/>
    <x v="1"/>
    <x v="0"/>
    <x v="0"/>
    <m/>
    <m/>
    <s v="mismabla"/>
    <s v="isabel.martinez@unirioja.es"/>
    <n v="2.5"/>
    <m/>
    <n v="532"/>
    <s v="LABORAL DOCENTE-ASOCIADO"/>
    <s v="P03"/>
    <s v="TIEMPO PARCIAL (3+3 HORAS)"/>
    <s v="2015-09-15 00:00:00.0"/>
    <s v="2019-09-14 00:00:00.0"/>
    <s v="PI101013"/>
    <s v="PROFESOR ASOCIADO"/>
    <s v="R101"/>
    <x v="4"/>
    <n v="500"/>
    <s v="INGENIERÍA AGROFORESTAL"/>
  </r>
  <r>
    <x v="13"/>
    <n v="71427482"/>
    <x v="4"/>
    <n v="565"/>
    <s v="565G"/>
    <s v="GRUPO-A"/>
    <s v="Equipos y máquinas en ingeniería alimentaria"/>
    <s v="GG"/>
    <s v="GRUPO GRANDE"/>
    <s v="565G"/>
    <s v="GG de Equipos y máquinas en ingeniería alimentaria"/>
    <s v="GRUPO-A"/>
    <s v="GG de Equipos y máquinas en ingeniería alimentaria"/>
    <s v="1S"/>
    <n v="71427482"/>
    <s v="TASCÓN"/>
    <s v="VEGAS"/>
    <s v="ALBERTO"/>
    <s v="TASCÓN VEGAS, ALBERTO"/>
    <x v="0"/>
    <x v="0"/>
    <x v="0"/>
    <m/>
    <m/>
    <s v="altascon"/>
    <s v="alberto.tascon@unirioja.es"/>
    <n v="0"/>
    <n v="0"/>
    <s v="A-0504"/>
    <s v="PROFESOR TITULAR UNIVERSIDAD"/>
    <s v="C01"/>
    <s v="TIEMPO COMPLETO"/>
    <s v="2010-09-01 00:00:00.0"/>
    <s v="null"/>
    <s v="DF100264"/>
    <s v="PROFESOR TITULAR INTERINO"/>
    <s v="R101"/>
    <x v="4"/>
    <n v="500"/>
    <s v="INGENIERÍA AGROFORESTAL"/>
  </r>
  <r>
    <x v="14"/>
    <n v="71458565"/>
    <x v="4"/>
    <n v="565"/>
    <s v="565G"/>
    <s v="GRUPO-A"/>
    <s v="Equipos y máquinas en ingeniería alimentaria"/>
    <s v="GG"/>
    <s v="GRUPO GRANDE"/>
    <s v="565G"/>
    <s v="GG de Equipos y máquinas en ingeniería alimentaria"/>
    <s v="GRUPO-A"/>
    <s v="GG de Equipos y máquinas en ingeniería alimentaria"/>
    <s v="1S"/>
    <n v="71458565"/>
    <s v="GARCÍA"/>
    <s v="GONZÁLEZ"/>
    <s v="JULIA"/>
    <s v="GARCÍA GONZÁLEZ, JULIA"/>
    <x v="1"/>
    <x v="0"/>
    <x v="0"/>
    <m/>
    <m/>
    <s v="jugarcgo"/>
    <s v="julia.garciag@unirioja.es"/>
    <n v="2.5"/>
    <m/>
    <n v="7081"/>
    <s v="AYUDANTE (DOCTOR)"/>
    <s v="C01"/>
    <s v="TIEMPO COMPLETO"/>
    <s v="2018-09-17 00:00:00.0"/>
    <s v="2019-02-03 00:00:00.0"/>
    <s v="PI101346"/>
    <s v="PROFESOR AYUDANTE DOCTOR"/>
    <s v="R101"/>
    <x v="4"/>
    <n v="500"/>
    <s v="INGENIERÍA AGROFORESTAL"/>
  </r>
  <r>
    <x v="13"/>
    <n v="16561901"/>
    <x v="4"/>
    <n v="566"/>
    <s v="566G"/>
    <s v="GRUPO-A"/>
    <s v="Estructuras y construcción"/>
    <s v="GG"/>
    <s v="GRUPO GRANDE"/>
    <s v="566G"/>
    <s v="GG de Estructuras y construcción"/>
    <s v="GRUPO-A"/>
    <s v="GG de Estructuras y construcción"/>
    <s v="1S"/>
    <n v="16561901"/>
    <s v="FRAILE"/>
    <s v="GARCÍA"/>
    <s v="ESTEBAN"/>
    <s v="FRAILE GARCÍA, ESTEBAN"/>
    <x v="1"/>
    <x v="0"/>
    <x v="0"/>
    <m/>
    <m/>
    <s v="esfraile"/>
    <s v="esteban.fraile@unirioja.es"/>
    <n v="0"/>
    <n v="0"/>
    <n v="536"/>
    <s v="PROFESOR INTERINO"/>
    <s v="C01"/>
    <s v="TIEMPO COMPLETO"/>
    <s v="2012-09-01 00:00:00.0"/>
    <s v="null"/>
    <s v="PI100871"/>
    <s v="PROFESOR CONTRATADO INTERINO"/>
    <s v="R110"/>
    <x v="10"/>
    <n v="605"/>
    <s v="MECÁNICA DE MEDIOS CONTINUOS Y TEORÍA DE ESTRUCTUR"/>
  </r>
  <r>
    <x v="13"/>
    <n v="16588620"/>
    <x v="4"/>
    <n v="566"/>
    <s v="566G"/>
    <s v="GRUPO-A"/>
    <s v="Estructuras y construcción"/>
    <s v="GG"/>
    <s v="GRUPO GRANDE"/>
    <s v="566G"/>
    <s v="GG de Estructuras y construcción"/>
    <s v="GRUPO-A"/>
    <s v="GG de Estructuras y construcción"/>
    <s v="1S"/>
    <n v="16588620"/>
    <s v="FERREIRO"/>
    <s v="CABELLO"/>
    <s v="JAVIER"/>
    <s v="FERREIRO CABELLO, JAVIER"/>
    <x v="0"/>
    <x v="0"/>
    <x v="0"/>
    <m/>
    <m/>
    <s v="jaferrei"/>
    <s v="javier.ferreiro@unirioja.es"/>
    <n v="3.8"/>
    <n v="3.8"/>
    <n v="532"/>
    <s v="LABORAL DOCENTE-ASOCIADO"/>
    <s v="P06"/>
    <s v="TIEMPO PARCIAL (6+6 HORAS)"/>
    <s v="2018-09-28 00:00:00.0"/>
    <s v="2019-09-14 00:00:00.0"/>
    <s v="PI101044"/>
    <s v="PROFESOR ASOCIADO"/>
    <s v="R110"/>
    <x v="10"/>
    <n v="605"/>
    <s v="MECÁNICA DE MEDIOS CONTINUOS Y TEORÍA DE ESTRUCTUR"/>
  </r>
  <r>
    <x v="14"/>
    <n v="16561901"/>
    <x v="4"/>
    <n v="566"/>
    <s v="566G"/>
    <s v="GRUPO-A"/>
    <s v="Estructuras y construcción"/>
    <s v="GG"/>
    <s v="GRUPO GRANDE"/>
    <s v="566G"/>
    <s v="GG de Estructuras y construcción"/>
    <s v="GRUPO-A"/>
    <s v="GG de Estructuras y construcción"/>
    <s v="1S"/>
    <n v="16561901"/>
    <s v="FRAILE"/>
    <s v="GARCÍA"/>
    <s v="ESTEBAN"/>
    <s v="FRAILE GARCÍA, ESTEBAN"/>
    <x v="1"/>
    <x v="0"/>
    <x v="0"/>
    <m/>
    <m/>
    <s v="esfraile"/>
    <s v="esteban.fraile@unirioja.es"/>
    <n v="0"/>
    <m/>
    <n v="536"/>
    <s v="PROFESOR INTERINO"/>
    <s v="C01"/>
    <s v="TIEMPO COMPLETO"/>
    <s v="2012-09-01 00:00:00.0"/>
    <s v="null"/>
    <s v="PI100871"/>
    <s v="PROFESOR CONTRATADO INTERINO"/>
    <s v="R110"/>
    <x v="10"/>
    <n v="605"/>
    <s v="MECÁNICA DE MEDIOS CONTINUOS Y TEORÍA DE ESTRUCTUR"/>
  </r>
  <r>
    <x v="14"/>
    <n v="16588620"/>
    <x v="4"/>
    <n v="566"/>
    <s v="566G"/>
    <s v="GRUPO-A"/>
    <s v="Estructuras y construcción"/>
    <s v="GG"/>
    <s v="GRUPO GRANDE"/>
    <s v="566G"/>
    <s v="GG de Estructuras y construcción"/>
    <s v="GRUPO-A"/>
    <s v="GG de Estructuras y construcción"/>
    <s v="1S"/>
    <n v="16588620"/>
    <s v="FERREIRO"/>
    <s v="CABELLO"/>
    <s v="JAVIER"/>
    <s v="FERREIRO CABELLO, JAVIER"/>
    <x v="0"/>
    <x v="0"/>
    <x v="0"/>
    <m/>
    <m/>
    <s v="jaferrei"/>
    <s v="javier.ferreiro@unirioja.es"/>
    <n v="3.8"/>
    <m/>
    <n v="532"/>
    <s v="LABORAL DOCENTE-ASOCIADO"/>
    <s v="P06"/>
    <s v="TIEMPO PARCIAL (6+6 HORAS)"/>
    <s v="2018-09-28 00:00:00.0"/>
    <s v="2019-09-14 00:00:00.0"/>
    <s v="PI101044"/>
    <s v="PROFESOR ASOCIADO"/>
    <s v="R110"/>
    <x v="10"/>
    <n v="605"/>
    <s v="MECÁNICA DE MEDIOS CONTINUOS Y TEORÍA DE ESTRUCTUR"/>
  </r>
  <r>
    <x v="13"/>
    <n v="16587858"/>
    <x v="4"/>
    <n v="567"/>
    <s v="567G"/>
    <s v="GRUPO-A"/>
    <s v="Gestión de residuos"/>
    <s v="GG"/>
    <s v="GRUPO GRANDE"/>
    <s v="567G"/>
    <s v="GG de Gestión de residuos"/>
    <s v="GRUPO-A"/>
    <s v="GG de Gestión de residuos"/>
    <s v="2S"/>
    <n v="16587858"/>
    <s v="SÁENZ DE URTURI"/>
    <s v="SÁNCHEZ"/>
    <s v="IGNACIO"/>
    <s v="SÁENZ DE URTURI SÁNCHEZ, IGNACIO"/>
    <x v="1"/>
    <x v="0"/>
    <x v="0"/>
    <m/>
    <m/>
    <s v="igsaenzd"/>
    <s v="ignacio.saenz-deurturi@unirioja.es"/>
    <n v="0.8"/>
    <n v="0.8"/>
    <n v="532"/>
    <s v="LABORAL DOCENTE-ASOCIADO"/>
    <s v="P02"/>
    <s v="TIEMPO PARCIAL (2+2 HORAS)"/>
    <s v="2016-09-15 00:00:00.0"/>
    <s v="2019-09-14 00:00:00.0"/>
    <s v="PI101096"/>
    <s v="PROFESOR ASOCIADO"/>
    <s v="R101"/>
    <x v="4"/>
    <n v="500"/>
    <s v="INGENIERÍA AGROFORESTAL"/>
  </r>
  <r>
    <x v="13"/>
    <n v="16586033"/>
    <x v="4"/>
    <n v="567"/>
    <s v="567L"/>
    <s v="GRUPO-A1"/>
    <s v="Gestión de residuos"/>
    <s v="GL"/>
    <s v="GRUPO DE LABORATORIO"/>
    <s v="567L"/>
    <s v="GL de Gestión de residuos"/>
    <s v="GRUPO-A1"/>
    <s v="GL de Gestión de residuos"/>
    <s v="2S"/>
    <n v="16586033"/>
    <s v="BAYONA"/>
    <s v="MANZANARES"/>
    <s v="JUDIT"/>
    <s v="BAYONA MANZANARES, JUDIT"/>
    <x v="1"/>
    <x v="0"/>
    <x v="0"/>
    <m/>
    <m/>
    <s v="jubayona"/>
    <s v="judit.bayona@unirioja.es"/>
    <n v="0.5"/>
    <n v="0.5"/>
    <n v="532"/>
    <s v="LABORAL DOCENTE-ASOCIADO"/>
    <s v="P02"/>
    <s v="TIEMPO PARCIAL (2+2 HORAS)"/>
    <s v="2016-09-15 00:00:00.0"/>
    <s v="2019-09-14 00:00:00.0"/>
    <s v="PI101097"/>
    <s v="PROFESOR ASOCIADO"/>
    <s v="R101"/>
    <x v="4"/>
    <n v="500"/>
    <s v="INGENIERÍA AGROFORESTAL"/>
  </r>
  <r>
    <x v="14"/>
    <n v="16587858"/>
    <x v="4"/>
    <n v="567"/>
    <s v="567G"/>
    <s v="GRUPO-A"/>
    <s v="Gestión de residuos"/>
    <s v="GG"/>
    <s v="GRUPO GRANDE"/>
    <s v="567G"/>
    <s v="GG de Gestión de residuos"/>
    <s v="GRUPO-A"/>
    <s v="GG de Gestión de residuos"/>
    <s v="2S"/>
    <n v="16587858"/>
    <s v="SÁENZ DE URTURI"/>
    <s v="SÁNCHEZ"/>
    <s v="IGNACIO"/>
    <s v="SÁENZ DE URTURI SÁNCHEZ, IGNACIO"/>
    <x v="1"/>
    <x v="0"/>
    <x v="0"/>
    <m/>
    <m/>
    <s v="igsaenzd"/>
    <s v="ignacio.saenz-deurturi@unirioja.es"/>
    <n v="0.8"/>
    <m/>
    <n v="532"/>
    <s v="LABORAL DOCENTE-ASOCIADO"/>
    <s v="P02"/>
    <s v="TIEMPO PARCIAL (2+2 HORAS)"/>
    <s v="2016-09-15 00:00:00.0"/>
    <s v="2019-09-14 00:00:00.0"/>
    <s v="PI101096"/>
    <s v="PROFESOR ASOCIADO"/>
    <s v="R101"/>
    <x v="4"/>
    <n v="500"/>
    <s v="INGENIERÍA AGROFORESTAL"/>
  </r>
  <r>
    <x v="13"/>
    <n v="16261031"/>
    <x v="4"/>
    <n v="568"/>
    <s v="568G"/>
    <s v="GRUPO-A"/>
    <s v="Legislación vitivinícola"/>
    <s v="GG"/>
    <s v="GRUPO GRANDE"/>
    <s v="568G"/>
    <s v="GG de Legislación vitivinícola"/>
    <s v="GRUPO-A"/>
    <s v="GG de Legislación vitivinícola"/>
    <s v="2S"/>
    <n v="16261031"/>
    <s v="SANTAMARÍA"/>
    <s v="ARINAS"/>
    <s v="RENÉ JAVIER"/>
    <s v="SANTAMARÍA ARINAS, RENÉ JAVIER"/>
    <x v="0"/>
    <x v="0"/>
    <x v="0"/>
    <m/>
    <m/>
    <s v="resantam"/>
    <s v="rene-javier.santamaria@unirioja.es"/>
    <n v="0"/>
    <n v="0"/>
    <n v="504"/>
    <s v="PROFESOR TITULAR UNIVERSIDAD"/>
    <s v="01R"/>
    <s v="TIEMPO COMPLETO REDUCIDO"/>
    <s v="2016-09-15 00:00:00.0"/>
    <s v="null"/>
    <s v="DF100199"/>
    <s v="PROFESOR TITULAR DE UNIVERSIDAD"/>
    <s v="R103"/>
    <x v="1"/>
    <n v="125"/>
    <s v="DERECHO ADMINISTRATIVO"/>
  </r>
  <r>
    <x v="13"/>
    <n v="16566979"/>
    <x v="4"/>
    <n v="568"/>
    <s v="568G"/>
    <s v="GRUPO-A"/>
    <s v="Legislación vitivinícola"/>
    <s v="GG"/>
    <s v="GRUPO GRANDE"/>
    <s v="568G"/>
    <s v="GG de Legislación vitivinícola"/>
    <s v="GRUPO-A"/>
    <s v="GG de Legislación vitivinícola"/>
    <s v="2S"/>
    <n v="16566979"/>
    <s v="BARRIOBERO"/>
    <s v="MARTÍNEZ"/>
    <s v="IGNACIO"/>
    <s v="BARRIOBERO MARTÍNEZ, IGNACIO"/>
    <x v="1"/>
    <x v="0"/>
    <x v="0"/>
    <m/>
    <m/>
    <s v="igbarrio"/>
    <s v="ignacio.barriobero@unirioja.es"/>
    <n v="2.2000000000000002"/>
    <n v="2.2000000000000002"/>
    <n v="532"/>
    <s v="LABORAL DOCENTE-ASOCIADO"/>
    <s v="P06"/>
    <s v="TIEMPO PARCIAL (6+6 HORAS)"/>
    <s v="2016-09-15 00:00:00.0"/>
    <s v="2019-09-14 00:00:00.0"/>
    <s v="PI101100"/>
    <s v="PROFESOR ASOCIADO"/>
    <s v="R103"/>
    <x v="1"/>
    <n v="125"/>
    <s v="DERECHO ADMINISTRATIVO"/>
  </r>
  <r>
    <x v="14"/>
    <n v="16261031"/>
    <x v="4"/>
    <n v="568"/>
    <s v="568G"/>
    <s v="GRUPO-A"/>
    <s v="Legislación vitivinícola"/>
    <s v="GG"/>
    <s v="GRUPO GRANDE"/>
    <s v="568G"/>
    <s v="GG de Legislación vitivinícola"/>
    <s v="GRUPO-A"/>
    <s v="GG de Legislación vitivinícola"/>
    <s v="2S"/>
    <n v="16261031"/>
    <s v="SANTAMARÍA"/>
    <s v="ARINAS"/>
    <s v="RENÉ JAVIER"/>
    <s v="SANTAMARÍA ARINAS, RENÉ JAVIER"/>
    <x v="0"/>
    <x v="0"/>
    <x v="0"/>
    <m/>
    <m/>
    <s v="resantam"/>
    <s v="rene-javier.santamaria@unirioja.es"/>
    <n v="0"/>
    <m/>
    <n v="504"/>
    <s v="PROFESOR TITULAR UNIVERSIDAD"/>
    <s v="01R"/>
    <s v="TIEMPO COMPLETO REDUCIDO"/>
    <s v="2016-09-15 00:00:00.0"/>
    <s v="null"/>
    <s v="DF100199"/>
    <s v="PROFESOR TITULAR DE UNIVERSIDAD"/>
    <s v="R103"/>
    <x v="1"/>
    <n v="125"/>
    <s v="DERECHO ADMINISTRATIVO"/>
  </r>
  <r>
    <x v="14"/>
    <n v="16566979"/>
    <x v="4"/>
    <n v="568"/>
    <s v="568G"/>
    <s v="GRUPO-A"/>
    <s v="Legislación vitivinícola"/>
    <s v="GG"/>
    <s v="GRUPO GRANDE"/>
    <s v="568G"/>
    <s v="GG de Legislación vitivinícola"/>
    <s v="GRUPO-A"/>
    <s v="GG de Legislación vitivinícola"/>
    <s v="2S"/>
    <n v="16566979"/>
    <s v="BARRIOBERO"/>
    <s v="MARTÍNEZ"/>
    <s v="IGNACIO"/>
    <s v="BARRIOBERO MARTÍNEZ, IGNACIO"/>
    <x v="1"/>
    <x v="0"/>
    <x v="0"/>
    <m/>
    <m/>
    <s v="igbarrio"/>
    <s v="ignacio.barriobero@unirioja.es"/>
    <n v="2.2000000000000002"/>
    <m/>
    <n v="532"/>
    <s v="LABORAL DOCENTE-ASOCIADO"/>
    <s v="P06"/>
    <s v="TIEMPO PARCIAL (6+6 HORAS)"/>
    <s v="2016-09-15 00:00:00.0"/>
    <s v="2019-09-14 00:00:00.0"/>
    <s v="PI101100"/>
    <s v="PROFESOR ASOCIADO"/>
    <s v="R103"/>
    <x v="1"/>
    <n v="125"/>
    <s v="DERECHO ADMINISTRATIVO"/>
  </r>
  <r>
    <x v="13"/>
    <n v="9740221"/>
    <x v="4"/>
    <n v="569"/>
    <s v="569G"/>
    <s v="GRUPO-A"/>
    <s v="Procesos tecnológicos"/>
    <s v="GG"/>
    <s v="GRUPO GRANDE"/>
    <s v="569G"/>
    <s v="GG de Procesos tecnológicos"/>
    <s v="GRUPO-A"/>
    <s v="GG de Procesos tecnológicos"/>
    <s v="2S"/>
    <n v="9740221"/>
    <s v="GONZÁLEZ"/>
    <s v="FANDOS"/>
    <s v="MARÍA ELENA"/>
    <s v="GONZÁLEZ FANDOS, MARÍA ELENA"/>
    <x v="0"/>
    <x v="0"/>
    <x v="0"/>
    <m/>
    <m/>
    <s v="elengonz"/>
    <s v="elena.gonzalez@unirioja.es"/>
    <n v="0.5"/>
    <n v="0.5"/>
    <n v="500"/>
    <s v="CATEDRATICO DE UNIVERSIDAD"/>
    <s v="01R"/>
    <s v="TIEMPO COMPLETO REDUCIDO"/>
    <s v="2016-09-15 00:00:00.0"/>
    <s v="null"/>
    <s v="DF100230"/>
    <s v="CATEDRÁTICO DE UNIVERSIDAD"/>
    <s v="R101"/>
    <x v="4"/>
    <n v="780"/>
    <s v="TECNOLOGÍA DE ALIMENTOS"/>
  </r>
  <r>
    <x v="13"/>
    <n v="16587685"/>
    <x v="4"/>
    <n v="569"/>
    <s v="569G"/>
    <s v="GRUPO-A"/>
    <s v="Procesos tecnológicos"/>
    <s v="GG"/>
    <s v="GRUPO GRANDE"/>
    <s v="569G"/>
    <s v="GG de Procesos tecnológicos"/>
    <s v="GRUPO-A"/>
    <s v="GG de Procesos tecnológicos"/>
    <s v="2S"/>
    <n v="16587685"/>
    <s v="DÍAZ"/>
    <s v="DEL RÍO"/>
    <s v="Mª DE LAS MERCEDES"/>
    <s v="DÍAZ DEL RÍO, Mª DE LAS MERCEDES"/>
    <x v="1"/>
    <x v="0"/>
    <x v="0"/>
    <m/>
    <m/>
    <s v="m-diaz-d"/>
    <s v="mercedes.diaz@unirioja.es"/>
    <n v="4.5"/>
    <n v="4.5"/>
    <n v="532"/>
    <s v="LABORAL DOCENTE-ASOCIADO"/>
    <s v="P06"/>
    <s v="TIEMPO PARCIAL (6+6 HORAS)"/>
    <s v="2016-09-15 00:00:00.0"/>
    <s v="2019-09-14 00:00:00.0"/>
    <s v="PI101098"/>
    <s v="PROFESOR ASOCIADO"/>
    <s v="R101"/>
    <x v="4"/>
    <n v="780"/>
    <s v="TECNOLOGÍA DE ALIMENTOS"/>
  </r>
  <r>
    <x v="14"/>
    <n v="16587685"/>
    <x v="4"/>
    <n v="569"/>
    <s v="569G"/>
    <s v="GRUPO-A"/>
    <s v="Procesos tecnológicos"/>
    <s v="GG"/>
    <s v="GRUPO GRANDE"/>
    <s v="569G"/>
    <s v="GG de Procesos tecnológicos"/>
    <s v="GRUPO-A"/>
    <s v="GG de Procesos tecnológicos"/>
    <s v="2S"/>
    <n v="16587685"/>
    <s v="DÍAZ"/>
    <s v="DEL RÍO"/>
    <s v="Mª DE LAS MERCEDES"/>
    <s v="DÍAZ DEL RÍO, Mª DE LAS MERCEDES"/>
    <x v="1"/>
    <x v="0"/>
    <x v="0"/>
    <m/>
    <m/>
    <s v="m-diaz-d"/>
    <s v="mercedes.diaz@unirioja.es"/>
    <n v="4.5"/>
    <m/>
    <n v="532"/>
    <s v="LABORAL DOCENTE-ASOCIADO"/>
    <s v="P06"/>
    <s v="TIEMPO PARCIAL (6+6 HORAS)"/>
    <s v="2016-09-15 00:00:00.0"/>
    <s v="2019-09-14 00:00:00.0"/>
    <s v="PI101098"/>
    <s v="PROFESOR ASOCIADO"/>
    <s v="R101"/>
    <x v="4"/>
    <n v="780"/>
    <s v="TECNOLOGÍA DE ALIMENTOS"/>
  </r>
  <r>
    <x v="14"/>
    <n v="16515085"/>
    <x v="4"/>
    <n v="571"/>
    <s v="571G"/>
    <s v="GRUPO-A"/>
    <s v="Economía agraria"/>
    <s v="GG"/>
    <s v="GRUPO GRANDE"/>
    <s v="571G"/>
    <s v="GG de Economía agraria"/>
    <s v="GRUPO-A"/>
    <s v="GG de Economía agraria"/>
    <s v="2S"/>
    <n v="16515085"/>
    <s v="BARCO"/>
    <s v="ROYO"/>
    <s v="EMILIO"/>
    <s v="BARCO ROYO, EMILIO"/>
    <x v="1"/>
    <x v="0"/>
    <x v="0"/>
    <m/>
    <m/>
    <s v="ebarco"/>
    <s v="emilio.barco@unirioja.es"/>
    <n v="1"/>
    <n v="1"/>
    <n v="536"/>
    <s v="PROFESOR INTERINO"/>
    <s v="C01"/>
    <s v="TIEMPO COMPLETO"/>
    <s v="2017-09-15 00:00:00.0"/>
    <s v="null"/>
    <s v="PI101301"/>
    <s v="PROFESOR CONTRATADO INTERINO"/>
    <s v="R104"/>
    <x v="0"/>
    <n v="225"/>
    <s v="ECONOMÍA APLICADA"/>
  </r>
  <r>
    <x v="14"/>
    <n v="16545318"/>
    <x v="4"/>
    <n v="571"/>
    <s v="571G"/>
    <s v="GRUPO-A"/>
    <s v="Economía agraria"/>
    <s v="GG"/>
    <s v="GRUPO GRANDE"/>
    <s v="571G"/>
    <s v="GG de Economía agraria"/>
    <s v="GRUPO-A"/>
    <s v="GG de Economía agraria"/>
    <s v="2S"/>
    <n v="16545318"/>
    <s v="RUIZ-OLALLA"/>
    <s v="CORCUERA"/>
    <s v="Mª CARMEN"/>
    <s v="RUIZ-OLALLA CORCUERA, Mª CARMEN"/>
    <x v="0"/>
    <x v="0"/>
    <x v="0"/>
    <m/>
    <m/>
    <s v="caruiz-o"/>
    <s v="carmen.ruiz-olalla@unirioja.es"/>
    <n v="0"/>
    <n v="0"/>
    <n v="504"/>
    <s v="PROFESOR TITULAR UNIVERSIDAD"/>
    <s v="01A"/>
    <s v="TIEMPO COMPLETO AMPLIADO"/>
    <s v="2012-09-01 00:00:00.0"/>
    <s v="null"/>
    <s v="DF100082"/>
    <s v="PROFESOR TITULAR DE UNIVERSIDAD"/>
    <s v="R104"/>
    <x v="0"/>
    <n v="230"/>
    <s v="ECONOMÍA FINANCIERA Y CONTABILIDAD"/>
  </r>
  <r>
    <x v="14"/>
    <n v="16557181"/>
    <x v="4"/>
    <n v="571"/>
    <s v="571G"/>
    <s v="GRUPO-A"/>
    <s v="Economía agraria"/>
    <s v="GG"/>
    <s v="GRUPO GRANDE"/>
    <s v="571G"/>
    <s v="GG de Economía agraria"/>
    <s v="GRUPO-A"/>
    <s v="GG de Economía agraria"/>
    <s v="2S"/>
    <n v="16557181"/>
    <s v="PELEGRÍN"/>
    <s v="BORONDO"/>
    <s v="JULIO ENRIQUE"/>
    <s v="PELEGRÍN BORONDO, JULIO ENRIQUE"/>
    <x v="1"/>
    <x v="0"/>
    <x v="0"/>
    <m/>
    <m/>
    <s v="jupelegr"/>
    <s v="julio-enrique.pelegrin@unirioja.es"/>
    <n v="1.5"/>
    <n v="1.5"/>
    <n v="532"/>
    <s v="LABORAL DOCENTE-ASOCIADO"/>
    <s v="P06"/>
    <s v="TIEMPO PARCIAL (6+6 HORAS)"/>
    <s v="2017-09-15 00:00:00.0"/>
    <s v="2019-09-14 00:00:00.0"/>
    <s v="PI101234"/>
    <s v="PROFESOR ASOCIADO"/>
    <s v="R104"/>
    <x v="0"/>
    <n v="95"/>
    <s v="COMERCIALIZACIÓN E INVESTIGACIÓN DE MERCADOS"/>
  </r>
  <r>
    <x v="14"/>
    <n v="16570616"/>
    <x v="4"/>
    <n v="571"/>
    <s v="571G"/>
    <s v="GRUPO-A"/>
    <s v="Economía agraria"/>
    <s v="GG"/>
    <s v="GRUPO GRANDE"/>
    <s v="571G"/>
    <s v="GG de Economía agraria"/>
    <s v="GRUPO-A"/>
    <s v="GG de Economía agraria"/>
    <s v="2S"/>
    <n v="16570616"/>
    <s v="AMO"/>
    <s v="MATARRANZ"/>
    <s v="DAVID"/>
    <s v="AMO MATARRANZ, DAVID"/>
    <x v="1"/>
    <x v="0"/>
    <x v="0"/>
    <m/>
    <m/>
    <s v="daamo"/>
    <s v="david.amo@unirioja.es"/>
    <n v="1.5"/>
    <n v="1.5"/>
    <n v="532"/>
    <s v="LABORAL DOCENTE-ASOCIADO"/>
    <s v="P04"/>
    <s v="TIEMPO PARCIAL (4+4 HORAS)"/>
    <s v="2017-09-15 00:00:00.0"/>
    <s v="2019-09-14 00:00:00.0"/>
    <s v="PI101240"/>
    <s v="PROFESOR ASOCIADO"/>
    <s v="R104"/>
    <x v="0"/>
    <n v="230"/>
    <s v="ECONOMÍA FINANCIERA Y CONTABILIDAD"/>
  </r>
  <r>
    <x v="14"/>
    <n v="18187979"/>
    <x v="4"/>
    <n v="573"/>
    <s v="573G"/>
    <s v="GRUPO-A"/>
    <s v="Máquinas agrícolas"/>
    <s v="GG"/>
    <s v="GRUPO GRANDE"/>
    <s v="573G"/>
    <s v="GG de Máquinas agrícolas"/>
    <s v="GRUPO-A"/>
    <s v="GG de Máquinas agrícolas"/>
    <s v="2S"/>
    <n v="18187979"/>
    <s v="CARVAJAL"/>
    <s v="MONTOYA"/>
    <s v="LUZ DARY"/>
    <s v="CARVAJAL MONTOYA, LUZ DARY"/>
    <x v="1"/>
    <x v="0"/>
    <x v="0"/>
    <m/>
    <m/>
    <s v="null"/>
    <s v="luz-dary.carvajal@unirioja.es"/>
    <n v="2.5"/>
    <n v="2.5"/>
    <n v="536"/>
    <s v="PROFESOR INTERINO"/>
    <s v="P04"/>
    <s v="TIEMPO PARCIAL (4+4 HORAS)"/>
    <s v="2019-02-12 00:00:00.0"/>
    <s v="2019-09-14 00:00:00.0"/>
    <s v="PI101458"/>
    <s v="PROFESOR CONTRATADO INTERINO"/>
    <s v="R101"/>
    <x v="4"/>
    <n v="500"/>
    <s v="INGENIERÍA AGROFORESTAL"/>
  </r>
  <r>
    <x v="14"/>
    <n v="50793513"/>
    <x v="4"/>
    <n v="577"/>
    <s v="577G"/>
    <s v="GRUPO-A"/>
    <s v="Paisajismo II"/>
    <s v="GG"/>
    <s v="GRUPO GRANDE"/>
    <s v="577G"/>
    <s v="GG de Paisajismo II"/>
    <s v="GRUPO-A"/>
    <s v="GG de Paisajismo II"/>
    <s v="2S"/>
    <n v="50793513"/>
    <s v="PAEZ DE LA CADENA"/>
    <s v="TORTOSA"/>
    <s v="FRANCISCO"/>
    <s v="PAEZ DE LA CADENA TORTOSA, FRANCISCO"/>
    <x v="1"/>
    <x v="0"/>
    <x v="0"/>
    <m/>
    <m/>
    <s v="franpaez"/>
    <s v="paco.pc@unirioja.es"/>
    <n v="2.4"/>
    <n v="2.4"/>
    <n v="504"/>
    <s v="PROFESOR TITULAR UNIVERSIDAD"/>
    <s v="C01"/>
    <s v="TIEMPO COMPLETO"/>
    <s v="2018-09-17 00:00:00.0"/>
    <s v="null"/>
    <s v="DF100079"/>
    <s v="PROFESOR TITULAR DE UNIVERSIDAD"/>
    <s v="R101"/>
    <x v="4"/>
    <n v="705"/>
    <s v="PRODUCCIÓN VEGETAL"/>
  </r>
  <r>
    <x v="14"/>
    <n v="25136873"/>
    <x v="4"/>
    <n v="578"/>
    <s v="578G"/>
    <s v="GRUPO-A"/>
    <s v="Producción animal"/>
    <s v="GG"/>
    <s v="GRUPO GRANDE"/>
    <s v="578G"/>
    <s v="GG de Producción animal"/>
    <s v="GRUPO-A"/>
    <s v="GG de Producción animal"/>
    <s v="2S"/>
    <n v="25136873"/>
    <s v="ZARAZAGA"/>
    <s v="CHAMORRO"/>
    <s v="MIRIAM"/>
    <s v="ZARAZAGA CHAMORRO, MIRIAM"/>
    <x v="0"/>
    <x v="0"/>
    <x v="0"/>
    <m/>
    <m/>
    <s v="myzaraza"/>
    <s v="myriam.zarazaga@unirioja.es"/>
    <n v="0"/>
    <n v="0"/>
    <n v="504"/>
    <s v="PROFESOR TITULAR UNIVERSIDAD"/>
    <s v="01R"/>
    <s v="TIEMPO COMPLETO REDUCIDO"/>
    <s v="2015-09-15 00:00:00.0"/>
    <s v="null"/>
    <s v="DF100142"/>
    <s v="PROFESOR TITULAR DE UNIVIERSIDADQ"/>
    <s v="R101"/>
    <x v="4"/>
    <n v="60"/>
    <s v="BIOQUÍMICA Y BIOLOGÍA MOLECULAR"/>
  </r>
  <r>
    <x v="14"/>
    <n v="47168662"/>
    <x v="4"/>
    <n v="578"/>
    <s v="578G"/>
    <s v="GRUPO-A"/>
    <s v="Producción animal"/>
    <s v="GG"/>
    <s v="GRUPO GRANDE"/>
    <s v="578G"/>
    <s v="GG de Producción animal"/>
    <s v="GRUPO-A"/>
    <s v="GG de Producción animal"/>
    <s v="2S"/>
    <n v="47168662"/>
    <s v="GÓMEZ"/>
    <s v="VILLAESCUSA"/>
    <s v="PAULA"/>
    <s v="GÓMEZ VILLAESCUSA, PAULA"/>
    <x v="1"/>
    <x v="0"/>
    <x v="0"/>
    <m/>
    <m/>
    <s v="pagomev"/>
    <s v="paula.gomezv@alum.unirioja.es"/>
    <n v="2"/>
    <n v="2"/>
    <n v="536"/>
    <s v="PROFESOR INTERINO"/>
    <s v="C01"/>
    <s v="TIEMPO COMPLETO"/>
    <s v="2019-02-04 00:00:00.0"/>
    <s v="2019-09-14 00:00:00.0"/>
    <s v="PI101450"/>
    <s v="PROFESOR CONTRATADO INTERINO"/>
    <s v="R101"/>
    <x v="4"/>
    <n v="60"/>
    <s v="BIOQUÍMICA Y BIOLOGÍA MOLECULAR"/>
  </r>
  <r>
    <x v="14"/>
    <n v="16580683"/>
    <x v="4"/>
    <n v="580"/>
    <s v="580G"/>
    <s v="GRUPO-A"/>
    <s v="Análisis sensorial de alimentos"/>
    <s v="GG"/>
    <s v="GRUPO GRANDE"/>
    <s v="580G"/>
    <s v="GG de Análisis sensorial de alimentos"/>
    <s v="GRUPO-A"/>
    <s v="GG de Análisis sensorial de alimentos"/>
    <s v="1S"/>
    <n v="16580683"/>
    <s v="LÓPEZ"/>
    <s v="ALFARO"/>
    <s v="ISABEL"/>
    <s v="LÓPEZ ALFARO, ISABEL"/>
    <x v="0"/>
    <x v="0"/>
    <x v="0"/>
    <m/>
    <m/>
    <s v="islopez"/>
    <s v="isabel.lopez@unirioja.es"/>
    <n v="1.5"/>
    <n v="1.5"/>
    <n v="536"/>
    <s v="PROFESOR INTERINO"/>
    <s v="C01"/>
    <s v="TIEMPO COMPLETO"/>
    <s v="2015-09-15 00:00:00.0"/>
    <s v="null"/>
    <s v="PI101014"/>
    <s v="PROFESOR CONTRATADO INTERINO"/>
    <s v="R101"/>
    <x v="4"/>
    <n v="780"/>
    <s v="TECNOLOGÍA DE ALIMENTOS"/>
  </r>
  <r>
    <x v="14"/>
    <n v="16527730"/>
    <x v="4"/>
    <n v="589"/>
    <s v="589G"/>
    <s v="GRUPO-A"/>
    <s v="Instalaciones eléctricas"/>
    <s v="GG"/>
    <s v="GRUPO GRANDE"/>
    <s v="589G"/>
    <s v="GG de Instalaciones eléctricas"/>
    <s v="GRUPO-A"/>
    <s v="GG de Instalaciones eléctricas"/>
    <s v="1S"/>
    <n v="16527730"/>
    <s v="VILLOSLADA"/>
    <s v="VILLOSLADA"/>
    <s v="GREGORIO"/>
    <s v="VILLOSLADA VILLOSLADA, GREGORIO"/>
    <x v="0"/>
    <x v="0"/>
    <x v="0"/>
    <m/>
    <m/>
    <s v="grvillos"/>
    <s v="gregorio.villoslada@unirioja.es"/>
    <n v="2.5"/>
    <n v="2.5"/>
    <n v="506"/>
    <s v="PROFESOR TITULAR DE ESCUELA UNIVERSITARI"/>
    <s v="01A"/>
    <s v="TIEMPO COMPLETO AMPLIADO"/>
    <s v="2012-09-01 00:00:00.0"/>
    <s v="null"/>
    <s v="DF31817"/>
    <s v="TITULAR DE ESCUELAS UNIVERSITARIAS"/>
    <s v="R109"/>
    <x v="9"/>
    <n v="535"/>
    <s v="INGENIERÍA ELÉCTRICA"/>
  </r>
  <r>
    <x v="13"/>
    <n v="16592485"/>
    <x v="4"/>
    <n v="593"/>
    <s v="593G"/>
    <s v="GRUPO-A"/>
    <s v="Proyectos"/>
    <s v="GG"/>
    <s v="GRUPO GRANDE"/>
    <s v="593G"/>
    <s v="GG de Proyectos"/>
    <s v="GRUPO-A"/>
    <s v="GG de Proyectos"/>
    <s v="1S"/>
    <n v="16592485"/>
    <s v="CORRAL"/>
    <s v="BOBADILLA"/>
    <s v="MARINA"/>
    <s v="CORRAL BOBADILLA, MARINA"/>
    <x v="0"/>
    <x v="0"/>
    <x v="0"/>
    <m/>
    <m/>
    <s v="macorrb"/>
    <s v="marina.corral@unirioja.es"/>
    <n v="2.4"/>
    <n v="2.4"/>
    <n v="504"/>
    <s v="PROFESOR TITULAR UNIVERSIDAD"/>
    <s v="C01"/>
    <s v="TIEMPO COMPLETO"/>
    <s v="2018-09-17 00:00:00.0"/>
    <s v="null"/>
    <s v="DF100360"/>
    <s v="PROFESOR TITULAR UNIVERSIDAD INTERINO"/>
    <s v="R110"/>
    <x v="10"/>
    <n v="720"/>
    <s v="PROYECTOS DE INGENIERÍA"/>
  </r>
  <r>
    <x v="13"/>
    <n v="72779052"/>
    <x v="4"/>
    <n v="593"/>
    <s v="593G"/>
    <s v="GRUPO-A"/>
    <s v="Proyectos"/>
    <s v="GG"/>
    <s v="GRUPO GRANDE"/>
    <s v="593G"/>
    <s v="GG de Proyectos"/>
    <s v="GRUPO-A"/>
    <s v="GG de Proyectos"/>
    <s v="1S"/>
    <n v="72779052"/>
    <s v="RUBIO"/>
    <s v="BARRAGÁN"/>
    <s v="NICOLÁS"/>
    <s v="RUBIO BARRAGÁN, NICOLÁS"/>
    <x v="1"/>
    <x v="0"/>
    <x v="0"/>
    <m/>
    <m/>
    <s v="nirubio"/>
    <s v="nicolas.rubio@unirioja.es"/>
    <n v="1.2"/>
    <n v="1.2"/>
    <n v="532"/>
    <s v="LABORAL DOCENTE-ASOCIADO"/>
    <s v="P03"/>
    <s v="TIEMPO PARCIAL (3+3 HORAS)"/>
    <s v="2018-09-18 00:00:00.0"/>
    <s v="2019-09-14 00:00:00.0"/>
    <s v="PI101382"/>
    <s v="PROFESOR ASOCIADO"/>
    <s v="R110"/>
    <x v="10"/>
    <n v="720"/>
    <s v="PROYECTOS DE INGENIERÍA"/>
  </r>
  <r>
    <x v="14"/>
    <n v="16592485"/>
    <x v="4"/>
    <n v="593"/>
    <s v="593G"/>
    <s v="GRUPO-A"/>
    <s v="Proyectos"/>
    <s v="GG"/>
    <s v="GRUPO GRANDE"/>
    <s v="593G"/>
    <s v="GG de Proyectos"/>
    <s v="GRUPO-A"/>
    <s v="GG de Proyectos"/>
    <s v="1S"/>
    <n v="16592485"/>
    <s v="CORRAL"/>
    <s v="BOBADILLA"/>
    <s v="MARINA"/>
    <s v="CORRAL BOBADILLA, MARINA"/>
    <x v="0"/>
    <x v="0"/>
    <x v="0"/>
    <m/>
    <m/>
    <s v="macorrb"/>
    <s v="marina.corral@unirioja.es"/>
    <n v="2.4"/>
    <m/>
    <n v="504"/>
    <s v="PROFESOR TITULAR UNIVERSIDAD"/>
    <s v="C01"/>
    <s v="TIEMPO COMPLETO"/>
    <s v="2018-09-17 00:00:00.0"/>
    <s v="null"/>
    <s v="DF100360"/>
    <s v="PROFESOR TITULAR UNIVERSIDAD INTERINO"/>
    <s v="R110"/>
    <x v="10"/>
    <n v="720"/>
    <s v="PROYECTOS DE INGENIERÍA"/>
  </r>
  <r>
    <x v="14"/>
    <n v="72779052"/>
    <x v="4"/>
    <n v="593"/>
    <s v="593G"/>
    <s v="GRUPO-A"/>
    <s v="Proyectos"/>
    <s v="GG"/>
    <s v="GRUPO GRANDE"/>
    <s v="593G"/>
    <s v="GG de Proyectos"/>
    <s v="GRUPO-A"/>
    <s v="GG de Proyectos"/>
    <s v="1S"/>
    <n v="72779052"/>
    <s v="RUBIO"/>
    <s v="BARRAGÁN"/>
    <s v="NICOLÁS"/>
    <s v="RUBIO BARRAGÁN, NICOLÁS"/>
    <x v="1"/>
    <x v="0"/>
    <x v="0"/>
    <m/>
    <m/>
    <s v="nirubio"/>
    <s v="nicolas.rubio@unirioja.es"/>
    <n v="1.2"/>
    <m/>
    <n v="532"/>
    <s v="LABORAL DOCENTE-ASOCIADO"/>
    <s v="P03"/>
    <s v="TIEMPO PARCIAL (3+3 HORAS)"/>
    <s v="2018-09-18 00:00:00.0"/>
    <s v="2019-09-14 00:00:00.0"/>
    <s v="PI101382"/>
    <s v="PROFESOR ASOCIADO"/>
    <s v="R110"/>
    <x v="10"/>
    <n v="720"/>
    <s v="PROYECTOS DE INGENIERÍA"/>
  </r>
  <r>
    <x v="16"/>
    <n v="16538994"/>
    <x v="5"/>
    <n v="597"/>
    <s v="597R"/>
    <s v="GRUPO-A1"/>
    <s v="Elasticidad y resistencia de materiales"/>
    <s v="GR"/>
    <s v="GRUPO REDUCIDO"/>
    <s v="597R"/>
    <s v="GR de Elasticidad y resistencia de materiales"/>
    <s v="GRUPO-A1"/>
    <s v="GR de Elasticidad y resistencia de materiales"/>
    <s v="1S"/>
    <n v="16538994"/>
    <s v="MARTÍNEZ DE PISÓN"/>
    <s v="ASCACÍBAR"/>
    <s v="EDUARDO"/>
    <s v="MARTÍNEZ DE PISÓN ASCACÍBAR, EDUARDO"/>
    <x v="1"/>
    <x v="0"/>
    <x v="0"/>
    <m/>
    <m/>
    <s v="edmartin"/>
    <s v="eduardo.mtnezdepison@unirioja.es"/>
    <n v="2.8"/>
    <n v="2.8"/>
    <n v="504"/>
    <s v="PROFESOR TITULAR UNIVERSIDAD"/>
    <s v="C01"/>
    <s v="TIEMPO COMPLETO"/>
    <s v="2014-09-15 00:00:00.0"/>
    <s v="null"/>
    <s v="DF100069"/>
    <s v="TITULAR DE UNIVERSIDAD"/>
    <s v="R110"/>
    <x v="10"/>
    <n v="605"/>
    <s v="MECÁNICA DE MEDIOS CONTINUOS Y TEORÍA DE ESTRUCTUR"/>
  </r>
  <r>
    <x v="16"/>
    <n v="16509086"/>
    <x v="5"/>
    <n v="599"/>
    <s v="599G"/>
    <s v="GRUPO-A"/>
    <s v="Ingeniería gráfica"/>
    <s v="GG"/>
    <s v="GRUPO GRANDE"/>
    <s v="599G"/>
    <s v="GG de Ingeniería gráfica"/>
    <s v="GRUPO-A"/>
    <s v="GG de Ingeniería gráfica"/>
    <s v="1S"/>
    <n v="16509086"/>
    <s v="SANZ"/>
    <s v="ADÁN"/>
    <s v="FÉLIX"/>
    <s v="SANZ ADÁN, FÉLIX"/>
    <x v="1"/>
    <x v="0"/>
    <x v="0"/>
    <m/>
    <m/>
    <s v="fesanz"/>
    <s v="felix.sanz@unirioja.es"/>
    <n v="3.2"/>
    <n v="3.2"/>
    <n v="500"/>
    <s v="CATEDRATICO DE UNIVERSIDAD"/>
    <s v="C01"/>
    <s v="TIEMPO COMPLETO"/>
    <s v="2007-05-13 00:00:00.0"/>
    <s v="null"/>
    <s v="DF100094"/>
    <s v="CATEDRÁTICO DE UNIVERSIDAD"/>
    <s v="R110"/>
    <x v="10"/>
    <n v="305"/>
    <s v="EXPRESIÓN GRÁFICA EN LA INGENIERÍA"/>
  </r>
  <r>
    <x v="16"/>
    <n v="16572481"/>
    <x v="5"/>
    <n v="599"/>
    <s v="599I"/>
    <s v="GRUPO-A1"/>
    <s v="Ingeniería gráfica"/>
    <s v="GI"/>
    <s v="GRUPO DE INFORMÁTICA"/>
    <s v="599I"/>
    <s v="GI de Ingeniería gráfica"/>
    <s v="GRUPO-A1"/>
    <s v="GI de Ingeniería gráfica"/>
    <s v="1S"/>
    <n v="16572481"/>
    <s v="ARANCÓN"/>
    <s v="PÉREZ"/>
    <s v="DAVID"/>
    <s v="ARANCÓN PÉREZ, DAVID"/>
    <x v="1"/>
    <x v="0"/>
    <x v="0"/>
    <m/>
    <m/>
    <s v="daaranp"/>
    <s v="david.arancon@unirioja.es"/>
    <n v="1.4"/>
    <n v="1.4"/>
    <n v="532"/>
    <s v="LABORAL DOCENTE-ASOCIADO"/>
    <s v="P03"/>
    <s v="TIEMPO PARCIAL (3+3 HORAS)"/>
    <s v="2018-09-17 00:00:00.0"/>
    <s v="2019-09-14 00:00:00.0"/>
    <s v="PI101379"/>
    <s v="PROFESOR ASOCIADO"/>
    <s v="R110"/>
    <x v="10"/>
    <n v="305"/>
    <s v="EXPRESIÓN GRÁFICA EN LA INGENIERÍA"/>
  </r>
  <r>
    <x v="16"/>
    <n v="16606912"/>
    <x v="5"/>
    <n v="600"/>
    <s v="600G"/>
    <s v="GRUPO-A"/>
    <s v="Instalaciones mecánicas básicas"/>
    <s v="GG"/>
    <s v="GRUPO GRANDE"/>
    <s v="600G"/>
    <s v="GG de Instalaciones mecánicas básicas"/>
    <s v="GRUPO-A"/>
    <s v="GG de Instalaciones mecánicas básicas"/>
    <s v="2S"/>
    <n v="16606912"/>
    <s v="GARCÍA"/>
    <s v="LOZANO"/>
    <s v="CÉSAR"/>
    <s v="GARCÍA LOZANO, CÉSAR"/>
    <x v="1"/>
    <x v="0"/>
    <x v="0"/>
    <m/>
    <m/>
    <s v="cegarcia"/>
    <s v="cesar.garcia@unirioja.es"/>
    <n v="3.2"/>
    <n v="3.2"/>
    <n v="536"/>
    <s v="PROFESOR INTERINO"/>
    <s v="C01"/>
    <s v="TIEMPO COMPLETO"/>
    <s v="2013-09-16 00:00:00.0"/>
    <s v="null"/>
    <s v="PI100918"/>
    <s v="PROFESOR CONTRATADO INTERINO"/>
    <s v="R110"/>
    <x v="10"/>
    <n v="590"/>
    <s v="MÁQUINAS Y MOTORES TÉRMICOS"/>
  </r>
  <r>
    <x v="16"/>
    <n v="16587294"/>
    <x v="5"/>
    <n v="600"/>
    <s v="600I"/>
    <s v="GRUPO-A1"/>
    <s v="Instalaciones mecánicas básicas"/>
    <s v="GI"/>
    <s v="GRUPO DE INFORMÁTICA"/>
    <s v="600I"/>
    <s v="GI de Instalaciones mecánicas básicas"/>
    <s v="GRUPO-A1"/>
    <s v="GI de Instalaciones mecánicas básicas"/>
    <s v="2S"/>
    <n v="16587294"/>
    <s v="SAN VICENTE"/>
    <s v="NAVARRO"/>
    <s v="ALEJANDRO"/>
    <s v="SAN VICENTE NAVARRO, ALEJANDRO"/>
    <x v="1"/>
    <x v="0"/>
    <x v="0"/>
    <m/>
    <m/>
    <s v="alsanvic"/>
    <s v="alejandro.san-vicente@unirioja.es"/>
    <n v="1"/>
    <n v="1"/>
    <n v="532"/>
    <s v="LABORAL DOCENTE-ASOCIADO"/>
    <s v="P02"/>
    <s v="TIEMPO PARCIAL (2+2 HORAS)"/>
    <s v="2017-09-15 00:00:00.0"/>
    <s v="2019-09-14 00:00:00.0"/>
    <s v="PI101265"/>
    <s v="PROFESOR ASOCIADO"/>
    <s v="R110"/>
    <x v="10"/>
    <n v="590"/>
    <s v="MÁQUINAS Y MOTORES TÉRMICOS"/>
  </r>
  <r>
    <x v="16"/>
    <n v="16584554"/>
    <x v="5"/>
    <n v="601"/>
    <s v="601G"/>
    <s v="GRUPO-A"/>
    <s v="Integración ambiental de proyectos de ingeniería"/>
    <s v="GG"/>
    <s v="GRUPO GRANDE"/>
    <s v="601G"/>
    <s v="GG de Integración ambiental de proyectos de ingeniería"/>
    <s v="GRUPO-A"/>
    <s v="GG de Integración ambiental de proyectos de ingeniería"/>
    <s v="2S"/>
    <n v="16584554"/>
    <s v="GONZÁLEZ"/>
    <s v="MARCOS"/>
    <s v="ANA"/>
    <s v="GONZÁLEZ MARCOS, ANA"/>
    <x v="0"/>
    <x v="0"/>
    <x v="0"/>
    <m/>
    <m/>
    <s v="amarcos"/>
    <s v="ana.gonzalez@unirioja.es"/>
    <n v="3.2"/>
    <n v="3.2"/>
    <n v="504"/>
    <s v="PROFESOR TITULAR UNIVERSIDAD"/>
    <s v="C01"/>
    <s v="TIEMPO COMPLETO"/>
    <s v="2011-11-02 00:00:00.0"/>
    <s v="null"/>
    <s v="DF100310"/>
    <s v="PROFESOR TITULAR DE UNIVERSIDAD"/>
    <s v="R110"/>
    <x v="10"/>
    <n v="720"/>
    <s v="PROYECTOS DE INGENIERÍA"/>
  </r>
  <r>
    <x v="16"/>
    <n v="16521843"/>
    <x v="5"/>
    <n v="602"/>
    <s v="602G"/>
    <s v="GRUPO-A"/>
    <s v="Máquinas fluidomecánicas"/>
    <s v="GG"/>
    <s v="GRUPO GRANDE"/>
    <s v="602G"/>
    <s v="GG de Máquinas fluidomecánicas"/>
    <s v="GRUPO-A"/>
    <s v="GG de Máquinas fluidomecánicas"/>
    <s v="2S"/>
    <n v="16521843"/>
    <s v="DOMÉNECH"/>
    <s v="SUBIRÁN"/>
    <s v="JUANA"/>
    <s v="DOMÉNECH SUBIRÁN, JUANA"/>
    <x v="1"/>
    <x v="0"/>
    <x v="0"/>
    <m/>
    <m/>
    <s v="judomene"/>
    <s v="juana.domenech@unirioja.es"/>
    <n v="3.2"/>
    <n v="3.2"/>
    <n v="504"/>
    <s v="PROFESOR TITULAR UNIVERSIDAD"/>
    <s v="01A"/>
    <s v="TIEMPO COMPLETO AMPLIADO"/>
    <s v="2012-09-01 00:00:00.0"/>
    <s v="null"/>
    <s v="DF100132"/>
    <s v="TITULAR DE UNIVERSIDAD"/>
    <s v="R110"/>
    <x v="10"/>
    <n v="590"/>
    <s v="MÁQUINAS Y MOTORES TÉRMICOS"/>
  </r>
  <r>
    <x v="16"/>
    <n v="16606034"/>
    <x v="5"/>
    <n v="602"/>
    <s v="602R"/>
    <s v="GRUPO-A1"/>
    <s v="Máquinas fluidomecánicas"/>
    <s v="GR"/>
    <s v="GRUPO REDUCIDO"/>
    <s v="602R"/>
    <s v="GR de Máquinas fluidomecánicas"/>
    <s v="GRUPO-A1"/>
    <s v="GR de Máquinas fluidomecánicas"/>
    <s v="2S"/>
    <n v="16606034"/>
    <s v="LAS HERAS"/>
    <s v="CASAS"/>
    <s v="JESÚS"/>
    <s v="LAS HERAS CASAS, JESÚS"/>
    <x v="1"/>
    <x v="0"/>
    <x v="0"/>
    <m/>
    <m/>
    <s v="jelas-he"/>
    <s v="jesus.las-herasc@unirioja.es"/>
    <n v="0.3"/>
    <n v="0.3"/>
    <n v="532"/>
    <s v="LABORAL DOCENTE-ASOCIADO"/>
    <s v="P04"/>
    <s v="TIEMPO PARCIAL (4+4 HORAS)"/>
    <s v="2018-09-17 00:00:00.0"/>
    <s v="2019-09-14 00:00:00.0"/>
    <s v="PI101041"/>
    <s v="PROFESOR ASOCIADO"/>
    <s v="R110"/>
    <x v="10"/>
    <n v="590"/>
    <s v="MÁQUINAS Y MOTORES TÉRMICOS"/>
  </r>
  <r>
    <x v="16"/>
    <n v="72787346"/>
    <x v="5"/>
    <n v="603"/>
    <s v="603G"/>
    <s v="GRUPO-A"/>
    <s v="Máquinas y motores térmicos"/>
    <s v="GG"/>
    <s v="GRUPO GRANDE"/>
    <s v="603G"/>
    <s v="GG de Máquinas y motores térmicos"/>
    <s v="GRUPO-A"/>
    <s v="GG de Máquinas y motores térmicos"/>
    <s v="1S"/>
    <n v="72787346"/>
    <s v="LÓPEZ"/>
    <s v="OCHOA"/>
    <s v="LUIS MARÍA"/>
    <s v="LÓPEZ OCHOA, LUIS MARÍA"/>
    <x v="0"/>
    <x v="0"/>
    <x v="0"/>
    <m/>
    <m/>
    <s v="lulopeo"/>
    <s v="luis-maria.lopezo@unirioja.es"/>
    <n v="3.2"/>
    <n v="3.2"/>
    <n v="504"/>
    <s v="PROFESOR TITULAR UNIVERSIDAD"/>
    <s v="C01"/>
    <s v="TIEMPO COMPLETO"/>
    <s v="2016-03-22 00:00:00.0"/>
    <s v="null"/>
    <s v="DF31980"/>
    <s v="PROFESOR TITULAR DE UNIVERSIDAD"/>
    <s v="R110"/>
    <x v="10"/>
    <n v="590"/>
    <s v="MÁQUINAS Y MOTORES TÉRMICOS"/>
  </r>
  <r>
    <x v="16"/>
    <n v="16599457"/>
    <x v="5"/>
    <n v="604"/>
    <s v="604G"/>
    <s v="GRUPO-A"/>
    <s v="Tecnología mecánica"/>
    <s v="GG"/>
    <s v="GRUPO GRANDE"/>
    <s v="604G"/>
    <s v="GG de Tecnología mecánica"/>
    <s v="GRUPO-A"/>
    <s v="GG de Tecnología mecánica"/>
    <s v="2S"/>
    <n v="16599457"/>
    <s v="MARTÍNEZ"/>
    <s v="CÁMARA"/>
    <s v="EDUARDO"/>
    <s v="MARTÍNEZ CÁMARA, EDUARDO"/>
    <x v="0"/>
    <x v="0"/>
    <x v="0"/>
    <m/>
    <m/>
    <s v="eduamart"/>
    <s v="eduardo.martinezc@unirioja.es"/>
    <n v="1.5"/>
    <n v="1.5"/>
    <n v="532"/>
    <s v="LABORAL DOCENTE-ASOCIADO"/>
    <s v="P04"/>
    <s v="TIEMPO PARCIAL (4+4 HORAS)"/>
    <s v="2017-09-15 00:00:00.0"/>
    <s v="2019-09-14 00:00:00.0"/>
    <s v="PI101264"/>
    <s v="PROFESOR ASOCIADO"/>
    <s v="R110"/>
    <x v="10"/>
    <n v="515"/>
    <s v="INGENIERÍA DE LOS PROCESOS DE FABRICACIÓN"/>
  </r>
  <r>
    <x v="16"/>
    <n v="16553136"/>
    <x v="5"/>
    <n v="615"/>
    <s v="615L"/>
    <s v="GRUPO-A1"/>
    <s v="Producción integrada"/>
    <s v="GL"/>
    <s v="GRUPO DE LABORATORIO"/>
    <s v="615L"/>
    <s v="GL de Producción integrada"/>
    <s v="GRUPO-A1"/>
    <s v="GL de Producción integrada"/>
    <s v="2S"/>
    <n v="16553136"/>
    <s v="GÓMEZ"/>
    <s v="CHOMÓN"/>
    <s v="JOSÉ CARLOS"/>
    <s v="GÓMEZ CHOMÓN, JOSÉ CARLOS"/>
    <x v="0"/>
    <x v="0"/>
    <x v="0"/>
    <m/>
    <m/>
    <s v="jogomech"/>
    <s v="jose-carlos.gomez@unirioja.es"/>
    <n v="1"/>
    <n v="1"/>
    <n v="532"/>
    <s v="LABORAL DOCENTE-ASOCIADO"/>
    <s v="P02"/>
    <s v="TIEMPO PARCIAL (2+2 HORAS)"/>
    <s v="2017-09-15 00:00:00.0"/>
    <s v="2019-09-14 00:00:00.0"/>
    <s v="PI101263"/>
    <s v="PROFESOR ASOCIADO"/>
    <s v="R110"/>
    <x v="10"/>
    <n v="515"/>
    <s v="INGENIERÍA DE LOS PROCESOS DE FABRICACIÓN"/>
  </r>
  <r>
    <x v="16"/>
    <n v="16592485"/>
    <x v="5"/>
    <n v="616"/>
    <s v="616G"/>
    <s v="GRUPO-A"/>
    <s v="Urbanismo industrial"/>
    <s v="GG"/>
    <s v="GRUPO GRANDE"/>
    <s v="616G"/>
    <s v="GG de Urbanismo industrial"/>
    <s v="GRUPO-A"/>
    <s v="GG de Urbanismo industrial"/>
    <s v="1S"/>
    <n v="16592485"/>
    <s v="CORRAL"/>
    <s v="BOBADILLA"/>
    <s v="MARINA"/>
    <s v="CORRAL BOBADILLA, MARINA"/>
    <x v="0"/>
    <x v="0"/>
    <x v="0"/>
    <m/>
    <m/>
    <s v="macorrb"/>
    <s v="marina.corral@unirioja.es"/>
    <n v="2"/>
    <n v="2"/>
    <n v="504"/>
    <s v="PROFESOR TITULAR UNIVERSIDAD"/>
    <s v="C01"/>
    <s v="TIEMPO COMPLETO"/>
    <s v="2018-09-17 00:00:00.0"/>
    <s v="null"/>
    <s v="DF100360"/>
    <s v="PROFESOR TITULAR UNIVERSIDAD INTERINO"/>
    <s v="R110"/>
    <x v="10"/>
    <n v="720"/>
    <s v="PROYECTOS DE INGENIERÍA"/>
  </r>
  <r>
    <x v="16"/>
    <n v="13155868"/>
    <x v="5"/>
    <n v="616"/>
    <s v="616L"/>
    <s v="GRUPO-A1"/>
    <s v="Urbanismo industrial"/>
    <s v="GL"/>
    <s v="GRUPO DE LABORATORIO"/>
    <s v="616L"/>
    <s v="GL de Urbanismo industrial"/>
    <s v="GRUPO-A1"/>
    <s v="GL de Urbanismo industrial"/>
    <s v="1S"/>
    <n v="13155868"/>
    <s v="ALBA"/>
    <s v="ELÍAS"/>
    <s v="FERNANDO"/>
    <s v="ALBA ELÍAS, FERNANDO"/>
    <x v="0"/>
    <x v="0"/>
    <x v="0"/>
    <m/>
    <m/>
    <s v="falba"/>
    <s v="fernando.alba@unirioja.es"/>
    <n v="2.5"/>
    <n v="2.5"/>
    <n v="504"/>
    <s v="PROFESOR TITULAR UNIVERSIDAD"/>
    <s v="C01"/>
    <s v="TIEMPO COMPLETO"/>
    <s v="2007-10-09 00:00:00.0"/>
    <s v="null"/>
    <s v="DF100214"/>
    <s v="PROFESOR TITULAR DE UNIVERSIDAD"/>
    <s v="R110"/>
    <x v="10"/>
    <n v="720"/>
    <s v="PROYECTOS DE INGENIERÍA"/>
  </r>
  <r>
    <x v="16"/>
    <n v="16594259"/>
    <x v="5"/>
    <n v="617"/>
    <s v="617G"/>
    <s v="GRUPO-A"/>
    <s v="Organización de la producción"/>
    <s v="GG"/>
    <s v="GRUPO GRANDE"/>
    <s v="617G"/>
    <s v="GG de Organización de la producción"/>
    <s v="GRUPO-A"/>
    <s v="GG de Organización de la producción"/>
    <s v="1S"/>
    <n v="16594259"/>
    <s v="JUANEDA"/>
    <s v="AYENSA"/>
    <s v="EMMA"/>
    <s v="JUANEDA AYENSA, EMMA"/>
    <x v="1"/>
    <x v="0"/>
    <x v="0"/>
    <m/>
    <m/>
    <s v="ejuaneda"/>
    <s v="emma.juaneda@unirioja.es"/>
    <n v="3.2"/>
    <n v="3.2"/>
    <n v="536"/>
    <s v="PROFESOR INTERINO"/>
    <s v="C01"/>
    <s v="TIEMPO COMPLETO"/>
    <s v="2015-12-22 00:00:00.0"/>
    <s v="null"/>
    <s v="PI101025"/>
    <s v="PROFESOR CONTRATADO INTERINO"/>
    <s v="R104"/>
    <x v="0"/>
    <n v="650"/>
    <s v="ORGANIZACIÓN DE EMPRESAS"/>
  </r>
  <r>
    <x v="16"/>
    <n v="16521624"/>
    <x v="5"/>
    <n v="617"/>
    <s v="617I"/>
    <s v="GRUPO-A3"/>
    <s v="Organización de la producción"/>
    <s v="GI"/>
    <s v="GRUPO DE INFORMÁTICA"/>
    <s v="617I"/>
    <s v="GI de Organización de la producción"/>
    <s v="GRUPO-A3"/>
    <s v="GI de Organización de la producción"/>
    <s v="1S"/>
    <n v="16521624"/>
    <s v="ANGUIANO"/>
    <s v="BAÑOS"/>
    <s v="ALBERTO"/>
    <s v="ANGUIANO BAÑOS, ALBERTO"/>
    <x v="1"/>
    <x v="0"/>
    <x v="0"/>
    <m/>
    <m/>
    <s v="alanguia"/>
    <s v="alberto.anguiano@unirioja.es"/>
    <n v="0.5"/>
    <n v="0.5"/>
    <n v="532"/>
    <s v="LABORAL DOCENTE-ASOCIADO"/>
    <s v="P02"/>
    <s v="TIEMPO PARCIAL (2+2 HORAS)"/>
    <s v="2018-09-17 00:00:00.0"/>
    <s v="2019-09-14 00:00:00.0"/>
    <s v="PI101362"/>
    <s v="PROFESOR ASOCIADO"/>
    <s v="R104"/>
    <x v="0"/>
    <n v="650"/>
    <s v="ORGANIZACIÓN DE EMPRESAS"/>
  </r>
  <r>
    <x v="17"/>
    <n v="16594259"/>
    <x v="5"/>
    <n v="617"/>
    <s v="617G"/>
    <s v="GRUPO-A"/>
    <s v="Organización de la producción"/>
    <s v="GG"/>
    <s v="GRUPO GRANDE"/>
    <s v="617G"/>
    <s v="GG de Organización de la producción"/>
    <s v="GRUPO-A"/>
    <s v="GG de Organización de la producción"/>
    <s v="1S"/>
    <n v="16594259"/>
    <s v="JUANEDA"/>
    <s v="AYENSA"/>
    <s v="EMMA"/>
    <s v="JUANEDA AYENSA, EMMA"/>
    <x v="1"/>
    <x v="0"/>
    <x v="0"/>
    <m/>
    <m/>
    <s v="ejuaneda"/>
    <s v="emma.juaneda@unirioja.es"/>
    <n v="3.2"/>
    <m/>
    <n v="536"/>
    <s v="PROFESOR INTERINO"/>
    <s v="C01"/>
    <s v="TIEMPO COMPLETO"/>
    <s v="2015-12-22 00:00:00.0"/>
    <s v="null"/>
    <s v="PI101025"/>
    <s v="PROFESOR CONTRATADO INTERINO"/>
    <s v="R104"/>
    <x v="0"/>
    <n v="650"/>
    <s v="ORGANIZACIÓN DE EMPRESAS"/>
  </r>
  <r>
    <x v="17"/>
    <n v="16521624"/>
    <x v="5"/>
    <n v="617"/>
    <s v="617I"/>
    <s v="GRUPO-A3"/>
    <s v="Organización de la producción"/>
    <s v="GI"/>
    <s v="GRUPO DE INFORMÁTICA"/>
    <s v="617I"/>
    <s v="GI de Organización de la producción"/>
    <s v="GRUPO-A3"/>
    <s v="GI de Organización de la producción"/>
    <s v="1S"/>
    <n v="16521624"/>
    <s v="ANGUIANO"/>
    <s v="BAÑOS"/>
    <s v="ALBERTO"/>
    <s v="ANGUIANO BAÑOS, ALBERTO"/>
    <x v="1"/>
    <x v="0"/>
    <x v="0"/>
    <m/>
    <m/>
    <s v="alanguia"/>
    <s v="alberto.anguiano@unirioja.es"/>
    <n v="0.5"/>
    <m/>
    <n v="532"/>
    <s v="LABORAL DOCENTE-ASOCIADO"/>
    <s v="P02"/>
    <s v="TIEMPO PARCIAL (2+2 HORAS)"/>
    <s v="2018-09-17 00:00:00.0"/>
    <s v="2019-09-14 00:00:00.0"/>
    <s v="PI101362"/>
    <s v="PROFESOR ASOCIADO"/>
    <s v="R104"/>
    <x v="0"/>
    <n v="650"/>
    <s v="ORGANIZACIÓN DE EMPRESAS"/>
  </r>
  <r>
    <x v="18"/>
    <n v="16594259"/>
    <x v="5"/>
    <n v="617"/>
    <s v="617G"/>
    <s v="GRUPO-A"/>
    <s v="Organización de la producción"/>
    <s v="GG"/>
    <s v="GRUPO GRANDE"/>
    <s v="617G"/>
    <s v="GG de Organización de la producción"/>
    <s v="GRUPO-A"/>
    <s v="GG de Organización de la producción"/>
    <s v="1S"/>
    <n v="16594259"/>
    <s v="JUANEDA"/>
    <s v="AYENSA"/>
    <s v="EMMA"/>
    <s v="JUANEDA AYENSA, EMMA"/>
    <x v="1"/>
    <x v="0"/>
    <x v="0"/>
    <m/>
    <m/>
    <s v="ejuaneda"/>
    <s v="emma.juaneda@unirioja.es"/>
    <n v="3.2"/>
    <m/>
    <n v="536"/>
    <s v="PROFESOR INTERINO"/>
    <s v="C01"/>
    <s v="TIEMPO COMPLETO"/>
    <s v="2015-12-22 00:00:00.0"/>
    <s v="null"/>
    <s v="PI101025"/>
    <s v="PROFESOR CONTRATADO INTERINO"/>
    <s v="R104"/>
    <x v="0"/>
    <n v="650"/>
    <s v="ORGANIZACIÓN DE EMPRESAS"/>
  </r>
  <r>
    <x v="18"/>
    <n v="16521624"/>
    <x v="5"/>
    <n v="617"/>
    <s v="617I"/>
    <s v="GRUPO-A3"/>
    <s v="Organización de la producción"/>
    <s v="GI"/>
    <s v="GRUPO DE INFORMÁTICA"/>
    <s v="617I"/>
    <s v="GI de Organización de la producción"/>
    <s v="GRUPO-A3"/>
    <s v="GI de Organización de la producción"/>
    <s v="1S"/>
    <n v="16521624"/>
    <s v="ANGUIANO"/>
    <s v="BAÑOS"/>
    <s v="ALBERTO"/>
    <s v="ANGUIANO BAÑOS, ALBERTO"/>
    <x v="1"/>
    <x v="0"/>
    <x v="0"/>
    <m/>
    <m/>
    <s v="alanguia"/>
    <s v="alberto.anguiano@unirioja.es"/>
    <n v="0.5"/>
    <m/>
    <n v="532"/>
    <s v="LABORAL DOCENTE-ASOCIADO"/>
    <s v="P02"/>
    <s v="TIEMPO PARCIAL (2+2 HORAS)"/>
    <s v="2018-09-17 00:00:00.0"/>
    <s v="2019-09-14 00:00:00.0"/>
    <s v="PI101362"/>
    <s v="PROFESOR ASOCIADO"/>
    <s v="R104"/>
    <x v="0"/>
    <n v="650"/>
    <s v="ORGANIZACIÓN DE EMPRESAS"/>
  </r>
  <r>
    <x v="16"/>
    <n v="5402584"/>
    <x v="5"/>
    <n v="618"/>
    <s v="618I"/>
    <s v="GRUPO-A2"/>
    <s v="Proyectos"/>
    <s v="GI"/>
    <s v="GRUPO DE INFORMÁTICA"/>
    <s v="618I"/>
    <s v="GI de Proyectos"/>
    <s v="GRUPO-A2"/>
    <s v="GI de Proyectos"/>
    <s v="1S"/>
    <n v="5402584"/>
    <s v="GUTIÉRREZ"/>
    <s v="LÓPEZ"/>
    <s v="JOSÉ LUIS"/>
    <s v="GUTIÉRREZ LÓPEZ, JOSÉ LUIS"/>
    <x v="0"/>
    <x v="0"/>
    <x v="0"/>
    <m/>
    <m/>
    <s v="jogutirr"/>
    <s v="jose-luis.gutirrez@unirioja.es"/>
    <n v="1"/>
    <n v="1"/>
    <n v="532"/>
    <s v="LABORAL DOCENTE-ASOCIADO"/>
    <s v="P04"/>
    <s v="TIEMPO PARCIAL (4+4 HORAS)"/>
    <s v="2018-09-24 00:00:00.0"/>
    <s v="2019-09-14 00:00:00.0"/>
    <s v="PI101423"/>
    <s v="PROFESOR ASOCIADO"/>
    <s v="R110"/>
    <x v="10"/>
    <n v="720"/>
    <s v="PROYECTOS DE INGENIERÍA"/>
  </r>
  <r>
    <x v="17"/>
    <n v="16584554"/>
    <x v="5"/>
    <n v="618"/>
    <s v="618G"/>
    <s v="GRUPO-A"/>
    <s v="Proyectos"/>
    <s v="GG"/>
    <s v="GRUPO GRANDE"/>
    <s v="618G"/>
    <s v="GG de Proyectos"/>
    <s v="GRUPO-A"/>
    <s v="GG de Proyectos"/>
    <s v="1S"/>
    <n v="16584554"/>
    <s v="GONZÁLEZ"/>
    <s v="MARCOS"/>
    <s v="ANA"/>
    <s v="GONZÁLEZ MARCOS, ANA"/>
    <x v="0"/>
    <x v="0"/>
    <x v="0"/>
    <m/>
    <m/>
    <s v="amarcos"/>
    <s v="ana.gonzalez@unirioja.es"/>
    <n v="3.2"/>
    <m/>
    <n v="504"/>
    <s v="PROFESOR TITULAR UNIVERSIDAD"/>
    <s v="C01"/>
    <s v="TIEMPO COMPLETO"/>
    <s v="2011-11-02 00:00:00.0"/>
    <s v="null"/>
    <s v="DF100310"/>
    <s v="PROFESOR TITULAR DE UNIVERSIDAD"/>
    <s v="R110"/>
    <x v="10"/>
    <n v="720"/>
    <s v="PROYECTOS DE INGENIERÍA"/>
  </r>
  <r>
    <x v="17"/>
    <n v="16532885"/>
    <x v="5"/>
    <n v="618"/>
    <s v="618I"/>
    <s v="GRUPO-A4"/>
    <s v="Proyectos"/>
    <s v="GI"/>
    <s v="GRUPO DE INFORMÁTICA"/>
    <s v="618I"/>
    <s v="GI de Proyectos"/>
    <s v="GRUPO-A4"/>
    <s v="GI de Proyectos"/>
    <s v="1S"/>
    <n v="16532885"/>
    <s v="ZORZANO"/>
    <s v="ALBA"/>
    <s v="ENRIQUE"/>
    <s v="ZORZANO ALBA, ENRIQUE"/>
    <x v="0"/>
    <x v="0"/>
    <x v="0"/>
    <m/>
    <m/>
    <s v="enzorzan"/>
    <s v="enrique.zorzano@unirioja.es"/>
    <n v="1"/>
    <n v="1"/>
    <n v="506"/>
    <s v="PROFESOR TITULAR DE ESCUELA UNIVERSITARI"/>
    <s v="C01"/>
    <s v="TIEMPO COMPLETO"/>
    <s v="2018-09-17 00:00:00.0"/>
    <s v="null"/>
    <s v="DF100073"/>
    <s v="PROFESOR TITULAR DE ESCUELA UNIVERSITARIA"/>
    <s v="R109"/>
    <x v="9"/>
    <n v="535"/>
    <s v="INGENIERÍA ELÉCTRICA"/>
  </r>
  <r>
    <x v="18"/>
    <n v="16584554"/>
    <x v="5"/>
    <n v="618"/>
    <s v="618G"/>
    <s v="GRUPO-A"/>
    <s v="Proyectos"/>
    <s v="GG"/>
    <s v="GRUPO GRANDE"/>
    <s v="618G"/>
    <s v="GG de Proyectos"/>
    <s v="GRUPO-A"/>
    <s v="GG de Proyectos"/>
    <s v="1S"/>
    <n v="16584554"/>
    <s v="GONZÁLEZ"/>
    <s v="MARCOS"/>
    <s v="ANA"/>
    <s v="GONZÁLEZ MARCOS, ANA"/>
    <x v="0"/>
    <x v="0"/>
    <x v="0"/>
    <m/>
    <m/>
    <s v="amarcos"/>
    <s v="ana.gonzalez@unirioja.es"/>
    <n v="3.2"/>
    <m/>
    <n v="504"/>
    <s v="PROFESOR TITULAR UNIVERSIDAD"/>
    <s v="C01"/>
    <s v="TIEMPO COMPLETO"/>
    <s v="2011-11-02 00:00:00.0"/>
    <s v="null"/>
    <s v="DF100310"/>
    <s v="PROFESOR TITULAR DE UNIVERSIDAD"/>
    <s v="R110"/>
    <x v="10"/>
    <n v="720"/>
    <s v="PROYECTOS DE INGENIERÍA"/>
  </r>
  <r>
    <x v="17"/>
    <n v="16562066"/>
    <x v="5"/>
    <n v="621"/>
    <s v="621G"/>
    <s v="GRUPO-A"/>
    <s v="Líneas eléctricas"/>
    <s v="GG"/>
    <s v="GRUPO GRANDE"/>
    <s v="621G"/>
    <s v="GG de Líneas eléctricas"/>
    <s v="GRUPO-A"/>
    <s v="GG de Líneas eléctricas"/>
    <s v="1S"/>
    <n v="16562066"/>
    <s v="GARCÍA"/>
    <s v="GARRIDO"/>
    <s v="EDUARDO"/>
    <s v="GARCÍA GARRIDO, EDUARDO"/>
    <x v="0"/>
    <x v="0"/>
    <x v="0"/>
    <m/>
    <m/>
    <s v="edgarcia"/>
    <s v="eduardo.garcia@unirioja.es"/>
    <n v="3.2"/>
    <n v="3.2"/>
    <n v="534"/>
    <s v="CONTRATADO DOCTOR -TIPO 1"/>
    <s v="C01"/>
    <s v="TIEMPO COMPLETO"/>
    <s v="2019-02-08 00:00:00.0"/>
    <s v="null"/>
    <s v="LD100574"/>
    <s v="PROFESOR COLABORADOR-TIPO 1"/>
    <s v="R109"/>
    <x v="9"/>
    <n v="535"/>
    <s v="INGENIERÍA ELÉCTRICA"/>
  </r>
  <r>
    <x v="17"/>
    <n v="16608199"/>
    <x v="5"/>
    <n v="622"/>
    <s v="622L"/>
    <s v="GRUPO-A1"/>
    <s v="Generación de energía eléctrica I"/>
    <s v="GL"/>
    <s v="GRUPO DE LABORATORIO"/>
    <s v="622L"/>
    <s v="GL de Generación de energía eléctrica I"/>
    <s v="GRUPO-A1"/>
    <s v="GL de Generación de energía eléctrica I"/>
    <s v="1S"/>
    <n v="16608199"/>
    <s v="MUÑOZ"/>
    <s v="JIMÉNEZ"/>
    <s v="ANDRÉS"/>
    <s v="MUÑOZ JIMÉNEZ, ANDRÉS"/>
    <x v="1"/>
    <x v="0"/>
    <x v="0"/>
    <m/>
    <m/>
    <s v="anmunoz"/>
    <s v="andres.munoz@unirioja.es"/>
    <n v="2.4"/>
    <n v="2.4"/>
    <n v="536"/>
    <s v="PROFESOR INTERINO"/>
    <s v="P02"/>
    <s v="TIEMPO PARCIAL (2+2 HORAS)"/>
    <s v="2018-09-17 00:00:00.0"/>
    <s v="null"/>
    <s v="PI101377"/>
    <s v="PROFESOR CONTRATADO INTERINO"/>
    <s v="R109"/>
    <x v="9"/>
    <n v="535"/>
    <s v="INGENIERÍA ELÉCTRICA"/>
  </r>
  <r>
    <x v="17"/>
    <n v="16551240"/>
    <x v="5"/>
    <n v="623"/>
    <s v="623G"/>
    <s v="GRUPO-A"/>
    <s v="Electrónica industrial"/>
    <s v="GG"/>
    <s v="GRUPO GRANDE"/>
    <s v="623G"/>
    <s v="GG de Electrónica industrial"/>
    <s v="GRUPO-A"/>
    <s v="GG de Electrónica industrial"/>
    <s v="1S"/>
    <n v="16551240"/>
    <s v="CAPELLÁN"/>
    <s v="VILLACIÁN"/>
    <s v="CÁNDIDO"/>
    <s v="CAPELLÁN VILLACIÁN, CÁNDIDO"/>
    <x v="1"/>
    <x v="0"/>
    <x v="0"/>
    <m/>
    <m/>
    <s v="cacapell"/>
    <s v="candido.capellan@unirioja.es"/>
    <n v="3.2"/>
    <n v="3.2"/>
    <n v="536"/>
    <s v="PROFESOR INTERINO"/>
    <s v="C01"/>
    <s v="TIEMPO COMPLETO"/>
    <s v="2018-09-17 00:00:00.0"/>
    <s v="2019-04-09 00:00:00.0"/>
    <s v="PI101408"/>
    <s v="PROFESOR CONTRATADO INTERINO"/>
    <s v="R109"/>
    <x v="9"/>
    <n v="785"/>
    <s v="TECNOLOGÍA ELECTRÓNICA"/>
  </r>
  <r>
    <x v="17"/>
    <n v="16549519"/>
    <x v="5"/>
    <n v="623"/>
    <s v="623L"/>
    <s v="GRUPO-A1"/>
    <s v="Electrónica industrial"/>
    <s v="GL"/>
    <s v="GRUPO DE LABORATORIO"/>
    <s v="623L"/>
    <s v="GL de Electrónica industrial"/>
    <s v="GRUPO-A1"/>
    <s v="GL de Electrónica industrial"/>
    <s v="1S"/>
    <n v="16549519"/>
    <s v="ZORZANO"/>
    <s v="MARTÍNEZ"/>
    <s v="ANTONIO MOISÉS"/>
    <s v="ZORZANO MARTÍNEZ, ANTONIO MOISÉS"/>
    <x v="1"/>
    <x v="0"/>
    <x v="0"/>
    <m/>
    <m/>
    <s v="azorzano"/>
    <s v="antonio.zorzano@unirioja.es"/>
    <n v="0"/>
    <n v="0"/>
    <s v="A-0504"/>
    <s v="PROFESOR TITULAR UNIVERSIDAD"/>
    <s v="01A"/>
    <s v="TIEMPO COMPLETO AMPLIADO"/>
    <s v="2012-09-01 00:00:00.0"/>
    <s v="null"/>
    <s v="DF31836"/>
    <s v="PROFESOR TITULAR DE UNIVERSIDAD"/>
    <s v="R109"/>
    <x v="9"/>
    <n v="785"/>
    <s v="TECNOLOGÍA ELECTRÓNICA"/>
  </r>
  <r>
    <x v="17"/>
    <n v="16553057"/>
    <x v="5"/>
    <n v="625"/>
    <s v="625G"/>
    <s v="GRUPO-A"/>
    <s v="Instalaciones eléctricas II"/>
    <s v="GG"/>
    <s v="GRUPO GRANDE"/>
    <s v="625G"/>
    <s v="GG de Instalaciones eléctricas II"/>
    <s v="GRUPO-A"/>
    <s v="GG de Instalaciones eléctricas II"/>
    <s v="2S"/>
    <n v="16553057"/>
    <s v="SÁENZ DIEZ"/>
    <s v="MURO"/>
    <s v="JUAN CARLOS"/>
    <s v="SÁENZ DIEZ MURO, JUAN CARLOS"/>
    <x v="0"/>
    <x v="0"/>
    <x v="0"/>
    <m/>
    <m/>
    <s v="jusaenzd"/>
    <s v="juan-carlos.saenz-diez@unirioja.es"/>
    <n v="3.2"/>
    <n v="3.2"/>
    <n v="504"/>
    <s v="PROFESOR TITULAR UNIVERSIDAD"/>
    <s v="C01"/>
    <s v="TIEMPO COMPLETO"/>
    <s v="2018-11-26 00:00:00.0"/>
    <s v="null"/>
    <s v="DF31811"/>
    <s v="TITULAR DE UNIVERSIDAD"/>
    <s v="R109"/>
    <x v="9"/>
    <n v="535"/>
    <s v="INGENIERÍA ELÉCTRICA"/>
  </r>
  <r>
    <x v="17"/>
    <n v="16533382"/>
    <x v="5"/>
    <n v="626"/>
    <s v="626G"/>
    <s v="GRUPO-A"/>
    <s v="Sistemas eléctricos de potencia"/>
    <s v="GG"/>
    <s v="GRUPO GRANDE"/>
    <s v="626G"/>
    <s v="GG de Sistemas eléctricos de potencia"/>
    <s v="GRUPO-A"/>
    <s v="GG de Sistemas eléctricos de potencia"/>
    <s v="2S"/>
    <n v="16533382"/>
    <s v="FERNÁNDEZ"/>
    <s v="JIMÉNEZ"/>
    <s v="LUIS ALFREDO"/>
    <s v="FERNÁNDEZ JIMÉNEZ, LUIS ALFREDO"/>
    <x v="0"/>
    <x v="0"/>
    <x v="0"/>
    <m/>
    <m/>
    <s v="lafernan"/>
    <s v="luisalfredo.fernandez@unirioja.es"/>
    <n v="3.2"/>
    <n v="3.2"/>
    <n v="504"/>
    <s v="PROFESOR TITULAR UNIVERSIDAD"/>
    <s v="01R"/>
    <s v="TIEMPO COMPLETO REDUCIDO"/>
    <s v="2018-09-17 00:00:00.0"/>
    <s v="null"/>
    <s v="DF31813"/>
    <s v="TITULAR DE UNIVERSIDAD"/>
    <s v="R109"/>
    <x v="9"/>
    <n v="535"/>
    <s v="INGENIERÍA ELÉCTRICA"/>
  </r>
  <r>
    <x v="17"/>
    <n v="16557336"/>
    <x v="5"/>
    <n v="627"/>
    <s v="627G"/>
    <s v="GRUPO-A"/>
    <s v="Generación de energía eléctrica II"/>
    <s v="GG"/>
    <s v="GRUPO GRANDE"/>
    <s v="627G"/>
    <s v="GG de Generación de energía eléctrica II"/>
    <s v="GRUPO-A"/>
    <s v="GG de Generación de energía eléctrica II"/>
    <s v="2S"/>
    <n v="16557336"/>
    <s v="BLANCO"/>
    <s v="BARRERO"/>
    <s v="JUAN MANUEL"/>
    <s v="BLANCO BARRERO, JUAN MANUEL"/>
    <x v="0"/>
    <x v="0"/>
    <x v="0"/>
    <m/>
    <m/>
    <s v="jbblanco"/>
    <s v="juan-manuel.blanco@unirioja.es"/>
    <n v="3.2"/>
    <n v="3.2"/>
    <n v="504"/>
    <s v="PROFESOR TITULAR UNIVERSIDAD"/>
    <s v="C01"/>
    <s v="TIEMPO COMPLETO"/>
    <s v="2015-11-13 00:00:00.0"/>
    <s v="null"/>
    <s v="DF100035"/>
    <s v="PROFESOR TITULAR DE UNIVERSIDAD"/>
    <s v="R109"/>
    <x v="9"/>
    <n v="535"/>
    <s v="INGENIERÍA ELÉCTRICA"/>
  </r>
  <r>
    <x v="17"/>
    <n v="13142250"/>
    <x v="5"/>
    <n v="628"/>
    <s v="628G"/>
    <s v="GRUPO-A"/>
    <s v="Regulación automática y automatización industrial"/>
    <s v="GG"/>
    <s v="GRUPO GRANDE"/>
    <s v="628G"/>
    <s v="GG de Regulación automática y automatización industrial"/>
    <s v="GRUPO-A"/>
    <s v="GG de Regulación automática y automatización industrial"/>
    <s v="2S"/>
    <n v="13142250"/>
    <s v="GIL"/>
    <s v="MARTÍNEZ"/>
    <s v="MONTSERRAT"/>
    <s v="GIL MARTÍNEZ, MONTSERRAT"/>
    <x v="0"/>
    <x v="0"/>
    <x v="0"/>
    <m/>
    <m/>
    <s v="mogil"/>
    <s v="montse.gil@unirioja.es"/>
    <n v="1.6"/>
    <n v="1.6"/>
    <n v="504"/>
    <s v="PROFESOR TITULAR UNIVERSIDAD"/>
    <s v="C01"/>
    <s v="TIEMPO COMPLETO"/>
    <s v="2017-12-21 00:00:00.0"/>
    <s v="null"/>
    <s v="DF100289"/>
    <s v="PROFESOR TITULAR DE UNIVERSIDAD"/>
    <s v="R109"/>
    <x v="9"/>
    <n v="520"/>
    <s v="INGENIERÍA DE SISTEMAS Y AUTOMÁTICA"/>
  </r>
  <r>
    <x v="17"/>
    <n v="16553320"/>
    <x v="5"/>
    <n v="628"/>
    <s v="628G"/>
    <s v="GRUPO-A"/>
    <s v="Regulación automática y automatización industrial"/>
    <s v="GG"/>
    <s v="GRUPO GRANDE"/>
    <s v="628G"/>
    <s v="GG de Regulación automática y automatización industrial"/>
    <s v="GRUPO-A"/>
    <s v="GG de Regulación automática y automatización industrial"/>
    <s v="2S"/>
    <n v="16553320"/>
    <s v="ELVIRA"/>
    <s v="IZURRATEGUI"/>
    <s v="CARLOS"/>
    <s v="ELVIRA IZURRATEGUI, CARLOS"/>
    <x v="1"/>
    <x v="0"/>
    <x v="0"/>
    <m/>
    <m/>
    <s v="celvira"/>
    <s v="carlos.elvira@unirioja.es"/>
    <n v="1.6"/>
    <n v="1.6"/>
    <n v="506"/>
    <s v="PROFESOR TITULAR DE ESCUELA UNIVERSITARI"/>
    <s v="01A"/>
    <s v="TIEMPO COMPLETO AMPLIADO"/>
    <s v="2012-09-01 00:00:00.0"/>
    <s v="null"/>
    <s v="DF31778"/>
    <s v="TITULAR DE ESCUELAS UNIVERSITARIAS"/>
    <s v="R109"/>
    <x v="9"/>
    <n v="520"/>
    <s v="INGENIERÍA DE SISTEMAS Y AUTOMÁTICA"/>
  </r>
  <r>
    <x v="17"/>
    <n v="13141259"/>
    <x v="5"/>
    <n v="629"/>
    <s v="629G"/>
    <s v="GRUPO-A"/>
    <s v="Prácticas externas"/>
    <s v="GG"/>
    <s v="GRUPO GRANDE"/>
    <s v="629G"/>
    <s v="GG de Prácticas en empresa"/>
    <s v="GRUPO-A"/>
    <s v="GG de Prácticas en empresa"/>
    <s v="2S"/>
    <n v="13141259"/>
    <s v="LARA"/>
    <s v="SANTILLÁN"/>
    <s v="PEDRO MARÍA"/>
    <s v="LARA SANTILLÁN, PEDRO MARÍA"/>
    <x v="1"/>
    <x v="0"/>
    <x v="0"/>
    <m/>
    <m/>
    <s v="pemarala"/>
    <s v="pedro.lara@unirioja.es"/>
    <n v="0.1"/>
    <n v="0.1"/>
    <n v="504"/>
    <s v="PROFESOR TITULAR UNIVERSIDAD"/>
    <s v="C01"/>
    <s v="TIEMPO COMPLETO"/>
    <s v="2016-09-15 00:00:00.0"/>
    <s v="null"/>
    <s v="DF100045"/>
    <s v="TITULAR UNIVERSIDAD"/>
    <s v="R109"/>
    <x v="9"/>
    <n v="535"/>
    <s v="INGENIERÍA ELÉCTRICA"/>
  </r>
  <r>
    <x v="17"/>
    <n v="16584517"/>
    <x v="5"/>
    <n v="629"/>
    <s v="629G"/>
    <s v="GRUPO-A"/>
    <s v="Prácticas externas"/>
    <s v="GG"/>
    <s v="GRUPO GRANDE"/>
    <s v="629G"/>
    <s v="GG de Prácticas en empresa"/>
    <s v="GRUPO-A"/>
    <s v="GG de Prácticas en empresa"/>
    <s v="2S"/>
    <n v="16584517"/>
    <s v="FALCES"/>
    <s v="DE ANDRÉS"/>
    <s v="ALBERTO"/>
    <s v="FALCES DE ANDRÉS, ALBERTO"/>
    <x v="0"/>
    <x v="0"/>
    <x v="0"/>
    <m/>
    <m/>
    <s v="alfalces"/>
    <s v="alberto.falces@unirioja.es"/>
    <n v="0.1"/>
    <n v="0.1"/>
    <n v="536"/>
    <s v="PROFESOR INTERINO"/>
    <s v="C01"/>
    <s v="TIEMPO COMPLETO"/>
    <s v="2009-10-01 00:00:00.0"/>
    <s v="null"/>
    <s v="PI100720"/>
    <s v="PROFESOR CONTRATADO INTERINO"/>
    <s v="R109"/>
    <x v="9"/>
    <n v="535"/>
    <s v="INGENIERÍA ELÉCTRICA"/>
  </r>
  <r>
    <x v="18"/>
    <n v="16553320"/>
    <x v="5"/>
    <n v="640"/>
    <s v="640G"/>
    <s v="GRUPO-A"/>
    <s v="Control y programación de robots"/>
    <s v="GG"/>
    <s v="GRUPO GRANDE"/>
    <s v="640G"/>
    <s v="GG de Control y programación de robots"/>
    <s v="GRUPO-A"/>
    <s v="GG de Control y programación de robots"/>
    <s v="1S"/>
    <n v="16553320"/>
    <s v="ELVIRA"/>
    <s v="IZURRATEGUI"/>
    <s v="CARLOS"/>
    <s v="ELVIRA IZURRATEGUI, CARLOS"/>
    <x v="1"/>
    <x v="0"/>
    <x v="0"/>
    <m/>
    <m/>
    <s v="celvira"/>
    <s v="carlos.elvira@unirioja.es"/>
    <n v="3.2"/>
    <n v="3.2"/>
    <n v="506"/>
    <s v="PROFESOR TITULAR DE ESCUELA UNIVERSITARI"/>
    <s v="01A"/>
    <s v="TIEMPO COMPLETO AMPLIADO"/>
    <s v="2012-09-01 00:00:00.0"/>
    <s v="null"/>
    <s v="DF31778"/>
    <s v="TITULAR DE ESCUELAS UNIVERSITARIAS"/>
    <s v="R109"/>
    <x v="9"/>
    <n v="520"/>
    <s v="INGENIERÍA DE SISTEMAS Y AUTOMÁTICA"/>
  </r>
  <r>
    <x v="18"/>
    <n v="16551240"/>
    <x v="5"/>
    <n v="641"/>
    <s v="641G"/>
    <s v="GRUPO-A"/>
    <s v="Electrónica analógica"/>
    <s v="GG"/>
    <s v="GRUPO GRANDE"/>
    <s v="641G"/>
    <s v="GG de Electrónica analógica"/>
    <s v="GRUPO-A"/>
    <s v="GG de Electrónica analógica"/>
    <s v="1S"/>
    <n v="16551240"/>
    <s v="CAPELLÁN"/>
    <s v="VILLACIÁN"/>
    <s v="CÁNDIDO"/>
    <s v="CAPELLÁN VILLACIÁN, CÁNDIDO"/>
    <x v="1"/>
    <x v="0"/>
    <x v="0"/>
    <m/>
    <m/>
    <s v="cacapell"/>
    <s v="candido.capellan@unirioja.es"/>
    <n v="3.2"/>
    <n v="3.2"/>
    <n v="536"/>
    <s v="PROFESOR INTERINO"/>
    <s v="C01"/>
    <s v="TIEMPO COMPLETO"/>
    <s v="2018-09-17 00:00:00.0"/>
    <s v="2019-04-09 00:00:00.0"/>
    <s v="PI101408"/>
    <s v="PROFESOR CONTRATADO INTERINO"/>
    <s v="R109"/>
    <x v="9"/>
    <n v="785"/>
    <s v="TECNOLOGÍA ELECTRÓNICA"/>
  </r>
  <r>
    <x v="18"/>
    <n v="16549519"/>
    <x v="5"/>
    <n v="641"/>
    <s v="641L"/>
    <s v="GRUPO-A1"/>
    <s v="Electrónica analógica"/>
    <s v="GL"/>
    <s v="GRUPO DE LABORATORIO"/>
    <s v="641L"/>
    <s v="GL de Electrónica analógica"/>
    <s v="GRUPO-A1"/>
    <s v="GL de Electrónica analógica"/>
    <s v="1S"/>
    <n v="16549519"/>
    <s v="ZORZANO"/>
    <s v="MARTÍNEZ"/>
    <s v="ANTONIO MOISÉS"/>
    <s v="ZORZANO MARTÍNEZ, ANTONIO MOISÉS"/>
    <x v="1"/>
    <x v="0"/>
    <x v="0"/>
    <m/>
    <m/>
    <s v="azorzano"/>
    <s v="antonio.zorzano@unirioja.es"/>
    <n v="0"/>
    <n v="0"/>
    <s v="A-0504"/>
    <s v="PROFESOR TITULAR UNIVERSIDAD"/>
    <s v="01A"/>
    <s v="TIEMPO COMPLETO AMPLIADO"/>
    <s v="2012-09-01 00:00:00.0"/>
    <s v="null"/>
    <s v="DF31836"/>
    <s v="PROFESOR TITULAR DE UNIVERSIDAD"/>
    <s v="R109"/>
    <x v="9"/>
    <n v="785"/>
    <s v="TECNOLOGÍA ELECTRÓNICA"/>
  </r>
  <r>
    <x v="18"/>
    <n v="13141259"/>
    <x v="5"/>
    <n v="644"/>
    <s v="644G"/>
    <s v="GRUPO-A"/>
    <s v="Electrotecnia"/>
    <s v="GG"/>
    <s v="GRUPO GRANDE"/>
    <s v="644G"/>
    <s v="GG de Electrotecnia"/>
    <s v="GRUPO-A"/>
    <s v="GG de Electrotecnia"/>
    <s v="1S"/>
    <n v="13141259"/>
    <s v="LARA"/>
    <s v="SANTILLÁN"/>
    <s v="PEDRO MARÍA"/>
    <s v="LARA SANTILLÁN, PEDRO MARÍA"/>
    <x v="1"/>
    <x v="0"/>
    <x v="0"/>
    <m/>
    <m/>
    <s v="pemarala"/>
    <s v="pedro.lara@unirioja.es"/>
    <n v="3.2"/>
    <n v="3.2"/>
    <n v="504"/>
    <s v="PROFESOR TITULAR UNIVERSIDAD"/>
    <s v="C01"/>
    <s v="TIEMPO COMPLETO"/>
    <s v="2016-09-15 00:00:00.0"/>
    <s v="null"/>
    <s v="DF100045"/>
    <s v="TITULAR UNIVERSIDAD"/>
    <s v="R109"/>
    <x v="9"/>
    <n v="535"/>
    <s v="INGENIERÍA ELÉCTRICA"/>
  </r>
  <r>
    <x v="18"/>
    <n v="78750288"/>
    <x v="5"/>
    <n v="645"/>
    <s v="645G"/>
    <s v="GRUPO-A"/>
    <s v="Ingeniería de control"/>
    <s v="GG"/>
    <s v="GRUPO GRANDE"/>
    <s v="645G"/>
    <s v="GG de Ingeniería de control"/>
    <s v="GRUPO-A"/>
    <s v="GG de Ingeniería de control"/>
    <s v="2S"/>
    <n v="78750288"/>
    <s v="RICO"/>
    <s v="AZAGRA"/>
    <s v="JAVIER"/>
    <s v="RICO AZAGRA, JAVIER"/>
    <x v="0"/>
    <x v="0"/>
    <x v="0"/>
    <m/>
    <m/>
    <s v="jarico"/>
    <s v="javier.rico@unirioja.es"/>
    <n v="3.2"/>
    <n v="3.2"/>
    <n v="536"/>
    <s v="PROFESOR INTERINO"/>
    <s v="C01"/>
    <s v="TIEMPO COMPLETO"/>
    <s v="2010-09-01 00:00:00.0"/>
    <s v="null"/>
    <s v="PI100757"/>
    <s v="PROFESOR CONTRATADO INTERINO"/>
    <s v="R109"/>
    <x v="9"/>
    <n v="520"/>
    <s v="INGENIERÍA DE SISTEMAS Y AUTOMÁTICA"/>
  </r>
  <r>
    <x v="18"/>
    <n v="16518274"/>
    <x v="5"/>
    <n v="646"/>
    <s v="646G"/>
    <s v="GRUPO-A"/>
    <s v="Instrumentación electrónica"/>
    <s v="GG"/>
    <s v="GRUPO GRANDE"/>
    <s v="646G"/>
    <s v="GG de Instrumentación electrónica"/>
    <s v="GRUPO-A"/>
    <s v="GG de Instrumentación electrónica"/>
    <s v="2S"/>
    <n v="16518274"/>
    <s v="ZORZANO"/>
    <s v="MARTÍNEZ"/>
    <s v="LUIS FRANCISCO"/>
    <s v="ZORZANO MARTÍNEZ, LUIS FRANCISCO"/>
    <x v="1"/>
    <x v="0"/>
    <x v="0"/>
    <m/>
    <m/>
    <s v="lzorzano"/>
    <s v="luis.zorzano@unirioja.es"/>
    <n v="0"/>
    <n v="0"/>
    <n v="505"/>
    <s v="CATEDRATICO ESCUELA UNIVERSITARIA"/>
    <s v="01A"/>
    <s v="TIEMPO COMPLETO AMPLIADO"/>
    <s v="2012-09-01 00:00:00.0"/>
    <s v="null"/>
    <s v="DF100144"/>
    <s v="CATEDRÁTICO DE ESCUELA UNIVERSITARIA"/>
    <s v="R109"/>
    <x v="9"/>
    <n v="785"/>
    <s v="TECNOLOGÍA ELECTRÓNICA"/>
  </r>
  <r>
    <x v="18"/>
    <n v="16617096"/>
    <x v="5"/>
    <n v="646"/>
    <s v="646G"/>
    <s v="GRUPO-A"/>
    <s v="Instrumentación electrónica"/>
    <s v="GG"/>
    <s v="GRUPO GRANDE"/>
    <s v="646G"/>
    <s v="GG de Instrumentación electrónica"/>
    <s v="GRUPO-A"/>
    <s v="GG de Instrumentación electrónica"/>
    <s v="2S"/>
    <n v="16617096"/>
    <s v="GIL"/>
    <s v="MARTÍNEZ"/>
    <s v="FRANCISCO"/>
    <s v="GIL MARTÍNEZ, FRANCISCO"/>
    <x v="1"/>
    <x v="0"/>
    <x v="0"/>
    <m/>
    <m/>
    <s v="frgil"/>
    <s v="francisco.gil@unirioja.es"/>
    <n v="3.2"/>
    <n v="3.2"/>
    <n v="536"/>
    <s v="PROFESOR INTERINO"/>
    <s v="P04"/>
    <s v="TIEMPO PARCIAL (4+4 HORAS)"/>
    <s v="2019-03-29 00:00:00.0"/>
    <s v="2019-07-25 00:00:00.0"/>
    <s v="PI101527"/>
    <s v="PROFESOR CONTRATADO INTERINO"/>
    <s v="R109"/>
    <x v="9"/>
    <n v="785"/>
    <s v="TECNOLOGÍA ELECTRÓNICA"/>
  </r>
  <r>
    <x v="18"/>
    <n v="16611012"/>
    <x v="5"/>
    <n v="647"/>
    <s v="647L"/>
    <s v="GRUPO-A1"/>
    <s v="Automatización de sistemas de producción flexible"/>
    <s v="GL"/>
    <s v="GRUPO DE LABORATORIO"/>
    <s v="647L"/>
    <s v="GL de Automatización de sistemas de producción flexible"/>
    <s v="GRUPO-A1"/>
    <s v="GL de Automatización de sistemas de producción flexible"/>
    <s v="1S"/>
    <n v="16611012"/>
    <s v="NÁJERA"/>
    <s v="CANAL"/>
    <s v="SILVANO"/>
    <s v="NÁJERA CANAL, SILVANO"/>
    <x v="0"/>
    <x v="0"/>
    <x v="0"/>
    <m/>
    <m/>
    <s v="sinajera"/>
    <s v="silvano.najera@unirioja.es"/>
    <n v="2.8"/>
    <n v="2.8"/>
    <n v="536"/>
    <s v="PROFESOR INTERINO"/>
    <s v="C01"/>
    <s v="TIEMPO COMPLETO"/>
    <s v="2018-09-17 00:00:00.0"/>
    <s v="null"/>
    <s v="PI101375"/>
    <s v="PROFESOR CONTRATADO INTERINO TC"/>
    <s v="R109"/>
    <x v="9"/>
    <n v="520"/>
    <s v="INGENIERÍA DE SISTEMAS Y AUTOMÁTICA"/>
  </r>
  <r>
    <x v="18"/>
    <n v="13142250"/>
    <x v="5"/>
    <n v="648"/>
    <s v="648G"/>
    <s v="GRUPO-A"/>
    <s v="Control aplicado de procesos"/>
    <s v="GG"/>
    <s v="GRUPO GRANDE"/>
    <s v="648G"/>
    <s v="GG de Control aplicado de procesos"/>
    <s v="GRUPO-A"/>
    <s v="GG de Control aplicado de procesos"/>
    <s v="2S"/>
    <n v="13142250"/>
    <s v="GIL"/>
    <s v="MARTÍNEZ"/>
    <s v="MONTSERRAT"/>
    <s v="GIL MARTÍNEZ, MONTSERRAT"/>
    <x v="0"/>
    <x v="0"/>
    <x v="0"/>
    <m/>
    <m/>
    <s v="mogil"/>
    <s v="montse.gil@unirioja.es"/>
    <n v="3.2"/>
    <n v="3.2"/>
    <n v="504"/>
    <s v="PROFESOR TITULAR UNIVERSIDAD"/>
    <s v="C01"/>
    <s v="TIEMPO COMPLETO"/>
    <s v="2017-12-21 00:00:00.0"/>
    <s v="null"/>
    <s v="DF100289"/>
    <s v="PROFESOR TITULAR DE UNIVERSIDAD"/>
    <s v="R109"/>
    <x v="9"/>
    <n v="520"/>
    <s v="INGENIERÍA DE SISTEMAS Y AUTOMÁTICA"/>
  </r>
  <r>
    <x v="18"/>
    <n v="16565868"/>
    <x v="5"/>
    <n v="652"/>
    <s v="652G"/>
    <s v="GRUPO-A"/>
    <s v="Modelado y simulación de sistemas de producción"/>
    <s v="GG"/>
    <s v="GRUPO GRANDE"/>
    <s v="652G"/>
    <s v="GG de Modelado y simulación de sistemas de producción"/>
    <s v="GRUPO-A"/>
    <s v="GG de Modelado y simulación de sistemas de producción"/>
    <s v="1S"/>
    <n v="16565868"/>
    <s v="JIMÉNEZ"/>
    <s v="MACÍAS"/>
    <s v="EMILIO"/>
    <s v="JIMÉNEZ MACÍAS, EMILIO"/>
    <x v="0"/>
    <x v="0"/>
    <x v="0"/>
    <m/>
    <m/>
    <s v="emjimene"/>
    <s v="emilio.jimenez@unirioja.es"/>
    <n v="2.4"/>
    <n v="2.4"/>
    <n v="500"/>
    <s v="CATEDRATICO DE UNIVERSIDAD"/>
    <s v="C01"/>
    <s v="TIEMPO COMPLETO"/>
    <s v="2016-04-15 00:00:00.0"/>
    <s v="null"/>
    <s v="DF100329"/>
    <s v="CATEDRÁTICO DE UNIVERSIDAD"/>
    <s v="R109"/>
    <x v="9"/>
    <n v="520"/>
    <s v="INGENIERÍA DE SISTEMAS Y AUTOMÁTICA"/>
  </r>
  <r>
    <x v="18"/>
    <n v="16570582"/>
    <x v="5"/>
    <n v="653"/>
    <s v="653G"/>
    <s v="GRUPO-A"/>
    <s v="Prácticas en empresa"/>
    <s v="GG"/>
    <s v="GRUPO GRANDE"/>
    <s v="653G"/>
    <s v="GG de Prácticas en empresa"/>
    <s v="GRUPO-A"/>
    <s v="GG de Prácticas en empresa"/>
    <s v="2S"/>
    <n v="16570582"/>
    <s v="PÉREZ"/>
    <s v="BARRÓN"/>
    <s v="IVÁN LUIS"/>
    <s v="PÉREZ BARRÓN, IVÁN LUIS"/>
    <x v="0"/>
    <x v="0"/>
    <x v="0"/>
    <m/>
    <m/>
    <s v="ivperez"/>
    <s v="ivan.perez@unirioja.es"/>
    <n v="0.1"/>
    <n v="0.1"/>
    <n v="534"/>
    <s v="CONTRATADO DOCTOR -TIPO 1"/>
    <s v="C01"/>
    <s v="TIEMPO COMPLETO"/>
    <s v="2015-12-23 00:00:00.0"/>
    <s v="null"/>
    <s v="LD100490"/>
    <s v="PROFESOR CONTRATADO DOCTOR TIPO 1"/>
    <s v="R109"/>
    <x v="9"/>
    <n v="785"/>
    <s v="TECNOLOGÍA ELECTRÓNICA"/>
  </r>
  <r>
    <x v="2"/>
    <n v="72781400"/>
    <x v="1"/>
    <n v="660"/>
    <s v="660G"/>
    <s v="GRUPO-A"/>
    <s v="Derecho colectivo del trabajo"/>
    <s v="GG"/>
    <s v="GRUPO GRANDE"/>
    <s v="660G"/>
    <s v="GG de Derecho colectivo del trabajo"/>
    <s v="GRUPO-A"/>
    <s v="GG de Derecho colectivo del trabajo"/>
    <s v="2S"/>
    <n v="72781400"/>
    <s v="MORCILLO"/>
    <s v="GARCÍA"/>
    <s v="JUAN CARLOS"/>
    <s v="MORCILLO GARCÍA, JUAN CARLOS"/>
    <x v="1"/>
    <x v="0"/>
    <x v="0"/>
    <m/>
    <m/>
    <s v="jumorcil"/>
    <s v="juan-carlos.morcillo@unirioja.es"/>
    <n v="4.5"/>
    <n v="4.5"/>
    <s v="A-0539"/>
    <s v="TITULAR"/>
    <s v="P06"/>
    <s v="TIEMPO PARCIAL (6+6 HORAS)"/>
    <s v="2011-01-01 00:00:00.0"/>
    <s v="null"/>
    <s v="PI100799"/>
    <s v="AGREGADO"/>
    <s v="R103"/>
    <x v="1"/>
    <n v="140"/>
    <s v="DERECHO DEL TRABAJO Y DE LA SEGURIDAD SOCIAL"/>
  </r>
  <r>
    <x v="2"/>
    <n v="16542669"/>
    <x v="1"/>
    <n v="661"/>
    <s v="661G"/>
    <s v="GRUPO-A"/>
    <s v="Derecho individual del trabajo"/>
    <s v="GG"/>
    <s v="GRUPO GRANDE"/>
    <s v="661G"/>
    <s v="GG de Derecho individual del trabajo"/>
    <s v="GRUPO-A"/>
    <s v="GG de Derecho individual del trabajo"/>
    <s v="1S"/>
    <n v="16542669"/>
    <s v="ARRUGA"/>
    <s v="SEGURA"/>
    <s v="MARÍA CONCEPCIÓN"/>
    <s v="ARRUGA SEGURA, MARÍA CONCEPCIÓN"/>
    <x v="1"/>
    <x v="0"/>
    <x v="0"/>
    <m/>
    <m/>
    <s v="m-arruga"/>
    <s v="maria-concepcion.arruga@unirioja.es"/>
    <n v="4.5"/>
    <n v="4.5"/>
    <s v="A-0537"/>
    <s v="TITULAR"/>
    <s v="C01"/>
    <s v="TIEMPO COMPLETO"/>
    <s v="2011-01-01 00:00:00.0"/>
    <s v="null"/>
    <s v="PI100875"/>
    <s v="TITULAR"/>
    <s v="R103"/>
    <x v="1"/>
    <n v="140"/>
    <s v="DERECHO DEL TRABAJO Y DE LA SEGURIDAD SOCIAL"/>
  </r>
  <r>
    <x v="2"/>
    <n v="16533310"/>
    <x v="1"/>
    <n v="662"/>
    <s v="662G"/>
    <s v="GRUPO-A"/>
    <s v="Economía del trabajo"/>
    <s v="GG"/>
    <s v="GRUPO GRANDE"/>
    <s v="662G"/>
    <s v="GG de Economía del trabajo"/>
    <s v="GRUPO-A"/>
    <s v="GG de Economía del trabajo"/>
    <s v="1S"/>
    <n v="16533310"/>
    <s v="DE TORRE"/>
    <s v="RESA"/>
    <s v="MARÍA JESÚS"/>
    <s v="DE TORRE RESA, MARÍA JESÚS"/>
    <x v="1"/>
    <x v="0"/>
    <x v="0"/>
    <m/>
    <m/>
    <s v="marirede"/>
    <s v="chechu.detorre@unirioja.es"/>
    <n v="0"/>
    <n v="0"/>
    <n v="506"/>
    <s v="PROFESOR TITULAR DE ESCUELA UNIVERSITARI"/>
    <s v="01A"/>
    <s v="TIEMPO COMPLETO AMPLIADO"/>
    <s v="2012-09-01 00:00:00.0"/>
    <s v="null"/>
    <s v="DF31239"/>
    <s v="TITULAR DE ESCUELAS UNIVERSITARIAS"/>
    <s v="R104"/>
    <x v="0"/>
    <n v="415"/>
    <s v="FUNDAMENTOS DEL ANÁLISIS ECONÓMICO"/>
  </r>
  <r>
    <x v="2"/>
    <n v="73003437"/>
    <x v="1"/>
    <n v="662"/>
    <s v="662G"/>
    <s v="GRUPO-A"/>
    <s v="Economía del trabajo"/>
    <s v="GG"/>
    <s v="GRUPO GRANDE"/>
    <s v="662G"/>
    <s v="GG de Economía del trabajo"/>
    <s v="GRUPO-A"/>
    <s v="GG de Economía del trabajo"/>
    <s v="1S"/>
    <n v="73003437"/>
    <s v="LANGARITA"/>
    <s v="TEJERO"/>
    <s v="RAQUEL"/>
    <s v="LANGARITA TEJERO, RAQUEL"/>
    <x v="1"/>
    <x v="0"/>
    <x v="0"/>
    <m/>
    <m/>
    <s v="ralangar"/>
    <s v="raquel.langarita@unirioja.es"/>
    <n v="4.5"/>
    <n v="4.5"/>
    <n v="536"/>
    <s v="PROFESOR INTERINO"/>
    <s v="C01"/>
    <s v="TIEMPO COMPLETO"/>
    <s v="2018-09-17 00:00:00.0"/>
    <s v="null"/>
    <s v="PI101357"/>
    <s v="PROFESOR CONTRATADO INTERINO"/>
    <s v="R104"/>
    <x v="0"/>
    <n v="415"/>
    <s v="FUNDAMENTOS DEL ANÁLISIS ECONÓMICO"/>
  </r>
  <r>
    <x v="2"/>
    <n v="16563493"/>
    <x v="1"/>
    <n v="663"/>
    <s v="663R"/>
    <s v="GRUPO-A1"/>
    <s v="Marco normativo de la Seguridad Social"/>
    <s v="GR"/>
    <s v="GRUPO REDUCIDO"/>
    <s v="663R"/>
    <s v="GR de Marco normativo de la seguridad social"/>
    <s v="GRUPO-A1"/>
    <s v="GR de Marco normativo de la seguridad social"/>
    <s v="2S"/>
    <n v="16563493"/>
    <s v="SESMA"/>
    <s v="BASTIDA"/>
    <s v="BEGOÑA"/>
    <s v="SESMA BASTIDA, BEGOÑA"/>
    <x v="1"/>
    <x v="0"/>
    <x v="0"/>
    <m/>
    <m/>
    <s v="bsesma"/>
    <s v="begona.sesma@unirioja.es"/>
    <n v="0.5"/>
    <n v="0.5"/>
    <n v="534"/>
    <s v="CONTRATADO DOCTOR -TIPO 1"/>
    <s v="C01"/>
    <s v="TIEMPO COMPLETO"/>
    <s v="2008-09-19 00:00:00.0"/>
    <s v="null"/>
    <s v="LD100628"/>
    <s v="PROFESOR CONTRATADO DOCTOR -TIPO 1"/>
    <s v="R103"/>
    <x v="1"/>
    <n v="140"/>
    <s v="DERECHO DEL TRABAJO Y DE LA SEGURIDAD SOCIAL"/>
  </r>
  <r>
    <x v="2"/>
    <n v="72786271"/>
    <x v="1"/>
    <n v="665"/>
    <s v="665G"/>
    <s v="GRUPO-A"/>
    <s v="Teoría y técnicas de negociación"/>
    <s v="GG"/>
    <s v="GRUPO GRANDE"/>
    <s v="665G"/>
    <s v="GG de Teoría y técnicas de negociación"/>
    <s v="GRUPO-A"/>
    <s v="GG de Teoría y técnicas de negociación"/>
    <s v="1S"/>
    <n v="72786271"/>
    <s v="MONTAÑÉS"/>
    <s v="MURO"/>
    <s v="MARÍA PILAR"/>
    <s v="MONTAÑÉS MURO, MARÍA PILAR"/>
    <x v="0"/>
    <x v="0"/>
    <x v="0"/>
    <m/>
    <m/>
    <s v="mamontan"/>
    <s v="maria-pilar.montanes@unirioja.es"/>
    <n v="4.5"/>
    <n v="4.5"/>
    <n v="536"/>
    <s v="PROFESOR INTERINO"/>
    <s v="C01"/>
    <s v="TIEMPO COMPLETO"/>
    <s v="2012-09-01 00:00:00.0"/>
    <s v="null"/>
    <s v="PI100845"/>
    <s v="PROFESOR CONTRATADO INTERINO"/>
    <s v="R115"/>
    <x v="2"/>
    <n v="740"/>
    <s v="PSICOLOGÍA SOCIAL"/>
  </r>
  <r>
    <x v="2"/>
    <n v="16562995"/>
    <x v="1"/>
    <n v="667"/>
    <s v="667G"/>
    <s v="GRUPO-A"/>
    <s v="Derecho sindical"/>
    <s v="GG"/>
    <s v="GRUPO GRANDE"/>
    <s v="667G"/>
    <s v="GG de Derecho sindical"/>
    <s v="GRUPO-A"/>
    <s v="GG de Derecho sindical"/>
    <s v="1S"/>
    <n v="16562995"/>
    <s v="SOMALO"/>
    <s v="SAN JUAN"/>
    <s v="MARÍA"/>
    <s v="SOMALO SAN JUAN, MARÍA"/>
    <x v="1"/>
    <x v="0"/>
    <x v="0"/>
    <m/>
    <m/>
    <s v="masomalo"/>
    <s v="maria.somalo@unirioja.es"/>
    <n v="4.5"/>
    <n v="4.5"/>
    <n v="536"/>
    <s v="PROFESOR INTERINO"/>
    <s v="P03"/>
    <s v="TIEMPO PARCIAL (3+3 HORAS)"/>
    <s v="2019-03-09 00:00:00.0"/>
    <s v="null"/>
    <s v="PI101019"/>
    <s v="PROFESOR CONTRATADO INTERINO"/>
    <s v="R103"/>
    <x v="1"/>
    <n v="140"/>
    <s v="DERECHO DEL TRABAJO Y DE LA SEGURIDAD SOCIAL"/>
  </r>
  <r>
    <x v="2"/>
    <n v="16517184"/>
    <x v="1"/>
    <n v="670"/>
    <s v="670G"/>
    <s v="GRUPO-A"/>
    <s v="Gestión de responsabilidad social corporativa"/>
    <s v="GG"/>
    <s v="GRUPO GRANDE"/>
    <s v="670G"/>
    <s v="GG de Gestión de responsabilidad social corporativa"/>
    <s v="GRUPO-A"/>
    <s v="GG de Gestión de responsabilidad social corporativa"/>
    <s v="1S"/>
    <n v="16517184"/>
    <s v="JUÁREZ"/>
    <s v="CASTELLÓ"/>
    <s v="CARMELO ARTURO"/>
    <s v="JUÁREZ CASTELLÓ, CARMELO ARTURO"/>
    <x v="0"/>
    <x v="0"/>
    <x v="0"/>
    <m/>
    <m/>
    <s v="cajuarez"/>
    <s v="carmelo.juarez@unirioja.es"/>
    <n v="4.5"/>
    <n v="4.5"/>
    <n v="504"/>
    <s v="PROFESOR TITULAR UNIVERSIDAD"/>
    <s v="C01"/>
    <s v="TIEMPO COMPLETO"/>
    <s v="2013-09-13 00:00:00.0"/>
    <s v="null"/>
    <s v="DF31303"/>
    <s v="TITULAR DE UNIVERSIDAD"/>
    <s v="R104"/>
    <x v="0"/>
    <n v="650"/>
    <s v="ORGANIZACIÓN DE EMPRESAS"/>
  </r>
  <r>
    <x v="2"/>
    <n v="16525592"/>
    <x v="1"/>
    <n v="671"/>
    <s v="671G"/>
    <s v="GRUPO-A"/>
    <s v="Marco normativo y de gestión de la prevención de riesgos laborales"/>
    <s v="GG"/>
    <s v="GRUPO GRANDE"/>
    <s v="671G"/>
    <s v="GG de Marco normativo y de gestión de la prevención de riesgos laborales"/>
    <s v="GRUPO-A"/>
    <s v="GG de Marco normativo y de gestión de la prevención de riesgos laborales"/>
    <s v="1S"/>
    <n v="16525592"/>
    <s v="RUBIO"/>
    <s v="LERENA"/>
    <s v="MARÍA VICTORIA"/>
    <s v="RUBIO LERENA, MARÍA VICTORIA"/>
    <x v="0"/>
    <x v="0"/>
    <x v="0"/>
    <m/>
    <m/>
    <s v="m-rubio"/>
    <s v="maria-victoria.rubio@unirioja.es"/>
    <n v="4.5"/>
    <n v="4.5"/>
    <s v="A-0537"/>
    <s v="TITULAR"/>
    <s v="C01"/>
    <s v="TIEMPO COMPLETO"/>
    <s v="2011-01-01 00:00:00.0"/>
    <s v="null"/>
    <s v="PI100793"/>
    <s v="TITULAR"/>
    <s v="R103"/>
    <x v="1"/>
    <n v="140"/>
    <s v="DERECHO DEL TRABAJO Y DE LA SEGURIDAD SOCIAL"/>
  </r>
  <r>
    <x v="2"/>
    <n v="16507414"/>
    <x v="1"/>
    <n v="672"/>
    <s v="672G"/>
    <s v="GRUPO-A"/>
    <s v="Prácticas externas"/>
    <s v="GG"/>
    <s v="GRUPO GRANDE"/>
    <s v="672G"/>
    <s v="GG de Prácticas en empresa"/>
    <s v="GRUPO-A"/>
    <s v="GG de Prácticas en empresa"/>
    <s v="1S"/>
    <n v="16507414"/>
    <s v="SAINZ"/>
    <s v="OCHOA"/>
    <s v="ALBERTO"/>
    <s v="SAINZ OCHOA, ALBERTO"/>
    <x v="1"/>
    <x v="0"/>
    <x v="0"/>
    <m/>
    <m/>
    <s v="alsainz"/>
    <s v="alberto.sainz@unirioja.es"/>
    <n v="0.6"/>
    <n v="0.6"/>
    <n v="504"/>
    <s v="PROFESOR TITULAR UNIVERSIDAD"/>
    <s v="01A"/>
    <s v="TIEMPO COMPLETO AMPLIADO"/>
    <s v="2012-09-01 00:00:00.0"/>
    <s v="null"/>
    <s v="DF31301"/>
    <s v="TITULAR DE UNIVERSIDAD"/>
    <s v="R104"/>
    <x v="0"/>
    <n v="650"/>
    <s v="ORGANIZACIÓN DE EMPRESAS"/>
  </r>
  <r>
    <x v="2"/>
    <n v="16594506"/>
    <x v="1"/>
    <n v="672"/>
    <s v="672G"/>
    <s v="GRUPO-A"/>
    <s v="Prácticas externas"/>
    <s v="GG"/>
    <s v="GRUPO GRANDE"/>
    <s v="672G"/>
    <s v="GG de Prácticas en empresa"/>
    <s v="GRUPO-A"/>
    <s v="GG de Prácticas en empresa"/>
    <s v="1S"/>
    <n v="16594506"/>
    <s v="VARGAS"/>
    <s v="MONTOYA"/>
    <s v="PILAR"/>
    <s v="VARGAS MONTOYA, PILAR"/>
    <x v="1"/>
    <x v="0"/>
    <x v="0"/>
    <m/>
    <m/>
    <s v="pivargas"/>
    <s v="pilar.vargas@unirioja.es"/>
    <n v="0.4"/>
    <n v="0.4"/>
    <n v="504"/>
    <s v="PROFESOR TITULAR UNIVERSIDAD"/>
    <s v="C01"/>
    <s v="TIEMPO COMPLETO"/>
    <s v="2018-11-26 00:00:00.0"/>
    <s v="null"/>
    <s v="DF100362"/>
    <s v="PROFESOR TITULAR DE UNIVERSIDAD"/>
    <s v="R104"/>
    <x v="0"/>
    <n v="650"/>
    <s v="ORGANIZACIÓN DE EMPRESAS"/>
  </r>
  <r>
    <x v="0"/>
    <n v="16500778"/>
    <x v="0"/>
    <n v="677"/>
    <s v="029G"/>
    <s v="GRUPO-A"/>
    <s v="Elementos de Derecho positivo"/>
    <s v="GG"/>
    <s v="GRUPO GRANDE"/>
    <s v="029G"/>
    <s v="CLASES MAGISTRALES DE ELEMENTOS DE DERECHO POSITIVO"/>
    <s v="GRUPO-A"/>
    <s v="Grupo de Clases Magistrales de ELEMENTOS DE DERECHO POSITIVO"/>
    <s v="1S"/>
    <n v="16500778"/>
    <s v="MURILLAS"/>
    <s v="ESCUDERO"/>
    <s v="JUAN MANUEL"/>
    <s v="MURILLAS ESCUDERO, JUAN MANUEL"/>
    <x v="0"/>
    <x v="0"/>
    <x v="0"/>
    <m/>
    <m/>
    <s v="jumurill"/>
    <s v="juan-manuel.murillas@unirioja.es"/>
    <n v="2.1"/>
    <n v="2.1"/>
    <n v="534"/>
    <s v="CONTRATADO DOCTOR -TIPO 1"/>
    <s v="C01"/>
    <s v="TIEMPO COMPLETO"/>
    <s v="2015-10-17 00:00:00.0"/>
    <s v="null"/>
    <s v="LD100615"/>
    <s v="PROFESOR CONTRATADO DOCTOR -TIPO 1"/>
    <s v="R103"/>
    <x v="1"/>
    <n v="130"/>
    <s v="DERECHO CIVIL"/>
  </r>
  <r>
    <x v="0"/>
    <n v="16563493"/>
    <x v="0"/>
    <n v="677"/>
    <s v="029G"/>
    <s v="GRUPO-A"/>
    <s v="Elementos de Derecho positivo"/>
    <s v="GG"/>
    <s v="GRUPO GRANDE"/>
    <s v="029G"/>
    <s v="CLASES MAGISTRALES DE ELEMENTOS DE DERECHO POSITIVO"/>
    <s v="GRUPO-A"/>
    <s v="Grupo de Clases Magistrales de ELEMENTOS DE DERECHO POSITIVO"/>
    <s v="1S"/>
    <n v="16563493"/>
    <s v="SESMA"/>
    <s v="BASTIDA"/>
    <s v="BEGOÑA"/>
    <s v="SESMA BASTIDA, BEGOÑA"/>
    <x v="1"/>
    <x v="0"/>
    <x v="0"/>
    <m/>
    <m/>
    <s v="bsesma"/>
    <s v="begona.sesma@unirioja.es"/>
    <n v="1.2"/>
    <n v="1.2"/>
    <n v="534"/>
    <s v="CONTRATADO DOCTOR -TIPO 1"/>
    <s v="C01"/>
    <s v="TIEMPO COMPLETO"/>
    <s v="2008-09-19 00:00:00.0"/>
    <s v="null"/>
    <s v="LD100628"/>
    <s v="PROFESOR CONTRATADO DOCTOR -TIPO 1"/>
    <s v="R103"/>
    <x v="1"/>
    <n v="140"/>
    <s v="DERECHO DEL TRABAJO Y DE LA SEGURIDAD SOCIAL"/>
  </r>
  <r>
    <x v="0"/>
    <n v="16598717"/>
    <x v="0"/>
    <n v="677"/>
    <s v="029G"/>
    <s v="GRUPO-A"/>
    <s v="Elementos de Derecho positivo"/>
    <s v="GG"/>
    <s v="GRUPO GRANDE"/>
    <s v="029G"/>
    <s v="CLASES MAGISTRALES DE ELEMENTOS DE DERECHO POSITIVO"/>
    <s v="GRUPO-A"/>
    <s v="Grupo de Clases Magistrales de ELEMENTOS DE DERECHO POSITIVO"/>
    <s v="1S"/>
    <n v="16598717"/>
    <s v="SAN MARTÍN"/>
    <s v="SEGURA"/>
    <s v="DAVID"/>
    <s v="SAN MARTÍN SEGURA, DAVID"/>
    <x v="1"/>
    <x v="0"/>
    <x v="0"/>
    <m/>
    <m/>
    <s v="dasan-ma"/>
    <s v="david.san-martin@unirioja.es"/>
    <n v="1.2"/>
    <n v="1.2"/>
    <n v="536"/>
    <s v="PROFESOR INTERINO"/>
    <s v="C01"/>
    <s v="TIEMPO COMPLETO"/>
    <s v="2018-09-24 00:00:00.0"/>
    <s v="2019-09-14 00:00:00.0"/>
    <s v="PI101421"/>
    <s v="PROFESOR CONTRATADO INTERINO"/>
    <s v="R103"/>
    <x v="1"/>
    <n v="125"/>
    <s v="DERECHO ADMINISTRATIVO"/>
  </r>
  <r>
    <x v="0"/>
    <n v="16566979"/>
    <x v="0"/>
    <n v="677"/>
    <s v="029G"/>
    <s v="GRUPO-B"/>
    <s v="Elementos de Derecho positivo"/>
    <s v="GG"/>
    <s v="GRUPO GRANDE"/>
    <s v="029G"/>
    <s v="CLASES MAGISTRALES DE ELEMENTOS DE DERECHO POSITIVO"/>
    <s v="GRUPO-B"/>
    <s v="Grupo de Clases Magistrales de ELEMENTOS DE DERECHO POSITIVO"/>
    <s v="1S"/>
    <n v="16566979"/>
    <s v="BARRIOBERO"/>
    <s v="MARTÍNEZ"/>
    <s v="IGNACIO"/>
    <s v="BARRIOBERO MARTÍNEZ, IGNACIO"/>
    <x v="1"/>
    <x v="0"/>
    <x v="0"/>
    <m/>
    <m/>
    <s v="igbarrio"/>
    <s v="ignacio.barriobero@unirioja.es"/>
    <n v="1.2"/>
    <n v="1.2"/>
    <n v="532"/>
    <s v="LABORAL DOCENTE-ASOCIADO"/>
    <s v="P06"/>
    <s v="TIEMPO PARCIAL (6+6 HORAS)"/>
    <s v="2016-09-15 00:00:00.0"/>
    <s v="2019-09-14 00:00:00.0"/>
    <s v="PI101100"/>
    <s v="PROFESOR ASOCIADO"/>
    <s v="R103"/>
    <x v="1"/>
    <n v="125"/>
    <s v="DERECHO ADMINISTRATIVO"/>
  </r>
  <r>
    <x v="0"/>
    <n v="42053327"/>
    <x v="0"/>
    <n v="677"/>
    <s v="029G"/>
    <s v="GRUPO-B"/>
    <s v="Elementos de Derecho positivo"/>
    <s v="GG"/>
    <s v="GRUPO GRANDE"/>
    <s v="029G"/>
    <s v="CLASES MAGISTRALES DE ELEMENTOS DE DERECHO POSITIVO"/>
    <s v="GRUPO-B"/>
    <s v="Grupo de Clases Magistrales de ELEMENTOS DE DERECHO POSITIVO"/>
    <s v="1S"/>
    <n v="42053327"/>
    <s v="VENTURA"/>
    <s v="VENTURA"/>
    <s v="JOSÉ MANUEL"/>
    <s v="VENTURA VENTURA, JOSÉ MANUEL"/>
    <x v="0"/>
    <x v="0"/>
    <x v="0"/>
    <m/>
    <m/>
    <s v="joventur"/>
    <s v="jmanuel.ventura@unirioja.es"/>
    <n v="2.1"/>
    <n v="2.1"/>
    <n v="534"/>
    <s v="CONTRATADO DOCTOR -TIPO 1"/>
    <s v="C01"/>
    <s v="TIEMPO COMPLETO"/>
    <s v="2004-10-01 00:00:00.0"/>
    <s v="null"/>
    <s v="LD100299"/>
    <s v="CONTRATADO DOCTOR TIPO1"/>
    <s v="R103"/>
    <x v="1"/>
    <n v="130"/>
    <s v="DERECHO CIVIL"/>
  </r>
  <r>
    <x v="0"/>
    <n v="16632993"/>
    <x v="0"/>
    <n v="677"/>
    <s v="029R"/>
    <s v="GRUPO-A1"/>
    <s v="Elementos de Derecho positivo"/>
    <s v="GR"/>
    <s v="GRUPO REDUCIDO"/>
    <s v="029R"/>
    <s v="GRUPO REDUCIDO DE ELEMENTOS DE DERECHO POSITIVO"/>
    <s v="GRUPO-A1"/>
    <s v="Grupo Reducido de Elementos de Derecho positivo"/>
    <s v="1S"/>
    <n v="16632993"/>
    <s v="MUÑOZ"/>
    <s v="BENITO"/>
    <s v="LUCÍA"/>
    <s v="MUÑOZ BENITO, LUCÍA"/>
    <x v="1"/>
    <x v="0"/>
    <x v="0"/>
    <m/>
    <m/>
    <s v="lumunob"/>
    <s v="lucia.munoz@alum.unirioja.es"/>
    <n v="0.3"/>
    <n v="0.3"/>
    <n v="536"/>
    <s v="PROFESOR INTERINO"/>
    <s v="P03"/>
    <s v="TIEMPO PARCIAL (3+3 HORAS)"/>
    <s v="2018-09-24 00:00:00.0"/>
    <s v="2019-09-14 00:00:00.0"/>
    <s v="PI101419"/>
    <s v="PROFESOR CONTRATADO INTERINO"/>
    <s v="R103"/>
    <x v="1"/>
    <n v="125"/>
    <s v="DERECHO ADMINISTRATIVO"/>
  </r>
  <r>
    <x v="0"/>
    <n v="16588594"/>
    <x v="0"/>
    <n v="677"/>
    <s v="029R"/>
    <s v="GRUPO-A2"/>
    <s v="Elementos de Derecho positivo"/>
    <s v="GR"/>
    <s v="GRUPO REDUCIDO"/>
    <s v="029R"/>
    <s v="GRUPO REDUCIDO DE ELEMENTOS DE DERECHO POSITIVO"/>
    <s v="GRUPO-A2"/>
    <s v="Grupo Reducido de Elementos de Derecho positivo"/>
    <s v="1S"/>
    <n v="16588594"/>
    <s v="LOZA"/>
    <s v="MARIN"/>
    <s v="EVA MARÍA"/>
    <s v="LOZA MARIN, EVA MARÍA"/>
    <x v="1"/>
    <x v="0"/>
    <x v="0"/>
    <m/>
    <m/>
    <s v="evloza"/>
    <s v="eva-maria.loza@unirioja.es"/>
    <n v="0.9"/>
    <n v="0.9"/>
    <n v="532"/>
    <s v="LABORAL DOCENTE-ASOCIADO"/>
    <s v="P06"/>
    <s v="TIEMPO PARCIAL (6+6 HORAS)"/>
    <s v="2018-10-09 00:00:00.0"/>
    <s v="2019-09-14 00:00:00.0"/>
    <s v="PI101349"/>
    <s v="PROFESOR ASOCIADO"/>
    <s v="R103"/>
    <x v="1"/>
    <n v="130"/>
    <s v="DERECHO CIVIL"/>
  </r>
  <r>
    <x v="1"/>
    <n v="72781400"/>
    <x v="1"/>
    <n v="677"/>
    <s v="029G"/>
    <s v="GRUPO-C"/>
    <s v="Elementos de Derecho positivo"/>
    <s v="GG"/>
    <s v="GRUPO GRANDE"/>
    <s v="029G"/>
    <s v="CLASES MAGISTRALES DE ELEMENTOS DE DERECHO POSITIVO"/>
    <s v="GRUPO-C"/>
    <s v="Grupo de Clases Magistrales de ELEMENTOS DE DERECHO POSITIVO"/>
    <s v="1S"/>
    <n v="72781400"/>
    <s v="MORCILLO"/>
    <s v="GARCÍA"/>
    <s v="JUAN CARLOS"/>
    <s v="MORCILLO GARCÍA, JUAN CARLOS"/>
    <x v="1"/>
    <x v="0"/>
    <x v="0"/>
    <m/>
    <m/>
    <s v="jumorcil"/>
    <s v="juan-carlos.morcillo@unirioja.es"/>
    <n v="1.2"/>
    <n v="1.2"/>
    <s v="A-0539"/>
    <s v="TITULAR"/>
    <s v="P06"/>
    <s v="TIEMPO PARCIAL (6+6 HORAS)"/>
    <s v="2011-01-01 00:00:00.0"/>
    <s v="null"/>
    <s v="PI100799"/>
    <s v="AGREGADO"/>
    <s v="R103"/>
    <x v="1"/>
    <n v="140"/>
    <s v="DERECHO DEL TRABAJO Y DE LA SEGURIDAD SOCIAL"/>
  </r>
  <r>
    <x v="3"/>
    <n v="16500778"/>
    <x v="1"/>
    <n v="677"/>
    <s v="029G"/>
    <s v="GRUPO-D"/>
    <s v="Elementos de Derecho positivo"/>
    <s v="GG"/>
    <s v="GRUPO GRANDE"/>
    <s v="029G"/>
    <s v="CLASES MAGISTRALES DE ELEMENTOS DE DERECHO POSITIVO"/>
    <s v="GRUPO-D"/>
    <s v="Grupo de Clases Magistrales de ELEMENTOS DE DERECHO POSITIVO"/>
    <s v="1S"/>
    <n v="16500778"/>
    <s v="MURILLAS"/>
    <s v="ESCUDERO"/>
    <s v="JUAN MANUEL"/>
    <s v="MURILLAS ESCUDERO, JUAN MANUEL"/>
    <x v="0"/>
    <x v="0"/>
    <x v="0"/>
    <m/>
    <m/>
    <s v="jumurill"/>
    <s v="juan-manuel.murillas@unirioja.es"/>
    <n v="2.1"/>
    <n v="2.1"/>
    <n v="534"/>
    <s v="CONTRATADO DOCTOR -TIPO 1"/>
    <s v="C01"/>
    <s v="TIEMPO COMPLETO"/>
    <s v="2015-10-17 00:00:00.0"/>
    <s v="null"/>
    <s v="LD100615"/>
    <s v="PROFESOR CONTRATADO DOCTOR -TIPO 1"/>
    <s v="R103"/>
    <x v="1"/>
    <n v="130"/>
    <s v="DERECHO CIVIL"/>
  </r>
  <r>
    <x v="3"/>
    <n v="16632993"/>
    <x v="1"/>
    <n v="677"/>
    <s v="029G"/>
    <s v="GRUPO-D"/>
    <s v="Elementos de Derecho positivo"/>
    <s v="GG"/>
    <s v="GRUPO GRANDE"/>
    <s v="029G"/>
    <s v="CLASES MAGISTRALES DE ELEMENTOS DE DERECHO POSITIVO"/>
    <s v="GRUPO-D"/>
    <s v="Grupo de Clases Magistrales de ELEMENTOS DE DERECHO POSITIVO"/>
    <s v="1S"/>
    <n v="16632993"/>
    <s v="MUÑOZ"/>
    <s v="BENITO"/>
    <s v="LUCÍA"/>
    <s v="MUÑOZ BENITO, LUCÍA"/>
    <x v="1"/>
    <x v="0"/>
    <x v="0"/>
    <m/>
    <m/>
    <s v="lumunob"/>
    <s v="lucia.munoz@alum.unirioja.es"/>
    <n v="1.2"/>
    <n v="1.2"/>
    <n v="536"/>
    <s v="PROFESOR INTERINO"/>
    <s v="P03"/>
    <s v="TIEMPO PARCIAL (3+3 HORAS)"/>
    <s v="2018-09-24 00:00:00.0"/>
    <s v="2019-09-14 00:00:00.0"/>
    <s v="PI101419"/>
    <s v="PROFESOR CONTRATADO INTERINO"/>
    <s v="R103"/>
    <x v="1"/>
    <n v="125"/>
    <s v="DERECHO ADMINISTRATIVO"/>
  </r>
  <r>
    <x v="3"/>
    <n v="72781400"/>
    <x v="1"/>
    <n v="677"/>
    <s v="029G"/>
    <s v="GRUPO-D"/>
    <s v="Elementos de Derecho positivo"/>
    <s v="GG"/>
    <s v="GRUPO GRANDE"/>
    <s v="029G"/>
    <s v="CLASES MAGISTRALES DE ELEMENTOS DE DERECHO POSITIVO"/>
    <s v="GRUPO-D"/>
    <s v="Grupo de Clases Magistrales de ELEMENTOS DE DERECHO POSITIVO"/>
    <s v="1S"/>
    <n v="72781400"/>
    <s v="MORCILLO"/>
    <s v="GARCÍA"/>
    <s v="JUAN CARLOS"/>
    <s v="MORCILLO GARCÍA, JUAN CARLOS"/>
    <x v="1"/>
    <x v="0"/>
    <x v="0"/>
    <m/>
    <m/>
    <s v="jumorcil"/>
    <s v="juan-carlos.morcillo@unirioja.es"/>
    <n v="1.2"/>
    <n v="1.2"/>
    <s v="A-0539"/>
    <s v="TITULAR"/>
    <s v="P06"/>
    <s v="TIEMPO PARCIAL (6+6 HORAS)"/>
    <s v="2011-01-01 00:00:00.0"/>
    <s v="null"/>
    <s v="PI100799"/>
    <s v="AGREGADO"/>
    <s v="R103"/>
    <x v="1"/>
    <n v="140"/>
    <s v="DERECHO DEL TRABAJO Y DE LA SEGURIDAD SOCIAL"/>
  </r>
  <r>
    <x v="2"/>
    <n v="13104263"/>
    <x v="1"/>
    <n v="677"/>
    <s v="029G"/>
    <s v="GRUPO-C"/>
    <s v="Elementos de Derecho positivo"/>
    <s v="GG"/>
    <s v="GRUPO GRANDE"/>
    <s v="029G"/>
    <s v="CLASES MAGISTRALES DE ELEMENTOS DE DERECHO POSITIVO"/>
    <s v="GRUPO-C"/>
    <s v="Grupo de Clases Magistrales de ELEMENTOS DE DERECHO POSITIVO"/>
    <s v="1S"/>
    <n v="13104263"/>
    <s v="SÁNCHEZ"/>
    <s v="HERNÁNDEZ"/>
    <s v="ÁNGEL"/>
    <s v="SÁNCHEZ HERNÁNDEZ, ÁNGEL"/>
    <x v="0"/>
    <x v="0"/>
    <x v="0"/>
    <m/>
    <m/>
    <s v="asanchez"/>
    <s v="angel.sanchez@unirioja.es"/>
    <n v="2.1"/>
    <m/>
    <n v="500"/>
    <s v="CATEDRATICO DE UNIVERSIDAD"/>
    <s v="01R"/>
    <s v="TIEMPO COMPLETO REDUCIDO"/>
    <s v="2018-12-18 00:00:00.0"/>
    <s v="null"/>
    <s v="DF100376"/>
    <s v="CATEDRÁTICO DE UNIVERSIDAD"/>
    <s v="R103"/>
    <x v="1"/>
    <n v="130"/>
    <s v="DERECHO CIVIL"/>
  </r>
  <r>
    <x v="2"/>
    <n v="16598717"/>
    <x v="1"/>
    <n v="677"/>
    <s v="029G"/>
    <s v="GRUPO-C"/>
    <s v="Elementos de Derecho positivo"/>
    <s v="GG"/>
    <s v="GRUPO GRANDE"/>
    <s v="029G"/>
    <s v="CLASES MAGISTRALES DE ELEMENTOS DE DERECHO POSITIVO"/>
    <s v="GRUPO-C"/>
    <s v="Grupo de Clases Magistrales de ELEMENTOS DE DERECHO POSITIVO"/>
    <s v="1S"/>
    <n v="16598717"/>
    <s v="SAN MARTÍN"/>
    <s v="SEGURA"/>
    <s v="DAVID"/>
    <s v="SAN MARTÍN SEGURA, DAVID"/>
    <x v="1"/>
    <x v="0"/>
    <x v="0"/>
    <m/>
    <m/>
    <s v="dasan-ma"/>
    <s v="david.san-martin@unirioja.es"/>
    <n v="1.2"/>
    <m/>
    <n v="536"/>
    <s v="PROFESOR INTERINO"/>
    <s v="C01"/>
    <s v="TIEMPO COMPLETO"/>
    <s v="2018-09-24 00:00:00.0"/>
    <s v="2019-09-14 00:00:00.0"/>
    <s v="PI101421"/>
    <s v="PROFESOR CONTRATADO INTERINO"/>
    <s v="R103"/>
    <x v="1"/>
    <n v="125"/>
    <s v="DERECHO ADMINISTRATIVO"/>
  </r>
  <r>
    <x v="6"/>
    <n v="16632993"/>
    <x v="0"/>
    <n v="677"/>
    <s v="029G"/>
    <s v="GRUPO-D"/>
    <s v="Elementos de Derecho positivo"/>
    <s v="GG"/>
    <s v="GRUPO GRANDE"/>
    <s v="029G"/>
    <s v="CLASES MAGISTRALES DE ELEMENTOS DE DERECHO POSITIVO"/>
    <s v="GRUPO-D"/>
    <s v="Grupo de Clases Magistrales de ELEMENTOS DE DERECHO POSITIVO"/>
    <s v="1S"/>
    <n v="16632993"/>
    <s v="MUÑOZ"/>
    <s v="BENITO"/>
    <s v="LUCÍA"/>
    <s v="MUÑOZ BENITO, LUCÍA"/>
    <x v="1"/>
    <x v="0"/>
    <x v="0"/>
    <m/>
    <m/>
    <s v="lumunob"/>
    <s v="lucia.munoz@alum.unirioja.es"/>
    <n v="1.2"/>
    <m/>
    <n v="536"/>
    <s v="PROFESOR INTERINO"/>
    <s v="P03"/>
    <s v="TIEMPO PARCIAL (3+3 HORAS)"/>
    <s v="2018-09-24 00:00:00.0"/>
    <s v="2019-09-14 00:00:00.0"/>
    <s v="PI101419"/>
    <s v="PROFESOR CONTRATADO INTERINO"/>
    <s v="R103"/>
    <x v="1"/>
    <n v="125"/>
    <s v="DERECHO ADMINISTRATIVO"/>
  </r>
  <r>
    <x v="6"/>
    <n v="72781400"/>
    <x v="0"/>
    <n v="677"/>
    <s v="029G"/>
    <s v="GRUPO-D"/>
    <s v="Elementos de Derecho positivo"/>
    <s v="GG"/>
    <s v="GRUPO GRANDE"/>
    <s v="029G"/>
    <s v="CLASES MAGISTRALES DE ELEMENTOS DE DERECHO POSITIVO"/>
    <s v="GRUPO-D"/>
    <s v="Grupo de Clases Magistrales de ELEMENTOS DE DERECHO POSITIVO"/>
    <s v="1S"/>
    <n v="72781400"/>
    <s v="MORCILLO"/>
    <s v="GARCÍA"/>
    <s v="JUAN CARLOS"/>
    <s v="MORCILLO GARCÍA, JUAN CARLOS"/>
    <x v="1"/>
    <x v="0"/>
    <x v="0"/>
    <m/>
    <m/>
    <s v="jumorcil"/>
    <s v="juan-carlos.morcillo@unirioja.es"/>
    <n v="1.2"/>
    <m/>
    <s v="A-0539"/>
    <s v="TITULAR"/>
    <s v="P06"/>
    <s v="TIEMPO PARCIAL (6+6 HORAS)"/>
    <s v="2011-01-01 00:00:00.0"/>
    <s v="null"/>
    <s v="PI100799"/>
    <s v="AGREGADO"/>
    <s v="R103"/>
    <x v="1"/>
    <n v="140"/>
    <s v="DERECHO DEL TRABAJO Y DE LA SEGURIDAD SOCIAL"/>
  </r>
  <r>
    <x v="0"/>
    <n v="73003437"/>
    <x v="0"/>
    <n v="678"/>
    <s v="034G"/>
    <s v="GRUPO-A"/>
    <s v="Fundamentos de economía"/>
    <s v="GG"/>
    <s v="GRUPO GRANDE"/>
    <s v="034G"/>
    <s v="CLASE MAGISTRAL DE FUNDAMENTOS DE ECONOMÍA"/>
    <s v="GRUPO-A"/>
    <s v="Grupo de Clase Magistral de FUNDAMENTOS DE ECONOMÍA"/>
    <s v="1S"/>
    <n v="73003437"/>
    <s v="LANGARITA"/>
    <s v="TEJERO"/>
    <s v="RAQUEL"/>
    <s v="LANGARITA TEJERO, RAQUEL"/>
    <x v="1"/>
    <x v="0"/>
    <x v="0"/>
    <m/>
    <m/>
    <s v="ralangar"/>
    <s v="raquel.langarita@unirioja.es"/>
    <n v="4"/>
    <n v="4"/>
    <n v="536"/>
    <s v="PROFESOR INTERINO"/>
    <s v="C01"/>
    <s v="TIEMPO COMPLETO"/>
    <s v="2018-09-17 00:00:00.0"/>
    <s v="null"/>
    <s v="PI101357"/>
    <s v="PROFESOR CONTRATADO INTERINO"/>
    <s v="R104"/>
    <x v="0"/>
    <n v="415"/>
    <s v="FUNDAMENTOS DEL ANÁLISIS ECONÓMICO"/>
  </r>
  <r>
    <x v="0"/>
    <n v="16557941"/>
    <x v="0"/>
    <n v="678"/>
    <s v="034R"/>
    <s v="GRUPO-A1"/>
    <s v="Fundamentos de economía"/>
    <s v="GR"/>
    <s v="GRUPO REDUCIDO"/>
    <s v="034R"/>
    <s v="CLASES PRÁCTICAS, SEMINARIOS Y TUTORIAS DE FUNDAMENTOS DE ECONOMÍA"/>
    <s v="GRUPO-A1"/>
    <s v="Grupo de clases prácticas de Fundamentos de economía"/>
    <s v="1S"/>
    <n v="16557941"/>
    <s v="MARÍN"/>
    <s v="MIGUEL"/>
    <s v="ÁNGEL FERNANDO"/>
    <s v="MARÍN MIGUEL, ÁNGEL FERNANDO"/>
    <x v="1"/>
    <x v="0"/>
    <x v="0"/>
    <m/>
    <m/>
    <s v="femarim"/>
    <s v="fernando.marinm@unirioja.es"/>
    <n v="2"/>
    <n v="2"/>
    <n v="532"/>
    <s v="LABORAL DOCENTE-ASOCIADO"/>
    <s v="P04"/>
    <s v="TIEMPO PARCIAL (4+4 HORAS)"/>
    <s v="2018-09-24 00:00:00.0"/>
    <s v="2019-09-14 00:00:00.0"/>
    <s v="PI101358"/>
    <s v="PROFESOR ASOCIADO"/>
    <s v="R104"/>
    <x v="0"/>
    <n v="415"/>
    <s v="FUNDAMENTOS DEL ANÁLISIS ECONÓMICO"/>
  </r>
  <r>
    <x v="1"/>
    <n v="73003437"/>
    <x v="1"/>
    <n v="678"/>
    <s v="034G"/>
    <s v="GRUPO-C"/>
    <s v="Fundamentos de economía"/>
    <s v="GG"/>
    <s v="GRUPO GRANDE"/>
    <s v="034G"/>
    <s v="CLASE MAGISTRAL DE FUNDAMENTOS DE ECONOMÍA"/>
    <s v="GRUPO-C"/>
    <s v="Grupo de Clase Magistral de FUNDAMENTOS DE ECONOMÍA"/>
    <s v="1S"/>
    <n v="73003437"/>
    <s v="LANGARITA"/>
    <s v="TEJERO"/>
    <s v="RAQUEL"/>
    <s v="LANGARITA TEJERO, RAQUEL"/>
    <x v="1"/>
    <x v="0"/>
    <x v="0"/>
    <m/>
    <m/>
    <s v="ralangar"/>
    <s v="raquel.langarita@unirioja.es"/>
    <n v="4"/>
    <n v="4"/>
    <n v="536"/>
    <s v="PROFESOR INTERINO"/>
    <s v="C01"/>
    <s v="TIEMPO COMPLETO"/>
    <s v="2018-09-17 00:00:00.0"/>
    <s v="null"/>
    <s v="PI101357"/>
    <s v="PROFESOR CONTRATADO INTERINO"/>
    <s v="R104"/>
    <x v="0"/>
    <n v="415"/>
    <s v="FUNDAMENTOS DEL ANÁLISIS ECONÓMICO"/>
  </r>
  <r>
    <x v="3"/>
    <n v="16578084"/>
    <x v="1"/>
    <n v="678"/>
    <s v="034G"/>
    <s v="GRUPO-D"/>
    <s v="Fundamentos de economía"/>
    <s v="GG"/>
    <s v="GRUPO GRANDE"/>
    <s v="034G"/>
    <s v="CLASE MAGISTRAL DE FUNDAMENTOS DE ECONOMÍA"/>
    <s v="GRUPO-D"/>
    <s v="Grupo de Clase Magistral de FUNDAMENTOS DE ECONOMÍA"/>
    <s v="1S"/>
    <n v="16578084"/>
    <s v="LORENTE"/>
    <s v="ANTOÑANZAS"/>
    <s v="MARÍA REYES"/>
    <s v="LORENTE ANTOÑANZAS, MARÍA REYES"/>
    <x v="1"/>
    <x v="0"/>
    <x v="0"/>
    <m/>
    <m/>
    <s v="marreyelore"/>
    <s v="maria-reyes.lorente@unirioja.es"/>
    <n v="4"/>
    <n v="4"/>
    <n v="504"/>
    <s v="PROFESOR TITULAR UNIVERSIDAD"/>
    <s v="C01"/>
    <s v="TIEMPO COMPLETO"/>
    <s v="2018-09-17 00:00:00.0"/>
    <s v="null"/>
    <s v="DF100357"/>
    <s v="PROFESOR TITULAR DE UNIVERSIDAD"/>
    <s v="R104"/>
    <x v="0"/>
    <n v="415"/>
    <s v="FUNDAMENTOS DEL ANÁLISIS ECONÓMICO"/>
  </r>
  <r>
    <x v="3"/>
    <n v="16557941"/>
    <x v="1"/>
    <n v="678"/>
    <s v="034R"/>
    <s v="GRUPO-D4"/>
    <s v="Fundamentos de economía"/>
    <s v="GR"/>
    <s v="GRUPO REDUCIDO"/>
    <s v="034R"/>
    <s v="CLASES PRÁCTICAS, SEMINARIOS Y TUTORIAS DE FUNDAMENTOS DE ECONOMÍA"/>
    <s v="GRUPO-D4"/>
    <s v="Grupo de clases prácticas de Fundamentos de economía"/>
    <s v="1S"/>
    <n v="16557941"/>
    <s v="MARÍN"/>
    <s v="MIGUEL"/>
    <s v="ÁNGEL FERNANDO"/>
    <s v="MARÍN MIGUEL, ÁNGEL FERNANDO"/>
    <x v="1"/>
    <x v="0"/>
    <x v="0"/>
    <m/>
    <m/>
    <s v="femarim"/>
    <s v="fernando.marinm@unirioja.es"/>
    <n v="2"/>
    <n v="2"/>
    <n v="532"/>
    <s v="LABORAL DOCENTE-ASOCIADO"/>
    <s v="P04"/>
    <s v="TIEMPO PARCIAL (4+4 HORAS)"/>
    <s v="2018-09-24 00:00:00.0"/>
    <s v="2019-09-14 00:00:00.0"/>
    <s v="PI101358"/>
    <s v="PROFESOR ASOCIADO"/>
    <s v="R104"/>
    <x v="0"/>
    <n v="415"/>
    <s v="FUNDAMENTOS DEL ANÁLISIS ECONÓMICO"/>
  </r>
  <r>
    <x v="2"/>
    <n v="16578084"/>
    <x v="1"/>
    <n v="678"/>
    <s v="034R"/>
    <s v="GRUPO-C3"/>
    <s v="Fundamentos de economía"/>
    <s v="GR"/>
    <s v="GRUPO REDUCIDO"/>
    <s v="034R"/>
    <s v="CLASES PRÁCTICAS, SEMINARIOS Y TUTORIAS DE FUNDAMENTOS DE ECONOMÍA"/>
    <s v="GRUPO-C3"/>
    <s v="Grupo de clases prácticas de Fundamentos de economía"/>
    <s v="1S"/>
    <n v="16578084"/>
    <s v="LORENTE"/>
    <s v="ANTOÑANZAS"/>
    <s v="MARÍA REYES"/>
    <s v="LORENTE ANTOÑANZAS, MARÍA REYES"/>
    <x v="1"/>
    <x v="0"/>
    <x v="0"/>
    <m/>
    <m/>
    <s v="marreyelore"/>
    <s v="maria-reyes.lorente@unirioja.es"/>
    <n v="2"/>
    <n v="2"/>
    <n v="504"/>
    <s v="PROFESOR TITULAR UNIVERSIDAD"/>
    <s v="C01"/>
    <s v="TIEMPO COMPLETO"/>
    <s v="2018-09-17 00:00:00.0"/>
    <s v="null"/>
    <s v="DF100357"/>
    <s v="PROFESOR TITULAR DE UNIVERSIDAD"/>
    <s v="R104"/>
    <x v="0"/>
    <n v="415"/>
    <s v="FUNDAMENTOS DEL ANÁLISIS ECONÓMICO"/>
  </r>
  <r>
    <x v="6"/>
    <n v="16578084"/>
    <x v="0"/>
    <n v="678"/>
    <s v="034G"/>
    <s v="GRUPO-D"/>
    <s v="Fundamentos de economía"/>
    <s v="GG"/>
    <s v="GRUPO GRANDE"/>
    <s v="034G"/>
    <s v="CLASE MAGISTRAL DE FUNDAMENTOS DE ECONOMÍA"/>
    <s v="GRUPO-D"/>
    <s v="Grupo de Clase Magistral de FUNDAMENTOS DE ECONOMÍA"/>
    <s v="1S"/>
    <n v="16578084"/>
    <s v="LORENTE"/>
    <s v="ANTOÑANZAS"/>
    <s v="MARÍA REYES"/>
    <s v="LORENTE ANTOÑANZAS, MARÍA REYES"/>
    <x v="1"/>
    <x v="0"/>
    <x v="0"/>
    <m/>
    <m/>
    <s v="marreyelore"/>
    <s v="maria-reyes.lorente@unirioja.es"/>
    <n v="4"/>
    <m/>
    <n v="504"/>
    <s v="PROFESOR TITULAR UNIVERSIDAD"/>
    <s v="C01"/>
    <s v="TIEMPO COMPLETO"/>
    <s v="2018-09-17 00:00:00.0"/>
    <s v="null"/>
    <s v="DF100357"/>
    <s v="PROFESOR TITULAR DE UNIVERSIDAD"/>
    <s v="R104"/>
    <x v="0"/>
    <n v="415"/>
    <s v="FUNDAMENTOS DEL ANÁLISIS ECONÓMICO"/>
  </r>
  <r>
    <x v="0"/>
    <n v="16607692"/>
    <x v="0"/>
    <n v="679"/>
    <s v="035G"/>
    <s v="GRUPO-A"/>
    <s v="Gestión de organizaciones"/>
    <s v="GG"/>
    <s v="GRUPO GRANDE"/>
    <s v="035G"/>
    <s v="CLASE MAGISTRAL DE GESTIÓN DE ORGANIZACIONES"/>
    <s v="GRUPO-A"/>
    <s v="Grupo de Clase Magistral de GESTIÓN DE ORGANIZACIONES"/>
    <s v="1S"/>
    <n v="16607692"/>
    <s v="CLAVEL"/>
    <s v="SAN EMETERIO"/>
    <s v="MÓNICA"/>
    <s v="CLAVEL SAN EMETERIO, MÓNICA"/>
    <x v="1"/>
    <x v="0"/>
    <x v="0"/>
    <m/>
    <m/>
    <s v="moclavel"/>
    <s v="monica.clavel-san@unirioja.es"/>
    <n v="2.5"/>
    <n v="2.5"/>
    <n v="536"/>
    <s v="PROFESOR INTERINO"/>
    <s v="C01"/>
    <s v="TIEMPO COMPLETO"/>
    <s v="2019-01-19 00:00:00.0"/>
    <s v="null"/>
    <s v="PI101353"/>
    <s v="PROFESOR CONTRATADO INTERINO TC"/>
    <s v="R104"/>
    <x v="0"/>
    <n v="95"/>
    <s v="COMERCIALIZACIÓN E INVESTIGACIÓN DE MERCADOS"/>
  </r>
  <r>
    <x v="1"/>
    <n v="16593137"/>
    <x v="1"/>
    <n v="679"/>
    <s v="035G"/>
    <s v="GRUPO-D"/>
    <s v="Gestión de organizaciones"/>
    <s v="GG"/>
    <s v="GRUPO GRANDE"/>
    <s v="035G"/>
    <s v="CLASE MAGISTRAL DE GESTIÓN DE ORGANIZACIONES"/>
    <s v="GRUPO-D"/>
    <s v="Grupo de Clase Magistral de GESTIÓN DE ORGANIZACIONES"/>
    <s v="1S"/>
    <n v="16593137"/>
    <s v="PARRAS"/>
    <s v="GÓMEZ"/>
    <s v="MAITE"/>
    <s v="PARRAS GÓMEZ, MAITE"/>
    <x v="1"/>
    <x v="0"/>
    <x v="0"/>
    <m/>
    <m/>
    <s v="maparras"/>
    <s v="maite.parras@unirioja.es"/>
    <n v="2.5"/>
    <n v="2.5"/>
    <n v="536"/>
    <s v="PROFESOR INTERINO"/>
    <s v="C01"/>
    <s v="TIEMPO COMPLETO"/>
    <s v="2018-10-04 00:00:00.0"/>
    <s v="2019-04-05 00:00:00.0"/>
    <s v="PI101438"/>
    <s v="PROFESOR CONTRATADO INTERINO"/>
    <s v="R104"/>
    <x v="0"/>
    <n v="650"/>
    <s v="ORGANIZACIÓN DE EMPRESAS"/>
  </r>
  <r>
    <x v="1"/>
    <n v="16614068"/>
    <x v="1"/>
    <n v="679"/>
    <s v="035G"/>
    <s v="GRUPO-D"/>
    <s v="Gestión de organizaciones"/>
    <s v="GG"/>
    <s v="GRUPO GRANDE"/>
    <s v="035G"/>
    <s v="CLASE MAGISTRAL DE GESTIÓN DE ORGANIZACIONES"/>
    <s v="GRUPO-D"/>
    <s v="Grupo de Clase Magistral de GESTIÓN DE ORGANIZACIONES"/>
    <s v="1S"/>
    <n v="16614068"/>
    <s v="ORCOS"/>
    <s v="SÁNCHEZ"/>
    <s v="RAQUEL"/>
    <s v="ORCOS SÁNCHEZ, RAQUEL"/>
    <x v="1"/>
    <x v="0"/>
    <x v="0"/>
    <m/>
    <m/>
    <s v="raorcosa"/>
    <s v="raquel.orcos@unirioja.es"/>
    <n v="0"/>
    <n v="0"/>
    <n v="536"/>
    <s v="PROFESOR INTERINO"/>
    <s v="C01"/>
    <s v="TIEMPO COMPLETO"/>
    <s v="2018-09-17 00:00:00.0"/>
    <s v="null"/>
    <s v="PI101360"/>
    <s v="PROFESOR CONTRATADO INTERINO"/>
    <s v="R104"/>
    <x v="0"/>
    <n v="650"/>
    <s v="ORGANIZACIÓN DE EMPRESAS"/>
  </r>
  <r>
    <x v="1"/>
    <n v="16619340"/>
    <x v="1"/>
    <n v="679"/>
    <s v="035G"/>
    <s v="GRUPO-D"/>
    <s v="Gestión de organizaciones"/>
    <s v="GG"/>
    <s v="GRUPO GRANDE"/>
    <s v="035G"/>
    <s v="CLASE MAGISTRAL DE GESTIÓN DE ORGANIZACIONES"/>
    <s v="GRUPO-D"/>
    <s v="Grupo de Clase Magistral de GESTIÓN DE ORGANIZACIONES"/>
    <s v="1S"/>
    <n v="16619340"/>
    <s v="PÉREZ-ARADROS"/>
    <s v="MURO"/>
    <s v="BEATRIZ"/>
    <s v="PÉREZ-ARADROS MURO, BEATRIZ"/>
    <x v="1"/>
    <x v="0"/>
    <x v="0"/>
    <m/>
    <m/>
    <s v="beperem"/>
    <s v="beatriz.perez-aradros@unirioja.es"/>
    <n v="2"/>
    <n v="2"/>
    <n v="536"/>
    <s v="PROFESOR INTERINO"/>
    <s v="C01"/>
    <s v="TIEMPO COMPLETO"/>
    <s v="2018-09-17 00:00:00.0"/>
    <s v="2019-09-14 00:00:00.0"/>
    <s v="PI101411"/>
    <s v="PROFESOR CONTRATADO INTERINO"/>
    <s v="R104"/>
    <x v="0"/>
    <n v="650"/>
    <s v="ORGANIZACIÓN DE EMPRESAS"/>
  </r>
  <r>
    <x v="3"/>
    <n v="16569252"/>
    <x v="1"/>
    <n v="679"/>
    <s v="035G"/>
    <s v="GRUPO-E"/>
    <s v="Gestión de organizaciones"/>
    <s v="GG"/>
    <s v="GRUPO GRANDE"/>
    <s v="035G"/>
    <s v="CLASE MAGISTRAL DE GESTIÓN DE ORGANIZACIONES"/>
    <s v="GRUPO-E"/>
    <s v="Grupo de Clase Magistral de GESTIÓN DE ORGANIZACIONES"/>
    <s v="1S"/>
    <n v="16569252"/>
    <s v="IBÁÑEZ"/>
    <s v="PRADO"/>
    <s v="JOSÉ RAMÓN"/>
    <s v="IBÁÑEZ PRADO, JOSÉ RAMÓN"/>
    <x v="0"/>
    <x v="0"/>
    <x v="0"/>
    <m/>
    <m/>
    <s v="joibanez"/>
    <s v="jose-ramon.ibanez@unirioja.es"/>
    <n v="4.5"/>
    <n v="4.5"/>
    <n v="532"/>
    <s v="LABORAL DOCENTE-ASOCIADO"/>
    <s v="P05"/>
    <s v="TIEMPO PARCIAL (5+5 HORAS)"/>
    <s v="2016-09-15 00:00:00.0"/>
    <s v="2019-09-14 00:00:00.0"/>
    <s v="PI101113"/>
    <s v="PROFESOR ASOCIADO"/>
    <s v="R104"/>
    <x v="0"/>
    <n v="650"/>
    <s v="ORGANIZACIÓN DE EMPRESAS"/>
  </r>
  <r>
    <x v="2"/>
    <n v="16593137"/>
    <x v="1"/>
    <n v="679"/>
    <s v="035G"/>
    <s v="GRUPO-D"/>
    <s v="Gestión de organizaciones"/>
    <s v="GG"/>
    <s v="GRUPO GRANDE"/>
    <s v="035G"/>
    <s v="CLASE MAGISTRAL DE GESTIÓN DE ORGANIZACIONES"/>
    <s v="GRUPO-D"/>
    <s v="Grupo de Clase Magistral de GESTIÓN DE ORGANIZACIONES"/>
    <s v="1S"/>
    <n v="16593137"/>
    <s v="PARRAS"/>
    <s v="GÓMEZ"/>
    <s v="MAITE"/>
    <s v="PARRAS GÓMEZ, MAITE"/>
    <x v="1"/>
    <x v="0"/>
    <x v="0"/>
    <m/>
    <m/>
    <s v="maparras"/>
    <s v="maite.parras@unirioja.es"/>
    <n v="2.5"/>
    <m/>
    <n v="536"/>
    <s v="PROFESOR INTERINO"/>
    <s v="C01"/>
    <s v="TIEMPO COMPLETO"/>
    <s v="2018-10-04 00:00:00.0"/>
    <s v="2019-04-05 00:00:00.0"/>
    <s v="PI101438"/>
    <s v="PROFESOR CONTRATADO INTERINO"/>
    <s v="R104"/>
    <x v="0"/>
    <n v="650"/>
    <s v="ORGANIZACIÓN DE EMPRESAS"/>
  </r>
  <r>
    <x v="2"/>
    <n v="16614068"/>
    <x v="1"/>
    <n v="679"/>
    <s v="035G"/>
    <s v="GRUPO-D"/>
    <s v="Gestión de organizaciones"/>
    <s v="GG"/>
    <s v="GRUPO GRANDE"/>
    <s v="035G"/>
    <s v="CLASE MAGISTRAL DE GESTIÓN DE ORGANIZACIONES"/>
    <s v="GRUPO-D"/>
    <s v="Grupo de Clase Magistral de GESTIÓN DE ORGANIZACIONES"/>
    <s v="1S"/>
    <n v="16614068"/>
    <s v="ORCOS"/>
    <s v="SÁNCHEZ"/>
    <s v="RAQUEL"/>
    <s v="ORCOS SÁNCHEZ, RAQUEL"/>
    <x v="1"/>
    <x v="0"/>
    <x v="0"/>
    <m/>
    <m/>
    <s v="raorcosa"/>
    <s v="raquel.orcos@unirioja.es"/>
    <n v="0"/>
    <m/>
    <n v="536"/>
    <s v="PROFESOR INTERINO"/>
    <s v="C01"/>
    <s v="TIEMPO COMPLETO"/>
    <s v="2018-09-17 00:00:00.0"/>
    <s v="null"/>
    <s v="PI101360"/>
    <s v="PROFESOR CONTRATADO INTERINO"/>
    <s v="R104"/>
    <x v="0"/>
    <n v="650"/>
    <s v="ORGANIZACIÓN DE EMPRESAS"/>
  </r>
  <r>
    <x v="3"/>
    <n v="16604672"/>
    <x v="1"/>
    <n v="680"/>
    <s v="030G"/>
    <s v="GRUPO-D"/>
    <s v="Historia social y económica"/>
    <s v="GG"/>
    <s v="GRUPO GRANDE"/>
    <s v="030G"/>
    <s v="CLASE MAGISTRAL DE HISTORIA SOCIAL Y ECONÓMICA"/>
    <s v="GRUPO-D"/>
    <s v="Grupo de Clase Magistral de HISTORIA SOCIAL Y ECONÓMICA"/>
    <s v="1S"/>
    <n v="16604672"/>
    <s v="VIGUERA"/>
    <s v="RUIZ"/>
    <s v="REBECA"/>
    <s v="VIGUERA RUIZ, REBECA"/>
    <x v="0"/>
    <x v="0"/>
    <x v="0"/>
    <m/>
    <m/>
    <s v="reviguer"/>
    <s v="rebeca.viguera@unirioja.es"/>
    <n v="4.5"/>
    <n v="4.5"/>
    <n v="536"/>
    <s v="PROFESOR INTERINO"/>
    <s v="P06"/>
    <s v="TIEMPO PARCIAL (6+6 HORAS)"/>
    <s v="2017-09-15 00:00:00.0"/>
    <s v="null"/>
    <s v="PI101282"/>
    <s v="PROFESOR CONTRATADO INTERINO"/>
    <s v="R114"/>
    <x v="3"/>
    <n v="450"/>
    <s v="HISTORIA CONTEMPORÁNEA"/>
  </r>
  <r>
    <x v="2"/>
    <n v="16604672"/>
    <x v="1"/>
    <n v="680"/>
    <s v="030G"/>
    <s v="GRUPO-C"/>
    <s v="Historia social y económica"/>
    <s v="GG"/>
    <s v="GRUPO GRANDE"/>
    <s v="030G"/>
    <s v="CLASE MAGISTRAL DE HISTORIA SOCIAL Y ECONÓMICA"/>
    <s v="GRUPO-C"/>
    <s v="Grupo de Clase Magistral de HISTORIA SOCIAL Y ECONÓMICA"/>
    <s v="1S"/>
    <n v="16604672"/>
    <s v="VIGUERA"/>
    <s v="RUIZ"/>
    <s v="REBECA"/>
    <s v="VIGUERA RUIZ, REBECA"/>
    <x v="0"/>
    <x v="0"/>
    <x v="0"/>
    <m/>
    <m/>
    <s v="reviguer"/>
    <s v="rebeca.viguera@unirioja.es"/>
    <n v="4.5"/>
    <n v="4.5"/>
    <n v="536"/>
    <s v="PROFESOR INTERINO"/>
    <s v="P06"/>
    <s v="TIEMPO PARCIAL (6+6 HORAS)"/>
    <s v="2017-09-15 00:00:00.0"/>
    <s v="null"/>
    <s v="PI101282"/>
    <s v="PROFESOR CONTRATADO INTERINO"/>
    <s v="R114"/>
    <x v="3"/>
    <n v="450"/>
    <s v="HISTORIA CONTEMPORÁNEA"/>
  </r>
  <r>
    <x v="2"/>
    <n v="25103899"/>
    <x v="1"/>
    <n v="680"/>
    <s v="030R"/>
    <s v="GRUPO-C1"/>
    <s v="Historia social y económica"/>
    <s v="GR"/>
    <s v="GRUPO REDUCIDO"/>
    <s v="030R"/>
    <s v="PRACTICAS DE AULA DE HISTORIA SOCIAL Y ECONÓMICA"/>
    <s v="GRUPO-C1"/>
    <s v="Grupo de Aula de Historia social y económica"/>
    <s v="1S"/>
    <n v="25103899"/>
    <s v="PINO"/>
    <s v="LOZANO"/>
    <s v="MANUEL FRANCISCO"/>
    <s v="PINO LOZANO, MANUEL FRANCISCO"/>
    <x v="1"/>
    <x v="0"/>
    <x v="0"/>
    <m/>
    <m/>
    <s v="mapino"/>
    <s v="manuel-francisco.pino@unirioja.es"/>
    <n v="1.5"/>
    <n v="1.5"/>
    <n v="532"/>
    <s v="LABORAL DOCENTE-ASOCIADO"/>
    <s v="P04"/>
    <s v="TIEMPO PARCIAL (4+4 HORAS)"/>
    <s v="2018-09-17 00:00:00.0"/>
    <s v="2019-09-14 00:00:00.0"/>
    <s v="PI101356"/>
    <s v="PROFESOR ASOCIADO"/>
    <s v="R104"/>
    <x v="0"/>
    <n v="225"/>
    <s v="ECONOMÍA APLICADA"/>
  </r>
  <r>
    <x v="6"/>
    <n v="16604672"/>
    <x v="0"/>
    <n v="680"/>
    <s v="030G"/>
    <s v="GRUPO-C"/>
    <s v="Historia social y económica"/>
    <s v="GG"/>
    <s v="GRUPO GRANDE"/>
    <s v="030G"/>
    <s v="CLASE MAGISTRAL DE HISTORIA SOCIAL Y ECONÓMICA"/>
    <s v="GRUPO-C"/>
    <s v="Grupo de Clase Magistral de HISTORIA SOCIAL Y ECONÓMICA"/>
    <s v="1S"/>
    <n v="16604672"/>
    <s v="VIGUERA"/>
    <s v="RUIZ"/>
    <s v="REBECA"/>
    <s v="VIGUERA RUIZ, REBECA"/>
    <x v="0"/>
    <x v="0"/>
    <x v="0"/>
    <m/>
    <m/>
    <s v="reviguer"/>
    <s v="rebeca.viguera@unirioja.es"/>
    <n v="4.5"/>
    <m/>
    <n v="536"/>
    <s v="PROFESOR INTERINO"/>
    <s v="P06"/>
    <s v="TIEMPO PARCIAL (6+6 HORAS)"/>
    <s v="2017-09-15 00:00:00.0"/>
    <s v="null"/>
    <s v="PI101282"/>
    <s v="PROFESOR CONTRATADO INTERINO"/>
    <s v="R114"/>
    <x v="3"/>
    <n v="450"/>
    <s v="HISTORIA CONTEMPORÁNEA"/>
  </r>
  <r>
    <x v="6"/>
    <n v="16597697"/>
    <x v="0"/>
    <n v="680"/>
    <s v="030R"/>
    <s v="GRUPO-C2"/>
    <s v="Historia social y económica"/>
    <s v="GR"/>
    <s v="GRUPO REDUCIDO"/>
    <s v="030R"/>
    <s v="PRACTICAS DE AULA DE HISTORIA SOCIAL Y ECONÓMICA"/>
    <s v="GRUPO-C2"/>
    <s v="Grupo de Aula de Historia social y económica"/>
    <s v="1S"/>
    <n v="16597697"/>
    <s v="VILLAR"/>
    <s v="ARETIO"/>
    <s v="RUBÉN"/>
    <s v="VILLAR ARETIO, RUBÉN"/>
    <x v="1"/>
    <x v="0"/>
    <x v="0"/>
    <m/>
    <m/>
    <s v="ruvillare"/>
    <s v="ruben.villara@unirioja.es"/>
    <n v="1.5"/>
    <n v="1.5"/>
    <n v="532"/>
    <s v="LABORAL DOCENTE-ASOCIADO"/>
    <s v="P05"/>
    <s v="TIEMPO PARCIAL (5+5 HORAS)"/>
    <s v="2018-09-27 00:00:00.0"/>
    <s v="2019-09-14 00:00:00.0"/>
    <s v="PI101433"/>
    <s v="PROFESOR ASOCIADO"/>
    <s v="R104"/>
    <x v="0"/>
    <n v="225"/>
    <s v="ECONOMÍA APLICADA"/>
  </r>
  <r>
    <x v="0"/>
    <n v="16538692"/>
    <x v="0"/>
    <n v="681"/>
    <s v="201105G"/>
    <s v="GRUPO-A"/>
    <s v="Matemáticas"/>
    <s v="GG"/>
    <s v="GRUPO GRANDE"/>
    <s v="201105G"/>
    <s v="GRUPO GRANDE DE MATEMÁTICAS"/>
    <s v="GRUPO-A"/>
    <s v="Grupo Grande de MATEMÁTICAS"/>
    <s v="1S"/>
    <n v="16538692"/>
    <s v="MARTÍNEZ"/>
    <s v="GARCÍA"/>
    <s v="MARÍA ÁNGELES"/>
    <s v="MARTÍNEZ GARCÍA, MARÍA ÁNGELES"/>
    <x v="0"/>
    <x v="0"/>
    <x v="0"/>
    <m/>
    <m/>
    <s v="mamartin"/>
    <s v="angeles.martinez@unirioja.es"/>
    <n v="4"/>
    <n v="4"/>
    <n v="534"/>
    <s v="CONTRATADO DOCTOR -TIPO 1"/>
    <s v="C01"/>
    <s v="TIEMPO COMPLETO"/>
    <s v="2012-05-04 00:00:00.0"/>
    <s v="null"/>
    <s v="DF32281"/>
    <s v="CONTRATADO DOCTOR"/>
    <s v="R111"/>
    <x v="7"/>
    <n v="595"/>
    <s v="MATEMÁTICA APLICADA"/>
  </r>
  <r>
    <x v="0"/>
    <n v="16520200"/>
    <x v="0"/>
    <n v="681"/>
    <s v="201105G"/>
    <s v="GRUPO-B"/>
    <s v="Matemáticas"/>
    <s v="GG"/>
    <s v="GRUPO GRANDE"/>
    <s v="201105G"/>
    <s v="GRUPO GRANDE DE MATEMÁTICAS"/>
    <s v="GRUPO-B"/>
    <s v="Grupo Grande de MATEMÁTICAS"/>
    <s v="1S"/>
    <n v="16520200"/>
    <s v="HERNÁNDEZ"/>
    <s v="VERÓN"/>
    <s v="MIGUEL ANGEL"/>
    <s v="HERNÁNDEZ VERÓN, MIGUEL ANGEL"/>
    <x v="1"/>
    <x v="0"/>
    <x v="0"/>
    <m/>
    <m/>
    <s v="mahernan"/>
    <s v="mahernan@unirioja.es"/>
    <n v="4"/>
    <n v="4"/>
    <n v="500"/>
    <s v="CATEDRATICO DE UNIVERSIDAD"/>
    <s v="01R"/>
    <s v="TIEMPO COMPLETO REDUCIDO"/>
    <s v="2013-09-01 00:00:00.0"/>
    <s v="null"/>
    <s v="DF100262"/>
    <s v="CATEDRÁTICO DE UNIVERSIDAD"/>
    <s v="R111"/>
    <x v="7"/>
    <n v="595"/>
    <s v="MATEMÁTICA APLICADA"/>
  </r>
  <r>
    <x v="0"/>
    <n v="16035217"/>
    <x v="0"/>
    <n v="682"/>
    <s v="033R"/>
    <s v="GRUPO-B3"/>
    <s v="Comportamiento organizativo"/>
    <s v="GR"/>
    <s v="GRUPO REDUCIDO"/>
    <s v="033R"/>
    <s v="PRACTICAS DE AULA DE COMPORTAMIENTO ORGANIZATIVO"/>
    <s v="GRUPO-B3"/>
    <s v="Prácticas de Aula de Comportamiento organizativo"/>
    <s v="2S"/>
    <n v="16035217"/>
    <s v="MANZANO"/>
    <s v="GARCÍA"/>
    <s v="GUADALUPE"/>
    <s v="MANZANO GARCÍA, GUADALUPE"/>
    <x v="0"/>
    <x v="0"/>
    <x v="0"/>
    <m/>
    <m/>
    <s v="gumanzan"/>
    <s v="guadalupe.manzano@unirioja.es"/>
    <n v="1.5"/>
    <n v="1.5"/>
    <n v="504"/>
    <s v="PROFESOR TITULAR UNIVERSIDAD"/>
    <s v="C01"/>
    <s v="TIEMPO COMPLETO"/>
    <s v="2016-09-15 00:00:00.0"/>
    <s v="null"/>
    <s v="DF100046"/>
    <s v="TITULAR DE UNIVERSIDAD"/>
    <s v="R115"/>
    <x v="2"/>
    <n v="740"/>
    <s v="PSICOLOGÍA SOCIAL"/>
  </r>
  <r>
    <x v="1"/>
    <n v="16035217"/>
    <x v="1"/>
    <n v="682"/>
    <s v="033G"/>
    <s v="GRUPO-C"/>
    <s v="Comportamiento organizativo"/>
    <s v="GG"/>
    <s v="GRUPO GRANDE"/>
    <s v="033G"/>
    <s v="CLASE MAGISTRAL DE COMPORTAMIENTO ORGANIZATIVO"/>
    <s v="GRUPO-C"/>
    <s v="Grupo de Clase Magistral de COMPORTAMIENTO ORGANIZATIVO"/>
    <s v="2S"/>
    <n v="16035217"/>
    <s v="MANZANO"/>
    <s v="GARCÍA"/>
    <s v="GUADALUPE"/>
    <s v="MANZANO GARCÍA, GUADALUPE"/>
    <x v="0"/>
    <x v="0"/>
    <x v="0"/>
    <m/>
    <m/>
    <s v="gumanzan"/>
    <s v="guadalupe.manzano@unirioja.es"/>
    <n v="4.5"/>
    <n v="4.5"/>
    <n v="504"/>
    <s v="PROFESOR TITULAR UNIVERSIDAD"/>
    <s v="C01"/>
    <s v="TIEMPO COMPLETO"/>
    <s v="2016-09-15 00:00:00.0"/>
    <s v="null"/>
    <s v="DF100046"/>
    <s v="TITULAR DE UNIVERSIDAD"/>
    <s v="R115"/>
    <x v="2"/>
    <n v="740"/>
    <s v="PSICOLOGÍA SOCIAL"/>
  </r>
  <r>
    <x v="2"/>
    <n v="16035217"/>
    <x v="1"/>
    <n v="682"/>
    <s v="033G"/>
    <s v="GRUPO-C"/>
    <s v="Comportamiento organizativo"/>
    <s v="GG"/>
    <s v="GRUPO GRANDE"/>
    <s v="033G"/>
    <s v="CLASE MAGISTRAL DE COMPORTAMIENTO ORGANIZATIVO"/>
    <s v="GRUPO-C"/>
    <s v="Grupo de Clase Magistral de COMPORTAMIENTO ORGANIZATIVO"/>
    <s v="2S"/>
    <n v="16035217"/>
    <s v="MANZANO"/>
    <s v="GARCÍA"/>
    <s v="GUADALUPE"/>
    <s v="MANZANO GARCÍA, GUADALUPE"/>
    <x v="0"/>
    <x v="0"/>
    <x v="0"/>
    <m/>
    <m/>
    <s v="gumanzan"/>
    <s v="guadalupe.manzano@unirioja.es"/>
    <n v="4.5"/>
    <m/>
    <n v="504"/>
    <s v="PROFESOR TITULAR UNIVERSIDAD"/>
    <s v="C01"/>
    <s v="TIEMPO COMPLETO"/>
    <s v="2016-09-15 00:00:00.0"/>
    <s v="null"/>
    <s v="DF100046"/>
    <s v="TITULAR DE UNIVERSIDAD"/>
    <s v="R115"/>
    <x v="2"/>
    <n v="740"/>
    <s v="PSICOLOGÍA SOCIAL"/>
  </r>
  <r>
    <x v="2"/>
    <n v="7974905"/>
    <x v="1"/>
    <n v="682"/>
    <s v="033R"/>
    <s v="GRUPO-C3"/>
    <s v="Comportamiento organizativo"/>
    <s v="GR"/>
    <s v="GRUPO REDUCIDO"/>
    <s v="033R"/>
    <s v="PRACTICAS DE AULA DE COMPORTAMIENTO ORGANIZATIVO"/>
    <s v="GRUPO-C3"/>
    <s v="Prácticas de Aula de Comportamiento organizativo"/>
    <s v="2S"/>
    <n v="7974905"/>
    <s v="QUEIRUGA"/>
    <s v="DIOS"/>
    <s v="DOLORES ALICIA"/>
    <s v="QUEIRUGA DIOS, DOLORES ALICIA"/>
    <x v="1"/>
    <x v="0"/>
    <x v="0"/>
    <m/>
    <m/>
    <s v="doqueiru"/>
    <s v="dolores.queiruga@unirioja.es"/>
    <n v="1.5"/>
    <n v="1.5"/>
    <n v="504"/>
    <s v="PROFESOR TITULAR UNIVERSIDAD"/>
    <s v="C01"/>
    <s v="TIEMPO COMPLETO"/>
    <s v="2011-09-01 00:00:00.0"/>
    <s v="null"/>
    <s v="DF100301"/>
    <s v="PROFESOR TITULAR DE UNIVERSIDAD"/>
    <s v="R104"/>
    <x v="0"/>
    <n v="650"/>
    <s v="ORGANIZACIÓN DE EMPRESAS"/>
  </r>
  <r>
    <x v="0"/>
    <n v="15839379"/>
    <x v="0"/>
    <n v="683"/>
    <s v="036G"/>
    <s v="GRUPO-A"/>
    <s v="Derecho privado de la empresa"/>
    <s v="GG"/>
    <s v="GRUPO GRANDE"/>
    <s v="036G"/>
    <s v="GRUPO GRANDE DE DERECHO PRIVADO DE LA EMPRESA"/>
    <s v="GRUPO-A"/>
    <s v="Grupo Grande de DERECHO PRIVADO DE LA EMPRESA"/>
    <s v="2S"/>
    <n v="15839379"/>
    <s v="COBO"/>
    <s v="SÁENZ"/>
    <s v="MARÍA TERESA"/>
    <s v="COBO SÁENZ, MARÍA TERESA"/>
    <x v="1"/>
    <x v="0"/>
    <x v="0"/>
    <m/>
    <m/>
    <s v="terecobo"/>
    <s v="teresa.cobo@unirioja.es"/>
    <n v="4.5"/>
    <n v="4.5"/>
    <n v="535"/>
    <s v="COLABORADOR-TIPO 1"/>
    <s v="C01"/>
    <s v="TIEMPO COMPLETO"/>
    <s v="2007-02-26 00:00:00.0"/>
    <s v="null"/>
    <s v="LD100617"/>
    <s v="PROFESOR COLABORADOR TIPO 1"/>
    <s v="R103"/>
    <x v="1"/>
    <n v="165"/>
    <s v="DERECHO MERCANTIL"/>
  </r>
  <r>
    <x v="1"/>
    <n v="15839379"/>
    <x v="1"/>
    <n v="683"/>
    <s v="036R"/>
    <s v="GRUPO-C1"/>
    <s v="Derecho privado de la empresa"/>
    <s v="GR"/>
    <s v="GRUPO REDUCIDO"/>
    <s v="036R"/>
    <s v="GRUPO REDUCIDO DE DERECHO PRIVADO DE LA EMPRESA"/>
    <s v="GRUPO-C1"/>
    <s v="Grupo Reducido de Derecho privado de la empresa"/>
    <s v="2S"/>
    <n v="15839379"/>
    <s v="COBO"/>
    <s v="SÁENZ"/>
    <s v="MARÍA TERESA"/>
    <s v="COBO SÁENZ, MARÍA TERESA"/>
    <x v="1"/>
    <x v="0"/>
    <x v="0"/>
    <m/>
    <m/>
    <s v="terecobo"/>
    <s v="teresa.cobo@unirioja.es"/>
    <n v="1.5"/>
    <n v="1.5"/>
    <n v="535"/>
    <s v="COLABORADOR-TIPO 1"/>
    <s v="C01"/>
    <s v="TIEMPO COMPLETO"/>
    <s v="2007-02-26 00:00:00.0"/>
    <s v="null"/>
    <s v="LD100617"/>
    <s v="PROFESOR COLABORADOR TIPO 1"/>
    <s v="R103"/>
    <x v="1"/>
    <n v="165"/>
    <s v="DERECHO MERCANTIL"/>
  </r>
  <r>
    <x v="2"/>
    <n v="16566533"/>
    <x v="1"/>
    <n v="683"/>
    <s v="036G"/>
    <s v="GRUPO-C"/>
    <s v="Derecho privado de la empresa"/>
    <s v="GG"/>
    <s v="GRUPO GRANDE"/>
    <s v="036G"/>
    <s v="GRUPO GRANDE DE DERECHO PRIVADO DE LA EMPRESA"/>
    <s v="GRUPO-C"/>
    <s v="Grupo Grande de DERECHO PRIVADO DE LA EMPRESA"/>
    <s v="2S"/>
    <n v="16566533"/>
    <s v="EZQUERRO"/>
    <s v="SOLAS"/>
    <s v="JORGE JULIO"/>
    <s v="EZQUERRO SOLAS, JORGE JULIO"/>
    <x v="1"/>
    <x v="0"/>
    <x v="0"/>
    <m/>
    <m/>
    <s v="joezquer"/>
    <s v="jorge-julio.ezquerro@unirioja.es"/>
    <n v="4.5"/>
    <m/>
    <n v="532"/>
    <s v="LABORAL DOCENTE-ASOCIADO"/>
    <s v="P04"/>
    <s v="TIEMPO PARCIAL (4+4 HORAS)"/>
    <s v="2018-09-17 00:00:00.0"/>
    <s v="2019-09-14 00:00:00.0"/>
    <s v="PI101350"/>
    <s v="PROFESOR ASOCIADO"/>
    <s v="R103"/>
    <x v="1"/>
    <n v="165"/>
    <s v="DERECHO MERCANTIL"/>
  </r>
  <r>
    <x v="2"/>
    <n v="15839379"/>
    <x v="1"/>
    <n v="683"/>
    <s v="036R"/>
    <s v="GRUPO-C3"/>
    <s v="Derecho privado de la empresa"/>
    <s v="GR"/>
    <s v="GRUPO REDUCIDO"/>
    <s v="036R"/>
    <s v="GRUPO REDUCIDO DE DERECHO PRIVADO DE LA EMPRESA"/>
    <s v="GRUPO-C3"/>
    <s v="Grupo Reducido de Derecho privado de la empresa"/>
    <s v="2S"/>
    <n v="15839379"/>
    <s v="COBO"/>
    <s v="SÁENZ"/>
    <s v="MARÍA TERESA"/>
    <s v="COBO SÁENZ, MARÍA TERESA"/>
    <x v="1"/>
    <x v="0"/>
    <x v="0"/>
    <m/>
    <m/>
    <s v="terecobo"/>
    <s v="teresa.cobo@unirioja.es"/>
    <n v="1.5"/>
    <n v="1.5"/>
    <n v="535"/>
    <s v="COLABORADOR-TIPO 1"/>
    <s v="C01"/>
    <s v="TIEMPO COMPLETO"/>
    <s v="2007-02-26 00:00:00.0"/>
    <s v="null"/>
    <s v="LD100617"/>
    <s v="PROFESOR COLABORADOR TIPO 1"/>
    <s v="R103"/>
    <x v="1"/>
    <n v="165"/>
    <s v="DERECHO MERCANTIL"/>
  </r>
  <r>
    <x v="6"/>
    <n v="15839379"/>
    <x v="0"/>
    <n v="683"/>
    <s v="036G"/>
    <s v="GRUPO-A"/>
    <s v="Derecho privado de la empresa"/>
    <s v="GG"/>
    <s v="GRUPO GRANDE"/>
    <s v="036G"/>
    <s v="GRUPO GRANDE DE DERECHO PRIVADO DE LA EMPRESA"/>
    <s v="GRUPO-A"/>
    <s v="Grupo Grande de DERECHO PRIVADO DE LA EMPRESA"/>
    <s v="2S"/>
    <n v="15839379"/>
    <s v="COBO"/>
    <s v="SÁENZ"/>
    <s v="MARÍA TERESA"/>
    <s v="COBO SÁENZ, MARÍA TERESA"/>
    <x v="1"/>
    <x v="0"/>
    <x v="0"/>
    <m/>
    <m/>
    <s v="terecobo"/>
    <s v="teresa.cobo@unirioja.es"/>
    <n v="4.5"/>
    <m/>
    <n v="535"/>
    <s v="COLABORADOR-TIPO 1"/>
    <s v="C01"/>
    <s v="TIEMPO COMPLETO"/>
    <s v="2007-02-26 00:00:00.0"/>
    <s v="null"/>
    <s v="LD100617"/>
    <s v="PROFESOR COLABORADOR TIPO 1"/>
    <s v="R103"/>
    <x v="1"/>
    <n v="165"/>
    <s v="DERECHO MERCANTIL"/>
  </r>
  <r>
    <x v="6"/>
    <n v="16586761"/>
    <x v="0"/>
    <n v="683"/>
    <s v="036G"/>
    <s v="GRUPO-A"/>
    <s v="Derecho privado de la empresa"/>
    <s v="GG"/>
    <s v="GRUPO GRANDE"/>
    <s v="036G"/>
    <s v="GRUPO GRANDE DE DERECHO PRIVADO DE LA EMPRESA"/>
    <s v="GRUPO-A"/>
    <s v="Grupo Grande de DERECHO PRIVADO DE LA EMPRESA"/>
    <s v="2S"/>
    <n v="16586761"/>
    <s v="PÉREZ"/>
    <s v="ESCALONA"/>
    <s v="SUSANA"/>
    <s v="PÉREZ ESCALONA, SUSANA"/>
    <x v="1"/>
    <x v="0"/>
    <x v="0"/>
    <m/>
    <m/>
    <s v="superez"/>
    <s v="susana.perez@unirioja.es"/>
    <n v="0"/>
    <m/>
    <n v="534"/>
    <s v="CONTRATADO DOCTOR -TIPO 1"/>
    <s v="C01"/>
    <s v="TIEMPO COMPLETO"/>
    <s v="2009-10-01 00:00:00.0"/>
    <s v="null"/>
    <s v="PI100723"/>
    <s v="CONTRATADO DOCTOR"/>
    <s v="R103"/>
    <x v="1"/>
    <n v="165"/>
    <s v="DERECHO MERCANTIL"/>
  </r>
  <r>
    <x v="0"/>
    <n v="16597697"/>
    <x v="0"/>
    <n v="684"/>
    <s v="046I"/>
    <s v="GRUPO-A1"/>
    <s v="Entorno económico internacional"/>
    <s v="GI"/>
    <s v="GRUPO DE INFORMÁTICA"/>
    <s v="046I"/>
    <s v="PRÁCTICAS DE INFORMÁTICA DE ENTORNO ECONÓMICO INTERNACIONAL"/>
    <s v="GRUPO-A1"/>
    <s v="Prácticas de Informática de Entorno económico internacional"/>
    <s v="2S"/>
    <n v="16597697"/>
    <s v="VILLAR"/>
    <s v="ARETIO"/>
    <s v="RUBÉN"/>
    <s v="VILLAR ARETIO, RUBÉN"/>
    <x v="1"/>
    <x v="0"/>
    <x v="0"/>
    <m/>
    <m/>
    <s v="ruvillare"/>
    <s v="ruben.villara@unirioja.es"/>
    <n v="0.5"/>
    <n v="0.5"/>
    <n v="532"/>
    <s v="LABORAL DOCENTE-ASOCIADO"/>
    <s v="P05"/>
    <s v="TIEMPO PARCIAL (5+5 HORAS)"/>
    <s v="2018-09-27 00:00:00.0"/>
    <s v="2019-09-14 00:00:00.0"/>
    <s v="PI101433"/>
    <s v="PROFESOR ASOCIADO"/>
    <s v="R104"/>
    <x v="0"/>
    <n v="225"/>
    <s v="ECONOMÍA APLICADA"/>
  </r>
  <r>
    <x v="1"/>
    <n v="16562098"/>
    <x v="1"/>
    <n v="684"/>
    <s v="046I"/>
    <s v="GRUPO-D2"/>
    <s v="Entorno económico internacional"/>
    <s v="GI"/>
    <s v="GRUPO DE INFORMÁTICA"/>
    <s v="046I"/>
    <s v="PRÁCTICAS DE INFORMÁTICA DE ENTORNO ECONÓMICO INTERNACIONAL"/>
    <s v="GRUPO-D2"/>
    <s v="Prácticas de Informática de Entorno económico internacional"/>
    <s v="2S"/>
    <n v="16562098"/>
    <s v="PINILLOS"/>
    <s v="GARCÍA"/>
    <s v="Mª CARMEN"/>
    <s v="PINILLOS GARCÍA, Mª CARMEN"/>
    <x v="0"/>
    <x v="0"/>
    <x v="0"/>
    <m/>
    <m/>
    <s v="capinill"/>
    <s v="carmen.pinillos@unirioja.es"/>
    <n v="2"/>
    <n v="2"/>
    <n v="532"/>
    <s v="LABORAL DOCENTE-ASOCIADO"/>
    <s v="P02"/>
    <s v="TIEMPO PARCIAL (2+2 HORAS)"/>
    <s v="2017-09-15 00:00:00.0"/>
    <s v="2019-09-14 00:00:00.0"/>
    <s v="PI101236"/>
    <s v="PROFESOR ASOCIADO"/>
    <s v="R104"/>
    <x v="0"/>
    <n v="225"/>
    <s v="ECONOMÍA APLICADA"/>
  </r>
  <r>
    <x v="2"/>
    <n v="16543682"/>
    <x v="1"/>
    <n v="684"/>
    <s v="046G"/>
    <s v="GRUPO-D"/>
    <s v="Entorno económico internacional"/>
    <s v="GG"/>
    <s v="GRUPO GRANDE"/>
    <s v="046G"/>
    <s v="CLASE MAGISTRAL DE ENTORNO ECONÓMICO INTERNACIONAL"/>
    <s v="GRUPO-D"/>
    <s v="Grupo de Teoria de ENTORNO ECONÓMICO INTERNACIONAL"/>
    <s v="2S"/>
    <n v="16543682"/>
    <s v="NAVARRO"/>
    <s v="PÉREZ"/>
    <s v="Mª CRUZ"/>
    <s v="NAVARRO PÉREZ, Mª CRUZ"/>
    <x v="0"/>
    <x v="0"/>
    <x v="0"/>
    <m/>
    <m/>
    <s v="cnavarro"/>
    <s v="maricruz.navarro@unirioja.es"/>
    <n v="4"/>
    <m/>
    <n v="504"/>
    <s v="PROFESOR TITULAR UNIVERSIDAD"/>
    <s v="01A"/>
    <s v="TIEMPO COMPLETO AMPLIADO"/>
    <s v="2012-09-01 00:00:00.0"/>
    <s v="null"/>
    <s v="DF100001"/>
    <s v="PROFESOR TITULAR DE UNIVERSIDAD"/>
    <s v="R104"/>
    <x v="0"/>
    <n v="225"/>
    <s v="ECONOMÍA APLICADA"/>
  </r>
  <r>
    <x v="2"/>
    <n v="16597697"/>
    <x v="1"/>
    <n v="684"/>
    <s v="046I"/>
    <s v="GRUPO-D1"/>
    <s v="Entorno económico internacional"/>
    <s v="GI"/>
    <s v="GRUPO DE INFORMÁTICA"/>
    <s v="046I"/>
    <s v="PRÁCTICAS DE INFORMÁTICA DE ENTORNO ECONÓMICO INTERNACIONAL"/>
    <s v="GRUPO-D1"/>
    <s v="Prácticas de Informática de Entorno económico internacional"/>
    <s v="2S"/>
    <n v="16597697"/>
    <s v="VILLAR"/>
    <s v="ARETIO"/>
    <s v="RUBÉN"/>
    <s v="VILLAR ARETIO, RUBÉN"/>
    <x v="1"/>
    <x v="0"/>
    <x v="0"/>
    <m/>
    <m/>
    <s v="ruvillare"/>
    <s v="ruben.villara@unirioja.es"/>
    <n v="1"/>
    <n v="1"/>
    <n v="532"/>
    <s v="LABORAL DOCENTE-ASOCIADO"/>
    <s v="P05"/>
    <s v="TIEMPO PARCIAL (5+5 HORAS)"/>
    <s v="2018-09-27 00:00:00.0"/>
    <s v="2019-09-14 00:00:00.0"/>
    <s v="PI101433"/>
    <s v="PROFESOR ASOCIADO"/>
    <s v="R104"/>
    <x v="0"/>
    <n v="225"/>
    <s v="ECONOMÍA APLICADA"/>
  </r>
  <r>
    <x v="2"/>
    <n v="16562098"/>
    <x v="1"/>
    <n v="684"/>
    <s v="046I"/>
    <s v="GRUPO-D2"/>
    <s v="Entorno económico internacional"/>
    <s v="GI"/>
    <s v="GRUPO DE INFORMÁTICA"/>
    <s v="046I"/>
    <s v="PRÁCTICAS DE INFORMÁTICA DE ENTORNO ECONÓMICO INTERNACIONAL"/>
    <s v="GRUPO-D2"/>
    <s v="Prácticas de Informática de Entorno económico internacional"/>
    <s v="2S"/>
    <n v="16562098"/>
    <s v="PINILLOS"/>
    <s v="GARCÍA"/>
    <s v="Mª CARMEN"/>
    <s v="PINILLOS GARCÍA, Mª CARMEN"/>
    <x v="0"/>
    <x v="0"/>
    <x v="0"/>
    <m/>
    <m/>
    <s v="capinill"/>
    <s v="carmen.pinillos@unirioja.es"/>
    <n v="2"/>
    <m/>
    <n v="532"/>
    <s v="LABORAL DOCENTE-ASOCIADO"/>
    <s v="P02"/>
    <s v="TIEMPO PARCIAL (2+2 HORAS)"/>
    <s v="2017-09-15 00:00:00.0"/>
    <s v="2019-09-14 00:00:00.0"/>
    <s v="PI101236"/>
    <s v="PROFESOR ASOCIADO"/>
    <s v="R104"/>
    <x v="0"/>
    <n v="225"/>
    <s v="ECONOMÍA APLICADA"/>
  </r>
  <r>
    <x v="6"/>
    <n v="16543682"/>
    <x v="0"/>
    <n v="684"/>
    <s v="046G"/>
    <s v="GRUPO-D"/>
    <s v="Entorno económico internacional"/>
    <s v="GG"/>
    <s v="GRUPO GRANDE"/>
    <s v="046G"/>
    <s v="CLASE MAGISTRAL DE ENTORNO ECONÓMICO INTERNACIONAL"/>
    <s v="GRUPO-D"/>
    <s v="Grupo de Teoria de ENTORNO ECONÓMICO INTERNACIONAL"/>
    <s v="2S"/>
    <n v="16543682"/>
    <s v="NAVARRO"/>
    <s v="PÉREZ"/>
    <s v="Mª CRUZ"/>
    <s v="NAVARRO PÉREZ, Mª CRUZ"/>
    <x v="0"/>
    <x v="0"/>
    <x v="0"/>
    <m/>
    <m/>
    <s v="cnavarro"/>
    <s v="maricruz.navarro@unirioja.es"/>
    <n v="4"/>
    <m/>
    <n v="504"/>
    <s v="PROFESOR TITULAR UNIVERSIDAD"/>
    <s v="01A"/>
    <s v="TIEMPO COMPLETO AMPLIADO"/>
    <s v="2012-09-01 00:00:00.0"/>
    <s v="null"/>
    <s v="DF100001"/>
    <s v="PROFESOR TITULAR DE UNIVERSIDAD"/>
    <s v="R104"/>
    <x v="0"/>
    <n v="225"/>
    <s v="ECONOMÍA APLICADA"/>
  </r>
  <r>
    <x v="1"/>
    <n v="16547433"/>
    <x v="1"/>
    <n v="685"/>
    <s v="071G"/>
    <s v="GRUPO-B"/>
    <s v="Fundamentos de marketing"/>
    <s v="GG"/>
    <s v="GRUPO GRANDE"/>
    <s v="071G"/>
    <s v="GRUPO GRANDE DE FUNDAMENTOS DE MÁRKETING"/>
    <s v="GRUPO-B"/>
    <s v="Grupo Grande de FUNDAMENTOS DE MÁRKETING"/>
    <s v="1S"/>
    <n v="16547433"/>
    <s v="OLARTE"/>
    <s v="PASCUAL"/>
    <s v="Mª CRISTINA"/>
    <s v="OLARTE PASCUAL, Mª CRISTINA"/>
    <x v="0"/>
    <x v="0"/>
    <x v="0"/>
    <m/>
    <m/>
    <s v="m-olarte"/>
    <s v="cristina.olarte@unirioja.es"/>
    <n v="3.4"/>
    <m/>
    <n v="504"/>
    <s v="PROFESOR TITULAR UNIVERSIDAD"/>
    <s v="C01"/>
    <s v="TIEMPO COMPLETO"/>
    <s v="2017-09-15 00:00:00.0"/>
    <s v="null"/>
    <s v="DF100194"/>
    <s v="PROFESOR TITULAR DE UNIVERSIDAD"/>
    <s v="R104"/>
    <x v="0"/>
    <n v="95"/>
    <s v="COMERCIALIZACIÓN E INVESTIGACIÓN DE MERCADOS"/>
  </r>
  <r>
    <x v="1"/>
    <n v="16612716"/>
    <x v="1"/>
    <n v="685"/>
    <s v="071G"/>
    <s v="GRUPO-B"/>
    <s v="Fundamentos de marketing"/>
    <s v="GG"/>
    <s v="GRUPO GRANDE"/>
    <s v="071G"/>
    <s v="GRUPO GRANDE DE FUNDAMENTOS DE MÁRKETING"/>
    <s v="GRUPO-B"/>
    <s v="Grupo Grande de FUNDAMENTOS DE MÁRKETING"/>
    <s v="1S"/>
    <n v="16612716"/>
    <s v="ALESANCO"/>
    <s v="LLORENTE"/>
    <s v="MARÍA"/>
    <s v="ALESANCO LLORENTE, MARÍA"/>
    <x v="1"/>
    <x v="0"/>
    <x v="0"/>
    <m/>
    <m/>
    <s v="maalesan"/>
    <s v="maria.alesanco@unirioja.es"/>
    <n v="0.6"/>
    <m/>
    <n v="532"/>
    <s v="LABORAL DOCENTE-ASOCIADO"/>
    <s v="P02"/>
    <s v="TIEMPO PARCIAL (2+2 HORAS)"/>
    <s v="2018-09-25 00:00:00.0"/>
    <s v="2019-09-14 00:00:00.0"/>
    <s v="PI101430"/>
    <s v="PROFESOR ASOCIADO"/>
    <s v="R104"/>
    <x v="0"/>
    <n v="95"/>
    <s v="COMERCIALIZACIÓN E INVESTIGACIÓN DE MERCADOS"/>
  </r>
  <r>
    <x v="1"/>
    <n v="16616932"/>
    <x v="1"/>
    <n v="685"/>
    <s v="071I"/>
    <s v="GRUPO-B2"/>
    <s v="Fundamentos de marketing"/>
    <s v="GI"/>
    <s v="GRUPO DE INFORMÁTICA"/>
    <s v="071I"/>
    <s v="GRUPO INFORMÁTICA DE FUNDAMENTOS DE MÁRKETING"/>
    <s v="GRUPO-B2"/>
    <s v="Grupo de Informática de FUNDAMENTOS DE MÁRKETING"/>
    <s v="1S"/>
    <n v="16616932"/>
    <s v="MEDRANO"/>
    <s v="SÁEZ"/>
    <s v="NATALIA"/>
    <s v="MEDRANO SÁEZ, NATALIA"/>
    <x v="1"/>
    <x v="0"/>
    <x v="0"/>
    <m/>
    <m/>
    <s v="namedran"/>
    <s v="natalia.medrano@unirioja.es"/>
    <n v="0.5"/>
    <m/>
    <n v="536"/>
    <s v="PROFESOR INTERINO"/>
    <s v="C01"/>
    <s v="TIEMPO COMPLETO"/>
    <s v="2018-09-17 00:00:00.0"/>
    <s v="2019-01-18 00:00:00.0"/>
    <s v="PI101353"/>
    <s v="PROFESOR CONTRATADO INTERINO TC"/>
    <s v="R104"/>
    <x v="0"/>
    <n v="95"/>
    <s v="COMERCIALIZACIÓN E INVESTIGACIÓN DE MERCADOS"/>
  </r>
  <r>
    <x v="1"/>
    <n v="16557181"/>
    <x v="1"/>
    <n v="685"/>
    <s v="071R"/>
    <s v="GRUPO-B2"/>
    <s v="Fundamentos de marketing"/>
    <s v="GR"/>
    <s v="GRUPO REDUCIDO"/>
    <s v="071R"/>
    <s v="GRUPO REDUCIDO DE FUNDAMENTOS DE MÁRKETING"/>
    <s v="GRUPO-B2"/>
    <s v="Grupo Reducido de FUNDAMENTOS DE MÁRKETING"/>
    <s v="1S"/>
    <n v="16557181"/>
    <s v="PELEGRÍN"/>
    <s v="BORONDO"/>
    <s v="JULIO ENRIQUE"/>
    <s v="PELEGRÍN BORONDO, JULIO ENRIQUE"/>
    <x v="1"/>
    <x v="0"/>
    <x v="0"/>
    <m/>
    <m/>
    <s v="jupelegr"/>
    <s v="julio-enrique.pelegrin@unirioja.es"/>
    <n v="0.4"/>
    <m/>
    <n v="532"/>
    <s v="LABORAL DOCENTE-ASOCIADO"/>
    <s v="P06"/>
    <s v="TIEMPO PARCIAL (6+6 HORAS)"/>
    <s v="2017-09-15 00:00:00.0"/>
    <s v="2019-09-14 00:00:00.0"/>
    <s v="PI101234"/>
    <s v="PROFESOR ASOCIADO"/>
    <s v="R104"/>
    <x v="0"/>
    <n v="95"/>
    <s v="COMERCIALIZACIÓN E INVESTIGACIÓN DE MERCADOS"/>
  </r>
  <r>
    <x v="2"/>
    <n v="16547433"/>
    <x v="1"/>
    <n v="685"/>
    <s v="071G"/>
    <s v="GRUPO-B"/>
    <s v="Fundamentos de marketing"/>
    <s v="GG"/>
    <s v="GRUPO GRANDE"/>
    <s v="071G"/>
    <s v="GRUPO GRANDE DE FUNDAMENTOS DE MÁRKETING"/>
    <s v="GRUPO-B"/>
    <s v="Grupo Grande de FUNDAMENTOS DE MÁRKETING"/>
    <s v="1S"/>
    <n v="16547433"/>
    <s v="OLARTE"/>
    <s v="PASCUAL"/>
    <s v="Mª CRISTINA"/>
    <s v="OLARTE PASCUAL, Mª CRISTINA"/>
    <x v="0"/>
    <x v="0"/>
    <x v="0"/>
    <m/>
    <m/>
    <s v="m-olarte"/>
    <s v="cristina.olarte@unirioja.es"/>
    <n v="3.4"/>
    <m/>
    <n v="504"/>
    <s v="PROFESOR TITULAR UNIVERSIDAD"/>
    <s v="C01"/>
    <s v="TIEMPO COMPLETO"/>
    <s v="2017-09-15 00:00:00.0"/>
    <s v="null"/>
    <s v="DF100194"/>
    <s v="PROFESOR TITULAR DE UNIVERSIDAD"/>
    <s v="R104"/>
    <x v="0"/>
    <n v="95"/>
    <s v="COMERCIALIZACIÓN E INVESTIGACIÓN DE MERCADOS"/>
  </r>
  <r>
    <x v="2"/>
    <n v="16612716"/>
    <x v="1"/>
    <n v="685"/>
    <s v="071G"/>
    <s v="GRUPO-B"/>
    <s v="Fundamentos de marketing"/>
    <s v="GG"/>
    <s v="GRUPO GRANDE"/>
    <s v="071G"/>
    <s v="GRUPO GRANDE DE FUNDAMENTOS DE MÁRKETING"/>
    <s v="GRUPO-B"/>
    <s v="Grupo Grande de FUNDAMENTOS DE MÁRKETING"/>
    <s v="1S"/>
    <n v="16612716"/>
    <s v="ALESANCO"/>
    <s v="LLORENTE"/>
    <s v="MARÍA"/>
    <s v="ALESANCO LLORENTE, MARÍA"/>
    <x v="1"/>
    <x v="0"/>
    <x v="0"/>
    <m/>
    <m/>
    <s v="maalesan"/>
    <s v="maria.alesanco@unirioja.es"/>
    <n v="0.6"/>
    <m/>
    <n v="532"/>
    <s v="LABORAL DOCENTE-ASOCIADO"/>
    <s v="P02"/>
    <s v="TIEMPO PARCIAL (2+2 HORAS)"/>
    <s v="2018-09-25 00:00:00.0"/>
    <s v="2019-09-14 00:00:00.0"/>
    <s v="PI101430"/>
    <s v="PROFESOR ASOCIADO"/>
    <s v="R104"/>
    <x v="0"/>
    <n v="95"/>
    <s v="COMERCIALIZACIÓN E INVESTIGACIÓN DE MERCADOS"/>
  </r>
  <r>
    <x v="2"/>
    <n v="16616932"/>
    <x v="1"/>
    <n v="685"/>
    <s v="071I"/>
    <s v="GRUPO-B2"/>
    <s v="Fundamentos de marketing"/>
    <s v="GI"/>
    <s v="GRUPO DE INFORMÁTICA"/>
    <s v="071I"/>
    <s v="GRUPO INFORMÁTICA DE FUNDAMENTOS DE MÁRKETING"/>
    <s v="GRUPO-B2"/>
    <s v="Grupo de Informática de FUNDAMENTOS DE MÁRKETING"/>
    <s v="1S"/>
    <n v="16616932"/>
    <s v="MEDRANO"/>
    <s v="SÁEZ"/>
    <s v="NATALIA"/>
    <s v="MEDRANO SÁEZ, NATALIA"/>
    <x v="1"/>
    <x v="0"/>
    <x v="0"/>
    <m/>
    <m/>
    <s v="namedran"/>
    <s v="natalia.medrano@unirioja.es"/>
    <n v="0.5"/>
    <m/>
    <n v="536"/>
    <s v="PROFESOR INTERINO"/>
    <s v="C01"/>
    <s v="TIEMPO COMPLETO"/>
    <s v="2018-09-17 00:00:00.0"/>
    <s v="2019-01-18 00:00:00.0"/>
    <s v="PI101353"/>
    <s v="PROFESOR CONTRATADO INTERINO TC"/>
    <s v="R104"/>
    <x v="0"/>
    <n v="95"/>
    <s v="COMERCIALIZACIÓN E INVESTIGACIÓN DE MERCADOS"/>
  </r>
  <r>
    <x v="2"/>
    <n v="16557181"/>
    <x v="1"/>
    <n v="685"/>
    <s v="071R"/>
    <s v="GRUPO-B2"/>
    <s v="Fundamentos de marketing"/>
    <s v="GR"/>
    <s v="GRUPO REDUCIDO"/>
    <s v="071R"/>
    <s v="GRUPO REDUCIDO DE FUNDAMENTOS DE MÁRKETING"/>
    <s v="GRUPO-B2"/>
    <s v="Grupo Reducido de FUNDAMENTOS DE MÁRKETING"/>
    <s v="1S"/>
    <n v="16557181"/>
    <s v="PELEGRÍN"/>
    <s v="BORONDO"/>
    <s v="JULIO ENRIQUE"/>
    <s v="PELEGRÍN BORONDO, JULIO ENRIQUE"/>
    <x v="1"/>
    <x v="0"/>
    <x v="0"/>
    <m/>
    <m/>
    <s v="jupelegr"/>
    <s v="julio-enrique.pelegrin@unirioja.es"/>
    <n v="0.4"/>
    <m/>
    <n v="532"/>
    <s v="LABORAL DOCENTE-ASOCIADO"/>
    <s v="P06"/>
    <s v="TIEMPO PARCIAL (6+6 HORAS)"/>
    <s v="2017-09-15 00:00:00.0"/>
    <s v="2019-09-14 00:00:00.0"/>
    <s v="PI101234"/>
    <s v="PROFESOR ASOCIADO"/>
    <s v="R104"/>
    <x v="0"/>
    <n v="95"/>
    <s v="COMERCIALIZACIÓN E INVESTIGACIÓN DE MERCADOS"/>
  </r>
  <r>
    <x v="6"/>
    <n v="16547433"/>
    <x v="0"/>
    <n v="685"/>
    <s v="071G"/>
    <s v="GRUPO-B"/>
    <s v="Fundamentos de marketing"/>
    <s v="GG"/>
    <s v="GRUPO GRANDE"/>
    <s v="071G"/>
    <s v="GRUPO GRANDE DE FUNDAMENTOS DE MÁRKETING"/>
    <s v="GRUPO-B"/>
    <s v="Grupo Grande de FUNDAMENTOS DE MÁRKETING"/>
    <s v="1S"/>
    <n v="16547433"/>
    <s v="OLARTE"/>
    <s v="PASCUAL"/>
    <s v="Mª CRISTINA"/>
    <s v="OLARTE PASCUAL, Mª CRISTINA"/>
    <x v="0"/>
    <x v="0"/>
    <x v="0"/>
    <m/>
    <m/>
    <s v="m-olarte"/>
    <s v="cristina.olarte@unirioja.es"/>
    <n v="3.4"/>
    <m/>
    <n v="504"/>
    <s v="PROFESOR TITULAR UNIVERSIDAD"/>
    <s v="C01"/>
    <s v="TIEMPO COMPLETO"/>
    <s v="2017-09-15 00:00:00.0"/>
    <s v="null"/>
    <s v="DF100194"/>
    <s v="PROFESOR TITULAR DE UNIVERSIDAD"/>
    <s v="R104"/>
    <x v="0"/>
    <n v="95"/>
    <s v="COMERCIALIZACIÓN E INVESTIGACIÓN DE MERCADOS"/>
  </r>
  <r>
    <x v="6"/>
    <n v="16616932"/>
    <x v="0"/>
    <n v="685"/>
    <s v="071I"/>
    <s v="GRUPO-B3"/>
    <s v="Fundamentos de marketing"/>
    <s v="GI"/>
    <s v="GRUPO DE INFORMÁTICA"/>
    <s v="071I"/>
    <s v="GRUPO INFORMÁTICA DE FUNDAMENTOS DE MÁRKETING"/>
    <s v="GRUPO-B3"/>
    <s v="Grupo de Informática de FUNDAMENTOS DE MÁRKETING"/>
    <s v="1S"/>
    <n v="16616932"/>
    <s v="MEDRANO"/>
    <s v="SÁEZ"/>
    <s v="NATALIA"/>
    <s v="MEDRANO SÁEZ, NATALIA"/>
    <x v="1"/>
    <x v="0"/>
    <x v="0"/>
    <m/>
    <m/>
    <s v="namedran"/>
    <s v="natalia.medrano@unirioja.es"/>
    <n v="0.5"/>
    <n v="0.5"/>
    <n v="536"/>
    <s v="PROFESOR INTERINO"/>
    <s v="C01"/>
    <s v="TIEMPO COMPLETO"/>
    <s v="2018-09-17 00:00:00.0"/>
    <s v="2019-01-18 00:00:00.0"/>
    <s v="PI101353"/>
    <s v="PROFESOR CONTRATADO INTERINO TC"/>
    <s v="R104"/>
    <x v="0"/>
    <n v="95"/>
    <s v="COMERCIALIZACIÓN E INVESTIGACIÓN DE MERCADOS"/>
  </r>
  <r>
    <x v="6"/>
    <n v="16557181"/>
    <x v="0"/>
    <n v="685"/>
    <s v="071R"/>
    <s v="GRUPO-B3"/>
    <s v="Fundamentos de marketing"/>
    <s v="GR"/>
    <s v="GRUPO REDUCIDO"/>
    <s v="071R"/>
    <s v="GRUPO REDUCIDO DE FUNDAMENTOS DE MÁRKETING"/>
    <s v="GRUPO-B3"/>
    <s v="Grupo Reducido de FUNDAMENTOS DE MÁRKETING"/>
    <s v="1S"/>
    <n v="16557181"/>
    <s v="PELEGRÍN"/>
    <s v="BORONDO"/>
    <s v="JULIO ENRIQUE"/>
    <s v="PELEGRÍN BORONDO, JULIO ENRIQUE"/>
    <x v="1"/>
    <x v="0"/>
    <x v="0"/>
    <m/>
    <m/>
    <s v="jupelegr"/>
    <s v="julio-enrique.pelegrin@unirioja.es"/>
    <n v="0.4"/>
    <n v="0.4"/>
    <n v="532"/>
    <s v="LABORAL DOCENTE-ASOCIADO"/>
    <s v="P06"/>
    <s v="TIEMPO PARCIAL (6+6 HORAS)"/>
    <s v="2017-09-15 00:00:00.0"/>
    <s v="2019-09-14 00:00:00.0"/>
    <s v="PI101234"/>
    <s v="PROFESOR ASOCIADO"/>
    <s v="R104"/>
    <x v="0"/>
    <n v="95"/>
    <s v="COMERCIALIZACIÓN E INVESTIGACIÓN DE MERCADOS"/>
  </r>
  <r>
    <x v="0"/>
    <n v="9335106"/>
    <x v="0"/>
    <n v="686"/>
    <s v="060R"/>
    <s v="GRUPO-A1"/>
    <s v="Contabilidad financiera y analítica"/>
    <s v="GR"/>
    <s v="GRUPO REDUCIDO"/>
    <s v="060R"/>
    <s v="PRÁCTICAS DE AULA DE CONTABILIDAD FINANCIERA Y ANALÍTICA"/>
    <s v="GRUPO-A1"/>
    <s v="Prácticas de Aula de CONTABILIDAD FINANCIERA Y ANALÍTICA"/>
    <s v="2S"/>
    <n v="9335106"/>
    <s v="RUANO"/>
    <s v="MARRÓN"/>
    <s v="LUIS ALBERTO"/>
    <s v="RUANO MARRÓN, LUIS ALBERTO"/>
    <x v="1"/>
    <x v="0"/>
    <x v="0"/>
    <m/>
    <m/>
    <s v="luruano"/>
    <s v="luis-alberto.ruano@unirioja.es"/>
    <n v="1"/>
    <n v="1"/>
    <n v="532"/>
    <s v="LABORAL DOCENTE-ASOCIADO"/>
    <s v="P03"/>
    <s v="TIEMPO PARCIAL (3+3 HORAS)"/>
    <s v="2018-09-18 00:00:00.0"/>
    <s v="2019-09-14 00:00:00.0"/>
    <s v="PI101110"/>
    <s v="PROFESOR ASOCIADO"/>
    <s v="R104"/>
    <x v="0"/>
    <n v="230"/>
    <s v="ECONOMÍA FINANCIERA Y CONTABILIDAD"/>
  </r>
  <r>
    <x v="6"/>
    <n v="16802653"/>
    <x v="0"/>
    <n v="686"/>
    <s v="060G"/>
    <s v="GRUPO-C"/>
    <s v="Contabilidad financiera y analítica"/>
    <s v="GG"/>
    <s v="GRUPO GRANDE"/>
    <s v="060G"/>
    <s v="CLASE MAGISTRAL DE CONTABILIDAD FINANCIERA Y ANALÍTICA"/>
    <s v="GRUPO-C"/>
    <s v="Clase Magistral de CONTABILIDAD FINANCIERA Y ANALÍTICA"/>
    <s v="2S"/>
    <n v="16802653"/>
    <s v="MARÍN"/>
    <s v="VINUESA"/>
    <s v="LUZ MARÍA"/>
    <s v="MARÍN VINUESA, LUZ MARÍA"/>
    <x v="0"/>
    <x v="0"/>
    <x v="0"/>
    <m/>
    <m/>
    <s v="lumarin"/>
    <s v="luz-maria.marin@unirioja.es"/>
    <n v="2"/>
    <m/>
    <n v="536"/>
    <s v="PROFESOR INTERINO"/>
    <s v="C01"/>
    <s v="TIEMPO COMPLETO"/>
    <s v="2016-09-15 00:00:00.0"/>
    <s v="null"/>
    <s v="PI101109"/>
    <s v="PROFESOR CONTRATADO INTERINO"/>
    <s v="R104"/>
    <x v="0"/>
    <n v="230"/>
    <s v="ECONOMÍA FINANCIERA Y CONTABILIDAD"/>
  </r>
  <r>
    <x v="6"/>
    <n v="72793905"/>
    <x v="0"/>
    <n v="686"/>
    <s v="060G"/>
    <s v="GRUPO-C"/>
    <s v="Contabilidad financiera y analítica"/>
    <s v="GG"/>
    <s v="GRUPO GRANDE"/>
    <s v="060G"/>
    <s v="CLASE MAGISTRAL DE CONTABILIDAD FINANCIERA Y ANALÍTICA"/>
    <s v="GRUPO-C"/>
    <s v="Clase Magistral de CONTABILIDAD FINANCIERA Y ANALÍTICA"/>
    <s v="2S"/>
    <n v="72793905"/>
    <s v="DÍAZ"/>
    <s v="MENDOZA"/>
    <s v="ANA CARMEN"/>
    <s v="DÍAZ MENDOZA, ANA CARMEN"/>
    <x v="1"/>
    <x v="0"/>
    <x v="0"/>
    <m/>
    <m/>
    <s v="andiazm"/>
    <s v="ana-carmen.diaz@unirioja.es"/>
    <n v="2"/>
    <m/>
    <n v="536"/>
    <s v="PROFESOR INTERINO"/>
    <s v="C01"/>
    <s v="TIEMPO COMPLETO"/>
    <s v="2017-09-15 00:00:00.0"/>
    <s v="null"/>
    <s v="PI101238"/>
    <s v="PROFESOR CONTRATADO INTERINO"/>
    <s v="R104"/>
    <x v="0"/>
    <n v="230"/>
    <s v="ECONOMÍA FINANCIERA Y CONTABILIDAD"/>
  </r>
  <r>
    <x v="15"/>
    <n v="16802653"/>
    <x v="4"/>
    <n v="686"/>
    <s v="060G"/>
    <s v="GRUPO-C"/>
    <s v="Contabilidad financiera y analítica"/>
    <s v="GG"/>
    <s v="GRUPO GRANDE"/>
    <s v="060G"/>
    <s v="CLASE MAGISTRAL DE CONTABILIDAD FINANCIERA Y ANALÍTICA"/>
    <s v="GRUPO-C"/>
    <s v="Clase Magistral de CONTABILIDAD FINANCIERA Y ANALÍTICA"/>
    <s v="2S"/>
    <n v="16802653"/>
    <s v="MARÍN"/>
    <s v="VINUESA"/>
    <s v="LUZ MARÍA"/>
    <s v="MARÍN VINUESA, LUZ MARÍA"/>
    <x v="0"/>
    <x v="0"/>
    <x v="0"/>
    <m/>
    <m/>
    <s v="lumarin"/>
    <s v="luz-maria.marin@unirioja.es"/>
    <n v="2"/>
    <m/>
    <n v="536"/>
    <s v="PROFESOR INTERINO"/>
    <s v="C01"/>
    <s v="TIEMPO COMPLETO"/>
    <s v="2016-09-15 00:00:00.0"/>
    <s v="null"/>
    <s v="PI101109"/>
    <s v="PROFESOR CONTRATADO INTERINO"/>
    <s v="R104"/>
    <x v="0"/>
    <n v="230"/>
    <s v="ECONOMÍA FINANCIERA Y CONTABILIDAD"/>
  </r>
  <r>
    <x v="15"/>
    <n v="72793905"/>
    <x v="4"/>
    <n v="686"/>
    <s v="060G"/>
    <s v="GRUPO-C"/>
    <s v="Contabilidad financiera y analítica"/>
    <s v="GG"/>
    <s v="GRUPO GRANDE"/>
    <s v="060G"/>
    <s v="CLASE MAGISTRAL DE CONTABILIDAD FINANCIERA Y ANALÍTICA"/>
    <s v="GRUPO-C"/>
    <s v="Clase Magistral de CONTABILIDAD FINANCIERA Y ANALÍTICA"/>
    <s v="2S"/>
    <n v="72793905"/>
    <s v="DÍAZ"/>
    <s v="MENDOZA"/>
    <s v="ANA CARMEN"/>
    <s v="DÍAZ MENDOZA, ANA CARMEN"/>
    <x v="1"/>
    <x v="0"/>
    <x v="0"/>
    <m/>
    <m/>
    <s v="andiazm"/>
    <s v="ana-carmen.diaz@unirioja.es"/>
    <n v="2"/>
    <m/>
    <n v="536"/>
    <s v="PROFESOR INTERINO"/>
    <s v="C01"/>
    <s v="TIEMPO COMPLETO"/>
    <s v="2017-09-15 00:00:00.0"/>
    <s v="null"/>
    <s v="PI101238"/>
    <s v="PROFESOR CONTRATADO INTERINO"/>
    <s v="R104"/>
    <x v="0"/>
    <n v="230"/>
    <s v="ECONOMÍA FINANCIERA Y CONTABILIDAD"/>
  </r>
  <r>
    <x v="15"/>
    <n v="16533958"/>
    <x v="4"/>
    <n v="686"/>
    <s v="060R"/>
    <s v="GRUPO-C1"/>
    <s v="Contabilidad financiera y analítica"/>
    <s v="GR"/>
    <s v="GRUPO REDUCIDO"/>
    <s v="060R"/>
    <s v="PRÁCTICAS DE AULA DE CONTABILIDAD FINANCIERA Y ANALÍTICA"/>
    <s v="GRUPO-C1"/>
    <s v="Prácticas de Aula de CONTABILIDAD FINANCIERA Y ANALÍTICA"/>
    <s v="2S"/>
    <n v="16533958"/>
    <s v="ECHARRI"/>
    <s v="SÁEZ"/>
    <s v="ROSA MARÍA"/>
    <s v="ECHARRI SÁEZ, ROSA MARÍA"/>
    <x v="1"/>
    <x v="0"/>
    <x v="0"/>
    <m/>
    <m/>
    <s v="recharri"/>
    <s v="rosa.echarri@unirioja.es"/>
    <n v="1"/>
    <m/>
    <n v="506"/>
    <s v="PROFESOR TITULAR DE ESCUELA UNIVERSITARI"/>
    <s v="01A"/>
    <s v="TIEMPO COMPLETO AMPLIADO"/>
    <s v="2012-09-01 00:00:00.0"/>
    <s v="null"/>
    <s v="DF31216"/>
    <s v="TITULAR DE ESCUELAS UNIVERSITARIAS"/>
    <s v="R104"/>
    <x v="0"/>
    <n v="230"/>
    <s v="ECONOMÍA FINANCIERA Y CONTABILIDAD"/>
  </r>
  <r>
    <x v="15"/>
    <n v="16544280"/>
    <x v="4"/>
    <n v="686"/>
    <s v="060R"/>
    <s v="GRUPO-C1"/>
    <s v="Contabilidad financiera y analítica"/>
    <s v="GR"/>
    <s v="GRUPO REDUCIDO"/>
    <s v="060R"/>
    <s v="PRÁCTICAS DE AULA DE CONTABILIDAD FINANCIERA Y ANALÍTICA"/>
    <s v="GRUPO-C1"/>
    <s v="Prácticas de Aula de CONTABILIDAD FINANCIERA Y ANALÍTICA"/>
    <s v="2S"/>
    <n v="16544280"/>
    <s v="AZCONA"/>
    <s v="CIRIZA"/>
    <s v="ESPERANZA"/>
    <s v="AZCONA CIRIZA, ESPERANZA"/>
    <x v="1"/>
    <x v="0"/>
    <x v="0"/>
    <m/>
    <m/>
    <s v="esazcona"/>
    <s v="esperanza.azcona@unirioja.es"/>
    <n v="1"/>
    <m/>
    <n v="506"/>
    <s v="PROFESOR TITULAR DE ESCUELA UNIVERSITARI"/>
    <s v="01A"/>
    <s v="TIEMPO COMPLETO AMPLIADO"/>
    <s v="2012-09-01 00:00:00.0"/>
    <s v="null"/>
    <s v="DF31215"/>
    <s v="TITULAR DE ESCUELAS UNIVERSITARIAS"/>
    <s v="R104"/>
    <x v="0"/>
    <n v="230"/>
    <s v="ECONOMÍA FINANCIERA Y CONTABILIDAD"/>
  </r>
  <r>
    <x v="1"/>
    <n v="16545318"/>
    <x v="1"/>
    <n v="687"/>
    <s v="104G"/>
    <s v="GRUPO-D"/>
    <s v="Operaciones financieras"/>
    <s v="GG"/>
    <s v="GRUPO GRANDE"/>
    <s v="104G"/>
    <s v="CLASE MAGISTRAL DE OPERACIONES FINANCIERAS"/>
    <s v="GRUPO-D"/>
    <s v="Grupo de Clase Magistral de OPERACIONES FINANCIERAS (docencia en español)"/>
    <s v="2S"/>
    <n v="16545318"/>
    <s v="RUIZ-OLALLA"/>
    <s v="CORCUERA"/>
    <s v="Mª CARMEN"/>
    <s v="RUIZ-OLALLA CORCUERA, Mª CARMEN"/>
    <x v="0"/>
    <x v="0"/>
    <x v="0"/>
    <m/>
    <m/>
    <s v="caruiz-o"/>
    <s v="carmen.ruiz-olalla@unirioja.es"/>
    <n v="4"/>
    <m/>
    <n v="504"/>
    <s v="PROFESOR TITULAR UNIVERSIDAD"/>
    <s v="01A"/>
    <s v="TIEMPO COMPLETO AMPLIADO"/>
    <s v="2012-09-01 00:00:00.0"/>
    <s v="null"/>
    <s v="DF100082"/>
    <s v="PROFESOR TITULAR DE UNIVERSIDAD"/>
    <s v="R104"/>
    <x v="0"/>
    <n v="230"/>
    <s v="ECONOMÍA FINANCIERA Y CONTABILIDAD"/>
  </r>
  <r>
    <x v="1"/>
    <n v="16532770"/>
    <x v="1"/>
    <n v="687"/>
    <s v="104I"/>
    <s v="GRUPO-D1"/>
    <s v="Operaciones financieras"/>
    <s v="GI"/>
    <s v="GRUPO DE INFORMÁTICA"/>
    <s v="104I"/>
    <s v="PRÁCTICAS DE INFORMÁTICA DE OPERACIONES FINANCIERAS"/>
    <s v="GRUPO-D1"/>
    <s v="Grupo de Prácticas de Informática de OPERACIONES FINANCIERAS"/>
    <s v="2S"/>
    <n v="16532770"/>
    <s v="BLASCO"/>
    <s v="TOMÁS"/>
    <s v="YOLANDA"/>
    <s v="BLASCO TOMÁS, YOLANDA"/>
    <x v="1"/>
    <x v="0"/>
    <x v="0"/>
    <m/>
    <m/>
    <s v="yoblasco"/>
    <s v="yolanda.blasco@unirioja.es"/>
    <n v="1.25"/>
    <m/>
    <n v="506"/>
    <s v="PROFESOR TITULAR DE ESCUELA UNIVERSITARI"/>
    <s v="01A"/>
    <s v="TIEMPO COMPLETO AMPLIADO"/>
    <s v="2012-09-01 00:00:00.0"/>
    <s v="null"/>
    <s v="DF31220"/>
    <s v="TITULAR DE ESCUELAS UNIVERSITARIAS"/>
    <s v="R104"/>
    <x v="0"/>
    <n v="230"/>
    <s v="ECONOMÍA FINANCIERA Y CONTABILIDAD"/>
  </r>
  <r>
    <x v="1"/>
    <n v="16544145"/>
    <x v="1"/>
    <n v="687"/>
    <s v="104I"/>
    <s v="GRUPO-D1"/>
    <s v="Operaciones financieras"/>
    <s v="GI"/>
    <s v="GRUPO DE INFORMÁTICA"/>
    <s v="104I"/>
    <s v="PRÁCTICAS DE INFORMÁTICA DE OPERACIONES FINANCIERAS"/>
    <s v="GRUPO-D1"/>
    <s v="Grupo de Prácticas de Informática de OPERACIONES FINANCIERAS"/>
    <s v="2S"/>
    <n v="16544145"/>
    <s v="ACEDO"/>
    <s v="RAMÍREZ"/>
    <s v="MIGUEL ANGEL"/>
    <s v="ACEDO RAMÍREZ, MIGUEL ANGEL"/>
    <x v="0"/>
    <x v="0"/>
    <x v="0"/>
    <m/>
    <m/>
    <s v="miacedo"/>
    <s v="miguel-angel.acedo@unirioja.es"/>
    <n v="0.25"/>
    <m/>
    <n v="504"/>
    <s v="PROFESOR TITULAR UNIVERSIDAD"/>
    <s v="C01"/>
    <s v="TIEMPO COMPLETO"/>
    <s v="2018-11-26 00:00:00.0"/>
    <s v="null"/>
    <s v="DF31207"/>
    <s v="PROFESOR TITULAR DE UNIVERSIDAD"/>
    <s v="R104"/>
    <x v="0"/>
    <n v="230"/>
    <s v="ECONOMÍA FINANCIERA Y CONTABILIDAD"/>
  </r>
  <r>
    <x v="1"/>
    <n v="16559462"/>
    <x v="1"/>
    <n v="687"/>
    <s v="104I"/>
    <s v="GRUPO-D2"/>
    <s v="Operaciones financieras"/>
    <s v="GI"/>
    <s v="GRUPO DE INFORMÁTICA"/>
    <s v="104I"/>
    <s v="PRÁCTICAS DE INFORMÁTICA DE OPERACIONES FINANCIERAS"/>
    <s v="GRUPO-D2"/>
    <s v="Grupo de Prácticas de Informática de OPERACIONES FINANCIERAS"/>
    <s v="2S"/>
    <n v="16559462"/>
    <s v="LACALZADA"/>
    <s v="ESQUIVEL"/>
    <s v="JOSÉ ANGEL"/>
    <s v="LACALZADA ESQUIVEL, JOSÉ ANGEL"/>
    <x v="1"/>
    <x v="0"/>
    <x v="0"/>
    <m/>
    <m/>
    <s v="jolacae"/>
    <s v="jose-angel.lacalzada@unirioja.es"/>
    <n v="1"/>
    <m/>
    <n v="532"/>
    <s v="LABORAL DOCENTE-ASOCIADO"/>
    <s v="P06"/>
    <s v="TIEMPO PARCIAL (6+6 HORAS)"/>
    <s v="2015-09-15 00:00:00.0"/>
    <s v="2019-09-14 00:00:00.0"/>
    <s v="PI101023"/>
    <s v="PROFESOR ASOCIADO"/>
    <s v="R104"/>
    <x v="0"/>
    <n v="230"/>
    <s v="ECONOMÍA FINANCIERA Y CONTABILIDAD"/>
  </r>
  <r>
    <x v="2"/>
    <n v="16532770"/>
    <x v="1"/>
    <n v="687"/>
    <s v="104G"/>
    <s v="GRUPO-A"/>
    <s v="Operaciones financieras"/>
    <s v="GG"/>
    <s v="GRUPO GRANDE"/>
    <s v="104G"/>
    <s v="CLASE MAGISTRAL DE OPERACIONES FINANCIERAS"/>
    <s v="GRUPO-A"/>
    <s v="Grupo de Clase Magistral de OPERACIONES FINANCIERAS (docencia en español)"/>
    <s v="2S"/>
    <n v="16532770"/>
    <s v="BLASCO"/>
    <s v="TOMÁS"/>
    <s v="YOLANDA"/>
    <s v="BLASCO TOMÁS, YOLANDA"/>
    <x v="1"/>
    <x v="0"/>
    <x v="0"/>
    <m/>
    <m/>
    <s v="yoblasco"/>
    <s v="yolanda.blasco@unirioja.es"/>
    <n v="0"/>
    <m/>
    <n v="506"/>
    <s v="PROFESOR TITULAR DE ESCUELA UNIVERSITARI"/>
    <s v="01A"/>
    <s v="TIEMPO COMPLETO AMPLIADO"/>
    <s v="2012-09-01 00:00:00.0"/>
    <s v="null"/>
    <s v="DF31220"/>
    <s v="TITULAR DE ESCUELAS UNIVERSITARIAS"/>
    <s v="R104"/>
    <x v="0"/>
    <n v="230"/>
    <s v="ECONOMÍA FINANCIERA Y CONTABILIDAD"/>
  </r>
  <r>
    <x v="2"/>
    <n v="16545318"/>
    <x v="1"/>
    <n v="687"/>
    <s v="104G"/>
    <s v="GRUPO-A"/>
    <s v="Operaciones financieras"/>
    <s v="GG"/>
    <s v="GRUPO GRANDE"/>
    <s v="104G"/>
    <s v="CLASE MAGISTRAL DE OPERACIONES FINANCIERAS"/>
    <s v="GRUPO-A"/>
    <s v="Grupo de Clase Magistral de OPERACIONES FINANCIERAS (docencia en español)"/>
    <s v="2S"/>
    <n v="16545318"/>
    <s v="RUIZ-OLALLA"/>
    <s v="CORCUERA"/>
    <s v="Mª CARMEN"/>
    <s v="RUIZ-OLALLA CORCUERA, Mª CARMEN"/>
    <x v="0"/>
    <x v="0"/>
    <x v="0"/>
    <m/>
    <m/>
    <s v="caruiz-o"/>
    <s v="carmen.ruiz-olalla@unirioja.es"/>
    <n v="4"/>
    <m/>
    <n v="504"/>
    <s v="PROFESOR TITULAR UNIVERSIDAD"/>
    <s v="01A"/>
    <s v="TIEMPO COMPLETO AMPLIADO"/>
    <s v="2012-09-01 00:00:00.0"/>
    <s v="null"/>
    <s v="DF100082"/>
    <s v="PROFESOR TITULAR DE UNIVERSIDAD"/>
    <s v="R104"/>
    <x v="0"/>
    <n v="230"/>
    <s v="ECONOMÍA FINANCIERA Y CONTABILIDAD"/>
  </r>
  <r>
    <x v="2"/>
    <n v="16544145"/>
    <x v="1"/>
    <n v="687"/>
    <s v="104I"/>
    <s v="GRUPO-A3"/>
    <s v="Operaciones financieras"/>
    <s v="GI"/>
    <s v="GRUPO DE INFORMÁTICA"/>
    <s v="104I"/>
    <s v="PRÁCTICAS DE INFORMÁTICA DE OPERACIONES FINANCIERAS"/>
    <s v="GRUPO-A3"/>
    <s v="Grupo de Prácticas de Informática de OPERACIONES FINANCIERAS"/>
    <s v="2S"/>
    <n v="16544145"/>
    <s v="ACEDO"/>
    <s v="RAMÍREZ"/>
    <s v="MIGUEL ANGEL"/>
    <s v="ACEDO RAMÍREZ, MIGUEL ANGEL"/>
    <x v="0"/>
    <x v="0"/>
    <x v="0"/>
    <m/>
    <m/>
    <s v="miacedo"/>
    <s v="miguel-angel.acedo@unirioja.es"/>
    <n v="0.25"/>
    <m/>
    <n v="504"/>
    <s v="PROFESOR TITULAR UNIVERSIDAD"/>
    <s v="C01"/>
    <s v="TIEMPO COMPLETO"/>
    <s v="2018-11-26 00:00:00.0"/>
    <s v="null"/>
    <s v="DF31207"/>
    <s v="PROFESOR TITULAR DE UNIVERSIDAD"/>
    <s v="R104"/>
    <x v="0"/>
    <n v="230"/>
    <s v="ECONOMÍA FINANCIERA Y CONTABILIDAD"/>
  </r>
  <r>
    <x v="6"/>
    <n v="16544145"/>
    <x v="0"/>
    <n v="687"/>
    <s v="104G"/>
    <s v="GRUPO-C"/>
    <s v="Operaciones financieras"/>
    <s v="GG"/>
    <s v="GRUPO GRANDE"/>
    <s v="104G"/>
    <s v="CLASE MAGISTRAL DE OPERACIONES FINANCIERAS"/>
    <s v="GRUPO-C"/>
    <s v="Grupo de Clase Magistral de OPERACIONES FINANCIERAS (docencia en inglés)"/>
    <s v="2S"/>
    <n v="16544145"/>
    <s v="ACEDO"/>
    <s v="RAMÍREZ"/>
    <s v="MIGUEL ANGEL"/>
    <s v="ACEDO RAMÍREZ, MIGUEL ANGEL"/>
    <x v="0"/>
    <x v="0"/>
    <x v="0"/>
    <m/>
    <m/>
    <s v="miacedo"/>
    <s v="miguel-angel.acedo@unirioja.es"/>
    <n v="4"/>
    <m/>
    <n v="504"/>
    <s v="PROFESOR TITULAR UNIVERSIDAD"/>
    <s v="C01"/>
    <s v="TIEMPO COMPLETO"/>
    <s v="2018-11-26 00:00:00.0"/>
    <s v="null"/>
    <s v="DF31207"/>
    <s v="PROFESOR TITULAR DE UNIVERSIDAD"/>
    <s v="R104"/>
    <x v="0"/>
    <n v="230"/>
    <s v="ECONOMÍA FINANCIERA Y CONTABILIDAD"/>
  </r>
  <r>
    <x v="1"/>
    <n v="31228810"/>
    <x v="1"/>
    <n v="688"/>
    <s v="201203G"/>
    <s v="GRUPO-B"/>
    <s v="Contabilidad financiera"/>
    <s v="GG"/>
    <s v="GRUPO GRANDE"/>
    <s v="201203G"/>
    <s v="GRUPO GRANDE DE CONTABILIDAD FINANCIERA"/>
    <s v="GRUPO-B"/>
    <s v="Grupo Grande de CONTABILIDAD FINANCIERA"/>
    <s v="1S"/>
    <n v="31228810"/>
    <s v="GONZÁLEZ"/>
    <s v="JIMÉNEZ"/>
    <s v="LUIS"/>
    <s v="GONZÁLEZ JIMÉNEZ, LUIS"/>
    <x v="1"/>
    <x v="0"/>
    <x v="0"/>
    <m/>
    <m/>
    <s v="lugonzal"/>
    <s v="luis.gonzalez@unirioja.es"/>
    <n v="4"/>
    <m/>
    <n v="504"/>
    <s v="PROFESOR TITULAR UNIVERSIDAD"/>
    <s v="01A"/>
    <s v="TIEMPO COMPLETO AMPLIADO"/>
    <s v="2012-09-01 00:00:00.0"/>
    <s v="null"/>
    <s v="DF100049"/>
    <s v="TITULAR DE UNIVERSIDAD"/>
    <s v="R104"/>
    <x v="0"/>
    <n v="230"/>
    <s v="ECONOMÍA FINANCIERA Y CONTABILIDAD"/>
  </r>
  <r>
    <x v="1"/>
    <n v="16533958"/>
    <x v="1"/>
    <n v="688"/>
    <s v="201203I"/>
    <s v="GRUPO-B3"/>
    <s v="Contabilidad financiera"/>
    <s v="GI"/>
    <s v="GRUPO DE INFORMÁTICA"/>
    <s v="201203I"/>
    <s v="GRUPO INFORMÁTICA DE CONTABILIDAD FINANCIERA"/>
    <s v="GRUPO-B3"/>
    <s v="Grupo de Informática de CONTABILIDAD FINANCIERA"/>
    <s v="1S"/>
    <n v="16533958"/>
    <s v="ECHARRI"/>
    <s v="SÁEZ"/>
    <s v="ROSA MARÍA"/>
    <s v="ECHARRI SÁEZ, ROSA MARÍA"/>
    <x v="1"/>
    <x v="0"/>
    <x v="0"/>
    <m/>
    <m/>
    <s v="recharri"/>
    <s v="rosa.echarri@unirioja.es"/>
    <n v="1.5"/>
    <m/>
    <n v="506"/>
    <s v="PROFESOR TITULAR DE ESCUELA UNIVERSITARI"/>
    <s v="01A"/>
    <s v="TIEMPO COMPLETO AMPLIADO"/>
    <s v="2012-09-01 00:00:00.0"/>
    <s v="null"/>
    <s v="DF31216"/>
    <s v="TITULAR DE ESCUELAS UNIVERSITARIAS"/>
    <s v="R104"/>
    <x v="0"/>
    <n v="230"/>
    <s v="ECONOMÍA FINANCIERA Y CONTABILIDAD"/>
  </r>
  <r>
    <x v="0"/>
    <n v="16015792"/>
    <x v="0"/>
    <n v="689"/>
    <s v="201204I"/>
    <s v="GRUPO-A3"/>
    <s v="Dirección de la producción"/>
    <s v="GI"/>
    <s v="GRUPO DE INFORMÁTICA"/>
    <s v="201204I"/>
    <s v="GRUPO INFORMÁTICA DE DIRECCIÓN DE LA PRODUCCIÓN"/>
    <s v="GRUPO-A3"/>
    <s v="Grupo Informática de DIRECCIÓN DE LA PRODUCCIÓN"/>
    <s v="1S"/>
    <n v="16015792"/>
    <s v="GIL"/>
    <s v="LÓPEZ"/>
    <s v="ALFONSO JESÚS"/>
    <s v="GIL LÓPEZ, ALFONSO JESÚS"/>
    <x v="0"/>
    <x v="0"/>
    <x v="0"/>
    <m/>
    <m/>
    <s v="algil"/>
    <s v="alfonso.gil@unirioja.es"/>
    <n v="1.5"/>
    <n v="1.5"/>
    <n v="536"/>
    <s v="PROFESOR INTERINO"/>
    <s v="C01"/>
    <s v="TIEMPO COMPLETO"/>
    <s v="2017-09-15 00:00:00.0"/>
    <s v="null"/>
    <s v="PI101241"/>
    <s v="PROFESOR CONTRATADO INTERINO"/>
    <s v="R104"/>
    <x v="0"/>
    <n v="650"/>
    <s v="ORGANIZACIÓN DE EMPRESAS"/>
  </r>
  <r>
    <x v="0"/>
    <n v="16562098"/>
    <x v="0"/>
    <n v="690"/>
    <s v="201205I"/>
    <s v="GRUPO-A2"/>
    <s v="Economía española"/>
    <s v="GI"/>
    <s v="GRUPO DE INFORMÁTICA"/>
    <s v="201205I"/>
    <s v="GRUPO INFORMÁTICA DE ECONOMÍA ESPAÑOLA"/>
    <s v="GRUPO-A2"/>
    <s v="Grupo de Informática de ECONOMIA ESPAÑOLA"/>
    <s v="1S"/>
    <n v="16562098"/>
    <s v="PINILLOS"/>
    <s v="GARCÍA"/>
    <s v="Mª CARMEN"/>
    <s v="PINILLOS GARCÍA, Mª CARMEN"/>
    <x v="0"/>
    <x v="0"/>
    <x v="0"/>
    <m/>
    <m/>
    <s v="capinill"/>
    <s v="carmen.pinillos@unirioja.es"/>
    <n v="0.6"/>
    <n v="0.6"/>
    <n v="532"/>
    <s v="LABORAL DOCENTE-ASOCIADO"/>
    <s v="P02"/>
    <s v="TIEMPO PARCIAL (2+2 HORAS)"/>
    <s v="2017-09-15 00:00:00.0"/>
    <s v="2019-09-14 00:00:00.0"/>
    <s v="PI101236"/>
    <s v="PROFESOR ASOCIADO"/>
    <s v="R104"/>
    <x v="0"/>
    <n v="225"/>
    <s v="ECONOMÍA APLICADA"/>
  </r>
  <r>
    <x v="1"/>
    <n v="16533890"/>
    <x v="1"/>
    <n v="690"/>
    <s v="201205G"/>
    <s v="GRUPO-B"/>
    <s v="Economía española"/>
    <s v="GG"/>
    <s v="GRUPO GRANDE"/>
    <s v="201205G"/>
    <s v="GRUPO GRANDE DE ECONOMÍA ESPAÑOLA"/>
    <s v="GRUPO-B"/>
    <s v="Grupo Grande de ECONOMÍA ESPAÑOLA"/>
    <s v="1S"/>
    <n v="16533890"/>
    <s v="PORTILLO"/>
    <s v="PÉREZ DE VIÑASPRE"/>
    <s v="FABIOLA"/>
    <s v="PORTILLO PÉREZ DE VIÑASPRE, FABIOLA"/>
    <x v="0"/>
    <x v="0"/>
    <x v="0"/>
    <m/>
    <m/>
    <s v="faporti"/>
    <s v="fabiola.portillo@unirioja.es"/>
    <n v="1.6"/>
    <m/>
    <n v="504"/>
    <s v="PROFESOR TITULAR UNIVERSIDAD"/>
    <s v="01A"/>
    <s v="TIEMPO COMPLETO AMPLIADO"/>
    <s v="2016-09-15 00:00:00.0"/>
    <s v="null"/>
    <s v="DF100141"/>
    <s v="PROFESOR TITULAR DE UNIVERSIDAD"/>
    <s v="R104"/>
    <x v="0"/>
    <n v="225"/>
    <s v="ECONOMÍA APLICADA"/>
  </r>
  <r>
    <x v="1"/>
    <n v="16549972"/>
    <x v="1"/>
    <n v="690"/>
    <s v="201205G"/>
    <s v="GRUPO-B"/>
    <s v="Economía española"/>
    <s v="GG"/>
    <s v="GRUPO GRANDE"/>
    <s v="201205G"/>
    <s v="GRUPO GRANDE DE ECONOMÍA ESPAÑOLA"/>
    <s v="GRUPO-B"/>
    <s v="Grupo Grande de ECONOMÍA ESPAÑOLA"/>
    <s v="1S"/>
    <n v="16549972"/>
    <s v="PINILLOS"/>
    <s v="GARCÍA"/>
    <s v="MARÍA DE LA O"/>
    <s v="PINILLOS GARCÍA, MARÍA DE LA O"/>
    <x v="0"/>
    <x v="0"/>
    <x v="0"/>
    <m/>
    <m/>
    <s v="mpinillo"/>
    <s v="maria.pinillos@unirioja.es"/>
    <n v="2.4"/>
    <m/>
    <n v="504"/>
    <s v="PROFESOR TITULAR UNIVERSIDAD"/>
    <s v="C01"/>
    <s v="TIEMPO COMPLETO"/>
    <s v="2014-09-15 00:00:00.0"/>
    <s v="null"/>
    <s v="DF31176"/>
    <s v="PROFESOR TITULAR DE UNIVERSIDAD"/>
    <s v="R104"/>
    <x v="0"/>
    <n v="225"/>
    <s v="ECONOMÍA APLICADA"/>
  </r>
  <r>
    <x v="2"/>
    <n v="16533890"/>
    <x v="1"/>
    <n v="690"/>
    <s v="201205G"/>
    <s v="GRUPO-B"/>
    <s v="Economía española"/>
    <s v="GG"/>
    <s v="GRUPO GRANDE"/>
    <s v="201205G"/>
    <s v="GRUPO GRANDE DE ECONOMÍA ESPAÑOLA"/>
    <s v="GRUPO-B"/>
    <s v="Grupo Grande de ECONOMÍA ESPAÑOLA"/>
    <s v="1S"/>
    <n v="16533890"/>
    <s v="PORTILLO"/>
    <s v="PÉREZ DE VIÑASPRE"/>
    <s v="FABIOLA"/>
    <s v="PORTILLO PÉREZ DE VIÑASPRE, FABIOLA"/>
    <x v="0"/>
    <x v="0"/>
    <x v="0"/>
    <m/>
    <m/>
    <s v="faporti"/>
    <s v="fabiola.portillo@unirioja.es"/>
    <n v="1.6"/>
    <m/>
    <n v="504"/>
    <s v="PROFESOR TITULAR UNIVERSIDAD"/>
    <s v="01A"/>
    <s v="TIEMPO COMPLETO AMPLIADO"/>
    <s v="2016-09-15 00:00:00.0"/>
    <s v="null"/>
    <s v="DF100141"/>
    <s v="PROFESOR TITULAR DE UNIVERSIDAD"/>
    <s v="R104"/>
    <x v="0"/>
    <n v="225"/>
    <s v="ECONOMÍA APLICADA"/>
  </r>
  <r>
    <x v="2"/>
    <n v="16549972"/>
    <x v="1"/>
    <n v="690"/>
    <s v="201205G"/>
    <s v="GRUPO-B"/>
    <s v="Economía española"/>
    <s v="GG"/>
    <s v="GRUPO GRANDE"/>
    <s v="201205G"/>
    <s v="GRUPO GRANDE DE ECONOMÍA ESPAÑOLA"/>
    <s v="GRUPO-B"/>
    <s v="Grupo Grande de ECONOMÍA ESPAÑOLA"/>
    <s v="1S"/>
    <n v="16549972"/>
    <s v="PINILLOS"/>
    <s v="GARCÍA"/>
    <s v="MARÍA DE LA O"/>
    <s v="PINILLOS GARCÍA, MARÍA DE LA O"/>
    <x v="0"/>
    <x v="0"/>
    <x v="0"/>
    <m/>
    <m/>
    <s v="mpinillo"/>
    <s v="maria.pinillos@unirioja.es"/>
    <n v="2.4"/>
    <m/>
    <n v="504"/>
    <s v="PROFESOR TITULAR UNIVERSIDAD"/>
    <s v="C01"/>
    <s v="TIEMPO COMPLETO"/>
    <s v="2014-09-15 00:00:00.0"/>
    <s v="null"/>
    <s v="DF31176"/>
    <s v="PROFESOR TITULAR DE UNIVERSIDAD"/>
    <s v="R104"/>
    <x v="0"/>
    <n v="225"/>
    <s v="ECONOMÍA APLICADA"/>
  </r>
  <r>
    <x v="0"/>
    <n v="16593137"/>
    <x v="0"/>
    <n v="692"/>
    <s v="106R"/>
    <s v="GRUPO-A1"/>
    <s v="Dirección de Recursos Humanos"/>
    <s v="GR"/>
    <s v="GRUPO REDUCIDO"/>
    <s v="106R"/>
    <s v="GRUPO REDUCIDO DE DIRECCIÓN DE RR.HH."/>
    <s v="GRUPO-A1"/>
    <s v="Grupo reducido de DIRECCIÓN DE RECURSOS HUMANOS"/>
    <s v="2S"/>
    <n v="16593137"/>
    <s v="PARRAS"/>
    <s v="GÓMEZ"/>
    <s v="MAITE"/>
    <s v="PARRAS GÓMEZ, MAITE"/>
    <x v="1"/>
    <x v="0"/>
    <x v="0"/>
    <m/>
    <m/>
    <s v="maparras"/>
    <s v="maite.parras@unirioja.es"/>
    <n v="1.26"/>
    <n v="1.26"/>
    <n v="536"/>
    <s v="PROFESOR INTERINO"/>
    <s v="C01"/>
    <s v="TIEMPO COMPLETO"/>
    <s v="2018-10-04 00:00:00.0"/>
    <s v="2019-04-05 00:00:00.0"/>
    <s v="PI101438"/>
    <s v="PROFESOR CONTRATADO INTERINO"/>
    <s v="R104"/>
    <x v="0"/>
    <n v="650"/>
    <s v="ORGANIZACIÓN DE EMPRESAS"/>
  </r>
  <r>
    <x v="0"/>
    <n v="16614068"/>
    <x v="0"/>
    <n v="692"/>
    <s v="106R"/>
    <s v="GRUPO-A1"/>
    <s v="Dirección de Recursos Humanos"/>
    <s v="GR"/>
    <s v="GRUPO REDUCIDO"/>
    <s v="106R"/>
    <s v="GRUPO REDUCIDO DE DIRECCIÓN DE RR.HH."/>
    <s v="GRUPO-A1"/>
    <s v="Grupo reducido de DIRECCIÓN DE RECURSOS HUMANOS"/>
    <s v="2S"/>
    <n v="16614068"/>
    <s v="ORCOS"/>
    <s v="SÁNCHEZ"/>
    <s v="RAQUEL"/>
    <s v="ORCOS SÁNCHEZ, RAQUEL"/>
    <x v="1"/>
    <x v="0"/>
    <x v="0"/>
    <m/>
    <m/>
    <s v="raorcosa"/>
    <s v="raquel.orcos@unirioja.es"/>
    <n v="0.74"/>
    <n v="0.74"/>
    <n v="536"/>
    <s v="PROFESOR INTERINO"/>
    <s v="C01"/>
    <s v="TIEMPO COMPLETO"/>
    <s v="2018-09-17 00:00:00.0"/>
    <s v="null"/>
    <s v="PI101360"/>
    <s v="PROFESOR CONTRATADO INTERINO"/>
    <s v="R104"/>
    <x v="0"/>
    <n v="650"/>
    <s v="ORGANIZACIÓN DE EMPRESAS"/>
  </r>
  <r>
    <x v="0"/>
    <n v="16569252"/>
    <x v="0"/>
    <n v="692"/>
    <s v="106R"/>
    <s v="GRUPO-B1"/>
    <s v="Dirección de Recursos Humanos"/>
    <s v="GR"/>
    <s v="GRUPO REDUCIDO"/>
    <s v="106R"/>
    <s v="GRUPO REDUCIDO DE DIRECCIÓN DE RR.HH."/>
    <s v="GRUPO-B1"/>
    <s v="Grupo reducido de DIRECCIÓN DE RECURSOS HUMANOS"/>
    <s v="2S"/>
    <n v="16569252"/>
    <s v="IBÁÑEZ"/>
    <s v="PRADO"/>
    <s v="JOSÉ RAMÓN"/>
    <s v="IBÁÑEZ PRADO, JOSÉ RAMÓN"/>
    <x v="0"/>
    <x v="0"/>
    <x v="0"/>
    <m/>
    <m/>
    <s v="joibanez"/>
    <s v="jose-ramon.ibanez@unirioja.es"/>
    <n v="2"/>
    <n v="2"/>
    <n v="532"/>
    <s v="LABORAL DOCENTE-ASOCIADO"/>
    <s v="P05"/>
    <s v="TIEMPO PARCIAL (5+5 HORAS)"/>
    <s v="2016-09-15 00:00:00.0"/>
    <s v="2019-09-14 00:00:00.0"/>
    <s v="PI101113"/>
    <s v="PROFESOR ASOCIADO"/>
    <s v="R104"/>
    <x v="0"/>
    <n v="650"/>
    <s v="ORGANIZACIÓN DE EMPRESAS"/>
  </r>
  <r>
    <x v="1"/>
    <n v="16517184"/>
    <x v="1"/>
    <n v="692"/>
    <s v="106G"/>
    <s v="GRUPO-A"/>
    <s v="Dirección de Recursos Humanos"/>
    <s v="GG"/>
    <s v="GRUPO GRANDE"/>
    <s v="106G"/>
    <s v="GRUPO GRANDE DE DIRECCIÓN DE RR.HH."/>
    <s v="GRUPO-A"/>
    <s v="Grupo Grande de DIRECCIÓN DE RR. HUMANOS"/>
    <s v="2S"/>
    <n v="16517184"/>
    <s v="JUÁREZ"/>
    <s v="CASTELLÓ"/>
    <s v="CARMELO ARTURO"/>
    <s v="JUÁREZ CASTELLÓ, CARMELO ARTURO"/>
    <x v="0"/>
    <x v="0"/>
    <x v="0"/>
    <m/>
    <m/>
    <s v="cajuarez"/>
    <s v="carmelo.juarez@unirioja.es"/>
    <n v="4"/>
    <m/>
    <n v="504"/>
    <s v="PROFESOR TITULAR UNIVERSIDAD"/>
    <s v="C01"/>
    <s v="TIEMPO COMPLETO"/>
    <s v="2013-09-13 00:00:00.0"/>
    <s v="null"/>
    <s v="DF31303"/>
    <s v="TITULAR DE UNIVERSIDAD"/>
    <s v="R104"/>
    <x v="0"/>
    <n v="650"/>
    <s v="ORGANIZACIÓN DE EMPRESAS"/>
  </r>
  <r>
    <x v="1"/>
    <n v="72780209"/>
    <x v="1"/>
    <n v="692"/>
    <s v="106R"/>
    <s v="GRUPO-A4"/>
    <s v="Dirección de Recursos Humanos"/>
    <s v="GR"/>
    <s v="GRUPO REDUCIDO"/>
    <s v="106R"/>
    <s v="GRUPO REDUCIDO DE DIRECCIÓN DE RR.HH."/>
    <s v="GRUPO-A4"/>
    <s v="Grupo reducido de DIRECCIÓN DE RECURSOS HUMANOS"/>
    <s v="2S"/>
    <n v="72780209"/>
    <s v="JIMÉNEZ"/>
    <s v="GALÁN"/>
    <s v="EDUARDO MIGUEL"/>
    <s v="JIMÉNEZ GALÁN, EDUARDO MIGUEL"/>
    <x v="1"/>
    <x v="0"/>
    <x v="0"/>
    <m/>
    <m/>
    <s v="emjimeneg"/>
    <s v="eduardo.jimenez@unirioja.es"/>
    <n v="2"/>
    <n v="2"/>
    <n v="532"/>
    <s v="LABORAL DOCENTE-ASOCIADO"/>
    <s v="P02"/>
    <s v="TIEMPO PARCIAL (2+2 HORAS)"/>
    <s v="2018-09-24 00:00:00.0"/>
    <s v="2019-09-14 00:00:00.0"/>
    <s v="PI101416"/>
    <s v="PROFESOR ASOCIADO"/>
    <s v="R104"/>
    <x v="0"/>
    <n v="650"/>
    <s v="ORGANIZACIÓN DE EMPRESAS"/>
  </r>
  <r>
    <x v="2"/>
    <n v="72780209"/>
    <x v="1"/>
    <n v="692"/>
    <s v="106R"/>
    <s v="GRUPO-A4"/>
    <s v="Dirección de Recursos Humanos"/>
    <s v="GR"/>
    <s v="GRUPO REDUCIDO"/>
    <s v="106R"/>
    <s v="GRUPO REDUCIDO DE DIRECCIÓN DE RR.HH."/>
    <s v="GRUPO-A4"/>
    <s v="Grupo reducido de DIRECCIÓN DE RECURSOS HUMANOS"/>
    <s v="2S"/>
    <n v="72780209"/>
    <s v="JIMÉNEZ"/>
    <s v="GALÁN"/>
    <s v="EDUARDO MIGUEL"/>
    <s v="JIMÉNEZ GALÁN, EDUARDO MIGUEL"/>
    <x v="1"/>
    <x v="0"/>
    <x v="0"/>
    <m/>
    <m/>
    <s v="emjimeneg"/>
    <s v="eduardo.jimenez@unirioja.es"/>
    <n v="2"/>
    <m/>
    <n v="532"/>
    <s v="LABORAL DOCENTE-ASOCIADO"/>
    <s v="P02"/>
    <s v="TIEMPO PARCIAL (2+2 HORAS)"/>
    <s v="2018-09-24 00:00:00.0"/>
    <s v="2019-09-14 00:00:00.0"/>
    <s v="PI101416"/>
    <s v="PROFESOR ASOCIADO"/>
    <s v="R104"/>
    <x v="0"/>
    <n v="650"/>
    <s v="ORGANIZACIÓN DE EMPRESAS"/>
  </r>
  <r>
    <x v="6"/>
    <n v="16551895"/>
    <x v="0"/>
    <n v="692"/>
    <s v="106G"/>
    <s v="GRUPO-B"/>
    <s v="Dirección de Recursos Humanos"/>
    <s v="GG"/>
    <s v="GRUPO GRANDE"/>
    <s v="106G"/>
    <s v="GRUPO GRANDE DE DIRECCIÓN DE RR.HH."/>
    <s v="GRUPO-B"/>
    <s v="Grupo Grande de DIRECCIÓN DE RR. HUMANOS"/>
    <s v="2S"/>
    <n v="16551895"/>
    <s v="SALINAS"/>
    <s v="ZÁRATE"/>
    <s v="RODOLFO"/>
    <s v="SALINAS ZÁRATE, RODOLFO"/>
    <x v="1"/>
    <x v="0"/>
    <x v="0"/>
    <m/>
    <m/>
    <s v="rosalina"/>
    <s v="rodolfo.salinas@unirioja.es"/>
    <n v="4"/>
    <m/>
    <n v="504"/>
    <s v="PROFESOR TITULAR UNIVERSIDAD"/>
    <s v="01A"/>
    <s v="TIEMPO COMPLETO AMPLIADO"/>
    <s v="2012-09-01 00:00:00.0"/>
    <s v="null"/>
    <s v="DF100088"/>
    <s v="PROFESOR TITULAR DE UNIVERSIDAD"/>
    <s v="R104"/>
    <x v="0"/>
    <n v="650"/>
    <s v="ORGANIZACIÓN DE EMPRESAS"/>
  </r>
  <r>
    <x v="6"/>
    <n v="16569252"/>
    <x v="0"/>
    <n v="692"/>
    <s v="106R"/>
    <s v="GRUPO-B3"/>
    <s v="Dirección de Recursos Humanos"/>
    <s v="GR"/>
    <s v="GRUPO REDUCIDO"/>
    <s v="106R"/>
    <s v="GRUPO REDUCIDO DE DIRECCIÓN DE RR.HH."/>
    <s v="GRUPO-B3"/>
    <s v="Grupo reducido de DIRECCIÓN DE RECURSOS HUMANOS"/>
    <s v="2S"/>
    <n v="16569252"/>
    <s v="IBÁÑEZ"/>
    <s v="PRADO"/>
    <s v="JOSÉ RAMÓN"/>
    <s v="IBÁÑEZ PRADO, JOSÉ RAMÓN"/>
    <x v="0"/>
    <x v="0"/>
    <x v="0"/>
    <m/>
    <m/>
    <s v="joibanez"/>
    <s v="jose-ramon.ibanez@unirioja.es"/>
    <n v="2"/>
    <n v="2"/>
    <n v="532"/>
    <s v="LABORAL DOCENTE-ASOCIADO"/>
    <s v="P05"/>
    <s v="TIEMPO PARCIAL (5+5 HORAS)"/>
    <s v="2016-09-15 00:00:00.0"/>
    <s v="2019-09-14 00:00:00.0"/>
    <s v="PI101113"/>
    <s v="PROFESOR ASOCIADO"/>
    <s v="R104"/>
    <x v="0"/>
    <n v="650"/>
    <s v="ORGANIZACIÓN DE EMPRESAS"/>
  </r>
  <r>
    <x v="0"/>
    <n v="16578084"/>
    <x v="0"/>
    <n v="693"/>
    <s v="201208G"/>
    <s v="GRUPO-A"/>
    <s v="Macroeconomía"/>
    <s v="GG"/>
    <s v="GRUPO GRANDE"/>
    <s v="201208G"/>
    <s v="GRUPO GRANDE DE MACROECONOMÍA"/>
    <s v="GRUPO-A"/>
    <s v="Grupo Grande de Macroeconomía"/>
    <s v="2S"/>
    <n v="16578084"/>
    <s v="LORENTE"/>
    <s v="ANTOÑANZAS"/>
    <s v="MARÍA REYES"/>
    <s v="LORENTE ANTOÑANZAS, MARÍA REYES"/>
    <x v="1"/>
    <x v="0"/>
    <x v="0"/>
    <m/>
    <m/>
    <s v="marreyelore"/>
    <s v="maria-reyes.lorente@unirioja.es"/>
    <n v="0"/>
    <n v="0"/>
    <n v="504"/>
    <s v="PROFESOR TITULAR UNIVERSIDAD"/>
    <s v="C01"/>
    <s v="TIEMPO COMPLETO"/>
    <s v="2018-09-17 00:00:00.0"/>
    <s v="null"/>
    <s v="DF100357"/>
    <s v="PROFESOR TITULAR DE UNIVERSIDAD"/>
    <s v="R104"/>
    <x v="0"/>
    <n v="415"/>
    <s v="FUNDAMENTOS DEL ANÁLISIS ECONÓMICO"/>
  </r>
  <r>
    <x v="1"/>
    <n v="16607692"/>
    <x v="1"/>
    <n v="694"/>
    <s v="201209G"/>
    <s v="GRUPO-B"/>
    <s v="Marketing operativo"/>
    <s v="GG"/>
    <s v="GRUPO GRANDE"/>
    <s v="201209G"/>
    <s v="GRUPO GRANDE DE MÁRKETING OPERATIVO"/>
    <s v="GRUPO-B"/>
    <s v="Grupo Grande de MÁRKETING OPERATIVO"/>
    <s v="2S"/>
    <n v="16607692"/>
    <s v="CLAVEL"/>
    <s v="SAN EMETERIO"/>
    <s v="MÓNICA"/>
    <s v="CLAVEL SAN EMETERIO, MÓNICA"/>
    <x v="1"/>
    <x v="0"/>
    <x v="0"/>
    <m/>
    <m/>
    <s v="moclavel"/>
    <s v="monica.clavel-san@unirioja.es"/>
    <n v="0.9"/>
    <m/>
    <n v="536"/>
    <s v="PROFESOR INTERINO"/>
    <s v="C01"/>
    <s v="TIEMPO COMPLETO"/>
    <s v="2019-01-19 00:00:00.0"/>
    <s v="null"/>
    <s v="PI101353"/>
    <s v="PROFESOR CONTRATADO INTERINO TC"/>
    <s v="R104"/>
    <x v="0"/>
    <n v="95"/>
    <s v="COMERCIALIZACIÓN E INVESTIGACIÓN DE MERCADOS"/>
  </r>
  <r>
    <x v="1"/>
    <n v="16608832"/>
    <x v="1"/>
    <n v="694"/>
    <s v="201209I"/>
    <s v="GRUPO-B3"/>
    <s v="Marketing operativo"/>
    <s v="GI"/>
    <s v="GRUPO DE INFORMÁTICA"/>
    <s v="201209I"/>
    <s v="INFORMÁTICA DE MÁRKETING OPERATIVO"/>
    <s v="GRUPO-B3"/>
    <s v="Informática de Márketing operativo"/>
    <s v="2S"/>
    <n v="16608832"/>
    <s v="MOSQUERA"/>
    <s v="DE LA FUENTE"/>
    <s v="ANA MARÍA"/>
    <s v="MOSQUERA DE LA FUENTE, ANA MARÍA"/>
    <x v="1"/>
    <x v="0"/>
    <x v="0"/>
    <m/>
    <m/>
    <s v="anmosque"/>
    <s v="ana-maria.mosquera@alum.unirioja.es"/>
    <n v="0.2"/>
    <m/>
    <n v="121"/>
    <s v="PERSONAL INVESTIGADOR EN FORMACIÓN"/>
    <n v="0"/>
    <s v="_"/>
    <s v="2015-09-01 00:00:00.0"/>
    <s v="2019-08-31 00:00:00.0"/>
    <s v="D04BECARIO1"/>
    <s v="PERSONAL INVESTIGADOR PREDOCTORAL EN FORMACIÓN"/>
    <s v="R104"/>
    <x v="0"/>
    <n v="95"/>
    <s v="COMERCIALIZACIÓN E INVESTIGACIÓN DE MERCADOS"/>
  </r>
  <r>
    <x v="1"/>
    <n v="72780423"/>
    <x v="1"/>
    <n v="694"/>
    <s v="201209I"/>
    <s v="GRUPO-B3"/>
    <s v="Marketing operativo"/>
    <s v="GI"/>
    <s v="GRUPO DE INFORMÁTICA"/>
    <s v="201209I"/>
    <s v="INFORMÁTICA DE MÁRKETING OPERATIVO"/>
    <s v="GRUPO-B3"/>
    <s v="Informática de Márketing operativo"/>
    <s v="2S"/>
    <n v="72780423"/>
    <s v="RIAÑO"/>
    <s v="GIL"/>
    <s v="CONSUELO"/>
    <s v="RIAÑO GIL, CONSUELO"/>
    <x v="1"/>
    <x v="0"/>
    <x v="0"/>
    <m/>
    <m/>
    <s v="coriano"/>
    <s v="consuelo.riano@unirioja.es"/>
    <n v="0.2"/>
    <m/>
    <n v="504"/>
    <s v="PROFESOR TITULAR UNIVERSIDAD"/>
    <s v="01A"/>
    <s v="TIEMPO COMPLETO AMPLIADO"/>
    <s v="2018-09-17 00:00:00.0"/>
    <s v="null"/>
    <s v="DF31218"/>
    <s v="TITULAR DE UNIVERSIDAD"/>
    <s v="R104"/>
    <x v="0"/>
    <n v="95"/>
    <s v="COMERCIALIZACIÓN E INVESTIGACIÓN DE MERCADOS"/>
  </r>
  <r>
    <x v="2"/>
    <n v="73209342"/>
    <x v="1"/>
    <n v="695"/>
    <s v="201210G"/>
    <s v="GRUPO-B"/>
    <s v="Hacienda pública y sistema fiscal"/>
    <s v="GG"/>
    <s v="GRUPO GRANDE"/>
    <s v="201210G"/>
    <s v="GRUPO GRANDE DE SISTEMA FISCAL"/>
    <s v="GRUPO-B"/>
    <s v="Grupo Grande de SISTEMA FISCAL"/>
    <s v="2S"/>
    <n v="73209342"/>
    <s v="CASTILLO"/>
    <s v="MURCIEGO"/>
    <s v="ÁNGELA"/>
    <s v="CASTILLO MURCIEGO, ÁNGELA"/>
    <x v="1"/>
    <x v="0"/>
    <x v="0"/>
    <m/>
    <m/>
    <s v="ancastmu"/>
    <s v="angela.castillo@unirioja.es"/>
    <n v="4"/>
    <m/>
    <n v="536"/>
    <s v="PROFESOR INTERINO"/>
    <s v="C01"/>
    <s v="TIEMPO COMPLETO"/>
    <s v="2018-09-17 00:00:00.0"/>
    <s v="null"/>
    <s v="PI101354"/>
    <s v="PROFESOR CONTRATADO INTERINO"/>
    <s v="R104"/>
    <x v="0"/>
    <n v="225"/>
    <s v="ECONOMÍA APLICADA"/>
  </r>
  <r>
    <x v="2"/>
    <n v="72791252"/>
    <x v="1"/>
    <n v="695"/>
    <s v="201210I"/>
    <s v="GRUPO-B3"/>
    <s v="Hacienda pública y sistema fiscal"/>
    <s v="GI"/>
    <s v="GRUPO DE INFORMÁTICA"/>
    <s v="201210I"/>
    <s v="GRUPO DE INFORMÁTICA DE SISTEMA FISCAL"/>
    <s v="GRUPO-B3"/>
    <s v="Informática de Sistema fiscal"/>
    <s v="2S"/>
    <n v="72791252"/>
    <s v="EGUIZÁBAL"/>
    <s v="MARÍN"/>
    <s v="FÁTIMA"/>
    <s v="EGUIZÁBAL MARÍN, FÁTIMA"/>
    <x v="1"/>
    <x v="0"/>
    <x v="0"/>
    <m/>
    <m/>
    <s v="faeguiza"/>
    <s v="fatima.eguizabal@unirioja.es"/>
    <n v="2"/>
    <m/>
    <n v="536"/>
    <s v="PROFESOR INTERINO"/>
    <s v="C01"/>
    <s v="TIEMPO COMPLETO"/>
    <s v="2018-09-27 00:00:00.0"/>
    <s v="2019-09-14 00:00:00.0"/>
    <s v="PI101417"/>
    <s v="PROFESOR CONTRATADO INTERINO"/>
    <s v="R104"/>
    <x v="0"/>
    <n v="225"/>
    <s v="ECONOMÍA APLICADA"/>
  </r>
  <r>
    <x v="3"/>
    <n v="16558242"/>
    <x v="1"/>
    <n v="698"/>
    <s v="042G"/>
    <s v="GRUPO-B"/>
    <s v="Derechos fundamentales y derechos humanos"/>
    <s v="GG"/>
    <s v="GRUPO GRANDE"/>
    <s v="042G"/>
    <s v="GRUPO GRANDE DE D. FUNDAMENTALES Y D. HUMANOS"/>
    <s v="GRUPO-B"/>
    <s v="Grupo Grande de D. FUNDAMENTALES y D. HUMANOS"/>
    <s v="1S"/>
    <n v="16558242"/>
    <s v="PASCUAL"/>
    <s v="MEDRANO"/>
    <s v="MARÍA AMELIA"/>
    <s v="PASCUAL MEDRANO, MARÍA AMELIA"/>
    <x v="0"/>
    <x v="0"/>
    <x v="0"/>
    <m/>
    <m/>
    <s v="apascual"/>
    <s v="amelia.pascual@unirioja.es"/>
    <n v="3.6"/>
    <n v="3.6"/>
    <n v="504"/>
    <s v="PROFESOR TITULAR UNIVERSIDAD"/>
    <s v="C01"/>
    <s v="TIEMPO COMPLETO"/>
    <s v="2013-09-01 00:00:00.0"/>
    <s v="null"/>
    <s v="DF100131"/>
    <s v="TITULAR DE UNIVERSIDAD"/>
    <s v="R103"/>
    <x v="1"/>
    <n v="135"/>
    <s v="DERECHO CONSTITUCIONAL"/>
  </r>
  <r>
    <x v="3"/>
    <n v="16576351"/>
    <x v="1"/>
    <n v="698"/>
    <s v="042G"/>
    <s v="GRUPO-B"/>
    <s v="Derechos fundamentales y derechos humanos"/>
    <s v="GG"/>
    <s v="GRUPO GRANDE"/>
    <s v="042G"/>
    <s v="GRUPO GRANDE DE D. FUNDAMENTALES Y D. HUMANOS"/>
    <s v="GRUPO-B"/>
    <s v="Grupo Grande de D. FUNDAMENTALES y D. HUMANOS"/>
    <s v="1S"/>
    <n v="16576351"/>
    <s v="URREA"/>
    <s v="CORRES"/>
    <s v="MARIOLA"/>
    <s v="URREA CORRES, MARIOLA"/>
    <x v="1"/>
    <x v="0"/>
    <x v="0"/>
    <m/>
    <m/>
    <s v="maurrea"/>
    <s v="mariola.urrea@unirioja.es"/>
    <n v="0.9"/>
    <n v="0.9"/>
    <n v="504"/>
    <s v="PROFESOR TITULAR UNIVERSIDAD"/>
    <s v="C01"/>
    <s v="TIEMPO COMPLETO"/>
    <s v="2009-06-12 00:00:00.0"/>
    <s v="null"/>
    <s v="DF100231"/>
    <s v="PROFESOR TITULAR DE UNIVERSIDAD"/>
    <s v="R103"/>
    <x v="1"/>
    <n v="160"/>
    <s v="DERECHO INTERNACIONAL PUBLICO Y RELACIONES INTERNA"/>
  </r>
  <r>
    <x v="3"/>
    <n v="16532175"/>
    <x v="1"/>
    <n v="698"/>
    <s v="042R"/>
    <s v="GRUPO-B1"/>
    <s v="Derechos fundamentales y derechos humanos"/>
    <s v="GR"/>
    <s v="GRUPO REDUCIDO"/>
    <s v="042R"/>
    <s v="GRUPO REDUCIDO DE D. FUNDAMENTALES Y D. HUMANOS"/>
    <s v="GRUPO-B1"/>
    <s v="Grupo Reducido de D. FUNDAMENTALES Y D. HUMANOS"/>
    <s v="1S"/>
    <n v="16532175"/>
    <s v="IBARRA"/>
    <s v="CUCALÓN"/>
    <s v="ALBERTO ANDRÉS"/>
    <s v="IBARRA CUCALÓN, ALBERTO ANDRÉS"/>
    <x v="1"/>
    <x v="0"/>
    <x v="0"/>
    <m/>
    <m/>
    <s v="alibarra"/>
    <s v="alberto-andres.ibarra@unirioja.es"/>
    <n v="1.2"/>
    <n v="1.2"/>
    <n v="532"/>
    <s v="LABORAL DOCENTE-ASOCIADO"/>
    <s v="P06"/>
    <s v="TIEMPO PARCIAL (6+6 HORAS)"/>
    <s v="2016-09-15 00:00:00.0"/>
    <s v="2019-09-14 00:00:00.0"/>
    <s v="PI101102"/>
    <s v="PROFESOR ASOCIADO"/>
    <s v="R103"/>
    <x v="1"/>
    <n v="135"/>
    <s v="DERECHO CONSTITUCIONAL"/>
  </r>
  <r>
    <x v="2"/>
    <n v="16558242"/>
    <x v="1"/>
    <n v="698"/>
    <s v="042G"/>
    <s v="GRUPO-B"/>
    <s v="Derechos fundamentales y derechos humanos"/>
    <s v="GG"/>
    <s v="GRUPO GRANDE"/>
    <s v="042G"/>
    <s v="GRUPO GRANDE DE D. FUNDAMENTALES Y D. HUMANOS"/>
    <s v="GRUPO-B"/>
    <s v="Grupo Grande de D. FUNDAMENTALES y D. HUMANOS"/>
    <s v="1S"/>
    <n v="16558242"/>
    <s v="PASCUAL"/>
    <s v="MEDRANO"/>
    <s v="MARÍA AMELIA"/>
    <s v="PASCUAL MEDRANO, MARÍA AMELIA"/>
    <x v="0"/>
    <x v="0"/>
    <x v="0"/>
    <m/>
    <m/>
    <s v="apascual"/>
    <s v="amelia.pascual@unirioja.es"/>
    <n v="3.6"/>
    <m/>
    <n v="504"/>
    <s v="PROFESOR TITULAR UNIVERSIDAD"/>
    <s v="C01"/>
    <s v="TIEMPO COMPLETO"/>
    <s v="2013-09-01 00:00:00.0"/>
    <s v="null"/>
    <s v="DF100131"/>
    <s v="TITULAR DE UNIVERSIDAD"/>
    <s v="R103"/>
    <x v="1"/>
    <n v="135"/>
    <s v="DERECHO CONSTITUCIONAL"/>
  </r>
  <r>
    <x v="2"/>
    <n v="16576351"/>
    <x v="1"/>
    <n v="698"/>
    <s v="042G"/>
    <s v="GRUPO-B"/>
    <s v="Derechos fundamentales y derechos humanos"/>
    <s v="GG"/>
    <s v="GRUPO GRANDE"/>
    <s v="042G"/>
    <s v="GRUPO GRANDE DE D. FUNDAMENTALES Y D. HUMANOS"/>
    <s v="GRUPO-B"/>
    <s v="Grupo Grande de D. FUNDAMENTALES y D. HUMANOS"/>
    <s v="1S"/>
    <n v="16576351"/>
    <s v="URREA"/>
    <s v="CORRES"/>
    <s v="MARIOLA"/>
    <s v="URREA CORRES, MARIOLA"/>
    <x v="1"/>
    <x v="0"/>
    <x v="0"/>
    <m/>
    <m/>
    <s v="maurrea"/>
    <s v="mariola.urrea@unirioja.es"/>
    <n v="0.9"/>
    <m/>
    <n v="504"/>
    <s v="PROFESOR TITULAR UNIVERSIDAD"/>
    <s v="C01"/>
    <s v="TIEMPO COMPLETO"/>
    <s v="2009-06-12 00:00:00.0"/>
    <s v="null"/>
    <s v="DF100231"/>
    <s v="PROFESOR TITULAR DE UNIVERSIDAD"/>
    <s v="R103"/>
    <x v="1"/>
    <n v="160"/>
    <s v="DERECHO INTERNACIONAL PUBLICO Y RELACIONES INTERNA"/>
  </r>
  <r>
    <x v="2"/>
    <n v="16614140"/>
    <x v="1"/>
    <n v="698"/>
    <s v="042R"/>
    <s v="GRUPO-B3"/>
    <s v="Derechos fundamentales y derechos humanos"/>
    <s v="GR"/>
    <s v="GRUPO REDUCIDO"/>
    <s v="042R"/>
    <s v="GRUPO REDUCIDO DE D. FUNDAMENTALES Y D. HUMANOS"/>
    <s v="GRUPO-B3"/>
    <s v="Grupo Reducido de D. FUNDAMENTALES Y D. HUMANOS"/>
    <s v="1S"/>
    <n v="16614140"/>
    <s v="OCON"/>
    <s v="GARCIA"/>
    <s v="JUAN DE LA CRUZ"/>
    <s v="OCON GARCIA, JUAN DE LA CRUZ"/>
    <x v="1"/>
    <x v="0"/>
    <x v="0"/>
    <m/>
    <m/>
    <s v="juocon"/>
    <s v="juan.ocon@alum.unirioja.es"/>
    <n v="1.2"/>
    <n v="1.2"/>
    <n v="121"/>
    <s v="PERSONAL INVESTIGADOR EN FORMACIÓN"/>
    <n v="0"/>
    <s v="_"/>
    <s v="2018-09-14 00:00:00.0"/>
    <s v="2019-09-14 00:00:00.0"/>
    <s v="D03BECARIO1"/>
    <s v="PERSONAL INVESTIGADOR PREDOCTORAL EN FORMACIÓN"/>
    <s v="R103"/>
    <x v="1"/>
    <n v="135"/>
    <s v="DERECHO CONSTITUCIONAL"/>
  </r>
  <r>
    <x v="3"/>
    <n v="9308464"/>
    <x v="1"/>
    <n v="699"/>
    <s v="045G"/>
    <s v="GRUPO-B"/>
    <s v="Nacionalidad, extranjería e integración social"/>
    <s v="GG"/>
    <s v="GRUPO GRANDE"/>
    <s v="045G"/>
    <s v="GRUPO GRANDE DE NACIONALIDAD, EXTRANJERÍA E INTEGRACIÓN SOCIAL"/>
    <s v="GRUPO-B"/>
    <s v="Grupo Grande de NACIONALIDAD, EXTRANJERÍA E INTEGRACIÓN SOCIAL"/>
    <s v="2S"/>
    <n v="9308464"/>
    <s v="VEGA"/>
    <s v="GUTIÉRREZ"/>
    <s v="ANA MARÍA"/>
    <s v="VEGA GUTIÉRREZ, ANA MARÍA"/>
    <x v="0"/>
    <x v="0"/>
    <x v="0"/>
    <m/>
    <m/>
    <s v="anavega"/>
    <s v="ana.vega@unirioja.es"/>
    <n v="2"/>
    <n v="2"/>
    <n v="500"/>
    <s v="CATEDRATICO DE UNIVERSIDAD"/>
    <s v="C01"/>
    <s v="TIEMPO COMPLETO"/>
    <s v="2007-05-13 00:00:00.0"/>
    <s v="null"/>
    <s v="DF100208"/>
    <s v="CATEDRÁTICO DE UNIVERSIDAD"/>
    <s v="R103"/>
    <x v="1"/>
    <n v="145"/>
    <s v="DERECHO ECLESIÁSTICO DEL ESTADO"/>
  </r>
  <r>
    <x v="3"/>
    <n v="42053327"/>
    <x v="1"/>
    <n v="699"/>
    <s v="045G"/>
    <s v="GRUPO-B"/>
    <s v="Nacionalidad, extranjería e integración social"/>
    <s v="GG"/>
    <s v="GRUPO GRANDE"/>
    <s v="045G"/>
    <s v="GRUPO GRANDE DE NACIONALIDAD, EXTRANJERÍA E INTEGRACIÓN SOCIAL"/>
    <s v="GRUPO-B"/>
    <s v="Grupo Grande de NACIONALIDAD, EXTRANJERÍA E INTEGRACIÓN SOCIAL"/>
    <s v="2S"/>
    <n v="42053327"/>
    <s v="VENTURA"/>
    <s v="VENTURA"/>
    <s v="JOSÉ MANUEL"/>
    <s v="VENTURA VENTURA, JOSÉ MANUEL"/>
    <x v="0"/>
    <x v="0"/>
    <x v="0"/>
    <m/>
    <m/>
    <s v="joventur"/>
    <s v="jmanuel.ventura@unirioja.es"/>
    <n v="0.6"/>
    <n v="0.6"/>
    <n v="534"/>
    <s v="CONTRATADO DOCTOR -TIPO 1"/>
    <s v="C01"/>
    <s v="TIEMPO COMPLETO"/>
    <s v="2004-10-01 00:00:00.0"/>
    <s v="null"/>
    <s v="LD100299"/>
    <s v="CONTRATADO DOCTOR TIPO1"/>
    <s v="R103"/>
    <x v="1"/>
    <n v="130"/>
    <s v="DERECHO CIVIL"/>
  </r>
  <r>
    <x v="3"/>
    <n v="51616377"/>
    <x v="1"/>
    <n v="699"/>
    <s v="045G"/>
    <s v="GRUPO-B"/>
    <s v="Nacionalidad, extranjería e integración social"/>
    <s v="GG"/>
    <s v="GRUPO GRANDE"/>
    <s v="045G"/>
    <s v="GRUPO GRANDE DE NACIONALIDAD, EXTRANJERÍA E INTEGRACIÓN SOCIAL"/>
    <s v="GRUPO-B"/>
    <s v="Grupo Grande de NACIONALIDAD, EXTRANJERÍA E INTEGRACIÓN SOCIAL"/>
    <s v="2S"/>
    <n v="51616377"/>
    <s v="AGUDO"/>
    <s v="RUIZ"/>
    <s v="ALFONSO"/>
    <s v="AGUDO RUIZ, ALFONSO"/>
    <x v="0"/>
    <x v="0"/>
    <x v="0"/>
    <m/>
    <m/>
    <s v="alagudo"/>
    <s v="alfonso.agudo@unirioja.es"/>
    <n v="0.7"/>
    <n v="0.7"/>
    <n v="500"/>
    <s v="CATEDRATICO DE UNIVERSIDAD"/>
    <s v="C01"/>
    <s v="TIEMPO COMPLETO"/>
    <s v="2013-09-01 00:00:00.0"/>
    <s v="null"/>
    <s v="DF100223"/>
    <s v="CATEDRÁTICO DE UNIVERSIDAD"/>
    <s v="R103"/>
    <x v="1"/>
    <n v="180"/>
    <s v="DERECHO ROMANO"/>
  </r>
  <r>
    <x v="2"/>
    <n v="9308464"/>
    <x v="1"/>
    <n v="699"/>
    <s v="045G"/>
    <s v="GRUPO-B"/>
    <s v="Nacionalidad, extranjería e integración social"/>
    <s v="GG"/>
    <s v="GRUPO GRANDE"/>
    <s v="045G"/>
    <s v="GRUPO GRANDE DE NACIONALIDAD, EXTRANJERÍA E INTEGRACIÓN SOCIAL"/>
    <s v="GRUPO-B"/>
    <s v="Grupo Grande de NACIONALIDAD, EXTRANJERÍA E INTEGRACIÓN SOCIAL"/>
    <s v="2S"/>
    <n v="9308464"/>
    <s v="VEGA"/>
    <s v="GUTIÉRREZ"/>
    <s v="ANA MARÍA"/>
    <s v="VEGA GUTIÉRREZ, ANA MARÍA"/>
    <x v="0"/>
    <x v="0"/>
    <x v="0"/>
    <m/>
    <m/>
    <s v="anavega"/>
    <s v="ana.vega@unirioja.es"/>
    <n v="2"/>
    <m/>
    <n v="500"/>
    <s v="CATEDRATICO DE UNIVERSIDAD"/>
    <s v="C01"/>
    <s v="TIEMPO COMPLETO"/>
    <s v="2007-05-13 00:00:00.0"/>
    <s v="null"/>
    <s v="DF100208"/>
    <s v="CATEDRÁTICO DE UNIVERSIDAD"/>
    <s v="R103"/>
    <x v="1"/>
    <n v="145"/>
    <s v="DERECHO ECLESIÁSTICO DEL ESTADO"/>
  </r>
  <r>
    <x v="2"/>
    <n v="51616377"/>
    <x v="1"/>
    <n v="699"/>
    <s v="045G"/>
    <s v="GRUPO-B"/>
    <s v="Nacionalidad, extranjería e integración social"/>
    <s v="GG"/>
    <s v="GRUPO GRANDE"/>
    <s v="045G"/>
    <s v="GRUPO GRANDE DE NACIONALIDAD, EXTRANJERÍA E INTEGRACIÓN SOCIAL"/>
    <s v="GRUPO-B"/>
    <s v="Grupo Grande de NACIONALIDAD, EXTRANJERÍA E INTEGRACIÓN SOCIAL"/>
    <s v="2S"/>
    <n v="51616377"/>
    <s v="AGUDO"/>
    <s v="RUIZ"/>
    <s v="ALFONSO"/>
    <s v="AGUDO RUIZ, ALFONSO"/>
    <x v="0"/>
    <x v="0"/>
    <x v="0"/>
    <m/>
    <m/>
    <s v="alagudo"/>
    <s v="alfonso.agudo@unirioja.es"/>
    <n v="0.7"/>
    <m/>
    <n v="500"/>
    <s v="CATEDRATICO DE UNIVERSIDAD"/>
    <s v="C01"/>
    <s v="TIEMPO COMPLETO"/>
    <s v="2013-09-01 00:00:00.0"/>
    <s v="null"/>
    <s v="DF100223"/>
    <s v="CATEDRÁTICO DE UNIVERSIDAD"/>
    <s v="R103"/>
    <x v="1"/>
    <n v="180"/>
    <s v="DERECHO ROMANO"/>
  </r>
  <r>
    <x v="1"/>
    <n v="17845083"/>
    <x v="1"/>
    <n v="700"/>
    <s v="202201G"/>
    <s v="GRUPO-A"/>
    <s v="Estructura del ordenamiento y sistema de fuentes"/>
    <s v="GG"/>
    <s v="GRUPO GRANDE"/>
    <s v="202201G"/>
    <s v="GRUPO GRANDE DE ESTRUCTURA DEL ORDENAMIENTO Y SISTEMA DE FUENTES"/>
    <s v="GRUPO-A"/>
    <s v="Grupo Grande de ESTRUCTURA DEL ORDENAMIENTO Y SISTEMA DE FUENTES"/>
    <s v="2S"/>
    <n v="17845083"/>
    <s v="CHUECA"/>
    <s v="RODRÍGUEZ"/>
    <s v="RICARDO LUIS"/>
    <s v="CHUECA RODRÍGUEZ, RICARDO LUIS"/>
    <x v="0"/>
    <x v="0"/>
    <x v="0"/>
    <m/>
    <m/>
    <s v="richueca"/>
    <s v="ricardo.chueca@unirioja.es"/>
    <n v="3"/>
    <n v="3"/>
    <n v="500"/>
    <s v="CATEDRATICO DE UNIVERSIDAD"/>
    <s v="01R"/>
    <s v="TIEMPO COMPLETO REDUCIDO"/>
    <s v="2012-09-01 00:00:00.0"/>
    <s v="null"/>
    <s v="DF100096"/>
    <s v="CATEDRATICO DE UNIVERSIDAD"/>
    <s v="R103"/>
    <x v="1"/>
    <n v="135"/>
    <s v="DERECHO CONSTITUCIONAL"/>
  </r>
  <r>
    <x v="1"/>
    <n v="16569491"/>
    <x v="1"/>
    <n v="701"/>
    <s v="202202G"/>
    <s v="GRUPO-A"/>
    <s v="Sistema judicial español"/>
    <s v="GG"/>
    <s v="GRUPO GRANDE"/>
    <s v="202202G"/>
    <s v="CLASES TEÓRICAS DE SISTEMA JUDICIAL ESPAÑOL"/>
    <s v="GRUPO-A"/>
    <s v="Grupo de Clases Teóricas de SISTEMA JUDICIAL ESPAÑOL"/>
    <s v="2S"/>
    <n v="16569491"/>
    <s v="DÍEZ"/>
    <s v="MORRÁS"/>
    <s v="FRANCISCO JAVIER"/>
    <s v="DÍEZ MORRÁS, FRANCISCO JAVIER"/>
    <x v="1"/>
    <x v="0"/>
    <x v="0"/>
    <m/>
    <m/>
    <s v="frdiez"/>
    <s v="francisco-javier.diezm@alum.unirioja.es"/>
    <n v="1.5"/>
    <n v="1.5"/>
    <n v="532"/>
    <s v="LABORAL DOCENTE-ASOCIADO"/>
    <s v="P02"/>
    <s v="TIEMPO PARCIAL (2+2 HORAS)"/>
    <s v="2019-02-11 00:00:00.0"/>
    <s v="2019-09-14 00:00:00.0"/>
    <s v="PI101457"/>
    <s v="PROFESOR ASOCIADO"/>
    <s v="R103"/>
    <x v="1"/>
    <n v="470"/>
    <s v="HISTORIA DEL DERECHO Y DE LAS INSTITUCIONES"/>
  </r>
  <r>
    <x v="1"/>
    <n v="18196196"/>
    <x v="1"/>
    <n v="705"/>
    <s v="043G"/>
    <s v="GRUPO-A"/>
    <s v="Derecho de la persona"/>
    <s v="GG"/>
    <s v="GRUPO GRANDE"/>
    <s v="043G"/>
    <s v="GRUPO GRANDE DE DCHO. DE LA PERSONA"/>
    <s v="GRUPO-A"/>
    <s v="Grupo Grande de DERECHO DE LA PERSONA"/>
    <s v="1S"/>
    <n v="18196196"/>
    <s v="BARBER"/>
    <s v="CÁRCAMO"/>
    <s v="Mª RONCESVALLES"/>
    <s v="BARBER CÁRCAMO, Mª RONCESVALLES"/>
    <x v="0"/>
    <x v="0"/>
    <x v="0"/>
    <m/>
    <m/>
    <s v="robarber"/>
    <s v="roncesvalles.barber@unirioja.es"/>
    <n v="4.5"/>
    <n v="4.5"/>
    <n v="500"/>
    <s v="CATEDRATICO DE UNIVERSIDAD"/>
    <s v="01R"/>
    <s v="TIEMPO COMPLETO REDUCIDO"/>
    <s v="2018-12-05 00:00:00.0"/>
    <s v="null"/>
    <s v="DF100375"/>
    <s v="CATEDRÁTICO DE UNIVERSIDAD"/>
    <s v="R103"/>
    <x v="1"/>
    <n v="130"/>
    <s v="DERECHO CIVIL"/>
  </r>
  <r>
    <x v="3"/>
    <n v="13104263"/>
    <x v="1"/>
    <n v="705"/>
    <s v="043G"/>
    <s v="GRUPO-B"/>
    <s v="Derecho de la persona"/>
    <s v="GG"/>
    <s v="GRUPO GRANDE"/>
    <s v="043G"/>
    <s v="GRUPO GRANDE DE DCHO. DE LA PERSONA"/>
    <s v="GRUPO-B"/>
    <s v="Grupo Grande de DERECHO DE LA PERSONA"/>
    <s v="1S"/>
    <n v="13104263"/>
    <s v="SÁNCHEZ"/>
    <s v="HERNÁNDEZ"/>
    <s v="ÁNGEL"/>
    <s v="SÁNCHEZ HERNÁNDEZ, ÁNGEL"/>
    <x v="0"/>
    <x v="0"/>
    <x v="0"/>
    <m/>
    <m/>
    <s v="asanchez"/>
    <s v="angel.sanchez@unirioja.es"/>
    <n v="4.5"/>
    <n v="4.5"/>
    <n v="500"/>
    <s v="CATEDRATICO DE UNIVERSIDAD"/>
    <s v="01R"/>
    <s v="TIEMPO COMPLETO REDUCIDO"/>
    <s v="2018-12-18 00:00:00.0"/>
    <s v="null"/>
    <s v="DF100376"/>
    <s v="CATEDRÁTICO DE UNIVERSIDAD"/>
    <s v="R103"/>
    <x v="1"/>
    <n v="130"/>
    <s v="DERECHO CIVIL"/>
  </r>
  <r>
    <x v="3"/>
    <n v="16598717"/>
    <x v="1"/>
    <n v="706"/>
    <s v="044G"/>
    <s v="GRUPO-B"/>
    <s v="Derecho de las Administraciones Públicas"/>
    <s v="GG"/>
    <s v="GRUPO GRANDE"/>
    <s v="044G"/>
    <s v="GRUPO GRANDE DE DCHO. DE LAS ADMONES. PÚBLICAS"/>
    <s v="GRUPO-B"/>
    <s v="Grupo Grande de DCHO. DE LAS ADMONES. PÚBLICAS"/>
    <s v="1S"/>
    <n v="16598717"/>
    <s v="SAN MARTÍN"/>
    <s v="SEGURA"/>
    <s v="DAVID"/>
    <s v="SAN MARTÍN SEGURA, DAVID"/>
    <x v="1"/>
    <x v="0"/>
    <x v="0"/>
    <m/>
    <m/>
    <s v="dasan-ma"/>
    <s v="david.san-martin@unirioja.es"/>
    <n v="4.5"/>
    <n v="4.5"/>
    <n v="536"/>
    <s v="PROFESOR INTERINO"/>
    <s v="C01"/>
    <s v="TIEMPO COMPLETO"/>
    <s v="2018-09-24 00:00:00.0"/>
    <s v="2019-09-14 00:00:00.0"/>
    <s v="PI101421"/>
    <s v="PROFESOR CONTRATADO INTERINO"/>
    <s v="R103"/>
    <x v="1"/>
    <n v="125"/>
    <s v="DERECHO ADMINISTRATIVO"/>
  </r>
  <r>
    <x v="2"/>
    <n v="16632993"/>
    <x v="1"/>
    <n v="706"/>
    <s v="044R"/>
    <s v="GRUPO-B3"/>
    <s v="Derecho de las Administraciones Públicas"/>
    <s v="GR"/>
    <s v="GRUPO REDUCIDO"/>
    <s v="044R"/>
    <s v="GRUPO REDUCIDO DE DCHO. DE LAS ADMONES. PÚBLICAS"/>
    <s v="GRUPO-B3"/>
    <s v="Grupo Reducido de DCHO. DE LAS ADMONES. PÚBLICAS"/>
    <s v="1S"/>
    <n v="16632993"/>
    <s v="MUÑOZ"/>
    <s v="BENITO"/>
    <s v="LUCÍA"/>
    <s v="MUÑOZ BENITO, LUCÍA"/>
    <x v="1"/>
    <x v="0"/>
    <x v="0"/>
    <m/>
    <m/>
    <s v="lumunob"/>
    <s v="lucia.munoz@alum.unirioja.es"/>
    <n v="1.5"/>
    <n v="1.5"/>
    <n v="536"/>
    <s v="PROFESOR INTERINO"/>
    <s v="P03"/>
    <s v="TIEMPO PARCIAL (3+3 HORAS)"/>
    <s v="2018-09-24 00:00:00.0"/>
    <s v="2019-09-14 00:00:00.0"/>
    <s v="PI101419"/>
    <s v="PROFESOR CONTRATADO INTERINO"/>
    <s v="R103"/>
    <x v="1"/>
    <n v="125"/>
    <s v="DERECHO ADMINISTRATIVO"/>
  </r>
  <r>
    <x v="1"/>
    <n v="16562995"/>
    <x v="1"/>
    <n v="707"/>
    <s v="048G"/>
    <s v="GRUPO-A"/>
    <s v="Derecho de las Relaciones Laborales y de la Seguridad Social"/>
    <s v="GG"/>
    <s v="GRUPO GRANDE"/>
    <s v="048G"/>
    <s v="GRUPO GRANDE DE DCHO. DE LAS RR.LL. Y SEG. SOCIAL"/>
    <s v="GRUPO-A"/>
    <s v="Grupo Grande de Derecho de las relaciones laborales y seguridad social"/>
    <s v="2S"/>
    <n v="16562995"/>
    <s v="SOMALO"/>
    <s v="SAN JUAN"/>
    <s v="MARÍA"/>
    <s v="SOMALO SAN JUAN, MARÍA"/>
    <x v="1"/>
    <x v="0"/>
    <x v="0"/>
    <m/>
    <m/>
    <s v="masomalo"/>
    <s v="maria.somalo@unirioja.es"/>
    <n v="2"/>
    <n v="2"/>
    <n v="536"/>
    <s v="PROFESOR INTERINO"/>
    <s v="P03"/>
    <s v="TIEMPO PARCIAL (3+3 HORAS)"/>
    <s v="2019-03-09 00:00:00.0"/>
    <s v="null"/>
    <s v="PI101019"/>
    <s v="PROFESOR CONTRATADO INTERINO"/>
    <s v="R103"/>
    <x v="1"/>
    <n v="140"/>
    <s v="DERECHO DEL TRABAJO Y DE LA SEGURIDAD SOCIAL"/>
  </r>
  <r>
    <x v="1"/>
    <n v="16563493"/>
    <x v="1"/>
    <n v="707"/>
    <s v="048G"/>
    <s v="GRUPO-A"/>
    <s v="Derecho de las Relaciones Laborales y de la Seguridad Social"/>
    <s v="GG"/>
    <s v="GRUPO GRANDE"/>
    <s v="048G"/>
    <s v="GRUPO GRANDE DE DCHO. DE LAS RR.LL. Y SEG. SOCIAL"/>
    <s v="GRUPO-A"/>
    <s v="Grupo Grande de Derecho de las relaciones laborales y seguridad social"/>
    <s v="2S"/>
    <n v="16563493"/>
    <s v="SESMA"/>
    <s v="BASTIDA"/>
    <s v="BEGOÑA"/>
    <s v="SESMA BASTIDA, BEGOÑA"/>
    <x v="1"/>
    <x v="0"/>
    <x v="0"/>
    <m/>
    <m/>
    <s v="bsesma"/>
    <s v="begona.sesma@unirioja.es"/>
    <n v="4.5"/>
    <n v="4.5"/>
    <n v="534"/>
    <s v="CONTRATADO DOCTOR -TIPO 1"/>
    <s v="C01"/>
    <s v="TIEMPO COMPLETO"/>
    <s v="2008-09-19 00:00:00.0"/>
    <s v="null"/>
    <s v="LD100628"/>
    <s v="PROFESOR CONTRATADO DOCTOR -TIPO 1"/>
    <s v="R103"/>
    <x v="1"/>
    <n v="140"/>
    <s v="DERECHO DEL TRABAJO Y DE LA SEGURIDAD SOCIAL"/>
  </r>
  <r>
    <x v="3"/>
    <n v="16525592"/>
    <x v="1"/>
    <n v="707"/>
    <s v="048G"/>
    <s v="GRUPO-B"/>
    <s v="Derecho de las Relaciones Laborales y de la Seguridad Social"/>
    <s v="GG"/>
    <s v="GRUPO GRANDE"/>
    <s v="048G"/>
    <s v="GRUPO GRANDE DE DCHO. DE LAS RR.LL. Y SEG. SOCIAL"/>
    <s v="GRUPO-B"/>
    <s v="Grupo Grande de Derecho de las relaciones laborales y seguridad social"/>
    <s v="2S"/>
    <n v="16525592"/>
    <s v="RUBIO"/>
    <s v="LERENA"/>
    <s v="MARÍA VICTORIA"/>
    <s v="RUBIO LERENA, MARÍA VICTORIA"/>
    <x v="0"/>
    <x v="0"/>
    <x v="0"/>
    <m/>
    <m/>
    <s v="m-rubio"/>
    <s v="maria-victoria.rubio@unirioja.es"/>
    <n v="6.5"/>
    <n v="6.5"/>
    <s v="A-0537"/>
    <s v="TITULAR"/>
    <s v="C01"/>
    <s v="TIEMPO COMPLETO"/>
    <s v="2011-01-01 00:00:00.0"/>
    <s v="null"/>
    <s v="PI100793"/>
    <s v="TITULAR"/>
    <s v="R103"/>
    <x v="1"/>
    <n v="140"/>
    <s v="DERECHO DEL TRABAJO Y DE LA SEGURIDAD SOCIAL"/>
  </r>
  <r>
    <x v="1"/>
    <n v="51365599"/>
    <x v="1"/>
    <n v="708"/>
    <s v="031G"/>
    <s v="GRUPO-A"/>
    <s v="Sociedad y estructura social"/>
    <s v="GG"/>
    <s v="GRUPO GRANDE"/>
    <s v="031G"/>
    <s v="GRUPO GRANDE DE SOCIEDAD Y ESTRUCTURA SOCIAL"/>
    <s v="GRUPO-A"/>
    <s v="Grupo Grande de SOCIEDAD Y ESTRUCTURA SOCIAL"/>
    <s v="1S"/>
    <n v="51365599"/>
    <s v="DÍAZ"/>
    <s v="ORUETA"/>
    <s v="FERNANDO"/>
    <s v="DÍAZ ORUETA, FERNANDO"/>
    <x v="0"/>
    <x v="0"/>
    <x v="0"/>
    <m/>
    <m/>
    <s v="fediazo"/>
    <s v="fernando.diaz@unirioja.es"/>
    <n v="4.5"/>
    <n v="4.5"/>
    <n v="500"/>
    <s v="CATEDRATICO DE UNIVERSIDAD"/>
    <s v="C01"/>
    <s v="TIEMPO COMPLETO"/>
    <s v="2017-12-14 00:00:00.0"/>
    <s v="null"/>
    <s v="DF100349"/>
    <s v="CATEDRÁTICO DE UNIVERSIDAD"/>
    <s v="R114"/>
    <x v="3"/>
    <n v="775"/>
    <s v="SOCIOLOGÍA"/>
  </r>
  <r>
    <x v="6"/>
    <n v="72823017"/>
    <x v="0"/>
    <n v="708"/>
    <s v="031G"/>
    <s v="GRUPO-C"/>
    <s v="Sociedad y estructura social"/>
    <s v="GG"/>
    <s v="GRUPO GRANDE"/>
    <s v="031G"/>
    <s v="GRUPO GRANDE DE SOCIEDAD Y ESTRUCTURA SOCIAL"/>
    <s v="GRUPO-C"/>
    <s v="Grupo Grande de SOCIEDAD Y ESTRUCTURA SOCIAL"/>
    <s v="1S"/>
    <n v="72823017"/>
    <s v="BOGINO"/>
    <s v="LARRAMBEBERE"/>
    <s v="MARÍA VICTORIA"/>
    <s v="BOGINO LARRAMBEBERE, MARÍA VICTORIA"/>
    <x v="1"/>
    <x v="0"/>
    <x v="0"/>
    <m/>
    <m/>
    <s v="mabogino"/>
    <s v="maria-victoria.bogino@unirioja.es"/>
    <n v="4.5"/>
    <m/>
    <n v="536"/>
    <s v="PROFESOR INTERINO"/>
    <s v="P06"/>
    <s v="TIEMPO PARCIAL (6+6 HORAS)"/>
    <s v="2018-09-18 00:00:00.0"/>
    <s v="null"/>
    <s v="PI101392"/>
    <s v="PROFESOR CONTRATADO INTERINO"/>
    <s v="R114"/>
    <x v="3"/>
    <n v="775"/>
    <s v="SOCIOLOGÍA"/>
  </r>
  <r>
    <x v="1"/>
    <n v="16614140"/>
    <x v="1"/>
    <n v="709"/>
    <s v="032R"/>
    <s v="GRUPO-A1"/>
    <s v="Teoría del Estado y Derecho Constitucional"/>
    <s v="GR"/>
    <s v="GRUPO REDUCIDO"/>
    <s v="032R"/>
    <s v="GRUPO REDUCIDO DE TEORÍA DEL ESTADO Y DERECHO CONSTITUCIONAL"/>
    <s v="GRUPO-A1"/>
    <s v="Grupo Reducido de Teoría del Estado y Derecho constitucional"/>
    <s v="1S"/>
    <n v="16614140"/>
    <s v="OCON"/>
    <s v="GARCIA"/>
    <s v="JUAN DE LA CRUZ"/>
    <s v="OCON GARCIA, JUAN DE LA CRUZ"/>
    <x v="1"/>
    <x v="0"/>
    <x v="0"/>
    <m/>
    <m/>
    <s v="juocon"/>
    <s v="juan.ocon@alum.unirioja.es"/>
    <n v="1.5"/>
    <n v="1.5"/>
    <n v="121"/>
    <s v="PERSONAL INVESTIGADOR EN FORMACIÓN"/>
    <n v="0"/>
    <s v="_"/>
    <s v="2018-09-14 00:00:00.0"/>
    <s v="2019-09-14 00:00:00.0"/>
    <s v="D03BECARIO1"/>
    <s v="PERSONAL INVESTIGADOR PREDOCTORAL EN FORMACIÓN"/>
    <s v="R103"/>
    <x v="1"/>
    <n v="135"/>
    <s v="DERECHO CONSTITUCIONAL"/>
  </r>
  <r>
    <x v="2"/>
    <n v="16532175"/>
    <x v="1"/>
    <n v="709"/>
    <s v="032G"/>
    <s v="GRUPO-C"/>
    <s v="Teoría del Estado y Derecho Constitucional"/>
    <s v="GG"/>
    <s v="GRUPO GRANDE"/>
    <s v="032G"/>
    <s v="GRUPO GRANDE DE TEORÍA DEL ESTADO Y DERECHO CONSTITUCIONAL"/>
    <s v="GRUPO-C"/>
    <s v="Grupo Grande de TEORÍA DEL ESTADO Y DERECHO CONSTITUCIONAL"/>
    <s v="1S"/>
    <n v="16532175"/>
    <s v="IBARRA"/>
    <s v="CUCALÓN"/>
    <s v="ALBERTO ANDRÉS"/>
    <s v="IBARRA CUCALÓN, ALBERTO ANDRÉS"/>
    <x v="1"/>
    <x v="0"/>
    <x v="0"/>
    <m/>
    <m/>
    <s v="alibarra"/>
    <s v="alberto-andres.ibarra@unirioja.es"/>
    <n v="4.5"/>
    <n v="4.5"/>
    <n v="532"/>
    <s v="LABORAL DOCENTE-ASOCIADO"/>
    <s v="P06"/>
    <s v="TIEMPO PARCIAL (6+6 HORAS)"/>
    <s v="2016-09-15 00:00:00.0"/>
    <s v="2019-09-14 00:00:00.0"/>
    <s v="PI101102"/>
    <s v="PROFESOR ASOCIADO"/>
    <s v="R103"/>
    <x v="1"/>
    <n v="135"/>
    <s v="DERECHO CONSTITUCIONAL"/>
  </r>
  <r>
    <x v="0"/>
    <n v="42057900"/>
    <x v="0"/>
    <n v="710"/>
    <s v="047G"/>
    <s v="GRUPO-A"/>
    <s v="Métodos de análisis de datos"/>
    <s v="GG"/>
    <s v="GRUPO GRANDE"/>
    <s v="047G"/>
    <s v="GRUPO GRANDE DE MÉTODOS DE ANÁLISIS DE DATOS"/>
    <s v="GRUPO-A"/>
    <s v="Grupo Grande de MÉTODOS DE ANÁLISIS DE DATOS"/>
    <s v="2S"/>
    <n v="42057900"/>
    <s v="HERNÁNDEZ"/>
    <s v="MARTÍN"/>
    <s v="ZENAIDA"/>
    <s v="HERNÁNDEZ MARTÍN, ZENAIDA"/>
    <x v="1"/>
    <x v="0"/>
    <x v="0"/>
    <m/>
    <m/>
    <s v="zehernan"/>
    <s v="zenaida.hernandez@unirioja.es"/>
    <n v="4"/>
    <n v="4"/>
    <n v="506"/>
    <s v="PROFESOR TITULAR DE ESCUELA UNIVERSITARI"/>
    <s v="01A"/>
    <s v="TIEMPO COMPLETO AMPLIADO"/>
    <s v="2012-09-01 00:00:00.0"/>
    <s v="null"/>
    <s v="DF32193"/>
    <s v="TITULAR DE ESCUELAS UNIVERSITARIAS"/>
    <s v="R111"/>
    <x v="7"/>
    <n v="265"/>
    <s v="ESTADÍSTICA E INVESTIGACIÓN OPERATIVA"/>
  </r>
  <r>
    <x v="0"/>
    <n v="16598388"/>
    <x v="0"/>
    <n v="710"/>
    <s v="047G"/>
    <s v="GRUPO-B"/>
    <s v="Métodos de análisis de datos"/>
    <s v="GG"/>
    <s v="GRUPO GRANDE"/>
    <s v="047G"/>
    <s v="GRUPO GRANDE DE MÉTODOS DE ANÁLISIS DE DATOS"/>
    <s v="GRUPO-B"/>
    <s v="Grupo Grande de MÉTODOS DE ANÁLISIS DE DATOS"/>
    <s v="2S"/>
    <n v="16598388"/>
    <s v="PÉREZ"/>
    <s v="LÁZARO"/>
    <s v="FRANCISCO JAVIER"/>
    <s v="PÉREZ LÁZARO, FRANCISCO JAVIER"/>
    <x v="0"/>
    <x v="0"/>
    <x v="0"/>
    <m/>
    <m/>
    <s v="franpere"/>
    <s v="javier.perezl@unirioja.es"/>
    <n v="4"/>
    <n v="4"/>
    <n v="534"/>
    <s v="CONTRATADO DOCTOR -TIPO 1"/>
    <s v="C01"/>
    <s v="TIEMPO COMPLETO"/>
    <s v="2010-09-01 00:00:00.0"/>
    <s v="null"/>
    <s v="PI100761"/>
    <s v="PROFESOR CONTRATADO DOCTOR"/>
    <s v="R111"/>
    <x v="7"/>
    <n v="15"/>
    <s v="ANÁLISIS MATEMÁTICO"/>
  </r>
  <r>
    <x v="0"/>
    <n v="16558491"/>
    <x v="0"/>
    <n v="710"/>
    <s v="047I"/>
    <s v="GRUPO-A1"/>
    <s v="Métodos de análisis de datos"/>
    <s v="GI"/>
    <s v="GRUPO DE INFORMÁTICA"/>
    <s v="047I"/>
    <s v="GRUPO DE INFORMÁTICA DE MÉTODOS DE ANÁLISIS DE DATOS"/>
    <s v="GRUPO-A1"/>
    <s v="Grupo de Informática de Métodos de análisis de datos"/>
    <s v="2S"/>
    <n v="16558491"/>
    <s v="CILLERO"/>
    <s v="JIMÉNEZ"/>
    <s v="MARÍA BELÉN"/>
    <s v="CILLERO JIMÉNEZ, MARÍA BELÉN"/>
    <x v="1"/>
    <x v="0"/>
    <x v="0"/>
    <m/>
    <m/>
    <s v="macillj"/>
    <s v="belen.cillero@unirioja.es"/>
    <n v="1.2"/>
    <n v="1.2"/>
    <n v="532"/>
    <s v="LABORAL DOCENTE-ASOCIADO"/>
    <s v="P06"/>
    <s v="TIEMPO PARCIAL (6+6 HORAS)"/>
    <s v="2019-02-04 00:00:00.0"/>
    <s v="2019-09-14 00:00:00.0"/>
    <s v="PI101385"/>
    <s v="PROFESOR ASOCIADO"/>
    <s v="R111"/>
    <x v="7"/>
    <n v="265"/>
    <s v="ESTADÍSTICA E INVESTIGACIÓN OPERATIVA"/>
  </r>
  <r>
    <x v="3"/>
    <n v="16527500"/>
    <x v="1"/>
    <n v="712"/>
    <s v="203202G"/>
    <s v="GRUPO-A"/>
    <s v="Desarrollo del comportamiento humano en el ciclo vital"/>
    <s v="GG"/>
    <s v="GRUPO GRANDE"/>
    <s v="203202G"/>
    <s v="GRUPO GRANDE DE DESARROLLO DEL COMPORTAMIENTO HUMANO EN EL CICLO VITAL"/>
    <s v="GRUPO-A"/>
    <s v="Grupo Grande de DESARROLLO DEL COMPORTAMIENTO HUMANO EN EL CICLO VITAL"/>
    <s v="2S"/>
    <n v="16527500"/>
    <s v="SOARES"/>
    <s v="SANTOS"/>
    <s v="MARÍA YOLANDA"/>
    <s v="SOARES SANTOS, MARÍA YOLANDA"/>
    <x v="0"/>
    <x v="0"/>
    <x v="0"/>
    <m/>
    <m/>
    <s v="masoares"/>
    <s v="maria-yolanda.soares@unirioja.es"/>
    <n v="4.5"/>
    <n v="4.5"/>
    <n v="536"/>
    <s v="PROFESOR INTERINO"/>
    <s v="C01"/>
    <s v="TIEMPO COMPLETO"/>
    <s v="2014-09-15 00:00:00.0"/>
    <s v="null"/>
    <s v="PI100981"/>
    <s v="PROFESOR CONTRATADO INTERINO"/>
    <s v="R115"/>
    <x v="2"/>
    <n v="735"/>
    <s v="PSICOLOGÍA EVOLUTIVA Y DE LA EDUCACIÓN"/>
  </r>
  <r>
    <x v="3"/>
    <n v="42819023"/>
    <x v="1"/>
    <n v="712"/>
    <s v="203202G"/>
    <s v="GRUPO-A"/>
    <s v="Desarrollo del comportamiento humano en el ciclo vital"/>
    <s v="GG"/>
    <s v="GRUPO GRANDE"/>
    <s v="203202G"/>
    <s v="GRUPO GRANDE DE DESARROLLO DEL COMPORTAMIENTO HUMANO EN EL CICLO VITAL"/>
    <s v="GRUPO-A"/>
    <s v="Grupo Grande de DESARROLLO DEL COMPORTAMIENTO HUMANO EN EL CICLO VITAL"/>
    <s v="2S"/>
    <n v="42819023"/>
    <s v="URRACA"/>
    <s v="MARTÍNEZ"/>
    <s v="MARÍA LUZ"/>
    <s v="URRACA MARTÍNEZ, MARÍA LUZ"/>
    <x v="0"/>
    <x v="0"/>
    <x v="0"/>
    <m/>
    <m/>
    <s v="maurraca"/>
    <s v="maria-luz.urraca@unirioja.es"/>
    <n v="0"/>
    <n v="0"/>
    <n v="536"/>
    <s v="PROFESOR INTERINO"/>
    <s v="C01"/>
    <s v="TIEMPO COMPLETO"/>
    <s v="2012-09-01 00:00:00.0"/>
    <s v="null"/>
    <s v="PI100843"/>
    <s v="PROFESOR CONTRATADO INTERINO"/>
    <s v="R115"/>
    <x v="2"/>
    <n v="735"/>
    <s v="PSICOLOGÍA EVOLUTIVA Y DE LA EDUCACIÓN"/>
  </r>
  <r>
    <x v="3"/>
    <n v="51365599"/>
    <x v="1"/>
    <n v="716"/>
    <s v="203208G"/>
    <s v="GRUPO-A"/>
    <s v="Desigualdad, pobreza y exclusión social"/>
    <s v="GG"/>
    <s v="GRUPO GRANDE"/>
    <s v="203208G"/>
    <s v="GRUPO GRANDE DE DESIGUALDAD, POBREZA Y EXCLUSIÓN SOCIAL"/>
    <s v="GRUPO-A"/>
    <s v="Grupo Grande de DESIGUALDAD, POBREZA Y EXCLUSIÓN SOCIAL"/>
    <s v="2S"/>
    <n v="51365599"/>
    <s v="DÍAZ"/>
    <s v="ORUETA"/>
    <s v="FERNANDO"/>
    <s v="DÍAZ ORUETA, FERNANDO"/>
    <x v="0"/>
    <x v="0"/>
    <x v="0"/>
    <m/>
    <m/>
    <s v="fediazo"/>
    <s v="fernando.diaz@unirioja.es"/>
    <n v="4.5"/>
    <n v="4.5"/>
    <n v="500"/>
    <s v="CATEDRATICO DE UNIVERSIDAD"/>
    <s v="C01"/>
    <s v="TIEMPO COMPLETO"/>
    <s v="2017-12-14 00:00:00.0"/>
    <s v="null"/>
    <s v="DF100349"/>
    <s v="CATEDRÁTICO DE UNIVERSIDAD"/>
    <s v="R114"/>
    <x v="3"/>
    <n v="775"/>
    <s v="SOCIOLOGÍA"/>
  </r>
  <r>
    <x v="3"/>
    <n v="16261031"/>
    <x v="1"/>
    <n v="717"/>
    <s v="203209G"/>
    <s v="GRUPO-A"/>
    <s v="Sistema público de servicios sociales"/>
    <s v="GG"/>
    <s v="GRUPO GRANDE"/>
    <s v="203209G"/>
    <s v="GRUPO GRANDE DE SISTEMA PÚB. DE SERVICIOS SOCIALES"/>
    <s v="GRUPO-A"/>
    <s v="Grupo grande de SISTEMA PÚB. DE SERVICIOS SOCIALES"/>
    <s v="2S"/>
    <n v="16261031"/>
    <s v="SANTAMARÍA"/>
    <s v="ARINAS"/>
    <s v="RENÉ JAVIER"/>
    <s v="SANTAMARÍA ARINAS, RENÉ JAVIER"/>
    <x v="0"/>
    <x v="0"/>
    <x v="0"/>
    <m/>
    <m/>
    <s v="resantam"/>
    <s v="rene-javier.santamaria@unirioja.es"/>
    <n v="0"/>
    <n v="0"/>
    <n v="504"/>
    <s v="PROFESOR TITULAR UNIVERSIDAD"/>
    <s v="01R"/>
    <s v="TIEMPO COMPLETO REDUCIDO"/>
    <s v="2016-09-15 00:00:00.0"/>
    <s v="null"/>
    <s v="DF100199"/>
    <s v="PROFESOR TITULAR DE UNIVERSIDAD"/>
    <s v="R103"/>
    <x v="1"/>
    <n v="125"/>
    <s v="DERECHO ADMINISTRATIVO"/>
  </r>
  <r>
    <x v="4"/>
    <n v="39847439"/>
    <x v="2"/>
    <n v="720"/>
    <s v="205101G"/>
    <s v="GRUPO-A"/>
    <s v="Atención temprana"/>
    <s v="GG"/>
    <s v="GRUPO GRANDE"/>
    <s v="205101G"/>
    <s v="GRUPO GRANDE DE ATENCIÓN TEMPRANA"/>
    <s v="GRUPO-A"/>
    <s v="Grupo Grande de ATENCIÓN TEMPRANA"/>
    <s v="1S"/>
    <n v="39847439"/>
    <s v="SASTRE"/>
    <s v="I RIBA"/>
    <s v="SYLVIA"/>
    <s v="SASTRE I RIBA, SYLVIA"/>
    <x v="1"/>
    <x v="0"/>
    <x v="0"/>
    <m/>
    <m/>
    <s v="sisastre"/>
    <s v="silvia.sastre@unirioja.es"/>
    <n v="0"/>
    <n v="0"/>
    <n v="500"/>
    <s v="CATEDRATICO DE UNIVERSIDAD"/>
    <s v="C01"/>
    <s v="TIEMPO COMPLETO"/>
    <s v="2007-05-13 00:00:00.0"/>
    <s v="null"/>
    <s v="DF3590"/>
    <s v="CATEDRÁTICO DE UNIVERSIDAD"/>
    <s v="R115"/>
    <x v="2"/>
    <n v="735"/>
    <s v="PSICOLOGÍA EVOLUTIVA Y DE LA EDUCACIÓN"/>
  </r>
  <r>
    <x v="4"/>
    <n v="72770953"/>
    <x v="2"/>
    <n v="722"/>
    <s v="205103G"/>
    <s v="GRUPO-A"/>
    <s v="La escuela de educación infantil"/>
    <s v="GG"/>
    <s v="GRUPO GRANDE"/>
    <s v="205103G"/>
    <s v="GRUPO GRANDE DE LA ESCUELA DE EDUCACIÓN INFANTIL"/>
    <s v="GRUPO-A"/>
    <s v="Grupo Grande de LA ESCUELA DE EDUCACIÓN INFANTIL"/>
    <s v="AN"/>
    <n v="72770953"/>
    <s v="PÉREZ"/>
    <s v="MERINO"/>
    <s v="CRUZ"/>
    <s v="PÉREZ MERINO, CRUZ"/>
    <x v="1"/>
    <x v="0"/>
    <x v="0"/>
    <m/>
    <m/>
    <s v="crperez"/>
    <s v="cruz.perez@unirioja.es"/>
    <n v="6"/>
    <n v="6"/>
    <n v="536"/>
    <s v="PROFESOR INTERINO"/>
    <s v="C01"/>
    <s v="TIEMPO COMPLETO"/>
    <s v="2012-09-01 00:00:00.0"/>
    <s v="null"/>
    <s v="PI100847"/>
    <s v="PROFESOR CONTRATADO INTERINO"/>
    <s v="R115"/>
    <x v="2"/>
    <n v="805"/>
    <s v="TEORÍA E HISTORIA DE LA EDUCACIÓN"/>
  </r>
  <r>
    <x v="4"/>
    <n v="72781428"/>
    <x v="2"/>
    <n v="724"/>
    <s v="205105G"/>
    <s v="GRUPO-A"/>
    <s v="Didáctica general en educación infantil"/>
    <s v="GG"/>
    <s v="GRUPO GRANDE"/>
    <s v="205105G"/>
    <s v="GRUPO GRANDE DE DIDÁCTICA GENERAL EN EDUCACIÓN INFANTIL"/>
    <s v="GRUPO-A"/>
    <s v="Grupo Grande de DIDÁCTICA GENERAL EN EDUCACIÓN INFANTIL"/>
    <s v="2S"/>
    <n v="72781428"/>
    <s v="NAVARIDAS"/>
    <s v="NALDA"/>
    <s v="FERMÍN"/>
    <s v="NAVARIDAS NALDA, FERMÍN"/>
    <x v="0"/>
    <x v="0"/>
    <x v="0"/>
    <m/>
    <m/>
    <s v="fenavari"/>
    <s v="fermin.navaridas@unirioja.es"/>
    <n v="4"/>
    <n v="4"/>
    <n v="504"/>
    <s v="PROFESOR TITULAR UNIVERSIDAD"/>
    <s v="C01"/>
    <s v="TIEMPO COMPLETO"/>
    <s v="2016-11-26 00:00:00.0"/>
    <s v="null"/>
    <s v="DF100332"/>
    <s v="PROFESOR TITULAR DE UNIVERSIDAD"/>
    <s v="R115"/>
    <x v="2"/>
    <n v="215"/>
    <s v="DIDÁCTICA Y ORGANIZACIÓN ESCOLAR"/>
  </r>
  <r>
    <x v="4"/>
    <n v="16527500"/>
    <x v="2"/>
    <n v="725"/>
    <s v="205106G"/>
    <s v="GRUPO-A"/>
    <s v="Psicología de la educación infantil (3-6 años)"/>
    <s v="GG"/>
    <s v="GRUPO GRANDE"/>
    <s v="205106G"/>
    <s v="GRUPO GRANDE DE PSICOLOGIA DE LA EDUCACIÓN INFANTIL (3-6 AÑOS)"/>
    <s v="GRUPO-A"/>
    <s v="Grupo Grande de PSICOLOGIA DE LA EDUCACIÓN INFANTIL (3-6 AÑOS)"/>
    <s v="2S"/>
    <n v="16527500"/>
    <s v="SOARES"/>
    <s v="SANTOS"/>
    <s v="MARÍA YOLANDA"/>
    <s v="SOARES SANTOS, MARÍA YOLANDA"/>
    <x v="0"/>
    <x v="0"/>
    <x v="0"/>
    <m/>
    <m/>
    <s v="masoares"/>
    <s v="maria-yolanda.soares@unirioja.es"/>
    <n v="4"/>
    <n v="4"/>
    <n v="536"/>
    <s v="PROFESOR INTERINO"/>
    <s v="C01"/>
    <s v="TIEMPO COMPLETO"/>
    <s v="2014-09-15 00:00:00.0"/>
    <s v="null"/>
    <s v="PI100981"/>
    <s v="PROFESOR CONTRATADO INTERINO"/>
    <s v="R115"/>
    <x v="2"/>
    <n v="735"/>
    <s v="PSICOLOGÍA EVOLUTIVA Y DE LA EDUCACIÓN"/>
  </r>
  <r>
    <x v="4"/>
    <n v="78871077"/>
    <x v="2"/>
    <n v="725"/>
    <s v="205106G"/>
    <s v="GRUPO-A"/>
    <s v="Psicología de la educación infantil (3-6 años)"/>
    <s v="GG"/>
    <s v="GRUPO GRANDE"/>
    <s v="205106G"/>
    <s v="GRUPO GRANDE DE PSICOLOGIA DE LA EDUCACIÓN INFANTIL (3-6 AÑOS)"/>
    <s v="GRUPO-A"/>
    <s v="Grupo Grande de PSICOLOGIA DE LA EDUCACIÓN INFANTIL (3-6 AÑOS)"/>
    <s v="2S"/>
    <n v="78871077"/>
    <s v="PÉREZ DE ALBÉNIZ"/>
    <s v="ITURRIAGA"/>
    <s v="ALICIA"/>
    <s v="PÉREZ DE ALBÉNIZ ITURRIAGA, ALICIA"/>
    <x v="0"/>
    <x v="0"/>
    <x v="0"/>
    <m/>
    <m/>
    <s v="alperei"/>
    <s v="alicia.perez@unirioja.es"/>
    <n v="0"/>
    <n v="0"/>
    <n v="504"/>
    <s v="PROFESOR TITULAR UNIVERSIDAD"/>
    <s v="01R"/>
    <s v="TIEMPO COMPLETO REDUCIDO"/>
    <s v="2017-09-15 00:00:00.0"/>
    <s v="null"/>
    <s v="DF100181"/>
    <s v="TITULAR DE UNIVERSIDAD"/>
    <s v="R115"/>
    <x v="2"/>
    <n v="735"/>
    <s v="PSICOLOGÍA EVOLUTIVA Y DE LA EDUCACIÓN"/>
  </r>
  <r>
    <x v="4"/>
    <n v="16538859"/>
    <x v="2"/>
    <n v="727"/>
    <s v="205109G"/>
    <s v="GRUPO-A"/>
    <s v="Observación sistemática en la escuela infantil"/>
    <s v="GG"/>
    <s v="GRUPO GRANDE"/>
    <s v="205109G"/>
    <s v="GRUPO GRANDE DE OBSERVACIÓN SISTEMÁTICA EN LA EDUCACIÓN INFANTIL"/>
    <s v="GRUPO-A"/>
    <s v="Grupo Grande de OBSERVACIÓN SISTEMÁTICA EN LA EDUCACIÓN INFANTIL"/>
    <s v="AN"/>
    <n v="16538859"/>
    <s v="ARANA"/>
    <s v="IDIAQUEZ"/>
    <s v="JAVIER SABINO"/>
    <s v="ARANA IDIAQUEZ, JAVIER SABINO"/>
    <x v="1"/>
    <x v="0"/>
    <x v="0"/>
    <m/>
    <m/>
    <s v="jaarana"/>
    <s v="xabier.arana@unirioja.es"/>
    <n v="6"/>
    <n v="6"/>
    <n v="536"/>
    <s v="PROFESOR INTERINO"/>
    <s v="C01"/>
    <s v="TIEMPO COMPLETO"/>
    <s v="2018-09-17 00:00:00.0"/>
    <s v="null"/>
    <s v="PI101399"/>
    <s v="PROFESOR CONTRATADO INTERINO"/>
    <s v="R115"/>
    <x v="2"/>
    <n v="735"/>
    <s v="PSICOLOGÍA EVOLUTIVA Y DE LA EDUCACIÓN"/>
  </r>
  <r>
    <x v="4"/>
    <n v="16603653"/>
    <x v="2"/>
    <n v="730"/>
    <s v="205201G"/>
    <s v="GRUPO-A"/>
    <s v="Enseñanza y aprendizaje de la lengua castellana y lecto-escritura"/>
    <s v="GG"/>
    <s v="GRUPO GRANDE"/>
    <s v="205201G"/>
    <s v="TEORIA DE ENSEÑANZA Y APRENDIZAJE DE LA LENGUA CASTELLANA Y LECTOESCRITURA"/>
    <s v="GRUPO-A"/>
    <s v="Grupo de Teoria de ENSEÑANZA Y APRENDIZAJE DE LA LENGUA CASTELLANA Y LECTOE"/>
    <s v="1S"/>
    <n v="16603653"/>
    <s v="LÁZARO"/>
    <s v="NISO"/>
    <s v="REBECA"/>
    <s v="LÁZARO NISO, REBECA"/>
    <x v="0"/>
    <x v="0"/>
    <x v="0"/>
    <m/>
    <m/>
    <s v="relazaro"/>
    <s v="rebeca.lazaro@unirioja.es"/>
    <n v="4"/>
    <n v="4"/>
    <n v="536"/>
    <s v="PROFESOR INTERINO"/>
    <s v="C01"/>
    <s v="TIEMPO COMPLETO"/>
    <s v="2016-09-15 00:00:00.0"/>
    <s v="null"/>
    <s v="PI101114"/>
    <s v="PROFESOR CONTRATADO INTERINO"/>
    <s v="R106"/>
    <x v="5"/>
    <n v="195"/>
    <s v="DIDÁCTICA DE LA LENGUA Y LA LITERATURA"/>
  </r>
  <r>
    <x v="4"/>
    <n v="16594022"/>
    <x v="2"/>
    <n v="730"/>
    <s v="205201R"/>
    <s v="GRUPO-A1"/>
    <s v="Enseñanza y aprendizaje de la lengua castellana y lecto-escritura"/>
    <s v="GR"/>
    <s v="GRUPO REDUCIDO"/>
    <s v="205201R"/>
    <s v="PRÁCTICA ENSEÑANZA Y APRENDIZAJE DE LA LENGUA CASTELLANA Y LECTOESCRITURA"/>
    <s v="GRUPO-A1"/>
    <s v="Prác. de Enseñanza y aprendizaje de la lengua castellana y lecto-escritura"/>
    <s v="1S"/>
    <n v="16594022"/>
    <s v="GARCÍA"/>
    <s v="CUEVA"/>
    <s v="MARTA"/>
    <s v="GARCÍA CUEVA, MARTA"/>
    <x v="1"/>
    <x v="0"/>
    <x v="0"/>
    <m/>
    <m/>
    <s v="magarccu"/>
    <s v="marta.garciac@unirioja.es"/>
    <n v="2"/>
    <n v="2"/>
    <n v="536"/>
    <s v="PROFESOR INTERINO"/>
    <s v="C01"/>
    <s v="TIEMPO COMPLETO"/>
    <s v="2018-09-24 00:00:00.0"/>
    <s v="2019-01-28 00:00:00.0"/>
    <s v="PI101418"/>
    <s v="PROFESOR CONTRATADO INTERINO"/>
    <s v="R106"/>
    <x v="5"/>
    <n v="195"/>
    <s v="DIDÁCTICA DE LA LENGUA Y LA LITERATURA"/>
  </r>
  <r>
    <x v="4"/>
    <n v="33437205"/>
    <x v="2"/>
    <n v="731"/>
    <s v="205202G"/>
    <s v="GRUPO-A"/>
    <s v="Literatura infantil en lengua castellana"/>
    <s v="GG"/>
    <s v="GRUPO GRANDE"/>
    <s v="205202G"/>
    <s v="TEORIA DE LITERATURA INFANTIL EN LENGUA CASTELLANA"/>
    <s v="GRUPO-A"/>
    <s v="Grupo de Teoria de LITERATURA INFANTIL EN LENGUA CASTELLANA"/>
    <s v="2S"/>
    <n v="33437205"/>
    <s v="ESCUDERO"/>
    <s v="BAZTAN"/>
    <s v="JUAN MANUEL"/>
    <s v="ESCUDERO BAZTAN, JUAN MANUEL"/>
    <x v="1"/>
    <x v="0"/>
    <x v="0"/>
    <m/>
    <m/>
    <s v="juescude"/>
    <s v="juan-manuel.escudero@unirioja.es"/>
    <n v="4"/>
    <n v="4"/>
    <n v="534"/>
    <s v="CONTRATADO DOCTOR -TIPO 1"/>
    <s v="C01"/>
    <s v="TIEMPO COMPLETO"/>
    <s v="2019-02-01 00:00:00.0"/>
    <s v="null"/>
    <s v="PI100711"/>
    <s v="PROFESOR CONTRATADO DOCTOR -TIPO 1"/>
    <s v="R106"/>
    <x v="5"/>
    <n v="195"/>
    <s v="DIDÁCTICA DE LA LENGUA Y LA LITERATURA"/>
  </r>
  <r>
    <x v="5"/>
    <n v="78871077"/>
    <x v="2"/>
    <n v="734"/>
    <s v="206101G"/>
    <s v="GRUPO-A"/>
    <s v="Psicología de la educación"/>
    <s v="GG"/>
    <s v="GRUPO GRANDE"/>
    <s v="206101G"/>
    <s v="GRUPO GRANDE DE PSICOLOGÍA DE LA EDUCACIÓN"/>
    <s v="GRUPO-A"/>
    <s v="Grupo Grande de PSICOLOGÍA DE LA EDUCACIÓN"/>
    <s v="1S"/>
    <n v="78871077"/>
    <s v="PÉREZ DE ALBÉNIZ"/>
    <s v="ITURRIAGA"/>
    <s v="ALICIA"/>
    <s v="PÉREZ DE ALBÉNIZ ITURRIAGA, ALICIA"/>
    <x v="0"/>
    <x v="0"/>
    <x v="0"/>
    <m/>
    <m/>
    <s v="alperei"/>
    <s v="alicia.perez@unirioja.es"/>
    <n v="4"/>
    <n v="4"/>
    <n v="504"/>
    <s v="PROFESOR TITULAR UNIVERSIDAD"/>
    <s v="01R"/>
    <s v="TIEMPO COMPLETO REDUCIDO"/>
    <s v="2017-09-15 00:00:00.0"/>
    <s v="null"/>
    <s v="DF100181"/>
    <s v="TITULAR DE UNIVERSIDAD"/>
    <s v="R115"/>
    <x v="2"/>
    <n v="735"/>
    <s v="PSICOLOGÍA EVOLUTIVA Y DE LA EDUCACIÓN"/>
  </r>
  <r>
    <x v="5"/>
    <n v="16527500"/>
    <x v="2"/>
    <n v="734"/>
    <s v="206101R"/>
    <s v="GRUPO-A2"/>
    <s v="Psicología de la educación"/>
    <s v="GR"/>
    <s v="GRUPO REDUCIDO"/>
    <s v="206101R"/>
    <s v="GRUPO REDUCIDO DE PSICOLOGÍA DE LA EDUCACIÓN"/>
    <s v="GRUPO-A2"/>
    <s v="Grupo Reducido de Psicología de la educación"/>
    <s v="1S"/>
    <n v="16527500"/>
    <s v="SOARES"/>
    <s v="SANTOS"/>
    <s v="MARÍA YOLANDA"/>
    <s v="SOARES SANTOS, MARÍA YOLANDA"/>
    <x v="0"/>
    <x v="0"/>
    <x v="0"/>
    <m/>
    <m/>
    <s v="masoares"/>
    <s v="maria-yolanda.soares@unirioja.es"/>
    <n v="2"/>
    <n v="2"/>
    <n v="536"/>
    <s v="PROFESOR INTERINO"/>
    <s v="C01"/>
    <s v="TIEMPO COMPLETO"/>
    <s v="2014-09-15 00:00:00.0"/>
    <s v="null"/>
    <s v="PI100981"/>
    <s v="PROFESOR CONTRATADO INTERINO"/>
    <s v="R115"/>
    <x v="2"/>
    <n v="735"/>
    <s v="PSICOLOGÍA EVOLUTIVA Y DE LA EDUCACIÓN"/>
  </r>
  <r>
    <x v="5"/>
    <n v="72823017"/>
    <x v="2"/>
    <n v="736"/>
    <s v="206103G"/>
    <s v="GRUPO-A"/>
    <s v="Sociedad, familia y tutoría"/>
    <s v="GG"/>
    <s v="GRUPO GRANDE"/>
    <s v="206103G"/>
    <s v="GRUPO GRANDE DE SOCIEDAD, FAMILIA Y TUTORIA"/>
    <s v="GRUPO-A"/>
    <s v="Grupo Grande de SOCIEDAD, FAMILIA Y TUTORIA"/>
    <s v="1S"/>
    <n v="72823017"/>
    <s v="BOGINO"/>
    <s v="LARRAMBEBERE"/>
    <s v="MARÍA VICTORIA"/>
    <s v="BOGINO LARRAMBEBERE, MARÍA VICTORIA"/>
    <x v="1"/>
    <x v="0"/>
    <x v="0"/>
    <m/>
    <m/>
    <s v="mabogino"/>
    <s v="maria-victoria.bogino@unirioja.es"/>
    <n v="2"/>
    <n v="2"/>
    <n v="536"/>
    <s v="PROFESOR INTERINO"/>
    <s v="P06"/>
    <s v="TIEMPO PARCIAL (6+6 HORAS)"/>
    <s v="2018-09-18 00:00:00.0"/>
    <s v="null"/>
    <s v="PI101392"/>
    <s v="PROFESOR CONTRATADO INTERINO"/>
    <s v="R114"/>
    <x v="3"/>
    <n v="775"/>
    <s v="SOCIOLOGÍA"/>
  </r>
  <r>
    <x v="5"/>
    <n v="42819023"/>
    <x v="2"/>
    <n v="737"/>
    <s v="206104G"/>
    <s v="GRUPO-A"/>
    <s v="Psicología del desarrollo"/>
    <s v="GG"/>
    <s v="GRUPO GRANDE"/>
    <s v="206104G"/>
    <s v="GRUPO GRANDE DE PSICOLOGÍA DEL DESARROLLO"/>
    <s v="GRUPO-A"/>
    <s v="Grupo Grande de PSICOLOGÍA DEL DESARROLLO"/>
    <s v="AN"/>
    <n v="42819023"/>
    <s v="URRACA"/>
    <s v="MARTÍNEZ"/>
    <s v="MARÍA LUZ"/>
    <s v="URRACA MARTÍNEZ, MARÍA LUZ"/>
    <x v="0"/>
    <x v="0"/>
    <x v="0"/>
    <m/>
    <m/>
    <s v="maurraca"/>
    <s v="maria-luz.urraca@unirioja.es"/>
    <n v="8"/>
    <n v="8"/>
    <n v="536"/>
    <s v="PROFESOR INTERINO"/>
    <s v="C01"/>
    <s v="TIEMPO COMPLETO"/>
    <s v="2012-09-01 00:00:00.0"/>
    <s v="null"/>
    <s v="PI100843"/>
    <s v="PROFESOR CONTRATADO INTERINO"/>
    <s v="R115"/>
    <x v="2"/>
    <n v="735"/>
    <s v="PSICOLOGÍA EVOLUTIVA Y DE LA EDUCACIÓN"/>
  </r>
  <r>
    <x v="5"/>
    <n v="16618049"/>
    <x v="2"/>
    <n v="737"/>
    <s v="206104G"/>
    <s v="GRUPO-B"/>
    <s v="Psicología del desarrollo"/>
    <s v="GG"/>
    <s v="GRUPO GRANDE"/>
    <s v="206104G"/>
    <s v="GRUPO GRANDE DE PSICOLOGÍA DEL DESARROLLO"/>
    <s v="GRUPO-B"/>
    <s v="Grupo Grande de PSICOLOGÍA DEL DESARROLLO"/>
    <s v="AN"/>
    <n v="16618049"/>
    <s v="PÉREZ"/>
    <s v="SÁENZ"/>
    <s v="JULIA"/>
    <s v="PÉREZ SÁENZ, JULIA"/>
    <x v="1"/>
    <x v="0"/>
    <x v="0"/>
    <m/>
    <m/>
    <s v="juperesa"/>
    <s v="julia.perez@unirioja.es"/>
    <n v="2"/>
    <n v="2"/>
    <n v="532"/>
    <s v="LABORAL DOCENTE-ASOCIADO"/>
    <s v="P05"/>
    <s v="TIEMPO PARCIAL (5+5 HORAS)"/>
    <s v="2018-10-10 00:00:00.0"/>
    <s v="2019-09-14 00:00:00.0"/>
    <s v="PI101441"/>
    <s v="PROFESOR ASOCIADO"/>
    <s v="R115"/>
    <x v="2"/>
    <n v="735"/>
    <s v="PSICOLOGÍA EVOLUTIVA Y DE LA EDUCACIÓN"/>
  </r>
  <r>
    <x v="5"/>
    <n v="5384326"/>
    <x v="2"/>
    <n v="738"/>
    <s v="206105G"/>
    <s v="GRUPO-A"/>
    <s v="Didáctica general en educación primaria"/>
    <s v="GG"/>
    <s v="GRUPO GRANDE"/>
    <s v="206105G"/>
    <s v="GRUPO GRANDE DE DIDÁCTICA GENERAL EN EDUCACIÓN PRIMARIA"/>
    <s v="GRUPO-A"/>
    <s v="Grupo Grande de DIDÁCTICA GENERAL EN EDUCACIÓN PRIMARIA"/>
    <s v="2S"/>
    <n v="5384326"/>
    <s v="ÁLVAREZ"/>
    <s v="IRARRETA"/>
    <s v="M.ª ALMUDENA"/>
    <s v="ÁLVAREZ IRARRETA, M.ª ALMUDENA"/>
    <x v="1"/>
    <x v="0"/>
    <x v="0"/>
    <m/>
    <m/>
    <s v="maalvai"/>
    <s v="m-almudena.alvarez@unirioja.es"/>
    <n v="2.5"/>
    <n v="2.5"/>
    <n v="532"/>
    <s v="LABORAL DOCENTE-ASOCIADO"/>
    <s v="P05"/>
    <s v="TIEMPO PARCIAL (5+5 HORAS)"/>
    <s v="2018-09-17 00:00:00.0"/>
    <s v="2019-09-14 00:00:00.0"/>
    <s v="PI101292"/>
    <s v="PROFESOR ASOCIADO"/>
    <s v="R115"/>
    <x v="2"/>
    <n v="215"/>
    <s v="DIDÁCTICA Y ORGANIZACIÓN ESCOLAR"/>
  </r>
  <r>
    <x v="5"/>
    <n v="16611235"/>
    <x v="2"/>
    <n v="738"/>
    <s v="206105G"/>
    <s v="GRUPO-A"/>
    <s v="Didáctica general en educación primaria"/>
    <s v="GG"/>
    <s v="GRUPO GRANDE"/>
    <s v="206105G"/>
    <s v="GRUPO GRANDE DE DIDÁCTICA GENERAL EN EDUCACIÓN PRIMARIA"/>
    <s v="GRUPO-A"/>
    <s v="Grupo Grande de DIDÁCTICA GENERAL EN EDUCACIÓN PRIMARIA"/>
    <s v="2S"/>
    <n v="16611235"/>
    <s v="FERNÁNDEZ"/>
    <s v="PASTOR"/>
    <s v="SERGIO"/>
    <s v="FERNÁNDEZ PASTOR, SERGIO"/>
    <x v="1"/>
    <x v="0"/>
    <x v="0"/>
    <m/>
    <m/>
    <s v="sefernp"/>
    <s v="sergio.fernandezp@unirioja.es"/>
    <n v="1.5"/>
    <n v="1.5"/>
    <n v="532"/>
    <s v="LABORAL DOCENTE-ASOCIADO"/>
    <s v="P06"/>
    <s v="TIEMPO PARCIAL (6+6 HORAS)"/>
    <s v="2017-09-15 00:00:00.0"/>
    <s v="2019-09-14 00:00:00.0"/>
    <s v="PI101293"/>
    <s v="PROFESOR ASOCIADO"/>
    <s v="R115"/>
    <x v="2"/>
    <n v="215"/>
    <s v="DIDÁCTICA Y ORGANIZACIÓN ESCOLAR"/>
  </r>
  <r>
    <x v="5"/>
    <n v="29032967"/>
    <x v="2"/>
    <n v="738"/>
    <s v="206105G"/>
    <s v="GRUPO-B"/>
    <s v="Didáctica general en educación primaria"/>
    <s v="GG"/>
    <s v="GRUPO GRANDE"/>
    <s v="206105G"/>
    <s v="GRUPO GRANDE DE DIDÁCTICA GENERAL EN EDUCACIÓN PRIMARIA"/>
    <s v="GRUPO-B"/>
    <s v="Grupo Grande de DIDÁCTICA GENERAL EN EDUCACIÓN PRIMARIA"/>
    <s v="2S"/>
    <n v="29032967"/>
    <s v="SUBERVIOLA"/>
    <s v="OVEJAS"/>
    <s v="IRATXE"/>
    <s v="SUBERVIOLA OVEJAS, IRATXE"/>
    <x v="0"/>
    <x v="0"/>
    <x v="0"/>
    <m/>
    <m/>
    <s v="irsuberv"/>
    <s v="iratxe.suberviola@unirioja.es"/>
    <n v="2.5"/>
    <n v="2.5"/>
    <n v="532"/>
    <s v="LABORAL DOCENTE-ASOCIADO"/>
    <s v="P06"/>
    <s v="TIEMPO PARCIAL (6+6 HORAS)"/>
    <s v="2016-09-15 00:00:00.0"/>
    <s v="2019-09-14 00:00:00.0"/>
    <s v="PI101133"/>
    <s v="PROFESOR ASOCIADO"/>
    <s v="R115"/>
    <x v="2"/>
    <n v="215"/>
    <s v="DIDÁCTICA Y ORGANIZACIÓN ESCOLAR"/>
  </r>
  <r>
    <x v="5"/>
    <n v="16532195"/>
    <x v="2"/>
    <n v="739"/>
    <s v="206106G"/>
    <s v="GRUPO-A"/>
    <s v="Trastornos del desarrollo y dificultad de aprendizaje"/>
    <s v="GG"/>
    <s v="GRUPO GRANDE"/>
    <s v="206106G"/>
    <s v="GRUPO GRANDE DE TRASTORNOS DEL DESARROLLO Y DIFICULTAD DE APRENDIZAJE"/>
    <s v="GRUPO-A"/>
    <s v="Grupo Grande de TRASTORNOS DEL DESARROLLO Y DIFICULTAD DE APRENDIZAJE"/>
    <s v="1S"/>
    <n v="16532195"/>
    <s v="PASCUAL"/>
    <s v="SUFRATE"/>
    <s v="MARÍA TERESA"/>
    <s v="PASCUAL SUFRATE, MARÍA TERESA"/>
    <x v="0"/>
    <x v="0"/>
    <x v="0"/>
    <m/>
    <m/>
    <s v="tpascual"/>
    <s v="teresa.pascual@unirioja.es"/>
    <n v="4"/>
    <n v="4"/>
    <n v="504"/>
    <s v="PROFESOR TITULAR UNIVERSIDAD"/>
    <s v="01A"/>
    <s v="TIEMPO COMPLETO AMPLIADO"/>
    <s v="2017-04-12 00:00:00.0"/>
    <s v="null"/>
    <s v="DF3607"/>
    <s v="PROFESOR TITULAR DE UNIVERSIDAD"/>
    <s v="R115"/>
    <x v="2"/>
    <n v="735"/>
    <s v="PSICOLOGÍA EVOLUTIVA Y DE LA EDUCACIÓN"/>
  </r>
  <r>
    <x v="5"/>
    <n v="16536389"/>
    <x v="2"/>
    <n v="739"/>
    <s v="206106G"/>
    <s v="GRUPO-B"/>
    <s v="Trastornos del desarrollo y dificultad de aprendizaje"/>
    <s v="GG"/>
    <s v="GRUPO GRANDE"/>
    <s v="206106G"/>
    <s v="GRUPO GRANDE DE TRASTORNOS DEL DESARROLLO Y DIFICULTAD DE APRENDIZAJE"/>
    <s v="GRUPO-B"/>
    <s v="Grupo Grande de TRASTORNOS DEL DESARROLLO Y DIFICULTAD DE APRENDIZAJE"/>
    <s v="1S"/>
    <n v="16536389"/>
    <s v="LOZANO"/>
    <s v="HERCE"/>
    <s v="ROBERTO"/>
    <s v="LOZANO HERCE, ROBERTO"/>
    <x v="0"/>
    <x v="0"/>
    <x v="0"/>
    <m/>
    <m/>
    <s v="rolozano"/>
    <s v="roberto.lozano@unirioja.es"/>
    <n v="4"/>
    <n v="4"/>
    <n v="532"/>
    <s v="LABORAL DOCENTE-ASOCIADO"/>
    <s v="P02"/>
    <s v="TIEMPO PARCIAL (2+2 HORAS)"/>
    <s v="2018-09-17 00:00:00.0"/>
    <s v="2019-09-14 00:00:00.0"/>
    <s v="PI101402"/>
    <s v="PROFESOR ASOCIADO A TIEMPO PARCIAL 2+2"/>
    <s v="R115"/>
    <x v="2"/>
    <n v="735"/>
    <s v="PSICOLOGÍA EVOLUTIVA Y DE LA EDUCACIÓN"/>
  </r>
  <r>
    <x v="4"/>
    <n v="16617135"/>
    <x v="2"/>
    <n v="743"/>
    <s v="014G"/>
    <s v="GRUPO-D"/>
    <s v="Idioma moderno I: Inglés"/>
    <s v="GG"/>
    <s v="GRUPO GRANDE"/>
    <s v="014G"/>
    <s v="TEORIA DE IDIOMA MODERNO I: INGLÉS"/>
    <s v="GRUPO-D"/>
    <s v="Grupo de Teoria de IDIOMA MODERNO I: INGLÉS"/>
    <s v="1S"/>
    <n v="16617135"/>
    <s v="METOLA"/>
    <s v="RODRÍGUEZ"/>
    <s v="DARÍO"/>
    <s v="METOLA RODRÍGUEZ, DARÍO"/>
    <x v="1"/>
    <x v="0"/>
    <x v="0"/>
    <m/>
    <m/>
    <s v="dametola"/>
    <s v="dario.metola@unirioja.es"/>
    <n v="3"/>
    <n v="3"/>
    <n v="536"/>
    <s v="PROFESOR INTERINO"/>
    <s v="P06"/>
    <s v="TIEMPO PARCIAL (6+6 HORAS)"/>
    <s v="2018-09-17 00:00:00.0"/>
    <s v="2019-01-04 00:00:00.0"/>
    <s v="PI101413"/>
    <s v="PROFESOR CONTRATADO INTERINO"/>
    <s v="R107"/>
    <x v="6"/>
    <n v="345"/>
    <s v="FILOLOGÍA INGLESA"/>
  </r>
  <r>
    <x v="4"/>
    <n v="16641973"/>
    <x v="2"/>
    <n v="743"/>
    <s v="014LI"/>
    <s v="GRUPO-D2"/>
    <s v="Idioma moderno I: Inglés"/>
    <s v="GLI"/>
    <s v="GRUPO DE LABORATORIO DE IDIOMAS"/>
    <s v="014LI"/>
    <s v="PRÁCTICAS DE LABORATORIO DE IDIOMA MODERNO I: INGLÉS"/>
    <s v="GRUPO-D2"/>
    <s v="Grupo de Laboratorio de Idioma de Idioma moderno I: inglés"/>
    <s v="1S"/>
    <n v="16641973"/>
    <s v="LOZANO"/>
    <s v="PALACIO"/>
    <s v="INÉS"/>
    <s v="LOZANO PALACIO, INÉS"/>
    <x v="1"/>
    <x v="0"/>
    <x v="0"/>
    <m/>
    <m/>
    <s v="inlozano"/>
    <s v="ines.lozano@alum.unirioja.es"/>
    <n v="1.5"/>
    <n v="1.5"/>
    <n v="121"/>
    <s v="PERSONAL INVESTIGADOR EN FORMACIÓN"/>
    <n v="0"/>
    <s v="_"/>
    <s v="2017-10-15 00:00:00.0"/>
    <s v="2018-10-14 00:00:00.0"/>
    <s v="D07BECARIO4"/>
    <s v="PERSONAL INVESTIGADOR PREDOCTORAL EN FORMACIÓN"/>
    <s v="R107"/>
    <x v="6"/>
    <n v="345"/>
    <s v="FILOLOGÍA INGLESA"/>
  </r>
  <r>
    <x v="5"/>
    <n v="16520166"/>
    <x v="2"/>
    <n v="743"/>
    <s v="014G"/>
    <s v="GRUPO-A"/>
    <s v="Idioma moderno I: Inglés"/>
    <s v="GG"/>
    <s v="GRUPO GRANDE"/>
    <s v="014G"/>
    <s v="TEORIA DE IDIOMA MODERNO I: INGLÉS"/>
    <s v="GRUPO-A"/>
    <s v="Grupo de Teoria de IDIOMA MODERNO I: INGLÉS"/>
    <s v="1S"/>
    <n v="16520166"/>
    <s v="SANTANA"/>
    <s v="MARTÍNEZ"/>
    <s v="PEDRO"/>
    <s v="SANTANA MARTÍNEZ, PEDRO"/>
    <x v="1"/>
    <x v="0"/>
    <x v="0"/>
    <m/>
    <m/>
    <s v="psantana"/>
    <s v="pedro.santana@unirioja.es"/>
    <n v="3"/>
    <n v="3"/>
    <n v="504"/>
    <s v="PROFESOR TITULAR UNIVERSIDAD"/>
    <s v="01A"/>
    <s v="TIEMPO COMPLETO AMPLIADO"/>
    <s v="2012-09-01 00:00:00.0"/>
    <s v="null"/>
    <s v="DF31690"/>
    <s v="TITULAR DE UNIVERSIDAD"/>
    <s v="R107"/>
    <x v="6"/>
    <n v="345"/>
    <s v="FILOLOGÍA INGLESA"/>
  </r>
  <r>
    <x v="5"/>
    <n v="16607430"/>
    <x v="2"/>
    <n v="743"/>
    <s v="014G"/>
    <s v="GRUPO-B"/>
    <s v="Idioma moderno I: Inglés"/>
    <s v="GG"/>
    <s v="GRUPO GRANDE"/>
    <s v="014G"/>
    <s v="TEORIA DE IDIOMA MODERNO I: INGLÉS"/>
    <s v="GRUPO-B"/>
    <s v="Grupo de Teoria de IDIOMA MODERNO I: INGLÉS"/>
    <s v="1S"/>
    <n v="16607430"/>
    <s v="ARRIBAS"/>
    <s v="GARCÍA"/>
    <s v="MARIO"/>
    <s v="ARRIBAS GARCÍA, MARIO"/>
    <x v="1"/>
    <x v="0"/>
    <x v="0"/>
    <m/>
    <m/>
    <s v="maarriba"/>
    <s v="mario.arribas@alum.unirioja.es"/>
    <n v="3"/>
    <n v="3"/>
    <n v="532"/>
    <s v="LABORAL DOCENTE-ASOCIADO"/>
    <s v="P03"/>
    <s v="TIEMPO PARCIAL (3+3 HORAS)"/>
    <s v="2018-09-17 00:00:00.0"/>
    <s v="2019-09-14 00:00:00.0"/>
    <s v="PI101407"/>
    <s v="PROFESOR ASOCIADO"/>
    <s v="R107"/>
    <x v="6"/>
    <n v="345"/>
    <s v="FILOLOGÍA INGLESA"/>
  </r>
  <r>
    <x v="5"/>
    <n v="25142660"/>
    <x v="2"/>
    <n v="743"/>
    <s v="014G"/>
    <s v="GRUPO-C"/>
    <s v="Idioma moderno I: Inglés"/>
    <s v="GG"/>
    <s v="GRUPO GRANDE"/>
    <s v="014G"/>
    <s v="TEORIA DE IDIOMA MODERNO I: INGLÉS"/>
    <s v="GRUPO-C"/>
    <s v="Grupo de Teoria de IDIOMA MODERNO I: INGLÉS"/>
    <s v="1S"/>
    <n v="25142660"/>
    <s v="GARCÍA"/>
    <s v="ALAMÁN"/>
    <s v="MARTA"/>
    <s v="GARCÍA ALAMÁN, MARTA"/>
    <x v="0"/>
    <x v="0"/>
    <x v="0"/>
    <m/>
    <m/>
    <s v="magarcala"/>
    <s v="marta.garciaa@unirioja.es"/>
    <n v="3"/>
    <n v="3"/>
    <n v="532"/>
    <s v="LABORAL DOCENTE-ASOCIADO"/>
    <s v="P03"/>
    <s v="TIEMPO PARCIAL (3+3 HORAS)"/>
    <s v="2018-09-17 00:00:00.0"/>
    <s v="2019-09-14 00:00:00.0"/>
    <s v="PI101374"/>
    <s v="PROFESOR ASOCIADO"/>
    <s v="R107"/>
    <x v="6"/>
    <n v="345"/>
    <s v="FILOLOGÍA INGLESA"/>
  </r>
  <r>
    <x v="5"/>
    <n v="47106053"/>
    <x v="2"/>
    <n v="743"/>
    <s v="014LI"/>
    <s v="GRUPO-A1"/>
    <s v="Idioma moderno I: Inglés"/>
    <s v="GLI"/>
    <s v="GRUPO DE LABORATORIO DE IDIOMAS"/>
    <s v="014LI"/>
    <s v="PRÁCTICAS DE LABORATORIO DE IDIOMA MODERNO I: INGLÉS"/>
    <s v="GRUPO-A1"/>
    <s v="Grupo de Laboratorio de Idioma de Idioma moderno I: inglés"/>
    <s v="1S"/>
    <n v="47106053"/>
    <s v="FIDALGO"/>
    <s v="ALLO"/>
    <s v="LUISA"/>
    <s v="FIDALGO ALLO, LUISA"/>
    <x v="1"/>
    <x v="0"/>
    <x v="0"/>
    <m/>
    <m/>
    <s v="lufidalg"/>
    <s v="luisa.fidalgoa@unirioja.es"/>
    <n v="1.5"/>
    <n v="1.5"/>
    <n v="536"/>
    <s v="PROFESOR INTERINO"/>
    <s v="C01"/>
    <s v="TIEMPO COMPLETO"/>
    <s v="2017-09-15 00:00:00.0"/>
    <s v="null"/>
    <s v="PI101261"/>
    <s v="PROFESOR CONTRATADO INTERINO"/>
    <s v="R107"/>
    <x v="6"/>
    <n v="345"/>
    <s v="FILOLOGÍA INGLESA"/>
  </r>
  <r>
    <x v="5"/>
    <n v="16521187"/>
    <x v="2"/>
    <n v="743"/>
    <s v="014LI"/>
    <s v="GRUPO-B1"/>
    <s v="Idioma moderno I: Inglés"/>
    <s v="GLI"/>
    <s v="GRUPO DE LABORATORIO DE IDIOMAS"/>
    <s v="014LI"/>
    <s v="PRÁCTICAS DE LABORATORIO DE IDIOMA MODERNO I: INGLÉS"/>
    <s v="GRUPO-B1"/>
    <s v="Grupo de Laboratorio de Idioma de Idioma moderno I: inglés"/>
    <s v="1S"/>
    <n v="16521187"/>
    <s v="ÁLVARO"/>
    <s v="ROJO"/>
    <s v="Mª CONCEPCIÓN"/>
    <s v="ÁLVARO ROJO, Mª CONCEPCIÓN"/>
    <x v="1"/>
    <x v="0"/>
    <x v="0"/>
    <m/>
    <m/>
    <s v="mcalvaro"/>
    <s v="m-concepcion.alvaro@unirioja.es"/>
    <n v="1.5"/>
    <n v="1.5"/>
    <n v="532"/>
    <s v="LABORAL DOCENTE-ASOCIADO"/>
    <s v="P04"/>
    <s v="TIEMPO PARCIAL (4+4 HORAS)"/>
    <s v="2017-09-15 00:00:00.0"/>
    <s v="2019-09-14 00:00:00.0"/>
    <s v="PI101257"/>
    <s v="PROFESOR ASOCIADO"/>
    <s v="R107"/>
    <x v="6"/>
    <n v="345"/>
    <s v="FILOLOGÍA INGLESA"/>
  </r>
  <r>
    <x v="5"/>
    <n v="45663944"/>
    <x v="2"/>
    <n v="743"/>
    <s v="014LI"/>
    <s v="GRUPO-B2"/>
    <s v="Idioma moderno I: Inglés"/>
    <s v="GLI"/>
    <s v="GRUPO DE LABORATORIO DE IDIOMAS"/>
    <s v="014LI"/>
    <s v="PRÁCTICAS DE LABORATORIO DE IDIOMA MODERNO I: INGLÉS"/>
    <s v="GRUPO-B2"/>
    <s v="Grupo de Laboratorio de Idioma de Idioma moderno I: inglés"/>
    <s v="1S"/>
    <n v="45663944"/>
    <s v="GARRETAS"/>
    <s v="FERNÁNDEZ"/>
    <s v="VIRGINIA"/>
    <s v="GARRETAS FERNÁNDEZ, VIRGINIA"/>
    <x v="1"/>
    <x v="0"/>
    <x v="0"/>
    <m/>
    <m/>
    <s v="vigarret"/>
    <s v="virginia.garretas@unirioja.es"/>
    <n v="1.5"/>
    <n v="1.5"/>
    <n v="532"/>
    <s v="LABORAL DOCENTE-ASOCIADO"/>
    <s v="P03"/>
    <s v="TIEMPO PARCIAL (3+3 HORAS)"/>
    <s v="2016-09-15 00:00:00.0"/>
    <s v="2019-09-14 00:00:00.0"/>
    <s v="PI101120"/>
    <s v="PROFESOR ASOCIADO"/>
    <s v="R107"/>
    <x v="6"/>
    <n v="345"/>
    <s v="FILOLOGÍA INGLESA"/>
  </r>
  <r>
    <x v="6"/>
    <n v="16593055"/>
    <x v="0"/>
    <n v="743"/>
    <s v="014G"/>
    <s v="GRUPO-E"/>
    <s v="Idioma moderno I: Inglés"/>
    <s v="GG"/>
    <s v="GRUPO GRANDE"/>
    <s v="014G"/>
    <s v="TEORIA DE IDIOMA MODERNO I: INGLÉS"/>
    <s v="GRUPO-E"/>
    <s v="Grupo de Teoria de IDIOMA MODERNO I: INGLÉS"/>
    <s v="1S"/>
    <n v="16593055"/>
    <s v="NOVO"/>
    <s v="URRACA"/>
    <s v="CARMEN"/>
    <s v="NOVO URRACA, CARMEN"/>
    <x v="1"/>
    <x v="0"/>
    <x v="0"/>
    <m/>
    <m/>
    <s v="canovo"/>
    <s v="carmen.novo@unirioja.es"/>
    <n v="3"/>
    <n v="3"/>
    <n v="536"/>
    <s v="PROFESOR INTERINO"/>
    <s v="C01"/>
    <s v="TIEMPO COMPLETO"/>
    <s v="2018-09-17 00:00:00.0"/>
    <s v="null"/>
    <s v="PI101369"/>
    <s v="PROFESOR CONTRATADO INTERINO"/>
    <s v="R107"/>
    <x v="6"/>
    <n v="345"/>
    <s v="FILOLOGÍA INGLESA"/>
  </r>
  <r>
    <x v="6"/>
    <n v="16626763"/>
    <x v="0"/>
    <n v="743"/>
    <s v="014LI"/>
    <s v="GRUPO-E1"/>
    <s v="Idioma moderno I: Inglés"/>
    <s v="GLI"/>
    <s v="GRUPO DE LABORATORIO DE IDIOMAS"/>
    <s v="014LI"/>
    <s v="PRÁCTICAS DE LABORATORIO DE IDIOMA MODERNO I: INGLÉS"/>
    <s v="GRUPO-E1"/>
    <s v="Grupo de Laboratorio de Idioma de Idioma moderno I: inglés"/>
    <s v="1S"/>
    <n v="16626763"/>
    <s v="OJANGUREN"/>
    <s v="LÓPEZ"/>
    <s v="ANA ELVIRA"/>
    <s v="OJANGUREN LÓPEZ, ANA ELVIRA"/>
    <x v="1"/>
    <x v="0"/>
    <x v="0"/>
    <m/>
    <m/>
    <s v="anojangu"/>
    <s v="ana-elvira.ojanguren@unirioja.es"/>
    <n v="0.8"/>
    <n v="0.8"/>
    <n v="536"/>
    <s v="PROFESOR INTERINO"/>
    <s v="C01"/>
    <s v="TIEMPO COMPLETO"/>
    <s v="2019-01-29 00:00:00.0"/>
    <s v="null"/>
    <s v="PI101370"/>
    <s v="PROFESOR CONTRATADO INTERINO"/>
    <s v="R107"/>
    <x v="6"/>
    <n v="345"/>
    <s v="FILOLOGÍA INGLESA"/>
  </r>
  <r>
    <x v="6"/>
    <n v="75147826"/>
    <x v="0"/>
    <n v="743"/>
    <s v="014LI"/>
    <s v="GRUPO-E1"/>
    <s v="Idioma moderno I: Inglés"/>
    <s v="GLI"/>
    <s v="GRUPO DE LABORATORIO DE IDIOMAS"/>
    <s v="014LI"/>
    <s v="PRÁCTICAS DE LABORATORIO DE IDIOMA MODERNO I: INGLÉS"/>
    <s v="GRUPO-E1"/>
    <s v="Grupo de Laboratorio de Idioma de Idioma moderno I: inglés"/>
    <s v="1S"/>
    <n v="75147826"/>
    <s v="GÓMEZ"/>
    <s v="JIMÉNEZ"/>
    <s v="EVA MARÍA"/>
    <s v="GÓMEZ JIMÉNEZ, EVA MARÍA"/>
    <x v="1"/>
    <x v="0"/>
    <x v="0"/>
    <m/>
    <m/>
    <s v="evgomej"/>
    <s v="eva-maria.gomez@unirioja.es"/>
    <n v="0.7"/>
    <n v="0.7"/>
    <n v="536"/>
    <s v="PROFESOR INTERINO"/>
    <s v="C01"/>
    <s v="TIEMPO COMPLETO"/>
    <s v="2018-09-17 00:00:00.0"/>
    <s v="2018-11-14 00:00:00.0"/>
    <s v="PI101370"/>
    <s v="PROFESOR CONTRATADO INTERINO"/>
    <s v="R107"/>
    <x v="6"/>
    <n v="345"/>
    <s v="FILOLOGÍA INGLESA"/>
  </r>
  <r>
    <x v="8"/>
    <n v="16593055"/>
    <x v="2"/>
    <n v="743"/>
    <s v="014G"/>
    <s v="GRUPO-E"/>
    <s v="Idioma moderno I: Inglés"/>
    <s v="GG"/>
    <s v="GRUPO GRANDE"/>
    <s v="014G"/>
    <s v="TEORIA DE IDIOMA MODERNO I: INGLÉS"/>
    <s v="GRUPO-E"/>
    <s v="Grupo de Teoria de IDIOMA MODERNO I: INGLÉS"/>
    <s v="1S"/>
    <n v="16593055"/>
    <s v="NOVO"/>
    <s v="URRACA"/>
    <s v="CARMEN"/>
    <s v="NOVO URRACA, CARMEN"/>
    <x v="1"/>
    <x v="0"/>
    <x v="0"/>
    <m/>
    <m/>
    <s v="canovo"/>
    <s v="carmen.novo@unirioja.es"/>
    <n v="3"/>
    <m/>
    <n v="536"/>
    <s v="PROFESOR INTERINO"/>
    <s v="C01"/>
    <s v="TIEMPO COMPLETO"/>
    <s v="2018-09-17 00:00:00.0"/>
    <s v="null"/>
    <s v="PI101369"/>
    <s v="PROFESOR CONTRATADO INTERINO"/>
    <s v="R107"/>
    <x v="6"/>
    <n v="345"/>
    <s v="FILOLOGÍA INGLESA"/>
  </r>
  <r>
    <x v="8"/>
    <n v="16626763"/>
    <x v="2"/>
    <n v="743"/>
    <s v="014LI"/>
    <s v="GRUPO-E3"/>
    <s v="Idioma moderno I: Inglés"/>
    <s v="GLI"/>
    <s v="GRUPO DE LABORATORIO DE IDIOMAS"/>
    <s v="014LI"/>
    <s v="PRÁCTICAS DE LABORATORIO DE IDIOMA MODERNO I: INGLÉS"/>
    <s v="GRUPO-E3"/>
    <s v="Grupo de Laboratorio de Idioma de Idioma moderno I: inglés"/>
    <s v="1S"/>
    <n v="16626763"/>
    <s v="OJANGUREN"/>
    <s v="LÓPEZ"/>
    <s v="ANA ELVIRA"/>
    <s v="OJANGUREN LÓPEZ, ANA ELVIRA"/>
    <x v="1"/>
    <x v="0"/>
    <x v="0"/>
    <m/>
    <m/>
    <s v="anojangu"/>
    <s v="ana-elvira.ojanguren@unirioja.es"/>
    <n v="0.8"/>
    <n v="0.8"/>
    <n v="536"/>
    <s v="PROFESOR INTERINO"/>
    <s v="C01"/>
    <s v="TIEMPO COMPLETO"/>
    <s v="2019-01-29 00:00:00.0"/>
    <s v="null"/>
    <s v="PI101370"/>
    <s v="PROFESOR CONTRATADO INTERINO"/>
    <s v="R107"/>
    <x v="6"/>
    <n v="345"/>
    <s v="FILOLOGÍA INGLESA"/>
  </r>
  <r>
    <x v="8"/>
    <n v="75147826"/>
    <x v="2"/>
    <n v="743"/>
    <s v="014LI"/>
    <s v="GRUPO-E3"/>
    <s v="Idioma moderno I: Inglés"/>
    <s v="GLI"/>
    <s v="GRUPO DE LABORATORIO DE IDIOMAS"/>
    <s v="014LI"/>
    <s v="PRÁCTICAS DE LABORATORIO DE IDIOMA MODERNO I: INGLÉS"/>
    <s v="GRUPO-E3"/>
    <s v="Grupo de Laboratorio de Idioma de Idioma moderno I: inglés"/>
    <s v="1S"/>
    <n v="75147826"/>
    <s v="GÓMEZ"/>
    <s v="JIMÉNEZ"/>
    <s v="EVA MARÍA"/>
    <s v="GÓMEZ JIMÉNEZ, EVA MARÍA"/>
    <x v="1"/>
    <x v="0"/>
    <x v="0"/>
    <m/>
    <m/>
    <s v="evgomej"/>
    <s v="eva-maria.gomez@unirioja.es"/>
    <n v="0.7"/>
    <n v="0.7"/>
    <n v="536"/>
    <s v="PROFESOR INTERINO"/>
    <s v="C01"/>
    <s v="TIEMPO COMPLETO"/>
    <s v="2018-09-17 00:00:00.0"/>
    <s v="2018-11-14 00:00:00.0"/>
    <s v="PI101370"/>
    <s v="PROFESOR CONTRATADO INTERINO"/>
    <s v="R107"/>
    <x v="6"/>
    <n v="345"/>
    <s v="FILOLOGÍA INGLESA"/>
  </r>
  <r>
    <x v="9"/>
    <n v="16591198"/>
    <x v="2"/>
    <n v="743"/>
    <s v="014G"/>
    <s v="GRUPO-F"/>
    <s v="Idioma moderno I: Inglés"/>
    <s v="GG"/>
    <s v="GRUPO GRANDE"/>
    <s v="014G"/>
    <s v="TEORIA DE IDIOMA MODERNO I: INGLÉS"/>
    <s v="GRUPO-F"/>
    <s v="Grupo de Teoria de IDIOMA MODERNO I: INGLÉS"/>
    <s v="1S"/>
    <n v="16591198"/>
    <s v="DÍEZ"/>
    <s v="VELASCO"/>
    <s v="OLGA ISABEL"/>
    <s v="DÍEZ VELASCO, OLGA ISABEL"/>
    <x v="0"/>
    <x v="0"/>
    <x v="0"/>
    <m/>
    <m/>
    <s v="oldiez"/>
    <s v="olga-isabel.diez@unirioja.es"/>
    <n v="3"/>
    <n v="3"/>
    <n v="532"/>
    <s v="LABORAL DOCENTE-ASOCIADO"/>
    <s v="P03"/>
    <s v="TIEMPO PARCIAL (3+3 HORAS)"/>
    <s v="2016-09-15 00:00:00.0"/>
    <s v="2019-09-14 00:00:00.0"/>
    <s v="PI101035"/>
    <s v="PROFESOR ASOCIADO"/>
    <s v="R107"/>
    <x v="6"/>
    <n v="345"/>
    <s v="FILOLOGÍA INGLESA"/>
  </r>
  <r>
    <x v="9"/>
    <n v="16626817"/>
    <x v="2"/>
    <n v="743"/>
    <s v="014LI"/>
    <s v="GRUPO-F1"/>
    <s v="Idioma moderno I: Inglés"/>
    <s v="GLI"/>
    <s v="GRUPO DE LABORATORIO DE IDIOMAS"/>
    <s v="014LI"/>
    <s v="PRÁCTICAS DE LABORATORIO DE IDIOMA MODERNO I: INGLÉS"/>
    <s v="GRUPO-F1"/>
    <s v="Grupo de Laboratorio de Idioma de Idioma moderno I: inglés"/>
    <s v="1S"/>
    <n v="16626817"/>
    <s v="GONZÁLEZ"/>
    <s v="GARCÍA"/>
    <s v="JONATAN"/>
    <s v="GONZÁLEZ GARCÍA, JONATAN"/>
    <x v="1"/>
    <x v="0"/>
    <x v="0"/>
    <m/>
    <m/>
    <s v="jogonzg"/>
    <s v="jonatan.gonzalezg@alum.unirioja.es"/>
    <n v="1.5"/>
    <n v="1.5"/>
    <n v="121"/>
    <s v="PERSONAL INVESTIGADOR EN FORMACIÓN"/>
    <n v="0"/>
    <s v="_"/>
    <s v="2017-05-15 00:00:00.0"/>
    <s v="2019-05-14 00:00:00.0"/>
    <s v="D07BECARIO2"/>
    <s v="PERSONAL INVESTIGADOR PREDOCTORAL EN FORMACIÓN"/>
    <s v="R107"/>
    <x v="6"/>
    <n v="345"/>
    <s v="FILOLOGÍA INGLESA"/>
  </r>
  <r>
    <x v="9"/>
    <n v="16617135"/>
    <x v="2"/>
    <n v="743"/>
    <s v="014LI"/>
    <s v="GRUPO-F2"/>
    <s v="Idioma moderno I: Inglés"/>
    <s v="GLI"/>
    <s v="GRUPO DE LABORATORIO DE IDIOMAS"/>
    <s v="014LI"/>
    <s v="PRÁCTICAS DE LABORATORIO DE IDIOMA MODERNO I: INGLÉS"/>
    <s v="GRUPO-F2"/>
    <s v="Grupo de Laboratorio de Idioma de Idioma moderno I: inglés"/>
    <s v="1S"/>
    <n v="16617135"/>
    <s v="METOLA"/>
    <s v="RODRÍGUEZ"/>
    <s v="DARÍO"/>
    <s v="METOLA RODRÍGUEZ, DARÍO"/>
    <x v="1"/>
    <x v="0"/>
    <x v="0"/>
    <m/>
    <m/>
    <s v="dametola"/>
    <s v="dario.metola@unirioja.es"/>
    <n v="1.5"/>
    <n v="1.5"/>
    <n v="536"/>
    <s v="PROFESOR INTERINO"/>
    <s v="P06"/>
    <s v="TIEMPO PARCIAL (6+6 HORAS)"/>
    <s v="2018-09-17 00:00:00.0"/>
    <s v="2019-01-04 00:00:00.0"/>
    <s v="PI101413"/>
    <s v="PROFESOR CONTRATADO INTERINO"/>
    <s v="R107"/>
    <x v="6"/>
    <n v="345"/>
    <s v="FILOLOGÍA INGLESA"/>
  </r>
  <r>
    <x v="9"/>
    <n v="72692212"/>
    <x v="2"/>
    <n v="743"/>
    <s v="014LI"/>
    <s v="GRUPO-F2"/>
    <s v="Idioma moderno I: Inglés"/>
    <s v="GLI"/>
    <s v="GRUPO DE LABORATORIO DE IDIOMAS"/>
    <s v="014LI"/>
    <s v="PRÁCTICAS DE LABORATORIO DE IDIOMA MODERNO I: INGLÉS"/>
    <s v="GRUPO-F2"/>
    <s v="Grupo de Laboratorio de Idioma de Idioma moderno I: inglés"/>
    <s v="1S"/>
    <n v="72692212"/>
    <s v="IZA"/>
    <s v="ERVITI"/>
    <s v="ANEIDER"/>
    <s v="IZA ERVITI, ANEIDER"/>
    <x v="0"/>
    <x v="0"/>
    <x v="0"/>
    <m/>
    <m/>
    <s v="aniza"/>
    <s v="aneider.izae@unirioja.es"/>
    <n v="0"/>
    <n v="0"/>
    <n v="536"/>
    <s v="PROFESOR INTERINO"/>
    <s v="C01"/>
    <s v="TIEMPO COMPLETO"/>
    <s v="2015-12-22 00:00:00.0"/>
    <s v="null"/>
    <s v="PI101034"/>
    <s v="PROFESOR CONTRATADO INTERINO"/>
    <s v="R107"/>
    <x v="6"/>
    <n v="345"/>
    <s v="FILOLOGÍA INGLESA"/>
  </r>
  <r>
    <x v="10"/>
    <n v="16591198"/>
    <x v="2"/>
    <n v="743"/>
    <s v="014G"/>
    <s v="GRUPO-F"/>
    <s v="Idioma moderno I: Inglés"/>
    <s v="GG"/>
    <s v="GRUPO GRANDE"/>
    <s v="014G"/>
    <s v="TEORIA DE IDIOMA MODERNO I: INGLÉS"/>
    <s v="GRUPO-F"/>
    <s v="Grupo de Teoria de IDIOMA MODERNO I: INGLÉS"/>
    <s v="1S"/>
    <n v="16591198"/>
    <s v="DÍEZ"/>
    <s v="VELASCO"/>
    <s v="OLGA ISABEL"/>
    <s v="DÍEZ VELASCO, OLGA ISABEL"/>
    <x v="0"/>
    <x v="0"/>
    <x v="0"/>
    <m/>
    <m/>
    <s v="oldiez"/>
    <s v="olga-isabel.diez@unirioja.es"/>
    <n v="3"/>
    <m/>
    <n v="532"/>
    <s v="LABORAL DOCENTE-ASOCIADO"/>
    <s v="P03"/>
    <s v="TIEMPO PARCIAL (3+3 HORAS)"/>
    <s v="2016-09-15 00:00:00.0"/>
    <s v="2019-09-14 00:00:00.0"/>
    <s v="PI101035"/>
    <s v="PROFESOR ASOCIADO"/>
    <s v="R107"/>
    <x v="6"/>
    <n v="345"/>
    <s v="FILOLOGÍA INGLESA"/>
  </r>
  <r>
    <x v="10"/>
    <n v="16626817"/>
    <x v="2"/>
    <n v="743"/>
    <s v="014LI"/>
    <s v="GRUPO-F1"/>
    <s v="Idioma moderno I: Inglés"/>
    <s v="GLI"/>
    <s v="GRUPO DE LABORATORIO DE IDIOMAS"/>
    <s v="014LI"/>
    <s v="PRÁCTICAS DE LABORATORIO DE IDIOMA MODERNO I: INGLÉS"/>
    <s v="GRUPO-F1"/>
    <s v="Grupo de Laboratorio de Idioma de Idioma moderno I: inglés"/>
    <s v="1S"/>
    <n v="16626817"/>
    <s v="GONZÁLEZ"/>
    <s v="GARCÍA"/>
    <s v="JONATAN"/>
    <s v="GONZÁLEZ GARCÍA, JONATAN"/>
    <x v="1"/>
    <x v="0"/>
    <x v="0"/>
    <m/>
    <m/>
    <s v="jogonzg"/>
    <s v="jonatan.gonzalezg@alum.unirioja.es"/>
    <n v="1.5"/>
    <m/>
    <n v="121"/>
    <s v="PERSONAL INVESTIGADOR EN FORMACIÓN"/>
    <n v="0"/>
    <s v="_"/>
    <s v="2017-05-15 00:00:00.0"/>
    <s v="2019-05-14 00:00:00.0"/>
    <s v="D07BECARIO2"/>
    <s v="PERSONAL INVESTIGADOR PREDOCTORAL EN FORMACIÓN"/>
    <s v="R107"/>
    <x v="6"/>
    <n v="345"/>
    <s v="FILOLOGÍA INGLESA"/>
  </r>
  <r>
    <x v="10"/>
    <n v="16617135"/>
    <x v="2"/>
    <n v="743"/>
    <s v="014LI"/>
    <s v="GRUPO-F2"/>
    <s v="Idioma moderno I: Inglés"/>
    <s v="GLI"/>
    <s v="GRUPO DE LABORATORIO DE IDIOMAS"/>
    <s v="014LI"/>
    <s v="PRÁCTICAS DE LABORATORIO DE IDIOMA MODERNO I: INGLÉS"/>
    <s v="GRUPO-F2"/>
    <s v="Grupo de Laboratorio de Idioma de Idioma moderno I: inglés"/>
    <s v="1S"/>
    <n v="16617135"/>
    <s v="METOLA"/>
    <s v="RODRÍGUEZ"/>
    <s v="DARÍO"/>
    <s v="METOLA RODRÍGUEZ, DARÍO"/>
    <x v="1"/>
    <x v="0"/>
    <x v="0"/>
    <m/>
    <m/>
    <s v="dametola"/>
    <s v="dario.metola@unirioja.es"/>
    <n v="1.5"/>
    <m/>
    <n v="536"/>
    <s v="PROFESOR INTERINO"/>
    <s v="P06"/>
    <s v="TIEMPO PARCIAL (6+6 HORAS)"/>
    <s v="2018-09-17 00:00:00.0"/>
    <s v="2019-01-04 00:00:00.0"/>
    <s v="PI101413"/>
    <s v="PROFESOR CONTRATADO INTERINO"/>
    <s v="R107"/>
    <x v="6"/>
    <n v="345"/>
    <s v="FILOLOGÍA INGLESA"/>
  </r>
  <r>
    <x v="10"/>
    <n v="72692212"/>
    <x v="2"/>
    <n v="743"/>
    <s v="014LI"/>
    <s v="GRUPO-F2"/>
    <s v="Idioma moderno I: Inglés"/>
    <s v="GLI"/>
    <s v="GRUPO DE LABORATORIO DE IDIOMAS"/>
    <s v="014LI"/>
    <s v="PRÁCTICAS DE LABORATORIO DE IDIOMA MODERNO I: INGLÉS"/>
    <s v="GRUPO-F2"/>
    <s v="Grupo de Laboratorio de Idioma de Idioma moderno I: inglés"/>
    <s v="1S"/>
    <n v="72692212"/>
    <s v="IZA"/>
    <s v="ERVITI"/>
    <s v="ANEIDER"/>
    <s v="IZA ERVITI, ANEIDER"/>
    <x v="0"/>
    <x v="0"/>
    <x v="0"/>
    <m/>
    <m/>
    <s v="aniza"/>
    <s v="aneider.izae@unirioja.es"/>
    <n v="0"/>
    <m/>
    <n v="536"/>
    <s v="PROFESOR INTERINO"/>
    <s v="C01"/>
    <s v="TIEMPO COMPLETO"/>
    <s v="2015-12-22 00:00:00.0"/>
    <s v="null"/>
    <s v="PI101034"/>
    <s v="PROFESOR CONTRATADO INTERINO"/>
    <s v="R107"/>
    <x v="6"/>
    <n v="345"/>
    <s v="FILOLOGÍA INGLESA"/>
  </r>
  <r>
    <x v="4"/>
    <n v="16593524"/>
    <x v="2"/>
    <n v="744"/>
    <s v="017G"/>
    <s v="GRUPO-A"/>
    <s v="Idioma moderno I: Francés"/>
    <s v="GG"/>
    <s v="GRUPO GRANDE"/>
    <s v="017G"/>
    <s v="TEORIA DE IDIOMA MODERNO I: FRANCES"/>
    <s v="GRUPO-A"/>
    <s v="Grupo de Teoria de IDIOMA MODERNO I: FRANCES"/>
    <s v="1S"/>
    <n v="16593524"/>
    <s v="PASCUAL"/>
    <s v="MONTEJO"/>
    <s v="LUIS"/>
    <s v="PASCUAL MONTEJO, LUIS"/>
    <x v="1"/>
    <x v="0"/>
    <x v="0"/>
    <m/>
    <m/>
    <s v="lupascm"/>
    <s v="luis.pascual@unirioja.es"/>
    <n v="3"/>
    <n v="3"/>
    <n v="532"/>
    <s v="LABORAL DOCENTE-ASOCIADO"/>
    <s v="P02"/>
    <s v="TIEMPO PARCIAL (2+2 HORAS)"/>
    <s v="2018-09-17 00:00:00.0"/>
    <s v="2019-09-14 00:00:00.0"/>
    <s v="PI101368"/>
    <s v="PROFESOR ASOCIADO"/>
    <s v="R107"/>
    <x v="6"/>
    <n v="335"/>
    <s v="FILOLOGÍA FRANCESA"/>
  </r>
  <r>
    <x v="5"/>
    <n v="16593524"/>
    <x v="2"/>
    <n v="744"/>
    <s v="017G"/>
    <s v="GRUPO-A"/>
    <s v="Idioma moderno I: Francés"/>
    <s v="GG"/>
    <s v="GRUPO GRANDE"/>
    <s v="017G"/>
    <s v="TEORIA DE IDIOMA MODERNO I: FRANCES"/>
    <s v="GRUPO-A"/>
    <s v="Grupo de Teoria de IDIOMA MODERNO I: FRANCES"/>
    <s v="1S"/>
    <n v="16593524"/>
    <s v="PASCUAL"/>
    <s v="MONTEJO"/>
    <s v="LUIS"/>
    <s v="PASCUAL MONTEJO, LUIS"/>
    <x v="1"/>
    <x v="0"/>
    <x v="0"/>
    <m/>
    <m/>
    <s v="lupascm"/>
    <s v="luis.pascual@unirioja.es"/>
    <n v="3"/>
    <m/>
    <n v="532"/>
    <s v="LABORAL DOCENTE-ASOCIADO"/>
    <s v="P02"/>
    <s v="TIEMPO PARCIAL (2+2 HORAS)"/>
    <s v="2018-09-17 00:00:00.0"/>
    <s v="2019-09-14 00:00:00.0"/>
    <s v="PI101368"/>
    <s v="PROFESOR ASOCIADO"/>
    <s v="R107"/>
    <x v="6"/>
    <n v="335"/>
    <s v="FILOLOGÍA FRANCESA"/>
  </r>
  <r>
    <x v="9"/>
    <n v="16535879"/>
    <x v="2"/>
    <n v="744"/>
    <s v="017G"/>
    <s v="GRUPO-A"/>
    <s v="Idioma moderno I: Francés"/>
    <s v="GG"/>
    <s v="GRUPO GRANDE"/>
    <s v="017G"/>
    <s v="TEORIA DE IDIOMA MODERNO I: FRANCES"/>
    <s v="GRUPO-A"/>
    <s v="Grupo de Teoria de IDIOMA MODERNO I: FRANCES"/>
    <s v="1S"/>
    <n v="16535879"/>
    <s v="IÑARREA"/>
    <s v="LAS HERAS"/>
    <s v="IGNACIO"/>
    <s v="IÑARREA LAS HERAS, IGNACIO"/>
    <x v="1"/>
    <x v="0"/>
    <x v="0"/>
    <m/>
    <m/>
    <s v="iinarrea"/>
    <s v="ignacio.inarrea@unirioja.es"/>
    <n v="0"/>
    <m/>
    <n v="500"/>
    <s v="CATEDRATICO DE UNIVERSIDAD"/>
    <s v="C01"/>
    <s v="TIEMPO COMPLETO"/>
    <s v="2017-12-18 00:00:00.0"/>
    <s v="null"/>
    <s v="DF100353"/>
    <s v="CATEDRÁTICO DE UNIVERSIDAD"/>
    <s v="R107"/>
    <x v="6"/>
    <n v="335"/>
    <s v="FILOLOGÍA FRANCESA"/>
  </r>
  <r>
    <x v="9"/>
    <n v="16593524"/>
    <x v="2"/>
    <n v="744"/>
    <s v="017G"/>
    <s v="GRUPO-A"/>
    <s v="Idioma moderno I: Francés"/>
    <s v="GG"/>
    <s v="GRUPO GRANDE"/>
    <s v="017G"/>
    <s v="TEORIA DE IDIOMA MODERNO I: FRANCES"/>
    <s v="GRUPO-A"/>
    <s v="Grupo de Teoria de IDIOMA MODERNO I: FRANCES"/>
    <s v="1S"/>
    <n v="16593524"/>
    <s v="PASCUAL"/>
    <s v="MONTEJO"/>
    <s v="LUIS"/>
    <s v="PASCUAL MONTEJO, LUIS"/>
    <x v="1"/>
    <x v="0"/>
    <x v="0"/>
    <m/>
    <m/>
    <s v="lupascm"/>
    <s v="luis.pascual@unirioja.es"/>
    <n v="3"/>
    <m/>
    <n v="532"/>
    <s v="LABORAL DOCENTE-ASOCIADO"/>
    <s v="P02"/>
    <s v="TIEMPO PARCIAL (2+2 HORAS)"/>
    <s v="2018-09-17 00:00:00.0"/>
    <s v="2019-09-14 00:00:00.0"/>
    <s v="PI101368"/>
    <s v="PROFESOR ASOCIADO"/>
    <s v="R107"/>
    <x v="6"/>
    <n v="335"/>
    <s v="FILOLOGÍA FRANCESA"/>
  </r>
  <r>
    <x v="10"/>
    <n v="16535879"/>
    <x v="2"/>
    <n v="744"/>
    <s v="017G"/>
    <s v="GRUPO-A"/>
    <s v="Idioma moderno I: Francés"/>
    <s v="GG"/>
    <s v="GRUPO GRANDE"/>
    <s v="017G"/>
    <s v="TEORIA DE IDIOMA MODERNO I: FRANCES"/>
    <s v="GRUPO-A"/>
    <s v="Grupo de Teoria de IDIOMA MODERNO I: FRANCES"/>
    <s v="1S"/>
    <n v="16535879"/>
    <s v="IÑARREA"/>
    <s v="LAS HERAS"/>
    <s v="IGNACIO"/>
    <s v="IÑARREA LAS HERAS, IGNACIO"/>
    <x v="1"/>
    <x v="0"/>
    <x v="0"/>
    <m/>
    <m/>
    <s v="iinarrea"/>
    <s v="ignacio.inarrea@unirioja.es"/>
    <n v="0"/>
    <m/>
    <n v="500"/>
    <s v="CATEDRATICO DE UNIVERSIDAD"/>
    <s v="C01"/>
    <s v="TIEMPO COMPLETO"/>
    <s v="2017-12-18 00:00:00.0"/>
    <s v="null"/>
    <s v="DF100353"/>
    <s v="CATEDRÁTICO DE UNIVERSIDAD"/>
    <s v="R107"/>
    <x v="6"/>
    <n v="335"/>
    <s v="FILOLOGÍA FRANCESA"/>
  </r>
  <r>
    <x v="10"/>
    <n v="16593524"/>
    <x v="2"/>
    <n v="744"/>
    <s v="017G"/>
    <s v="GRUPO-A"/>
    <s v="Idioma moderno I: Francés"/>
    <s v="GG"/>
    <s v="GRUPO GRANDE"/>
    <s v="017G"/>
    <s v="TEORIA DE IDIOMA MODERNO I: FRANCES"/>
    <s v="GRUPO-A"/>
    <s v="Grupo de Teoria de IDIOMA MODERNO I: FRANCES"/>
    <s v="1S"/>
    <n v="16593524"/>
    <s v="PASCUAL"/>
    <s v="MONTEJO"/>
    <s v="LUIS"/>
    <s v="PASCUAL MONTEJO, LUIS"/>
    <x v="1"/>
    <x v="0"/>
    <x v="0"/>
    <m/>
    <m/>
    <s v="lupascm"/>
    <s v="luis.pascual@unirioja.es"/>
    <n v="3"/>
    <m/>
    <n v="532"/>
    <s v="LABORAL DOCENTE-ASOCIADO"/>
    <s v="P02"/>
    <s v="TIEMPO PARCIAL (2+2 HORAS)"/>
    <s v="2018-09-17 00:00:00.0"/>
    <s v="2019-09-14 00:00:00.0"/>
    <s v="PI101368"/>
    <s v="PROFESOR ASOCIADO"/>
    <s v="R107"/>
    <x v="6"/>
    <n v="335"/>
    <s v="FILOLOGÍA FRANCESA"/>
  </r>
  <r>
    <x v="4"/>
    <n v="16605769"/>
    <x v="2"/>
    <n v="745"/>
    <s v="019G"/>
    <s v="GRUPO-D"/>
    <s v="Idioma moderno II: Inglés"/>
    <s v="GG"/>
    <s v="GRUPO GRANDE"/>
    <s v="019G"/>
    <s v="TEORIA DE IDIOMA MODERNO II: INGLÉS"/>
    <s v="GRUPO-D"/>
    <s v="Grupo de Teoria de IDIOMA MODERNO II: INGLÉS"/>
    <s v="2S"/>
    <n v="16605769"/>
    <s v="LACALLE"/>
    <s v="PALACIOS"/>
    <s v="MIGUEL"/>
    <s v="LACALLE PALACIOS, MIGUEL"/>
    <x v="1"/>
    <x v="0"/>
    <x v="0"/>
    <m/>
    <m/>
    <s v="milacall"/>
    <s v="miguel.lacalle@unirioja.es"/>
    <n v="3"/>
    <n v="3"/>
    <n v="536"/>
    <s v="PROFESOR INTERINO"/>
    <s v="C01"/>
    <s v="TIEMPO COMPLETO"/>
    <s v="2017-09-15 00:00:00.0"/>
    <s v="null"/>
    <s v="PI101259"/>
    <s v="PROFESOR CONTRATADO INTERINO"/>
    <s v="R107"/>
    <x v="6"/>
    <n v="345"/>
    <s v="FILOLOGÍA INGLESA"/>
  </r>
  <r>
    <x v="4"/>
    <n v="72792366"/>
    <x v="2"/>
    <n v="745"/>
    <s v="019G"/>
    <s v="GRUPO-G"/>
    <s v="Idioma moderno II: Inglés"/>
    <s v="GG"/>
    <s v="GRUPO GRANDE"/>
    <s v="019G"/>
    <s v="TEORIA DE IDIOMA MODERNO II: INGLÉS"/>
    <s v="GRUPO-G"/>
    <s v="Grupo de Teoria de IDIOMA MODERNO II: INGLÉS"/>
    <s v="2S"/>
    <n v="72792366"/>
    <s v="JIMÉNEZ"/>
    <s v="MARTÍNEZ LOSA"/>
    <s v="NOELIA"/>
    <s v="JIMÉNEZ MARTÍNEZ LOSA, NOELIA"/>
    <x v="1"/>
    <x v="0"/>
    <x v="0"/>
    <m/>
    <m/>
    <s v="nojimene"/>
    <s v="noelia.jimenez@unirioja.es"/>
    <n v="1"/>
    <n v="1"/>
    <n v="532"/>
    <s v="LABORAL DOCENTE-ASOCIADO"/>
    <s v="P04"/>
    <s v="TIEMPO PARCIAL (4+4 HORAS)"/>
    <s v="2018-09-17 00:00:00.0"/>
    <s v="2019-09-14 00:00:00.0"/>
    <s v="PI101373"/>
    <s v="PROFESOR ASOCIADO"/>
    <s v="R107"/>
    <x v="6"/>
    <n v="345"/>
    <s v="FILOLOGÍA INGLESA"/>
  </r>
  <r>
    <x v="4"/>
    <n v="78758459"/>
    <x v="2"/>
    <n v="745"/>
    <s v="019G"/>
    <s v="GRUPO-G"/>
    <s v="Idioma moderno II: Inglés"/>
    <s v="GG"/>
    <s v="GRUPO GRANDE"/>
    <s v="019G"/>
    <s v="TEORIA DE IDIOMA MODERNO II: INGLÉS"/>
    <s v="GRUPO-G"/>
    <s v="Grupo de Teoria de IDIOMA MODERNO II: INGLÉS"/>
    <s v="2S"/>
    <n v="78758459"/>
    <s v="GARCÍA"/>
    <s v="FERNÁNDEZ"/>
    <s v="LAURA"/>
    <s v="GARCÍA FERNÁNDEZ, LAURA"/>
    <x v="1"/>
    <x v="0"/>
    <x v="0"/>
    <m/>
    <m/>
    <s v="lagarcf"/>
    <s v="laura.garciaf@alum.unirioja.es"/>
    <n v="2"/>
    <n v="2"/>
    <n v="0"/>
    <s v="DOCTOR"/>
    <n v="0"/>
    <s v="_"/>
    <s v="2018-12-01 00:00:00.0"/>
    <s v="2019-11-30 00:00:00.0"/>
    <s v="D07INVESTIGADOR1"/>
    <s v="ACCESO SISTEMA ESPAÑOL CIENCIA E INNOVACIÓN"/>
    <s v="R107"/>
    <x v="6"/>
    <n v="345"/>
    <s v="FILOLOGÍA INGLESA"/>
  </r>
  <r>
    <x v="4"/>
    <n v="25142660"/>
    <x v="2"/>
    <n v="745"/>
    <s v="019LI"/>
    <s v="GRUPO-G1"/>
    <s v="Idioma moderno II: Inglés"/>
    <s v="GLI"/>
    <s v="GRUPO DE LABORATORIO DE IDIOMAS"/>
    <s v="019LI"/>
    <s v="PRÁCTICAS DE LABORATORIO DE IDIOMA MODERNO I: INGLÉS"/>
    <s v="GRUPO-G1"/>
    <s v="Grupo de Laboratorio de Idiomas de Idioma moderno II: inglés"/>
    <s v="2S"/>
    <n v="25142660"/>
    <s v="GARCÍA"/>
    <s v="ALAMÁN"/>
    <s v="MARTA"/>
    <s v="GARCÍA ALAMÁN, MARTA"/>
    <x v="0"/>
    <x v="0"/>
    <x v="0"/>
    <m/>
    <m/>
    <s v="magarcala"/>
    <s v="marta.garciaa@unirioja.es"/>
    <n v="1.5"/>
    <n v="1.5"/>
    <n v="532"/>
    <s v="LABORAL DOCENTE-ASOCIADO"/>
    <s v="P03"/>
    <s v="TIEMPO PARCIAL (3+3 HORAS)"/>
    <s v="2018-09-17 00:00:00.0"/>
    <s v="2019-09-14 00:00:00.0"/>
    <s v="PI101374"/>
    <s v="PROFESOR ASOCIADO"/>
    <s v="R107"/>
    <x v="6"/>
    <n v="345"/>
    <s v="FILOLOGÍA INGLESA"/>
  </r>
  <r>
    <x v="6"/>
    <n v="72792366"/>
    <x v="0"/>
    <n v="745"/>
    <s v="019G"/>
    <s v="GRUPO-E"/>
    <s v="Idioma moderno II: Inglés"/>
    <s v="GG"/>
    <s v="GRUPO GRANDE"/>
    <s v="019G"/>
    <s v="TEORIA DE IDIOMA MODERNO II: INGLÉS"/>
    <s v="GRUPO-E"/>
    <s v="Grupo de Teoria de IDIOMA MODERNO II: INGLÉS"/>
    <s v="2S"/>
    <n v="72792366"/>
    <s v="JIMÉNEZ"/>
    <s v="MARTÍNEZ LOSA"/>
    <s v="NOELIA"/>
    <s v="JIMÉNEZ MARTÍNEZ LOSA, NOELIA"/>
    <x v="1"/>
    <x v="0"/>
    <x v="0"/>
    <m/>
    <m/>
    <s v="nojimene"/>
    <s v="noelia.jimenez@unirioja.es"/>
    <n v="1"/>
    <n v="1"/>
    <n v="532"/>
    <s v="LABORAL DOCENTE-ASOCIADO"/>
    <s v="P04"/>
    <s v="TIEMPO PARCIAL (4+4 HORAS)"/>
    <s v="2018-09-17 00:00:00.0"/>
    <s v="2019-09-14 00:00:00.0"/>
    <s v="PI101373"/>
    <s v="PROFESOR ASOCIADO"/>
    <s v="R107"/>
    <x v="6"/>
    <n v="345"/>
    <s v="FILOLOGÍA INGLESA"/>
  </r>
  <r>
    <x v="6"/>
    <n v="78758459"/>
    <x v="0"/>
    <n v="745"/>
    <s v="019G"/>
    <s v="GRUPO-E"/>
    <s v="Idioma moderno II: Inglés"/>
    <s v="GG"/>
    <s v="GRUPO GRANDE"/>
    <s v="019G"/>
    <s v="TEORIA DE IDIOMA MODERNO II: INGLÉS"/>
    <s v="GRUPO-E"/>
    <s v="Grupo de Teoria de IDIOMA MODERNO II: INGLÉS"/>
    <s v="2S"/>
    <n v="78758459"/>
    <s v="GARCÍA"/>
    <s v="FERNÁNDEZ"/>
    <s v="LAURA"/>
    <s v="GARCÍA FERNÁNDEZ, LAURA"/>
    <x v="1"/>
    <x v="0"/>
    <x v="0"/>
    <m/>
    <m/>
    <s v="lagarcf"/>
    <s v="laura.garciaf@alum.unirioja.es"/>
    <n v="2"/>
    <n v="2"/>
    <n v="0"/>
    <s v="DOCTOR"/>
    <n v="0"/>
    <s v="_"/>
    <s v="2018-12-01 00:00:00.0"/>
    <s v="2019-11-30 00:00:00.0"/>
    <s v="D07INVESTIGADOR1"/>
    <s v="ACCESO SISTEMA ESPAÑOL CIENCIA E INNOVACIÓN"/>
    <s v="R107"/>
    <x v="6"/>
    <n v="345"/>
    <s v="FILOLOGÍA INGLESA"/>
  </r>
  <r>
    <x v="6"/>
    <n v="16627564"/>
    <x v="0"/>
    <n v="745"/>
    <s v="019LI"/>
    <s v="GRUPO-E1"/>
    <s v="Idioma moderno II: Inglés"/>
    <s v="GLI"/>
    <s v="GRUPO DE LABORATORIO DE IDIOMAS"/>
    <s v="019LI"/>
    <s v="PRÁCTICAS DE LABORATORIO DE IDIOMA MODERNO I: INGLÉS"/>
    <s v="GRUPO-E1"/>
    <s v="Grupo de Laboratorio de Idiomas de Idioma moderno II: inglés"/>
    <s v="2S"/>
    <n v="16627564"/>
    <s v="CIFONE"/>
    <s v="PONTE"/>
    <s v="MARÍA DANIELA"/>
    <s v="CIFONE PONTE, MARÍA DANIELA"/>
    <x v="1"/>
    <x v="0"/>
    <x v="0"/>
    <m/>
    <m/>
    <s v="mdcifone"/>
    <s v="m-daniela.cifone@unirioja.es"/>
    <n v="1.5"/>
    <n v="1.5"/>
    <n v="532"/>
    <s v="LABORAL DOCENTE-ASOCIADO"/>
    <s v="P05"/>
    <s v="TIEMPO PARCIAL (5+5 HORAS)"/>
    <s v="2018-09-17 00:00:00.0"/>
    <s v="2019-09-14 00:00:00.0"/>
    <s v="PI101371"/>
    <s v="PROFESOR ASOCIADO"/>
    <s v="R107"/>
    <x v="6"/>
    <n v="345"/>
    <s v="FILOLOGÍA INGLESA"/>
  </r>
  <r>
    <x v="6"/>
    <n v="16626817"/>
    <x v="0"/>
    <n v="745"/>
    <s v="019LI"/>
    <s v="GRUPO-E2"/>
    <s v="Idioma moderno II: Inglés"/>
    <s v="GLI"/>
    <s v="GRUPO DE LABORATORIO DE IDIOMAS"/>
    <s v="019LI"/>
    <s v="PRÁCTICAS DE LABORATORIO DE IDIOMA MODERNO I: INGLÉS"/>
    <s v="GRUPO-E2"/>
    <s v="Grupo de Laboratorio de Idiomas de Idioma moderno II: inglés"/>
    <s v="2S"/>
    <n v="16626817"/>
    <s v="GONZÁLEZ"/>
    <s v="GARCÍA"/>
    <s v="JONATAN"/>
    <s v="GONZÁLEZ GARCÍA, JONATAN"/>
    <x v="1"/>
    <x v="0"/>
    <x v="0"/>
    <m/>
    <m/>
    <s v="jogonzg"/>
    <s v="jonatan.gonzalezg@alum.unirioja.es"/>
    <n v="1.5"/>
    <n v="1.5"/>
    <n v="121"/>
    <s v="PERSONAL INVESTIGADOR EN FORMACIÓN"/>
    <n v="0"/>
    <s v="_"/>
    <s v="2017-05-15 00:00:00.0"/>
    <s v="2019-05-14 00:00:00.0"/>
    <s v="D07BECARIO2"/>
    <s v="PERSONAL INVESTIGADOR PREDOCTORAL EN FORMACIÓN"/>
    <s v="R107"/>
    <x v="6"/>
    <n v="345"/>
    <s v="FILOLOGÍA INGLESA"/>
  </r>
  <r>
    <x v="6"/>
    <n v="72797030"/>
    <x v="0"/>
    <n v="745"/>
    <s v="019R"/>
    <s v="GRUPO-E1"/>
    <s v="Idioma moderno II: Inglés"/>
    <s v="GR"/>
    <s v="GRUPO REDUCIDO"/>
    <s v="019R"/>
    <s v="PRACTICAS DE AULA DE IDIOMA MODERNO I: INGLÉS"/>
    <s v="GRUPO-E1"/>
    <s v="Grupo de Aula de Idioma moderno II: inglés"/>
    <s v="2S"/>
    <n v="72797030"/>
    <s v="TÍO"/>
    <s v="SÁENZ"/>
    <s v="MARTA"/>
    <s v="TÍO SÁENZ, MARTA"/>
    <x v="1"/>
    <x v="0"/>
    <x v="0"/>
    <m/>
    <m/>
    <s v="matio"/>
    <s v="marta.tio@alum.unirioja.es"/>
    <n v="1.5"/>
    <n v="1.5"/>
    <n v="121"/>
    <s v="PERSONAL INVESTIGADOR EN FORMACIÓN"/>
    <n v="0"/>
    <s v="_"/>
    <s v="2015-09-01 00:00:00.0"/>
    <s v="2019-08-31 00:00:00.0"/>
    <s v="D07BECARIO3"/>
    <s v="PERSONAL INVESTIGADOR PREDOCTORAL EN FORMACIÓN"/>
    <s v="R107"/>
    <x v="6"/>
    <n v="345"/>
    <s v="FILOLOGÍA INGLESA"/>
  </r>
  <r>
    <x v="8"/>
    <n v="72792366"/>
    <x v="2"/>
    <n v="745"/>
    <s v="019G"/>
    <s v="GRUPO-E"/>
    <s v="Idioma moderno II: Inglés"/>
    <s v="GG"/>
    <s v="GRUPO GRANDE"/>
    <s v="019G"/>
    <s v="TEORIA DE IDIOMA MODERNO II: INGLÉS"/>
    <s v="GRUPO-E"/>
    <s v="Grupo de Teoria de IDIOMA MODERNO II: INGLÉS"/>
    <s v="2S"/>
    <n v="72792366"/>
    <s v="JIMÉNEZ"/>
    <s v="MARTÍNEZ LOSA"/>
    <s v="NOELIA"/>
    <s v="JIMÉNEZ MARTÍNEZ LOSA, NOELIA"/>
    <x v="1"/>
    <x v="0"/>
    <x v="0"/>
    <m/>
    <m/>
    <s v="nojimene"/>
    <s v="noelia.jimenez@unirioja.es"/>
    <n v="1"/>
    <m/>
    <n v="532"/>
    <s v="LABORAL DOCENTE-ASOCIADO"/>
    <s v="P04"/>
    <s v="TIEMPO PARCIAL (4+4 HORAS)"/>
    <s v="2018-09-17 00:00:00.0"/>
    <s v="2019-09-14 00:00:00.0"/>
    <s v="PI101373"/>
    <s v="PROFESOR ASOCIADO"/>
    <s v="R107"/>
    <x v="6"/>
    <n v="345"/>
    <s v="FILOLOGÍA INGLESA"/>
  </r>
  <r>
    <x v="8"/>
    <n v="78758459"/>
    <x v="2"/>
    <n v="745"/>
    <s v="019G"/>
    <s v="GRUPO-E"/>
    <s v="Idioma moderno II: Inglés"/>
    <s v="GG"/>
    <s v="GRUPO GRANDE"/>
    <s v="019G"/>
    <s v="TEORIA DE IDIOMA MODERNO II: INGLÉS"/>
    <s v="GRUPO-E"/>
    <s v="Grupo de Teoria de IDIOMA MODERNO II: INGLÉS"/>
    <s v="2S"/>
    <n v="78758459"/>
    <s v="GARCÍA"/>
    <s v="FERNÁNDEZ"/>
    <s v="LAURA"/>
    <s v="GARCÍA FERNÁNDEZ, LAURA"/>
    <x v="1"/>
    <x v="0"/>
    <x v="0"/>
    <m/>
    <m/>
    <s v="lagarcf"/>
    <s v="laura.garciaf@alum.unirioja.es"/>
    <n v="2"/>
    <m/>
    <n v="0"/>
    <s v="DOCTOR"/>
    <n v="0"/>
    <s v="_"/>
    <s v="2018-12-01 00:00:00.0"/>
    <s v="2019-11-30 00:00:00.0"/>
    <s v="D07INVESTIGADOR1"/>
    <s v="ACCESO SISTEMA ESPAÑOL CIENCIA E INNOVACIÓN"/>
    <s v="R107"/>
    <x v="6"/>
    <n v="345"/>
    <s v="FILOLOGÍA INGLESA"/>
  </r>
  <r>
    <x v="9"/>
    <n v="47106053"/>
    <x v="2"/>
    <n v="745"/>
    <s v="019G"/>
    <s v="GRUPO-F"/>
    <s v="Idioma moderno II: Inglés"/>
    <s v="GG"/>
    <s v="GRUPO GRANDE"/>
    <s v="019G"/>
    <s v="TEORIA DE IDIOMA MODERNO II: INGLÉS"/>
    <s v="GRUPO-F"/>
    <s v="Grupo de Teoria de IDIOMA MODERNO II: INGLÉS"/>
    <s v="2S"/>
    <n v="47106053"/>
    <s v="FIDALGO"/>
    <s v="ALLO"/>
    <s v="LUISA"/>
    <s v="FIDALGO ALLO, LUISA"/>
    <x v="1"/>
    <x v="0"/>
    <x v="0"/>
    <m/>
    <m/>
    <s v="lufidalg"/>
    <s v="luisa.fidalgoa@unirioja.es"/>
    <n v="3"/>
    <n v="3"/>
    <n v="536"/>
    <s v="PROFESOR INTERINO"/>
    <s v="C01"/>
    <s v="TIEMPO COMPLETO"/>
    <s v="2017-09-15 00:00:00.0"/>
    <s v="null"/>
    <s v="PI101261"/>
    <s v="PROFESOR CONTRATADO INTERINO"/>
    <s v="R107"/>
    <x v="6"/>
    <n v="345"/>
    <s v="FILOLOGÍA INGLESA"/>
  </r>
  <r>
    <x v="9"/>
    <n v="9414088"/>
    <x v="2"/>
    <n v="745"/>
    <s v="019LI"/>
    <s v="GRUPO-F1"/>
    <s v="Idioma moderno II: Inglés"/>
    <s v="GLI"/>
    <s v="GRUPO DE LABORATORIO DE IDIOMAS"/>
    <s v="019LI"/>
    <s v="PRÁCTICAS DE LABORATORIO DE IDIOMA MODERNO I: INGLÉS"/>
    <s v="GRUPO-F1"/>
    <s v="Grupo de Laboratorio de Idiomas de Idioma moderno II: inglés"/>
    <s v="2S"/>
    <n v="9414088"/>
    <s v="TABOADA"/>
    <s v="FERRERO"/>
    <s v="CAROLINA"/>
    <s v="TABOADA FERRERO, CAROLINA"/>
    <x v="0"/>
    <x v="0"/>
    <x v="0"/>
    <m/>
    <m/>
    <s v="cataboad"/>
    <s v="carolina.taboada@unirioja.es"/>
    <n v="1.5"/>
    <n v="1.5"/>
    <n v="504"/>
    <s v="PROFESOR TITULAR UNIVERSIDAD"/>
    <s v="C01"/>
    <s v="TIEMPO COMPLETO"/>
    <s v="2008-09-30 00:00:00.0"/>
    <s v="null"/>
    <s v="DF100228"/>
    <s v="PROFESOR TITULAR DE UNIVERSIDAD INTERINO"/>
    <s v="R107"/>
    <x v="6"/>
    <n v="345"/>
    <s v="FILOLOGÍA INGLESA"/>
  </r>
  <r>
    <x v="10"/>
    <n v="47106053"/>
    <x v="2"/>
    <n v="745"/>
    <s v="019G"/>
    <s v="GRUPO-F"/>
    <s v="Idioma moderno II: Inglés"/>
    <s v="GG"/>
    <s v="GRUPO GRANDE"/>
    <s v="019G"/>
    <s v="TEORIA DE IDIOMA MODERNO II: INGLÉS"/>
    <s v="GRUPO-F"/>
    <s v="Grupo de Teoria de IDIOMA MODERNO II: INGLÉS"/>
    <s v="2S"/>
    <n v="47106053"/>
    <s v="FIDALGO"/>
    <s v="ALLO"/>
    <s v="LUISA"/>
    <s v="FIDALGO ALLO, LUISA"/>
    <x v="1"/>
    <x v="0"/>
    <x v="0"/>
    <m/>
    <m/>
    <s v="lufidalg"/>
    <s v="luisa.fidalgoa@unirioja.es"/>
    <n v="3"/>
    <m/>
    <n v="536"/>
    <s v="PROFESOR INTERINO"/>
    <s v="C01"/>
    <s v="TIEMPO COMPLETO"/>
    <s v="2017-09-15 00:00:00.0"/>
    <s v="null"/>
    <s v="PI101261"/>
    <s v="PROFESOR CONTRATADO INTERINO"/>
    <s v="R107"/>
    <x v="6"/>
    <n v="345"/>
    <s v="FILOLOGÍA INGLESA"/>
  </r>
  <r>
    <x v="10"/>
    <n v="9414088"/>
    <x v="2"/>
    <n v="745"/>
    <s v="019LI"/>
    <s v="GRUPO-F1"/>
    <s v="Idioma moderno II: Inglés"/>
    <s v="GLI"/>
    <s v="GRUPO DE LABORATORIO DE IDIOMAS"/>
    <s v="019LI"/>
    <s v="PRÁCTICAS DE LABORATORIO DE IDIOMA MODERNO I: INGLÉS"/>
    <s v="GRUPO-F1"/>
    <s v="Grupo de Laboratorio de Idiomas de Idioma moderno II: inglés"/>
    <s v="2S"/>
    <n v="9414088"/>
    <s v="TABOADA"/>
    <s v="FERRERO"/>
    <s v="CAROLINA"/>
    <s v="TABOADA FERRERO, CAROLINA"/>
    <x v="0"/>
    <x v="0"/>
    <x v="0"/>
    <m/>
    <m/>
    <s v="cataboad"/>
    <s v="carolina.taboada@unirioja.es"/>
    <n v="1.5"/>
    <m/>
    <n v="504"/>
    <s v="PROFESOR TITULAR UNIVERSIDAD"/>
    <s v="C01"/>
    <s v="TIEMPO COMPLETO"/>
    <s v="2008-09-30 00:00:00.0"/>
    <s v="null"/>
    <s v="DF100228"/>
    <s v="PROFESOR TITULAR DE UNIVERSIDAD INTERINO"/>
    <s v="R107"/>
    <x v="6"/>
    <n v="345"/>
    <s v="FILOLOGÍA INGLESA"/>
  </r>
  <r>
    <x v="4"/>
    <n v="16570961"/>
    <x v="2"/>
    <n v="746"/>
    <s v="021G"/>
    <s v="GRUPO-A"/>
    <s v="Idioma moderno II: Francés"/>
    <s v="GG"/>
    <s v="GRUPO GRANDE"/>
    <s v="021G"/>
    <s v="TEORIA DE IDIOMA MODERNO I: FRANCES"/>
    <s v="GRUPO-A"/>
    <s v="Grupo de Teoría de IDIOMA MODERNO II: FRANCÉS"/>
    <s v="2S"/>
    <n v="16570961"/>
    <s v="CABELLO"/>
    <s v="ANDRÉS"/>
    <s v="NURIA"/>
    <s v="CABELLO ANDRÉS, NURIA"/>
    <x v="0"/>
    <x v="0"/>
    <x v="0"/>
    <m/>
    <m/>
    <s v="nucabea"/>
    <s v="nuria.cabelloa@unirioja.es"/>
    <n v="3"/>
    <n v="3"/>
    <n v="536"/>
    <s v="PROFESOR INTERINO"/>
    <s v="C01"/>
    <s v="TIEMPO COMPLETO"/>
    <s v="2015-09-15 00:00:00.0"/>
    <s v="null"/>
    <s v="PI101032"/>
    <s v="PROFESOR CONTRATADO INTERINO"/>
    <s v="R107"/>
    <x v="6"/>
    <n v="335"/>
    <s v="FILOLOGÍA FRANCESA"/>
  </r>
  <r>
    <x v="5"/>
    <n v="16570961"/>
    <x v="2"/>
    <n v="746"/>
    <s v="021G"/>
    <s v="GRUPO-A"/>
    <s v="Idioma moderno II: Francés"/>
    <s v="GG"/>
    <s v="GRUPO GRANDE"/>
    <s v="021G"/>
    <s v="TEORIA DE IDIOMA MODERNO I: FRANCES"/>
    <s v="GRUPO-A"/>
    <s v="Grupo de Teoría de IDIOMA MODERNO II: FRANCÉS"/>
    <s v="2S"/>
    <n v="16570961"/>
    <s v="CABELLO"/>
    <s v="ANDRÉS"/>
    <s v="NURIA"/>
    <s v="CABELLO ANDRÉS, NURIA"/>
    <x v="0"/>
    <x v="0"/>
    <x v="0"/>
    <m/>
    <m/>
    <s v="nucabea"/>
    <s v="nuria.cabelloa@unirioja.es"/>
    <n v="3"/>
    <m/>
    <n v="536"/>
    <s v="PROFESOR INTERINO"/>
    <s v="C01"/>
    <s v="TIEMPO COMPLETO"/>
    <s v="2015-09-15 00:00:00.0"/>
    <s v="null"/>
    <s v="PI101032"/>
    <s v="PROFESOR CONTRATADO INTERINO"/>
    <s v="R107"/>
    <x v="6"/>
    <n v="335"/>
    <s v="FILOLOGÍA FRANCESA"/>
  </r>
  <r>
    <x v="9"/>
    <n v="16570961"/>
    <x v="2"/>
    <n v="746"/>
    <s v="021G"/>
    <s v="GRUPO-A"/>
    <s v="Idioma moderno II: Francés"/>
    <s v="GG"/>
    <s v="GRUPO GRANDE"/>
    <s v="021G"/>
    <s v="TEORIA DE IDIOMA MODERNO I: FRANCES"/>
    <s v="GRUPO-A"/>
    <s v="Grupo de Teoría de IDIOMA MODERNO II: FRANCÉS"/>
    <s v="2S"/>
    <n v="16570961"/>
    <s v="CABELLO"/>
    <s v="ANDRÉS"/>
    <s v="NURIA"/>
    <s v="CABELLO ANDRÉS, NURIA"/>
    <x v="0"/>
    <x v="0"/>
    <x v="0"/>
    <m/>
    <m/>
    <s v="nucabea"/>
    <s v="nuria.cabelloa@unirioja.es"/>
    <n v="3"/>
    <m/>
    <n v="536"/>
    <s v="PROFESOR INTERINO"/>
    <s v="C01"/>
    <s v="TIEMPO COMPLETO"/>
    <s v="2015-09-15 00:00:00.0"/>
    <s v="null"/>
    <s v="PI101032"/>
    <s v="PROFESOR CONTRATADO INTERINO"/>
    <s v="R107"/>
    <x v="6"/>
    <n v="335"/>
    <s v="FILOLOGÍA FRANCESA"/>
  </r>
  <r>
    <x v="10"/>
    <n v="16570961"/>
    <x v="2"/>
    <n v="746"/>
    <s v="021G"/>
    <s v="GRUPO-A"/>
    <s v="Idioma moderno II: Francés"/>
    <s v="GG"/>
    <s v="GRUPO GRANDE"/>
    <s v="021G"/>
    <s v="TEORIA DE IDIOMA MODERNO I: FRANCES"/>
    <s v="GRUPO-A"/>
    <s v="Grupo de Teoría de IDIOMA MODERNO II: FRANCÉS"/>
    <s v="2S"/>
    <n v="16570961"/>
    <s v="CABELLO"/>
    <s v="ANDRÉS"/>
    <s v="NURIA"/>
    <s v="CABELLO ANDRÉS, NURIA"/>
    <x v="0"/>
    <x v="0"/>
    <x v="0"/>
    <m/>
    <m/>
    <s v="nucabea"/>
    <s v="nuria.cabelloa@unirioja.es"/>
    <n v="3"/>
    <m/>
    <n v="536"/>
    <s v="PROFESOR INTERINO"/>
    <s v="C01"/>
    <s v="TIEMPO COMPLETO"/>
    <s v="2015-09-15 00:00:00.0"/>
    <s v="null"/>
    <s v="PI101032"/>
    <s v="PROFESOR CONTRATADO INTERINO"/>
    <s v="R107"/>
    <x v="6"/>
    <n v="335"/>
    <s v="FILOLOGÍA FRANCESA"/>
  </r>
  <r>
    <x v="5"/>
    <n v="16059799"/>
    <x v="2"/>
    <n v="747"/>
    <s v="206205G"/>
    <s v="GRUPO-C"/>
    <s v="Lengua castellana para maestros"/>
    <s v="GG"/>
    <s v="GRUPO GRANDE"/>
    <s v="206205G"/>
    <s v="TEORIA DE LENGUA CASTELLANA PARA MAESTROS"/>
    <s v="GRUPO-C"/>
    <s v="Grupo de Teoria de LENGUA CASTELLANA PARA MAESTROS"/>
    <s v="2S"/>
    <n v="16059799"/>
    <s v="VIÑUELA"/>
    <s v="SOTO"/>
    <s v="LETICIA"/>
    <s v="VIÑUELA SOTO, LETICIA"/>
    <x v="1"/>
    <x v="0"/>
    <x v="0"/>
    <m/>
    <m/>
    <s v="levinuel"/>
    <s v="leticia.vinuela@alum.unirioja.es"/>
    <n v="4"/>
    <n v="4"/>
    <n v="121"/>
    <s v="PERSONAL INVESTIGADOR EN FORMACIÓN"/>
    <n v="0"/>
    <s v="_"/>
    <s v="2017-10-01 00:00:00.0"/>
    <s v="2018-09-30 00:00:00.0"/>
    <s v="D06BECARIO1"/>
    <s v="PERSONAL INVESTIGADOR PREDOCTORAL EN FORMACIÓN"/>
    <s v="R106"/>
    <x v="5"/>
    <n v="567"/>
    <s v="LENGUA ESPAÑOLA"/>
  </r>
  <r>
    <x v="5"/>
    <s v="X4359100"/>
    <x v="2"/>
    <n v="747"/>
    <s v="206205R"/>
    <s v="GRUPO-C2"/>
    <s v="Lengua castellana para maestros"/>
    <s v="GR"/>
    <s v="GRUPO REDUCIDO"/>
    <s v="206205R"/>
    <s v="PRACTICA DE LENGUA CASTELLANA PARA MAESTROS"/>
    <s v="GRUPO-C2"/>
    <s v="Práctica de Lengua castellana para maestros"/>
    <s v="2S"/>
    <s v="X4359100"/>
    <s v="BORSARI"/>
    <s v="-"/>
    <s v="ELISA"/>
    <s v="BORSARI -, ELISA"/>
    <x v="1"/>
    <x v="0"/>
    <x v="0"/>
    <m/>
    <m/>
    <s v="elborsar"/>
    <s v="elisa.borsari@unirioja.es"/>
    <n v="2"/>
    <n v="2"/>
    <n v="0"/>
    <s v="DOCTOR"/>
    <n v="0"/>
    <s v="_"/>
    <s v="2017-01-16 00:00:00.0"/>
    <s v="2019-01-15 00:00:00.0"/>
    <s v="D06INVESTIGADOR1"/>
    <s v="ACCESO SISTEMA ESPAÑOL CIENCIA E INNOVACIÓN"/>
    <s v="R106"/>
    <x v="5"/>
    <n v="583"/>
    <s v="LITERATURA ESPAÑOLA"/>
  </r>
  <r>
    <x v="5"/>
    <n v="16603591"/>
    <x v="2"/>
    <n v="748"/>
    <s v="206206G"/>
    <s v="GRUPO-B"/>
    <s v="Matemáticas básicas para maestros"/>
    <s v="GG"/>
    <s v="GRUPO GRANDE"/>
    <s v="206206G"/>
    <s v="GRUPO GRANDE DE MATEMÁTICAS BASICAS PARA MAESTRO"/>
    <s v="GRUPO-B"/>
    <s v="Grupo Grande de MATEMÁTICAS BASICAS PARA MAESTRO"/>
    <s v="2S"/>
    <n v="16603591"/>
    <s v="FERNÁNDEZ"/>
    <s v="CESTAU"/>
    <s v="JAIME MARTÍN"/>
    <s v="FERNÁNDEZ CESTAU, JAIME MARTÍN"/>
    <x v="1"/>
    <x v="0"/>
    <x v="0"/>
    <m/>
    <m/>
    <s v="jafernc"/>
    <s v="jaime.fernandez@unirioja.es"/>
    <n v="4.5"/>
    <n v="4.5"/>
    <n v="536"/>
    <s v="PROFESOR INTERINO"/>
    <s v="C01"/>
    <s v="TIEMPO COMPLETO"/>
    <s v="2019-02-04 00:00:00.0"/>
    <s v="2019-08-08 00:00:00.0"/>
    <s v="D11CONIN14"/>
    <s v="PROFESOR CONTRATADO INTERINO"/>
    <s v="R111"/>
    <x v="7"/>
    <n v="440"/>
    <s v="GEOMETRÍA Y TOPOLOGÍA"/>
  </r>
  <r>
    <x v="5"/>
    <n v="16612389"/>
    <x v="2"/>
    <n v="748"/>
    <s v="206206R"/>
    <s v="GRUPO-B1"/>
    <s v="Matemáticas básicas para maestros"/>
    <s v="GR"/>
    <s v="GRUPO REDUCIDO"/>
    <s v="206206R"/>
    <s v="GRUPO REDUCIDO DE MATEMÁTICAS BASICAS PARA MAESTRO"/>
    <s v="GRUPO-B1"/>
    <s v="Grupo Reducido de MATEMÁTICAS BASICAS PARA MAESTRO"/>
    <s v="2S"/>
    <n v="16612389"/>
    <s v="MAGREÑÁN"/>
    <s v="RUIZ"/>
    <s v="ÁNGEL ALBERTO"/>
    <s v="MAGREÑÁN RUIZ, ÁNGEL ALBERTO"/>
    <x v="1"/>
    <x v="0"/>
    <x v="0"/>
    <m/>
    <m/>
    <s v="anmagren"/>
    <s v="angel-alberto.magrenan@unirioja.es"/>
    <n v="1.5"/>
    <n v="1.5"/>
    <n v="536"/>
    <s v="PROFESOR INTERINO"/>
    <s v="C01"/>
    <s v="TIEMPO COMPLETO"/>
    <s v="2018-09-17 00:00:00.0"/>
    <s v="null"/>
    <s v="PI101383"/>
    <s v="PROFESOR CONTRATADO INTERINO"/>
    <s v="R111"/>
    <x v="7"/>
    <n v="200"/>
    <s v="DIDÁCTICA DE LA MATEMÁTICA"/>
  </r>
  <r>
    <x v="4"/>
    <n v="9414088"/>
    <x v="2"/>
    <n v="749"/>
    <s v="022G"/>
    <s v="GRUPO-C"/>
    <s v="Idioma moderno III: Inglés"/>
    <s v="GG"/>
    <s v="GRUPO GRANDE"/>
    <s v="022G"/>
    <s v="GRUPO GRANDE DE IDIOMA MODERNO III: (INGLÉS)"/>
    <s v="GRUPO-C"/>
    <s v="Grupo Grande de IDIOMA MODERNO III: (INGLÉS)"/>
    <s v="1S"/>
    <n v="9414088"/>
    <s v="TABOADA"/>
    <s v="FERRERO"/>
    <s v="CAROLINA"/>
    <s v="TABOADA FERRERO, CAROLINA"/>
    <x v="0"/>
    <x v="0"/>
    <x v="0"/>
    <m/>
    <m/>
    <s v="cataboad"/>
    <s v="carolina.taboada@unirioja.es"/>
    <n v="3"/>
    <n v="3"/>
    <n v="504"/>
    <s v="PROFESOR TITULAR UNIVERSIDAD"/>
    <s v="C01"/>
    <s v="TIEMPO COMPLETO"/>
    <s v="2008-09-30 00:00:00.0"/>
    <s v="null"/>
    <s v="DF100228"/>
    <s v="PROFESOR TITULAR DE UNIVERSIDAD INTERINO"/>
    <s v="R107"/>
    <x v="6"/>
    <n v="345"/>
    <s v="FILOLOGÍA INGLESA"/>
  </r>
  <r>
    <x v="5"/>
    <n v="16581717"/>
    <x v="2"/>
    <n v="749"/>
    <s v="022G"/>
    <s v="GRUPO-B"/>
    <s v="Idioma moderno III: Inglés"/>
    <s v="GG"/>
    <s v="GRUPO GRANDE"/>
    <s v="022G"/>
    <s v="GRUPO GRANDE DE IDIOMA MODERNO III: (INGLÉS)"/>
    <s v="GRUPO-B"/>
    <s v="Grupo Grande de IDIOMA MODERNO III: (INGLÉS)"/>
    <s v="1S"/>
    <n v="16581717"/>
    <s v="SANTIBÁÑEZ"/>
    <s v="SÁENZ"/>
    <s v="FRANCISCO"/>
    <s v="SANTIBÁÑEZ SÁENZ, FRANCISCO"/>
    <x v="0"/>
    <x v="0"/>
    <x v="0"/>
    <m/>
    <m/>
    <s v="frsantib"/>
    <s v="francisco.santibanez@unirioja.es"/>
    <n v="3"/>
    <n v="3"/>
    <n v="532"/>
    <s v="LABORAL DOCENTE-ASOCIADO"/>
    <s v="P04"/>
    <s v="TIEMPO PARCIAL (4+4 HORAS)"/>
    <s v="2017-09-15 00:00:00.0"/>
    <s v="2019-09-14 00:00:00.0"/>
    <s v="PI101302"/>
    <s v="PROFESOR ASOCIADO"/>
    <s v="R107"/>
    <x v="6"/>
    <n v="345"/>
    <s v="FILOLOGÍA INGLESA"/>
  </r>
  <r>
    <x v="6"/>
    <n v="16583327"/>
    <x v="0"/>
    <n v="749"/>
    <s v="022G"/>
    <s v="GRUPO-D"/>
    <s v="Idioma moderno III: Inglés"/>
    <s v="GG"/>
    <s v="GRUPO GRANDE"/>
    <s v="022G"/>
    <s v="GRUPO GRANDE DE IDIOMA MODERNO III: (INGLÉS)"/>
    <s v="GRUPO-D"/>
    <s v="Grupo Grande de IDIOMA MODERNO III: (INGLÉS)"/>
    <s v="1S"/>
    <n v="16583327"/>
    <s v="FLORES"/>
    <s v="MORENO"/>
    <s v="CRISTINA"/>
    <s v="FLORES MORENO, CRISTINA"/>
    <x v="1"/>
    <x v="0"/>
    <x v="0"/>
    <m/>
    <m/>
    <s v="criflormore"/>
    <s v="cristina.flores@unirioja.es"/>
    <n v="3"/>
    <n v="3"/>
    <n v="504"/>
    <s v="PROFESOR TITULAR UNIVERSIDAD"/>
    <s v="C01"/>
    <s v="TIEMPO COMPLETO"/>
    <s v="2018-11-26 00:00:00.0"/>
    <s v="null"/>
    <s v="DF100363"/>
    <s v="PROFESOR TITULAR DE UNIVERSIDAD"/>
    <s v="R107"/>
    <x v="6"/>
    <n v="345"/>
    <s v="FILOLOGÍA INGLESA"/>
  </r>
  <r>
    <x v="9"/>
    <n v="78758459"/>
    <x v="2"/>
    <n v="749"/>
    <s v="022LI"/>
    <s v="GRUPO-E3"/>
    <s v="Idioma moderno III: Inglés"/>
    <s v="GLI"/>
    <s v="GRUPO DE LABORATORIO DE IDIOMAS"/>
    <s v="022LI"/>
    <s v="LABORATORIO DE IDIOMAS DE IDIOMA MODERNO III: (INGLÉS)"/>
    <s v="GRUPO-E3"/>
    <s v="Laboratorio de Idiomas de IDIOMA MODERNO III: (INGLÉS)"/>
    <s v="1S"/>
    <n v="78758459"/>
    <s v="GARCÍA"/>
    <s v="FERNÁNDEZ"/>
    <s v="LAURA"/>
    <s v="GARCÍA FERNÁNDEZ, LAURA"/>
    <x v="1"/>
    <x v="0"/>
    <x v="0"/>
    <m/>
    <m/>
    <s v="lagarcf"/>
    <s v="laura.garciaf@alum.unirioja.es"/>
    <n v="1.5"/>
    <n v="1.5"/>
    <n v="0"/>
    <s v="DOCTOR"/>
    <n v="0"/>
    <s v="_"/>
    <s v="2018-12-01 00:00:00.0"/>
    <s v="2019-11-30 00:00:00.0"/>
    <s v="D07INVESTIGADOR1"/>
    <s v="ACCESO SISTEMA ESPAÑOL CIENCIA E INNOVACIÓN"/>
    <s v="R107"/>
    <x v="6"/>
    <n v="345"/>
    <s v="FILOLOGÍA INGLESA"/>
  </r>
  <r>
    <x v="9"/>
    <n v="16641973"/>
    <x v="2"/>
    <n v="749"/>
    <s v="022R"/>
    <s v="GRUPO-E3"/>
    <s v="Idioma moderno III: Inglés"/>
    <s v="GR"/>
    <s v="GRUPO REDUCIDO"/>
    <s v="022R"/>
    <s v="GRUPO REDUCIDO DE IDIOMA MODERNO III: (INGLÉS)"/>
    <s v="GRUPO-E3"/>
    <s v="Grupo Reducido de Idioma moderno III: inglés"/>
    <s v="1S"/>
    <n v="16641973"/>
    <s v="LOZANO"/>
    <s v="PALACIO"/>
    <s v="INÉS"/>
    <s v="LOZANO PALACIO, INÉS"/>
    <x v="1"/>
    <x v="0"/>
    <x v="0"/>
    <m/>
    <m/>
    <s v="inlozano"/>
    <s v="ines.lozano@alum.unirioja.es"/>
    <n v="1.5"/>
    <n v="1.5"/>
    <n v="121"/>
    <s v="PERSONAL INVESTIGADOR EN FORMACIÓN"/>
    <n v="0"/>
    <s v="_"/>
    <s v="2017-10-15 00:00:00.0"/>
    <s v="2018-10-14 00:00:00.0"/>
    <s v="D07BECARIO4"/>
    <s v="PERSONAL INVESTIGADOR PREDOCTORAL EN FORMACIÓN"/>
    <s v="R107"/>
    <x v="6"/>
    <n v="345"/>
    <s v="FILOLOGÍA INGLESA"/>
  </r>
  <r>
    <x v="10"/>
    <n v="78758459"/>
    <x v="2"/>
    <n v="749"/>
    <s v="022LI"/>
    <s v="GRUPO-E3"/>
    <s v="Idioma moderno III: Inglés"/>
    <s v="GLI"/>
    <s v="GRUPO DE LABORATORIO DE IDIOMAS"/>
    <s v="022LI"/>
    <s v="LABORATORIO DE IDIOMAS DE IDIOMA MODERNO III: (INGLÉS)"/>
    <s v="GRUPO-E3"/>
    <s v="Laboratorio de Idiomas de IDIOMA MODERNO III: (INGLÉS)"/>
    <s v="1S"/>
    <n v="78758459"/>
    <s v="GARCÍA"/>
    <s v="FERNÁNDEZ"/>
    <s v="LAURA"/>
    <s v="GARCÍA FERNÁNDEZ, LAURA"/>
    <x v="1"/>
    <x v="0"/>
    <x v="0"/>
    <m/>
    <m/>
    <s v="lagarcf"/>
    <s v="laura.garciaf@alum.unirioja.es"/>
    <n v="1.5"/>
    <m/>
    <n v="0"/>
    <s v="DOCTOR"/>
    <n v="0"/>
    <s v="_"/>
    <s v="2018-12-01 00:00:00.0"/>
    <s v="2019-11-30 00:00:00.0"/>
    <s v="D07INVESTIGADOR1"/>
    <s v="ACCESO SISTEMA ESPAÑOL CIENCIA E INNOVACIÓN"/>
    <s v="R107"/>
    <x v="6"/>
    <n v="345"/>
    <s v="FILOLOGÍA INGLESA"/>
  </r>
  <r>
    <x v="10"/>
    <n v="16641973"/>
    <x v="2"/>
    <n v="749"/>
    <s v="022R"/>
    <s v="GRUPO-E3"/>
    <s v="Idioma moderno III: Inglés"/>
    <s v="GR"/>
    <s v="GRUPO REDUCIDO"/>
    <s v="022R"/>
    <s v="GRUPO REDUCIDO DE IDIOMA MODERNO III: (INGLÉS)"/>
    <s v="GRUPO-E3"/>
    <s v="Grupo Reducido de Idioma moderno III: inglés"/>
    <s v="1S"/>
    <n v="16641973"/>
    <s v="LOZANO"/>
    <s v="PALACIO"/>
    <s v="INÉS"/>
    <s v="LOZANO PALACIO, INÉS"/>
    <x v="1"/>
    <x v="0"/>
    <x v="0"/>
    <m/>
    <m/>
    <s v="inlozano"/>
    <s v="ines.lozano@alum.unirioja.es"/>
    <n v="1.5"/>
    <m/>
    <n v="121"/>
    <s v="PERSONAL INVESTIGADOR EN FORMACIÓN"/>
    <n v="0"/>
    <s v="_"/>
    <s v="2017-10-15 00:00:00.0"/>
    <s v="2018-10-14 00:00:00.0"/>
    <s v="D07BECARIO4"/>
    <s v="PERSONAL INVESTIGADOR PREDOCTORAL EN FORMACIÓN"/>
    <s v="R107"/>
    <x v="6"/>
    <n v="345"/>
    <s v="FILOLOGÍA INGLESA"/>
  </r>
  <r>
    <x v="5"/>
    <n v="16561261"/>
    <x v="2"/>
    <n v="752"/>
    <s v="206210A"/>
    <s v="GRUPO-A"/>
    <s v="Educación física y su didáctica"/>
    <s v="GG"/>
    <s v="GRUPO GRANDE"/>
    <s v="206210A"/>
    <s v="PRÁCTICAS DE AULA DE EDUCACIÓN FÍSICA Y SU DIDÁCTICA"/>
    <s v="GRUPO-A"/>
    <s v="Prácticas de Aula de Educación física y su didáctica"/>
    <s v="AN"/>
    <n v="16561261"/>
    <s v="LAPRESA"/>
    <s v="AJAMIL"/>
    <s v="DANIEL"/>
    <s v="LAPRESA AJAMIL, DANIEL"/>
    <x v="0"/>
    <x v="0"/>
    <x v="0"/>
    <m/>
    <m/>
    <s v="dalapres"/>
    <s v="daniel.lapresa@unirioja.es"/>
    <n v="2"/>
    <n v="2"/>
    <n v="504"/>
    <s v="PROFESOR TITULAR UNIVERSIDAD"/>
    <s v="C01"/>
    <s v="TIEMPO COMPLETO"/>
    <s v="2014-09-15 00:00:00.0"/>
    <s v="null"/>
    <s v="DF100092"/>
    <s v="PROFESOR TITULAR DE UNIVERSIDAD"/>
    <s v="R115"/>
    <x v="2"/>
    <n v="187"/>
    <s v="DIDÁCTICA DE LA EXPRESIÓN CORPORAL"/>
  </r>
  <r>
    <x v="5"/>
    <n v="16633495"/>
    <x v="2"/>
    <n v="753"/>
    <s v="206211G"/>
    <s v="GRUPO-A"/>
    <s v="Didáctica de la lengua castellana y su literatura"/>
    <s v="GG"/>
    <s v="GRUPO GRANDE"/>
    <s v="206211G"/>
    <s v="GRUPO GRANDE DE DIDÁCTICA DE LA LENGUA CASTELLANA Y SU LITERATURA"/>
    <s v="GRUPO-A"/>
    <s v="Grupo Grande de DIDÁCTICA DE LA LENGUA CASTELLANA Y SU LITERATURA"/>
    <s v="AN"/>
    <n v="16633495"/>
    <s v="SERRANO"/>
    <s v="ROMERO"/>
    <s v="TAMARA"/>
    <s v="SERRANO ROMERO, TAMARA"/>
    <x v="1"/>
    <x v="0"/>
    <x v="0"/>
    <m/>
    <m/>
    <s v="taserran"/>
    <s v="tamara.serrano@unirioja.es"/>
    <n v="4"/>
    <n v="4"/>
    <n v="536"/>
    <s v="PROFESOR INTERINO"/>
    <s v="P06"/>
    <s v="TIEMPO PARCIAL (6+6 HORAS)"/>
    <s v="2018-09-24 00:00:00.0"/>
    <s v="2019-09-14 00:00:00.0"/>
    <s v="PI101422"/>
    <s v="PROFESOR CONTRATADO INTERINO"/>
    <s v="R106"/>
    <x v="5"/>
    <n v="195"/>
    <s v="DIDÁCTICA DE LA LENGUA Y LA LITERATURA"/>
  </r>
  <r>
    <x v="5"/>
    <n v="16542622"/>
    <x v="2"/>
    <n v="753"/>
    <s v="206211G"/>
    <s v="GRUPO-B"/>
    <s v="Didáctica de la lengua castellana y su literatura"/>
    <s v="GG"/>
    <s v="GRUPO GRANDE"/>
    <s v="206211G"/>
    <s v="GRUPO GRANDE DE DIDÁCTICA DE LA LENGUA CASTELLANA Y SU LITERATURA"/>
    <s v="GRUPO-B"/>
    <s v="Grupo Grande de DIDÁCTICA DE LA LENGUA CASTELLANA Y SU LITERATURA"/>
    <s v="AN"/>
    <n v="16542622"/>
    <s v="GARCÍA"/>
    <s v="IZQUIERDO"/>
    <s v="MARIA VICTORIA"/>
    <s v="GARCÍA IZQUIERDO, MARIA VICTORIA"/>
    <x v="1"/>
    <x v="0"/>
    <x v="0"/>
    <m/>
    <m/>
    <s v="magarciz"/>
    <s v="maria-victoria.garcia@unirioja.es"/>
    <n v="3"/>
    <n v="3"/>
    <n v="532"/>
    <s v="LABORAL DOCENTE-ASOCIADO"/>
    <s v="P04"/>
    <s v="TIEMPO PARCIAL (4+4 HORAS)"/>
    <s v="2018-09-24 00:00:00.0"/>
    <s v="2019-09-14 00:00:00.0"/>
    <s v="PI101426"/>
    <s v="PROFESOR ASOCIADO"/>
    <s v="R106"/>
    <x v="5"/>
    <n v="195"/>
    <s v="DIDÁCTICA DE LA LENGUA Y LA LITERATURA"/>
  </r>
  <r>
    <x v="8"/>
    <n v="16544594"/>
    <x v="2"/>
    <n v="755"/>
    <s v="028G"/>
    <s v="GRUPO-A"/>
    <s v="Introducción a la historia del arte"/>
    <s v="GG"/>
    <s v="GRUPO GRANDE"/>
    <s v="028G"/>
    <s v="GRUPO GRANDE DE INTRODUCCIÓN A LA HISTORIA DEL ARTE"/>
    <s v="GRUPO-A"/>
    <s v="Grupo Grande de INTRODUCCIÓN A LA HISTORIA DEL ARTE"/>
    <s v="2S"/>
    <n v="16544594"/>
    <s v="SÁENZ"/>
    <s v="RODRÍGUEZ"/>
    <s v="MINERVA"/>
    <s v="SÁENZ RODRÍGUEZ, MINERVA"/>
    <x v="1"/>
    <x v="0"/>
    <x v="0"/>
    <m/>
    <m/>
    <s v="misaenz"/>
    <s v="minerva.saenz@unirioja.es"/>
    <n v="4.5"/>
    <m/>
    <n v="504"/>
    <s v="PROFESOR TITULAR UNIVERSIDAD"/>
    <s v="C01"/>
    <s v="TIEMPO COMPLETO"/>
    <s v="2017-09-15 00:00:00.0"/>
    <s v="null"/>
    <s v="DF100342"/>
    <s v="PROFESOR TITULAR DE UNIVERSIDAD"/>
    <s v="R114"/>
    <x v="3"/>
    <n v="465"/>
    <s v="HISTORIA DEL ARTE"/>
  </r>
  <r>
    <x v="10"/>
    <n v="33425722"/>
    <x v="2"/>
    <n v="755"/>
    <s v="028G"/>
    <s v="GRUPO-B"/>
    <s v="Introducción a la historia del arte"/>
    <s v="GG"/>
    <s v="GRUPO GRANDE"/>
    <s v="028G"/>
    <s v="GRUPO GRANDE DE INTRODUCCIÓN A LA HISTORIA DEL ARTE"/>
    <s v="GRUPO-B"/>
    <s v="Grupo Grande de INTRODUCCIÓN A LA HISTORIA DEL ARTE"/>
    <s v="2S"/>
    <n v="33425722"/>
    <s v="ANDUEZA"/>
    <s v="UNANUA"/>
    <s v="Mª DEL PILAR"/>
    <s v="ANDUEZA UNANUA, Mª DEL PILAR"/>
    <x v="0"/>
    <x v="0"/>
    <x v="0"/>
    <m/>
    <m/>
    <s v="mdanduez"/>
    <s v="m-del-pilar.andueza@unirioja.es"/>
    <n v="4.5"/>
    <m/>
    <n v="504"/>
    <s v="PROFESOR TITULAR UNIVERSIDAD"/>
    <s v="C01"/>
    <s v="TIEMPO COMPLETO"/>
    <s v="2017-09-15 00:00:00.0"/>
    <s v="null"/>
    <s v="DF100343"/>
    <s v="PROFESOR TITULAR DE UNIVERSIDAD"/>
    <s v="R114"/>
    <x v="3"/>
    <n v="465"/>
    <s v="HISTORIA DEL ARTE"/>
  </r>
  <r>
    <x v="8"/>
    <n v="29127998"/>
    <x v="2"/>
    <n v="756"/>
    <s v="027G"/>
    <s v="GRUPO-A"/>
    <s v="Geografía y medio ambiente"/>
    <s v="GG"/>
    <s v="GRUPO GRANDE"/>
    <s v="027G"/>
    <s v="GRUPO GRANDE DE GEOGRAFIA Y MEDIO AMBIENTE"/>
    <s v="GRUPO-A"/>
    <s v="Grupo Grande de GEOGRAFIA Y MEDIO AMBIENTE"/>
    <s v="2S"/>
    <n v="29127998"/>
    <s v="LÓPEZ"/>
    <s v="VICENTE"/>
    <s v="MANUEL"/>
    <s v="LÓPEZ VICENTE, MANUEL"/>
    <x v="1"/>
    <x v="0"/>
    <x v="0"/>
    <m/>
    <m/>
    <s v="malopev"/>
    <s v="manuel.lopezv@unirioja.es"/>
    <n v="4.5"/>
    <m/>
    <n v="536"/>
    <s v="PROFESOR INTERINO"/>
    <s v="P06"/>
    <s v="TIEMPO PARCIAL (6+6 HORAS)"/>
    <s v="2018-10-08 00:00:00.0"/>
    <s v="2019-09-14 00:00:00.0"/>
    <s v="PI101440"/>
    <s v="PROFESOR CONTRATADO INTERINO"/>
    <s v="R114"/>
    <x v="3"/>
    <n v="10"/>
    <s v="ANÁLISIS GEOGRÁFICO REGIONAL"/>
  </r>
  <r>
    <x v="10"/>
    <n v="16606836"/>
    <x v="2"/>
    <n v="756"/>
    <s v="027G"/>
    <s v="GRUPO-B"/>
    <s v="Geografía y medio ambiente"/>
    <s v="GG"/>
    <s v="GRUPO GRANDE"/>
    <s v="027G"/>
    <s v="GRUPO GRANDE DE GEOGRAFIA Y MEDIO AMBIENTE"/>
    <s v="GRUPO-B"/>
    <s v="Grupo Grande de GEOGRAFIA Y MEDIO AMBIENTE"/>
    <s v="2S"/>
    <n v="16606836"/>
    <s v="LLORENTE"/>
    <s v="ADÁN"/>
    <s v="JOSÉ ÁNGEL"/>
    <s v="LLORENTE ADÁN, JOSÉ ÁNGEL"/>
    <x v="0"/>
    <x v="0"/>
    <x v="0"/>
    <m/>
    <m/>
    <s v="jollorad"/>
    <s v="jose-angel.llorente@unirioja.es"/>
    <n v="4"/>
    <m/>
    <n v="536"/>
    <s v="PROFESOR INTERINO"/>
    <s v="C01"/>
    <s v="TIEMPO COMPLETO"/>
    <s v="2018-09-17 00:00:00.0"/>
    <s v="2019-09-14 00:00:00.0"/>
    <s v="PI101280"/>
    <s v="PROFESOR CONTRATADO INTERINO"/>
    <s v="R114"/>
    <x v="3"/>
    <n v="430"/>
    <s v="GEOGRAFÍA FÍSICA"/>
  </r>
  <r>
    <x v="10"/>
    <n v="29127998"/>
    <x v="2"/>
    <n v="756"/>
    <s v="027G"/>
    <s v="GRUPO-B"/>
    <s v="Geografía y medio ambiente"/>
    <s v="GG"/>
    <s v="GRUPO GRANDE"/>
    <s v="027G"/>
    <s v="GRUPO GRANDE DE GEOGRAFIA Y MEDIO AMBIENTE"/>
    <s v="GRUPO-B"/>
    <s v="Grupo Grande de GEOGRAFIA Y MEDIO AMBIENTE"/>
    <s v="2S"/>
    <n v="29127998"/>
    <s v="LÓPEZ"/>
    <s v="VICENTE"/>
    <s v="MANUEL"/>
    <s v="LÓPEZ VICENTE, MANUEL"/>
    <x v="1"/>
    <x v="0"/>
    <x v="0"/>
    <m/>
    <m/>
    <s v="malopev"/>
    <s v="manuel.lopezv@unirioja.es"/>
    <n v="0.5"/>
    <m/>
    <n v="536"/>
    <s v="PROFESOR INTERINO"/>
    <s v="P06"/>
    <s v="TIEMPO PARCIAL (6+6 HORAS)"/>
    <s v="2018-10-08 00:00:00.0"/>
    <s v="2019-09-14 00:00:00.0"/>
    <s v="PI101440"/>
    <s v="PROFESOR CONTRATADO INTERINO"/>
    <s v="R114"/>
    <x v="3"/>
    <n v="10"/>
    <s v="ANÁLISIS GEOGRÁFICO REGIONAL"/>
  </r>
  <r>
    <x v="10"/>
    <n v="16539010"/>
    <x v="2"/>
    <n v="756"/>
    <s v="027I"/>
    <s v="GRUPO-B1"/>
    <s v="Geografía y medio ambiente"/>
    <s v="GI"/>
    <s v="GRUPO DE INFORMÁTICA"/>
    <s v="027I"/>
    <s v="GRUPO DE INFORMÁTICA DE GEOGRAFIA Y MEDIO AMBIENTE"/>
    <s v="GRUPO-B1"/>
    <s v="Grupo de Informática de Geografía y medio ambiente"/>
    <s v="2S"/>
    <n v="16539010"/>
    <s v="RUIZ"/>
    <s v="FLAÑO"/>
    <s v="PURIFICACIÓN"/>
    <s v="RUIZ FLAÑO, PURIFICACIÓN"/>
    <x v="1"/>
    <x v="0"/>
    <x v="0"/>
    <m/>
    <m/>
    <s v="puruiz"/>
    <s v="purificacion.ruiz@unirioja.es"/>
    <n v="1.5"/>
    <m/>
    <n v="504"/>
    <s v="PROFESOR TITULAR UNIVERSIDAD"/>
    <s v="01R"/>
    <s v="TIEMPO COMPLETO REDUCIDO"/>
    <s v="2017-09-15 00:00:00.0"/>
    <s v="null"/>
    <s v="DF3369"/>
    <s v="PROFESOR TITULAR DE UNIVERSIDAD"/>
    <s v="R114"/>
    <x v="3"/>
    <n v="430"/>
    <s v="GEOGRAFÍA FÍSICA"/>
  </r>
  <r>
    <x v="7"/>
    <n v="77566977"/>
    <x v="3"/>
    <n v="760"/>
    <s v="760G"/>
    <s v="GRUPO-A"/>
    <s v="Informática"/>
    <s v="GG"/>
    <s v="GRUPO GRANDE"/>
    <s v="760G"/>
    <s v="GG de Informática"/>
    <s v="GRUPO-A"/>
    <s v="GG de Informática"/>
    <s v="1S"/>
    <n v="77566977"/>
    <s v="LÓPEZ"/>
    <s v="GÓMEZ"/>
    <s v="ROSARIO"/>
    <s v="LÓPEZ GÓMEZ, ROSARIO"/>
    <x v="1"/>
    <x v="0"/>
    <x v="0"/>
    <m/>
    <m/>
    <s v="rolopez"/>
    <s v="rosario.lopez@unirioja.es"/>
    <n v="4"/>
    <n v="4"/>
    <n v="532"/>
    <s v="LABORAL DOCENTE-ASOCIADO"/>
    <s v="P05"/>
    <s v="TIEMPO PARCIAL (5+5 HORAS)"/>
    <s v="2018-09-17 00:00:00.0"/>
    <s v="2019-09-14 00:00:00.0"/>
    <s v="PI101387"/>
    <s v="PROFESOR ASOCIADO"/>
    <s v="R111"/>
    <x v="7"/>
    <n v="570"/>
    <s v="LENGUAJES Y SISTEMAS INFORMÁTICOS"/>
  </r>
  <r>
    <x v="7"/>
    <n v="25136873"/>
    <x v="3"/>
    <n v="762"/>
    <s v="762G"/>
    <s v="GRUPO-A"/>
    <s v="Bioquímica"/>
    <s v="GG"/>
    <s v="GRUPO GRANDE"/>
    <s v="762G"/>
    <s v="GG de Bioquímica"/>
    <s v="GRUPO-A"/>
    <s v="GG de Bioquímica"/>
    <s v="2S"/>
    <n v="25136873"/>
    <s v="ZARAZAGA"/>
    <s v="CHAMORRO"/>
    <s v="MIRIAM"/>
    <s v="ZARAZAGA CHAMORRO, MIRIAM"/>
    <x v="0"/>
    <x v="0"/>
    <x v="0"/>
    <m/>
    <m/>
    <s v="myzaraza"/>
    <s v="myriam.zarazaga@unirioja.es"/>
    <n v="2.1"/>
    <n v="2.1"/>
    <n v="504"/>
    <s v="PROFESOR TITULAR UNIVERSIDAD"/>
    <s v="01R"/>
    <s v="TIEMPO COMPLETO REDUCIDO"/>
    <s v="2015-09-15 00:00:00.0"/>
    <s v="null"/>
    <s v="DF100142"/>
    <s v="PROFESOR TITULAR DE UNIVIERSIDADQ"/>
    <s v="R101"/>
    <x v="4"/>
    <n v="60"/>
    <s v="BIOQUÍMICA Y BIOLOGÍA MOLECULAR"/>
  </r>
  <r>
    <x v="7"/>
    <n v="16522419"/>
    <x v="3"/>
    <n v="764"/>
    <s v="764G"/>
    <s v="GRUPO-A"/>
    <s v="Enfermería comunitaria I"/>
    <s v="GG"/>
    <s v="GRUPO GRANDE"/>
    <s v="764G"/>
    <s v="GG de Enfermería comunitaria I"/>
    <s v="GRUPO-A"/>
    <s v="GG de Enfermería comunitaria I"/>
    <s v="2S"/>
    <n v="16522419"/>
    <s v="ARANDA"/>
    <s v="AYENSA"/>
    <s v="ÁNGEL"/>
    <s v="ARANDA AYENSA, ÁNGEL"/>
    <x v="0"/>
    <x v="0"/>
    <x v="0"/>
    <m/>
    <m/>
    <s v="anaranda"/>
    <s v="angel.aranda@unirioja.es"/>
    <n v="3.5"/>
    <n v="3.5"/>
    <s v="A-0537"/>
    <s v="TITULAR"/>
    <s v="P03"/>
    <s v="TIEMPO PARCIAL (3+3 HORAS)"/>
    <s v="2011-01-01 00:00:00.0"/>
    <s v="null"/>
    <s v="PI100798"/>
    <s v="TITULAR"/>
    <s v="R111"/>
    <x v="7"/>
    <n v="265"/>
    <s v="ESTADÍSTICA E INVESTIGACIÓN OPERATIVA"/>
  </r>
  <r>
    <x v="8"/>
    <n v="34798214"/>
    <x v="2"/>
    <n v="767"/>
    <s v="016G"/>
    <s v="GRUPO-A"/>
    <s v="Introducción a la literatura española"/>
    <s v="GG"/>
    <s v="GRUPO GRANDE"/>
    <s v="016G"/>
    <s v="TEORIA DE INTRODUCCIÓN A LA LITERATURA ESPAÑOLA"/>
    <s v="GRUPO-A"/>
    <s v="Grupo de Teoría de INTRODUCCIÓN A LA LITERATURA ESPAÑOLA"/>
    <s v="1S"/>
    <n v="34798214"/>
    <s v="MARTÍNEZ"/>
    <s v="LÓPEZ"/>
    <s v="Mª ISABEL"/>
    <s v="MARTÍNEZ LÓPEZ, Mª ISABEL"/>
    <x v="0"/>
    <x v="0"/>
    <x v="0"/>
    <m/>
    <m/>
    <s v="mamartlop"/>
    <s v="maribel.martinez@unirioja.es"/>
    <n v="0"/>
    <n v="0"/>
    <n v="504"/>
    <s v="PROFESOR TITULAR UNIVERSIDAD"/>
    <s v="C01"/>
    <s v="TIEMPO COMPLETO"/>
    <s v="2018-11-26 00:00:00.0"/>
    <s v="null"/>
    <s v="DF31547"/>
    <s v="PROFESOR TITULAR DE UNIVERSIDAD"/>
    <s v="R106"/>
    <x v="5"/>
    <n v="583"/>
    <s v="LITERATURA ESPAÑOLA"/>
  </r>
  <r>
    <x v="8"/>
    <n v="72801386"/>
    <x v="2"/>
    <n v="767"/>
    <s v="016G"/>
    <s v="GRUPO-A"/>
    <s v="Introducción a la literatura española"/>
    <s v="GG"/>
    <s v="GRUPO GRANDE"/>
    <s v="016G"/>
    <s v="TEORIA DE INTRODUCCIÓN A LA LITERATURA ESPAÑOLA"/>
    <s v="GRUPO-A"/>
    <s v="Grupo de Teoría de INTRODUCCIÓN A LA LITERATURA ESPAÑOLA"/>
    <s v="1S"/>
    <n v="72801386"/>
    <s v="SAINZ"/>
    <s v="BARIAIN"/>
    <s v="ISABEL"/>
    <s v="SAINZ BARIAIN, ISABEL"/>
    <x v="1"/>
    <x v="0"/>
    <x v="0"/>
    <m/>
    <m/>
    <s v="issainb"/>
    <s v="isabel.sainzb@unirioja.es"/>
    <n v="4.5"/>
    <n v="4.5"/>
    <n v="536"/>
    <s v="PROFESOR INTERINO"/>
    <s v="P06"/>
    <s v="TIEMPO PARCIAL (6+6 HORAS)"/>
    <s v="2018-09-18 00:00:00.0"/>
    <s v="null"/>
    <s v="PI101365"/>
    <s v="PROFESOR CONTRATADO INTERINO"/>
    <s v="R106"/>
    <x v="5"/>
    <n v="583"/>
    <s v="LITERATURA ESPAÑOLA"/>
  </r>
  <r>
    <x v="9"/>
    <n v="34798214"/>
    <x v="2"/>
    <n v="767"/>
    <s v="016G"/>
    <s v="GRUPO-A"/>
    <s v="Introducción a la literatura española"/>
    <s v="GG"/>
    <s v="GRUPO GRANDE"/>
    <s v="016G"/>
    <s v="TEORIA DE INTRODUCCIÓN A LA LITERATURA ESPAÑOLA"/>
    <s v="GRUPO-A"/>
    <s v="Grupo de Teoría de INTRODUCCIÓN A LA LITERATURA ESPAÑOLA"/>
    <s v="1S"/>
    <n v="34798214"/>
    <s v="MARTÍNEZ"/>
    <s v="LÓPEZ"/>
    <s v="Mª ISABEL"/>
    <s v="MARTÍNEZ LÓPEZ, Mª ISABEL"/>
    <x v="0"/>
    <x v="0"/>
    <x v="0"/>
    <m/>
    <m/>
    <s v="mamartlop"/>
    <s v="maribel.martinez@unirioja.es"/>
    <n v="0"/>
    <m/>
    <n v="504"/>
    <s v="PROFESOR TITULAR UNIVERSIDAD"/>
    <s v="C01"/>
    <s v="TIEMPO COMPLETO"/>
    <s v="2018-11-26 00:00:00.0"/>
    <s v="null"/>
    <s v="DF31547"/>
    <s v="PROFESOR TITULAR DE UNIVERSIDAD"/>
    <s v="R106"/>
    <x v="5"/>
    <n v="583"/>
    <s v="LITERATURA ESPAÑOLA"/>
  </r>
  <r>
    <x v="9"/>
    <n v="72801386"/>
    <x v="2"/>
    <n v="767"/>
    <s v="016G"/>
    <s v="GRUPO-A"/>
    <s v="Introducción a la literatura española"/>
    <s v="GG"/>
    <s v="GRUPO GRANDE"/>
    <s v="016G"/>
    <s v="TEORIA DE INTRODUCCIÓN A LA LITERATURA ESPAÑOLA"/>
    <s v="GRUPO-A"/>
    <s v="Grupo de Teoría de INTRODUCCIÓN A LA LITERATURA ESPAÑOLA"/>
    <s v="1S"/>
    <n v="72801386"/>
    <s v="SAINZ"/>
    <s v="BARIAIN"/>
    <s v="ISABEL"/>
    <s v="SAINZ BARIAIN, ISABEL"/>
    <x v="1"/>
    <x v="0"/>
    <x v="0"/>
    <m/>
    <m/>
    <s v="issainb"/>
    <s v="isabel.sainzb@unirioja.es"/>
    <n v="4.5"/>
    <m/>
    <n v="536"/>
    <s v="PROFESOR INTERINO"/>
    <s v="P06"/>
    <s v="TIEMPO PARCIAL (6+6 HORAS)"/>
    <s v="2018-09-18 00:00:00.0"/>
    <s v="null"/>
    <s v="PI101365"/>
    <s v="PROFESOR CONTRATADO INTERINO"/>
    <s v="R106"/>
    <x v="5"/>
    <n v="583"/>
    <s v="LITERATURA ESPAÑOLA"/>
  </r>
  <r>
    <x v="8"/>
    <n v="73134033"/>
    <x v="2"/>
    <n v="768"/>
    <s v="020G"/>
    <s v="GRUPO-A"/>
    <s v="Lengua y literatura clásicas"/>
    <s v="GG"/>
    <s v="GRUPO GRANDE"/>
    <s v="020G"/>
    <s v="TEORIA DE LENGUA Y LITERATURA CLÁSICAS"/>
    <s v="GRUPO-A"/>
    <s v="Grupo de Teoria de LENGUA Y LITERATURA CLÁSICAS"/>
    <s v="2S"/>
    <n v="73134033"/>
    <s v="IBARZO"/>
    <s v="JOVEN"/>
    <s v="CLAUDIA"/>
    <s v="IBARZO JOVEN, CLAUDIA"/>
    <x v="1"/>
    <x v="0"/>
    <x v="0"/>
    <m/>
    <m/>
    <s v="clibarzo"/>
    <s v="claudia.ibarzo@unirioja.es"/>
    <n v="4.5"/>
    <n v="4.5"/>
    <n v="536"/>
    <s v="PROFESOR INTERINO"/>
    <s v="C01"/>
    <s v="TIEMPO COMPLETO"/>
    <s v="2019-02-11 00:00:00.0"/>
    <s v="2019-07-28 00:00:00.0"/>
    <s v="PI101456"/>
    <s v="PROFESOR CONTRATADO INTERINO"/>
    <s v="R106"/>
    <x v="5"/>
    <n v="355"/>
    <s v="FILOLOGÍA LATINA"/>
  </r>
  <r>
    <x v="9"/>
    <n v="73134033"/>
    <x v="2"/>
    <n v="768"/>
    <s v="020G"/>
    <s v="GRUPO-A"/>
    <s v="Lengua y literatura clásicas"/>
    <s v="GG"/>
    <s v="GRUPO GRANDE"/>
    <s v="020G"/>
    <s v="TEORIA DE LENGUA Y LITERATURA CLÁSICAS"/>
    <s v="GRUPO-A"/>
    <s v="Grupo de Teoria de LENGUA Y LITERATURA CLÁSICAS"/>
    <s v="2S"/>
    <n v="73134033"/>
    <s v="IBARZO"/>
    <s v="JOVEN"/>
    <s v="CLAUDIA"/>
    <s v="IBARZO JOVEN, CLAUDIA"/>
    <x v="1"/>
    <x v="0"/>
    <x v="0"/>
    <m/>
    <m/>
    <s v="clibarzo"/>
    <s v="claudia.ibarzo@unirioja.es"/>
    <n v="4.5"/>
    <m/>
    <n v="536"/>
    <s v="PROFESOR INTERINO"/>
    <s v="C01"/>
    <s v="TIEMPO COMPLETO"/>
    <s v="2019-02-11 00:00:00.0"/>
    <s v="2019-07-28 00:00:00.0"/>
    <s v="PI101456"/>
    <s v="PROFESOR CONTRATADO INTERINO"/>
    <s v="R106"/>
    <x v="5"/>
    <n v="355"/>
    <s v="FILOLOGÍA LATINA"/>
  </r>
  <r>
    <x v="10"/>
    <n v="73134033"/>
    <x v="2"/>
    <n v="768"/>
    <s v="020G"/>
    <s v="GRUPO-A"/>
    <s v="Lengua y literatura clásicas"/>
    <s v="GG"/>
    <s v="GRUPO GRANDE"/>
    <s v="020G"/>
    <s v="TEORIA DE LENGUA Y LITERATURA CLÁSICAS"/>
    <s v="GRUPO-A"/>
    <s v="Grupo de Teoria de LENGUA Y LITERATURA CLÁSICAS"/>
    <s v="2S"/>
    <n v="73134033"/>
    <s v="IBARZO"/>
    <s v="JOVEN"/>
    <s v="CLAUDIA"/>
    <s v="IBARZO JOVEN, CLAUDIA"/>
    <x v="1"/>
    <x v="0"/>
    <x v="0"/>
    <m/>
    <m/>
    <s v="clibarzo"/>
    <s v="claudia.ibarzo@unirioja.es"/>
    <n v="4.5"/>
    <m/>
    <n v="536"/>
    <s v="PROFESOR INTERINO"/>
    <s v="C01"/>
    <s v="TIEMPO COMPLETO"/>
    <s v="2019-02-11 00:00:00.0"/>
    <s v="2019-07-28 00:00:00.0"/>
    <s v="PI101456"/>
    <s v="PROFESOR CONTRATADO INTERINO"/>
    <s v="R106"/>
    <x v="5"/>
    <n v="355"/>
    <s v="FILOLOGÍA LATINA"/>
  </r>
  <r>
    <x v="6"/>
    <n v="16535879"/>
    <x v="0"/>
    <n v="769"/>
    <s v="103G"/>
    <s v="GRUPO-A"/>
    <s v="Segundo idioma moderno I: Francés"/>
    <s v="GG"/>
    <s v="GRUPO GRANDE"/>
    <s v="103G"/>
    <s v="TEORIA DE SEGUNDO IDIOMA MODERNO I: FRANCÉS"/>
    <s v="GRUPO-A"/>
    <s v="Grupo de Teoria deSEGUNDO IDIOMA MODERNO I: FRANCÉS"/>
    <s v="1S"/>
    <n v="16535879"/>
    <s v="IÑARREA"/>
    <s v="LAS HERAS"/>
    <s v="IGNACIO"/>
    <s v="IÑARREA LAS HERAS, IGNACIO"/>
    <x v="1"/>
    <x v="0"/>
    <x v="0"/>
    <m/>
    <m/>
    <s v="iinarrea"/>
    <s v="ignacio.inarrea@unirioja.es"/>
    <n v="3"/>
    <n v="3"/>
    <n v="500"/>
    <s v="CATEDRATICO DE UNIVERSIDAD"/>
    <s v="C01"/>
    <s v="TIEMPO COMPLETO"/>
    <s v="2017-12-18 00:00:00.0"/>
    <s v="null"/>
    <s v="DF100353"/>
    <s v="CATEDRÁTICO DE UNIVERSIDAD"/>
    <s v="R107"/>
    <x v="6"/>
    <n v="335"/>
    <s v="FILOLOGÍA FRANCESA"/>
  </r>
  <r>
    <x v="8"/>
    <n v="16535879"/>
    <x v="2"/>
    <n v="769"/>
    <s v="103G"/>
    <s v="GRUPO-A"/>
    <s v="Segundo idioma moderno I: Francés"/>
    <s v="GG"/>
    <s v="GRUPO GRANDE"/>
    <s v="103G"/>
    <s v="TEORIA DE SEGUNDO IDIOMA MODERNO I: FRANCÉS"/>
    <s v="GRUPO-A"/>
    <s v="Grupo de Teoria deSEGUNDO IDIOMA MODERNO I: FRANCÉS"/>
    <s v="1S"/>
    <n v="16535879"/>
    <s v="IÑARREA"/>
    <s v="LAS HERAS"/>
    <s v="IGNACIO"/>
    <s v="IÑARREA LAS HERAS, IGNACIO"/>
    <x v="1"/>
    <x v="0"/>
    <x v="0"/>
    <m/>
    <m/>
    <s v="iinarrea"/>
    <s v="ignacio.inarrea@unirioja.es"/>
    <n v="3"/>
    <m/>
    <n v="500"/>
    <s v="CATEDRATICO DE UNIVERSIDAD"/>
    <s v="C01"/>
    <s v="TIEMPO COMPLETO"/>
    <s v="2017-12-18 00:00:00.0"/>
    <s v="null"/>
    <s v="DF100353"/>
    <s v="CATEDRÁTICO DE UNIVERSIDAD"/>
    <s v="R107"/>
    <x v="6"/>
    <n v="335"/>
    <s v="FILOLOGÍA FRANCESA"/>
  </r>
  <r>
    <x v="8"/>
    <s v="X4135783"/>
    <x v="2"/>
    <n v="769"/>
    <s v="103LI"/>
    <s v="GRUPO-A2"/>
    <s v="Segundo idioma moderno I: Francés"/>
    <s v="GLI"/>
    <s v="GRUPO DE LABORATORIO DE IDIOMAS"/>
    <s v="103LI"/>
    <s v="PRÁCTICAS DE LABORATORIO DE SEGUNDO IDIOMA MODERNO I: FRANCÉS"/>
    <s v="GRUPO-A2"/>
    <s v="Laboratorio de Idiomas de Segundo idioma moderno I: francés"/>
    <s v="1S"/>
    <s v="X4135783"/>
    <s v="VIEL"/>
    <s v="-"/>
    <s v="ANITA JOCELYNE MARIE"/>
    <s v="VIEL -, ANITA JOCELYNE MARIE"/>
    <x v="1"/>
    <x v="0"/>
    <x v="0"/>
    <m/>
    <m/>
    <s v="anviel"/>
    <s v="anita.viel@unirioja.es"/>
    <n v="1.5"/>
    <n v="1.5"/>
    <n v="532"/>
    <s v="LABORAL DOCENTE-ASOCIADO"/>
    <s v="P03"/>
    <s v="TIEMPO PARCIAL (3+3 HORAS)"/>
    <s v="2018-09-17 00:00:00.0"/>
    <s v="2019-09-14 00:00:00.0"/>
    <s v="PI101367"/>
    <s v="PROFESOR ASOCIADO"/>
    <s v="R107"/>
    <x v="6"/>
    <n v="335"/>
    <s v="FILOLOGÍA FRANCESA"/>
  </r>
  <r>
    <x v="8"/>
    <n v="70865948"/>
    <x v="2"/>
    <n v="770"/>
    <s v="018G"/>
    <s v="GRUPO-A"/>
    <s v="Teoría del lenguaje"/>
    <s v="GG"/>
    <s v="GRUPO GRANDE"/>
    <s v="018G"/>
    <s v="TEORIA DE TEORIA DEL LENGUAJE"/>
    <s v="GRUPO-A"/>
    <s v="Grupo de Teoria de TEORIA DEL LENGUAJE"/>
    <s v="1S"/>
    <n v="70865948"/>
    <s v="FASLA"/>
    <s v="FERNÁNDEZ"/>
    <s v="DALILA"/>
    <s v="FASLA FERNÁNDEZ, DALILA"/>
    <x v="1"/>
    <x v="0"/>
    <x v="0"/>
    <m/>
    <m/>
    <s v="dafasla"/>
    <s v="dalila.fasla@unirioja.es"/>
    <n v="3"/>
    <n v="3"/>
    <n v="504"/>
    <s v="PROFESOR TITULAR UNIVERSIDAD"/>
    <s v="01A"/>
    <s v="TIEMPO COMPLETO AMPLIADO"/>
    <s v="2012-09-01 00:00:00.0"/>
    <s v="null"/>
    <s v="DF100036"/>
    <s v="PROFESOR TITULAR DE UNIVERSIDAD"/>
    <s v="R106"/>
    <x v="5"/>
    <n v="575"/>
    <s v="LINGÜÍSTICA GENERAL"/>
  </r>
  <r>
    <x v="6"/>
    <n v="16570961"/>
    <x v="0"/>
    <n v="771"/>
    <s v="105G"/>
    <s v="GRUPO-A"/>
    <s v="Segundo idioma moderno II: Francés"/>
    <s v="GG"/>
    <s v="GRUPO GRANDE"/>
    <s v="105G"/>
    <s v="TEORIA DE SEGUNDO IDIOMA MODERNO I: FRANCÉS"/>
    <s v="GRUPO-A"/>
    <s v="Grupo de Teoria de SEGUNDO IDIOMA MODERNO II: FRANCÉS"/>
    <s v="2S"/>
    <n v="16570961"/>
    <s v="CABELLO"/>
    <s v="ANDRÉS"/>
    <s v="NURIA"/>
    <s v="CABELLO ANDRÉS, NURIA"/>
    <x v="0"/>
    <x v="0"/>
    <x v="0"/>
    <m/>
    <m/>
    <s v="nucabea"/>
    <s v="nuria.cabelloa@unirioja.es"/>
    <n v="3"/>
    <n v="3"/>
    <n v="536"/>
    <s v="PROFESOR INTERINO"/>
    <s v="C01"/>
    <s v="TIEMPO COMPLETO"/>
    <s v="2015-09-15 00:00:00.0"/>
    <s v="null"/>
    <s v="PI101032"/>
    <s v="PROFESOR CONTRATADO INTERINO"/>
    <s v="R107"/>
    <x v="6"/>
    <n v="335"/>
    <s v="FILOLOGÍA FRANCESA"/>
  </r>
  <r>
    <x v="6"/>
    <n v="9398535"/>
    <x v="0"/>
    <n v="776"/>
    <s v="039G"/>
    <s v="GRUPO-A"/>
    <s v="Idioma moderno IV: Inglés"/>
    <s v="GG"/>
    <s v="GRUPO GRANDE"/>
    <s v="039G"/>
    <s v="GRUPO GRANDE DE IDIOMA MODERNO IV: INGLÉS"/>
    <s v="GRUPO-A"/>
    <s v="Grupo Grande de IDIOMA MODERNO IV: INGLÉS"/>
    <s v="2S"/>
    <n v="9398535"/>
    <s v="DÍAZ"/>
    <s v="CUESTA"/>
    <s v="JOSÉ"/>
    <s v="DÍAZ CUESTA, JOSÉ"/>
    <x v="1"/>
    <x v="0"/>
    <x v="0"/>
    <m/>
    <m/>
    <s v="josediaz"/>
    <s v="jose.diaz-cuesta@unirioja.es"/>
    <n v="2.2000000000000002"/>
    <n v="2.2000000000000002"/>
    <n v="534"/>
    <s v="CONTRATADO DOCTOR -TIPO 1"/>
    <s v="C01"/>
    <s v="TIEMPO COMPLETO"/>
    <s v="2012-02-03 00:00:00.0"/>
    <s v="null"/>
    <s v="DF32499"/>
    <s v="CONTRATADO DOCTOR"/>
    <s v="R107"/>
    <x v="6"/>
    <n v="345"/>
    <s v="FILOLOGÍA INGLESA"/>
  </r>
  <r>
    <x v="8"/>
    <n v="16546617"/>
    <x v="2"/>
    <n v="777"/>
    <s v="040G"/>
    <s v="GRUPO-A"/>
    <s v="Literatura inglesa I"/>
    <s v="GG"/>
    <s v="GRUPO GRANDE"/>
    <s v="040G"/>
    <s v="GRUPO GRANDE DE LITERATURA INGLESA I"/>
    <s v="GRUPO-A"/>
    <s v="Grupo Grande de LITERATURA INGLESA I"/>
    <s v="2S"/>
    <n v="16546617"/>
    <s v="BARRERAS"/>
    <s v="GÓMEZ"/>
    <s v="MARÍA ASUNCIÓN"/>
    <s v="BARRERAS GÓMEZ, MARÍA ASUNCIÓN"/>
    <x v="1"/>
    <x v="0"/>
    <x v="0"/>
    <m/>
    <m/>
    <s v="mabarrer"/>
    <s v="asuncion.barreras@unirioja.es"/>
    <n v="4.5"/>
    <n v="4.5"/>
    <n v="504"/>
    <s v="PROFESOR TITULAR UNIVERSIDAD"/>
    <s v="C01"/>
    <s v="TIEMPO COMPLETO"/>
    <s v="2017-09-15 00:00:00.0"/>
    <s v="null"/>
    <s v="DF31707"/>
    <s v="PROFESOR TITULAR DE UNIVERSIDAD"/>
    <s v="R107"/>
    <x v="6"/>
    <n v="345"/>
    <s v="FILOLOGÍA INGLESA"/>
  </r>
  <r>
    <x v="8"/>
    <n v="36168750"/>
    <x v="2"/>
    <n v="778"/>
    <s v="026G"/>
    <s v="GRUPO-A"/>
    <s v="Introducción a las ideas filosóficas"/>
    <s v="GG"/>
    <s v="GRUPO GRANDE"/>
    <s v="026G"/>
    <s v="GRUPO GRANDE DE INTRODUCCIÓN A LAS IDEAS FILOSOFICAS"/>
    <s v="GRUPO-A"/>
    <s v="Grupo Grande de INTRODUCCIÓN A LAS IDEAS FILOSÓFICAS"/>
    <s v="2S"/>
    <n v="36168750"/>
    <s v="FERNÁNDEZ"/>
    <s v="GUERRERO"/>
    <s v="OLAYA"/>
    <s v="FERNÁNDEZ GUERRERO, OLAYA"/>
    <x v="0"/>
    <x v="0"/>
    <x v="0"/>
    <m/>
    <m/>
    <s v="olferng"/>
    <s v="olaya.fernandez@unirioja.es"/>
    <n v="4.5"/>
    <n v="4.5"/>
    <n v="536"/>
    <s v="PROFESOR INTERINO"/>
    <s v="C01"/>
    <s v="TIEMPO COMPLETO"/>
    <s v="2017-09-15 00:00:00.0"/>
    <s v="null"/>
    <s v="PI101279"/>
    <s v="PROFESOR CONTRATADO INTERINO"/>
    <s v="R114"/>
    <x v="3"/>
    <n v="383"/>
    <s v="FILOSOFÍA MORAL"/>
  </r>
  <r>
    <x v="10"/>
    <n v="36168750"/>
    <x v="2"/>
    <n v="778"/>
    <s v="026G"/>
    <s v="GRUPO-A"/>
    <s v="Introducción a las ideas filosóficas"/>
    <s v="GG"/>
    <s v="GRUPO GRANDE"/>
    <s v="026G"/>
    <s v="GRUPO GRANDE DE INTRODUCCIÓN A LAS IDEAS FILOSOFICAS"/>
    <s v="GRUPO-A"/>
    <s v="Grupo Grande de INTRODUCCIÓN A LAS IDEAS FILOSÓFICAS"/>
    <s v="2S"/>
    <n v="36168750"/>
    <s v="FERNÁNDEZ"/>
    <s v="GUERRERO"/>
    <s v="OLAYA"/>
    <s v="FERNÁNDEZ GUERRERO, OLAYA"/>
    <x v="0"/>
    <x v="0"/>
    <x v="0"/>
    <m/>
    <m/>
    <s v="olferng"/>
    <s v="olaya.fernandez@unirioja.es"/>
    <n v="4.5"/>
    <m/>
    <n v="536"/>
    <s v="PROFESOR INTERINO"/>
    <s v="C01"/>
    <s v="TIEMPO COMPLETO"/>
    <s v="2017-09-15 00:00:00.0"/>
    <s v="null"/>
    <s v="PI101279"/>
    <s v="PROFESOR CONTRATADO INTERINO"/>
    <s v="R114"/>
    <x v="3"/>
    <n v="383"/>
    <s v="FILOSOFÍA MORAL"/>
  </r>
  <r>
    <x v="9"/>
    <n v="16567556"/>
    <x v="2"/>
    <n v="785"/>
    <s v="602207G"/>
    <s v="GRUPO-A"/>
    <s v="Filosofía I"/>
    <s v="GG"/>
    <s v="GRUPO GRANDE"/>
    <s v="602207G"/>
    <s v="GRUPO GRANDE DE FILOSOFÍA I"/>
    <s v="GRUPO-A"/>
    <s v="Grupo Grande de FILOSOFÍA I"/>
    <s v="2S"/>
    <n v="16567556"/>
    <s v="HERNÁNDEZ"/>
    <s v="SÁENZ"/>
    <s v="ALBERTO"/>
    <s v="HERNÁNDEZ SÁENZ, ALBERTO"/>
    <x v="1"/>
    <x v="0"/>
    <x v="0"/>
    <m/>
    <m/>
    <s v="alhernsa"/>
    <s v="alberto.hernandez@unirioja.es"/>
    <n v="4.5"/>
    <n v="4.5"/>
    <n v="532"/>
    <s v="LABORAL DOCENTE-ASOCIADO"/>
    <s v="P04"/>
    <s v="TIEMPO PARCIAL (4+4 HORAS)"/>
    <s v="2019-02-04 00:00:00.0"/>
    <s v="2019-09-14 00:00:00.0"/>
    <s v="PI101452"/>
    <s v="PROFESOR ASOCIADO"/>
    <s v="R114"/>
    <x v="3"/>
    <n v="375"/>
    <s v="FILOSOFÍA"/>
  </r>
  <r>
    <x v="8"/>
    <n v="16595315"/>
    <x v="2"/>
    <n v="789"/>
    <s v="015G"/>
    <s v="GRUPO-A"/>
    <s v="Norma y uso del español actual"/>
    <s v="GG"/>
    <s v="GRUPO GRANDE"/>
    <s v="015G"/>
    <s v="TEORIA DE NORMA Y USO DEL ESPAÑOL ACTUAL"/>
    <s v="GRUPO-A"/>
    <s v="Grupo de Teoria de NORMA Y USO DEL ESPAÑOL ACTUAL"/>
    <s v="1S"/>
    <n v="16595315"/>
    <s v="GARCÍA"/>
    <s v="ANDREVA"/>
    <s v="FERNANDO"/>
    <s v="GARCÍA ANDREVA, FERNANDO"/>
    <x v="0"/>
    <x v="0"/>
    <x v="0"/>
    <m/>
    <m/>
    <s v="fegarcan"/>
    <s v="fernando.garciaan@unirioja.es"/>
    <n v="1.5"/>
    <n v="1.5"/>
    <n v="536"/>
    <s v="PROFESOR INTERINO"/>
    <s v="C01"/>
    <s v="TIEMPO COMPLETO"/>
    <s v="2013-09-16 00:00:00.0"/>
    <s v="null"/>
    <s v="PI100914"/>
    <s v="PROFESOR CONTRATADO INTERINO"/>
    <s v="R106"/>
    <x v="5"/>
    <n v="567"/>
    <s v="LENGUA ESPAÑOLA"/>
  </r>
  <r>
    <x v="8"/>
    <n v="16620640"/>
    <x v="2"/>
    <n v="789"/>
    <s v="015G"/>
    <s v="GRUPO-A"/>
    <s v="Norma y uso del español actual"/>
    <s v="GG"/>
    <s v="GRUPO GRANDE"/>
    <s v="015G"/>
    <s v="TEORIA DE NORMA Y USO DEL ESPAÑOL ACTUAL"/>
    <s v="GRUPO-A"/>
    <s v="Grupo de Teoria de NORMA Y USO DEL ESPAÑOL ACTUAL"/>
    <s v="1S"/>
    <n v="16620640"/>
    <s v="LAS HERAS"/>
    <s v="CALVO"/>
    <s v="MIGUEL"/>
    <s v="LAS HERAS CALVO, MIGUEL"/>
    <x v="1"/>
    <x v="0"/>
    <x v="0"/>
    <m/>
    <m/>
    <s v="milasher"/>
    <s v="miguel.las-heras@unirioja.es"/>
    <n v="3"/>
    <n v="3"/>
    <n v="536"/>
    <s v="PROFESOR INTERINO"/>
    <s v="C01"/>
    <s v="TIEMPO COMPLETO"/>
    <s v="2018-09-18 00:00:00.0"/>
    <s v="null"/>
    <s v="PI101364"/>
    <s v="PROFESOR CONTRATADO INTERINO"/>
    <s v="R106"/>
    <x v="5"/>
    <n v="567"/>
    <s v="LENGUA ESPAÑOLA"/>
  </r>
  <r>
    <x v="9"/>
    <n v="16595315"/>
    <x v="2"/>
    <n v="789"/>
    <s v="015G"/>
    <s v="GRUPO-A"/>
    <s v="Norma y uso del español actual"/>
    <s v="GG"/>
    <s v="GRUPO GRANDE"/>
    <s v="015G"/>
    <s v="TEORIA DE NORMA Y USO DEL ESPAÑOL ACTUAL"/>
    <s v="GRUPO-A"/>
    <s v="Grupo de Teoria de NORMA Y USO DEL ESPAÑOL ACTUAL"/>
    <s v="1S"/>
    <n v="16595315"/>
    <s v="GARCÍA"/>
    <s v="ANDREVA"/>
    <s v="FERNANDO"/>
    <s v="GARCÍA ANDREVA, FERNANDO"/>
    <x v="0"/>
    <x v="0"/>
    <x v="0"/>
    <m/>
    <m/>
    <s v="fegarcan"/>
    <s v="fernando.garciaan@unirioja.es"/>
    <n v="1.5"/>
    <m/>
    <n v="536"/>
    <s v="PROFESOR INTERINO"/>
    <s v="C01"/>
    <s v="TIEMPO COMPLETO"/>
    <s v="2013-09-16 00:00:00.0"/>
    <s v="null"/>
    <s v="PI100914"/>
    <s v="PROFESOR CONTRATADO INTERINO"/>
    <s v="R106"/>
    <x v="5"/>
    <n v="567"/>
    <s v="LENGUA ESPAÑOLA"/>
  </r>
  <r>
    <x v="9"/>
    <n v="16620640"/>
    <x v="2"/>
    <n v="789"/>
    <s v="015G"/>
    <s v="GRUPO-A"/>
    <s v="Norma y uso del español actual"/>
    <s v="GG"/>
    <s v="GRUPO GRANDE"/>
    <s v="015G"/>
    <s v="TEORIA DE NORMA Y USO DEL ESPAÑOL ACTUAL"/>
    <s v="GRUPO-A"/>
    <s v="Grupo de Teoria de NORMA Y USO DEL ESPAÑOL ACTUAL"/>
    <s v="1S"/>
    <n v="16620640"/>
    <s v="LAS HERAS"/>
    <s v="CALVO"/>
    <s v="MIGUEL"/>
    <s v="LAS HERAS CALVO, MIGUEL"/>
    <x v="1"/>
    <x v="0"/>
    <x v="0"/>
    <m/>
    <m/>
    <s v="milasher"/>
    <s v="miguel.las-heras@unirioja.es"/>
    <n v="3"/>
    <m/>
    <n v="536"/>
    <s v="PROFESOR INTERINO"/>
    <s v="C01"/>
    <s v="TIEMPO COMPLETO"/>
    <s v="2018-09-18 00:00:00.0"/>
    <s v="null"/>
    <s v="PI101364"/>
    <s v="PROFESOR CONTRATADO INTERINO"/>
    <s v="R106"/>
    <x v="5"/>
    <n v="567"/>
    <s v="LENGUA ESPAÑOLA"/>
  </r>
  <r>
    <x v="8"/>
    <n v="16592004"/>
    <x v="2"/>
    <n v="790"/>
    <s v="023G"/>
    <s v="GRUPO-A"/>
    <s v="Introducción a la historia y la historiografía"/>
    <s v="GG"/>
    <s v="GRUPO GRANDE"/>
    <s v="023G"/>
    <s v="GRUPO GRANDE DE INTRODUCCIÓN A LA HISTORIA Y A LA HISTORIOGRAFÍA"/>
    <s v="GRUPO-A"/>
    <s v="Grupo Grande de INTRODUCCIÓN A LA HISTORIA Y A LA HISTORIOGRAFIA"/>
    <s v="1S"/>
    <n v="16592004"/>
    <s v="ITURRIAGA"/>
    <s v="BARCO"/>
    <s v="DIEGO"/>
    <s v="ITURRIAGA BARCO, DIEGO"/>
    <x v="1"/>
    <x v="0"/>
    <x v="0"/>
    <m/>
    <m/>
    <s v="diiturri"/>
    <s v="diego.iturriaga@unirioja.es"/>
    <n v="4.5"/>
    <n v="4.5"/>
    <n v="536"/>
    <s v="PROFESOR INTERINO"/>
    <s v="C01"/>
    <s v="TIEMPO COMPLETO"/>
    <s v="2017-09-15 00:00:00.0"/>
    <s v="null"/>
    <s v="PI101283"/>
    <s v="PROFESOR CONTRATADO INTERINO"/>
    <s v="R114"/>
    <x v="3"/>
    <n v="450"/>
    <s v="HISTORIA CONTEMPORÁNEA"/>
  </r>
  <r>
    <x v="9"/>
    <n v="16592004"/>
    <x v="2"/>
    <n v="790"/>
    <s v="023G"/>
    <s v="GRUPO-A"/>
    <s v="Introducción a la historia y la historiografía"/>
    <s v="GG"/>
    <s v="GRUPO GRANDE"/>
    <s v="023G"/>
    <s v="GRUPO GRANDE DE INTRODUCCIÓN A LA HISTORIA Y A LA HISTORIOGRAFÍA"/>
    <s v="GRUPO-A"/>
    <s v="Grupo Grande de INTRODUCCIÓN A LA HISTORIA Y A LA HISTORIOGRAFIA"/>
    <s v="1S"/>
    <n v="16592004"/>
    <s v="ITURRIAGA"/>
    <s v="BARCO"/>
    <s v="DIEGO"/>
    <s v="ITURRIAGA BARCO, DIEGO"/>
    <x v="1"/>
    <x v="0"/>
    <x v="0"/>
    <m/>
    <m/>
    <s v="diiturri"/>
    <s v="diego.iturriaga@unirioja.es"/>
    <n v="4.5"/>
    <m/>
    <n v="536"/>
    <s v="PROFESOR INTERINO"/>
    <s v="C01"/>
    <s v="TIEMPO COMPLETO"/>
    <s v="2017-09-15 00:00:00.0"/>
    <s v="null"/>
    <s v="PI101283"/>
    <s v="PROFESOR CONTRATADO INTERINO"/>
    <s v="R114"/>
    <x v="3"/>
    <n v="450"/>
    <s v="HISTORIA CONTEMPORÁNEA"/>
  </r>
  <r>
    <x v="10"/>
    <n v="16592004"/>
    <x v="2"/>
    <n v="790"/>
    <s v="023G"/>
    <s v="GRUPO-A"/>
    <s v="Introducción a la historia y la historiografía"/>
    <s v="GG"/>
    <s v="GRUPO GRANDE"/>
    <s v="023G"/>
    <s v="GRUPO GRANDE DE INTRODUCCIÓN A LA HISTORIA Y A LA HISTORIOGRAFÍA"/>
    <s v="GRUPO-A"/>
    <s v="Grupo Grande de INTRODUCCIÓN A LA HISTORIA Y A LA HISTORIOGRAFIA"/>
    <s v="1S"/>
    <n v="16592004"/>
    <s v="ITURRIAGA"/>
    <s v="BARCO"/>
    <s v="DIEGO"/>
    <s v="ITURRIAGA BARCO, DIEGO"/>
    <x v="1"/>
    <x v="0"/>
    <x v="0"/>
    <m/>
    <m/>
    <s v="diiturri"/>
    <s v="diego.iturriaga@unirioja.es"/>
    <n v="4.5"/>
    <m/>
    <n v="536"/>
    <s v="PROFESOR INTERINO"/>
    <s v="C01"/>
    <s v="TIEMPO COMPLETO"/>
    <s v="2017-09-15 00:00:00.0"/>
    <s v="null"/>
    <s v="PI101283"/>
    <s v="PROFESOR CONTRATADO INTERINO"/>
    <s v="R114"/>
    <x v="3"/>
    <n v="450"/>
    <s v="HISTORIA CONTEMPORÁNEA"/>
  </r>
  <r>
    <x v="11"/>
    <n v="16565041"/>
    <x v="4"/>
    <n v="801"/>
    <s v="701107G"/>
    <s v="GRUPO-A"/>
    <s v="Análisis de una variable real"/>
    <s v="GG"/>
    <s v="GRUPO GRANDE"/>
    <s v="701107G"/>
    <s v="GRUPO GRANDE DE ANÁLISIS DE UNA VARIABLE REAL"/>
    <s v="GRUPO-A"/>
    <s v="Grupo Grande de ANÁLISIS DE UNA VARIABLE REAL"/>
    <s v="2S"/>
    <n v="16565041"/>
    <s v="CIAURRI"/>
    <s v="RAMÍREZ"/>
    <s v="OSCAR"/>
    <s v="CIAURRI RAMÍREZ, OSCAR"/>
    <x v="1"/>
    <x v="0"/>
    <x v="0"/>
    <m/>
    <m/>
    <s v="osciaurr"/>
    <s v="oscar.ciaurri@unirioja.es"/>
    <n v="4"/>
    <n v="4"/>
    <n v="500"/>
    <s v="CATEDRATICO DE UNIVERSIDAD"/>
    <s v="01R"/>
    <s v="TIEMPO COMPLETO REDUCIDO"/>
    <s v="2018-12-05 00:00:00.0"/>
    <s v="null"/>
    <s v="DF100379"/>
    <s v="CATEDRÁTICO DE UNIVERSIDAD"/>
    <s v="R111"/>
    <x v="7"/>
    <n v="15"/>
    <s v="ANÁLISIS MATEMÁTICO"/>
  </r>
  <r>
    <x v="11"/>
    <n v="16511992"/>
    <x v="4"/>
    <n v="803"/>
    <s v="701205G"/>
    <s v="GRUPO-A"/>
    <s v="Geometría afín y euclídea"/>
    <s v="GG"/>
    <s v="GRUPO GRANDE"/>
    <s v="701205G"/>
    <s v="GRUPO GRANDE DE GEOMETRÍA AFÍN Y EUCLÍDEA"/>
    <s v="GRUPO-A"/>
    <s v="Grupo Grande de GEOMETRÍA AFÍN Y EUCLÍDEA"/>
    <s v="1S"/>
    <n v="16511992"/>
    <s v="EXTREMIANA"/>
    <s v="ALDANA"/>
    <s v="JOSÉ IGNACIO"/>
    <s v="EXTREMIANA ALDANA, JOSÉ IGNACIO"/>
    <x v="0"/>
    <x v="0"/>
    <x v="0"/>
    <m/>
    <m/>
    <s v="jextremi"/>
    <s v="jextremi@unirioja.es"/>
    <n v="3.8"/>
    <n v="3.8"/>
    <n v="504"/>
    <s v="PROFESOR TITULAR UNIVERSIDAD"/>
    <s v="01A"/>
    <s v="TIEMPO COMPLETO AMPLIADO"/>
    <s v="2012-09-01 00:00:00.0"/>
    <s v="null"/>
    <s v="DF32214"/>
    <s v="TITULAR DE UNIVERSIDAD"/>
    <s v="R111"/>
    <x v="7"/>
    <n v="440"/>
    <s v="GEOMETRÍA Y TOPOLOGÍA"/>
  </r>
  <r>
    <x v="12"/>
    <n v="16621534"/>
    <x v="4"/>
    <n v="807"/>
    <s v="091G"/>
    <s v="GRUPO-A"/>
    <s v="Física"/>
    <s v="GG"/>
    <s v="GRUPO GRANDE"/>
    <s v="091G"/>
    <s v="GRUPO GRANDE DE FÍSICA"/>
    <s v="GRUPO-A"/>
    <s v="Grupo Grande de FÍSICA"/>
    <s v="AN"/>
    <n v="16621534"/>
    <s v="IRAZOLA"/>
    <s v="ROSALES"/>
    <s v="LETICIA"/>
    <s v="IRAZOLA ROSALES, LETICIA"/>
    <x v="1"/>
    <x v="0"/>
    <x v="0"/>
    <m/>
    <m/>
    <s v="leirazol"/>
    <s v="leticia.irazola@unirioja.es"/>
    <n v="8"/>
    <n v="8"/>
    <n v="536"/>
    <s v="PROFESOR INTERINO"/>
    <s v="P05"/>
    <s v="TIEMPO PARCIAL (5+5 HORAS)"/>
    <s v="2018-09-17 00:00:00.0"/>
    <s v="2019-05-20 00:00:00.0"/>
    <s v="PI101410"/>
    <s v="PROFESOR CONTRATADO INTERINO"/>
    <s v="R112"/>
    <x v="8"/>
    <n v="385"/>
    <s v="FÍSICA APLICADA"/>
  </r>
  <r>
    <x v="12"/>
    <n v="16623516"/>
    <x v="4"/>
    <n v="807"/>
    <s v="091L"/>
    <s v="GRUPO-A1"/>
    <s v="Física"/>
    <s v="GL"/>
    <s v="GRUPO DE LABORATORIO"/>
    <s v="091L"/>
    <s v="LABORATORIO DE FÍSICA"/>
    <s v="GRUPO-A1"/>
    <s v="Grupo de Laboratorio de Física"/>
    <s v="AN"/>
    <n v="16623516"/>
    <s v="BAÑARES"/>
    <s v="PALACIOS"/>
    <s v="PAULA"/>
    <s v="BAÑARES PALACIOS, PAULA"/>
    <x v="1"/>
    <x v="0"/>
    <x v="0"/>
    <m/>
    <m/>
    <s v="pabanare"/>
    <s v="paula.banares@unirioja.es"/>
    <n v="0.8"/>
    <n v="0.8"/>
    <n v="536"/>
    <s v="PROFESOR INTERINO"/>
    <s v="P06"/>
    <s v="TIEMPO PARCIAL (6+6 HORAS)"/>
    <s v="2018-09-18 00:00:00.0"/>
    <s v="null"/>
    <s v="PI101276"/>
    <s v="PROFESOR CONTRATADO INTERINO"/>
    <s v="R112"/>
    <x v="8"/>
    <n v="385"/>
    <s v="FÍSICA APLICADA"/>
  </r>
  <r>
    <x v="12"/>
    <n v="16542973"/>
    <x v="4"/>
    <n v="807"/>
    <s v="091L"/>
    <s v="GRUPO-A3"/>
    <s v="Física"/>
    <s v="GL"/>
    <s v="GRUPO DE LABORATORIO"/>
    <s v="091L"/>
    <s v="LABORATORIO DE FÍSICA"/>
    <s v="GRUPO-A3"/>
    <s v="Grupo de Laboratorio de Física"/>
    <s v="AN"/>
    <n v="16542973"/>
    <s v="SALAS"/>
    <s v="ILARRAZA"/>
    <s v="JOSÉ PABLO"/>
    <s v="SALAS ILARRAZA, JOSÉ PABLO"/>
    <x v="1"/>
    <x v="0"/>
    <x v="0"/>
    <m/>
    <m/>
    <s v="jpsalas"/>
    <s v="josepablo.salas@unirioja.es"/>
    <n v="0.8"/>
    <n v="0.8"/>
    <n v="504"/>
    <s v="PROFESOR TITULAR UNIVERSIDAD"/>
    <s v="01R"/>
    <s v="TIEMPO COMPLETO REDUCIDO"/>
    <s v="2012-09-01 00:00:00.0"/>
    <s v="null"/>
    <s v="DF100291"/>
    <s v="PROFESOR TITULAR DE UNIVERSIDAD"/>
    <s v="R112"/>
    <x v="8"/>
    <n v="385"/>
    <s v="FÍSICA APLICADA"/>
  </r>
  <r>
    <x v="13"/>
    <n v="16547976"/>
    <x v="4"/>
    <n v="807"/>
    <s v="091G"/>
    <s v="GRUPO-B"/>
    <s v="Física"/>
    <s v="GG"/>
    <s v="GRUPO GRANDE"/>
    <s v="091G"/>
    <s v="GRUPO GRANDE DE FÍSICA"/>
    <s v="GRUPO-B"/>
    <s v="Grupo Grande de FÍSICA"/>
    <s v="AN"/>
    <n v="16547976"/>
    <s v="IÑARREA"/>
    <s v="LAS HERAS"/>
    <s v="MANUEL"/>
    <s v="IÑARREA LAS HERAS, MANUEL"/>
    <x v="0"/>
    <x v="0"/>
    <x v="0"/>
    <m/>
    <m/>
    <s v="mheras"/>
    <s v="manuel.inarrea@unirioja.es"/>
    <n v="8"/>
    <n v="8"/>
    <n v="504"/>
    <s v="PROFESOR TITULAR UNIVERSIDAD"/>
    <s v="01R"/>
    <s v="TIEMPO COMPLETO REDUCIDO"/>
    <s v="2018-09-17 00:00:00.0"/>
    <s v="null"/>
    <s v="DF32324"/>
    <s v="PROFESOR TITULAR DE UNIVERSIDAD"/>
    <s v="R112"/>
    <x v="8"/>
    <n v="385"/>
    <s v="FÍSICA APLICADA"/>
  </r>
  <r>
    <x v="13"/>
    <n v="16542973"/>
    <x v="4"/>
    <n v="807"/>
    <s v="091L"/>
    <s v="GRUPO-B1"/>
    <s v="Física"/>
    <s v="GL"/>
    <s v="GRUPO DE LABORATORIO"/>
    <s v="091L"/>
    <s v="LABORATORIO DE FÍSICA"/>
    <s v="GRUPO-B1"/>
    <s v="Grupo de Laboratorio de Física"/>
    <s v="AN"/>
    <n v="16542973"/>
    <s v="SALAS"/>
    <s v="ILARRAZA"/>
    <s v="JOSÉ PABLO"/>
    <s v="SALAS ILARRAZA, JOSÉ PABLO"/>
    <x v="1"/>
    <x v="0"/>
    <x v="0"/>
    <m/>
    <m/>
    <s v="jpsalas"/>
    <s v="josepablo.salas@unirioja.es"/>
    <n v="0.8"/>
    <n v="0.8"/>
    <n v="504"/>
    <s v="PROFESOR TITULAR UNIVERSIDAD"/>
    <s v="01R"/>
    <s v="TIEMPO COMPLETO REDUCIDO"/>
    <s v="2012-09-01 00:00:00.0"/>
    <s v="null"/>
    <s v="DF100291"/>
    <s v="PROFESOR TITULAR DE UNIVERSIDAD"/>
    <s v="R112"/>
    <x v="8"/>
    <n v="385"/>
    <s v="FÍSICA APLICADA"/>
  </r>
  <r>
    <x v="13"/>
    <n v="16623516"/>
    <x v="4"/>
    <n v="807"/>
    <s v="091L"/>
    <s v="GRUPO-B1"/>
    <s v="Física"/>
    <s v="GL"/>
    <s v="GRUPO DE LABORATORIO"/>
    <s v="091L"/>
    <s v="LABORATORIO DE FÍSICA"/>
    <s v="GRUPO-B1"/>
    <s v="Grupo de Laboratorio de Física"/>
    <s v="AN"/>
    <n v="16623516"/>
    <s v="BAÑARES"/>
    <s v="PALACIOS"/>
    <s v="PAULA"/>
    <s v="BAÑARES PALACIOS, PAULA"/>
    <x v="1"/>
    <x v="0"/>
    <x v="0"/>
    <m/>
    <m/>
    <s v="pabanare"/>
    <s v="paula.banares@unirioja.es"/>
    <n v="0.8"/>
    <n v="0.8"/>
    <n v="536"/>
    <s v="PROFESOR INTERINO"/>
    <s v="P06"/>
    <s v="TIEMPO PARCIAL (6+6 HORAS)"/>
    <s v="2018-09-18 00:00:00.0"/>
    <s v="null"/>
    <s v="PI101276"/>
    <s v="PROFESOR CONTRATADO INTERINO"/>
    <s v="R112"/>
    <x v="8"/>
    <n v="385"/>
    <s v="FÍSICA APLICADA"/>
  </r>
  <r>
    <x v="13"/>
    <n v="13122718"/>
    <x v="4"/>
    <n v="807"/>
    <s v="091L"/>
    <s v="GRUPO-B2"/>
    <s v="Física"/>
    <s v="GL"/>
    <s v="GRUPO DE LABORATORIO"/>
    <s v="091L"/>
    <s v="LABORATORIO DE FÍSICA"/>
    <s v="GRUPO-B2"/>
    <s v="Grupo de Laboratorio de Física"/>
    <s v="AN"/>
    <n v="13122718"/>
    <s v="SIERRA"/>
    <s v="MURILLO"/>
    <s v="JOSÉ DANIEL"/>
    <s v="SIERRA MURILLO, JOSÉ DANIEL"/>
    <x v="1"/>
    <x v="0"/>
    <x v="0"/>
    <m/>
    <m/>
    <s v="dsierra"/>
    <s v="daniel.sierra@unirioja.es"/>
    <n v="0.8"/>
    <n v="0.8"/>
    <n v="534"/>
    <s v="CONTRATADO DOCTOR -TIPO 1"/>
    <s v="C01"/>
    <s v="TIEMPO COMPLETO"/>
    <s v="2007-02-13 00:00:00.0"/>
    <s v="null"/>
    <s v="LD100611"/>
    <s v="PROFESOR CONTRATADO DOCTOR"/>
    <s v="R112"/>
    <x v="8"/>
    <n v="385"/>
    <s v="FÍSICA APLICADA"/>
  </r>
  <r>
    <x v="14"/>
    <n v="16547976"/>
    <x v="4"/>
    <n v="807"/>
    <s v="091G"/>
    <s v="GRUPO-B"/>
    <s v="Física"/>
    <s v="GG"/>
    <s v="GRUPO GRANDE"/>
    <s v="091G"/>
    <s v="GRUPO GRANDE DE FÍSICA"/>
    <s v="GRUPO-B"/>
    <s v="Grupo Grande de FÍSICA"/>
    <s v="AN"/>
    <n v="16547976"/>
    <s v="IÑARREA"/>
    <s v="LAS HERAS"/>
    <s v="MANUEL"/>
    <s v="IÑARREA LAS HERAS, MANUEL"/>
    <x v="0"/>
    <x v="0"/>
    <x v="0"/>
    <m/>
    <m/>
    <s v="mheras"/>
    <s v="manuel.inarrea@unirioja.es"/>
    <n v="8"/>
    <m/>
    <n v="504"/>
    <s v="PROFESOR TITULAR UNIVERSIDAD"/>
    <s v="01R"/>
    <s v="TIEMPO COMPLETO REDUCIDO"/>
    <s v="2018-09-17 00:00:00.0"/>
    <s v="null"/>
    <s v="DF32324"/>
    <s v="PROFESOR TITULAR DE UNIVERSIDAD"/>
    <s v="R112"/>
    <x v="8"/>
    <n v="385"/>
    <s v="FÍSICA APLICADA"/>
  </r>
  <r>
    <x v="14"/>
    <n v="16542973"/>
    <x v="4"/>
    <n v="807"/>
    <s v="091L"/>
    <s v="GRUPO-B1"/>
    <s v="Física"/>
    <s v="GL"/>
    <s v="GRUPO DE LABORATORIO"/>
    <s v="091L"/>
    <s v="LABORATORIO DE FÍSICA"/>
    <s v="GRUPO-B1"/>
    <s v="Grupo de Laboratorio de Física"/>
    <s v="AN"/>
    <n v="16542973"/>
    <s v="SALAS"/>
    <s v="ILARRAZA"/>
    <s v="JOSÉ PABLO"/>
    <s v="SALAS ILARRAZA, JOSÉ PABLO"/>
    <x v="1"/>
    <x v="0"/>
    <x v="0"/>
    <m/>
    <m/>
    <s v="jpsalas"/>
    <s v="josepablo.salas@unirioja.es"/>
    <n v="0.8"/>
    <m/>
    <n v="504"/>
    <s v="PROFESOR TITULAR UNIVERSIDAD"/>
    <s v="01R"/>
    <s v="TIEMPO COMPLETO REDUCIDO"/>
    <s v="2012-09-01 00:00:00.0"/>
    <s v="null"/>
    <s v="DF100291"/>
    <s v="PROFESOR TITULAR DE UNIVERSIDAD"/>
    <s v="R112"/>
    <x v="8"/>
    <n v="385"/>
    <s v="FÍSICA APLICADA"/>
  </r>
  <r>
    <x v="14"/>
    <n v="16623516"/>
    <x v="4"/>
    <n v="807"/>
    <s v="091L"/>
    <s v="GRUPO-B1"/>
    <s v="Física"/>
    <s v="GL"/>
    <s v="GRUPO DE LABORATORIO"/>
    <s v="091L"/>
    <s v="LABORATORIO DE FÍSICA"/>
    <s v="GRUPO-B1"/>
    <s v="Grupo de Laboratorio de Física"/>
    <s v="AN"/>
    <n v="16623516"/>
    <s v="BAÑARES"/>
    <s v="PALACIOS"/>
    <s v="PAULA"/>
    <s v="BAÑARES PALACIOS, PAULA"/>
    <x v="1"/>
    <x v="0"/>
    <x v="0"/>
    <m/>
    <m/>
    <s v="pabanare"/>
    <s v="paula.banares@unirioja.es"/>
    <n v="0.8"/>
    <m/>
    <n v="536"/>
    <s v="PROFESOR INTERINO"/>
    <s v="P06"/>
    <s v="TIEMPO PARCIAL (6+6 HORAS)"/>
    <s v="2018-09-18 00:00:00.0"/>
    <s v="null"/>
    <s v="PI101276"/>
    <s v="PROFESOR CONTRATADO INTERINO"/>
    <s v="R112"/>
    <x v="8"/>
    <n v="385"/>
    <s v="FÍSICA APLICADA"/>
  </r>
  <r>
    <x v="14"/>
    <n v="13122718"/>
    <x v="4"/>
    <n v="807"/>
    <s v="091L"/>
    <s v="GRUPO-B2"/>
    <s v="Física"/>
    <s v="GL"/>
    <s v="GRUPO DE LABORATORIO"/>
    <s v="091L"/>
    <s v="LABORATORIO DE FÍSICA"/>
    <s v="GRUPO-B2"/>
    <s v="Grupo de Laboratorio de Física"/>
    <s v="AN"/>
    <n v="13122718"/>
    <s v="SIERRA"/>
    <s v="MURILLO"/>
    <s v="JOSÉ DANIEL"/>
    <s v="SIERRA MURILLO, JOSÉ DANIEL"/>
    <x v="1"/>
    <x v="0"/>
    <x v="0"/>
    <m/>
    <m/>
    <s v="dsierra"/>
    <s v="daniel.sierra@unirioja.es"/>
    <n v="0.8"/>
    <m/>
    <n v="534"/>
    <s v="CONTRATADO DOCTOR -TIPO 1"/>
    <s v="C01"/>
    <s v="TIEMPO COMPLETO"/>
    <s v="2007-02-13 00:00:00.0"/>
    <s v="null"/>
    <s v="LD100611"/>
    <s v="PROFESOR CONTRATADO DOCTOR"/>
    <s v="R112"/>
    <x v="8"/>
    <n v="385"/>
    <s v="FÍSICA APLICADA"/>
  </r>
  <r>
    <x v="12"/>
    <n v="16546065"/>
    <x v="4"/>
    <n v="808"/>
    <s v="092G"/>
    <s v="GRUPO-A"/>
    <s v="Matemáticas I"/>
    <s v="GG"/>
    <s v="GRUPO GRANDE"/>
    <s v="092G"/>
    <s v="GRUPO GRANDE DE MATEMÁTICAS I"/>
    <s v="GRUPO-A"/>
    <s v="Grupo Grande de MATEMÁTICAS I"/>
    <s v="1S"/>
    <n v="16546065"/>
    <s v="GUTIÉRREZ"/>
    <s v="JIMÉNEZ"/>
    <s v="JOSÉ MANUEL"/>
    <s v="GUTIÉRREZ JIMÉNEZ, JOSÉ MANUEL"/>
    <x v="1"/>
    <x v="0"/>
    <x v="0"/>
    <m/>
    <m/>
    <s v="jmguti"/>
    <s v="jmguti@unirioja.es"/>
    <n v="4"/>
    <n v="4"/>
    <n v="504"/>
    <s v="PROFESOR TITULAR UNIVERSIDAD"/>
    <s v="01R"/>
    <s v="TIEMPO COMPLETO REDUCIDO"/>
    <s v="2012-09-01 00:00:00.0"/>
    <s v="null"/>
    <s v="DF32266"/>
    <s v="TITULAR DE UNIVERSIDAD"/>
    <s v="R111"/>
    <x v="7"/>
    <n v="595"/>
    <s v="MATEMÁTICA APLICADA"/>
  </r>
  <r>
    <x v="12"/>
    <n v="16574152"/>
    <x v="4"/>
    <n v="808"/>
    <s v="092I"/>
    <s v="GRUPO-A1"/>
    <s v="Matemáticas I"/>
    <s v="GI"/>
    <s v="GRUPO DE INFORMÁTICA"/>
    <s v="092I"/>
    <s v="INFORMÁTICA DE MATEMÁTICAS I"/>
    <s v="GRUPO-A1"/>
    <s v="Grupo de Informática de Matemáticas I"/>
    <s v="1S"/>
    <n v="16574152"/>
    <s v="PASCUAL"/>
    <s v="LERÍA"/>
    <s v="ANA ISABEL"/>
    <s v="PASCUAL LERÍA, ANA ISABEL"/>
    <x v="1"/>
    <x v="0"/>
    <x v="0"/>
    <m/>
    <m/>
    <s v="aipasc"/>
    <s v="aipasc@unirioja.es"/>
    <n v="1"/>
    <n v="1"/>
    <n v="504"/>
    <s v="PROFESOR TITULAR UNIVERSIDAD"/>
    <s v="C01"/>
    <s v="TIEMPO COMPLETO"/>
    <s v="2018-12-18 00:00:00.0"/>
    <s v="null"/>
    <s v="DF32267"/>
    <s v="TITULAR DE UNIVERSIDAD"/>
    <s v="R111"/>
    <x v="7"/>
    <n v="595"/>
    <s v="MATEMÁTICA APLICADA"/>
  </r>
  <r>
    <x v="13"/>
    <n v="16530493"/>
    <x v="4"/>
    <n v="808"/>
    <s v="092G"/>
    <s v="GRUPO-B"/>
    <s v="Matemáticas I"/>
    <s v="GG"/>
    <s v="GRUPO GRANDE"/>
    <s v="092G"/>
    <s v="GRUPO GRANDE DE MATEMÁTICAS I"/>
    <s v="GRUPO-B"/>
    <s v="Grupo Grande de MATEMÁTICAS I"/>
    <s v="1S"/>
    <n v="16530493"/>
    <s v="VARONA"/>
    <s v="MALUMBRES"/>
    <s v="JUAN LUIS"/>
    <s v="VARONA MALUMBRES, JUAN LUIS"/>
    <x v="1"/>
    <x v="0"/>
    <x v="0"/>
    <m/>
    <m/>
    <s v="jvarona"/>
    <s v="jvarona@unirioja.es"/>
    <n v="4"/>
    <n v="4"/>
    <n v="500"/>
    <s v="CATEDRATICO DE UNIVERSIDAD"/>
    <s v="01R"/>
    <s v="TIEMPO COMPLETO REDUCIDO"/>
    <s v="2012-09-01 00:00:00.0"/>
    <s v="null"/>
    <s v="DF100234"/>
    <s v="CATEDRÁTICO DE UNIVERSIDAD"/>
    <s v="R111"/>
    <x v="7"/>
    <n v="595"/>
    <s v="MATEMÁTICA APLICADA"/>
  </r>
  <r>
    <x v="13"/>
    <n v="16546065"/>
    <x v="4"/>
    <n v="808"/>
    <s v="092I"/>
    <s v="GRUPO-B1"/>
    <s v="Matemáticas I"/>
    <s v="GI"/>
    <s v="GRUPO DE INFORMÁTICA"/>
    <s v="092I"/>
    <s v="INFORMÁTICA DE MATEMÁTICAS I"/>
    <s v="GRUPO-B1"/>
    <s v="Grupo de Informática de Matemáticas I"/>
    <s v="1S"/>
    <n v="16546065"/>
    <s v="GUTIÉRREZ"/>
    <s v="JIMÉNEZ"/>
    <s v="JOSÉ MANUEL"/>
    <s v="GUTIÉRREZ JIMÉNEZ, JOSÉ MANUEL"/>
    <x v="1"/>
    <x v="0"/>
    <x v="0"/>
    <m/>
    <m/>
    <s v="jmguti"/>
    <s v="jmguti@unirioja.es"/>
    <n v="1"/>
    <n v="1"/>
    <n v="504"/>
    <s v="PROFESOR TITULAR UNIVERSIDAD"/>
    <s v="01R"/>
    <s v="TIEMPO COMPLETO REDUCIDO"/>
    <s v="2012-09-01 00:00:00.0"/>
    <s v="null"/>
    <s v="DF32266"/>
    <s v="TITULAR DE UNIVERSIDAD"/>
    <s v="R111"/>
    <x v="7"/>
    <n v="595"/>
    <s v="MATEMÁTICA APLICADA"/>
  </r>
  <r>
    <x v="14"/>
    <n v="16530493"/>
    <x v="4"/>
    <n v="808"/>
    <s v="092G"/>
    <s v="GRUPO-B"/>
    <s v="Matemáticas I"/>
    <s v="GG"/>
    <s v="GRUPO GRANDE"/>
    <s v="092G"/>
    <s v="GRUPO GRANDE DE MATEMÁTICAS I"/>
    <s v="GRUPO-B"/>
    <s v="Grupo Grande de MATEMÁTICAS I"/>
    <s v="1S"/>
    <n v="16530493"/>
    <s v="VARONA"/>
    <s v="MALUMBRES"/>
    <s v="JUAN LUIS"/>
    <s v="VARONA MALUMBRES, JUAN LUIS"/>
    <x v="1"/>
    <x v="0"/>
    <x v="0"/>
    <m/>
    <m/>
    <s v="jvarona"/>
    <s v="jvarona@unirioja.es"/>
    <n v="4"/>
    <m/>
    <n v="500"/>
    <s v="CATEDRATICO DE UNIVERSIDAD"/>
    <s v="01R"/>
    <s v="TIEMPO COMPLETO REDUCIDO"/>
    <s v="2012-09-01 00:00:00.0"/>
    <s v="null"/>
    <s v="DF100234"/>
    <s v="CATEDRÁTICO DE UNIVERSIDAD"/>
    <s v="R111"/>
    <x v="7"/>
    <n v="595"/>
    <s v="MATEMÁTICA APLICADA"/>
  </r>
  <r>
    <x v="14"/>
    <n v="16546065"/>
    <x v="4"/>
    <n v="808"/>
    <s v="092I"/>
    <s v="GRUPO-B1"/>
    <s v="Matemáticas I"/>
    <s v="GI"/>
    <s v="GRUPO DE INFORMÁTICA"/>
    <s v="092I"/>
    <s v="INFORMÁTICA DE MATEMÁTICAS I"/>
    <s v="GRUPO-B1"/>
    <s v="Grupo de Informática de Matemáticas I"/>
    <s v="1S"/>
    <n v="16546065"/>
    <s v="GUTIÉRREZ"/>
    <s v="JIMÉNEZ"/>
    <s v="JOSÉ MANUEL"/>
    <s v="GUTIÉRREZ JIMÉNEZ, JOSÉ MANUEL"/>
    <x v="1"/>
    <x v="0"/>
    <x v="0"/>
    <m/>
    <m/>
    <s v="jmguti"/>
    <s v="jmguti@unirioja.es"/>
    <n v="1"/>
    <m/>
    <n v="504"/>
    <s v="PROFESOR TITULAR UNIVERSIDAD"/>
    <s v="01R"/>
    <s v="TIEMPO COMPLETO REDUCIDO"/>
    <s v="2012-09-01 00:00:00.0"/>
    <s v="null"/>
    <s v="DF32266"/>
    <s v="TITULAR DE UNIVERSIDAD"/>
    <s v="R111"/>
    <x v="7"/>
    <n v="595"/>
    <s v="MATEMÁTICA APLICADA"/>
  </r>
  <r>
    <x v="12"/>
    <n v="8797523"/>
    <x v="4"/>
    <n v="809"/>
    <s v="093G"/>
    <s v="GRUPO-A"/>
    <s v="Biología"/>
    <s v="GG"/>
    <s v="GRUPO GRANDE"/>
    <s v="093G"/>
    <s v="GRUPO GRANDE DE BIOLOGÍA"/>
    <s v="GRUPO-A"/>
    <s v="Grupo Grande de BIOLOGÍA"/>
    <s v="1S"/>
    <n v="8797523"/>
    <s v="NÚÑEZ"/>
    <s v="OLIVERA"/>
    <s v="ENCARNACIÓN"/>
    <s v="NÚÑEZ OLIVERA, ENCARNACIÓN"/>
    <x v="0"/>
    <x v="0"/>
    <x v="0"/>
    <m/>
    <m/>
    <s v="eolivera"/>
    <s v="encarnacion.nunez@unirioja.es"/>
    <n v="0"/>
    <n v="0"/>
    <s v="A-0500"/>
    <s v="CATEDRATICO DE UNIVERSIDAD"/>
    <s v="01R"/>
    <s v="TIEMPO COMPLETO REDUCIDO"/>
    <s v="2015-09-15 00:00:00.0"/>
    <s v="null"/>
    <s v="DF100277"/>
    <s v="CATEDRÁTICO DE UNIVERSIDAD"/>
    <s v="R101"/>
    <x v="4"/>
    <n v="412"/>
    <s v="FISIOLOGÍA VEGETAL"/>
  </r>
  <r>
    <x v="12"/>
    <n v="16531083"/>
    <x v="4"/>
    <n v="809"/>
    <s v="093G"/>
    <s v="GRUPO-A"/>
    <s v="Biología"/>
    <s v="GG"/>
    <s v="GRUPO GRANDE"/>
    <s v="093G"/>
    <s v="GRUPO GRANDE DE BIOLOGÍA"/>
    <s v="GRUPO-A"/>
    <s v="Grupo Grande de BIOLOGÍA"/>
    <s v="1S"/>
    <n v="16531083"/>
    <s v="TOMÁS"/>
    <s v="LAS HERAS"/>
    <s v="RAFAEL"/>
    <s v="TOMÁS LAS HERAS, RAFAEL"/>
    <x v="0"/>
    <x v="0"/>
    <x v="0"/>
    <m/>
    <m/>
    <s v="ratomas"/>
    <s v="rafael.tomas@unirioja.es"/>
    <n v="3.6"/>
    <n v="3.6"/>
    <n v="504"/>
    <s v="PROFESOR TITULAR UNIVERSIDAD"/>
    <s v="01R"/>
    <s v="TIEMPO COMPLETO REDUCIDO"/>
    <s v="2017-09-15 00:00:00.0"/>
    <s v="null"/>
    <s v="DF100086"/>
    <s v="TITULAR DE ESCUELA UNIVERSITARIA"/>
    <s v="R101"/>
    <x v="4"/>
    <n v="412"/>
    <s v="FISIOLOGÍA VEGETAL"/>
  </r>
  <r>
    <x v="12"/>
    <n v="16532287"/>
    <x v="4"/>
    <n v="809"/>
    <s v="093L"/>
    <s v="GRUPO-A1"/>
    <s v="Biología"/>
    <s v="GL"/>
    <s v="GRUPO DE LABORATORIO"/>
    <s v="093L"/>
    <s v="GRUPO LABORATORIO DE BIOLOGÍA"/>
    <s v="GRUPO-A1"/>
    <s v="Grupo de Laboratorio de BIOLOGÍA"/>
    <s v="1S"/>
    <n v="16532287"/>
    <s v="MARTÍNEZ"/>
    <s v="ABAIGAR"/>
    <s v="JAVIER"/>
    <s v="MARTÍNEZ ABAIGAR, JAVIER"/>
    <x v="0"/>
    <x v="0"/>
    <x v="0"/>
    <m/>
    <m/>
    <s v="jabaigar"/>
    <s v="javier.martinez@unirioja.es"/>
    <n v="0.65"/>
    <n v="0.65"/>
    <n v="500"/>
    <s v="CATEDRATICO DE UNIVERSIDAD"/>
    <s v="01R"/>
    <s v="TIEMPO COMPLETO REDUCIDO"/>
    <s v="2014-09-15 00:00:00.0"/>
    <s v="null"/>
    <s v="DF100229"/>
    <s v="CATEDRÁTICO DE UNIVERSIDAD"/>
    <s v="R101"/>
    <x v="4"/>
    <n v="63"/>
    <s v="BOTÁNICA"/>
  </r>
  <r>
    <x v="12"/>
    <n v="16603952"/>
    <x v="4"/>
    <n v="809"/>
    <s v="093L"/>
    <s v="GRUPO-A1"/>
    <s v="Biología"/>
    <s v="GL"/>
    <s v="GRUPO DE LABORATORIO"/>
    <s v="093L"/>
    <s v="GRUPO LABORATORIO DE BIOLOGÍA"/>
    <s v="GRUPO-A1"/>
    <s v="Grupo de Laboratorio de BIOLOGÍA"/>
    <s v="1S"/>
    <n v="16603952"/>
    <s v="MONFORTE"/>
    <s v="LÓPEZ"/>
    <s v="LAURA"/>
    <s v="MONFORTE LÓPEZ, LAURA"/>
    <x v="0"/>
    <x v="0"/>
    <x v="0"/>
    <m/>
    <m/>
    <s v="lamonfor"/>
    <s v="laura.monforte@unirioja.es"/>
    <n v="1.5"/>
    <n v="1.5"/>
    <n v="7081"/>
    <s v="AYUDANTE (DOCTOR)"/>
    <s v="C01"/>
    <s v="TIEMPO COMPLETO"/>
    <s v="2018-09-17 00:00:00.0"/>
    <s v="2021-09-16 00:00:00.0"/>
    <s v="PI101345"/>
    <s v="PROFESOR AYUDANTE DOCTOR"/>
    <s v="R101"/>
    <x v="4"/>
    <n v="412"/>
    <s v="FISIOLOGÍA VEGETAL"/>
  </r>
  <r>
    <x v="12"/>
    <n v="16603964"/>
    <x v="4"/>
    <n v="809"/>
    <s v="093L"/>
    <s v="GRUPO-A1"/>
    <s v="Biología"/>
    <s v="GL"/>
    <s v="GRUPO DE LABORATORIO"/>
    <s v="093L"/>
    <s v="GRUPO LABORATORIO DE BIOLOGÍA"/>
    <s v="GRUPO-A1"/>
    <s v="Grupo de Laboratorio de BIOLOGÍA"/>
    <s v="1S"/>
    <n v="16603964"/>
    <s v="DEL CASTILLO"/>
    <s v="ALONSO"/>
    <s v="MARÍA ÁNGELES"/>
    <s v="DEL CASTILLO ALONSO, MARÍA ÁNGELES"/>
    <x v="1"/>
    <x v="0"/>
    <x v="0"/>
    <m/>
    <m/>
    <s v="macastil"/>
    <s v="maria-angeles-del.castillo@alum.unirioja.es"/>
    <n v="0.25"/>
    <n v="0.25"/>
    <n v="121"/>
    <s v="PERSONAL INVESTIGADOR EN FORMACIÓN"/>
    <n v="0"/>
    <s v="_"/>
    <s v="2014-09-01 00:00:00.0"/>
    <s v="2019-01-29 00:00:00.0"/>
    <s v="D01BECARIO1"/>
    <s v="PERSONAL INVESTIGADOR PREDOCTORAL EN FORMACIÓN"/>
    <s v="R101"/>
    <x v="4"/>
    <n v="412"/>
    <s v="FISIOLOGÍA VEGETAL"/>
  </r>
  <r>
    <x v="13"/>
    <n v="16532287"/>
    <x v="4"/>
    <n v="809"/>
    <s v="093L"/>
    <s v="GRUPO-B1"/>
    <s v="Biología"/>
    <s v="GL"/>
    <s v="GRUPO DE LABORATORIO"/>
    <s v="093L"/>
    <s v="GRUPO LABORATORIO DE BIOLOGÍA"/>
    <s v="GRUPO-B1"/>
    <s v="Grupo de Laboratorio de BIOLOGÍA"/>
    <s v="1S"/>
    <n v="16532287"/>
    <s v="MARTÍNEZ"/>
    <s v="ABAIGAR"/>
    <s v="JAVIER"/>
    <s v="MARTÍNEZ ABAIGAR, JAVIER"/>
    <x v="0"/>
    <x v="0"/>
    <x v="0"/>
    <m/>
    <m/>
    <s v="jabaigar"/>
    <s v="javier.martinez@unirioja.es"/>
    <n v="0.65"/>
    <n v="0.65"/>
    <n v="500"/>
    <s v="CATEDRATICO DE UNIVERSIDAD"/>
    <s v="01R"/>
    <s v="TIEMPO COMPLETO REDUCIDO"/>
    <s v="2014-09-15 00:00:00.0"/>
    <s v="null"/>
    <s v="DF100229"/>
    <s v="CATEDRÁTICO DE UNIVERSIDAD"/>
    <s v="R101"/>
    <x v="4"/>
    <n v="63"/>
    <s v="BOTÁNICA"/>
  </r>
  <r>
    <x v="13"/>
    <n v="16603964"/>
    <x v="4"/>
    <n v="809"/>
    <s v="093L"/>
    <s v="GRUPO-B1"/>
    <s v="Biología"/>
    <s v="GL"/>
    <s v="GRUPO DE LABORATORIO"/>
    <s v="093L"/>
    <s v="GRUPO LABORATORIO DE BIOLOGÍA"/>
    <s v="GRUPO-B1"/>
    <s v="Grupo de Laboratorio de BIOLOGÍA"/>
    <s v="1S"/>
    <n v="16603964"/>
    <s v="DEL CASTILLO"/>
    <s v="ALONSO"/>
    <s v="MARÍA ÁNGELES"/>
    <s v="DEL CASTILLO ALONSO, MARÍA ÁNGELES"/>
    <x v="1"/>
    <x v="0"/>
    <x v="0"/>
    <m/>
    <m/>
    <s v="macastil"/>
    <s v="maria-angeles-del.castillo@alum.unirioja.es"/>
    <n v="0.25"/>
    <n v="0.25"/>
    <n v="121"/>
    <s v="PERSONAL INVESTIGADOR EN FORMACIÓN"/>
    <n v="0"/>
    <s v="_"/>
    <s v="2014-09-01 00:00:00.0"/>
    <s v="2019-01-29 00:00:00.0"/>
    <s v="D01BECARIO1"/>
    <s v="PERSONAL INVESTIGADOR PREDOCTORAL EN FORMACIÓN"/>
    <s v="R101"/>
    <x v="4"/>
    <n v="412"/>
    <s v="FISIOLOGÍA VEGETAL"/>
  </r>
  <r>
    <x v="14"/>
    <n v="16603964"/>
    <x v="4"/>
    <n v="809"/>
    <s v="093L"/>
    <s v="GRUPO-B1"/>
    <s v="Biología"/>
    <s v="GL"/>
    <s v="GRUPO DE LABORATORIO"/>
    <s v="093L"/>
    <s v="GRUPO LABORATORIO DE BIOLOGÍA"/>
    <s v="GRUPO-B1"/>
    <s v="Grupo de Laboratorio de BIOLOGÍA"/>
    <s v="1S"/>
    <n v="16603964"/>
    <s v="DEL CASTILLO"/>
    <s v="ALONSO"/>
    <s v="MARÍA ÁNGELES"/>
    <s v="DEL CASTILLO ALONSO, MARÍA ÁNGELES"/>
    <x v="1"/>
    <x v="0"/>
    <x v="0"/>
    <m/>
    <m/>
    <s v="macastil"/>
    <s v="maria-angeles-del.castillo@alum.unirioja.es"/>
    <n v="0.25"/>
    <m/>
    <n v="121"/>
    <s v="PERSONAL INVESTIGADOR EN FORMACIÓN"/>
    <n v="0"/>
    <s v="_"/>
    <s v="2014-09-01 00:00:00.0"/>
    <s v="2019-01-29 00:00:00.0"/>
    <s v="D01BECARIO1"/>
    <s v="PERSONAL INVESTIGADOR PREDOCTORAL EN FORMACIÓN"/>
    <s v="R101"/>
    <x v="4"/>
    <n v="412"/>
    <s v="FISIOLOGÍA VEGETAL"/>
  </r>
  <r>
    <x v="13"/>
    <n v="14587726"/>
    <x v="4"/>
    <n v="810"/>
    <s v="095L"/>
    <s v="GRUPO-B1"/>
    <s v="Química"/>
    <s v="GL"/>
    <s v="GRUPO DE LABORATORIO"/>
    <s v="095L"/>
    <s v="LABORATORIO DE QUÍMICA"/>
    <s v="GRUPO-B1"/>
    <s v="Grupo de Laboratorio de Química"/>
    <s v="AN"/>
    <n v="14587726"/>
    <s v="PUYUELO"/>
    <s v="GARCÍA"/>
    <s v="MARÍA PILAR"/>
    <s v="PUYUELO GARCÍA, MARÍA PILAR"/>
    <x v="0"/>
    <x v="0"/>
    <x v="0"/>
    <m/>
    <m/>
    <s v="mpuyuelo"/>
    <s v="pilar.puyuelo@unirioja.es"/>
    <n v="2.25"/>
    <n v="2.25"/>
    <n v="504"/>
    <s v="PROFESOR TITULAR UNIVERSIDAD"/>
    <s v="C01"/>
    <s v="TIEMPO COMPLETO"/>
    <s v="2014-09-15 00:00:00.0"/>
    <s v="null"/>
    <s v="DF100037"/>
    <s v="PROFESOR TITULAR DE UNIVERSIDAD"/>
    <s v="R112"/>
    <x v="8"/>
    <n v="755"/>
    <s v="QUÍMICA FÍSICA"/>
  </r>
  <r>
    <x v="13"/>
    <n v="50822746"/>
    <x v="4"/>
    <n v="810"/>
    <s v="095L"/>
    <s v="GRUPO-B1"/>
    <s v="Química"/>
    <s v="GL"/>
    <s v="GRUPO DE LABORATORIO"/>
    <s v="095L"/>
    <s v="LABORATORIO DE QUÍMICA"/>
    <s v="GRUPO-B1"/>
    <s v="Grupo de Laboratorio de Química"/>
    <s v="AN"/>
    <n v="50822746"/>
    <s v="ENRIQUEZ"/>
    <s v="PALMA"/>
    <s v="PEDRO ALBERTO"/>
    <s v="ENRIQUEZ PALMA, PEDRO ALBERTO"/>
    <x v="1"/>
    <x v="0"/>
    <x v="0"/>
    <m/>
    <m/>
    <s v="enriquez"/>
    <s v="pedro.enriquez@unirioja.es"/>
    <n v="1.75"/>
    <n v="1.75"/>
    <n v="504"/>
    <s v="PROFESOR TITULAR UNIVERSIDAD"/>
    <s v="01A"/>
    <s v="TIEMPO COMPLETO AMPLIADO"/>
    <s v="2012-09-01 00:00:00.0"/>
    <s v="null"/>
    <s v="DF100147"/>
    <s v="PROFESOR TITULAR DE UNIVERSIDAD"/>
    <s v="R112"/>
    <x v="8"/>
    <n v="755"/>
    <s v="QUÍMICA FÍSICA"/>
  </r>
  <r>
    <x v="13"/>
    <n v="16524700"/>
    <x v="4"/>
    <n v="810"/>
    <s v="095L"/>
    <s v="GRUPO-B3"/>
    <s v="Química"/>
    <s v="GL"/>
    <s v="GRUPO DE LABORATORIO"/>
    <s v="095L"/>
    <s v="LABORATORIO DE QUÍMICA"/>
    <s v="GRUPO-B3"/>
    <s v="Grupo de Laboratorio de Química"/>
    <s v="AN"/>
    <n v="16524700"/>
    <s v="BAÑOS"/>
    <s v="ARRIBAS"/>
    <s v="IRENE"/>
    <s v="BAÑOS ARRIBAS, IRENE"/>
    <x v="0"/>
    <x v="0"/>
    <x v="0"/>
    <m/>
    <m/>
    <s v="ibanos"/>
    <s v="irene.banos@unirioja.es"/>
    <n v="4"/>
    <n v="4"/>
    <n v="504"/>
    <s v="PROFESOR TITULAR UNIVERSIDAD"/>
    <s v="01A"/>
    <s v="TIEMPO COMPLETO AMPLIADO"/>
    <s v="2012-09-01 00:00:00.0"/>
    <s v="null"/>
    <s v="DF32390"/>
    <s v="TITULAR DE UNIVERSIDAD"/>
    <s v="R112"/>
    <x v="8"/>
    <n v="755"/>
    <s v="QUÍMICA FÍSICA"/>
  </r>
  <r>
    <x v="14"/>
    <n v="16525570"/>
    <x v="4"/>
    <n v="810"/>
    <s v="095G"/>
    <s v="GRUPO-B"/>
    <s v="Química"/>
    <s v="GG"/>
    <s v="GRUPO GRANDE"/>
    <s v="095G"/>
    <s v="GRUPO GRANDE DE QUÍMICA"/>
    <s v="GRUPO-B"/>
    <s v="Grupo Grande de QUÍMICA"/>
    <s v="AN"/>
    <n v="16525570"/>
    <s v="GALLARTA"/>
    <s v="GONZÁLEZ"/>
    <s v="FÉLIX"/>
    <s v="GALLARTA GONZÁLEZ, FÉLIX"/>
    <x v="1"/>
    <x v="0"/>
    <x v="0"/>
    <m/>
    <m/>
    <s v="fegallar"/>
    <s v="felix.gallarta@unirioja.es"/>
    <n v="6"/>
    <m/>
    <n v="504"/>
    <s v="PROFESOR TITULAR UNIVERSIDAD"/>
    <s v="01A"/>
    <s v="TIEMPO COMPLETO AMPLIADO"/>
    <s v="2012-09-01 00:00:00.0"/>
    <s v="null"/>
    <s v="DF32366"/>
    <s v="TITULAR DE UNIVERSIDAD"/>
    <s v="R112"/>
    <x v="8"/>
    <n v="750"/>
    <s v="QUÍMICA ANALÍTICA"/>
  </r>
  <r>
    <x v="14"/>
    <n v="14587726"/>
    <x v="4"/>
    <n v="810"/>
    <s v="095L"/>
    <s v="GRUPO-B1"/>
    <s v="Química"/>
    <s v="GL"/>
    <s v="GRUPO DE LABORATORIO"/>
    <s v="095L"/>
    <s v="LABORATORIO DE QUÍMICA"/>
    <s v="GRUPO-B1"/>
    <s v="Grupo de Laboratorio de Química"/>
    <s v="AN"/>
    <n v="14587726"/>
    <s v="PUYUELO"/>
    <s v="GARCÍA"/>
    <s v="MARÍA PILAR"/>
    <s v="PUYUELO GARCÍA, MARÍA PILAR"/>
    <x v="0"/>
    <x v="0"/>
    <x v="0"/>
    <m/>
    <m/>
    <s v="mpuyuelo"/>
    <s v="pilar.puyuelo@unirioja.es"/>
    <n v="2.25"/>
    <m/>
    <n v="504"/>
    <s v="PROFESOR TITULAR UNIVERSIDAD"/>
    <s v="C01"/>
    <s v="TIEMPO COMPLETO"/>
    <s v="2014-09-15 00:00:00.0"/>
    <s v="null"/>
    <s v="DF100037"/>
    <s v="PROFESOR TITULAR DE UNIVERSIDAD"/>
    <s v="R112"/>
    <x v="8"/>
    <n v="755"/>
    <s v="QUÍMICA FÍSICA"/>
  </r>
  <r>
    <x v="14"/>
    <n v="50822746"/>
    <x v="4"/>
    <n v="810"/>
    <s v="095L"/>
    <s v="GRUPO-B1"/>
    <s v="Química"/>
    <s v="GL"/>
    <s v="GRUPO DE LABORATORIO"/>
    <s v="095L"/>
    <s v="LABORATORIO DE QUÍMICA"/>
    <s v="GRUPO-B1"/>
    <s v="Grupo de Laboratorio de Química"/>
    <s v="AN"/>
    <n v="50822746"/>
    <s v="ENRIQUEZ"/>
    <s v="PALMA"/>
    <s v="PEDRO ALBERTO"/>
    <s v="ENRIQUEZ PALMA, PEDRO ALBERTO"/>
    <x v="1"/>
    <x v="0"/>
    <x v="0"/>
    <m/>
    <m/>
    <s v="enriquez"/>
    <s v="pedro.enriquez@unirioja.es"/>
    <n v="1.75"/>
    <m/>
    <n v="504"/>
    <s v="PROFESOR TITULAR UNIVERSIDAD"/>
    <s v="01A"/>
    <s v="TIEMPO COMPLETO AMPLIADO"/>
    <s v="2012-09-01 00:00:00.0"/>
    <s v="null"/>
    <s v="DF100147"/>
    <s v="PROFESOR TITULAR DE UNIVERSIDAD"/>
    <s v="R112"/>
    <x v="8"/>
    <n v="755"/>
    <s v="QUÍMICA FÍSICA"/>
  </r>
  <r>
    <x v="14"/>
    <n v="16537076"/>
    <x v="4"/>
    <n v="810"/>
    <s v="095L"/>
    <s v="GRUPO-B2"/>
    <s v="Química"/>
    <s v="GL"/>
    <s v="GRUPO DE LABORATORIO"/>
    <s v="095L"/>
    <s v="LABORATORIO DE QUÍMICA"/>
    <s v="GRUPO-B2"/>
    <s v="Grupo de Laboratorio de Química"/>
    <s v="AN"/>
    <n v="16537076"/>
    <s v="SÁENZ"/>
    <s v="BARRIO"/>
    <s v="CECILIA"/>
    <s v="SÁENZ BARRIO, CECILIA"/>
    <x v="0"/>
    <x v="0"/>
    <x v="0"/>
    <m/>
    <m/>
    <s v="cesaenz"/>
    <s v="cecilia.saenz@unirioja.es"/>
    <n v="4"/>
    <m/>
    <n v="504"/>
    <s v="PROFESOR TITULAR UNIVERSIDAD"/>
    <s v="01A"/>
    <s v="TIEMPO COMPLETO AMPLIADO"/>
    <s v="2017-09-15 00:00:00.0"/>
    <s v="null"/>
    <s v="DF100090"/>
    <s v="PROFESOR TITULAR DE UNIVERSIDAD"/>
    <s v="R112"/>
    <x v="8"/>
    <n v="750"/>
    <s v="QUÍMICA ANALÍTICA"/>
  </r>
  <r>
    <x v="14"/>
    <n v="16524700"/>
    <x v="4"/>
    <n v="810"/>
    <s v="095L"/>
    <s v="GRUPO-B3"/>
    <s v="Química"/>
    <s v="GL"/>
    <s v="GRUPO DE LABORATORIO"/>
    <s v="095L"/>
    <s v="LABORATORIO DE QUÍMICA"/>
    <s v="GRUPO-B3"/>
    <s v="Grupo de Laboratorio de Química"/>
    <s v="AN"/>
    <n v="16524700"/>
    <s v="BAÑOS"/>
    <s v="ARRIBAS"/>
    <s v="IRENE"/>
    <s v="BAÑOS ARRIBAS, IRENE"/>
    <x v="0"/>
    <x v="0"/>
    <x v="0"/>
    <m/>
    <m/>
    <s v="ibanos"/>
    <s v="irene.banos@unirioja.es"/>
    <n v="4"/>
    <m/>
    <n v="504"/>
    <s v="PROFESOR TITULAR UNIVERSIDAD"/>
    <s v="01A"/>
    <s v="TIEMPO COMPLETO AMPLIADO"/>
    <s v="2012-09-01 00:00:00.0"/>
    <s v="null"/>
    <s v="DF32390"/>
    <s v="TITULAR DE UNIVERSIDAD"/>
    <s v="R112"/>
    <x v="8"/>
    <n v="755"/>
    <s v="QUÍMICA FÍSICA"/>
  </r>
  <r>
    <x v="12"/>
    <n v="16625245"/>
    <x v="4"/>
    <n v="811"/>
    <s v="702105L"/>
    <s v="GRUPO-A1"/>
    <s v="Complementos de química"/>
    <s v="GL"/>
    <s v="GRUPO DE LABORATORIO"/>
    <s v="702105L"/>
    <s v="LABORATORIO DE COMPLEMENTOS DE QUÍMICA"/>
    <s v="GRUPO-A1"/>
    <s v="Laboratorio de Complementos de química"/>
    <s v="AN"/>
    <n v="16625245"/>
    <s v="GIMÉNEZ"/>
    <s v="LIZARDI"/>
    <s v="NORA"/>
    <s v="GIMÉNEZ LIZARDI, NORA"/>
    <x v="1"/>
    <x v="0"/>
    <x v="0"/>
    <m/>
    <m/>
    <s v="nogimene"/>
    <s v="nora.gimenez@alum.unirioja.es"/>
    <n v="1"/>
    <n v="1"/>
    <n v="121"/>
    <s v="PERSONAL INVESTIGADOR EN FORMACIÓN"/>
    <n v="0"/>
    <s v="_"/>
    <s v="2015-09-01 00:00:00.0"/>
    <s v="2019-08-31 00:00:00.0"/>
    <s v="D12BECARIO4"/>
    <s v="PERSONAL INVESTIGADOR PREDOCTORAL EN FORMACIÓN"/>
    <s v="R112"/>
    <x v="8"/>
    <n v="760"/>
    <s v="QUÍMICA INORGÁNICA"/>
  </r>
  <r>
    <x v="12"/>
    <n v="78649713"/>
    <x v="4"/>
    <n v="812"/>
    <s v="094G"/>
    <s v="GRUPO-A"/>
    <s v="Matemáticas II"/>
    <s v="GG"/>
    <s v="GRUPO GRANDE"/>
    <s v="094G"/>
    <s v="GRUPO GRANDE DE MATEMÁTICAS II"/>
    <s v="GRUPO-A"/>
    <s v="Grupo Grande de MATEMÁTICAS II"/>
    <s v="2S"/>
    <n v="78649713"/>
    <s v="RODRÍGUEZ"/>
    <s v="LUIS"/>
    <s v="DANIEL JOSÉ"/>
    <s v="RODRÍGUEZ LUIS, DANIEL JOSÉ"/>
    <x v="1"/>
    <x v="0"/>
    <x v="0"/>
    <m/>
    <m/>
    <s v="darodrl"/>
    <s v="daniel-jose.rodriguez@unirioja.es"/>
    <n v="4"/>
    <n v="4"/>
    <n v="536"/>
    <s v="PROFESOR INTERINO"/>
    <s v="C01"/>
    <s v="TIEMPO COMPLETO"/>
    <s v="2017-09-15 00:00:00.0"/>
    <s v="null"/>
    <s v="PI101269"/>
    <s v="PROFESOR CONTRATADO INTERINO"/>
    <s v="R111"/>
    <x v="7"/>
    <n v="15"/>
    <s v="ANÁLISIS MATEMÁTICO"/>
  </r>
  <r>
    <x v="13"/>
    <n v="16509284"/>
    <x v="4"/>
    <n v="812"/>
    <s v="094G"/>
    <s v="GRUPO-B"/>
    <s v="Matemáticas II"/>
    <s v="GG"/>
    <s v="GRUPO GRANDE"/>
    <s v="094G"/>
    <s v="GRUPO GRANDE DE MATEMÁTICAS II"/>
    <s v="GRUPO-B"/>
    <s v="Grupo Grande de MATEMÁTICAS II"/>
    <s v="2S"/>
    <n v="16509284"/>
    <s v="RUBIO"/>
    <s v="CRESPO"/>
    <s v="MARÍA JESÚS"/>
    <s v="RUBIO CRESPO, MARÍA JESÚS"/>
    <x v="1"/>
    <x v="0"/>
    <x v="0"/>
    <m/>
    <m/>
    <s v="mjrubio"/>
    <s v="mjesus.rubio@unirioja.es"/>
    <n v="4"/>
    <n v="4"/>
    <n v="534"/>
    <s v="CONTRATADO DOCTOR -TIPO 1"/>
    <s v="C01"/>
    <s v="TIEMPO COMPLETO"/>
    <s v="2007-09-14 00:00:00.0"/>
    <s v="null"/>
    <s v="DF32282"/>
    <s v="CONTRATADO DOCTOR"/>
    <s v="R111"/>
    <x v="7"/>
    <n v="595"/>
    <s v="MATEMÁTICA APLICADA"/>
  </r>
  <r>
    <x v="14"/>
    <n v="16509284"/>
    <x v="4"/>
    <n v="812"/>
    <s v="094G"/>
    <s v="GRUPO-B"/>
    <s v="Matemáticas II"/>
    <s v="GG"/>
    <s v="GRUPO GRANDE"/>
    <s v="094G"/>
    <s v="GRUPO GRANDE DE MATEMÁTICAS II"/>
    <s v="GRUPO-B"/>
    <s v="Grupo Grande de MATEMÁTICAS II"/>
    <s v="2S"/>
    <n v="16509284"/>
    <s v="RUBIO"/>
    <s v="CRESPO"/>
    <s v="MARÍA JESÚS"/>
    <s v="RUBIO CRESPO, MARÍA JESÚS"/>
    <x v="1"/>
    <x v="0"/>
    <x v="0"/>
    <m/>
    <m/>
    <s v="mjrubio"/>
    <s v="mjesus.rubio@unirioja.es"/>
    <n v="4"/>
    <m/>
    <n v="534"/>
    <s v="CONTRATADO DOCTOR -TIPO 1"/>
    <s v="C01"/>
    <s v="TIEMPO COMPLETO"/>
    <s v="2007-09-14 00:00:00.0"/>
    <s v="null"/>
    <s v="DF32282"/>
    <s v="CONTRATADO DOCTOR"/>
    <s v="R111"/>
    <x v="7"/>
    <n v="595"/>
    <s v="MATEMÁTICA APLICADA"/>
  </r>
  <r>
    <x v="12"/>
    <n v="5625302"/>
    <x v="4"/>
    <n v="813"/>
    <s v="096G"/>
    <s v="GRUPO-A"/>
    <s v="Bioquímica"/>
    <s v="GG"/>
    <s v="GRUPO GRANDE"/>
    <s v="096G"/>
    <s v="GRUPO GRANDE DE BIOQUÍMICA"/>
    <s v="GRUPO-A"/>
    <s v="Grupo Grande de BIOQUÍMICA"/>
    <s v="2S"/>
    <n v="5625302"/>
    <s v="TORRES"/>
    <s v="MANRIQUE"/>
    <s v="CARMEN"/>
    <s v="TORRES MANRIQUE, CARMEN"/>
    <x v="0"/>
    <x v="0"/>
    <x v="0"/>
    <m/>
    <m/>
    <s v="catorres"/>
    <s v="carmen.torres@unirioja.es"/>
    <n v="0.7"/>
    <n v="0.7"/>
    <n v="500"/>
    <s v="CATEDRATICO DE UNIVERSIDAD"/>
    <s v="01R"/>
    <s v="TIEMPO COMPLETO REDUCIDO"/>
    <s v="2014-09-15 00:00:00.0"/>
    <s v="null"/>
    <s v="DF100139"/>
    <s v="CATEDRATICO DE UNIVERSIDAD"/>
    <s v="R101"/>
    <x v="4"/>
    <n v="60"/>
    <s v="BIOQUÍMICA Y BIOLOGÍA MOLECULAR"/>
  </r>
  <r>
    <x v="12"/>
    <n v="25136873"/>
    <x v="4"/>
    <n v="813"/>
    <s v="096G"/>
    <s v="GRUPO-A"/>
    <s v="Bioquímica"/>
    <s v="GG"/>
    <s v="GRUPO GRANDE"/>
    <s v="096G"/>
    <s v="GRUPO GRANDE DE BIOQUÍMICA"/>
    <s v="GRUPO-A"/>
    <s v="Grupo Grande de BIOQUÍMICA"/>
    <s v="2S"/>
    <n v="25136873"/>
    <s v="ZARAZAGA"/>
    <s v="CHAMORRO"/>
    <s v="MIRIAM"/>
    <s v="ZARAZAGA CHAMORRO, MIRIAM"/>
    <x v="0"/>
    <x v="0"/>
    <x v="0"/>
    <m/>
    <m/>
    <s v="myzaraza"/>
    <s v="myriam.zarazaga@unirioja.es"/>
    <n v="2.9"/>
    <n v="2.9"/>
    <n v="504"/>
    <s v="PROFESOR TITULAR UNIVERSIDAD"/>
    <s v="01R"/>
    <s v="TIEMPO COMPLETO REDUCIDO"/>
    <s v="2015-09-15 00:00:00.0"/>
    <s v="null"/>
    <s v="DF100142"/>
    <s v="PROFESOR TITULAR DE UNIVIERSIDADQ"/>
    <s v="R101"/>
    <x v="4"/>
    <n v="60"/>
    <s v="BIOQUÍMICA Y BIOLOGÍA MOLECULAR"/>
  </r>
  <r>
    <x v="12"/>
    <n v="47168662"/>
    <x v="4"/>
    <n v="813"/>
    <s v="096L"/>
    <s v="GRUPO-A1"/>
    <s v="Bioquímica"/>
    <s v="GL"/>
    <s v="GRUPO DE LABORATORIO"/>
    <s v="096L"/>
    <s v="GRUPO LABORATORIO DE BIOQUÍMICA"/>
    <s v="GRUPO-A1"/>
    <s v="Grupo de Laboratorio de Bioquímica"/>
    <s v="2S"/>
    <n v="47168662"/>
    <s v="GÓMEZ"/>
    <s v="VILLAESCUSA"/>
    <s v="PAULA"/>
    <s v="GÓMEZ VILLAESCUSA, PAULA"/>
    <x v="1"/>
    <x v="0"/>
    <x v="0"/>
    <m/>
    <m/>
    <s v="pagomev"/>
    <s v="paula.gomezv@alum.unirioja.es"/>
    <n v="0.4"/>
    <n v="0.4"/>
    <n v="536"/>
    <s v="PROFESOR INTERINO"/>
    <s v="C01"/>
    <s v="TIEMPO COMPLETO"/>
    <s v="2019-02-04 00:00:00.0"/>
    <s v="2019-09-14 00:00:00.0"/>
    <s v="PI101450"/>
    <s v="PROFESOR CONTRATADO INTERINO"/>
    <s v="R101"/>
    <x v="4"/>
    <n v="60"/>
    <s v="BIOQUÍMICA Y BIOLOGÍA MOLECULAR"/>
  </r>
  <r>
    <x v="13"/>
    <n v="47168662"/>
    <x v="4"/>
    <n v="813"/>
    <s v="096L"/>
    <s v="GRUPO-B1"/>
    <s v="Bioquímica"/>
    <s v="GL"/>
    <s v="GRUPO DE LABORATORIO"/>
    <s v="096L"/>
    <s v="GRUPO LABORATORIO DE BIOQUÍMICA"/>
    <s v="GRUPO-B1"/>
    <s v="Grupo de Laboratorio de Bioquímica"/>
    <s v="2S"/>
    <n v="47168662"/>
    <s v="GÓMEZ"/>
    <s v="VILLAESCUSA"/>
    <s v="PAULA"/>
    <s v="GÓMEZ VILLAESCUSA, PAULA"/>
    <x v="1"/>
    <x v="0"/>
    <x v="0"/>
    <m/>
    <m/>
    <s v="pagomev"/>
    <s v="paula.gomezv@alum.unirioja.es"/>
    <n v="1.2"/>
    <n v="1.2"/>
    <n v="536"/>
    <s v="PROFESOR INTERINO"/>
    <s v="C01"/>
    <s v="TIEMPO COMPLETO"/>
    <s v="2019-02-04 00:00:00.0"/>
    <s v="2019-09-14 00:00:00.0"/>
    <s v="PI101450"/>
    <s v="PROFESOR CONTRATADO INTERINO"/>
    <s v="R101"/>
    <x v="4"/>
    <n v="60"/>
    <s v="BIOQUÍMICA Y BIOLOGÍA MOLECULAR"/>
  </r>
  <r>
    <x v="15"/>
    <n v="72786536"/>
    <x v="4"/>
    <n v="814"/>
    <s v="001G"/>
    <s v="GRUPO-A"/>
    <s v="Cálculo infinitesimal"/>
    <s v="GG"/>
    <s v="GRUPO GRANDE"/>
    <s v="001G"/>
    <s v="GRUPO GRANDE DE CÁLCULO INFINITESIMAL"/>
    <s v="GRUPO-A"/>
    <s v="Grupo Grande de CÁLCULO INFINITESIMAL"/>
    <s v="1S"/>
    <n v="72786536"/>
    <s v="MÍNGUEZ"/>
    <s v="CENICEROS"/>
    <s v="JUDIT"/>
    <s v="MÍNGUEZ CENICEROS, JUDIT"/>
    <x v="0"/>
    <x v="0"/>
    <x v="0"/>
    <m/>
    <m/>
    <s v="jminguez"/>
    <s v="judit.minguez@unirioja.es"/>
    <n v="4"/>
    <m/>
    <n v="534"/>
    <s v="CONTRATADO DOCTOR -TIPO 1"/>
    <s v="C01"/>
    <s v="TIEMPO COMPLETO"/>
    <s v="2007-07-20 00:00:00.0"/>
    <s v="null"/>
    <s v="LD100578"/>
    <s v="CONTRATADO DOCTOR"/>
    <s v="R111"/>
    <x v="7"/>
    <n v="15"/>
    <s v="ANÁLISIS MATEMÁTICO"/>
  </r>
  <r>
    <x v="15"/>
    <n v="16617591"/>
    <x v="4"/>
    <n v="814"/>
    <s v="001G"/>
    <s v="GRUPO-B"/>
    <s v="Cálculo infinitesimal"/>
    <s v="GG"/>
    <s v="GRUPO GRANDE"/>
    <s v="001G"/>
    <s v="GRUPO GRANDE DE CÁLCULO INFINITESIMAL"/>
    <s v="GRUPO-B"/>
    <s v="Grupo Grande de CÁLCULO INFINITESIMAL"/>
    <s v="1S"/>
    <n v="16617591"/>
    <s v="BELLO"/>
    <s v="HERNÁNDEZ"/>
    <s v="MANUEL"/>
    <s v="BELLO HERNÁNDEZ, MANUEL"/>
    <x v="0"/>
    <x v="0"/>
    <x v="0"/>
    <m/>
    <m/>
    <s v="mbello"/>
    <s v="mbello@unirioja.es"/>
    <n v="4"/>
    <m/>
    <n v="504"/>
    <s v="PROFESOR TITULAR UNIVERSIDAD"/>
    <s v="01R"/>
    <s v="TIEMPO COMPLETO REDUCIDO"/>
    <s v="2018-09-17 00:00:00.0"/>
    <s v="null"/>
    <s v="DF100146"/>
    <s v="PROFESOR TITULAR DE UNIVERSIDAD"/>
    <s v="R111"/>
    <x v="7"/>
    <n v="15"/>
    <s v="ANÁLISIS MATEMÁTICO"/>
  </r>
  <r>
    <x v="15"/>
    <n v="16565041"/>
    <x v="4"/>
    <n v="814"/>
    <s v="001I"/>
    <s v="GRUPO-A3"/>
    <s v="Cálculo infinitesimal"/>
    <s v="GI"/>
    <s v="GRUPO DE INFORMÁTICA"/>
    <s v="001I"/>
    <s v="GRUPO DE INFORMÁTICA DE CÁLCULO INFINITESIMAL"/>
    <s v="GRUPO-A3"/>
    <s v="Grupo de Informática de CÁLCULO INFINITESIMAL"/>
    <s v="1S"/>
    <n v="16565041"/>
    <s v="CIAURRI"/>
    <s v="RAMÍREZ"/>
    <s v="OSCAR"/>
    <s v="CIAURRI RAMÍREZ, OSCAR"/>
    <x v="1"/>
    <x v="0"/>
    <x v="0"/>
    <m/>
    <m/>
    <s v="osciaurr"/>
    <s v="oscar.ciaurri@unirioja.es"/>
    <n v="1"/>
    <m/>
    <n v="500"/>
    <s v="CATEDRATICO DE UNIVERSIDAD"/>
    <s v="01R"/>
    <s v="TIEMPO COMPLETO REDUCIDO"/>
    <s v="2018-12-05 00:00:00.0"/>
    <s v="null"/>
    <s v="DF100379"/>
    <s v="CATEDRÁTICO DE UNIVERSIDAD"/>
    <s v="R111"/>
    <x v="7"/>
    <n v="15"/>
    <s v="ANÁLISIS MATEMÁTICO"/>
  </r>
  <r>
    <x v="15"/>
    <n v="17764581"/>
    <x v="4"/>
    <n v="815"/>
    <s v="002G"/>
    <s v="GRUPO-B"/>
    <s v="Cálculo matricial y vectorial"/>
    <s v="GG"/>
    <s v="GRUPO GRANDE"/>
    <s v="002G"/>
    <s v="GRUPO GRANDE DE CALCULO MATRICIAL Y VECTORIAL"/>
    <s v="GRUPO-B"/>
    <s v="Grupo Grande de CÁLCULO MATRICIAL Y VECTORIAL8"/>
    <s v="1S"/>
    <n v="17764581"/>
    <s v="RODRIGO"/>
    <s v="ESCUDERO"/>
    <s v="ADRIAN"/>
    <s v="RODRIGO ESCUDERO, ADRIAN"/>
    <x v="1"/>
    <x v="0"/>
    <x v="0"/>
    <m/>
    <m/>
    <s v="adrodre"/>
    <s v="adrian.rodrigoe@unirioja.es"/>
    <n v="4"/>
    <m/>
    <n v="536"/>
    <s v="PROFESOR INTERINO"/>
    <s v="C01"/>
    <s v="TIEMPO COMPLETO"/>
    <s v="2018-09-17 00:00:00.0"/>
    <s v="2019-09-14 00:00:00.0"/>
    <s v="PI101404"/>
    <s v="PROFESOR CONTRATADO INTERINO"/>
    <s v="R111"/>
    <x v="7"/>
    <n v="5"/>
    <s v="ÁLGEBRA"/>
  </r>
  <r>
    <x v="11"/>
    <n v="16542973"/>
    <x v="4"/>
    <n v="816"/>
    <s v="003G"/>
    <s v="GRUPO-A"/>
    <s v="Física"/>
    <s v="GG"/>
    <s v="GRUPO GRANDE"/>
    <s v="003G"/>
    <s v="GRUPO GRANDE DE FÍSICA"/>
    <s v="GRUPO-A"/>
    <s v="Grupo Grande de FISICA"/>
    <s v="2S"/>
    <n v="16542973"/>
    <s v="SALAS"/>
    <s v="ILARRAZA"/>
    <s v="JOSÉ PABLO"/>
    <s v="SALAS ILARRAZA, JOSÉ PABLO"/>
    <x v="1"/>
    <x v="0"/>
    <x v="0"/>
    <m/>
    <m/>
    <s v="jpsalas"/>
    <s v="josepablo.salas@unirioja.es"/>
    <n v="4"/>
    <n v="4"/>
    <n v="504"/>
    <s v="PROFESOR TITULAR UNIVERSIDAD"/>
    <s v="01R"/>
    <s v="TIEMPO COMPLETO REDUCIDO"/>
    <s v="2012-09-01 00:00:00.0"/>
    <s v="null"/>
    <s v="DF100291"/>
    <s v="PROFESOR TITULAR DE UNIVERSIDAD"/>
    <s v="R112"/>
    <x v="8"/>
    <n v="385"/>
    <s v="FÍSICA APLICADA"/>
  </r>
  <r>
    <x v="15"/>
    <n v="16542973"/>
    <x v="4"/>
    <n v="816"/>
    <s v="003G"/>
    <s v="GRUPO-A"/>
    <s v="Física"/>
    <s v="GG"/>
    <s v="GRUPO GRANDE"/>
    <s v="003G"/>
    <s v="GRUPO GRANDE DE FÍSICA"/>
    <s v="GRUPO-A"/>
    <s v="Grupo Grande de FISICA"/>
    <s v="2S"/>
    <n v="16542973"/>
    <s v="SALAS"/>
    <s v="ILARRAZA"/>
    <s v="JOSÉ PABLO"/>
    <s v="SALAS ILARRAZA, JOSÉ PABLO"/>
    <x v="1"/>
    <x v="0"/>
    <x v="0"/>
    <m/>
    <m/>
    <s v="jpsalas"/>
    <s v="josepablo.salas@unirioja.es"/>
    <n v="4"/>
    <m/>
    <n v="504"/>
    <s v="PROFESOR TITULAR UNIVERSIDAD"/>
    <s v="01R"/>
    <s v="TIEMPO COMPLETO REDUCIDO"/>
    <s v="2012-09-01 00:00:00.0"/>
    <s v="null"/>
    <s v="DF100291"/>
    <s v="PROFESOR TITULAR DE UNIVERSIDAD"/>
    <s v="R112"/>
    <x v="8"/>
    <n v="385"/>
    <s v="FÍSICA APLICADA"/>
  </r>
  <r>
    <x v="11"/>
    <n v="17710488"/>
    <x v="4"/>
    <n v="817"/>
    <s v="004G"/>
    <s v="GRUPO-A"/>
    <s v="Metodología de la programación"/>
    <s v="GG"/>
    <s v="GRUPO GRANDE"/>
    <s v="004G"/>
    <s v="GRUPO GRANDE DE METODOLOGIA DE LA PROGRAMACIÓN"/>
    <s v="GRUPO-A"/>
    <s v="Grupo Grande de METODOLOGIA DE LA PROGRAMACIÓN"/>
    <s v="1S"/>
    <n v="17710488"/>
    <s v="LAMBAN"/>
    <s v="PARDO"/>
    <s v="LAUREANO"/>
    <s v="LAMBAN PARDO, LAUREANO"/>
    <x v="0"/>
    <x v="0"/>
    <x v="0"/>
    <m/>
    <m/>
    <s v="lalamban"/>
    <s v="lalamban@unirioja.es"/>
    <n v="3.2"/>
    <n v="3.2"/>
    <n v="504"/>
    <s v="PROFESOR TITULAR UNIVERSIDAD"/>
    <s v="C01"/>
    <s v="TIEMPO COMPLETO"/>
    <s v="2016-09-15 00:00:00.0"/>
    <s v="null"/>
    <s v="DF32144"/>
    <s v="TITULAR DE ESCUELAS UNIVERSITARIAS"/>
    <s v="R111"/>
    <x v="7"/>
    <n v="75"/>
    <s v="CIENCIA DE LA COMPUTACIÓN E INTELIGENCIA ARTIFICIA"/>
  </r>
  <r>
    <x v="11"/>
    <n v="16551912"/>
    <x v="4"/>
    <n v="817"/>
    <s v="004I"/>
    <s v="GRUPO-A2"/>
    <s v="Metodología de la programación"/>
    <s v="GI"/>
    <s v="GRUPO DE INFORMÁTICA"/>
    <s v="004I"/>
    <s v="GRUPO DE INFORMÁTICA DE METODOLOGIA DE LA PROGRAMACIÓN"/>
    <s v="GRUPO-A2"/>
    <s v="Grupo de Informática de Metodología de la programación"/>
    <s v="1S"/>
    <n v="16551912"/>
    <s v="GARCÍA"/>
    <s v="IZQUIERDO"/>
    <s v="FRANCISCO JOSÉ"/>
    <s v="GARCÍA IZQUIERDO, FRANCISCO JOSÉ"/>
    <x v="0"/>
    <x v="0"/>
    <x v="0"/>
    <m/>
    <m/>
    <s v="fgarcia"/>
    <s v="francisco.garcia@unirioja.es"/>
    <n v="2.8"/>
    <n v="2.8"/>
    <n v="534"/>
    <s v="CONTRATADO DOCTOR -TIPO 1"/>
    <s v="C01"/>
    <s v="TIEMPO COMPLETO"/>
    <s v="2013-07-20 00:00:00.0"/>
    <s v="null"/>
    <s v="LD100292"/>
    <s v="CONTRATADO DOCTOR"/>
    <s v="R111"/>
    <x v="7"/>
    <n v="570"/>
    <s v="LENGUAJES Y SISTEMAS INFORMÁTICOS"/>
  </r>
  <r>
    <x v="11"/>
    <n v="16567689"/>
    <x v="4"/>
    <n v="818"/>
    <s v="005G"/>
    <s v="GRUPO-A"/>
    <s v="Sistemas informáticos"/>
    <s v="GG"/>
    <s v="GRUPO GRANDE"/>
    <s v="005G"/>
    <s v="GRUPO GRANDE DE SISTEMAS INFORMÁTICOS"/>
    <s v="GRUPO-A"/>
    <s v="Grupo Grande de SISTEMAS INFORMÁTICOS"/>
    <s v="1S"/>
    <n v="16567689"/>
    <s v="SÁENZ DE CABEZÓN"/>
    <s v="IRIGARAY"/>
    <s v="EDUARDO"/>
    <s v="SÁENZ DE CABEZÓN IRIGARAY, EDUARDO"/>
    <x v="0"/>
    <x v="0"/>
    <x v="0"/>
    <m/>
    <m/>
    <s v="esaenz-d"/>
    <s v="eduardo.saenz-de-cabezon@unirioja.es"/>
    <n v="1.8"/>
    <n v="1.8"/>
    <n v="504"/>
    <s v="PROFESOR TITULAR UNIVERSIDAD"/>
    <s v="C01"/>
    <s v="TIEMPO COMPLETO"/>
    <s v="2018-12-18 00:00:00.0"/>
    <s v="null"/>
    <s v="DF100367"/>
    <s v="PROFESOR TITULAR DE UNIVERSIDAD"/>
    <s v="R111"/>
    <x v="7"/>
    <n v="570"/>
    <s v="LENGUAJES Y SISTEMAS INFORMÁTICOS"/>
  </r>
  <r>
    <x v="11"/>
    <n v="16597051"/>
    <x v="4"/>
    <n v="818"/>
    <s v="005I"/>
    <s v="GRUPO-A1"/>
    <s v="Sistemas informáticos"/>
    <s v="GI"/>
    <s v="GRUPO DE INFORMÁTICA"/>
    <s v="005I"/>
    <s v="GRUPO DE INFORMÁTICA DE SISTEMAS INFORMÁTICOS"/>
    <s v="GRUPO-A1"/>
    <s v="Grupo de Informática de Sistemas informáticos"/>
    <s v="1S"/>
    <n v="16597051"/>
    <s v="ROMERO"/>
    <s v="IBÁÑEZ"/>
    <s v="ANA"/>
    <s v="ROMERO IBÁÑEZ, ANA"/>
    <x v="0"/>
    <x v="0"/>
    <x v="0"/>
    <m/>
    <m/>
    <s v="anromero"/>
    <s v="ana.romero@unirioja.es"/>
    <n v="2.1"/>
    <n v="2.1"/>
    <n v="504"/>
    <s v="PROFESOR TITULAR UNIVERSIDAD"/>
    <s v="C01"/>
    <s v="TIEMPO COMPLETO"/>
    <s v="2018-12-18 00:00:00.0"/>
    <s v="null"/>
    <s v="DF100324"/>
    <s v="PROFESOR TITULAR DE UNIVERSIDAD"/>
    <s v="R111"/>
    <x v="7"/>
    <n v="75"/>
    <s v="CIENCIA DE LA COMPUTACIÓN E INTELIGENCIA ARTIFICIA"/>
  </r>
  <r>
    <x v="11"/>
    <n v="16607644"/>
    <x v="4"/>
    <n v="818"/>
    <s v="005I"/>
    <s v="GRUPO-B1"/>
    <s v="Sistemas informáticos"/>
    <s v="GI"/>
    <s v="GRUPO DE INFORMÁTICA"/>
    <s v="005I"/>
    <s v="GRUPO DE INFORMÁTICA DE SISTEMAS INFORMÁTICOS"/>
    <s v="GRUPO-B1"/>
    <s v="Grupo de Informática de Sistemas informáticos"/>
    <s v="1S"/>
    <n v="16607644"/>
    <s v="IBÁÑEZ"/>
    <s v="SÁENZ LÓPEZ"/>
    <s v="MARÍA JOSÉ"/>
    <s v="IBÁÑEZ SÁENZ LÓPEZ, MARÍA JOSÉ"/>
    <x v="1"/>
    <x v="0"/>
    <x v="0"/>
    <m/>
    <m/>
    <s v="maibansa"/>
    <s v="maria-jose.ibanez@unirioja.es"/>
    <n v="4.2"/>
    <n v="4.2"/>
    <n v="532"/>
    <s v="LABORAL DOCENTE-ASOCIADO"/>
    <s v="P04"/>
    <s v="TIEMPO PARCIAL (4+4 HORAS)"/>
    <s v="2016-09-15 00:00:00.0"/>
    <s v="2019-09-14 00:00:00.0"/>
    <s v="PI101125"/>
    <s v="PROFESOR ASOCIADO"/>
    <s v="R111"/>
    <x v="7"/>
    <n v="75"/>
    <s v="CIENCIA DE LA COMPUTACIÓN E INTELIGENCIA ARTIFICIA"/>
  </r>
  <r>
    <x v="11"/>
    <n v="16628965"/>
    <x v="4"/>
    <n v="818"/>
    <s v="005I"/>
    <s v="GRUPO-B2"/>
    <s v="Sistemas informáticos"/>
    <s v="GI"/>
    <s v="GRUPO DE INFORMÁTICA"/>
    <s v="005I"/>
    <s v="GRUPO DE INFORMÁTICA DE SISTEMAS INFORMÁTICOS"/>
    <s v="GRUPO-B2"/>
    <s v="Grupo de Informática de Sistemas informáticos"/>
    <s v="1S"/>
    <n v="16628965"/>
    <s v="CASADO"/>
    <s v="GARCÍA"/>
    <s v="ÁNGELA"/>
    <s v="CASADO GARCÍA, ÁNGELA"/>
    <x v="1"/>
    <x v="0"/>
    <x v="0"/>
    <m/>
    <m/>
    <s v="ancasag"/>
    <s v="angela.casado@alum.unirioja.es"/>
    <n v="4.2"/>
    <n v="4.2"/>
    <n v="536"/>
    <s v="PROFESOR INTERINO"/>
    <s v="P04"/>
    <s v="TIEMPO PARCIAL (4+4 HORAS)"/>
    <s v="2018-09-17 00:00:00.0"/>
    <s v="2019-02-28 00:00:00.0"/>
    <s v="PI101273"/>
    <s v="PROFESOR CONTRATADO INTERINO"/>
    <s v="R111"/>
    <x v="7"/>
    <n v="570"/>
    <s v="LENGUAJES Y SISTEMAS INFORMÁTICOS"/>
  </r>
  <r>
    <x v="15"/>
    <n v="16628965"/>
    <x v="4"/>
    <n v="818"/>
    <s v="005I"/>
    <s v="GRUPO-B2"/>
    <s v="Sistemas informáticos"/>
    <s v="GI"/>
    <s v="GRUPO DE INFORMÁTICA"/>
    <s v="005I"/>
    <s v="GRUPO DE INFORMÁTICA DE SISTEMAS INFORMÁTICOS"/>
    <s v="GRUPO-B2"/>
    <s v="Grupo de Informática de Sistemas informáticos"/>
    <s v="1S"/>
    <n v="16628965"/>
    <s v="CASADO"/>
    <s v="GARCÍA"/>
    <s v="ÁNGELA"/>
    <s v="CASADO GARCÍA, ÁNGELA"/>
    <x v="1"/>
    <x v="0"/>
    <x v="0"/>
    <m/>
    <m/>
    <s v="ancasag"/>
    <s v="angela.casado@alum.unirioja.es"/>
    <n v="4.2"/>
    <m/>
    <n v="536"/>
    <s v="PROFESOR INTERINO"/>
    <s v="P04"/>
    <s v="TIEMPO PARCIAL (4+4 HORAS)"/>
    <s v="2018-09-17 00:00:00.0"/>
    <s v="2019-02-28 00:00:00.0"/>
    <s v="PI101273"/>
    <s v="PROFESOR CONTRATADO INTERINO"/>
    <s v="R111"/>
    <x v="7"/>
    <n v="570"/>
    <s v="LENGUAJES Y SISTEMAS INFORMÁTICOS"/>
  </r>
  <r>
    <x v="11"/>
    <n v="16570582"/>
    <x v="4"/>
    <n v="819"/>
    <s v="801106G"/>
    <s v="GRUPO-A"/>
    <s v="Estructura de computadores"/>
    <s v="GG"/>
    <s v="GRUPO GRANDE"/>
    <s v="801106G"/>
    <s v="CONTENIDOS TEÓRICOS DE ESTRUCTURA DE COMPUTADORES"/>
    <s v="GRUPO-A"/>
    <s v="Grupo Grande de Estructura de computadores"/>
    <s v="2S"/>
    <n v="16570582"/>
    <s v="PÉREZ"/>
    <s v="BARRÓN"/>
    <s v="IVÁN LUIS"/>
    <s v="PÉREZ BARRÓN, IVÁN LUIS"/>
    <x v="0"/>
    <x v="0"/>
    <x v="0"/>
    <m/>
    <m/>
    <s v="ivperez"/>
    <s v="ivan.perez@unirioja.es"/>
    <n v="3.6"/>
    <n v="3.6"/>
    <n v="534"/>
    <s v="CONTRATADO DOCTOR -TIPO 1"/>
    <s v="C01"/>
    <s v="TIEMPO COMPLETO"/>
    <s v="2015-12-23 00:00:00.0"/>
    <s v="null"/>
    <s v="LD100490"/>
    <s v="PROFESOR CONTRATADO DOCTOR TIPO 1"/>
    <s v="R109"/>
    <x v="9"/>
    <n v="785"/>
    <s v="TECNOLOGÍA ELECTRÓNICA"/>
  </r>
  <r>
    <x v="11"/>
    <n v="16622450"/>
    <x v="4"/>
    <n v="820"/>
    <s v="008G"/>
    <s v="GRUPO-A"/>
    <s v="Tecnología de la programación"/>
    <s v="GG"/>
    <s v="GRUPO GRANDE"/>
    <s v="008G"/>
    <s v="GRUPO GRANDE DE TECNOLOGIA DE LA PROGRAMACIÓN"/>
    <s v="GRUPO-A"/>
    <s v="Grupo Grande de TECNOLOGIA DE LA PROGRAMACIÓN"/>
    <s v="2S"/>
    <n v="16622450"/>
    <s v="DIVASÓN"/>
    <s v="MALLAGARAY"/>
    <s v="JOSE"/>
    <s v="DIVASÓN MALLAGARAY, JOSE"/>
    <x v="1"/>
    <x v="0"/>
    <x v="0"/>
    <m/>
    <m/>
    <s v="jodivaso"/>
    <s v="jose.divason@unirioja.es"/>
    <n v="3.2"/>
    <n v="3.2"/>
    <n v="536"/>
    <s v="PROFESOR INTERINO"/>
    <s v="C01"/>
    <s v="TIEMPO COMPLETO"/>
    <s v="2017-09-15 00:00:00.0"/>
    <s v="null"/>
    <s v="PI101270"/>
    <s v="PROFESOR CONTRATADO INTERINO"/>
    <s v="R111"/>
    <x v="7"/>
    <n v="75"/>
    <s v="CIENCIA DE LA COMPUTACIÓN E INTELIGENCIA ARTIFICIA"/>
  </r>
  <r>
    <x v="11"/>
    <n v="16635790"/>
    <x v="4"/>
    <n v="820"/>
    <s v="008G"/>
    <s v="GRUPO-B"/>
    <s v="Tecnología de la programación"/>
    <s v="GG"/>
    <s v="GRUPO GRANDE"/>
    <s v="008G"/>
    <s v="GRUPO GRANDE DE TECNOLOGIA DE LA PROGRAMACIÓN"/>
    <s v="GRUPO-B"/>
    <s v="Grupo Grande de TECNOLOGIA DE LA PROGRAMACIÓN"/>
    <s v="2S"/>
    <n v="16635790"/>
    <s v="PÉREZ-ARADROS"/>
    <s v="MARTÍNEZ"/>
    <s v="IVÁN"/>
    <s v="PÉREZ-ARADROS MARTÍNEZ, IVÁN"/>
    <x v="1"/>
    <x v="0"/>
    <x v="0"/>
    <m/>
    <m/>
    <s v="ivpereza"/>
    <s v="ivan.perez-aradros@unirioja.es"/>
    <n v="2.6"/>
    <n v="2.6"/>
    <n v="536"/>
    <s v="PROFESOR INTERINO"/>
    <s v="P04"/>
    <s v="TIEMPO PARCIAL (4+4 HORAS)"/>
    <s v="2019-03-04 00:00:00.0"/>
    <s v="2019-09-14 00:00:00.0"/>
    <s v="PI101273"/>
    <s v="PROFESOR CONTRATADO INTERINO"/>
    <s v="R111"/>
    <x v="7"/>
    <n v="570"/>
    <s v="LENGUAJES Y SISTEMAS INFORMÁTICOS"/>
  </r>
  <r>
    <x v="11"/>
    <n v="30496784"/>
    <x v="4"/>
    <n v="820"/>
    <s v="008I"/>
    <s v="GRUPO-A2"/>
    <s v="Tecnología de la programación"/>
    <s v="GI"/>
    <s v="GRUPO DE INFORMÁTICA"/>
    <s v="008I"/>
    <s v="GRUPO DE INFORMÁTICA DE TECNOLOGIA DE LA PROGRAMACIÓN"/>
    <s v="GRUPO-A2"/>
    <s v="Grupo de Informática de Tecnología de la programación"/>
    <s v="2S"/>
    <n v="30496784"/>
    <s v="RODRÍGUEZ"/>
    <s v="PRIEGO"/>
    <s v="EMILIO"/>
    <s v="RODRÍGUEZ PRIEGO, EMILIO"/>
    <x v="1"/>
    <x v="0"/>
    <x v="0"/>
    <m/>
    <m/>
    <s v="emrodrig"/>
    <s v="emilio.rodriguez@unirioja.es"/>
    <n v="2.8"/>
    <n v="2.8"/>
    <n v="532"/>
    <s v="LABORAL DOCENTE-ASOCIADO"/>
    <s v="P06"/>
    <s v="TIEMPO PARCIAL (6+6 HORAS)"/>
    <s v="2016-09-15 00:00:00.0"/>
    <s v="2019-09-14 00:00:00.0"/>
    <s v="PI101124"/>
    <s v="PROFESOR ASOCIADO"/>
    <s v="R111"/>
    <x v="7"/>
    <n v="75"/>
    <s v="CIENCIA DE LA COMPUTACIÓN E INTELIGENCIA ARTIFICIA"/>
  </r>
  <r>
    <x v="11"/>
    <n v="77566977"/>
    <x v="4"/>
    <n v="820"/>
    <s v="008I"/>
    <s v="GRUPO-A3"/>
    <s v="Tecnología de la programación"/>
    <s v="GI"/>
    <s v="GRUPO DE INFORMÁTICA"/>
    <s v="008I"/>
    <s v="GRUPO DE INFORMÁTICA DE TECNOLOGIA DE LA PROGRAMACIÓN"/>
    <s v="GRUPO-A3"/>
    <s v="Grupo de Informática de Tecnología de la programación"/>
    <s v="2S"/>
    <n v="77566977"/>
    <s v="LÓPEZ"/>
    <s v="GÓMEZ"/>
    <s v="ROSARIO"/>
    <s v="LÓPEZ GÓMEZ, ROSARIO"/>
    <x v="1"/>
    <x v="0"/>
    <x v="0"/>
    <m/>
    <m/>
    <s v="rolopez"/>
    <s v="rosario.lopez@unirioja.es"/>
    <n v="2.8"/>
    <n v="2.8"/>
    <n v="532"/>
    <s v="LABORAL DOCENTE-ASOCIADO"/>
    <s v="P05"/>
    <s v="TIEMPO PARCIAL (5+5 HORAS)"/>
    <s v="2018-09-17 00:00:00.0"/>
    <s v="2019-09-14 00:00:00.0"/>
    <s v="PI101387"/>
    <s v="PROFESOR ASOCIADO"/>
    <s v="R111"/>
    <x v="7"/>
    <n v="570"/>
    <s v="LENGUAJES Y SISTEMAS INFORMÁTICOS"/>
  </r>
  <r>
    <x v="15"/>
    <n v="16635790"/>
    <x v="4"/>
    <n v="820"/>
    <s v="008G"/>
    <s v="GRUPO-B"/>
    <s v="Tecnología de la programación"/>
    <s v="GG"/>
    <s v="GRUPO GRANDE"/>
    <s v="008G"/>
    <s v="GRUPO GRANDE DE TECNOLOGIA DE LA PROGRAMACIÓN"/>
    <s v="GRUPO-B"/>
    <s v="Grupo Grande de TECNOLOGIA DE LA PROGRAMACIÓN"/>
    <s v="2S"/>
    <n v="16635790"/>
    <s v="PÉREZ-ARADROS"/>
    <s v="MARTÍNEZ"/>
    <s v="IVÁN"/>
    <s v="PÉREZ-ARADROS MARTÍNEZ, IVÁN"/>
    <x v="1"/>
    <x v="0"/>
    <x v="0"/>
    <m/>
    <m/>
    <s v="ivpereza"/>
    <s v="ivan.perez-aradros@unirioja.es"/>
    <n v="2.6"/>
    <m/>
    <n v="536"/>
    <s v="PROFESOR INTERINO"/>
    <s v="P04"/>
    <s v="TIEMPO PARCIAL (4+4 HORAS)"/>
    <s v="2019-03-04 00:00:00.0"/>
    <s v="2019-09-14 00:00:00.0"/>
    <s v="PI101273"/>
    <s v="PROFESOR CONTRATADO INTERINO"/>
    <s v="R111"/>
    <x v="7"/>
    <n v="570"/>
    <s v="LENGUAJES Y SISTEMAS INFORMÁTICOS"/>
  </r>
  <r>
    <x v="15"/>
    <n v="77566977"/>
    <x v="4"/>
    <n v="820"/>
    <s v="008I"/>
    <s v="GRUPO-A3"/>
    <s v="Tecnología de la programación"/>
    <s v="GI"/>
    <s v="GRUPO DE INFORMÁTICA"/>
    <s v="008I"/>
    <s v="GRUPO DE INFORMÁTICA DE TECNOLOGIA DE LA PROGRAMACIÓN"/>
    <s v="GRUPO-A3"/>
    <s v="Grupo de Informática de Tecnología de la programación"/>
    <s v="2S"/>
    <n v="77566977"/>
    <s v="LÓPEZ"/>
    <s v="GÓMEZ"/>
    <s v="ROSARIO"/>
    <s v="LÓPEZ GÓMEZ, ROSARIO"/>
    <x v="1"/>
    <x v="0"/>
    <x v="0"/>
    <m/>
    <m/>
    <s v="rolopez"/>
    <s v="rosario.lopez@unirioja.es"/>
    <n v="2.8"/>
    <m/>
    <n v="532"/>
    <s v="LABORAL DOCENTE-ASOCIADO"/>
    <s v="P05"/>
    <s v="TIEMPO PARCIAL (5+5 HORAS)"/>
    <s v="2018-09-17 00:00:00.0"/>
    <s v="2019-09-14 00:00:00.0"/>
    <s v="PI101387"/>
    <s v="PROFESOR ASOCIADO"/>
    <s v="R111"/>
    <x v="7"/>
    <n v="570"/>
    <s v="LENGUAJES Y SISTEMAS INFORMÁTICOS"/>
  </r>
  <r>
    <x v="11"/>
    <n v="16522419"/>
    <x v="4"/>
    <n v="821"/>
    <s v="009I"/>
    <s v="GRUPO-A1"/>
    <s v="Estadística"/>
    <s v="GI"/>
    <s v="GRUPO DE INFORMÁTICA"/>
    <s v="009I"/>
    <s v="INFORMÁTICA DE ESTADÍSTICA"/>
    <s v="GRUPO-A1"/>
    <s v="Grupo de Informática de Estadística"/>
    <s v="1S"/>
    <n v="16522419"/>
    <s v="ARANDA"/>
    <s v="AYENSA"/>
    <s v="ÁNGEL"/>
    <s v="ARANDA AYENSA, ÁNGEL"/>
    <x v="0"/>
    <x v="0"/>
    <x v="0"/>
    <m/>
    <m/>
    <s v="anaranda"/>
    <s v="angel.aranda@unirioja.es"/>
    <n v="2"/>
    <n v="2"/>
    <s v="A-0537"/>
    <s v="TITULAR"/>
    <s v="P03"/>
    <s v="TIEMPO PARCIAL (3+3 HORAS)"/>
    <s v="2011-01-01 00:00:00.0"/>
    <s v="null"/>
    <s v="PI100798"/>
    <s v="TITULAR"/>
    <s v="R111"/>
    <x v="7"/>
    <n v="265"/>
    <s v="ESTADÍSTICA E INVESTIGACIÓN OPERATIVA"/>
  </r>
  <r>
    <x v="15"/>
    <n v="42057900"/>
    <x v="4"/>
    <n v="821"/>
    <s v="009G"/>
    <s v="GRUPO-A"/>
    <s v="Estadística"/>
    <s v="GG"/>
    <s v="GRUPO GRANDE"/>
    <s v="009G"/>
    <s v="GRUPO GRANDE DE ESTADÍSTICA"/>
    <s v="GRUPO-A"/>
    <s v="Grupo Grande de ESTADÍSTICA"/>
    <s v="1S"/>
    <n v="42057900"/>
    <s v="HERNÁNDEZ"/>
    <s v="MARTÍN"/>
    <s v="ZENAIDA"/>
    <s v="HERNÁNDEZ MARTÍN, ZENAIDA"/>
    <x v="1"/>
    <x v="0"/>
    <x v="0"/>
    <m/>
    <m/>
    <s v="zehernan"/>
    <s v="zenaida.hernandez@unirioja.es"/>
    <n v="4"/>
    <m/>
    <n v="506"/>
    <s v="PROFESOR TITULAR DE ESCUELA UNIVERSITARI"/>
    <s v="01A"/>
    <s v="TIEMPO COMPLETO AMPLIADO"/>
    <s v="2012-09-01 00:00:00.0"/>
    <s v="null"/>
    <s v="DF32193"/>
    <s v="TITULAR DE ESCUELAS UNIVERSITARIAS"/>
    <s v="R111"/>
    <x v="7"/>
    <n v="265"/>
    <s v="ESTADÍSTICA E INVESTIGACIÓN OPERATIVA"/>
  </r>
  <r>
    <x v="15"/>
    <n v="16522419"/>
    <x v="4"/>
    <n v="821"/>
    <s v="009I"/>
    <s v="GRUPO-A1"/>
    <s v="Estadística"/>
    <s v="GI"/>
    <s v="GRUPO DE INFORMÁTICA"/>
    <s v="009I"/>
    <s v="INFORMÁTICA DE ESTADÍSTICA"/>
    <s v="GRUPO-A1"/>
    <s v="Grupo de Informática de Estadística"/>
    <s v="1S"/>
    <n v="16522419"/>
    <s v="ARANDA"/>
    <s v="AYENSA"/>
    <s v="ÁNGEL"/>
    <s v="ARANDA AYENSA, ÁNGEL"/>
    <x v="0"/>
    <x v="0"/>
    <x v="0"/>
    <m/>
    <m/>
    <s v="anaranda"/>
    <s v="angel.aranda@unirioja.es"/>
    <n v="2"/>
    <m/>
    <s v="A-0537"/>
    <s v="TITULAR"/>
    <s v="P03"/>
    <s v="TIEMPO PARCIAL (3+3 HORAS)"/>
    <s v="2011-01-01 00:00:00.0"/>
    <s v="null"/>
    <s v="PI100798"/>
    <s v="TITULAR"/>
    <s v="R111"/>
    <x v="7"/>
    <n v="265"/>
    <s v="ESTADÍSTICA E INVESTIGACIÓN OPERATIVA"/>
  </r>
  <r>
    <x v="15"/>
    <n v="16573324"/>
    <x v="4"/>
    <n v="822"/>
    <s v="010G"/>
    <s v="GRUPO-A"/>
    <s v="Métodos algorítmicos en matemáticas"/>
    <s v="GG"/>
    <s v="GRUPO GRANDE"/>
    <s v="010G"/>
    <s v="GRUPO GRANDE DE MÉTODOS ALGORÍTMICOS EN MATEMÁTICAS"/>
    <s v="GRUPO-A"/>
    <s v="Grupo Grande de MÉTODOS ALGORÍTMICOS EN MATEMÁTICAS"/>
    <s v="1S"/>
    <n v="16573324"/>
    <s v="ROMERO"/>
    <s v="ÁLVAREZ"/>
    <s v="NATALIA"/>
    <s v="ROMERO ÁLVAREZ, NATALIA"/>
    <x v="1"/>
    <x v="0"/>
    <x v="0"/>
    <m/>
    <m/>
    <s v="naromero"/>
    <s v="natalia.romero@unirioja.es"/>
    <n v="4"/>
    <m/>
    <s v="A-0504"/>
    <s v="PROFESOR TITULAR UNIVERSIDAD"/>
    <s v="C01"/>
    <s v="TIEMPO COMPLETO"/>
    <s v="2010-11-18 00:00:00.0"/>
    <s v="null"/>
    <s v="DF100283"/>
    <s v="PROFESOR TITULAR DE UNIVERSIDAD"/>
    <s v="R111"/>
    <x v="7"/>
    <n v="595"/>
    <s v="MATEMÁTICA APLICADA"/>
  </r>
  <r>
    <x v="11"/>
    <n v="16507414"/>
    <x v="4"/>
    <n v="823"/>
    <s v="011G"/>
    <s v="GRUPO-A"/>
    <s v="Empresa"/>
    <s v="GG"/>
    <s v="GRUPO GRANDE"/>
    <s v="011G"/>
    <s v="GRUPO GRANDE DE EMPRESA"/>
    <s v="GRUPO-A"/>
    <s v="Grupo Grande de EMPRESA"/>
    <s v="2S"/>
    <n v="16507414"/>
    <s v="SAINZ"/>
    <s v="OCHOA"/>
    <s v="ALBERTO"/>
    <s v="SAINZ OCHOA, ALBERTO"/>
    <x v="1"/>
    <x v="0"/>
    <x v="0"/>
    <m/>
    <m/>
    <s v="alsainz"/>
    <s v="alberto.sainz@unirioja.es"/>
    <n v="5"/>
    <n v="5"/>
    <n v="504"/>
    <s v="PROFESOR TITULAR UNIVERSIDAD"/>
    <s v="01A"/>
    <s v="TIEMPO COMPLETO AMPLIADO"/>
    <s v="2012-09-01 00:00:00.0"/>
    <s v="null"/>
    <s v="DF31301"/>
    <s v="TITULAR DE UNIVERSIDAD"/>
    <s v="R104"/>
    <x v="0"/>
    <n v="650"/>
    <s v="ORGANIZACIÓN DE EMPRESAS"/>
  </r>
  <r>
    <x v="15"/>
    <n v="16507414"/>
    <x v="4"/>
    <n v="823"/>
    <s v="011G"/>
    <s v="GRUPO-A"/>
    <s v="Empresa"/>
    <s v="GG"/>
    <s v="GRUPO GRANDE"/>
    <s v="011G"/>
    <s v="GRUPO GRANDE DE EMPRESA"/>
    <s v="GRUPO-A"/>
    <s v="Grupo Grande de EMPRESA"/>
    <s v="2S"/>
    <n v="16507414"/>
    <s v="SAINZ"/>
    <s v="OCHOA"/>
    <s v="ALBERTO"/>
    <s v="SAINZ OCHOA, ALBERTO"/>
    <x v="1"/>
    <x v="0"/>
    <x v="0"/>
    <m/>
    <m/>
    <s v="alsainz"/>
    <s v="alberto.sainz@unirioja.es"/>
    <n v="5"/>
    <m/>
    <n v="504"/>
    <s v="PROFESOR TITULAR UNIVERSIDAD"/>
    <s v="01A"/>
    <s v="TIEMPO COMPLETO AMPLIADO"/>
    <s v="2012-09-01 00:00:00.0"/>
    <s v="null"/>
    <s v="DF31301"/>
    <s v="TITULAR DE UNIVERSIDAD"/>
    <s v="R104"/>
    <x v="0"/>
    <n v="650"/>
    <s v="ORGANIZACIÓN DE EMPRESAS"/>
  </r>
  <r>
    <x v="11"/>
    <n v="16575155"/>
    <x v="4"/>
    <n v="824"/>
    <s v="054G"/>
    <s v="GRUPO-A"/>
    <s v="Bases de datos"/>
    <s v="GG"/>
    <s v="GRUPO GRANDE"/>
    <s v="054G"/>
    <s v="GRUPO GRANDE DE BASES DE DATOS"/>
    <s v="GRUPO-A"/>
    <s v="Grupo Grande de Bases de datos"/>
    <s v="2S"/>
    <n v="16575155"/>
    <s v="DOMÍNGUEZ"/>
    <s v="PÉREZ"/>
    <s v="CÉSAR"/>
    <s v="DOMÍNGUEZ PÉREZ, CÉSAR"/>
    <x v="0"/>
    <x v="0"/>
    <x v="0"/>
    <m/>
    <m/>
    <s v="cedomin"/>
    <s v="cesar.dominguez@unirioja.es"/>
    <n v="3.2"/>
    <n v="3.2"/>
    <n v="504"/>
    <s v="PROFESOR TITULAR UNIVERSIDAD"/>
    <s v="C01"/>
    <s v="TIEMPO COMPLETO"/>
    <s v="2017-12-12 00:00:00.0"/>
    <s v="null"/>
    <s v="DF100346"/>
    <s v="PROFESOR TITULAR DE UNIVERSIDAD"/>
    <s v="R111"/>
    <x v="7"/>
    <n v="570"/>
    <s v="LENGUAJES Y SISTEMAS INFORMÁTICOS"/>
  </r>
  <r>
    <x v="11"/>
    <n v="15973686"/>
    <x v="4"/>
    <n v="824"/>
    <s v="054I"/>
    <s v="GRUPO-A2"/>
    <s v="Bases de datos"/>
    <s v="GI"/>
    <s v="GRUPO DE INFORMÁTICA"/>
    <s v="054I"/>
    <s v="INFORMÁTICA DE BASES DE DATOS"/>
    <s v="GRUPO-A2"/>
    <s v="Grupo de Informática de Bases de datos"/>
    <s v="2S"/>
    <n v="15973686"/>
    <s v="JAIME"/>
    <s v="ELIZONDO"/>
    <s v="ARTURO"/>
    <s v="JAIME ELIZONDO, ARTURO"/>
    <x v="1"/>
    <x v="0"/>
    <x v="0"/>
    <m/>
    <m/>
    <s v="arjaime"/>
    <s v="arturo.jaime@unirioja.es"/>
    <n v="2.8"/>
    <n v="2.8"/>
    <n v="504"/>
    <s v="PROFESOR TITULAR UNIVERSIDAD"/>
    <s v="C01"/>
    <s v="TIEMPO COMPLETO"/>
    <s v="2015-09-15 00:00:00.0"/>
    <s v="null"/>
    <s v="DF100152"/>
    <s v="PROFESOR TITULAR DE UNIVERSIDAD"/>
    <s v="R111"/>
    <x v="7"/>
    <n v="570"/>
    <s v="LENGUAJES Y SISTEMAS INFORMÁTICOS"/>
  </r>
  <r>
    <x v="11"/>
    <n v="16622967"/>
    <x v="4"/>
    <n v="824"/>
    <s v="054I"/>
    <s v="GRUPO-A3"/>
    <s v="Bases de datos"/>
    <s v="GI"/>
    <s v="GRUPO DE INFORMÁTICA"/>
    <s v="054I"/>
    <s v="INFORMÁTICA DE BASES DE DATOS"/>
    <s v="GRUPO-A3"/>
    <s v="Grupo de Informática de Bases de datos"/>
    <s v="2S"/>
    <n v="16622967"/>
    <s v="SÁENZ"/>
    <s v="ADÁN"/>
    <s v="CARLOS"/>
    <s v="SÁENZ ADÁN, CARLOS"/>
    <x v="1"/>
    <x v="0"/>
    <x v="0"/>
    <m/>
    <m/>
    <s v="casaenad"/>
    <s v="carlos.saenz@alum.unirioja.es"/>
    <n v="2.8"/>
    <n v="2.8"/>
    <n v="121"/>
    <s v="PERSONAL INVESTIGADOR EN FORMACIÓN"/>
    <n v="0"/>
    <s v="_"/>
    <s v="2015-09-01 00:00:00.0"/>
    <s v="2019-08-31 00:00:00.0"/>
    <s v="D11BECARIO1"/>
    <s v="PERSONAL INVESTIGADOR PREDOCTORAL EN FORMACIÓN"/>
    <s v="R111"/>
    <x v="7"/>
    <n v="570"/>
    <s v="LENGUAJES Y SISTEMAS INFORMÁTICOS"/>
  </r>
  <r>
    <x v="15"/>
    <n v="16622967"/>
    <x v="4"/>
    <n v="824"/>
    <s v="054I"/>
    <s v="GRUPO-A3"/>
    <s v="Bases de datos"/>
    <s v="GI"/>
    <s v="GRUPO DE INFORMÁTICA"/>
    <s v="054I"/>
    <s v="INFORMÁTICA DE BASES DE DATOS"/>
    <s v="GRUPO-A3"/>
    <s v="Grupo de Informática de Bases de datos"/>
    <s v="2S"/>
    <n v="16622967"/>
    <s v="SÁENZ"/>
    <s v="ADÁN"/>
    <s v="CARLOS"/>
    <s v="SÁENZ ADÁN, CARLOS"/>
    <x v="1"/>
    <x v="0"/>
    <x v="0"/>
    <m/>
    <m/>
    <s v="casaenad"/>
    <s v="carlos.saenz@alum.unirioja.es"/>
    <n v="2.8"/>
    <m/>
    <n v="121"/>
    <s v="PERSONAL INVESTIGADOR EN FORMACIÓN"/>
    <n v="0"/>
    <s v="_"/>
    <s v="2015-09-01 00:00:00.0"/>
    <s v="2019-08-31 00:00:00.0"/>
    <s v="D11BECARIO1"/>
    <s v="PERSONAL INVESTIGADOR PREDOCTORAL EN FORMACIÓN"/>
    <s v="R111"/>
    <x v="7"/>
    <n v="570"/>
    <s v="LENGUAJES Y SISTEMAS INFORMÁTICOS"/>
  </r>
  <r>
    <x v="11"/>
    <n v="16603591"/>
    <x v="4"/>
    <n v="825"/>
    <s v="006I"/>
    <s v="GRUPO-A1"/>
    <s v="Lógica"/>
    <s v="GI"/>
    <s v="GRUPO DE INFORMÁTICA"/>
    <s v="006I"/>
    <s v="GRUPO DE INFORMÁTICA DE LÓGICA"/>
    <s v="GRUPO-A1"/>
    <s v="Grupo de Informática de Lógica"/>
    <s v="2S"/>
    <n v="16603591"/>
    <s v="FERNÁNDEZ"/>
    <s v="CESTAU"/>
    <s v="JAIME MARTÍN"/>
    <s v="FERNÁNDEZ CESTAU, JAIME MARTÍN"/>
    <x v="1"/>
    <x v="0"/>
    <x v="0"/>
    <m/>
    <m/>
    <s v="jafernc"/>
    <s v="jaime.fernandez@unirioja.es"/>
    <n v="1.4"/>
    <n v="1.4"/>
    <n v="536"/>
    <s v="PROFESOR INTERINO"/>
    <s v="C01"/>
    <s v="TIEMPO COMPLETO"/>
    <s v="2019-02-04 00:00:00.0"/>
    <s v="2019-08-08 00:00:00.0"/>
    <s v="D11CONIN14"/>
    <s v="PROFESOR CONTRATADO INTERINO"/>
    <s v="R111"/>
    <x v="7"/>
    <n v="440"/>
    <s v="GEOMETRÍA Y TOPOLOGÍA"/>
  </r>
  <r>
    <x v="15"/>
    <n v="17835356"/>
    <x v="4"/>
    <n v="825"/>
    <s v="006G"/>
    <s v="GRUPO-A"/>
    <s v="Lógica"/>
    <s v="GG"/>
    <s v="GRUPO GRANDE"/>
    <s v="006G"/>
    <s v="GRUPO GRANDE DE LÓGICA"/>
    <s v="GRUPO-A"/>
    <s v="Grupo Grande de LÓGICA"/>
    <s v="2S"/>
    <n v="17835356"/>
    <s v="ESPAÑOL"/>
    <s v="GONZÁLEZ"/>
    <s v="LUIS"/>
    <s v="ESPAÑOL GONZÁLEZ, LUIS"/>
    <x v="1"/>
    <x v="0"/>
    <x v="0"/>
    <m/>
    <m/>
    <s v="lespanol"/>
    <s v="luis.espanol@unirioja.es"/>
    <n v="4"/>
    <m/>
    <n v="504"/>
    <s v="PROFESOR TITULAR UNIVERSIDAD"/>
    <s v="01A"/>
    <s v="TIEMPO COMPLETO AMPLIADO"/>
    <s v="2012-09-01 00:00:00.0"/>
    <s v="null"/>
    <s v="DF32213"/>
    <s v="TITULAR DE UNIVERSIDAD"/>
    <s v="R111"/>
    <x v="7"/>
    <n v="440"/>
    <s v="GEOMETRÍA Y TOPOLOGÍA"/>
  </r>
  <r>
    <x v="15"/>
    <n v="18408601"/>
    <x v="4"/>
    <n v="825"/>
    <s v="006G"/>
    <s v="GRUPO-A"/>
    <s v="Lógica"/>
    <s v="GG"/>
    <s v="GRUPO GRANDE"/>
    <s v="006G"/>
    <s v="GRUPO GRANDE DE LÓGICA"/>
    <s v="GRUPO-A"/>
    <s v="Grupo Grande de LÓGICA"/>
    <s v="2S"/>
    <n v="18408601"/>
    <s v="HERNÁNDEZ"/>
    <s v="PARICIO"/>
    <s v="LUIS JAVIER"/>
    <s v="HERNÁNDEZ PARICIO, LUIS JAVIER"/>
    <x v="1"/>
    <x v="0"/>
    <x v="0"/>
    <m/>
    <m/>
    <s v="luhernan"/>
    <s v="luis-javier.hernandez@unirioja.es"/>
    <n v="0"/>
    <m/>
    <n v="500"/>
    <s v="CATEDRATICO DE UNIVERSIDAD"/>
    <s v="01R"/>
    <s v="TIEMPO COMPLETO REDUCIDO"/>
    <s v="2012-09-01 00:00:00.0"/>
    <s v="null"/>
    <s v="DF32212"/>
    <s v="CATEDRÁTICO DE UNIVERSIDAD"/>
    <s v="R111"/>
    <x v="7"/>
    <n v="440"/>
    <s v="GEOMETRÍA Y TOPOLOGÍA"/>
  </r>
  <r>
    <x v="15"/>
    <n v="16603591"/>
    <x v="4"/>
    <n v="825"/>
    <s v="006I"/>
    <s v="GRUPO-A1"/>
    <s v="Lógica"/>
    <s v="GI"/>
    <s v="GRUPO DE INFORMÁTICA"/>
    <s v="006I"/>
    <s v="GRUPO DE INFORMÁTICA DE LÓGICA"/>
    <s v="GRUPO-A1"/>
    <s v="Grupo de Informática de Lógica"/>
    <s v="2S"/>
    <n v="16603591"/>
    <s v="FERNÁNDEZ"/>
    <s v="CESTAU"/>
    <s v="JAIME MARTÍN"/>
    <s v="FERNÁNDEZ CESTAU, JAIME MARTÍN"/>
    <x v="1"/>
    <x v="0"/>
    <x v="0"/>
    <m/>
    <m/>
    <s v="jafernc"/>
    <s v="jaime.fernandez@unirioja.es"/>
    <n v="1.4"/>
    <m/>
    <n v="536"/>
    <s v="PROFESOR INTERINO"/>
    <s v="C01"/>
    <s v="TIEMPO COMPLETO"/>
    <s v="2019-02-04 00:00:00.0"/>
    <s v="2019-08-08 00:00:00.0"/>
    <s v="D11CONIN14"/>
    <s v="PROFESOR CONTRATADO INTERINO"/>
    <s v="R111"/>
    <x v="7"/>
    <n v="440"/>
    <s v="GEOMETRÍA Y TOPOLOGÍA"/>
  </r>
  <r>
    <x v="11"/>
    <n v="18009522"/>
    <x v="4"/>
    <n v="826"/>
    <s v="007G"/>
    <s v="GRUPO-A"/>
    <s v="Matemática discreta"/>
    <s v="GG"/>
    <s v="GRUPO GRANDE"/>
    <s v="007G"/>
    <s v="GRUPO GRANDE DE MATEMÁTICA DISCRETA"/>
    <s v="GRUPO-A"/>
    <s v="Grupo Grande de MATEMÁTICA DISCRETA"/>
    <s v="1S"/>
    <n v="18009522"/>
    <s v="LALIENA"/>
    <s v="CLEMENTE"/>
    <s v="JESÚS ANTONIO"/>
    <s v="LALIENA CLEMENTE, JESÚS ANTONIO"/>
    <x v="0"/>
    <x v="0"/>
    <x v="0"/>
    <m/>
    <m/>
    <s v="laliena"/>
    <s v="jesus.laliena@unirioja.es"/>
    <n v="4"/>
    <n v="4"/>
    <n v="500"/>
    <s v="CATEDRATICO DE UNIVERSIDAD"/>
    <s v="01R"/>
    <s v="TIEMPO COMPLETO REDUCIDO"/>
    <s v="2018-11-27 00:00:00.0"/>
    <s v="null"/>
    <s v="DF100378"/>
    <s v="CATEDRÁTICO DE UNIVERSIDAD"/>
    <s v="R111"/>
    <x v="7"/>
    <n v="5"/>
    <s v="ÁLGEBRA"/>
  </r>
  <r>
    <x v="11"/>
    <n v="43187774"/>
    <x v="4"/>
    <n v="826"/>
    <s v="007G"/>
    <s v="GRUPO-B"/>
    <s v="Matemática discreta"/>
    <s v="GG"/>
    <s v="GRUPO GRANDE"/>
    <s v="007G"/>
    <s v="GRUPO GRANDE DE MATEMÁTICA DISCRETA"/>
    <s v="GRUPO-B"/>
    <s v="Grupo Grande de MATEMÁTICA DISCRETA"/>
    <s v="1S"/>
    <n v="43187774"/>
    <s v="ROTGER"/>
    <s v="GARCÍA"/>
    <s v="LUCÍA"/>
    <s v="ROTGER GARCÍA, LUCÍA"/>
    <x v="1"/>
    <x v="0"/>
    <x v="0"/>
    <m/>
    <m/>
    <s v="lurotger"/>
    <s v="lucia.rotger@unirioja.es"/>
    <n v="4"/>
    <n v="4"/>
    <n v="536"/>
    <s v="PROFESOR INTERINO"/>
    <s v="C01"/>
    <s v="TIEMPO COMPLETO"/>
    <s v="2019-02-12 00:00:00.0"/>
    <s v="2019-09-14 00:00:00.0"/>
    <s v="PI101414"/>
    <s v="PROFESOR CONTRADO INTERINO"/>
    <s v="R111"/>
    <x v="7"/>
    <n v="5"/>
    <s v="ÁLGEBRA"/>
  </r>
  <r>
    <x v="15"/>
    <n v="18009522"/>
    <x v="4"/>
    <n v="826"/>
    <s v="007G"/>
    <s v="GRUPO-A"/>
    <s v="Matemática discreta"/>
    <s v="GG"/>
    <s v="GRUPO GRANDE"/>
    <s v="007G"/>
    <s v="GRUPO GRANDE DE MATEMÁTICA DISCRETA"/>
    <s v="GRUPO-A"/>
    <s v="Grupo Grande de MATEMÁTICA DISCRETA"/>
    <s v="1S"/>
    <n v="18009522"/>
    <s v="LALIENA"/>
    <s v="CLEMENTE"/>
    <s v="JESÚS ANTONIO"/>
    <s v="LALIENA CLEMENTE, JESÚS ANTONIO"/>
    <x v="0"/>
    <x v="0"/>
    <x v="0"/>
    <m/>
    <m/>
    <s v="laliena"/>
    <s v="jesus.laliena@unirioja.es"/>
    <n v="4"/>
    <m/>
    <n v="500"/>
    <s v="CATEDRATICO DE UNIVERSIDAD"/>
    <s v="01R"/>
    <s v="TIEMPO COMPLETO REDUCIDO"/>
    <s v="2018-11-27 00:00:00.0"/>
    <s v="null"/>
    <s v="DF100378"/>
    <s v="CATEDRÁTICO DE UNIVERSIDAD"/>
    <s v="R111"/>
    <x v="7"/>
    <n v="5"/>
    <s v="ÁLGEBRA"/>
  </r>
  <r>
    <x v="15"/>
    <n v="43187774"/>
    <x v="4"/>
    <n v="826"/>
    <s v="007G"/>
    <s v="GRUPO-B"/>
    <s v="Matemática discreta"/>
    <s v="GG"/>
    <s v="GRUPO GRANDE"/>
    <s v="007G"/>
    <s v="GRUPO GRANDE DE MATEMÁTICA DISCRETA"/>
    <s v="GRUPO-B"/>
    <s v="Grupo Grande de MATEMÁTICA DISCRETA"/>
    <s v="1S"/>
    <n v="43187774"/>
    <s v="ROTGER"/>
    <s v="GARCÍA"/>
    <s v="LUCÍA"/>
    <s v="ROTGER GARCÍA, LUCÍA"/>
    <x v="1"/>
    <x v="0"/>
    <x v="0"/>
    <m/>
    <m/>
    <s v="lurotger"/>
    <s v="lucia.rotger@unirioja.es"/>
    <n v="4"/>
    <m/>
    <n v="536"/>
    <s v="PROFESOR INTERINO"/>
    <s v="C01"/>
    <s v="TIEMPO COMPLETO"/>
    <s v="2019-02-12 00:00:00.0"/>
    <s v="2019-09-14 00:00:00.0"/>
    <s v="PI101414"/>
    <s v="PROFESOR CONTRADO INTERINO"/>
    <s v="R111"/>
    <x v="7"/>
    <n v="5"/>
    <s v="ÁLGEBRA"/>
  </r>
  <r>
    <x v="15"/>
    <n v="16541342"/>
    <x v="4"/>
    <n v="826"/>
    <s v="007I"/>
    <s v="GRUPO-A1"/>
    <s v="Matemática discreta"/>
    <s v="GI"/>
    <s v="GRUPO DE INFORMÁTICA"/>
    <s v="007I"/>
    <s v="GRUPO DE INFORMÁTICA DE MATEMÁTICA DISCRETA"/>
    <s v="GRUPO-A1"/>
    <s v="Grupo de Informática de Matemática discreta"/>
    <s v="1S"/>
    <n v="16541342"/>
    <s v="LANCHARES"/>
    <s v="BARRASA"/>
    <s v="VÍCTOR"/>
    <s v="LANCHARES BARRASA, VÍCTOR"/>
    <x v="0"/>
    <x v="0"/>
    <x v="0"/>
    <m/>
    <m/>
    <s v="vlancha"/>
    <s v="vlancha@unirioja.es"/>
    <n v="1.4"/>
    <m/>
    <n v="504"/>
    <s v="PROFESOR TITULAR UNIVERSIDAD"/>
    <s v="01R"/>
    <s v="TIEMPO COMPLETO REDUCIDO"/>
    <s v="2012-09-01 00:00:00.0"/>
    <s v="null"/>
    <s v="DF32264"/>
    <s v="TITULAR DE UNIVERSIDAD"/>
    <s v="R111"/>
    <x v="7"/>
    <n v="595"/>
    <s v="MATEMÁTICA APLICADA"/>
  </r>
  <r>
    <x v="15"/>
    <n v="29103662"/>
    <x v="4"/>
    <n v="826"/>
    <s v="007I"/>
    <s v="GRUPO-B1"/>
    <s v="Matemática discreta"/>
    <s v="GI"/>
    <s v="GRUPO DE INFORMÁTICA"/>
    <s v="007I"/>
    <s v="GRUPO DE INFORMÁTICA DE MATEMÁTICA DISCRETA"/>
    <s v="GRUPO-B1"/>
    <s v="Grupo de Informática de Matemática discreta"/>
    <s v="1S"/>
    <n v="29103662"/>
    <s v="PÉREZ"/>
    <s v="IZQUIERDO"/>
    <s v="JOSÉ MARÍA"/>
    <s v="PÉREZ IZQUIERDO, JOSÉ MARÍA"/>
    <x v="0"/>
    <x v="0"/>
    <x v="0"/>
    <m/>
    <m/>
    <s v="jpperez"/>
    <s v="jm.perez@unirioja.es"/>
    <n v="1.4"/>
    <m/>
    <n v="504"/>
    <s v="PROFESOR TITULAR UNIVERSIDAD"/>
    <s v="01R"/>
    <s v="TIEMPO COMPLETO REDUCIDO"/>
    <s v="2013-09-01 00:00:00.0"/>
    <s v="null"/>
    <s v="DF32074"/>
    <s v="TITULAR DE UNIVERSIDAD"/>
    <s v="R111"/>
    <x v="7"/>
    <n v="5"/>
    <s v="ÁLGEBRA"/>
  </r>
  <r>
    <x v="11"/>
    <n v="16590764"/>
    <x v="4"/>
    <n v="828"/>
    <s v="012G"/>
    <s v="GRUPO-A"/>
    <s v="Programación orientada a objetos"/>
    <s v="GG"/>
    <s v="GRUPO GRANDE"/>
    <s v="012G"/>
    <s v="GRUPO GRANDE DE PROGRAMACIÓN ORIENTADA A OBJETOS"/>
    <s v="GRUPO-A"/>
    <s v="Grupo Grande de PROGRAMACIÓN ORIENTADA A OBJETOS"/>
    <s v="1S"/>
    <n v="16590764"/>
    <s v="ARANSAY"/>
    <s v="AZOFRA"/>
    <s v="JESÚS MARÍA"/>
    <s v="ARANSAY AZOFRA, JESÚS MARÍA"/>
    <x v="0"/>
    <x v="0"/>
    <x v="0"/>
    <m/>
    <m/>
    <s v="jearansa"/>
    <s v="jesus-maria.aransay@unirioja.es"/>
    <n v="3.2"/>
    <n v="3.2"/>
    <n v="534"/>
    <s v="CONTRATADO DOCTOR -TIPO 1"/>
    <s v="C01"/>
    <s v="TIEMPO COMPLETO"/>
    <s v="2010-09-01 00:00:00.0"/>
    <s v="null"/>
    <s v="PI100763"/>
    <s v="PROFESOR CONTRATADO DOCTOR"/>
    <s v="R111"/>
    <x v="7"/>
    <n v="75"/>
    <s v="CIENCIA DE LA COMPUTACIÓN E INTELIGENCIA ARTIFICIA"/>
  </r>
  <r>
    <x v="11"/>
    <n v="16536550"/>
    <x v="4"/>
    <n v="829"/>
    <s v="801206G"/>
    <s v="GRUPO-A"/>
    <s v="Sistemas operativos"/>
    <s v="GG"/>
    <s v="GRUPO GRANDE"/>
    <s v="801206G"/>
    <s v="GRUPO GRANDE DE SISTEMAS OPERATIVOS"/>
    <s v="GRUPO-A"/>
    <s v="Grupo Grande de Sistemas operativos"/>
    <s v="1S"/>
    <n v="16536550"/>
    <s v="MATA"/>
    <s v="SOTÉS"/>
    <s v="ELOY JAVIER"/>
    <s v="MATA SOTÉS, ELOY JAVIER"/>
    <x v="0"/>
    <x v="0"/>
    <x v="0"/>
    <m/>
    <m/>
    <s v="mata"/>
    <s v="eloy.mata@unirioja.es"/>
    <n v="3.2"/>
    <n v="3.2"/>
    <n v="504"/>
    <s v="PROFESOR TITULAR UNIVERSIDAD"/>
    <s v="C01"/>
    <s v="TIEMPO COMPLETO"/>
    <s v="2018-09-17 00:00:00.0"/>
    <s v="null"/>
    <s v="DF32238"/>
    <s v="TITULAR DE UNIVERSIDAD"/>
    <s v="R111"/>
    <x v="7"/>
    <n v="570"/>
    <s v="LENGUAJES Y SISTEMAS INFORMÁTICOS"/>
  </r>
  <r>
    <x v="11"/>
    <n v="72791632"/>
    <x v="4"/>
    <n v="832"/>
    <s v="038G"/>
    <s v="GRUPO-A"/>
    <s v="Programación de bases de datos"/>
    <s v="GG"/>
    <s v="GRUPO GRANDE"/>
    <s v="038G"/>
    <s v="GRUPO GRANDE DE PROGRAMACIÓN DE BASES DE DATOS"/>
    <s v="GRUPO-A"/>
    <s v="Grupo Grande de Programación de bases de datos"/>
    <s v="2S"/>
    <n v="72791632"/>
    <s v="PÉREZ"/>
    <s v="VALLE"/>
    <s v="BEATRIZ"/>
    <s v="PÉREZ VALLE, BEATRIZ"/>
    <x v="0"/>
    <x v="0"/>
    <x v="0"/>
    <m/>
    <m/>
    <s v="beperev"/>
    <s v="beatriz.perez@unirioja.es"/>
    <n v="3.2"/>
    <n v="3.2"/>
    <n v="536"/>
    <s v="PROFESOR INTERINO"/>
    <s v="C01"/>
    <s v="TIEMPO COMPLETO"/>
    <s v="2009-10-01 00:00:00.0"/>
    <s v="null"/>
    <s v="PI100722"/>
    <s v="PROFESOR CONTRATADO INTERINO"/>
    <s v="R111"/>
    <x v="7"/>
    <n v="75"/>
    <s v="CIENCIA DE LA COMPUTACIÓN E INTELIGENCIA ARTIFICIA"/>
  </r>
  <r>
    <x v="15"/>
    <n v="16518274"/>
    <x v="4"/>
    <n v="833"/>
    <s v="801210G"/>
    <s v="GRUPO-A"/>
    <s v="Redes de computadores"/>
    <s v="GG"/>
    <s v="GRUPO GRANDE"/>
    <s v="801210G"/>
    <s v="GRUPO GRANDE DE REDES DE COMPUTADORES"/>
    <s v="GRUPO-A"/>
    <s v="Grupo Grande de Redes de computadores"/>
    <s v="2S"/>
    <n v="16518274"/>
    <s v="ZORZANO"/>
    <s v="MARTÍNEZ"/>
    <s v="LUIS FRANCISCO"/>
    <s v="ZORZANO MARTÍNEZ, LUIS FRANCISCO"/>
    <x v="1"/>
    <x v="0"/>
    <x v="0"/>
    <m/>
    <m/>
    <s v="lzorzano"/>
    <s v="luis.zorzano@unirioja.es"/>
    <n v="3.6"/>
    <n v="3.6"/>
    <n v="505"/>
    <s v="CATEDRATICO ESCUELA UNIVERSITARIA"/>
    <s v="01A"/>
    <s v="TIEMPO COMPLETO AMPLIADO"/>
    <s v="2012-09-01 00:00:00.0"/>
    <s v="null"/>
    <s v="DF100144"/>
    <s v="CATEDRÁTICO DE ESCUELA UNIVERSITARIA"/>
    <s v="R109"/>
    <x v="9"/>
    <n v="785"/>
    <s v="TECNOLOGÍA ELECTRÓNICA"/>
  </r>
  <r>
    <x v="12"/>
    <n v="16507414"/>
    <x v="4"/>
    <n v="834"/>
    <s v="097G"/>
    <s v="GRUPO-A"/>
    <s v="Empresa"/>
    <s v="GG"/>
    <s v="GRUPO GRANDE"/>
    <s v="097G"/>
    <s v="GRUPO GRANDE DE EMPRESA"/>
    <s v="GRUPO-A"/>
    <s v="Grupo Grande de EMPRESA"/>
    <s v="1S"/>
    <n v="16507414"/>
    <s v="SAINZ"/>
    <s v="OCHOA"/>
    <s v="ALBERTO"/>
    <s v="SAINZ OCHOA, ALBERTO"/>
    <x v="1"/>
    <x v="0"/>
    <x v="0"/>
    <m/>
    <m/>
    <s v="alsainz"/>
    <s v="alberto.sainz@unirioja.es"/>
    <n v="4.5"/>
    <n v="4.5"/>
    <n v="504"/>
    <s v="PROFESOR TITULAR UNIVERSIDAD"/>
    <s v="01A"/>
    <s v="TIEMPO COMPLETO AMPLIADO"/>
    <s v="2012-09-01 00:00:00.0"/>
    <s v="null"/>
    <s v="DF31301"/>
    <s v="TITULAR DE UNIVERSIDAD"/>
    <s v="R104"/>
    <x v="0"/>
    <n v="650"/>
    <s v="ORGANIZACIÓN DE EMPRESAS"/>
  </r>
  <r>
    <x v="13"/>
    <n v="16507414"/>
    <x v="4"/>
    <n v="834"/>
    <s v="097G"/>
    <s v="GRUPO-A"/>
    <s v="Empresa"/>
    <s v="GG"/>
    <s v="GRUPO GRANDE"/>
    <s v="097G"/>
    <s v="GRUPO GRANDE DE EMPRESA"/>
    <s v="GRUPO-A"/>
    <s v="Grupo Grande de EMPRESA"/>
    <s v="1S"/>
    <n v="16507414"/>
    <s v="SAINZ"/>
    <s v="OCHOA"/>
    <s v="ALBERTO"/>
    <s v="SAINZ OCHOA, ALBERTO"/>
    <x v="1"/>
    <x v="0"/>
    <x v="0"/>
    <m/>
    <m/>
    <s v="alsainz"/>
    <s v="alberto.sainz@unirioja.es"/>
    <n v="4.5"/>
    <m/>
    <n v="504"/>
    <s v="PROFESOR TITULAR UNIVERSIDAD"/>
    <s v="01A"/>
    <s v="TIEMPO COMPLETO AMPLIADO"/>
    <s v="2012-09-01 00:00:00.0"/>
    <s v="null"/>
    <s v="DF31301"/>
    <s v="TITULAR DE UNIVERSIDAD"/>
    <s v="R104"/>
    <x v="0"/>
    <n v="650"/>
    <s v="ORGANIZACIÓN DE EMPRESAS"/>
  </r>
  <r>
    <x v="14"/>
    <n v="16507414"/>
    <x v="4"/>
    <n v="834"/>
    <s v="097G"/>
    <s v="GRUPO-A"/>
    <s v="Empresa"/>
    <s v="GG"/>
    <s v="GRUPO GRANDE"/>
    <s v="097G"/>
    <s v="GRUPO GRANDE DE EMPRESA"/>
    <s v="GRUPO-A"/>
    <s v="Grupo Grande de EMPRESA"/>
    <s v="1S"/>
    <n v="16507414"/>
    <s v="SAINZ"/>
    <s v="OCHOA"/>
    <s v="ALBERTO"/>
    <s v="SAINZ OCHOA, ALBERTO"/>
    <x v="1"/>
    <x v="0"/>
    <x v="0"/>
    <m/>
    <m/>
    <s v="alsainz"/>
    <s v="alberto.sainz@unirioja.es"/>
    <n v="4.5"/>
    <m/>
    <n v="504"/>
    <s v="PROFESOR TITULAR UNIVERSIDAD"/>
    <s v="01A"/>
    <s v="TIEMPO COMPLETO AMPLIADO"/>
    <s v="2012-09-01 00:00:00.0"/>
    <s v="null"/>
    <s v="DF31301"/>
    <s v="TITULAR DE UNIVERSIDAD"/>
    <s v="R104"/>
    <x v="0"/>
    <n v="650"/>
    <s v="ORGANIZACIÓN DE EMPRESAS"/>
  </r>
  <r>
    <x v="14"/>
    <n v="31618249"/>
    <x v="4"/>
    <n v="835"/>
    <s v="098G"/>
    <s v="GRUPO-A"/>
    <s v="Geología, suelo y clima"/>
    <s v="GG"/>
    <s v="GRUPO GRANDE"/>
    <s v="098G"/>
    <s v="GRUPO GRANDE DE GEOLOGÍA, SUELO Y CLIMA"/>
    <s v="GRUPO-A"/>
    <s v="Grupo Grande de GEOLOGÍA, SUELO Y CLIMA"/>
    <s v="2S"/>
    <n v="31618249"/>
    <s v="ANDRADES"/>
    <s v="RODRÍGUEZ"/>
    <s v="MARÍA SOLEDAD"/>
    <s v="ANDRADES RODRÍGUEZ, MARÍA SOLEDAD"/>
    <x v="0"/>
    <x v="0"/>
    <x v="0"/>
    <m/>
    <m/>
    <s v="mandrade"/>
    <s v="marisol.andrades@unirioja.es"/>
    <n v="3.6"/>
    <m/>
    <n v="504"/>
    <s v="PROFESOR TITULAR UNIVERSIDAD"/>
    <s v="01R"/>
    <s v="TIEMPO COMPLETO REDUCIDO"/>
    <s v="2018-09-17 00:00:00.0"/>
    <s v="null"/>
    <s v="DF3164"/>
    <s v="TITULAR DE ESCUELAS UNIVERSITARIAS"/>
    <s v="R101"/>
    <x v="4"/>
    <n v="705"/>
    <s v="PRODUCCIÓN VEGETAL"/>
  </r>
  <r>
    <x v="16"/>
    <n v="25432171"/>
    <x v="5"/>
    <n v="836"/>
    <s v="072G"/>
    <s v="GRUPO-A"/>
    <s v="Matemáticas I"/>
    <s v="GG"/>
    <s v="GRUPO GRANDE"/>
    <s v="072G"/>
    <s v="GRUPO GRANDE DE MATEMÁTICAS I"/>
    <s v="GRUPO-A"/>
    <s v="Grupo Grande de Matemáticas I"/>
    <s v="1S"/>
    <n v="25432171"/>
    <s v="ARREGUI"/>
    <s v="CASAUS"/>
    <s v="JOSÉ LUIS"/>
    <s v="ARREGUI CASAUS, JOSÉ LUIS"/>
    <x v="0"/>
    <x v="0"/>
    <x v="0"/>
    <m/>
    <m/>
    <s v="joarregu"/>
    <s v="jose-luis.arregui@unirioja.es"/>
    <n v="4"/>
    <n v="4"/>
    <n v="504"/>
    <s v="PROFESOR TITULAR UNIVERSIDAD"/>
    <s v="C01"/>
    <s v="TIEMPO COMPLETO"/>
    <s v="2009-09-29 00:00:00.0"/>
    <s v="null"/>
    <s v="DF100247"/>
    <s v="PROFESOR TITULAR DE UNIVERSIDAD"/>
    <s v="R111"/>
    <x v="7"/>
    <n v="15"/>
    <s v="ANÁLISIS MATEMÁTICO"/>
  </r>
  <r>
    <x v="16"/>
    <n v="78649713"/>
    <x v="5"/>
    <n v="836"/>
    <s v="072G"/>
    <s v="GRUPO-B"/>
    <s v="Matemáticas I"/>
    <s v="GG"/>
    <s v="GRUPO GRANDE"/>
    <s v="072G"/>
    <s v="GRUPO GRANDE DE MATEMÁTICAS I"/>
    <s v="GRUPO-B"/>
    <s v="Grupo Grande de Matemáticas I"/>
    <s v="1S"/>
    <n v="78649713"/>
    <s v="RODRÍGUEZ"/>
    <s v="LUIS"/>
    <s v="DANIEL JOSÉ"/>
    <s v="RODRÍGUEZ LUIS, DANIEL JOSÉ"/>
    <x v="1"/>
    <x v="0"/>
    <x v="0"/>
    <m/>
    <m/>
    <s v="darodrl"/>
    <s v="daniel-jose.rodriguez@unirioja.es"/>
    <n v="4"/>
    <n v="4"/>
    <n v="536"/>
    <s v="PROFESOR INTERINO"/>
    <s v="C01"/>
    <s v="TIEMPO COMPLETO"/>
    <s v="2017-09-15 00:00:00.0"/>
    <s v="null"/>
    <s v="PI101269"/>
    <s v="PROFESOR CONTRATADO INTERINO"/>
    <s v="R111"/>
    <x v="7"/>
    <n v="15"/>
    <s v="ANÁLISIS MATEMÁTICO"/>
  </r>
  <r>
    <x v="17"/>
    <n v="25432171"/>
    <x v="5"/>
    <n v="836"/>
    <s v="072G"/>
    <s v="GRUPO-A"/>
    <s v="Matemáticas I"/>
    <s v="GG"/>
    <s v="GRUPO GRANDE"/>
    <s v="072G"/>
    <s v="GRUPO GRANDE DE MATEMÁTICAS I"/>
    <s v="GRUPO-A"/>
    <s v="Grupo Grande de Matemáticas I"/>
    <s v="1S"/>
    <n v="25432171"/>
    <s v="ARREGUI"/>
    <s v="CASAUS"/>
    <s v="JOSÉ LUIS"/>
    <s v="ARREGUI CASAUS, JOSÉ LUIS"/>
    <x v="0"/>
    <x v="0"/>
    <x v="0"/>
    <m/>
    <m/>
    <s v="joarregu"/>
    <s v="jose-luis.arregui@unirioja.es"/>
    <n v="4"/>
    <m/>
    <n v="504"/>
    <s v="PROFESOR TITULAR UNIVERSIDAD"/>
    <s v="C01"/>
    <s v="TIEMPO COMPLETO"/>
    <s v="2009-09-29 00:00:00.0"/>
    <s v="null"/>
    <s v="DF100247"/>
    <s v="PROFESOR TITULAR DE UNIVERSIDAD"/>
    <s v="R111"/>
    <x v="7"/>
    <n v="15"/>
    <s v="ANÁLISIS MATEMÁTICO"/>
  </r>
  <r>
    <x v="17"/>
    <n v="78649713"/>
    <x v="5"/>
    <n v="836"/>
    <s v="072G"/>
    <s v="GRUPO-B"/>
    <s v="Matemáticas I"/>
    <s v="GG"/>
    <s v="GRUPO GRANDE"/>
    <s v="072G"/>
    <s v="GRUPO GRANDE DE MATEMÁTICAS I"/>
    <s v="GRUPO-B"/>
    <s v="Grupo Grande de Matemáticas I"/>
    <s v="1S"/>
    <n v="78649713"/>
    <s v="RODRÍGUEZ"/>
    <s v="LUIS"/>
    <s v="DANIEL JOSÉ"/>
    <s v="RODRÍGUEZ LUIS, DANIEL JOSÉ"/>
    <x v="1"/>
    <x v="0"/>
    <x v="0"/>
    <m/>
    <m/>
    <s v="darodrl"/>
    <s v="daniel-jose.rodriguez@unirioja.es"/>
    <n v="4"/>
    <m/>
    <n v="536"/>
    <s v="PROFESOR INTERINO"/>
    <s v="C01"/>
    <s v="TIEMPO COMPLETO"/>
    <s v="2017-09-15 00:00:00.0"/>
    <s v="null"/>
    <s v="PI101269"/>
    <s v="PROFESOR CONTRATADO INTERINO"/>
    <s v="R111"/>
    <x v="7"/>
    <n v="15"/>
    <s v="ANÁLISIS MATEMÁTICO"/>
  </r>
  <r>
    <x v="18"/>
    <n v="25432171"/>
    <x v="5"/>
    <n v="836"/>
    <s v="072G"/>
    <s v="GRUPO-A"/>
    <s v="Matemáticas I"/>
    <s v="GG"/>
    <s v="GRUPO GRANDE"/>
    <s v="072G"/>
    <s v="GRUPO GRANDE DE MATEMÁTICAS I"/>
    <s v="GRUPO-A"/>
    <s v="Grupo Grande de Matemáticas I"/>
    <s v="1S"/>
    <n v="25432171"/>
    <s v="ARREGUI"/>
    <s v="CASAUS"/>
    <s v="JOSÉ LUIS"/>
    <s v="ARREGUI CASAUS, JOSÉ LUIS"/>
    <x v="0"/>
    <x v="0"/>
    <x v="0"/>
    <m/>
    <m/>
    <s v="joarregu"/>
    <s v="jose-luis.arregui@unirioja.es"/>
    <n v="4"/>
    <m/>
    <n v="504"/>
    <s v="PROFESOR TITULAR UNIVERSIDAD"/>
    <s v="C01"/>
    <s v="TIEMPO COMPLETO"/>
    <s v="2009-09-29 00:00:00.0"/>
    <s v="null"/>
    <s v="DF100247"/>
    <s v="PROFESOR TITULAR DE UNIVERSIDAD"/>
    <s v="R111"/>
    <x v="7"/>
    <n v="15"/>
    <s v="ANÁLISIS MATEMÁTICO"/>
  </r>
  <r>
    <x v="18"/>
    <n v="78649713"/>
    <x v="5"/>
    <n v="836"/>
    <s v="072G"/>
    <s v="GRUPO-B"/>
    <s v="Matemáticas I"/>
    <s v="GG"/>
    <s v="GRUPO GRANDE"/>
    <s v="072G"/>
    <s v="GRUPO GRANDE DE MATEMÁTICAS I"/>
    <s v="GRUPO-B"/>
    <s v="Grupo Grande de Matemáticas I"/>
    <s v="1S"/>
    <n v="78649713"/>
    <s v="RODRÍGUEZ"/>
    <s v="LUIS"/>
    <s v="DANIEL JOSÉ"/>
    <s v="RODRÍGUEZ LUIS, DANIEL JOSÉ"/>
    <x v="1"/>
    <x v="0"/>
    <x v="0"/>
    <m/>
    <m/>
    <s v="darodrl"/>
    <s v="daniel-jose.rodriguez@unirioja.es"/>
    <n v="4"/>
    <m/>
    <n v="536"/>
    <s v="PROFESOR INTERINO"/>
    <s v="C01"/>
    <s v="TIEMPO COMPLETO"/>
    <s v="2017-09-15 00:00:00.0"/>
    <s v="null"/>
    <s v="PI101269"/>
    <s v="PROFESOR CONTRATADO INTERINO"/>
    <s v="R111"/>
    <x v="7"/>
    <n v="15"/>
    <s v="ANÁLISIS MATEMÁTICO"/>
  </r>
  <r>
    <x v="16"/>
    <n v="16509284"/>
    <x v="5"/>
    <n v="837"/>
    <s v="073G"/>
    <s v="GRUPO-A"/>
    <s v="Matemáticas II"/>
    <s v="GG"/>
    <s v="GRUPO GRANDE"/>
    <s v="073G"/>
    <s v="GRUPO GRANDE DE MATEMÁTICAS II"/>
    <s v="GRUPO-A"/>
    <s v="Grupo Grande de MATEMÁTICAS II"/>
    <s v="1S"/>
    <n v="16509284"/>
    <s v="RUBIO"/>
    <s v="CRESPO"/>
    <s v="MARÍA JESÚS"/>
    <s v="RUBIO CRESPO, MARÍA JESÚS"/>
    <x v="1"/>
    <x v="0"/>
    <x v="0"/>
    <m/>
    <m/>
    <s v="mjrubio"/>
    <s v="mjesus.rubio@unirioja.es"/>
    <n v="4"/>
    <n v="4"/>
    <n v="534"/>
    <s v="CONTRATADO DOCTOR -TIPO 1"/>
    <s v="C01"/>
    <s v="TIEMPO COMPLETO"/>
    <s v="2007-09-14 00:00:00.0"/>
    <s v="null"/>
    <s v="DF32282"/>
    <s v="CONTRATADO DOCTOR"/>
    <s v="R111"/>
    <x v="7"/>
    <n v="595"/>
    <s v="MATEMÁTICA APLICADA"/>
  </r>
  <r>
    <x v="16"/>
    <n v="16574152"/>
    <x v="5"/>
    <n v="837"/>
    <s v="073G"/>
    <s v="GRUPO-B"/>
    <s v="Matemáticas II"/>
    <s v="GG"/>
    <s v="GRUPO GRANDE"/>
    <s v="073G"/>
    <s v="GRUPO GRANDE DE MATEMÁTICAS II"/>
    <s v="GRUPO-B"/>
    <s v="Grupo Grande de MATEMÁTICAS II"/>
    <s v="1S"/>
    <n v="16574152"/>
    <s v="PASCUAL"/>
    <s v="LERÍA"/>
    <s v="ANA ISABEL"/>
    <s v="PASCUAL LERÍA, ANA ISABEL"/>
    <x v="1"/>
    <x v="0"/>
    <x v="0"/>
    <m/>
    <m/>
    <s v="aipasc"/>
    <s v="aipasc@unirioja.es"/>
    <n v="4"/>
    <n v="4"/>
    <n v="504"/>
    <s v="PROFESOR TITULAR UNIVERSIDAD"/>
    <s v="C01"/>
    <s v="TIEMPO COMPLETO"/>
    <s v="2018-12-18 00:00:00.0"/>
    <s v="null"/>
    <s v="DF32267"/>
    <s v="TITULAR DE UNIVERSIDAD"/>
    <s v="R111"/>
    <x v="7"/>
    <n v="595"/>
    <s v="MATEMÁTICA APLICADA"/>
  </r>
  <r>
    <x v="17"/>
    <n v="16509284"/>
    <x v="5"/>
    <n v="837"/>
    <s v="073G"/>
    <s v="GRUPO-A"/>
    <s v="Matemáticas II"/>
    <s v="GG"/>
    <s v="GRUPO GRANDE"/>
    <s v="073G"/>
    <s v="GRUPO GRANDE DE MATEMÁTICAS II"/>
    <s v="GRUPO-A"/>
    <s v="Grupo Grande de MATEMÁTICAS II"/>
    <s v="1S"/>
    <n v="16509284"/>
    <s v="RUBIO"/>
    <s v="CRESPO"/>
    <s v="MARÍA JESÚS"/>
    <s v="RUBIO CRESPO, MARÍA JESÚS"/>
    <x v="1"/>
    <x v="0"/>
    <x v="0"/>
    <m/>
    <m/>
    <s v="mjrubio"/>
    <s v="mjesus.rubio@unirioja.es"/>
    <n v="4"/>
    <m/>
    <n v="534"/>
    <s v="CONTRATADO DOCTOR -TIPO 1"/>
    <s v="C01"/>
    <s v="TIEMPO COMPLETO"/>
    <s v="2007-09-14 00:00:00.0"/>
    <s v="null"/>
    <s v="DF32282"/>
    <s v="CONTRATADO DOCTOR"/>
    <s v="R111"/>
    <x v="7"/>
    <n v="595"/>
    <s v="MATEMÁTICA APLICADA"/>
  </r>
  <r>
    <x v="17"/>
    <n v="16574152"/>
    <x v="5"/>
    <n v="837"/>
    <s v="073G"/>
    <s v="GRUPO-B"/>
    <s v="Matemáticas II"/>
    <s v="GG"/>
    <s v="GRUPO GRANDE"/>
    <s v="073G"/>
    <s v="GRUPO GRANDE DE MATEMÁTICAS II"/>
    <s v="GRUPO-B"/>
    <s v="Grupo Grande de MATEMÁTICAS II"/>
    <s v="1S"/>
    <n v="16574152"/>
    <s v="PASCUAL"/>
    <s v="LERÍA"/>
    <s v="ANA ISABEL"/>
    <s v="PASCUAL LERÍA, ANA ISABEL"/>
    <x v="1"/>
    <x v="0"/>
    <x v="0"/>
    <m/>
    <m/>
    <s v="aipasc"/>
    <s v="aipasc@unirioja.es"/>
    <n v="4"/>
    <m/>
    <n v="504"/>
    <s v="PROFESOR TITULAR UNIVERSIDAD"/>
    <s v="C01"/>
    <s v="TIEMPO COMPLETO"/>
    <s v="2018-12-18 00:00:00.0"/>
    <s v="null"/>
    <s v="DF32267"/>
    <s v="TITULAR DE UNIVERSIDAD"/>
    <s v="R111"/>
    <x v="7"/>
    <n v="595"/>
    <s v="MATEMÁTICA APLICADA"/>
  </r>
  <r>
    <x v="18"/>
    <n v="16509284"/>
    <x v="5"/>
    <n v="837"/>
    <s v="073G"/>
    <s v="GRUPO-A"/>
    <s v="Matemáticas II"/>
    <s v="GG"/>
    <s v="GRUPO GRANDE"/>
    <s v="073G"/>
    <s v="GRUPO GRANDE DE MATEMÁTICAS II"/>
    <s v="GRUPO-A"/>
    <s v="Grupo Grande de MATEMÁTICAS II"/>
    <s v="1S"/>
    <n v="16509284"/>
    <s v="RUBIO"/>
    <s v="CRESPO"/>
    <s v="MARÍA JESÚS"/>
    <s v="RUBIO CRESPO, MARÍA JESÚS"/>
    <x v="1"/>
    <x v="0"/>
    <x v="0"/>
    <m/>
    <m/>
    <s v="mjrubio"/>
    <s v="mjesus.rubio@unirioja.es"/>
    <n v="4"/>
    <m/>
    <n v="534"/>
    <s v="CONTRATADO DOCTOR -TIPO 1"/>
    <s v="C01"/>
    <s v="TIEMPO COMPLETO"/>
    <s v="2007-09-14 00:00:00.0"/>
    <s v="null"/>
    <s v="DF32282"/>
    <s v="CONTRATADO DOCTOR"/>
    <s v="R111"/>
    <x v="7"/>
    <n v="595"/>
    <s v="MATEMÁTICA APLICADA"/>
  </r>
  <r>
    <x v="18"/>
    <n v="16574152"/>
    <x v="5"/>
    <n v="837"/>
    <s v="073G"/>
    <s v="GRUPO-B"/>
    <s v="Matemáticas II"/>
    <s v="GG"/>
    <s v="GRUPO GRANDE"/>
    <s v="073G"/>
    <s v="GRUPO GRANDE DE MATEMÁTICAS II"/>
    <s v="GRUPO-B"/>
    <s v="Grupo Grande de MATEMÁTICAS II"/>
    <s v="1S"/>
    <n v="16574152"/>
    <s v="PASCUAL"/>
    <s v="LERÍA"/>
    <s v="ANA ISABEL"/>
    <s v="PASCUAL LERÍA, ANA ISABEL"/>
    <x v="1"/>
    <x v="0"/>
    <x v="0"/>
    <m/>
    <m/>
    <s v="aipasc"/>
    <s v="aipasc@unirioja.es"/>
    <n v="4"/>
    <m/>
    <n v="504"/>
    <s v="PROFESOR TITULAR UNIVERSIDAD"/>
    <s v="C01"/>
    <s v="TIEMPO COMPLETO"/>
    <s v="2018-12-18 00:00:00.0"/>
    <s v="null"/>
    <s v="DF32267"/>
    <s v="TITULAR DE UNIVERSIDAD"/>
    <s v="R111"/>
    <x v="7"/>
    <n v="595"/>
    <s v="MATEMÁTICA APLICADA"/>
  </r>
  <r>
    <x v="16"/>
    <n v="16553823"/>
    <x v="5"/>
    <n v="838"/>
    <s v="074G"/>
    <s v="GRUPO-A"/>
    <s v="Química"/>
    <s v="GG"/>
    <s v="GRUPO GRANDE"/>
    <s v="074G"/>
    <s v="GRUPO GRANDE DE QUÍMICA"/>
    <s v="GRUPO-A"/>
    <s v="Grupo Grande de QUÍMICA"/>
    <s v="1S"/>
    <n v="16553823"/>
    <s v="OLMOS"/>
    <s v="PÉREZ"/>
    <s v="MARÍA ELENA"/>
    <s v="OLMOS PÉREZ, MARÍA ELENA"/>
    <x v="0"/>
    <x v="0"/>
    <x v="0"/>
    <m/>
    <m/>
    <s v="m-olmos"/>
    <s v="m-elena.olmos@unirioja.es"/>
    <n v="4"/>
    <n v="4"/>
    <n v="500"/>
    <s v="CATEDRATICO DE UNIVERSIDAD"/>
    <s v="01R"/>
    <s v="TIEMPO COMPLETO REDUCIDO"/>
    <s v="2018-12-18 00:00:00.0"/>
    <s v="null"/>
    <s v="DF100382"/>
    <s v="CATEDRÁTICO DE UNIVERSIDAD"/>
    <s v="R112"/>
    <x v="8"/>
    <n v="760"/>
    <s v="QUÍMICA INORGÁNICA"/>
  </r>
  <r>
    <x v="16"/>
    <n v="33425090"/>
    <x v="5"/>
    <n v="838"/>
    <s v="074G"/>
    <s v="GRUPO-B"/>
    <s v="Química"/>
    <s v="GG"/>
    <s v="GRUPO GRANDE"/>
    <s v="074G"/>
    <s v="GRUPO GRANDE DE QUÍMICA"/>
    <s v="GRUPO-B"/>
    <s v="Grupo Grande de QUÍMICA"/>
    <s v="1S"/>
    <n v="33425090"/>
    <s v="MONGE"/>
    <s v="OROZ"/>
    <s v="MIGUEL"/>
    <s v="MONGE OROZ, MIGUEL"/>
    <x v="0"/>
    <x v="0"/>
    <x v="0"/>
    <m/>
    <m/>
    <s v="mimonge"/>
    <s v="miguel.monge@unirioja.es"/>
    <n v="4"/>
    <n v="4"/>
    <n v="504"/>
    <s v="PROFESOR TITULAR UNIVERSIDAD"/>
    <s v="01R"/>
    <s v="TIEMPO COMPLETO REDUCIDO"/>
    <s v="2017-09-15 00:00:00.0"/>
    <s v="null"/>
    <s v="DF100215"/>
    <s v="TITULAR DE UNIVERSIDAD"/>
    <s v="R112"/>
    <x v="8"/>
    <n v="760"/>
    <s v="QUÍMICA INORGÁNICA"/>
  </r>
  <r>
    <x v="16"/>
    <n v="13092044"/>
    <x v="5"/>
    <n v="838"/>
    <s v="074L"/>
    <s v="GRUPO-A1"/>
    <s v="Química"/>
    <s v="GL"/>
    <s v="GRUPO DE LABORATORIO"/>
    <s v="074L"/>
    <s v="LABORATORIO DE QUÍMICA"/>
    <s v="GRUPO-A1"/>
    <s v="Grupo de Laboratorio de Química"/>
    <s v="1S"/>
    <n v="13092044"/>
    <s v="GONZÁLEZ"/>
    <s v="SÁIZ"/>
    <s v="JOSÉ MARÍA"/>
    <s v="GONZÁLEZ SÁIZ, JOSÉ MARÍA"/>
    <x v="1"/>
    <x v="0"/>
    <x v="0"/>
    <m/>
    <m/>
    <s v="jmgonza"/>
    <s v="josemaria.gonzalez@unirioja.es"/>
    <n v="1"/>
    <n v="1"/>
    <s v="A-0500"/>
    <s v="CATEDRATICO DE UNIVERSIDAD"/>
    <s v="01R"/>
    <s v="TIEMPO COMPLETO REDUCIDO"/>
    <s v="2014-09-15 00:00:00.0"/>
    <s v="null"/>
    <s v="DF100279"/>
    <s v="CATEDRÁTICO DE UNIVERSIDAD"/>
    <s v="R112"/>
    <x v="8"/>
    <n v="555"/>
    <s v="INGENIERÍA QUÍMICA"/>
  </r>
  <r>
    <x v="16"/>
    <n v="16570824"/>
    <x v="5"/>
    <n v="838"/>
    <s v="074L"/>
    <s v="GRUPO-A2"/>
    <s v="Química"/>
    <s v="GL"/>
    <s v="GRUPO DE LABORATORIO"/>
    <s v="074L"/>
    <s v="LABORATORIO DE QUÍMICA"/>
    <s v="GRUPO-A2"/>
    <s v="Grupo de Laboratorio de Química"/>
    <s v="1S"/>
    <n v="16570824"/>
    <s v="ESTEBAN"/>
    <s v="DÍEZ"/>
    <s v="ISABEL"/>
    <s v="ESTEBAN DÍEZ, ISABEL"/>
    <x v="0"/>
    <x v="0"/>
    <x v="0"/>
    <m/>
    <m/>
    <s v="iesteban"/>
    <s v="isabel.esteban@unirioja.es"/>
    <n v="1"/>
    <n v="1"/>
    <n v="504"/>
    <s v="PROFESOR TITULAR UNIVERSIDAD"/>
    <s v="C01"/>
    <s v="TIEMPO COMPLETO"/>
    <s v="2018-12-21 00:00:00.0"/>
    <s v="null"/>
    <s v="DF100368"/>
    <s v="PROFESOR TITULAR DE UNIVERSIDAD"/>
    <s v="R112"/>
    <x v="8"/>
    <n v="555"/>
    <s v="INGENIERÍA QUÍMICA"/>
  </r>
  <r>
    <x v="16"/>
    <n v="14587726"/>
    <x v="5"/>
    <n v="838"/>
    <s v="074L"/>
    <s v="GRUPO-B1"/>
    <s v="Química"/>
    <s v="GL"/>
    <s v="GRUPO DE LABORATORIO"/>
    <s v="074L"/>
    <s v="LABORATORIO DE QUÍMICA"/>
    <s v="GRUPO-B1"/>
    <s v="Grupo de Laboratorio de Química"/>
    <s v="1S"/>
    <n v="14587726"/>
    <s v="PUYUELO"/>
    <s v="GARCÍA"/>
    <s v="MARÍA PILAR"/>
    <s v="PUYUELO GARCÍA, MARÍA PILAR"/>
    <x v="0"/>
    <x v="0"/>
    <x v="0"/>
    <m/>
    <m/>
    <s v="mpuyuelo"/>
    <s v="pilar.puyuelo@unirioja.es"/>
    <n v="1"/>
    <n v="1"/>
    <n v="504"/>
    <s v="PROFESOR TITULAR UNIVERSIDAD"/>
    <s v="C01"/>
    <s v="TIEMPO COMPLETO"/>
    <s v="2014-09-15 00:00:00.0"/>
    <s v="null"/>
    <s v="DF100037"/>
    <s v="PROFESOR TITULAR DE UNIVERSIDAD"/>
    <s v="R112"/>
    <x v="8"/>
    <n v="755"/>
    <s v="QUÍMICA FÍSICA"/>
  </r>
  <r>
    <x v="16"/>
    <n v="16580433"/>
    <x v="5"/>
    <n v="838"/>
    <s v="074R"/>
    <s v="GRUPO-A1"/>
    <s v="Química"/>
    <s v="GR"/>
    <s v="GRUPO REDUCIDO"/>
    <s v="074R"/>
    <s v="GRUPO REDUCIDO DE QUÍMICA"/>
    <s v="GRUPO-A1"/>
    <s v="Grupo Reducido de Química"/>
    <s v="1S"/>
    <n v="16580433"/>
    <s v="MARTÍNEZ"/>
    <s v="RUIZ"/>
    <s v="RODRIGO"/>
    <s v="MARTÍNEZ RUIZ, RODRIGO"/>
    <x v="0"/>
    <x v="0"/>
    <x v="0"/>
    <m/>
    <m/>
    <s v="romarine"/>
    <s v="rodrigo.martinez@unirioja.es"/>
    <n v="1"/>
    <n v="1"/>
    <n v="504"/>
    <s v="PROFESOR TITULAR UNIVERSIDAD"/>
    <s v="C01"/>
    <s v="TIEMPO COMPLETO"/>
    <s v="2018-12-18 00:00:00.0"/>
    <s v="null"/>
    <s v="DF100369"/>
    <s v="PROFESOR TITULAR DE UNIVERSIDAD"/>
    <s v="R112"/>
    <x v="8"/>
    <n v="755"/>
    <s v="QUÍMICA FÍSICA"/>
  </r>
  <r>
    <x v="16"/>
    <n v="50822746"/>
    <x v="5"/>
    <n v="838"/>
    <s v="074R"/>
    <s v="GRUPO-A2"/>
    <s v="Química"/>
    <s v="GR"/>
    <s v="GRUPO REDUCIDO"/>
    <s v="074R"/>
    <s v="GRUPO REDUCIDO DE QUÍMICA"/>
    <s v="GRUPO-A2"/>
    <s v="Grupo Reducido de Química"/>
    <s v="1S"/>
    <n v="50822746"/>
    <s v="ENRIQUEZ"/>
    <s v="PALMA"/>
    <s v="PEDRO ALBERTO"/>
    <s v="ENRIQUEZ PALMA, PEDRO ALBERTO"/>
    <x v="1"/>
    <x v="0"/>
    <x v="0"/>
    <m/>
    <m/>
    <s v="enriquez"/>
    <s v="pedro.enriquez@unirioja.es"/>
    <n v="1"/>
    <n v="1"/>
    <n v="504"/>
    <s v="PROFESOR TITULAR UNIVERSIDAD"/>
    <s v="01A"/>
    <s v="TIEMPO COMPLETO AMPLIADO"/>
    <s v="2012-09-01 00:00:00.0"/>
    <s v="null"/>
    <s v="DF100147"/>
    <s v="PROFESOR TITULAR DE UNIVERSIDAD"/>
    <s v="R112"/>
    <x v="8"/>
    <n v="755"/>
    <s v="QUÍMICA FÍSICA"/>
  </r>
  <r>
    <x v="17"/>
    <n v="16553823"/>
    <x v="5"/>
    <n v="838"/>
    <s v="074G"/>
    <s v="GRUPO-A"/>
    <s v="Química"/>
    <s v="GG"/>
    <s v="GRUPO GRANDE"/>
    <s v="074G"/>
    <s v="GRUPO GRANDE DE QUÍMICA"/>
    <s v="GRUPO-A"/>
    <s v="Grupo Grande de QUÍMICA"/>
    <s v="1S"/>
    <n v="16553823"/>
    <s v="OLMOS"/>
    <s v="PÉREZ"/>
    <s v="MARÍA ELENA"/>
    <s v="OLMOS PÉREZ, MARÍA ELENA"/>
    <x v="0"/>
    <x v="0"/>
    <x v="0"/>
    <m/>
    <m/>
    <s v="m-olmos"/>
    <s v="m-elena.olmos@unirioja.es"/>
    <n v="4"/>
    <m/>
    <n v="500"/>
    <s v="CATEDRATICO DE UNIVERSIDAD"/>
    <s v="01R"/>
    <s v="TIEMPO COMPLETO REDUCIDO"/>
    <s v="2018-12-18 00:00:00.0"/>
    <s v="null"/>
    <s v="DF100382"/>
    <s v="CATEDRÁTICO DE UNIVERSIDAD"/>
    <s v="R112"/>
    <x v="8"/>
    <n v="760"/>
    <s v="QUÍMICA INORGÁNICA"/>
  </r>
  <r>
    <x v="17"/>
    <n v="33425090"/>
    <x v="5"/>
    <n v="838"/>
    <s v="074G"/>
    <s v="GRUPO-B"/>
    <s v="Química"/>
    <s v="GG"/>
    <s v="GRUPO GRANDE"/>
    <s v="074G"/>
    <s v="GRUPO GRANDE DE QUÍMICA"/>
    <s v="GRUPO-B"/>
    <s v="Grupo Grande de QUÍMICA"/>
    <s v="1S"/>
    <n v="33425090"/>
    <s v="MONGE"/>
    <s v="OROZ"/>
    <s v="MIGUEL"/>
    <s v="MONGE OROZ, MIGUEL"/>
    <x v="0"/>
    <x v="0"/>
    <x v="0"/>
    <m/>
    <m/>
    <s v="mimonge"/>
    <s v="miguel.monge@unirioja.es"/>
    <n v="4"/>
    <m/>
    <n v="504"/>
    <s v="PROFESOR TITULAR UNIVERSIDAD"/>
    <s v="01R"/>
    <s v="TIEMPO COMPLETO REDUCIDO"/>
    <s v="2017-09-15 00:00:00.0"/>
    <s v="null"/>
    <s v="DF100215"/>
    <s v="TITULAR DE UNIVERSIDAD"/>
    <s v="R112"/>
    <x v="8"/>
    <n v="760"/>
    <s v="QUÍMICA INORGÁNICA"/>
  </r>
  <r>
    <x v="17"/>
    <n v="13092044"/>
    <x v="5"/>
    <n v="838"/>
    <s v="074L"/>
    <s v="GRUPO-A1"/>
    <s v="Química"/>
    <s v="GL"/>
    <s v="GRUPO DE LABORATORIO"/>
    <s v="074L"/>
    <s v="LABORATORIO DE QUÍMICA"/>
    <s v="GRUPO-A1"/>
    <s v="Grupo de Laboratorio de Química"/>
    <s v="1S"/>
    <n v="13092044"/>
    <s v="GONZÁLEZ"/>
    <s v="SÁIZ"/>
    <s v="JOSÉ MARÍA"/>
    <s v="GONZÁLEZ SÁIZ, JOSÉ MARÍA"/>
    <x v="1"/>
    <x v="0"/>
    <x v="0"/>
    <m/>
    <m/>
    <s v="jmgonza"/>
    <s v="josemaria.gonzalez@unirioja.es"/>
    <n v="1"/>
    <m/>
    <s v="A-0500"/>
    <s v="CATEDRATICO DE UNIVERSIDAD"/>
    <s v="01R"/>
    <s v="TIEMPO COMPLETO REDUCIDO"/>
    <s v="2014-09-15 00:00:00.0"/>
    <s v="null"/>
    <s v="DF100279"/>
    <s v="CATEDRÁTICO DE UNIVERSIDAD"/>
    <s v="R112"/>
    <x v="8"/>
    <n v="555"/>
    <s v="INGENIERÍA QUÍMICA"/>
  </r>
  <r>
    <x v="17"/>
    <n v="16570824"/>
    <x v="5"/>
    <n v="838"/>
    <s v="074L"/>
    <s v="GRUPO-A2"/>
    <s v="Química"/>
    <s v="GL"/>
    <s v="GRUPO DE LABORATORIO"/>
    <s v="074L"/>
    <s v="LABORATORIO DE QUÍMICA"/>
    <s v="GRUPO-A2"/>
    <s v="Grupo de Laboratorio de Química"/>
    <s v="1S"/>
    <n v="16570824"/>
    <s v="ESTEBAN"/>
    <s v="DÍEZ"/>
    <s v="ISABEL"/>
    <s v="ESTEBAN DÍEZ, ISABEL"/>
    <x v="0"/>
    <x v="0"/>
    <x v="0"/>
    <m/>
    <m/>
    <s v="iesteban"/>
    <s v="isabel.esteban@unirioja.es"/>
    <n v="1"/>
    <m/>
    <n v="504"/>
    <s v="PROFESOR TITULAR UNIVERSIDAD"/>
    <s v="C01"/>
    <s v="TIEMPO COMPLETO"/>
    <s v="2018-12-21 00:00:00.0"/>
    <s v="null"/>
    <s v="DF100368"/>
    <s v="PROFESOR TITULAR DE UNIVERSIDAD"/>
    <s v="R112"/>
    <x v="8"/>
    <n v="555"/>
    <s v="INGENIERÍA QUÍMICA"/>
  </r>
  <r>
    <x v="17"/>
    <n v="14587726"/>
    <x v="5"/>
    <n v="838"/>
    <s v="074L"/>
    <s v="GRUPO-B1"/>
    <s v="Química"/>
    <s v="GL"/>
    <s v="GRUPO DE LABORATORIO"/>
    <s v="074L"/>
    <s v="LABORATORIO DE QUÍMICA"/>
    <s v="GRUPO-B1"/>
    <s v="Grupo de Laboratorio de Química"/>
    <s v="1S"/>
    <n v="14587726"/>
    <s v="PUYUELO"/>
    <s v="GARCÍA"/>
    <s v="MARÍA PILAR"/>
    <s v="PUYUELO GARCÍA, MARÍA PILAR"/>
    <x v="0"/>
    <x v="0"/>
    <x v="0"/>
    <m/>
    <m/>
    <s v="mpuyuelo"/>
    <s v="pilar.puyuelo@unirioja.es"/>
    <n v="1"/>
    <m/>
    <n v="504"/>
    <s v="PROFESOR TITULAR UNIVERSIDAD"/>
    <s v="C01"/>
    <s v="TIEMPO COMPLETO"/>
    <s v="2014-09-15 00:00:00.0"/>
    <s v="null"/>
    <s v="DF100037"/>
    <s v="PROFESOR TITULAR DE UNIVERSIDAD"/>
    <s v="R112"/>
    <x v="8"/>
    <n v="755"/>
    <s v="QUÍMICA FÍSICA"/>
  </r>
  <r>
    <x v="17"/>
    <n v="16580433"/>
    <x v="5"/>
    <n v="838"/>
    <s v="074R"/>
    <s v="GRUPO-A1"/>
    <s v="Química"/>
    <s v="GR"/>
    <s v="GRUPO REDUCIDO"/>
    <s v="074R"/>
    <s v="GRUPO REDUCIDO DE QUÍMICA"/>
    <s v="GRUPO-A1"/>
    <s v="Grupo Reducido de Química"/>
    <s v="1S"/>
    <n v="16580433"/>
    <s v="MARTÍNEZ"/>
    <s v="RUIZ"/>
    <s v="RODRIGO"/>
    <s v="MARTÍNEZ RUIZ, RODRIGO"/>
    <x v="0"/>
    <x v="0"/>
    <x v="0"/>
    <m/>
    <m/>
    <s v="romarine"/>
    <s v="rodrigo.martinez@unirioja.es"/>
    <n v="1"/>
    <m/>
    <n v="504"/>
    <s v="PROFESOR TITULAR UNIVERSIDAD"/>
    <s v="C01"/>
    <s v="TIEMPO COMPLETO"/>
    <s v="2018-12-18 00:00:00.0"/>
    <s v="null"/>
    <s v="DF100369"/>
    <s v="PROFESOR TITULAR DE UNIVERSIDAD"/>
    <s v="R112"/>
    <x v="8"/>
    <n v="755"/>
    <s v="QUÍMICA FÍSICA"/>
  </r>
  <r>
    <x v="17"/>
    <n v="50822746"/>
    <x v="5"/>
    <n v="838"/>
    <s v="074R"/>
    <s v="GRUPO-A2"/>
    <s v="Química"/>
    <s v="GR"/>
    <s v="GRUPO REDUCIDO"/>
    <s v="074R"/>
    <s v="GRUPO REDUCIDO DE QUÍMICA"/>
    <s v="GRUPO-A2"/>
    <s v="Grupo Reducido de Química"/>
    <s v="1S"/>
    <n v="50822746"/>
    <s v="ENRIQUEZ"/>
    <s v="PALMA"/>
    <s v="PEDRO ALBERTO"/>
    <s v="ENRIQUEZ PALMA, PEDRO ALBERTO"/>
    <x v="1"/>
    <x v="0"/>
    <x v="0"/>
    <m/>
    <m/>
    <s v="enriquez"/>
    <s v="pedro.enriquez@unirioja.es"/>
    <n v="1"/>
    <m/>
    <n v="504"/>
    <s v="PROFESOR TITULAR UNIVERSIDAD"/>
    <s v="01A"/>
    <s v="TIEMPO COMPLETO AMPLIADO"/>
    <s v="2012-09-01 00:00:00.0"/>
    <s v="null"/>
    <s v="DF100147"/>
    <s v="PROFESOR TITULAR DE UNIVERSIDAD"/>
    <s v="R112"/>
    <x v="8"/>
    <n v="755"/>
    <s v="QUÍMICA FÍSICA"/>
  </r>
  <r>
    <x v="18"/>
    <n v="16553823"/>
    <x v="5"/>
    <n v="838"/>
    <s v="074G"/>
    <s v="GRUPO-A"/>
    <s v="Química"/>
    <s v="GG"/>
    <s v="GRUPO GRANDE"/>
    <s v="074G"/>
    <s v="GRUPO GRANDE DE QUÍMICA"/>
    <s v="GRUPO-A"/>
    <s v="Grupo Grande de QUÍMICA"/>
    <s v="1S"/>
    <n v="16553823"/>
    <s v="OLMOS"/>
    <s v="PÉREZ"/>
    <s v="MARÍA ELENA"/>
    <s v="OLMOS PÉREZ, MARÍA ELENA"/>
    <x v="0"/>
    <x v="0"/>
    <x v="0"/>
    <m/>
    <m/>
    <s v="m-olmos"/>
    <s v="m-elena.olmos@unirioja.es"/>
    <n v="4"/>
    <m/>
    <n v="500"/>
    <s v="CATEDRATICO DE UNIVERSIDAD"/>
    <s v="01R"/>
    <s v="TIEMPO COMPLETO REDUCIDO"/>
    <s v="2018-12-18 00:00:00.0"/>
    <s v="null"/>
    <s v="DF100382"/>
    <s v="CATEDRÁTICO DE UNIVERSIDAD"/>
    <s v="R112"/>
    <x v="8"/>
    <n v="760"/>
    <s v="QUÍMICA INORGÁNICA"/>
  </r>
  <r>
    <x v="18"/>
    <n v="33425090"/>
    <x v="5"/>
    <n v="838"/>
    <s v="074G"/>
    <s v="GRUPO-B"/>
    <s v="Química"/>
    <s v="GG"/>
    <s v="GRUPO GRANDE"/>
    <s v="074G"/>
    <s v="GRUPO GRANDE DE QUÍMICA"/>
    <s v="GRUPO-B"/>
    <s v="Grupo Grande de QUÍMICA"/>
    <s v="1S"/>
    <n v="33425090"/>
    <s v="MONGE"/>
    <s v="OROZ"/>
    <s v="MIGUEL"/>
    <s v="MONGE OROZ, MIGUEL"/>
    <x v="0"/>
    <x v="0"/>
    <x v="0"/>
    <m/>
    <m/>
    <s v="mimonge"/>
    <s v="miguel.monge@unirioja.es"/>
    <n v="4"/>
    <m/>
    <n v="504"/>
    <s v="PROFESOR TITULAR UNIVERSIDAD"/>
    <s v="01R"/>
    <s v="TIEMPO COMPLETO REDUCIDO"/>
    <s v="2017-09-15 00:00:00.0"/>
    <s v="null"/>
    <s v="DF100215"/>
    <s v="TITULAR DE UNIVERSIDAD"/>
    <s v="R112"/>
    <x v="8"/>
    <n v="760"/>
    <s v="QUÍMICA INORGÁNICA"/>
  </r>
  <r>
    <x v="18"/>
    <n v="13092044"/>
    <x v="5"/>
    <n v="838"/>
    <s v="074L"/>
    <s v="GRUPO-A1"/>
    <s v="Química"/>
    <s v="GL"/>
    <s v="GRUPO DE LABORATORIO"/>
    <s v="074L"/>
    <s v="LABORATORIO DE QUÍMICA"/>
    <s v="GRUPO-A1"/>
    <s v="Grupo de Laboratorio de Química"/>
    <s v="1S"/>
    <n v="13092044"/>
    <s v="GONZÁLEZ"/>
    <s v="SÁIZ"/>
    <s v="JOSÉ MARÍA"/>
    <s v="GONZÁLEZ SÁIZ, JOSÉ MARÍA"/>
    <x v="1"/>
    <x v="0"/>
    <x v="0"/>
    <m/>
    <m/>
    <s v="jmgonza"/>
    <s v="josemaria.gonzalez@unirioja.es"/>
    <n v="1"/>
    <m/>
    <s v="A-0500"/>
    <s v="CATEDRATICO DE UNIVERSIDAD"/>
    <s v="01R"/>
    <s v="TIEMPO COMPLETO REDUCIDO"/>
    <s v="2014-09-15 00:00:00.0"/>
    <s v="null"/>
    <s v="DF100279"/>
    <s v="CATEDRÁTICO DE UNIVERSIDAD"/>
    <s v="R112"/>
    <x v="8"/>
    <n v="555"/>
    <s v="INGENIERÍA QUÍMICA"/>
  </r>
  <r>
    <x v="18"/>
    <n v="16570824"/>
    <x v="5"/>
    <n v="838"/>
    <s v="074L"/>
    <s v="GRUPO-A2"/>
    <s v="Química"/>
    <s v="GL"/>
    <s v="GRUPO DE LABORATORIO"/>
    <s v="074L"/>
    <s v="LABORATORIO DE QUÍMICA"/>
    <s v="GRUPO-A2"/>
    <s v="Grupo de Laboratorio de Química"/>
    <s v="1S"/>
    <n v="16570824"/>
    <s v="ESTEBAN"/>
    <s v="DÍEZ"/>
    <s v="ISABEL"/>
    <s v="ESTEBAN DÍEZ, ISABEL"/>
    <x v="0"/>
    <x v="0"/>
    <x v="0"/>
    <m/>
    <m/>
    <s v="iesteban"/>
    <s v="isabel.esteban@unirioja.es"/>
    <n v="1"/>
    <m/>
    <n v="504"/>
    <s v="PROFESOR TITULAR UNIVERSIDAD"/>
    <s v="C01"/>
    <s v="TIEMPO COMPLETO"/>
    <s v="2018-12-21 00:00:00.0"/>
    <s v="null"/>
    <s v="DF100368"/>
    <s v="PROFESOR TITULAR DE UNIVERSIDAD"/>
    <s v="R112"/>
    <x v="8"/>
    <n v="555"/>
    <s v="INGENIERÍA QUÍMICA"/>
  </r>
  <r>
    <x v="18"/>
    <n v="14587726"/>
    <x v="5"/>
    <n v="838"/>
    <s v="074L"/>
    <s v="GRUPO-B1"/>
    <s v="Química"/>
    <s v="GL"/>
    <s v="GRUPO DE LABORATORIO"/>
    <s v="074L"/>
    <s v="LABORATORIO DE QUÍMICA"/>
    <s v="GRUPO-B1"/>
    <s v="Grupo de Laboratorio de Química"/>
    <s v="1S"/>
    <n v="14587726"/>
    <s v="PUYUELO"/>
    <s v="GARCÍA"/>
    <s v="MARÍA PILAR"/>
    <s v="PUYUELO GARCÍA, MARÍA PILAR"/>
    <x v="0"/>
    <x v="0"/>
    <x v="0"/>
    <m/>
    <m/>
    <s v="mpuyuelo"/>
    <s v="pilar.puyuelo@unirioja.es"/>
    <n v="1"/>
    <m/>
    <n v="504"/>
    <s v="PROFESOR TITULAR UNIVERSIDAD"/>
    <s v="C01"/>
    <s v="TIEMPO COMPLETO"/>
    <s v="2014-09-15 00:00:00.0"/>
    <s v="null"/>
    <s v="DF100037"/>
    <s v="PROFESOR TITULAR DE UNIVERSIDAD"/>
    <s v="R112"/>
    <x v="8"/>
    <n v="755"/>
    <s v="QUÍMICA FÍSICA"/>
  </r>
  <r>
    <x v="18"/>
    <n v="16580433"/>
    <x v="5"/>
    <n v="838"/>
    <s v="074R"/>
    <s v="GRUPO-A1"/>
    <s v="Química"/>
    <s v="GR"/>
    <s v="GRUPO REDUCIDO"/>
    <s v="074R"/>
    <s v="GRUPO REDUCIDO DE QUÍMICA"/>
    <s v="GRUPO-A1"/>
    <s v="Grupo Reducido de Química"/>
    <s v="1S"/>
    <n v="16580433"/>
    <s v="MARTÍNEZ"/>
    <s v="RUIZ"/>
    <s v="RODRIGO"/>
    <s v="MARTÍNEZ RUIZ, RODRIGO"/>
    <x v="0"/>
    <x v="0"/>
    <x v="0"/>
    <m/>
    <m/>
    <s v="romarine"/>
    <s v="rodrigo.martinez@unirioja.es"/>
    <n v="1"/>
    <m/>
    <n v="504"/>
    <s v="PROFESOR TITULAR UNIVERSIDAD"/>
    <s v="C01"/>
    <s v="TIEMPO COMPLETO"/>
    <s v="2018-12-18 00:00:00.0"/>
    <s v="null"/>
    <s v="DF100369"/>
    <s v="PROFESOR TITULAR DE UNIVERSIDAD"/>
    <s v="R112"/>
    <x v="8"/>
    <n v="755"/>
    <s v="QUÍMICA FÍSICA"/>
  </r>
  <r>
    <x v="18"/>
    <n v="50822746"/>
    <x v="5"/>
    <n v="838"/>
    <s v="074R"/>
    <s v="GRUPO-A2"/>
    <s v="Química"/>
    <s v="GR"/>
    <s v="GRUPO REDUCIDO"/>
    <s v="074R"/>
    <s v="GRUPO REDUCIDO DE QUÍMICA"/>
    <s v="GRUPO-A2"/>
    <s v="Grupo Reducido de Química"/>
    <s v="1S"/>
    <n v="50822746"/>
    <s v="ENRIQUEZ"/>
    <s v="PALMA"/>
    <s v="PEDRO ALBERTO"/>
    <s v="ENRIQUEZ PALMA, PEDRO ALBERTO"/>
    <x v="1"/>
    <x v="0"/>
    <x v="0"/>
    <m/>
    <m/>
    <s v="enriquez"/>
    <s v="pedro.enriquez@unirioja.es"/>
    <n v="1"/>
    <m/>
    <n v="504"/>
    <s v="PROFESOR TITULAR UNIVERSIDAD"/>
    <s v="01A"/>
    <s v="TIEMPO COMPLETO AMPLIADO"/>
    <s v="2012-09-01 00:00:00.0"/>
    <s v="null"/>
    <s v="DF100147"/>
    <s v="PROFESOR TITULAR DE UNIVERSIDAD"/>
    <s v="R112"/>
    <x v="8"/>
    <n v="755"/>
    <s v="QUÍMICA FÍSICA"/>
  </r>
  <r>
    <x v="16"/>
    <n v="16526587"/>
    <x v="5"/>
    <n v="839"/>
    <s v="075I"/>
    <s v="GRUPO-A1"/>
    <s v="Expresión gráfica y DAO"/>
    <s v="GI"/>
    <s v="GRUPO DE INFORMÁTICA"/>
    <s v="075I"/>
    <s v="INFORMÁTICA DE EXPRESIÓN GRÁFICA Y DAO"/>
    <s v="GRUPO-A1"/>
    <s v="Grupo de Informática de Expresión gráfica y DAO"/>
    <s v="1S"/>
    <n v="16526587"/>
    <s v="SANTAMARÍA"/>
    <s v="PEÑA"/>
    <s v="JACINTO"/>
    <s v="SANTAMARÍA PEÑA, JACINTO"/>
    <x v="1"/>
    <x v="0"/>
    <x v="0"/>
    <m/>
    <m/>
    <s v="jasanta"/>
    <s v="jacinto.santamaria@unirioja.es"/>
    <n v="3"/>
    <n v="3"/>
    <n v="504"/>
    <s v="PROFESOR TITULAR UNIVERSIDAD"/>
    <s v="C01"/>
    <s v="TIEMPO COMPLETO"/>
    <s v="2017-09-15 00:00:00.0"/>
    <s v="null"/>
    <s v="DF31894"/>
    <s v="TITULAR DE UNIVERSIDAD"/>
    <s v="R110"/>
    <x v="10"/>
    <n v="305"/>
    <s v="EXPRESIÓN GRÁFICA EN LA INGENIERÍA"/>
  </r>
  <r>
    <x v="16"/>
    <n v="72785742"/>
    <x v="5"/>
    <n v="839"/>
    <s v="075I"/>
    <s v="GRUPO-B1"/>
    <s v="Expresión gráfica y DAO"/>
    <s v="GI"/>
    <s v="GRUPO DE INFORMÁTICA"/>
    <s v="075I"/>
    <s v="INFORMÁTICA DE EXPRESIÓN GRÁFICA Y DAO"/>
    <s v="GRUPO-B1"/>
    <s v="Grupo de Informática de Expresión gráfica y DAO"/>
    <s v="1S"/>
    <n v="72785742"/>
    <s v="TARANCÓN"/>
    <s v="ANDRÉS"/>
    <s v="EFRÉN"/>
    <s v="TARANCÓN ANDRÉS, EFRÉN"/>
    <x v="1"/>
    <x v="0"/>
    <x v="0"/>
    <m/>
    <m/>
    <s v="eftaranc"/>
    <s v="efren.tarancon@unirioja.es"/>
    <n v="3"/>
    <n v="3"/>
    <n v="532"/>
    <s v="LABORAL DOCENTE-ASOCIADO"/>
    <s v="P03"/>
    <s v="TIEMPO PARCIAL (3+3 HORAS)"/>
    <s v="2018-09-17 00:00:00.0"/>
    <s v="2019-09-14 00:00:00.0"/>
    <s v="PI101378"/>
    <s v="PROFESOR ASOCIADO"/>
    <s v="R110"/>
    <x v="10"/>
    <n v="305"/>
    <s v="EXPRESIÓN GRÁFICA EN LA INGENIERÍA"/>
  </r>
  <r>
    <x v="17"/>
    <n v="16509086"/>
    <x v="5"/>
    <n v="839"/>
    <s v="075G"/>
    <s v="GRUPO-A"/>
    <s v="Expresión gráfica y DAO"/>
    <s v="GG"/>
    <s v="GRUPO GRANDE"/>
    <s v="075G"/>
    <s v="GRUPO GRANDE DE EXPRESIÓN GRÁFICA Y DAO"/>
    <s v="GRUPO-A"/>
    <s v="Grupo Grande de EXPRESIÓN GRÁFICA Y DAO"/>
    <s v="1S"/>
    <n v="16509086"/>
    <s v="SANZ"/>
    <s v="ADÁN"/>
    <s v="FÉLIX"/>
    <s v="SANZ ADÁN, FÉLIX"/>
    <x v="1"/>
    <x v="0"/>
    <x v="0"/>
    <m/>
    <m/>
    <s v="fesanz"/>
    <s v="felix.sanz@unirioja.es"/>
    <n v="3"/>
    <m/>
    <n v="500"/>
    <s v="CATEDRATICO DE UNIVERSIDAD"/>
    <s v="C01"/>
    <s v="TIEMPO COMPLETO"/>
    <s v="2007-05-13 00:00:00.0"/>
    <s v="null"/>
    <s v="DF100094"/>
    <s v="CATEDRÁTICO DE UNIVERSIDAD"/>
    <s v="R110"/>
    <x v="10"/>
    <n v="305"/>
    <s v="EXPRESIÓN GRÁFICA EN LA INGENIERÍA"/>
  </r>
  <r>
    <x v="17"/>
    <n v="16526587"/>
    <x v="5"/>
    <n v="839"/>
    <s v="075I"/>
    <s v="GRUPO-A1"/>
    <s v="Expresión gráfica y DAO"/>
    <s v="GI"/>
    <s v="GRUPO DE INFORMÁTICA"/>
    <s v="075I"/>
    <s v="INFORMÁTICA DE EXPRESIÓN GRÁFICA Y DAO"/>
    <s v="GRUPO-A1"/>
    <s v="Grupo de Informática de Expresión gráfica y DAO"/>
    <s v="1S"/>
    <n v="16526587"/>
    <s v="SANTAMARÍA"/>
    <s v="PEÑA"/>
    <s v="JACINTO"/>
    <s v="SANTAMARÍA PEÑA, JACINTO"/>
    <x v="1"/>
    <x v="0"/>
    <x v="0"/>
    <m/>
    <m/>
    <s v="jasanta"/>
    <s v="jacinto.santamaria@unirioja.es"/>
    <n v="3"/>
    <m/>
    <n v="504"/>
    <s v="PROFESOR TITULAR UNIVERSIDAD"/>
    <s v="C01"/>
    <s v="TIEMPO COMPLETO"/>
    <s v="2017-09-15 00:00:00.0"/>
    <s v="null"/>
    <s v="DF31894"/>
    <s v="TITULAR DE UNIVERSIDAD"/>
    <s v="R110"/>
    <x v="10"/>
    <n v="305"/>
    <s v="EXPRESIÓN GRÁFICA EN LA INGENIERÍA"/>
  </r>
  <r>
    <x v="17"/>
    <n v="72785742"/>
    <x v="5"/>
    <n v="839"/>
    <s v="075I"/>
    <s v="GRUPO-B1"/>
    <s v="Expresión gráfica y DAO"/>
    <s v="GI"/>
    <s v="GRUPO DE INFORMÁTICA"/>
    <s v="075I"/>
    <s v="INFORMÁTICA DE EXPRESIÓN GRÁFICA Y DAO"/>
    <s v="GRUPO-B1"/>
    <s v="Grupo de Informática de Expresión gráfica y DAO"/>
    <s v="1S"/>
    <n v="72785742"/>
    <s v="TARANCÓN"/>
    <s v="ANDRÉS"/>
    <s v="EFRÉN"/>
    <s v="TARANCÓN ANDRÉS, EFRÉN"/>
    <x v="1"/>
    <x v="0"/>
    <x v="0"/>
    <m/>
    <m/>
    <s v="eftaranc"/>
    <s v="efren.tarancon@unirioja.es"/>
    <n v="3"/>
    <m/>
    <n v="532"/>
    <s v="LABORAL DOCENTE-ASOCIADO"/>
    <s v="P03"/>
    <s v="TIEMPO PARCIAL (3+3 HORAS)"/>
    <s v="2018-09-17 00:00:00.0"/>
    <s v="2019-09-14 00:00:00.0"/>
    <s v="PI101378"/>
    <s v="PROFESOR ASOCIADO"/>
    <s v="R110"/>
    <x v="10"/>
    <n v="305"/>
    <s v="EXPRESIÓN GRÁFICA EN LA INGENIERÍA"/>
  </r>
  <r>
    <x v="18"/>
    <n v="16509086"/>
    <x v="5"/>
    <n v="839"/>
    <s v="075G"/>
    <s v="GRUPO-A"/>
    <s v="Expresión gráfica y DAO"/>
    <s v="GG"/>
    <s v="GRUPO GRANDE"/>
    <s v="075G"/>
    <s v="GRUPO GRANDE DE EXPRESIÓN GRÁFICA Y DAO"/>
    <s v="GRUPO-A"/>
    <s v="Grupo Grande de EXPRESIÓN GRÁFICA Y DAO"/>
    <s v="1S"/>
    <n v="16509086"/>
    <s v="SANZ"/>
    <s v="ADÁN"/>
    <s v="FÉLIX"/>
    <s v="SANZ ADÁN, FÉLIX"/>
    <x v="1"/>
    <x v="0"/>
    <x v="0"/>
    <m/>
    <m/>
    <s v="fesanz"/>
    <s v="felix.sanz@unirioja.es"/>
    <n v="3"/>
    <m/>
    <n v="500"/>
    <s v="CATEDRATICO DE UNIVERSIDAD"/>
    <s v="C01"/>
    <s v="TIEMPO COMPLETO"/>
    <s v="2007-05-13 00:00:00.0"/>
    <s v="null"/>
    <s v="DF100094"/>
    <s v="CATEDRÁTICO DE UNIVERSIDAD"/>
    <s v="R110"/>
    <x v="10"/>
    <n v="305"/>
    <s v="EXPRESIÓN GRÁFICA EN LA INGENIERÍA"/>
  </r>
  <r>
    <x v="18"/>
    <n v="16526587"/>
    <x v="5"/>
    <n v="839"/>
    <s v="075I"/>
    <s v="GRUPO-A1"/>
    <s v="Expresión gráfica y DAO"/>
    <s v="GI"/>
    <s v="GRUPO DE INFORMÁTICA"/>
    <s v="075I"/>
    <s v="INFORMÁTICA DE EXPRESIÓN GRÁFICA Y DAO"/>
    <s v="GRUPO-A1"/>
    <s v="Grupo de Informática de Expresión gráfica y DAO"/>
    <s v="1S"/>
    <n v="16526587"/>
    <s v="SANTAMARÍA"/>
    <s v="PEÑA"/>
    <s v="JACINTO"/>
    <s v="SANTAMARÍA PEÑA, JACINTO"/>
    <x v="1"/>
    <x v="0"/>
    <x v="0"/>
    <m/>
    <m/>
    <s v="jasanta"/>
    <s v="jacinto.santamaria@unirioja.es"/>
    <n v="3"/>
    <m/>
    <n v="504"/>
    <s v="PROFESOR TITULAR UNIVERSIDAD"/>
    <s v="C01"/>
    <s v="TIEMPO COMPLETO"/>
    <s v="2017-09-15 00:00:00.0"/>
    <s v="null"/>
    <s v="DF31894"/>
    <s v="TITULAR DE UNIVERSIDAD"/>
    <s v="R110"/>
    <x v="10"/>
    <n v="305"/>
    <s v="EXPRESIÓN GRÁFICA EN LA INGENIERÍA"/>
  </r>
  <r>
    <x v="18"/>
    <n v="72785742"/>
    <x v="5"/>
    <n v="839"/>
    <s v="075I"/>
    <s v="GRUPO-B1"/>
    <s v="Expresión gráfica y DAO"/>
    <s v="GI"/>
    <s v="GRUPO DE INFORMÁTICA"/>
    <s v="075I"/>
    <s v="INFORMÁTICA DE EXPRESIÓN GRÁFICA Y DAO"/>
    <s v="GRUPO-B1"/>
    <s v="Grupo de Informática de Expresión gráfica y DAO"/>
    <s v="1S"/>
    <n v="72785742"/>
    <s v="TARANCÓN"/>
    <s v="ANDRÉS"/>
    <s v="EFRÉN"/>
    <s v="TARANCÓN ANDRÉS, EFRÉN"/>
    <x v="1"/>
    <x v="0"/>
    <x v="0"/>
    <m/>
    <m/>
    <s v="eftaranc"/>
    <s v="efren.tarancon@unirioja.es"/>
    <n v="3"/>
    <m/>
    <n v="532"/>
    <s v="LABORAL DOCENTE-ASOCIADO"/>
    <s v="P03"/>
    <s v="TIEMPO PARCIAL (3+3 HORAS)"/>
    <s v="2018-09-17 00:00:00.0"/>
    <s v="2019-09-14 00:00:00.0"/>
    <s v="PI101378"/>
    <s v="PROFESOR ASOCIADO"/>
    <s v="R110"/>
    <x v="10"/>
    <n v="305"/>
    <s v="EXPRESIÓN GRÁFICA EN LA INGENIERÍA"/>
  </r>
  <r>
    <x v="11"/>
    <n v="13122718"/>
    <x v="4"/>
    <n v="840"/>
    <s v="076G"/>
    <s v="GRUPO-A"/>
    <s v="Mecánica"/>
    <s v="GG"/>
    <s v="GRUPO GRANDE"/>
    <s v="076G"/>
    <s v="GRUPO GRANDE DE MECÁNICA"/>
    <s v="GRUPO-A"/>
    <s v="Grupo Grande de MECÁNICA"/>
    <s v="1S"/>
    <n v="13122718"/>
    <s v="SIERRA"/>
    <s v="MURILLO"/>
    <s v="JOSÉ DANIEL"/>
    <s v="SIERRA MURILLO, JOSÉ DANIEL"/>
    <x v="1"/>
    <x v="0"/>
    <x v="0"/>
    <m/>
    <m/>
    <s v="dsierra"/>
    <s v="daniel.sierra@unirioja.es"/>
    <n v="4"/>
    <n v="4"/>
    <n v="534"/>
    <s v="CONTRATADO DOCTOR -TIPO 1"/>
    <s v="C01"/>
    <s v="TIEMPO COMPLETO"/>
    <s v="2007-02-13 00:00:00.0"/>
    <s v="null"/>
    <s v="LD100611"/>
    <s v="PROFESOR CONTRATADO DOCTOR"/>
    <s v="R112"/>
    <x v="8"/>
    <n v="385"/>
    <s v="FÍSICA APLICADA"/>
  </r>
  <r>
    <x v="16"/>
    <n v="13122718"/>
    <x v="5"/>
    <n v="840"/>
    <s v="076G"/>
    <s v="GRUPO-A"/>
    <s v="Mecánica"/>
    <s v="GG"/>
    <s v="GRUPO GRANDE"/>
    <s v="076G"/>
    <s v="GRUPO GRANDE DE MECÁNICA"/>
    <s v="GRUPO-A"/>
    <s v="Grupo Grande de MECÁNICA"/>
    <s v="1S"/>
    <n v="13122718"/>
    <s v="SIERRA"/>
    <s v="MURILLO"/>
    <s v="JOSÉ DANIEL"/>
    <s v="SIERRA MURILLO, JOSÉ DANIEL"/>
    <x v="1"/>
    <x v="0"/>
    <x v="0"/>
    <m/>
    <m/>
    <s v="dsierra"/>
    <s v="daniel.sierra@unirioja.es"/>
    <n v="4"/>
    <m/>
    <n v="534"/>
    <s v="CONTRATADO DOCTOR -TIPO 1"/>
    <s v="C01"/>
    <s v="TIEMPO COMPLETO"/>
    <s v="2007-02-13 00:00:00.0"/>
    <s v="null"/>
    <s v="LD100611"/>
    <s v="PROFESOR CONTRATADO DOCTOR"/>
    <s v="R112"/>
    <x v="8"/>
    <n v="385"/>
    <s v="FÍSICA APLICADA"/>
  </r>
  <r>
    <x v="17"/>
    <n v="13122718"/>
    <x v="5"/>
    <n v="840"/>
    <s v="076G"/>
    <s v="GRUPO-A"/>
    <s v="Mecánica"/>
    <s v="GG"/>
    <s v="GRUPO GRANDE"/>
    <s v="076G"/>
    <s v="GRUPO GRANDE DE MECÁNICA"/>
    <s v="GRUPO-A"/>
    <s v="Grupo Grande de MECÁNICA"/>
    <s v="1S"/>
    <n v="13122718"/>
    <s v="SIERRA"/>
    <s v="MURILLO"/>
    <s v="JOSÉ DANIEL"/>
    <s v="SIERRA MURILLO, JOSÉ DANIEL"/>
    <x v="1"/>
    <x v="0"/>
    <x v="0"/>
    <m/>
    <m/>
    <s v="dsierra"/>
    <s v="daniel.sierra@unirioja.es"/>
    <n v="4"/>
    <m/>
    <n v="534"/>
    <s v="CONTRATADO DOCTOR -TIPO 1"/>
    <s v="C01"/>
    <s v="TIEMPO COMPLETO"/>
    <s v="2007-02-13 00:00:00.0"/>
    <s v="null"/>
    <s v="LD100611"/>
    <s v="PROFESOR CONTRATADO DOCTOR"/>
    <s v="R112"/>
    <x v="8"/>
    <n v="385"/>
    <s v="FÍSICA APLICADA"/>
  </r>
  <r>
    <x v="18"/>
    <n v="13122718"/>
    <x v="5"/>
    <n v="840"/>
    <s v="076G"/>
    <s v="GRUPO-A"/>
    <s v="Mecánica"/>
    <s v="GG"/>
    <s v="GRUPO GRANDE"/>
    <s v="076G"/>
    <s v="GRUPO GRANDE DE MECÁNICA"/>
    <s v="GRUPO-A"/>
    <s v="Grupo Grande de MECÁNICA"/>
    <s v="1S"/>
    <n v="13122718"/>
    <s v="SIERRA"/>
    <s v="MURILLO"/>
    <s v="JOSÉ DANIEL"/>
    <s v="SIERRA MURILLO, JOSÉ DANIEL"/>
    <x v="1"/>
    <x v="0"/>
    <x v="0"/>
    <m/>
    <m/>
    <s v="dsierra"/>
    <s v="daniel.sierra@unirioja.es"/>
    <n v="4"/>
    <m/>
    <n v="534"/>
    <s v="CONTRATADO DOCTOR -TIPO 1"/>
    <s v="C01"/>
    <s v="TIEMPO COMPLETO"/>
    <s v="2007-02-13 00:00:00.0"/>
    <s v="null"/>
    <s v="LD100611"/>
    <s v="PROFESOR CONTRATADO DOCTOR"/>
    <s v="R112"/>
    <x v="8"/>
    <n v="385"/>
    <s v="FÍSICA APLICADA"/>
  </r>
  <r>
    <x v="16"/>
    <n v="13141259"/>
    <x v="5"/>
    <n v="841"/>
    <s v="077G"/>
    <s v="GRUPO-A"/>
    <s v="Electricidad y magnetismo"/>
    <s v="GG"/>
    <s v="GRUPO GRANDE"/>
    <s v="077G"/>
    <s v="GRUPO GRANDE DE ELECTRICIDAD Y MAGNETISMO"/>
    <s v="GRUPO-A"/>
    <s v="Grupo Grande de ELECTRICIDAD Y MAGNETISMO"/>
    <s v="2S"/>
    <n v="13141259"/>
    <s v="LARA"/>
    <s v="SANTILLÁN"/>
    <s v="PEDRO MARÍA"/>
    <s v="LARA SANTILLÁN, PEDRO MARÍA"/>
    <x v="1"/>
    <x v="0"/>
    <x v="0"/>
    <m/>
    <m/>
    <s v="pemarala"/>
    <s v="pedro.lara@unirioja.es"/>
    <n v="2"/>
    <n v="2"/>
    <n v="504"/>
    <s v="PROFESOR TITULAR UNIVERSIDAD"/>
    <s v="C01"/>
    <s v="TIEMPO COMPLETO"/>
    <s v="2016-09-15 00:00:00.0"/>
    <s v="null"/>
    <s v="DF100045"/>
    <s v="TITULAR UNIVERSIDAD"/>
    <s v="R109"/>
    <x v="9"/>
    <n v="535"/>
    <s v="INGENIERÍA ELÉCTRICA"/>
  </r>
  <r>
    <x v="16"/>
    <n v="16557336"/>
    <x v="5"/>
    <n v="841"/>
    <s v="077G"/>
    <s v="GRUPO-A"/>
    <s v="Electricidad y magnetismo"/>
    <s v="GG"/>
    <s v="GRUPO GRANDE"/>
    <s v="077G"/>
    <s v="GRUPO GRANDE DE ELECTRICIDAD Y MAGNETISMO"/>
    <s v="GRUPO-A"/>
    <s v="Grupo Grande de ELECTRICIDAD Y MAGNETISMO"/>
    <s v="2S"/>
    <n v="16557336"/>
    <s v="BLANCO"/>
    <s v="BARRERO"/>
    <s v="JUAN MANUEL"/>
    <s v="BLANCO BARRERO, JUAN MANUEL"/>
    <x v="0"/>
    <x v="0"/>
    <x v="0"/>
    <m/>
    <m/>
    <s v="jbblanco"/>
    <s v="juan-manuel.blanco@unirioja.es"/>
    <n v="2"/>
    <n v="2"/>
    <n v="504"/>
    <s v="PROFESOR TITULAR UNIVERSIDAD"/>
    <s v="C01"/>
    <s v="TIEMPO COMPLETO"/>
    <s v="2015-11-13 00:00:00.0"/>
    <s v="null"/>
    <s v="DF100035"/>
    <s v="PROFESOR TITULAR DE UNIVERSIDAD"/>
    <s v="R109"/>
    <x v="9"/>
    <n v="535"/>
    <s v="INGENIERÍA ELÉCTRICA"/>
  </r>
  <r>
    <x v="16"/>
    <n v="16571904"/>
    <x v="5"/>
    <n v="841"/>
    <s v="077L"/>
    <s v="GRUPO-A2"/>
    <s v="Electricidad y magnetismo"/>
    <s v="GL"/>
    <s v="GRUPO DE LABORATORIO"/>
    <s v="077L"/>
    <s v="LABORATORIO DE ELECTRICIDAD Y MAGNETISMO"/>
    <s v="GRUPO-A2"/>
    <s v="Grupo de Laboratorio de Electricidad y magnetismo"/>
    <s v="2S"/>
    <n v="16571904"/>
    <s v="SÁINZ"/>
    <s v="ESCRICH"/>
    <s v="CARLOS"/>
    <s v="SÁINZ ESCRICH, CARLOS"/>
    <x v="1"/>
    <x v="0"/>
    <x v="0"/>
    <m/>
    <m/>
    <s v="casainz"/>
    <s v="carlos.sainz@alum.unirioja.es"/>
    <n v="0.7"/>
    <n v="0.7"/>
    <n v="536"/>
    <s v="PROFESOR INTERINO"/>
    <s v="P03"/>
    <s v="TIEMPO PARCIAL (3+3 HORAS)"/>
    <s v="2019-03-29 00:00:00.0"/>
    <s v="2019-07-25 00:00:00.0"/>
    <s v="PI101526"/>
    <s v="PROFESOR CONTRATADO INTERINO"/>
    <s v="R109"/>
    <x v="9"/>
    <n v="785"/>
    <s v="TECNOLOGÍA ELECTRÓNICA"/>
  </r>
  <r>
    <x v="17"/>
    <n v="16571904"/>
    <x v="5"/>
    <n v="841"/>
    <s v="077L"/>
    <s v="GRUPO-A2"/>
    <s v="Electricidad y magnetismo"/>
    <s v="GL"/>
    <s v="GRUPO DE LABORATORIO"/>
    <s v="077L"/>
    <s v="LABORATORIO DE ELECTRICIDAD Y MAGNETISMO"/>
    <s v="GRUPO-A2"/>
    <s v="Grupo de Laboratorio de Electricidad y magnetismo"/>
    <s v="2S"/>
    <n v="16571904"/>
    <s v="SÁINZ"/>
    <s v="ESCRICH"/>
    <s v="CARLOS"/>
    <s v="SÁINZ ESCRICH, CARLOS"/>
    <x v="1"/>
    <x v="0"/>
    <x v="0"/>
    <m/>
    <m/>
    <s v="casainz"/>
    <s v="carlos.sainz@alum.unirioja.es"/>
    <n v="0.7"/>
    <m/>
    <n v="536"/>
    <s v="PROFESOR INTERINO"/>
    <s v="P03"/>
    <s v="TIEMPO PARCIAL (3+3 HORAS)"/>
    <s v="2019-03-29 00:00:00.0"/>
    <s v="2019-07-25 00:00:00.0"/>
    <s v="PI101526"/>
    <s v="PROFESOR CONTRATADO INTERINO"/>
    <s v="R109"/>
    <x v="9"/>
    <n v="785"/>
    <s v="TECNOLOGÍA ELECTRÓNICA"/>
  </r>
  <r>
    <x v="18"/>
    <n v="16557336"/>
    <x v="5"/>
    <n v="841"/>
    <s v="077G"/>
    <s v="GRUPO-A"/>
    <s v="Electricidad y magnetismo"/>
    <s v="GG"/>
    <s v="GRUPO GRANDE"/>
    <s v="077G"/>
    <s v="GRUPO GRANDE DE ELECTRICIDAD Y MAGNETISMO"/>
    <s v="GRUPO-A"/>
    <s v="Grupo Grande de ELECTRICIDAD Y MAGNETISMO"/>
    <s v="2S"/>
    <n v="16557336"/>
    <s v="BLANCO"/>
    <s v="BARRERO"/>
    <s v="JUAN MANUEL"/>
    <s v="BLANCO BARRERO, JUAN MANUEL"/>
    <x v="0"/>
    <x v="0"/>
    <x v="0"/>
    <m/>
    <m/>
    <s v="jbblanco"/>
    <s v="juan-manuel.blanco@unirioja.es"/>
    <n v="2"/>
    <m/>
    <n v="504"/>
    <s v="PROFESOR TITULAR UNIVERSIDAD"/>
    <s v="C01"/>
    <s v="TIEMPO COMPLETO"/>
    <s v="2015-11-13 00:00:00.0"/>
    <s v="null"/>
    <s v="DF100035"/>
    <s v="PROFESOR TITULAR DE UNIVERSIDAD"/>
    <s v="R109"/>
    <x v="9"/>
    <n v="535"/>
    <s v="INGENIERÍA ELÉCTRICA"/>
  </r>
  <r>
    <x v="18"/>
    <n v="16571904"/>
    <x v="5"/>
    <n v="841"/>
    <s v="077L"/>
    <s v="GRUPO-A2"/>
    <s v="Electricidad y magnetismo"/>
    <s v="GL"/>
    <s v="GRUPO DE LABORATORIO"/>
    <s v="077L"/>
    <s v="LABORATORIO DE ELECTRICIDAD Y MAGNETISMO"/>
    <s v="GRUPO-A2"/>
    <s v="Grupo de Laboratorio de Electricidad y magnetismo"/>
    <s v="2S"/>
    <n v="16571904"/>
    <s v="SÁINZ"/>
    <s v="ESCRICH"/>
    <s v="CARLOS"/>
    <s v="SÁINZ ESCRICH, CARLOS"/>
    <x v="1"/>
    <x v="0"/>
    <x v="0"/>
    <m/>
    <m/>
    <s v="casainz"/>
    <s v="carlos.sainz@alum.unirioja.es"/>
    <n v="0.7"/>
    <m/>
    <n v="536"/>
    <s v="PROFESOR INTERINO"/>
    <s v="P03"/>
    <s v="TIEMPO PARCIAL (3+3 HORAS)"/>
    <s v="2019-03-29 00:00:00.0"/>
    <s v="2019-07-25 00:00:00.0"/>
    <s v="PI101526"/>
    <s v="PROFESOR CONTRATADO INTERINO"/>
    <s v="R109"/>
    <x v="9"/>
    <n v="785"/>
    <s v="TECNOLOGÍA ELECTRÓNICA"/>
  </r>
  <r>
    <x v="16"/>
    <n v="16508509"/>
    <x v="5"/>
    <n v="842"/>
    <s v="078G"/>
    <s v="GRUPO-A"/>
    <s v="Termodinámica"/>
    <s v="GG"/>
    <s v="GRUPO GRANDE"/>
    <s v="078G"/>
    <s v="GRUPO GRANDE DE TERMODINÁMICA"/>
    <s v="GRUPO-A"/>
    <s v="Grupo Grande de TERMODINÁMICA"/>
    <s v="2S"/>
    <n v="16508509"/>
    <s v="JUÁREZ"/>
    <s v="CASTELLÓ"/>
    <s v="MANUEL CELSO"/>
    <s v="JUÁREZ CASTELLÓ, MANUEL CELSO"/>
    <x v="1"/>
    <x v="0"/>
    <x v="0"/>
    <m/>
    <m/>
    <s v="mcjuarez"/>
    <s v="manuel.juarez@unirioja.es"/>
    <n v="2"/>
    <n v="2"/>
    <n v="500"/>
    <s v="CATEDRATICO DE UNIVERSIDAD"/>
    <s v="C01"/>
    <s v="TIEMPO COMPLETO"/>
    <s v="2018-12-05 00:00:00.0"/>
    <s v="null"/>
    <s v="DF100377"/>
    <s v="CATEDRÁTICO DE UNIVERSIDAD"/>
    <s v="R110"/>
    <x v="10"/>
    <n v="590"/>
    <s v="MÁQUINAS Y MOTORES TÉRMICOS"/>
  </r>
  <r>
    <x v="16"/>
    <n v="16623516"/>
    <x v="5"/>
    <n v="842"/>
    <s v="078G"/>
    <s v="GRUPO-A"/>
    <s v="Termodinámica"/>
    <s v="GG"/>
    <s v="GRUPO GRANDE"/>
    <s v="078G"/>
    <s v="GRUPO GRANDE DE TERMODINÁMICA"/>
    <s v="GRUPO-A"/>
    <s v="Grupo Grande de TERMODINÁMICA"/>
    <s v="2S"/>
    <n v="16623516"/>
    <s v="BAÑARES"/>
    <s v="PALACIOS"/>
    <s v="PAULA"/>
    <s v="BAÑARES PALACIOS, PAULA"/>
    <x v="1"/>
    <x v="0"/>
    <x v="0"/>
    <m/>
    <m/>
    <s v="pabanare"/>
    <s v="paula.banares@unirioja.es"/>
    <n v="2"/>
    <n v="2"/>
    <n v="536"/>
    <s v="PROFESOR INTERINO"/>
    <s v="P06"/>
    <s v="TIEMPO PARCIAL (6+6 HORAS)"/>
    <s v="2018-09-18 00:00:00.0"/>
    <s v="null"/>
    <s v="PI101276"/>
    <s v="PROFESOR CONTRATADO INTERINO"/>
    <s v="R112"/>
    <x v="8"/>
    <n v="385"/>
    <s v="FÍSICA APLICADA"/>
  </r>
  <r>
    <x v="16"/>
    <n v="16535939"/>
    <x v="5"/>
    <n v="842"/>
    <s v="078I"/>
    <s v="GRUPO-A1"/>
    <s v="Termodinámica"/>
    <s v="GI"/>
    <s v="GRUPO DE INFORMÁTICA"/>
    <s v="078I"/>
    <s v="INFORMÁTICA DE TERMODINÁMICA"/>
    <s v="GRUPO-A1"/>
    <s v="Grupo de Informática de Termodinámica"/>
    <s v="2S"/>
    <n v="16535939"/>
    <s v="MENDÍVIL"/>
    <s v="GIRO"/>
    <s v="MANUEL ANTONIO"/>
    <s v="MENDÍVIL GIRO, MANUEL ANTONIO"/>
    <x v="0"/>
    <x v="0"/>
    <x v="0"/>
    <m/>
    <m/>
    <s v="mamendiv"/>
    <s v="manuel-antonio.mendivil@unirioja.es"/>
    <n v="1"/>
    <n v="1"/>
    <n v="532"/>
    <s v="LABORAL DOCENTE-ASOCIADO"/>
    <s v="P04"/>
    <s v="TIEMPO PARCIAL (4+4 HORAS)"/>
    <s v="2016-09-15 00:00:00.0"/>
    <s v="2019-09-14 00:00:00.0"/>
    <s v="PI101042"/>
    <s v="PROFESOR ASOCIADO"/>
    <s v="R110"/>
    <x v="10"/>
    <n v="590"/>
    <s v="MÁQUINAS Y MOTORES TÉRMICOS"/>
  </r>
  <r>
    <x v="17"/>
    <n v="16508509"/>
    <x v="5"/>
    <n v="842"/>
    <s v="078G"/>
    <s v="GRUPO-A"/>
    <s v="Termodinámica"/>
    <s v="GG"/>
    <s v="GRUPO GRANDE"/>
    <s v="078G"/>
    <s v="GRUPO GRANDE DE TERMODINÁMICA"/>
    <s v="GRUPO-A"/>
    <s v="Grupo Grande de TERMODINÁMICA"/>
    <s v="2S"/>
    <n v="16508509"/>
    <s v="JUÁREZ"/>
    <s v="CASTELLÓ"/>
    <s v="MANUEL CELSO"/>
    <s v="JUÁREZ CASTELLÓ, MANUEL CELSO"/>
    <x v="1"/>
    <x v="0"/>
    <x v="0"/>
    <m/>
    <m/>
    <s v="mcjuarez"/>
    <s v="manuel.juarez@unirioja.es"/>
    <n v="2"/>
    <m/>
    <n v="500"/>
    <s v="CATEDRATICO DE UNIVERSIDAD"/>
    <s v="C01"/>
    <s v="TIEMPO COMPLETO"/>
    <s v="2018-12-05 00:00:00.0"/>
    <s v="null"/>
    <s v="DF100377"/>
    <s v="CATEDRÁTICO DE UNIVERSIDAD"/>
    <s v="R110"/>
    <x v="10"/>
    <n v="590"/>
    <s v="MÁQUINAS Y MOTORES TÉRMICOS"/>
  </r>
  <r>
    <x v="17"/>
    <n v="16623516"/>
    <x v="5"/>
    <n v="842"/>
    <s v="078G"/>
    <s v="GRUPO-A"/>
    <s v="Termodinámica"/>
    <s v="GG"/>
    <s v="GRUPO GRANDE"/>
    <s v="078G"/>
    <s v="GRUPO GRANDE DE TERMODINÁMICA"/>
    <s v="GRUPO-A"/>
    <s v="Grupo Grande de TERMODINÁMICA"/>
    <s v="2S"/>
    <n v="16623516"/>
    <s v="BAÑARES"/>
    <s v="PALACIOS"/>
    <s v="PAULA"/>
    <s v="BAÑARES PALACIOS, PAULA"/>
    <x v="1"/>
    <x v="0"/>
    <x v="0"/>
    <m/>
    <m/>
    <s v="pabanare"/>
    <s v="paula.banares@unirioja.es"/>
    <n v="2"/>
    <m/>
    <n v="536"/>
    <s v="PROFESOR INTERINO"/>
    <s v="P06"/>
    <s v="TIEMPO PARCIAL (6+6 HORAS)"/>
    <s v="2018-09-18 00:00:00.0"/>
    <s v="null"/>
    <s v="PI101276"/>
    <s v="PROFESOR CONTRATADO INTERINO"/>
    <s v="R112"/>
    <x v="8"/>
    <n v="385"/>
    <s v="FÍSICA APLICADA"/>
  </r>
  <r>
    <x v="17"/>
    <n v="16535939"/>
    <x v="5"/>
    <n v="842"/>
    <s v="078I"/>
    <s v="GRUPO-A1"/>
    <s v="Termodinámica"/>
    <s v="GI"/>
    <s v="GRUPO DE INFORMÁTICA"/>
    <s v="078I"/>
    <s v="INFORMÁTICA DE TERMODINÁMICA"/>
    <s v="GRUPO-A1"/>
    <s v="Grupo de Informática de Termodinámica"/>
    <s v="2S"/>
    <n v="16535939"/>
    <s v="MENDÍVIL"/>
    <s v="GIRO"/>
    <s v="MANUEL ANTONIO"/>
    <s v="MENDÍVIL GIRO, MANUEL ANTONIO"/>
    <x v="0"/>
    <x v="0"/>
    <x v="0"/>
    <m/>
    <m/>
    <s v="mamendiv"/>
    <s v="manuel-antonio.mendivil@unirioja.es"/>
    <n v="1"/>
    <m/>
    <n v="532"/>
    <s v="LABORAL DOCENTE-ASOCIADO"/>
    <s v="P04"/>
    <s v="TIEMPO PARCIAL (4+4 HORAS)"/>
    <s v="2016-09-15 00:00:00.0"/>
    <s v="2019-09-14 00:00:00.0"/>
    <s v="PI101042"/>
    <s v="PROFESOR ASOCIADO"/>
    <s v="R110"/>
    <x v="10"/>
    <n v="590"/>
    <s v="MÁQUINAS Y MOTORES TÉRMICOS"/>
  </r>
  <r>
    <x v="18"/>
    <n v="16508509"/>
    <x v="5"/>
    <n v="842"/>
    <s v="078G"/>
    <s v="GRUPO-A"/>
    <s v="Termodinámica"/>
    <s v="GG"/>
    <s v="GRUPO GRANDE"/>
    <s v="078G"/>
    <s v="GRUPO GRANDE DE TERMODINÁMICA"/>
    <s v="GRUPO-A"/>
    <s v="Grupo Grande de TERMODINÁMICA"/>
    <s v="2S"/>
    <n v="16508509"/>
    <s v="JUÁREZ"/>
    <s v="CASTELLÓ"/>
    <s v="MANUEL CELSO"/>
    <s v="JUÁREZ CASTELLÓ, MANUEL CELSO"/>
    <x v="1"/>
    <x v="0"/>
    <x v="0"/>
    <m/>
    <m/>
    <s v="mcjuarez"/>
    <s v="manuel.juarez@unirioja.es"/>
    <n v="2"/>
    <m/>
    <n v="500"/>
    <s v="CATEDRATICO DE UNIVERSIDAD"/>
    <s v="C01"/>
    <s v="TIEMPO COMPLETO"/>
    <s v="2018-12-05 00:00:00.0"/>
    <s v="null"/>
    <s v="DF100377"/>
    <s v="CATEDRÁTICO DE UNIVERSIDAD"/>
    <s v="R110"/>
    <x v="10"/>
    <n v="590"/>
    <s v="MÁQUINAS Y MOTORES TÉRMICOS"/>
  </r>
  <r>
    <x v="18"/>
    <n v="16623516"/>
    <x v="5"/>
    <n v="842"/>
    <s v="078G"/>
    <s v="GRUPO-A"/>
    <s v="Termodinámica"/>
    <s v="GG"/>
    <s v="GRUPO GRANDE"/>
    <s v="078G"/>
    <s v="GRUPO GRANDE DE TERMODINÁMICA"/>
    <s v="GRUPO-A"/>
    <s v="Grupo Grande de TERMODINÁMICA"/>
    <s v="2S"/>
    <n v="16623516"/>
    <s v="BAÑARES"/>
    <s v="PALACIOS"/>
    <s v="PAULA"/>
    <s v="BAÑARES PALACIOS, PAULA"/>
    <x v="1"/>
    <x v="0"/>
    <x v="0"/>
    <m/>
    <m/>
    <s v="pabanare"/>
    <s v="paula.banares@unirioja.es"/>
    <n v="2"/>
    <m/>
    <n v="536"/>
    <s v="PROFESOR INTERINO"/>
    <s v="P06"/>
    <s v="TIEMPO PARCIAL (6+6 HORAS)"/>
    <s v="2018-09-18 00:00:00.0"/>
    <s v="null"/>
    <s v="PI101276"/>
    <s v="PROFESOR CONTRATADO INTERINO"/>
    <s v="R112"/>
    <x v="8"/>
    <n v="385"/>
    <s v="FÍSICA APLICADA"/>
  </r>
  <r>
    <x v="18"/>
    <n v="16535939"/>
    <x v="5"/>
    <n v="842"/>
    <s v="078I"/>
    <s v="GRUPO-A1"/>
    <s v="Termodinámica"/>
    <s v="GI"/>
    <s v="GRUPO DE INFORMÁTICA"/>
    <s v="078I"/>
    <s v="INFORMÁTICA DE TERMODINÁMICA"/>
    <s v="GRUPO-A1"/>
    <s v="Grupo de Informática de Termodinámica"/>
    <s v="2S"/>
    <n v="16535939"/>
    <s v="MENDÍVIL"/>
    <s v="GIRO"/>
    <s v="MANUEL ANTONIO"/>
    <s v="MENDÍVIL GIRO, MANUEL ANTONIO"/>
    <x v="0"/>
    <x v="0"/>
    <x v="0"/>
    <m/>
    <m/>
    <s v="mamendiv"/>
    <s v="manuel-antonio.mendivil@unirioja.es"/>
    <n v="1"/>
    <m/>
    <n v="532"/>
    <s v="LABORAL DOCENTE-ASOCIADO"/>
    <s v="P04"/>
    <s v="TIEMPO PARCIAL (4+4 HORAS)"/>
    <s v="2016-09-15 00:00:00.0"/>
    <s v="2019-09-14 00:00:00.0"/>
    <s v="PI101042"/>
    <s v="PROFESOR ASOCIADO"/>
    <s v="R110"/>
    <x v="10"/>
    <n v="590"/>
    <s v="MÁQUINAS Y MOTORES TÉRMICOS"/>
  </r>
  <r>
    <x v="16"/>
    <n v="16567689"/>
    <x v="5"/>
    <n v="843"/>
    <s v="079G"/>
    <s v="GRUPO-A"/>
    <s v="Informática"/>
    <s v="GG"/>
    <s v="GRUPO GRANDE"/>
    <s v="079G"/>
    <s v="GRUPO GRANDE DE INFORMÁTICA"/>
    <s v="GRUPO-A"/>
    <s v="Grupo Grande de INFORMÁTICA"/>
    <s v="2S"/>
    <n v="16567689"/>
    <s v="SÁENZ DE CABEZÓN"/>
    <s v="IRIGARAY"/>
    <s v="EDUARDO"/>
    <s v="SÁENZ DE CABEZÓN IRIGARAY, EDUARDO"/>
    <x v="0"/>
    <x v="0"/>
    <x v="0"/>
    <m/>
    <m/>
    <s v="esaenz-d"/>
    <s v="eduardo.saenz-de-cabezon@unirioja.es"/>
    <n v="3"/>
    <n v="3"/>
    <n v="504"/>
    <s v="PROFESOR TITULAR UNIVERSIDAD"/>
    <s v="C01"/>
    <s v="TIEMPO COMPLETO"/>
    <s v="2018-12-18 00:00:00.0"/>
    <s v="null"/>
    <s v="DF100367"/>
    <s v="PROFESOR TITULAR DE UNIVERSIDAD"/>
    <s v="R111"/>
    <x v="7"/>
    <n v="570"/>
    <s v="LENGUAJES Y SISTEMAS INFORMÁTICOS"/>
  </r>
  <r>
    <x v="16"/>
    <n v="16622450"/>
    <x v="5"/>
    <n v="843"/>
    <s v="079I"/>
    <s v="GRUPO-A1"/>
    <s v="Informática"/>
    <s v="GI"/>
    <s v="GRUPO DE INFORMÁTICA"/>
    <s v="079I"/>
    <s v="INFORMÁTICA DE INFORMÁTICA"/>
    <s v="GRUPO-A1"/>
    <s v="Grupo Informático de Informática"/>
    <s v="2S"/>
    <n v="16622450"/>
    <s v="DIVASÓN"/>
    <s v="MALLAGARAY"/>
    <s v="JOSE"/>
    <s v="DIVASÓN MALLAGARAY, JOSE"/>
    <x v="1"/>
    <x v="0"/>
    <x v="0"/>
    <m/>
    <m/>
    <s v="jodivaso"/>
    <s v="jose.divason@unirioja.es"/>
    <n v="2.2000000000000002"/>
    <n v="2.2000000000000002"/>
    <n v="536"/>
    <s v="PROFESOR INTERINO"/>
    <s v="C01"/>
    <s v="TIEMPO COMPLETO"/>
    <s v="2017-09-15 00:00:00.0"/>
    <s v="null"/>
    <s v="PI101270"/>
    <s v="PROFESOR CONTRATADO INTERINO"/>
    <s v="R111"/>
    <x v="7"/>
    <n v="75"/>
    <s v="CIENCIA DE LA COMPUTACIÓN E INTELIGENCIA ARTIFICIA"/>
  </r>
  <r>
    <x v="16"/>
    <n v="77566977"/>
    <x v="5"/>
    <n v="843"/>
    <s v="079I"/>
    <s v="GRUPO-B1"/>
    <s v="Informática"/>
    <s v="GI"/>
    <s v="GRUPO DE INFORMÁTICA"/>
    <s v="079I"/>
    <s v="INFORMÁTICA DE INFORMÁTICA"/>
    <s v="GRUPO-B1"/>
    <s v="Grupo Informático de Informática"/>
    <s v="2S"/>
    <n v="77566977"/>
    <s v="LÓPEZ"/>
    <s v="GÓMEZ"/>
    <s v="ROSARIO"/>
    <s v="LÓPEZ GÓMEZ, ROSARIO"/>
    <x v="1"/>
    <x v="0"/>
    <x v="0"/>
    <m/>
    <m/>
    <s v="rolopez"/>
    <s v="rosario.lopez@unirioja.es"/>
    <n v="2.2000000000000002"/>
    <n v="2.2000000000000002"/>
    <n v="532"/>
    <s v="LABORAL DOCENTE-ASOCIADO"/>
    <s v="P05"/>
    <s v="TIEMPO PARCIAL (5+5 HORAS)"/>
    <s v="2018-09-17 00:00:00.0"/>
    <s v="2019-09-14 00:00:00.0"/>
    <s v="PI101387"/>
    <s v="PROFESOR ASOCIADO"/>
    <s v="R111"/>
    <x v="7"/>
    <n v="570"/>
    <s v="LENGUAJES Y SISTEMAS INFORMÁTICOS"/>
  </r>
  <r>
    <x v="17"/>
    <n v="16567689"/>
    <x v="5"/>
    <n v="843"/>
    <s v="079G"/>
    <s v="GRUPO-A"/>
    <s v="Informática"/>
    <s v="GG"/>
    <s v="GRUPO GRANDE"/>
    <s v="079G"/>
    <s v="GRUPO GRANDE DE INFORMÁTICA"/>
    <s v="GRUPO-A"/>
    <s v="Grupo Grande de INFORMÁTICA"/>
    <s v="2S"/>
    <n v="16567689"/>
    <s v="SÁENZ DE CABEZÓN"/>
    <s v="IRIGARAY"/>
    <s v="EDUARDO"/>
    <s v="SÁENZ DE CABEZÓN IRIGARAY, EDUARDO"/>
    <x v="0"/>
    <x v="0"/>
    <x v="0"/>
    <m/>
    <m/>
    <s v="esaenz-d"/>
    <s v="eduardo.saenz-de-cabezon@unirioja.es"/>
    <n v="3"/>
    <m/>
    <n v="504"/>
    <s v="PROFESOR TITULAR UNIVERSIDAD"/>
    <s v="C01"/>
    <s v="TIEMPO COMPLETO"/>
    <s v="2018-12-18 00:00:00.0"/>
    <s v="null"/>
    <s v="DF100367"/>
    <s v="PROFESOR TITULAR DE UNIVERSIDAD"/>
    <s v="R111"/>
    <x v="7"/>
    <n v="570"/>
    <s v="LENGUAJES Y SISTEMAS INFORMÁTICOS"/>
  </r>
  <r>
    <x v="17"/>
    <n v="16622450"/>
    <x v="5"/>
    <n v="843"/>
    <s v="079I"/>
    <s v="GRUPO-A1"/>
    <s v="Informática"/>
    <s v="GI"/>
    <s v="GRUPO DE INFORMÁTICA"/>
    <s v="079I"/>
    <s v="INFORMÁTICA DE INFORMÁTICA"/>
    <s v="GRUPO-A1"/>
    <s v="Grupo Informático de Informática"/>
    <s v="2S"/>
    <n v="16622450"/>
    <s v="DIVASÓN"/>
    <s v="MALLAGARAY"/>
    <s v="JOSE"/>
    <s v="DIVASÓN MALLAGARAY, JOSE"/>
    <x v="1"/>
    <x v="0"/>
    <x v="0"/>
    <m/>
    <m/>
    <s v="jodivaso"/>
    <s v="jose.divason@unirioja.es"/>
    <n v="2.2000000000000002"/>
    <m/>
    <n v="536"/>
    <s v="PROFESOR INTERINO"/>
    <s v="C01"/>
    <s v="TIEMPO COMPLETO"/>
    <s v="2017-09-15 00:00:00.0"/>
    <s v="null"/>
    <s v="PI101270"/>
    <s v="PROFESOR CONTRATADO INTERINO"/>
    <s v="R111"/>
    <x v="7"/>
    <n v="75"/>
    <s v="CIENCIA DE LA COMPUTACIÓN E INTELIGENCIA ARTIFICIA"/>
  </r>
  <r>
    <x v="17"/>
    <n v="77566977"/>
    <x v="5"/>
    <n v="843"/>
    <s v="079I"/>
    <s v="GRUPO-B1"/>
    <s v="Informática"/>
    <s v="GI"/>
    <s v="GRUPO DE INFORMÁTICA"/>
    <s v="079I"/>
    <s v="INFORMÁTICA DE INFORMÁTICA"/>
    <s v="GRUPO-B1"/>
    <s v="Grupo Informático de Informática"/>
    <s v="2S"/>
    <n v="77566977"/>
    <s v="LÓPEZ"/>
    <s v="GÓMEZ"/>
    <s v="ROSARIO"/>
    <s v="LÓPEZ GÓMEZ, ROSARIO"/>
    <x v="1"/>
    <x v="0"/>
    <x v="0"/>
    <m/>
    <m/>
    <s v="rolopez"/>
    <s v="rosario.lopez@unirioja.es"/>
    <n v="2.2000000000000002"/>
    <m/>
    <n v="532"/>
    <s v="LABORAL DOCENTE-ASOCIADO"/>
    <s v="P05"/>
    <s v="TIEMPO PARCIAL (5+5 HORAS)"/>
    <s v="2018-09-17 00:00:00.0"/>
    <s v="2019-09-14 00:00:00.0"/>
    <s v="PI101387"/>
    <s v="PROFESOR ASOCIADO"/>
    <s v="R111"/>
    <x v="7"/>
    <n v="570"/>
    <s v="LENGUAJES Y SISTEMAS INFORMÁTICOS"/>
  </r>
  <r>
    <x v="18"/>
    <n v="16567689"/>
    <x v="5"/>
    <n v="843"/>
    <s v="079G"/>
    <s v="GRUPO-A"/>
    <s v="Informática"/>
    <s v="GG"/>
    <s v="GRUPO GRANDE"/>
    <s v="079G"/>
    <s v="GRUPO GRANDE DE INFORMÁTICA"/>
    <s v="GRUPO-A"/>
    <s v="Grupo Grande de INFORMÁTICA"/>
    <s v="2S"/>
    <n v="16567689"/>
    <s v="SÁENZ DE CABEZÓN"/>
    <s v="IRIGARAY"/>
    <s v="EDUARDO"/>
    <s v="SÁENZ DE CABEZÓN IRIGARAY, EDUARDO"/>
    <x v="0"/>
    <x v="0"/>
    <x v="0"/>
    <m/>
    <m/>
    <s v="esaenz-d"/>
    <s v="eduardo.saenz-de-cabezon@unirioja.es"/>
    <n v="3"/>
    <m/>
    <n v="504"/>
    <s v="PROFESOR TITULAR UNIVERSIDAD"/>
    <s v="C01"/>
    <s v="TIEMPO COMPLETO"/>
    <s v="2018-12-18 00:00:00.0"/>
    <s v="null"/>
    <s v="DF100367"/>
    <s v="PROFESOR TITULAR DE UNIVERSIDAD"/>
    <s v="R111"/>
    <x v="7"/>
    <n v="570"/>
    <s v="LENGUAJES Y SISTEMAS INFORMÁTICOS"/>
  </r>
  <r>
    <x v="18"/>
    <n v="16622450"/>
    <x v="5"/>
    <n v="843"/>
    <s v="079I"/>
    <s v="GRUPO-A1"/>
    <s v="Informática"/>
    <s v="GI"/>
    <s v="GRUPO DE INFORMÁTICA"/>
    <s v="079I"/>
    <s v="INFORMÁTICA DE INFORMÁTICA"/>
    <s v="GRUPO-A1"/>
    <s v="Grupo Informático de Informática"/>
    <s v="2S"/>
    <n v="16622450"/>
    <s v="DIVASÓN"/>
    <s v="MALLAGARAY"/>
    <s v="JOSE"/>
    <s v="DIVASÓN MALLAGARAY, JOSE"/>
    <x v="1"/>
    <x v="0"/>
    <x v="0"/>
    <m/>
    <m/>
    <s v="jodivaso"/>
    <s v="jose.divason@unirioja.es"/>
    <n v="2.2000000000000002"/>
    <m/>
    <n v="536"/>
    <s v="PROFESOR INTERINO"/>
    <s v="C01"/>
    <s v="TIEMPO COMPLETO"/>
    <s v="2017-09-15 00:00:00.0"/>
    <s v="null"/>
    <s v="PI101270"/>
    <s v="PROFESOR CONTRATADO INTERINO"/>
    <s v="R111"/>
    <x v="7"/>
    <n v="75"/>
    <s v="CIENCIA DE LA COMPUTACIÓN E INTELIGENCIA ARTIFICIA"/>
  </r>
  <r>
    <x v="18"/>
    <n v="77566977"/>
    <x v="5"/>
    <n v="843"/>
    <s v="079I"/>
    <s v="GRUPO-B1"/>
    <s v="Informática"/>
    <s v="GI"/>
    <s v="GRUPO DE INFORMÁTICA"/>
    <s v="079I"/>
    <s v="INFORMÁTICA DE INFORMÁTICA"/>
    <s v="GRUPO-B1"/>
    <s v="Grupo Informático de Informática"/>
    <s v="2S"/>
    <n v="77566977"/>
    <s v="LÓPEZ"/>
    <s v="GÓMEZ"/>
    <s v="ROSARIO"/>
    <s v="LÓPEZ GÓMEZ, ROSARIO"/>
    <x v="1"/>
    <x v="0"/>
    <x v="0"/>
    <m/>
    <m/>
    <s v="rolopez"/>
    <s v="rosario.lopez@unirioja.es"/>
    <n v="2.2000000000000002"/>
    <m/>
    <n v="532"/>
    <s v="LABORAL DOCENTE-ASOCIADO"/>
    <s v="P05"/>
    <s v="TIEMPO PARCIAL (5+5 HORAS)"/>
    <s v="2018-09-17 00:00:00.0"/>
    <s v="2019-09-14 00:00:00.0"/>
    <s v="PI101387"/>
    <s v="PROFESOR ASOCIADO"/>
    <s v="R111"/>
    <x v="7"/>
    <n v="570"/>
    <s v="LENGUAJES Y SISTEMAS INFORMÁTICOS"/>
  </r>
  <r>
    <x v="16"/>
    <n v="16549295"/>
    <x v="5"/>
    <n v="844"/>
    <s v="080G"/>
    <s v="GRUPO-A"/>
    <s v="Matemáticas III"/>
    <s v="GG"/>
    <s v="GRUPO GRANDE"/>
    <s v="080G"/>
    <s v="GRUPO GRANDE DE MATEMÁTICAS III"/>
    <s v="GRUPO-A"/>
    <s v="Grupo Grande de MATEMÁTICAS III"/>
    <s v="2S"/>
    <n v="16549295"/>
    <s v="EZQUERRO"/>
    <s v="FERNÁNDEZ"/>
    <s v="JOSÉ ANTONIO"/>
    <s v="EZQUERRO FERNÁNDEZ, JOSÉ ANTONIO"/>
    <x v="0"/>
    <x v="0"/>
    <x v="0"/>
    <m/>
    <m/>
    <s v="jezquer"/>
    <s v="jezquer@unirioja.es"/>
    <n v="4"/>
    <n v="4"/>
    <n v="500"/>
    <s v="CATEDRATICO DE UNIVERSIDAD"/>
    <s v="01R"/>
    <s v="TIEMPO COMPLETO REDUCIDO"/>
    <s v="2018-09-17 00:00:00.0"/>
    <s v="null"/>
    <s v="DF100347"/>
    <s v="CATEDRÁTICO DE UNIVERSIDAD"/>
    <s v="R111"/>
    <x v="7"/>
    <n v="595"/>
    <s v="MATEMÁTICA APLICADA"/>
  </r>
  <r>
    <x v="16"/>
    <n v="16538692"/>
    <x v="5"/>
    <n v="844"/>
    <s v="080G"/>
    <s v="GRUPO-B"/>
    <s v="Matemáticas III"/>
    <s v="GG"/>
    <s v="GRUPO GRANDE"/>
    <s v="080G"/>
    <s v="GRUPO GRANDE DE MATEMÁTICAS III"/>
    <s v="GRUPO-B"/>
    <s v="Grupo Grande de MATEMÁTICAS III"/>
    <s v="2S"/>
    <n v="16538692"/>
    <s v="MARTÍNEZ"/>
    <s v="GARCÍA"/>
    <s v="MARÍA ÁNGELES"/>
    <s v="MARTÍNEZ GARCÍA, MARÍA ÁNGELES"/>
    <x v="0"/>
    <x v="0"/>
    <x v="0"/>
    <m/>
    <m/>
    <s v="mamartin"/>
    <s v="angeles.martinez@unirioja.es"/>
    <n v="4"/>
    <n v="4"/>
    <n v="534"/>
    <s v="CONTRATADO DOCTOR -TIPO 1"/>
    <s v="C01"/>
    <s v="TIEMPO COMPLETO"/>
    <s v="2012-05-04 00:00:00.0"/>
    <s v="null"/>
    <s v="DF32281"/>
    <s v="CONTRATADO DOCTOR"/>
    <s v="R111"/>
    <x v="7"/>
    <n v="595"/>
    <s v="MATEMÁTICA APLICADA"/>
  </r>
  <r>
    <x v="16"/>
    <n v="16573324"/>
    <x v="5"/>
    <n v="844"/>
    <s v="080I"/>
    <s v="GRUPO-A1"/>
    <s v="Matemáticas III"/>
    <s v="GI"/>
    <s v="GRUPO DE INFORMÁTICA"/>
    <s v="080I"/>
    <s v="INFORMÁTICA DE MATEMÁTICAS III"/>
    <s v="GRUPO-A1"/>
    <s v="Grupo de Informática de Matemáticas III"/>
    <s v="2S"/>
    <n v="16573324"/>
    <s v="ROMERO"/>
    <s v="ÁLVAREZ"/>
    <s v="NATALIA"/>
    <s v="ROMERO ÁLVAREZ, NATALIA"/>
    <x v="1"/>
    <x v="0"/>
    <x v="0"/>
    <m/>
    <m/>
    <s v="naromero"/>
    <s v="natalia.romero@unirioja.es"/>
    <n v="1"/>
    <n v="1"/>
    <s v="A-0504"/>
    <s v="PROFESOR TITULAR UNIVERSIDAD"/>
    <s v="C01"/>
    <s v="TIEMPO COMPLETO"/>
    <s v="2010-11-18 00:00:00.0"/>
    <s v="null"/>
    <s v="DF100283"/>
    <s v="PROFESOR TITULAR DE UNIVERSIDAD"/>
    <s v="R111"/>
    <x v="7"/>
    <n v="595"/>
    <s v="MATEMÁTICA APLICADA"/>
  </r>
  <r>
    <x v="17"/>
    <n v="16549295"/>
    <x v="5"/>
    <n v="844"/>
    <s v="080G"/>
    <s v="GRUPO-A"/>
    <s v="Matemáticas III"/>
    <s v="GG"/>
    <s v="GRUPO GRANDE"/>
    <s v="080G"/>
    <s v="GRUPO GRANDE DE MATEMÁTICAS III"/>
    <s v="GRUPO-A"/>
    <s v="Grupo Grande de MATEMÁTICAS III"/>
    <s v="2S"/>
    <n v="16549295"/>
    <s v="EZQUERRO"/>
    <s v="FERNÁNDEZ"/>
    <s v="JOSÉ ANTONIO"/>
    <s v="EZQUERRO FERNÁNDEZ, JOSÉ ANTONIO"/>
    <x v="0"/>
    <x v="0"/>
    <x v="0"/>
    <m/>
    <m/>
    <s v="jezquer"/>
    <s v="jezquer@unirioja.es"/>
    <n v="4"/>
    <m/>
    <n v="500"/>
    <s v="CATEDRATICO DE UNIVERSIDAD"/>
    <s v="01R"/>
    <s v="TIEMPO COMPLETO REDUCIDO"/>
    <s v="2018-09-17 00:00:00.0"/>
    <s v="null"/>
    <s v="DF100347"/>
    <s v="CATEDRÁTICO DE UNIVERSIDAD"/>
    <s v="R111"/>
    <x v="7"/>
    <n v="595"/>
    <s v="MATEMÁTICA APLICADA"/>
  </r>
  <r>
    <x v="17"/>
    <n v="16538692"/>
    <x v="5"/>
    <n v="844"/>
    <s v="080G"/>
    <s v="GRUPO-B"/>
    <s v="Matemáticas III"/>
    <s v="GG"/>
    <s v="GRUPO GRANDE"/>
    <s v="080G"/>
    <s v="GRUPO GRANDE DE MATEMÁTICAS III"/>
    <s v="GRUPO-B"/>
    <s v="Grupo Grande de MATEMÁTICAS III"/>
    <s v="2S"/>
    <n v="16538692"/>
    <s v="MARTÍNEZ"/>
    <s v="GARCÍA"/>
    <s v="MARÍA ÁNGELES"/>
    <s v="MARTÍNEZ GARCÍA, MARÍA ÁNGELES"/>
    <x v="0"/>
    <x v="0"/>
    <x v="0"/>
    <m/>
    <m/>
    <s v="mamartin"/>
    <s v="angeles.martinez@unirioja.es"/>
    <n v="4"/>
    <m/>
    <n v="534"/>
    <s v="CONTRATADO DOCTOR -TIPO 1"/>
    <s v="C01"/>
    <s v="TIEMPO COMPLETO"/>
    <s v="2012-05-04 00:00:00.0"/>
    <s v="null"/>
    <s v="DF32281"/>
    <s v="CONTRATADO DOCTOR"/>
    <s v="R111"/>
    <x v="7"/>
    <n v="595"/>
    <s v="MATEMÁTICA APLICADA"/>
  </r>
  <r>
    <x v="17"/>
    <n v="16573324"/>
    <x v="5"/>
    <n v="844"/>
    <s v="080I"/>
    <s v="GRUPO-A1"/>
    <s v="Matemáticas III"/>
    <s v="GI"/>
    <s v="GRUPO DE INFORMÁTICA"/>
    <s v="080I"/>
    <s v="INFORMÁTICA DE MATEMÁTICAS III"/>
    <s v="GRUPO-A1"/>
    <s v="Grupo de Informática de Matemáticas III"/>
    <s v="2S"/>
    <n v="16573324"/>
    <s v="ROMERO"/>
    <s v="ÁLVAREZ"/>
    <s v="NATALIA"/>
    <s v="ROMERO ÁLVAREZ, NATALIA"/>
    <x v="1"/>
    <x v="0"/>
    <x v="0"/>
    <m/>
    <m/>
    <s v="naromero"/>
    <s v="natalia.romero@unirioja.es"/>
    <n v="1"/>
    <m/>
    <s v="A-0504"/>
    <s v="PROFESOR TITULAR UNIVERSIDAD"/>
    <s v="C01"/>
    <s v="TIEMPO COMPLETO"/>
    <s v="2010-11-18 00:00:00.0"/>
    <s v="null"/>
    <s v="DF100283"/>
    <s v="PROFESOR TITULAR DE UNIVERSIDAD"/>
    <s v="R111"/>
    <x v="7"/>
    <n v="595"/>
    <s v="MATEMÁTICA APLICADA"/>
  </r>
  <r>
    <x v="18"/>
    <n v="16549295"/>
    <x v="5"/>
    <n v="844"/>
    <s v="080G"/>
    <s v="GRUPO-A"/>
    <s v="Matemáticas III"/>
    <s v="GG"/>
    <s v="GRUPO GRANDE"/>
    <s v="080G"/>
    <s v="GRUPO GRANDE DE MATEMÁTICAS III"/>
    <s v="GRUPO-A"/>
    <s v="Grupo Grande de MATEMÁTICAS III"/>
    <s v="2S"/>
    <n v="16549295"/>
    <s v="EZQUERRO"/>
    <s v="FERNÁNDEZ"/>
    <s v="JOSÉ ANTONIO"/>
    <s v="EZQUERRO FERNÁNDEZ, JOSÉ ANTONIO"/>
    <x v="0"/>
    <x v="0"/>
    <x v="0"/>
    <m/>
    <m/>
    <s v="jezquer"/>
    <s v="jezquer@unirioja.es"/>
    <n v="4"/>
    <m/>
    <n v="500"/>
    <s v="CATEDRATICO DE UNIVERSIDAD"/>
    <s v="01R"/>
    <s v="TIEMPO COMPLETO REDUCIDO"/>
    <s v="2018-09-17 00:00:00.0"/>
    <s v="null"/>
    <s v="DF100347"/>
    <s v="CATEDRÁTICO DE UNIVERSIDAD"/>
    <s v="R111"/>
    <x v="7"/>
    <n v="595"/>
    <s v="MATEMÁTICA APLICADA"/>
  </r>
  <r>
    <x v="18"/>
    <n v="16538692"/>
    <x v="5"/>
    <n v="844"/>
    <s v="080G"/>
    <s v="GRUPO-B"/>
    <s v="Matemáticas III"/>
    <s v="GG"/>
    <s v="GRUPO GRANDE"/>
    <s v="080G"/>
    <s v="GRUPO GRANDE DE MATEMÁTICAS III"/>
    <s v="GRUPO-B"/>
    <s v="Grupo Grande de MATEMÁTICAS III"/>
    <s v="2S"/>
    <n v="16538692"/>
    <s v="MARTÍNEZ"/>
    <s v="GARCÍA"/>
    <s v="MARÍA ÁNGELES"/>
    <s v="MARTÍNEZ GARCÍA, MARÍA ÁNGELES"/>
    <x v="0"/>
    <x v="0"/>
    <x v="0"/>
    <m/>
    <m/>
    <s v="mamartin"/>
    <s v="angeles.martinez@unirioja.es"/>
    <n v="4"/>
    <m/>
    <n v="534"/>
    <s v="CONTRATADO DOCTOR -TIPO 1"/>
    <s v="C01"/>
    <s v="TIEMPO COMPLETO"/>
    <s v="2012-05-04 00:00:00.0"/>
    <s v="null"/>
    <s v="DF32281"/>
    <s v="CONTRATADO DOCTOR"/>
    <s v="R111"/>
    <x v="7"/>
    <n v="595"/>
    <s v="MATEMÁTICA APLICADA"/>
  </r>
  <r>
    <x v="18"/>
    <n v="16573324"/>
    <x v="5"/>
    <n v="844"/>
    <s v="080I"/>
    <s v="GRUPO-A1"/>
    <s v="Matemáticas III"/>
    <s v="GI"/>
    <s v="GRUPO DE INFORMÁTICA"/>
    <s v="080I"/>
    <s v="INFORMÁTICA DE MATEMÁTICAS III"/>
    <s v="GRUPO-A1"/>
    <s v="Grupo de Informática de Matemáticas III"/>
    <s v="2S"/>
    <n v="16573324"/>
    <s v="ROMERO"/>
    <s v="ÁLVAREZ"/>
    <s v="NATALIA"/>
    <s v="ROMERO ÁLVAREZ, NATALIA"/>
    <x v="1"/>
    <x v="0"/>
    <x v="0"/>
    <m/>
    <m/>
    <s v="naromero"/>
    <s v="natalia.romero@unirioja.es"/>
    <n v="1"/>
    <m/>
    <s v="A-0504"/>
    <s v="PROFESOR TITULAR UNIVERSIDAD"/>
    <s v="C01"/>
    <s v="TIEMPO COMPLETO"/>
    <s v="2010-11-18 00:00:00.0"/>
    <s v="null"/>
    <s v="DF100283"/>
    <s v="PROFESOR TITULAR DE UNIVERSIDAD"/>
    <s v="R111"/>
    <x v="7"/>
    <n v="595"/>
    <s v="MATEMÁTICA APLICADA"/>
  </r>
  <r>
    <x v="16"/>
    <n v="72779052"/>
    <x v="5"/>
    <n v="845"/>
    <s v="081R"/>
    <s v="GRUPO-A1"/>
    <s v="Ingeniería del medio ambiente"/>
    <s v="GR"/>
    <s v="GRUPO REDUCIDO"/>
    <s v="081R"/>
    <s v="GRUPO REDUCIDO DE INGENIERÍA DEL MEDIO AMBIENTE"/>
    <s v="GRUPO-A1"/>
    <s v="Grupo Reducido de Ingeniería del medio ambiente"/>
    <s v="2S"/>
    <n v="72779052"/>
    <s v="RUBIO"/>
    <s v="BARRAGÁN"/>
    <s v="NICOLÁS"/>
    <s v="RUBIO BARRAGÁN, NICOLÁS"/>
    <x v="1"/>
    <x v="0"/>
    <x v="0"/>
    <m/>
    <m/>
    <s v="nirubio"/>
    <s v="nicolas.rubio@unirioja.es"/>
    <n v="1"/>
    <n v="1"/>
    <n v="532"/>
    <s v="LABORAL DOCENTE-ASOCIADO"/>
    <s v="P03"/>
    <s v="TIEMPO PARCIAL (3+3 HORAS)"/>
    <s v="2018-09-18 00:00:00.0"/>
    <s v="2019-09-14 00:00:00.0"/>
    <s v="PI101382"/>
    <s v="PROFESOR ASOCIADO"/>
    <s v="R110"/>
    <x v="10"/>
    <n v="720"/>
    <s v="PROYECTOS DE INGENIERÍA"/>
  </r>
  <r>
    <x v="17"/>
    <n v="16592485"/>
    <x v="5"/>
    <n v="845"/>
    <s v="081G"/>
    <s v="GRUPO-A"/>
    <s v="Ingeniería del medio ambiente"/>
    <s v="GG"/>
    <s v="GRUPO GRANDE"/>
    <s v="081G"/>
    <s v="GRUPO GRANDE DE INGENIERÍA DEL MEDIO AMBIENTE"/>
    <s v="GRUPO-A"/>
    <s v="Grupo Grande de INGENIERÍA DEL MEDIO AMBIENTE"/>
    <s v="2S"/>
    <n v="16592485"/>
    <s v="CORRAL"/>
    <s v="BOBADILLA"/>
    <s v="MARINA"/>
    <s v="CORRAL BOBADILLA, MARINA"/>
    <x v="0"/>
    <x v="0"/>
    <x v="0"/>
    <m/>
    <m/>
    <s v="macorrb"/>
    <s v="marina.corral@unirioja.es"/>
    <n v="4"/>
    <m/>
    <n v="504"/>
    <s v="PROFESOR TITULAR UNIVERSIDAD"/>
    <s v="C01"/>
    <s v="TIEMPO COMPLETO"/>
    <s v="2018-09-17 00:00:00.0"/>
    <s v="null"/>
    <s v="DF100360"/>
    <s v="PROFESOR TITULAR UNIVERSIDAD INTERINO"/>
    <s v="R110"/>
    <x v="10"/>
    <n v="720"/>
    <s v="PROYECTOS DE INGENIERÍA"/>
  </r>
  <r>
    <x v="17"/>
    <n v="5402584"/>
    <x v="5"/>
    <n v="845"/>
    <s v="081L"/>
    <s v="GRUPO-A1"/>
    <s v="Ingeniería del medio ambiente"/>
    <s v="GL"/>
    <s v="GRUPO DE LABORATORIO"/>
    <s v="081L"/>
    <s v="LABORATORIO DE INGENIERÍA DEL MEDIO AMBIENTE"/>
    <s v="GRUPO-A1"/>
    <s v="Grupo de Laboratorio de Ingeniería del medio ambiente"/>
    <s v="2S"/>
    <n v="5402584"/>
    <s v="GUTIÉRREZ"/>
    <s v="LÓPEZ"/>
    <s v="JOSÉ LUIS"/>
    <s v="GUTIÉRREZ LÓPEZ, JOSÉ LUIS"/>
    <x v="0"/>
    <x v="0"/>
    <x v="0"/>
    <m/>
    <m/>
    <s v="jogutirr"/>
    <s v="jose-luis.gutirrez@unirioja.es"/>
    <n v="1"/>
    <m/>
    <n v="532"/>
    <s v="LABORAL DOCENTE-ASOCIADO"/>
    <s v="P04"/>
    <s v="TIEMPO PARCIAL (4+4 HORAS)"/>
    <s v="2018-09-24 00:00:00.0"/>
    <s v="2019-09-14 00:00:00.0"/>
    <s v="PI101423"/>
    <s v="PROFESOR ASOCIADO"/>
    <s v="R110"/>
    <x v="10"/>
    <n v="720"/>
    <s v="PROYECTOS DE INGENIERÍA"/>
  </r>
  <r>
    <x v="17"/>
    <n v="72779052"/>
    <x v="5"/>
    <n v="845"/>
    <s v="081R"/>
    <s v="GRUPO-A1"/>
    <s v="Ingeniería del medio ambiente"/>
    <s v="GR"/>
    <s v="GRUPO REDUCIDO"/>
    <s v="081R"/>
    <s v="GRUPO REDUCIDO DE INGENIERÍA DEL MEDIO AMBIENTE"/>
    <s v="GRUPO-A1"/>
    <s v="Grupo Reducido de Ingeniería del medio ambiente"/>
    <s v="2S"/>
    <n v="72779052"/>
    <s v="RUBIO"/>
    <s v="BARRAGÁN"/>
    <s v="NICOLÁS"/>
    <s v="RUBIO BARRAGÁN, NICOLÁS"/>
    <x v="1"/>
    <x v="0"/>
    <x v="0"/>
    <m/>
    <m/>
    <s v="nirubio"/>
    <s v="nicolas.rubio@unirioja.es"/>
    <n v="1"/>
    <m/>
    <n v="532"/>
    <s v="LABORAL DOCENTE-ASOCIADO"/>
    <s v="P03"/>
    <s v="TIEMPO PARCIAL (3+3 HORAS)"/>
    <s v="2018-09-18 00:00:00.0"/>
    <s v="2019-09-14 00:00:00.0"/>
    <s v="PI101382"/>
    <s v="PROFESOR ASOCIADO"/>
    <s v="R110"/>
    <x v="10"/>
    <n v="720"/>
    <s v="PROYECTOS DE INGENIERÍA"/>
  </r>
  <r>
    <x v="18"/>
    <n v="16592485"/>
    <x v="5"/>
    <n v="845"/>
    <s v="081G"/>
    <s v="GRUPO-A"/>
    <s v="Ingeniería del medio ambiente"/>
    <s v="GG"/>
    <s v="GRUPO GRANDE"/>
    <s v="081G"/>
    <s v="GRUPO GRANDE DE INGENIERÍA DEL MEDIO AMBIENTE"/>
    <s v="GRUPO-A"/>
    <s v="Grupo Grande de INGENIERÍA DEL MEDIO AMBIENTE"/>
    <s v="2S"/>
    <n v="16592485"/>
    <s v="CORRAL"/>
    <s v="BOBADILLA"/>
    <s v="MARINA"/>
    <s v="CORRAL BOBADILLA, MARINA"/>
    <x v="0"/>
    <x v="0"/>
    <x v="0"/>
    <m/>
    <m/>
    <s v="macorrb"/>
    <s v="marina.corral@unirioja.es"/>
    <n v="4"/>
    <m/>
    <n v="504"/>
    <s v="PROFESOR TITULAR UNIVERSIDAD"/>
    <s v="C01"/>
    <s v="TIEMPO COMPLETO"/>
    <s v="2018-09-17 00:00:00.0"/>
    <s v="null"/>
    <s v="DF100360"/>
    <s v="PROFESOR TITULAR UNIVERSIDAD INTERINO"/>
    <s v="R110"/>
    <x v="10"/>
    <n v="720"/>
    <s v="PROYECTOS DE INGENIERÍA"/>
  </r>
  <r>
    <x v="18"/>
    <n v="5402584"/>
    <x v="5"/>
    <n v="845"/>
    <s v="081L"/>
    <s v="GRUPO-A1"/>
    <s v="Ingeniería del medio ambiente"/>
    <s v="GL"/>
    <s v="GRUPO DE LABORATORIO"/>
    <s v="081L"/>
    <s v="LABORATORIO DE INGENIERÍA DEL MEDIO AMBIENTE"/>
    <s v="GRUPO-A1"/>
    <s v="Grupo de Laboratorio de Ingeniería del medio ambiente"/>
    <s v="2S"/>
    <n v="5402584"/>
    <s v="GUTIÉRREZ"/>
    <s v="LÓPEZ"/>
    <s v="JOSÉ LUIS"/>
    <s v="GUTIÉRREZ LÓPEZ, JOSÉ LUIS"/>
    <x v="0"/>
    <x v="0"/>
    <x v="0"/>
    <m/>
    <m/>
    <s v="jogutirr"/>
    <s v="jose-luis.gutirrez@unirioja.es"/>
    <n v="1"/>
    <m/>
    <n v="532"/>
    <s v="LABORAL DOCENTE-ASOCIADO"/>
    <s v="P04"/>
    <s v="TIEMPO PARCIAL (4+4 HORAS)"/>
    <s v="2018-09-24 00:00:00.0"/>
    <s v="2019-09-14 00:00:00.0"/>
    <s v="PI101423"/>
    <s v="PROFESOR ASOCIADO"/>
    <s v="R110"/>
    <x v="10"/>
    <n v="720"/>
    <s v="PROYECTOS DE INGENIERÍA"/>
  </r>
  <r>
    <x v="18"/>
    <n v="72779052"/>
    <x v="5"/>
    <n v="845"/>
    <s v="081R"/>
    <s v="GRUPO-A1"/>
    <s v="Ingeniería del medio ambiente"/>
    <s v="GR"/>
    <s v="GRUPO REDUCIDO"/>
    <s v="081R"/>
    <s v="GRUPO REDUCIDO DE INGENIERÍA DEL MEDIO AMBIENTE"/>
    <s v="GRUPO-A1"/>
    <s v="Grupo Reducido de Ingeniería del medio ambiente"/>
    <s v="2S"/>
    <n v="72779052"/>
    <s v="RUBIO"/>
    <s v="BARRAGÁN"/>
    <s v="NICOLÁS"/>
    <s v="RUBIO BARRAGÁN, NICOLÁS"/>
    <x v="1"/>
    <x v="0"/>
    <x v="0"/>
    <m/>
    <m/>
    <s v="nirubio"/>
    <s v="nicolas.rubio@unirioja.es"/>
    <n v="1"/>
    <m/>
    <n v="532"/>
    <s v="LABORAL DOCENTE-ASOCIADO"/>
    <s v="P03"/>
    <s v="TIEMPO PARCIAL (3+3 HORAS)"/>
    <s v="2018-09-18 00:00:00.0"/>
    <s v="2019-09-14 00:00:00.0"/>
    <s v="PI101382"/>
    <s v="PROFESOR ASOCIADO"/>
    <s v="R110"/>
    <x v="10"/>
    <n v="720"/>
    <s v="PROYECTOS DE INGENIERÍA"/>
  </r>
  <r>
    <x v="5"/>
    <n v="13748929"/>
    <x v="2"/>
    <n v="851"/>
    <s v="851G"/>
    <s v="GRUPO-A"/>
    <s v="Prácticum I"/>
    <s v="GG"/>
    <s v="GRUPO GRANDE"/>
    <s v="851G"/>
    <s v="GG del PRÁCTICUM DE PRIMARIA"/>
    <s v="GRUPO-A"/>
    <s v="GG del PRÁCTICUM DE PRIMARIA"/>
    <s v="AN"/>
    <n v="13748929"/>
    <s v="VILLAR"/>
    <s v="FLOR"/>
    <s v="CARLOS JOSÉ"/>
    <s v="VILLAR FLOR, CARLOS JOSÉ"/>
    <x v="1"/>
    <x v="0"/>
    <x v="0"/>
    <m/>
    <m/>
    <s v="cavillar"/>
    <s v="carlos.villar@unirioja.es"/>
    <n v="1"/>
    <n v="1"/>
    <n v="504"/>
    <s v="PROFESOR TITULAR UNIVERSIDAD"/>
    <s v="C01"/>
    <s v="TIEMPO COMPLETO"/>
    <s v="2014-09-15 00:00:00.0"/>
    <s v="null"/>
    <s v="DF31687"/>
    <s v="TITULAR DE UNIVERSIDAD"/>
    <s v="R107"/>
    <x v="6"/>
    <n v="345"/>
    <s v="FILOLOGÍA INGLESA"/>
  </r>
  <r>
    <x v="5"/>
    <n v="16539110"/>
    <x v="2"/>
    <n v="851"/>
    <s v="851G"/>
    <s v="GRUPO-A"/>
    <s v="Prácticum I"/>
    <s v="GG"/>
    <s v="GRUPO GRANDE"/>
    <s v="851G"/>
    <s v="GG del PRÁCTICUM DE PRIMARIA"/>
    <s v="GRUPO-A"/>
    <s v="GG del PRÁCTICUM DE PRIMARIA"/>
    <s v="AN"/>
    <n v="16539110"/>
    <s v="HERNÁEZ"/>
    <s v="LERENA"/>
    <s v="MARÍA JESÚS"/>
    <s v="HERNÁEZ LERENA, MARÍA JESÚS"/>
    <x v="0"/>
    <x v="0"/>
    <x v="0"/>
    <m/>
    <m/>
    <s v="mjhernae"/>
    <s v="mariaj.hernaez@unirioja.es"/>
    <n v="0.5"/>
    <n v="0.5"/>
    <n v="504"/>
    <s v="PROFESOR TITULAR UNIVERSIDAD"/>
    <s v="01R"/>
    <s v="TIEMPO COMPLETO REDUCIDO"/>
    <s v="2017-09-15 00:00:00.0"/>
    <s v="null"/>
    <s v="DF31691"/>
    <s v="TITULAR DE UNIVERSIDAD"/>
    <s v="R107"/>
    <x v="6"/>
    <n v="345"/>
    <s v="FILOLOGÍA INGLESA"/>
  </r>
  <r>
    <x v="5"/>
    <n v="16617135"/>
    <x v="2"/>
    <n v="851"/>
    <s v="851G"/>
    <s v="GRUPO-A"/>
    <s v="Prácticum I"/>
    <s v="GG"/>
    <s v="GRUPO GRANDE"/>
    <s v="851G"/>
    <s v="GG del PRÁCTICUM DE PRIMARIA"/>
    <s v="GRUPO-A"/>
    <s v="GG del PRÁCTICUM DE PRIMARIA"/>
    <s v="AN"/>
    <n v="16617135"/>
    <s v="METOLA"/>
    <s v="RODRÍGUEZ"/>
    <s v="DARÍO"/>
    <s v="METOLA RODRÍGUEZ, DARÍO"/>
    <x v="1"/>
    <x v="0"/>
    <x v="0"/>
    <m/>
    <m/>
    <s v="dametola"/>
    <s v="dario.metola@unirioja.es"/>
    <n v="0.5"/>
    <n v="0.5"/>
    <n v="536"/>
    <s v="PROFESOR INTERINO"/>
    <s v="P06"/>
    <s v="TIEMPO PARCIAL (6+6 HORAS)"/>
    <s v="2018-09-17 00:00:00.0"/>
    <s v="2019-01-04 00:00:00.0"/>
    <s v="PI101413"/>
    <s v="PROFESOR CONTRATADO INTERINO"/>
    <s v="R107"/>
    <x v="6"/>
    <n v="345"/>
    <s v="FILOLOGÍA INGLESA"/>
  </r>
  <r>
    <x v="5"/>
    <n v="72692212"/>
    <x v="2"/>
    <n v="851"/>
    <s v="851G"/>
    <s v="GRUPO-A"/>
    <s v="Prácticum I"/>
    <s v="GG"/>
    <s v="GRUPO GRANDE"/>
    <s v="851G"/>
    <s v="GG del PRÁCTICUM DE PRIMARIA"/>
    <s v="GRUPO-A"/>
    <s v="GG del PRÁCTICUM DE PRIMARIA"/>
    <s v="AN"/>
    <n v="72692212"/>
    <s v="IZA"/>
    <s v="ERVITI"/>
    <s v="ANEIDER"/>
    <s v="IZA ERVITI, ANEIDER"/>
    <x v="0"/>
    <x v="0"/>
    <x v="0"/>
    <m/>
    <m/>
    <s v="aniza"/>
    <s v="aneider.izae@unirioja.es"/>
    <n v="1.5"/>
    <n v="1.5"/>
    <n v="536"/>
    <s v="PROFESOR INTERINO"/>
    <s v="C01"/>
    <s v="TIEMPO COMPLETO"/>
    <s v="2015-12-22 00:00:00.0"/>
    <s v="null"/>
    <s v="PI101034"/>
    <s v="PROFESOR CONTRATADO INTERINO"/>
    <s v="R107"/>
    <x v="6"/>
    <n v="345"/>
    <s v="FILOLOGÍA INGLESA"/>
  </r>
  <r>
    <x v="4"/>
    <n v="16576808"/>
    <x v="2"/>
    <n v="852"/>
    <s v="852G"/>
    <s v="GRUPO-A"/>
    <s v="La Iglesia, los sacramentos y la moral"/>
    <s v="GG"/>
    <s v="GRUPO GRANDE"/>
    <s v="852G"/>
    <s v="GG de La Iglesia, los sacramentos y la moral"/>
    <s v="GRUPO-A"/>
    <s v="GG de La Iglesia, los sacramentos y la moral"/>
    <s v="1S"/>
    <n v="16576808"/>
    <s v="SÁENZ"/>
    <s v="COMUNIÓN"/>
    <s v="NOELIA"/>
    <s v="SÁENZ COMUNIÓN, NOELIA"/>
    <x v="1"/>
    <x v="0"/>
    <x v="0"/>
    <m/>
    <m/>
    <s v="nosaenc"/>
    <s v="noelia.saenz@unirioja.es"/>
    <n v="6"/>
    <n v="6"/>
    <n v="532"/>
    <s v="LABORAL DOCENTE-ASOCIADO"/>
    <s v="P06"/>
    <s v="TIEMPO PARCIAL (6+6 HORAS)"/>
    <s v="2016-09-15 00:00:00.0"/>
    <s v="2019-09-14 00:00:00.0"/>
    <s v="PI101057"/>
    <s v="PROFESOR ASOCIADO"/>
    <s v="R115"/>
    <x v="2"/>
    <n v="210"/>
    <s v="DIDÁCTICA DE LAS CIENCIAS SOCIALES"/>
  </r>
  <r>
    <x v="5"/>
    <n v="16576808"/>
    <x v="2"/>
    <n v="852"/>
    <s v="852G"/>
    <s v="GRUPO-A"/>
    <s v="La Iglesia, los sacramentos y la moral"/>
    <s v="GG"/>
    <s v="GRUPO GRANDE"/>
    <s v="852G"/>
    <s v="GG de La Iglesia, los sacramentos y la moral"/>
    <s v="GRUPO-A"/>
    <s v="GG de La Iglesia, los sacramentos y la moral"/>
    <s v="1S"/>
    <n v="16576808"/>
    <s v="SÁENZ"/>
    <s v="COMUNIÓN"/>
    <s v="NOELIA"/>
    <s v="SÁENZ COMUNIÓN, NOELIA"/>
    <x v="1"/>
    <x v="0"/>
    <x v="0"/>
    <m/>
    <m/>
    <s v="nosaenc"/>
    <s v="noelia.saenz@unirioja.es"/>
    <n v="6"/>
    <m/>
    <n v="532"/>
    <s v="LABORAL DOCENTE-ASOCIADO"/>
    <s v="P06"/>
    <s v="TIEMPO PARCIAL (6+6 HORAS)"/>
    <s v="2016-09-15 00:00:00.0"/>
    <s v="2019-09-14 00:00:00.0"/>
    <s v="PI101057"/>
    <s v="PROFESOR ASOCIADO"/>
    <s v="R115"/>
    <x v="2"/>
    <n v="210"/>
    <s v="DIDÁCTICA DE LAS CIENCIAS SOCIALES"/>
  </r>
  <r>
    <x v="4"/>
    <n v="16524856"/>
    <x v="2"/>
    <n v="853"/>
    <s v="853G"/>
    <s v="GRUPO-A"/>
    <s v="Pedagogía y didáctica de la religión en la escuela"/>
    <s v="GG"/>
    <s v="GRUPO GRANDE"/>
    <s v="853G"/>
    <s v="GG de Pedagogía y didáctica de la religión en la escuela"/>
    <s v="GRUPO-A"/>
    <s v="GG de Pedagogía y didáctica de la religión en la escuela"/>
    <s v="2S"/>
    <n v="16524856"/>
    <s v="OSÉS"/>
    <s v="CORRAL"/>
    <s v="JOSÉ FÉLIX"/>
    <s v="OSÉS CORRAL, JOSÉ FÉLIX"/>
    <x v="1"/>
    <x v="0"/>
    <x v="0"/>
    <m/>
    <m/>
    <s v="jooses"/>
    <s v="jose-felix.oses@unirioja.es"/>
    <n v="6"/>
    <n v="6"/>
    <n v="532"/>
    <s v="LABORAL DOCENTE-ASOCIADO"/>
    <s v="P02"/>
    <s v="TIEMPO PARCIAL (2+2 HORAS)"/>
    <s v="2016-09-15 00:00:00.0"/>
    <s v="2019-09-14 00:00:00.0"/>
    <s v="PI100876"/>
    <s v="PROFESOR ASOCIADO"/>
    <s v="R115"/>
    <x v="2"/>
    <n v="210"/>
    <s v="DIDÁCTICA DE LAS CIENCIAS SOCIALES"/>
  </r>
  <r>
    <x v="5"/>
    <n v="16524856"/>
    <x v="2"/>
    <n v="853"/>
    <s v="853G"/>
    <s v="GRUPO-A"/>
    <s v="Pedagogía y didáctica de la religión en la escuela"/>
    <s v="GG"/>
    <s v="GRUPO GRANDE"/>
    <s v="853G"/>
    <s v="GG de Pedagogía y didáctica de la religión en la escuela"/>
    <s v="GRUPO-A"/>
    <s v="GG de Pedagogía y didáctica de la religión en la escuela"/>
    <s v="2S"/>
    <n v="16524856"/>
    <s v="OSÉS"/>
    <s v="CORRAL"/>
    <s v="JOSÉ FÉLIX"/>
    <s v="OSÉS CORRAL, JOSÉ FÉLIX"/>
    <x v="1"/>
    <x v="0"/>
    <x v="0"/>
    <m/>
    <m/>
    <s v="jooses"/>
    <s v="jose-felix.oses@unirioja.es"/>
    <n v="6"/>
    <m/>
    <n v="532"/>
    <s v="LABORAL DOCENTE-ASOCIADO"/>
    <s v="P02"/>
    <s v="TIEMPO PARCIAL (2+2 HORAS)"/>
    <s v="2016-09-15 00:00:00.0"/>
    <s v="2019-09-14 00:00:00.0"/>
    <s v="PI100876"/>
    <s v="PROFESOR ASOCIADO"/>
    <s v="R115"/>
    <x v="2"/>
    <n v="210"/>
    <s v="DIDÁCTICA DE LAS CIENCIAS SOCIALES"/>
  </r>
  <r>
    <x v="7"/>
    <n v="32877122"/>
    <x v="3"/>
    <n v="865"/>
    <s v="865G"/>
    <s v="GRUPO-A"/>
    <s v="Inglés técnico"/>
    <s v="GG"/>
    <s v="GRUPO GRANDE"/>
    <s v="865G"/>
    <s v="GG de Inglés técnico"/>
    <s v="GRUPO-A"/>
    <s v="GG de Inglés técnico"/>
    <s v="1S"/>
    <n v="32877122"/>
    <s v="CANGA"/>
    <s v="ALONSO"/>
    <s v="ANDRÉS"/>
    <s v="CANGA ALONSO, ANDRÉS"/>
    <x v="0"/>
    <x v="0"/>
    <x v="0"/>
    <m/>
    <m/>
    <s v="ancanga"/>
    <s v="andres.canga@unirioja.es"/>
    <n v="3"/>
    <n v="3"/>
    <n v="504"/>
    <s v="PROFESOR TITULAR UNIVERSIDAD"/>
    <s v="C01"/>
    <s v="TIEMPO COMPLETO"/>
    <s v="2009-09-29 00:00:00.0"/>
    <s v="null"/>
    <s v="DF100243"/>
    <s v="PROFESOR TITULAR DE UNIVERSIDAD"/>
    <s v="R107"/>
    <x v="6"/>
    <n v="345"/>
    <s v="FILOLOGÍA INGLESA"/>
  </r>
  <r>
    <x v="5"/>
    <n v="16603653"/>
    <x v="2"/>
    <n v="869"/>
    <s v="869G"/>
    <s v="GRUPO-A"/>
    <s v="Didáctica de las lenguas"/>
    <s v="GG"/>
    <s v="GRUPO GRANDE"/>
    <s v="869G"/>
    <s v="GG de Didáctica de las lenguas"/>
    <s v="GRUPO-A"/>
    <s v="GG de Didáctica de las lenguas"/>
    <s v="2S"/>
    <n v="16603653"/>
    <s v="LÁZARO"/>
    <s v="NISO"/>
    <s v="REBECA"/>
    <s v="LÁZARO NISO, REBECA"/>
    <x v="0"/>
    <x v="0"/>
    <x v="0"/>
    <m/>
    <m/>
    <s v="relazaro"/>
    <s v="rebeca.lazaro@unirioja.es"/>
    <n v="0"/>
    <n v="0"/>
    <n v="536"/>
    <s v="PROFESOR INTERINO"/>
    <s v="C01"/>
    <s v="TIEMPO COMPLETO"/>
    <s v="2016-09-15 00:00:00.0"/>
    <s v="null"/>
    <s v="PI101114"/>
    <s v="PROFESOR CONTRATADO INTERINO"/>
    <s v="R106"/>
    <x v="5"/>
    <n v="195"/>
    <s v="DIDÁCTICA DE LA LENGUA Y LA LITERATURA"/>
  </r>
  <r>
    <x v="16"/>
    <n v="78750288"/>
    <x v="5"/>
    <n v="877"/>
    <s v="877G"/>
    <s v="GRUPO-A"/>
    <s v="Fundamentos de control industrial"/>
    <s v="GG"/>
    <s v="GRUPO GRANDE"/>
    <s v="877G"/>
    <s v="GG de Fundamentos de control industraial"/>
    <s v="GRUPO-A"/>
    <s v="GG de Fundamentos de control industrial"/>
    <s v="2S"/>
    <n v="78750288"/>
    <s v="RICO"/>
    <s v="AZAGRA"/>
    <s v="JAVIER"/>
    <s v="RICO AZAGRA, JAVIER"/>
    <x v="0"/>
    <x v="0"/>
    <x v="0"/>
    <m/>
    <m/>
    <s v="jarico"/>
    <s v="javier.rico@unirioja.es"/>
    <n v="2"/>
    <n v="2"/>
    <n v="536"/>
    <s v="PROFESOR INTERINO"/>
    <s v="C01"/>
    <s v="TIEMPO COMPLETO"/>
    <s v="2010-09-01 00:00:00.0"/>
    <s v="null"/>
    <s v="PI100757"/>
    <s v="PROFESOR CONTRATADO INTERINO"/>
    <s v="R109"/>
    <x v="9"/>
    <n v="520"/>
    <s v="INGENIERÍA DE SISTEMAS Y AUTOMÁTICA"/>
  </r>
  <r>
    <x v="16"/>
    <n v="16518274"/>
    <x v="5"/>
    <n v="877"/>
    <s v="877L"/>
    <s v="GRUPO-A1"/>
    <s v="Fundamentos de control industrial"/>
    <s v="GL"/>
    <s v="GRUPO DE LABORATORIO"/>
    <s v="877L"/>
    <s v="GL de Fundamentos de control industrial"/>
    <s v="GRUPO-A1"/>
    <s v="GL de Fundamentos de control industrial"/>
    <s v="2S"/>
    <n v="16518274"/>
    <s v="ZORZANO"/>
    <s v="MARTÍNEZ"/>
    <s v="LUIS FRANCISCO"/>
    <s v="ZORZANO MARTÍNEZ, LUIS FRANCISCO"/>
    <x v="1"/>
    <x v="0"/>
    <x v="0"/>
    <m/>
    <m/>
    <s v="lzorzano"/>
    <s v="luis.zorzano@unirioja.es"/>
    <n v="1.5"/>
    <n v="1.5"/>
    <n v="505"/>
    <s v="CATEDRATICO ESCUELA UNIVERSITARIA"/>
    <s v="01A"/>
    <s v="TIEMPO COMPLETO AMPLIADO"/>
    <s v="2012-09-01 00:00:00.0"/>
    <s v="null"/>
    <s v="DF100144"/>
    <s v="CATEDRÁTICO DE ESCUELA UNIVERSITARIA"/>
    <s v="R109"/>
    <x v="9"/>
    <n v="785"/>
    <s v="TECNOLOGÍA ELECTRÓNICA"/>
  </r>
  <r>
    <x v="16"/>
    <n v="16611012"/>
    <x v="5"/>
    <n v="877"/>
    <s v="877L"/>
    <s v="GRUPO-A3"/>
    <s v="Fundamentos de control industrial"/>
    <s v="GL"/>
    <s v="GRUPO DE LABORATORIO"/>
    <s v="877L"/>
    <s v="GL de Fundamentos de control industrial"/>
    <s v="GRUPO-A3"/>
    <s v="GL de Fundamentos de control industrial"/>
    <s v="2S"/>
    <n v="16611012"/>
    <s v="NÁJERA"/>
    <s v="CANAL"/>
    <s v="SILVANO"/>
    <s v="NÁJERA CANAL, SILVANO"/>
    <x v="0"/>
    <x v="0"/>
    <x v="0"/>
    <m/>
    <m/>
    <s v="sinajera"/>
    <s v="silvano.najera@unirioja.es"/>
    <n v="1.5"/>
    <n v="1.5"/>
    <n v="536"/>
    <s v="PROFESOR INTERINO"/>
    <s v="C01"/>
    <s v="TIEMPO COMPLETO"/>
    <s v="2018-09-17 00:00:00.0"/>
    <s v="null"/>
    <s v="PI101375"/>
    <s v="PROFESOR CONTRATADO INTERINO TC"/>
    <s v="R109"/>
    <x v="9"/>
    <n v="520"/>
    <s v="INGENIERÍA DE SISTEMAS Y AUTOMÁTICA"/>
  </r>
  <r>
    <x v="16"/>
    <n v="16563235"/>
    <x v="5"/>
    <n v="877"/>
    <s v="877L"/>
    <s v="GRUPO-B1"/>
    <s v="Fundamentos de control industrial"/>
    <s v="GL"/>
    <s v="GRUPO DE LABORATORIO"/>
    <s v="877L"/>
    <s v="GL de Fundamentos de control industrial"/>
    <s v="GRUPO-B1"/>
    <s v="GL de Fundamentos de control industrial"/>
    <s v="2S"/>
    <n v="16563235"/>
    <s v="MIRURI"/>
    <s v="SÁENZ"/>
    <s v="JUAN MARTÍN"/>
    <s v="MIRURI SÁENZ, JUAN MARTÍN"/>
    <x v="1"/>
    <x v="0"/>
    <x v="0"/>
    <m/>
    <m/>
    <s v="jumiruri"/>
    <s v="juan-martin.miruri@unirioja.es"/>
    <n v="1.5"/>
    <n v="1.5"/>
    <n v="535"/>
    <s v="COLABORADOR-TIPO 1"/>
    <s v="C01"/>
    <s v="TIEMPO COMPLETO"/>
    <s v="2006-10-01 00:00:00.0"/>
    <s v="null"/>
    <s v="LD100576"/>
    <s v="COLABORADOR TIPO 1"/>
    <s v="R109"/>
    <x v="9"/>
    <n v="520"/>
    <s v="INGENIERÍA DE SISTEMAS Y AUTOMÁTICA"/>
  </r>
  <r>
    <x v="17"/>
    <n v="78750288"/>
    <x v="5"/>
    <n v="877"/>
    <s v="877G"/>
    <s v="GRUPO-A"/>
    <s v="Fundamentos de control industrial"/>
    <s v="GG"/>
    <s v="GRUPO GRANDE"/>
    <s v="877G"/>
    <s v="GG de Fundamentos de control industraial"/>
    <s v="GRUPO-A"/>
    <s v="GG de Fundamentos de control industrial"/>
    <s v="2S"/>
    <n v="78750288"/>
    <s v="RICO"/>
    <s v="AZAGRA"/>
    <s v="JAVIER"/>
    <s v="RICO AZAGRA, JAVIER"/>
    <x v="0"/>
    <x v="0"/>
    <x v="0"/>
    <m/>
    <m/>
    <s v="jarico"/>
    <s v="javier.rico@unirioja.es"/>
    <n v="2"/>
    <m/>
    <n v="536"/>
    <s v="PROFESOR INTERINO"/>
    <s v="C01"/>
    <s v="TIEMPO COMPLETO"/>
    <s v="2010-09-01 00:00:00.0"/>
    <s v="null"/>
    <s v="PI100757"/>
    <s v="PROFESOR CONTRATADO INTERINO"/>
    <s v="R109"/>
    <x v="9"/>
    <n v="520"/>
    <s v="INGENIERÍA DE SISTEMAS Y AUTOMÁTICA"/>
  </r>
  <r>
    <x v="17"/>
    <n v="16518274"/>
    <x v="5"/>
    <n v="877"/>
    <s v="877L"/>
    <s v="GRUPO-A1"/>
    <s v="Fundamentos de control industrial"/>
    <s v="GL"/>
    <s v="GRUPO DE LABORATORIO"/>
    <s v="877L"/>
    <s v="GL de Fundamentos de control industrial"/>
    <s v="GRUPO-A1"/>
    <s v="GL de Fundamentos de control industrial"/>
    <s v="2S"/>
    <n v="16518274"/>
    <s v="ZORZANO"/>
    <s v="MARTÍNEZ"/>
    <s v="LUIS FRANCISCO"/>
    <s v="ZORZANO MARTÍNEZ, LUIS FRANCISCO"/>
    <x v="1"/>
    <x v="0"/>
    <x v="0"/>
    <m/>
    <m/>
    <s v="lzorzano"/>
    <s v="luis.zorzano@unirioja.es"/>
    <n v="1.5"/>
    <m/>
    <n v="505"/>
    <s v="CATEDRATICO ESCUELA UNIVERSITARIA"/>
    <s v="01A"/>
    <s v="TIEMPO COMPLETO AMPLIADO"/>
    <s v="2012-09-01 00:00:00.0"/>
    <s v="null"/>
    <s v="DF100144"/>
    <s v="CATEDRÁTICO DE ESCUELA UNIVERSITARIA"/>
    <s v="R109"/>
    <x v="9"/>
    <n v="785"/>
    <s v="TECNOLOGÍA ELECTRÓNICA"/>
  </r>
  <r>
    <x v="17"/>
    <n v="16611012"/>
    <x v="5"/>
    <n v="877"/>
    <s v="877L"/>
    <s v="GRUPO-A3"/>
    <s v="Fundamentos de control industrial"/>
    <s v="GL"/>
    <s v="GRUPO DE LABORATORIO"/>
    <s v="877L"/>
    <s v="GL de Fundamentos de control industrial"/>
    <s v="GRUPO-A3"/>
    <s v="GL de Fundamentos de control industrial"/>
    <s v="2S"/>
    <n v="16611012"/>
    <s v="NÁJERA"/>
    <s v="CANAL"/>
    <s v="SILVANO"/>
    <s v="NÁJERA CANAL, SILVANO"/>
    <x v="0"/>
    <x v="0"/>
    <x v="0"/>
    <m/>
    <m/>
    <s v="sinajera"/>
    <s v="silvano.najera@unirioja.es"/>
    <n v="1.5"/>
    <m/>
    <n v="536"/>
    <s v="PROFESOR INTERINO"/>
    <s v="C01"/>
    <s v="TIEMPO COMPLETO"/>
    <s v="2018-09-17 00:00:00.0"/>
    <s v="null"/>
    <s v="PI101375"/>
    <s v="PROFESOR CONTRATADO INTERINO TC"/>
    <s v="R109"/>
    <x v="9"/>
    <n v="520"/>
    <s v="INGENIERÍA DE SISTEMAS Y AUTOMÁTICA"/>
  </r>
  <r>
    <x v="17"/>
    <n v="16563235"/>
    <x v="5"/>
    <n v="877"/>
    <s v="877L"/>
    <s v="GRUPO-B1"/>
    <s v="Fundamentos de control industrial"/>
    <s v="GL"/>
    <s v="GRUPO DE LABORATORIO"/>
    <s v="877L"/>
    <s v="GL de Fundamentos de control industrial"/>
    <s v="GRUPO-B1"/>
    <s v="GL de Fundamentos de control industrial"/>
    <s v="2S"/>
    <n v="16563235"/>
    <s v="MIRURI"/>
    <s v="SÁENZ"/>
    <s v="JUAN MARTÍN"/>
    <s v="MIRURI SÁENZ, JUAN MARTÍN"/>
    <x v="1"/>
    <x v="0"/>
    <x v="0"/>
    <m/>
    <m/>
    <s v="jumiruri"/>
    <s v="juan-martin.miruri@unirioja.es"/>
    <n v="1.5"/>
    <m/>
    <n v="535"/>
    <s v="COLABORADOR-TIPO 1"/>
    <s v="C01"/>
    <s v="TIEMPO COMPLETO"/>
    <s v="2006-10-01 00:00:00.0"/>
    <s v="null"/>
    <s v="LD100576"/>
    <s v="COLABORADOR TIPO 1"/>
    <s v="R109"/>
    <x v="9"/>
    <n v="520"/>
    <s v="INGENIERÍA DE SISTEMAS Y AUTOMÁTICA"/>
  </r>
  <r>
    <x v="16"/>
    <n v="16541690"/>
    <x v="5"/>
    <n v="878"/>
    <s v="878G"/>
    <s v="GRUPO-A"/>
    <s v="Fundamentos de automatización industrial"/>
    <s v="GG"/>
    <s v="GRUPO GRANDE"/>
    <s v="878G"/>
    <s v="GG de Fundamentos de automatización industrial"/>
    <s v="GRUPO-A"/>
    <s v="GG de Fundamentos de automatización industrial"/>
    <s v="2S"/>
    <n v="16541690"/>
    <s v="BRETÓN"/>
    <s v="RODRÍGUEZ"/>
    <s v="JAVIER"/>
    <s v="BRETÓN RODRÍGUEZ, JAVIER"/>
    <x v="1"/>
    <x v="0"/>
    <x v="0"/>
    <m/>
    <m/>
    <s v="jabreton"/>
    <s v="javier.breton@unirioja.es"/>
    <n v="1"/>
    <n v="1"/>
    <n v="506"/>
    <s v="PROFESOR TITULAR DE ESCUELA UNIVERSITARI"/>
    <s v="01A"/>
    <s v="TIEMPO COMPLETO AMPLIADO"/>
    <s v="2012-09-01 00:00:00.0"/>
    <s v="null"/>
    <s v="DF100087"/>
    <s v="TITULAR DE ESCUELA UNIVERSITARIA"/>
    <s v="R109"/>
    <x v="9"/>
    <n v="520"/>
    <s v="INGENIERÍA DE SISTEMAS Y AUTOMÁTICA"/>
  </r>
  <r>
    <x v="16"/>
    <n v="16553320"/>
    <x v="5"/>
    <n v="878"/>
    <s v="878G"/>
    <s v="GRUPO-A"/>
    <s v="Fundamentos de automatización industrial"/>
    <s v="GG"/>
    <s v="GRUPO GRANDE"/>
    <s v="878G"/>
    <s v="GG de Fundamentos de automatización industrial"/>
    <s v="GRUPO-A"/>
    <s v="GG de Fundamentos de automatización industrial"/>
    <s v="2S"/>
    <n v="16553320"/>
    <s v="ELVIRA"/>
    <s v="IZURRATEGUI"/>
    <s v="CARLOS"/>
    <s v="ELVIRA IZURRATEGUI, CARLOS"/>
    <x v="1"/>
    <x v="0"/>
    <x v="0"/>
    <m/>
    <m/>
    <s v="celvira"/>
    <s v="carlos.elvira@unirioja.es"/>
    <n v="1"/>
    <n v="1"/>
    <n v="506"/>
    <s v="PROFESOR TITULAR DE ESCUELA UNIVERSITARI"/>
    <s v="01A"/>
    <s v="TIEMPO COMPLETO AMPLIADO"/>
    <s v="2012-09-01 00:00:00.0"/>
    <s v="null"/>
    <s v="DF31778"/>
    <s v="TITULAR DE ESCUELAS UNIVERSITARIAS"/>
    <s v="R109"/>
    <x v="9"/>
    <n v="520"/>
    <s v="INGENIERÍA DE SISTEMAS Y AUTOMÁTICA"/>
  </r>
  <r>
    <x v="17"/>
    <n v="16541690"/>
    <x v="5"/>
    <n v="878"/>
    <s v="878G"/>
    <s v="GRUPO-A"/>
    <s v="Fundamentos de automatización industrial"/>
    <s v="GG"/>
    <s v="GRUPO GRANDE"/>
    <s v="878G"/>
    <s v="GG de Fundamentos de automatización industrial"/>
    <s v="GRUPO-A"/>
    <s v="GG de Fundamentos de automatización industrial"/>
    <s v="2S"/>
    <n v="16541690"/>
    <s v="BRETÓN"/>
    <s v="RODRÍGUEZ"/>
    <s v="JAVIER"/>
    <s v="BRETÓN RODRÍGUEZ, JAVIER"/>
    <x v="1"/>
    <x v="0"/>
    <x v="0"/>
    <m/>
    <m/>
    <s v="jabreton"/>
    <s v="javier.breton@unirioja.es"/>
    <n v="1"/>
    <m/>
    <n v="506"/>
    <s v="PROFESOR TITULAR DE ESCUELA UNIVERSITARI"/>
    <s v="01A"/>
    <s v="TIEMPO COMPLETO AMPLIADO"/>
    <s v="2012-09-01 00:00:00.0"/>
    <s v="null"/>
    <s v="DF100087"/>
    <s v="TITULAR DE ESCUELA UNIVERSITARIA"/>
    <s v="R109"/>
    <x v="9"/>
    <n v="520"/>
    <s v="INGENIERÍA DE SISTEMAS Y AUTOMÁTICA"/>
  </r>
  <r>
    <x v="17"/>
    <n v="16606034"/>
    <x v="5"/>
    <n v="879"/>
    <s v="879G"/>
    <s v="GRUPO-A"/>
    <s v="Fundamentos de ingeniería térmica"/>
    <s v="GG"/>
    <s v="GRUPO GRANDE"/>
    <s v="879G"/>
    <s v="GG de Fundamentos de ingeniería térmica"/>
    <s v="GRUPO-A"/>
    <s v="GG de Fundamentos de ingeniería térmica"/>
    <s v="2S"/>
    <n v="16606034"/>
    <s v="LAS HERAS"/>
    <s v="CASAS"/>
    <s v="JESÚS"/>
    <s v="LAS HERAS CASAS, JESÚS"/>
    <x v="1"/>
    <x v="0"/>
    <x v="0"/>
    <m/>
    <m/>
    <s v="jelas-he"/>
    <s v="jesus.las-herasc@unirioja.es"/>
    <n v="1.5"/>
    <m/>
    <n v="532"/>
    <s v="LABORAL DOCENTE-ASOCIADO"/>
    <s v="P04"/>
    <s v="TIEMPO PARCIAL (4+4 HORAS)"/>
    <s v="2018-09-17 00:00:00.0"/>
    <s v="2019-09-14 00:00:00.0"/>
    <s v="PI101041"/>
    <s v="PROFESOR ASOCIADO"/>
    <s v="R110"/>
    <x v="10"/>
    <n v="590"/>
    <s v="MÁQUINAS Y MOTORES TÉRMICOS"/>
  </r>
  <r>
    <x v="17"/>
    <n v="72787346"/>
    <x v="5"/>
    <n v="879"/>
    <s v="879G"/>
    <s v="GRUPO-A"/>
    <s v="Fundamentos de ingeniería térmica"/>
    <s v="GG"/>
    <s v="GRUPO GRANDE"/>
    <s v="879G"/>
    <s v="GG de Fundamentos de ingeniería térmica"/>
    <s v="GRUPO-A"/>
    <s v="GG de Fundamentos de ingeniería térmica"/>
    <s v="2S"/>
    <n v="72787346"/>
    <s v="LÓPEZ"/>
    <s v="OCHOA"/>
    <s v="LUIS MARÍA"/>
    <s v="LÓPEZ OCHOA, LUIS MARÍA"/>
    <x v="0"/>
    <x v="0"/>
    <x v="0"/>
    <m/>
    <m/>
    <s v="lulopeo"/>
    <s v="luis-maria.lopezo@unirioja.es"/>
    <n v="1.5"/>
    <m/>
    <n v="504"/>
    <s v="PROFESOR TITULAR UNIVERSIDAD"/>
    <s v="C01"/>
    <s v="TIEMPO COMPLETO"/>
    <s v="2016-03-22 00:00:00.0"/>
    <s v="null"/>
    <s v="DF31980"/>
    <s v="PROFESOR TITULAR DE UNIVERSIDAD"/>
    <s v="R110"/>
    <x v="10"/>
    <n v="590"/>
    <s v="MÁQUINAS Y MOTORES TÉRMICOS"/>
  </r>
  <r>
    <x v="18"/>
    <n v="16606034"/>
    <x v="5"/>
    <n v="879"/>
    <s v="879G"/>
    <s v="GRUPO-A"/>
    <s v="Fundamentos de ingeniería térmica"/>
    <s v="GG"/>
    <s v="GRUPO GRANDE"/>
    <s v="879G"/>
    <s v="GG de Fundamentos de ingeniería térmica"/>
    <s v="GRUPO-A"/>
    <s v="GG de Fundamentos de ingeniería térmica"/>
    <s v="2S"/>
    <n v="16606034"/>
    <s v="LAS HERAS"/>
    <s v="CASAS"/>
    <s v="JESÚS"/>
    <s v="LAS HERAS CASAS, JESÚS"/>
    <x v="1"/>
    <x v="0"/>
    <x v="0"/>
    <m/>
    <m/>
    <s v="jelas-he"/>
    <s v="jesus.las-herasc@unirioja.es"/>
    <n v="1.5"/>
    <m/>
    <n v="532"/>
    <s v="LABORAL DOCENTE-ASOCIADO"/>
    <s v="P04"/>
    <s v="TIEMPO PARCIAL (4+4 HORAS)"/>
    <s v="2018-09-17 00:00:00.0"/>
    <s v="2019-09-14 00:00:00.0"/>
    <s v="PI101041"/>
    <s v="PROFESOR ASOCIADO"/>
    <s v="R110"/>
    <x v="10"/>
    <n v="590"/>
    <s v="MÁQUINAS Y MOTORES TÉRMICOS"/>
  </r>
  <r>
    <x v="18"/>
    <n v="72787346"/>
    <x v="5"/>
    <n v="879"/>
    <s v="879G"/>
    <s v="GRUPO-A"/>
    <s v="Fundamentos de ingeniería térmica"/>
    <s v="GG"/>
    <s v="GRUPO GRANDE"/>
    <s v="879G"/>
    <s v="GG de Fundamentos de ingeniería térmica"/>
    <s v="GRUPO-A"/>
    <s v="GG de Fundamentos de ingeniería térmica"/>
    <s v="2S"/>
    <n v="72787346"/>
    <s v="LÓPEZ"/>
    <s v="OCHOA"/>
    <s v="LUIS MARÍA"/>
    <s v="LÓPEZ OCHOA, LUIS MARÍA"/>
    <x v="0"/>
    <x v="0"/>
    <x v="0"/>
    <m/>
    <m/>
    <s v="lulopeo"/>
    <s v="luis-maria.lopezo@unirioja.es"/>
    <n v="1.5"/>
    <m/>
    <n v="504"/>
    <s v="PROFESOR TITULAR UNIVERSIDAD"/>
    <s v="C01"/>
    <s v="TIEMPO COMPLETO"/>
    <s v="2016-03-22 00:00:00.0"/>
    <s v="null"/>
    <s v="DF31980"/>
    <s v="PROFESOR TITULAR DE UNIVERSIDAD"/>
    <s v="R110"/>
    <x v="10"/>
    <n v="590"/>
    <s v="MÁQUINAS Y MOTORES TÉRMICOS"/>
  </r>
  <r>
    <x v="17"/>
    <n v="16606912"/>
    <x v="5"/>
    <n v="880"/>
    <s v="880G"/>
    <s v="GRUPO-A"/>
    <s v="Fundamentos de ingeniería fluidomecánica"/>
    <s v="GG"/>
    <s v="GRUPO GRANDE"/>
    <s v="880G"/>
    <s v="GG de Fundamentos de ingeniería fluidomecánica"/>
    <s v="GRUPO-A"/>
    <s v="GG de Fundamentos de ingeniería fluidomecánica"/>
    <s v="2S"/>
    <n v="16606912"/>
    <s v="GARCÍA"/>
    <s v="LOZANO"/>
    <s v="CÉSAR"/>
    <s v="GARCÍA LOZANO, CÉSAR"/>
    <x v="1"/>
    <x v="0"/>
    <x v="0"/>
    <m/>
    <m/>
    <s v="cegarcia"/>
    <s v="cesar.garcia@unirioja.es"/>
    <n v="3"/>
    <m/>
    <n v="536"/>
    <s v="PROFESOR INTERINO"/>
    <s v="C01"/>
    <s v="TIEMPO COMPLETO"/>
    <s v="2013-09-16 00:00:00.0"/>
    <s v="null"/>
    <s v="PI100918"/>
    <s v="PROFESOR CONTRATADO INTERINO"/>
    <s v="R110"/>
    <x v="10"/>
    <n v="590"/>
    <s v="MÁQUINAS Y MOTORES TÉRMICOS"/>
  </r>
  <r>
    <x v="18"/>
    <n v="16606912"/>
    <x v="5"/>
    <n v="880"/>
    <s v="880G"/>
    <s v="GRUPO-A"/>
    <s v="Fundamentos de ingeniería fluidomecánica"/>
    <s v="GG"/>
    <s v="GRUPO GRANDE"/>
    <s v="880G"/>
    <s v="GG de Fundamentos de ingeniería fluidomecánica"/>
    <s v="GRUPO-A"/>
    <s v="GG de Fundamentos de ingeniería fluidomecánica"/>
    <s v="2S"/>
    <n v="16606912"/>
    <s v="GARCÍA"/>
    <s v="LOZANO"/>
    <s v="CÉSAR"/>
    <s v="GARCÍA LOZANO, CÉSAR"/>
    <x v="1"/>
    <x v="0"/>
    <x v="0"/>
    <m/>
    <m/>
    <s v="cegarcia"/>
    <s v="cesar.garcia@unirioja.es"/>
    <n v="3"/>
    <m/>
    <n v="536"/>
    <s v="PROFESOR INTERINO"/>
    <s v="C01"/>
    <s v="TIEMPO COMPLETO"/>
    <s v="2013-09-16 00:00:00.0"/>
    <s v="null"/>
    <s v="PI100918"/>
    <s v="PROFESOR CONTRATADO INTERINO"/>
    <s v="R110"/>
    <x v="10"/>
    <n v="590"/>
    <s v="MÁQUINAS Y MOTORES TÉRMICOS"/>
  </r>
  <r>
    <x v="3"/>
    <n v="17199289"/>
    <x v="1"/>
    <n v="881"/>
    <s v="881G"/>
    <s v="GRUPO-A"/>
    <s v="Métodos de análisis de datos"/>
    <s v="GG"/>
    <s v="GRUPO GRANDE"/>
    <s v="881G"/>
    <s v="GG de Métodos de análisis de datos"/>
    <s v="GRUPO-A"/>
    <s v="GG de Métodos de análisis de datos"/>
    <s v="2S"/>
    <n v="17199289"/>
    <s v="FILLAT"/>
    <s v="BALLESTEROS"/>
    <s v="JUAN CARLOS"/>
    <s v="FILLAT BALLESTEROS, JUAN CARLOS"/>
    <x v="1"/>
    <x v="0"/>
    <x v="0"/>
    <m/>
    <m/>
    <s v="jufillat"/>
    <s v="juan-carlos.fillat@unirioja.es"/>
    <n v="4"/>
    <n v="4"/>
    <n v="504"/>
    <s v="PROFESOR TITULAR UNIVERSIDAD"/>
    <s v="01A"/>
    <s v="TIEMPO COMPLETO AMPLIADO"/>
    <s v="2012-09-01 00:00:00.0"/>
    <s v="null"/>
    <s v="DF32187"/>
    <s v="TITULAR DE UNIVERSIDAD"/>
    <s v="R111"/>
    <x v="7"/>
    <n v="265"/>
    <s v="ESTADÍSTICA E INVESTIGACIÓN OPERATIVA"/>
  </r>
  <r>
    <x v="3"/>
    <n v="25432171"/>
    <x v="1"/>
    <n v="881"/>
    <s v="881I"/>
    <s v="GRUPO-A1"/>
    <s v="Métodos de análisis de datos"/>
    <s v="GI"/>
    <s v="GRUPO DE INFORMÁTICA"/>
    <s v="881I"/>
    <s v="GI de Métodos de análisis de datos"/>
    <s v="GRUPO-A1"/>
    <s v="GI de Métodos de análisis de datos"/>
    <s v="2S"/>
    <n v="25432171"/>
    <s v="ARREGUI"/>
    <s v="CASAUS"/>
    <s v="JOSÉ LUIS"/>
    <s v="ARREGUI CASAUS, JOSÉ LUIS"/>
    <x v="0"/>
    <x v="0"/>
    <x v="0"/>
    <m/>
    <m/>
    <s v="joarregu"/>
    <s v="jose-luis.arregui@unirioja.es"/>
    <n v="1.2"/>
    <n v="1.2"/>
    <n v="504"/>
    <s v="PROFESOR TITULAR UNIVERSIDAD"/>
    <s v="C01"/>
    <s v="TIEMPO COMPLETO"/>
    <s v="2009-09-29 00:00:00.0"/>
    <s v="null"/>
    <s v="DF100247"/>
    <s v="PROFESOR TITULAR DE UNIVERSIDAD"/>
    <s v="R111"/>
    <x v="7"/>
    <n v="15"/>
    <s v="ANÁLISIS MATEMÁTICO"/>
  </r>
  <r>
    <x v="2"/>
    <n v="16619886"/>
    <x v="1"/>
    <n v="881"/>
    <s v="881G"/>
    <s v="GRUPO-B"/>
    <s v="Métodos de análisis de datos"/>
    <s v="GG"/>
    <s v="GRUPO GRANDE"/>
    <s v="881G"/>
    <s v="GG de Métodos de análisis de datos"/>
    <s v="GRUPO-B"/>
    <s v="GG de Métodos de análisis de datos"/>
    <s v="2S"/>
    <n v="16619886"/>
    <s v="HIGUERAS"/>
    <s v="HERNÁEZ"/>
    <s v="MANUEL"/>
    <s v="HIGUERAS HERNÁEZ, MANUEL"/>
    <x v="1"/>
    <x v="0"/>
    <x v="0"/>
    <m/>
    <m/>
    <s v="mahiguer"/>
    <s v="manuel.higueras@unirioja.es"/>
    <n v="4"/>
    <n v="4"/>
    <n v="504"/>
    <s v="PROFESOR TITULAR UNIVERSIDAD"/>
    <s v="C01"/>
    <s v="TIEMPO COMPLETO"/>
    <s v="2018-09-17 00:00:00.0"/>
    <s v="null"/>
    <s v="DF100359"/>
    <s v="PROFESOR TITULAR DE UNIVERSIDAD"/>
    <s v="R111"/>
    <x v="7"/>
    <n v="265"/>
    <s v="ESTADÍSTICA E INVESTIGACIÓN OPERATIVA"/>
  </r>
  <r>
    <x v="6"/>
    <n v="16619886"/>
    <x v="0"/>
    <n v="881"/>
    <s v="881G"/>
    <s v="GRUPO-B"/>
    <s v="Métodos de análisis de datos"/>
    <s v="GG"/>
    <s v="GRUPO GRANDE"/>
    <s v="881G"/>
    <s v="GG de Métodos de análisis de datos"/>
    <s v="GRUPO-B"/>
    <s v="GG de Métodos de análisis de datos"/>
    <s v="2S"/>
    <n v="16619886"/>
    <s v="HIGUERAS"/>
    <s v="HERNÁEZ"/>
    <s v="MANUEL"/>
    <s v="HIGUERAS HERNÁEZ, MANUEL"/>
    <x v="1"/>
    <x v="0"/>
    <x v="0"/>
    <m/>
    <m/>
    <s v="mahiguer"/>
    <s v="manuel.higueras@unirioja.es"/>
    <n v="4"/>
    <m/>
    <n v="504"/>
    <s v="PROFESOR TITULAR UNIVERSIDAD"/>
    <s v="C01"/>
    <s v="TIEMPO COMPLETO"/>
    <s v="2018-09-17 00:00:00.0"/>
    <s v="null"/>
    <s v="DF100359"/>
    <s v="PROFESOR TITULAR DE UNIVERSIDAD"/>
    <s v="R111"/>
    <x v="7"/>
    <n v="265"/>
    <s v="ESTADÍSTICA E INVESTIGACIÓN OPERATIVA"/>
  </r>
  <r>
    <x v="4"/>
    <n v="16530288"/>
    <x v="2"/>
    <n v="882"/>
    <s v="882G"/>
    <s v="GRUPO-A"/>
    <s v="Prácticum I"/>
    <s v="GG"/>
    <s v="GRUPO GRANDE"/>
    <s v="882G"/>
    <s v="PRÁCTICUM I DEL GRADO EN EDUCACIÓN INFANTIL"/>
    <s v="GRUPO-A"/>
    <s v="PRÁCTICUM I DEL GRADO EN EDUCACIÓN INFANTIL"/>
    <s v="AN"/>
    <n v="16530288"/>
    <s v="BENITO"/>
    <s v="CLAVIJO"/>
    <s v="MARÍA DEL PILAR"/>
    <s v="BENITO CLAVIJO, MARÍA DEL PILAR"/>
    <x v="1"/>
    <x v="0"/>
    <x v="0"/>
    <m/>
    <m/>
    <s v="mpbenito"/>
    <s v="pilar.benito@unirioja.es"/>
    <n v="1"/>
    <n v="1"/>
    <n v="504"/>
    <s v="PROFESOR TITULAR UNIVERSIDAD"/>
    <s v="01R"/>
    <s v="TIEMPO COMPLETO REDUCIDO"/>
    <s v="2015-09-15 00:00:00.0"/>
    <s v="null"/>
    <s v="DF32072"/>
    <s v="TITULAR DE UNIVERSIDAD"/>
    <s v="R111"/>
    <x v="7"/>
    <n v="5"/>
    <s v="ÁLGEBRA"/>
  </r>
  <r>
    <x v="4"/>
    <n v="16535214"/>
    <x v="2"/>
    <n v="882"/>
    <s v="882G"/>
    <s v="GRUPO-A"/>
    <s v="Prácticum I"/>
    <s v="GG"/>
    <s v="GRUPO GRANDE"/>
    <s v="882G"/>
    <s v="PRÁCTICUM I DEL GRADO EN EDUCACIÓN INFANTIL"/>
    <s v="GRUPO-A"/>
    <s v="PRÁCTICUM I DEL GRADO EN EDUCACIÓN INFANTIL"/>
    <s v="AN"/>
    <n v="16535214"/>
    <s v="MARTÍNEZ"/>
    <s v="EZQUERRO"/>
    <s v="AURORA"/>
    <s v="MARTÍNEZ EZQUERRO, AURORA"/>
    <x v="0"/>
    <x v="0"/>
    <x v="0"/>
    <m/>
    <m/>
    <s v="aumarte"/>
    <s v="aurora.martinez@unirioja.es"/>
    <n v="0.5"/>
    <n v="0.5"/>
    <n v="504"/>
    <s v="PROFESOR TITULAR UNIVERSIDAD"/>
    <s v="C01"/>
    <s v="TIEMPO COMPLETO"/>
    <s v="2011-09-01 00:00:00.0"/>
    <s v="null"/>
    <s v="DF100303"/>
    <s v="PROFESOR TITULAR DE UNIVERSIDAD"/>
    <s v="R106"/>
    <x v="5"/>
    <n v="195"/>
    <s v="DIDÁCTICA DE LA LENGUA Y LA LITERATURA"/>
  </r>
  <r>
    <x v="4"/>
    <n v="16542622"/>
    <x v="2"/>
    <n v="882"/>
    <s v="882G"/>
    <s v="GRUPO-A"/>
    <s v="Prácticum I"/>
    <s v="GG"/>
    <s v="GRUPO GRANDE"/>
    <s v="882G"/>
    <s v="PRÁCTICUM I DEL GRADO EN EDUCACIÓN INFANTIL"/>
    <s v="GRUPO-A"/>
    <s v="PRÁCTICUM I DEL GRADO EN EDUCACIÓN INFANTIL"/>
    <s v="AN"/>
    <n v="16542622"/>
    <s v="GARCÍA"/>
    <s v="IZQUIERDO"/>
    <s v="MARIA VICTORIA"/>
    <s v="GARCÍA IZQUIERDO, MARIA VICTORIA"/>
    <x v="1"/>
    <x v="0"/>
    <x v="0"/>
    <m/>
    <m/>
    <s v="magarciz"/>
    <s v="maria-victoria.garcia@unirioja.es"/>
    <n v="1.5"/>
    <n v="1.5"/>
    <n v="532"/>
    <s v="LABORAL DOCENTE-ASOCIADO"/>
    <s v="P04"/>
    <s v="TIEMPO PARCIAL (4+4 HORAS)"/>
    <s v="2018-09-24 00:00:00.0"/>
    <s v="2019-09-14 00:00:00.0"/>
    <s v="PI101426"/>
    <s v="PROFESOR ASOCIADO"/>
    <s v="R106"/>
    <x v="5"/>
    <n v="195"/>
    <s v="DIDÁCTICA DE LA LENGUA Y LA LITERATURA"/>
  </r>
  <r>
    <x v="4"/>
    <n v="16546065"/>
    <x v="2"/>
    <n v="882"/>
    <s v="882G"/>
    <s v="GRUPO-A"/>
    <s v="Prácticum I"/>
    <s v="GG"/>
    <s v="GRUPO GRANDE"/>
    <s v="882G"/>
    <s v="PRÁCTICUM I DEL GRADO EN EDUCACIÓN INFANTIL"/>
    <s v="GRUPO-A"/>
    <s v="PRÁCTICUM I DEL GRADO EN EDUCACIÓN INFANTIL"/>
    <s v="AN"/>
    <n v="16546065"/>
    <s v="GUTIÉRREZ"/>
    <s v="JIMÉNEZ"/>
    <s v="JOSÉ MANUEL"/>
    <s v="GUTIÉRREZ JIMÉNEZ, JOSÉ MANUEL"/>
    <x v="1"/>
    <x v="0"/>
    <x v="0"/>
    <m/>
    <m/>
    <s v="jmguti"/>
    <s v="jmguti@unirioja.es"/>
    <n v="1"/>
    <n v="1"/>
    <n v="504"/>
    <s v="PROFESOR TITULAR UNIVERSIDAD"/>
    <s v="01R"/>
    <s v="TIEMPO COMPLETO REDUCIDO"/>
    <s v="2012-09-01 00:00:00.0"/>
    <s v="null"/>
    <s v="DF32266"/>
    <s v="TITULAR DE UNIVERSIDAD"/>
    <s v="R111"/>
    <x v="7"/>
    <n v="595"/>
    <s v="MATEMÁTICA APLICADA"/>
  </r>
  <r>
    <x v="4"/>
    <n v="16610808"/>
    <x v="2"/>
    <n v="882"/>
    <s v="882G"/>
    <s v="GRUPO-A"/>
    <s v="Prácticum I"/>
    <s v="GG"/>
    <s v="GRUPO GRANDE"/>
    <s v="882G"/>
    <s v="PRÁCTICUM I DEL GRADO EN EDUCACIÓN INFANTIL"/>
    <s v="GRUPO-A"/>
    <s v="PRÁCTICUM I DEL GRADO EN EDUCACIÓN INFANTIL"/>
    <s v="AN"/>
    <n v="16610808"/>
    <s v="ARITIO"/>
    <s v="SOLANA"/>
    <s v="REBECA"/>
    <s v="ARITIO SOLANA, REBECA"/>
    <x v="0"/>
    <x v="0"/>
    <x v="0"/>
    <m/>
    <m/>
    <s v="rearitio"/>
    <s v="rebeca.aritio@unirioja.es"/>
    <n v="1.5"/>
    <n v="1.5"/>
    <n v="536"/>
    <s v="PROFESOR INTERINO"/>
    <s v="P05"/>
    <s v="TIEMPO PARCIAL (5+5 HORAS)"/>
    <s v="2018-10-01 00:00:00.0"/>
    <s v="2019-09-14 00:00:00.0"/>
    <s v="PI101436"/>
    <s v="PROFESOR CONTRATADO INTERINO"/>
    <s v="R115"/>
    <x v="2"/>
    <n v="735"/>
    <s v="PSICOLOGÍA EVOLUTIVA Y DE LA EDUCACIÓN"/>
  </r>
  <r>
    <x v="4"/>
    <n v="16620378"/>
    <x v="2"/>
    <n v="882"/>
    <s v="882G"/>
    <s v="GRUPO-A"/>
    <s v="Prácticum I"/>
    <s v="GG"/>
    <s v="GRUPO GRANDE"/>
    <s v="882G"/>
    <s v="PRÁCTICUM I DEL GRADO EN EDUCACIÓN INFANTIL"/>
    <s v="GRUPO-A"/>
    <s v="PRÁCTICUM I DEL GRADO EN EDUCACIÓN INFANTIL"/>
    <s v="AN"/>
    <n v="16620378"/>
    <s v="MATEO"/>
    <s v="MENDAZA"/>
    <s v="RAQUEL"/>
    <s v="MATEO MENDAZA, RAQUEL"/>
    <x v="1"/>
    <x v="0"/>
    <x v="0"/>
    <m/>
    <m/>
    <s v="ramatem"/>
    <s v="raquel.mateo@unirioja.es"/>
    <n v="1"/>
    <n v="1"/>
    <n v="536"/>
    <s v="PROFESOR INTERINO"/>
    <s v="C01"/>
    <s v="TIEMPO COMPLETO"/>
    <s v="2018-09-18 00:00:00.0"/>
    <s v="2019-09-14 00:00:00.0"/>
    <s v="PI101415"/>
    <s v="PROFESOR CONTRATADO INTERINO"/>
    <s v="R107"/>
    <x v="6"/>
    <n v="345"/>
    <s v="FILOLOGÍA INGLESA"/>
  </r>
  <r>
    <x v="4"/>
    <n v="72786536"/>
    <x v="2"/>
    <n v="882"/>
    <s v="882G"/>
    <s v="GRUPO-A"/>
    <s v="Prácticum I"/>
    <s v="GG"/>
    <s v="GRUPO GRANDE"/>
    <s v="882G"/>
    <s v="PRÁCTICUM I DEL GRADO EN EDUCACIÓN INFANTIL"/>
    <s v="GRUPO-A"/>
    <s v="PRÁCTICUM I DEL GRADO EN EDUCACIÓN INFANTIL"/>
    <s v="AN"/>
    <n v="72786536"/>
    <s v="MÍNGUEZ"/>
    <s v="CENICEROS"/>
    <s v="JUDIT"/>
    <s v="MÍNGUEZ CENICEROS, JUDIT"/>
    <x v="0"/>
    <x v="0"/>
    <x v="0"/>
    <m/>
    <m/>
    <s v="jminguez"/>
    <s v="judit.minguez@unirioja.es"/>
    <n v="1.5"/>
    <n v="1.5"/>
    <n v="534"/>
    <s v="CONTRATADO DOCTOR -TIPO 1"/>
    <s v="C01"/>
    <s v="TIEMPO COMPLETO"/>
    <s v="2007-07-20 00:00:00.0"/>
    <s v="null"/>
    <s v="LD100578"/>
    <s v="CONTRATADO DOCTOR"/>
    <s v="R111"/>
    <x v="7"/>
    <n v="15"/>
    <s v="ANÁLISIS MATEMÁTICO"/>
  </r>
  <r>
    <x v="14"/>
    <n v="16584517"/>
    <x v="4"/>
    <n v="885"/>
    <s v="885G"/>
    <s v="GRUPO-A"/>
    <s v="Electrotecnia"/>
    <s v="GG"/>
    <s v="GRUPO GRANDE"/>
    <s v="885G"/>
    <s v="GG de Electrotecnia"/>
    <s v="GRUPO-A"/>
    <s v="GG de Electrotecnia"/>
    <s v="AN"/>
    <n v="16584517"/>
    <s v="FALCES"/>
    <s v="DE ANDRÉS"/>
    <s v="ALBERTO"/>
    <s v="FALCES DE ANDRÉS, ALBERTO"/>
    <x v="0"/>
    <x v="0"/>
    <x v="0"/>
    <m/>
    <m/>
    <s v="alfalces"/>
    <s v="alberto.falces@unirioja.es"/>
    <n v="2.7"/>
    <n v="2.7"/>
    <n v="536"/>
    <s v="PROFESOR INTERINO"/>
    <s v="C01"/>
    <s v="TIEMPO COMPLETO"/>
    <s v="2009-10-01 00:00:00.0"/>
    <s v="null"/>
    <s v="PI100720"/>
    <s v="PROFESOR CONTRATADO INTERINO"/>
    <s v="R109"/>
    <x v="9"/>
    <n v="535"/>
    <s v="INGENIERÍA ELÉCTRICA"/>
  </r>
  <r>
    <x v="14"/>
    <n v="16588655"/>
    <x v="4"/>
    <n v="885"/>
    <s v="885L"/>
    <s v="GRUPO-A1"/>
    <s v="Electrotecnia"/>
    <s v="GL"/>
    <s v="GRUPO DE LABORATORIO"/>
    <s v="885L"/>
    <s v="GL de Electrotecnia"/>
    <s v="GRUPO-A1"/>
    <s v="GL de Electrotecnia"/>
    <s v="AN"/>
    <n v="16588655"/>
    <s v="ARANA"/>
    <s v="MARTÍNEZ"/>
    <s v="MARÍA NEREA"/>
    <s v="ARANA MARTÍNEZ, MARÍA NEREA"/>
    <x v="1"/>
    <x v="0"/>
    <x v="0"/>
    <m/>
    <m/>
    <s v="nearanm"/>
    <s v="maria-nerea.arana@unirioja.es"/>
    <n v="0.8"/>
    <n v="0.8"/>
    <n v="536"/>
    <s v="PROFESOR INTERINO"/>
    <s v="P04"/>
    <s v="TIEMPO PARCIAL (4+4 HORAS)"/>
    <s v="2018-09-17 00:00:00.0"/>
    <s v="2019-09-14 00:00:00.0"/>
    <s v="PI101409"/>
    <s v="PROFESOR CONTRATADO INTERINO"/>
    <s v="R109"/>
    <x v="9"/>
    <n v="535"/>
    <s v="INGENIERÍA ELÉCTRICA"/>
  </r>
  <r>
    <x v="19"/>
    <n v="16019533"/>
    <x v="6"/>
    <n v="5000"/>
    <s v="5000G"/>
    <s v="GRUPO-A"/>
    <s v="Deontología profesional"/>
    <s v="GG"/>
    <s v="GRUPO GRANDE"/>
    <s v="5000G"/>
    <s v="GG de Deontología profesional"/>
    <s v="GRUPO-A"/>
    <s v="GG de Deontología profesional"/>
    <s v="1S"/>
    <n v="16019533"/>
    <s v="GARCIANDÍA"/>
    <s v="GONZÁLEZ"/>
    <s v="PEDRO MARÍA"/>
    <s v="GARCIANDÍA GONZÁLEZ, PEDRO MARÍA"/>
    <x v="0"/>
    <x v="0"/>
    <x v="0"/>
    <m/>
    <m/>
    <s v="pgarcian"/>
    <s v="pedro.garciandia@unirioja.es"/>
    <n v="0"/>
    <n v="0"/>
    <n v="500"/>
    <s v="CATEDRATICO DE UNIVERSIDAD"/>
    <s v="C01"/>
    <s v="TIEMPO COMPLETO"/>
    <s v="2017-09-15 00:00:00.0"/>
    <s v="null"/>
    <s v="DF100278"/>
    <s v="CATEDRÁTICO DE UNIVERSIDAD"/>
    <s v="R103"/>
    <x v="1"/>
    <n v="175"/>
    <s v="DERECHO PROCESAL"/>
  </r>
  <r>
    <x v="19"/>
    <n v="17206354"/>
    <x v="6"/>
    <n v="5006"/>
    <s v="5006G"/>
    <s v="GRUPO-A"/>
    <s v="Argumentación y documentación"/>
    <s v="GG"/>
    <s v="GRUPO GRANDE"/>
    <s v="5006G"/>
    <s v="GG de Argumentación y documentación"/>
    <s v="GRUPO-A"/>
    <s v="GG de Argumentación y documentación"/>
    <s v="1S"/>
    <n v="17206354"/>
    <s v="MARTÍNEZ DE PISÓN"/>
    <s v="CAVERO"/>
    <s v="JOSÉ MARÍA"/>
    <s v="MARTÍNEZ DE PISÓN CAVERO, JOSÉ MARÍA"/>
    <x v="0"/>
    <x v="0"/>
    <x v="0"/>
    <m/>
    <m/>
    <s v="jdepison"/>
    <s v="jose.mezdepison@unirioja.es"/>
    <n v="1"/>
    <n v="1"/>
    <n v="500"/>
    <s v="CATEDRATICO DE UNIVERSIDAD"/>
    <s v="01R"/>
    <s v="TIEMPO COMPLETO REDUCIDO"/>
    <s v="2013-09-01 00:00:00.0"/>
    <s v="null"/>
    <s v="DF31106"/>
    <s v="CATEDRÁTICO DE UNIVERSIDAD"/>
    <s v="R103"/>
    <x v="1"/>
    <n v="381"/>
    <s v="FILOSOFÍA DEL DERECHO"/>
  </r>
  <r>
    <x v="19"/>
    <n v="16586761"/>
    <x v="6"/>
    <n v="5007"/>
    <s v="5007G"/>
    <s v="GRUPO-A"/>
    <s v="Negociación y resolución de conflictos"/>
    <s v="GG"/>
    <s v="GRUPO GRANDE"/>
    <s v="5007G"/>
    <s v="GG de Negociación y resolución de conflictos"/>
    <s v="GRUPO-A"/>
    <s v="GG de Negociación y resolución de conflictos"/>
    <s v="1S"/>
    <n v="16586761"/>
    <s v="PÉREZ"/>
    <s v="ESCALONA"/>
    <s v="SUSANA"/>
    <s v="PÉREZ ESCALONA, SUSANA"/>
    <x v="1"/>
    <x v="0"/>
    <x v="0"/>
    <m/>
    <m/>
    <s v="superez"/>
    <s v="susana.perez@unirioja.es"/>
    <n v="1"/>
    <n v="1"/>
    <n v="534"/>
    <s v="CONTRATADO DOCTOR -TIPO 1"/>
    <s v="C01"/>
    <s v="TIEMPO COMPLETO"/>
    <s v="2009-10-01 00:00:00.0"/>
    <s v="null"/>
    <s v="PI100723"/>
    <s v="CONTRATADO DOCTOR"/>
    <s v="R103"/>
    <x v="1"/>
    <n v="165"/>
    <s v="DERECHO MERCANTIL"/>
  </r>
  <r>
    <x v="19"/>
    <n v="18027322"/>
    <x v="6"/>
    <n v="5007"/>
    <s v="5007G"/>
    <s v="GRUPO-A"/>
    <s v="Negociación y resolución de conflictos"/>
    <s v="GG"/>
    <s v="GRUPO GRANDE"/>
    <s v="5007G"/>
    <s v="GG de Negociación y resolución de conflictos"/>
    <s v="GRUPO-A"/>
    <s v="GG de Negociación y resolución de conflictos"/>
    <s v="1S"/>
    <n v="18027322"/>
    <s v="SUSÍN"/>
    <s v="BETRÁN"/>
    <s v="RAÚL"/>
    <s v="SUSÍN BETRÁN, RAÚL"/>
    <x v="1"/>
    <x v="0"/>
    <x v="0"/>
    <m/>
    <m/>
    <s v="rasusin"/>
    <s v="raul.susin@unirioja.es"/>
    <n v="1"/>
    <n v="1"/>
    <n v="504"/>
    <s v="PROFESOR TITULAR UNIVERSIDAD"/>
    <s v="C01"/>
    <s v="TIEMPO COMPLETO"/>
    <s v="2015-09-15 00:00:00.0"/>
    <s v="null"/>
    <s v="DF100148"/>
    <s v="PROFESOR TITULAR DE UNIVERSIDAD"/>
    <s v="R103"/>
    <x v="1"/>
    <n v="381"/>
    <s v="FILOSOFÍA DEL DERECHO"/>
  </r>
  <r>
    <x v="19"/>
    <n v="17845083"/>
    <x v="6"/>
    <n v="5009"/>
    <s v="5009G"/>
    <s v="GRUPO-A"/>
    <s v="Tutela constitucional"/>
    <s v="GG"/>
    <s v="GRUPO GRANDE"/>
    <s v="5009G"/>
    <s v="GG de Tutela constitucional"/>
    <s v="GRUPO-A"/>
    <s v="GG de Tutela constitucional"/>
    <s v="1S"/>
    <n v="17845083"/>
    <s v="CHUECA"/>
    <s v="RODRÍGUEZ"/>
    <s v="RICARDO LUIS"/>
    <s v="CHUECA RODRÍGUEZ, RICARDO LUIS"/>
    <x v="0"/>
    <x v="0"/>
    <x v="0"/>
    <m/>
    <m/>
    <s v="richueca"/>
    <s v="ricardo.chueca@unirioja.es"/>
    <n v="2"/>
    <n v="2"/>
    <n v="500"/>
    <s v="CATEDRATICO DE UNIVERSIDAD"/>
    <s v="01R"/>
    <s v="TIEMPO COMPLETO REDUCIDO"/>
    <s v="2012-09-01 00:00:00.0"/>
    <s v="null"/>
    <s v="DF100096"/>
    <s v="CATEDRATICO DE UNIVERSIDAD"/>
    <s v="R103"/>
    <x v="1"/>
    <n v="135"/>
    <s v="DERECHO CONSTITUCIONAL"/>
  </r>
  <r>
    <x v="19"/>
    <n v="7863146"/>
    <x v="6"/>
    <n v="5010"/>
    <s v="5010G"/>
    <s v="GRUPO-A"/>
    <s v="Tutela europea"/>
    <s v="GG"/>
    <s v="GRUPO GRANDE"/>
    <s v="5010G"/>
    <s v="GG de Tutela europea"/>
    <s v="GRUPO-A"/>
    <s v="GG de Tutela europea"/>
    <s v="1S"/>
    <n v="7863146"/>
    <s v="CARRERA"/>
    <s v="HERNÁNDEZ"/>
    <s v="FRANCISCO JESÚS"/>
    <s v="CARRERA HERNÁNDEZ, FRANCISCO JESÚS"/>
    <x v="0"/>
    <x v="0"/>
    <x v="0"/>
    <m/>
    <m/>
    <s v="frcarrer"/>
    <s v="francisco-jesus.carrera@unirioja.es"/>
    <n v="2"/>
    <n v="2"/>
    <n v="500"/>
    <s v="CATEDRATICO DE UNIVERSIDAD"/>
    <s v="01R"/>
    <s v="TIEMPO COMPLETO REDUCIDO"/>
    <s v="2016-09-15 00:00:00.0"/>
    <s v="null"/>
    <s v="DF100040"/>
    <s v="CATEDRÁTICO DE UNIVERSIDAD"/>
    <s v="R103"/>
    <x v="1"/>
    <n v="160"/>
    <s v="DERECHO INTERNACIONAL PUBLICO Y RELACIONES INTERNA"/>
  </r>
  <r>
    <x v="19"/>
    <n v="13104263"/>
    <x v="6"/>
    <n v="5011"/>
    <s v="5011G"/>
    <s v="GRUPO-A"/>
    <s v="Tutela civil"/>
    <s v="GG"/>
    <s v="GRUPO GRANDE"/>
    <s v="5011G"/>
    <s v="GG de Tutela civil"/>
    <s v="GRUPO-A"/>
    <s v="GG de Tutela civil"/>
    <s v="1S"/>
    <n v="13104263"/>
    <s v="SÁNCHEZ"/>
    <s v="HERNÁNDEZ"/>
    <s v="ÁNGEL"/>
    <s v="SÁNCHEZ HERNÁNDEZ, ÁNGEL"/>
    <x v="0"/>
    <x v="0"/>
    <x v="0"/>
    <m/>
    <m/>
    <s v="asanchez"/>
    <s v="angel.sanchez@unirioja.es"/>
    <n v="0.5"/>
    <n v="0.5"/>
    <n v="500"/>
    <s v="CATEDRATICO DE UNIVERSIDAD"/>
    <s v="01R"/>
    <s v="TIEMPO COMPLETO REDUCIDO"/>
    <s v="2018-12-18 00:00:00.0"/>
    <s v="null"/>
    <s v="DF100376"/>
    <s v="CATEDRÁTICO DE UNIVERSIDAD"/>
    <s v="R103"/>
    <x v="1"/>
    <n v="130"/>
    <s v="DERECHO CIVIL"/>
  </r>
  <r>
    <x v="19"/>
    <n v="16243789"/>
    <x v="6"/>
    <n v="5011"/>
    <s v="5011G"/>
    <s v="GRUPO-A"/>
    <s v="Tutela civil"/>
    <s v="GG"/>
    <s v="GRUPO GRANDE"/>
    <s v="5011G"/>
    <s v="GG de Tutela civil"/>
    <s v="GRUPO-A"/>
    <s v="GG de Tutela civil"/>
    <s v="1S"/>
    <n v="16243789"/>
    <s v="PABLO"/>
    <s v="CONTRERAS"/>
    <s v="PEDRO V. DE"/>
    <s v="PABLO CONTRERAS, PEDRO V. DE"/>
    <x v="0"/>
    <x v="0"/>
    <x v="0"/>
    <m/>
    <m/>
    <s v="pedpablo"/>
    <s v="pedro.depablo@unirioja.es"/>
    <n v="2.2799999999999998"/>
    <n v="2.2799999999999998"/>
    <n v="500"/>
    <s v="CATEDRATICO DE UNIVERSIDAD"/>
    <s v="01R"/>
    <s v="TIEMPO COMPLETO REDUCIDO"/>
    <s v="2013-09-01 00:00:00.0"/>
    <s v="null"/>
    <s v="DF3721"/>
    <s v="CATEDRÁTICO DE UNIVERSIDAD"/>
    <s v="R103"/>
    <x v="1"/>
    <n v="130"/>
    <s v="DERECHO CIVIL"/>
  </r>
  <r>
    <x v="19"/>
    <n v="16588594"/>
    <x v="6"/>
    <n v="5011"/>
    <s v="5011G"/>
    <s v="GRUPO-A"/>
    <s v="Tutela civil"/>
    <s v="GG"/>
    <s v="GRUPO GRANDE"/>
    <s v="5011G"/>
    <s v="GG de Tutela civil"/>
    <s v="GRUPO-A"/>
    <s v="GG de Tutela civil"/>
    <s v="1S"/>
    <n v="16588594"/>
    <s v="LOZA"/>
    <s v="MARIN"/>
    <s v="EVA MARÍA"/>
    <s v="LOZA MARIN, EVA MARÍA"/>
    <x v="1"/>
    <x v="0"/>
    <x v="0"/>
    <m/>
    <m/>
    <s v="evloza"/>
    <s v="eva-maria.loza@unirioja.es"/>
    <n v="0.72"/>
    <n v="0.72"/>
    <n v="532"/>
    <s v="LABORAL DOCENTE-ASOCIADO"/>
    <s v="P06"/>
    <s v="TIEMPO PARCIAL (6+6 HORAS)"/>
    <s v="2018-10-09 00:00:00.0"/>
    <s v="2019-09-14 00:00:00.0"/>
    <s v="PI101349"/>
    <s v="PROFESOR ASOCIADO"/>
    <s v="R103"/>
    <x v="1"/>
    <n v="130"/>
    <s v="DERECHO CIVIL"/>
  </r>
  <r>
    <x v="19"/>
    <n v="18196196"/>
    <x v="6"/>
    <n v="5011"/>
    <s v="5011G"/>
    <s v="GRUPO-A"/>
    <s v="Tutela civil"/>
    <s v="GG"/>
    <s v="GRUPO GRANDE"/>
    <s v="5011G"/>
    <s v="GG de Tutela civil"/>
    <s v="GRUPO-A"/>
    <s v="GG de Tutela civil"/>
    <s v="1S"/>
    <n v="18196196"/>
    <s v="BARBER"/>
    <s v="CÁRCAMO"/>
    <s v="Mª RONCESVALLES"/>
    <s v="BARBER CÁRCAMO, Mª RONCESVALLES"/>
    <x v="0"/>
    <x v="0"/>
    <x v="0"/>
    <m/>
    <m/>
    <s v="robarber"/>
    <s v="roncesvalles.barber@unirioja.es"/>
    <n v="1"/>
    <n v="1"/>
    <n v="500"/>
    <s v="CATEDRATICO DE UNIVERSIDAD"/>
    <s v="01R"/>
    <s v="TIEMPO COMPLETO REDUCIDO"/>
    <s v="2018-12-05 00:00:00.0"/>
    <s v="null"/>
    <s v="DF100375"/>
    <s v="CATEDRÁTICO DE UNIVERSIDAD"/>
    <s v="R103"/>
    <x v="1"/>
    <n v="130"/>
    <s v="DERECHO CIVIL"/>
  </r>
  <r>
    <x v="19"/>
    <n v="42053327"/>
    <x v="6"/>
    <n v="5011"/>
    <s v="5011G"/>
    <s v="GRUPO-A"/>
    <s v="Tutela civil"/>
    <s v="GG"/>
    <s v="GRUPO GRANDE"/>
    <s v="5011G"/>
    <s v="GG de Tutela civil"/>
    <s v="GRUPO-A"/>
    <s v="GG de Tutela civil"/>
    <s v="1S"/>
    <n v="42053327"/>
    <s v="VENTURA"/>
    <s v="VENTURA"/>
    <s v="JOSÉ MANUEL"/>
    <s v="VENTURA VENTURA, JOSÉ MANUEL"/>
    <x v="0"/>
    <x v="0"/>
    <x v="0"/>
    <m/>
    <m/>
    <s v="joventur"/>
    <s v="jmanuel.ventura@unirioja.es"/>
    <n v="0.5"/>
    <n v="0.5"/>
    <n v="534"/>
    <s v="CONTRATADO DOCTOR -TIPO 1"/>
    <s v="C01"/>
    <s v="TIEMPO COMPLETO"/>
    <s v="2004-10-01 00:00:00.0"/>
    <s v="null"/>
    <s v="LD100299"/>
    <s v="CONTRATADO DOCTOR TIPO1"/>
    <s v="R103"/>
    <x v="1"/>
    <n v="130"/>
    <s v="DERECHO CIVIL"/>
  </r>
  <r>
    <x v="19"/>
    <n v="16532587"/>
    <x v="6"/>
    <n v="5013"/>
    <s v="5013G"/>
    <s v="GRUPO-A"/>
    <s v="Tutela procesal civil"/>
    <s v="GG"/>
    <s v="GRUPO GRANDE"/>
    <s v="5013G"/>
    <s v="GG de Tutela procesal civil"/>
    <s v="GRUPO-A"/>
    <s v="GG de Tutela procesal civil"/>
    <s v="2S"/>
    <n v="16532587"/>
    <s v="LASHERAS"/>
    <s v="HERRERO"/>
    <s v="MARÍA PILAR"/>
    <s v="LASHERAS HERRERO, MARÍA PILAR"/>
    <x v="1"/>
    <x v="0"/>
    <x v="0"/>
    <m/>
    <m/>
    <s v="malashh"/>
    <s v="pilar.lasheras@unirioja.es"/>
    <n v="1"/>
    <n v="1"/>
    <n v="532"/>
    <s v="LABORAL DOCENTE-ASOCIADO"/>
    <s v="P04"/>
    <s v="TIEMPO PARCIAL (4+4 HORAS)"/>
    <s v="2016-09-15 00:00:00.0"/>
    <s v="2019-09-14 00:00:00.0"/>
    <s v="PI101105"/>
    <s v="PROFESOR ASOCIADO"/>
    <s v="R103"/>
    <x v="1"/>
    <n v="175"/>
    <s v="DERECHO PROCESAL"/>
  </r>
  <r>
    <x v="19"/>
    <n v="16576351"/>
    <x v="6"/>
    <n v="5015"/>
    <s v="5015G"/>
    <s v="GRUPO-A"/>
    <s v="Tutela penal y penitenciaria"/>
    <s v="GG"/>
    <s v="GRUPO GRANDE"/>
    <s v="5015G"/>
    <s v="GG de Tutela penal y penitenciaria"/>
    <s v="GRUPO-A"/>
    <s v="GG de Tutela penal y penitenciaria"/>
    <s v="1S"/>
    <n v="16576351"/>
    <s v="URREA"/>
    <s v="CORRES"/>
    <s v="MARIOLA"/>
    <s v="URREA CORRES, MARIOLA"/>
    <x v="1"/>
    <x v="0"/>
    <x v="0"/>
    <m/>
    <m/>
    <s v="maurrea"/>
    <s v="mariola.urrea@unirioja.es"/>
    <n v="0.5"/>
    <n v="0.5"/>
    <n v="504"/>
    <s v="PROFESOR TITULAR UNIVERSIDAD"/>
    <s v="C01"/>
    <s v="TIEMPO COMPLETO"/>
    <s v="2009-06-12 00:00:00.0"/>
    <s v="null"/>
    <s v="DF100231"/>
    <s v="PROFESOR TITULAR DE UNIVERSIDAD"/>
    <s v="R103"/>
    <x v="1"/>
    <n v="160"/>
    <s v="DERECHO INTERNACIONAL PUBLICO Y RELACIONES INTERNA"/>
  </r>
  <r>
    <x v="19"/>
    <n v="16586693"/>
    <x v="6"/>
    <n v="5015"/>
    <s v="5015G"/>
    <s v="GRUPO-A"/>
    <s v="Tutela penal y penitenciaria"/>
    <s v="GG"/>
    <s v="GRUPO GRANDE"/>
    <s v="5015G"/>
    <s v="GG de Tutela penal y penitenciaria"/>
    <s v="GRUPO-A"/>
    <s v="GG de Tutela penal y penitenciaria"/>
    <s v="1S"/>
    <n v="16586693"/>
    <s v="PÉREZ"/>
    <s v="GONZÁLEZ"/>
    <s v="SERGIO"/>
    <s v="PÉREZ GONZÁLEZ, SERGIO"/>
    <x v="0"/>
    <x v="0"/>
    <x v="0"/>
    <m/>
    <m/>
    <s v="seperez"/>
    <s v="sergio.perezg@unirioja.es"/>
    <n v="1.5"/>
    <n v="1.5"/>
    <n v="536"/>
    <s v="PROFESOR INTERINO"/>
    <s v="C01"/>
    <s v="TIEMPO COMPLETO"/>
    <s v="2018-09-17 00:00:00.0"/>
    <s v="null"/>
    <s v="PI101351"/>
    <s v="PROFESOR CONTRATADO INTERINO"/>
    <s v="R103"/>
    <x v="1"/>
    <n v="170"/>
    <s v="DERECHO PENAL"/>
  </r>
  <r>
    <x v="19"/>
    <n v="16261031"/>
    <x v="6"/>
    <n v="5016"/>
    <s v="5016G"/>
    <s v="GRUPO-A"/>
    <s v="Tutela administrativa y tributaria"/>
    <s v="GG"/>
    <s v="GRUPO GRANDE"/>
    <s v="5016G"/>
    <s v="GG de Tutela administrativa y tributaria"/>
    <s v="GRUPO-A"/>
    <s v="GG de Tutela administrativa y tributaria"/>
    <s v="2S"/>
    <n v="16261031"/>
    <s v="SANTAMARÍA"/>
    <s v="ARINAS"/>
    <s v="RENÉ JAVIER"/>
    <s v="SANTAMARÍA ARINAS, RENÉ JAVIER"/>
    <x v="0"/>
    <x v="0"/>
    <x v="0"/>
    <m/>
    <m/>
    <s v="resantam"/>
    <s v="rene-javier.santamaria@unirioja.es"/>
    <n v="1"/>
    <n v="1"/>
    <n v="504"/>
    <s v="PROFESOR TITULAR UNIVERSIDAD"/>
    <s v="01R"/>
    <s v="TIEMPO COMPLETO REDUCIDO"/>
    <s v="2016-09-15 00:00:00.0"/>
    <s v="null"/>
    <s v="DF100199"/>
    <s v="PROFESOR TITULAR DE UNIVERSIDAD"/>
    <s v="R103"/>
    <x v="1"/>
    <n v="125"/>
    <s v="DERECHO ADMINISTRATIVO"/>
  </r>
  <r>
    <x v="19"/>
    <n v="16536773"/>
    <x v="6"/>
    <n v="5016"/>
    <s v="5016G"/>
    <s v="GRUPO-A"/>
    <s v="Tutela administrativa y tributaria"/>
    <s v="GG"/>
    <s v="GRUPO GRANDE"/>
    <s v="5016G"/>
    <s v="GG de Tutela administrativa y tributaria"/>
    <s v="GRUPO-A"/>
    <s v="GG de Tutela administrativa y tributaria"/>
    <s v="2S"/>
    <n v="16536773"/>
    <s v="RUIZ DE PALACIOS"/>
    <s v="VILLAVERDE"/>
    <s v="JOSÉ IGNACIO"/>
    <s v="RUIZ DE PALACIOS VILLAVERDE, JOSÉ IGNACIO"/>
    <x v="1"/>
    <x v="0"/>
    <x v="0"/>
    <m/>
    <m/>
    <s v="jiruizp"/>
    <s v="ji.ruiz-de-palacios@unirioja.es"/>
    <n v="1"/>
    <n v="1"/>
    <n v="535"/>
    <s v="COLABORADOR-TIPO 1"/>
    <s v="C01"/>
    <s v="TIEMPO COMPLETO"/>
    <s v="2007-06-13 00:00:00.0"/>
    <s v="null"/>
    <s v="LD100627"/>
    <s v="PROFESOR COLABORADOR TIPO 1"/>
    <s v="R103"/>
    <x v="1"/>
    <n v="150"/>
    <s v="DERECHO FINANCIERO Y TRIBUTARIO"/>
  </r>
  <r>
    <x v="19"/>
    <n v="16566979"/>
    <x v="6"/>
    <n v="5016"/>
    <s v="5016G"/>
    <s v="GRUPO-A"/>
    <s v="Tutela administrativa y tributaria"/>
    <s v="GG"/>
    <s v="GRUPO GRANDE"/>
    <s v="5016G"/>
    <s v="GG de Tutela administrativa y tributaria"/>
    <s v="GRUPO-A"/>
    <s v="GG de Tutela administrativa y tributaria"/>
    <s v="2S"/>
    <n v="16566979"/>
    <s v="BARRIOBERO"/>
    <s v="MARTÍNEZ"/>
    <s v="IGNACIO"/>
    <s v="BARRIOBERO MARTÍNEZ, IGNACIO"/>
    <x v="1"/>
    <x v="0"/>
    <x v="0"/>
    <m/>
    <m/>
    <s v="igbarrio"/>
    <s v="ignacio.barriobero@unirioja.es"/>
    <n v="1"/>
    <n v="1"/>
    <n v="532"/>
    <s v="LABORAL DOCENTE-ASOCIADO"/>
    <s v="P06"/>
    <s v="TIEMPO PARCIAL (6+6 HORAS)"/>
    <s v="2016-09-15 00:00:00.0"/>
    <s v="2019-09-14 00:00:00.0"/>
    <s v="PI101100"/>
    <s v="PROFESOR ASOCIADO"/>
    <s v="R103"/>
    <x v="1"/>
    <n v="125"/>
    <s v="DERECHO ADMINISTRATIVO"/>
  </r>
  <r>
    <x v="19"/>
    <n v="16598717"/>
    <x v="6"/>
    <n v="5016"/>
    <s v="5016G"/>
    <s v="GRUPO-A"/>
    <s v="Tutela administrativa y tributaria"/>
    <s v="GG"/>
    <s v="GRUPO GRANDE"/>
    <s v="5016G"/>
    <s v="GG de Tutela administrativa y tributaria"/>
    <s v="GRUPO-A"/>
    <s v="GG de Tutela administrativa y tributaria"/>
    <s v="2S"/>
    <n v="16598717"/>
    <s v="SAN MARTÍN"/>
    <s v="SEGURA"/>
    <s v="DAVID"/>
    <s v="SAN MARTÍN SEGURA, DAVID"/>
    <x v="1"/>
    <x v="0"/>
    <x v="0"/>
    <m/>
    <m/>
    <s v="dasan-ma"/>
    <s v="david.san-martin@unirioja.es"/>
    <n v="2"/>
    <n v="2"/>
    <n v="536"/>
    <s v="PROFESOR INTERINO"/>
    <s v="C01"/>
    <s v="TIEMPO COMPLETO"/>
    <s v="2018-09-24 00:00:00.0"/>
    <s v="2019-09-14 00:00:00.0"/>
    <s v="PI101421"/>
    <s v="PROFESOR CONTRATADO INTERINO"/>
    <s v="R103"/>
    <x v="1"/>
    <n v="125"/>
    <s v="DERECHO ADMINISTRATIVO"/>
  </r>
  <r>
    <x v="19"/>
    <n v="16542669"/>
    <x v="6"/>
    <n v="5017"/>
    <s v="5017G"/>
    <s v="GRUPO-A"/>
    <s v="Tutela laboral"/>
    <s v="GG"/>
    <s v="GRUPO GRANDE"/>
    <s v="5017G"/>
    <s v="GG de Tutela laboral"/>
    <s v="GRUPO-A"/>
    <s v="GG de Tutela laboral"/>
    <s v="2S"/>
    <n v="16542669"/>
    <s v="ARRUGA"/>
    <s v="SEGURA"/>
    <s v="MARÍA CONCEPCIÓN"/>
    <s v="ARRUGA SEGURA, MARÍA CONCEPCIÓN"/>
    <x v="1"/>
    <x v="0"/>
    <x v="0"/>
    <m/>
    <m/>
    <s v="m-arruga"/>
    <s v="maria-concepcion.arruga@unirioja.es"/>
    <n v="0.2"/>
    <n v="0.2"/>
    <s v="A-0537"/>
    <s v="TITULAR"/>
    <s v="C01"/>
    <s v="TIEMPO COMPLETO"/>
    <s v="2011-01-01 00:00:00.0"/>
    <s v="null"/>
    <s v="PI100875"/>
    <s v="TITULAR"/>
    <s v="R103"/>
    <x v="1"/>
    <n v="140"/>
    <s v="DERECHO DEL TRABAJO Y DE LA SEGURIDAD SOCIAL"/>
  </r>
  <r>
    <x v="19"/>
    <n v="16563493"/>
    <x v="6"/>
    <n v="5017"/>
    <s v="5017G"/>
    <s v="GRUPO-A"/>
    <s v="Tutela laboral"/>
    <s v="GG"/>
    <s v="GRUPO GRANDE"/>
    <s v="5017G"/>
    <s v="GG de Tutela laboral"/>
    <s v="GRUPO-A"/>
    <s v="GG de Tutela laboral"/>
    <s v="2S"/>
    <n v="16563493"/>
    <s v="SESMA"/>
    <s v="BASTIDA"/>
    <s v="BEGOÑA"/>
    <s v="SESMA BASTIDA, BEGOÑA"/>
    <x v="1"/>
    <x v="0"/>
    <x v="0"/>
    <m/>
    <m/>
    <s v="bsesma"/>
    <s v="begona.sesma@unirioja.es"/>
    <n v="2.8"/>
    <n v="2.8"/>
    <n v="534"/>
    <s v="CONTRATADO DOCTOR -TIPO 1"/>
    <s v="C01"/>
    <s v="TIEMPO COMPLETO"/>
    <s v="2008-09-19 00:00:00.0"/>
    <s v="null"/>
    <s v="LD100628"/>
    <s v="PROFESOR CONTRATADO DOCTOR -TIPO 1"/>
    <s v="R103"/>
    <x v="1"/>
    <n v="140"/>
    <s v="DERECHO DEL TRABAJO Y DE LA SEGURIDAD SOCIAL"/>
  </r>
  <r>
    <x v="19"/>
    <n v="2856545"/>
    <x v="6"/>
    <n v="5018"/>
    <s v="5018G"/>
    <s v="GRUPO-A"/>
    <s v="Prácticas externas I"/>
    <s v="GG"/>
    <s v="GRUPO GRANDE"/>
    <s v="5018G"/>
    <s v="GG de Prácticas externas I"/>
    <s v="GRUPO-A"/>
    <s v="GG de Prácticas externas I"/>
    <s v="2S"/>
    <n v="2856545"/>
    <s v="MARTÍNEZ"/>
    <s v="NAVAS"/>
    <s v="ISABEL"/>
    <s v="MARTÍNEZ NAVAS, ISABEL"/>
    <x v="1"/>
    <x v="0"/>
    <x v="0"/>
    <m/>
    <m/>
    <s v="ismarti"/>
    <s v="isabel.mnavas@unirioja.es"/>
    <n v="0.2"/>
    <n v="0.2"/>
    <n v="504"/>
    <s v="PROFESOR TITULAR UNIVERSIDAD"/>
    <s v="01R"/>
    <s v="TIEMPO COMPLETO REDUCIDO"/>
    <s v="2017-09-16 00:00:00.0"/>
    <s v="null"/>
    <s v="DF31109"/>
    <s v="TITULAR DE UNIVERSIDAD"/>
    <s v="R103"/>
    <x v="1"/>
    <n v="470"/>
    <s v="HISTORIA DEL DERECHO Y DE LAS INSTITUCIONES"/>
  </r>
  <r>
    <x v="19"/>
    <n v="9308464"/>
    <x v="6"/>
    <n v="5018"/>
    <s v="5018G"/>
    <s v="GRUPO-A"/>
    <s v="Prácticas externas I"/>
    <s v="GG"/>
    <s v="GRUPO GRANDE"/>
    <s v="5018G"/>
    <s v="GG de Prácticas externas I"/>
    <s v="GRUPO-A"/>
    <s v="GG de Prácticas externas I"/>
    <s v="2S"/>
    <n v="9308464"/>
    <s v="VEGA"/>
    <s v="GUTIÉRREZ"/>
    <s v="ANA MARÍA"/>
    <s v="VEGA GUTIÉRREZ, ANA MARÍA"/>
    <x v="0"/>
    <x v="0"/>
    <x v="0"/>
    <m/>
    <m/>
    <s v="anavega"/>
    <s v="ana.vega@unirioja.es"/>
    <n v="0.2"/>
    <n v="0.2"/>
    <n v="500"/>
    <s v="CATEDRATICO DE UNIVERSIDAD"/>
    <s v="C01"/>
    <s v="TIEMPO COMPLETO"/>
    <s v="2007-05-13 00:00:00.0"/>
    <s v="null"/>
    <s v="DF100208"/>
    <s v="CATEDRÁTICO DE UNIVERSIDAD"/>
    <s v="R103"/>
    <x v="1"/>
    <n v="145"/>
    <s v="DERECHO ECLESIÁSTICO DEL ESTADO"/>
  </r>
  <r>
    <x v="19"/>
    <n v="16500778"/>
    <x v="6"/>
    <n v="5018"/>
    <s v="5018G"/>
    <s v="GRUPO-A"/>
    <s v="Prácticas externas I"/>
    <s v="GG"/>
    <s v="GRUPO GRANDE"/>
    <s v="5018G"/>
    <s v="GG de Prácticas externas I"/>
    <s v="GRUPO-A"/>
    <s v="GG de Prácticas externas I"/>
    <s v="2S"/>
    <n v="16500778"/>
    <s v="MURILLAS"/>
    <s v="ESCUDERO"/>
    <s v="JUAN MANUEL"/>
    <s v="MURILLAS ESCUDERO, JUAN MANUEL"/>
    <x v="0"/>
    <x v="0"/>
    <x v="0"/>
    <m/>
    <m/>
    <s v="jumurill"/>
    <s v="juan-manuel.murillas@unirioja.es"/>
    <n v="0.2"/>
    <n v="0.2"/>
    <n v="534"/>
    <s v="CONTRATADO DOCTOR -TIPO 1"/>
    <s v="C01"/>
    <s v="TIEMPO COMPLETO"/>
    <s v="2015-10-17 00:00:00.0"/>
    <s v="null"/>
    <s v="LD100615"/>
    <s v="PROFESOR CONTRATADO DOCTOR -TIPO 1"/>
    <s v="R103"/>
    <x v="1"/>
    <n v="130"/>
    <s v="DERECHO CIVIL"/>
  </r>
  <r>
    <x v="19"/>
    <n v="16554062"/>
    <x v="6"/>
    <n v="5018"/>
    <s v="5018G"/>
    <s v="GRUPO-A"/>
    <s v="Prácticas externas I"/>
    <s v="GG"/>
    <s v="GRUPO GRANDE"/>
    <s v="5018G"/>
    <s v="GG de Prácticas externas I"/>
    <s v="GRUPO-A"/>
    <s v="GG de Prácticas externas I"/>
    <s v="2S"/>
    <n v="16554062"/>
    <s v="CÁMARA"/>
    <s v="LAPUENTE"/>
    <s v="SERGIO"/>
    <s v="CÁMARA LAPUENTE, SERGIO"/>
    <x v="0"/>
    <x v="0"/>
    <x v="0"/>
    <m/>
    <m/>
    <s v="secamara"/>
    <s v="sergio.camara@unirioja.es"/>
    <n v="0.2"/>
    <n v="0.2"/>
    <n v="500"/>
    <s v="CATEDRATICO DE UNIVERSIDAD"/>
    <s v="C01"/>
    <s v="TIEMPO COMPLETO"/>
    <s v="2007-10-15 00:00:00.0"/>
    <s v="null"/>
    <s v="DF100216"/>
    <s v="CATEDRÁTICO DE UNIVERSIDAD"/>
    <s v="R103"/>
    <x v="1"/>
    <n v="130"/>
    <s v="DERECHO CIVIL"/>
  </r>
  <r>
    <x v="19"/>
    <n v="51616377"/>
    <x v="6"/>
    <n v="5018"/>
    <s v="5018G"/>
    <s v="GRUPO-A"/>
    <s v="Prácticas externas I"/>
    <s v="GG"/>
    <s v="GRUPO GRANDE"/>
    <s v="5018G"/>
    <s v="GG de Prácticas externas I"/>
    <s v="GRUPO-A"/>
    <s v="GG de Prácticas externas I"/>
    <s v="2S"/>
    <n v="51616377"/>
    <s v="AGUDO"/>
    <s v="RUIZ"/>
    <s v="ALFONSO"/>
    <s v="AGUDO RUIZ, ALFONSO"/>
    <x v="0"/>
    <x v="0"/>
    <x v="0"/>
    <m/>
    <m/>
    <s v="alagudo"/>
    <s v="alfonso.agudo@unirioja.es"/>
    <n v="0.2"/>
    <n v="0.2"/>
    <n v="500"/>
    <s v="CATEDRATICO DE UNIVERSIDAD"/>
    <s v="C01"/>
    <s v="TIEMPO COMPLETO"/>
    <s v="2013-09-01 00:00:00.0"/>
    <s v="null"/>
    <s v="DF100223"/>
    <s v="CATEDRÁTICO DE UNIVERSIDAD"/>
    <s v="R103"/>
    <x v="1"/>
    <n v="180"/>
    <s v="DERECHO ROMANO"/>
  </r>
  <r>
    <x v="19"/>
    <n v="16503381"/>
    <x v="6"/>
    <n v="5019"/>
    <s v="5019G"/>
    <s v="GRUPO-A"/>
    <s v="Prácticas externas II"/>
    <s v="GG"/>
    <s v="GRUPO GRANDE"/>
    <s v="5019G"/>
    <s v="GG de Prácticas externas II"/>
    <s v="GRUPO-A"/>
    <s v="GG de Prácticas externas II"/>
    <s v="1S"/>
    <n v="16503381"/>
    <s v="SÁENZ"/>
    <s v="BERCEO"/>
    <s v="Mª. CARMEN"/>
    <s v="SÁENZ BERCEO, Mª. CARMEN"/>
    <x v="0"/>
    <x v="0"/>
    <x v="0"/>
    <m/>
    <m/>
    <s v="casaenz"/>
    <s v="carmen.saenz@unirioja.es"/>
    <n v="0.8"/>
    <n v="0.8"/>
    <n v="504"/>
    <s v="PROFESOR TITULAR UNIVERSIDAD"/>
    <s v="01A"/>
    <s v="TIEMPO COMPLETO AMPLIADO"/>
    <s v="2012-09-01 00:00:00.0"/>
    <s v="2018-12-02 00:00:00.0"/>
    <s v="DF31110"/>
    <s v="TITULAR DE UNIVERSIDAD"/>
    <s v="R103"/>
    <x v="1"/>
    <n v="470"/>
    <s v="HISTORIA DEL DERECHO Y DE LAS INSTITUCIONES"/>
  </r>
  <r>
    <x v="20"/>
    <n v="16541342"/>
    <x v="6"/>
    <n v="5030"/>
    <s v="5030G"/>
    <s v="GRUPO-A"/>
    <s v="Dinámica no lineal y aplicaciones"/>
    <s v="GG"/>
    <s v="GRUPO GRANDE"/>
    <s v="5030G"/>
    <s v="GG de Dinámica no lineal y aplicaciones"/>
    <s v="GRUPO-A"/>
    <s v="GG de Dinámica no lineal y aplicaciones"/>
    <s v="2S"/>
    <n v="16541342"/>
    <s v="LANCHARES"/>
    <s v="BARRASA"/>
    <s v="VÍCTOR"/>
    <s v="LANCHARES BARRASA, VÍCTOR"/>
    <x v="0"/>
    <x v="0"/>
    <x v="0"/>
    <m/>
    <m/>
    <s v="vlancha"/>
    <s v="vlancha@unirioja.es"/>
    <n v="2"/>
    <n v="2"/>
    <n v="504"/>
    <s v="PROFESOR TITULAR UNIVERSIDAD"/>
    <s v="01R"/>
    <s v="TIEMPO COMPLETO REDUCIDO"/>
    <s v="2012-09-01 00:00:00.0"/>
    <s v="null"/>
    <s v="DF32264"/>
    <s v="TITULAR DE UNIVERSIDAD"/>
    <s v="R111"/>
    <x v="7"/>
    <n v="595"/>
    <s v="MATEMÁTICA APLICADA"/>
  </r>
  <r>
    <x v="20"/>
    <n v="18009522"/>
    <x v="6"/>
    <n v="5036"/>
    <s v="5036G"/>
    <s v="GRUPO-A"/>
    <s v="Programación científica y Álgebra computacional"/>
    <s v="GG"/>
    <s v="GRUPO GRANDE"/>
    <s v="5036G"/>
    <s v="GG de Programación científica y Álgebra computacional"/>
    <s v="GRUPO-A"/>
    <s v="GG de Programación científica y Álgebra computacional"/>
    <s v="2S"/>
    <n v="18009522"/>
    <s v="LALIENA"/>
    <s v="CLEMENTE"/>
    <s v="JESÚS ANTONIO"/>
    <s v="LALIENA CLEMENTE, JESÚS ANTONIO"/>
    <x v="0"/>
    <x v="0"/>
    <x v="0"/>
    <m/>
    <m/>
    <s v="laliena"/>
    <s v="jesus.laliena@unirioja.es"/>
    <n v="3"/>
    <n v="3"/>
    <n v="500"/>
    <s v="CATEDRATICO DE UNIVERSIDAD"/>
    <s v="01R"/>
    <s v="TIEMPO COMPLETO REDUCIDO"/>
    <s v="2018-11-27 00:00:00.0"/>
    <s v="null"/>
    <s v="DF100378"/>
    <s v="CATEDRÁTICO DE UNIVERSIDAD"/>
    <s v="R111"/>
    <x v="7"/>
    <n v="5"/>
    <s v="ÁLGEBRA"/>
  </r>
  <r>
    <x v="20"/>
    <n v="16565041"/>
    <x v="6"/>
    <n v="5037"/>
    <s v="5037G"/>
    <s v="GRUPO-A"/>
    <s v="Análisis funcional y de Fourier"/>
    <s v="GG"/>
    <s v="GRUPO GRANDE"/>
    <s v="5037G"/>
    <s v="GG de Análisis funcional y de Fourier"/>
    <s v="GRUPO-A"/>
    <s v="GG de Análisis funcional y de Fourier"/>
    <s v="1S"/>
    <n v="16565041"/>
    <s v="CIAURRI"/>
    <s v="RAMÍREZ"/>
    <s v="OSCAR"/>
    <s v="CIAURRI RAMÍREZ, OSCAR"/>
    <x v="1"/>
    <x v="0"/>
    <x v="0"/>
    <m/>
    <m/>
    <s v="osciaurr"/>
    <s v="oscar.ciaurri@unirioja.es"/>
    <n v="2"/>
    <n v="2"/>
    <n v="500"/>
    <s v="CATEDRATICO DE UNIVERSIDAD"/>
    <s v="01R"/>
    <s v="TIEMPO COMPLETO REDUCIDO"/>
    <s v="2018-12-05 00:00:00.0"/>
    <s v="null"/>
    <s v="DF100379"/>
    <s v="CATEDRÁTICO DE UNIVERSIDAD"/>
    <s v="R111"/>
    <x v="7"/>
    <n v="15"/>
    <s v="ANÁLISIS MATEMÁTICO"/>
  </r>
  <r>
    <x v="20"/>
    <n v="72786536"/>
    <x v="6"/>
    <n v="5037"/>
    <s v="5037G"/>
    <s v="GRUPO-A"/>
    <s v="Análisis funcional y de Fourier"/>
    <s v="GG"/>
    <s v="GRUPO GRANDE"/>
    <s v="5037G"/>
    <s v="GG de Análisis funcional y de Fourier"/>
    <s v="GRUPO-A"/>
    <s v="GG de Análisis funcional y de Fourier"/>
    <s v="1S"/>
    <n v="72786536"/>
    <s v="MÍNGUEZ"/>
    <s v="CENICEROS"/>
    <s v="JUDIT"/>
    <s v="MÍNGUEZ CENICEROS, JUDIT"/>
    <x v="0"/>
    <x v="0"/>
    <x v="0"/>
    <m/>
    <m/>
    <s v="jminguez"/>
    <s v="judit.minguez@unirioja.es"/>
    <n v="2"/>
    <n v="2"/>
    <n v="534"/>
    <s v="CONTRATADO DOCTOR -TIPO 1"/>
    <s v="C01"/>
    <s v="TIEMPO COMPLETO"/>
    <s v="2007-07-20 00:00:00.0"/>
    <s v="null"/>
    <s v="LD100578"/>
    <s v="CONTRATADO DOCTOR"/>
    <s v="R111"/>
    <x v="7"/>
    <n v="15"/>
    <s v="ANÁLISIS MATEMÁTICO"/>
  </r>
  <r>
    <x v="20"/>
    <n v="16511992"/>
    <x v="6"/>
    <n v="5041"/>
    <s v="5041G"/>
    <s v="GRUPO-A"/>
    <s v="Trabajo fin de Máster"/>
    <s v="GG"/>
    <s v="GRUPO GRANDE"/>
    <s v="5041G"/>
    <s v="GG de Trabajo fin de Máster"/>
    <s v="GRUPO-A"/>
    <s v="GRUPO DE MATRÍCULA"/>
    <s v="I"/>
    <n v="16511992"/>
    <s v="EXTREMIANA"/>
    <s v="ALDANA"/>
    <s v="JOSÉ IGNACIO"/>
    <s v="EXTREMIANA ALDANA, JOSÉ IGNACIO"/>
    <x v="0"/>
    <x v="0"/>
    <x v="0"/>
    <m/>
    <m/>
    <s v="jextremi"/>
    <s v="jextremi@unirioja.es"/>
    <n v="0"/>
    <n v="0"/>
    <n v="504"/>
    <s v="PROFESOR TITULAR UNIVERSIDAD"/>
    <s v="01A"/>
    <s v="TIEMPO COMPLETO AMPLIADO"/>
    <s v="2012-09-01 00:00:00.0"/>
    <s v="null"/>
    <s v="DF32214"/>
    <s v="TITULAR DE UNIVERSIDAD"/>
    <s v="R111"/>
    <x v="7"/>
    <n v="440"/>
    <s v="GEOMETRÍA Y TOPOLOGÍA"/>
  </r>
  <r>
    <x v="21"/>
    <n v="3893393"/>
    <x v="6"/>
    <n v="5042"/>
    <s v="5042G"/>
    <s v="GRUPO-A"/>
    <s v="Historia de la música (siglos XVI-XXI)"/>
    <s v="GG"/>
    <s v="GRUPO GRANDE"/>
    <s v="5042G"/>
    <s v="GG de Historia de la música (siglos XVI-XXI)"/>
    <s v="GRUPO-A"/>
    <s v="GG de Historia de la música (siglos XVI-XXI)"/>
    <s v="1S"/>
    <n v="3893393"/>
    <s v="DOMÍNGUEZ"/>
    <s v="RODRÍGUEZ"/>
    <s v="JOSÉ MARÍA"/>
    <s v="DOMÍNGUEZ RODRÍGUEZ, JOSÉ MARÍA"/>
    <x v="0"/>
    <x v="0"/>
    <x v="0"/>
    <m/>
    <m/>
    <s v="jodoming"/>
    <s v="jose-maria.dominguez@unirioja.es"/>
    <n v="4.5"/>
    <n v="4.5"/>
    <n v="536"/>
    <s v="PROFESOR INTERINO"/>
    <s v="C01"/>
    <s v="TIEMPO COMPLETO"/>
    <s v="2015-09-15 00:00:00.0"/>
    <s v="2018-11-08 00:00:00.0"/>
    <s v="PI101052"/>
    <s v="PROFESOR CONTRATADO INTERINO"/>
    <s v="R114"/>
    <x v="3"/>
    <n v="635"/>
    <s v="MÚSICA"/>
  </r>
  <r>
    <x v="21"/>
    <n v="47913128"/>
    <x v="6"/>
    <n v="5042"/>
    <s v="5042G"/>
    <s v="GRUPO-A"/>
    <s v="Historia de la música (siglos XVI-XXI)"/>
    <s v="GG"/>
    <s v="GRUPO GRANDE"/>
    <s v="5042G"/>
    <s v="GG de Historia de la música (siglos XVI-XXI)"/>
    <s v="GRUPO-A"/>
    <s v="GG de Historia de la música (siglos XVI-XXI)"/>
    <s v="1S"/>
    <n v="47913128"/>
    <s v="BERTRAN"/>
    <s v="XIRAU"/>
    <s v="LLUIS"/>
    <s v="BERTRAN XIRAU, LLUIS"/>
    <x v="1"/>
    <x v="0"/>
    <x v="0"/>
    <m/>
    <m/>
    <s v="llbertra"/>
    <s v="lluis.bertran@unirioja.es"/>
    <n v="5.5"/>
    <n v="5.5"/>
    <n v="536"/>
    <s v="PROFESOR INTERINO"/>
    <s v="C01"/>
    <s v="TIEMPO COMPLETO"/>
    <s v="2018-11-23 00:00:00.0"/>
    <s v="2019-09-14 00:00:00.0"/>
    <s v="PI101445."/>
    <s v="PROFESOR CONTRATADO INTERINO A TIEMPO COMPLETO"/>
    <s v="R114"/>
    <x v="3"/>
    <n v="635"/>
    <s v="MÚSICA"/>
  </r>
  <r>
    <x v="21"/>
    <n v="71118167"/>
    <x v="6"/>
    <n v="5043"/>
    <s v="5043G"/>
    <s v="GRUPO-A"/>
    <s v="Historia y técnica del análisis musical (siglos XVI-XXI)"/>
    <s v="GG"/>
    <s v="GRUPO GRANDE"/>
    <s v="5043G"/>
    <s v="GG de Historia y técnica del análisis musical (siglos XVI-XXI)"/>
    <s v="GRUPO-A"/>
    <s v="GG de Historia y técnica del análisis musical (siglos XVI-XXI)"/>
    <s v="1S"/>
    <n v="71118167"/>
    <s v="QUEIPO"/>
    <s v="GUTIÉRREZ"/>
    <s v="CAROLINA"/>
    <s v="QUEIPO GUTIÉRREZ, CAROLINA"/>
    <x v="1"/>
    <x v="0"/>
    <x v="0"/>
    <m/>
    <m/>
    <s v="caqueipo"/>
    <s v="carolina.queipo@unirioja.es"/>
    <n v="10"/>
    <n v="10"/>
    <n v="532"/>
    <s v="LABORAL DOCENTE-ASOCIADO"/>
    <s v="P04"/>
    <s v="TIEMPO PARCIAL (4+4 HORAS)"/>
    <s v="2018-10-08 00:00:00.0"/>
    <s v="2019-09-14 00:00:00.0"/>
    <s v="PI101439"/>
    <s v="PROFESOR ASOCIADO"/>
    <s v="R114"/>
    <x v="3"/>
    <n v="635"/>
    <s v="MÚSICA"/>
  </r>
  <r>
    <x v="21"/>
    <s v="X1448109"/>
    <x v="6"/>
    <n v="5043"/>
    <s v="5043G"/>
    <s v="GRUPO-A"/>
    <s v="Historia y técnica del análisis musical (siglos XVI-XXI)"/>
    <s v="GG"/>
    <s v="GRUPO GRANDE"/>
    <s v="5043G"/>
    <s v="GG de Historia y técnica del análisis musical (siglos XVI-XXI)"/>
    <s v="GRUPO-A"/>
    <s v="GG de Historia y técnica del análisis musical (siglos XVI-XXI)"/>
    <s v="1S"/>
    <s v="X1448109"/>
    <s v="SCHMITT"/>
    <s v="null"/>
    <s v="THOMAS LUDWIG"/>
    <s v="SCHMITT null, THOMAS LUDWIG"/>
    <x v="0"/>
    <x v="0"/>
    <x v="0"/>
    <m/>
    <m/>
    <s v="thschmit"/>
    <s v="thomas.schmitt@unirioja.es"/>
    <n v="0"/>
    <n v="0"/>
    <n v="504"/>
    <s v="PROFESOR TITULAR UNIVERSIDAD"/>
    <s v="01R"/>
    <s v="TIEMPO COMPLETO REDUCIDO"/>
    <s v="2015-09-15 00:00:00.0"/>
    <s v="null"/>
    <s v="DF100140"/>
    <s v="PROFESOR TITULAR DE UNIVERSIDAD"/>
    <s v="R114"/>
    <x v="3"/>
    <n v="635"/>
    <s v="MÚSICA"/>
  </r>
  <r>
    <x v="21"/>
    <n v="74845135"/>
    <x v="6"/>
    <n v="5044"/>
    <s v="5044G"/>
    <s v="GRUPO-A"/>
    <s v="Métodos y técnicas de la investigación"/>
    <s v="GG"/>
    <s v="GRUPO GRANDE"/>
    <s v="5044G"/>
    <s v="GG de Métodos y técnicas de la investigación"/>
    <s v="GRUPO-A"/>
    <s v="GG de Métodos y técnicas de la investigación"/>
    <s v="2S"/>
    <n v="74845135"/>
    <s v="VEGA"/>
    <s v="PICHACO"/>
    <s v="BELÉN"/>
    <s v="VEGA PICHACO, BELÉN"/>
    <x v="0"/>
    <x v="0"/>
    <x v="0"/>
    <m/>
    <m/>
    <s v="bevega"/>
    <s v="belen.vega@unirioja.es"/>
    <n v="5"/>
    <n v="5"/>
    <n v="536"/>
    <s v="PROFESOR INTERINO"/>
    <s v="C01"/>
    <s v="TIEMPO COMPLETO"/>
    <s v="2017-09-15 00:00:00.0"/>
    <s v="null"/>
    <s v="PI101286"/>
    <s v="PROFESOR CONTRATADO INTERIO"/>
    <s v="R114"/>
    <x v="3"/>
    <n v="635"/>
    <s v="MÚSICA"/>
  </r>
  <r>
    <x v="21"/>
    <n v="11956190"/>
    <x v="6"/>
    <n v="5047"/>
    <s v="5047G"/>
    <s v="GRUPO-A"/>
    <s v="Historia y teoría de la interpretación musical"/>
    <s v="GG"/>
    <s v="GRUPO GRANDE"/>
    <s v="5047G"/>
    <s v="GG de Historia y teoría de la interpretación musical"/>
    <s v="GRUPO-A"/>
    <s v="GG de Historia y teoría de la interpretación musical"/>
    <s v="1S"/>
    <n v="11956190"/>
    <s v="RODRÍGUEZ"/>
    <s v="FERNÁNDEZ"/>
    <s v="PABLO LORENZO"/>
    <s v="RODRÍGUEZ FERNÁNDEZ, PABLO LORENZO"/>
    <x v="0"/>
    <x v="0"/>
    <x v="0"/>
    <m/>
    <m/>
    <s v="parodrf"/>
    <s v="pablo.rodriguez@unirioja.es"/>
    <n v="5"/>
    <n v="5"/>
    <n v="534"/>
    <s v="CONTRATADO DOCTOR -TIPO 1"/>
    <s v="C01"/>
    <s v="TIEMPO COMPLETO"/>
    <s v="2011-07-29 00:00:00.0"/>
    <s v="null"/>
    <s v="DF31401"/>
    <s v="PROFESOR CONTRATADO DOCTOR"/>
    <s v="R114"/>
    <x v="3"/>
    <n v="635"/>
    <s v="MÚSICA"/>
  </r>
  <r>
    <x v="21"/>
    <n v="24297134"/>
    <x v="6"/>
    <n v="5049"/>
    <s v="5049G"/>
    <s v="GRUPO-A"/>
    <s v="Historiografía de la música"/>
    <s v="GG"/>
    <s v="GRUPO GRANDE"/>
    <s v="5049G"/>
    <s v="GG de Historiografía de la música"/>
    <s v="GRUPO-A"/>
    <s v="GG de Historiografía de la música"/>
    <s v="1S"/>
    <n v="24297134"/>
    <s v="RAMOS"/>
    <s v="LÓPEZ"/>
    <s v="MARÍA PILAR"/>
    <s v="RAMOS LÓPEZ, MARÍA PILAR"/>
    <x v="0"/>
    <x v="0"/>
    <x v="0"/>
    <m/>
    <m/>
    <s v="maramol"/>
    <s v="pilar.ramos@unirioja.es"/>
    <n v="5"/>
    <n v="5"/>
    <n v="504"/>
    <s v="PROFESOR TITULAR UNIVERSIDAD"/>
    <s v="01R"/>
    <s v="TIEMPO COMPLETO REDUCIDO"/>
    <s v="2014-09-15 00:00:00.0"/>
    <s v="null"/>
    <s v="DF100213"/>
    <s v="PROFESOR TITULAR DE UNIVERSIDAD"/>
    <s v="R114"/>
    <x v="3"/>
    <n v="635"/>
    <s v="MÚSICA"/>
  </r>
  <r>
    <x v="21"/>
    <n v="45077734"/>
    <x v="6"/>
    <n v="5051"/>
    <s v="5051G"/>
    <s v="GRUPO-A"/>
    <s v="Crítica musical"/>
    <s v="GG"/>
    <s v="GRUPO GRANDE"/>
    <s v="5051G"/>
    <s v="GG de Crítica musical"/>
    <s v="GRUPO-A"/>
    <s v="GG de Crítica musical"/>
    <s v="2S"/>
    <n v="45077734"/>
    <s v="CASCUDO"/>
    <s v="GARCÍA-VILLARACO"/>
    <s v="TERESA"/>
    <s v="CASCUDO GARCÍA-VILLARACO, TERESA"/>
    <x v="0"/>
    <x v="0"/>
    <x v="0"/>
    <m/>
    <m/>
    <s v="tecascud"/>
    <s v="teresa.cascudo@unirioja.es"/>
    <n v="0"/>
    <n v="0"/>
    <s v="A-0504"/>
    <s v="PROFESOR TITULAR UNIVERSIDAD"/>
    <s v="C01"/>
    <s v="TIEMPO COMPLETO"/>
    <s v="2010-11-12 00:00:00.0"/>
    <s v="null"/>
    <s v="DF100285"/>
    <s v="PROFESOR TITULAR DE UNIVERSIDAD"/>
    <s v="R114"/>
    <x v="3"/>
    <n v="635"/>
    <s v="MÚSICA"/>
  </r>
  <r>
    <x v="21"/>
    <n v="26484884"/>
    <x v="6"/>
    <n v="5053"/>
    <s v="5053G"/>
    <s v="GRUPO-A"/>
    <s v="Programación y gestión musical"/>
    <s v="GG"/>
    <s v="GRUPO GRANDE"/>
    <s v="5053G"/>
    <s v="GG de Programación y gestión musical"/>
    <s v="GRUPO-A"/>
    <s v="GG de Programación y gestión musical"/>
    <s v="2S"/>
    <n v="26484884"/>
    <s v="MARÍN"/>
    <s v="LÓPEZ"/>
    <s v="MIGUEL ÁNGEL"/>
    <s v="MARÍN LÓPEZ, MIGUEL ÁNGEL"/>
    <x v="0"/>
    <x v="0"/>
    <x v="0"/>
    <m/>
    <m/>
    <s v="mimaril"/>
    <s v="miguel-angel.marin@unirioja.es"/>
    <n v="5"/>
    <n v="5"/>
    <n v="504"/>
    <s v="PROFESOR TITULAR UNIVERSIDAD"/>
    <s v="P06"/>
    <s v="TIEMPO PARCIAL (6+6 HORAS)"/>
    <s v="2009-10-01 00:00:00.0"/>
    <s v="null"/>
    <s v="DF100192"/>
    <s v="PROFESOR TITULAR DE UNIVERSIDAD"/>
    <s v="R114"/>
    <x v="3"/>
    <n v="635"/>
    <s v="MÚSICA"/>
  </r>
  <r>
    <x v="22"/>
    <n v="16533382"/>
    <x v="6"/>
    <n v="5062"/>
    <s v="5062G"/>
    <s v="GRUPO-A"/>
    <s v="Sistemas de Energía Eléctrica"/>
    <s v="GG"/>
    <s v="GRUPO GRANDE"/>
    <s v="5062G"/>
    <s v="GG de Sistemas de Energía Eléctrica"/>
    <s v="GRUPO-A"/>
    <s v="GG de Sistemas de Energía Eléctrica"/>
    <s v="1S"/>
    <n v="16533382"/>
    <s v="FERNÁNDEZ"/>
    <s v="JIMÉNEZ"/>
    <s v="LUIS ALFREDO"/>
    <s v="FERNÁNDEZ JIMÉNEZ, LUIS ALFREDO"/>
    <x v="0"/>
    <x v="0"/>
    <x v="0"/>
    <m/>
    <m/>
    <s v="lafernan"/>
    <s v="luisalfredo.fernandez@unirioja.es"/>
    <n v="2"/>
    <n v="2"/>
    <n v="504"/>
    <s v="PROFESOR TITULAR UNIVERSIDAD"/>
    <s v="01R"/>
    <s v="TIEMPO COMPLETO REDUCIDO"/>
    <s v="2018-09-17 00:00:00.0"/>
    <s v="null"/>
    <s v="DF31813"/>
    <s v="TITULAR DE UNIVERSIDAD"/>
    <s v="R109"/>
    <x v="9"/>
    <n v="535"/>
    <s v="INGENIERÍA ELÉCTRICA"/>
  </r>
  <r>
    <x v="22"/>
    <n v="16562066"/>
    <x v="6"/>
    <n v="5062"/>
    <s v="5062L"/>
    <s v="GRUPO-A1"/>
    <s v="Sistemas de Energía Eléctrica"/>
    <s v="GL"/>
    <s v="GRUPO DE LABORATORIO"/>
    <s v="5062L"/>
    <s v="GL de Sistemas de Energía Eléctrica"/>
    <s v="GRUPO-A1"/>
    <s v="GL de Sistemas de Energía Eléctrica"/>
    <s v="1S"/>
    <n v="16562066"/>
    <s v="GARCÍA"/>
    <s v="GARRIDO"/>
    <s v="EDUARDO"/>
    <s v="GARCÍA GARRIDO, EDUARDO"/>
    <x v="0"/>
    <x v="0"/>
    <x v="0"/>
    <m/>
    <m/>
    <s v="edgarcia"/>
    <s v="eduardo.garcia@unirioja.es"/>
    <n v="1.5"/>
    <n v="1.5"/>
    <n v="534"/>
    <s v="CONTRATADO DOCTOR -TIPO 1"/>
    <s v="C01"/>
    <s v="TIEMPO COMPLETO"/>
    <s v="2019-02-08 00:00:00.0"/>
    <s v="null"/>
    <s v="LD100574"/>
    <s v="PROFESOR COLABORADOR-TIPO 1"/>
    <s v="R109"/>
    <x v="9"/>
    <n v="535"/>
    <s v="INGENIERÍA ELÉCTRICA"/>
  </r>
  <r>
    <x v="22"/>
    <n v="16553565"/>
    <x v="6"/>
    <n v="5062"/>
    <s v="5062E"/>
    <s v="GRUPO-A3"/>
    <s v="Sistemas de Energía Eléctrica"/>
    <s v="GRE"/>
    <s v="GRUPO REDUCIDO ESPECIAL"/>
    <s v="5062E"/>
    <s v="GRE de Sistemas de Energía Eléctrica"/>
    <s v="GRUPO-A3"/>
    <s v="GRE de Sistemas de Energía Eléctrica"/>
    <s v="1S"/>
    <n v="16553565"/>
    <s v="MENDOZA"/>
    <s v="VILLENA"/>
    <s v="MONTSERRAT"/>
    <s v="MENDOZA VILLENA, MONTSERRAT"/>
    <x v="0"/>
    <x v="0"/>
    <x v="0"/>
    <m/>
    <m/>
    <s v="mmendoza"/>
    <s v="montserrat.mendoza@unirioja.es"/>
    <n v="2.5"/>
    <n v="2.5"/>
    <n v="504"/>
    <s v="PROFESOR TITULAR UNIVERSIDAD"/>
    <s v="C01"/>
    <s v="TIEMPO COMPLETO"/>
    <s v="2018-09-17 00:00:00.0"/>
    <s v="null"/>
    <s v="DF31816"/>
    <s v="PROFESOR TITULAR DE UNIVERSIDAD"/>
    <s v="R109"/>
    <x v="9"/>
    <n v="535"/>
    <s v="INGENIERÍA ELÉCTRICA"/>
  </r>
  <r>
    <x v="22"/>
    <n v="16532885"/>
    <x v="6"/>
    <n v="5062"/>
    <s v="5062E"/>
    <s v="GRUPO-A5"/>
    <s v="Sistemas de Energía Eléctrica"/>
    <s v="GRE"/>
    <s v="GRUPO REDUCIDO ESPECIAL"/>
    <s v="5062E"/>
    <s v="GRE de Sistemas de Energía Eléctrica"/>
    <s v="GRUPO-A5"/>
    <s v="GRE de Sistemas de Energía Eléctrica"/>
    <s v="1S"/>
    <n v="16532885"/>
    <s v="ZORZANO"/>
    <s v="ALBA"/>
    <s v="ENRIQUE"/>
    <s v="ZORZANO ALBA, ENRIQUE"/>
    <x v="0"/>
    <x v="0"/>
    <x v="0"/>
    <m/>
    <m/>
    <s v="enzorzan"/>
    <s v="enrique.zorzano@unirioja.es"/>
    <n v="2.5"/>
    <n v="2.5"/>
    <n v="506"/>
    <s v="PROFESOR TITULAR DE ESCUELA UNIVERSITARI"/>
    <s v="C01"/>
    <s v="TIEMPO COMPLETO"/>
    <s v="2018-09-17 00:00:00.0"/>
    <s v="null"/>
    <s v="DF100073"/>
    <s v="PROFESOR TITULAR DE ESCUELA UNIVERSITARIA"/>
    <s v="R109"/>
    <x v="9"/>
    <n v="535"/>
    <s v="INGENIERÍA ELÉCTRICA"/>
  </r>
  <r>
    <x v="22"/>
    <n v="78743818"/>
    <x v="6"/>
    <n v="5063"/>
    <s v="5063G"/>
    <s v="GRUPO-A"/>
    <s v="Maquinaria y Fabricación"/>
    <s v="GG"/>
    <s v="GRUPO GRANDE"/>
    <s v="5063G"/>
    <s v="GG de Maquinaria y Fabricación"/>
    <s v="GRUPO-A"/>
    <s v="GG de Maquinaria y Fabricación"/>
    <s v="2S"/>
    <n v="78743818"/>
    <s v="LOSTADO"/>
    <s v="LORZA"/>
    <s v="RUBÉN"/>
    <s v="LOSTADO LORZA, RUBÉN"/>
    <x v="0"/>
    <x v="0"/>
    <x v="0"/>
    <m/>
    <m/>
    <s v="rulostad"/>
    <s v="ruben.lostado@unirioja.es"/>
    <n v="2"/>
    <n v="2"/>
    <n v="504"/>
    <s v="PROFESOR TITULAR UNIVERSIDAD"/>
    <s v="C01"/>
    <s v="TIEMPO COMPLETO"/>
    <s v="2011-09-01 00:00:00.0"/>
    <s v="null"/>
    <s v="DF100304"/>
    <s v="PROFESOR TITULAR DE UNIVERSIDAD"/>
    <s v="R110"/>
    <x v="10"/>
    <n v="545"/>
    <s v="INGENIERÍA MECÁNICA"/>
  </r>
  <r>
    <x v="22"/>
    <n v="16555425"/>
    <x v="6"/>
    <n v="5063"/>
    <s v="5063E"/>
    <s v="GRUPO-A1"/>
    <s v="Maquinaria y Fabricación"/>
    <s v="GRE"/>
    <s v="GRUPO REDUCIDO ESPECIAL"/>
    <s v="5063E"/>
    <s v="GRE de Maquinaria y Fabricación"/>
    <s v="GRUPO-A1"/>
    <s v="GRE de Maquinaria y Fabricación"/>
    <s v="2S"/>
    <n v="16555425"/>
    <s v="CELORRIO"/>
    <s v="BARRAGUÉ"/>
    <s v="LUIS"/>
    <s v="CELORRIO BARRAGUÉ, LUIS"/>
    <x v="1"/>
    <x v="0"/>
    <x v="0"/>
    <m/>
    <m/>
    <s v="lucelorr"/>
    <s v="luis.celorrio@unirioja.es"/>
    <n v="2.5"/>
    <n v="2.5"/>
    <s v="A-0504"/>
    <s v="PROFESOR TITULAR UNIVERSIDAD"/>
    <s v="C01"/>
    <s v="TIEMPO COMPLETO"/>
    <s v="2010-09-01 00:00:00.0"/>
    <s v="null"/>
    <s v="DF100272"/>
    <s v="PROFESOR TITULAR INTERINO"/>
    <s v="R110"/>
    <x v="10"/>
    <n v="605"/>
    <s v="MECÁNICA DE MEDIOS CONTINUOS Y TEORÍA DE ESTRUCTUR"/>
  </r>
  <r>
    <x v="22"/>
    <n v="16553136"/>
    <x v="6"/>
    <n v="5063"/>
    <s v="5063E"/>
    <s v="GRUPO-A2"/>
    <s v="Maquinaria y Fabricación"/>
    <s v="GRE"/>
    <s v="GRUPO REDUCIDO ESPECIAL"/>
    <s v="5063E"/>
    <s v="GRE de Maquinaria y Fabricación"/>
    <s v="GRUPO-A2"/>
    <s v="GRE de Maquinaria y Fabricación"/>
    <s v="2S"/>
    <n v="16553136"/>
    <s v="GÓMEZ"/>
    <s v="CHOMÓN"/>
    <s v="JOSÉ CARLOS"/>
    <s v="GÓMEZ CHOMÓN, JOSÉ CARLOS"/>
    <x v="0"/>
    <x v="0"/>
    <x v="0"/>
    <m/>
    <m/>
    <s v="jogomech"/>
    <s v="jose-carlos.gomez@unirioja.es"/>
    <n v="2.5"/>
    <n v="2.5"/>
    <n v="532"/>
    <s v="LABORAL DOCENTE-ASOCIADO"/>
    <s v="P02"/>
    <s v="TIEMPO PARCIAL (2+2 HORAS)"/>
    <s v="2017-09-15 00:00:00.0"/>
    <s v="2019-09-14 00:00:00.0"/>
    <s v="PI101263"/>
    <s v="PROFESOR ASOCIADO"/>
    <s v="R110"/>
    <x v="10"/>
    <n v="515"/>
    <s v="INGENIERÍA DE LOS PROCESOS DE FABRICACIÓN"/>
  </r>
  <r>
    <x v="22"/>
    <n v="28498543"/>
    <x v="6"/>
    <n v="5063"/>
    <s v="5063E"/>
    <s v="GRUPO-A4"/>
    <s v="Maquinaria y Fabricación"/>
    <s v="GRE"/>
    <s v="GRUPO REDUCIDO ESPECIAL"/>
    <s v="5063E"/>
    <s v="GRE de Maquinaria y Fabricación"/>
    <s v="GRUPO-A4"/>
    <s v="GRE de Maquinaria y Fabricación"/>
    <s v="2S"/>
    <n v="28498543"/>
    <s v="PÉREZ"/>
    <s v="DE LA PARTE"/>
    <s v="Mª DE LAS MERCEDES"/>
    <s v="PÉREZ DE LA PARTE, Mª DE LAS MERCEDES"/>
    <x v="1"/>
    <x v="0"/>
    <x v="0"/>
    <m/>
    <m/>
    <s v="mdperez"/>
    <s v="mercedes.perez@unirioja.es"/>
    <n v="2.5"/>
    <n v="2.5"/>
    <n v="504"/>
    <s v="PROFESOR TITULAR UNIVERSIDAD"/>
    <s v="C01"/>
    <s v="TIEMPO COMPLETO"/>
    <s v="2011-11-28 00:00:00.0"/>
    <s v="null"/>
    <s v="DF100257"/>
    <s v="PROFESOR TITULAR DE UNIVERSIDAD"/>
    <s v="R110"/>
    <x v="10"/>
    <n v="65"/>
    <s v="CIENCIA DE LOS MATERIALES E INGENIERÍA METALÚRGICA"/>
  </r>
  <r>
    <x v="22"/>
    <n v="16509169"/>
    <x v="6"/>
    <n v="5064"/>
    <s v="5064G"/>
    <s v="GRUPO-A"/>
    <s v="Ingeniería Térmica"/>
    <s v="GG"/>
    <s v="GRUPO GRANDE"/>
    <s v="5064G"/>
    <s v="GG de Ingeniería Térmica"/>
    <s v="GRUPO-A"/>
    <s v="GG de Ingeniería Térmica"/>
    <s v="1S"/>
    <n v="16509169"/>
    <s v="LÓPEZ"/>
    <s v="GONZÁLEZ"/>
    <s v="LUIS MARÍA"/>
    <s v="LÓPEZ GONZÁLEZ, LUIS MARÍA"/>
    <x v="0"/>
    <x v="0"/>
    <x v="0"/>
    <m/>
    <m/>
    <s v="luisgolo"/>
    <s v="luis-maria.lopez@unirioja.es"/>
    <n v="2"/>
    <n v="2"/>
    <n v="500"/>
    <s v="CATEDRATICO DE UNIVERSIDAD"/>
    <s v="01R"/>
    <s v="TIEMPO COMPLETO REDUCIDO"/>
    <s v="2017-09-15 00:00:00.0"/>
    <s v="null"/>
    <s v="DF100233"/>
    <s v="CATEDRÁTICO DE UNIVERSIDAD"/>
    <s v="R110"/>
    <x v="10"/>
    <n v="590"/>
    <s v="MÁQUINAS Y MOTORES TÉRMICOS"/>
  </r>
  <r>
    <x v="22"/>
    <n v="72787346"/>
    <x v="6"/>
    <n v="5064"/>
    <s v="5064L"/>
    <s v="GRUPO-A1"/>
    <s v="Ingeniería Térmica"/>
    <s v="GL"/>
    <s v="GRUPO DE LABORATORIO"/>
    <s v="5064L"/>
    <s v="GL de Ingeniería Térmica"/>
    <s v="GRUPO-A1"/>
    <s v="GL de Ingeniería Térmica"/>
    <s v="1S"/>
    <n v="72787346"/>
    <s v="LÓPEZ"/>
    <s v="OCHOA"/>
    <s v="LUIS MARÍA"/>
    <s v="LÓPEZ OCHOA, LUIS MARÍA"/>
    <x v="0"/>
    <x v="0"/>
    <x v="0"/>
    <m/>
    <m/>
    <s v="lulopeo"/>
    <s v="luis-maria.lopezo@unirioja.es"/>
    <n v="1.5"/>
    <n v="1.5"/>
    <n v="504"/>
    <s v="PROFESOR TITULAR UNIVERSIDAD"/>
    <s v="C01"/>
    <s v="TIEMPO COMPLETO"/>
    <s v="2016-03-22 00:00:00.0"/>
    <s v="null"/>
    <s v="DF31980"/>
    <s v="PROFESOR TITULAR DE UNIVERSIDAD"/>
    <s v="R110"/>
    <x v="10"/>
    <n v="590"/>
    <s v="MÁQUINAS Y MOTORES TÉRMICOS"/>
  </r>
  <r>
    <x v="22"/>
    <n v="16521843"/>
    <x v="6"/>
    <n v="5064"/>
    <s v="5064E"/>
    <s v="GRUPO-A1"/>
    <s v="Ingeniería Térmica"/>
    <s v="GRE"/>
    <s v="GRUPO REDUCIDO ESPECIAL"/>
    <s v="5064E"/>
    <s v="GRE de Ingeniería Térmica"/>
    <s v="GRUPO-A1"/>
    <s v="GRE de Ingeniería Térmica"/>
    <s v="1S"/>
    <n v="16521843"/>
    <s v="DOMÉNECH"/>
    <s v="SUBIRÁN"/>
    <s v="JUANA"/>
    <s v="DOMÉNECH SUBIRÁN, JUANA"/>
    <x v="1"/>
    <x v="0"/>
    <x v="0"/>
    <m/>
    <m/>
    <s v="judomene"/>
    <s v="juana.domenech@unirioja.es"/>
    <n v="2.5"/>
    <n v="2.5"/>
    <n v="504"/>
    <s v="PROFESOR TITULAR UNIVERSIDAD"/>
    <s v="01A"/>
    <s v="TIEMPO COMPLETO AMPLIADO"/>
    <s v="2012-09-01 00:00:00.0"/>
    <s v="null"/>
    <s v="DF100132"/>
    <s v="TITULAR DE UNIVERSIDAD"/>
    <s v="R110"/>
    <x v="10"/>
    <n v="590"/>
    <s v="MÁQUINAS Y MOTORES TÉRMICOS"/>
  </r>
  <r>
    <x v="22"/>
    <n v="16606034"/>
    <x v="6"/>
    <n v="5064"/>
    <s v="5064E"/>
    <s v="GRUPO-A2"/>
    <s v="Ingeniería Térmica"/>
    <s v="GRE"/>
    <s v="GRUPO REDUCIDO ESPECIAL"/>
    <s v="5064E"/>
    <s v="GRE de Ingeniería Térmica"/>
    <s v="GRUPO-A2"/>
    <s v="GRE de Ingeniería Térmica"/>
    <s v="1S"/>
    <n v="16606034"/>
    <s v="LAS HERAS"/>
    <s v="CASAS"/>
    <s v="JESÚS"/>
    <s v="LAS HERAS CASAS, JESÚS"/>
    <x v="1"/>
    <x v="0"/>
    <x v="0"/>
    <m/>
    <m/>
    <s v="jelas-he"/>
    <s v="jesus.las-herasc@unirioja.es"/>
    <n v="2.5"/>
    <n v="2.5"/>
    <n v="532"/>
    <s v="LABORAL DOCENTE-ASOCIADO"/>
    <s v="P04"/>
    <s v="TIEMPO PARCIAL (4+4 HORAS)"/>
    <s v="2018-09-17 00:00:00.0"/>
    <s v="2019-09-14 00:00:00.0"/>
    <s v="PI101041"/>
    <s v="PROFESOR ASOCIADO"/>
    <s v="R110"/>
    <x v="10"/>
    <n v="590"/>
    <s v="MÁQUINAS Y MOTORES TÉRMICOS"/>
  </r>
  <r>
    <x v="22"/>
    <n v="16606912"/>
    <x v="6"/>
    <n v="5064"/>
    <s v="5064E"/>
    <s v="GRUPO-A3"/>
    <s v="Ingeniería Térmica"/>
    <s v="GRE"/>
    <s v="GRUPO REDUCIDO ESPECIAL"/>
    <s v="5064E"/>
    <s v="GRE de Ingeniería Térmica"/>
    <s v="GRUPO-A3"/>
    <s v="GRE de Ingeniería Térmica"/>
    <s v="1S"/>
    <n v="16606912"/>
    <s v="GARCÍA"/>
    <s v="LOZANO"/>
    <s v="CÉSAR"/>
    <s v="GARCÍA LOZANO, CÉSAR"/>
    <x v="1"/>
    <x v="0"/>
    <x v="0"/>
    <m/>
    <m/>
    <s v="cegarcia"/>
    <s v="cesar.garcia@unirioja.es"/>
    <n v="2.5"/>
    <n v="2.5"/>
    <n v="536"/>
    <s v="PROFESOR INTERINO"/>
    <s v="C01"/>
    <s v="TIEMPO COMPLETO"/>
    <s v="2013-09-16 00:00:00.0"/>
    <s v="null"/>
    <s v="PI100918"/>
    <s v="PROFESOR CONTRATADO INTERINO"/>
    <s v="R110"/>
    <x v="10"/>
    <n v="590"/>
    <s v="MÁQUINAS Y MOTORES TÉRMICOS"/>
  </r>
  <r>
    <x v="22"/>
    <n v="16535939"/>
    <x v="6"/>
    <n v="5064"/>
    <s v="5064E"/>
    <s v="GRUPO-A4"/>
    <s v="Ingeniería Térmica"/>
    <s v="GRE"/>
    <s v="GRUPO REDUCIDO ESPECIAL"/>
    <s v="5064E"/>
    <s v="GRE de Ingeniería Térmica"/>
    <s v="GRUPO-A4"/>
    <s v="GRE de Ingeniería Térmica"/>
    <s v="1S"/>
    <n v="16535939"/>
    <s v="MENDÍVIL"/>
    <s v="GIRO"/>
    <s v="MANUEL ANTONIO"/>
    <s v="MENDÍVIL GIRO, MANUEL ANTONIO"/>
    <x v="0"/>
    <x v="0"/>
    <x v="0"/>
    <m/>
    <m/>
    <s v="mamendiv"/>
    <s v="manuel-antonio.mendivil@unirioja.es"/>
    <n v="2.5"/>
    <n v="2.5"/>
    <n v="532"/>
    <s v="LABORAL DOCENTE-ASOCIADO"/>
    <s v="P04"/>
    <s v="TIEMPO PARCIAL (4+4 HORAS)"/>
    <s v="2016-09-15 00:00:00.0"/>
    <s v="2019-09-14 00:00:00.0"/>
    <s v="PI101042"/>
    <s v="PROFESOR ASOCIADO"/>
    <s v="R110"/>
    <x v="10"/>
    <n v="590"/>
    <s v="MÁQUINAS Y MOTORES TÉRMICOS"/>
  </r>
  <r>
    <x v="22"/>
    <n v="16513797"/>
    <x v="6"/>
    <n v="5065"/>
    <s v="5065G"/>
    <s v="GRUPO-A"/>
    <s v="Ingeniería Electrónica y Automática"/>
    <s v="GG"/>
    <s v="GRUPO GRANDE"/>
    <s v="5065G"/>
    <s v="GG de Ingeniería Electrónica y Automática"/>
    <s v="GRUPO-A"/>
    <s v="GG de Ingeniería Electrónica y Automática"/>
    <s v="1S"/>
    <n v="16513797"/>
    <s v="ZORZANO"/>
    <s v="MARTÍNEZ"/>
    <s v="JOSÉ MARÍA"/>
    <s v="ZORZANO MARTÍNEZ, JOSÉ MARÍA"/>
    <x v="1"/>
    <x v="0"/>
    <x v="0"/>
    <m/>
    <m/>
    <s v="jzorzano"/>
    <s v="jose.zorzano@unirioja.es"/>
    <n v="1"/>
    <n v="1"/>
    <n v="506"/>
    <s v="PROFESOR TITULAR DE ESCUELA UNIVERSITARI"/>
    <s v="01A"/>
    <s v="TIEMPO COMPLETO AMPLIADO"/>
    <s v="2012-09-01 00:00:00.0"/>
    <s v="null"/>
    <s v="DF31835"/>
    <s v="TITULAR DE ESCUELAS UNIVERSITARIAS"/>
    <s v="R109"/>
    <x v="9"/>
    <n v="785"/>
    <s v="TECNOLOGÍA ELECTRÓNICA"/>
  </r>
  <r>
    <x v="22"/>
    <n v="16565868"/>
    <x v="6"/>
    <n v="5065"/>
    <s v="5065G"/>
    <s v="GRUPO-A"/>
    <s v="Ingeniería Electrónica y Automática"/>
    <s v="GG"/>
    <s v="GRUPO GRANDE"/>
    <s v="5065G"/>
    <s v="GG de Ingeniería Electrónica y Automática"/>
    <s v="GRUPO-A"/>
    <s v="GG de Ingeniería Electrónica y Automática"/>
    <s v="1S"/>
    <n v="16565868"/>
    <s v="JIMÉNEZ"/>
    <s v="MACÍAS"/>
    <s v="EMILIO"/>
    <s v="JIMÉNEZ MACÍAS, EMILIO"/>
    <x v="0"/>
    <x v="0"/>
    <x v="0"/>
    <m/>
    <m/>
    <s v="emjimene"/>
    <s v="emilio.jimenez@unirioja.es"/>
    <n v="1"/>
    <n v="1"/>
    <n v="500"/>
    <s v="CATEDRATICO DE UNIVERSIDAD"/>
    <s v="C01"/>
    <s v="TIEMPO COMPLETO"/>
    <s v="2016-04-15 00:00:00.0"/>
    <s v="null"/>
    <s v="DF100329"/>
    <s v="CATEDRÁTICO DE UNIVERSIDAD"/>
    <s v="R109"/>
    <x v="9"/>
    <n v="520"/>
    <s v="INGENIERÍA DE SISTEMAS Y AUTOMÁTICA"/>
  </r>
  <r>
    <x v="22"/>
    <n v="16518274"/>
    <x v="6"/>
    <n v="5065"/>
    <s v="5065E"/>
    <s v="GRUPO-A1"/>
    <s v="Ingeniería Electrónica y Automática"/>
    <s v="GRE"/>
    <s v="GRUPO REDUCIDO ESPECIAL"/>
    <s v="5065E"/>
    <s v="GRE de Ingeniería Electrónica y Automática"/>
    <s v="GRUPO-A1"/>
    <s v="GRE de Ingeniería Electrónica y Automática"/>
    <s v="1S"/>
    <n v="16518274"/>
    <s v="ZORZANO"/>
    <s v="MARTÍNEZ"/>
    <s v="LUIS FRANCISCO"/>
    <s v="ZORZANO MARTÍNEZ, LUIS FRANCISCO"/>
    <x v="1"/>
    <x v="0"/>
    <x v="0"/>
    <m/>
    <m/>
    <s v="lzorzano"/>
    <s v="luis.zorzano@unirioja.es"/>
    <n v="2.5"/>
    <n v="2.5"/>
    <n v="505"/>
    <s v="CATEDRATICO ESCUELA UNIVERSITARIA"/>
    <s v="01A"/>
    <s v="TIEMPO COMPLETO AMPLIADO"/>
    <s v="2012-09-01 00:00:00.0"/>
    <s v="null"/>
    <s v="DF100144"/>
    <s v="CATEDRÁTICO DE ESCUELA UNIVERSITARIA"/>
    <s v="R109"/>
    <x v="9"/>
    <n v="785"/>
    <s v="TECNOLOGÍA ELECTRÓNICA"/>
  </r>
  <r>
    <x v="22"/>
    <n v="16549785"/>
    <x v="6"/>
    <n v="5065"/>
    <s v="5065E"/>
    <s v="GRUPO-A2"/>
    <s v="Ingeniería Electrónica y Automática"/>
    <s v="GRE"/>
    <s v="GRUPO REDUCIDO ESPECIAL"/>
    <s v="5065E"/>
    <s v="GRE de Ingeniería Electrónica y Automática"/>
    <s v="GRUPO-A2"/>
    <s v="GRE de Ingeniería Electrónica y Automática"/>
    <s v="1S"/>
    <n v="16549785"/>
    <s v="VICUÑA"/>
    <s v="MARTÍNEZ"/>
    <s v="JAVIER ESTEBAN"/>
    <s v="VICUÑA MARTÍNEZ, JAVIER ESTEBAN"/>
    <x v="0"/>
    <x v="0"/>
    <x v="0"/>
    <m/>
    <m/>
    <s v="javicuna"/>
    <s v="javier.vicuna@unirioja.es"/>
    <n v="2.5"/>
    <n v="2.5"/>
    <n v="535"/>
    <s v="COLABORADOR-TIPO 1"/>
    <s v="C01"/>
    <s v="TIEMPO COMPLETO"/>
    <s v="2006-10-01 00:00:00.0"/>
    <s v="null"/>
    <s v="LD100575"/>
    <s v="COLABORADOR TIPO 1"/>
    <s v="R109"/>
    <x v="9"/>
    <n v="785"/>
    <s v="TECNOLOGÍA ELECTRÓNICA"/>
  </r>
  <r>
    <x v="22"/>
    <n v="13142250"/>
    <x v="6"/>
    <n v="5065"/>
    <s v="5065E"/>
    <s v="GRUPO-A3"/>
    <s v="Ingeniería Electrónica y Automática"/>
    <s v="GRE"/>
    <s v="GRUPO REDUCIDO ESPECIAL"/>
    <s v="5065E"/>
    <s v="GRE de Ingeniería Electrónica y Automática"/>
    <s v="GRUPO-A3"/>
    <s v="GRE de Ingeniería Electrónica y Automática"/>
    <s v="1S"/>
    <n v="13142250"/>
    <s v="GIL"/>
    <s v="MARTÍNEZ"/>
    <s v="MONTSERRAT"/>
    <s v="GIL MARTÍNEZ, MONTSERRAT"/>
    <x v="0"/>
    <x v="0"/>
    <x v="0"/>
    <m/>
    <m/>
    <s v="mogil"/>
    <s v="montse.gil@unirioja.es"/>
    <n v="2.5"/>
    <n v="2.5"/>
    <n v="504"/>
    <s v="PROFESOR TITULAR UNIVERSIDAD"/>
    <s v="C01"/>
    <s v="TIEMPO COMPLETO"/>
    <s v="2017-12-21 00:00:00.0"/>
    <s v="null"/>
    <s v="DF100289"/>
    <s v="PROFESOR TITULAR DE UNIVERSIDAD"/>
    <s v="R109"/>
    <x v="9"/>
    <n v="520"/>
    <s v="INGENIERÍA DE SISTEMAS Y AUTOMÁTICA"/>
  </r>
  <r>
    <x v="22"/>
    <n v="13155868"/>
    <x v="6"/>
    <n v="5066"/>
    <s v="5066G"/>
    <s v="GRUPO-A"/>
    <s v="Dirección Integrada de Proyectos"/>
    <s v="GG"/>
    <s v="GRUPO GRANDE"/>
    <s v="5066G"/>
    <s v="GG de Dirección Integrada de Proyectos"/>
    <s v="GRUPO-A"/>
    <s v="GG de Dirección Integrada de Proyectos"/>
    <s v="1S"/>
    <n v="13155868"/>
    <s v="ALBA"/>
    <s v="ELÍAS"/>
    <s v="FERNANDO"/>
    <s v="ALBA ELÍAS, FERNANDO"/>
    <x v="0"/>
    <x v="0"/>
    <x v="0"/>
    <m/>
    <m/>
    <s v="falba"/>
    <s v="fernando.alba@unirioja.es"/>
    <n v="2"/>
    <n v="2"/>
    <n v="504"/>
    <s v="PROFESOR TITULAR UNIVERSIDAD"/>
    <s v="C01"/>
    <s v="TIEMPO COMPLETO"/>
    <s v="2007-10-09 00:00:00.0"/>
    <s v="null"/>
    <s v="DF100214"/>
    <s v="PROFESOR TITULAR DE UNIVERSIDAD"/>
    <s v="R110"/>
    <x v="10"/>
    <n v="720"/>
    <s v="PROYECTOS DE INGENIERÍA"/>
  </r>
  <r>
    <x v="22"/>
    <n v="5402584"/>
    <x v="6"/>
    <n v="5066"/>
    <s v="5066L"/>
    <s v="GRUPO-A2"/>
    <s v="Dirección Integrada de Proyectos"/>
    <s v="GL"/>
    <s v="GRUPO DE LABORATORIO"/>
    <s v="5066L"/>
    <s v="GL de Dirección Integrada de Proyectos"/>
    <s v="GRUPO-A2"/>
    <s v="GL de Dirección Integrada de Proyectos"/>
    <s v="1S"/>
    <n v="5402584"/>
    <s v="GUTIÉRREZ"/>
    <s v="LÓPEZ"/>
    <s v="JOSÉ LUIS"/>
    <s v="GUTIÉRREZ LÓPEZ, JOSÉ LUIS"/>
    <x v="0"/>
    <x v="0"/>
    <x v="0"/>
    <m/>
    <m/>
    <s v="jogutirr"/>
    <s v="jose-luis.gutirrez@unirioja.es"/>
    <n v="1.5"/>
    <n v="1.5"/>
    <n v="532"/>
    <s v="LABORAL DOCENTE-ASOCIADO"/>
    <s v="P04"/>
    <s v="TIEMPO PARCIAL (4+4 HORAS)"/>
    <s v="2018-09-24 00:00:00.0"/>
    <s v="2019-09-14 00:00:00.0"/>
    <s v="PI101423"/>
    <s v="PROFESOR ASOCIADO"/>
    <s v="R110"/>
    <x v="10"/>
    <n v="720"/>
    <s v="PROYECTOS DE INGENIERÍA"/>
  </r>
  <r>
    <x v="22"/>
    <n v="16594506"/>
    <x v="6"/>
    <n v="5067"/>
    <s v="5067G"/>
    <s v="GRUPO-A"/>
    <s v="Dirección Estratégica e Innovación"/>
    <s v="GG"/>
    <s v="GRUPO GRANDE"/>
    <s v="5067G"/>
    <s v="GG de Dirección Estratégica e Innovación"/>
    <s v="GRUPO-A"/>
    <s v="GG de Dirección Estratégica e Innovación"/>
    <s v="2S"/>
    <n v="16594506"/>
    <s v="VARGAS"/>
    <s v="MONTOYA"/>
    <s v="PILAR"/>
    <s v="VARGAS MONTOYA, PILAR"/>
    <x v="1"/>
    <x v="0"/>
    <x v="0"/>
    <m/>
    <m/>
    <s v="pivargas"/>
    <s v="pilar.vargas@unirioja.es"/>
    <n v="2"/>
    <n v="2"/>
    <n v="504"/>
    <s v="PROFESOR TITULAR UNIVERSIDAD"/>
    <s v="C01"/>
    <s v="TIEMPO COMPLETO"/>
    <s v="2018-11-26 00:00:00.0"/>
    <s v="null"/>
    <s v="DF100362"/>
    <s v="PROFESOR TITULAR DE UNIVERSIDAD"/>
    <s v="R104"/>
    <x v="0"/>
    <n v="650"/>
    <s v="ORGANIZACIÓN DE EMPRESAS"/>
  </r>
  <r>
    <x v="22"/>
    <n v="72778836"/>
    <x v="6"/>
    <n v="5067"/>
    <s v="5067E"/>
    <s v="GRUPO-A1"/>
    <s v="Dirección Estratégica e Innovación"/>
    <s v="GRE"/>
    <s v="GRUPO REDUCIDO ESPECIAL"/>
    <s v="5067E"/>
    <s v="GRE de Dirección Estratégica e Innovación"/>
    <s v="GRUPO-A1"/>
    <s v="GRE de Dirección Estratégica e Innovación"/>
    <s v="2S"/>
    <n v="72778836"/>
    <s v="ÁLVAREZ"/>
    <s v="GURREA"/>
    <s v="JUAN CARLOS"/>
    <s v="ÁLVAREZ GURREA, JUAN CARLOS"/>
    <x v="1"/>
    <x v="0"/>
    <x v="0"/>
    <m/>
    <m/>
    <s v="jualvag"/>
    <s v="juan-carlos.alvarez@unirioja.es"/>
    <n v="2.5"/>
    <n v="2.5"/>
    <n v="532"/>
    <s v="LABORAL DOCENTE-ASOCIADO"/>
    <s v="P06"/>
    <s v="TIEMPO PARCIAL (6+6 HORAS)"/>
    <s v="2015-09-15 00:00:00.0"/>
    <s v="2019-09-14 00:00:00.0"/>
    <s v="PI101026"/>
    <s v="PROFESOR ASOCIADO"/>
    <s v="R104"/>
    <x v="0"/>
    <n v="650"/>
    <s v="ORGANIZACIÓN DE EMPRESAS"/>
  </r>
  <r>
    <x v="22"/>
    <n v="815254"/>
    <x v="6"/>
    <n v="5067"/>
    <s v="5067E"/>
    <s v="GRUPO-A3"/>
    <s v="Dirección Estratégica e Innovación"/>
    <s v="GRE"/>
    <s v="GRUPO REDUCIDO ESPECIAL"/>
    <s v="5067E"/>
    <s v="GRE de Dirección Estratégica e Innovación"/>
    <s v="GRUPO-A3"/>
    <s v="GRE de Dirección Estratégica e Innovación"/>
    <s v="2S"/>
    <n v="815254"/>
    <s v="MARTÍNEZ"/>
    <s v="CALVO"/>
    <s v="MARÍA ÁNGELES"/>
    <s v="MARTÍNEZ CALVO, MARÍA ÁNGELES"/>
    <x v="0"/>
    <x v="0"/>
    <x v="0"/>
    <m/>
    <m/>
    <s v="anmartin"/>
    <s v="marian.martinez@unirioja.es"/>
    <n v="2.5"/>
    <n v="2.5"/>
    <n v="506"/>
    <s v="PROFESOR TITULAR DE ESCUELA UNIVERSITARI"/>
    <s v="01A"/>
    <s v="TIEMPO COMPLETO AMPLIADO"/>
    <s v="2012-09-01 00:00:00.0"/>
    <s v="null"/>
    <s v="DF31868"/>
    <s v="TITULAR DE ESCUELAS UNIVERSITARIAS"/>
    <s v="R110"/>
    <x v="10"/>
    <n v="65"/>
    <s v="CIENCIA DE LOS MATERIALES E INGENIERÍA METALÚRGICA"/>
  </r>
  <r>
    <x v="22"/>
    <n v="16561901"/>
    <x v="6"/>
    <n v="5068"/>
    <s v="5068G"/>
    <s v="GRUPO-A"/>
    <s v="Construcciones Industriales"/>
    <s v="GG"/>
    <s v="GRUPO GRANDE"/>
    <s v="5068G"/>
    <s v="GG de Construcciones Industriales"/>
    <s v="GRUPO-A"/>
    <s v="GG de Construcciones Industriales"/>
    <s v="2S"/>
    <n v="16561901"/>
    <s v="FRAILE"/>
    <s v="GARCÍA"/>
    <s v="ESTEBAN"/>
    <s v="FRAILE GARCÍA, ESTEBAN"/>
    <x v="1"/>
    <x v="0"/>
    <x v="0"/>
    <m/>
    <m/>
    <s v="esfraile"/>
    <s v="esteban.fraile@unirioja.es"/>
    <n v="2"/>
    <n v="2"/>
    <n v="536"/>
    <s v="PROFESOR INTERINO"/>
    <s v="C01"/>
    <s v="TIEMPO COMPLETO"/>
    <s v="2012-09-01 00:00:00.0"/>
    <s v="null"/>
    <s v="PI100871"/>
    <s v="PROFESOR CONTRATADO INTERINO"/>
    <s v="R110"/>
    <x v="10"/>
    <n v="605"/>
    <s v="MECÁNICA DE MEDIOS CONTINUOS Y TEORÍA DE ESTRUCTUR"/>
  </r>
  <r>
    <x v="22"/>
    <n v="16588620"/>
    <x v="6"/>
    <n v="5068"/>
    <s v="5068L"/>
    <s v="GRUPO-A1"/>
    <s v="Construcciones Industriales"/>
    <s v="GL"/>
    <s v="GRUPO DE LABORATORIO"/>
    <s v="5068L"/>
    <s v="GL de Construcciones Industriales"/>
    <s v="GRUPO-A1"/>
    <s v="GL de Construcciones Industriales"/>
    <s v="2S"/>
    <n v="16588620"/>
    <s v="FERREIRO"/>
    <s v="CABELLO"/>
    <s v="JAVIER"/>
    <s v="FERREIRO CABELLO, JAVIER"/>
    <x v="0"/>
    <x v="0"/>
    <x v="0"/>
    <m/>
    <m/>
    <s v="jaferrei"/>
    <s v="javier.ferreiro@unirioja.es"/>
    <n v="1.4"/>
    <n v="1.4"/>
    <n v="532"/>
    <s v="LABORAL DOCENTE-ASOCIADO"/>
    <s v="P06"/>
    <s v="TIEMPO PARCIAL (6+6 HORAS)"/>
    <s v="2018-09-28 00:00:00.0"/>
    <s v="2019-09-14 00:00:00.0"/>
    <s v="PI101044"/>
    <s v="PROFESOR ASOCIADO"/>
    <s v="R110"/>
    <x v="10"/>
    <n v="605"/>
    <s v="MECÁNICA DE MEDIOS CONTINUOS Y TEORÍA DE ESTRUCTUR"/>
  </r>
  <r>
    <x v="22"/>
    <n v="16538994"/>
    <x v="6"/>
    <n v="5068"/>
    <s v="5068R"/>
    <s v="GRUPO-A1"/>
    <s v="Construcciones Industriales"/>
    <s v="GR"/>
    <s v="GRUPO REDUCIDO"/>
    <s v="5068R"/>
    <s v="GR de Construcciones Industriales"/>
    <s v="GRUPO-A1"/>
    <s v="GR de Construcciones Industriales"/>
    <s v="2S"/>
    <n v="16538994"/>
    <s v="MARTÍNEZ DE PISÓN"/>
    <s v="ASCACÍBAR"/>
    <s v="EDUARDO"/>
    <s v="MARTÍNEZ DE PISÓN ASCACÍBAR, EDUARDO"/>
    <x v="1"/>
    <x v="0"/>
    <x v="0"/>
    <m/>
    <m/>
    <s v="edmartin"/>
    <s v="eduardo.mtnezdepison@unirioja.es"/>
    <n v="1.5"/>
    <n v="1.5"/>
    <n v="504"/>
    <s v="PROFESOR TITULAR UNIVERSIDAD"/>
    <s v="C01"/>
    <s v="TIEMPO COMPLETO"/>
    <s v="2014-09-15 00:00:00.0"/>
    <s v="null"/>
    <s v="DF100069"/>
    <s v="TITULAR DE UNIVERSIDAD"/>
    <s v="R110"/>
    <x v="10"/>
    <n v="605"/>
    <s v="MECÁNICA DE MEDIOS CONTINUOS Y TEORÍA DE ESTRUCTUR"/>
  </r>
  <r>
    <x v="22"/>
    <n v="16541257"/>
    <x v="6"/>
    <n v="5069"/>
    <s v="5069G"/>
    <s v="GRUPO-A"/>
    <s v="Instalaciones Industriales"/>
    <s v="GG"/>
    <s v="GRUPO GRANDE"/>
    <s v="5069G"/>
    <s v="GG de Instalaciones Industriales"/>
    <s v="GRUPO-A"/>
    <s v="GG de Instalaciones Industriales"/>
    <s v="2S"/>
    <n v="16541257"/>
    <s v="ZORZANO"/>
    <s v="SANTAMARÍA"/>
    <s v="PEDRO JOSÉ"/>
    <s v="ZORZANO SANTAMARÍA, PEDRO JOSÉ"/>
    <x v="1"/>
    <x v="0"/>
    <x v="0"/>
    <m/>
    <m/>
    <s v="pzorzano"/>
    <s v="pedrojose.zorzano@unirioja.es"/>
    <n v="1"/>
    <n v="1"/>
    <n v="504"/>
    <s v="PROFESOR TITULAR UNIVERSIDAD"/>
    <s v="C01"/>
    <s v="TIEMPO COMPLETO"/>
    <s v="2015-12-23 00:00:00.0"/>
    <s v="null"/>
    <s v="DF31818"/>
    <s v="PROFESOR TITULAR ESCUELA UNIVERSITARIA"/>
    <s v="R109"/>
    <x v="9"/>
    <n v="535"/>
    <s v="INGENIERÍA ELÉCTRICA"/>
  </r>
  <r>
    <x v="22"/>
    <n v="16553320"/>
    <x v="6"/>
    <n v="5069"/>
    <s v="5069G"/>
    <s v="GRUPO-A"/>
    <s v="Instalaciones Industriales"/>
    <s v="GG"/>
    <s v="GRUPO GRANDE"/>
    <s v="5069G"/>
    <s v="GG de Instalaciones Industriales"/>
    <s v="GRUPO-A"/>
    <s v="GG de Instalaciones Industriales"/>
    <s v="2S"/>
    <n v="16553320"/>
    <s v="ELVIRA"/>
    <s v="IZURRATEGUI"/>
    <s v="CARLOS"/>
    <s v="ELVIRA IZURRATEGUI, CARLOS"/>
    <x v="1"/>
    <x v="0"/>
    <x v="0"/>
    <m/>
    <m/>
    <s v="celvira"/>
    <s v="carlos.elvira@unirioja.es"/>
    <n v="1"/>
    <n v="1"/>
    <n v="506"/>
    <s v="PROFESOR TITULAR DE ESCUELA UNIVERSITARI"/>
    <s v="01A"/>
    <s v="TIEMPO COMPLETO AMPLIADO"/>
    <s v="2012-09-01 00:00:00.0"/>
    <s v="null"/>
    <s v="DF31778"/>
    <s v="TITULAR DE ESCUELAS UNIVERSITARIAS"/>
    <s v="R109"/>
    <x v="9"/>
    <n v="520"/>
    <s v="INGENIERÍA DE SISTEMAS Y AUTOMÁTICA"/>
  </r>
  <r>
    <x v="22"/>
    <n v="16608199"/>
    <x v="6"/>
    <n v="5069"/>
    <s v="5069E"/>
    <s v="GRUPO-A1"/>
    <s v="Instalaciones Industriales"/>
    <s v="GRE"/>
    <s v="GRUPO REDUCIDO ESPECIAL"/>
    <s v="5069E"/>
    <s v="GRE de Instalaciones Industriales"/>
    <s v="GRUPO-A1"/>
    <s v="GRE de Instalaciones Industriales"/>
    <s v="2S"/>
    <n v="16608199"/>
    <s v="MUÑOZ"/>
    <s v="JIMÉNEZ"/>
    <s v="ANDRÉS"/>
    <s v="MUÑOZ JIMÉNEZ, ANDRÉS"/>
    <x v="1"/>
    <x v="0"/>
    <x v="0"/>
    <m/>
    <m/>
    <s v="anmunoz"/>
    <s v="andres.munoz@unirioja.es"/>
    <n v="2.5"/>
    <n v="2.5"/>
    <n v="536"/>
    <s v="PROFESOR INTERINO"/>
    <s v="P02"/>
    <s v="TIEMPO PARCIAL (2+2 HORAS)"/>
    <s v="2018-09-17 00:00:00.0"/>
    <s v="null"/>
    <s v="PI101377"/>
    <s v="PROFESOR CONTRATADO INTERINO"/>
    <s v="R109"/>
    <x v="9"/>
    <n v="535"/>
    <s v="INGENIERÍA ELÉCTRICA"/>
  </r>
  <r>
    <x v="22"/>
    <n v="16604826"/>
    <x v="6"/>
    <n v="5069"/>
    <s v="5069E"/>
    <s v="GRUPO-A3"/>
    <s v="Instalaciones Industriales"/>
    <s v="GRE"/>
    <s v="GRUPO REDUCIDO ESPECIAL"/>
    <s v="5069E"/>
    <s v="GRE de Instalaciones Industriales"/>
    <s v="GRUPO-A3"/>
    <s v="GRE de Instalaciones Industriales"/>
    <s v="2S"/>
    <n v="16604826"/>
    <s v="OLASOLO"/>
    <s v="ALONSO"/>
    <s v="PABLO"/>
    <s v="OLASOLO ALONSO, PABLO"/>
    <x v="1"/>
    <x v="0"/>
    <x v="0"/>
    <m/>
    <m/>
    <s v="paolasol"/>
    <s v="pablo.olasolo@alum.unirioja.es"/>
    <n v="2.5"/>
    <n v="2.5"/>
    <n v="532"/>
    <s v="LABORAL DOCENTE-ASOCIADO"/>
    <s v="P05"/>
    <s v="TIEMPO PARCIAL (5+5 HORAS)"/>
    <s v="2019-02-04 00:00:00.0"/>
    <s v="2019-09-14 00:00:00.0"/>
    <s v="PI101381"/>
    <s v="PROFESOR ASOCIADO"/>
    <s v="R110"/>
    <x v="10"/>
    <n v="590"/>
    <s v="MÁQUINAS Y MOTORES TÉRMICOS"/>
  </r>
  <r>
    <x v="22"/>
    <n v="16553057"/>
    <x v="6"/>
    <n v="5070"/>
    <s v="5070G"/>
    <s v="GRUPO-A"/>
    <s v="Prácticas externas"/>
    <s v="GG"/>
    <s v="GRUPO GRANDE"/>
    <s v="5070G"/>
    <s v="GG de Prácticas externas"/>
    <s v="GRUPO-A"/>
    <s v="GG de Prácticas externas"/>
    <s v="1S"/>
    <n v="16553057"/>
    <s v="SÁENZ DIEZ"/>
    <s v="MURO"/>
    <s v="JUAN CARLOS"/>
    <s v="SÁENZ DIEZ MURO, JUAN CARLOS"/>
    <x v="0"/>
    <x v="0"/>
    <x v="0"/>
    <m/>
    <m/>
    <s v="jusaenzd"/>
    <s v="juan-carlos.saenz-diez@unirioja.es"/>
    <n v="0.1"/>
    <n v="0.1"/>
    <n v="504"/>
    <s v="PROFESOR TITULAR UNIVERSIDAD"/>
    <s v="C01"/>
    <s v="TIEMPO COMPLETO"/>
    <s v="2018-11-26 00:00:00.0"/>
    <s v="null"/>
    <s v="DF31811"/>
    <s v="TITULAR DE UNIVERSIDAD"/>
    <s v="R109"/>
    <x v="9"/>
    <n v="535"/>
    <s v="INGENIERÍA ELÉCTRICA"/>
  </r>
  <r>
    <x v="22"/>
    <n v="16541690"/>
    <x v="6"/>
    <n v="5071"/>
    <s v="5071G"/>
    <s v="GRUPO-A"/>
    <s v="Tecnologías de la Información y de la Comunicación Industriales I"/>
    <s v="GG"/>
    <s v="GRUPO GRANDE"/>
    <s v="5071G"/>
    <s v="GG de Tecnologías de la Información y de la Comunicación Industriales I"/>
    <s v="GRUPO-A"/>
    <s v="GG de Tecnologías de la Información y de la Comunicación Industriales I"/>
    <s v="1S"/>
    <n v="16541690"/>
    <s v="BRETÓN"/>
    <s v="RODRÍGUEZ"/>
    <s v="JAVIER"/>
    <s v="BRETÓN RODRÍGUEZ, JAVIER"/>
    <x v="1"/>
    <x v="0"/>
    <x v="0"/>
    <m/>
    <m/>
    <s v="jabreton"/>
    <s v="javier.breton@unirioja.es"/>
    <n v="1"/>
    <n v="1"/>
    <n v="506"/>
    <s v="PROFESOR TITULAR DE ESCUELA UNIVERSITARI"/>
    <s v="01A"/>
    <s v="TIEMPO COMPLETO AMPLIADO"/>
    <s v="2012-09-01 00:00:00.0"/>
    <s v="null"/>
    <s v="DF100087"/>
    <s v="TITULAR DE ESCUELA UNIVERSITARIA"/>
    <s v="R109"/>
    <x v="9"/>
    <n v="520"/>
    <s v="INGENIERÍA DE SISTEMAS Y AUTOMÁTICA"/>
  </r>
  <r>
    <x v="22"/>
    <n v="16561526"/>
    <x v="6"/>
    <n v="5072"/>
    <s v="5072G"/>
    <s v="GRUPO-A"/>
    <s v="Tecnologías de la Información y de la Comunicación Industriales II"/>
    <s v="GG"/>
    <s v="GRUPO GRANDE"/>
    <s v="5072G"/>
    <s v="GG de Tecnologías de la Información y de la Comunicación Industriales II"/>
    <s v="GRUPO-A"/>
    <s v="GG de Tecnologías de la Información y de la Comunicación Industriales II"/>
    <s v="1S"/>
    <n v="16561526"/>
    <s v="MARTÍNEZ DE PISÓN"/>
    <s v="ASCACIBAR"/>
    <s v="FCO.JAVIER"/>
    <s v="MARTÍNEZ DE PISÓN ASCACIBAR, FCO.JAVIER"/>
    <x v="0"/>
    <x v="0"/>
    <x v="0"/>
    <m/>
    <m/>
    <s v="fjmartin"/>
    <s v="fjmartin@unirioja.es"/>
    <n v="2"/>
    <n v="2"/>
    <n v="500"/>
    <s v="CATEDRATICO DE UNIVERSIDAD"/>
    <s v="01R"/>
    <s v="TIEMPO COMPLETO REDUCIDO"/>
    <s v="2018-11-26 00:00:00.0"/>
    <s v="null"/>
    <s v="DF32041"/>
    <s v="CATEDRÁTICO DE UNIVERSIDAD"/>
    <s v="R110"/>
    <x v="10"/>
    <n v="720"/>
    <s v="PROYECTOS DE INGENIERÍA"/>
  </r>
  <r>
    <x v="22"/>
    <n v="16557336"/>
    <x v="6"/>
    <n v="5073"/>
    <s v="5073G"/>
    <s v="GRUPO-A"/>
    <s v="Energías Renovables I"/>
    <s v="GG"/>
    <s v="GRUPO GRANDE"/>
    <s v="5073G"/>
    <s v="GG de Energías Renovables I"/>
    <s v="GRUPO-A"/>
    <s v="GG de Energías Renovables I"/>
    <s v="1S"/>
    <n v="16557336"/>
    <s v="BLANCO"/>
    <s v="BARRERO"/>
    <s v="JUAN MANUEL"/>
    <s v="BLANCO BARRERO, JUAN MANUEL"/>
    <x v="0"/>
    <x v="0"/>
    <x v="0"/>
    <m/>
    <m/>
    <s v="jbblanco"/>
    <s v="juan-manuel.blanco@unirioja.es"/>
    <n v="2"/>
    <n v="2"/>
    <n v="504"/>
    <s v="PROFESOR TITULAR UNIVERSIDAD"/>
    <s v="C01"/>
    <s v="TIEMPO COMPLETO"/>
    <s v="2015-11-13 00:00:00.0"/>
    <s v="null"/>
    <s v="DF100035"/>
    <s v="PROFESOR TITULAR DE UNIVERSIDAD"/>
    <s v="R109"/>
    <x v="9"/>
    <n v="535"/>
    <s v="INGENIERÍA ELÉCTRICA"/>
  </r>
  <r>
    <x v="23"/>
    <n v="15863391"/>
    <x v="6"/>
    <n v="5076"/>
    <s v="5076G"/>
    <s v="GRUPO-A"/>
    <s v="Gestión de recursos hídricos"/>
    <s v="GG"/>
    <s v="GRUPO GRANDE"/>
    <s v="5076G"/>
    <s v="GG de Gestión de recursos hídricos"/>
    <s v="GRUPO-A"/>
    <s v="GG de Gestión de recursos hídricos"/>
    <s v="1S"/>
    <n v="15863391"/>
    <s v="PEÑA"/>
    <s v="NAVARIDAS"/>
    <s v="JOSÉ MIGUEL"/>
    <s v="PEÑA NAVARIDAS, JOSÉ MIGUEL"/>
    <x v="1"/>
    <x v="0"/>
    <x v="0"/>
    <m/>
    <m/>
    <s v="jopena"/>
    <s v="jmiguel.penya@unirioja.es"/>
    <n v="2"/>
    <n v="2"/>
    <n v="533"/>
    <s v="COLABORADOR-TIPO 2 (Doctor)"/>
    <s v="C01"/>
    <s v="TIEMPO COMPLETO"/>
    <s v="2006-10-01 00:00:00.0"/>
    <s v="null"/>
    <s v="LD100579"/>
    <s v="PROFESOR COLABORADOR TIPO 2"/>
    <s v="R101"/>
    <x v="4"/>
    <n v="500"/>
    <s v="INGENIERÍA AGROFORESTAL"/>
  </r>
  <r>
    <x v="23"/>
    <n v="16521843"/>
    <x v="6"/>
    <n v="5077"/>
    <s v="5077G"/>
    <s v="GRUPO-A"/>
    <s v="Ahorro y eficiencia energética en el sector agroalimentario"/>
    <s v="GG"/>
    <s v="GRUPO GRANDE"/>
    <s v="5077G"/>
    <s v="GG de Ahorro y eficiencia energética en el sector agroalimentario"/>
    <s v="GRUPO-A"/>
    <s v="GG de Ahorro y eficiencia energética en el sector agroalimentario"/>
    <s v="1S"/>
    <n v="16521843"/>
    <s v="DOMÉNECH"/>
    <s v="SUBIRÁN"/>
    <s v="JUANA"/>
    <s v="DOMÉNECH SUBIRÁN, JUANA"/>
    <x v="1"/>
    <x v="0"/>
    <x v="0"/>
    <m/>
    <m/>
    <s v="judomene"/>
    <s v="juana.domenech@unirioja.es"/>
    <n v="2"/>
    <n v="2"/>
    <n v="504"/>
    <s v="PROFESOR TITULAR UNIVERSIDAD"/>
    <s v="01A"/>
    <s v="TIEMPO COMPLETO AMPLIADO"/>
    <s v="2012-09-01 00:00:00.0"/>
    <s v="null"/>
    <s v="DF100132"/>
    <s v="TITULAR DE UNIVERSIDAD"/>
    <s v="R110"/>
    <x v="10"/>
    <n v="590"/>
    <s v="MÁQUINAS Y MOTORES TÉRMICOS"/>
  </r>
  <r>
    <x v="23"/>
    <n v="71427482"/>
    <x v="6"/>
    <n v="5078"/>
    <s v="5078G"/>
    <s v="GRUPO-A"/>
    <s v="Ingeniería Rural"/>
    <s v="GG"/>
    <s v="GRUPO GRANDE"/>
    <s v="5078G"/>
    <s v="GG de Ingeniería Rural"/>
    <s v="GRUPO-A"/>
    <s v="GG de Ingeniería Rural"/>
    <s v="2S"/>
    <n v="71427482"/>
    <s v="TASCÓN"/>
    <s v="VEGAS"/>
    <s v="ALBERTO"/>
    <s v="TASCÓN VEGAS, ALBERTO"/>
    <x v="0"/>
    <x v="0"/>
    <x v="0"/>
    <m/>
    <m/>
    <s v="altascon"/>
    <s v="alberto.tascon@unirioja.es"/>
    <n v="2.4"/>
    <n v="2.4"/>
    <s v="A-0504"/>
    <s v="PROFESOR TITULAR UNIVERSIDAD"/>
    <s v="C01"/>
    <s v="TIEMPO COMPLETO"/>
    <s v="2010-09-01 00:00:00.0"/>
    <s v="null"/>
    <s v="DF100264"/>
    <s v="PROFESOR TITULAR INTERINO"/>
    <s v="R101"/>
    <x v="4"/>
    <n v="500"/>
    <s v="INGENIERÍA AGROFORESTAL"/>
  </r>
  <r>
    <x v="23"/>
    <n v="16591357"/>
    <x v="6"/>
    <n v="5078"/>
    <s v="5078L"/>
    <s v="GRUPO-A1"/>
    <s v="Ingeniería Rural"/>
    <s v="GL"/>
    <s v="GRUPO DE LABORATORIO"/>
    <s v="5078L"/>
    <s v="GL de Ingeniería Rural"/>
    <s v="GRUPO-A1"/>
    <s v="GL de Ingeniería Rural"/>
    <s v="2S"/>
    <n v="16591357"/>
    <s v="LÓPEZ"/>
    <s v="OCÓN"/>
    <s v="ELENA"/>
    <s v="LÓPEZ OCÓN, ELENA"/>
    <x v="1"/>
    <x v="0"/>
    <x v="0"/>
    <m/>
    <m/>
    <s v="ellopeo"/>
    <s v="elena.lopez@unirioja.es"/>
    <n v="0.2"/>
    <n v="0.2"/>
    <n v="536"/>
    <s v="PROFESOR INTERINO"/>
    <s v="P02"/>
    <s v="TIEMPO PARCIAL (2+2 HORAS)"/>
    <s v="2019-02-21 00:00:00.0"/>
    <s v="2019-09-14 00:00:00.0"/>
    <s v="PI101459"/>
    <s v="PROFESOR CONTRATADO INTERINO"/>
    <s v="R101"/>
    <x v="4"/>
    <n v="500"/>
    <s v="INGENIERÍA AGROFORESTAL"/>
  </r>
  <r>
    <x v="23"/>
    <n v="16539010"/>
    <x v="6"/>
    <n v="5079"/>
    <s v="5079G"/>
    <s v="GRUPO-A"/>
    <s v="Ordenación y gestión del territorio"/>
    <s v="GG"/>
    <s v="GRUPO GRANDE"/>
    <s v="5079G"/>
    <s v="GG de Ordenación y gestión del territorio"/>
    <s v="GRUPO-A"/>
    <s v="GG de Ordenación y gestión del territorio"/>
    <s v="1S"/>
    <n v="16539010"/>
    <s v="RUIZ"/>
    <s v="FLAÑO"/>
    <s v="PURIFICACIÓN"/>
    <s v="RUIZ FLAÑO, PURIFICACIÓN"/>
    <x v="1"/>
    <x v="0"/>
    <x v="0"/>
    <m/>
    <m/>
    <s v="puruiz"/>
    <s v="purificacion.ruiz@unirioja.es"/>
    <n v="0.6"/>
    <n v="0.6"/>
    <n v="504"/>
    <s v="PROFESOR TITULAR UNIVERSIDAD"/>
    <s v="01R"/>
    <s v="TIEMPO COMPLETO REDUCIDO"/>
    <s v="2017-09-15 00:00:00.0"/>
    <s v="null"/>
    <s v="DF3369"/>
    <s v="PROFESOR TITULAR DE UNIVERSIDAD"/>
    <s v="R114"/>
    <x v="3"/>
    <n v="430"/>
    <s v="GEOGRAFÍA FÍSICA"/>
  </r>
  <r>
    <x v="23"/>
    <n v="50793513"/>
    <x v="6"/>
    <n v="5079"/>
    <s v="5079G"/>
    <s v="GRUPO-A"/>
    <s v="Ordenación y gestión del territorio"/>
    <s v="GG"/>
    <s v="GRUPO GRANDE"/>
    <s v="5079G"/>
    <s v="GG de Ordenación y gestión del territorio"/>
    <s v="GRUPO-A"/>
    <s v="GG de Ordenación y gestión del territorio"/>
    <s v="1S"/>
    <n v="50793513"/>
    <s v="PAEZ DE LA CADENA"/>
    <s v="TORTOSA"/>
    <s v="FRANCISCO"/>
    <s v="PAEZ DE LA CADENA TORTOSA, FRANCISCO"/>
    <x v="1"/>
    <x v="0"/>
    <x v="0"/>
    <m/>
    <m/>
    <s v="franpaez"/>
    <s v="paco.pc@unirioja.es"/>
    <n v="0.6"/>
    <n v="0.6"/>
    <n v="504"/>
    <s v="PROFESOR TITULAR UNIVERSIDAD"/>
    <s v="C01"/>
    <s v="TIEMPO COMPLETO"/>
    <s v="2018-09-17 00:00:00.0"/>
    <s v="null"/>
    <s v="DF100079"/>
    <s v="PROFESOR TITULAR DE UNIVERSIDAD"/>
    <s v="R101"/>
    <x v="4"/>
    <n v="705"/>
    <s v="PRODUCCIÓN VEGETAL"/>
  </r>
  <r>
    <x v="23"/>
    <n v="50301761"/>
    <x v="6"/>
    <n v="5079"/>
    <s v="5079I"/>
    <s v="GRUPO-A1"/>
    <s v="Ordenación y gestión del territorio"/>
    <s v="GI"/>
    <s v="GRUPO DE INFORMÁTICA"/>
    <s v="5079I"/>
    <s v="GI de Ordenación y gestión del territorio"/>
    <s v="GRUPO-A1"/>
    <s v="GI de Ordenación y gestión del territorio"/>
    <s v="1S"/>
    <n v="50301761"/>
    <s v="PRADO"/>
    <s v="VILLAR"/>
    <s v="EDUARDO"/>
    <s v="PRADO VILLAR, EDUARDO"/>
    <x v="1"/>
    <x v="0"/>
    <x v="0"/>
    <m/>
    <m/>
    <s v="eduprado"/>
    <s v="eduardo.prado@unirioja.es"/>
    <n v="1"/>
    <n v="1"/>
    <n v="506"/>
    <s v="PROFESOR TITULAR DE ESCUELA UNIVERSITARI"/>
    <s v="01A"/>
    <s v="TIEMPO COMPLETO AMPLIADO"/>
    <s v="2012-09-01 00:00:00.0"/>
    <s v="null"/>
    <s v="DF3168"/>
    <s v="TITULAR DE ESCUELAS UNIVERSITARIAS"/>
    <s v="R101"/>
    <x v="4"/>
    <n v="705"/>
    <s v="PRODUCCIÓN VEGETAL"/>
  </r>
  <r>
    <x v="23"/>
    <n v="17437495"/>
    <x v="6"/>
    <n v="5080"/>
    <s v="5080G"/>
    <s v="GRUPO-A"/>
    <s v="Protección integrada de cultivos"/>
    <s v="GG"/>
    <s v="GRUPO GRANDE"/>
    <s v="5080G"/>
    <s v="GG de Protección integrada de cultivos"/>
    <s v="GRUPO-A"/>
    <s v="GG de Protección integrada de cultivos"/>
    <s v="2S"/>
    <n v="17437495"/>
    <s v="MARCO"/>
    <s v="MANCEBÓN"/>
    <s v="VICENTE SANTIAGO"/>
    <s v="MARCO MANCEBÓN, VICENTE SANTIAGO"/>
    <x v="0"/>
    <x v="0"/>
    <x v="0"/>
    <m/>
    <m/>
    <s v="vimarco"/>
    <s v="vicente.marco@unirioja.es"/>
    <n v="1"/>
    <n v="1"/>
    <n v="504"/>
    <s v="PROFESOR TITULAR UNIVERSIDAD"/>
    <s v="01R"/>
    <s v="TIEMPO COMPLETO REDUCIDO"/>
    <s v="2014-09-15 00:00:00.0"/>
    <s v="null"/>
    <s v="DF3157"/>
    <s v="TITULAR DE UNIVERSIDAD"/>
    <s v="R101"/>
    <x v="4"/>
    <n v="705"/>
    <s v="PRODUCCIÓN VEGETAL"/>
  </r>
  <r>
    <x v="23"/>
    <n v="72778746"/>
    <x v="6"/>
    <n v="5080"/>
    <s v="5080G"/>
    <s v="GRUPO-A"/>
    <s v="Protección integrada de cultivos"/>
    <s v="GG"/>
    <s v="GRUPO GRANDE"/>
    <s v="5080G"/>
    <s v="GG de Protección integrada de cultivos"/>
    <s v="GRUPO-A"/>
    <s v="GG de Protección integrada de cultivos"/>
    <s v="2S"/>
    <n v="72778746"/>
    <s v="PÉREZ"/>
    <s v="MORENO"/>
    <s v="IGNACIO"/>
    <s v="PÉREZ MORENO, IGNACIO"/>
    <x v="0"/>
    <x v="0"/>
    <x v="0"/>
    <m/>
    <m/>
    <s v="igperez"/>
    <s v="ignacio.perez@unirioja.es"/>
    <n v="1"/>
    <n v="1"/>
    <n v="504"/>
    <s v="PROFESOR TITULAR UNIVERSIDAD"/>
    <s v="01R"/>
    <s v="TIEMPO COMPLETO REDUCIDO"/>
    <s v="2017-09-15 00:00:00.0"/>
    <s v="null"/>
    <s v="DF3158"/>
    <s v="TITULAR DE UNIVERSIDAD"/>
    <s v="R101"/>
    <x v="4"/>
    <n v="705"/>
    <s v="PRODUCCIÓN VEGETAL"/>
  </r>
  <r>
    <x v="23"/>
    <n v="16506579"/>
    <x v="6"/>
    <n v="5081"/>
    <s v="5081G"/>
    <s v="GRUPO-A"/>
    <s v="Sistemas de producción vegetal"/>
    <s v="GG"/>
    <s v="GRUPO GRANDE"/>
    <s v="5081G"/>
    <s v="GG de Sistemas de producción vegetal"/>
    <s v="GRUPO-A"/>
    <s v="GG de Sistemas de producción vegetal"/>
    <s v="2S"/>
    <n v="16506579"/>
    <s v="MARTÍNEZ DE TODA"/>
    <s v="FERNÁNDEZ"/>
    <s v="FERNANDO"/>
    <s v="MARTÍNEZ DE TODA FERNÁNDEZ, FERNANDO"/>
    <x v="0"/>
    <x v="0"/>
    <x v="0"/>
    <m/>
    <m/>
    <s v="fmartine"/>
    <s v="fernando.martinezdetoda@unirioja.es"/>
    <n v="0.6"/>
    <n v="0.6"/>
    <n v="500"/>
    <s v="CATEDRATICO DE UNIVERSIDAD"/>
    <s v="01R"/>
    <s v="TIEMPO COMPLETO REDUCIDO"/>
    <s v="2012-09-01 00:00:00.0"/>
    <s v="null"/>
    <s v="DF100030"/>
    <s v="CATEDRÁTICO DE UNIVERSIDAD"/>
    <s v="R101"/>
    <x v="4"/>
    <n v="705"/>
    <s v="PRODUCCIÓN VEGETAL"/>
  </r>
  <r>
    <x v="23"/>
    <n v="9373135"/>
    <x v="6"/>
    <n v="5082"/>
    <s v="5082G"/>
    <s v="GRUPO-A"/>
    <s v="Nuevas tecnologías de la producción vegetal"/>
    <s v="GG"/>
    <s v="GRUPO GRANDE"/>
    <s v="5082G"/>
    <s v="GG de Nuevas tecnologías de la producción vegetal"/>
    <s v="GRUPO-A"/>
    <s v="GG de Nuevas tecnologías de la producción vegetal"/>
    <s v="2S"/>
    <n v="9373135"/>
    <s v="MENÉNDEZ"/>
    <s v="MENÉNDEZ"/>
    <s v="CRISTINA"/>
    <s v="MENÉNDEZ MENÉNDEZ, CRISTINA"/>
    <x v="1"/>
    <x v="0"/>
    <x v="0"/>
    <m/>
    <m/>
    <s v="crmenend"/>
    <s v="cristina.menendez@unirioja.es"/>
    <n v="1.6"/>
    <n v="1.6"/>
    <n v="504"/>
    <s v="PROFESOR TITULAR UNIVERSIDAD"/>
    <s v="C01"/>
    <s v="TIEMPO COMPLETO"/>
    <s v="2018-09-17 00:00:00.0"/>
    <s v="null"/>
    <s v="DF100044"/>
    <s v="TITULAR UNIVERSIDAD"/>
    <s v="R101"/>
    <x v="4"/>
    <n v="705"/>
    <s v="PRODUCCIÓN VEGETAL"/>
  </r>
  <r>
    <x v="23"/>
    <n v="16531083"/>
    <x v="6"/>
    <n v="5082"/>
    <s v="5082G"/>
    <s v="GRUPO-A"/>
    <s v="Nuevas tecnologías de la producción vegetal"/>
    <s v="GG"/>
    <s v="GRUPO GRANDE"/>
    <s v="5082G"/>
    <s v="GG de Nuevas tecnologías de la producción vegetal"/>
    <s v="GRUPO-A"/>
    <s v="GG de Nuevas tecnologías de la producción vegetal"/>
    <s v="2S"/>
    <n v="16531083"/>
    <s v="TOMÁS"/>
    <s v="LAS HERAS"/>
    <s v="RAFAEL"/>
    <s v="TOMÁS LAS HERAS, RAFAEL"/>
    <x v="0"/>
    <x v="0"/>
    <x v="0"/>
    <m/>
    <m/>
    <s v="ratomas"/>
    <s v="rafael.tomas@unirioja.es"/>
    <n v="0.1"/>
    <n v="0.1"/>
    <n v="504"/>
    <s v="PROFESOR TITULAR UNIVERSIDAD"/>
    <s v="01R"/>
    <s v="TIEMPO COMPLETO REDUCIDO"/>
    <s v="2017-09-15 00:00:00.0"/>
    <s v="null"/>
    <s v="DF100086"/>
    <s v="TITULAR DE ESCUELA UNIVERSITARIA"/>
    <s v="R101"/>
    <x v="4"/>
    <n v="412"/>
    <s v="FISIOLOGÍA VEGETAL"/>
  </r>
  <r>
    <x v="23"/>
    <n v="16532287"/>
    <x v="6"/>
    <n v="5082"/>
    <s v="5082G"/>
    <s v="GRUPO-A"/>
    <s v="Nuevas tecnologías de la producción vegetal"/>
    <s v="GG"/>
    <s v="GRUPO GRANDE"/>
    <s v="5082G"/>
    <s v="GG de Nuevas tecnologías de la producción vegetal"/>
    <s v="GRUPO-A"/>
    <s v="GG de Nuevas tecnologías de la producción vegetal"/>
    <s v="2S"/>
    <n v="16532287"/>
    <s v="MARTÍNEZ"/>
    <s v="ABAIGAR"/>
    <s v="JAVIER"/>
    <s v="MARTÍNEZ ABAIGAR, JAVIER"/>
    <x v="0"/>
    <x v="0"/>
    <x v="0"/>
    <m/>
    <m/>
    <s v="jabaigar"/>
    <s v="javier.martinez@unirioja.es"/>
    <n v="0.3"/>
    <n v="0.3"/>
    <n v="500"/>
    <s v="CATEDRATICO DE UNIVERSIDAD"/>
    <s v="01R"/>
    <s v="TIEMPO COMPLETO REDUCIDO"/>
    <s v="2014-09-15 00:00:00.0"/>
    <s v="null"/>
    <s v="DF100229"/>
    <s v="CATEDRÁTICO DE UNIVERSIDAD"/>
    <s v="R101"/>
    <x v="4"/>
    <n v="63"/>
    <s v="BOTÁNICA"/>
  </r>
  <r>
    <x v="23"/>
    <n v="72779211"/>
    <x v="6"/>
    <n v="5082"/>
    <s v="5082G"/>
    <s v="GRUPO-A"/>
    <s v="Nuevas tecnologías de la producción vegetal"/>
    <s v="GG"/>
    <s v="GRUPO GRANDE"/>
    <s v="5082G"/>
    <s v="GG de Nuevas tecnologías de la producción vegetal"/>
    <s v="GRUPO-A"/>
    <s v="GG de Nuevas tecnologías de la producción vegetal"/>
    <s v="2S"/>
    <n v="72779211"/>
    <s v="MARTÍNEZ"/>
    <s v="VILLAR"/>
    <s v="MARÍA ELENA"/>
    <s v="MARTÍNEZ VILLAR, MARÍA ELENA"/>
    <x v="1"/>
    <x v="0"/>
    <x v="0"/>
    <m/>
    <m/>
    <s v="elmartin"/>
    <s v="elena.martinez@unirioja.es"/>
    <n v="0.4"/>
    <n v="0.4"/>
    <n v="506"/>
    <s v="PROFESOR TITULAR DE ESCUELA UNIVERSITARI"/>
    <s v="01A"/>
    <s v="TIEMPO COMPLETO AMPLIADO"/>
    <s v="2012-09-01 00:00:00.0"/>
    <s v="null"/>
    <s v="DF3167"/>
    <s v="TITULAR DE ESCUELAS UNIVERSITARIAS"/>
    <s v="R101"/>
    <x v="4"/>
    <n v="705"/>
    <s v="PRODUCCIÓN VEGETAL"/>
  </r>
  <r>
    <x v="23"/>
    <n v="8797523"/>
    <x v="6"/>
    <n v="5082"/>
    <s v="5082L"/>
    <s v="GRUPO-A1"/>
    <s v="Nuevas tecnologías de la producción vegetal"/>
    <s v="GL"/>
    <s v="GRUPO DE LABORATORIO"/>
    <s v="5082L"/>
    <s v="GL de Nuevas tecnologías de la producción vegetal"/>
    <s v="GRUPO-A1"/>
    <s v="GL de Nuevas tecnologías de la producción vegetal"/>
    <s v="2S"/>
    <n v="8797523"/>
    <s v="NÚÑEZ"/>
    <s v="OLIVERA"/>
    <s v="ENCARNACIÓN"/>
    <s v="NÚÑEZ OLIVERA, ENCARNACIÓN"/>
    <x v="0"/>
    <x v="0"/>
    <x v="0"/>
    <m/>
    <m/>
    <s v="eolivera"/>
    <s v="encarnacion.nunez@unirioja.es"/>
    <n v="0.4"/>
    <n v="0.4"/>
    <s v="A-0500"/>
    <s v="CATEDRATICO DE UNIVERSIDAD"/>
    <s v="01R"/>
    <s v="TIEMPO COMPLETO REDUCIDO"/>
    <s v="2015-09-15 00:00:00.0"/>
    <s v="null"/>
    <s v="DF100277"/>
    <s v="CATEDRÁTICO DE UNIVERSIDAD"/>
    <s v="R101"/>
    <x v="4"/>
    <n v="412"/>
    <s v="FISIOLOGÍA VEGETAL"/>
  </r>
  <r>
    <x v="23"/>
    <n v="25136873"/>
    <x v="6"/>
    <n v="5083"/>
    <s v="5083G"/>
    <s v="GRUPO-A"/>
    <s v="Biotecnología animal"/>
    <s v="GG"/>
    <s v="GRUPO GRANDE"/>
    <s v="5083G"/>
    <s v="GG de Biotecnología animal"/>
    <s v="GRUPO-A"/>
    <s v="GG de Biotecnología animal"/>
    <s v="1S"/>
    <n v="25136873"/>
    <s v="ZARAZAGA"/>
    <s v="CHAMORRO"/>
    <s v="MIRIAM"/>
    <s v="ZARAZAGA CHAMORRO, MIRIAM"/>
    <x v="0"/>
    <x v="0"/>
    <x v="0"/>
    <m/>
    <m/>
    <s v="myzaraza"/>
    <s v="myriam.zarazaga@unirioja.es"/>
    <n v="1.8"/>
    <n v="1.8"/>
    <n v="504"/>
    <s v="PROFESOR TITULAR UNIVERSIDAD"/>
    <s v="01R"/>
    <s v="TIEMPO COMPLETO REDUCIDO"/>
    <s v="2015-09-15 00:00:00.0"/>
    <s v="null"/>
    <s v="DF100142"/>
    <s v="PROFESOR TITULAR DE UNIVIERSIDADQ"/>
    <s v="R101"/>
    <x v="4"/>
    <n v="60"/>
    <s v="BIOQUÍMICA Y BIOLOGÍA MOLECULAR"/>
  </r>
  <r>
    <x v="23"/>
    <n v="72781903"/>
    <x v="6"/>
    <n v="5084"/>
    <s v="5084G"/>
    <s v="GRUPO-A"/>
    <s v="Tecnología de la producción animal"/>
    <s v="GG"/>
    <s v="GRUPO GRANDE"/>
    <s v="5084G"/>
    <s v="GG de Tecnología de la producción animal"/>
    <s v="GRUPO-A"/>
    <s v="GG de Tecnología de la producción animal"/>
    <s v="1S"/>
    <n v="72781903"/>
    <s v="ARBIZU"/>
    <s v="MILAGRO"/>
    <s v="MARÍA JULIA"/>
    <s v="ARBIZU MILAGRO, MARÍA JULIA"/>
    <x v="1"/>
    <x v="0"/>
    <x v="0"/>
    <m/>
    <m/>
    <s v="juarbizu"/>
    <s v="julia.arbizu@unirioja.es"/>
    <n v="3.6"/>
    <n v="3.6"/>
    <n v="536"/>
    <s v="PROFESOR INTERINO"/>
    <s v="C01"/>
    <s v="TIEMPO COMPLETO"/>
    <s v="2015-09-15 00:00:00.0"/>
    <s v="null"/>
    <s v="PI101012"/>
    <s v="PROFESOR CONTRATADO INTERINO"/>
    <s v="R101"/>
    <x v="4"/>
    <n v="500"/>
    <s v="INGENIERÍA AGROFORESTAL"/>
  </r>
  <r>
    <x v="23"/>
    <n v="15841424"/>
    <x v="6"/>
    <n v="5085"/>
    <s v="5085G"/>
    <s v="GRUPO-A"/>
    <s v="Industrias Agroalimentarias"/>
    <s v="GG"/>
    <s v="GRUPO GRANDE"/>
    <s v="5085G"/>
    <s v="GG de Industrias Agroalimentarias"/>
    <s v="GRUPO-A"/>
    <s v="GG de Industrias Agroalimentarias"/>
    <s v="2S"/>
    <n v="15841424"/>
    <s v="AYESTARÁN"/>
    <s v="ITURBE"/>
    <s v="Mª BELEN"/>
    <s v="AYESTARÁN ITURBE, Mª BELEN"/>
    <x v="0"/>
    <x v="0"/>
    <x v="0"/>
    <m/>
    <m/>
    <s v="beayesta"/>
    <s v="belen.ayestaran@unirioja.es"/>
    <n v="0"/>
    <n v="0"/>
    <n v="500"/>
    <s v="CATEDRATICO DE UNIVERSIDAD"/>
    <s v="01R"/>
    <s v="TIEMPO COMPLETO REDUCIDO"/>
    <s v="2018-12-05 00:00:00.0"/>
    <s v="null"/>
    <s v="DF100372"/>
    <s v="CATEDRÁTICO DE UNIVERSIDAD"/>
    <s v="R101"/>
    <x v="4"/>
    <n v="780"/>
    <s v="TECNOLOGÍA DE ALIMENTOS"/>
  </r>
  <r>
    <x v="23"/>
    <n v="16567034"/>
    <x v="6"/>
    <n v="5085"/>
    <s v="5085G"/>
    <s v="GRUPO-A"/>
    <s v="Industrias Agroalimentarias"/>
    <s v="GG"/>
    <s v="GRUPO GRANDE"/>
    <s v="5085G"/>
    <s v="GG de Industrias Agroalimentarias"/>
    <s v="GRUPO-A"/>
    <s v="GG de Industrias Agroalimentarias"/>
    <s v="2S"/>
    <n v="16567034"/>
    <s v="GUADALUPE"/>
    <s v="MÍNGUEZ"/>
    <s v="ZENAIDA"/>
    <s v="GUADALUPE MÍNGUEZ, ZENAIDA"/>
    <x v="1"/>
    <x v="0"/>
    <x v="0"/>
    <m/>
    <m/>
    <s v="zeguadal"/>
    <s v="zenaida.guadalupe@unirioja.es"/>
    <n v="0.9"/>
    <n v="0.9"/>
    <n v="504"/>
    <s v="PROFESOR TITULAR UNIVERSIDAD"/>
    <s v="C01"/>
    <s v="TIEMPO COMPLETO"/>
    <s v="2018-12-21 00:00:00.0"/>
    <s v="null"/>
    <s v="DF100361"/>
    <s v="PROFESOR TITULAR DE UNIVERSIDAD"/>
    <s v="R101"/>
    <x v="4"/>
    <n v="780"/>
    <s v="TECNOLOGÍA DE ALIMENTOS"/>
  </r>
  <r>
    <x v="23"/>
    <n v="690684"/>
    <x v="6"/>
    <n v="5085"/>
    <s v="5085L"/>
    <s v="GRUPO-A1"/>
    <s v="Industrias Agroalimentarias"/>
    <s v="GL"/>
    <s v="GRUPO DE LABORATORIO"/>
    <s v="5085L"/>
    <s v="GL de Industrias Agroalimentarias"/>
    <s v="GRUPO-A1"/>
    <s v="GL de Industrias Agroalimentarias"/>
    <s v="2S"/>
    <n v="690684"/>
    <s v="DIZY"/>
    <s v="SOTO"/>
    <s v="MARTA Mª INÉS"/>
    <s v="DIZY SOTO, MARTA Mª INÉS"/>
    <x v="1"/>
    <x v="0"/>
    <x v="0"/>
    <m/>
    <m/>
    <s v="madizy"/>
    <s v="marta.dizy@unirioja.es"/>
    <n v="0.2"/>
    <n v="0.2"/>
    <n v="504"/>
    <s v="PROFESOR TITULAR UNIVERSIDAD"/>
    <s v="01R"/>
    <s v="TIEMPO COMPLETO REDUCIDO"/>
    <s v="2017-09-15 00:00:00.0"/>
    <s v="null"/>
    <s v="DF348"/>
    <s v="TITULAR DE UNIVERSIDAD"/>
    <s v="R101"/>
    <x v="4"/>
    <n v="60"/>
    <s v="BIOQUÍMICA Y BIOLOGÍA MOLECULAR"/>
  </r>
  <r>
    <x v="23"/>
    <n v="9740221"/>
    <x v="6"/>
    <n v="5086"/>
    <s v="5086G"/>
    <s v="GRUPO-A"/>
    <s v="Seguridad Alimentaria"/>
    <s v="GG"/>
    <s v="GRUPO GRANDE"/>
    <s v="5086G"/>
    <s v="GG de Seguridad Alimentaria"/>
    <s v="GRUPO-A"/>
    <s v="GG de Seguridad Alimentaria"/>
    <s v="1S"/>
    <n v="9740221"/>
    <s v="GONZÁLEZ"/>
    <s v="FANDOS"/>
    <s v="MARÍA ELENA"/>
    <s v="GONZÁLEZ FANDOS, MARÍA ELENA"/>
    <x v="0"/>
    <x v="0"/>
    <x v="0"/>
    <m/>
    <m/>
    <s v="elengonz"/>
    <s v="elena.gonzalez@unirioja.es"/>
    <n v="1.1000000000000001"/>
    <n v="1.1000000000000001"/>
    <n v="500"/>
    <s v="CATEDRATICO DE UNIVERSIDAD"/>
    <s v="01R"/>
    <s v="TIEMPO COMPLETO REDUCIDO"/>
    <s v="2016-09-15 00:00:00.0"/>
    <s v="null"/>
    <s v="DF100230"/>
    <s v="CATEDRÁTICO DE UNIVERSIDAD"/>
    <s v="R101"/>
    <x v="4"/>
    <n v="780"/>
    <s v="TECNOLOGÍA DE ALIMENTOS"/>
  </r>
  <r>
    <x v="23"/>
    <n v="13142250"/>
    <x v="6"/>
    <n v="5087"/>
    <s v="5087G"/>
    <s v="GRUPO-A"/>
    <s v="Automatización y control de procesos Agroalimentarios"/>
    <s v="GG"/>
    <s v="GRUPO GRANDE"/>
    <s v="5087G"/>
    <s v="GG de Automatización y control de procesos Agroalimentarios"/>
    <s v="GRUPO-A"/>
    <s v="GG de Automatización y control de procesos Agroalimentarios"/>
    <s v="1S"/>
    <n v="13142250"/>
    <s v="GIL"/>
    <s v="MARTÍNEZ"/>
    <s v="MONTSERRAT"/>
    <s v="GIL MARTÍNEZ, MONTSERRAT"/>
    <x v="0"/>
    <x v="0"/>
    <x v="0"/>
    <m/>
    <m/>
    <s v="mogil"/>
    <s v="montse.gil@unirioja.es"/>
    <n v="1.5"/>
    <n v="1.5"/>
    <n v="504"/>
    <s v="PROFESOR TITULAR UNIVERSIDAD"/>
    <s v="C01"/>
    <s v="TIEMPO COMPLETO"/>
    <s v="2017-12-21 00:00:00.0"/>
    <s v="null"/>
    <s v="DF100289"/>
    <s v="PROFESOR TITULAR DE UNIVERSIDAD"/>
    <s v="R109"/>
    <x v="9"/>
    <n v="520"/>
    <s v="INGENIERÍA DE SISTEMAS Y AUTOMÁTICA"/>
  </r>
  <r>
    <x v="23"/>
    <n v="7974905"/>
    <x v="6"/>
    <n v="5088"/>
    <s v="5088G"/>
    <s v="GRUPO-A"/>
    <s v="Estrategia de la Empresa Agroalimentaria"/>
    <s v="GG"/>
    <s v="GRUPO GRANDE"/>
    <s v="5088G"/>
    <s v="GG de Estrategia de la Empresa Agroalimentaria"/>
    <s v="GRUPO-A"/>
    <s v="GG de Estrategia de la Empresa Agroalimentaria"/>
    <s v="2S"/>
    <n v="7974905"/>
    <s v="QUEIRUGA"/>
    <s v="DIOS"/>
    <s v="DOLORES ALICIA"/>
    <s v="QUEIRUGA DIOS, DOLORES ALICIA"/>
    <x v="1"/>
    <x v="0"/>
    <x v="0"/>
    <m/>
    <m/>
    <s v="doqueiru"/>
    <s v="dolores.queiruga@unirioja.es"/>
    <n v="1.5"/>
    <n v="1.5"/>
    <n v="504"/>
    <s v="PROFESOR TITULAR UNIVERSIDAD"/>
    <s v="C01"/>
    <s v="TIEMPO COMPLETO"/>
    <s v="2011-09-01 00:00:00.0"/>
    <s v="null"/>
    <s v="DF100301"/>
    <s v="PROFESOR TITULAR DE UNIVERSIDAD"/>
    <s v="R104"/>
    <x v="0"/>
    <n v="650"/>
    <s v="ORGANIZACIÓN DE EMPRESAS"/>
  </r>
  <r>
    <x v="23"/>
    <n v="16507414"/>
    <x v="6"/>
    <n v="5088"/>
    <s v="5088G"/>
    <s v="GRUPO-A"/>
    <s v="Estrategia de la Empresa Agroalimentaria"/>
    <s v="GG"/>
    <s v="GRUPO GRANDE"/>
    <s v="5088G"/>
    <s v="GG de Estrategia de la Empresa Agroalimentaria"/>
    <s v="GRUPO-A"/>
    <s v="GG de Estrategia de la Empresa Agroalimentaria"/>
    <s v="2S"/>
    <n v="16507414"/>
    <s v="SAINZ"/>
    <s v="OCHOA"/>
    <s v="ALBERTO"/>
    <s v="SAINZ OCHOA, ALBERTO"/>
    <x v="1"/>
    <x v="0"/>
    <x v="0"/>
    <m/>
    <m/>
    <s v="alsainz"/>
    <s v="alberto.sainz@unirioja.es"/>
    <n v="2.5"/>
    <n v="2.5"/>
    <n v="504"/>
    <s v="PROFESOR TITULAR UNIVERSIDAD"/>
    <s v="01A"/>
    <s v="TIEMPO COMPLETO AMPLIADO"/>
    <s v="2012-09-01 00:00:00.0"/>
    <s v="null"/>
    <s v="DF31301"/>
    <s v="TITULAR DE UNIVERSIDAD"/>
    <s v="R104"/>
    <x v="0"/>
    <n v="650"/>
    <s v="ORGANIZACIÓN DE EMPRESAS"/>
  </r>
  <r>
    <x v="23"/>
    <n v="10828501"/>
    <x v="6"/>
    <n v="5089"/>
    <s v="5089G"/>
    <s v="GRUPO-A"/>
    <s v="Marketing Agroalimentario"/>
    <s v="GG"/>
    <s v="GRUPO GRANDE"/>
    <s v="5089G"/>
    <s v="GG de Marketing Agroalimentario"/>
    <s v="GRUPO-A"/>
    <s v="GG de Marketing Agroalimentario"/>
    <s v="2S"/>
    <n v="10828501"/>
    <s v="RUIZ"/>
    <s v="VEGA"/>
    <s v="AGUSTÍN V."/>
    <s v="RUIZ VEGA, AGUSTÍN V."/>
    <x v="0"/>
    <x v="0"/>
    <x v="0"/>
    <m/>
    <m/>
    <s v="agusruve"/>
    <s v="agustin.ruiz@unirioja.es"/>
    <n v="1.6"/>
    <n v="1.6"/>
    <n v="500"/>
    <s v="CATEDRATICO DE UNIVERSIDAD"/>
    <s v="01A"/>
    <s v="TIEMPO COMPLETO AMPLIADO"/>
    <s v="2013-09-01 00:00:00.0"/>
    <s v="null"/>
    <s v="DF31131"/>
    <s v="CATEDRÁTICO DE UNIVERSIDAD"/>
    <s v="R104"/>
    <x v="0"/>
    <n v="95"/>
    <s v="COMERCIALIZACIÓN E INVESTIGACIÓN DE MERCADOS"/>
  </r>
  <r>
    <x v="23"/>
    <n v="72780423"/>
    <x v="6"/>
    <n v="5089"/>
    <s v="5089G"/>
    <s v="GRUPO-A"/>
    <s v="Marketing Agroalimentario"/>
    <s v="GG"/>
    <s v="GRUPO GRANDE"/>
    <s v="5089G"/>
    <s v="GG de Marketing Agroalimentario"/>
    <s v="GRUPO-A"/>
    <s v="GG de Marketing Agroalimentario"/>
    <s v="2S"/>
    <n v="72780423"/>
    <s v="RIAÑO"/>
    <s v="GIL"/>
    <s v="CONSUELO"/>
    <s v="RIAÑO GIL, CONSUELO"/>
    <x v="1"/>
    <x v="0"/>
    <x v="0"/>
    <m/>
    <m/>
    <s v="coriano"/>
    <s v="consuelo.riano@unirioja.es"/>
    <n v="1.4"/>
    <n v="1.4"/>
    <n v="504"/>
    <s v="PROFESOR TITULAR UNIVERSIDAD"/>
    <s v="01A"/>
    <s v="TIEMPO COMPLETO AMPLIADO"/>
    <s v="2018-09-17 00:00:00.0"/>
    <s v="null"/>
    <s v="DF31218"/>
    <s v="TITULAR DE UNIVERSIDAD"/>
    <s v="R104"/>
    <x v="0"/>
    <n v="95"/>
    <s v="COMERCIALIZACIÓN E INVESTIGACIÓN DE MERCADOS"/>
  </r>
  <r>
    <x v="24"/>
    <n v="16551912"/>
    <x v="6"/>
    <n v="5092"/>
    <s v="5092G"/>
    <s v="GRUPO-A"/>
    <s v="Lenguajes y paradigmas de programación"/>
    <s v="GG"/>
    <s v="GRUPO GRANDE"/>
    <s v="5092G"/>
    <s v="GG de Lenguajes y paradigmas de programación"/>
    <s v="GRUPO-A"/>
    <s v="GG de Lenguajes y paradigmas de programación"/>
    <s v="1S"/>
    <n v="16551912"/>
    <s v="GARCÍA"/>
    <s v="IZQUIERDO"/>
    <s v="FRANCISCO JOSÉ"/>
    <s v="GARCÍA IZQUIERDO, FRANCISCO JOSÉ"/>
    <x v="0"/>
    <x v="0"/>
    <x v="0"/>
    <m/>
    <m/>
    <s v="fgarcia"/>
    <s v="francisco.garcia@unirioja.es"/>
    <n v="0.5"/>
    <n v="0.5"/>
    <n v="534"/>
    <s v="CONTRATADO DOCTOR -TIPO 1"/>
    <s v="C01"/>
    <s v="TIEMPO COMPLETO"/>
    <s v="2013-07-20 00:00:00.0"/>
    <s v="null"/>
    <s v="LD100292"/>
    <s v="CONTRATADO DOCTOR"/>
    <s v="R111"/>
    <x v="7"/>
    <n v="570"/>
    <s v="LENGUAJES Y SISTEMAS INFORMÁTICOS"/>
  </r>
  <r>
    <x v="24"/>
    <n v="17710488"/>
    <x v="6"/>
    <n v="5092"/>
    <s v="5092G"/>
    <s v="GRUPO-A"/>
    <s v="Lenguajes y paradigmas de programación"/>
    <s v="GG"/>
    <s v="GRUPO GRANDE"/>
    <s v="5092G"/>
    <s v="GG de Lenguajes y paradigmas de programación"/>
    <s v="GRUPO-A"/>
    <s v="GG de Lenguajes y paradigmas de programación"/>
    <s v="1S"/>
    <n v="17710488"/>
    <s v="LAMBAN"/>
    <s v="PARDO"/>
    <s v="LAUREANO"/>
    <s v="LAMBAN PARDO, LAUREANO"/>
    <x v="0"/>
    <x v="0"/>
    <x v="0"/>
    <m/>
    <m/>
    <s v="lalamban"/>
    <s v="lalamban@unirioja.es"/>
    <n v="1"/>
    <n v="1"/>
    <n v="504"/>
    <s v="PROFESOR TITULAR UNIVERSIDAD"/>
    <s v="C01"/>
    <s v="TIEMPO COMPLETO"/>
    <s v="2016-09-15 00:00:00.0"/>
    <s v="null"/>
    <s v="DF32144"/>
    <s v="TITULAR DE ESCUELAS UNIVERSITARIAS"/>
    <s v="R111"/>
    <x v="7"/>
    <n v="75"/>
    <s v="CIENCIA DE LA COMPUTACIÓN E INTELIGENCIA ARTIFICIA"/>
  </r>
  <r>
    <x v="24"/>
    <n v="15973686"/>
    <x v="6"/>
    <n v="5094"/>
    <s v="5094G"/>
    <s v="GRUPO-A"/>
    <s v="Tratamiento de datos para la inteligencia empresarial"/>
    <s v="GG"/>
    <s v="GRUPO GRANDE"/>
    <s v="5094G"/>
    <s v="GG de Tratamiento de datos para la inteligencia empresarial"/>
    <s v="GRUPO-A"/>
    <s v="GG de Tratamiento de datos para la inteligencia empresarial"/>
    <s v="1S"/>
    <n v="15973686"/>
    <s v="JAIME"/>
    <s v="ELIZONDO"/>
    <s v="ARTURO"/>
    <s v="JAIME ELIZONDO, ARTURO"/>
    <x v="1"/>
    <x v="0"/>
    <x v="0"/>
    <m/>
    <m/>
    <s v="arjaime"/>
    <s v="arturo.jaime@unirioja.es"/>
    <n v="0.75"/>
    <n v="0.75"/>
    <n v="504"/>
    <s v="PROFESOR TITULAR UNIVERSIDAD"/>
    <s v="C01"/>
    <s v="TIEMPO COMPLETO"/>
    <s v="2015-09-15 00:00:00.0"/>
    <s v="null"/>
    <s v="DF100152"/>
    <s v="PROFESOR TITULAR DE UNIVERSIDAD"/>
    <s v="R111"/>
    <x v="7"/>
    <n v="570"/>
    <s v="LENGUAJES Y SISTEMAS INFORMÁTICOS"/>
  </r>
  <r>
    <x v="24"/>
    <n v="16575155"/>
    <x v="6"/>
    <n v="5094"/>
    <s v="5094G"/>
    <s v="GRUPO-A"/>
    <s v="Tratamiento de datos para la inteligencia empresarial"/>
    <s v="GG"/>
    <s v="GRUPO GRANDE"/>
    <s v="5094G"/>
    <s v="GG de Tratamiento de datos para la inteligencia empresarial"/>
    <s v="GRUPO-A"/>
    <s v="GG de Tratamiento de datos para la inteligencia empresarial"/>
    <s v="1S"/>
    <n v="16575155"/>
    <s v="DOMÍNGUEZ"/>
    <s v="PÉREZ"/>
    <s v="CÉSAR"/>
    <s v="DOMÍNGUEZ PÉREZ, CÉSAR"/>
    <x v="0"/>
    <x v="0"/>
    <x v="0"/>
    <m/>
    <m/>
    <s v="cedomin"/>
    <s v="cesar.dominguez@unirioja.es"/>
    <n v="0.75"/>
    <n v="0.75"/>
    <n v="504"/>
    <s v="PROFESOR TITULAR UNIVERSIDAD"/>
    <s v="C01"/>
    <s v="TIEMPO COMPLETO"/>
    <s v="2017-12-12 00:00:00.0"/>
    <s v="null"/>
    <s v="DF100346"/>
    <s v="PROFESOR TITULAR DE UNIVERSIDAD"/>
    <s v="R111"/>
    <x v="7"/>
    <n v="570"/>
    <s v="LENGUAJES Y SISTEMAS INFORMÁTICOS"/>
  </r>
  <r>
    <x v="24"/>
    <n v="16590764"/>
    <x v="6"/>
    <n v="5095"/>
    <s v="5095G"/>
    <s v="GRUPO-A"/>
    <s v="Técnicas para el desarrollo de software en producción"/>
    <s v="GG"/>
    <s v="GRUPO GRANDE"/>
    <s v="5095G"/>
    <s v="GG de Técnicas para el desarrollo de software en producción"/>
    <s v="GRUPO-A"/>
    <s v="GG de Técnicas para el desarrollo de software en producción"/>
    <s v="AN"/>
    <n v="16590764"/>
    <s v="ARANSAY"/>
    <s v="AZOFRA"/>
    <s v="JESÚS MARÍA"/>
    <s v="ARANSAY AZOFRA, JESÚS MARÍA"/>
    <x v="0"/>
    <x v="0"/>
    <x v="0"/>
    <m/>
    <m/>
    <s v="jearansa"/>
    <s v="jesus-maria.aransay@unirioja.es"/>
    <n v="1.5"/>
    <n v="1.5"/>
    <n v="534"/>
    <s v="CONTRATADO DOCTOR -TIPO 1"/>
    <s v="C01"/>
    <s v="TIEMPO COMPLETO"/>
    <s v="2010-09-01 00:00:00.0"/>
    <s v="null"/>
    <s v="PI100763"/>
    <s v="PROFESOR CONTRATADO DOCTOR"/>
    <s v="R111"/>
    <x v="7"/>
    <n v="75"/>
    <s v="CIENCIA DE LA COMPUTACIÓN E INTELIGENCIA ARTIFICIA"/>
  </r>
  <r>
    <x v="24"/>
    <n v="16545261"/>
    <x v="6"/>
    <n v="5096"/>
    <s v="5096G"/>
    <s v="GRUPO-A"/>
    <s v="Proyectos informáticos e Ingeniería del software"/>
    <s v="GG"/>
    <s v="GRUPO GRANDE"/>
    <s v="5096G"/>
    <s v="GG de Proyectos informáticos e Ingeniería del software"/>
    <s v="GRUPO-A"/>
    <s v="GG de Proyectos informáticos e Ingeniería del software"/>
    <s v="AN"/>
    <n v="16545261"/>
    <s v="OLARTE"/>
    <s v="LARREA"/>
    <s v="JUAN JOSÉ"/>
    <s v="OLARTE LARREA, JUAN JOSÉ"/>
    <x v="0"/>
    <x v="0"/>
    <x v="0"/>
    <m/>
    <m/>
    <s v="jjolarte"/>
    <s v="jjolarte@unirioja.es"/>
    <n v="1.5"/>
    <n v="1.5"/>
    <n v="504"/>
    <s v="PROFESOR TITULAR UNIVERSIDAD"/>
    <s v="C01"/>
    <s v="TIEMPO COMPLETO"/>
    <s v="2018-09-17 00:00:00.0"/>
    <s v="null"/>
    <s v="DF32239"/>
    <s v="PROFESOR TITULAR DE UNIVERSIDAD"/>
    <s v="R111"/>
    <x v="7"/>
    <n v="570"/>
    <s v="LENGUAJES Y SISTEMAS INFORMÁTICOS"/>
  </r>
  <r>
    <x v="24"/>
    <n v="16567689"/>
    <x v="6"/>
    <n v="5097"/>
    <s v="5097G"/>
    <s v="GRUPO-A"/>
    <s v="Informática para el sector agroalimentario"/>
    <s v="GG"/>
    <s v="GRUPO GRANDE"/>
    <s v="5097G"/>
    <s v="GG de Informática para el sector agroalimentario"/>
    <s v="GRUPO-A"/>
    <s v="GG de Informática para el sector agroalimentario"/>
    <s v="AN"/>
    <n v="16567689"/>
    <s v="SÁENZ DE CABEZÓN"/>
    <s v="IRIGARAY"/>
    <s v="EDUARDO"/>
    <s v="SÁENZ DE CABEZÓN IRIGARAY, EDUARDO"/>
    <x v="0"/>
    <x v="0"/>
    <x v="0"/>
    <m/>
    <m/>
    <s v="esaenz-d"/>
    <s v="eduardo.saenz-de-cabezon@unirioja.es"/>
    <n v="1"/>
    <n v="1"/>
    <n v="504"/>
    <s v="PROFESOR TITULAR UNIVERSIDAD"/>
    <s v="C01"/>
    <s v="TIEMPO COMPLETO"/>
    <s v="2018-12-18 00:00:00.0"/>
    <s v="null"/>
    <s v="DF100367"/>
    <s v="PROFESOR TITULAR DE UNIVERSIDAD"/>
    <s v="R111"/>
    <x v="7"/>
    <n v="570"/>
    <s v="LENGUAJES Y SISTEMAS INFORMÁTICOS"/>
  </r>
  <r>
    <x v="24"/>
    <n v="17437495"/>
    <x v="6"/>
    <n v="5097"/>
    <s v="5097G"/>
    <s v="GRUPO-A"/>
    <s v="Informática para el sector agroalimentario"/>
    <s v="GG"/>
    <s v="GRUPO GRANDE"/>
    <s v="5097G"/>
    <s v="GG de Informática para el sector agroalimentario"/>
    <s v="GRUPO-A"/>
    <s v="GG de Informática para el sector agroalimentario"/>
    <s v="AN"/>
    <n v="17437495"/>
    <s v="MARCO"/>
    <s v="MANCEBÓN"/>
    <s v="VICENTE SANTIAGO"/>
    <s v="MARCO MANCEBÓN, VICENTE SANTIAGO"/>
    <x v="0"/>
    <x v="0"/>
    <x v="0"/>
    <m/>
    <m/>
    <s v="vimarco"/>
    <s v="vicente.marco@unirioja.es"/>
    <n v="0.5"/>
    <n v="0.5"/>
    <n v="504"/>
    <s v="PROFESOR TITULAR UNIVERSIDAD"/>
    <s v="01R"/>
    <s v="TIEMPO COMPLETO REDUCIDO"/>
    <s v="2014-09-15 00:00:00.0"/>
    <s v="null"/>
    <s v="DF3157"/>
    <s v="TITULAR DE UNIVERSIDAD"/>
    <s v="R101"/>
    <x v="4"/>
    <n v="705"/>
    <s v="PRODUCCIÓN VEGETAL"/>
  </r>
  <r>
    <x v="24"/>
    <n v="16530493"/>
    <x v="6"/>
    <n v="5098"/>
    <s v="5098G"/>
    <s v="GRUPO-A"/>
    <s v="Modelización y tratamiento científico de datos"/>
    <s v="GG"/>
    <s v="GRUPO GRANDE"/>
    <s v="5098G"/>
    <s v="GG de Modelización y tratamiento científico de datos"/>
    <s v="GRUPO-A"/>
    <s v="GG de Modelización y tratamiento científico de datos"/>
    <s v="AN"/>
    <n v="16530493"/>
    <s v="VARONA"/>
    <s v="MALUMBRES"/>
    <s v="JUAN LUIS"/>
    <s v="VARONA MALUMBRES, JUAN LUIS"/>
    <x v="1"/>
    <x v="0"/>
    <x v="0"/>
    <m/>
    <m/>
    <s v="jvarona"/>
    <s v="jvarona@unirioja.es"/>
    <n v="0.5"/>
    <n v="0.5"/>
    <n v="500"/>
    <s v="CATEDRATICO DE UNIVERSIDAD"/>
    <s v="01R"/>
    <s v="TIEMPO COMPLETO REDUCIDO"/>
    <s v="2012-09-01 00:00:00.0"/>
    <s v="null"/>
    <s v="DF100234"/>
    <s v="CATEDRÁTICO DE UNIVERSIDAD"/>
    <s v="R111"/>
    <x v="7"/>
    <n v="595"/>
    <s v="MATEMÁTICA APLICADA"/>
  </r>
  <r>
    <x v="24"/>
    <n v="16536550"/>
    <x v="6"/>
    <n v="5098"/>
    <s v="5098G"/>
    <s v="GRUPO-A"/>
    <s v="Modelización y tratamiento científico de datos"/>
    <s v="GG"/>
    <s v="GRUPO GRANDE"/>
    <s v="5098G"/>
    <s v="GG de Modelización y tratamiento científico de datos"/>
    <s v="GRUPO-A"/>
    <s v="GG de Modelización y tratamiento científico de datos"/>
    <s v="AN"/>
    <n v="16536550"/>
    <s v="MATA"/>
    <s v="SOTÉS"/>
    <s v="ELOY JAVIER"/>
    <s v="MATA SOTÉS, ELOY JAVIER"/>
    <x v="0"/>
    <x v="0"/>
    <x v="0"/>
    <m/>
    <m/>
    <s v="mata"/>
    <s v="eloy.mata@unirioja.es"/>
    <n v="0.5"/>
    <n v="0.5"/>
    <n v="504"/>
    <s v="PROFESOR TITULAR UNIVERSIDAD"/>
    <s v="C01"/>
    <s v="TIEMPO COMPLETO"/>
    <s v="2018-09-17 00:00:00.0"/>
    <s v="null"/>
    <s v="DF32238"/>
    <s v="TITULAR DE UNIVERSIDAD"/>
    <s v="R111"/>
    <x v="7"/>
    <n v="570"/>
    <s v="LENGUAJES Y SISTEMAS INFORMÁTICOS"/>
  </r>
  <r>
    <x v="24"/>
    <n v="16580433"/>
    <x v="6"/>
    <n v="5098"/>
    <s v="5098G"/>
    <s v="GRUPO-A"/>
    <s v="Modelización y tratamiento científico de datos"/>
    <s v="GG"/>
    <s v="GRUPO GRANDE"/>
    <s v="5098G"/>
    <s v="GG de Modelización y tratamiento científico de datos"/>
    <s v="GRUPO-A"/>
    <s v="GG de Modelización y tratamiento científico de datos"/>
    <s v="AN"/>
    <n v="16580433"/>
    <s v="MARTÍNEZ"/>
    <s v="RUIZ"/>
    <s v="RODRIGO"/>
    <s v="MARTÍNEZ RUIZ, RODRIGO"/>
    <x v="0"/>
    <x v="0"/>
    <x v="0"/>
    <m/>
    <m/>
    <s v="romarine"/>
    <s v="rodrigo.martinez@unirioja.es"/>
    <n v="0.5"/>
    <n v="0.5"/>
    <n v="504"/>
    <s v="PROFESOR TITULAR UNIVERSIDAD"/>
    <s v="C01"/>
    <s v="TIEMPO COMPLETO"/>
    <s v="2018-12-18 00:00:00.0"/>
    <s v="null"/>
    <s v="DF100369"/>
    <s v="PROFESOR TITULAR DE UNIVERSIDAD"/>
    <s v="R112"/>
    <x v="8"/>
    <n v="755"/>
    <s v="QUÍMICA FÍSICA"/>
  </r>
  <r>
    <x v="24"/>
    <n v="16597051"/>
    <x v="6"/>
    <n v="5099"/>
    <s v="5099G"/>
    <s v="GRUPO-A"/>
    <s v="Procesamiento de imágenes digitales"/>
    <s v="GG"/>
    <s v="GRUPO GRANDE"/>
    <s v="5099G"/>
    <s v="GG de Procesamiento de imágenes digitales"/>
    <s v="GRUPO-A"/>
    <s v="GG de Procesamiento de imágenes digitales"/>
    <s v="AN"/>
    <n v="16597051"/>
    <s v="ROMERO"/>
    <s v="IBÁÑEZ"/>
    <s v="ANA"/>
    <s v="ROMERO IBÁÑEZ, ANA"/>
    <x v="0"/>
    <x v="0"/>
    <x v="0"/>
    <m/>
    <m/>
    <s v="anromero"/>
    <s v="ana.romero@unirioja.es"/>
    <n v="1.5"/>
    <n v="1.5"/>
    <n v="504"/>
    <s v="PROFESOR TITULAR UNIVERSIDAD"/>
    <s v="C01"/>
    <s v="TIEMPO COMPLETO"/>
    <s v="2018-12-18 00:00:00.0"/>
    <s v="null"/>
    <s v="DF100324"/>
    <s v="PROFESOR TITULAR DE UNIVERSIDAD"/>
    <s v="R111"/>
    <x v="7"/>
    <n v="75"/>
    <s v="CIENCIA DE LA COMPUTACIÓN E INTELIGENCIA ARTIFICIA"/>
  </r>
  <r>
    <x v="24"/>
    <n v="16607644"/>
    <x v="6"/>
    <n v="5100"/>
    <s v="5100G"/>
    <s v="GRUPO-A"/>
    <s v="Tecnologías semánticas"/>
    <s v="GG"/>
    <s v="GRUPO GRANDE"/>
    <s v="5100G"/>
    <s v="GG de Tecnologías semánticas"/>
    <s v="GRUPO-A"/>
    <s v="GG de Tecnologías semánticas"/>
    <s v="AN"/>
    <n v="16607644"/>
    <s v="IBÁÑEZ"/>
    <s v="SÁENZ LÓPEZ"/>
    <s v="MARÍA JOSÉ"/>
    <s v="IBÁÑEZ SÁENZ LÓPEZ, MARÍA JOSÉ"/>
    <x v="1"/>
    <x v="0"/>
    <x v="0"/>
    <m/>
    <m/>
    <s v="maibansa"/>
    <s v="maria-jose.ibanez@unirioja.es"/>
    <n v="0.9"/>
    <n v="0.9"/>
    <n v="532"/>
    <s v="LABORAL DOCENTE-ASOCIADO"/>
    <s v="P04"/>
    <s v="TIEMPO PARCIAL (4+4 HORAS)"/>
    <s v="2016-09-15 00:00:00.0"/>
    <s v="2019-09-14 00:00:00.0"/>
    <s v="PI101125"/>
    <s v="PROFESOR ASOCIADO"/>
    <s v="R111"/>
    <x v="7"/>
    <n v="75"/>
    <s v="CIENCIA DE LA COMPUTACIÓN E INTELIGENCIA ARTIFICIA"/>
  </r>
  <r>
    <x v="24"/>
    <n v="16613711"/>
    <x v="6"/>
    <n v="5100"/>
    <s v="5100G"/>
    <s v="GRUPO-A"/>
    <s v="Tecnologías semánticas"/>
    <s v="GG"/>
    <s v="GRUPO GRANDE"/>
    <s v="5100G"/>
    <s v="GG de Tecnologías semánticas"/>
    <s v="GRUPO-A"/>
    <s v="GG de Tecnologías semánticas"/>
    <s v="AN"/>
    <n v="16613711"/>
    <s v="HERAS"/>
    <s v="VICENTE"/>
    <s v="JÓNATAN"/>
    <s v="HERAS VICENTE, JÓNATAN"/>
    <x v="0"/>
    <x v="0"/>
    <x v="0"/>
    <m/>
    <m/>
    <s v="joheras"/>
    <s v="jonathan.heras@unirioja.es"/>
    <n v="0.6"/>
    <n v="0.6"/>
    <n v="536"/>
    <s v="PROFESOR INTERINO"/>
    <s v="C01"/>
    <s v="TIEMPO COMPLETO"/>
    <s v="2017-09-15 00:00:00.0"/>
    <s v="null"/>
    <s v="PI101271"/>
    <s v="PROFESOR CONTRATADO INTERINO"/>
    <s v="R111"/>
    <x v="7"/>
    <n v="75"/>
    <s v="CIENCIA DE LA COMPUTACIÓN E INTELIGENCIA ARTIFICIA"/>
  </r>
  <r>
    <x v="24"/>
    <n v="72791632"/>
    <x v="6"/>
    <n v="5101"/>
    <s v="5101G"/>
    <s v="GRUPO-A"/>
    <s v="Prácticas Externas I"/>
    <s v="GG"/>
    <s v="GRUPO GRANDE"/>
    <s v="5101G"/>
    <s v="GG de Prácticas Externas I"/>
    <s v="GRUPO-A"/>
    <s v="GG de Prácticas Externas I"/>
    <s v="2S"/>
    <n v="72791632"/>
    <s v="PÉREZ"/>
    <s v="VALLE"/>
    <s v="BEATRIZ"/>
    <s v="PÉREZ VALLE, BEATRIZ"/>
    <x v="0"/>
    <x v="0"/>
    <x v="0"/>
    <m/>
    <m/>
    <s v="beperev"/>
    <s v="beatriz.perez@unirioja.es"/>
    <n v="0.05"/>
    <n v="0.05"/>
    <n v="536"/>
    <s v="PROFESOR INTERINO"/>
    <s v="C01"/>
    <s v="TIEMPO COMPLETO"/>
    <s v="2009-10-01 00:00:00.0"/>
    <s v="null"/>
    <s v="PI100722"/>
    <s v="PROFESOR CONTRATADO INTERINO"/>
    <s v="R111"/>
    <x v="7"/>
    <n v="75"/>
    <s v="CIENCIA DE LA COMPUTACIÓN E INTELIGENCIA ARTIFICIA"/>
  </r>
  <r>
    <x v="24"/>
    <n v="16546828"/>
    <x v="6"/>
    <n v="5103"/>
    <s v="5103G"/>
    <s v="GRUPO-A"/>
    <s v="Plataformas para el desarrollo de software"/>
    <s v="GG"/>
    <s v="GRUPO GRANDE"/>
    <s v="5103G"/>
    <s v="GG de Plataformas para el desarrollo de software"/>
    <s v="GRUPO-A"/>
    <s v="GG de Plataformas para el desarrollo de software"/>
    <s v="1S"/>
    <n v="16546828"/>
    <s v="PASCUAL"/>
    <s v="MARTÍNEZ LOSA"/>
    <s v="MARÍA VICO"/>
    <s v="PASCUAL MARTÍNEZ LOSA, MARÍA VICO"/>
    <x v="0"/>
    <x v="0"/>
    <x v="0"/>
    <m/>
    <m/>
    <s v="mvico"/>
    <s v="mvico@unirioja.es"/>
    <n v="1.5"/>
    <n v="1.5"/>
    <n v="534"/>
    <s v="CONTRATADO DOCTOR -TIPO 1"/>
    <s v="C01"/>
    <s v="TIEMPO COMPLETO"/>
    <s v="2009-11-06 00:00:00.0"/>
    <s v="null"/>
    <s v="LD100291"/>
    <s v="CONTRATADO DOCTOR"/>
    <s v="R111"/>
    <x v="7"/>
    <n v="570"/>
    <s v="LENGUAJES Y SISTEMAS INFORMÁTICOS"/>
  </r>
  <r>
    <x v="24"/>
    <n v="73079169"/>
    <x v="6"/>
    <n v="5107"/>
    <s v="5107G"/>
    <s v="GRUPO-A"/>
    <s v="Protocolos y trazabilidad de procesos de negocio"/>
    <s v="GG"/>
    <s v="GRUPO GRANDE"/>
    <s v="5107G"/>
    <s v="GG de Protocolos y trazabilidad de procesos de negocio"/>
    <s v="GRUPO-A"/>
    <s v="GG de Protocolos y trazabilidad de procesos de negocio"/>
    <s v="AN"/>
    <n v="73079169"/>
    <s v="RUBIO"/>
    <s v="GARCÍA"/>
    <s v="ÁNGEL LUIS"/>
    <s v="RUBIO GARCÍA, ÁNGEL LUIS"/>
    <x v="0"/>
    <x v="0"/>
    <x v="0"/>
    <m/>
    <m/>
    <s v="arubio"/>
    <s v="arubio@unirioja.es"/>
    <n v="1.5"/>
    <n v="1.5"/>
    <n v="504"/>
    <s v="PROFESOR TITULAR UNIVERSIDAD"/>
    <s v="C01"/>
    <s v="TIEMPO COMPLETO"/>
    <s v="2018-12-18 00:00:00.0"/>
    <s v="null"/>
    <s v="DF100366"/>
    <s v="PROFESOR TITULAR DE UNIVERSIDAD"/>
    <s v="R111"/>
    <x v="7"/>
    <n v="570"/>
    <s v="LENGUAJES Y SISTEMAS INFORMÁTICOS"/>
  </r>
  <r>
    <x v="25"/>
    <n v="16553823"/>
    <x v="6"/>
    <n v="5111"/>
    <s v="5111G"/>
    <s v="GRUPO-A"/>
    <s v="Métodos instrumentales y experimientales en Química y Biotecnología"/>
    <s v="GG"/>
    <s v="GRUPO GRANDE"/>
    <s v="5111G"/>
    <s v="GG de Métodos instrumentales y experimientales en Química y Biotecnología"/>
    <s v="GRUPO-A"/>
    <s v="GG de Métodos instrumentales y experimientales en Química y Biotecnología"/>
    <s v="1S"/>
    <n v="16553823"/>
    <s v="OLMOS"/>
    <s v="PÉREZ"/>
    <s v="MARÍA ELENA"/>
    <s v="OLMOS PÉREZ, MARÍA ELENA"/>
    <x v="0"/>
    <x v="0"/>
    <x v="0"/>
    <m/>
    <m/>
    <s v="m-olmos"/>
    <s v="m-elena.olmos@unirioja.es"/>
    <n v="1"/>
    <n v="1"/>
    <n v="500"/>
    <s v="CATEDRATICO DE UNIVERSIDAD"/>
    <s v="01R"/>
    <s v="TIEMPO COMPLETO REDUCIDO"/>
    <s v="2018-12-18 00:00:00.0"/>
    <s v="null"/>
    <s v="DF100382"/>
    <s v="CATEDRÁTICO DE UNIVERSIDAD"/>
    <s v="R112"/>
    <x v="8"/>
    <n v="760"/>
    <s v="QUÍMICA INORGÁNICA"/>
  </r>
  <r>
    <x v="25"/>
    <n v="16557636"/>
    <x v="6"/>
    <n v="5111"/>
    <s v="5111G"/>
    <s v="GRUPO-A"/>
    <s v="Métodos instrumentales y experimientales en Química y Biotecnología"/>
    <s v="GG"/>
    <s v="GRUPO GRANDE"/>
    <s v="5111G"/>
    <s v="GG de Métodos instrumentales y experimientales en Química y Biotecnología"/>
    <s v="GRUPO-A"/>
    <s v="GG de Métodos instrumentales y experimientales en Química y Biotecnología"/>
    <s v="1S"/>
    <n v="16557636"/>
    <s v="BUSTO"/>
    <s v="SANCIRIÁN"/>
    <s v="JESÚS HÉCTOR"/>
    <s v="BUSTO SANCIRIÁN, JESÚS HÉCTOR"/>
    <x v="0"/>
    <x v="0"/>
    <x v="0"/>
    <m/>
    <m/>
    <s v="hebusto"/>
    <s v="hector.busto@unirioja.es"/>
    <n v="1.1000000000000001"/>
    <n v="1.1000000000000001"/>
    <n v="504"/>
    <s v="PROFESOR TITULAR UNIVERSIDAD"/>
    <s v="01R"/>
    <s v="TIEMPO COMPLETO REDUCIDO"/>
    <s v="2013-09-01 00:00:00.0"/>
    <s v="null"/>
    <s v="DF100220"/>
    <s v="PROFESOR TITULAR DE UNIVERSIDAD"/>
    <s v="R112"/>
    <x v="8"/>
    <n v="765"/>
    <s v="QUÍMICA ORGÁNICA"/>
  </r>
  <r>
    <x v="25"/>
    <n v="30520840"/>
    <x v="6"/>
    <n v="5111"/>
    <s v="5111G"/>
    <s v="GRUPO-A"/>
    <s v="Métodos instrumentales y experimientales en Química y Biotecnología"/>
    <s v="GG"/>
    <s v="GRUPO GRANDE"/>
    <s v="5111G"/>
    <s v="GG de Métodos instrumentales y experimientales en Química y Biotecnología"/>
    <s v="GRUPO-A"/>
    <s v="GG de Métodos instrumentales y experimientales en Química y Biotecnología"/>
    <s v="1S"/>
    <n v="30520840"/>
    <s v="TENA"/>
    <s v="VÁZQUEZ DE LA TORRE"/>
    <s v="MARÍA TERESA"/>
    <s v="TENA VÁZQUEZ DE LA TORRE, MARÍA TERESA"/>
    <x v="1"/>
    <x v="0"/>
    <x v="0"/>
    <m/>
    <m/>
    <s v="matena"/>
    <s v="maria-teresa.tena@unirioja.es"/>
    <n v="0.9"/>
    <n v="0.9"/>
    <s v="A-0500"/>
    <s v="CATEDRATICO DE UNIVERSIDAD"/>
    <s v="01R"/>
    <s v="TIEMPO COMPLETO REDUCIDO"/>
    <s v="2016-09-15 00:00:00.0"/>
    <s v="null"/>
    <s v="DF100288"/>
    <s v="CATEDRÁTICO DE UNIVERSIDAD"/>
    <s v="R112"/>
    <x v="8"/>
    <n v="750"/>
    <s v="QUÍMICA ANALÍTICA"/>
  </r>
  <r>
    <x v="25"/>
    <n v="690684"/>
    <x v="6"/>
    <n v="5112"/>
    <s v="5112G"/>
    <s v="GRUPO-A"/>
    <s v="Técnicas experimentales en Biología Molecular"/>
    <s v="GG"/>
    <s v="GRUPO GRANDE"/>
    <s v="5112G"/>
    <s v="GG de Técnicas experimentales en Biología Molecular"/>
    <s v="GRUPO-A"/>
    <s v="GG de Técnicas experimentales en Biología Molecular"/>
    <s v="1S"/>
    <n v="690684"/>
    <s v="DIZY"/>
    <s v="SOTO"/>
    <s v="MARTA Mª INÉS"/>
    <s v="DIZY SOTO, MARTA Mª INÉS"/>
    <x v="1"/>
    <x v="0"/>
    <x v="0"/>
    <m/>
    <m/>
    <s v="madizy"/>
    <s v="marta.dizy@unirioja.es"/>
    <n v="0.8"/>
    <n v="0.8"/>
    <n v="504"/>
    <s v="PROFESOR TITULAR UNIVERSIDAD"/>
    <s v="01R"/>
    <s v="TIEMPO COMPLETO REDUCIDO"/>
    <s v="2017-09-15 00:00:00.0"/>
    <s v="null"/>
    <s v="DF348"/>
    <s v="TITULAR DE UNIVERSIDAD"/>
    <s v="R101"/>
    <x v="4"/>
    <n v="60"/>
    <s v="BIOQUÍMICA Y BIOLOGÍA MOLECULAR"/>
  </r>
  <r>
    <x v="25"/>
    <n v="16552787"/>
    <x v="6"/>
    <n v="5112"/>
    <s v="5112G"/>
    <s v="GRUPO-A"/>
    <s v="Técnicas experimentales en Biología Molecular"/>
    <s v="GG"/>
    <s v="GRUPO GRANDE"/>
    <s v="5112G"/>
    <s v="GG de Técnicas experimentales en Biología Molecular"/>
    <s v="GRUPO-A"/>
    <s v="GG de Técnicas experimentales en Biología Molecular"/>
    <s v="1S"/>
    <n v="16552787"/>
    <s v="TENORIO"/>
    <s v="RODRÍGUEZ"/>
    <s v="CARMEN"/>
    <s v="TENORIO RODRÍGUEZ, CARMEN"/>
    <x v="0"/>
    <x v="0"/>
    <x v="0"/>
    <m/>
    <m/>
    <s v="catenori"/>
    <s v="carmen.tenorio@unirioja.es"/>
    <n v="0.7"/>
    <n v="0.7"/>
    <n v="504"/>
    <s v="PROFESOR TITULAR UNIVERSIDAD"/>
    <s v="01R"/>
    <s v="TIEMPO COMPLETO REDUCIDO"/>
    <s v="2018-09-17 00:00:00.0"/>
    <s v="null"/>
    <s v="DF100263"/>
    <s v="PROFESOR TITULAR DE UNIVERSIDAD"/>
    <s v="R101"/>
    <x v="4"/>
    <n v="60"/>
    <s v="BIOQUÍMICA Y BIOLOGÍA MOLECULAR"/>
  </r>
  <r>
    <x v="25"/>
    <n v="16537949"/>
    <x v="6"/>
    <n v="5113"/>
    <s v="5113G"/>
    <s v="GRUPO-A"/>
    <s v="Modelización de sistemas químicos y diseño de análisis biológicos"/>
    <s v="GG"/>
    <s v="GRUPO GRANDE"/>
    <s v="5113G"/>
    <s v="GG de Modelización de sistemas químicas y diseño de análisis biológicos"/>
    <s v="GRUPO-A"/>
    <s v="GG de Modelización de sistemas químicas y diseño de análisis biológicos"/>
    <s v="1S"/>
    <n v="16537949"/>
    <s v="SAN JUAN"/>
    <s v="DÍAZ"/>
    <s v="JUAN FÉLIX"/>
    <s v="SAN JUAN DÍAZ, JUAN FÉLIX"/>
    <x v="1"/>
    <x v="0"/>
    <x v="0"/>
    <m/>
    <m/>
    <s v="juan"/>
    <s v="juanfelix.sanjuan@unirioja.es"/>
    <n v="1.5"/>
    <n v="1.5"/>
    <n v="500"/>
    <s v="CATEDRATICO DE UNIVERSIDAD"/>
    <s v="01R"/>
    <s v="TIEMPO COMPLETO REDUCIDO"/>
    <s v="2018-12-21 00:00:00.0"/>
    <s v="null"/>
    <s v="DF100380"/>
    <s v="CATEDRÁTICO DE UNIVERSIDAD"/>
    <s v="R111"/>
    <x v="7"/>
    <n v="570"/>
    <s v="LENGUAJES Y SISTEMAS INFORMÁTICOS"/>
  </r>
  <r>
    <x v="25"/>
    <n v="16578210"/>
    <x v="6"/>
    <n v="5113"/>
    <s v="5113G"/>
    <s v="GRUPO-A"/>
    <s v="Modelización de sistemas químicos y diseño de análisis biológicos"/>
    <s v="GG"/>
    <s v="GRUPO GRANDE"/>
    <s v="5113G"/>
    <s v="GG de Modelización de sistemas químicas y diseño de análisis biológicos"/>
    <s v="GRUPO-A"/>
    <s v="GG de Modelización de sistemas químicas y diseño de análisis biológicos"/>
    <s v="1S"/>
    <n v="16578210"/>
    <s v="SAMPEDRO"/>
    <s v="RUIZ"/>
    <s v="DIEGO"/>
    <s v="SAMPEDRO RUIZ, DIEGO"/>
    <x v="1"/>
    <x v="0"/>
    <x v="0"/>
    <m/>
    <m/>
    <s v="dsampedr"/>
    <s v="diego.sampedro@unirioja.es"/>
    <n v="1"/>
    <n v="1"/>
    <n v="504"/>
    <s v="PROFESOR TITULAR UNIVERSIDAD"/>
    <s v="01R"/>
    <s v="TIEMPO COMPLETO REDUCIDO"/>
    <s v="2016-09-15 00:00:00.0"/>
    <s v="null"/>
    <s v="DF100290"/>
    <s v="PROFESOR TITULAR DE UNIVERSIDAD"/>
    <s v="R112"/>
    <x v="8"/>
    <n v="765"/>
    <s v="QUÍMICA ORGÁNICA"/>
  </r>
  <r>
    <x v="25"/>
    <n v="16580433"/>
    <x v="6"/>
    <n v="5113"/>
    <s v="5113G"/>
    <s v="GRUPO-A"/>
    <s v="Modelización de sistemas químicos y diseño de análisis biológicos"/>
    <s v="GG"/>
    <s v="GRUPO GRANDE"/>
    <s v="5113G"/>
    <s v="GG de Modelización de sistemas químicas y diseño de análisis biológicos"/>
    <s v="GRUPO-A"/>
    <s v="GG de Modelización de sistemas químicas y diseño de análisis biológicos"/>
    <s v="1S"/>
    <n v="16580433"/>
    <s v="MARTÍNEZ"/>
    <s v="RUIZ"/>
    <s v="RODRIGO"/>
    <s v="MARTÍNEZ RUIZ, RODRIGO"/>
    <x v="0"/>
    <x v="0"/>
    <x v="0"/>
    <m/>
    <m/>
    <s v="romarine"/>
    <s v="rodrigo.martinez@unirioja.es"/>
    <n v="0.5"/>
    <n v="0.5"/>
    <n v="504"/>
    <s v="PROFESOR TITULAR UNIVERSIDAD"/>
    <s v="C01"/>
    <s v="TIEMPO COMPLETO"/>
    <s v="2018-12-18 00:00:00.0"/>
    <s v="null"/>
    <s v="DF100369"/>
    <s v="PROFESOR TITULAR DE UNIVERSIDAD"/>
    <s v="R112"/>
    <x v="8"/>
    <n v="755"/>
    <s v="QUÍMICA FÍSICA"/>
  </r>
  <r>
    <x v="25"/>
    <n v="16581606"/>
    <x v="6"/>
    <n v="5114"/>
    <s v="5114G"/>
    <s v="GRUPO-A"/>
    <s v="Empresa y nuevos retos"/>
    <s v="GG"/>
    <s v="GRUPO GRANDE"/>
    <s v="5114G"/>
    <s v="GG de Empresa y nuevos retos"/>
    <s v="GRUPO-A"/>
    <s v="GG de Empresa y nuevos retos"/>
    <s v="1S"/>
    <n v="16581606"/>
    <s v="SALAZAR"/>
    <s v="TERREROS"/>
    <s v="IDANA"/>
    <s v="SALAZAR TERREROS, IDANA"/>
    <x v="0"/>
    <x v="0"/>
    <x v="0"/>
    <m/>
    <m/>
    <s v="idsalaza"/>
    <s v="idana.salazar@unirioja.es"/>
    <n v="2"/>
    <n v="2"/>
    <n v="536"/>
    <s v="PROFESOR INTERINO"/>
    <s v="C01"/>
    <s v="TIEMPO COMPLETO"/>
    <s v="2015-09-15 00:00:00.0"/>
    <s v="null"/>
    <s v="PI101024"/>
    <s v="PROFESOR CONTRATADO INTERINO"/>
    <s v="R104"/>
    <x v="0"/>
    <n v="650"/>
    <s v="ORGANIZACIÓN DE EMPRESAS"/>
  </r>
  <r>
    <x v="25"/>
    <n v="5625302"/>
    <x v="6"/>
    <n v="5115"/>
    <s v="5115G"/>
    <s v="GRUPO-A"/>
    <s v="Química Biológica"/>
    <s v="GG"/>
    <s v="GRUPO GRANDE"/>
    <s v="5115G"/>
    <s v="GG de Química Biológica"/>
    <s v="GRUPO-A"/>
    <s v="GG de Química Biológica"/>
    <s v="1S"/>
    <n v="5625302"/>
    <s v="TORRES"/>
    <s v="MANRIQUE"/>
    <s v="CARMEN"/>
    <s v="TORRES MANRIQUE, CARMEN"/>
    <x v="0"/>
    <x v="0"/>
    <x v="0"/>
    <m/>
    <m/>
    <s v="catorres"/>
    <s v="carmen.torres@unirioja.es"/>
    <n v="0.5"/>
    <n v="0.5"/>
    <n v="500"/>
    <s v="CATEDRATICO DE UNIVERSIDAD"/>
    <s v="01R"/>
    <s v="TIEMPO COMPLETO REDUCIDO"/>
    <s v="2014-09-15 00:00:00.0"/>
    <s v="null"/>
    <s v="DF100139"/>
    <s v="CATEDRATICO DE UNIVERSIDAD"/>
    <s v="R101"/>
    <x v="4"/>
    <n v="60"/>
    <s v="BIOQUÍMICA Y BIOLOGÍA MOLECULAR"/>
  </r>
  <r>
    <x v="25"/>
    <n v="16517620"/>
    <x v="6"/>
    <n v="5115"/>
    <s v="5115G"/>
    <s v="GRUPO-A"/>
    <s v="Química Biológica"/>
    <s v="GG"/>
    <s v="GRUPO GRANDE"/>
    <s v="5115G"/>
    <s v="GG de Química Biológica"/>
    <s v="GRUPO-A"/>
    <s v="GG de Química Biológica"/>
    <s v="1S"/>
    <n v="16517620"/>
    <s v="AVENOZA"/>
    <s v="AZNAR"/>
    <s v="ALBERTO"/>
    <s v="AVENOZA AZNAR, ALBERTO"/>
    <x v="0"/>
    <x v="0"/>
    <x v="0"/>
    <m/>
    <m/>
    <s v="avenoza"/>
    <s v="alberto.avenoza@unirioja.es"/>
    <n v="2"/>
    <n v="2"/>
    <n v="500"/>
    <s v="CATEDRATICO DE UNIVERSIDAD"/>
    <s v="01R"/>
    <s v="TIEMPO COMPLETO REDUCIDO"/>
    <s v="2012-09-01 00:00:00.0"/>
    <s v="null"/>
    <s v="DF100221"/>
    <s v="PROFESOR CATEDRÁTICO DE UNIVERSIDAD"/>
    <s v="R112"/>
    <x v="8"/>
    <n v="765"/>
    <s v="QUÍMICA ORGÁNICA"/>
  </r>
  <r>
    <x v="25"/>
    <n v="17140700"/>
    <x v="6"/>
    <n v="5115"/>
    <s v="5115G"/>
    <s v="GRUPO-A"/>
    <s v="Química Biológica"/>
    <s v="GG"/>
    <s v="GRUPO GRANDE"/>
    <s v="5115G"/>
    <s v="GG de Química Biológica"/>
    <s v="GRUPO-A"/>
    <s v="GG de Química Biológica"/>
    <s v="1S"/>
    <n v="17140700"/>
    <s v="LALINDE"/>
    <s v="PEÑA"/>
    <s v="ELENA"/>
    <s v="LALINDE PEÑA, ELENA"/>
    <x v="1"/>
    <x v="0"/>
    <x v="0"/>
    <m/>
    <m/>
    <s v="elalinde"/>
    <s v="elena.lalinde@unirioja.es"/>
    <n v="1"/>
    <n v="1"/>
    <n v="500"/>
    <s v="CATEDRATICO DE UNIVERSIDAD"/>
    <s v="01R"/>
    <s v="TIEMPO COMPLETO REDUCIDO"/>
    <s v="2012-09-01 00:00:00.0"/>
    <s v="null"/>
    <s v="DF100217"/>
    <s v="CATEDRÁTICO DE UNIVERSIDAD"/>
    <s v="R112"/>
    <x v="8"/>
    <n v="760"/>
    <s v="QUÍMICA INORGÁNICA"/>
  </r>
  <r>
    <x v="25"/>
    <n v="25136873"/>
    <x v="6"/>
    <n v="5115"/>
    <s v="5115G"/>
    <s v="GRUPO-A"/>
    <s v="Química Biológica"/>
    <s v="GG"/>
    <s v="GRUPO GRANDE"/>
    <s v="5115G"/>
    <s v="GG de Química Biológica"/>
    <s v="GRUPO-A"/>
    <s v="GG de Química Biológica"/>
    <s v="1S"/>
    <n v="25136873"/>
    <s v="ZARAZAGA"/>
    <s v="CHAMORRO"/>
    <s v="MIRIAM"/>
    <s v="ZARAZAGA CHAMORRO, MIRIAM"/>
    <x v="0"/>
    <x v="0"/>
    <x v="0"/>
    <m/>
    <m/>
    <s v="myzaraza"/>
    <s v="myriam.zarazaga@unirioja.es"/>
    <n v="0.5"/>
    <n v="0.5"/>
    <n v="504"/>
    <s v="PROFESOR TITULAR UNIVERSIDAD"/>
    <s v="01R"/>
    <s v="TIEMPO COMPLETO REDUCIDO"/>
    <s v="2015-09-15 00:00:00.0"/>
    <s v="null"/>
    <s v="DF100142"/>
    <s v="PROFESOR TITULAR DE UNIVIERSIDADQ"/>
    <s v="R101"/>
    <x v="4"/>
    <n v="60"/>
    <s v="BIOQUÍMICA Y BIOLOGÍA MOLECULAR"/>
  </r>
  <r>
    <x v="25"/>
    <n v="16543785"/>
    <x v="6"/>
    <n v="5116"/>
    <s v="5116G"/>
    <s v="GRUPO-A"/>
    <s v="Tecnología de materiales y biomateriales"/>
    <s v="GG"/>
    <s v="GRUPO GRANDE"/>
    <s v="5116G"/>
    <s v="GG de Tecnología de materiales y biomateriales"/>
    <s v="GRUPO-A"/>
    <s v="GG de Tecnología de materiales y biomateriales"/>
    <s v="1S"/>
    <n v="16543785"/>
    <s v="ZURBANO"/>
    <s v="ASENSIO"/>
    <s v="MARÍA DEL MAR"/>
    <s v="ZURBANO ASENSIO, MARÍA DEL MAR"/>
    <x v="1"/>
    <x v="0"/>
    <x v="0"/>
    <m/>
    <m/>
    <s v="mmzurba"/>
    <s v="marimar.zurbano@unirioja.es"/>
    <n v="1"/>
    <n v="1"/>
    <n v="504"/>
    <s v="PROFESOR TITULAR UNIVERSIDAD"/>
    <s v="01R"/>
    <s v="TIEMPO COMPLETO REDUCIDO"/>
    <s v="2016-09-15 00:00:00.0"/>
    <s v="null"/>
    <s v="DF100149"/>
    <s v="PROFESOR TITULAR DE UNIVERSIDAD"/>
    <s v="R112"/>
    <x v="8"/>
    <n v="765"/>
    <s v="QUÍMICA ORGÁNICA"/>
  </r>
  <r>
    <x v="25"/>
    <n v="16546910"/>
    <x v="6"/>
    <n v="5116"/>
    <s v="5116G"/>
    <s v="GRUPO-A"/>
    <s v="Tecnología de materiales y biomateriales"/>
    <s v="GG"/>
    <s v="GRUPO GRANDE"/>
    <s v="5116G"/>
    <s v="GG de Tecnología de materiales y biomateriales"/>
    <s v="GRUPO-A"/>
    <s v="GG de Tecnología de materiales y biomateriales"/>
    <s v="1S"/>
    <n v="16546910"/>
    <s v="BERENGUER"/>
    <s v="MARÍN"/>
    <s v="JESÚS RUBÉN"/>
    <s v="BERENGUER MARÍN, JESÚS RUBÉN"/>
    <x v="0"/>
    <x v="0"/>
    <x v="0"/>
    <m/>
    <m/>
    <s v="jberen"/>
    <s v="jesus.berenguer@unirioja.es"/>
    <n v="1"/>
    <n v="1"/>
    <n v="504"/>
    <s v="PROFESOR TITULAR UNIVERSIDAD"/>
    <s v="01R"/>
    <s v="TIEMPO COMPLETO REDUCIDO"/>
    <s v="2012-09-01 00:00:00.0"/>
    <s v="null"/>
    <s v="DF100075"/>
    <s v="PROFESOR TITULAR DE UNIVERSIDAD"/>
    <s v="R112"/>
    <x v="8"/>
    <n v="760"/>
    <s v="QUÍMICA INORGÁNICA"/>
  </r>
  <r>
    <x v="25"/>
    <n v="17836947"/>
    <x v="6"/>
    <n v="5116"/>
    <s v="5116G"/>
    <s v="GRUPO-A"/>
    <s v="Tecnología de materiales y biomateriales"/>
    <s v="GG"/>
    <s v="GRUPO GRANDE"/>
    <s v="5116G"/>
    <s v="GG de Tecnología de materiales y biomateriales"/>
    <s v="GRUPO-A"/>
    <s v="GG de Tecnología de materiales y biomateriales"/>
    <s v="1S"/>
    <n v="17836947"/>
    <s v="CAMPOS"/>
    <s v="GARCÍA"/>
    <s v="PEDRO JOSÉ"/>
    <s v="CAMPOS GARCÍA, PEDRO JOSÉ"/>
    <x v="1"/>
    <x v="0"/>
    <x v="0"/>
    <m/>
    <m/>
    <s v="pcampos"/>
    <s v="pedro.campos@unirioja.es"/>
    <n v="2"/>
    <n v="2"/>
    <n v="500"/>
    <s v="CATEDRATICO DE UNIVERSIDAD"/>
    <s v="01R"/>
    <s v="TIEMPO COMPLETO REDUCIDO"/>
    <s v="2012-09-01 00:00:00.0"/>
    <s v="null"/>
    <s v="DF32442"/>
    <s v="CATEDRÁTICO DE UNIVERSIDAD"/>
    <s v="R112"/>
    <x v="8"/>
    <n v="765"/>
    <s v="QUÍMICA ORGÁNICA"/>
  </r>
  <r>
    <x v="25"/>
    <n v="8958579"/>
    <x v="6"/>
    <n v="5117"/>
    <s v="5117G"/>
    <s v="GRUPO-A"/>
    <s v="Nanociencia y Nanotecnología"/>
    <s v="GG"/>
    <s v="GRUPO GRANDE"/>
    <s v="5117G"/>
    <s v="GG de Nanociencia y Nanotecnología"/>
    <s v="GRUPO-A"/>
    <s v="GG de Nanociencia y Nanotecnología"/>
    <s v="1S"/>
    <n v="8958579"/>
    <s v="RODRÍGUEZ"/>
    <s v="BARRANCO"/>
    <s v="MIGUEL ÁNGEL"/>
    <s v="RODRÍGUEZ BARRANCO, MIGUEL ÁNGEL"/>
    <x v="0"/>
    <x v="0"/>
    <x v="0"/>
    <m/>
    <m/>
    <s v="miguelr"/>
    <s v="miguelangel.rodriguez@unirioja.es"/>
    <n v="1"/>
    <n v="1"/>
    <n v="500"/>
    <s v="CATEDRATICO DE UNIVERSIDAD"/>
    <s v="01R"/>
    <s v="TIEMPO COMPLETO REDUCIDO"/>
    <s v="2012-09-01 00:00:00.0"/>
    <s v="null"/>
    <s v="DF100237"/>
    <s v="CATEDRÁTICO DE UNIVERSIDAD"/>
    <s v="R112"/>
    <x v="8"/>
    <n v="765"/>
    <s v="QUÍMICA ORGÁNICA"/>
  </r>
  <r>
    <x v="25"/>
    <n v="16547011"/>
    <x v="6"/>
    <n v="5117"/>
    <s v="5117G"/>
    <s v="GRUPO-A"/>
    <s v="Nanociencia y Nanotecnología"/>
    <s v="GG"/>
    <s v="GRUPO GRANDE"/>
    <s v="5117G"/>
    <s v="GG de Nanociencia y Nanotecnología"/>
    <s v="GRUPO-A"/>
    <s v="GG de Nanociencia y Nanotecnología"/>
    <s v="1S"/>
    <n v="16547011"/>
    <s v="LÓPEZ DE LUZURIAGA"/>
    <s v="FERNÁNDEZ"/>
    <s v="JOSÉ MARÍA"/>
    <s v="LÓPEZ DE LUZURIAGA FERNÁNDEZ, JOSÉ MARÍA"/>
    <x v="0"/>
    <x v="0"/>
    <x v="0"/>
    <m/>
    <m/>
    <s v="jolopez"/>
    <s v="josemaria.lopez@unirioja.es"/>
    <n v="1"/>
    <n v="1"/>
    <n v="500"/>
    <s v="CATEDRATICO DE UNIVERSIDAD"/>
    <s v="01R"/>
    <s v="TIEMPO COMPLETO REDUCIDO"/>
    <s v="2016-09-15 00:00:00.0"/>
    <s v="null"/>
    <s v="DF100236"/>
    <s v="CATEDRÁTICO DE UNIVERSIDAD"/>
    <s v="R112"/>
    <x v="8"/>
    <n v="760"/>
    <s v="QUÍMICA INORGÁNICA"/>
  </r>
  <r>
    <x v="25"/>
    <n v="33425090"/>
    <x v="6"/>
    <n v="5117"/>
    <s v="5117G"/>
    <s v="GRUPO-A"/>
    <s v="Nanociencia y Nanotecnología"/>
    <s v="GG"/>
    <s v="GRUPO GRANDE"/>
    <s v="5117G"/>
    <s v="GG de Nanociencia y Nanotecnología"/>
    <s v="GRUPO-A"/>
    <s v="GG de Nanociencia y Nanotecnología"/>
    <s v="1S"/>
    <n v="33425090"/>
    <s v="MONGE"/>
    <s v="OROZ"/>
    <s v="MIGUEL"/>
    <s v="MONGE OROZ, MIGUEL"/>
    <x v="0"/>
    <x v="0"/>
    <x v="0"/>
    <m/>
    <m/>
    <s v="mimonge"/>
    <s v="miguel.monge@unirioja.es"/>
    <n v="1"/>
    <n v="1"/>
    <n v="504"/>
    <s v="PROFESOR TITULAR UNIVERSIDAD"/>
    <s v="01R"/>
    <s v="TIEMPO COMPLETO REDUCIDO"/>
    <s v="2017-09-15 00:00:00.0"/>
    <s v="null"/>
    <s v="DF100215"/>
    <s v="TITULAR DE UNIVERSIDAD"/>
    <s v="R112"/>
    <x v="8"/>
    <n v="760"/>
    <s v="QUÍMICA INORGÁNICA"/>
  </r>
  <r>
    <x v="25"/>
    <n v="5386149"/>
    <x v="6"/>
    <n v="5118"/>
    <s v="5118G"/>
    <s v="GRUPO-A"/>
    <s v="Temas frontera en Química"/>
    <s v="GG"/>
    <s v="GRUPO GRANDE"/>
    <s v="5118G"/>
    <s v="GG de Temas frontera en Química"/>
    <s v="GRUPO-A"/>
    <s v="GG de Temas frontera en Química"/>
    <s v="1S"/>
    <n v="5386149"/>
    <s v="MORENO"/>
    <s v="GARCÍA"/>
    <s v="MARÍA TERESA"/>
    <s v="MORENO GARCÍA, MARÍA TERESA"/>
    <x v="1"/>
    <x v="0"/>
    <x v="0"/>
    <m/>
    <m/>
    <s v="temoreno"/>
    <s v="teresa.moreno@unirioja.es"/>
    <n v="1.8"/>
    <n v="1.8"/>
    <n v="500"/>
    <s v="CATEDRATICO DE UNIVERSIDAD"/>
    <s v="01R"/>
    <s v="TIEMPO COMPLETO REDUCIDO"/>
    <s v="2018-12-18 00:00:00.0"/>
    <s v="null"/>
    <s v="DF100381"/>
    <s v="CATEDRÁTICO DE UNIVERSIDAD"/>
    <s v="R112"/>
    <x v="8"/>
    <n v="760"/>
    <s v="QUÍMICA INORGÁNICA"/>
  </r>
  <r>
    <x v="25"/>
    <n v="16570470"/>
    <x v="6"/>
    <n v="5118"/>
    <s v="5118G"/>
    <s v="GRUPO-A"/>
    <s v="Temas frontera en Química"/>
    <s v="GG"/>
    <s v="GRUPO GRANDE"/>
    <s v="5118G"/>
    <s v="GG de Temas frontera en Química"/>
    <s v="GRUPO-A"/>
    <s v="GG de Temas frontera en Química"/>
    <s v="1S"/>
    <n v="16570470"/>
    <s v="CORZANA"/>
    <s v="LÓPEZ"/>
    <s v="FRANCISCO"/>
    <s v="CORZANA LÓPEZ, FRANCISCO"/>
    <x v="0"/>
    <x v="0"/>
    <x v="0"/>
    <m/>
    <m/>
    <s v="frcorzan"/>
    <s v="francisco.corzana@unirioja.es"/>
    <n v="1"/>
    <n v="1"/>
    <n v="504"/>
    <s v="PROFESOR TITULAR UNIVERSIDAD"/>
    <s v="01R"/>
    <s v="TIEMPO COMPLETO REDUCIDO"/>
    <s v="2018-09-17 00:00:00.0"/>
    <s v="null"/>
    <s v="DF100344"/>
    <s v="PROFESOR TITULAR DE UNIVERSIDAD"/>
    <s v="R112"/>
    <x v="8"/>
    <n v="765"/>
    <s v="QUÍMICA ORGÁNICA"/>
  </r>
  <r>
    <x v="25"/>
    <n v="16542732"/>
    <x v="6"/>
    <n v="5119"/>
    <s v="5119G"/>
    <s v="GRUPO-A"/>
    <s v="Técnicas avanzadas de determinación estructural"/>
    <s v="GG"/>
    <s v="GRUPO GRANDE"/>
    <s v="5119G"/>
    <s v="GG de Técnicas avanzadas de determinación estructural"/>
    <s v="GRUPO-A"/>
    <s v="GG de Técnicas avanzadas de determinación estructural"/>
    <s v="2S"/>
    <n v="16542732"/>
    <s v="PEREGRINA"/>
    <s v="GARCÍA"/>
    <s v="JESÚS MANUEL"/>
    <s v="PEREGRINA GARCÍA, JESÚS MANUEL"/>
    <x v="0"/>
    <x v="0"/>
    <x v="0"/>
    <m/>
    <m/>
    <s v="pere11"/>
    <s v="jesusmanuel.peregrina@unirioja.es"/>
    <n v="1"/>
    <n v="1"/>
    <n v="500"/>
    <s v="CATEDRATICO DE UNIVERSIDAD"/>
    <s v="01R"/>
    <s v="TIEMPO COMPLETO REDUCIDO"/>
    <s v="2014-09-15 00:00:00.0"/>
    <s v="null"/>
    <s v="DF100238"/>
    <s v="CATEDRÁTICO DE UNIVERSIDAD"/>
    <s v="R112"/>
    <x v="8"/>
    <n v="765"/>
    <s v="QUÍMICA ORGÁNICA"/>
  </r>
  <r>
    <x v="25"/>
    <n v="14245719"/>
    <x v="6"/>
    <n v="5120"/>
    <s v="5120G"/>
    <s v="GRUPO-A"/>
    <s v="Biotecnología microbiana y aplicaciones"/>
    <s v="GG"/>
    <s v="GRUPO GRANDE"/>
    <s v="5120G"/>
    <s v="GG de Biotecnología microbiana y aplicaciones"/>
    <s v="GRUPO-A"/>
    <s v="GG de Biotecnología microbiana y aplicaciones"/>
    <s v="1S"/>
    <n v="14245719"/>
    <s v="RUIZ"/>
    <s v="LARREA"/>
    <s v="MARÍA FERNANDA"/>
    <s v="RUIZ LARREA, MARÍA FERNANDA"/>
    <x v="1"/>
    <x v="0"/>
    <x v="0"/>
    <m/>
    <m/>
    <s v="fernruiz"/>
    <s v="fernanda.ruiz@unirioja.es"/>
    <n v="1.5"/>
    <n v="1.5"/>
    <s v="A-0500"/>
    <s v="CATEDRATICO DE UNIVERSIDAD"/>
    <s v="01R"/>
    <s v="TIEMPO COMPLETO REDUCIDO"/>
    <s v="2012-09-01 00:00:00.0"/>
    <s v="null"/>
    <s v="DF100284"/>
    <s v="CATEDRÁTICO DE UNIVERSIDAD"/>
    <s v="R101"/>
    <x v="4"/>
    <n v="60"/>
    <s v="BIOQUÍMICA Y BIOLOGÍA MOLECULAR"/>
  </r>
  <r>
    <x v="25"/>
    <n v="9740221"/>
    <x v="6"/>
    <n v="5121"/>
    <s v="5121G"/>
    <s v="GRUPO-A"/>
    <s v="Biotecnología y seguridad alimentaria"/>
    <s v="GG"/>
    <s v="GRUPO GRANDE"/>
    <s v="5121G"/>
    <s v="GG de Biotecnología y seguridad alimentaria"/>
    <s v="GRUPO-A"/>
    <s v="GG de Biotecnología y seguridad alimentaria"/>
    <s v="1S"/>
    <n v="9740221"/>
    <s v="GONZÁLEZ"/>
    <s v="FANDOS"/>
    <s v="MARÍA ELENA"/>
    <s v="GONZÁLEZ FANDOS, MARÍA ELENA"/>
    <x v="0"/>
    <x v="0"/>
    <x v="0"/>
    <m/>
    <m/>
    <s v="elengonz"/>
    <s v="elena.gonzalez@unirioja.es"/>
    <n v="1"/>
    <n v="1"/>
    <n v="500"/>
    <s v="CATEDRATICO DE UNIVERSIDAD"/>
    <s v="01R"/>
    <s v="TIEMPO COMPLETO REDUCIDO"/>
    <s v="2016-09-15 00:00:00.0"/>
    <s v="null"/>
    <s v="DF100230"/>
    <s v="CATEDRÁTICO DE UNIVERSIDAD"/>
    <s v="R101"/>
    <x v="4"/>
    <n v="780"/>
    <s v="TECNOLOGÍA DE ALIMENTOS"/>
  </r>
  <r>
    <x v="26"/>
    <n v="16572280"/>
    <x v="6"/>
    <n v="5127"/>
    <s v="5127G"/>
    <s v="GRUPO-A"/>
    <s v="Estrategia empresarial"/>
    <s v="GG"/>
    <s v="GRUPO GRANDE"/>
    <s v="5127G"/>
    <s v="GG de Estrategia empresarial"/>
    <s v="GRUPO-A"/>
    <s v="GG de Estrategia empresarial"/>
    <s v="1S"/>
    <n v="16572280"/>
    <s v="GÓMEZ"/>
    <s v="VILLASCUERNA"/>
    <s v="JAIME"/>
    <s v="GÓMEZ VILLASCUERNA, JAIME"/>
    <x v="0"/>
    <x v="0"/>
    <x v="0"/>
    <m/>
    <m/>
    <s v="jagomev"/>
    <s v="jaime.gomez@unirioja.es"/>
    <n v="1.35"/>
    <n v="1.35"/>
    <n v="500"/>
    <s v="CATEDRATICO DE UNIVERSIDAD"/>
    <s v="C01"/>
    <s v="TIEMPO COMPLETO"/>
    <s v="2017-09-15 00:00:00.0"/>
    <s v="null"/>
    <s v="DF100336"/>
    <s v="CATEDRÁTICO DE UNIVERSIDAD"/>
    <s v="R104"/>
    <x v="0"/>
    <n v="650"/>
    <s v="ORGANIZACIÓN DE EMPRESAS"/>
  </r>
  <r>
    <x v="26"/>
    <n v="16594506"/>
    <x v="6"/>
    <n v="5127"/>
    <s v="5127G"/>
    <s v="GRUPO-A"/>
    <s v="Estrategia empresarial"/>
    <s v="GG"/>
    <s v="GRUPO GRANDE"/>
    <s v="5127G"/>
    <s v="GG de Estrategia empresarial"/>
    <s v="GRUPO-A"/>
    <s v="GG de Estrategia empresarial"/>
    <s v="1S"/>
    <n v="16594506"/>
    <s v="VARGAS"/>
    <s v="MONTOYA"/>
    <s v="PILAR"/>
    <s v="VARGAS MONTOYA, PILAR"/>
    <x v="1"/>
    <x v="0"/>
    <x v="0"/>
    <m/>
    <m/>
    <s v="pivargas"/>
    <s v="pilar.vargas@unirioja.es"/>
    <n v="1.35"/>
    <n v="1.35"/>
    <n v="504"/>
    <s v="PROFESOR TITULAR UNIVERSIDAD"/>
    <s v="C01"/>
    <s v="TIEMPO COMPLETO"/>
    <s v="2018-11-26 00:00:00.0"/>
    <s v="null"/>
    <s v="DF100362"/>
    <s v="PROFESOR TITULAR DE UNIVERSIDAD"/>
    <s v="R104"/>
    <x v="0"/>
    <n v="650"/>
    <s v="ORGANIZACIÓN DE EMPRESAS"/>
  </r>
  <r>
    <x v="26"/>
    <n v="16542461"/>
    <x v="6"/>
    <n v="5128"/>
    <s v="5128G"/>
    <s v="GRUPO-A"/>
    <s v="Liderazgo"/>
    <s v="GG"/>
    <s v="GRUPO GRANDE"/>
    <s v="5128G"/>
    <s v="GG de Liderazgo"/>
    <s v="GRUPO-A"/>
    <s v="GG de Liderazgo"/>
    <s v="1S"/>
    <n v="16542461"/>
    <s v="CASTRESANA"/>
    <s v="RUIZ CARRILLO"/>
    <s v="JOSÉ IGNACIO"/>
    <s v="CASTRESANA RUIZ CARRILLO, JOSÉ IGNACIO"/>
    <x v="0"/>
    <x v="0"/>
    <x v="0"/>
    <m/>
    <m/>
    <s v="jocastre"/>
    <s v="jignacio.castresana@unirioja.es"/>
    <n v="1.3"/>
    <n v="1.3"/>
    <n v="504"/>
    <s v="PROFESOR TITULAR UNIVERSIDAD"/>
    <s v="01A"/>
    <s v="TIEMPO COMPLETO AMPLIADO"/>
    <s v="2012-09-01 00:00:00.0"/>
    <s v="null"/>
    <s v="DF31294"/>
    <s v="TITULAR DE UNIVERSIDAD"/>
    <s v="R104"/>
    <x v="0"/>
    <n v="650"/>
    <s v="ORGANIZACIÓN DE EMPRESAS"/>
  </r>
  <r>
    <x v="26"/>
    <n v="18033042"/>
    <x v="6"/>
    <n v="5129"/>
    <s v="5129G"/>
    <s v="GRUPO-A"/>
    <s v="Reporting corporativo"/>
    <s v="GG"/>
    <s v="GRUPO GRANDE"/>
    <s v="5129G"/>
    <s v="GG de Reporting corporativo"/>
    <s v="GRUPO-A"/>
    <s v="GG de Reporting corporativo"/>
    <s v="1S"/>
    <n v="18033042"/>
    <s v="BLANCO"/>
    <s v="PASCUAL"/>
    <s v="LUIS"/>
    <s v="BLANCO PASCUAL, LUIS"/>
    <x v="0"/>
    <x v="0"/>
    <x v="0"/>
    <m/>
    <m/>
    <s v="lublanco"/>
    <s v="luis.blanco@unirioja.es"/>
    <n v="1.5"/>
    <n v="1.5"/>
    <n v="534"/>
    <s v="CONTRATADO DOCTOR -TIPO 1"/>
    <s v="C01"/>
    <s v="TIEMPO COMPLETO"/>
    <s v="2011-07-29 00:00:00.0"/>
    <s v="null"/>
    <s v="PI100783"/>
    <s v="PROFESOR CONTRATADO DOCTOR"/>
    <s v="R104"/>
    <x v="0"/>
    <n v="230"/>
    <s v="ECONOMÍA FINANCIERA Y CONTABILIDAD"/>
  </r>
  <r>
    <x v="26"/>
    <n v="16545318"/>
    <x v="6"/>
    <n v="5129"/>
    <s v="5129R"/>
    <s v="GRUPO-A1"/>
    <s v="Reporting corporativo"/>
    <s v="GR"/>
    <s v="GRUPO REDUCIDO"/>
    <s v="5129R"/>
    <s v="GR de Reporting corporativo"/>
    <s v="GRUPO-A1"/>
    <s v="GR de Reporting corporativo"/>
    <s v="1S"/>
    <n v="16545318"/>
    <s v="RUIZ-OLALLA"/>
    <s v="CORCUERA"/>
    <s v="Mª CARMEN"/>
    <s v="RUIZ-OLALLA CORCUERA, Mª CARMEN"/>
    <x v="0"/>
    <x v="0"/>
    <x v="0"/>
    <m/>
    <m/>
    <s v="caruiz-o"/>
    <s v="carmen.ruiz-olalla@unirioja.es"/>
    <n v="0.6"/>
    <n v="0.6"/>
    <n v="504"/>
    <s v="PROFESOR TITULAR UNIVERSIDAD"/>
    <s v="01A"/>
    <s v="TIEMPO COMPLETO AMPLIADO"/>
    <s v="2012-09-01 00:00:00.0"/>
    <s v="null"/>
    <s v="DF100082"/>
    <s v="PROFESOR TITULAR DE UNIVERSIDAD"/>
    <s v="R104"/>
    <x v="0"/>
    <n v="230"/>
    <s v="ECONOMÍA FINANCIERA Y CONTABILIDAD"/>
  </r>
  <r>
    <x v="26"/>
    <n v="16802653"/>
    <x v="6"/>
    <n v="5129"/>
    <s v="5129R"/>
    <s v="GRUPO-A1"/>
    <s v="Reporting corporativo"/>
    <s v="GR"/>
    <s v="GRUPO REDUCIDO"/>
    <s v="5129R"/>
    <s v="GR de Reporting corporativo"/>
    <s v="GRUPO-A1"/>
    <s v="GR de Reporting corporativo"/>
    <s v="1S"/>
    <n v="16802653"/>
    <s v="MARÍN"/>
    <s v="VINUESA"/>
    <s v="LUZ MARÍA"/>
    <s v="MARÍN VINUESA, LUZ MARÍA"/>
    <x v="0"/>
    <x v="0"/>
    <x v="0"/>
    <m/>
    <m/>
    <s v="lumarin"/>
    <s v="luz-maria.marin@unirioja.es"/>
    <n v="0.6"/>
    <n v="0.6"/>
    <n v="536"/>
    <s v="PROFESOR INTERINO"/>
    <s v="C01"/>
    <s v="TIEMPO COMPLETO"/>
    <s v="2016-09-15 00:00:00.0"/>
    <s v="null"/>
    <s v="PI101109"/>
    <s v="PROFESOR CONTRATADO INTERINO"/>
    <s v="R104"/>
    <x v="0"/>
    <n v="230"/>
    <s v="ECONOMÍA FINANCIERA Y CONTABILIDAD"/>
  </r>
  <r>
    <x v="26"/>
    <n v="17159455"/>
    <x v="6"/>
    <n v="5130"/>
    <s v="5130G"/>
    <s v="GRUPO-A"/>
    <s v="Finanzas corporativas"/>
    <s v="GG"/>
    <s v="GRUPO GRANDE"/>
    <s v="5130G"/>
    <s v="GG de Finanzas corporativas"/>
    <s v="GRUPO-A"/>
    <s v="GG de Finanzas corporativas"/>
    <s v="1S"/>
    <n v="17159455"/>
    <s v="RUIZ"/>
    <s v="CABESTRE"/>
    <s v="FCO. JAVIER"/>
    <s v="RUIZ CABESTRE, FCO. JAVIER"/>
    <x v="0"/>
    <x v="0"/>
    <x v="0"/>
    <m/>
    <m/>
    <s v="fjruiz"/>
    <s v="javier.ruiz@unirioja.es"/>
    <n v="1.5"/>
    <n v="1.5"/>
    <n v="500"/>
    <s v="CATEDRATICO DE UNIVERSIDAD"/>
    <s v="01R"/>
    <s v="TIEMPO COMPLETO REDUCIDO"/>
    <s v="2016-11-12 00:00:00.0"/>
    <s v="null"/>
    <s v="DF100335"/>
    <s v="CATEDRÁTICO DE UNIVERSIDAD"/>
    <s v="R104"/>
    <x v="0"/>
    <n v="230"/>
    <s v="ECONOMÍA FINANCIERA Y CONTABILIDAD"/>
  </r>
  <r>
    <x v="26"/>
    <n v="10828501"/>
    <x v="6"/>
    <n v="5131"/>
    <s v="5131G"/>
    <s v="GRUPO-A"/>
    <s v="Dirección comercial"/>
    <s v="GG"/>
    <s v="GRUPO GRANDE"/>
    <s v="5131G"/>
    <s v="GG de Dirección comercial"/>
    <s v="GRUPO-A"/>
    <s v="GG de Dirección comercial"/>
    <s v="1S"/>
    <n v="10828501"/>
    <s v="RUIZ"/>
    <s v="VEGA"/>
    <s v="AGUSTÍN V."/>
    <s v="RUIZ VEGA, AGUSTÍN V."/>
    <x v="0"/>
    <x v="0"/>
    <x v="0"/>
    <m/>
    <m/>
    <s v="agusruve"/>
    <s v="agustin.ruiz@unirioja.es"/>
    <n v="2"/>
    <n v="2"/>
    <n v="500"/>
    <s v="CATEDRATICO DE UNIVERSIDAD"/>
    <s v="01A"/>
    <s v="TIEMPO COMPLETO AMPLIADO"/>
    <s v="2013-09-01 00:00:00.0"/>
    <s v="null"/>
    <s v="DF31131"/>
    <s v="CATEDRÁTICO DE UNIVERSIDAD"/>
    <s v="R104"/>
    <x v="0"/>
    <n v="95"/>
    <s v="COMERCIALIZACIÓN E INVESTIGACIÓN DE MERCADOS"/>
  </r>
  <r>
    <x v="26"/>
    <n v="16516900"/>
    <x v="6"/>
    <n v="5132"/>
    <s v="5132G"/>
    <s v="GRUPO-A"/>
    <s v="Métodos cuantitativos"/>
    <s v="GG"/>
    <s v="GRUPO GRANDE"/>
    <s v="5132G"/>
    <s v="GG de Métodos cuantitativos"/>
    <s v="GRUPO-A"/>
    <s v="GG de Métodos cuantitativos"/>
    <s v="1S"/>
    <n v="16516900"/>
    <s v="ANTOÑANZAS"/>
    <s v="VILLAR"/>
    <s v="FERNANDO"/>
    <s v="ANTOÑANZAS VILLAR, FERNANDO"/>
    <x v="1"/>
    <x v="0"/>
    <x v="0"/>
    <m/>
    <m/>
    <s v="feantona"/>
    <s v="fernando.antonanzas@unirioja.es"/>
    <n v="2"/>
    <n v="2"/>
    <n v="500"/>
    <s v="CATEDRATICO DE UNIVERSIDAD"/>
    <s v="01R"/>
    <s v="TIEMPO COMPLETO REDUCIDO"/>
    <s v="2017-09-15 00:00:00.0"/>
    <s v="null"/>
    <s v="DF31159"/>
    <s v="CATEDRÁTICO DE UNIVERSIDAD"/>
    <s v="R104"/>
    <x v="0"/>
    <n v="225"/>
    <s v="ECONOMÍA APLICADA"/>
  </r>
  <r>
    <x v="26"/>
    <n v="16543682"/>
    <x v="6"/>
    <n v="5133"/>
    <s v="5133G"/>
    <s v="GRUPO-A"/>
    <s v="Habilidades directivas y temas avanzados de gestión de empresas"/>
    <s v="GG"/>
    <s v="GRUPO GRANDE"/>
    <s v="5133G"/>
    <s v="GG de Habilidades directivas y temas avanzados de gestión de empresas"/>
    <s v="GRUPO-A"/>
    <s v="GG de Habilidades directivas y temas avanzados de gestión de empresas"/>
    <s v="AN"/>
    <n v="16543682"/>
    <s v="NAVARRO"/>
    <s v="PÉREZ"/>
    <s v="Mª CRUZ"/>
    <s v="NAVARRO PÉREZ, Mª CRUZ"/>
    <x v="0"/>
    <x v="0"/>
    <x v="0"/>
    <m/>
    <m/>
    <s v="cnavarro"/>
    <s v="maricruz.navarro@unirioja.es"/>
    <n v="2"/>
    <n v="2"/>
    <n v="504"/>
    <s v="PROFESOR TITULAR UNIVERSIDAD"/>
    <s v="01A"/>
    <s v="TIEMPO COMPLETO AMPLIADO"/>
    <s v="2012-09-01 00:00:00.0"/>
    <s v="null"/>
    <s v="DF100001"/>
    <s v="PROFESOR TITULAR DE UNIVERSIDAD"/>
    <s v="R104"/>
    <x v="0"/>
    <n v="225"/>
    <s v="ECONOMÍA APLICADA"/>
  </r>
  <r>
    <x v="26"/>
    <n v="72793905"/>
    <x v="6"/>
    <n v="5133"/>
    <s v="5133R"/>
    <s v="GRUPO-A1"/>
    <s v="Habilidades directivas y temas avanzados de gestión de empresas"/>
    <s v="GR"/>
    <s v="GRUPO REDUCIDO"/>
    <s v="5133R"/>
    <s v="GR de Habilidades directivas y temas avanzados de gestión de empresas"/>
    <s v="GRUPO-A1"/>
    <s v="GR de Habilidades directivas y temas avanzados de gestión de empresas"/>
    <s v="AN"/>
    <n v="72793905"/>
    <s v="DÍAZ"/>
    <s v="MENDOZA"/>
    <s v="ANA CARMEN"/>
    <s v="DÍAZ MENDOZA, ANA CARMEN"/>
    <x v="1"/>
    <x v="0"/>
    <x v="0"/>
    <m/>
    <m/>
    <s v="andiazm"/>
    <s v="ana-carmen.diaz@unirioja.es"/>
    <n v="1"/>
    <n v="1"/>
    <n v="536"/>
    <s v="PROFESOR INTERINO"/>
    <s v="C01"/>
    <s v="TIEMPO COMPLETO"/>
    <s v="2017-09-15 00:00:00.0"/>
    <s v="null"/>
    <s v="PI101238"/>
    <s v="PROFESOR CONTRATADO INTERINO"/>
    <s v="R104"/>
    <x v="0"/>
    <n v="230"/>
    <s v="ECONOMÍA FINANCIERA Y CONTABILIDAD"/>
  </r>
  <r>
    <x v="26"/>
    <n v="16551895"/>
    <x v="6"/>
    <n v="5134"/>
    <s v="5134G"/>
    <s v="GRUPO-A"/>
    <s v="Dirección de la empresa internacional"/>
    <s v="GG"/>
    <s v="GRUPO GRANDE"/>
    <s v="5134G"/>
    <s v="GG de Dirección de la empresa internacional"/>
    <s v="GRUPO-A"/>
    <s v="GG de Dirección de la empresa internacional"/>
    <s v="AN"/>
    <n v="16551895"/>
    <s v="SALINAS"/>
    <s v="ZÁRATE"/>
    <s v="RODOLFO"/>
    <s v="SALINAS ZÁRATE, RODOLFO"/>
    <x v="1"/>
    <x v="0"/>
    <x v="0"/>
    <m/>
    <m/>
    <s v="rosalina"/>
    <s v="rodolfo.salinas@unirioja.es"/>
    <n v="2"/>
    <n v="2"/>
    <n v="504"/>
    <s v="PROFESOR TITULAR UNIVERSIDAD"/>
    <s v="01A"/>
    <s v="TIEMPO COMPLETO AMPLIADO"/>
    <s v="2012-09-01 00:00:00.0"/>
    <s v="null"/>
    <s v="DF100088"/>
    <s v="PROFESOR TITULAR DE UNIVERSIDAD"/>
    <s v="R104"/>
    <x v="0"/>
    <n v="650"/>
    <s v="ORGANIZACIÓN DE EMPRESAS"/>
  </r>
  <r>
    <x v="26"/>
    <n v="16544145"/>
    <x v="6"/>
    <n v="5135"/>
    <s v="5135G"/>
    <s v="GRUPO-A"/>
    <s v="Finanzas internacionales"/>
    <s v="GG"/>
    <s v="GRUPO GRANDE"/>
    <s v="5135G"/>
    <s v="GG de Finanzas internacionales"/>
    <s v="GRUPO-A"/>
    <s v="GG de Finanzas internacionales"/>
    <s v="AN"/>
    <n v="16544145"/>
    <s v="ACEDO"/>
    <s v="RAMÍREZ"/>
    <s v="MIGUEL ANGEL"/>
    <s v="ACEDO RAMÍREZ, MIGUEL ANGEL"/>
    <x v="0"/>
    <x v="0"/>
    <x v="0"/>
    <m/>
    <m/>
    <s v="miacedo"/>
    <s v="miguel-angel.acedo@unirioja.es"/>
    <n v="1.5"/>
    <n v="1.5"/>
    <n v="504"/>
    <s v="PROFESOR TITULAR UNIVERSIDAD"/>
    <s v="C01"/>
    <s v="TIEMPO COMPLETO"/>
    <s v="2018-11-26 00:00:00.0"/>
    <s v="null"/>
    <s v="DF31207"/>
    <s v="PROFESOR TITULAR DE UNIVERSIDAD"/>
    <s v="R104"/>
    <x v="0"/>
    <n v="230"/>
    <s v="ECONOMÍA FINANCIERA Y CONTABILIDAD"/>
  </r>
  <r>
    <x v="26"/>
    <n v="16530052"/>
    <x v="6"/>
    <n v="5135"/>
    <s v="5135R"/>
    <s v="GRUPO-A1"/>
    <s v="Finanzas internacionales"/>
    <s v="GR"/>
    <s v="GRUPO REDUCIDO"/>
    <s v="5135R"/>
    <s v="GR de Finanzas internacionales"/>
    <s v="GRUPO-A1"/>
    <s v="GR de Finanzas internacionales"/>
    <s v="AN"/>
    <n v="16530052"/>
    <s v="AYALA"/>
    <s v="CALVO"/>
    <s v="JUAN CARLOS"/>
    <s v="AYALA CALVO, JUAN CARLOS"/>
    <x v="0"/>
    <x v="0"/>
    <x v="0"/>
    <m/>
    <m/>
    <s v="juayala"/>
    <s v="juan-carlos.ayala@unirioja.es"/>
    <n v="1.5"/>
    <n v="1.5"/>
    <n v="500"/>
    <s v="CATEDRATICO DE UNIVERSIDAD"/>
    <s v="C01"/>
    <s v="TIEMPO COMPLETO"/>
    <s v="2016-09-15 00:00:00.0"/>
    <s v="null"/>
    <s v="DF31196"/>
    <s v="CATEDRÁTICO DE UNIVERSIDAD"/>
    <s v="R104"/>
    <x v="0"/>
    <n v="230"/>
    <s v="ECONOMÍA FINANCIERA Y CONTABILIDAD"/>
  </r>
  <r>
    <x v="26"/>
    <n v="16547433"/>
    <x v="6"/>
    <n v="5136"/>
    <s v="5136G"/>
    <s v="GRUPO-A"/>
    <s v="Marketing internacional"/>
    <s v="GG"/>
    <s v="GRUPO GRANDE"/>
    <s v="5136G"/>
    <s v="GG de Marketing internacional"/>
    <s v="GRUPO-A"/>
    <s v="GG de Marketing internacional"/>
    <s v="AN"/>
    <n v="16547433"/>
    <s v="OLARTE"/>
    <s v="PASCUAL"/>
    <s v="Mª CRISTINA"/>
    <s v="OLARTE PASCUAL, Mª CRISTINA"/>
    <x v="0"/>
    <x v="0"/>
    <x v="0"/>
    <m/>
    <m/>
    <s v="m-olarte"/>
    <s v="cristina.olarte@unirioja.es"/>
    <n v="1.4"/>
    <n v="1.4"/>
    <n v="504"/>
    <s v="PROFESOR TITULAR UNIVERSIDAD"/>
    <s v="C01"/>
    <s v="TIEMPO COMPLETO"/>
    <s v="2017-09-15 00:00:00.0"/>
    <s v="null"/>
    <s v="DF100194"/>
    <s v="PROFESOR TITULAR DE UNIVERSIDAD"/>
    <s v="R104"/>
    <x v="0"/>
    <n v="95"/>
    <s v="COMERCIALIZACIÓN E INVESTIGACIÓN DE MERCADOS"/>
  </r>
  <r>
    <x v="26"/>
    <n v="16563058"/>
    <x v="6"/>
    <n v="5136"/>
    <s v="5136G"/>
    <s v="GRUPO-A"/>
    <s v="Marketing internacional"/>
    <s v="GG"/>
    <s v="GRUPO GRANDE"/>
    <s v="5136G"/>
    <s v="GG de Marketing internacional"/>
    <s v="GRUPO-A"/>
    <s v="GG de Marketing internacional"/>
    <s v="AN"/>
    <n v="16563058"/>
    <s v="PELEGRÍN"/>
    <s v="BORONDO"/>
    <s v="JORGE"/>
    <s v="PELEGRÍN BORONDO, JORGE"/>
    <x v="0"/>
    <x v="0"/>
    <x v="0"/>
    <m/>
    <m/>
    <s v="jopelegr"/>
    <s v="jorge.pelegrin@unirioja.es"/>
    <n v="0.6"/>
    <n v="0.6"/>
    <n v="534"/>
    <s v="CONTRATADO DOCTOR -TIPO 1"/>
    <s v="C01"/>
    <s v="TIEMPO COMPLETO"/>
    <s v="2015-04-23 00:00:00.0"/>
    <s v="null"/>
    <s v="LD100612"/>
    <s v="PROFESOR CONTRATADO DOCTOR- TIPO 1"/>
    <s v="R104"/>
    <x v="0"/>
    <n v="95"/>
    <s v="COMERCIALIZACIÓN E INVESTIGACIÓN DE MERCADOS"/>
  </r>
  <r>
    <x v="26"/>
    <n v="16549972"/>
    <x v="6"/>
    <n v="5137"/>
    <s v="5137G"/>
    <s v="GRUPO-A"/>
    <s v="Economía internacional"/>
    <s v="GG"/>
    <s v="GRUPO GRANDE"/>
    <s v="5137G"/>
    <s v="GG de Economía internacional"/>
    <s v="GRUPO-A"/>
    <s v="GG de Economía internacional"/>
    <s v="AN"/>
    <n v="16549972"/>
    <s v="PINILLOS"/>
    <s v="GARCÍA"/>
    <s v="MARÍA DE LA O"/>
    <s v="PINILLOS GARCÍA, MARÍA DE LA O"/>
    <x v="0"/>
    <x v="0"/>
    <x v="0"/>
    <m/>
    <m/>
    <s v="mpinillo"/>
    <s v="maria.pinillos@unirioja.es"/>
    <n v="0.75"/>
    <n v="0.75"/>
    <n v="504"/>
    <s v="PROFESOR TITULAR UNIVERSIDAD"/>
    <s v="C01"/>
    <s v="TIEMPO COMPLETO"/>
    <s v="2014-09-15 00:00:00.0"/>
    <s v="null"/>
    <s v="DF31176"/>
    <s v="PROFESOR TITULAR DE UNIVERSIDAD"/>
    <s v="R104"/>
    <x v="0"/>
    <n v="225"/>
    <s v="ECONOMÍA APLICADA"/>
  </r>
  <r>
    <x v="26"/>
    <n v="16517184"/>
    <x v="6"/>
    <n v="5138"/>
    <s v="5138G"/>
    <s v="GRUPO-A"/>
    <s v="Dirección de la tecnología y la innovación"/>
    <s v="GG"/>
    <s v="GRUPO GRANDE"/>
    <s v="5138G"/>
    <s v="GG de Dirección de la tecnología y la innovación"/>
    <s v="GRUPO-A"/>
    <s v="GG de Dirección de la tecnología y la innovación"/>
    <s v="AN"/>
    <n v="16517184"/>
    <s v="JUÁREZ"/>
    <s v="CASTELLÓ"/>
    <s v="CARMELO ARTURO"/>
    <s v="JUÁREZ CASTELLÓ, CARMELO ARTURO"/>
    <x v="0"/>
    <x v="0"/>
    <x v="0"/>
    <m/>
    <m/>
    <s v="cajuarez"/>
    <s v="carmelo.juarez@unirioja.es"/>
    <n v="2"/>
    <n v="2"/>
    <n v="504"/>
    <s v="PROFESOR TITULAR UNIVERSIDAD"/>
    <s v="C01"/>
    <s v="TIEMPO COMPLETO"/>
    <s v="2013-09-13 00:00:00.0"/>
    <s v="null"/>
    <s v="DF31303"/>
    <s v="TITULAR DE UNIVERSIDAD"/>
    <s v="R104"/>
    <x v="0"/>
    <n v="650"/>
    <s v="ORGANIZACIÓN DE EMPRESAS"/>
  </r>
  <r>
    <x v="26"/>
    <n v="14943754"/>
    <x v="6"/>
    <n v="5139"/>
    <s v="5139G"/>
    <s v="GRUPO-A"/>
    <s v="Diseño y modelos de investigación"/>
    <s v="GG"/>
    <s v="GRUPO GRANDE"/>
    <s v="5139G"/>
    <s v="GG de Diseño y modelos de investigación"/>
    <s v="GRUPO-A"/>
    <s v="GG de Diseño y modelos de investigación"/>
    <s v="AN"/>
    <n v="14943754"/>
    <s v="RODRÍGUEZ"/>
    <s v="IBEAS"/>
    <s v="ROBERTO"/>
    <s v="RODRÍGUEZ IBEAS, ROBERTO"/>
    <x v="1"/>
    <x v="0"/>
    <x v="0"/>
    <m/>
    <m/>
    <s v="rorodrig"/>
    <s v="roberto.rodriguez@unirioja.es"/>
    <n v="1"/>
    <n v="1"/>
    <n v="504"/>
    <s v="PROFESOR TITULAR UNIVERSIDAD"/>
    <s v="C01"/>
    <s v="TIEMPO COMPLETO"/>
    <s v="2012-07-13 00:00:00.0"/>
    <s v="null"/>
    <s v="DF100089"/>
    <s v="PROFESOR TITULAR DE UNIVERSIDAD"/>
    <s v="R104"/>
    <x v="0"/>
    <n v="415"/>
    <s v="FUNDAMENTOS DEL ANÁLISIS ECONÓMICO"/>
  </r>
  <r>
    <x v="26"/>
    <n v="16533890"/>
    <x v="6"/>
    <n v="5140"/>
    <s v="5140G"/>
    <s v="GRUPO-A"/>
    <s v="Métodos de investigación"/>
    <s v="GG"/>
    <s v="GRUPO GRANDE"/>
    <s v="5140G"/>
    <s v="GG de Métodos de investigación"/>
    <s v="GRUPO-A"/>
    <s v="GG de Métodos de investigación"/>
    <s v="AN"/>
    <n v="16533890"/>
    <s v="PORTILLO"/>
    <s v="PÉREZ DE VIÑASPRE"/>
    <s v="FABIOLA"/>
    <s v="PORTILLO PÉREZ DE VIÑASPRE, FABIOLA"/>
    <x v="0"/>
    <x v="0"/>
    <x v="0"/>
    <m/>
    <m/>
    <s v="faporti"/>
    <s v="fabiola.portillo@unirioja.es"/>
    <n v="0.5"/>
    <n v="0.5"/>
    <n v="504"/>
    <s v="PROFESOR TITULAR UNIVERSIDAD"/>
    <s v="01A"/>
    <s v="TIEMPO COMPLETO AMPLIADO"/>
    <s v="2016-09-15 00:00:00.0"/>
    <s v="null"/>
    <s v="DF100141"/>
    <s v="PROFESOR TITULAR DE UNIVERSIDAD"/>
    <s v="R104"/>
    <x v="0"/>
    <n v="225"/>
    <s v="ECONOMÍA APLICADA"/>
  </r>
  <r>
    <x v="26"/>
    <n v="72780423"/>
    <x v="6"/>
    <n v="5140"/>
    <s v="5140G"/>
    <s v="GRUPO-A"/>
    <s v="Métodos de investigación"/>
    <s v="GG"/>
    <s v="GRUPO GRANDE"/>
    <s v="5140G"/>
    <s v="GG de Métodos de investigación"/>
    <s v="GRUPO-A"/>
    <s v="GG de Métodos de investigación"/>
    <s v="AN"/>
    <n v="72780423"/>
    <s v="RIAÑO"/>
    <s v="GIL"/>
    <s v="CONSUELO"/>
    <s v="RIAÑO GIL, CONSUELO"/>
    <x v="1"/>
    <x v="0"/>
    <x v="0"/>
    <m/>
    <m/>
    <s v="coriano"/>
    <s v="consuelo.riano@unirioja.es"/>
    <n v="1"/>
    <n v="1"/>
    <n v="504"/>
    <s v="PROFESOR TITULAR UNIVERSIDAD"/>
    <s v="01A"/>
    <s v="TIEMPO COMPLETO AMPLIADO"/>
    <s v="2018-09-17 00:00:00.0"/>
    <s v="null"/>
    <s v="DF31218"/>
    <s v="TITULAR DE UNIVERSIDAD"/>
    <s v="R104"/>
    <x v="0"/>
    <n v="95"/>
    <s v="COMERCIALIZACIÓN E INVESTIGACIÓN DE MERCADOS"/>
  </r>
  <r>
    <x v="26"/>
    <n v="16594259"/>
    <x v="6"/>
    <n v="5140"/>
    <s v="5140I"/>
    <s v="GRUPO-A1"/>
    <s v="Métodos de investigación"/>
    <s v="GI"/>
    <s v="GRUPO DE INFORMÁTICA"/>
    <s v="5140I"/>
    <s v="GI de Métodos de investigación"/>
    <s v="GRUPO-A1"/>
    <s v="GI de Métodos de investigación"/>
    <s v="AN"/>
    <n v="16594259"/>
    <s v="JUANEDA"/>
    <s v="AYENSA"/>
    <s v="EMMA"/>
    <s v="JUANEDA AYENSA, EMMA"/>
    <x v="1"/>
    <x v="0"/>
    <x v="0"/>
    <m/>
    <m/>
    <s v="ejuaneda"/>
    <s v="emma.juaneda@unirioja.es"/>
    <n v="0.5"/>
    <n v="0.5"/>
    <n v="536"/>
    <s v="PROFESOR INTERINO"/>
    <s v="C01"/>
    <s v="TIEMPO COMPLETO"/>
    <s v="2015-12-22 00:00:00.0"/>
    <s v="null"/>
    <s v="PI101025"/>
    <s v="PROFESOR CONTRATADO INTERINO"/>
    <s v="R104"/>
    <x v="0"/>
    <n v="650"/>
    <s v="ORGANIZACIÓN DE EMPRESAS"/>
  </r>
  <r>
    <x v="27"/>
    <n v="39847439"/>
    <x v="6"/>
    <n v="5143"/>
    <s v="5143G"/>
    <s v="GRUPO-A"/>
    <s v="Neurociencia, desarrollo humano y educación"/>
    <s v="GG"/>
    <s v="GRUPO GRANDE"/>
    <s v="5143G"/>
    <s v="GG de Neurociencia, desarrollo humano y educación"/>
    <s v="GRUPO-A"/>
    <s v="GG de Neurociencia, desarrollo humano y educación"/>
    <s v="1S"/>
    <n v="39847439"/>
    <s v="SASTRE"/>
    <s v="I RIBA"/>
    <s v="SYLVIA"/>
    <s v="SASTRE I RIBA, SYLVIA"/>
    <x v="1"/>
    <x v="0"/>
    <x v="0"/>
    <m/>
    <m/>
    <s v="sisastre"/>
    <s v="silvia.sastre@unirioja.es"/>
    <n v="3"/>
    <n v="3"/>
    <n v="500"/>
    <s v="CATEDRATICO DE UNIVERSIDAD"/>
    <s v="C01"/>
    <s v="TIEMPO COMPLETO"/>
    <s v="2007-05-13 00:00:00.0"/>
    <s v="null"/>
    <s v="DF3590"/>
    <s v="CATEDRÁTICO DE UNIVERSIDAD"/>
    <s v="R115"/>
    <x v="2"/>
    <n v="735"/>
    <s v="PSICOLOGÍA EVOLUTIVA Y DE LA EDUCACIÓN"/>
  </r>
  <r>
    <x v="27"/>
    <n v="72703170"/>
    <x v="6"/>
    <n v="5145"/>
    <s v="5145G"/>
    <s v="GRUPO-A"/>
    <s v="Prevención del fracaso escolar"/>
    <s v="GG"/>
    <s v="GRUPO GRANDE"/>
    <s v="5145G"/>
    <s v="GG de Prevención del fracaso escolar"/>
    <s v="GRUPO-A"/>
    <s v="GG de Prevención del fracaso escolar"/>
    <s v="2S"/>
    <n v="72703170"/>
    <s v="CHOCARRO"/>
    <s v="DE LUIS"/>
    <s v="EDURNE"/>
    <s v="CHOCARRO DE LUIS, EDURNE"/>
    <x v="0"/>
    <x v="0"/>
    <x v="0"/>
    <m/>
    <m/>
    <s v="edchocar"/>
    <s v="edurne.chocarro@unirioja.es"/>
    <n v="3"/>
    <n v="3"/>
    <n v="534"/>
    <s v="CONTRATADO DOCTOR -TIPO 1"/>
    <s v="C01"/>
    <s v="TIEMPO COMPLETO"/>
    <s v="2018-11-30 00:00:00.0"/>
    <s v="null"/>
    <s v="LD100293"/>
    <s v="PROFESOR CONTRATADO DOCTOR -TIPO 1"/>
    <s v="R115"/>
    <x v="2"/>
    <n v="215"/>
    <s v="DIDÁCTICA Y ORGANIZACIÓN ESCOLAR"/>
  </r>
  <r>
    <x v="27"/>
    <n v="16512032"/>
    <x v="6"/>
    <n v="5146"/>
    <s v="5146G"/>
    <s v="GRUPO-A"/>
    <s v="Prevención e intervención en dificultades de la lecto-escritura en la escuela de ed. infantil y prim"/>
    <s v="GG"/>
    <s v="GRUPO GRANDE"/>
    <s v="5146G"/>
    <s v="GG de Prevención e intervención en dificultades de la lecto-escritura en la"/>
    <s v="GRUPO-A"/>
    <s v="GG de Prevención e intervención en dificultades de la lecto-escritura en la"/>
    <s v="1S"/>
    <n v="16512032"/>
    <s v="TORRES"/>
    <s v="RUIZ"/>
    <s v="MARÍA DEL MAR"/>
    <s v="TORRES RUIZ, MARÍA DEL MAR"/>
    <x v="1"/>
    <x v="0"/>
    <x v="0"/>
    <m/>
    <m/>
    <s v="matorrr"/>
    <s v="maria-mar.torres@unirioja.es"/>
    <n v="3"/>
    <n v="3"/>
    <n v="532"/>
    <s v="LABORAL DOCENTE-ASOCIADO"/>
    <s v="P05"/>
    <s v="TIEMPO PARCIAL (5+5 HORAS)"/>
    <s v="2017-09-15 00:00:00.0"/>
    <s v="2019-09-14 00:00:00.0"/>
    <s v="PI101245"/>
    <s v="PROFESOR ASOCIADO"/>
    <s v="R106"/>
    <x v="5"/>
    <n v="195"/>
    <s v="DIDÁCTICA DE LA LENGUA Y LA LITERATURA"/>
  </r>
  <r>
    <x v="27"/>
    <n v="16556358"/>
    <x v="6"/>
    <n v="5146"/>
    <s v="5146G"/>
    <s v="GRUPO-A"/>
    <s v="Prevención e intervención en dificultades de la lecto-escritura en la escuela de ed. infantil y prim"/>
    <s v="GG"/>
    <s v="GRUPO GRANDE"/>
    <s v="5146G"/>
    <s v="GG de Prevención e intervención en dificultades de la lecto-escritura en la"/>
    <s v="GRUPO-A"/>
    <s v="GG de Prevención e intervención en dificultades de la lecto-escritura en la"/>
    <s v="1S"/>
    <n v="16556358"/>
    <s v="SILVESTRE"/>
    <s v="SALAS"/>
    <s v="MARÍA DEL SOL"/>
    <s v="SILVESTRE SALAS, MARÍA DEL SOL"/>
    <x v="1"/>
    <x v="0"/>
    <x v="0"/>
    <m/>
    <m/>
    <s v="masilves"/>
    <s v="marysol.silvestre@unirioja.es"/>
    <n v="0"/>
    <n v="0"/>
    <n v="536"/>
    <s v="PROFESOR INTERINO"/>
    <s v="C01"/>
    <s v="TIEMPO COMPLETO"/>
    <s v="2013-09-16 00:00:00.0"/>
    <s v="null"/>
    <s v="PI100910"/>
    <s v="PROFESOR CONTRATADO INTERINO"/>
    <s v="R106"/>
    <x v="5"/>
    <n v="195"/>
    <s v="DIDÁCTICA DE LA LENGUA Y LA LITERATURA"/>
  </r>
  <r>
    <x v="27"/>
    <n v="72781428"/>
    <x v="6"/>
    <n v="5147"/>
    <s v="5147G"/>
    <s v="GRUPO-A"/>
    <s v="Evaluación de la calidad educativa"/>
    <s v="GG"/>
    <s v="GRUPO GRANDE"/>
    <s v="5147G"/>
    <s v="GG de Evaluación de la calidad educativa"/>
    <s v="GRUPO-A"/>
    <s v="GG de Evaluación de la calidad educativa"/>
    <s v="1S"/>
    <n v="72781428"/>
    <s v="NAVARIDAS"/>
    <s v="NALDA"/>
    <s v="FERMÍN"/>
    <s v="NAVARIDAS NALDA, FERMÍN"/>
    <x v="0"/>
    <x v="0"/>
    <x v="0"/>
    <m/>
    <m/>
    <s v="fenavari"/>
    <s v="fermin.navaridas@unirioja.es"/>
    <n v="3"/>
    <n v="3"/>
    <n v="504"/>
    <s v="PROFESOR TITULAR UNIVERSIDAD"/>
    <s v="C01"/>
    <s v="TIEMPO COMPLETO"/>
    <s v="2016-11-26 00:00:00.0"/>
    <s v="null"/>
    <s v="DF100332"/>
    <s v="PROFESOR TITULAR DE UNIVERSIDAD"/>
    <s v="R115"/>
    <x v="2"/>
    <n v="215"/>
    <s v="DIDÁCTICA Y ORGANIZACIÓN ESCOLAR"/>
  </r>
  <r>
    <x v="27"/>
    <n v="16509812"/>
    <x v="6"/>
    <n v="5148"/>
    <s v="5148G"/>
    <s v="GRUPO-A"/>
    <s v="Juego, deporte e innovación en el aula"/>
    <s v="GG"/>
    <s v="GRUPO GRANDE"/>
    <s v="5148G"/>
    <s v="GG de Juego, deporte e innovación en el aula"/>
    <s v="GRUPO-A"/>
    <s v="GG de Juego, deporte e innovación en el aula"/>
    <s v="2S"/>
    <n v="16509812"/>
    <s v="LOZA"/>
    <s v="OLAVE"/>
    <s v="EDMUNDO"/>
    <s v="LOZA OLAVE, EDMUNDO"/>
    <x v="0"/>
    <x v="0"/>
    <x v="0"/>
    <m/>
    <m/>
    <s v="edloza"/>
    <s v="edmundo.loza@unirioja.es"/>
    <n v="2"/>
    <n v="2"/>
    <n v="504"/>
    <s v="PROFESOR TITULAR UNIVERSIDAD"/>
    <s v="01A"/>
    <s v="TIEMPO COMPLETO AMPLIADO"/>
    <s v="2012-09-01 00:00:00.0"/>
    <s v="null"/>
    <s v="DF31336"/>
    <s v="TITULAR DE UNIVERSIDAD"/>
    <s v="R115"/>
    <x v="2"/>
    <n v="187"/>
    <s v="DIDÁCTICA DE LA EXPRESIÓN CORPORAL"/>
  </r>
  <r>
    <x v="27"/>
    <n v="40310935"/>
    <x v="6"/>
    <n v="5148"/>
    <s v="5148G"/>
    <s v="GRUPO-A"/>
    <s v="Juego, deporte e innovación en el aula"/>
    <s v="GG"/>
    <s v="GRUPO GRANDE"/>
    <s v="5148G"/>
    <s v="GG de Juego, deporte e innovación en el aula"/>
    <s v="GRUPO-A"/>
    <s v="GG de Juego, deporte e innovación en el aula"/>
    <s v="2S"/>
    <n v="40310935"/>
    <s v="DALMAU"/>
    <s v="TORRES"/>
    <s v="JOSEP MARÍA"/>
    <s v="DALMAU TORRES, JOSEP MARÍA"/>
    <x v="0"/>
    <x v="0"/>
    <x v="0"/>
    <m/>
    <m/>
    <s v="jodalmau"/>
    <s v="jose-maria.dalmau@unirioja.es"/>
    <n v="1"/>
    <n v="1"/>
    <n v="534"/>
    <s v="CONTRATADO DOCTOR -TIPO 1"/>
    <s v="C01"/>
    <s v="TIEMPO COMPLETO"/>
    <s v="2012-10-31 00:00:00.0"/>
    <s v="null"/>
    <s v="LD100297"/>
    <s v="CONTRATADA DOCTOR"/>
    <s v="R115"/>
    <x v="2"/>
    <n v="187"/>
    <s v="DIDÁCTICA DE LA EXPRESIÓN CORPORAL"/>
  </r>
  <r>
    <x v="27"/>
    <n v="78871077"/>
    <x v="6"/>
    <n v="5149"/>
    <s v="5149G"/>
    <s v="GRUPO-A"/>
    <s v="Aprendizaje en el aula basado en proyectos"/>
    <s v="GG"/>
    <s v="GRUPO GRANDE"/>
    <s v="5149G"/>
    <s v="GG de Aprendizaje en el aula basado en proyectos"/>
    <s v="GRUPO-A"/>
    <s v="GG de Aprendizaje en el aula basado en proyectos"/>
    <s v="1S"/>
    <n v="78871077"/>
    <s v="PÉREZ DE ALBÉNIZ"/>
    <s v="ITURRIAGA"/>
    <s v="ALICIA"/>
    <s v="PÉREZ DE ALBÉNIZ ITURRIAGA, ALICIA"/>
    <x v="0"/>
    <x v="0"/>
    <x v="0"/>
    <m/>
    <m/>
    <s v="alperei"/>
    <s v="alicia.perez@unirioja.es"/>
    <n v="3"/>
    <n v="3"/>
    <n v="504"/>
    <s v="PROFESOR TITULAR UNIVERSIDAD"/>
    <s v="01R"/>
    <s v="TIEMPO COMPLETO REDUCIDO"/>
    <s v="2017-09-15 00:00:00.0"/>
    <s v="null"/>
    <s v="DF100181"/>
    <s v="TITULAR DE UNIVERSIDAD"/>
    <s v="R115"/>
    <x v="2"/>
    <n v="735"/>
    <s v="PSICOLOGÍA EVOLUTIVA Y DE LA EDUCACIÓN"/>
  </r>
  <r>
    <x v="27"/>
    <n v="16567689"/>
    <x v="6"/>
    <n v="5150"/>
    <s v="5150G"/>
    <s v="GRUPO-A"/>
    <s v="Tecnologías y adaptaciones de acceso para alumnos con necesidades educativas especiales"/>
    <s v="GG"/>
    <s v="GRUPO GRANDE"/>
    <s v="5150G"/>
    <s v="GG de Tecnologías y adaptaciones de acceso para alumnos con necesidades edu"/>
    <s v="GRUPO-A"/>
    <s v="GG de Tecnologías y adaptaciones de acceso para alumnos con necesidades edu"/>
    <s v="1S"/>
    <n v="16567689"/>
    <s v="SÁENZ DE CABEZÓN"/>
    <s v="IRIGARAY"/>
    <s v="EDUARDO"/>
    <s v="SÁENZ DE CABEZÓN IRIGARAY, EDUARDO"/>
    <x v="0"/>
    <x v="0"/>
    <x v="0"/>
    <m/>
    <m/>
    <s v="esaenz-d"/>
    <s v="eduardo.saenz-de-cabezon@unirioja.es"/>
    <n v="1.5"/>
    <n v="1.5"/>
    <n v="504"/>
    <s v="PROFESOR TITULAR UNIVERSIDAD"/>
    <s v="C01"/>
    <s v="TIEMPO COMPLETO"/>
    <s v="2018-12-18 00:00:00.0"/>
    <s v="null"/>
    <s v="DF100367"/>
    <s v="PROFESOR TITULAR DE UNIVERSIDAD"/>
    <s v="R111"/>
    <x v="7"/>
    <n v="570"/>
    <s v="LENGUAJES Y SISTEMAS INFORMÁTICOS"/>
  </r>
  <r>
    <x v="27"/>
    <n v="71639421"/>
    <x v="6"/>
    <n v="5151"/>
    <s v="5151G"/>
    <s v="GRUPO-A"/>
    <s v="Diseños de investigación y análisis estadístico aplicados a la educación"/>
    <s v="GG"/>
    <s v="GRUPO GRANDE"/>
    <s v="5151G"/>
    <s v="GG de Diseños de investig. y análisis estadístico aplicados a la educación"/>
    <s v="GRUPO-A"/>
    <s v="GG de Diseños de investig. y análisis estadístico aplicados a la educación"/>
    <s v="1S"/>
    <n v="71639421"/>
    <s v="FONSECA"/>
    <s v="PEDRERO"/>
    <s v="EDUARDO"/>
    <s v="FONSECA PEDRERO, EDUARDO"/>
    <x v="0"/>
    <x v="0"/>
    <x v="0"/>
    <m/>
    <m/>
    <s v="edfonsec"/>
    <s v="eduardo.fonseca@unirioja.es"/>
    <n v="2"/>
    <n v="2"/>
    <n v="504"/>
    <s v="PROFESOR TITULAR UNIVERSIDAD"/>
    <s v="C01"/>
    <s v="TIEMPO COMPLETO"/>
    <s v="2011-09-01 00:00:00.0"/>
    <s v="null"/>
    <s v="DF100295"/>
    <s v="PROFESOR TITULAR DE UNIVERSIDAD"/>
    <s v="R115"/>
    <x v="2"/>
    <n v="735"/>
    <s v="PSICOLOGÍA EVOLUTIVA Y DE LA EDUCACIÓN"/>
  </r>
  <r>
    <x v="27"/>
    <n v="16561261"/>
    <x v="6"/>
    <n v="5152"/>
    <s v="5152G"/>
    <s v="GRUPO-A"/>
    <s v="Metodología observacional en la escuela"/>
    <s v="GG"/>
    <s v="GRUPO GRANDE"/>
    <s v="5152G"/>
    <s v="GG de Metodología observacional en la escuela"/>
    <s v="GRUPO-A"/>
    <s v="GG de Metodología observacional en la escuela"/>
    <s v="1S"/>
    <n v="16561261"/>
    <s v="LAPRESA"/>
    <s v="AJAMIL"/>
    <s v="DANIEL"/>
    <s v="LAPRESA AJAMIL, DANIEL"/>
    <x v="0"/>
    <x v="0"/>
    <x v="0"/>
    <m/>
    <m/>
    <s v="dalapres"/>
    <s v="daniel.lapresa@unirioja.es"/>
    <n v="2"/>
    <n v="2"/>
    <n v="504"/>
    <s v="PROFESOR TITULAR UNIVERSIDAD"/>
    <s v="C01"/>
    <s v="TIEMPO COMPLETO"/>
    <s v="2014-09-15 00:00:00.0"/>
    <s v="null"/>
    <s v="DF100092"/>
    <s v="PROFESOR TITULAR DE UNIVERSIDAD"/>
    <s v="R115"/>
    <x v="2"/>
    <n v="187"/>
    <s v="DIDÁCTICA DE LA EXPRESIÓN CORPORAL"/>
  </r>
  <r>
    <x v="27"/>
    <n v="73587035"/>
    <x v="6"/>
    <n v="5153"/>
    <s v="5153G"/>
    <s v="GRUPO-A"/>
    <s v="Prevención e interv. en las dificultades de aprend. de las matemáticas en la escuela infantil y prim"/>
    <s v="GG"/>
    <s v="GRUPO GRANDE"/>
    <s v="5153G"/>
    <s v="GG de Prevención e interv. en las dificultades de aprend. de las matemática"/>
    <s v="GRUPO-A"/>
    <s v="GG de Prevención e interv. en las dificultades de aprend. de las matemática"/>
    <s v="1S"/>
    <n v="73587035"/>
    <s v="RIBERA"/>
    <s v="PUCHADES"/>
    <s v="JUAN MIGUEL"/>
    <s v="RIBERA PUCHADES, JUAN MIGUEL"/>
    <x v="1"/>
    <x v="0"/>
    <x v="0"/>
    <m/>
    <m/>
    <s v="juribera"/>
    <s v="juan-miguel.ribera@unirioja.es"/>
    <n v="3"/>
    <n v="3"/>
    <n v="504"/>
    <s v="PROFESOR TITULAR UNIVERSIDAD"/>
    <s v="C01"/>
    <s v="TIEMPO COMPLETO"/>
    <s v="2017-09-15 00:00:00.0"/>
    <s v="null"/>
    <s v="DF100341"/>
    <s v="PROFEESOR TITULAR DE UNIVERSIDAD"/>
    <s v="R111"/>
    <x v="7"/>
    <n v="200"/>
    <s v="DIDÁCTICA DE LA MATEMÁTICA"/>
  </r>
  <r>
    <x v="27"/>
    <n v="16546617"/>
    <x v="6"/>
    <n v="5155"/>
    <s v="5155G"/>
    <s v="GRUPO-A"/>
    <s v="El aula bilingüe en la escuela inclusiva"/>
    <s v="GG"/>
    <s v="GRUPO GRANDE"/>
    <s v="5155G"/>
    <s v="GG de El aula bilingüe en la escuela inclusiva"/>
    <s v="GRUPO-A"/>
    <s v="GG de El aula bilingüe en la escuela inclusiva"/>
    <s v="1S"/>
    <n v="16546617"/>
    <s v="BARRERAS"/>
    <s v="GÓMEZ"/>
    <s v="MARÍA ASUNCIÓN"/>
    <s v="BARRERAS GÓMEZ, MARÍA ASUNCIÓN"/>
    <x v="1"/>
    <x v="0"/>
    <x v="0"/>
    <m/>
    <m/>
    <s v="mabarrer"/>
    <s v="asuncion.barreras@unirioja.es"/>
    <n v="3"/>
    <n v="3"/>
    <n v="504"/>
    <s v="PROFESOR TITULAR UNIVERSIDAD"/>
    <s v="C01"/>
    <s v="TIEMPO COMPLETO"/>
    <s v="2017-09-15 00:00:00.0"/>
    <s v="null"/>
    <s v="DF31707"/>
    <s v="PROFESOR TITULAR DE UNIVERSIDAD"/>
    <s v="R107"/>
    <x v="6"/>
    <n v="345"/>
    <s v="FILOLOGÍA INGLESA"/>
  </r>
  <r>
    <x v="27"/>
    <n v="72786271"/>
    <x v="6"/>
    <n v="5156"/>
    <s v="5156G"/>
    <s v="GRUPO-A"/>
    <s v="Competencias para la inserción laboral en educación"/>
    <s v="GG"/>
    <s v="GRUPO GRANDE"/>
    <s v="5156G"/>
    <s v="GG de Competencias para la inserción laboral en educación"/>
    <s v="GRUPO-A"/>
    <s v="GG de Competencias para la inserción laboral en educación"/>
    <s v="1S"/>
    <n v="72786271"/>
    <s v="MONTAÑÉS"/>
    <s v="MURO"/>
    <s v="MARÍA PILAR"/>
    <s v="MONTAÑÉS MURO, MARÍA PILAR"/>
    <x v="0"/>
    <x v="0"/>
    <x v="0"/>
    <m/>
    <m/>
    <s v="mamontan"/>
    <s v="maria-pilar.montanes@unirioja.es"/>
    <n v="3"/>
    <n v="3"/>
    <n v="536"/>
    <s v="PROFESOR INTERINO"/>
    <s v="C01"/>
    <s v="TIEMPO COMPLETO"/>
    <s v="2012-09-01 00:00:00.0"/>
    <s v="null"/>
    <s v="PI100845"/>
    <s v="PROFESOR CONTRATADO INTERINO"/>
    <s v="R115"/>
    <x v="2"/>
    <n v="740"/>
    <s v="PSICOLOGÍA SOCIAL"/>
  </r>
  <r>
    <x v="28"/>
    <n v="16539010"/>
    <x v="6"/>
    <n v="5159"/>
    <s v="5159G"/>
    <s v="GRUPO-A"/>
    <s v="Métodos cuantitativos y estadísticos de investigación en Humanidades"/>
    <s v="GG"/>
    <s v="GRUPO GRANDE"/>
    <s v="5159G"/>
    <s v="GG de Métodos cuantitativos y estadísticos de investigación en Humanidades"/>
    <s v="GRUPO-A"/>
    <s v="GG de Métodos cuantitativos y estadísticos de investigación en Humanidades"/>
    <s v="1S"/>
    <n v="16539010"/>
    <s v="RUIZ"/>
    <s v="FLAÑO"/>
    <s v="PURIFICACIÓN"/>
    <s v="RUIZ FLAÑO, PURIFICACIÓN"/>
    <x v="1"/>
    <x v="0"/>
    <x v="0"/>
    <m/>
    <m/>
    <s v="puruiz"/>
    <s v="purificacion.ruiz@unirioja.es"/>
    <n v="0"/>
    <n v="0"/>
    <n v="504"/>
    <s v="PROFESOR TITULAR UNIVERSIDAD"/>
    <s v="01R"/>
    <s v="TIEMPO COMPLETO REDUCIDO"/>
    <s v="2017-09-15 00:00:00.0"/>
    <s v="null"/>
    <s v="DF3369"/>
    <s v="PROFESOR TITULAR DE UNIVERSIDAD"/>
    <s v="R114"/>
    <x v="3"/>
    <n v="430"/>
    <s v="GEOGRAFÍA FÍSICA"/>
  </r>
  <r>
    <x v="28"/>
    <n v="29127998"/>
    <x v="6"/>
    <n v="5159"/>
    <s v="5159G"/>
    <s v="GRUPO-A"/>
    <s v="Métodos cuantitativos y estadísticos de investigación en Humanidades"/>
    <s v="GG"/>
    <s v="GRUPO GRANDE"/>
    <s v="5159G"/>
    <s v="GG de Métodos cuantitativos y estadísticos de investigación en Humanidades"/>
    <s v="GRUPO-A"/>
    <s v="GG de Métodos cuantitativos y estadísticos de investigación en Humanidades"/>
    <s v="1S"/>
    <n v="29127998"/>
    <s v="LÓPEZ"/>
    <s v="VICENTE"/>
    <s v="MANUEL"/>
    <s v="LÓPEZ VICENTE, MANUEL"/>
    <x v="1"/>
    <x v="0"/>
    <x v="0"/>
    <m/>
    <m/>
    <s v="malopev"/>
    <s v="manuel.lopezv@unirioja.es"/>
    <n v="3"/>
    <n v="3"/>
    <n v="536"/>
    <s v="PROFESOR INTERINO"/>
    <s v="P06"/>
    <s v="TIEMPO PARCIAL (6+6 HORAS)"/>
    <s v="2018-10-08 00:00:00.0"/>
    <s v="2019-09-14 00:00:00.0"/>
    <s v="PI101440"/>
    <s v="PROFESOR CONTRATADO INTERINO"/>
    <s v="R114"/>
    <x v="3"/>
    <n v="10"/>
    <s v="ANÁLISIS GEOGRÁFICO REGIONAL"/>
  </r>
  <r>
    <x v="28"/>
    <n v="16535879"/>
    <x v="6"/>
    <n v="5160"/>
    <s v="5160G"/>
    <s v="GRUPO-A"/>
    <s v="Tecnologías de la información y la comunicación y Humanidades digitales"/>
    <s v="GG"/>
    <s v="GRUPO GRANDE"/>
    <s v="5160G"/>
    <s v="GG de Tecnologías de la información y la comunicación y Humanidades digital"/>
    <s v="GRUPO-A"/>
    <s v="GG de Tecnologías de la información y la comunicación y Humanidades digital"/>
    <s v="1S"/>
    <n v="16535879"/>
    <s v="IÑARREA"/>
    <s v="LAS HERAS"/>
    <s v="IGNACIO"/>
    <s v="IÑARREA LAS HERAS, IGNACIO"/>
    <x v="1"/>
    <x v="0"/>
    <x v="0"/>
    <m/>
    <m/>
    <s v="iinarrea"/>
    <s v="ignacio.inarrea@unirioja.es"/>
    <n v="3"/>
    <n v="3"/>
    <n v="500"/>
    <s v="CATEDRATICO DE UNIVERSIDAD"/>
    <s v="C01"/>
    <s v="TIEMPO COMPLETO"/>
    <s v="2017-12-18 00:00:00.0"/>
    <s v="null"/>
    <s v="DF100353"/>
    <s v="CATEDRÁTICO DE UNIVERSIDAD"/>
    <s v="R107"/>
    <x v="6"/>
    <n v="335"/>
    <s v="FILOLOGÍA FRANCESA"/>
  </r>
  <r>
    <x v="28"/>
    <n v="16519554"/>
    <x v="6"/>
    <n v="5161"/>
    <s v="5161G"/>
    <s v="GRUPO-A"/>
    <s v="Claves de interpretación cultural de los textos"/>
    <s v="GG"/>
    <s v="GRUPO GRANDE"/>
    <s v="5161G"/>
    <s v="GG de Claves de interpretación cultural de los textos"/>
    <s v="GRUPO-A"/>
    <s v="GG de Claves de interpretación cultural de los textos"/>
    <s v="2S"/>
    <n v="16519554"/>
    <s v="MURO"/>
    <s v="MUNILLA"/>
    <s v="MIGUEL ANGEL"/>
    <s v="MURO MUNILLA, MIGUEL ANGEL"/>
    <x v="1"/>
    <x v="0"/>
    <x v="0"/>
    <m/>
    <m/>
    <s v="mimuro"/>
    <s v="miguel-angel.muro@unirioja.es"/>
    <n v="1.5"/>
    <n v="1.5"/>
    <n v="500"/>
    <s v="CATEDRATICO DE UNIVERSIDAD"/>
    <s v="C01"/>
    <s v="TIEMPO COMPLETO"/>
    <s v="2017-12-12 00:00:00.0"/>
    <s v="null"/>
    <s v="DF100350"/>
    <s v="CATEDRÁTICO DE UNIVERSIDAD"/>
    <s v="R106"/>
    <x v="5"/>
    <n v="796"/>
    <s v="TEORÍA DE LA LITERATURA Y LITERATURA COMPARADA"/>
  </r>
  <r>
    <x v="28"/>
    <n v="16578573"/>
    <x v="6"/>
    <n v="5161"/>
    <s v="5161G"/>
    <s v="GRUPO-A"/>
    <s v="Claves de interpretación cultural de los textos"/>
    <s v="GG"/>
    <s v="GRUPO GRANDE"/>
    <s v="5161G"/>
    <s v="GG de Claves de interpretación cultural de los textos"/>
    <s v="GRUPO-A"/>
    <s v="GG de Claves de interpretación cultural de los textos"/>
    <s v="2S"/>
    <n v="16578573"/>
    <s v="PEÑA"/>
    <s v="CERVEL"/>
    <s v="MARÍA SANDRA"/>
    <s v="PEÑA CERVEL, MARÍA SANDRA"/>
    <x v="0"/>
    <x v="0"/>
    <x v="0"/>
    <m/>
    <m/>
    <s v="mapenac"/>
    <s v="sandra.pena@unirioja.es"/>
    <n v="1"/>
    <n v="1"/>
    <n v="504"/>
    <s v="PROFESOR TITULAR UNIVERSIDAD"/>
    <s v="01R"/>
    <s v="TIEMPO COMPLETO REDUCIDO"/>
    <s v="2017-09-15 00:00:00.0"/>
    <s v="null"/>
    <s v="DF31712"/>
    <s v="PROFESOR TITULAR DE UNIVERSIDAD"/>
    <s v="R107"/>
    <x v="6"/>
    <n v="345"/>
    <s v="FILOLOGÍA INGLESA"/>
  </r>
  <r>
    <x v="28"/>
    <n v="72692212"/>
    <x v="6"/>
    <n v="5161"/>
    <s v="5161G"/>
    <s v="GRUPO-A"/>
    <s v="Claves de interpretación cultural de los textos"/>
    <s v="GG"/>
    <s v="GRUPO GRANDE"/>
    <s v="5161G"/>
    <s v="GG de Claves de interpretación cultural de los textos"/>
    <s v="GRUPO-A"/>
    <s v="GG de Claves de interpretación cultural de los textos"/>
    <s v="2S"/>
    <n v="72692212"/>
    <s v="IZA"/>
    <s v="ERVITI"/>
    <s v="ANEIDER"/>
    <s v="IZA ERVITI, ANEIDER"/>
    <x v="0"/>
    <x v="0"/>
    <x v="0"/>
    <m/>
    <m/>
    <s v="aniza"/>
    <s v="aneider.izae@unirioja.es"/>
    <n v="0.5"/>
    <n v="0.5"/>
    <n v="536"/>
    <s v="PROFESOR INTERINO"/>
    <s v="C01"/>
    <s v="TIEMPO COMPLETO"/>
    <s v="2015-12-22 00:00:00.0"/>
    <s v="null"/>
    <s v="PI101034"/>
    <s v="PROFESOR CONTRATADO INTERINO"/>
    <s v="R107"/>
    <x v="6"/>
    <n v="345"/>
    <s v="FILOLOGÍA INGLESA"/>
  </r>
  <r>
    <x v="28"/>
    <n v="16525052"/>
    <x v="6"/>
    <n v="5162"/>
    <s v="5162G"/>
    <s v="GRUPO-A"/>
    <s v="Técnicas avanzadas de expresión y comunicación para el ámbito académico"/>
    <s v="GG"/>
    <s v="GRUPO GRANDE"/>
    <s v="5162G"/>
    <s v="GG de Técnicas avanzadas de expresión y comunicación para el ámbito a"/>
    <s v="GRUPO-A"/>
    <s v="GG de Técnicas avanzadas de expresión y comunicación para el"/>
    <s v="2S"/>
    <n v="16525052"/>
    <s v="BALMASEDA"/>
    <s v="MAESTU"/>
    <s v="ENRIQUE"/>
    <s v="BALMASEDA MAESTU, ENRIQUE"/>
    <x v="0"/>
    <x v="0"/>
    <x v="0"/>
    <m/>
    <m/>
    <s v="enbalmas"/>
    <s v="enrique.balmaseda@unirioja.es"/>
    <n v="1.5"/>
    <n v="1.5"/>
    <n v="504"/>
    <s v="PROFESOR TITULAR UNIVERSIDAD"/>
    <s v="01A"/>
    <s v="TIEMPO COMPLETO AMPLIADO"/>
    <s v="2018-09-17 00:00:00.0"/>
    <s v="null"/>
    <s v="DF100331"/>
    <s v="PROFESOR TITULAR DE UNIVERSIDAD"/>
    <s v="R106"/>
    <x v="5"/>
    <n v="567"/>
    <s v="LENGUA ESPAÑOLA"/>
  </r>
  <r>
    <x v="28"/>
    <n v="16570999"/>
    <x v="6"/>
    <n v="5162"/>
    <s v="5162G"/>
    <s v="GRUPO-A"/>
    <s v="Técnicas avanzadas de expresión y comunicación para el ámbito académico"/>
    <s v="GG"/>
    <s v="GRUPO GRANDE"/>
    <s v="5162G"/>
    <s v="GG de Técnicas avanzadas de expresión y comunicación para el ámbito a"/>
    <s v="GRUPO-A"/>
    <s v="GG de Técnicas avanzadas de expresión y comunicación para el"/>
    <s v="2S"/>
    <n v="16570999"/>
    <s v="TERRAZAS"/>
    <s v="GALLEGO"/>
    <s v="MELANIA"/>
    <s v="TERRAZAS GALLEGO, MELANIA"/>
    <x v="0"/>
    <x v="0"/>
    <x v="0"/>
    <m/>
    <m/>
    <s v="mterraza"/>
    <s v="melania.terrazas@unirioja.es"/>
    <n v="1.5"/>
    <n v="1.5"/>
    <n v="504"/>
    <s v="PROFESOR TITULAR UNIVERSIDAD"/>
    <s v="C01"/>
    <s v="TIEMPO COMPLETO"/>
    <s v="2016-11-26 00:00:00.0"/>
    <s v="null"/>
    <s v="DF100334"/>
    <s v="PROFESOR TITULAR DE UNIVERSIDAD"/>
    <s v="R107"/>
    <x v="6"/>
    <n v="345"/>
    <s v="FILOLOGÍA INGLESA"/>
  </r>
  <r>
    <x v="28"/>
    <n v="33425722"/>
    <x v="6"/>
    <n v="5163"/>
    <s v="5163G"/>
    <s v="GRUPO-A"/>
    <s v="Fuentes para la investigación en Humanidades"/>
    <s v="GG"/>
    <s v="GRUPO GRANDE"/>
    <s v="5163G"/>
    <s v="GG de Fuentes para la investigación en Humanidades"/>
    <s v="GRUPO-A"/>
    <s v="GG de Fuentes para la investigación en Humanidades"/>
    <s v="1S"/>
    <n v="33425722"/>
    <s v="ANDUEZA"/>
    <s v="UNANUA"/>
    <s v="Mª DEL PILAR"/>
    <s v="ANDUEZA UNANUA, Mª DEL PILAR"/>
    <x v="0"/>
    <x v="0"/>
    <x v="0"/>
    <m/>
    <m/>
    <s v="mdanduez"/>
    <s v="m-del-pilar.andueza@unirioja.es"/>
    <n v="1.5"/>
    <n v="1.5"/>
    <n v="504"/>
    <s v="PROFESOR TITULAR UNIVERSIDAD"/>
    <s v="C01"/>
    <s v="TIEMPO COMPLETO"/>
    <s v="2017-09-15 00:00:00.0"/>
    <s v="null"/>
    <s v="DF100343"/>
    <s v="PROFESOR TITULAR DE UNIVERSIDAD"/>
    <s v="R114"/>
    <x v="3"/>
    <n v="465"/>
    <s v="HISTORIA DEL ARTE"/>
  </r>
  <r>
    <x v="28"/>
    <n v="16539110"/>
    <x v="6"/>
    <n v="5164"/>
    <s v="5164G"/>
    <s v="GRUPO-A"/>
    <s v="Literaturas en inglés y cultura visual"/>
    <s v="GG"/>
    <s v="GRUPO GRANDE"/>
    <s v="5164G"/>
    <s v="GG de Literaturas en inglés y cultura visual"/>
    <s v="GRUPO-A"/>
    <s v="GG de Literaturas en inglés y cultura visual"/>
    <s v="1S"/>
    <n v="16539110"/>
    <s v="HERNÁEZ"/>
    <s v="LERENA"/>
    <s v="MARÍA JESÚS"/>
    <s v="HERNÁEZ LERENA, MARÍA JESÚS"/>
    <x v="0"/>
    <x v="0"/>
    <x v="0"/>
    <m/>
    <m/>
    <s v="mjhernae"/>
    <s v="mariaj.hernaez@unirioja.es"/>
    <n v="3"/>
    <n v="3"/>
    <n v="504"/>
    <s v="PROFESOR TITULAR UNIVERSIDAD"/>
    <s v="01R"/>
    <s v="TIEMPO COMPLETO REDUCIDO"/>
    <s v="2017-09-15 00:00:00.0"/>
    <s v="null"/>
    <s v="DF31691"/>
    <s v="TITULAR DE UNIVERSIDAD"/>
    <s v="R107"/>
    <x v="6"/>
    <n v="345"/>
    <s v="FILOLOGÍA INGLESA"/>
  </r>
  <r>
    <x v="28"/>
    <n v="9398535"/>
    <x v="6"/>
    <n v="5165"/>
    <s v="5165G"/>
    <s v="GRUPO-A"/>
    <s v="Estrategias de identidad en la literatura y el cine en lengua inglesa"/>
    <s v="GG"/>
    <s v="GRUPO GRANDE"/>
    <s v="5165G"/>
    <s v="GG de Estrategias de identidad en la literatura y el cine en lengua inglesa"/>
    <s v="GRUPO-A"/>
    <s v="GG de Estrategias de identidad en la literatura y el cine en lengua inglesa"/>
    <s v="1S"/>
    <n v="9398535"/>
    <s v="DÍAZ"/>
    <s v="CUESTA"/>
    <s v="JOSÉ"/>
    <s v="DÍAZ CUESTA, JOSÉ"/>
    <x v="1"/>
    <x v="0"/>
    <x v="0"/>
    <m/>
    <m/>
    <s v="josediaz"/>
    <s v="jose.diaz-cuesta@unirioja.es"/>
    <n v="1"/>
    <n v="1"/>
    <n v="534"/>
    <s v="CONTRATADO DOCTOR -TIPO 1"/>
    <s v="C01"/>
    <s v="TIEMPO COMPLETO"/>
    <s v="2012-02-03 00:00:00.0"/>
    <s v="null"/>
    <s v="DF32499"/>
    <s v="CONTRATADO DOCTOR"/>
    <s v="R107"/>
    <x v="6"/>
    <n v="345"/>
    <s v="FILOLOGÍA INGLESA"/>
  </r>
  <r>
    <x v="28"/>
    <n v="13748929"/>
    <x v="6"/>
    <n v="5165"/>
    <s v="5165G"/>
    <s v="GRUPO-A"/>
    <s v="Estrategias de identidad en la literatura y el cine en lengua inglesa"/>
    <s v="GG"/>
    <s v="GRUPO GRANDE"/>
    <s v="5165G"/>
    <s v="GG de Estrategias de identidad en la literatura y el cine en lengua inglesa"/>
    <s v="GRUPO-A"/>
    <s v="GG de Estrategias de identidad en la literatura y el cine en lengua inglesa"/>
    <s v="1S"/>
    <n v="13748929"/>
    <s v="VILLAR"/>
    <s v="FLOR"/>
    <s v="CARLOS JOSÉ"/>
    <s v="VILLAR FLOR, CARLOS JOSÉ"/>
    <x v="1"/>
    <x v="0"/>
    <x v="0"/>
    <m/>
    <m/>
    <s v="cavillar"/>
    <s v="carlos.villar@unirioja.es"/>
    <n v="1"/>
    <n v="1"/>
    <n v="504"/>
    <s v="PROFESOR TITULAR UNIVERSIDAD"/>
    <s v="C01"/>
    <s v="TIEMPO COMPLETO"/>
    <s v="2014-09-15 00:00:00.0"/>
    <s v="null"/>
    <s v="DF31687"/>
    <s v="TITULAR DE UNIVERSIDAD"/>
    <s v="R107"/>
    <x v="6"/>
    <n v="345"/>
    <s v="FILOLOGÍA INGLESA"/>
  </r>
  <r>
    <x v="28"/>
    <n v="16557120"/>
    <x v="6"/>
    <n v="5165"/>
    <s v="5165G"/>
    <s v="GRUPO-A"/>
    <s v="Estrategias de identidad en la literatura y el cine en lengua inglesa"/>
    <s v="GG"/>
    <s v="GRUPO GRANDE"/>
    <s v="5165G"/>
    <s v="GG de Estrategias de identidad en la literatura y el cine en lengua inglesa"/>
    <s v="GRUPO-A"/>
    <s v="GG de Estrategias de identidad en la literatura y el cine en lengua inglesa"/>
    <s v="1S"/>
    <n v="16557120"/>
    <s v="ASENSIO"/>
    <s v="ARÓSTEGUI"/>
    <s v="MARÍA DEL MAR"/>
    <s v="ASENSIO ARÓSTEGUI, MARÍA DEL MAR"/>
    <x v="0"/>
    <x v="0"/>
    <x v="0"/>
    <m/>
    <m/>
    <s v="masensio"/>
    <s v="mar.asensio@unirioja.es"/>
    <n v="1"/>
    <n v="1"/>
    <n v="504"/>
    <s v="PROFESOR TITULAR UNIVERSIDAD"/>
    <s v="C01"/>
    <s v="TIEMPO COMPLETO"/>
    <s v="2018-12-24 00:00:00.0"/>
    <s v="null"/>
    <s v="DF100364"/>
    <s v="PROFESOR TITULAR DE UNIVERSIDAD"/>
    <s v="R107"/>
    <x v="6"/>
    <n v="345"/>
    <s v="FILOLOGÍA INGLESA"/>
  </r>
  <r>
    <x v="28"/>
    <n v="16546617"/>
    <x v="6"/>
    <n v="5166"/>
    <s v="5166G"/>
    <s v="GRUPO-A"/>
    <s v="Traducción literaria inglés-español/español-inglés"/>
    <s v="GG"/>
    <s v="GRUPO GRANDE"/>
    <s v="5166G"/>
    <s v="GG de Traducción literaria inglés-español/español-inglés"/>
    <s v="GRUPO-A"/>
    <s v="GG de Traducción literaria inglés-español/español-inglés"/>
    <s v="1S"/>
    <n v="16546617"/>
    <s v="BARRERAS"/>
    <s v="GÓMEZ"/>
    <s v="MARÍA ASUNCIÓN"/>
    <s v="BARRERAS GÓMEZ, MARÍA ASUNCIÓN"/>
    <x v="1"/>
    <x v="0"/>
    <x v="0"/>
    <m/>
    <m/>
    <s v="mabarrer"/>
    <s v="asuncion.barreras@unirioja.es"/>
    <n v="1.5"/>
    <n v="1.5"/>
    <n v="504"/>
    <s v="PROFESOR TITULAR UNIVERSIDAD"/>
    <s v="C01"/>
    <s v="TIEMPO COMPLETO"/>
    <s v="2017-09-15 00:00:00.0"/>
    <s v="null"/>
    <s v="DF31707"/>
    <s v="PROFESOR TITULAR DE UNIVERSIDAD"/>
    <s v="R107"/>
    <x v="6"/>
    <n v="345"/>
    <s v="FILOLOGÍA INGLESA"/>
  </r>
  <r>
    <x v="28"/>
    <n v="16583327"/>
    <x v="6"/>
    <n v="5166"/>
    <s v="5166G"/>
    <s v="GRUPO-A"/>
    <s v="Traducción literaria inglés-español/español-inglés"/>
    <s v="GG"/>
    <s v="GRUPO GRANDE"/>
    <s v="5166G"/>
    <s v="GG de Traducción literaria inglés-español/español-inglés"/>
    <s v="GRUPO-A"/>
    <s v="GG de Traducción literaria inglés-español/español-inglés"/>
    <s v="1S"/>
    <n v="16583327"/>
    <s v="FLORES"/>
    <s v="MORENO"/>
    <s v="CRISTINA"/>
    <s v="FLORES MORENO, CRISTINA"/>
    <x v="1"/>
    <x v="0"/>
    <x v="0"/>
    <m/>
    <m/>
    <s v="criflormore"/>
    <s v="cristina.flores@unirioja.es"/>
    <n v="1.5"/>
    <n v="1.5"/>
    <n v="504"/>
    <s v="PROFESOR TITULAR UNIVERSIDAD"/>
    <s v="C01"/>
    <s v="TIEMPO COMPLETO"/>
    <s v="2018-11-26 00:00:00.0"/>
    <s v="null"/>
    <s v="DF100363"/>
    <s v="PROFESOR TITULAR DE UNIVERSIDAD"/>
    <s v="R107"/>
    <x v="6"/>
    <n v="345"/>
    <s v="FILOLOGÍA INGLESA"/>
  </r>
  <r>
    <x v="28"/>
    <n v="16568247"/>
    <x v="6"/>
    <n v="5167"/>
    <s v="5167G"/>
    <s v="GRUPO-A"/>
    <s v="Lengua inglesa y cognición"/>
    <s v="GG"/>
    <s v="GRUPO GRANDE"/>
    <s v="5167G"/>
    <s v="GG de Lengua inglesa y cognición"/>
    <s v="GRUPO-A"/>
    <s v="GG de Lengua inglesa y cognición"/>
    <s v="1S"/>
    <n v="16568247"/>
    <s v="PÉREZ"/>
    <s v="HERNÁNDEZ"/>
    <s v="MARÍA LORENA"/>
    <s v="PÉREZ HERNÁNDEZ, MARÍA LORENA"/>
    <x v="0"/>
    <x v="0"/>
    <x v="0"/>
    <m/>
    <m/>
    <s v="loperez"/>
    <s v="lorena.perez@unirioja.es"/>
    <n v="3"/>
    <n v="3"/>
    <n v="504"/>
    <s v="PROFESOR TITULAR UNIVERSIDAD"/>
    <s v="01R"/>
    <s v="TIEMPO COMPLETO REDUCIDO"/>
    <s v="2016-09-15 00:00:00.0"/>
    <s v="null"/>
    <s v="DF100072"/>
    <s v="PROFESOR TITULAR DE UNIVERSIDAD"/>
    <s v="R107"/>
    <x v="6"/>
    <n v="345"/>
    <s v="FILOLOGÍA INGLESA"/>
  </r>
  <r>
    <x v="28"/>
    <n v="16535060"/>
    <x v="6"/>
    <n v="5168"/>
    <s v="5168G"/>
    <s v="GRUPO-A"/>
    <s v="Semántica y pragmática de la Lengua inglesa"/>
    <s v="GG"/>
    <s v="GRUPO GRANDE"/>
    <s v="5168G"/>
    <s v="GG de Semántica y pragmática de la Lengua inglesa"/>
    <s v="GRUPO-A"/>
    <s v="GG de Semántica y pragmática de la Lengua inglesa"/>
    <s v="1S"/>
    <n v="16535060"/>
    <s v="RUIZ DE MENDOZA"/>
    <s v="IBÁÑEZ"/>
    <s v="FRANCISCO JOSÉ"/>
    <s v="RUIZ DE MENDOZA IBÁÑEZ, FRANCISCO JOSÉ"/>
    <x v="0"/>
    <x v="0"/>
    <x v="0"/>
    <m/>
    <m/>
    <s v="franruiz"/>
    <s v="francisco.ruizdemendoza@unirioja.es"/>
    <n v="1.5"/>
    <n v="1.5"/>
    <n v="500"/>
    <s v="CATEDRATICO DE UNIVERSIDAD"/>
    <s v="01R"/>
    <s v="TIEMPO COMPLETO REDUCIDO"/>
    <s v="2016-09-15 00:00:00.0"/>
    <s v="null"/>
    <s v="DF31674"/>
    <s v="CATEDRÁTICO DE UNIVERSIDAD"/>
    <s v="R107"/>
    <x v="6"/>
    <n v="345"/>
    <s v="FILOLOGÍA INGLESA"/>
  </r>
  <r>
    <x v="28"/>
    <n v="17718016"/>
    <x v="6"/>
    <n v="5169"/>
    <s v="5169G"/>
    <s v="GRUPO-A"/>
    <s v="Inglés antiguo: análisis lingüístico y textual"/>
    <s v="GG"/>
    <s v="GRUPO GRANDE"/>
    <s v="5169G"/>
    <s v="GG de Inglés antiguo: análisis lingüístico y textual"/>
    <s v="GRUPO-A"/>
    <s v="GG de Inglés antiguo: análisis lingüístico y textual"/>
    <s v="1S"/>
    <n v="17718016"/>
    <s v="MARTÍN"/>
    <s v="ARISTA"/>
    <s v="FRANCISCO J."/>
    <s v="MARTÍN ARISTA, FRANCISCO J."/>
    <x v="1"/>
    <x v="0"/>
    <x v="0"/>
    <m/>
    <m/>
    <s v="jamartin"/>
    <s v="javier.martin@unirioja.es"/>
    <n v="3"/>
    <n v="3"/>
    <n v="500"/>
    <s v="CATEDRATICO DE UNIVERSIDAD"/>
    <s v="01R"/>
    <s v="TIEMPO COMPLETO REDUCIDO"/>
    <s v="2018-09-17 00:00:00.0"/>
    <s v="null"/>
    <s v="DF100327"/>
    <s v="CATEDRÁTICO DE UNIVERSIDAD"/>
    <s v="R107"/>
    <x v="6"/>
    <n v="345"/>
    <s v="FILOLOGÍA INGLESA"/>
  </r>
  <r>
    <x v="28"/>
    <n v="16498683"/>
    <x v="6"/>
    <n v="5170"/>
    <s v="5170G"/>
    <s v="GRUPO-A"/>
    <s v="Adquisición del léxico en inglés como lengua extranjera"/>
    <s v="GG"/>
    <s v="GRUPO GRANDE"/>
    <s v="5170G"/>
    <s v="GG de Adquisición del léxico en inglés como lengua extranjera"/>
    <s v="GRUPO-A"/>
    <s v="GG de Adquisición del léxico en inglés como lengua extranjera"/>
    <s v="1S"/>
    <n v="16498683"/>
    <s v="JIMÉNEZ"/>
    <s v="CATALÁN"/>
    <s v="ROSA MARÍA"/>
    <s v="JIMÉNEZ CATALÁN, ROSA MARÍA"/>
    <x v="1"/>
    <x v="0"/>
    <x v="0"/>
    <m/>
    <m/>
    <s v="rmjimene"/>
    <s v="rosa.jimenez@unirioja.es"/>
    <n v="3"/>
    <n v="3"/>
    <n v="500"/>
    <s v="CATEDRATICO DE UNIVERSIDAD"/>
    <s v="01R"/>
    <s v="TIEMPO COMPLETO REDUCIDO"/>
    <s v="2016-04-15 00:00:00.0"/>
    <s v="null"/>
    <s v="DF100328"/>
    <s v="CATEDRÁTICO DE UNIVERSIDAD"/>
    <s v="R107"/>
    <x v="6"/>
    <n v="345"/>
    <s v="FILOLOGÍA INGLESA"/>
  </r>
  <r>
    <x v="28"/>
    <n v="73152016"/>
    <x v="6"/>
    <n v="5171"/>
    <s v="5171G"/>
    <s v="GRUPO-A"/>
    <s v="Retórica y análisis del discurso"/>
    <s v="GG"/>
    <s v="GRUPO GRANDE"/>
    <s v="5171G"/>
    <s v="GG de Retórica y análisis del discurso"/>
    <s v="GRUPO-A"/>
    <s v="GG de Retórica y análisis del discurso"/>
    <s v="1S"/>
    <n v="73152016"/>
    <s v="CABALLERO"/>
    <s v="LÓPEZ"/>
    <s v="JOSÉ ANTONIO"/>
    <s v="CABALLERO LÓPEZ, JOSÉ ANTONIO"/>
    <x v="0"/>
    <x v="0"/>
    <x v="0"/>
    <m/>
    <m/>
    <s v="jcaballe"/>
    <s v="antonio.caballero@unirioja.es"/>
    <n v="3"/>
    <n v="3"/>
    <n v="500"/>
    <s v="CATEDRATICO DE UNIVERSIDAD"/>
    <s v="01R"/>
    <s v="TIEMPO COMPLETO REDUCIDO"/>
    <s v="2016-11-12 00:00:00.0"/>
    <s v="null"/>
    <s v="DF100337"/>
    <s v="CATEDRÁTICO DE UNIVERSIDAD"/>
    <s v="R106"/>
    <x v="5"/>
    <n v="340"/>
    <s v="FILOLOGÍA GRIEGA"/>
  </r>
  <r>
    <x v="28"/>
    <n v="70865948"/>
    <x v="6"/>
    <n v="5172"/>
    <s v="5172G"/>
    <s v="GRUPO-A"/>
    <s v="Bilingüismo, biculturalismo y sociedad"/>
    <s v="GG"/>
    <s v="GRUPO GRANDE"/>
    <s v="5172G"/>
    <s v="GG de Bilingüismo, biculturalismo y sociedad"/>
    <s v="GRUPO-A"/>
    <s v="GG de Bilingüismo, biculturalismo y sociedad"/>
    <s v="1S"/>
    <n v="70865948"/>
    <s v="FASLA"/>
    <s v="FERNÁNDEZ"/>
    <s v="DALILA"/>
    <s v="FASLA FERNÁNDEZ, DALILA"/>
    <x v="1"/>
    <x v="0"/>
    <x v="0"/>
    <m/>
    <m/>
    <s v="dafasla"/>
    <s v="dalila.fasla@unirioja.es"/>
    <n v="3"/>
    <n v="3"/>
    <n v="504"/>
    <s v="PROFESOR TITULAR UNIVERSIDAD"/>
    <s v="01A"/>
    <s v="TIEMPO COMPLETO AMPLIADO"/>
    <s v="2012-09-01 00:00:00.0"/>
    <s v="null"/>
    <s v="DF100036"/>
    <s v="PROFESOR TITULAR DE UNIVERSIDAD"/>
    <s v="R106"/>
    <x v="5"/>
    <n v="575"/>
    <s v="LINGÜÍSTICA GENERAL"/>
  </r>
  <r>
    <x v="28"/>
    <n v="13059875"/>
    <x v="6"/>
    <n v="5174"/>
    <s v="5174G"/>
    <s v="GRUPO-A"/>
    <s v="La novela picaresca española: revisión crítica"/>
    <s v="GG"/>
    <s v="GRUPO GRANDE"/>
    <s v="5174G"/>
    <s v="GG de La novela picaresca española: revisión crítica"/>
    <s v="GRUPO-A"/>
    <s v="GG de La novela picaresca española: revisión crítica"/>
    <s v="1S"/>
    <n v="13059875"/>
    <s v="BRAVO"/>
    <s v="VEGA"/>
    <s v="JULIAN TOMÁS"/>
    <s v="BRAVO VEGA, JULIAN TOMÁS"/>
    <x v="1"/>
    <x v="0"/>
    <x v="0"/>
    <m/>
    <m/>
    <s v="jubravo"/>
    <s v="julian.bravo@unirioja.es"/>
    <n v="3"/>
    <n v="3"/>
    <n v="504"/>
    <s v="PROFESOR TITULAR UNIVERSIDAD"/>
    <s v="01A"/>
    <s v="TIEMPO COMPLETO AMPLIADO"/>
    <s v="2012-09-01 00:00:00.0"/>
    <s v="null"/>
    <s v="DF31545"/>
    <s v="TITULAR DE UNIVERSIDAD"/>
    <s v="R106"/>
    <x v="5"/>
    <n v="583"/>
    <s v="LITERATURA ESPAÑOLA"/>
  </r>
  <r>
    <x v="28"/>
    <n v="1085841"/>
    <x v="6"/>
    <n v="5175"/>
    <s v="5175G"/>
    <s v="GRUPO-A"/>
    <s v="El Romanticismo en el teatro español"/>
    <s v="GG"/>
    <s v="GRUPO GRANDE"/>
    <s v="5175G"/>
    <s v="GG de El Romanticismo en el teatro español"/>
    <s v="GRUPO-A"/>
    <s v="GG de El Romanticismo en el teatro español"/>
    <s v="1S"/>
    <n v="1085841"/>
    <s v="DOMÍNGUEZ"/>
    <s v="MATITO"/>
    <s v="FRANCISCO"/>
    <s v="DOMÍNGUEZ MATITO, FRANCISCO"/>
    <x v="1"/>
    <x v="0"/>
    <x v="0"/>
    <m/>
    <m/>
    <s v="frdoming"/>
    <s v="fd.matito@unirioja.es"/>
    <n v="1"/>
    <n v="1"/>
    <n v="500"/>
    <s v="CATEDRATICO DE UNIVERSIDAD"/>
    <s v="C01"/>
    <s v="TIEMPO COMPLETO"/>
    <s v="2018-09-17 00:00:00.0"/>
    <s v="null"/>
    <s v="DF100351"/>
    <s v="CATEDRÁTICO DE UNIVERSIDAD"/>
    <s v="R106"/>
    <x v="5"/>
    <n v="583"/>
    <s v="LITERATURA ESPAÑOLA"/>
  </r>
  <r>
    <x v="28"/>
    <n v="34798214"/>
    <x v="6"/>
    <n v="5175"/>
    <s v="5175G"/>
    <s v="GRUPO-A"/>
    <s v="El Romanticismo en el teatro español"/>
    <s v="GG"/>
    <s v="GRUPO GRANDE"/>
    <s v="5175G"/>
    <s v="GG de El Romanticismo en el teatro español"/>
    <s v="GRUPO-A"/>
    <s v="GG de El Romanticismo en el teatro español"/>
    <s v="1S"/>
    <n v="34798214"/>
    <s v="MARTÍNEZ"/>
    <s v="LÓPEZ"/>
    <s v="Mª ISABEL"/>
    <s v="MARTÍNEZ LÓPEZ, Mª ISABEL"/>
    <x v="0"/>
    <x v="0"/>
    <x v="0"/>
    <m/>
    <m/>
    <s v="mamartlop"/>
    <s v="maribel.martinez@unirioja.es"/>
    <n v="2"/>
    <n v="2"/>
    <n v="504"/>
    <s v="PROFESOR TITULAR UNIVERSIDAD"/>
    <s v="C01"/>
    <s v="TIEMPO COMPLETO"/>
    <s v="2018-11-26 00:00:00.0"/>
    <s v="null"/>
    <s v="DF31547"/>
    <s v="PROFESOR TITULAR DE UNIVERSIDAD"/>
    <s v="R106"/>
    <x v="5"/>
    <n v="583"/>
    <s v="LITERATURA ESPAÑOLA"/>
  </r>
  <r>
    <x v="28"/>
    <n v="16512623"/>
    <x v="6"/>
    <n v="5176"/>
    <s v="5176G"/>
    <s v="GRUPO-A"/>
    <s v="Exilio y literatura en la España del siglo XX"/>
    <s v="GG"/>
    <s v="GRUPO GRANDE"/>
    <s v="5176G"/>
    <s v="GG de Exilio y literatura en la España del siglo XX"/>
    <s v="GRUPO-A"/>
    <s v="GG de Exilio y literatura en la España del siglo XX"/>
    <s v="1S"/>
    <n v="16512623"/>
    <s v="GONZÁLEZ DE GARAY"/>
    <s v="FERNÁNDEZ"/>
    <s v="MARÍA TERESA"/>
    <s v="GONZÁLEZ DE GARAY FERNÁNDEZ, MARÍA TERESA"/>
    <x v="0"/>
    <x v="0"/>
    <x v="0"/>
    <m/>
    <m/>
    <s v="tdgaray"/>
    <s v="teresa.gonzalez@unirioja.es"/>
    <n v="3"/>
    <n v="3"/>
    <n v="504"/>
    <s v="PROFESOR TITULAR UNIVERSIDAD"/>
    <s v="01R"/>
    <s v="TIEMPO COMPLETO REDUCIDO"/>
    <s v="2013-09-01 00:00:00.0"/>
    <s v="null"/>
    <s v="DF31546"/>
    <s v="TITULAR DE UNIVERSIDAD"/>
    <s v="R106"/>
    <x v="5"/>
    <n v="583"/>
    <s v="LITERATURA ESPAÑOLA"/>
  </r>
  <r>
    <x v="28"/>
    <n v="16536532"/>
    <x v="6"/>
    <n v="5178"/>
    <s v="5178G"/>
    <s v="GRUPO-A"/>
    <s v="Arqueología prehistórica y de la Antigüedad"/>
    <s v="GG"/>
    <s v="GRUPO GRANDE"/>
    <s v="5178G"/>
    <s v="GG de Arqueología prehistórica y de la Antigüedad"/>
    <s v="GRUPO-A"/>
    <s v="GG de Arqueología prehistórica y de la Antigüedad"/>
    <s v="1S"/>
    <n v="16536532"/>
    <s v="CASTILLO"/>
    <s v="PASCUAL"/>
    <s v="MARÍA JOSEFA"/>
    <s v="CASTILLO PASCUAL, MARÍA JOSEFA"/>
    <x v="0"/>
    <x v="0"/>
    <x v="0"/>
    <m/>
    <m/>
    <s v="mjcasti"/>
    <s v="mariajose.castillo@unirioja.es"/>
    <n v="3"/>
    <n v="3"/>
    <n v="504"/>
    <s v="PROFESOR TITULAR UNIVERSIDAD"/>
    <s v="C01"/>
    <s v="TIEMPO COMPLETO"/>
    <s v="2015-09-15 00:00:00.0"/>
    <s v="null"/>
    <s v="DF3402"/>
    <s v="TITULAR DE UNIVERSIDAD"/>
    <s v="R114"/>
    <x v="3"/>
    <n v="445"/>
    <s v="HISTORIA ANTIGUA"/>
  </r>
  <r>
    <x v="28"/>
    <n v="13103464"/>
    <x v="6"/>
    <n v="5179"/>
    <s v="5179G"/>
    <s v="GRUPO-A"/>
    <s v="Patrimonio histórico y documental de la Edad Media"/>
    <s v="GG"/>
    <s v="GRUPO GRANDE"/>
    <s v="5179G"/>
    <s v="GG de Patrimonio histórico y documental de la Edad Media"/>
    <s v="GRUPO-A"/>
    <s v="GG de Patrimonio histórico y documental de la Edad Media"/>
    <s v="1S"/>
    <n v="13103464"/>
    <s v="ÁLVAREZ"/>
    <s v="BORGE"/>
    <s v="IGNACIO"/>
    <s v="ÁLVAREZ BORGE, IGNACIO"/>
    <x v="0"/>
    <x v="0"/>
    <x v="0"/>
    <m/>
    <m/>
    <s v="ialvarez"/>
    <s v="ignacio.alvarez@unirioja.es"/>
    <n v="3"/>
    <n v="3"/>
    <n v="500"/>
    <s v="CATEDRATICO DE UNIVERSIDAD"/>
    <s v="01R"/>
    <s v="TIEMPO COMPLETO REDUCIDO"/>
    <s v="2017-12-04 00:00:00.0"/>
    <s v="null"/>
    <s v="DF100348"/>
    <s v="CATEDRÁTICO DE UNIVERSIDAD"/>
    <s v="R114"/>
    <x v="3"/>
    <n v="485"/>
    <s v="HISTORIA MEDIEVAL"/>
  </r>
  <r>
    <x v="28"/>
    <n v="16499934"/>
    <x v="6"/>
    <n v="5180"/>
    <s v="5180G"/>
    <s v="GRUPO-A"/>
    <s v="Patrimonio histórico y documental de la Edad Moderna"/>
    <s v="GG"/>
    <s v="GRUPO GRANDE"/>
    <s v="5180G"/>
    <s v="GG de Patrimonio histórico y documental de la Edad Moderna"/>
    <s v="GRUPO-A"/>
    <s v="GG de Patrimonio histórico y documental de la Edad Moderna"/>
    <s v="1S"/>
    <n v="16499934"/>
    <s v="GÓMEZ"/>
    <s v="URDÁÑEZ"/>
    <s v="JOSÉ LUIS"/>
    <s v="GÓMEZ URDÁÑEZ, JOSÉ LUIS"/>
    <x v="1"/>
    <x v="0"/>
    <x v="0"/>
    <m/>
    <m/>
    <s v="jlgomez"/>
    <s v="jose-luis.gomez@unirioja.es"/>
    <n v="3"/>
    <n v="3"/>
    <n v="500"/>
    <s v="CATEDRATICO DE UNIVERSIDAD"/>
    <s v="C01"/>
    <s v="TIEMPO COMPLETO"/>
    <s v="2017-09-15 00:00:00.0"/>
    <s v="null"/>
    <s v="DF3518"/>
    <s v="CATEDRÁTICO DE UNIVERSIDAD"/>
    <s v="R114"/>
    <x v="3"/>
    <n v="490"/>
    <s v="HISTORIA MODERNA"/>
  </r>
  <r>
    <x v="28"/>
    <n v="16528324"/>
    <x v="6"/>
    <n v="5181"/>
    <s v="5181G"/>
    <s v="GRUPO-A"/>
    <s v="Patrimonio histórico y documental de la Edad Contemporánea"/>
    <s v="GG"/>
    <s v="GRUPO GRANDE"/>
    <s v="5181G"/>
    <s v="GG de Patrimonio histórico y documental de la Edad Contemporánea"/>
    <s v="GRUPO-A"/>
    <s v="GG de Patrimonio histórico y documental de la Edad Contemporánea"/>
    <s v="1S"/>
    <n v="16528324"/>
    <s v="NAVAJAS"/>
    <s v="ZUBELDÍA"/>
    <s v="CARLOS"/>
    <s v="NAVAJAS ZUBELDÍA, CARLOS"/>
    <x v="1"/>
    <x v="0"/>
    <x v="0"/>
    <m/>
    <m/>
    <s v="canavaja"/>
    <s v="carlos.navajas@unirioja.es"/>
    <n v="3"/>
    <n v="3"/>
    <n v="504"/>
    <s v="PROFESOR TITULAR UNIVERSIDAD"/>
    <s v="C01"/>
    <s v="TIEMPO COMPLETO"/>
    <s v="2018-12-18 00:00:00.0"/>
    <s v="null"/>
    <s v="DF100370"/>
    <s v="PROFESOR TITULAR DE UNIVERSIDAD"/>
    <s v="R114"/>
    <x v="3"/>
    <n v="450"/>
    <s v="HISTORIA CONTEMPORÁNEA"/>
  </r>
  <r>
    <x v="28"/>
    <n v="25475404"/>
    <x v="6"/>
    <n v="5183"/>
    <s v="5183G"/>
    <s v="GRUPO-A"/>
    <s v="Nuevas técnicas aplicadas al análisis del patrimonio territorial"/>
    <s v="GG"/>
    <s v="GRUPO GRANDE"/>
    <s v="5183G"/>
    <s v="GG de Nuevas técnicas aplicadas al análisis del patrimonio territorial"/>
    <s v="GRUPO-A"/>
    <s v="GG de Nuevas técnicas aplicadas al análisis del patrimonio territorial"/>
    <s v="1S"/>
    <n v="25475404"/>
    <s v="LANA-RENAULT"/>
    <s v="MONREAL"/>
    <s v="NOEMÍ SOLANGE"/>
    <s v="LANA-RENAULT MONREAL, NOEMÍ SOLANGE"/>
    <x v="1"/>
    <x v="0"/>
    <x v="0"/>
    <m/>
    <m/>
    <s v="nolanare"/>
    <s v="noemi-solange.lana-renault@unirioja.es"/>
    <n v="3"/>
    <n v="3"/>
    <n v="536"/>
    <s v="PROFESOR INTERINO"/>
    <s v="C01"/>
    <s v="TIEMPO COMPLETO"/>
    <s v="2018-09-17 00:00:00.0"/>
    <s v="null"/>
    <s v="PI101388"/>
    <s v="PROFESOR CONTRATADO INTERINO"/>
    <s v="R114"/>
    <x v="3"/>
    <n v="10"/>
    <s v="ANÁLISIS GEOGRÁFICO REGIONAL"/>
  </r>
  <r>
    <x v="27"/>
    <n v="16538859"/>
    <x v="6"/>
    <n v="5188"/>
    <s v="5188G"/>
    <s v="GRUPO-A"/>
    <s v="Prácticas externas I"/>
    <s v="GG"/>
    <s v="GRUPO GRANDE"/>
    <s v="5188G"/>
    <s v="GG de Prácticas externas I"/>
    <s v="GRUPO-A"/>
    <s v="GG de Prácticas externas I"/>
    <s v="2S"/>
    <n v="16538859"/>
    <s v="ARANA"/>
    <s v="IDIAQUEZ"/>
    <s v="JAVIER SABINO"/>
    <s v="ARANA IDIAQUEZ, JAVIER SABINO"/>
    <x v="1"/>
    <x v="0"/>
    <x v="0"/>
    <m/>
    <m/>
    <s v="jaarana"/>
    <s v="xabier.arana@unirioja.es"/>
    <n v="0.6"/>
    <n v="0.6"/>
    <n v="536"/>
    <s v="PROFESOR INTERINO"/>
    <s v="C01"/>
    <s v="TIEMPO COMPLETO"/>
    <s v="2018-09-17 00:00:00.0"/>
    <s v="null"/>
    <s v="PI101399"/>
    <s v="PROFESOR CONTRATADO INTERINO"/>
    <s v="R115"/>
    <x v="2"/>
    <n v="735"/>
    <s v="PSICOLOGÍA EVOLUTIVA Y DE LA EDUCACIÓN"/>
  </r>
  <r>
    <x v="27"/>
    <n v="42819023"/>
    <x v="6"/>
    <n v="5188"/>
    <s v="5188G"/>
    <s v="GRUPO-A"/>
    <s v="Prácticas externas I"/>
    <s v="GG"/>
    <s v="GRUPO GRANDE"/>
    <s v="5188G"/>
    <s v="GG de Prácticas externas I"/>
    <s v="GRUPO-A"/>
    <s v="GG de Prácticas externas I"/>
    <s v="2S"/>
    <n v="42819023"/>
    <s v="URRACA"/>
    <s v="MARTÍNEZ"/>
    <s v="MARÍA LUZ"/>
    <s v="URRACA MARTÍNEZ, MARÍA LUZ"/>
    <x v="0"/>
    <x v="0"/>
    <x v="0"/>
    <m/>
    <m/>
    <s v="maurraca"/>
    <s v="maria-luz.urraca@unirioja.es"/>
    <n v="0.4"/>
    <n v="0.4"/>
    <n v="536"/>
    <s v="PROFESOR INTERINO"/>
    <s v="C01"/>
    <s v="TIEMPO COMPLETO"/>
    <s v="2012-09-01 00:00:00.0"/>
    <s v="null"/>
    <s v="PI100843"/>
    <s v="PROFESOR CONTRATADO INTERINO"/>
    <s v="R115"/>
    <x v="2"/>
    <n v="735"/>
    <s v="PSICOLOGÍA EVOLUTIVA Y DE LA EDUCACIÓN"/>
  </r>
  <r>
    <x v="27"/>
    <n v="72692212"/>
    <x v="6"/>
    <n v="5188"/>
    <s v="5188G"/>
    <s v="GRUPO-A"/>
    <s v="Prácticas externas I"/>
    <s v="GG"/>
    <s v="GRUPO GRANDE"/>
    <s v="5188G"/>
    <s v="GG de Prácticas externas I"/>
    <s v="GRUPO-A"/>
    <s v="GG de Prácticas externas I"/>
    <s v="2S"/>
    <n v="72692212"/>
    <s v="IZA"/>
    <s v="ERVITI"/>
    <s v="ANEIDER"/>
    <s v="IZA ERVITI, ANEIDER"/>
    <x v="0"/>
    <x v="0"/>
    <x v="0"/>
    <m/>
    <m/>
    <s v="aniza"/>
    <s v="aneider.izae@unirioja.es"/>
    <n v="0.4"/>
    <n v="0.4"/>
    <n v="536"/>
    <s v="PROFESOR INTERINO"/>
    <s v="C01"/>
    <s v="TIEMPO COMPLETO"/>
    <s v="2015-12-22 00:00:00.0"/>
    <s v="null"/>
    <s v="PI101034"/>
    <s v="PROFESOR CONTRATADO INTERINO"/>
    <s v="R107"/>
    <x v="6"/>
    <n v="345"/>
    <s v="FILOLOGÍA INGLESA"/>
  </r>
  <r>
    <x v="29"/>
    <n v="16607692"/>
    <x v="6"/>
    <n v="5195"/>
    <s v="5195G"/>
    <s v="GRUPO-A"/>
    <s v="Estrategias de internacionalización para el sector vitivinícola"/>
    <s v="GG"/>
    <s v="GRUPO GRANDE"/>
    <s v="5195G"/>
    <s v="GG de Estrategias de internacionalización para el sector vinícola"/>
    <s v="GRUPO-A"/>
    <s v="GG de Estrategias de internacionalización para el sector vinícola"/>
    <s v="1S"/>
    <n v="16607692"/>
    <s v="CLAVEL"/>
    <s v="SAN EMETERIO"/>
    <s v="MÓNICA"/>
    <s v="CLAVEL SAN EMETERIO, MÓNICA"/>
    <x v="1"/>
    <x v="0"/>
    <x v="0"/>
    <m/>
    <m/>
    <s v="moclavel"/>
    <s v="monica.clavel-san@unirioja.es"/>
    <n v="1.8"/>
    <n v="1.8"/>
    <n v="536"/>
    <s v="PROFESOR INTERINO"/>
    <s v="C01"/>
    <s v="TIEMPO COMPLETO"/>
    <s v="2019-01-19 00:00:00.0"/>
    <s v="null"/>
    <s v="PI101353"/>
    <s v="PROFESOR CONTRATADO INTERINO TC"/>
    <s v="R104"/>
    <x v="0"/>
    <n v="95"/>
    <s v="COMERCIALIZACIÓN E INVESTIGACIÓN DE MERCADOS"/>
  </r>
  <r>
    <x v="29"/>
    <n v="16507414"/>
    <x v="6"/>
    <n v="5196"/>
    <s v="5196G"/>
    <s v="GRUPO-A"/>
    <s v="Dirección estratégica"/>
    <s v="GG"/>
    <s v="GRUPO GRANDE"/>
    <s v="5196G"/>
    <s v="GG de Dirección estratégica"/>
    <s v="GRUPO-A"/>
    <s v="GG de Dirección estratégica"/>
    <s v="1S"/>
    <n v="16507414"/>
    <s v="SAINZ"/>
    <s v="OCHOA"/>
    <s v="ALBERTO"/>
    <s v="SAINZ OCHOA, ALBERTO"/>
    <x v="1"/>
    <x v="0"/>
    <x v="0"/>
    <m/>
    <m/>
    <s v="alsainz"/>
    <s v="alberto.sainz@unirioja.es"/>
    <n v="1.8"/>
    <n v="1.8"/>
    <n v="504"/>
    <s v="PROFESOR TITULAR UNIVERSIDAD"/>
    <s v="01A"/>
    <s v="TIEMPO COMPLETO AMPLIADO"/>
    <s v="2012-09-01 00:00:00.0"/>
    <s v="null"/>
    <s v="DF31301"/>
    <s v="TITULAR DE UNIVERSIDAD"/>
    <s v="R104"/>
    <x v="0"/>
    <n v="650"/>
    <s v="ORGANIZACIÓN DE EMPRESAS"/>
  </r>
  <r>
    <x v="29"/>
    <n v="18033042"/>
    <x v="6"/>
    <n v="5197"/>
    <s v="5197G"/>
    <s v="GRUPO-A"/>
    <s v="Análisis económico-financiero en las empresas del sector vitivinícola"/>
    <s v="GG"/>
    <s v="GRUPO GRANDE"/>
    <s v="5197G"/>
    <s v="GG de Análisis económico-financiero en las empresas del sector vitivinícola"/>
    <s v="GRUPO-A"/>
    <s v="GG de Análisis económico-financiero en las empresas del sector vitivinícola"/>
    <s v="1S"/>
    <n v="18033042"/>
    <s v="BLANCO"/>
    <s v="PASCUAL"/>
    <s v="LUIS"/>
    <s v="BLANCO PASCUAL, LUIS"/>
    <x v="0"/>
    <x v="0"/>
    <x v="0"/>
    <m/>
    <m/>
    <s v="lublanco"/>
    <s v="luis.blanco@unirioja.es"/>
    <n v="1.5"/>
    <n v="1.5"/>
    <n v="534"/>
    <s v="CONTRATADO DOCTOR -TIPO 1"/>
    <s v="C01"/>
    <s v="TIEMPO COMPLETO"/>
    <s v="2011-07-29 00:00:00.0"/>
    <s v="null"/>
    <s v="PI100783"/>
    <s v="PROFESOR CONTRATADO DOCTOR"/>
    <s v="R104"/>
    <x v="0"/>
    <n v="230"/>
    <s v="ECONOMÍA FINANCIERA Y CONTABILIDAD"/>
  </r>
  <r>
    <x v="29"/>
    <n v="16547433"/>
    <x v="6"/>
    <n v="5198"/>
    <s v="5198G"/>
    <s v="GRUPO-A"/>
    <s v="Instrumentos de comunicación comercial para el sector vitivinícola"/>
    <s v="GG"/>
    <s v="GRUPO GRANDE"/>
    <s v="5198G"/>
    <s v="GG de Instrumentos de comunicación comercial para el sector vitivinícola"/>
    <s v="GRUPO-A"/>
    <s v="GG de Instrumentos de comunicación comercial para el sector vitivinícola"/>
    <s v="1S"/>
    <n v="16547433"/>
    <s v="OLARTE"/>
    <s v="PASCUAL"/>
    <s v="Mª CRISTINA"/>
    <s v="OLARTE PASCUAL, Mª CRISTINA"/>
    <x v="0"/>
    <x v="0"/>
    <x v="0"/>
    <m/>
    <m/>
    <s v="m-olarte"/>
    <s v="cristina.olarte@unirioja.es"/>
    <n v="1.3"/>
    <n v="1.3"/>
    <n v="504"/>
    <s v="PROFESOR TITULAR UNIVERSIDAD"/>
    <s v="C01"/>
    <s v="TIEMPO COMPLETO"/>
    <s v="2017-09-15 00:00:00.0"/>
    <s v="null"/>
    <s v="DF100194"/>
    <s v="PROFESOR TITULAR DE UNIVERSIDAD"/>
    <s v="R104"/>
    <x v="0"/>
    <n v="95"/>
    <s v="COMERCIALIZACIÓN E INVESTIGACIÓN DE MERCADOS"/>
  </r>
  <r>
    <x v="29"/>
    <n v="16563058"/>
    <x v="6"/>
    <n v="5198"/>
    <s v="5198G"/>
    <s v="GRUPO-A"/>
    <s v="Instrumentos de comunicación comercial para el sector vitivinícola"/>
    <s v="GG"/>
    <s v="GRUPO GRANDE"/>
    <s v="5198G"/>
    <s v="GG de Instrumentos de comunicación comercial para el sector vitivinícola"/>
    <s v="GRUPO-A"/>
    <s v="GG de Instrumentos de comunicación comercial para el sector vitivinícola"/>
    <s v="1S"/>
    <n v="16563058"/>
    <s v="PELEGRÍN"/>
    <s v="BORONDO"/>
    <s v="JORGE"/>
    <s v="PELEGRÍN BORONDO, JORGE"/>
    <x v="0"/>
    <x v="0"/>
    <x v="0"/>
    <m/>
    <m/>
    <s v="jopelegr"/>
    <s v="jorge.pelegrin@unirioja.es"/>
    <n v="1.3"/>
    <n v="1.3"/>
    <n v="534"/>
    <s v="CONTRATADO DOCTOR -TIPO 1"/>
    <s v="C01"/>
    <s v="TIEMPO COMPLETO"/>
    <s v="2015-04-23 00:00:00.0"/>
    <s v="null"/>
    <s v="LD100612"/>
    <s v="PROFESOR CONTRATADO DOCTOR- TIPO 1"/>
    <s v="R104"/>
    <x v="0"/>
    <n v="95"/>
    <s v="COMERCIALIZACIÓN E INVESTIGACIÓN DE MERCADOS"/>
  </r>
  <r>
    <x v="29"/>
    <n v="7859589"/>
    <x v="6"/>
    <n v="5199"/>
    <s v="5199G"/>
    <s v="GRUPO-A"/>
    <s v="Evaluación sensorial avanzada"/>
    <s v="GG"/>
    <s v="GRUPO GRANDE"/>
    <s v="5199G"/>
    <s v="GG de Evaluación sensorial avanzada"/>
    <s v="GRUPO-A"/>
    <s v="GG de Evaluación sensorial avanzada"/>
    <s v="1S"/>
    <n v="7859589"/>
    <s v="PALACIOS"/>
    <s v="GARCÍA"/>
    <s v="ANTONIO TOMÁS"/>
    <s v="PALACIOS GARCÍA, ANTONIO TOMÁS"/>
    <x v="0"/>
    <x v="0"/>
    <x v="0"/>
    <m/>
    <m/>
    <s v="anpalaga"/>
    <s v="antonio-tomas.palacios@unirioja.es"/>
    <n v="1"/>
    <n v="1"/>
    <n v="532"/>
    <s v="LABORAL DOCENTE-ASOCIADO"/>
    <s v="P06"/>
    <s v="TIEMPO PARCIAL (6+6 HORAS)"/>
    <s v="2015-09-15 00:00:00.0"/>
    <s v="2019-09-14 00:00:00.0"/>
    <s v="PI101016"/>
    <s v="PROFESOR ASOCIADO"/>
    <s v="R101"/>
    <x v="4"/>
    <n v="780"/>
    <s v="TECNOLOGÍA DE ALIMENTOS"/>
  </r>
  <r>
    <x v="29"/>
    <n v="13152345"/>
    <x v="6"/>
    <n v="5199"/>
    <s v="5199L"/>
    <s v="GRUPO-A1"/>
    <s v="Evaluación sensorial avanzada"/>
    <s v="GL"/>
    <s v="GRUPO DE LABORATORIO"/>
    <s v="5199L"/>
    <s v="GL de Evaluación sensorial avanzada"/>
    <s v="GRUPO-A1"/>
    <s v="GL de Evaluación sensorial avanzada"/>
    <s v="1S"/>
    <n v="13152345"/>
    <s v="GONZÁLEZ"/>
    <s v="MARCOS"/>
    <s v="DAVID"/>
    <s v="GONZÁLEZ MARCOS, DAVID"/>
    <x v="1"/>
    <x v="0"/>
    <x v="0"/>
    <m/>
    <m/>
    <s v="davgonzmarc"/>
    <s v="david.gonzalez@unirioja.es"/>
    <n v="1"/>
    <n v="1"/>
    <n v="532"/>
    <s v="LABORAL DOCENTE-ASOCIADO"/>
    <s v="P03"/>
    <s v="TIEMPO PARCIAL (3+3 HORAS)"/>
    <s v="2019-03-02 00:00:00.0"/>
    <s v="2019-09-14 00:00:00.0"/>
    <s v="PI101412"/>
    <s v="PROFESOR ASOCIADO"/>
    <s v="R101"/>
    <x v="4"/>
    <n v="780"/>
    <s v="TECNOLOGÍA DE ALIMENTOS"/>
  </r>
  <r>
    <x v="29"/>
    <n v="7852960"/>
    <x v="6"/>
    <n v="5200"/>
    <s v="5200G"/>
    <s v="GRUPO-A"/>
    <s v="Retos en viticultura"/>
    <s v="GG"/>
    <s v="GRUPO GRANDE"/>
    <s v="5200G"/>
    <s v="GG de Retos de viticultura"/>
    <s v="GRUPO-A"/>
    <s v="GG de Retos de viticultura"/>
    <s v="AN"/>
    <n v="7852960"/>
    <s v="TARDÁGUILA"/>
    <s v="LASO"/>
    <s v="MANUEL JAVIER"/>
    <s v="TARDÁGUILA LASO, MANUEL JAVIER"/>
    <x v="1"/>
    <x v="0"/>
    <x v="0"/>
    <m/>
    <m/>
    <s v="jatardag"/>
    <s v="javier.tardaguila@unirioja.es"/>
    <n v="1.5"/>
    <n v="1.5"/>
    <n v="500"/>
    <s v="CATEDRATICO DE UNIVERSIDAD"/>
    <s v="01R"/>
    <s v="TIEMPO COMPLETO REDUCIDO"/>
    <s v="2018-11-26 00:00:00.0"/>
    <s v="null"/>
    <s v="DF100371"/>
    <s v="CATEDRÁTICO DE UNIVERSIDAD"/>
    <s v="R101"/>
    <x v="4"/>
    <n v="705"/>
    <s v="PRODUCCIÓN VEGETAL"/>
  </r>
  <r>
    <x v="29"/>
    <n v="8797523"/>
    <x v="6"/>
    <n v="5200"/>
    <s v="5200G"/>
    <s v="GRUPO-A"/>
    <s v="Retos en viticultura"/>
    <s v="GG"/>
    <s v="GRUPO GRANDE"/>
    <s v="5200G"/>
    <s v="GG de Retos de viticultura"/>
    <s v="GRUPO-A"/>
    <s v="GG de Retos de viticultura"/>
    <s v="AN"/>
    <n v="8797523"/>
    <s v="NÚÑEZ"/>
    <s v="OLIVERA"/>
    <s v="ENCARNACIÓN"/>
    <s v="NÚÑEZ OLIVERA, ENCARNACIÓN"/>
    <x v="0"/>
    <x v="0"/>
    <x v="0"/>
    <m/>
    <m/>
    <s v="eolivera"/>
    <s v="encarnacion.nunez@unirioja.es"/>
    <n v="0.5"/>
    <n v="0.5"/>
    <s v="A-0500"/>
    <s v="CATEDRATICO DE UNIVERSIDAD"/>
    <s v="01R"/>
    <s v="TIEMPO COMPLETO REDUCIDO"/>
    <s v="2015-09-15 00:00:00.0"/>
    <s v="null"/>
    <s v="DF100277"/>
    <s v="CATEDRÁTICO DE UNIVERSIDAD"/>
    <s v="R101"/>
    <x v="4"/>
    <n v="412"/>
    <s v="FISIOLOGÍA VEGETAL"/>
  </r>
  <r>
    <x v="29"/>
    <n v="16531083"/>
    <x v="6"/>
    <n v="5200"/>
    <s v="5200G"/>
    <s v="GRUPO-A"/>
    <s v="Retos en viticultura"/>
    <s v="GG"/>
    <s v="GRUPO GRANDE"/>
    <s v="5200G"/>
    <s v="GG de Retos de viticultura"/>
    <s v="GRUPO-A"/>
    <s v="GG de Retos de viticultura"/>
    <s v="AN"/>
    <n v="16531083"/>
    <s v="TOMÁS"/>
    <s v="LAS HERAS"/>
    <s v="RAFAEL"/>
    <s v="TOMÁS LAS HERAS, RAFAEL"/>
    <x v="0"/>
    <x v="0"/>
    <x v="0"/>
    <m/>
    <m/>
    <s v="ratomas"/>
    <s v="rafael.tomas@unirioja.es"/>
    <n v="0.5"/>
    <n v="0.5"/>
    <n v="504"/>
    <s v="PROFESOR TITULAR UNIVERSIDAD"/>
    <s v="01R"/>
    <s v="TIEMPO COMPLETO REDUCIDO"/>
    <s v="2017-09-15 00:00:00.0"/>
    <s v="null"/>
    <s v="DF100086"/>
    <s v="TITULAR DE ESCUELA UNIVERSITARIA"/>
    <s v="R101"/>
    <x v="4"/>
    <n v="412"/>
    <s v="FISIOLOGÍA VEGETAL"/>
  </r>
  <r>
    <x v="29"/>
    <n v="16584746"/>
    <x v="6"/>
    <n v="5200"/>
    <s v="5200G"/>
    <s v="GRUPO-A"/>
    <s v="Retos en viticultura"/>
    <s v="GG"/>
    <s v="GRUPO GRANDE"/>
    <s v="5200G"/>
    <s v="GG de Retos de viticultura"/>
    <s v="GRUPO-A"/>
    <s v="GG de Retos de viticultura"/>
    <s v="AN"/>
    <n v="16584746"/>
    <s v="DIAGO"/>
    <s v="SANTAMARÍA"/>
    <s v="MARÍA PAZ"/>
    <s v="DIAGO SANTAMARÍA, MARÍA PAZ"/>
    <x v="1"/>
    <x v="0"/>
    <x v="0"/>
    <m/>
    <m/>
    <s v="madiago"/>
    <s v="maria-paz.diago@unirioja.es"/>
    <n v="1"/>
    <n v="1"/>
    <n v="0"/>
    <s v="DOCTOR"/>
    <n v="0"/>
    <s v="_"/>
    <s v="2016-12-01 00:00:00.0"/>
    <s v="2021-11-30 00:00:00.0"/>
    <s v="D01INVESTIGADOR1"/>
    <s v="ACCESO SISTEMA ESPAÑOL CIENCIA E INNOVACIÓN"/>
    <s v="R101"/>
    <x v="4"/>
    <n v="705"/>
    <s v="PRODUCCIÓN VEGETAL"/>
  </r>
  <r>
    <x v="29"/>
    <n v="16591357"/>
    <x v="6"/>
    <n v="5200"/>
    <s v="5200G"/>
    <s v="GRUPO-A"/>
    <s v="Retos en viticultura"/>
    <s v="GG"/>
    <s v="GRUPO GRANDE"/>
    <s v="5200G"/>
    <s v="GG de Retos de viticultura"/>
    <s v="GRUPO-A"/>
    <s v="GG de Retos de viticultura"/>
    <s v="AN"/>
    <n v="16591357"/>
    <s v="LÓPEZ"/>
    <s v="OCÓN"/>
    <s v="ELENA"/>
    <s v="LÓPEZ OCÓN, ELENA"/>
    <x v="1"/>
    <x v="0"/>
    <x v="0"/>
    <m/>
    <m/>
    <s v="ellopeo"/>
    <s v="elena.lopez@unirioja.es"/>
    <n v="1"/>
    <n v="1"/>
    <n v="536"/>
    <s v="PROFESOR INTERINO"/>
    <s v="P02"/>
    <s v="TIEMPO PARCIAL (2+2 HORAS)"/>
    <s v="2019-02-21 00:00:00.0"/>
    <s v="2019-09-14 00:00:00.0"/>
    <s v="PI101459"/>
    <s v="PROFESOR CONTRATADO INTERINO"/>
    <s v="R101"/>
    <x v="4"/>
    <n v="500"/>
    <s v="INGENIERÍA AGROFORESTAL"/>
  </r>
  <r>
    <x v="29"/>
    <n v="17437495"/>
    <x v="6"/>
    <n v="5200"/>
    <s v="5200R"/>
    <s v="GRUPO-A1"/>
    <s v="Retos en viticultura"/>
    <s v="GR"/>
    <s v="GRUPO REDUCIDO"/>
    <s v="5200R"/>
    <s v="GR de Retos de viticultura"/>
    <s v="GRUPO-A1"/>
    <s v="GR de Retos de viticultura"/>
    <s v="AN"/>
    <n v="17437495"/>
    <s v="MARCO"/>
    <s v="MANCEBÓN"/>
    <s v="VICENTE SANTIAGO"/>
    <s v="MARCO MANCEBÓN, VICENTE SANTIAGO"/>
    <x v="0"/>
    <x v="0"/>
    <x v="0"/>
    <m/>
    <m/>
    <s v="vimarco"/>
    <s v="vicente.marco@unirioja.es"/>
    <n v="1"/>
    <n v="1"/>
    <n v="504"/>
    <s v="PROFESOR TITULAR UNIVERSIDAD"/>
    <s v="01R"/>
    <s v="TIEMPO COMPLETO REDUCIDO"/>
    <s v="2014-09-15 00:00:00.0"/>
    <s v="null"/>
    <s v="DF3157"/>
    <s v="TITULAR DE UNIVERSIDAD"/>
    <s v="R101"/>
    <x v="4"/>
    <n v="705"/>
    <s v="PRODUCCIÓN VEGETAL"/>
  </r>
  <r>
    <x v="29"/>
    <n v="16267404"/>
    <x v="6"/>
    <n v="5201"/>
    <s v="5201G"/>
    <s v="GRUPO-A"/>
    <s v="Retos en enología"/>
    <s v="GG"/>
    <s v="GRUPO GRANDE"/>
    <s v="5201G"/>
    <s v="GG de Retos de enología"/>
    <s v="GRUPO-A"/>
    <s v="GG de Retos de enología"/>
    <s v="AN"/>
    <n v="16267404"/>
    <s v="FERNÁNDEZ"/>
    <s v="ZURBANO"/>
    <s v="MARÍA PURIFIC."/>
    <s v="FERNÁNDEZ ZURBANO, MARÍA PURIFIC."/>
    <x v="1"/>
    <x v="0"/>
    <x v="0"/>
    <m/>
    <m/>
    <s v="pfernan"/>
    <s v="puri.fernandez@unirioja.es"/>
    <n v="0.5"/>
    <n v="0.5"/>
    <n v="504"/>
    <s v="PROFESOR TITULAR UNIVERSIDAD"/>
    <s v="01R"/>
    <s v="TIEMPO COMPLETO REDUCIDO"/>
    <s v="2012-09-01 00:00:00.0"/>
    <s v="null"/>
    <s v="DF32369"/>
    <s v="TITULAR DE UNIVERSIDAD"/>
    <s v="R112"/>
    <x v="8"/>
    <n v="750"/>
    <s v="QUÍMICA ANALÍTICA"/>
  </r>
  <r>
    <x v="29"/>
    <n v="16528703"/>
    <x v="6"/>
    <n v="5201"/>
    <s v="5201G"/>
    <s v="GRUPO-A"/>
    <s v="Retos en enología"/>
    <s v="GG"/>
    <s v="GRUPO GRANDE"/>
    <s v="5201G"/>
    <s v="GG de Retos de enología"/>
    <s v="GRUPO-A"/>
    <s v="GG de Retos de enología"/>
    <s v="AN"/>
    <n v="16528703"/>
    <s v="GUTIÉRREZ"/>
    <s v="VIGUERA"/>
    <s v="ANA ROSA"/>
    <s v="GUTIÉRREZ VIGUERA, ANA ROSA"/>
    <x v="0"/>
    <x v="0"/>
    <x v="0"/>
    <m/>
    <m/>
    <s v="angutivi"/>
    <s v="ana-rosa.gutierrez@unirioja.es"/>
    <n v="1"/>
    <n v="1"/>
    <n v="500"/>
    <s v="CATEDRATICO DE UNIVERSIDAD"/>
    <s v="01R"/>
    <s v="TIEMPO COMPLETO REDUCIDO"/>
    <s v="2018-12-05 00:00:00.0"/>
    <s v="null"/>
    <s v="DF100374"/>
    <s v="CATEDRÁTICO DE UNIVERSIDAD"/>
    <s v="R101"/>
    <x v="4"/>
    <n v="780"/>
    <s v="TECNOLOGÍA DE ALIMENTOS"/>
  </r>
  <r>
    <x v="29"/>
    <n v="16567034"/>
    <x v="6"/>
    <n v="5201"/>
    <s v="5201G"/>
    <s v="GRUPO-A"/>
    <s v="Retos en enología"/>
    <s v="GG"/>
    <s v="GRUPO GRANDE"/>
    <s v="5201G"/>
    <s v="GG de Retos de enología"/>
    <s v="GRUPO-A"/>
    <s v="GG de Retos de enología"/>
    <s v="AN"/>
    <n v="16567034"/>
    <s v="GUADALUPE"/>
    <s v="MÍNGUEZ"/>
    <s v="ZENAIDA"/>
    <s v="GUADALUPE MÍNGUEZ, ZENAIDA"/>
    <x v="1"/>
    <x v="0"/>
    <x v="0"/>
    <m/>
    <m/>
    <s v="zeguadal"/>
    <s v="zenaida.guadalupe@unirioja.es"/>
    <n v="1"/>
    <n v="1"/>
    <n v="504"/>
    <s v="PROFESOR TITULAR UNIVERSIDAD"/>
    <s v="C01"/>
    <s v="TIEMPO COMPLETO"/>
    <s v="2018-12-21 00:00:00.0"/>
    <s v="null"/>
    <s v="DF100361"/>
    <s v="PROFESOR TITULAR DE UNIVERSIDAD"/>
    <s v="R101"/>
    <x v="4"/>
    <n v="780"/>
    <s v="TECNOLOGÍA DE ALIMENTOS"/>
  </r>
  <r>
    <x v="29"/>
    <n v="16580683"/>
    <x v="6"/>
    <n v="5201"/>
    <s v="5201G"/>
    <s v="GRUPO-A"/>
    <s v="Retos en enología"/>
    <s v="GG"/>
    <s v="GRUPO GRANDE"/>
    <s v="5201G"/>
    <s v="GG de Retos de enología"/>
    <s v="GRUPO-A"/>
    <s v="GG de Retos de enología"/>
    <s v="AN"/>
    <n v="16580683"/>
    <s v="LÓPEZ"/>
    <s v="ALFARO"/>
    <s v="ISABEL"/>
    <s v="LÓPEZ ALFARO, ISABEL"/>
    <x v="0"/>
    <x v="0"/>
    <x v="0"/>
    <m/>
    <m/>
    <s v="islopez"/>
    <s v="isabel.lopez@unirioja.es"/>
    <n v="0.5"/>
    <n v="0.5"/>
    <n v="536"/>
    <s v="PROFESOR INTERINO"/>
    <s v="C01"/>
    <s v="TIEMPO COMPLETO"/>
    <s v="2015-09-15 00:00:00.0"/>
    <s v="null"/>
    <s v="PI101014"/>
    <s v="PROFESOR CONTRATADO INTERINO"/>
    <s v="R101"/>
    <x v="4"/>
    <n v="780"/>
    <s v="TECNOLOGÍA DE ALIMENTOS"/>
  </r>
  <r>
    <x v="29"/>
    <n v="16587648"/>
    <x v="6"/>
    <n v="5201"/>
    <s v="5201G"/>
    <s v="GRUPO-A"/>
    <s v="Retos en enología"/>
    <s v="GG"/>
    <s v="GRUPO GRANDE"/>
    <s v="5201G"/>
    <s v="GG de Retos de enología"/>
    <s v="GRUPO-A"/>
    <s v="GG de Retos de enología"/>
    <s v="AN"/>
    <n v="16587648"/>
    <s v="GONZÁLEZ"/>
    <s v="ARENZANA"/>
    <s v="LUCÍA"/>
    <s v="GONZÁLEZ ARENZANA, LUCÍA"/>
    <x v="1"/>
    <x v="0"/>
    <x v="0"/>
    <m/>
    <m/>
    <s v="lugonza"/>
    <s v="lucia.gonzalez@unirioja.es"/>
    <n v="1"/>
    <n v="1"/>
    <n v="536"/>
    <s v="PROFESOR INTERINO"/>
    <s v="P05"/>
    <s v="TIEMPO PARCIAL (5+5 HORAS)"/>
    <s v="2019-03-02 00:00:00.0"/>
    <s v="2019-09-14 00:00:00.0"/>
    <s v="PI101425"/>
    <s v="PROFESOR CONTRATADO INTERINO"/>
    <s v="R101"/>
    <x v="4"/>
    <n v="780"/>
    <s v="TECNOLOGÍA DE ALIMENTOS"/>
  </r>
  <r>
    <x v="29"/>
    <n v="16609248"/>
    <x v="6"/>
    <n v="5201"/>
    <s v="5201R"/>
    <s v="GRUPO-A1"/>
    <s v="Retos en enología"/>
    <s v="GR"/>
    <s v="GRUPO REDUCIDO"/>
    <s v="5201R"/>
    <s v="GR de Retos de enología"/>
    <s v="GRUPO-A1"/>
    <s v="GR de Retos de enología"/>
    <s v="AN"/>
    <n v="16609248"/>
    <s v="MARTÍNEZ"/>
    <s v="LAPUENTE"/>
    <s v="LETICIA"/>
    <s v="MARTÍNEZ LAPUENTE, LETICIA"/>
    <x v="1"/>
    <x v="0"/>
    <x v="0"/>
    <m/>
    <m/>
    <s v="lemartl"/>
    <s v="leticia.martinez@unirioja.es"/>
    <n v="1"/>
    <n v="1"/>
    <n v="536"/>
    <s v="PROFESOR INTERINO"/>
    <s v="C01"/>
    <s v="TIEMPO COMPLETO"/>
    <s v="2018-09-18 00:00:00.0"/>
    <s v="null"/>
    <s v="PI101226"/>
    <s v="PROFESOR CONTRATADO INTERINO"/>
    <s v="R101"/>
    <x v="4"/>
    <n v="780"/>
    <s v="TECNOLOGÍA DE ALIMENTOS"/>
  </r>
  <r>
    <x v="29"/>
    <n v="690684"/>
    <x v="6"/>
    <n v="5202"/>
    <s v="5202G"/>
    <s v="GRUPO-A"/>
    <s v="Biotecnología actual en viticultura y enología"/>
    <s v="GG"/>
    <s v="GRUPO GRANDE"/>
    <s v="5202G"/>
    <s v="GG de Biotecnología actual en viticultura y enología"/>
    <s v="GRUPO-A"/>
    <s v="GG de Biotecnología actual en viticultura y enología"/>
    <s v="2S"/>
    <n v="690684"/>
    <s v="DIZY"/>
    <s v="SOTO"/>
    <s v="MARTA Mª INÉS"/>
    <s v="DIZY SOTO, MARTA Mª INÉS"/>
    <x v="1"/>
    <x v="0"/>
    <x v="0"/>
    <m/>
    <m/>
    <s v="madizy"/>
    <s v="marta.dizy@unirioja.es"/>
    <n v="0.5"/>
    <n v="0.5"/>
    <n v="504"/>
    <s v="PROFESOR TITULAR UNIVERSIDAD"/>
    <s v="01R"/>
    <s v="TIEMPO COMPLETO REDUCIDO"/>
    <s v="2017-09-15 00:00:00.0"/>
    <s v="null"/>
    <s v="DF348"/>
    <s v="TITULAR DE UNIVERSIDAD"/>
    <s v="R101"/>
    <x v="4"/>
    <n v="60"/>
    <s v="BIOQUÍMICA Y BIOLOGÍA MOLECULAR"/>
  </r>
  <r>
    <x v="29"/>
    <n v="14245719"/>
    <x v="6"/>
    <n v="5202"/>
    <s v="5202G"/>
    <s v="GRUPO-A"/>
    <s v="Biotecnología actual en viticultura y enología"/>
    <s v="GG"/>
    <s v="GRUPO GRANDE"/>
    <s v="5202G"/>
    <s v="GG de Biotecnología actual en viticultura y enología"/>
    <s v="GRUPO-A"/>
    <s v="GG de Biotecnología actual en viticultura y enología"/>
    <s v="2S"/>
    <n v="14245719"/>
    <s v="RUIZ"/>
    <s v="LARREA"/>
    <s v="MARÍA FERNANDA"/>
    <s v="RUIZ LARREA, MARÍA FERNANDA"/>
    <x v="1"/>
    <x v="0"/>
    <x v="0"/>
    <m/>
    <m/>
    <s v="fernruiz"/>
    <s v="fernanda.ruiz@unirioja.es"/>
    <n v="1.5"/>
    <n v="1.5"/>
    <s v="A-0500"/>
    <s v="CATEDRATICO DE UNIVERSIDAD"/>
    <s v="01R"/>
    <s v="TIEMPO COMPLETO REDUCIDO"/>
    <s v="2012-09-01 00:00:00.0"/>
    <s v="null"/>
    <s v="DF100284"/>
    <s v="CATEDRÁTICO DE UNIVERSIDAD"/>
    <s v="R101"/>
    <x v="4"/>
    <n v="60"/>
    <s v="BIOQUÍMICA Y BIOLOGÍA MOLECULAR"/>
  </r>
  <r>
    <x v="29"/>
    <n v="9373135"/>
    <x v="6"/>
    <n v="5202"/>
    <s v="5202R"/>
    <s v="GRUPO-A1"/>
    <s v="Biotecnología actual en viticultura y enología"/>
    <s v="GR"/>
    <s v="GRUPO REDUCIDO"/>
    <s v="5202R"/>
    <s v="GR de Biotecnología actual en viticultura y enología"/>
    <s v="GRUPO-A1"/>
    <s v="GR de Biotecnología actual en viticultura y enología"/>
    <s v="2S"/>
    <n v="9373135"/>
    <s v="MENÉNDEZ"/>
    <s v="MENÉNDEZ"/>
    <s v="CRISTINA"/>
    <s v="MENÉNDEZ MENÉNDEZ, CRISTINA"/>
    <x v="1"/>
    <x v="0"/>
    <x v="0"/>
    <m/>
    <m/>
    <s v="crmenend"/>
    <s v="cristina.menendez@unirioja.es"/>
    <n v="1"/>
    <n v="1"/>
    <n v="504"/>
    <s v="PROFESOR TITULAR UNIVERSIDAD"/>
    <s v="C01"/>
    <s v="TIEMPO COMPLETO"/>
    <s v="2018-09-17 00:00:00.0"/>
    <s v="null"/>
    <s v="DF100044"/>
    <s v="TITULAR UNIVERSIDAD"/>
    <s v="R101"/>
    <x v="4"/>
    <n v="705"/>
    <s v="PRODUCCIÓN VEGETAL"/>
  </r>
  <r>
    <x v="29"/>
    <n v="13092044"/>
    <x v="6"/>
    <n v="5203"/>
    <s v="5203G"/>
    <s v="GRUPO-A"/>
    <s v="Herramientas de análisis de datos en vitivinicultura"/>
    <s v="GG"/>
    <s v="GRUPO GRANDE"/>
    <s v="5203G"/>
    <s v="GG de Herramientas de análisis de datos en vitivinicultura"/>
    <s v="GRUPO-A"/>
    <s v="GG de Herramientas de análisis de datos en vitivinicultura"/>
    <s v="1S"/>
    <n v="13092044"/>
    <s v="GONZÁLEZ"/>
    <s v="SÁIZ"/>
    <s v="JOSÉ MARÍA"/>
    <s v="GONZÁLEZ SÁIZ, JOSÉ MARÍA"/>
    <x v="1"/>
    <x v="0"/>
    <x v="0"/>
    <m/>
    <m/>
    <s v="jmgonza"/>
    <s v="josemaria.gonzalez@unirioja.es"/>
    <n v="0.5"/>
    <n v="0.5"/>
    <s v="A-0500"/>
    <s v="CATEDRATICO DE UNIVERSIDAD"/>
    <s v="01R"/>
    <s v="TIEMPO COMPLETO REDUCIDO"/>
    <s v="2014-09-15 00:00:00.0"/>
    <s v="null"/>
    <s v="DF100279"/>
    <s v="CATEDRÁTICO DE UNIVERSIDAD"/>
    <s v="R112"/>
    <x v="8"/>
    <n v="555"/>
    <s v="INGENIERÍA QUÍMICA"/>
  </r>
  <r>
    <x v="29"/>
    <n v="13109019"/>
    <x v="6"/>
    <n v="5203"/>
    <s v="5203G"/>
    <s v="GRUPO-A"/>
    <s v="Herramientas de análisis de datos en vitivinicultura"/>
    <s v="GG"/>
    <s v="GRUPO GRANDE"/>
    <s v="5203G"/>
    <s v="GG de Herramientas de análisis de datos en vitivinicultura"/>
    <s v="GRUPO-A"/>
    <s v="GG de Herramientas de análisis de datos en vitivinicultura"/>
    <s v="1S"/>
    <n v="13109019"/>
    <s v="PIZARRO"/>
    <s v="MILLÁN"/>
    <s v="CONSUELO"/>
    <s v="PIZARRO MILLÁN, CONSUELO"/>
    <x v="1"/>
    <x v="0"/>
    <x v="0"/>
    <m/>
    <m/>
    <s v="cpizarro"/>
    <s v="consuelo.pizarro@unirioja.es"/>
    <n v="0.5"/>
    <n v="0.5"/>
    <s v="A-0500"/>
    <s v="CATEDRATICO DE UNIVERSIDAD"/>
    <s v="C01"/>
    <s v="TIEMPO COMPLETO"/>
    <s v="2010-12-07 00:00:00.0"/>
    <s v="null"/>
    <s v="DF100287"/>
    <s v="CATEDRÁTICO DE UNIVERSIDAD"/>
    <s v="R112"/>
    <x v="8"/>
    <n v="750"/>
    <s v="QUÍMICA ANALÍTICA"/>
  </r>
  <r>
    <x v="29"/>
    <n v="17199289"/>
    <x v="6"/>
    <n v="5203"/>
    <s v="5203G"/>
    <s v="GRUPO-A"/>
    <s v="Herramientas de análisis de datos en vitivinicultura"/>
    <s v="GG"/>
    <s v="GRUPO GRANDE"/>
    <s v="5203G"/>
    <s v="GG de Herramientas de análisis de datos en vitivinicultura"/>
    <s v="GRUPO-A"/>
    <s v="GG de Herramientas de análisis de datos en vitivinicultura"/>
    <s v="1S"/>
    <n v="17199289"/>
    <s v="FILLAT"/>
    <s v="BALLESTEROS"/>
    <s v="JUAN CARLOS"/>
    <s v="FILLAT BALLESTEROS, JUAN CARLOS"/>
    <x v="1"/>
    <x v="0"/>
    <x v="0"/>
    <m/>
    <m/>
    <s v="jufillat"/>
    <s v="juan-carlos.fillat@unirioja.es"/>
    <n v="1"/>
    <n v="1"/>
    <n v="504"/>
    <s v="PROFESOR TITULAR UNIVERSIDAD"/>
    <s v="01A"/>
    <s v="TIEMPO COMPLETO AMPLIADO"/>
    <s v="2012-09-01 00:00:00.0"/>
    <s v="null"/>
    <s v="DF32187"/>
    <s v="TITULAR DE UNIVERSIDAD"/>
    <s v="R111"/>
    <x v="7"/>
    <n v="265"/>
    <s v="ESTADÍSTICA E INVESTIGACIÓN OPERATIVA"/>
  </r>
  <r>
    <x v="29"/>
    <n v="42057900"/>
    <x v="6"/>
    <n v="5203"/>
    <s v="5203R"/>
    <s v="GRUPO-A1"/>
    <s v="Herramientas de análisis de datos en vitivinicultura"/>
    <s v="GR"/>
    <s v="GRUPO REDUCIDO"/>
    <s v="5203R"/>
    <s v="GR de Herramientas de análisis de datos en vitivinicultura"/>
    <s v="GRUPO-A1"/>
    <s v="GR de Herramientas de análisis de datos en vitivinicultura"/>
    <s v="1S"/>
    <n v="42057900"/>
    <s v="HERNÁNDEZ"/>
    <s v="MARTÍN"/>
    <s v="ZENAIDA"/>
    <s v="HERNÁNDEZ MARTÍN, ZENAIDA"/>
    <x v="1"/>
    <x v="0"/>
    <x v="0"/>
    <m/>
    <m/>
    <s v="zehernan"/>
    <s v="zenaida.hernandez@unirioja.es"/>
    <n v="0.5"/>
    <n v="0.5"/>
    <n v="506"/>
    <s v="PROFESOR TITULAR DE ESCUELA UNIVERSITARI"/>
    <s v="01A"/>
    <s v="TIEMPO COMPLETO AMPLIADO"/>
    <s v="2012-09-01 00:00:00.0"/>
    <s v="null"/>
    <s v="DF32193"/>
    <s v="TITULAR DE ESCUELAS UNIVERSITARIAS"/>
    <s v="R111"/>
    <x v="7"/>
    <n v="265"/>
    <s v="ESTADÍSTICA E INVESTIGACIÓN OPERATIVA"/>
  </r>
  <r>
    <x v="29"/>
    <n v="16565868"/>
    <x v="6"/>
    <n v="5204"/>
    <s v="5204G"/>
    <s v="GRUPO-A"/>
    <s v="Gestión de la calidad y de la innovación vitivinícola"/>
    <s v="GG"/>
    <s v="GRUPO GRANDE"/>
    <s v="5204G"/>
    <s v="GG de Gestión de la calidad y de la innovación vitivinícola"/>
    <s v="GRUPO-A"/>
    <s v="GG de Gestión de la calidad y de la innovación vitivinícola"/>
    <s v="1S"/>
    <n v="16565868"/>
    <s v="JIMÉNEZ"/>
    <s v="MACÍAS"/>
    <s v="EMILIO"/>
    <s v="JIMÉNEZ MACÍAS, EMILIO"/>
    <x v="0"/>
    <x v="0"/>
    <x v="0"/>
    <m/>
    <m/>
    <s v="emjimene"/>
    <s v="emilio.jimenez@unirioja.es"/>
    <n v="0.5"/>
    <n v="0.5"/>
    <n v="500"/>
    <s v="CATEDRATICO DE UNIVERSIDAD"/>
    <s v="C01"/>
    <s v="TIEMPO COMPLETO"/>
    <s v="2016-04-15 00:00:00.0"/>
    <s v="null"/>
    <s v="DF100329"/>
    <s v="CATEDRÁTICO DE UNIVERSIDAD"/>
    <s v="R109"/>
    <x v="9"/>
    <n v="520"/>
    <s v="INGENIERÍA DE SISTEMAS Y AUTOMÁTICA"/>
  </r>
  <r>
    <x v="29"/>
    <n v="16552787"/>
    <x v="6"/>
    <n v="5206"/>
    <s v="5206G"/>
    <s v="GRUPO-A"/>
    <s v="Prácticas externas"/>
    <s v="GG"/>
    <s v="GRUPO GRANDE"/>
    <s v="5206G"/>
    <s v="GG de Prácticas externas"/>
    <s v="GRUPO-A"/>
    <s v="GG de Prácticas externas"/>
    <s v="2S"/>
    <n v="16552787"/>
    <s v="TENORIO"/>
    <s v="RODRÍGUEZ"/>
    <s v="CARMEN"/>
    <s v="TENORIO RODRÍGUEZ, CARMEN"/>
    <x v="0"/>
    <x v="0"/>
    <x v="0"/>
    <m/>
    <m/>
    <s v="catenori"/>
    <s v="carmen.tenorio@unirioja.es"/>
    <n v="0.3"/>
    <n v="0.3"/>
    <n v="504"/>
    <s v="PROFESOR TITULAR UNIVERSIDAD"/>
    <s v="01R"/>
    <s v="TIEMPO COMPLETO REDUCIDO"/>
    <s v="2018-09-17 00:00:00.0"/>
    <s v="null"/>
    <s v="DF100263"/>
    <s v="PROFESOR TITULAR DE UNIVERSIDAD"/>
    <s v="R101"/>
    <x v="4"/>
    <n v="60"/>
    <s v="BIOQUÍMICA Y BIOLOGÍA MOLECULAR"/>
  </r>
  <r>
    <x v="29"/>
    <n v="71458565"/>
    <x v="6"/>
    <n v="5206"/>
    <s v="5206G"/>
    <s v="GRUPO-A"/>
    <s v="Prácticas externas"/>
    <s v="GG"/>
    <s v="GRUPO GRANDE"/>
    <s v="5206G"/>
    <s v="GG de Prácticas externas"/>
    <s v="GRUPO-A"/>
    <s v="GG de Prácticas externas"/>
    <s v="2S"/>
    <n v="71458565"/>
    <s v="GARCÍA"/>
    <s v="GONZÁLEZ"/>
    <s v="JULIA"/>
    <s v="GARCÍA GONZÁLEZ, JULIA"/>
    <x v="1"/>
    <x v="0"/>
    <x v="0"/>
    <m/>
    <m/>
    <s v="jugarcgo"/>
    <s v="julia.garciag@unirioja.es"/>
    <n v="0.15"/>
    <n v="0.15"/>
    <n v="7081"/>
    <s v="AYUDANTE (DOCTOR)"/>
    <s v="C01"/>
    <s v="TIEMPO COMPLETO"/>
    <s v="2018-09-17 00:00:00.0"/>
    <s v="2019-02-03 00:00:00.0"/>
    <s v="PI101346"/>
    <s v="PROFESOR AYUDANTE DOCTOR"/>
    <s v="R101"/>
    <x v="4"/>
    <n v="500"/>
    <s v="INGENIERÍA AGROFORESTAL"/>
  </r>
  <r>
    <x v="29"/>
    <n v="72779211"/>
    <x v="6"/>
    <n v="5206"/>
    <s v="5206G"/>
    <s v="GRUPO-A"/>
    <s v="Prácticas externas"/>
    <s v="GG"/>
    <s v="GRUPO GRANDE"/>
    <s v="5206G"/>
    <s v="GG de Prácticas externas"/>
    <s v="GRUPO-A"/>
    <s v="GG de Prácticas externas"/>
    <s v="2S"/>
    <n v="72779211"/>
    <s v="MARTÍNEZ"/>
    <s v="VILLAR"/>
    <s v="MARÍA ELENA"/>
    <s v="MARTÍNEZ VILLAR, MARÍA ELENA"/>
    <x v="1"/>
    <x v="0"/>
    <x v="0"/>
    <m/>
    <m/>
    <s v="elmartin"/>
    <s v="elena.martinez@unirioja.es"/>
    <n v="0.15"/>
    <n v="0.15"/>
    <n v="506"/>
    <s v="PROFESOR TITULAR DE ESCUELA UNIVERSITARI"/>
    <s v="01A"/>
    <s v="TIEMPO COMPLETO AMPLIADO"/>
    <s v="2012-09-01 00:00:00.0"/>
    <s v="null"/>
    <s v="DF3167"/>
    <s v="TITULAR DE ESCUELAS UNIVERSITARIAS"/>
    <s v="R101"/>
    <x v="4"/>
    <n v="705"/>
    <s v="PRODUCCIÓN VEGETAL"/>
  </r>
  <r>
    <x v="29"/>
    <n v="16515085"/>
    <x v="6"/>
    <n v="5211"/>
    <s v="5211G"/>
    <s v="GRUPO-A"/>
    <s v="Entorno económico y marco institucional del sector vitivinícola"/>
    <s v="GG"/>
    <s v="GRUPO GRANDE"/>
    <s v="5211G"/>
    <s v="GG de Entorno económico y marco institucional del sector vitivinícola"/>
    <s v="GRUPO-A"/>
    <s v="GG de Entorno económico y marco institucional del sector vitivinícola"/>
    <s v="1R"/>
    <n v="16515085"/>
    <s v="BARCO"/>
    <s v="ROYO"/>
    <s v="EMILIO"/>
    <s v="BARCO ROYO, EMILIO"/>
    <x v="1"/>
    <x v="0"/>
    <x v="0"/>
    <m/>
    <m/>
    <s v="ebarco"/>
    <s v="emilio.barco@unirioja.es"/>
    <n v="1.6"/>
    <n v="1.6"/>
    <n v="536"/>
    <s v="PROFESOR INTERINO"/>
    <s v="C01"/>
    <s v="TIEMPO COMPLETO"/>
    <s v="2017-09-15 00:00:00.0"/>
    <s v="null"/>
    <s v="PI101301"/>
    <s v="PROFESOR CONTRATADO INTERINO"/>
    <s v="R104"/>
    <x v="0"/>
    <n v="225"/>
    <s v="ECONOMÍA APLICADA"/>
  </r>
  <r>
    <x v="29"/>
    <n v="16543682"/>
    <x v="6"/>
    <n v="5211"/>
    <s v="5211G"/>
    <s v="GRUPO-A"/>
    <s v="Entorno económico y marco institucional del sector vitivinícola"/>
    <s v="GG"/>
    <s v="GRUPO GRANDE"/>
    <s v="5211G"/>
    <s v="GG de Entorno económico y marco institucional del sector vitivinícola"/>
    <s v="GRUPO-A"/>
    <s v="GG de Entorno económico y marco institucional del sector vitivinícola"/>
    <s v="1R"/>
    <n v="16543682"/>
    <s v="NAVARRO"/>
    <s v="PÉREZ"/>
    <s v="Mª CRUZ"/>
    <s v="NAVARRO PÉREZ, Mª CRUZ"/>
    <x v="0"/>
    <x v="0"/>
    <x v="0"/>
    <m/>
    <m/>
    <s v="cnavarro"/>
    <s v="maricruz.navarro@unirioja.es"/>
    <n v="0.6"/>
    <n v="0.6"/>
    <n v="504"/>
    <s v="PROFESOR TITULAR UNIVERSIDAD"/>
    <s v="01A"/>
    <s v="TIEMPO COMPLETO AMPLIADO"/>
    <s v="2012-09-01 00:00:00.0"/>
    <s v="null"/>
    <s v="DF100001"/>
    <s v="PROFESOR TITULAR DE UNIVERSIDAD"/>
    <s v="R104"/>
    <x v="0"/>
    <n v="225"/>
    <s v="ECONOMÍA APLICADA"/>
  </r>
  <r>
    <x v="30"/>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m/>
    <m/>
    <s v="edfonsec"/>
    <s v="eduardo.fonseca@unirioja.es"/>
    <n v="3"/>
    <n v="3"/>
    <n v="504"/>
    <s v="PROFESOR TITULAR UNIVERSIDAD"/>
    <s v="C01"/>
    <s v="TIEMPO COMPLETO"/>
    <s v="2011-09-01 00:00:00.0"/>
    <s v="null"/>
    <s v="DF100295"/>
    <s v="PROFESOR TITULAR DE UNIVERSIDAD"/>
    <s v="R115"/>
    <x v="2"/>
    <n v="735"/>
    <s v="PSICOLOGÍA EVOLUTIVA Y DE LA EDUCACIÓN"/>
  </r>
  <r>
    <x v="31"/>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m/>
    <m/>
    <s v="edfonsec"/>
    <s v="eduardo.fonseca@unirioja.es"/>
    <n v="3"/>
    <m/>
    <n v="504"/>
    <s v="PROFESOR TITULAR UNIVERSIDAD"/>
    <s v="C01"/>
    <s v="TIEMPO COMPLETO"/>
    <s v="2011-09-01 00:00:00.0"/>
    <s v="null"/>
    <s v="DF100295"/>
    <s v="PROFESOR TITULAR DE UNIVERSIDAD"/>
    <s v="R115"/>
    <x v="2"/>
    <n v="735"/>
    <s v="PSICOLOGÍA EVOLUTIVA Y DE LA EDUCACIÓN"/>
  </r>
  <r>
    <x v="32"/>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m/>
    <m/>
    <s v="edfonsec"/>
    <s v="eduardo.fonseca@unirioja.es"/>
    <n v="3"/>
    <m/>
    <n v="504"/>
    <s v="PROFESOR TITULAR UNIVERSIDAD"/>
    <s v="C01"/>
    <s v="TIEMPO COMPLETO"/>
    <s v="2011-09-01 00:00:00.0"/>
    <s v="null"/>
    <s v="DF100295"/>
    <s v="PROFESOR TITULAR DE UNIVERSIDAD"/>
    <s v="R115"/>
    <x v="2"/>
    <n v="735"/>
    <s v="PSICOLOGÍA EVOLUTIVA Y DE LA EDUCACIÓN"/>
  </r>
  <r>
    <x v="33"/>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m/>
    <m/>
    <s v="edfonsec"/>
    <s v="eduardo.fonseca@unirioja.es"/>
    <n v="3"/>
    <m/>
    <n v="504"/>
    <s v="PROFESOR TITULAR UNIVERSIDAD"/>
    <s v="C01"/>
    <s v="TIEMPO COMPLETO"/>
    <s v="2011-09-01 00:00:00.0"/>
    <s v="null"/>
    <s v="DF100295"/>
    <s v="PROFESOR TITULAR DE UNIVERSIDAD"/>
    <s v="R115"/>
    <x v="2"/>
    <n v="735"/>
    <s v="PSICOLOGÍA EVOLUTIVA Y DE LA EDUCACIÓN"/>
  </r>
  <r>
    <x v="34"/>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m/>
    <m/>
    <s v="edfonsec"/>
    <s v="eduardo.fonseca@unirioja.es"/>
    <n v="3"/>
    <m/>
    <n v="504"/>
    <s v="PROFESOR TITULAR UNIVERSIDAD"/>
    <s v="C01"/>
    <s v="TIEMPO COMPLETO"/>
    <s v="2011-09-01 00:00:00.0"/>
    <s v="null"/>
    <s v="DF100295"/>
    <s v="PROFESOR TITULAR DE UNIVERSIDAD"/>
    <s v="R115"/>
    <x v="2"/>
    <n v="735"/>
    <s v="PSICOLOGÍA EVOLUTIVA Y DE LA EDUCACIÓN"/>
  </r>
  <r>
    <x v="35"/>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m/>
    <m/>
    <s v="edfonsec"/>
    <s v="eduardo.fonseca@unirioja.es"/>
    <n v="3"/>
    <m/>
    <n v="504"/>
    <s v="PROFESOR TITULAR UNIVERSIDAD"/>
    <s v="C01"/>
    <s v="TIEMPO COMPLETO"/>
    <s v="2011-09-01 00:00:00.0"/>
    <s v="null"/>
    <s v="DF100295"/>
    <s v="PROFESOR TITULAR DE UNIVERSIDAD"/>
    <s v="R115"/>
    <x v="2"/>
    <n v="735"/>
    <s v="PSICOLOGÍA EVOLUTIVA Y DE LA EDUCACIÓN"/>
  </r>
  <r>
    <x v="36"/>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m/>
    <m/>
    <s v="edfonsec"/>
    <s v="eduardo.fonseca@unirioja.es"/>
    <n v="3"/>
    <m/>
    <n v="504"/>
    <s v="PROFESOR TITULAR UNIVERSIDAD"/>
    <s v="C01"/>
    <s v="TIEMPO COMPLETO"/>
    <s v="2011-09-01 00:00:00.0"/>
    <s v="null"/>
    <s v="DF100295"/>
    <s v="PROFESOR TITULAR DE UNIVERSIDAD"/>
    <s v="R115"/>
    <x v="2"/>
    <n v="735"/>
    <s v="PSICOLOGÍA EVOLUTIVA Y DE LA EDUCACIÓN"/>
  </r>
  <r>
    <x v="30"/>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m/>
    <m/>
    <s v="fenavari"/>
    <s v="fermin.navaridas@unirioja.es"/>
    <n v="3"/>
    <n v="3"/>
    <n v="504"/>
    <s v="PROFESOR TITULAR UNIVERSIDAD"/>
    <s v="C01"/>
    <s v="TIEMPO COMPLETO"/>
    <s v="2016-11-26 00:00:00.0"/>
    <s v="null"/>
    <s v="DF100332"/>
    <s v="PROFESOR TITULAR DE UNIVERSIDAD"/>
    <s v="R115"/>
    <x v="2"/>
    <n v="215"/>
    <s v="DIDÁCTICA Y ORGANIZACIÓN ESCOLAR"/>
  </r>
  <r>
    <x v="30"/>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m/>
    <m/>
    <s v="maalvai"/>
    <s v="m-almudena.alvarez@unirioja.es"/>
    <n v="1.5"/>
    <n v="1.5"/>
    <n v="532"/>
    <s v="LABORAL DOCENTE-ASOCIADO"/>
    <s v="P05"/>
    <s v="TIEMPO PARCIAL (5+5 HORAS)"/>
    <s v="2018-09-17 00:00:00.0"/>
    <s v="2019-09-14 00:00:00.0"/>
    <s v="PI101292"/>
    <s v="PROFESOR ASOCIADO"/>
    <s v="R115"/>
    <x v="2"/>
    <n v="215"/>
    <s v="DIDÁCTICA Y ORGANIZACIÓN ESCOLAR"/>
  </r>
  <r>
    <x v="31"/>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m/>
    <m/>
    <s v="fenavari"/>
    <s v="fermin.navaridas@unirioja.es"/>
    <n v="3"/>
    <m/>
    <n v="504"/>
    <s v="PROFESOR TITULAR UNIVERSIDAD"/>
    <s v="C01"/>
    <s v="TIEMPO COMPLETO"/>
    <s v="2016-11-26 00:00:00.0"/>
    <s v="null"/>
    <s v="DF100332"/>
    <s v="PROFESOR TITULAR DE UNIVERSIDAD"/>
    <s v="R115"/>
    <x v="2"/>
    <n v="215"/>
    <s v="DIDÁCTICA Y ORGANIZACIÓN ESCOLAR"/>
  </r>
  <r>
    <x v="31"/>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m/>
    <m/>
    <s v="maalvai"/>
    <s v="m-almudena.alvarez@unirioja.es"/>
    <n v="1.5"/>
    <m/>
    <n v="532"/>
    <s v="LABORAL DOCENTE-ASOCIADO"/>
    <s v="P05"/>
    <s v="TIEMPO PARCIAL (5+5 HORAS)"/>
    <s v="2018-09-17 00:00:00.0"/>
    <s v="2019-09-14 00:00:00.0"/>
    <s v="PI101292"/>
    <s v="PROFESOR ASOCIADO"/>
    <s v="R115"/>
    <x v="2"/>
    <n v="215"/>
    <s v="DIDÁCTICA Y ORGANIZACIÓN ESCOLAR"/>
  </r>
  <r>
    <x v="32"/>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m/>
    <m/>
    <s v="fenavari"/>
    <s v="fermin.navaridas@unirioja.es"/>
    <n v="3"/>
    <m/>
    <n v="504"/>
    <s v="PROFESOR TITULAR UNIVERSIDAD"/>
    <s v="C01"/>
    <s v="TIEMPO COMPLETO"/>
    <s v="2016-11-26 00:00:00.0"/>
    <s v="null"/>
    <s v="DF100332"/>
    <s v="PROFESOR TITULAR DE UNIVERSIDAD"/>
    <s v="R115"/>
    <x v="2"/>
    <n v="215"/>
    <s v="DIDÁCTICA Y ORGANIZACIÓN ESCOLAR"/>
  </r>
  <r>
    <x v="32"/>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m/>
    <m/>
    <s v="maalvai"/>
    <s v="m-almudena.alvarez@unirioja.es"/>
    <n v="1.5"/>
    <m/>
    <n v="532"/>
    <s v="LABORAL DOCENTE-ASOCIADO"/>
    <s v="P05"/>
    <s v="TIEMPO PARCIAL (5+5 HORAS)"/>
    <s v="2018-09-17 00:00:00.0"/>
    <s v="2019-09-14 00:00:00.0"/>
    <s v="PI101292"/>
    <s v="PROFESOR ASOCIADO"/>
    <s v="R115"/>
    <x v="2"/>
    <n v="215"/>
    <s v="DIDÁCTICA Y ORGANIZACIÓN ESCOLAR"/>
  </r>
  <r>
    <x v="33"/>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m/>
    <m/>
    <s v="fenavari"/>
    <s v="fermin.navaridas@unirioja.es"/>
    <n v="3"/>
    <m/>
    <n v="504"/>
    <s v="PROFESOR TITULAR UNIVERSIDAD"/>
    <s v="C01"/>
    <s v="TIEMPO COMPLETO"/>
    <s v="2016-11-26 00:00:00.0"/>
    <s v="null"/>
    <s v="DF100332"/>
    <s v="PROFESOR TITULAR DE UNIVERSIDAD"/>
    <s v="R115"/>
    <x v="2"/>
    <n v="215"/>
    <s v="DIDÁCTICA Y ORGANIZACIÓN ESCOLAR"/>
  </r>
  <r>
    <x v="33"/>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m/>
    <m/>
    <s v="maalvai"/>
    <s v="m-almudena.alvarez@unirioja.es"/>
    <n v="1.5"/>
    <m/>
    <n v="532"/>
    <s v="LABORAL DOCENTE-ASOCIADO"/>
    <s v="P05"/>
    <s v="TIEMPO PARCIAL (5+5 HORAS)"/>
    <s v="2018-09-17 00:00:00.0"/>
    <s v="2019-09-14 00:00:00.0"/>
    <s v="PI101292"/>
    <s v="PROFESOR ASOCIADO"/>
    <s v="R115"/>
    <x v="2"/>
    <n v="215"/>
    <s v="DIDÁCTICA Y ORGANIZACIÓN ESCOLAR"/>
  </r>
  <r>
    <x v="34"/>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m/>
    <m/>
    <s v="fenavari"/>
    <s v="fermin.navaridas@unirioja.es"/>
    <n v="3"/>
    <m/>
    <n v="504"/>
    <s v="PROFESOR TITULAR UNIVERSIDAD"/>
    <s v="C01"/>
    <s v="TIEMPO COMPLETO"/>
    <s v="2016-11-26 00:00:00.0"/>
    <s v="null"/>
    <s v="DF100332"/>
    <s v="PROFESOR TITULAR DE UNIVERSIDAD"/>
    <s v="R115"/>
    <x v="2"/>
    <n v="215"/>
    <s v="DIDÁCTICA Y ORGANIZACIÓN ESCOLAR"/>
  </r>
  <r>
    <x v="34"/>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m/>
    <m/>
    <s v="maalvai"/>
    <s v="m-almudena.alvarez@unirioja.es"/>
    <n v="1.5"/>
    <m/>
    <n v="532"/>
    <s v="LABORAL DOCENTE-ASOCIADO"/>
    <s v="P05"/>
    <s v="TIEMPO PARCIAL (5+5 HORAS)"/>
    <s v="2018-09-17 00:00:00.0"/>
    <s v="2019-09-14 00:00:00.0"/>
    <s v="PI101292"/>
    <s v="PROFESOR ASOCIADO"/>
    <s v="R115"/>
    <x v="2"/>
    <n v="215"/>
    <s v="DIDÁCTICA Y ORGANIZACIÓN ESCOLAR"/>
  </r>
  <r>
    <x v="35"/>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m/>
    <m/>
    <s v="fenavari"/>
    <s v="fermin.navaridas@unirioja.es"/>
    <n v="3"/>
    <m/>
    <n v="504"/>
    <s v="PROFESOR TITULAR UNIVERSIDAD"/>
    <s v="C01"/>
    <s v="TIEMPO COMPLETO"/>
    <s v="2016-11-26 00:00:00.0"/>
    <s v="null"/>
    <s v="DF100332"/>
    <s v="PROFESOR TITULAR DE UNIVERSIDAD"/>
    <s v="R115"/>
    <x v="2"/>
    <n v="215"/>
    <s v="DIDÁCTICA Y ORGANIZACIÓN ESCOLAR"/>
  </r>
  <r>
    <x v="35"/>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m/>
    <m/>
    <s v="maalvai"/>
    <s v="m-almudena.alvarez@unirioja.es"/>
    <n v="1.5"/>
    <m/>
    <n v="532"/>
    <s v="LABORAL DOCENTE-ASOCIADO"/>
    <s v="P05"/>
    <s v="TIEMPO PARCIAL (5+5 HORAS)"/>
    <s v="2018-09-17 00:00:00.0"/>
    <s v="2019-09-14 00:00:00.0"/>
    <s v="PI101292"/>
    <s v="PROFESOR ASOCIADO"/>
    <s v="R115"/>
    <x v="2"/>
    <n v="215"/>
    <s v="DIDÁCTICA Y ORGANIZACIÓN ESCOLAR"/>
  </r>
  <r>
    <x v="36"/>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m/>
    <m/>
    <s v="fenavari"/>
    <s v="fermin.navaridas@unirioja.es"/>
    <n v="3"/>
    <m/>
    <n v="504"/>
    <s v="PROFESOR TITULAR UNIVERSIDAD"/>
    <s v="C01"/>
    <s v="TIEMPO COMPLETO"/>
    <s v="2016-11-26 00:00:00.0"/>
    <s v="null"/>
    <s v="DF100332"/>
    <s v="PROFESOR TITULAR DE UNIVERSIDAD"/>
    <s v="R115"/>
    <x v="2"/>
    <n v="215"/>
    <s v="DIDÁCTICA Y ORGANIZACIÓN ESCOLAR"/>
  </r>
  <r>
    <x v="36"/>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m/>
    <m/>
    <s v="maalvai"/>
    <s v="m-almudena.alvarez@unirioja.es"/>
    <n v="1.5"/>
    <m/>
    <n v="532"/>
    <s v="LABORAL DOCENTE-ASOCIADO"/>
    <s v="P05"/>
    <s v="TIEMPO PARCIAL (5+5 HORAS)"/>
    <s v="2018-09-17 00:00:00.0"/>
    <s v="2019-09-14 00:00:00.0"/>
    <s v="PI101292"/>
    <s v="PROFESOR ASOCIADO"/>
    <s v="R115"/>
    <x v="2"/>
    <n v="215"/>
    <s v="DIDÁCTICA Y ORGANIZACIÓN ESCOLAR"/>
  </r>
  <r>
    <x v="30"/>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m/>
    <m/>
    <s v="jogiro"/>
    <s v="joaquin.giro@unirioja.es"/>
    <n v="3"/>
    <n v="3"/>
    <n v="504"/>
    <s v="PROFESOR TITULAR UNIVERSIDAD"/>
    <s v="C01"/>
    <s v="TIEMPO COMPLETO"/>
    <s v="2015-09-15 00:00:00.0"/>
    <s v="null"/>
    <s v="DF100184"/>
    <s v="PROFESOR TITULAR UNIVERSIDAD"/>
    <s v="R114"/>
    <x v="3"/>
    <n v="775"/>
    <s v="SOCIOLOGÍA"/>
  </r>
  <r>
    <x v="30"/>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m/>
    <m/>
    <s v="fediazo"/>
    <s v="fernando.diaz@unirioja.es"/>
    <n v="3"/>
    <n v="3"/>
    <n v="500"/>
    <s v="CATEDRATICO DE UNIVERSIDAD"/>
    <s v="C01"/>
    <s v="TIEMPO COMPLETO"/>
    <s v="2017-12-14 00:00:00.0"/>
    <s v="null"/>
    <s v="DF100349"/>
    <s v="CATEDRÁTICO DE UNIVERSIDAD"/>
    <s v="R114"/>
    <x v="3"/>
    <n v="775"/>
    <s v="SOCIOLOGÍA"/>
  </r>
  <r>
    <x v="31"/>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m/>
    <m/>
    <s v="jogiro"/>
    <s v="joaquin.giro@unirioja.es"/>
    <n v="3"/>
    <m/>
    <n v="504"/>
    <s v="PROFESOR TITULAR UNIVERSIDAD"/>
    <s v="C01"/>
    <s v="TIEMPO COMPLETO"/>
    <s v="2015-09-15 00:00:00.0"/>
    <s v="null"/>
    <s v="DF100184"/>
    <s v="PROFESOR TITULAR UNIVERSIDAD"/>
    <s v="R114"/>
    <x v="3"/>
    <n v="775"/>
    <s v="SOCIOLOGÍA"/>
  </r>
  <r>
    <x v="31"/>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m/>
    <m/>
    <s v="fediazo"/>
    <s v="fernando.diaz@unirioja.es"/>
    <n v="3"/>
    <m/>
    <n v="500"/>
    <s v="CATEDRATICO DE UNIVERSIDAD"/>
    <s v="C01"/>
    <s v="TIEMPO COMPLETO"/>
    <s v="2017-12-14 00:00:00.0"/>
    <s v="null"/>
    <s v="DF100349"/>
    <s v="CATEDRÁTICO DE UNIVERSIDAD"/>
    <s v="R114"/>
    <x v="3"/>
    <n v="775"/>
    <s v="SOCIOLOGÍA"/>
  </r>
  <r>
    <x v="32"/>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m/>
    <m/>
    <s v="jogiro"/>
    <s v="joaquin.giro@unirioja.es"/>
    <n v="3"/>
    <m/>
    <n v="504"/>
    <s v="PROFESOR TITULAR UNIVERSIDAD"/>
    <s v="C01"/>
    <s v="TIEMPO COMPLETO"/>
    <s v="2015-09-15 00:00:00.0"/>
    <s v="null"/>
    <s v="DF100184"/>
    <s v="PROFESOR TITULAR UNIVERSIDAD"/>
    <s v="R114"/>
    <x v="3"/>
    <n v="775"/>
    <s v="SOCIOLOGÍA"/>
  </r>
  <r>
    <x v="32"/>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m/>
    <m/>
    <s v="fediazo"/>
    <s v="fernando.diaz@unirioja.es"/>
    <n v="3"/>
    <m/>
    <n v="500"/>
    <s v="CATEDRATICO DE UNIVERSIDAD"/>
    <s v="C01"/>
    <s v="TIEMPO COMPLETO"/>
    <s v="2017-12-14 00:00:00.0"/>
    <s v="null"/>
    <s v="DF100349"/>
    <s v="CATEDRÁTICO DE UNIVERSIDAD"/>
    <s v="R114"/>
    <x v="3"/>
    <n v="775"/>
    <s v="SOCIOLOGÍA"/>
  </r>
  <r>
    <x v="33"/>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m/>
    <m/>
    <s v="jogiro"/>
    <s v="joaquin.giro@unirioja.es"/>
    <n v="3"/>
    <m/>
    <n v="504"/>
    <s v="PROFESOR TITULAR UNIVERSIDAD"/>
    <s v="C01"/>
    <s v="TIEMPO COMPLETO"/>
    <s v="2015-09-15 00:00:00.0"/>
    <s v="null"/>
    <s v="DF100184"/>
    <s v="PROFESOR TITULAR UNIVERSIDAD"/>
    <s v="R114"/>
    <x v="3"/>
    <n v="775"/>
    <s v="SOCIOLOGÍA"/>
  </r>
  <r>
    <x v="33"/>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m/>
    <m/>
    <s v="fediazo"/>
    <s v="fernando.diaz@unirioja.es"/>
    <n v="3"/>
    <m/>
    <n v="500"/>
    <s v="CATEDRATICO DE UNIVERSIDAD"/>
    <s v="C01"/>
    <s v="TIEMPO COMPLETO"/>
    <s v="2017-12-14 00:00:00.0"/>
    <s v="null"/>
    <s v="DF100349"/>
    <s v="CATEDRÁTICO DE UNIVERSIDAD"/>
    <s v="R114"/>
    <x v="3"/>
    <n v="775"/>
    <s v="SOCIOLOGÍA"/>
  </r>
  <r>
    <x v="34"/>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m/>
    <m/>
    <s v="jogiro"/>
    <s v="joaquin.giro@unirioja.es"/>
    <n v="3"/>
    <m/>
    <n v="504"/>
    <s v="PROFESOR TITULAR UNIVERSIDAD"/>
    <s v="C01"/>
    <s v="TIEMPO COMPLETO"/>
    <s v="2015-09-15 00:00:00.0"/>
    <s v="null"/>
    <s v="DF100184"/>
    <s v="PROFESOR TITULAR UNIVERSIDAD"/>
    <s v="R114"/>
    <x v="3"/>
    <n v="775"/>
    <s v="SOCIOLOGÍA"/>
  </r>
  <r>
    <x v="34"/>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m/>
    <m/>
    <s v="fediazo"/>
    <s v="fernando.diaz@unirioja.es"/>
    <n v="3"/>
    <m/>
    <n v="500"/>
    <s v="CATEDRATICO DE UNIVERSIDAD"/>
    <s v="C01"/>
    <s v="TIEMPO COMPLETO"/>
    <s v="2017-12-14 00:00:00.0"/>
    <s v="null"/>
    <s v="DF100349"/>
    <s v="CATEDRÁTICO DE UNIVERSIDAD"/>
    <s v="R114"/>
    <x v="3"/>
    <n v="775"/>
    <s v="SOCIOLOGÍA"/>
  </r>
  <r>
    <x v="35"/>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m/>
    <m/>
    <s v="jogiro"/>
    <s v="joaquin.giro@unirioja.es"/>
    <n v="3"/>
    <m/>
    <n v="504"/>
    <s v="PROFESOR TITULAR UNIVERSIDAD"/>
    <s v="C01"/>
    <s v="TIEMPO COMPLETO"/>
    <s v="2015-09-15 00:00:00.0"/>
    <s v="null"/>
    <s v="DF100184"/>
    <s v="PROFESOR TITULAR UNIVERSIDAD"/>
    <s v="R114"/>
    <x v="3"/>
    <n v="775"/>
    <s v="SOCIOLOGÍA"/>
  </r>
  <r>
    <x v="35"/>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m/>
    <m/>
    <s v="fediazo"/>
    <s v="fernando.diaz@unirioja.es"/>
    <n v="3"/>
    <m/>
    <n v="500"/>
    <s v="CATEDRATICO DE UNIVERSIDAD"/>
    <s v="C01"/>
    <s v="TIEMPO COMPLETO"/>
    <s v="2017-12-14 00:00:00.0"/>
    <s v="null"/>
    <s v="DF100349"/>
    <s v="CATEDRÁTICO DE UNIVERSIDAD"/>
    <s v="R114"/>
    <x v="3"/>
    <n v="775"/>
    <s v="SOCIOLOGÍA"/>
  </r>
  <r>
    <x v="36"/>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m/>
    <m/>
    <s v="jogiro"/>
    <s v="joaquin.giro@unirioja.es"/>
    <n v="3"/>
    <m/>
    <n v="504"/>
    <s v="PROFESOR TITULAR UNIVERSIDAD"/>
    <s v="C01"/>
    <s v="TIEMPO COMPLETO"/>
    <s v="2015-09-15 00:00:00.0"/>
    <s v="null"/>
    <s v="DF100184"/>
    <s v="PROFESOR TITULAR UNIVERSIDAD"/>
    <s v="R114"/>
    <x v="3"/>
    <n v="775"/>
    <s v="SOCIOLOGÍA"/>
  </r>
  <r>
    <x v="36"/>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m/>
    <m/>
    <s v="fediazo"/>
    <s v="fernando.diaz@unirioja.es"/>
    <n v="3"/>
    <m/>
    <n v="500"/>
    <s v="CATEDRATICO DE UNIVERSIDAD"/>
    <s v="C01"/>
    <s v="TIEMPO COMPLETO"/>
    <s v="2017-12-14 00:00:00.0"/>
    <s v="null"/>
    <s v="DF100349"/>
    <s v="CATEDRÁTICO DE UNIVERSIDAD"/>
    <s v="R114"/>
    <x v="3"/>
    <n v="775"/>
    <s v="SOCIOLOGÍA"/>
  </r>
  <r>
    <x v="30"/>
    <n v="14943754"/>
    <x v="6"/>
    <n v="261204000"/>
    <s v="261204G"/>
    <s v="GRUPO-A"/>
    <s v="Complementos para la formación disciplinar. Economía"/>
    <s v="GG"/>
    <s v="GRUPO GRANDE"/>
    <s v="261204G"/>
    <s v="GG COMPLEMENTOS PARA LA FORMACIÓN DISCIPLINAR. ECONOMÍA"/>
    <s v="GRUPO-A"/>
    <s v="GG de Complementos para la formación disciplinar. Economía"/>
    <s v="1S"/>
    <n v="14943754"/>
    <s v="RODRÍGUEZ"/>
    <s v="IBEAS"/>
    <s v="ROBERTO"/>
    <s v="RODRÍGUEZ IBEAS, ROBERTO"/>
    <x v="1"/>
    <x v="0"/>
    <x v="0"/>
    <m/>
    <m/>
    <s v="rorodrig"/>
    <s v="roberto.rodriguez@unirioja.es"/>
    <n v="1"/>
    <n v="1"/>
    <n v="504"/>
    <s v="PROFESOR TITULAR UNIVERSIDAD"/>
    <s v="C01"/>
    <s v="TIEMPO COMPLETO"/>
    <s v="2012-07-13 00:00:00.0"/>
    <s v="null"/>
    <s v="DF100089"/>
    <s v="PROFESOR TITULAR DE UNIVERSIDAD"/>
    <s v="R104"/>
    <x v="0"/>
    <n v="415"/>
    <s v="FUNDAMENTOS DEL ANÁLISIS ECONÓMICO"/>
  </r>
  <r>
    <x v="30"/>
    <n v="16015792"/>
    <x v="6"/>
    <n v="261204000"/>
    <s v="261204G"/>
    <s v="GRUPO-A"/>
    <s v="Complementos para la formación disciplinar. Economía"/>
    <s v="GG"/>
    <s v="GRUPO GRANDE"/>
    <s v="261204G"/>
    <s v="GG COMPLEMENTOS PARA LA FORMACIÓN DISCIPLINAR. ECONOMÍA"/>
    <s v="GRUPO-A"/>
    <s v="GG de Complementos para la formación disciplinar. Economía"/>
    <s v="1S"/>
    <n v="16015792"/>
    <s v="GIL"/>
    <s v="LÓPEZ"/>
    <s v="ALFONSO JESÚS"/>
    <s v="GIL LÓPEZ, ALFONSO JESÚS"/>
    <x v="0"/>
    <x v="0"/>
    <x v="0"/>
    <m/>
    <m/>
    <s v="algil"/>
    <s v="alfonso.gil@unirioja.es"/>
    <n v="1"/>
    <n v="1"/>
    <n v="536"/>
    <s v="PROFESOR INTERINO"/>
    <s v="C01"/>
    <s v="TIEMPO COMPLETO"/>
    <s v="2017-09-15 00:00:00.0"/>
    <s v="null"/>
    <s v="PI101241"/>
    <s v="PROFESOR CONTRATADO INTERINO"/>
    <s v="R104"/>
    <x v="0"/>
    <n v="650"/>
    <s v="ORGANIZACIÓN DE EMPRESAS"/>
  </r>
  <r>
    <x v="30"/>
    <n v="16578084"/>
    <x v="6"/>
    <n v="261204000"/>
    <s v="261204G"/>
    <s v="GRUPO-A"/>
    <s v="Complementos para la formación disciplinar. Economía"/>
    <s v="GG"/>
    <s v="GRUPO GRANDE"/>
    <s v="261204G"/>
    <s v="GG COMPLEMENTOS PARA LA FORMACIÓN DISCIPLINAR. ECONOMÍA"/>
    <s v="GRUPO-A"/>
    <s v="GG de Complementos para la formación disciplinar. Economía"/>
    <s v="1S"/>
    <n v="16578084"/>
    <s v="LORENTE"/>
    <s v="ANTOÑANZAS"/>
    <s v="MARÍA REYES"/>
    <s v="LORENTE ANTOÑANZAS, MARÍA REYES"/>
    <x v="1"/>
    <x v="0"/>
    <x v="0"/>
    <m/>
    <m/>
    <s v="marreyelore"/>
    <s v="maria-reyes.lorente@unirioja.es"/>
    <n v="1"/>
    <n v="1"/>
    <n v="504"/>
    <s v="PROFESOR TITULAR UNIVERSIDAD"/>
    <s v="C01"/>
    <s v="TIEMPO COMPLETO"/>
    <s v="2018-09-17 00:00:00.0"/>
    <s v="null"/>
    <s v="DF100357"/>
    <s v="PROFESOR TITULAR DE UNIVERSIDAD"/>
    <s v="R104"/>
    <x v="0"/>
    <n v="415"/>
    <s v="FUNDAMENTOS DEL ANÁLISIS ECONÓMICO"/>
  </r>
  <r>
    <x v="30"/>
    <n v="16562098"/>
    <x v="6"/>
    <n v="261205000"/>
    <s v="261205G"/>
    <s v="GRUPO-A"/>
    <s v="Aprendizaje y enseñanza de la Economía"/>
    <s v="GG"/>
    <s v="GRUPO GRANDE"/>
    <s v="261205G"/>
    <s v="GG APRENDIZAJE Y ENSEÑANZA DE LA ECONOMÍA"/>
    <s v="GRUPO-A"/>
    <s v="GG de Aprendizaje y enseñanza de la Economía"/>
    <s v="AN"/>
    <n v="16562098"/>
    <s v="PINILLOS"/>
    <s v="GARCÍA"/>
    <s v="Mª CARMEN"/>
    <s v="PINILLOS GARCÍA, Mª CARMEN"/>
    <x v="0"/>
    <x v="0"/>
    <x v="0"/>
    <m/>
    <m/>
    <s v="capinill"/>
    <s v="carmen.pinillos@unirioja.es"/>
    <n v="1.8"/>
    <n v="1.8"/>
    <n v="532"/>
    <s v="LABORAL DOCENTE-ASOCIADO"/>
    <s v="P02"/>
    <s v="TIEMPO PARCIAL (2+2 HORAS)"/>
    <s v="2017-09-15 00:00:00.0"/>
    <s v="2019-09-14 00:00:00.0"/>
    <s v="PI101236"/>
    <s v="PROFESOR ASOCIADO"/>
    <s v="R104"/>
    <x v="0"/>
    <n v="225"/>
    <s v="ECONOMÍA APLICADA"/>
  </r>
  <r>
    <x v="30"/>
    <n v="72791252"/>
    <x v="6"/>
    <n v="261205000"/>
    <s v="261205G"/>
    <s v="GRUPO-A"/>
    <s v="Aprendizaje y enseñanza de la Economía"/>
    <s v="GG"/>
    <s v="GRUPO GRANDE"/>
    <s v="261205G"/>
    <s v="GG APRENDIZAJE Y ENSEÑANZA DE LA ECONOMÍA"/>
    <s v="GRUPO-A"/>
    <s v="GG de Aprendizaje y enseñanza de la Economía"/>
    <s v="AN"/>
    <n v="72791252"/>
    <s v="EGUIZÁBAL"/>
    <s v="MARÍN"/>
    <s v="FÁTIMA"/>
    <s v="EGUIZÁBAL MARÍN, FÁTIMA"/>
    <x v="1"/>
    <x v="0"/>
    <x v="0"/>
    <m/>
    <m/>
    <s v="faeguiza"/>
    <s v="fatima.eguizabal@unirioja.es"/>
    <n v="5.7"/>
    <n v="5.7"/>
    <n v="536"/>
    <s v="PROFESOR INTERINO"/>
    <s v="C01"/>
    <s v="TIEMPO COMPLETO"/>
    <s v="2018-09-27 00:00:00.0"/>
    <s v="2019-09-14 00:00:00.0"/>
    <s v="PI101417"/>
    <s v="PROFESOR CONTRATADO INTERINO"/>
    <s v="R104"/>
    <x v="0"/>
    <n v="225"/>
    <s v="ECONOMÍA APLICADA"/>
  </r>
  <r>
    <x v="30"/>
    <n v="16570616"/>
    <x v="6"/>
    <n v="261205000"/>
    <s v="261205R"/>
    <s v="GRUPO-A1"/>
    <s v="Aprendizaje y enseñanza de la Economía"/>
    <s v="GR"/>
    <s v="GRUPO REDUCIDO"/>
    <s v="261205R"/>
    <s v="C. MAGISTRAL Y P. AULA DE APRENDIZAJE Y ENSEÑANZA DE LA ECONOMÍA"/>
    <s v="GRUPO-A1"/>
    <s v="C. Magistral y P. Aula de APRENDIZAJE Y ENSEÑANZA DE LA ECONOMÍA"/>
    <s v="AN"/>
    <n v="16570616"/>
    <s v="AMO"/>
    <s v="MATARRANZ"/>
    <s v="DAVID"/>
    <s v="AMO MATARRANZ, DAVID"/>
    <x v="1"/>
    <x v="0"/>
    <x v="0"/>
    <m/>
    <m/>
    <s v="daamo"/>
    <s v="david.amo@unirioja.es"/>
    <n v="6"/>
    <n v="6"/>
    <n v="532"/>
    <s v="LABORAL DOCENTE-ASOCIADO"/>
    <s v="P04"/>
    <s v="TIEMPO PARCIAL (4+4 HORAS)"/>
    <s v="2017-09-15 00:00:00.0"/>
    <s v="2019-09-14 00:00:00.0"/>
    <s v="PI101240"/>
    <s v="PROFESOR ASOCIADO"/>
    <s v="R104"/>
    <x v="0"/>
    <n v="230"/>
    <s v="ECONOMÍA FINANCIERA Y CONTABILIDAD"/>
  </r>
  <r>
    <x v="30"/>
    <n v="16544280"/>
    <x v="6"/>
    <n v="261206000"/>
    <s v="261206G"/>
    <s v="GRUPO-A"/>
    <s v="Innovación docente e iniciación a la investigación educativa. Economía"/>
    <s v="GG"/>
    <s v="GRUPO GRANDE"/>
    <s v="261206G"/>
    <s v="GG INNOVACIÓN DOCENTE E INICIACIÓN A LA INVESTIGACIÓN EDUCATIVA. ECONOMÍA"/>
    <s v="GRUPO-A"/>
    <s v="GG de Innovación docente e iniciación a la investigación educativa. Economí"/>
    <s v="2S"/>
    <n v="16544280"/>
    <s v="AZCONA"/>
    <s v="CIRIZA"/>
    <s v="ESPERANZA"/>
    <s v="AZCONA CIRIZA, ESPERANZA"/>
    <x v="1"/>
    <x v="0"/>
    <x v="0"/>
    <m/>
    <m/>
    <s v="esazcona"/>
    <s v="esperanza.azcona@unirioja.es"/>
    <n v="2.5"/>
    <n v="2.5"/>
    <n v="506"/>
    <s v="PROFESOR TITULAR DE ESCUELA UNIVERSITARI"/>
    <s v="01A"/>
    <s v="TIEMPO COMPLETO AMPLIADO"/>
    <s v="2012-09-01 00:00:00.0"/>
    <s v="null"/>
    <s v="DF31215"/>
    <s v="TITULAR DE ESCUELAS UNIVERSITARIAS"/>
    <s v="R104"/>
    <x v="0"/>
    <n v="230"/>
    <s v="ECONOMÍA FINANCIERA Y CONTABILIDAD"/>
  </r>
  <r>
    <x v="30"/>
    <n v="17159455"/>
    <x v="6"/>
    <n v="261206000"/>
    <s v="261206G"/>
    <s v="GRUPO-A"/>
    <s v="Innovación docente e iniciación a la investigación educativa. Economía"/>
    <s v="GG"/>
    <s v="GRUPO GRANDE"/>
    <s v="261206G"/>
    <s v="GG INNOVACIÓN DOCENTE E INICIACIÓN A LA INVESTIGACIÓN EDUCATIVA. ECONOMÍA"/>
    <s v="GRUPO-A"/>
    <s v="GG de Innovación docente e iniciación a la investigación educativa. Economí"/>
    <s v="2S"/>
    <n v="17159455"/>
    <s v="RUIZ"/>
    <s v="CABESTRE"/>
    <s v="FCO. JAVIER"/>
    <s v="RUIZ CABESTRE, FCO. JAVIER"/>
    <x v="0"/>
    <x v="0"/>
    <x v="0"/>
    <m/>
    <m/>
    <s v="fjruiz"/>
    <s v="javier.ruiz@unirioja.es"/>
    <n v="0.5"/>
    <n v="0.5"/>
    <n v="500"/>
    <s v="CATEDRATICO DE UNIVERSIDAD"/>
    <s v="01R"/>
    <s v="TIEMPO COMPLETO REDUCIDO"/>
    <s v="2016-11-12 00:00:00.0"/>
    <s v="null"/>
    <s v="DF100335"/>
    <s v="CATEDRÁTICO DE UNIVERSIDAD"/>
    <s v="R104"/>
    <x v="0"/>
    <n v="230"/>
    <s v="ECONOMÍA FINANCIERA Y CONTABILIDAD"/>
  </r>
  <r>
    <x v="30"/>
    <n v="16533890"/>
    <x v="6"/>
    <n v="261401000"/>
    <s v="261401R"/>
    <s v="GRUPO-A"/>
    <s v="Prácticum en la especialidad de Economía"/>
    <s v="GR"/>
    <s v="GRUPO REDUCIDO"/>
    <s v="261401R"/>
    <s v="C. MAGISTRAL Y P. AULA DE PRACTICUM EN ECONOMÍA / TRABAJO FIN DE MÁSTER"/>
    <s v="GRUPO-A"/>
    <s v="C. Magistral y P. Aula de PRÁCTICUM EN LA ESPECIALIDAD DE ECONOMÍA"/>
    <s v="2S"/>
    <n v="16533890"/>
    <s v="PORTILLO"/>
    <s v="PÉREZ DE VIÑASPRE"/>
    <s v="FABIOLA"/>
    <s v="PORTILLO PÉREZ DE VIÑASPRE, FABIOLA"/>
    <x v="0"/>
    <x v="0"/>
    <x v="0"/>
    <m/>
    <m/>
    <s v="faporti"/>
    <s v="fabiola.portillo@unirioja.es"/>
    <n v="1.4"/>
    <n v="1.4"/>
    <n v="504"/>
    <s v="PROFESOR TITULAR UNIVERSIDAD"/>
    <s v="01A"/>
    <s v="TIEMPO COMPLETO AMPLIADO"/>
    <s v="2016-09-15 00:00:00.0"/>
    <s v="null"/>
    <s v="DF100141"/>
    <s v="PROFESOR TITULAR DE UNIVERSIDAD"/>
    <s v="R104"/>
    <x v="0"/>
    <n v="225"/>
    <s v="ECONOMÍA APLICADA"/>
  </r>
  <r>
    <x v="30"/>
    <n v="16549972"/>
    <x v="6"/>
    <n v="261401000"/>
    <s v="261401R"/>
    <s v="GRUPO-A"/>
    <s v="Prácticum en la especialidad de Economía"/>
    <s v="GR"/>
    <s v="GRUPO REDUCIDO"/>
    <s v="261401R"/>
    <s v="C. MAGISTRAL Y P. AULA DE PRACTICUM EN ECONOMÍA / TRABAJO FIN DE MÁSTER"/>
    <s v="GRUPO-A"/>
    <s v="C. Magistral y P. Aula de PRÁCTICUM EN LA ESPECIALIDAD DE ECONOMÍA"/>
    <s v="2S"/>
    <n v="16549972"/>
    <s v="PINILLOS"/>
    <s v="GARCÍA"/>
    <s v="MARÍA DE LA O"/>
    <s v="PINILLOS GARCÍA, MARÍA DE LA O"/>
    <x v="0"/>
    <x v="0"/>
    <x v="0"/>
    <m/>
    <m/>
    <s v="mpinillo"/>
    <s v="maria.pinillos@unirioja.es"/>
    <n v="1.4"/>
    <n v="1.4"/>
    <n v="504"/>
    <s v="PROFESOR TITULAR UNIVERSIDAD"/>
    <s v="C01"/>
    <s v="TIEMPO COMPLETO"/>
    <s v="2014-09-15 00:00:00.0"/>
    <s v="null"/>
    <s v="DF31176"/>
    <s v="PROFESOR TITULAR DE UNIVERSIDAD"/>
    <s v="R104"/>
    <x v="0"/>
    <n v="225"/>
    <s v="ECONOMÍA APLICADA"/>
  </r>
  <r>
    <x v="30"/>
    <n v="50842132"/>
    <x v="6"/>
    <n v="261401000"/>
    <s v="261401R"/>
    <s v="GRUPO-A"/>
    <s v="Prácticum en la especialidad de Economía"/>
    <s v="GR"/>
    <s v="GRUPO REDUCIDO"/>
    <s v="261401R"/>
    <s v="C. MAGISTRAL Y P. AULA DE PRACTICUM EN ECONOMÍA / TRABAJO FIN DE MÁSTER"/>
    <s v="GRUPO-A"/>
    <s v="C. Magistral y P. Aula de PRÁCTICUM EN LA ESPECIALIDAD DE ECONOMÍA"/>
    <s v="2S"/>
    <n v="50842132"/>
    <s v="GAVELA"/>
    <s v="GARCÍA"/>
    <s v="DELIA DEL PILAR"/>
    <s v="GAVELA GARCÍA, DELIA DEL PILAR"/>
    <x v="0"/>
    <x v="0"/>
    <x v="0"/>
    <m/>
    <m/>
    <s v="degavela"/>
    <s v="delia.gavela@unirioja.es"/>
    <n v="0"/>
    <n v="0"/>
    <n v="504"/>
    <s v="PROFESOR TITULAR UNIVERSIDAD"/>
    <s v="C01"/>
    <s v="TIEMPO COMPLETO"/>
    <s v="2017-09-15 00:00:00.0"/>
    <s v="null"/>
    <s v="DF100302"/>
    <s v="PROFESOR TITULAR DE UNIVERSIDAD"/>
    <s v="R106"/>
    <x v="5"/>
    <n v="195"/>
    <s v="DIDÁCTICA DE LA LENGUA Y LA LITERATURA"/>
  </r>
  <r>
    <x v="31"/>
    <n v="16524700"/>
    <x v="6"/>
    <n v="262204000"/>
    <s v="262204G"/>
    <s v="GRUPO-A"/>
    <s v="Complementos para la formación disciplinar. Física y Química"/>
    <s v="GG"/>
    <s v="GRUPO GRANDE"/>
    <s v="262204G"/>
    <s v="GG COMPLEMENTOS PARA LA FORMACIÓN DISCIPLINAR. FÍSICA Y QUÍMICA"/>
    <s v="GRUPO-A"/>
    <s v="GG de Complementos para la formación disciplinar. Física y Química"/>
    <s v="1S"/>
    <n v="16524700"/>
    <s v="BAÑOS"/>
    <s v="ARRIBAS"/>
    <s v="IRENE"/>
    <s v="BAÑOS ARRIBAS, IRENE"/>
    <x v="0"/>
    <x v="0"/>
    <x v="0"/>
    <m/>
    <m/>
    <s v="ibanos"/>
    <s v="irene.banos@unirioja.es"/>
    <n v="3"/>
    <n v="3"/>
    <n v="504"/>
    <s v="PROFESOR TITULAR UNIVERSIDAD"/>
    <s v="01A"/>
    <s v="TIEMPO COMPLETO AMPLIADO"/>
    <s v="2012-09-01 00:00:00.0"/>
    <s v="null"/>
    <s v="DF32390"/>
    <s v="TITULAR DE UNIVERSIDAD"/>
    <s v="R112"/>
    <x v="8"/>
    <n v="755"/>
    <s v="QUÍMICA FÍSICA"/>
  </r>
  <r>
    <x v="31"/>
    <n v="50822746"/>
    <x v="6"/>
    <n v="262204000"/>
    <s v="262204L"/>
    <s v="GRUPO-A1"/>
    <s v="Complementos para la formación disciplinar. Física y Química"/>
    <s v="GL"/>
    <s v="GRUPO DE LABORATORIO"/>
    <s v="262204L"/>
    <s v="GL COMPLEMENTOS PARA LA FORMACIÓN DISCIPLINAR. FÍSICA Y QUÍMICA"/>
    <s v="GRUPO-A1"/>
    <s v="GL de Complementos para la formación disciplinar. Física y Química"/>
    <s v="1S"/>
    <n v="50822746"/>
    <s v="ENRIQUEZ"/>
    <s v="PALMA"/>
    <s v="PEDRO ALBERTO"/>
    <s v="ENRIQUEZ PALMA, PEDRO ALBERTO"/>
    <x v="1"/>
    <x v="0"/>
    <x v="0"/>
    <m/>
    <m/>
    <s v="enriquez"/>
    <s v="pedro.enriquez@unirioja.es"/>
    <n v="0.4"/>
    <n v="0.4"/>
    <n v="504"/>
    <s v="PROFESOR TITULAR UNIVERSIDAD"/>
    <s v="01A"/>
    <s v="TIEMPO COMPLETO AMPLIADO"/>
    <s v="2012-09-01 00:00:00.0"/>
    <s v="null"/>
    <s v="DF100147"/>
    <s v="PROFESOR TITULAR DE UNIVERSIDAD"/>
    <s v="R112"/>
    <x v="8"/>
    <n v="755"/>
    <s v="QUÍMICA FÍSICA"/>
  </r>
  <r>
    <x v="31"/>
    <n v="16508128"/>
    <x v="6"/>
    <n v="262204000"/>
    <s v="262204R"/>
    <s v="GRUPO-A1"/>
    <s v="Complementos para la formación disciplinar. Física y Química"/>
    <s v="GR"/>
    <s v="GRUPO REDUCIDO"/>
    <s v="262204R"/>
    <s v="GR DE COMPLEMENTOS PARA LA FORMACIÓN DISCIPLINAR: LAS MATERIAS DE FÍSICA Y"/>
    <s v="GRUPO-A1"/>
    <s v="GR de COMPLEMENTOS PARA LA FORMACIÓN DISCIPLINAR"/>
    <s v="1S"/>
    <n v="16508128"/>
    <s v="FERNÁNDEZ"/>
    <s v="GARBAYO"/>
    <s v="EDUARDO JACINTO"/>
    <s v="FERNÁNDEZ GARBAYO, EDUARDO JACINTO"/>
    <x v="0"/>
    <x v="0"/>
    <x v="0"/>
    <m/>
    <m/>
    <s v="edfernan"/>
    <s v="eduardo.fernandez@unirioja.es"/>
    <n v="0.3"/>
    <n v="0.3"/>
    <n v="500"/>
    <s v="CATEDRATICO DE UNIVERSIDAD"/>
    <s v="01R"/>
    <s v="TIEMPO COMPLETO REDUCIDO"/>
    <s v="2012-09-01 00:00:00.0"/>
    <s v="null"/>
    <s v="DF100235"/>
    <s v="CATEDRÁTICO DE UNIVERSIDAD"/>
    <s v="R112"/>
    <x v="8"/>
    <n v="760"/>
    <s v="QUÍMICA INORGÁNICA"/>
  </r>
  <r>
    <x v="31"/>
    <n v="16539508"/>
    <x v="6"/>
    <n v="262205000"/>
    <s v="262205G"/>
    <s v="GRUPO-A"/>
    <s v="Aprendizaje y enseñanza de la Física y Química"/>
    <s v="GG"/>
    <s v="GRUPO GRANDE"/>
    <s v="262205G"/>
    <s v="GG APRENDIZAJE Y ENSEÑANZA DE LA FÍSICA Y QUÍMICA"/>
    <s v="GRUPO-A"/>
    <s v="GG de Aprendizaje y enseñanza de la Física y Química"/>
    <s v="AN"/>
    <n v="16539508"/>
    <s v="MILLÁN"/>
    <s v="MONEO"/>
    <s v="JUDITH"/>
    <s v="MILLÁN MONEO, JUDITH"/>
    <x v="0"/>
    <x v="0"/>
    <x v="0"/>
    <m/>
    <m/>
    <s v="jumillan"/>
    <s v="judith.millan@unirioja.es"/>
    <n v="3"/>
    <n v="3"/>
    <n v="504"/>
    <s v="PROFESOR TITULAR UNIVERSIDAD"/>
    <s v="01R"/>
    <s v="TIEMPO COMPLETO REDUCIDO"/>
    <s v="2018-09-17 00:00:00.0"/>
    <s v="null"/>
    <s v="DF100345"/>
    <s v="PROFESOR TITULAR DE UNIVERSIDAD"/>
    <s v="R112"/>
    <x v="8"/>
    <n v="755"/>
    <s v="QUÍMICA FÍSICA"/>
  </r>
  <r>
    <x v="31"/>
    <n v="16570470"/>
    <x v="6"/>
    <n v="262205000"/>
    <s v="262205G"/>
    <s v="GRUPO-A"/>
    <s v="Aprendizaje y enseñanza de la Física y Química"/>
    <s v="GG"/>
    <s v="GRUPO GRANDE"/>
    <s v="262205G"/>
    <s v="GG APRENDIZAJE Y ENSEÑANZA DE LA FÍSICA Y QUÍMICA"/>
    <s v="GRUPO-A"/>
    <s v="GG de Aprendizaje y enseñanza de la Física y Química"/>
    <s v="AN"/>
    <n v="16570470"/>
    <s v="CORZANA"/>
    <s v="LÓPEZ"/>
    <s v="FRANCISCO"/>
    <s v="CORZANA LÓPEZ, FRANCISCO"/>
    <x v="0"/>
    <x v="0"/>
    <x v="0"/>
    <m/>
    <m/>
    <s v="frcorzan"/>
    <s v="francisco.corzana@unirioja.es"/>
    <n v="2"/>
    <n v="2"/>
    <n v="504"/>
    <s v="PROFESOR TITULAR UNIVERSIDAD"/>
    <s v="01R"/>
    <s v="TIEMPO COMPLETO REDUCIDO"/>
    <s v="2018-09-17 00:00:00.0"/>
    <s v="null"/>
    <s v="DF100344"/>
    <s v="PROFESOR TITULAR DE UNIVERSIDAD"/>
    <s v="R112"/>
    <x v="8"/>
    <n v="765"/>
    <s v="QUÍMICA ORGÁNICA"/>
  </r>
  <r>
    <x v="31"/>
    <n v="16578210"/>
    <x v="6"/>
    <n v="262205000"/>
    <s v="262205G"/>
    <s v="GRUPO-A"/>
    <s v="Aprendizaje y enseñanza de la Física y Química"/>
    <s v="GG"/>
    <s v="GRUPO GRANDE"/>
    <s v="262205G"/>
    <s v="GG APRENDIZAJE Y ENSEÑANZA DE LA FÍSICA Y QUÍMICA"/>
    <s v="GRUPO-A"/>
    <s v="GG de Aprendizaje y enseñanza de la Física y Química"/>
    <s v="AN"/>
    <n v="16578210"/>
    <s v="SAMPEDRO"/>
    <s v="RUIZ"/>
    <s v="DIEGO"/>
    <s v="SAMPEDRO RUIZ, DIEGO"/>
    <x v="1"/>
    <x v="0"/>
    <x v="0"/>
    <m/>
    <m/>
    <s v="dsampedr"/>
    <s v="diego.sampedro@unirioja.es"/>
    <n v="2"/>
    <n v="2"/>
    <n v="504"/>
    <s v="PROFESOR TITULAR UNIVERSIDAD"/>
    <s v="01R"/>
    <s v="TIEMPO COMPLETO REDUCIDO"/>
    <s v="2016-09-15 00:00:00.0"/>
    <s v="null"/>
    <s v="DF100290"/>
    <s v="PROFESOR TITULAR DE UNIVERSIDAD"/>
    <s v="R112"/>
    <x v="8"/>
    <n v="765"/>
    <s v="QUÍMICA ORGÁNICA"/>
  </r>
  <r>
    <x v="31"/>
    <n v="16543785"/>
    <x v="6"/>
    <n v="262205000"/>
    <s v="262205R"/>
    <s v="GRUPO-A1"/>
    <s v="Aprendizaje y enseñanza de la Física y Química"/>
    <s v="GR"/>
    <s v="GRUPO REDUCIDO"/>
    <s v="262205R"/>
    <s v="GRUPO REDUCIDO DE APRENDIZAJE Y ENSEÑANZA DE LA FÍSICA Y QUÍMICA"/>
    <s v="GRUPO-A1"/>
    <s v="GR de APRENDIZAJE Y ENSEÑANZA DE LA FÍSICA Y QUÍMICA"/>
    <s v="AN"/>
    <n v="16543785"/>
    <s v="ZURBANO"/>
    <s v="ASENSIO"/>
    <s v="MARÍA DEL MAR"/>
    <s v="ZURBANO ASENSIO, MARÍA DEL MAR"/>
    <x v="1"/>
    <x v="0"/>
    <x v="0"/>
    <m/>
    <m/>
    <s v="mmzurba"/>
    <s v="marimar.zurbano@unirioja.es"/>
    <n v="1.6"/>
    <n v="1.6"/>
    <n v="504"/>
    <s v="PROFESOR TITULAR UNIVERSIDAD"/>
    <s v="01R"/>
    <s v="TIEMPO COMPLETO REDUCIDO"/>
    <s v="2016-09-15 00:00:00.0"/>
    <s v="null"/>
    <s v="DF100149"/>
    <s v="PROFESOR TITULAR DE UNIVERSIDAD"/>
    <s v="R112"/>
    <x v="8"/>
    <n v="765"/>
    <s v="QUÍMICA ORGÁNICA"/>
  </r>
  <r>
    <x v="31"/>
    <n v="16570824"/>
    <x v="6"/>
    <n v="262205000"/>
    <s v="262205R"/>
    <s v="GRUPO-A1"/>
    <s v="Aprendizaje y enseñanza de la Física y Química"/>
    <s v="GR"/>
    <s v="GRUPO REDUCIDO"/>
    <s v="262205R"/>
    <s v="GRUPO REDUCIDO DE APRENDIZAJE Y ENSEÑANZA DE LA FÍSICA Y QUÍMICA"/>
    <s v="GRUPO-A1"/>
    <s v="GR de APRENDIZAJE Y ENSEÑANZA DE LA FÍSICA Y QUÍMICA"/>
    <s v="AN"/>
    <n v="16570824"/>
    <s v="ESTEBAN"/>
    <s v="DÍEZ"/>
    <s v="ISABEL"/>
    <s v="ESTEBAN DÍEZ, ISABEL"/>
    <x v="0"/>
    <x v="0"/>
    <x v="0"/>
    <m/>
    <m/>
    <s v="iesteban"/>
    <s v="isabel.esteban@unirioja.es"/>
    <n v="3"/>
    <n v="3"/>
    <n v="504"/>
    <s v="PROFESOR TITULAR UNIVERSIDAD"/>
    <s v="C01"/>
    <s v="TIEMPO COMPLETO"/>
    <s v="2018-12-21 00:00:00.0"/>
    <s v="null"/>
    <s v="DF100368"/>
    <s v="PROFESOR TITULAR DE UNIVERSIDAD"/>
    <s v="R112"/>
    <x v="8"/>
    <n v="555"/>
    <s v="INGENIERÍA QUÍMICA"/>
  </r>
  <r>
    <x v="31"/>
    <n v="16580433"/>
    <x v="6"/>
    <n v="262205000"/>
    <s v="262205R"/>
    <s v="GRUPO-A1"/>
    <s v="Aprendizaje y enseñanza de la Física y Química"/>
    <s v="GR"/>
    <s v="GRUPO REDUCIDO"/>
    <s v="262205R"/>
    <s v="GRUPO REDUCIDO DE APRENDIZAJE Y ENSEÑANZA DE LA FÍSICA Y QUÍMICA"/>
    <s v="GRUPO-A1"/>
    <s v="GR de APRENDIZAJE Y ENSEÑANZA DE LA FÍSICA Y QUÍMICA"/>
    <s v="AN"/>
    <n v="16580433"/>
    <s v="MARTÍNEZ"/>
    <s v="RUIZ"/>
    <s v="RODRIGO"/>
    <s v="MARTÍNEZ RUIZ, RODRIGO"/>
    <x v="0"/>
    <x v="0"/>
    <x v="0"/>
    <m/>
    <m/>
    <s v="romarine"/>
    <s v="rodrigo.martinez@unirioja.es"/>
    <n v="3"/>
    <n v="3"/>
    <n v="504"/>
    <s v="PROFESOR TITULAR UNIVERSIDAD"/>
    <s v="C01"/>
    <s v="TIEMPO COMPLETO"/>
    <s v="2018-12-18 00:00:00.0"/>
    <s v="null"/>
    <s v="DF100369"/>
    <s v="PROFESOR TITULAR DE UNIVERSIDAD"/>
    <s v="R112"/>
    <x v="8"/>
    <n v="755"/>
    <s v="QUÍMICA FÍSICA"/>
  </r>
  <r>
    <x v="31"/>
    <n v="16568302"/>
    <x v="6"/>
    <n v="262206000"/>
    <s v="262206G"/>
    <s v="GRUPO-A"/>
    <s v="Innovación docente e iniciación a la investigación educativa. Física y Química"/>
    <s v="GG"/>
    <s v="GRUPO GRANDE"/>
    <s v="262206G"/>
    <s v="GG INNOVACIÓN DOCENTE E INICIACIÓN A LA INVESTIGACIÓN EDUCATIVA. FÍSICA"/>
    <s v="GRUPO-A"/>
    <s v="GG de Innovación Docente e Iniciación a la Investigación Educativa. Física"/>
    <s v="2S"/>
    <n v="16568302"/>
    <s v="ROBREDO"/>
    <s v="VALGAÑÓN"/>
    <s v="BEATRIZ"/>
    <s v="ROBREDO VALGAÑÓN, BEATRIZ"/>
    <x v="0"/>
    <x v="0"/>
    <x v="0"/>
    <m/>
    <m/>
    <s v="berobred"/>
    <s v="beatriz.robredo@unirioja.es"/>
    <n v="2.6"/>
    <n v="2.6"/>
    <n v="504"/>
    <s v="PROFESOR TITULAR UNIVERSIDAD"/>
    <s v="C01"/>
    <s v="TIEMPO COMPLETO"/>
    <s v="2018-09-17 00:00:00.0"/>
    <s v="null"/>
    <s v="DF386"/>
    <s v="PROFESOR TITULAR DE UNIVERSIDAD"/>
    <s v="R101"/>
    <x v="4"/>
    <n v="205"/>
    <s v="DIDÁCTICA DE LAS CIENCIAS EXPERIMENTALES"/>
  </r>
  <r>
    <x v="31"/>
    <n v="72780033"/>
    <x v="6"/>
    <n v="262206000"/>
    <s v="262206G"/>
    <s v="GRUPO-A"/>
    <s v="Innovación docente e iniciación a la investigación educativa. Física y Química"/>
    <s v="GG"/>
    <s v="GRUPO GRANDE"/>
    <s v="262206G"/>
    <s v="GG INNOVACIÓN DOCENTE E INICIACIÓN A LA INVESTIGACIÓN EDUCATIVA. FÍSICA"/>
    <s v="GRUPO-A"/>
    <s v="GG de Innovación Docente e Iniciación a la Investigación Educativa. Física"/>
    <s v="2S"/>
    <n v="72780033"/>
    <s v="HERNÁNDEZ"/>
    <s v="ÁLAMOS"/>
    <s v="MARÍA DEL MAR"/>
    <s v="HERNÁNDEZ ÁLAMOS, MARÍA DEL MAR"/>
    <x v="1"/>
    <x v="0"/>
    <x v="0"/>
    <m/>
    <m/>
    <s v="maherna"/>
    <s v="mara.hernandez@unirioja.es"/>
    <n v="0"/>
    <n v="0"/>
    <n v="504"/>
    <s v="PROFESOR TITULAR UNIVERSIDAD"/>
    <s v="C01"/>
    <s v="TIEMPO COMPLETO"/>
    <s v="2011-09-01 00:00:00.0"/>
    <s v="null"/>
    <s v="DF100292"/>
    <s v="PROFESOR TITULAR DE UNIVERSIDAD"/>
    <s v="R101"/>
    <x v="4"/>
    <n v="205"/>
    <s v="DIDÁCTICA DE LAS CIENCIAS EXPERIMENTALES"/>
  </r>
  <r>
    <x v="31"/>
    <n v="50842132"/>
    <x v="6"/>
    <n v="262401000"/>
    <s v="262401R"/>
    <s v="GRUPO-A"/>
    <s v="Prácticum en la especialidad de Física y Química"/>
    <s v="GR"/>
    <s v="GRUPO REDUCIDO"/>
    <s v="262401R"/>
    <s v="GRUPO REDUCIDO DE PRÁCTICUM EN FISICA Y QUÍMICA / TRABAJO FIN MASTER"/>
    <s v="GRUPO-A"/>
    <s v="GR de PRÁCTICUM EN LA ESPECIALIDAD DE FÍSICA Y QUÍMICA"/>
    <s v="2S"/>
    <n v="50842132"/>
    <s v="GAVELA"/>
    <s v="GARCÍA"/>
    <s v="DELIA DEL PILAR"/>
    <s v="GAVELA GARCÍA, DELIA DEL PILAR"/>
    <x v="0"/>
    <x v="0"/>
    <x v="0"/>
    <m/>
    <m/>
    <s v="degavela"/>
    <s v="delia.gavela@unirioja.es"/>
    <n v="0"/>
    <n v="0"/>
    <n v="504"/>
    <s v="PROFESOR TITULAR UNIVERSIDAD"/>
    <s v="C01"/>
    <s v="TIEMPO COMPLETO"/>
    <s v="2017-09-15 00:00:00.0"/>
    <s v="null"/>
    <s v="DF100302"/>
    <s v="PROFESOR TITULAR DE UNIVERSIDAD"/>
    <s v="R106"/>
    <x v="5"/>
    <n v="195"/>
    <s v="DIDÁCTICA DE LA LENGUA Y LA LITERATURA"/>
  </r>
  <r>
    <x v="32"/>
    <n v="16499934"/>
    <x v="6"/>
    <n v="263204000"/>
    <s v="263204G"/>
    <s v="GRUPO-A"/>
    <s v="Complementos para la formación disciplinar. Geografía e Historia"/>
    <s v="GG"/>
    <s v="GRUPO GRANDE"/>
    <s v="263204G"/>
    <s v="GG DE COMPLEMENTOS PARA LA FORMACIÓN DISCIPLINAR. GEOGRAFÍA E HISTORIA"/>
    <s v="GRUPO-A"/>
    <s v="GG de Complementos para la formación disciplinar. Geografía e Historia"/>
    <s v="1S"/>
    <n v="16499934"/>
    <s v="GÓMEZ"/>
    <s v="URDÁÑEZ"/>
    <s v="JOSÉ LUIS"/>
    <s v="GÓMEZ URDÁÑEZ, JOSÉ LUIS"/>
    <x v="1"/>
    <x v="0"/>
    <x v="0"/>
    <m/>
    <m/>
    <s v="jlgomez"/>
    <s v="jose-luis.gomez@unirioja.es"/>
    <n v="1.5"/>
    <n v="1.5"/>
    <n v="500"/>
    <s v="CATEDRATICO DE UNIVERSIDAD"/>
    <s v="C01"/>
    <s v="TIEMPO COMPLETO"/>
    <s v="2017-09-15 00:00:00.0"/>
    <s v="null"/>
    <s v="DF3518"/>
    <s v="CATEDRÁTICO DE UNIVERSIDAD"/>
    <s v="R114"/>
    <x v="3"/>
    <n v="490"/>
    <s v="HISTORIA MODERNA"/>
  </r>
  <r>
    <x v="32"/>
    <n v="16548322"/>
    <x v="6"/>
    <n v="263204000"/>
    <s v="263204G"/>
    <s v="GRUPO-A"/>
    <s v="Complementos para la formación disciplinar. Geografía e Historia"/>
    <s v="GG"/>
    <s v="GRUPO GRANDE"/>
    <s v="263204G"/>
    <s v="GG DE COMPLEMENTOS PARA LA FORMACIÓN DISCIPLINAR. GEOGRAFÍA E HISTORIA"/>
    <s v="GRUPO-A"/>
    <s v="GG de Complementos para la formación disciplinar. Geografía e Historia"/>
    <s v="1S"/>
    <n v="16548322"/>
    <s v="PASCUAL"/>
    <s v="BELLIDO"/>
    <s v="NURIA ESTHER"/>
    <s v="PASCUAL BELLIDO, NURIA ESTHER"/>
    <x v="0"/>
    <x v="0"/>
    <x v="0"/>
    <m/>
    <m/>
    <s v="nupascua"/>
    <s v="nuria-esther.pascual@unirioja.es"/>
    <n v="1.5"/>
    <n v="1.5"/>
    <n v="504"/>
    <s v="PROFESOR TITULAR UNIVERSIDAD"/>
    <s v="C01"/>
    <s v="TIEMPO COMPLETO"/>
    <s v="2011-09-01 00:00:00.0"/>
    <s v="null"/>
    <s v="DF100298"/>
    <s v="PROFESOR TITULAR DE UNIVERSIDAD"/>
    <s v="R114"/>
    <x v="3"/>
    <n v="10"/>
    <s v="ANÁLISIS GEOGRÁFICO REGIONAL"/>
  </r>
  <r>
    <x v="32"/>
    <n v="16527579"/>
    <x v="6"/>
    <n v="263205000"/>
    <s v="263205G"/>
    <s v="GRUPO-A"/>
    <s v="Aprendizaje y enseñanza de la Geografía e Historia"/>
    <s v="GG"/>
    <s v="GRUPO GRANDE"/>
    <s v="263205G"/>
    <s v="GG APRENDIZAJE Y ENSEÑANZA DE LA GEOGRAFÍA E HISTORIA"/>
    <s v="GRUPO-A"/>
    <s v="GG de Aprendizaje y enseñanza de la Geografía e Historia"/>
    <s v="AN"/>
    <n v="16527579"/>
    <s v="GIL-DÍEZ"/>
    <s v="USANDIZAGA"/>
    <s v="IGNACIO"/>
    <s v="GIL-DÍEZ USANDIZAGA, IGNACIO"/>
    <x v="0"/>
    <x v="0"/>
    <x v="0"/>
    <m/>
    <m/>
    <s v="iggildie"/>
    <s v="ignacio.gil-diez@unirioja.es"/>
    <n v="7.5"/>
    <n v="7.5"/>
    <n v="504"/>
    <s v="PROFESOR TITULAR UNIVERSIDAD"/>
    <s v="C01"/>
    <s v="TIEMPO COMPLETO"/>
    <s v="2016-11-12 00:00:00.0"/>
    <s v="null"/>
    <s v="DF100293"/>
    <s v="PROFESOR TITULAR DE UNIVERSIDAD"/>
    <s v="R115"/>
    <x v="2"/>
    <n v="210"/>
    <s v="DIDÁCTICA DE LAS CIENCIAS SOCIALES"/>
  </r>
  <r>
    <x v="32"/>
    <n v="72786679"/>
    <x v="6"/>
    <n v="263205000"/>
    <s v="263205R"/>
    <s v="GRUPO-A1"/>
    <s v="Aprendizaje y enseñanza de la Geografía e Historia"/>
    <s v="GR"/>
    <s v="GRUPO REDUCIDO"/>
    <s v="263205R"/>
    <s v="GRUPO REDUCIDO DE APRENDIZAJE Y ENSEÑANZA DE LAS CIENCIAS SOCIALES"/>
    <s v="GRUPO-A1"/>
    <s v="GR de APRENDIZAJE Y ENSEÑANZA DE LAS CIENCIAS SOCIALES"/>
    <s v="AN"/>
    <n v="72786679"/>
    <s v="HERREROS"/>
    <s v="GONZÁLEZ"/>
    <s v="CARMEN"/>
    <s v="HERREROS GONZÁLEZ, CARMEN"/>
    <x v="1"/>
    <x v="0"/>
    <x v="0"/>
    <m/>
    <m/>
    <s v="caherrer"/>
    <s v="carmen.herreros@unirioja.es"/>
    <n v="3"/>
    <n v="3"/>
    <n v="532"/>
    <s v="LABORAL DOCENTE-ASOCIADO"/>
    <s v="P02"/>
    <s v="TIEMPO PARCIAL (2+2 HORAS)"/>
    <s v="2018-09-17 00:00:00.0"/>
    <s v="2019-09-14 00:00:00.0"/>
    <s v="PI101395"/>
    <s v="PROFESOR ASOCIADO"/>
    <s v="R115"/>
    <x v="2"/>
    <n v="210"/>
    <s v="DIDÁCTICA DE LAS CIENCIAS SOCIALES"/>
  </r>
  <r>
    <x v="32"/>
    <n v="16592004"/>
    <x v="6"/>
    <n v="263206000"/>
    <s v="263206G"/>
    <s v="GRUPO-A"/>
    <s v="Innovación docente e iniciación a la investigación educativa. Geografía e Historia"/>
    <s v="GG"/>
    <s v="GRUPO GRANDE"/>
    <s v="263206G"/>
    <s v="GG INNOVACIÓN DOCENTE E INICIACIÓN A LA INVESTIGACIÓN EDUCATIVA. GEOGRAFÍA"/>
    <s v="GRUPO-A"/>
    <s v="GG de Innovación docente e iniciación a la investigación educativa. Geograf"/>
    <s v="2S"/>
    <n v="16592004"/>
    <s v="ITURRIAGA"/>
    <s v="BARCO"/>
    <s v="DIEGO"/>
    <s v="ITURRIAGA BARCO, DIEGO"/>
    <x v="1"/>
    <x v="0"/>
    <x v="0"/>
    <m/>
    <m/>
    <s v="diiturri"/>
    <s v="diego.iturriaga@unirioja.es"/>
    <n v="3"/>
    <n v="3"/>
    <n v="536"/>
    <s v="PROFESOR INTERINO"/>
    <s v="C01"/>
    <s v="TIEMPO COMPLETO"/>
    <s v="2017-09-15 00:00:00.0"/>
    <s v="null"/>
    <s v="PI101283"/>
    <s v="PROFESOR CONTRATADO INTERINO"/>
    <s v="R114"/>
    <x v="3"/>
    <n v="450"/>
    <s v="HISTORIA CONTEMPORÁNEA"/>
  </r>
  <r>
    <x v="32"/>
    <n v="16528324"/>
    <x v="6"/>
    <n v="263401000"/>
    <s v="263401R"/>
    <s v="GRUPO-A"/>
    <s v="Prácticum en la especialidad de Geografía e Historia"/>
    <s v="GR"/>
    <s v="GRUPO REDUCIDO"/>
    <s v="263401R"/>
    <s v="GRUPO REDUCIDO DE PRÁCTICUM/TRABAJO FIN DE MÁSTER"/>
    <s v="GRUPO-A"/>
    <s v="GR de PRÁCTICUM EN LA ESPECIALIDAD DE GEOGRAFÍA E HISTORIA"/>
    <s v="2S"/>
    <n v="16528324"/>
    <s v="NAVAJAS"/>
    <s v="ZUBELDÍA"/>
    <s v="CARLOS"/>
    <s v="NAVAJAS ZUBELDÍA, CARLOS"/>
    <x v="1"/>
    <x v="0"/>
    <x v="0"/>
    <m/>
    <m/>
    <s v="canavaja"/>
    <s v="carlos.navajas@unirioja.es"/>
    <n v="2.8"/>
    <n v="2.8"/>
    <n v="504"/>
    <s v="PROFESOR TITULAR UNIVERSIDAD"/>
    <s v="C01"/>
    <s v="TIEMPO COMPLETO"/>
    <s v="2018-12-18 00:00:00.0"/>
    <s v="null"/>
    <s v="DF100370"/>
    <s v="PROFESOR TITULAR DE UNIVERSIDAD"/>
    <s v="R114"/>
    <x v="3"/>
    <n v="450"/>
    <s v="HISTORIA CONTEMPORÁNEA"/>
  </r>
  <r>
    <x v="32"/>
    <n v="20170417"/>
    <x v="6"/>
    <n v="263401000"/>
    <s v="263401R"/>
    <s v="GRUPO-A"/>
    <s v="Prácticum en la especialidad de Geografía e Historia"/>
    <s v="GR"/>
    <s v="GRUPO REDUCIDO"/>
    <s v="263401R"/>
    <s v="GRUPO REDUCIDO DE PRÁCTICUM/TRABAJO FIN DE MÁSTER"/>
    <s v="GRUPO-A"/>
    <s v="GR de PRÁCTICUM EN LA ESPECIALIDAD DE GEOGRAFÍA E HISTORIA"/>
    <s v="2S"/>
    <n v="20170417"/>
    <s v="FANO"/>
    <s v="MARTÍNEZ"/>
    <s v="MIGUEL ÁNGEL"/>
    <s v="FANO MARTÍNEZ, MIGUEL ÁNGEL"/>
    <x v="0"/>
    <x v="0"/>
    <x v="0"/>
    <m/>
    <m/>
    <s v="mifano"/>
    <s v="miguel-angel.fano@unirioja.es"/>
    <n v="2.1"/>
    <n v="2.1"/>
    <n v="504"/>
    <s v="PROFESOR TITULAR UNIVERSIDAD"/>
    <s v="C01"/>
    <s v="TIEMPO COMPLETO"/>
    <s v="2011-09-01 00:00:00.0"/>
    <s v="null"/>
    <s v="DF3569"/>
    <s v="TITULAR DE UNIVERSIDAD"/>
    <s v="R114"/>
    <x v="3"/>
    <n v="695"/>
    <s v="PREHISTORIA"/>
  </r>
  <r>
    <x v="32"/>
    <n v="50842132"/>
    <x v="6"/>
    <n v="263401000"/>
    <s v="263401R"/>
    <s v="GRUPO-A"/>
    <s v="Prácticum en la especialidad de Geografía e Historia"/>
    <s v="GR"/>
    <s v="GRUPO REDUCIDO"/>
    <s v="263401R"/>
    <s v="GRUPO REDUCIDO DE PRÁCTICUM/TRABAJO FIN DE MÁSTER"/>
    <s v="GRUPO-A"/>
    <s v="GR de PRÁCTICUM EN LA ESPECIALIDAD DE GEOGRAFÍA E HISTORIA"/>
    <s v="2S"/>
    <n v="50842132"/>
    <s v="GAVELA"/>
    <s v="GARCÍA"/>
    <s v="DELIA DEL PILAR"/>
    <s v="GAVELA GARCÍA, DELIA DEL PILAR"/>
    <x v="0"/>
    <x v="0"/>
    <x v="0"/>
    <m/>
    <m/>
    <s v="degavela"/>
    <s v="delia.gavela@unirioja.es"/>
    <n v="0"/>
    <n v="0"/>
    <n v="504"/>
    <s v="PROFESOR TITULAR UNIVERSIDAD"/>
    <s v="C01"/>
    <s v="TIEMPO COMPLETO"/>
    <s v="2017-09-15 00:00:00.0"/>
    <s v="null"/>
    <s v="DF100302"/>
    <s v="PROFESOR TITULAR DE UNIVERSIDAD"/>
    <s v="R106"/>
    <x v="5"/>
    <n v="195"/>
    <s v="DIDÁCTICA DE LA LENGUA Y LA LITERATURA"/>
  </r>
  <r>
    <x v="33"/>
    <n v="16583068"/>
    <x v="6"/>
    <n v="264204000"/>
    <s v="264204G"/>
    <s v="GRUPO-A"/>
    <s v="Complementos para la formación disciplinar. Inglés"/>
    <s v="GG"/>
    <s v="GRUPO GRANDE"/>
    <s v="264204G"/>
    <s v="GG COMPLEMENTOS PARA LA FORMACIÓN DISCIPLINAR: INGLÉS"/>
    <s v="GRUPO-A"/>
    <s v="GG de Complementos para la formación displinar: Inglés"/>
    <s v="1S"/>
    <n v="16583068"/>
    <s v="AGUSTÍN"/>
    <s v="LLACH"/>
    <s v="M.ª PILAR"/>
    <s v="AGUSTÍN LLACH, M.ª PILAR"/>
    <x v="0"/>
    <x v="0"/>
    <x v="0"/>
    <m/>
    <m/>
    <s v="maagusti"/>
    <s v="maria-del-pilar.agustin@unirioja.es"/>
    <n v="0"/>
    <n v="0"/>
    <n v="504"/>
    <s v="PROFESOR TITULAR UNIVERSIDAD"/>
    <s v="C01"/>
    <s v="TIEMPO COMPLETO"/>
    <s v="2017-12-04 00:00:00.0"/>
    <s v="null"/>
    <s v="DF31688"/>
    <s v="PROFESOR TITULAR DE UNIVERSIDAD"/>
    <s v="R107"/>
    <x v="6"/>
    <n v="345"/>
    <s v="FILOLOGÍA INGLESA"/>
  </r>
  <r>
    <x v="33"/>
    <n v="16589144"/>
    <x v="6"/>
    <n v="264204000"/>
    <s v="264204G"/>
    <s v="GRUPO-A"/>
    <s v="Complementos para la formación disciplinar. Inglés"/>
    <s v="GG"/>
    <s v="GRUPO GRANDE"/>
    <s v="264204G"/>
    <s v="GG COMPLEMENTOS PARA LA FORMACIÓN DISCIPLINAR: INGLÉS"/>
    <s v="GRUPO-A"/>
    <s v="GG de Complementos para la formación displinar: Inglés"/>
    <s v="1S"/>
    <n v="16589144"/>
    <s v="FERNÁNDEZ"/>
    <s v="FONTECHA"/>
    <s v="ALMUDENA"/>
    <s v="FERNÁNDEZ FONTECHA, ALMUDENA"/>
    <x v="0"/>
    <x v="0"/>
    <x v="0"/>
    <m/>
    <m/>
    <s v="alfernf"/>
    <s v="almudena.fernandez@unirioja.es"/>
    <n v="3"/>
    <n v="3"/>
    <n v="504"/>
    <s v="PROFESOR TITULAR UNIVERSIDAD"/>
    <s v="C01"/>
    <s v="TIEMPO COMPLETO"/>
    <s v="2008-09-30 00:00:00.0"/>
    <s v="null"/>
    <s v="DF100227"/>
    <s v="PROFESOR TITULAR DE UNIVERSIDAD"/>
    <s v="R107"/>
    <x v="6"/>
    <n v="345"/>
    <s v="FILOLOGÍA INGLESA"/>
  </r>
  <r>
    <x v="33"/>
    <n v="32877122"/>
    <x v="6"/>
    <n v="264206000"/>
    <s v="264206G"/>
    <s v="GRUPO-A"/>
    <s v="Innovación docente e iniciación a la investigación educativa. Inglés"/>
    <s v="GG"/>
    <s v="GRUPO GRANDE"/>
    <s v="264206G"/>
    <s v="GG INNOVACIÓN DOCENTE E INICIACIÓN A LA INVESTIGACIÓN EDUCATIVA: INGLÉS"/>
    <s v="GRUPO-A"/>
    <s v="GG de Innovación docente e iniciación a la investigación educativa: Inglés"/>
    <s v="2S"/>
    <n v="32877122"/>
    <s v="CANGA"/>
    <s v="ALONSO"/>
    <s v="ANDRÉS"/>
    <s v="CANGA ALONSO, ANDRÉS"/>
    <x v="0"/>
    <x v="0"/>
    <x v="0"/>
    <m/>
    <m/>
    <s v="ancanga"/>
    <s v="andres.canga@unirioja.es"/>
    <n v="3"/>
    <n v="3"/>
    <n v="504"/>
    <s v="PROFESOR TITULAR UNIVERSIDAD"/>
    <s v="C01"/>
    <s v="TIEMPO COMPLETO"/>
    <s v="2009-09-29 00:00:00.0"/>
    <s v="null"/>
    <s v="DF100243"/>
    <s v="PROFESOR TITULAR DE UNIVERSIDAD"/>
    <s v="R107"/>
    <x v="6"/>
    <n v="345"/>
    <s v="FILOLOGÍA INGLESA"/>
  </r>
  <r>
    <x v="33"/>
    <n v="9414088"/>
    <x v="6"/>
    <n v="264401000"/>
    <s v="264401R"/>
    <s v="GRUPO-A"/>
    <s v="Prácticum en la especialidad de Inglés"/>
    <s v="GR"/>
    <s v="GRUPO REDUCIDO"/>
    <s v="264401R"/>
    <s v="CT/CT DE PRÁCTICUM EN LENGUA EXTRANJERA / TRABAJO FIN MÁSTER"/>
    <s v="GRUPO-A"/>
    <s v="GR de PRÁCTICUM EN LA ESPECIALIDAD DE INGLÉS"/>
    <s v="2S"/>
    <n v="9414088"/>
    <s v="TABOADA"/>
    <s v="FERRERO"/>
    <s v="CAROLINA"/>
    <s v="TABOADA FERRERO, CAROLINA"/>
    <x v="0"/>
    <x v="0"/>
    <x v="0"/>
    <m/>
    <m/>
    <s v="cataboad"/>
    <s v="carolina.taboada@unirioja.es"/>
    <n v="0.7"/>
    <n v="0.7"/>
    <n v="504"/>
    <s v="PROFESOR TITULAR UNIVERSIDAD"/>
    <s v="C01"/>
    <s v="TIEMPO COMPLETO"/>
    <s v="2008-09-30 00:00:00.0"/>
    <s v="null"/>
    <s v="DF100228"/>
    <s v="PROFESOR TITULAR DE UNIVERSIDAD INTERINO"/>
    <s v="R107"/>
    <x v="6"/>
    <n v="345"/>
    <s v="FILOLOGÍA INGLESA"/>
  </r>
  <r>
    <x v="33"/>
    <n v="16498683"/>
    <x v="6"/>
    <n v="264401000"/>
    <s v="264401R"/>
    <s v="GRUPO-A"/>
    <s v="Prácticum en la especialidad de Inglés"/>
    <s v="GR"/>
    <s v="GRUPO REDUCIDO"/>
    <s v="264401R"/>
    <s v="CT/CT DE PRÁCTICUM EN LENGUA EXTRANJERA / TRABAJO FIN MÁSTER"/>
    <s v="GRUPO-A"/>
    <s v="GR de PRÁCTICUM EN LA ESPECIALIDAD DE INGLÉS"/>
    <s v="2S"/>
    <n v="16498683"/>
    <s v="JIMÉNEZ"/>
    <s v="CATALÁN"/>
    <s v="ROSA MARÍA"/>
    <s v="JIMÉNEZ CATALÁN, ROSA MARÍA"/>
    <x v="1"/>
    <x v="0"/>
    <x v="0"/>
    <m/>
    <m/>
    <s v="rmjimene"/>
    <s v="rosa.jimenez@unirioja.es"/>
    <n v="0.7"/>
    <n v="0.7"/>
    <n v="500"/>
    <s v="CATEDRATICO DE UNIVERSIDAD"/>
    <s v="01R"/>
    <s v="TIEMPO COMPLETO REDUCIDO"/>
    <s v="2016-04-15 00:00:00.0"/>
    <s v="null"/>
    <s v="DF100328"/>
    <s v="CATEDRÁTICO DE UNIVERSIDAD"/>
    <s v="R107"/>
    <x v="6"/>
    <n v="345"/>
    <s v="FILOLOGÍA INGLESA"/>
  </r>
  <r>
    <x v="33"/>
    <n v="16520166"/>
    <x v="6"/>
    <n v="264401000"/>
    <s v="264401R"/>
    <s v="GRUPO-A"/>
    <s v="Prácticum en la especialidad de Inglés"/>
    <s v="GR"/>
    <s v="GRUPO REDUCIDO"/>
    <s v="264401R"/>
    <s v="CT/CT DE PRÁCTICUM EN LENGUA EXTRANJERA / TRABAJO FIN MÁSTER"/>
    <s v="GRUPO-A"/>
    <s v="GR de PRÁCTICUM EN LA ESPECIALIDAD DE INGLÉS"/>
    <s v="2S"/>
    <n v="16520166"/>
    <s v="SANTANA"/>
    <s v="MARTÍNEZ"/>
    <s v="PEDRO"/>
    <s v="SANTANA MARTÍNEZ, PEDRO"/>
    <x v="1"/>
    <x v="0"/>
    <x v="0"/>
    <m/>
    <m/>
    <s v="psantana"/>
    <s v="pedro.santana@unirioja.es"/>
    <n v="2.8"/>
    <n v="2.8"/>
    <n v="504"/>
    <s v="PROFESOR TITULAR UNIVERSIDAD"/>
    <s v="01A"/>
    <s v="TIEMPO COMPLETO AMPLIADO"/>
    <s v="2012-09-01 00:00:00.0"/>
    <s v="null"/>
    <s v="DF31690"/>
    <s v="TITULAR DE UNIVERSIDAD"/>
    <s v="R107"/>
    <x v="6"/>
    <n v="345"/>
    <s v="FILOLOGÍA INGLESA"/>
  </r>
  <r>
    <x v="33"/>
    <n v="16605769"/>
    <x v="6"/>
    <n v="264401000"/>
    <s v="264401R"/>
    <s v="GRUPO-A"/>
    <s v="Prácticum en la especialidad de Inglés"/>
    <s v="GR"/>
    <s v="GRUPO REDUCIDO"/>
    <s v="264401R"/>
    <s v="CT/CT DE PRÁCTICUM EN LENGUA EXTRANJERA / TRABAJO FIN MÁSTER"/>
    <s v="GRUPO-A"/>
    <s v="GR de PRÁCTICUM EN LA ESPECIALIDAD DE INGLÉS"/>
    <s v="2S"/>
    <n v="16605769"/>
    <s v="LACALLE"/>
    <s v="PALACIOS"/>
    <s v="MIGUEL"/>
    <s v="LACALLE PALACIOS, MIGUEL"/>
    <x v="1"/>
    <x v="0"/>
    <x v="0"/>
    <m/>
    <m/>
    <s v="milacall"/>
    <s v="miguel.lacalle@unirioja.es"/>
    <n v="1.4"/>
    <n v="1.4"/>
    <n v="536"/>
    <s v="PROFESOR INTERINO"/>
    <s v="C01"/>
    <s v="TIEMPO COMPLETO"/>
    <s v="2017-09-15 00:00:00.0"/>
    <s v="null"/>
    <s v="PI101259"/>
    <s v="PROFESOR CONTRATADO INTERINO"/>
    <s v="R107"/>
    <x v="6"/>
    <n v="345"/>
    <s v="FILOLOGÍA INGLESA"/>
  </r>
  <r>
    <x v="33"/>
    <n v="16620378"/>
    <x v="6"/>
    <n v="264401000"/>
    <s v="264401R"/>
    <s v="GRUPO-A"/>
    <s v="Prácticum en la especialidad de Inglés"/>
    <s v="GR"/>
    <s v="GRUPO REDUCIDO"/>
    <s v="264401R"/>
    <s v="CT/CT DE PRÁCTICUM EN LENGUA EXTRANJERA / TRABAJO FIN MÁSTER"/>
    <s v="GRUPO-A"/>
    <s v="GR de PRÁCTICUM EN LA ESPECIALIDAD DE INGLÉS"/>
    <s v="2S"/>
    <n v="16620378"/>
    <s v="MATEO"/>
    <s v="MENDAZA"/>
    <s v="RAQUEL"/>
    <s v="MATEO MENDAZA, RAQUEL"/>
    <x v="1"/>
    <x v="0"/>
    <x v="0"/>
    <m/>
    <m/>
    <s v="ramatem"/>
    <s v="raquel.mateo@unirioja.es"/>
    <n v="2.1"/>
    <n v="2.1"/>
    <n v="536"/>
    <s v="PROFESOR INTERINO"/>
    <s v="C01"/>
    <s v="TIEMPO COMPLETO"/>
    <s v="2018-09-18 00:00:00.0"/>
    <s v="2019-09-14 00:00:00.0"/>
    <s v="PI101415"/>
    <s v="PROFESOR CONTRATADO INTERINO"/>
    <s v="R107"/>
    <x v="6"/>
    <n v="345"/>
    <s v="FILOLOGÍA INGLESA"/>
  </r>
  <r>
    <x v="33"/>
    <n v="16626763"/>
    <x v="6"/>
    <n v="264401000"/>
    <s v="264401R"/>
    <s v="GRUPO-A"/>
    <s v="Prácticum en la especialidad de Inglés"/>
    <s v="GR"/>
    <s v="GRUPO REDUCIDO"/>
    <s v="264401R"/>
    <s v="CT/CT DE PRÁCTICUM EN LENGUA EXTRANJERA / TRABAJO FIN MÁSTER"/>
    <s v="GRUPO-A"/>
    <s v="GR de PRÁCTICUM EN LA ESPECIALIDAD DE INGLÉS"/>
    <s v="2S"/>
    <n v="16626763"/>
    <s v="OJANGUREN"/>
    <s v="LÓPEZ"/>
    <s v="ANA ELVIRA"/>
    <s v="OJANGUREN LÓPEZ, ANA ELVIRA"/>
    <x v="1"/>
    <x v="0"/>
    <x v="0"/>
    <m/>
    <m/>
    <s v="anojangu"/>
    <s v="ana-elvira.ojanguren@unirioja.es"/>
    <n v="0.7"/>
    <n v="0.7"/>
    <n v="536"/>
    <s v="PROFESOR INTERINO"/>
    <s v="C01"/>
    <s v="TIEMPO COMPLETO"/>
    <s v="2019-01-29 00:00:00.0"/>
    <s v="null"/>
    <s v="PI101370"/>
    <s v="PROFESOR CONTRATADO INTERINO"/>
    <s v="R107"/>
    <x v="6"/>
    <n v="345"/>
    <s v="FILOLOGÍA INGLESA"/>
  </r>
  <r>
    <x v="33"/>
    <n v="47106053"/>
    <x v="6"/>
    <n v="264401000"/>
    <s v="264401R"/>
    <s v="GRUPO-A"/>
    <s v="Prácticum en la especialidad de Inglés"/>
    <s v="GR"/>
    <s v="GRUPO REDUCIDO"/>
    <s v="264401R"/>
    <s v="CT/CT DE PRÁCTICUM EN LENGUA EXTRANJERA / TRABAJO FIN MÁSTER"/>
    <s v="GRUPO-A"/>
    <s v="GR de PRÁCTICUM EN LA ESPECIALIDAD DE INGLÉS"/>
    <s v="2S"/>
    <n v="47106053"/>
    <s v="FIDALGO"/>
    <s v="ALLO"/>
    <s v="LUISA"/>
    <s v="FIDALGO ALLO, LUISA"/>
    <x v="1"/>
    <x v="0"/>
    <x v="0"/>
    <m/>
    <m/>
    <s v="lufidalg"/>
    <s v="luisa.fidalgoa@unirioja.es"/>
    <n v="2.1"/>
    <n v="2.1"/>
    <n v="536"/>
    <s v="PROFESOR INTERINO"/>
    <s v="C01"/>
    <s v="TIEMPO COMPLETO"/>
    <s v="2017-09-15 00:00:00.0"/>
    <s v="null"/>
    <s v="PI101261"/>
    <s v="PROFESOR CONTRATADO INTERINO"/>
    <s v="R107"/>
    <x v="6"/>
    <n v="345"/>
    <s v="FILOLOGÍA INGLESA"/>
  </r>
  <r>
    <x v="33"/>
    <n v="50842132"/>
    <x v="6"/>
    <n v="264401000"/>
    <s v="264401R"/>
    <s v="GRUPO-A"/>
    <s v="Prácticum en la especialidad de Inglés"/>
    <s v="GR"/>
    <s v="GRUPO REDUCIDO"/>
    <s v="264401R"/>
    <s v="CT/CT DE PRÁCTICUM EN LENGUA EXTRANJERA / TRABAJO FIN MÁSTER"/>
    <s v="GRUPO-A"/>
    <s v="GR de PRÁCTICUM EN LA ESPECIALIDAD DE INGLÉS"/>
    <s v="2S"/>
    <n v="50842132"/>
    <s v="GAVELA"/>
    <s v="GARCÍA"/>
    <s v="DELIA DEL PILAR"/>
    <s v="GAVELA GARCÍA, DELIA DEL PILAR"/>
    <x v="0"/>
    <x v="0"/>
    <x v="0"/>
    <m/>
    <m/>
    <s v="degavela"/>
    <s v="delia.gavela@unirioja.es"/>
    <n v="0"/>
    <n v="0"/>
    <n v="504"/>
    <s v="PROFESOR TITULAR UNIVERSIDAD"/>
    <s v="C01"/>
    <s v="TIEMPO COMPLETO"/>
    <s v="2017-09-15 00:00:00.0"/>
    <s v="null"/>
    <s v="DF100302"/>
    <s v="PROFESOR TITULAR DE UNIVERSIDAD"/>
    <s v="R106"/>
    <x v="5"/>
    <n v="195"/>
    <s v="DIDÁCTICA DE LA LENGUA Y LA LITERATURA"/>
  </r>
  <r>
    <x v="33"/>
    <n v="72692212"/>
    <x v="6"/>
    <n v="264401000"/>
    <s v="264401R"/>
    <s v="GRUPO-A"/>
    <s v="Prácticum en la especialidad de Inglés"/>
    <s v="GR"/>
    <s v="GRUPO REDUCIDO"/>
    <s v="264401R"/>
    <s v="CT/CT DE PRÁCTICUM EN LENGUA EXTRANJERA / TRABAJO FIN MÁSTER"/>
    <s v="GRUPO-A"/>
    <s v="GR de PRÁCTICUM EN LA ESPECIALIDAD DE INGLÉS"/>
    <s v="2S"/>
    <n v="72692212"/>
    <s v="IZA"/>
    <s v="ERVITI"/>
    <s v="ANEIDER"/>
    <s v="IZA ERVITI, ANEIDER"/>
    <x v="0"/>
    <x v="0"/>
    <x v="0"/>
    <m/>
    <m/>
    <s v="aniza"/>
    <s v="aneider.izae@unirioja.es"/>
    <n v="2.1"/>
    <n v="2.1"/>
    <n v="536"/>
    <s v="PROFESOR INTERINO"/>
    <s v="C01"/>
    <s v="TIEMPO COMPLETO"/>
    <s v="2015-12-22 00:00:00.0"/>
    <s v="null"/>
    <s v="PI101034"/>
    <s v="PROFESOR CONTRATADO INTERINO"/>
    <s v="R107"/>
    <x v="6"/>
    <n v="345"/>
    <s v="FILOLOGÍA INGLESA"/>
  </r>
  <r>
    <x v="34"/>
    <n v="16603653"/>
    <x v="6"/>
    <n v="265204000"/>
    <s v="265204G"/>
    <s v="GRUPO-A"/>
    <s v="Complementos para la formación disciplinar. Lengua Castellana y Literatura"/>
    <s v="GG"/>
    <s v="GRUPO GRANDE"/>
    <s v="265204G"/>
    <s v="GG COMPLEMENTOS PARA LA FORMACIÓN DISCIPLINAR: LENGUA CASTELLANA Y LITERATU"/>
    <s v="GRUPO-A"/>
    <s v="GG de Complementos para la formación disciplinar. Lengua Castellana y Liter"/>
    <s v="1S"/>
    <n v="16603653"/>
    <s v="LÁZARO"/>
    <s v="NISO"/>
    <s v="REBECA"/>
    <s v="LÁZARO NISO, REBECA"/>
    <x v="0"/>
    <x v="0"/>
    <x v="0"/>
    <m/>
    <m/>
    <s v="relazaro"/>
    <s v="rebeca.lazaro@unirioja.es"/>
    <n v="3"/>
    <n v="3"/>
    <n v="536"/>
    <s v="PROFESOR INTERINO"/>
    <s v="C01"/>
    <s v="TIEMPO COMPLETO"/>
    <s v="2016-09-15 00:00:00.0"/>
    <s v="null"/>
    <s v="PI101114"/>
    <s v="PROFESOR CONTRATADO INTERINO"/>
    <s v="R106"/>
    <x v="5"/>
    <n v="195"/>
    <s v="DIDÁCTICA DE LA LENGUA Y LA LITERATURA"/>
  </r>
  <r>
    <x v="34"/>
    <n v="44445308"/>
    <x v="6"/>
    <n v="265204000"/>
    <s v="265204G"/>
    <s v="GRUPO-A"/>
    <s v="Complementos para la formación disciplinar. Lengua Castellana y Literatura"/>
    <s v="GG"/>
    <s v="GRUPO GRANDE"/>
    <s v="265204G"/>
    <s v="GG COMPLEMENTOS PARA LA FORMACIÓN DISCIPLINAR: LENGUA CASTELLANA Y LITERATU"/>
    <s v="GRUPO-A"/>
    <s v="GG de Complementos para la formación disciplinar. Lengua Castellana y Liter"/>
    <s v="1S"/>
    <n v="44445308"/>
    <s v="VILA"/>
    <s v="CARNEIRO"/>
    <s v="ZAIDA"/>
    <s v="VILA CARNEIRO, ZAIDA"/>
    <x v="0"/>
    <x v="0"/>
    <x v="0"/>
    <m/>
    <m/>
    <s v="zavila"/>
    <s v="zaida.vila@unirioja.es"/>
    <n v="0"/>
    <n v="0"/>
    <n v="536"/>
    <s v="PROFESOR INTERINO"/>
    <s v="C01"/>
    <s v="TIEMPO COMPLETO"/>
    <s v="2013-09-16 00:00:00.0"/>
    <s v="2019-01-28 00:00:00.0"/>
    <s v="PI100911"/>
    <s v="PROFESOR CONTRATADO INTERINO"/>
    <s v="R106"/>
    <x v="5"/>
    <n v="195"/>
    <s v="DIDÁCTICA DE LA LENGUA Y LA LITERATURA"/>
  </r>
  <r>
    <x v="34"/>
    <n v="16535214"/>
    <x v="6"/>
    <n v="265205000"/>
    <s v="265205G"/>
    <s v="GRUPO-A"/>
    <s v="Aprendizaje y enseñanza de la Lengua Castellana y Literatura"/>
    <s v="GG"/>
    <s v="GRUPO GRANDE"/>
    <s v="265205G"/>
    <s v="GG APRENDIZAJE Y ENSEÑANZA DE LA LENGUA CASTELLANA Y LITERATURA"/>
    <s v="GRUPO-A"/>
    <s v="GG de Aprendizaje y enseñanza de la Lengua Castellana y Literatura"/>
    <s v="AN"/>
    <n v="16535214"/>
    <s v="MARTÍNEZ"/>
    <s v="EZQUERRO"/>
    <s v="AURORA"/>
    <s v="MARTÍNEZ EZQUERRO, AURORA"/>
    <x v="0"/>
    <x v="0"/>
    <x v="0"/>
    <m/>
    <m/>
    <s v="aumarte"/>
    <s v="aurora.martinez@unirioja.es"/>
    <n v="4.5"/>
    <n v="4.5"/>
    <n v="504"/>
    <s v="PROFESOR TITULAR UNIVERSIDAD"/>
    <s v="C01"/>
    <s v="TIEMPO COMPLETO"/>
    <s v="2011-09-01 00:00:00.0"/>
    <s v="null"/>
    <s v="DF100303"/>
    <s v="PROFESOR TITULAR DE UNIVERSIDAD"/>
    <s v="R106"/>
    <x v="5"/>
    <n v="195"/>
    <s v="DIDÁCTICA DE LA LENGUA Y LA LITERATURA"/>
  </r>
  <r>
    <x v="34"/>
    <n v="33437205"/>
    <x v="6"/>
    <n v="265205000"/>
    <s v="265205G"/>
    <s v="GRUPO-A"/>
    <s v="Aprendizaje y enseñanza de la Lengua Castellana y Literatura"/>
    <s v="GG"/>
    <s v="GRUPO GRANDE"/>
    <s v="265205G"/>
    <s v="GG APRENDIZAJE Y ENSEÑANZA DE LA LENGUA CASTELLANA Y LITERATURA"/>
    <s v="GRUPO-A"/>
    <s v="GG de Aprendizaje y enseñanza de la Lengua Castellana y Literatura"/>
    <s v="AN"/>
    <n v="33437205"/>
    <s v="ESCUDERO"/>
    <s v="BAZTAN"/>
    <s v="JUAN MANUEL"/>
    <s v="ESCUDERO BAZTAN, JUAN MANUEL"/>
    <x v="1"/>
    <x v="0"/>
    <x v="0"/>
    <m/>
    <m/>
    <s v="juescude"/>
    <s v="juan-manuel.escudero@unirioja.es"/>
    <n v="1"/>
    <n v="1"/>
    <n v="534"/>
    <s v="CONTRATADO DOCTOR -TIPO 1"/>
    <s v="C01"/>
    <s v="TIEMPO COMPLETO"/>
    <s v="2019-02-01 00:00:00.0"/>
    <s v="null"/>
    <s v="PI100711"/>
    <s v="PROFESOR CONTRATADO DOCTOR -TIPO 1"/>
    <s v="R106"/>
    <x v="5"/>
    <n v="195"/>
    <s v="DIDÁCTICA DE LA LENGUA Y LA LITERATURA"/>
  </r>
  <r>
    <x v="34"/>
    <n v="50842132"/>
    <x v="6"/>
    <n v="265205000"/>
    <s v="265205G"/>
    <s v="GRUPO-A"/>
    <s v="Aprendizaje y enseñanza de la Lengua Castellana y Literatura"/>
    <s v="GG"/>
    <s v="GRUPO GRANDE"/>
    <s v="265205G"/>
    <s v="GG APRENDIZAJE Y ENSEÑANZA DE LA LENGUA CASTELLANA Y LITERATURA"/>
    <s v="GRUPO-A"/>
    <s v="GG de Aprendizaje y enseñanza de la Lengua Castellana y Literatura"/>
    <s v="AN"/>
    <n v="50842132"/>
    <s v="GAVELA"/>
    <s v="GARCÍA"/>
    <s v="DELIA DEL PILAR"/>
    <s v="GAVELA GARCÍA, DELIA DEL PILAR"/>
    <x v="0"/>
    <x v="0"/>
    <x v="0"/>
    <m/>
    <m/>
    <s v="degavela"/>
    <s v="delia.gavela@unirioja.es"/>
    <n v="2"/>
    <n v="2"/>
    <n v="504"/>
    <s v="PROFESOR TITULAR UNIVERSIDAD"/>
    <s v="C01"/>
    <s v="TIEMPO COMPLETO"/>
    <s v="2017-09-15 00:00:00.0"/>
    <s v="null"/>
    <s v="DF100302"/>
    <s v="PROFESOR TITULAR DE UNIVERSIDAD"/>
    <s v="R106"/>
    <x v="5"/>
    <n v="195"/>
    <s v="DIDÁCTICA DE LA LENGUA Y LA LITERATURA"/>
  </r>
  <r>
    <x v="34"/>
    <n v="16556358"/>
    <x v="6"/>
    <n v="265401000"/>
    <s v="265401R"/>
    <s v="GRUPO-A"/>
    <s v="Prácticum en la especialidad de Lengua Castellana y Literatura"/>
    <s v="GR"/>
    <s v="GRUPO REDUCIDO"/>
    <s v="265401R"/>
    <s v="GR DE PRÁCTICUM EN LENGUA CASTELLANA Y LITERATURA / TRABAJO FIN MÁSTER"/>
    <s v="GRUPO-A"/>
    <s v="GR de PRÁCTICUM EN LA ESPECIALIDAD DE LENGUA CASTELLANA Y LITERATURA"/>
    <s v="2S"/>
    <n v="16556358"/>
    <s v="SILVESTRE"/>
    <s v="SALAS"/>
    <s v="MARÍA DEL SOL"/>
    <s v="SILVESTRE SALAS, MARÍA DEL SOL"/>
    <x v="1"/>
    <x v="0"/>
    <x v="0"/>
    <m/>
    <m/>
    <s v="masilves"/>
    <s v="marysol.silvestre@unirioja.es"/>
    <n v="2.1"/>
    <n v="2.1"/>
    <n v="536"/>
    <s v="PROFESOR INTERINO"/>
    <s v="C01"/>
    <s v="TIEMPO COMPLETO"/>
    <s v="2013-09-16 00:00:00.0"/>
    <s v="null"/>
    <s v="PI100910"/>
    <s v="PROFESOR CONTRATADO INTERINO"/>
    <s v="R106"/>
    <x v="5"/>
    <n v="195"/>
    <s v="DIDÁCTICA DE LA LENGUA Y LA LITERATURA"/>
  </r>
  <r>
    <x v="34"/>
    <n v="16581906"/>
    <x v="6"/>
    <n v="265401000"/>
    <s v="265401R"/>
    <s v="GRUPO-A"/>
    <s v="Prácticum en la especialidad de Lengua Castellana y Literatura"/>
    <s v="GR"/>
    <s v="GRUPO REDUCIDO"/>
    <s v="265401R"/>
    <s v="GR DE PRÁCTICUM EN LENGUA CASTELLANA Y LITERATURA / TRABAJO FIN MÁSTER"/>
    <s v="GRUPO-A"/>
    <s v="GR de PRÁCTICUM EN LA ESPECIALIDAD DE LENGUA CASTELLANA Y LITERATURA"/>
    <s v="2S"/>
    <n v="16581906"/>
    <s v="SAMPEDRO"/>
    <s v="PASCUAL"/>
    <s v="SIMÓN"/>
    <s v="SAMPEDRO PASCUAL, SIMÓN"/>
    <x v="0"/>
    <x v="0"/>
    <x v="0"/>
    <m/>
    <m/>
    <s v="sisamped"/>
    <s v="simon.sampedro@unirioja.es"/>
    <n v="0.7"/>
    <n v="0.7"/>
    <n v="536"/>
    <s v="PROFESOR INTERINO"/>
    <s v="C01"/>
    <s v="TIEMPO COMPLETO"/>
    <s v="2018-09-17 00:00:00.0"/>
    <s v="null"/>
    <s v="PI101363"/>
    <s v="PROFESOR CONTRATADO INTERINO TC"/>
    <s v="R106"/>
    <x v="5"/>
    <n v="195"/>
    <s v="DIDÁCTICA DE LA LENGUA Y LA LITERATURA"/>
  </r>
  <r>
    <x v="35"/>
    <n v="16552126"/>
    <x v="6"/>
    <n v="266204000"/>
    <s v="266204G"/>
    <s v="GRUPO-A"/>
    <s v="Complementos para la formación disciplinar. Matemáticas"/>
    <s v="GG"/>
    <s v="GRUPO GRANDE"/>
    <s v="266204G"/>
    <s v="GG COMPLEMENTOS PARA LA FORMACIÓN DISCIPLINAR. MATEMÁTICAS"/>
    <s v="GRUPO-A"/>
    <s v="GG de Complementos para la formación disciplinar. Matemáticas"/>
    <s v="1S"/>
    <n v="16552126"/>
    <s v="CASTELLANOS"/>
    <s v="FONSECA"/>
    <s v="ROBERTO"/>
    <s v="CASTELLANOS FONSECA, ROBERTO"/>
    <x v="0"/>
    <x v="0"/>
    <x v="0"/>
    <m/>
    <m/>
    <s v="rocastel"/>
    <s v="roberto.castellanos@unirioja.es"/>
    <n v="1.5"/>
    <n v="1.5"/>
    <n v="532"/>
    <s v="LABORAL DOCENTE-ASOCIADO"/>
    <s v="P02"/>
    <s v="TIEMPO PARCIAL (2+2 HORAS)"/>
    <s v="2015-09-15 00:00:00.0"/>
    <s v="2019-09-14 00:00:00.0"/>
    <s v="PI101047"/>
    <s v="PROFESOR ASOCIADO"/>
    <s v="R111"/>
    <x v="7"/>
    <n v="200"/>
    <s v="DIDÁCTICA DE LA MATEMÁTICA"/>
  </r>
  <r>
    <x v="35"/>
    <n v="17835356"/>
    <x v="6"/>
    <n v="266204000"/>
    <s v="266204G"/>
    <s v="GRUPO-A"/>
    <s v="Complementos para la formación disciplinar. Matemáticas"/>
    <s v="GG"/>
    <s v="GRUPO GRANDE"/>
    <s v="266204G"/>
    <s v="GG COMPLEMENTOS PARA LA FORMACIÓN DISCIPLINAR. MATEMÁTICAS"/>
    <s v="GRUPO-A"/>
    <s v="GG de Complementos para la formación disciplinar. Matemáticas"/>
    <s v="1S"/>
    <n v="17835356"/>
    <s v="ESPAÑOL"/>
    <s v="GONZÁLEZ"/>
    <s v="LUIS"/>
    <s v="ESPAÑOL GONZÁLEZ, LUIS"/>
    <x v="1"/>
    <x v="0"/>
    <x v="0"/>
    <m/>
    <m/>
    <s v="lespanol"/>
    <s v="luis.espanol@unirioja.es"/>
    <n v="1.5"/>
    <n v="1.5"/>
    <n v="504"/>
    <s v="PROFESOR TITULAR UNIVERSIDAD"/>
    <s v="01A"/>
    <s v="TIEMPO COMPLETO AMPLIADO"/>
    <s v="2012-09-01 00:00:00.0"/>
    <s v="null"/>
    <s v="DF32213"/>
    <s v="TITULAR DE UNIVERSIDAD"/>
    <s v="R111"/>
    <x v="7"/>
    <n v="440"/>
    <s v="GEOMETRÍA Y TOPOLOGÍA"/>
  </r>
  <r>
    <x v="35"/>
    <n v="16560638"/>
    <x v="6"/>
    <n v="266205000"/>
    <s v="266205G"/>
    <s v="GRUPO-A"/>
    <s v="Aprendizaje y enseñanza de las Matemáticas"/>
    <s v="GG"/>
    <s v="GRUPO GRANDE"/>
    <s v="266205G"/>
    <s v="GG APRENDIZAJE Y ENSEÑANZA DE LAS MATEMÁTICAS"/>
    <s v="GRUPO-A"/>
    <s v="GG de Aprendizaje y enseñanza de las Matemáticas"/>
    <s v="AN"/>
    <n v="16560638"/>
    <s v="JIMÉNEZ"/>
    <s v="GESTAL"/>
    <s v="CLARA"/>
    <s v="JIMÉNEZ GESTAL, CLARA"/>
    <x v="1"/>
    <x v="0"/>
    <x v="0"/>
    <m/>
    <m/>
    <s v="clajimenez"/>
    <s v="clara.jimenez@unirioja.es"/>
    <n v="5"/>
    <n v="5"/>
    <s v="A-0504"/>
    <s v="PROFESOR TITULAR UNIVERSIDAD"/>
    <s v="C01"/>
    <s v="TIEMPO COMPLETO"/>
    <s v="2010-09-01 00:00:00.0"/>
    <s v="null"/>
    <s v="DF100275"/>
    <s v="PROFESOR TITULAR INTERINO"/>
    <s v="R111"/>
    <x v="7"/>
    <n v="200"/>
    <s v="DIDÁCTICA DE LA MATEMÁTICA"/>
  </r>
  <r>
    <x v="35"/>
    <n v="16612389"/>
    <x v="6"/>
    <n v="266205000"/>
    <s v="266205G"/>
    <s v="GRUPO-A"/>
    <s v="Aprendizaje y enseñanza de las Matemáticas"/>
    <s v="GG"/>
    <s v="GRUPO GRANDE"/>
    <s v="266205G"/>
    <s v="GG APRENDIZAJE Y ENSEÑANZA DE LAS MATEMÁTICAS"/>
    <s v="GRUPO-A"/>
    <s v="GG de Aprendizaje y enseñanza de las Matemáticas"/>
    <s v="AN"/>
    <n v="16612389"/>
    <s v="MAGREÑÁN"/>
    <s v="RUIZ"/>
    <s v="ÁNGEL ALBERTO"/>
    <s v="MAGREÑÁN RUIZ, ÁNGEL ALBERTO"/>
    <x v="1"/>
    <x v="0"/>
    <x v="0"/>
    <m/>
    <m/>
    <s v="anmagren"/>
    <s v="angel-alberto.magrenan@unirioja.es"/>
    <n v="2.5"/>
    <n v="2.5"/>
    <n v="536"/>
    <s v="PROFESOR INTERINO"/>
    <s v="C01"/>
    <s v="TIEMPO COMPLETO"/>
    <s v="2018-09-17 00:00:00.0"/>
    <s v="null"/>
    <s v="PI101383"/>
    <s v="PROFESOR CONTRATADO INTERINO"/>
    <s v="R111"/>
    <x v="7"/>
    <n v="200"/>
    <s v="DIDÁCTICA DE LA MATEMÁTICA"/>
  </r>
  <r>
    <x v="35"/>
    <n v="43187774"/>
    <x v="6"/>
    <n v="266205000"/>
    <s v="266205R"/>
    <s v="GRUPO-A1"/>
    <s v="Aprendizaje y enseñanza de las Matemáticas"/>
    <s v="GR"/>
    <s v="GRUPO REDUCIDO"/>
    <s v="266205R"/>
    <s v="GRUPO REDUCIDO DE APRENDIZAJE Y ENSEÑANZA DE LAS MATEMÁTICAS"/>
    <s v="GRUPO-A1"/>
    <s v="GR de APRENDIZAJE Y ENSEÑANZA DE LAS MATEMÁTICAS"/>
    <s v="AN"/>
    <n v="43187774"/>
    <s v="ROTGER"/>
    <s v="GARCÍA"/>
    <s v="LUCÍA"/>
    <s v="ROTGER GARCÍA, LUCÍA"/>
    <x v="1"/>
    <x v="0"/>
    <x v="0"/>
    <m/>
    <m/>
    <s v="lurotger"/>
    <s v="lucia.rotger@unirioja.es"/>
    <n v="6"/>
    <n v="6"/>
    <n v="536"/>
    <s v="PROFESOR INTERINO"/>
    <s v="C01"/>
    <s v="TIEMPO COMPLETO"/>
    <s v="2019-02-12 00:00:00.0"/>
    <s v="2019-09-14 00:00:00.0"/>
    <s v="PI101414"/>
    <s v="PROFESOR CONTRADO INTERINO"/>
    <s v="R111"/>
    <x v="7"/>
    <n v="5"/>
    <s v="ÁLGEBRA"/>
  </r>
  <r>
    <x v="35"/>
    <n v="16620864"/>
    <x v="6"/>
    <n v="266401000"/>
    <s v="266401R"/>
    <s v="GRUPO-A"/>
    <s v="Prácticum en la especialidad de Matemáticas"/>
    <s v="GR"/>
    <s v="GRUPO REDUCIDO"/>
    <s v="266401R"/>
    <s v="GR DE PRÁCTICUM EN MATEMÁTICAS / TRABAJO FIN MÁSTER"/>
    <s v="GRUPO-A"/>
    <s v="GR de PRÁCTICUM EN LA ESPECIALIDAD DE MATEMÁTICAS"/>
    <s v="2S"/>
    <n v="16620864"/>
    <s v="MARAÑÓN"/>
    <s v="GRANDES"/>
    <s v="MIGUEL"/>
    <s v="MARAÑÓN GRANDES, MIGUEL"/>
    <x v="1"/>
    <x v="0"/>
    <x v="0"/>
    <m/>
    <m/>
    <s v="mimarano"/>
    <s v="miguel.maranon@unirioja.es"/>
    <n v="0.7"/>
    <n v="0.7"/>
    <n v="532"/>
    <s v="LABORAL DOCENTE-ASOCIADO"/>
    <s v="P04"/>
    <s v="TIEMPO PARCIAL (4+4 HORAS)"/>
    <s v="2017-09-15 00:00:00.0"/>
    <s v="2019-09-14 00:00:00.0"/>
    <s v="PI101272"/>
    <s v="PROFESOR ASOCIADO"/>
    <s v="R111"/>
    <x v="7"/>
    <n v="200"/>
    <s v="DIDÁCTICA DE LA MATEMÁTICA"/>
  </r>
  <r>
    <x v="35"/>
    <n v="50842132"/>
    <x v="6"/>
    <n v="266401000"/>
    <s v="266401R"/>
    <s v="GRUPO-A"/>
    <s v="Prácticum en la especialidad de Matemáticas"/>
    <s v="GR"/>
    <s v="GRUPO REDUCIDO"/>
    <s v="266401R"/>
    <s v="GR DE PRÁCTICUM EN MATEMÁTICAS / TRABAJO FIN MÁSTER"/>
    <s v="GRUPO-A"/>
    <s v="GR de PRÁCTICUM EN LA ESPECIALIDAD DE MATEMÁTICAS"/>
    <s v="2S"/>
    <n v="50842132"/>
    <s v="GAVELA"/>
    <s v="GARCÍA"/>
    <s v="DELIA DEL PILAR"/>
    <s v="GAVELA GARCÍA, DELIA DEL PILAR"/>
    <x v="0"/>
    <x v="0"/>
    <x v="0"/>
    <m/>
    <m/>
    <s v="degavela"/>
    <s v="delia.gavela@unirioja.es"/>
    <n v="0"/>
    <n v="0"/>
    <n v="504"/>
    <s v="PROFESOR TITULAR UNIVERSIDAD"/>
    <s v="C01"/>
    <s v="TIEMPO COMPLETO"/>
    <s v="2017-09-15 00:00:00.0"/>
    <s v="null"/>
    <s v="DF100302"/>
    <s v="PROFESOR TITULAR DE UNIVERSIDAD"/>
    <s v="R106"/>
    <x v="5"/>
    <n v="195"/>
    <s v="DIDÁCTICA DE LA LENGUA Y LA LITERATURA"/>
  </r>
  <r>
    <x v="35"/>
    <n v="73587035"/>
    <x v="6"/>
    <n v="266401000"/>
    <s v="266401R"/>
    <s v="GRUPO-A"/>
    <s v="Prácticum en la especialidad de Matemáticas"/>
    <s v="GR"/>
    <s v="GRUPO REDUCIDO"/>
    <s v="266401R"/>
    <s v="GR DE PRÁCTICUM EN MATEMÁTICAS / TRABAJO FIN MÁSTER"/>
    <s v="GRUPO-A"/>
    <s v="GR de PRÁCTICUM EN LA ESPECIALIDAD DE MATEMÁTICAS"/>
    <s v="2S"/>
    <n v="73587035"/>
    <s v="RIBERA"/>
    <s v="PUCHADES"/>
    <s v="JUAN MIGUEL"/>
    <s v="RIBERA PUCHADES, JUAN MIGUEL"/>
    <x v="1"/>
    <x v="0"/>
    <x v="0"/>
    <m/>
    <m/>
    <s v="juribera"/>
    <s v="juan-miguel.ribera@unirioja.es"/>
    <n v="2.1"/>
    <n v="2.1"/>
    <n v="504"/>
    <s v="PROFESOR TITULAR UNIVERSIDAD"/>
    <s v="C01"/>
    <s v="TIEMPO COMPLETO"/>
    <s v="2017-09-15 00:00:00.0"/>
    <s v="null"/>
    <s v="DF100341"/>
    <s v="PROFEESOR TITULAR DE UNIVERSIDAD"/>
    <s v="R111"/>
    <x v="7"/>
    <n v="200"/>
    <s v="DIDÁCTICA DE LA MATEMÁTICA"/>
  </r>
  <r>
    <x v="36"/>
    <n v="16553057"/>
    <x v="6"/>
    <n v="267204000"/>
    <s v="267204G"/>
    <s v="GRUPO-A"/>
    <s v="Complementos para la formación disciplinar. Tecnología"/>
    <s v="GG"/>
    <s v="GRUPO GRANDE"/>
    <s v="267204G"/>
    <s v="GG COMPLEMENTOS PARA LA FORMACIÓN DISCIPLINAR. TECNOLOGÍA"/>
    <s v="GRUPO-A"/>
    <s v="GG de Complementos para la formación disciplinar. Tecnología"/>
    <s v="1S"/>
    <n v="16553057"/>
    <s v="SÁENZ DIEZ"/>
    <s v="MURO"/>
    <s v="JUAN CARLOS"/>
    <s v="SÁENZ DIEZ MURO, JUAN CARLOS"/>
    <x v="0"/>
    <x v="0"/>
    <x v="0"/>
    <m/>
    <m/>
    <s v="jusaenzd"/>
    <s v="juan-carlos.saenz-diez@unirioja.es"/>
    <n v="1.5"/>
    <n v="1.5"/>
    <n v="504"/>
    <s v="PROFESOR TITULAR UNIVERSIDAD"/>
    <s v="C01"/>
    <s v="TIEMPO COMPLETO"/>
    <s v="2018-11-26 00:00:00.0"/>
    <s v="null"/>
    <s v="DF31811"/>
    <s v="TITULAR DE UNIVERSIDAD"/>
    <s v="R109"/>
    <x v="9"/>
    <n v="535"/>
    <s v="INGENIERÍA ELÉCTRICA"/>
  </r>
  <r>
    <x v="36"/>
    <n v="16583523"/>
    <x v="6"/>
    <n v="267204000"/>
    <s v="267204G"/>
    <s v="GRUPO-A"/>
    <s v="Complementos para la formación disciplinar. Tecnología"/>
    <s v="GG"/>
    <s v="GRUPO GRANDE"/>
    <s v="267204G"/>
    <s v="GG COMPLEMENTOS PARA LA FORMACIÓN DISCIPLINAR. TECNOLOGÍA"/>
    <s v="GRUPO-A"/>
    <s v="GG de Complementos para la formación disciplinar. Tecnología"/>
    <s v="1S"/>
    <n v="16583523"/>
    <s v="LÓPEZ"/>
    <s v="MARTÍNEZ"/>
    <s v="DIEGO"/>
    <s v="LÓPEZ MARTÍNEZ, DIEGO"/>
    <x v="1"/>
    <x v="0"/>
    <x v="0"/>
    <m/>
    <m/>
    <s v="dilopem"/>
    <s v="diego.lopez@unirioja.es"/>
    <n v="1.5"/>
    <n v="1.5"/>
    <n v="532"/>
    <s v="LABORAL DOCENTE-ASOCIADO"/>
    <s v="P03"/>
    <s v="TIEMPO PARCIAL (3+3 HORAS)"/>
    <s v="2018-10-11 00:00:00.0"/>
    <s v="2019-09-14 00:00:00.0"/>
    <s v="PI101442"/>
    <s v="PROFESOR ASOCIADO A TIEMPO PARCIAL 3+3"/>
    <s v="R110"/>
    <x v="10"/>
    <n v="545"/>
    <s v="INGENIERÍA MECÁNICA"/>
  </r>
  <r>
    <x v="36"/>
    <n v="16526587"/>
    <x v="6"/>
    <n v="267205000"/>
    <s v="267205G"/>
    <s v="GRUPO-A"/>
    <s v="Aprendizaje y enseñanza de la Tecnología"/>
    <s v="GG"/>
    <s v="GRUPO GRANDE"/>
    <s v="267205G"/>
    <s v="GG APRENDIZAJE Y ENSEÑANZA DE LA TECNOLOGÍA"/>
    <s v="GRUPO-A"/>
    <s v="GG de Aprendizaje y enseñanza de la Tecnología"/>
    <s v="AN"/>
    <n v="16526587"/>
    <s v="SANTAMARÍA"/>
    <s v="PEÑA"/>
    <s v="JACINTO"/>
    <s v="SANTAMARÍA PEÑA, JACINTO"/>
    <x v="1"/>
    <x v="0"/>
    <x v="0"/>
    <m/>
    <m/>
    <s v="jasanta"/>
    <s v="jacinto.santamaria@unirioja.es"/>
    <n v="1"/>
    <n v="1"/>
    <n v="504"/>
    <s v="PROFESOR TITULAR UNIVERSIDAD"/>
    <s v="C01"/>
    <s v="TIEMPO COMPLETO"/>
    <s v="2017-09-15 00:00:00.0"/>
    <s v="null"/>
    <s v="DF31894"/>
    <s v="TITULAR DE UNIVERSIDAD"/>
    <s v="R110"/>
    <x v="10"/>
    <n v="305"/>
    <s v="EXPRESIÓN GRÁFICA EN LA INGENIERÍA"/>
  </r>
  <r>
    <x v="36"/>
    <n v="16549519"/>
    <x v="6"/>
    <n v="267205000"/>
    <s v="267205G"/>
    <s v="GRUPO-A"/>
    <s v="Aprendizaje y enseñanza de la Tecnología"/>
    <s v="GG"/>
    <s v="GRUPO GRANDE"/>
    <s v="267205G"/>
    <s v="GG APRENDIZAJE Y ENSEÑANZA DE LA TECNOLOGÍA"/>
    <s v="GRUPO-A"/>
    <s v="GG de Aprendizaje y enseñanza de la Tecnología"/>
    <s v="AN"/>
    <n v="16549519"/>
    <s v="ZORZANO"/>
    <s v="MARTÍNEZ"/>
    <s v="ANTONIO MOISÉS"/>
    <s v="ZORZANO MARTÍNEZ, ANTONIO MOISÉS"/>
    <x v="1"/>
    <x v="0"/>
    <x v="0"/>
    <m/>
    <m/>
    <s v="azorzano"/>
    <s v="antonio.zorzano@unirioja.es"/>
    <n v="1.2"/>
    <n v="1.2"/>
    <s v="A-0504"/>
    <s v="PROFESOR TITULAR UNIVERSIDAD"/>
    <s v="01A"/>
    <s v="TIEMPO COMPLETO AMPLIADO"/>
    <s v="2012-09-01 00:00:00.0"/>
    <s v="null"/>
    <s v="DF31836"/>
    <s v="PROFESOR TITULAR DE UNIVERSIDAD"/>
    <s v="R109"/>
    <x v="9"/>
    <n v="785"/>
    <s v="TECNOLOGÍA ELECTRÓNICA"/>
  </r>
  <r>
    <x v="36"/>
    <n v="16551240"/>
    <x v="6"/>
    <n v="267205000"/>
    <s v="267205G"/>
    <s v="GRUPO-A"/>
    <s v="Aprendizaje y enseñanza de la Tecnología"/>
    <s v="GG"/>
    <s v="GRUPO GRANDE"/>
    <s v="267205G"/>
    <s v="GG APRENDIZAJE Y ENSEÑANZA DE LA TECNOLOGÍA"/>
    <s v="GRUPO-A"/>
    <s v="GG de Aprendizaje y enseñanza de la Tecnología"/>
    <s v="AN"/>
    <n v="16551240"/>
    <s v="CAPELLÁN"/>
    <s v="VILLACIÁN"/>
    <s v="CÁNDIDO"/>
    <s v="CAPELLÁN VILLACIÁN, CÁNDIDO"/>
    <x v="1"/>
    <x v="0"/>
    <x v="0"/>
    <m/>
    <m/>
    <s v="cacapell"/>
    <s v="candido.capellan@unirioja.es"/>
    <n v="1.3"/>
    <n v="1.3"/>
    <n v="536"/>
    <s v="PROFESOR INTERINO"/>
    <s v="C01"/>
    <s v="TIEMPO COMPLETO"/>
    <s v="2018-09-17 00:00:00.0"/>
    <s v="2019-04-09 00:00:00.0"/>
    <s v="PI101408"/>
    <s v="PROFESOR CONTRATADO INTERINO"/>
    <s v="R109"/>
    <x v="9"/>
    <n v="785"/>
    <s v="TECNOLOGÍA ELECTRÓNICA"/>
  </r>
  <r>
    <x v="36"/>
    <n v="78750288"/>
    <x v="6"/>
    <n v="267205000"/>
    <s v="267205G"/>
    <s v="GRUPO-A"/>
    <s v="Aprendizaje y enseñanza de la Tecnología"/>
    <s v="GG"/>
    <s v="GRUPO GRANDE"/>
    <s v="267205G"/>
    <s v="GG APRENDIZAJE Y ENSEÑANZA DE LA TECNOLOGÍA"/>
    <s v="GRUPO-A"/>
    <s v="GG de Aprendizaje y enseñanza de la Tecnología"/>
    <s v="AN"/>
    <n v="78750288"/>
    <s v="RICO"/>
    <s v="AZAGRA"/>
    <s v="JAVIER"/>
    <s v="RICO AZAGRA, JAVIER"/>
    <x v="0"/>
    <x v="0"/>
    <x v="0"/>
    <m/>
    <m/>
    <s v="jarico"/>
    <s v="javier.rico@unirioja.es"/>
    <n v="1"/>
    <n v="1"/>
    <n v="536"/>
    <s v="PROFESOR INTERINO"/>
    <s v="C01"/>
    <s v="TIEMPO COMPLETO"/>
    <s v="2010-09-01 00:00:00.0"/>
    <s v="null"/>
    <s v="PI100757"/>
    <s v="PROFESOR CONTRATADO INTERINO"/>
    <s v="R109"/>
    <x v="9"/>
    <n v="520"/>
    <s v="INGENIERÍA DE SISTEMAS Y AUTOMÁTICA"/>
  </r>
  <r>
    <x v="36"/>
    <n v="16508509"/>
    <x v="6"/>
    <n v="267205000"/>
    <s v="267205I"/>
    <s v="GRUPO-A1"/>
    <s v="Aprendizaje y enseñanza de la Tecnología"/>
    <s v="GI"/>
    <s v="GRUPO DE INFORMÁTICA"/>
    <s v="267205I"/>
    <s v="GI APRENDIZAJE Y ENSEÑANZA DE LA TECNOLOGÍA"/>
    <s v="GRUPO-A1"/>
    <s v="GI de Aprendizaje y enseñanza de la Tecnología"/>
    <s v="AN"/>
    <n v="16508509"/>
    <s v="JUÁREZ"/>
    <s v="CASTELLÓ"/>
    <s v="MANUEL CELSO"/>
    <s v="JUÁREZ CASTELLÓ, MANUEL CELSO"/>
    <x v="1"/>
    <x v="0"/>
    <x v="0"/>
    <m/>
    <m/>
    <s v="mcjuarez"/>
    <s v="manuel.juarez@unirioja.es"/>
    <n v="1"/>
    <n v="1"/>
    <n v="500"/>
    <s v="CATEDRATICO DE UNIVERSIDAD"/>
    <s v="C01"/>
    <s v="TIEMPO COMPLETO"/>
    <s v="2018-12-05 00:00:00.0"/>
    <s v="null"/>
    <s v="DF100377"/>
    <s v="CATEDRÁTICO DE UNIVERSIDAD"/>
    <s v="R110"/>
    <x v="10"/>
    <n v="590"/>
    <s v="MÁQUINAS Y MOTORES TÉRMICOS"/>
  </r>
  <r>
    <x v="36"/>
    <n v="16541690"/>
    <x v="6"/>
    <n v="267206000"/>
    <s v="267206G"/>
    <s v="GRUPO-A"/>
    <s v="Innovación docente e iniciación a la investigación educativa. Tecnología"/>
    <s v="GG"/>
    <s v="GRUPO GRANDE"/>
    <s v="267206G"/>
    <s v="GG INNOVACIÓN E INICIACIÓN A LA INVESTIGACIÓN EDUCATIVA. TECNOLOGÍA"/>
    <s v="GRUPO-A"/>
    <s v="GG de Innovación docente e iniciación a la investigación educativa. Tecnolo"/>
    <s v="2S"/>
    <n v="16541690"/>
    <s v="BRETÓN"/>
    <s v="RODRÍGUEZ"/>
    <s v="JAVIER"/>
    <s v="BRETÓN RODRÍGUEZ, JAVIER"/>
    <x v="1"/>
    <x v="0"/>
    <x v="0"/>
    <m/>
    <m/>
    <s v="jabreton"/>
    <s v="javier.breton@unirioja.es"/>
    <n v="1.5"/>
    <n v="1.5"/>
    <n v="506"/>
    <s v="PROFESOR TITULAR DE ESCUELA UNIVERSITARI"/>
    <s v="01A"/>
    <s v="TIEMPO COMPLETO AMPLIADO"/>
    <s v="2012-09-01 00:00:00.0"/>
    <s v="null"/>
    <s v="DF100087"/>
    <s v="TITULAR DE ESCUELA UNIVERSITARIA"/>
    <s v="R109"/>
    <x v="9"/>
    <n v="520"/>
    <s v="INGENIERÍA DE SISTEMAS Y AUTOMÁTICA"/>
  </r>
  <r>
    <x v="36"/>
    <n v="50842132"/>
    <x v="6"/>
    <n v="267401000"/>
    <s v="267401R"/>
    <s v="GRUPO-A"/>
    <s v="Prácticum en la especialidad de Tecnología"/>
    <s v="GR"/>
    <s v="GRUPO REDUCIDO"/>
    <s v="267401R"/>
    <s v="GR DE PRÁCTICUM EN TECNOLOGIA / TRABAJO FIN MÁSTER"/>
    <s v="GRUPO-A"/>
    <s v="GR de PRÁCTICUM EN LA ESPECIALIDAD DE TECNOLOGÍA"/>
    <s v="2S"/>
    <n v="50842132"/>
    <s v="GAVELA"/>
    <s v="GARCÍA"/>
    <s v="DELIA DEL PILAR"/>
    <s v="GAVELA GARCÍA, DELIA DEL PILAR"/>
    <x v="0"/>
    <x v="0"/>
    <x v="0"/>
    <m/>
    <m/>
    <s v="degavela"/>
    <s v="delia.gavela@unirioja.es"/>
    <n v="0"/>
    <n v="0"/>
    <n v="504"/>
    <s v="PROFESOR TITULAR UNIVERSIDAD"/>
    <s v="C01"/>
    <s v="TIEMPO COMPLETO"/>
    <s v="2017-09-15 00:00:00.0"/>
    <s v="null"/>
    <s v="DF100302"/>
    <s v="PROFESOR TITULAR DE UNIVERSIDAD"/>
    <s v="R106"/>
    <x v="5"/>
    <n v="195"/>
    <s v="DIDÁCTICA DE LA LENGUA Y LA LITERATURA"/>
  </r>
  <r>
    <x v="37"/>
    <n v="16561526"/>
    <x v="6"/>
    <n v="851201000"/>
    <s v="851201T"/>
    <s v="GRUPO-A"/>
    <s v="Fundamentos de la dirección de proyectos"/>
    <s v="CT"/>
    <s v="CLASES TEORICAS"/>
    <s v="851201T"/>
    <s v="CURSO INTERUNIVERSITARIO"/>
    <s v="GRUPO-A"/>
    <s v="GRUPO DE MATRÍCULA"/>
    <s v="1S"/>
    <n v="16561526"/>
    <s v="MARTÍNEZ DE PISÓN"/>
    <s v="ASCACIBAR"/>
    <s v="FCO.JAVIER"/>
    <s v="MARTÍNEZ DE PISÓN ASCACIBAR, FCO.JAVIER"/>
    <x v="0"/>
    <x v="0"/>
    <x v="0"/>
    <m/>
    <m/>
    <s v="fjmartin"/>
    <s v="fjmartin@unirioja.es"/>
    <n v="0"/>
    <n v="0"/>
    <n v="500"/>
    <s v="CATEDRATICO DE UNIVERSIDAD"/>
    <s v="01R"/>
    <s v="TIEMPO COMPLETO REDUCIDO"/>
    <s v="2018-11-26 00:00:00.0"/>
    <s v="null"/>
    <s v="DF32041"/>
    <s v="CATEDRÁTICO DE UNIVERSIDAD"/>
    <s v="R110"/>
    <x v="10"/>
    <n v="720"/>
    <s v="PROYECTOS DE INGENIERÍA"/>
  </r>
  <r>
    <x v="37"/>
    <n v="16592485"/>
    <x v="6"/>
    <n v="851204000"/>
    <s v="M004G"/>
    <s v="GRUPO-A"/>
    <s v="Dirección de plazos"/>
    <s v="GG"/>
    <s v="GRUPO GRANDE"/>
    <s v="M004G"/>
    <s v="GRUPO GRANDE DE DIRECCIÓN DE PLAZOS"/>
    <s v="GRUPO-A"/>
    <s v="GG de Dirección de Plazos"/>
    <s v="1S"/>
    <n v="16592485"/>
    <s v="CORRAL"/>
    <s v="BOBADILLA"/>
    <s v="MARINA"/>
    <s v="CORRAL BOBADILLA, MARINA"/>
    <x v="0"/>
    <x v="0"/>
    <x v="0"/>
    <m/>
    <m/>
    <s v="macorrb"/>
    <s v="marina.corral@unirioja.es"/>
    <n v="4"/>
    <n v="4"/>
    <n v="504"/>
    <s v="PROFESOR TITULAR UNIVERSIDAD"/>
    <s v="C01"/>
    <s v="TIEMPO COMPLETO"/>
    <s v="2018-09-17 00:00:00.0"/>
    <s v="null"/>
    <s v="DF100360"/>
    <s v="PROFESOR TITULAR UNIVERSIDAD INTERINO"/>
    <s v="R110"/>
    <x v="10"/>
    <n v="720"/>
    <s v="PROYECTOS DE INGENIERÍA"/>
  </r>
  <r>
    <x v="37"/>
    <n v="16588620"/>
    <x v="6"/>
    <n v="851415000"/>
    <s v="851415G"/>
    <s v="GRUPO-A"/>
    <s v="Prácticas externas en empresas"/>
    <s v="GG"/>
    <s v="GRUPO GRANDE"/>
    <s v="851415G"/>
    <s v="CURSO INTERUNIVERSITARIO"/>
    <s v="GRUPO-A"/>
    <s v="GG de Prácticas externas en empresas"/>
    <s v="2S"/>
    <n v="16588620"/>
    <s v="FERREIRO"/>
    <s v="CABELLO"/>
    <s v="JAVIER"/>
    <s v="FERREIRO CABELLO, JAVIER"/>
    <x v="0"/>
    <x v="0"/>
    <x v="0"/>
    <m/>
    <m/>
    <s v="jaferrei"/>
    <s v="javier.ferreiro@unirioja.es"/>
    <n v="0.1"/>
    <n v="0.1"/>
    <n v="532"/>
    <s v="LABORAL DOCENTE-ASOCIADO"/>
    <s v="P06"/>
    <s v="TIEMPO PARCIAL (6+6 HORAS)"/>
    <s v="2018-09-28 00:00:00.0"/>
    <s v="2019-09-14 00:00:00.0"/>
    <s v="PI101044"/>
    <s v="PROFESOR ASOCIADO"/>
    <s v="R110"/>
    <x v="10"/>
    <n v="605"/>
    <s v="MECÁNICA DE MEDIOS CONTINUOS Y TEORÍA DE ESTRUCTUR"/>
  </r>
  <r>
    <x v="38"/>
    <m/>
    <x v="7"/>
    <m/>
    <m/>
    <m/>
    <m/>
    <m/>
    <m/>
    <m/>
    <m/>
    <m/>
    <m/>
    <m/>
    <m/>
    <m/>
    <m/>
    <m/>
    <m/>
    <x v="2"/>
    <x v="0"/>
    <x v="0"/>
    <m/>
    <m/>
    <m/>
    <m/>
    <m/>
    <m/>
    <m/>
    <m/>
    <m/>
    <m/>
    <m/>
    <m/>
    <m/>
    <m/>
    <m/>
    <x v="11"/>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95">
  <r>
    <x v="0"/>
    <n v="16545318"/>
    <x v="0"/>
    <n v="201"/>
    <s v="201G"/>
    <s v="GRUPO-A"/>
    <s v="Contabilidad de gestión"/>
    <s v="GG"/>
    <s v="GRUPO GRANDE"/>
    <s v="201G"/>
    <s v="GRUPO GRANDE DE Contabilidad de gestión"/>
    <s v="GRUPO-A"/>
    <s v="Grupo Grande de Contabilidad de gestión"/>
    <s v="1S"/>
    <n v="16545318"/>
    <s v="RUIZ-OLALLA"/>
    <s v="CORCUERA"/>
    <s v="Mª CARMEN"/>
    <s v="RUIZ-OLALLA CORCUERA, Mª CARMEN"/>
    <x v="0"/>
    <x v="0"/>
    <x v="0"/>
    <m/>
    <m/>
    <s v="caruiz-o"/>
    <s v="carmen.ruiz-olalla@unirioja.es"/>
    <n v="4"/>
    <n v="4"/>
    <n v="504"/>
    <s v="PROFESOR TITULAR UNIVERSIDAD"/>
    <s v="01A"/>
    <s v="TIEMPO COMPLETO AMPLIADO"/>
    <s v="2012-09-01 00:00:00.0"/>
    <s v="null"/>
    <s v="DF100082"/>
    <s v="PROFESOR TITULAR DE UNIVERSIDAD"/>
    <s v="R104"/>
    <x v="0"/>
    <n v="230"/>
    <s v="ECONOMÍA FINANCIERA Y CONTABILIDAD"/>
  </r>
  <r>
    <x v="0"/>
    <n v="16802653"/>
    <x v="0"/>
    <n v="201"/>
    <s v="201I"/>
    <s v="GRUPO-A1"/>
    <s v="Contabilidad de gestión"/>
    <s v="GI"/>
    <s v="GRUPO DE INFORMÁTICA"/>
    <s v="201I"/>
    <s v="INFORMÁTICA DE Contabilidad de gestión"/>
    <s v="GRUPO-A1"/>
    <s v="Informática de Contabilidad de gestión"/>
    <s v="1S"/>
    <n v="16802653"/>
    <s v="MARÍN"/>
    <s v="VINUESA"/>
    <s v="LUZ MARÍA"/>
    <s v="MARÍN VINUESA, LUZ MARÍA"/>
    <x v="0"/>
    <x v="0"/>
    <x v="0"/>
    <m/>
    <m/>
    <s v="lumarin"/>
    <s v="luz-maria.marin@unirioja.es"/>
    <n v="0.5"/>
    <n v="0.5"/>
    <n v="536"/>
    <s v="PROFESOR INTERINO"/>
    <s v="C01"/>
    <s v="TIEMPO COMPLETO"/>
    <s v="2016-09-15 00:00:00.0"/>
    <s v="null"/>
    <s v="PI101109"/>
    <s v="PROFESOR CONTRATADO INTERINO"/>
    <s v="R104"/>
    <x v="0"/>
    <n v="230"/>
    <s v="ECONOMÍA FINANCIERA Y CONTABILIDAD"/>
  </r>
  <r>
    <x v="0"/>
    <n v="16516900"/>
    <x v="0"/>
    <n v="202"/>
    <s v="202G"/>
    <s v="GRUPO-A"/>
    <s v="Econometría"/>
    <s v="GG"/>
    <s v="GRUPO GRANDE"/>
    <s v="202G"/>
    <s v="GRUPO GRANDE DE Econometría"/>
    <s v="GRUPO-A"/>
    <s v="Grupo Grande de Econometría"/>
    <s v="1S"/>
    <n v="16516900"/>
    <s v="ANTOÑANZAS"/>
    <s v="VILLAR"/>
    <s v="FERNANDO"/>
    <s v="ANTOÑANZAS VILLAR, FERNANDO"/>
    <x v="1"/>
    <x v="0"/>
    <x v="0"/>
    <m/>
    <m/>
    <s v="feantona"/>
    <s v="fernando.antonanzas@unirioja.es"/>
    <n v="2.5"/>
    <n v="2.5"/>
    <n v="500"/>
    <s v="CATEDRATICO DE UNIVERSIDAD"/>
    <s v="01R"/>
    <s v="TIEMPO COMPLETO REDUCIDO"/>
    <s v="2017-09-15 00:00:00.0"/>
    <s v="null"/>
    <s v="DF31159"/>
    <s v="CATEDRÁTICO DE UNIVERSIDAD"/>
    <s v="R104"/>
    <x v="0"/>
    <n v="225"/>
    <s v="ECONOMÍA APLICADA"/>
  </r>
  <r>
    <x v="0"/>
    <n v="16598701"/>
    <x v="0"/>
    <n v="202"/>
    <s v="202G"/>
    <s v="GRUPO-A"/>
    <s v="Econometría"/>
    <s v="GG"/>
    <s v="GRUPO GRANDE"/>
    <s v="202G"/>
    <s v="GRUPO GRANDE DE Econometría"/>
    <s v="GRUPO-A"/>
    <s v="Grupo Grande de Econometría"/>
    <s v="1S"/>
    <n v="16598701"/>
    <s v="CABEZÓN"/>
    <s v="BENITO"/>
    <s v="FRANCISCO"/>
    <s v="CABEZÓN BENITO, FRANCISCO"/>
    <x v="1"/>
    <x v="0"/>
    <x v="1"/>
    <m/>
    <m/>
    <s v="frcabezo"/>
    <s v="francisco.cabezon@unirioja.es"/>
    <n v="1.5"/>
    <n v="1.5"/>
    <n v="532"/>
    <s v="LABORAL DOCENTE-ASOCIADO"/>
    <s v="P04"/>
    <s v="TIEMPO PARCIAL (4+4 HORAS)"/>
    <s v="2017-09-15 00:00:00.0"/>
    <s v="2019-09-14 00:00:00.0"/>
    <s v="PI101237"/>
    <s v="PROFESOR ASOCIADO"/>
    <s v="R104"/>
    <x v="0"/>
    <n v="225"/>
    <s v="ECONOMÍA APLICADA"/>
  </r>
  <r>
    <x v="0"/>
    <n v="16533890"/>
    <x v="0"/>
    <n v="202"/>
    <s v="202G"/>
    <s v="GRUPO-C"/>
    <s v="Econometría"/>
    <s v="GG"/>
    <s v="GRUPO GRANDE"/>
    <s v="202G"/>
    <s v="GRUPO GRANDE DE Econometría"/>
    <s v="GRUPO-C"/>
    <s v="Grupo Grande de Econometría (docencia en inglés)"/>
    <s v="1S"/>
    <n v="16533890"/>
    <s v="PORTILLO"/>
    <s v="PÉREZ DE VIÑASPRE"/>
    <s v="FABIOLA"/>
    <s v="PORTILLO PÉREZ DE VIÑASPRE, FABIOLA"/>
    <x v="0"/>
    <x v="0"/>
    <x v="0"/>
    <m/>
    <m/>
    <s v="faporti"/>
    <s v="fabiola.portillo@unirioja.es"/>
    <n v="4"/>
    <n v="4"/>
    <n v="504"/>
    <s v="PROFESOR TITULAR UNIVERSIDAD"/>
    <s v="01A"/>
    <s v="TIEMPO COMPLETO AMPLIADO"/>
    <s v="2016-09-15 00:00:00.0"/>
    <s v="null"/>
    <s v="DF100141"/>
    <s v="PROFESOR TITULAR DE UNIVERSIDAD"/>
    <s v="R104"/>
    <x v="0"/>
    <n v="225"/>
    <s v="ECONOMÍA APLICADA"/>
  </r>
  <r>
    <x v="0"/>
    <n v="16532770"/>
    <x v="0"/>
    <n v="203"/>
    <s v="203G"/>
    <s v="GRUPO-A"/>
    <s v="Inversión"/>
    <s v="GG"/>
    <s v="GRUPO GRANDE"/>
    <s v="203G"/>
    <s v="GRUPO GRANDE DE Inversión"/>
    <s v="GRUPO-A"/>
    <s v="Grupo Grande de Inversión"/>
    <s v="1S"/>
    <n v="16532770"/>
    <s v="BLASCO"/>
    <s v="TOMÁS"/>
    <s v="YOLANDA"/>
    <s v="BLASCO TOMÁS, YOLANDA"/>
    <x v="1"/>
    <x v="0"/>
    <x v="1"/>
    <m/>
    <m/>
    <s v="yoblasco"/>
    <s v="yolanda.blasco@unirioja.es"/>
    <n v="4"/>
    <n v="4"/>
    <n v="506"/>
    <s v="PROFESOR TITULAR DE ESCUELA UNIVERSITARI"/>
    <s v="01A"/>
    <s v="TIEMPO COMPLETO AMPLIADO"/>
    <s v="2012-09-01 00:00:00.0"/>
    <s v="null"/>
    <s v="DF31220"/>
    <s v="TITULAR DE ESCUELAS UNIVERSITARIAS"/>
    <s v="R104"/>
    <x v="0"/>
    <n v="230"/>
    <s v="ECONOMÍA FINANCIERA Y CONTABILIDAD"/>
  </r>
  <r>
    <x v="0"/>
    <n v="16530052"/>
    <x v="0"/>
    <n v="203"/>
    <s v="203I"/>
    <s v="GRUPO-A1"/>
    <s v="Inversión"/>
    <s v="GI"/>
    <s v="GRUPO DE INFORMÁTICA"/>
    <s v="203I"/>
    <s v="INFORMÁTICA DE Inversión"/>
    <s v="GRUPO-A1"/>
    <s v="Informática de Inversión"/>
    <s v="1S"/>
    <n v="16530052"/>
    <s v="AYALA"/>
    <s v="CALVO"/>
    <s v="JUAN CARLOS"/>
    <s v="AYALA CALVO, JUAN CARLOS"/>
    <x v="0"/>
    <x v="0"/>
    <x v="0"/>
    <m/>
    <m/>
    <s v="juayala"/>
    <s v="juan-carlos.ayala@unirioja.es"/>
    <n v="0.5"/>
    <n v="0.5"/>
    <n v="500"/>
    <s v="CATEDRATICO DE UNIVERSIDAD"/>
    <s v="C01"/>
    <s v="TIEMPO COMPLETO"/>
    <s v="2016-09-15 00:00:00.0"/>
    <s v="null"/>
    <s v="DF31196"/>
    <s v="CATEDRÁTICO DE UNIVERSIDAD"/>
    <s v="R104"/>
    <x v="0"/>
    <n v="230"/>
    <s v="ECONOMÍA FINANCIERA Y CONTABILIDAD"/>
  </r>
  <r>
    <x v="0"/>
    <n v="16570616"/>
    <x v="0"/>
    <n v="203"/>
    <s v="203R"/>
    <s v="GRUPO-A2"/>
    <s v="Inversión"/>
    <s v="GR"/>
    <s v="GRUPO REDUCIDO"/>
    <s v="203R"/>
    <s v="GRUPO REDUCIDO DE Inversión"/>
    <s v="GRUPO-A2"/>
    <s v="Grupo Reducido de Inversión"/>
    <s v="1S"/>
    <n v="16570616"/>
    <s v="AMO"/>
    <s v="MATARRANZ"/>
    <s v="DAVID"/>
    <s v="AMO MATARRANZ, DAVID"/>
    <x v="1"/>
    <x v="0"/>
    <x v="1"/>
    <m/>
    <m/>
    <s v="daamo"/>
    <s v="david.amo@unirioja.es"/>
    <n v="1.5"/>
    <n v="1.5"/>
    <n v="532"/>
    <s v="LABORAL DOCENTE-ASOCIADO"/>
    <s v="P04"/>
    <s v="TIEMPO PARCIAL (4+4 HORAS)"/>
    <s v="2017-09-15 00:00:00.0"/>
    <s v="2019-09-14 00:00:00.0"/>
    <s v="PI101240"/>
    <s v="PROFESOR ASOCIADO"/>
    <s v="R104"/>
    <x v="0"/>
    <n v="230"/>
    <s v="ECONOMÍA FINANCIERA Y CONTABILIDAD"/>
  </r>
  <r>
    <x v="0"/>
    <n v="10828501"/>
    <x v="0"/>
    <n v="204"/>
    <s v="204G"/>
    <s v="GRUPO-A"/>
    <s v="Investigación comercial"/>
    <s v="GG"/>
    <s v="GRUPO GRANDE"/>
    <s v="204G"/>
    <s v="GRUPO GRANDE DE Investigación comercial"/>
    <s v="GRUPO-A"/>
    <s v="Grupo Grande de Investigación comercial"/>
    <s v="1S"/>
    <n v="10828501"/>
    <s v="RUIZ"/>
    <s v="VEGA"/>
    <s v="AGUSTÍN V."/>
    <s v="RUIZ VEGA, AGUSTÍN V."/>
    <x v="0"/>
    <x v="0"/>
    <x v="0"/>
    <m/>
    <m/>
    <s v="agusruve"/>
    <s v="agustin.ruiz@unirioja.es"/>
    <n v="1.6"/>
    <n v="1.6"/>
    <n v="500"/>
    <s v="CATEDRATICO DE UNIVERSIDAD"/>
    <s v="01A"/>
    <s v="TIEMPO COMPLETO AMPLIADO"/>
    <s v="2013-09-01 00:00:00.0"/>
    <s v="null"/>
    <s v="DF31131"/>
    <s v="CATEDRÁTICO DE UNIVERSIDAD"/>
    <s v="R104"/>
    <x v="0"/>
    <n v="95"/>
    <s v="COMERCIALIZACIÓN E INVESTIGACIÓN DE MERCADOS"/>
  </r>
  <r>
    <x v="0"/>
    <n v="16612716"/>
    <x v="0"/>
    <n v="204"/>
    <s v="204G"/>
    <s v="GRUPO-A"/>
    <s v="Investigación comercial"/>
    <s v="GG"/>
    <s v="GRUPO GRANDE"/>
    <s v="204G"/>
    <s v="GRUPO GRANDE DE Investigación comercial"/>
    <s v="GRUPO-A"/>
    <s v="Grupo Grande de Investigación comercial"/>
    <s v="1S"/>
    <n v="16612716"/>
    <s v="ALESANCO"/>
    <s v="LLORENTE"/>
    <s v="MARÍA"/>
    <s v="ALESANCO LLORENTE, MARÍA"/>
    <x v="1"/>
    <x v="0"/>
    <x v="1"/>
    <m/>
    <m/>
    <s v="maalesan"/>
    <s v="maria.alesanco@unirioja.es"/>
    <n v="1"/>
    <n v="1"/>
    <n v="532"/>
    <s v="LABORAL DOCENTE-ASOCIADO"/>
    <s v="P02"/>
    <s v="TIEMPO PARCIAL (2+2 HORAS)"/>
    <s v="2018-09-25 00:00:00.0"/>
    <s v="2019-09-14 00:00:00.0"/>
    <s v="PI101430"/>
    <s v="PROFESOR ASOCIADO"/>
    <s v="R104"/>
    <x v="0"/>
    <n v="95"/>
    <s v="COMERCIALIZACIÓN E INVESTIGACIÓN DE MERCADOS"/>
  </r>
  <r>
    <x v="0"/>
    <n v="72780423"/>
    <x v="0"/>
    <n v="204"/>
    <s v="204G"/>
    <s v="GRUPO-A"/>
    <s v="Investigación comercial"/>
    <s v="GG"/>
    <s v="GRUPO GRANDE"/>
    <s v="204G"/>
    <s v="GRUPO GRANDE DE Investigación comercial"/>
    <s v="GRUPO-A"/>
    <s v="Grupo Grande de Investigación comercial"/>
    <s v="1S"/>
    <n v="72780423"/>
    <s v="RIAÑO"/>
    <s v="GIL"/>
    <s v="CONSUELO"/>
    <s v="RIAÑO GIL, CONSUELO"/>
    <x v="1"/>
    <x v="0"/>
    <x v="0"/>
    <m/>
    <m/>
    <s v="coriano"/>
    <s v="consuelo.riano@unirioja.es"/>
    <n v="1.4"/>
    <n v="1.4"/>
    <n v="504"/>
    <s v="PROFESOR TITULAR UNIVERSIDAD"/>
    <s v="01A"/>
    <s v="TIEMPO COMPLETO AMPLIADO"/>
    <s v="2018-09-17 00:00:00.0"/>
    <s v="null"/>
    <s v="DF31218"/>
    <s v="TITULAR DE UNIVERSIDAD"/>
    <s v="R104"/>
    <x v="0"/>
    <n v="95"/>
    <s v="COMERCIALIZACIÓN E INVESTIGACIÓN DE MERCADOS"/>
  </r>
  <r>
    <x v="0"/>
    <n v="16533958"/>
    <x v="0"/>
    <n v="205"/>
    <s v="205G"/>
    <s v="GRUPO-A"/>
    <s v="Contabilidad e impuestos"/>
    <s v="GG"/>
    <s v="GRUPO GRANDE"/>
    <s v="205G"/>
    <s v="GRUPO GRANDE DE Contabilidad e impuestos"/>
    <s v="GRUPO-A"/>
    <s v="Grupo Grande de Contabilidad e impuestos"/>
    <s v="2S"/>
    <n v="16533958"/>
    <s v="ECHARRI"/>
    <s v="SÁEZ"/>
    <s v="ROSA MARÍA"/>
    <s v="ECHARRI SÁEZ, ROSA MARÍA"/>
    <x v="1"/>
    <x v="0"/>
    <x v="1"/>
    <m/>
    <m/>
    <s v="recharri"/>
    <s v="rosa.echarri@unirioja.es"/>
    <n v="2"/>
    <n v="2"/>
    <n v="506"/>
    <s v="PROFESOR TITULAR DE ESCUELA UNIVERSITARI"/>
    <s v="01A"/>
    <s v="TIEMPO COMPLETO AMPLIADO"/>
    <s v="2012-09-01 00:00:00.0"/>
    <s v="null"/>
    <s v="DF31216"/>
    <s v="TITULAR DE ESCUELAS UNIVERSITARIAS"/>
    <s v="R104"/>
    <x v="0"/>
    <n v="230"/>
    <s v="ECONOMÍA FINANCIERA Y CONTABILIDAD"/>
  </r>
  <r>
    <x v="0"/>
    <n v="73209342"/>
    <x v="0"/>
    <n v="205"/>
    <s v="205G"/>
    <s v="GRUPO-A"/>
    <s v="Contabilidad e impuestos"/>
    <s v="GG"/>
    <s v="GRUPO GRANDE"/>
    <s v="205G"/>
    <s v="GRUPO GRANDE DE Contabilidad e impuestos"/>
    <s v="GRUPO-A"/>
    <s v="Grupo Grande de Contabilidad e impuestos"/>
    <s v="2S"/>
    <n v="73209342"/>
    <s v="CASTILLO"/>
    <s v="MURCIEGO"/>
    <s v="ÁNGELA"/>
    <s v="CASTILLO MURCIEGO, ÁNGELA"/>
    <x v="1"/>
    <x v="0"/>
    <x v="1"/>
    <m/>
    <m/>
    <s v="ancastmu"/>
    <s v="angela.castillo@unirioja.es"/>
    <n v="2"/>
    <n v="2"/>
    <n v="536"/>
    <s v="PROFESOR INTERINO"/>
    <s v="C01"/>
    <s v="TIEMPO COMPLETO"/>
    <s v="2018-09-17 00:00:00.0"/>
    <s v="null"/>
    <s v="PI101354"/>
    <s v="PROFESOR CONTRATADO INTERINO"/>
    <s v="R104"/>
    <x v="0"/>
    <n v="225"/>
    <s v="ECONOMÍA APLICADA"/>
  </r>
  <r>
    <x v="0"/>
    <n v="16634063"/>
    <x v="0"/>
    <n v="206"/>
    <s v="206G"/>
    <s v="GRUPO-A"/>
    <s v="Financiación"/>
    <s v="GG"/>
    <s v="GRUPO GRANDE"/>
    <s v="206G"/>
    <s v="GRUPO GRANDE DE Financiación"/>
    <s v="GRUPO-A"/>
    <s v="Grupo Grande de Financiación"/>
    <s v="2S"/>
    <n v="16634063"/>
    <s v="BAÑUELOS"/>
    <s v="CAMPO"/>
    <s v="ARKAITZ"/>
    <s v="BAÑUELOS CAMPO, ARKAITZ"/>
    <x v="1"/>
    <x v="0"/>
    <x v="1"/>
    <m/>
    <m/>
    <s v="arbanuel"/>
    <s v="arkaitz.banuelos@unirioja.es"/>
    <n v="4"/>
    <n v="4"/>
    <n v="536"/>
    <s v="PROFESOR INTERINO"/>
    <s v="C01"/>
    <s v="TIEMPO COMPLETO"/>
    <s v="2018-10-01 00:00:00.0"/>
    <s v="2019-09-14 00:00:00.0"/>
    <s v="PI101434"/>
    <s v="PROFESOR CONTRATADO INTERINO"/>
    <s v="R104"/>
    <x v="0"/>
    <n v="230"/>
    <s v="ECONOMÍA FINANCIERA Y CONTABILIDAD"/>
  </r>
  <r>
    <x v="0"/>
    <n v="17159455"/>
    <x v="0"/>
    <n v="206"/>
    <s v="206G"/>
    <s v="GRUPO-A"/>
    <s v="Financiación"/>
    <s v="GG"/>
    <s v="GRUPO GRANDE"/>
    <s v="206G"/>
    <s v="GRUPO GRANDE DE Financiación"/>
    <s v="GRUPO-A"/>
    <s v="Grupo Grande de Financiación"/>
    <s v="2S"/>
    <n v="17159455"/>
    <s v="RUIZ"/>
    <s v="CABESTRE"/>
    <s v="FCO. JAVIER"/>
    <s v="RUIZ CABESTRE, FCO. JAVIER"/>
    <x v="0"/>
    <x v="0"/>
    <x v="0"/>
    <m/>
    <m/>
    <s v="fjruiz"/>
    <s v="javier.ruiz@unirioja.es"/>
    <n v="0"/>
    <n v="0"/>
    <n v="500"/>
    <s v="CATEDRATICO DE UNIVERSIDAD"/>
    <s v="01R"/>
    <s v="TIEMPO COMPLETO REDUCIDO"/>
    <s v="2016-11-12 00:00:00.0"/>
    <s v="null"/>
    <s v="DF100335"/>
    <s v="CATEDRÁTICO DE UNIVERSIDAD"/>
    <s v="R104"/>
    <x v="0"/>
    <n v="230"/>
    <s v="ECONOMÍA FINANCIERA Y CONTABILIDAD"/>
  </r>
  <r>
    <x v="0"/>
    <n v="16544280"/>
    <x v="0"/>
    <n v="206"/>
    <s v="206I"/>
    <s v="GRUPO-A1"/>
    <s v="Financiación"/>
    <s v="GI"/>
    <s v="GRUPO DE INFORMÁTICA"/>
    <s v="206I"/>
    <s v="INFORMÁTICA DE Financiación"/>
    <s v="GRUPO-A1"/>
    <s v="Informática de Financiación"/>
    <s v="2S"/>
    <n v="16544280"/>
    <s v="AZCONA"/>
    <s v="CIRIZA"/>
    <s v="ESPERANZA"/>
    <s v="AZCONA CIRIZA, ESPERANZA"/>
    <x v="1"/>
    <x v="0"/>
    <x v="1"/>
    <m/>
    <m/>
    <s v="esazcona"/>
    <s v="esperanza.azcona@unirioja.es"/>
    <n v="0.05"/>
    <n v="0.05"/>
    <n v="506"/>
    <s v="PROFESOR TITULAR DE ESCUELA UNIVERSITARI"/>
    <s v="01A"/>
    <s v="TIEMPO COMPLETO AMPLIADO"/>
    <s v="2012-09-01 00:00:00.0"/>
    <s v="null"/>
    <s v="DF31215"/>
    <s v="TITULAR DE ESCUELAS UNIVERSITARIAS"/>
    <s v="R104"/>
    <x v="0"/>
    <n v="230"/>
    <s v="ECONOMÍA FINANCIERA Y CONTABILIDAD"/>
  </r>
  <r>
    <x v="0"/>
    <n v="16559462"/>
    <x v="0"/>
    <n v="206"/>
    <s v="206I"/>
    <s v="GRUPO-A1"/>
    <s v="Financiación"/>
    <s v="GI"/>
    <s v="GRUPO DE INFORMÁTICA"/>
    <s v="206I"/>
    <s v="INFORMÁTICA DE Financiación"/>
    <s v="GRUPO-A1"/>
    <s v="Informática de Financiación"/>
    <s v="2S"/>
    <n v="16559462"/>
    <s v="LACALZADA"/>
    <s v="ESQUIVEL"/>
    <s v="JOSÉ ANGEL"/>
    <s v="LACALZADA ESQUIVEL, JOSÉ ANGEL"/>
    <x v="1"/>
    <x v="0"/>
    <x v="1"/>
    <m/>
    <m/>
    <s v="jolacae"/>
    <s v="jose-angel.lacalzada@unirioja.es"/>
    <n v="0.2"/>
    <n v="0.2"/>
    <n v="532"/>
    <s v="LABORAL DOCENTE-ASOCIADO"/>
    <s v="P06"/>
    <s v="TIEMPO PARCIAL (6+6 HORAS)"/>
    <s v="2015-09-15 00:00:00.0"/>
    <s v="2019-09-14 00:00:00.0"/>
    <s v="PI101023"/>
    <s v="PROFESOR ASOCIADO"/>
    <s v="R104"/>
    <x v="0"/>
    <n v="230"/>
    <s v="ECONOMÍA FINANCIERA Y CONTABILIDAD"/>
  </r>
  <r>
    <x v="0"/>
    <n v="13080014"/>
    <x v="0"/>
    <n v="207"/>
    <s v="207G"/>
    <s v="GRUPO-A"/>
    <s v="Dirección y gestión de ventas"/>
    <s v="GG"/>
    <s v="GRUPO GRANDE"/>
    <s v="207G"/>
    <s v="GRUPO GRANDE DE Dirección y gestión de ventas"/>
    <s v="GRUPO-A"/>
    <s v="Grupo Grande de Dirección y gestión de ventas"/>
    <s v="2S"/>
    <n v="13080014"/>
    <s v="SIERRA"/>
    <s v="MURILLO"/>
    <s v="MARÍA YOLANDA"/>
    <s v="SIERRA MURILLO, MARÍA YOLANDA"/>
    <x v="1"/>
    <x v="0"/>
    <x v="0"/>
    <m/>
    <m/>
    <s v="yosierra"/>
    <s v="yolanda.sierra@unirioja.es"/>
    <n v="4"/>
    <n v="4"/>
    <n v="506"/>
    <s v="PROFESOR TITULAR DE ESCUELA UNIVERSITARI"/>
    <s v="C01"/>
    <s v="TIEMPO COMPLETO"/>
    <s v="2018-09-17 00:00:00.0"/>
    <s v="null"/>
    <s v="DF31142"/>
    <s v="TITULAR DE ESCUELAS UNIVERSITARIAS"/>
    <s v="R104"/>
    <x v="0"/>
    <n v="95"/>
    <s v="COMERCIALIZACIÓN E INVESTIGACIÓN DE MERCADOS"/>
  </r>
  <r>
    <x v="0"/>
    <n v="16608832"/>
    <x v="0"/>
    <n v="207"/>
    <s v="207I"/>
    <s v="GRUPO-A1"/>
    <s v="Dirección y gestión de ventas"/>
    <s v="GI"/>
    <s v="GRUPO DE INFORMÁTICA"/>
    <s v="207I"/>
    <s v="INFORMÁTICA DE Dirección y gestión de ventas"/>
    <s v="GRUPO-A1"/>
    <s v="Informática de Dirección y gestión de ventas"/>
    <s v="2S"/>
    <n v="16608832"/>
    <s v="MOSQUERA"/>
    <s v="DE LA FUENTE"/>
    <s v="ANA MARÍA"/>
    <s v="MOSQUERA DE LA FUENTE, ANA MARÍA"/>
    <x v="1"/>
    <x v="0"/>
    <x v="1"/>
    <m/>
    <m/>
    <s v="anmosque"/>
    <s v="ana-maria.mosquera@alum.unirioja.es"/>
    <n v="0.2"/>
    <n v="0.2"/>
    <n v="121"/>
    <s v="PERSONAL INVESTIGADOR EN FORMACIÓN"/>
    <n v="0"/>
    <s v="_"/>
    <s v="2015-09-01 00:00:00.0"/>
    <s v="2019-08-31 00:00:00.0"/>
    <s v="D04BECARIO1"/>
    <s v="PERSONAL INVESTIGADOR PREDOCTORAL EN FORMACIÓN"/>
    <s v="R104"/>
    <x v="0"/>
    <n v="95"/>
    <s v="COMERCIALIZACIÓN E INVESTIGACIÓN DE MERCADOS"/>
  </r>
  <r>
    <x v="0"/>
    <n v="14943754"/>
    <x v="0"/>
    <n v="208"/>
    <s v="208G"/>
    <s v="GRUPO-A"/>
    <s v="Prácticas en empresa"/>
    <s v="GG"/>
    <s v="GRUPO GRANDE"/>
    <s v="208G"/>
    <s v="GG de Prácticas en empresa"/>
    <s v="GRUPO-A"/>
    <s v="GG de Prácticas en empresa"/>
    <s v="1S"/>
    <n v="14943754"/>
    <s v="RODRÍGUEZ"/>
    <s v="IBEAS"/>
    <s v="ROBERTO"/>
    <s v="RODRÍGUEZ IBEAS, ROBERTO"/>
    <x v="1"/>
    <x v="0"/>
    <x v="0"/>
    <m/>
    <m/>
    <s v="rorodrig"/>
    <s v="roberto.rodriguez@unirioja.es"/>
    <n v="1.4"/>
    <n v="1.4"/>
    <n v="504"/>
    <s v="PROFESOR TITULAR UNIVERSIDAD"/>
    <s v="C01"/>
    <s v="TIEMPO COMPLETO"/>
    <s v="2012-07-13 00:00:00.0"/>
    <s v="null"/>
    <s v="DF100089"/>
    <s v="PROFESOR TITULAR DE UNIVERSIDAD"/>
    <s v="R104"/>
    <x v="0"/>
    <n v="415"/>
    <s v="FUNDAMENTOS DEL ANÁLISIS ECONÓMICO"/>
  </r>
  <r>
    <x v="0"/>
    <n v="16515085"/>
    <x v="0"/>
    <n v="208"/>
    <s v="208G"/>
    <s v="GRUPO-A"/>
    <s v="Prácticas en empresa"/>
    <s v="GG"/>
    <s v="GRUPO GRANDE"/>
    <s v="208G"/>
    <s v="GG de Prácticas en empresa"/>
    <s v="GRUPO-A"/>
    <s v="GG de Prácticas en empresa"/>
    <s v="1S"/>
    <n v="16515085"/>
    <s v="BARCO"/>
    <s v="ROYO"/>
    <s v="EMILIO"/>
    <s v="BARCO ROYO, EMILIO"/>
    <x v="1"/>
    <x v="0"/>
    <x v="0"/>
    <m/>
    <m/>
    <s v="ebarco"/>
    <s v="emilio.barco@unirioja.es"/>
    <n v="0.6"/>
    <n v="0.6"/>
    <n v="536"/>
    <s v="PROFESOR INTERINO"/>
    <s v="C01"/>
    <s v="TIEMPO COMPLETO"/>
    <s v="2017-09-15 00:00:00.0"/>
    <s v="null"/>
    <s v="PI101301"/>
    <s v="PROFESOR CONTRATADO INTERINO"/>
    <s v="R104"/>
    <x v="0"/>
    <n v="225"/>
    <s v="ECONOMÍA APLICADA"/>
  </r>
  <r>
    <x v="0"/>
    <n v="16533310"/>
    <x v="0"/>
    <n v="208"/>
    <s v="208G"/>
    <s v="GRUPO-A"/>
    <s v="Prácticas en empresa"/>
    <s v="GG"/>
    <s v="GRUPO GRANDE"/>
    <s v="208G"/>
    <s v="GG de Prácticas en empresa"/>
    <s v="GRUPO-A"/>
    <s v="GG de Prácticas en empresa"/>
    <s v="1S"/>
    <n v="16533310"/>
    <s v="DE TORRE"/>
    <s v="RESA"/>
    <s v="MARÍA JESÚS"/>
    <s v="DE TORRE RESA, MARÍA JESÚS"/>
    <x v="1"/>
    <x v="0"/>
    <x v="1"/>
    <m/>
    <m/>
    <s v="marirede"/>
    <s v="chechu.detorre@unirioja.es"/>
    <n v="0.6"/>
    <n v="0.6"/>
    <n v="506"/>
    <s v="PROFESOR TITULAR DE ESCUELA UNIVERSITARI"/>
    <s v="01A"/>
    <s v="TIEMPO COMPLETO AMPLIADO"/>
    <s v="2012-09-01 00:00:00.0"/>
    <s v="null"/>
    <s v="DF31239"/>
    <s v="TITULAR DE ESCUELAS UNIVERSITARIAS"/>
    <s v="R104"/>
    <x v="0"/>
    <n v="415"/>
    <s v="FUNDAMENTOS DEL ANÁLISIS ECONÓMICO"/>
  </r>
  <r>
    <x v="0"/>
    <n v="16543682"/>
    <x v="0"/>
    <n v="208"/>
    <s v="208G"/>
    <s v="GRUPO-A"/>
    <s v="Prácticas en empresa"/>
    <s v="GG"/>
    <s v="GRUPO GRANDE"/>
    <s v="208G"/>
    <s v="GG de Prácticas en empresa"/>
    <s v="GRUPO-A"/>
    <s v="GG de Prácticas en empresa"/>
    <s v="1S"/>
    <n v="16543682"/>
    <s v="NAVARRO"/>
    <s v="PÉREZ"/>
    <s v="Mª CRUZ"/>
    <s v="NAVARRO PÉREZ, Mª CRUZ"/>
    <x v="0"/>
    <x v="0"/>
    <x v="0"/>
    <m/>
    <m/>
    <s v="cnavarro"/>
    <s v="maricruz.navarro@unirioja.es"/>
    <n v="1"/>
    <n v="1"/>
    <n v="504"/>
    <s v="PROFESOR TITULAR UNIVERSIDAD"/>
    <s v="01A"/>
    <s v="TIEMPO COMPLETO AMPLIADO"/>
    <s v="2012-09-01 00:00:00.0"/>
    <s v="null"/>
    <s v="DF100001"/>
    <s v="PROFESOR TITULAR DE UNIVERSIDAD"/>
    <s v="R104"/>
    <x v="0"/>
    <n v="225"/>
    <s v="ECONOMÍA APLICADA"/>
  </r>
  <r>
    <x v="0"/>
    <n v="16544145"/>
    <x v="0"/>
    <n v="208"/>
    <s v="208G"/>
    <s v="GRUPO-A"/>
    <s v="Prácticas en empresa"/>
    <s v="GG"/>
    <s v="GRUPO GRANDE"/>
    <s v="208G"/>
    <s v="GG de Prácticas en empresa"/>
    <s v="GRUPO-A"/>
    <s v="GG de Prácticas en empresa"/>
    <s v="1S"/>
    <n v="16544145"/>
    <s v="ACEDO"/>
    <s v="RAMÍREZ"/>
    <s v="MIGUEL ANGEL"/>
    <s v="ACEDO RAMÍREZ, MIGUEL ANGEL"/>
    <x v="0"/>
    <x v="0"/>
    <x v="0"/>
    <m/>
    <m/>
    <s v="miacedo"/>
    <s v="miguel-angel.acedo@unirioja.es"/>
    <n v="0"/>
    <n v="0"/>
    <n v="504"/>
    <s v="PROFESOR TITULAR UNIVERSIDAD"/>
    <s v="C01"/>
    <s v="TIEMPO COMPLETO"/>
    <s v="2018-11-26 00:00:00.0"/>
    <s v="null"/>
    <s v="DF31207"/>
    <s v="PROFESOR TITULAR DE UNIVERSIDAD"/>
    <s v="R104"/>
    <x v="0"/>
    <n v="230"/>
    <s v="ECONOMÍA FINANCIERA Y CONTABILIDAD"/>
  </r>
  <r>
    <x v="0"/>
    <n v="16547433"/>
    <x v="0"/>
    <n v="208"/>
    <s v="208G"/>
    <s v="GRUPO-A"/>
    <s v="Prácticas en empresa"/>
    <s v="GG"/>
    <s v="GRUPO GRANDE"/>
    <s v="208G"/>
    <s v="GG de Prácticas en empresa"/>
    <s v="GRUPO-A"/>
    <s v="GG de Prácticas en empresa"/>
    <s v="1S"/>
    <n v="16547433"/>
    <s v="OLARTE"/>
    <s v="PASCUAL"/>
    <s v="Mª CRISTINA"/>
    <s v="OLARTE PASCUAL, Mª CRISTINA"/>
    <x v="0"/>
    <x v="0"/>
    <x v="0"/>
    <m/>
    <m/>
    <s v="m-olarte"/>
    <s v="cristina.olarte@unirioja.es"/>
    <n v="0.6"/>
    <n v="0.6"/>
    <n v="504"/>
    <s v="PROFESOR TITULAR UNIVERSIDAD"/>
    <s v="C01"/>
    <s v="TIEMPO COMPLETO"/>
    <s v="2017-09-15 00:00:00.0"/>
    <s v="null"/>
    <s v="DF100194"/>
    <s v="PROFESOR TITULAR DE UNIVERSIDAD"/>
    <s v="R104"/>
    <x v="0"/>
    <n v="95"/>
    <s v="COMERCIALIZACIÓN E INVESTIGACIÓN DE MERCADOS"/>
  </r>
  <r>
    <x v="0"/>
    <n v="16549972"/>
    <x v="0"/>
    <n v="208"/>
    <s v="208G"/>
    <s v="GRUPO-A"/>
    <s v="Prácticas en empresa"/>
    <s v="GG"/>
    <s v="GRUPO GRANDE"/>
    <s v="208G"/>
    <s v="GG de Prácticas en empresa"/>
    <s v="GRUPO-A"/>
    <s v="GG de Prácticas en empresa"/>
    <s v="1S"/>
    <n v="16549972"/>
    <s v="PINILLOS"/>
    <s v="GARCÍA"/>
    <s v="MARÍA DE LA O"/>
    <s v="PINILLOS GARCÍA, MARÍA DE LA O"/>
    <x v="0"/>
    <x v="0"/>
    <x v="0"/>
    <m/>
    <m/>
    <s v="mpinillo"/>
    <s v="maria.pinillos@unirioja.es"/>
    <n v="0.8"/>
    <n v="0.8"/>
    <n v="504"/>
    <s v="PROFESOR TITULAR UNIVERSIDAD"/>
    <s v="C01"/>
    <s v="TIEMPO COMPLETO"/>
    <s v="2014-09-15 00:00:00.0"/>
    <s v="null"/>
    <s v="DF31176"/>
    <s v="PROFESOR TITULAR DE UNIVERSIDAD"/>
    <s v="R104"/>
    <x v="0"/>
    <n v="225"/>
    <s v="ECONOMÍA APLICADA"/>
  </r>
  <r>
    <x v="0"/>
    <n v="16551895"/>
    <x v="0"/>
    <n v="208"/>
    <s v="208G"/>
    <s v="GRUPO-A"/>
    <s v="Prácticas en empresa"/>
    <s v="GG"/>
    <s v="GRUPO GRANDE"/>
    <s v="208G"/>
    <s v="GG de Prácticas en empresa"/>
    <s v="GRUPO-A"/>
    <s v="GG de Prácticas en empresa"/>
    <s v="1S"/>
    <n v="16551895"/>
    <s v="SALINAS"/>
    <s v="ZÁRATE"/>
    <s v="RODOLFO"/>
    <s v="SALINAS ZÁRATE, RODOLFO"/>
    <x v="1"/>
    <x v="0"/>
    <x v="0"/>
    <m/>
    <m/>
    <s v="rosalina"/>
    <s v="rodolfo.salinas@unirioja.es"/>
    <n v="0.6"/>
    <n v="0.6"/>
    <n v="504"/>
    <s v="PROFESOR TITULAR UNIVERSIDAD"/>
    <s v="01A"/>
    <s v="TIEMPO COMPLETO AMPLIADO"/>
    <s v="2012-09-01 00:00:00.0"/>
    <s v="null"/>
    <s v="DF100088"/>
    <s v="PROFESOR TITULAR DE UNIVERSIDAD"/>
    <s v="R104"/>
    <x v="0"/>
    <n v="650"/>
    <s v="ORGANIZACIÓN DE EMPRESAS"/>
  </r>
  <r>
    <x v="0"/>
    <n v="16563058"/>
    <x v="0"/>
    <n v="208"/>
    <s v="208G"/>
    <s v="GRUPO-A"/>
    <s v="Prácticas en empresa"/>
    <s v="GG"/>
    <s v="GRUPO GRANDE"/>
    <s v="208G"/>
    <s v="GG de Prácticas en empresa"/>
    <s v="GRUPO-A"/>
    <s v="GG de Prácticas en empresa"/>
    <s v="1S"/>
    <n v="16563058"/>
    <s v="PELEGRÍN"/>
    <s v="BORONDO"/>
    <s v="JORGE"/>
    <s v="PELEGRÍN BORONDO, JORGE"/>
    <x v="0"/>
    <x v="0"/>
    <x v="0"/>
    <m/>
    <m/>
    <s v="jopelegr"/>
    <s v="jorge.pelegrin@unirioja.es"/>
    <n v="0.6"/>
    <n v="0.6"/>
    <n v="534"/>
    <s v="CONTRATADO DOCTOR -TIPO 1"/>
    <s v="C01"/>
    <s v="TIEMPO COMPLETO"/>
    <s v="2015-04-23 00:00:00.0"/>
    <s v="null"/>
    <s v="LD100612"/>
    <s v="PROFESOR CONTRATADO DOCTOR- TIPO 1"/>
    <s v="R104"/>
    <x v="0"/>
    <n v="95"/>
    <s v="COMERCIALIZACIÓN E INVESTIGACIÓN DE MERCADOS"/>
  </r>
  <r>
    <x v="0"/>
    <n v="16572280"/>
    <x v="0"/>
    <n v="208"/>
    <s v="208G"/>
    <s v="GRUPO-A"/>
    <s v="Prácticas en empresa"/>
    <s v="GG"/>
    <s v="GRUPO GRANDE"/>
    <s v="208G"/>
    <s v="GG de Prácticas en empresa"/>
    <s v="GRUPO-A"/>
    <s v="GG de Prácticas en empresa"/>
    <s v="1S"/>
    <n v="16572280"/>
    <s v="GÓMEZ"/>
    <s v="VILLASCUERNA"/>
    <s v="JAIME"/>
    <s v="GÓMEZ VILLASCUERNA, JAIME"/>
    <x v="0"/>
    <x v="0"/>
    <x v="0"/>
    <m/>
    <m/>
    <s v="jagomev"/>
    <s v="jaime.gomez@unirioja.es"/>
    <n v="1"/>
    <n v="1"/>
    <n v="500"/>
    <s v="CATEDRATICO DE UNIVERSIDAD"/>
    <s v="C01"/>
    <s v="TIEMPO COMPLETO"/>
    <s v="2017-09-15 00:00:00.0"/>
    <s v="null"/>
    <s v="DF100336"/>
    <s v="CATEDRÁTICO DE UNIVERSIDAD"/>
    <s v="R104"/>
    <x v="0"/>
    <n v="650"/>
    <s v="ORGANIZACIÓN DE EMPRESAS"/>
  </r>
  <r>
    <x v="0"/>
    <n v="16581606"/>
    <x v="0"/>
    <n v="208"/>
    <s v="208G"/>
    <s v="GRUPO-A"/>
    <s v="Prácticas en empresa"/>
    <s v="GG"/>
    <s v="GRUPO GRANDE"/>
    <s v="208G"/>
    <s v="GG de Prácticas en empresa"/>
    <s v="GRUPO-A"/>
    <s v="GG de Prácticas en empresa"/>
    <s v="1S"/>
    <n v="16581606"/>
    <s v="SALAZAR"/>
    <s v="TERREROS"/>
    <s v="IDANA"/>
    <s v="SALAZAR TERREROS, IDANA"/>
    <x v="0"/>
    <x v="0"/>
    <x v="0"/>
    <m/>
    <m/>
    <s v="idsalaza"/>
    <s v="idana.salazar@unirioja.es"/>
    <n v="0.8"/>
    <n v="0.8"/>
    <n v="536"/>
    <s v="PROFESOR INTERINO"/>
    <s v="C01"/>
    <s v="TIEMPO COMPLETO"/>
    <s v="2015-09-15 00:00:00.0"/>
    <s v="null"/>
    <s v="PI101024"/>
    <s v="PROFESOR CONTRATADO INTERINO"/>
    <s v="R104"/>
    <x v="0"/>
    <n v="650"/>
    <s v="ORGANIZACIÓN DE EMPRESAS"/>
  </r>
  <r>
    <x v="0"/>
    <n v="16594259"/>
    <x v="0"/>
    <n v="208"/>
    <s v="208G"/>
    <s v="GRUPO-A"/>
    <s v="Prácticas en empresa"/>
    <s v="GG"/>
    <s v="GRUPO GRANDE"/>
    <s v="208G"/>
    <s v="GG de Prácticas en empresa"/>
    <s v="GRUPO-A"/>
    <s v="GG de Prácticas en empresa"/>
    <s v="1S"/>
    <n v="16594259"/>
    <s v="JUANEDA"/>
    <s v="AYENSA"/>
    <s v="EMMA"/>
    <s v="JUANEDA AYENSA, EMMA"/>
    <x v="1"/>
    <x v="0"/>
    <x v="0"/>
    <m/>
    <m/>
    <s v="ejuaneda"/>
    <s v="emma.juaneda@unirioja.es"/>
    <n v="0.6"/>
    <n v="0.6"/>
    <n v="536"/>
    <s v="PROFESOR INTERINO"/>
    <s v="C01"/>
    <s v="TIEMPO COMPLETO"/>
    <s v="2015-12-22 00:00:00.0"/>
    <s v="null"/>
    <s v="PI101025"/>
    <s v="PROFESOR CONTRATADO INTERINO"/>
    <s v="R104"/>
    <x v="0"/>
    <n v="650"/>
    <s v="ORGANIZACIÓN DE EMPRESAS"/>
  </r>
  <r>
    <x v="0"/>
    <n v="72791252"/>
    <x v="0"/>
    <n v="208"/>
    <s v="208G"/>
    <s v="GRUPO-A"/>
    <s v="Prácticas en empresa"/>
    <s v="GG"/>
    <s v="GRUPO GRANDE"/>
    <s v="208G"/>
    <s v="GG de Prácticas en empresa"/>
    <s v="GRUPO-A"/>
    <s v="GG de Prácticas en empresa"/>
    <s v="1S"/>
    <n v="72791252"/>
    <s v="EGUIZÁBAL"/>
    <s v="MARÍN"/>
    <s v="FÁTIMA"/>
    <s v="EGUIZÁBAL MARÍN, FÁTIMA"/>
    <x v="1"/>
    <x v="0"/>
    <x v="1"/>
    <m/>
    <m/>
    <s v="faeguiza"/>
    <s v="fatima.eguizabal@unirioja.es"/>
    <n v="0.4"/>
    <n v="0.4"/>
    <n v="536"/>
    <s v="PROFESOR INTERINO"/>
    <s v="C01"/>
    <s v="TIEMPO COMPLETO"/>
    <s v="2018-09-27 00:00:00.0"/>
    <s v="2019-09-14 00:00:00.0"/>
    <s v="PI101417"/>
    <s v="PROFESOR CONTRATADO INTERINO"/>
    <s v="R104"/>
    <x v="0"/>
    <n v="225"/>
    <s v="ECONOMÍA APLICADA"/>
  </r>
  <r>
    <x v="0"/>
    <n v="31228810"/>
    <x v="0"/>
    <n v="209"/>
    <s v="209G"/>
    <s v="GRUPO-A"/>
    <s v="Contabilidad financiera y de sociedades"/>
    <s v="GG"/>
    <s v="GRUPO GRANDE"/>
    <s v="209G"/>
    <s v="GG de Contabilidad financiera y de sociedades"/>
    <s v="GRUPO-A"/>
    <s v="GG de Contabilidad financiera y de sociedades"/>
    <s v="1S"/>
    <n v="31228810"/>
    <s v="GONZÁLEZ"/>
    <s v="JIMÉNEZ"/>
    <s v="LUIS"/>
    <s v="GONZÁLEZ JIMÉNEZ, LUIS"/>
    <x v="1"/>
    <x v="0"/>
    <x v="0"/>
    <m/>
    <m/>
    <s v="lugonzal"/>
    <s v="luis.gonzalez@unirioja.es"/>
    <n v="4"/>
    <n v="4"/>
    <n v="504"/>
    <s v="PROFESOR TITULAR UNIVERSIDAD"/>
    <s v="01A"/>
    <s v="TIEMPO COMPLETO AMPLIADO"/>
    <s v="2012-09-01 00:00:00.0"/>
    <s v="null"/>
    <s v="DF100049"/>
    <s v="TITULAR DE UNIVERSIDAD"/>
    <s v="R104"/>
    <x v="0"/>
    <n v="230"/>
    <s v="ECONOMÍA FINANCIERA Y CONTABILIDAD"/>
  </r>
  <r>
    <x v="0"/>
    <n v="18033042"/>
    <x v="0"/>
    <n v="211"/>
    <s v="211G"/>
    <s v="GRUPO-A"/>
    <s v="Sistemas de información contable"/>
    <s v="GG"/>
    <s v="GRUPO GRANDE"/>
    <s v="211G"/>
    <s v="GG de Sistemas de información contable"/>
    <s v="GRUPO-A"/>
    <s v="GG de Sistemas de información contable"/>
    <s v="1S"/>
    <n v="18033042"/>
    <s v="BLANCO"/>
    <s v="PASCUAL"/>
    <s v="LUIS"/>
    <s v="BLANCO PASCUAL, LUIS"/>
    <x v="0"/>
    <x v="0"/>
    <x v="0"/>
    <m/>
    <m/>
    <s v="lublanco"/>
    <s v="luis.blanco@unirioja.es"/>
    <n v="4"/>
    <n v="4"/>
    <n v="534"/>
    <s v="CONTRATADO DOCTOR -TIPO 1"/>
    <s v="C01"/>
    <s v="TIEMPO COMPLETO"/>
    <s v="2011-07-29 00:00:00.0"/>
    <s v="null"/>
    <s v="PI100783"/>
    <s v="PROFESOR CONTRATADO DOCTOR"/>
    <s v="R104"/>
    <x v="0"/>
    <n v="230"/>
    <s v="ECONOMÍA FINANCIERA Y CONTABILIDAD"/>
  </r>
  <r>
    <x v="0"/>
    <n v="72793905"/>
    <x v="0"/>
    <n v="212"/>
    <s v="212G"/>
    <s v="GRUPO-A"/>
    <s v="Gestión de riesgos financieros"/>
    <s v="GG"/>
    <s v="GRUPO GRANDE"/>
    <s v="212G"/>
    <s v="GG de Gestión de riesgos financieros"/>
    <s v="GRUPO-A"/>
    <s v="GG de Gestión de riesgos financieros"/>
    <s v="1S"/>
    <n v="72793905"/>
    <s v="DÍAZ"/>
    <s v="MENDOZA"/>
    <s v="ANA CARMEN"/>
    <s v="DÍAZ MENDOZA, ANA CARMEN"/>
    <x v="1"/>
    <x v="0"/>
    <x v="0"/>
    <m/>
    <m/>
    <s v="andiazm"/>
    <s v="ana-carmen.diaz@unirioja.es"/>
    <n v="4"/>
    <n v="4"/>
    <n v="536"/>
    <s v="PROFESOR INTERINO"/>
    <s v="C01"/>
    <s v="TIEMPO COMPLETO"/>
    <s v="2017-09-15 00:00:00.0"/>
    <s v="null"/>
    <s v="PI101238"/>
    <s v="PROFESOR CONTRATADO INTERINO"/>
    <s v="R104"/>
    <x v="0"/>
    <n v="230"/>
    <s v="ECONOMÍA FINANCIERA Y CONTABILIDAD"/>
  </r>
  <r>
    <x v="0"/>
    <n v="16542461"/>
    <x v="0"/>
    <n v="213"/>
    <s v="213G"/>
    <s v="GRUPO-A"/>
    <s v="Creación y desarrollo de la empresa"/>
    <s v="GG"/>
    <s v="GRUPO GRANDE"/>
    <s v="213G"/>
    <s v="GG de Creación y desarrollo de la empresa"/>
    <s v="GRUPO-A"/>
    <s v="GG de Creación y desarrollo de la empresa"/>
    <s v="2S"/>
    <n v="16542461"/>
    <s v="CASTRESANA"/>
    <s v="RUIZ CARRILLO"/>
    <s v="JOSÉ IGNACIO"/>
    <s v="CASTRESANA RUIZ CARRILLO, JOSÉ IGNACIO"/>
    <x v="0"/>
    <x v="0"/>
    <x v="0"/>
    <m/>
    <m/>
    <s v="jocastre"/>
    <s v="jignacio.castresana@unirioja.es"/>
    <n v="1.5"/>
    <n v="1.5"/>
    <n v="504"/>
    <s v="PROFESOR TITULAR UNIVERSIDAD"/>
    <s v="01A"/>
    <s v="TIEMPO COMPLETO AMPLIADO"/>
    <s v="2012-09-01 00:00:00.0"/>
    <s v="null"/>
    <s v="DF31294"/>
    <s v="TITULAR DE UNIVERSIDAD"/>
    <s v="R104"/>
    <x v="0"/>
    <n v="650"/>
    <s v="ORGANIZACIÓN DE EMPRESAS"/>
  </r>
  <r>
    <x v="0"/>
    <n v="16557181"/>
    <x v="0"/>
    <n v="213"/>
    <s v="213G"/>
    <s v="GRUPO-A"/>
    <s v="Creación y desarrollo de la empresa"/>
    <s v="GG"/>
    <s v="GRUPO GRANDE"/>
    <s v="213G"/>
    <s v="GG de Creación y desarrollo de la empresa"/>
    <s v="GRUPO-A"/>
    <s v="GG de Creación y desarrollo de la empresa"/>
    <s v="2S"/>
    <n v="16557181"/>
    <s v="PELEGRÍN"/>
    <s v="BORONDO"/>
    <s v="JULIO ENRIQUE"/>
    <s v="PELEGRÍN BORONDO, JULIO ENRIQUE"/>
    <x v="1"/>
    <x v="0"/>
    <x v="1"/>
    <m/>
    <m/>
    <s v="jupelegr"/>
    <s v="julio-enrique.pelegrin@unirioja.es"/>
    <n v="1"/>
    <n v="1"/>
    <n v="532"/>
    <s v="LABORAL DOCENTE-ASOCIADO"/>
    <s v="P06"/>
    <s v="TIEMPO PARCIAL (6+6 HORAS)"/>
    <s v="2017-09-15 00:00:00.0"/>
    <s v="2019-09-14 00:00:00.0"/>
    <s v="PI101234"/>
    <s v="PROFESOR ASOCIADO"/>
    <s v="R104"/>
    <x v="0"/>
    <n v="95"/>
    <s v="COMERCIALIZACIÓN E INVESTIGACIÓN DE MERCADOS"/>
  </r>
  <r>
    <x v="0"/>
    <n v="16594506"/>
    <x v="0"/>
    <n v="214"/>
    <s v="214G"/>
    <s v="GRUPO-A"/>
    <s v="Dirección de la innovación"/>
    <s v="GG"/>
    <s v="GRUPO GRANDE"/>
    <s v="214G"/>
    <s v="GG de Dirección de la innovación"/>
    <s v="GRUPO-A"/>
    <s v="GG de Dirección de la innovación"/>
    <s v="1S"/>
    <n v="16594506"/>
    <s v="VARGAS"/>
    <s v="MONTOYA"/>
    <s v="PILAR"/>
    <s v="VARGAS MONTOYA, PILAR"/>
    <x v="1"/>
    <x v="0"/>
    <x v="0"/>
    <m/>
    <m/>
    <s v="pivargas"/>
    <s v="pilar.vargas@unirioja.es"/>
    <n v="2"/>
    <n v="2"/>
    <n v="504"/>
    <s v="PROFESOR TITULAR UNIVERSIDAD"/>
    <s v="C01"/>
    <s v="TIEMPO COMPLETO"/>
    <s v="2018-11-26 00:00:00.0"/>
    <s v="null"/>
    <s v="DF100362"/>
    <s v="PROFESOR TITULAR DE UNIVERSIDAD"/>
    <s v="R104"/>
    <x v="0"/>
    <n v="650"/>
    <s v="ORGANIZACIÓN DE EMPRESAS"/>
  </r>
  <r>
    <x v="0"/>
    <n v="72780209"/>
    <x v="0"/>
    <n v="214"/>
    <s v="214G"/>
    <s v="GRUPO-A"/>
    <s v="Dirección de la innovación"/>
    <s v="GG"/>
    <s v="GRUPO GRANDE"/>
    <s v="214G"/>
    <s v="GG de Dirección de la innovación"/>
    <s v="GRUPO-A"/>
    <s v="GG de Dirección de la innovación"/>
    <s v="1S"/>
    <n v="72780209"/>
    <s v="JIMÉNEZ"/>
    <s v="GALÁN"/>
    <s v="EDUARDO MIGUEL"/>
    <s v="JIMÉNEZ GALÁN, EDUARDO MIGUEL"/>
    <x v="1"/>
    <x v="0"/>
    <x v="1"/>
    <m/>
    <m/>
    <s v="emjimeneg"/>
    <s v="eduardo.jimenez@unirioja.es"/>
    <n v="2"/>
    <n v="2"/>
    <n v="532"/>
    <s v="LABORAL DOCENTE-ASOCIADO"/>
    <s v="P02"/>
    <s v="TIEMPO PARCIAL (2+2 HORAS)"/>
    <s v="2018-09-24 00:00:00.0"/>
    <s v="2019-09-14 00:00:00.0"/>
    <s v="PI101416"/>
    <s v="PROFESOR ASOCIADO"/>
    <s v="R104"/>
    <x v="0"/>
    <n v="650"/>
    <s v="ORGANIZACIÓN DE EMPRESAS"/>
  </r>
  <r>
    <x v="0"/>
    <n v="16517184"/>
    <x v="0"/>
    <n v="216"/>
    <s v="216G"/>
    <s v="GRUPO-A"/>
    <s v="Dirección y toma de decisiones"/>
    <s v="GG"/>
    <s v="GRUPO GRANDE"/>
    <s v="216G"/>
    <s v="GG de Dirección y toma de decisiones"/>
    <s v="GRUPO-A"/>
    <s v="GG de Dirección y toma de decisiones"/>
    <s v="1S"/>
    <n v="16517184"/>
    <s v="JUÁREZ"/>
    <s v="CASTELLÓ"/>
    <s v="CARMELO ARTURO"/>
    <s v="JUÁREZ CASTELLÓ, CARMELO ARTURO"/>
    <x v="0"/>
    <x v="0"/>
    <x v="0"/>
    <m/>
    <m/>
    <s v="cajuarez"/>
    <s v="carmelo.juarez@unirioja.es"/>
    <n v="4"/>
    <n v="4"/>
    <n v="504"/>
    <s v="PROFESOR TITULAR UNIVERSIDAD"/>
    <s v="C01"/>
    <s v="TIEMPO COMPLETO"/>
    <s v="2013-09-13 00:00:00.0"/>
    <s v="null"/>
    <s v="DF31303"/>
    <s v="TITULAR DE UNIVERSIDAD"/>
    <s v="R104"/>
    <x v="0"/>
    <n v="650"/>
    <s v="ORGANIZACIÓN DE EMPRESAS"/>
  </r>
  <r>
    <x v="0"/>
    <n v="72778836"/>
    <x v="0"/>
    <n v="218"/>
    <s v="218G"/>
    <s v="GRUPO-A"/>
    <s v="Gestión de la calidad"/>
    <s v="GG"/>
    <s v="GRUPO GRANDE"/>
    <s v="218G"/>
    <s v="GG de Gestión de la calidad"/>
    <s v="GRUPO-A"/>
    <s v="GG de Gestión de la calidad"/>
    <s v="1S"/>
    <n v="72778836"/>
    <s v="ÁLVAREZ"/>
    <s v="GURREA"/>
    <s v="JUAN CARLOS"/>
    <s v="ÁLVAREZ GURREA, JUAN CARLOS"/>
    <x v="1"/>
    <x v="0"/>
    <x v="0"/>
    <m/>
    <m/>
    <s v="jualvag"/>
    <s v="juan-carlos.alvarez@unirioja.es"/>
    <n v="2"/>
    <n v="2"/>
    <n v="532"/>
    <s v="LABORAL DOCENTE-ASOCIADO"/>
    <s v="P06"/>
    <s v="TIEMPO PARCIAL (6+6 HORAS)"/>
    <s v="2015-09-15 00:00:00.0"/>
    <s v="2019-09-14 00:00:00.0"/>
    <s v="PI101026"/>
    <s v="PROFESOR ASOCIADO"/>
    <s v="R104"/>
    <x v="0"/>
    <n v="650"/>
    <s v="ORGANIZACIÓN DE EMPRESAS"/>
  </r>
  <r>
    <x v="0"/>
    <n v="16612791"/>
    <x v="0"/>
    <n v="219"/>
    <s v="219G"/>
    <s v="GRUPO-A"/>
    <s v="Mercados financieros"/>
    <s v="GG"/>
    <s v="GRUPO GRANDE"/>
    <s v="219G"/>
    <s v="GG de Mercados financieros"/>
    <s v="GRUPO-A"/>
    <s v="GG de Mercados financieros"/>
    <s v="1S"/>
    <n v="16612791"/>
    <s v="MELÓN"/>
    <s v="IZCO"/>
    <s v="ÁLVARO"/>
    <s v="MELÓN IZCO, ÁLVARO"/>
    <x v="0"/>
    <x v="0"/>
    <x v="1"/>
    <m/>
    <m/>
    <s v="almelon"/>
    <s v="alvaro.melon@alum.unirioja.es"/>
    <n v="0.8"/>
    <n v="0.8"/>
    <n v="536"/>
    <s v="PROFESOR INTERINO"/>
    <s v="C01"/>
    <s v="TIEMPO COMPLETO"/>
    <s v="2018-09-17 00:00:00.0"/>
    <s v="2018-09-30 00:00:00.0"/>
    <s v="PI101108"/>
    <s v="PROFESOR CONTRATADO INTERINO"/>
    <s v="R104"/>
    <x v="0"/>
    <n v="230"/>
    <s v="ECONOMÍA FINANCIERA Y CONTABILIDAD"/>
  </r>
  <r>
    <x v="0"/>
    <n v="25103899"/>
    <x v="0"/>
    <n v="220"/>
    <s v="220G"/>
    <s v="GRUPO-A"/>
    <s v="Planificación fiscal"/>
    <s v="GG"/>
    <s v="GRUPO GRANDE"/>
    <s v="220G"/>
    <s v="GG de Planificación fiscal"/>
    <s v="GRUPO-A"/>
    <s v="GG de Planificación fiscal"/>
    <s v="2S"/>
    <n v="25103899"/>
    <s v="PINO"/>
    <s v="LOZANO"/>
    <s v="MANUEL FRANCISCO"/>
    <s v="PINO LOZANO, MANUEL FRANCISCO"/>
    <x v="1"/>
    <x v="0"/>
    <x v="1"/>
    <m/>
    <m/>
    <s v="mapino"/>
    <s v="manuel-francisco.pino@unirioja.es"/>
    <n v="4"/>
    <n v="4"/>
    <n v="532"/>
    <s v="LABORAL DOCENTE-ASOCIADO"/>
    <s v="P04"/>
    <s v="TIEMPO PARCIAL (4+4 HORAS)"/>
    <s v="2018-09-17 00:00:00.0"/>
    <s v="2019-09-14 00:00:00.0"/>
    <s v="PI101356"/>
    <s v="PROFESOR ASOCIADO"/>
    <s v="R104"/>
    <x v="0"/>
    <n v="225"/>
    <s v="ECONOMÍA APLICADA"/>
  </r>
  <r>
    <x v="0"/>
    <n v="16616932"/>
    <x v="0"/>
    <n v="222"/>
    <s v="222G"/>
    <s v="GRUPO-A"/>
    <s v="Marketing de servicios profesionales"/>
    <s v="GG"/>
    <s v="GRUPO GRANDE"/>
    <s v="222G"/>
    <s v="GG de Márketing de servicios profesionales"/>
    <s v="GRUPO-A"/>
    <s v="GG de Márketing de servicios profesionales"/>
    <s v="1S"/>
    <n v="16616932"/>
    <s v="MEDRANO"/>
    <s v="SÁEZ"/>
    <s v="NATALIA"/>
    <s v="MEDRANO SÁEZ, NATALIA"/>
    <x v="1"/>
    <x v="0"/>
    <x v="1"/>
    <m/>
    <m/>
    <s v="namedran"/>
    <s v="natalia.medrano@unirioja.es"/>
    <n v="4"/>
    <n v="4"/>
    <n v="536"/>
    <s v="PROFESOR INTERINO"/>
    <s v="C01"/>
    <s v="TIEMPO COMPLETO"/>
    <s v="2018-09-17 00:00:00.0"/>
    <s v="2019-01-18 00:00:00.0"/>
    <s v="PI101353"/>
    <s v="PROFESOR CONTRATADO INTERINO TC"/>
    <s v="R104"/>
    <x v="0"/>
    <n v="95"/>
    <s v="COMERCIALIZACIÓN E INVESTIGACIÓN DE MERCADOS"/>
  </r>
  <r>
    <x v="1"/>
    <n v="16586693"/>
    <x v="1"/>
    <n v="226"/>
    <s v="226G"/>
    <s v="GRUPO-A"/>
    <s v="Derecho penal"/>
    <s v="GG"/>
    <s v="GRUPO GRANDE"/>
    <s v="226G"/>
    <s v="GRUPO GRANDE DE Derecho penal"/>
    <s v="GRUPO-A"/>
    <s v="Grupo Grande de Derecho penal"/>
    <s v="AN"/>
    <n v="16586693"/>
    <s v="PÉREZ"/>
    <s v="GONZÁLEZ"/>
    <s v="SERGIO"/>
    <s v="PÉREZ GONZÁLEZ, SERGIO"/>
    <x v="0"/>
    <x v="0"/>
    <x v="0"/>
    <m/>
    <m/>
    <s v="seperez"/>
    <s v="sergio.perezg@unirioja.es"/>
    <n v="9"/>
    <n v="9"/>
    <n v="536"/>
    <s v="PROFESOR INTERINO"/>
    <s v="C01"/>
    <s v="TIEMPO COMPLETO"/>
    <s v="2018-09-17 00:00:00.0"/>
    <s v="null"/>
    <s v="PI101351"/>
    <s v="PROFESOR CONTRATADO INTERINO"/>
    <s v="R103"/>
    <x v="1"/>
    <n v="170"/>
    <s v="DERECHO PENAL"/>
  </r>
  <r>
    <x v="1"/>
    <n v="16585809"/>
    <x v="1"/>
    <n v="226"/>
    <s v="226R"/>
    <s v="GRUPO-A1"/>
    <s v="Derecho penal"/>
    <s v="GR"/>
    <s v="GRUPO REDUCIDO"/>
    <s v="226R"/>
    <s v="GRUPO REDUCIDO DE Derecho penal"/>
    <s v="GRUPO-A1"/>
    <s v="Grupo Reducido de Derecho penal"/>
    <s v="AN"/>
    <n v="16585809"/>
    <s v="ROMO"/>
    <s v="SABANDO"/>
    <s v="BARBARA MARÍA"/>
    <s v="ROMO SABANDO, BARBARA MARÍA"/>
    <x v="1"/>
    <x v="0"/>
    <x v="1"/>
    <m/>
    <m/>
    <s v="baromo"/>
    <s v="barbara-maria.romo@unirioja.es"/>
    <n v="1.5"/>
    <n v="1.5"/>
    <n v="532"/>
    <s v="LABORAL DOCENTE-ASOCIADO"/>
    <s v="P03"/>
    <s v="TIEMPO PARCIAL (3+3 HORAS)"/>
    <s v="2018-09-17 00:00:00.0"/>
    <s v="2019-09-14 00:00:00.0"/>
    <s v="PI101406"/>
    <s v="PROFESOR ASOCIADO"/>
    <s v="R103"/>
    <x v="1"/>
    <n v="170"/>
    <s v="DERECHO PENAL"/>
  </r>
  <r>
    <x v="1"/>
    <n v="16019533"/>
    <x v="1"/>
    <n v="227"/>
    <s v="227G"/>
    <s v="GRUPO-A"/>
    <s v="Derecho procesal civil"/>
    <s v="GG"/>
    <s v="GRUPO GRANDE"/>
    <s v="227G"/>
    <s v="GRUPO GRANDE DE Derecho procesal civil"/>
    <s v="GRUPO-A"/>
    <s v="Grupo Grande de Derecho procesal civil"/>
    <s v="1S"/>
    <n v="16019533"/>
    <s v="GARCIANDÍA"/>
    <s v="GONZÁLEZ"/>
    <s v="PEDRO MARÍA"/>
    <s v="GARCIANDÍA GONZÁLEZ, PEDRO MARÍA"/>
    <x v="0"/>
    <x v="0"/>
    <x v="0"/>
    <m/>
    <m/>
    <s v="pgarcian"/>
    <s v="pedro.garciandia@unirioja.es"/>
    <n v="4"/>
    <n v="4"/>
    <n v="500"/>
    <s v="CATEDRATICO DE UNIVERSIDAD"/>
    <s v="C01"/>
    <s v="TIEMPO COMPLETO"/>
    <s v="2017-09-15 00:00:00.0"/>
    <s v="null"/>
    <s v="DF100278"/>
    <s v="CATEDRÁTICO DE UNIVERSIDAD"/>
    <s v="R103"/>
    <x v="1"/>
    <n v="175"/>
    <s v="DERECHO PROCESAL"/>
  </r>
  <r>
    <x v="1"/>
    <n v="16532587"/>
    <x v="1"/>
    <n v="227"/>
    <s v="227G"/>
    <s v="GRUPO-A"/>
    <s v="Derecho procesal civil"/>
    <s v="GG"/>
    <s v="GRUPO GRANDE"/>
    <s v="227G"/>
    <s v="GRUPO GRANDE DE Derecho procesal civil"/>
    <s v="GRUPO-A"/>
    <s v="Grupo Grande de Derecho procesal civil"/>
    <s v="1S"/>
    <n v="16532587"/>
    <s v="LASHERAS"/>
    <s v="HERRERO"/>
    <s v="MARÍA PILAR"/>
    <s v="LASHERAS HERRERO, MARÍA PILAR"/>
    <x v="1"/>
    <x v="0"/>
    <x v="1"/>
    <m/>
    <m/>
    <s v="malashh"/>
    <s v="pilar.lasheras@unirioja.es"/>
    <n v="0.5"/>
    <n v="0.5"/>
    <n v="532"/>
    <s v="LABORAL DOCENTE-ASOCIADO"/>
    <s v="P04"/>
    <s v="TIEMPO PARCIAL (4+4 HORAS)"/>
    <s v="2016-09-15 00:00:00.0"/>
    <s v="2019-09-14 00:00:00.0"/>
    <s v="PI101105"/>
    <s v="PROFESOR ASOCIADO"/>
    <s v="R103"/>
    <x v="1"/>
    <n v="175"/>
    <s v="DERECHO PROCESAL"/>
  </r>
  <r>
    <x v="1"/>
    <n v="16554062"/>
    <x v="1"/>
    <n v="228"/>
    <s v="228G"/>
    <s v="GRUPO-A"/>
    <s v="Derecho de obligaciones y contratos civiles"/>
    <s v="GG"/>
    <s v="GRUPO GRANDE"/>
    <s v="228G"/>
    <s v="GRUPO GRANDE DE Derecho de obligaciones y contratos civiles"/>
    <s v="GRUPO-A"/>
    <s v="Grupo Grande de Derecho de obligaciones y contratos civiles"/>
    <s v="1S"/>
    <n v="16554062"/>
    <s v="CÁMARA"/>
    <s v="LAPUENTE"/>
    <s v="SERGIO"/>
    <s v="CÁMARA LAPUENTE, SERGIO"/>
    <x v="0"/>
    <x v="0"/>
    <x v="0"/>
    <m/>
    <m/>
    <s v="secamara"/>
    <s v="sergio.camara@unirioja.es"/>
    <n v="4"/>
    <n v="4"/>
    <n v="500"/>
    <s v="CATEDRATICO DE UNIVERSIDAD"/>
    <s v="C01"/>
    <s v="TIEMPO COMPLETO"/>
    <s v="2007-10-15 00:00:00.0"/>
    <s v="null"/>
    <s v="DF100216"/>
    <s v="CATEDRÁTICO DE UNIVERSIDAD"/>
    <s v="R103"/>
    <x v="1"/>
    <n v="130"/>
    <s v="DERECHO CIVIL"/>
  </r>
  <r>
    <x v="1"/>
    <n v="42053327"/>
    <x v="1"/>
    <n v="228"/>
    <s v="228G"/>
    <s v="GRUPO-A"/>
    <s v="Derecho de obligaciones y contratos civiles"/>
    <s v="GG"/>
    <s v="GRUPO GRANDE"/>
    <s v="228G"/>
    <s v="GRUPO GRANDE DE Derecho de obligaciones y contratos civiles"/>
    <s v="GRUPO-A"/>
    <s v="Grupo Grande de Derecho de obligaciones y contratos civiles"/>
    <s v="1S"/>
    <n v="42053327"/>
    <s v="VENTURA"/>
    <s v="VENTURA"/>
    <s v="JOSÉ MANUEL"/>
    <s v="VENTURA VENTURA, JOSÉ MANUEL"/>
    <x v="0"/>
    <x v="0"/>
    <x v="0"/>
    <m/>
    <m/>
    <s v="joventur"/>
    <s v="jmanuel.ventura@unirioja.es"/>
    <n v="2"/>
    <n v="2"/>
    <n v="534"/>
    <s v="CONTRATADO DOCTOR -TIPO 1"/>
    <s v="C01"/>
    <s v="TIEMPO COMPLETO"/>
    <s v="2004-10-01 00:00:00.0"/>
    <s v="null"/>
    <s v="LD100299"/>
    <s v="CONTRATADO DOCTOR TIPO1"/>
    <s v="R103"/>
    <x v="1"/>
    <n v="130"/>
    <s v="DERECHO CIVIL"/>
  </r>
  <r>
    <x v="2"/>
    <n v="16554062"/>
    <x v="1"/>
    <n v="228"/>
    <s v="228G"/>
    <s v="GRUPO-A"/>
    <s v="Derecho de obligaciones y contratos civiles"/>
    <s v="GG"/>
    <s v="GRUPO GRANDE"/>
    <s v="228G"/>
    <s v="GRUPO GRANDE DE Derecho de obligaciones y contratos civiles"/>
    <s v="GRUPO-A"/>
    <s v="Grupo Grande de Derecho de obligaciones y contratos civiles"/>
    <s v="1S"/>
    <n v="16554062"/>
    <s v="CÁMARA"/>
    <s v="LAPUENTE"/>
    <s v="SERGIO"/>
    <s v="CÁMARA LAPUENTE, SERGIO"/>
    <x v="0"/>
    <x v="0"/>
    <x v="0"/>
    <m/>
    <m/>
    <s v="secamara"/>
    <s v="sergio.camara@unirioja.es"/>
    <n v="4"/>
    <m/>
    <n v="500"/>
    <s v="CATEDRATICO DE UNIVERSIDAD"/>
    <s v="C01"/>
    <s v="TIEMPO COMPLETO"/>
    <s v="2007-10-15 00:00:00.0"/>
    <s v="null"/>
    <s v="DF100216"/>
    <s v="CATEDRÁTICO DE UNIVERSIDAD"/>
    <s v="R103"/>
    <x v="1"/>
    <n v="130"/>
    <s v="DERECHO CIVIL"/>
  </r>
  <r>
    <x v="2"/>
    <n v="42053327"/>
    <x v="1"/>
    <n v="228"/>
    <s v="228G"/>
    <s v="GRUPO-A"/>
    <s v="Derecho de obligaciones y contratos civiles"/>
    <s v="GG"/>
    <s v="GRUPO GRANDE"/>
    <s v="228G"/>
    <s v="GRUPO GRANDE DE Derecho de obligaciones y contratos civiles"/>
    <s v="GRUPO-A"/>
    <s v="Grupo Grande de Derecho de obligaciones y contratos civiles"/>
    <s v="1S"/>
    <n v="42053327"/>
    <s v="VENTURA"/>
    <s v="VENTURA"/>
    <s v="JOSÉ MANUEL"/>
    <s v="VENTURA VENTURA, JOSÉ MANUEL"/>
    <x v="0"/>
    <x v="0"/>
    <x v="0"/>
    <m/>
    <m/>
    <s v="joventur"/>
    <s v="jmanuel.ventura@unirioja.es"/>
    <n v="2"/>
    <m/>
    <n v="534"/>
    <s v="CONTRATADO DOCTOR -TIPO 1"/>
    <s v="C01"/>
    <s v="TIEMPO COMPLETO"/>
    <s v="2004-10-01 00:00:00.0"/>
    <s v="null"/>
    <s v="LD100299"/>
    <s v="CONTRATADO DOCTOR TIPO1"/>
    <s v="R103"/>
    <x v="1"/>
    <n v="130"/>
    <s v="DERECHO CIVIL"/>
  </r>
  <r>
    <x v="1"/>
    <n v="16261031"/>
    <x v="1"/>
    <n v="229"/>
    <s v="229G"/>
    <s v="GRUPO-A"/>
    <s v="Derecho administrativo patrimonial y económico"/>
    <s v="GG"/>
    <s v="GRUPO GRANDE"/>
    <s v="229G"/>
    <s v="GRUPO GRANDE DE Derecho administrativo patrimonial y económico"/>
    <s v="GRUPO-A"/>
    <s v="Grupo Grande de Derecho administrativo patrimonial y económico"/>
    <s v="1S"/>
    <n v="16261031"/>
    <s v="SANTAMARÍA"/>
    <s v="ARINAS"/>
    <s v="RENÉ JAVIER"/>
    <s v="SANTAMARÍA ARINAS, RENÉ JAVIER"/>
    <x v="0"/>
    <x v="0"/>
    <x v="0"/>
    <m/>
    <m/>
    <s v="resantam"/>
    <s v="rene-javier.santamaria@unirioja.es"/>
    <n v="6"/>
    <n v="6"/>
    <n v="504"/>
    <s v="PROFESOR TITULAR UNIVERSIDAD"/>
    <s v="01R"/>
    <s v="TIEMPO COMPLETO REDUCIDO"/>
    <s v="2016-09-15 00:00:00.0"/>
    <s v="null"/>
    <s v="DF100199"/>
    <s v="PROFESOR TITULAR DE UNIVERSIDAD"/>
    <s v="R103"/>
    <x v="1"/>
    <n v="125"/>
    <s v="DERECHO ADMINISTRATIVO"/>
  </r>
  <r>
    <x v="1"/>
    <n v="16566979"/>
    <x v="1"/>
    <n v="229"/>
    <s v="229R"/>
    <s v="GRUPO-A1"/>
    <s v="Derecho administrativo patrimonial y económico"/>
    <s v="GR"/>
    <s v="GRUPO REDUCIDO"/>
    <s v="229R"/>
    <s v="GRUPO REDUCIDO DE Derecho administrativo patrimonial y económico"/>
    <s v="GRUPO-A1"/>
    <s v="Grupo Reducido de Derecho administrativo patrimonial y económico"/>
    <s v="1S"/>
    <n v="16566979"/>
    <s v="BARRIOBERO"/>
    <s v="MARTÍNEZ"/>
    <s v="IGNACIO"/>
    <s v="BARRIOBERO MARTÍNEZ, IGNACIO"/>
    <x v="1"/>
    <x v="0"/>
    <x v="0"/>
    <m/>
    <m/>
    <s v="igbarrio"/>
    <s v="ignacio.barriobero@unirioja.es"/>
    <n v="1.5"/>
    <n v="1.5"/>
    <n v="532"/>
    <s v="LABORAL DOCENTE-ASOCIADO"/>
    <s v="P06"/>
    <s v="TIEMPO PARCIAL (6+6 HORAS)"/>
    <s v="2016-09-15 00:00:00.0"/>
    <s v="2019-09-14 00:00:00.0"/>
    <s v="PI101100"/>
    <s v="PROFESOR ASOCIADO"/>
    <s v="R103"/>
    <x v="1"/>
    <n v="125"/>
    <s v="DERECHO ADMINISTRATIVO"/>
  </r>
  <r>
    <x v="1"/>
    <n v="16598717"/>
    <x v="1"/>
    <n v="229"/>
    <s v="229R"/>
    <s v="GRUPO-A2"/>
    <s v="Derecho administrativo patrimonial y económico"/>
    <s v="GR"/>
    <s v="GRUPO REDUCIDO"/>
    <s v="229R"/>
    <s v="GRUPO REDUCIDO DE Derecho administrativo patrimonial y económico"/>
    <s v="GRUPO-A2"/>
    <s v="Grupo Reducido de Derecho administrativo patrimonial y económico"/>
    <s v="1S"/>
    <n v="16598717"/>
    <s v="SAN MARTÍN"/>
    <s v="SEGURA"/>
    <s v="DAVID"/>
    <s v="SAN MARTÍN SEGURA, DAVID"/>
    <x v="1"/>
    <x v="0"/>
    <x v="1"/>
    <m/>
    <m/>
    <s v="dasan-ma"/>
    <s v="david.san-martin@unirioja.es"/>
    <n v="1.5"/>
    <n v="1.5"/>
    <n v="536"/>
    <s v="PROFESOR INTERINO"/>
    <s v="C01"/>
    <s v="TIEMPO COMPLETO"/>
    <s v="2018-09-24 00:00:00.0"/>
    <s v="2019-09-14 00:00:00.0"/>
    <s v="PI101421"/>
    <s v="PROFESOR CONTRATADO INTERINO"/>
    <s v="R103"/>
    <x v="1"/>
    <n v="125"/>
    <s v="DERECHO ADMINISTRATIVO"/>
  </r>
  <r>
    <x v="0"/>
    <n v="16619340"/>
    <x v="0"/>
    <n v="230"/>
    <s v="230R"/>
    <s v="GRUPO-A1"/>
    <s v="Dirección estratégica"/>
    <s v="GR"/>
    <s v="GRUPO REDUCIDO"/>
    <s v="230R"/>
    <s v="GRUPO REDUCIDO DE Dirección estratégica"/>
    <s v="GRUPO-A1"/>
    <s v="Grupo Reducido de Dirección estratégica"/>
    <s v="1S"/>
    <n v="16619340"/>
    <s v="PÉREZ-ARADROS"/>
    <s v="MURO"/>
    <s v="BEATRIZ"/>
    <s v="PÉREZ-ARADROS MURO, BEATRIZ"/>
    <x v="1"/>
    <x v="0"/>
    <x v="0"/>
    <m/>
    <m/>
    <s v="beperem"/>
    <s v="beatriz.perez-aradros@unirioja.es"/>
    <n v="2"/>
    <n v="2"/>
    <n v="536"/>
    <s v="PROFESOR INTERINO"/>
    <s v="C01"/>
    <s v="TIEMPO COMPLETO"/>
    <s v="2018-09-17 00:00:00.0"/>
    <s v="2019-09-14 00:00:00.0"/>
    <s v="PI101411"/>
    <s v="PROFESOR CONTRATADO INTERINO"/>
    <s v="R104"/>
    <x v="0"/>
    <n v="650"/>
    <s v="ORGANIZACIÓN DE EMPRESAS"/>
  </r>
  <r>
    <x v="0"/>
    <n v="7974905"/>
    <x v="0"/>
    <n v="230"/>
    <s v="230R"/>
    <s v="GRUPO-B2"/>
    <s v="Dirección estratégica"/>
    <s v="GR"/>
    <s v="GRUPO REDUCIDO"/>
    <s v="230R"/>
    <s v="GRUPO REDUCIDO DE Dirección estratégica"/>
    <s v="GRUPO-B2"/>
    <s v="Grupo Reducido de Dirección estratégica"/>
    <s v="1S"/>
    <n v="7974905"/>
    <s v="QUEIRUGA"/>
    <s v="DIOS"/>
    <s v="DOLORES ALICIA"/>
    <s v="QUEIRUGA DIOS, DOLORES ALICIA"/>
    <x v="1"/>
    <x v="0"/>
    <x v="0"/>
    <m/>
    <m/>
    <s v="doqueiru"/>
    <s v="dolores.queiruga@unirioja.es"/>
    <n v="2"/>
    <n v="2"/>
    <n v="504"/>
    <s v="PROFESOR TITULAR UNIVERSIDAD"/>
    <s v="C01"/>
    <s v="TIEMPO COMPLETO"/>
    <s v="2011-09-01 00:00:00.0"/>
    <s v="null"/>
    <s v="DF100301"/>
    <s v="PROFESOR TITULAR DE UNIVERSIDAD"/>
    <s v="R104"/>
    <x v="0"/>
    <n v="650"/>
    <s v="ORGANIZACIÓN DE EMPRESAS"/>
  </r>
  <r>
    <x v="2"/>
    <n v="16572280"/>
    <x v="1"/>
    <n v="230"/>
    <s v="230G"/>
    <s v="GRUPO-B"/>
    <s v="Dirección estratégica"/>
    <s v="GG"/>
    <s v="GRUPO GRANDE"/>
    <s v="230G"/>
    <s v="GRUPO GRANDE DE Dirección estratégica"/>
    <s v="GRUPO-B"/>
    <s v="Grupo Grande de Dirección estratégica"/>
    <s v="1S"/>
    <n v="16572280"/>
    <s v="GÓMEZ"/>
    <s v="VILLASCUERNA"/>
    <s v="JAIME"/>
    <s v="GÓMEZ VILLASCUERNA, JAIME"/>
    <x v="0"/>
    <x v="0"/>
    <x v="0"/>
    <m/>
    <m/>
    <s v="jagomev"/>
    <s v="jaime.gomez@unirioja.es"/>
    <n v="4"/>
    <m/>
    <n v="500"/>
    <s v="CATEDRATICO DE UNIVERSIDAD"/>
    <s v="C01"/>
    <s v="TIEMPO COMPLETO"/>
    <s v="2017-09-15 00:00:00.0"/>
    <s v="null"/>
    <s v="DF100336"/>
    <s v="CATEDRÁTICO DE UNIVERSIDAD"/>
    <s v="R104"/>
    <x v="0"/>
    <n v="650"/>
    <s v="ORGANIZACIÓN DE EMPRESAS"/>
  </r>
  <r>
    <x v="2"/>
    <n v="16619340"/>
    <x v="1"/>
    <n v="230"/>
    <s v="230R"/>
    <s v="GRUPO-B3"/>
    <s v="Dirección estratégica"/>
    <s v="GR"/>
    <s v="GRUPO REDUCIDO"/>
    <s v="230R"/>
    <s v="GRUPO REDUCIDO DE Dirección estratégica"/>
    <s v="GRUPO-B3"/>
    <s v="Grupo Reducido de Dirección estratégica"/>
    <s v="1S"/>
    <n v="16619340"/>
    <s v="PÉREZ-ARADROS"/>
    <s v="MURO"/>
    <s v="BEATRIZ"/>
    <s v="PÉREZ-ARADROS MURO, BEATRIZ"/>
    <x v="1"/>
    <x v="0"/>
    <x v="0"/>
    <m/>
    <m/>
    <s v="beperem"/>
    <s v="beatriz.perez-aradros@unirioja.es"/>
    <n v="2"/>
    <n v="2"/>
    <n v="536"/>
    <s v="PROFESOR INTERINO"/>
    <s v="C01"/>
    <s v="TIEMPO COMPLETO"/>
    <s v="2018-09-17 00:00:00.0"/>
    <s v="2019-09-14 00:00:00.0"/>
    <s v="PI101411"/>
    <s v="PROFESOR CONTRATADO INTERINO"/>
    <s v="R104"/>
    <x v="0"/>
    <n v="650"/>
    <s v="ORGANIZACIÓN DE EMPRESAS"/>
  </r>
  <r>
    <x v="1"/>
    <n v="16536773"/>
    <x v="1"/>
    <n v="232"/>
    <s v="232G"/>
    <s v="GRUPO-A"/>
    <s v="Derecho financiero"/>
    <s v="GG"/>
    <s v="GRUPO GRANDE"/>
    <s v="232G"/>
    <s v="GRUPO GRANDE DE Derecho financiero"/>
    <s v="GRUPO-A"/>
    <s v="Grupo Grande de Derecho financiero"/>
    <s v="2S"/>
    <n v="16536773"/>
    <s v="RUIZ DE PALACIOS"/>
    <s v="VILLAVERDE"/>
    <s v="JOSÉ IGNACIO"/>
    <s v="RUIZ DE PALACIOS VILLAVERDE, JOSÉ IGNACIO"/>
    <x v="1"/>
    <x v="0"/>
    <x v="1"/>
    <m/>
    <m/>
    <s v="jiruizp"/>
    <s v="ji.ruiz-de-palacios@unirioja.es"/>
    <n v="4.5"/>
    <n v="4.5"/>
    <n v="535"/>
    <s v="COLABORADOR-TIPO 1"/>
    <s v="C01"/>
    <s v="TIEMPO COMPLETO"/>
    <s v="2007-06-13 00:00:00.0"/>
    <s v="null"/>
    <s v="LD100627"/>
    <s v="PROFESOR COLABORADOR TIPO 1"/>
    <s v="R103"/>
    <x v="1"/>
    <n v="150"/>
    <s v="DERECHO FINANCIERO Y TRIBUTARIO"/>
  </r>
  <r>
    <x v="1"/>
    <n v="16243789"/>
    <x v="1"/>
    <n v="233"/>
    <s v="233G"/>
    <s v="GRUPO-A"/>
    <s v="Propiedad y derechos reales"/>
    <s v="GG"/>
    <s v="GRUPO GRANDE"/>
    <s v="233G"/>
    <s v="GRUPO GRANDE DE Propiedad y derechos reales"/>
    <s v="GRUPO-A"/>
    <s v="Grupo Grande de Propiedad y derechos reales"/>
    <s v="2S"/>
    <n v="16243789"/>
    <s v="PABLO"/>
    <s v="CONTRERAS"/>
    <s v="PEDRO V. DE"/>
    <s v="PABLO CONTRERAS, PEDRO V. DE"/>
    <x v="0"/>
    <x v="0"/>
    <x v="0"/>
    <m/>
    <m/>
    <s v="pedpablo"/>
    <s v="pedro.depablo@unirioja.es"/>
    <n v="0"/>
    <n v="0"/>
    <n v="500"/>
    <s v="CATEDRATICO DE UNIVERSIDAD"/>
    <s v="01R"/>
    <s v="TIEMPO COMPLETO REDUCIDO"/>
    <s v="2013-09-01 00:00:00.0"/>
    <s v="null"/>
    <s v="DF3721"/>
    <s v="CATEDRÁTICO DE UNIVERSIDAD"/>
    <s v="R103"/>
    <x v="1"/>
    <n v="130"/>
    <s v="DERECHO CIVIL"/>
  </r>
  <r>
    <x v="1"/>
    <n v="16583877"/>
    <x v="1"/>
    <n v="233"/>
    <s v="233G"/>
    <s v="GRUPO-A"/>
    <s v="Propiedad y derechos reales"/>
    <s v="GG"/>
    <s v="GRUPO GRANDE"/>
    <s v="233G"/>
    <s v="GRUPO GRANDE DE Propiedad y derechos reales"/>
    <s v="GRUPO-A"/>
    <s v="Grupo Grande de Propiedad y derechos reales"/>
    <s v="2S"/>
    <n v="16583877"/>
    <s v="MARTÍNEZ"/>
    <s v="RIPA"/>
    <s v="JOSÉ"/>
    <s v="MARTÍNEZ RIPA, JOSÉ"/>
    <x v="1"/>
    <x v="0"/>
    <x v="1"/>
    <m/>
    <m/>
    <s v="jomartri"/>
    <s v="jose.martinezr@unirioja.es"/>
    <n v="6"/>
    <n v="6"/>
    <n v="536"/>
    <s v="PROFESOR INTERINO"/>
    <s v="P06"/>
    <s v="TIEMPO PARCIAL (6+6 HORAS)"/>
    <s v="2019-02-05 00:00:00.0"/>
    <s v="2019-06-24 00:00:00.0"/>
    <s v="PI101453"/>
    <s v="PROFESOR CONTRATADO INTERINO"/>
    <s v="R103"/>
    <x v="1"/>
    <n v="130"/>
    <s v="DERECHO CIVIL"/>
  </r>
  <r>
    <x v="1"/>
    <n v="16588594"/>
    <x v="1"/>
    <n v="233"/>
    <s v="233R"/>
    <s v="GRUPO-A1"/>
    <s v="Propiedad y derechos reales"/>
    <s v="GR"/>
    <s v="GRUPO REDUCIDO"/>
    <s v="233R"/>
    <s v="GRUPO REDUCIDO DE Propiedad y derechos reales"/>
    <s v="GRUPO-A1"/>
    <s v="Grupo Reducido de Propiedad y derechos reales"/>
    <s v="2S"/>
    <n v="16588594"/>
    <s v="LOZA"/>
    <s v="MARIN"/>
    <s v="EVA MARÍA"/>
    <s v="LOZA MARIN, EVA MARÍA"/>
    <x v="1"/>
    <x v="0"/>
    <x v="1"/>
    <m/>
    <m/>
    <s v="evloza"/>
    <s v="eva-maria.loza@unirioja.es"/>
    <n v="0"/>
    <n v="0"/>
    <n v="532"/>
    <s v="LABORAL DOCENTE-ASOCIADO"/>
    <s v="P06"/>
    <s v="TIEMPO PARCIAL (6+6 HORAS)"/>
    <s v="2018-10-09 00:00:00.0"/>
    <s v="2019-09-14 00:00:00.0"/>
    <s v="PI101349"/>
    <s v="PROFESOR ASOCIADO"/>
    <s v="R103"/>
    <x v="1"/>
    <n v="130"/>
    <s v="DERECHO CIVIL"/>
  </r>
  <r>
    <x v="2"/>
    <n v="16243789"/>
    <x v="1"/>
    <n v="233"/>
    <s v="233G"/>
    <s v="GRUPO-A"/>
    <s v="Propiedad y derechos reales"/>
    <s v="GG"/>
    <s v="GRUPO GRANDE"/>
    <s v="233G"/>
    <s v="GRUPO GRANDE DE Propiedad y derechos reales"/>
    <s v="GRUPO-A"/>
    <s v="Grupo Grande de Propiedad y derechos reales"/>
    <s v="2S"/>
    <n v="16243789"/>
    <s v="PABLO"/>
    <s v="CONTRERAS"/>
    <s v="PEDRO V. DE"/>
    <s v="PABLO CONTRERAS, PEDRO V. DE"/>
    <x v="0"/>
    <x v="0"/>
    <x v="0"/>
    <m/>
    <m/>
    <s v="pedpablo"/>
    <s v="pedro.depablo@unirioja.es"/>
    <n v="0"/>
    <m/>
    <n v="500"/>
    <s v="CATEDRATICO DE UNIVERSIDAD"/>
    <s v="01R"/>
    <s v="TIEMPO COMPLETO REDUCIDO"/>
    <s v="2013-09-01 00:00:00.0"/>
    <s v="null"/>
    <s v="DF3721"/>
    <s v="CATEDRÁTICO DE UNIVERSIDAD"/>
    <s v="R103"/>
    <x v="1"/>
    <n v="130"/>
    <s v="DERECHO CIVIL"/>
  </r>
  <r>
    <x v="2"/>
    <n v="16583877"/>
    <x v="1"/>
    <n v="233"/>
    <s v="233G"/>
    <s v="GRUPO-A"/>
    <s v="Propiedad y derechos reales"/>
    <s v="GG"/>
    <s v="GRUPO GRANDE"/>
    <s v="233G"/>
    <s v="GRUPO GRANDE DE Propiedad y derechos reales"/>
    <s v="GRUPO-A"/>
    <s v="Grupo Grande de Propiedad y derechos reales"/>
    <s v="2S"/>
    <n v="16583877"/>
    <s v="MARTÍNEZ"/>
    <s v="RIPA"/>
    <s v="JOSÉ"/>
    <s v="MARTÍNEZ RIPA, JOSÉ"/>
    <x v="1"/>
    <x v="0"/>
    <x v="1"/>
    <m/>
    <m/>
    <s v="jomartri"/>
    <s v="jose.martinezr@unirioja.es"/>
    <n v="6"/>
    <m/>
    <n v="536"/>
    <s v="PROFESOR INTERINO"/>
    <s v="P06"/>
    <s v="TIEMPO PARCIAL (6+6 HORAS)"/>
    <s v="2019-02-05 00:00:00.0"/>
    <s v="2019-06-24 00:00:00.0"/>
    <s v="PI101453"/>
    <s v="PROFESOR CONTRATADO INTERINO"/>
    <s v="R103"/>
    <x v="1"/>
    <n v="130"/>
    <s v="DERECHO CIVIL"/>
  </r>
  <r>
    <x v="2"/>
    <n v="16588594"/>
    <x v="1"/>
    <n v="233"/>
    <s v="233R"/>
    <s v="GRUPO-A1"/>
    <s v="Propiedad y derechos reales"/>
    <s v="GR"/>
    <s v="GRUPO REDUCIDO"/>
    <s v="233R"/>
    <s v="GRUPO REDUCIDO DE Propiedad y derechos reales"/>
    <s v="GRUPO-A1"/>
    <s v="Grupo Reducido de Propiedad y derechos reales"/>
    <s v="2S"/>
    <n v="16588594"/>
    <s v="LOZA"/>
    <s v="MARIN"/>
    <s v="EVA MARÍA"/>
    <s v="LOZA MARIN, EVA MARÍA"/>
    <x v="1"/>
    <x v="0"/>
    <x v="1"/>
    <m/>
    <m/>
    <s v="evloza"/>
    <s v="eva-maria.loza@unirioja.es"/>
    <n v="0"/>
    <m/>
    <n v="532"/>
    <s v="LABORAL DOCENTE-ASOCIADO"/>
    <s v="P06"/>
    <s v="TIEMPO PARCIAL (6+6 HORAS)"/>
    <s v="2018-10-09 00:00:00.0"/>
    <s v="2019-09-14 00:00:00.0"/>
    <s v="PI101349"/>
    <s v="PROFESOR ASOCIADO"/>
    <s v="R103"/>
    <x v="1"/>
    <n v="130"/>
    <s v="DERECHO CIVIL"/>
  </r>
  <r>
    <x v="1"/>
    <n v="16586761"/>
    <x v="1"/>
    <n v="234"/>
    <s v="234G"/>
    <s v="GRUPO-A"/>
    <s v="Contratos mercantiles y títulos valor"/>
    <s v="GG"/>
    <s v="GRUPO GRANDE"/>
    <s v="234G"/>
    <s v="GRUPO GRANDE DE Contratos mercantiles y títulos valor"/>
    <s v="GRUPO-A"/>
    <s v="Grupo Grande de Contratos mercantiles y títulos valor"/>
    <s v="2S"/>
    <n v="16586761"/>
    <s v="PÉREZ"/>
    <s v="ESCALONA"/>
    <s v="SUSANA"/>
    <s v="PÉREZ ESCALONA, SUSANA"/>
    <x v="1"/>
    <x v="0"/>
    <x v="0"/>
    <m/>
    <m/>
    <s v="superez"/>
    <s v="susana.perez@unirioja.es"/>
    <n v="6"/>
    <n v="6"/>
    <n v="534"/>
    <s v="CONTRATADO DOCTOR -TIPO 1"/>
    <s v="C01"/>
    <s v="TIEMPO COMPLETO"/>
    <s v="2009-10-01 00:00:00.0"/>
    <s v="null"/>
    <s v="PI100723"/>
    <s v="CONTRATADO DOCTOR"/>
    <s v="R103"/>
    <x v="1"/>
    <n v="165"/>
    <s v="DERECHO MERCANTIL"/>
  </r>
  <r>
    <x v="1"/>
    <n v="9308464"/>
    <x v="1"/>
    <n v="235"/>
    <s v="235G"/>
    <s v="GRUPO-A"/>
    <s v="Derecho de familia y sucesiones"/>
    <s v="GG"/>
    <s v="GRUPO GRANDE"/>
    <s v="235G"/>
    <s v="GG de Derecho de familia y sucesiones"/>
    <s v="GRUPO-A"/>
    <s v="GG de Derecho de familia y sucesiones"/>
    <s v="1S"/>
    <n v="9308464"/>
    <s v="VEGA"/>
    <s v="GUTIÉRREZ"/>
    <s v="ANA MARÍA"/>
    <s v="VEGA GUTIÉRREZ, ANA MARÍA"/>
    <x v="0"/>
    <x v="0"/>
    <x v="0"/>
    <m/>
    <m/>
    <s v="anavega"/>
    <s v="ana.vega@unirioja.es"/>
    <n v="0.9"/>
    <n v="0.9"/>
    <n v="500"/>
    <s v="CATEDRATICO DE UNIVERSIDAD"/>
    <s v="C01"/>
    <s v="TIEMPO COMPLETO"/>
    <s v="2007-05-13 00:00:00.0"/>
    <s v="null"/>
    <s v="DF100208"/>
    <s v="CATEDRÁTICO DE UNIVERSIDAD"/>
    <s v="R103"/>
    <x v="1"/>
    <n v="145"/>
    <s v="DERECHO ECLESIÁSTICO DEL ESTADO"/>
  </r>
  <r>
    <x v="1"/>
    <n v="16566533"/>
    <x v="1"/>
    <n v="237"/>
    <s v="237G"/>
    <s v="GRUPO-A"/>
    <s v="Derecho internacional privado"/>
    <s v="GG"/>
    <s v="GRUPO GRANDE"/>
    <s v="237G"/>
    <s v="GG de Derecho internacional privado"/>
    <s v="GRUPO-A"/>
    <s v="GG de Derecho internacional privado"/>
    <s v="1S"/>
    <n v="16566533"/>
    <s v="EZQUERRO"/>
    <s v="SOLAS"/>
    <s v="JORGE JULIO"/>
    <s v="EZQUERRO SOLAS, JORGE JULIO"/>
    <x v="1"/>
    <x v="0"/>
    <x v="1"/>
    <m/>
    <m/>
    <s v="joezquer"/>
    <s v="jorge-julio.ezquerro@unirioja.es"/>
    <n v="4.5"/>
    <n v="4.5"/>
    <n v="532"/>
    <s v="LABORAL DOCENTE-ASOCIADO"/>
    <s v="P04"/>
    <s v="TIEMPO PARCIAL (4+4 HORAS)"/>
    <s v="2018-09-17 00:00:00.0"/>
    <s v="2019-09-14 00:00:00.0"/>
    <s v="PI101350"/>
    <s v="PROFESOR ASOCIADO"/>
    <s v="R103"/>
    <x v="1"/>
    <n v="165"/>
    <s v="DERECHO MERCANTIL"/>
  </r>
  <r>
    <x v="1"/>
    <n v="2856545"/>
    <x v="1"/>
    <n v="238"/>
    <s v="238G"/>
    <s v="GRUPO-A"/>
    <s v="Prácticas externas"/>
    <s v="GG"/>
    <s v="GRUPO GRANDE"/>
    <s v="238G"/>
    <s v="GG de Prácticas externas"/>
    <s v="GRUPO-A"/>
    <s v="GG de Prácticas externas"/>
    <s v="2S"/>
    <n v="2856545"/>
    <s v="MARTÍNEZ"/>
    <s v="NAVAS"/>
    <s v="ISABEL"/>
    <s v="MARTÍNEZ NAVAS, ISABEL"/>
    <x v="1"/>
    <x v="0"/>
    <x v="0"/>
    <m/>
    <m/>
    <s v="ismarti"/>
    <s v="isabel.mnavas@unirioja.es"/>
    <n v="1.1000000000000001"/>
    <n v="1.1000000000000001"/>
    <n v="504"/>
    <s v="PROFESOR TITULAR UNIVERSIDAD"/>
    <s v="01R"/>
    <s v="TIEMPO COMPLETO REDUCIDO"/>
    <s v="2017-09-16 00:00:00.0"/>
    <s v="null"/>
    <s v="DF31109"/>
    <s v="TITULAR DE UNIVERSIDAD"/>
    <s v="R103"/>
    <x v="1"/>
    <n v="470"/>
    <s v="HISTORIA DEL DERECHO Y DE LAS INSTITUCIONES"/>
  </r>
  <r>
    <x v="1"/>
    <n v="16542669"/>
    <x v="1"/>
    <n v="238"/>
    <s v="238G"/>
    <s v="GRUPO-A"/>
    <s v="Prácticas externas"/>
    <s v="GG"/>
    <s v="GRUPO GRANDE"/>
    <s v="238G"/>
    <s v="GG de Prácticas externas"/>
    <s v="GRUPO-A"/>
    <s v="GG de Prácticas externas"/>
    <s v="2S"/>
    <n v="16542669"/>
    <s v="ARRUGA"/>
    <s v="SEGURA"/>
    <s v="MARÍA CONCEPCIÓN"/>
    <s v="ARRUGA SEGURA, MARÍA CONCEPCIÓN"/>
    <x v="1"/>
    <x v="0"/>
    <x v="1"/>
    <m/>
    <m/>
    <s v="m-arruga"/>
    <s v="maria-concepcion.arruga@unirioja.es"/>
    <n v="0.3"/>
    <n v="0.3"/>
    <s v="A-0537"/>
    <s v="TITULAR"/>
    <s v="C01"/>
    <s v="TIEMPO COMPLETO"/>
    <s v="2011-01-01 00:00:00.0"/>
    <s v="null"/>
    <s v="PI100875"/>
    <s v="TITULAR"/>
    <s v="R103"/>
    <x v="1"/>
    <n v="140"/>
    <s v="DERECHO DEL TRABAJO Y DE LA SEGURIDAD SOCIAL"/>
  </r>
  <r>
    <x v="1"/>
    <n v="17206354"/>
    <x v="1"/>
    <n v="238"/>
    <s v="238G"/>
    <s v="GRUPO-A"/>
    <s v="Prácticas externas"/>
    <s v="GG"/>
    <s v="GRUPO GRANDE"/>
    <s v="238G"/>
    <s v="GG de Prácticas externas"/>
    <s v="GRUPO-A"/>
    <s v="GG de Prácticas externas"/>
    <s v="2S"/>
    <n v="17206354"/>
    <s v="MARTÍNEZ DE PISÓN"/>
    <s v="CAVERO"/>
    <s v="JOSÉ MARÍA"/>
    <s v="MARTÍNEZ DE PISÓN CAVERO, JOSÉ MARÍA"/>
    <x v="0"/>
    <x v="0"/>
    <x v="0"/>
    <m/>
    <m/>
    <s v="jdepison"/>
    <s v="jose.mezdepison@unirioja.es"/>
    <n v="0.8"/>
    <n v="0.8"/>
    <n v="500"/>
    <s v="CATEDRATICO DE UNIVERSIDAD"/>
    <s v="01R"/>
    <s v="TIEMPO COMPLETO REDUCIDO"/>
    <s v="2013-09-01 00:00:00.0"/>
    <s v="null"/>
    <s v="DF31106"/>
    <s v="CATEDRÁTICO DE UNIVERSIDAD"/>
    <s v="R103"/>
    <x v="1"/>
    <n v="381"/>
    <s v="FILOSOFÍA DEL DERECHO"/>
  </r>
  <r>
    <x v="1"/>
    <n v="18027322"/>
    <x v="1"/>
    <n v="238"/>
    <s v="238G"/>
    <s v="GRUPO-A"/>
    <s v="Prácticas externas"/>
    <s v="GG"/>
    <s v="GRUPO GRANDE"/>
    <s v="238G"/>
    <s v="GG de Prácticas externas"/>
    <s v="GRUPO-A"/>
    <s v="GG de Prácticas externas"/>
    <s v="2S"/>
    <n v="18027322"/>
    <s v="SUSÍN"/>
    <s v="BETRÁN"/>
    <s v="RAÚL"/>
    <s v="SUSÍN BETRÁN, RAÚL"/>
    <x v="1"/>
    <x v="0"/>
    <x v="0"/>
    <m/>
    <m/>
    <s v="rasusin"/>
    <s v="raul.susin@unirioja.es"/>
    <n v="0.7"/>
    <n v="0.7"/>
    <n v="504"/>
    <s v="PROFESOR TITULAR UNIVERSIDAD"/>
    <s v="C01"/>
    <s v="TIEMPO COMPLETO"/>
    <s v="2015-09-15 00:00:00.0"/>
    <s v="null"/>
    <s v="DF100148"/>
    <s v="PROFESOR TITULAR DE UNIVERSIDAD"/>
    <s v="R103"/>
    <x v="1"/>
    <n v="381"/>
    <s v="FILOSOFÍA DEL DERECHO"/>
  </r>
  <r>
    <x v="1"/>
    <n v="51616377"/>
    <x v="1"/>
    <n v="238"/>
    <s v="238G"/>
    <s v="GRUPO-A"/>
    <s v="Prácticas externas"/>
    <s v="GG"/>
    <s v="GRUPO GRANDE"/>
    <s v="238G"/>
    <s v="GG de Prácticas externas"/>
    <s v="GRUPO-A"/>
    <s v="GG de Prácticas externas"/>
    <s v="2S"/>
    <n v="51616377"/>
    <s v="AGUDO"/>
    <s v="RUIZ"/>
    <s v="ALFONSO"/>
    <s v="AGUDO RUIZ, ALFONSO"/>
    <x v="0"/>
    <x v="0"/>
    <x v="0"/>
    <m/>
    <m/>
    <s v="alagudo"/>
    <s v="alfonso.agudo@unirioja.es"/>
    <n v="0.9"/>
    <n v="0.9"/>
    <n v="500"/>
    <s v="CATEDRATICO DE UNIVERSIDAD"/>
    <s v="C01"/>
    <s v="TIEMPO COMPLETO"/>
    <s v="2013-09-01 00:00:00.0"/>
    <s v="null"/>
    <s v="DF100223"/>
    <s v="CATEDRÁTICO DE UNIVERSIDAD"/>
    <s v="R103"/>
    <x v="1"/>
    <n v="180"/>
    <s v="DERECHO ROMANO"/>
  </r>
  <r>
    <x v="1"/>
    <n v="16558242"/>
    <x v="1"/>
    <n v="239"/>
    <s v="239G"/>
    <s v="GRUPO-A"/>
    <s v="Derecho autonómico de La Rioja"/>
    <s v="GG"/>
    <s v="GRUPO GRANDE"/>
    <s v="239G"/>
    <s v="GG de Derecho autonómico de La Rioja"/>
    <s v="GRUPO-A"/>
    <s v="GG de Derecho autonómico de La Rioja"/>
    <s v="2S"/>
    <n v="16558242"/>
    <s v="PASCUAL"/>
    <s v="MEDRANO"/>
    <s v="MARÍA AMELIA"/>
    <s v="PASCUAL MEDRANO, MARÍA AMELIA"/>
    <x v="0"/>
    <x v="0"/>
    <x v="0"/>
    <m/>
    <m/>
    <s v="apascual"/>
    <s v="amelia.pascual@unirioja.es"/>
    <n v="3"/>
    <n v="3"/>
    <n v="504"/>
    <s v="PROFESOR TITULAR UNIVERSIDAD"/>
    <s v="C01"/>
    <s v="TIEMPO COMPLETO"/>
    <s v="2013-09-01 00:00:00.0"/>
    <s v="null"/>
    <s v="DF100131"/>
    <s v="TITULAR DE UNIVERSIDAD"/>
    <s v="R103"/>
    <x v="1"/>
    <n v="135"/>
    <s v="DERECHO CONSTITUCIONAL"/>
  </r>
  <r>
    <x v="1"/>
    <n v="16632993"/>
    <x v="1"/>
    <n v="241"/>
    <s v="241R"/>
    <s v="GRUPO-A1"/>
    <s v="Derecho medioambiental"/>
    <s v="GR"/>
    <s v="GRUPO REDUCIDO"/>
    <s v="241R"/>
    <s v="GR de Derecho medioambiental"/>
    <s v="GRUPO-A1"/>
    <s v="GR de Derecho medioambiental"/>
    <s v="2S"/>
    <n v="16632993"/>
    <s v="MUÑOZ"/>
    <s v="BENITO"/>
    <s v="LUCÍA"/>
    <s v="MUÑOZ BENITO, LUCÍA"/>
    <x v="1"/>
    <x v="0"/>
    <x v="1"/>
    <m/>
    <m/>
    <s v="lumunob"/>
    <s v="lucia.munoz@alum.unirioja.es"/>
    <n v="1.5"/>
    <n v="1.5"/>
    <n v="536"/>
    <s v="PROFESOR INTERINO"/>
    <s v="P03"/>
    <s v="TIEMPO PARCIAL (3+3 HORAS)"/>
    <s v="2018-09-24 00:00:00.0"/>
    <s v="2019-09-14 00:00:00.0"/>
    <s v="PI101419"/>
    <s v="PROFESOR CONTRATADO INTERINO"/>
    <s v="R103"/>
    <x v="1"/>
    <n v="125"/>
    <s v="DERECHO ADMINISTRATIVO"/>
  </r>
  <r>
    <x v="1"/>
    <n v="13104263"/>
    <x v="1"/>
    <n v="242"/>
    <s v="242G"/>
    <s v="GRUPO-A"/>
    <s v="Propiedad rústica y derecho agrario"/>
    <s v="GG"/>
    <s v="GRUPO GRANDE"/>
    <s v="242G"/>
    <s v="GG de Propiedad rústica y derecho agrario"/>
    <s v="GRUPO-A"/>
    <s v="GG de Propiedad rústica y derecho agrario"/>
    <s v="2S"/>
    <n v="13104263"/>
    <s v="SÁNCHEZ"/>
    <s v="HERNÁNDEZ"/>
    <s v="ÁNGEL"/>
    <s v="SÁNCHEZ HERNÁNDEZ, ÁNGEL"/>
    <x v="0"/>
    <x v="0"/>
    <x v="0"/>
    <m/>
    <m/>
    <s v="asanchez"/>
    <s v="angel.sanchez@unirioja.es"/>
    <n v="3"/>
    <n v="3"/>
    <n v="500"/>
    <s v="CATEDRATICO DE UNIVERSIDAD"/>
    <s v="01R"/>
    <s v="TIEMPO COMPLETO REDUCIDO"/>
    <s v="2018-12-18 00:00:00.0"/>
    <s v="null"/>
    <s v="DF100376"/>
    <s v="CATEDRÁTICO DE UNIVERSIDAD"/>
    <s v="R103"/>
    <x v="1"/>
    <n v="130"/>
    <s v="DERECHO CIVIL"/>
  </r>
  <r>
    <x v="3"/>
    <n v="72786271"/>
    <x v="1"/>
    <n v="245"/>
    <s v="245G"/>
    <s v="GRUPO-A"/>
    <s v="Psicología de la intervención social"/>
    <s v="GG"/>
    <s v="GRUPO GRANDE"/>
    <s v="245G"/>
    <s v="GRUPO GRANDE DE Psicología de la intervención social"/>
    <s v="GRUPO-A"/>
    <s v="Grupo Grande de Psicología de la intervención social"/>
    <s v="1S"/>
    <n v="72786271"/>
    <s v="MONTAÑÉS"/>
    <s v="MURO"/>
    <s v="MARÍA PILAR"/>
    <s v="MONTAÑÉS MURO, MARÍA PILAR"/>
    <x v="0"/>
    <x v="0"/>
    <x v="1"/>
    <m/>
    <m/>
    <s v="mamontan"/>
    <s v="maria-pilar.montanes@unirioja.es"/>
    <n v="4.5"/>
    <n v="4.5"/>
    <n v="536"/>
    <s v="PROFESOR INTERINO"/>
    <s v="C01"/>
    <s v="TIEMPO COMPLETO"/>
    <s v="2012-09-01 00:00:00.0"/>
    <s v="null"/>
    <s v="PI100845"/>
    <s v="PROFESOR CONTRATADO INTERINO"/>
    <s v="R115"/>
    <x v="2"/>
    <n v="740"/>
    <s v="PSICOLOGÍA SOCIAL"/>
  </r>
  <r>
    <x v="3"/>
    <n v="46335272"/>
    <x v="1"/>
    <n v="246"/>
    <s v="246G"/>
    <s v="GRUPO-A"/>
    <s v="Trabajo social con grupos"/>
    <s v="GG"/>
    <s v="GRUPO GRANDE"/>
    <s v="246G"/>
    <s v="GRUPO GRANDE DE Trabajo social en grupos"/>
    <s v="GRUPO-A"/>
    <s v="Grupo Grande de Trabajo social en grupos"/>
    <s v="1S"/>
    <n v="46335272"/>
    <s v="CAPARRÓS"/>
    <s v="CIVERA"/>
    <s v="MARÍA NEUS"/>
    <s v="CAPARRÓS CIVERA, MARÍA NEUS"/>
    <x v="0"/>
    <x v="0"/>
    <x v="0"/>
    <m/>
    <m/>
    <s v="macaparr"/>
    <s v="maria-neus.caparros@unirioja.es"/>
    <n v="4.5"/>
    <n v="4.5"/>
    <s v="A-0504"/>
    <s v="PROFESOR TITULAR UNIVERSIDAD"/>
    <s v="C01"/>
    <s v="TIEMPO COMPLETO"/>
    <s v="2009-09-29 00:00:00.0"/>
    <s v="null"/>
    <s v="DF100250"/>
    <s v="TITULAR DE UNIVERSIDAD"/>
    <s v="R103"/>
    <x v="1"/>
    <n v="813"/>
    <s v="TRABAJO SOCIAL Y SERVICIOS SOCIALES"/>
  </r>
  <r>
    <x v="3"/>
    <n v="36168750"/>
    <x v="1"/>
    <n v="247"/>
    <s v="247G"/>
    <s v="GRUPO-A"/>
    <s v="Ética y deontología del trabajo social"/>
    <s v="GG"/>
    <s v="GRUPO GRANDE"/>
    <s v="247G"/>
    <s v="GRUPO GRANDE DE Ética y deontología del trabajo social"/>
    <s v="GRUPO-A"/>
    <s v="Grupo Grande de Ética y deontología del trabajo social"/>
    <s v="1S"/>
    <n v="36168750"/>
    <s v="FERNÁNDEZ"/>
    <s v="GUERRERO"/>
    <s v="OLAYA"/>
    <s v="FERNÁNDEZ GUERRERO, OLAYA"/>
    <x v="0"/>
    <x v="0"/>
    <x v="0"/>
    <m/>
    <m/>
    <s v="olferng"/>
    <s v="olaya.fernandez@unirioja.es"/>
    <n v="4.5"/>
    <n v="4.5"/>
    <n v="536"/>
    <s v="PROFESOR INTERINO"/>
    <s v="C01"/>
    <s v="TIEMPO COMPLETO"/>
    <s v="2017-09-15 00:00:00.0"/>
    <s v="null"/>
    <s v="PI101279"/>
    <s v="PROFESOR CONTRATADO INTERINO"/>
    <s v="R114"/>
    <x v="3"/>
    <n v="383"/>
    <s v="FILOSOFÍA MORAL"/>
  </r>
  <r>
    <x v="3"/>
    <n v="16545002"/>
    <x v="1"/>
    <n v="248"/>
    <s v="248G"/>
    <s v="GRUPO-A"/>
    <s v="Métodos y técnicas de investigación social"/>
    <s v="GG"/>
    <s v="GRUPO GRANDE"/>
    <s v="248G"/>
    <s v="GRUPO GRANDE DE Métodos y técnicas de investigación social"/>
    <s v="GRUPO-A"/>
    <s v="Grupo Grande de Métodos y técnicas de investigación social"/>
    <s v="1S"/>
    <n v="16545002"/>
    <s v="SABATER"/>
    <s v="FERNÁNDEZ"/>
    <s v="Mª CARMEN"/>
    <s v="SABATER FERNÁNDEZ, Mª CARMEN"/>
    <x v="0"/>
    <x v="0"/>
    <x v="0"/>
    <m/>
    <m/>
    <s v="mcsabaf"/>
    <s v="carmen.sabater@unirioja.es"/>
    <n v="4.5"/>
    <n v="4.5"/>
    <n v="536"/>
    <s v="PROFESOR INTERINO"/>
    <s v="C01"/>
    <s v="TIEMPO COMPLETO"/>
    <s v="2013-09-16 00:00:00.0"/>
    <s v="null"/>
    <s v="PI100925"/>
    <s v="PROFESOR CONTRATADO INTERINO"/>
    <s v="R114"/>
    <x v="3"/>
    <n v="775"/>
    <s v="SOCIOLOGÍA"/>
  </r>
  <r>
    <x v="2"/>
    <n v="16545002"/>
    <x v="1"/>
    <n v="248"/>
    <s v="248G"/>
    <s v="GRUPO-A"/>
    <s v="Métodos y técnicas de investigación social"/>
    <s v="GG"/>
    <s v="GRUPO GRANDE"/>
    <s v="248G"/>
    <s v="GRUPO GRANDE DE Métodos y técnicas de investigación social"/>
    <s v="GRUPO-A"/>
    <s v="Grupo Grande de Métodos y técnicas de investigación social"/>
    <s v="1S"/>
    <n v="16545002"/>
    <s v="SABATER"/>
    <s v="FERNÁNDEZ"/>
    <s v="Mª CARMEN"/>
    <s v="SABATER FERNÁNDEZ, Mª CARMEN"/>
    <x v="0"/>
    <x v="0"/>
    <x v="0"/>
    <m/>
    <m/>
    <s v="mcsabaf"/>
    <s v="carmen.sabater@unirioja.es"/>
    <n v="4.5"/>
    <m/>
    <n v="536"/>
    <s v="PROFESOR INTERINO"/>
    <s v="C01"/>
    <s v="TIEMPO COMPLETO"/>
    <s v="2013-09-16 00:00:00.0"/>
    <s v="null"/>
    <s v="PI100925"/>
    <s v="PROFESOR CONTRATADO INTERINO"/>
    <s v="R114"/>
    <x v="3"/>
    <n v="775"/>
    <s v="SOCIOLOGÍA"/>
  </r>
  <r>
    <x v="3"/>
    <n v="15381719"/>
    <x v="1"/>
    <n v="249"/>
    <s v="249G"/>
    <s v="GRUPO-A"/>
    <s v="Diseño y evaluación de programas sociales"/>
    <s v="GG"/>
    <s v="GRUPO GRANDE"/>
    <s v="249G"/>
    <s v="GRUPO GRANDE DE Diseño y evaluación de programas sociales"/>
    <s v="GRUPO-A"/>
    <s v="Grupo Grande de Diseño y evaluación de programas sociales"/>
    <s v="2S"/>
    <n v="15381719"/>
    <s v="RAYA"/>
    <s v="DÍEZ"/>
    <s v="ESTHER"/>
    <s v="RAYA DÍEZ, ESTHER"/>
    <x v="1"/>
    <x v="0"/>
    <x v="0"/>
    <m/>
    <m/>
    <s v="esraya"/>
    <s v="esther.raya@unirioja.es"/>
    <n v="4.5"/>
    <n v="4.5"/>
    <n v="504"/>
    <s v="PROFESOR TITULAR UNIVERSIDAD"/>
    <s v="01A"/>
    <s v="TIEMPO COMPLETO AMPLIADO"/>
    <s v="2018-09-17 00:00:00.0"/>
    <s v="null"/>
    <s v="DF100205"/>
    <s v="PROFESOR TITULAR DE UNVERSIDAD"/>
    <s v="R103"/>
    <x v="1"/>
    <n v="813"/>
    <s v="TRABAJO SOCIAL Y SERVICIOS SOCIALES"/>
  </r>
  <r>
    <x v="3"/>
    <n v="16574975"/>
    <x v="1"/>
    <n v="250"/>
    <s v="250G"/>
    <s v="GRUPO-A"/>
    <s v="Prácticas de estudio diagnóstico"/>
    <s v="GG"/>
    <s v="GRUPO GRANDE"/>
    <s v="250G"/>
    <s v="GG DE PRÁCTICUM DE TRABAJO SOCIAL DE 3º"/>
    <s v="GRUPO-A"/>
    <s v="GG DE PRÁCTICUM DE TRABAJO SOCIAL DE 3º"/>
    <s v="AN"/>
    <n v="16574975"/>
    <s v="TOBIAS"/>
    <s v="OLARTE"/>
    <s v="EVA"/>
    <s v="TOBIAS OLARTE, EVA"/>
    <x v="0"/>
    <x v="0"/>
    <x v="0"/>
    <m/>
    <m/>
    <s v="evtobias"/>
    <s v="eva.tobias@unirioja.es"/>
    <n v="1.5"/>
    <n v="1.5"/>
    <n v="532"/>
    <s v="LABORAL DOCENTE-ASOCIADO"/>
    <s v="P03"/>
    <s v="TIEMPO PARCIAL (3+3 HORAS)"/>
    <s v="2017-02-24 00:00:00.0"/>
    <s v="2019-06-30 00:00:00.0"/>
    <s v="PI101106"/>
    <s v="PROFESOR ASOCIADO"/>
    <s v="R103"/>
    <x v="1"/>
    <n v="813"/>
    <s v="TRABAJO SOCIAL Y SERVICIOS SOCIALES"/>
  </r>
  <r>
    <x v="3"/>
    <n v="16586796"/>
    <x v="1"/>
    <n v="250"/>
    <s v="250G"/>
    <s v="GRUPO-A"/>
    <s v="Prácticas de estudio diagnóstico"/>
    <s v="GG"/>
    <s v="GRUPO GRANDE"/>
    <s v="250G"/>
    <s v="GG DE PRÁCTICUM DE TRABAJO SOCIAL DE 3º"/>
    <s v="GRUPO-A"/>
    <s v="GG DE PRÁCTICUM DE TRABAJO SOCIAL DE 3º"/>
    <s v="AN"/>
    <n v="16586796"/>
    <s v="CUESTA"/>
    <s v="RUIZ CLAVIJO"/>
    <s v="ANA BELEN"/>
    <s v="CUESTA RUIZ CLAVIJO, ANA BELEN"/>
    <x v="0"/>
    <x v="0"/>
    <x v="1"/>
    <m/>
    <m/>
    <s v="ancuesta"/>
    <s v="ana-belen.cuesta@unirioja.es"/>
    <n v="1"/>
    <n v="1"/>
    <n v="532"/>
    <s v="LABORAL DOCENTE-ASOCIADO"/>
    <s v="P03"/>
    <s v="TIEMPO PARCIAL (3+3 HORAS)"/>
    <s v="2018-06-23 00:00:00.0"/>
    <s v="2019-09-14 00:00:00.0"/>
    <s v="PI101107"/>
    <s v="PROFESOR ASOCIADO"/>
    <s v="R103"/>
    <x v="1"/>
    <n v="813"/>
    <s v="TRABAJO SOCIAL Y SERVICIOS SOCIALES"/>
  </r>
  <r>
    <x v="3"/>
    <n v="16599167"/>
    <x v="1"/>
    <n v="250"/>
    <s v="250G"/>
    <s v="GRUPO-A"/>
    <s v="Prácticas de estudio diagnóstico"/>
    <s v="GG"/>
    <s v="GRUPO GRANDE"/>
    <s v="250G"/>
    <s v="GG DE PRÁCTICUM DE TRABAJO SOCIAL DE 3º"/>
    <s v="GRUPO-A"/>
    <s v="GG DE PRÁCTICUM DE TRABAJO SOCIAL DE 3º"/>
    <s v="AN"/>
    <n v="16599167"/>
    <s v="ACEÑA"/>
    <s v="IRIARTE"/>
    <s v="IRENE"/>
    <s v="ACEÑA IRIARTE, IRENE"/>
    <x v="1"/>
    <x v="0"/>
    <x v="1"/>
    <m/>
    <m/>
    <s v="ircen"/>
    <s v="irene.cen@unirioja.es"/>
    <n v="1"/>
    <n v="1"/>
    <n v="532"/>
    <s v="LABORAL DOCENTE-ASOCIADO"/>
    <s v="P02"/>
    <s v="TIEMPO PARCIAL (2+2 HORAS)"/>
    <s v="2017-09-15 00:00:00.0"/>
    <s v="2019-09-14 00:00:00.0"/>
    <s v="PI101300"/>
    <s v="PROFESOR ASOCIADO"/>
    <s v="R103"/>
    <x v="1"/>
    <n v="813"/>
    <s v="TRABAJO SOCIAL Y SERVICIOS SOCIALES"/>
  </r>
  <r>
    <x v="3"/>
    <n v="72989041"/>
    <x v="1"/>
    <n v="250"/>
    <s v="250G"/>
    <s v="GRUPO-A"/>
    <s v="Prácticas de estudio diagnóstico"/>
    <s v="GG"/>
    <s v="GRUPO GRANDE"/>
    <s v="250G"/>
    <s v="GG DE PRÁCTICUM DE TRABAJO SOCIAL DE 3º"/>
    <s v="GRUPO-A"/>
    <s v="GG DE PRÁCTICUM DE TRABAJO SOCIAL DE 3º"/>
    <s v="AN"/>
    <n v="72989041"/>
    <s v="SERRANO"/>
    <s v="MARTÍNEZ"/>
    <s v="CECILIA"/>
    <s v="SERRANO MARTÍNEZ, CECILIA"/>
    <x v="1"/>
    <x v="0"/>
    <x v="1"/>
    <m/>
    <m/>
    <s v="ceserran"/>
    <s v="cecilia.serrano@unirioja.es"/>
    <n v="1.5"/>
    <n v="1.5"/>
    <n v="536"/>
    <s v="PROFESOR INTERINO"/>
    <s v="C01"/>
    <s v="TIEMPO COMPLETO"/>
    <s v="2017-09-15 00:00:00.0"/>
    <s v="null"/>
    <s v="PI101232"/>
    <s v="PROFESOR CONTRATADO INTERINO"/>
    <s v="R103"/>
    <x v="1"/>
    <n v="813"/>
    <s v="TRABAJO SOCIAL Y SERVICIOS SOCIALES"/>
  </r>
  <r>
    <x v="3"/>
    <n v="80154902"/>
    <x v="1"/>
    <n v="250"/>
    <s v="250G"/>
    <s v="GRUPO-A"/>
    <s v="Prácticas de estudio diagnóstico"/>
    <s v="GG"/>
    <s v="GRUPO GRANDE"/>
    <s v="250G"/>
    <s v="GG DE PRÁCTICUM DE TRABAJO SOCIAL DE 3º"/>
    <s v="GRUPO-A"/>
    <s v="GG DE PRÁCTICUM DE TRABAJO SOCIAL DE 3º"/>
    <s v="AN"/>
    <n v="80154902"/>
    <s v="CARBONERO"/>
    <s v="MUÑOZ"/>
    <s v="DOMINGO"/>
    <s v="CARBONERO MUÑOZ, DOMINGO"/>
    <x v="0"/>
    <x v="0"/>
    <x v="0"/>
    <m/>
    <m/>
    <s v="docarbon"/>
    <s v="domingo.carbonero@unirioja.es"/>
    <n v="1.5"/>
    <n v="1.5"/>
    <n v="536"/>
    <s v="PROFESOR INTERINO"/>
    <s v="C01"/>
    <s v="TIEMPO COMPLETO"/>
    <s v="2015-09-15 00:00:00.0"/>
    <s v="null"/>
    <s v="PI101021"/>
    <s v="PROFESOR CONTRATADO INTERINO"/>
    <s v="R103"/>
    <x v="1"/>
    <n v="813"/>
    <s v="TRABAJO SOCIAL Y SERVICIOS SOCIALES"/>
  </r>
  <r>
    <x v="3"/>
    <n v="16510691"/>
    <x v="1"/>
    <n v="251"/>
    <s v="251G"/>
    <s v="GRUPO-A"/>
    <s v="Trabajo social con comunidades"/>
    <s v="GG"/>
    <s v="GRUPO GRANDE"/>
    <s v="251G"/>
    <s v="GRUPO GRANDE DE Trabajo social con comunidades"/>
    <s v="GRUPO-A"/>
    <s v="Grupo Grande de Trabajo social con comunidades"/>
    <s v="2S"/>
    <n v="16510691"/>
    <s v="RUIDÍAZ"/>
    <s v="GARCÍA"/>
    <s v="CARMEN"/>
    <s v="RUIDÍAZ GARCÍA, CARMEN"/>
    <x v="0"/>
    <x v="0"/>
    <x v="0"/>
    <m/>
    <m/>
    <s v="caruidia"/>
    <s v="carmen.ruidiaz@unirioja.es"/>
    <n v="0"/>
    <n v="0"/>
    <n v="504"/>
    <s v="PROFESOR TITULAR UNIVERSIDAD"/>
    <s v="01A"/>
    <s v="TIEMPO COMPLETO AMPLIADO"/>
    <s v="2017-09-15 00:00:00.0"/>
    <s v="null"/>
    <s v="DF100189"/>
    <s v="PROFESOR TITULAR DE UNIVERSIDAD"/>
    <s v="R103"/>
    <x v="1"/>
    <n v="813"/>
    <s v="TRABAJO SOCIAL Y SERVICIOS SOCIALES"/>
  </r>
  <r>
    <x v="3"/>
    <n v="16628645"/>
    <x v="1"/>
    <n v="251"/>
    <s v="251G"/>
    <s v="GRUPO-A"/>
    <s v="Trabajo social con comunidades"/>
    <s v="GG"/>
    <s v="GRUPO GRANDE"/>
    <s v="251G"/>
    <s v="GRUPO GRANDE DE Trabajo social con comunidades"/>
    <s v="GRUPO-A"/>
    <s v="Grupo Grande de Trabajo social con comunidades"/>
    <s v="2S"/>
    <n v="16628645"/>
    <s v="MONTENEGRO"/>
    <s v="LEZA"/>
    <s v="SOFÍA"/>
    <s v="MONTENEGRO LEZA, SOFÍA"/>
    <x v="1"/>
    <x v="0"/>
    <x v="1"/>
    <m/>
    <m/>
    <s v="somonten"/>
    <s v="sofia.montenegro@alum.unirioja.es"/>
    <n v="1.5"/>
    <n v="1.5"/>
    <n v="121"/>
    <s v="PERSONAL INVESTIGADOR EN FORMACIÓN"/>
    <n v="0"/>
    <s v="_"/>
    <s v="2017-05-23 00:00:00.0"/>
    <s v="2019-05-22 00:00:00.0"/>
    <s v="D03BECARIO2"/>
    <s v="PERSONAL INVESTIGADOR PREDOCTORAL EN FORMACIÓN"/>
    <s v="R103"/>
    <x v="1"/>
    <n v="813"/>
    <s v="TRABAJO SOCIAL Y SERVICIOS SOCIALES"/>
  </r>
  <r>
    <x v="3"/>
    <n v="16515910"/>
    <x v="1"/>
    <n v="252"/>
    <s v="252G"/>
    <s v="GRUPO-A"/>
    <s v="Habilidades sociales y de comunicación para el trabajo social"/>
    <s v="GG"/>
    <s v="GRUPO GRANDE"/>
    <s v="252G"/>
    <s v="GG de Habilidades sociales y de comunicación para el trabajo social"/>
    <s v="GRUPO-A"/>
    <s v="GG de Habilidades sociales y de comunicación para el trabajo social"/>
    <s v="1S"/>
    <n v="16515910"/>
    <s v="LÁZARO"/>
    <s v="RUIZ"/>
    <s v="VICENTE"/>
    <s v="LÁZARO RUIZ, VICENTE"/>
    <x v="1"/>
    <x v="0"/>
    <x v="0"/>
    <m/>
    <m/>
    <s v="vilazaro"/>
    <s v="vicente.lazaro@unirioja.es"/>
    <n v="4.5"/>
    <n v="4.5"/>
    <s v="A-0538"/>
    <s v="TITULAR"/>
    <s v="C01"/>
    <s v="TIEMPO COMPLETO"/>
    <s v="2011-01-01 00:00:00.0"/>
    <s v="null"/>
    <s v="PI100795"/>
    <s v="TITULAR DOCTOR"/>
    <s v="R115"/>
    <x v="2"/>
    <n v="740"/>
    <s v="PSICOLOGÍA SOCIAL"/>
  </r>
  <r>
    <x v="3"/>
    <n v="16538859"/>
    <x v="1"/>
    <n v="255"/>
    <s v="255G"/>
    <s v="GRUPO-A"/>
    <s v="Trastornos de la conducta en el desarrollo humano"/>
    <s v="GG"/>
    <s v="GRUPO GRANDE"/>
    <s v="255G"/>
    <s v="GG de Trastornos de la conducta en el desarrollo humano"/>
    <s v="GRUPO-A"/>
    <s v="GG de Trastornos de la conducta en el desarrollo humano"/>
    <s v="2S"/>
    <n v="16538859"/>
    <s v="ARANA"/>
    <s v="IDIAQUEZ"/>
    <s v="JAVIER SABINO"/>
    <s v="ARANA IDIAQUEZ, JAVIER SABINO"/>
    <x v="1"/>
    <x v="0"/>
    <x v="1"/>
    <m/>
    <m/>
    <s v="jaarana"/>
    <s v="xabier.arana@unirioja.es"/>
    <n v="3"/>
    <n v="3"/>
    <n v="536"/>
    <s v="PROFESOR INTERINO"/>
    <s v="C01"/>
    <s v="TIEMPO COMPLETO"/>
    <s v="2018-09-17 00:00:00.0"/>
    <s v="null"/>
    <s v="PI101399"/>
    <s v="PROFESOR CONTRATADO INTERINO"/>
    <s v="R115"/>
    <x v="2"/>
    <n v="735"/>
    <s v="PSICOLOGÍA EVOLUTIVA Y DE LA EDUCACIÓN"/>
  </r>
  <r>
    <x v="3"/>
    <n v="71639421"/>
    <x v="1"/>
    <n v="255"/>
    <s v="255G"/>
    <s v="GRUPO-A"/>
    <s v="Trastornos de la conducta en el desarrollo humano"/>
    <s v="GG"/>
    <s v="GRUPO GRANDE"/>
    <s v="255G"/>
    <s v="GG de Trastornos de la conducta en el desarrollo humano"/>
    <s v="GRUPO-A"/>
    <s v="GG de Trastornos de la conducta en el desarrollo humano"/>
    <s v="2S"/>
    <n v="71639421"/>
    <s v="FONSECA"/>
    <s v="PEDRERO"/>
    <s v="EDUARDO"/>
    <s v="FONSECA PEDRERO, EDUARDO"/>
    <x v="0"/>
    <x v="0"/>
    <x v="0"/>
    <m/>
    <m/>
    <s v="edfonsec"/>
    <s v="eduardo.fonseca@unirioja.es"/>
    <n v="0"/>
    <n v="0"/>
    <n v="504"/>
    <s v="PROFESOR TITULAR UNIVERSIDAD"/>
    <s v="C01"/>
    <s v="TIEMPO COMPLETO"/>
    <s v="2011-09-01 00:00:00.0"/>
    <s v="null"/>
    <s v="DF100295"/>
    <s v="PROFESOR TITULAR DE UNIVERSIDAD"/>
    <s v="R115"/>
    <x v="2"/>
    <n v="735"/>
    <s v="PSICOLOGÍA EVOLUTIVA Y DE LA EDUCACIÓN"/>
  </r>
  <r>
    <x v="3"/>
    <n v="16035217"/>
    <x v="1"/>
    <n v="257"/>
    <s v="257G"/>
    <s v="GRUPO-A"/>
    <s v="Discapacidad y dependencia"/>
    <s v="GG"/>
    <s v="GRUPO GRANDE"/>
    <s v="257G"/>
    <s v="GG de Discapacidad y dependencia"/>
    <s v="GRUPO-A"/>
    <s v="GG de Discapacidad y dependencia"/>
    <s v="2S"/>
    <n v="16035217"/>
    <s v="MANZANO"/>
    <s v="GARCÍA"/>
    <s v="GUADALUPE"/>
    <s v="MANZANO GARCÍA, GUADALUPE"/>
    <x v="0"/>
    <x v="0"/>
    <x v="0"/>
    <m/>
    <m/>
    <s v="gumanzan"/>
    <s v="guadalupe.manzano@unirioja.es"/>
    <n v="1"/>
    <n v="1"/>
    <n v="504"/>
    <s v="PROFESOR TITULAR UNIVERSIDAD"/>
    <s v="C01"/>
    <s v="TIEMPO COMPLETO"/>
    <s v="2016-09-15 00:00:00.0"/>
    <s v="null"/>
    <s v="DF100046"/>
    <s v="TITULAR DE UNIVERSIDAD"/>
    <s v="R115"/>
    <x v="2"/>
    <n v="740"/>
    <s v="PSICOLOGÍA SOCIAL"/>
  </r>
  <r>
    <x v="3"/>
    <n v="16574471"/>
    <x v="1"/>
    <n v="259"/>
    <s v="259G"/>
    <s v="GRUPO-A"/>
    <s v="Globalización y TICs"/>
    <s v="GG"/>
    <s v="GRUPO GRANDE"/>
    <s v="259G"/>
    <s v="GG de Globalización y TICs"/>
    <s v="GRUPO-A"/>
    <s v="GG de Globalización y TICs"/>
    <s v="2S"/>
    <n v="16574471"/>
    <s v="ANDRÉS"/>
    <s v="CABELLO"/>
    <s v="SERGIO"/>
    <s v="ANDRÉS CABELLO, SERGIO"/>
    <x v="0"/>
    <x v="0"/>
    <x v="0"/>
    <m/>
    <m/>
    <s v="seandrc"/>
    <s v="sergio.andres@unirioja.es"/>
    <n v="0"/>
    <n v="0"/>
    <n v="536"/>
    <s v="PROFESOR INTERINO"/>
    <s v="C01"/>
    <s v="TIEMPO COMPLETO"/>
    <s v="2013-09-16 00:00:00.0"/>
    <s v="null"/>
    <s v="PI100924"/>
    <s v="PROFESOR CONTRATADO INTERINO"/>
    <s v="R114"/>
    <x v="3"/>
    <n v="775"/>
    <s v="SOCIOLOGÍA"/>
  </r>
  <r>
    <x v="3"/>
    <n v="44156166"/>
    <x v="1"/>
    <n v="259"/>
    <s v="259G"/>
    <s v="GRUPO-A"/>
    <s v="Globalización y TICs"/>
    <s v="GG"/>
    <s v="GRUPO GRANDE"/>
    <s v="259G"/>
    <s v="GG de Globalización y TICs"/>
    <s v="GRUPO-A"/>
    <s v="GG de Globalización y TICs"/>
    <s v="2S"/>
    <n v="44156166"/>
    <s v="UZCANGA"/>
    <s v="LACABE"/>
    <s v="CATALINA ANA"/>
    <s v="UZCANGA LACABE, CATALINA ANA"/>
    <x v="1"/>
    <x v="0"/>
    <x v="1"/>
    <m/>
    <m/>
    <s v="cauzcang"/>
    <s v="catalina-ana.uzcanga@unirioja.es"/>
    <n v="2.5"/>
    <n v="2.5"/>
    <n v="536"/>
    <s v="PROFESOR INTERINO"/>
    <s v="P05"/>
    <s v="TIEMPO PARCIAL (5+5 HORAS)"/>
    <s v="2018-10-02 00:00:00.0"/>
    <s v="2019-09-14 00:00:00.0"/>
    <s v="PI101437"/>
    <s v="PROFESOR CONTRATADO INTERINO"/>
    <s v="R114"/>
    <x v="3"/>
    <n v="775"/>
    <s v="SOCIOLOGÍA"/>
  </r>
  <r>
    <x v="3"/>
    <n v="16501828"/>
    <x v="1"/>
    <n v="260"/>
    <s v="260G"/>
    <s v="GRUPO-A"/>
    <s v="Población y formas de convivencia"/>
    <s v="GG"/>
    <s v="GRUPO GRANDE"/>
    <s v="260G"/>
    <s v="GG de Población y formas de convivencia"/>
    <s v="GRUPO-A"/>
    <s v="GG de Población y formas de convivencia"/>
    <s v="1S"/>
    <n v="16501828"/>
    <s v="GIRÓ"/>
    <s v="MIRANDA"/>
    <s v="JOAQUÍN"/>
    <s v="GIRÓ MIRANDA, JOAQUÍN"/>
    <x v="1"/>
    <x v="0"/>
    <x v="0"/>
    <m/>
    <m/>
    <s v="jogiro"/>
    <s v="joaquin.giro@unirioja.es"/>
    <n v="2.5"/>
    <n v="2.5"/>
    <n v="504"/>
    <s v="PROFESOR TITULAR UNIVERSIDAD"/>
    <s v="C01"/>
    <s v="TIEMPO COMPLETO"/>
    <s v="2015-09-15 00:00:00.0"/>
    <s v="null"/>
    <s v="DF100184"/>
    <s v="PROFESOR TITULAR UNIVERSIDAD"/>
    <s v="R114"/>
    <x v="3"/>
    <n v="775"/>
    <s v="SOCIOLOGÍA"/>
  </r>
  <r>
    <x v="3"/>
    <n v="2531198"/>
    <x v="1"/>
    <n v="263"/>
    <s v="263G"/>
    <s v="GRUPO-A"/>
    <s v="Desarrollo de competencias y modificación de conducta"/>
    <s v="GG"/>
    <s v="GRUPO GRANDE"/>
    <s v="263G"/>
    <s v="GG de Desarrollo de competencias y modificación de conducta"/>
    <s v="GRUPO-A"/>
    <s v="GG de Desarrollo de competencias y modificación de conducta"/>
    <s v="2S"/>
    <n v="2531198"/>
    <s v="DE VICENTE"/>
    <s v="CLEMENTE"/>
    <s v="MARÍA PALOMA"/>
    <s v="DE VICENTE CLEMENTE, MARÍA PALOMA"/>
    <x v="1"/>
    <x v="0"/>
    <x v="1"/>
    <m/>
    <m/>
    <s v="madevice"/>
    <s v="paloma.devicente@unirioja.es"/>
    <n v="4.5"/>
    <n v="4.5"/>
    <n v="532"/>
    <s v="LABORAL DOCENTE-ASOCIADO"/>
    <s v="P06"/>
    <s v="TIEMPO PARCIAL (6+6 HORAS)"/>
    <s v="2018-09-27 00:00:00.0"/>
    <s v="2019-09-14 00:00:00.0"/>
    <s v="PI101431"/>
    <s v="PROFESOR ASOCIADO"/>
    <s v="R115"/>
    <x v="2"/>
    <n v="735"/>
    <s v="PSICOLOGÍA EVOLUTIVA Y DE LA EDUCACIÓN"/>
  </r>
  <r>
    <x v="3"/>
    <n v="16601915"/>
    <x v="1"/>
    <n v="263"/>
    <s v="263G"/>
    <s v="GRUPO-A"/>
    <s v="Desarrollo de competencias y modificación de conducta"/>
    <s v="GG"/>
    <s v="GRUPO GRANDE"/>
    <s v="263G"/>
    <s v="GG de Desarrollo de competencias y modificación de conducta"/>
    <s v="GRUPO-A"/>
    <s v="GG de Desarrollo de competencias y modificación de conducta"/>
    <s v="2S"/>
    <n v="16601915"/>
    <s v="ORTUÑO"/>
    <s v="SIERRA"/>
    <s v="JAVIER"/>
    <s v="ORTUÑO SIERRA, JAVIER"/>
    <x v="0"/>
    <x v="0"/>
    <x v="0"/>
    <m/>
    <m/>
    <s v="jaortuno"/>
    <s v="javier.ortuno@unirioja.es"/>
    <n v="0"/>
    <n v="0"/>
    <n v="536"/>
    <s v="PROFESOR INTERINO"/>
    <s v="C01"/>
    <s v="TIEMPO COMPLETO"/>
    <s v="2016-09-15 00:00:00.0"/>
    <s v="null"/>
    <s v="PI101135"/>
    <s v="PROFESOR CONTRATADO INTERINO"/>
    <s v="R115"/>
    <x v="2"/>
    <n v="735"/>
    <s v="PSICOLOGÍA EVOLUTIVA Y DE LA EDUCACIÓN"/>
  </r>
  <r>
    <x v="1"/>
    <n v="16802653"/>
    <x v="1"/>
    <n v="268"/>
    <s v="268G"/>
    <s v="GRUPO-A"/>
    <s v="Contabilidad"/>
    <s v="GG"/>
    <s v="GRUPO GRANDE"/>
    <s v="268G"/>
    <s v="GRUPO GRANDE DE Contabilidad"/>
    <s v="GRUPO-A"/>
    <s v="Grupo Grande de Contabilidad"/>
    <s v="1S"/>
    <n v="16802653"/>
    <s v="MARÍN"/>
    <s v="VINUESA"/>
    <s v="LUZ MARÍA"/>
    <s v="MARÍN VINUESA, LUZ MARÍA"/>
    <x v="0"/>
    <x v="0"/>
    <x v="0"/>
    <m/>
    <m/>
    <s v="lumarin"/>
    <s v="luz-maria.marin@unirioja.es"/>
    <n v="3"/>
    <n v="3"/>
    <n v="536"/>
    <s v="PROFESOR INTERINO"/>
    <s v="C01"/>
    <s v="TIEMPO COMPLETO"/>
    <s v="2016-09-15 00:00:00.0"/>
    <s v="null"/>
    <s v="PI101109"/>
    <s v="PROFESOR CONTRATADO INTERINO"/>
    <s v="R104"/>
    <x v="0"/>
    <n v="230"/>
    <s v="ECONOMÍA FINANCIERA Y CONTABILIDAD"/>
  </r>
  <r>
    <x v="2"/>
    <n v="16802653"/>
    <x v="1"/>
    <n v="268"/>
    <s v="268G"/>
    <s v="GRUPO-A"/>
    <s v="Contabilidad"/>
    <s v="GG"/>
    <s v="GRUPO GRANDE"/>
    <s v="268G"/>
    <s v="GRUPO GRANDE DE Contabilidad"/>
    <s v="GRUPO-A"/>
    <s v="Grupo Grande de Contabilidad"/>
    <s v="1S"/>
    <n v="16802653"/>
    <s v="MARÍN"/>
    <s v="VINUESA"/>
    <s v="LUZ MARÍA"/>
    <s v="MARÍN VINUESA, LUZ MARÍA"/>
    <x v="0"/>
    <x v="0"/>
    <x v="0"/>
    <m/>
    <m/>
    <s v="lumarin"/>
    <s v="luz-maria.marin@unirioja.es"/>
    <n v="3"/>
    <m/>
    <n v="536"/>
    <s v="PROFESOR INTERINO"/>
    <s v="C01"/>
    <s v="TIEMPO COMPLETO"/>
    <s v="2016-09-15 00:00:00.0"/>
    <s v="null"/>
    <s v="PI101109"/>
    <s v="PROFESOR CONTRATADO INTERINO"/>
    <s v="R104"/>
    <x v="0"/>
    <n v="230"/>
    <s v="ECONOMÍA FINANCIERA Y CONTABILIDAD"/>
  </r>
  <r>
    <x v="2"/>
    <n v="16015792"/>
    <x v="1"/>
    <n v="269"/>
    <s v="269G"/>
    <s v="GRUPO-A"/>
    <s v="Planificación, selección y evaluación de Recursos Humanos"/>
    <s v="GG"/>
    <s v="GRUPO GRANDE"/>
    <s v="269G"/>
    <s v="GRUPO GRANDE DE Planificación, selección y evaluación de recursos humanos"/>
    <s v="GRUPO-A"/>
    <s v="Grupo Grande de Planificación, selección y evaluación de recursos humanos"/>
    <s v="2S"/>
    <n v="16015792"/>
    <s v="GIL"/>
    <s v="LÓPEZ"/>
    <s v="ALFONSO JESÚS"/>
    <s v="GIL LÓPEZ, ALFONSO JESÚS"/>
    <x v="0"/>
    <x v="0"/>
    <x v="0"/>
    <m/>
    <m/>
    <s v="algil"/>
    <s v="alfonso.gil@unirioja.es"/>
    <n v="0"/>
    <n v="0"/>
    <n v="536"/>
    <s v="PROFESOR INTERINO"/>
    <s v="C01"/>
    <s v="TIEMPO COMPLETO"/>
    <s v="2017-09-15 00:00:00.0"/>
    <s v="null"/>
    <s v="PI101241"/>
    <s v="PROFESOR CONTRATADO INTERINO"/>
    <s v="R104"/>
    <x v="0"/>
    <n v="650"/>
    <s v="ORGANIZACIÓN DE EMPRESAS"/>
  </r>
  <r>
    <x v="2"/>
    <n v="16515910"/>
    <x v="1"/>
    <n v="269"/>
    <s v="269G"/>
    <s v="GRUPO-A"/>
    <s v="Planificación, selección y evaluación de Recursos Humanos"/>
    <s v="GG"/>
    <s v="GRUPO GRANDE"/>
    <s v="269G"/>
    <s v="GRUPO GRANDE DE Planificación, selección y evaluación de recursos humanos"/>
    <s v="GRUPO-A"/>
    <s v="Grupo Grande de Planificación, selección y evaluación de recursos humanos"/>
    <s v="2S"/>
    <n v="16515910"/>
    <s v="LÁZARO"/>
    <s v="RUIZ"/>
    <s v="VICENTE"/>
    <s v="LÁZARO RUIZ, VICENTE"/>
    <x v="1"/>
    <x v="0"/>
    <x v="0"/>
    <m/>
    <m/>
    <s v="vilazaro"/>
    <s v="vicente.lazaro@unirioja.es"/>
    <n v="3.1"/>
    <n v="3.1"/>
    <s v="A-0538"/>
    <s v="TITULAR"/>
    <s v="C01"/>
    <s v="TIEMPO COMPLETO"/>
    <s v="2011-01-01 00:00:00.0"/>
    <s v="null"/>
    <s v="PI100795"/>
    <s v="TITULAR DOCTOR"/>
    <s v="R115"/>
    <x v="2"/>
    <n v="740"/>
    <s v="PSICOLOGÍA SOCIAL"/>
  </r>
  <r>
    <x v="2"/>
    <n v="16521624"/>
    <x v="1"/>
    <n v="269"/>
    <s v="269G"/>
    <s v="GRUPO-A"/>
    <s v="Planificación, selección y evaluación de Recursos Humanos"/>
    <s v="GG"/>
    <s v="GRUPO GRANDE"/>
    <s v="269G"/>
    <s v="GRUPO GRANDE DE Planificación, selección y evaluación de recursos humanos"/>
    <s v="GRUPO-A"/>
    <s v="Grupo Grande de Planificación, selección y evaluación de recursos humanos"/>
    <s v="2S"/>
    <n v="16521624"/>
    <s v="ANGUIANO"/>
    <s v="BAÑOS"/>
    <s v="ALBERTO"/>
    <s v="ANGUIANO BAÑOS, ALBERTO"/>
    <x v="1"/>
    <x v="0"/>
    <x v="1"/>
    <m/>
    <m/>
    <s v="alanguia"/>
    <s v="alberto.anguiano@unirioja.es"/>
    <n v="3.1"/>
    <n v="3.1"/>
    <n v="532"/>
    <s v="LABORAL DOCENTE-ASOCIADO"/>
    <s v="P02"/>
    <s v="TIEMPO PARCIAL (2+2 HORAS)"/>
    <s v="2018-09-17 00:00:00.0"/>
    <s v="2019-09-14 00:00:00.0"/>
    <s v="PI101362"/>
    <s v="PROFESOR ASOCIADO"/>
    <s v="R104"/>
    <x v="0"/>
    <n v="650"/>
    <s v="ORGANIZACIÓN DE EMPRESAS"/>
  </r>
  <r>
    <x v="2"/>
    <n v="72823017"/>
    <x v="1"/>
    <n v="270"/>
    <s v="270G"/>
    <s v="GRUPO-A"/>
    <s v="Sociología del trabajo"/>
    <s v="GG"/>
    <s v="GRUPO GRANDE"/>
    <s v="270G"/>
    <s v="GRUPO GRANDE DE Sociología del trabajo"/>
    <s v="GRUPO-A"/>
    <s v="Grupo Grande de Sociología del trabajo"/>
    <s v="2S"/>
    <n v="72823017"/>
    <s v="BOGINO"/>
    <s v="LARRAMBEBERE"/>
    <s v="MARÍA VICTORIA"/>
    <s v="BOGINO LARRAMBEBERE, MARÍA VICTORIA"/>
    <x v="1"/>
    <x v="0"/>
    <x v="1"/>
    <m/>
    <m/>
    <s v="mabogino"/>
    <s v="maria-victoria.bogino@unirioja.es"/>
    <n v="1"/>
    <n v="1"/>
    <n v="536"/>
    <s v="PROFESOR INTERINO"/>
    <s v="P06"/>
    <s v="TIEMPO PARCIAL (6+6 HORAS)"/>
    <s v="2018-09-18 00:00:00.0"/>
    <s v="null"/>
    <s v="PI101392"/>
    <s v="PROFESOR CONTRATADO INTERINO"/>
    <s v="R114"/>
    <x v="3"/>
    <n v="775"/>
    <s v="SOCIOLOGÍA"/>
  </r>
  <r>
    <x v="2"/>
    <n v="16501828"/>
    <x v="1"/>
    <n v="270"/>
    <s v="270R"/>
    <s v="GRUPO-A1"/>
    <s v="Sociología del trabajo"/>
    <s v="GR"/>
    <s v="GRUPO REDUCIDO"/>
    <s v="270R"/>
    <s v="GRUPO REDUCIDO DE Sociología del trabajo"/>
    <s v="GRUPO-A1"/>
    <s v="Grupo Reducido de Sociología del trabajo"/>
    <s v="2S"/>
    <n v="16501828"/>
    <s v="GIRÓ"/>
    <s v="MIRANDA"/>
    <s v="JOAQUÍN"/>
    <s v="GIRÓ MIRANDA, JOAQUÍN"/>
    <x v="1"/>
    <x v="0"/>
    <x v="0"/>
    <m/>
    <m/>
    <s v="jogiro"/>
    <s v="joaquin.giro@unirioja.es"/>
    <n v="0.5"/>
    <n v="0.5"/>
    <n v="504"/>
    <s v="PROFESOR TITULAR UNIVERSIDAD"/>
    <s v="C01"/>
    <s v="TIEMPO COMPLETO"/>
    <s v="2015-09-15 00:00:00.0"/>
    <s v="null"/>
    <s v="DF100184"/>
    <s v="PROFESOR TITULAR UNIVERSIDAD"/>
    <s v="R114"/>
    <x v="3"/>
    <n v="775"/>
    <s v="SOCIOLOGÍA"/>
  </r>
  <r>
    <x v="2"/>
    <n v="16563058"/>
    <x v="1"/>
    <n v="271"/>
    <s v="271G"/>
    <s v="GRUPO-A"/>
    <s v="Trabajo fin de grado en Relaciones Laborales y Recursos Humanos"/>
    <s v="GG"/>
    <s v="GRUPO GRANDE"/>
    <s v="271G"/>
    <s v="TRABAJO FIN DE GRADO"/>
    <s v="GRUPO-A"/>
    <s v="TRABAJO FIN DE GRADO"/>
    <s v="I"/>
    <n v="16563058"/>
    <s v="PELEGRÍN"/>
    <s v="BORONDO"/>
    <s v="JORGE"/>
    <s v="PELEGRÍN BORONDO, JORGE"/>
    <x v="0"/>
    <x v="0"/>
    <x v="0"/>
    <m/>
    <m/>
    <s v="jopelegr"/>
    <s v="jorge.pelegrin@unirioja.es"/>
    <n v="0"/>
    <n v="0"/>
    <n v="534"/>
    <s v="CONTRATADO DOCTOR -TIPO 1"/>
    <s v="C01"/>
    <s v="TIEMPO COMPLETO"/>
    <s v="2015-04-23 00:00:00.0"/>
    <s v="null"/>
    <s v="LD100612"/>
    <s v="PROFESOR CONTRATADO DOCTOR- TIPO 1"/>
    <s v="R104"/>
    <x v="0"/>
    <n v="95"/>
    <s v="COMERCIALIZACIÓN E INVESTIGACIÓN DE MERCADOS"/>
  </r>
  <r>
    <x v="4"/>
    <n v="16532195"/>
    <x v="2"/>
    <n v="272"/>
    <s v="272G"/>
    <s v="GRUPO-A"/>
    <s v="Trastornos del desarrollo y dificultades de aprendizaje"/>
    <s v="GG"/>
    <s v="GRUPO GRANDE"/>
    <s v="272G"/>
    <s v="GRUPO GRANDE DE Trastornos del desarrollo y dificultades de aprendizaje"/>
    <s v="GRUPO-A"/>
    <s v="Grupo Grande de Trastornos del desarrollo y dificultades de aprendizaje"/>
    <s v="AN"/>
    <n v="16532195"/>
    <s v="PASCUAL"/>
    <s v="SUFRATE"/>
    <s v="MARÍA TERESA"/>
    <s v="PASCUAL SUFRATE, MARÍA TERESA"/>
    <x v="0"/>
    <x v="0"/>
    <x v="0"/>
    <m/>
    <m/>
    <s v="tpascual"/>
    <s v="teresa.pascual@unirioja.es"/>
    <n v="6.5"/>
    <n v="6.5"/>
    <n v="504"/>
    <s v="PROFESOR TITULAR UNIVERSIDAD"/>
    <s v="01A"/>
    <s v="TIEMPO COMPLETO AMPLIADO"/>
    <s v="2017-04-12 00:00:00.0"/>
    <s v="null"/>
    <s v="DF3607"/>
    <s v="PROFESOR TITULAR DE UNIVERSIDAD"/>
    <s v="R115"/>
    <x v="2"/>
    <n v="735"/>
    <s v="PSICOLOGÍA EVOLUTIVA Y DE LA EDUCACIÓN"/>
  </r>
  <r>
    <x v="4"/>
    <n v="7017598"/>
    <x v="2"/>
    <n v="273"/>
    <s v="273G"/>
    <s v="GRUPO-A"/>
    <s v="Educación inclusiva y respuesta a la diversidad: 0-6 años"/>
    <s v="GG"/>
    <s v="GRUPO GRANDE"/>
    <s v="273G"/>
    <s v="GG Educación inclusiva y respuesta a la diversidad de la educación infantil"/>
    <s v="GRUPO-A"/>
    <s v="GG Educación inclusiva y respuesta a la diversidad de la educación infantil"/>
    <s v="AN"/>
    <n v="7017598"/>
    <s v="ALONSO"/>
    <s v="RUIZ"/>
    <s v="ROSA ANA"/>
    <s v="ALONSO RUIZ, ROSA ANA"/>
    <x v="0"/>
    <x v="0"/>
    <x v="0"/>
    <m/>
    <m/>
    <s v="roalonr"/>
    <s v="rosa-ana.alonso@unirioja.es"/>
    <n v="3.5"/>
    <n v="3.5"/>
    <n v="536"/>
    <s v="PROFESOR INTERINO"/>
    <s v="C01"/>
    <s v="TIEMPO COMPLETO"/>
    <s v="2015-09-15 00:00:00.0"/>
    <s v="null"/>
    <s v="PI101053"/>
    <s v="PROFESOR CONTRATADO INTERINO"/>
    <s v="R115"/>
    <x v="2"/>
    <n v="215"/>
    <s v="DIDÁCTICA Y ORGANIZACIÓN ESCOLAR"/>
  </r>
  <r>
    <x v="4"/>
    <n v="72703170"/>
    <x v="2"/>
    <n v="273"/>
    <s v="273G"/>
    <s v="GRUPO-A"/>
    <s v="Educación inclusiva y respuesta a la diversidad: 0-6 años"/>
    <s v="GG"/>
    <s v="GRUPO GRANDE"/>
    <s v="273G"/>
    <s v="GG Educación inclusiva y respuesta a la diversidad de la educación infantil"/>
    <s v="GRUPO-A"/>
    <s v="GG Educación inclusiva y respuesta a la diversidad de la educación infantil"/>
    <s v="AN"/>
    <n v="72703170"/>
    <s v="CHOCARRO"/>
    <s v="DE LUIS"/>
    <s v="EDURNE"/>
    <s v="CHOCARRO DE LUIS, EDURNE"/>
    <x v="0"/>
    <x v="0"/>
    <x v="0"/>
    <m/>
    <m/>
    <s v="edchocar"/>
    <s v="edurne.chocarro@unirioja.es"/>
    <n v="3"/>
    <n v="3"/>
    <n v="534"/>
    <s v="CONTRATADO DOCTOR -TIPO 1"/>
    <s v="C01"/>
    <s v="TIEMPO COMPLETO"/>
    <s v="2018-11-30 00:00:00.0"/>
    <s v="null"/>
    <s v="LD100293"/>
    <s v="PROFESOR CONTRATADO DOCTOR -TIPO 1"/>
    <s v="R115"/>
    <x v="2"/>
    <n v="215"/>
    <s v="DIDÁCTICA Y ORGANIZACIÓN ESCOLAR"/>
  </r>
  <r>
    <x v="4"/>
    <n v="16568302"/>
    <x v="2"/>
    <n v="274"/>
    <s v="274G"/>
    <s v="GRUPO-A"/>
    <s v="Didáctica de las Ciencias Experimentales"/>
    <s v="GG"/>
    <s v="GRUPO GRANDE"/>
    <s v="274G"/>
    <s v="GG de Didáctica de las ciencias experimentales"/>
    <s v="GRUPO-A"/>
    <s v="GG de Didáctica de las ciencias experimentales"/>
    <s v="2S"/>
    <n v="16568302"/>
    <s v="ROBREDO"/>
    <s v="VALGAÑÓN"/>
    <s v="BEATRIZ"/>
    <s v="ROBREDO VALGAÑÓN, BEATRIZ"/>
    <x v="0"/>
    <x v="0"/>
    <x v="0"/>
    <m/>
    <m/>
    <s v="berobred"/>
    <s v="beatriz.robredo@unirioja.es"/>
    <n v="3"/>
    <n v="3"/>
    <n v="504"/>
    <s v="PROFESOR TITULAR UNIVERSIDAD"/>
    <s v="C01"/>
    <s v="TIEMPO COMPLETO"/>
    <s v="2018-09-17 00:00:00.0"/>
    <s v="null"/>
    <s v="DF386"/>
    <s v="PROFESOR TITULAR DE UNIVERSIDAD"/>
    <s v="R101"/>
    <x v="4"/>
    <n v="205"/>
    <s v="DIDÁCTICA DE LAS CIENCIAS EXPERIMENTALES"/>
  </r>
  <r>
    <x v="4"/>
    <n v="72780033"/>
    <x v="2"/>
    <n v="274"/>
    <s v="274G"/>
    <s v="GRUPO-A"/>
    <s v="Didáctica de las Ciencias Experimentales"/>
    <s v="GG"/>
    <s v="GRUPO GRANDE"/>
    <s v="274G"/>
    <s v="GG de Didáctica de las ciencias experimentales"/>
    <s v="GRUPO-A"/>
    <s v="GG de Didáctica de las ciencias experimentales"/>
    <s v="2S"/>
    <n v="72780033"/>
    <s v="HERNÁNDEZ"/>
    <s v="ÁLAMOS"/>
    <s v="MARÍA DEL MAR"/>
    <s v="HERNÁNDEZ ÁLAMOS, MARÍA DEL MAR"/>
    <x v="1"/>
    <x v="0"/>
    <x v="0"/>
    <m/>
    <m/>
    <s v="maherna"/>
    <s v="mara.hernandez@unirioja.es"/>
    <n v="0"/>
    <n v="0"/>
    <n v="504"/>
    <s v="PROFESOR TITULAR UNIVERSIDAD"/>
    <s v="C01"/>
    <s v="TIEMPO COMPLETO"/>
    <s v="2011-09-01 00:00:00.0"/>
    <s v="null"/>
    <s v="DF100292"/>
    <s v="PROFESOR TITULAR DE UNIVERSIDAD"/>
    <s v="R101"/>
    <x v="4"/>
    <n v="205"/>
    <s v="DIDÁCTICA DE LAS CIENCIAS EXPERIMENTALES"/>
  </r>
  <r>
    <x v="4"/>
    <n v="16268560"/>
    <x v="2"/>
    <n v="276"/>
    <s v="276G"/>
    <s v="GRUPO-A"/>
    <s v="Expresión plástica y su didáctica en educación infantil"/>
    <s v="GG"/>
    <s v="GRUPO GRANDE"/>
    <s v="276G"/>
    <s v="GG de Expresión plástica y su didáctica en educación infantil"/>
    <s v="GRUPO-A"/>
    <s v="GG de Expresión plástica y su didáctica en educación infantil"/>
    <s v="2S"/>
    <n v="16268560"/>
    <s v="TEJADA"/>
    <s v="SÁNCHEZ"/>
    <s v="Mª SORAYA"/>
    <s v="TEJADA SÁNCHEZ, Mª SORAYA"/>
    <x v="0"/>
    <x v="0"/>
    <x v="1"/>
    <m/>
    <m/>
    <s v="matejas"/>
    <s v="soraya.tejada@unirioja.es"/>
    <n v="4"/>
    <n v="4"/>
    <n v="536"/>
    <s v="PROFESOR INTERINO"/>
    <s v="C01"/>
    <s v="TIEMPO COMPLETO"/>
    <s v="2013-09-16 00:00:00.0"/>
    <s v="null"/>
    <s v="PI100929"/>
    <s v="PROFESOR CONTRATADO INTERINO"/>
    <s v="R115"/>
    <x v="2"/>
    <n v="193"/>
    <s v="DIDÁCTICA DE LA EXPRESIÓN PLÁSTICA"/>
  </r>
  <r>
    <x v="4"/>
    <n v="16574106"/>
    <x v="2"/>
    <n v="276"/>
    <s v="276R"/>
    <s v="GRUPO-A1"/>
    <s v="Expresión plástica y su didáctica en educación infantil"/>
    <s v="GR"/>
    <s v="GRUPO REDUCIDO"/>
    <s v="276R"/>
    <s v="GR de Expresión plástica y su didáctica en educación infantil"/>
    <s v="GRUPO-A1"/>
    <s v="GR de Expresión plástica y su didáctica en educación infantil"/>
    <s v="2S"/>
    <n v="16574106"/>
    <s v="BOBADILLA"/>
    <s v="RUIZ"/>
    <s v="M.ª CONCEPCIÓN"/>
    <s v="BOBADILLA RUIZ, M.ª CONCEPCIÓN"/>
    <x v="1"/>
    <x v="0"/>
    <x v="1"/>
    <m/>
    <m/>
    <s v="mcbobadi"/>
    <s v="m-concepcion.bobadilla@unirioja.es"/>
    <n v="2"/>
    <n v="2"/>
    <n v="532"/>
    <s v="LABORAL DOCENTE-ASOCIADO"/>
    <s v="P06"/>
    <s v="TIEMPO PARCIAL (6+6 HORAS)"/>
    <s v="2017-09-15 00:00:00.0"/>
    <s v="2019-09-14 00:00:00.0"/>
    <s v="PI101289"/>
    <s v="PROFESOR ASOCIADO"/>
    <s v="R115"/>
    <x v="2"/>
    <n v="185"/>
    <s v="DIBUJO"/>
  </r>
  <r>
    <x v="4"/>
    <n v="12745547"/>
    <x v="2"/>
    <n v="277"/>
    <s v="277G"/>
    <s v="GRUPO-A"/>
    <s v="Formación musical y su didáctica en educación infantil"/>
    <s v="GG"/>
    <s v="GRUPO GRANDE"/>
    <s v="277G"/>
    <s v="GG de Formación musical y su didáctica en educación infantil"/>
    <s v="GRUPO-A"/>
    <s v="GG de Formación musical y su didáctica en educación infantil"/>
    <s v="1S"/>
    <n v="12745547"/>
    <s v="CAMACHO"/>
    <s v="SÁNCHEZ"/>
    <s v="MARÍA DEL PILAR"/>
    <s v="CAMACHO SÁNCHEZ, MARÍA DEL PILAR"/>
    <x v="1"/>
    <x v="0"/>
    <x v="0"/>
    <m/>
    <m/>
    <s v="picamach"/>
    <s v="pilar.camacho@unirioja.es"/>
    <n v="4"/>
    <n v="4"/>
    <n v="504"/>
    <s v="PROFESOR TITULAR UNIVERSIDAD"/>
    <s v="01A"/>
    <s v="TIEMPO COMPLETO AMPLIADO"/>
    <s v="2012-09-01 00:00:00.0"/>
    <s v="null"/>
    <s v="DF100099"/>
    <s v="PROFESORES TITULARES DE UNIVERSIDAD"/>
    <s v="R115"/>
    <x v="2"/>
    <n v="189"/>
    <s v="DIDÁCTICA DE LA EXPRESIÓN MUSICAL"/>
  </r>
  <r>
    <x v="4"/>
    <n v="16581906"/>
    <x v="2"/>
    <n v="278"/>
    <s v="278G"/>
    <s v="GRUPO-A"/>
    <s v="Didáctica de las lenguas castellana y extranjeras"/>
    <s v="GG"/>
    <s v="GRUPO GRANDE"/>
    <s v="278G"/>
    <s v="GG de Didáctica de las lenguas castellana y extranjeras"/>
    <s v="GRUPO-A"/>
    <s v="GG de Didáctica de las lenguas castellana y extranjeras"/>
    <s v="1S"/>
    <n v="16581906"/>
    <s v="SAMPEDRO"/>
    <s v="PASCUAL"/>
    <s v="SIMÓN"/>
    <s v="SAMPEDRO PASCUAL, SIMÓN"/>
    <x v="0"/>
    <x v="0"/>
    <x v="0"/>
    <m/>
    <m/>
    <s v="sisamped"/>
    <s v="simon.sampedro@unirioja.es"/>
    <n v="2"/>
    <n v="2"/>
    <n v="536"/>
    <s v="PROFESOR INTERINO"/>
    <s v="C01"/>
    <s v="TIEMPO COMPLETO"/>
    <s v="2018-09-17 00:00:00.0"/>
    <s v="null"/>
    <s v="PI101363"/>
    <s v="PROFESOR CONTRATADO INTERINO TC"/>
    <s v="R106"/>
    <x v="5"/>
    <n v="195"/>
    <s v="DIDÁCTICA DE LA LENGUA Y LA LITERATURA"/>
  </r>
  <r>
    <x v="4"/>
    <n v="32877122"/>
    <x v="2"/>
    <n v="278"/>
    <s v="278G"/>
    <s v="GRUPO-A"/>
    <s v="Didáctica de las lenguas castellana y extranjeras"/>
    <s v="GG"/>
    <s v="GRUPO GRANDE"/>
    <s v="278G"/>
    <s v="GG de Didáctica de las lenguas castellana y extranjeras"/>
    <s v="GRUPO-A"/>
    <s v="GG de Didáctica de las lenguas castellana y extranjeras"/>
    <s v="1S"/>
    <n v="32877122"/>
    <s v="CANGA"/>
    <s v="ALONSO"/>
    <s v="ANDRÉS"/>
    <s v="CANGA ALONSO, ANDRÉS"/>
    <x v="0"/>
    <x v="0"/>
    <x v="0"/>
    <m/>
    <m/>
    <s v="ancanga"/>
    <s v="andres.canga@unirioja.es"/>
    <n v="2"/>
    <n v="2"/>
    <n v="504"/>
    <s v="PROFESOR TITULAR UNIVERSIDAD"/>
    <s v="C01"/>
    <s v="TIEMPO COMPLETO"/>
    <s v="2009-09-29 00:00:00.0"/>
    <s v="null"/>
    <s v="DF100243"/>
    <s v="PROFESOR TITULAR DE UNIVERSIDAD"/>
    <s v="R107"/>
    <x v="6"/>
    <n v="345"/>
    <s v="FILOLOGÍA INGLESA"/>
  </r>
  <r>
    <x v="4"/>
    <n v="44445308"/>
    <x v="2"/>
    <n v="278"/>
    <s v="278G"/>
    <s v="GRUPO-A"/>
    <s v="Didáctica de las lenguas castellana y extranjeras"/>
    <s v="GG"/>
    <s v="GRUPO GRANDE"/>
    <s v="278G"/>
    <s v="GG de Didáctica de las lenguas castellana y extranjeras"/>
    <s v="GRUPO-A"/>
    <s v="GG de Didáctica de las lenguas castellana y extranjeras"/>
    <s v="1S"/>
    <n v="44445308"/>
    <s v="VILA"/>
    <s v="CARNEIRO"/>
    <s v="ZAIDA"/>
    <s v="VILA CARNEIRO, ZAIDA"/>
    <x v="0"/>
    <x v="0"/>
    <x v="1"/>
    <m/>
    <m/>
    <s v="zavila"/>
    <s v="zaida.vila@unirioja.es"/>
    <n v="0"/>
    <n v="0"/>
    <n v="536"/>
    <s v="PROFESOR INTERINO"/>
    <s v="C01"/>
    <s v="TIEMPO COMPLETO"/>
    <s v="2013-09-16 00:00:00.0"/>
    <s v="2019-01-28 00:00:00.0"/>
    <s v="PI100911"/>
    <s v="PROFESOR CONTRATADO INTERINO"/>
    <s v="R106"/>
    <x v="5"/>
    <n v="195"/>
    <s v="DIDÁCTICA DE LA LENGUA Y LA LITERATURA"/>
  </r>
  <r>
    <x v="4"/>
    <n v="16633495"/>
    <x v="2"/>
    <n v="280"/>
    <s v="280G"/>
    <s v="GRUPO-A"/>
    <s v="Lengua castellana en atención temprana"/>
    <s v="GG"/>
    <s v="GRUPO GRANDE"/>
    <s v="280G"/>
    <s v="GRUPO GRANDE DE Lengua castellana en atención temprana"/>
    <s v="GRUPO-A"/>
    <s v="Grupo Grande de Lengua castellana en atención temprana"/>
    <s v="1S"/>
    <n v="16633495"/>
    <s v="SERRANO"/>
    <s v="ROMERO"/>
    <s v="TAMARA"/>
    <s v="SERRANO ROMERO, TAMARA"/>
    <x v="1"/>
    <x v="0"/>
    <x v="1"/>
    <m/>
    <m/>
    <s v="taserran"/>
    <s v="tamara.serrano@unirioja.es"/>
    <n v="3"/>
    <n v="3"/>
    <n v="536"/>
    <s v="PROFESOR INTERINO"/>
    <s v="P06"/>
    <s v="TIEMPO PARCIAL (6+6 HORAS)"/>
    <s v="2018-09-24 00:00:00.0"/>
    <s v="2019-09-14 00:00:00.0"/>
    <s v="PI101422"/>
    <s v="PROFESOR CONTRATADO INTERINO"/>
    <s v="R106"/>
    <x v="5"/>
    <n v="195"/>
    <s v="DIDÁCTICA DE LA LENGUA Y LA LITERATURA"/>
  </r>
  <r>
    <x v="4"/>
    <n v="50842132"/>
    <x v="2"/>
    <n v="280"/>
    <s v="280G"/>
    <s v="GRUPO-A"/>
    <s v="Lengua castellana en atención temprana"/>
    <s v="GG"/>
    <s v="GRUPO GRANDE"/>
    <s v="280G"/>
    <s v="GRUPO GRANDE DE Lengua castellana en atención temprana"/>
    <s v="GRUPO-A"/>
    <s v="Grupo Grande de Lengua castellana en atención temprana"/>
    <s v="1S"/>
    <n v="50842132"/>
    <s v="GAVELA"/>
    <s v="GARCÍA"/>
    <s v="DELIA DEL PILAR"/>
    <s v="GAVELA GARCÍA, DELIA DEL PILAR"/>
    <x v="0"/>
    <x v="0"/>
    <x v="0"/>
    <m/>
    <m/>
    <s v="degavela"/>
    <s v="delia.gavela@unirioja.es"/>
    <n v="0"/>
    <n v="0"/>
    <n v="504"/>
    <s v="PROFESOR TITULAR UNIVERSIDAD"/>
    <s v="C01"/>
    <s v="TIEMPO COMPLETO"/>
    <s v="2017-09-15 00:00:00.0"/>
    <s v="null"/>
    <s v="DF100302"/>
    <s v="PROFESOR TITULAR DE UNIVERSIDAD"/>
    <s v="R106"/>
    <x v="5"/>
    <n v="195"/>
    <s v="DIDÁCTICA DE LA LENGUA Y LA LITERATURA"/>
  </r>
  <r>
    <x v="4"/>
    <n v="25147795"/>
    <x v="2"/>
    <n v="281"/>
    <s v="281G"/>
    <s v="GRUPO-A"/>
    <s v="Intervención motriz en educación infantil"/>
    <s v="GG"/>
    <s v="GRUPO GRANDE"/>
    <s v="281G"/>
    <s v="GRUPO GRANDE DE Intervención motriz en educación infantil"/>
    <s v="GRUPO-A"/>
    <s v="Grupo Grande de Intervención motriz en educación infantil"/>
    <s v="1S"/>
    <n v="25147795"/>
    <s v="GARGALLO"/>
    <s v="IBORT"/>
    <s v="MARÍA ESTHER"/>
    <s v="GARGALLO IBORT, MARÍA ESTHER"/>
    <x v="0"/>
    <x v="0"/>
    <x v="0"/>
    <m/>
    <m/>
    <s v="megarga"/>
    <s v="esther.gargallo@unirioja.es"/>
    <n v="3"/>
    <n v="3"/>
    <s v="A-0506"/>
    <s v="PROFESOR TITULAR DE ESCUELA UNIVERSITARI"/>
    <s v="01A"/>
    <s v="TIEMPO COMPLETO AMPLIADO"/>
    <s v="2012-09-01 00:00:00.0"/>
    <s v="null"/>
    <s v="DF100010"/>
    <s v="TITULAR DE ESCUELA UNIVERSITARIA"/>
    <s v="R115"/>
    <x v="2"/>
    <n v="187"/>
    <s v="DIDÁCTICA DE LA EXPRESIÓN CORPORAL"/>
  </r>
  <r>
    <x v="4"/>
    <n v="16582446"/>
    <x v="2"/>
    <n v="282"/>
    <s v="282G"/>
    <s v="GRUPO-A"/>
    <s v="Intervención educativa especial"/>
    <s v="GG"/>
    <s v="GRUPO GRANDE"/>
    <s v="282G"/>
    <s v="GG de Intervención educativa especial"/>
    <s v="GRUPO-A"/>
    <s v="GG de Intervención educativa especial"/>
    <s v="1S"/>
    <n v="16582446"/>
    <s v="SÁENZ DE JUBERA"/>
    <s v="OCÓN"/>
    <s v="Mª. MAGDALENA"/>
    <s v="SÁENZ DE JUBERA OCÓN, Mª. MAGDALENA"/>
    <x v="0"/>
    <x v="0"/>
    <x v="0"/>
    <m/>
    <m/>
    <s v="mmsaenzd"/>
    <s v="m-magdalena.saenz-de-jubera@unirioja.es"/>
    <n v="0"/>
    <n v="0"/>
    <n v="536"/>
    <s v="PROFESOR INTERINO"/>
    <s v="C01"/>
    <s v="TIEMPO COMPLETO"/>
    <s v="2013-09-16 00:00:00.0"/>
    <s v="null"/>
    <s v="PI100931"/>
    <s v="PROFESOR CONTRATADO INTERINO"/>
    <s v="R115"/>
    <x v="2"/>
    <n v="215"/>
    <s v="DIDÁCTICA Y ORGANIZACIÓN ESCOLAR"/>
  </r>
  <r>
    <x v="4"/>
    <n v="16611235"/>
    <x v="2"/>
    <n v="282"/>
    <s v="282G"/>
    <s v="GRUPO-A"/>
    <s v="Intervención educativa especial"/>
    <s v="GG"/>
    <s v="GRUPO GRANDE"/>
    <s v="282G"/>
    <s v="GG de Intervención educativa especial"/>
    <s v="GRUPO-A"/>
    <s v="GG de Intervención educativa especial"/>
    <s v="1S"/>
    <n v="16611235"/>
    <s v="FERNÁNDEZ"/>
    <s v="PASTOR"/>
    <s v="SERGIO"/>
    <s v="FERNÁNDEZ PASTOR, SERGIO"/>
    <x v="1"/>
    <x v="0"/>
    <x v="1"/>
    <m/>
    <m/>
    <s v="sefernp"/>
    <s v="sergio.fernandezp@unirioja.es"/>
    <n v="3"/>
    <n v="3"/>
    <n v="532"/>
    <s v="LABORAL DOCENTE-ASOCIADO"/>
    <s v="P06"/>
    <s v="TIEMPO PARCIAL (6+6 HORAS)"/>
    <s v="2017-09-15 00:00:00.0"/>
    <s v="2019-09-14 00:00:00.0"/>
    <s v="PI101293"/>
    <s v="PROFESOR ASOCIADO"/>
    <s v="R115"/>
    <x v="2"/>
    <n v="215"/>
    <s v="DIDÁCTICA Y ORGANIZACIÓN ESCOLAR"/>
  </r>
  <r>
    <x v="4"/>
    <n v="29032967"/>
    <x v="2"/>
    <n v="282"/>
    <s v="282R"/>
    <s v="GRUPO-A1"/>
    <s v="Intervención educativa especial"/>
    <s v="GR"/>
    <s v="GRUPO REDUCIDO"/>
    <s v="282R"/>
    <s v="GR de Intervención educativa especial"/>
    <s v="GRUPO-A1"/>
    <s v="GR de Intervención educativa especial"/>
    <s v="1S"/>
    <n v="29032967"/>
    <s v="SUBERVIOLA"/>
    <s v="OVEJAS"/>
    <s v="IRATXE"/>
    <s v="SUBERVIOLA OVEJAS, IRATXE"/>
    <x v="0"/>
    <x v="0"/>
    <x v="1"/>
    <m/>
    <m/>
    <s v="irsuberv"/>
    <s v="iratxe.suberviola@unirioja.es"/>
    <n v="1.5"/>
    <n v="1.5"/>
    <n v="532"/>
    <s v="LABORAL DOCENTE-ASOCIADO"/>
    <s v="P06"/>
    <s v="TIEMPO PARCIAL (6+6 HORAS)"/>
    <s v="2016-09-15 00:00:00.0"/>
    <s v="2019-09-14 00:00:00.0"/>
    <s v="PI101133"/>
    <s v="PROFESOR ASOCIADO"/>
    <s v="R115"/>
    <x v="2"/>
    <n v="215"/>
    <s v="DIDÁCTICA Y ORGANIZACIÓN ESCOLAR"/>
  </r>
  <r>
    <x v="4"/>
    <n v="16531888"/>
    <x v="2"/>
    <n v="283"/>
    <s v="283G"/>
    <s v="GRUPO-A"/>
    <s v="Instrumentos de detección del riesgo y secuelas en el desarrollo psicológico"/>
    <s v="GG"/>
    <s v="GRUPO GRANDE"/>
    <s v="283G"/>
    <s v="GG de Instrumentos de detección del riesgo y secuelas en el desarrollo psic"/>
    <s v="GRUPO-A"/>
    <s v="GG de Instrumentos de detección del riesgo y secuelas en el desarrollo psic"/>
    <s v="1S"/>
    <n v="16531888"/>
    <s v="VIANA"/>
    <s v="SÁENZ"/>
    <s v="LOURDES"/>
    <s v="VIANA SÁENZ, LOURDES"/>
    <x v="0"/>
    <x v="0"/>
    <x v="1"/>
    <m/>
    <m/>
    <s v="loviana"/>
    <s v="lourdes.viana@unirioja.es"/>
    <n v="3"/>
    <n v="3"/>
    <n v="536"/>
    <s v="PROFESOR INTERINO"/>
    <s v="C01"/>
    <s v="TIEMPO COMPLETO"/>
    <s v="2018-09-17 00:00:00.0"/>
    <s v="null"/>
    <s v="PI101398"/>
    <s v="PROFESOR CONTRATADO INTERINO"/>
    <s v="R115"/>
    <x v="2"/>
    <n v="735"/>
    <s v="PSICOLOGÍA EVOLUTIVA Y DE LA EDUCACIÓN"/>
  </r>
  <r>
    <x v="4"/>
    <n v="42819023"/>
    <x v="2"/>
    <n v="283"/>
    <s v="283G"/>
    <s v="GRUPO-A"/>
    <s v="Instrumentos de detección del riesgo y secuelas en el desarrollo psicológico"/>
    <s v="GG"/>
    <s v="GRUPO GRANDE"/>
    <s v="283G"/>
    <s v="GG de Instrumentos de detección del riesgo y secuelas en el desarrollo psic"/>
    <s v="GRUPO-A"/>
    <s v="GG de Instrumentos de detección del riesgo y secuelas en el desarrollo psic"/>
    <s v="1S"/>
    <n v="42819023"/>
    <s v="URRACA"/>
    <s v="MARTÍNEZ"/>
    <s v="MARÍA LUZ"/>
    <s v="URRACA MARTÍNEZ, MARÍA LUZ"/>
    <x v="0"/>
    <x v="0"/>
    <x v="0"/>
    <m/>
    <m/>
    <s v="maurraca"/>
    <s v="maria-luz.urraca@unirioja.es"/>
    <n v="0"/>
    <n v="0"/>
    <n v="536"/>
    <s v="PROFESOR INTERINO"/>
    <s v="C01"/>
    <s v="TIEMPO COMPLETO"/>
    <s v="2012-09-01 00:00:00.0"/>
    <s v="null"/>
    <s v="PI100843"/>
    <s v="PROFESOR CONTRATADO INTERINO"/>
    <s v="R115"/>
    <x v="2"/>
    <n v="735"/>
    <s v="PSICOLOGÍA EVOLUTIVA Y DE LA EDUCACIÓN"/>
  </r>
  <r>
    <x v="4"/>
    <n v="31618249"/>
    <x v="2"/>
    <n v="284"/>
    <s v="284G"/>
    <s v="GRUPO-A"/>
    <s v="Educación ambiental"/>
    <s v="GG"/>
    <s v="GRUPO GRANDE"/>
    <s v="284G"/>
    <s v="GG de Educación ambiental"/>
    <s v="GRUPO-A"/>
    <s v="GG de Educación ambiental"/>
    <s v="1S"/>
    <n v="31618249"/>
    <s v="ANDRADES"/>
    <s v="RODRÍGUEZ"/>
    <s v="MARÍA SOLEDAD"/>
    <s v="ANDRADES RODRÍGUEZ, MARÍA SOLEDAD"/>
    <x v="0"/>
    <x v="0"/>
    <x v="0"/>
    <m/>
    <m/>
    <s v="mandrade"/>
    <s v="marisol.andrades@unirioja.es"/>
    <n v="3"/>
    <n v="3"/>
    <n v="504"/>
    <s v="PROFESOR TITULAR UNIVERSIDAD"/>
    <s v="01R"/>
    <s v="TIEMPO COMPLETO REDUCIDO"/>
    <s v="2018-09-17 00:00:00.0"/>
    <s v="null"/>
    <s v="DF3164"/>
    <s v="TITULAR DE ESCUELAS UNIVERSITARIAS"/>
    <s v="R101"/>
    <x v="4"/>
    <n v="705"/>
    <s v="PRODUCCIÓN VEGETAL"/>
  </r>
  <r>
    <x v="4"/>
    <n v="16527579"/>
    <x v="2"/>
    <n v="285"/>
    <s v="285G"/>
    <s v="GRUPO-A"/>
    <s v="Aprendizaje de las ciencias sociales"/>
    <s v="GG"/>
    <s v="GRUPO GRANDE"/>
    <s v="285G"/>
    <s v="GG de Aprendizaje de las ciencias sociales"/>
    <s v="GRUPO-A"/>
    <s v="GG de Aprendizaje de las ciencias sociales"/>
    <s v="1S"/>
    <n v="16527579"/>
    <s v="GIL-DÍEZ"/>
    <s v="USANDIZAGA"/>
    <s v="IGNACIO"/>
    <s v="GIL-DÍEZ USANDIZAGA, IGNACIO"/>
    <x v="0"/>
    <x v="0"/>
    <x v="0"/>
    <m/>
    <m/>
    <s v="iggildie"/>
    <s v="ignacio.gil-diez@unirioja.es"/>
    <n v="0"/>
    <n v="0"/>
    <n v="504"/>
    <s v="PROFESOR TITULAR UNIVERSIDAD"/>
    <s v="C01"/>
    <s v="TIEMPO COMPLETO"/>
    <s v="2016-11-12 00:00:00.0"/>
    <s v="null"/>
    <s v="DF100293"/>
    <s v="PROFESOR TITULAR DE UNIVERSIDAD"/>
    <s v="R115"/>
    <x v="2"/>
    <n v="210"/>
    <s v="DIDÁCTICA DE LAS CIENCIAS SOCIALES"/>
  </r>
  <r>
    <x v="4"/>
    <n v="16582369"/>
    <x v="2"/>
    <n v="285"/>
    <s v="285G"/>
    <s v="GRUPO-A"/>
    <s v="Aprendizaje de las ciencias sociales"/>
    <s v="GG"/>
    <s v="GRUPO GRANDE"/>
    <s v="285G"/>
    <s v="GG de Aprendizaje de las ciencias sociales"/>
    <s v="GRUPO-A"/>
    <s v="GG de Aprendizaje de las ciencias sociales"/>
    <s v="1S"/>
    <n v="16582369"/>
    <s v="TÉLLEZ"/>
    <s v="ALARCIA"/>
    <s v="DIEGO"/>
    <s v="TÉLLEZ ALARCIA, DIEGO"/>
    <x v="0"/>
    <x v="0"/>
    <x v="0"/>
    <m/>
    <m/>
    <s v="dietellalar"/>
    <s v="diego.tellez@unirioja.es"/>
    <n v="3"/>
    <n v="3"/>
    <n v="534"/>
    <s v="CONTRATADO DOCTOR -TIPO 1"/>
    <s v="C01"/>
    <s v="TIEMPO COMPLETO"/>
    <s v="2018-11-30 00:00:00.0"/>
    <s v="null"/>
    <s v="PI101428"/>
    <s v="PROFESOR CONTRATADO DOCTOR"/>
    <s v="R115"/>
    <x v="2"/>
    <n v="210"/>
    <s v="DIDÁCTICA DE LAS CIENCIAS SOCIALES"/>
  </r>
  <r>
    <x v="4"/>
    <n v="42057900"/>
    <x v="2"/>
    <n v="286"/>
    <s v="286G"/>
    <s v="GRUPO-A"/>
    <s v="Estadística aplicada a las ciencias de la educación"/>
    <s v="GG"/>
    <s v="GRUPO GRANDE"/>
    <s v="286G"/>
    <s v="GRUPO GRANDE DE Estadística aplicada a las ciencias de la educación"/>
    <s v="GRUPO-A"/>
    <s v="Grupo Grande de Estadística aplicada a las ciencias de la educación"/>
    <s v="1S"/>
    <n v="42057900"/>
    <s v="HERNÁNDEZ"/>
    <s v="MARTÍN"/>
    <s v="ZENAIDA"/>
    <s v="HERNÁNDEZ MARTÍN, ZENAIDA"/>
    <x v="1"/>
    <x v="0"/>
    <x v="1"/>
    <m/>
    <m/>
    <s v="zehernan"/>
    <s v="zenaida.hernandez@unirioja.es"/>
    <n v="3"/>
    <n v="3"/>
    <n v="506"/>
    <s v="PROFESOR TITULAR DE ESCUELA UNIVERSITARI"/>
    <s v="01A"/>
    <s v="TIEMPO COMPLETO AMPLIADO"/>
    <s v="2012-09-01 00:00:00.0"/>
    <s v="null"/>
    <s v="DF32193"/>
    <s v="TITULAR DE ESCUELAS UNIVERSITARIAS"/>
    <s v="R111"/>
    <x v="7"/>
    <n v="265"/>
    <s v="ESTADÍSTICA E INVESTIGACIÓN OPERATIVA"/>
  </r>
  <r>
    <x v="4"/>
    <n v="16556358"/>
    <x v="2"/>
    <n v="287"/>
    <s v="287G"/>
    <s v="GRUPO-A"/>
    <s v="Lengua castellana y lecto-escritura para maestros en educación infantil"/>
    <s v="GG"/>
    <s v="GRUPO GRANDE"/>
    <s v="287G"/>
    <s v="GG de Lengua castellana y lecto-escritura para maestros en educación infant"/>
    <s v="GRUPO-A"/>
    <s v="GG de Lengua castellana y lecto-escritura para maestros en educación infant"/>
    <s v="1S"/>
    <n v="16556358"/>
    <s v="SILVESTRE"/>
    <s v="SALAS"/>
    <s v="MARÍA DEL SOL"/>
    <s v="SILVESTRE SALAS, MARÍA DEL SOL"/>
    <x v="1"/>
    <x v="0"/>
    <x v="0"/>
    <m/>
    <m/>
    <s v="masilves"/>
    <s v="marysol.silvestre@unirioja.es"/>
    <n v="3"/>
    <n v="3"/>
    <n v="536"/>
    <s v="PROFESOR INTERINO"/>
    <s v="C01"/>
    <s v="TIEMPO COMPLETO"/>
    <s v="2013-09-16 00:00:00.0"/>
    <s v="null"/>
    <s v="PI100910"/>
    <s v="PROFESOR CONTRATADO INTERINO"/>
    <s v="R106"/>
    <x v="5"/>
    <n v="195"/>
    <s v="DIDÁCTICA DE LA LENGUA Y LA LITERATURA"/>
  </r>
  <r>
    <x v="4"/>
    <n v="16514966"/>
    <x v="2"/>
    <n v="290"/>
    <s v="290G"/>
    <s v="GRUPO-A"/>
    <s v="Lenguaje corporal y juego motor en educación infantil"/>
    <s v="GG"/>
    <s v="GRUPO GRANDE"/>
    <s v="290G"/>
    <s v="GRUPO GRANDE DE Lenguaje corporal y juego motor en educación infantil"/>
    <s v="GRUPO-A"/>
    <s v="Grupo Grande de Lenguaje corporal y juego motor en educación infantil"/>
    <s v="1S"/>
    <n v="16514966"/>
    <s v="PONCE DE LEÓN"/>
    <s v="ELIZONDO"/>
    <s v="ANA MARÍA"/>
    <s v="PONCE DE LEÓN ELIZONDO, ANA MARÍA"/>
    <x v="0"/>
    <x v="0"/>
    <x v="0"/>
    <m/>
    <m/>
    <s v="anaponel"/>
    <s v="ana.ponce@unirioja.es"/>
    <n v="2"/>
    <n v="2"/>
    <n v="500"/>
    <s v="CATEDRATICO DE UNIVERSIDAD"/>
    <s v="C01"/>
    <s v="TIEMPO COMPLETO"/>
    <s v="2016-04-15 00:00:00.0"/>
    <s v="null"/>
    <s v="DF100330"/>
    <s v="CATEDRÁTICO DE UNIVERSIDAD"/>
    <s v="R115"/>
    <x v="2"/>
    <n v="187"/>
    <s v="DIDÁCTICA DE LA EXPRESIÓN CORPORAL"/>
  </r>
  <r>
    <x v="4"/>
    <n v="16582228"/>
    <x v="2"/>
    <n v="290"/>
    <s v="290G"/>
    <s v="GRUPO-A"/>
    <s v="Lenguaje corporal y juego motor en educación infantil"/>
    <s v="GG"/>
    <s v="GRUPO GRANDE"/>
    <s v="290G"/>
    <s v="GRUPO GRANDE DE Lenguaje corporal y juego motor en educación infantil"/>
    <s v="GRUPO-A"/>
    <s v="Grupo Grande de Lenguaje corporal y juego motor en educación infantil"/>
    <s v="1S"/>
    <n v="16582228"/>
    <s v="SANZ"/>
    <s v="ARAZURI"/>
    <s v="EVA"/>
    <s v="SANZ ARAZURI, EVA"/>
    <x v="0"/>
    <x v="0"/>
    <x v="0"/>
    <m/>
    <m/>
    <s v="evsanz"/>
    <s v="eva.sanz@unirioja.es"/>
    <n v="1"/>
    <n v="1"/>
    <n v="504"/>
    <s v="PROFESOR TITULAR UNIVERSIDAD"/>
    <s v="C01"/>
    <s v="TIEMPO COMPLETO"/>
    <s v="2017-12-22 00:00:00.0"/>
    <s v="null"/>
    <s v="DF31343"/>
    <s v="PROFESOR TITULAR DE UNIVERSIDAD"/>
    <s v="R115"/>
    <x v="2"/>
    <n v="187"/>
    <s v="DIDÁCTICA DE LA EXPRESIÓN CORPORAL"/>
  </r>
  <r>
    <x v="4"/>
    <n v="2531198"/>
    <x v="2"/>
    <n v="291"/>
    <s v="291G"/>
    <s v="GRUPO-A"/>
    <s v="Trabajo fin de grado en Educación Infantil"/>
    <s v="GG"/>
    <s v="GRUPO GRANDE"/>
    <s v="291G"/>
    <s v="TRABAJO FIN DE GRADO"/>
    <s v="GRUPO-A"/>
    <s v="TRABAJO FIN DE GRADO"/>
    <s v="I"/>
    <n v="2531198"/>
    <s v="DE VICENTE"/>
    <s v="CLEMENTE"/>
    <s v="MARÍA PALOMA"/>
    <s v="DE VICENTE CLEMENTE, MARÍA PALOMA"/>
    <x v="1"/>
    <x v="0"/>
    <x v="1"/>
    <m/>
    <m/>
    <s v="madevice"/>
    <s v="paloma.devicente@unirioja.es"/>
    <n v="1.2"/>
    <n v="1.2"/>
    <n v="532"/>
    <s v="LABORAL DOCENTE-ASOCIADO"/>
    <s v="P06"/>
    <s v="TIEMPO PARCIAL (6+6 HORAS)"/>
    <s v="2018-09-27 00:00:00.0"/>
    <s v="2019-09-14 00:00:00.0"/>
    <s v="PI101431"/>
    <s v="PROFESOR ASOCIADO"/>
    <s v="R115"/>
    <x v="2"/>
    <n v="735"/>
    <s v="PSICOLOGÍA EVOLUTIVA Y DE LA EDUCACIÓN"/>
  </r>
  <r>
    <x v="4"/>
    <n v="15849077"/>
    <x v="2"/>
    <n v="291"/>
    <s v="291G"/>
    <s v="GRUPO-A"/>
    <s v="Trabajo fin de grado en Educación Infantil"/>
    <s v="GG"/>
    <s v="GRUPO GRANDE"/>
    <s v="291G"/>
    <s v="TRABAJO FIN DE GRADO"/>
    <s v="GRUPO-A"/>
    <s v="TRABAJO FIN DE GRADO"/>
    <s v="I"/>
    <n v="15849077"/>
    <s v="SANTIAGO"/>
    <s v="CAMPIÓN"/>
    <s v="RAÚL"/>
    <s v="SANTIAGO CAMPIÓN, RAÚL"/>
    <x v="0"/>
    <x v="0"/>
    <x v="0"/>
    <m/>
    <m/>
    <s v="rasantia"/>
    <s v="raul.santiago@unirioja.es"/>
    <n v="1.2"/>
    <n v="1.2"/>
    <s v="A-0504"/>
    <s v="PROFESOR TITULAR UNIVERSIDAD"/>
    <s v="C01"/>
    <s v="TIEMPO COMPLETO"/>
    <s v="2010-09-01 00:00:00.0"/>
    <s v="null"/>
    <s v="DF100267"/>
    <s v="PROFESOR TITULAR INTERINO"/>
    <s v="R115"/>
    <x v="2"/>
    <n v="215"/>
    <s v="DIDÁCTICA Y ORGANIZACIÓN ESCOLAR"/>
  </r>
  <r>
    <x v="4"/>
    <n v="16509812"/>
    <x v="2"/>
    <n v="291"/>
    <s v="291G"/>
    <s v="GRUPO-A"/>
    <s v="Trabajo fin de grado en Educación Infantil"/>
    <s v="GG"/>
    <s v="GRUPO GRANDE"/>
    <s v="291G"/>
    <s v="TRABAJO FIN DE GRADO"/>
    <s v="GRUPO-A"/>
    <s v="TRABAJO FIN DE GRADO"/>
    <s v="I"/>
    <n v="16509812"/>
    <s v="LOZA"/>
    <s v="OLAVE"/>
    <s v="EDMUNDO"/>
    <s v="LOZA OLAVE, EDMUNDO"/>
    <x v="0"/>
    <x v="0"/>
    <x v="0"/>
    <m/>
    <m/>
    <s v="edloza"/>
    <s v="edmundo.loza@unirioja.es"/>
    <n v="0.3"/>
    <n v="0.3"/>
    <n v="504"/>
    <s v="PROFESOR TITULAR UNIVERSIDAD"/>
    <s v="01A"/>
    <s v="TIEMPO COMPLETO AMPLIADO"/>
    <s v="2012-09-01 00:00:00.0"/>
    <s v="null"/>
    <s v="DF31336"/>
    <s v="TITULAR DE UNIVERSIDAD"/>
    <s v="R115"/>
    <x v="2"/>
    <n v="187"/>
    <s v="DIDÁCTICA DE LA EXPRESIÓN CORPORAL"/>
  </r>
  <r>
    <x v="4"/>
    <n v="16511992"/>
    <x v="2"/>
    <n v="291"/>
    <s v="291G"/>
    <s v="GRUPO-A"/>
    <s v="Trabajo fin de grado en Educación Infantil"/>
    <s v="GG"/>
    <s v="GRUPO GRANDE"/>
    <s v="291G"/>
    <s v="TRABAJO FIN DE GRADO"/>
    <s v="GRUPO-A"/>
    <s v="TRABAJO FIN DE GRADO"/>
    <s v="I"/>
    <n v="16511992"/>
    <s v="EXTREMIANA"/>
    <s v="ALDANA"/>
    <s v="JOSÉ IGNACIO"/>
    <s v="EXTREMIANA ALDANA, JOSÉ IGNACIO"/>
    <x v="0"/>
    <x v="0"/>
    <x v="0"/>
    <m/>
    <m/>
    <s v="jextremi"/>
    <s v="jextremi@unirioja.es"/>
    <n v="0.3"/>
    <n v="0.3"/>
    <n v="504"/>
    <s v="PROFESOR TITULAR UNIVERSIDAD"/>
    <s v="01A"/>
    <s v="TIEMPO COMPLETO AMPLIADO"/>
    <s v="2012-09-01 00:00:00.0"/>
    <s v="null"/>
    <s v="DF32214"/>
    <s v="TITULAR DE UNIVERSIDAD"/>
    <s v="R111"/>
    <x v="7"/>
    <n v="440"/>
    <s v="GEOMETRÍA Y TOPOLOGÍA"/>
  </r>
  <r>
    <x v="4"/>
    <n v="16512032"/>
    <x v="2"/>
    <n v="291"/>
    <s v="291G"/>
    <s v="GRUPO-A"/>
    <s v="Trabajo fin de grado en Educación Infantil"/>
    <s v="GG"/>
    <s v="GRUPO GRANDE"/>
    <s v="291G"/>
    <s v="TRABAJO FIN DE GRADO"/>
    <s v="GRUPO-A"/>
    <s v="TRABAJO FIN DE GRADO"/>
    <s v="I"/>
    <n v="16512032"/>
    <s v="TORRES"/>
    <s v="RUIZ"/>
    <s v="MARÍA DEL MAR"/>
    <s v="TORRES RUIZ, MARÍA DEL MAR"/>
    <x v="1"/>
    <x v="0"/>
    <x v="0"/>
    <m/>
    <m/>
    <s v="matorrr"/>
    <s v="maria-mar.torres@unirioja.es"/>
    <n v="0.3"/>
    <n v="0.3"/>
    <n v="532"/>
    <s v="LABORAL DOCENTE-ASOCIADO"/>
    <s v="P05"/>
    <s v="TIEMPO PARCIAL (5+5 HORAS)"/>
    <s v="2017-09-15 00:00:00.0"/>
    <s v="2019-09-14 00:00:00.0"/>
    <s v="PI101245"/>
    <s v="PROFESOR ASOCIADO"/>
    <s v="R106"/>
    <x v="5"/>
    <n v="195"/>
    <s v="DIDÁCTICA DE LA LENGUA Y LA LITERATURA"/>
  </r>
  <r>
    <x v="4"/>
    <n v="16535879"/>
    <x v="2"/>
    <n v="291"/>
    <s v="291G"/>
    <s v="GRUPO-A"/>
    <s v="Trabajo fin de grado en Educación Infantil"/>
    <s v="GG"/>
    <s v="GRUPO GRANDE"/>
    <s v="291G"/>
    <s v="TRABAJO FIN DE GRADO"/>
    <s v="GRUPO-A"/>
    <s v="TRABAJO FIN DE GRADO"/>
    <s v="I"/>
    <n v="16535879"/>
    <s v="IÑARREA"/>
    <s v="LAS HERAS"/>
    <s v="IGNACIO"/>
    <s v="IÑARREA LAS HERAS, IGNACIO"/>
    <x v="1"/>
    <x v="0"/>
    <x v="0"/>
    <m/>
    <m/>
    <s v="iinarrea"/>
    <s v="ignacio.inarrea@unirioja.es"/>
    <n v="0.6"/>
    <n v="0.6"/>
    <n v="500"/>
    <s v="CATEDRATICO DE UNIVERSIDAD"/>
    <s v="C01"/>
    <s v="TIEMPO COMPLETO"/>
    <s v="2017-12-18 00:00:00.0"/>
    <s v="null"/>
    <s v="DF100353"/>
    <s v="CATEDRÁTICO DE UNIVERSIDAD"/>
    <s v="R107"/>
    <x v="6"/>
    <n v="335"/>
    <s v="FILOLOGÍA FRANCESA"/>
  </r>
  <r>
    <x v="4"/>
    <n v="16543068"/>
    <x v="2"/>
    <n v="291"/>
    <s v="291G"/>
    <s v="GRUPO-A"/>
    <s v="Trabajo fin de grado en Educación Infantil"/>
    <s v="GG"/>
    <s v="GRUPO GRANDE"/>
    <s v="291G"/>
    <s v="TRABAJO FIN DE GRADO"/>
    <s v="GRUPO-A"/>
    <s v="TRABAJO FIN DE GRADO"/>
    <s v="I"/>
    <n v="16543068"/>
    <s v="GOICOECHEA"/>
    <s v="GAONA"/>
    <s v="MARÍA ÁNGELES"/>
    <s v="GOICOECHEA GAONA, MARÍA ÁNGELES"/>
    <x v="1"/>
    <x v="0"/>
    <x v="0"/>
    <m/>
    <m/>
    <s v="magoicoe"/>
    <s v="angeles.goicoechea@unirioja.es"/>
    <n v="1.8"/>
    <n v="1.8"/>
    <n v="534"/>
    <s v="CONTRATADO DOCTOR -TIPO 1"/>
    <s v="C01"/>
    <s v="TIEMPO COMPLETO"/>
    <s v="2012-02-03 00:00:00.0"/>
    <s v="null"/>
    <s v="LD100580"/>
    <s v="CONTRATADO DOCTOR"/>
    <s v="R115"/>
    <x v="2"/>
    <n v="805"/>
    <s v="TEORÍA E HISTORIA DE LA EDUCACIÓN"/>
  </r>
  <r>
    <x v="4"/>
    <n v="16553678"/>
    <x v="2"/>
    <n v="291"/>
    <s v="291G"/>
    <s v="GRUPO-A"/>
    <s v="Trabajo fin de grado en Educación Infantil"/>
    <s v="GG"/>
    <s v="GRUPO GRANDE"/>
    <s v="291G"/>
    <s v="TRABAJO FIN DE GRADO"/>
    <s v="GRUPO-A"/>
    <s v="TRABAJO FIN DE GRADO"/>
    <s v="I"/>
    <n v="16553678"/>
    <s v="ELÍAS"/>
    <s v="RUIZ"/>
    <s v="VICENTE"/>
    <s v="ELÍAS RUIZ, VICENTE"/>
    <x v="1"/>
    <x v="0"/>
    <x v="1"/>
    <m/>
    <m/>
    <s v="vielias"/>
    <s v="vicente.elias@unirioja.es"/>
    <n v="1.2"/>
    <n v="1.2"/>
    <n v="532"/>
    <s v="LABORAL DOCENTE-ASOCIADO"/>
    <s v="P03"/>
    <s v="TIEMPO PARCIAL (3+3 HORAS)"/>
    <s v="2018-09-27 00:00:00.0"/>
    <s v="2019-09-14 00:00:00.0"/>
    <s v="PI101432"/>
    <s v="PROFESOR ASOCIADO"/>
    <s v="R115"/>
    <x v="2"/>
    <n v="615"/>
    <s v="MEDICINA PREVENTIVA Y SALUD PÚBLICA"/>
  </r>
  <r>
    <x v="4"/>
    <n v="16554464"/>
    <x v="2"/>
    <n v="291"/>
    <s v="291G"/>
    <s v="GRUPO-A"/>
    <s v="Trabajo fin de grado en Educación Infantil"/>
    <s v="GG"/>
    <s v="GRUPO GRANDE"/>
    <s v="291G"/>
    <s v="TRABAJO FIN DE GRADO"/>
    <s v="GRUPO-A"/>
    <s v="TRABAJO FIN DE GRADO"/>
    <s v="I"/>
    <n v="16554464"/>
    <s v="VALDEMOROS"/>
    <s v="SAN EMETERIO"/>
    <s v="Mª ÁNGELES"/>
    <s v="VALDEMOROS SAN EMETERIO, Mª ÁNGELES"/>
    <x v="0"/>
    <x v="0"/>
    <x v="0"/>
    <m/>
    <m/>
    <s v="mavaldem"/>
    <s v="maria-de-los-angeles.valdemoros@unirioja.es"/>
    <n v="0.3"/>
    <n v="0.3"/>
    <n v="504"/>
    <s v="PROFESOR TITULAR UNIVERSIDAD"/>
    <s v="C01"/>
    <s v="TIEMPO COMPLETO"/>
    <s v="2016-03-22 00:00:00.0"/>
    <s v="null"/>
    <s v="DF100241"/>
    <s v="PROFESOR TITULAR DE UNIVERSIDAD"/>
    <s v="R115"/>
    <x v="2"/>
    <n v="805"/>
    <s v="TEORÍA E HISTORIA DE LA EDUCACIÓN"/>
  </r>
  <r>
    <x v="4"/>
    <n v="16560638"/>
    <x v="2"/>
    <n v="291"/>
    <s v="291G"/>
    <s v="GRUPO-A"/>
    <s v="Trabajo fin de grado en Educación Infantil"/>
    <s v="GG"/>
    <s v="GRUPO GRANDE"/>
    <s v="291G"/>
    <s v="TRABAJO FIN DE GRADO"/>
    <s v="GRUPO-A"/>
    <s v="TRABAJO FIN DE GRADO"/>
    <s v="I"/>
    <n v="16560638"/>
    <s v="JIMÉNEZ"/>
    <s v="GESTAL"/>
    <s v="CLARA"/>
    <s v="JIMÉNEZ GESTAL, CLARA"/>
    <x v="1"/>
    <x v="0"/>
    <x v="0"/>
    <m/>
    <m/>
    <s v="clajimenez"/>
    <s v="clara.jimenez@unirioja.es"/>
    <n v="1.5"/>
    <n v="1.5"/>
    <s v="A-0504"/>
    <s v="PROFESOR TITULAR UNIVERSIDAD"/>
    <s v="C01"/>
    <s v="TIEMPO COMPLETO"/>
    <s v="2010-09-01 00:00:00.0"/>
    <s v="null"/>
    <s v="DF100275"/>
    <s v="PROFESOR TITULAR INTERINO"/>
    <s v="R111"/>
    <x v="7"/>
    <n v="200"/>
    <s v="DIDÁCTICA DE LA MATEMÁTICA"/>
  </r>
  <r>
    <x v="4"/>
    <n v="16574471"/>
    <x v="2"/>
    <n v="291"/>
    <s v="291G"/>
    <s v="GRUPO-A"/>
    <s v="Trabajo fin de grado en Educación Infantil"/>
    <s v="GG"/>
    <s v="GRUPO GRANDE"/>
    <s v="291G"/>
    <s v="TRABAJO FIN DE GRADO"/>
    <s v="GRUPO-A"/>
    <s v="TRABAJO FIN DE GRADO"/>
    <s v="I"/>
    <n v="16574471"/>
    <s v="ANDRÉS"/>
    <s v="CABELLO"/>
    <s v="SERGIO"/>
    <s v="ANDRÉS CABELLO, SERGIO"/>
    <x v="0"/>
    <x v="0"/>
    <x v="0"/>
    <m/>
    <m/>
    <s v="seandrc"/>
    <s v="sergio.andres@unirioja.es"/>
    <n v="0.6"/>
    <n v="0.6"/>
    <n v="536"/>
    <s v="PROFESOR INTERINO"/>
    <s v="C01"/>
    <s v="TIEMPO COMPLETO"/>
    <s v="2013-09-16 00:00:00.0"/>
    <s v="null"/>
    <s v="PI100924"/>
    <s v="PROFESOR CONTRATADO INTERINO"/>
    <s v="R114"/>
    <x v="3"/>
    <n v="775"/>
    <s v="SOCIOLOGÍA"/>
  </r>
  <r>
    <x v="4"/>
    <n v="16593055"/>
    <x v="2"/>
    <n v="291"/>
    <s v="291G"/>
    <s v="GRUPO-A"/>
    <s v="Trabajo fin de grado en Educación Infantil"/>
    <s v="GG"/>
    <s v="GRUPO GRANDE"/>
    <s v="291G"/>
    <s v="TRABAJO FIN DE GRADO"/>
    <s v="GRUPO-A"/>
    <s v="TRABAJO FIN DE GRADO"/>
    <s v="I"/>
    <n v="16593055"/>
    <s v="NOVO"/>
    <s v="URRACA"/>
    <s v="CARMEN"/>
    <s v="NOVO URRACA, CARMEN"/>
    <x v="1"/>
    <x v="0"/>
    <x v="0"/>
    <m/>
    <m/>
    <s v="canovo"/>
    <s v="carmen.novo@unirioja.es"/>
    <n v="0.3"/>
    <n v="0.3"/>
    <n v="536"/>
    <s v="PROFESOR INTERINO"/>
    <s v="C01"/>
    <s v="TIEMPO COMPLETO"/>
    <s v="2018-09-17 00:00:00.0"/>
    <s v="null"/>
    <s v="PI101369"/>
    <s v="PROFESOR CONTRATADO INTERINO"/>
    <s v="R107"/>
    <x v="6"/>
    <n v="345"/>
    <s v="FILOLOGÍA INGLESA"/>
  </r>
  <r>
    <x v="4"/>
    <n v="16601915"/>
    <x v="2"/>
    <n v="291"/>
    <s v="291G"/>
    <s v="GRUPO-A"/>
    <s v="Trabajo fin de grado en Educación Infantil"/>
    <s v="GG"/>
    <s v="GRUPO GRANDE"/>
    <s v="291G"/>
    <s v="TRABAJO FIN DE GRADO"/>
    <s v="GRUPO-A"/>
    <s v="TRABAJO FIN DE GRADO"/>
    <s v="I"/>
    <n v="16601915"/>
    <s v="ORTUÑO"/>
    <s v="SIERRA"/>
    <s v="JAVIER"/>
    <s v="ORTUÑO SIERRA, JAVIER"/>
    <x v="0"/>
    <x v="0"/>
    <x v="0"/>
    <m/>
    <m/>
    <s v="jaortuno"/>
    <s v="javier.ortuno@unirioja.es"/>
    <n v="1.2"/>
    <n v="1.2"/>
    <n v="536"/>
    <s v="PROFESOR INTERINO"/>
    <s v="C01"/>
    <s v="TIEMPO COMPLETO"/>
    <s v="2016-09-15 00:00:00.0"/>
    <s v="null"/>
    <s v="PI101135"/>
    <s v="PROFESOR CONTRATADO INTERINO"/>
    <s v="R115"/>
    <x v="2"/>
    <n v="735"/>
    <s v="PSICOLOGÍA EVOLUTIVA Y DE LA EDUCACIÓN"/>
  </r>
  <r>
    <x v="4"/>
    <n v="16620640"/>
    <x v="2"/>
    <n v="291"/>
    <s v="291G"/>
    <s v="GRUPO-A"/>
    <s v="Trabajo fin de grado en Educación Infantil"/>
    <s v="GG"/>
    <s v="GRUPO GRANDE"/>
    <s v="291G"/>
    <s v="TRABAJO FIN DE GRADO"/>
    <s v="GRUPO-A"/>
    <s v="TRABAJO FIN DE GRADO"/>
    <s v="I"/>
    <n v="16620640"/>
    <s v="LAS HERAS"/>
    <s v="CALVO"/>
    <s v="MIGUEL"/>
    <s v="LAS HERAS CALVO, MIGUEL"/>
    <x v="1"/>
    <x v="0"/>
    <x v="1"/>
    <m/>
    <m/>
    <s v="milasher"/>
    <s v="miguel.las-heras@unirioja.es"/>
    <n v="0.9"/>
    <n v="0.9"/>
    <n v="536"/>
    <s v="PROFESOR INTERINO"/>
    <s v="C01"/>
    <s v="TIEMPO COMPLETO"/>
    <s v="2018-09-18 00:00:00.0"/>
    <s v="null"/>
    <s v="PI101364"/>
    <s v="PROFESOR CONTRATADO INTERINO"/>
    <s v="R106"/>
    <x v="5"/>
    <n v="567"/>
    <s v="LENGUA ESPAÑOLA"/>
  </r>
  <r>
    <x v="4"/>
    <n v="16627564"/>
    <x v="2"/>
    <n v="291"/>
    <s v="291G"/>
    <s v="GRUPO-A"/>
    <s v="Trabajo fin de grado en Educación Infantil"/>
    <s v="GG"/>
    <s v="GRUPO GRANDE"/>
    <s v="291G"/>
    <s v="TRABAJO FIN DE GRADO"/>
    <s v="GRUPO-A"/>
    <s v="TRABAJO FIN DE GRADO"/>
    <s v="I"/>
    <n v="16627564"/>
    <s v="CIFONE"/>
    <s v="PONTE"/>
    <s v="MARÍA DANIELA"/>
    <s v="CIFONE PONTE, MARÍA DANIELA"/>
    <x v="1"/>
    <x v="0"/>
    <x v="1"/>
    <m/>
    <m/>
    <s v="mdcifone"/>
    <s v="m-daniela.cifone@unirioja.es"/>
    <n v="2.1"/>
    <n v="2.1"/>
    <n v="532"/>
    <s v="LABORAL DOCENTE-ASOCIADO"/>
    <s v="P05"/>
    <s v="TIEMPO PARCIAL (5+5 HORAS)"/>
    <s v="2018-09-17 00:00:00.0"/>
    <s v="2019-09-14 00:00:00.0"/>
    <s v="PI101371"/>
    <s v="PROFESOR ASOCIADO"/>
    <s v="R107"/>
    <x v="6"/>
    <n v="345"/>
    <s v="FILOLOGÍA INGLESA"/>
  </r>
  <r>
    <x v="4"/>
    <n v="16799496"/>
    <x v="2"/>
    <n v="291"/>
    <s v="291G"/>
    <s v="GRUPO-A"/>
    <s v="Trabajo fin de grado en Educación Infantil"/>
    <s v="GG"/>
    <s v="GRUPO GRANDE"/>
    <s v="291G"/>
    <s v="TRABAJO FIN DE GRADO"/>
    <s v="GRUPO-A"/>
    <s v="TRABAJO FIN DE GRADO"/>
    <s v="I"/>
    <n v="16799496"/>
    <s v="RUIZ"/>
    <s v="OMEÑACA"/>
    <s v="JESÚS VICENTE"/>
    <s v="RUIZ OMEÑACA, JESÚS VICENTE"/>
    <x v="1"/>
    <x v="0"/>
    <x v="1"/>
    <m/>
    <m/>
    <s v="jeruiz"/>
    <s v="jesus-vicente.ruiz@unirioja.es"/>
    <n v="0.3"/>
    <n v="0.3"/>
    <n v="532"/>
    <s v="LABORAL DOCENTE-ASOCIADO"/>
    <s v="P04"/>
    <s v="TIEMPO PARCIAL (4+4 HORAS)"/>
    <s v="2017-09-15 00:00:00.0"/>
    <s v="2019-09-14 00:00:00.0"/>
    <s v="PI101298"/>
    <s v="PROFESOR ASOCIADO"/>
    <s v="R115"/>
    <x v="2"/>
    <n v="805"/>
    <s v="TEORÍA E HISTORIA DE LA EDUCACIÓN"/>
  </r>
  <r>
    <x v="4"/>
    <n v="30651788"/>
    <x v="2"/>
    <n v="291"/>
    <s v="291G"/>
    <s v="GRUPO-A"/>
    <s v="Trabajo fin de grado en Educación Infantil"/>
    <s v="GG"/>
    <s v="GRUPO GRANDE"/>
    <s v="291G"/>
    <s v="TRABAJO FIN DE GRADO"/>
    <s v="GRUPO-A"/>
    <s v="TRABAJO FIN DE GRADO"/>
    <s v="I"/>
    <n v="30651788"/>
    <s v="ALDAYTURRIAGA"/>
    <s v="MIERA"/>
    <s v="CARLOTA"/>
    <s v="ALDAYTURRIAGA MIERA, CARLOTA"/>
    <x v="0"/>
    <x v="0"/>
    <x v="0"/>
    <m/>
    <m/>
    <s v="caaldayt"/>
    <s v="carlota.aldayturriaga@unirioja.es"/>
    <n v="0.6"/>
    <n v="0.6"/>
    <n v="532"/>
    <s v="LABORAL DOCENTE-ASOCIADO"/>
    <s v="P06"/>
    <s v="TIEMPO PARCIAL (6+6 HORAS)"/>
    <s v="2017-09-15 00:00:00.0"/>
    <s v="2019-09-14 00:00:00.0"/>
    <s v="PI101290"/>
    <s v="PROFESOR ASOCIADO"/>
    <s v="R115"/>
    <x v="2"/>
    <n v="189"/>
    <s v="DIDÁCTICA DE LA EXPRESIÓN MUSICAL"/>
  </r>
  <r>
    <x v="4"/>
    <n v="47106053"/>
    <x v="2"/>
    <n v="291"/>
    <s v="291G"/>
    <s v="GRUPO-A"/>
    <s v="Trabajo fin de grado en Educación Infantil"/>
    <s v="GG"/>
    <s v="GRUPO GRANDE"/>
    <s v="291G"/>
    <s v="TRABAJO FIN DE GRADO"/>
    <s v="GRUPO-A"/>
    <s v="TRABAJO FIN DE GRADO"/>
    <s v="I"/>
    <n v="47106053"/>
    <s v="FIDALGO"/>
    <s v="ALLO"/>
    <s v="LUISA"/>
    <s v="FIDALGO ALLO, LUISA"/>
    <x v="1"/>
    <x v="0"/>
    <x v="0"/>
    <m/>
    <m/>
    <s v="lufidalg"/>
    <s v="luisa.fidalgoa@unirioja.es"/>
    <n v="1.5"/>
    <n v="1.5"/>
    <n v="536"/>
    <s v="PROFESOR INTERINO"/>
    <s v="C01"/>
    <s v="TIEMPO COMPLETO"/>
    <s v="2017-09-15 00:00:00.0"/>
    <s v="null"/>
    <s v="PI101261"/>
    <s v="PROFESOR CONTRATADO INTERINO"/>
    <s v="R107"/>
    <x v="6"/>
    <n v="345"/>
    <s v="FILOLOGÍA INGLESA"/>
  </r>
  <r>
    <x v="4"/>
    <n v="51101681"/>
    <x v="2"/>
    <n v="291"/>
    <s v="291G"/>
    <s v="GRUPO-A"/>
    <s v="Trabajo fin de grado en Educación Infantil"/>
    <s v="GG"/>
    <s v="GRUPO GRANDE"/>
    <s v="291G"/>
    <s v="TRABAJO FIN DE GRADO"/>
    <s v="GRUPO-A"/>
    <s v="TRABAJO FIN DE GRADO"/>
    <s v="I"/>
    <n v="51101681"/>
    <s v="SEBASTIÁN"/>
    <s v="ENESCO"/>
    <s v="CARLA ILEANA"/>
    <s v="SEBASTIÁN ENESCO, CARLA ILEANA"/>
    <x v="1"/>
    <x v="0"/>
    <x v="0"/>
    <m/>
    <m/>
    <s v="casebast"/>
    <s v="carla-ileana.sebastian@unirioja.es"/>
    <n v="0.3"/>
    <n v="0.3"/>
    <n v="7081"/>
    <s v="AYUDANTE (DOCTOR)"/>
    <s v="C01"/>
    <s v="TIEMPO COMPLETO"/>
    <s v="2018-09-17 00:00:00.0"/>
    <s v="2021-09-16 00:00:00.0"/>
    <s v="PI101400"/>
    <s v="PROFESOR AYUDANTE DOCTOR"/>
    <s v="R115"/>
    <x v="2"/>
    <n v="735"/>
    <s v="PSICOLOGÍA EVOLUTIVA Y DE LA EDUCACIÓN"/>
  </r>
  <r>
    <x v="4"/>
    <n v="71639421"/>
    <x v="2"/>
    <n v="291"/>
    <s v="291G"/>
    <s v="GRUPO-A"/>
    <s v="Trabajo fin de grado en Educación Infantil"/>
    <s v="GG"/>
    <s v="GRUPO GRANDE"/>
    <s v="291G"/>
    <s v="TRABAJO FIN DE GRADO"/>
    <s v="GRUPO-A"/>
    <s v="TRABAJO FIN DE GRADO"/>
    <s v="I"/>
    <n v="71639421"/>
    <s v="FONSECA"/>
    <s v="PEDRERO"/>
    <s v="EDUARDO"/>
    <s v="FONSECA PEDRERO, EDUARDO"/>
    <x v="0"/>
    <x v="0"/>
    <x v="0"/>
    <m/>
    <m/>
    <s v="edfonsec"/>
    <s v="eduardo.fonseca@unirioja.es"/>
    <n v="1.2"/>
    <n v="1.2"/>
    <n v="504"/>
    <s v="PROFESOR TITULAR UNIVERSIDAD"/>
    <s v="C01"/>
    <s v="TIEMPO COMPLETO"/>
    <s v="2011-09-01 00:00:00.0"/>
    <s v="null"/>
    <s v="DF100295"/>
    <s v="PROFESOR TITULAR DE UNIVERSIDAD"/>
    <s v="R115"/>
    <x v="2"/>
    <n v="735"/>
    <s v="PSICOLOGÍA EVOLUTIVA Y DE LA EDUCACIÓN"/>
  </r>
  <r>
    <x v="4"/>
    <n v="72692212"/>
    <x v="2"/>
    <n v="291"/>
    <s v="291G"/>
    <s v="GRUPO-A"/>
    <s v="Trabajo fin de grado en Educación Infantil"/>
    <s v="GG"/>
    <s v="GRUPO GRANDE"/>
    <s v="291G"/>
    <s v="TRABAJO FIN DE GRADO"/>
    <s v="GRUPO-A"/>
    <s v="TRABAJO FIN DE GRADO"/>
    <s v="I"/>
    <n v="72692212"/>
    <s v="IZA"/>
    <s v="ERVITI"/>
    <s v="ANEIDER"/>
    <s v="IZA ERVITI, ANEIDER"/>
    <x v="0"/>
    <x v="0"/>
    <x v="0"/>
    <m/>
    <m/>
    <s v="aniza"/>
    <s v="aneider.izae@unirioja.es"/>
    <n v="0.3"/>
    <n v="0.3"/>
    <n v="536"/>
    <s v="PROFESOR INTERINO"/>
    <s v="C01"/>
    <s v="TIEMPO COMPLETO"/>
    <s v="2015-12-22 00:00:00.0"/>
    <s v="null"/>
    <s v="PI101034"/>
    <s v="PROFESOR CONTRATADO INTERINO"/>
    <s v="R107"/>
    <x v="6"/>
    <n v="345"/>
    <s v="FILOLOGÍA INGLESA"/>
  </r>
  <r>
    <x v="4"/>
    <n v="72786679"/>
    <x v="2"/>
    <n v="291"/>
    <s v="291G"/>
    <s v="GRUPO-A"/>
    <s v="Trabajo fin de grado en Educación Infantil"/>
    <s v="GG"/>
    <s v="GRUPO GRANDE"/>
    <s v="291G"/>
    <s v="TRABAJO FIN DE GRADO"/>
    <s v="GRUPO-A"/>
    <s v="TRABAJO FIN DE GRADO"/>
    <s v="I"/>
    <n v="72786679"/>
    <s v="HERREROS"/>
    <s v="GONZÁLEZ"/>
    <s v="CARMEN"/>
    <s v="HERREROS GONZÁLEZ, CARMEN"/>
    <x v="1"/>
    <x v="0"/>
    <x v="1"/>
    <m/>
    <m/>
    <s v="caherrer"/>
    <s v="carmen.herreros@unirioja.es"/>
    <n v="1.2"/>
    <n v="1.2"/>
    <n v="532"/>
    <s v="LABORAL DOCENTE-ASOCIADO"/>
    <s v="P02"/>
    <s v="TIEMPO PARCIAL (2+2 HORAS)"/>
    <s v="2018-09-17 00:00:00.0"/>
    <s v="2019-09-14 00:00:00.0"/>
    <s v="PI101395"/>
    <s v="PROFESOR ASOCIADO"/>
    <s v="R115"/>
    <x v="2"/>
    <n v="210"/>
    <s v="DIDÁCTICA DE LAS CIENCIAS SOCIALES"/>
  </r>
  <r>
    <x v="4"/>
    <s v="X4135783"/>
    <x v="2"/>
    <n v="291"/>
    <s v="291G"/>
    <s v="GRUPO-A"/>
    <s v="Trabajo fin de grado en Educación Infantil"/>
    <s v="GG"/>
    <s v="GRUPO GRANDE"/>
    <s v="291G"/>
    <s v="TRABAJO FIN DE GRADO"/>
    <s v="GRUPO-A"/>
    <s v="TRABAJO FIN DE GRADO"/>
    <s v="I"/>
    <s v="X4135783"/>
    <s v="VIEL"/>
    <s v="-"/>
    <s v="ANITA JOCELYNE MARIE"/>
    <s v="VIEL -, ANITA JOCELYNE MARIE"/>
    <x v="1"/>
    <x v="0"/>
    <x v="1"/>
    <m/>
    <m/>
    <s v="anviel"/>
    <s v="anita.viel@unirioja.es"/>
    <n v="0.9"/>
    <n v="0.9"/>
    <n v="532"/>
    <s v="LABORAL DOCENTE-ASOCIADO"/>
    <s v="P03"/>
    <s v="TIEMPO PARCIAL (3+3 HORAS)"/>
    <s v="2018-09-17 00:00:00.0"/>
    <s v="2019-09-14 00:00:00.0"/>
    <s v="PI101367"/>
    <s v="PROFESOR ASOCIADO"/>
    <s v="R107"/>
    <x v="6"/>
    <n v="335"/>
    <s v="FILOLOGÍA FRANCESA"/>
  </r>
  <r>
    <x v="5"/>
    <n v="16268560"/>
    <x v="2"/>
    <n v="292"/>
    <s v="292G"/>
    <s v="GRUPO-A"/>
    <s v="Educación plástica y visual"/>
    <s v="GG"/>
    <s v="GRUPO GRANDE"/>
    <s v="292G"/>
    <s v="GRUPO GRANDE DE Educación plástica y visual"/>
    <s v="GRUPO-A"/>
    <s v="Grupo Grande de Educación plástica y visual"/>
    <s v="1S"/>
    <n v="16268560"/>
    <s v="TEJADA"/>
    <s v="SÁNCHEZ"/>
    <s v="Mª SORAYA"/>
    <s v="TEJADA SÁNCHEZ, Mª SORAYA"/>
    <x v="0"/>
    <x v="0"/>
    <x v="1"/>
    <m/>
    <m/>
    <s v="matejas"/>
    <s v="soraya.tejada@unirioja.es"/>
    <n v="4"/>
    <n v="4"/>
    <n v="536"/>
    <s v="PROFESOR INTERINO"/>
    <s v="C01"/>
    <s v="TIEMPO COMPLETO"/>
    <s v="2013-09-16 00:00:00.0"/>
    <s v="null"/>
    <s v="PI100929"/>
    <s v="PROFESOR CONTRATADO INTERINO"/>
    <s v="R115"/>
    <x v="2"/>
    <n v="193"/>
    <s v="DIDÁCTICA DE LA EXPRESIÓN PLÁSTICA"/>
  </r>
  <r>
    <x v="5"/>
    <n v="16574106"/>
    <x v="2"/>
    <n v="292"/>
    <s v="292R"/>
    <s v="GRUPO-B1"/>
    <s v="Educación plástica y visual"/>
    <s v="GR"/>
    <s v="GRUPO REDUCIDO"/>
    <s v="292R"/>
    <s v="GRUPO REDUCIDO DE Educación plástica y visual"/>
    <s v="GRUPO-B1"/>
    <s v="Grupo Reducido de Educación plástica y visual"/>
    <s v="1S"/>
    <n v="16574106"/>
    <s v="BOBADILLA"/>
    <s v="RUIZ"/>
    <s v="M.ª CONCEPCIÓN"/>
    <s v="BOBADILLA RUIZ, M.ª CONCEPCIÓN"/>
    <x v="1"/>
    <x v="0"/>
    <x v="1"/>
    <m/>
    <m/>
    <s v="mcbobadi"/>
    <s v="m-concepcion.bobadilla@unirioja.es"/>
    <n v="2"/>
    <n v="2"/>
    <n v="532"/>
    <s v="LABORAL DOCENTE-ASOCIADO"/>
    <s v="P06"/>
    <s v="TIEMPO PARCIAL (6+6 HORAS)"/>
    <s v="2017-09-15 00:00:00.0"/>
    <s v="2019-09-14 00:00:00.0"/>
    <s v="PI101289"/>
    <s v="PROFESOR ASOCIADO"/>
    <s v="R115"/>
    <x v="2"/>
    <n v="185"/>
    <s v="DIBUJO"/>
  </r>
  <r>
    <x v="5"/>
    <n v="73587035"/>
    <x v="2"/>
    <n v="293"/>
    <s v="293G"/>
    <s v="GRUPO-A"/>
    <s v="Matemáticas y su didáctica II"/>
    <s v="GG"/>
    <s v="GRUPO GRANDE"/>
    <s v="293G"/>
    <s v="GRUPO GRANDE DE Matemáticas y su didáctica II"/>
    <s v="GRUPO-A"/>
    <s v="Grupo Grande de Matemáticas y su didáctica II"/>
    <s v="1S"/>
    <n v="73587035"/>
    <s v="RIBERA"/>
    <s v="PUCHADES"/>
    <s v="JUAN MIGUEL"/>
    <s v="RIBERA PUCHADES, JUAN MIGUEL"/>
    <x v="1"/>
    <x v="0"/>
    <x v="0"/>
    <m/>
    <m/>
    <s v="juribera"/>
    <s v="juan-miguel.ribera@unirioja.es"/>
    <n v="4"/>
    <n v="4"/>
    <n v="504"/>
    <s v="PROFESOR TITULAR UNIVERSIDAD"/>
    <s v="C01"/>
    <s v="TIEMPO COMPLETO"/>
    <s v="2017-09-15 00:00:00.0"/>
    <s v="null"/>
    <s v="DF100341"/>
    <s v="PROFEESOR TITULAR DE UNIVERSIDAD"/>
    <s v="R111"/>
    <x v="7"/>
    <n v="200"/>
    <s v="DIDÁCTICA DE LA MATEMÁTICA"/>
  </r>
  <r>
    <x v="5"/>
    <n v="18450825"/>
    <x v="2"/>
    <n v="293"/>
    <s v="293G"/>
    <s v="GRUPO-B"/>
    <s v="Matemáticas y su didáctica II"/>
    <s v="GG"/>
    <s v="GRUPO GRANDE"/>
    <s v="293G"/>
    <s v="GRUPO GRANDE DE Matemáticas y su didáctica II"/>
    <s v="GRUPO-B"/>
    <s v="Grupo Grande de Matemáticas y su didáctica II"/>
    <s v="1S"/>
    <n v="18450825"/>
    <s v="VIÑADO"/>
    <s v="LEREU"/>
    <s v="FRANCISCO"/>
    <s v="VIÑADO LEREU, FRANCISCO"/>
    <x v="1"/>
    <x v="0"/>
    <x v="1"/>
    <m/>
    <m/>
    <s v="frvinado"/>
    <s v="francisco.vinado@unirioja.es"/>
    <n v="4"/>
    <n v="4"/>
    <n v="536"/>
    <s v="PROFESOR INTERINO"/>
    <s v="C01"/>
    <s v="TIEMPO COMPLETO"/>
    <s v="2018-09-17 00:00:00.0"/>
    <s v="2019-01-31 00:00:00.0"/>
    <s v="PI101384"/>
    <s v="PROFESOR CONTRATADO INTERINO"/>
    <s v="R111"/>
    <x v="7"/>
    <n v="200"/>
    <s v="DIDÁCTICA DE LA MATEMÁTICA"/>
  </r>
  <r>
    <x v="5"/>
    <n v="50842132"/>
    <x v="2"/>
    <n v="294"/>
    <s v="294G"/>
    <s v="GRUPO-A"/>
    <s v="Habilidades lingüísticas para la enseñanza"/>
    <s v="GG"/>
    <s v="GRUPO GRANDE"/>
    <s v="294G"/>
    <s v="GRUPO GRANDE DE Habilidades lingüísticas para la enseñanza"/>
    <s v="GRUPO-A"/>
    <s v="Grupo Grande de Habilidades lingüísticas para la enseñanza"/>
    <s v="1S"/>
    <n v="50842132"/>
    <s v="GAVELA"/>
    <s v="GARCÍA"/>
    <s v="DELIA DEL PILAR"/>
    <s v="GAVELA GARCÍA, DELIA DEL PILAR"/>
    <x v="0"/>
    <x v="0"/>
    <x v="0"/>
    <m/>
    <m/>
    <s v="degavela"/>
    <s v="delia.gavela@unirioja.es"/>
    <n v="4"/>
    <n v="4"/>
    <n v="504"/>
    <s v="PROFESOR TITULAR UNIVERSIDAD"/>
    <s v="C01"/>
    <s v="TIEMPO COMPLETO"/>
    <s v="2017-09-15 00:00:00.0"/>
    <s v="null"/>
    <s v="DF100302"/>
    <s v="PROFESOR TITULAR DE UNIVERSIDAD"/>
    <s v="R106"/>
    <x v="5"/>
    <n v="195"/>
    <s v="DIDÁCTICA DE LA LENGUA Y LA LITERATURA"/>
  </r>
  <r>
    <x v="5"/>
    <n v="16556358"/>
    <x v="2"/>
    <n v="294"/>
    <s v="294G"/>
    <s v="GRUPO-B"/>
    <s v="Habilidades lingüísticas para la enseñanza"/>
    <s v="GG"/>
    <s v="GRUPO GRANDE"/>
    <s v="294G"/>
    <s v="GRUPO GRANDE DE Habilidades lingüísticas para la enseñanza"/>
    <s v="GRUPO-B"/>
    <s v="Grupo Grande de Habilidades lingüísticas para la enseñanza"/>
    <s v="1S"/>
    <n v="16556358"/>
    <s v="SILVESTRE"/>
    <s v="SALAS"/>
    <s v="MARÍA DEL SOL"/>
    <s v="SILVESTRE SALAS, MARÍA DEL SOL"/>
    <x v="1"/>
    <x v="0"/>
    <x v="0"/>
    <m/>
    <m/>
    <s v="masilves"/>
    <s v="marysol.silvestre@unirioja.es"/>
    <n v="4"/>
    <n v="4"/>
    <n v="536"/>
    <s v="PROFESOR INTERINO"/>
    <s v="C01"/>
    <s v="TIEMPO COMPLETO"/>
    <s v="2013-09-16 00:00:00.0"/>
    <s v="null"/>
    <s v="PI100910"/>
    <s v="PROFESOR CONTRATADO INTERINO"/>
    <s v="R106"/>
    <x v="5"/>
    <n v="195"/>
    <s v="DIDÁCTICA DE LA LENGUA Y LA LITERATURA"/>
  </r>
  <r>
    <x v="5"/>
    <n v="16527579"/>
    <x v="2"/>
    <n v="295"/>
    <s v="295G"/>
    <s v="GRUPO-A"/>
    <s v="Didáctica de las Ciencias Sociales: Historia"/>
    <s v="GG"/>
    <s v="GRUPO GRANDE"/>
    <s v="295G"/>
    <s v="GRUPO GRANDE DE Didáctica de las ciencias sociales: historia"/>
    <s v="GRUPO-A"/>
    <s v="Grupo Grande de Didáctica de las ciencias sociales: historia"/>
    <s v="1S"/>
    <n v="16527579"/>
    <s v="GIL-DÍEZ"/>
    <s v="USANDIZAGA"/>
    <s v="IGNACIO"/>
    <s v="GIL-DÍEZ USANDIZAGA, IGNACIO"/>
    <x v="0"/>
    <x v="0"/>
    <x v="0"/>
    <m/>
    <m/>
    <s v="iggildie"/>
    <s v="ignacio.gil-diez@unirioja.es"/>
    <n v="0"/>
    <n v="0"/>
    <n v="504"/>
    <s v="PROFESOR TITULAR UNIVERSIDAD"/>
    <s v="C01"/>
    <s v="TIEMPO COMPLETO"/>
    <s v="2016-11-12 00:00:00.0"/>
    <s v="null"/>
    <s v="DF100293"/>
    <s v="PROFESOR TITULAR DE UNIVERSIDAD"/>
    <s v="R115"/>
    <x v="2"/>
    <n v="210"/>
    <s v="DIDÁCTICA DE LAS CIENCIAS SOCIALES"/>
  </r>
  <r>
    <x v="5"/>
    <n v="16591402"/>
    <x v="2"/>
    <n v="295"/>
    <s v="295G"/>
    <s v="GRUPO-A"/>
    <s v="Didáctica de las Ciencias Sociales: Historia"/>
    <s v="GG"/>
    <s v="GRUPO GRANDE"/>
    <s v="295G"/>
    <s v="GRUPO GRANDE DE Didáctica de las ciencias sociales: historia"/>
    <s v="GRUPO-A"/>
    <s v="Grupo Grande de Didáctica de las ciencias sociales: historia"/>
    <s v="1S"/>
    <n v="16591402"/>
    <s v="FERNÁNDEZ"/>
    <s v="DÍEZ"/>
    <s v="ALBERTO ANTONIO"/>
    <s v="FERNÁNDEZ DÍEZ, ALBERTO ANTONIO"/>
    <x v="1"/>
    <x v="0"/>
    <x v="1"/>
    <m/>
    <m/>
    <s v="alferndi"/>
    <s v="alberto-antonio.fernandez@unirioja.es"/>
    <n v="4"/>
    <n v="4"/>
    <n v="532"/>
    <s v="LABORAL DOCENTE-ASOCIADO"/>
    <s v="P04"/>
    <s v="TIEMPO PARCIAL (4+4 HORAS)"/>
    <s v="2017-09-15 00:00:00.0"/>
    <s v="2019-09-14 00:00:00.0"/>
    <s v="PI101291"/>
    <s v="PROFESOR ASOCIADO"/>
    <s v="R115"/>
    <x v="2"/>
    <n v="210"/>
    <s v="DIDÁCTICA DE LAS CIENCIAS SOCIALES"/>
  </r>
  <r>
    <x v="5"/>
    <n v="16592004"/>
    <x v="2"/>
    <n v="295"/>
    <s v="295G"/>
    <s v="GRUPO-B"/>
    <s v="Didáctica de las Ciencias Sociales: Historia"/>
    <s v="GG"/>
    <s v="GRUPO GRANDE"/>
    <s v="295G"/>
    <s v="GRUPO GRANDE DE Didáctica de las ciencias sociales: historia"/>
    <s v="GRUPO-B"/>
    <s v="Grupo Grande de Didáctica de las ciencias sociales: historia"/>
    <s v="1S"/>
    <n v="16592004"/>
    <s v="ITURRIAGA"/>
    <s v="BARCO"/>
    <s v="DIEGO"/>
    <s v="ITURRIAGA BARCO, DIEGO"/>
    <x v="1"/>
    <x v="0"/>
    <x v="0"/>
    <m/>
    <m/>
    <s v="diiturri"/>
    <s v="diego.iturriaga@unirioja.es"/>
    <n v="4"/>
    <n v="4"/>
    <n v="536"/>
    <s v="PROFESOR INTERINO"/>
    <s v="C01"/>
    <s v="TIEMPO COMPLETO"/>
    <s v="2017-09-15 00:00:00.0"/>
    <s v="null"/>
    <s v="PI101283"/>
    <s v="PROFESOR CONTRATADO INTERINO"/>
    <s v="R114"/>
    <x v="3"/>
    <n v="450"/>
    <s v="HISTORIA CONTEMPORÁNEA"/>
  </r>
  <r>
    <x v="5"/>
    <n v="72780033"/>
    <x v="2"/>
    <n v="296"/>
    <s v="296G"/>
    <s v="GRUPO-A"/>
    <s v="Didáctica de las Ciencias Experimentales: Biología y Geología"/>
    <s v="GG"/>
    <s v="GRUPO GRANDE"/>
    <s v="296G"/>
    <s v="GG Didáctica de las ciencias experimentales: biología y geología"/>
    <s v="GRUPO-A"/>
    <s v="GG de Didáctica de las ciencias experimentales: biología y geología"/>
    <s v="1S"/>
    <n v="72780033"/>
    <s v="HERNÁNDEZ"/>
    <s v="ÁLAMOS"/>
    <s v="MARÍA DEL MAR"/>
    <s v="HERNÁNDEZ ÁLAMOS, MARÍA DEL MAR"/>
    <x v="1"/>
    <x v="0"/>
    <x v="0"/>
    <m/>
    <m/>
    <s v="maherna"/>
    <s v="mara.hernandez@unirioja.es"/>
    <n v="4"/>
    <n v="4"/>
    <n v="504"/>
    <s v="PROFESOR TITULAR UNIVERSIDAD"/>
    <s v="C01"/>
    <s v="TIEMPO COMPLETO"/>
    <s v="2011-09-01 00:00:00.0"/>
    <s v="null"/>
    <s v="DF100292"/>
    <s v="PROFESOR TITULAR DE UNIVERSIDAD"/>
    <s v="R101"/>
    <x v="4"/>
    <n v="205"/>
    <s v="DIDÁCTICA DE LAS CIENCIAS EXPERIMENTALES"/>
  </r>
  <r>
    <x v="5"/>
    <n v="16552787"/>
    <x v="2"/>
    <n v="296"/>
    <s v="296L"/>
    <s v="GRUPO-A1"/>
    <s v="Didáctica de las Ciencias Experimentales: Biología y Geología"/>
    <s v="GL"/>
    <s v="GRUPO DE LABORATORIO"/>
    <s v="296L"/>
    <s v="LABORATORIO Didáctica de las ciencias experimentales: biología y geología"/>
    <s v="GRUPO-A1"/>
    <s v="Laboratorio Didáctica de las ciencias experimentales: biología y geología"/>
    <s v="1S"/>
    <n v="16552787"/>
    <s v="TENORIO"/>
    <s v="RODRÍGUEZ"/>
    <s v="CARMEN"/>
    <s v="TENORIO RODRÍGUEZ, CARMEN"/>
    <x v="0"/>
    <x v="0"/>
    <x v="0"/>
    <m/>
    <m/>
    <s v="catenori"/>
    <s v="carmen.tenorio@unirioja.es"/>
    <n v="0.4"/>
    <n v="0.4"/>
    <n v="504"/>
    <s v="PROFESOR TITULAR UNIVERSIDAD"/>
    <s v="01R"/>
    <s v="TIEMPO COMPLETO REDUCIDO"/>
    <s v="2018-09-17 00:00:00.0"/>
    <s v="null"/>
    <s v="DF100263"/>
    <s v="PROFESOR TITULAR DE UNIVERSIDAD"/>
    <s v="R101"/>
    <x v="4"/>
    <n v="60"/>
    <s v="BIOQUÍMICA Y BIOLOGÍA MOLECULAR"/>
  </r>
  <r>
    <x v="5"/>
    <n v="16568302"/>
    <x v="2"/>
    <n v="296"/>
    <s v="296L"/>
    <s v="GRUPO-A1"/>
    <s v="Didáctica de las Ciencias Experimentales: Biología y Geología"/>
    <s v="GL"/>
    <s v="GRUPO DE LABORATORIO"/>
    <s v="296L"/>
    <s v="LABORATORIO Didáctica de las ciencias experimentales: biología y geología"/>
    <s v="GRUPO-A1"/>
    <s v="Laboratorio Didáctica de las ciencias experimentales: biología y geología"/>
    <s v="1S"/>
    <n v="16568302"/>
    <s v="ROBREDO"/>
    <s v="VALGAÑÓN"/>
    <s v="BEATRIZ"/>
    <s v="ROBREDO VALGAÑÓN, BEATRIZ"/>
    <x v="0"/>
    <x v="0"/>
    <x v="0"/>
    <m/>
    <m/>
    <s v="berobred"/>
    <s v="beatriz.robredo@unirioja.es"/>
    <n v="0.9"/>
    <n v="0.9"/>
    <n v="504"/>
    <s v="PROFESOR TITULAR UNIVERSIDAD"/>
    <s v="C01"/>
    <s v="TIEMPO COMPLETO"/>
    <s v="2018-09-17 00:00:00.0"/>
    <s v="null"/>
    <s v="DF386"/>
    <s v="PROFESOR TITULAR DE UNIVERSIDAD"/>
    <s v="R101"/>
    <x v="4"/>
    <n v="205"/>
    <s v="DIDÁCTICA DE LAS CIENCIAS EXPERIMENTALES"/>
  </r>
  <r>
    <x v="5"/>
    <n v="50793513"/>
    <x v="2"/>
    <n v="296"/>
    <s v="296L"/>
    <s v="GRUPO-A1"/>
    <s v="Didáctica de las Ciencias Experimentales: Biología y Geología"/>
    <s v="GL"/>
    <s v="GRUPO DE LABORATORIO"/>
    <s v="296L"/>
    <s v="LABORATORIO Didáctica de las ciencias experimentales: biología y geología"/>
    <s v="GRUPO-A1"/>
    <s v="Laboratorio Didáctica de las ciencias experimentales: biología y geología"/>
    <s v="1S"/>
    <n v="50793513"/>
    <s v="PAEZ DE LA CADENA"/>
    <s v="TORTOSA"/>
    <s v="FRANCISCO"/>
    <s v="PAEZ DE LA CADENA TORTOSA, FRANCISCO"/>
    <x v="1"/>
    <x v="0"/>
    <x v="0"/>
    <m/>
    <m/>
    <s v="franpaez"/>
    <s v="paco.pc@unirioja.es"/>
    <n v="0.2"/>
    <n v="0.2"/>
    <n v="504"/>
    <s v="PROFESOR TITULAR UNIVERSIDAD"/>
    <s v="C01"/>
    <s v="TIEMPO COMPLETO"/>
    <s v="2018-09-17 00:00:00.0"/>
    <s v="null"/>
    <s v="DF100079"/>
    <s v="PROFESOR TITULAR DE UNIVERSIDAD"/>
    <s v="R101"/>
    <x v="4"/>
    <n v="705"/>
    <s v="PRODUCCIÓN VEGETAL"/>
  </r>
  <r>
    <x v="5"/>
    <n v="12745547"/>
    <x v="2"/>
    <n v="298"/>
    <s v="298G"/>
    <s v="GRUPO-A"/>
    <s v="Educación musical y su didáctica"/>
    <s v="GG"/>
    <s v="GRUPO GRANDE"/>
    <s v="298G"/>
    <s v="GRUPO GRANDE DE Eduación musical y su didáctica"/>
    <s v="GRUPO-A"/>
    <s v="Grupo Grande de Eduación musical y su didáctica"/>
    <s v="2S"/>
    <n v="12745547"/>
    <s v="CAMACHO"/>
    <s v="SÁNCHEZ"/>
    <s v="MARÍA DEL PILAR"/>
    <s v="CAMACHO SÁNCHEZ, MARÍA DEL PILAR"/>
    <x v="1"/>
    <x v="0"/>
    <x v="0"/>
    <m/>
    <m/>
    <s v="picamach"/>
    <s v="pilar.camacho@unirioja.es"/>
    <n v="1.2"/>
    <n v="1.2"/>
    <n v="504"/>
    <s v="PROFESOR TITULAR UNIVERSIDAD"/>
    <s v="01A"/>
    <s v="TIEMPO COMPLETO AMPLIADO"/>
    <s v="2012-09-01 00:00:00.0"/>
    <s v="null"/>
    <s v="DF100099"/>
    <s v="PROFESORES TITULARES DE UNIVERSIDAD"/>
    <s v="R115"/>
    <x v="2"/>
    <n v="189"/>
    <s v="DIDÁCTICA DE LA EXPRESIÓN MUSICAL"/>
  </r>
  <r>
    <x v="5"/>
    <n v="30651788"/>
    <x v="2"/>
    <n v="298"/>
    <s v="298G"/>
    <s v="GRUPO-A"/>
    <s v="Educación musical y su didáctica"/>
    <s v="GG"/>
    <s v="GRUPO GRANDE"/>
    <s v="298G"/>
    <s v="GRUPO GRANDE DE Eduación musical y su didáctica"/>
    <s v="GRUPO-A"/>
    <s v="Grupo Grande de Eduación musical y su didáctica"/>
    <s v="2S"/>
    <n v="30651788"/>
    <s v="ALDAYTURRIAGA"/>
    <s v="MIERA"/>
    <s v="CARLOTA"/>
    <s v="ALDAYTURRIAGA MIERA, CARLOTA"/>
    <x v="0"/>
    <x v="0"/>
    <x v="0"/>
    <m/>
    <m/>
    <s v="caaldayt"/>
    <s v="carlota.aldayturriaga@unirioja.es"/>
    <n v="2.8"/>
    <n v="2.8"/>
    <n v="532"/>
    <s v="LABORAL DOCENTE-ASOCIADO"/>
    <s v="P06"/>
    <s v="TIEMPO PARCIAL (6+6 HORAS)"/>
    <s v="2017-09-15 00:00:00.0"/>
    <s v="2019-09-14 00:00:00.0"/>
    <s v="PI101290"/>
    <s v="PROFESOR ASOCIADO"/>
    <s v="R115"/>
    <x v="2"/>
    <n v="189"/>
    <s v="DIDÁCTICA DE LA EXPRESIÓN MUSICAL"/>
  </r>
  <r>
    <x v="5"/>
    <n v="16548322"/>
    <x v="2"/>
    <n v="299"/>
    <s v="299G"/>
    <s v="GRUPO-A"/>
    <s v="Didáctica de las Ciencias Sociales: Geografía"/>
    <s v="GG"/>
    <s v="GRUPO GRANDE"/>
    <s v="299G"/>
    <s v="GRUPO GRANDE DE Didáctica de las ciencias sociales: geografía"/>
    <s v="GRUPO-A"/>
    <s v="Grupo Grande de Didáctica de las ciencias sociales: geografía"/>
    <s v="2S"/>
    <n v="16548322"/>
    <s v="PASCUAL"/>
    <s v="BELLIDO"/>
    <s v="NURIA ESTHER"/>
    <s v="PASCUAL BELLIDO, NURIA ESTHER"/>
    <x v="0"/>
    <x v="0"/>
    <x v="0"/>
    <m/>
    <m/>
    <s v="nupascua"/>
    <s v="nuria-esther.pascual@unirioja.es"/>
    <n v="0"/>
    <n v="0"/>
    <n v="504"/>
    <s v="PROFESOR TITULAR UNIVERSIDAD"/>
    <s v="C01"/>
    <s v="TIEMPO COMPLETO"/>
    <s v="2011-09-01 00:00:00.0"/>
    <s v="null"/>
    <s v="DF100298"/>
    <s v="PROFESOR TITULAR DE UNIVERSIDAD"/>
    <s v="R114"/>
    <x v="3"/>
    <n v="10"/>
    <s v="ANÁLISIS GEOGRÁFICO REGIONAL"/>
  </r>
  <r>
    <x v="5"/>
    <n v="16606836"/>
    <x v="2"/>
    <n v="299"/>
    <s v="299G"/>
    <s v="GRUPO-A"/>
    <s v="Didáctica de las Ciencias Sociales: Geografía"/>
    <s v="GG"/>
    <s v="GRUPO GRANDE"/>
    <s v="299G"/>
    <s v="GRUPO GRANDE DE Didáctica de las ciencias sociales: geografía"/>
    <s v="GRUPO-A"/>
    <s v="Grupo Grande de Didáctica de las ciencias sociales: geografía"/>
    <s v="2S"/>
    <n v="16606836"/>
    <s v="LLORENTE"/>
    <s v="ADÁN"/>
    <s v="JOSÉ ÁNGEL"/>
    <s v="LLORENTE ADÁN, JOSÉ ÁNGEL"/>
    <x v="0"/>
    <x v="0"/>
    <x v="0"/>
    <m/>
    <m/>
    <s v="jollorad"/>
    <s v="jose-angel.llorente@unirioja.es"/>
    <n v="4"/>
    <n v="4"/>
    <n v="536"/>
    <s v="PROFESOR INTERINO"/>
    <s v="C01"/>
    <s v="TIEMPO COMPLETO"/>
    <s v="2018-09-17 00:00:00.0"/>
    <s v="2019-09-14 00:00:00.0"/>
    <s v="PI101280"/>
    <s v="PROFESOR CONTRATADO INTERINO"/>
    <s v="R114"/>
    <x v="3"/>
    <n v="430"/>
    <s v="GEOGRAFÍA FÍSICA"/>
  </r>
  <r>
    <x v="5"/>
    <n v="16582369"/>
    <x v="2"/>
    <n v="299"/>
    <s v="299R"/>
    <s v="GRUPO-B1"/>
    <s v="Didáctica de las Ciencias Sociales: Geografía"/>
    <s v="GR"/>
    <s v="GRUPO REDUCIDO"/>
    <s v="299R"/>
    <s v="GRUPO REDUCIDO DE Didáctica de las ciencias sociales: geografía"/>
    <s v="GRUPO-B1"/>
    <s v="Grupo Reducido de Didáctica de las ciencias sociales: geografía"/>
    <s v="2S"/>
    <n v="16582369"/>
    <s v="TÉLLEZ"/>
    <s v="ALARCIA"/>
    <s v="DIEGO"/>
    <s v="TÉLLEZ ALARCIA, DIEGO"/>
    <x v="0"/>
    <x v="0"/>
    <x v="0"/>
    <m/>
    <m/>
    <s v="dietellalar"/>
    <s v="diego.tellez@unirioja.es"/>
    <n v="2"/>
    <n v="2"/>
    <n v="534"/>
    <s v="CONTRATADO DOCTOR -TIPO 1"/>
    <s v="C01"/>
    <s v="TIEMPO COMPLETO"/>
    <s v="2018-11-30 00:00:00.0"/>
    <s v="null"/>
    <s v="PI101428"/>
    <s v="PROFESOR CONTRATADO DOCTOR"/>
    <s v="R115"/>
    <x v="2"/>
    <n v="210"/>
    <s v="DIDÁCTICA DE LAS CIENCIAS SOCIALES"/>
  </r>
  <r>
    <x v="5"/>
    <n v="16557636"/>
    <x v="2"/>
    <n v="301"/>
    <s v="301G"/>
    <s v="GRUPO-A"/>
    <s v="Didáctica de las Ciencias Experimentales: Física y Química"/>
    <s v="GG"/>
    <s v="GRUPO GRANDE"/>
    <s v="301G"/>
    <s v="GG de Didáctica de las ciencias experimentales: física y química"/>
    <s v="GRUPO-A"/>
    <s v="GG de Didáctica de las ciencias experimentales: física y química"/>
    <s v="2S"/>
    <n v="16557636"/>
    <s v="BUSTO"/>
    <s v="SANCIRIÁN"/>
    <s v="JESÚS HÉCTOR"/>
    <s v="BUSTO SANCIRIÁN, JESÚS HÉCTOR"/>
    <x v="0"/>
    <x v="0"/>
    <x v="0"/>
    <m/>
    <m/>
    <s v="hebusto"/>
    <s v="hector.busto@unirioja.es"/>
    <n v="1.5"/>
    <n v="1.5"/>
    <n v="504"/>
    <s v="PROFESOR TITULAR UNIVERSIDAD"/>
    <s v="01R"/>
    <s v="TIEMPO COMPLETO REDUCIDO"/>
    <s v="2013-09-01 00:00:00.0"/>
    <s v="null"/>
    <s v="DF100220"/>
    <s v="PROFESOR TITULAR DE UNIVERSIDAD"/>
    <s v="R112"/>
    <x v="8"/>
    <n v="765"/>
    <s v="QUÍMICA ORGÁNICA"/>
  </r>
  <r>
    <x v="5"/>
    <n v="16623516"/>
    <x v="2"/>
    <n v="301"/>
    <s v="301G"/>
    <s v="GRUPO-A"/>
    <s v="Didáctica de las Ciencias Experimentales: Física y Química"/>
    <s v="GG"/>
    <s v="GRUPO GRANDE"/>
    <s v="301G"/>
    <s v="GG de Didáctica de las ciencias experimentales: física y química"/>
    <s v="GRUPO-A"/>
    <s v="GG de Didáctica de las ciencias experimentales: física y química"/>
    <s v="2S"/>
    <n v="16623516"/>
    <s v="BAÑARES"/>
    <s v="PALACIOS"/>
    <s v="PAULA"/>
    <s v="BAÑARES PALACIOS, PAULA"/>
    <x v="1"/>
    <x v="0"/>
    <x v="1"/>
    <m/>
    <m/>
    <s v="pabanare"/>
    <s v="paula.banares@unirioja.es"/>
    <n v="1.5"/>
    <n v="1.5"/>
    <n v="536"/>
    <s v="PROFESOR INTERINO"/>
    <s v="P06"/>
    <s v="TIEMPO PARCIAL (6+6 HORAS)"/>
    <s v="2018-09-18 00:00:00.0"/>
    <s v="null"/>
    <s v="PI101276"/>
    <s v="PROFESOR CONTRATADO INTERINO"/>
    <s v="R112"/>
    <x v="8"/>
    <n v="385"/>
    <s v="FÍSICA APLICADA"/>
  </r>
  <r>
    <x v="5"/>
    <n v="72791237"/>
    <x v="2"/>
    <n v="301"/>
    <s v="301G"/>
    <s v="GRUPO-A"/>
    <s v="Didáctica de las Ciencias Experimentales: Física y Química"/>
    <s v="GG"/>
    <s v="GRUPO GRANDE"/>
    <s v="301G"/>
    <s v="GG de Didáctica de las ciencias experimentales: física y química"/>
    <s v="GRUPO-A"/>
    <s v="GG de Didáctica de las ciencias experimentales: física y química"/>
    <s v="2S"/>
    <n v="72791237"/>
    <s v="LADRERA"/>
    <s v="FERNÁNDEZ"/>
    <s v="RUBÉN"/>
    <s v="LADRERA FERNÁNDEZ, RUBÉN"/>
    <x v="1"/>
    <x v="0"/>
    <x v="0"/>
    <m/>
    <m/>
    <s v="ruladrer"/>
    <s v="ruben.ladrera@unirioja.es"/>
    <n v="1"/>
    <n v="1"/>
    <n v="532"/>
    <s v="LABORAL DOCENTE-ASOCIADO"/>
    <s v="P03"/>
    <s v="TIEMPO PARCIAL (3+3 HORAS)"/>
    <s v="2019-02-01 00:00:00.0"/>
    <s v="2019-09-14 00:00:00.0"/>
    <s v="PI101344"/>
    <s v="PROFESOR ASOCIADO A TIEMPO PARCIAL 3+3 2ºS"/>
    <s v="R101"/>
    <x v="4"/>
    <n v="205"/>
    <s v="DIDÁCTICA DE LAS CIENCIAS EXPERIMENTALES"/>
  </r>
  <r>
    <x v="5"/>
    <n v="16570824"/>
    <x v="2"/>
    <n v="301"/>
    <s v="301L"/>
    <s v="GRUPO-A1"/>
    <s v="Didáctica de las Ciencias Experimentales: Física y Química"/>
    <s v="GL"/>
    <s v="GRUPO DE LABORATORIO"/>
    <s v="301L"/>
    <s v="GL de Didáctica de las ciencias experimentales: física y química"/>
    <s v="GRUPO-A1"/>
    <s v="GL de Didáctica de las ciencias experimentales: física y química"/>
    <s v="2S"/>
    <n v="16570824"/>
    <s v="ESTEBAN"/>
    <s v="DÍEZ"/>
    <s v="ISABEL"/>
    <s v="ESTEBAN DÍEZ, ISABEL"/>
    <x v="0"/>
    <x v="0"/>
    <x v="0"/>
    <m/>
    <m/>
    <s v="iesteban"/>
    <s v="isabel.esteban@unirioja.es"/>
    <n v="0.75"/>
    <n v="0.75"/>
    <n v="504"/>
    <s v="PROFESOR TITULAR UNIVERSIDAD"/>
    <s v="C01"/>
    <s v="TIEMPO COMPLETO"/>
    <s v="2018-12-21 00:00:00.0"/>
    <s v="null"/>
    <s v="DF100368"/>
    <s v="PROFESOR TITULAR DE UNIVERSIDAD"/>
    <s v="R112"/>
    <x v="8"/>
    <n v="555"/>
    <s v="INGENIERÍA QUÍMICA"/>
  </r>
  <r>
    <x v="5"/>
    <n v="16544605"/>
    <x v="2"/>
    <n v="301"/>
    <s v="301L"/>
    <s v="GRUPO-B1"/>
    <s v="Didáctica de las Ciencias Experimentales: Física y Química"/>
    <s v="GL"/>
    <s v="GRUPO DE LABORATORIO"/>
    <s v="301L"/>
    <s v="GL de Didáctica de las ciencias experimentales: física y química"/>
    <s v="GRUPO-B1"/>
    <s v="GL de Didáctica de las ciencias experimentales: física y química"/>
    <s v="2S"/>
    <n v="16544605"/>
    <s v="CABREDO"/>
    <s v="PINILLOS"/>
    <s v="SUSANA"/>
    <s v="CABREDO PINILLOS, SUSANA"/>
    <x v="0"/>
    <x v="0"/>
    <x v="0"/>
    <m/>
    <m/>
    <s v="susacapi"/>
    <s v="susana.cabredo@unirioja.es"/>
    <n v="0.75"/>
    <n v="0.75"/>
    <n v="504"/>
    <s v="PROFESOR TITULAR UNIVERSIDAD"/>
    <s v="01A"/>
    <s v="TIEMPO COMPLETO AMPLIADO"/>
    <s v="2017-09-15 00:00:00.0"/>
    <s v="null"/>
    <s v="DF32370"/>
    <s v="TITULAR DE UNIVERSIDAD"/>
    <s v="R112"/>
    <x v="8"/>
    <n v="750"/>
    <s v="QUÍMICA ANALÍTICA"/>
  </r>
  <r>
    <x v="5"/>
    <n v="16509812"/>
    <x v="2"/>
    <n v="303"/>
    <s v="303G"/>
    <s v="GRUPO-A"/>
    <s v="Actividad física y salud"/>
    <s v="GG"/>
    <s v="GRUPO GRANDE"/>
    <s v="303G"/>
    <s v="GG de Actividad física y salud"/>
    <s v="GRUPO-A"/>
    <s v="GG de Actividad física y salud"/>
    <s v="2S"/>
    <n v="16509812"/>
    <s v="LOZA"/>
    <s v="OLAVE"/>
    <s v="EDMUNDO"/>
    <s v="LOZA OLAVE, EDMUNDO"/>
    <x v="0"/>
    <x v="0"/>
    <x v="0"/>
    <m/>
    <m/>
    <s v="edloza"/>
    <s v="edmundo.loza@unirioja.es"/>
    <n v="3"/>
    <n v="3"/>
    <n v="504"/>
    <s v="PROFESOR TITULAR UNIVERSIDAD"/>
    <s v="01A"/>
    <s v="TIEMPO COMPLETO AMPLIADO"/>
    <s v="2012-09-01 00:00:00.0"/>
    <s v="null"/>
    <s v="DF31336"/>
    <s v="TITULAR DE UNIVERSIDAD"/>
    <s v="R115"/>
    <x v="2"/>
    <n v="187"/>
    <s v="DIDÁCTICA DE LA EXPRESIÓN CORPORAL"/>
  </r>
  <r>
    <x v="5"/>
    <n v="25147795"/>
    <x v="2"/>
    <n v="305"/>
    <s v="305G"/>
    <s v="GRUPO-A"/>
    <s v="Expresión y comunicación corporal"/>
    <s v="GG"/>
    <s v="GRUPO GRANDE"/>
    <s v="305G"/>
    <s v="GG Expresión y comunicación corporal"/>
    <s v="GRUPO-A"/>
    <s v="GG de Expresión y comunicación corporal"/>
    <s v="1S"/>
    <n v="25147795"/>
    <s v="GARGALLO"/>
    <s v="IBORT"/>
    <s v="MARÍA ESTHER"/>
    <s v="GARGALLO IBORT, MARÍA ESTHER"/>
    <x v="0"/>
    <x v="0"/>
    <x v="0"/>
    <m/>
    <m/>
    <s v="megarga"/>
    <s v="esther.gargallo@unirioja.es"/>
    <n v="3"/>
    <n v="3"/>
    <s v="A-0506"/>
    <s v="PROFESOR TITULAR DE ESCUELA UNIVERSITARI"/>
    <s v="01A"/>
    <s v="TIEMPO COMPLETO AMPLIADO"/>
    <s v="2012-09-01 00:00:00.0"/>
    <s v="null"/>
    <s v="DF100010"/>
    <s v="TITULAR DE ESCUELA UNIVERSITARIA"/>
    <s v="R115"/>
    <x v="2"/>
    <n v="187"/>
    <s v="DIDÁCTICA DE LA EXPRESIÓN CORPORAL"/>
  </r>
  <r>
    <x v="5"/>
    <n v="40310935"/>
    <x v="2"/>
    <n v="307"/>
    <s v="307G"/>
    <s v="GRUPO-A"/>
    <s v="Actividades físicas de tiempo libre"/>
    <s v="GG"/>
    <s v="GRUPO GRANDE"/>
    <s v="307G"/>
    <s v="GG de Actividades físicas de tiempo libre"/>
    <s v="GRUPO-A"/>
    <s v="GG de Actividades físicas de tiempo libre"/>
    <s v="2S"/>
    <n v="40310935"/>
    <s v="DALMAU"/>
    <s v="TORRES"/>
    <s v="JOSEP MARÍA"/>
    <s v="DALMAU TORRES, JOSEP MARÍA"/>
    <x v="0"/>
    <x v="0"/>
    <x v="0"/>
    <m/>
    <m/>
    <s v="jodalmau"/>
    <s v="jose-maria.dalmau@unirioja.es"/>
    <n v="2.5"/>
    <n v="2.5"/>
    <n v="534"/>
    <s v="CONTRATADO DOCTOR -TIPO 1"/>
    <s v="C01"/>
    <s v="TIEMPO COMPLETO"/>
    <s v="2012-10-31 00:00:00.0"/>
    <s v="null"/>
    <s v="LD100297"/>
    <s v="CONTRATADA DOCTOR"/>
    <s v="R115"/>
    <x v="2"/>
    <n v="187"/>
    <s v="DIDÁCTICA DE LA EXPRESIÓN CORPORAL"/>
  </r>
  <r>
    <x v="5"/>
    <n v="16546617"/>
    <x v="2"/>
    <n v="308"/>
    <s v="308G"/>
    <s v="GRUPO-A"/>
    <s v="Didáctica de las lenguas extranjeras"/>
    <s v="GG"/>
    <s v="GRUPO GRANDE"/>
    <s v="308G"/>
    <s v="GG de Didáctica de las lenguas extranjeras"/>
    <s v="GRUPO-A"/>
    <s v="GG de Didáctica de las lenguas extranjeras"/>
    <s v="2S"/>
    <n v="16546617"/>
    <s v="BARRERAS"/>
    <s v="GÓMEZ"/>
    <s v="MARÍA ASUNCIÓN"/>
    <s v="BARRERAS GÓMEZ, MARÍA ASUNCIÓN"/>
    <x v="1"/>
    <x v="0"/>
    <x v="0"/>
    <m/>
    <m/>
    <s v="mabarrer"/>
    <s v="asuncion.barreras@unirioja.es"/>
    <n v="3"/>
    <n v="3"/>
    <n v="504"/>
    <s v="PROFESOR TITULAR UNIVERSIDAD"/>
    <s v="C01"/>
    <s v="TIEMPO COMPLETO"/>
    <s v="2017-09-15 00:00:00.0"/>
    <s v="null"/>
    <s v="DF31707"/>
    <s v="PROFESOR TITULAR DE UNIVERSIDAD"/>
    <s v="R107"/>
    <x v="6"/>
    <n v="345"/>
    <s v="FILOLOGÍA INGLESA"/>
  </r>
  <r>
    <x v="5"/>
    <n v="16496241"/>
    <x v="2"/>
    <n v="310"/>
    <s v="310G"/>
    <s v="GRUPO-A"/>
    <s v="Educación especial en educación primaria"/>
    <s v="GG"/>
    <s v="GRUPO GRANDE"/>
    <s v="310G"/>
    <s v="GG de Educación especial en educación infantil"/>
    <s v="GRUPO-A"/>
    <s v="GG de Educación especial en educación primaria"/>
    <s v="1S"/>
    <n v="16496241"/>
    <s v="JIMÉNEZ"/>
    <s v="TRENS"/>
    <s v="MARÍA ASUNCIÓN"/>
    <s v="JIMÉNEZ TRENS, MARÍA ASUNCIÓN"/>
    <x v="1"/>
    <x v="0"/>
    <x v="0"/>
    <m/>
    <m/>
    <s v="ajimenez"/>
    <s v="asuncion.jtrens@unirioja.es"/>
    <n v="3"/>
    <n v="3"/>
    <n v="504"/>
    <s v="PROFESOR TITULAR UNIVERSIDAD"/>
    <s v="C01"/>
    <s v="TIEMPO COMPLETO"/>
    <s v="2017-09-15 00:00:00.0"/>
    <s v="null"/>
    <s v="DF3307"/>
    <s v="TITULAR DE ESCUELAS UNIVERSITARIAS"/>
    <s v="R115"/>
    <x v="2"/>
    <n v="215"/>
    <s v="DIDÁCTICA Y ORGANIZACIÓN ESCOLAR"/>
  </r>
  <r>
    <x v="5"/>
    <n v="39847439"/>
    <x v="2"/>
    <n v="311"/>
    <s v="311G"/>
    <s v="GRUPO-A"/>
    <s v="Psicología de las altas capacidades"/>
    <s v="GG"/>
    <s v="GRUPO GRANDE"/>
    <s v="311G"/>
    <s v="GG de Psicología de las altas capacidades"/>
    <s v="GRUPO-A"/>
    <s v="GG de Psicología de las altas capacidades"/>
    <s v="2S"/>
    <n v="39847439"/>
    <s v="SASTRE"/>
    <s v="I RIBA"/>
    <s v="SYLVIA"/>
    <s v="SASTRE I RIBA, SYLVIA"/>
    <x v="1"/>
    <x v="0"/>
    <x v="0"/>
    <m/>
    <m/>
    <s v="sisastre"/>
    <s v="silvia.sastre@unirioja.es"/>
    <n v="3"/>
    <n v="3"/>
    <n v="500"/>
    <s v="CATEDRATICO DE UNIVERSIDAD"/>
    <s v="C01"/>
    <s v="TIEMPO COMPLETO"/>
    <s v="2007-05-13 00:00:00.0"/>
    <s v="null"/>
    <s v="DF3590"/>
    <s v="CATEDRÁTICO DE UNIVERSIDAD"/>
    <s v="R115"/>
    <x v="2"/>
    <n v="735"/>
    <s v="PSICOLOGÍA EVOLUTIVA Y DE LA EDUCACIÓN"/>
  </r>
  <r>
    <x v="5"/>
    <n v="16531888"/>
    <x v="2"/>
    <n v="311"/>
    <s v="311R"/>
    <s v="GRUPO-A1"/>
    <s v="Psicología de las altas capacidades"/>
    <s v="GR"/>
    <s v="GRUPO REDUCIDO"/>
    <s v="311R"/>
    <s v="GR de Psicología de las altas capacidades"/>
    <s v="GRUPO-A1"/>
    <s v="GR de Psicología de las altas capacidades"/>
    <s v="2S"/>
    <n v="16531888"/>
    <s v="VIANA"/>
    <s v="SÁENZ"/>
    <s v="LOURDES"/>
    <s v="VIANA SÁENZ, LOURDES"/>
    <x v="0"/>
    <x v="0"/>
    <x v="1"/>
    <m/>
    <m/>
    <s v="loviana"/>
    <s v="lourdes.viana@unirioja.es"/>
    <n v="1.5"/>
    <n v="1.5"/>
    <n v="536"/>
    <s v="PROFESOR INTERINO"/>
    <s v="C01"/>
    <s v="TIEMPO COMPLETO"/>
    <s v="2018-09-17 00:00:00.0"/>
    <s v="null"/>
    <s v="PI101398"/>
    <s v="PROFESOR CONTRATADO INTERINO"/>
    <s v="R115"/>
    <x v="2"/>
    <n v="735"/>
    <s v="PSICOLOGÍA EVOLUTIVA Y DE LA EDUCACIÓN"/>
  </r>
  <r>
    <x v="5"/>
    <n v="16501828"/>
    <x v="2"/>
    <n v="312"/>
    <s v="312G"/>
    <s v="GRUPO-A"/>
    <s v="La acción socioeducativa en contextos multiculturales"/>
    <s v="GG"/>
    <s v="GRUPO GRANDE"/>
    <s v="312G"/>
    <s v="GG de La acción socioeducativa en contextos multiculturales"/>
    <s v="GRUPO-A"/>
    <s v="GG de La acción socioeducativa en contextos multiculturales"/>
    <s v="2S"/>
    <n v="16501828"/>
    <s v="GIRÓ"/>
    <s v="MIRANDA"/>
    <s v="JOAQUÍN"/>
    <s v="GIRÓ MIRANDA, JOAQUÍN"/>
    <x v="1"/>
    <x v="0"/>
    <x v="0"/>
    <m/>
    <m/>
    <s v="jogiro"/>
    <s v="joaquin.giro@unirioja.es"/>
    <n v="0"/>
    <n v="0"/>
    <n v="504"/>
    <s v="PROFESOR TITULAR UNIVERSIDAD"/>
    <s v="C01"/>
    <s v="TIEMPO COMPLETO"/>
    <s v="2015-09-15 00:00:00.0"/>
    <s v="null"/>
    <s v="DF100184"/>
    <s v="PROFESOR TITULAR UNIVERSIDAD"/>
    <s v="R114"/>
    <x v="3"/>
    <n v="775"/>
    <s v="SOCIOLOGÍA"/>
  </r>
  <r>
    <x v="5"/>
    <n v="44156166"/>
    <x v="2"/>
    <n v="312"/>
    <s v="312G"/>
    <s v="GRUPO-A"/>
    <s v="La acción socioeducativa en contextos multiculturales"/>
    <s v="GG"/>
    <s v="GRUPO GRANDE"/>
    <s v="312G"/>
    <s v="GG de La acción socioeducativa en contextos multiculturales"/>
    <s v="GRUPO-A"/>
    <s v="GG de La acción socioeducativa en contextos multiculturales"/>
    <s v="2S"/>
    <n v="44156166"/>
    <s v="UZCANGA"/>
    <s v="LACABE"/>
    <s v="CATALINA ANA"/>
    <s v="UZCANGA LACABE, CATALINA ANA"/>
    <x v="1"/>
    <x v="0"/>
    <x v="1"/>
    <m/>
    <m/>
    <s v="cauzcang"/>
    <s v="catalina-ana.uzcanga@unirioja.es"/>
    <n v="3"/>
    <n v="3"/>
    <n v="536"/>
    <s v="PROFESOR INTERINO"/>
    <s v="P05"/>
    <s v="TIEMPO PARCIAL (5+5 HORAS)"/>
    <s v="2018-10-02 00:00:00.0"/>
    <s v="2019-09-14 00:00:00.0"/>
    <s v="PI101437"/>
    <s v="PROFESOR CONTRATADO INTERINO"/>
    <s v="R114"/>
    <x v="3"/>
    <n v="775"/>
    <s v="SOCIOLOGÍA"/>
  </r>
  <r>
    <x v="5"/>
    <n v="43187774"/>
    <x v="2"/>
    <n v="313"/>
    <s v="313G"/>
    <s v="GRUPO-A"/>
    <s v="Innovación docente e iniciación a la investigación en la enseñanza de las matemáticas en la EP"/>
    <s v="GG"/>
    <s v="GRUPO GRANDE"/>
    <s v="313G"/>
    <s v="GG de Innovación docente e iniciación a la investigación en la enseñanza de"/>
    <s v="GRUPO-A"/>
    <s v="GG de Innovac. docente e iniciac. a a la invest. en la ens."/>
    <s v="2S"/>
    <n v="43187774"/>
    <s v="ROTGER"/>
    <s v="GARCÍA"/>
    <s v="LUCÍA"/>
    <s v="ROTGER GARCÍA, LUCÍA"/>
    <x v="1"/>
    <x v="0"/>
    <x v="1"/>
    <m/>
    <m/>
    <s v="lurotger"/>
    <s v="lucia.rotger@unirioja.es"/>
    <n v="3"/>
    <n v="3"/>
    <n v="536"/>
    <s v="PROFESOR INTERINO"/>
    <s v="C01"/>
    <s v="TIEMPO COMPLETO"/>
    <s v="2019-02-12 00:00:00.0"/>
    <s v="2019-09-14 00:00:00.0"/>
    <s v="PI101414"/>
    <s v="PROFESOR CONTRADO INTERINO"/>
    <s v="R111"/>
    <x v="7"/>
    <n v="5"/>
    <s v="ÁLGEBRA"/>
  </r>
  <r>
    <x v="5"/>
    <n v="16574471"/>
    <x v="2"/>
    <n v="317"/>
    <s v="317G"/>
    <s v="GRUPO-A"/>
    <s v="Educación para la ciudadanía y derechos humanos"/>
    <s v="GG"/>
    <s v="GRUPO GRANDE"/>
    <s v="317G"/>
    <s v="GG de Educación para la ciudadanía y derechos humanos"/>
    <s v="GRUPO-A"/>
    <s v="GG de Educación para la ciudadanía y derechos humanos"/>
    <s v="1S"/>
    <n v="16574471"/>
    <s v="ANDRÉS"/>
    <s v="CABELLO"/>
    <s v="SERGIO"/>
    <s v="ANDRÉS CABELLO, SERGIO"/>
    <x v="0"/>
    <x v="0"/>
    <x v="0"/>
    <m/>
    <m/>
    <s v="seandrc"/>
    <s v="sergio.andres@unirioja.es"/>
    <n v="3"/>
    <n v="3"/>
    <n v="536"/>
    <s v="PROFESOR INTERINO"/>
    <s v="C01"/>
    <s v="TIEMPO COMPLETO"/>
    <s v="2013-09-16 00:00:00.0"/>
    <s v="null"/>
    <s v="PI100924"/>
    <s v="PROFESOR CONTRATADO INTERINO"/>
    <s v="R114"/>
    <x v="3"/>
    <n v="775"/>
    <s v="SOCIOLOGÍA"/>
  </r>
  <r>
    <x v="5"/>
    <n v="9398535"/>
    <x v="2"/>
    <n v="318"/>
    <s v="318G"/>
    <s v="GRUPO-A"/>
    <s v="Trabajo fin de grado en Educación Primaria"/>
    <s v="GG"/>
    <s v="GRUPO GRANDE"/>
    <s v="318G"/>
    <s v="TRABAJO FIN DE GRADO"/>
    <s v="GRUPO-A"/>
    <s v="TRABAJO FIN DE GRADO"/>
    <s v="I"/>
    <n v="9398535"/>
    <s v="DÍAZ"/>
    <s v="CUESTA"/>
    <s v="JOSÉ"/>
    <s v="DÍAZ CUESTA, JOSÉ"/>
    <x v="1"/>
    <x v="0"/>
    <x v="0"/>
    <m/>
    <m/>
    <s v="josediaz"/>
    <s v="jose.diaz-cuesta@unirioja.es"/>
    <n v="0.6"/>
    <n v="0.6"/>
    <n v="534"/>
    <s v="CONTRATADO DOCTOR -TIPO 1"/>
    <s v="C01"/>
    <s v="TIEMPO COMPLETO"/>
    <s v="2012-02-03 00:00:00.0"/>
    <s v="null"/>
    <s v="DF32499"/>
    <s v="CONTRATADO DOCTOR"/>
    <s v="R107"/>
    <x v="6"/>
    <n v="345"/>
    <s v="FILOLOGÍA INGLESA"/>
  </r>
  <r>
    <x v="5"/>
    <n v="9414088"/>
    <x v="2"/>
    <n v="318"/>
    <s v="318G"/>
    <s v="GRUPO-A"/>
    <s v="Trabajo fin de grado en Educación Primaria"/>
    <s v="GG"/>
    <s v="GRUPO GRANDE"/>
    <s v="318G"/>
    <s v="TRABAJO FIN DE GRADO"/>
    <s v="GRUPO-A"/>
    <s v="TRABAJO FIN DE GRADO"/>
    <s v="I"/>
    <n v="9414088"/>
    <s v="TABOADA"/>
    <s v="FERRERO"/>
    <s v="CAROLINA"/>
    <s v="TABOADA FERRERO, CAROLINA"/>
    <x v="0"/>
    <x v="0"/>
    <x v="0"/>
    <m/>
    <m/>
    <s v="cataboad"/>
    <s v="carolina.taboada@unirioja.es"/>
    <n v="0.3"/>
    <n v="0.3"/>
    <n v="504"/>
    <s v="PROFESOR TITULAR UNIVERSIDAD"/>
    <s v="C01"/>
    <s v="TIEMPO COMPLETO"/>
    <s v="2008-09-30 00:00:00.0"/>
    <s v="null"/>
    <s v="DF100228"/>
    <s v="PROFESOR TITULAR DE UNIVERSIDAD INTERINO"/>
    <s v="R107"/>
    <x v="6"/>
    <n v="345"/>
    <s v="FILOLOGÍA INGLESA"/>
  </r>
  <r>
    <x v="5"/>
    <n v="15849077"/>
    <x v="2"/>
    <n v="318"/>
    <s v="318G"/>
    <s v="GRUPO-A"/>
    <s v="Trabajo fin de grado en Educación Primaria"/>
    <s v="GG"/>
    <s v="GRUPO GRANDE"/>
    <s v="318G"/>
    <s v="TRABAJO FIN DE GRADO"/>
    <s v="GRUPO-A"/>
    <s v="TRABAJO FIN DE GRADO"/>
    <s v="I"/>
    <n v="15849077"/>
    <s v="SANTIAGO"/>
    <s v="CAMPIÓN"/>
    <s v="RAÚL"/>
    <s v="SANTIAGO CAMPIÓN, RAÚL"/>
    <x v="0"/>
    <x v="0"/>
    <x v="0"/>
    <m/>
    <m/>
    <s v="rasantia"/>
    <s v="raul.santiago@unirioja.es"/>
    <n v="1.2"/>
    <n v="1.2"/>
    <s v="A-0504"/>
    <s v="PROFESOR TITULAR UNIVERSIDAD"/>
    <s v="C01"/>
    <s v="TIEMPO COMPLETO"/>
    <s v="2010-09-01 00:00:00.0"/>
    <s v="null"/>
    <s v="DF100267"/>
    <s v="PROFESOR TITULAR INTERINO"/>
    <s v="R115"/>
    <x v="2"/>
    <n v="215"/>
    <s v="DIDÁCTICA Y ORGANIZACIÓN ESCOLAR"/>
  </r>
  <r>
    <x v="5"/>
    <n v="16498683"/>
    <x v="2"/>
    <n v="318"/>
    <s v="318G"/>
    <s v="GRUPO-A"/>
    <s v="Trabajo fin de grado en Educación Primaria"/>
    <s v="GG"/>
    <s v="GRUPO GRANDE"/>
    <s v="318G"/>
    <s v="TRABAJO FIN DE GRADO"/>
    <s v="GRUPO-A"/>
    <s v="TRABAJO FIN DE GRADO"/>
    <s v="I"/>
    <n v="16498683"/>
    <s v="JIMÉNEZ"/>
    <s v="CATALÁN"/>
    <s v="ROSA MARÍA"/>
    <s v="JIMÉNEZ CATALÁN, ROSA MARÍA"/>
    <x v="1"/>
    <x v="0"/>
    <x v="0"/>
    <m/>
    <m/>
    <s v="rmjimene"/>
    <s v="rosa.jimenez@unirioja.es"/>
    <n v="0.3"/>
    <n v="0.3"/>
    <n v="500"/>
    <s v="CATEDRATICO DE UNIVERSIDAD"/>
    <s v="01R"/>
    <s v="TIEMPO COMPLETO REDUCIDO"/>
    <s v="2016-04-15 00:00:00.0"/>
    <s v="null"/>
    <s v="DF100328"/>
    <s v="CATEDRÁTICO DE UNIVERSIDAD"/>
    <s v="R107"/>
    <x v="6"/>
    <n v="345"/>
    <s v="FILOLOGÍA INGLESA"/>
  </r>
  <r>
    <x v="5"/>
    <n v="16511992"/>
    <x v="2"/>
    <n v="318"/>
    <s v="318G"/>
    <s v="GRUPO-A"/>
    <s v="Trabajo fin de grado en Educación Primaria"/>
    <s v="GG"/>
    <s v="GRUPO GRANDE"/>
    <s v="318G"/>
    <s v="TRABAJO FIN DE GRADO"/>
    <s v="GRUPO-A"/>
    <s v="TRABAJO FIN DE GRADO"/>
    <s v="I"/>
    <n v="16511992"/>
    <s v="EXTREMIANA"/>
    <s v="ALDANA"/>
    <s v="JOSÉ IGNACIO"/>
    <s v="EXTREMIANA ALDANA, JOSÉ IGNACIO"/>
    <x v="0"/>
    <x v="0"/>
    <x v="0"/>
    <m/>
    <m/>
    <s v="jextremi"/>
    <s v="jextremi@unirioja.es"/>
    <n v="1.5"/>
    <n v="1.5"/>
    <n v="504"/>
    <s v="PROFESOR TITULAR UNIVERSIDAD"/>
    <s v="01A"/>
    <s v="TIEMPO COMPLETO AMPLIADO"/>
    <s v="2012-09-01 00:00:00.0"/>
    <s v="null"/>
    <s v="DF32214"/>
    <s v="TITULAR DE UNIVERSIDAD"/>
    <s v="R111"/>
    <x v="7"/>
    <n v="440"/>
    <s v="GEOMETRÍA Y TOPOLOGÍA"/>
  </r>
  <r>
    <x v="5"/>
    <n v="16512032"/>
    <x v="2"/>
    <n v="318"/>
    <s v="318G"/>
    <s v="GRUPO-A"/>
    <s v="Trabajo fin de grado en Educación Primaria"/>
    <s v="GG"/>
    <s v="GRUPO GRANDE"/>
    <s v="318G"/>
    <s v="TRABAJO FIN DE GRADO"/>
    <s v="GRUPO-A"/>
    <s v="TRABAJO FIN DE GRADO"/>
    <s v="I"/>
    <n v="16512032"/>
    <s v="TORRES"/>
    <s v="RUIZ"/>
    <s v="MARÍA DEL MAR"/>
    <s v="TORRES RUIZ, MARÍA DEL MAR"/>
    <x v="1"/>
    <x v="0"/>
    <x v="0"/>
    <m/>
    <m/>
    <s v="matorrr"/>
    <s v="maria-mar.torres@unirioja.es"/>
    <n v="0.9"/>
    <n v="0.9"/>
    <n v="532"/>
    <s v="LABORAL DOCENTE-ASOCIADO"/>
    <s v="P05"/>
    <s v="TIEMPO PARCIAL (5+5 HORAS)"/>
    <s v="2017-09-15 00:00:00.0"/>
    <s v="2019-09-14 00:00:00.0"/>
    <s v="PI101245"/>
    <s v="PROFESOR ASOCIADO"/>
    <s v="R106"/>
    <x v="5"/>
    <n v="195"/>
    <s v="DIDÁCTICA DE LA LENGUA Y LA LITERATURA"/>
  </r>
  <r>
    <x v="5"/>
    <n v="16522419"/>
    <x v="2"/>
    <n v="318"/>
    <s v="318G"/>
    <s v="GRUPO-A"/>
    <s v="Trabajo fin de grado en Educación Primaria"/>
    <s v="GG"/>
    <s v="GRUPO GRANDE"/>
    <s v="318G"/>
    <s v="TRABAJO FIN DE GRADO"/>
    <s v="GRUPO-A"/>
    <s v="TRABAJO FIN DE GRADO"/>
    <s v="I"/>
    <n v="16522419"/>
    <s v="ARANDA"/>
    <s v="AYENSA"/>
    <s v="ÁNGEL"/>
    <s v="ARANDA AYENSA, ÁNGEL"/>
    <x v="0"/>
    <x v="0"/>
    <x v="1"/>
    <m/>
    <m/>
    <s v="anaranda"/>
    <s v="angel.aranda@unirioja.es"/>
    <n v="0.3"/>
    <n v="0.3"/>
    <s v="A-0537"/>
    <s v="TITULAR"/>
    <s v="P03"/>
    <s v="TIEMPO PARCIAL (3+3 HORAS)"/>
    <s v="2011-01-01 00:00:00.0"/>
    <s v="null"/>
    <s v="PI100798"/>
    <s v="TITULAR"/>
    <s v="R111"/>
    <x v="7"/>
    <n v="265"/>
    <s v="ESTADÍSTICA E INVESTIGACIÓN OPERATIVA"/>
  </r>
  <r>
    <x v="5"/>
    <n v="16535214"/>
    <x v="2"/>
    <n v="318"/>
    <s v="318G"/>
    <s v="GRUPO-A"/>
    <s v="Trabajo fin de grado en Educación Primaria"/>
    <s v="GG"/>
    <s v="GRUPO GRANDE"/>
    <s v="318G"/>
    <s v="TRABAJO FIN DE GRADO"/>
    <s v="GRUPO-A"/>
    <s v="TRABAJO FIN DE GRADO"/>
    <s v="I"/>
    <n v="16535214"/>
    <s v="MARTÍNEZ"/>
    <s v="EZQUERRO"/>
    <s v="AURORA"/>
    <s v="MARTÍNEZ EZQUERRO, AURORA"/>
    <x v="0"/>
    <x v="0"/>
    <x v="0"/>
    <m/>
    <m/>
    <s v="aumarte"/>
    <s v="aurora.martinez@unirioja.es"/>
    <n v="0.9"/>
    <n v="0.9"/>
    <n v="504"/>
    <s v="PROFESOR TITULAR UNIVERSIDAD"/>
    <s v="C01"/>
    <s v="TIEMPO COMPLETO"/>
    <s v="2011-09-01 00:00:00.0"/>
    <s v="null"/>
    <s v="DF100303"/>
    <s v="PROFESOR TITULAR DE UNIVERSIDAD"/>
    <s v="R106"/>
    <x v="5"/>
    <n v="195"/>
    <s v="DIDÁCTICA DE LA LENGUA Y LA LITERATURA"/>
  </r>
  <r>
    <x v="5"/>
    <n v="16535879"/>
    <x v="2"/>
    <n v="318"/>
    <s v="318G"/>
    <s v="GRUPO-A"/>
    <s v="Trabajo fin de grado en Educación Primaria"/>
    <s v="GG"/>
    <s v="GRUPO GRANDE"/>
    <s v="318G"/>
    <s v="TRABAJO FIN DE GRADO"/>
    <s v="GRUPO-A"/>
    <s v="TRABAJO FIN DE GRADO"/>
    <s v="I"/>
    <n v="16535879"/>
    <s v="IÑARREA"/>
    <s v="LAS HERAS"/>
    <s v="IGNACIO"/>
    <s v="IÑARREA LAS HERAS, IGNACIO"/>
    <x v="1"/>
    <x v="0"/>
    <x v="0"/>
    <m/>
    <m/>
    <s v="iinarrea"/>
    <s v="ignacio.inarrea@unirioja.es"/>
    <n v="0.9"/>
    <n v="0.9"/>
    <n v="500"/>
    <s v="CATEDRATICO DE UNIVERSIDAD"/>
    <s v="C01"/>
    <s v="TIEMPO COMPLETO"/>
    <s v="2017-12-18 00:00:00.0"/>
    <s v="null"/>
    <s v="DF100353"/>
    <s v="CATEDRÁTICO DE UNIVERSIDAD"/>
    <s v="R107"/>
    <x v="6"/>
    <n v="335"/>
    <s v="FILOLOGÍA FRANCESA"/>
  </r>
  <r>
    <x v="5"/>
    <n v="16538859"/>
    <x v="2"/>
    <n v="318"/>
    <s v="318G"/>
    <s v="GRUPO-A"/>
    <s v="Trabajo fin de grado en Educación Primaria"/>
    <s v="GG"/>
    <s v="GRUPO GRANDE"/>
    <s v="318G"/>
    <s v="TRABAJO FIN DE GRADO"/>
    <s v="GRUPO-A"/>
    <s v="TRABAJO FIN DE GRADO"/>
    <s v="I"/>
    <n v="16538859"/>
    <s v="ARANA"/>
    <s v="IDIAQUEZ"/>
    <s v="JAVIER SABINO"/>
    <s v="ARANA IDIAQUEZ, JAVIER SABINO"/>
    <x v="1"/>
    <x v="0"/>
    <x v="1"/>
    <m/>
    <m/>
    <s v="jaarana"/>
    <s v="xabier.arana@unirioja.es"/>
    <n v="0.9"/>
    <n v="0.9"/>
    <n v="536"/>
    <s v="PROFESOR INTERINO"/>
    <s v="C01"/>
    <s v="TIEMPO COMPLETO"/>
    <s v="2018-09-17 00:00:00.0"/>
    <s v="null"/>
    <s v="PI101399"/>
    <s v="PROFESOR CONTRATADO INTERINO"/>
    <s v="R115"/>
    <x v="2"/>
    <n v="735"/>
    <s v="PSICOLOGÍA EVOLUTIVA Y DE LA EDUCACIÓN"/>
  </r>
  <r>
    <x v="5"/>
    <n v="16543068"/>
    <x v="2"/>
    <n v="318"/>
    <s v="318G"/>
    <s v="GRUPO-A"/>
    <s v="Trabajo fin de grado en Educación Primaria"/>
    <s v="GG"/>
    <s v="GRUPO GRANDE"/>
    <s v="318G"/>
    <s v="TRABAJO FIN DE GRADO"/>
    <s v="GRUPO-A"/>
    <s v="TRABAJO FIN DE GRADO"/>
    <s v="I"/>
    <n v="16543068"/>
    <s v="GOICOECHEA"/>
    <s v="GAONA"/>
    <s v="MARÍA ÁNGELES"/>
    <s v="GOICOECHEA GAONA, MARÍA ÁNGELES"/>
    <x v="1"/>
    <x v="0"/>
    <x v="0"/>
    <m/>
    <m/>
    <s v="magoicoe"/>
    <s v="angeles.goicoechea@unirioja.es"/>
    <n v="0.3"/>
    <n v="0.3"/>
    <n v="534"/>
    <s v="CONTRATADO DOCTOR -TIPO 1"/>
    <s v="C01"/>
    <s v="TIEMPO COMPLETO"/>
    <s v="2012-02-03 00:00:00.0"/>
    <s v="null"/>
    <s v="LD100580"/>
    <s v="CONTRATADO DOCTOR"/>
    <s v="R115"/>
    <x v="2"/>
    <n v="805"/>
    <s v="TEORÍA E HISTORIA DE LA EDUCACIÓN"/>
  </r>
  <r>
    <x v="5"/>
    <n v="16545002"/>
    <x v="2"/>
    <n v="318"/>
    <s v="318G"/>
    <s v="GRUPO-A"/>
    <s v="Trabajo fin de grado en Educación Primaria"/>
    <s v="GG"/>
    <s v="GRUPO GRANDE"/>
    <s v="318G"/>
    <s v="TRABAJO FIN DE GRADO"/>
    <s v="GRUPO-A"/>
    <s v="TRABAJO FIN DE GRADO"/>
    <s v="I"/>
    <n v="16545002"/>
    <s v="SABATER"/>
    <s v="FERNÁNDEZ"/>
    <s v="Mª CARMEN"/>
    <s v="SABATER FERNÁNDEZ, Mª CARMEN"/>
    <x v="0"/>
    <x v="0"/>
    <x v="0"/>
    <m/>
    <m/>
    <s v="mcsabaf"/>
    <s v="carmen.sabater@unirioja.es"/>
    <n v="0"/>
    <n v="0"/>
    <n v="536"/>
    <s v="PROFESOR INTERINO"/>
    <s v="C01"/>
    <s v="TIEMPO COMPLETO"/>
    <s v="2013-09-16 00:00:00.0"/>
    <s v="null"/>
    <s v="PI100925"/>
    <s v="PROFESOR CONTRATADO INTERINO"/>
    <s v="R114"/>
    <x v="3"/>
    <n v="775"/>
    <s v="SOCIOLOGÍA"/>
  </r>
  <r>
    <x v="5"/>
    <n v="16546065"/>
    <x v="2"/>
    <n v="318"/>
    <s v="318G"/>
    <s v="GRUPO-A"/>
    <s v="Trabajo fin de grado en Educación Primaria"/>
    <s v="GG"/>
    <s v="GRUPO GRANDE"/>
    <s v="318G"/>
    <s v="TRABAJO FIN DE GRADO"/>
    <s v="GRUPO-A"/>
    <s v="TRABAJO FIN DE GRADO"/>
    <s v="I"/>
    <n v="16546065"/>
    <s v="GUTIÉRREZ"/>
    <s v="JIMÉNEZ"/>
    <s v="JOSÉ MANUEL"/>
    <s v="GUTIÉRREZ JIMÉNEZ, JOSÉ MANUEL"/>
    <x v="1"/>
    <x v="0"/>
    <x v="0"/>
    <m/>
    <m/>
    <s v="jmguti"/>
    <s v="jmguti@unirioja.es"/>
    <n v="0.3"/>
    <n v="0.3"/>
    <n v="504"/>
    <s v="PROFESOR TITULAR UNIVERSIDAD"/>
    <s v="01R"/>
    <s v="TIEMPO COMPLETO REDUCIDO"/>
    <s v="2012-09-01 00:00:00.0"/>
    <s v="null"/>
    <s v="DF32266"/>
    <s v="TITULAR DE UNIVERSIDAD"/>
    <s v="R111"/>
    <x v="7"/>
    <n v="595"/>
    <s v="MATEMÁTICA APLICADA"/>
  </r>
  <r>
    <x v="5"/>
    <n v="16553678"/>
    <x v="2"/>
    <n v="318"/>
    <s v="318G"/>
    <s v="GRUPO-A"/>
    <s v="Trabajo fin de grado en Educación Primaria"/>
    <s v="GG"/>
    <s v="GRUPO GRANDE"/>
    <s v="318G"/>
    <s v="TRABAJO FIN DE GRADO"/>
    <s v="GRUPO-A"/>
    <s v="TRABAJO FIN DE GRADO"/>
    <s v="I"/>
    <n v="16553678"/>
    <s v="ELÍAS"/>
    <s v="RUIZ"/>
    <s v="VICENTE"/>
    <s v="ELÍAS RUIZ, VICENTE"/>
    <x v="1"/>
    <x v="0"/>
    <x v="1"/>
    <m/>
    <m/>
    <s v="vielias"/>
    <s v="vicente.elias@unirioja.es"/>
    <n v="0.3"/>
    <n v="0.3"/>
    <n v="532"/>
    <s v="LABORAL DOCENTE-ASOCIADO"/>
    <s v="P03"/>
    <s v="TIEMPO PARCIAL (3+3 HORAS)"/>
    <s v="2018-09-27 00:00:00.0"/>
    <s v="2019-09-14 00:00:00.0"/>
    <s v="PI101432"/>
    <s v="PROFESOR ASOCIADO"/>
    <s v="R115"/>
    <x v="2"/>
    <n v="615"/>
    <s v="MEDICINA PREVENTIVA Y SALUD PÚBLICA"/>
  </r>
  <r>
    <x v="5"/>
    <n v="16554464"/>
    <x v="2"/>
    <n v="318"/>
    <s v="318G"/>
    <s v="GRUPO-A"/>
    <s v="Trabajo fin de grado en Educación Primaria"/>
    <s v="GG"/>
    <s v="GRUPO GRANDE"/>
    <s v="318G"/>
    <s v="TRABAJO FIN DE GRADO"/>
    <s v="GRUPO-A"/>
    <s v="TRABAJO FIN DE GRADO"/>
    <s v="I"/>
    <n v="16554464"/>
    <s v="VALDEMOROS"/>
    <s v="SAN EMETERIO"/>
    <s v="Mª ÁNGELES"/>
    <s v="VALDEMOROS SAN EMETERIO, Mª ÁNGELES"/>
    <x v="0"/>
    <x v="0"/>
    <x v="0"/>
    <m/>
    <m/>
    <s v="mavaldem"/>
    <s v="maria-de-los-angeles.valdemoros@unirioja.es"/>
    <n v="2.1"/>
    <n v="2.1"/>
    <n v="504"/>
    <s v="PROFESOR TITULAR UNIVERSIDAD"/>
    <s v="C01"/>
    <s v="TIEMPO COMPLETO"/>
    <s v="2016-03-22 00:00:00.0"/>
    <s v="null"/>
    <s v="DF100241"/>
    <s v="PROFESOR TITULAR DE UNIVERSIDAD"/>
    <s v="R115"/>
    <x v="2"/>
    <n v="805"/>
    <s v="TEORÍA E HISTORIA DE LA EDUCACIÓN"/>
  </r>
  <r>
    <x v="5"/>
    <n v="16557120"/>
    <x v="2"/>
    <n v="318"/>
    <s v="318G"/>
    <s v="GRUPO-A"/>
    <s v="Trabajo fin de grado en Educación Primaria"/>
    <s v="GG"/>
    <s v="GRUPO GRANDE"/>
    <s v="318G"/>
    <s v="TRABAJO FIN DE GRADO"/>
    <s v="GRUPO-A"/>
    <s v="TRABAJO FIN DE GRADO"/>
    <s v="I"/>
    <n v="16557120"/>
    <s v="ASENSIO"/>
    <s v="ARÓSTEGUI"/>
    <s v="MARÍA DEL MAR"/>
    <s v="ASENSIO ARÓSTEGUI, MARÍA DEL MAR"/>
    <x v="0"/>
    <x v="0"/>
    <x v="0"/>
    <m/>
    <m/>
    <s v="masensio"/>
    <s v="mar.asensio@unirioja.es"/>
    <n v="0.9"/>
    <n v="0.9"/>
    <n v="504"/>
    <s v="PROFESOR TITULAR UNIVERSIDAD"/>
    <s v="C01"/>
    <s v="TIEMPO COMPLETO"/>
    <s v="2018-12-24 00:00:00.0"/>
    <s v="null"/>
    <s v="DF100364"/>
    <s v="PROFESOR TITULAR DE UNIVERSIDAD"/>
    <s v="R107"/>
    <x v="6"/>
    <n v="345"/>
    <s v="FILOLOGÍA INGLESA"/>
  </r>
  <r>
    <x v="5"/>
    <n v="16570999"/>
    <x v="2"/>
    <n v="318"/>
    <s v="318G"/>
    <s v="GRUPO-A"/>
    <s v="Trabajo fin de grado en Educación Primaria"/>
    <s v="GG"/>
    <s v="GRUPO GRANDE"/>
    <s v="318G"/>
    <s v="TRABAJO FIN DE GRADO"/>
    <s v="GRUPO-A"/>
    <s v="TRABAJO FIN DE GRADO"/>
    <s v="I"/>
    <n v="16570999"/>
    <s v="TERRAZAS"/>
    <s v="GALLEGO"/>
    <s v="MELANIA"/>
    <s v="TERRAZAS GALLEGO, MELANIA"/>
    <x v="0"/>
    <x v="0"/>
    <x v="0"/>
    <m/>
    <m/>
    <s v="mterraza"/>
    <s v="melania.terrazas@unirioja.es"/>
    <n v="0.3"/>
    <n v="0.3"/>
    <n v="504"/>
    <s v="PROFESOR TITULAR UNIVERSIDAD"/>
    <s v="C01"/>
    <s v="TIEMPO COMPLETO"/>
    <s v="2016-11-26 00:00:00.0"/>
    <s v="null"/>
    <s v="DF100334"/>
    <s v="PROFESOR TITULAR DE UNIVERSIDAD"/>
    <s v="R107"/>
    <x v="6"/>
    <n v="345"/>
    <s v="FILOLOGÍA INGLESA"/>
  </r>
  <r>
    <x v="5"/>
    <n v="16581906"/>
    <x v="2"/>
    <n v="318"/>
    <s v="318G"/>
    <s v="GRUPO-A"/>
    <s v="Trabajo fin de grado en Educación Primaria"/>
    <s v="GG"/>
    <s v="GRUPO GRANDE"/>
    <s v="318G"/>
    <s v="TRABAJO FIN DE GRADO"/>
    <s v="GRUPO-A"/>
    <s v="TRABAJO FIN DE GRADO"/>
    <s v="I"/>
    <n v="16581906"/>
    <s v="SAMPEDRO"/>
    <s v="PASCUAL"/>
    <s v="SIMÓN"/>
    <s v="SAMPEDRO PASCUAL, SIMÓN"/>
    <x v="0"/>
    <x v="0"/>
    <x v="0"/>
    <m/>
    <m/>
    <s v="sisamped"/>
    <s v="simon.sampedro@unirioja.es"/>
    <n v="1.2"/>
    <n v="1.2"/>
    <n v="536"/>
    <s v="PROFESOR INTERINO"/>
    <s v="C01"/>
    <s v="TIEMPO COMPLETO"/>
    <s v="2018-09-17 00:00:00.0"/>
    <s v="null"/>
    <s v="PI101363"/>
    <s v="PROFESOR CONTRATADO INTERINO TC"/>
    <s v="R106"/>
    <x v="5"/>
    <n v="195"/>
    <s v="DIDÁCTICA DE LA LENGUA Y LA LITERATURA"/>
  </r>
  <r>
    <x v="5"/>
    <n v="16582228"/>
    <x v="2"/>
    <n v="318"/>
    <s v="318G"/>
    <s v="GRUPO-A"/>
    <s v="Trabajo fin de grado en Educación Primaria"/>
    <s v="GG"/>
    <s v="GRUPO GRANDE"/>
    <s v="318G"/>
    <s v="TRABAJO FIN DE GRADO"/>
    <s v="GRUPO-A"/>
    <s v="TRABAJO FIN DE GRADO"/>
    <s v="I"/>
    <n v="16582228"/>
    <s v="SANZ"/>
    <s v="ARAZURI"/>
    <s v="EVA"/>
    <s v="SANZ ARAZURI, EVA"/>
    <x v="0"/>
    <x v="0"/>
    <x v="0"/>
    <m/>
    <m/>
    <s v="evsanz"/>
    <s v="eva.sanz@unirioja.es"/>
    <n v="0.6"/>
    <n v="0.6"/>
    <n v="504"/>
    <s v="PROFESOR TITULAR UNIVERSIDAD"/>
    <s v="C01"/>
    <s v="TIEMPO COMPLETO"/>
    <s v="2017-12-22 00:00:00.0"/>
    <s v="null"/>
    <s v="DF31343"/>
    <s v="PROFESOR TITULAR DE UNIVERSIDAD"/>
    <s v="R115"/>
    <x v="2"/>
    <n v="187"/>
    <s v="DIDÁCTICA DE LA EXPRESIÓN CORPORAL"/>
  </r>
  <r>
    <x v="5"/>
    <n v="16582446"/>
    <x v="2"/>
    <n v="318"/>
    <s v="318G"/>
    <s v="GRUPO-A"/>
    <s v="Trabajo fin de grado en Educación Primaria"/>
    <s v="GG"/>
    <s v="GRUPO GRANDE"/>
    <s v="318G"/>
    <s v="TRABAJO FIN DE GRADO"/>
    <s v="GRUPO-A"/>
    <s v="TRABAJO FIN DE GRADO"/>
    <s v="I"/>
    <n v="16582446"/>
    <s v="SÁENZ DE JUBERA"/>
    <s v="OCÓN"/>
    <s v="Mª. MAGDALENA"/>
    <s v="SÁENZ DE JUBERA OCÓN, Mª. MAGDALENA"/>
    <x v="0"/>
    <x v="0"/>
    <x v="0"/>
    <m/>
    <m/>
    <s v="mmsaenzd"/>
    <s v="m-magdalena.saenz-de-jubera@unirioja.es"/>
    <n v="0.3"/>
    <n v="0.3"/>
    <n v="536"/>
    <s v="PROFESOR INTERINO"/>
    <s v="C01"/>
    <s v="TIEMPO COMPLETO"/>
    <s v="2013-09-16 00:00:00.0"/>
    <s v="null"/>
    <s v="PI100931"/>
    <s v="PROFESOR CONTRATADO INTERINO"/>
    <s v="R115"/>
    <x v="2"/>
    <n v="215"/>
    <s v="DIDÁCTICA Y ORGANIZACIÓN ESCOLAR"/>
  </r>
  <r>
    <x v="5"/>
    <n v="16583327"/>
    <x v="2"/>
    <n v="318"/>
    <s v="318G"/>
    <s v="GRUPO-A"/>
    <s v="Trabajo fin de grado en Educación Primaria"/>
    <s v="GG"/>
    <s v="GRUPO GRANDE"/>
    <s v="318G"/>
    <s v="TRABAJO FIN DE GRADO"/>
    <s v="GRUPO-A"/>
    <s v="TRABAJO FIN DE GRADO"/>
    <s v="I"/>
    <n v="16583327"/>
    <s v="FLORES"/>
    <s v="MORENO"/>
    <s v="CRISTINA"/>
    <s v="FLORES MORENO, CRISTINA"/>
    <x v="1"/>
    <x v="0"/>
    <x v="0"/>
    <m/>
    <m/>
    <s v="criflormore"/>
    <s v="cristina.flores@unirioja.es"/>
    <n v="0.6"/>
    <n v="0.6"/>
    <n v="504"/>
    <s v="PROFESOR TITULAR UNIVERSIDAD"/>
    <s v="C01"/>
    <s v="TIEMPO COMPLETO"/>
    <s v="2018-11-26 00:00:00.0"/>
    <s v="null"/>
    <s v="DF100363"/>
    <s v="PROFESOR TITULAR DE UNIVERSIDAD"/>
    <s v="R107"/>
    <x v="6"/>
    <n v="345"/>
    <s v="FILOLOGÍA INGLESA"/>
  </r>
  <r>
    <x v="5"/>
    <n v="16589144"/>
    <x v="2"/>
    <n v="318"/>
    <s v="318G"/>
    <s v="GRUPO-A"/>
    <s v="Trabajo fin de grado en Educación Primaria"/>
    <s v="GG"/>
    <s v="GRUPO GRANDE"/>
    <s v="318G"/>
    <s v="TRABAJO FIN DE GRADO"/>
    <s v="GRUPO-A"/>
    <s v="TRABAJO FIN DE GRADO"/>
    <s v="I"/>
    <n v="16589144"/>
    <s v="FERNÁNDEZ"/>
    <s v="FONTECHA"/>
    <s v="ALMUDENA"/>
    <s v="FERNÁNDEZ FONTECHA, ALMUDENA"/>
    <x v="0"/>
    <x v="0"/>
    <x v="0"/>
    <m/>
    <m/>
    <s v="alfernf"/>
    <s v="almudena.fernandez@unirioja.es"/>
    <n v="0.3"/>
    <n v="0.3"/>
    <n v="504"/>
    <s v="PROFESOR TITULAR UNIVERSIDAD"/>
    <s v="C01"/>
    <s v="TIEMPO COMPLETO"/>
    <s v="2008-09-30 00:00:00.0"/>
    <s v="null"/>
    <s v="DF100227"/>
    <s v="PROFESOR TITULAR DE UNIVERSIDAD"/>
    <s v="R107"/>
    <x v="6"/>
    <n v="345"/>
    <s v="FILOLOGÍA INGLESA"/>
  </r>
  <r>
    <x v="5"/>
    <n v="16591198"/>
    <x v="2"/>
    <n v="318"/>
    <s v="318G"/>
    <s v="GRUPO-A"/>
    <s v="Trabajo fin de grado en Educación Primaria"/>
    <s v="GG"/>
    <s v="GRUPO GRANDE"/>
    <s v="318G"/>
    <s v="TRABAJO FIN DE GRADO"/>
    <s v="GRUPO-A"/>
    <s v="TRABAJO FIN DE GRADO"/>
    <s v="I"/>
    <n v="16591198"/>
    <s v="DÍEZ"/>
    <s v="VELASCO"/>
    <s v="OLGA ISABEL"/>
    <s v="DÍEZ VELASCO, OLGA ISABEL"/>
    <x v="0"/>
    <x v="0"/>
    <x v="0"/>
    <m/>
    <m/>
    <s v="oldiez"/>
    <s v="olga-isabel.diez@unirioja.es"/>
    <n v="1.2"/>
    <n v="1.2"/>
    <n v="532"/>
    <s v="LABORAL DOCENTE-ASOCIADO"/>
    <s v="P03"/>
    <s v="TIEMPO PARCIAL (3+3 HORAS)"/>
    <s v="2016-09-15 00:00:00.0"/>
    <s v="2019-09-14 00:00:00.0"/>
    <s v="PI101035"/>
    <s v="PROFESOR ASOCIADO"/>
    <s v="R107"/>
    <x v="6"/>
    <n v="345"/>
    <s v="FILOLOGÍA INGLESA"/>
  </r>
  <r>
    <x v="5"/>
    <n v="16593055"/>
    <x v="2"/>
    <n v="318"/>
    <s v="318G"/>
    <s v="GRUPO-A"/>
    <s v="Trabajo fin de grado en Educación Primaria"/>
    <s v="GG"/>
    <s v="GRUPO GRANDE"/>
    <s v="318G"/>
    <s v="TRABAJO FIN DE GRADO"/>
    <s v="GRUPO-A"/>
    <s v="TRABAJO FIN DE GRADO"/>
    <s v="I"/>
    <n v="16593055"/>
    <s v="NOVO"/>
    <s v="URRACA"/>
    <s v="CARMEN"/>
    <s v="NOVO URRACA, CARMEN"/>
    <x v="1"/>
    <x v="0"/>
    <x v="0"/>
    <m/>
    <m/>
    <s v="canovo"/>
    <s v="carmen.novo@unirioja.es"/>
    <n v="2.1"/>
    <n v="2.1"/>
    <n v="536"/>
    <s v="PROFESOR INTERINO"/>
    <s v="C01"/>
    <s v="TIEMPO COMPLETO"/>
    <s v="2018-09-17 00:00:00.0"/>
    <s v="null"/>
    <s v="PI101369"/>
    <s v="PROFESOR CONTRATADO INTERINO"/>
    <s v="R107"/>
    <x v="6"/>
    <n v="345"/>
    <s v="FILOLOGÍA INGLESA"/>
  </r>
  <r>
    <x v="5"/>
    <n v="16605769"/>
    <x v="2"/>
    <n v="318"/>
    <s v="318G"/>
    <s v="GRUPO-A"/>
    <s v="Trabajo fin de grado en Educación Primaria"/>
    <s v="GG"/>
    <s v="GRUPO GRANDE"/>
    <s v="318G"/>
    <s v="TRABAJO FIN DE GRADO"/>
    <s v="GRUPO-A"/>
    <s v="TRABAJO FIN DE GRADO"/>
    <s v="I"/>
    <n v="16605769"/>
    <s v="LACALLE"/>
    <s v="PALACIOS"/>
    <s v="MIGUEL"/>
    <s v="LACALLE PALACIOS, MIGUEL"/>
    <x v="1"/>
    <x v="0"/>
    <x v="1"/>
    <m/>
    <m/>
    <s v="milacall"/>
    <s v="miguel.lacalle@unirioja.es"/>
    <n v="0.6"/>
    <n v="0.6"/>
    <n v="536"/>
    <s v="PROFESOR INTERINO"/>
    <s v="C01"/>
    <s v="TIEMPO COMPLETO"/>
    <s v="2017-09-15 00:00:00.0"/>
    <s v="null"/>
    <s v="PI101259"/>
    <s v="PROFESOR CONTRATADO INTERINO"/>
    <s v="R107"/>
    <x v="6"/>
    <n v="345"/>
    <s v="FILOLOGÍA INGLESA"/>
  </r>
  <r>
    <x v="5"/>
    <n v="16610808"/>
    <x v="2"/>
    <n v="318"/>
    <s v="318G"/>
    <s v="GRUPO-A"/>
    <s v="Trabajo fin de grado en Educación Primaria"/>
    <s v="GG"/>
    <s v="GRUPO GRANDE"/>
    <s v="318G"/>
    <s v="TRABAJO FIN DE GRADO"/>
    <s v="GRUPO-A"/>
    <s v="TRABAJO FIN DE GRADO"/>
    <s v="I"/>
    <n v="16610808"/>
    <s v="ARITIO"/>
    <s v="SOLANA"/>
    <s v="REBECA"/>
    <s v="ARITIO SOLANA, REBECA"/>
    <x v="0"/>
    <x v="0"/>
    <x v="1"/>
    <m/>
    <m/>
    <s v="rearitio"/>
    <s v="rebeca.aritio@unirioja.es"/>
    <n v="1.5"/>
    <n v="1.5"/>
    <n v="536"/>
    <s v="PROFESOR INTERINO"/>
    <s v="P05"/>
    <s v="TIEMPO PARCIAL (5+5 HORAS)"/>
    <s v="2018-10-01 00:00:00.0"/>
    <s v="2019-09-14 00:00:00.0"/>
    <s v="PI101436"/>
    <s v="PROFESOR CONTRATADO INTERINO"/>
    <s v="R115"/>
    <x v="2"/>
    <n v="735"/>
    <s v="PSICOLOGÍA EVOLUTIVA Y DE LA EDUCACIÓN"/>
  </r>
  <r>
    <x v="5"/>
    <n v="16620378"/>
    <x v="2"/>
    <n v="318"/>
    <s v="318G"/>
    <s v="GRUPO-A"/>
    <s v="Trabajo fin de grado en Educación Primaria"/>
    <s v="GG"/>
    <s v="GRUPO GRANDE"/>
    <s v="318G"/>
    <s v="TRABAJO FIN DE GRADO"/>
    <s v="GRUPO-A"/>
    <s v="TRABAJO FIN DE GRADO"/>
    <s v="I"/>
    <n v="16620378"/>
    <s v="MATEO"/>
    <s v="MENDAZA"/>
    <s v="RAQUEL"/>
    <s v="MATEO MENDAZA, RAQUEL"/>
    <x v="1"/>
    <x v="0"/>
    <x v="0"/>
    <m/>
    <m/>
    <s v="ramatem"/>
    <s v="raquel.mateo@unirioja.es"/>
    <n v="0.3"/>
    <n v="0.3"/>
    <n v="536"/>
    <s v="PROFESOR INTERINO"/>
    <s v="C01"/>
    <s v="TIEMPO COMPLETO"/>
    <s v="2018-09-18 00:00:00.0"/>
    <s v="2019-09-14 00:00:00.0"/>
    <s v="PI101415"/>
    <s v="PROFESOR CONTRATADO INTERINO"/>
    <s v="R107"/>
    <x v="6"/>
    <n v="345"/>
    <s v="FILOLOGÍA INGLESA"/>
  </r>
  <r>
    <x v="5"/>
    <n v="16620864"/>
    <x v="2"/>
    <n v="318"/>
    <s v="318G"/>
    <s v="GRUPO-A"/>
    <s v="Trabajo fin de grado en Educación Primaria"/>
    <s v="GG"/>
    <s v="GRUPO GRANDE"/>
    <s v="318G"/>
    <s v="TRABAJO FIN DE GRADO"/>
    <s v="GRUPO-A"/>
    <s v="TRABAJO FIN DE GRADO"/>
    <s v="I"/>
    <n v="16620864"/>
    <s v="MARAÑÓN"/>
    <s v="GRANDES"/>
    <s v="MIGUEL"/>
    <s v="MARAÑÓN GRANDES, MIGUEL"/>
    <x v="1"/>
    <x v="0"/>
    <x v="1"/>
    <m/>
    <m/>
    <s v="mimarano"/>
    <s v="miguel.maranon@unirioja.es"/>
    <n v="0.3"/>
    <n v="0.3"/>
    <n v="532"/>
    <s v="LABORAL DOCENTE-ASOCIADO"/>
    <s v="P04"/>
    <s v="TIEMPO PARCIAL (4+4 HORAS)"/>
    <s v="2017-09-15 00:00:00.0"/>
    <s v="2019-09-14 00:00:00.0"/>
    <s v="PI101272"/>
    <s v="PROFESOR ASOCIADO"/>
    <s v="R111"/>
    <x v="7"/>
    <n v="200"/>
    <s v="DIDÁCTICA DE LA MATEMÁTICA"/>
  </r>
  <r>
    <x v="5"/>
    <n v="16626763"/>
    <x v="2"/>
    <n v="318"/>
    <s v="318G"/>
    <s v="GRUPO-A"/>
    <s v="Trabajo fin de grado en Educación Primaria"/>
    <s v="GG"/>
    <s v="GRUPO GRANDE"/>
    <s v="318G"/>
    <s v="TRABAJO FIN DE GRADO"/>
    <s v="GRUPO-A"/>
    <s v="TRABAJO FIN DE GRADO"/>
    <s v="I"/>
    <n v="16626763"/>
    <s v="OJANGUREN"/>
    <s v="LÓPEZ"/>
    <s v="ANA ELVIRA"/>
    <s v="OJANGUREN LÓPEZ, ANA ELVIRA"/>
    <x v="1"/>
    <x v="0"/>
    <x v="1"/>
    <m/>
    <m/>
    <s v="anojangu"/>
    <s v="ana-elvira.ojanguren@unirioja.es"/>
    <n v="1.2"/>
    <n v="1.2"/>
    <n v="536"/>
    <s v="PROFESOR INTERINO"/>
    <s v="C01"/>
    <s v="TIEMPO COMPLETO"/>
    <s v="2019-01-29 00:00:00.0"/>
    <s v="null"/>
    <s v="PI101370"/>
    <s v="PROFESOR CONTRATADO INTERINO"/>
    <s v="R107"/>
    <x v="6"/>
    <n v="345"/>
    <s v="FILOLOGÍA INGLESA"/>
  </r>
  <r>
    <x v="5"/>
    <n v="16627564"/>
    <x v="2"/>
    <n v="318"/>
    <s v="318G"/>
    <s v="GRUPO-A"/>
    <s v="Trabajo fin de grado en Educación Primaria"/>
    <s v="GG"/>
    <s v="GRUPO GRANDE"/>
    <s v="318G"/>
    <s v="TRABAJO FIN DE GRADO"/>
    <s v="GRUPO-A"/>
    <s v="TRABAJO FIN DE GRADO"/>
    <s v="I"/>
    <n v="16627564"/>
    <s v="CIFONE"/>
    <s v="PONTE"/>
    <s v="MARÍA DANIELA"/>
    <s v="CIFONE PONTE, MARÍA DANIELA"/>
    <x v="1"/>
    <x v="0"/>
    <x v="1"/>
    <m/>
    <m/>
    <s v="mdcifone"/>
    <s v="m-daniela.cifone@unirioja.es"/>
    <n v="0.9"/>
    <n v="0.9"/>
    <n v="532"/>
    <s v="LABORAL DOCENTE-ASOCIADO"/>
    <s v="P05"/>
    <s v="TIEMPO PARCIAL (5+5 HORAS)"/>
    <s v="2018-09-17 00:00:00.0"/>
    <s v="2019-09-14 00:00:00.0"/>
    <s v="PI101371"/>
    <s v="PROFESOR ASOCIADO"/>
    <s v="R107"/>
    <x v="6"/>
    <n v="345"/>
    <s v="FILOLOGÍA INGLESA"/>
  </r>
  <r>
    <x v="5"/>
    <n v="16799496"/>
    <x v="2"/>
    <n v="318"/>
    <s v="318G"/>
    <s v="GRUPO-A"/>
    <s v="Trabajo fin de grado en Educación Primaria"/>
    <s v="GG"/>
    <s v="GRUPO GRANDE"/>
    <s v="318G"/>
    <s v="TRABAJO FIN DE GRADO"/>
    <s v="GRUPO-A"/>
    <s v="TRABAJO FIN DE GRADO"/>
    <s v="I"/>
    <n v="16799496"/>
    <s v="RUIZ"/>
    <s v="OMEÑACA"/>
    <s v="JESÚS VICENTE"/>
    <s v="RUIZ OMEÑACA, JESÚS VICENTE"/>
    <x v="1"/>
    <x v="0"/>
    <x v="1"/>
    <m/>
    <m/>
    <s v="jeruiz"/>
    <s v="jesus-vicente.ruiz@unirioja.es"/>
    <n v="2.7"/>
    <n v="2.7"/>
    <n v="532"/>
    <s v="LABORAL DOCENTE-ASOCIADO"/>
    <s v="P04"/>
    <s v="TIEMPO PARCIAL (4+4 HORAS)"/>
    <s v="2017-09-15 00:00:00.0"/>
    <s v="2019-09-14 00:00:00.0"/>
    <s v="PI101298"/>
    <s v="PROFESOR ASOCIADO"/>
    <s v="R115"/>
    <x v="2"/>
    <n v="805"/>
    <s v="TEORÍA E HISTORIA DE LA EDUCACIÓN"/>
  </r>
  <r>
    <x v="5"/>
    <n v="17718016"/>
    <x v="2"/>
    <n v="318"/>
    <s v="318G"/>
    <s v="GRUPO-A"/>
    <s v="Trabajo fin de grado en Educación Primaria"/>
    <s v="GG"/>
    <s v="GRUPO GRANDE"/>
    <s v="318G"/>
    <s v="TRABAJO FIN DE GRADO"/>
    <s v="GRUPO-A"/>
    <s v="TRABAJO FIN DE GRADO"/>
    <s v="I"/>
    <n v="17718016"/>
    <s v="MARTÍN"/>
    <s v="ARISTA"/>
    <s v="FRANCISCO J."/>
    <s v="MARTÍN ARISTA, FRANCISCO J."/>
    <x v="1"/>
    <x v="0"/>
    <x v="0"/>
    <m/>
    <m/>
    <s v="jamartin"/>
    <s v="javier.martin@unirioja.es"/>
    <n v="0.3"/>
    <n v="0.3"/>
    <n v="500"/>
    <s v="CATEDRATICO DE UNIVERSIDAD"/>
    <s v="01R"/>
    <s v="TIEMPO COMPLETO REDUCIDO"/>
    <s v="2018-09-17 00:00:00.0"/>
    <s v="null"/>
    <s v="DF100327"/>
    <s v="CATEDRÁTICO DE UNIVERSIDAD"/>
    <s v="R107"/>
    <x v="6"/>
    <n v="345"/>
    <s v="FILOLOGÍA INGLESA"/>
  </r>
  <r>
    <x v="5"/>
    <n v="25432171"/>
    <x v="2"/>
    <n v="318"/>
    <s v="318G"/>
    <s v="GRUPO-A"/>
    <s v="Trabajo fin de grado en Educación Primaria"/>
    <s v="GG"/>
    <s v="GRUPO GRANDE"/>
    <s v="318G"/>
    <s v="TRABAJO FIN DE GRADO"/>
    <s v="GRUPO-A"/>
    <s v="TRABAJO FIN DE GRADO"/>
    <s v="I"/>
    <n v="25432171"/>
    <s v="ARREGUI"/>
    <s v="CASAUS"/>
    <s v="JOSÉ LUIS"/>
    <s v="ARREGUI CASAUS, JOSÉ LUIS"/>
    <x v="0"/>
    <x v="0"/>
    <x v="0"/>
    <m/>
    <m/>
    <s v="joarregu"/>
    <s v="jose-luis.arregui@unirioja.es"/>
    <n v="0.3"/>
    <n v="0.3"/>
    <n v="504"/>
    <s v="PROFESOR TITULAR UNIVERSIDAD"/>
    <s v="C01"/>
    <s v="TIEMPO COMPLETO"/>
    <s v="2009-09-29 00:00:00.0"/>
    <s v="null"/>
    <s v="DF100247"/>
    <s v="PROFESOR TITULAR DE UNIVERSIDAD"/>
    <s v="R111"/>
    <x v="7"/>
    <n v="15"/>
    <s v="ANÁLISIS MATEMÁTICO"/>
  </r>
  <r>
    <x v="5"/>
    <n v="32877122"/>
    <x v="2"/>
    <n v="318"/>
    <s v="318G"/>
    <s v="GRUPO-A"/>
    <s v="Trabajo fin de grado en Educación Primaria"/>
    <s v="GG"/>
    <s v="GRUPO GRANDE"/>
    <s v="318G"/>
    <s v="TRABAJO FIN DE GRADO"/>
    <s v="GRUPO-A"/>
    <s v="TRABAJO FIN DE GRADO"/>
    <s v="I"/>
    <n v="32877122"/>
    <s v="CANGA"/>
    <s v="ALONSO"/>
    <s v="ANDRÉS"/>
    <s v="CANGA ALONSO, ANDRÉS"/>
    <x v="0"/>
    <x v="0"/>
    <x v="0"/>
    <m/>
    <m/>
    <s v="ancanga"/>
    <s v="andres.canga@unirioja.es"/>
    <n v="0.3"/>
    <n v="0.3"/>
    <n v="504"/>
    <s v="PROFESOR TITULAR UNIVERSIDAD"/>
    <s v="C01"/>
    <s v="TIEMPO COMPLETO"/>
    <s v="2009-09-29 00:00:00.0"/>
    <s v="null"/>
    <s v="DF100243"/>
    <s v="PROFESOR TITULAR DE UNIVERSIDAD"/>
    <s v="R107"/>
    <x v="6"/>
    <n v="345"/>
    <s v="FILOLOGÍA INGLESA"/>
  </r>
  <r>
    <x v="5"/>
    <n v="33437205"/>
    <x v="2"/>
    <n v="318"/>
    <s v="318G"/>
    <s v="GRUPO-A"/>
    <s v="Trabajo fin de grado en Educación Primaria"/>
    <s v="GG"/>
    <s v="GRUPO GRANDE"/>
    <s v="318G"/>
    <s v="TRABAJO FIN DE GRADO"/>
    <s v="GRUPO-A"/>
    <s v="TRABAJO FIN DE GRADO"/>
    <s v="I"/>
    <n v="33437205"/>
    <s v="ESCUDERO"/>
    <s v="BAZTAN"/>
    <s v="JUAN MANUEL"/>
    <s v="ESCUDERO BAZTAN, JUAN MANUEL"/>
    <x v="1"/>
    <x v="0"/>
    <x v="0"/>
    <m/>
    <m/>
    <s v="juescude"/>
    <s v="juan-manuel.escudero@unirioja.es"/>
    <n v="0.6"/>
    <n v="0.6"/>
    <n v="534"/>
    <s v="CONTRATADO DOCTOR -TIPO 1"/>
    <s v="C01"/>
    <s v="TIEMPO COMPLETO"/>
    <s v="2019-02-01 00:00:00.0"/>
    <s v="null"/>
    <s v="PI100711"/>
    <s v="PROFESOR CONTRATADO DOCTOR -TIPO 1"/>
    <s v="R106"/>
    <x v="5"/>
    <n v="195"/>
    <s v="DIDÁCTICA DE LA LENGUA Y LA LITERATURA"/>
  </r>
  <r>
    <x v="5"/>
    <n v="51101681"/>
    <x v="2"/>
    <n v="318"/>
    <s v="318G"/>
    <s v="GRUPO-A"/>
    <s v="Trabajo fin de grado en Educación Primaria"/>
    <s v="GG"/>
    <s v="GRUPO GRANDE"/>
    <s v="318G"/>
    <s v="TRABAJO FIN DE GRADO"/>
    <s v="GRUPO-A"/>
    <s v="TRABAJO FIN DE GRADO"/>
    <s v="I"/>
    <n v="51101681"/>
    <s v="SEBASTIÁN"/>
    <s v="ENESCO"/>
    <s v="CARLA ILEANA"/>
    <s v="SEBASTIÁN ENESCO, CARLA ILEANA"/>
    <x v="1"/>
    <x v="0"/>
    <x v="0"/>
    <m/>
    <m/>
    <s v="casebast"/>
    <s v="carla-ileana.sebastian@unirioja.es"/>
    <n v="0.6"/>
    <n v="0.6"/>
    <n v="7081"/>
    <s v="AYUDANTE (DOCTOR)"/>
    <s v="C01"/>
    <s v="TIEMPO COMPLETO"/>
    <s v="2018-09-17 00:00:00.0"/>
    <s v="2021-09-16 00:00:00.0"/>
    <s v="PI101400"/>
    <s v="PROFESOR AYUDANTE DOCTOR"/>
    <s v="R115"/>
    <x v="2"/>
    <n v="735"/>
    <s v="PSICOLOGÍA EVOLUTIVA Y DE LA EDUCACIÓN"/>
  </r>
  <r>
    <x v="5"/>
    <n v="71639421"/>
    <x v="2"/>
    <n v="318"/>
    <s v="318G"/>
    <s v="GRUPO-A"/>
    <s v="Trabajo fin de grado en Educación Primaria"/>
    <s v="GG"/>
    <s v="GRUPO GRANDE"/>
    <s v="318G"/>
    <s v="TRABAJO FIN DE GRADO"/>
    <s v="GRUPO-A"/>
    <s v="TRABAJO FIN DE GRADO"/>
    <s v="I"/>
    <n v="71639421"/>
    <s v="FONSECA"/>
    <s v="PEDRERO"/>
    <s v="EDUARDO"/>
    <s v="FONSECA PEDRERO, EDUARDO"/>
    <x v="0"/>
    <x v="0"/>
    <x v="0"/>
    <m/>
    <m/>
    <s v="edfonsec"/>
    <s v="eduardo.fonseca@unirioja.es"/>
    <n v="0.3"/>
    <n v="0.3"/>
    <n v="504"/>
    <s v="PROFESOR TITULAR UNIVERSIDAD"/>
    <s v="C01"/>
    <s v="TIEMPO COMPLETO"/>
    <s v="2011-09-01 00:00:00.0"/>
    <s v="null"/>
    <s v="DF100295"/>
    <s v="PROFESOR TITULAR DE UNIVERSIDAD"/>
    <s v="R115"/>
    <x v="2"/>
    <n v="735"/>
    <s v="PSICOLOGÍA EVOLUTIVA Y DE LA EDUCACIÓN"/>
  </r>
  <r>
    <x v="5"/>
    <n v="72703170"/>
    <x v="2"/>
    <n v="318"/>
    <s v="318G"/>
    <s v="GRUPO-A"/>
    <s v="Trabajo fin de grado en Educación Primaria"/>
    <s v="GG"/>
    <s v="GRUPO GRANDE"/>
    <s v="318G"/>
    <s v="TRABAJO FIN DE GRADO"/>
    <s v="GRUPO-A"/>
    <s v="TRABAJO FIN DE GRADO"/>
    <s v="I"/>
    <n v="72703170"/>
    <s v="CHOCARRO"/>
    <s v="DE LUIS"/>
    <s v="EDURNE"/>
    <s v="CHOCARRO DE LUIS, EDURNE"/>
    <x v="0"/>
    <x v="0"/>
    <x v="0"/>
    <m/>
    <m/>
    <s v="edchocar"/>
    <s v="edurne.chocarro@unirioja.es"/>
    <n v="0.3"/>
    <n v="0.3"/>
    <n v="534"/>
    <s v="CONTRATADO DOCTOR -TIPO 1"/>
    <s v="C01"/>
    <s v="TIEMPO COMPLETO"/>
    <s v="2018-11-30 00:00:00.0"/>
    <s v="null"/>
    <s v="LD100293"/>
    <s v="PROFESOR CONTRATADO DOCTOR -TIPO 1"/>
    <s v="R115"/>
    <x v="2"/>
    <n v="215"/>
    <s v="DIDÁCTICA Y ORGANIZACIÓN ESCOLAR"/>
  </r>
  <r>
    <x v="5"/>
    <n v="72770953"/>
    <x v="2"/>
    <n v="318"/>
    <s v="318G"/>
    <s v="GRUPO-A"/>
    <s v="Trabajo fin de grado en Educación Primaria"/>
    <s v="GG"/>
    <s v="GRUPO GRANDE"/>
    <s v="318G"/>
    <s v="TRABAJO FIN DE GRADO"/>
    <s v="GRUPO-A"/>
    <s v="TRABAJO FIN DE GRADO"/>
    <s v="I"/>
    <n v="72770953"/>
    <s v="PÉREZ"/>
    <s v="MERINO"/>
    <s v="CRUZ"/>
    <s v="PÉREZ MERINO, CRUZ"/>
    <x v="1"/>
    <x v="0"/>
    <x v="1"/>
    <m/>
    <m/>
    <s v="crperez"/>
    <s v="cruz.perez@unirioja.es"/>
    <n v="0.9"/>
    <n v="0.9"/>
    <n v="536"/>
    <s v="PROFESOR INTERINO"/>
    <s v="C01"/>
    <s v="TIEMPO COMPLETO"/>
    <s v="2012-09-01 00:00:00.0"/>
    <s v="null"/>
    <s v="PI100847"/>
    <s v="PROFESOR CONTRATADO INTERINO"/>
    <s v="R115"/>
    <x v="2"/>
    <n v="805"/>
    <s v="TEORÍA E HISTORIA DE LA EDUCACIÓN"/>
  </r>
  <r>
    <x v="5"/>
    <n v="72786679"/>
    <x v="2"/>
    <n v="318"/>
    <s v="318G"/>
    <s v="GRUPO-A"/>
    <s v="Trabajo fin de grado en Educación Primaria"/>
    <s v="GG"/>
    <s v="GRUPO GRANDE"/>
    <s v="318G"/>
    <s v="TRABAJO FIN DE GRADO"/>
    <s v="GRUPO-A"/>
    <s v="TRABAJO FIN DE GRADO"/>
    <s v="I"/>
    <n v="72786679"/>
    <s v="HERREROS"/>
    <s v="GONZÁLEZ"/>
    <s v="CARMEN"/>
    <s v="HERREROS GONZÁLEZ, CARMEN"/>
    <x v="1"/>
    <x v="0"/>
    <x v="1"/>
    <m/>
    <m/>
    <s v="caherrer"/>
    <s v="carmen.herreros@unirioja.es"/>
    <n v="0.3"/>
    <n v="0.3"/>
    <n v="532"/>
    <s v="LABORAL DOCENTE-ASOCIADO"/>
    <s v="P02"/>
    <s v="TIEMPO PARCIAL (2+2 HORAS)"/>
    <s v="2018-09-17 00:00:00.0"/>
    <s v="2019-09-14 00:00:00.0"/>
    <s v="PI101395"/>
    <s v="PROFESOR ASOCIADO"/>
    <s v="R115"/>
    <x v="2"/>
    <n v="210"/>
    <s v="DIDÁCTICA DE LAS CIENCIAS SOCIALES"/>
  </r>
  <r>
    <x v="5"/>
    <s v="X4135783"/>
    <x v="2"/>
    <n v="318"/>
    <s v="318G"/>
    <s v="GRUPO-A"/>
    <s v="Trabajo fin de grado en Educación Primaria"/>
    <s v="GG"/>
    <s v="GRUPO GRANDE"/>
    <s v="318G"/>
    <s v="TRABAJO FIN DE GRADO"/>
    <s v="GRUPO-A"/>
    <s v="TRABAJO FIN DE GRADO"/>
    <s v="I"/>
    <s v="X4135783"/>
    <s v="VIEL"/>
    <s v="-"/>
    <s v="ANITA JOCELYNE MARIE"/>
    <s v="VIEL -, ANITA JOCELYNE MARIE"/>
    <x v="1"/>
    <x v="0"/>
    <x v="1"/>
    <m/>
    <m/>
    <s v="anviel"/>
    <s v="anita.viel@unirioja.es"/>
    <n v="0.6"/>
    <n v="0.6"/>
    <n v="532"/>
    <s v="LABORAL DOCENTE-ASOCIADO"/>
    <s v="P03"/>
    <s v="TIEMPO PARCIAL (3+3 HORAS)"/>
    <s v="2018-09-17 00:00:00.0"/>
    <s v="2019-09-14 00:00:00.0"/>
    <s v="PI101367"/>
    <s v="PROFESOR ASOCIADO"/>
    <s v="R107"/>
    <x v="6"/>
    <n v="335"/>
    <s v="FILOLOGÍA FRANCESA"/>
  </r>
  <r>
    <x v="6"/>
    <n v="16261031"/>
    <x v="0"/>
    <n v="319"/>
    <s v="319G"/>
    <s v="GRUPO-A"/>
    <s v="Derecho administrativo del turismo"/>
    <s v="GG"/>
    <s v="GRUPO GRANDE"/>
    <s v="319G"/>
    <s v="GG de Derecho administrativo del turismo"/>
    <s v="GRUPO-A"/>
    <s v="GG de Derecho administrativo del turismo"/>
    <s v="1S"/>
    <n v="16261031"/>
    <s v="SANTAMARÍA"/>
    <s v="ARINAS"/>
    <s v="RENÉ JAVIER"/>
    <s v="SANTAMARÍA ARINAS, RENÉ JAVIER"/>
    <x v="0"/>
    <x v="0"/>
    <x v="0"/>
    <m/>
    <m/>
    <s v="resantam"/>
    <s v="rene-javier.santamaria@unirioja.es"/>
    <n v="4"/>
    <n v="4"/>
    <n v="504"/>
    <s v="PROFESOR TITULAR UNIVERSIDAD"/>
    <s v="01R"/>
    <s v="TIEMPO COMPLETO REDUCIDO"/>
    <s v="2016-09-15 00:00:00.0"/>
    <s v="null"/>
    <s v="DF100199"/>
    <s v="PROFESOR TITULAR DE UNIVERSIDAD"/>
    <s v="R103"/>
    <x v="1"/>
    <n v="125"/>
    <s v="DERECHO ADMINISTRATIVO"/>
  </r>
  <r>
    <x v="6"/>
    <n v="16566979"/>
    <x v="0"/>
    <n v="319"/>
    <s v="319R"/>
    <s v="GRUPO-A1"/>
    <s v="Derecho administrativo del turismo"/>
    <s v="GR"/>
    <s v="GRUPO REDUCIDO"/>
    <s v="319R"/>
    <s v="GR de Derecho administrativo del turismo"/>
    <s v="GRUPO-A1"/>
    <s v="GR de Derecho administrativo del turismo"/>
    <s v="1S"/>
    <n v="16566979"/>
    <s v="BARRIOBERO"/>
    <s v="MARTÍNEZ"/>
    <s v="IGNACIO"/>
    <s v="BARRIOBERO MARTÍNEZ, IGNACIO"/>
    <x v="1"/>
    <x v="0"/>
    <x v="0"/>
    <m/>
    <m/>
    <s v="igbarrio"/>
    <s v="ignacio.barriobero@unirioja.es"/>
    <n v="2"/>
    <n v="2"/>
    <n v="532"/>
    <s v="LABORAL DOCENTE-ASOCIADO"/>
    <s v="P06"/>
    <s v="TIEMPO PARCIAL (6+6 HORAS)"/>
    <s v="2016-09-15 00:00:00.0"/>
    <s v="2019-09-14 00:00:00.0"/>
    <s v="PI101100"/>
    <s v="PROFESOR ASOCIADO"/>
    <s v="R103"/>
    <x v="1"/>
    <n v="125"/>
    <s v="DERECHO ADMINISTRATIVO"/>
  </r>
  <r>
    <x v="6"/>
    <n v="16559462"/>
    <x v="0"/>
    <n v="320"/>
    <s v="320G"/>
    <s v="GRUPO-A"/>
    <s v="Gestión de empresas turísticas"/>
    <s v="GG"/>
    <s v="GRUPO GRANDE"/>
    <s v="320G"/>
    <s v="GG de Gestión de empresas turísticas"/>
    <s v="GRUPO-A"/>
    <s v="GG de Gestión de empresas turísticas"/>
    <s v="1S"/>
    <n v="16559462"/>
    <s v="LACALZADA"/>
    <s v="ESQUIVEL"/>
    <s v="JOSÉ ANGEL"/>
    <s v="LACALZADA ESQUIVEL, JOSÉ ANGEL"/>
    <x v="1"/>
    <x v="0"/>
    <x v="1"/>
    <m/>
    <m/>
    <s v="jolacae"/>
    <s v="jose-angel.lacalzada@unirioja.es"/>
    <n v="2"/>
    <n v="2"/>
    <n v="532"/>
    <s v="LABORAL DOCENTE-ASOCIADO"/>
    <s v="P06"/>
    <s v="TIEMPO PARCIAL (6+6 HORAS)"/>
    <s v="2015-09-15 00:00:00.0"/>
    <s v="2019-09-14 00:00:00.0"/>
    <s v="PI101023"/>
    <s v="PROFESOR ASOCIADO"/>
    <s v="R104"/>
    <x v="0"/>
    <n v="230"/>
    <s v="ECONOMÍA FINANCIERA Y CONTABILIDAD"/>
  </r>
  <r>
    <x v="6"/>
    <n v="16593137"/>
    <x v="0"/>
    <n v="320"/>
    <s v="320G"/>
    <s v="GRUPO-A"/>
    <s v="Gestión de empresas turísticas"/>
    <s v="GG"/>
    <s v="GRUPO GRANDE"/>
    <s v="320G"/>
    <s v="GG de Gestión de empresas turísticas"/>
    <s v="GRUPO-A"/>
    <s v="GG de Gestión de empresas turísticas"/>
    <s v="1S"/>
    <n v="16593137"/>
    <s v="PARRAS"/>
    <s v="GÓMEZ"/>
    <s v="MAITE"/>
    <s v="PARRAS GÓMEZ, MAITE"/>
    <x v="1"/>
    <x v="0"/>
    <x v="1"/>
    <m/>
    <m/>
    <s v="maparras"/>
    <s v="maite.parras@unirioja.es"/>
    <n v="1.6"/>
    <n v="1.6"/>
    <n v="536"/>
    <s v="PROFESOR INTERINO"/>
    <s v="C01"/>
    <s v="TIEMPO COMPLETO"/>
    <s v="2018-10-04 00:00:00.0"/>
    <s v="2019-04-05 00:00:00.0"/>
    <s v="PI101438"/>
    <s v="PROFESOR CONTRATADO INTERINO"/>
    <s v="R104"/>
    <x v="0"/>
    <n v="650"/>
    <s v="ORGANIZACIÓN DE EMPRESAS"/>
  </r>
  <r>
    <x v="6"/>
    <n v="16607692"/>
    <x v="0"/>
    <n v="320"/>
    <s v="320G"/>
    <s v="GRUPO-A"/>
    <s v="Gestión de empresas turísticas"/>
    <s v="GG"/>
    <s v="GRUPO GRANDE"/>
    <s v="320G"/>
    <s v="GG de Gestión de empresas turísticas"/>
    <s v="GRUPO-A"/>
    <s v="GG de Gestión de empresas turísticas"/>
    <s v="1S"/>
    <n v="16607692"/>
    <s v="CLAVEL"/>
    <s v="SAN EMETERIO"/>
    <s v="MÓNICA"/>
    <s v="CLAVEL SAN EMETERIO, MÓNICA"/>
    <x v="1"/>
    <x v="0"/>
    <x v="0"/>
    <m/>
    <m/>
    <s v="moclavel"/>
    <s v="monica.clavel-san@unirioja.es"/>
    <n v="0.4"/>
    <n v="0.4"/>
    <n v="536"/>
    <s v="PROFESOR INTERINO"/>
    <s v="C01"/>
    <s v="TIEMPO COMPLETO"/>
    <s v="2019-01-19 00:00:00.0"/>
    <s v="null"/>
    <s v="PI101353"/>
    <s v="PROFESOR CONTRATADO INTERINO TC"/>
    <s v="R104"/>
    <x v="0"/>
    <n v="95"/>
    <s v="COMERCIALIZACIÓN E INVESTIGACIÓN DE MERCADOS"/>
  </r>
  <r>
    <x v="6"/>
    <n v="16614068"/>
    <x v="0"/>
    <n v="320"/>
    <s v="320G"/>
    <s v="GRUPO-A"/>
    <s v="Gestión de empresas turísticas"/>
    <s v="GG"/>
    <s v="GRUPO GRANDE"/>
    <s v="320G"/>
    <s v="GG de Gestión de empresas turísticas"/>
    <s v="GRUPO-A"/>
    <s v="GG de Gestión de empresas turísticas"/>
    <s v="1S"/>
    <n v="16614068"/>
    <s v="ORCOS"/>
    <s v="SÁNCHEZ"/>
    <s v="RAQUEL"/>
    <s v="ORCOS SÁNCHEZ, RAQUEL"/>
    <x v="1"/>
    <x v="0"/>
    <x v="0"/>
    <m/>
    <m/>
    <s v="raorcosa"/>
    <s v="raquel.orcos@unirioja.es"/>
    <n v="0"/>
    <n v="0"/>
    <n v="536"/>
    <s v="PROFESOR INTERINO"/>
    <s v="C01"/>
    <s v="TIEMPO COMPLETO"/>
    <s v="2018-09-17 00:00:00.0"/>
    <s v="null"/>
    <s v="PI101360"/>
    <s v="PROFESOR CONTRATADO INTERINO"/>
    <s v="R104"/>
    <x v="0"/>
    <n v="650"/>
    <s v="ORGANIZACIÓN DE EMPRESAS"/>
  </r>
  <r>
    <x v="6"/>
    <n v="16549972"/>
    <x v="0"/>
    <n v="321"/>
    <s v="321G"/>
    <s v="GRUPO-A"/>
    <s v="Economía del turismo"/>
    <s v="GG"/>
    <s v="GRUPO GRANDE"/>
    <s v="321G"/>
    <s v="GG de Economía del turismo"/>
    <s v="GRUPO-A"/>
    <s v="GG de Economía del turismo"/>
    <s v="1S"/>
    <n v="16549972"/>
    <s v="PINILLOS"/>
    <s v="GARCÍA"/>
    <s v="MARÍA DE LA O"/>
    <s v="PINILLOS GARCÍA, MARÍA DE LA O"/>
    <x v="0"/>
    <x v="0"/>
    <x v="0"/>
    <m/>
    <m/>
    <s v="mpinillo"/>
    <s v="maria.pinillos@unirioja.es"/>
    <n v="4"/>
    <n v="4"/>
    <n v="504"/>
    <s v="PROFESOR TITULAR UNIVERSIDAD"/>
    <s v="C01"/>
    <s v="TIEMPO COMPLETO"/>
    <s v="2014-09-15 00:00:00.0"/>
    <s v="null"/>
    <s v="DF31176"/>
    <s v="PROFESOR TITULAR DE UNIVERSIDAD"/>
    <s v="R104"/>
    <x v="0"/>
    <n v="225"/>
    <s v="ECONOMÍA APLICADA"/>
  </r>
  <r>
    <x v="6"/>
    <n v="16539010"/>
    <x v="0"/>
    <n v="322"/>
    <s v="322G"/>
    <s v="GRUPO-A"/>
    <s v="Geografía del turismo y del ocio"/>
    <s v="GG"/>
    <s v="GRUPO GRANDE"/>
    <s v="322G"/>
    <s v="GG de Geografia del turismo y del ocio"/>
    <s v="GRUPO-A"/>
    <s v="GG de Geografia del turismo y del ocio"/>
    <s v="2S"/>
    <n v="16539010"/>
    <s v="RUIZ"/>
    <s v="FLAÑO"/>
    <s v="PURIFICACIÓN"/>
    <s v="RUIZ FLAÑO, PURIFICACIÓN"/>
    <x v="1"/>
    <x v="0"/>
    <x v="0"/>
    <m/>
    <m/>
    <s v="puruiz"/>
    <s v="purificacion.ruiz@unirioja.es"/>
    <n v="0"/>
    <n v="0"/>
    <n v="504"/>
    <s v="PROFESOR TITULAR UNIVERSIDAD"/>
    <s v="01R"/>
    <s v="TIEMPO COMPLETO REDUCIDO"/>
    <s v="2017-09-15 00:00:00.0"/>
    <s v="null"/>
    <s v="DF3369"/>
    <s v="PROFESOR TITULAR DE UNIVERSIDAD"/>
    <s v="R114"/>
    <x v="3"/>
    <n v="430"/>
    <s v="GEOGRAFÍA FÍSICA"/>
  </r>
  <r>
    <x v="6"/>
    <n v="16606836"/>
    <x v="0"/>
    <n v="322"/>
    <s v="322G"/>
    <s v="GRUPO-A"/>
    <s v="Geografía del turismo y del ocio"/>
    <s v="GG"/>
    <s v="GRUPO GRANDE"/>
    <s v="322G"/>
    <s v="GG de Geografia del turismo y del ocio"/>
    <s v="GRUPO-A"/>
    <s v="GG de Geografia del turismo y del ocio"/>
    <s v="2S"/>
    <n v="16606836"/>
    <s v="LLORENTE"/>
    <s v="ADÁN"/>
    <s v="JOSÉ ÁNGEL"/>
    <s v="LLORENTE ADÁN, JOSÉ ÁNGEL"/>
    <x v="0"/>
    <x v="0"/>
    <x v="0"/>
    <m/>
    <m/>
    <s v="jollorad"/>
    <s v="jose-angel.llorente@unirioja.es"/>
    <n v="4.5"/>
    <n v="4.5"/>
    <n v="536"/>
    <s v="PROFESOR INTERINO"/>
    <s v="C01"/>
    <s v="TIEMPO COMPLETO"/>
    <s v="2018-09-17 00:00:00.0"/>
    <s v="2019-09-14 00:00:00.0"/>
    <s v="PI101280"/>
    <s v="PROFESOR CONTRATADO INTERINO"/>
    <s v="R114"/>
    <x v="3"/>
    <n v="430"/>
    <s v="GEOGRAFÍA FÍSICA"/>
  </r>
  <r>
    <x v="6"/>
    <n v="16500778"/>
    <x v="0"/>
    <n v="323"/>
    <s v="323G"/>
    <s v="GRUPO-A"/>
    <s v="Derecho privado de la contratación en el sector turístico"/>
    <s v="GG"/>
    <s v="GRUPO GRANDE"/>
    <s v="323G"/>
    <s v="GG de Derecho privado de la contratación en el sector turístico"/>
    <s v="GRUPO-A"/>
    <s v="GG de Derecho privado de la contratación en el sector turístico"/>
    <s v="2S"/>
    <n v="16500778"/>
    <s v="MURILLAS"/>
    <s v="ESCUDERO"/>
    <s v="JUAN MANUEL"/>
    <s v="MURILLAS ESCUDERO, JUAN MANUEL"/>
    <x v="0"/>
    <x v="0"/>
    <x v="0"/>
    <m/>
    <m/>
    <s v="jumurill"/>
    <s v="juan-manuel.murillas@unirioja.es"/>
    <n v="4"/>
    <n v="4"/>
    <n v="534"/>
    <s v="CONTRATADO DOCTOR -TIPO 1"/>
    <s v="C01"/>
    <s v="TIEMPO COMPLETO"/>
    <s v="2015-10-17 00:00:00.0"/>
    <s v="null"/>
    <s v="LD100615"/>
    <s v="PROFESOR CONTRATADO DOCTOR -TIPO 1"/>
    <s v="R103"/>
    <x v="1"/>
    <n v="130"/>
    <s v="DERECHO CIVIL"/>
  </r>
  <r>
    <x v="6"/>
    <n v="16563058"/>
    <x v="0"/>
    <n v="324"/>
    <s v="324G"/>
    <s v="GRUPO-A"/>
    <s v="Marketing turístico y comunicación"/>
    <s v="GG"/>
    <s v="GRUPO GRANDE"/>
    <s v="324G"/>
    <s v="GG de Márketing turístico y comunicación"/>
    <s v="GRUPO-A"/>
    <s v="GG de Márketing turístico y comunicación"/>
    <s v="2S"/>
    <n v="16563058"/>
    <s v="PELEGRÍN"/>
    <s v="BORONDO"/>
    <s v="JORGE"/>
    <s v="PELEGRÍN BORONDO, JORGE"/>
    <x v="0"/>
    <x v="0"/>
    <x v="0"/>
    <m/>
    <m/>
    <s v="jopelegr"/>
    <s v="jorge.pelegrin@unirioja.es"/>
    <n v="2.2000000000000002"/>
    <n v="2.2000000000000002"/>
    <n v="534"/>
    <s v="CONTRATADO DOCTOR -TIPO 1"/>
    <s v="C01"/>
    <s v="TIEMPO COMPLETO"/>
    <s v="2015-04-23 00:00:00.0"/>
    <s v="null"/>
    <s v="LD100612"/>
    <s v="PROFESOR CONTRATADO DOCTOR- TIPO 1"/>
    <s v="R104"/>
    <x v="0"/>
    <n v="95"/>
    <s v="COMERCIALIZACIÓN E INVESTIGACIÓN DE MERCADOS"/>
  </r>
  <r>
    <x v="6"/>
    <n v="16612716"/>
    <x v="0"/>
    <n v="324"/>
    <s v="324G"/>
    <s v="GRUPO-A"/>
    <s v="Marketing turístico y comunicación"/>
    <s v="GG"/>
    <s v="GRUPO GRANDE"/>
    <s v="324G"/>
    <s v="GG de Márketing turístico y comunicación"/>
    <s v="GRUPO-A"/>
    <s v="GG de Márketing turístico y comunicación"/>
    <s v="2S"/>
    <n v="16612716"/>
    <s v="ALESANCO"/>
    <s v="LLORENTE"/>
    <s v="MARÍA"/>
    <s v="ALESANCO LLORENTE, MARÍA"/>
    <x v="1"/>
    <x v="0"/>
    <x v="1"/>
    <m/>
    <m/>
    <s v="maalesan"/>
    <s v="maria.alesanco@unirioja.es"/>
    <n v="1.8"/>
    <n v="1.8"/>
    <n v="532"/>
    <s v="LABORAL DOCENTE-ASOCIADO"/>
    <s v="P02"/>
    <s v="TIEMPO PARCIAL (2+2 HORAS)"/>
    <s v="2018-09-25 00:00:00.0"/>
    <s v="2019-09-14 00:00:00.0"/>
    <s v="PI101430"/>
    <s v="PROFESOR ASOCIADO"/>
    <s v="R104"/>
    <x v="0"/>
    <n v="95"/>
    <s v="COMERCIALIZACIÓN E INVESTIGACIÓN DE MERCADOS"/>
  </r>
  <r>
    <x v="6"/>
    <n v="7974905"/>
    <x v="0"/>
    <n v="327"/>
    <s v="327G"/>
    <s v="GRUPO-A"/>
    <s v="Prácticas externas"/>
    <s v="GG"/>
    <s v="GRUPO GRANDE"/>
    <s v="327G"/>
    <s v="GG de Prácticas en empresa"/>
    <s v="GRUPO-A"/>
    <s v="GG de Prácticas en empresa"/>
    <s v="2S"/>
    <n v="7974905"/>
    <s v="QUEIRUGA"/>
    <s v="DIOS"/>
    <s v="DOLORES ALICIA"/>
    <s v="QUEIRUGA DIOS, DOLORES ALICIA"/>
    <x v="1"/>
    <x v="0"/>
    <x v="0"/>
    <m/>
    <m/>
    <s v="doqueiru"/>
    <s v="dolores.queiruga@unirioja.es"/>
    <n v="1.2"/>
    <n v="1.2"/>
    <n v="504"/>
    <s v="PROFESOR TITULAR UNIVERSIDAD"/>
    <s v="C01"/>
    <s v="TIEMPO COMPLETO"/>
    <s v="2011-09-01 00:00:00.0"/>
    <s v="null"/>
    <s v="DF100301"/>
    <s v="PROFESOR TITULAR DE UNIVERSIDAD"/>
    <s v="R104"/>
    <x v="0"/>
    <n v="650"/>
    <s v="ORGANIZACIÓN DE EMPRESAS"/>
  </r>
  <r>
    <x v="6"/>
    <n v="16533890"/>
    <x v="0"/>
    <n v="327"/>
    <s v="327G"/>
    <s v="GRUPO-A"/>
    <s v="Prácticas externas"/>
    <s v="GG"/>
    <s v="GRUPO GRANDE"/>
    <s v="327G"/>
    <s v="GG de Prácticas en empresa"/>
    <s v="GRUPO-A"/>
    <s v="GG de Prácticas en empresa"/>
    <s v="2S"/>
    <n v="16533890"/>
    <s v="PORTILLO"/>
    <s v="PÉREZ DE VIÑASPRE"/>
    <s v="FABIOLA"/>
    <s v="PORTILLO PÉREZ DE VIÑASPRE, FABIOLA"/>
    <x v="0"/>
    <x v="0"/>
    <x v="0"/>
    <m/>
    <m/>
    <s v="faporti"/>
    <s v="fabiola.portillo@unirioja.es"/>
    <n v="0"/>
    <n v="0"/>
    <n v="504"/>
    <s v="PROFESOR TITULAR UNIVERSIDAD"/>
    <s v="01A"/>
    <s v="TIEMPO COMPLETO AMPLIADO"/>
    <s v="2016-09-15 00:00:00.0"/>
    <s v="null"/>
    <s v="DF100141"/>
    <s v="PROFESOR TITULAR DE UNIVERSIDAD"/>
    <s v="R104"/>
    <x v="0"/>
    <n v="225"/>
    <s v="ECONOMÍA APLICADA"/>
  </r>
  <r>
    <x v="6"/>
    <n v="16542461"/>
    <x v="0"/>
    <n v="327"/>
    <s v="327G"/>
    <s v="GRUPO-A"/>
    <s v="Prácticas externas"/>
    <s v="GG"/>
    <s v="GRUPO GRANDE"/>
    <s v="327G"/>
    <s v="GG de Prácticas en empresa"/>
    <s v="GRUPO-A"/>
    <s v="GG de Prácticas en empresa"/>
    <s v="2S"/>
    <n v="16542461"/>
    <s v="CASTRESANA"/>
    <s v="RUIZ CARRILLO"/>
    <s v="JOSÉ IGNACIO"/>
    <s v="CASTRESANA RUIZ CARRILLO, JOSÉ IGNACIO"/>
    <x v="0"/>
    <x v="0"/>
    <x v="0"/>
    <m/>
    <m/>
    <s v="jocastre"/>
    <s v="jignacio.castresana@unirioja.es"/>
    <n v="0.2"/>
    <n v="0.2"/>
    <n v="504"/>
    <s v="PROFESOR TITULAR UNIVERSIDAD"/>
    <s v="01A"/>
    <s v="TIEMPO COMPLETO AMPLIADO"/>
    <s v="2012-09-01 00:00:00.0"/>
    <s v="null"/>
    <s v="DF31294"/>
    <s v="TITULAR DE UNIVERSIDAD"/>
    <s v="R104"/>
    <x v="0"/>
    <n v="650"/>
    <s v="ORGANIZACIÓN DE EMPRESAS"/>
  </r>
  <r>
    <x v="6"/>
    <n v="16594506"/>
    <x v="0"/>
    <n v="327"/>
    <s v="327G"/>
    <s v="GRUPO-A"/>
    <s v="Prácticas externas"/>
    <s v="GG"/>
    <s v="GRUPO GRANDE"/>
    <s v="327G"/>
    <s v="GG de Prácticas en empresa"/>
    <s v="GRUPO-A"/>
    <s v="GG de Prácticas en empresa"/>
    <s v="2S"/>
    <n v="16594506"/>
    <s v="VARGAS"/>
    <s v="MONTOYA"/>
    <s v="PILAR"/>
    <s v="VARGAS MONTOYA, PILAR"/>
    <x v="1"/>
    <x v="0"/>
    <x v="0"/>
    <m/>
    <m/>
    <s v="pivargas"/>
    <s v="pilar.vargas@unirioja.es"/>
    <n v="1.2"/>
    <n v="1.2"/>
    <n v="504"/>
    <s v="PROFESOR TITULAR UNIVERSIDAD"/>
    <s v="C01"/>
    <s v="TIEMPO COMPLETO"/>
    <s v="2018-11-26 00:00:00.0"/>
    <s v="null"/>
    <s v="DF100362"/>
    <s v="PROFESOR TITULAR DE UNIVERSIDAD"/>
    <s v="R104"/>
    <x v="0"/>
    <n v="650"/>
    <s v="ORGANIZACIÓN DE EMPRESAS"/>
  </r>
  <r>
    <x v="6"/>
    <n v="18033042"/>
    <x v="0"/>
    <n v="327"/>
    <s v="327G"/>
    <s v="GRUPO-A"/>
    <s v="Prácticas externas"/>
    <s v="GG"/>
    <s v="GRUPO GRANDE"/>
    <s v="327G"/>
    <s v="GG de Prácticas en empresa"/>
    <s v="GRUPO-A"/>
    <s v="GG de Prácticas en empresa"/>
    <s v="2S"/>
    <n v="18033042"/>
    <s v="BLANCO"/>
    <s v="PASCUAL"/>
    <s v="LUIS"/>
    <s v="BLANCO PASCUAL, LUIS"/>
    <x v="0"/>
    <x v="0"/>
    <x v="0"/>
    <m/>
    <m/>
    <s v="lublanco"/>
    <s v="luis.blanco@unirioja.es"/>
    <n v="0"/>
    <n v="0"/>
    <n v="534"/>
    <s v="CONTRATADO DOCTOR -TIPO 1"/>
    <s v="C01"/>
    <s v="TIEMPO COMPLETO"/>
    <s v="2011-07-29 00:00:00.0"/>
    <s v="null"/>
    <s v="PI100783"/>
    <s v="PROFESOR CONTRATADO DOCTOR"/>
    <s v="R104"/>
    <x v="0"/>
    <n v="230"/>
    <s v="ECONOMÍA FINANCIERA Y CONTABILIDAD"/>
  </r>
  <r>
    <x v="6"/>
    <n v="44156166"/>
    <x v="0"/>
    <n v="327"/>
    <s v="327G"/>
    <s v="GRUPO-A"/>
    <s v="Prácticas externas"/>
    <s v="GG"/>
    <s v="GRUPO GRANDE"/>
    <s v="327G"/>
    <s v="GG de Prácticas en empresa"/>
    <s v="GRUPO-A"/>
    <s v="GG de Prácticas en empresa"/>
    <s v="2S"/>
    <n v="44156166"/>
    <s v="UZCANGA"/>
    <s v="LACABE"/>
    <s v="CATALINA ANA"/>
    <s v="UZCANGA LACABE, CATALINA ANA"/>
    <x v="1"/>
    <x v="0"/>
    <x v="1"/>
    <m/>
    <m/>
    <s v="cauzcang"/>
    <s v="catalina-ana.uzcanga@unirioja.es"/>
    <n v="1"/>
    <n v="1"/>
    <n v="536"/>
    <s v="PROFESOR INTERINO"/>
    <s v="P05"/>
    <s v="TIEMPO PARCIAL (5+5 HORAS)"/>
    <s v="2018-10-02 00:00:00.0"/>
    <s v="2019-09-14 00:00:00.0"/>
    <s v="PI101437"/>
    <s v="PROFESOR CONTRATADO INTERINO"/>
    <s v="R114"/>
    <x v="3"/>
    <n v="775"/>
    <s v="SOCIOLOGÍA"/>
  </r>
  <r>
    <x v="7"/>
    <n v="16591524"/>
    <x v="3"/>
    <n v="329"/>
    <s v="329G"/>
    <s v="GRUPO-A"/>
    <s v="Psicología II"/>
    <s v="GG"/>
    <s v="GRUPO GRANDE"/>
    <s v="329G"/>
    <s v="GG de Psicología II"/>
    <s v="GRUPO-A"/>
    <s v="GG de Psicología II"/>
    <s v="1S"/>
    <n v="16591524"/>
    <s v="IBAÑEZ"/>
    <s v="GOMEZ"/>
    <s v="DIANA"/>
    <s v="IBAÑEZ GOMEZ, DIANA"/>
    <x v="1"/>
    <x v="0"/>
    <x v="1"/>
    <m/>
    <m/>
    <s v="diibanez"/>
    <s v="diana.ibanez@unirioja.es"/>
    <n v="5.4"/>
    <n v="5.4"/>
    <n v="532"/>
    <s v="LABORAL DOCENTE-ASOCIADO"/>
    <s v="P06"/>
    <s v="TIEMPO PARCIAL (6+6 HORAS)"/>
    <s v="2018-09-17 00:00:00.0"/>
    <s v="2019-09-14 00:00:00.0"/>
    <s v="PI101401"/>
    <s v="PROFESOR ASOCIADO"/>
    <s v="R115"/>
    <x v="2"/>
    <n v="735"/>
    <s v="PSICOLOGÍA EVOLUTIVA Y DE LA EDUCACIÓN"/>
  </r>
  <r>
    <x v="7"/>
    <n v="39847439"/>
    <x v="3"/>
    <n v="329"/>
    <s v="329G"/>
    <s v="GRUPO-A"/>
    <s v="Psicología II"/>
    <s v="GG"/>
    <s v="GRUPO GRANDE"/>
    <s v="329G"/>
    <s v="GG de Psicología II"/>
    <s v="GRUPO-A"/>
    <s v="GG de Psicología II"/>
    <s v="1S"/>
    <n v="39847439"/>
    <s v="SASTRE"/>
    <s v="I RIBA"/>
    <s v="SYLVIA"/>
    <s v="SASTRE I RIBA, SYLVIA"/>
    <x v="1"/>
    <x v="0"/>
    <x v="0"/>
    <m/>
    <m/>
    <s v="sisastre"/>
    <s v="silvia.sastre@unirioja.es"/>
    <n v="0"/>
    <n v="0"/>
    <n v="500"/>
    <s v="CATEDRATICO DE UNIVERSIDAD"/>
    <s v="C01"/>
    <s v="TIEMPO COMPLETO"/>
    <s v="2007-05-13 00:00:00.0"/>
    <s v="null"/>
    <s v="DF3590"/>
    <s v="CATEDRÁTICO DE UNIVERSIDAD"/>
    <s v="R115"/>
    <x v="2"/>
    <n v="735"/>
    <s v="PSICOLOGÍA EVOLUTIVA Y DE LA EDUCACIÓN"/>
  </r>
  <r>
    <x v="7"/>
    <n v="5625302"/>
    <x v="3"/>
    <n v="330"/>
    <s v="330G"/>
    <s v="GRUPO-A"/>
    <s v="Farmacología I"/>
    <s v="GG"/>
    <s v="GRUPO GRANDE"/>
    <s v="330G"/>
    <s v="GG de Farmacología I"/>
    <s v="GRUPO-A"/>
    <s v="GG de Farmacología I"/>
    <s v="1S"/>
    <n v="5625302"/>
    <s v="TORRES"/>
    <s v="MANRIQUE"/>
    <s v="CARMEN"/>
    <s v="TORRES MANRIQUE, CARMEN"/>
    <x v="0"/>
    <x v="0"/>
    <x v="0"/>
    <m/>
    <m/>
    <s v="catorres"/>
    <s v="carmen.torres@unirioja.es"/>
    <n v="0"/>
    <n v="0"/>
    <n v="500"/>
    <s v="CATEDRATICO DE UNIVERSIDAD"/>
    <s v="01R"/>
    <s v="TIEMPO COMPLETO REDUCIDO"/>
    <s v="2014-09-15 00:00:00.0"/>
    <s v="null"/>
    <s v="DF100139"/>
    <s v="CATEDRATICO DE UNIVERSIDAD"/>
    <s v="R101"/>
    <x v="4"/>
    <n v="60"/>
    <s v="BIOQUÍMICA Y BIOLOGÍA MOLECULAR"/>
  </r>
  <r>
    <x v="7"/>
    <n v="16611379"/>
    <x v="3"/>
    <n v="330"/>
    <s v="330G"/>
    <s v="GRUPO-A"/>
    <s v="Farmacología I"/>
    <s v="GG"/>
    <s v="GRUPO GRANDE"/>
    <s v="330G"/>
    <s v="GG de Farmacología I"/>
    <s v="GRUPO-A"/>
    <s v="GG de Farmacología I"/>
    <s v="1S"/>
    <n v="16611379"/>
    <s v="LOZANO"/>
    <s v="FERNÁNDEZ"/>
    <s v="CARMEN"/>
    <s v="LOZANO FERNÁNDEZ, CARMEN"/>
    <x v="1"/>
    <x v="0"/>
    <x v="0"/>
    <m/>
    <m/>
    <s v="calozaf"/>
    <s v="carmen.lozano@unirioja.es"/>
    <n v="6"/>
    <n v="6"/>
    <n v="504"/>
    <s v="PROFESOR TITULAR UNIVERSIDAD"/>
    <s v="C01"/>
    <s v="TIEMPO COMPLETO"/>
    <s v="2018-09-17 00:00:00.0"/>
    <s v="null"/>
    <s v="DF100355"/>
    <s v="PROFESOR TITULAR DE UNIVERSIDAD"/>
    <s v="R101"/>
    <x v="4"/>
    <n v="60"/>
    <s v="BIOQUÍMICA Y BIOLOGÍA MOLECULAR"/>
  </r>
  <r>
    <x v="7"/>
    <n v="30629229"/>
    <x v="3"/>
    <n v="332"/>
    <s v="332G"/>
    <s v="GRUPO-A"/>
    <s v="Farmacología II"/>
    <s v="GG"/>
    <s v="GRUPO GRANDE"/>
    <s v="332G"/>
    <s v="GG de Farmacología II"/>
    <s v="GRUPO-A"/>
    <s v="GG de Farmacología II"/>
    <s v="2S"/>
    <n v="30629229"/>
    <s v="SAINZ DE ROZAS"/>
    <s v="APARICIO"/>
    <s v="CARLOS"/>
    <s v="SAINZ DE ROZAS APARICIO, CARLOS"/>
    <x v="1"/>
    <x v="0"/>
    <x v="1"/>
    <m/>
    <m/>
    <s v="casainzd"/>
    <s v="carlos.sainz-de-rozas@unirioja.es"/>
    <n v="2.6"/>
    <n v="2.6"/>
    <n v="536"/>
    <s v="PROFESOR INTERINO"/>
    <s v="P03"/>
    <s v="TIEMPO PARCIAL (3+3 HORAS)"/>
    <s v="2019-03-08 00:00:00.0"/>
    <s v="2019-05-03 00:00:00.0"/>
    <s v="PI101460"/>
    <s v="PROFESOR CONTRATADO INTERINO"/>
    <s v="R101"/>
    <x v="4"/>
    <n v="60"/>
    <s v="BIOQUÍMICA Y BIOLOGÍA MOLECULAR"/>
  </r>
  <r>
    <x v="7"/>
    <n v="16583134"/>
    <x v="3"/>
    <n v="335"/>
    <s v="335G"/>
    <s v="GRUPO-A"/>
    <s v="Ética y legislación"/>
    <s v="GG"/>
    <s v="GRUPO GRANDE"/>
    <s v="335G"/>
    <s v="GG de Ética y Legislación"/>
    <s v="GRUPO-A"/>
    <s v="GG de Ética y Legislación"/>
    <s v="1S"/>
    <n v="16583134"/>
    <s v="SANTOLALLA"/>
    <s v="ARNEDO"/>
    <s v="IVAN"/>
    <s v="SANTOLALLA ARNEDO, IVAN"/>
    <x v="1"/>
    <x v="0"/>
    <x v="0"/>
    <m/>
    <m/>
    <s v="ivsantol"/>
    <s v="ivan.santolalla@unirioja.es"/>
    <n v="5.2"/>
    <n v="5.2"/>
    <n v="532"/>
    <s v="LABORAL DOCENTE-ASOCIADO"/>
    <s v="P03"/>
    <s v="TIEMPO PARCIAL (3+3 HORAS)"/>
    <s v="2018-09-17 00:00:00.0"/>
    <s v="2019-09-14 00:00:00.0"/>
    <s v="PI101352"/>
    <s v="PROFESOR ASOCIADO"/>
    <s v="R103"/>
    <x v="1"/>
    <n v="381"/>
    <s v="FILOSOFÍA DEL DERECHO"/>
  </r>
  <r>
    <x v="7"/>
    <n v="18027322"/>
    <x v="3"/>
    <n v="335"/>
    <s v="335G"/>
    <s v="GRUPO-A"/>
    <s v="Ética y legislación"/>
    <s v="GG"/>
    <s v="GRUPO GRANDE"/>
    <s v="335G"/>
    <s v="GG de Ética y Legislación"/>
    <s v="GRUPO-A"/>
    <s v="GG de Ética y Legislación"/>
    <s v="1S"/>
    <n v="18027322"/>
    <s v="SUSÍN"/>
    <s v="BETRÁN"/>
    <s v="RAÚL"/>
    <s v="SUSÍN BETRÁN, RAÚL"/>
    <x v="1"/>
    <x v="0"/>
    <x v="0"/>
    <m/>
    <m/>
    <s v="rasusin"/>
    <s v="raul.susin@unirioja.es"/>
    <n v="0"/>
    <n v="0"/>
    <n v="504"/>
    <s v="PROFESOR TITULAR UNIVERSIDAD"/>
    <s v="C01"/>
    <s v="TIEMPO COMPLETO"/>
    <s v="2015-09-15 00:00:00.0"/>
    <s v="null"/>
    <s v="DF100148"/>
    <s v="PROFESOR TITULAR DE UNIVERSIDAD"/>
    <s v="R103"/>
    <x v="1"/>
    <n v="381"/>
    <s v="FILOSOFÍA DEL DERECHO"/>
  </r>
  <r>
    <x v="7"/>
    <n v="52410292"/>
    <x v="3"/>
    <n v="336"/>
    <s v="336G"/>
    <s v="GRUPO-A"/>
    <s v="Enfermería médico-quirúrgica II"/>
    <s v="GG"/>
    <s v="GRUPO GRANDE"/>
    <s v="336G"/>
    <s v="GG de Enfermería médico-quirúrgica II"/>
    <s v="GRUPO-A"/>
    <s v="GG de Enfermería médico-quirúrgica II"/>
    <s v="2S"/>
    <n v="52410292"/>
    <s v="JUÁREZ"/>
    <s v="VELA"/>
    <s v="RAÚL"/>
    <s v="JUÁREZ VELA, RAÚL"/>
    <x v="1"/>
    <x v="0"/>
    <x v="0"/>
    <m/>
    <m/>
    <s v="rajuarez"/>
    <s v="raul.juarez@unirioja.es"/>
    <n v="8.6"/>
    <n v="8.6"/>
    <n v="504"/>
    <s v="PROFESOR TITULAR UNIVERSIDAD"/>
    <s v="C01"/>
    <s v="TIEMPO COMPLETO"/>
    <s v="2018-09-17 00:00:00.0"/>
    <s v="null"/>
    <s v="DF100356"/>
    <s v="PROFESOR TITULAR DE UNIVERSIDAD"/>
    <s v="R101"/>
    <x v="4"/>
    <n v="255"/>
    <s v="ENFERMERÍA"/>
  </r>
  <r>
    <x v="8"/>
    <n v="16568247"/>
    <x v="2"/>
    <n v="339"/>
    <s v="339G"/>
    <s v="GRUPO-A"/>
    <s v="Semántica de la lengua inglesa"/>
    <s v="GG"/>
    <s v="GRUPO GRANDE"/>
    <s v="339G"/>
    <s v="GRUPO GRANDE DE Semántica de la lengua inglesa"/>
    <s v="GRUPO-A"/>
    <s v="Grupo Grande de Semántica de la lengua inglesa"/>
    <s v="1S"/>
    <n v="16568247"/>
    <s v="PÉREZ"/>
    <s v="HERNÁNDEZ"/>
    <s v="MARÍA LORENA"/>
    <s v="PÉREZ HERNÁNDEZ, MARÍA LORENA"/>
    <x v="0"/>
    <x v="0"/>
    <x v="0"/>
    <m/>
    <m/>
    <s v="loperez"/>
    <s v="lorena.perez@unirioja.es"/>
    <n v="4.5"/>
    <n v="4.5"/>
    <n v="504"/>
    <s v="PROFESOR TITULAR UNIVERSIDAD"/>
    <s v="01R"/>
    <s v="TIEMPO COMPLETO REDUCIDO"/>
    <s v="2016-09-15 00:00:00.0"/>
    <s v="null"/>
    <s v="DF100072"/>
    <s v="PROFESOR TITULAR DE UNIVERSIDAD"/>
    <s v="R107"/>
    <x v="6"/>
    <n v="345"/>
    <s v="FILOLOGÍA INGLESA"/>
  </r>
  <r>
    <x v="8"/>
    <n v="13748929"/>
    <x v="2"/>
    <n v="340"/>
    <s v="340G"/>
    <s v="GRUPO-A"/>
    <s v="Literatura inglesa II"/>
    <s v="GG"/>
    <s v="GRUPO GRANDE"/>
    <s v="340G"/>
    <s v="GRUPO GRANDE DE Literatura inglesa II"/>
    <s v="GRUPO-A"/>
    <s v="Grupo Grande de Literatura inglesa II"/>
    <s v="1S"/>
    <n v="13748929"/>
    <s v="VILLAR"/>
    <s v="FLOR"/>
    <s v="CARLOS JOSÉ"/>
    <s v="VILLAR FLOR, CARLOS JOSÉ"/>
    <x v="1"/>
    <x v="0"/>
    <x v="0"/>
    <m/>
    <m/>
    <s v="cavillar"/>
    <s v="carlos.villar@unirioja.es"/>
    <n v="2.25"/>
    <n v="2.25"/>
    <n v="504"/>
    <s v="PROFESOR TITULAR UNIVERSIDAD"/>
    <s v="C01"/>
    <s v="TIEMPO COMPLETO"/>
    <s v="2014-09-15 00:00:00.0"/>
    <s v="null"/>
    <s v="DF31687"/>
    <s v="TITULAR DE UNIVERSIDAD"/>
    <s v="R107"/>
    <x v="6"/>
    <n v="345"/>
    <s v="FILOLOGÍA INGLESA"/>
  </r>
  <r>
    <x v="8"/>
    <n v="16570999"/>
    <x v="2"/>
    <n v="340"/>
    <s v="340G"/>
    <s v="GRUPO-A"/>
    <s v="Literatura inglesa II"/>
    <s v="GG"/>
    <s v="GRUPO GRANDE"/>
    <s v="340G"/>
    <s v="GRUPO GRANDE DE Literatura inglesa II"/>
    <s v="GRUPO-A"/>
    <s v="Grupo Grande de Literatura inglesa II"/>
    <s v="1S"/>
    <n v="16570999"/>
    <s v="TERRAZAS"/>
    <s v="GALLEGO"/>
    <s v="MELANIA"/>
    <s v="TERRAZAS GALLEGO, MELANIA"/>
    <x v="0"/>
    <x v="0"/>
    <x v="0"/>
    <m/>
    <m/>
    <s v="mterraza"/>
    <s v="melania.terrazas@unirioja.es"/>
    <n v="2.25"/>
    <n v="2.25"/>
    <n v="504"/>
    <s v="PROFESOR TITULAR UNIVERSIDAD"/>
    <s v="C01"/>
    <s v="TIEMPO COMPLETO"/>
    <s v="2016-11-26 00:00:00.0"/>
    <s v="null"/>
    <s v="DF100334"/>
    <s v="PROFESOR TITULAR DE UNIVERSIDAD"/>
    <s v="R107"/>
    <x v="6"/>
    <n v="345"/>
    <s v="FILOLOGÍA INGLESA"/>
  </r>
  <r>
    <x v="8"/>
    <n v="16535060"/>
    <x v="2"/>
    <n v="341"/>
    <s v="341G"/>
    <s v="GRUPO-A"/>
    <s v="Pragmática de la lengua inglesa"/>
    <s v="GG"/>
    <s v="GRUPO GRANDE"/>
    <s v="341G"/>
    <s v="GRUPO GRANDE DE Pragmática de la lengua inglesa"/>
    <s v="GRUPO-A"/>
    <s v="Grupo Grande de Pragmática de la lengua inglesa"/>
    <s v="2S"/>
    <n v="16535060"/>
    <s v="RUIZ DE MENDOZA"/>
    <s v="IBÁÑEZ"/>
    <s v="FRANCISCO JOSÉ"/>
    <s v="RUIZ DE MENDOZA IBÁÑEZ, FRANCISCO JOSÉ"/>
    <x v="0"/>
    <x v="0"/>
    <x v="0"/>
    <m/>
    <m/>
    <s v="franruiz"/>
    <s v="francisco.ruizdemendoza@unirioja.es"/>
    <n v="4.5"/>
    <n v="4.5"/>
    <n v="500"/>
    <s v="CATEDRATICO DE UNIVERSIDAD"/>
    <s v="01R"/>
    <s v="TIEMPO COMPLETO REDUCIDO"/>
    <s v="2016-09-15 00:00:00.0"/>
    <s v="null"/>
    <s v="DF31674"/>
    <s v="CATEDRÁTICO DE UNIVERSIDAD"/>
    <s v="R107"/>
    <x v="6"/>
    <n v="345"/>
    <s v="FILOLOGÍA INGLESA"/>
  </r>
  <r>
    <x v="8"/>
    <n v="16578573"/>
    <x v="2"/>
    <n v="341"/>
    <s v="341R"/>
    <s v="GRUPO-A1"/>
    <s v="Pragmática de la lengua inglesa"/>
    <s v="GR"/>
    <s v="GRUPO REDUCIDO"/>
    <s v="341R"/>
    <s v="GRUPO REDUCIDO DE Pragmática de la lengua inglesa"/>
    <s v="GRUPO-A1"/>
    <s v="Grupo Reducido de Pragmática de la lengua inglesa"/>
    <s v="2S"/>
    <n v="16578573"/>
    <s v="PEÑA"/>
    <s v="CERVEL"/>
    <s v="MARÍA SANDRA"/>
    <s v="PEÑA CERVEL, MARÍA SANDRA"/>
    <x v="0"/>
    <x v="0"/>
    <x v="0"/>
    <m/>
    <m/>
    <s v="mapenac"/>
    <s v="sandra.pena@unirioja.es"/>
    <n v="1.5"/>
    <n v="1.5"/>
    <n v="504"/>
    <s v="PROFESOR TITULAR UNIVERSIDAD"/>
    <s v="01R"/>
    <s v="TIEMPO COMPLETO REDUCIDO"/>
    <s v="2017-09-15 00:00:00.0"/>
    <s v="null"/>
    <s v="DF31712"/>
    <s v="PROFESOR TITULAR DE UNIVERSIDAD"/>
    <s v="R107"/>
    <x v="6"/>
    <n v="345"/>
    <s v="FILOLOGÍA INGLESA"/>
  </r>
  <r>
    <x v="8"/>
    <n v="17718016"/>
    <x v="2"/>
    <n v="342"/>
    <s v="342G"/>
    <s v="GRUPO-A"/>
    <s v="Idioma moderno VII: Inglés"/>
    <s v="GG"/>
    <s v="GRUPO GRANDE"/>
    <s v="342G"/>
    <s v="GG de Idioma moderno VII: inglés"/>
    <s v="GRUPO-A"/>
    <s v="GG de Idioma moderno VII: inglés"/>
    <s v="1S"/>
    <n v="17718016"/>
    <s v="MARTÍN"/>
    <s v="ARISTA"/>
    <s v="FRANCISCO J."/>
    <s v="MARTÍN ARISTA, FRANCISCO J."/>
    <x v="1"/>
    <x v="0"/>
    <x v="0"/>
    <m/>
    <m/>
    <s v="jamartin"/>
    <s v="javier.martin@unirioja.es"/>
    <n v="3"/>
    <n v="3"/>
    <n v="500"/>
    <s v="CATEDRATICO DE UNIVERSIDAD"/>
    <s v="01R"/>
    <s v="TIEMPO COMPLETO REDUCIDO"/>
    <s v="2018-09-17 00:00:00.0"/>
    <s v="null"/>
    <s v="DF100327"/>
    <s v="CATEDRÁTICO DE UNIVERSIDAD"/>
    <s v="R107"/>
    <x v="6"/>
    <n v="345"/>
    <s v="FILOLOGÍA INGLESA"/>
  </r>
  <r>
    <x v="8"/>
    <n v="16539110"/>
    <x v="2"/>
    <n v="342"/>
    <s v="342R"/>
    <s v="GRUPO-A1"/>
    <s v="Idioma moderno VII: Inglés"/>
    <s v="GR"/>
    <s v="GRUPO REDUCIDO"/>
    <s v="342R"/>
    <s v="GR de Idioma moderno VII: inglés"/>
    <s v="GRUPO-A1"/>
    <s v="GR de Idioma moderno VII: inglés"/>
    <s v="1S"/>
    <n v="16539110"/>
    <s v="HERNÁEZ"/>
    <s v="LERENA"/>
    <s v="MARÍA JESÚS"/>
    <s v="HERNÁEZ LERENA, MARÍA JESÚS"/>
    <x v="0"/>
    <x v="0"/>
    <x v="0"/>
    <m/>
    <m/>
    <s v="mjhernae"/>
    <s v="mariaj.hernaez@unirioja.es"/>
    <n v="1.5"/>
    <n v="1.5"/>
    <n v="504"/>
    <s v="PROFESOR TITULAR UNIVERSIDAD"/>
    <s v="01R"/>
    <s v="TIEMPO COMPLETO REDUCIDO"/>
    <s v="2017-09-15 00:00:00.0"/>
    <s v="null"/>
    <s v="DF31691"/>
    <s v="TITULAR DE UNIVERSIDAD"/>
    <s v="R107"/>
    <x v="6"/>
    <n v="345"/>
    <s v="FILOLOGÍA INGLESA"/>
  </r>
  <r>
    <x v="8"/>
    <n v="16570961"/>
    <x v="2"/>
    <n v="343"/>
    <s v="343G"/>
    <s v="GRUPO-A"/>
    <s v="Literatura europea"/>
    <s v="GG"/>
    <s v="GRUPO GRANDE"/>
    <s v="343G"/>
    <s v="GG de Literatura europea"/>
    <s v="GRUPO-A"/>
    <s v="GG de Literatura europea"/>
    <s v="1S"/>
    <n v="16570961"/>
    <s v="CABELLO"/>
    <s v="ANDRÉS"/>
    <s v="NURIA"/>
    <s v="CABELLO ANDRÉS, NURIA"/>
    <x v="0"/>
    <x v="0"/>
    <x v="1"/>
    <m/>
    <m/>
    <s v="nucabea"/>
    <s v="nuria.cabelloa@unirioja.es"/>
    <n v="4.5"/>
    <n v="4.5"/>
    <n v="536"/>
    <s v="PROFESOR INTERINO"/>
    <s v="C01"/>
    <s v="TIEMPO COMPLETO"/>
    <s v="2015-09-15 00:00:00.0"/>
    <s v="null"/>
    <s v="PI101032"/>
    <s v="PROFESOR CONTRATADO INTERINO"/>
    <s v="R107"/>
    <x v="6"/>
    <n v="335"/>
    <s v="FILOLOGÍA FRANCESA"/>
  </r>
  <r>
    <x v="8"/>
    <n v="72132561"/>
    <x v="2"/>
    <n v="344"/>
    <s v="344G"/>
    <s v="GRUPO-A"/>
    <s v="Diacronía y tipología de la lengua inglesa"/>
    <s v="GG"/>
    <s v="GRUPO GRANDE"/>
    <s v="344G"/>
    <s v="GG de Diacronía y tipología de la lengua inglesa"/>
    <s v="GRUPO-A"/>
    <s v="GG de Diacronía y tipología de la lengua inglesa"/>
    <s v="1S"/>
    <n v="72132561"/>
    <s v="TORRE"/>
    <s v="ALONSO"/>
    <s v="ROBERTO"/>
    <s v="TORRE ALONSO, ROBERTO"/>
    <x v="0"/>
    <x v="0"/>
    <x v="0"/>
    <m/>
    <m/>
    <s v="rotorre"/>
    <s v="roberto.torre@unirioja.es"/>
    <n v="4.5"/>
    <n v="4.5"/>
    <n v="536"/>
    <s v="PROFESOR INTERINO"/>
    <s v="C01"/>
    <s v="TIEMPO COMPLETO"/>
    <s v="2009-10-01 00:00:00.0"/>
    <s v="null"/>
    <s v="PI100719"/>
    <s v="PROFESOR CONTRATADO INTERINO"/>
    <s v="R107"/>
    <x v="6"/>
    <n v="345"/>
    <s v="FILOLOGÍA INGLESA"/>
  </r>
  <r>
    <x v="8"/>
    <n v="16627564"/>
    <x v="2"/>
    <n v="346"/>
    <s v="346LI"/>
    <s v="GRUPO-A1"/>
    <s v="Idioma moderno VIII: Inglés"/>
    <s v="GLI"/>
    <s v="GRUPO DE LABORATORIO DE IDIOMAS"/>
    <s v="346LI"/>
    <s v="GLI de Idioma moderno VIII: inglés"/>
    <s v="GRUPO-A1"/>
    <s v="GLI de Idioma moderno VIII: inglés"/>
    <s v="2S"/>
    <n v="16627564"/>
    <s v="CIFONE"/>
    <s v="PONTE"/>
    <s v="MARÍA DANIELA"/>
    <s v="CIFONE PONTE, MARÍA DANIELA"/>
    <x v="1"/>
    <x v="0"/>
    <x v="1"/>
    <m/>
    <m/>
    <s v="mdcifone"/>
    <s v="m-daniela.cifone@unirioja.es"/>
    <n v="1.5"/>
    <n v="1.5"/>
    <n v="532"/>
    <s v="LABORAL DOCENTE-ASOCIADO"/>
    <s v="P05"/>
    <s v="TIEMPO PARCIAL (5+5 HORAS)"/>
    <s v="2018-09-17 00:00:00.0"/>
    <s v="2019-09-14 00:00:00.0"/>
    <s v="PI101371"/>
    <s v="PROFESOR ASOCIADO"/>
    <s v="R107"/>
    <x v="6"/>
    <n v="345"/>
    <s v="FILOLOGÍA INGLESA"/>
  </r>
  <r>
    <x v="8"/>
    <n v="9414088"/>
    <x v="2"/>
    <n v="347"/>
    <s v="347G"/>
    <s v="GRUPO-A"/>
    <s v="Otras literaturas en lengua inglesa"/>
    <s v="GG"/>
    <s v="GRUPO GRANDE"/>
    <s v="347G"/>
    <s v="GG de Otras literaturas en lengua inglesa"/>
    <s v="GRUPO-A"/>
    <s v="GG de Otras literaturas en lengua inglesa"/>
    <s v="2S"/>
    <n v="9414088"/>
    <s v="TABOADA"/>
    <s v="FERRERO"/>
    <s v="CAROLINA"/>
    <s v="TABOADA FERRERO, CAROLINA"/>
    <x v="0"/>
    <x v="0"/>
    <x v="0"/>
    <m/>
    <m/>
    <s v="cataboad"/>
    <s v="carolina.taboada@unirioja.es"/>
    <n v="4.5"/>
    <n v="4.5"/>
    <n v="504"/>
    <s v="PROFESOR TITULAR UNIVERSIDAD"/>
    <s v="C01"/>
    <s v="TIEMPO COMPLETO"/>
    <s v="2008-09-30 00:00:00.0"/>
    <s v="null"/>
    <s v="DF100228"/>
    <s v="PROFESOR TITULAR DE UNIVERSIDAD INTERINO"/>
    <s v="R107"/>
    <x v="6"/>
    <n v="345"/>
    <s v="FILOLOGÍA INGLESA"/>
  </r>
  <r>
    <x v="8"/>
    <n v="9398535"/>
    <x v="2"/>
    <n v="348"/>
    <s v="348G"/>
    <s v="GRUPO-A"/>
    <s v="Comunicación literaria y audiovisual en el ámbito anglosajón"/>
    <s v="GG"/>
    <s v="GRUPO GRANDE"/>
    <s v="348G"/>
    <s v="GG Comunicación literaria y audiovisual en el ámbito anglosajón"/>
    <s v="GRUPO-A"/>
    <s v="GG de Comunicación literaria y audiovisual en el ámbito anglosajón"/>
    <s v="2S"/>
    <n v="9398535"/>
    <s v="DÍAZ"/>
    <s v="CUESTA"/>
    <s v="JOSÉ"/>
    <s v="DÍAZ CUESTA, JOSÉ"/>
    <x v="1"/>
    <x v="0"/>
    <x v="0"/>
    <m/>
    <m/>
    <s v="josediaz"/>
    <s v="jose.diaz-cuesta@unirioja.es"/>
    <n v="3.3"/>
    <n v="3.3"/>
    <n v="534"/>
    <s v="CONTRATADO DOCTOR -TIPO 1"/>
    <s v="C01"/>
    <s v="TIEMPO COMPLETO"/>
    <s v="2012-02-03 00:00:00.0"/>
    <s v="null"/>
    <s v="DF32499"/>
    <s v="CONTRATADO DOCTOR"/>
    <s v="R107"/>
    <x v="6"/>
    <n v="345"/>
    <s v="FILOLOGÍA INGLESA"/>
  </r>
  <r>
    <x v="8"/>
    <n v="16626817"/>
    <x v="2"/>
    <n v="348"/>
    <s v="348G"/>
    <s v="GRUPO-A"/>
    <s v="Comunicación literaria y audiovisual en el ámbito anglosajón"/>
    <s v="GG"/>
    <s v="GRUPO GRANDE"/>
    <s v="348G"/>
    <s v="GG Comunicación literaria y audiovisual en el ámbito anglosajón"/>
    <s v="GRUPO-A"/>
    <s v="GG de Comunicación literaria y audiovisual en el ámbito anglosajón"/>
    <s v="2S"/>
    <n v="16626817"/>
    <s v="GONZÁLEZ"/>
    <s v="GARCÍA"/>
    <s v="JONATAN"/>
    <s v="GONZÁLEZ GARCÍA, JONATAN"/>
    <x v="1"/>
    <x v="0"/>
    <x v="1"/>
    <m/>
    <m/>
    <s v="jogonzg"/>
    <s v="jonatan.gonzalezg@alum.unirioja.es"/>
    <n v="1.2"/>
    <n v="1.2"/>
    <n v="121"/>
    <s v="PERSONAL INVESTIGADOR EN FORMACIÓN"/>
    <n v="0"/>
    <s v="_"/>
    <s v="2017-05-15 00:00:00.0"/>
    <s v="2019-05-14 00:00:00.0"/>
    <s v="D07BECARIO2"/>
    <s v="PERSONAL INVESTIGADOR PREDOCTORAL EN FORMACIÓN"/>
    <s v="R107"/>
    <x v="6"/>
    <n v="345"/>
    <s v="FILOLOGÍA INGLESA"/>
  </r>
  <r>
    <x v="8"/>
    <n v="16557120"/>
    <x v="2"/>
    <n v="351"/>
    <s v="351G"/>
    <s v="GRUPO-A"/>
    <s v="Narrativa actual en lengua inglesa"/>
    <s v="GG"/>
    <s v="GRUPO GRANDE"/>
    <s v="351G"/>
    <s v="GG de Narrativa actual en lengua inglesa"/>
    <s v="GRUPO-A"/>
    <s v="GG de Narrativa actual en lengua inglesa"/>
    <s v="2S"/>
    <n v="16557120"/>
    <s v="ASENSIO"/>
    <s v="ARÓSTEGUI"/>
    <s v="MARÍA DEL MAR"/>
    <s v="ASENSIO ARÓSTEGUI, MARÍA DEL MAR"/>
    <x v="0"/>
    <x v="0"/>
    <x v="0"/>
    <m/>
    <m/>
    <s v="masensio"/>
    <s v="mar.asensio@unirioja.es"/>
    <n v="4.5"/>
    <n v="4.5"/>
    <n v="504"/>
    <s v="PROFESOR TITULAR UNIVERSIDAD"/>
    <s v="C01"/>
    <s v="TIEMPO COMPLETO"/>
    <s v="2018-12-24 00:00:00.0"/>
    <s v="null"/>
    <s v="DF100364"/>
    <s v="PROFESOR TITULAR DE UNIVERSIDAD"/>
    <s v="R107"/>
    <x v="6"/>
    <n v="345"/>
    <s v="FILOLOGÍA INGLESA"/>
  </r>
  <r>
    <x v="8"/>
    <n v="16498683"/>
    <x v="2"/>
    <n v="353"/>
    <s v="353G"/>
    <s v="GRUPO-A"/>
    <s v="Adquisición del inglés como lengua extranjera"/>
    <s v="GG"/>
    <s v="GRUPO GRANDE"/>
    <s v="353G"/>
    <s v="GG de Adquisición del inglés como lengua extranjera"/>
    <s v="GRUPO-A"/>
    <s v="GG de Adquisición del inglés como lengua extranjera"/>
    <s v="1S"/>
    <n v="16498683"/>
    <s v="JIMÉNEZ"/>
    <s v="CATALÁN"/>
    <s v="ROSA MARÍA"/>
    <s v="JIMÉNEZ CATALÁN, ROSA MARÍA"/>
    <x v="1"/>
    <x v="0"/>
    <x v="0"/>
    <m/>
    <m/>
    <s v="rmjimene"/>
    <s v="rosa.jimenez@unirioja.es"/>
    <n v="0"/>
    <n v="0"/>
    <n v="500"/>
    <s v="CATEDRATICO DE UNIVERSIDAD"/>
    <s v="01R"/>
    <s v="TIEMPO COMPLETO REDUCIDO"/>
    <s v="2016-04-15 00:00:00.0"/>
    <s v="null"/>
    <s v="DF100328"/>
    <s v="CATEDRÁTICO DE UNIVERSIDAD"/>
    <s v="R107"/>
    <x v="6"/>
    <n v="345"/>
    <s v="FILOLOGÍA INGLESA"/>
  </r>
  <r>
    <x v="8"/>
    <n v="47106053"/>
    <x v="2"/>
    <n v="353"/>
    <s v="353G"/>
    <s v="GRUPO-A"/>
    <s v="Adquisición del inglés como lengua extranjera"/>
    <s v="GG"/>
    <s v="GRUPO GRANDE"/>
    <s v="353G"/>
    <s v="GG de Adquisición del inglés como lengua extranjera"/>
    <s v="GRUPO-A"/>
    <s v="GG de Adquisición del inglés como lengua extranjera"/>
    <s v="1S"/>
    <n v="47106053"/>
    <s v="FIDALGO"/>
    <s v="ALLO"/>
    <s v="LUISA"/>
    <s v="FIDALGO ALLO, LUISA"/>
    <x v="1"/>
    <x v="0"/>
    <x v="0"/>
    <m/>
    <m/>
    <s v="lufidalg"/>
    <s v="luisa.fidalgoa@unirioja.es"/>
    <n v="4.5"/>
    <n v="4.5"/>
    <n v="536"/>
    <s v="PROFESOR INTERINO"/>
    <s v="C01"/>
    <s v="TIEMPO COMPLETO"/>
    <s v="2017-09-15 00:00:00.0"/>
    <s v="null"/>
    <s v="PI101261"/>
    <s v="PROFESOR CONTRATADO INTERINO"/>
    <s v="R107"/>
    <x v="6"/>
    <n v="345"/>
    <s v="FILOLOGÍA INGLESA"/>
  </r>
  <r>
    <x v="8"/>
    <n v="72692212"/>
    <x v="2"/>
    <n v="355"/>
    <s v="355G"/>
    <s v="GRUPO-A"/>
    <s v="Inglés para fines específicos"/>
    <s v="GG"/>
    <s v="GRUPO GRANDE"/>
    <s v="355G"/>
    <s v="GG de Inglés para fines específicos"/>
    <s v="GRUPO-A"/>
    <s v="GG de Inglés para fines específicos"/>
    <s v="2S"/>
    <n v="72692212"/>
    <s v="IZA"/>
    <s v="ERVITI"/>
    <s v="ANEIDER"/>
    <s v="IZA ERVITI, ANEIDER"/>
    <x v="0"/>
    <x v="0"/>
    <x v="0"/>
    <m/>
    <m/>
    <s v="aniza"/>
    <s v="aneider.izae@unirioja.es"/>
    <n v="2.5"/>
    <n v="2.5"/>
    <n v="536"/>
    <s v="PROFESOR INTERINO"/>
    <s v="C01"/>
    <s v="TIEMPO COMPLETO"/>
    <s v="2015-12-22 00:00:00.0"/>
    <s v="null"/>
    <s v="PI101034"/>
    <s v="PROFESOR CONTRATADO INTERINO"/>
    <s v="R107"/>
    <x v="6"/>
    <n v="345"/>
    <s v="FILOLOGÍA INGLESA"/>
  </r>
  <r>
    <x v="8"/>
    <n v="32877122"/>
    <x v="2"/>
    <n v="356"/>
    <s v="356G"/>
    <s v="GRUPO-A"/>
    <s v="Traducción español-inglés/inglés-español"/>
    <s v="GG"/>
    <s v="GRUPO GRANDE"/>
    <s v="356G"/>
    <s v="GRUPO GRANDE DE Traducción español-inglés/inglés-español"/>
    <s v="GRUPO-A"/>
    <s v="Grupo Grande de Traducción español-inglés/inglés-español"/>
    <s v="2S"/>
    <n v="32877122"/>
    <s v="CANGA"/>
    <s v="ALONSO"/>
    <s v="ANDRÉS"/>
    <s v="CANGA ALONSO, ANDRÉS"/>
    <x v="0"/>
    <x v="0"/>
    <x v="0"/>
    <m/>
    <m/>
    <s v="ancanga"/>
    <s v="andres.canga@unirioja.es"/>
    <n v="4.5"/>
    <n v="4.5"/>
    <n v="504"/>
    <s v="PROFESOR TITULAR UNIVERSIDAD"/>
    <s v="C01"/>
    <s v="TIEMPO COMPLETO"/>
    <s v="2009-09-29 00:00:00.0"/>
    <s v="null"/>
    <s v="DF100243"/>
    <s v="PROFESOR TITULAR DE UNIVERSIDAD"/>
    <s v="R107"/>
    <x v="6"/>
    <n v="345"/>
    <s v="FILOLOGÍA INGLESA"/>
  </r>
  <r>
    <x v="8"/>
    <n v="16583327"/>
    <x v="2"/>
    <n v="358"/>
    <s v="358G"/>
    <s v="GRUPO-A"/>
    <s v="Trabajo fin de grado en Estudios Ingleses"/>
    <s v="GG"/>
    <s v="GRUPO GRANDE"/>
    <s v="358G"/>
    <s v="TRABAJO FIN DE GRADO"/>
    <s v="GRUPO-A"/>
    <s v="TRABAJO FIN DE GRADO"/>
    <s v="I"/>
    <n v="16583327"/>
    <s v="FLORES"/>
    <s v="MORENO"/>
    <s v="CRISTINA"/>
    <s v="FLORES MORENO, CRISTINA"/>
    <x v="1"/>
    <x v="0"/>
    <x v="0"/>
    <m/>
    <m/>
    <s v="criflormore"/>
    <s v="cristina.flores@unirioja.es"/>
    <n v="0"/>
    <n v="0"/>
    <n v="504"/>
    <s v="PROFESOR TITULAR UNIVERSIDAD"/>
    <s v="C01"/>
    <s v="TIEMPO COMPLETO"/>
    <s v="2018-11-26 00:00:00.0"/>
    <s v="null"/>
    <s v="DF100363"/>
    <s v="PROFESOR TITULAR DE UNIVERSIDAD"/>
    <s v="R107"/>
    <x v="6"/>
    <n v="345"/>
    <s v="FILOLOGÍA INGLESA"/>
  </r>
  <r>
    <x v="9"/>
    <n v="16604672"/>
    <x v="2"/>
    <n v="359"/>
    <s v="359G"/>
    <s v="GRUPO-A"/>
    <s v="Historia contemporánea I"/>
    <s v="GG"/>
    <s v="GRUPO GRANDE"/>
    <s v="359G"/>
    <s v="GRUPO GRANDE DE Historia contemporánea I"/>
    <s v="GRUPO-A"/>
    <s v="Grupo Grande de Historia contemporánea I"/>
    <s v="1S"/>
    <n v="16604672"/>
    <s v="VIGUERA"/>
    <s v="RUIZ"/>
    <s v="REBECA"/>
    <s v="VIGUERA RUIZ, REBECA"/>
    <x v="0"/>
    <x v="0"/>
    <x v="1"/>
    <m/>
    <m/>
    <s v="reviguer"/>
    <s v="rebeca.viguera@unirioja.es"/>
    <n v="4.5"/>
    <n v="4.5"/>
    <n v="536"/>
    <s v="PROFESOR INTERINO"/>
    <s v="P06"/>
    <s v="TIEMPO PARCIAL (6+6 HORAS)"/>
    <s v="2017-09-15 00:00:00.0"/>
    <s v="null"/>
    <s v="PI101282"/>
    <s v="PROFESOR CONTRATADO INTERINO"/>
    <s v="R114"/>
    <x v="3"/>
    <n v="450"/>
    <s v="HISTORIA CONTEMPORÁNEA"/>
  </r>
  <r>
    <x v="9"/>
    <n v="410009"/>
    <x v="2"/>
    <n v="360"/>
    <s v="360G"/>
    <s v="GRUPO-A"/>
    <s v="Historia de la antigüedad en España"/>
    <s v="GG"/>
    <s v="GRUPO GRANDE"/>
    <s v="360G"/>
    <s v="GRUPO GRANDE DE Historia de la antiguedad en España"/>
    <s v="GRUPO-A"/>
    <s v="Grupo Grande de Historia de la antiguedad en España"/>
    <s v="1S"/>
    <n v="410009"/>
    <s v="IGUACEL DE LA"/>
    <s v="CRUZ"/>
    <s v="MARÍA DEL PILAR"/>
    <s v="IGUACEL DE LA CRUZ, MARÍA DEL PILAR"/>
    <x v="0"/>
    <x v="0"/>
    <x v="0"/>
    <m/>
    <m/>
    <s v="piiguad"/>
    <s v="pilar.iguacel@unirioja.es"/>
    <n v="4.5"/>
    <n v="4.5"/>
    <n v="532"/>
    <s v="LABORAL DOCENTE-ASOCIADO"/>
    <s v="P06"/>
    <s v="TIEMPO PARCIAL (6+6 HORAS)"/>
    <s v="2017-09-15 00:00:00.0"/>
    <s v="2019-09-14 00:00:00.0"/>
    <s v="PI101281"/>
    <s v="PROFESOR ASOCIADO"/>
    <s v="R114"/>
    <x v="3"/>
    <n v="445"/>
    <s v="HISTORIA ANTIGUA"/>
  </r>
  <r>
    <x v="9"/>
    <n v="16536532"/>
    <x v="2"/>
    <n v="360"/>
    <s v="360G"/>
    <s v="GRUPO-A"/>
    <s v="Historia de la antigüedad en España"/>
    <s v="GG"/>
    <s v="GRUPO GRANDE"/>
    <s v="360G"/>
    <s v="GRUPO GRANDE DE Historia de la antiguedad en España"/>
    <s v="GRUPO-A"/>
    <s v="Grupo Grande de Historia de la antiguedad en España"/>
    <s v="1S"/>
    <n v="16536532"/>
    <s v="CASTILLO"/>
    <s v="PASCUAL"/>
    <s v="MARÍA JOSEFA"/>
    <s v="CASTILLO PASCUAL, MARÍA JOSEFA"/>
    <x v="0"/>
    <x v="0"/>
    <x v="0"/>
    <m/>
    <m/>
    <s v="mjcasti"/>
    <s v="mariajose.castillo@unirioja.es"/>
    <n v="0"/>
    <n v="0"/>
    <n v="504"/>
    <s v="PROFESOR TITULAR UNIVERSIDAD"/>
    <s v="C01"/>
    <s v="TIEMPO COMPLETO"/>
    <s v="2015-09-15 00:00:00.0"/>
    <s v="null"/>
    <s v="DF3402"/>
    <s v="TITULAR DE UNIVERSIDAD"/>
    <s v="R114"/>
    <x v="3"/>
    <n v="445"/>
    <s v="HISTORIA ANTIGUA"/>
  </r>
  <r>
    <x v="9"/>
    <n v="16544594"/>
    <x v="2"/>
    <n v="361"/>
    <s v="361G"/>
    <s v="GRUPO-A"/>
    <s v="Historia del arte I"/>
    <s v="GG"/>
    <s v="GRUPO GRANDE"/>
    <s v="361G"/>
    <s v="GRUPO GRANDE DE Historia del arte I"/>
    <s v="GRUPO-A"/>
    <s v="Grupo Grande de Historia del arte I"/>
    <s v="1S"/>
    <n v="16544594"/>
    <s v="SÁENZ"/>
    <s v="RODRÍGUEZ"/>
    <s v="MINERVA"/>
    <s v="SÁENZ RODRÍGUEZ, MINERVA"/>
    <x v="1"/>
    <x v="0"/>
    <x v="0"/>
    <m/>
    <m/>
    <s v="misaenz"/>
    <s v="minerva.saenz@unirioja.es"/>
    <n v="4.5"/>
    <n v="4.5"/>
    <n v="504"/>
    <s v="PROFESOR TITULAR UNIVERSIDAD"/>
    <s v="C01"/>
    <s v="TIEMPO COMPLETO"/>
    <s v="2017-09-15 00:00:00.0"/>
    <s v="null"/>
    <s v="DF100342"/>
    <s v="PROFESOR TITULAR DE UNIVERSIDAD"/>
    <s v="R114"/>
    <x v="3"/>
    <n v="465"/>
    <s v="HISTORIA DEL ARTE"/>
  </r>
  <r>
    <x v="9"/>
    <n v="20170417"/>
    <x v="2"/>
    <n v="362"/>
    <s v="362G"/>
    <s v="GRUPO-A"/>
    <s v="Prehistoria de la Península Ibérica"/>
    <s v="GG"/>
    <s v="GRUPO GRANDE"/>
    <s v="362G"/>
    <s v="GRUPO GRANDE DE Prehistoria de la Península Ibérica"/>
    <s v="GRUPO-A"/>
    <s v="Grupo Grande de Prehistoria de la Península Ibérica"/>
    <s v="1S"/>
    <n v="20170417"/>
    <s v="FANO"/>
    <s v="MARTÍNEZ"/>
    <s v="MIGUEL ÁNGEL"/>
    <s v="FANO MARTÍNEZ, MIGUEL ÁNGEL"/>
    <x v="0"/>
    <x v="0"/>
    <x v="0"/>
    <m/>
    <m/>
    <s v="mifano"/>
    <s v="miguel-angel.fano@unirioja.es"/>
    <n v="4.5"/>
    <n v="4.5"/>
    <n v="504"/>
    <s v="PROFESOR TITULAR UNIVERSIDAD"/>
    <s v="C01"/>
    <s v="TIEMPO COMPLETO"/>
    <s v="2011-09-01 00:00:00.0"/>
    <s v="null"/>
    <s v="DF3569"/>
    <s v="TITULAR DE UNIVERSIDAD"/>
    <s v="R114"/>
    <x v="3"/>
    <n v="695"/>
    <s v="PREHISTORIA"/>
  </r>
  <r>
    <x v="9"/>
    <n v="36168750"/>
    <x v="2"/>
    <n v="363"/>
    <s v="363G"/>
    <s v="GRUPO-A"/>
    <s v="Filosofía II"/>
    <s v="GG"/>
    <s v="GRUPO GRANDE"/>
    <s v="363G"/>
    <s v="GRUPO GRANDE DE Filosofía II"/>
    <s v="GRUPO-A"/>
    <s v="Grupo Grande de Filosofía II"/>
    <s v="2S"/>
    <n v="36168750"/>
    <s v="FERNÁNDEZ"/>
    <s v="GUERRERO"/>
    <s v="OLAYA"/>
    <s v="FERNÁNDEZ GUERRERO, OLAYA"/>
    <x v="0"/>
    <x v="0"/>
    <x v="0"/>
    <m/>
    <m/>
    <s v="olferng"/>
    <s v="olaya.fernandez@unirioja.es"/>
    <n v="4.5"/>
    <n v="4.5"/>
    <n v="536"/>
    <s v="PROFESOR INTERINO"/>
    <s v="C01"/>
    <s v="TIEMPO COMPLETO"/>
    <s v="2017-09-15 00:00:00.0"/>
    <s v="null"/>
    <s v="PI101279"/>
    <s v="PROFESOR CONTRATADO INTERINO"/>
    <s v="R114"/>
    <x v="3"/>
    <n v="383"/>
    <s v="FILOSOFÍA MORAL"/>
  </r>
  <r>
    <x v="9"/>
    <n v="16548322"/>
    <x v="2"/>
    <n v="364"/>
    <s v="364G"/>
    <s v="GRUPO-A"/>
    <s v="Geografía de Europa"/>
    <s v="GG"/>
    <s v="GRUPO GRANDE"/>
    <s v="364G"/>
    <s v="GRUPO GRANDE DE Geografía de Europa"/>
    <s v="GRUPO-A"/>
    <s v="Grupo Grande de Geografía de Europa"/>
    <s v="2S"/>
    <n v="16548322"/>
    <s v="PASCUAL"/>
    <s v="BELLIDO"/>
    <s v="NURIA ESTHER"/>
    <s v="PASCUAL BELLIDO, NURIA ESTHER"/>
    <x v="0"/>
    <x v="0"/>
    <x v="0"/>
    <m/>
    <m/>
    <s v="nupascua"/>
    <s v="nuria-esther.pascual@unirioja.es"/>
    <n v="0"/>
    <n v="0"/>
    <n v="504"/>
    <s v="PROFESOR TITULAR UNIVERSIDAD"/>
    <s v="C01"/>
    <s v="TIEMPO COMPLETO"/>
    <s v="2011-09-01 00:00:00.0"/>
    <s v="null"/>
    <s v="DF100298"/>
    <s v="PROFESOR TITULAR DE UNIVERSIDAD"/>
    <s v="R114"/>
    <x v="3"/>
    <n v="10"/>
    <s v="ANÁLISIS GEOGRÁFICO REGIONAL"/>
  </r>
  <r>
    <x v="9"/>
    <n v="25475404"/>
    <x v="2"/>
    <n v="364"/>
    <s v="364G"/>
    <s v="GRUPO-A"/>
    <s v="Geografía de Europa"/>
    <s v="GG"/>
    <s v="GRUPO GRANDE"/>
    <s v="364G"/>
    <s v="GRUPO GRANDE DE Geografía de Europa"/>
    <s v="GRUPO-A"/>
    <s v="Grupo Grande de Geografía de Europa"/>
    <s v="2S"/>
    <n v="25475404"/>
    <s v="LANA-RENAULT"/>
    <s v="MONREAL"/>
    <s v="NOEMÍ SOLANGE"/>
    <s v="LANA-RENAULT MONREAL, NOEMÍ SOLANGE"/>
    <x v="1"/>
    <x v="0"/>
    <x v="0"/>
    <m/>
    <m/>
    <s v="nolanare"/>
    <s v="noemi-solange.lana-renault@unirioja.es"/>
    <n v="4.5"/>
    <n v="4.5"/>
    <n v="536"/>
    <s v="PROFESOR INTERINO"/>
    <s v="C01"/>
    <s v="TIEMPO COMPLETO"/>
    <s v="2018-09-17 00:00:00.0"/>
    <s v="null"/>
    <s v="PI101388"/>
    <s v="PROFESOR CONTRATADO INTERINO"/>
    <s v="R114"/>
    <x v="3"/>
    <n v="10"/>
    <s v="ANÁLISIS GEOGRÁFICO REGIONAL"/>
  </r>
  <r>
    <x v="9"/>
    <n v="73141176"/>
    <x v="2"/>
    <n v="364"/>
    <s v="364R"/>
    <s v="GRUPO-A1"/>
    <s v="Geografía de Europa"/>
    <s v="GR"/>
    <s v="GRUPO REDUCIDO"/>
    <s v="364R"/>
    <s v="GRUPO REDUCIDO DE Geografía de Europa"/>
    <s v="GRUPO-A1"/>
    <s v="Grupo Reducido de Geografía de Europa"/>
    <s v="2S"/>
    <n v="73141176"/>
    <s v="PUEYO"/>
    <s v="MOLER"/>
    <s v="RUBEN"/>
    <s v="PUEYO MOLER, RUBEN"/>
    <x v="1"/>
    <x v="0"/>
    <x v="1"/>
    <m/>
    <m/>
    <s v="rupueyo"/>
    <s v="ruben.pueyo@unirioja.es"/>
    <n v="1.5"/>
    <n v="1.5"/>
    <n v="536"/>
    <s v="PROFESOR INTERINO"/>
    <s v="P05"/>
    <s v="TIEMPO PARCIAL (5+5 HORAS)"/>
    <s v="2019-02-06 00:00:00.0"/>
    <s v="2019-09-14 00:00:00.0"/>
    <s v="PI101454"/>
    <s v="PROFESOR CONTRATADO INTERINO"/>
    <s v="R114"/>
    <x v="3"/>
    <n v="10"/>
    <s v="ANÁLISIS GEOGRÁFICO REGIONAL"/>
  </r>
  <r>
    <x v="9"/>
    <n v="16528324"/>
    <x v="2"/>
    <n v="365"/>
    <s v="365G"/>
    <s v="GRUPO-A"/>
    <s v="Historia contemporánea II"/>
    <s v="GG"/>
    <s v="GRUPO GRANDE"/>
    <s v="365G"/>
    <s v="GRUPO GRANDE DE Historia contemporánea II"/>
    <s v="GRUPO-A"/>
    <s v="Grupo Grande de Historia contemporánea II"/>
    <s v="2S"/>
    <n v="16528324"/>
    <s v="NAVAJAS"/>
    <s v="ZUBELDÍA"/>
    <s v="CARLOS"/>
    <s v="NAVAJAS ZUBELDÍA, CARLOS"/>
    <x v="1"/>
    <x v="0"/>
    <x v="0"/>
    <m/>
    <m/>
    <s v="canavaja"/>
    <s v="carlos.navajas@unirioja.es"/>
    <n v="4.5"/>
    <n v="4.5"/>
    <n v="504"/>
    <s v="PROFESOR TITULAR UNIVERSIDAD"/>
    <s v="C01"/>
    <s v="TIEMPO COMPLETO"/>
    <s v="2018-12-18 00:00:00.0"/>
    <s v="null"/>
    <s v="DF100370"/>
    <s v="PROFESOR TITULAR DE UNIVERSIDAD"/>
    <s v="R114"/>
    <x v="3"/>
    <n v="450"/>
    <s v="HISTORIA CONTEMPORÁNEA"/>
  </r>
  <r>
    <x v="9"/>
    <n v="13103464"/>
    <x v="2"/>
    <n v="367"/>
    <s v="367G"/>
    <s v="GRUPO-A"/>
    <s v="Historia medieval de España"/>
    <s v="GG"/>
    <s v="GRUPO GRANDE"/>
    <s v="367G"/>
    <s v="GRUPO GRANDE DE Historia medieval de España"/>
    <s v="GRUPO-A"/>
    <s v="Grupo Grande de Historia medieval de España"/>
    <s v="2S"/>
    <n v="13103464"/>
    <s v="ÁLVAREZ"/>
    <s v="BORGE"/>
    <s v="IGNACIO"/>
    <s v="ÁLVAREZ BORGE, IGNACIO"/>
    <x v="0"/>
    <x v="0"/>
    <x v="0"/>
    <m/>
    <m/>
    <s v="ialvarez"/>
    <s v="ignacio.alvarez@unirioja.es"/>
    <n v="4.5"/>
    <n v="4.5"/>
    <n v="500"/>
    <s v="CATEDRATICO DE UNIVERSIDAD"/>
    <s v="01R"/>
    <s v="TIEMPO COMPLETO REDUCIDO"/>
    <s v="2017-12-04 00:00:00.0"/>
    <s v="null"/>
    <s v="DF100348"/>
    <s v="CATEDRÁTICO DE UNIVERSIDAD"/>
    <s v="R114"/>
    <x v="3"/>
    <n v="485"/>
    <s v="HISTORIA MEDIEVAL"/>
  </r>
  <r>
    <x v="9"/>
    <n v="16539010"/>
    <x v="2"/>
    <n v="368"/>
    <s v="368G"/>
    <s v="GRUPO-A"/>
    <s v="Cartografía y representación gráfica"/>
    <s v="GG"/>
    <s v="GRUPO GRANDE"/>
    <s v="368G"/>
    <s v="GG de Cartografía y representación gráfica"/>
    <s v="GRUPO-A"/>
    <s v="GG de Cartografía y representación gráfica"/>
    <s v="1S"/>
    <n v="16539010"/>
    <s v="RUIZ"/>
    <s v="FLAÑO"/>
    <s v="PURIFICACIÓN"/>
    <s v="RUIZ FLAÑO, PURIFICACIÓN"/>
    <x v="1"/>
    <x v="0"/>
    <x v="0"/>
    <m/>
    <m/>
    <s v="puruiz"/>
    <s v="purificacion.ruiz@unirioja.es"/>
    <n v="0"/>
    <n v="0"/>
    <n v="504"/>
    <s v="PROFESOR TITULAR UNIVERSIDAD"/>
    <s v="01R"/>
    <s v="TIEMPO COMPLETO REDUCIDO"/>
    <s v="2017-09-15 00:00:00.0"/>
    <s v="null"/>
    <s v="DF3369"/>
    <s v="PROFESOR TITULAR DE UNIVERSIDAD"/>
    <s v="R114"/>
    <x v="3"/>
    <n v="430"/>
    <s v="GEOGRAFÍA FÍSICA"/>
  </r>
  <r>
    <x v="9"/>
    <n v="16606836"/>
    <x v="2"/>
    <n v="368"/>
    <s v="368G"/>
    <s v="GRUPO-A"/>
    <s v="Cartografía y representación gráfica"/>
    <s v="GG"/>
    <s v="GRUPO GRANDE"/>
    <s v="368G"/>
    <s v="GG de Cartografía y representación gráfica"/>
    <s v="GRUPO-A"/>
    <s v="GG de Cartografía y representación gráfica"/>
    <s v="1S"/>
    <n v="16606836"/>
    <s v="LLORENTE"/>
    <s v="ADÁN"/>
    <s v="JOSÉ ÁNGEL"/>
    <s v="LLORENTE ADÁN, JOSÉ ÁNGEL"/>
    <x v="0"/>
    <x v="0"/>
    <x v="0"/>
    <m/>
    <m/>
    <s v="jollorad"/>
    <s v="jose-angel.llorente@unirioja.es"/>
    <n v="3.2"/>
    <n v="3.2"/>
    <n v="536"/>
    <s v="PROFESOR INTERINO"/>
    <s v="C01"/>
    <s v="TIEMPO COMPLETO"/>
    <s v="2018-09-17 00:00:00.0"/>
    <s v="2019-09-14 00:00:00.0"/>
    <s v="PI101280"/>
    <s v="PROFESOR CONTRATADO INTERINO"/>
    <s v="R114"/>
    <x v="3"/>
    <n v="430"/>
    <s v="GEOGRAFÍA FÍSICA"/>
  </r>
  <r>
    <x v="9"/>
    <n v="16499934"/>
    <x v="2"/>
    <n v="369"/>
    <s v="369G"/>
    <s v="GRUPO-A"/>
    <s v="Historia de España moderna"/>
    <s v="GG"/>
    <s v="GRUPO GRANDE"/>
    <s v="369G"/>
    <s v="GG de Historia de España moderna"/>
    <s v="GRUPO-A"/>
    <s v="GG de Historia de España moderna"/>
    <s v="1S"/>
    <n v="16499934"/>
    <s v="GÓMEZ"/>
    <s v="URDÁÑEZ"/>
    <s v="JOSÉ LUIS"/>
    <s v="GÓMEZ URDÁÑEZ, JOSÉ LUIS"/>
    <x v="1"/>
    <x v="0"/>
    <x v="0"/>
    <m/>
    <m/>
    <s v="jlgomez"/>
    <s v="jose-luis.gomez@unirioja.es"/>
    <n v="4.5"/>
    <n v="4.5"/>
    <n v="500"/>
    <s v="CATEDRATICO DE UNIVERSIDAD"/>
    <s v="C01"/>
    <s v="TIEMPO COMPLETO"/>
    <s v="2017-09-15 00:00:00.0"/>
    <s v="null"/>
    <s v="DF3518"/>
    <s v="CATEDRÁTICO DE UNIVERSIDAD"/>
    <s v="R114"/>
    <x v="3"/>
    <n v="490"/>
    <s v="HISTORIA MODERNA"/>
  </r>
  <r>
    <x v="9"/>
    <n v="72573678"/>
    <x v="2"/>
    <n v="373"/>
    <s v="373G"/>
    <s v="GRUPO-A"/>
    <s v="Paleografía y diplomática"/>
    <s v="GG"/>
    <s v="GRUPO GRANDE"/>
    <s v="373G"/>
    <s v="GG de Paleografía y diplomática"/>
    <s v="GRUPO-A"/>
    <s v="GG de Paleografía y diplomática"/>
    <s v="1S"/>
    <n v="72573678"/>
    <s v="GOICOLEA"/>
    <s v="JULIÁN"/>
    <s v="FRANCISCO JAVIER"/>
    <s v="GOICOLEA JULIÁN, FRANCISCO JAVIER"/>
    <x v="0"/>
    <x v="0"/>
    <x v="0"/>
    <m/>
    <m/>
    <s v="frgoicol"/>
    <s v="francisco-javier.goicolea@unirioja.es"/>
    <n v="1.4"/>
    <n v="1.4"/>
    <n v="536"/>
    <s v="PROFESOR INTERINO"/>
    <s v="P06"/>
    <s v="TIEMPO PARCIAL (6+6 HORAS)"/>
    <s v="2017-09-15 00:00:00.0"/>
    <s v="null"/>
    <s v="PI101285"/>
    <s v="PROFESOR CONTRATADO INTERINO"/>
    <s v="R114"/>
    <x v="3"/>
    <n v="485"/>
    <s v="HISTORIA MEDIEVAL"/>
  </r>
  <r>
    <x v="9"/>
    <n v="13120437"/>
    <x v="2"/>
    <n v="374"/>
    <s v="374G"/>
    <s v="GRUPO-A"/>
    <s v="Nuevas tendencias en historia moderna"/>
    <s v="GG"/>
    <s v="GRUPO GRANDE"/>
    <s v="374G"/>
    <s v="GG de Nuevas tendencias en historia moderna"/>
    <s v="GRUPO-A"/>
    <s v="GG de Nuevas tendencias en historia moderna"/>
    <s v="2S"/>
    <n v="13120437"/>
    <s v="ATIENZA"/>
    <s v="LÓPEZ"/>
    <s v="MARÍA ÁNGELA"/>
    <s v="ATIENZA LÓPEZ, MARÍA ÁNGELA"/>
    <x v="0"/>
    <x v="0"/>
    <x v="0"/>
    <m/>
    <m/>
    <s v="aatienza"/>
    <s v="angela.atienza@unirioja.es"/>
    <n v="2.5"/>
    <n v="2.5"/>
    <n v="500"/>
    <s v="CATEDRATICO DE UNIVERSIDAD"/>
    <s v="01R"/>
    <s v="TIEMPO COMPLETO REDUCIDO"/>
    <s v="2016-11-12 00:00:00.0"/>
    <s v="null"/>
    <s v="DF100339"/>
    <s v="CATEDRÁTICO DE UNIVERSIDAD"/>
    <s v="R114"/>
    <x v="3"/>
    <n v="490"/>
    <s v="HISTORIA MODERNA"/>
  </r>
  <r>
    <x v="9"/>
    <n v="16630524"/>
    <x v="2"/>
    <n v="374"/>
    <s v="374G"/>
    <s v="GRUPO-A"/>
    <s v="Nuevas tendencias en historia moderna"/>
    <s v="GG"/>
    <s v="GRUPO GRANDE"/>
    <s v="374G"/>
    <s v="GG de Nuevas tendencias en historia moderna"/>
    <s v="GRUPO-A"/>
    <s v="GG de Nuevas tendencias en historia moderna"/>
    <s v="2S"/>
    <n v="16630524"/>
    <s v="IBÁÑEZ"/>
    <s v="CASTRO"/>
    <s v="JUAN"/>
    <s v="IBÁÑEZ CASTRO, JUAN"/>
    <x v="1"/>
    <x v="0"/>
    <x v="1"/>
    <m/>
    <m/>
    <s v="juibanez"/>
    <s v="juan.ibanez@alum.unirioja.es"/>
    <n v="0.5"/>
    <n v="0.5"/>
    <n v="121"/>
    <s v="PERSONAL INVESTIGADOR EN FORMACIÓN"/>
    <n v="0"/>
    <s v="_"/>
    <s v="2016-09-10 00:00:00.0"/>
    <s v="2019-09-09 00:00:00.0"/>
    <s v="D14BECARIO1"/>
    <s v="PERSONAL INVESTIGADOR PREDOCTORAL EN FORMACIÓN"/>
    <s v="R114"/>
    <x v="3"/>
    <n v="490"/>
    <s v="HISTORIA MODERNA"/>
  </r>
  <r>
    <x v="9"/>
    <n v="33425722"/>
    <x v="2"/>
    <n v="377"/>
    <s v="377G"/>
    <s v="GRUPO-A"/>
    <s v="Patrimonio histórico-artístico II"/>
    <s v="GG"/>
    <s v="GRUPO GRANDE"/>
    <s v="377G"/>
    <s v="GG de Patrimonio histórico-artístico II"/>
    <s v="GRUPO-A"/>
    <s v="GG de Patrimonio histórico-artístico II"/>
    <s v="2S"/>
    <n v="33425722"/>
    <s v="ANDUEZA"/>
    <s v="UNANUA"/>
    <s v="Mª DEL PILAR"/>
    <s v="ANDUEZA UNANUA, Mª DEL PILAR"/>
    <x v="0"/>
    <x v="0"/>
    <x v="0"/>
    <m/>
    <m/>
    <s v="mdanduez"/>
    <s v="m-del-pilar.andueza@unirioja.es"/>
    <n v="3.2"/>
    <n v="3.2"/>
    <n v="504"/>
    <s v="PROFESOR TITULAR UNIVERSIDAD"/>
    <s v="C01"/>
    <s v="TIEMPO COMPLETO"/>
    <s v="2017-09-15 00:00:00.0"/>
    <s v="null"/>
    <s v="DF100343"/>
    <s v="PROFESOR TITULAR DE UNIVERSIDAD"/>
    <s v="R114"/>
    <x v="3"/>
    <n v="465"/>
    <s v="HISTORIA DEL ARTE"/>
  </r>
  <r>
    <x v="10"/>
    <n v="16512623"/>
    <x v="2"/>
    <n v="383"/>
    <s v="383G"/>
    <s v="GRUPO-A"/>
    <s v="Literatura hispanoamericana I"/>
    <s v="GG"/>
    <s v="GRUPO GRANDE"/>
    <s v="383G"/>
    <s v="GRUPO GRANDE DE Literatura hispanoamericana I"/>
    <s v="GRUPO-A"/>
    <s v="Grupo Grande de Literatura hispanoamericana I"/>
    <s v="1S"/>
    <n v="16512623"/>
    <s v="GONZÁLEZ DE GARAY"/>
    <s v="FERNÁNDEZ"/>
    <s v="MARÍA TERESA"/>
    <s v="GONZÁLEZ DE GARAY FERNÁNDEZ, MARÍA TERESA"/>
    <x v="0"/>
    <x v="0"/>
    <x v="0"/>
    <m/>
    <m/>
    <s v="tdgaray"/>
    <s v="teresa.gonzalez@unirioja.es"/>
    <n v="2"/>
    <n v="2"/>
    <n v="504"/>
    <s v="PROFESOR TITULAR UNIVERSIDAD"/>
    <s v="01R"/>
    <s v="TIEMPO COMPLETO REDUCIDO"/>
    <s v="2013-09-01 00:00:00.0"/>
    <s v="null"/>
    <s v="DF31546"/>
    <s v="TITULAR DE UNIVERSIDAD"/>
    <s v="R106"/>
    <x v="5"/>
    <n v="583"/>
    <s v="LITERATURA ESPAÑOLA"/>
  </r>
  <r>
    <x v="10"/>
    <n v="72801386"/>
    <x v="2"/>
    <n v="383"/>
    <s v="383G"/>
    <s v="GRUPO-A"/>
    <s v="Literatura hispanoamericana I"/>
    <s v="GG"/>
    <s v="GRUPO GRANDE"/>
    <s v="383G"/>
    <s v="GRUPO GRANDE DE Literatura hispanoamericana I"/>
    <s v="GRUPO-A"/>
    <s v="Grupo Grande de Literatura hispanoamericana I"/>
    <s v="1S"/>
    <n v="72801386"/>
    <s v="SAINZ"/>
    <s v="BARIAIN"/>
    <s v="ISABEL"/>
    <s v="SAINZ BARIAIN, ISABEL"/>
    <x v="1"/>
    <x v="0"/>
    <x v="0"/>
    <m/>
    <m/>
    <s v="issainb"/>
    <s v="isabel.sainzb@unirioja.es"/>
    <n v="2.5"/>
    <n v="2.5"/>
    <n v="536"/>
    <s v="PROFESOR INTERINO"/>
    <s v="P06"/>
    <s v="TIEMPO PARCIAL (6+6 HORAS)"/>
    <s v="2018-09-18 00:00:00.0"/>
    <s v="null"/>
    <s v="PI101365"/>
    <s v="PROFESOR CONTRATADO INTERINO"/>
    <s v="R106"/>
    <x v="5"/>
    <n v="583"/>
    <s v="LITERATURA ESPAÑOLA"/>
  </r>
  <r>
    <x v="10"/>
    <n v="70865948"/>
    <x v="2"/>
    <n v="384"/>
    <s v="384G"/>
    <s v="GRUPO-A"/>
    <s v="Linguística española IV"/>
    <s v="GG"/>
    <s v="GRUPO GRANDE"/>
    <s v="384G"/>
    <s v="GRUPO GRANDE DE Linguística española IV"/>
    <s v="GRUPO-A"/>
    <s v="Grupo Grande de Linguística española IV"/>
    <s v="1S"/>
    <n v="70865948"/>
    <s v="FASLA"/>
    <s v="FERNÁNDEZ"/>
    <s v="DALILA"/>
    <s v="FASLA FERNÁNDEZ, DALILA"/>
    <x v="1"/>
    <x v="0"/>
    <x v="0"/>
    <m/>
    <m/>
    <s v="dafasla"/>
    <s v="dalila.fasla@unirioja.es"/>
    <n v="4.5"/>
    <n v="4.5"/>
    <n v="504"/>
    <s v="PROFESOR TITULAR UNIVERSIDAD"/>
    <s v="01A"/>
    <s v="TIEMPO COMPLETO AMPLIADO"/>
    <s v="2012-09-01 00:00:00.0"/>
    <s v="null"/>
    <s v="DF100036"/>
    <s v="PROFESOR TITULAR DE UNIVERSIDAD"/>
    <s v="R106"/>
    <x v="5"/>
    <n v="575"/>
    <s v="LINGÜÍSTICA GENERAL"/>
  </r>
  <r>
    <x v="10"/>
    <n v="34798214"/>
    <x v="2"/>
    <n v="385"/>
    <s v="385G"/>
    <s v="GRUPO-A"/>
    <s v="Literatura española de los siglos XVIII y XIX"/>
    <s v="GG"/>
    <s v="GRUPO GRANDE"/>
    <s v="385G"/>
    <s v="GRUPO GRANDE DE Literatura española de los siglos XVIII y XIX"/>
    <s v="GRUPO-A"/>
    <s v="Grupo Grande de Literatura española de los siglos XVIII y XIX"/>
    <s v="2S"/>
    <n v="34798214"/>
    <s v="MARTÍNEZ"/>
    <s v="LÓPEZ"/>
    <s v="Mª ISABEL"/>
    <s v="MARTÍNEZ LÓPEZ, Mª ISABEL"/>
    <x v="0"/>
    <x v="0"/>
    <x v="0"/>
    <m/>
    <m/>
    <s v="mamartlop"/>
    <s v="maribel.martinez@unirioja.es"/>
    <n v="4.5"/>
    <n v="4.5"/>
    <n v="504"/>
    <s v="PROFESOR TITULAR UNIVERSIDAD"/>
    <s v="C01"/>
    <s v="TIEMPO COMPLETO"/>
    <s v="2018-11-26 00:00:00.0"/>
    <s v="null"/>
    <s v="DF31547"/>
    <s v="PROFESOR TITULAR DE UNIVERSIDAD"/>
    <s v="R106"/>
    <x v="5"/>
    <n v="583"/>
    <s v="LITERATURA ESPAÑOLA"/>
  </r>
  <r>
    <x v="10"/>
    <n v="1085841"/>
    <x v="2"/>
    <n v="386"/>
    <s v="386G"/>
    <s v="GRUPO-A"/>
    <s v="Literatura española del siglo XX (I)"/>
    <s v="GG"/>
    <s v="GRUPO GRANDE"/>
    <s v="386G"/>
    <s v="GRUPO GRANDE DE Literatura española del siglo XX (I)"/>
    <s v="GRUPO-A"/>
    <s v="Grupo Grande de Literatura española del siglo XX (I)"/>
    <s v="2S"/>
    <n v="1085841"/>
    <s v="DOMÍNGUEZ"/>
    <s v="MATITO"/>
    <s v="FRANCISCO"/>
    <s v="DOMÍNGUEZ MATITO, FRANCISCO"/>
    <x v="1"/>
    <x v="0"/>
    <x v="0"/>
    <m/>
    <m/>
    <s v="frdoming"/>
    <s v="fd.matito@unirioja.es"/>
    <n v="4.5"/>
    <n v="4.5"/>
    <n v="500"/>
    <s v="CATEDRATICO DE UNIVERSIDAD"/>
    <s v="C01"/>
    <s v="TIEMPO COMPLETO"/>
    <s v="2018-09-17 00:00:00.0"/>
    <s v="null"/>
    <s v="DF100351"/>
    <s v="CATEDRÁTICO DE UNIVERSIDAD"/>
    <s v="R106"/>
    <x v="5"/>
    <n v="583"/>
    <s v="LITERATURA ESPAÑOLA"/>
  </r>
  <r>
    <x v="10"/>
    <n v="16525052"/>
    <x v="2"/>
    <n v="387"/>
    <s v="387G"/>
    <s v="GRUPO-A"/>
    <s v="Competencia idiomática en el uso del español"/>
    <s v="GG"/>
    <s v="GRUPO GRANDE"/>
    <s v="387G"/>
    <s v="GRUPO GRANDE DE Competencia idiomática en el uso del español"/>
    <s v="GRUPO-A"/>
    <s v="Grupo Grande de Competencia idiomática en el uso del español"/>
    <s v="2S"/>
    <n v="16525052"/>
    <s v="BALMASEDA"/>
    <s v="MAESTU"/>
    <s v="ENRIQUE"/>
    <s v="BALMASEDA MAESTU, ENRIQUE"/>
    <x v="0"/>
    <x v="0"/>
    <x v="0"/>
    <m/>
    <m/>
    <s v="enbalmas"/>
    <s v="enrique.balmaseda@unirioja.es"/>
    <n v="4.5"/>
    <n v="4.5"/>
    <n v="504"/>
    <s v="PROFESOR TITULAR UNIVERSIDAD"/>
    <s v="01A"/>
    <s v="TIEMPO COMPLETO AMPLIADO"/>
    <s v="2018-09-17 00:00:00.0"/>
    <s v="null"/>
    <s v="DF100331"/>
    <s v="PROFESOR TITULAR DE UNIVERSIDAD"/>
    <s v="R106"/>
    <x v="5"/>
    <n v="567"/>
    <s v="LENGUA ESPAÑOLA"/>
  </r>
  <r>
    <x v="10"/>
    <n v="16595315"/>
    <x v="2"/>
    <n v="389"/>
    <s v="389G"/>
    <s v="GRUPO-A"/>
    <s v="Historia de la lengua española I"/>
    <s v="GG"/>
    <s v="GRUPO GRANDE"/>
    <s v="389G"/>
    <s v="GG de Historia de la lengua española I"/>
    <s v="GRUPO-A"/>
    <s v="GG de Historia de la lengua española I"/>
    <s v="1S"/>
    <n v="16595315"/>
    <s v="GARCÍA"/>
    <s v="ANDREVA"/>
    <s v="FERNANDO"/>
    <s v="GARCÍA ANDREVA, FERNANDO"/>
    <x v="0"/>
    <x v="0"/>
    <x v="1"/>
    <m/>
    <m/>
    <s v="fegarcan"/>
    <s v="fernando.garciaan@unirioja.es"/>
    <n v="4.5"/>
    <n v="4.5"/>
    <n v="536"/>
    <s v="PROFESOR INTERINO"/>
    <s v="C01"/>
    <s v="TIEMPO COMPLETO"/>
    <s v="2013-09-16 00:00:00.0"/>
    <s v="null"/>
    <s v="PI100914"/>
    <s v="PROFESOR CONTRATADO INTERINO"/>
    <s v="R106"/>
    <x v="5"/>
    <n v="567"/>
    <s v="LENGUA ESPAÑOLA"/>
  </r>
  <r>
    <x v="10"/>
    <n v="44972274"/>
    <x v="2"/>
    <n v="391"/>
    <s v="391G"/>
    <s v="GRUPO-A"/>
    <s v="Variedades del español II"/>
    <s v="GG"/>
    <s v="GRUPO GRANDE"/>
    <s v="391G"/>
    <s v="GG de Variedades del español II"/>
    <s v="GRUPO-A"/>
    <s v="GG de Variedades del español II"/>
    <s v="2S"/>
    <n v="44972274"/>
    <s v="GÓMEZ"/>
    <s v="SEIBANE"/>
    <s v="SARA"/>
    <s v="GÓMEZ SEIBANE, SARA"/>
    <x v="1"/>
    <x v="0"/>
    <x v="0"/>
    <m/>
    <m/>
    <s v="sagomes"/>
    <s v="sara.gomezs@unirioja.es"/>
    <n v="4.5"/>
    <n v="4.5"/>
    <n v="504"/>
    <s v="PROFESOR TITULAR UNIVERSIDAD"/>
    <s v="C01"/>
    <s v="TIEMPO COMPLETO"/>
    <s v="2017-12-04 00:00:00.0"/>
    <s v="null"/>
    <s v="DF100091"/>
    <s v="PROFESOR TITULAR DE UNIVERSIDAD"/>
    <s v="R106"/>
    <x v="5"/>
    <n v="567"/>
    <s v="LENGUA ESPAÑOLA"/>
  </r>
  <r>
    <x v="10"/>
    <n v="16549841"/>
    <x v="2"/>
    <n v="394"/>
    <s v="394G"/>
    <s v="GRUPO-A"/>
    <s v="Latín vulgar"/>
    <s v="GG"/>
    <s v="GRUPO GRANDE"/>
    <s v="394G"/>
    <s v="GRUPO GRANDE DE Latín vulgar"/>
    <s v="GRUPO-A"/>
    <s v="Grupo Grande de Latín vulgar"/>
    <s v="1S"/>
    <n v="16549841"/>
    <s v="FERNÁNDEZ"/>
    <s v="LÓPEZ"/>
    <s v="JORGE"/>
    <s v="FERNÁNDEZ LÓPEZ, JORGE"/>
    <x v="1"/>
    <x v="0"/>
    <x v="0"/>
    <m/>
    <m/>
    <s v="jorferlo"/>
    <s v="jorge.fernandez@unirioja.es"/>
    <n v="4.5"/>
    <n v="4.5"/>
    <s v="A-0500"/>
    <s v="CATEDRATICO DE UNIVERSIDAD"/>
    <s v="C01"/>
    <s v="TIEMPO COMPLETO"/>
    <s v="2010-11-10 00:00:00.0"/>
    <s v="null"/>
    <s v="DF100286"/>
    <s v="CATEDRÁTICO DE UNIVERSIDAD"/>
    <s v="R106"/>
    <x v="5"/>
    <n v="355"/>
    <s v="FILOLOGÍA LATINA"/>
  </r>
  <r>
    <x v="10"/>
    <n v="16620640"/>
    <x v="2"/>
    <n v="395"/>
    <s v="395G"/>
    <s v="GRUPO-A"/>
    <s v="El español como L2/LE"/>
    <s v="GG"/>
    <s v="GRUPO GRANDE"/>
    <s v="395G"/>
    <s v="GRUPO GRANDE DE El español como L2/LE"/>
    <s v="GRUPO-A"/>
    <s v="Grupo Grande de El español como L2/LE"/>
    <s v="2S"/>
    <n v="16620640"/>
    <s v="LAS HERAS"/>
    <s v="CALVO"/>
    <s v="MIGUEL"/>
    <s v="LAS HERAS CALVO, MIGUEL"/>
    <x v="1"/>
    <x v="0"/>
    <x v="1"/>
    <m/>
    <m/>
    <s v="milasher"/>
    <s v="miguel.las-heras@unirioja.es"/>
    <n v="2.25"/>
    <n v="2.25"/>
    <n v="536"/>
    <s v="PROFESOR INTERINO"/>
    <s v="C01"/>
    <s v="TIEMPO COMPLETO"/>
    <s v="2018-09-18 00:00:00.0"/>
    <s v="null"/>
    <s v="PI101364"/>
    <s v="PROFESOR CONTRATADO INTERINO"/>
    <s v="R106"/>
    <x v="5"/>
    <n v="567"/>
    <s v="LENGUA ESPAÑOLA"/>
  </r>
  <r>
    <x v="10"/>
    <n v="73152016"/>
    <x v="2"/>
    <n v="398"/>
    <s v="398G"/>
    <s v="GRUPO-A"/>
    <s v="Retórica clásica"/>
    <s v="GG"/>
    <s v="GRUPO GRANDE"/>
    <s v="398G"/>
    <s v="GG de Retórica clásica"/>
    <s v="GRUPO-A"/>
    <s v="GG de Retórica clásica"/>
    <s v="2S"/>
    <n v="73152016"/>
    <s v="CABALLERO"/>
    <s v="LÓPEZ"/>
    <s v="JOSÉ ANTONIO"/>
    <s v="CABALLERO LÓPEZ, JOSÉ ANTONIO"/>
    <x v="0"/>
    <x v="0"/>
    <x v="0"/>
    <m/>
    <m/>
    <s v="jcaballe"/>
    <s v="antonio.caballero@unirioja.es"/>
    <n v="4.5"/>
    <n v="4.5"/>
    <n v="500"/>
    <s v="CATEDRATICO DE UNIVERSIDAD"/>
    <s v="01R"/>
    <s v="TIEMPO COMPLETO REDUCIDO"/>
    <s v="2016-11-12 00:00:00.0"/>
    <s v="null"/>
    <s v="DF100337"/>
    <s v="CATEDRÁTICO DE UNIVERSIDAD"/>
    <s v="R106"/>
    <x v="5"/>
    <n v="340"/>
    <s v="FILOLOGÍA GRIEGA"/>
  </r>
  <r>
    <x v="10"/>
    <n v="13059875"/>
    <x v="2"/>
    <n v="399"/>
    <s v="399G"/>
    <s v="GRUPO-A"/>
    <s v="Renacimiento y Barroco en la literatura española"/>
    <s v="GG"/>
    <s v="GRUPO GRANDE"/>
    <s v="399G"/>
    <s v="GRUPO GRANDE DE Renacimiento y barroco en la literatura española"/>
    <s v="GRUPO-A"/>
    <s v="Grupo Grande de Renacimiento y barroco en la literatura española"/>
    <s v="1S"/>
    <n v="13059875"/>
    <s v="BRAVO"/>
    <s v="VEGA"/>
    <s v="JULIAN TOMÁS"/>
    <s v="BRAVO VEGA, JULIAN TOMÁS"/>
    <x v="1"/>
    <x v="0"/>
    <x v="0"/>
    <m/>
    <m/>
    <s v="jubravo"/>
    <s v="julian.bravo@unirioja.es"/>
    <n v="4.5"/>
    <n v="4.5"/>
    <n v="504"/>
    <s v="PROFESOR TITULAR UNIVERSIDAD"/>
    <s v="01A"/>
    <s v="TIEMPO COMPLETO AMPLIADO"/>
    <s v="2012-09-01 00:00:00.0"/>
    <s v="null"/>
    <s v="DF31545"/>
    <s v="TITULAR DE UNIVERSIDAD"/>
    <s v="R106"/>
    <x v="5"/>
    <n v="583"/>
    <s v="LITERATURA ESPAÑOLA"/>
  </r>
  <r>
    <x v="10"/>
    <n v="16529085"/>
    <x v="2"/>
    <n v="401"/>
    <s v="401G"/>
    <s v="GRUPO-A"/>
    <s v="Historia del cine"/>
    <s v="GG"/>
    <s v="GRUPO GRANDE"/>
    <s v="401G"/>
    <s v="GG de Historia del cine"/>
    <s v="GRUPO-A"/>
    <s v="GG de Historia del cine"/>
    <s v="1S"/>
    <n v="16529085"/>
    <s v="SÁNCHEZ"/>
    <s v="SALAS"/>
    <s v="BERNARDO"/>
    <s v="SÁNCHEZ SALAS, BERNARDO"/>
    <x v="1"/>
    <x v="0"/>
    <x v="0"/>
    <m/>
    <m/>
    <s v="besanche"/>
    <s v="bernardo.sanchez@unirioja.es"/>
    <n v="4.5"/>
    <n v="4.5"/>
    <n v="532"/>
    <s v="LABORAL DOCENTE-ASOCIADO"/>
    <s v="P04"/>
    <s v="TIEMPO PARCIAL (4+4 HORAS)"/>
    <s v="2015-09-15 00:00:00.0"/>
    <s v="2019-09-14 00:00:00.0"/>
    <s v="PI101031"/>
    <s v="PROFESOR ASOCIADO"/>
    <s v="R106"/>
    <x v="5"/>
    <n v="796"/>
    <s v="TEORÍA DE LA LITERATURA Y LITERATURA COMPARADA"/>
  </r>
  <r>
    <x v="10"/>
    <s v="X4359100"/>
    <x v="2"/>
    <n v="402"/>
    <s v="402G"/>
    <s v="GRUPO-A"/>
    <s v="Tradición clásica"/>
    <s v="GG"/>
    <s v="GRUPO GRANDE"/>
    <s v="402G"/>
    <s v="GG de Tradición clásica"/>
    <s v="GRUPO-A"/>
    <s v="GG de Tradición clásica"/>
    <s v="1S"/>
    <s v="X4359100"/>
    <s v="BORSARI"/>
    <s v="-"/>
    <s v="ELISA"/>
    <s v="BORSARI -, ELISA"/>
    <x v="1"/>
    <x v="0"/>
    <x v="1"/>
    <m/>
    <m/>
    <s v="elborsar"/>
    <s v="elisa.borsari@unirioja.es"/>
    <n v="4.5"/>
    <n v="4.5"/>
    <n v="0"/>
    <s v="DOCTOR"/>
    <n v="0"/>
    <s v="_"/>
    <s v="2017-01-16 00:00:00.0"/>
    <s v="2019-01-15 00:00:00.0"/>
    <s v="D06INVESTIGADOR1"/>
    <s v="ACCESO SISTEMA ESPAÑOL CIENCIA E INNOVACIÓN"/>
    <s v="R106"/>
    <x v="5"/>
    <n v="583"/>
    <s v="LITERATURA ESPAÑOLA"/>
  </r>
  <r>
    <x v="11"/>
    <n v="17199289"/>
    <x v="4"/>
    <n v="405"/>
    <s v="405G"/>
    <s v="GRUPO-A"/>
    <s v="Métodos de análisis multivariante"/>
    <s v="GG"/>
    <s v="GRUPO GRANDE"/>
    <s v="405G"/>
    <s v="GG de Métodos de análisis multivariante"/>
    <s v="GRUPO-A"/>
    <s v="GG de Métodos de análisis multivariante"/>
    <s v="2S"/>
    <n v="17199289"/>
    <s v="FILLAT"/>
    <s v="BALLESTEROS"/>
    <s v="JUAN CARLOS"/>
    <s v="FILLAT BALLESTEROS, JUAN CARLOS"/>
    <x v="1"/>
    <x v="0"/>
    <x v="0"/>
    <m/>
    <m/>
    <s v="jufillat"/>
    <s v="juan-carlos.fillat@unirioja.es"/>
    <n v="4"/>
    <n v="4"/>
    <n v="504"/>
    <s v="PROFESOR TITULAR UNIVERSIDAD"/>
    <s v="01A"/>
    <s v="TIEMPO COMPLETO AMPLIADO"/>
    <s v="2012-09-01 00:00:00.0"/>
    <s v="null"/>
    <s v="DF32187"/>
    <s v="TITULAR DE UNIVERSIDAD"/>
    <s v="R111"/>
    <x v="7"/>
    <n v="265"/>
    <s v="ESTADÍSTICA E INVESTIGACIÓN OPERATIVA"/>
  </r>
  <r>
    <x v="11"/>
    <n v="16619886"/>
    <x v="4"/>
    <n v="406"/>
    <s v="406G"/>
    <s v="GRUPO-A"/>
    <s v="Investigación operativa"/>
    <s v="GG"/>
    <s v="GRUPO GRANDE"/>
    <s v="406G"/>
    <s v="GG de Investigación Operativa"/>
    <s v="GRUPO-A"/>
    <s v="GG de Investigación Operativa"/>
    <s v="1S"/>
    <n v="16619886"/>
    <s v="HIGUERAS"/>
    <s v="HERNÁEZ"/>
    <s v="MANUEL"/>
    <s v="HIGUERAS HERNÁEZ, MANUEL"/>
    <x v="1"/>
    <x v="0"/>
    <x v="0"/>
    <m/>
    <m/>
    <s v="mahiguer"/>
    <s v="manuel.higueras@unirioja.es"/>
    <n v="4"/>
    <n v="4"/>
    <n v="504"/>
    <s v="PROFESOR TITULAR UNIVERSIDAD"/>
    <s v="C01"/>
    <s v="TIEMPO COMPLETO"/>
    <s v="2018-09-17 00:00:00.0"/>
    <s v="null"/>
    <s v="DF100359"/>
    <s v="PROFESOR TITULAR DE UNIVERSIDAD"/>
    <s v="R111"/>
    <x v="7"/>
    <n v="265"/>
    <s v="ESTADÍSTICA E INVESTIGACIÓN OPERATIVA"/>
  </r>
  <r>
    <x v="11"/>
    <n v="17764581"/>
    <x v="4"/>
    <n v="407"/>
    <s v="407G"/>
    <s v="GRUPO-A"/>
    <s v="Estructuras algebraicas"/>
    <s v="GG"/>
    <s v="GRUPO GRANDE"/>
    <s v="407G"/>
    <s v="GRUPO GRANDE DE Estructuras algebraicas"/>
    <s v="GRUPO-A"/>
    <s v="Grupo Grande de Estructuras algebraicas"/>
    <s v="1S"/>
    <n v="17764581"/>
    <s v="RODRIGO"/>
    <s v="ESCUDERO"/>
    <s v="ADRIAN"/>
    <s v="RODRIGO ESCUDERO, ADRIAN"/>
    <x v="1"/>
    <x v="0"/>
    <x v="1"/>
    <m/>
    <m/>
    <s v="adrodre"/>
    <s v="adrian.rodrigoe@unirioja.es"/>
    <n v="4"/>
    <n v="4"/>
    <n v="536"/>
    <s v="PROFESOR INTERINO"/>
    <s v="C01"/>
    <s v="TIEMPO COMPLETO"/>
    <s v="2018-09-17 00:00:00.0"/>
    <s v="2019-09-14 00:00:00.0"/>
    <s v="PI101404"/>
    <s v="PROFESOR CONTRATADO INTERINO"/>
    <s v="R111"/>
    <x v="7"/>
    <n v="5"/>
    <s v="ÁLGEBRA"/>
  </r>
  <r>
    <x v="11"/>
    <n v="16520200"/>
    <x v="4"/>
    <n v="409"/>
    <s v="409G"/>
    <s v="GRUPO-A"/>
    <s v="Métodos numéricos"/>
    <s v="GG"/>
    <s v="GRUPO GRANDE"/>
    <s v="409G"/>
    <s v="GRUPO GRANDE DE Métodos numéricos"/>
    <s v="GRUPO-A"/>
    <s v="Grupo Grande de Métodos numéricos"/>
    <s v="1S"/>
    <n v="16520200"/>
    <s v="HERNÁNDEZ"/>
    <s v="VERÓN"/>
    <s v="MIGUEL ANGEL"/>
    <s v="HERNÁNDEZ VERÓN, MIGUEL ANGEL"/>
    <x v="1"/>
    <x v="0"/>
    <x v="0"/>
    <m/>
    <m/>
    <s v="mahernan"/>
    <s v="mahernan@unirioja.es"/>
    <n v="4"/>
    <n v="4"/>
    <n v="500"/>
    <s v="CATEDRATICO DE UNIVERSIDAD"/>
    <s v="01R"/>
    <s v="TIEMPO COMPLETO REDUCIDO"/>
    <s v="2013-09-01 00:00:00.0"/>
    <s v="null"/>
    <s v="DF100262"/>
    <s v="CATEDRÁTICO DE UNIVERSIDAD"/>
    <s v="R111"/>
    <x v="7"/>
    <n v="595"/>
    <s v="MATEMÁTICA APLICADA"/>
  </r>
  <r>
    <x v="11"/>
    <n v="78649713"/>
    <x v="4"/>
    <n v="410"/>
    <s v="410G"/>
    <s v="GRUPO-A"/>
    <s v="Ecuaciones diferenciales"/>
    <s v="GG"/>
    <s v="GRUPO GRANDE"/>
    <s v="410G"/>
    <s v="GRUPO GRANDE DE Ecuaciones diferenciales"/>
    <s v="GRUPO-A"/>
    <s v="Grupo Grande de Ecuaciones diferenciales"/>
    <s v="1S"/>
    <n v="78649713"/>
    <s v="RODRÍGUEZ"/>
    <s v="LUIS"/>
    <s v="DANIEL JOSÉ"/>
    <s v="RODRÍGUEZ LUIS, DANIEL JOSÉ"/>
    <x v="1"/>
    <x v="0"/>
    <x v="0"/>
    <m/>
    <m/>
    <s v="darodrl"/>
    <s v="daniel-jose.rodriguez@unirioja.es"/>
    <n v="5"/>
    <n v="5"/>
    <n v="536"/>
    <s v="PROFESOR INTERINO"/>
    <s v="C01"/>
    <s v="TIEMPO COMPLETO"/>
    <s v="2017-09-15 00:00:00.0"/>
    <s v="null"/>
    <s v="PI101269"/>
    <s v="PROFESOR CONTRATADO INTERINO"/>
    <s v="R111"/>
    <x v="7"/>
    <n v="15"/>
    <s v="ANÁLISIS MATEMÁTICO"/>
  </r>
  <r>
    <x v="11"/>
    <n v="29103662"/>
    <x v="4"/>
    <n v="411"/>
    <s v="411G"/>
    <s v="GRUPO-A"/>
    <s v="Teoría de Galois"/>
    <s v="GG"/>
    <s v="GRUPO GRANDE"/>
    <s v="411G"/>
    <s v="GRUPO GRANDE DE Teoría de Galois"/>
    <s v="GRUPO-A"/>
    <s v="Grupo Grande de Teoría de Galois"/>
    <s v="2S"/>
    <n v="29103662"/>
    <s v="PÉREZ"/>
    <s v="IZQUIERDO"/>
    <s v="JOSÉ MARÍA"/>
    <s v="PÉREZ IZQUIERDO, JOSÉ MARÍA"/>
    <x v="0"/>
    <x v="0"/>
    <x v="0"/>
    <m/>
    <m/>
    <s v="jpperez"/>
    <s v="jm.perez@unirioja.es"/>
    <n v="4"/>
    <n v="4"/>
    <n v="504"/>
    <s v="PROFESOR TITULAR UNIVERSIDAD"/>
    <s v="01R"/>
    <s v="TIEMPO COMPLETO REDUCIDO"/>
    <s v="2013-09-01 00:00:00.0"/>
    <s v="null"/>
    <s v="DF32074"/>
    <s v="TITULAR DE UNIVERSIDAD"/>
    <s v="R111"/>
    <x v="7"/>
    <n v="5"/>
    <s v="ÁLGEBRA"/>
  </r>
  <r>
    <x v="11"/>
    <n v="16574152"/>
    <x v="4"/>
    <n v="412"/>
    <s v="412G"/>
    <s v="GRUPO-A"/>
    <s v="Modelización y optimización II"/>
    <s v="GG"/>
    <s v="GRUPO GRANDE"/>
    <s v="412G"/>
    <s v="GRUPO GRANDE DE Modelización y optimización II"/>
    <s v="GRUPO-A"/>
    <s v="Grupo Grande de Modelización y optimización II"/>
    <s v="2S"/>
    <n v="16574152"/>
    <s v="PASCUAL"/>
    <s v="LERÍA"/>
    <s v="ANA ISABEL"/>
    <s v="PASCUAL LERÍA, ANA ISABEL"/>
    <x v="1"/>
    <x v="0"/>
    <x v="0"/>
    <m/>
    <m/>
    <s v="aipasc"/>
    <s v="aipasc@unirioja.es"/>
    <n v="3.2"/>
    <n v="3.2"/>
    <n v="504"/>
    <s v="PROFESOR TITULAR UNIVERSIDAD"/>
    <s v="C01"/>
    <s v="TIEMPO COMPLETO"/>
    <s v="2018-12-18 00:00:00.0"/>
    <s v="null"/>
    <s v="DF32267"/>
    <s v="TITULAR DE UNIVERSIDAD"/>
    <s v="R111"/>
    <x v="7"/>
    <n v="595"/>
    <s v="MATEMÁTICA APLICADA"/>
  </r>
  <r>
    <x v="11"/>
    <n v="16573324"/>
    <x v="4"/>
    <n v="413"/>
    <s v="413G"/>
    <s v="GRUPO-A"/>
    <s v="Métodos numéricos en ecuaciones diferenciales"/>
    <s v="GG"/>
    <s v="GRUPO GRANDE"/>
    <s v="413G"/>
    <s v="GRUPO GRANDE DE Métodos numéricos en ecuaciones diferenciales"/>
    <s v="GRUPO-A"/>
    <s v="Grupo Grande de Métodos numéricos en ecuaciones diferenciales"/>
    <s v="2S"/>
    <n v="16573324"/>
    <s v="ROMERO"/>
    <s v="ÁLVAREZ"/>
    <s v="NATALIA"/>
    <s v="ROMERO ÁLVAREZ, NATALIA"/>
    <x v="1"/>
    <x v="0"/>
    <x v="0"/>
    <m/>
    <m/>
    <s v="naromero"/>
    <s v="natalia.romero@unirioja.es"/>
    <n v="4"/>
    <n v="4"/>
    <s v="A-0504"/>
    <s v="PROFESOR TITULAR UNIVERSIDAD"/>
    <s v="C01"/>
    <s v="TIEMPO COMPLETO"/>
    <s v="2010-11-18 00:00:00.0"/>
    <s v="null"/>
    <s v="DF100283"/>
    <s v="PROFESOR TITULAR DE UNIVERSIDAD"/>
    <s v="R111"/>
    <x v="7"/>
    <n v="595"/>
    <s v="MATEMÁTICA APLICADA"/>
  </r>
  <r>
    <x v="11"/>
    <n v="16510798"/>
    <x v="4"/>
    <n v="414"/>
    <s v="414G"/>
    <s v="GRUPO-A"/>
    <s v="Topología general"/>
    <s v="GG"/>
    <s v="GRUPO GRANDE"/>
    <s v="414G"/>
    <s v="GRUPO GRANDE DE Topología general"/>
    <s v="GRUPO-A"/>
    <s v="Grupo Grande de Topología general"/>
    <s v="2S"/>
    <n v="16510798"/>
    <s v="RIVAS"/>
    <s v="RODRÍGUEZ"/>
    <s v="MARÍA TERESA"/>
    <s v="RIVAS RODRÍGUEZ, MARÍA TERESA"/>
    <x v="1"/>
    <x v="0"/>
    <x v="0"/>
    <m/>
    <m/>
    <s v="marivas"/>
    <s v="maria-teresa.rivas@unirioja.es"/>
    <n v="0"/>
    <n v="0"/>
    <n v="504"/>
    <s v="PROFESOR TITULAR UNIVERSIDAD"/>
    <s v="01R"/>
    <s v="TIEMPO COMPLETO REDUCIDO"/>
    <s v="2016-09-15 00:00:00.0"/>
    <s v="null"/>
    <s v="DF32217"/>
    <s v="TITULAR DE UNIVERSIDAD"/>
    <s v="R111"/>
    <x v="7"/>
    <n v="440"/>
    <s v="GEOMETRÍA Y TOPOLOGÍA"/>
  </r>
  <r>
    <x v="11"/>
    <n v="18408601"/>
    <x v="4"/>
    <n v="414"/>
    <s v="414G"/>
    <s v="GRUPO-A"/>
    <s v="Topología general"/>
    <s v="GG"/>
    <s v="GRUPO GRANDE"/>
    <s v="414G"/>
    <s v="GRUPO GRANDE DE Topología general"/>
    <s v="GRUPO-A"/>
    <s v="Grupo Grande de Topología general"/>
    <s v="2S"/>
    <n v="18408601"/>
    <s v="HERNÁNDEZ"/>
    <s v="PARICIO"/>
    <s v="LUIS JAVIER"/>
    <s v="HERNÁNDEZ PARICIO, LUIS JAVIER"/>
    <x v="1"/>
    <x v="0"/>
    <x v="0"/>
    <m/>
    <m/>
    <s v="luhernan"/>
    <s v="luis-javier.hernandez@unirioja.es"/>
    <n v="4.2"/>
    <n v="4.2"/>
    <n v="500"/>
    <s v="CATEDRATICO DE UNIVERSIDAD"/>
    <s v="01R"/>
    <s v="TIEMPO COMPLETO REDUCIDO"/>
    <s v="2012-09-01 00:00:00.0"/>
    <s v="null"/>
    <s v="DF32212"/>
    <s v="CATEDRÁTICO DE UNIVERSIDAD"/>
    <s v="R111"/>
    <x v="7"/>
    <n v="440"/>
    <s v="GEOMETRÍA Y TOPOLOGÍA"/>
  </r>
  <r>
    <x v="11"/>
    <n v="72786536"/>
    <x v="4"/>
    <n v="415"/>
    <s v="415G"/>
    <s v="GRUPO-A"/>
    <s v="Análisis complejo"/>
    <s v="GG"/>
    <s v="GRUPO GRANDE"/>
    <s v="415G"/>
    <s v="GRUPO GRANDE DE Análisis complejo"/>
    <s v="GRUPO-A"/>
    <s v="Grupo Grande de Análisis complejo"/>
    <s v="2S"/>
    <n v="72786536"/>
    <s v="MÍNGUEZ"/>
    <s v="CENICEROS"/>
    <s v="JUDIT"/>
    <s v="MÍNGUEZ CENICEROS, JUDIT"/>
    <x v="0"/>
    <x v="0"/>
    <x v="0"/>
    <m/>
    <m/>
    <s v="jminguez"/>
    <s v="judit.minguez@unirioja.es"/>
    <n v="4"/>
    <n v="4"/>
    <n v="534"/>
    <s v="CONTRATADO DOCTOR -TIPO 1"/>
    <s v="C01"/>
    <s v="TIEMPO COMPLETO"/>
    <s v="2007-07-20 00:00:00.0"/>
    <s v="null"/>
    <s v="LD100578"/>
    <s v="CONTRATADO DOCTOR"/>
    <s v="R111"/>
    <x v="7"/>
    <n v="15"/>
    <s v="ANÁLISIS MATEMÁTICO"/>
  </r>
  <r>
    <x v="11"/>
    <n v="16617591"/>
    <x v="4"/>
    <n v="417"/>
    <s v="417G"/>
    <s v="GRUPO-A"/>
    <s v="Análisis real y funcional"/>
    <s v="GG"/>
    <s v="GRUPO GRANDE"/>
    <s v="417G"/>
    <s v="GG de Análisis real y funcional"/>
    <s v="GRUPO-A"/>
    <s v="GG de Análisis real y funcional"/>
    <s v="1S"/>
    <n v="16617591"/>
    <s v="BELLO"/>
    <s v="HERNÁNDEZ"/>
    <s v="MANUEL"/>
    <s v="BELLO HERNÁNDEZ, MANUEL"/>
    <x v="0"/>
    <x v="0"/>
    <x v="0"/>
    <m/>
    <m/>
    <s v="mbello"/>
    <s v="mbello@unirioja.es"/>
    <n v="4"/>
    <n v="4"/>
    <n v="504"/>
    <s v="PROFESOR TITULAR UNIVERSIDAD"/>
    <s v="01R"/>
    <s v="TIEMPO COMPLETO REDUCIDO"/>
    <s v="2018-09-17 00:00:00.0"/>
    <s v="null"/>
    <s v="DF100146"/>
    <s v="PROFESOR TITULAR DE UNIVERSIDAD"/>
    <s v="R111"/>
    <x v="7"/>
    <n v="15"/>
    <s v="ANÁLISIS MATEMÁTICO"/>
  </r>
  <r>
    <x v="11"/>
    <n v="16549295"/>
    <x v="4"/>
    <n v="418"/>
    <s v="418G"/>
    <s v="GRUPO-A"/>
    <s v="Ecuaciones en derivadas parciales"/>
    <s v="GG"/>
    <s v="GRUPO GRANDE"/>
    <s v="418G"/>
    <s v="GG de Ecuaciones en derivadas parciales"/>
    <s v="GRUPO-A"/>
    <s v="GG de Ecuaciones en derivadas parciales"/>
    <s v="1S"/>
    <n v="16549295"/>
    <s v="EZQUERRO"/>
    <s v="FERNÁNDEZ"/>
    <s v="JOSÉ ANTONIO"/>
    <s v="EZQUERRO FERNÁNDEZ, JOSÉ ANTONIO"/>
    <x v="0"/>
    <x v="0"/>
    <x v="0"/>
    <m/>
    <m/>
    <s v="jezquer"/>
    <s v="jezquer@unirioja.es"/>
    <n v="4"/>
    <n v="4"/>
    <n v="500"/>
    <s v="CATEDRATICO DE UNIVERSIDAD"/>
    <s v="01R"/>
    <s v="TIEMPO COMPLETO REDUCIDO"/>
    <s v="2018-09-17 00:00:00.0"/>
    <s v="null"/>
    <s v="DF100347"/>
    <s v="CATEDRÁTICO DE UNIVERSIDAD"/>
    <s v="R111"/>
    <x v="7"/>
    <n v="595"/>
    <s v="MATEMÁTICA APLICADA"/>
  </r>
  <r>
    <x v="11"/>
    <n v="16530493"/>
    <x v="4"/>
    <n v="419"/>
    <s v="419G"/>
    <s v="GRUPO-A"/>
    <s v="Teoría de números y criptografía"/>
    <s v="GG"/>
    <s v="GRUPO GRANDE"/>
    <s v="419G"/>
    <s v="GG de Teoría de números y criptografía"/>
    <s v="GRUPO-A"/>
    <s v="GG de Teoría de números y criptografía"/>
    <s v="1S"/>
    <n v="16530493"/>
    <s v="VARONA"/>
    <s v="MALUMBRES"/>
    <s v="JUAN LUIS"/>
    <s v="VARONA MALUMBRES, JUAN LUIS"/>
    <x v="1"/>
    <x v="0"/>
    <x v="0"/>
    <m/>
    <m/>
    <s v="jvarona"/>
    <s v="jvarona@unirioja.es"/>
    <n v="4"/>
    <n v="4"/>
    <n v="500"/>
    <s v="CATEDRATICO DE UNIVERSIDAD"/>
    <s v="01R"/>
    <s v="TIEMPO COMPLETO REDUCIDO"/>
    <s v="2012-09-01 00:00:00.0"/>
    <s v="null"/>
    <s v="DF100234"/>
    <s v="CATEDRÁTICO DE UNIVERSIDAD"/>
    <s v="R111"/>
    <x v="7"/>
    <n v="595"/>
    <s v="MATEMÁTICA APLICADA"/>
  </r>
  <r>
    <x v="11"/>
    <n v="16598388"/>
    <x v="4"/>
    <n v="421"/>
    <s v="421G"/>
    <s v="GRUPO-A"/>
    <s v="Análisis de Fourier"/>
    <s v="GG"/>
    <s v="GRUPO GRANDE"/>
    <s v="421G"/>
    <s v="GG de Análisis de Fourier"/>
    <s v="GRUPO-A"/>
    <s v="GG de Análisis de Fourier"/>
    <s v="2S"/>
    <n v="16598388"/>
    <s v="PÉREZ"/>
    <s v="LÁZARO"/>
    <s v="FRANCISCO JAVIER"/>
    <s v="PÉREZ LÁZARO, FRANCISCO JAVIER"/>
    <x v="0"/>
    <x v="0"/>
    <x v="0"/>
    <m/>
    <m/>
    <s v="franpere"/>
    <s v="javier.perezl@unirioja.es"/>
    <n v="4"/>
    <n v="4"/>
    <n v="534"/>
    <s v="CONTRATADO DOCTOR -TIPO 1"/>
    <s v="C01"/>
    <s v="TIEMPO COMPLETO"/>
    <s v="2010-09-01 00:00:00.0"/>
    <s v="null"/>
    <s v="PI100761"/>
    <s v="PROFESOR CONTRATADO DOCTOR"/>
    <s v="R111"/>
    <x v="7"/>
    <n v="15"/>
    <s v="ANÁLISIS MATEMÁTICO"/>
  </r>
  <r>
    <x v="11"/>
    <n v="16541342"/>
    <x v="4"/>
    <n v="423"/>
    <s v="423G"/>
    <s v="GRUPO-A"/>
    <s v="Cálculo numérico en EDP's"/>
    <s v="GG"/>
    <s v="GRUPO GRANDE"/>
    <s v="423G"/>
    <s v="GG de Cálculo numérico en EDP's"/>
    <s v="GRUPO-A"/>
    <s v="GG de Cálculo numérico en EDP's"/>
    <s v="2S"/>
    <n v="16541342"/>
    <s v="LANCHARES"/>
    <s v="BARRASA"/>
    <s v="VÍCTOR"/>
    <s v="LANCHARES BARRASA, VÍCTOR"/>
    <x v="0"/>
    <x v="0"/>
    <x v="0"/>
    <m/>
    <m/>
    <s v="vlancha"/>
    <s v="vlancha@unirioja.es"/>
    <n v="4"/>
    <n v="4"/>
    <n v="504"/>
    <s v="PROFESOR TITULAR UNIVERSIDAD"/>
    <s v="01R"/>
    <s v="TIEMPO COMPLETO REDUCIDO"/>
    <s v="2012-09-01 00:00:00.0"/>
    <s v="null"/>
    <s v="DF32264"/>
    <s v="TITULAR DE UNIVERSIDAD"/>
    <s v="R111"/>
    <x v="7"/>
    <n v="595"/>
    <s v="MATEMÁTICA APLICADA"/>
  </r>
  <r>
    <x v="11"/>
    <n v="17835356"/>
    <x v="4"/>
    <n v="424"/>
    <s v="424G"/>
    <s v="GRUPO-A"/>
    <s v="Historia de las matemáticas"/>
    <s v="GG"/>
    <s v="GRUPO GRANDE"/>
    <s v="424G"/>
    <s v="GG de Historia de las Matemáticas"/>
    <s v="GRUPO-A"/>
    <s v="GG de Historia de las matemáticas"/>
    <s v="2S"/>
    <n v="17835356"/>
    <s v="ESPAÑOL"/>
    <s v="GONZÁLEZ"/>
    <s v="LUIS"/>
    <s v="ESPAÑOL GONZÁLEZ, LUIS"/>
    <x v="1"/>
    <x v="0"/>
    <x v="0"/>
    <m/>
    <m/>
    <s v="lespanol"/>
    <s v="luis.espanol@unirioja.es"/>
    <n v="4"/>
    <n v="4"/>
    <n v="504"/>
    <s v="PROFESOR TITULAR UNIVERSIDAD"/>
    <s v="01A"/>
    <s v="TIEMPO COMPLETO AMPLIADO"/>
    <s v="2012-09-01 00:00:00.0"/>
    <s v="null"/>
    <s v="DF32213"/>
    <s v="TITULAR DE UNIVERSIDAD"/>
    <s v="R111"/>
    <x v="7"/>
    <n v="440"/>
    <s v="GEOMETRÍA Y TOPOLOGÍA"/>
  </r>
  <r>
    <x v="11"/>
    <n v="42057900"/>
    <x v="4"/>
    <n v="425"/>
    <s v="425G"/>
    <s v="GRUPO-A"/>
    <s v="Trabajo fin de grado en Matemáticas"/>
    <s v="GG"/>
    <s v="GRUPO GRANDE"/>
    <s v="425G"/>
    <s v="TRABAJO FIN DE GRADO"/>
    <s v="GRUPO-A"/>
    <s v="TRABAJO FIN DE GRADO"/>
    <s v="I"/>
    <n v="42057900"/>
    <s v="HERNÁNDEZ"/>
    <s v="MARTÍN"/>
    <s v="ZENAIDA"/>
    <s v="HERNÁNDEZ MARTÍN, ZENAIDA"/>
    <x v="1"/>
    <x v="0"/>
    <x v="1"/>
    <m/>
    <m/>
    <s v="zehernan"/>
    <s v="zenaida.hernandez@unirioja.es"/>
    <n v="0"/>
    <n v="0"/>
    <n v="506"/>
    <s v="PROFESOR TITULAR DE ESCUELA UNIVERSITARI"/>
    <s v="01A"/>
    <s v="TIEMPO COMPLETO AMPLIADO"/>
    <s v="2012-09-01 00:00:00.0"/>
    <s v="null"/>
    <s v="DF32193"/>
    <s v="TITULAR DE ESCUELAS UNIVERSITARIAS"/>
    <s v="R111"/>
    <x v="7"/>
    <n v="265"/>
    <s v="ESTADÍSTICA E INVESTIGACIÓN OPERATIVA"/>
  </r>
  <r>
    <x v="12"/>
    <n v="13109019"/>
    <x v="4"/>
    <n v="426"/>
    <s v="426G"/>
    <s v="GRUPO-A"/>
    <s v="Química analítica"/>
    <s v="GG"/>
    <s v="GRUPO GRANDE"/>
    <s v="426G"/>
    <s v="GRUPO GRANDE DE Química analítica"/>
    <s v="GRUPO-A"/>
    <s v="Grupo Grande de Química analítica"/>
    <s v="AN"/>
    <n v="13109019"/>
    <s v="PIZARRO"/>
    <s v="MILLÁN"/>
    <s v="CONSUELO"/>
    <s v="PIZARRO MILLÁN, CONSUELO"/>
    <x v="1"/>
    <x v="0"/>
    <x v="0"/>
    <m/>
    <m/>
    <s v="cpizarro"/>
    <s v="consuelo.pizarro@unirioja.es"/>
    <n v="1"/>
    <n v="1"/>
    <s v="A-0500"/>
    <s v="CATEDRATICO DE UNIVERSIDAD"/>
    <s v="C01"/>
    <s v="TIEMPO COMPLETO"/>
    <s v="2010-12-07 00:00:00.0"/>
    <s v="null"/>
    <s v="DF100287"/>
    <s v="CATEDRÁTICO DE UNIVERSIDAD"/>
    <s v="R112"/>
    <x v="8"/>
    <n v="750"/>
    <s v="QUÍMICA ANALÍTICA"/>
  </r>
  <r>
    <x v="12"/>
    <n v="16544605"/>
    <x v="4"/>
    <n v="426"/>
    <s v="426G"/>
    <s v="GRUPO-A"/>
    <s v="Química analítica"/>
    <s v="GG"/>
    <s v="GRUPO GRANDE"/>
    <s v="426G"/>
    <s v="GRUPO GRANDE DE Química analítica"/>
    <s v="GRUPO-A"/>
    <s v="Grupo Grande de Química analítica"/>
    <s v="AN"/>
    <n v="16544605"/>
    <s v="CABREDO"/>
    <s v="PINILLOS"/>
    <s v="SUSANA"/>
    <s v="CABREDO PINILLOS, SUSANA"/>
    <x v="0"/>
    <x v="0"/>
    <x v="0"/>
    <m/>
    <m/>
    <s v="susacapi"/>
    <s v="susana.cabredo@unirioja.es"/>
    <n v="5"/>
    <n v="5"/>
    <n v="504"/>
    <s v="PROFESOR TITULAR UNIVERSIDAD"/>
    <s v="01A"/>
    <s v="TIEMPO COMPLETO AMPLIADO"/>
    <s v="2017-09-15 00:00:00.0"/>
    <s v="null"/>
    <s v="DF32370"/>
    <s v="TITULAR DE UNIVERSIDAD"/>
    <s v="R112"/>
    <x v="8"/>
    <n v="750"/>
    <s v="QUÍMICA ANALÍTICA"/>
  </r>
  <r>
    <x v="13"/>
    <n v="13109019"/>
    <x v="4"/>
    <n v="426"/>
    <s v="426G"/>
    <s v="GRUPO-A"/>
    <s v="Química analítica"/>
    <s v="GG"/>
    <s v="GRUPO GRANDE"/>
    <s v="426G"/>
    <s v="GRUPO GRANDE DE Química analítica"/>
    <s v="GRUPO-A"/>
    <s v="Grupo Grande de Química analítica"/>
    <s v="AN"/>
    <n v="13109019"/>
    <s v="PIZARRO"/>
    <s v="MILLÁN"/>
    <s v="CONSUELO"/>
    <s v="PIZARRO MILLÁN, CONSUELO"/>
    <x v="1"/>
    <x v="0"/>
    <x v="0"/>
    <m/>
    <m/>
    <s v="cpizarro"/>
    <s v="consuelo.pizarro@unirioja.es"/>
    <n v="1"/>
    <m/>
    <s v="A-0500"/>
    <s v="CATEDRATICO DE UNIVERSIDAD"/>
    <s v="C01"/>
    <s v="TIEMPO COMPLETO"/>
    <s v="2010-12-07 00:00:00.0"/>
    <s v="null"/>
    <s v="DF100287"/>
    <s v="CATEDRÁTICO DE UNIVERSIDAD"/>
    <s v="R112"/>
    <x v="8"/>
    <n v="750"/>
    <s v="QUÍMICA ANALÍTICA"/>
  </r>
  <r>
    <x v="13"/>
    <n v="16544605"/>
    <x v="4"/>
    <n v="426"/>
    <s v="426G"/>
    <s v="GRUPO-A"/>
    <s v="Química analítica"/>
    <s v="GG"/>
    <s v="GRUPO GRANDE"/>
    <s v="426G"/>
    <s v="GRUPO GRANDE DE Química analítica"/>
    <s v="GRUPO-A"/>
    <s v="Grupo Grande de Química analítica"/>
    <s v="AN"/>
    <n v="16544605"/>
    <s v="CABREDO"/>
    <s v="PINILLOS"/>
    <s v="SUSANA"/>
    <s v="CABREDO PINILLOS, SUSANA"/>
    <x v="0"/>
    <x v="0"/>
    <x v="0"/>
    <m/>
    <m/>
    <s v="susacapi"/>
    <s v="susana.cabredo@unirioja.es"/>
    <n v="5"/>
    <m/>
    <n v="504"/>
    <s v="PROFESOR TITULAR UNIVERSIDAD"/>
    <s v="01A"/>
    <s v="TIEMPO COMPLETO AMPLIADO"/>
    <s v="2017-09-15 00:00:00.0"/>
    <s v="null"/>
    <s v="DF32370"/>
    <s v="TITULAR DE UNIVERSIDAD"/>
    <s v="R112"/>
    <x v="8"/>
    <n v="750"/>
    <s v="QUÍMICA ANALÍTICA"/>
  </r>
  <r>
    <x v="12"/>
    <n v="16524700"/>
    <x v="4"/>
    <n v="427"/>
    <s v="427G"/>
    <s v="GRUPO-A"/>
    <s v="Química física I"/>
    <s v="GG"/>
    <s v="GRUPO GRANDE"/>
    <s v="427G"/>
    <s v="GRUPO GRANDE DE Química física I"/>
    <s v="GRUPO-A"/>
    <s v="Grupo Grande de Química física I"/>
    <s v="AN"/>
    <n v="16524700"/>
    <s v="BAÑOS"/>
    <s v="ARRIBAS"/>
    <s v="IRENE"/>
    <s v="BAÑOS ARRIBAS, IRENE"/>
    <x v="0"/>
    <x v="0"/>
    <x v="0"/>
    <m/>
    <m/>
    <s v="ibanos"/>
    <s v="irene.banos@unirioja.es"/>
    <n v="6.8"/>
    <n v="6.8"/>
    <n v="504"/>
    <s v="PROFESOR TITULAR UNIVERSIDAD"/>
    <s v="01A"/>
    <s v="TIEMPO COMPLETO AMPLIADO"/>
    <s v="2012-09-01 00:00:00.0"/>
    <s v="null"/>
    <s v="DF32390"/>
    <s v="TITULAR DE UNIVERSIDAD"/>
    <s v="R112"/>
    <x v="8"/>
    <n v="755"/>
    <s v="QUÍMICA FÍSICA"/>
  </r>
  <r>
    <x v="12"/>
    <n v="16580433"/>
    <x v="4"/>
    <n v="427"/>
    <s v="427I"/>
    <s v="GRUPO-A1"/>
    <s v="Química física I"/>
    <s v="GI"/>
    <s v="GRUPO DE INFORMÁTICA"/>
    <s v="427I"/>
    <s v="INFORMÁTICA DE Química física I"/>
    <s v="GRUPO-A1"/>
    <s v="Informática de Química física I"/>
    <s v="AN"/>
    <n v="16580433"/>
    <s v="MARTÍNEZ"/>
    <s v="RUIZ"/>
    <s v="RODRIGO"/>
    <s v="MARTÍNEZ RUIZ, RODRIGO"/>
    <x v="0"/>
    <x v="0"/>
    <x v="0"/>
    <m/>
    <m/>
    <s v="romarine"/>
    <s v="rodrigo.martinez@unirioja.es"/>
    <n v="1"/>
    <n v="1"/>
    <n v="504"/>
    <s v="PROFESOR TITULAR UNIVERSIDAD"/>
    <s v="C01"/>
    <s v="TIEMPO COMPLETO"/>
    <s v="2018-12-18 00:00:00.0"/>
    <s v="null"/>
    <s v="DF100369"/>
    <s v="PROFESOR TITULAR DE UNIVERSIDAD"/>
    <s v="R112"/>
    <x v="8"/>
    <n v="755"/>
    <s v="QUÍMICA FÍSICA"/>
  </r>
  <r>
    <x v="12"/>
    <n v="16539508"/>
    <x v="4"/>
    <n v="427"/>
    <s v="427L"/>
    <s v="GRUPO-A1"/>
    <s v="Química física I"/>
    <s v="GL"/>
    <s v="GRUPO DE LABORATORIO"/>
    <s v="427L"/>
    <s v="LABORATORIO DE Química física I"/>
    <s v="GRUPO-A1"/>
    <s v="Laboratorio de Química física I"/>
    <s v="AN"/>
    <n v="16539508"/>
    <s v="MILLÁN"/>
    <s v="MONEO"/>
    <s v="JUDITH"/>
    <s v="MILLÁN MONEO, JUDITH"/>
    <x v="0"/>
    <x v="0"/>
    <x v="0"/>
    <m/>
    <m/>
    <s v="jumillan"/>
    <s v="judith.millan@unirioja.es"/>
    <n v="1"/>
    <n v="1"/>
    <n v="504"/>
    <s v="PROFESOR TITULAR UNIVERSIDAD"/>
    <s v="01R"/>
    <s v="TIEMPO COMPLETO REDUCIDO"/>
    <s v="2018-09-17 00:00:00.0"/>
    <s v="null"/>
    <s v="DF100345"/>
    <s v="PROFESOR TITULAR DE UNIVERSIDAD"/>
    <s v="R112"/>
    <x v="8"/>
    <n v="755"/>
    <s v="QUÍMICA FÍSICA"/>
  </r>
  <r>
    <x v="12"/>
    <n v="16547011"/>
    <x v="4"/>
    <n v="428"/>
    <s v="428G"/>
    <s v="GRUPO-A"/>
    <s v="Química inorgánica I"/>
    <s v="GG"/>
    <s v="GRUPO GRANDE"/>
    <s v="428G"/>
    <s v="GRUPO GRANDE DE Química inorgánica I"/>
    <s v="GRUPO-A"/>
    <s v="Grupo Grande de Química inorgánica I"/>
    <s v="AN"/>
    <n v="16547011"/>
    <s v="LÓPEZ DE LUZURIAGA"/>
    <s v="FERNÁNDEZ"/>
    <s v="JOSÉ MARÍA"/>
    <s v="LÓPEZ DE LUZURIAGA FERNÁNDEZ, JOSÉ MARÍA"/>
    <x v="0"/>
    <x v="0"/>
    <x v="0"/>
    <m/>
    <m/>
    <s v="jolopez"/>
    <s v="josemaria.lopez@unirioja.es"/>
    <n v="8.5"/>
    <n v="8.5"/>
    <n v="500"/>
    <s v="CATEDRATICO DE UNIVERSIDAD"/>
    <s v="01R"/>
    <s v="TIEMPO COMPLETO REDUCIDO"/>
    <s v="2016-09-15 00:00:00.0"/>
    <s v="null"/>
    <s v="DF100236"/>
    <s v="CATEDRÁTICO DE UNIVERSIDAD"/>
    <s v="R112"/>
    <x v="8"/>
    <n v="760"/>
    <s v="QUÍMICA INORGÁNICA"/>
  </r>
  <r>
    <x v="12"/>
    <n v="16508128"/>
    <x v="4"/>
    <n v="428"/>
    <s v="428L"/>
    <s v="GRUPO-A1"/>
    <s v="Química inorgánica I"/>
    <s v="GL"/>
    <s v="GRUPO DE LABORATORIO"/>
    <s v="428L"/>
    <s v="LABORATORIO DE Química inorgánica I"/>
    <s v="GRUPO-A1"/>
    <s v="Laboratorio de Química inorgánica I"/>
    <s v="AN"/>
    <n v="16508128"/>
    <s v="FERNÁNDEZ"/>
    <s v="GARBAYO"/>
    <s v="EDUARDO JACINTO"/>
    <s v="FERNÁNDEZ GARBAYO, EDUARDO JACINTO"/>
    <x v="0"/>
    <x v="0"/>
    <x v="0"/>
    <m/>
    <m/>
    <s v="edfernan"/>
    <s v="eduardo.fernandez@unirioja.es"/>
    <n v="0.5"/>
    <n v="0.5"/>
    <n v="500"/>
    <s v="CATEDRATICO DE UNIVERSIDAD"/>
    <s v="01R"/>
    <s v="TIEMPO COMPLETO REDUCIDO"/>
    <s v="2012-09-01 00:00:00.0"/>
    <s v="null"/>
    <s v="DF100235"/>
    <s v="CATEDRÁTICO DE UNIVERSIDAD"/>
    <s v="R112"/>
    <x v="8"/>
    <n v="760"/>
    <s v="QUÍMICA INORGÁNICA"/>
  </r>
  <r>
    <x v="12"/>
    <n v="16553823"/>
    <x v="4"/>
    <n v="428"/>
    <s v="428L"/>
    <s v="GRUPO-A1"/>
    <s v="Química inorgánica I"/>
    <s v="GL"/>
    <s v="GRUPO DE LABORATORIO"/>
    <s v="428L"/>
    <s v="LABORATORIO DE Química inorgánica I"/>
    <s v="GRUPO-A1"/>
    <s v="Laboratorio de Química inorgánica I"/>
    <s v="AN"/>
    <n v="16553823"/>
    <s v="OLMOS"/>
    <s v="PÉREZ"/>
    <s v="MARÍA ELENA"/>
    <s v="OLMOS PÉREZ, MARÍA ELENA"/>
    <x v="0"/>
    <x v="0"/>
    <x v="0"/>
    <m/>
    <m/>
    <s v="m-olmos"/>
    <s v="m-elena.olmos@unirioja.es"/>
    <n v="1.5"/>
    <n v="1.5"/>
    <n v="500"/>
    <s v="CATEDRATICO DE UNIVERSIDAD"/>
    <s v="01R"/>
    <s v="TIEMPO COMPLETO REDUCIDO"/>
    <s v="2018-12-18 00:00:00.0"/>
    <s v="null"/>
    <s v="DF100382"/>
    <s v="CATEDRÁTICO DE UNIVERSIDAD"/>
    <s v="R112"/>
    <x v="8"/>
    <n v="760"/>
    <s v="QUÍMICA INORGÁNICA"/>
  </r>
  <r>
    <x v="12"/>
    <n v="16517620"/>
    <x v="4"/>
    <n v="429"/>
    <s v="429G"/>
    <s v="GRUPO-A"/>
    <s v="Química orgánica"/>
    <s v="GG"/>
    <s v="GRUPO GRANDE"/>
    <s v="429G"/>
    <s v="GRUPO GRANDE DE Química orgánica"/>
    <s v="GRUPO-A"/>
    <s v="Grupo Grande de Química orgánica"/>
    <s v="AN"/>
    <n v="16517620"/>
    <s v="AVENOZA"/>
    <s v="AZNAR"/>
    <s v="ALBERTO"/>
    <s v="AVENOZA AZNAR, ALBERTO"/>
    <x v="0"/>
    <x v="0"/>
    <x v="0"/>
    <m/>
    <m/>
    <s v="avenoza"/>
    <s v="alberto.avenoza@unirioja.es"/>
    <n v="4.5"/>
    <n v="4.5"/>
    <n v="500"/>
    <s v="CATEDRATICO DE UNIVERSIDAD"/>
    <s v="01R"/>
    <s v="TIEMPO COMPLETO REDUCIDO"/>
    <s v="2012-09-01 00:00:00.0"/>
    <s v="null"/>
    <s v="DF100221"/>
    <s v="PROFESOR CATEDRÁTICO DE UNIVERSIDAD"/>
    <s v="R112"/>
    <x v="8"/>
    <n v="765"/>
    <s v="QUÍMICA ORGÁNICA"/>
  </r>
  <r>
    <x v="12"/>
    <n v="17836947"/>
    <x v="4"/>
    <n v="429"/>
    <s v="429G"/>
    <s v="GRUPO-A"/>
    <s v="Química orgánica"/>
    <s v="GG"/>
    <s v="GRUPO GRANDE"/>
    <s v="429G"/>
    <s v="GRUPO GRANDE DE Química orgánica"/>
    <s v="GRUPO-A"/>
    <s v="Grupo Grande de Química orgánica"/>
    <s v="AN"/>
    <n v="17836947"/>
    <s v="CAMPOS"/>
    <s v="GARCÍA"/>
    <s v="PEDRO JOSÉ"/>
    <s v="CAMPOS GARCÍA, PEDRO JOSÉ"/>
    <x v="1"/>
    <x v="0"/>
    <x v="0"/>
    <m/>
    <m/>
    <s v="pcampos"/>
    <s v="pedro.campos@unirioja.es"/>
    <n v="4"/>
    <n v="4"/>
    <n v="500"/>
    <s v="CATEDRATICO DE UNIVERSIDAD"/>
    <s v="01R"/>
    <s v="TIEMPO COMPLETO REDUCIDO"/>
    <s v="2012-09-01 00:00:00.0"/>
    <s v="null"/>
    <s v="DF32442"/>
    <s v="CATEDRÁTICO DE UNIVERSIDAD"/>
    <s v="R112"/>
    <x v="8"/>
    <n v="765"/>
    <s v="QUÍMICA ORGÁNICA"/>
  </r>
  <r>
    <x v="12"/>
    <n v="8958579"/>
    <x v="4"/>
    <n v="429"/>
    <s v="429R"/>
    <s v="GRUPO-A1"/>
    <s v="Química orgánica"/>
    <s v="GR"/>
    <s v="GRUPO REDUCIDO"/>
    <s v="429R"/>
    <s v="GRUPO REDUCIDO DE Química orgánica"/>
    <s v="GRUPO-A1"/>
    <s v="Grupo Reducido de Química orgánica"/>
    <s v="AN"/>
    <n v="8958579"/>
    <s v="RODRÍGUEZ"/>
    <s v="BARRANCO"/>
    <s v="MIGUEL ÁNGEL"/>
    <s v="RODRÍGUEZ BARRANCO, MIGUEL ÁNGEL"/>
    <x v="0"/>
    <x v="0"/>
    <x v="0"/>
    <m/>
    <m/>
    <s v="miguelr"/>
    <s v="miguelangel.rodriguez@unirioja.es"/>
    <n v="2"/>
    <n v="2"/>
    <n v="500"/>
    <s v="CATEDRATICO DE UNIVERSIDAD"/>
    <s v="01R"/>
    <s v="TIEMPO COMPLETO REDUCIDO"/>
    <s v="2012-09-01 00:00:00.0"/>
    <s v="null"/>
    <s v="DF100237"/>
    <s v="CATEDRÁTICO DE UNIVERSIDAD"/>
    <s v="R112"/>
    <x v="8"/>
    <n v="765"/>
    <s v="QUÍMICA ORGÁNICA"/>
  </r>
  <r>
    <x v="12"/>
    <n v="16557636"/>
    <x v="4"/>
    <n v="429"/>
    <s v="429R"/>
    <s v="GRUPO-A1"/>
    <s v="Química orgánica"/>
    <s v="GR"/>
    <s v="GRUPO REDUCIDO"/>
    <s v="429R"/>
    <s v="GRUPO REDUCIDO DE Química orgánica"/>
    <s v="GRUPO-A1"/>
    <s v="Grupo Reducido de Química orgánica"/>
    <s v="AN"/>
    <n v="16557636"/>
    <s v="BUSTO"/>
    <s v="SANCIRIÁN"/>
    <s v="JESÚS HÉCTOR"/>
    <s v="BUSTO SANCIRIÁN, JESÚS HÉCTOR"/>
    <x v="0"/>
    <x v="0"/>
    <x v="0"/>
    <m/>
    <m/>
    <s v="hebusto"/>
    <s v="hector.busto@unirioja.es"/>
    <n v="0.5"/>
    <n v="0.5"/>
    <n v="504"/>
    <s v="PROFESOR TITULAR UNIVERSIDAD"/>
    <s v="01R"/>
    <s v="TIEMPO COMPLETO REDUCIDO"/>
    <s v="2013-09-01 00:00:00.0"/>
    <s v="null"/>
    <s v="DF100220"/>
    <s v="PROFESOR TITULAR DE UNIVERSIDAD"/>
    <s v="R112"/>
    <x v="8"/>
    <n v="765"/>
    <s v="QUÍMICA ORGÁNICA"/>
  </r>
  <r>
    <x v="12"/>
    <n v="17199289"/>
    <x v="4"/>
    <n v="430"/>
    <s v="430G"/>
    <s v="GRUPO-A"/>
    <s v="Estadística y cálculo"/>
    <s v="GG"/>
    <s v="GRUPO GRANDE"/>
    <s v="430G"/>
    <s v="GRUPO GRANDE DE Estadística y cálculo"/>
    <s v="GRUPO-A"/>
    <s v="Grupo Grande de Estadística y cálculo"/>
    <s v="1S"/>
    <n v="17199289"/>
    <s v="FILLAT"/>
    <s v="BALLESTEROS"/>
    <s v="JUAN CARLOS"/>
    <s v="FILLAT BALLESTEROS, JUAN CARLOS"/>
    <x v="1"/>
    <x v="0"/>
    <x v="0"/>
    <m/>
    <m/>
    <s v="jufillat"/>
    <s v="juan-carlos.fillat@unirioja.es"/>
    <n v="4"/>
    <n v="4"/>
    <n v="504"/>
    <s v="PROFESOR TITULAR UNIVERSIDAD"/>
    <s v="01A"/>
    <s v="TIEMPO COMPLETO AMPLIADO"/>
    <s v="2012-09-01 00:00:00.0"/>
    <s v="null"/>
    <s v="DF32187"/>
    <s v="TITULAR DE UNIVERSIDAD"/>
    <s v="R111"/>
    <x v="7"/>
    <n v="265"/>
    <s v="ESTADÍSTICA E INVESTIGACIÓN OPERATIVA"/>
  </r>
  <r>
    <x v="13"/>
    <n v="17199289"/>
    <x v="4"/>
    <n v="430"/>
    <s v="430G"/>
    <s v="GRUPO-A"/>
    <s v="Estadística y cálculo"/>
    <s v="GG"/>
    <s v="GRUPO GRANDE"/>
    <s v="430G"/>
    <s v="GRUPO GRANDE DE Estadística y cálculo"/>
    <s v="GRUPO-A"/>
    <s v="Grupo Grande de Estadística y cálculo"/>
    <s v="1S"/>
    <n v="17199289"/>
    <s v="FILLAT"/>
    <s v="BALLESTEROS"/>
    <s v="JUAN CARLOS"/>
    <s v="FILLAT BALLESTEROS, JUAN CARLOS"/>
    <x v="1"/>
    <x v="0"/>
    <x v="0"/>
    <m/>
    <m/>
    <s v="jufillat"/>
    <s v="juan-carlos.fillat@unirioja.es"/>
    <n v="4"/>
    <m/>
    <n v="504"/>
    <s v="PROFESOR TITULAR UNIVERSIDAD"/>
    <s v="01A"/>
    <s v="TIEMPO COMPLETO AMPLIADO"/>
    <s v="2012-09-01 00:00:00.0"/>
    <s v="null"/>
    <s v="DF32187"/>
    <s v="TITULAR DE UNIVERSIDAD"/>
    <s v="R111"/>
    <x v="7"/>
    <n v="265"/>
    <s v="ESTADÍSTICA E INVESTIGACIÓN OPERATIVA"/>
  </r>
  <r>
    <x v="12"/>
    <n v="16570824"/>
    <x v="4"/>
    <n v="431"/>
    <s v="431G"/>
    <s v="GRUPO-A"/>
    <s v="Ingeniería Química"/>
    <s v="GG"/>
    <s v="GRUPO GRANDE"/>
    <s v="431G"/>
    <s v="GRUPO GRANDE DE Ingeniería Química"/>
    <s v="GRUPO-A"/>
    <s v="Grupo Grande de Ingeniería Química"/>
    <s v="2S"/>
    <n v="16570824"/>
    <s v="ESTEBAN"/>
    <s v="DÍEZ"/>
    <s v="ISABEL"/>
    <s v="ESTEBAN DÍEZ, ISABEL"/>
    <x v="0"/>
    <x v="0"/>
    <x v="0"/>
    <m/>
    <m/>
    <s v="iesteban"/>
    <s v="isabel.esteban@unirioja.es"/>
    <n v="3"/>
    <n v="3"/>
    <n v="504"/>
    <s v="PROFESOR TITULAR UNIVERSIDAD"/>
    <s v="C01"/>
    <s v="TIEMPO COMPLETO"/>
    <s v="2018-12-21 00:00:00.0"/>
    <s v="null"/>
    <s v="DF100368"/>
    <s v="PROFESOR TITULAR DE UNIVERSIDAD"/>
    <s v="R112"/>
    <x v="8"/>
    <n v="555"/>
    <s v="INGENIERÍA QUÍMICA"/>
  </r>
  <r>
    <x v="12"/>
    <n v="13092044"/>
    <x v="4"/>
    <n v="431"/>
    <s v="431L"/>
    <s v="GRUPO-A1"/>
    <s v="Ingeniería Química"/>
    <s v="GL"/>
    <s v="GRUPO DE LABORATORIO"/>
    <s v="431L"/>
    <s v="LABORATORIO DE Ingeniería Química"/>
    <s v="GRUPO-A1"/>
    <s v="Laboratorio de Ingeniería Química"/>
    <s v="2S"/>
    <n v="13092044"/>
    <s v="GONZÁLEZ"/>
    <s v="SÁIZ"/>
    <s v="JOSÉ MARÍA"/>
    <s v="GONZÁLEZ SÁIZ, JOSÉ MARÍA"/>
    <x v="1"/>
    <x v="0"/>
    <x v="0"/>
    <m/>
    <m/>
    <s v="jmgonza"/>
    <s v="josemaria.gonzalez@unirioja.es"/>
    <n v="1.4"/>
    <n v="1.4"/>
    <s v="A-0500"/>
    <s v="CATEDRATICO DE UNIVERSIDAD"/>
    <s v="01R"/>
    <s v="TIEMPO COMPLETO REDUCIDO"/>
    <s v="2014-09-15 00:00:00.0"/>
    <s v="null"/>
    <s v="DF100279"/>
    <s v="CATEDRÁTICO DE UNIVERSIDAD"/>
    <s v="R112"/>
    <x v="8"/>
    <n v="555"/>
    <s v="INGENIERÍA QUÍMICA"/>
  </r>
  <r>
    <x v="12"/>
    <n v="16543785"/>
    <x v="4"/>
    <n v="432"/>
    <s v="432G"/>
    <s v="GRUPO-A"/>
    <s v="Trabajo fin de grado en Química"/>
    <s v="GG"/>
    <s v="GRUPO GRANDE"/>
    <s v="432G"/>
    <s v="TRABAJO FIN DE GRADO"/>
    <s v="GRUPO-A"/>
    <s v="TRABAJO FIN DE GRADO"/>
    <s v="I"/>
    <n v="16543785"/>
    <s v="ZURBANO"/>
    <s v="ASENSIO"/>
    <s v="MARÍA DEL MAR"/>
    <s v="ZURBANO ASENSIO, MARÍA DEL MAR"/>
    <x v="1"/>
    <x v="0"/>
    <x v="0"/>
    <m/>
    <m/>
    <s v="mmzurba"/>
    <s v="marimar.zurbano@unirioja.es"/>
    <n v="0"/>
    <n v="0"/>
    <n v="504"/>
    <s v="PROFESOR TITULAR UNIVERSIDAD"/>
    <s v="01R"/>
    <s v="TIEMPO COMPLETO REDUCIDO"/>
    <s v="2016-09-15 00:00:00.0"/>
    <s v="null"/>
    <s v="DF100149"/>
    <s v="PROFESOR TITULAR DE UNIVERSIDAD"/>
    <s v="R112"/>
    <x v="8"/>
    <n v="765"/>
    <s v="QUÍMICA ORGÁNICA"/>
  </r>
  <r>
    <x v="13"/>
    <n v="8797523"/>
    <x v="4"/>
    <n v="433"/>
    <s v="433G"/>
    <s v="GRUPO-A"/>
    <s v="Fisiología de la vid"/>
    <s v="GG"/>
    <s v="GRUPO GRANDE"/>
    <s v="433G"/>
    <s v="GRUPO GRANDE DE Fisiología de la vid"/>
    <s v="GRUPO-A"/>
    <s v="Grupo Grande de Fisiología de la vid"/>
    <s v="2S"/>
    <n v="8797523"/>
    <s v="NÚÑEZ"/>
    <s v="OLIVERA"/>
    <s v="ENCARNACIÓN"/>
    <s v="NÚÑEZ OLIVERA, ENCARNACIÓN"/>
    <x v="0"/>
    <x v="0"/>
    <x v="0"/>
    <m/>
    <m/>
    <s v="eolivera"/>
    <s v="encarnacion.nunez@unirioja.es"/>
    <n v="1.8"/>
    <n v="1.8"/>
    <s v="A-0500"/>
    <s v="CATEDRATICO DE UNIVERSIDAD"/>
    <s v="01R"/>
    <s v="TIEMPO COMPLETO REDUCIDO"/>
    <s v="2015-09-15 00:00:00.0"/>
    <s v="null"/>
    <s v="DF100277"/>
    <s v="CATEDRÁTICO DE UNIVERSIDAD"/>
    <s v="R101"/>
    <x v="4"/>
    <n v="412"/>
    <s v="FISIOLOGÍA VEGETAL"/>
  </r>
  <r>
    <x v="13"/>
    <n v="16531083"/>
    <x v="4"/>
    <n v="433"/>
    <s v="433G"/>
    <s v="GRUPO-A"/>
    <s v="Fisiología de la vid"/>
    <s v="GG"/>
    <s v="GRUPO GRANDE"/>
    <s v="433G"/>
    <s v="GRUPO GRANDE DE Fisiología de la vid"/>
    <s v="GRUPO-A"/>
    <s v="Grupo Grande de Fisiología de la vid"/>
    <s v="2S"/>
    <n v="16531083"/>
    <s v="TOMÁS"/>
    <s v="LAS HERAS"/>
    <s v="RAFAEL"/>
    <s v="TOMÁS LAS HERAS, RAFAEL"/>
    <x v="0"/>
    <x v="0"/>
    <x v="0"/>
    <m/>
    <m/>
    <s v="ratomas"/>
    <s v="rafael.tomas@unirioja.es"/>
    <n v="1.8"/>
    <n v="1.8"/>
    <n v="504"/>
    <s v="PROFESOR TITULAR UNIVERSIDAD"/>
    <s v="01R"/>
    <s v="TIEMPO COMPLETO REDUCIDO"/>
    <s v="2017-09-15 00:00:00.0"/>
    <s v="null"/>
    <s v="DF100086"/>
    <s v="TITULAR DE ESCUELA UNIVERSITARIA"/>
    <s v="R101"/>
    <x v="4"/>
    <n v="412"/>
    <s v="FISIOLOGÍA VEGETAL"/>
  </r>
  <r>
    <x v="13"/>
    <n v="16603952"/>
    <x v="4"/>
    <n v="433"/>
    <s v="433L"/>
    <s v="GRUPO-A3"/>
    <s v="Fisiología de la vid"/>
    <s v="GL"/>
    <s v="GRUPO DE LABORATORIO"/>
    <s v="433L"/>
    <s v="LABORATORIO DE Fisiología de la vid"/>
    <s v="GRUPO-A3"/>
    <s v="Laboratorio de Fisiología de la vid"/>
    <s v="2S"/>
    <n v="16603952"/>
    <s v="MONFORTE"/>
    <s v="LÓPEZ"/>
    <s v="LAURA"/>
    <s v="MONFORTE LÓPEZ, LAURA"/>
    <x v="0"/>
    <x v="0"/>
    <x v="1"/>
    <m/>
    <m/>
    <s v="lamonfor"/>
    <s v="laura.monforte@unirioja.es"/>
    <n v="2.4"/>
    <n v="2.4"/>
    <n v="7081"/>
    <s v="AYUDANTE (DOCTOR)"/>
    <s v="C01"/>
    <s v="TIEMPO COMPLETO"/>
    <s v="2018-09-17 00:00:00.0"/>
    <s v="2021-09-16 00:00:00.0"/>
    <s v="PI101345"/>
    <s v="PROFESOR AYUDANTE DOCTOR"/>
    <s v="R101"/>
    <x v="4"/>
    <n v="412"/>
    <s v="FISIOLOGÍA VEGETAL"/>
  </r>
  <r>
    <x v="14"/>
    <n v="8797523"/>
    <x v="4"/>
    <n v="433"/>
    <s v="433G"/>
    <s v="GRUPO-A"/>
    <s v="Fisiología de la vid"/>
    <s v="GG"/>
    <s v="GRUPO GRANDE"/>
    <s v="433G"/>
    <s v="GRUPO GRANDE DE Fisiología de la vid"/>
    <s v="GRUPO-A"/>
    <s v="Grupo Grande de Fisiología de la vid"/>
    <s v="2S"/>
    <n v="8797523"/>
    <s v="NÚÑEZ"/>
    <s v="OLIVERA"/>
    <s v="ENCARNACIÓN"/>
    <s v="NÚÑEZ OLIVERA, ENCARNACIÓN"/>
    <x v="0"/>
    <x v="0"/>
    <x v="0"/>
    <m/>
    <m/>
    <s v="eolivera"/>
    <s v="encarnacion.nunez@unirioja.es"/>
    <n v="1.8"/>
    <m/>
    <s v="A-0500"/>
    <s v="CATEDRATICO DE UNIVERSIDAD"/>
    <s v="01R"/>
    <s v="TIEMPO COMPLETO REDUCIDO"/>
    <s v="2015-09-15 00:00:00.0"/>
    <s v="null"/>
    <s v="DF100277"/>
    <s v="CATEDRÁTICO DE UNIVERSIDAD"/>
    <s v="R101"/>
    <x v="4"/>
    <n v="412"/>
    <s v="FISIOLOGÍA VEGETAL"/>
  </r>
  <r>
    <x v="14"/>
    <n v="16531083"/>
    <x v="4"/>
    <n v="433"/>
    <s v="433G"/>
    <s v="GRUPO-A"/>
    <s v="Fisiología de la vid"/>
    <s v="GG"/>
    <s v="GRUPO GRANDE"/>
    <s v="433G"/>
    <s v="GRUPO GRANDE DE Fisiología de la vid"/>
    <s v="GRUPO-A"/>
    <s v="Grupo Grande de Fisiología de la vid"/>
    <s v="2S"/>
    <n v="16531083"/>
    <s v="TOMÁS"/>
    <s v="LAS HERAS"/>
    <s v="RAFAEL"/>
    <s v="TOMÁS LAS HERAS, RAFAEL"/>
    <x v="0"/>
    <x v="0"/>
    <x v="0"/>
    <m/>
    <m/>
    <s v="ratomas"/>
    <s v="rafael.tomas@unirioja.es"/>
    <n v="1.8"/>
    <m/>
    <n v="504"/>
    <s v="PROFESOR TITULAR UNIVERSIDAD"/>
    <s v="01R"/>
    <s v="TIEMPO COMPLETO REDUCIDO"/>
    <s v="2017-09-15 00:00:00.0"/>
    <s v="null"/>
    <s v="DF100086"/>
    <s v="TITULAR DE ESCUELA UNIVERSITARIA"/>
    <s v="R101"/>
    <x v="4"/>
    <n v="412"/>
    <s v="FISIOLOGÍA VEGETAL"/>
  </r>
  <r>
    <x v="14"/>
    <n v="16603952"/>
    <x v="4"/>
    <n v="433"/>
    <s v="433L"/>
    <s v="GRUPO-A3"/>
    <s v="Fisiología de la vid"/>
    <s v="GL"/>
    <s v="GRUPO DE LABORATORIO"/>
    <s v="433L"/>
    <s v="LABORATORIO DE Fisiología de la vid"/>
    <s v="GRUPO-A3"/>
    <s v="Laboratorio de Fisiología de la vid"/>
    <s v="2S"/>
    <n v="16603952"/>
    <s v="MONFORTE"/>
    <s v="LÓPEZ"/>
    <s v="LAURA"/>
    <s v="MONFORTE LÓPEZ, LAURA"/>
    <x v="0"/>
    <x v="0"/>
    <x v="1"/>
    <m/>
    <m/>
    <s v="lamonfor"/>
    <s v="laura.monforte@unirioja.es"/>
    <n v="2.4"/>
    <m/>
    <n v="7081"/>
    <s v="AYUDANTE (DOCTOR)"/>
    <s v="C01"/>
    <s v="TIEMPO COMPLETO"/>
    <s v="2018-09-17 00:00:00.0"/>
    <s v="2021-09-16 00:00:00.0"/>
    <s v="PI101345"/>
    <s v="PROFESOR AYUDANTE DOCTOR"/>
    <s v="R101"/>
    <x v="4"/>
    <n v="412"/>
    <s v="FISIOLOGÍA VEGETAL"/>
  </r>
  <r>
    <x v="12"/>
    <n v="16528703"/>
    <x v="4"/>
    <n v="434"/>
    <s v="434G"/>
    <s v="GRUPO-A"/>
    <s v="Enología I"/>
    <s v="GG"/>
    <s v="GRUPO GRANDE"/>
    <s v="434G"/>
    <s v="GRUPO GRANDE DE Enología I"/>
    <s v="GRUPO-A"/>
    <s v="Grupo Grande de Enología I"/>
    <s v="1S"/>
    <n v="16528703"/>
    <s v="GUTIÉRREZ"/>
    <s v="VIGUERA"/>
    <s v="ANA ROSA"/>
    <s v="GUTIÉRREZ VIGUERA, ANA ROSA"/>
    <x v="0"/>
    <x v="0"/>
    <x v="0"/>
    <m/>
    <m/>
    <s v="angutivi"/>
    <s v="ana-rosa.gutierrez@unirioja.es"/>
    <n v="4"/>
    <n v="4"/>
    <n v="500"/>
    <s v="CATEDRATICO DE UNIVERSIDAD"/>
    <s v="01R"/>
    <s v="TIEMPO COMPLETO REDUCIDO"/>
    <s v="2018-12-05 00:00:00.0"/>
    <s v="null"/>
    <s v="DF100374"/>
    <s v="CATEDRÁTICO DE UNIVERSIDAD"/>
    <s v="R101"/>
    <x v="4"/>
    <n v="780"/>
    <s v="TECNOLOGÍA DE ALIMENTOS"/>
  </r>
  <r>
    <x v="13"/>
    <n v="16528703"/>
    <x v="4"/>
    <n v="434"/>
    <s v="434G"/>
    <s v="GRUPO-A"/>
    <s v="Enología I"/>
    <s v="GG"/>
    <s v="GRUPO GRANDE"/>
    <s v="434G"/>
    <s v="GRUPO GRANDE DE Enología I"/>
    <s v="GRUPO-A"/>
    <s v="Grupo Grande de Enología I"/>
    <s v="1S"/>
    <n v="16528703"/>
    <s v="GUTIÉRREZ"/>
    <s v="VIGUERA"/>
    <s v="ANA ROSA"/>
    <s v="GUTIÉRREZ VIGUERA, ANA ROSA"/>
    <x v="0"/>
    <x v="0"/>
    <x v="0"/>
    <m/>
    <m/>
    <s v="angutivi"/>
    <s v="ana-rosa.gutierrez@unirioja.es"/>
    <n v="4"/>
    <m/>
    <n v="500"/>
    <s v="CATEDRATICO DE UNIVERSIDAD"/>
    <s v="01R"/>
    <s v="TIEMPO COMPLETO REDUCIDO"/>
    <s v="2018-12-05 00:00:00.0"/>
    <s v="null"/>
    <s v="DF100374"/>
    <s v="CATEDRÁTICO DE UNIVERSIDAD"/>
    <s v="R101"/>
    <x v="4"/>
    <n v="780"/>
    <s v="TECNOLOGÍA DE ALIMENTOS"/>
  </r>
  <r>
    <x v="14"/>
    <n v="16528703"/>
    <x v="4"/>
    <n v="434"/>
    <s v="434G"/>
    <s v="GRUPO-A"/>
    <s v="Enología I"/>
    <s v="GG"/>
    <s v="GRUPO GRANDE"/>
    <s v="434G"/>
    <s v="GRUPO GRANDE DE Enología I"/>
    <s v="GRUPO-A"/>
    <s v="Grupo Grande de Enología I"/>
    <s v="1S"/>
    <n v="16528703"/>
    <s v="GUTIÉRREZ"/>
    <s v="VIGUERA"/>
    <s v="ANA ROSA"/>
    <s v="GUTIÉRREZ VIGUERA, ANA ROSA"/>
    <x v="0"/>
    <x v="0"/>
    <x v="0"/>
    <m/>
    <m/>
    <s v="angutivi"/>
    <s v="ana-rosa.gutierrez@unirioja.es"/>
    <n v="4"/>
    <m/>
    <n v="500"/>
    <s v="CATEDRATICO DE UNIVERSIDAD"/>
    <s v="01R"/>
    <s v="TIEMPO COMPLETO REDUCIDO"/>
    <s v="2018-12-05 00:00:00.0"/>
    <s v="null"/>
    <s v="DF100374"/>
    <s v="CATEDRÁTICO DE UNIVERSIDAD"/>
    <s v="R101"/>
    <x v="4"/>
    <n v="780"/>
    <s v="TECNOLOGÍA DE ALIMENTOS"/>
  </r>
  <r>
    <x v="12"/>
    <n v="15841424"/>
    <x v="4"/>
    <n v="435"/>
    <s v="435G"/>
    <s v="GRUPO-A"/>
    <s v="Enología II"/>
    <s v="GG"/>
    <s v="GRUPO GRANDE"/>
    <s v="435G"/>
    <s v="GRUPO GRANDE DE Enologia II"/>
    <s v="GRUPO-A"/>
    <s v="Grupo Grande de Enologia II"/>
    <s v="2S"/>
    <n v="15841424"/>
    <s v="AYESTARÁN"/>
    <s v="ITURBE"/>
    <s v="Mª BELEN"/>
    <s v="AYESTARÁN ITURBE, Mª BELEN"/>
    <x v="0"/>
    <x v="0"/>
    <x v="0"/>
    <m/>
    <m/>
    <s v="beayesta"/>
    <s v="belen.ayestaran@unirioja.es"/>
    <n v="0"/>
    <n v="0"/>
    <n v="500"/>
    <s v="CATEDRATICO DE UNIVERSIDAD"/>
    <s v="01R"/>
    <s v="TIEMPO COMPLETO REDUCIDO"/>
    <s v="2018-12-05 00:00:00.0"/>
    <s v="null"/>
    <s v="DF100372"/>
    <s v="CATEDRÁTICO DE UNIVERSIDAD"/>
    <s v="R101"/>
    <x v="4"/>
    <n v="780"/>
    <s v="TECNOLOGÍA DE ALIMENTOS"/>
  </r>
  <r>
    <x v="12"/>
    <n v="16587648"/>
    <x v="4"/>
    <n v="435"/>
    <s v="435G"/>
    <s v="GRUPO-A"/>
    <s v="Enología II"/>
    <s v="GG"/>
    <s v="GRUPO GRANDE"/>
    <s v="435G"/>
    <s v="GRUPO GRANDE DE Enologia II"/>
    <s v="GRUPO-A"/>
    <s v="Grupo Grande de Enologia II"/>
    <s v="2S"/>
    <n v="16587648"/>
    <s v="GONZÁLEZ"/>
    <s v="ARENZANA"/>
    <s v="LUCÍA"/>
    <s v="GONZÁLEZ ARENZANA, LUCÍA"/>
    <x v="1"/>
    <x v="0"/>
    <x v="1"/>
    <m/>
    <m/>
    <s v="lugonza"/>
    <s v="lucia.gonzalez@unirioja.es"/>
    <n v="1.2"/>
    <n v="1.2"/>
    <n v="536"/>
    <s v="PROFESOR INTERINO"/>
    <s v="P05"/>
    <s v="TIEMPO PARCIAL (5+5 HORAS)"/>
    <s v="2019-03-02 00:00:00.0"/>
    <s v="2019-09-14 00:00:00.0"/>
    <s v="PI101425"/>
    <s v="PROFESOR CONTRATADO INTERINO"/>
    <s v="R101"/>
    <x v="4"/>
    <n v="780"/>
    <s v="TECNOLOGÍA DE ALIMENTOS"/>
  </r>
  <r>
    <x v="12"/>
    <n v="16609248"/>
    <x v="4"/>
    <n v="435"/>
    <s v="435G"/>
    <s v="GRUPO-A"/>
    <s v="Enología II"/>
    <s v="GG"/>
    <s v="GRUPO GRANDE"/>
    <s v="435G"/>
    <s v="GRUPO GRANDE DE Enologia II"/>
    <s v="GRUPO-A"/>
    <s v="Grupo Grande de Enologia II"/>
    <s v="2S"/>
    <n v="16609248"/>
    <s v="MARTÍNEZ"/>
    <s v="LAPUENTE"/>
    <s v="LETICIA"/>
    <s v="MARTÍNEZ LAPUENTE, LETICIA"/>
    <x v="1"/>
    <x v="0"/>
    <x v="0"/>
    <m/>
    <m/>
    <s v="lemartl"/>
    <s v="leticia.martinez@unirioja.es"/>
    <n v="2.8"/>
    <n v="2.8"/>
    <n v="536"/>
    <s v="PROFESOR INTERINO"/>
    <s v="C01"/>
    <s v="TIEMPO COMPLETO"/>
    <s v="2018-09-18 00:00:00.0"/>
    <s v="null"/>
    <s v="PI101226"/>
    <s v="PROFESOR CONTRATADO INTERINO"/>
    <s v="R101"/>
    <x v="4"/>
    <n v="780"/>
    <s v="TECNOLOGÍA DE ALIMENTOS"/>
  </r>
  <r>
    <x v="12"/>
    <n v="16567034"/>
    <x v="4"/>
    <n v="435"/>
    <s v="435L"/>
    <s v="GRUPO-A1"/>
    <s v="Enología II"/>
    <s v="GL"/>
    <s v="GRUPO DE LABORATORIO"/>
    <s v="435L"/>
    <s v="LABORATORIO DE Enologia II"/>
    <s v="GRUPO-A1"/>
    <s v="Laboratorio de Enologia II"/>
    <s v="2S"/>
    <n v="16567034"/>
    <s v="GUADALUPE"/>
    <s v="MÍNGUEZ"/>
    <s v="ZENAIDA"/>
    <s v="GUADALUPE MÍNGUEZ, ZENAIDA"/>
    <x v="1"/>
    <x v="0"/>
    <x v="0"/>
    <m/>
    <m/>
    <s v="zeguadal"/>
    <s v="zenaida.guadalupe@unirioja.es"/>
    <n v="2"/>
    <n v="2"/>
    <n v="504"/>
    <s v="PROFESOR TITULAR UNIVERSIDAD"/>
    <s v="C01"/>
    <s v="TIEMPO COMPLETO"/>
    <s v="2018-12-21 00:00:00.0"/>
    <s v="null"/>
    <s v="DF100361"/>
    <s v="PROFESOR TITULAR DE UNIVERSIDAD"/>
    <s v="R101"/>
    <x v="4"/>
    <n v="780"/>
    <s v="TECNOLOGÍA DE ALIMENTOS"/>
  </r>
  <r>
    <x v="13"/>
    <n v="15841424"/>
    <x v="4"/>
    <n v="435"/>
    <s v="435G"/>
    <s v="GRUPO-A"/>
    <s v="Enología II"/>
    <s v="GG"/>
    <s v="GRUPO GRANDE"/>
    <s v="435G"/>
    <s v="GRUPO GRANDE DE Enologia II"/>
    <s v="GRUPO-A"/>
    <s v="Grupo Grande de Enologia II"/>
    <s v="2S"/>
    <n v="15841424"/>
    <s v="AYESTARÁN"/>
    <s v="ITURBE"/>
    <s v="Mª BELEN"/>
    <s v="AYESTARÁN ITURBE, Mª BELEN"/>
    <x v="0"/>
    <x v="0"/>
    <x v="0"/>
    <m/>
    <m/>
    <s v="beayesta"/>
    <s v="belen.ayestaran@unirioja.es"/>
    <n v="0"/>
    <m/>
    <n v="500"/>
    <s v="CATEDRATICO DE UNIVERSIDAD"/>
    <s v="01R"/>
    <s v="TIEMPO COMPLETO REDUCIDO"/>
    <s v="2018-12-05 00:00:00.0"/>
    <s v="null"/>
    <s v="DF100372"/>
    <s v="CATEDRÁTICO DE UNIVERSIDAD"/>
    <s v="R101"/>
    <x v="4"/>
    <n v="780"/>
    <s v="TECNOLOGÍA DE ALIMENTOS"/>
  </r>
  <r>
    <x v="13"/>
    <n v="16587648"/>
    <x v="4"/>
    <n v="435"/>
    <s v="435G"/>
    <s v="GRUPO-A"/>
    <s v="Enología II"/>
    <s v="GG"/>
    <s v="GRUPO GRANDE"/>
    <s v="435G"/>
    <s v="GRUPO GRANDE DE Enologia II"/>
    <s v="GRUPO-A"/>
    <s v="Grupo Grande de Enologia II"/>
    <s v="2S"/>
    <n v="16587648"/>
    <s v="GONZÁLEZ"/>
    <s v="ARENZANA"/>
    <s v="LUCÍA"/>
    <s v="GONZÁLEZ ARENZANA, LUCÍA"/>
    <x v="1"/>
    <x v="0"/>
    <x v="1"/>
    <m/>
    <m/>
    <s v="lugonza"/>
    <s v="lucia.gonzalez@unirioja.es"/>
    <n v="1.2"/>
    <m/>
    <n v="536"/>
    <s v="PROFESOR INTERINO"/>
    <s v="P05"/>
    <s v="TIEMPO PARCIAL (5+5 HORAS)"/>
    <s v="2019-03-02 00:00:00.0"/>
    <s v="2019-09-14 00:00:00.0"/>
    <s v="PI101425"/>
    <s v="PROFESOR CONTRATADO INTERINO"/>
    <s v="R101"/>
    <x v="4"/>
    <n v="780"/>
    <s v="TECNOLOGÍA DE ALIMENTOS"/>
  </r>
  <r>
    <x v="13"/>
    <n v="16609248"/>
    <x v="4"/>
    <n v="435"/>
    <s v="435G"/>
    <s v="GRUPO-A"/>
    <s v="Enología II"/>
    <s v="GG"/>
    <s v="GRUPO GRANDE"/>
    <s v="435G"/>
    <s v="GRUPO GRANDE DE Enologia II"/>
    <s v="GRUPO-A"/>
    <s v="Grupo Grande de Enologia II"/>
    <s v="2S"/>
    <n v="16609248"/>
    <s v="MARTÍNEZ"/>
    <s v="LAPUENTE"/>
    <s v="LETICIA"/>
    <s v="MARTÍNEZ LAPUENTE, LETICIA"/>
    <x v="1"/>
    <x v="0"/>
    <x v="0"/>
    <m/>
    <m/>
    <s v="lemartl"/>
    <s v="leticia.martinez@unirioja.es"/>
    <n v="2.8"/>
    <m/>
    <n v="536"/>
    <s v="PROFESOR INTERINO"/>
    <s v="C01"/>
    <s v="TIEMPO COMPLETO"/>
    <s v="2018-09-18 00:00:00.0"/>
    <s v="null"/>
    <s v="PI101226"/>
    <s v="PROFESOR CONTRATADO INTERINO"/>
    <s v="R101"/>
    <x v="4"/>
    <n v="780"/>
    <s v="TECNOLOGÍA DE ALIMENTOS"/>
  </r>
  <r>
    <x v="13"/>
    <n v="16567034"/>
    <x v="4"/>
    <n v="435"/>
    <s v="435L"/>
    <s v="GRUPO-A1"/>
    <s v="Enología II"/>
    <s v="GL"/>
    <s v="GRUPO DE LABORATORIO"/>
    <s v="435L"/>
    <s v="LABORATORIO DE Enologia II"/>
    <s v="GRUPO-A1"/>
    <s v="Laboratorio de Enologia II"/>
    <s v="2S"/>
    <n v="16567034"/>
    <s v="GUADALUPE"/>
    <s v="MÍNGUEZ"/>
    <s v="ZENAIDA"/>
    <s v="GUADALUPE MÍNGUEZ, ZENAIDA"/>
    <x v="1"/>
    <x v="0"/>
    <x v="0"/>
    <m/>
    <m/>
    <s v="zeguadal"/>
    <s v="zenaida.guadalupe@unirioja.es"/>
    <n v="2"/>
    <m/>
    <n v="504"/>
    <s v="PROFESOR TITULAR UNIVERSIDAD"/>
    <s v="C01"/>
    <s v="TIEMPO COMPLETO"/>
    <s v="2018-12-21 00:00:00.0"/>
    <s v="null"/>
    <s v="DF100361"/>
    <s v="PROFESOR TITULAR DE UNIVERSIDAD"/>
    <s v="R101"/>
    <x v="4"/>
    <n v="780"/>
    <s v="TECNOLOGÍA DE ALIMENTOS"/>
  </r>
  <r>
    <x v="14"/>
    <n v="15841424"/>
    <x v="4"/>
    <n v="435"/>
    <s v="435G"/>
    <s v="GRUPO-A"/>
    <s v="Enología II"/>
    <s v="GG"/>
    <s v="GRUPO GRANDE"/>
    <s v="435G"/>
    <s v="GRUPO GRANDE DE Enologia II"/>
    <s v="GRUPO-A"/>
    <s v="Grupo Grande de Enologia II"/>
    <s v="2S"/>
    <n v="15841424"/>
    <s v="AYESTARÁN"/>
    <s v="ITURBE"/>
    <s v="Mª BELEN"/>
    <s v="AYESTARÁN ITURBE, Mª BELEN"/>
    <x v="0"/>
    <x v="0"/>
    <x v="0"/>
    <m/>
    <m/>
    <s v="beayesta"/>
    <s v="belen.ayestaran@unirioja.es"/>
    <n v="0"/>
    <m/>
    <n v="500"/>
    <s v="CATEDRATICO DE UNIVERSIDAD"/>
    <s v="01R"/>
    <s v="TIEMPO COMPLETO REDUCIDO"/>
    <s v="2018-12-05 00:00:00.0"/>
    <s v="null"/>
    <s v="DF100372"/>
    <s v="CATEDRÁTICO DE UNIVERSIDAD"/>
    <s v="R101"/>
    <x v="4"/>
    <n v="780"/>
    <s v="TECNOLOGÍA DE ALIMENTOS"/>
  </r>
  <r>
    <x v="14"/>
    <n v="16587648"/>
    <x v="4"/>
    <n v="435"/>
    <s v="435G"/>
    <s v="GRUPO-A"/>
    <s v="Enología II"/>
    <s v="GG"/>
    <s v="GRUPO GRANDE"/>
    <s v="435G"/>
    <s v="GRUPO GRANDE DE Enologia II"/>
    <s v="GRUPO-A"/>
    <s v="Grupo Grande de Enologia II"/>
    <s v="2S"/>
    <n v="16587648"/>
    <s v="GONZÁLEZ"/>
    <s v="ARENZANA"/>
    <s v="LUCÍA"/>
    <s v="GONZÁLEZ ARENZANA, LUCÍA"/>
    <x v="1"/>
    <x v="0"/>
    <x v="1"/>
    <m/>
    <m/>
    <s v="lugonza"/>
    <s v="lucia.gonzalez@unirioja.es"/>
    <n v="1.2"/>
    <m/>
    <n v="536"/>
    <s v="PROFESOR INTERINO"/>
    <s v="P05"/>
    <s v="TIEMPO PARCIAL (5+5 HORAS)"/>
    <s v="2019-03-02 00:00:00.0"/>
    <s v="2019-09-14 00:00:00.0"/>
    <s v="PI101425"/>
    <s v="PROFESOR CONTRATADO INTERINO"/>
    <s v="R101"/>
    <x v="4"/>
    <n v="780"/>
    <s v="TECNOLOGÍA DE ALIMENTOS"/>
  </r>
  <r>
    <x v="14"/>
    <n v="16609248"/>
    <x v="4"/>
    <n v="435"/>
    <s v="435G"/>
    <s v="GRUPO-A"/>
    <s v="Enología II"/>
    <s v="GG"/>
    <s v="GRUPO GRANDE"/>
    <s v="435G"/>
    <s v="GRUPO GRANDE DE Enologia II"/>
    <s v="GRUPO-A"/>
    <s v="Grupo Grande de Enologia II"/>
    <s v="2S"/>
    <n v="16609248"/>
    <s v="MARTÍNEZ"/>
    <s v="LAPUENTE"/>
    <s v="LETICIA"/>
    <s v="MARTÍNEZ LAPUENTE, LETICIA"/>
    <x v="1"/>
    <x v="0"/>
    <x v="0"/>
    <m/>
    <m/>
    <s v="lemartl"/>
    <s v="leticia.martinez@unirioja.es"/>
    <n v="2.8"/>
    <m/>
    <n v="536"/>
    <s v="PROFESOR INTERINO"/>
    <s v="C01"/>
    <s v="TIEMPO COMPLETO"/>
    <s v="2018-09-18 00:00:00.0"/>
    <s v="null"/>
    <s v="PI101226"/>
    <s v="PROFESOR CONTRATADO INTERINO"/>
    <s v="R101"/>
    <x v="4"/>
    <n v="780"/>
    <s v="TECNOLOGÍA DE ALIMENTOS"/>
  </r>
  <r>
    <x v="14"/>
    <n v="16567034"/>
    <x v="4"/>
    <n v="435"/>
    <s v="435L"/>
    <s v="GRUPO-A1"/>
    <s v="Enología II"/>
    <s v="GL"/>
    <s v="GRUPO DE LABORATORIO"/>
    <s v="435L"/>
    <s v="LABORATORIO DE Enologia II"/>
    <s v="GRUPO-A1"/>
    <s v="Laboratorio de Enologia II"/>
    <s v="2S"/>
    <n v="16567034"/>
    <s v="GUADALUPE"/>
    <s v="MÍNGUEZ"/>
    <s v="ZENAIDA"/>
    <s v="GUADALUPE MÍNGUEZ, ZENAIDA"/>
    <x v="1"/>
    <x v="0"/>
    <x v="0"/>
    <m/>
    <m/>
    <s v="zeguadal"/>
    <s v="zenaida.guadalupe@unirioja.es"/>
    <n v="2"/>
    <m/>
    <n v="504"/>
    <s v="PROFESOR TITULAR UNIVERSIDAD"/>
    <s v="C01"/>
    <s v="TIEMPO COMPLETO"/>
    <s v="2018-12-21 00:00:00.0"/>
    <s v="null"/>
    <s v="DF100361"/>
    <s v="PROFESOR TITULAR DE UNIVERSIDAD"/>
    <s v="R101"/>
    <x v="4"/>
    <n v="780"/>
    <s v="TECNOLOGÍA DE ALIMENTOS"/>
  </r>
  <r>
    <x v="12"/>
    <n v="16267404"/>
    <x v="4"/>
    <n v="436"/>
    <s v="436G"/>
    <s v="GRUPO-A"/>
    <s v="Composición y evolución del vino"/>
    <s v="GG"/>
    <s v="GRUPO GRANDE"/>
    <s v="436G"/>
    <s v="GRUPO GRANDE DE Composición y evolución del vino"/>
    <s v="GRUPO-A"/>
    <s v="Grupo Grande de Composición y evolución del vino"/>
    <s v="1S"/>
    <n v="16267404"/>
    <s v="FERNÁNDEZ"/>
    <s v="ZURBANO"/>
    <s v="MARÍA PURIFIC."/>
    <s v="FERNÁNDEZ ZURBANO, MARÍA PURIFIC."/>
    <x v="1"/>
    <x v="0"/>
    <x v="0"/>
    <m/>
    <m/>
    <s v="pfernan"/>
    <s v="puri.fernandez@unirioja.es"/>
    <n v="4.5"/>
    <n v="4.5"/>
    <n v="504"/>
    <s v="PROFESOR TITULAR UNIVERSIDAD"/>
    <s v="01R"/>
    <s v="TIEMPO COMPLETO REDUCIDO"/>
    <s v="2012-09-01 00:00:00.0"/>
    <s v="null"/>
    <s v="DF32369"/>
    <s v="TITULAR DE UNIVERSIDAD"/>
    <s v="R112"/>
    <x v="8"/>
    <n v="750"/>
    <s v="QUÍMICA ANALÍTICA"/>
  </r>
  <r>
    <x v="13"/>
    <n v="16267404"/>
    <x v="4"/>
    <n v="436"/>
    <s v="436G"/>
    <s v="GRUPO-A"/>
    <s v="Composición y evolución del vino"/>
    <s v="GG"/>
    <s v="GRUPO GRANDE"/>
    <s v="436G"/>
    <s v="GRUPO GRANDE DE Composición y evolución del vino"/>
    <s v="GRUPO-A"/>
    <s v="Grupo Grande de Composición y evolución del vino"/>
    <s v="1S"/>
    <n v="16267404"/>
    <s v="FERNÁNDEZ"/>
    <s v="ZURBANO"/>
    <s v="MARÍA PURIFIC."/>
    <s v="FERNÁNDEZ ZURBANO, MARÍA PURIFIC."/>
    <x v="1"/>
    <x v="0"/>
    <x v="0"/>
    <m/>
    <m/>
    <s v="pfernan"/>
    <s v="puri.fernandez@unirioja.es"/>
    <n v="4.5"/>
    <m/>
    <n v="504"/>
    <s v="PROFESOR TITULAR UNIVERSIDAD"/>
    <s v="01R"/>
    <s v="TIEMPO COMPLETO REDUCIDO"/>
    <s v="2012-09-01 00:00:00.0"/>
    <s v="null"/>
    <s v="DF32369"/>
    <s v="TITULAR DE UNIVERSIDAD"/>
    <s v="R112"/>
    <x v="8"/>
    <n v="750"/>
    <s v="QUÍMICA ANALÍTICA"/>
  </r>
  <r>
    <x v="12"/>
    <n v="16518664"/>
    <x v="4"/>
    <n v="437"/>
    <s v="437L"/>
    <s v="GRUPO-A1"/>
    <s v="Análisis químico"/>
    <s v="GL"/>
    <s v="GRUPO DE LABORATORIO"/>
    <s v="437L"/>
    <s v="LABORATORIO DE Análisis químico"/>
    <s v="GRUPO-A1"/>
    <s v="Laboratorio de Análisis químico"/>
    <s v="2S"/>
    <n v="16518664"/>
    <s v="MARTÍNEZ"/>
    <s v="SORIA"/>
    <s v="MARÍA TERESA"/>
    <s v="MARTÍNEZ SORIA, MARÍA TERESA"/>
    <x v="1"/>
    <x v="0"/>
    <x v="0"/>
    <m/>
    <m/>
    <s v="mmmartin"/>
    <s v="maria-teresa.martinez@unirioja.es"/>
    <n v="2"/>
    <n v="2"/>
    <n v="504"/>
    <s v="PROFESOR TITULAR UNIVERSIDAD"/>
    <s v="01R"/>
    <s v="TIEMPO COMPLETO REDUCIDO"/>
    <s v="2016-09-15 00:00:00.0"/>
    <s v="null"/>
    <s v="DF100033"/>
    <s v="PROFESOR TITULAR DE UNIVERSIDAD"/>
    <s v="R112"/>
    <x v="8"/>
    <n v="750"/>
    <s v="QUÍMICA ANALÍTICA"/>
  </r>
  <r>
    <x v="12"/>
    <n v="16525570"/>
    <x v="4"/>
    <n v="437"/>
    <s v="437L"/>
    <s v="GRUPO-A1"/>
    <s v="Análisis químico"/>
    <s v="GL"/>
    <s v="GRUPO DE LABORATORIO"/>
    <s v="437L"/>
    <s v="LABORATORIO DE Análisis químico"/>
    <s v="GRUPO-A1"/>
    <s v="Laboratorio de Análisis químico"/>
    <s v="2S"/>
    <n v="16525570"/>
    <s v="GALLARTA"/>
    <s v="GONZÁLEZ"/>
    <s v="FÉLIX"/>
    <s v="GALLARTA GONZÁLEZ, FÉLIX"/>
    <x v="1"/>
    <x v="0"/>
    <x v="0"/>
    <m/>
    <m/>
    <s v="fegallar"/>
    <s v="felix.gallarta@unirioja.es"/>
    <n v="2"/>
    <n v="2"/>
    <n v="504"/>
    <s v="PROFESOR TITULAR UNIVERSIDAD"/>
    <s v="01A"/>
    <s v="TIEMPO COMPLETO AMPLIADO"/>
    <s v="2012-09-01 00:00:00.0"/>
    <s v="null"/>
    <s v="DF32366"/>
    <s v="TITULAR DE UNIVERSIDAD"/>
    <s v="R112"/>
    <x v="8"/>
    <n v="750"/>
    <s v="QUÍMICA ANALÍTICA"/>
  </r>
  <r>
    <x v="12"/>
    <n v="16537076"/>
    <x v="4"/>
    <n v="437"/>
    <s v="437L"/>
    <s v="GRUPO-A2"/>
    <s v="Análisis químico"/>
    <s v="GL"/>
    <s v="GRUPO DE LABORATORIO"/>
    <s v="437L"/>
    <s v="LABORATORIO DE Análisis químico"/>
    <s v="GRUPO-A2"/>
    <s v="Laboratorio de Análisis químico"/>
    <s v="2S"/>
    <n v="16537076"/>
    <s v="SÁENZ"/>
    <s v="BARRIO"/>
    <s v="CECILIA"/>
    <s v="SÁENZ BARRIO, CECILIA"/>
    <x v="0"/>
    <x v="0"/>
    <x v="0"/>
    <m/>
    <m/>
    <s v="cesaenz"/>
    <s v="cecilia.saenz@unirioja.es"/>
    <n v="4"/>
    <n v="4"/>
    <n v="504"/>
    <s v="PROFESOR TITULAR UNIVERSIDAD"/>
    <s v="01A"/>
    <s v="TIEMPO COMPLETO AMPLIADO"/>
    <s v="2017-09-15 00:00:00.0"/>
    <s v="null"/>
    <s v="DF100090"/>
    <s v="PROFESOR TITULAR DE UNIVERSIDAD"/>
    <s v="R112"/>
    <x v="8"/>
    <n v="750"/>
    <s v="QUÍMICA ANALÍTICA"/>
  </r>
  <r>
    <x v="13"/>
    <n v="16518664"/>
    <x v="4"/>
    <n v="437"/>
    <s v="437L"/>
    <s v="GRUPO-A1"/>
    <s v="Análisis químico"/>
    <s v="GL"/>
    <s v="GRUPO DE LABORATORIO"/>
    <s v="437L"/>
    <s v="LABORATORIO DE Análisis químico"/>
    <s v="GRUPO-A1"/>
    <s v="Laboratorio de Análisis químico"/>
    <s v="2S"/>
    <n v="16518664"/>
    <s v="MARTÍNEZ"/>
    <s v="SORIA"/>
    <s v="MARÍA TERESA"/>
    <s v="MARTÍNEZ SORIA, MARÍA TERESA"/>
    <x v="1"/>
    <x v="0"/>
    <x v="0"/>
    <m/>
    <m/>
    <s v="mmmartin"/>
    <s v="maria-teresa.martinez@unirioja.es"/>
    <n v="2"/>
    <m/>
    <n v="504"/>
    <s v="PROFESOR TITULAR UNIVERSIDAD"/>
    <s v="01R"/>
    <s v="TIEMPO COMPLETO REDUCIDO"/>
    <s v="2016-09-15 00:00:00.0"/>
    <s v="null"/>
    <s v="DF100033"/>
    <s v="PROFESOR TITULAR DE UNIVERSIDAD"/>
    <s v="R112"/>
    <x v="8"/>
    <n v="750"/>
    <s v="QUÍMICA ANALÍTICA"/>
  </r>
  <r>
    <x v="13"/>
    <n v="16525570"/>
    <x v="4"/>
    <n v="437"/>
    <s v="437L"/>
    <s v="GRUPO-A1"/>
    <s v="Análisis químico"/>
    <s v="GL"/>
    <s v="GRUPO DE LABORATORIO"/>
    <s v="437L"/>
    <s v="LABORATORIO DE Análisis químico"/>
    <s v="GRUPO-A1"/>
    <s v="Laboratorio de Análisis químico"/>
    <s v="2S"/>
    <n v="16525570"/>
    <s v="GALLARTA"/>
    <s v="GONZÁLEZ"/>
    <s v="FÉLIX"/>
    <s v="GALLARTA GONZÁLEZ, FÉLIX"/>
    <x v="1"/>
    <x v="0"/>
    <x v="0"/>
    <m/>
    <m/>
    <s v="fegallar"/>
    <s v="felix.gallarta@unirioja.es"/>
    <n v="2"/>
    <m/>
    <n v="504"/>
    <s v="PROFESOR TITULAR UNIVERSIDAD"/>
    <s v="01A"/>
    <s v="TIEMPO COMPLETO AMPLIADO"/>
    <s v="2012-09-01 00:00:00.0"/>
    <s v="null"/>
    <s v="DF32366"/>
    <s v="TITULAR DE UNIVERSIDAD"/>
    <s v="R112"/>
    <x v="8"/>
    <n v="750"/>
    <s v="QUÍMICA ANALÍTICA"/>
  </r>
  <r>
    <x v="13"/>
    <n v="16537076"/>
    <x v="4"/>
    <n v="437"/>
    <s v="437L"/>
    <s v="GRUPO-A2"/>
    <s v="Análisis químico"/>
    <s v="GL"/>
    <s v="GRUPO DE LABORATORIO"/>
    <s v="437L"/>
    <s v="LABORATORIO DE Análisis químico"/>
    <s v="GRUPO-A2"/>
    <s v="Laboratorio de Análisis químico"/>
    <s v="2S"/>
    <n v="16537076"/>
    <s v="SÁENZ"/>
    <s v="BARRIO"/>
    <s v="CECILIA"/>
    <s v="SÁENZ BARRIO, CECILIA"/>
    <x v="0"/>
    <x v="0"/>
    <x v="0"/>
    <m/>
    <m/>
    <s v="cesaenz"/>
    <s v="cecilia.saenz@unirioja.es"/>
    <n v="4"/>
    <m/>
    <n v="504"/>
    <s v="PROFESOR TITULAR UNIVERSIDAD"/>
    <s v="01A"/>
    <s v="TIEMPO COMPLETO AMPLIADO"/>
    <s v="2017-09-15 00:00:00.0"/>
    <s v="null"/>
    <s v="DF100090"/>
    <s v="PROFESOR TITULAR DE UNIVERSIDAD"/>
    <s v="R112"/>
    <x v="8"/>
    <n v="750"/>
    <s v="QUÍMICA ANALÍTICA"/>
  </r>
  <r>
    <x v="12"/>
    <n v="690684"/>
    <x v="4"/>
    <n v="438"/>
    <s v="438G"/>
    <s v="GRUPO-A"/>
    <s v="Bioquímica enológica"/>
    <s v="GG"/>
    <s v="GRUPO GRANDE"/>
    <s v="438G"/>
    <s v="GRUPO GRANDE DE Bioquímica enólogica"/>
    <s v="GRUPO-A"/>
    <s v="Grupo Grande de Bioquímica enólogica"/>
    <s v="2S"/>
    <n v="690684"/>
    <s v="DIZY"/>
    <s v="SOTO"/>
    <s v="MARTA Mª INÉS"/>
    <s v="DIZY SOTO, MARTA Mª INÉS"/>
    <x v="1"/>
    <x v="0"/>
    <x v="0"/>
    <m/>
    <m/>
    <s v="madizy"/>
    <s v="marta.dizy@unirioja.es"/>
    <n v="2"/>
    <n v="2"/>
    <n v="504"/>
    <s v="PROFESOR TITULAR UNIVERSIDAD"/>
    <s v="01R"/>
    <s v="TIEMPO COMPLETO REDUCIDO"/>
    <s v="2017-09-15 00:00:00.0"/>
    <s v="null"/>
    <s v="DF348"/>
    <s v="TITULAR DE UNIVERSIDAD"/>
    <s v="R101"/>
    <x v="4"/>
    <n v="60"/>
    <s v="BIOQUÍMICA Y BIOLOGÍA MOLECULAR"/>
  </r>
  <r>
    <x v="12"/>
    <n v="14245719"/>
    <x v="4"/>
    <n v="438"/>
    <s v="438G"/>
    <s v="GRUPO-A"/>
    <s v="Bioquímica enológica"/>
    <s v="GG"/>
    <s v="GRUPO GRANDE"/>
    <s v="438G"/>
    <s v="GRUPO GRANDE DE Bioquímica enólogica"/>
    <s v="GRUPO-A"/>
    <s v="Grupo Grande de Bioquímica enólogica"/>
    <s v="2S"/>
    <n v="14245719"/>
    <s v="RUIZ"/>
    <s v="LARREA"/>
    <s v="MARÍA FERNANDA"/>
    <s v="RUIZ LARREA, MARÍA FERNANDA"/>
    <x v="1"/>
    <x v="0"/>
    <x v="0"/>
    <m/>
    <m/>
    <s v="fernruiz"/>
    <s v="fernanda.ruiz@unirioja.es"/>
    <n v="2"/>
    <n v="2"/>
    <s v="A-0500"/>
    <s v="CATEDRATICO DE UNIVERSIDAD"/>
    <s v="01R"/>
    <s v="TIEMPO COMPLETO REDUCIDO"/>
    <s v="2012-09-01 00:00:00.0"/>
    <s v="null"/>
    <s v="DF100284"/>
    <s v="CATEDRÁTICO DE UNIVERSIDAD"/>
    <s v="R101"/>
    <x v="4"/>
    <n v="60"/>
    <s v="BIOQUÍMICA Y BIOLOGÍA MOLECULAR"/>
  </r>
  <r>
    <x v="12"/>
    <n v="16606907"/>
    <x v="4"/>
    <n v="438"/>
    <s v="438L"/>
    <s v="GRUPO-A1"/>
    <s v="Bioquímica enológica"/>
    <s v="GL"/>
    <s v="GRUPO DE LABORATORIO"/>
    <s v="438L"/>
    <s v="LABORATORIO DE Bioquímica enólogica"/>
    <s v="GRUPO-A1"/>
    <s v="Laboratorio de Bioquímica enólogica"/>
    <s v="2S"/>
    <n v="16606907"/>
    <s v="FERNÁNDEZ"/>
    <s v="PÉREZ"/>
    <s v="MARÍA DEL ROCÍO"/>
    <s v="FERNÁNDEZ PÉREZ, MARÍA DEL ROCÍO"/>
    <x v="1"/>
    <x v="0"/>
    <x v="0"/>
    <m/>
    <m/>
    <s v="m.fernp"/>
    <s v="rocio.fernandez@unirioja.es"/>
    <n v="2"/>
    <n v="2"/>
    <n v="536"/>
    <s v="PROFESOR INTERINO"/>
    <s v="C01"/>
    <s v="TIEMPO COMPLETO"/>
    <s v="2019-02-04 00:00:00.0"/>
    <s v="2019-09-14 00:00:00.0"/>
    <s v="PI101449"/>
    <s v="PROFESOR CONTRATADO INTERINO"/>
    <s v="R101"/>
    <x v="4"/>
    <n v="60"/>
    <s v="BIOQUÍMICA Y BIOLOGÍA MOLECULAR"/>
  </r>
  <r>
    <x v="13"/>
    <n v="690684"/>
    <x v="4"/>
    <n v="438"/>
    <s v="438G"/>
    <s v="GRUPO-A"/>
    <s v="Bioquímica enológica"/>
    <s v="GG"/>
    <s v="GRUPO GRANDE"/>
    <s v="438G"/>
    <s v="GRUPO GRANDE DE Bioquímica enólogica"/>
    <s v="GRUPO-A"/>
    <s v="Grupo Grande de Bioquímica enólogica"/>
    <s v="2S"/>
    <n v="690684"/>
    <s v="DIZY"/>
    <s v="SOTO"/>
    <s v="MARTA Mª INÉS"/>
    <s v="DIZY SOTO, MARTA Mª INÉS"/>
    <x v="1"/>
    <x v="0"/>
    <x v="0"/>
    <m/>
    <m/>
    <s v="madizy"/>
    <s v="marta.dizy@unirioja.es"/>
    <n v="2"/>
    <m/>
    <n v="504"/>
    <s v="PROFESOR TITULAR UNIVERSIDAD"/>
    <s v="01R"/>
    <s v="TIEMPO COMPLETO REDUCIDO"/>
    <s v="2017-09-15 00:00:00.0"/>
    <s v="null"/>
    <s v="DF348"/>
    <s v="TITULAR DE UNIVERSIDAD"/>
    <s v="R101"/>
    <x v="4"/>
    <n v="60"/>
    <s v="BIOQUÍMICA Y BIOLOGÍA MOLECULAR"/>
  </r>
  <r>
    <x v="13"/>
    <n v="14245719"/>
    <x v="4"/>
    <n v="438"/>
    <s v="438G"/>
    <s v="GRUPO-A"/>
    <s v="Bioquímica enológica"/>
    <s v="GG"/>
    <s v="GRUPO GRANDE"/>
    <s v="438G"/>
    <s v="GRUPO GRANDE DE Bioquímica enólogica"/>
    <s v="GRUPO-A"/>
    <s v="Grupo Grande de Bioquímica enólogica"/>
    <s v="2S"/>
    <n v="14245719"/>
    <s v="RUIZ"/>
    <s v="LARREA"/>
    <s v="MARÍA FERNANDA"/>
    <s v="RUIZ LARREA, MARÍA FERNANDA"/>
    <x v="1"/>
    <x v="0"/>
    <x v="0"/>
    <m/>
    <m/>
    <s v="fernruiz"/>
    <s v="fernanda.ruiz@unirioja.es"/>
    <n v="2"/>
    <m/>
    <s v="A-0500"/>
    <s v="CATEDRATICO DE UNIVERSIDAD"/>
    <s v="01R"/>
    <s v="TIEMPO COMPLETO REDUCIDO"/>
    <s v="2012-09-01 00:00:00.0"/>
    <s v="null"/>
    <s v="DF100284"/>
    <s v="CATEDRÁTICO DE UNIVERSIDAD"/>
    <s v="R101"/>
    <x v="4"/>
    <n v="60"/>
    <s v="BIOQUÍMICA Y BIOLOGÍA MOLECULAR"/>
  </r>
  <r>
    <x v="13"/>
    <n v="16606907"/>
    <x v="4"/>
    <n v="438"/>
    <s v="438L"/>
    <s v="GRUPO-A1"/>
    <s v="Bioquímica enológica"/>
    <s v="GL"/>
    <s v="GRUPO DE LABORATORIO"/>
    <s v="438L"/>
    <s v="LABORATORIO DE Bioquímica enólogica"/>
    <s v="GRUPO-A1"/>
    <s v="Laboratorio de Bioquímica enólogica"/>
    <s v="2S"/>
    <n v="16606907"/>
    <s v="FERNÁNDEZ"/>
    <s v="PÉREZ"/>
    <s v="MARÍA DEL ROCÍO"/>
    <s v="FERNÁNDEZ PÉREZ, MARÍA DEL ROCÍO"/>
    <x v="1"/>
    <x v="0"/>
    <x v="0"/>
    <m/>
    <m/>
    <s v="m.fernp"/>
    <s v="rocio.fernandez@unirioja.es"/>
    <n v="2"/>
    <m/>
    <n v="536"/>
    <s v="PROFESOR INTERINO"/>
    <s v="C01"/>
    <s v="TIEMPO COMPLETO"/>
    <s v="2019-02-04 00:00:00.0"/>
    <s v="2019-09-14 00:00:00.0"/>
    <s v="PI101449"/>
    <s v="PROFESOR CONTRATADO INTERINO"/>
    <s v="R101"/>
    <x v="4"/>
    <n v="60"/>
    <s v="BIOQUÍMICA Y BIOLOGÍA MOLECULAR"/>
  </r>
  <r>
    <x v="14"/>
    <n v="690684"/>
    <x v="4"/>
    <n v="438"/>
    <s v="438G"/>
    <s v="GRUPO-A"/>
    <s v="Bioquímica enológica"/>
    <s v="GG"/>
    <s v="GRUPO GRANDE"/>
    <s v="438G"/>
    <s v="GRUPO GRANDE DE Bioquímica enólogica"/>
    <s v="GRUPO-A"/>
    <s v="Grupo Grande de Bioquímica enólogica"/>
    <s v="2S"/>
    <n v="690684"/>
    <s v="DIZY"/>
    <s v="SOTO"/>
    <s v="MARTA Mª INÉS"/>
    <s v="DIZY SOTO, MARTA Mª INÉS"/>
    <x v="1"/>
    <x v="0"/>
    <x v="0"/>
    <m/>
    <m/>
    <s v="madizy"/>
    <s v="marta.dizy@unirioja.es"/>
    <n v="2"/>
    <m/>
    <n v="504"/>
    <s v="PROFESOR TITULAR UNIVERSIDAD"/>
    <s v="01R"/>
    <s v="TIEMPO COMPLETO REDUCIDO"/>
    <s v="2017-09-15 00:00:00.0"/>
    <s v="null"/>
    <s v="DF348"/>
    <s v="TITULAR DE UNIVERSIDAD"/>
    <s v="R101"/>
    <x v="4"/>
    <n v="60"/>
    <s v="BIOQUÍMICA Y BIOLOGÍA MOLECULAR"/>
  </r>
  <r>
    <x v="14"/>
    <n v="14245719"/>
    <x v="4"/>
    <n v="438"/>
    <s v="438G"/>
    <s v="GRUPO-A"/>
    <s v="Bioquímica enológica"/>
    <s v="GG"/>
    <s v="GRUPO GRANDE"/>
    <s v="438G"/>
    <s v="GRUPO GRANDE DE Bioquímica enólogica"/>
    <s v="GRUPO-A"/>
    <s v="Grupo Grande de Bioquímica enólogica"/>
    <s v="2S"/>
    <n v="14245719"/>
    <s v="RUIZ"/>
    <s v="LARREA"/>
    <s v="MARÍA FERNANDA"/>
    <s v="RUIZ LARREA, MARÍA FERNANDA"/>
    <x v="1"/>
    <x v="0"/>
    <x v="0"/>
    <m/>
    <m/>
    <s v="fernruiz"/>
    <s v="fernanda.ruiz@unirioja.es"/>
    <n v="2"/>
    <m/>
    <s v="A-0500"/>
    <s v="CATEDRATICO DE UNIVERSIDAD"/>
    <s v="01R"/>
    <s v="TIEMPO COMPLETO REDUCIDO"/>
    <s v="2012-09-01 00:00:00.0"/>
    <s v="null"/>
    <s v="DF100284"/>
    <s v="CATEDRÁTICO DE UNIVERSIDAD"/>
    <s v="R101"/>
    <x v="4"/>
    <n v="60"/>
    <s v="BIOQUÍMICA Y BIOLOGÍA MOLECULAR"/>
  </r>
  <r>
    <x v="14"/>
    <n v="16606907"/>
    <x v="4"/>
    <n v="438"/>
    <s v="438L"/>
    <s v="GRUPO-A1"/>
    <s v="Bioquímica enológica"/>
    <s v="GL"/>
    <s v="GRUPO DE LABORATORIO"/>
    <s v="438L"/>
    <s v="LABORATORIO DE Bioquímica enólogica"/>
    <s v="GRUPO-A1"/>
    <s v="Laboratorio de Bioquímica enólogica"/>
    <s v="2S"/>
    <n v="16606907"/>
    <s v="FERNÁNDEZ"/>
    <s v="PÉREZ"/>
    <s v="MARÍA DEL ROCÍO"/>
    <s v="FERNÁNDEZ PÉREZ, MARÍA DEL ROCÍO"/>
    <x v="1"/>
    <x v="0"/>
    <x v="0"/>
    <m/>
    <m/>
    <s v="m.fernp"/>
    <s v="rocio.fernandez@unirioja.es"/>
    <n v="2"/>
    <m/>
    <n v="536"/>
    <s v="PROFESOR INTERINO"/>
    <s v="C01"/>
    <s v="TIEMPO COMPLETO"/>
    <s v="2019-02-04 00:00:00.0"/>
    <s v="2019-09-14 00:00:00.0"/>
    <s v="PI101449"/>
    <s v="PROFESOR CONTRATADO INTERINO"/>
    <s v="R101"/>
    <x v="4"/>
    <n v="60"/>
    <s v="BIOQUÍMICA Y BIOLOGÍA MOLECULAR"/>
  </r>
  <r>
    <x v="15"/>
    <n v="16546828"/>
    <x v="4"/>
    <n v="440"/>
    <s v="440G"/>
    <s v="GRUPO-A"/>
    <s v="Tecnología orientada a objetos"/>
    <s v="GG"/>
    <s v="GRUPO GRANDE"/>
    <s v="440G"/>
    <s v="GRUPO GRANDE DE Tecnología orientada a objetos"/>
    <s v="GRUPO-A"/>
    <s v="Grupo Grande de Tecnología orientada a objetos"/>
    <s v="1S"/>
    <n v="16546828"/>
    <s v="PASCUAL"/>
    <s v="MARTÍNEZ LOSA"/>
    <s v="MARÍA VICO"/>
    <s v="PASCUAL MARTÍNEZ LOSA, MARÍA VICO"/>
    <x v="0"/>
    <x v="0"/>
    <x v="0"/>
    <m/>
    <m/>
    <s v="mvico"/>
    <s v="mvico@unirioja.es"/>
    <n v="3.2"/>
    <n v="3.2"/>
    <n v="534"/>
    <s v="CONTRATADO DOCTOR -TIPO 1"/>
    <s v="C01"/>
    <s v="TIEMPO COMPLETO"/>
    <s v="2009-11-06 00:00:00.0"/>
    <s v="null"/>
    <s v="LD100291"/>
    <s v="CONTRATADO DOCTOR"/>
    <s v="R111"/>
    <x v="7"/>
    <n v="570"/>
    <s v="LENGUAJES Y SISTEMAS INFORMÁTICOS"/>
  </r>
  <r>
    <x v="15"/>
    <n v="16622450"/>
    <x v="4"/>
    <n v="441"/>
    <s v="441G"/>
    <s v="GRUPO-A"/>
    <s v="Sistemas distribuidos"/>
    <s v="GG"/>
    <s v="GRUPO GRANDE"/>
    <s v="441G"/>
    <s v="GRUPO GRANDE DE Sistemas distribuidos"/>
    <s v="GRUPO-A"/>
    <s v="Grupo Grande de Sistemas distribuidos"/>
    <s v="1S"/>
    <n v="16622450"/>
    <s v="DIVASÓN"/>
    <s v="MALLAGARAY"/>
    <s v="JOSE"/>
    <s v="DIVASÓN MALLAGARAY, JOSE"/>
    <x v="1"/>
    <x v="0"/>
    <x v="0"/>
    <m/>
    <m/>
    <s v="jodivaso"/>
    <s v="jose.divason@unirioja.es"/>
    <n v="3.2"/>
    <n v="3.2"/>
    <n v="536"/>
    <s v="PROFESOR INTERINO"/>
    <s v="C01"/>
    <s v="TIEMPO COMPLETO"/>
    <s v="2017-09-15 00:00:00.0"/>
    <s v="null"/>
    <s v="PI101270"/>
    <s v="PROFESOR CONTRATADO INTERINO"/>
    <s v="R111"/>
    <x v="7"/>
    <n v="75"/>
    <s v="CIENCIA DE LA COMPUTACIÓN E INTELIGENCIA ARTIFICIA"/>
  </r>
  <r>
    <x v="15"/>
    <n v="16553320"/>
    <x v="4"/>
    <n v="442"/>
    <s v="442G"/>
    <s v="GRUPO-A"/>
    <s v="Administración de redes y servidores"/>
    <s v="GG"/>
    <s v="GRUPO GRANDE"/>
    <s v="442G"/>
    <s v="GRUPO GRANDE DE Administración de redes y servidores"/>
    <s v="GRUPO-A"/>
    <s v="Grupo Grande de Administración de redes y servidores"/>
    <s v="1S"/>
    <n v="16553320"/>
    <s v="ELVIRA"/>
    <s v="IZURRATEGUI"/>
    <s v="CARLOS"/>
    <s v="ELVIRA IZURRATEGUI, CARLOS"/>
    <x v="1"/>
    <x v="0"/>
    <x v="1"/>
    <m/>
    <m/>
    <s v="celvira"/>
    <s v="carlos.elvira@unirioja.es"/>
    <n v="0"/>
    <n v="0"/>
    <n v="506"/>
    <s v="PROFESOR TITULAR DE ESCUELA UNIVERSITARI"/>
    <s v="01A"/>
    <s v="TIEMPO COMPLETO AMPLIADO"/>
    <s v="2012-09-01 00:00:00.0"/>
    <s v="null"/>
    <s v="DF31778"/>
    <s v="TITULAR DE ESCUELAS UNIVERSITARIAS"/>
    <s v="R109"/>
    <x v="9"/>
    <n v="520"/>
    <s v="INGENIERÍA DE SISTEMAS Y AUTOMÁTICA"/>
  </r>
  <r>
    <x v="15"/>
    <n v="16611012"/>
    <x v="4"/>
    <n v="442"/>
    <s v="442G"/>
    <s v="GRUPO-A"/>
    <s v="Administración de redes y servidores"/>
    <s v="GG"/>
    <s v="GRUPO GRANDE"/>
    <s v="442G"/>
    <s v="GRUPO GRANDE DE Administración de redes y servidores"/>
    <s v="GRUPO-A"/>
    <s v="Grupo Grande de Administración de redes y servidores"/>
    <s v="1S"/>
    <n v="16611012"/>
    <s v="NÁJERA"/>
    <s v="CANAL"/>
    <s v="SILVANO"/>
    <s v="NÁJERA CANAL, SILVANO"/>
    <x v="0"/>
    <x v="0"/>
    <x v="0"/>
    <m/>
    <m/>
    <s v="sinajera"/>
    <s v="silvano.najera@unirioja.es"/>
    <n v="3.2"/>
    <n v="3.2"/>
    <n v="536"/>
    <s v="PROFESOR INTERINO"/>
    <s v="C01"/>
    <s v="TIEMPO COMPLETO"/>
    <s v="2018-09-17 00:00:00.0"/>
    <s v="null"/>
    <s v="PI101375"/>
    <s v="PROFESOR CONTRATADO INTERINO TC"/>
    <s v="R109"/>
    <x v="9"/>
    <n v="520"/>
    <s v="INGENIERÍA DE SISTEMAS Y AUTOMÁTICA"/>
  </r>
  <r>
    <x v="15"/>
    <n v="16570582"/>
    <x v="4"/>
    <n v="443"/>
    <s v="443G"/>
    <s v="GRUPO-A"/>
    <s v="Arquitectura de computadores"/>
    <s v="GG"/>
    <s v="GRUPO GRANDE"/>
    <s v="443G"/>
    <s v="GRUPO GRANDE DE Arquitectura de computadores"/>
    <s v="GRUPO-A"/>
    <s v="Grupo Grande de Arquitectura de computadores"/>
    <s v="1S"/>
    <n v="16570582"/>
    <s v="PÉREZ"/>
    <s v="BARRÓN"/>
    <s v="IVÁN LUIS"/>
    <s v="PÉREZ BARRÓN, IVÁN LUIS"/>
    <x v="0"/>
    <x v="0"/>
    <x v="0"/>
    <m/>
    <m/>
    <s v="ivperez"/>
    <s v="ivan.perez@unirioja.es"/>
    <n v="3.6"/>
    <n v="3.6"/>
    <n v="534"/>
    <s v="CONTRATADO DOCTOR -TIPO 1"/>
    <s v="C01"/>
    <s v="TIEMPO COMPLETO"/>
    <s v="2015-12-23 00:00:00.0"/>
    <s v="null"/>
    <s v="LD100490"/>
    <s v="PROFESOR CONTRATADO DOCTOR TIPO 1"/>
    <s v="R109"/>
    <x v="9"/>
    <n v="785"/>
    <s v="TECNOLOGÍA ELECTRÓNICA"/>
  </r>
  <r>
    <x v="15"/>
    <n v="72791632"/>
    <x v="4"/>
    <n v="444"/>
    <s v="444G"/>
    <s v="GRUPO-A"/>
    <s v="Diseño tecnológico de sistemas de información"/>
    <s v="GG"/>
    <s v="GRUPO GRANDE"/>
    <s v="444G"/>
    <s v="GRUPO GRANDE DE Diseño tecnológico de sistemas de información"/>
    <s v="GRUPO-A"/>
    <s v="Grupo Grande de Diseño tecnológico de sistemas de información"/>
    <s v="1S"/>
    <n v="72791632"/>
    <s v="PÉREZ"/>
    <s v="VALLE"/>
    <s v="BEATRIZ"/>
    <s v="PÉREZ VALLE, BEATRIZ"/>
    <x v="0"/>
    <x v="0"/>
    <x v="0"/>
    <m/>
    <m/>
    <s v="beperev"/>
    <s v="beatriz.perez@unirioja.es"/>
    <n v="3.2"/>
    <n v="3.2"/>
    <n v="536"/>
    <s v="PROFESOR INTERINO"/>
    <s v="C01"/>
    <s v="TIEMPO COMPLETO"/>
    <s v="2009-10-01 00:00:00.0"/>
    <s v="null"/>
    <s v="PI100722"/>
    <s v="PROFESOR CONTRATADO INTERINO"/>
    <s v="R111"/>
    <x v="7"/>
    <n v="75"/>
    <s v="CIENCIA DE LA COMPUTACIÓN E INTELIGENCIA ARTIFICIA"/>
  </r>
  <r>
    <x v="15"/>
    <n v="17710488"/>
    <x v="4"/>
    <n v="445"/>
    <s v="445G"/>
    <s v="GRUPO-A"/>
    <s v="Procesadores de lenguajes"/>
    <s v="GG"/>
    <s v="GRUPO GRANDE"/>
    <s v="445G"/>
    <s v="GRUPO GRANDE DE Procesadores de lenguajes"/>
    <s v="GRUPO-A"/>
    <s v="Grupo Grande de Procesadores de lenguajes"/>
    <s v="2S"/>
    <n v="17710488"/>
    <s v="LAMBAN"/>
    <s v="PARDO"/>
    <s v="LAUREANO"/>
    <s v="LAMBAN PARDO, LAUREANO"/>
    <x v="0"/>
    <x v="0"/>
    <x v="0"/>
    <m/>
    <m/>
    <s v="lalamban"/>
    <s v="lalamban@unirioja.es"/>
    <n v="3.2"/>
    <n v="3.2"/>
    <n v="504"/>
    <s v="PROFESOR TITULAR UNIVERSIDAD"/>
    <s v="C01"/>
    <s v="TIEMPO COMPLETO"/>
    <s v="2016-09-15 00:00:00.0"/>
    <s v="null"/>
    <s v="DF32144"/>
    <s v="TITULAR DE ESCUELAS UNIVERSITARIAS"/>
    <s v="R111"/>
    <x v="7"/>
    <n v="75"/>
    <s v="CIENCIA DE LA COMPUTACIÓN E INTELIGENCIA ARTIFICIA"/>
  </r>
  <r>
    <x v="15"/>
    <n v="16561526"/>
    <x v="4"/>
    <n v="446"/>
    <s v="446G"/>
    <s v="GRUPO-A"/>
    <s v="Proyectos de informática"/>
    <s v="GG"/>
    <s v="GRUPO GRANDE"/>
    <s v="446G"/>
    <s v="GRUPO GRANDE DE Proyectos de informática"/>
    <s v="GRUPO-A"/>
    <s v="Grupo Grande de Proyectos de informática"/>
    <s v="2S"/>
    <n v="16561526"/>
    <s v="MARTÍNEZ DE PISÓN"/>
    <s v="ASCACIBAR"/>
    <s v="FCO.JAVIER"/>
    <s v="MARTÍNEZ DE PISÓN ASCACIBAR, FCO.JAVIER"/>
    <x v="0"/>
    <x v="0"/>
    <x v="0"/>
    <m/>
    <m/>
    <s v="fjmartin"/>
    <s v="fjmartin@unirioja.es"/>
    <n v="0"/>
    <n v="0"/>
    <n v="500"/>
    <s v="CATEDRATICO DE UNIVERSIDAD"/>
    <s v="01R"/>
    <s v="TIEMPO COMPLETO REDUCIDO"/>
    <s v="2018-11-26 00:00:00.0"/>
    <s v="null"/>
    <s v="DF32041"/>
    <s v="CATEDRÁTICO DE UNIVERSIDAD"/>
    <s v="R110"/>
    <x v="10"/>
    <n v="720"/>
    <s v="PROYECTOS DE INGENIERÍA"/>
  </r>
  <r>
    <x v="15"/>
    <n v="72779052"/>
    <x v="4"/>
    <n v="446"/>
    <s v="446G"/>
    <s v="GRUPO-A"/>
    <s v="Proyectos de informática"/>
    <s v="GG"/>
    <s v="GRUPO GRANDE"/>
    <s v="446G"/>
    <s v="GRUPO GRANDE DE Proyectos de informática"/>
    <s v="GRUPO-A"/>
    <s v="Grupo Grande de Proyectos de informática"/>
    <s v="2S"/>
    <n v="72779052"/>
    <s v="RUBIO"/>
    <s v="BARRAGÁN"/>
    <s v="NICOLÁS"/>
    <s v="RUBIO BARRAGÁN, NICOLÁS"/>
    <x v="1"/>
    <x v="0"/>
    <x v="1"/>
    <m/>
    <m/>
    <s v="nirubio"/>
    <s v="nicolas.rubio@unirioja.es"/>
    <n v="3.2"/>
    <n v="3.2"/>
    <n v="532"/>
    <s v="LABORAL DOCENTE-ASOCIADO"/>
    <s v="P03"/>
    <s v="TIEMPO PARCIAL (3+3 HORAS)"/>
    <s v="2018-09-18 00:00:00.0"/>
    <s v="2019-09-14 00:00:00.0"/>
    <s v="PI101382"/>
    <s v="PROFESOR ASOCIADO"/>
    <s v="R110"/>
    <x v="10"/>
    <n v="720"/>
    <s v="PROYECTOS DE INGENIERÍA"/>
  </r>
  <r>
    <x v="15"/>
    <n v="15973686"/>
    <x v="4"/>
    <n v="446"/>
    <s v="446I"/>
    <s v="GRUPO-A1"/>
    <s v="Proyectos de informática"/>
    <s v="GI"/>
    <s v="GRUPO DE INFORMÁTICA"/>
    <s v="446I"/>
    <s v="INFORMÁTICA DE Proyectos de informática"/>
    <s v="GRUPO-A1"/>
    <s v="Informática de Proyectos de informática"/>
    <s v="2S"/>
    <n v="15973686"/>
    <s v="JAIME"/>
    <s v="ELIZONDO"/>
    <s v="ARTURO"/>
    <s v="JAIME ELIZONDO, ARTURO"/>
    <x v="1"/>
    <x v="0"/>
    <x v="0"/>
    <m/>
    <m/>
    <s v="arjaime"/>
    <s v="arturo.jaime@unirioja.es"/>
    <n v="2.8"/>
    <n v="2.8"/>
    <n v="504"/>
    <s v="PROFESOR TITULAR UNIVERSIDAD"/>
    <s v="C01"/>
    <s v="TIEMPO COMPLETO"/>
    <s v="2015-09-15 00:00:00.0"/>
    <s v="null"/>
    <s v="DF100152"/>
    <s v="PROFESOR TITULAR DE UNIVERSIDAD"/>
    <s v="R111"/>
    <x v="7"/>
    <n v="570"/>
    <s v="LENGUAJES Y SISTEMAS INFORMÁTICOS"/>
  </r>
  <r>
    <x v="15"/>
    <n v="16551912"/>
    <x v="4"/>
    <n v="447"/>
    <s v="447G"/>
    <s v="GRUPO-A"/>
    <s v="Programación de aplicaciones web"/>
    <s v="GG"/>
    <s v="GRUPO GRANDE"/>
    <s v="447G"/>
    <s v="GRUPO GRANDE DE Programación de aplicaciones web"/>
    <s v="GRUPO-A"/>
    <s v="Grupo Grande de Programación de aplicaciones web"/>
    <s v="2S"/>
    <n v="16551912"/>
    <s v="GARCÍA"/>
    <s v="IZQUIERDO"/>
    <s v="FRANCISCO JOSÉ"/>
    <s v="GARCÍA IZQUIERDO, FRANCISCO JOSÉ"/>
    <x v="0"/>
    <x v="0"/>
    <x v="0"/>
    <m/>
    <m/>
    <s v="fgarcia"/>
    <s v="francisco.garcia@unirioja.es"/>
    <n v="3.2"/>
    <n v="3.2"/>
    <n v="534"/>
    <s v="CONTRATADO DOCTOR -TIPO 1"/>
    <s v="C01"/>
    <s v="TIEMPO COMPLETO"/>
    <s v="2013-07-20 00:00:00.0"/>
    <s v="null"/>
    <s v="LD100292"/>
    <s v="CONTRATADO DOCTOR"/>
    <s v="R111"/>
    <x v="7"/>
    <n v="570"/>
    <s v="LENGUAJES Y SISTEMAS INFORMÁTICOS"/>
  </r>
  <r>
    <x v="15"/>
    <n v="16537949"/>
    <x v="4"/>
    <n v="448"/>
    <s v="448G"/>
    <s v="GRUPO-A"/>
    <s v="Taller transversal I: programación y proceso de información"/>
    <s v="GG"/>
    <s v="GRUPO GRANDE"/>
    <s v="448G"/>
    <s v="GRUPO GRANDE DE Taller transversal I: programación y proceso de información"/>
    <s v="GRUPO-A"/>
    <s v="Grupo Grande de Taller transversal I: programación y proceso de información"/>
    <s v="2S"/>
    <n v="16537949"/>
    <s v="SAN JUAN"/>
    <s v="DÍAZ"/>
    <s v="JUAN FÉLIX"/>
    <s v="SAN JUAN DÍAZ, JUAN FÉLIX"/>
    <x v="1"/>
    <x v="0"/>
    <x v="0"/>
    <m/>
    <m/>
    <s v="juan"/>
    <s v="juanfelix.sanjuan@unirioja.es"/>
    <n v="1.8"/>
    <n v="1.8"/>
    <n v="500"/>
    <s v="CATEDRATICO DE UNIVERSIDAD"/>
    <s v="01R"/>
    <s v="TIEMPO COMPLETO REDUCIDO"/>
    <s v="2018-12-21 00:00:00.0"/>
    <s v="null"/>
    <s v="DF100380"/>
    <s v="CATEDRÁTICO DE UNIVERSIDAD"/>
    <s v="R111"/>
    <x v="7"/>
    <n v="570"/>
    <s v="LENGUAJES Y SISTEMAS INFORMÁTICOS"/>
  </r>
  <r>
    <x v="15"/>
    <n v="16545261"/>
    <x v="4"/>
    <n v="449"/>
    <s v="449G"/>
    <s v="GRUPO-A"/>
    <s v="Profesión de ingeniero en informática"/>
    <s v="GG"/>
    <s v="GRUPO GRANDE"/>
    <s v="449G"/>
    <s v="GG de Profesión de ingeniero en informática"/>
    <s v="GRUPO-A"/>
    <s v="GG de Profesión de ingeniero en informática"/>
    <s v="1S"/>
    <n v="16545261"/>
    <s v="OLARTE"/>
    <s v="LARREA"/>
    <s v="JUAN JOSÉ"/>
    <s v="OLARTE LARREA, JUAN JOSÉ"/>
    <x v="0"/>
    <x v="0"/>
    <x v="0"/>
    <m/>
    <m/>
    <s v="jjolarte"/>
    <s v="jjolarte@unirioja.es"/>
    <n v="5"/>
    <n v="5"/>
    <n v="504"/>
    <s v="PROFESOR TITULAR UNIVERSIDAD"/>
    <s v="C01"/>
    <s v="TIEMPO COMPLETO"/>
    <s v="2018-09-17 00:00:00.0"/>
    <s v="null"/>
    <s v="DF32239"/>
    <s v="PROFESOR TITULAR DE UNIVERSIDAD"/>
    <s v="R111"/>
    <x v="7"/>
    <n v="570"/>
    <s v="LENGUAJES Y SISTEMAS INFORMÁTICOS"/>
  </r>
  <r>
    <x v="15"/>
    <n v="30496784"/>
    <x v="4"/>
    <n v="450"/>
    <s v="450G"/>
    <s v="GRUPO-A"/>
    <s v="Seguridad"/>
    <s v="GG"/>
    <s v="GRUPO GRANDE"/>
    <s v="450G"/>
    <s v="GG de Seguridad"/>
    <s v="GRUPO-A"/>
    <s v="GG de Seguridad"/>
    <s v="1S"/>
    <n v="30496784"/>
    <s v="RODRÍGUEZ"/>
    <s v="PRIEGO"/>
    <s v="EMILIO"/>
    <s v="RODRÍGUEZ PRIEGO, EMILIO"/>
    <x v="1"/>
    <x v="0"/>
    <x v="0"/>
    <m/>
    <m/>
    <s v="emrodrig"/>
    <s v="emilio.rodriguez@unirioja.es"/>
    <n v="3.2"/>
    <n v="3.2"/>
    <n v="532"/>
    <s v="LABORAL DOCENTE-ASOCIADO"/>
    <s v="P06"/>
    <s v="TIEMPO PARCIAL (6+6 HORAS)"/>
    <s v="2016-09-15 00:00:00.0"/>
    <s v="2019-09-14 00:00:00.0"/>
    <s v="PI101124"/>
    <s v="PROFESOR ASOCIADO"/>
    <s v="R111"/>
    <x v="7"/>
    <n v="75"/>
    <s v="CIENCIA DE LA COMPUTACIÓN E INTELIGENCIA ARTIFICIA"/>
  </r>
  <r>
    <x v="15"/>
    <n v="16575155"/>
    <x v="4"/>
    <n v="451"/>
    <s v="451G"/>
    <s v="GRUPO-A"/>
    <s v="Taller transversal II: bases de datos y sistemas de información"/>
    <s v="GG"/>
    <s v="GRUPO GRANDE"/>
    <s v="451G"/>
    <s v="GG de Taller transversal II: Bases de datos y sistemas de información"/>
    <s v="GRUPO-A"/>
    <s v="GG de Taller transversal II: Bases de datos y sistemas de información"/>
    <s v="1S"/>
    <n v="16575155"/>
    <s v="DOMÍNGUEZ"/>
    <s v="PÉREZ"/>
    <s v="CÉSAR"/>
    <s v="DOMÍNGUEZ PÉREZ, CÉSAR"/>
    <x v="0"/>
    <x v="0"/>
    <x v="0"/>
    <m/>
    <m/>
    <s v="cedomin"/>
    <s v="cesar.dominguez@unirioja.es"/>
    <n v="0.9"/>
    <n v="0.9"/>
    <n v="504"/>
    <s v="PROFESOR TITULAR UNIVERSIDAD"/>
    <s v="C01"/>
    <s v="TIEMPO COMPLETO"/>
    <s v="2017-12-12 00:00:00.0"/>
    <s v="null"/>
    <s v="DF100346"/>
    <s v="PROFESOR TITULAR DE UNIVERSIDAD"/>
    <s v="R111"/>
    <x v="7"/>
    <n v="570"/>
    <s v="LENGUAJES Y SISTEMAS INFORMÁTICOS"/>
  </r>
  <r>
    <x v="15"/>
    <n v="16607644"/>
    <x v="4"/>
    <n v="452"/>
    <s v="452G"/>
    <s v="GRUPO-A"/>
    <s v="Desarrollo de interfaces para usuarios"/>
    <s v="GG"/>
    <s v="GRUPO GRANDE"/>
    <s v="452G"/>
    <s v="GRUPO GRANDE DE Desarrollo de interfaces para usuarios"/>
    <s v="GRUPO-A"/>
    <s v="Grupo Grande de Desarrollo de interfaces para usuarios"/>
    <s v="2S"/>
    <n v="16607644"/>
    <s v="IBÁÑEZ"/>
    <s v="SÁENZ LÓPEZ"/>
    <s v="MARÍA JOSÉ"/>
    <s v="IBÁÑEZ SÁENZ LÓPEZ, MARÍA JOSÉ"/>
    <x v="1"/>
    <x v="0"/>
    <x v="0"/>
    <m/>
    <m/>
    <s v="maibansa"/>
    <s v="maria-jose.ibanez@unirioja.es"/>
    <n v="3.2"/>
    <n v="3.2"/>
    <n v="532"/>
    <s v="LABORAL DOCENTE-ASOCIADO"/>
    <s v="P04"/>
    <s v="TIEMPO PARCIAL (4+4 HORAS)"/>
    <s v="2016-09-15 00:00:00.0"/>
    <s v="2019-09-14 00:00:00.0"/>
    <s v="PI101125"/>
    <s v="PROFESOR ASOCIADO"/>
    <s v="R111"/>
    <x v="7"/>
    <n v="75"/>
    <s v="CIENCIA DE LA COMPUTACIÓN E INTELIGENCIA ARTIFICIA"/>
  </r>
  <r>
    <x v="15"/>
    <n v="16536550"/>
    <x v="4"/>
    <n v="453"/>
    <s v="453G"/>
    <s v="GRUPO-A"/>
    <s v="Informática móvil"/>
    <s v="GG"/>
    <s v="GRUPO GRANDE"/>
    <s v="453G"/>
    <s v="GG de Informática Móvil"/>
    <s v="GRUPO-A"/>
    <s v="GG de Informática Móvil"/>
    <s v="2S"/>
    <n v="16536550"/>
    <s v="MATA"/>
    <s v="SOTÉS"/>
    <s v="ELOY JAVIER"/>
    <s v="MATA SOTÉS, ELOY JAVIER"/>
    <x v="0"/>
    <x v="0"/>
    <x v="0"/>
    <m/>
    <m/>
    <s v="mata"/>
    <s v="eloy.mata@unirioja.es"/>
    <n v="3.2"/>
    <n v="3.2"/>
    <n v="504"/>
    <s v="PROFESOR TITULAR UNIVERSIDAD"/>
    <s v="C01"/>
    <s v="TIEMPO COMPLETO"/>
    <s v="2018-09-17 00:00:00.0"/>
    <s v="null"/>
    <s v="DF32238"/>
    <s v="TITULAR DE UNIVERSIDAD"/>
    <s v="R111"/>
    <x v="7"/>
    <n v="570"/>
    <s v="LENGUAJES Y SISTEMAS INFORMÁTICOS"/>
  </r>
  <r>
    <x v="15"/>
    <n v="73079169"/>
    <x v="4"/>
    <n v="454"/>
    <s v="454G"/>
    <s v="GRUPO-A"/>
    <s v="Soluciones informáticas para la empresa"/>
    <s v="GG"/>
    <s v="GRUPO GRANDE"/>
    <s v="454G"/>
    <s v="GG de Soluciones informáticas para la empresa"/>
    <s v="GRUPO-A"/>
    <s v="GG de Soluciones informáticas para la empresa"/>
    <s v="2S"/>
    <n v="73079169"/>
    <s v="RUBIO"/>
    <s v="GARCÍA"/>
    <s v="ÁNGEL LUIS"/>
    <s v="RUBIO GARCÍA, ÁNGEL LUIS"/>
    <x v="0"/>
    <x v="0"/>
    <x v="0"/>
    <m/>
    <m/>
    <s v="arubio"/>
    <s v="arubio@unirioja.es"/>
    <n v="5"/>
    <n v="5"/>
    <n v="504"/>
    <s v="PROFESOR TITULAR UNIVERSIDAD"/>
    <s v="C01"/>
    <s v="TIEMPO COMPLETO"/>
    <s v="2018-12-18 00:00:00.0"/>
    <s v="null"/>
    <s v="DF100366"/>
    <s v="PROFESOR TITULAR DE UNIVERSIDAD"/>
    <s v="R111"/>
    <x v="7"/>
    <n v="570"/>
    <s v="LENGUAJES Y SISTEMAS INFORMÁTICOS"/>
  </r>
  <r>
    <x v="15"/>
    <n v="16564358"/>
    <x v="4"/>
    <n v="456"/>
    <s v="456G"/>
    <s v="GRUPO-A"/>
    <s v="Administración de sistemas de gestión de bases de datos"/>
    <s v="GG"/>
    <s v="GRUPO GRANDE"/>
    <s v="456G"/>
    <s v="GRUPO GRANDE DE Administración sistemas gestión de bases de datos"/>
    <s v="GRUPO-A"/>
    <s v="Grupo Grande de Administración sistemas gestión de bases de datos"/>
    <s v="2S"/>
    <n v="16564358"/>
    <s v="SOTA"/>
    <s v="EGUIZÁBAL"/>
    <s v="JOSÉ MANUEL"/>
    <s v="SOTA EGUIZÁBAL, JOSÉ MANUEL"/>
    <x v="0"/>
    <x v="0"/>
    <x v="1"/>
    <m/>
    <m/>
    <s v="jmsota"/>
    <s v="jose-manuel.sota@unirioja.es"/>
    <n v="3.2"/>
    <n v="3.2"/>
    <n v="532"/>
    <s v="LABORAL DOCENTE-ASOCIADO"/>
    <s v="P04"/>
    <s v="TIEMPO PARCIAL (4+4 HORAS)"/>
    <s v="2017-09-15 00:00:00.0"/>
    <s v="2019-09-14 00:00:00.0"/>
    <s v="PI101275"/>
    <s v="PROFESOR ASOCIADO"/>
    <s v="R111"/>
    <x v="7"/>
    <n v="570"/>
    <s v="LENGUAJES Y SISTEMAS INFORMÁTICOS"/>
  </r>
  <r>
    <x v="15"/>
    <n v="16537707"/>
    <x v="4"/>
    <n v="457"/>
    <s v="457G"/>
    <s v="GRUPO-A"/>
    <s v="Instalación y mantenimiento de computadores"/>
    <s v="GG"/>
    <s v="GRUPO GRANDE"/>
    <s v="457G"/>
    <s v="GG de Instalación y mantenimiento de computadores"/>
    <s v="GRUPO-A"/>
    <s v="GG de Instalación y mantenimiento de computadores"/>
    <s v="2S"/>
    <n v="16537707"/>
    <s v="MARTÍNEZ"/>
    <s v="SANTOLAYA"/>
    <s v="JOSÉ JAVIER"/>
    <s v="MARTÍNEZ SANTOLAYA, JOSÉ JAVIER"/>
    <x v="1"/>
    <x v="0"/>
    <x v="1"/>
    <m/>
    <m/>
    <s v="jjmartin"/>
    <s v="jose-javier.martinez@unirioja.es"/>
    <n v="3"/>
    <n v="3"/>
    <n v="506"/>
    <s v="PROFESOR TITULAR DE ESCUELA UNIVERSITARI"/>
    <s v="01A"/>
    <s v="TIEMPO COMPLETO AMPLIADO"/>
    <s v="2012-09-01 00:00:00.0"/>
    <s v="null"/>
    <s v="DF31833"/>
    <s v="TITULAR DE ESCUELAS UNIVERSITARIAS"/>
    <s v="R109"/>
    <x v="9"/>
    <n v="785"/>
    <s v="TECNOLOGÍA ELECTRÓNICA"/>
  </r>
  <r>
    <x v="15"/>
    <n v="16617096"/>
    <x v="4"/>
    <n v="457"/>
    <s v="457G"/>
    <s v="GRUPO-A"/>
    <s v="Instalación y mantenimiento de computadores"/>
    <s v="GG"/>
    <s v="GRUPO GRANDE"/>
    <s v="457G"/>
    <s v="GG de Instalación y mantenimiento de computadores"/>
    <s v="GRUPO-A"/>
    <s v="GG de Instalación y mantenimiento de computadores"/>
    <s v="2S"/>
    <n v="16617096"/>
    <s v="GIL"/>
    <s v="MARTÍNEZ"/>
    <s v="FRANCISCO"/>
    <s v="GIL MARTÍNEZ, FRANCISCO"/>
    <x v="1"/>
    <x v="0"/>
    <x v="1"/>
    <m/>
    <m/>
    <s v="frgil"/>
    <s v="francisco.gil@unirioja.es"/>
    <n v="0.2"/>
    <n v="0.2"/>
    <n v="536"/>
    <s v="PROFESOR INTERINO"/>
    <s v="P04"/>
    <s v="TIEMPO PARCIAL (4+4 HORAS)"/>
    <s v="2019-03-29 00:00:00.0"/>
    <s v="2019-07-25 00:00:00.0"/>
    <s v="PI101527"/>
    <s v="PROFESOR CONTRATADO INTERINO"/>
    <s v="R109"/>
    <x v="9"/>
    <n v="785"/>
    <s v="TECNOLOGÍA ELECTRÓNICA"/>
  </r>
  <r>
    <x v="15"/>
    <n v="16567689"/>
    <x v="4"/>
    <n v="460"/>
    <s v="460G"/>
    <s v="GRUPO-A"/>
    <s v="Prácticas externas II"/>
    <s v="GG"/>
    <s v="GRUPO GRANDE"/>
    <s v="460G"/>
    <s v="GG de Prácticas externas"/>
    <s v="GRUPO-A"/>
    <s v="GG de Prácticas externas"/>
    <s v="1S"/>
    <n v="16567689"/>
    <s v="SÁENZ DE CABEZÓN"/>
    <s v="IRIGARAY"/>
    <s v="EDUARDO"/>
    <s v="SÁENZ DE CABEZÓN IRIGARAY, EDUARDO"/>
    <x v="0"/>
    <x v="0"/>
    <x v="0"/>
    <m/>
    <m/>
    <s v="esaenz-d"/>
    <s v="eduardo.saenz-de-cabezon@unirioja.es"/>
    <n v="0.1"/>
    <n v="0.1"/>
    <n v="504"/>
    <s v="PROFESOR TITULAR UNIVERSIDAD"/>
    <s v="C01"/>
    <s v="TIEMPO COMPLETO"/>
    <s v="2018-12-18 00:00:00.0"/>
    <s v="null"/>
    <s v="DF100367"/>
    <s v="PROFESOR TITULAR DE UNIVERSIDAD"/>
    <s v="R111"/>
    <x v="7"/>
    <n v="570"/>
    <s v="LENGUAJES Y SISTEMAS INFORMÁTICOS"/>
  </r>
  <r>
    <x v="15"/>
    <n v="16590764"/>
    <x v="4"/>
    <n v="460"/>
    <s v="460G"/>
    <s v="GRUPO-A"/>
    <s v="Prácticas externas II"/>
    <s v="GG"/>
    <s v="GRUPO GRANDE"/>
    <s v="460G"/>
    <s v="GG de Prácticas externas"/>
    <s v="GRUPO-A"/>
    <s v="GG de Prácticas externas"/>
    <s v="1S"/>
    <n v="16590764"/>
    <s v="ARANSAY"/>
    <s v="AZOFRA"/>
    <s v="JESÚS MARÍA"/>
    <s v="ARANSAY AZOFRA, JESÚS MARÍA"/>
    <x v="0"/>
    <x v="0"/>
    <x v="0"/>
    <m/>
    <m/>
    <s v="jearansa"/>
    <s v="jesus-maria.aransay@unirioja.es"/>
    <n v="0.2"/>
    <n v="0.2"/>
    <n v="534"/>
    <s v="CONTRATADO DOCTOR -TIPO 1"/>
    <s v="C01"/>
    <s v="TIEMPO COMPLETO"/>
    <s v="2010-09-01 00:00:00.0"/>
    <s v="null"/>
    <s v="PI100763"/>
    <s v="PROFESOR CONTRATADO DOCTOR"/>
    <s v="R111"/>
    <x v="7"/>
    <n v="75"/>
    <s v="CIENCIA DE LA COMPUTACIÓN E INTELIGENCIA ARTIFICIA"/>
  </r>
  <r>
    <x v="15"/>
    <n v="16597051"/>
    <x v="4"/>
    <n v="460"/>
    <s v="460G"/>
    <s v="GRUPO-A"/>
    <s v="Prácticas externas II"/>
    <s v="GG"/>
    <s v="GRUPO GRANDE"/>
    <s v="460G"/>
    <s v="GG de Prácticas externas"/>
    <s v="GRUPO-A"/>
    <s v="GG de Prácticas externas"/>
    <s v="1S"/>
    <n v="16597051"/>
    <s v="ROMERO"/>
    <s v="IBÁÑEZ"/>
    <s v="ANA"/>
    <s v="ROMERO IBÁÑEZ, ANA"/>
    <x v="0"/>
    <x v="0"/>
    <x v="0"/>
    <m/>
    <m/>
    <s v="anromero"/>
    <s v="ana.romero@unirioja.es"/>
    <n v="0.2"/>
    <n v="0.2"/>
    <n v="504"/>
    <s v="PROFESOR TITULAR UNIVERSIDAD"/>
    <s v="C01"/>
    <s v="TIEMPO COMPLETO"/>
    <s v="2018-12-18 00:00:00.0"/>
    <s v="null"/>
    <s v="DF100324"/>
    <s v="PROFESOR TITULAR DE UNIVERSIDAD"/>
    <s v="R111"/>
    <x v="7"/>
    <n v="75"/>
    <s v="CIENCIA DE LA COMPUTACIÓN E INTELIGENCIA ARTIFICIA"/>
  </r>
  <r>
    <x v="15"/>
    <n v="16613711"/>
    <x v="4"/>
    <n v="460"/>
    <s v="460G"/>
    <s v="GRUPO-A"/>
    <s v="Prácticas externas II"/>
    <s v="GG"/>
    <s v="GRUPO GRANDE"/>
    <s v="460G"/>
    <s v="GG de Prácticas externas"/>
    <s v="GRUPO-A"/>
    <s v="GG de Prácticas externas"/>
    <s v="1S"/>
    <n v="16613711"/>
    <s v="HERAS"/>
    <s v="VICENTE"/>
    <s v="JÓNATAN"/>
    <s v="HERAS VICENTE, JÓNATAN"/>
    <x v="0"/>
    <x v="0"/>
    <x v="0"/>
    <m/>
    <m/>
    <s v="joheras"/>
    <s v="jonathan.heras@unirioja.es"/>
    <n v="0.2"/>
    <n v="0.2"/>
    <n v="536"/>
    <s v="PROFESOR INTERINO"/>
    <s v="C01"/>
    <s v="TIEMPO COMPLETO"/>
    <s v="2017-09-15 00:00:00.0"/>
    <s v="null"/>
    <s v="PI101271"/>
    <s v="PROFESOR CONTRATADO INTERINO"/>
    <s v="R111"/>
    <x v="7"/>
    <n v="75"/>
    <s v="CIENCIA DE LA COMPUTACIÓN E INTELIGENCIA ARTIFICIA"/>
  </r>
  <r>
    <x v="13"/>
    <n v="16526587"/>
    <x v="4"/>
    <n v="462"/>
    <s v="462G"/>
    <s v="GRUPO-A"/>
    <s v="Expresión gráfica"/>
    <s v="GG"/>
    <s v="GRUPO GRANDE"/>
    <s v="462G"/>
    <s v="GRUPO GRANDE DE Expresión gráfica"/>
    <s v="GRUPO-A"/>
    <s v="Grupo Grande de Expresión gráfica"/>
    <s v="1S"/>
    <n v="16526587"/>
    <s v="SANTAMARÍA"/>
    <s v="PEÑA"/>
    <s v="JACINTO"/>
    <s v="SANTAMARÍA PEÑA, JACINTO"/>
    <x v="1"/>
    <x v="0"/>
    <x v="0"/>
    <m/>
    <m/>
    <s v="jasanta"/>
    <s v="jacinto.santamaria@unirioja.es"/>
    <n v="3.6"/>
    <n v="3.6"/>
    <n v="504"/>
    <s v="PROFESOR TITULAR UNIVERSIDAD"/>
    <s v="C01"/>
    <s v="TIEMPO COMPLETO"/>
    <s v="2017-09-15 00:00:00.0"/>
    <s v="null"/>
    <s v="DF31894"/>
    <s v="TITULAR DE UNIVERSIDAD"/>
    <s v="R110"/>
    <x v="10"/>
    <n v="305"/>
    <s v="EXPRESIÓN GRÁFICA EN LA INGENIERÍA"/>
  </r>
  <r>
    <x v="13"/>
    <n v="16572481"/>
    <x v="4"/>
    <n v="462"/>
    <s v="462I"/>
    <s v="GRUPO-A1"/>
    <s v="Expresión gráfica"/>
    <s v="GI"/>
    <s v="GRUPO DE INFORMÁTICA"/>
    <s v="462I"/>
    <s v="INFORMÁTICA DE Expresión gráfica"/>
    <s v="GRUPO-A1"/>
    <s v="Informática de Expresión gráfica"/>
    <s v="1S"/>
    <n v="16572481"/>
    <s v="ARANCÓN"/>
    <s v="PÉREZ"/>
    <s v="DAVID"/>
    <s v="ARANCÓN PÉREZ, DAVID"/>
    <x v="1"/>
    <x v="0"/>
    <x v="0"/>
    <m/>
    <m/>
    <s v="daaranp"/>
    <s v="david.arancon@unirioja.es"/>
    <n v="1.5"/>
    <n v="1.5"/>
    <n v="532"/>
    <s v="LABORAL DOCENTE-ASOCIADO"/>
    <s v="P03"/>
    <s v="TIEMPO PARCIAL (3+3 HORAS)"/>
    <s v="2018-09-17 00:00:00.0"/>
    <s v="2019-09-14 00:00:00.0"/>
    <s v="PI101379"/>
    <s v="PROFESOR ASOCIADO"/>
    <s v="R110"/>
    <x v="10"/>
    <n v="305"/>
    <s v="EXPRESIÓN GRÁFICA EN LA INGENIERÍA"/>
  </r>
  <r>
    <x v="14"/>
    <n v="16526587"/>
    <x v="4"/>
    <n v="462"/>
    <s v="462G"/>
    <s v="GRUPO-A"/>
    <s v="Expresión gráfica"/>
    <s v="GG"/>
    <s v="GRUPO GRANDE"/>
    <s v="462G"/>
    <s v="GRUPO GRANDE DE Expresión gráfica"/>
    <s v="GRUPO-A"/>
    <s v="Grupo Grande de Expresión gráfica"/>
    <s v="1S"/>
    <n v="16526587"/>
    <s v="SANTAMARÍA"/>
    <s v="PEÑA"/>
    <s v="JACINTO"/>
    <s v="SANTAMARÍA PEÑA, JACINTO"/>
    <x v="1"/>
    <x v="0"/>
    <x v="0"/>
    <m/>
    <m/>
    <s v="jasanta"/>
    <s v="jacinto.santamaria@unirioja.es"/>
    <n v="3.6"/>
    <m/>
    <n v="504"/>
    <s v="PROFESOR TITULAR UNIVERSIDAD"/>
    <s v="C01"/>
    <s v="TIEMPO COMPLETO"/>
    <s v="2017-09-15 00:00:00.0"/>
    <s v="null"/>
    <s v="DF31894"/>
    <s v="TITULAR DE UNIVERSIDAD"/>
    <s v="R110"/>
    <x v="10"/>
    <n v="305"/>
    <s v="EXPRESIÓN GRÁFICA EN LA INGENIERÍA"/>
  </r>
  <r>
    <x v="14"/>
    <n v="16572481"/>
    <x v="4"/>
    <n v="462"/>
    <s v="462I"/>
    <s v="GRUPO-A1"/>
    <s v="Expresión gráfica"/>
    <s v="GI"/>
    <s v="GRUPO DE INFORMÁTICA"/>
    <s v="462I"/>
    <s v="INFORMÁTICA DE Expresión gráfica"/>
    <s v="GRUPO-A1"/>
    <s v="Informática de Expresión gráfica"/>
    <s v="1S"/>
    <n v="16572481"/>
    <s v="ARANCÓN"/>
    <s v="PÉREZ"/>
    <s v="DAVID"/>
    <s v="ARANCÓN PÉREZ, DAVID"/>
    <x v="1"/>
    <x v="0"/>
    <x v="0"/>
    <m/>
    <m/>
    <s v="daaranp"/>
    <s v="david.arancon@unirioja.es"/>
    <n v="1.5"/>
    <m/>
    <n v="532"/>
    <s v="LABORAL DOCENTE-ASOCIADO"/>
    <s v="P03"/>
    <s v="TIEMPO PARCIAL (3+3 HORAS)"/>
    <s v="2018-09-17 00:00:00.0"/>
    <s v="2019-09-14 00:00:00.0"/>
    <s v="PI101379"/>
    <s v="PROFESOR ASOCIADO"/>
    <s v="R110"/>
    <x v="10"/>
    <n v="305"/>
    <s v="EXPRESIÓN GRÁFICA EN LA INGENIERÍA"/>
  </r>
  <r>
    <x v="14"/>
    <n v="16590764"/>
    <x v="4"/>
    <n v="463"/>
    <s v="463G"/>
    <s v="GRUPO-A"/>
    <s v="Informática"/>
    <s v="GG"/>
    <s v="GRUPO GRANDE"/>
    <s v="463G"/>
    <s v="GRUPO GRANDE DE Informática"/>
    <s v="GRUPO-A"/>
    <s v="Grupo Grande de Informática"/>
    <s v="2S"/>
    <n v="16590764"/>
    <s v="ARANSAY"/>
    <s v="AZOFRA"/>
    <s v="JESÚS MARÍA"/>
    <s v="ARANSAY AZOFRA, JESÚS MARÍA"/>
    <x v="0"/>
    <x v="0"/>
    <x v="0"/>
    <m/>
    <m/>
    <s v="jearansa"/>
    <s v="jesus-maria.aransay@unirioja.es"/>
    <n v="3.6"/>
    <n v="3.6"/>
    <n v="534"/>
    <s v="CONTRATADO DOCTOR -TIPO 1"/>
    <s v="C01"/>
    <s v="TIEMPO COMPLETO"/>
    <s v="2010-09-01 00:00:00.0"/>
    <s v="null"/>
    <s v="PI100763"/>
    <s v="PROFESOR CONTRATADO DOCTOR"/>
    <s v="R111"/>
    <x v="7"/>
    <n v="75"/>
    <s v="CIENCIA DE LA COMPUTACIÓN E INTELIGENCIA ARTIFICIA"/>
  </r>
  <r>
    <x v="14"/>
    <n v="15863391"/>
    <x v="4"/>
    <n v="465"/>
    <s v="465G"/>
    <s v="GRUPO-A"/>
    <s v="Hidráulica"/>
    <s v="GG"/>
    <s v="GRUPO GRANDE"/>
    <s v="465G"/>
    <s v="GRUPO GRANDE DE Hidráulica"/>
    <s v="GRUPO-A"/>
    <s v="Grupo Grande de Hidráulica"/>
    <s v="1S"/>
    <n v="15863391"/>
    <s v="PEÑA"/>
    <s v="NAVARIDAS"/>
    <s v="JOSÉ MIGUEL"/>
    <s v="PEÑA NAVARIDAS, JOSÉ MIGUEL"/>
    <x v="1"/>
    <x v="0"/>
    <x v="0"/>
    <m/>
    <m/>
    <s v="jopena"/>
    <s v="jmiguel.penya@unirioja.es"/>
    <n v="3.6"/>
    <n v="3.6"/>
    <n v="533"/>
    <s v="COLABORADOR-TIPO 2 (Doctor)"/>
    <s v="C01"/>
    <s v="TIEMPO COMPLETO"/>
    <s v="2006-10-01 00:00:00.0"/>
    <s v="null"/>
    <s v="LD100579"/>
    <s v="PROFESOR COLABORADOR TIPO 2"/>
    <s v="R101"/>
    <x v="4"/>
    <n v="500"/>
    <s v="INGENIERÍA AGROFORESTAL"/>
  </r>
  <r>
    <x v="14"/>
    <n v="16586033"/>
    <x v="4"/>
    <n v="465"/>
    <s v="465L"/>
    <s v="GRUPO-A1"/>
    <s v="Hidráulica"/>
    <s v="GL"/>
    <s v="GRUPO DE LABORATORIO"/>
    <s v="465L"/>
    <s v="LABORATORIO DE Hidráulica"/>
    <s v="GRUPO-A1"/>
    <s v="Laboratorio de Hidráulica"/>
    <s v="1S"/>
    <n v="16586033"/>
    <s v="BAYONA"/>
    <s v="MANZANARES"/>
    <s v="JUDIT"/>
    <s v="BAYONA MANZANARES, JUDIT"/>
    <x v="1"/>
    <x v="0"/>
    <x v="1"/>
    <m/>
    <m/>
    <s v="jubayona"/>
    <s v="judit.bayona@unirioja.es"/>
    <n v="1.2"/>
    <n v="1.2"/>
    <n v="532"/>
    <s v="LABORAL DOCENTE-ASOCIADO"/>
    <s v="P02"/>
    <s v="TIEMPO PARCIAL (2+2 HORAS)"/>
    <s v="2016-09-15 00:00:00.0"/>
    <s v="2019-09-14 00:00:00.0"/>
    <s v="PI101097"/>
    <s v="PROFESOR ASOCIADO"/>
    <s v="R101"/>
    <x v="4"/>
    <n v="500"/>
    <s v="INGENIERÍA AGROFORESTAL"/>
  </r>
  <r>
    <x v="14"/>
    <n v="9740221"/>
    <x v="4"/>
    <n v="466"/>
    <s v="466G"/>
    <s v="GRUPO-A"/>
    <s v="Tecnología de los alimentos"/>
    <s v="GG"/>
    <s v="GRUPO GRANDE"/>
    <s v="466G"/>
    <s v="GRUPO GRANDE DE Tecnología de los alimentos"/>
    <s v="GRUPO-A"/>
    <s v="Grupo Grande de Tecnología de los alimentos"/>
    <s v="1S"/>
    <n v="9740221"/>
    <s v="GONZÁLEZ"/>
    <s v="FANDOS"/>
    <s v="MARÍA ELENA"/>
    <s v="GONZÁLEZ FANDOS, MARÍA ELENA"/>
    <x v="0"/>
    <x v="0"/>
    <x v="0"/>
    <m/>
    <m/>
    <s v="elengonz"/>
    <s v="elena.gonzalez@unirioja.es"/>
    <n v="0.4"/>
    <n v="0.4"/>
    <n v="500"/>
    <s v="CATEDRATICO DE UNIVERSIDAD"/>
    <s v="01R"/>
    <s v="TIEMPO COMPLETO REDUCIDO"/>
    <s v="2016-09-15 00:00:00.0"/>
    <s v="null"/>
    <s v="DF100230"/>
    <s v="CATEDRÁTICO DE UNIVERSIDAD"/>
    <s v="R101"/>
    <x v="4"/>
    <n v="780"/>
    <s v="TECNOLOGÍA DE ALIMENTOS"/>
  </r>
  <r>
    <x v="14"/>
    <n v="16580360"/>
    <x v="4"/>
    <n v="466"/>
    <s v="466G"/>
    <s v="GRUPO-A"/>
    <s v="Tecnología de los alimentos"/>
    <s v="GG"/>
    <s v="GRUPO GRANDE"/>
    <s v="466G"/>
    <s v="GRUPO GRANDE DE Tecnología de los alimentos"/>
    <s v="GRUPO-A"/>
    <s v="Grupo Grande de Tecnología de los alimentos"/>
    <s v="1S"/>
    <n v="16580360"/>
    <s v="GARCÍA"/>
    <s v="OLIVERAS"/>
    <s v="MARÍA CRISTINA"/>
    <s v="GARCÍA OLIVERAS, MARÍA CRISTINA"/>
    <x v="1"/>
    <x v="0"/>
    <x v="1"/>
    <m/>
    <m/>
    <s v="magarco"/>
    <s v="maria-cristina.garcia@unirioja.es"/>
    <n v="2.6"/>
    <n v="2.6"/>
    <n v="536"/>
    <s v="PROFESOR INTERINO"/>
    <s v="P04"/>
    <s v="TIEMPO PARCIAL (4+4 HORAS)"/>
    <s v="2018-10-29 00:00:00.0"/>
    <s v="2019-02-03 00:00:00.0"/>
    <s v="PI101444"/>
    <s v="PROFESOR CONTRATADO INTERINO"/>
    <s v="R101"/>
    <x v="4"/>
    <n v="780"/>
    <s v="TECNOLOGÍA DE ALIMENTOS"/>
  </r>
  <r>
    <x v="14"/>
    <n v="52442470"/>
    <x v="4"/>
    <n v="466"/>
    <s v="466G"/>
    <s v="GRUPO-A"/>
    <s v="Tecnología de los alimentos"/>
    <s v="GG"/>
    <s v="GRUPO GRANDE"/>
    <s v="466G"/>
    <s v="GRUPO GRANDE DE Tecnología de los alimentos"/>
    <s v="GRUPO-A"/>
    <s v="Grupo Grande de Tecnología de los alimentos"/>
    <s v="1S"/>
    <n v="52442470"/>
    <s v="PÉREZ"/>
    <s v="ARNEDO"/>
    <s v="M.ª IRACHE"/>
    <s v="PÉREZ ARNEDO, M.ª IRACHE"/>
    <x v="1"/>
    <x v="0"/>
    <x v="0"/>
    <m/>
    <m/>
    <s v="maperear"/>
    <s v="maria-irache.perez@unirioja.es"/>
    <n v="0.8"/>
    <n v="0.8"/>
    <n v="532"/>
    <s v="LABORAL DOCENTE-ASOCIADO"/>
    <s v="P03"/>
    <s v="TIEMPO PARCIAL (3+3 HORAS)"/>
    <s v="2018-09-17 00:00:00.0"/>
    <s v="2019-09-14 00:00:00.0"/>
    <s v="PI101348"/>
    <s v="PROFESOR ASOCIADO"/>
    <s v="R101"/>
    <x v="4"/>
    <n v="780"/>
    <s v="TECNOLOGÍA DE ALIMENTOS"/>
  </r>
  <r>
    <x v="14"/>
    <n v="16532287"/>
    <x v="4"/>
    <n v="467"/>
    <s v="467G"/>
    <s v="GRUPO-A"/>
    <s v="Botánica"/>
    <s v="GG"/>
    <s v="GRUPO GRANDE"/>
    <s v="467G"/>
    <s v="GRUPO GRANDE DE Botánica"/>
    <s v="GRUPO-A"/>
    <s v="Grupo Grande de Botánica"/>
    <s v="2S"/>
    <n v="16532287"/>
    <s v="MARTÍNEZ"/>
    <s v="ABAIGAR"/>
    <s v="JAVIER"/>
    <s v="MARTÍNEZ ABAIGAR, JAVIER"/>
    <x v="0"/>
    <x v="0"/>
    <x v="0"/>
    <m/>
    <m/>
    <s v="jabaigar"/>
    <s v="javier.martinez@unirioja.es"/>
    <n v="3.6"/>
    <n v="3.6"/>
    <n v="500"/>
    <s v="CATEDRATICO DE UNIVERSIDAD"/>
    <s v="01R"/>
    <s v="TIEMPO COMPLETO REDUCIDO"/>
    <s v="2014-09-15 00:00:00.0"/>
    <s v="null"/>
    <s v="DF100229"/>
    <s v="CATEDRÁTICO DE UNIVERSIDAD"/>
    <s v="R101"/>
    <x v="4"/>
    <n v="63"/>
    <s v="BOTÁNICA"/>
  </r>
  <r>
    <x v="14"/>
    <n v="72779211"/>
    <x v="4"/>
    <n v="469"/>
    <s v="469G"/>
    <s v="GRUPO-A"/>
    <s v="Cultivos"/>
    <s v="GG"/>
    <s v="GRUPO GRANDE"/>
    <s v="469G"/>
    <s v="GRUPO GRANDE DE Cultivos"/>
    <s v="GRUPO-A"/>
    <s v="Grupo Grande de Cultivos"/>
    <s v="2S"/>
    <n v="72779211"/>
    <s v="MARTÍNEZ"/>
    <s v="VILLAR"/>
    <s v="MARÍA ELENA"/>
    <s v="MARTÍNEZ VILLAR, MARÍA ELENA"/>
    <x v="1"/>
    <x v="0"/>
    <x v="0"/>
    <m/>
    <m/>
    <s v="elmartin"/>
    <s v="elena.martinez@unirioja.es"/>
    <n v="3.6"/>
    <n v="3.6"/>
    <n v="506"/>
    <s v="PROFESOR TITULAR DE ESCUELA UNIVERSITARI"/>
    <s v="01A"/>
    <s v="TIEMPO COMPLETO AMPLIADO"/>
    <s v="2012-09-01 00:00:00.0"/>
    <s v="null"/>
    <s v="DF3167"/>
    <s v="TITULAR DE ESCUELAS UNIVERSITARIAS"/>
    <s v="R101"/>
    <x v="4"/>
    <n v="705"/>
    <s v="PRODUCCIÓN VEGETAL"/>
  </r>
  <r>
    <x v="14"/>
    <n v="71427482"/>
    <x v="4"/>
    <n v="470"/>
    <s v="470G"/>
    <s v="GRUPO-A"/>
    <s v="Trabajo fin de grado en Ingeniería Agrícola"/>
    <s v="GG"/>
    <s v="GRUPO GRANDE"/>
    <s v="470G"/>
    <s v="TRABAJO FIN DE GRADO"/>
    <s v="GRUPO-A"/>
    <s v="TRABAJO FIN DE GRADO"/>
    <s v="I"/>
    <n v="71427482"/>
    <s v="TASCÓN"/>
    <s v="VEGAS"/>
    <s v="ALBERTO"/>
    <s v="TASCÓN VEGAS, ALBERTO"/>
    <x v="0"/>
    <x v="0"/>
    <x v="0"/>
    <m/>
    <m/>
    <s v="altascon"/>
    <s v="alberto.tascon@unirioja.es"/>
    <n v="0"/>
    <n v="0"/>
    <s v="A-0504"/>
    <s v="PROFESOR TITULAR UNIVERSIDAD"/>
    <s v="C01"/>
    <s v="TIEMPO COMPLETO"/>
    <s v="2010-09-01 00:00:00.0"/>
    <s v="null"/>
    <s v="DF100264"/>
    <s v="PROFESOR TITULAR INTERINO"/>
    <s v="R101"/>
    <x v="4"/>
    <n v="500"/>
    <s v="INGENIERÍA AGROFORESTAL"/>
  </r>
  <r>
    <x v="16"/>
    <n v="16542535"/>
    <x v="5"/>
    <n v="471"/>
    <s v="471G"/>
    <s v="GRUPO-A"/>
    <s v="Trabajo fin de grado en Ingeniería Mecánica"/>
    <s v="GG"/>
    <s v="GRUPO GRANDE"/>
    <s v="471G"/>
    <s v="TRABAJO FIN DE GRADO"/>
    <s v="GRUPO-A"/>
    <s v="TRABAJO FIN DE GRADO"/>
    <s v="I"/>
    <n v="16542535"/>
    <s v="BLANCO"/>
    <s v="FERNÁNDEZ"/>
    <s v="JULIO"/>
    <s v="BLANCO FERNÁNDEZ, JULIO"/>
    <x v="0"/>
    <x v="0"/>
    <x v="0"/>
    <m/>
    <m/>
    <s v="jublanco"/>
    <s v="julio.blanco@unirioja.es"/>
    <n v="0"/>
    <n v="0"/>
    <n v="500"/>
    <s v="CATEDRATICO DE UNIVERSIDAD"/>
    <s v="01R"/>
    <s v="TIEMPO COMPLETO REDUCIDO"/>
    <s v="2017-12-04 00:00:00.0"/>
    <s v="null"/>
    <s v="DF100352"/>
    <s v="CATEDRÁTICO DE UNIVERSIDAD"/>
    <s v="R110"/>
    <x v="10"/>
    <n v="515"/>
    <s v="INGENIERÍA DE LOS PROCESOS DE FABRICACIÓN"/>
  </r>
  <r>
    <x v="17"/>
    <n v="16541257"/>
    <x v="5"/>
    <n v="472"/>
    <s v="472G"/>
    <s v="GRUPO-A"/>
    <s v="Trabajo fin de grado en Ingeniería Eléctrica"/>
    <s v="GG"/>
    <s v="GRUPO GRANDE"/>
    <s v="472G"/>
    <s v="TRABAJO FIN DE GRADO"/>
    <s v="GRUPO-A"/>
    <s v="TRABAJO FIN DE GRADO"/>
    <s v="I"/>
    <n v="16541257"/>
    <s v="ZORZANO"/>
    <s v="SANTAMARÍA"/>
    <s v="PEDRO JOSÉ"/>
    <s v="ZORZANO SANTAMARÍA, PEDRO JOSÉ"/>
    <x v="1"/>
    <x v="0"/>
    <x v="0"/>
    <m/>
    <m/>
    <s v="pzorzano"/>
    <s v="pedrojose.zorzano@unirioja.es"/>
    <n v="0"/>
    <n v="0"/>
    <n v="504"/>
    <s v="PROFESOR TITULAR UNIVERSIDAD"/>
    <s v="C01"/>
    <s v="TIEMPO COMPLETO"/>
    <s v="2015-12-23 00:00:00.0"/>
    <s v="null"/>
    <s v="DF31818"/>
    <s v="PROFESOR TITULAR ESCUELA UNIVERSITARIA"/>
    <s v="R109"/>
    <x v="9"/>
    <n v="535"/>
    <s v="INGENIERÍA ELÉCTRICA"/>
  </r>
  <r>
    <x v="18"/>
    <n v="16549785"/>
    <x v="5"/>
    <n v="473"/>
    <s v="473G"/>
    <s v="GRUPO-A"/>
    <s v="Trabajo fin de grado en Ingeniería Electrónica Industrial y Automática"/>
    <s v="GG"/>
    <s v="GRUPO GRANDE"/>
    <s v="473G"/>
    <s v="TRABAJO FIN DE GRADO"/>
    <s v="GRUPO-A"/>
    <s v="TRABAJO FIN DE GRADO"/>
    <s v="I"/>
    <n v="16549785"/>
    <s v="VICUÑA"/>
    <s v="MARTÍNEZ"/>
    <s v="JAVIER ESTEBAN"/>
    <s v="VICUÑA MARTÍNEZ, JAVIER ESTEBAN"/>
    <x v="0"/>
    <x v="0"/>
    <x v="1"/>
    <m/>
    <m/>
    <s v="javicuna"/>
    <s v="javier.vicuna@unirioja.es"/>
    <n v="0"/>
    <n v="0"/>
    <n v="535"/>
    <s v="COLABORADOR-TIPO 1"/>
    <s v="C01"/>
    <s v="TIEMPO COMPLETO"/>
    <s v="2006-10-01 00:00:00.0"/>
    <s v="null"/>
    <s v="LD100575"/>
    <s v="COLABORADOR TIPO 1"/>
    <s v="R109"/>
    <x v="9"/>
    <n v="785"/>
    <s v="TECNOLOGÍA ELECTRÓNICA"/>
  </r>
  <r>
    <x v="5"/>
    <n v="72132561"/>
    <x v="2"/>
    <n v="474"/>
    <s v="474R"/>
    <s v="GRUPO-A1"/>
    <s v="Idioma moderno V: Inglés"/>
    <s v="GR"/>
    <s v="GRUPO REDUCIDO"/>
    <s v="474R"/>
    <s v="GRUPO REDUCIDO DE Idioma moderno V: inglés"/>
    <s v="GRUPO-A1"/>
    <s v="Grupo Reducido de Idioma moderno V: inglés"/>
    <s v="1S"/>
    <n v="72132561"/>
    <s v="TORRE"/>
    <s v="ALONSO"/>
    <s v="ROBERTO"/>
    <s v="TORRE ALONSO, ROBERTO"/>
    <x v="0"/>
    <x v="0"/>
    <x v="0"/>
    <m/>
    <m/>
    <s v="rotorre"/>
    <s v="roberto.torre@unirioja.es"/>
    <n v="1.5"/>
    <n v="1.5"/>
    <n v="536"/>
    <s v="PROFESOR INTERINO"/>
    <s v="C01"/>
    <s v="TIEMPO COMPLETO"/>
    <s v="2009-10-01 00:00:00.0"/>
    <s v="null"/>
    <s v="PI100719"/>
    <s v="PROFESOR CONTRATADO INTERINO"/>
    <s v="R107"/>
    <x v="6"/>
    <n v="345"/>
    <s v="FILOLOGÍA INGLESA"/>
  </r>
  <r>
    <x v="6"/>
    <n v="16615201"/>
    <x v="0"/>
    <n v="474"/>
    <s v="474G"/>
    <s v="GRUPO-B"/>
    <s v="Idioma moderno V: Inglés"/>
    <s v="GG"/>
    <s v="GRUPO GRANDE"/>
    <s v="474G"/>
    <s v="GRUPO GRANDE DE Idioma moderno V: inglés"/>
    <s v="GRUPO-B"/>
    <s v="Grupo Grande de Idioma moderno V: inglés"/>
    <s v="1S"/>
    <n v="16615201"/>
    <s v="VEA"/>
    <s v="ESCARZA"/>
    <s v="RAQUEL"/>
    <s v="VEA ESCARZA, RAQUEL"/>
    <x v="0"/>
    <x v="0"/>
    <x v="0"/>
    <m/>
    <m/>
    <s v="ravea"/>
    <s v="raquel.vea@unirioja.es"/>
    <n v="3"/>
    <n v="3"/>
    <n v="536"/>
    <s v="PROFESOR INTERINO"/>
    <s v="C01"/>
    <s v="TIEMPO COMPLETO"/>
    <s v="2015-09-15 00:00:00.0"/>
    <s v="null"/>
    <s v="PI101033"/>
    <s v="PROFESOR CONTRATADO INTERINO"/>
    <s v="R107"/>
    <x v="6"/>
    <n v="345"/>
    <s v="FILOLOGÍA INGLESA"/>
  </r>
  <r>
    <x v="8"/>
    <n v="16615201"/>
    <x v="2"/>
    <n v="474"/>
    <s v="474G"/>
    <s v="GRUPO-B"/>
    <s v="Idioma moderno V: Inglés"/>
    <s v="GG"/>
    <s v="GRUPO GRANDE"/>
    <s v="474G"/>
    <s v="GRUPO GRANDE DE Idioma moderno V: inglés"/>
    <s v="GRUPO-B"/>
    <s v="Grupo Grande de Idioma moderno V: inglés"/>
    <s v="1S"/>
    <n v="16615201"/>
    <s v="VEA"/>
    <s v="ESCARZA"/>
    <s v="RAQUEL"/>
    <s v="VEA ESCARZA, RAQUEL"/>
    <x v="0"/>
    <x v="0"/>
    <x v="0"/>
    <m/>
    <m/>
    <s v="ravea"/>
    <s v="raquel.vea@unirioja.es"/>
    <n v="3"/>
    <m/>
    <n v="536"/>
    <s v="PROFESOR INTERINO"/>
    <s v="C01"/>
    <s v="TIEMPO COMPLETO"/>
    <s v="2015-09-15 00:00:00.0"/>
    <s v="null"/>
    <s v="PI101033"/>
    <s v="PROFESOR CONTRATADO INTERINO"/>
    <s v="R107"/>
    <x v="6"/>
    <n v="345"/>
    <s v="FILOLOGÍA INGLESA"/>
  </r>
  <r>
    <x v="5"/>
    <n v="78758459"/>
    <x v="2"/>
    <n v="475"/>
    <s v="475LI"/>
    <s v="GRUPO-A1"/>
    <s v="Idioma moderno VI: Inglés"/>
    <s v="GLI"/>
    <s v="GRUPO DE LABORATORIO DE IDIOMAS"/>
    <s v="475LI"/>
    <s v="LABORATORIO DE IDIOMAS DE Idioma moderno VI: inglés"/>
    <s v="GRUPO-A1"/>
    <s v="Laboratorio de Idiomas de Idioma moderno VI: inglés"/>
    <s v="2S"/>
    <n v="78758459"/>
    <s v="GARCÍA"/>
    <s v="FERNÁNDEZ"/>
    <s v="LAURA"/>
    <s v="GARCÍA FERNÁNDEZ, LAURA"/>
    <x v="1"/>
    <x v="0"/>
    <x v="0"/>
    <m/>
    <m/>
    <s v="lagarcf"/>
    <s v="laura.garciaf@alum.unirioja.es"/>
    <n v="0.8"/>
    <n v="0.8"/>
    <n v="0"/>
    <s v="DOCTOR"/>
    <n v="0"/>
    <s v="_"/>
    <s v="2018-12-01 00:00:00.0"/>
    <s v="2019-11-30 00:00:00.0"/>
    <s v="D07INVESTIGADOR1"/>
    <s v="ACCESO SISTEMA ESPAÑOL CIENCIA E INNOVACIÓN"/>
    <s v="R107"/>
    <x v="6"/>
    <n v="345"/>
    <s v="FILOLOGÍA INGLESA"/>
  </r>
  <r>
    <x v="5"/>
    <n v="16640863"/>
    <x v="2"/>
    <n v="475"/>
    <s v="475LI"/>
    <s v="GRUPO-A2"/>
    <s v="Idioma moderno VI: Inglés"/>
    <s v="GLI"/>
    <s v="GRUPO DE LABORATORIO DE IDIOMAS"/>
    <s v="475LI"/>
    <s v="LABORATORIO DE IDIOMAS DE Idioma moderno VI: inglés"/>
    <s v="GRUPO-A2"/>
    <s v="Laboratorio de Idiomas de Idioma moderno VI: inglés"/>
    <s v="2S"/>
    <n v="16640863"/>
    <s v="MURO"/>
    <s v="LLORENTE"/>
    <s v="ALICIA"/>
    <s v="MURO LLORENTE, ALICIA"/>
    <x v="1"/>
    <x v="0"/>
    <x v="1"/>
    <m/>
    <m/>
    <s v="almuro"/>
    <s v="alicia.muro@alum.unirioja.es"/>
    <n v="1.5"/>
    <n v="1.5"/>
    <n v="536"/>
    <s v="PROFESOR INTERINO"/>
    <s v="P05"/>
    <s v="TIEMPO PARCIAL (5+5 HORAS)"/>
    <s v="2019-02-06 00:00:00.0"/>
    <s v="2019-09-14 00:00:00.0"/>
    <s v="PI101429"/>
    <s v="PROFESOR CONTRATADO INTERINO"/>
    <s v="R107"/>
    <x v="6"/>
    <n v="345"/>
    <s v="FILOLOGÍA INGLESA"/>
  </r>
  <r>
    <x v="6"/>
    <n v="16640863"/>
    <x v="0"/>
    <n v="475"/>
    <s v="475G"/>
    <s v="GRUPO-B"/>
    <s v="Idioma moderno VI: Inglés"/>
    <s v="GG"/>
    <s v="GRUPO GRANDE"/>
    <s v="475G"/>
    <s v="GRUPO GRANDE DE Idioma moderno VI: inglés"/>
    <s v="GRUPO-B"/>
    <s v="Grupo Grande de Idioma moderno VI: inglés"/>
    <s v="2S"/>
    <n v="16640863"/>
    <s v="MURO"/>
    <s v="LLORENTE"/>
    <s v="ALICIA"/>
    <s v="MURO LLORENTE, ALICIA"/>
    <x v="1"/>
    <x v="0"/>
    <x v="1"/>
    <m/>
    <m/>
    <s v="almuro"/>
    <s v="alicia.muro@alum.unirioja.es"/>
    <n v="3"/>
    <n v="3"/>
    <n v="536"/>
    <s v="PROFESOR INTERINO"/>
    <s v="P05"/>
    <s v="TIEMPO PARCIAL (5+5 HORAS)"/>
    <s v="2019-02-06 00:00:00.0"/>
    <s v="2019-09-14 00:00:00.0"/>
    <s v="PI101429"/>
    <s v="PROFESOR CONTRATADO INTERINO"/>
    <s v="R107"/>
    <x v="6"/>
    <n v="345"/>
    <s v="FILOLOGÍA INGLESA"/>
  </r>
  <r>
    <x v="8"/>
    <n v="16640863"/>
    <x v="2"/>
    <n v="475"/>
    <s v="475G"/>
    <s v="GRUPO-B"/>
    <s v="Idioma moderno VI: Inglés"/>
    <s v="GG"/>
    <s v="GRUPO GRANDE"/>
    <s v="475G"/>
    <s v="GRUPO GRANDE DE Idioma moderno VI: inglés"/>
    <s v="GRUPO-B"/>
    <s v="Grupo Grande de Idioma moderno VI: inglés"/>
    <s v="2S"/>
    <n v="16640863"/>
    <s v="MURO"/>
    <s v="LLORENTE"/>
    <s v="ALICIA"/>
    <s v="MURO LLORENTE, ALICIA"/>
    <x v="1"/>
    <x v="0"/>
    <x v="1"/>
    <m/>
    <m/>
    <s v="almuro"/>
    <s v="alicia.muro@alum.unirioja.es"/>
    <n v="3"/>
    <m/>
    <n v="536"/>
    <s v="PROFESOR INTERINO"/>
    <s v="P05"/>
    <s v="TIEMPO PARCIAL (5+5 HORAS)"/>
    <s v="2019-02-06 00:00:00.0"/>
    <s v="2019-09-14 00:00:00.0"/>
    <s v="PI101429"/>
    <s v="PROFESOR CONTRATADO INTERINO"/>
    <s v="R107"/>
    <x v="6"/>
    <n v="345"/>
    <s v="FILOLOGÍA INGLESA"/>
  </r>
  <r>
    <x v="15"/>
    <n v="16598388"/>
    <x v="4"/>
    <n v="477"/>
    <s v="477G"/>
    <s v="GRUPO-A"/>
    <s v="Modelización y optimización I"/>
    <s v="GG"/>
    <s v="GRUPO GRANDE"/>
    <s v="477G"/>
    <s v="GRUPO GRANDE DE Modelización y optimización I"/>
    <s v="GRUPO-A"/>
    <s v="Grupo Grande de Modelización y optimización I"/>
    <s v="1S"/>
    <n v="16598388"/>
    <s v="PÉREZ"/>
    <s v="LÁZARO"/>
    <s v="FRANCISCO JAVIER"/>
    <s v="PÉREZ LÁZARO, FRANCISCO JAVIER"/>
    <x v="0"/>
    <x v="0"/>
    <x v="0"/>
    <m/>
    <m/>
    <s v="franpere"/>
    <s v="javier.perezl@unirioja.es"/>
    <n v="3.2"/>
    <m/>
    <n v="534"/>
    <s v="CONTRATADO DOCTOR -TIPO 1"/>
    <s v="C01"/>
    <s v="TIEMPO COMPLETO"/>
    <s v="2010-09-01 00:00:00.0"/>
    <s v="null"/>
    <s v="PI100761"/>
    <s v="PROFESOR CONTRATADO DOCTOR"/>
    <s v="R111"/>
    <x v="7"/>
    <n v="15"/>
    <s v="ANÁLISIS MATEMÁTICO"/>
  </r>
  <r>
    <x v="11"/>
    <n v="16530288"/>
    <x v="4"/>
    <n v="478"/>
    <s v="478G"/>
    <s v="GRUPO-A"/>
    <s v="Teoría de autómatas y lenguajes formales"/>
    <s v="GG"/>
    <s v="GRUPO GRANDE"/>
    <s v="478G"/>
    <s v="GG de Teoría de autómatas y lenguajes formales"/>
    <s v="GRUPO-A"/>
    <s v="GG de Teoría de autómatas y lenguajes formales"/>
    <s v="1S"/>
    <n v="16530288"/>
    <s v="BENITO"/>
    <s v="CLAVIJO"/>
    <s v="MARÍA DEL PILAR"/>
    <s v="BENITO CLAVIJO, MARÍA DEL PILAR"/>
    <x v="1"/>
    <x v="0"/>
    <x v="0"/>
    <m/>
    <m/>
    <s v="mpbenito"/>
    <s v="pilar.benito@unirioja.es"/>
    <n v="3.2"/>
    <n v="3.2"/>
    <n v="504"/>
    <s v="PROFESOR TITULAR UNIVERSIDAD"/>
    <s v="01R"/>
    <s v="TIEMPO COMPLETO REDUCIDO"/>
    <s v="2015-09-15 00:00:00.0"/>
    <s v="null"/>
    <s v="DF32072"/>
    <s v="TITULAR DE UNIVERSIDAD"/>
    <s v="R111"/>
    <x v="7"/>
    <n v="5"/>
    <s v="ÁLGEBRA"/>
  </r>
  <r>
    <x v="15"/>
    <n v="16530288"/>
    <x v="4"/>
    <n v="478"/>
    <s v="478G"/>
    <s v="GRUPO-A"/>
    <s v="Teoría de autómatas y lenguajes formales"/>
    <s v="GG"/>
    <s v="GRUPO GRANDE"/>
    <s v="478G"/>
    <s v="GG de Teoría de autómatas y lenguajes formales"/>
    <s v="GRUPO-A"/>
    <s v="GG de Teoría de autómatas y lenguajes formales"/>
    <s v="1S"/>
    <n v="16530288"/>
    <s v="BENITO"/>
    <s v="CLAVIJO"/>
    <s v="MARÍA DEL PILAR"/>
    <s v="BENITO CLAVIJO, MARÍA DEL PILAR"/>
    <x v="1"/>
    <x v="0"/>
    <x v="0"/>
    <m/>
    <m/>
    <s v="mpbenito"/>
    <s v="pilar.benito@unirioja.es"/>
    <n v="3.2"/>
    <m/>
    <n v="504"/>
    <s v="PROFESOR TITULAR UNIVERSIDAD"/>
    <s v="01R"/>
    <s v="TIEMPO COMPLETO REDUCIDO"/>
    <s v="2015-09-15 00:00:00.0"/>
    <s v="null"/>
    <s v="DF32072"/>
    <s v="TITULAR DE UNIVERSIDAD"/>
    <s v="R111"/>
    <x v="7"/>
    <n v="5"/>
    <s v="ÁLGEBRA"/>
  </r>
  <r>
    <x v="11"/>
    <n v="16613711"/>
    <x v="4"/>
    <n v="479"/>
    <s v="479G"/>
    <s v="GRUPO-A"/>
    <s v="Inteligencia artificial"/>
    <s v="GG"/>
    <s v="GRUPO GRANDE"/>
    <s v="479G"/>
    <s v="GRUPO GRANDE DE Inteligencia artificial"/>
    <s v="GRUPO-A"/>
    <s v="Grupo Grande de Inteligencia artificial"/>
    <s v="2S"/>
    <n v="16613711"/>
    <s v="HERAS"/>
    <s v="VICENTE"/>
    <s v="JÓNATAN"/>
    <s v="HERAS VICENTE, JÓNATAN"/>
    <x v="0"/>
    <x v="0"/>
    <x v="0"/>
    <m/>
    <m/>
    <s v="joheras"/>
    <s v="jonathan.heras@unirioja.es"/>
    <n v="3.2"/>
    <n v="3.2"/>
    <n v="536"/>
    <s v="PROFESOR INTERINO"/>
    <s v="C01"/>
    <s v="TIEMPO COMPLETO"/>
    <s v="2017-09-15 00:00:00.0"/>
    <s v="null"/>
    <s v="PI101271"/>
    <s v="PROFESOR CONTRATADO INTERINO"/>
    <s v="R111"/>
    <x v="7"/>
    <n v="75"/>
    <s v="CIENCIA DE LA COMPUTACIÓN E INTELIGENCIA ARTIFICIA"/>
  </r>
  <r>
    <x v="2"/>
    <n v="16581606"/>
    <x v="1"/>
    <n v="480"/>
    <s v="480G"/>
    <s v="GRUPO-A"/>
    <s v="Diseño organizativo"/>
    <s v="GG"/>
    <s v="GRUPO GRANDE"/>
    <s v="480G"/>
    <s v="GRUPO GRANDE DE Diseño organizativo"/>
    <s v="GRUPO-A"/>
    <s v="Grupo Grande de Diseño organizativo"/>
    <s v="2S"/>
    <n v="16581606"/>
    <s v="SALAZAR"/>
    <s v="TERREROS"/>
    <s v="IDANA"/>
    <s v="SALAZAR TERREROS, IDANA"/>
    <x v="0"/>
    <x v="0"/>
    <x v="0"/>
    <m/>
    <m/>
    <s v="idsalaza"/>
    <s v="idana.salazar@unirioja.es"/>
    <n v="4"/>
    <m/>
    <n v="536"/>
    <s v="PROFESOR INTERINO"/>
    <s v="C01"/>
    <s v="TIEMPO COMPLETO"/>
    <s v="2015-09-15 00:00:00.0"/>
    <s v="null"/>
    <s v="PI101024"/>
    <s v="PROFESOR CONTRATADO INTERINO"/>
    <s v="R104"/>
    <x v="0"/>
    <n v="650"/>
    <s v="ORGANIZACIÓN DE EMPRESAS"/>
  </r>
  <r>
    <x v="0"/>
    <n v="16019533"/>
    <x v="0"/>
    <n v="481"/>
    <s v="481G"/>
    <s v="GRUPO-A"/>
    <s v="Crisis económica del empresario"/>
    <s v="GG"/>
    <s v="GRUPO GRANDE"/>
    <s v="481G"/>
    <s v="GG de Crisis económica del empresario"/>
    <s v="GRUPO-A"/>
    <s v="GG de Crisis económica del empresario"/>
    <s v="2S"/>
    <n v="16019533"/>
    <s v="GARCIANDÍA"/>
    <s v="GONZÁLEZ"/>
    <s v="PEDRO MARÍA"/>
    <s v="GARCIANDÍA GONZÁLEZ, PEDRO MARÍA"/>
    <x v="0"/>
    <x v="0"/>
    <x v="0"/>
    <m/>
    <m/>
    <s v="pgarcian"/>
    <s v="pedro.garciandia@unirioja.es"/>
    <n v="1.5"/>
    <n v="1.5"/>
    <n v="500"/>
    <s v="CATEDRATICO DE UNIVERSIDAD"/>
    <s v="C01"/>
    <s v="TIEMPO COMPLETO"/>
    <s v="2017-09-15 00:00:00.0"/>
    <s v="null"/>
    <s v="DF100278"/>
    <s v="CATEDRÁTICO DE UNIVERSIDAD"/>
    <s v="R103"/>
    <x v="1"/>
    <n v="175"/>
    <s v="DERECHO PROCESAL"/>
  </r>
  <r>
    <x v="0"/>
    <n v="16554886"/>
    <x v="0"/>
    <n v="481"/>
    <s v="481G"/>
    <s v="GRUPO-A"/>
    <s v="Crisis económica del empresario"/>
    <s v="GG"/>
    <s v="GRUPO GRANDE"/>
    <s v="481G"/>
    <s v="GG de Crisis económica del empresario"/>
    <s v="GRUPO-A"/>
    <s v="GG de Crisis económica del empresario"/>
    <s v="2S"/>
    <n v="16554886"/>
    <s v="SUFRATEGUI"/>
    <s v="TORRECILLA"/>
    <s v="SANTIAGO"/>
    <s v="SUFRATEGUI TORRECILLA, SANTIAGO"/>
    <x v="0"/>
    <x v="0"/>
    <x v="1"/>
    <m/>
    <m/>
    <s v="sasufrat"/>
    <s v="santiago.sufrategui@unirioja.es"/>
    <n v="3"/>
    <n v="3"/>
    <n v="532"/>
    <s v="LABORAL DOCENTE-ASOCIADO"/>
    <s v="P02"/>
    <s v="TIEMPO PARCIAL (2+2 HORAS)"/>
    <s v="2017-09-15 00:00:00.0"/>
    <s v="2019-09-14 00:00:00.0"/>
    <s v="PI101231"/>
    <s v="PROFESOR ASOCIADO"/>
    <s v="R103"/>
    <x v="1"/>
    <n v="175"/>
    <s v="DERECHO PROCESAL"/>
  </r>
  <r>
    <x v="1"/>
    <n v="16554886"/>
    <x v="1"/>
    <n v="481"/>
    <s v="481G"/>
    <s v="GRUPO-A"/>
    <s v="Crisis económica del empresario"/>
    <s v="GG"/>
    <s v="GRUPO GRANDE"/>
    <s v="481G"/>
    <s v="GG de Crisis económica del empresario"/>
    <s v="GRUPO-A"/>
    <s v="GG de Crisis económica del empresario"/>
    <s v="2S"/>
    <n v="16554886"/>
    <s v="SUFRATEGUI"/>
    <s v="TORRECILLA"/>
    <s v="SANTIAGO"/>
    <s v="SUFRATEGUI TORRECILLA, SANTIAGO"/>
    <x v="0"/>
    <x v="0"/>
    <x v="1"/>
    <m/>
    <m/>
    <s v="sasufrat"/>
    <s v="santiago.sufrategui@unirioja.es"/>
    <n v="3"/>
    <m/>
    <n v="532"/>
    <s v="LABORAL DOCENTE-ASOCIADO"/>
    <s v="P02"/>
    <s v="TIEMPO PARCIAL (2+2 HORAS)"/>
    <s v="2017-09-15 00:00:00.0"/>
    <s v="2019-09-14 00:00:00.0"/>
    <s v="PI101231"/>
    <s v="PROFESOR ASOCIADO"/>
    <s v="R103"/>
    <x v="1"/>
    <n v="175"/>
    <s v="DERECHO PROCESAL"/>
  </r>
  <r>
    <x v="0"/>
    <n v="16586761"/>
    <x v="0"/>
    <n v="482"/>
    <s v="482G"/>
    <s v="GRUPO-A"/>
    <s v="Derecho del comercio internacional"/>
    <s v="GG"/>
    <s v="GRUPO GRANDE"/>
    <s v="482G"/>
    <s v="GG de Derecho del comercio internacional"/>
    <s v="GRUPO-A"/>
    <s v="GG de Derecho del comercio internacional"/>
    <s v="2S"/>
    <n v="16586761"/>
    <s v="PÉREZ"/>
    <s v="ESCALONA"/>
    <s v="SUSANA"/>
    <s v="PÉREZ ESCALONA, SUSANA"/>
    <x v="1"/>
    <x v="0"/>
    <x v="0"/>
    <m/>
    <m/>
    <s v="superez"/>
    <s v="susana.perez@unirioja.es"/>
    <n v="3"/>
    <n v="3"/>
    <n v="534"/>
    <s v="CONTRATADO DOCTOR -TIPO 1"/>
    <s v="C01"/>
    <s v="TIEMPO COMPLETO"/>
    <s v="2009-10-01 00:00:00.0"/>
    <s v="null"/>
    <s v="PI100723"/>
    <s v="CONTRATADO DOCTOR"/>
    <s v="R103"/>
    <x v="1"/>
    <n v="165"/>
    <s v="DERECHO MERCANTIL"/>
  </r>
  <r>
    <x v="0"/>
    <n v="16554062"/>
    <x v="0"/>
    <n v="483"/>
    <s v="483G"/>
    <s v="GRUPO-A"/>
    <s v="Derecho del consumo"/>
    <s v="GG"/>
    <s v="GRUPO GRANDE"/>
    <s v="483G"/>
    <s v="GG de Derecho del consumo"/>
    <s v="GRUPO-A"/>
    <s v="GG de Derecho del consumo"/>
    <s v="2S"/>
    <n v="16554062"/>
    <s v="CÁMARA"/>
    <s v="LAPUENTE"/>
    <s v="SERGIO"/>
    <s v="CÁMARA LAPUENTE, SERGIO"/>
    <x v="0"/>
    <x v="0"/>
    <x v="0"/>
    <m/>
    <m/>
    <s v="secamara"/>
    <s v="sergio.camara@unirioja.es"/>
    <n v="3"/>
    <n v="3"/>
    <n v="500"/>
    <s v="CATEDRATICO DE UNIVERSIDAD"/>
    <s v="C01"/>
    <s v="TIEMPO COMPLETO"/>
    <s v="2007-10-15 00:00:00.0"/>
    <s v="null"/>
    <s v="DF100216"/>
    <s v="CATEDRÁTICO DE UNIVERSIDAD"/>
    <s v="R103"/>
    <x v="1"/>
    <n v="130"/>
    <s v="DERECHO CIVIL"/>
  </r>
  <r>
    <x v="0"/>
    <n v="16585809"/>
    <x v="0"/>
    <n v="484"/>
    <s v="484G"/>
    <s v="GRUPO-A"/>
    <s v="Derecho penal económico"/>
    <s v="GG"/>
    <s v="GRUPO GRANDE"/>
    <s v="484G"/>
    <s v="GG de Derecho penal económico"/>
    <s v="GRUPO-A"/>
    <s v="GG de Derecho penal económico"/>
    <s v="1S"/>
    <n v="16585809"/>
    <s v="ROMO"/>
    <s v="SABANDO"/>
    <s v="BARBARA MARÍA"/>
    <s v="ROMO SABANDO, BARBARA MARÍA"/>
    <x v="1"/>
    <x v="0"/>
    <x v="1"/>
    <m/>
    <m/>
    <s v="baromo"/>
    <s v="barbara-maria.romo@unirioja.es"/>
    <n v="3"/>
    <n v="3"/>
    <n v="532"/>
    <s v="LABORAL DOCENTE-ASOCIADO"/>
    <s v="P03"/>
    <s v="TIEMPO PARCIAL (3+3 HORAS)"/>
    <s v="2018-09-17 00:00:00.0"/>
    <s v="2019-09-14 00:00:00.0"/>
    <s v="PI101406"/>
    <s v="PROFESOR ASOCIADO"/>
    <s v="R103"/>
    <x v="1"/>
    <n v="170"/>
    <s v="DERECHO PENAL"/>
  </r>
  <r>
    <x v="0"/>
    <n v="16586693"/>
    <x v="0"/>
    <n v="484"/>
    <s v="484G"/>
    <s v="GRUPO-A"/>
    <s v="Derecho penal económico"/>
    <s v="GG"/>
    <s v="GRUPO GRANDE"/>
    <s v="484G"/>
    <s v="GG de Derecho penal económico"/>
    <s v="GRUPO-A"/>
    <s v="GG de Derecho penal económico"/>
    <s v="1S"/>
    <n v="16586693"/>
    <s v="PÉREZ"/>
    <s v="GONZÁLEZ"/>
    <s v="SERGIO"/>
    <s v="PÉREZ GONZÁLEZ, SERGIO"/>
    <x v="0"/>
    <x v="0"/>
    <x v="0"/>
    <m/>
    <m/>
    <s v="seperez"/>
    <s v="sergio.perezg@unirioja.es"/>
    <n v="0"/>
    <n v="0"/>
    <n v="536"/>
    <s v="PROFESOR INTERINO"/>
    <s v="C01"/>
    <s v="TIEMPO COMPLETO"/>
    <s v="2018-09-17 00:00:00.0"/>
    <s v="null"/>
    <s v="PI101351"/>
    <s v="PROFESOR CONTRATADO INTERINO"/>
    <s v="R103"/>
    <x v="1"/>
    <n v="170"/>
    <s v="DERECHO PENAL"/>
  </r>
  <r>
    <x v="0"/>
    <n v="16576351"/>
    <x v="0"/>
    <n v="485"/>
    <s v="485G"/>
    <s v="GRUPO-A"/>
    <s v="Políticas económicas y sociales de la Unión Europea"/>
    <s v="GG"/>
    <s v="GRUPO GRANDE"/>
    <s v="485G"/>
    <s v="GG de Políticas económicas y sociales de la Unión Europea"/>
    <s v="GRUPO-A"/>
    <s v="GG de Políticas económicas y sociales de la Unión Europea"/>
    <s v="1S"/>
    <n v="16576351"/>
    <s v="URREA"/>
    <s v="CORRES"/>
    <s v="MARIOLA"/>
    <s v="URREA CORRES, MARIOLA"/>
    <x v="1"/>
    <x v="0"/>
    <x v="0"/>
    <m/>
    <m/>
    <s v="maurrea"/>
    <s v="mariola.urrea@unirioja.es"/>
    <n v="2.25"/>
    <n v="2.25"/>
    <n v="504"/>
    <s v="PROFESOR TITULAR UNIVERSIDAD"/>
    <s v="C01"/>
    <s v="TIEMPO COMPLETO"/>
    <s v="2009-06-12 00:00:00.0"/>
    <s v="null"/>
    <s v="DF100231"/>
    <s v="PROFESOR TITULAR DE UNIVERSIDAD"/>
    <s v="R103"/>
    <x v="1"/>
    <n v="160"/>
    <s v="DERECHO INTERNACIONAL PUBLICO Y RELACIONES INTERNA"/>
  </r>
  <r>
    <x v="1"/>
    <n v="16543682"/>
    <x v="1"/>
    <n v="485"/>
    <s v="485G"/>
    <s v="GRUPO-A"/>
    <s v="Políticas económicas y sociales de la Unión Europea"/>
    <s v="GG"/>
    <s v="GRUPO GRANDE"/>
    <s v="485G"/>
    <s v="GG de Políticas económicas y sociales de la Unión Europea"/>
    <s v="GRUPO-A"/>
    <s v="GG de Políticas económicas y sociales de la Unión Europea"/>
    <s v="1S"/>
    <n v="16543682"/>
    <s v="NAVARRO"/>
    <s v="PÉREZ"/>
    <s v="Mª CRUZ"/>
    <s v="NAVARRO PÉREZ, Mª CRUZ"/>
    <x v="0"/>
    <x v="0"/>
    <x v="0"/>
    <m/>
    <m/>
    <s v="cnavarro"/>
    <s v="maricruz.navarro@unirioja.es"/>
    <n v="2.25"/>
    <m/>
    <n v="504"/>
    <s v="PROFESOR TITULAR UNIVERSIDAD"/>
    <s v="01A"/>
    <s v="TIEMPO COMPLETO AMPLIADO"/>
    <s v="2012-09-01 00:00:00.0"/>
    <s v="null"/>
    <s v="DF100001"/>
    <s v="PROFESOR TITULAR DE UNIVERSIDAD"/>
    <s v="R104"/>
    <x v="0"/>
    <n v="225"/>
    <s v="ECONOMÍA APLICADA"/>
  </r>
  <r>
    <x v="1"/>
    <n v="16576351"/>
    <x v="1"/>
    <n v="485"/>
    <s v="485G"/>
    <s v="GRUPO-A"/>
    <s v="Políticas económicas y sociales de la Unión Europea"/>
    <s v="GG"/>
    <s v="GRUPO GRANDE"/>
    <s v="485G"/>
    <s v="GG de Políticas económicas y sociales de la Unión Europea"/>
    <s v="GRUPO-A"/>
    <s v="GG de Políticas económicas y sociales de la Unión Europea"/>
    <s v="1S"/>
    <n v="16576351"/>
    <s v="URREA"/>
    <s v="CORRES"/>
    <s v="MARIOLA"/>
    <s v="URREA CORRES, MARIOLA"/>
    <x v="1"/>
    <x v="0"/>
    <x v="0"/>
    <m/>
    <m/>
    <s v="maurrea"/>
    <s v="mariola.urrea@unirioja.es"/>
    <n v="2.25"/>
    <m/>
    <n v="504"/>
    <s v="PROFESOR TITULAR UNIVERSIDAD"/>
    <s v="C01"/>
    <s v="TIEMPO COMPLETO"/>
    <s v="2009-06-12 00:00:00.0"/>
    <s v="null"/>
    <s v="DF100231"/>
    <s v="PROFESOR TITULAR DE UNIVERSIDAD"/>
    <s v="R103"/>
    <x v="1"/>
    <n v="160"/>
    <s v="DERECHO INTERNACIONAL PUBLICO Y RELACIONES INTERNA"/>
  </r>
  <r>
    <x v="8"/>
    <n v="16529085"/>
    <x v="2"/>
    <n v="486"/>
    <s v="486G"/>
    <s v="GRUPO-A"/>
    <s v="Cine y literatura"/>
    <s v="GG"/>
    <s v="GRUPO GRANDE"/>
    <s v="486G"/>
    <s v="GRUPO GRANDE DE Cine y literatura"/>
    <s v="GRUPO-A"/>
    <s v="Grupo Grande de Cine y literatura"/>
    <s v="1S"/>
    <n v="16529085"/>
    <s v="SÁNCHEZ"/>
    <s v="SALAS"/>
    <s v="BERNARDO"/>
    <s v="SÁNCHEZ SALAS, BERNARDO"/>
    <x v="1"/>
    <x v="0"/>
    <x v="0"/>
    <m/>
    <m/>
    <s v="besanche"/>
    <s v="bernardo.sanchez@unirioja.es"/>
    <n v="2.2999999999999998"/>
    <n v="2.2999999999999998"/>
    <n v="532"/>
    <s v="LABORAL DOCENTE-ASOCIADO"/>
    <s v="P04"/>
    <s v="TIEMPO PARCIAL (4+4 HORAS)"/>
    <s v="2015-09-15 00:00:00.0"/>
    <s v="2019-09-14 00:00:00.0"/>
    <s v="PI101031"/>
    <s v="PROFESOR ASOCIADO"/>
    <s v="R106"/>
    <x v="5"/>
    <n v="796"/>
    <s v="TEORÍA DE LA LITERATURA Y LITERATURA COMPARADA"/>
  </r>
  <r>
    <x v="10"/>
    <n v="9398535"/>
    <x v="2"/>
    <n v="486"/>
    <s v="486G"/>
    <s v="GRUPO-A"/>
    <s v="Cine y literatura"/>
    <s v="GG"/>
    <s v="GRUPO GRANDE"/>
    <s v="486G"/>
    <s v="GRUPO GRANDE DE Cine y literatura"/>
    <s v="GRUPO-A"/>
    <s v="Grupo Grande de Cine y literatura"/>
    <s v="1S"/>
    <n v="9398535"/>
    <s v="DÍAZ"/>
    <s v="CUESTA"/>
    <s v="JOSÉ"/>
    <s v="DÍAZ CUESTA, JOSÉ"/>
    <x v="1"/>
    <x v="0"/>
    <x v="0"/>
    <m/>
    <m/>
    <s v="josediaz"/>
    <s v="jose.diaz-cuesta@unirioja.es"/>
    <n v="2.2000000000000002"/>
    <m/>
    <n v="534"/>
    <s v="CONTRATADO DOCTOR -TIPO 1"/>
    <s v="C01"/>
    <s v="TIEMPO COMPLETO"/>
    <s v="2012-02-03 00:00:00.0"/>
    <s v="null"/>
    <s v="DF32499"/>
    <s v="CONTRATADO DOCTOR"/>
    <s v="R107"/>
    <x v="6"/>
    <n v="345"/>
    <s v="FILOLOGÍA INGLESA"/>
  </r>
  <r>
    <x v="10"/>
    <n v="16498683"/>
    <x v="2"/>
    <n v="487"/>
    <s v="487G"/>
    <s v="GRUPO-A"/>
    <s v="Lingüística aplicada"/>
    <s v="GG"/>
    <s v="GRUPO GRANDE"/>
    <s v="487G"/>
    <s v="GRUPO GRANDE DE Linguística aplicada"/>
    <s v="GRUPO-A"/>
    <s v="Grupo Grande de Linguística aplicada"/>
    <s v="1S"/>
    <n v="16498683"/>
    <s v="JIMÉNEZ"/>
    <s v="CATALÁN"/>
    <s v="ROSA MARÍA"/>
    <s v="JIMÉNEZ CATALÁN, ROSA MARÍA"/>
    <x v="1"/>
    <x v="0"/>
    <x v="0"/>
    <m/>
    <m/>
    <s v="rmjimene"/>
    <s v="rosa.jimenez@unirioja.es"/>
    <n v="4.5"/>
    <m/>
    <n v="500"/>
    <s v="CATEDRATICO DE UNIVERSIDAD"/>
    <s v="01R"/>
    <s v="TIEMPO COMPLETO REDUCIDO"/>
    <s v="2016-04-15 00:00:00.0"/>
    <s v="null"/>
    <s v="DF100328"/>
    <s v="CATEDRÁTICO DE UNIVERSIDAD"/>
    <s v="R107"/>
    <x v="6"/>
    <n v="345"/>
    <s v="FILOLOGÍA INGLESA"/>
  </r>
  <r>
    <x v="8"/>
    <n v="16519554"/>
    <x v="2"/>
    <n v="488"/>
    <s v="488G"/>
    <s v="GRUPO-A"/>
    <s v="Metodología del análisis e interpretación de la obra literaria"/>
    <s v="GG"/>
    <s v="GRUPO GRANDE"/>
    <s v="488G"/>
    <s v="GG Metodología del análisis e interpretación de la obra literaria"/>
    <s v="GRUPO-A"/>
    <s v="GG de Metodología del análisis e interpretación de la obra literaria"/>
    <s v="2S"/>
    <n v="16519554"/>
    <s v="MURO"/>
    <s v="MUNILLA"/>
    <s v="MIGUEL ANGEL"/>
    <s v="MURO MUNILLA, MIGUEL ANGEL"/>
    <x v="1"/>
    <x v="0"/>
    <x v="0"/>
    <m/>
    <m/>
    <s v="mimuro"/>
    <s v="miguel-angel.muro@unirioja.es"/>
    <n v="2.2000000000000002"/>
    <n v="2.2000000000000002"/>
    <n v="500"/>
    <s v="CATEDRATICO DE UNIVERSIDAD"/>
    <s v="C01"/>
    <s v="TIEMPO COMPLETO"/>
    <s v="2017-12-12 00:00:00.0"/>
    <s v="null"/>
    <s v="DF100350"/>
    <s v="CATEDRÁTICO DE UNIVERSIDAD"/>
    <s v="R106"/>
    <x v="5"/>
    <n v="796"/>
    <s v="TEORÍA DE LA LITERATURA Y LITERATURA COMPARADA"/>
  </r>
  <r>
    <x v="10"/>
    <n v="16519554"/>
    <x v="2"/>
    <n v="488"/>
    <s v="488G"/>
    <s v="GRUPO-A"/>
    <s v="Metodología del análisis e interpretación de la obra literaria"/>
    <s v="GG"/>
    <s v="GRUPO GRANDE"/>
    <s v="488G"/>
    <s v="GG Metodología del análisis e interpretación de la obra literaria"/>
    <s v="GRUPO-A"/>
    <s v="GG de Metodología del análisis e interpretación de la obra literaria"/>
    <s v="2S"/>
    <n v="16519554"/>
    <s v="MURO"/>
    <s v="MUNILLA"/>
    <s v="MIGUEL ANGEL"/>
    <s v="MURO MUNILLA, MIGUEL ANGEL"/>
    <x v="1"/>
    <x v="0"/>
    <x v="0"/>
    <m/>
    <m/>
    <s v="mimuro"/>
    <s v="miguel-angel.muro@unirioja.es"/>
    <n v="2.2000000000000002"/>
    <m/>
    <n v="500"/>
    <s v="CATEDRATICO DE UNIVERSIDAD"/>
    <s v="C01"/>
    <s v="TIEMPO COMPLETO"/>
    <s v="2017-12-12 00:00:00.0"/>
    <s v="null"/>
    <s v="DF100350"/>
    <s v="CATEDRÁTICO DE UNIVERSIDAD"/>
    <s v="R106"/>
    <x v="5"/>
    <n v="796"/>
    <s v="TEORÍA DE LA LITERATURA Y LITERATURA COMPARADA"/>
  </r>
  <r>
    <x v="10"/>
    <n v="16570999"/>
    <x v="2"/>
    <n v="488"/>
    <s v="488G"/>
    <s v="GRUPO-A"/>
    <s v="Metodología del análisis e interpretación de la obra literaria"/>
    <s v="GG"/>
    <s v="GRUPO GRANDE"/>
    <s v="488G"/>
    <s v="GG Metodología del análisis e interpretación de la obra literaria"/>
    <s v="GRUPO-A"/>
    <s v="GG de Metodología del análisis e interpretación de la obra literaria"/>
    <s v="2S"/>
    <n v="16570999"/>
    <s v="TERRAZAS"/>
    <s v="GALLEGO"/>
    <s v="MELANIA"/>
    <s v="TERRAZAS GALLEGO, MELANIA"/>
    <x v="0"/>
    <x v="0"/>
    <x v="0"/>
    <m/>
    <m/>
    <s v="mterraza"/>
    <s v="melania.terrazas@unirioja.es"/>
    <n v="2.2999999999999998"/>
    <m/>
    <n v="504"/>
    <s v="PROFESOR TITULAR UNIVERSIDAD"/>
    <s v="C01"/>
    <s v="TIEMPO COMPLETO"/>
    <s v="2016-11-26 00:00:00.0"/>
    <s v="null"/>
    <s v="DF100334"/>
    <s v="PROFESOR TITULAR DE UNIVERSIDAD"/>
    <s v="R107"/>
    <x v="6"/>
    <n v="345"/>
    <s v="FILOLOGÍA INGLESA"/>
  </r>
  <r>
    <x v="15"/>
    <n v="16563235"/>
    <x v="4"/>
    <n v="489"/>
    <s v="489G"/>
    <s v="GRUPO-A"/>
    <s v="Informática industrial y comunicaciones"/>
    <s v="GG"/>
    <s v="GRUPO GRANDE"/>
    <s v="489G"/>
    <s v="GG de Informática industrial y comunicaciones"/>
    <s v="GRUPO-A"/>
    <s v="GG de Informática industrial y comunicaciones"/>
    <s v="2S"/>
    <n v="16563235"/>
    <s v="MIRURI"/>
    <s v="SÁENZ"/>
    <s v="JUAN MARTÍN"/>
    <s v="MIRURI SÁENZ, JUAN MARTÍN"/>
    <x v="1"/>
    <x v="0"/>
    <x v="1"/>
    <m/>
    <m/>
    <s v="jumiruri"/>
    <s v="juan-martin.miruri@unirioja.es"/>
    <n v="3.2"/>
    <n v="3.2"/>
    <n v="535"/>
    <s v="COLABORADOR-TIPO 1"/>
    <s v="C01"/>
    <s v="TIEMPO COMPLETO"/>
    <s v="2006-10-01 00:00:00.0"/>
    <s v="null"/>
    <s v="LD100576"/>
    <s v="COLABORADOR TIPO 1"/>
    <s v="R109"/>
    <x v="9"/>
    <n v="520"/>
    <s v="INGENIERÍA DE SISTEMAS Y AUTOMÁTICA"/>
  </r>
  <r>
    <x v="18"/>
    <n v="16563235"/>
    <x v="5"/>
    <n v="489"/>
    <s v="489G"/>
    <s v="GRUPO-A"/>
    <s v="Informática industrial y comunicaciones"/>
    <s v="GG"/>
    <s v="GRUPO GRANDE"/>
    <s v="489G"/>
    <s v="GG de Informática industrial y comunicaciones"/>
    <s v="GRUPO-A"/>
    <s v="GG de Informática industrial y comunicaciones"/>
    <s v="2S"/>
    <n v="16563235"/>
    <s v="MIRURI"/>
    <s v="SÁENZ"/>
    <s v="JUAN MARTÍN"/>
    <s v="MIRURI SÁENZ, JUAN MARTÍN"/>
    <x v="1"/>
    <x v="0"/>
    <x v="1"/>
    <m/>
    <m/>
    <s v="jumiruri"/>
    <s v="juan-martin.miruri@unirioja.es"/>
    <n v="3.2"/>
    <m/>
    <n v="535"/>
    <s v="COLABORADOR-TIPO 1"/>
    <s v="C01"/>
    <s v="TIEMPO COMPLETO"/>
    <s v="2006-10-01 00:00:00.0"/>
    <s v="null"/>
    <s v="LD100576"/>
    <s v="COLABORADOR TIPO 1"/>
    <s v="R109"/>
    <x v="9"/>
    <n v="520"/>
    <s v="INGENIERÍA DE SISTEMAS Y AUTOMÁTICA"/>
  </r>
  <r>
    <x v="16"/>
    <n v="16527730"/>
    <x v="5"/>
    <n v="490"/>
    <s v="490G"/>
    <s v="GRUPO-A"/>
    <s v="Sistemas eléctricos"/>
    <s v="GG"/>
    <s v="GRUPO GRANDE"/>
    <s v="490G"/>
    <s v="GRUPO GRANDE DE Sistemas eléctricos"/>
    <s v="GRUPO-A"/>
    <s v="Grupo Grande de Sistemas eléctricos"/>
    <s v="1S"/>
    <n v="16527730"/>
    <s v="VILLOSLADA"/>
    <s v="VILLOSLADA"/>
    <s v="GREGORIO"/>
    <s v="VILLOSLADA VILLOSLADA, GREGORIO"/>
    <x v="0"/>
    <x v="0"/>
    <x v="1"/>
    <m/>
    <m/>
    <s v="grvillos"/>
    <s v="gregorio.villoslada@unirioja.es"/>
    <n v="1.5"/>
    <n v="1.5"/>
    <n v="506"/>
    <s v="PROFESOR TITULAR DE ESCUELA UNIVERSITARI"/>
    <s v="01A"/>
    <s v="TIEMPO COMPLETO AMPLIADO"/>
    <s v="2012-09-01 00:00:00.0"/>
    <s v="null"/>
    <s v="DF31817"/>
    <s v="TITULAR DE ESCUELAS UNIVERSITARIAS"/>
    <s v="R109"/>
    <x v="9"/>
    <n v="535"/>
    <s v="INGENIERÍA ELÉCTRICA"/>
  </r>
  <r>
    <x v="16"/>
    <n v="16553565"/>
    <x v="5"/>
    <n v="490"/>
    <s v="490G"/>
    <s v="GRUPO-A"/>
    <s v="Sistemas eléctricos"/>
    <s v="GG"/>
    <s v="GRUPO GRANDE"/>
    <s v="490G"/>
    <s v="GRUPO GRANDE DE Sistemas eléctricos"/>
    <s v="GRUPO-A"/>
    <s v="Grupo Grande de Sistemas eléctricos"/>
    <s v="1S"/>
    <n v="16553565"/>
    <s v="MENDOZA"/>
    <s v="VILLENA"/>
    <s v="MONTSERRAT"/>
    <s v="MENDOZA VILLENA, MONTSERRAT"/>
    <x v="0"/>
    <x v="0"/>
    <x v="0"/>
    <m/>
    <m/>
    <s v="mmendoza"/>
    <s v="montserrat.mendoza@unirioja.es"/>
    <n v="1.5"/>
    <n v="1.5"/>
    <n v="504"/>
    <s v="PROFESOR TITULAR UNIVERSIDAD"/>
    <s v="C01"/>
    <s v="TIEMPO COMPLETO"/>
    <s v="2018-09-17 00:00:00.0"/>
    <s v="null"/>
    <s v="DF31816"/>
    <s v="PROFESOR TITULAR DE UNIVERSIDAD"/>
    <s v="R109"/>
    <x v="9"/>
    <n v="535"/>
    <s v="INGENIERÍA ELÉCTRICA"/>
  </r>
  <r>
    <x v="16"/>
    <n v="16588655"/>
    <x v="5"/>
    <n v="490"/>
    <s v="490L"/>
    <s v="GRUPO-A2"/>
    <s v="Sistemas eléctricos"/>
    <s v="GL"/>
    <s v="GRUPO DE LABORATORIO"/>
    <s v="490L"/>
    <s v="LABORATORIO DE Sistemas eléctricos"/>
    <s v="GRUPO-A2"/>
    <s v="Laboratorio de Sistemas eléctricos"/>
    <s v="1S"/>
    <n v="16588655"/>
    <s v="ARANA"/>
    <s v="MARTÍNEZ"/>
    <s v="MARÍA NEREA"/>
    <s v="ARANA MARTÍNEZ, MARÍA NEREA"/>
    <x v="1"/>
    <x v="0"/>
    <x v="1"/>
    <m/>
    <m/>
    <s v="nearanm"/>
    <s v="maria-nerea.arana@unirioja.es"/>
    <n v="2"/>
    <n v="2"/>
    <n v="536"/>
    <s v="PROFESOR INTERINO"/>
    <s v="P04"/>
    <s v="TIEMPO PARCIAL (4+4 HORAS)"/>
    <s v="2018-09-17 00:00:00.0"/>
    <s v="2019-09-14 00:00:00.0"/>
    <s v="PI101409"/>
    <s v="PROFESOR CONTRATADO INTERINO"/>
    <s v="R109"/>
    <x v="9"/>
    <n v="535"/>
    <s v="INGENIERÍA ELÉCTRICA"/>
  </r>
  <r>
    <x v="16"/>
    <n v="16575777"/>
    <x v="5"/>
    <n v="490"/>
    <s v="490L"/>
    <s v="GRUPO-B2"/>
    <s v="Sistemas eléctricos"/>
    <s v="GL"/>
    <s v="GRUPO DE LABORATORIO"/>
    <s v="490L"/>
    <s v="LABORATORIO DE Sistemas eléctricos"/>
    <s v="GRUPO-B2"/>
    <s v="Laboratorio de Sistemas eléctricos"/>
    <s v="1S"/>
    <n v="16575777"/>
    <s v="SÁENZ"/>
    <s v="LÓPEZ"/>
    <s v="RAÚL"/>
    <s v="SÁENZ LÓPEZ, RAÚL"/>
    <x v="0"/>
    <x v="0"/>
    <x v="1"/>
    <m/>
    <m/>
    <s v="rasaenl"/>
    <s v="raul.saenz@unirioja.es"/>
    <n v="2"/>
    <n v="2"/>
    <n v="536"/>
    <s v="PROFESOR INTERINO"/>
    <s v="P04"/>
    <s v="TIEMPO PARCIAL (4+4 HORAS)"/>
    <s v="2018-09-17 00:00:00.0"/>
    <s v="null"/>
    <s v="PI101376"/>
    <s v="PROFESOR CONTRATADO INTERINO"/>
    <s v="R109"/>
    <x v="9"/>
    <n v="535"/>
    <s v="INGENIERÍA ELÉCTRICA"/>
  </r>
  <r>
    <x v="17"/>
    <n v="16527730"/>
    <x v="5"/>
    <n v="490"/>
    <s v="490G"/>
    <s v="GRUPO-A"/>
    <s v="Sistemas eléctricos"/>
    <s v="GG"/>
    <s v="GRUPO GRANDE"/>
    <s v="490G"/>
    <s v="GRUPO GRANDE DE Sistemas eléctricos"/>
    <s v="GRUPO-A"/>
    <s v="Grupo Grande de Sistemas eléctricos"/>
    <s v="1S"/>
    <n v="16527730"/>
    <s v="VILLOSLADA"/>
    <s v="VILLOSLADA"/>
    <s v="GREGORIO"/>
    <s v="VILLOSLADA VILLOSLADA, GREGORIO"/>
    <x v="0"/>
    <x v="0"/>
    <x v="1"/>
    <m/>
    <m/>
    <s v="grvillos"/>
    <s v="gregorio.villoslada@unirioja.es"/>
    <n v="1.5"/>
    <m/>
    <n v="506"/>
    <s v="PROFESOR TITULAR DE ESCUELA UNIVERSITARI"/>
    <s v="01A"/>
    <s v="TIEMPO COMPLETO AMPLIADO"/>
    <s v="2012-09-01 00:00:00.0"/>
    <s v="null"/>
    <s v="DF31817"/>
    <s v="TITULAR DE ESCUELAS UNIVERSITARIAS"/>
    <s v="R109"/>
    <x v="9"/>
    <n v="535"/>
    <s v="INGENIERÍA ELÉCTRICA"/>
  </r>
  <r>
    <x v="17"/>
    <n v="16553565"/>
    <x v="5"/>
    <n v="490"/>
    <s v="490G"/>
    <s v="GRUPO-A"/>
    <s v="Sistemas eléctricos"/>
    <s v="GG"/>
    <s v="GRUPO GRANDE"/>
    <s v="490G"/>
    <s v="GRUPO GRANDE DE Sistemas eléctricos"/>
    <s v="GRUPO-A"/>
    <s v="Grupo Grande de Sistemas eléctricos"/>
    <s v="1S"/>
    <n v="16553565"/>
    <s v="MENDOZA"/>
    <s v="VILLENA"/>
    <s v="MONTSERRAT"/>
    <s v="MENDOZA VILLENA, MONTSERRAT"/>
    <x v="0"/>
    <x v="0"/>
    <x v="0"/>
    <m/>
    <m/>
    <s v="mmendoza"/>
    <s v="montserrat.mendoza@unirioja.es"/>
    <n v="1.5"/>
    <m/>
    <n v="504"/>
    <s v="PROFESOR TITULAR UNIVERSIDAD"/>
    <s v="C01"/>
    <s v="TIEMPO COMPLETO"/>
    <s v="2018-09-17 00:00:00.0"/>
    <s v="null"/>
    <s v="DF31816"/>
    <s v="PROFESOR TITULAR DE UNIVERSIDAD"/>
    <s v="R109"/>
    <x v="9"/>
    <n v="535"/>
    <s v="INGENIERÍA ELÉCTRICA"/>
  </r>
  <r>
    <x v="17"/>
    <n v="16588655"/>
    <x v="5"/>
    <n v="490"/>
    <s v="490L"/>
    <s v="GRUPO-A2"/>
    <s v="Sistemas eléctricos"/>
    <s v="GL"/>
    <s v="GRUPO DE LABORATORIO"/>
    <s v="490L"/>
    <s v="LABORATORIO DE Sistemas eléctricos"/>
    <s v="GRUPO-A2"/>
    <s v="Laboratorio de Sistemas eléctricos"/>
    <s v="1S"/>
    <n v="16588655"/>
    <s v="ARANA"/>
    <s v="MARTÍNEZ"/>
    <s v="MARÍA NEREA"/>
    <s v="ARANA MARTÍNEZ, MARÍA NEREA"/>
    <x v="1"/>
    <x v="0"/>
    <x v="1"/>
    <m/>
    <m/>
    <s v="nearanm"/>
    <s v="maria-nerea.arana@unirioja.es"/>
    <n v="2"/>
    <m/>
    <n v="536"/>
    <s v="PROFESOR INTERINO"/>
    <s v="P04"/>
    <s v="TIEMPO PARCIAL (4+4 HORAS)"/>
    <s v="2018-09-17 00:00:00.0"/>
    <s v="2019-09-14 00:00:00.0"/>
    <s v="PI101409"/>
    <s v="PROFESOR CONTRATADO INTERINO"/>
    <s v="R109"/>
    <x v="9"/>
    <n v="535"/>
    <s v="INGENIERÍA ELÉCTRICA"/>
  </r>
  <r>
    <x v="17"/>
    <n v="16575777"/>
    <x v="5"/>
    <n v="490"/>
    <s v="490L"/>
    <s v="GRUPO-B2"/>
    <s v="Sistemas eléctricos"/>
    <s v="GL"/>
    <s v="GRUPO DE LABORATORIO"/>
    <s v="490L"/>
    <s v="LABORATORIO DE Sistemas eléctricos"/>
    <s v="GRUPO-B2"/>
    <s v="Laboratorio de Sistemas eléctricos"/>
    <s v="1S"/>
    <n v="16575777"/>
    <s v="SÁENZ"/>
    <s v="LÓPEZ"/>
    <s v="RAÚL"/>
    <s v="SÁENZ LÓPEZ, RAÚL"/>
    <x v="0"/>
    <x v="0"/>
    <x v="1"/>
    <m/>
    <m/>
    <s v="rasaenl"/>
    <s v="raul.saenz@unirioja.es"/>
    <n v="2"/>
    <m/>
    <n v="536"/>
    <s v="PROFESOR INTERINO"/>
    <s v="P04"/>
    <s v="TIEMPO PARCIAL (4+4 HORAS)"/>
    <s v="2018-09-17 00:00:00.0"/>
    <s v="null"/>
    <s v="PI101376"/>
    <s v="PROFESOR CONTRATADO INTERINO"/>
    <s v="R109"/>
    <x v="9"/>
    <n v="535"/>
    <s v="INGENIERÍA ELÉCTRICA"/>
  </r>
  <r>
    <x v="18"/>
    <n v="16527730"/>
    <x v="5"/>
    <n v="490"/>
    <s v="490G"/>
    <s v="GRUPO-A"/>
    <s v="Sistemas eléctricos"/>
    <s v="GG"/>
    <s v="GRUPO GRANDE"/>
    <s v="490G"/>
    <s v="GRUPO GRANDE DE Sistemas eléctricos"/>
    <s v="GRUPO-A"/>
    <s v="Grupo Grande de Sistemas eléctricos"/>
    <s v="1S"/>
    <n v="16527730"/>
    <s v="VILLOSLADA"/>
    <s v="VILLOSLADA"/>
    <s v="GREGORIO"/>
    <s v="VILLOSLADA VILLOSLADA, GREGORIO"/>
    <x v="0"/>
    <x v="0"/>
    <x v="1"/>
    <m/>
    <m/>
    <s v="grvillos"/>
    <s v="gregorio.villoslada@unirioja.es"/>
    <n v="1.5"/>
    <m/>
    <n v="506"/>
    <s v="PROFESOR TITULAR DE ESCUELA UNIVERSITARI"/>
    <s v="01A"/>
    <s v="TIEMPO COMPLETO AMPLIADO"/>
    <s v="2012-09-01 00:00:00.0"/>
    <s v="null"/>
    <s v="DF31817"/>
    <s v="TITULAR DE ESCUELAS UNIVERSITARIAS"/>
    <s v="R109"/>
    <x v="9"/>
    <n v="535"/>
    <s v="INGENIERÍA ELÉCTRICA"/>
  </r>
  <r>
    <x v="18"/>
    <n v="16553565"/>
    <x v="5"/>
    <n v="490"/>
    <s v="490G"/>
    <s v="GRUPO-A"/>
    <s v="Sistemas eléctricos"/>
    <s v="GG"/>
    <s v="GRUPO GRANDE"/>
    <s v="490G"/>
    <s v="GRUPO GRANDE DE Sistemas eléctricos"/>
    <s v="GRUPO-A"/>
    <s v="Grupo Grande de Sistemas eléctricos"/>
    <s v="1S"/>
    <n v="16553565"/>
    <s v="MENDOZA"/>
    <s v="VILLENA"/>
    <s v="MONTSERRAT"/>
    <s v="MENDOZA VILLENA, MONTSERRAT"/>
    <x v="0"/>
    <x v="0"/>
    <x v="0"/>
    <m/>
    <m/>
    <s v="mmendoza"/>
    <s v="montserrat.mendoza@unirioja.es"/>
    <n v="1.5"/>
    <m/>
    <n v="504"/>
    <s v="PROFESOR TITULAR UNIVERSIDAD"/>
    <s v="C01"/>
    <s v="TIEMPO COMPLETO"/>
    <s v="2018-09-17 00:00:00.0"/>
    <s v="null"/>
    <s v="DF31816"/>
    <s v="PROFESOR TITULAR DE UNIVERSIDAD"/>
    <s v="R109"/>
    <x v="9"/>
    <n v="535"/>
    <s v="INGENIERÍA ELÉCTRICA"/>
  </r>
  <r>
    <x v="18"/>
    <n v="16588655"/>
    <x v="5"/>
    <n v="490"/>
    <s v="490L"/>
    <s v="GRUPO-A2"/>
    <s v="Sistemas eléctricos"/>
    <s v="GL"/>
    <s v="GRUPO DE LABORATORIO"/>
    <s v="490L"/>
    <s v="LABORATORIO DE Sistemas eléctricos"/>
    <s v="GRUPO-A2"/>
    <s v="Laboratorio de Sistemas eléctricos"/>
    <s v="1S"/>
    <n v="16588655"/>
    <s v="ARANA"/>
    <s v="MARTÍNEZ"/>
    <s v="MARÍA NEREA"/>
    <s v="ARANA MARTÍNEZ, MARÍA NEREA"/>
    <x v="1"/>
    <x v="0"/>
    <x v="1"/>
    <m/>
    <m/>
    <s v="nearanm"/>
    <s v="maria-nerea.arana@unirioja.es"/>
    <n v="2"/>
    <m/>
    <n v="536"/>
    <s v="PROFESOR INTERINO"/>
    <s v="P04"/>
    <s v="TIEMPO PARCIAL (4+4 HORAS)"/>
    <s v="2018-09-17 00:00:00.0"/>
    <s v="2019-09-14 00:00:00.0"/>
    <s v="PI101409"/>
    <s v="PROFESOR CONTRATADO INTERINO"/>
    <s v="R109"/>
    <x v="9"/>
    <n v="535"/>
    <s v="INGENIERÍA ELÉCTRICA"/>
  </r>
  <r>
    <x v="18"/>
    <n v="16575777"/>
    <x v="5"/>
    <n v="490"/>
    <s v="490L"/>
    <s v="GRUPO-B2"/>
    <s v="Sistemas eléctricos"/>
    <s v="GL"/>
    <s v="GRUPO DE LABORATORIO"/>
    <s v="490L"/>
    <s v="LABORATORIO DE Sistemas eléctricos"/>
    <s v="GRUPO-B2"/>
    <s v="Laboratorio de Sistemas eléctricos"/>
    <s v="1S"/>
    <n v="16575777"/>
    <s v="SÁENZ"/>
    <s v="LÓPEZ"/>
    <s v="RAÚL"/>
    <s v="SÁENZ LÓPEZ, RAÚL"/>
    <x v="0"/>
    <x v="0"/>
    <x v="1"/>
    <m/>
    <m/>
    <s v="rasaenl"/>
    <s v="raul.saenz@unirioja.es"/>
    <n v="2"/>
    <m/>
    <n v="536"/>
    <s v="PROFESOR INTERINO"/>
    <s v="P04"/>
    <s v="TIEMPO PARCIAL (4+4 HORAS)"/>
    <s v="2018-09-17 00:00:00.0"/>
    <s v="null"/>
    <s v="PI101376"/>
    <s v="PROFESOR CONTRATADO INTERINO"/>
    <s v="R109"/>
    <x v="9"/>
    <n v="535"/>
    <s v="INGENIERÍA ELÉCTRICA"/>
  </r>
  <r>
    <x v="16"/>
    <n v="16631140"/>
    <x v="5"/>
    <n v="491"/>
    <s v="491G"/>
    <s v="GRUPO-A"/>
    <s v="Tecnología de fabricación"/>
    <s v="GG"/>
    <s v="GRUPO GRANDE"/>
    <s v="491G"/>
    <s v="GRUPO GRANDE DE Tecnología de fabricación"/>
    <s v="GRUPO-A"/>
    <s v="Grupo Grande de Tecnología de fabricación"/>
    <s v="2S"/>
    <n v="16631140"/>
    <s v="PERNÍA"/>
    <s v="ESPINOZA"/>
    <s v="ALPHA VERÓNICA"/>
    <s v="PERNÍA ESPINOZA, ALPHA VERÓNICA"/>
    <x v="0"/>
    <x v="0"/>
    <x v="0"/>
    <m/>
    <m/>
    <s v="alpernia"/>
    <s v="alpha.pernia@unirioja.es"/>
    <n v="3.6"/>
    <n v="3.6"/>
    <n v="504"/>
    <s v="PROFESOR TITULAR UNIVERSIDAD"/>
    <s v="C01"/>
    <s v="TIEMPO COMPLETO"/>
    <s v="2011-11-02 00:00:00.0"/>
    <s v="null"/>
    <s v="DF31915"/>
    <s v="PROFESOR TITULAR DE UNIVERSIDAD"/>
    <s v="R110"/>
    <x v="10"/>
    <n v="515"/>
    <s v="INGENIERÍA DE LOS PROCESOS DE FABRICACIÓN"/>
  </r>
  <r>
    <x v="16"/>
    <n v="16523160"/>
    <x v="5"/>
    <n v="491"/>
    <s v="491L"/>
    <s v="GRUPO-B1"/>
    <s v="Tecnología de fabricación"/>
    <s v="GL"/>
    <s v="GRUPO DE LABORATORIO"/>
    <s v="491L"/>
    <s v="LABORATORIO DE Tecnología de fabricación"/>
    <s v="GRUPO-B1"/>
    <s v="Laboratorio de Tecnología de fabricación"/>
    <s v="2S"/>
    <n v="16523160"/>
    <s v="AZOFRA"/>
    <s v="RUEDA"/>
    <s v="JUAN CARLOS"/>
    <s v="AZOFRA RUEDA, JUAN CARLOS"/>
    <x v="0"/>
    <x v="0"/>
    <x v="0"/>
    <m/>
    <m/>
    <s v="juazofra"/>
    <s v="juancarlos.azofra@unirioja.es"/>
    <n v="1.2"/>
    <n v="1.2"/>
    <n v="532"/>
    <s v="LABORAL DOCENTE-ASOCIADO"/>
    <s v="P03"/>
    <s v="TIEMPO PARCIAL (3+3 HORAS)"/>
    <s v="2016-09-15 00:00:00.0"/>
    <s v="2019-09-14 00:00:00.0"/>
    <s v="PI101122"/>
    <s v="PROFESOR ASOCIADO"/>
    <s v="R110"/>
    <x v="10"/>
    <n v="515"/>
    <s v="INGENIERÍA DE LOS PROCESOS DE FABRICACIÓN"/>
  </r>
  <r>
    <x v="17"/>
    <n v="16631140"/>
    <x v="5"/>
    <n v="491"/>
    <s v="491G"/>
    <s v="GRUPO-A"/>
    <s v="Tecnología de fabricación"/>
    <s v="GG"/>
    <s v="GRUPO GRANDE"/>
    <s v="491G"/>
    <s v="GRUPO GRANDE DE Tecnología de fabricación"/>
    <s v="GRUPO-A"/>
    <s v="Grupo Grande de Tecnología de fabricación"/>
    <s v="2S"/>
    <n v="16631140"/>
    <s v="PERNÍA"/>
    <s v="ESPINOZA"/>
    <s v="ALPHA VERÓNICA"/>
    <s v="PERNÍA ESPINOZA, ALPHA VERÓNICA"/>
    <x v="0"/>
    <x v="0"/>
    <x v="0"/>
    <m/>
    <m/>
    <s v="alpernia"/>
    <s v="alpha.pernia@unirioja.es"/>
    <n v="3.6"/>
    <m/>
    <n v="504"/>
    <s v="PROFESOR TITULAR UNIVERSIDAD"/>
    <s v="C01"/>
    <s v="TIEMPO COMPLETO"/>
    <s v="2011-11-02 00:00:00.0"/>
    <s v="null"/>
    <s v="DF31915"/>
    <s v="PROFESOR TITULAR DE UNIVERSIDAD"/>
    <s v="R110"/>
    <x v="10"/>
    <n v="515"/>
    <s v="INGENIERÍA DE LOS PROCESOS DE FABRICACIÓN"/>
  </r>
  <r>
    <x v="17"/>
    <n v="16523160"/>
    <x v="5"/>
    <n v="491"/>
    <s v="491L"/>
    <s v="GRUPO-B1"/>
    <s v="Tecnología de fabricación"/>
    <s v="GL"/>
    <s v="GRUPO DE LABORATORIO"/>
    <s v="491L"/>
    <s v="LABORATORIO DE Tecnología de fabricación"/>
    <s v="GRUPO-B1"/>
    <s v="Laboratorio de Tecnología de fabricación"/>
    <s v="2S"/>
    <n v="16523160"/>
    <s v="AZOFRA"/>
    <s v="RUEDA"/>
    <s v="JUAN CARLOS"/>
    <s v="AZOFRA RUEDA, JUAN CARLOS"/>
    <x v="0"/>
    <x v="0"/>
    <x v="0"/>
    <m/>
    <m/>
    <s v="juazofra"/>
    <s v="juancarlos.azofra@unirioja.es"/>
    <n v="1.2"/>
    <m/>
    <n v="532"/>
    <s v="LABORAL DOCENTE-ASOCIADO"/>
    <s v="P03"/>
    <s v="TIEMPO PARCIAL (3+3 HORAS)"/>
    <s v="2016-09-15 00:00:00.0"/>
    <s v="2019-09-14 00:00:00.0"/>
    <s v="PI101122"/>
    <s v="PROFESOR ASOCIADO"/>
    <s v="R110"/>
    <x v="10"/>
    <n v="515"/>
    <s v="INGENIERÍA DE LOS PROCESOS DE FABRICACIÓN"/>
  </r>
  <r>
    <x v="18"/>
    <n v="16631140"/>
    <x v="5"/>
    <n v="491"/>
    <s v="491G"/>
    <s v="GRUPO-A"/>
    <s v="Tecnología de fabricación"/>
    <s v="GG"/>
    <s v="GRUPO GRANDE"/>
    <s v="491G"/>
    <s v="GRUPO GRANDE DE Tecnología de fabricación"/>
    <s v="GRUPO-A"/>
    <s v="Grupo Grande de Tecnología de fabricación"/>
    <s v="2S"/>
    <n v="16631140"/>
    <s v="PERNÍA"/>
    <s v="ESPINOZA"/>
    <s v="ALPHA VERÓNICA"/>
    <s v="PERNÍA ESPINOZA, ALPHA VERÓNICA"/>
    <x v="0"/>
    <x v="0"/>
    <x v="0"/>
    <m/>
    <m/>
    <s v="alpernia"/>
    <s v="alpha.pernia@unirioja.es"/>
    <n v="3.6"/>
    <m/>
    <n v="504"/>
    <s v="PROFESOR TITULAR UNIVERSIDAD"/>
    <s v="C01"/>
    <s v="TIEMPO COMPLETO"/>
    <s v="2011-11-02 00:00:00.0"/>
    <s v="null"/>
    <s v="DF31915"/>
    <s v="PROFESOR TITULAR DE UNIVERSIDAD"/>
    <s v="R110"/>
    <x v="10"/>
    <n v="515"/>
    <s v="INGENIERÍA DE LOS PROCESOS DE FABRICACIÓN"/>
  </r>
  <r>
    <x v="18"/>
    <n v="16523160"/>
    <x v="5"/>
    <n v="491"/>
    <s v="491L"/>
    <s v="GRUPO-B1"/>
    <s v="Tecnología de fabricación"/>
    <s v="GL"/>
    <s v="GRUPO DE LABORATORIO"/>
    <s v="491L"/>
    <s v="LABORATORIO DE Tecnología de fabricación"/>
    <s v="GRUPO-B1"/>
    <s v="Laboratorio de Tecnología de fabricación"/>
    <s v="2S"/>
    <n v="16523160"/>
    <s v="AZOFRA"/>
    <s v="RUEDA"/>
    <s v="JUAN CARLOS"/>
    <s v="AZOFRA RUEDA, JUAN CARLOS"/>
    <x v="0"/>
    <x v="0"/>
    <x v="0"/>
    <m/>
    <m/>
    <s v="juazofra"/>
    <s v="juancarlos.azofra@unirioja.es"/>
    <n v="1.2"/>
    <m/>
    <n v="532"/>
    <s v="LABORAL DOCENTE-ASOCIADO"/>
    <s v="P03"/>
    <s v="TIEMPO PARCIAL (3+3 HORAS)"/>
    <s v="2016-09-15 00:00:00.0"/>
    <s v="2019-09-14 00:00:00.0"/>
    <s v="PI101122"/>
    <s v="PROFESOR ASOCIADO"/>
    <s v="R110"/>
    <x v="10"/>
    <n v="515"/>
    <s v="INGENIERÍA DE LOS PROCESOS DE FABRICACIÓN"/>
  </r>
  <r>
    <x v="16"/>
    <n v="28498543"/>
    <x v="5"/>
    <n v="492"/>
    <s v="492G"/>
    <s v="GRUPO-A"/>
    <s v="Ciencia de materiales"/>
    <s v="GG"/>
    <s v="GRUPO GRANDE"/>
    <s v="492G"/>
    <s v="GRUPO GRANDE DE Ciencia de materiales"/>
    <s v="GRUPO-A"/>
    <s v="Grupo Grande de Ciencia de materiales"/>
    <s v="1S"/>
    <n v="28498543"/>
    <s v="PÉREZ"/>
    <s v="DE LA PARTE"/>
    <s v="Mª DE LAS MERCEDES"/>
    <s v="PÉREZ DE LA PARTE, Mª DE LAS MERCEDES"/>
    <x v="1"/>
    <x v="0"/>
    <x v="0"/>
    <m/>
    <m/>
    <s v="mdperez"/>
    <s v="mercedes.perez@unirioja.es"/>
    <n v="2.4"/>
    <n v="2.4"/>
    <n v="504"/>
    <s v="PROFESOR TITULAR UNIVERSIDAD"/>
    <s v="C01"/>
    <s v="TIEMPO COMPLETO"/>
    <s v="2011-11-28 00:00:00.0"/>
    <s v="null"/>
    <s v="DF100257"/>
    <s v="PROFESOR TITULAR DE UNIVERSIDAD"/>
    <s v="R110"/>
    <x v="10"/>
    <n v="65"/>
    <s v="CIENCIA DE LOS MATERIALES E INGENIERÍA METALÚRGICA"/>
  </r>
  <r>
    <x v="16"/>
    <n v="815254"/>
    <x v="5"/>
    <n v="492"/>
    <s v="492G"/>
    <s v="GRUPO-B"/>
    <s v="Ciencia de materiales"/>
    <s v="GG"/>
    <s v="GRUPO GRANDE"/>
    <s v="492G"/>
    <s v="GRUPO GRANDE DE Ciencia de materiales"/>
    <s v="GRUPO-B"/>
    <s v="Grupo Grande de Ciencia de materiales"/>
    <s v="1S"/>
    <n v="815254"/>
    <s v="MARTÍNEZ"/>
    <s v="CALVO"/>
    <s v="MARÍA ÁNGELES"/>
    <s v="MARTÍNEZ CALVO, MARÍA ÁNGELES"/>
    <x v="0"/>
    <x v="0"/>
    <x v="0"/>
    <m/>
    <m/>
    <s v="anmartin"/>
    <s v="marian.martinez@unirioja.es"/>
    <n v="2.4"/>
    <n v="2.4"/>
    <n v="506"/>
    <s v="PROFESOR TITULAR DE ESCUELA UNIVERSITARI"/>
    <s v="01A"/>
    <s v="TIEMPO COMPLETO AMPLIADO"/>
    <s v="2012-09-01 00:00:00.0"/>
    <s v="null"/>
    <s v="DF31868"/>
    <s v="TITULAR DE ESCUELAS UNIVERSITARIAS"/>
    <s v="R110"/>
    <x v="10"/>
    <n v="65"/>
    <s v="CIENCIA DE LOS MATERIALES E INGENIERÍA METALÚRGICA"/>
  </r>
  <r>
    <x v="17"/>
    <n v="28498543"/>
    <x v="5"/>
    <n v="492"/>
    <s v="492G"/>
    <s v="GRUPO-A"/>
    <s v="Ciencia de materiales"/>
    <s v="GG"/>
    <s v="GRUPO GRANDE"/>
    <s v="492G"/>
    <s v="GRUPO GRANDE DE Ciencia de materiales"/>
    <s v="GRUPO-A"/>
    <s v="Grupo Grande de Ciencia de materiales"/>
    <s v="1S"/>
    <n v="28498543"/>
    <s v="PÉREZ"/>
    <s v="DE LA PARTE"/>
    <s v="Mª DE LAS MERCEDES"/>
    <s v="PÉREZ DE LA PARTE, Mª DE LAS MERCEDES"/>
    <x v="1"/>
    <x v="0"/>
    <x v="0"/>
    <m/>
    <m/>
    <s v="mdperez"/>
    <s v="mercedes.perez@unirioja.es"/>
    <n v="2.4"/>
    <m/>
    <n v="504"/>
    <s v="PROFESOR TITULAR UNIVERSIDAD"/>
    <s v="C01"/>
    <s v="TIEMPO COMPLETO"/>
    <s v="2011-11-28 00:00:00.0"/>
    <s v="null"/>
    <s v="DF100257"/>
    <s v="PROFESOR TITULAR DE UNIVERSIDAD"/>
    <s v="R110"/>
    <x v="10"/>
    <n v="65"/>
    <s v="CIENCIA DE LOS MATERIALES E INGENIERÍA METALÚRGICA"/>
  </r>
  <r>
    <x v="17"/>
    <n v="815254"/>
    <x v="5"/>
    <n v="492"/>
    <s v="492G"/>
    <s v="GRUPO-B"/>
    <s v="Ciencia de materiales"/>
    <s v="GG"/>
    <s v="GRUPO GRANDE"/>
    <s v="492G"/>
    <s v="GRUPO GRANDE DE Ciencia de materiales"/>
    <s v="GRUPO-B"/>
    <s v="Grupo Grande de Ciencia de materiales"/>
    <s v="1S"/>
    <n v="815254"/>
    <s v="MARTÍNEZ"/>
    <s v="CALVO"/>
    <s v="MARÍA ÁNGELES"/>
    <s v="MARTÍNEZ CALVO, MARÍA ÁNGELES"/>
    <x v="0"/>
    <x v="0"/>
    <x v="0"/>
    <m/>
    <m/>
    <s v="anmartin"/>
    <s v="marian.martinez@unirioja.es"/>
    <n v="2.4"/>
    <m/>
    <n v="506"/>
    <s v="PROFESOR TITULAR DE ESCUELA UNIVERSITARI"/>
    <s v="01A"/>
    <s v="TIEMPO COMPLETO AMPLIADO"/>
    <s v="2012-09-01 00:00:00.0"/>
    <s v="null"/>
    <s v="DF31868"/>
    <s v="TITULAR DE ESCUELAS UNIVERSITARIAS"/>
    <s v="R110"/>
    <x v="10"/>
    <n v="65"/>
    <s v="CIENCIA DE LOS MATERIALES E INGENIERÍA METALÚRGICA"/>
  </r>
  <r>
    <x v="18"/>
    <n v="28498543"/>
    <x v="5"/>
    <n v="492"/>
    <s v="492G"/>
    <s v="GRUPO-A"/>
    <s v="Ciencia de materiales"/>
    <s v="GG"/>
    <s v="GRUPO GRANDE"/>
    <s v="492G"/>
    <s v="GRUPO GRANDE DE Ciencia de materiales"/>
    <s v="GRUPO-A"/>
    <s v="Grupo Grande de Ciencia de materiales"/>
    <s v="1S"/>
    <n v="28498543"/>
    <s v="PÉREZ"/>
    <s v="DE LA PARTE"/>
    <s v="Mª DE LAS MERCEDES"/>
    <s v="PÉREZ DE LA PARTE, Mª DE LAS MERCEDES"/>
    <x v="1"/>
    <x v="0"/>
    <x v="0"/>
    <m/>
    <m/>
    <s v="mdperez"/>
    <s v="mercedes.perez@unirioja.es"/>
    <n v="2.4"/>
    <m/>
    <n v="504"/>
    <s v="PROFESOR TITULAR UNIVERSIDAD"/>
    <s v="C01"/>
    <s v="TIEMPO COMPLETO"/>
    <s v="2011-11-28 00:00:00.0"/>
    <s v="null"/>
    <s v="DF100257"/>
    <s v="PROFESOR TITULAR DE UNIVERSIDAD"/>
    <s v="R110"/>
    <x v="10"/>
    <n v="65"/>
    <s v="CIENCIA DE LOS MATERIALES E INGENIERÍA METALÚRGICA"/>
  </r>
  <r>
    <x v="18"/>
    <n v="815254"/>
    <x v="5"/>
    <n v="492"/>
    <s v="492G"/>
    <s v="GRUPO-B"/>
    <s v="Ciencia de materiales"/>
    <s v="GG"/>
    <s v="GRUPO GRANDE"/>
    <s v="492G"/>
    <s v="GRUPO GRANDE DE Ciencia de materiales"/>
    <s v="GRUPO-B"/>
    <s v="Grupo Grande de Ciencia de materiales"/>
    <s v="1S"/>
    <n v="815254"/>
    <s v="MARTÍNEZ"/>
    <s v="CALVO"/>
    <s v="MARÍA ÁNGELES"/>
    <s v="MARTÍNEZ CALVO, MARÍA ÁNGELES"/>
    <x v="0"/>
    <x v="0"/>
    <x v="0"/>
    <m/>
    <m/>
    <s v="anmartin"/>
    <s v="marian.martinez@unirioja.es"/>
    <n v="2.4"/>
    <m/>
    <n v="506"/>
    <s v="PROFESOR TITULAR DE ESCUELA UNIVERSITARI"/>
    <s v="01A"/>
    <s v="TIEMPO COMPLETO AMPLIADO"/>
    <s v="2012-09-01 00:00:00.0"/>
    <s v="null"/>
    <s v="DF31868"/>
    <s v="TITULAR DE ESCUELAS UNIVERSITARIAS"/>
    <s v="R110"/>
    <x v="10"/>
    <n v="65"/>
    <s v="CIENCIA DE LOS MATERIALES E INGENIERÍA METALÚRGICA"/>
  </r>
  <r>
    <x v="16"/>
    <n v="16506383"/>
    <x v="5"/>
    <n v="493"/>
    <s v="493G"/>
    <s v="GRUPO-A"/>
    <s v="Teoría de mecanismos"/>
    <s v="GG"/>
    <s v="GRUPO GRANDE"/>
    <s v="493G"/>
    <s v="GRUPO GRANDE DE Teoría de mecanismos"/>
    <s v="GRUPO-A"/>
    <s v="Grupo Garnde de Teoría de mecanismos"/>
    <s v="1S"/>
    <n v="16506383"/>
    <s v="ALBA"/>
    <s v="IRURZUN"/>
    <s v="JOSÉ ANTONIO"/>
    <s v="ALBA IRURZUN, JOSÉ ANTONIO"/>
    <x v="1"/>
    <x v="0"/>
    <x v="0"/>
    <m/>
    <m/>
    <s v="jalba"/>
    <s v="joseantonio.alba@unirioja.es"/>
    <n v="3"/>
    <n v="3"/>
    <n v="505"/>
    <s v="CATEDRATICO ESCUELA UNIVERSITARIA"/>
    <s v="01A"/>
    <s v="TIEMPO COMPLETO AMPLIADO"/>
    <s v="2016-09-15 00:00:00.0"/>
    <s v="null"/>
    <s v="DF31935"/>
    <s v="CATEDRÁTICO DE ESCUELA UNIVERSITARIA"/>
    <s v="R110"/>
    <x v="10"/>
    <n v="545"/>
    <s v="INGENIERÍA MECÁNICA"/>
  </r>
  <r>
    <x v="16"/>
    <n v="16564276"/>
    <x v="5"/>
    <n v="493"/>
    <s v="493I"/>
    <s v="GRUPO-A1"/>
    <s v="Teoría de mecanismos"/>
    <s v="GI"/>
    <s v="GRUPO DE INFORMÁTICA"/>
    <s v="493I"/>
    <s v="INFORMÁTICA DE Teoría de mecanismos"/>
    <s v="GRUPO-A1"/>
    <s v="Informática de Teoría de mecanismos"/>
    <s v="1S"/>
    <n v="16564276"/>
    <s v="GÓMEZ"/>
    <s v="CRISTÓBAL"/>
    <s v="JOSÉ ANTONIO"/>
    <s v="GÓMEZ CRISTÓBAL, JOSÉ ANTONIO"/>
    <x v="1"/>
    <x v="0"/>
    <x v="0"/>
    <m/>
    <m/>
    <s v="jggomez"/>
    <s v="jose-antonio.gomez@unirioja.es"/>
    <n v="1"/>
    <n v="1"/>
    <n v="533"/>
    <s v="COLABORADOR-TIPO 2 (Doctor)"/>
    <s v="C01"/>
    <s v="TIEMPO COMPLETO"/>
    <s v="2006-10-01 00:00:00.0"/>
    <s v="null"/>
    <s v="LD100577"/>
    <s v="COLABORADOR TIPO 2"/>
    <s v="R110"/>
    <x v="10"/>
    <n v="545"/>
    <s v="INGENIERÍA MECÁNICA"/>
  </r>
  <r>
    <x v="16"/>
    <n v="78743818"/>
    <x v="5"/>
    <n v="493"/>
    <s v="493L"/>
    <s v="GRUPO-A1"/>
    <s v="Teoría de mecanismos"/>
    <s v="GL"/>
    <s v="GRUPO DE LABORATORIO"/>
    <s v="493L"/>
    <s v="LABORATORIO DE Teoría de mecanismos"/>
    <s v="GRUPO-A1"/>
    <s v="Laboratorio de Teoría de mecanismos"/>
    <s v="1S"/>
    <n v="78743818"/>
    <s v="LOSTADO"/>
    <s v="LORZA"/>
    <s v="RUBÉN"/>
    <s v="LOSTADO LORZA, RUBÉN"/>
    <x v="0"/>
    <x v="0"/>
    <x v="0"/>
    <m/>
    <m/>
    <s v="rulostad"/>
    <s v="ruben.lostado@unirioja.es"/>
    <n v="1"/>
    <n v="1"/>
    <n v="504"/>
    <s v="PROFESOR TITULAR UNIVERSIDAD"/>
    <s v="C01"/>
    <s v="TIEMPO COMPLETO"/>
    <s v="2011-09-01 00:00:00.0"/>
    <s v="null"/>
    <s v="DF100304"/>
    <s v="PROFESOR TITULAR DE UNIVERSIDAD"/>
    <s v="R110"/>
    <x v="10"/>
    <n v="545"/>
    <s v="INGENIERÍA MECÁNICA"/>
  </r>
  <r>
    <x v="17"/>
    <n v="16506383"/>
    <x v="5"/>
    <n v="493"/>
    <s v="493G"/>
    <s v="GRUPO-A"/>
    <s v="Teoría de mecanismos"/>
    <s v="GG"/>
    <s v="GRUPO GRANDE"/>
    <s v="493G"/>
    <s v="GRUPO GRANDE DE Teoría de mecanismos"/>
    <s v="GRUPO-A"/>
    <s v="Grupo Garnde de Teoría de mecanismos"/>
    <s v="1S"/>
    <n v="16506383"/>
    <s v="ALBA"/>
    <s v="IRURZUN"/>
    <s v="JOSÉ ANTONIO"/>
    <s v="ALBA IRURZUN, JOSÉ ANTONIO"/>
    <x v="1"/>
    <x v="0"/>
    <x v="0"/>
    <m/>
    <m/>
    <s v="jalba"/>
    <s v="joseantonio.alba@unirioja.es"/>
    <n v="3"/>
    <m/>
    <n v="505"/>
    <s v="CATEDRATICO ESCUELA UNIVERSITARIA"/>
    <s v="01A"/>
    <s v="TIEMPO COMPLETO AMPLIADO"/>
    <s v="2016-09-15 00:00:00.0"/>
    <s v="null"/>
    <s v="DF31935"/>
    <s v="CATEDRÁTICO DE ESCUELA UNIVERSITARIA"/>
    <s v="R110"/>
    <x v="10"/>
    <n v="545"/>
    <s v="INGENIERÍA MECÁNICA"/>
  </r>
  <r>
    <x v="17"/>
    <n v="16564276"/>
    <x v="5"/>
    <n v="493"/>
    <s v="493I"/>
    <s v="GRUPO-A1"/>
    <s v="Teoría de mecanismos"/>
    <s v="GI"/>
    <s v="GRUPO DE INFORMÁTICA"/>
    <s v="493I"/>
    <s v="INFORMÁTICA DE Teoría de mecanismos"/>
    <s v="GRUPO-A1"/>
    <s v="Informática de Teoría de mecanismos"/>
    <s v="1S"/>
    <n v="16564276"/>
    <s v="GÓMEZ"/>
    <s v="CRISTÓBAL"/>
    <s v="JOSÉ ANTONIO"/>
    <s v="GÓMEZ CRISTÓBAL, JOSÉ ANTONIO"/>
    <x v="1"/>
    <x v="0"/>
    <x v="0"/>
    <m/>
    <m/>
    <s v="jggomez"/>
    <s v="jose-antonio.gomez@unirioja.es"/>
    <n v="1"/>
    <m/>
    <n v="533"/>
    <s v="COLABORADOR-TIPO 2 (Doctor)"/>
    <s v="C01"/>
    <s v="TIEMPO COMPLETO"/>
    <s v="2006-10-01 00:00:00.0"/>
    <s v="null"/>
    <s v="LD100577"/>
    <s v="COLABORADOR TIPO 2"/>
    <s v="R110"/>
    <x v="10"/>
    <n v="545"/>
    <s v="INGENIERÍA MECÁNICA"/>
  </r>
  <r>
    <x v="17"/>
    <n v="78743818"/>
    <x v="5"/>
    <n v="493"/>
    <s v="493L"/>
    <s v="GRUPO-A1"/>
    <s v="Teoría de mecanismos"/>
    <s v="GL"/>
    <s v="GRUPO DE LABORATORIO"/>
    <s v="493L"/>
    <s v="LABORATORIO DE Teoría de mecanismos"/>
    <s v="GRUPO-A1"/>
    <s v="Laboratorio de Teoría de mecanismos"/>
    <s v="1S"/>
    <n v="78743818"/>
    <s v="LOSTADO"/>
    <s v="LORZA"/>
    <s v="RUBÉN"/>
    <s v="LOSTADO LORZA, RUBÉN"/>
    <x v="0"/>
    <x v="0"/>
    <x v="0"/>
    <m/>
    <m/>
    <s v="rulostad"/>
    <s v="ruben.lostado@unirioja.es"/>
    <n v="1"/>
    <m/>
    <n v="504"/>
    <s v="PROFESOR TITULAR UNIVERSIDAD"/>
    <s v="C01"/>
    <s v="TIEMPO COMPLETO"/>
    <s v="2011-09-01 00:00:00.0"/>
    <s v="null"/>
    <s v="DF100304"/>
    <s v="PROFESOR TITULAR DE UNIVERSIDAD"/>
    <s v="R110"/>
    <x v="10"/>
    <n v="545"/>
    <s v="INGENIERÍA MECÁNICA"/>
  </r>
  <r>
    <x v="18"/>
    <n v="16506383"/>
    <x v="5"/>
    <n v="493"/>
    <s v="493G"/>
    <s v="GRUPO-A"/>
    <s v="Teoría de mecanismos"/>
    <s v="GG"/>
    <s v="GRUPO GRANDE"/>
    <s v="493G"/>
    <s v="GRUPO GRANDE DE Teoría de mecanismos"/>
    <s v="GRUPO-A"/>
    <s v="Grupo Garnde de Teoría de mecanismos"/>
    <s v="1S"/>
    <n v="16506383"/>
    <s v="ALBA"/>
    <s v="IRURZUN"/>
    <s v="JOSÉ ANTONIO"/>
    <s v="ALBA IRURZUN, JOSÉ ANTONIO"/>
    <x v="1"/>
    <x v="0"/>
    <x v="0"/>
    <m/>
    <m/>
    <s v="jalba"/>
    <s v="joseantonio.alba@unirioja.es"/>
    <n v="3"/>
    <m/>
    <n v="505"/>
    <s v="CATEDRATICO ESCUELA UNIVERSITARIA"/>
    <s v="01A"/>
    <s v="TIEMPO COMPLETO AMPLIADO"/>
    <s v="2016-09-15 00:00:00.0"/>
    <s v="null"/>
    <s v="DF31935"/>
    <s v="CATEDRÁTICO DE ESCUELA UNIVERSITARIA"/>
    <s v="R110"/>
    <x v="10"/>
    <n v="545"/>
    <s v="INGENIERÍA MECÁNICA"/>
  </r>
  <r>
    <x v="18"/>
    <n v="16564276"/>
    <x v="5"/>
    <n v="493"/>
    <s v="493I"/>
    <s v="GRUPO-A1"/>
    <s v="Teoría de mecanismos"/>
    <s v="GI"/>
    <s v="GRUPO DE INFORMÁTICA"/>
    <s v="493I"/>
    <s v="INFORMÁTICA DE Teoría de mecanismos"/>
    <s v="GRUPO-A1"/>
    <s v="Informática de Teoría de mecanismos"/>
    <s v="1S"/>
    <n v="16564276"/>
    <s v="GÓMEZ"/>
    <s v="CRISTÓBAL"/>
    <s v="JOSÉ ANTONIO"/>
    <s v="GÓMEZ CRISTÓBAL, JOSÉ ANTONIO"/>
    <x v="1"/>
    <x v="0"/>
    <x v="0"/>
    <m/>
    <m/>
    <s v="jggomez"/>
    <s v="jose-antonio.gomez@unirioja.es"/>
    <n v="1"/>
    <m/>
    <n v="533"/>
    <s v="COLABORADOR-TIPO 2 (Doctor)"/>
    <s v="C01"/>
    <s v="TIEMPO COMPLETO"/>
    <s v="2006-10-01 00:00:00.0"/>
    <s v="null"/>
    <s v="LD100577"/>
    <s v="COLABORADOR TIPO 2"/>
    <s v="R110"/>
    <x v="10"/>
    <n v="545"/>
    <s v="INGENIERÍA MECÁNICA"/>
  </r>
  <r>
    <x v="18"/>
    <n v="78743818"/>
    <x v="5"/>
    <n v="493"/>
    <s v="493L"/>
    <s v="GRUPO-A1"/>
    <s v="Teoría de mecanismos"/>
    <s v="GL"/>
    <s v="GRUPO DE LABORATORIO"/>
    <s v="493L"/>
    <s v="LABORATORIO DE Teoría de mecanismos"/>
    <s v="GRUPO-A1"/>
    <s v="Laboratorio de Teoría de mecanismos"/>
    <s v="1S"/>
    <n v="78743818"/>
    <s v="LOSTADO"/>
    <s v="LORZA"/>
    <s v="RUBÉN"/>
    <s v="LOSTADO LORZA, RUBÉN"/>
    <x v="0"/>
    <x v="0"/>
    <x v="0"/>
    <m/>
    <m/>
    <s v="rulostad"/>
    <s v="ruben.lostado@unirioja.es"/>
    <n v="1"/>
    <m/>
    <n v="504"/>
    <s v="PROFESOR TITULAR UNIVERSIDAD"/>
    <s v="C01"/>
    <s v="TIEMPO COMPLETO"/>
    <s v="2011-09-01 00:00:00.0"/>
    <s v="null"/>
    <s v="DF100304"/>
    <s v="PROFESOR TITULAR DE UNIVERSIDAD"/>
    <s v="R110"/>
    <x v="10"/>
    <n v="545"/>
    <s v="INGENIERÍA MECÁNICA"/>
  </r>
  <r>
    <x v="16"/>
    <n v="16504002"/>
    <x v="5"/>
    <n v="494"/>
    <s v="494G"/>
    <s v="GRUPO-A"/>
    <s v="Sistemas electrónicos"/>
    <s v="GG"/>
    <s v="GRUPO GRANDE"/>
    <s v="494G"/>
    <s v="GRUPO GRANDE DE Sistemas electrónicos"/>
    <s v="GRUPO-A"/>
    <s v="Grupo Grande de Sistemas electrónicos"/>
    <s v="1S"/>
    <n v="16504002"/>
    <s v="RODRÍGUEZ"/>
    <s v="GONZÁLEZ"/>
    <s v="CARLOS ALBERTO"/>
    <s v="RODRÍGUEZ GONZÁLEZ, CARLOS ALBERTO"/>
    <x v="0"/>
    <x v="0"/>
    <x v="1"/>
    <m/>
    <m/>
    <s v="carodri"/>
    <s v="carlos.rodriguez@unirioja.es"/>
    <n v="1"/>
    <n v="1"/>
    <n v="506"/>
    <s v="PROFESOR TITULAR DE ESCUELA UNIVERSITARI"/>
    <s v="01A"/>
    <s v="TIEMPO COMPLETO AMPLIADO"/>
    <s v="2012-09-01 00:00:00.0"/>
    <s v="null"/>
    <s v="DF31815"/>
    <s v="TITULAR DE ESCUELAS UNIVERSITARIAS"/>
    <s v="R109"/>
    <x v="9"/>
    <n v="785"/>
    <s v="TECNOLOGÍA ELECTRÓNICA"/>
  </r>
  <r>
    <x v="16"/>
    <n v="16513797"/>
    <x v="5"/>
    <n v="494"/>
    <s v="494G"/>
    <s v="GRUPO-A"/>
    <s v="Sistemas electrónicos"/>
    <s v="GG"/>
    <s v="GRUPO GRANDE"/>
    <s v="494G"/>
    <s v="GRUPO GRANDE DE Sistemas electrónicos"/>
    <s v="GRUPO-A"/>
    <s v="Grupo Grande de Sistemas electrónicos"/>
    <s v="1S"/>
    <n v="16513797"/>
    <s v="ZORZANO"/>
    <s v="MARTÍNEZ"/>
    <s v="JOSÉ MARÍA"/>
    <s v="ZORZANO MARTÍNEZ, JOSÉ MARÍA"/>
    <x v="1"/>
    <x v="0"/>
    <x v="0"/>
    <m/>
    <m/>
    <s v="jzorzano"/>
    <s v="jose.zorzano@unirioja.es"/>
    <n v="1"/>
    <n v="1"/>
    <n v="506"/>
    <s v="PROFESOR TITULAR DE ESCUELA UNIVERSITARI"/>
    <s v="01A"/>
    <s v="TIEMPO COMPLETO AMPLIADO"/>
    <s v="2012-09-01 00:00:00.0"/>
    <s v="null"/>
    <s v="DF31835"/>
    <s v="TITULAR DE ESCUELAS UNIVERSITARIAS"/>
    <s v="R109"/>
    <x v="9"/>
    <n v="785"/>
    <s v="TECNOLOGÍA ELECTRÓNICA"/>
  </r>
  <r>
    <x v="16"/>
    <n v="16537707"/>
    <x v="5"/>
    <n v="494"/>
    <s v="494G"/>
    <s v="GRUPO-A"/>
    <s v="Sistemas electrónicos"/>
    <s v="GG"/>
    <s v="GRUPO GRANDE"/>
    <s v="494G"/>
    <s v="GRUPO GRANDE DE Sistemas electrónicos"/>
    <s v="GRUPO-A"/>
    <s v="Grupo Grande de Sistemas electrónicos"/>
    <s v="1S"/>
    <n v="16537707"/>
    <s v="MARTÍNEZ"/>
    <s v="SANTOLAYA"/>
    <s v="JOSÉ JAVIER"/>
    <s v="MARTÍNEZ SANTOLAYA, JOSÉ JAVIER"/>
    <x v="1"/>
    <x v="0"/>
    <x v="1"/>
    <m/>
    <m/>
    <s v="jjmartin"/>
    <s v="jose-javier.martinez@unirioja.es"/>
    <n v="1"/>
    <n v="1"/>
    <n v="506"/>
    <s v="PROFESOR TITULAR DE ESCUELA UNIVERSITARI"/>
    <s v="01A"/>
    <s v="TIEMPO COMPLETO AMPLIADO"/>
    <s v="2012-09-01 00:00:00.0"/>
    <s v="null"/>
    <s v="DF31833"/>
    <s v="TITULAR DE ESCUELAS UNIVERSITARIAS"/>
    <s v="R109"/>
    <x v="9"/>
    <n v="785"/>
    <s v="TECNOLOGÍA ELECTRÓNICA"/>
  </r>
  <r>
    <x v="17"/>
    <n v="16504002"/>
    <x v="5"/>
    <n v="494"/>
    <s v="494G"/>
    <s v="GRUPO-A"/>
    <s v="Sistemas electrónicos"/>
    <s v="GG"/>
    <s v="GRUPO GRANDE"/>
    <s v="494G"/>
    <s v="GRUPO GRANDE DE Sistemas electrónicos"/>
    <s v="GRUPO-A"/>
    <s v="Grupo Grande de Sistemas electrónicos"/>
    <s v="1S"/>
    <n v="16504002"/>
    <s v="RODRÍGUEZ"/>
    <s v="GONZÁLEZ"/>
    <s v="CARLOS ALBERTO"/>
    <s v="RODRÍGUEZ GONZÁLEZ, CARLOS ALBERTO"/>
    <x v="0"/>
    <x v="0"/>
    <x v="1"/>
    <m/>
    <m/>
    <s v="carodri"/>
    <s v="carlos.rodriguez@unirioja.es"/>
    <n v="1"/>
    <m/>
    <n v="506"/>
    <s v="PROFESOR TITULAR DE ESCUELA UNIVERSITARI"/>
    <s v="01A"/>
    <s v="TIEMPO COMPLETO AMPLIADO"/>
    <s v="2012-09-01 00:00:00.0"/>
    <s v="null"/>
    <s v="DF31815"/>
    <s v="TITULAR DE ESCUELAS UNIVERSITARIAS"/>
    <s v="R109"/>
    <x v="9"/>
    <n v="785"/>
    <s v="TECNOLOGÍA ELECTRÓNICA"/>
  </r>
  <r>
    <x v="17"/>
    <n v="16513797"/>
    <x v="5"/>
    <n v="494"/>
    <s v="494G"/>
    <s v="GRUPO-A"/>
    <s v="Sistemas electrónicos"/>
    <s v="GG"/>
    <s v="GRUPO GRANDE"/>
    <s v="494G"/>
    <s v="GRUPO GRANDE DE Sistemas electrónicos"/>
    <s v="GRUPO-A"/>
    <s v="Grupo Grande de Sistemas electrónicos"/>
    <s v="1S"/>
    <n v="16513797"/>
    <s v="ZORZANO"/>
    <s v="MARTÍNEZ"/>
    <s v="JOSÉ MARÍA"/>
    <s v="ZORZANO MARTÍNEZ, JOSÉ MARÍA"/>
    <x v="1"/>
    <x v="0"/>
    <x v="0"/>
    <m/>
    <m/>
    <s v="jzorzano"/>
    <s v="jose.zorzano@unirioja.es"/>
    <n v="1"/>
    <m/>
    <n v="506"/>
    <s v="PROFESOR TITULAR DE ESCUELA UNIVERSITARI"/>
    <s v="01A"/>
    <s v="TIEMPO COMPLETO AMPLIADO"/>
    <s v="2012-09-01 00:00:00.0"/>
    <s v="null"/>
    <s v="DF31835"/>
    <s v="TITULAR DE ESCUELAS UNIVERSITARIAS"/>
    <s v="R109"/>
    <x v="9"/>
    <n v="785"/>
    <s v="TECNOLOGÍA ELECTRÓNICA"/>
  </r>
  <r>
    <x v="17"/>
    <n v="16537707"/>
    <x v="5"/>
    <n v="494"/>
    <s v="494G"/>
    <s v="GRUPO-A"/>
    <s v="Sistemas electrónicos"/>
    <s v="GG"/>
    <s v="GRUPO GRANDE"/>
    <s v="494G"/>
    <s v="GRUPO GRANDE DE Sistemas electrónicos"/>
    <s v="GRUPO-A"/>
    <s v="Grupo Grande de Sistemas electrónicos"/>
    <s v="1S"/>
    <n v="16537707"/>
    <s v="MARTÍNEZ"/>
    <s v="SANTOLAYA"/>
    <s v="JOSÉ JAVIER"/>
    <s v="MARTÍNEZ SANTOLAYA, JOSÉ JAVIER"/>
    <x v="1"/>
    <x v="0"/>
    <x v="1"/>
    <m/>
    <m/>
    <s v="jjmartin"/>
    <s v="jose-javier.martinez@unirioja.es"/>
    <n v="1"/>
    <m/>
    <n v="506"/>
    <s v="PROFESOR TITULAR DE ESCUELA UNIVERSITARI"/>
    <s v="01A"/>
    <s v="TIEMPO COMPLETO AMPLIADO"/>
    <s v="2012-09-01 00:00:00.0"/>
    <s v="null"/>
    <s v="DF31833"/>
    <s v="TITULAR DE ESCUELAS UNIVERSITARIAS"/>
    <s v="R109"/>
    <x v="9"/>
    <n v="785"/>
    <s v="TECNOLOGÍA ELECTRÓNICA"/>
  </r>
  <r>
    <x v="18"/>
    <n v="16504002"/>
    <x v="5"/>
    <n v="494"/>
    <s v="494G"/>
    <s v="GRUPO-A"/>
    <s v="Sistemas electrónicos"/>
    <s v="GG"/>
    <s v="GRUPO GRANDE"/>
    <s v="494G"/>
    <s v="GRUPO GRANDE DE Sistemas electrónicos"/>
    <s v="GRUPO-A"/>
    <s v="Grupo Grande de Sistemas electrónicos"/>
    <s v="1S"/>
    <n v="16504002"/>
    <s v="RODRÍGUEZ"/>
    <s v="GONZÁLEZ"/>
    <s v="CARLOS ALBERTO"/>
    <s v="RODRÍGUEZ GONZÁLEZ, CARLOS ALBERTO"/>
    <x v="0"/>
    <x v="0"/>
    <x v="1"/>
    <m/>
    <m/>
    <s v="carodri"/>
    <s v="carlos.rodriguez@unirioja.es"/>
    <n v="1"/>
    <m/>
    <n v="506"/>
    <s v="PROFESOR TITULAR DE ESCUELA UNIVERSITARI"/>
    <s v="01A"/>
    <s v="TIEMPO COMPLETO AMPLIADO"/>
    <s v="2012-09-01 00:00:00.0"/>
    <s v="null"/>
    <s v="DF31815"/>
    <s v="TITULAR DE ESCUELAS UNIVERSITARIAS"/>
    <s v="R109"/>
    <x v="9"/>
    <n v="785"/>
    <s v="TECNOLOGÍA ELECTRÓNICA"/>
  </r>
  <r>
    <x v="18"/>
    <n v="16513797"/>
    <x v="5"/>
    <n v="494"/>
    <s v="494G"/>
    <s v="GRUPO-A"/>
    <s v="Sistemas electrónicos"/>
    <s v="GG"/>
    <s v="GRUPO GRANDE"/>
    <s v="494G"/>
    <s v="GRUPO GRANDE DE Sistemas electrónicos"/>
    <s v="GRUPO-A"/>
    <s v="Grupo Grande de Sistemas electrónicos"/>
    <s v="1S"/>
    <n v="16513797"/>
    <s v="ZORZANO"/>
    <s v="MARTÍNEZ"/>
    <s v="JOSÉ MARÍA"/>
    <s v="ZORZANO MARTÍNEZ, JOSÉ MARÍA"/>
    <x v="1"/>
    <x v="0"/>
    <x v="0"/>
    <m/>
    <m/>
    <s v="jzorzano"/>
    <s v="jose.zorzano@unirioja.es"/>
    <n v="1"/>
    <m/>
    <n v="506"/>
    <s v="PROFESOR TITULAR DE ESCUELA UNIVERSITARI"/>
    <s v="01A"/>
    <s v="TIEMPO COMPLETO AMPLIADO"/>
    <s v="2012-09-01 00:00:00.0"/>
    <s v="null"/>
    <s v="DF31835"/>
    <s v="TITULAR DE ESCUELAS UNIVERSITARIAS"/>
    <s v="R109"/>
    <x v="9"/>
    <n v="785"/>
    <s v="TECNOLOGÍA ELECTRÓNICA"/>
  </r>
  <r>
    <x v="18"/>
    <n v="16537707"/>
    <x v="5"/>
    <n v="494"/>
    <s v="494G"/>
    <s v="GRUPO-A"/>
    <s v="Sistemas electrónicos"/>
    <s v="GG"/>
    <s v="GRUPO GRANDE"/>
    <s v="494G"/>
    <s v="GRUPO GRANDE DE Sistemas electrónicos"/>
    <s v="GRUPO-A"/>
    <s v="Grupo Grande de Sistemas electrónicos"/>
    <s v="1S"/>
    <n v="16537707"/>
    <s v="MARTÍNEZ"/>
    <s v="SANTOLAYA"/>
    <s v="JOSÉ JAVIER"/>
    <s v="MARTÍNEZ SANTOLAYA, JOSÉ JAVIER"/>
    <x v="1"/>
    <x v="0"/>
    <x v="1"/>
    <m/>
    <m/>
    <s v="jjmartin"/>
    <s v="jose-javier.martinez@unirioja.es"/>
    <n v="1"/>
    <m/>
    <n v="506"/>
    <s v="PROFESOR TITULAR DE ESCUELA UNIVERSITARI"/>
    <s v="01A"/>
    <s v="TIEMPO COMPLETO AMPLIADO"/>
    <s v="2012-09-01 00:00:00.0"/>
    <s v="null"/>
    <s v="DF31833"/>
    <s v="TITULAR DE ESCUELAS UNIVERSITARIAS"/>
    <s v="R109"/>
    <x v="9"/>
    <n v="785"/>
    <s v="TECNOLOGÍA ELECTRÓNICA"/>
  </r>
  <r>
    <x v="16"/>
    <n v="16555425"/>
    <x v="5"/>
    <n v="495"/>
    <s v="495G"/>
    <s v="GRUPO-A"/>
    <s v="Resistencia de materiales"/>
    <s v="GG"/>
    <s v="GRUPO GRANDE"/>
    <s v="495G"/>
    <s v="GRUPO GRANDE DE Resistencia de materiales"/>
    <s v="GRUPO-A"/>
    <s v="Grupo Grande de Resistencia de materiales"/>
    <s v="1S"/>
    <n v="16555425"/>
    <s v="CELORRIO"/>
    <s v="BARRAGUÉ"/>
    <s v="LUIS"/>
    <s v="CELORRIO BARRAGUÉ, LUIS"/>
    <x v="1"/>
    <x v="0"/>
    <x v="0"/>
    <m/>
    <m/>
    <s v="lucelorr"/>
    <s v="luis.celorrio@unirioja.es"/>
    <n v="4"/>
    <n v="4"/>
    <s v="A-0504"/>
    <s v="PROFESOR TITULAR UNIVERSIDAD"/>
    <s v="C01"/>
    <s v="TIEMPO COMPLETO"/>
    <s v="2010-09-01 00:00:00.0"/>
    <s v="null"/>
    <s v="DF100272"/>
    <s v="PROFESOR TITULAR INTERINO"/>
    <s v="R110"/>
    <x v="10"/>
    <n v="605"/>
    <s v="MECÁNICA DE MEDIOS CONTINUOS Y TEORÍA DE ESTRUCTUR"/>
  </r>
  <r>
    <x v="16"/>
    <n v="16561901"/>
    <x v="5"/>
    <n v="495"/>
    <s v="495G"/>
    <s v="GRUPO-A"/>
    <s v="Resistencia de materiales"/>
    <s v="GG"/>
    <s v="GRUPO GRANDE"/>
    <s v="495G"/>
    <s v="GRUPO GRANDE DE Resistencia de materiales"/>
    <s v="GRUPO-A"/>
    <s v="Grupo Grande de Resistencia de materiales"/>
    <s v="1S"/>
    <n v="16561901"/>
    <s v="FRAILE"/>
    <s v="GARCÍA"/>
    <s v="ESTEBAN"/>
    <s v="FRAILE GARCÍA, ESTEBAN"/>
    <x v="1"/>
    <x v="0"/>
    <x v="1"/>
    <m/>
    <m/>
    <s v="esfraile"/>
    <s v="esteban.fraile@unirioja.es"/>
    <n v="0"/>
    <n v="0"/>
    <n v="536"/>
    <s v="PROFESOR INTERINO"/>
    <s v="C01"/>
    <s v="TIEMPO COMPLETO"/>
    <s v="2012-09-01 00:00:00.0"/>
    <s v="null"/>
    <s v="PI100871"/>
    <s v="PROFESOR CONTRATADO INTERINO"/>
    <s v="R110"/>
    <x v="10"/>
    <n v="605"/>
    <s v="MECÁNICA DE MEDIOS CONTINUOS Y TEORÍA DE ESTRUCTUR"/>
  </r>
  <r>
    <x v="16"/>
    <n v="16588620"/>
    <x v="5"/>
    <n v="495"/>
    <s v="495R"/>
    <s v="GRUPO-A1"/>
    <s v="Resistencia de materiales"/>
    <s v="GR"/>
    <s v="GRUPO REDUCIDO"/>
    <s v="495R"/>
    <s v="GRUPO REDUCIDO DE Resistencia de materiales"/>
    <s v="GRUPO-A1"/>
    <s v="Grupo Reducido de Resistencia de materiales"/>
    <s v="1S"/>
    <n v="16588620"/>
    <s v="FERREIRO"/>
    <s v="CABELLO"/>
    <s v="JAVIER"/>
    <s v="FERREIRO CABELLO, JAVIER"/>
    <x v="0"/>
    <x v="0"/>
    <x v="1"/>
    <m/>
    <m/>
    <s v="jaferrei"/>
    <s v="javier.ferreiro@unirioja.es"/>
    <n v="2"/>
    <n v="2"/>
    <n v="532"/>
    <s v="LABORAL DOCENTE-ASOCIADO"/>
    <s v="P06"/>
    <s v="TIEMPO PARCIAL (6+6 HORAS)"/>
    <s v="2018-09-28 00:00:00.0"/>
    <s v="2019-09-14 00:00:00.0"/>
    <s v="PI101044"/>
    <s v="PROFESOR ASOCIADO"/>
    <s v="R110"/>
    <x v="10"/>
    <n v="605"/>
    <s v="MECÁNICA DE MEDIOS CONTINUOS Y TEORÍA DE ESTRUCTUR"/>
  </r>
  <r>
    <x v="17"/>
    <n v="16555425"/>
    <x v="5"/>
    <n v="495"/>
    <s v="495G"/>
    <s v="GRUPO-A"/>
    <s v="Resistencia de materiales"/>
    <s v="GG"/>
    <s v="GRUPO GRANDE"/>
    <s v="495G"/>
    <s v="GRUPO GRANDE DE Resistencia de materiales"/>
    <s v="GRUPO-A"/>
    <s v="Grupo Grande de Resistencia de materiales"/>
    <s v="1S"/>
    <n v="16555425"/>
    <s v="CELORRIO"/>
    <s v="BARRAGUÉ"/>
    <s v="LUIS"/>
    <s v="CELORRIO BARRAGUÉ, LUIS"/>
    <x v="1"/>
    <x v="0"/>
    <x v="0"/>
    <m/>
    <m/>
    <s v="lucelorr"/>
    <s v="luis.celorrio@unirioja.es"/>
    <n v="4"/>
    <m/>
    <s v="A-0504"/>
    <s v="PROFESOR TITULAR UNIVERSIDAD"/>
    <s v="C01"/>
    <s v="TIEMPO COMPLETO"/>
    <s v="2010-09-01 00:00:00.0"/>
    <s v="null"/>
    <s v="DF100272"/>
    <s v="PROFESOR TITULAR INTERINO"/>
    <s v="R110"/>
    <x v="10"/>
    <n v="605"/>
    <s v="MECÁNICA DE MEDIOS CONTINUOS Y TEORÍA DE ESTRUCTUR"/>
  </r>
  <r>
    <x v="17"/>
    <n v="16561901"/>
    <x v="5"/>
    <n v="495"/>
    <s v="495G"/>
    <s v="GRUPO-A"/>
    <s v="Resistencia de materiales"/>
    <s v="GG"/>
    <s v="GRUPO GRANDE"/>
    <s v="495G"/>
    <s v="GRUPO GRANDE DE Resistencia de materiales"/>
    <s v="GRUPO-A"/>
    <s v="Grupo Grande de Resistencia de materiales"/>
    <s v="1S"/>
    <n v="16561901"/>
    <s v="FRAILE"/>
    <s v="GARCÍA"/>
    <s v="ESTEBAN"/>
    <s v="FRAILE GARCÍA, ESTEBAN"/>
    <x v="1"/>
    <x v="0"/>
    <x v="1"/>
    <m/>
    <m/>
    <s v="esfraile"/>
    <s v="esteban.fraile@unirioja.es"/>
    <n v="0"/>
    <m/>
    <n v="536"/>
    <s v="PROFESOR INTERINO"/>
    <s v="C01"/>
    <s v="TIEMPO COMPLETO"/>
    <s v="2012-09-01 00:00:00.0"/>
    <s v="null"/>
    <s v="PI100871"/>
    <s v="PROFESOR CONTRATADO INTERINO"/>
    <s v="R110"/>
    <x v="10"/>
    <n v="605"/>
    <s v="MECÁNICA DE MEDIOS CONTINUOS Y TEORÍA DE ESTRUCTUR"/>
  </r>
  <r>
    <x v="17"/>
    <n v="16588620"/>
    <x v="5"/>
    <n v="495"/>
    <s v="495R"/>
    <s v="GRUPO-A1"/>
    <s v="Resistencia de materiales"/>
    <s v="GR"/>
    <s v="GRUPO REDUCIDO"/>
    <s v="495R"/>
    <s v="GRUPO REDUCIDO DE Resistencia de materiales"/>
    <s v="GRUPO-A1"/>
    <s v="Grupo Reducido de Resistencia de materiales"/>
    <s v="1S"/>
    <n v="16588620"/>
    <s v="FERREIRO"/>
    <s v="CABELLO"/>
    <s v="JAVIER"/>
    <s v="FERREIRO CABELLO, JAVIER"/>
    <x v="0"/>
    <x v="0"/>
    <x v="1"/>
    <m/>
    <m/>
    <s v="jaferrei"/>
    <s v="javier.ferreiro@unirioja.es"/>
    <n v="2"/>
    <m/>
    <n v="532"/>
    <s v="LABORAL DOCENTE-ASOCIADO"/>
    <s v="P06"/>
    <s v="TIEMPO PARCIAL (6+6 HORAS)"/>
    <s v="2018-09-28 00:00:00.0"/>
    <s v="2019-09-14 00:00:00.0"/>
    <s v="PI101044"/>
    <s v="PROFESOR ASOCIADO"/>
    <s v="R110"/>
    <x v="10"/>
    <n v="605"/>
    <s v="MECÁNICA DE MEDIOS CONTINUOS Y TEORÍA DE ESTRUCTUR"/>
  </r>
  <r>
    <x v="18"/>
    <n v="16555425"/>
    <x v="5"/>
    <n v="495"/>
    <s v="495G"/>
    <s v="GRUPO-A"/>
    <s v="Resistencia de materiales"/>
    <s v="GG"/>
    <s v="GRUPO GRANDE"/>
    <s v="495G"/>
    <s v="GRUPO GRANDE DE Resistencia de materiales"/>
    <s v="GRUPO-A"/>
    <s v="Grupo Grande de Resistencia de materiales"/>
    <s v="1S"/>
    <n v="16555425"/>
    <s v="CELORRIO"/>
    <s v="BARRAGUÉ"/>
    <s v="LUIS"/>
    <s v="CELORRIO BARRAGUÉ, LUIS"/>
    <x v="1"/>
    <x v="0"/>
    <x v="0"/>
    <m/>
    <m/>
    <s v="lucelorr"/>
    <s v="luis.celorrio@unirioja.es"/>
    <n v="4"/>
    <m/>
    <s v="A-0504"/>
    <s v="PROFESOR TITULAR UNIVERSIDAD"/>
    <s v="C01"/>
    <s v="TIEMPO COMPLETO"/>
    <s v="2010-09-01 00:00:00.0"/>
    <s v="null"/>
    <s v="DF100272"/>
    <s v="PROFESOR TITULAR INTERINO"/>
    <s v="R110"/>
    <x v="10"/>
    <n v="605"/>
    <s v="MECÁNICA DE MEDIOS CONTINUOS Y TEORÍA DE ESTRUCTUR"/>
  </r>
  <r>
    <x v="18"/>
    <n v="16561901"/>
    <x v="5"/>
    <n v="495"/>
    <s v="495G"/>
    <s v="GRUPO-A"/>
    <s v="Resistencia de materiales"/>
    <s v="GG"/>
    <s v="GRUPO GRANDE"/>
    <s v="495G"/>
    <s v="GRUPO GRANDE DE Resistencia de materiales"/>
    <s v="GRUPO-A"/>
    <s v="Grupo Grande de Resistencia de materiales"/>
    <s v="1S"/>
    <n v="16561901"/>
    <s v="FRAILE"/>
    <s v="GARCÍA"/>
    <s v="ESTEBAN"/>
    <s v="FRAILE GARCÍA, ESTEBAN"/>
    <x v="1"/>
    <x v="0"/>
    <x v="1"/>
    <m/>
    <m/>
    <s v="esfraile"/>
    <s v="esteban.fraile@unirioja.es"/>
    <n v="0"/>
    <m/>
    <n v="536"/>
    <s v="PROFESOR INTERINO"/>
    <s v="C01"/>
    <s v="TIEMPO COMPLETO"/>
    <s v="2012-09-01 00:00:00.0"/>
    <s v="null"/>
    <s v="PI100871"/>
    <s v="PROFESOR CONTRATADO INTERINO"/>
    <s v="R110"/>
    <x v="10"/>
    <n v="605"/>
    <s v="MECÁNICA DE MEDIOS CONTINUOS Y TEORÍA DE ESTRUCTUR"/>
  </r>
  <r>
    <x v="18"/>
    <n v="16588620"/>
    <x v="5"/>
    <n v="495"/>
    <s v="495R"/>
    <s v="GRUPO-A1"/>
    <s v="Resistencia de materiales"/>
    <s v="GR"/>
    <s v="GRUPO REDUCIDO"/>
    <s v="495R"/>
    <s v="GRUPO REDUCIDO DE Resistencia de materiales"/>
    <s v="GRUPO-A1"/>
    <s v="Grupo Reducido de Resistencia de materiales"/>
    <s v="1S"/>
    <n v="16588620"/>
    <s v="FERREIRO"/>
    <s v="CABELLO"/>
    <s v="JAVIER"/>
    <s v="FERREIRO CABELLO, JAVIER"/>
    <x v="0"/>
    <x v="0"/>
    <x v="1"/>
    <m/>
    <m/>
    <s v="jaferrei"/>
    <s v="javier.ferreiro@unirioja.es"/>
    <n v="2"/>
    <m/>
    <n v="532"/>
    <s v="LABORAL DOCENTE-ASOCIADO"/>
    <s v="P06"/>
    <s v="TIEMPO PARCIAL (6+6 HORAS)"/>
    <s v="2018-09-28 00:00:00.0"/>
    <s v="2019-09-14 00:00:00.0"/>
    <s v="PI101044"/>
    <s v="PROFESOR ASOCIADO"/>
    <s v="R110"/>
    <x v="10"/>
    <n v="605"/>
    <s v="MECÁNICA DE MEDIOS CONTINUOS Y TEORÍA DE ESTRUCTUR"/>
  </r>
  <r>
    <x v="16"/>
    <n v="16542461"/>
    <x v="5"/>
    <n v="496"/>
    <s v="496G"/>
    <s v="GRUPO-A"/>
    <s v="Gestión de empresas"/>
    <s v="GG"/>
    <s v="GRUPO GRANDE"/>
    <s v="496G"/>
    <s v="GRUPO GRANDE Gestión de empresas"/>
    <s v="GRUPO-A"/>
    <s v="Grupo Grande de Gestión de empresas"/>
    <s v="2S"/>
    <n v="16542461"/>
    <s v="CASTRESANA"/>
    <s v="RUIZ CARRILLO"/>
    <s v="JOSÉ IGNACIO"/>
    <s v="CASTRESANA RUIZ CARRILLO, JOSÉ IGNACIO"/>
    <x v="0"/>
    <x v="0"/>
    <x v="0"/>
    <m/>
    <m/>
    <s v="jocastre"/>
    <s v="jignacio.castresana@unirioja.es"/>
    <n v="3"/>
    <n v="3"/>
    <n v="504"/>
    <s v="PROFESOR TITULAR UNIVERSIDAD"/>
    <s v="01A"/>
    <s v="TIEMPO COMPLETO AMPLIADO"/>
    <s v="2012-09-01 00:00:00.0"/>
    <s v="null"/>
    <s v="DF31294"/>
    <s v="TITULAR DE UNIVERSIDAD"/>
    <s v="R104"/>
    <x v="0"/>
    <n v="650"/>
    <s v="ORGANIZACIÓN DE EMPRESAS"/>
  </r>
  <r>
    <x v="16"/>
    <n v="16593137"/>
    <x v="5"/>
    <n v="496"/>
    <s v="496G"/>
    <s v="GRUPO-A"/>
    <s v="Gestión de empresas"/>
    <s v="GG"/>
    <s v="GRUPO GRANDE"/>
    <s v="496G"/>
    <s v="GRUPO GRANDE Gestión de empresas"/>
    <s v="GRUPO-A"/>
    <s v="Grupo Grande de Gestión de empresas"/>
    <s v="2S"/>
    <n v="16593137"/>
    <s v="PARRAS"/>
    <s v="GÓMEZ"/>
    <s v="MAITE"/>
    <s v="PARRAS GÓMEZ, MAITE"/>
    <x v="1"/>
    <x v="0"/>
    <x v="1"/>
    <m/>
    <m/>
    <s v="maparras"/>
    <s v="maite.parras@unirioja.es"/>
    <n v="0.63"/>
    <n v="0.63"/>
    <n v="536"/>
    <s v="PROFESOR INTERINO"/>
    <s v="C01"/>
    <s v="TIEMPO COMPLETO"/>
    <s v="2018-10-04 00:00:00.0"/>
    <s v="2019-04-05 00:00:00.0"/>
    <s v="PI101438"/>
    <s v="PROFESOR CONTRATADO INTERINO"/>
    <s v="R104"/>
    <x v="0"/>
    <n v="650"/>
    <s v="ORGANIZACIÓN DE EMPRESAS"/>
  </r>
  <r>
    <x v="16"/>
    <n v="16614068"/>
    <x v="5"/>
    <n v="496"/>
    <s v="496G"/>
    <s v="GRUPO-A"/>
    <s v="Gestión de empresas"/>
    <s v="GG"/>
    <s v="GRUPO GRANDE"/>
    <s v="496G"/>
    <s v="GRUPO GRANDE Gestión de empresas"/>
    <s v="GRUPO-A"/>
    <s v="Grupo Grande de Gestión de empresas"/>
    <s v="2S"/>
    <n v="16614068"/>
    <s v="ORCOS"/>
    <s v="SÁNCHEZ"/>
    <s v="RAQUEL"/>
    <s v="ORCOS SÁNCHEZ, RAQUEL"/>
    <x v="1"/>
    <x v="0"/>
    <x v="0"/>
    <m/>
    <m/>
    <s v="raorcosa"/>
    <s v="raquel.orcos@unirioja.es"/>
    <n v="0.37"/>
    <n v="0.37"/>
    <n v="536"/>
    <s v="PROFESOR INTERINO"/>
    <s v="C01"/>
    <s v="TIEMPO COMPLETO"/>
    <s v="2018-09-17 00:00:00.0"/>
    <s v="null"/>
    <s v="PI101360"/>
    <s v="PROFESOR CONTRATADO INTERINO"/>
    <s v="R104"/>
    <x v="0"/>
    <n v="650"/>
    <s v="ORGANIZACIÓN DE EMPRESAS"/>
  </r>
  <r>
    <x v="17"/>
    <n v="16542461"/>
    <x v="5"/>
    <n v="496"/>
    <s v="496G"/>
    <s v="GRUPO-A"/>
    <s v="Gestión de empresas"/>
    <s v="GG"/>
    <s v="GRUPO GRANDE"/>
    <s v="496G"/>
    <s v="GRUPO GRANDE Gestión de empresas"/>
    <s v="GRUPO-A"/>
    <s v="Grupo Grande de Gestión de empresas"/>
    <s v="2S"/>
    <n v="16542461"/>
    <s v="CASTRESANA"/>
    <s v="RUIZ CARRILLO"/>
    <s v="JOSÉ IGNACIO"/>
    <s v="CASTRESANA RUIZ CARRILLO, JOSÉ IGNACIO"/>
    <x v="0"/>
    <x v="0"/>
    <x v="0"/>
    <m/>
    <m/>
    <s v="jocastre"/>
    <s v="jignacio.castresana@unirioja.es"/>
    <n v="3"/>
    <m/>
    <n v="504"/>
    <s v="PROFESOR TITULAR UNIVERSIDAD"/>
    <s v="01A"/>
    <s v="TIEMPO COMPLETO AMPLIADO"/>
    <s v="2012-09-01 00:00:00.0"/>
    <s v="null"/>
    <s v="DF31294"/>
    <s v="TITULAR DE UNIVERSIDAD"/>
    <s v="R104"/>
    <x v="0"/>
    <n v="650"/>
    <s v="ORGANIZACIÓN DE EMPRESAS"/>
  </r>
  <r>
    <x v="17"/>
    <n v="16593137"/>
    <x v="5"/>
    <n v="496"/>
    <s v="496G"/>
    <s v="GRUPO-A"/>
    <s v="Gestión de empresas"/>
    <s v="GG"/>
    <s v="GRUPO GRANDE"/>
    <s v="496G"/>
    <s v="GRUPO GRANDE Gestión de empresas"/>
    <s v="GRUPO-A"/>
    <s v="Grupo Grande de Gestión de empresas"/>
    <s v="2S"/>
    <n v="16593137"/>
    <s v="PARRAS"/>
    <s v="GÓMEZ"/>
    <s v="MAITE"/>
    <s v="PARRAS GÓMEZ, MAITE"/>
    <x v="1"/>
    <x v="0"/>
    <x v="1"/>
    <m/>
    <m/>
    <s v="maparras"/>
    <s v="maite.parras@unirioja.es"/>
    <n v="0.63"/>
    <m/>
    <n v="536"/>
    <s v="PROFESOR INTERINO"/>
    <s v="C01"/>
    <s v="TIEMPO COMPLETO"/>
    <s v="2018-10-04 00:00:00.0"/>
    <s v="2019-04-05 00:00:00.0"/>
    <s v="PI101438"/>
    <s v="PROFESOR CONTRATADO INTERINO"/>
    <s v="R104"/>
    <x v="0"/>
    <n v="650"/>
    <s v="ORGANIZACIÓN DE EMPRESAS"/>
  </r>
  <r>
    <x v="17"/>
    <n v="16614068"/>
    <x v="5"/>
    <n v="496"/>
    <s v="496G"/>
    <s v="GRUPO-A"/>
    <s v="Gestión de empresas"/>
    <s v="GG"/>
    <s v="GRUPO GRANDE"/>
    <s v="496G"/>
    <s v="GRUPO GRANDE Gestión de empresas"/>
    <s v="GRUPO-A"/>
    <s v="Grupo Grande de Gestión de empresas"/>
    <s v="2S"/>
    <n v="16614068"/>
    <s v="ORCOS"/>
    <s v="SÁNCHEZ"/>
    <s v="RAQUEL"/>
    <s v="ORCOS SÁNCHEZ, RAQUEL"/>
    <x v="1"/>
    <x v="0"/>
    <x v="0"/>
    <m/>
    <m/>
    <s v="raorcosa"/>
    <s v="raquel.orcos@unirioja.es"/>
    <n v="0.37"/>
    <m/>
    <n v="536"/>
    <s v="PROFESOR INTERINO"/>
    <s v="C01"/>
    <s v="TIEMPO COMPLETO"/>
    <s v="2018-09-17 00:00:00.0"/>
    <s v="null"/>
    <s v="PI101360"/>
    <s v="PROFESOR CONTRATADO INTERINO"/>
    <s v="R104"/>
    <x v="0"/>
    <n v="650"/>
    <s v="ORGANIZACIÓN DE EMPRESAS"/>
  </r>
  <r>
    <x v="18"/>
    <n v="16542461"/>
    <x v="5"/>
    <n v="496"/>
    <s v="496G"/>
    <s v="GRUPO-A"/>
    <s v="Gestión de empresas"/>
    <s v="GG"/>
    <s v="GRUPO GRANDE"/>
    <s v="496G"/>
    <s v="GRUPO GRANDE Gestión de empresas"/>
    <s v="GRUPO-A"/>
    <s v="Grupo Grande de Gestión de empresas"/>
    <s v="2S"/>
    <n v="16542461"/>
    <s v="CASTRESANA"/>
    <s v="RUIZ CARRILLO"/>
    <s v="JOSÉ IGNACIO"/>
    <s v="CASTRESANA RUIZ CARRILLO, JOSÉ IGNACIO"/>
    <x v="0"/>
    <x v="0"/>
    <x v="0"/>
    <m/>
    <m/>
    <s v="jocastre"/>
    <s v="jignacio.castresana@unirioja.es"/>
    <n v="3"/>
    <m/>
    <n v="504"/>
    <s v="PROFESOR TITULAR UNIVERSIDAD"/>
    <s v="01A"/>
    <s v="TIEMPO COMPLETO AMPLIADO"/>
    <s v="2012-09-01 00:00:00.0"/>
    <s v="null"/>
    <s v="DF31294"/>
    <s v="TITULAR DE UNIVERSIDAD"/>
    <s v="R104"/>
    <x v="0"/>
    <n v="650"/>
    <s v="ORGANIZACIÓN DE EMPRESAS"/>
  </r>
  <r>
    <x v="18"/>
    <n v="16593137"/>
    <x v="5"/>
    <n v="496"/>
    <s v="496G"/>
    <s v="GRUPO-A"/>
    <s v="Gestión de empresas"/>
    <s v="GG"/>
    <s v="GRUPO GRANDE"/>
    <s v="496G"/>
    <s v="GRUPO GRANDE Gestión de empresas"/>
    <s v="GRUPO-A"/>
    <s v="Grupo Grande de Gestión de empresas"/>
    <s v="2S"/>
    <n v="16593137"/>
    <s v="PARRAS"/>
    <s v="GÓMEZ"/>
    <s v="MAITE"/>
    <s v="PARRAS GÓMEZ, MAITE"/>
    <x v="1"/>
    <x v="0"/>
    <x v="1"/>
    <m/>
    <m/>
    <s v="maparras"/>
    <s v="maite.parras@unirioja.es"/>
    <n v="0.63"/>
    <m/>
    <n v="536"/>
    <s v="PROFESOR INTERINO"/>
    <s v="C01"/>
    <s v="TIEMPO COMPLETO"/>
    <s v="2018-10-04 00:00:00.0"/>
    <s v="2019-04-05 00:00:00.0"/>
    <s v="PI101438"/>
    <s v="PROFESOR CONTRATADO INTERINO"/>
    <s v="R104"/>
    <x v="0"/>
    <n v="650"/>
    <s v="ORGANIZACIÓN DE EMPRESAS"/>
  </r>
  <r>
    <x v="18"/>
    <n v="16614068"/>
    <x v="5"/>
    <n v="496"/>
    <s v="496G"/>
    <s v="GRUPO-A"/>
    <s v="Gestión de empresas"/>
    <s v="GG"/>
    <s v="GRUPO GRANDE"/>
    <s v="496G"/>
    <s v="GRUPO GRANDE Gestión de empresas"/>
    <s v="GRUPO-A"/>
    <s v="Grupo Grande de Gestión de empresas"/>
    <s v="2S"/>
    <n v="16614068"/>
    <s v="ORCOS"/>
    <s v="SÁNCHEZ"/>
    <s v="RAQUEL"/>
    <s v="ORCOS SÁNCHEZ, RAQUEL"/>
    <x v="1"/>
    <x v="0"/>
    <x v="0"/>
    <m/>
    <m/>
    <s v="raorcosa"/>
    <s v="raquel.orcos@unirioja.es"/>
    <n v="0.37"/>
    <m/>
    <n v="536"/>
    <s v="PROFESOR INTERINO"/>
    <s v="C01"/>
    <s v="TIEMPO COMPLETO"/>
    <s v="2018-09-17 00:00:00.0"/>
    <s v="null"/>
    <s v="PI101360"/>
    <s v="PROFESOR CONTRATADO INTERINO"/>
    <s v="R104"/>
    <x v="0"/>
    <n v="650"/>
    <s v="ORGANIZACIÓN DE EMPRESAS"/>
  </r>
  <r>
    <x v="13"/>
    <n v="9373135"/>
    <x v="4"/>
    <n v="499"/>
    <s v="499G"/>
    <s v="GRUPO-A"/>
    <s v="Producción vegetal"/>
    <s v="GG"/>
    <s v="GRUPO GRANDE"/>
    <s v="499G"/>
    <s v="GRUPO GRANDE DE Producción vegetal"/>
    <s v="GRUPO-A"/>
    <s v="Grupo Grande de Producción vegetal"/>
    <s v="AN"/>
    <n v="9373135"/>
    <s v="MENÉNDEZ"/>
    <s v="MENÉNDEZ"/>
    <s v="CRISTINA"/>
    <s v="MENÉNDEZ MENÉNDEZ, CRISTINA"/>
    <x v="1"/>
    <x v="0"/>
    <x v="0"/>
    <m/>
    <m/>
    <s v="crmenend"/>
    <s v="cristina.menendez@unirioja.es"/>
    <n v="2.7"/>
    <n v="2.7"/>
    <n v="504"/>
    <s v="PROFESOR TITULAR UNIVERSIDAD"/>
    <s v="C01"/>
    <s v="TIEMPO COMPLETO"/>
    <s v="2018-09-17 00:00:00.0"/>
    <s v="null"/>
    <s v="DF100044"/>
    <s v="TITULAR UNIVERSIDAD"/>
    <s v="R101"/>
    <x v="4"/>
    <n v="705"/>
    <s v="PRODUCCIÓN VEGETAL"/>
  </r>
  <r>
    <x v="13"/>
    <n v="17437495"/>
    <x v="4"/>
    <n v="499"/>
    <s v="499G"/>
    <s v="GRUPO-A"/>
    <s v="Producción vegetal"/>
    <s v="GG"/>
    <s v="GRUPO GRANDE"/>
    <s v="499G"/>
    <s v="GRUPO GRANDE DE Producción vegetal"/>
    <s v="GRUPO-A"/>
    <s v="Grupo Grande de Producción vegetal"/>
    <s v="AN"/>
    <n v="17437495"/>
    <s v="MARCO"/>
    <s v="MANCEBÓN"/>
    <s v="VICENTE SANTIAGO"/>
    <s v="MARCO MANCEBÓN, VICENTE SANTIAGO"/>
    <x v="0"/>
    <x v="0"/>
    <x v="0"/>
    <m/>
    <m/>
    <s v="vimarco"/>
    <s v="vicente.marco@unirioja.es"/>
    <n v="0"/>
    <n v="0"/>
    <n v="504"/>
    <s v="PROFESOR TITULAR UNIVERSIDAD"/>
    <s v="01R"/>
    <s v="TIEMPO COMPLETO REDUCIDO"/>
    <s v="2014-09-15 00:00:00.0"/>
    <s v="null"/>
    <s v="DF3157"/>
    <s v="TITULAR DE UNIVERSIDAD"/>
    <s v="R101"/>
    <x v="4"/>
    <n v="705"/>
    <s v="PRODUCCIÓN VEGETAL"/>
  </r>
  <r>
    <x v="13"/>
    <n v="50301761"/>
    <x v="4"/>
    <n v="499"/>
    <s v="499G"/>
    <s v="GRUPO-A"/>
    <s v="Producción vegetal"/>
    <s v="GG"/>
    <s v="GRUPO GRANDE"/>
    <s v="499G"/>
    <s v="GRUPO GRANDE DE Producción vegetal"/>
    <s v="GRUPO-A"/>
    <s v="Grupo Grande de Producción vegetal"/>
    <s v="AN"/>
    <n v="50301761"/>
    <s v="PRADO"/>
    <s v="VILLAR"/>
    <s v="EDUARDO"/>
    <s v="PRADO VILLAR, EDUARDO"/>
    <x v="1"/>
    <x v="0"/>
    <x v="1"/>
    <m/>
    <m/>
    <s v="eduprado"/>
    <s v="eduardo.prado@unirioja.es"/>
    <n v="2.7"/>
    <n v="2.7"/>
    <n v="506"/>
    <s v="PROFESOR TITULAR DE ESCUELA UNIVERSITARI"/>
    <s v="01A"/>
    <s v="TIEMPO COMPLETO AMPLIADO"/>
    <s v="2012-09-01 00:00:00.0"/>
    <s v="null"/>
    <s v="DF3168"/>
    <s v="TITULAR DE ESCUELAS UNIVERSITARIAS"/>
    <s v="R101"/>
    <x v="4"/>
    <n v="705"/>
    <s v="PRODUCCIÓN VEGETAL"/>
  </r>
  <r>
    <x v="13"/>
    <n v="16609517"/>
    <x v="4"/>
    <n v="499"/>
    <s v="499L"/>
    <s v="GRUPO-A1"/>
    <s v="Producción vegetal"/>
    <s v="GL"/>
    <s v="GRUPO DE LABORATORIO"/>
    <s v="499L"/>
    <s v="LABORATORIO DE Producción vegetal"/>
    <s v="GRUPO-A1"/>
    <s v="Laboratorio de Producción vegetal"/>
    <s v="AN"/>
    <n v="16609517"/>
    <s v="PESQUERA"/>
    <s v="ALEGRÍA"/>
    <s v="CRISTINA"/>
    <s v="PESQUERA ALEGRÍA, CRISTINA"/>
    <x v="1"/>
    <x v="0"/>
    <x v="1"/>
    <m/>
    <m/>
    <s v="crpesque"/>
    <s v="cristina.pesquera@alum.unirioja.es"/>
    <n v="0.3"/>
    <n v="0.3"/>
    <n v="121"/>
    <s v="PERSONAL INVESTIGADOR EN FORMACIÓN"/>
    <n v="0"/>
    <s v="_"/>
    <s v="2017-06-01 00:00:00.0"/>
    <s v="2019-05-31 00:00:00.0"/>
    <s v="D01BECARIO4"/>
    <s v="PERSONAL INVESTIGADOR PREDOCTORAL EN FORMACIÓN"/>
    <s v="R101"/>
    <x v="4"/>
    <n v="705"/>
    <s v="PRODUCCIÓN VEGETAL"/>
  </r>
  <r>
    <x v="14"/>
    <n v="9373135"/>
    <x v="4"/>
    <n v="499"/>
    <s v="499G"/>
    <s v="GRUPO-A"/>
    <s v="Producción vegetal"/>
    <s v="GG"/>
    <s v="GRUPO GRANDE"/>
    <s v="499G"/>
    <s v="GRUPO GRANDE DE Producción vegetal"/>
    <s v="GRUPO-A"/>
    <s v="Grupo Grande de Producción vegetal"/>
    <s v="AN"/>
    <n v="9373135"/>
    <s v="MENÉNDEZ"/>
    <s v="MENÉNDEZ"/>
    <s v="CRISTINA"/>
    <s v="MENÉNDEZ MENÉNDEZ, CRISTINA"/>
    <x v="1"/>
    <x v="0"/>
    <x v="0"/>
    <m/>
    <m/>
    <s v="crmenend"/>
    <s v="cristina.menendez@unirioja.es"/>
    <n v="2.7"/>
    <m/>
    <n v="504"/>
    <s v="PROFESOR TITULAR UNIVERSIDAD"/>
    <s v="C01"/>
    <s v="TIEMPO COMPLETO"/>
    <s v="2018-09-17 00:00:00.0"/>
    <s v="null"/>
    <s v="DF100044"/>
    <s v="TITULAR UNIVERSIDAD"/>
    <s v="R101"/>
    <x v="4"/>
    <n v="705"/>
    <s v="PRODUCCIÓN VEGETAL"/>
  </r>
  <r>
    <x v="14"/>
    <n v="17437495"/>
    <x v="4"/>
    <n v="499"/>
    <s v="499G"/>
    <s v="GRUPO-A"/>
    <s v="Producción vegetal"/>
    <s v="GG"/>
    <s v="GRUPO GRANDE"/>
    <s v="499G"/>
    <s v="GRUPO GRANDE DE Producción vegetal"/>
    <s v="GRUPO-A"/>
    <s v="Grupo Grande de Producción vegetal"/>
    <s v="AN"/>
    <n v="17437495"/>
    <s v="MARCO"/>
    <s v="MANCEBÓN"/>
    <s v="VICENTE SANTIAGO"/>
    <s v="MARCO MANCEBÓN, VICENTE SANTIAGO"/>
    <x v="0"/>
    <x v="0"/>
    <x v="0"/>
    <m/>
    <m/>
    <s v="vimarco"/>
    <s v="vicente.marco@unirioja.es"/>
    <n v="0"/>
    <m/>
    <n v="504"/>
    <s v="PROFESOR TITULAR UNIVERSIDAD"/>
    <s v="01R"/>
    <s v="TIEMPO COMPLETO REDUCIDO"/>
    <s v="2014-09-15 00:00:00.0"/>
    <s v="null"/>
    <s v="DF3157"/>
    <s v="TITULAR DE UNIVERSIDAD"/>
    <s v="R101"/>
    <x v="4"/>
    <n v="705"/>
    <s v="PRODUCCIÓN VEGETAL"/>
  </r>
  <r>
    <x v="14"/>
    <n v="50301761"/>
    <x v="4"/>
    <n v="499"/>
    <s v="499G"/>
    <s v="GRUPO-A"/>
    <s v="Producción vegetal"/>
    <s v="GG"/>
    <s v="GRUPO GRANDE"/>
    <s v="499G"/>
    <s v="GRUPO GRANDE DE Producción vegetal"/>
    <s v="GRUPO-A"/>
    <s v="Grupo Grande de Producción vegetal"/>
    <s v="AN"/>
    <n v="50301761"/>
    <s v="PRADO"/>
    <s v="VILLAR"/>
    <s v="EDUARDO"/>
    <s v="PRADO VILLAR, EDUARDO"/>
    <x v="1"/>
    <x v="0"/>
    <x v="1"/>
    <m/>
    <m/>
    <s v="eduprado"/>
    <s v="eduardo.prado@unirioja.es"/>
    <n v="2.7"/>
    <m/>
    <n v="506"/>
    <s v="PROFESOR TITULAR DE ESCUELA UNIVERSITARI"/>
    <s v="01A"/>
    <s v="TIEMPO COMPLETO AMPLIADO"/>
    <s v="2012-09-01 00:00:00.0"/>
    <s v="null"/>
    <s v="DF3168"/>
    <s v="TITULAR DE ESCUELAS UNIVERSITARIAS"/>
    <s v="R101"/>
    <x v="4"/>
    <n v="705"/>
    <s v="PRODUCCIÓN VEGETAL"/>
  </r>
  <r>
    <x v="14"/>
    <n v="16609517"/>
    <x v="4"/>
    <n v="499"/>
    <s v="499L"/>
    <s v="GRUPO-A1"/>
    <s v="Producción vegetal"/>
    <s v="GL"/>
    <s v="GRUPO DE LABORATORIO"/>
    <s v="499L"/>
    <s v="LABORATORIO DE Producción vegetal"/>
    <s v="GRUPO-A1"/>
    <s v="Laboratorio de Producción vegetal"/>
    <s v="AN"/>
    <n v="16609517"/>
    <s v="PESQUERA"/>
    <s v="ALEGRÍA"/>
    <s v="CRISTINA"/>
    <s v="PESQUERA ALEGRÍA, CRISTINA"/>
    <x v="1"/>
    <x v="0"/>
    <x v="1"/>
    <m/>
    <m/>
    <s v="crpesque"/>
    <s v="cristina.pesquera@alum.unirioja.es"/>
    <n v="0.3"/>
    <m/>
    <n v="121"/>
    <s v="PERSONAL INVESTIGADOR EN FORMACIÓN"/>
    <n v="0"/>
    <s v="_"/>
    <s v="2017-06-01 00:00:00.0"/>
    <s v="2019-05-31 00:00:00.0"/>
    <s v="D01BECARIO4"/>
    <s v="PERSONAL INVESTIGADOR PREDOCTORAL EN FORMACIÓN"/>
    <s v="R101"/>
    <x v="4"/>
    <n v="705"/>
    <s v="PRODUCCIÓN VEGETAL"/>
  </r>
  <r>
    <x v="13"/>
    <n v="16543567"/>
    <x v="4"/>
    <n v="500"/>
    <s v="500G"/>
    <s v="GRUPO-A"/>
    <s v="Operaciones básicas de la industria alimentaria"/>
    <s v="GG"/>
    <s v="GRUPO GRANDE"/>
    <s v="500G"/>
    <s v="GRUPO GRANDE DE Operaciones básicas de la industria alimentaria"/>
    <s v="GRUPO-A"/>
    <s v="Grupo Grande de Operaciones básicas de la industria alimentaria"/>
    <s v="1S"/>
    <n v="16543567"/>
    <s v="OLARTE"/>
    <s v="MARTÍNEZ"/>
    <s v="Mª. DEL CARMEN"/>
    <s v="OLARTE MARTÍNEZ, Mª. DEL CARMEN"/>
    <x v="0"/>
    <x v="0"/>
    <x v="0"/>
    <m/>
    <m/>
    <s v="carolama"/>
    <s v="carmen.olarte@unirioja.es"/>
    <n v="3.4"/>
    <n v="3.4"/>
    <n v="504"/>
    <s v="PROFESOR TITULAR UNIVERSIDAD"/>
    <s v="01R"/>
    <s v="TIEMPO COMPLETO REDUCIDO"/>
    <s v="2015-09-15 00:00:00.0"/>
    <s v="null"/>
    <s v="DF100138"/>
    <s v="PROFESOR TITULAR DE ESCUELA UNIVERSITARIA"/>
    <s v="R101"/>
    <x v="4"/>
    <n v="780"/>
    <s v="TECNOLOGÍA DE ALIMENTOS"/>
  </r>
  <r>
    <x v="14"/>
    <n v="16543567"/>
    <x v="4"/>
    <n v="500"/>
    <s v="500G"/>
    <s v="GRUPO-A"/>
    <s v="Operaciones básicas de la industria alimentaria"/>
    <s v="GG"/>
    <s v="GRUPO GRANDE"/>
    <s v="500G"/>
    <s v="GRUPO GRANDE DE Operaciones básicas de la industria alimentaria"/>
    <s v="GRUPO-A"/>
    <s v="Grupo Grande de Operaciones básicas de la industria alimentaria"/>
    <s v="1S"/>
    <n v="16543567"/>
    <s v="OLARTE"/>
    <s v="MARTÍNEZ"/>
    <s v="Mª. DEL CARMEN"/>
    <s v="OLARTE MARTÍNEZ, Mª. DEL CARMEN"/>
    <x v="0"/>
    <x v="0"/>
    <x v="0"/>
    <m/>
    <m/>
    <s v="carolama"/>
    <s v="carmen.olarte@unirioja.es"/>
    <n v="3.4"/>
    <m/>
    <n v="504"/>
    <s v="PROFESOR TITULAR UNIVERSIDAD"/>
    <s v="01R"/>
    <s v="TIEMPO COMPLETO REDUCIDO"/>
    <s v="2015-09-15 00:00:00.0"/>
    <s v="null"/>
    <s v="DF100138"/>
    <s v="PROFESOR TITULAR DE ESCUELA UNIVERSITARIA"/>
    <s v="R101"/>
    <x v="4"/>
    <n v="780"/>
    <s v="TECNOLOGÍA DE ALIMENTOS"/>
  </r>
  <r>
    <x v="12"/>
    <n v="11728090"/>
    <x v="4"/>
    <n v="501"/>
    <s v="501G"/>
    <s v="GRUPO-A"/>
    <s v="Microbiología"/>
    <s v="GG"/>
    <s v="GRUPO GRANDE"/>
    <s v="501G"/>
    <s v="GRUPO GRANDE DE Microbiología"/>
    <s v="GRUPO-A"/>
    <s v="Grupo Grande de Microbiología"/>
    <s v="1S"/>
    <n v="11728090"/>
    <s v="SANZ"/>
    <s v="CERVERA"/>
    <s v="SUSANA A."/>
    <s v="SANZ CERVERA, SUSANA A."/>
    <x v="0"/>
    <x v="0"/>
    <x v="0"/>
    <m/>
    <m/>
    <s v="susacerv"/>
    <s v="susana.sanz@unirioja.es"/>
    <n v="4.5"/>
    <n v="4.5"/>
    <n v="500"/>
    <s v="CATEDRATICO DE UNIVERSIDAD"/>
    <s v="01R"/>
    <s v="TIEMPO COMPLETO REDUCIDO"/>
    <s v="2018-12-05 00:00:00.0"/>
    <s v="null"/>
    <s v="DF100373"/>
    <s v="CATEDRÁTICO DE UNIVERSIDAD"/>
    <s v="R101"/>
    <x v="4"/>
    <n v="780"/>
    <s v="TECNOLOGÍA DE ALIMENTOS"/>
  </r>
  <r>
    <x v="13"/>
    <n v="11728090"/>
    <x v="4"/>
    <n v="501"/>
    <s v="501G"/>
    <s v="GRUPO-A"/>
    <s v="Microbiología"/>
    <s v="GG"/>
    <s v="GRUPO GRANDE"/>
    <s v="501G"/>
    <s v="GRUPO GRANDE DE Microbiología"/>
    <s v="GRUPO-A"/>
    <s v="Grupo Grande de Microbiología"/>
    <s v="1S"/>
    <n v="11728090"/>
    <s v="SANZ"/>
    <s v="CERVERA"/>
    <s v="SUSANA A."/>
    <s v="SANZ CERVERA, SUSANA A."/>
    <x v="0"/>
    <x v="0"/>
    <x v="0"/>
    <m/>
    <m/>
    <s v="susacerv"/>
    <s v="susana.sanz@unirioja.es"/>
    <n v="4.5"/>
    <m/>
    <n v="500"/>
    <s v="CATEDRATICO DE UNIVERSIDAD"/>
    <s v="01R"/>
    <s v="TIEMPO COMPLETO REDUCIDO"/>
    <s v="2018-12-05 00:00:00.0"/>
    <s v="null"/>
    <s v="DF100373"/>
    <s v="CATEDRÁTICO DE UNIVERSIDAD"/>
    <s v="R101"/>
    <x v="4"/>
    <n v="780"/>
    <s v="TECNOLOGÍA DE ALIMENTOS"/>
  </r>
  <r>
    <x v="14"/>
    <n v="11728090"/>
    <x v="4"/>
    <n v="501"/>
    <s v="501G"/>
    <s v="GRUPO-A"/>
    <s v="Microbiología"/>
    <s v="GG"/>
    <s v="GRUPO GRANDE"/>
    <s v="501G"/>
    <s v="GRUPO GRANDE DE Microbiología"/>
    <s v="GRUPO-A"/>
    <s v="Grupo Grande de Microbiología"/>
    <s v="1S"/>
    <n v="11728090"/>
    <s v="SANZ"/>
    <s v="CERVERA"/>
    <s v="SUSANA A."/>
    <s v="SANZ CERVERA, SUSANA A."/>
    <x v="0"/>
    <x v="0"/>
    <x v="0"/>
    <m/>
    <m/>
    <s v="susacerv"/>
    <s v="susana.sanz@unirioja.es"/>
    <n v="4.5"/>
    <m/>
    <n v="500"/>
    <s v="CATEDRATICO DE UNIVERSIDAD"/>
    <s v="01R"/>
    <s v="TIEMPO COMPLETO REDUCIDO"/>
    <s v="2018-12-05 00:00:00.0"/>
    <s v="null"/>
    <s v="DF100373"/>
    <s v="CATEDRÁTICO DE UNIVERSIDAD"/>
    <s v="R101"/>
    <x v="4"/>
    <n v="780"/>
    <s v="TECNOLOGÍA DE ALIMENTOS"/>
  </r>
  <r>
    <x v="15"/>
    <n v="16541690"/>
    <x v="4"/>
    <n v="502"/>
    <s v="502G"/>
    <s v="GRUPO-A"/>
    <s v="Automatización industrial"/>
    <s v="GG"/>
    <s v="GRUPO GRANDE"/>
    <s v="502G"/>
    <s v="GG de Automatización Industrial"/>
    <s v="GRUPO-A"/>
    <s v="GG de Automatización Industrial"/>
    <s v="2S"/>
    <n v="16541690"/>
    <s v="BRETÓN"/>
    <s v="RODRÍGUEZ"/>
    <s v="JAVIER"/>
    <s v="BRETÓN RODRÍGUEZ, JAVIER"/>
    <x v="1"/>
    <x v="0"/>
    <x v="1"/>
    <m/>
    <m/>
    <s v="jabreton"/>
    <s v="javier.breton@unirioja.es"/>
    <n v="3.2"/>
    <n v="3.2"/>
    <n v="506"/>
    <s v="PROFESOR TITULAR DE ESCUELA UNIVERSITARI"/>
    <s v="01A"/>
    <s v="TIEMPO COMPLETO AMPLIADO"/>
    <s v="2012-09-01 00:00:00.0"/>
    <s v="null"/>
    <s v="DF100087"/>
    <s v="TITULAR DE ESCUELA UNIVERSITARIA"/>
    <s v="R109"/>
    <x v="9"/>
    <n v="520"/>
    <s v="INGENIERÍA DE SISTEMAS Y AUTOMÁTICA"/>
  </r>
  <r>
    <x v="18"/>
    <n v="16541690"/>
    <x v="5"/>
    <n v="502"/>
    <s v="502G"/>
    <s v="GRUPO-A"/>
    <s v="Automatización industrial"/>
    <s v="GG"/>
    <s v="GRUPO GRANDE"/>
    <s v="502G"/>
    <s v="GG de Automatización Industrial"/>
    <s v="GRUPO-A"/>
    <s v="GG de Automatización Industrial"/>
    <s v="2S"/>
    <n v="16541690"/>
    <s v="BRETÓN"/>
    <s v="RODRÍGUEZ"/>
    <s v="JAVIER"/>
    <s v="BRETÓN RODRÍGUEZ, JAVIER"/>
    <x v="1"/>
    <x v="0"/>
    <x v="1"/>
    <m/>
    <m/>
    <s v="jabreton"/>
    <s v="javier.breton@unirioja.es"/>
    <n v="3.2"/>
    <m/>
    <n v="506"/>
    <s v="PROFESOR TITULAR DE ESCUELA UNIVERSITARI"/>
    <s v="01A"/>
    <s v="TIEMPO COMPLETO AMPLIADO"/>
    <s v="2012-09-01 00:00:00.0"/>
    <s v="null"/>
    <s v="DF100087"/>
    <s v="TITULAR DE ESCUELA UNIVERSITARIA"/>
    <s v="R109"/>
    <x v="9"/>
    <n v="520"/>
    <s v="INGENIERÍA DE SISTEMAS Y AUTOMÁTICA"/>
  </r>
  <r>
    <x v="6"/>
    <n v="16548322"/>
    <x v="0"/>
    <n v="504"/>
    <s v="504G"/>
    <s v="GRUPO-A"/>
    <s v="Geografía de España"/>
    <s v="GG"/>
    <s v="GRUPO GRANDE"/>
    <s v="504G"/>
    <s v="GRUPO GRANDE DE Geografía de España"/>
    <s v="GRUPO-A"/>
    <s v="Grupo Grande de Geografía de España"/>
    <s v="1S"/>
    <n v="16548322"/>
    <s v="PASCUAL"/>
    <s v="BELLIDO"/>
    <s v="NURIA ESTHER"/>
    <s v="PASCUAL BELLIDO, NURIA ESTHER"/>
    <x v="0"/>
    <x v="0"/>
    <x v="0"/>
    <m/>
    <m/>
    <s v="nupascua"/>
    <s v="nuria-esther.pascual@unirioja.es"/>
    <n v="4.5"/>
    <n v="4.5"/>
    <n v="504"/>
    <s v="PROFESOR TITULAR UNIVERSIDAD"/>
    <s v="C01"/>
    <s v="TIEMPO COMPLETO"/>
    <s v="2011-09-01 00:00:00.0"/>
    <s v="null"/>
    <s v="DF100298"/>
    <s v="PROFESOR TITULAR DE UNIVERSIDAD"/>
    <s v="R114"/>
    <x v="3"/>
    <n v="10"/>
    <s v="ANÁLISIS GEOGRÁFICO REGIONAL"/>
  </r>
  <r>
    <x v="6"/>
    <n v="29127998"/>
    <x v="0"/>
    <n v="504"/>
    <s v="504R"/>
    <s v="GRUPO-A1"/>
    <s v="Geografía de España"/>
    <s v="GR"/>
    <s v="GRUPO REDUCIDO"/>
    <s v="504R"/>
    <s v="GRUPO REDUCIDO DE Geografía de España"/>
    <s v="GRUPO-A1"/>
    <s v="Grupo Reducido de Geografía de España"/>
    <s v="1S"/>
    <n v="29127998"/>
    <s v="LÓPEZ"/>
    <s v="VICENTE"/>
    <s v="MANUEL"/>
    <s v="LÓPEZ VICENTE, MANUEL"/>
    <x v="1"/>
    <x v="0"/>
    <x v="0"/>
    <m/>
    <m/>
    <s v="malopev"/>
    <s v="manuel.lopezv@unirioja.es"/>
    <n v="1.5"/>
    <n v="1.5"/>
    <n v="536"/>
    <s v="PROFESOR INTERINO"/>
    <s v="P06"/>
    <s v="TIEMPO PARCIAL (6+6 HORAS)"/>
    <s v="2018-10-08 00:00:00.0"/>
    <s v="2019-09-14 00:00:00.0"/>
    <s v="PI101440"/>
    <s v="PROFESOR CONTRATADO INTERINO"/>
    <s v="R114"/>
    <x v="3"/>
    <n v="10"/>
    <s v="ANÁLISIS GEOGRÁFICO REGIONAL"/>
  </r>
  <r>
    <x v="9"/>
    <n v="29127998"/>
    <x v="2"/>
    <n v="504"/>
    <s v="504R"/>
    <s v="GRUPO-A2"/>
    <s v="Geografía de España"/>
    <s v="GR"/>
    <s v="GRUPO REDUCIDO"/>
    <s v="504R"/>
    <s v="GRUPO REDUCIDO DE Geografía de España"/>
    <s v="GRUPO-A2"/>
    <s v="Grupo Reducido de Geografía de España"/>
    <s v="1S"/>
    <n v="29127998"/>
    <s v="LÓPEZ"/>
    <s v="VICENTE"/>
    <s v="MANUEL"/>
    <s v="LÓPEZ VICENTE, MANUEL"/>
    <x v="1"/>
    <x v="0"/>
    <x v="0"/>
    <m/>
    <m/>
    <s v="malopev"/>
    <s v="manuel.lopezv@unirioja.es"/>
    <n v="1.5"/>
    <n v="1.5"/>
    <n v="536"/>
    <s v="PROFESOR INTERINO"/>
    <s v="P06"/>
    <s v="TIEMPO PARCIAL (6+6 HORAS)"/>
    <s v="2018-10-08 00:00:00.0"/>
    <s v="2019-09-14 00:00:00.0"/>
    <s v="PI101440"/>
    <s v="PROFESOR CONTRATADO INTERINO"/>
    <s v="R114"/>
    <x v="3"/>
    <n v="10"/>
    <s v="ANÁLISIS GEOGRÁFICO REGIONAL"/>
  </r>
  <r>
    <x v="2"/>
    <n v="16559462"/>
    <x v="1"/>
    <n v="506"/>
    <s v="506G"/>
    <s v="GRUPO-B"/>
    <s v="Análisis de estados financieros"/>
    <s v="GG"/>
    <s v="GRUPO GRANDE"/>
    <s v="506G"/>
    <s v="GRUPO GRANDE DE Análisis de estados financieros"/>
    <s v="GRUPO-B"/>
    <s v="Grupo Grande de Análisis de estados financieros"/>
    <s v="2S"/>
    <n v="16559462"/>
    <s v="LACALZADA"/>
    <s v="ESQUIVEL"/>
    <s v="JOSÉ ANGEL"/>
    <s v="LACALZADA ESQUIVEL, JOSÉ ANGEL"/>
    <x v="1"/>
    <x v="0"/>
    <x v="1"/>
    <m/>
    <m/>
    <s v="jolacae"/>
    <s v="jose-angel.lacalzada@unirioja.es"/>
    <n v="4"/>
    <m/>
    <n v="532"/>
    <s v="LABORAL DOCENTE-ASOCIADO"/>
    <s v="P06"/>
    <s v="TIEMPO PARCIAL (6+6 HORAS)"/>
    <s v="2015-09-15 00:00:00.0"/>
    <s v="2019-09-14 00:00:00.0"/>
    <s v="PI101023"/>
    <s v="PROFESOR ASOCIADO"/>
    <s v="R104"/>
    <x v="0"/>
    <n v="230"/>
    <s v="ECONOMÍA FINANCIERA Y CONTABILIDAD"/>
  </r>
  <r>
    <x v="2"/>
    <n v="31228810"/>
    <x v="1"/>
    <n v="506"/>
    <s v="506I"/>
    <s v="GRUPO-B2"/>
    <s v="Análisis de estados financieros"/>
    <s v="GI"/>
    <s v="GRUPO DE INFORMÁTICA"/>
    <s v="506I"/>
    <s v="INFORMÁTICA DE Análisis de estados financieros"/>
    <s v="GRUPO-B2"/>
    <s v="Informática de Análisis de estados financieros"/>
    <s v="2S"/>
    <n v="31228810"/>
    <s v="GONZÁLEZ"/>
    <s v="JIMÉNEZ"/>
    <s v="LUIS"/>
    <s v="GONZÁLEZ JIMÉNEZ, LUIS"/>
    <x v="1"/>
    <x v="0"/>
    <x v="0"/>
    <m/>
    <m/>
    <s v="lugonzal"/>
    <s v="luis.gonzalez@unirioja.es"/>
    <n v="2"/>
    <m/>
    <n v="504"/>
    <s v="PROFESOR TITULAR UNIVERSIDAD"/>
    <s v="01A"/>
    <s v="TIEMPO COMPLETO AMPLIADO"/>
    <s v="2012-09-01 00:00:00.0"/>
    <s v="null"/>
    <s v="DF100049"/>
    <s v="TITULAR DE UNIVERSIDAD"/>
    <s v="R104"/>
    <x v="0"/>
    <n v="230"/>
    <s v="ECONOMÍA FINANCIERA Y CONTABILIDAD"/>
  </r>
  <r>
    <x v="6"/>
    <n v="25475404"/>
    <x v="0"/>
    <n v="507"/>
    <s v="507G"/>
    <s v="GRUPO-A"/>
    <s v="Patrimonio natural"/>
    <s v="GG"/>
    <s v="GRUPO GRANDE"/>
    <s v="507G"/>
    <s v="GG de Patrimonio natural"/>
    <s v="GRUPO-A"/>
    <s v="GG de Patrimonio natural"/>
    <s v="1S"/>
    <n v="25475404"/>
    <s v="LANA-RENAULT"/>
    <s v="MONREAL"/>
    <s v="NOEMÍ SOLANGE"/>
    <s v="LANA-RENAULT MONREAL, NOEMÍ SOLANGE"/>
    <x v="1"/>
    <x v="0"/>
    <x v="0"/>
    <m/>
    <m/>
    <s v="nolanare"/>
    <s v="noemi-solange.lana-renault@unirioja.es"/>
    <n v="3.2"/>
    <n v="3.2"/>
    <n v="536"/>
    <s v="PROFESOR INTERINO"/>
    <s v="C01"/>
    <s v="TIEMPO COMPLETO"/>
    <s v="2018-09-17 00:00:00.0"/>
    <s v="null"/>
    <s v="PI101388"/>
    <s v="PROFESOR CONTRATADO INTERINO"/>
    <s v="R114"/>
    <x v="3"/>
    <n v="10"/>
    <s v="ANÁLISIS GEOGRÁFICO REGIONAL"/>
  </r>
  <r>
    <x v="6"/>
    <n v="16594259"/>
    <x v="0"/>
    <n v="511"/>
    <s v="511G"/>
    <s v="GRUPO-A"/>
    <s v="Calidad y atención al cliente"/>
    <s v="GG"/>
    <s v="GRUPO GRANDE"/>
    <s v="511G"/>
    <s v="GG de Calidad y atención al cliente"/>
    <s v="GRUPO-A"/>
    <s v="GG de Calidad y atención al cliente"/>
    <s v="2S"/>
    <n v="16594259"/>
    <s v="JUANEDA"/>
    <s v="AYENSA"/>
    <s v="EMMA"/>
    <s v="JUANEDA AYENSA, EMMA"/>
    <x v="1"/>
    <x v="0"/>
    <x v="0"/>
    <m/>
    <m/>
    <s v="ejuaneda"/>
    <s v="emma.juaneda@unirioja.es"/>
    <n v="1"/>
    <n v="1"/>
    <n v="536"/>
    <s v="PROFESOR INTERINO"/>
    <s v="C01"/>
    <s v="TIEMPO COMPLETO"/>
    <s v="2015-12-22 00:00:00.0"/>
    <s v="null"/>
    <s v="PI101025"/>
    <s v="PROFESOR CONTRATADO INTERINO"/>
    <s v="R104"/>
    <x v="0"/>
    <n v="650"/>
    <s v="ORGANIZACIÓN DE EMPRESAS"/>
  </r>
  <r>
    <x v="6"/>
    <n v="16619340"/>
    <x v="0"/>
    <n v="511"/>
    <s v="511G"/>
    <s v="GRUPO-A"/>
    <s v="Calidad y atención al cliente"/>
    <s v="GG"/>
    <s v="GRUPO GRANDE"/>
    <s v="511G"/>
    <s v="GG de Calidad y atención al cliente"/>
    <s v="GRUPO-A"/>
    <s v="GG de Calidad y atención al cliente"/>
    <s v="2S"/>
    <n v="16619340"/>
    <s v="PÉREZ-ARADROS"/>
    <s v="MURO"/>
    <s v="BEATRIZ"/>
    <s v="PÉREZ-ARADROS MURO, BEATRIZ"/>
    <x v="1"/>
    <x v="0"/>
    <x v="0"/>
    <m/>
    <m/>
    <s v="beperem"/>
    <s v="beatriz.perez-aradros@unirioja.es"/>
    <n v="3"/>
    <n v="3"/>
    <n v="536"/>
    <s v="PROFESOR INTERINO"/>
    <s v="C01"/>
    <s v="TIEMPO COMPLETO"/>
    <s v="2018-09-17 00:00:00.0"/>
    <s v="2019-09-14 00:00:00.0"/>
    <s v="PI101411"/>
    <s v="PROFESOR CONTRATADO INTERINO"/>
    <s v="R104"/>
    <x v="0"/>
    <n v="650"/>
    <s v="ORGANIZACIÓN DE EMPRESAS"/>
  </r>
  <r>
    <x v="6"/>
    <n v="9335106"/>
    <x v="0"/>
    <n v="512"/>
    <s v="512G"/>
    <s v="GRUPO-A"/>
    <s v="Estados financieros y contabilidad de costes"/>
    <s v="GG"/>
    <s v="GRUPO GRANDE"/>
    <s v="512G"/>
    <s v="GG de Estados financieros y contabilidad de costes"/>
    <s v="GRUPO-A"/>
    <s v="GG de Estados financieros y contabilidad de costes"/>
    <s v="1S"/>
    <n v="9335106"/>
    <s v="RUANO"/>
    <s v="MARRÓN"/>
    <s v="LUIS ALBERTO"/>
    <s v="RUANO MARRÓN, LUIS ALBERTO"/>
    <x v="1"/>
    <x v="0"/>
    <x v="0"/>
    <m/>
    <m/>
    <s v="luruano"/>
    <s v="luis-alberto.ruano@unirioja.es"/>
    <n v="3.2"/>
    <n v="3.2"/>
    <n v="532"/>
    <s v="LABORAL DOCENTE-ASOCIADO"/>
    <s v="P03"/>
    <s v="TIEMPO PARCIAL (3+3 HORAS)"/>
    <s v="2018-09-18 00:00:00.0"/>
    <s v="2019-09-14 00:00:00.0"/>
    <s v="PI101110"/>
    <s v="PROFESOR ASOCIADO"/>
    <s v="R104"/>
    <x v="0"/>
    <n v="230"/>
    <s v="ECONOMÍA FINANCIERA Y CONTABILIDAD"/>
  </r>
  <r>
    <x v="6"/>
    <n v="72778836"/>
    <x v="0"/>
    <n v="513"/>
    <s v="513G"/>
    <s v="GRUPO-A"/>
    <s v="Gestión de alojamientos y restauración"/>
    <s v="GG"/>
    <s v="GRUPO GRANDE"/>
    <s v="513G"/>
    <s v="GG de Gestión de alojamientos y restauración"/>
    <s v="GRUPO-A"/>
    <s v="GG de Gestión de alojamientos y restauración"/>
    <s v="1S"/>
    <n v="72778836"/>
    <s v="ÁLVAREZ"/>
    <s v="GURREA"/>
    <s v="JUAN CARLOS"/>
    <s v="ÁLVAREZ GURREA, JUAN CARLOS"/>
    <x v="1"/>
    <x v="0"/>
    <x v="0"/>
    <m/>
    <m/>
    <s v="jualvag"/>
    <s v="juan-carlos.alvarez@unirioja.es"/>
    <n v="4"/>
    <n v="4"/>
    <n v="532"/>
    <s v="LABORAL DOCENTE-ASOCIADO"/>
    <s v="P06"/>
    <s v="TIEMPO PARCIAL (6+6 HORAS)"/>
    <s v="2015-09-15 00:00:00.0"/>
    <s v="2019-09-14 00:00:00.0"/>
    <s v="PI101026"/>
    <s v="PROFESOR ASOCIADO"/>
    <s v="R104"/>
    <x v="0"/>
    <n v="650"/>
    <s v="ORGANIZACIÓN DE EMPRESAS"/>
  </r>
  <r>
    <x v="6"/>
    <n v="10828501"/>
    <x v="0"/>
    <n v="514"/>
    <s v="514G"/>
    <s v="GRUPO-A"/>
    <s v="Intermediación turística"/>
    <s v="GG"/>
    <s v="GRUPO GRANDE"/>
    <s v="514G"/>
    <s v="GG de Intermediación turística"/>
    <s v="GRUPO-A"/>
    <s v="GG de Intermediación turística"/>
    <s v="2S"/>
    <n v="10828501"/>
    <s v="RUIZ"/>
    <s v="VEGA"/>
    <s v="AGUSTÍN V."/>
    <s v="RUIZ VEGA, AGUSTÍN V."/>
    <x v="0"/>
    <x v="0"/>
    <x v="0"/>
    <m/>
    <m/>
    <s v="agusruve"/>
    <s v="agustin.ruiz@unirioja.es"/>
    <n v="2"/>
    <n v="2"/>
    <n v="500"/>
    <s v="CATEDRATICO DE UNIVERSIDAD"/>
    <s v="01A"/>
    <s v="TIEMPO COMPLETO AMPLIADO"/>
    <s v="2013-09-01 00:00:00.0"/>
    <s v="null"/>
    <s v="DF31131"/>
    <s v="CATEDRÁTICO DE UNIVERSIDAD"/>
    <s v="R104"/>
    <x v="0"/>
    <n v="95"/>
    <s v="COMERCIALIZACIÓN E INVESTIGACIÓN DE MERCADOS"/>
  </r>
  <r>
    <x v="6"/>
    <n v="72780423"/>
    <x v="0"/>
    <n v="514"/>
    <s v="514G"/>
    <s v="GRUPO-A"/>
    <s v="Intermediación turística"/>
    <s v="GG"/>
    <s v="GRUPO GRANDE"/>
    <s v="514G"/>
    <s v="GG de Intermediación turística"/>
    <s v="GRUPO-A"/>
    <s v="GG de Intermediación turística"/>
    <s v="2S"/>
    <n v="72780423"/>
    <s v="RIAÑO"/>
    <s v="GIL"/>
    <s v="CONSUELO"/>
    <s v="RIAÑO GIL, CONSUELO"/>
    <x v="1"/>
    <x v="0"/>
    <x v="0"/>
    <m/>
    <m/>
    <s v="coriano"/>
    <s v="consuelo.riano@unirioja.es"/>
    <n v="2"/>
    <n v="2"/>
    <n v="504"/>
    <s v="PROFESOR TITULAR UNIVERSIDAD"/>
    <s v="01A"/>
    <s v="TIEMPO COMPLETO AMPLIADO"/>
    <s v="2018-09-17 00:00:00.0"/>
    <s v="null"/>
    <s v="DF31218"/>
    <s v="TITULAR DE UNIVERSIDAD"/>
    <s v="R104"/>
    <x v="0"/>
    <n v="95"/>
    <s v="COMERCIALIZACIÓN E INVESTIGACIÓN DE MERCADOS"/>
  </r>
  <r>
    <x v="6"/>
    <n v="16544594"/>
    <x v="0"/>
    <n v="515"/>
    <s v="515G"/>
    <s v="GRUPO-A"/>
    <s v="Patrimonio cultural"/>
    <s v="GG"/>
    <s v="GRUPO GRANDE"/>
    <s v="515G"/>
    <s v="GG de Patrimonio cultural"/>
    <s v="GRUPO-A"/>
    <s v="GG de Patrimonio cultural"/>
    <s v="1S"/>
    <n v="16544594"/>
    <s v="SÁENZ"/>
    <s v="RODRÍGUEZ"/>
    <s v="MINERVA"/>
    <s v="SÁENZ RODRÍGUEZ, MINERVA"/>
    <x v="1"/>
    <x v="0"/>
    <x v="0"/>
    <m/>
    <m/>
    <s v="misaenz"/>
    <s v="minerva.saenz@unirioja.es"/>
    <n v="4"/>
    <n v="4"/>
    <n v="504"/>
    <s v="PROFESOR TITULAR UNIVERSIDAD"/>
    <s v="C01"/>
    <s v="TIEMPO COMPLETO"/>
    <s v="2017-09-15 00:00:00.0"/>
    <s v="null"/>
    <s v="DF100342"/>
    <s v="PROFESOR TITULAR DE UNIVERSIDAD"/>
    <s v="R114"/>
    <x v="3"/>
    <n v="465"/>
    <s v="HISTORIA DEL ARTE"/>
  </r>
  <r>
    <x v="6"/>
    <n v="14580970"/>
    <x v="0"/>
    <n v="515"/>
    <s v="515R"/>
    <s v="GRUPO-A1"/>
    <s v="Patrimonio cultural"/>
    <s v="GR"/>
    <s v="GRUPO REDUCIDO"/>
    <s v="515R"/>
    <s v="GR de Patrimonio cultural"/>
    <s v="GRUPO-A1"/>
    <s v="GR de Patrimonio cultural"/>
    <s v="1S"/>
    <n v="14580970"/>
    <s v="CERRILLO"/>
    <s v="RUBIO"/>
    <s v="Mª INMACULADA"/>
    <s v="CERRILLO RUBIO, Mª INMACULADA"/>
    <x v="1"/>
    <x v="0"/>
    <x v="0"/>
    <m/>
    <m/>
    <s v="macerril"/>
    <s v="maria-inmaculada.cerrillo@unirioja.es"/>
    <n v="2"/>
    <n v="2"/>
    <n v="532"/>
    <s v="LABORAL DOCENTE-ASOCIADO"/>
    <s v="P03"/>
    <s v="TIEMPO PARCIAL (3+3 HORAS)"/>
    <s v="2017-09-15 00:00:00.0"/>
    <s v="2019-09-14 00:00:00.0"/>
    <s v="PI101284"/>
    <s v="PROFESOR ASOCIADO"/>
    <s v="R114"/>
    <x v="3"/>
    <n v="465"/>
    <s v="HISTORIA DEL ARTE"/>
  </r>
  <r>
    <x v="6"/>
    <n v="16643156"/>
    <x v="0"/>
    <n v="517"/>
    <s v="517G"/>
    <s v="GRUPO-A"/>
    <s v="Planificación y gestión del turismo en espacios naturales y rurales"/>
    <s v="GG"/>
    <s v="GRUPO GRANDE"/>
    <s v="517G"/>
    <s v="GG de Planificación y gestión del turismo en espacios naturales y rurales"/>
    <s v="GRUPO-A"/>
    <s v="GG de Planificación y gestión del turismo en espacios naturales y rurales"/>
    <s v="2S"/>
    <n v="16643156"/>
    <s v="OJANGUREN"/>
    <s v="SARRIÓN"/>
    <s v="RAFAEL SIXTO"/>
    <s v="OJANGUREN SARRIÓN, RAFAEL SIXTO"/>
    <x v="1"/>
    <x v="0"/>
    <x v="1"/>
    <m/>
    <m/>
    <s v="raojangu"/>
    <s v="rafael-sixto.ojanguren@unirioja.es"/>
    <n v="4.5"/>
    <n v="4.5"/>
    <n v="536"/>
    <s v="PROFESOR INTERINO"/>
    <s v="P02"/>
    <s v="TIEMPO PARCIAL (2+2 HORAS)"/>
    <s v="2018-09-24 00:00:00.0"/>
    <s v="2019-09-14 00:00:00.0"/>
    <s v="PI101424"/>
    <s v="PROFESOR CONTRATADO INTERINO"/>
    <s v="R114"/>
    <x v="3"/>
    <n v="10"/>
    <s v="ANÁLISIS GEOGRÁFICO REGIONAL"/>
  </r>
  <r>
    <x v="6"/>
    <n v="16587685"/>
    <x v="0"/>
    <n v="518"/>
    <s v="518G"/>
    <s v="GRUPO-A"/>
    <s v="Planificación y gestión del turismo enológico"/>
    <s v="GG"/>
    <s v="GRUPO GRANDE"/>
    <s v="518G"/>
    <s v="GG de Planificación y gestión del turismo enológico"/>
    <s v="GRUPO-A"/>
    <s v="GG de Planificación y gestión del turismo enológico"/>
    <s v="1S"/>
    <n v="16587685"/>
    <s v="DÍAZ"/>
    <s v="DEL RÍO"/>
    <s v="Mª DE LAS MERCEDES"/>
    <s v="DÍAZ DEL RÍO, Mª DE LAS MERCEDES"/>
    <x v="1"/>
    <x v="0"/>
    <x v="0"/>
    <m/>
    <m/>
    <s v="m-diaz-d"/>
    <s v="mercedes.diaz@unirioja.es"/>
    <n v="4"/>
    <n v="4"/>
    <n v="532"/>
    <s v="LABORAL DOCENTE-ASOCIADO"/>
    <s v="P06"/>
    <s v="TIEMPO PARCIAL (6+6 HORAS)"/>
    <s v="2016-09-15 00:00:00.0"/>
    <s v="2019-09-14 00:00:00.0"/>
    <s v="PI101098"/>
    <s v="PROFESOR ASOCIADO"/>
    <s v="R101"/>
    <x v="4"/>
    <n v="780"/>
    <s v="TECNOLOGÍA DE ALIMENTOS"/>
  </r>
  <r>
    <x v="6"/>
    <n v="73209342"/>
    <x v="0"/>
    <n v="519"/>
    <s v="519G"/>
    <s v="GRUPO-A"/>
    <s v="Régimen fiscal de las empresas turísticas"/>
    <s v="GG"/>
    <s v="GRUPO GRANDE"/>
    <s v="519G"/>
    <s v="GG de Régimen fiscal de las empresas turísticas"/>
    <s v="GRUPO-A"/>
    <s v="GG de Régimen fiscal de las empresas turísticas"/>
    <s v="1S"/>
    <n v="73209342"/>
    <s v="CASTILLO"/>
    <s v="MURCIEGO"/>
    <s v="ÁNGELA"/>
    <s v="CASTILLO MURCIEGO, ÁNGELA"/>
    <x v="1"/>
    <x v="0"/>
    <x v="1"/>
    <m/>
    <m/>
    <s v="ancastmu"/>
    <s v="angela.castillo@unirioja.es"/>
    <n v="4"/>
    <n v="4"/>
    <n v="536"/>
    <s v="PROFESOR INTERINO"/>
    <s v="C01"/>
    <s v="TIEMPO COMPLETO"/>
    <s v="2018-09-17 00:00:00.0"/>
    <s v="null"/>
    <s v="PI101354"/>
    <s v="PROFESOR CONTRATADO INTERINO"/>
    <s v="R104"/>
    <x v="0"/>
    <n v="225"/>
    <s v="ECONOMÍA APLICADA"/>
  </r>
  <r>
    <x v="12"/>
    <n v="16570470"/>
    <x v="4"/>
    <n v="520"/>
    <s v="520G"/>
    <s v="GRUPO-A"/>
    <s v="Ampliación de química orgánica"/>
    <s v="GG"/>
    <s v="GRUPO GRANDE"/>
    <s v="520G"/>
    <s v="GG de Ampliación de química orgánica"/>
    <s v="GRUPO-A"/>
    <s v="GG de Ampliación de química orgánica"/>
    <s v="2S"/>
    <n v="16570470"/>
    <s v="CORZANA"/>
    <s v="LÓPEZ"/>
    <s v="FRANCISCO"/>
    <s v="CORZANA LÓPEZ, FRANCISCO"/>
    <x v="0"/>
    <x v="0"/>
    <x v="0"/>
    <m/>
    <m/>
    <s v="frcorzan"/>
    <s v="francisco.corzana@unirioja.es"/>
    <n v="2"/>
    <n v="2"/>
    <n v="504"/>
    <s v="PROFESOR TITULAR UNIVERSIDAD"/>
    <s v="01R"/>
    <s v="TIEMPO COMPLETO REDUCIDO"/>
    <s v="2018-09-17 00:00:00.0"/>
    <s v="null"/>
    <s v="DF100344"/>
    <s v="PROFESOR TITULAR DE UNIVERSIDAD"/>
    <s v="R112"/>
    <x v="8"/>
    <n v="765"/>
    <s v="QUÍMICA ORGÁNICA"/>
  </r>
  <r>
    <x v="12"/>
    <n v="14587726"/>
    <x v="4"/>
    <n v="521"/>
    <s v="521G"/>
    <s v="GRUPO-A"/>
    <s v="Química física II"/>
    <s v="GG"/>
    <s v="GRUPO GRANDE"/>
    <s v="521G"/>
    <s v="GG de Química física II"/>
    <s v="GRUPO-A"/>
    <s v="GG de Química física II"/>
    <s v="1S"/>
    <n v="14587726"/>
    <s v="PUYUELO"/>
    <s v="GARCÍA"/>
    <s v="MARÍA PILAR"/>
    <s v="PUYUELO GARCÍA, MARÍA PILAR"/>
    <x v="0"/>
    <x v="0"/>
    <x v="0"/>
    <m/>
    <m/>
    <s v="mpuyuelo"/>
    <s v="pilar.puyuelo@unirioja.es"/>
    <n v="1.7"/>
    <n v="1.7"/>
    <n v="504"/>
    <s v="PROFESOR TITULAR UNIVERSIDAD"/>
    <s v="C01"/>
    <s v="TIEMPO COMPLETO"/>
    <s v="2014-09-15 00:00:00.0"/>
    <s v="null"/>
    <s v="DF100037"/>
    <s v="PROFESOR TITULAR DE UNIVERSIDAD"/>
    <s v="R112"/>
    <x v="8"/>
    <n v="755"/>
    <s v="QUÍMICA FÍSICA"/>
  </r>
  <r>
    <x v="12"/>
    <n v="50822746"/>
    <x v="4"/>
    <n v="521"/>
    <s v="521G"/>
    <s v="GRUPO-A"/>
    <s v="Química física II"/>
    <s v="GG"/>
    <s v="GRUPO GRANDE"/>
    <s v="521G"/>
    <s v="GG de Química física II"/>
    <s v="GRUPO-A"/>
    <s v="GG de Química física II"/>
    <s v="1S"/>
    <n v="50822746"/>
    <s v="ENRIQUEZ"/>
    <s v="PALMA"/>
    <s v="PEDRO ALBERTO"/>
    <s v="ENRIQUEZ PALMA, PEDRO ALBERTO"/>
    <x v="1"/>
    <x v="0"/>
    <x v="0"/>
    <m/>
    <m/>
    <s v="enriquez"/>
    <s v="pedro.enriquez@unirioja.es"/>
    <n v="1.7"/>
    <n v="1.7"/>
    <n v="504"/>
    <s v="PROFESOR TITULAR UNIVERSIDAD"/>
    <s v="01A"/>
    <s v="TIEMPO COMPLETO AMPLIADO"/>
    <s v="2012-09-01 00:00:00.0"/>
    <s v="null"/>
    <s v="DF100147"/>
    <s v="PROFESOR TITULAR DE UNIVERSIDAD"/>
    <s v="R112"/>
    <x v="8"/>
    <n v="755"/>
    <s v="QUÍMICA FÍSICA"/>
  </r>
  <r>
    <x v="12"/>
    <n v="5386149"/>
    <x v="4"/>
    <n v="523"/>
    <s v="523G"/>
    <s v="GRUPO-A"/>
    <s v="Química inorgánica II"/>
    <s v="GG"/>
    <s v="GRUPO GRANDE"/>
    <s v="523G"/>
    <s v="GG de Química inorgánica II"/>
    <s v="GRUPO-A"/>
    <s v="GG de Química inorgánica II"/>
    <s v="1S"/>
    <n v="5386149"/>
    <s v="MORENO"/>
    <s v="GARCÍA"/>
    <s v="MARÍA TERESA"/>
    <s v="MORENO GARCÍA, MARÍA TERESA"/>
    <x v="1"/>
    <x v="0"/>
    <x v="0"/>
    <m/>
    <m/>
    <s v="temoreno"/>
    <s v="teresa.moreno@unirioja.es"/>
    <n v="4.8"/>
    <n v="4.8"/>
    <n v="500"/>
    <s v="CATEDRATICO DE UNIVERSIDAD"/>
    <s v="01R"/>
    <s v="TIEMPO COMPLETO REDUCIDO"/>
    <s v="2018-12-18 00:00:00.0"/>
    <s v="null"/>
    <s v="DF100381"/>
    <s v="CATEDRÁTICO DE UNIVERSIDAD"/>
    <s v="R112"/>
    <x v="8"/>
    <n v="760"/>
    <s v="QUÍMICA INORGÁNICA"/>
  </r>
  <r>
    <x v="12"/>
    <n v="16640471"/>
    <x v="4"/>
    <n v="524"/>
    <s v="524L"/>
    <s v="GRUPO-A1"/>
    <s v="Química inorgánica III"/>
    <s v="GL"/>
    <s v="GRUPO DE LABORATORIO"/>
    <s v="524L"/>
    <s v="GL de Química inorgánica III"/>
    <s v="GRUPO-A1"/>
    <s v="GL de Química inorgánica III"/>
    <s v="2S"/>
    <n v="16640471"/>
    <s v="BLASCO"/>
    <s v="SANTANA"/>
    <s v="DANIEL"/>
    <s v="BLASCO SANTANA, DANIEL"/>
    <x v="1"/>
    <x v="0"/>
    <x v="1"/>
    <m/>
    <m/>
    <s v="dablasco"/>
    <s v="daniel.blascos@alum.unirioja.es"/>
    <n v="1"/>
    <n v="1"/>
    <n v="121"/>
    <s v="PERSONAL INVESTIGADOR EN FORMACIÓN"/>
    <n v="0"/>
    <s v="_"/>
    <s v="2018-09-17 00:00:00.0"/>
    <s v="2019-09-20 00:00:00.0"/>
    <s v="D12BECARIO1"/>
    <s v="BECARIO FPI (Daniel Blasco Santana)"/>
    <s v="R112"/>
    <x v="8"/>
    <n v="760"/>
    <s v="QUÍMICA INORGÁNICA"/>
  </r>
  <r>
    <x v="12"/>
    <n v="16546910"/>
    <x v="4"/>
    <n v="524"/>
    <s v="524L"/>
    <s v="GRUPO-A2"/>
    <s v="Química inorgánica III"/>
    <s v="GL"/>
    <s v="GRUPO DE LABORATORIO"/>
    <s v="524L"/>
    <s v="GL de Química inorgánica III"/>
    <s v="GRUPO-A2"/>
    <s v="GL de Química inorgánica III"/>
    <s v="2S"/>
    <n v="16546910"/>
    <s v="BERENGUER"/>
    <s v="MARÍN"/>
    <s v="JESÚS RUBÉN"/>
    <s v="BERENGUER MARÍN, JESÚS RUBÉN"/>
    <x v="0"/>
    <x v="0"/>
    <x v="0"/>
    <m/>
    <m/>
    <s v="jberen"/>
    <s v="jesus.berenguer@unirioja.es"/>
    <n v="1"/>
    <n v="1"/>
    <n v="504"/>
    <s v="PROFESOR TITULAR UNIVERSIDAD"/>
    <s v="01R"/>
    <s v="TIEMPO COMPLETO REDUCIDO"/>
    <s v="2012-09-01 00:00:00.0"/>
    <s v="null"/>
    <s v="DF100075"/>
    <s v="PROFESOR TITULAR DE UNIVERSIDAD"/>
    <s v="R112"/>
    <x v="8"/>
    <n v="760"/>
    <s v="QUÍMICA INORGÁNICA"/>
  </r>
  <r>
    <x v="12"/>
    <n v="33425090"/>
    <x v="4"/>
    <n v="524"/>
    <s v="524L"/>
    <s v="GRUPO-A2"/>
    <s v="Química inorgánica III"/>
    <s v="GL"/>
    <s v="GRUPO DE LABORATORIO"/>
    <s v="524L"/>
    <s v="GL de Química inorgánica III"/>
    <s v="GRUPO-A2"/>
    <s v="GL de Química inorgánica III"/>
    <s v="2S"/>
    <n v="33425090"/>
    <s v="MONGE"/>
    <s v="OROZ"/>
    <s v="MIGUEL"/>
    <s v="MONGE OROZ, MIGUEL"/>
    <x v="0"/>
    <x v="0"/>
    <x v="0"/>
    <m/>
    <m/>
    <s v="mimonge"/>
    <s v="miguel.monge@unirioja.es"/>
    <n v="2"/>
    <n v="2"/>
    <n v="504"/>
    <s v="PROFESOR TITULAR UNIVERSIDAD"/>
    <s v="01R"/>
    <s v="TIEMPO COMPLETO REDUCIDO"/>
    <s v="2017-09-15 00:00:00.0"/>
    <s v="null"/>
    <s v="DF100215"/>
    <s v="TITULAR DE UNIVERSIDAD"/>
    <s v="R112"/>
    <x v="8"/>
    <n v="760"/>
    <s v="QUÍMICA INORGÁNICA"/>
  </r>
  <r>
    <x v="12"/>
    <n v="16578210"/>
    <x v="4"/>
    <n v="525"/>
    <s v="525G"/>
    <s v="GRUPO-A"/>
    <s v="Química orgánica experimental"/>
    <s v="GG"/>
    <s v="GRUPO GRANDE"/>
    <s v="525G"/>
    <s v="GG de Química orgánica experimental"/>
    <s v="GRUPO-A"/>
    <s v="GG de Química orgánica experimental"/>
    <s v="1S"/>
    <n v="16578210"/>
    <s v="SAMPEDRO"/>
    <s v="RUIZ"/>
    <s v="DIEGO"/>
    <s v="SAMPEDRO RUIZ, DIEGO"/>
    <x v="1"/>
    <x v="0"/>
    <x v="0"/>
    <m/>
    <m/>
    <s v="dsampedr"/>
    <s v="diego.sampedro@unirioja.es"/>
    <n v="0.5"/>
    <n v="0.5"/>
    <n v="504"/>
    <s v="PROFESOR TITULAR UNIVERSIDAD"/>
    <s v="01R"/>
    <s v="TIEMPO COMPLETO REDUCIDO"/>
    <s v="2016-09-15 00:00:00.0"/>
    <s v="null"/>
    <s v="DF100290"/>
    <s v="PROFESOR TITULAR DE UNIVERSIDAD"/>
    <s v="R112"/>
    <x v="8"/>
    <n v="765"/>
    <s v="QUÍMICA ORGÁNICA"/>
  </r>
  <r>
    <x v="12"/>
    <n v="16616491"/>
    <x v="4"/>
    <n v="525"/>
    <s v="525L"/>
    <s v="GRUPO-A1"/>
    <s v="Química orgánica experimental"/>
    <s v="GL"/>
    <s v="GRUPO DE LABORATORIO"/>
    <s v="525L"/>
    <s v="GL de Química orgánica experimental"/>
    <s v="GRUPO-A1"/>
    <s v="GL de Química orgánica experimental"/>
    <s v="1S"/>
    <n v="16616491"/>
    <s v="COMPAÑON"/>
    <s v="PÉREZ"/>
    <s v="ISMAEL"/>
    <s v="COMPAÑON PÉREZ, ISMAEL"/>
    <x v="1"/>
    <x v="0"/>
    <x v="1"/>
    <m/>
    <m/>
    <s v="iscompan"/>
    <s v="ismael.companon@alum.unirioja.es"/>
    <n v="1"/>
    <n v="1"/>
    <n v="121"/>
    <s v="PERSONAL INVESTIGADOR EN FORMACIÓN"/>
    <n v="0"/>
    <s v="_"/>
    <s v="2015-09-01 00:00:00.0"/>
    <s v="2019-08-31 00:00:00.0"/>
    <s v="D12BECARIO6"/>
    <s v="PERSONAL INVESTIGADOR PREDOCTORAL EN FORMACIÓN"/>
    <s v="R112"/>
    <x v="8"/>
    <n v="765"/>
    <s v="QUÍMICA ORGÁNICA"/>
  </r>
  <r>
    <x v="12"/>
    <n v="16625716"/>
    <x v="4"/>
    <n v="525"/>
    <s v="525L"/>
    <s v="GRUPO-A2"/>
    <s v="Química orgánica experimental"/>
    <s v="GL"/>
    <s v="GRUPO DE LABORATORIO"/>
    <s v="525L"/>
    <s v="GL de Química orgánica experimental"/>
    <s v="GRUPO-A2"/>
    <s v="GL de Química orgánica experimental"/>
    <s v="1S"/>
    <n v="16625716"/>
    <s v="MARTÍNEZ"/>
    <s v="LÓPEZ"/>
    <s v="DAVID"/>
    <s v="MARTÍNEZ LÓPEZ, DAVID"/>
    <x v="1"/>
    <x v="0"/>
    <x v="1"/>
    <m/>
    <m/>
    <s v="damartl"/>
    <s v="david.martinezl@alum.unirioja.es"/>
    <n v="1"/>
    <n v="1"/>
    <n v="121"/>
    <s v="PERSONAL INVESTIGADOR EN FORMACIÓN"/>
    <n v="0"/>
    <s v="_"/>
    <s v="2015-09-01 00:00:00.0"/>
    <s v="2019-08-31 00:00:00.0"/>
    <s v="D12BECARIO7"/>
    <s v="PERSONAL INVESTIGADOR PREDOCTORAL EN FORMACIÓN"/>
    <s v="R112"/>
    <x v="8"/>
    <n v="765"/>
    <s v="QUÍMICA ORGÁNICA"/>
  </r>
  <r>
    <x v="13"/>
    <n v="16506579"/>
    <x v="4"/>
    <n v="527"/>
    <s v="527G"/>
    <s v="GRUPO-A"/>
    <s v="Técnicas vitícolas"/>
    <s v="GG"/>
    <s v="GRUPO GRANDE"/>
    <s v="527G"/>
    <s v="GG de Técnicas vitícolas"/>
    <s v="GRUPO-A"/>
    <s v="GG de Técnicas vitícolas"/>
    <s v="2S"/>
    <n v="16506579"/>
    <s v="MARTÍNEZ DE TODA"/>
    <s v="FERNÁNDEZ"/>
    <s v="FERNANDO"/>
    <s v="MARTÍNEZ DE TODA FERNÁNDEZ, FERNANDO"/>
    <x v="0"/>
    <x v="0"/>
    <x v="0"/>
    <m/>
    <m/>
    <s v="fmartine"/>
    <s v="fernando.martinezdetoda@unirioja.es"/>
    <n v="4"/>
    <n v="4"/>
    <n v="500"/>
    <s v="CATEDRATICO DE UNIVERSIDAD"/>
    <s v="01R"/>
    <s v="TIEMPO COMPLETO REDUCIDO"/>
    <s v="2012-09-01 00:00:00.0"/>
    <s v="null"/>
    <s v="DF100030"/>
    <s v="CATEDRÁTICO DE UNIVERSIDAD"/>
    <s v="R101"/>
    <x v="4"/>
    <n v="705"/>
    <s v="PRODUCCIÓN VEGETAL"/>
  </r>
  <r>
    <x v="13"/>
    <n v="16584746"/>
    <x v="4"/>
    <n v="527"/>
    <s v="527L"/>
    <s v="GRUPO-A1"/>
    <s v="Técnicas vitícolas"/>
    <s v="GL"/>
    <s v="GRUPO DE LABORATORIO"/>
    <s v="527L"/>
    <s v="GL de Técnicas vitícolas"/>
    <s v="GRUPO-A1"/>
    <s v="GL de Técnicas vitícolas"/>
    <s v="2S"/>
    <n v="16584746"/>
    <s v="DIAGO"/>
    <s v="SANTAMARÍA"/>
    <s v="MARÍA PAZ"/>
    <s v="DIAGO SANTAMARÍA, MARÍA PAZ"/>
    <x v="1"/>
    <x v="0"/>
    <x v="0"/>
    <m/>
    <m/>
    <s v="madiago"/>
    <s v="maria-paz.diago@unirioja.es"/>
    <n v="0.5"/>
    <n v="0.5"/>
    <n v="0"/>
    <s v="DOCTOR"/>
    <n v="0"/>
    <s v="_"/>
    <s v="2016-12-01 00:00:00.0"/>
    <s v="2021-11-30 00:00:00.0"/>
    <s v="D01INVESTIGADOR1"/>
    <s v="ACCESO SISTEMA ESPAÑOL CIENCIA E INNOVACIÓN"/>
    <s v="R101"/>
    <x v="4"/>
    <n v="705"/>
    <s v="PRODUCCIÓN VEGETAL"/>
  </r>
  <r>
    <x v="13"/>
    <n v="44670759"/>
    <x v="4"/>
    <n v="527"/>
    <s v="527L"/>
    <s v="GRUPO-A1"/>
    <s v="Técnicas vitícolas"/>
    <s v="GL"/>
    <s v="GRUPO DE LABORATORIO"/>
    <s v="527L"/>
    <s v="GL de Técnicas vitícolas"/>
    <s v="GRUPO-A1"/>
    <s v="GL de Técnicas vitícolas"/>
    <s v="2S"/>
    <n v="44670759"/>
    <s v="RAMOS"/>
    <s v="SÁEZ DE OJER"/>
    <s v="JOSÉ LUIS"/>
    <s v="RAMOS SÁEZ DE OJER, JOSÉ LUIS"/>
    <x v="1"/>
    <x v="0"/>
    <x v="1"/>
    <m/>
    <m/>
    <s v="joramosae"/>
    <s v="jose-luis.ramos@unirioja.es"/>
    <n v="0.5"/>
    <n v="0.5"/>
    <n v="532"/>
    <s v="LABORAL DOCENTE-ASOCIADO"/>
    <s v="P02"/>
    <s v="TIEMPO PARCIAL (2+2 HORAS)"/>
    <s v="2018-09-17 00:00:00.0"/>
    <s v="2019-09-14 00:00:00.0"/>
    <s v="PI101347"/>
    <s v="PROFESOR ASOCIADO"/>
    <s v="R101"/>
    <x v="4"/>
    <n v="705"/>
    <s v="PRODUCCIÓN VEGETAL"/>
  </r>
  <r>
    <x v="14"/>
    <n v="16506579"/>
    <x v="4"/>
    <n v="527"/>
    <s v="527G"/>
    <s v="GRUPO-A"/>
    <s v="Técnicas vitícolas"/>
    <s v="GG"/>
    <s v="GRUPO GRANDE"/>
    <s v="527G"/>
    <s v="GG de Técnicas vitícolas"/>
    <s v="GRUPO-A"/>
    <s v="GG de Técnicas vitícolas"/>
    <s v="2S"/>
    <n v="16506579"/>
    <s v="MARTÍNEZ DE TODA"/>
    <s v="FERNÁNDEZ"/>
    <s v="FERNANDO"/>
    <s v="MARTÍNEZ DE TODA FERNÁNDEZ, FERNANDO"/>
    <x v="0"/>
    <x v="0"/>
    <x v="0"/>
    <m/>
    <m/>
    <s v="fmartine"/>
    <s v="fernando.martinezdetoda@unirioja.es"/>
    <n v="4"/>
    <m/>
    <n v="500"/>
    <s v="CATEDRATICO DE UNIVERSIDAD"/>
    <s v="01R"/>
    <s v="TIEMPO COMPLETO REDUCIDO"/>
    <s v="2012-09-01 00:00:00.0"/>
    <s v="null"/>
    <s v="DF100030"/>
    <s v="CATEDRÁTICO DE UNIVERSIDAD"/>
    <s v="R101"/>
    <x v="4"/>
    <n v="705"/>
    <s v="PRODUCCIÓN VEGETAL"/>
  </r>
  <r>
    <x v="14"/>
    <n v="16584746"/>
    <x v="4"/>
    <n v="527"/>
    <s v="527L"/>
    <s v="GRUPO-A1"/>
    <s v="Técnicas vitícolas"/>
    <s v="GL"/>
    <s v="GRUPO DE LABORATORIO"/>
    <s v="527L"/>
    <s v="GL de Técnicas vitícolas"/>
    <s v="GRUPO-A1"/>
    <s v="GL de Técnicas vitícolas"/>
    <s v="2S"/>
    <n v="16584746"/>
    <s v="DIAGO"/>
    <s v="SANTAMARÍA"/>
    <s v="MARÍA PAZ"/>
    <s v="DIAGO SANTAMARÍA, MARÍA PAZ"/>
    <x v="1"/>
    <x v="0"/>
    <x v="0"/>
    <m/>
    <m/>
    <s v="madiago"/>
    <s v="maria-paz.diago@unirioja.es"/>
    <n v="0.5"/>
    <m/>
    <n v="0"/>
    <s v="DOCTOR"/>
    <n v="0"/>
    <s v="_"/>
    <s v="2016-12-01 00:00:00.0"/>
    <s v="2021-11-30 00:00:00.0"/>
    <s v="D01INVESTIGADOR1"/>
    <s v="ACCESO SISTEMA ESPAÑOL CIENCIA E INNOVACIÓN"/>
    <s v="R101"/>
    <x v="4"/>
    <n v="705"/>
    <s v="PRODUCCIÓN VEGETAL"/>
  </r>
  <r>
    <x v="14"/>
    <n v="44670759"/>
    <x v="4"/>
    <n v="527"/>
    <s v="527L"/>
    <s v="GRUPO-A1"/>
    <s v="Técnicas vitícolas"/>
    <s v="GL"/>
    <s v="GRUPO DE LABORATORIO"/>
    <s v="527L"/>
    <s v="GL de Técnicas vitícolas"/>
    <s v="GRUPO-A1"/>
    <s v="GL de Técnicas vitícolas"/>
    <s v="2S"/>
    <n v="44670759"/>
    <s v="RAMOS"/>
    <s v="SÁEZ DE OJER"/>
    <s v="JOSÉ LUIS"/>
    <s v="RAMOS SÁEZ DE OJER, JOSÉ LUIS"/>
    <x v="1"/>
    <x v="0"/>
    <x v="1"/>
    <m/>
    <m/>
    <s v="joramosae"/>
    <s v="jose-luis.ramos@unirioja.es"/>
    <n v="0.5"/>
    <m/>
    <n v="532"/>
    <s v="LABORAL DOCENTE-ASOCIADO"/>
    <s v="P02"/>
    <s v="TIEMPO PARCIAL (2+2 HORAS)"/>
    <s v="2018-09-17 00:00:00.0"/>
    <s v="2019-09-14 00:00:00.0"/>
    <s v="PI101347"/>
    <s v="PROFESOR ASOCIADO"/>
    <s v="R101"/>
    <x v="4"/>
    <n v="705"/>
    <s v="PRODUCCIÓN VEGETAL"/>
  </r>
  <r>
    <x v="12"/>
    <n v="16629968"/>
    <x v="4"/>
    <n v="528"/>
    <s v="528L"/>
    <s v="GRUPO-A1"/>
    <s v="Ciencia de materiales"/>
    <s v="GL"/>
    <s v="GRUPO DE LABORATORIO"/>
    <s v="528L"/>
    <s v="GL de Ciencia de materiales"/>
    <s v="GRUPO-A1"/>
    <s v="GL de Ciencia de materiales"/>
    <s v="2S"/>
    <n v="16629968"/>
    <s v="EZQUERRO"/>
    <s v="PARMO"/>
    <s v="CINTIA"/>
    <s v="EZQUERRO PARMO, CINTIA"/>
    <x v="1"/>
    <x v="0"/>
    <x v="1"/>
    <m/>
    <m/>
    <s v="ciezquer"/>
    <s v="cintia.ezquerro@alum.unirioja.es"/>
    <n v="0.9"/>
    <n v="0.9"/>
    <n v="121"/>
    <s v="PERSONAL INVESTIGADOR EN FORMACIÓN"/>
    <n v="0"/>
    <s v="_"/>
    <s v="2016-09-01 00:00:00.0"/>
    <s v="2019-08-31 00:00:00.0"/>
    <s v="D12BECARIO3"/>
    <s v="PERSONAL INVESTIGADOR PREDOCTORAL EN FORMACIÓN"/>
    <s v="R112"/>
    <x v="8"/>
    <n v="760"/>
    <s v="QUÍMICA INORGÁNICA"/>
  </r>
  <r>
    <x v="12"/>
    <n v="16542732"/>
    <x v="4"/>
    <n v="529"/>
    <s v="529G"/>
    <s v="GRUPO-A"/>
    <s v="Compuestos orgánicos bioactivos"/>
    <s v="GG"/>
    <s v="GRUPO GRANDE"/>
    <s v="529G"/>
    <s v="GG de Compuestos orgánicos bioactivos"/>
    <s v="GRUPO-A"/>
    <s v="GG de Compuestos orgánicos bioactivos"/>
    <s v="1S"/>
    <n v="16542732"/>
    <s v="PEREGRINA"/>
    <s v="GARCÍA"/>
    <s v="JESÚS MANUEL"/>
    <s v="PEREGRINA GARCÍA, JESÚS MANUEL"/>
    <x v="0"/>
    <x v="0"/>
    <x v="0"/>
    <m/>
    <m/>
    <s v="pere11"/>
    <s v="jesusmanuel.peregrina@unirioja.es"/>
    <n v="2.5"/>
    <n v="2.5"/>
    <n v="500"/>
    <s v="CATEDRATICO DE UNIVERSIDAD"/>
    <s v="01R"/>
    <s v="TIEMPO COMPLETO REDUCIDO"/>
    <s v="2014-09-15 00:00:00.0"/>
    <s v="null"/>
    <s v="DF100238"/>
    <s v="CATEDRÁTICO DE UNIVERSIDAD"/>
    <s v="R112"/>
    <x v="8"/>
    <n v="765"/>
    <s v="QUÍMICA ORGÁNICA"/>
  </r>
  <r>
    <x v="12"/>
    <n v="30520840"/>
    <x v="4"/>
    <n v="532"/>
    <s v="532G"/>
    <s v="GRUPO-A"/>
    <s v="Laboratorio avanzado de química analítica"/>
    <s v="GG"/>
    <s v="GRUPO GRANDE"/>
    <s v="532G"/>
    <s v="GG de Laboratorio avanzado de química analítica"/>
    <s v="GRUPO-A"/>
    <s v="GG de Laboratorio avanzado de química analítica"/>
    <s v="2S"/>
    <n v="30520840"/>
    <s v="TENA"/>
    <s v="VÁZQUEZ DE LA TORRE"/>
    <s v="MARÍA TERESA"/>
    <s v="TENA VÁZQUEZ DE LA TORRE, MARÍA TERESA"/>
    <x v="1"/>
    <x v="0"/>
    <x v="0"/>
    <m/>
    <m/>
    <s v="matena"/>
    <s v="maria-teresa.tena@unirioja.es"/>
    <n v="1.5"/>
    <n v="1.5"/>
    <s v="A-0500"/>
    <s v="CATEDRATICO DE UNIVERSIDAD"/>
    <s v="01R"/>
    <s v="TIEMPO COMPLETO REDUCIDO"/>
    <s v="2016-09-15 00:00:00.0"/>
    <s v="null"/>
    <s v="DF100288"/>
    <s v="CATEDRÁTICO DE UNIVERSIDAD"/>
    <s v="R112"/>
    <x v="8"/>
    <n v="750"/>
    <s v="QUÍMICA ANALÍTICA"/>
  </r>
  <r>
    <x v="12"/>
    <n v="16620264"/>
    <x v="4"/>
    <n v="533"/>
    <s v="533L"/>
    <s v="GRUPO-A1"/>
    <s v="Laboratorio integrado de química"/>
    <s v="GL"/>
    <s v="GRUPO DE LABORATORIO"/>
    <s v="533L"/>
    <s v="GL de Laboratorio integrado de química"/>
    <s v="GRUPO-A1"/>
    <s v="GL de Laboratorio integrado de química"/>
    <s v="1S"/>
    <n v="16620264"/>
    <s v="LOSANTOS"/>
    <s v="CABELLO"/>
    <s v="RAÚL"/>
    <s v="LOSANTOS CABELLO, RAÚL"/>
    <x v="1"/>
    <x v="0"/>
    <x v="1"/>
    <m/>
    <m/>
    <s v="ralosant"/>
    <s v="raul.losantosc@unirioja.es"/>
    <n v="1"/>
    <n v="1"/>
    <n v="121"/>
    <s v="PERSONAL INVESTIGADOR EN FORMACIÓN"/>
    <n v="0"/>
    <s v="_"/>
    <s v="2015-09-01 00:00:00.0"/>
    <s v="2019-08-31 00:00:00.0"/>
    <s v="D12BECARIO8"/>
    <s v="PERSONAL INVESTIGADOR EN FORMACIÓN"/>
    <s v="R112"/>
    <x v="8"/>
    <n v="765"/>
    <s v="QUÍMICA ORGÁNICA"/>
  </r>
  <r>
    <x v="12"/>
    <n v="16614434"/>
    <x v="4"/>
    <n v="533"/>
    <s v="533L"/>
    <s v="GRUPO-A2"/>
    <s v="Laboratorio integrado de química"/>
    <s v="GL"/>
    <s v="GRUPO DE LABORATORIO"/>
    <s v="533L"/>
    <s v="GL de Laboratorio integrado de química"/>
    <s v="GRUPO-A2"/>
    <s v="GL de Laboratorio integrado de química"/>
    <s v="1S"/>
    <n v="16614434"/>
    <s v="DONAMARÍA"/>
    <s v="SÁEZ"/>
    <s v="ROCÍO"/>
    <s v="DONAMARÍA SÁEZ, ROCÍO"/>
    <x v="1"/>
    <x v="0"/>
    <x v="1"/>
    <m/>
    <m/>
    <s v="rodonama"/>
    <s v="rocio.donamaria@alum.unirioja.es"/>
    <n v="1"/>
    <n v="1"/>
    <n v="121"/>
    <s v="PERSONAL INVESTIGADOR EN FORMACIÓN"/>
    <n v="0"/>
    <s v="_"/>
    <s v="2015-01-01 00:00:00.0"/>
    <s v="2018-12-31 00:00:00.0"/>
    <s v="D12BECARIO2"/>
    <s v="PERSONAL INVESTIGADOR PREDOCTORAL"/>
    <s v="R112"/>
    <x v="8"/>
    <n v="760"/>
    <s v="QUÍMICA INORGÁNICA"/>
  </r>
  <r>
    <x v="12"/>
    <n v="17140700"/>
    <x v="4"/>
    <n v="542"/>
    <s v="542G"/>
    <s v="GRUPO-A"/>
    <s v="Determinación estructural"/>
    <s v="GG"/>
    <s v="GRUPO GRANDE"/>
    <s v="542G"/>
    <s v="GG de Determinación estructural"/>
    <s v="GRUPO-A"/>
    <s v="GG de Determinación estructural"/>
    <s v="2S"/>
    <n v="17140700"/>
    <s v="LALINDE"/>
    <s v="PEÑA"/>
    <s v="ELENA"/>
    <s v="LALINDE PEÑA, ELENA"/>
    <x v="1"/>
    <x v="0"/>
    <x v="0"/>
    <m/>
    <m/>
    <s v="elalinde"/>
    <s v="elena.lalinde@unirioja.es"/>
    <n v="1.67"/>
    <n v="1.67"/>
    <n v="500"/>
    <s v="CATEDRATICO DE UNIVERSIDAD"/>
    <s v="01R"/>
    <s v="TIEMPO COMPLETO REDUCIDO"/>
    <s v="2012-09-01 00:00:00.0"/>
    <s v="null"/>
    <s v="DF100217"/>
    <s v="CATEDRÁTICO DE UNIVERSIDAD"/>
    <s v="R112"/>
    <x v="8"/>
    <n v="760"/>
    <s v="QUÍMICA INORGÁNICA"/>
  </r>
  <r>
    <x v="13"/>
    <n v="16542732"/>
    <x v="4"/>
    <n v="542"/>
    <s v="542G"/>
    <s v="GRUPO-A"/>
    <s v="Determinación estructural"/>
    <s v="GG"/>
    <s v="GRUPO GRANDE"/>
    <s v="542G"/>
    <s v="GG de Determinación estructural"/>
    <s v="GRUPO-A"/>
    <s v="GG de Determinación estructural"/>
    <s v="2S"/>
    <n v="16542732"/>
    <s v="PEREGRINA"/>
    <s v="GARCÍA"/>
    <s v="JESÚS MANUEL"/>
    <s v="PEREGRINA GARCÍA, JESÚS MANUEL"/>
    <x v="0"/>
    <x v="0"/>
    <x v="0"/>
    <m/>
    <m/>
    <s v="pere11"/>
    <s v="jesusmanuel.peregrina@unirioja.es"/>
    <n v="2.33"/>
    <m/>
    <n v="500"/>
    <s v="CATEDRATICO DE UNIVERSIDAD"/>
    <s v="01R"/>
    <s v="TIEMPO COMPLETO REDUCIDO"/>
    <s v="2014-09-15 00:00:00.0"/>
    <s v="null"/>
    <s v="DF100238"/>
    <s v="CATEDRÁTICO DE UNIVERSIDAD"/>
    <s v="R112"/>
    <x v="8"/>
    <n v="765"/>
    <s v="QUÍMICA ORGÁNICA"/>
  </r>
  <r>
    <x v="13"/>
    <n v="17140700"/>
    <x v="4"/>
    <n v="542"/>
    <s v="542G"/>
    <s v="GRUPO-A"/>
    <s v="Determinación estructural"/>
    <s v="GG"/>
    <s v="GRUPO GRANDE"/>
    <s v="542G"/>
    <s v="GG de Determinación estructural"/>
    <s v="GRUPO-A"/>
    <s v="GG de Determinación estructural"/>
    <s v="2S"/>
    <n v="17140700"/>
    <s v="LALINDE"/>
    <s v="PEÑA"/>
    <s v="ELENA"/>
    <s v="LALINDE PEÑA, ELENA"/>
    <x v="1"/>
    <x v="0"/>
    <x v="0"/>
    <m/>
    <m/>
    <s v="elalinde"/>
    <s v="elena.lalinde@unirioja.es"/>
    <n v="1.67"/>
    <m/>
    <n v="500"/>
    <s v="CATEDRATICO DE UNIVERSIDAD"/>
    <s v="01R"/>
    <s v="TIEMPO COMPLETO REDUCIDO"/>
    <s v="2012-09-01 00:00:00.0"/>
    <s v="null"/>
    <s v="DF100217"/>
    <s v="CATEDRÁTICO DE UNIVERSIDAD"/>
    <s v="R112"/>
    <x v="8"/>
    <n v="760"/>
    <s v="QUÍMICA INORGÁNICA"/>
  </r>
  <r>
    <x v="13"/>
    <n v="5625302"/>
    <x v="4"/>
    <n v="543"/>
    <s v="543G"/>
    <s v="GRUPO-A"/>
    <s v="Microbiología enológica"/>
    <s v="GG"/>
    <s v="GRUPO GRANDE"/>
    <s v="543G"/>
    <s v="GG de Microbiología enológica"/>
    <s v="GRUPO-A"/>
    <s v="GG de Microbiología enológica"/>
    <s v="1S"/>
    <n v="5625302"/>
    <s v="TORRES"/>
    <s v="MANRIQUE"/>
    <s v="CARMEN"/>
    <s v="TORRES MANRIQUE, CARMEN"/>
    <x v="0"/>
    <x v="0"/>
    <x v="0"/>
    <m/>
    <m/>
    <s v="catorres"/>
    <s v="carmen.torres@unirioja.es"/>
    <n v="1.4"/>
    <n v="1.4"/>
    <n v="500"/>
    <s v="CATEDRATICO DE UNIVERSIDAD"/>
    <s v="01R"/>
    <s v="TIEMPO COMPLETO REDUCIDO"/>
    <s v="2014-09-15 00:00:00.0"/>
    <s v="null"/>
    <s v="DF100139"/>
    <s v="CATEDRATICO DE UNIVERSIDAD"/>
    <s v="R101"/>
    <x v="4"/>
    <n v="60"/>
    <s v="BIOQUÍMICA Y BIOLOGÍA MOLECULAR"/>
  </r>
  <r>
    <x v="13"/>
    <n v="16552787"/>
    <x v="4"/>
    <n v="543"/>
    <s v="543G"/>
    <s v="GRUPO-A"/>
    <s v="Microbiología enológica"/>
    <s v="GG"/>
    <s v="GRUPO GRANDE"/>
    <s v="543G"/>
    <s v="GG de Microbiología enológica"/>
    <s v="GRUPO-A"/>
    <s v="GG de Microbiología enológica"/>
    <s v="1S"/>
    <n v="16552787"/>
    <s v="TENORIO"/>
    <s v="RODRÍGUEZ"/>
    <s v="CARMEN"/>
    <s v="TENORIO RODRÍGUEZ, CARMEN"/>
    <x v="0"/>
    <x v="0"/>
    <x v="0"/>
    <m/>
    <m/>
    <s v="catenori"/>
    <s v="carmen.tenorio@unirioja.es"/>
    <n v="0.7"/>
    <n v="0.7"/>
    <n v="504"/>
    <s v="PROFESOR TITULAR UNIVERSIDAD"/>
    <s v="01R"/>
    <s v="TIEMPO COMPLETO REDUCIDO"/>
    <s v="2018-09-17 00:00:00.0"/>
    <s v="null"/>
    <s v="DF100263"/>
    <s v="PROFESOR TITULAR DE UNIVERSIDAD"/>
    <s v="R101"/>
    <x v="4"/>
    <n v="60"/>
    <s v="BIOQUÍMICA Y BIOLOGÍA MOLECULAR"/>
  </r>
  <r>
    <x v="14"/>
    <n v="5625302"/>
    <x v="4"/>
    <n v="543"/>
    <s v="543G"/>
    <s v="GRUPO-A"/>
    <s v="Microbiología enológica"/>
    <s v="GG"/>
    <s v="GRUPO GRANDE"/>
    <s v="543G"/>
    <s v="GG de Microbiología enológica"/>
    <s v="GRUPO-A"/>
    <s v="GG de Microbiología enológica"/>
    <s v="1S"/>
    <n v="5625302"/>
    <s v="TORRES"/>
    <s v="MANRIQUE"/>
    <s v="CARMEN"/>
    <s v="TORRES MANRIQUE, CARMEN"/>
    <x v="0"/>
    <x v="0"/>
    <x v="0"/>
    <m/>
    <m/>
    <s v="catorres"/>
    <s v="carmen.torres@unirioja.es"/>
    <n v="1.4"/>
    <m/>
    <n v="500"/>
    <s v="CATEDRATICO DE UNIVERSIDAD"/>
    <s v="01R"/>
    <s v="TIEMPO COMPLETO REDUCIDO"/>
    <s v="2014-09-15 00:00:00.0"/>
    <s v="null"/>
    <s v="DF100139"/>
    <s v="CATEDRATICO DE UNIVERSIDAD"/>
    <s v="R101"/>
    <x v="4"/>
    <n v="60"/>
    <s v="BIOQUÍMICA Y BIOLOGÍA MOLECULAR"/>
  </r>
  <r>
    <x v="14"/>
    <n v="16552787"/>
    <x v="4"/>
    <n v="543"/>
    <s v="543G"/>
    <s v="GRUPO-A"/>
    <s v="Microbiología enológica"/>
    <s v="GG"/>
    <s v="GRUPO GRANDE"/>
    <s v="543G"/>
    <s v="GG de Microbiología enológica"/>
    <s v="GRUPO-A"/>
    <s v="GG de Microbiología enológica"/>
    <s v="1S"/>
    <n v="16552787"/>
    <s v="TENORIO"/>
    <s v="RODRÍGUEZ"/>
    <s v="CARMEN"/>
    <s v="TENORIO RODRÍGUEZ, CARMEN"/>
    <x v="0"/>
    <x v="0"/>
    <x v="0"/>
    <m/>
    <m/>
    <s v="catenori"/>
    <s v="carmen.tenorio@unirioja.es"/>
    <n v="0.7"/>
    <m/>
    <n v="504"/>
    <s v="PROFESOR TITULAR UNIVERSIDAD"/>
    <s v="01R"/>
    <s v="TIEMPO COMPLETO REDUCIDO"/>
    <s v="2018-09-17 00:00:00.0"/>
    <s v="null"/>
    <s v="DF100263"/>
    <s v="PROFESOR TITULAR DE UNIVERSIDAD"/>
    <s v="R101"/>
    <x v="4"/>
    <n v="60"/>
    <s v="BIOQUÍMICA Y BIOLOGÍA MOLECULAR"/>
  </r>
  <r>
    <x v="13"/>
    <n v="7859589"/>
    <x v="4"/>
    <n v="544"/>
    <s v="544G"/>
    <s v="GRUPO-A"/>
    <s v="Análisis sensorial"/>
    <s v="GG"/>
    <s v="GRUPO GRANDE"/>
    <s v="544G"/>
    <s v="GG de Análisis sensorial"/>
    <s v="GRUPO-A"/>
    <s v="GG de Análisis sensorial"/>
    <s v="AN"/>
    <n v="7859589"/>
    <s v="PALACIOS"/>
    <s v="GARCÍA"/>
    <s v="ANTONIO TOMÁS"/>
    <s v="PALACIOS GARCÍA, ANTONIO TOMÁS"/>
    <x v="0"/>
    <x v="0"/>
    <x v="0"/>
    <m/>
    <m/>
    <s v="anpalaga"/>
    <s v="antonio-tomas.palacios@unirioja.es"/>
    <n v="2"/>
    <n v="2"/>
    <n v="532"/>
    <s v="LABORAL DOCENTE-ASOCIADO"/>
    <s v="P06"/>
    <s v="TIEMPO PARCIAL (6+6 HORAS)"/>
    <s v="2015-09-15 00:00:00.0"/>
    <s v="2019-09-14 00:00:00.0"/>
    <s v="PI101016"/>
    <s v="PROFESOR ASOCIADO"/>
    <s v="R101"/>
    <x v="4"/>
    <n v="780"/>
    <s v="TECNOLOGÍA DE ALIMENTOS"/>
  </r>
  <r>
    <x v="13"/>
    <n v="16580683"/>
    <x v="4"/>
    <n v="544"/>
    <s v="544G"/>
    <s v="GRUPO-A"/>
    <s v="Análisis sensorial"/>
    <s v="GG"/>
    <s v="GRUPO GRANDE"/>
    <s v="544G"/>
    <s v="GG de Análisis sensorial"/>
    <s v="GRUPO-A"/>
    <s v="GG de Análisis sensorial"/>
    <s v="AN"/>
    <n v="16580683"/>
    <s v="LÓPEZ"/>
    <s v="ALFARO"/>
    <s v="ISABEL"/>
    <s v="LÓPEZ ALFARO, ISABEL"/>
    <x v="0"/>
    <x v="0"/>
    <x v="0"/>
    <m/>
    <m/>
    <s v="islopez"/>
    <s v="isabel.lopez@unirioja.es"/>
    <n v="0"/>
    <n v="0"/>
    <n v="536"/>
    <s v="PROFESOR INTERINO"/>
    <s v="C01"/>
    <s v="TIEMPO COMPLETO"/>
    <s v="2015-09-15 00:00:00.0"/>
    <s v="null"/>
    <s v="PI101014"/>
    <s v="PROFESOR CONTRATADO INTERINO"/>
    <s v="R101"/>
    <x v="4"/>
    <n v="780"/>
    <s v="TECNOLOGÍA DE ALIMENTOS"/>
  </r>
  <r>
    <x v="13"/>
    <n v="13152345"/>
    <x v="4"/>
    <n v="544"/>
    <s v="544L"/>
    <s v="GRUPO-A1"/>
    <s v="Análisis sensorial"/>
    <s v="GL"/>
    <s v="GRUPO DE LABORATORIO"/>
    <s v="544L"/>
    <s v="GL de Análisis sensorial"/>
    <s v="GRUPO-A1"/>
    <s v="GL de Análisis sensorial"/>
    <s v="AN"/>
    <n v="13152345"/>
    <s v="GONZÁLEZ"/>
    <s v="MARCOS"/>
    <s v="DAVID"/>
    <s v="GONZÁLEZ MARCOS, DAVID"/>
    <x v="1"/>
    <x v="0"/>
    <x v="1"/>
    <m/>
    <m/>
    <s v="davgonzmarc"/>
    <s v="david.gonzalez@unirioja.es"/>
    <n v="1.25"/>
    <n v="1.25"/>
    <n v="532"/>
    <s v="LABORAL DOCENTE-ASOCIADO"/>
    <s v="P03"/>
    <s v="TIEMPO PARCIAL (3+3 HORAS)"/>
    <s v="2019-03-02 00:00:00.0"/>
    <s v="2019-09-14 00:00:00.0"/>
    <s v="PI101412"/>
    <s v="PROFESOR ASOCIADO"/>
    <s v="R101"/>
    <x v="4"/>
    <n v="780"/>
    <s v="TECNOLOGÍA DE ALIMENTOS"/>
  </r>
  <r>
    <x v="13"/>
    <n v="10828501"/>
    <x v="4"/>
    <n v="545"/>
    <s v="545G"/>
    <s v="GRUPO-A"/>
    <s v="Economía y marketing"/>
    <s v="GG"/>
    <s v="GRUPO GRANDE"/>
    <s v="545G"/>
    <s v="GG de Economía y márketing"/>
    <s v="GRUPO-A"/>
    <s v="GG de Economía y márketing"/>
    <s v="2S"/>
    <n v="10828501"/>
    <s v="RUIZ"/>
    <s v="VEGA"/>
    <s v="AGUSTÍN V."/>
    <s v="RUIZ VEGA, AGUSTÍN V."/>
    <x v="0"/>
    <x v="0"/>
    <x v="0"/>
    <m/>
    <m/>
    <s v="agusruve"/>
    <s v="agustin.ruiz@unirioja.es"/>
    <n v="1.5"/>
    <n v="1.5"/>
    <n v="500"/>
    <s v="CATEDRATICO DE UNIVERSIDAD"/>
    <s v="01A"/>
    <s v="TIEMPO COMPLETO AMPLIADO"/>
    <s v="2013-09-01 00:00:00.0"/>
    <s v="null"/>
    <s v="DF31131"/>
    <s v="CATEDRÁTICO DE UNIVERSIDAD"/>
    <s v="R104"/>
    <x v="0"/>
    <n v="95"/>
    <s v="COMERCIALIZACIÓN E INVESTIGACIÓN DE MERCADOS"/>
  </r>
  <r>
    <x v="13"/>
    <n v="16515085"/>
    <x v="4"/>
    <n v="545"/>
    <s v="545G"/>
    <s v="GRUPO-A"/>
    <s v="Economía y marketing"/>
    <s v="GG"/>
    <s v="GRUPO GRANDE"/>
    <s v="545G"/>
    <s v="GG de Economía y márketing"/>
    <s v="GRUPO-A"/>
    <s v="GG de Economía y márketing"/>
    <s v="2S"/>
    <n v="16515085"/>
    <s v="BARCO"/>
    <s v="ROYO"/>
    <s v="EMILIO"/>
    <s v="BARCO ROYO, EMILIO"/>
    <x v="1"/>
    <x v="0"/>
    <x v="0"/>
    <m/>
    <m/>
    <s v="ebarco"/>
    <s v="emilio.barco@unirioja.es"/>
    <n v="1.1599999999999999"/>
    <n v="1.1599999999999999"/>
    <n v="536"/>
    <s v="PROFESOR INTERINO"/>
    <s v="C01"/>
    <s v="TIEMPO COMPLETO"/>
    <s v="2017-09-15 00:00:00.0"/>
    <s v="null"/>
    <s v="PI101301"/>
    <s v="PROFESOR CONTRATADO INTERINO"/>
    <s v="R104"/>
    <x v="0"/>
    <n v="225"/>
    <s v="ECONOMÍA APLICADA"/>
  </r>
  <r>
    <x v="13"/>
    <n v="16570616"/>
    <x v="4"/>
    <n v="545"/>
    <s v="545G"/>
    <s v="GRUPO-A"/>
    <s v="Economía y marketing"/>
    <s v="GG"/>
    <s v="GRUPO GRANDE"/>
    <s v="545G"/>
    <s v="GG de Economía y márketing"/>
    <s v="GRUPO-A"/>
    <s v="GG de Economía y márketing"/>
    <s v="2S"/>
    <n v="16570616"/>
    <s v="AMO"/>
    <s v="MATARRANZ"/>
    <s v="DAVID"/>
    <s v="AMO MATARRANZ, DAVID"/>
    <x v="1"/>
    <x v="0"/>
    <x v="1"/>
    <m/>
    <m/>
    <s v="daamo"/>
    <s v="david.amo@unirioja.es"/>
    <n v="1.34"/>
    <n v="1.34"/>
    <n v="532"/>
    <s v="LABORAL DOCENTE-ASOCIADO"/>
    <s v="P04"/>
    <s v="TIEMPO PARCIAL (4+4 HORAS)"/>
    <s v="2017-09-15 00:00:00.0"/>
    <s v="2019-09-14 00:00:00.0"/>
    <s v="PI101240"/>
    <s v="PROFESOR ASOCIADO"/>
    <s v="R104"/>
    <x v="0"/>
    <n v="230"/>
    <s v="ECONOMÍA FINANCIERA Y CONTABILIDAD"/>
  </r>
  <r>
    <x v="13"/>
    <n v="16556951"/>
    <x v="4"/>
    <n v="546"/>
    <s v="546L"/>
    <s v="GRUPO-A1"/>
    <s v="Prácticas integradas enológicas"/>
    <s v="GL"/>
    <s v="GRUPO DE LABORATORIO"/>
    <s v="546L"/>
    <s v="GL de Prácticas integradas enológicas"/>
    <s v="GRUPO-A1"/>
    <s v="GL de Prácticas integradas enológicas"/>
    <s v="AN"/>
    <n v="16556951"/>
    <s v="BERRUECO"/>
    <s v="PUELLES"/>
    <s v="Mª INMACULADA"/>
    <s v="BERRUECO PUELLES, Mª INMACULADA"/>
    <x v="1"/>
    <x v="0"/>
    <x v="1"/>
    <m/>
    <m/>
    <s v="miberrue"/>
    <s v="m-inmaculada.berrueco@unirioja.es"/>
    <n v="1.2"/>
    <n v="1.2"/>
    <n v="536"/>
    <s v="PROFESOR INTERINO"/>
    <s v="P04"/>
    <s v="TIEMPO PARCIAL (4+4 HORAS)"/>
    <s v="2019-02-11 00:00:00.0"/>
    <s v="2019-03-01 00:00:00.0"/>
    <s v="PI101455"/>
    <s v="PROFESOR CONTRATADO INTERINO"/>
    <s v="R101"/>
    <x v="4"/>
    <n v="780"/>
    <s v="TECNOLOGÍA DE ALIMENTOS"/>
  </r>
  <r>
    <x v="13"/>
    <n v="50793513"/>
    <x v="4"/>
    <n v="549"/>
    <s v="549G"/>
    <s v="GRUPO-A"/>
    <s v="Cultura vitivinícola"/>
    <s v="GG"/>
    <s v="GRUPO GRANDE"/>
    <s v="549G"/>
    <s v="GG de Cultura vitivinícola"/>
    <s v="GRUPO-A"/>
    <s v="GG de Cultura vitivinícola"/>
    <s v="2S"/>
    <n v="50793513"/>
    <s v="PAEZ DE LA CADENA"/>
    <s v="TORTOSA"/>
    <s v="FRANCISCO"/>
    <s v="PAEZ DE LA CADENA TORTOSA, FRANCISCO"/>
    <x v="1"/>
    <x v="0"/>
    <x v="0"/>
    <m/>
    <m/>
    <s v="franpaez"/>
    <s v="paco.pc@unirioja.es"/>
    <n v="3.3"/>
    <n v="3.3"/>
    <n v="504"/>
    <s v="PROFESOR TITULAR UNIVERSIDAD"/>
    <s v="C01"/>
    <s v="TIEMPO COMPLETO"/>
    <s v="2018-09-17 00:00:00.0"/>
    <s v="null"/>
    <s v="DF100079"/>
    <s v="PROFESOR TITULAR DE UNIVERSIDAD"/>
    <s v="R101"/>
    <x v="4"/>
    <n v="705"/>
    <s v="PRODUCCIÓN VEGETAL"/>
  </r>
  <r>
    <x v="13"/>
    <n v="16616932"/>
    <x v="4"/>
    <n v="551"/>
    <s v="551G"/>
    <s v="GRUPO-A"/>
    <s v="Marketing internacional del vino"/>
    <s v="GG"/>
    <s v="GRUPO GRANDE"/>
    <s v="551G"/>
    <s v="GG de Márketing internacional del vino"/>
    <s v="GRUPO-A"/>
    <s v="GG de Márketing internacional del vino"/>
    <s v="1S"/>
    <n v="16616932"/>
    <s v="MEDRANO"/>
    <s v="SÁEZ"/>
    <s v="NATALIA"/>
    <s v="MEDRANO SÁEZ, NATALIA"/>
    <x v="1"/>
    <x v="0"/>
    <x v="1"/>
    <m/>
    <m/>
    <s v="namedran"/>
    <s v="natalia.medrano@unirioja.es"/>
    <n v="2.8"/>
    <n v="2.8"/>
    <n v="536"/>
    <s v="PROFESOR INTERINO"/>
    <s v="C01"/>
    <s v="TIEMPO COMPLETO"/>
    <s v="2018-09-17 00:00:00.0"/>
    <s v="2019-01-18 00:00:00.0"/>
    <s v="PI101353"/>
    <s v="PROFESOR CONTRATADO INTERINO TC"/>
    <s v="R104"/>
    <x v="0"/>
    <n v="95"/>
    <s v="COMERCIALIZACIÓN E INVESTIGACIÓN DE MERCADOS"/>
  </r>
  <r>
    <x v="13"/>
    <n v="7852960"/>
    <x v="4"/>
    <n v="553"/>
    <s v="553G"/>
    <s v="GRUPO-A"/>
    <s v="Prácticas externas"/>
    <s v="GG"/>
    <s v="GRUPO GRANDE"/>
    <s v="553G"/>
    <s v="GG de Prácticas en empresa"/>
    <s v="GRUPO-A"/>
    <s v="GG de Prácticas en empresa"/>
    <s v="AN"/>
    <n v="7852960"/>
    <s v="TARDÁGUILA"/>
    <s v="LASO"/>
    <s v="MANUEL JAVIER"/>
    <s v="TARDÁGUILA LASO, MANUEL JAVIER"/>
    <x v="1"/>
    <x v="0"/>
    <x v="0"/>
    <m/>
    <m/>
    <s v="jatardag"/>
    <s v="javier.tardaguila@unirioja.es"/>
    <n v="0.2"/>
    <n v="0.2"/>
    <n v="500"/>
    <s v="CATEDRATICO DE UNIVERSIDAD"/>
    <s v="01R"/>
    <s v="TIEMPO COMPLETO REDUCIDO"/>
    <s v="2018-11-26 00:00:00.0"/>
    <s v="null"/>
    <s v="DF100371"/>
    <s v="CATEDRÁTICO DE UNIVERSIDAD"/>
    <s v="R101"/>
    <x v="4"/>
    <n v="705"/>
    <s v="PRODUCCIÓN VEGETAL"/>
  </r>
  <r>
    <x v="13"/>
    <n v="15863391"/>
    <x v="4"/>
    <n v="553"/>
    <s v="553G"/>
    <s v="GRUPO-A"/>
    <s v="Prácticas externas"/>
    <s v="GG"/>
    <s v="GRUPO GRANDE"/>
    <s v="553G"/>
    <s v="GG de Prácticas en empresa"/>
    <s v="GRUPO-A"/>
    <s v="GG de Prácticas en empresa"/>
    <s v="AN"/>
    <n v="15863391"/>
    <s v="PEÑA"/>
    <s v="NAVARIDAS"/>
    <s v="JOSÉ MIGUEL"/>
    <s v="PEÑA NAVARIDAS, JOSÉ MIGUEL"/>
    <x v="1"/>
    <x v="0"/>
    <x v="0"/>
    <m/>
    <m/>
    <s v="jopena"/>
    <s v="jmiguel.penya@unirioja.es"/>
    <n v="0.2"/>
    <n v="0.2"/>
    <n v="533"/>
    <s v="COLABORADOR-TIPO 2 (Doctor)"/>
    <s v="C01"/>
    <s v="TIEMPO COMPLETO"/>
    <s v="2006-10-01 00:00:00.0"/>
    <s v="null"/>
    <s v="LD100579"/>
    <s v="PROFESOR COLABORADOR TIPO 2"/>
    <s v="R101"/>
    <x v="4"/>
    <n v="500"/>
    <s v="INGENIERÍA AGROFORESTAL"/>
  </r>
  <r>
    <x v="13"/>
    <n v="30520840"/>
    <x v="4"/>
    <n v="553"/>
    <s v="553G"/>
    <s v="GRUPO-A"/>
    <s v="Prácticas externas"/>
    <s v="GG"/>
    <s v="GRUPO GRANDE"/>
    <s v="553G"/>
    <s v="GG de Prácticas en empresa"/>
    <s v="GRUPO-A"/>
    <s v="GG de Prácticas en empresa"/>
    <s v="AN"/>
    <n v="30520840"/>
    <s v="TENA"/>
    <s v="VÁZQUEZ DE LA TORRE"/>
    <s v="MARÍA TERESA"/>
    <s v="TENA VÁZQUEZ DE LA TORRE, MARÍA TERESA"/>
    <x v="1"/>
    <x v="0"/>
    <x v="0"/>
    <m/>
    <m/>
    <s v="matena"/>
    <s v="maria-teresa.tena@unirioja.es"/>
    <n v="0.6"/>
    <n v="0.6"/>
    <s v="A-0500"/>
    <s v="CATEDRATICO DE UNIVERSIDAD"/>
    <s v="01R"/>
    <s v="TIEMPO COMPLETO REDUCIDO"/>
    <s v="2016-09-15 00:00:00.0"/>
    <s v="null"/>
    <s v="DF100288"/>
    <s v="CATEDRÁTICO DE UNIVERSIDAD"/>
    <s v="R112"/>
    <x v="8"/>
    <n v="750"/>
    <s v="QUÍMICA ANALÍTICA"/>
  </r>
  <r>
    <x v="13"/>
    <n v="31618249"/>
    <x v="4"/>
    <n v="553"/>
    <s v="553G"/>
    <s v="GRUPO-A"/>
    <s v="Prácticas externas"/>
    <s v="GG"/>
    <s v="GRUPO GRANDE"/>
    <s v="553G"/>
    <s v="GG de Prácticas en empresa"/>
    <s v="GRUPO-A"/>
    <s v="GG de Prácticas en empresa"/>
    <s v="AN"/>
    <n v="31618249"/>
    <s v="ANDRADES"/>
    <s v="RODRÍGUEZ"/>
    <s v="MARÍA SOLEDAD"/>
    <s v="ANDRADES RODRÍGUEZ, MARÍA SOLEDAD"/>
    <x v="0"/>
    <x v="0"/>
    <x v="0"/>
    <m/>
    <m/>
    <s v="mandrade"/>
    <s v="marisol.andrades@unirioja.es"/>
    <n v="0.2"/>
    <n v="0.2"/>
    <n v="504"/>
    <s v="PROFESOR TITULAR UNIVERSIDAD"/>
    <s v="01R"/>
    <s v="TIEMPO COMPLETO REDUCIDO"/>
    <s v="2018-09-17 00:00:00.0"/>
    <s v="null"/>
    <s v="DF3164"/>
    <s v="TITULAR DE ESCUELAS UNIVERSITARIAS"/>
    <s v="R101"/>
    <x v="4"/>
    <n v="705"/>
    <s v="PRODUCCIÓN VEGETAL"/>
  </r>
  <r>
    <x v="13"/>
    <n v="72778746"/>
    <x v="4"/>
    <n v="553"/>
    <s v="553G"/>
    <s v="GRUPO-A"/>
    <s v="Prácticas externas"/>
    <s v="GG"/>
    <s v="GRUPO GRANDE"/>
    <s v="553G"/>
    <s v="GG de Prácticas en empresa"/>
    <s v="GRUPO-A"/>
    <s v="GG de Prácticas en empresa"/>
    <s v="AN"/>
    <n v="72778746"/>
    <s v="PÉREZ"/>
    <s v="MORENO"/>
    <s v="IGNACIO"/>
    <s v="PÉREZ MORENO, IGNACIO"/>
    <x v="0"/>
    <x v="0"/>
    <x v="0"/>
    <m/>
    <m/>
    <s v="igperez"/>
    <s v="ignacio.perez@unirioja.es"/>
    <n v="0.2"/>
    <n v="0.2"/>
    <n v="504"/>
    <s v="PROFESOR TITULAR UNIVERSIDAD"/>
    <s v="01R"/>
    <s v="TIEMPO COMPLETO REDUCIDO"/>
    <s v="2017-09-15 00:00:00.0"/>
    <s v="null"/>
    <s v="DF3158"/>
    <s v="TITULAR DE UNIVERSIDAD"/>
    <s v="R101"/>
    <x v="4"/>
    <n v="705"/>
    <s v="PRODUCCIÓN VEGETAL"/>
  </r>
  <r>
    <x v="13"/>
    <n v="71458565"/>
    <x v="4"/>
    <n v="556"/>
    <s v="556G"/>
    <s v="GRUPO-A"/>
    <s v="Sistemas de calidad y seguridad laboral"/>
    <s v="GG"/>
    <s v="GRUPO GRANDE"/>
    <s v="556G"/>
    <s v="GG de Sistemas de calidad y seguridad laboral"/>
    <s v="GRUPO-A"/>
    <s v="GG de Sistemas de calidad y seguridad laboral"/>
    <s v="1S"/>
    <n v="71458565"/>
    <s v="GARCÍA"/>
    <s v="GONZÁLEZ"/>
    <s v="JULIA"/>
    <s v="GARCÍA GONZÁLEZ, JULIA"/>
    <x v="1"/>
    <x v="0"/>
    <x v="0"/>
    <m/>
    <m/>
    <s v="jugarcgo"/>
    <s v="julia.garciag@unirioja.es"/>
    <n v="1"/>
    <n v="1"/>
    <n v="7081"/>
    <s v="AYUDANTE (DOCTOR)"/>
    <s v="C01"/>
    <s v="TIEMPO COMPLETO"/>
    <s v="2018-09-17 00:00:00.0"/>
    <s v="2019-02-03 00:00:00.0"/>
    <s v="PI101346"/>
    <s v="PROFESOR AYUDANTE DOCTOR"/>
    <s v="R101"/>
    <x v="4"/>
    <n v="500"/>
    <s v="INGENIERÍA AGROFORESTAL"/>
  </r>
  <r>
    <x v="13"/>
    <n v="76629951"/>
    <x v="4"/>
    <n v="557"/>
    <s v="557G"/>
    <s v="GRUPO-A"/>
    <s v="Viticultura de precisión"/>
    <s v="GG"/>
    <s v="GRUPO GRANDE"/>
    <s v="557G"/>
    <s v="GG de VitIcultura de precisión"/>
    <s v="GRUPO-A"/>
    <s v="GG de VitIcultura de precisión"/>
    <s v="2S"/>
    <n v="76629951"/>
    <s v="PALACIOS"/>
    <s v="LÓPEZ"/>
    <s v="FERNANDO"/>
    <s v="PALACIOS LÓPEZ, FERNANDO"/>
    <x v="1"/>
    <x v="0"/>
    <x v="1"/>
    <m/>
    <m/>
    <s v="fepalal"/>
    <s v="fernando.palacios@alum.unirioja.es"/>
    <n v="0.5"/>
    <n v="0.5"/>
    <n v="121"/>
    <s v="PERSONAL INVESTIGADOR EN FORMACIÓN"/>
    <n v="0"/>
    <s v="_"/>
    <s v="2017-06-01 00:00:00.0"/>
    <s v="2019-05-31 00:00:00.0"/>
    <s v="D01BECARIO3"/>
    <s v="PERSONAL INVESTIGADOR PREDOCTORAL EN FORMACIÓN"/>
    <s v="R101"/>
    <x v="4"/>
    <n v="705"/>
    <s v="PRODUCCIÓN VEGETAL"/>
  </r>
  <r>
    <x v="13"/>
    <n v="10200766"/>
    <x v="4"/>
    <n v="557"/>
    <s v="557R"/>
    <s v="GRUPO-A1"/>
    <s v="Viticultura de precisión"/>
    <s v="GR"/>
    <s v="GRUPO REDUCIDO"/>
    <s v="557R"/>
    <s v="GR de VitIcultura de precisión"/>
    <s v="GRUPO-A1"/>
    <s v="GR de VitIcultura de precisión"/>
    <s v="2S"/>
    <n v="10200766"/>
    <s v="ROMÁN"/>
    <s v="FERNÁNDEZ"/>
    <s v="LUIS RUBÉN"/>
    <s v="ROMÁN FERNÁNDEZ, LUIS RUBÉN"/>
    <x v="1"/>
    <x v="0"/>
    <x v="0"/>
    <m/>
    <m/>
    <s v="luroman"/>
    <s v="luis-ruben.roman@unirioja.es"/>
    <n v="0.8"/>
    <n v="0.8"/>
    <n v="532"/>
    <s v="LABORAL DOCENTE-ASOCIADO"/>
    <s v="P06"/>
    <s v="TIEMPO PARCIAL (6+6 HORAS)"/>
    <s v="2019-02-07 00:00:00.0"/>
    <s v="2019-09-14 00:00:00.0"/>
    <s v="PI101451"/>
    <s v="PROFESOR ASOCIADO"/>
    <s v="R101"/>
    <x v="4"/>
    <n v="705"/>
    <s v="PRODUCCIÓN VEGETAL"/>
  </r>
  <r>
    <x v="13"/>
    <n v="72781903"/>
    <x v="4"/>
    <n v="558"/>
    <s v="558G"/>
    <s v="GRUPO-A"/>
    <s v="Ingeniería de procesos enológicos"/>
    <s v="GG"/>
    <s v="GRUPO GRANDE"/>
    <s v="558G"/>
    <s v="GG de Ingenieria de procesos enológicos"/>
    <s v="GRUPO-A"/>
    <s v="GG de Ingenieria de procesos enológicos"/>
    <s v="2S"/>
    <n v="72781903"/>
    <s v="ARBIZU"/>
    <s v="MILAGRO"/>
    <s v="MARÍA JULIA"/>
    <s v="ARBIZU MILAGRO, MARÍA JULIA"/>
    <x v="1"/>
    <x v="0"/>
    <x v="0"/>
    <m/>
    <m/>
    <s v="juarbizu"/>
    <s v="julia.arbizu@unirioja.es"/>
    <n v="0.5"/>
    <n v="0.5"/>
    <n v="536"/>
    <s v="PROFESOR INTERINO"/>
    <s v="C01"/>
    <s v="TIEMPO COMPLETO"/>
    <s v="2015-09-15 00:00:00.0"/>
    <s v="null"/>
    <s v="PI101012"/>
    <s v="PROFESOR CONTRATADO INTERINO"/>
    <s v="R101"/>
    <x v="4"/>
    <n v="500"/>
    <s v="INGENIERÍA AGROFORESTAL"/>
  </r>
  <r>
    <x v="14"/>
    <n v="72781903"/>
    <x v="4"/>
    <n v="558"/>
    <s v="558G"/>
    <s v="GRUPO-A"/>
    <s v="Ingeniería de procesos enológicos"/>
    <s v="GG"/>
    <s v="GRUPO GRANDE"/>
    <s v="558G"/>
    <s v="GG de Ingenieria de procesos enológicos"/>
    <s v="GRUPO-A"/>
    <s v="GG de Ingenieria de procesos enológicos"/>
    <s v="2S"/>
    <n v="72781903"/>
    <s v="ARBIZU"/>
    <s v="MILAGRO"/>
    <s v="MARÍA JULIA"/>
    <s v="ARBIZU MILAGRO, MARÍA JULIA"/>
    <x v="1"/>
    <x v="0"/>
    <x v="0"/>
    <m/>
    <m/>
    <s v="juarbizu"/>
    <s v="julia.arbizu@unirioja.es"/>
    <n v="0.5"/>
    <m/>
    <n v="536"/>
    <s v="PROFESOR INTERINO"/>
    <s v="C01"/>
    <s v="TIEMPO COMPLETO"/>
    <s v="2015-09-15 00:00:00.0"/>
    <s v="null"/>
    <s v="PI101012"/>
    <s v="PROFESOR CONTRATADO INTERINO"/>
    <s v="R101"/>
    <x v="4"/>
    <n v="500"/>
    <s v="INGENIERÍA AGROFORESTAL"/>
  </r>
  <r>
    <x v="13"/>
    <n v="77353168"/>
    <x v="4"/>
    <n v="559"/>
    <s v="559L"/>
    <s v="GRUPO-A1"/>
    <s v="Prácticas integradas de viticultura"/>
    <s v="GL"/>
    <s v="GRUPO DE LABORATORIO"/>
    <s v="559L"/>
    <s v="GL de Prácticas integradas de viticultura"/>
    <s v="GRUPO-A1"/>
    <s v="GL de Prácticas integradas de viticultura"/>
    <s v="AN"/>
    <n v="77353168"/>
    <s v="GUTIÉRREZ"/>
    <s v="SALCEDO"/>
    <s v="SALVADOR"/>
    <s v="GUTIÉRREZ SALCEDO, SALVADOR"/>
    <x v="1"/>
    <x v="0"/>
    <x v="1"/>
    <m/>
    <m/>
    <s v="sagutis"/>
    <s v="salvador.gutierrez@alum.unirioja.es"/>
    <n v="0.15"/>
    <n v="0.15"/>
    <n v="121"/>
    <s v="PERSONAL INVESTIGADOR EN FORMACIÓN"/>
    <n v="0"/>
    <s v="_"/>
    <s v="2016-09-01 00:00:00.0"/>
    <s v="2019-02-06 00:00:00.0"/>
    <s v="D01BECARIO2"/>
    <s v="PERSONAL INVESTIGADOR PREDOCTORAL EN FORMACIÓN"/>
    <s v="R101"/>
    <x v="4"/>
    <n v="705"/>
    <s v="PRODUCCIÓN VEGETAL"/>
  </r>
  <r>
    <x v="14"/>
    <n v="7852960"/>
    <x v="4"/>
    <n v="559"/>
    <s v="559G"/>
    <s v="GRUPO-A"/>
    <s v="Prácticas integradas de viticultura"/>
    <s v="GG"/>
    <s v="GRUPO GRANDE"/>
    <s v="559G"/>
    <s v="GG de Prácticas integradas de viticultura"/>
    <s v="GRUPO-A"/>
    <s v="GG de Prácticas integradas de viticultura"/>
    <s v="AN"/>
    <n v="7852960"/>
    <s v="TARDÁGUILA"/>
    <s v="LASO"/>
    <s v="MANUEL JAVIER"/>
    <s v="TARDÁGUILA LASO, MANUEL JAVIER"/>
    <x v="1"/>
    <x v="0"/>
    <x v="0"/>
    <m/>
    <m/>
    <s v="jatardag"/>
    <s v="javier.tardaguila@unirioja.es"/>
    <n v="1"/>
    <m/>
    <n v="500"/>
    <s v="CATEDRATICO DE UNIVERSIDAD"/>
    <s v="01R"/>
    <s v="TIEMPO COMPLETO REDUCIDO"/>
    <s v="2018-11-26 00:00:00.0"/>
    <s v="null"/>
    <s v="DF100371"/>
    <s v="CATEDRÁTICO DE UNIVERSIDAD"/>
    <s v="R101"/>
    <x v="4"/>
    <n v="705"/>
    <s v="PRODUCCIÓN VEGETAL"/>
  </r>
  <r>
    <x v="14"/>
    <n v="10200766"/>
    <x v="4"/>
    <n v="559"/>
    <s v="559L"/>
    <s v="GRUPO-A1"/>
    <s v="Prácticas integradas de viticultura"/>
    <s v="GL"/>
    <s v="GRUPO DE LABORATORIO"/>
    <s v="559L"/>
    <s v="GL de Prácticas integradas de viticultura"/>
    <s v="GRUPO-A1"/>
    <s v="GL de Prácticas integradas de viticultura"/>
    <s v="AN"/>
    <n v="10200766"/>
    <s v="ROMÁN"/>
    <s v="FERNÁNDEZ"/>
    <s v="LUIS RUBÉN"/>
    <s v="ROMÁN FERNÁNDEZ, LUIS RUBÉN"/>
    <x v="1"/>
    <x v="0"/>
    <x v="0"/>
    <m/>
    <m/>
    <s v="luroman"/>
    <s v="luis-ruben.roman@unirioja.es"/>
    <n v="1.1000000000000001"/>
    <m/>
    <n v="532"/>
    <s v="LABORAL DOCENTE-ASOCIADO"/>
    <s v="P06"/>
    <s v="TIEMPO PARCIAL (6+6 HORAS)"/>
    <s v="2019-02-07 00:00:00.0"/>
    <s v="2019-09-14 00:00:00.0"/>
    <s v="PI101451"/>
    <s v="PROFESOR ASOCIADO"/>
    <s v="R101"/>
    <x v="4"/>
    <n v="705"/>
    <s v="PRODUCCIÓN VEGETAL"/>
  </r>
  <r>
    <x v="14"/>
    <n v="77353168"/>
    <x v="4"/>
    <n v="559"/>
    <s v="559L"/>
    <s v="GRUPO-A1"/>
    <s v="Prácticas integradas de viticultura"/>
    <s v="GL"/>
    <s v="GRUPO DE LABORATORIO"/>
    <s v="559L"/>
    <s v="GL de Prácticas integradas de viticultura"/>
    <s v="GRUPO-A1"/>
    <s v="GL de Prácticas integradas de viticultura"/>
    <s v="AN"/>
    <n v="77353168"/>
    <s v="GUTIÉRREZ"/>
    <s v="SALCEDO"/>
    <s v="SALVADOR"/>
    <s v="GUTIÉRREZ SALCEDO, SALVADOR"/>
    <x v="1"/>
    <x v="0"/>
    <x v="1"/>
    <m/>
    <m/>
    <s v="sagutis"/>
    <s v="salvador.gutierrez@alum.unirioja.es"/>
    <n v="0.15"/>
    <m/>
    <n v="121"/>
    <s v="PERSONAL INVESTIGADOR EN FORMACIÓN"/>
    <n v="0"/>
    <s v="_"/>
    <s v="2016-09-01 00:00:00.0"/>
    <s v="2019-02-06 00:00:00.0"/>
    <s v="D01BECARIO2"/>
    <s v="PERSONAL INVESTIGADOR PREDOCTORAL EN FORMACIÓN"/>
    <s v="R101"/>
    <x v="4"/>
    <n v="705"/>
    <s v="PRODUCCIÓN VEGETAL"/>
  </r>
  <r>
    <x v="14"/>
    <n v="72778746"/>
    <x v="4"/>
    <n v="560"/>
    <s v="560L"/>
    <s v="GRUPO-A1"/>
    <s v="Protección de cultivos"/>
    <s v="GL"/>
    <s v="GRUPO DE LABORATORIO"/>
    <s v="560L"/>
    <s v="GL de Protección de cultivos"/>
    <s v="GRUPO-A1"/>
    <s v="GL de Protección de cultivos"/>
    <s v="1S"/>
    <n v="72778746"/>
    <s v="PÉREZ"/>
    <s v="MORENO"/>
    <s v="IGNACIO"/>
    <s v="PÉREZ MORENO, IGNACIO"/>
    <x v="0"/>
    <x v="0"/>
    <x v="0"/>
    <m/>
    <m/>
    <s v="igperez"/>
    <s v="ignacio.perez@unirioja.es"/>
    <n v="1"/>
    <m/>
    <n v="504"/>
    <s v="PROFESOR TITULAR UNIVERSIDAD"/>
    <s v="01R"/>
    <s v="TIEMPO COMPLETO REDUCIDO"/>
    <s v="2017-09-15 00:00:00.0"/>
    <s v="null"/>
    <s v="DF3158"/>
    <s v="TITULAR DE UNIVERSIDAD"/>
    <s v="R101"/>
    <x v="4"/>
    <n v="705"/>
    <s v="PRODUCCIÓN VEGETAL"/>
  </r>
  <r>
    <x v="13"/>
    <n v="16787895"/>
    <x v="4"/>
    <n v="564"/>
    <s v="564G"/>
    <s v="GRUPO-A"/>
    <s v="Diseño de industrias"/>
    <s v="GG"/>
    <s v="GRUPO GRANDE"/>
    <s v="564G"/>
    <s v="GG de Diseño de industrias"/>
    <s v="GRUPO-A"/>
    <s v="GG de Diseño de industrias"/>
    <s v="1S"/>
    <n v="16787895"/>
    <s v="MARTÍNEZ"/>
    <s v="BLASCO"/>
    <s v="ISABEL"/>
    <s v="MARTÍNEZ BLASCO, ISABEL"/>
    <x v="1"/>
    <x v="0"/>
    <x v="0"/>
    <m/>
    <m/>
    <s v="mismabla"/>
    <s v="isabel.martinez@unirioja.es"/>
    <n v="2.5"/>
    <n v="2.5"/>
    <n v="532"/>
    <s v="LABORAL DOCENTE-ASOCIADO"/>
    <s v="P03"/>
    <s v="TIEMPO PARCIAL (3+3 HORAS)"/>
    <s v="2015-09-15 00:00:00.0"/>
    <s v="2019-09-14 00:00:00.0"/>
    <s v="PI101013"/>
    <s v="PROFESOR ASOCIADO"/>
    <s v="R101"/>
    <x v="4"/>
    <n v="500"/>
    <s v="INGENIERÍA AGROFORESTAL"/>
  </r>
  <r>
    <x v="14"/>
    <n v="16787895"/>
    <x v="4"/>
    <n v="564"/>
    <s v="564G"/>
    <s v="GRUPO-A"/>
    <s v="Diseño de industrias"/>
    <s v="GG"/>
    <s v="GRUPO GRANDE"/>
    <s v="564G"/>
    <s v="GG de Diseño de industrias"/>
    <s v="GRUPO-A"/>
    <s v="GG de Diseño de industrias"/>
    <s v="1S"/>
    <n v="16787895"/>
    <s v="MARTÍNEZ"/>
    <s v="BLASCO"/>
    <s v="ISABEL"/>
    <s v="MARTÍNEZ BLASCO, ISABEL"/>
    <x v="1"/>
    <x v="0"/>
    <x v="0"/>
    <m/>
    <m/>
    <s v="mismabla"/>
    <s v="isabel.martinez@unirioja.es"/>
    <n v="2.5"/>
    <m/>
    <n v="532"/>
    <s v="LABORAL DOCENTE-ASOCIADO"/>
    <s v="P03"/>
    <s v="TIEMPO PARCIAL (3+3 HORAS)"/>
    <s v="2015-09-15 00:00:00.0"/>
    <s v="2019-09-14 00:00:00.0"/>
    <s v="PI101013"/>
    <s v="PROFESOR ASOCIADO"/>
    <s v="R101"/>
    <x v="4"/>
    <n v="500"/>
    <s v="INGENIERÍA AGROFORESTAL"/>
  </r>
  <r>
    <x v="13"/>
    <n v="71427482"/>
    <x v="4"/>
    <n v="565"/>
    <s v="565G"/>
    <s v="GRUPO-A"/>
    <s v="Equipos y máquinas en ingeniería alimentaria"/>
    <s v="GG"/>
    <s v="GRUPO GRANDE"/>
    <s v="565G"/>
    <s v="GG de Equipos y máquinas en ingeniería alimentaria"/>
    <s v="GRUPO-A"/>
    <s v="GG de Equipos y máquinas en ingeniería alimentaria"/>
    <s v="1S"/>
    <n v="71427482"/>
    <s v="TASCÓN"/>
    <s v="VEGAS"/>
    <s v="ALBERTO"/>
    <s v="TASCÓN VEGAS, ALBERTO"/>
    <x v="0"/>
    <x v="0"/>
    <x v="0"/>
    <m/>
    <m/>
    <s v="altascon"/>
    <s v="alberto.tascon@unirioja.es"/>
    <n v="0"/>
    <n v="0"/>
    <s v="A-0504"/>
    <s v="PROFESOR TITULAR UNIVERSIDAD"/>
    <s v="C01"/>
    <s v="TIEMPO COMPLETO"/>
    <s v="2010-09-01 00:00:00.0"/>
    <s v="null"/>
    <s v="DF100264"/>
    <s v="PROFESOR TITULAR INTERINO"/>
    <s v="R101"/>
    <x v="4"/>
    <n v="500"/>
    <s v="INGENIERÍA AGROFORESTAL"/>
  </r>
  <r>
    <x v="14"/>
    <n v="71458565"/>
    <x v="4"/>
    <n v="565"/>
    <s v="565G"/>
    <s v="GRUPO-A"/>
    <s v="Equipos y máquinas en ingeniería alimentaria"/>
    <s v="GG"/>
    <s v="GRUPO GRANDE"/>
    <s v="565G"/>
    <s v="GG de Equipos y máquinas en ingeniería alimentaria"/>
    <s v="GRUPO-A"/>
    <s v="GG de Equipos y máquinas en ingeniería alimentaria"/>
    <s v="1S"/>
    <n v="71458565"/>
    <s v="GARCÍA"/>
    <s v="GONZÁLEZ"/>
    <s v="JULIA"/>
    <s v="GARCÍA GONZÁLEZ, JULIA"/>
    <x v="1"/>
    <x v="0"/>
    <x v="0"/>
    <m/>
    <m/>
    <s v="jugarcgo"/>
    <s v="julia.garciag@unirioja.es"/>
    <n v="2.5"/>
    <m/>
    <n v="7081"/>
    <s v="AYUDANTE (DOCTOR)"/>
    <s v="C01"/>
    <s v="TIEMPO COMPLETO"/>
    <s v="2018-09-17 00:00:00.0"/>
    <s v="2019-02-03 00:00:00.0"/>
    <s v="PI101346"/>
    <s v="PROFESOR AYUDANTE DOCTOR"/>
    <s v="R101"/>
    <x v="4"/>
    <n v="500"/>
    <s v="INGENIERÍA AGROFORESTAL"/>
  </r>
  <r>
    <x v="13"/>
    <n v="16561901"/>
    <x v="4"/>
    <n v="566"/>
    <s v="566G"/>
    <s v="GRUPO-A"/>
    <s v="Estructuras y construcción"/>
    <s v="GG"/>
    <s v="GRUPO GRANDE"/>
    <s v="566G"/>
    <s v="GG de Estructuras y construcción"/>
    <s v="GRUPO-A"/>
    <s v="GG de Estructuras y construcción"/>
    <s v="1S"/>
    <n v="16561901"/>
    <s v="FRAILE"/>
    <s v="GARCÍA"/>
    <s v="ESTEBAN"/>
    <s v="FRAILE GARCÍA, ESTEBAN"/>
    <x v="1"/>
    <x v="0"/>
    <x v="1"/>
    <m/>
    <m/>
    <s v="esfraile"/>
    <s v="esteban.fraile@unirioja.es"/>
    <n v="0"/>
    <n v="0"/>
    <n v="536"/>
    <s v="PROFESOR INTERINO"/>
    <s v="C01"/>
    <s v="TIEMPO COMPLETO"/>
    <s v="2012-09-01 00:00:00.0"/>
    <s v="null"/>
    <s v="PI100871"/>
    <s v="PROFESOR CONTRATADO INTERINO"/>
    <s v="R110"/>
    <x v="10"/>
    <n v="605"/>
    <s v="MECÁNICA DE MEDIOS CONTINUOS Y TEORÍA DE ESTRUCTUR"/>
  </r>
  <r>
    <x v="13"/>
    <n v="16588620"/>
    <x v="4"/>
    <n v="566"/>
    <s v="566G"/>
    <s v="GRUPO-A"/>
    <s v="Estructuras y construcción"/>
    <s v="GG"/>
    <s v="GRUPO GRANDE"/>
    <s v="566G"/>
    <s v="GG de Estructuras y construcción"/>
    <s v="GRUPO-A"/>
    <s v="GG de Estructuras y construcción"/>
    <s v="1S"/>
    <n v="16588620"/>
    <s v="FERREIRO"/>
    <s v="CABELLO"/>
    <s v="JAVIER"/>
    <s v="FERREIRO CABELLO, JAVIER"/>
    <x v="0"/>
    <x v="0"/>
    <x v="1"/>
    <m/>
    <m/>
    <s v="jaferrei"/>
    <s v="javier.ferreiro@unirioja.es"/>
    <n v="3.8"/>
    <n v="3.8"/>
    <n v="532"/>
    <s v="LABORAL DOCENTE-ASOCIADO"/>
    <s v="P06"/>
    <s v="TIEMPO PARCIAL (6+6 HORAS)"/>
    <s v="2018-09-28 00:00:00.0"/>
    <s v="2019-09-14 00:00:00.0"/>
    <s v="PI101044"/>
    <s v="PROFESOR ASOCIADO"/>
    <s v="R110"/>
    <x v="10"/>
    <n v="605"/>
    <s v="MECÁNICA DE MEDIOS CONTINUOS Y TEORÍA DE ESTRUCTUR"/>
  </r>
  <r>
    <x v="14"/>
    <n v="16561901"/>
    <x v="4"/>
    <n v="566"/>
    <s v="566G"/>
    <s v="GRUPO-A"/>
    <s v="Estructuras y construcción"/>
    <s v="GG"/>
    <s v="GRUPO GRANDE"/>
    <s v="566G"/>
    <s v="GG de Estructuras y construcción"/>
    <s v="GRUPO-A"/>
    <s v="GG de Estructuras y construcción"/>
    <s v="1S"/>
    <n v="16561901"/>
    <s v="FRAILE"/>
    <s v="GARCÍA"/>
    <s v="ESTEBAN"/>
    <s v="FRAILE GARCÍA, ESTEBAN"/>
    <x v="1"/>
    <x v="0"/>
    <x v="1"/>
    <m/>
    <m/>
    <s v="esfraile"/>
    <s v="esteban.fraile@unirioja.es"/>
    <n v="0"/>
    <m/>
    <n v="536"/>
    <s v="PROFESOR INTERINO"/>
    <s v="C01"/>
    <s v="TIEMPO COMPLETO"/>
    <s v="2012-09-01 00:00:00.0"/>
    <s v="null"/>
    <s v="PI100871"/>
    <s v="PROFESOR CONTRATADO INTERINO"/>
    <s v="R110"/>
    <x v="10"/>
    <n v="605"/>
    <s v="MECÁNICA DE MEDIOS CONTINUOS Y TEORÍA DE ESTRUCTUR"/>
  </r>
  <r>
    <x v="14"/>
    <n v="16588620"/>
    <x v="4"/>
    <n v="566"/>
    <s v="566G"/>
    <s v="GRUPO-A"/>
    <s v="Estructuras y construcción"/>
    <s v="GG"/>
    <s v="GRUPO GRANDE"/>
    <s v="566G"/>
    <s v="GG de Estructuras y construcción"/>
    <s v="GRUPO-A"/>
    <s v="GG de Estructuras y construcción"/>
    <s v="1S"/>
    <n v="16588620"/>
    <s v="FERREIRO"/>
    <s v="CABELLO"/>
    <s v="JAVIER"/>
    <s v="FERREIRO CABELLO, JAVIER"/>
    <x v="0"/>
    <x v="0"/>
    <x v="1"/>
    <m/>
    <m/>
    <s v="jaferrei"/>
    <s v="javier.ferreiro@unirioja.es"/>
    <n v="3.8"/>
    <m/>
    <n v="532"/>
    <s v="LABORAL DOCENTE-ASOCIADO"/>
    <s v="P06"/>
    <s v="TIEMPO PARCIAL (6+6 HORAS)"/>
    <s v="2018-09-28 00:00:00.0"/>
    <s v="2019-09-14 00:00:00.0"/>
    <s v="PI101044"/>
    <s v="PROFESOR ASOCIADO"/>
    <s v="R110"/>
    <x v="10"/>
    <n v="605"/>
    <s v="MECÁNICA DE MEDIOS CONTINUOS Y TEORÍA DE ESTRUCTUR"/>
  </r>
  <r>
    <x v="13"/>
    <n v="16587858"/>
    <x v="4"/>
    <n v="567"/>
    <s v="567G"/>
    <s v="GRUPO-A"/>
    <s v="Gestión de residuos"/>
    <s v="GG"/>
    <s v="GRUPO GRANDE"/>
    <s v="567G"/>
    <s v="GG de Gestión de residuos"/>
    <s v="GRUPO-A"/>
    <s v="GG de Gestión de residuos"/>
    <s v="2S"/>
    <n v="16587858"/>
    <s v="SÁENZ DE URTURI"/>
    <s v="SÁNCHEZ"/>
    <s v="IGNACIO"/>
    <s v="SÁENZ DE URTURI SÁNCHEZ, IGNACIO"/>
    <x v="1"/>
    <x v="0"/>
    <x v="1"/>
    <m/>
    <m/>
    <s v="igsaenzd"/>
    <s v="ignacio.saenz-deurturi@unirioja.es"/>
    <n v="0.8"/>
    <n v="0.8"/>
    <n v="532"/>
    <s v="LABORAL DOCENTE-ASOCIADO"/>
    <s v="P02"/>
    <s v="TIEMPO PARCIAL (2+2 HORAS)"/>
    <s v="2016-09-15 00:00:00.0"/>
    <s v="2019-09-14 00:00:00.0"/>
    <s v="PI101096"/>
    <s v="PROFESOR ASOCIADO"/>
    <s v="R101"/>
    <x v="4"/>
    <n v="500"/>
    <s v="INGENIERÍA AGROFORESTAL"/>
  </r>
  <r>
    <x v="13"/>
    <n v="16586033"/>
    <x v="4"/>
    <n v="567"/>
    <s v="567L"/>
    <s v="GRUPO-A1"/>
    <s v="Gestión de residuos"/>
    <s v="GL"/>
    <s v="GRUPO DE LABORATORIO"/>
    <s v="567L"/>
    <s v="GL de Gestión de residuos"/>
    <s v="GRUPO-A1"/>
    <s v="GL de Gestión de residuos"/>
    <s v="2S"/>
    <n v="16586033"/>
    <s v="BAYONA"/>
    <s v="MANZANARES"/>
    <s v="JUDIT"/>
    <s v="BAYONA MANZANARES, JUDIT"/>
    <x v="1"/>
    <x v="0"/>
    <x v="1"/>
    <m/>
    <m/>
    <s v="jubayona"/>
    <s v="judit.bayona@unirioja.es"/>
    <n v="0.5"/>
    <n v="0.5"/>
    <n v="532"/>
    <s v="LABORAL DOCENTE-ASOCIADO"/>
    <s v="P02"/>
    <s v="TIEMPO PARCIAL (2+2 HORAS)"/>
    <s v="2016-09-15 00:00:00.0"/>
    <s v="2019-09-14 00:00:00.0"/>
    <s v="PI101097"/>
    <s v="PROFESOR ASOCIADO"/>
    <s v="R101"/>
    <x v="4"/>
    <n v="500"/>
    <s v="INGENIERÍA AGROFORESTAL"/>
  </r>
  <r>
    <x v="14"/>
    <n v="16587858"/>
    <x v="4"/>
    <n v="567"/>
    <s v="567G"/>
    <s v="GRUPO-A"/>
    <s v="Gestión de residuos"/>
    <s v="GG"/>
    <s v="GRUPO GRANDE"/>
    <s v="567G"/>
    <s v="GG de Gestión de residuos"/>
    <s v="GRUPO-A"/>
    <s v="GG de Gestión de residuos"/>
    <s v="2S"/>
    <n v="16587858"/>
    <s v="SÁENZ DE URTURI"/>
    <s v="SÁNCHEZ"/>
    <s v="IGNACIO"/>
    <s v="SÁENZ DE URTURI SÁNCHEZ, IGNACIO"/>
    <x v="1"/>
    <x v="0"/>
    <x v="1"/>
    <m/>
    <m/>
    <s v="igsaenzd"/>
    <s v="ignacio.saenz-deurturi@unirioja.es"/>
    <n v="0.8"/>
    <m/>
    <n v="532"/>
    <s v="LABORAL DOCENTE-ASOCIADO"/>
    <s v="P02"/>
    <s v="TIEMPO PARCIAL (2+2 HORAS)"/>
    <s v="2016-09-15 00:00:00.0"/>
    <s v="2019-09-14 00:00:00.0"/>
    <s v="PI101096"/>
    <s v="PROFESOR ASOCIADO"/>
    <s v="R101"/>
    <x v="4"/>
    <n v="500"/>
    <s v="INGENIERÍA AGROFORESTAL"/>
  </r>
  <r>
    <x v="13"/>
    <n v="16261031"/>
    <x v="4"/>
    <n v="568"/>
    <s v="568G"/>
    <s v="GRUPO-A"/>
    <s v="Legislación vitivinícola"/>
    <s v="GG"/>
    <s v="GRUPO GRANDE"/>
    <s v="568G"/>
    <s v="GG de Legislación vitivinícola"/>
    <s v="GRUPO-A"/>
    <s v="GG de Legislación vitivinícola"/>
    <s v="2S"/>
    <n v="16261031"/>
    <s v="SANTAMARÍA"/>
    <s v="ARINAS"/>
    <s v="RENÉ JAVIER"/>
    <s v="SANTAMARÍA ARINAS, RENÉ JAVIER"/>
    <x v="0"/>
    <x v="0"/>
    <x v="0"/>
    <m/>
    <m/>
    <s v="resantam"/>
    <s v="rene-javier.santamaria@unirioja.es"/>
    <n v="0"/>
    <n v="0"/>
    <n v="504"/>
    <s v="PROFESOR TITULAR UNIVERSIDAD"/>
    <s v="01R"/>
    <s v="TIEMPO COMPLETO REDUCIDO"/>
    <s v="2016-09-15 00:00:00.0"/>
    <s v="null"/>
    <s v="DF100199"/>
    <s v="PROFESOR TITULAR DE UNIVERSIDAD"/>
    <s v="R103"/>
    <x v="1"/>
    <n v="125"/>
    <s v="DERECHO ADMINISTRATIVO"/>
  </r>
  <r>
    <x v="13"/>
    <n v="16566979"/>
    <x v="4"/>
    <n v="568"/>
    <s v="568G"/>
    <s v="GRUPO-A"/>
    <s v="Legislación vitivinícola"/>
    <s v="GG"/>
    <s v="GRUPO GRANDE"/>
    <s v="568G"/>
    <s v="GG de Legislación vitivinícola"/>
    <s v="GRUPO-A"/>
    <s v="GG de Legislación vitivinícola"/>
    <s v="2S"/>
    <n v="16566979"/>
    <s v="BARRIOBERO"/>
    <s v="MARTÍNEZ"/>
    <s v="IGNACIO"/>
    <s v="BARRIOBERO MARTÍNEZ, IGNACIO"/>
    <x v="1"/>
    <x v="0"/>
    <x v="0"/>
    <m/>
    <m/>
    <s v="igbarrio"/>
    <s v="ignacio.barriobero@unirioja.es"/>
    <n v="2.2000000000000002"/>
    <n v="2.2000000000000002"/>
    <n v="532"/>
    <s v="LABORAL DOCENTE-ASOCIADO"/>
    <s v="P06"/>
    <s v="TIEMPO PARCIAL (6+6 HORAS)"/>
    <s v="2016-09-15 00:00:00.0"/>
    <s v="2019-09-14 00:00:00.0"/>
    <s v="PI101100"/>
    <s v="PROFESOR ASOCIADO"/>
    <s v="R103"/>
    <x v="1"/>
    <n v="125"/>
    <s v="DERECHO ADMINISTRATIVO"/>
  </r>
  <r>
    <x v="14"/>
    <n v="16261031"/>
    <x v="4"/>
    <n v="568"/>
    <s v="568G"/>
    <s v="GRUPO-A"/>
    <s v="Legislación vitivinícola"/>
    <s v="GG"/>
    <s v="GRUPO GRANDE"/>
    <s v="568G"/>
    <s v="GG de Legislación vitivinícola"/>
    <s v="GRUPO-A"/>
    <s v="GG de Legislación vitivinícola"/>
    <s v="2S"/>
    <n v="16261031"/>
    <s v="SANTAMARÍA"/>
    <s v="ARINAS"/>
    <s v="RENÉ JAVIER"/>
    <s v="SANTAMARÍA ARINAS, RENÉ JAVIER"/>
    <x v="0"/>
    <x v="0"/>
    <x v="0"/>
    <m/>
    <m/>
    <s v="resantam"/>
    <s v="rene-javier.santamaria@unirioja.es"/>
    <n v="0"/>
    <m/>
    <n v="504"/>
    <s v="PROFESOR TITULAR UNIVERSIDAD"/>
    <s v="01R"/>
    <s v="TIEMPO COMPLETO REDUCIDO"/>
    <s v="2016-09-15 00:00:00.0"/>
    <s v="null"/>
    <s v="DF100199"/>
    <s v="PROFESOR TITULAR DE UNIVERSIDAD"/>
    <s v="R103"/>
    <x v="1"/>
    <n v="125"/>
    <s v="DERECHO ADMINISTRATIVO"/>
  </r>
  <r>
    <x v="14"/>
    <n v="16566979"/>
    <x v="4"/>
    <n v="568"/>
    <s v="568G"/>
    <s v="GRUPO-A"/>
    <s v="Legislación vitivinícola"/>
    <s v="GG"/>
    <s v="GRUPO GRANDE"/>
    <s v="568G"/>
    <s v="GG de Legislación vitivinícola"/>
    <s v="GRUPO-A"/>
    <s v="GG de Legislación vitivinícola"/>
    <s v="2S"/>
    <n v="16566979"/>
    <s v="BARRIOBERO"/>
    <s v="MARTÍNEZ"/>
    <s v="IGNACIO"/>
    <s v="BARRIOBERO MARTÍNEZ, IGNACIO"/>
    <x v="1"/>
    <x v="0"/>
    <x v="0"/>
    <m/>
    <m/>
    <s v="igbarrio"/>
    <s v="ignacio.barriobero@unirioja.es"/>
    <n v="2.2000000000000002"/>
    <m/>
    <n v="532"/>
    <s v="LABORAL DOCENTE-ASOCIADO"/>
    <s v="P06"/>
    <s v="TIEMPO PARCIAL (6+6 HORAS)"/>
    <s v="2016-09-15 00:00:00.0"/>
    <s v="2019-09-14 00:00:00.0"/>
    <s v="PI101100"/>
    <s v="PROFESOR ASOCIADO"/>
    <s v="R103"/>
    <x v="1"/>
    <n v="125"/>
    <s v="DERECHO ADMINISTRATIVO"/>
  </r>
  <r>
    <x v="13"/>
    <n v="9740221"/>
    <x v="4"/>
    <n v="569"/>
    <s v="569G"/>
    <s v="GRUPO-A"/>
    <s v="Procesos tecnológicos"/>
    <s v="GG"/>
    <s v="GRUPO GRANDE"/>
    <s v="569G"/>
    <s v="GG de Procesos tecnológicos"/>
    <s v="GRUPO-A"/>
    <s v="GG de Procesos tecnológicos"/>
    <s v="2S"/>
    <n v="9740221"/>
    <s v="GONZÁLEZ"/>
    <s v="FANDOS"/>
    <s v="MARÍA ELENA"/>
    <s v="GONZÁLEZ FANDOS, MARÍA ELENA"/>
    <x v="0"/>
    <x v="0"/>
    <x v="0"/>
    <m/>
    <m/>
    <s v="elengonz"/>
    <s v="elena.gonzalez@unirioja.es"/>
    <n v="0.5"/>
    <n v="0.5"/>
    <n v="500"/>
    <s v="CATEDRATICO DE UNIVERSIDAD"/>
    <s v="01R"/>
    <s v="TIEMPO COMPLETO REDUCIDO"/>
    <s v="2016-09-15 00:00:00.0"/>
    <s v="null"/>
    <s v="DF100230"/>
    <s v="CATEDRÁTICO DE UNIVERSIDAD"/>
    <s v="R101"/>
    <x v="4"/>
    <n v="780"/>
    <s v="TECNOLOGÍA DE ALIMENTOS"/>
  </r>
  <r>
    <x v="13"/>
    <n v="16587685"/>
    <x v="4"/>
    <n v="569"/>
    <s v="569G"/>
    <s v="GRUPO-A"/>
    <s v="Procesos tecnológicos"/>
    <s v="GG"/>
    <s v="GRUPO GRANDE"/>
    <s v="569G"/>
    <s v="GG de Procesos tecnológicos"/>
    <s v="GRUPO-A"/>
    <s v="GG de Procesos tecnológicos"/>
    <s v="2S"/>
    <n v="16587685"/>
    <s v="DÍAZ"/>
    <s v="DEL RÍO"/>
    <s v="Mª DE LAS MERCEDES"/>
    <s v="DÍAZ DEL RÍO, Mª DE LAS MERCEDES"/>
    <x v="1"/>
    <x v="0"/>
    <x v="0"/>
    <m/>
    <m/>
    <s v="m-diaz-d"/>
    <s v="mercedes.diaz@unirioja.es"/>
    <n v="4.5"/>
    <n v="4.5"/>
    <n v="532"/>
    <s v="LABORAL DOCENTE-ASOCIADO"/>
    <s v="P06"/>
    <s v="TIEMPO PARCIAL (6+6 HORAS)"/>
    <s v="2016-09-15 00:00:00.0"/>
    <s v="2019-09-14 00:00:00.0"/>
    <s v="PI101098"/>
    <s v="PROFESOR ASOCIADO"/>
    <s v="R101"/>
    <x v="4"/>
    <n v="780"/>
    <s v="TECNOLOGÍA DE ALIMENTOS"/>
  </r>
  <r>
    <x v="14"/>
    <n v="16587685"/>
    <x v="4"/>
    <n v="569"/>
    <s v="569G"/>
    <s v="GRUPO-A"/>
    <s v="Procesos tecnológicos"/>
    <s v="GG"/>
    <s v="GRUPO GRANDE"/>
    <s v="569G"/>
    <s v="GG de Procesos tecnológicos"/>
    <s v="GRUPO-A"/>
    <s v="GG de Procesos tecnológicos"/>
    <s v="2S"/>
    <n v="16587685"/>
    <s v="DÍAZ"/>
    <s v="DEL RÍO"/>
    <s v="Mª DE LAS MERCEDES"/>
    <s v="DÍAZ DEL RÍO, Mª DE LAS MERCEDES"/>
    <x v="1"/>
    <x v="0"/>
    <x v="0"/>
    <m/>
    <m/>
    <s v="m-diaz-d"/>
    <s v="mercedes.diaz@unirioja.es"/>
    <n v="4.5"/>
    <m/>
    <n v="532"/>
    <s v="LABORAL DOCENTE-ASOCIADO"/>
    <s v="P06"/>
    <s v="TIEMPO PARCIAL (6+6 HORAS)"/>
    <s v="2016-09-15 00:00:00.0"/>
    <s v="2019-09-14 00:00:00.0"/>
    <s v="PI101098"/>
    <s v="PROFESOR ASOCIADO"/>
    <s v="R101"/>
    <x v="4"/>
    <n v="780"/>
    <s v="TECNOLOGÍA DE ALIMENTOS"/>
  </r>
  <r>
    <x v="14"/>
    <n v="16515085"/>
    <x v="4"/>
    <n v="571"/>
    <s v="571G"/>
    <s v="GRUPO-A"/>
    <s v="Economía agraria"/>
    <s v="GG"/>
    <s v="GRUPO GRANDE"/>
    <s v="571G"/>
    <s v="GG de Economía agraria"/>
    <s v="GRUPO-A"/>
    <s v="GG de Economía agraria"/>
    <s v="2S"/>
    <n v="16515085"/>
    <s v="BARCO"/>
    <s v="ROYO"/>
    <s v="EMILIO"/>
    <s v="BARCO ROYO, EMILIO"/>
    <x v="1"/>
    <x v="0"/>
    <x v="0"/>
    <m/>
    <m/>
    <s v="ebarco"/>
    <s v="emilio.barco@unirioja.es"/>
    <n v="1"/>
    <n v="1"/>
    <n v="536"/>
    <s v="PROFESOR INTERINO"/>
    <s v="C01"/>
    <s v="TIEMPO COMPLETO"/>
    <s v="2017-09-15 00:00:00.0"/>
    <s v="null"/>
    <s v="PI101301"/>
    <s v="PROFESOR CONTRATADO INTERINO"/>
    <s v="R104"/>
    <x v="0"/>
    <n v="225"/>
    <s v="ECONOMÍA APLICADA"/>
  </r>
  <r>
    <x v="14"/>
    <n v="16545318"/>
    <x v="4"/>
    <n v="571"/>
    <s v="571G"/>
    <s v="GRUPO-A"/>
    <s v="Economía agraria"/>
    <s v="GG"/>
    <s v="GRUPO GRANDE"/>
    <s v="571G"/>
    <s v="GG de Economía agraria"/>
    <s v="GRUPO-A"/>
    <s v="GG de Economía agraria"/>
    <s v="2S"/>
    <n v="16545318"/>
    <s v="RUIZ-OLALLA"/>
    <s v="CORCUERA"/>
    <s v="Mª CARMEN"/>
    <s v="RUIZ-OLALLA CORCUERA, Mª CARMEN"/>
    <x v="0"/>
    <x v="0"/>
    <x v="0"/>
    <m/>
    <m/>
    <s v="caruiz-o"/>
    <s v="carmen.ruiz-olalla@unirioja.es"/>
    <n v="0"/>
    <n v="0"/>
    <n v="504"/>
    <s v="PROFESOR TITULAR UNIVERSIDAD"/>
    <s v="01A"/>
    <s v="TIEMPO COMPLETO AMPLIADO"/>
    <s v="2012-09-01 00:00:00.0"/>
    <s v="null"/>
    <s v="DF100082"/>
    <s v="PROFESOR TITULAR DE UNIVERSIDAD"/>
    <s v="R104"/>
    <x v="0"/>
    <n v="230"/>
    <s v="ECONOMÍA FINANCIERA Y CONTABILIDAD"/>
  </r>
  <r>
    <x v="14"/>
    <n v="16557181"/>
    <x v="4"/>
    <n v="571"/>
    <s v="571G"/>
    <s v="GRUPO-A"/>
    <s v="Economía agraria"/>
    <s v="GG"/>
    <s v="GRUPO GRANDE"/>
    <s v="571G"/>
    <s v="GG de Economía agraria"/>
    <s v="GRUPO-A"/>
    <s v="GG de Economía agraria"/>
    <s v="2S"/>
    <n v="16557181"/>
    <s v="PELEGRÍN"/>
    <s v="BORONDO"/>
    <s v="JULIO ENRIQUE"/>
    <s v="PELEGRÍN BORONDO, JULIO ENRIQUE"/>
    <x v="1"/>
    <x v="0"/>
    <x v="1"/>
    <m/>
    <m/>
    <s v="jupelegr"/>
    <s v="julio-enrique.pelegrin@unirioja.es"/>
    <n v="1.5"/>
    <n v="1.5"/>
    <n v="532"/>
    <s v="LABORAL DOCENTE-ASOCIADO"/>
    <s v="P06"/>
    <s v="TIEMPO PARCIAL (6+6 HORAS)"/>
    <s v="2017-09-15 00:00:00.0"/>
    <s v="2019-09-14 00:00:00.0"/>
    <s v="PI101234"/>
    <s v="PROFESOR ASOCIADO"/>
    <s v="R104"/>
    <x v="0"/>
    <n v="95"/>
    <s v="COMERCIALIZACIÓN E INVESTIGACIÓN DE MERCADOS"/>
  </r>
  <r>
    <x v="14"/>
    <n v="16570616"/>
    <x v="4"/>
    <n v="571"/>
    <s v="571G"/>
    <s v="GRUPO-A"/>
    <s v="Economía agraria"/>
    <s v="GG"/>
    <s v="GRUPO GRANDE"/>
    <s v="571G"/>
    <s v="GG de Economía agraria"/>
    <s v="GRUPO-A"/>
    <s v="GG de Economía agraria"/>
    <s v="2S"/>
    <n v="16570616"/>
    <s v="AMO"/>
    <s v="MATARRANZ"/>
    <s v="DAVID"/>
    <s v="AMO MATARRANZ, DAVID"/>
    <x v="1"/>
    <x v="0"/>
    <x v="1"/>
    <m/>
    <m/>
    <s v="daamo"/>
    <s v="david.amo@unirioja.es"/>
    <n v="1.5"/>
    <n v="1.5"/>
    <n v="532"/>
    <s v="LABORAL DOCENTE-ASOCIADO"/>
    <s v="P04"/>
    <s v="TIEMPO PARCIAL (4+4 HORAS)"/>
    <s v="2017-09-15 00:00:00.0"/>
    <s v="2019-09-14 00:00:00.0"/>
    <s v="PI101240"/>
    <s v="PROFESOR ASOCIADO"/>
    <s v="R104"/>
    <x v="0"/>
    <n v="230"/>
    <s v="ECONOMÍA FINANCIERA Y CONTABILIDAD"/>
  </r>
  <r>
    <x v="14"/>
    <n v="18187979"/>
    <x v="4"/>
    <n v="573"/>
    <s v="573G"/>
    <s v="GRUPO-A"/>
    <s v="Máquinas agrícolas"/>
    <s v="GG"/>
    <s v="GRUPO GRANDE"/>
    <s v="573G"/>
    <s v="GG de Máquinas agrícolas"/>
    <s v="GRUPO-A"/>
    <s v="GG de Máquinas agrícolas"/>
    <s v="2S"/>
    <n v="18187979"/>
    <s v="CARVAJAL"/>
    <s v="MONTOYA"/>
    <s v="LUZ DARY"/>
    <s v="CARVAJAL MONTOYA, LUZ DARY"/>
    <x v="1"/>
    <x v="0"/>
    <x v="1"/>
    <m/>
    <m/>
    <s v="null"/>
    <s v="luz-dary.carvajal@unirioja.es"/>
    <n v="2.5"/>
    <n v="2.5"/>
    <n v="536"/>
    <s v="PROFESOR INTERINO"/>
    <s v="P04"/>
    <s v="TIEMPO PARCIAL (4+4 HORAS)"/>
    <s v="2019-02-12 00:00:00.0"/>
    <s v="2019-09-14 00:00:00.0"/>
    <s v="PI101458"/>
    <s v="PROFESOR CONTRATADO INTERINO"/>
    <s v="R101"/>
    <x v="4"/>
    <n v="500"/>
    <s v="INGENIERÍA AGROFORESTAL"/>
  </r>
  <r>
    <x v="14"/>
    <n v="50793513"/>
    <x v="4"/>
    <n v="577"/>
    <s v="577G"/>
    <s v="GRUPO-A"/>
    <s v="Paisajismo II"/>
    <s v="GG"/>
    <s v="GRUPO GRANDE"/>
    <s v="577G"/>
    <s v="GG de Paisajismo II"/>
    <s v="GRUPO-A"/>
    <s v="GG de Paisajismo II"/>
    <s v="2S"/>
    <n v="50793513"/>
    <s v="PAEZ DE LA CADENA"/>
    <s v="TORTOSA"/>
    <s v="FRANCISCO"/>
    <s v="PAEZ DE LA CADENA TORTOSA, FRANCISCO"/>
    <x v="1"/>
    <x v="0"/>
    <x v="0"/>
    <m/>
    <m/>
    <s v="franpaez"/>
    <s v="paco.pc@unirioja.es"/>
    <n v="2.4"/>
    <n v="2.4"/>
    <n v="504"/>
    <s v="PROFESOR TITULAR UNIVERSIDAD"/>
    <s v="C01"/>
    <s v="TIEMPO COMPLETO"/>
    <s v="2018-09-17 00:00:00.0"/>
    <s v="null"/>
    <s v="DF100079"/>
    <s v="PROFESOR TITULAR DE UNIVERSIDAD"/>
    <s v="R101"/>
    <x v="4"/>
    <n v="705"/>
    <s v="PRODUCCIÓN VEGETAL"/>
  </r>
  <r>
    <x v="14"/>
    <n v="25136873"/>
    <x v="4"/>
    <n v="578"/>
    <s v="578G"/>
    <s v="GRUPO-A"/>
    <s v="Producción animal"/>
    <s v="GG"/>
    <s v="GRUPO GRANDE"/>
    <s v="578G"/>
    <s v="GG de Producción animal"/>
    <s v="GRUPO-A"/>
    <s v="GG de Producción animal"/>
    <s v="2S"/>
    <n v="25136873"/>
    <s v="ZARAZAGA"/>
    <s v="CHAMORRO"/>
    <s v="MIRIAM"/>
    <s v="ZARAZAGA CHAMORRO, MIRIAM"/>
    <x v="0"/>
    <x v="0"/>
    <x v="0"/>
    <m/>
    <m/>
    <s v="myzaraza"/>
    <s v="myriam.zarazaga@unirioja.es"/>
    <n v="0"/>
    <n v="0"/>
    <n v="504"/>
    <s v="PROFESOR TITULAR UNIVERSIDAD"/>
    <s v="01R"/>
    <s v="TIEMPO COMPLETO REDUCIDO"/>
    <s v="2015-09-15 00:00:00.0"/>
    <s v="null"/>
    <s v="DF100142"/>
    <s v="PROFESOR TITULAR DE UNIVIERSIDADQ"/>
    <s v="R101"/>
    <x v="4"/>
    <n v="60"/>
    <s v="BIOQUÍMICA Y BIOLOGÍA MOLECULAR"/>
  </r>
  <r>
    <x v="14"/>
    <n v="47168662"/>
    <x v="4"/>
    <n v="578"/>
    <s v="578G"/>
    <s v="GRUPO-A"/>
    <s v="Producción animal"/>
    <s v="GG"/>
    <s v="GRUPO GRANDE"/>
    <s v="578G"/>
    <s v="GG de Producción animal"/>
    <s v="GRUPO-A"/>
    <s v="GG de Producción animal"/>
    <s v="2S"/>
    <n v="47168662"/>
    <s v="GÓMEZ"/>
    <s v="VILLAESCUSA"/>
    <s v="PAULA"/>
    <s v="GÓMEZ VILLAESCUSA, PAULA"/>
    <x v="1"/>
    <x v="0"/>
    <x v="1"/>
    <m/>
    <m/>
    <s v="pagomev"/>
    <s v="paula.gomezv@alum.unirioja.es"/>
    <n v="2"/>
    <n v="2"/>
    <n v="536"/>
    <s v="PROFESOR INTERINO"/>
    <s v="C01"/>
    <s v="TIEMPO COMPLETO"/>
    <s v="2019-02-04 00:00:00.0"/>
    <s v="2019-09-14 00:00:00.0"/>
    <s v="PI101450"/>
    <s v="PROFESOR CONTRATADO INTERINO"/>
    <s v="R101"/>
    <x v="4"/>
    <n v="60"/>
    <s v="BIOQUÍMICA Y BIOLOGÍA MOLECULAR"/>
  </r>
  <r>
    <x v="14"/>
    <n v="16580683"/>
    <x v="4"/>
    <n v="580"/>
    <s v="580G"/>
    <s v="GRUPO-A"/>
    <s v="Análisis sensorial de alimentos"/>
    <s v="GG"/>
    <s v="GRUPO GRANDE"/>
    <s v="580G"/>
    <s v="GG de Análisis sensorial de alimentos"/>
    <s v="GRUPO-A"/>
    <s v="GG de Análisis sensorial de alimentos"/>
    <s v="1S"/>
    <n v="16580683"/>
    <s v="LÓPEZ"/>
    <s v="ALFARO"/>
    <s v="ISABEL"/>
    <s v="LÓPEZ ALFARO, ISABEL"/>
    <x v="0"/>
    <x v="0"/>
    <x v="0"/>
    <m/>
    <m/>
    <s v="islopez"/>
    <s v="isabel.lopez@unirioja.es"/>
    <n v="1.5"/>
    <n v="1.5"/>
    <n v="536"/>
    <s v="PROFESOR INTERINO"/>
    <s v="C01"/>
    <s v="TIEMPO COMPLETO"/>
    <s v="2015-09-15 00:00:00.0"/>
    <s v="null"/>
    <s v="PI101014"/>
    <s v="PROFESOR CONTRATADO INTERINO"/>
    <s v="R101"/>
    <x v="4"/>
    <n v="780"/>
    <s v="TECNOLOGÍA DE ALIMENTOS"/>
  </r>
  <r>
    <x v="14"/>
    <n v="16527730"/>
    <x v="4"/>
    <n v="589"/>
    <s v="589G"/>
    <s v="GRUPO-A"/>
    <s v="Instalaciones eléctricas"/>
    <s v="GG"/>
    <s v="GRUPO GRANDE"/>
    <s v="589G"/>
    <s v="GG de Instalaciones eléctricas"/>
    <s v="GRUPO-A"/>
    <s v="GG de Instalaciones eléctricas"/>
    <s v="1S"/>
    <n v="16527730"/>
    <s v="VILLOSLADA"/>
    <s v="VILLOSLADA"/>
    <s v="GREGORIO"/>
    <s v="VILLOSLADA VILLOSLADA, GREGORIO"/>
    <x v="0"/>
    <x v="0"/>
    <x v="1"/>
    <m/>
    <m/>
    <s v="grvillos"/>
    <s v="gregorio.villoslada@unirioja.es"/>
    <n v="2.5"/>
    <n v="2.5"/>
    <n v="506"/>
    <s v="PROFESOR TITULAR DE ESCUELA UNIVERSITARI"/>
    <s v="01A"/>
    <s v="TIEMPO COMPLETO AMPLIADO"/>
    <s v="2012-09-01 00:00:00.0"/>
    <s v="null"/>
    <s v="DF31817"/>
    <s v="TITULAR DE ESCUELAS UNIVERSITARIAS"/>
    <s v="R109"/>
    <x v="9"/>
    <n v="535"/>
    <s v="INGENIERÍA ELÉCTRICA"/>
  </r>
  <r>
    <x v="13"/>
    <n v="16592485"/>
    <x v="4"/>
    <n v="593"/>
    <s v="593G"/>
    <s v="GRUPO-A"/>
    <s v="Proyectos"/>
    <s v="GG"/>
    <s v="GRUPO GRANDE"/>
    <s v="593G"/>
    <s v="GG de Proyectos"/>
    <s v="GRUPO-A"/>
    <s v="GG de Proyectos"/>
    <s v="1S"/>
    <n v="16592485"/>
    <s v="CORRAL"/>
    <s v="BOBADILLA"/>
    <s v="MARINA"/>
    <s v="CORRAL BOBADILLA, MARINA"/>
    <x v="0"/>
    <x v="0"/>
    <x v="0"/>
    <m/>
    <m/>
    <s v="macorrb"/>
    <s v="marina.corral@unirioja.es"/>
    <n v="2.4"/>
    <n v="2.4"/>
    <n v="504"/>
    <s v="PROFESOR TITULAR UNIVERSIDAD"/>
    <s v="C01"/>
    <s v="TIEMPO COMPLETO"/>
    <s v="2018-09-17 00:00:00.0"/>
    <s v="null"/>
    <s v="DF100360"/>
    <s v="PROFESOR TITULAR UNIVERSIDAD INTERINO"/>
    <s v="R110"/>
    <x v="10"/>
    <n v="720"/>
    <s v="PROYECTOS DE INGENIERÍA"/>
  </r>
  <r>
    <x v="13"/>
    <n v="72779052"/>
    <x v="4"/>
    <n v="593"/>
    <s v="593G"/>
    <s v="GRUPO-A"/>
    <s v="Proyectos"/>
    <s v="GG"/>
    <s v="GRUPO GRANDE"/>
    <s v="593G"/>
    <s v="GG de Proyectos"/>
    <s v="GRUPO-A"/>
    <s v="GG de Proyectos"/>
    <s v="1S"/>
    <n v="72779052"/>
    <s v="RUBIO"/>
    <s v="BARRAGÁN"/>
    <s v="NICOLÁS"/>
    <s v="RUBIO BARRAGÁN, NICOLÁS"/>
    <x v="1"/>
    <x v="0"/>
    <x v="1"/>
    <m/>
    <m/>
    <s v="nirubio"/>
    <s v="nicolas.rubio@unirioja.es"/>
    <n v="1.2"/>
    <n v="1.2"/>
    <n v="532"/>
    <s v="LABORAL DOCENTE-ASOCIADO"/>
    <s v="P03"/>
    <s v="TIEMPO PARCIAL (3+3 HORAS)"/>
    <s v="2018-09-18 00:00:00.0"/>
    <s v="2019-09-14 00:00:00.0"/>
    <s v="PI101382"/>
    <s v="PROFESOR ASOCIADO"/>
    <s v="R110"/>
    <x v="10"/>
    <n v="720"/>
    <s v="PROYECTOS DE INGENIERÍA"/>
  </r>
  <r>
    <x v="14"/>
    <n v="16592485"/>
    <x v="4"/>
    <n v="593"/>
    <s v="593G"/>
    <s v="GRUPO-A"/>
    <s v="Proyectos"/>
    <s v="GG"/>
    <s v="GRUPO GRANDE"/>
    <s v="593G"/>
    <s v="GG de Proyectos"/>
    <s v="GRUPO-A"/>
    <s v="GG de Proyectos"/>
    <s v="1S"/>
    <n v="16592485"/>
    <s v="CORRAL"/>
    <s v="BOBADILLA"/>
    <s v="MARINA"/>
    <s v="CORRAL BOBADILLA, MARINA"/>
    <x v="0"/>
    <x v="0"/>
    <x v="0"/>
    <m/>
    <m/>
    <s v="macorrb"/>
    <s v="marina.corral@unirioja.es"/>
    <n v="2.4"/>
    <m/>
    <n v="504"/>
    <s v="PROFESOR TITULAR UNIVERSIDAD"/>
    <s v="C01"/>
    <s v="TIEMPO COMPLETO"/>
    <s v="2018-09-17 00:00:00.0"/>
    <s v="null"/>
    <s v="DF100360"/>
    <s v="PROFESOR TITULAR UNIVERSIDAD INTERINO"/>
    <s v="R110"/>
    <x v="10"/>
    <n v="720"/>
    <s v="PROYECTOS DE INGENIERÍA"/>
  </r>
  <r>
    <x v="14"/>
    <n v="72779052"/>
    <x v="4"/>
    <n v="593"/>
    <s v="593G"/>
    <s v="GRUPO-A"/>
    <s v="Proyectos"/>
    <s v="GG"/>
    <s v="GRUPO GRANDE"/>
    <s v="593G"/>
    <s v="GG de Proyectos"/>
    <s v="GRUPO-A"/>
    <s v="GG de Proyectos"/>
    <s v="1S"/>
    <n v="72779052"/>
    <s v="RUBIO"/>
    <s v="BARRAGÁN"/>
    <s v="NICOLÁS"/>
    <s v="RUBIO BARRAGÁN, NICOLÁS"/>
    <x v="1"/>
    <x v="0"/>
    <x v="1"/>
    <m/>
    <m/>
    <s v="nirubio"/>
    <s v="nicolas.rubio@unirioja.es"/>
    <n v="1.2"/>
    <m/>
    <n v="532"/>
    <s v="LABORAL DOCENTE-ASOCIADO"/>
    <s v="P03"/>
    <s v="TIEMPO PARCIAL (3+3 HORAS)"/>
    <s v="2018-09-18 00:00:00.0"/>
    <s v="2019-09-14 00:00:00.0"/>
    <s v="PI101382"/>
    <s v="PROFESOR ASOCIADO"/>
    <s v="R110"/>
    <x v="10"/>
    <n v="720"/>
    <s v="PROYECTOS DE INGENIERÍA"/>
  </r>
  <r>
    <x v="16"/>
    <n v="16538994"/>
    <x v="5"/>
    <n v="597"/>
    <s v="597R"/>
    <s v="GRUPO-A1"/>
    <s v="Elasticidad y resistencia de materiales"/>
    <s v="GR"/>
    <s v="GRUPO REDUCIDO"/>
    <s v="597R"/>
    <s v="GR de Elasticidad y resistencia de materiales"/>
    <s v="GRUPO-A1"/>
    <s v="GR de Elasticidad y resistencia de materiales"/>
    <s v="1S"/>
    <n v="16538994"/>
    <s v="MARTÍNEZ DE PISÓN"/>
    <s v="ASCACÍBAR"/>
    <s v="EDUARDO"/>
    <s v="MARTÍNEZ DE PISÓN ASCACÍBAR, EDUARDO"/>
    <x v="1"/>
    <x v="0"/>
    <x v="0"/>
    <m/>
    <m/>
    <s v="edmartin"/>
    <s v="eduardo.mtnezdepison@unirioja.es"/>
    <n v="2.8"/>
    <n v="2.8"/>
    <n v="504"/>
    <s v="PROFESOR TITULAR UNIVERSIDAD"/>
    <s v="C01"/>
    <s v="TIEMPO COMPLETO"/>
    <s v="2014-09-15 00:00:00.0"/>
    <s v="null"/>
    <s v="DF100069"/>
    <s v="TITULAR DE UNIVERSIDAD"/>
    <s v="R110"/>
    <x v="10"/>
    <n v="605"/>
    <s v="MECÁNICA DE MEDIOS CONTINUOS Y TEORÍA DE ESTRUCTUR"/>
  </r>
  <r>
    <x v="16"/>
    <n v="16509086"/>
    <x v="5"/>
    <n v="599"/>
    <s v="599G"/>
    <s v="GRUPO-A"/>
    <s v="Ingeniería gráfica"/>
    <s v="GG"/>
    <s v="GRUPO GRANDE"/>
    <s v="599G"/>
    <s v="GG de Ingeniería gráfica"/>
    <s v="GRUPO-A"/>
    <s v="GG de Ingeniería gráfica"/>
    <s v="1S"/>
    <n v="16509086"/>
    <s v="SANZ"/>
    <s v="ADÁN"/>
    <s v="FÉLIX"/>
    <s v="SANZ ADÁN, FÉLIX"/>
    <x v="1"/>
    <x v="0"/>
    <x v="0"/>
    <m/>
    <m/>
    <s v="fesanz"/>
    <s v="felix.sanz@unirioja.es"/>
    <n v="3.2"/>
    <n v="3.2"/>
    <n v="500"/>
    <s v="CATEDRATICO DE UNIVERSIDAD"/>
    <s v="C01"/>
    <s v="TIEMPO COMPLETO"/>
    <s v="2007-05-13 00:00:00.0"/>
    <s v="null"/>
    <s v="DF100094"/>
    <s v="CATEDRÁTICO DE UNIVERSIDAD"/>
    <s v="R110"/>
    <x v="10"/>
    <n v="305"/>
    <s v="EXPRESIÓN GRÁFICA EN LA INGENIERÍA"/>
  </r>
  <r>
    <x v="16"/>
    <n v="16572481"/>
    <x v="5"/>
    <n v="599"/>
    <s v="599I"/>
    <s v="GRUPO-A1"/>
    <s v="Ingeniería gráfica"/>
    <s v="GI"/>
    <s v="GRUPO DE INFORMÁTICA"/>
    <s v="599I"/>
    <s v="GI de Ingeniería gráfica"/>
    <s v="GRUPO-A1"/>
    <s v="GI de Ingeniería gráfica"/>
    <s v="1S"/>
    <n v="16572481"/>
    <s v="ARANCÓN"/>
    <s v="PÉREZ"/>
    <s v="DAVID"/>
    <s v="ARANCÓN PÉREZ, DAVID"/>
    <x v="1"/>
    <x v="0"/>
    <x v="0"/>
    <m/>
    <m/>
    <s v="daaranp"/>
    <s v="david.arancon@unirioja.es"/>
    <n v="1.4"/>
    <n v="1.4"/>
    <n v="532"/>
    <s v="LABORAL DOCENTE-ASOCIADO"/>
    <s v="P03"/>
    <s v="TIEMPO PARCIAL (3+3 HORAS)"/>
    <s v="2018-09-17 00:00:00.0"/>
    <s v="2019-09-14 00:00:00.0"/>
    <s v="PI101379"/>
    <s v="PROFESOR ASOCIADO"/>
    <s v="R110"/>
    <x v="10"/>
    <n v="305"/>
    <s v="EXPRESIÓN GRÁFICA EN LA INGENIERÍA"/>
  </r>
  <r>
    <x v="16"/>
    <n v="16606912"/>
    <x v="5"/>
    <n v="600"/>
    <s v="600G"/>
    <s v="GRUPO-A"/>
    <s v="Instalaciones mecánicas básicas"/>
    <s v="GG"/>
    <s v="GRUPO GRANDE"/>
    <s v="600G"/>
    <s v="GG de Instalaciones mecánicas básicas"/>
    <s v="GRUPO-A"/>
    <s v="GG de Instalaciones mecánicas básicas"/>
    <s v="2S"/>
    <n v="16606912"/>
    <s v="GARCÍA"/>
    <s v="LOZANO"/>
    <s v="CÉSAR"/>
    <s v="GARCÍA LOZANO, CÉSAR"/>
    <x v="1"/>
    <x v="0"/>
    <x v="1"/>
    <m/>
    <m/>
    <s v="cegarcia"/>
    <s v="cesar.garcia@unirioja.es"/>
    <n v="3.2"/>
    <n v="3.2"/>
    <n v="536"/>
    <s v="PROFESOR INTERINO"/>
    <s v="C01"/>
    <s v="TIEMPO COMPLETO"/>
    <s v="2013-09-16 00:00:00.0"/>
    <s v="null"/>
    <s v="PI100918"/>
    <s v="PROFESOR CONTRATADO INTERINO"/>
    <s v="R110"/>
    <x v="10"/>
    <n v="590"/>
    <s v="MÁQUINAS Y MOTORES TÉRMICOS"/>
  </r>
  <r>
    <x v="16"/>
    <n v="16587294"/>
    <x v="5"/>
    <n v="600"/>
    <s v="600I"/>
    <s v="GRUPO-A1"/>
    <s v="Instalaciones mecánicas básicas"/>
    <s v="GI"/>
    <s v="GRUPO DE INFORMÁTICA"/>
    <s v="600I"/>
    <s v="GI de Instalaciones mecánicas básicas"/>
    <s v="GRUPO-A1"/>
    <s v="GI de Instalaciones mecánicas básicas"/>
    <s v="2S"/>
    <n v="16587294"/>
    <s v="SAN VICENTE"/>
    <s v="NAVARRO"/>
    <s v="ALEJANDRO"/>
    <s v="SAN VICENTE NAVARRO, ALEJANDRO"/>
    <x v="1"/>
    <x v="0"/>
    <x v="1"/>
    <m/>
    <m/>
    <s v="alsanvic"/>
    <s v="alejandro.san-vicente@unirioja.es"/>
    <n v="1"/>
    <n v="1"/>
    <n v="532"/>
    <s v="LABORAL DOCENTE-ASOCIADO"/>
    <s v="P02"/>
    <s v="TIEMPO PARCIAL (2+2 HORAS)"/>
    <s v="2017-09-15 00:00:00.0"/>
    <s v="2019-09-14 00:00:00.0"/>
    <s v="PI101265"/>
    <s v="PROFESOR ASOCIADO"/>
    <s v="R110"/>
    <x v="10"/>
    <n v="590"/>
    <s v="MÁQUINAS Y MOTORES TÉRMICOS"/>
  </r>
  <r>
    <x v="16"/>
    <n v="16584554"/>
    <x v="5"/>
    <n v="601"/>
    <s v="601G"/>
    <s v="GRUPO-A"/>
    <s v="Integración ambiental de proyectos de ingeniería"/>
    <s v="GG"/>
    <s v="GRUPO GRANDE"/>
    <s v="601G"/>
    <s v="GG de Integración ambiental de proyectos de ingeniería"/>
    <s v="GRUPO-A"/>
    <s v="GG de Integración ambiental de proyectos de ingeniería"/>
    <s v="2S"/>
    <n v="16584554"/>
    <s v="GONZÁLEZ"/>
    <s v="MARCOS"/>
    <s v="ANA"/>
    <s v="GONZÁLEZ MARCOS, ANA"/>
    <x v="0"/>
    <x v="0"/>
    <x v="0"/>
    <m/>
    <m/>
    <s v="amarcos"/>
    <s v="ana.gonzalez@unirioja.es"/>
    <n v="3.2"/>
    <n v="3.2"/>
    <n v="504"/>
    <s v="PROFESOR TITULAR UNIVERSIDAD"/>
    <s v="C01"/>
    <s v="TIEMPO COMPLETO"/>
    <s v="2011-11-02 00:00:00.0"/>
    <s v="null"/>
    <s v="DF100310"/>
    <s v="PROFESOR TITULAR DE UNIVERSIDAD"/>
    <s v="R110"/>
    <x v="10"/>
    <n v="720"/>
    <s v="PROYECTOS DE INGENIERÍA"/>
  </r>
  <r>
    <x v="16"/>
    <n v="16521843"/>
    <x v="5"/>
    <n v="602"/>
    <s v="602G"/>
    <s v="GRUPO-A"/>
    <s v="Máquinas fluidomecánicas"/>
    <s v="GG"/>
    <s v="GRUPO GRANDE"/>
    <s v="602G"/>
    <s v="GG de Máquinas fluidomecánicas"/>
    <s v="GRUPO-A"/>
    <s v="GG de Máquinas fluidomecánicas"/>
    <s v="2S"/>
    <n v="16521843"/>
    <s v="DOMÉNECH"/>
    <s v="SUBIRÁN"/>
    <s v="JUANA"/>
    <s v="DOMÉNECH SUBIRÁN, JUANA"/>
    <x v="1"/>
    <x v="0"/>
    <x v="0"/>
    <m/>
    <m/>
    <s v="judomene"/>
    <s v="juana.domenech@unirioja.es"/>
    <n v="3.2"/>
    <n v="3.2"/>
    <n v="504"/>
    <s v="PROFESOR TITULAR UNIVERSIDAD"/>
    <s v="01A"/>
    <s v="TIEMPO COMPLETO AMPLIADO"/>
    <s v="2012-09-01 00:00:00.0"/>
    <s v="null"/>
    <s v="DF100132"/>
    <s v="TITULAR DE UNIVERSIDAD"/>
    <s v="R110"/>
    <x v="10"/>
    <n v="590"/>
    <s v="MÁQUINAS Y MOTORES TÉRMICOS"/>
  </r>
  <r>
    <x v="16"/>
    <n v="16606034"/>
    <x v="5"/>
    <n v="602"/>
    <s v="602R"/>
    <s v="GRUPO-A1"/>
    <s v="Máquinas fluidomecánicas"/>
    <s v="GR"/>
    <s v="GRUPO REDUCIDO"/>
    <s v="602R"/>
    <s v="GR de Máquinas fluidomecánicas"/>
    <s v="GRUPO-A1"/>
    <s v="GR de Máquinas fluidomecánicas"/>
    <s v="2S"/>
    <n v="16606034"/>
    <s v="LAS HERAS"/>
    <s v="CASAS"/>
    <s v="JESÚS"/>
    <s v="LAS HERAS CASAS, JESÚS"/>
    <x v="1"/>
    <x v="0"/>
    <x v="0"/>
    <m/>
    <m/>
    <s v="jelas-he"/>
    <s v="jesus.las-herasc@unirioja.es"/>
    <n v="0.3"/>
    <n v="0.3"/>
    <n v="532"/>
    <s v="LABORAL DOCENTE-ASOCIADO"/>
    <s v="P04"/>
    <s v="TIEMPO PARCIAL (4+4 HORAS)"/>
    <s v="2018-09-17 00:00:00.0"/>
    <s v="2019-09-14 00:00:00.0"/>
    <s v="PI101041"/>
    <s v="PROFESOR ASOCIADO"/>
    <s v="R110"/>
    <x v="10"/>
    <n v="590"/>
    <s v="MÁQUINAS Y MOTORES TÉRMICOS"/>
  </r>
  <r>
    <x v="16"/>
    <n v="72787346"/>
    <x v="5"/>
    <n v="603"/>
    <s v="603G"/>
    <s v="GRUPO-A"/>
    <s v="Máquinas y motores térmicos"/>
    <s v="GG"/>
    <s v="GRUPO GRANDE"/>
    <s v="603G"/>
    <s v="GG de Máquinas y motores térmicos"/>
    <s v="GRUPO-A"/>
    <s v="GG de Máquinas y motores térmicos"/>
    <s v="1S"/>
    <n v="72787346"/>
    <s v="LÓPEZ"/>
    <s v="OCHOA"/>
    <s v="LUIS MARÍA"/>
    <s v="LÓPEZ OCHOA, LUIS MARÍA"/>
    <x v="0"/>
    <x v="0"/>
    <x v="0"/>
    <m/>
    <m/>
    <s v="lulopeo"/>
    <s v="luis-maria.lopezo@unirioja.es"/>
    <n v="3.2"/>
    <n v="3.2"/>
    <n v="504"/>
    <s v="PROFESOR TITULAR UNIVERSIDAD"/>
    <s v="C01"/>
    <s v="TIEMPO COMPLETO"/>
    <s v="2016-03-22 00:00:00.0"/>
    <s v="null"/>
    <s v="DF31980"/>
    <s v="PROFESOR TITULAR DE UNIVERSIDAD"/>
    <s v="R110"/>
    <x v="10"/>
    <n v="590"/>
    <s v="MÁQUINAS Y MOTORES TÉRMICOS"/>
  </r>
  <r>
    <x v="16"/>
    <n v="16599457"/>
    <x v="5"/>
    <n v="604"/>
    <s v="604G"/>
    <s v="GRUPO-A"/>
    <s v="Tecnología mecánica"/>
    <s v="GG"/>
    <s v="GRUPO GRANDE"/>
    <s v="604G"/>
    <s v="GG de Tecnología mecánica"/>
    <s v="GRUPO-A"/>
    <s v="GG de Tecnología mecánica"/>
    <s v="2S"/>
    <n v="16599457"/>
    <s v="MARTÍNEZ"/>
    <s v="CÁMARA"/>
    <s v="EDUARDO"/>
    <s v="MARTÍNEZ CÁMARA, EDUARDO"/>
    <x v="0"/>
    <x v="0"/>
    <x v="0"/>
    <m/>
    <m/>
    <s v="eduamart"/>
    <s v="eduardo.martinezc@unirioja.es"/>
    <n v="1.5"/>
    <n v="1.5"/>
    <n v="532"/>
    <s v="LABORAL DOCENTE-ASOCIADO"/>
    <s v="P04"/>
    <s v="TIEMPO PARCIAL (4+4 HORAS)"/>
    <s v="2017-09-15 00:00:00.0"/>
    <s v="2019-09-14 00:00:00.0"/>
    <s v="PI101264"/>
    <s v="PROFESOR ASOCIADO"/>
    <s v="R110"/>
    <x v="10"/>
    <n v="515"/>
    <s v="INGENIERÍA DE LOS PROCESOS DE FABRICACIÓN"/>
  </r>
  <r>
    <x v="16"/>
    <n v="16553136"/>
    <x v="5"/>
    <n v="615"/>
    <s v="615L"/>
    <s v="GRUPO-A1"/>
    <s v="Producción integrada"/>
    <s v="GL"/>
    <s v="GRUPO DE LABORATORIO"/>
    <s v="615L"/>
    <s v="GL de Producción integrada"/>
    <s v="GRUPO-A1"/>
    <s v="GL de Producción integrada"/>
    <s v="2S"/>
    <n v="16553136"/>
    <s v="GÓMEZ"/>
    <s v="CHOMÓN"/>
    <s v="JOSÉ CARLOS"/>
    <s v="GÓMEZ CHOMÓN, JOSÉ CARLOS"/>
    <x v="0"/>
    <x v="0"/>
    <x v="0"/>
    <m/>
    <m/>
    <s v="jogomech"/>
    <s v="jose-carlos.gomez@unirioja.es"/>
    <n v="1"/>
    <n v="1"/>
    <n v="532"/>
    <s v="LABORAL DOCENTE-ASOCIADO"/>
    <s v="P02"/>
    <s v="TIEMPO PARCIAL (2+2 HORAS)"/>
    <s v="2017-09-15 00:00:00.0"/>
    <s v="2019-09-14 00:00:00.0"/>
    <s v="PI101263"/>
    <s v="PROFESOR ASOCIADO"/>
    <s v="R110"/>
    <x v="10"/>
    <n v="515"/>
    <s v="INGENIERÍA DE LOS PROCESOS DE FABRICACIÓN"/>
  </r>
  <r>
    <x v="16"/>
    <n v="16592485"/>
    <x v="5"/>
    <n v="616"/>
    <s v="616G"/>
    <s v="GRUPO-A"/>
    <s v="Urbanismo industrial"/>
    <s v="GG"/>
    <s v="GRUPO GRANDE"/>
    <s v="616G"/>
    <s v="GG de Urbanismo industrial"/>
    <s v="GRUPO-A"/>
    <s v="GG de Urbanismo industrial"/>
    <s v="1S"/>
    <n v="16592485"/>
    <s v="CORRAL"/>
    <s v="BOBADILLA"/>
    <s v="MARINA"/>
    <s v="CORRAL BOBADILLA, MARINA"/>
    <x v="0"/>
    <x v="0"/>
    <x v="0"/>
    <m/>
    <m/>
    <s v="macorrb"/>
    <s v="marina.corral@unirioja.es"/>
    <n v="2"/>
    <n v="2"/>
    <n v="504"/>
    <s v="PROFESOR TITULAR UNIVERSIDAD"/>
    <s v="C01"/>
    <s v="TIEMPO COMPLETO"/>
    <s v="2018-09-17 00:00:00.0"/>
    <s v="null"/>
    <s v="DF100360"/>
    <s v="PROFESOR TITULAR UNIVERSIDAD INTERINO"/>
    <s v="R110"/>
    <x v="10"/>
    <n v="720"/>
    <s v="PROYECTOS DE INGENIERÍA"/>
  </r>
  <r>
    <x v="16"/>
    <n v="13155868"/>
    <x v="5"/>
    <n v="616"/>
    <s v="616L"/>
    <s v="GRUPO-A1"/>
    <s v="Urbanismo industrial"/>
    <s v="GL"/>
    <s v="GRUPO DE LABORATORIO"/>
    <s v="616L"/>
    <s v="GL de Urbanismo industrial"/>
    <s v="GRUPO-A1"/>
    <s v="GL de Urbanismo industrial"/>
    <s v="1S"/>
    <n v="13155868"/>
    <s v="ALBA"/>
    <s v="ELÍAS"/>
    <s v="FERNANDO"/>
    <s v="ALBA ELÍAS, FERNANDO"/>
    <x v="0"/>
    <x v="0"/>
    <x v="0"/>
    <m/>
    <m/>
    <s v="falba"/>
    <s v="fernando.alba@unirioja.es"/>
    <n v="2.5"/>
    <n v="2.5"/>
    <n v="504"/>
    <s v="PROFESOR TITULAR UNIVERSIDAD"/>
    <s v="C01"/>
    <s v="TIEMPO COMPLETO"/>
    <s v="2007-10-09 00:00:00.0"/>
    <s v="null"/>
    <s v="DF100214"/>
    <s v="PROFESOR TITULAR DE UNIVERSIDAD"/>
    <s v="R110"/>
    <x v="10"/>
    <n v="720"/>
    <s v="PROYECTOS DE INGENIERÍA"/>
  </r>
  <r>
    <x v="16"/>
    <n v="16594259"/>
    <x v="5"/>
    <n v="617"/>
    <s v="617G"/>
    <s v="GRUPO-A"/>
    <s v="Organización de la producción"/>
    <s v="GG"/>
    <s v="GRUPO GRANDE"/>
    <s v="617G"/>
    <s v="GG de Organización de la producción"/>
    <s v="GRUPO-A"/>
    <s v="GG de Organización de la producción"/>
    <s v="1S"/>
    <n v="16594259"/>
    <s v="JUANEDA"/>
    <s v="AYENSA"/>
    <s v="EMMA"/>
    <s v="JUANEDA AYENSA, EMMA"/>
    <x v="1"/>
    <x v="0"/>
    <x v="0"/>
    <m/>
    <m/>
    <s v="ejuaneda"/>
    <s v="emma.juaneda@unirioja.es"/>
    <n v="3.2"/>
    <n v="3.2"/>
    <n v="536"/>
    <s v="PROFESOR INTERINO"/>
    <s v="C01"/>
    <s v="TIEMPO COMPLETO"/>
    <s v="2015-12-22 00:00:00.0"/>
    <s v="null"/>
    <s v="PI101025"/>
    <s v="PROFESOR CONTRATADO INTERINO"/>
    <s v="R104"/>
    <x v="0"/>
    <n v="650"/>
    <s v="ORGANIZACIÓN DE EMPRESAS"/>
  </r>
  <r>
    <x v="16"/>
    <n v="16521624"/>
    <x v="5"/>
    <n v="617"/>
    <s v="617I"/>
    <s v="GRUPO-A3"/>
    <s v="Organización de la producción"/>
    <s v="GI"/>
    <s v="GRUPO DE INFORMÁTICA"/>
    <s v="617I"/>
    <s v="GI de Organización de la producción"/>
    <s v="GRUPO-A3"/>
    <s v="GI de Organización de la producción"/>
    <s v="1S"/>
    <n v="16521624"/>
    <s v="ANGUIANO"/>
    <s v="BAÑOS"/>
    <s v="ALBERTO"/>
    <s v="ANGUIANO BAÑOS, ALBERTO"/>
    <x v="1"/>
    <x v="0"/>
    <x v="1"/>
    <m/>
    <m/>
    <s v="alanguia"/>
    <s v="alberto.anguiano@unirioja.es"/>
    <n v="0.5"/>
    <n v="0.5"/>
    <n v="532"/>
    <s v="LABORAL DOCENTE-ASOCIADO"/>
    <s v="P02"/>
    <s v="TIEMPO PARCIAL (2+2 HORAS)"/>
    <s v="2018-09-17 00:00:00.0"/>
    <s v="2019-09-14 00:00:00.0"/>
    <s v="PI101362"/>
    <s v="PROFESOR ASOCIADO"/>
    <s v="R104"/>
    <x v="0"/>
    <n v="650"/>
    <s v="ORGANIZACIÓN DE EMPRESAS"/>
  </r>
  <r>
    <x v="17"/>
    <n v="16594259"/>
    <x v="5"/>
    <n v="617"/>
    <s v="617G"/>
    <s v="GRUPO-A"/>
    <s v="Organización de la producción"/>
    <s v="GG"/>
    <s v="GRUPO GRANDE"/>
    <s v="617G"/>
    <s v="GG de Organización de la producción"/>
    <s v="GRUPO-A"/>
    <s v="GG de Organización de la producción"/>
    <s v="1S"/>
    <n v="16594259"/>
    <s v="JUANEDA"/>
    <s v="AYENSA"/>
    <s v="EMMA"/>
    <s v="JUANEDA AYENSA, EMMA"/>
    <x v="1"/>
    <x v="0"/>
    <x v="0"/>
    <m/>
    <m/>
    <s v="ejuaneda"/>
    <s v="emma.juaneda@unirioja.es"/>
    <n v="3.2"/>
    <m/>
    <n v="536"/>
    <s v="PROFESOR INTERINO"/>
    <s v="C01"/>
    <s v="TIEMPO COMPLETO"/>
    <s v="2015-12-22 00:00:00.0"/>
    <s v="null"/>
    <s v="PI101025"/>
    <s v="PROFESOR CONTRATADO INTERINO"/>
    <s v="R104"/>
    <x v="0"/>
    <n v="650"/>
    <s v="ORGANIZACIÓN DE EMPRESAS"/>
  </r>
  <r>
    <x v="17"/>
    <n v="16521624"/>
    <x v="5"/>
    <n v="617"/>
    <s v="617I"/>
    <s v="GRUPO-A3"/>
    <s v="Organización de la producción"/>
    <s v="GI"/>
    <s v="GRUPO DE INFORMÁTICA"/>
    <s v="617I"/>
    <s v="GI de Organización de la producción"/>
    <s v="GRUPO-A3"/>
    <s v="GI de Organización de la producción"/>
    <s v="1S"/>
    <n v="16521624"/>
    <s v="ANGUIANO"/>
    <s v="BAÑOS"/>
    <s v="ALBERTO"/>
    <s v="ANGUIANO BAÑOS, ALBERTO"/>
    <x v="1"/>
    <x v="0"/>
    <x v="1"/>
    <m/>
    <m/>
    <s v="alanguia"/>
    <s v="alberto.anguiano@unirioja.es"/>
    <n v="0.5"/>
    <m/>
    <n v="532"/>
    <s v="LABORAL DOCENTE-ASOCIADO"/>
    <s v="P02"/>
    <s v="TIEMPO PARCIAL (2+2 HORAS)"/>
    <s v="2018-09-17 00:00:00.0"/>
    <s v="2019-09-14 00:00:00.0"/>
    <s v="PI101362"/>
    <s v="PROFESOR ASOCIADO"/>
    <s v="R104"/>
    <x v="0"/>
    <n v="650"/>
    <s v="ORGANIZACIÓN DE EMPRESAS"/>
  </r>
  <r>
    <x v="18"/>
    <n v="16594259"/>
    <x v="5"/>
    <n v="617"/>
    <s v="617G"/>
    <s v="GRUPO-A"/>
    <s v="Organización de la producción"/>
    <s v="GG"/>
    <s v="GRUPO GRANDE"/>
    <s v="617G"/>
    <s v="GG de Organización de la producción"/>
    <s v="GRUPO-A"/>
    <s v="GG de Organización de la producción"/>
    <s v="1S"/>
    <n v="16594259"/>
    <s v="JUANEDA"/>
    <s v="AYENSA"/>
    <s v="EMMA"/>
    <s v="JUANEDA AYENSA, EMMA"/>
    <x v="1"/>
    <x v="0"/>
    <x v="0"/>
    <m/>
    <m/>
    <s v="ejuaneda"/>
    <s v="emma.juaneda@unirioja.es"/>
    <n v="3.2"/>
    <m/>
    <n v="536"/>
    <s v="PROFESOR INTERINO"/>
    <s v="C01"/>
    <s v="TIEMPO COMPLETO"/>
    <s v="2015-12-22 00:00:00.0"/>
    <s v="null"/>
    <s v="PI101025"/>
    <s v="PROFESOR CONTRATADO INTERINO"/>
    <s v="R104"/>
    <x v="0"/>
    <n v="650"/>
    <s v="ORGANIZACIÓN DE EMPRESAS"/>
  </r>
  <r>
    <x v="18"/>
    <n v="16521624"/>
    <x v="5"/>
    <n v="617"/>
    <s v="617I"/>
    <s v="GRUPO-A3"/>
    <s v="Organización de la producción"/>
    <s v="GI"/>
    <s v="GRUPO DE INFORMÁTICA"/>
    <s v="617I"/>
    <s v="GI de Organización de la producción"/>
    <s v="GRUPO-A3"/>
    <s v="GI de Organización de la producción"/>
    <s v="1S"/>
    <n v="16521624"/>
    <s v="ANGUIANO"/>
    <s v="BAÑOS"/>
    <s v="ALBERTO"/>
    <s v="ANGUIANO BAÑOS, ALBERTO"/>
    <x v="1"/>
    <x v="0"/>
    <x v="1"/>
    <m/>
    <m/>
    <s v="alanguia"/>
    <s v="alberto.anguiano@unirioja.es"/>
    <n v="0.5"/>
    <m/>
    <n v="532"/>
    <s v="LABORAL DOCENTE-ASOCIADO"/>
    <s v="P02"/>
    <s v="TIEMPO PARCIAL (2+2 HORAS)"/>
    <s v="2018-09-17 00:00:00.0"/>
    <s v="2019-09-14 00:00:00.0"/>
    <s v="PI101362"/>
    <s v="PROFESOR ASOCIADO"/>
    <s v="R104"/>
    <x v="0"/>
    <n v="650"/>
    <s v="ORGANIZACIÓN DE EMPRESAS"/>
  </r>
  <r>
    <x v="16"/>
    <n v="5402584"/>
    <x v="5"/>
    <n v="618"/>
    <s v="618I"/>
    <s v="GRUPO-A2"/>
    <s v="Proyectos"/>
    <s v="GI"/>
    <s v="GRUPO DE INFORMÁTICA"/>
    <s v="618I"/>
    <s v="GI de Proyectos"/>
    <s v="GRUPO-A2"/>
    <s v="GI de Proyectos"/>
    <s v="1S"/>
    <n v="5402584"/>
    <s v="GUTIÉRREZ"/>
    <s v="LÓPEZ"/>
    <s v="JOSÉ LUIS"/>
    <s v="GUTIÉRREZ LÓPEZ, JOSÉ LUIS"/>
    <x v="0"/>
    <x v="0"/>
    <x v="1"/>
    <m/>
    <m/>
    <s v="jogutirr"/>
    <s v="jose-luis.gutirrez@unirioja.es"/>
    <n v="1"/>
    <n v="1"/>
    <n v="532"/>
    <s v="LABORAL DOCENTE-ASOCIADO"/>
    <s v="P04"/>
    <s v="TIEMPO PARCIAL (4+4 HORAS)"/>
    <s v="2018-09-24 00:00:00.0"/>
    <s v="2019-09-14 00:00:00.0"/>
    <s v="PI101423"/>
    <s v="PROFESOR ASOCIADO"/>
    <s v="R110"/>
    <x v="10"/>
    <n v="720"/>
    <s v="PROYECTOS DE INGENIERÍA"/>
  </r>
  <r>
    <x v="17"/>
    <n v="16584554"/>
    <x v="5"/>
    <n v="618"/>
    <s v="618G"/>
    <s v="GRUPO-A"/>
    <s v="Proyectos"/>
    <s v="GG"/>
    <s v="GRUPO GRANDE"/>
    <s v="618G"/>
    <s v="GG de Proyectos"/>
    <s v="GRUPO-A"/>
    <s v="GG de Proyectos"/>
    <s v="1S"/>
    <n v="16584554"/>
    <s v="GONZÁLEZ"/>
    <s v="MARCOS"/>
    <s v="ANA"/>
    <s v="GONZÁLEZ MARCOS, ANA"/>
    <x v="0"/>
    <x v="0"/>
    <x v="0"/>
    <m/>
    <m/>
    <s v="amarcos"/>
    <s v="ana.gonzalez@unirioja.es"/>
    <n v="3.2"/>
    <m/>
    <n v="504"/>
    <s v="PROFESOR TITULAR UNIVERSIDAD"/>
    <s v="C01"/>
    <s v="TIEMPO COMPLETO"/>
    <s v="2011-11-02 00:00:00.0"/>
    <s v="null"/>
    <s v="DF100310"/>
    <s v="PROFESOR TITULAR DE UNIVERSIDAD"/>
    <s v="R110"/>
    <x v="10"/>
    <n v="720"/>
    <s v="PROYECTOS DE INGENIERÍA"/>
  </r>
  <r>
    <x v="17"/>
    <n v="16532885"/>
    <x v="5"/>
    <n v="618"/>
    <s v="618I"/>
    <s v="GRUPO-A4"/>
    <s v="Proyectos"/>
    <s v="GI"/>
    <s v="GRUPO DE INFORMÁTICA"/>
    <s v="618I"/>
    <s v="GI de Proyectos"/>
    <s v="GRUPO-A4"/>
    <s v="GI de Proyectos"/>
    <s v="1S"/>
    <n v="16532885"/>
    <s v="ZORZANO"/>
    <s v="ALBA"/>
    <s v="ENRIQUE"/>
    <s v="ZORZANO ALBA, ENRIQUE"/>
    <x v="0"/>
    <x v="0"/>
    <x v="1"/>
    <m/>
    <m/>
    <s v="enzorzan"/>
    <s v="enrique.zorzano@unirioja.es"/>
    <n v="1"/>
    <n v="1"/>
    <n v="506"/>
    <s v="PROFESOR TITULAR DE ESCUELA UNIVERSITARI"/>
    <s v="C01"/>
    <s v="TIEMPO COMPLETO"/>
    <s v="2018-09-17 00:00:00.0"/>
    <s v="null"/>
    <s v="DF100073"/>
    <s v="PROFESOR TITULAR DE ESCUELA UNIVERSITARIA"/>
    <s v="R109"/>
    <x v="9"/>
    <n v="535"/>
    <s v="INGENIERÍA ELÉCTRICA"/>
  </r>
  <r>
    <x v="18"/>
    <n v="16584554"/>
    <x v="5"/>
    <n v="618"/>
    <s v="618G"/>
    <s v="GRUPO-A"/>
    <s v="Proyectos"/>
    <s v="GG"/>
    <s v="GRUPO GRANDE"/>
    <s v="618G"/>
    <s v="GG de Proyectos"/>
    <s v="GRUPO-A"/>
    <s v="GG de Proyectos"/>
    <s v="1S"/>
    <n v="16584554"/>
    <s v="GONZÁLEZ"/>
    <s v="MARCOS"/>
    <s v="ANA"/>
    <s v="GONZÁLEZ MARCOS, ANA"/>
    <x v="0"/>
    <x v="0"/>
    <x v="0"/>
    <m/>
    <m/>
    <s v="amarcos"/>
    <s v="ana.gonzalez@unirioja.es"/>
    <n v="3.2"/>
    <m/>
    <n v="504"/>
    <s v="PROFESOR TITULAR UNIVERSIDAD"/>
    <s v="C01"/>
    <s v="TIEMPO COMPLETO"/>
    <s v="2011-11-02 00:00:00.0"/>
    <s v="null"/>
    <s v="DF100310"/>
    <s v="PROFESOR TITULAR DE UNIVERSIDAD"/>
    <s v="R110"/>
    <x v="10"/>
    <n v="720"/>
    <s v="PROYECTOS DE INGENIERÍA"/>
  </r>
  <r>
    <x v="17"/>
    <n v="16562066"/>
    <x v="5"/>
    <n v="621"/>
    <s v="621G"/>
    <s v="GRUPO-A"/>
    <s v="Líneas eléctricas"/>
    <s v="GG"/>
    <s v="GRUPO GRANDE"/>
    <s v="621G"/>
    <s v="GG de Líneas eléctricas"/>
    <s v="GRUPO-A"/>
    <s v="GG de Líneas eléctricas"/>
    <s v="1S"/>
    <n v="16562066"/>
    <s v="GARCÍA"/>
    <s v="GARRIDO"/>
    <s v="EDUARDO"/>
    <s v="GARCÍA GARRIDO, EDUARDO"/>
    <x v="0"/>
    <x v="0"/>
    <x v="0"/>
    <m/>
    <m/>
    <s v="edgarcia"/>
    <s v="eduardo.garcia@unirioja.es"/>
    <n v="3.2"/>
    <n v="3.2"/>
    <n v="534"/>
    <s v="CONTRATADO DOCTOR -TIPO 1"/>
    <s v="C01"/>
    <s v="TIEMPO COMPLETO"/>
    <s v="2019-02-08 00:00:00.0"/>
    <s v="null"/>
    <s v="LD100574"/>
    <s v="PROFESOR COLABORADOR-TIPO 1"/>
    <s v="R109"/>
    <x v="9"/>
    <n v="535"/>
    <s v="INGENIERÍA ELÉCTRICA"/>
  </r>
  <r>
    <x v="17"/>
    <n v="16608199"/>
    <x v="5"/>
    <n v="622"/>
    <s v="622L"/>
    <s v="GRUPO-A1"/>
    <s v="Generación de energía eléctrica I"/>
    <s v="GL"/>
    <s v="GRUPO DE LABORATORIO"/>
    <s v="622L"/>
    <s v="GL de Generación de energía eléctrica I"/>
    <s v="GRUPO-A1"/>
    <s v="GL de Generación de energía eléctrica I"/>
    <s v="1S"/>
    <n v="16608199"/>
    <s v="MUÑOZ"/>
    <s v="JIMÉNEZ"/>
    <s v="ANDRÉS"/>
    <s v="MUÑOZ JIMÉNEZ, ANDRÉS"/>
    <x v="1"/>
    <x v="0"/>
    <x v="0"/>
    <m/>
    <m/>
    <s v="anmunoz"/>
    <s v="andres.munoz@unirioja.es"/>
    <n v="2.4"/>
    <n v="2.4"/>
    <n v="536"/>
    <s v="PROFESOR INTERINO"/>
    <s v="P02"/>
    <s v="TIEMPO PARCIAL (2+2 HORAS)"/>
    <s v="2018-09-17 00:00:00.0"/>
    <s v="null"/>
    <s v="PI101377"/>
    <s v="PROFESOR CONTRATADO INTERINO"/>
    <s v="R109"/>
    <x v="9"/>
    <n v="535"/>
    <s v="INGENIERÍA ELÉCTRICA"/>
  </r>
  <r>
    <x v="17"/>
    <n v="16551240"/>
    <x v="5"/>
    <n v="623"/>
    <s v="623G"/>
    <s v="GRUPO-A"/>
    <s v="Electrónica industrial"/>
    <s v="GG"/>
    <s v="GRUPO GRANDE"/>
    <s v="623G"/>
    <s v="GG de Electrónica industrial"/>
    <s v="GRUPO-A"/>
    <s v="GG de Electrónica industrial"/>
    <s v="1S"/>
    <n v="16551240"/>
    <s v="CAPELLÁN"/>
    <s v="VILLACIÁN"/>
    <s v="CÁNDIDO"/>
    <s v="CAPELLÁN VILLACIÁN, CÁNDIDO"/>
    <x v="1"/>
    <x v="0"/>
    <x v="0"/>
    <m/>
    <m/>
    <s v="cacapell"/>
    <s v="candido.capellan@unirioja.es"/>
    <n v="3.2"/>
    <n v="3.2"/>
    <n v="536"/>
    <s v="PROFESOR INTERINO"/>
    <s v="C01"/>
    <s v="TIEMPO COMPLETO"/>
    <s v="2018-09-17 00:00:00.0"/>
    <s v="2019-04-09 00:00:00.0"/>
    <s v="PI101408"/>
    <s v="PROFESOR CONTRATADO INTERINO"/>
    <s v="R109"/>
    <x v="9"/>
    <n v="785"/>
    <s v="TECNOLOGÍA ELECTRÓNICA"/>
  </r>
  <r>
    <x v="17"/>
    <n v="16549519"/>
    <x v="5"/>
    <n v="623"/>
    <s v="623L"/>
    <s v="GRUPO-A1"/>
    <s v="Electrónica industrial"/>
    <s v="GL"/>
    <s v="GRUPO DE LABORATORIO"/>
    <s v="623L"/>
    <s v="GL de Electrónica industrial"/>
    <s v="GRUPO-A1"/>
    <s v="GL de Electrónica industrial"/>
    <s v="1S"/>
    <n v="16549519"/>
    <s v="ZORZANO"/>
    <s v="MARTÍNEZ"/>
    <s v="ANTONIO MOISÉS"/>
    <s v="ZORZANO MARTÍNEZ, ANTONIO MOISÉS"/>
    <x v="1"/>
    <x v="0"/>
    <x v="0"/>
    <m/>
    <m/>
    <s v="azorzano"/>
    <s v="antonio.zorzano@unirioja.es"/>
    <n v="0"/>
    <n v="0"/>
    <s v="A-0504"/>
    <s v="PROFESOR TITULAR UNIVERSIDAD"/>
    <s v="01A"/>
    <s v="TIEMPO COMPLETO AMPLIADO"/>
    <s v="2012-09-01 00:00:00.0"/>
    <s v="null"/>
    <s v="DF31836"/>
    <s v="PROFESOR TITULAR DE UNIVERSIDAD"/>
    <s v="R109"/>
    <x v="9"/>
    <n v="785"/>
    <s v="TECNOLOGÍA ELECTRÓNICA"/>
  </r>
  <r>
    <x v="17"/>
    <n v="16553057"/>
    <x v="5"/>
    <n v="625"/>
    <s v="625G"/>
    <s v="GRUPO-A"/>
    <s v="Instalaciones eléctricas II"/>
    <s v="GG"/>
    <s v="GRUPO GRANDE"/>
    <s v="625G"/>
    <s v="GG de Instalaciones eléctricas II"/>
    <s v="GRUPO-A"/>
    <s v="GG de Instalaciones eléctricas II"/>
    <s v="2S"/>
    <n v="16553057"/>
    <s v="SÁENZ DIEZ"/>
    <s v="MURO"/>
    <s v="JUAN CARLOS"/>
    <s v="SÁENZ DIEZ MURO, JUAN CARLOS"/>
    <x v="0"/>
    <x v="0"/>
    <x v="0"/>
    <m/>
    <m/>
    <s v="jusaenzd"/>
    <s v="juan-carlos.saenz-diez@unirioja.es"/>
    <n v="3.2"/>
    <n v="3.2"/>
    <n v="504"/>
    <s v="PROFESOR TITULAR UNIVERSIDAD"/>
    <s v="C01"/>
    <s v="TIEMPO COMPLETO"/>
    <s v="2018-11-26 00:00:00.0"/>
    <s v="null"/>
    <s v="DF31811"/>
    <s v="TITULAR DE UNIVERSIDAD"/>
    <s v="R109"/>
    <x v="9"/>
    <n v="535"/>
    <s v="INGENIERÍA ELÉCTRICA"/>
  </r>
  <r>
    <x v="17"/>
    <n v="16533382"/>
    <x v="5"/>
    <n v="626"/>
    <s v="626G"/>
    <s v="GRUPO-A"/>
    <s v="Sistemas eléctricos de potencia"/>
    <s v="GG"/>
    <s v="GRUPO GRANDE"/>
    <s v="626G"/>
    <s v="GG de Sistemas eléctricos de potencia"/>
    <s v="GRUPO-A"/>
    <s v="GG de Sistemas eléctricos de potencia"/>
    <s v="2S"/>
    <n v="16533382"/>
    <s v="FERNÁNDEZ"/>
    <s v="JIMÉNEZ"/>
    <s v="LUIS ALFREDO"/>
    <s v="FERNÁNDEZ JIMÉNEZ, LUIS ALFREDO"/>
    <x v="0"/>
    <x v="0"/>
    <x v="0"/>
    <m/>
    <m/>
    <s v="lafernan"/>
    <s v="luisalfredo.fernandez@unirioja.es"/>
    <n v="3.2"/>
    <n v="3.2"/>
    <n v="504"/>
    <s v="PROFESOR TITULAR UNIVERSIDAD"/>
    <s v="01R"/>
    <s v="TIEMPO COMPLETO REDUCIDO"/>
    <s v="2018-09-17 00:00:00.0"/>
    <s v="null"/>
    <s v="DF31813"/>
    <s v="TITULAR DE UNIVERSIDAD"/>
    <s v="R109"/>
    <x v="9"/>
    <n v="535"/>
    <s v="INGENIERÍA ELÉCTRICA"/>
  </r>
  <r>
    <x v="17"/>
    <n v="16557336"/>
    <x v="5"/>
    <n v="627"/>
    <s v="627G"/>
    <s v="GRUPO-A"/>
    <s v="Generación de energía eléctrica II"/>
    <s v="GG"/>
    <s v="GRUPO GRANDE"/>
    <s v="627G"/>
    <s v="GG de Generación de energía eléctrica II"/>
    <s v="GRUPO-A"/>
    <s v="GG de Generación de energía eléctrica II"/>
    <s v="2S"/>
    <n v="16557336"/>
    <s v="BLANCO"/>
    <s v="BARRERO"/>
    <s v="JUAN MANUEL"/>
    <s v="BLANCO BARRERO, JUAN MANUEL"/>
    <x v="0"/>
    <x v="0"/>
    <x v="0"/>
    <m/>
    <m/>
    <s v="jbblanco"/>
    <s v="juan-manuel.blanco@unirioja.es"/>
    <n v="3.2"/>
    <n v="3.2"/>
    <n v="504"/>
    <s v="PROFESOR TITULAR UNIVERSIDAD"/>
    <s v="C01"/>
    <s v="TIEMPO COMPLETO"/>
    <s v="2015-11-13 00:00:00.0"/>
    <s v="null"/>
    <s v="DF100035"/>
    <s v="PROFESOR TITULAR DE UNIVERSIDAD"/>
    <s v="R109"/>
    <x v="9"/>
    <n v="535"/>
    <s v="INGENIERÍA ELÉCTRICA"/>
  </r>
  <r>
    <x v="17"/>
    <n v="13142250"/>
    <x v="5"/>
    <n v="628"/>
    <s v="628G"/>
    <s v="GRUPO-A"/>
    <s v="Regulación automática y automatización industrial"/>
    <s v="GG"/>
    <s v="GRUPO GRANDE"/>
    <s v="628G"/>
    <s v="GG de Regulación automática y automatización industrial"/>
    <s v="GRUPO-A"/>
    <s v="GG de Regulación automática y automatización industrial"/>
    <s v="2S"/>
    <n v="13142250"/>
    <s v="GIL"/>
    <s v="MARTÍNEZ"/>
    <s v="MONTSERRAT"/>
    <s v="GIL MARTÍNEZ, MONTSERRAT"/>
    <x v="0"/>
    <x v="0"/>
    <x v="0"/>
    <m/>
    <m/>
    <s v="mogil"/>
    <s v="montse.gil@unirioja.es"/>
    <n v="1.6"/>
    <n v="1.6"/>
    <n v="504"/>
    <s v="PROFESOR TITULAR UNIVERSIDAD"/>
    <s v="C01"/>
    <s v="TIEMPO COMPLETO"/>
    <s v="2017-12-21 00:00:00.0"/>
    <s v="null"/>
    <s v="DF100289"/>
    <s v="PROFESOR TITULAR DE UNIVERSIDAD"/>
    <s v="R109"/>
    <x v="9"/>
    <n v="520"/>
    <s v="INGENIERÍA DE SISTEMAS Y AUTOMÁTICA"/>
  </r>
  <r>
    <x v="17"/>
    <n v="16553320"/>
    <x v="5"/>
    <n v="628"/>
    <s v="628G"/>
    <s v="GRUPO-A"/>
    <s v="Regulación automática y automatización industrial"/>
    <s v="GG"/>
    <s v="GRUPO GRANDE"/>
    <s v="628G"/>
    <s v="GG de Regulación automática y automatización industrial"/>
    <s v="GRUPO-A"/>
    <s v="GG de Regulación automática y automatización industrial"/>
    <s v="2S"/>
    <n v="16553320"/>
    <s v="ELVIRA"/>
    <s v="IZURRATEGUI"/>
    <s v="CARLOS"/>
    <s v="ELVIRA IZURRATEGUI, CARLOS"/>
    <x v="1"/>
    <x v="0"/>
    <x v="1"/>
    <m/>
    <m/>
    <s v="celvira"/>
    <s v="carlos.elvira@unirioja.es"/>
    <n v="1.6"/>
    <n v="1.6"/>
    <n v="506"/>
    <s v="PROFESOR TITULAR DE ESCUELA UNIVERSITARI"/>
    <s v="01A"/>
    <s v="TIEMPO COMPLETO AMPLIADO"/>
    <s v="2012-09-01 00:00:00.0"/>
    <s v="null"/>
    <s v="DF31778"/>
    <s v="TITULAR DE ESCUELAS UNIVERSITARIAS"/>
    <s v="R109"/>
    <x v="9"/>
    <n v="520"/>
    <s v="INGENIERÍA DE SISTEMAS Y AUTOMÁTICA"/>
  </r>
  <r>
    <x v="17"/>
    <n v="13141259"/>
    <x v="5"/>
    <n v="629"/>
    <s v="629G"/>
    <s v="GRUPO-A"/>
    <s v="Prácticas externas"/>
    <s v="GG"/>
    <s v="GRUPO GRANDE"/>
    <s v="629G"/>
    <s v="GG de Prácticas en empresa"/>
    <s v="GRUPO-A"/>
    <s v="GG de Prácticas en empresa"/>
    <s v="2S"/>
    <n v="13141259"/>
    <s v="LARA"/>
    <s v="SANTILLÁN"/>
    <s v="PEDRO MARÍA"/>
    <s v="LARA SANTILLÁN, PEDRO MARÍA"/>
    <x v="1"/>
    <x v="0"/>
    <x v="0"/>
    <m/>
    <m/>
    <s v="pemarala"/>
    <s v="pedro.lara@unirioja.es"/>
    <n v="0.1"/>
    <n v="0.1"/>
    <n v="504"/>
    <s v="PROFESOR TITULAR UNIVERSIDAD"/>
    <s v="C01"/>
    <s v="TIEMPO COMPLETO"/>
    <s v="2016-09-15 00:00:00.0"/>
    <s v="null"/>
    <s v="DF100045"/>
    <s v="TITULAR UNIVERSIDAD"/>
    <s v="R109"/>
    <x v="9"/>
    <n v="535"/>
    <s v="INGENIERÍA ELÉCTRICA"/>
  </r>
  <r>
    <x v="17"/>
    <n v="16584517"/>
    <x v="5"/>
    <n v="629"/>
    <s v="629G"/>
    <s v="GRUPO-A"/>
    <s v="Prácticas externas"/>
    <s v="GG"/>
    <s v="GRUPO GRANDE"/>
    <s v="629G"/>
    <s v="GG de Prácticas en empresa"/>
    <s v="GRUPO-A"/>
    <s v="GG de Prácticas en empresa"/>
    <s v="2S"/>
    <n v="16584517"/>
    <s v="FALCES"/>
    <s v="DE ANDRÉS"/>
    <s v="ALBERTO"/>
    <s v="FALCES DE ANDRÉS, ALBERTO"/>
    <x v="0"/>
    <x v="0"/>
    <x v="0"/>
    <m/>
    <m/>
    <s v="alfalces"/>
    <s v="alberto.falces@unirioja.es"/>
    <n v="0.1"/>
    <n v="0.1"/>
    <n v="536"/>
    <s v="PROFESOR INTERINO"/>
    <s v="C01"/>
    <s v="TIEMPO COMPLETO"/>
    <s v="2009-10-01 00:00:00.0"/>
    <s v="null"/>
    <s v="PI100720"/>
    <s v="PROFESOR CONTRATADO INTERINO"/>
    <s v="R109"/>
    <x v="9"/>
    <n v="535"/>
    <s v="INGENIERÍA ELÉCTRICA"/>
  </r>
  <r>
    <x v="18"/>
    <n v="16553320"/>
    <x v="5"/>
    <n v="640"/>
    <s v="640G"/>
    <s v="GRUPO-A"/>
    <s v="Control y programación de robots"/>
    <s v="GG"/>
    <s v="GRUPO GRANDE"/>
    <s v="640G"/>
    <s v="GG de Control y programación de robots"/>
    <s v="GRUPO-A"/>
    <s v="GG de Control y programación de robots"/>
    <s v="1S"/>
    <n v="16553320"/>
    <s v="ELVIRA"/>
    <s v="IZURRATEGUI"/>
    <s v="CARLOS"/>
    <s v="ELVIRA IZURRATEGUI, CARLOS"/>
    <x v="1"/>
    <x v="0"/>
    <x v="1"/>
    <m/>
    <m/>
    <s v="celvira"/>
    <s v="carlos.elvira@unirioja.es"/>
    <n v="3.2"/>
    <n v="3.2"/>
    <n v="506"/>
    <s v="PROFESOR TITULAR DE ESCUELA UNIVERSITARI"/>
    <s v="01A"/>
    <s v="TIEMPO COMPLETO AMPLIADO"/>
    <s v="2012-09-01 00:00:00.0"/>
    <s v="null"/>
    <s v="DF31778"/>
    <s v="TITULAR DE ESCUELAS UNIVERSITARIAS"/>
    <s v="R109"/>
    <x v="9"/>
    <n v="520"/>
    <s v="INGENIERÍA DE SISTEMAS Y AUTOMÁTICA"/>
  </r>
  <r>
    <x v="18"/>
    <n v="16551240"/>
    <x v="5"/>
    <n v="641"/>
    <s v="641G"/>
    <s v="GRUPO-A"/>
    <s v="Electrónica analógica"/>
    <s v="GG"/>
    <s v="GRUPO GRANDE"/>
    <s v="641G"/>
    <s v="GG de Electrónica analógica"/>
    <s v="GRUPO-A"/>
    <s v="GG de Electrónica analógica"/>
    <s v="1S"/>
    <n v="16551240"/>
    <s v="CAPELLÁN"/>
    <s v="VILLACIÁN"/>
    <s v="CÁNDIDO"/>
    <s v="CAPELLÁN VILLACIÁN, CÁNDIDO"/>
    <x v="1"/>
    <x v="0"/>
    <x v="0"/>
    <m/>
    <m/>
    <s v="cacapell"/>
    <s v="candido.capellan@unirioja.es"/>
    <n v="3.2"/>
    <n v="3.2"/>
    <n v="536"/>
    <s v="PROFESOR INTERINO"/>
    <s v="C01"/>
    <s v="TIEMPO COMPLETO"/>
    <s v="2018-09-17 00:00:00.0"/>
    <s v="2019-04-09 00:00:00.0"/>
    <s v="PI101408"/>
    <s v="PROFESOR CONTRATADO INTERINO"/>
    <s v="R109"/>
    <x v="9"/>
    <n v="785"/>
    <s v="TECNOLOGÍA ELECTRÓNICA"/>
  </r>
  <r>
    <x v="18"/>
    <n v="16549519"/>
    <x v="5"/>
    <n v="641"/>
    <s v="641L"/>
    <s v="GRUPO-A1"/>
    <s v="Electrónica analógica"/>
    <s v="GL"/>
    <s v="GRUPO DE LABORATORIO"/>
    <s v="641L"/>
    <s v="GL de Electrónica analógica"/>
    <s v="GRUPO-A1"/>
    <s v="GL de Electrónica analógica"/>
    <s v="1S"/>
    <n v="16549519"/>
    <s v="ZORZANO"/>
    <s v="MARTÍNEZ"/>
    <s v="ANTONIO MOISÉS"/>
    <s v="ZORZANO MARTÍNEZ, ANTONIO MOISÉS"/>
    <x v="1"/>
    <x v="0"/>
    <x v="0"/>
    <m/>
    <m/>
    <s v="azorzano"/>
    <s v="antonio.zorzano@unirioja.es"/>
    <n v="0"/>
    <n v="0"/>
    <s v="A-0504"/>
    <s v="PROFESOR TITULAR UNIVERSIDAD"/>
    <s v="01A"/>
    <s v="TIEMPO COMPLETO AMPLIADO"/>
    <s v="2012-09-01 00:00:00.0"/>
    <s v="null"/>
    <s v="DF31836"/>
    <s v="PROFESOR TITULAR DE UNIVERSIDAD"/>
    <s v="R109"/>
    <x v="9"/>
    <n v="785"/>
    <s v="TECNOLOGÍA ELECTRÓNICA"/>
  </r>
  <r>
    <x v="18"/>
    <n v="13141259"/>
    <x v="5"/>
    <n v="644"/>
    <s v="644G"/>
    <s v="GRUPO-A"/>
    <s v="Electrotecnia"/>
    <s v="GG"/>
    <s v="GRUPO GRANDE"/>
    <s v="644G"/>
    <s v="GG de Electrotecnia"/>
    <s v="GRUPO-A"/>
    <s v="GG de Electrotecnia"/>
    <s v="1S"/>
    <n v="13141259"/>
    <s v="LARA"/>
    <s v="SANTILLÁN"/>
    <s v="PEDRO MARÍA"/>
    <s v="LARA SANTILLÁN, PEDRO MARÍA"/>
    <x v="1"/>
    <x v="0"/>
    <x v="0"/>
    <m/>
    <m/>
    <s v="pemarala"/>
    <s v="pedro.lara@unirioja.es"/>
    <n v="3.2"/>
    <n v="3.2"/>
    <n v="504"/>
    <s v="PROFESOR TITULAR UNIVERSIDAD"/>
    <s v="C01"/>
    <s v="TIEMPO COMPLETO"/>
    <s v="2016-09-15 00:00:00.0"/>
    <s v="null"/>
    <s v="DF100045"/>
    <s v="TITULAR UNIVERSIDAD"/>
    <s v="R109"/>
    <x v="9"/>
    <n v="535"/>
    <s v="INGENIERÍA ELÉCTRICA"/>
  </r>
  <r>
    <x v="18"/>
    <n v="78750288"/>
    <x v="5"/>
    <n v="645"/>
    <s v="645G"/>
    <s v="GRUPO-A"/>
    <s v="Ingeniería de control"/>
    <s v="GG"/>
    <s v="GRUPO GRANDE"/>
    <s v="645G"/>
    <s v="GG de Ingeniería de control"/>
    <s v="GRUPO-A"/>
    <s v="GG de Ingeniería de control"/>
    <s v="2S"/>
    <n v="78750288"/>
    <s v="RICO"/>
    <s v="AZAGRA"/>
    <s v="JAVIER"/>
    <s v="RICO AZAGRA, JAVIER"/>
    <x v="0"/>
    <x v="0"/>
    <x v="0"/>
    <m/>
    <m/>
    <s v="jarico"/>
    <s v="javier.rico@unirioja.es"/>
    <n v="3.2"/>
    <n v="3.2"/>
    <n v="536"/>
    <s v="PROFESOR INTERINO"/>
    <s v="C01"/>
    <s v="TIEMPO COMPLETO"/>
    <s v="2010-09-01 00:00:00.0"/>
    <s v="null"/>
    <s v="PI100757"/>
    <s v="PROFESOR CONTRATADO INTERINO"/>
    <s v="R109"/>
    <x v="9"/>
    <n v="520"/>
    <s v="INGENIERÍA DE SISTEMAS Y AUTOMÁTICA"/>
  </r>
  <r>
    <x v="18"/>
    <n v="16518274"/>
    <x v="5"/>
    <n v="646"/>
    <s v="646G"/>
    <s v="GRUPO-A"/>
    <s v="Instrumentación electrónica"/>
    <s v="GG"/>
    <s v="GRUPO GRANDE"/>
    <s v="646G"/>
    <s v="GG de Instrumentación electrónica"/>
    <s v="GRUPO-A"/>
    <s v="GG de Instrumentación electrónica"/>
    <s v="2S"/>
    <n v="16518274"/>
    <s v="ZORZANO"/>
    <s v="MARTÍNEZ"/>
    <s v="LUIS FRANCISCO"/>
    <s v="ZORZANO MARTÍNEZ, LUIS FRANCISCO"/>
    <x v="1"/>
    <x v="0"/>
    <x v="0"/>
    <m/>
    <m/>
    <s v="lzorzano"/>
    <s v="luis.zorzano@unirioja.es"/>
    <n v="0"/>
    <n v="0"/>
    <n v="505"/>
    <s v="CATEDRATICO ESCUELA UNIVERSITARIA"/>
    <s v="01A"/>
    <s v="TIEMPO COMPLETO AMPLIADO"/>
    <s v="2012-09-01 00:00:00.0"/>
    <s v="null"/>
    <s v="DF100144"/>
    <s v="CATEDRÁTICO DE ESCUELA UNIVERSITARIA"/>
    <s v="R109"/>
    <x v="9"/>
    <n v="785"/>
    <s v="TECNOLOGÍA ELECTRÓNICA"/>
  </r>
  <r>
    <x v="18"/>
    <n v="16617096"/>
    <x v="5"/>
    <n v="646"/>
    <s v="646G"/>
    <s v="GRUPO-A"/>
    <s v="Instrumentación electrónica"/>
    <s v="GG"/>
    <s v="GRUPO GRANDE"/>
    <s v="646G"/>
    <s v="GG de Instrumentación electrónica"/>
    <s v="GRUPO-A"/>
    <s v="GG de Instrumentación electrónica"/>
    <s v="2S"/>
    <n v="16617096"/>
    <s v="GIL"/>
    <s v="MARTÍNEZ"/>
    <s v="FRANCISCO"/>
    <s v="GIL MARTÍNEZ, FRANCISCO"/>
    <x v="1"/>
    <x v="0"/>
    <x v="1"/>
    <m/>
    <m/>
    <s v="frgil"/>
    <s v="francisco.gil@unirioja.es"/>
    <n v="3.2"/>
    <n v="3.2"/>
    <n v="536"/>
    <s v="PROFESOR INTERINO"/>
    <s v="P04"/>
    <s v="TIEMPO PARCIAL (4+4 HORAS)"/>
    <s v="2019-03-29 00:00:00.0"/>
    <s v="2019-07-25 00:00:00.0"/>
    <s v="PI101527"/>
    <s v="PROFESOR CONTRATADO INTERINO"/>
    <s v="R109"/>
    <x v="9"/>
    <n v="785"/>
    <s v="TECNOLOGÍA ELECTRÓNICA"/>
  </r>
  <r>
    <x v="18"/>
    <n v="16611012"/>
    <x v="5"/>
    <n v="647"/>
    <s v="647L"/>
    <s v="GRUPO-A1"/>
    <s v="Automatización de sistemas de producción flexible"/>
    <s v="GL"/>
    <s v="GRUPO DE LABORATORIO"/>
    <s v="647L"/>
    <s v="GL de Automatización de sistemas de producción flexible"/>
    <s v="GRUPO-A1"/>
    <s v="GL de Automatización de sistemas de producción flexible"/>
    <s v="1S"/>
    <n v="16611012"/>
    <s v="NÁJERA"/>
    <s v="CANAL"/>
    <s v="SILVANO"/>
    <s v="NÁJERA CANAL, SILVANO"/>
    <x v="0"/>
    <x v="0"/>
    <x v="0"/>
    <m/>
    <m/>
    <s v="sinajera"/>
    <s v="silvano.najera@unirioja.es"/>
    <n v="2.8"/>
    <n v="2.8"/>
    <n v="536"/>
    <s v="PROFESOR INTERINO"/>
    <s v="C01"/>
    <s v="TIEMPO COMPLETO"/>
    <s v="2018-09-17 00:00:00.0"/>
    <s v="null"/>
    <s v="PI101375"/>
    <s v="PROFESOR CONTRATADO INTERINO TC"/>
    <s v="R109"/>
    <x v="9"/>
    <n v="520"/>
    <s v="INGENIERÍA DE SISTEMAS Y AUTOMÁTICA"/>
  </r>
  <r>
    <x v="18"/>
    <n v="13142250"/>
    <x v="5"/>
    <n v="648"/>
    <s v="648G"/>
    <s v="GRUPO-A"/>
    <s v="Control aplicado de procesos"/>
    <s v="GG"/>
    <s v="GRUPO GRANDE"/>
    <s v="648G"/>
    <s v="GG de Control aplicado de procesos"/>
    <s v="GRUPO-A"/>
    <s v="GG de Control aplicado de procesos"/>
    <s v="2S"/>
    <n v="13142250"/>
    <s v="GIL"/>
    <s v="MARTÍNEZ"/>
    <s v="MONTSERRAT"/>
    <s v="GIL MARTÍNEZ, MONTSERRAT"/>
    <x v="0"/>
    <x v="0"/>
    <x v="0"/>
    <m/>
    <m/>
    <s v="mogil"/>
    <s v="montse.gil@unirioja.es"/>
    <n v="3.2"/>
    <n v="3.2"/>
    <n v="504"/>
    <s v="PROFESOR TITULAR UNIVERSIDAD"/>
    <s v="C01"/>
    <s v="TIEMPO COMPLETO"/>
    <s v="2017-12-21 00:00:00.0"/>
    <s v="null"/>
    <s v="DF100289"/>
    <s v="PROFESOR TITULAR DE UNIVERSIDAD"/>
    <s v="R109"/>
    <x v="9"/>
    <n v="520"/>
    <s v="INGENIERÍA DE SISTEMAS Y AUTOMÁTICA"/>
  </r>
  <r>
    <x v="18"/>
    <n v="16565868"/>
    <x v="5"/>
    <n v="652"/>
    <s v="652G"/>
    <s v="GRUPO-A"/>
    <s v="Modelado y simulación de sistemas de producción"/>
    <s v="GG"/>
    <s v="GRUPO GRANDE"/>
    <s v="652G"/>
    <s v="GG de Modelado y simulación de sistemas de producción"/>
    <s v="GRUPO-A"/>
    <s v="GG de Modelado y simulación de sistemas de producción"/>
    <s v="1S"/>
    <n v="16565868"/>
    <s v="JIMÉNEZ"/>
    <s v="MACÍAS"/>
    <s v="EMILIO"/>
    <s v="JIMÉNEZ MACÍAS, EMILIO"/>
    <x v="0"/>
    <x v="0"/>
    <x v="0"/>
    <m/>
    <m/>
    <s v="emjimene"/>
    <s v="emilio.jimenez@unirioja.es"/>
    <n v="2.4"/>
    <n v="2.4"/>
    <n v="500"/>
    <s v="CATEDRATICO DE UNIVERSIDAD"/>
    <s v="C01"/>
    <s v="TIEMPO COMPLETO"/>
    <s v="2016-04-15 00:00:00.0"/>
    <s v="null"/>
    <s v="DF100329"/>
    <s v="CATEDRÁTICO DE UNIVERSIDAD"/>
    <s v="R109"/>
    <x v="9"/>
    <n v="520"/>
    <s v="INGENIERÍA DE SISTEMAS Y AUTOMÁTICA"/>
  </r>
  <r>
    <x v="18"/>
    <n v="16570582"/>
    <x v="5"/>
    <n v="653"/>
    <s v="653G"/>
    <s v="GRUPO-A"/>
    <s v="Prácticas en empresa"/>
    <s v="GG"/>
    <s v="GRUPO GRANDE"/>
    <s v="653G"/>
    <s v="GG de Prácticas en empresa"/>
    <s v="GRUPO-A"/>
    <s v="GG de Prácticas en empresa"/>
    <s v="2S"/>
    <n v="16570582"/>
    <s v="PÉREZ"/>
    <s v="BARRÓN"/>
    <s v="IVÁN LUIS"/>
    <s v="PÉREZ BARRÓN, IVÁN LUIS"/>
    <x v="0"/>
    <x v="0"/>
    <x v="0"/>
    <m/>
    <m/>
    <s v="ivperez"/>
    <s v="ivan.perez@unirioja.es"/>
    <n v="0.1"/>
    <n v="0.1"/>
    <n v="534"/>
    <s v="CONTRATADO DOCTOR -TIPO 1"/>
    <s v="C01"/>
    <s v="TIEMPO COMPLETO"/>
    <s v="2015-12-23 00:00:00.0"/>
    <s v="null"/>
    <s v="LD100490"/>
    <s v="PROFESOR CONTRATADO DOCTOR TIPO 1"/>
    <s v="R109"/>
    <x v="9"/>
    <n v="785"/>
    <s v="TECNOLOGÍA ELECTRÓNICA"/>
  </r>
  <r>
    <x v="2"/>
    <n v="72781400"/>
    <x v="1"/>
    <n v="660"/>
    <s v="660G"/>
    <s v="GRUPO-A"/>
    <s v="Derecho colectivo del trabajo"/>
    <s v="GG"/>
    <s v="GRUPO GRANDE"/>
    <s v="660G"/>
    <s v="GG de Derecho colectivo del trabajo"/>
    <s v="GRUPO-A"/>
    <s v="GG de Derecho colectivo del trabajo"/>
    <s v="2S"/>
    <n v="72781400"/>
    <s v="MORCILLO"/>
    <s v="GARCÍA"/>
    <s v="JUAN CARLOS"/>
    <s v="MORCILLO GARCÍA, JUAN CARLOS"/>
    <x v="1"/>
    <x v="0"/>
    <x v="1"/>
    <m/>
    <m/>
    <s v="jumorcil"/>
    <s v="juan-carlos.morcillo@unirioja.es"/>
    <n v="4.5"/>
    <n v="4.5"/>
    <s v="A-0539"/>
    <s v="TITULAR"/>
    <s v="P06"/>
    <s v="TIEMPO PARCIAL (6+6 HORAS)"/>
    <s v="2011-01-01 00:00:00.0"/>
    <s v="null"/>
    <s v="PI100799"/>
    <s v="AGREGADO"/>
    <s v="R103"/>
    <x v="1"/>
    <n v="140"/>
    <s v="DERECHO DEL TRABAJO Y DE LA SEGURIDAD SOCIAL"/>
  </r>
  <r>
    <x v="2"/>
    <n v="16542669"/>
    <x v="1"/>
    <n v="661"/>
    <s v="661G"/>
    <s v="GRUPO-A"/>
    <s v="Derecho individual del trabajo"/>
    <s v="GG"/>
    <s v="GRUPO GRANDE"/>
    <s v="661G"/>
    <s v="GG de Derecho individual del trabajo"/>
    <s v="GRUPO-A"/>
    <s v="GG de Derecho individual del trabajo"/>
    <s v="1S"/>
    <n v="16542669"/>
    <s v="ARRUGA"/>
    <s v="SEGURA"/>
    <s v="MARÍA CONCEPCIÓN"/>
    <s v="ARRUGA SEGURA, MARÍA CONCEPCIÓN"/>
    <x v="1"/>
    <x v="0"/>
    <x v="1"/>
    <m/>
    <m/>
    <s v="m-arruga"/>
    <s v="maria-concepcion.arruga@unirioja.es"/>
    <n v="4.5"/>
    <n v="4.5"/>
    <s v="A-0537"/>
    <s v="TITULAR"/>
    <s v="C01"/>
    <s v="TIEMPO COMPLETO"/>
    <s v="2011-01-01 00:00:00.0"/>
    <s v="null"/>
    <s v="PI100875"/>
    <s v="TITULAR"/>
    <s v="R103"/>
    <x v="1"/>
    <n v="140"/>
    <s v="DERECHO DEL TRABAJO Y DE LA SEGURIDAD SOCIAL"/>
  </r>
  <r>
    <x v="2"/>
    <n v="16533310"/>
    <x v="1"/>
    <n v="662"/>
    <s v="662G"/>
    <s v="GRUPO-A"/>
    <s v="Economía del trabajo"/>
    <s v="GG"/>
    <s v="GRUPO GRANDE"/>
    <s v="662G"/>
    <s v="GG de Economía del trabajo"/>
    <s v="GRUPO-A"/>
    <s v="GG de Economía del trabajo"/>
    <s v="1S"/>
    <n v="16533310"/>
    <s v="DE TORRE"/>
    <s v="RESA"/>
    <s v="MARÍA JESÚS"/>
    <s v="DE TORRE RESA, MARÍA JESÚS"/>
    <x v="1"/>
    <x v="0"/>
    <x v="1"/>
    <m/>
    <m/>
    <s v="marirede"/>
    <s v="chechu.detorre@unirioja.es"/>
    <n v="0"/>
    <n v="0"/>
    <n v="506"/>
    <s v="PROFESOR TITULAR DE ESCUELA UNIVERSITARI"/>
    <s v="01A"/>
    <s v="TIEMPO COMPLETO AMPLIADO"/>
    <s v="2012-09-01 00:00:00.0"/>
    <s v="null"/>
    <s v="DF31239"/>
    <s v="TITULAR DE ESCUELAS UNIVERSITARIAS"/>
    <s v="R104"/>
    <x v="0"/>
    <n v="415"/>
    <s v="FUNDAMENTOS DEL ANÁLISIS ECONÓMICO"/>
  </r>
  <r>
    <x v="2"/>
    <n v="73003437"/>
    <x v="1"/>
    <n v="662"/>
    <s v="662G"/>
    <s v="GRUPO-A"/>
    <s v="Economía del trabajo"/>
    <s v="GG"/>
    <s v="GRUPO GRANDE"/>
    <s v="662G"/>
    <s v="GG de Economía del trabajo"/>
    <s v="GRUPO-A"/>
    <s v="GG de Economía del trabajo"/>
    <s v="1S"/>
    <n v="73003437"/>
    <s v="LANGARITA"/>
    <s v="TEJERO"/>
    <s v="RAQUEL"/>
    <s v="LANGARITA TEJERO, RAQUEL"/>
    <x v="1"/>
    <x v="0"/>
    <x v="1"/>
    <m/>
    <m/>
    <s v="ralangar"/>
    <s v="raquel.langarita@unirioja.es"/>
    <n v="4.5"/>
    <n v="4.5"/>
    <n v="536"/>
    <s v="PROFESOR INTERINO"/>
    <s v="C01"/>
    <s v="TIEMPO COMPLETO"/>
    <s v="2018-09-17 00:00:00.0"/>
    <s v="null"/>
    <s v="PI101357"/>
    <s v="PROFESOR CONTRATADO INTERINO"/>
    <s v="R104"/>
    <x v="0"/>
    <n v="415"/>
    <s v="FUNDAMENTOS DEL ANÁLISIS ECONÓMICO"/>
  </r>
  <r>
    <x v="2"/>
    <n v="16563493"/>
    <x v="1"/>
    <n v="663"/>
    <s v="663R"/>
    <s v="GRUPO-A1"/>
    <s v="Marco normativo de la Seguridad Social"/>
    <s v="GR"/>
    <s v="GRUPO REDUCIDO"/>
    <s v="663R"/>
    <s v="GR de Marco normativo de la seguridad social"/>
    <s v="GRUPO-A1"/>
    <s v="GR de Marco normativo de la seguridad social"/>
    <s v="2S"/>
    <n v="16563493"/>
    <s v="SESMA"/>
    <s v="BASTIDA"/>
    <s v="BEGOÑA"/>
    <s v="SESMA BASTIDA, BEGOÑA"/>
    <x v="1"/>
    <x v="0"/>
    <x v="0"/>
    <m/>
    <m/>
    <s v="bsesma"/>
    <s v="begona.sesma@unirioja.es"/>
    <n v="0.5"/>
    <n v="0.5"/>
    <n v="534"/>
    <s v="CONTRATADO DOCTOR -TIPO 1"/>
    <s v="C01"/>
    <s v="TIEMPO COMPLETO"/>
    <s v="2008-09-19 00:00:00.0"/>
    <s v="null"/>
    <s v="LD100628"/>
    <s v="PROFESOR CONTRATADO DOCTOR -TIPO 1"/>
    <s v="R103"/>
    <x v="1"/>
    <n v="140"/>
    <s v="DERECHO DEL TRABAJO Y DE LA SEGURIDAD SOCIAL"/>
  </r>
  <r>
    <x v="2"/>
    <n v="72786271"/>
    <x v="1"/>
    <n v="665"/>
    <s v="665G"/>
    <s v="GRUPO-A"/>
    <s v="Teoría y técnicas de negociación"/>
    <s v="GG"/>
    <s v="GRUPO GRANDE"/>
    <s v="665G"/>
    <s v="GG de Teoría y técnicas de negociación"/>
    <s v="GRUPO-A"/>
    <s v="GG de Teoría y técnicas de negociación"/>
    <s v="1S"/>
    <n v="72786271"/>
    <s v="MONTAÑÉS"/>
    <s v="MURO"/>
    <s v="MARÍA PILAR"/>
    <s v="MONTAÑÉS MURO, MARÍA PILAR"/>
    <x v="0"/>
    <x v="0"/>
    <x v="1"/>
    <m/>
    <m/>
    <s v="mamontan"/>
    <s v="maria-pilar.montanes@unirioja.es"/>
    <n v="4.5"/>
    <n v="4.5"/>
    <n v="536"/>
    <s v="PROFESOR INTERINO"/>
    <s v="C01"/>
    <s v="TIEMPO COMPLETO"/>
    <s v="2012-09-01 00:00:00.0"/>
    <s v="null"/>
    <s v="PI100845"/>
    <s v="PROFESOR CONTRATADO INTERINO"/>
    <s v="R115"/>
    <x v="2"/>
    <n v="740"/>
    <s v="PSICOLOGÍA SOCIAL"/>
  </r>
  <r>
    <x v="2"/>
    <n v="16562995"/>
    <x v="1"/>
    <n v="667"/>
    <s v="667G"/>
    <s v="GRUPO-A"/>
    <s v="Derecho sindical"/>
    <s v="GG"/>
    <s v="GRUPO GRANDE"/>
    <s v="667G"/>
    <s v="GG de Derecho sindical"/>
    <s v="GRUPO-A"/>
    <s v="GG de Derecho sindical"/>
    <s v="1S"/>
    <n v="16562995"/>
    <s v="SOMALO"/>
    <s v="SAN JUAN"/>
    <s v="MARÍA"/>
    <s v="SOMALO SAN JUAN, MARÍA"/>
    <x v="1"/>
    <x v="0"/>
    <x v="1"/>
    <m/>
    <m/>
    <s v="masomalo"/>
    <s v="maria.somalo@unirioja.es"/>
    <n v="4.5"/>
    <n v="4.5"/>
    <n v="536"/>
    <s v="PROFESOR INTERINO"/>
    <s v="P03"/>
    <s v="TIEMPO PARCIAL (3+3 HORAS)"/>
    <s v="2019-03-09 00:00:00.0"/>
    <s v="null"/>
    <s v="PI101019"/>
    <s v="PROFESOR CONTRATADO INTERINO"/>
    <s v="R103"/>
    <x v="1"/>
    <n v="140"/>
    <s v="DERECHO DEL TRABAJO Y DE LA SEGURIDAD SOCIAL"/>
  </r>
  <r>
    <x v="2"/>
    <n v="16517184"/>
    <x v="1"/>
    <n v="670"/>
    <s v="670G"/>
    <s v="GRUPO-A"/>
    <s v="Gestión de responsabilidad social corporativa"/>
    <s v="GG"/>
    <s v="GRUPO GRANDE"/>
    <s v="670G"/>
    <s v="GG de Gestión de responsabilidad social corporativa"/>
    <s v="GRUPO-A"/>
    <s v="GG de Gestión de responsabilidad social corporativa"/>
    <s v="1S"/>
    <n v="16517184"/>
    <s v="JUÁREZ"/>
    <s v="CASTELLÓ"/>
    <s v="CARMELO ARTURO"/>
    <s v="JUÁREZ CASTELLÓ, CARMELO ARTURO"/>
    <x v="0"/>
    <x v="0"/>
    <x v="0"/>
    <m/>
    <m/>
    <s v="cajuarez"/>
    <s v="carmelo.juarez@unirioja.es"/>
    <n v="4.5"/>
    <n v="4.5"/>
    <n v="504"/>
    <s v="PROFESOR TITULAR UNIVERSIDAD"/>
    <s v="C01"/>
    <s v="TIEMPO COMPLETO"/>
    <s v="2013-09-13 00:00:00.0"/>
    <s v="null"/>
    <s v="DF31303"/>
    <s v="TITULAR DE UNIVERSIDAD"/>
    <s v="R104"/>
    <x v="0"/>
    <n v="650"/>
    <s v="ORGANIZACIÓN DE EMPRESAS"/>
  </r>
  <r>
    <x v="2"/>
    <n v="16525592"/>
    <x v="1"/>
    <n v="671"/>
    <s v="671G"/>
    <s v="GRUPO-A"/>
    <s v="Marco normativo y de gestión de la prevención de riesgos laborales"/>
    <s v="GG"/>
    <s v="GRUPO GRANDE"/>
    <s v="671G"/>
    <s v="GG de Marco normativo y de gestión de la prevención de riesgos laborales"/>
    <s v="GRUPO-A"/>
    <s v="GG de Marco normativo y de gestión de la prevención de riesgos laborales"/>
    <s v="1S"/>
    <n v="16525592"/>
    <s v="RUBIO"/>
    <s v="LERENA"/>
    <s v="MARÍA VICTORIA"/>
    <s v="RUBIO LERENA, MARÍA VICTORIA"/>
    <x v="0"/>
    <x v="0"/>
    <x v="1"/>
    <m/>
    <m/>
    <s v="m-rubio"/>
    <s v="maria-victoria.rubio@unirioja.es"/>
    <n v="4.5"/>
    <n v="4.5"/>
    <s v="A-0537"/>
    <s v="TITULAR"/>
    <s v="C01"/>
    <s v="TIEMPO COMPLETO"/>
    <s v="2011-01-01 00:00:00.0"/>
    <s v="null"/>
    <s v="PI100793"/>
    <s v="TITULAR"/>
    <s v="R103"/>
    <x v="1"/>
    <n v="140"/>
    <s v="DERECHO DEL TRABAJO Y DE LA SEGURIDAD SOCIAL"/>
  </r>
  <r>
    <x v="2"/>
    <n v="16507414"/>
    <x v="1"/>
    <n v="672"/>
    <s v="672G"/>
    <s v="GRUPO-A"/>
    <s v="Prácticas externas"/>
    <s v="GG"/>
    <s v="GRUPO GRANDE"/>
    <s v="672G"/>
    <s v="GG de Prácticas en empresa"/>
    <s v="GRUPO-A"/>
    <s v="GG de Prácticas en empresa"/>
    <s v="1S"/>
    <n v="16507414"/>
    <s v="SAINZ"/>
    <s v="OCHOA"/>
    <s v="ALBERTO"/>
    <s v="SAINZ OCHOA, ALBERTO"/>
    <x v="1"/>
    <x v="0"/>
    <x v="0"/>
    <m/>
    <m/>
    <s v="alsainz"/>
    <s v="alberto.sainz@unirioja.es"/>
    <n v="0.6"/>
    <n v="0.6"/>
    <n v="504"/>
    <s v="PROFESOR TITULAR UNIVERSIDAD"/>
    <s v="01A"/>
    <s v="TIEMPO COMPLETO AMPLIADO"/>
    <s v="2012-09-01 00:00:00.0"/>
    <s v="null"/>
    <s v="DF31301"/>
    <s v="TITULAR DE UNIVERSIDAD"/>
    <s v="R104"/>
    <x v="0"/>
    <n v="650"/>
    <s v="ORGANIZACIÓN DE EMPRESAS"/>
  </r>
  <r>
    <x v="2"/>
    <n v="16594506"/>
    <x v="1"/>
    <n v="672"/>
    <s v="672G"/>
    <s v="GRUPO-A"/>
    <s v="Prácticas externas"/>
    <s v="GG"/>
    <s v="GRUPO GRANDE"/>
    <s v="672G"/>
    <s v="GG de Prácticas en empresa"/>
    <s v="GRUPO-A"/>
    <s v="GG de Prácticas en empresa"/>
    <s v="1S"/>
    <n v="16594506"/>
    <s v="VARGAS"/>
    <s v="MONTOYA"/>
    <s v="PILAR"/>
    <s v="VARGAS MONTOYA, PILAR"/>
    <x v="1"/>
    <x v="0"/>
    <x v="0"/>
    <m/>
    <m/>
    <s v="pivargas"/>
    <s v="pilar.vargas@unirioja.es"/>
    <n v="0.4"/>
    <n v="0.4"/>
    <n v="504"/>
    <s v="PROFESOR TITULAR UNIVERSIDAD"/>
    <s v="C01"/>
    <s v="TIEMPO COMPLETO"/>
    <s v="2018-11-26 00:00:00.0"/>
    <s v="null"/>
    <s v="DF100362"/>
    <s v="PROFESOR TITULAR DE UNIVERSIDAD"/>
    <s v="R104"/>
    <x v="0"/>
    <n v="650"/>
    <s v="ORGANIZACIÓN DE EMPRESAS"/>
  </r>
  <r>
    <x v="0"/>
    <n v="16500778"/>
    <x v="0"/>
    <n v="677"/>
    <s v="029G"/>
    <s v="GRUPO-A"/>
    <s v="Elementos de Derecho positivo"/>
    <s v="GG"/>
    <s v="GRUPO GRANDE"/>
    <s v="029G"/>
    <s v="CLASES MAGISTRALES DE ELEMENTOS DE DERECHO POSITIVO"/>
    <s v="GRUPO-A"/>
    <s v="Grupo de Clases Magistrales de ELEMENTOS DE DERECHO POSITIVO"/>
    <s v="1S"/>
    <n v="16500778"/>
    <s v="MURILLAS"/>
    <s v="ESCUDERO"/>
    <s v="JUAN MANUEL"/>
    <s v="MURILLAS ESCUDERO, JUAN MANUEL"/>
    <x v="0"/>
    <x v="0"/>
    <x v="0"/>
    <m/>
    <m/>
    <s v="jumurill"/>
    <s v="juan-manuel.murillas@unirioja.es"/>
    <n v="2.1"/>
    <n v="2.1"/>
    <n v="534"/>
    <s v="CONTRATADO DOCTOR -TIPO 1"/>
    <s v="C01"/>
    <s v="TIEMPO COMPLETO"/>
    <s v="2015-10-17 00:00:00.0"/>
    <s v="null"/>
    <s v="LD100615"/>
    <s v="PROFESOR CONTRATADO DOCTOR -TIPO 1"/>
    <s v="R103"/>
    <x v="1"/>
    <n v="130"/>
    <s v="DERECHO CIVIL"/>
  </r>
  <r>
    <x v="0"/>
    <n v="16563493"/>
    <x v="0"/>
    <n v="677"/>
    <s v="029G"/>
    <s v="GRUPO-A"/>
    <s v="Elementos de Derecho positivo"/>
    <s v="GG"/>
    <s v="GRUPO GRANDE"/>
    <s v="029G"/>
    <s v="CLASES MAGISTRALES DE ELEMENTOS DE DERECHO POSITIVO"/>
    <s v="GRUPO-A"/>
    <s v="Grupo de Clases Magistrales de ELEMENTOS DE DERECHO POSITIVO"/>
    <s v="1S"/>
    <n v="16563493"/>
    <s v="SESMA"/>
    <s v="BASTIDA"/>
    <s v="BEGOÑA"/>
    <s v="SESMA BASTIDA, BEGOÑA"/>
    <x v="1"/>
    <x v="0"/>
    <x v="0"/>
    <m/>
    <m/>
    <s v="bsesma"/>
    <s v="begona.sesma@unirioja.es"/>
    <n v="1.2"/>
    <n v="1.2"/>
    <n v="534"/>
    <s v="CONTRATADO DOCTOR -TIPO 1"/>
    <s v="C01"/>
    <s v="TIEMPO COMPLETO"/>
    <s v="2008-09-19 00:00:00.0"/>
    <s v="null"/>
    <s v="LD100628"/>
    <s v="PROFESOR CONTRATADO DOCTOR -TIPO 1"/>
    <s v="R103"/>
    <x v="1"/>
    <n v="140"/>
    <s v="DERECHO DEL TRABAJO Y DE LA SEGURIDAD SOCIAL"/>
  </r>
  <r>
    <x v="0"/>
    <n v="16598717"/>
    <x v="0"/>
    <n v="677"/>
    <s v="029G"/>
    <s v="GRUPO-A"/>
    <s v="Elementos de Derecho positivo"/>
    <s v="GG"/>
    <s v="GRUPO GRANDE"/>
    <s v="029G"/>
    <s v="CLASES MAGISTRALES DE ELEMENTOS DE DERECHO POSITIVO"/>
    <s v="GRUPO-A"/>
    <s v="Grupo de Clases Magistrales de ELEMENTOS DE DERECHO POSITIVO"/>
    <s v="1S"/>
    <n v="16598717"/>
    <s v="SAN MARTÍN"/>
    <s v="SEGURA"/>
    <s v="DAVID"/>
    <s v="SAN MARTÍN SEGURA, DAVID"/>
    <x v="1"/>
    <x v="0"/>
    <x v="1"/>
    <m/>
    <m/>
    <s v="dasan-ma"/>
    <s v="david.san-martin@unirioja.es"/>
    <n v="1.2"/>
    <n v="1.2"/>
    <n v="536"/>
    <s v="PROFESOR INTERINO"/>
    <s v="C01"/>
    <s v="TIEMPO COMPLETO"/>
    <s v="2018-09-24 00:00:00.0"/>
    <s v="2019-09-14 00:00:00.0"/>
    <s v="PI101421"/>
    <s v="PROFESOR CONTRATADO INTERINO"/>
    <s v="R103"/>
    <x v="1"/>
    <n v="125"/>
    <s v="DERECHO ADMINISTRATIVO"/>
  </r>
  <r>
    <x v="0"/>
    <n v="16566979"/>
    <x v="0"/>
    <n v="677"/>
    <s v="029G"/>
    <s v="GRUPO-B"/>
    <s v="Elementos de Derecho positivo"/>
    <s v="GG"/>
    <s v="GRUPO GRANDE"/>
    <s v="029G"/>
    <s v="CLASES MAGISTRALES DE ELEMENTOS DE DERECHO POSITIVO"/>
    <s v="GRUPO-B"/>
    <s v="Grupo de Clases Magistrales de ELEMENTOS DE DERECHO POSITIVO"/>
    <s v="1S"/>
    <n v="16566979"/>
    <s v="BARRIOBERO"/>
    <s v="MARTÍNEZ"/>
    <s v="IGNACIO"/>
    <s v="BARRIOBERO MARTÍNEZ, IGNACIO"/>
    <x v="1"/>
    <x v="0"/>
    <x v="0"/>
    <m/>
    <m/>
    <s v="igbarrio"/>
    <s v="ignacio.barriobero@unirioja.es"/>
    <n v="1.2"/>
    <n v="1.2"/>
    <n v="532"/>
    <s v="LABORAL DOCENTE-ASOCIADO"/>
    <s v="P06"/>
    <s v="TIEMPO PARCIAL (6+6 HORAS)"/>
    <s v="2016-09-15 00:00:00.0"/>
    <s v="2019-09-14 00:00:00.0"/>
    <s v="PI101100"/>
    <s v="PROFESOR ASOCIADO"/>
    <s v="R103"/>
    <x v="1"/>
    <n v="125"/>
    <s v="DERECHO ADMINISTRATIVO"/>
  </r>
  <r>
    <x v="0"/>
    <n v="42053327"/>
    <x v="0"/>
    <n v="677"/>
    <s v="029G"/>
    <s v="GRUPO-B"/>
    <s v="Elementos de Derecho positivo"/>
    <s v="GG"/>
    <s v="GRUPO GRANDE"/>
    <s v="029G"/>
    <s v="CLASES MAGISTRALES DE ELEMENTOS DE DERECHO POSITIVO"/>
    <s v="GRUPO-B"/>
    <s v="Grupo de Clases Magistrales de ELEMENTOS DE DERECHO POSITIVO"/>
    <s v="1S"/>
    <n v="42053327"/>
    <s v="VENTURA"/>
    <s v="VENTURA"/>
    <s v="JOSÉ MANUEL"/>
    <s v="VENTURA VENTURA, JOSÉ MANUEL"/>
    <x v="0"/>
    <x v="0"/>
    <x v="0"/>
    <m/>
    <m/>
    <s v="joventur"/>
    <s v="jmanuel.ventura@unirioja.es"/>
    <n v="2.1"/>
    <n v="2.1"/>
    <n v="534"/>
    <s v="CONTRATADO DOCTOR -TIPO 1"/>
    <s v="C01"/>
    <s v="TIEMPO COMPLETO"/>
    <s v="2004-10-01 00:00:00.0"/>
    <s v="null"/>
    <s v="LD100299"/>
    <s v="CONTRATADO DOCTOR TIPO1"/>
    <s v="R103"/>
    <x v="1"/>
    <n v="130"/>
    <s v="DERECHO CIVIL"/>
  </r>
  <r>
    <x v="0"/>
    <n v="16632993"/>
    <x v="0"/>
    <n v="677"/>
    <s v="029R"/>
    <s v="GRUPO-A1"/>
    <s v="Elementos de Derecho positivo"/>
    <s v="GR"/>
    <s v="GRUPO REDUCIDO"/>
    <s v="029R"/>
    <s v="GRUPO REDUCIDO DE ELEMENTOS DE DERECHO POSITIVO"/>
    <s v="GRUPO-A1"/>
    <s v="Grupo Reducido de Elementos de Derecho positivo"/>
    <s v="1S"/>
    <n v="16632993"/>
    <s v="MUÑOZ"/>
    <s v="BENITO"/>
    <s v="LUCÍA"/>
    <s v="MUÑOZ BENITO, LUCÍA"/>
    <x v="1"/>
    <x v="0"/>
    <x v="1"/>
    <m/>
    <m/>
    <s v="lumunob"/>
    <s v="lucia.munoz@alum.unirioja.es"/>
    <n v="0.3"/>
    <n v="0.3"/>
    <n v="536"/>
    <s v="PROFESOR INTERINO"/>
    <s v="P03"/>
    <s v="TIEMPO PARCIAL (3+3 HORAS)"/>
    <s v="2018-09-24 00:00:00.0"/>
    <s v="2019-09-14 00:00:00.0"/>
    <s v="PI101419"/>
    <s v="PROFESOR CONTRATADO INTERINO"/>
    <s v="R103"/>
    <x v="1"/>
    <n v="125"/>
    <s v="DERECHO ADMINISTRATIVO"/>
  </r>
  <r>
    <x v="0"/>
    <n v="16588594"/>
    <x v="0"/>
    <n v="677"/>
    <s v="029R"/>
    <s v="GRUPO-A2"/>
    <s v="Elementos de Derecho positivo"/>
    <s v="GR"/>
    <s v="GRUPO REDUCIDO"/>
    <s v="029R"/>
    <s v="GRUPO REDUCIDO DE ELEMENTOS DE DERECHO POSITIVO"/>
    <s v="GRUPO-A2"/>
    <s v="Grupo Reducido de Elementos de Derecho positivo"/>
    <s v="1S"/>
    <n v="16588594"/>
    <s v="LOZA"/>
    <s v="MARIN"/>
    <s v="EVA MARÍA"/>
    <s v="LOZA MARIN, EVA MARÍA"/>
    <x v="1"/>
    <x v="0"/>
    <x v="1"/>
    <m/>
    <m/>
    <s v="evloza"/>
    <s v="eva-maria.loza@unirioja.es"/>
    <n v="0.9"/>
    <n v="0.9"/>
    <n v="532"/>
    <s v="LABORAL DOCENTE-ASOCIADO"/>
    <s v="P06"/>
    <s v="TIEMPO PARCIAL (6+6 HORAS)"/>
    <s v="2018-10-09 00:00:00.0"/>
    <s v="2019-09-14 00:00:00.0"/>
    <s v="PI101349"/>
    <s v="PROFESOR ASOCIADO"/>
    <s v="R103"/>
    <x v="1"/>
    <n v="130"/>
    <s v="DERECHO CIVIL"/>
  </r>
  <r>
    <x v="1"/>
    <n v="72781400"/>
    <x v="1"/>
    <n v="677"/>
    <s v="029G"/>
    <s v="GRUPO-C"/>
    <s v="Elementos de Derecho positivo"/>
    <s v="GG"/>
    <s v="GRUPO GRANDE"/>
    <s v="029G"/>
    <s v="CLASES MAGISTRALES DE ELEMENTOS DE DERECHO POSITIVO"/>
    <s v="GRUPO-C"/>
    <s v="Grupo de Clases Magistrales de ELEMENTOS DE DERECHO POSITIVO"/>
    <s v="1S"/>
    <n v="72781400"/>
    <s v="MORCILLO"/>
    <s v="GARCÍA"/>
    <s v="JUAN CARLOS"/>
    <s v="MORCILLO GARCÍA, JUAN CARLOS"/>
    <x v="1"/>
    <x v="0"/>
    <x v="1"/>
    <m/>
    <m/>
    <s v="jumorcil"/>
    <s v="juan-carlos.morcillo@unirioja.es"/>
    <n v="1.2"/>
    <n v="1.2"/>
    <s v="A-0539"/>
    <s v="TITULAR"/>
    <s v="P06"/>
    <s v="TIEMPO PARCIAL (6+6 HORAS)"/>
    <s v="2011-01-01 00:00:00.0"/>
    <s v="null"/>
    <s v="PI100799"/>
    <s v="AGREGADO"/>
    <s v="R103"/>
    <x v="1"/>
    <n v="140"/>
    <s v="DERECHO DEL TRABAJO Y DE LA SEGURIDAD SOCIAL"/>
  </r>
  <r>
    <x v="3"/>
    <n v="16500778"/>
    <x v="1"/>
    <n v="677"/>
    <s v="029G"/>
    <s v="GRUPO-D"/>
    <s v="Elementos de Derecho positivo"/>
    <s v="GG"/>
    <s v="GRUPO GRANDE"/>
    <s v="029G"/>
    <s v="CLASES MAGISTRALES DE ELEMENTOS DE DERECHO POSITIVO"/>
    <s v="GRUPO-D"/>
    <s v="Grupo de Clases Magistrales de ELEMENTOS DE DERECHO POSITIVO"/>
    <s v="1S"/>
    <n v="16500778"/>
    <s v="MURILLAS"/>
    <s v="ESCUDERO"/>
    <s v="JUAN MANUEL"/>
    <s v="MURILLAS ESCUDERO, JUAN MANUEL"/>
    <x v="0"/>
    <x v="0"/>
    <x v="0"/>
    <m/>
    <m/>
    <s v="jumurill"/>
    <s v="juan-manuel.murillas@unirioja.es"/>
    <n v="2.1"/>
    <n v="2.1"/>
    <n v="534"/>
    <s v="CONTRATADO DOCTOR -TIPO 1"/>
    <s v="C01"/>
    <s v="TIEMPO COMPLETO"/>
    <s v="2015-10-17 00:00:00.0"/>
    <s v="null"/>
    <s v="LD100615"/>
    <s v="PROFESOR CONTRATADO DOCTOR -TIPO 1"/>
    <s v="R103"/>
    <x v="1"/>
    <n v="130"/>
    <s v="DERECHO CIVIL"/>
  </r>
  <r>
    <x v="3"/>
    <n v="16632993"/>
    <x v="1"/>
    <n v="677"/>
    <s v="029G"/>
    <s v="GRUPO-D"/>
    <s v="Elementos de Derecho positivo"/>
    <s v="GG"/>
    <s v="GRUPO GRANDE"/>
    <s v="029G"/>
    <s v="CLASES MAGISTRALES DE ELEMENTOS DE DERECHO POSITIVO"/>
    <s v="GRUPO-D"/>
    <s v="Grupo de Clases Magistrales de ELEMENTOS DE DERECHO POSITIVO"/>
    <s v="1S"/>
    <n v="16632993"/>
    <s v="MUÑOZ"/>
    <s v="BENITO"/>
    <s v="LUCÍA"/>
    <s v="MUÑOZ BENITO, LUCÍA"/>
    <x v="1"/>
    <x v="0"/>
    <x v="1"/>
    <m/>
    <m/>
    <s v="lumunob"/>
    <s v="lucia.munoz@alum.unirioja.es"/>
    <n v="1.2"/>
    <n v="1.2"/>
    <n v="536"/>
    <s v="PROFESOR INTERINO"/>
    <s v="P03"/>
    <s v="TIEMPO PARCIAL (3+3 HORAS)"/>
    <s v="2018-09-24 00:00:00.0"/>
    <s v="2019-09-14 00:00:00.0"/>
    <s v="PI101419"/>
    <s v="PROFESOR CONTRATADO INTERINO"/>
    <s v="R103"/>
    <x v="1"/>
    <n v="125"/>
    <s v="DERECHO ADMINISTRATIVO"/>
  </r>
  <r>
    <x v="3"/>
    <n v="72781400"/>
    <x v="1"/>
    <n v="677"/>
    <s v="029G"/>
    <s v="GRUPO-D"/>
    <s v="Elementos de Derecho positivo"/>
    <s v="GG"/>
    <s v="GRUPO GRANDE"/>
    <s v="029G"/>
    <s v="CLASES MAGISTRALES DE ELEMENTOS DE DERECHO POSITIVO"/>
    <s v="GRUPO-D"/>
    <s v="Grupo de Clases Magistrales de ELEMENTOS DE DERECHO POSITIVO"/>
    <s v="1S"/>
    <n v="72781400"/>
    <s v="MORCILLO"/>
    <s v="GARCÍA"/>
    <s v="JUAN CARLOS"/>
    <s v="MORCILLO GARCÍA, JUAN CARLOS"/>
    <x v="1"/>
    <x v="0"/>
    <x v="1"/>
    <m/>
    <m/>
    <s v="jumorcil"/>
    <s v="juan-carlos.morcillo@unirioja.es"/>
    <n v="1.2"/>
    <n v="1.2"/>
    <s v="A-0539"/>
    <s v="TITULAR"/>
    <s v="P06"/>
    <s v="TIEMPO PARCIAL (6+6 HORAS)"/>
    <s v="2011-01-01 00:00:00.0"/>
    <s v="null"/>
    <s v="PI100799"/>
    <s v="AGREGADO"/>
    <s v="R103"/>
    <x v="1"/>
    <n v="140"/>
    <s v="DERECHO DEL TRABAJO Y DE LA SEGURIDAD SOCIAL"/>
  </r>
  <r>
    <x v="2"/>
    <n v="13104263"/>
    <x v="1"/>
    <n v="677"/>
    <s v="029G"/>
    <s v="GRUPO-C"/>
    <s v="Elementos de Derecho positivo"/>
    <s v="GG"/>
    <s v="GRUPO GRANDE"/>
    <s v="029G"/>
    <s v="CLASES MAGISTRALES DE ELEMENTOS DE DERECHO POSITIVO"/>
    <s v="GRUPO-C"/>
    <s v="Grupo de Clases Magistrales de ELEMENTOS DE DERECHO POSITIVO"/>
    <s v="1S"/>
    <n v="13104263"/>
    <s v="SÁNCHEZ"/>
    <s v="HERNÁNDEZ"/>
    <s v="ÁNGEL"/>
    <s v="SÁNCHEZ HERNÁNDEZ, ÁNGEL"/>
    <x v="0"/>
    <x v="0"/>
    <x v="0"/>
    <m/>
    <m/>
    <s v="asanchez"/>
    <s v="angel.sanchez@unirioja.es"/>
    <n v="2.1"/>
    <m/>
    <n v="500"/>
    <s v="CATEDRATICO DE UNIVERSIDAD"/>
    <s v="01R"/>
    <s v="TIEMPO COMPLETO REDUCIDO"/>
    <s v="2018-12-18 00:00:00.0"/>
    <s v="null"/>
    <s v="DF100376"/>
    <s v="CATEDRÁTICO DE UNIVERSIDAD"/>
    <s v="R103"/>
    <x v="1"/>
    <n v="130"/>
    <s v="DERECHO CIVIL"/>
  </r>
  <r>
    <x v="2"/>
    <n v="16598717"/>
    <x v="1"/>
    <n v="677"/>
    <s v="029G"/>
    <s v="GRUPO-C"/>
    <s v="Elementos de Derecho positivo"/>
    <s v="GG"/>
    <s v="GRUPO GRANDE"/>
    <s v="029G"/>
    <s v="CLASES MAGISTRALES DE ELEMENTOS DE DERECHO POSITIVO"/>
    <s v="GRUPO-C"/>
    <s v="Grupo de Clases Magistrales de ELEMENTOS DE DERECHO POSITIVO"/>
    <s v="1S"/>
    <n v="16598717"/>
    <s v="SAN MARTÍN"/>
    <s v="SEGURA"/>
    <s v="DAVID"/>
    <s v="SAN MARTÍN SEGURA, DAVID"/>
    <x v="1"/>
    <x v="0"/>
    <x v="1"/>
    <m/>
    <m/>
    <s v="dasan-ma"/>
    <s v="david.san-martin@unirioja.es"/>
    <n v="1.2"/>
    <m/>
    <n v="536"/>
    <s v="PROFESOR INTERINO"/>
    <s v="C01"/>
    <s v="TIEMPO COMPLETO"/>
    <s v="2018-09-24 00:00:00.0"/>
    <s v="2019-09-14 00:00:00.0"/>
    <s v="PI101421"/>
    <s v="PROFESOR CONTRATADO INTERINO"/>
    <s v="R103"/>
    <x v="1"/>
    <n v="125"/>
    <s v="DERECHO ADMINISTRATIVO"/>
  </r>
  <r>
    <x v="6"/>
    <n v="16632993"/>
    <x v="0"/>
    <n v="677"/>
    <s v="029G"/>
    <s v="GRUPO-D"/>
    <s v="Elementos de Derecho positivo"/>
    <s v="GG"/>
    <s v="GRUPO GRANDE"/>
    <s v="029G"/>
    <s v="CLASES MAGISTRALES DE ELEMENTOS DE DERECHO POSITIVO"/>
    <s v="GRUPO-D"/>
    <s v="Grupo de Clases Magistrales de ELEMENTOS DE DERECHO POSITIVO"/>
    <s v="1S"/>
    <n v="16632993"/>
    <s v="MUÑOZ"/>
    <s v="BENITO"/>
    <s v="LUCÍA"/>
    <s v="MUÑOZ BENITO, LUCÍA"/>
    <x v="1"/>
    <x v="0"/>
    <x v="1"/>
    <m/>
    <m/>
    <s v="lumunob"/>
    <s v="lucia.munoz@alum.unirioja.es"/>
    <n v="1.2"/>
    <m/>
    <n v="536"/>
    <s v="PROFESOR INTERINO"/>
    <s v="P03"/>
    <s v="TIEMPO PARCIAL (3+3 HORAS)"/>
    <s v="2018-09-24 00:00:00.0"/>
    <s v="2019-09-14 00:00:00.0"/>
    <s v="PI101419"/>
    <s v="PROFESOR CONTRATADO INTERINO"/>
    <s v="R103"/>
    <x v="1"/>
    <n v="125"/>
    <s v="DERECHO ADMINISTRATIVO"/>
  </r>
  <r>
    <x v="6"/>
    <n v="72781400"/>
    <x v="0"/>
    <n v="677"/>
    <s v="029G"/>
    <s v="GRUPO-D"/>
    <s v="Elementos de Derecho positivo"/>
    <s v="GG"/>
    <s v="GRUPO GRANDE"/>
    <s v="029G"/>
    <s v="CLASES MAGISTRALES DE ELEMENTOS DE DERECHO POSITIVO"/>
    <s v="GRUPO-D"/>
    <s v="Grupo de Clases Magistrales de ELEMENTOS DE DERECHO POSITIVO"/>
    <s v="1S"/>
    <n v="72781400"/>
    <s v="MORCILLO"/>
    <s v="GARCÍA"/>
    <s v="JUAN CARLOS"/>
    <s v="MORCILLO GARCÍA, JUAN CARLOS"/>
    <x v="1"/>
    <x v="0"/>
    <x v="1"/>
    <m/>
    <m/>
    <s v="jumorcil"/>
    <s v="juan-carlos.morcillo@unirioja.es"/>
    <n v="1.2"/>
    <m/>
    <s v="A-0539"/>
    <s v="TITULAR"/>
    <s v="P06"/>
    <s v="TIEMPO PARCIAL (6+6 HORAS)"/>
    <s v="2011-01-01 00:00:00.0"/>
    <s v="null"/>
    <s v="PI100799"/>
    <s v="AGREGADO"/>
    <s v="R103"/>
    <x v="1"/>
    <n v="140"/>
    <s v="DERECHO DEL TRABAJO Y DE LA SEGURIDAD SOCIAL"/>
  </r>
  <r>
    <x v="0"/>
    <n v="73003437"/>
    <x v="0"/>
    <n v="678"/>
    <s v="034G"/>
    <s v="GRUPO-A"/>
    <s v="Fundamentos de economía"/>
    <s v="GG"/>
    <s v="GRUPO GRANDE"/>
    <s v="034G"/>
    <s v="CLASE MAGISTRAL DE FUNDAMENTOS DE ECONOMÍA"/>
    <s v="GRUPO-A"/>
    <s v="Grupo de Clase Magistral de FUNDAMENTOS DE ECONOMÍA"/>
    <s v="1S"/>
    <n v="73003437"/>
    <s v="LANGARITA"/>
    <s v="TEJERO"/>
    <s v="RAQUEL"/>
    <s v="LANGARITA TEJERO, RAQUEL"/>
    <x v="1"/>
    <x v="0"/>
    <x v="1"/>
    <m/>
    <m/>
    <s v="ralangar"/>
    <s v="raquel.langarita@unirioja.es"/>
    <n v="4"/>
    <n v="4"/>
    <n v="536"/>
    <s v="PROFESOR INTERINO"/>
    <s v="C01"/>
    <s v="TIEMPO COMPLETO"/>
    <s v="2018-09-17 00:00:00.0"/>
    <s v="null"/>
    <s v="PI101357"/>
    <s v="PROFESOR CONTRATADO INTERINO"/>
    <s v="R104"/>
    <x v="0"/>
    <n v="415"/>
    <s v="FUNDAMENTOS DEL ANÁLISIS ECONÓMICO"/>
  </r>
  <r>
    <x v="0"/>
    <n v="16557941"/>
    <x v="0"/>
    <n v="678"/>
    <s v="034R"/>
    <s v="GRUPO-A1"/>
    <s v="Fundamentos de economía"/>
    <s v="GR"/>
    <s v="GRUPO REDUCIDO"/>
    <s v="034R"/>
    <s v="CLASES PRÁCTICAS, SEMINARIOS Y TUTORIAS DE FUNDAMENTOS DE ECONOMÍA"/>
    <s v="GRUPO-A1"/>
    <s v="Grupo de clases prácticas de Fundamentos de economía"/>
    <s v="1S"/>
    <n v="16557941"/>
    <s v="MARÍN"/>
    <s v="MIGUEL"/>
    <s v="ÁNGEL FERNANDO"/>
    <s v="MARÍN MIGUEL, ÁNGEL FERNANDO"/>
    <x v="1"/>
    <x v="0"/>
    <x v="1"/>
    <m/>
    <m/>
    <s v="femarim"/>
    <s v="fernando.marinm@unirioja.es"/>
    <n v="2"/>
    <n v="2"/>
    <n v="532"/>
    <s v="LABORAL DOCENTE-ASOCIADO"/>
    <s v="P04"/>
    <s v="TIEMPO PARCIAL (4+4 HORAS)"/>
    <s v="2018-09-24 00:00:00.0"/>
    <s v="2019-09-14 00:00:00.0"/>
    <s v="PI101358"/>
    <s v="PROFESOR ASOCIADO"/>
    <s v="R104"/>
    <x v="0"/>
    <n v="415"/>
    <s v="FUNDAMENTOS DEL ANÁLISIS ECONÓMICO"/>
  </r>
  <r>
    <x v="1"/>
    <n v="73003437"/>
    <x v="1"/>
    <n v="678"/>
    <s v="034G"/>
    <s v="GRUPO-C"/>
    <s v="Fundamentos de economía"/>
    <s v="GG"/>
    <s v="GRUPO GRANDE"/>
    <s v="034G"/>
    <s v="CLASE MAGISTRAL DE FUNDAMENTOS DE ECONOMÍA"/>
    <s v="GRUPO-C"/>
    <s v="Grupo de Clase Magistral de FUNDAMENTOS DE ECONOMÍA"/>
    <s v="1S"/>
    <n v="73003437"/>
    <s v="LANGARITA"/>
    <s v="TEJERO"/>
    <s v="RAQUEL"/>
    <s v="LANGARITA TEJERO, RAQUEL"/>
    <x v="1"/>
    <x v="0"/>
    <x v="1"/>
    <m/>
    <m/>
    <s v="ralangar"/>
    <s v="raquel.langarita@unirioja.es"/>
    <n v="4"/>
    <n v="4"/>
    <n v="536"/>
    <s v="PROFESOR INTERINO"/>
    <s v="C01"/>
    <s v="TIEMPO COMPLETO"/>
    <s v="2018-09-17 00:00:00.0"/>
    <s v="null"/>
    <s v="PI101357"/>
    <s v="PROFESOR CONTRATADO INTERINO"/>
    <s v="R104"/>
    <x v="0"/>
    <n v="415"/>
    <s v="FUNDAMENTOS DEL ANÁLISIS ECONÓMICO"/>
  </r>
  <r>
    <x v="3"/>
    <n v="16578084"/>
    <x v="1"/>
    <n v="678"/>
    <s v="034G"/>
    <s v="GRUPO-D"/>
    <s v="Fundamentos de economía"/>
    <s v="GG"/>
    <s v="GRUPO GRANDE"/>
    <s v="034G"/>
    <s v="CLASE MAGISTRAL DE FUNDAMENTOS DE ECONOMÍA"/>
    <s v="GRUPO-D"/>
    <s v="Grupo de Clase Magistral de FUNDAMENTOS DE ECONOMÍA"/>
    <s v="1S"/>
    <n v="16578084"/>
    <s v="LORENTE"/>
    <s v="ANTOÑANZAS"/>
    <s v="MARÍA REYES"/>
    <s v="LORENTE ANTOÑANZAS, MARÍA REYES"/>
    <x v="1"/>
    <x v="0"/>
    <x v="0"/>
    <m/>
    <m/>
    <s v="marreyelore"/>
    <s v="maria-reyes.lorente@unirioja.es"/>
    <n v="4"/>
    <n v="4"/>
    <n v="504"/>
    <s v="PROFESOR TITULAR UNIVERSIDAD"/>
    <s v="C01"/>
    <s v="TIEMPO COMPLETO"/>
    <s v="2018-09-17 00:00:00.0"/>
    <s v="null"/>
    <s v="DF100357"/>
    <s v="PROFESOR TITULAR DE UNIVERSIDAD"/>
    <s v="R104"/>
    <x v="0"/>
    <n v="415"/>
    <s v="FUNDAMENTOS DEL ANÁLISIS ECONÓMICO"/>
  </r>
  <r>
    <x v="3"/>
    <n v="16557941"/>
    <x v="1"/>
    <n v="678"/>
    <s v="034R"/>
    <s v="GRUPO-D4"/>
    <s v="Fundamentos de economía"/>
    <s v="GR"/>
    <s v="GRUPO REDUCIDO"/>
    <s v="034R"/>
    <s v="CLASES PRÁCTICAS, SEMINARIOS Y TUTORIAS DE FUNDAMENTOS DE ECONOMÍA"/>
    <s v="GRUPO-D4"/>
    <s v="Grupo de clases prácticas de Fundamentos de economía"/>
    <s v="1S"/>
    <n v="16557941"/>
    <s v="MARÍN"/>
    <s v="MIGUEL"/>
    <s v="ÁNGEL FERNANDO"/>
    <s v="MARÍN MIGUEL, ÁNGEL FERNANDO"/>
    <x v="1"/>
    <x v="0"/>
    <x v="1"/>
    <m/>
    <m/>
    <s v="femarim"/>
    <s v="fernando.marinm@unirioja.es"/>
    <n v="2"/>
    <n v="2"/>
    <n v="532"/>
    <s v="LABORAL DOCENTE-ASOCIADO"/>
    <s v="P04"/>
    <s v="TIEMPO PARCIAL (4+4 HORAS)"/>
    <s v="2018-09-24 00:00:00.0"/>
    <s v="2019-09-14 00:00:00.0"/>
    <s v="PI101358"/>
    <s v="PROFESOR ASOCIADO"/>
    <s v="R104"/>
    <x v="0"/>
    <n v="415"/>
    <s v="FUNDAMENTOS DEL ANÁLISIS ECONÓMICO"/>
  </r>
  <r>
    <x v="2"/>
    <n v="16578084"/>
    <x v="1"/>
    <n v="678"/>
    <s v="034R"/>
    <s v="GRUPO-C3"/>
    <s v="Fundamentos de economía"/>
    <s v="GR"/>
    <s v="GRUPO REDUCIDO"/>
    <s v="034R"/>
    <s v="CLASES PRÁCTICAS, SEMINARIOS Y TUTORIAS DE FUNDAMENTOS DE ECONOMÍA"/>
    <s v="GRUPO-C3"/>
    <s v="Grupo de clases prácticas de Fundamentos de economía"/>
    <s v="1S"/>
    <n v="16578084"/>
    <s v="LORENTE"/>
    <s v="ANTOÑANZAS"/>
    <s v="MARÍA REYES"/>
    <s v="LORENTE ANTOÑANZAS, MARÍA REYES"/>
    <x v="1"/>
    <x v="0"/>
    <x v="0"/>
    <m/>
    <m/>
    <s v="marreyelore"/>
    <s v="maria-reyes.lorente@unirioja.es"/>
    <n v="2"/>
    <n v="2"/>
    <n v="504"/>
    <s v="PROFESOR TITULAR UNIVERSIDAD"/>
    <s v="C01"/>
    <s v="TIEMPO COMPLETO"/>
    <s v="2018-09-17 00:00:00.0"/>
    <s v="null"/>
    <s v="DF100357"/>
    <s v="PROFESOR TITULAR DE UNIVERSIDAD"/>
    <s v="R104"/>
    <x v="0"/>
    <n v="415"/>
    <s v="FUNDAMENTOS DEL ANÁLISIS ECONÓMICO"/>
  </r>
  <r>
    <x v="6"/>
    <n v="16578084"/>
    <x v="0"/>
    <n v="678"/>
    <s v="034G"/>
    <s v="GRUPO-D"/>
    <s v="Fundamentos de economía"/>
    <s v="GG"/>
    <s v="GRUPO GRANDE"/>
    <s v="034G"/>
    <s v="CLASE MAGISTRAL DE FUNDAMENTOS DE ECONOMÍA"/>
    <s v="GRUPO-D"/>
    <s v="Grupo de Clase Magistral de FUNDAMENTOS DE ECONOMÍA"/>
    <s v="1S"/>
    <n v="16578084"/>
    <s v="LORENTE"/>
    <s v="ANTOÑANZAS"/>
    <s v="MARÍA REYES"/>
    <s v="LORENTE ANTOÑANZAS, MARÍA REYES"/>
    <x v="1"/>
    <x v="0"/>
    <x v="0"/>
    <m/>
    <m/>
    <s v="marreyelore"/>
    <s v="maria-reyes.lorente@unirioja.es"/>
    <n v="4"/>
    <m/>
    <n v="504"/>
    <s v="PROFESOR TITULAR UNIVERSIDAD"/>
    <s v="C01"/>
    <s v="TIEMPO COMPLETO"/>
    <s v="2018-09-17 00:00:00.0"/>
    <s v="null"/>
    <s v="DF100357"/>
    <s v="PROFESOR TITULAR DE UNIVERSIDAD"/>
    <s v="R104"/>
    <x v="0"/>
    <n v="415"/>
    <s v="FUNDAMENTOS DEL ANÁLISIS ECONÓMICO"/>
  </r>
  <r>
    <x v="0"/>
    <n v="16607692"/>
    <x v="0"/>
    <n v="679"/>
    <s v="035G"/>
    <s v="GRUPO-A"/>
    <s v="Gestión de organizaciones"/>
    <s v="GG"/>
    <s v="GRUPO GRANDE"/>
    <s v="035G"/>
    <s v="CLASE MAGISTRAL DE GESTIÓN DE ORGANIZACIONES"/>
    <s v="GRUPO-A"/>
    <s v="Grupo de Clase Magistral de GESTIÓN DE ORGANIZACIONES"/>
    <s v="1S"/>
    <n v="16607692"/>
    <s v="CLAVEL"/>
    <s v="SAN EMETERIO"/>
    <s v="MÓNICA"/>
    <s v="CLAVEL SAN EMETERIO, MÓNICA"/>
    <x v="1"/>
    <x v="0"/>
    <x v="0"/>
    <m/>
    <m/>
    <s v="moclavel"/>
    <s v="monica.clavel-san@unirioja.es"/>
    <n v="2.5"/>
    <n v="2.5"/>
    <n v="536"/>
    <s v="PROFESOR INTERINO"/>
    <s v="C01"/>
    <s v="TIEMPO COMPLETO"/>
    <s v="2019-01-19 00:00:00.0"/>
    <s v="null"/>
    <s v="PI101353"/>
    <s v="PROFESOR CONTRATADO INTERINO TC"/>
    <s v="R104"/>
    <x v="0"/>
    <n v="95"/>
    <s v="COMERCIALIZACIÓN E INVESTIGACIÓN DE MERCADOS"/>
  </r>
  <r>
    <x v="1"/>
    <n v="16593137"/>
    <x v="1"/>
    <n v="679"/>
    <s v="035G"/>
    <s v="GRUPO-D"/>
    <s v="Gestión de organizaciones"/>
    <s v="GG"/>
    <s v="GRUPO GRANDE"/>
    <s v="035G"/>
    <s v="CLASE MAGISTRAL DE GESTIÓN DE ORGANIZACIONES"/>
    <s v="GRUPO-D"/>
    <s v="Grupo de Clase Magistral de GESTIÓN DE ORGANIZACIONES"/>
    <s v="1S"/>
    <n v="16593137"/>
    <s v="PARRAS"/>
    <s v="GÓMEZ"/>
    <s v="MAITE"/>
    <s v="PARRAS GÓMEZ, MAITE"/>
    <x v="1"/>
    <x v="0"/>
    <x v="1"/>
    <m/>
    <m/>
    <s v="maparras"/>
    <s v="maite.parras@unirioja.es"/>
    <n v="2.5"/>
    <n v="2.5"/>
    <n v="536"/>
    <s v="PROFESOR INTERINO"/>
    <s v="C01"/>
    <s v="TIEMPO COMPLETO"/>
    <s v="2018-10-04 00:00:00.0"/>
    <s v="2019-04-05 00:00:00.0"/>
    <s v="PI101438"/>
    <s v="PROFESOR CONTRATADO INTERINO"/>
    <s v="R104"/>
    <x v="0"/>
    <n v="650"/>
    <s v="ORGANIZACIÓN DE EMPRESAS"/>
  </r>
  <r>
    <x v="1"/>
    <n v="16614068"/>
    <x v="1"/>
    <n v="679"/>
    <s v="035G"/>
    <s v="GRUPO-D"/>
    <s v="Gestión de organizaciones"/>
    <s v="GG"/>
    <s v="GRUPO GRANDE"/>
    <s v="035G"/>
    <s v="CLASE MAGISTRAL DE GESTIÓN DE ORGANIZACIONES"/>
    <s v="GRUPO-D"/>
    <s v="Grupo de Clase Magistral de GESTIÓN DE ORGANIZACIONES"/>
    <s v="1S"/>
    <n v="16614068"/>
    <s v="ORCOS"/>
    <s v="SÁNCHEZ"/>
    <s v="RAQUEL"/>
    <s v="ORCOS SÁNCHEZ, RAQUEL"/>
    <x v="1"/>
    <x v="0"/>
    <x v="0"/>
    <m/>
    <m/>
    <s v="raorcosa"/>
    <s v="raquel.orcos@unirioja.es"/>
    <n v="0"/>
    <n v="0"/>
    <n v="536"/>
    <s v="PROFESOR INTERINO"/>
    <s v="C01"/>
    <s v="TIEMPO COMPLETO"/>
    <s v="2018-09-17 00:00:00.0"/>
    <s v="null"/>
    <s v="PI101360"/>
    <s v="PROFESOR CONTRATADO INTERINO"/>
    <s v="R104"/>
    <x v="0"/>
    <n v="650"/>
    <s v="ORGANIZACIÓN DE EMPRESAS"/>
  </r>
  <r>
    <x v="1"/>
    <n v="16619340"/>
    <x v="1"/>
    <n v="679"/>
    <s v="035G"/>
    <s v="GRUPO-D"/>
    <s v="Gestión de organizaciones"/>
    <s v="GG"/>
    <s v="GRUPO GRANDE"/>
    <s v="035G"/>
    <s v="CLASE MAGISTRAL DE GESTIÓN DE ORGANIZACIONES"/>
    <s v="GRUPO-D"/>
    <s v="Grupo de Clase Magistral de GESTIÓN DE ORGANIZACIONES"/>
    <s v="1S"/>
    <n v="16619340"/>
    <s v="PÉREZ-ARADROS"/>
    <s v="MURO"/>
    <s v="BEATRIZ"/>
    <s v="PÉREZ-ARADROS MURO, BEATRIZ"/>
    <x v="1"/>
    <x v="0"/>
    <x v="0"/>
    <m/>
    <m/>
    <s v="beperem"/>
    <s v="beatriz.perez-aradros@unirioja.es"/>
    <n v="2"/>
    <n v="2"/>
    <n v="536"/>
    <s v="PROFESOR INTERINO"/>
    <s v="C01"/>
    <s v="TIEMPO COMPLETO"/>
    <s v="2018-09-17 00:00:00.0"/>
    <s v="2019-09-14 00:00:00.0"/>
    <s v="PI101411"/>
    <s v="PROFESOR CONTRATADO INTERINO"/>
    <s v="R104"/>
    <x v="0"/>
    <n v="650"/>
    <s v="ORGANIZACIÓN DE EMPRESAS"/>
  </r>
  <r>
    <x v="3"/>
    <n v="16569252"/>
    <x v="1"/>
    <n v="679"/>
    <s v="035G"/>
    <s v="GRUPO-E"/>
    <s v="Gestión de organizaciones"/>
    <s v="GG"/>
    <s v="GRUPO GRANDE"/>
    <s v="035G"/>
    <s v="CLASE MAGISTRAL DE GESTIÓN DE ORGANIZACIONES"/>
    <s v="GRUPO-E"/>
    <s v="Grupo de Clase Magistral de GESTIÓN DE ORGANIZACIONES"/>
    <s v="1S"/>
    <n v="16569252"/>
    <s v="IBÁÑEZ"/>
    <s v="PRADO"/>
    <s v="JOSÉ RAMÓN"/>
    <s v="IBÁÑEZ PRADO, JOSÉ RAMÓN"/>
    <x v="0"/>
    <x v="0"/>
    <x v="1"/>
    <m/>
    <m/>
    <s v="joibanez"/>
    <s v="jose-ramon.ibanez@unirioja.es"/>
    <n v="4.5"/>
    <n v="4.5"/>
    <n v="532"/>
    <s v="LABORAL DOCENTE-ASOCIADO"/>
    <s v="P05"/>
    <s v="TIEMPO PARCIAL (5+5 HORAS)"/>
    <s v="2016-09-15 00:00:00.0"/>
    <s v="2019-09-14 00:00:00.0"/>
    <s v="PI101113"/>
    <s v="PROFESOR ASOCIADO"/>
    <s v="R104"/>
    <x v="0"/>
    <n v="650"/>
    <s v="ORGANIZACIÓN DE EMPRESAS"/>
  </r>
  <r>
    <x v="2"/>
    <n v="16593137"/>
    <x v="1"/>
    <n v="679"/>
    <s v="035G"/>
    <s v="GRUPO-D"/>
    <s v="Gestión de organizaciones"/>
    <s v="GG"/>
    <s v="GRUPO GRANDE"/>
    <s v="035G"/>
    <s v="CLASE MAGISTRAL DE GESTIÓN DE ORGANIZACIONES"/>
    <s v="GRUPO-D"/>
    <s v="Grupo de Clase Magistral de GESTIÓN DE ORGANIZACIONES"/>
    <s v="1S"/>
    <n v="16593137"/>
    <s v="PARRAS"/>
    <s v="GÓMEZ"/>
    <s v="MAITE"/>
    <s v="PARRAS GÓMEZ, MAITE"/>
    <x v="1"/>
    <x v="0"/>
    <x v="1"/>
    <m/>
    <m/>
    <s v="maparras"/>
    <s v="maite.parras@unirioja.es"/>
    <n v="2.5"/>
    <m/>
    <n v="536"/>
    <s v="PROFESOR INTERINO"/>
    <s v="C01"/>
    <s v="TIEMPO COMPLETO"/>
    <s v="2018-10-04 00:00:00.0"/>
    <s v="2019-04-05 00:00:00.0"/>
    <s v="PI101438"/>
    <s v="PROFESOR CONTRATADO INTERINO"/>
    <s v="R104"/>
    <x v="0"/>
    <n v="650"/>
    <s v="ORGANIZACIÓN DE EMPRESAS"/>
  </r>
  <r>
    <x v="2"/>
    <n v="16614068"/>
    <x v="1"/>
    <n v="679"/>
    <s v="035G"/>
    <s v="GRUPO-D"/>
    <s v="Gestión de organizaciones"/>
    <s v="GG"/>
    <s v="GRUPO GRANDE"/>
    <s v="035G"/>
    <s v="CLASE MAGISTRAL DE GESTIÓN DE ORGANIZACIONES"/>
    <s v="GRUPO-D"/>
    <s v="Grupo de Clase Magistral de GESTIÓN DE ORGANIZACIONES"/>
    <s v="1S"/>
    <n v="16614068"/>
    <s v="ORCOS"/>
    <s v="SÁNCHEZ"/>
    <s v="RAQUEL"/>
    <s v="ORCOS SÁNCHEZ, RAQUEL"/>
    <x v="1"/>
    <x v="0"/>
    <x v="0"/>
    <m/>
    <m/>
    <s v="raorcosa"/>
    <s v="raquel.orcos@unirioja.es"/>
    <n v="0"/>
    <m/>
    <n v="536"/>
    <s v="PROFESOR INTERINO"/>
    <s v="C01"/>
    <s v="TIEMPO COMPLETO"/>
    <s v="2018-09-17 00:00:00.0"/>
    <s v="null"/>
    <s v="PI101360"/>
    <s v="PROFESOR CONTRATADO INTERINO"/>
    <s v="R104"/>
    <x v="0"/>
    <n v="650"/>
    <s v="ORGANIZACIÓN DE EMPRESAS"/>
  </r>
  <r>
    <x v="3"/>
    <n v="16604672"/>
    <x v="1"/>
    <n v="680"/>
    <s v="030G"/>
    <s v="GRUPO-D"/>
    <s v="Historia social y económica"/>
    <s v="GG"/>
    <s v="GRUPO GRANDE"/>
    <s v="030G"/>
    <s v="CLASE MAGISTRAL DE HISTORIA SOCIAL Y ECONÓMICA"/>
    <s v="GRUPO-D"/>
    <s v="Grupo de Clase Magistral de HISTORIA SOCIAL Y ECONÓMICA"/>
    <s v="1S"/>
    <n v="16604672"/>
    <s v="VIGUERA"/>
    <s v="RUIZ"/>
    <s v="REBECA"/>
    <s v="VIGUERA RUIZ, REBECA"/>
    <x v="0"/>
    <x v="0"/>
    <x v="1"/>
    <m/>
    <m/>
    <s v="reviguer"/>
    <s v="rebeca.viguera@unirioja.es"/>
    <n v="4.5"/>
    <n v="4.5"/>
    <n v="536"/>
    <s v="PROFESOR INTERINO"/>
    <s v="P06"/>
    <s v="TIEMPO PARCIAL (6+6 HORAS)"/>
    <s v="2017-09-15 00:00:00.0"/>
    <s v="null"/>
    <s v="PI101282"/>
    <s v="PROFESOR CONTRATADO INTERINO"/>
    <s v="R114"/>
    <x v="3"/>
    <n v="450"/>
    <s v="HISTORIA CONTEMPORÁNEA"/>
  </r>
  <r>
    <x v="2"/>
    <n v="16604672"/>
    <x v="1"/>
    <n v="680"/>
    <s v="030G"/>
    <s v="GRUPO-C"/>
    <s v="Historia social y económica"/>
    <s v="GG"/>
    <s v="GRUPO GRANDE"/>
    <s v="030G"/>
    <s v="CLASE MAGISTRAL DE HISTORIA SOCIAL Y ECONÓMICA"/>
    <s v="GRUPO-C"/>
    <s v="Grupo de Clase Magistral de HISTORIA SOCIAL Y ECONÓMICA"/>
    <s v="1S"/>
    <n v="16604672"/>
    <s v="VIGUERA"/>
    <s v="RUIZ"/>
    <s v="REBECA"/>
    <s v="VIGUERA RUIZ, REBECA"/>
    <x v="0"/>
    <x v="0"/>
    <x v="1"/>
    <m/>
    <m/>
    <s v="reviguer"/>
    <s v="rebeca.viguera@unirioja.es"/>
    <n v="4.5"/>
    <n v="4.5"/>
    <n v="536"/>
    <s v="PROFESOR INTERINO"/>
    <s v="P06"/>
    <s v="TIEMPO PARCIAL (6+6 HORAS)"/>
    <s v="2017-09-15 00:00:00.0"/>
    <s v="null"/>
    <s v="PI101282"/>
    <s v="PROFESOR CONTRATADO INTERINO"/>
    <s v="R114"/>
    <x v="3"/>
    <n v="450"/>
    <s v="HISTORIA CONTEMPORÁNEA"/>
  </r>
  <r>
    <x v="2"/>
    <n v="25103899"/>
    <x v="1"/>
    <n v="680"/>
    <s v="030R"/>
    <s v="GRUPO-C1"/>
    <s v="Historia social y económica"/>
    <s v="GR"/>
    <s v="GRUPO REDUCIDO"/>
    <s v="030R"/>
    <s v="PRACTICAS DE AULA DE HISTORIA SOCIAL Y ECONÓMICA"/>
    <s v="GRUPO-C1"/>
    <s v="Grupo de Aula de Historia social y económica"/>
    <s v="1S"/>
    <n v="25103899"/>
    <s v="PINO"/>
    <s v="LOZANO"/>
    <s v="MANUEL FRANCISCO"/>
    <s v="PINO LOZANO, MANUEL FRANCISCO"/>
    <x v="1"/>
    <x v="0"/>
    <x v="1"/>
    <m/>
    <m/>
    <s v="mapino"/>
    <s v="manuel-francisco.pino@unirioja.es"/>
    <n v="1.5"/>
    <n v="1.5"/>
    <n v="532"/>
    <s v="LABORAL DOCENTE-ASOCIADO"/>
    <s v="P04"/>
    <s v="TIEMPO PARCIAL (4+4 HORAS)"/>
    <s v="2018-09-17 00:00:00.0"/>
    <s v="2019-09-14 00:00:00.0"/>
    <s v="PI101356"/>
    <s v="PROFESOR ASOCIADO"/>
    <s v="R104"/>
    <x v="0"/>
    <n v="225"/>
    <s v="ECONOMÍA APLICADA"/>
  </r>
  <r>
    <x v="6"/>
    <n v="16604672"/>
    <x v="0"/>
    <n v="680"/>
    <s v="030G"/>
    <s v="GRUPO-C"/>
    <s v="Historia social y económica"/>
    <s v="GG"/>
    <s v="GRUPO GRANDE"/>
    <s v="030G"/>
    <s v="CLASE MAGISTRAL DE HISTORIA SOCIAL Y ECONÓMICA"/>
    <s v="GRUPO-C"/>
    <s v="Grupo de Clase Magistral de HISTORIA SOCIAL Y ECONÓMICA"/>
    <s v="1S"/>
    <n v="16604672"/>
    <s v="VIGUERA"/>
    <s v="RUIZ"/>
    <s v="REBECA"/>
    <s v="VIGUERA RUIZ, REBECA"/>
    <x v="0"/>
    <x v="0"/>
    <x v="1"/>
    <m/>
    <m/>
    <s v="reviguer"/>
    <s v="rebeca.viguera@unirioja.es"/>
    <n v="4.5"/>
    <m/>
    <n v="536"/>
    <s v="PROFESOR INTERINO"/>
    <s v="P06"/>
    <s v="TIEMPO PARCIAL (6+6 HORAS)"/>
    <s v="2017-09-15 00:00:00.0"/>
    <s v="null"/>
    <s v="PI101282"/>
    <s v="PROFESOR CONTRATADO INTERINO"/>
    <s v="R114"/>
    <x v="3"/>
    <n v="450"/>
    <s v="HISTORIA CONTEMPORÁNEA"/>
  </r>
  <r>
    <x v="6"/>
    <n v="16597697"/>
    <x v="0"/>
    <n v="680"/>
    <s v="030R"/>
    <s v="GRUPO-C2"/>
    <s v="Historia social y económica"/>
    <s v="GR"/>
    <s v="GRUPO REDUCIDO"/>
    <s v="030R"/>
    <s v="PRACTICAS DE AULA DE HISTORIA SOCIAL Y ECONÓMICA"/>
    <s v="GRUPO-C2"/>
    <s v="Grupo de Aula de Historia social y económica"/>
    <s v="1S"/>
    <n v="16597697"/>
    <s v="VILLAR"/>
    <s v="ARETIO"/>
    <s v="RUBÉN"/>
    <s v="VILLAR ARETIO, RUBÉN"/>
    <x v="1"/>
    <x v="0"/>
    <x v="1"/>
    <m/>
    <m/>
    <s v="ruvillare"/>
    <s v="ruben.villara@unirioja.es"/>
    <n v="1.5"/>
    <n v="1.5"/>
    <n v="532"/>
    <s v="LABORAL DOCENTE-ASOCIADO"/>
    <s v="P05"/>
    <s v="TIEMPO PARCIAL (5+5 HORAS)"/>
    <s v="2018-09-27 00:00:00.0"/>
    <s v="2019-09-14 00:00:00.0"/>
    <s v="PI101433"/>
    <s v="PROFESOR ASOCIADO"/>
    <s v="R104"/>
    <x v="0"/>
    <n v="225"/>
    <s v="ECONOMÍA APLICADA"/>
  </r>
  <r>
    <x v="0"/>
    <n v="16538692"/>
    <x v="0"/>
    <n v="681"/>
    <s v="201105G"/>
    <s v="GRUPO-A"/>
    <s v="Matemáticas"/>
    <s v="GG"/>
    <s v="GRUPO GRANDE"/>
    <s v="201105G"/>
    <s v="GRUPO GRANDE DE MATEMÁTICAS"/>
    <s v="GRUPO-A"/>
    <s v="Grupo Grande de MATEMÁTICAS"/>
    <s v="1S"/>
    <n v="16538692"/>
    <s v="MARTÍNEZ"/>
    <s v="GARCÍA"/>
    <s v="MARÍA ÁNGELES"/>
    <s v="MARTÍNEZ GARCÍA, MARÍA ÁNGELES"/>
    <x v="0"/>
    <x v="0"/>
    <x v="0"/>
    <m/>
    <m/>
    <s v="mamartin"/>
    <s v="angeles.martinez@unirioja.es"/>
    <n v="4"/>
    <n v="4"/>
    <n v="534"/>
    <s v="CONTRATADO DOCTOR -TIPO 1"/>
    <s v="C01"/>
    <s v="TIEMPO COMPLETO"/>
    <s v="2012-05-04 00:00:00.0"/>
    <s v="null"/>
    <s v="DF32281"/>
    <s v="CONTRATADO DOCTOR"/>
    <s v="R111"/>
    <x v="7"/>
    <n v="595"/>
    <s v="MATEMÁTICA APLICADA"/>
  </r>
  <r>
    <x v="0"/>
    <n v="16520200"/>
    <x v="0"/>
    <n v="681"/>
    <s v="201105G"/>
    <s v="GRUPO-B"/>
    <s v="Matemáticas"/>
    <s v="GG"/>
    <s v="GRUPO GRANDE"/>
    <s v="201105G"/>
    <s v="GRUPO GRANDE DE MATEMÁTICAS"/>
    <s v="GRUPO-B"/>
    <s v="Grupo Grande de MATEMÁTICAS"/>
    <s v="1S"/>
    <n v="16520200"/>
    <s v="HERNÁNDEZ"/>
    <s v="VERÓN"/>
    <s v="MIGUEL ANGEL"/>
    <s v="HERNÁNDEZ VERÓN, MIGUEL ANGEL"/>
    <x v="1"/>
    <x v="0"/>
    <x v="0"/>
    <m/>
    <m/>
    <s v="mahernan"/>
    <s v="mahernan@unirioja.es"/>
    <n v="4"/>
    <n v="4"/>
    <n v="500"/>
    <s v="CATEDRATICO DE UNIVERSIDAD"/>
    <s v="01R"/>
    <s v="TIEMPO COMPLETO REDUCIDO"/>
    <s v="2013-09-01 00:00:00.0"/>
    <s v="null"/>
    <s v="DF100262"/>
    <s v="CATEDRÁTICO DE UNIVERSIDAD"/>
    <s v="R111"/>
    <x v="7"/>
    <n v="595"/>
    <s v="MATEMÁTICA APLICADA"/>
  </r>
  <r>
    <x v="0"/>
    <n v="16035217"/>
    <x v="0"/>
    <n v="682"/>
    <s v="033R"/>
    <s v="GRUPO-B3"/>
    <s v="Comportamiento organizativo"/>
    <s v="GR"/>
    <s v="GRUPO REDUCIDO"/>
    <s v="033R"/>
    <s v="PRACTICAS DE AULA DE COMPORTAMIENTO ORGANIZATIVO"/>
    <s v="GRUPO-B3"/>
    <s v="Prácticas de Aula de Comportamiento organizativo"/>
    <s v="2S"/>
    <n v="16035217"/>
    <s v="MANZANO"/>
    <s v="GARCÍA"/>
    <s v="GUADALUPE"/>
    <s v="MANZANO GARCÍA, GUADALUPE"/>
    <x v="0"/>
    <x v="0"/>
    <x v="0"/>
    <m/>
    <m/>
    <s v="gumanzan"/>
    <s v="guadalupe.manzano@unirioja.es"/>
    <n v="1.5"/>
    <n v="1.5"/>
    <n v="504"/>
    <s v="PROFESOR TITULAR UNIVERSIDAD"/>
    <s v="C01"/>
    <s v="TIEMPO COMPLETO"/>
    <s v="2016-09-15 00:00:00.0"/>
    <s v="null"/>
    <s v="DF100046"/>
    <s v="TITULAR DE UNIVERSIDAD"/>
    <s v="R115"/>
    <x v="2"/>
    <n v="740"/>
    <s v="PSICOLOGÍA SOCIAL"/>
  </r>
  <r>
    <x v="1"/>
    <n v="16035217"/>
    <x v="1"/>
    <n v="682"/>
    <s v="033G"/>
    <s v="GRUPO-C"/>
    <s v="Comportamiento organizativo"/>
    <s v="GG"/>
    <s v="GRUPO GRANDE"/>
    <s v="033G"/>
    <s v="CLASE MAGISTRAL DE COMPORTAMIENTO ORGANIZATIVO"/>
    <s v="GRUPO-C"/>
    <s v="Grupo de Clase Magistral de COMPORTAMIENTO ORGANIZATIVO"/>
    <s v="2S"/>
    <n v="16035217"/>
    <s v="MANZANO"/>
    <s v="GARCÍA"/>
    <s v="GUADALUPE"/>
    <s v="MANZANO GARCÍA, GUADALUPE"/>
    <x v="0"/>
    <x v="0"/>
    <x v="0"/>
    <m/>
    <m/>
    <s v="gumanzan"/>
    <s v="guadalupe.manzano@unirioja.es"/>
    <n v="4.5"/>
    <n v="4.5"/>
    <n v="504"/>
    <s v="PROFESOR TITULAR UNIVERSIDAD"/>
    <s v="C01"/>
    <s v="TIEMPO COMPLETO"/>
    <s v="2016-09-15 00:00:00.0"/>
    <s v="null"/>
    <s v="DF100046"/>
    <s v="TITULAR DE UNIVERSIDAD"/>
    <s v="R115"/>
    <x v="2"/>
    <n v="740"/>
    <s v="PSICOLOGÍA SOCIAL"/>
  </r>
  <r>
    <x v="2"/>
    <n v="16035217"/>
    <x v="1"/>
    <n v="682"/>
    <s v="033G"/>
    <s v="GRUPO-C"/>
    <s v="Comportamiento organizativo"/>
    <s v="GG"/>
    <s v="GRUPO GRANDE"/>
    <s v="033G"/>
    <s v="CLASE MAGISTRAL DE COMPORTAMIENTO ORGANIZATIVO"/>
    <s v="GRUPO-C"/>
    <s v="Grupo de Clase Magistral de COMPORTAMIENTO ORGANIZATIVO"/>
    <s v="2S"/>
    <n v="16035217"/>
    <s v="MANZANO"/>
    <s v="GARCÍA"/>
    <s v="GUADALUPE"/>
    <s v="MANZANO GARCÍA, GUADALUPE"/>
    <x v="0"/>
    <x v="0"/>
    <x v="0"/>
    <m/>
    <m/>
    <s v="gumanzan"/>
    <s v="guadalupe.manzano@unirioja.es"/>
    <n v="4.5"/>
    <m/>
    <n v="504"/>
    <s v="PROFESOR TITULAR UNIVERSIDAD"/>
    <s v="C01"/>
    <s v="TIEMPO COMPLETO"/>
    <s v="2016-09-15 00:00:00.0"/>
    <s v="null"/>
    <s v="DF100046"/>
    <s v="TITULAR DE UNIVERSIDAD"/>
    <s v="R115"/>
    <x v="2"/>
    <n v="740"/>
    <s v="PSICOLOGÍA SOCIAL"/>
  </r>
  <r>
    <x v="2"/>
    <n v="7974905"/>
    <x v="1"/>
    <n v="682"/>
    <s v="033R"/>
    <s v="GRUPO-C3"/>
    <s v="Comportamiento organizativo"/>
    <s v="GR"/>
    <s v="GRUPO REDUCIDO"/>
    <s v="033R"/>
    <s v="PRACTICAS DE AULA DE COMPORTAMIENTO ORGANIZATIVO"/>
    <s v="GRUPO-C3"/>
    <s v="Prácticas de Aula de Comportamiento organizativo"/>
    <s v="2S"/>
    <n v="7974905"/>
    <s v="QUEIRUGA"/>
    <s v="DIOS"/>
    <s v="DOLORES ALICIA"/>
    <s v="QUEIRUGA DIOS, DOLORES ALICIA"/>
    <x v="1"/>
    <x v="0"/>
    <x v="0"/>
    <m/>
    <m/>
    <s v="doqueiru"/>
    <s v="dolores.queiruga@unirioja.es"/>
    <n v="1.5"/>
    <n v="1.5"/>
    <n v="504"/>
    <s v="PROFESOR TITULAR UNIVERSIDAD"/>
    <s v="C01"/>
    <s v="TIEMPO COMPLETO"/>
    <s v="2011-09-01 00:00:00.0"/>
    <s v="null"/>
    <s v="DF100301"/>
    <s v="PROFESOR TITULAR DE UNIVERSIDAD"/>
    <s v="R104"/>
    <x v="0"/>
    <n v="650"/>
    <s v="ORGANIZACIÓN DE EMPRESAS"/>
  </r>
  <r>
    <x v="0"/>
    <n v="15839379"/>
    <x v="0"/>
    <n v="683"/>
    <s v="036G"/>
    <s v="GRUPO-A"/>
    <s v="Derecho privado de la empresa"/>
    <s v="GG"/>
    <s v="GRUPO GRANDE"/>
    <s v="036G"/>
    <s v="GRUPO GRANDE DE DERECHO PRIVADO DE LA EMPRESA"/>
    <s v="GRUPO-A"/>
    <s v="Grupo Grande de DERECHO PRIVADO DE LA EMPRESA"/>
    <s v="2S"/>
    <n v="15839379"/>
    <s v="COBO"/>
    <s v="SÁENZ"/>
    <s v="MARÍA TERESA"/>
    <s v="COBO SÁENZ, MARÍA TERESA"/>
    <x v="1"/>
    <x v="0"/>
    <x v="1"/>
    <m/>
    <m/>
    <s v="terecobo"/>
    <s v="teresa.cobo@unirioja.es"/>
    <n v="4.5"/>
    <n v="4.5"/>
    <n v="535"/>
    <s v="COLABORADOR-TIPO 1"/>
    <s v="C01"/>
    <s v="TIEMPO COMPLETO"/>
    <s v="2007-02-26 00:00:00.0"/>
    <s v="null"/>
    <s v="LD100617"/>
    <s v="PROFESOR COLABORADOR TIPO 1"/>
    <s v="R103"/>
    <x v="1"/>
    <n v="165"/>
    <s v="DERECHO MERCANTIL"/>
  </r>
  <r>
    <x v="1"/>
    <n v="15839379"/>
    <x v="1"/>
    <n v="683"/>
    <s v="036R"/>
    <s v="GRUPO-C1"/>
    <s v="Derecho privado de la empresa"/>
    <s v="GR"/>
    <s v="GRUPO REDUCIDO"/>
    <s v="036R"/>
    <s v="GRUPO REDUCIDO DE DERECHO PRIVADO DE LA EMPRESA"/>
    <s v="GRUPO-C1"/>
    <s v="Grupo Reducido de Derecho privado de la empresa"/>
    <s v="2S"/>
    <n v="15839379"/>
    <s v="COBO"/>
    <s v="SÁENZ"/>
    <s v="MARÍA TERESA"/>
    <s v="COBO SÁENZ, MARÍA TERESA"/>
    <x v="1"/>
    <x v="0"/>
    <x v="1"/>
    <m/>
    <m/>
    <s v="terecobo"/>
    <s v="teresa.cobo@unirioja.es"/>
    <n v="1.5"/>
    <n v="1.5"/>
    <n v="535"/>
    <s v="COLABORADOR-TIPO 1"/>
    <s v="C01"/>
    <s v="TIEMPO COMPLETO"/>
    <s v="2007-02-26 00:00:00.0"/>
    <s v="null"/>
    <s v="LD100617"/>
    <s v="PROFESOR COLABORADOR TIPO 1"/>
    <s v="R103"/>
    <x v="1"/>
    <n v="165"/>
    <s v="DERECHO MERCANTIL"/>
  </r>
  <r>
    <x v="2"/>
    <n v="16566533"/>
    <x v="1"/>
    <n v="683"/>
    <s v="036G"/>
    <s v="GRUPO-C"/>
    <s v="Derecho privado de la empresa"/>
    <s v="GG"/>
    <s v="GRUPO GRANDE"/>
    <s v="036G"/>
    <s v="GRUPO GRANDE DE DERECHO PRIVADO DE LA EMPRESA"/>
    <s v="GRUPO-C"/>
    <s v="Grupo Grande de DERECHO PRIVADO DE LA EMPRESA"/>
    <s v="2S"/>
    <n v="16566533"/>
    <s v="EZQUERRO"/>
    <s v="SOLAS"/>
    <s v="JORGE JULIO"/>
    <s v="EZQUERRO SOLAS, JORGE JULIO"/>
    <x v="1"/>
    <x v="0"/>
    <x v="1"/>
    <m/>
    <m/>
    <s v="joezquer"/>
    <s v="jorge-julio.ezquerro@unirioja.es"/>
    <n v="4.5"/>
    <m/>
    <n v="532"/>
    <s v="LABORAL DOCENTE-ASOCIADO"/>
    <s v="P04"/>
    <s v="TIEMPO PARCIAL (4+4 HORAS)"/>
    <s v="2018-09-17 00:00:00.0"/>
    <s v="2019-09-14 00:00:00.0"/>
    <s v="PI101350"/>
    <s v="PROFESOR ASOCIADO"/>
    <s v="R103"/>
    <x v="1"/>
    <n v="165"/>
    <s v="DERECHO MERCANTIL"/>
  </r>
  <r>
    <x v="2"/>
    <n v="15839379"/>
    <x v="1"/>
    <n v="683"/>
    <s v="036R"/>
    <s v="GRUPO-C3"/>
    <s v="Derecho privado de la empresa"/>
    <s v="GR"/>
    <s v="GRUPO REDUCIDO"/>
    <s v="036R"/>
    <s v="GRUPO REDUCIDO DE DERECHO PRIVADO DE LA EMPRESA"/>
    <s v="GRUPO-C3"/>
    <s v="Grupo Reducido de Derecho privado de la empresa"/>
    <s v="2S"/>
    <n v="15839379"/>
    <s v="COBO"/>
    <s v="SÁENZ"/>
    <s v="MARÍA TERESA"/>
    <s v="COBO SÁENZ, MARÍA TERESA"/>
    <x v="1"/>
    <x v="0"/>
    <x v="1"/>
    <m/>
    <m/>
    <s v="terecobo"/>
    <s v="teresa.cobo@unirioja.es"/>
    <n v="1.5"/>
    <n v="1.5"/>
    <n v="535"/>
    <s v="COLABORADOR-TIPO 1"/>
    <s v="C01"/>
    <s v="TIEMPO COMPLETO"/>
    <s v="2007-02-26 00:00:00.0"/>
    <s v="null"/>
    <s v="LD100617"/>
    <s v="PROFESOR COLABORADOR TIPO 1"/>
    <s v="R103"/>
    <x v="1"/>
    <n v="165"/>
    <s v="DERECHO MERCANTIL"/>
  </r>
  <r>
    <x v="6"/>
    <n v="15839379"/>
    <x v="0"/>
    <n v="683"/>
    <s v="036G"/>
    <s v="GRUPO-A"/>
    <s v="Derecho privado de la empresa"/>
    <s v="GG"/>
    <s v="GRUPO GRANDE"/>
    <s v="036G"/>
    <s v="GRUPO GRANDE DE DERECHO PRIVADO DE LA EMPRESA"/>
    <s v="GRUPO-A"/>
    <s v="Grupo Grande de DERECHO PRIVADO DE LA EMPRESA"/>
    <s v="2S"/>
    <n v="15839379"/>
    <s v="COBO"/>
    <s v="SÁENZ"/>
    <s v="MARÍA TERESA"/>
    <s v="COBO SÁENZ, MARÍA TERESA"/>
    <x v="1"/>
    <x v="0"/>
    <x v="1"/>
    <m/>
    <m/>
    <s v="terecobo"/>
    <s v="teresa.cobo@unirioja.es"/>
    <n v="4.5"/>
    <m/>
    <n v="535"/>
    <s v="COLABORADOR-TIPO 1"/>
    <s v="C01"/>
    <s v="TIEMPO COMPLETO"/>
    <s v="2007-02-26 00:00:00.0"/>
    <s v="null"/>
    <s v="LD100617"/>
    <s v="PROFESOR COLABORADOR TIPO 1"/>
    <s v="R103"/>
    <x v="1"/>
    <n v="165"/>
    <s v="DERECHO MERCANTIL"/>
  </r>
  <r>
    <x v="6"/>
    <n v="16586761"/>
    <x v="0"/>
    <n v="683"/>
    <s v="036G"/>
    <s v="GRUPO-A"/>
    <s v="Derecho privado de la empresa"/>
    <s v="GG"/>
    <s v="GRUPO GRANDE"/>
    <s v="036G"/>
    <s v="GRUPO GRANDE DE DERECHO PRIVADO DE LA EMPRESA"/>
    <s v="GRUPO-A"/>
    <s v="Grupo Grande de DERECHO PRIVADO DE LA EMPRESA"/>
    <s v="2S"/>
    <n v="16586761"/>
    <s v="PÉREZ"/>
    <s v="ESCALONA"/>
    <s v="SUSANA"/>
    <s v="PÉREZ ESCALONA, SUSANA"/>
    <x v="1"/>
    <x v="0"/>
    <x v="0"/>
    <m/>
    <m/>
    <s v="superez"/>
    <s v="susana.perez@unirioja.es"/>
    <n v="0"/>
    <m/>
    <n v="534"/>
    <s v="CONTRATADO DOCTOR -TIPO 1"/>
    <s v="C01"/>
    <s v="TIEMPO COMPLETO"/>
    <s v="2009-10-01 00:00:00.0"/>
    <s v="null"/>
    <s v="PI100723"/>
    <s v="CONTRATADO DOCTOR"/>
    <s v="R103"/>
    <x v="1"/>
    <n v="165"/>
    <s v="DERECHO MERCANTIL"/>
  </r>
  <r>
    <x v="0"/>
    <n v="16597697"/>
    <x v="0"/>
    <n v="684"/>
    <s v="046I"/>
    <s v="GRUPO-A1"/>
    <s v="Entorno económico internacional"/>
    <s v="GI"/>
    <s v="GRUPO DE INFORMÁTICA"/>
    <s v="046I"/>
    <s v="PRÁCTICAS DE INFORMÁTICA DE ENTORNO ECONÓMICO INTERNACIONAL"/>
    <s v="GRUPO-A1"/>
    <s v="Prácticas de Informática de Entorno económico internacional"/>
    <s v="2S"/>
    <n v="16597697"/>
    <s v="VILLAR"/>
    <s v="ARETIO"/>
    <s v="RUBÉN"/>
    <s v="VILLAR ARETIO, RUBÉN"/>
    <x v="1"/>
    <x v="0"/>
    <x v="1"/>
    <m/>
    <m/>
    <s v="ruvillare"/>
    <s v="ruben.villara@unirioja.es"/>
    <n v="0.5"/>
    <n v="0.5"/>
    <n v="532"/>
    <s v="LABORAL DOCENTE-ASOCIADO"/>
    <s v="P05"/>
    <s v="TIEMPO PARCIAL (5+5 HORAS)"/>
    <s v="2018-09-27 00:00:00.0"/>
    <s v="2019-09-14 00:00:00.0"/>
    <s v="PI101433"/>
    <s v="PROFESOR ASOCIADO"/>
    <s v="R104"/>
    <x v="0"/>
    <n v="225"/>
    <s v="ECONOMÍA APLICADA"/>
  </r>
  <r>
    <x v="1"/>
    <n v="16562098"/>
    <x v="1"/>
    <n v="684"/>
    <s v="046I"/>
    <s v="GRUPO-D2"/>
    <s v="Entorno económico internacional"/>
    <s v="GI"/>
    <s v="GRUPO DE INFORMÁTICA"/>
    <s v="046I"/>
    <s v="PRÁCTICAS DE INFORMÁTICA DE ENTORNO ECONÓMICO INTERNACIONAL"/>
    <s v="GRUPO-D2"/>
    <s v="Prácticas de Informática de Entorno económico internacional"/>
    <s v="2S"/>
    <n v="16562098"/>
    <s v="PINILLOS"/>
    <s v="GARCÍA"/>
    <s v="Mª CARMEN"/>
    <s v="PINILLOS GARCÍA, Mª CARMEN"/>
    <x v="0"/>
    <x v="0"/>
    <x v="1"/>
    <m/>
    <m/>
    <s v="capinill"/>
    <s v="carmen.pinillos@unirioja.es"/>
    <n v="2"/>
    <n v="2"/>
    <n v="532"/>
    <s v="LABORAL DOCENTE-ASOCIADO"/>
    <s v="P02"/>
    <s v="TIEMPO PARCIAL (2+2 HORAS)"/>
    <s v="2017-09-15 00:00:00.0"/>
    <s v="2019-09-14 00:00:00.0"/>
    <s v="PI101236"/>
    <s v="PROFESOR ASOCIADO"/>
    <s v="R104"/>
    <x v="0"/>
    <n v="225"/>
    <s v="ECONOMÍA APLICADA"/>
  </r>
  <r>
    <x v="2"/>
    <n v="16543682"/>
    <x v="1"/>
    <n v="684"/>
    <s v="046G"/>
    <s v="GRUPO-D"/>
    <s v="Entorno económico internacional"/>
    <s v="GG"/>
    <s v="GRUPO GRANDE"/>
    <s v="046G"/>
    <s v="CLASE MAGISTRAL DE ENTORNO ECONÓMICO INTERNACIONAL"/>
    <s v="GRUPO-D"/>
    <s v="Grupo de Teoria de ENTORNO ECONÓMICO INTERNACIONAL"/>
    <s v="2S"/>
    <n v="16543682"/>
    <s v="NAVARRO"/>
    <s v="PÉREZ"/>
    <s v="Mª CRUZ"/>
    <s v="NAVARRO PÉREZ, Mª CRUZ"/>
    <x v="0"/>
    <x v="0"/>
    <x v="0"/>
    <m/>
    <m/>
    <s v="cnavarro"/>
    <s v="maricruz.navarro@unirioja.es"/>
    <n v="4"/>
    <m/>
    <n v="504"/>
    <s v="PROFESOR TITULAR UNIVERSIDAD"/>
    <s v="01A"/>
    <s v="TIEMPO COMPLETO AMPLIADO"/>
    <s v="2012-09-01 00:00:00.0"/>
    <s v="null"/>
    <s v="DF100001"/>
    <s v="PROFESOR TITULAR DE UNIVERSIDAD"/>
    <s v="R104"/>
    <x v="0"/>
    <n v="225"/>
    <s v="ECONOMÍA APLICADA"/>
  </r>
  <r>
    <x v="2"/>
    <n v="16597697"/>
    <x v="1"/>
    <n v="684"/>
    <s v="046I"/>
    <s v="GRUPO-D1"/>
    <s v="Entorno económico internacional"/>
    <s v="GI"/>
    <s v="GRUPO DE INFORMÁTICA"/>
    <s v="046I"/>
    <s v="PRÁCTICAS DE INFORMÁTICA DE ENTORNO ECONÓMICO INTERNACIONAL"/>
    <s v="GRUPO-D1"/>
    <s v="Prácticas de Informática de Entorno económico internacional"/>
    <s v="2S"/>
    <n v="16597697"/>
    <s v="VILLAR"/>
    <s v="ARETIO"/>
    <s v="RUBÉN"/>
    <s v="VILLAR ARETIO, RUBÉN"/>
    <x v="1"/>
    <x v="0"/>
    <x v="1"/>
    <m/>
    <m/>
    <s v="ruvillare"/>
    <s v="ruben.villara@unirioja.es"/>
    <n v="1"/>
    <n v="1"/>
    <n v="532"/>
    <s v="LABORAL DOCENTE-ASOCIADO"/>
    <s v="P05"/>
    <s v="TIEMPO PARCIAL (5+5 HORAS)"/>
    <s v="2018-09-27 00:00:00.0"/>
    <s v="2019-09-14 00:00:00.0"/>
    <s v="PI101433"/>
    <s v="PROFESOR ASOCIADO"/>
    <s v="R104"/>
    <x v="0"/>
    <n v="225"/>
    <s v="ECONOMÍA APLICADA"/>
  </r>
  <r>
    <x v="2"/>
    <n v="16562098"/>
    <x v="1"/>
    <n v="684"/>
    <s v="046I"/>
    <s v="GRUPO-D2"/>
    <s v="Entorno económico internacional"/>
    <s v="GI"/>
    <s v="GRUPO DE INFORMÁTICA"/>
    <s v="046I"/>
    <s v="PRÁCTICAS DE INFORMÁTICA DE ENTORNO ECONÓMICO INTERNACIONAL"/>
    <s v="GRUPO-D2"/>
    <s v="Prácticas de Informática de Entorno económico internacional"/>
    <s v="2S"/>
    <n v="16562098"/>
    <s v="PINILLOS"/>
    <s v="GARCÍA"/>
    <s v="Mª CARMEN"/>
    <s v="PINILLOS GARCÍA, Mª CARMEN"/>
    <x v="0"/>
    <x v="0"/>
    <x v="1"/>
    <m/>
    <m/>
    <s v="capinill"/>
    <s v="carmen.pinillos@unirioja.es"/>
    <n v="2"/>
    <m/>
    <n v="532"/>
    <s v="LABORAL DOCENTE-ASOCIADO"/>
    <s v="P02"/>
    <s v="TIEMPO PARCIAL (2+2 HORAS)"/>
    <s v="2017-09-15 00:00:00.0"/>
    <s v="2019-09-14 00:00:00.0"/>
    <s v="PI101236"/>
    <s v="PROFESOR ASOCIADO"/>
    <s v="R104"/>
    <x v="0"/>
    <n v="225"/>
    <s v="ECONOMÍA APLICADA"/>
  </r>
  <r>
    <x v="6"/>
    <n v="16543682"/>
    <x v="0"/>
    <n v="684"/>
    <s v="046G"/>
    <s v="GRUPO-D"/>
    <s v="Entorno económico internacional"/>
    <s v="GG"/>
    <s v="GRUPO GRANDE"/>
    <s v="046G"/>
    <s v="CLASE MAGISTRAL DE ENTORNO ECONÓMICO INTERNACIONAL"/>
    <s v="GRUPO-D"/>
    <s v="Grupo de Teoria de ENTORNO ECONÓMICO INTERNACIONAL"/>
    <s v="2S"/>
    <n v="16543682"/>
    <s v="NAVARRO"/>
    <s v="PÉREZ"/>
    <s v="Mª CRUZ"/>
    <s v="NAVARRO PÉREZ, Mª CRUZ"/>
    <x v="0"/>
    <x v="0"/>
    <x v="0"/>
    <m/>
    <m/>
    <s v="cnavarro"/>
    <s v="maricruz.navarro@unirioja.es"/>
    <n v="4"/>
    <m/>
    <n v="504"/>
    <s v="PROFESOR TITULAR UNIVERSIDAD"/>
    <s v="01A"/>
    <s v="TIEMPO COMPLETO AMPLIADO"/>
    <s v="2012-09-01 00:00:00.0"/>
    <s v="null"/>
    <s v="DF100001"/>
    <s v="PROFESOR TITULAR DE UNIVERSIDAD"/>
    <s v="R104"/>
    <x v="0"/>
    <n v="225"/>
    <s v="ECONOMÍA APLICADA"/>
  </r>
  <r>
    <x v="1"/>
    <n v="16547433"/>
    <x v="1"/>
    <n v="685"/>
    <s v="071G"/>
    <s v="GRUPO-B"/>
    <s v="Fundamentos de marketing"/>
    <s v="GG"/>
    <s v="GRUPO GRANDE"/>
    <s v="071G"/>
    <s v="GRUPO GRANDE DE FUNDAMENTOS DE MÁRKETING"/>
    <s v="GRUPO-B"/>
    <s v="Grupo Grande de FUNDAMENTOS DE MÁRKETING"/>
    <s v="1S"/>
    <n v="16547433"/>
    <s v="OLARTE"/>
    <s v="PASCUAL"/>
    <s v="Mª CRISTINA"/>
    <s v="OLARTE PASCUAL, Mª CRISTINA"/>
    <x v="0"/>
    <x v="0"/>
    <x v="0"/>
    <m/>
    <m/>
    <s v="m-olarte"/>
    <s v="cristina.olarte@unirioja.es"/>
    <n v="3.4"/>
    <m/>
    <n v="504"/>
    <s v="PROFESOR TITULAR UNIVERSIDAD"/>
    <s v="C01"/>
    <s v="TIEMPO COMPLETO"/>
    <s v="2017-09-15 00:00:00.0"/>
    <s v="null"/>
    <s v="DF100194"/>
    <s v="PROFESOR TITULAR DE UNIVERSIDAD"/>
    <s v="R104"/>
    <x v="0"/>
    <n v="95"/>
    <s v="COMERCIALIZACIÓN E INVESTIGACIÓN DE MERCADOS"/>
  </r>
  <r>
    <x v="1"/>
    <n v="16612716"/>
    <x v="1"/>
    <n v="685"/>
    <s v="071G"/>
    <s v="GRUPO-B"/>
    <s v="Fundamentos de marketing"/>
    <s v="GG"/>
    <s v="GRUPO GRANDE"/>
    <s v="071G"/>
    <s v="GRUPO GRANDE DE FUNDAMENTOS DE MÁRKETING"/>
    <s v="GRUPO-B"/>
    <s v="Grupo Grande de FUNDAMENTOS DE MÁRKETING"/>
    <s v="1S"/>
    <n v="16612716"/>
    <s v="ALESANCO"/>
    <s v="LLORENTE"/>
    <s v="MARÍA"/>
    <s v="ALESANCO LLORENTE, MARÍA"/>
    <x v="1"/>
    <x v="0"/>
    <x v="1"/>
    <m/>
    <m/>
    <s v="maalesan"/>
    <s v="maria.alesanco@unirioja.es"/>
    <n v="0.6"/>
    <m/>
    <n v="532"/>
    <s v="LABORAL DOCENTE-ASOCIADO"/>
    <s v="P02"/>
    <s v="TIEMPO PARCIAL (2+2 HORAS)"/>
    <s v="2018-09-25 00:00:00.0"/>
    <s v="2019-09-14 00:00:00.0"/>
    <s v="PI101430"/>
    <s v="PROFESOR ASOCIADO"/>
    <s v="R104"/>
    <x v="0"/>
    <n v="95"/>
    <s v="COMERCIALIZACIÓN E INVESTIGACIÓN DE MERCADOS"/>
  </r>
  <r>
    <x v="1"/>
    <n v="16616932"/>
    <x v="1"/>
    <n v="685"/>
    <s v="071I"/>
    <s v="GRUPO-B2"/>
    <s v="Fundamentos de marketing"/>
    <s v="GI"/>
    <s v="GRUPO DE INFORMÁTICA"/>
    <s v="071I"/>
    <s v="GRUPO INFORMÁTICA DE FUNDAMENTOS DE MÁRKETING"/>
    <s v="GRUPO-B2"/>
    <s v="Grupo de Informática de FUNDAMENTOS DE MÁRKETING"/>
    <s v="1S"/>
    <n v="16616932"/>
    <s v="MEDRANO"/>
    <s v="SÁEZ"/>
    <s v="NATALIA"/>
    <s v="MEDRANO SÁEZ, NATALIA"/>
    <x v="1"/>
    <x v="0"/>
    <x v="1"/>
    <m/>
    <m/>
    <s v="namedran"/>
    <s v="natalia.medrano@unirioja.es"/>
    <n v="0.5"/>
    <m/>
    <n v="536"/>
    <s v="PROFESOR INTERINO"/>
    <s v="C01"/>
    <s v="TIEMPO COMPLETO"/>
    <s v="2018-09-17 00:00:00.0"/>
    <s v="2019-01-18 00:00:00.0"/>
    <s v="PI101353"/>
    <s v="PROFESOR CONTRATADO INTERINO TC"/>
    <s v="R104"/>
    <x v="0"/>
    <n v="95"/>
    <s v="COMERCIALIZACIÓN E INVESTIGACIÓN DE MERCADOS"/>
  </r>
  <r>
    <x v="1"/>
    <n v="16557181"/>
    <x v="1"/>
    <n v="685"/>
    <s v="071R"/>
    <s v="GRUPO-B2"/>
    <s v="Fundamentos de marketing"/>
    <s v="GR"/>
    <s v="GRUPO REDUCIDO"/>
    <s v="071R"/>
    <s v="GRUPO REDUCIDO DE FUNDAMENTOS DE MÁRKETING"/>
    <s v="GRUPO-B2"/>
    <s v="Grupo Reducido de FUNDAMENTOS DE MÁRKETING"/>
    <s v="1S"/>
    <n v="16557181"/>
    <s v="PELEGRÍN"/>
    <s v="BORONDO"/>
    <s v="JULIO ENRIQUE"/>
    <s v="PELEGRÍN BORONDO, JULIO ENRIQUE"/>
    <x v="1"/>
    <x v="0"/>
    <x v="1"/>
    <m/>
    <m/>
    <s v="jupelegr"/>
    <s v="julio-enrique.pelegrin@unirioja.es"/>
    <n v="0.4"/>
    <m/>
    <n v="532"/>
    <s v="LABORAL DOCENTE-ASOCIADO"/>
    <s v="P06"/>
    <s v="TIEMPO PARCIAL (6+6 HORAS)"/>
    <s v="2017-09-15 00:00:00.0"/>
    <s v="2019-09-14 00:00:00.0"/>
    <s v="PI101234"/>
    <s v="PROFESOR ASOCIADO"/>
    <s v="R104"/>
    <x v="0"/>
    <n v="95"/>
    <s v="COMERCIALIZACIÓN E INVESTIGACIÓN DE MERCADOS"/>
  </r>
  <r>
    <x v="2"/>
    <n v="16547433"/>
    <x v="1"/>
    <n v="685"/>
    <s v="071G"/>
    <s v="GRUPO-B"/>
    <s v="Fundamentos de marketing"/>
    <s v="GG"/>
    <s v="GRUPO GRANDE"/>
    <s v="071G"/>
    <s v="GRUPO GRANDE DE FUNDAMENTOS DE MÁRKETING"/>
    <s v="GRUPO-B"/>
    <s v="Grupo Grande de FUNDAMENTOS DE MÁRKETING"/>
    <s v="1S"/>
    <n v="16547433"/>
    <s v="OLARTE"/>
    <s v="PASCUAL"/>
    <s v="Mª CRISTINA"/>
    <s v="OLARTE PASCUAL, Mª CRISTINA"/>
    <x v="0"/>
    <x v="0"/>
    <x v="0"/>
    <m/>
    <m/>
    <s v="m-olarte"/>
    <s v="cristina.olarte@unirioja.es"/>
    <n v="3.4"/>
    <m/>
    <n v="504"/>
    <s v="PROFESOR TITULAR UNIVERSIDAD"/>
    <s v="C01"/>
    <s v="TIEMPO COMPLETO"/>
    <s v="2017-09-15 00:00:00.0"/>
    <s v="null"/>
    <s v="DF100194"/>
    <s v="PROFESOR TITULAR DE UNIVERSIDAD"/>
    <s v="R104"/>
    <x v="0"/>
    <n v="95"/>
    <s v="COMERCIALIZACIÓN E INVESTIGACIÓN DE MERCADOS"/>
  </r>
  <r>
    <x v="2"/>
    <n v="16612716"/>
    <x v="1"/>
    <n v="685"/>
    <s v="071G"/>
    <s v="GRUPO-B"/>
    <s v="Fundamentos de marketing"/>
    <s v="GG"/>
    <s v="GRUPO GRANDE"/>
    <s v="071G"/>
    <s v="GRUPO GRANDE DE FUNDAMENTOS DE MÁRKETING"/>
    <s v="GRUPO-B"/>
    <s v="Grupo Grande de FUNDAMENTOS DE MÁRKETING"/>
    <s v="1S"/>
    <n v="16612716"/>
    <s v="ALESANCO"/>
    <s v="LLORENTE"/>
    <s v="MARÍA"/>
    <s v="ALESANCO LLORENTE, MARÍA"/>
    <x v="1"/>
    <x v="0"/>
    <x v="1"/>
    <m/>
    <m/>
    <s v="maalesan"/>
    <s v="maria.alesanco@unirioja.es"/>
    <n v="0.6"/>
    <m/>
    <n v="532"/>
    <s v="LABORAL DOCENTE-ASOCIADO"/>
    <s v="P02"/>
    <s v="TIEMPO PARCIAL (2+2 HORAS)"/>
    <s v="2018-09-25 00:00:00.0"/>
    <s v="2019-09-14 00:00:00.0"/>
    <s v="PI101430"/>
    <s v="PROFESOR ASOCIADO"/>
    <s v="R104"/>
    <x v="0"/>
    <n v="95"/>
    <s v="COMERCIALIZACIÓN E INVESTIGACIÓN DE MERCADOS"/>
  </r>
  <r>
    <x v="2"/>
    <n v="16616932"/>
    <x v="1"/>
    <n v="685"/>
    <s v="071I"/>
    <s v="GRUPO-B2"/>
    <s v="Fundamentos de marketing"/>
    <s v="GI"/>
    <s v="GRUPO DE INFORMÁTICA"/>
    <s v="071I"/>
    <s v="GRUPO INFORMÁTICA DE FUNDAMENTOS DE MÁRKETING"/>
    <s v="GRUPO-B2"/>
    <s v="Grupo de Informática de FUNDAMENTOS DE MÁRKETING"/>
    <s v="1S"/>
    <n v="16616932"/>
    <s v="MEDRANO"/>
    <s v="SÁEZ"/>
    <s v="NATALIA"/>
    <s v="MEDRANO SÁEZ, NATALIA"/>
    <x v="1"/>
    <x v="0"/>
    <x v="1"/>
    <m/>
    <m/>
    <s v="namedran"/>
    <s v="natalia.medrano@unirioja.es"/>
    <n v="0.5"/>
    <m/>
    <n v="536"/>
    <s v="PROFESOR INTERINO"/>
    <s v="C01"/>
    <s v="TIEMPO COMPLETO"/>
    <s v="2018-09-17 00:00:00.0"/>
    <s v="2019-01-18 00:00:00.0"/>
    <s v="PI101353"/>
    <s v="PROFESOR CONTRATADO INTERINO TC"/>
    <s v="R104"/>
    <x v="0"/>
    <n v="95"/>
    <s v="COMERCIALIZACIÓN E INVESTIGACIÓN DE MERCADOS"/>
  </r>
  <r>
    <x v="2"/>
    <n v="16557181"/>
    <x v="1"/>
    <n v="685"/>
    <s v="071R"/>
    <s v="GRUPO-B2"/>
    <s v="Fundamentos de marketing"/>
    <s v="GR"/>
    <s v="GRUPO REDUCIDO"/>
    <s v="071R"/>
    <s v="GRUPO REDUCIDO DE FUNDAMENTOS DE MÁRKETING"/>
    <s v="GRUPO-B2"/>
    <s v="Grupo Reducido de FUNDAMENTOS DE MÁRKETING"/>
    <s v="1S"/>
    <n v="16557181"/>
    <s v="PELEGRÍN"/>
    <s v="BORONDO"/>
    <s v="JULIO ENRIQUE"/>
    <s v="PELEGRÍN BORONDO, JULIO ENRIQUE"/>
    <x v="1"/>
    <x v="0"/>
    <x v="1"/>
    <m/>
    <m/>
    <s v="jupelegr"/>
    <s v="julio-enrique.pelegrin@unirioja.es"/>
    <n v="0.4"/>
    <m/>
    <n v="532"/>
    <s v="LABORAL DOCENTE-ASOCIADO"/>
    <s v="P06"/>
    <s v="TIEMPO PARCIAL (6+6 HORAS)"/>
    <s v="2017-09-15 00:00:00.0"/>
    <s v="2019-09-14 00:00:00.0"/>
    <s v="PI101234"/>
    <s v="PROFESOR ASOCIADO"/>
    <s v="R104"/>
    <x v="0"/>
    <n v="95"/>
    <s v="COMERCIALIZACIÓN E INVESTIGACIÓN DE MERCADOS"/>
  </r>
  <r>
    <x v="6"/>
    <n v="16547433"/>
    <x v="0"/>
    <n v="685"/>
    <s v="071G"/>
    <s v="GRUPO-B"/>
    <s v="Fundamentos de marketing"/>
    <s v="GG"/>
    <s v="GRUPO GRANDE"/>
    <s v="071G"/>
    <s v="GRUPO GRANDE DE FUNDAMENTOS DE MÁRKETING"/>
    <s v="GRUPO-B"/>
    <s v="Grupo Grande de FUNDAMENTOS DE MÁRKETING"/>
    <s v="1S"/>
    <n v="16547433"/>
    <s v="OLARTE"/>
    <s v="PASCUAL"/>
    <s v="Mª CRISTINA"/>
    <s v="OLARTE PASCUAL, Mª CRISTINA"/>
    <x v="0"/>
    <x v="0"/>
    <x v="0"/>
    <m/>
    <m/>
    <s v="m-olarte"/>
    <s v="cristina.olarte@unirioja.es"/>
    <n v="3.4"/>
    <m/>
    <n v="504"/>
    <s v="PROFESOR TITULAR UNIVERSIDAD"/>
    <s v="C01"/>
    <s v="TIEMPO COMPLETO"/>
    <s v="2017-09-15 00:00:00.0"/>
    <s v="null"/>
    <s v="DF100194"/>
    <s v="PROFESOR TITULAR DE UNIVERSIDAD"/>
    <s v="R104"/>
    <x v="0"/>
    <n v="95"/>
    <s v="COMERCIALIZACIÓN E INVESTIGACIÓN DE MERCADOS"/>
  </r>
  <r>
    <x v="6"/>
    <n v="16616932"/>
    <x v="0"/>
    <n v="685"/>
    <s v="071I"/>
    <s v="GRUPO-B3"/>
    <s v="Fundamentos de marketing"/>
    <s v="GI"/>
    <s v="GRUPO DE INFORMÁTICA"/>
    <s v="071I"/>
    <s v="GRUPO INFORMÁTICA DE FUNDAMENTOS DE MÁRKETING"/>
    <s v="GRUPO-B3"/>
    <s v="Grupo de Informática de FUNDAMENTOS DE MÁRKETING"/>
    <s v="1S"/>
    <n v="16616932"/>
    <s v="MEDRANO"/>
    <s v="SÁEZ"/>
    <s v="NATALIA"/>
    <s v="MEDRANO SÁEZ, NATALIA"/>
    <x v="1"/>
    <x v="0"/>
    <x v="1"/>
    <m/>
    <m/>
    <s v="namedran"/>
    <s v="natalia.medrano@unirioja.es"/>
    <n v="0.5"/>
    <n v="0.5"/>
    <n v="536"/>
    <s v="PROFESOR INTERINO"/>
    <s v="C01"/>
    <s v="TIEMPO COMPLETO"/>
    <s v="2018-09-17 00:00:00.0"/>
    <s v="2019-01-18 00:00:00.0"/>
    <s v="PI101353"/>
    <s v="PROFESOR CONTRATADO INTERINO TC"/>
    <s v="R104"/>
    <x v="0"/>
    <n v="95"/>
    <s v="COMERCIALIZACIÓN E INVESTIGACIÓN DE MERCADOS"/>
  </r>
  <r>
    <x v="6"/>
    <n v="16557181"/>
    <x v="0"/>
    <n v="685"/>
    <s v="071R"/>
    <s v="GRUPO-B3"/>
    <s v="Fundamentos de marketing"/>
    <s v="GR"/>
    <s v="GRUPO REDUCIDO"/>
    <s v="071R"/>
    <s v="GRUPO REDUCIDO DE FUNDAMENTOS DE MÁRKETING"/>
    <s v="GRUPO-B3"/>
    <s v="Grupo Reducido de FUNDAMENTOS DE MÁRKETING"/>
    <s v="1S"/>
    <n v="16557181"/>
    <s v="PELEGRÍN"/>
    <s v="BORONDO"/>
    <s v="JULIO ENRIQUE"/>
    <s v="PELEGRÍN BORONDO, JULIO ENRIQUE"/>
    <x v="1"/>
    <x v="0"/>
    <x v="1"/>
    <m/>
    <m/>
    <s v="jupelegr"/>
    <s v="julio-enrique.pelegrin@unirioja.es"/>
    <n v="0.4"/>
    <n v="0.4"/>
    <n v="532"/>
    <s v="LABORAL DOCENTE-ASOCIADO"/>
    <s v="P06"/>
    <s v="TIEMPO PARCIAL (6+6 HORAS)"/>
    <s v="2017-09-15 00:00:00.0"/>
    <s v="2019-09-14 00:00:00.0"/>
    <s v="PI101234"/>
    <s v="PROFESOR ASOCIADO"/>
    <s v="R104"/>
    <x v="0"/>
    <n v="95"/>
    <s v="COMERCIALIZACIÓN E INVESTIGACIÓN DE MERCADOS"/>
  </r>
  <r>
    <x v="0"/>
    <n v="9335106"/>
    <x v="0"/>
    <n v="686"/>
    <s v="060R"/>
    <s v="GRUPO-A1"/>
    <s v="Contabilidad financiera y analítica"/>
    <s v="GR"/>
    <s v="GRUPO REDUCIDO"/>
    <s v="060R"/>
    <s v="PRÁCTICAS DE AULA DE CONTABILIDAD FINANCIERA Y ANALÍTICA"/>
    <s v="GRUPO-A1"/>
    <s v="Prácticas de Aula de CONTABILIDAD FINANCIERA Y ANALÍTICA"/>
    <s v="2S"/>
    <n v="9335106"/>
    <s v="RUANO"/>
    <s v="MARRÓN"/>
    <s v="LUIS ALBERTO"/>
    <s v="RUANO MARRÓN, LUIS ALBERTO"/>
    <x v="1"/>
    <x v="0"/>
    <x v="0"/>
    <m/>
    <m/>
    <s v="luruano"/>
    <s v="luis-alberto.ruano@unirioja.es"/>
    <n v="1"/>
    <n v="1"/>
    <n v="532"/>
    <s v="LABORAL DOCENTE-ASOCIADO"/>
    <s v="P03"/>
    <s v="TIEMPO PARCIAL (3+3 HORAS)"/>
    <s v="2018-09-18 00:00:00.0"/>
    <s v="2019-09-14 00:00:00.0"/>
    <s v="PI101110"/>
    <s v="PROFESOR ASOCIADO"/>
    <s v="R104"/>
    <x v="0"/>
    <n v="230"/>
    <s v="ECONOMÍA FINANCIERA Y CONTABILIDAD"/>
  </r>
  <r>
    <x v="6"/>
    <n v="16802653"/>
    <x v="0"/>
    <n v="686"/>
    <s v="060G"/>
    <s v="GRUPO-C"/>
    <s v="Contabilidad financiera y analítica"/>
    <s v="GG"/>
    <s v="GRUPO GRANDE"/>
    <s v="060G"/>
    <s v="CLASE MAGISTRAL DE CONTABILIDAD FINANCIERA Y ANALÍTICA"/>
    <s v="GRUPO-C"/>
    <s v="Clase Magistral de CONTABILIDAD FINANCIERA Y ANALÍTICA"/>
    <s v="2S"/>
    <n v="16802653"/>
    <s v="MARÍN"/>
    <s v="VINUESA"/>
    <s v="LUZ MARÍA"/>
    <s v="MARÍN VINUESA, LUZ MARÍA"/>
    <x v="0"/>
    <x v="0"/>
    <x v="0"/>
    <m/>
    <m/>
    <s v="lumarin"/>
    <s v="luz-maria.marin@unirioja.es"/>
    <n v="2"/>
    <m/>
    <n v="536"/>
    <s v="PROFESOR INTERINO"/>
    <s v="C01"/>
    <s v="TIEMPO COMPLETO"/>
    <s v="2016-09-15 00:00:00.0"/>
    <s v="null"/>
    <s v="PI101109"/>
    <s v="PROFESOR CONTRATADO INTERINO"/>
    <s v="R104"/>
    <x v="0"/>
    <n v="230"/>
    <s v="ECONOMÍA FINANCIERA Y CONTABILIDAD"/>
  </r>
  <r>
    <x v="6"/>
    <n v="72793905"/>
    <x v="0"/>
    <n v="686"/>
    <s v="060G"/>
    <s v="GRUPO-C"/>
    <s v="Contabilidad financiera y analítica"/>
    <s v="GG"/>
    <s v="GRUPO GRANDE"/>
    <s v="060G"/>
    <s v="CLASE MAGISTRAL DE CONTABILIDAD FINANCIERA Y ANALÍTICA"/>
    <s v="GRUPO-C"/>
    <s v="Clase Magistral de CONTABILIDAD FINANCIERA Y ANALÍTICA"/>
    <s v="2S"/>
    <n v="72793905"/>
    <s v="DÍAZ"/>
    <s v="MENDOZA"/>
    <s v="ANA CARMEN"/>
    <s v="DÍAZ MENDOZA, ANA CARMEN"/>
    <x v="1"/>
    <x v="0"/>
    <x v="0"/>
    <m/>
    <m/>
    <s v="andiazm"/>
    <s v="ana-carmen.diaz@unirioja.es"/>
    <n v="2"/>
    <m/>
    <n v="536"/>
    <s v="PROFESOR INTERINO"/>
    <s v="C01"/>
    <s v="TIEMPO COMPLETO"/>
    <s v="2017-09-15 00:00:00.0"/>
    <s v="null"/>
    <s v="PI101238"/>
    <s v="PROFESOR CONTRATADO INTERINO"/>
    <s v="R104"/>
    <x v="0"/>
    <n v="230"/>
    <s v="ECONOMÍA FINANCIERA Y CONTABILIDAD"/>
  </r>
  <r>
    <x v="15"/>
    <n v="16802653"/>
    <x v="4"/>
    <n v="686"/>
    <s v="060G"/>
    <s v="GRUPO-C"/>
    <s v="Contabilidad financiera y analítica"/>
    <s v="GG"/>
    <s v="GRUPO GRANDE"/>
    <s v="060G"/>
    <s v="CLASE MAGISTRAL DE CONTABILIDAD FINANCIERA Y ANALÍTICA"/>
    <s v="GRUPO-C"/>
    <s v="Clase Magistral de CONTABILIDAD FINANCIERA Y ANALÍTICA"/>
    <s v="2S"/>
    <n v="16802653"/>
    <s v="MARÍN"/>
    <s v="VINUESA"/>
    <s v="LUZ MARÍA"/>
    <s v="MARÍN VINUESA, LUZ MARÍA"/>
    <x v="0"/>
    <x v="0"/>
    <x v="0"/>
    <m/>
    <m/>
    <s v="lumarin"/>
    <s v="luz-maria.marin@unirioja.es"/>
    <n v="2"/>
    <m/>
    <n v="536"/>
    <s v="PROFESOR INTERINO"/>
    <s v="C01"/>
    <s v="TIEMPO COMPLETO"/>
    <s v="2016-09-15 00:00:00.0"/>
    <s v="null"/>
    <s v="PI101109"/>
    <s v="PROFESOR CONTRATADO INTERINO"/>
    <s v="R104"/>
    <x v="0"/>
    <n v="230"/>
    <s v="ECONOMÍA FINANCIERA Y CONTABILIDAD"/>
  </r>
  <r>
    <x v="15"/>
    <n v="72793905"/>
    <x v="4"/>
    <n v="686"/>
    <s v="060G"/>
    <s v="GRUPO-C"/>
    <s v="Contabilidad financiera y analítica"/>
    <s v="GG"/>
    <s v="GRUPO GRANDE"/>
    <s v="060G"/>
    <s v="CLASE MAGISTRAL DE CONTABILIDAD FINANCIERA Y ANALÍTICA"/>
    <s v="GRUPO-C"/>
    <s v="Clase Magistral de CONTABILIDAD FINANCIERA Y ANALÍTICA"/>
    <s v="2S"/>
    <n v="72793905"/>
    <s v="DÍAZ"/>
    <s v="MENDOZA"/>
    <s v="ANA CARMEN"/>
    <s v="DÍAZ MENDOZA, ANA CARMEN"/>
    <x v="1"/>
    <x v="0"/>
    <x v="0"/>
    <m/>
    <m/>
    <s v="andiazm"/>
    <s v="ana-carmen.diaz@unirioja.es"/>
    <n v="2"/>
    <m/>
    <n v="536"/>
    <s v="PROFESOR INTERINO"/>
    <s v="C01"/>
    <s v="TIEMPO COMPLETO"/>
    <s v="2017-09-15 00:00:00.0"/>
    <s v="null"/>
    <s v="PI101238"/>
    <s v="PROFESOR CONTRATADO INTERINO"/>
    <s v="R104"/>
    <x v="0"/>
    <n v="230"/>
    <s v="ECONOMÍA FINANCIERA Y CONTABILIDAD"/>
  </r>
  <r>
    <x v="15"/>
    <n v="16533958"/>
    <x v="4"/>
    <n v="686"/>
    <s v="060R"/>
    <s v="GRUPO-C1"/>
    <s v="Contabilidad financiera y analítica"/>
    <s v="GR"/>
    <s v="GRUPO REDUCIDO"/>
    <s v="060R"/>
    <s v="PRÁCTICAS DE AULA DE CONTABILIDAD FINANCIERA Y ANALÍTICA"/>
    <s v="GRUPO-C1"/>
    <s v="Prácticas de Aula de CONTABILIDAD FINANCIERA Y ANALÍTICA"/>
    <s v="2S"/>
    <n v="16533958"/>
    <s v="ECHARRI"/>
    <s v="SÁEZ"/>
    <s v="ROSA MARÍA"/>
    <s v="ECHARRI SÁEZ, ROSA MARÍA"/>
    <x v="1"/>
    <x v="0"/>
    <x v="1"/>
    <m/>
    <m/>
    <s v="recharri"/>
    <s v="rosa.echarri@unirioja.es"/>
    <n v="1"/>
    <m/>
    <n v="506"/>
    <s v="PROFESOR TITULAR DE ESCUELA UNIVERSITARI"/>
    <s v="01A"/>
    <s v="TIEMPO COMPLETO AMPLIADO"/>
    <s v="2012-09-01 00:00:00.0"/>
    <s v="null"/>
    <s v="DF31216"/>
    <s v="TITULAR DE ESCUELAS UNIVERSITARIAS"/>
    <s v="R104"/>
    <x v="0"/>
    <n v="230"/>
    <s v="ECONOMÍA FINANCIERA Y CONTABILIDAD"/>
  </r>
  <r>
    <x v="15"/>
    <n v="16544280"/>
    <x v="4"/>
    <n v="686"/>
    <s v="060R"/>
    <s v="GRUPO-C1"/>
    <s v="Contabilidad financiera y analítica"/>
    <s v="GR"/>
    <s v="GRUPO REDUCIDO"/>
    <s v="060R"/>
    <s v="PRÁCTICAS DE AULA DE CONTABILIDAD FINANCIERA Y ANALÍTICA"/>
    <s v="GRUPO-C1"/>
    <s v="Prácticas de Aula de CONTABILIDAD FINANCIERA Y ANALÍTICA"/>
    <s v="2S"/>
    <n v="16544280"/>
    <s v="AZCONA"/>
    <s v="CIRIZA"/>
    <s v="ESPERANZA"/>
    <s v="AZCONA CIRIZA, ESPERANZA"/>
    <x v="1"/>
    <x v="0"/>
    <x v="1"/>
    <m/>
    <m/>
    <s v="esazcona"/>
    <s v="esperanza.azcona@unirioja.es"/>
    <n v="1"/>
    <m/>
    <n v="506"/>
    <s v="PROFESOR TITULAR DE ESCUELA UNIVERSITARI"/>
    <s v="01A"/>
    <s v="TIEMPO COMPLETO AMPLIADO"/>
    <s v="2012-09-01 00:00:00.0"/>
    <s v="null"/>
    <s v="DF31215"/>
    <s v="TITULAR DE ESCUELAS UNIVERSITARIAS"/>
    <s v="R104"/>
    <x v="0"/>
    <n v="230"/>
    <s v="ECONOMÍA FINANCIERA Y CONTABILIDAD"/>
  </r>
  <r>
    <x v="1"/>
    <n v="16545318"/>
    <x v="1"/>
    <n v="687"/>
    <s v="104G"/>
    <s v="GRUPO-D"/>
    <s v="Operaciones financieras"/>
    <s v="GG"/>
    <s v="GRUPO GRANDE"/>
    <s v="104G"/>
    <s v="CLASE MAGISTRAL DE OPERACIONES FINANCIERAS"/>
    <s v="GRUPO-D"/>
    <s v="Grupo de Clase Magistral de OPERACIONES FINANCIERAS (docencia en español)"/>
    <s v="2S"/>
    <n v="16545318"/>
    <s v="RUIZ-OLALLA"/>
    <s v="CORCUERA"/>
    <s v="Mª CARMEN"/>
    <s v="RUIZ-OLALLA CORCUERA, Mª CARMEN"/>
    <x v="0"/>
    <x v="0"/>
    <x v="0"/>
    <m/>
    <m/>
    <s v="caruiz-o"/>
    <s v="carmen.ruiz-olalla@unirioja.es"/>
    <n v="4"/>
    <m/>
    <n v="504"/>
    <s v="PROFESOR TITULAR UNIVERSIDAD"/>
    <s v="01A"/>
    <s v="TIEMPO COMPLETO AMPLIADO"/>
    <s v="2012-09-01 00:00:00.0"/>
    <s v="null"/>
    <s v="DF100082"/>
    <s v="PROFESOR TITULAR DE UNIVERSIDAD"/>
    <s v="R104"/>
    <x v="0"/>
    <n v="230"/>
    <s v="ECONOMÍA FINANCIERA Y CONTABILIDAD"/>
  </r>
  <r>
    <x v="1"/>
    <n v="16532770"/>
    <x v="1"/>
    <n v="687"/>
    <s v="104I"/>
    <s v="GRUPO-D1"/>
    <s v="Operaciones financieras"/>
    <s v="GI"/>
    <s v="GRUPO DE INFORMÁTICA"/>
    <s v="104I"/>
    <s v="PRÁCTICAS DE INFORMÁTICA DE OPERACIONES FINANCIERAS"/>
    <s v="GRUPO-D1"/>
    <s v="Grupo de Prácticas de Informática de OPERACIONES FINANCIERAS"/>
    <s v="2S"/>
    <n v="16532770"/>
    <s v="BLASCO"/>
    <s v="TOMÁS"/>
    <s v="YOLANDA"/>
    <s v="BLASCO TOMÁS, YOLANDA"/>
    <x v="1"/>
    <x v="0"/>
    <x v="1"/>
    <m/>
    <m/>
    <s v="yoblasco"/>
    <s v="yolanda.blasco@unirioja.es"/>
    <n v="1.25"/>
    <m/>
    <n v="506"/>
    <s v="PROFESOR TITULAR DE ESCUELA UNIVERSITARI"/>
    <s v="01A"/>
    <s v="TIEMPO COMPLETO AMPLIADO"/>
    <s v="2012-09-01 00:00:00.0"/>
    <s v="null"/>
    <s v="DF31220"/>
    <s v="TITULAR DE ESCUELAS UNIVERSITARIAS"/>
    <s v="R104"/>
    <x v="0"/>
    <n v="230"/>
    <s v="ECONOMÍA FINANCIERA Y CONTABILIDAD"/>
  </r>
  <r>
    <x v="1"/>
    <n v="16544145"/>
    <x v="1"/>
    <n v="687"/>
    <s v="104I"/>
    <s v="GRUPO-D1"/>
    <s v="Operaciones financieras"/>
    <s v="GI"/>
    <s v="GRUPO DE INFORMÁTICA"/>
    <s v="104I"/>
    <s v="PRÁCTICAS DE INFORMÁTICA DE OPERACIONES FINANCIERAS"/>
    <s v="GRUPO-D1"/>
    <s v="Grupo de Prácticas de Informática de OPERACIONES FINANCIERAS"/>
    <s v="2S"/>
    <n v="16544145"/>
    <s v="ACEDO"/>
    <s v="RAMÍREZ"/>
    <s v="MIGUEL ANGEL"/>
    <s v="ACEDO RAMÍREZ, MIGUEL ANGEL"/>
    <x v="0"/>
    <x v="0"/>
    <x v="0"/>
    <m/>
    <m/>
    <s v="miacedo"/>
    <s v="miguel-angel.acedo@unirioja.es"/>
    <n v="0.25"/>
    <m/>
    <n v="504"/>
    <s v="PROFESOR TITULAR UNIVERSIDAD"/>
    <s v="C01"/>
    <s v="TIEMPO COMPLETO"/>
    <s v="2018-11-26 00:00:00.0"/>
    <s v="null"/>
    <s v="DF31207"/>
    <s v="PROFESOR TITULAR DE UNIVERSIDAD"/>
    <s v="R104"/>
    <x v="0"/>
    <n v="230"/>
    <s v="ECONOMÍA FINANCIERA Y CONTABILIDAD"/>
  </r>
  <r>
    <x v="1"/>
    <n v="16559462"/>
    <x v="1"/>
    <n v="687"/>
    <s v="104I"/>
    <s v="GRUPO-D2"/>
    <s v="Operaciones financieras"/>
    <s v="GI"/>
    <s v="GRUPO DE INFORMÁTICA"/>
    <s v="104I"/>
    <s v="PRÁCTICAS DE INFORMÁTICA DE OPERACIONES FINANCIERAS"/>
    <s v="GRUPO-D2"/>
    <s v="Grupo de Prácticas de Informática de OPERACIONES FINANCIERAS"/>
    <s v="2S"/>
    <n v="16559462"/>
    <s v="LACALZADA"/>
    <s v="ESQUIVEL"/>
    <s v="JOSÉ ANGEL"/>
    <s v="LACALZADA ESQUIVEL, JOSÉ ANGEL"/>
    <x v="1"/>
    <x v="0"/>
    <x v="1"/>
    <m/>
    <m/>
    <s v="jolacae"/>
    <s v="jose-angel.lacalzada@unirioja.es"/>
    <n v="1"/>
    <m/>
    <n v="532"/>
    <s v="LABORAL DOCENTE-ASOCIADO"/>
    <s v="P06"/>
    <s v="TIEMPO PARCIAL (6+6 HORAS)"/>
    <s v="2015-09-15 00:00:00.0"/>
    <s v="2019-09-14 00:00:00.0"/>
    <s v="PI101023"/>
    <s v="PROFESOR ASOCIADO"/>
    <s v="R104"/>
    <x v="0"/>
    <n v="230"/>
    <s v="ECONOMÍA FINANCIERA Y CONTABILIDAD"/>
  </r>
  <r>
    <x v="2"/>
    <n v="16532770"/>
    <x v="1"/>
    <n v="687"/>
    <s v="104G"/>
    <s v="GRUPO-A"/>
    <s v="Operaciones financieras"/>
    <s v="GG"/>
    <s v="GRUPO GRANDE"/>
    <s v="104G"/>
    <s v="CLASE MAGISTRAL DE OPERACIONES FINANCIERAS"/>
    <s v="GRUPO-A"/>
    <s v="Grupo de Clase Magistral de OPERACIONES FINANCIERAS (docencia en español)"/>
    <s v="2S"/>
    <n v="16532770"/>
    <s v="BLASCO"/>
    <s v="TOMÁS"/>
    <s v="YOLANDA"/>
    <s v="BLASCO TOMÁS, YOLANDA"/>
    <x v="1"/>
    <x v="0"/>
    <x v="1"/>
    <m/>
    <m/>
    <s v="yoblasco"/>
    <s v="yolanda.blasco@unirioja.es"/>
    <n v="0"/>
    <m/>
    <n v="506"/>
    <s v="PROFESOR TITULAR DE ESCUELA UNIVERSITARI"/>
    <s v="01A"/>
    <s v="TIEMPO COMPLETO AMPLIADO"/>
    <s v="2012-09-01 00:00:00.0"/>
    <s v="null"/>
    <s v="DF31220"/>
    <s v="TITULAR DE ESCUELAS UNIVERSITARIAS"/>
    <s v="R104"/>
    <x v="0"/>
    <n v="230"/>
    <s v="ECONOMÍA FINANCIERA Y CONTABILIDAD"/>
  </r>
  <r>
    <x v="2"/>
    <n v="16545318"/>
    <x v="1"/>
    <n v="687"/>
    <s v="104G"/>
    <s v="GRUPO-A"/>
    <s v="Operaciones financieras"/>
    <s v="GG"/>
    <s v="GRUPO GRANDE"/>
    <s v="104G"/>
    <s v="CLASE MAGISTRAL DE OPERACIONES FINANCIERAS"/>
    <s v="GRUPO-A"/>
    <s v="Grupo de Clase Magistral de OPERACIONES FINANCIERAS (docencia en español)"/>
    <s v="2S"/>
    <n v="16545318"/>
    <s v="RUIZ-OLALLA"/>
    <s v="CORCUERA"/>
    <s v="Mª CARMEN"/>
    <s v="RUIZ-OLALLA CORCUERA, Mª CARMEN"/>
    <x v="0"/>
    <x v="0"/>
    <x v="0"/>
    <m/>
    <m/>
    <s v="caruiz-o"/>
    <s v="carmen.ruiz-olalla@unirioja.es"/>
    <n v="4"/>
    <m/>
    <n v="504"/>
    <s v="PROFESOR TITULAR UNIVERSIDAD"/>
    <s v="01A"/>
    <s v="TIEMPO COMPLETO AMPLIADO"/>
    <s v="2012-09-01 00:00:00.0"/>
    <s v="null"/>
    <s v="DF100082"/>
    <s v="PROFESOR TITULAR DE UNIVERSIDAD"/>
    <s v="R104"/>
    <x v="0"/>
    <n v="230"/>
    <s v="ECONOMÍA FINANCIERA Y CONTABILIDAD"/>
  </r>
  <r>
    <x v="2"/>
    <n v="16544145"/>
    <x v="1"/>
    <n v="687"/>
    <s v="104I"/>
    <s v="GRUPO-A3"/>
    <s v="Operaciones financieras"/>
    <s v="GI"/>
    <s v="GRUPO DE INFORMÁTICA"/>
    <s v="104I"/>
    <s v="PRÁCTICAS DE INFORMÁTICA DE OPERACIONES FINANCIERAS"/>
    <s v="GRUPO-A3"/>
    <s v="Grupo de Prácticas de Informática de OPERACIONES FINANCIERAS"/>
    <s v="2S"/>
    <n v="16544145"/>
    <s v="ACEDO"/>
    <s v="RAMÍREZ"/>
    <s v="MIGUEL ANGEL"/>
    <s v="ACEDO RAMÍREZ, MIGUEL ANGEL"/>
    <x v="0"/>
    <x v="0"/>
    <x v="0"/>
    <m/>
    <m/>
    <s v="miacedo"/>
    <s v="miguel-angel.acedo@unirioja.es"/>
    <n v="0.25"/>
    <m/>
    <n v="504"/>
    <s v="PROFESOR TITULAR UNIVERSIDAD"/>
    <s v="C01"/>
    <s v="TIEMPO COMPLETO"/>
    <s v="2018-11-26 00:00:00.0"/>
    <s v="null"/>
    <s v="DF31207"/>
    <s v="PROFESOR TITULAR DE UNIVERSIDAD"/>
    <s v="R104"/>
    <x v="0"/>
    <n v="230"/>
    <s v="ECONOMÍA FINANCIERA Y CONTABILIDAD"/>
  </r>
  <r>
    <x v="6"/>
    <n v="16544145"/>
    <x v="0"/>
    <n v="687"/>
    <s v="104G"/>
    <s v="GRUPO-C"/>
    <s v="Operaciones financieras"/>
    <s v="GG"/>
    <s v="GRUPO GRANDE"/>
    <s v="104G"/>
    <s v="CLASE MAGISTRAL DE OPERACIONES FINANCIERAS"/>
    <s v="GRUPO-C"/>
    <s v="Grupo de Clase Magistral de OPERACIONES FINANCIERAS (docencia en inglés)"/>
    <s v="2S"/>
    <n v="16544145"/>
    <s v="ACEDO"/>
    <s v="RAMÍREZ"/>
    <s v="MIGUEL ANGEL"/>
    <s v="ACEDO RAMÍREZ, MIGUEL ANGEL"/>
    <x v="0"/>
    <x v="0"/>
    <x v="0"/>
    <m/>
    <m/>
    <s v="miacedo"/>
    <s v="miguel-angel.acedo@unirioja.es"/>
    <n v="4"/>
    <m/>
    <n v="504"/>
    <s v="PROFESOR TITULAR UNIVERSIDAD"/>
    <s v="C01"/>
    <s v="TIEMPO COMPLETO"/>
    <s v="2018-11-26 00:00:00.0"/>
    <s v="null"/>
    <s v="DF31207"/>
    <s v="PROFESOR TITULAR DE UNIVERSIDAD"/>
    <s v="R104"/>
    <x v="0"/>
    <n v="230"/>
    <s v="ECONOMÍA FINANCIERA Y CONTABILIDAD"/>
  </r>
  <r>
    <x v="1"/>
    <n v="31228810"/>
    <x v="1"/>
    <n v="688"/>
    <s v="201203G"/>
    <s v="GRUPO-B"/>
    <s v="Contabilidad financiera"/>
    <s v="GG"/>
    <s v="GRUPO GRANDE"/>
    <s v="201203G"/>
    <s v="GRUPO GRANDE DE CONTABILIDAD FINANCIERA"/>
    <s v="GRUPO-B"/>
    <s v="Grupo Grande de CONTABILIDAD FINANCIERA"/>
    <s v="1S"/>
    <n v="31228810"/>
    <s v="GONZÁLEZ"/>
    <s v="JIMÉNEZ"/>
    <s v="LUIS"/>
    <s v="GONZÁLEZ JIMÉNEZ, LUIS"/>
    <x v="1"/>
    <x v="0"/>
    <x v="0"/>
    <m/>
    <m/>
    <s v="lugonzal"/>
    <s v="luis.gonzalez@unirioja.es"/>
    <n v="4"/>
    <m/>
    <n v="504"/>
    <s v="PROFESOR TITULAR UNIVERSIDAD"/>
    <s v="01A"/>
    <s v="TIEMPO COMPLETO AMPLIADO"/>
    <s v="2012-09-01 00:00:00.0"/>
    <s v="null"/>
    <s v="DF100049"/>
    <s v="TITULAR DE UNIVERSIDAD"/>
    <s v="R104"/>
    <x v="0"/>
    <n v="230"/>
    <s v="ECONOMÍA FINANCIERA Y CONTABILIDAD"/>
  </r>
  <r>
    <x v="1"/>
    <n v="16533958"/>
    <x v="1"/>
    <n v="688"/>
    <s v="201203I"/>
    <s v="GRUPO-B3"/>
    <s v="Contabilidad financiera"/>
    <s v="GI"/>
    <s v="GRUPO DE INFORMÁTICA"/>
    <s v="201203I"/>
    <s v="GRUPO INFORMÁTICA DE CONTABILIDAD FINANCIERA"/>
    <s v="GRUPO-B3"/>
    <s v="Grupo de Informática de CONTABILIDAD FINANCIERA"/>
    <s v="1S"/>
    <n v="16533958"/>
    <s v="ECHARRI"/>
    <s v="SÁEZ"/>
    <s v="ROSA MARÍA"/>
    <s v="ECHARRI SÁEZ, ROSA MARÍA"/>
    <x v="1"/>
    <x v="0"/>
    <x v="1"/>
    <m/>
    <m/>
    <s v="recharri"/>
    <s v="rosa.echarri@unirioja.es"/>
    <n v="1.5"/>
    <m/>
    <n v="506"/>
    <s v="PROFESOR TITULAR DE ESCUELA UNIVERSITARI"/>
    <s v="01A"/>
    <s v="TIEMPO COMPLETO AMPLIADO"/>
    <s v="2012-09-01 00:00:00.0"/>
    <s v="null"/>
    <s v="DF31216"/>
    <s v="TITULAR DE ESCUELAS UNIVERSITARIAS"/>
    <s v="R104"/>
    <x v="0"/>
    <n v="230"/>
    <s v="ECONOMÍA FINANCIERA Y CONTABILIDAD"/>
  </r>
  <r>
    <x v="0"/>
    <n v="16015792"/>
    <x v="0"/>
    <n v="689"/>
    <s v="201204I"/>
    <s v="GRUPO-A3"/>
    <s v="Dirección de la producción"/>
    <s v="GI"/>
    <s v="GRUPO DE INFORMÁTICA"/>
    <s v="201204I"/>
    <s v="GRUPO INFORMÁTICA DE DIRECCIÓN DE LA PRODUCCIÓN"/>
    <s v="GRUPO-A3"/>
    <s v="Grupo Informática de DIRECCIÓN DE LA PRODUCCIÓN"/>
    <s v="1S"/>
    <n v="16015792"/>
    <s v="GIL"/>
    <s v="LÓPEZ"/>
    <s v="ALFONSO JESÚS"/>
    <s v="GIL LÓPEZ, ALFONSO JESÚS"/>
    <x v="0"/>
    <x v="0"/>
    <x v="0"/>
    <m/>
    <m/>
    <s v="algil"/>
    <s v="alfonso.gil@unirioja.es"/>
    <n v="1.5"/>
    <n v="1.5"/>
    <n v="536"/>
    <s v="PROFESOR INTERINO"/>
    <s v="C01"/>
    <s v="TIEMPO COMPLETO"/>
    <s v="2017-09-15 00:00:00.0"/>
    <s v="null"/>
    <s v="PI101241"/>
    <s v="PROFESOR CONTRATADO INTERINO"/>
    <s v="R104"/>
    <x v="0"/>
    <n v="650"/>
    <s v="ORGANIZACIÓN DE EMPRESAS"/>
  </r>
  <r>
    <x v="0"/>
    <n v="16562098"/>
    <x v="0"/>
    <n v="690"/>
    <s v="201205I"/>
    <s v="GRUPO-A2"/>
    <s v="Economía española"/>
    <s v="GI"/>
    <s v="GRUPO DE INFORMÁTICA"/>
    <s v="201205I"/>
    <s v="GRUPO INFORMÁTICA DE ECONOMÍA ESPAÑOLA"/>
    <s v="GRUPO-A2"/>
    <s v="Grupo de Informática de ECONOMIA ESPAÑOLA"/>
    <s v="1S"/>
    <n v="16562098"/>
    <s v="PINILLOS"/>
    <s v="GARCÍA"/>
    <s v="Mª CARMEN"/>
    <s v="PINILLOS GARCÍA, Mª CARMEN"/>
    <x v="0"/>
    <x v="0"/>
    <x v="1"/>
    <m/>
    <m/>
    <s v="capinill"/>
    <s v="carmen.pinillos@unirioja.es"/>
    <n v="0.6"/>
    <n v="0.6"/>
    <n v="532"/>
    <s v="LABORAL DOCENTE-ASOCIADO"/>
    <s v="P02"/>
    <s v="TIEMPO PARCIAL (2+2 HORAS)"/>
    <s v="2017-09-15 00:00:00.0"/>
    <s v="2019-09-14 00:00:00.0"/>
    <s v="PI101236"/>
    <s v="PROFESOR ASOCIADO"/>
    <s v="R104"/>
    <x v="0"/>
    <n v="225"/>
    <s v="ECONOMÍA APLICADA"/>
  </r>
  <r>
    <x v="1"/>
    <n v="16533890"/>
    <x v="1"/>
    <n v="690"/>
    <s v="201205G"/>
    <s v="GRUPO-B"/>
    <s v="Economía española"/>
    <s v="GG"/>
    <s v="GRUPO GRANDE"/>
    <s v="201205G"/>
    <s v="GRUPO GRANDE DE ECONOMÍA ESPAÑOLA"/>
    <s v="GRUPO-B"/>
    <s v="Grupo Grande de ECONOMÍA ESPAÑOLA"/>
    <s v="1S"/>
    <n v="16533890"/>
    <s v="PORTILLO"/>
    <s v="PÉREZ DE VIÑASPRE"/>
    <s v="FABIOLA"/>
    <s v="PORTILLO PÉREZ DE VIÑASPRE, FABIOLA"/>
    <x v="0"/>
    <x v="0"/>
    <x v="0"/>
    <m/>
    <m/>
    <s v="faporti"/>
    <s v="fabiola.portillo@unirioja.es"/>
    <n v="1.6"/>
    <m/>
    <n v="504"/>
    <s v="PROFESOR TITULAR UNIVERSIDAD"/>
    <s v="01A"/>
    <s v="TIEMPO COMPLETO AMPLIADO"/>
    <s v="2016-09-15 00:00:00.0"/>
    <s v="null"/>
    <s v="DF100141"/>
    <s v="PROFESOR TITULAR DE UNIVERSIDAD"/>
    <s v="R104"/>
    <x v="0"/>
    <n v="225"/>
    <s v="ECONOMÍA APLICADA"/>
  </r>
  <r>
    <x v="1"/>
    <n v="16549972"/>
    <x v="1"/>
    <n v="690"/>
    <s v="201205G"/>
    <s v="GRUPO-B"/>
    <s v="Economía española"/>
    <s v="GG"/>
    <s v="GRUPO GRANDE"/>
    <s v="201205G"/>
    <s v="GRUPO GRANDE DE ECONOMÍA ESPAÑOLA"/>
    <s v="GRUPO-B"/>
    <s v="Grupo Grande de ECONOMÍA ESPAÑOLA"/>
    <s v="1S"/>
    <n v="16549972"/>
    <s v="PINILLOS"/>
    <s v="GARCÍA"/>
    <s v="MARÍA DE LA O"/>
    <s v="PINILLOS GARCÍA, MARÍA DE LA O"/>
    <x v="0"/>
    <x v="0"/>
    <x v="0"/>
    <m/>
    <m/>
    <s v="mpinillo"/>
    <s v="maria.pinillos@unirioja.es"/>
    <n v="2.4"/>
    <m/>
    <n v="504"/>
    <s v="PROFESOR TITULAR UNIVERSIDAD"/>
    <s v="C01"/>
    <s v="TIEMPO COMPLETO"/>
    <s v="2014-09-15 00:00:00.0"/>
    <s v="null"/>
    <s v="DF31176"/>
    <s v="PROFESOR TITULAR DE UNIVERSIDAD"/>
    <s v="R104"/>
    <x v="0"/>
    <n v="225"/>
    <s v="ECONOMÍA APLICADA"/>
  </r>
  <r>
    <x v="2"/>
    <n v="16533890"/>
    <x v="1"/>
    <n v="690"/>
    <s v="201205G"/>
    <s v="GRUPO-B"/>
    <s v="Economía española"/>
    <s v="GG"/>
    <s v="GRUPO GRANDE"/>
    <s v="201205G"/>
    <s v="GRUPO GRANDE DE ECONOMÍA ESPAÑOLA"/>
    <s v="GRUPO-B"/>
    <s v="Grupo Grande de ECONOMÍA ESPAÑOLA"/>
    <s v="1S"/>
    <n v="16533890"/>
    <s v="PORTILLO"/>
    <s v="PÉREZ DE VIÑASPRE"/>
    <s v="FABIOLA"/>
    <s v="PORTILLO PÉREZ DE VIÑASPRE, FABIOLA"/>
    <x v="0"/>
    <x v="0"/>
    <x v="0"/>
    <m/>
    <m/>
    <s v="faporti"/>
    <s v="fabiola.portillo@unirioja.es"/>
    <n v="1.6"/>
    <m/>
    <n v="504"/>
    <s v="PROFESOR TITULAR UNIVERSIDAD"/>
    <s v="01A"/>
    <s v="TIEMPO COMPLETO AMPLIADO"/>
    <s v="2016-09-15 00:00:00.0"/>
    <s v="null"/>
    <s v="DF100141"/>
    <s v="PROFESOR TITULAR DE UNIVERSIDAD"/>
    <s v="R104"/>
    <x v="0"/>
    <n v="225"/>
    <s v="ECONOMÍA APLICADA"/>
  </r>
  <r>
    <x v="2"/>
    <n v="16549972"/>
    <x v="1"/>
    <n v="690"/>
    <s v="201205G"/>
    <s v="GRUPO-B"/>
    <s v="Economía española"/>
    <s v="GG"/>
    <s v="GRUPO GRANDE"/>
    <s v="201205G"/>
    <s v="GRUPO GRANDE DE ECONOMÍA ESPAÑOLA"/>
    <s v="GRUPO-B"/>
    <s v="Grupo Grande de ECONOMÍA ESPAÑOLA"/>
    <s v="1S"/>
    <n v="16549972"/>
    <s v="PINILLOS"/>
    <s v="GARCÍA"/>
    <s v="MARÍA DE LA O"/>
    <s v="PINILLOS GARCÍA, MARÍA DE LA O"/>
    <x v="0"/>
    <x v="0"/>
    <x v="0"/>
    <m/>
    <m/>
    <s v="mpinillo"/>
    <s v="maria.pinillos@unirioja.es"/>
    <n v="2.4"/>
    <m/>
    <n v="504"/>
    <s v="PROFESOR TITULAR UNIVERSIDAD"/>
    <s v="C01"/>
    <s v="TIEMPO COMPLETO"/>
    <s v="2014-09-15 00:00:00.0"/>
    <s v="null"/>
    <s v="DF31176"/>
    <s v="PROFESOR TITULAR DE UNIVERSIDAD"/>
    <s v="R104"/>
    <x v="0"/>
    <n v="225"/>
    <s v="ECONOMÍA APLICADA"/>
  </r>
  <r>
    <x v="0"/>
    <n v="16593137"/>
    <x v="0"/>
    <n v="692"/>
    <s v="106R"/>
    <s v="GRUPO-A1"/>
    <s v="Dirección de Recursos Humanos"/>
    <s v="GR"/>
    <s v="GRUPO REDUCIDO"/>
    <s v="106R"/>
    <s v="GRUPO REDUCIDO DE DIRECCIÓN DE RR.HH."/>
    <s v="GRUPO-A1"/>
    <s v="Grupo reducido de DIRECCIÓN DE RECURSOS HUMANOS"/>
    <s v="2S"/>
    <n v="16593137"/>
    <s v="PARRAS"/>
    <s v="GÓMEZ"/>
    <s v="MAITE"/>
    <s v="PARRAS GÓMEZ, MAITE"/>
    <x v="1"/>
    <x v="0"/>
    <x v="1"/>
    <m/>
    <m/>
    <s v="maparras"/>
    <s v="maite.parras@unirioja.es"/>
    <n v="1.26"/>
    <n v="1.26"/>
    <n v="536"/>
    <s v="PROFESOR INTERINO"/>
    <s v="C01"/>
    <s v="TIEMPO COMPLETO"/>
    <s v="2018-10-04 00:00:00.0"/>
    <s v="2019-04-05 00:00:00.0"/>
    <s v="PI101438"/>
    <s v="PROFESOR CONTRATADO INTERINO"/>
    <s v="R104"/>
    <x v="0"/>
    <n v="650"/>
    <s v="ORGANIZACIÓN DE EMPRESAS"/>
  </r>
  <r>
    <x v="0"/>
    <n v="16614068"/>
    <x v="0"/>
    <n v="692"/>
    <s v="106R"/>
    <s v="GRUPO-A1"/>
    <s v="Dirección de Recursos Humanos"/>
    <s v="GR"/>
    <s v="GRUPO REDUCIDO"/>
    <s v="106R"/>
    <s v="GRUPO REDUCIDO DE DIRECCIÓN DE RR.HH."/>
    <s v="GRUPO-A1"/>
    <s v="Grupo reducido de DIRECCIÓN DE RECURSOS HUMANOS"/>
    <s v="2S"/>
    <n v="16614068"/>
    <s v="ORCOS"/>
    <s v="SÁNCHEZ"/>
    <s v="RAQUEL"/>
    <s v="ORCOS SÁNCHEZ, RAQUEL"/>
    <x v="1"/>
    <x v="0"/>
    <x v="0"/>
    <m/>
    <m/>
    <s v="raorcosa"/>
    <s v="raquel.orcos@unirioja.es"/>
    <n v="0.74"/>
    <n v="0.74"/>
    <n v="536"/>
    <s v="PROFESOR INTERINO"/>
    <s v="C01"/>
    <s v="TIEMPO COMPLETO"/>
    <s v="2018-09-17 00:00:00.0"/>
    <s v="null"/>
    <s v="PI101360"/>
    <s v="PROFESOR CONTRATADO INTERINO"/>
    <s v="R104"/>
    <x v="0"/>
    <n v="650"/>
    <s v="ORGANIZACIÓN DE EMPRESAS"/>
  </r>
  <r>
    <x v="0"/>
    <n v="16569252"/>
    <x v="0"/>
    <n v="692"/>
    <s v="106R"/>
    <s v="GRUPO-B1"/>
    <s v="Dirección de Recursos Humanos"/>
    <s v="GR"/>
    <s v="GRUPO REDUCIDO"/>
    <s v="106R"/>
    <s v="GRUPO REDUCIDO DE DIRECCIÓN DE RR.HH."/>
    <s v="GRUPO-B1"/>
    <s v="Grupo reducido de DIRECCIÓN DE RECURSOS HUMANOS"/>
    <s v="2S"/>
    <n v="16569252"/>
    <s v="IBÁÑEZ"/>
    <s v="PRADO"/>
    <s v="JOSÉ RAMÓN"/>
    <s v="IBÁÑEZ PRADO, JOSÉ RAMÓN"/>
    <x v="0"/>
    <x v="0"/>
    <x v="1"/>
    <m/>
    <m/>
    <s v="joibanez"/>
    <s v="jose-ramon.ibanez@unirioja.es"/>
    <n v="2"/>
    <n v="2"/>
    <n v="532"/>
    <s v="LABORAL DOCENTE-ASOCIADO"/>
    <s v="P05"/>
    <s v="TIEMPO PARCIAL (5+5 HORAS)"/>
    <s v="2016-09-15 00:00:00.0"/>
    <s v="2019-09-14 00:00:00.0"/>
    <s v="PI101113"/>
    <s v="PROFESOR ASOCIADO"/>
    <s v="R104"/>
    <x v="0"/>
    <n v="650"/>
    <s v="ORGANIZACIÓN DE EMPRESAS"/>
  </r>
  <r>
    <x v="1"/>
    <n v="16517184"/>
    <x v="1"/>
    <n v="692"/>
    <s v="106G"/>
    <s v="GRUPO-A"/>
    <s v="Dirección de Recursos Humanos"/>
    <s v="GG"/>
    <s v="GRUPO GRANDE"/>
    <s v="106G"/>
    <s v="GRUPO GRANDE DE DIRECCIÓN DE RR.HH."/>
    <s v="GRUPO-A"/>
    <s v="Grupo Grande de DIRECCIÓN DE RR. HUMANOS"/>
    <s v="2S"/>
    <n v="16517184"/>
    <s v="JUÁREZ"/>
    <s v="CASTELLÓ"/>
    <s v="CARMELO ARTURO"/>
    <s v="JUÁREZ CASTELLÓ, CARMELO ARTURO"/>
    <x v="0"/>
    <x v="0"/>
    <x v="0"/>
    <m/>
    <m/>
    <s v="cajuarez"/>
    <s v="carmelo.juarez@unirioja.es"/>
    <n v="4"/>
    <m/>
    <n v="504"/>
    <s v="PROFESOR TITULAR UNIVERSIDAD"/>
    <s v="C01"/>
    <s v="TIEMPO COMPLETO"/>
    <s v="2013-09-13 00:00:00.0"/>
    <s v="null"/>
    <s v="DF31303"/>
    <s v="TITULAR DE UNIVERSIDAD"/>
    <s v="R104"/>
    <x v="0"/>
    <n v="650"/>
    <s v="ORGANIZACIÓN DE EMPRESAS"/>
  </r>
  <r>
    <x v="1"/>
    <n v="72780209"/>
    <x v="1"/>
    <n v="692"/>
    <s v="106R"/>
    <s v="GRUPO-A4"/>
    <s v="Dirección de Recursos Humanos"/>
    <s v="GR"/>
    <s v="GRUPO REDUCIDO"/>
    <s v="106R"/>
    <s v="GRUPO REDUCIDO DE DIRECCIÓN DE RR.HH."/>
    <s v="GRUPO-A4"/>
    <s v="Grupo reducido de DIRECCIÓN DE RECURSOS HUMANOS"/>
    <s v="2S"/>
    <n v="72780209"/>
    <s v="JIMÉNEZ"/>
    <s v="GALÁN"/>
    <s v="EDUARDO MIGUEL"/>
    <s v="JIMÉNEZ GALÁN, EDUARDO MIGUEL"/>
    <x v="1"/>
    <x v="0"/>
    <x v="1"/>
    <m/>
    <m/>
    <s v="emjimeneg"/>
    <s v="eduardo.jimenez@unirioja.es"/>
    <n v="2"/>
    <n v="2"/>
    <n v="532"/>
    <s v="LABORAL DOCENTE-ASOCIADO"/>
    <s v="P02"/>
    <s v="TIEMPO PARCIAL (2+2 HORAS)"/>
    <s v="2018-09-24 00:00:00.0"/>
    <s v="2019-09-14 00:00:00.0"/>
    <s v="PI101416"/>
    <s v="PROFESOR ASOCIADO"/>
    <s v="R104"/>
    <x v="0"/>
    <n v="650"/>
    <s v="ORGANIZACIÓN DE EMPRESAS"/>
  </r>
  <r>
    <x v="2"/>
    <n v="72780209"/>
    <x v="1"/>
    <n v="692"/>
    <s v="106R"/>
    <s v="GRUPO-A4"/>
    <s v="Dirección de Recursos Humanos"/>
    <s v="GR"/>
    <s v="GRUPO REDUCIDO"/>
    <s v="106R"/>
    <s v="GRUPO REDUCIDO DE DIRECCIÓN DE RR.HH."/>
    <s v="GRUPO-A4"/>
    <s v="Grupo reducido de DIRECCIÓN DE RECURSOS HUMANOS"/>
    <s v="2S"/>
    <n v="72780209"/>
    <s v="JIMÉNEZ"/>
    <s v="GALÁN"/>
    <s v="EDUARDO MIGUEL"/>
    <s v="JIMÉNEZ GALÁN, EDUARDO MIGUEL"/>
    <x v="1"/>
    <x v="0"/>
    <x v="1"/>
    <m/>
    <m/>
    <s v="emjimeneg"/>
    <s v="eduardo.jimenez@unirioja.es"/>
    <n v="2"/>
    <m/>
    <n v="532"/>
    <s v="LABORAL DOCENTE-ASOCIADO"/>
    <s v="P02"/>
    <s v="TIEMPO PARCIAL (2+2 HORAS)"/>
    <s v="2018-09-24 00:00:00.0"/>
    <s v="2019-09-14 00:00:00.0"/>
    <s v="PI101416"/>
    <s v="PROFESOR ASOCIADO"/>
    <s v="R104"/>
    <x v="0"/>
    <n v="650"/>
    <s v="ORGANIZACIÓN DE EMPRESAS"/>
  </r>
  <r>
    <x v="6"/>
    <n v="16551895"/>
    <x v="0"/>
    <n v="692"/>
    <s v="106G"/>
    <s v="GRUPO-B"/>
    <s v="Dirección de Recursos Humanos"/>
    <s v="GG"/>
    <s v="GRUPO GRANDE"/>
    <s v="106G"/>
    <s v="GRUPO GRANDE DE DIRECCIÓN DE RR.HH."/>
    <s v="GRUPO-B"/>
    <s v="Grupo Grande de DIRECCIÓN DE RR. HUMANOS"/>
    <s v="2S"/>
    <n v="16551895"/>
    <s v="SALINAS"/>
    <s v="ZÁRATE"/>
    <s v="RODOLFO"/>
    <s v="SALINAS ZÁRATE, RODOLFO"/>
    <x v="1"/>
    <x v="0"/>
    <x v="0"/>
    <m/>
    <m/>
    <s v="rosalina"/>
    <s v="rodolfo.salinas@unirioja.es"/>
    <n v="4"/>
    <m/>
    <n v="504"/>
    <s v="PROFESOR TITULAR UNIVERSIDAD"/>
    <s v="01A"/>
    <s v="TIEMPO COMPLETO AMPLIADO"/>
    <s v="2012-09-01 00:00:00.0"/>
    <s v="null"/>
    <s v="DF100088"/>
    <s v="PROFESOR TITULAR DE UNIVERSIDAD"/>
    <s v="R104"/>
    <x v="0"/>
    <n v="650"/>
    <s v="ORGANIZACIÓN DE EMPRESAS"/>
  </r>
  <r>
    <x v="6"/>
    <n v="16569252"/>
    <x v="0"/>
    <n v="692"/>
    <s v="106R"/>
    <s v="GRUPO-B3"/>
    <s v="Dirección de Recursos Humanos"/>
    <s v="GR"/>
    <s v="GRUPO REDUCIDO"/>
    <s v="106R"/>
    <s v="GRUPO REDUCIDO DE DIRECCIÓN DE RR.HH."/>
    <s v="GRUPO-B3"/>
    <s v="Grupo reducido de DIRECCIÓN DE RECURSOS HUMANOS"/>
    <s v="2S"/>
    <n v="16569252"/>
    <s v="IBÁÑEZ"/>
    <s v="PRADO"/>
    <s v="JOSÉ RAMÓN"/>
    <s v="IBÁÑEZ PRADO, JOSÉ RAMÓN"/>
    <x v="0"/>
    <x v="0"/>
    <x v="1"/>
    <m/>
    <m/>
    <s v="joibanez"/>
    <s v="jose-ramon.ibanez@unirioja.es"/>
    <n v="2"/>
    <n v="2"/>
    <n v="532"/>
    <s v="LABORAL DOCENTE-ASOCIADO"/>
    <s v="P05"/>
    <s v="TIEMPO PARCIAL (5+5 HORAS)"/>
    <s v="2016-09-15 00:00:00.0"/>
    <s v="2019-09-14 00:00:00.0"/>
    <s v="PI101113"/>
    <s v="PROFESOR ASOCIADO"/>
    <s v="R104"/>
    <x v="0"/>
    <n v="650"/>
    <s v="ORGANIZACIÓN DE EMPRESAS"/>
  </r>
  <r>
    <x v="0"/>
    <n v="16578084"/>
    <x v="0"/>
    <n v="693"/>
    <s v="201208G"/>
    <s v="GRUPO-A"/>
    <s v="Macroeconomía"/>
    <s v="GG"/>
    <s v="GRUPO GRANDE"/>
    <s v="201208G"/>
    <s v="GRUPO GRANDE DE MACROECONOMÍA"/>
    <s v="GRUPO-A"/>
    <s v="Grupo Grande de Macroeconomía"/>
    <s v="2S"/>
    <n v="16578084"/>
    <s v="LORENTE"/>
    <s v="ANTOÑANZAS"/>
    <s v="MARÍA REYES"/>
    <s v="LORENTE ANTOÑANZAS, MARÍA REYES"/>
    <x v="1"/>
    <x v="0"/>
    <x v="0"/>
    <m/>
    <m/>
    <s v="marreyelore"/>
    <s v="maria-reyes.lorente@unirioja.es"/>
    <n v="0"/>
    <n v="0"/>
    <n v="504"/>
    <s v="PROFESOR TITULAR UNIVERSIDAD"/>
    <s v="C01"/>
    <s v="TIEMPO COMPLETO"/>
    <s v="2018-09-17 00:00:00.0"/>
    <s v="null"/>
    <s v="DF100357"/>
    <s v="PROFESOR TITULAR DE UNIVERSIDAD"/>
    <s v="R104"/>
    <x v="0"/>
    <n v="415"/>
    <s v="FUNDAMENTOS DEL ANÁLISIS ECONÓMICO"/>
  </r>
  <r>
    <x v="1"/>
    <n v="16607692"/>
    <x v="1"/>
    <n v="694"/>
    <s v="201209G"/>
    <s v="GRUPO-B"/>
    <s v="Marketing operativo"/>
    <s v="GG"/>
    <s v="GRUPO GRANDE"/>
    <s v="201209G"/>
    <s v="GRUPO GRANDE DE MÁRKETING OPERATIVO"/>
    <s v="GRUPO-B"/>
    <s v="Grupo Grande de MÁRKETING OPERATIVO"/>
    <s v="2S"/>
    <n v="16607692"/>
    <s v="CLAVEL"/>
    <s v="SAN EMETERIO"/>
    <s v="MÓNICA"/>
    <s v="CLAVEL SAN EMETERIO, MÓNICA"/>
    <x v="1"/>
    <x v="0"/>
    <x v="0"/>
    <m/>
    <m/>
    <s v="moclavel"/>
    <s v="monica.clavel-san@unirioja.es"/>
    <n v="0.9"/>
    <m/>
    <n v="536"/>
    <s v="PROFESOR INTERINO"/>
    <s v="C01"/>
    <s v="TIEMPO COMPLETO"/>
    <s v="2019-01-19 00:00:00.0"/>
    <s v="null"/>
    <s v="PI101353"/>
    <s v="PROFESOR CONTRATADO INTERINO TC"/>
    <s v="R104"/>
    <x v="0"/>
    <n v="95"/>
    <s v="COMERCIALIZACIÓN E INVESTIGACIÓN DE MERCADOS"/>
  </r>
  <r>
    <x v="1"/>
    <n v="16608832"/>
    <x v="1"/>
    <n v="694"/>
    <s v="201209I"/>
    <s v="GRUPO-B3"/>
    <s v="Marketing operativo"/>
    <s v="GI"/>
    <s v="GRUPO DE INFORMÁTICA"/>
    <s v="201209I"/>
    <s v="INFORMÁTICA DE MÁRKETING OPERATIVO"/>
    <s v="GRUPO-B3"/>
    <s v="Informática de Márketing operativo"/>
    <s v="2S"/>
    <n v="16608832"/>
    <s v="MOSQUERA"/>
    <s v="DE LA FUENTE"/>
    <s v="ANA MARÍA"/>
    <s v="MOSQUERA DE LA FUENTE, ANA MARÍA"/>
    <x v="1"/>
    <x v="0"/>
    <x v="1"/>
    <m/>
    <m/>
    <s v="anmosque"/>
    <s v="ana-maria.mosquera@alum.unirioja.es"/>
    <n v="0.2"/>
    <m/>
    <n v="121"/>
    <s v="PERSONAL INVESTIGADOR EN FORMACIÓN"/>
    <n v="0"/>
    <s v="_"/>
    <s v="2015-09-01 00:00:00.0"/>
    <s v="2019-08-31 00:00:00.0"/>
    <s v="D04BECARIO1"/>
    <s v="PERSONAL INVESTIGADOR PREDOCTORAL EN FORMACIÓN"/>
    <s v="R104"/>
    <x v="0"/>
    <n v="95"/>
    <s v="COMERCIALIZACIÓN E INVESTIGACIÓN DE MERCADOS"/>
  </r>
  <r>
    <x v="1"/>
    <n v="72780423"/>
    <x v="1"/>
    <n v="694"/>
    <s v="201209I"/>
    <s v="GRUPO-B3"/>
    <s v="Marketing operativo"/>
    <s v="GI"/>
    <s v="GRUPO DE INFORMÁTICA"/>
    <s v="201209I"/>
    <s v="INFORMÁTICA DE MÁRKETING OPERATIVO"/>
    <s v="GRUPO-B3"/>
    <s v="Informática de Márketing operativo"/>
    <s v="2S"/>
    <n v="72780423"/>
    <s v="RIAÑO"/>
    <s v="GIL"/>
    <s v="CONSUELO"/>
    <s v="RIAÑO GIL, CONSUELO"/>
    <x v="1"/>
    <x v="0"/>
    <x v="0"/>
    <m/>
    <m/>
    <s v="coriano"/>
    <s v="consuelo.riano@unirioja.es"/>
    <n v="0.2"/>
    <m/>
    <n v="504"/>
    <s v="PROFESOR TITULAR UNIVERSIDAD"/>
    <s v="01A"/>
    <s v="TIEMPO COMPLETO AMPLIADO"/>
    <s v="2018-09-17 00:00:00.0"/>
    <s v="null"/>
    <s v="DF31218"/>
    <s v="TITULAR DE UNIVERSIDAD"/>
    <s v="R104"/>
    <x v="0"/>
    <n v="95"/>
    <s v="COMERCIALIZACIÓN E INVESTIGACIÓN DE MERCADOS"/>
  </r>
  <r>
    <x v="2"/>
    <n v="73209342"/>
    <x v="1"/>
    <n v="695"/>
    <s v="201210G"/>
    <s v="GRUPO-B"/>
    <s v="Hacienda pública y sistema fiscal"/>
    <s v="GG"/>
    <s v="GRUPO GRANDE"/>
    <s v="201210G"/>
    <s v="GRUPO GRANDE DE SISTEMA FISCAL"/>
    <s v="GRUPO-B"/>
    <s v="Grupo Grande de SISTEMA FISCAL"/>
    <s v="2S"/>
    <n v="73209342"/>
    <s v="CASTILLO"/>
    <s v="MURCIEGO"/>
    <s v="ÁNGELA"/>
    <s v="CASTILLO MURCIEGO, ÁNGELA"/>
    <x v="1"/>
    <x v="0"/>
    <x v="1"/>
    <m/>
    <m/>
    <s v="ancastmu"/>
    <s v="angela.castillo@unirioja.es"/>
    <n v="4"/>
    <m/>
    <n v="536"/>
    <s v="PROFESOR INTERINO"/>
    <s v="C01"/>
    <s v="TIEMPO COMPLETO"/>
    <s v="2018-09-17 00:00:00.0"/>
    <s v="null"/>
    <s v="PI101354"/>
    <s v="PROFESOR CONTRATADO INTERINO"/>
    <s v="R104"/>
    <x v="0"/>
    <n v="225"/>
    <s v="ECONOMÍA APLICADA"/>
  </r>
  <r>
    <x v="2"/>
    <n v="72791252"/>
    <x v="1"/>
    <n v="695"/>
    <s v="201210I"/>
    <s v="GRUPO-B3"/>
    <s v="Hacienda pública y sistema fiscal"/>
    <s v="GI"/>
    <s v="GRUPO DE INFORMÁTICA"/>
    <s v="201210I"/>
    <s v="GRUPO DE INFORMÁTICA DE SISTEMA FISCAL"/>
    <s v="GRUPO-B3"/>
    <s v="Informática de Sistema fiscal"/>
    <s v="2S"/>
    <n v="72791252"/>
    <s v="EGUIZÁBAL"/>
    <s v="MARÍN"/>
    <s v="FÁTIMA"/>
    <s v="EGUIZÁBAL MARÍN, FÁTIMA"/>
    <x v="1"/>
    <x v="0"/>
    <x v="1"/>
    <m/>
    <m/>
    <s v="faeguiza"/>
    <s v="fatima.eguizabal@unirioja.es"/>
    <n v="2"/>
    <m/>
    <n v="536"/>
    <s v="PROFESOR INTERINO"/>
    <s v="C01"/>
    <s v="TIEMPO COMPLETO"/>
    <s v="2018-09-27 00:00:00.0"/>
    <s v="2019-09-14 00:00:00.0"/>
    <s v="PI101417"/>
    <s v="PROFESOR CONTRATADO INTERINO"/>
    <s v="R104"/>
    <x v="0"/>
    <n v="225"/>
    <s v="ECONOMÍA APLICADA"/>
  </r>
  <r>
    <x v="3"/>
    <n v="16558242"/>
    <x v="1"/>
    <n v="698"/>
    <s v="042G"/>
    <s v="GRUPO-B"/>
    <s v="Derechos fundamentales y derechos humanos"/>
    <s v="GG"/>
    <s v="GRUPO GRANDE"/>
    <s v="042G"/>
    <s v="GRUPO GRANDE DE D. FUNDAMENTALES Y D. HUMANOS"/>
    <s v="GRUPO-B"/>
    <s v="Grupo Grande de D. FUNDAMENTALES y D. HUMANOS"/>
    <s v="1S"/>
    <n v="16558242"/>
    <s v="PASCUAL"/>
    <s v="MEDRANO"/>
    <s v="MARÍA AMELIA"/>
    <s v="PASCUAL MEDRANO, MARÍA AMELIA"/>
    <x v="0"/>
    <x v="0"/>
    <x v="0"/>
    <m/>
    <m/>
    <s v="apascual"/>
    <s v="amelia.pascual@unirioja.es"/>
    <n v="3.6"/>
    <n v="3.6"/>
    <n v="504"/>
    <s v="PROFESOR TITULAR UNIVERSIDAD"/>
    <s v="C01"/>
    <s v="TIEMPO COMPLETO"/>
    <s v="2013-09-01 00:00:00.0"/>
    <s v="null"/>
    <s v="DF100131"/>
    <s v="TITULAR DE UNIVERSIDAD"/>
    <s v="R103"/>
    <x v="1"/>
    <n v="135"/>
    <s v="DERECHO CONSTITUCIONAL"/>
  </r>
  <r>
    <x v="3"/>
    <n v="16576351"/>
    <x v="1"/>
    <n v="698"/>
    <s v="042G"/>
    <s v="GRUPO-B"/>
    <s v="Derechos fundamentales y derechos humanos"/>
    <s v="GG"/>
    <s v="GRUPO GRANDE"/>
    <s v="042G"/>
    <s v="GRUPO GRANDE DE D. FUNDAMENTALES Y D. HUMANOS"/>
    <s v="GRUPO-B"/>
    <s v="Grupo Grande de D. FUNDAMENTALES y D. HUMANOS"/>
    <s v="1S"/>
    <n v="16576351"/>
    <s v="URREA"/>
    <s v="CORRES"/>
    <s v="MARIOLA"/>
    <s v="URREA CORRES, MARIOLA"/>
    <x v="1"/>
    <x v="0"/>
    <x v="0"/>
    <m/>
    <m/>
    <s v="maurrea"/>
    <s v="mariola.urrea@unirioja.es"/>
    <n v="0.9"/>
    <n v="0.9"/>
    <n v="504"/>
    <s v="PROFESOR TITULAR UNIVERSIDAD"/>
    <s v="C01"/>
    <s v="TIEMPO COMPLETO"/>
    <s v="2009-06-12 00:00:00.0"/>
    <s v="null"/>
    <s v="DF100231"/>
    <s v="PROFESOR TITULAR DE UNIVERSIDAD"/>
    <s v="R103"/>
    <x v="1"/>
    <n v="160"/>
    <s v="DERECHO INTERNACIONAL PUBLICO Y RELACIONES INTERNA"/>
  </r>
  <r>
    <x v="3"/>
    <n v="16532175"/>
    <x v="1"/>
    <n v="698"/>
    <s v="042R"/>
    <s v="GRUPO-B1"/>
    <s v="Derechos fundamentales y derechos humanos"/>
    <s v="GR"/>
    <s v="GRUPO REDUCIDO"/>
    <s v="042R"/>
    <s v="GRUPO REDUCIDO DE D. FUNDAMENTALES Y D. HUMANOS"/>
    <s v="GRUPO-B1"/>
    <s v="Grupo Reducido de D. FUNDAMENTALES Y D. HUMANOS"/>
    <s v="1S"/>
    <n v="16532175"/>
    <s v="IBARRA"/>
    <s v="CUCALÓN"/>
    <s v="ALBERTO ANDRÉS"/>
    <s v="IBARRA CUCALÓN, ALBERTO ANDRÉS"/>
    <x v="1"/>
    <x v="0"/>
    <x v="1"/>
    <m/>
    <m/>
    <s v="alibarra"/>
    <s v="alberto-andres.ibarra@unirioja.es"/>
    <n v="1.2"/>
    <n v="1.2"/>
    <n v="532"/>
    <s v="LABORAL DOCENTE-ASOCIADO"/>
    <s v="P06"/>
    <s v="TIEMPO PARCIAL (6+6 HORAS)"/>
    <s v="2016-09-15 00:00:00.0"/>
    <s v="2019-09-14 00:00:00.0"/>
    <s v="PI101102"/>
    <s v="PROFESOR ASOCIADO"/>
    <s v="R103"/>
    <x v="1"/>
    <n v="135"/>
    <s v="DERECHO CONSTITUCIONAL"/>
  </r>
  <r>
    <x v="2"/>
    <n v="16558242"/>
    <x v="1"/>
    <n v="698"/>
    <s v="042G"/>
    <s v="GRUPO-B"/>
    <s v="Derechos fundamentales y derechos humanos"/>
    <s v="GG"/>
    <s v="GRUPO GRANDE"/>
    <s v="042G"/>
    <s v="GRUPO GRANDE DE D. FUNDAMENTALES Y D. HUMANOS"/>
    <s v="GRUPO-B"/>
    <s v="Grupo Grande de D. FUNDAMENTALES y D. HUMANOS"/>
    <s v="1S"/>
    <n v="16558242"/>
    <s v="PASCUAL"/>
    <s v="MEDRANO"/>
    <s v="MARÍA AMELIA"/>
    <s v="PASCUAL MEDRANO, MARÍA AMELIA"/>
    <x v="0"/>
    <x v="0"/>
    <x v="0"/>
    <m/>
    <m/>
    <s v="apascual"/>
    <s v="amelia.pascual@unirioja.es"/>
    <n v="3.6"/>
    <m/>
    <n v="504"/>
    <s v="PROFESOR TITULAR UNIVERSIDAD"/>
    <s v="C01"/>
    <s v="TIEMPO COMPLETO"/>
    <s v="2013-09-01 00:00:00.0"/>
    <s v="null"/>
    <s v="DF100131"/>
    <s v="TITULAR DE UNIVERSIDAD"/>
    <s v="R103"/>
    <x v="1"/>
    <n v="135"/>
    <s v="DERECHO CONSTITUCIONAL"/>
  </r>
  <r>
    <x v="2"/>
    <n v="16576351"/>
    <x v="1"/>
    <n v="698"/>
    <s v="042G"/>
    <s v="GRUPO-B"/>
    <s v="Derechos fundamentales y derechos humanos"/>
    <s v="GG"/>
    <s v="GRUPO GRANDE"/>
    <s v="042G"/>
    <s v="GRUPO GRANDE DE D. FUNDAMENTALES Y D. HUMANOS"/>
    <s v="GRUPO-B"/>
    <s v="Grupo Grande de D. FUNDAMENTALES y D. HUMANOS"/>
    <s v="1S"/>
    <n v="16576351"/>
    <s v="URREA"/>
    <s v="CORRES"/>
    <s v="MARIOLA"/>
    <s v="URREA CORRES, MARIOLA"/>
    <x v="1"/>
    <x v="0"/>
    <x v="0"/>
    <m/>
    <m/>
    <s v="maurrea"/>
    <s v="mariola.urrea@unirioja.es"/>
    <n v="0.9"/>
    <m/>
    <n v="504"/>
    <s v="PROFESOR TITULAR UNIVERSIDAD"/>
    <s v="C01"/>
    <s v="TIEMPO COMPLETO"/>
    <s v="2009-06-12 00:00:00.0"/>
    <s v="null"/>
    <s v="DF100231"/>
    <s v="PROFESOR TITULAR DE UNIVERSIDAD"/>
    <s v="R103"/>
    <x v="1"/>
    <n v="160"/>
    <s v="DERECHO INTERNACIONAL PUBLICO Y RELACIONES INTERNA"/>
  </r>
  <r>
    <x v="2"/>
    <n v="16614140"/>
    <x v="1"/>
    <n v="698"/>
    <s v="042R"/>
    <s v="GRUPO-B3"/>
    <s v="Derechos fundamentales y derechos humanos"/>
    <s v="GR"/>
    <s v="GRUPO REDUCIDO"/>
    <s v="042R"/>
    <s v="GRUPO REDUCIDO DE D. FUNDAMENTALES Y D. HUMANOS"/>
    <s v="GRUPO-B3"/>
    <s v="Grupo Reducido de D. FUNDAMENTALES Y D. HUMANOS"/>
    <s v="1S"/>
    <n v="16614140"/>
    <s v="OCON"/>
    <s v="GARCIA"/>
    <s v="JUAN DE LA CRUZ"/>
    <s v="OCON GARCIA, JUAN DE LA CRUZ"/>
    <x v="1"/>
    <x v="0"/>
    <x v="1"/>
    <m/>
    <m/>
    <s v="juocon"/>
    <s v="juan.ocon@alum.unirioja.es"/>
    <n v="1.2"/>
    <n v="1.2"/>
    <n v="121"/>
    <s v="PERSONAL INVESTIGADOR EN FORMACIÓN"/>
    <n v="0"/>
    <s v="_"/>
    <s v="2018-09-14 00:00:00.0"/>
    <s v="2019-09-14 00:00:00.0"/>
    <s v="D03BECARIO1"/>
    <s v="PERSONAL INVESTIGADOR PREDOCTORAL EN FORMACIÓN"/>
    <s v="R103"/>
    <x v="1"/>
    <n v="135"/>
    <s v="DERECHO CONSTITUCIONAL"/>
  </r>
  <r>
    <x v="3"/>
    <n v="9308464"/>
    <x v="1"/>
    <n v="699"/>
    <s v="045G"/>
    <s v="GRUPO-B"/>
    <s v="Nacionalidad, extranjería e integración social"/>
    <s v="GG"/>
    <s v="GRUPO GRANDE"/>
    <s v="045G"/>
    <s v="GRUPO GRANDE DE NACIONALIDAD, EXTRANJERÍA E INTEGRACIÓN SOCIAL"/>
    <s v="GRUPO-B"/>
    <s v="Grupo Grande de NACIONALIDAD, EXTRANJERÍA E INTEGRACIÓN SOCIAL"/>
    <s v="2S"/>
    <n v="9308464"/>
    <s v="VEGA"/>
    <s v="GUTIÉRREZ"/>
    <s v="ANA MARÍA"/>
    <s v="VEGA GUTIÉRREZ, ANA MARÍA"/>
    <x v="0"/>
    <x v="0"/>
    <x v="0"/>
    <m/>
    <m/>
    <s v="anavega"/>
    <s v="ana.vega@unirioja.es"/>
    <n v="2"/>
    <n v="2"/>
    <n v="500"/>
    <s v="CATEDRATICO DE UNIVERSIDAD"/>
    <s v="C01"/>
    <s v="TIEMPO COMPLETO"/>
    <s v="2007-05-13 00:00:00.0"/>
    <s v="null"/>
    <s v="DF100208"/>
    <s v="CATEDRÁTICO DE UNIVERSIDAD"/>
    <s v="R103"/>
    <x v="1"/>
    <n v="145"/>
    <s v="DERECHO ECLESIÁSTICO DEL ESTADO"/>
  </r>
  <r>
    <x v="3"/>
    <n v="42053327"/>
    <x v="1"/>
    <n v="699"/>
    <s v="045G"/>
    <s v="GRUPO-B"/>
    <s v="Nacionalidad, extranjería e integración social"/>
    <s v="GG"/>
    <s v="GRUPO GRANDE"/>
    <s v="045G"/>
    <s v="GRUPO GRANDE DE NACIONALIDAD, EXTRANJERÍA E INTEGRACIÓN SOCIAL"/>
    <s v="GRUPO-B"/>
    <s v="Grupo Grande de NACIONALIDAD, EXTRANJERÍA E INTEGRACIÓN SOCIAL"/>
    <s v="2S"/>
    <n v="42053327"/>
    <s v="VENTURA"/>
    <s v="VENTURA"/>
    <s v="JOSÉ MANUEL"/>
    <s v="VENTURA VENTURA, JOSÉ MANUEL"/>
    <x v="0"/>
    <x v="0"/>
    <x v="0"/>
    <m/>
    <m/>
    <s v="joventur"/>
    <s v="jmanuel.ventura@unirioja.es"/>
    <n v="0.6"/>
    <n v="0.6"/>
    <n v="534"/>
    <s v="CONTRATADO DOCTOR -TIPO 1"/>
    <s v="C01"/>
    <s v="TIEMPO COMPLETO"/>
    <s v="2004-10-01 00:00:00.0"/>
    <s v="null"/>
    <s v="LD100299"/>
    <s v="CONTRATADO DOCTOR TIPO1"/>
    <s v="R103"/>
    <x v="1"/>
    <n v="130"/>
    <s v="DERECHO CIVIL"/>
  </r>
  <r>
    <x v="3"/>
    <n v="51616377"/>
    <x v="1"/>
    <n v="699"/>
    <s v="045G"/>
    <s v="GRUPO-B"/>
    <s v="Nacionalidad, extranjería e integración social"/>
    <s v="GG"/>
    <s v="GRUPO GRANDE"/>
    <s v="045G"/>
    <s v="GRUPO GRANDE DE NACIONALIDAD, EXTRANJERÍA E INTEGRACIÓN SOCIAL"/>
    <s v="GRUPO-B"/>
    <s v="Grupo Grande de NACIONALIDAD, EXTRANJERÍA E INTEGRACIÓN SOCIAL"/>
    <s v="2S"/>
    <n v="51616377"/>
    <s v="AGUDO"/>
    <s v="RUIZ"/>
    <s v="ALFONSO"/>
    <s v="AGUDO RUIZ, ALFONSO"/>
    <x v="0"/>
    <x v="0"/>
    <x v="0"/>
    <m/>
    <m/>
    <s v="alagudo"/>
    <s v="alfonso.agudo@unirioja.es"/>
    <n v="0.7"/>
    <n v="0.7"/>
    <n v="500"/>
    <s v="CATEDRATICO DE UNIVERSIDAD"/>
    <s v="C01"/>
    <s v="TIEMPO COMPLETO"/>
    <s v="2013-09-01 00:00:00.0"/>
    <s v="null"/>
    <s v="DF100223"/>
    <s v="CATEDRÁTICO DE UNIVERSIDAD"/>
    <s v="R103"/>
    <x v="1"/>
    <n v="180"/>
    <s v="DERECHO ROMANO"/>
  </r>
  <r>
    <x v="2"/>
    <n v="9308464"/>
    <x v="1"/>
    <n v="699"/>
    <s v="045G"/>
    <s v="GRUPO-B"/>
    <s v="Nacionalidad, extranjería e integración social"/>
    <s v="GG"/>
    <s v="GRUPO GRANDE"/>
    <s v="045G"/>
    <s v="GRUPO GRANDE DE NACIONALIDAD, EXTRANJERÍA E INTEGRACIÓN SOCIAL"/>
    <s v="GRUPO-B"/>
    <s v="Grupo Grande de NACIONALIDAD, EXTRANJERÍA E INTEGRACIÓN SOCIAL"/>
    <s v="2S"/>
    <n v="9308464"/>
    <s v="VEGA"/>
    <s v="GUTIÉRREZ"/>
    <s v="ANA MARÍA"/>
    <s v="VEGA GUTIÉRREZ, ANA MARÍA"/>
    <x v="0"/>
    <x v="0"/>
    <x v="0"/>
    <m/>
    <m/>
    <s v="anavega"/>
    <s v="ana.vega@unirioja.es"/>
    <n v="2"/>
    <m/>
    <n v="500"/>
    <s v="CATEDRATICO DE UNIVERSIDAD"/>
    <s v="C01"/>
    <s v="TIEMPO COMPLETO"/>
    <s v="2007-05-13 00:00:00.0"/>
    <s v="null"/>
    <s v="DF100208"/>
    <s v="CATEDRÁTICO DE UNIVERSIDAD"/>
    <s v="R103"/>
    <x v="1"/>
    <n v="145"/>
    <s v="DERECHO ECLESIÁSTICO DEL ESTADO"/>
  </r>
  <r>
    <x v="2"/>
    <n v="51616377"/>
    <x v="1"/>
    <n v="699"/>
    <s v="045G"/>
    <s v="GRUPO-B"/>
    <s v="Nacionalidad, extranjería e integración social"/>
    <s v="GG"/>
    <s v="GRUPO GRANDE"/>
    <s v="045G"/>
    <s v="GRUPO GRANDE DE NACIONALIDAD, EXTRANJERÍA E INTEGRACIÓN SOCIAL"/>
    <s v="GRUPO-B"/>
    <s v="Grupo Grande de NACIONALIDAD, EXTRANJERÍA E INTEGRACIÓN SOCIAL"/>
    <s v="2S"/>
    <n v="51616377"/>
    <s v="AGUDO"/>
    <s v="RUIZ"/>
    <s v="ALFONSO"/>
    <s v="AGUDO RUIZ, ALFONSO"/>
    <x v="0"/>
    <x v="0"/>
    <x v="0"/>
    <m/>
    <m/>
    <s v="alagudo"/>
    <s v="alfonso.agudo@unirioja.es"/>
    <n v="0.7"/>
    <m/>
    <n v="500"/>
    <s v="CATEDRATICO DE UNIVERSIDAD"/>
    <s v="C01"/>
    <s v="TIEMPO COMPLETO"/>
    <s v="2013-09-01 00:00:00.0"/>
    <s v="null"/>
    <s v="DF100223"/>
    <s v="CATEDRÁTICO DE UNIVERSIDAD"/>
    <s v="R103"/>
    <x v="1"/>
    <n v="180"/>
    <s v="DERECHO ROMANO"/>
  </r>
  <r>
    <x v="1"/>
    <n v="17845083"/>
    <x v="1"/>
    <n v="700"/>
    <s v="202201G"/>
    <s v="GRUPO-A"/>
    <s v="Estructura del ordenamiento y sistema de fuentes"/>
    <s v="GG"/>
    <s v="GRUPO GRANDE"/>
    <s v="202201G"/>
    <s v="GRUPO GRANDE DE ESTRUCTURA DEL ORDENAMIENTO Y SISTEMA DE FUENTES"/>
    <s v="GRUPO-A"/>
    <s v="Grupo Grande de ESTRUCTURA DEL ORDENAMIENTO Y SISTEMA DE FUENTES"/>
    <s v="2S"/>
    <n v="17845083"/>
    <s v="CHUECA"/>
    <s v="RODRÍGUEZ"/>
    <s v="RICARDO LUIS"/>
    <s v="CHUECA RODRÍGUEZ, RICARDO LUIS"/>
    <x v="0"/>
    <x v="0"/>
    <x v="0"/>
    <m/>
    <m/>
    <s v="richueca"/>
    <s v="ricardo.chueca@unirioja.es"/>
    <n v="3"/>
    <n v="3"/>
    <n v="500"/>
    <s v="CATEDRATICO DE UNIVERSIDAD"/>
    <s v="01R"/>
    <s v="TIEMPO COMPLETO REDUCIDO"/>
    <s v="2012-09-01 00:00:00.0"/>
    <s v="null"/>
    <s v="DF100096"/>
    <s v="CATEDRATICO DE UNIVERSIDAD"/>
    <s v="R103"/>
    <x v="1"/>
    <n v="135"/>
    <s v="DERECHO CONSTITUCIONAL"/>
  </r>
  <r>
    <x v="1"/>
    <n v="16569491"/>
    <x v="1"/>
    <n v="701"/>
    <s v="202202G"/>
    <s v="GRUPO-A"/>
    <s v="Sistema judicial español"/>
    <s v="GG"/>
    <s v="GRUPO GRANDE"/>
    <s v="202202G"/>
    <s v="CLASES TEÓRICAS DE SISTEMA JUDICIAL ESPAÑOL"/>
    <s v="GRUPO-A"/>
    <s v="Grupo de Clases Teóricas de SISTEMA JUDICIAL ESPAÑOL"/>
    <s v="2S"/>
    <n v="16569491"/>
    <s v="DÍEZ"/>
    <s v="MORRÁS"/>
    <s v="FRANCISCO JAVIER"/>
    <s v="DÍEZ MORRÁS, FRANCISCO JAVIER"/>
    <x v="1"/>
    <x v="0"/>
    <x v="1"/>
    <m/>
    <m/>
    <s v="frdiez"/>
    <s v="francisco-javier.diezm@alum.unirioja.es"/>
    <n v="1.5"/>
    <n v="1.5"/>
    <n v="532"/>
    <s v="LABORAL DOCENTE-ASOCIADO"/>
    <s v="P02"/>
    <s v="TIEMPO PARCIAL (2+2 HORAS)"/>
    <s v="2019-02-11 00:00:00.0"/>
    <s v="2019-09-14 00:00:00.0"/>
    <s v="PI101457"/>
    <s v="PROFESOR ASOCIADO"/>
    <s v="R103"/>
    <x v="1"/>
    <n v="470"/>
    <s v="HISTORIA DEL DERECHO Y DE LAS INSTITUCIONES"/>
  </r>
  <r>
    <x v="1"/>
    <n v="18196196"/>
    <x v="1"/>
    <n v="705"/>
    <s v="043G"/>
    <s v="GRUPO-A"/>
    <s v="Derecho de la persona"/>
    <s v="GG"/>
    <s v="GRUPO GRANDE"/>
    <s v="043G"/>
    <s v="GRUPO GRANDE DE DCHO. DE LA PERSONA"/>
    <s v="GRUPO-A"/>
    <s v="Grupo Grande de DERECHO DE LA PERSONA"/>
    <s v="1S"/>
    <n v="18196196"/>
    <s v="BARBER"/>
    <s v="CÁRCAMO"/>
    <s v="Mª RONCESVALLES"/>
    <s v="BARBER CÁRCAMO, Mª RONCESVALLES"/>
    <x v="0"/>
    <x v="0"/>
    <x v="0"/>
    <m/>
    <m/>
    <s v="robarber"/>
    <s v="roncesvalles.barber@unirioja.es"/>
    <n v="4.5"/>
    <n v="4.5"/>
    <n v="500"/>
    <s v="CATEDRATICO DE UNIVERSIDAD"/>
    <s v="01R"/>
    <s v="TIEMPO COMPLETO REDUCIDO"/>
    <s v="2018-12-05 00:00:00.0"/>
    <s v="null"/>
    <s v="DF100375"/>
    <s v="CATEDRÁTICO DE UNIVERSIDAD"/>
    <s v="R103"/>
    <x v="1"/>
    <n v="130"/>
    <s v="DERECHO CIVIL"/>
  </r>
  <r>
    <x v="3"/>
    <n v="13104263"/>
    <x v="1"/>
    <n v="705"/>
    <s v="043G"/>
    <s v="GRUPO-B"/>
    <s v="Derecho de la persona"/>
    <s v="GG"/>
    <s v="GRUPO GRANDE"/>
    <s v="043G"/>
    <s v="GRUPO GRANDE DE DCHO. DE LA PERSONA"/>
    <s v="GRUPO-B"/>
    <s v="Grupo Grande de DERECHO DE LA PERSONA"/>
    <s v="1S"/>
    <n v="13104263"/>
    <s v="SÁNCHEZ"/>
    <s v="HERNÁNDEZ"/>
    <s v="ÁNGEL"/>
    <s v="SÁNCHEZ HERNÁNDEZ, ÁNGEL"/>
    <x v="0"/>
    <x v="0"/>
    <x v="0"/>
    <m/>
    <m/>
    <s v="asanchez"/>
    <s v="angel.sanchez@unirioja.es"/>
    <n v="4.5"/>
    <n v="4.5"/>
    <n v="500"/>
    <s v="CATEDRATICO DE UNIVERSIDAD"/>
    <s v="01R"/>
    <s v="TIEMPO COMPLETO REDUCIDO"/>
    <s v="2018-12-18 00:00:00.0"/>
    <s v="null"/>
    <s v="DF100376"/>
    <s v="CATEDRÁTICO DE UNIVERSIDAD"/>
    <s v="R103"/>
    <x v="1"/>
    <n v="130"/>
    <s v="DERECHO CIVIL"/>
  </r>
  <r>
    <x v="3"/>
    <n v="16598717"/>
    <x v="1"/>
    <n v="706"/>
    <s v="044G"/>
    <s v="GRUPO-B"/>
    <s v="Derecho de las Administraciones Públicas"/>
    <s v="GG"/>
    <s v="GRUPO GRANDE"/>
    <s v="044G"/>
    <s v="GRUPO GRANDE DE DCHO. DE LAS ADMONES. PÚBLICAS"/>
    <s v="GRUPO-B"/>
    <s v="Grupo Grande de DCHO. DE LAS ADMONES. PÚBLICAS"/>
    <s v="1S"/>
    <n v="16598717"/>
    <s v="SAN MARTÍN"/>
    <s v="SEGURA"/>
    <s v="DAVID"/>
    <s v="SAN MARTÍN SEGURA, DAVID"/>
    <x v="1"/>
    <x v="0"/>
    <x v="1"/>
    <m/>
    <m/>
    <s v="dasan-ma"/>
    <s v="david.san-martin@unirioja.es"/>
    <n v="4.5"/>
    <n v="4.5"/>
    <n v="536"/>
    <s v="PROFESOR INTERINO"/>
    <s v="C01"/>
    <s v="TIEMPO COMPLETO"/>
    <s v="2018-09-24 00:00:00.0"/>
    <s v="2019-09-14 00:00:00.0"/>
    <s v="PI101421"/>
    <s v="PROFESOR CONTRATADO INTERINO"/>
    <s v="R103"/>
    <x v="1"/>
    <n v="125"/>
    <s v="DERECHO ADMINISTRATIVO"/>
  </r>
  <r>
    <x v="2"/>
    <n v="16632993"/>
    <x v="1"/>
    <n v="706"/>
    <s v="044R"/>
    <s v="GRUPO-B3"/>
    <s v="Derecho de las Administraciones Públicas"/>
    <s v="GR"/>
    <s v="GRUPO REDUCIDO"/>
    <s v="044R"/>
    <s v="GRUPO REDUCIDO DE DCHO. DE LAS ADMONES. PÚBLICAS"/>
    <s v="GRUPO-B3"/>
    <s v="Grupo Reducido de DCHO. DE LAS ADMONES. PÚBLICAS"/>
    <s v="1S"/>
    <n v="16632993"/>
    <s v="MUÑOZ"/>
    <s v="BENITO"/>
    <s v="LUCÍA"/>
    <s v="MUÑOZ BENITO, LUCÍA"/>
    <x v="1"/>
    <x v="0"/>
    <x v="1"/>
    <m/>
    <m/>
    <s v="lumunob"/>
    <s v="lucia.munoz@alum.unirioja.es"/>
    <n v="1.5"/>
    <n v="1.5"/>
    <n v="536"/>
    <s v="PROFESOR INTERINO"/>
    <s v="P03"/>
    <s v="TIEMPO PARCIAL (3+3 HORAS)"/>
    <s v="2018-09-24 00:00:00.0"/>
    <s v="2019-09-14 00:00:00.0"/>
    <s v="PI101419"/>
    <s v="PROFESOR CONTRATADO INTERINO"/>
    <s v="R103"/>
    <x v="1"/>
    <n v="125"/>
    <s v="DERECHO ADMINISTRATIVO"/>
  </r>
  <r>
    <x v="1"/>
    <n v="16562995"/>
    <x v="1"/>
    <n v="707"/>
    <s v="048G"/>
    <s v="GRUPO-A"/>
    <s v="Derecho de las Relaciones Laborales y de la Seguridad Social"/>
    <s v="GG"/>
    <s v="GRUPO GRANDE"/>
    <s v="048G"/>
    <s v="GRUPO GRANDE DE DCHO. DE LAS RR.LL. Y SEG. SOCIAL"/>
    <s v="GRUPO-A"/>
    <s v="Grupo Grande de Derecho de las relaciones laborales y seguridad social"/>
    <s v="2S"/>
    <n v="16562995"/>
    <s v="SOMALO"/>
    <s v="SAN JUAN"/>
    <s v="MARÍA"/>
    <s v="SOMALO SAN JUAN, MARÍA"/>
    <x v="1"/>
    <x v="0"/>
    <x v="1"/>
    <m/>
    <m/>
    <s v="masomalo"/>
    <s v="maria.somalo@unirioja.es"/>
    <n v="2"/>
    <n v="2"/>
    <n v="536"/>
    <s v="PROFESOR INTERINO"/>
    <s v="P03"/>
    <s v="TIEMPO PARCIAL (3+3 HORAS)"/>
    <s v="2019-03-09 00:00:00.0"/>
    <s v="null"/>
    <s v="PI101019"/>
    <s v="PROFESOR CONTRATADO INTERINO"/>
    <s v="R103"/>
    <x v="1"/>
    <n v="140"/>
    <s v="DERECHO DEL TRABAJO Y DE LA SEGURIDAD SOCIAL"/>
  </r>
  <r>
    <x v="1"/>
    <n v="16563493"/>
    <x v="1"/>
    <n v="707"/>
    <s v="048G"/>
    <s v="GRUPO-A"/>
    <s v="Derecho de las Relaciones Laborales y de la Seguridad Social"/>
    <s v="GG"/>
    <s v="GRUPO GRANDE"/>
    <s v="048G"/>
    <s v="GRUPO GRANDE DE DCHO. DE LAS RR.LL. Y SEG. SOCIAL"/>
    <s v="GRUPO-A"/>
    <s v="Grupo Grande de Derecho de las relaciones laborales y seguridad social"/>
    <s v="2S"/>
    <n v="16563493"/>
    <s v="SESMA"/>
    <s v="BASTIDA"/>
    <s v="BEGOÑA"/>
    <s v="SESMA BASTIDA, BEGOÑA"/>
    <x v="1"/>
    <x v="0"/>
    <x v="0"/>
    <m/>
    <m/>
    <s v="bsesma"/>
    <s v="begona.sesma@unirioja.es"/>
    <n v="4.5"/>
    <n v="4.5"/>
    <n v="534"/>
    <s v="CONTRATADO DOCTOR -TIPO 1"/>
    <s v="C01"/>
    <s v="TIEMPO COMPLETO"/>
    <s v="2008-09-19 00:00:00.0"/>
    <s v="null"/>
    <s v="LD100628"/>
    <s v="PROFESOR CONTRATADO DOCTOR -TIPO 1"/>
    <s v="R103"/>
    <x v="1"/>
    <n v="140"/>
    <s v="DERECHO DEL TRABAJO Y DE LA SEGURIDAD SOCIAL"/>
  </r>
  <r>
    <x v="3"/>
    <n v="16525592"/>
    <x v="1"/>
    <n v="707"/>
    <s v="048G"/>
    <s v="GRUPO-B"/>
    <s v="Derecho de las Relaciones Laborales y de la Seguridad Social"/>
    <s v="GG"/>
    <s v="GRUPO GRANDE"/>
    <s v="048G"/>
    <s v="GRUPO GRANDE DE DCHO. DE LAS RR.LL. Y SEG. SOCIAL"/>
    <s v="GRUPO-B"/>
    <s v="Grupo Grande de Derecho de las relaciones laborales y seguridad social"/>
    <s v="2S"/>
    <n v="16525592"/>
    <s v="RUBIO"/>
    <s v="LERENA"/>
    <s v="MARÍA VICTORIA"/>
    <s v="RUBIO LERENA, MARÍA VICTORIA"/>
    <x v="0"/>
    <x v="0"/>
    <x v="1"/>
    <m/>
    <m/>
    <s v="m-rubio"/>
    <s v="maria-victoria.rubio@unirioja.es"/>
    <n v="6.5"/>
    <n v="6.5"/>
    <s v="A-0537"/>
    <s v="TITULAR"/>
    <s v="C01"/>
    <s v="TIEMPO COMPLETO"/>
    <s v="2011-01-01 00:00:00.0"/>
    <s v="null"/>
    <s v="PI100793"/>
    <s v="TITULAR"/>
    <s v="R103"/>
    <x v="1"/>
    <n v="140"/>
    <s v="DERECHO DEL TRABAJO Y DE LA SEGURIDAD SOCIAL"/>
  </r>
  <r>
    <x v="1"/>
    <n v="51365599"/>
    <x v="1"/>
    <n v="708"/>
    <s v="031G"/>
    <s v="GRUPO-A"/>
    <s v="Sociedad y estructura social"/>
    <s v="GG"/>
    <s v="GRUPO GRANDE"/>
    <s v="031G"/>
    <s v="GRUPO GRANDE DE SOCIEDAD Y ESTRUCTURA SOCIAL"/>
    <s v="GRUPO-A"/>
    <s v="Grupo Grande de SOCIEDAD Y ESTRUCTURA SOCIAL"/>
    <s v="1S"/>
    <n v="51365599"/>
    <s v="DÍAZ"/>
    <s v="ORUETA"/>
    <s v="FERNANDO"/>
    <s v="DÍAZ ORUETA, FERNANDO"/>
    <x v="0"/>
    <x v="0"/>
    <x v="0"/>
    <m/>
    <m/>
    <s v="fediazo"/>
    <s v="fernando.diaz@unirioja.es"/>
    <n v="4.5"/>
    <n v="4.5"/>
    <n v="500"/>
    <s v="CATEDRATICO DE UNIVERSIDAD"/>
    <s v="C01"/>
    <s v="TIEMPO COMPLETO"/>
    <s v="2017-12-14 00:00:00.0"/>
    <s v="null"/>
    <s v="DF100349"/>
    <s v="CATEDRÁTICO DE UNIVERSIDAD"/>
    <s v="R114"/>
    <x v="3"/>
    <n v="775"/>
    <s v="SOCIOLOGÍA"/>
  </r>
  <r>
    <x v="6"/>
    <n v="72823017"/>
    <x v="0"/>
    <n v="708"/>
    <s v="031G"/>
    <s v="GRUPO-C"/>
    <s v="Sociedad y estructura social"/>
    <s v="GG"/>
    <s v="GRUPO GRANDE"/>
    <s v="031G"/>
    <s v="GRUPO GRANDE DE SOCIEDAD Y ESTRUCTURA SOCIAL"/>
    <s v="GRUPO-C"/>
    <s v="Grupo Grande de SOCIEDAD Y ESTRUCTURA SOCIAL"/>
    <s v="1S"/>
    <n v="72823017"/>
    <s v="BOGINO"/>
    <s v="LARRAMBEBERE"/>
    <s v="MARÍA VICTORIA"/>
    <s v="BOGINO LARRAMBEBERE, MARÍA VICTORIA"/>
    <x v="1"/>
    <x v="0"/>
    <x v="1"/>
    <m/>
    <m/>
    <s v="mabogino"/>
    <s v="maria-victoria.bogino@unirioja.es"/>
    <n v="4.5"/>
    <m/>
    <n v="536"/>
    <s v="PROFESOR INTERINO"/>
    <s v="P06"/>
    <s v="TIEMPO PARCIAL (6+6 HORAS)"/>
    <s v="2018-09-18 00:00:00.0"/>
    <s v="null"/>
    <s v="PI101392"/>
    <s v="PROFESOR CONTRATADO INTERINO"/>
    <s v="R114"/>
    <x v="3"/>
    <n v="775"/>
    <s v="SOCIOLOGÍA"/>
  </r>
  <r>
    <x v="1"/>
    <n v="16614140"/>
    <x v="1"/>
    <n v="709"/>
    <s v="032R"/>
    <s v="GRUPO-A1"/>
    <s v="Teoría del Estado y Derecho Constitucional"/>
    <s v="GR"/>
    <s v="GRUPO REDUCIDO"/>
    <s v="032R"/>
    <s v="GRUPO REDUCIDO DE TEORÍA DEL ESTADO Y DERECHO CONSTITUCIONAL"/>
    <s v="GRUPO-A1"/>
    <s v="Grupo Reducido de Teoría del Estado y Derecho constitucional"/>
    <s v="1S"/>
    <n v="16614140"/>
    <s v="OCON"/>
    <s v="GARCIA"/>
    <s v="JUAN DE LA CRUZ"/>
    <s v="OCON GARCIA, JUAN DE LA CRUZ"/>
    <x v="1"/>
    <x v="0"/>
    <x v="1"/>
    <m/>
    <m/>
    <s v="juocon"/>
    <s v="juan.ocon@alum.unirioja.es"/>
    <n v="1.5"/>
    <n v="1.5"/>
    <n v="121"/>
    <s v="PERSONAL INVESTIGADOR EN FORMACIÓN"/>
    <n v="0"/>
    <s v="_"/>
    <s v="2018-09-14 00:00:00.0"/>
    <s v="2019-09-14 00:00:00.0"/>
    <s v="D03BECARIO1"/>
    <s v="PERSONAL INVESTIGADOR PREDOCTORAL EN FORMACIÓN"/>
    <s v="R103"/>
    <x v="1"/>
    <n v="135"/>
    <s v="DERECHO CONSTITUCIONAL"/>
  </r>
  <r>
    <x v="2"/>
    <n v="16532175"/>
    <x v="1"/>
    <n v="709"/>
    <s v="032G"/>
    <s v="GRUPO-C"/>
    <s v="Teoría del Estado y Derecho Constitucional"/>
    <s v="GG"/>
    <s v="GRUPO GRANDE"/>
    <s v="032G"/>
    <s v="GRUPO GRANDE DE TEORÍA DEL ESTADO Y DERECHO CONSTITUCIONAL"/>
    <s v="GRUPO-C"/>
    <s v="Grupo Grande de TEORÍA DEL ESTADO Y DERECHO CONSTITUCIONAL"/>
    <s v="1S"/>
    <n v="16532175"/>
    <s v="IBARRA"/>
    <s v="CUCALÓN"/>
    <s v="ALBERTO ANDRÉS"/>
    <s v="IBARRA CUCALÓN, ALBERTO ANDRÉS"/>
    <x v="1"/>
    <x v="0"/>
    <x v="1"/>
    <m/>
    <m/>
    <s v="alibarra"/>
    <s v="alberto-andres.ibarra@unirioja.es"/>
    <n v="4.5"/>
    <n v="4.5"/>
    <n v="532"/>
    <s v="LABORAL DOCENTE-ASOCIADO"/>
    <s v="P06"/>
    <s v="TIEMPO PARCIAL (6+6 HORAS)"/>
    <s v="2016-09-15 00:00:00.0"/>
    <s v="2019-09-14 00:00:00.0"/>
    <s v="PI101102"/>
    <s v="PROFESOR ASOCIADO"/>
    <s v="R103"/>
    <x v="1"/>
    <n v="135"/>
    <s v="DERECHO CONSTITUCIONAL"/>
  </r>
  <r>
    <x v="0"/>
    <n v="42057900"/>
    <x v="0"/>
    <n v="710"/>
    <s v="047G"/>
    <s v="GRUPO-A"/>
    <s v="Métodos de análisis de datos"/>
    <s v="GG"/>
    <s v="GRUPO GRANDE"/>
    <s v="047G"/>
    <s v="GRUPO GRANDE DE MÉTODOS DE ANÁLISIS DE DATOS"/>
    <s v="GRUPO-A"/>
    <s v="Grupo Grande de MÉTODOS DE ANÁLISIS DE DATOS"/>
    <s v="2S"/>
    <n v="42057900"/>
    <s v="HERNÁNDEZ"/>
    <s v="MARTÍN"/>
    <s v="ZENAIDA"/>
    <s v="HERNÁNDEZ MARTÍN, ZENAIDA"/>
    <x v="1"/>
    <x v="0"/>
    <x v="1"/>
    <m/>
    <m/>
    <s v="zehernan"/>
    <s v="zenaida.hernandez@unirioja.es"/>
    <n v="4"/>
    <n v="4"/>
    <n v="506"/>
    <s v="PROFESOR TITULAR DE ESCUELA UNIVERSITARI"/>
    <s v="01A"/>
    <s v="TIEMPO COMPLETO AMPLIADO"/>
    <s v="2012-09-01 00:00:00.0"/>
    <s v="null"/>
    <s v="DF32193"/>
    <s v="TITULAR DE ESCUELAS UNIVERSITARIAS"/>
    <s v="R111"/>
    <x v="7"/>
    <n v="265"/>
    <s v="ESTADÍSTICA E INVESTIGACIÓN OPERATIVA"/>
  </r>
  <r>
    <x v="0"/>
    <n v="16598388"/>
    <x v="0"/>
    <n v="710"/>
    <s v="047G"/>
    <s v="GRUPO-B"/>
    <s v="Métodos de análisis de datos"/>
    <s v="GG"/>
    <s v="GRUPO GRANDE"/>
    <s v="047G"/>
    <s v="GRUPO GRANDE DE MÉTODOS DE ANÁLISIS DE DATOS"/>
    <s v="GRUPO-B"/>
    <s v="Grupo Grande de MÉTODOS DE ANÁLISIS DE DATOS"/>
    <s v="2S"/>
    <n v="16598388"/>
    <s v="PÉREZ"/>
    <s v="LÁZARO"/>
    <s v="FRANCISCO JAVIER"/>
    <s v="PÉREZ LÁZARO, FRANCISCO JAVIER"/>
    <x v="0"/>
    <x v="0"/>
    <x v="0"/>
    <m/>
    <m/>
    <s v="franpere"/>
    <s v="javier.perezl@unirioja.es"/>
    <n v="4"/>
    <n v="4"/>
    <n v="534"/>
    <s v="CONTRATADO DOCTOR -TIPO 1"/>
    <s v="C01"/>
    <s v="TIEMPO COMPLETO"/>
    <s v="2010-09-01 00:00:00.0"/>
    <s v="null"/>
    <s v="PI100761"/>
    <s v="PROFESOR CONTRATADO DOCTOR"/>
    <s v="R111"/>
    <x v="7"/>
    <n v="15"/>
    <s v="ANÁLISIS MATEMÁTICO"/>
  </r>
  <r>
    <x v="0"/>
    <n v="16558491"/>
    <x v="0"/>
    <n v="710"/>
    <s v="047I"/>
    <s v="GRUPO-A1"/>
    <s v="Métodos de análisis de datos"/>
    <s v="GI"/>
    <s v="GRUPO DE INFORMÁTICA"/>
    <s v="047I"/>
    <s v="GRUPO DE INFORMÁTICA DE MÉTODOS DE ANÁLISIS DE DATOS"/>
    <s v="GRUPO-A1"/>
    <s v="Grupo de Informática de Métodos de análisis de datos"/>
    <s v="2S"/>
    <n v="16558491"/>
    <s v="CILLERO"/>
    <s v="JIMÉNEZ"/>
    <s v="MARÍA BELÉN"/>
    <s v="CILLERO JIMÉNEZ, MARÍA BELÉN"/>
    <x v="1"/>
    <x v="0"/>
    <x v="1"/>
    <m/>
    <m/>
    <s v="macillj"/>
    <s v="belen.cillero@unirioja.es"/>
    <n v="1.2"/>
    <n v="1.2"/>
    <n v="532"/>
    <s v="LABORAL DOCENTE-ASOCIADO"/>
    <s v="P06"/>
    <s v="TIEMPO PARCIAL (6+6 HORAS)"/>
    <s v="2019-02-04 00:00:00.0"/>
    <s v="2019-09-14 00:00:00.0"/>
    <s v="PI101385"/>
    <s v="PROFESOR ASOCIADO"/>
    <s v="R111"/>
    <x v="7"/>
    <n v="265"/>
    <s v="ESTADÍSTICA E INVESTIGACIÓN OPERATIVA"/>
  </r>
  <r>
    <x v="3"/>
    <n v="16527500"/>
    <x v="1"/>
    <n v="712"/>
    <s v="203202G"/>
    <s v="GRUPO-A"/>
    <s v="Desarrollo del comportamiento humano en el ciclo vital"/>
    <s v="GG"/>
    <s v="GRUPO GRANDE"/>
    <s v="203202G"/>
    <s v="GRUPO GRANDE DE DESARROLLO DEL COMPORTAMIENTO HUMANO EN EL CICLO VITAL"/>
    <s v="GRUPO-A"/>
    <s v="Grupo Grande de DESARROLLO DEL COMPORTAMIENTO HUMANO EN EL CICLO VITAL"/>
    <s v="2S"/>
    <n v="16527500"/>
    <s v="SOARES"/>
    <s v="SANTOS"/>
    <s v="MARÍA YOLANDA"/>
    <s v="SOARES SANTOS, MARÍA YOLANDA"/>
    <x v="0"/>
    <x v="0"/>
    <x v="1"/>
    <m/>
    <m/>
    <s v="masoares"/>
    <s v="maria-yolanda.soares@unirioja.es"/>
    <n v="4.5"/>
    <n v="4.5"/>
    <n v="536"/>
    <s v="PROFESOR INTERINO"/>
    <s v="C01"/>
    <s v="TIEMPO COMPLETO"/>
    <s v="2014-09-15 00:00:00.0"/>
    <s v="null"/>
    <s v="PI100981"/>
    <s v="PROFESOR CONTRATADO INTERINO"/>
    <s v="R115"/>
    <x v="2"/>
    <n v="735"/>
    <s v="PSICOLOGÍA EVOLUTIVA Y DE LA EDUCACIÓN"/>
  </r>
  <r>
    <x v="3"/>
    <n v="42819023"/>
    <x v="1"/>
    <n v="712"/>
    <s v="203202G"/>
    <s v="GRUPO-A"/>
    <s v="Desarrollo del comportamiento humano en el ciclo vital"/>
    <s v="GG"/>
    <s v="GRUPO GRANDE"/>
    <s v="203202G"/>
    <s v="GRUPO GRANDE DE DESARROLLO DEL COMPORTAMIENTO HUMANO EN EL CICLO VITAL"/>
    <s v="GRUPO-A"/>
    <s v="Grupo Grande de DESARROLLO DEL COMPORTAMIENTO HUMANO EN EL CICLO VITAL"/>
    <s v="2S"/>
    <n v="42819023"/>
    <s v="URRACA"/>
    <s v="MARTÍNEZ"/>
    <s v="MARÍA LUZ"/>
    <s v="URRACA MARTÍNEZ, MARÍA LUZ"/>
    <x v="0"/>
    <x v="0"/>
    <x v="0"/>
    <m/>
    <m/>
    <s v="maurraca"/>
    <s v="maria-luz.urraca@unirioja.es"/>
    <n v="0"/>
    <n v="0"/>
    <n v="536"/>
    <s v="PROFESOR INTERINO"/>
    <s v="C01"/>
    <s v="TIEMPO COMPLETO"/>
    <s v="2012-09-01 00:00:00.0"/>
    <s v="null"/>
    <s v="PI100843"/>
    <s v="PROFESOR CONTRATADO INTERINO"/>
    <s v="R115"/>
    <x v="2"/>
    <n v="735"/>
    <s v="PSICOLOGÍA EVOLUTIVA Y DE LA EDUCACIÓN"/>
  </r>
  <r>
    <x v="3"/>
    <n v="51365599"/>
    <x v="1"/>
    <n v="716"/>
    <s v="203208G"/>
    <s v="GRUPO-A"/>
    <s v="Desigualdad, pobreza y exclusión social"/>
    <s v="GG"/>
    <s v="GRUPO GRANDE"/>
    <s v="203208G"/>
    <s v="GRUPO GRANDE DE DESIGUALDAD, POBREZA Y EXCLUSIÓN SOCIAL"/>
    <s v="GRUPO-A"/>
    <s v="Grupo Grande de DESIGUALDAD, POBREZA Y EXCLUSIÓN SOCIAL"/>
    <s v="2S"/>
    <n v="51365599"/>
    <s v="DÍAZ"/>
    <s v="ORUETA"/>
    <s v="FERNANDO"/>
    <s v="DÍAZ ORUETA, FERNANDO"/>
    <x v="0"/>
    <x v="0"/>
    <x v="0"/>
    <m/>
    <m/>
    <s v="fediazo"/>
    <s v="fernando.diaz@unirioja.es"/>
    <n v="4.5"/>
    <n v="4.5"/>
    <n v="500"/>
    <s v="CATEDRATICO DE UNIVERSIDAD"/>
    <s v="C01"/>
    <s v="TIEMPO COMPLETO"/>
    <s v="2017-12-14 00:00:00.0"/>
    <s v="null"/>
    <s v="DF100349"/>
    <s v="CATEDRÁTICO DE UNIVERSIDAD"/>
    <s v="R114"/>
    <x v="3"/>
    <n v="775"/>
    <s v="SOCIOLOGÍA"/>
  </r>
  <r>
    <x v="3"/>
    <n v="16261031"/>
    <x v="1"/>
    <n v="717"/>
    <s v="203209G"/>
    <s v="GRUPO-A"/>
    <s v="Sistema público de servicios sociales"/>
    <s v="GG"/>
    <s v="GRUPO GRANDE"/>
    <s v="203209G"/>
    <s v="GRUPO GRANDE DE SISTEMA PÚB. DE SERVICIOS SOCIALES"/>
    <s v="GRUPO-A"/>
    <s v="Grupo grande de SISTEMA PÚB. DE SERVICIOS SOCIALES"/>
    <s v="2S"/>
    <n v="16261031"/>
    <s v="SANTAMARÍA"/>
    <s v="ARINAS"/>
    <s v="RENÉ JAVIER"/>
    <s v="SANTAMARÍA ARINAS, RENÉ JAVIER"/>
    <x v="0"/>
    <x v="0"/>
    <x v="0"/>
    <m/>
    <m/>
    <s v="resantam"/>
    <s v="rene-javier.santamaria@unirioja.es"/>
    <n v="0"/>
    <n v="0"/>
    <n v="504"/>
    <s v="PROFESOR TITULAR UNIVERSIDAD"/>
    <s v="01R"/>
    <s v="TIEMPO COMPLETO REDUCIDO"/>
    <s v="2016-09-15 00:00:00.0"/>
    <s v="null"/>
    <s v="DF100199"/>
    <s v="PROFESOR TITULAR DE UNIVERSIDAD"/>
    <s v="R103"/>
    <x v="1"/>
    <n v="125"/>
    <s v="DERECHO ADMINISTRATIVO"/>
  </r>
  <r>
    <x v="4"/>
    <n v="39847439"/>
    <x v="2"/>
    <n v="720"/>
    <s v="205101G"/>
    <s v="GRUPO-A"/>
    <s v="Atención temprana"/>
    <s v="GG"/>
    <s v="GRUPO GRANDE"/>
    <s v="205101G"/>
    <s v="GRUPO GRANDE DE ATENCIÓN TEMPRANA"/>
    <s v="GRUPO-A"/>
    <s v="Grupo Grande de ATENCIÓN TEMPRANA"/>
    <s v="1S"/>
    <n v="39847439"/>
    <s v="SASTRE"/>
    <s v="I RIBA"/>
    <s v="SYLVIA"/>
    <s v="SASTRE I RIBA, SYLVIA"/>
    <x v="1"/>
    <x v="0"/>
    <x v="0"/>
    <m/>
    <m/>
    <s v="sisastre"/>
    <s v="silvia.sastre@unirioja.es"/>
    <n v="0"/>
    <n v="0"/>
    <n v="500"/>
    <s v="CATEDRATICO DE UNIVERSIDAD"/>
    <s v="C01"/>
    <s v="TIEMPO COMPLETO"/>
    <s v="2007-05-13 00:00:00.0"/>
    <s v="null"/>
    <s v="DF3590"/>
    <s v="CATEDRÁTICO DE UNIVERSIDAD"/>
    <s v="R115"/>
    <x v="2"/>
    <n v="735"/>
    <s v="PSICOLOGÍA EVOLUTIVA Y DE LA EDUCACIÓN"/>
  </r>
  <r>
    <x v="4"/>
    <n v="72770953"/>
    <x v="2"/>
    <n v="722"/>
    <s v="205103G"/>
    <s v="GRUPO-A"/>
    <s v="La escuela de educación infantil"/>
    <s v="GG"/>
    <s v="GRUPO GRANDE"/>
    <s v="205103G"/>
    <s v="GRUPO GRANDE DE LA ESCUELA DE EDUCACIÓN INFANTIL"/>
    <s v="GRUPO-A"/>
    <s v="Grupo Grande de LA ESCUELA DE EDUCACIÓN INFANTIL"/>
    <s v="AN"/>
    <n v="72770953"/>
    <s v="PÉREZ"/>
    <s v="MERINO"/>
    <s v="CRUZ"/>
    <s v="PÉREZ MERINO, CRUZ"/>
    <x v="1"/>
    <x v="0"/>
    <x v="1"/>
    <m/>
    <m/>
    <s v="crperez"/>
    <s v="cruz.perez@unirioja.es"/>
    <n v="6"/>
    <n v="6"/>
    <n v="536"/>
    <s v="PROFESOR INTERINO"/>
    <s v="C01"/>
    <s v="TIEMPO COMPLETO"/>
    <s v="2012-09-01 00:00:00.0"/>
    <s v="null"/>
    <s v="PI100847"/>
    <s v="PROFESOR CONTRATADO INTERINO"/>
    <s v="R115"/>
    <x v="2"/>
    <n v="805"/>
    <s v="TEORÍA E HISTORIA DE LA EDUCACIÓN"/>
  </r>
  <r>
    <x v="4"/>
    <n v="72781428"/>
    <x v="2"/>
    <n v="724"/>
    <s v="205105G"/>
    <s v="GRUPO-A"/>
    <s v="Didáctica general en educación infantil"/>
    <s v="GG"/>
    <s v="GRUPO GRANDE"/>
    <s v="205105G"/>
    <s v="GRUPO GRANDE DE DIDÁCTICA GENERAL EN EDUCACIÓN INFANTIL"/>
    <s v="GRUPO-A"/>
    <s v="Grupo Grande de DIDÁCTICA GENERAL EN EDUCACIÓN INFANTIL"/>
    <s v="2S"/>
    <n v="72781428"/>
    <s v="NAVARIDAS"/>
    <s v="NALDA"/>
    <s v="FERMÍN"/>
    <s v="NAVARIDAS NALDA, FERMÍN"/>
    <x v="0"/>
    <x v="0"/>
    <x v="0"/>
    <m/>
    <m/>
    <s v="fenavari"/>
    <s v="fermin.navaridas@unirioja.es"/>
    <n v="4"/>
    <n v="4"/>
    <n v="504"/>
    <s v="PROFESOR TITULAR UNIVERSIDAD"/>
    <s v="C01"/>
    <s v="TIEMPO COMPLETO"/>
    <s v="2016-11-26 00:00:00.0"/>
    <s v="null"/>
    <s v="DF100332"/>
    <s v="PROFESOR TITULAR DE UNIVERSIDAD"/>
    <s v="R115"/>
    <x v="2"/>
    <n v="215"/>
    <s v="DIDÁCTICA Y ORGANIZACIÓN ESCOLAR"/>
  </r>
  <r>
    <x v="4"/>
    <n v="16527500"/>
    <x v="2"/>
    <n v="725"/>
    <s v="205106G"/>
    <s v="GRUPO-A"/>
    <s v="Psicología de la educación infantil (3-6 años)"/>
    <s v="GG"/>
    <s v="GRUPO GRANDE"/>
    <s v="205106G"/>
    <s v="GRUPO GRANDE DE PSICOLOGIA DE LA EDUCACIÓN INFANTIL (3-6 AÑOS)"/>
    <s v="GRUPO-A"/>
    <s v="Grupo Grande de PSICOLOGIA DE LA EDUCACIÓN INFANTIL (3-6 AÑOS)"/>
    <s v="2S"/>
    <n v="16527500"/>
    <s v="SOARES"/>
    <s v="SANTOS"/>
    <s v="MARÍA YOLANDA"/>
    <s v="SOARES SANTOS, MARÍA YOLANDA"/>
    <x v="0"/>
    <x v="0"/>
    <x v="1"/>
    <m/>
    <m/>
    <s v="masoares"/>
    <s v="maria-yolanda.soares@unirioja.es"/>
    <n v="4"/>
    <n v="4"/>
    <n v="536"/>
    <s v="PROFESOR INTERINO"/>
    <s v="C01"/>
    <s v="TIEMPO COMPLETO"/>
    <s v="2014-09-15 00:00:00.0"/>
    <s v="null"/>
    <s v="PI100981"/>
    <s v="PROFESOR CONTRATADO INTERINO"/>
    <s v="R115"/>
    <x v="2"/>
    <n v="735"/>
    <s v="PSICOLOGÍA EVOLUTIVA Y DE LA EDUCACIÓN"/>
  </r>
  <r>
    <x v="4"/>
    <n v="78871077"/>
    <x v="2"/>
    <n v="725"/>
    <s v="205106G"/>
    <s v="GRUPO-A"/>
    <s v="Psicología de la educación infantil (3-6 años)"/>
    <s v="GG"/>
    <s v="GRUPO GRANDE"/>
    <s v="205106G"/>
    <s v="GRUPO GRANDE DE PSICOLOGIA DE LA EDUCACIÓN INFANTIL (3-6 AÑOS)"/>
    <s v="GRUPO-A"/>
    <s v="Grupo Grande de PSICOLOGIA DE LA EDUCACIÓN INFANTIL (3-6 AÑOS)"/>
    <s v="2S"/>
    <n v="78871077"/>
    <s v="PÉREZ DE ALBÉNIZ"/>
    <s v="ITURRIAGA"/>
    <s v="ALICIA"/>
    <s v="PÉREZ DE ALBÉNIZ ITURRIAGA, ALICIA"/>
    <x v="0"/>
    <x v="0"/>
    <x v="0"/>
    <m/>
    <m/>
    <s v="alperei"/>
    <s v="alicia.perez@unirioja.es"/>
    <n v="0"/>
    <n v="0"/>
    <n v="504"/>
    <s v="PROFESOR TITULAR UNIVERSIDAD"/>
    <s v="01R"/>
    <s v="TIEMPO COMPLETO REDUCIDO"/>
    <s v="2017-09-15 00:00:00.0"/>
    <s v="null"/>
    <s v="DF100181"/>
    <s v="TITULAR DE UNIVERSIDAD"/>
    <s v="R115"/>
    <x v="2"/>
    <n v="735"/>
    <s v="PSICOLOGÍA EVOLUTIVA Y DE LA EDUCACIÓN"/>
  </r>
  <r>
    <x v="4"/>
    <n v="16538859"/>
    <x v="2"/>
    <n v="727"/>
    <s v="205109G"/>
    <s v="GRUPO-A"/>
    <s v="Observación sistemática en la escuela infantil"/>
    <s v="GG"/>
    <s v="GRUPO GRANDE"/>
    <s v="205109G"/>
    <s v="GRUPO GRANDE DE OBSERVACIÓN SISTEMÁTICA EN LA EDUCACIÓN INFANTIL"/>
    <s v="GRUPO-A"/>
    <s v="Grupo Grande de OBSERVACIÓN SISTEMÁTICA EN LA EDUCACIÓN INFANTIL"/>
    <s v="AN"/>
    <n v="16538859"/>
    <s v="ARANA"/>
    <s v="IDIAQUEZ"/>
    <s v="JAVIER SABINO"/>
    <s v="ARANA IDIAQUEZ, JAVIER SABINO"/>
    <x v="1"/>
    <x v="0"/>
    <x v="1"/>
    <m/>
    <m/>
    <s v="jaarana"/>
    <s v="xabier.arana@unirioja.es"/>
    <n v="6"/>
    <n v="6"/>
    <n v="536"/>
    <s v="PROFESOR INTERINO"/>
    <s v="C01"/>
    <s v="TIEMPO COMPLETO"/>
    <s v="2018-09-17 00:00:00.0"/>
    <s v="null"/>
    <s v="PI101399"/>
    <s v="PROFESOR CONTRATADO INTERINO"/>
    <s v="R115"/>
    <x v="2"/>
    <n v="735"/>
    <s v="PSICOLOGÍA EVOLUTIVA Y DE LA EDUCACIÓN"/>
  </r>
  <r>
    <x v="4"/>
    <n v="16603653"/>
    <x v="2"/>
    <n v="730"/>
    <s v="205201G"/>
    <s v="GRUPO-A"/>
    <s v="Enseñanza y aprendizaje de la lengua castellana y lecto-escritura"/>
    <s v="GG"/>
    <s v="GRUPO GRANDE"/>
    <s v="205201G"/>
    <s v="TEORIA DE ENSEÑANZA Y APRENDIZAJE DE LA LENGUA CASTELLANA Y LECTOESCRITURA"/>
    <s v="GRUPO-A"/>
    <s v="Grupo de Teoria de ENSEÑANZA Y APRENDIZAJE DE LA LENGUA CASTELLANA Y LECTOE"/>
    <s v="1S"/>
    <n v="16603653"/>
    <s v="LÁZARO"/>
    <s v="NISO"/>
    <s v="REBECA"/>
    <s v="LÁZARO NISO, REBECA"/>
    <x v="0"/>
    <x v="0"/>
    <x v="0"/>
    <m/>
    <m/>
    <s v="relazaro"/>
    <s v="rebeca.lazaro@unirioja.es"/>
    <n v="4"/>
    <n v="4"/>
    <n v="536"/>
    <s v="PROFESOR INTERINO"/>
    <s v="C01"/>
    <s v="TIEMPO COMPLETO"/>
    <s v="2016-09-15 00:00:00.0"/>
    <s v="null"/>
    <s v="PI101114"/>
    <s v="PROFESOR CONTRATADO INTERINO"/>
    <s v="R106"/>
    <x v="5"/>
    <n v="195"/>
    <s v="DIDÁCTICA DE LA LENGUA Y LA LITERATURA"/>
  </r>
  <r>
    <x v="4"/>
    <n v="16594022"/>
    <x v="2"/>
    <n v="730"/>
    <s v="205201R"/>
    <s v="GRUPO-A1"/>
    <s v="Enseñanza y aprendizaje de la lengua castellana y lecto-escritura"/>
    <s v="GR"/>
    <s v="GRUPO REDUCIDO"/>
    <s v="205201R"/>
    <s v="PRÁCTICA ENSEÑANZA Y APRENDIZAJE DE LA LENGUA CASTELLANA Y LECTOESCRITURA"/>
    <s v="GRUPO-A1"/>
    <s v="Prác. de Enseñanza y aprendizaje de la lengua castellana y lecto-escritura"/>
    <s v="1S"/>
    <n v="16594022"/>
    <s v="GARCÍA"/>
    <s v="CUEVA"/>
    <s v="MARTA"/>
    <s v="GARCÍA CUEVA, MARTA"/>
    <x v="1"/>
    <x v="0"/>
    <x v="1"/>
    <m/>
    <m/>
    <s v="magarccu"/>
    <s v="marta.garciac@unirioja.es"/>
    <n v="2"/>
    <n v="2"/>
    <n v="536"/>
    <s v="PROFESOR INTERINO"/>
    <s v="C01"/>
    <s v="TIEMPO COMPLETO"/>
    <s v="2018-09-24 00:00:00.0"/>
    <s v="2019-01-28 00:00:00.0"/>
    <s v="PI101418"/>
    <s v="PROFESOR CONTRATADO INTERINO"/>
    <s v="R106"/>
    <x v="5"/>
    <n v="195"/>
    <s v="DIDÁCTICA DE LA LENGUA Y LA LITERATURA"/>
  </r>
  <r>
    <x v="4"/>
    <n v="33437205"/>
    <x v="2"/>
    <n v="731"/>
    <s v="205202G"/>
    <s v="GRUPO-A"/>
    <s v="Literatura infantil en lengua castellana"/>
    <s v="GG"/>
    <s v="GRUPO GRANDE"/>
    <s v="205202G"/>
    <s v="TEORIA DE LITERATURA INFANTIL EN LENGUA CASTELLANA"/>
    <s v="GRUPO-A"/>
    <s v="Grupo de Teoria de LITERATURA INFANTIL EN LENGUA CASTELLANA"/>
    <s v="2S"/>
    <n v="33437205"/>
    <s v="ESCUDERO"/>
    <s v="BAZTAN"/>
    <s v="JUAN MANUEL"/>
    <s v="ESCUDERO BAZTAN, JUAN MANUEL"/>
    <x v="1"/>
    <x v="0"/>
    <x v="0"/>
    <m/>
    <m/>
    <s v="juescude"/>
    <s v="juan-manuel.escudero@unirioja.es"/>
    <n v="4"/>
    <n v="4"/>
    <n v="534"/>
    <s v="CONTRATADO DOCTOR -TIPO 1"/>
    <s v="C01"/>
    <s v="TIEMPO COMPLETO"/>
    <s v="2019-02-01 00:00:00.0"/>
    <s v="null"/>
    <s v="PI100711"/>
    <s v="PROFESOR CONTRATADO DOCTOR -TIPO 1"/>
    <s v="R106"/>
    <x v="5"/>
    <n v="195"/>
    <s v="DIDÁCTICA DE LA LENGUA Y LA LITERATURA"/>
  </r>
  <r>
    <x v="5"/>
    <n v="78871077"/>
    <x v="2"/>
    <n v="734"/>
    <s v="206101G"/>
    <s v="GRUPO-A"/>
    <s v="Psicología de la educación"/>
    <s v="GG"/>
    <s v="GRUPO GRANDE"/>
    <s v="206101G"/>
    <s v="GRUPO GRANDE DE PSICOLOGÍA DE LA EDUCACIÓN"/>
    <s v="GRUPO-A"/>
    <s v="Grupo Grande de PSICOLOGÍA DE LA EDUCACIÓN"/>
    <s v="1S"/>
    <n v="78871077"/>
    <s v="PÉREZ DE ALBÉNIZ"/>
    <s v="ITURRIAGA"/>
    <s v="ALICIA"/>
    <s v="PÉREZ DE ALBÉNIZ ITURRIAGA, ALICIA"/>
    <x v="0"/>
    <x v="0"/>
    <x v="0"/>
    <m/>
    <m/>
    <s v="alperei"/>
    <s v="alicia.perez@unirioja.es"/>
    <n v="4"/>
    <n v="4"/>
    <n v="504"/>
    <s v="PROFESOR TITULAR UNIVERSIDAD"/>
    <s v="01R"/>
    <s v="TIEMPO COMPLETO REDUCIDO"/>
    <s v="2017-09-15 00:00:00.0"/>
    <s v="null"/>
    <s v="DF100181"/>
    <s v="TITULAR DE UNIVERSIDAD"/>
    <s v="R115"/>
    <x v="2"/>
    <n v="735"/>
    <s v="PSICOLOGÍA EVOLUTIVA Y DE LA EDUCACIÓN"/>
  </r>
  <r>
    <x v="5"/>
    <n v="16527500"/>
    <x v="2"/>
    <n v="734"/>
    <s v="206101R"/>
    <s v="GRUPO-A2"/>
    <s v="Psicología de la educación"/>
    <s v="GR"/>
    <s v="GRUPO REDUCIDO"/>
    <s v="206101R"/>
    <s v="GRUPO REDUCIDO DE PSICOLOGÍA DE LA EDUCACIÓN"/>
    <s v="GRUPO-A2"/>
    <s v="Grupo Reducido de Psicología de la educación"/>
    <s v="1S"/>
    <n v="16527500"/>
    <s v="SOARES"/>
    <s v="SANTOS"/>
    <s v="MARÍA YOLANDA"/>
    <s v="SOARES SANTOS, MARÍA YOLANDA"/>
    <x v="0"/>
    <x v="0"/>
    <x v="1"/>
    <m/>
    <m/>
    <s v="masoares"/>
    <s v="maria-yolanda.soares@unirioja.es"/>
    <n v="2"/>
    <n v="2"/>
    <n v="536"/>
    <s v="PROFESOR INTERINO"/>
    <s v="C01"/>
    <s v="TIEMPO COMPLETO"/>
    <s v="2014-09-15 00:00:00.0"/>
    <s v="null"/>
    <s v="PI100981"/>
    <s v="PROFESOR CONTRATADO INTERINO"/>
    <s v="R115"/>
    <x v="2"/>
    <n v="735"/>
    <s v="PSICOLOGÍA EVOLUTIVA Y DE LA EDUCACIÓN"/>
  </r>
  <r>
    <x v="5"/>
    <n v="72823017"/>
    <x v="2"/>
    <n v="736"/>
    <s v="206103G"/>
    <s v="GRUPO-A"/>
    <s v="Sociedad, familia y tutoría"/>
    <s v="GG"/>
    <s v="GRUPO GRANDE"/>
    <s v="206103G"/>
    <s v="GRUPO GRANDE DE SOCIEDAD, FAMILIA Y TUTORIA"/>
    <s v="GRUPO-A"/>
    <s v="Grupo Grande de SOCIEDAD, FAMILIA Y TUTORIA"/>
    <s v="1S"/>
    <n v="72823017"/>
    <s v="BOGINO"/>
    <s v="LARRAMBEBERE"/>
    <s v="MARÍA VICTORIA"/>
    <s v="BOGINO LARRAMBEBERE, MARÍA VICTORIA"/>
    <x v="1"/>
    <x v="0"/>
    <x v="1"/>
    <m/>
    <m/>
    <s v="mabogino"/>
    <s v="maria-victoria.bogino@unirioja.es"/>
    <n v="2"/>
    <n v="2"/>
    <n v="536"/>
    <s v="PROFESOR INTERINO"/>
    <s v="P06"/>
    <s v="TIEMPO PARCIAL (6+6 HORAS)"/>
    <s v="2018-09-18 00:00:00.0"/>
    <s v="null"/>
    <s v="PI101392"/>
    <s v="PROFESOR CONTRATADO INTERINO"/>
    <s v="R114"/>
    <x v="3"/>
    <n v="775"/>
    <s v="SOCIOLOGÍA"/>
  </r>
  <r>
    <x v="5"/>
    <n v="42819023"/>
    <x v="2"/>
    <n v="737"/>
    <s v="206104G"/>
    <s v="GRUPO-A"/>
    <s v="Psicología del desarrollo"/>
    <s v="GG"/>
    <s v="GRUPO GRANDE"/>
    <s v="206104G"/>
    <s v="GRUPO GRANDE DE PSICOLOGÍA DEL DESARROLLO"/>
    <s v="GRUPO-A"/>
    <s v="Grupo Grande de PSICOLOGÍA DEL DESARROLLO"/>
    <s v="AN"/>
    <n v="42819023"/>
    <s v="URRACA"/>
    <s v="MARTÍNEZ"/>
    <s v="MARÍA LUZ"/>
    <s v="URRACA MARTÍNEZ, MARÍA LUZ"/>
    <x v="0"/>
    <x v="0"/>
    <x v="0"/>
    <m/>
    <m/>
    <s v="maurraca"/>
    <s v="maria-luz.urraca@unirioja.es"/>
    <n v="8"/>
    <n v="8"/>
    <n v="536"/>
    <s v="PROFESOR INTERINO"/>
    <s v="C01"/>
    <s v="TIEMPO COMPLETO"/>
    <s v="2012-09-01 00:00:00.0"/>
    <s v="null"/>
    <s v="PI100843"/>
    <s v="PROFESOR CONTRATADO INTERINO"/>
    <s v="R115"/>
    <x v="2"/>
    <n v="735"/>
    <s v="PSICOLOGÍA EVOLUTIVA Y DE LA EDUCACIÓN"/>
  </r>
  <r>
    <x v="5"/>
    <n v="16618049"/>
    <x v="2"/>
    <n v="737"/>
    <s v="206104G"/>
    <s v="GRUPO-B"/>
    <s v="Psicología del desarrollo"/>
    <s v="GG"/>
    <s v="GRUPO GRANDE"/>
    <s v="206104G"/>
    <s v="GRUPO GRANDE DE PSICOLOGÍA DEL DESARROLLO"/>
    <s v="GRUPO-B"/>
    <s v="Grupo Grande de PSICOLOGÍA DEL DESARROLLO"/>
    <s v="AN"/>
    <n v="16618049"/>
    <s v="PÉREZ"/>
    <s v="SÁENZ"/>
    <s v="JULIA"/>
    <s v="PÉREZ SÁENZ, JULIA"/>
    <x v="1"/>
    <x v="0"/>
    <x v="1"/>
    <m/>
    <m/>
    <s v="juperesa"/>
    <s v="julia.perez@unirioja.es"/>
    <n v="2"/>
    <n v="2"/>
    <n v="532"/>
    <s v="LABORAL DOCENTE-ASOCIADO"/>
    <s v="P05"/>
    <s v="TIEMPO PARCIAL (5+5 HORAS)"/>
    <s v="2018-10-10 00:00:00.0"/>
    <s v="2019-09-14 00:00:00.0"/>
    <s v="PI101441"/>
    <s v="PROFESOR ASOCIADO"/>
    <s v="R115"/>
    <x v="2"/>
    <n v="735"/>
    <s v="PSICOLOGÍA EVOLUTIVA Y DE LA EDUCACIÓN"/>
  </r>
  <r>
    <x v="5"/>
    <n v="5384326"/>
    <x v="2"/>
    <n v="738"/>
    <s v="206105G"/>
    <s v="GRUPO-A"/>
    <s v="Didáctica general en educación primaria"/>
    <s v="GG"/>
    <s v="GRUPO GRANDE"/>
    <s v="206105G"/>
    <s v="GRUPO GRANDE DE DIDÁCTICA GENERAL EN EDUCACIÓN PRIMARIA"/>
    <s v="GRUPO-A"/>
    <s v="Grupo Grande de DIDÁCTICA GENERAL EN EDUCACIÓN PRIMARIA"/>
    <s v="2S"/>
    <n v="5384326"/>
    <s v="ÁLVAREZ"/>
    <s v="IRARRETA"/>
    <s v="M.ª ALMUDENA"/>
    <s v="ÁLVAREZ IRARRETA, M.ª ALMUDENA"/>
    <x v="1"/>
    <x v="0"/>
    <x v="0"/>
    <m/>
    <m/>
    <s v="maalvai"/>
    <s v="m-almudena.alvarez@unirioja.es"/>
    <n v="2.5"/>
    <n v="2.5"/>
    <n v="532"/>
    <s v="LABORAL DOCENTE-ASOCIADO"/>
    <s v="P05"/>
    <s v="TIEMPO PARCIAL (5+5 HORAS)"/>
    <s v="2018-09-17 00:00:00.0"/>
    <s v="2019-09-14 00:00:00.0"/>
    <s v="PI101292"/>
    <s v="PROFESOR ASOCIADO"/>
    <s v="R115"/>
    <x v="2"/>
    <n v="215"/>
    <s v="DIDÁCTICA Y ORGANIZACIÓN ESCOLAR"/>
  </r>
  <r>
    <x v="5"/>
    <n v="16611235"/>
    <x v="2"/>
    <n v="738"/>
    <s v="206105G"/>
    <s v="GRUPO-A"/>
    <s v="Didáctica general en educación primaria"/>
    <s v="GG"/>
    <s v="GRUPO GRANDE"/>
    <s v="206105G"/>
    <s v="GRUPO GRANDE DE DIDÁCTICA GENERAL EN EDUCACIÓN PRIMARIA"/>
    <s v="GRUPO-A"/>
    <s v="Grupo Grande de DIDÁCTICA GENERAL EN EDUCACIÓN PRIMARIA"/>
    <s v="2S"/>
    <n v="16611235"/>
    <s v="FERNÁNDEZ"/>
    <s v="PASTOR"/>
    <s v="SERGIO"/>
    <s v="FERNÁNDEZ PASTOR, SERGIO"/>
    <x v="1"/>
    <x v="0"/>
    <x v="1"/>
    <m/>
    <m/>
    <s v="sefernp"/>
    <s v="sergio.fernandezp@unirioja.es"/>
    <n v="1.5"/>
    <n v="1.5"/>
    <n v="532"/>
    <s v="LABORAL DOCENTE-ASOCIADO"/>
    <s v="P06"/>
    <s v="TIEMPO PARCIAL (6+6 HORAS)"/>
    <s v="2017-09-15 00:00:00.0"/>
    <s v="2019-09-14 00:00:00.0"/>
    <s v="PI101293"/>
    <s v="PROFESOR ASOCIADO"/>
    <s v="R115"/>
    <x v="2"/>
    <n v="215"/>
    <s v="DIDÁCTICA Y ORGANIZACIÓN ESCOLAR"/>
  </r>
  <r>
    <x v="5"/>
    <n v="29032967"/>
    <x v="2"/>
    <n v="738"/>
    <s v="206105G"/>
    <s v="GRUPO-B"/>
    <s v="Didáctica general en educación primaria"/>
    <s v="GG"/>
    <s v="GRUPO GRANDE"/>
    <s v="206105G"/>
    <s v="GRUPO GRANDE DE DIDÁCTICA GENERAL EN EDUCACIÓN PRIMARIA"/>
    <s v="GRUPO-B"/>
    <s v="Grupo Grande de DIDÁCTICA GENERAL EN EDUCACIÓN PRIMARIA"/>
    <s v="2S"/>
    <n v="29032967"/>
    <s v="SUBERVIOLA"/>
    <s v="OVEJAS"/>
    <s v="IRATXE"/>
    <s v="SUBERVIOLA OVEJAS, IRATXE"/>
    <x v="0"/>
    <x v="0"/>
    <x v="1"/>
    <m/>
    <m/>
    <s v="irsuberv"/>
    <s v="iratxe.suberviola@unirioja.es"/>
    <n v="2.5"/>
    <n v="2.5"/>
    <n v="532"/>
    <s v="LABORAL DOCENTE-ASOCIADO"/>
    <s v="P06"/>
    <s v="TIEMPO PARCIAL (6+6 HORAS)"/>
    <s v="2016-09-15 00:00:00.0"/>
    <s v="2019-09-14 00:00:00.0"/>
    <s v="PI101133"/>
    <s v="PROFESOR ASOCIADO"/>
    <s v="R115"/>
    <x v="2"/>
    <n v="215"/>
    <s v="DIDÁCTICA Y ORGANIZACIÓN ESCOLAR"/>
  </r>
  <r>
    <x v="5"/>
    <n v="16532195"/>
    <x v="2"/>
    <n v="739"/>
    <s v="206106G"/>
    <s v="GRUPO-A"/>
    <s v="Trastornos del desarrollo y dificultad de aprendizaje"/>
    <s v="GG"/>
    <s v="GRUPO GRANDE"/>
    <s v="206106G"/>
    <s v="GRUPO GRANDE DE TRASTORNOS DEL DESARROLLO Y DIFICULTAD DE APRENDIZAJE"/>
    <s v="GRUPO-A"/>
    <s v="Grupo Grande de TRASTORNOS DEL DESARROLLO Y DIFICULTAD DE APRENDIZAJE"/>
    <s v="1S"/>
    <n v="16532195"/>
    <s v="PASCUAL"/>
    <s v="SUFRATE"/>
    <s v="MARÍA TERESA"/>
    <s v="PASCUAL SUFRATE, MARÍA TERESA"/>
    <x v="0"/>
    <x v="0"/>
    <x v="0"/>
    <m/>
    <m/>
    <s v="tpascual"/>
    <s v="teresa.pascual@unirioja.es"/>
    <n v="4"/>
    <n v="4"/>
    <n v="504"/>
    <s v="PROFESOR TITULAR UNIVERSIDAD"/>
    <s v="01A"/>
    <s v="TIEMPO COMPLETO AMPLIADO"/>
    <s v="2017-04-12 00:00:00.0"/>
    <s v="null"/>
    <s v="DF3607"/>
    <s v="PROFESOR TITULAR DE UNIVERSIDAD"/>
    <s v="R115"/>
    <x v="2"/>
    <n v="735"/>
    <s v="PSICOLOGÍA EVOLUTIVA Y DE LA EDUCACIÓN"/>
  </r>
  <r>
    <x v="5"/>
    <n v="16536389"/>
    <x v="2"/>
    <n v="739"/>
    <s v="206106G"/>
    <s v="GRUPO-B"/>
    <s v="Trastornos del desarrollo y dificultad de aprendizaje"/>
    <s v="GG"/>
    <s v="GRUPO GRANDE"/>
    <s v="206106G"/>
    <s v="GRUPO GRANDE DE TRASTORNOS DEL DESARROLLO Y DIFICULTAD DE APRENDIZAJE"/>
    <s v="GRUPO-B"/>
    <s v="Grupo Grande de TRASTORNOS DEL DESARROLLO Y DIFICULTAD DE APRENDIZAJE"/>
    <s v="1S"/>
    <n v="16536389"/>
    <s v="LOZANO"/>
    <s v="HERCE"/>
    <s v="ROBERTO"/>
    <s v="LOZANO HERCE, ROBERTO"/>
    <x v="0"/>
    <x v="0"/>
    <x v="0"/>
    <m/>
    <m/>
    <s v="rolozano"/>
    <s v="roberto.lozano@unirioja.es"/>
    <n v="4"/>
    <n v="4"/>
    <n v="532"/>
    <s v="LABORAL DOCENTE-ASOCIADO"/>
    <s v="P02"/>
    <s v="TIEMPO PARCIAL (2+2 HORAS)"/>
    <s v="2018-09-17 00:00:00.0"/>
    <s v="2019-09-14 00:00:00.0"/>
    <s v="PI101402"/>
    <s v="PROFESOR ASOCIADO A TIEMPO PARCIAL 2+2"/>
    <s v="R115"/>
    <x v="2"/>
    <n v="735"/>
    <s v="PSICOLOGÍA EVOLUTIVA Y DE LA EDUCACIÓN"/>
  </r>
  <r>
    <x v="4"/>
    <n v="16617135"/>
    <x v="2"/>
    <n v="743"/>
    <s v="014G"/>
    <s v="GRUPO-D"/>
    <s v="Idioma moderno I: Inglés"/>
    <s v="GG"/>
    <s v="GRUPO GRANDE"/>
    <s v="014G"/>
    <s v="TEORIA DE IDIOMA MODERNO I: INGLÉS"/>
    <s v="GRUPO-D"/>
    <s v="Grupo de Teoria de IDIOMA MODERNO I: INGLÉS"/>
    <s v="1S"/>
    <n v="16617135"/>
    <s v="METOLA"/>
    <s v="RODRÍGUEZ"/>
    <s v="DARÍO"/>
    <s v="METOLA RODRÍGUEZ, DARÍO"/>
    <x v="1"/>
    <x v="0"/>
    <x v="1"/>
    <m/>
    <m/>
    <s v="dametola"/>
    <s v="dario.metola@unirioja.es"/>
    <n v="3"/>
    <n v="3"/>
    <n v="536"/>
    <s v="PROFESOR INTERINO"/>
    <s v="P06"/>
    <s v="TIEMPO PARCIAL (6+6 HORAS)"/>
    <s v="2018-09-17 00:00:00.0"/>
    <s v="2019-01-04 00:00:00.0"/>
    <s v="PI101413"/>
    <s v="PROFESOR CONTRATADO INTERINO"/>
    <s v="R107"/>
    <x v="6"/>
    <n v="345"/>
    <s v="FILOLOGÍA INGLESA"/>
  </r>
  <r>
    <x v="4"/>
    <n v="16641973"/>
    <x v="2"/>
    <n v="743"/>
    <s v="014LI"/>
    <s v="GRUPO-D2"/>
    <s v="Idioma moderno I: Inglés"/>
    <s v="GLI"/>
    <s v="GRUPO DE LABORATORIO DE IDIOMAS"/>
    <s v="014LI"/>
    <s v="PRÁCTICAS DE LABORATORIO DE IDIOMA MODERNO I: INGLÉS"/>
    <s v="GRUPO-D2"/>
    <s v="Grupo de Laboratorio de Idioma de Idioma moderno I: inglés"/>
    <s v="1S"/>
    <n v="16641973"/>
    <s v="LOZANO"/>
    <s v="PALACIO"/>
    <s v="INÉS"/>
    <s v="LOZANO PALACIO, INÉS"/>
    <x v="1"/>
    <x v="0"/>
    <x v="1"/>
    <m/>
    <m/>
    <s v="inlozano"/>
    <s v="ines.lozano@alum.unirioja.es"/>
    <n v="1.5"/>
    <n v="1.5"/>
    <n v="121"/>
    <s v="PERSONAL INVESTIGADOR EN FORMACIÓN"/>
    <n v="0"/>
    <s v="_"/>
    <s v="2017-10-15 00:00:00.0"/>
    <s v="2018-10-14 00:00:00.0"/>
    <s v="D07BECARIO4"/>
    <s v="PERSONAL INVESTIGADOR PREDOCTORAL EN FORMACIÓN"/>
    <s v="R107"/>
    <x v="6"/>
    <n v="345"/>
    <s v="FILOLOGÍA INGLESA"/>
  </r>
  <r>
    <x v="5"/>
    <n v="16520166"/>
    <x v="2"/>
    <n v="743"/>
    <s v="014G"/>
    <s v="GRUPO-A"/>
    <s v="Idioma moderno I: Inglés"/>
    <s v="GG"/>
    <s v="GRUPO GRANDE"/>
    <s v="014G"/>
    <s v="TEORIA DE IDIOMA MODERNO I: INGLÉS"/>
    <s v="GRUPO-A"/>
    <s v="Grupo de Teoria de IDIOMA MODERNO I: INGLÉS"/>
    <s v="1S"/>
    <n v="16520166"/>
    <s v="SANTANA"/>
    <s v="MARTÍNEZ"/>
    <s v="PEDRO"/>
    <s v="SANTANA MARTÍNEZ, PEDRO"/>
    <x v="1"/>
    <x v="0"/>
    <x v="0"/>
    <m/>
    <m/>
    <s v="psantana"/>
    <s v="pedro.santana@unirioja.es"/>
    <n v="3"/>
    <n v="3"/>
    <n v="504"/>
    <s v="PROFESOR TITULAR UNIVERSIDAD"/>
    <s v="01A"/>
    <s v="TIEMPO COMPLETO AMPLIADO"/>
    <s v="2012-09-01 00:00:00.0"/>
    <s v="null"/>
    <s v="DF31690"/>
    <s v="TITULAR DE UNIVERSIDAD"/>
    <s v="R107"/>
    <x v="6"/>
    <n v="345"/>
    <s v="FILOLOGÍA INGLESA"/>
  </r>
  <r>
    <x v="5"/>
    <n v="16607430"/>
    <x v="2"/>
    <n v="743"/>
    <s v="014G"/>
    <s v="GRUPO-B"/>
    <s v="Idioma moderno I: Inglés"/>
    <s v="GG"/>
    <s v="GRUPO GRANDE"/>
    <s v="014G"/>
    <s v="TEORIA DE IDIOMA MODERNO I: INGLÉS"/>
    <s v="GRUPO-B"/>
    <s v="Grupo de Teoria de IDIOMA MODERNO I: INGLÉS"/>
    <s v="1S"/>
    <n v="16607430"/>
    <s v="ARRIBAS"/>
    <s v="GARCÍA"/>
    <s v="MARIO"/>
    <s v="ARRIBAS GARCÍA, MARIO"/>
    <x v="1"/>
    <x v="0"/>
    <x v="1"/>
    <m/>
    <m/>
    <s v="maarriba"/>
    <s v="mario.arribas@alum.unirioja.es"/>
    <n v="3"/>
    <n v="3"/>
    <n v="532"/>
    <s v="LABORAL DOCENTE-ASOCIADO"/>
    <s v="P03"/>
    <s v="TIEMPO PARCIAL (3+3 HORAS)"/>
    <s v="2018-09-17 00:00:00.0"/>
    <s v="2019-09-14 00:00:00.0"/>
    <s v="PI101407"/>
    <s v="PROFESOR ASOCIADO"/>
    <s v="R107"/>
    <x v="6"/>
    <n v="345"/>
    <s v="FILOLOGÍA INGLESA"/>
  </r>
  <r>
    <x v="5"/>
    <n v="25142660"/>
    <x v="2"/>
    <n v="743"/>
    <s v="014G"/>
    <s v="GRUPO-C"/>
    <s v="Idioma moderno I: Inglés"/>
    <s v="GG"/>
    <s v="GRUPO GRANDE"/>
    <s v="014G"/>
    <s v="TEORIA DE IDIOMA MODERNO I: INGLÉS"/>
    <s v="GRUPO-C"/>
    <s v="Grupo de Teoria de IDIOMA MODERNO I: INGLÉS"/>
    <s v="1S"/>
    <n v="25142660"/>
    <s v="GARCÍA"/>
    <s v="ALAMÁN"/>
    <s v="MARTA"/>
    <s v="GARCÍA ALAMÁN, MARTA"/>
    <x v="0"/>
    <x v="0"/>
    <x v="1"/>
    <m/>
    <m/>
    <s v="magarcala"/>
    <s v="marta.garciaa@unirioja.es"/>
    <n v="3"/>
    <n v="3"/>
    <n v="532"/>
    <s v="LABORAL DOCENTE-ASOCIADO"/>
    <s v="P03"/>
    <s v="TIEMPO PARCIAL (3+3 HORAS)"/>
    <s v="2018-09-17 00:00:00.0"/>
    <s v="2019-09-14 00:00:00.0"/>
    <s v="PI101374"/>
    <s v="PROFESOR ASOCIADO"/>
    <s v="R107"/>
    <x v="6"/>
    <n v="345"/>
    <s v="FILOLOGÍA INGLESA"/>
  </r>
  <r>
    <x v="5"/>
    <n v="47106053"/>
    <x v="2"/>
    <n v="743"/>
    <s v="014LI"/>
    <s v="GRUPO-A1"/>
    <s v="Idioma moderno I: Inglés"/>
    <s v="GLI"/>
    <s v="GRUPO DE LABORATORIO DE IDIOMAS"/>
    <s v="014LI"/>
    <s v="PRÁCTICAS DE LABORATORIO DE IDIOMA MODERNO I: INGLÉS"/>
    <s v="GRUPO-A1"/>
    <s v="Grupo de Laboratorio de Idioma de Idioma moderno I: inglés"/>
    <s v="1S"/>
    <n v="47106053"/>
    <s v="FIDALGO"/>
    <s v="ALLO"/>
    <s v="LUISA"/>
    <s v="FIDALGO ALLO, LUISA"/>
    <x v="1"/>
    <x v="0"/>
    <x v="0"/>
    <m/>
    <m/>
    <s v="lufidalg"/>
    <s v="luisa.fidalgoa@unirioja.es"/>
    <n v="1.5"/>
    <n v="1.5"/>
    <n v="536"/>
    <s v="PROFESOR INTERINO"/>
    <s v="C01"/>
    <s v="TIEMPO COMPLETO"/>
    <s v="2017-09-15 00:00:00.0"/>
    <s v="null"/>
    <s v="PI101261"/>
    <s v="PROFESOR CONTRATADO INTERINO"/>
    <s v="R107"/>
    <x v="6"/>
    <n v="345"/>
    <s v="FILOLOGÍA INGLESA"/>
  </r>
  <r>
    <x v="5"/>
    <n v="16521187"/>
    <x v="2"/>
    <n v="743"/>
    <s v="014LI"/>
    <s v="GRUPO-B1"/>
    <s v="Idioma moderno I: Inglés"/>
    <s v="GLI"/>
    <s v="GRUPO DE LABORATORIO DE IDIOMAS"/>
    <s v="014LI"/>
    <s v="PRÁCTICAS DE LABORATORIO DE IDIOMA MODERNO I: INGLÉS"/>
    <s v="GRUPO-B1"/>
    <s v="Grupo de Laboratorio de Idioma de Idioma moderno I: inglés"/>
    <s v="1S"/>
    <n v="16521187"/>
    <s v="ÁLVARO"/>
    <s v="ROJO"/>
    <s v="Mª CONCEPCIÓN"/>
    <s v="ÁLVARO ROJO, Mª CONCEPCIÓN"/>
    <x v="1"/>
    <x v="0"/>
    <x v="1"/>
    <m/>
    <m/>
    <s v="mcalvaro"/>
    <s v="m-concepcion.alvaro@unirioja.es"/>
    <n v="1.5"/>
    <n v="1.5"/>
    <n v="532"/>
    <s v="LABORAL DOCENTE-ASOCIADO"/>
    <s v="P04"/>
    <s v="TIEMPO PARCIAL (4+4 HORAS)"/>
    <s v="2017-09-15 00:00:00.0"/>
    <s v="2019-09-14 00:00:00.0"/>
    <s v="PI101257"/>
    <s v="PROFESOR ASOCIADO"/>
    <s v="R107"/>
    <x v="6"/>
    <n v="345"/>
    <s v="FILOLOGÍA INGLESA"/>
  </r>
  <r>
    <x v="5"/>
    <n v="45663944"/>
    <x v="2"/>
    <n v="743"/>
    <s v="014LI"/>
    <s v="GRUPO-B2"/>
    <s v="Idioma moderno I: Inglés"/>
    <s v="GLI"/>
    <s v="GRUPO DE LABORATORIO DE IDIOMAS"/>
    <s v="014LI"/>
    <s v="PRÁCTICAS DE LABORATORIO DE IDIOMA MODERNO I: INGLÉS"/>
    <s v="GRUPO-B2"/>
    <s v="Grupo de Laboratorio de Idioma de Idioma moderno I: inglés"/>
    <s v="1S"/>
    <n v="45663944"/>
    <s v="GARRETAS"/>
    <s v="FERNÁNDEZ"/>
    <s v="VIRGINIA"/>
    <s v="GARRETAS FERNÁNDEZ, VIRGINIA"/>
    <x v="1"/>
    <x v="0"/>
    <x v="1"/>
    <m/>
    <m/>
    <s v="vigarret"/>
    <s v="virginia.garretas@unirioja.es"/>
    <n v="1.5"/>
    <n v="1.5"/>
    <n v="532"/>
    <s v="LABORAL DOCENTE-ASOCIADO"/>
    <s v="P03"/>
    <s v="TIEMPO PARCIAL (3+3 HORAS)"/>
    <s v="2016-09-15 00:00:00.0"/>
    <s v="2019-09-14 00:00:00.0"/>
    <s v="PI101120"/>
    <s v="PROFESOR ASOCIADO"/>
    <s v="R107"/>
    <x v="6"/>
    <n v="345"/>
    <s v="FILOLOGÍA INGLESA"/>
  </r>
  <r>
    <x v="6"/>
    <n v="16593055"/>
    <x v="0"/>
    <n v="743"/>
    <s v="014G"/>
    <s v="GRUPO-E"/>
    <s v="Idioma moderno I: Inglés"/>
    <s v="GG"/>
    <s v="GRUPO GRANDE"/>
    <s v="014G"/>
    <s v="TEORIA DE IDIOMA MODERNO I: INGLÉS"/>
    <s v="GRUPO-E"/>
    <s v="Grupo de Teoria de IDIOMA MODERNO I: INGLÉS"/>
    <s v="1S"/>
    <n v="16593055"/>
    <s v="NOVO"/>
    <s v="URRACA"/>
    <s v="CARMEN"/>
    <s v="NOVO URRACA, CARMEN"/>
    <x v="1"/>
    <x v="0"/>
    <x v="0"/>
    <m/>
    <m/>
    <s v="canovo"/>
    <s v="carmen.novo@unirioja.es"/>
    <n v="3"/>
    <n v="3"/>
    <n v="536"/>
    <s v="PROFESOR INTERINO"/>
    <s v="C01"/>
    <s v="TIEMPO COMPLETO"/>
    <s v="2018-09-17 00:00:00.0"/>
    <s v="null"/>
    <s v="PI101369"/>
    <s v="PROFESOR CONTRATADO INTERINO"/>
    <s v="R107"/>
    <x v="6"/>
    <n v="345"/>
    <s v="FILOLOGÍA INGLESA"/>
  </r>
  <r>
    <x v="6"/>
    <n v="16626763"/>
    <x v="0"/>
    <n v="743"/>
    <s v="014LI"/>
    <s v="GRUPO-E1"/>
    <s v="Idioma moderno I: Inglés"/>
    <s v="GLI"/>
    <s v="GRUPO DE LABORATORIO DE IDIOMAS"/>
    <s v="014LI"/>
    <s v="PRÁCTICAS DE LABORATORIO DE IDIOMA MODERNO I: INGLÉS"/>
    <s v="GRUPO-E1"/>
    <s v="Grupo de Laboratorio de Idioma de Idioma moderno I: inglés"/>
    <s v="1S"/>
    <n v="16626763"/>
    <s v="OJANGUREN"/>
    <s v="LÓPEZ"/>
    <s v="ANA ELVIRA"/>
    <s v="OJANGUREN LÓPEZ, ANA ELVIRA"/>
    <x v="1"/>
    <x v="0"/>
    <x v="1"/>
    <m/>
    <m/>
    <s v="anojangu"/>
    <s v="ana-elvira.ojanguren@unirioja.es"/>
    <n v="0.8"/>
    <n v="0.8"/>
    <n v="536"/>
    <s v="PROFESOR INTERINO"/>
    <s v="C01"/>
    <s v="TIEMPO COMPLETO"/>
    <s v="2019-01-29 00:00:00.0"/>
    <s v="null"/>
    <s v="PI101370"/>
    <s v="PROFESOR CONTRATADO INTERINO"/>
    <s v="R107"/>
    <x v="6"/>
    <n v="345"/>
    <s v="FILOLOGÍA INGLESA"/>
  </r>
  <r>
    <x v="6"/>
    <n v="75147826"/>
    <x v="0"/>
    <n v="743"/>
    <s v="014LI"/>
    <s v="GRUPO-E1"/>
    <s v="Idioma moderno I: Inglés"/>
    <s v="GLI"/>
    <s v="GRUPO DE LABORATORIO DE IDIOMAS"/>
    <s v="014LI"/>
    <s v="PRÁCTICAS DE LABORATORIO DE IDIOMA MODERNO I: INGLÉS"/>
    <s v="GRUPO-E1"/>
    <s v="Grupo de Laboratorio de Idioma de Idioma moderno I: inglés"/>
    <s v="1S"/>
    <n v="75147826"/>
    <s v="GÓMEZ"/>
    <s v="JIMÉNEZ"/>
    <s v="EVA MARÍA"/>
    <s v="GÓMEZ JIMÉNEZ, EVA MARÍA"/>
    <x v="1"/>
    <x v="0"/>
    <x v="1"/>
    <m/>
    <m/>
    <s v="evgomej"/>
    <s v="eva-maria.gomez@unirioja.es"/>
    <n v="0.7"/>
    <n v="0.7"/>
    <n v="536"/>
    <s v="PROFESOR INTERINO"/>
    <s v="C01"/>
    <s v="TIEMPO COMPLETO"/>
    <s v="2018-09-17 00:00:00.0"/>
    <s v="2018-11-14 00:00:00.0"/>
    <s v="PI101370"/>
    <s v="PROFESOR CONTRATADO INTERINO"/>
    <s v="R107"/>
    <x v="6"/>
    <n v="345"/>
    <s v="FILOLOGÍA INGLESA"/>
  </r>
  <r>
    <x v="8"/>
    <n v="16593055"/>
    <x v="2"/>
    <n v="743"/>
    <s v="014G"/>
    <s v="GRUPO-E"/>
    <s v="Idioma moderno I: Inglés"/>
    <s v="GG"/>
    <s v="GRUPO GRANDE"/>
    <s v="014G"/>
    <s v="TEORIA DE IDIOMA MODERNO I: INGLÉS"/>
    <s v="GRUPO-E"/>
    <s v="Grupo de Teoria de IDIOMA MODERNO I: INGLÉS"/>
    <s v="1S"/>
    <n v="16593055"/>
    <s v="NOVO"/>
    <s v="URRACA"/>
    <s v="CARMEN"/>
    <s v="NOVO URRACA, CARMEN"/>
    <x v="1"/>
    <x v="0"/>
    <x v="0"/>
    <m/>
    <m/>
    <s v="canovo"/>
    <s v="carmen.novo@unirioja.es"/>
    <n v="3"/>
    <m/>
    <n v="536"/>
    <s v="PROFESOR INTERINO"/>
    <s v="C01"/>
    <s v="TIEMPO COMPLETO"/>
    <s v="2018-09-17 00:00:00.0"/>
    <s v="null"/>
    <s v="PI101369"/>
    <s v="PROFESOR CONTRATADO INTERINO"/>
    <s v="R107"/>
    <x v="6"/>
    <n v="345"/>
    <s v="FILOLOGÍA INGLESA"/>
  </r>
  <r>
    <x v="8"/>
    <n v="16626763"/>
    <x v="2"/>
    <n v="743"/>
    <s v="014LI"/>
    <s v="GRUPO-E3"/>
    <s v="Idioma moderno I: Inglés"/>
    <s v="GLI"/>
    <s v="GRUPO DE LABORATORIO DE IDIOMAS"/>
    <s v="014LI"/>
    <s v="PRÁCTICAS DE LABORATORIO DE IDIOMA MODERNO I: INGLÉS"/>
    <s v="GRUPO-E3"/>
    <s v="Grupo de Laboratorio de Idioma de Idioma moderno I: inglés"/>
    <s v="1S"/>
    <n v="16626763"/>
    <s v="OJANGUREN"/>
    <s v="LÓPEZ"/>
    <s v="ANA ELVIRA"/>
    <s v="OJANGUREN LÓPEZ, ANA ELVIRA"/>
    <x v="1"/>
    <x v="0"/>
    <x v="1"/>
    <m/>
    <m/>
    <s v="anojangu"/>
    <s v="ana-elvira.ojanguren@unirioja.es"/>
    <n v="0.8"/>
    <n v="0.8"/>
    <n v="536"/>
    <s v="PROFESOR INTERINO"/>
    <s v="C01"/>
    <s v="TIEMPO COMPLETO"/>
    <s v="2019-01-29 00:00:00.0"/>
    <s v="null"/>
    <s v="PI101370"/>
    <s v="PROFESOR CONTRATADO INTERINO"/>
    <s v="R107"/>
    <x v="6"/>
    <n v="345"/>
    <s v="FILOLOGÍA INGLESA"/>
  </r>
  <r>
    <x v="8"/>
    <n v="75147826"/>
    <x v="2"/>
    <n v="743"/>
    <s v="014LI"/>
    <s v="GRUPO-E3"/>
    <s v="Idioma moderno I: Inglés"/>
    <s v="GLI"/>
    <s v="GRUPO DE LABORATORIO DE IDIOMAS"/>
    <s v="014LI"/>
    <s v="PRÁCTICAS DE LABORATORIO DE IDIOMA MODERNO I: INGLÉS"/>
    <s v="GRUPO-E3"/>
    <s v="Grupo de Laboratorio de Idioma de Idioma moderno I: inglés"/>
    <s v="1S"/>
    <n v="75147826"/>
    <s v="GÓMEZ"/>
    <s v="JIMÉNEZ"/>
    <s v="EVA MARÍA"/>
    <s v="GÓMEZ JIMÉNEZ, EVA MARÍA"/>
    <x v="1"/>
    <x v="0"/>
    <x v="1"/>
    <m/>
    <m/>
    <s v="evgomej"/>
    <s v="eva-maria.gomez@unirioja.es"/>
    <n v="0.7"/>
    <n v="0.7"/>
    <n v="536"/>
    <s v="PROFESOR INTERINO"/>
    <s v="C01"/>
    <s v="TIEMPO COMPLETO"/>
    <s v="2018-09-17 00:00:00.0"/>
    <s v="2018-11-14 00:00:00.0"/>
    <s v="PI101370"/>
    <s v="PROFESOR CONTRATADO INTERINO"/>
    <s v="R107"/>
    <x v="6"/>
    <n v="345"/>
    <s v="FILOLOGÍA INGLESA"/>
  </r>
  <r>
    <x v="9"/>
    <n v="16591198"/>
    <x v="2"/>
    <n v="743"/>
    <s v="014G"/>
    <s v="GRUPO-F"/>
    <s v="Idioma moderno I: Inglés"/>
    <s v="GG"/>
    <s v="GRUPO GRANDE"/>
    <s v="014G"/>
    <s v="TEORIA DE IDIOMA MODERNO I: INGLÉS"/>
    <s v="GRUPO-F"/>
    <s v="Grupo de Teoria de IDIOMA MODERNO I: INGLÉS"/>
    <s v="1S"/>
    <n v="16591198"/>
    <s v="DÍEZ"/>
    <s v="VELASCO"/>
    <s v="OLGA ISABEL"/>
    <s v="DÍEZ VELASCO, OLGA ISABEL"/>
    <x v="0"/>
    <x v="0"/>
    <x v="0"/>
    <m/>
    <m/>
    <s v="oldiez"/>
    <s v="olga-isabel.diez@unirioja.es"/>
    <n v="3"/>
    <n v="3"/>
    <n v="532"/>
    <s v="LABORAL DOCENTE-ASOCIADO"/>
    <s v="P03"/>
    <s v="TIEMPO PARCIAL (3+3 HORAS)"/>
    <s v="2016-09-15 00:00:00.0"/>
    <s v="2019-09-14 00:00:00.0"/>
    <s v="PI101035"/>
    <s v="PROFESOR ASOCIADO"/>
    <s v="R107"/>
    <x v="6"/>
    <n v="345"/>
    <s v="FILOLOGÍA INGLESA"/>
  </r>
  <r>
    <x v="9"/>
    <n v="16626817"/>
    <x v="2"/>
    <n v="743"/>
    <s v="014LI"/>
    <s v="GRUPO-F1"/>
    <s v="Idioma moderno I: Inglés"/>
    <s v="GLI"/>
    <s v="GRUPO DE LABORATORIO DE IDIOMAS"/>
    <s v="014LI"/>
    <s v="PRÁCTICAS DE LABORATORIO DE IDIOMA MODERNO I: INGLÉS"/>
    <s v="GRUPO-F1"/>
    <s v="Grupo de Laboratorio de Idioma de Idioma moderno I: inglés"/>
    <s v="1S"/>
    <n v="16626817"/>
    <s v="GONZÁLEZ"/>
    <s v="GARCÍA"/>
    <s v="JONATAN"/>
    <s v="GONZÁLEZ GARCÍA, JONATAN"/>
    <x v="1"/>
    <x v="0"/>
    <x v="1"/>
    <m/>
    <m/>
    <s v="jogonzg"/>
    <s v="jonatan.gonzalezg@alum.unirioja.es"/>
    <n v="1.5"/>
    <n v="1.5"/>
    <n v="121"/>
    <s v="PERSONAL INVESTIGADOR EN FORMACIÓN"/>
    <n v="0"/>
    <s v="_"/>
    <s v="2017-05-15 00:00:00.0"/>
    <s v="2019-05-14 00:00:00.0"/>
    <s v="D07BECARIO2"/>
    <s v="PERSONAL INVESTIGADOR PREDOCTORAL EN FORMACIÓN"/>
    <s v="R107"/>
    <x v="6"/>
    <n v="345"/>
    <s v="FILOLOGÍA INGLESA"/>
  </r>
  <r>
    <x v="9"/>
    <n v="16617135"/>
    <x v="2"/>
    <n v="743"/>
    <s v="014LI"/>
    <s v="GRUPO-F2"/>
    <s v="Idioma moderno I: Inglés"/>
    <s v="GLI"/>
    <s v="GRUPO DE LABORATORIO DE IDIOMAS"/>
    <s v="014LI"/>
    <s v="PRÁCTICAS DE LABORATORIO DE IDIOMA MODERNO I: INGLÉS"/>
    <s v="GRUPO-F2"/>
    <s v="Grupo de Laboratorio de Idioma de Idioma moderno I: inglés"/>
    <s v="1S"/>
    <n v="16617135"/>
    <s v="METOLA"/>
    <s v="RODRÍGUEZ"/>
    <s v="DARÍO"/>
    <s v="METOLA RODRÍGUEZ, DARÍO"/>
    <x v="1"/>
    <x v="0"/>
    <x v="1"/>
    <m/>
    <m/>
    <s v="dametola"/>
    <s v="dario.metola@unirioja.es"/>
    <n v="1.5"/>
    <n v="1.5"/>
    <n v="536"/>
    <s v="PROFESOR INTERINO"/>
    <s v="P06"/>
    <s v="TIEMPO PARCIAL (6+6 HORAS)"/>
    <s v="2018-09-17 00:00:00.0"/>
    <s v="2019-01-04 00:00:00.0"/>
    <s v="PI101413"/>
    <s v="PROFESOR CONTRATADO INTERINO"/>
    <s v="R107"/>
    <x v="6"/>
    <n v="345"/>
    <s v="FILOLOGÍA INGLESA"/>
  </r>
  <r>
    <x v="9"/>
    <n v="72692212"/>
    <x v="2"/>
    <n v="743"/>
    <s v="014LI"/>
    <s v="GRUPO-F2"/>
    <s v="Idioma moderno I: Inglés"/>
    <s v="GLI"/>
    <s v="GRUPO DE LABORATORIO DE IDIOMAS"/>
    <s v="014LI"/>
    <s v="PRÁCTICAS DE LABORATORIO DE IDIOMA MODERNO I: INGLÉS"/>
    <s v="GRUPO-F2"/>
    <s v="Grupo de Laboratorio de Idioma de Idioma moderno I: inglés"/>
    <s v="1S"/>
    <n v="72692212"/>
    <s v="IZA"/>
    <s v="ERVITI"/>
    <s v="ANEIDER"/>
    <s v="IZA ERVITI, ANEIDER"/>
    <x v="0"/>
    <x v="0"/>
    <x v="0"/>
    <m/>
    <m/>
    <s v="aniza"/>
    <s v="aneider.izae@unirioja.es"/>
    <n v="0"/>
    <n v="0"/>
    <n v="536"/>
    <s v="PROFESOR INTERINO"/>
    <s v="C01"/>
    <s v="TIEMPO COMPLETO"/>
    <s v="2015-12-22 00:00:00.0"/>
    <s v="null"/>
    <s v="PI101034"/>
    <s v="PROFESOR CONTRATADO INTERINO"/>
    <s v="R107"/>
    <x v="6"/>
    <n v="345"/>
    <s v="FILOLOGÍA INGLESA"/>
  </r>
  <r>
    <x v="10"/>
    <n v="16591198"/>
    <x v="2"/>
    <n v="743"/>
    <s v="014G"/>
    <s v="GRUPO-F"/>
    <s v="Idioma moderno I: Inglés"/>
    <s v="GG"/>
    <s v="GRUPO GRANDE"/>
    <s v="014G"/>
    <s v="TEORIA DE IDIOMA MODERNO I: INGLÉS"/>
    <s v="GRUPO-F"/>
    <s v="Grupo de Teoria de IDIOMA MODERNO I: INGLÉS"/>
    <s v="1S"/>
    <n v="16591198"/>
    <s v="DÍEZ"/>
    <s v="VELASCO"/>
    <s v="OLGA ISABEL"/>
    <s v="DÍEZ VELASCO, OLGA ISABEL"/>
    <x v="0"/>
    <x v="0"/>
    <x v="0"/>
    <m/>
    <m/>
    <s v="oldiez"/>
    <s v="olga-isabel.diez@unirioja.es"/>
    <n v="3"/>
    <m/>
    <n v="532"/>
    <s v="LABORAL DOCENTE-ASOCIADO"/>
    <s v="P03"/>
    <s v="TIEMPO PARCIAL (3+3 HORAS)"/>
    <s v="2016-09-15 00:00:00.0"/>
    <s v="2019-09-14 00:00:00.0"/>
    <s v="PI101035"/>
    <s v="PROFESOR ASOCIADO"/>
    <s v="R107"/>
    <x v="6"/>
    <n v="345"/>
    <s v="FILOLOGÍA INGLESA"/>
  </r>
  <r>
    <x v="10"/>
    <n v="16626817"/>
    <x v="2"/>
    <n v="743"/>
    <s v="014LI"/>
    <s v="GRUPO-F1"/>
    <s v="Idioma moderno I: Inglés"/>
    <s v="GLI"/>
    <s v="GRUPO DE LABORATORIO DE IDIOMAS"/>
    <s v="014LI"/>
    <s v="PRÁCTICAS DE LABORATORIO DE IDIOMA MODERNO I: INGLÉS"/>
    <s v="GRUPO-F1"/>
    <s v="Grupo de Laboratorio de Idioma de Idioma moderno I: inglés"/>
    <s v="1S"/>
    <n v="16626817"/>
    <s v="GONZÁLEZ"/>
    <s v="GARCÍA"/>
    <s v="JONATAN"/>
    <s v="GONZÁLEZ GARCÍA, JONATAN"/>
    <x v="1"/>
    <x v="0"/>
    <x v="1"/>
    <m/>
    <m/>
    <s v="jogonzg"/>
    <s v="jonatan.gonzalezg@alum.unirioja.es"/>
    <n v="1.5"/>
    <m/>
    <n v="121"/>
    <s v="PERSONAL INVESTIGADOR EN FORMACIÓN"/>
    <n v="0"/>
    <s v="_"/>
    <s v="2017-05-15 00:00:00.0"/>
    <s v="2019-05-14 00:00:00.0"/>
    <s v="D07BECARIO2"/>
    <s v="PERSONAL INVESTIGADOR PREDOCTORAL EN FORMACIÓN"/>
    <s v="R107"/>
    <x v="6"/>
    <n v="345"/>
    <s v="FILOLOGÍA INGLESA"/>
  </r>
  <r>
    <x v="10"/>
    <n v="16617135"/>
    <x v="2"/>
    <n v="743"/>
    <s v="014LI"/>
    <s v="GRUPO-F2"/>
    <s v="Idioma moderno I: Inglés"/>
    <s v="GLI"/>
    <s v="GRUPO DE LABORATORIO DE IDIOMAS"/>
    <s v="014LI"/>
    <s v="PRÁCTICAS DE LABORATORIO DE IDIOMA MODERNO I: INGLÉS"/>
    <s v="GRUPO-F2"/>
    <s v="Grupo de Laboratorio de Idioma de Idioma moderno I: inglés"/>
    <s v="1S"/>
    <n v="16617135"/>
    <s v="METOLA"/>
    <s v="RODRÍGUEZ"/>
    <s v="DARÍO"/>
    <s v="METOLA RODRÍGUEZ, DARÍO"/>
    <x v="1"/>
    <x v="0"/>
    <x v="1"/>
    <m/>
    <m/>
    <s v="dametola"/>
    <s v="dario.metola@unirioja.es"/>
    <n v="1.5"/>
    <m/>
    <n v="536"/>
    <s v="PROFESOR INTERINO"/>
    <s v="P06"/>
    <s v="TIEMPO PARCIAL (6+6 HORAS)"/>
    <s v="2018-09-17 00:00:00.0"/>
    <s v="2019-01-04 00:00:00.0"/>
    <s v="PI101413"/>
    <s v="PROFESOR CONTRATADO INTERINO"/>
    <s v="R107"/>
    <x v="6"/>
    <n v="345"/>
    <s v="FILOLOGÍA INGLESA"/>
  </r>
  <r>
    <x v="10"/>
    <n v="72692212"/>
    <x v="2"/>
    <n v="743"/>
    <s v="014LI"/>
    <s v="GRUPO-F2"/>
    <s v="Idioma moderno I: Inglés"/>
    <s v="GLI"/>
    <s v="GRUPO DE LABORATORIO DE IDIOMAS"/>
    <s v="014LI"/>
    <s v="PRÁCTICAS DE LABORATORIO DE IDIOMA MODERNO I: INGLÉS"/>
    <s v="GRUPO-F2"/>
    <s v="Grupo de Laboratorio de Idioma de Idioma moderno I: inglés"/>
    <s v="1S"/>
    <n v="72692212"/>
    <s v="IZA"/>
    <s v="ERVITI"/>
    <s v="ANEIDER"/>
    <s v="IZA ERVITI, ANEIDER"/>
    <x v="0"/>
    <x v="0"/>
    <x v="0"/>
    <m/>
    <m/>
    <s v="aniza"/>
    <s v="aneider.izae@unirioja.es"/>
    <n v="0"/>
    <m/>
    <n v="536"/>
    <s v="PROFESOR INTERINO"/>
    <s v="C01"/>
    <s v="TIEMPO COMPLETO"/>
    <s v="2015-12-22 00:00:00.0"/>
    <s v="null"/>
    <s v="PI101034"/>
    <s v="PROFESOR CONTRATADO INTERINO"/>
    <s v="R107"/>
    <x v="6"/>
    <n v="345"/>
    <s v="FILOLOGÍA INGLESA"/>
  </r>
  <r>
    <x v="4"/>
    <n v="16593524"/>
    <x v="2"/>
    <n v="744"/>
    <s v="017G"/>
    <s v="GRUPO-A"/>
    <s v="Idioma moderno I: Francés"/>
    <s v="GG"/>
    <s v="GRUPO GRANDE"/>
    <s v="017G"/>
    <s v="TEORIA DE IDIOMA MODERNO I: FRANCES"/>
    <s v="GRUPO-A"/>
    <s v="Grupo de Teoria de IDIOMA MODERNO I: FRANCES"/>
    <s v="1S"/>
    <n v="16593524"/>
    <s v="PASCUAL"/>
    <s v="MONTEJO"/>
    <s v="LUIS"/>
    <s v="PASCUAL MONTEJO, LUIS"/>
    <x v="1"/>
    <x v="0"/>
    <x v="1"/>
    <m/>
    <m/>
    <s v="lupascm"/>
    <s v="luis.pascual@unirioja.es"/>
    <n v="3"/>
    <n v="3"/>
    <n v="532"/>
    <s v="LABORAL DOCENTE-ASOCIADO"/>
    <s v="P02"/>
    <s v="TIEMPO PARCIAL (2+2 HORAS)"/>
    <s v="2018-09-17 00:00:00.0"/>
    <s v="2019-09-14 00:00:00.0"/>
    <s v="PI101368"/>
    <s v="PROFESOR ASOCIADO"/>
    <s v="R107"/>
    <x v="6"/>
    <n v="335"/>
    <s v="FILOLOGÍA FRANCESA"/>
  </r>
  <r>
    <x v="5"/>
    <n v="16593524"/>
    <x v="2"/>
    <n v="744"/>
    <s v="017G"/>
    <s v="GRUPO-A"/>
    <s v="Idioma moderno I: Francés"/>
    <s v="GG"/>
    <s v="GRUPO GRANDE"/>
    <s v="017G"/>
    <s v="TEORIA DE IDIOMA MODERNO I: FRANCES"/>
    <s v="GRUPO-A"/>
    <s v="Grupo de Teoria de IDIOMA MODERNO I: FRANCES"/>
    <s v="1S"/>
    <n v="16593524"/>
    <s v="PASCUAL"/>
    <s v="MONTEJO"/>
    <s v="LUIS"/>
    <s v="PASCUAL MONTEJO, LUIS"/>
    <x v="1"/>
    <x v="0"/>
    <x v="1"/>
    <m/>
    <m/>
    <s v="lupascm"/>
    <s v="luis.pascual@unirioja.es"/>
    <n v="3"/>
    <m/>
    <n v="532"/>
    <s v="LABORAL DOCENTE-ASOCIADO"/>
    <s v="P02"/>
    <s v="TIEMPO PARCIAL (2+2 HORAS)"/>
    <s v="2018-09-17 00:00:00.0"/>
    <s v="2019-09-14 00:00:00.0"/>
    <s v="PI101368"/>
    <s v="PROFESOR ASOCIADO"/>
    <s v="R107"/>
    <x v="6"/>
    <n v="335"/>
    <s v="FILOLOGÍA FRANCESA"/>
  </r>
  <r>
    <x v="9"/>
    <n v="16535879"/>
    <x v="2"/>
    <n v="744"/>
    <s v="017G"/>
    <s v="GRUPO-A"/>
    <s v="Idioma moderno I: Francés"/>
    <s v="GG"/>
    <s v="GRUPO GRANDE"/>
    <s v="017G"/>
    <s v="TEORIA DE IDIOMA MODERNO I: FRANCES"/>
    <s v="GRUPO-A"/>
    <s v="Grupo de Teoria de IDIOMA MODERNO I: FRANCES"/>
    <s v="1S"/>
    <n v="16535879"/>
    <s v="IÑARREA"/>
    <s v="LAS HERAS"/>
    <s v="IGNACIO"/>
    <s v="IÑARREA LAS HERAS, IGNACIO"/>
    <x v="1"/>
    <x v="0"/>
    <x v="0"/>
    <m/>
    <m/>
    <s v="iinarrea"/>
    <s v="ignacio.inarrea@unirioja.es"/>
    <n v="0"/>
    <m/>
    <n v="500"/>
    <s v="CATEDRATICO DE UNIVERSIDAD"/>
    <s v="C01"/>
    <s v="TIEMPO COMPLETO"/>
    <s v="2017-12-18 00:00:00.0"/>
    <s v="null"/>
    <s v="DF100353"/>
    <s v="CATEDRÁTICO DE UNIVERSIDAD"/>
    <s v="R107"/>
    <x v="6"/>
    <n v="335"/>
    <s v="FILOLOGÍA FRANCESA"/>
  </r>
  <r>
    <x v="9"/>
    <n v="16593524"/>
    <x v="2"/>
    <n v="744"/>
    <s v="017G"/>
    <s v="GRUPO-A"/>
    <s v="Idioma moderno I: Francés"/>
    <s v="GG"/>
    <s v="GRUPO GRANDE"/>
    <s v="017G"/>
    <s v="TEORIA DE IDIOMA MODERNO I: FRANCES"/>
    <s v="GRUPO-A"/>
    <s v="Grupo de Teoria de IDIOMA MODERNO I: FRANCES"/>
    <s v="1S"/>
    <n v="16593524"/>
    <s v="PASCUAL"/>
    <s v="MONTEJO"/>
    <s v="LUIS"/>
    <s v="PASCUAL MONTEJO, LUIS"/>
    <x v="1"/>
    <x v="0"/>
    <x v="1"/>
    <m/>
    <m/>
    <s v="lupascm"/>
    <s v="luis.pascual@unirioja.es"/>
    <n v="3"/>
    <m/>
    <n v="532"/>
    <s v="LABORAL DOCENTE-ASOCIADO"/>
    <s v="P02"/>
    <s v="TIEMPO PARCIAL (2+2 HORAS)"/>
    <s v="2018-09-17 00:00:00.0"/>
    <s v="2019-09-14 00:00:00.0"/>
    <s v="PI101368"/>
    <s v="PROFESOR ASOCIADO"/>
    <s v="R107"/>
    <x v="6"/>
    <n v="335"/>
    <s v="FILOLOGÍA FRANCESA"/>
  </r>
  <r>
    <x v="10"/>
    <n v="16535879"/>
    <x v="2"/>
    <n v="744"/>
    <s v="017G"/>
    <s v="GRUPO-A"/>
    <s v="Idioma moderno I: Francés"/>
    <s v="GG"/>
    <s v="GRUPO GRANDE"/>
    <s v="017G"/>
    <s v="TEORIA DE IDIOMA MODERNO I: FRANCES"/>
    <s v="GRUPO-A"/>
    <s v="Grupo de Teoria de IDIOMA MODERNO I: FRANCES"/>
    <s v="1S"/>
    <n v="16535879"/>
    <s v="IÑARREA"/>
    <s v="LAS HERAS"/>
    <s v="IGNACIO"/>
    <s v="IÑARREA LAS HERAS, IGNACIO"/>
    <x v="1"/>
    <x v="0"/>
    <x v="0"/>
    <m/>
    <m/>
    <s v="iinarrea"/>
    <s v="ignacio.inarrea@unirioja.es"/>
    <n v="0"/>
    <m/>
    <n v="500"/>
    <s v="CATEDRATICO DE UNIVERSIDAD"/>
    <s v="C01"/>
    <s v="TIEMPO COMPLETO"/>
    <s v="2017-12-18 00:00:00.0"/>
    <s v="null"/>
    <s v="DF100353"/>
    <s v="CATEDRÁTICO DE UNIVERSIDAD"/>
    <s v="R107"/>
    <x v="6"/>
    <n v="335"/>
    <s v="FILOLOGÍA FRANCESA"/>
  </r>
  <r>
    <x v="10"/>
    <n v="16593524"/>
    <x v="2"/>
    <n v="744"/>
    <s v="017G"/>
    <s v="GRUPO-A"/>
    <s v="Idioma moderno I: Francés"/>
    <s v="GG"/>
    <s v="GRUPO GRANDE"/>
    <s v="017G"/>
    <s v="TEORIA DE IDIOMA MODERNO I: FRANCES"/>
    <s v="GRUPO-A"/>
    <s v="Grupo de Teoria de IDIOMA MODERNO I: FRANCES"/>
    <s v="1S"/>
    <n v="16593524"/>
    <s v="PASCUAL"/>
    <s v="MONTEJO"/>
    <s v="LUIS"/>
    <s v="PASCUAL MONTEJO, LUIS"/>
    <x v="1"/>
    <x v="0"/>
    <x v="1"/>
    <m/>
    <m/>
    <s v="lupascm"/>
    <s v="luis.pascual@unirioja.es"/>
    <n v="3"/>
    <m/>
    <n v="532"/>
    <s v="LABORAL DOCENTE-ASOCIADO"/>
    <s v="P02"/>
    <s v="TIEMPO PARCIAL (2+2 HORAS)"/>
    <s v="2018-09-17 00:00:00.0"/>
    <s v="2019-09-14 00:00:00.0"/>
    <s v="PI101368"/>
    <s v="PROFESOR ASOCIADO"/>
    <s v="R107"/>
    <x v="6"/>
    <n v="335"/>
    <s v="FILOLOGÍA FRANCESA"/>
  </r>
  <r>
    <x v="4"/>
    <n v="16605769"/>
    <x v="2"/>
    <n v="745"/>
    <s v="019G"/>
    <s v="GRUPO-D"/>
    <s v="Idioma moderno II: Inglés"/>
    <s v="GG"/>
    <s v="GRUPO GRANDE"/>
    <s v="019G"/>
    <s v="TEORIA DE IDIOMA MODERNO II: INGLÉS"/>
    <s v="GRUPO-D"/>
    <s v="Grupo de Teoria de IDIOMA MODERNO II: INGLÉS"/>
    <s v="2S"/>
    <n v="16605769"/>
    <s v="LACALLE"/>
    <s v="PALACIOS"/>
    <s v="MIGUEL"/>
    <s v="LACALLE PALACIOS, MIGUEL"/>
    <x v="1"/>
    <x v="0"/>
    <x v="1"/>
    <m/>
    <m/>
    <s v="milacall"/>
    <s v="miguel.lacalle@unirioja.es"/>
    <n v="3"/>
    <n v="3"/>
    <n v="536"/>
    <s v="PROFESOR INTERINO"/>
    <s v="C01"/>
    <s v="TIEMPO COMPLETO"/>
    <s v="2017-09-15 00:00:00.0"/>
    <s v="null"/>
    <s v="PI101259"/>
    <s v="PROFESOR CONTRATADO INTERINO"/>
    <s v="R107"/>
    <x v="6"/>
    <n v="345"/>
    <s v="FILOLOGÍA INGLESA"/>
  </r>
  <r>
    <x v="4"/>
    <n v="72792366"/>
    <x v="2"/>
    <n v="745"/>
    <s v="019G"/>
    <s v="GRUPO-G"/>
    <s v="Idioma moderno II: Inglés"/>
    <s v="GG"/>
    <s v="GRUPO GRANDE"/>
    <s v="019G"/>
    <s v="TEORIA DE IDIOMA MODERNO II: INGLÉS"/>
    <s v="GRUPO-G"/>
    <s v="Grupo de Teoria de IDIOMA MODERNO II: INGLÉS"/>
    <s v="2S"/>
    <n v="72792366"/>
    <s v="JIMÉNEZ"/>
    <s v="MARTÍNEZ LOSA"/>
    <s v="NOELIA"/>
    <s v="JIMÉNEZ MARTÍNEZ LOSA, NOELIA"/>
    <x v="1"/>
    <x v="0"/>
    <x v="1"/>
    <m/>
    <m/>
    <s v="nojimene"/>
    <s v="noelia.jimenez@unirioja.es"/>
    <n v="1"/>
    <n v="1"/>
    <n v="532"/>
    <s v="LABORAL DOCENTE-ASOCIADO"/>
    <s v="P04"/>
    <s v="TIEMPO PARCIAL (4+4 HORAS)"/>
    <s v="2018-09-17 00:00:00.0"/>
    <s v="2019-09-14 00:00:00.0"/>
    <s v="PI101373"/>
    <s v="PROFESOR ASOCIADO"/>
    <s v="R107"/>
    <x v="6"/>
    <n v="345"/>
    <s v="FILOLOGÍA INGLESA"/>
  </r>
  <r>
    <x v="4"/>
    <n v="78758459"/>
    <x v="2"/>
    <n v="745"/>
    <s v="019G"/>
    <s v="GRUPO-G"/>
    <s v="Idioma moderno II: Inglés"/>
    <s v="GG"/>
    <s v="GRUPO GRANDE"/>
    <s v="019G"/>
    <s v="TEORIA DE IDIOMA MODERNO II: INGLÉS"/>
    <s v="GRUPO-G"/>
    <s v="Grupo de Teoria de IDIOMA MODERNO II: INGLÉS"/>
    <s v="2S"/>
    <n v="78758459"/>
    <s v="GARCÍA"/>
    <s v="FERNÁNDEZ"/>
    <s v="LAURA"/>
    <s v="GARCÍA FERNÁNDEZ, LAURA"/>
    <x v="1"/>
    <x v="0"/>
    <x v="0"/>
    <m/>
    <m/>
    <s v="lagarcf"/>
    <s v="laura.garciaf@alum.unirioja.es"/>
    <n v="2"/>
    <n v="2"/>
    <n v="0"/>
    <s v="DOCTOR"/>
    <n v="0"/>
    <s v="_"/>
    <s v="2018-12-01 00:00:00.0"/>
    <s v="2019-11-30 00:00:00.0"/>
    <s v="D07INVESTIGADOR1"/>
    <s v="ACCESO SISTEMA ESPAÑOL CIENCIA E INNOVACIÓN"/>
    <s v="R107"/>
    <x v="6"/>
    <n v="345"/>
    <s v="FILOLOGÍA INGLESA"/>
  </r>
  <r>
    <x v="4"/>
    <n v="25142660"/>
    <x v="2"/>
    <n v="745"/>
    <s v="019LI"/>
    <s v="GRUPO-G1"/>
    <s v="Idioma moderno II: Inglés"/>
    <s v="GLI"/>
    <s v="GRUPO DE LABORATORIO DE IDIOMAS"/>
    <s v="019LI"/>
    <s v="PRÁCTICAS DE LABORATORIO DE IDIOMA MODERNO I: INGLÉS"/>
    <s v="GRUPO-G1"/>
    <s v="Grupo de Laboratorio de Idiomas de Idioma moderno II: inglés"/>
    <s v="2S"/>
    <n v="25142660"/>
    <s v="GARCÍA"/>
    <s v="ALAMÁN"/>
    <s v="MARTA"/>
    <s v="GARCÍA ALAMÁN, MARTA"/>
    <x v="0"/>
    <x v="0"/>
    <x v="1"/>
    <m/>
    <m/>
    <s v="magarcala"/>
    <s v="marta.garciaa@unirioja.es"/>
    <n v="1.5"/>
    <n v="1.5"/>
    <n v="532"/>
    <s v="LABORAL DOCENTE-ASOCIADO"/>
    <s v="P03"/>
    <s v="TIEMPO PARCIAL (3+3 HORAS)"/>
    <s v="2018-09-17 00:00:00.0"/>
    <s v="2019-09-14 00:00:00.0"/>
    <s v="PI101374"/>
    <s v="PROFESOR ASOCIADO"/>
    <s v="R107"/>
    <x v="6"/>
    <n v="345"/>
    <s v="FILOLOGÍA INGLESA"/>
  </r>
  <r>
    <x v="6"/>
    <n v="72792366"/>
    <x v="0"/>
    <n v="745"/>
    <s v="019G"/>
    <s v="GRUPO-E"/>
    <s v="Idioma moderno II: Inglés"/>
    <s v="GG"/>
    <s v="GRUPO GRANDE"/>
    <s v="019G"/>
    <s v="TEORIA DE IDIOMA MODERNO II: INGLÉS"/>
    <s v="GRUPO-E"/>
    <s v="Grupo de Teoria de IDIOMA MODERNO II: INGLÉS"/>
    <s v="2S"/>
    <n v="72792366"/>
    <s v="JIMÉNEZ"/>
    <s v="MARTÍNEZ LOSA"/>
    <s v="NOELIA"/>
    <s v="JIMÉNEZ MARTÍNEZ LOSA, NOELIA"/>
    <x v="1"/>
    <x v="0"/>
    <x v="1"/>
    <m/>
    <m/>
    <s v="nojimene"/>
    <s v="noelia.jimenez@unirioja.es"/>
    <n v="1"/>
    <n v="1"/>
    <n v="532"/>
    <s v="LABORAL DOCENTE-ASOCIADO"/>
    <s v="P04"/>
    <s v="TIEMPO PARCIAL (4+4 HORAS)"/>
    <s v="2018-09-17 00:00:00.0"/>
    <s v="2019-09-14 00:00:00.0"/>
    <s v="PI101373"/>
    <s v="PROFESOR ASOCIADO"/>
    <s v="R107"/>
    <x v="6"/>
    <n v="345"/>
    <s v="FILOLOGÍA INGLESA"/>
  </r>
  <r>
    <x v="6"/>
    <n v="78758459"/>
    <x v="0"/>
    <n v="745"/>
    <s v="019G"/>
    <s v="GRUPO-E"/>
    <s v="Idioma moderno II: Inglés"/>
    <s v="GG"/>
    <s v="GRUPO GRANDE"/>
    <s v="019G"/>
    <s v="TEORIA DE IDIOMA MODERNO II: INGLÉS"/>
    <s v="GRUPO-E"/>
    <s v="Grupo de Teoria de IDIOMA MODERNO II: INGLÉS"/>
    <s v="2S"/>
    <n v="78758459"/>
    <s v="GARCÍA"/>
    <s v="FERNÁNDEZ"/>
    <s v="LAURA"/>
    <s v="GARCÍA FERNÁNDEZ, LAURA"/>
    <x v="1"/>
    <x v="0"/>
    <x v="0"/>
    <m/>
    <m/>
    <s v="lagarcf"/>
    <s v="laura.garciaf@alum.unirioja.es"/>
    <n v="2"/>
    <n v="2"/>
    <n v="0"/>
    <s v="DOCTOR"/>
    <n v="0"/>
    <s v="_"/>
    <s v="2018-12-01 00:00:00.0"/>
    <s v="2019-11-30 00:00:00.0"/>
    <s v="D07INVESTIGADOR1"/>
    <s v="ACCESO SISTEMA ESPAÑOL CIENCIA E INNOVACIÓN"/>
    <s v="R107"/>
    <x v="6"/>
    <n v="345"/>
    <s v="FILOLOGÍA INGLESA"/>
  </r>
  <r>
    <x v="6"/>
    <n v="16627564"/>
    <x v="0"/>
    <n v="745"/>
    <s v="019LI"/>
    <s v="GRUPO-E1"/>
    <s v="Idioma moderno II: Inglés"/>
    <s v="GLI"/>
    <s v="GRUPO DE LABORATORIO DE IDIOMAS"/>
    <s v="019LI"/>
    <s v="PRÁCTICAS DE LABORATORIO DE IDIOMA MODERNO I: INGLÉS"/>
    <s v="GRUPO-E1"/>
    <s v="Grupo de Laboratorio de Idiomas de Idioma moderno II: inglés"/>
    <s v="2S"/>
    <n v="16627564"/>
    <s v="CIFONE"/>
    <s v="PONTE"/>
    <s v="MARÍA DANIELA"/>
    <s v="CIFONE PONTE, MARÍA DANIELA"/>
    <x v="1"/>
    <x v="0"/>
    <x v="1"/>
    <m/>
    <m/>
    <s v="mdcifone"/>
    <s v="m-daniela.cifone@unirioja.es"/>
    <n v="1.5"/>
    <n v="1.5"/>
    <n v="532"/>
    <s v="LABORAL DOCENTE-ASOCIADO"/>
    <s v="P05"/>
    <s v="TIEMPO PARCIAL (5+5 HORAS)"/>
    <s v="2018-09-17 00:00:00.0"/>
    <s v="2019-09-14 00:00:00.0"/>
    <s v="PI101371"/>
    <s v="PROFESOR ASOCIADO"/>
    <s v="R107"/>
    <x v="6"/>
    <n v="345"/>
    <s v="FILOLOGÍA INGLESA"/>
  </r>
  <r>
    <x v="6"/>
    <n v="16626817"/>
    <x v="0"/>
    <n v="745"/>
    <s v="019LI"/>
    <s v="GRUPO-E2"/>
    <s v="Idioma moderno II: Inglés"/>
    <s v="GLI"/>
    <s v="GRUPO DE LABORATORIO DE IDIOMAS"/>
    <s v="019LI"/>
    <s v="PRÁCTICAS DE LABORATORIO DE IDIOMA MODERNO I: INGLÉS"/>
    <s v="GRUPO-E2"/>
    <s v="Grupo de Laboratorio de Idiomas de Idioma moderno II: inglés"/>
    <s v="2S"/>
    <n v="16626817"/>
    <s v="GONZÁLEZ"/>
    <s v="GARCÍA"/>
    <s v="JONATAN"/>
    <s v="GONZÁLEZ GARCÍA, JONATAN"/>
    <x v="1"/>
    <x v="0"/>
    <x v="1"/>
    <m/>
    <m/>
    <s v="jogonzg"/>
    <s v="jonatan.gonzalezg@alum.unirioja.es"/>
    <n v="1.5"/>
    <n v="1.5"/>
    <n v="121"/>
    <s v="PERSONAL INVESTIGADOR EN FORMACIÓN"/>
    <n v="0"/>
    <s v="_"/>
    <s v="2017-05-15 00:00:00.0"/>
    <s v="2019-05-14 00:00:00.0"/>
    <s v="D07BECARIO2"/>
    <s v="PERSONAL INVESTIGADOR PREDOCTORAL EN FORMACIÓN"/>
    <s v="R107"/>
    <x v="6"/>
    <n v="345"/>
    <s v="FILOLOGÍA INGLESA"/>
  </r>
  <r>
    <x v="6"/>
    <n v="72797030"/>
    <x v="0"/>
    <n v="745"/>
    <s v="019R"/>
    <s v="GRUPO-E1"/>
    <s v="Idioma moderno II: Inglés"/>
    <s v="GR"/>
    <s v="GRUPO REDUCIDO"/>
    <s v="019R"/>
    <s v="PRACTICAS DE AULA DE IDIOMA MODERNO I: INGLÉS"/>
    <s v="GRUPO-E1"/>
    <s v="Grupo de Aula de Idioma moderno II: inglés"/>
    <s v="2S"/>
    <n v="72797030"/>
    <s v="TÍO"/>
    <s v="SÁENZ"/>
    <s v="MARTA"/>
    <s v="TÍO SÁENZ, MARTA"/>
    <x v="1"/>
    <x v="0"/>
    <x v="1"/>
    <m/>
    <m/>
    <s v="matio"/>
    <s v="marta.tio@alum.unirioja.es"/>
    <n v="1.5"/>
    <n v="1.5"/>
    <n v="121"/>
    <s v="PERSONAL INVESTIGADOR EN FORMACIÓN"/>
    <n v="0"/>
    <s v="_"/>
    <s v="2015-09-01 00:00:00.0"/>
    <s v="2019-08-31 00:00:00.0"/>
    <s v="D07BECARIO3"/>
    <s v="PERSONAL INVESTIGADOR PREDOCTORAL EN FORMACIÓN"/>
    <s v="R107"/>
    <x v="6"/>
    <n v="345"/>
    <s v="FILOLOGÍA INGLESA"/>
  </r>
  <r>
    <x v="8"/>
    <n v="72792366"/>
    <x v="2"/>
    <n v="745"/>
    <s v="019G"/>
    <s v="GRUPO-E"/>
    <s v="Idioma moderno II: Inglés"/>
    <s v="GG"/>
    <s v="GRUPO GRANDE"/>
    <s v="019G"/>
    <s v="TEORIA DE IDIOMA MODERNO II: INGLÉS"/>
    <s v="GRUPO-E"/>
    <s v="Grupo de Teoria de IDIOMA MODERNO II: INGLÉS"/>
    <s v="2S"/>
    <n v="72792366"/>
    <s v="JIMÉNEZ"/>
    <s v="MARTÍNEZ LOSA"/>
    <s v="NOELIA"/>
    <s v="JIMÉNEZ MARTÍNEZ LOSA, NOELIA"/>
    <x v="1"/>
    <x v="0"/>
    <x v="1"/>
    <m/>
    <m/>
    <s v="nojimene"/>
    <s v="noelia.jimenez@unirioja.es"/>
    <n v="1"/>
    <m/>
    <n v="532"/>
    <s v="LABORAL DOCENTE-ASOCIADO"/>
    <s v="P04"/>
    <s v="TIEMPO PARCIAL (4+4 HORAS)"/>
    <s v="2018-09-17 00:00:00.0"/>
    <s v="2019-09-14 00:00:00.0"/>
    <s v="PI101373"/>
    <s v="PROFESOR ASOCIADO"/>
    <s v="R107"/>
    <x v="6"/>
    <n v="345"/>
    <s v="FILOLOGÍA INGLESA"/>
  </r>
  <r>
    <x v="8"/>
    <n v="78758459"/>
    <x v="2"/>
    <n v="745"/>
    <s v="019G"/>
    <s v="GRUPO-E"/>
    <s v="Idioma moderno II: Inglés"/>
    <s v="GG"/>
    <s v="GRUPO GRANDE"/>
    <s v="019G"/>
    <s v="TEORIA DE IDIOMA MODERNO II: INGLÉS"/>
    <s v="GRUPO-E"/>
    <s v="Grupo de Teoria de IDIOMA MODERNO II: INGLÉS"/>
    <s v="2S"/>
    <n v="78758459"/>
    <s v="GARCÍA"/>
    <s v="FERNÁNDEZ"/>
    <s v="LAURA"/>
    <s v="GARCÍA FERNÁNDEZ, LAURA"/>
    <x v="1"/>
    <x v="0"/>
    <x v="0"/>
    <m/>
    <m/>
    <s v="lagarcf"/>
    <s v="laura.garciaf@alum.unirioja.es"/>
    <n v="2"/>
    <m/>
    <n v="0"/>
    <s v="DOCTOR"/>
    <n v="0"/>
    <s v="_"/>
    <s v="2018-12-01 00:00:00.0"/>
    <s v="2019-11-30 00:00:00.0"/>
    <s v="D07INVESTIGADOR1"/>
    <s v="ACCESO SISTEMA ESPAÑOL CIENCIA E INNOVACIÓN"/>
    <s v="R107"/>
    <x v="6"/>
    <n v="345"/>
    <s v="FILOLOGÍA INGLESA"/>
  </r>
  <r>
    <x v="9"/>
    <n v="47106053"/>
    <x v="2"/>
    <n v="745"/>
    <s v="019G"/>
    <s v="GRUPO-F"/>
    <s v="Idioma moderno II: Inglés"/>
    <s v="GG"/>
    <s v="GRUPO GRANDE"/>
    <s v="019G"/>
    <s v="TEORIA DE IDIOMA MODERNO II: INGLÉS"/>
    <s v="GRUPO-F"/>
    <s v="Grupo de Teoria de IDIOMA MODERNO II: INGLÉS"/>
    <s v="2S"/>
    <n v="47106053"/>
    <s v="FIDALGO"/>
    <s v="ALLO"/>
    <s v="LUISA"/>
    <s v="FIDALGO ALLO, LUISA"/>
    <x v="1"/>
    <x v="0"/>
    <x v="0"/>
    <m/>
    <m/>
    <s v="lufidalg"/>
    <s v="luisa.fidalgoa@unirioja.es"/>
    <n v="3"/>
    <n v="3"/>
    <n v="536"/>
    <s v="PROFESOR INTERINO"/>
    <s v="C01"/>
    <s v="TIEMPO COMPLETO"/>
    <s v="2017-09-15 00:00:00.0"/>
    <s v="null"/>
    <s v="PI101261"/>
    <s v="PROFESOR CONTRATADO INTERINO"/>
    <s v="R107"/>
    <x v="6"/>
    <n v="345"/>
    <s v="FILOLOGÍA INGLESA"/>
  </r>
  <r>
    <x v="9"/>
    <n v="9414088"/>
    <x v="2"/>
    <n v="745"/>
    <s v="019LI"/>
    <s v="GRUPO-F1"/>
    <s v="Idioma moderno II: Inglés"/>
    <s v="GLI"/>
    <s v="GRUPO DE LABORATORIO DE IDIOMAS"/>
    <s v="019LI"/>
    <s v="PRÁCTICAS DE LABORATORIO DE IDIOMA MODERNO I: INGLÉS"/>
    <s v="GRUPO-F1"/>
    <s v="Grupo de Laboratorio de Idiomas de Idioma moderno II: inglés"/>
    <s v="2S"/>
    <n v="9414088"/>
    <s v="TABOADA"/>
    <s v="FERRERO"/>
    <s v="CAROLINA"/>
    <s v="TABOADA FERRERO, CAROLINA"/>
    <x v="0"/>
    <x v="0"/>
    <x v="0"/>
    <m/>
    <m/>
    <s v="cataboad"/>
    <s v="carolina.taboada@unirioja.es"/>
    <n v="1.5"/>
    <n v="1.5"/>
    <n v="504"/>
    <s v="PROFESOR TITULAR UNIVERSIDAD"/>
    <s v="C01"/>
    <s v="TIEMPO COMPLETO"/>
    <s v="2008-09-30 00:00:00.0"/>
    <s v="null"/>
    <s v="DF100228"/>
    <s v="PROFESOR TITULAR DE UNIVERSIDAD INTERINO"/>
    <s v="R107"/>
    <x v="6"/>
    <n v="345"/>
    <s v="FILOLOGÍA INGLESA"/>
  </r>
  <r>
    <x v="10"/>
    <n v="47106053"/>
    <x v="2"/>
    <n v="745"/>
    <s v="019G"/>
    <s v="GRUPO-F"/>
    <s v="Idioma moderno II: Inglés"/>
    <s v="GG"/>
    <s v="GRUPO GRANDE"/>
    <s v="019G"/>
    <s v="TEORIA DE IDIOMA MODERNO II: INGLÉS"/>
    <s v="GRUPO-F"/>
    <s v="Grupo de Teoria de IDIOMA MODERNO II: INGLÉS"/>
    <s v="2S"/>
    <n v="47106053"/>
    <s v="FIDALGO"/>
    <s v="ALLO"/>
    <s v="LUISA"/>
    <s v="FIDALGO ALLO, LUISA"/>
    <x v="1"/>
    <x v="0"/>
    <x v="0"/>
    <m/>
    <m/>
    <s v="lufidalg"/>
    <s v="luisa.fidalgoa@unirioja.es"/>
    <n v="3"/>
    <m/>
    <n v="536"/>
    <s v="PROFESOR INTERINO"/>
    <s v="C01"/>
    <s v="TIEMPO COMPLETO"/>
    <s v="2017-09-15 00:00:00.0"/>
    <s v="null"/>
    <s v="PI101261"/>
    <s v="PROFESOR CONTRATADO INTERINO"/>
    <s v="R107"/>
    <x v="6"/>
    <n v="345"/>
    <s v="FILOLOGÍA INGLESA"/>
  </r>
  <r>
    <x v="10"/>
    <n v="9414088"/>
    <x v="2"/>
    <n v="745"/>
    <s v="019LI"/>
    <s v="GRUPO-F1"/>
    <s v="Idioma moderno II: Inglés"/>
    <s v="GLI"/>
    <s v="GRUPO DE LABORATORIO DE IDIOMAS"/>
    <s v="019LI"/>
    <s v="PRÁCTICAS DE LABORATORIO DE IDIOMA MODERNO I: INGLÉS"/>
    <s v="GRUPO-F1"/>
    <s v="Grupo de Laboratorio de Idiomas de Idioma moderno II: inglés"/>
    <s v="2S"/>
    <n v="9414088"/>
    <s v="TABOADA"/>
    <s v="FERRERO"/>
    <s v="CAROLINA"/>
    <s v="TABOADA FERRERO, CAROLINA"/>
    <x v="0"/>
    <x v="0"/>
    <x v="0"/>
    <m/>
    <m/>
    <s v="cataboad"/>
    <s v="carolina.taboada@unirioja.es"/>
    <n v="1.5"/>
    <m/>
    <n v="504"/>
    <s v="PROFESOR TITULAR UNIVERSIDAD"/>
    <s v="C01"/>
    <s v="TIEMPO COMPLETO"/>
    <s v="2008-09-30 00:00:00.0"/>
    <s v="null"/>
    <s v="DF100228"/>
    <s v="PROFESOR TITULAR DE UNIVERSIDAD INTERINO"/>
    <s v="R107"/>
    <x v="6"/>
    <n v="345"/>
    <s v="FILOLOGÍA INGLESA"/>
  </r>
  <r>
    <x v="4"/>
    <n v="16570961"/>
    <x v="2"/>
    <n v="746"/>
    <s v="021G"/>
    <s v="GRUPO-A"/>
    <s v="Idioma moderno II: Francés"/>
    <s v="GG"/>
    <s v="GRUPO GRANDE"/>
    <s v="021G"/>
    <s v="TEORIA DE IDIOMA MODERNO I: FRANCES"/>
    <s v="GRUPO-A"/>
    <s v="Grupo de Teoría de IDIOMA MODERNO II: FRANCÉS"/>
    <s v="2S"/>
    <n v="16570961"/>
    <s v="CABELLO"/>
    <s v="ANDRÉS"/>
    <s v="NURIA"/>
    <s v="CABELLO ANDRÉS, NURIA"/>
    <x v="0"/>
    <x v="0"/>
    <x v="1"/>
    <m/>
    <m/>
    <s v="nucabea"/>
    <s v="nuria.cabelloa@unirioja.es"/>
    <n v="3"/>
    <n v="3"/>
    <n v="536"/>
    <s v="PROFESOR INTERINO"/>
    <s v="C01"/>
    <s v="TIEMPO COMPLETO"/>
    <s v="2015-09-15 00:00:00.0"/>
    <s v="null"/>
    <s v="PI101032"/>
    <s v="PROFESOR CONTRATADO INTERINO"/>
    <s v="R107"/>
    <x v="6"/>
    <n v="335"/>
    <s v="FILOLOGÍA FRANCESA"/>
  </r>
  <r>
    <x v="5"/>
    <n v="16570961"/>
    <x v="2"/>
    <n v="746"/>
    <s v="021G"/>
    <s v="GRUPO-A"/>
    <s v="Idioma moderno II: Francés"/>
    <s v="GG"/>
    <s v="GRUPO GRANDE"/>
    <s v="021G"/>
    <s v="TEORIA DE IDIOMA MODERNO I: FRANCES"/>
    <s v="GRUPO-A"/>
    <s v="Grupo de Teoría de IDIOMA MODERNO II: FRANCÉS"/>
    <s v="2S"/>
    <n v="16570961"/>
    <s v="CABELLO"/>
    <s v="ANDRÉS"/>
    <s v="NURIA"/>
    <s v="CABELLO ANDRÉS, NURIA"/>
    <x v="0"/>
    <x v="0"/>
    <x v="1"/>
    <m/>
    <m/>
    <s v="nucabea"/>
    <s v="nuria.cabelloa@unirioja.es"/>
    <n v="3"/>
    <m/>
    <n v="536"/>
    <s v="PROFESOR INTERINO"/>
    <s v="C01"/>
    <s v="TIEMPO COMPLETO"/>
    <s v="2015-09-15 00:00:00.0"/>
    <s v="null"/>
    <s v="PI101032"/>
    <s v="PROFESOR CONTRATADO INTERINO"/>
    <s v="R107"/>
    <x v="6"/>
    <n v="335"/>
    <s v="FILOLOGÍA FRANCESA"/>
  </r>
  <r>
    <x v="9"/>
    <n v="16570961"/>
    <x v="2"/>
    <n v="746"/>
    <s v="021G"/>
    <s v="GRUPO-A"/>
    <s v="Idioma moderno II: Francés"/>
    <s v="GG"/>
    <s v="GRUPO GRANDE"/>
    <s v="021G"/>
    <s v="TEORIA DE IDIOMA MODERNO I: FRANCES"/>
    <s v="GRUPO-A"/>
    <s v="Grupo de Teoría de IDIOMA MODERNO II: FRANCÉS"/>
    <s v="2S"/>
    <n v="16570961"/>
    <s v="CABELLO"/>
    <s v="ANDRÉS"/>
    <s v="NURIA"/>
    <s v="CABELLO ANDRÉS, NURIA"/>
    <x v="0"/>
    <x v="0"/>
    <x v="1"/>
    <m/>
    <m/>
    <s v="nucabea"/>
    <s v="nuria.cabelloa@unirioja.es"/>
    <n v="3"/>
    <m/>
    <n v="536"/>
    <s v="PROFESOR INTERINO"/>
    <s v="C01"/>
    <s v="TIEMPO COMPLETO"/>
    <s v="2015-09-15 00:00:00.0"/>
    <s v="null"/>
    <s v="PI101032"/>
    <s v="PROFESOR CONTRATADO INTERINO"/>
    <s v="R107"/>
    <x v="6"/>
    <n v="335"/>
    <s v="FILOLOGÍA FRANCESA"/>
  </r>
  <r>
    <x v="10"/>
    <n v="16570961"/>
    <x v="2"/>
    <n v="746"/>
    <s v="021G"/>
    <s v="GRUPO-A"/>
    <s v="Idioma moderno II: Francés"/>
    <s v="GG"/>
    <s v="GRUPO GRANDE"/>
    <s v="021G"/>
    <s v="TEORIA DE IDIOMA MODERNO I: FRANCES"/>
    <s v="GRUPO-A"/>
    <s v="Grupo de Teoría de IDIOMA MODERNO II: FRANCÉS"/>
    <s v="2S"/>
    <n v="16570961"/>
    <s v="CABELLO"/>
    <s v="ANDRÉS"/>
    <s v="NURIA"/>
    <s v="CABELLO ANDRÉS, NURIA"/>
    <x v="0"/>
    <x v="0"/>
    <x v="1"/>
    <m/>
    <m/>
    <s v="nucabea"/>
    <s v="nuria.cabelloa@unirioja.es"/>
    <n v="3"/>
    <m/>
    <n v="536"/>
    <s v="PROFESOR INTERINO"/>
    <s v="C01"/>
    <s v="TIEMPO COMPLETO"/>
    <s v="2015-09-15 00:00:00.0"/>
    <s v="null"/>
    <s v="PI101032"/>
    <s v="PROFESOR CONTRATADO INTERINO"/>
    <s v="R107"/>
    <x v="6"/>
    <n v="335"/>
    <s v="FILOLOGÍA FRANCESA"/>
  </r>
  <r>
    <x v="5"/>
    <n v="16059799"/>
    <x v="2"/>
    <n v="747"/>
    <s v="206205G"/>
    <s v="GRUPO-C"/>
    <s v="Lengua castellana para maestros"/>
    <s v="GG"/>
    <s v="GRUPO GRANDE"/>
    <s v="206205G"/>
    <s v="TEORIA DE LENGUA CASTELLANA PARA MAESTROS"/>
    <s v="GRUPO-C"/>
    <s v="Grupo de Teoria de LENGUA CASTELLANA PARA MAESTROS"/>
    <s v="2S"/>
    <n v="16059799"/>
    <s v="VIÑUELA"/>
    <s v="SOTO"/>
    <s v="LETICIA"/>
    <s v="VIÑUELA SOTO, LETICIA"/>
    <x v="1"/>
    <x v="0"/>
    <x v="1"/>
    <m/>
    <m/>
    <s v="levinuel"/>
    <s v="leticia.vinuela@alum.unirioja.es"/>
    <n v="4"/>
    <n v="4"/>
    <n v="121"/>
    <s v="PERSONAL INVESTIGADOR EN FORMACIÓN"/>
    <n v="0"/>
    <s v="_"/>
    <s v="2017-10-01 00:00:00.0"/>
    <s v="2018-09-30 00:00:00.0"/>
    <s v="D06BECARIO1"/>
    <s v="PERSONAL INVESTIGADOR PREDOCTORAL EN FORMACIÓN"/>
    <s v="R106"/>
    <x v="5"/>
    <n v="567"/>
    <s v="LENGUA ESPAÑOLA"/>
  </r>
  <r>
    <x v="5"/>
    <s v="X4359100"/>
    <x v="2"/>
    <n v="747"/>
    <s v="206205R"/>
    <s v="GRUPO-C2"/>
    <s v="Lengua castellana para maestros"/>
    <s v="GR"/>
    <s v="GRUPO REDUCIDO"/>
    <s v="206205R"/>
    <s v="PRACTICA DE LENGUA CASTELLANA PARA MAESTROS"/>
    <s v="GRUPO-C2"/>
    <s v="Práctica de Lengua castellana para maestros"/>
    <s v="2S"/>
    <s v="X4359100"/>
    <s v="BORSARI"/>
    <s v="-"/>
    <s v="ELISA"/>
    <s v="BORSARI -, ELISA"/>
    <x v="1"/>
    <x v="0"/>
    <x v="1"/>
    <m/>
    <m/>
    <s v="elborsar"/>
    <s v="elisa.borsari@unirioja.es"/>
    <n v="2"/>
    <n v="2"/>
    <n v="0"/>
    <s v="DOCTOR"/>
    <n v="0"/>
    <s v="_"/>
    <s v="2017-01-16 00:00:00.0"/>
    <s v="2019-01-15 00:00:00.0"/>
    <s v="D06INVESTIGADOR1"/>
    <s v="ACCESO SISTEMA ESPAÑOL CIENCIA E INNOVACIÓN"/>
    <s v="R106"/>
    <x v="5"/>
    <n v="583"/>
    <s v="LITERATURA ESPAÑOLA"/>
  </r>
  <r>
    <x v="5"/>
    <n v="16603591"/>
    <x v="2"/>
    <n v="748"/>
    <s v="206206G"/>
    <s v="GRUPO-B"/>
    <s v="Matemáticas básicas para maestros"/>
    <s v="GG"/>
    <s v="GRUPO GRANDE"/>
    <s v="206206G"/>
    <s v="GRUPO GRANDE DE MATEMÁTICAS BASICAS PARA MAESTRO"/>
    <s v="GRUPO-B"/>
    <s v="Grupo Grande de MATEMÁTICAS BASICAS PARA MAESTRO"/>
    <s v="2S"/>
    <n v="16603591"/>
    <s v="FERNÁNDEZ"/>
    <s v="CESTAU"/>
    <s v="JAIME MARTÍN"/>
    <s v="FERNÁNDEZ CESTAU, JAIME MARTÍN"/>
    <x v="1"/>
    <x v="0"/>
    <x v="1"/>
    <m/>
    <m/>
    <s v="jafernc"/>
    <s v="jaime.fernandez@unirioja.es"/>
    <n v="4.5"/>
    <n v="4.5"/>
    <n v="536"/>
    <s v="PROFESOR INTERINO"/>
    <s v="C01"/>
    <s v="TIEMPO COMPLETO"/>
    <s v="2019-02-04 00:00:00.0"/>
    <s v="2019-08-08 00:00:00.0"/>
    <s v="D11CONIN14"/>
    <s v="PROFESOR CONTRATADO INTERINO"/>
    <s v="R111"/>
    <x v="7"/>
    <n v="440"/>
    <s v="GEOMETRÍA Y TOPOLOGÍA"/>
  </r>
  <r>
    <x v="5"/>
    <n v="16612389"/>
    <x v="2"/>
    <n v="748"/>
    <s v="206206R"/>
    <s v="GRUPO-B1"/>
    <s v="Matemáticas básicas para maestros"/>
    <s v="GR"/>
    <s v="GRUPO REDUCIDO"/>
    <s v="206206R"/>
    <s v="GRUPO REDUCIDO DE MATEMÁTICAS BASICAS PARA MAESTRO"/>
    <s v="GRUPO-B1"/>
    <s v="Grupo Reducido de MATEMÁTICAS BASICAS PARA MAESTRO"/>
    <s v="2S"/>
    <n v="16612389"/>
    <s v="MAGREÑÁN"/>
    <s v="RUIZ"/>
    <s v="ÁNGEL ALBERTO"/>
    <s v="MAGREÑÁN RUIZ, ÁNGEL ALBERTO"/>
    <x v="1"/>
    <x v="0"/>
    <x v="0"/>
    <m/>
    <m/>
    <s v="anmagren"/>
    <s v="angel-alberto.magrenan@unirioja.es"/>
    <n v="1.5"/>
    <n v="1.5"/>
    <n v="536"/>
    <s v="PROFESOR INTERINO"/>
    <s v="C01"/>
    <s v="TIEMPO COMPLETO"/>
    <s v="2018-09-17 00:00:00.0"/>
    <s v="null"/>
    <s v="PI101383"/>
    <s v="PROFESOR CONTRATADO INTERINO"/>
    <s v="R111"/>
    <x v="7"/>
    <n v="200"/>
    <s v="DIDÁCTICA DE LA MATEMÁTICA"/>
  </r>
  <r>
    <x v="4"/>
    <n v="9414088"/>
    <x v="2"/>
    <n v="749"/>
    <s v="022G"/>
    <s v="GRUPO-C"/>
    <s v="Idioma moderno III: Inglés"/>
    <s v="GG"/>
    <s v="GRUPO GRANDE"/>
    <s v="022G"/>
    <s v="GRUPO GRANDE DE IDIOMA MODERNO III: (INGLÉS)"/>
    <s v="GRUPO-C"/>
    <s v="Grupo Grande de IDIOMA MODERNO III: (INGLÉS)"/>
    <s v="1S"/>
    <n v="9414088"/>
    <s v="TABOADA"/>
    <s v="FERRERO"/>
    <s v="CAROLINA"/>
    <s v="TABOADA FERRERO, CAROLINA"/>
    <x v="0"/>
    <x v="0"/>
    <x v="0"/>
    <m/>
    <m/>
    <s v="cataboad"/>
    <s v="carolina.taboada@unirioja.es"/>
    <n v="3"/>
    <n v="3"/>
    <n v="504"/>
    <s v="PROFESOR TITULAR UNIVERSIDAD"/>
    <s v="C01"/>
    <s v="TIEMPO COMPLETO"/>
    <s v="2008-09-30 00:00:00.0"/>
    <s v="null"/>
    <s v="DF100228"/>
    <s v="PROFESOR TITULAR DE UNIVERSIDAD INTERINO"/>
    <s v="R107"/>
    <x v="6"/>
    <n v="345"/>
    <s v="FILOLOGÍA INGLESA"/>
  </r>
  <r>
    <x v="5"/>
    <n v="16581717"/>
    <x v="2"/>
    <n v="749"/>
    <s v="022G"/>
    <s v="GRUPO-B"/>
    <s v="Idioma moderno III: Inglés"/>
    <s v="GG"/>
    <s v="GRUPO GRANDE"/>
    <s v="022G"/>
    <s v="GRUPO GRANDE DE IDIOMA MODERNO III: (INGLÉS)"/>
    <s v="GRUPO-B"/>
    <s v="Grupo Grande de IDIOMA MODERNO III: (INGLÉS)"/>
    <s v="1S"/>
    <n v="16581717"/>
    <s v="SANTIBÁÑEZ"/>
    <s v="SÁENZ"/>
    <s v="FRANCISCO"/>
    <s v="SANTIBÁÑEZ SÁENZ, FRANCISCO"/>
    <x v="0"/>
    <x v="0"/>
    <x v="1"/>
    <m/>
    <m/>
    <s v="frsantib"/>
    <s v="francisco.santibanez@unirioja.es"/>
    <n v="3"/>
    <n v="3"/>
    <n v="532"/>
    <s v="LABORAL DOCENTE-ASOCIADO"/>
    <s v="P04"/>
    <s v="TIEMPO PARCIAL (4+4 HORAS)"/>
    <s v="2017-09-15 00:00:00.0"/>
    <s v="2019-09-14 00:00:00.0"/>
    <s v="PI101302"/>
    <s v="PROFESOR ASOCIADO"/>
    <s v="R107"/>
    <x v="6"/>
    <n v="345"/>
    <s v="FILOLOGÍA INGLESA"/>
  </r>
  <r>
    <x v="6"/>
    <n v="16583327"/>
    <x v="0"/>
    <n v="749"/>
    <s v="022G"/>
    <s v="GRUPO-D"/>
    <s v="Idioma moderno III: Inglés"/>
    <s v="GG"/>
    <s v="GRUPO GRANDE"/>
    <s v="022G"/>
    <s v="GRUPO GRANDE DE IDIOMA MODERNO III: (INGLÉS)"/>
    <s v="GRUPO-D"/>
    <s v="Grupo Grande de IDIOMA MODERNO III: (INGLÉS)"/>
    <s v="1S"/>
    <n v="16583327"/>
    <s v="FLORES"/>
    <s v="MORENO"/>
    <s v="CRISTINA"/>
    <s v="FLORES MORENO, CRISTINA"/>
    <x v="1"/>
    <x v="0"/>
    <x v="0"/>
    <m/>
    <m/>
    <s v="criflormore"/>
    <s v="cristina.flores@unirioja.es"/>
    <n v="3"/>
    <n v="3"/>
    <n v="504"/>
    <s v="PROFESOR TITULAR UNIVERSIDAD"/>
    <s v="C01"/>
    <s v="TIEMPO COMPLETO"/>
    <s v="2018-11-26 00:00:00.0"/>
    <s v="null"/>
    <s v="DF100363"/>
    <s v="PROFESOR TITULAR DE UNIVERSIDAD"/>
    <s v="R107"/>
    <x v="6"/>
    <n v="345"/>
    <s v="FILOLOGÍA INGLESA"/>
  </r>
  <r>
    <x v="9"/>
    <n v="78758459"/>
    <x v="2"/>
    <n v="749"/>
    <s v="022LI"/>
    <s v="GRUPO-E3"/>
    <s v="Idioma moderno III: Inglés"/>
    <s v="GLI"/>
    <s v="GRUPO DE LABORATORIO DE IDIOMAS"/>
    <s v="022LI"/>
    <s v="LABORATORIO DE IDIOMAS DE IDIOMA MODERNO III: (INGLÉS)"/>
    <s v="GRUPO-E3"/>
    <s v="Laboratorio de Idiomas de IDIOMA MODERNO III: (INGLÉS)"/>
    <s v="1S"/>
    <n v="78758459"/>
    <s v="GARCÍA"/>
    <s v="FERNÁNDEZ"/>
    <s v="LAURA"/>
    <s v="GARCÍA FERNÁNDEZ, LAURA"/>
    <x v="1"/>
    <x v="0"/>
    <x v="0"/>
    <m/>
    <m/>
    <s v="lagarcf"/>
    <s v="laura.garciaf@alum.unirioja.es"/>
    <n v="1.5"/>
    <n v="1.5"/>
    <n v="0"/>
    <s v="DOCTOR"/>
    <n v="0"/>
    <s v="_"/>
    <s v="2018-12-01 00:00:00.0"/>
    <s v="2019-11-30 00:00:00.0"/>
    <s v="D07INVESTIGADOR1"/>
    <s v="ACCESO SISTEMA ESPAÑOL CIENCIA E INNOVACIÓN"/>
    <s v="R107"/>
    <x v="6"/>
    <n v="345"/>
    <s v="FILOLOGÍA INGLESA"/>
  </r>
  <r>
    <x v="9"/>
    <n v="16641973"/>
    <x v="2"/>
    <n v="749"/>
    <s v="022R"/>
    <s v="GRUPO-E3"/>
    <s v="Idioma moderno III: Inglés"/>
    <s v="GR"/>
    <s v="GRUPO REDUCIDO"/>
    <s v="022R"/>
    <s v="GRUPO REDUCIDO DE IDIOMA MODERNO III: (INGLÉS)"/>
    <s v="GRUPO-E3"/>
    <s v="Grupo Reducido de Idioma moderno III: inglés"/>
    <s v="1S"/>
    <n v="16641973"/>
    <s v="LOZANO"/>
    <s v="PALACIO"/>
    <s v="INÉS"/>
    <s v="LOZANO PALACIO, INÉS"/>
    <x v="1"/>
    <x v="0"/>
    <x v="1"/>
    <m/>
    <m/>
    <s v="inlozano"/>
    <s v="ines.lozano@alum.unirioja.es"/>
    <n v="1.5"/>
    <n v="1.5"/>
    <n v="121"/>
    <s v="PERSONAL INVESTIGADOR EN FORMACIÓN"/>
    <n v="0"/>
    <s v="_"/>
    <s v="2017-10-15 00:00:00.0"/>
    <s v="2018-10-14 00:00:00.0"/>
    <s v="D07BECARIO4"/>
    <s v="PERSONAL INVESTIGADOR PREDOCTORAL EN FORMACIÓN"/>
    <s v="R107"/>
    <x v="6"/>
    <n v="345"/>
    <s v="FILOLOGÍA INGLESA"/>
  </r>
  <r>
    <x v="10"/>
    <n v="78758459"/>
    <x v="2"/>
    <n v="749"/>
    <s v="022LI"/>
    <s v="GRUPO-E3"/>
    <s v="Idioma moderno III: Inglés"/>
    <s v="GLI"/>
    <s v="GRUPO DE LABORATORIO DE IDIOMAS"/>
    <s v="022LI"/>
    <s v="LABORATORIO DE IDIOMAS DE IDIOMA MODERNO III: (INGLÉS)"/>
    <s v="GRUPO-E3"/>
    <s v="Laboratorio de Idiomas de IDIOMA MODERNO III: (INGLÉS)"/>
    <s v="1S"/>
    <n v="78758459"/>
    <s v="GARCÍA"/>
    <s v="FERNÁNDEZ"/>
    <s v="LAURA"/>
    <s v="GARCÍA FERNÁNDEZ, LAURA"/>
    <x v="1"/>
    <x v="0"/>
    <x v="0"/>
    <m/>
    <m/>
    <s v="lagarcf"/>
    <s v="laura.garciaf@alum.unirioja.es"/>
    <n v="1.5"/>
    <m/>
    <n v="0"/>
    <s v="DOCTOR"/>
    <n v="0"/>
    <s v="_"/>
    <s v="2018-12-01 00:00:00.0"/>
    <s v="2019-11-30 00:00:00.0"/>
    <s v="D07INVESTIGADOR1"/>
    <s v="ACCESO SISTEMA ESPAÑOL CIENCIA E INNOVACIÓN"/>
    <s v="R107"/>
    <x v="6"/>
    <n v="345"/>
    <s v="FILOLOGÍA INGLESA"/>
  </r>
  <r>
    <x v="10"/>
    <n v="16641973"/>
    <x v="2"/>
    <n v="749"/>
    <s v="022R"/>
    <s v="GRUPO-E3"/>
    <s v="Idioma moderno III: Inglés"/>
    <s v="GR"/>
    <s v="GRUPO REDUCIDO"/>
    <s v="022R"/>
    <s v="GRUPO REDUCIDO DE IDIOMA MODERNO III: (INGLÉS)"/>
    <s v="GRUPO-E3"/>
    <s v="Grupo Reducido de Idioma moderno III: inglés"/>
    <s v="1S"/>
    <n v="16641973"/>
    <s v="LOZANO"/>
    <s v="PALACIO"/>
    <s v="INÉS"/>
    <s v="LOZANO PALACIO, INÉS"/>
    <x v="1"/>
    <x v="0"/>
    <x v="1"/>
    <m/>
    <m/>
    <s v="inlozano"/>
    <s v="ines.lozano@alum.unirioja.es"/>
    <n v="1.5"/>
    <m/>
    <n v="121"/>
    <s v="PERSONAL INVESTIGADOR EN FORMACIÓN"/>
    <n v="0"/>
    <s v="_"/>
    <s v="2017-10-15 00:00:00.0"/>
    <s v="2018-10-14 00:00:00.0"/>
    <s v="D07BECARIO4"/>
    <s v="PERSONAL INVESTIGADOR PREDOCTORAL EN FORMACIÓN"/>
    <s v="R107"/>
    <x v="6"/>
    <n v="345"/>
    <s v="FILOLOGÍA INGLESA"/>
  </r>
  <r>
    <x v="5"/>
    <n v="16561261"/>
    <x v="2"/>
    <n v="752"/>
    <s v="206210A"/>
    <s v="GRUPO-A"/>
    <s v="Educación física y su didáctica"/>
    <s v="GG"/>
    <s v="GRUPO GRANDE"/>
    <s v="206210A"/>
    <s v="PRÁCTICAS DE AULA DE EDUCACIÓN FÍSICA Y SU DIDÁCTICA"/>
    <s v="GRUPO-A"/>
    <s v="Prácticas de Aula de Educación física y su didáctica"/>
    <s v="AN"/>
    <n v="16561261"/>
    <s v="LAPRESA"/>
    <s v="AJAMIL"/>
    <s v="DANIEL"/>
    <s v="LAPRESA AJAMIL, DANIEL"/>
    <x v="0"/>
    <x v="0"/>
    <x v="0"/>
    <m/>
    <m/>
    <s v="dalapres"/>
    <s v="daniel.lapresa@unirioja.es"/>
    <n v="2"/>
    <n v="2"/>
    <n v="504"/>
    <s v="PROFESOR TITULAR UNIVERSIDAD"/>
    <s v="C01"/>
    <s v="TIEMPO COMPLETO"/>
    <s v="2014-09-15 00:00:00.0"/>
    <s v="null"/>
    <s v="DF100092"/>
    <s v="PROFESOR TITULAR DE UNIVERSIDAD"/>
    <s v="R115"/>
    <x v="2"/>
    <n v="187"/>
    <s v="DIDÁCTICA DE LA EXPRESIÓN CORPORAL"/>
  </r>
  <r>
    <x v="5"/>
    <n v="16633495"/>
    <x v="2"/>
    <n v="753"/>
    <s v="206211G"/>
    <s v="GRUPO-A"/>
    <s v="Didáctica de la lengua castellana y su literatura"/>
    <s v="GG"/>
    <s v="GRUPO GRANDE"/>
    <s v="206211G"/>
    <s v="GRUPO GRANDE DE DIDÁCTICA DE LA LENGUA CASTELLANA Y SU LITERATURA"/>
    <s v="GRUPO-A"/>
    <s v="Grupo Grande de DIDÁCTICA DE LA LENGUA CASTELLANA Y SU LITERATURA"/>
    <s v="AN"/>
    <n v="16633495"/>
    <s v="SERRANO"/>
    <s v="ROMERO"/>
    <s v="TAMARA"/>
    <s v="SERRANO ROMERO, TAMARA"/>
    <x v="1"/>
    <x v="0"/>
    <x v="1"/>
    <m/>
    <m/>
    <s v="taserran"/>
    <s v="tamara.serrano@unirioja.es"/>
    <n v="4"/>
    <n v="4"/>
    <n v="536"/>
    <s v="PROFESOR INTERINO"/>
    <s v="P06"/>
    <s v="TIEMPO PARCIAL (6+6 HORAS)"/>
    <s v="2018-09-24 00:00:00.0"/>
    <s v="2019-09-14 00:00:00.0"/>
    <s v="PI101422"/>
    <s v="PROFESOR CONTRATADO INTERINO"/>
    <s v="R106"/>
    <x v="5"/>
    <n v="195"/>
    <s v="DIDÁCTICA DE LA LENGUA Y LA LITERATURA"/>
  </r>
  <r>
    <x v="5"/>
    <n v="16542622"/>
    <x v="2"/>
    <n v="753"/>
    <s v="206211G"/>
    <s v="GRUPO-B"/>
    <s v="Didáctica de la lengua castellana y su literatura"/>
    <s v="GG"/>
    <s v="GRUPO GRANDE"/>
    <s v="206211G"/>
    <s v="GRUPO GRANDE DE DIDÁCTICA DE LA LENGUA CASTELLANA Y SU LITERATURA"/>
    <s v="GRUPO-B"/>
    <s v="Grupo Grande de DIDÁCTICA DE LA LENGUA CASTELLANA Y SU LITERATURA"/>
    <s v="AN"/>
    <n v="16542622"/>
    <s v="GARCÍA"/>
    <s v="IZQUIERDO"/>
    <s v="MARIA VICTORIA"/>
    <s v="GARCÍA IZQUIERDO, MARIA VICTORIA"/>
    <x v="1"/>
    <x v="0"/>
    <x v="1"/>
    <m/>
    <m/>
    <s v="magarciz"/>
    <s v="maria-victoria.garcia@unirioja.es"/>
    <n v="3"/>
    <n v="3"/>
    <n v="532"/>
    <s v="LABORAL DOCENTE-ASOCIADO"/>
    <s v="P04"/>
    <s v="TIEMPO PARCIAL (4+4 HORAS)"/>
    <s v="2018-09-24 00:00:00.0"/>
    <s v="2019-09-14 00:00:00.0"/>
    <s v="PI101426"/>
    <s v="PROFESOR ASOCIADO"/>
    <s v="R106"/>
    <x v="5"/>
    <n v="195"/>
    <s v="DIDÁCTICA DE LA LENGUA Y LA LITERATURA"/>
  </r>
  <r>
    <x v="8"/>
    <n v="16544594"/>
    <x v="2"/>
    <n v="755"/>
    <s v="028G"/>
    <s v="GRUPO-A"/>
    <s v="Introducción a la historia del arte"/>
    <s v="GG"/>
    <s v="GRUPO GRANDE"/>
    <s v="028G"/>
    <s v="GRUPO GRANDE DE INTRODUCCIÓN A LA HISTORIA DEL ARTE"/>
    <s v="GRUPO-A"/>
    <s v="Grupo Grande de INTRODUCCIÓN A LA HISTORIA DEL ARTE"/>
    <s v="2S"/>
    <n v="16544594"/>
    <s v="SÁENZ"/>
    <s v="RODRÍGUEZ"/>
    <s v="MINERVA"/>
    <s v="SÁENZ RODRÍGUEZ, MINERVA"/>
    <x v="1"/>
    <x v="0"/>
    <x v="0"/>
    <m/>
    <m/>
    <s v="misaenz"/>
    <s v="minerva.saenz@unirioja.es"/>
    <n v="4.5"/>
    <m/>
    <n v="504"/>
    <s v="PROFESOR TITULAR UNIVERSIDAD"/>
    <s v="C01"/>
    <s v="TIEMPO COMPLETO"/>
    <s v="2017-09-15 00:00:00.0"/>
    <s v="null"/>
    <s v="DF100342"/>
    <s v="PROFESOR TITULAR DE UNIVERSIDAD"/>
    <s v="R114"/>
    <x v="3"/>
    <n v="465"/>
    <s v="HISTORIA DEL ARTE"/>
  </r>
  <r>
    <x v="10"/>
    <n v="33425722"/>
    <x v="2"/>
    <n v="755"/>
    <s v="028G"/>
    <s v="GRUPO-B"/>
    <s v="Introducción a la historia del arte"/>
    <s v="GG"/>
    <s v="GRUPO GRANDE"/>
    <s v="028G"/>
    <s v="GRUPO GRANDE DE INTRODUCCIÓN A LA HISTORIA DEL ARTE"/>
    <s v="GRUPO-B"/>
    <s v="Grupo Grande de INTRODUCCIÓN A LA HISTORIA DEL ARTE"/>
    <s v="2S"/>
    <n v="33425722"/>
    <s v="ANDUEZA"/>
    <s v="UNANUA"/>
    <s v="Mª DEL PILAR"/>
    <s v="ANDUEZA UNANUA, Mª DEL PILAR"/>
    <x v="0"/>
    <x v="0"/>
    <x v="0"/>
    <m/>
    <m/>
    <s v="mdanduez"/>
    <s v="m-del-pilar.andueza@unirioja.es"/>
    <n v="4.5"/>
    <m/>
    <n v="504"/>
    <s v="PROFESOR TITULAR UNIVERSIDAD"/>
    <s v="C01"/>
    <s v="TIEMPO COMPLETO"/>
    <s v="2017-09-15 00:00:00.0"/>
    <s v="null"/>
    <s v="DF100343"/>
    <s v="PROFESOR TITULAR DE UNIVERSIDAD"/>
    <s v="R114"/>
    <x v="3"/>
    <n v="465"/>
    <s v="HISTORIA DEL ARTE"/>
  </r>
  <r>
    <x v="8"/>
    <n v="29127998"/>
    <x v="2"/>
    <n v="756"/>
    <s v="027G"/>
    <s v="GRUPO-A"/>
    <s v="Geografía y medio ambiente"/>
    <s v="GG"/>
    <s v="GRUPO GRANDE"/>
    <s v="027G"/>
    <s v="GRUPO GRANDE DE GEOGRAFIA Y MEDIO AMBIENTE"/>
    <s v="GRUPO-A"/>
    <s v="Grupo Grande de GEOGRAFIA Y MEDIO AMBIENTE"/>
    <s v="2S"/>
    <n v="29127998"/>
    <s v="LÓPEZ"/>
    <s v="VICENTE"/>
    <s v="MANUEL"/>
    <s v="LÓPEZ VICENTE, MANUEL"/>
    <x v="1"/>
    <x v="0"/>
    <x v="0"/>
    <m/>
    <m/>
    <s v="malopev"/>
    <s v="manuel.lopezv@unirioja.es"/>
    <n v="4.5"/>
    <m/>
    <n v="536"/>
    <s v="PROFESOR INTERINO"/>
    <s v="P06"/>
    <s v="TIEMPO PARCIAL (6+6 HORAS)"/>
    <s v="2018-10-08 00:00:00.0"/>
    <s v="2019-09-14 00:00:00.0"/>
    <s v="PI101440"/>
    <s v="PROFESOR CONTRATADO INTERINO"/>
    <s v="R114"/>
    <x v="3"/>
    <n v="10"/>
    <s v="ANÁLISIS GEOGRÁFICO REGIONAL"/>
  </r>
  <r>
    <x v="10"/>
    <n v="16606836"/>
    <x v="2"/>
    <n v="756"/>
    <s v="027G"/>
    <s v="GRUPO-B"/>
    <s v="Geografía y medio ambiente"/>
    <s v="GG"/>
    <s v="GRUPO GRANDE"/>
    <s v="027G"/>
    <s v="GRUPO GRANDE DE GEOGRAFIA Y MEDIO AMBIENTE"/>
    <s v="GRUPO-B"/>
    <s v="Grupo Grande de GEOGRAFIA Y MEDIO AMBIENTE"/>
    <s v="2S"/>
    <n v="16606836"/>
    <s v="LLORENTE"/>
    <s v="ADÁN"/>
    <s v="JOSÉ ÁNGEL"/>
    <s v="LLORENTE ADÁN, JOSÉ ÁNGEL"/>
    <x v="0"/>
    <x v="0"/>
    <x v="0"/>
    <m/>
    <m/>
    <s v="jollorad"/>
    <s v="jose-angel.llorente@unirioja.es"/>
    <n v="4"/>
    <m/>
    <n v="536"/>
    <s v="PROFESOR INTERINO"/>
    <s v="C01"/>
    <s v="TIEMPO COMPLETO"/>
    <s v="2018-09-17 00:00:00.0"/>
    <s v="2019-09-14 00:00:00.0"/>
    <s v="PI101280"/>
    <s v="PROFESOR CONTRATADO INTERINO"/>
    <s v="R114"/>
    <x v="3"/>
    <n v="430"/>
    <s v="GEOGRAFÍA FÍSICA"/>
  </r>
  <r>
    <x v="10"/>
    <n v="29127998"/>
    <x v="2"/>
    <n v="756"/>
    <s v="027G"/>
    <s v="GRUPO-B"/>
    <s v="Geografía y medio ambiente"/>
    <s v="GG"/>
    <s v="GRUPO GRANDE"/>
    <s v="027G"/>
    <s v="GRUPO GRANDE DE GEOGRAFIA Y MEDIO AMBIENTE"/>
    <s v="GRUPO-B"/>
    <s v="Grupo Grande de GEOGRAFIA Y MEDIO AMBIENTE"/>
    <s v="2S"/>
    <n v="29127998"/>
    <s v="LÓPEZ"/>
    <s v="VICENTE"/>
    <s v="MANUEL"/>
    <s v="LÓPEZ VICENTE, MANUEL"/>
    <x v="1"/>
    <x v="0"/>
    <x v="0"/>
    <m/>
    <m/>
    <s v="malopev"/>
    <s v="manuel.lopezv@unirioja.es"/>
    <n v="0.5"/>
    <m/>
    <n v="536"/>
    <s v="PROFESOR INTERINO"/>
    <s v="P06"/>
    <s v="TIEMPO PARCIAL (6+6 HORAS)"/>
    <s v="2018-10-08 00:00:00.0"/>
    <s v="2019-09-14 00:00:00.0"/>
    <s v="PI101440"/>
    <s v="PROFESOR CONTRATADO INTERINO"/>
    <s v="R114"/>
    <x v="3"/>
    <n v="10"/>
    <s v="ANÁLISIS GEOGRÁFICO REGIONAL"/>
  </r>
  <r>
    <x v="10"/>
    <n v="16539010"/>
    <x v="2"/>
    <n v="756"/>
    <s v="027I"/>
    <s v="GRUPO-B1"/>
    <s v="Geografía y medio ambiente"/>
    <s v="GI"/>
    <s v="GRUPO DE INFORMÁTICA"/>
    <s v="027I"/>
    <s v="GRUPO DE INFORMÁTICA DE GEOGRAFIA Y MEDIO AMBIENTE"/>
    <s v="GRUPO-B1"/>
    <s v="Grupo de Informática de Geografía y medio ambiente"/>
    <s v="2S"/>
    <n v="16539010"/>
    <s v="RUIZ"/>
    <s v="FLAÑO"/>
    <s v="PURIFICACIÓN"/>
    <s v="RUIZ FLAÑO, PURIFICACIÓN"/>
    <x v="1"/>
    <x v="0"/>
    <x v="0"/>
    <m/>
    <m/>
    <s v="puruiz"/>
    <s v="purificacion.ruiz@unirioja.es"/>
    <n v="1.5"/>
    <m/>
    <n v="504"/>
    <s v="PROFESOR TITULAR UNIVERSIDAD"/>
    <s v="01R"/>
    <s v="TIEMPO COMPLETO REDUCIDO"/>
    <s v="2017-09-15 00:00:00.0"/>
    <s v="null"/>
    <s v="DF3369"/>
    <s v="PROFESOR TITULAR DE UNIVERSIDAD"/>
    <s v="R114"/>
    <x v="3"/>
    <n v="430"/>
    <s v="GEOGRAFÍA FÍSICA"/>
  </r>
  <r>
    <x v="7"/>
    <n v="77566977"/>
    <x v="3"/>
    <n v="760"/>
    <s v="760G"/>
    <s v="GRUPO-A"/>
    <s v="Informática"/>
    <s v="GG"/>
    <s v="GRUPO GRANDE"/>
    <s v="760G"/>
    <s v="GG de Informática"/>
    <s v="GRUPO-A"/>
    <s v="GG de Informática"/>
    <s v="1S"/>
    <n v="77566977"/>
    <s v="LÓPEZ"/>
    <s v="GÓMEZ"/>
    <s v="ROSARIO"/>
    <s v="LÓPEZ GÓMEZ, ROSARIO"/>
    <x v="1"/>
    <x v="0"/>
    <x v="1"/>
    <m/>
    <m/>
    <s v="rolopez"/>
    <s v="rosario.lopez@unirioja.es"/>
    <n v="4"/>
    <n v="4"/>
    <n v="532"/>
    <s v="LABORAL DOCENTE-ASOCIADO"/>
    <s v="P05"/>
    <s v="TIEMPO PARCIAL (5+5 HORAS)"/>
    <s v="2018-09-17 00:00:00.0"/>
    <s v="2019-09-14 00:00:00.0"/>
    <s v="PI101387"/>
    <s v="PROFESOR ASOCIADO"/>
    <s v="R111"/>
    <x v="7"/>
    <n v="570"/>
    <s v="LENGUAJES Y SISTEMAS INFORMÁTICOS"/>
  </r>
  <r>
    <x v="7"/>
    <n v="25136873"/>
    <x v="3"/>
    <n v="762"/>
    <s v="762G"/>
    <s v="GRUPO-A"/>
    <s v="Bioquímica"/>
    <s v="GG"/>
    <s v="GRUPO GRANDE"/>
    <s v="762G"/>
    <s v="GG de Bioquímica"/>
    <s v="GRUPO-A"/>
    <s v="GG de Bioquímica"/>
    <s v="2S"/>
    <n v="25136873"/>
    <s v="ZARAZAGA"/>
    <s v="CHAMORRO"/>
    <s v="MIRIAM"/>
    <s v="ZARAZAGA CHAMORRO, MIRIAM"/>
    <x v="0"/>
    <x v="0"/>
    <x v="0"/>
    <m/>
    <m/>
    <s v="myzaraza"/>
    <s v="myriam.zarazaga@unirioja.es"/>
    <n v="2.1"/>
    <n v="2.1"/>
    <n v="504"/>
    <s v="PROFESOR TITULAR UNIVERSIDAD"/>
    <s v="01R"/>
    <s v="TIEMPO COMPLETO REDUCIDO"/>
    <s v="2015-09-15 00:00:00.0"/>
    <s v="null"/>
    <s v="DF100142"/>
    <s v="PROFESOR TITULAR DE UNIVIERSIDADQ"/>
    <s v="R101"/>
    <x v="4"/>
    <n v="60"/>
    <s v="BIOQUÍMICA Y BIOLOGÍA MOLECULAR"/>
  </r>
  <r>
    <x v="7"/>
    <n v="16522419"/>
    <x v="3"/>
    <n v="764"/>
    <s v="764G"/>
    <s v="GRUPO-A"/>
    <s v="Enfermería comunitaria I"/>
    <s v="GG"/>
    <s v="GRUPO GRANDE"/>
    <s v="764G"/>
    <s v="GG de Enfermería comunitaria I"/>
    <s v="GRUPO-A"/>
    <s v="GG de Enfermería comunitaria I"/>
    <s v="2S"/>
    <n v="16522419"/>
    <s v="ARANDA"/>
    <s v="AYENSA"/>
    <s v="ÁNGEL"/>
    <s v="ARANDA AYENSA, ÁNGEL"/>
    <x v="0"/>
    <x v="0"/>
    <x v="1"/>
    <m/>
    <m/>
    <s v="anaranda"/>
    <s v="angel.aranda@unirioja.es"/>
    <n v="3.5"/>
    <n v="3.5"/>
    <s v="A-0537"/>
    <s v="TITULAR"/>
    <s v="P03"/>
    <s v="TIEMPO PARCIAL (3+3 HORAS)"/>
    <s v="2011-01-01 00:00:00.0"/>
    <s v="null"/>
    <s v="PI100798"/>
    <s v="TITULAR"/>
    <s v="R111"/>
    <x v="7"/>
    <n v="265"/>
    <s v="ESTADÍSTICA E INVESTIGACIÓN OPERATIVA"/>
  </r>
  <r>
    <x v="8"/>
    <n v="34798214"/>
    <x v="2"/>
    <n v="767"/>
    <s v="016G"/>
    <s v="GRUPO-A"/>
    <s v="Introducción a la literatura española"/>
    <s v="GG"/>
    <s v="GRUPO GRANDE"/>
    <s v="016G"/>
    <s v="TEORIA DE INTRODUCCIÓN A LA LITERATURA ESPAÑOLA"/>
    <s v="GRUPO-A"/>
    <s v="Grupo de Teoría de INTRODUCCIÓN A LA LITERATURA ESPAÑOLA"/>
    <s v="1S"/>
    <n v="34798214"/>
    <s v="MARTÍNEZ"/>
    <s v="LÓPEZ"/>
    <s v="Mª ISABEL"/>
    <s v="MARTÍNEZ LÓPEZ, Mª ISABEL"/>
    <x v="0"/>
    <x v="0"/>
    <x v="0"/>
    <m/>
    <m/>
    <s v="mamartlop"/>
    <s v="maribel.martinez@unirioja.es"/>
    <n v="0"/>
    <n v="0"/>
    <n v="504"/>
    <s v="PROFESOR TITULAR UNIVERSIDAD"/>
    <s v="C01"/>
    <s v="TIEMPO COMPLETO"/>
    <s v="2018-11-26 00:00:00.0"/>
    <s v="null"/>
    <s v="DF31547"/>
    <s v="PROFESOR TITULAR DE UNIVERSIDAD"/>
    <s v="R106"/>
    <x v="5"/>
    <n v="583"/>
    <s v="LITERATURA ESPAÑOLA"/>
  </r>
  <r>
    <x v="8"/>
    <n v="72801386"/>
    <x v="2"/>
    <n v="767"/>
    <s v="016G"/>
    <s v="GRUPO-A"/>
    <s v="Introducción a la literatura española"/>
    <s v="GG"/>
    <s v="GRUPO GRANDE"/>
    <s v="016G"/>
    <s v="TEORIA DE INTRODUCCIÓN A LA LITERATURA ESPAÑOLA"/>
    <s v="GRUPO-A"/>
    <s v="Grupo de Teoría de INTRODUCCIÓN A LA LITERATURA ESPAÑOLA"/>
    <s v="1S"/>
    <n v="72801386"/>
    <s v="SAINZ"/>
    <s v="BARIAIN"/>
    <s v="ISABEL"/>
    <s v="SAINZ BARIAIN, ISABEL"/>
    <x v="1"/>
    <x v="0"/>
    <x v="0"/>
    <m/>
    <m/>
    <s v="issainb"/>
    <s v="isabel.sainzb@unirioja.es"/>
    <n v="4.5"/>
    <n v="4.5"/>
    <n v="536"/>
    <s v="PROFESOR INTERINO"/>
    <s v="P06"/>
    <s v="TIEMPO PARCIAL (6+6 HORAS)"/>
    <s v="2018-09-18 00:00:00.0"/>
    <s v="null"/>
    <s v="PI101365"/>
    <s v="PROFESOR CONTRATADO INTERINO"/>
    <s v="R106"/>
    <x v="5"/>
    <n v="583"/>
    <s v="LITERATURA ESPAÑOLA"/>
  </r>
  <r>
    <x v="9"/>
    <n v="34798214"/>
    <x v="2"/>
    <n v="767"/>
    <s v="016G"/>
    <s v="GRUPO-A"/>
    <s v="Introducción a la literatura española"/>
    <s v="GG"/>
    <s v="GRUPO GRANDE"/>
    <s v="016G"/>
    <s v="TEORIA DE INTRODUCCIÓN A LA LITERATURA ESPAÑOLA"/>
    <s v="GRUPO-A"/>
    <s v="Grupo de Teoría de INTRODUCCIÓN A LA LITERATURA ESPAÑOLA"/>
    <s v="1S"/>
    <n v="34798214"/>
    <s v="MARTÍNEZ"/>
    <s v="LÓPEZ"/>
    <s v="Mª ISABEL"/>
    <s v="MARTÍNEZ LÓPEZ, Mª ISABEL"/>
    <x v="0"/>
    <x v="0"/>
    <x v="0"/>
    <m/>
    <m/>
    <s v="mamartlop"/>
    <s v="maribel.martinez@unirioja.es"/>
    <n v="0"/>
    <m/>
    <n v="504"/>
    <s v="PROFESOR TITULAR UNIVERSIDAD"/>
    <s v="C01"/>
    <s v="TIEMPO COMPLETO"/>
    <s v="2018-11-26 00:00:00.0"/>
    <s v="null"/>
    <s v="DF31547"/>
    <s v="PROFESOR TITULAR DE UNIVERSIDAD"/>
    <s v="R106"/>
    <x v="5"/>
    <n v="583"/>
    <s v="LITERATURA ESPAÑOLA"/>
  </r>
  <r>
    <x v="9"/>
    <n v="72801386"/>
    <x v="2"/>
    <n v="767"/>
    <s v="016G"/>
    <s v="GRUPO-A"/>
    <s v="Introducción a la literatura española"/>
    <s v="GG"/>
    <s v="GRUPO GRANDE"/>
    <s v="016G"/>
    <s v="TEORIA DE INTRODUCCIÓN A LA LITERATURA ESPAÑOLA"/>
    <s v="GRUPO-A"/>
    <s v="Grupo de Teoría de INTRODUCCIÓN A LA LITERATURA ESPAÑOLA"/>
    <s v="1S"/>
    <n v="72801386"/>
    <s v="SAINZ"/>
    <s v="BARIAIN"/>
    <s v="ISABEL"/>
    <s v="SAINZ BARIAIN, ISABEL"/>
    <x v="1"/>
    <x v="0"/>
    <x v="0"/>
    <m/>
    <m/>
    <s v="issainb"/>
    <s v="isabel.sainzb@unirioja.es"/>
    <n v="4.5"/>
    <m/>
    <n v="536"/>
    <s v="PROFESOR INTERINO"/>
    <s v="P06"/>
    <s v="TIEMPO PARCIAL (6+6 HORAS)"/>
    <s v="2018-09-18 00:00:00.0"/>
    <s v="null"/>
    <s v="PI101365"/>
    <s v="PROFESOR CONTRATADO INTERINO"/>
    <s v="R106"/>
    <x v="5"/>
    <n v="583"/>
    <s v="LITERATURA ESPAÑOLA"/>
  </r>
  <r>
    <x v="8"/>
    <n v="73134033"/>
    <x v="2"/>
    <n v="768"/>
    <s v="020G"/>
    <s v="GRUPO-A"/>
    <s v="Lengua y literatura clásicas"/>
    <s v="GG"/>
    <s v="GRUPO GRANDE"/>
    <s v="020G"/>
    <s v="TEORIA DE LENGUA Y LITERATURA CLÁSICAS"/>
    <s v="GRUPO-A"/>
    <s v="Grupo de Teoria de LENGUA Y LITERATURA CLÁSICAS"/>
    <s v="2S"/>
    <n v="73134033"/>
    <s v="IBARZO"/>
    <s v="JOVEN"/>
    <s v="CLAUDIA"/>
    <s v="IBARZO JOVEN, CLAUDIA"/>
    <x v="1"/>
    <x v="0"/>
    <x v="1"/>
    <m/>
    <m/>
    <s v="clibarzo"/>
    <s v="claudia.ibarzo@unirioja.es"/>
    <n v="4.5"/>
    <n v="4.5"/>
    <n v="536"/>
    <s v="PROFESOR INTERINO"/>
    <s v="C01"/>
    <s v="TIEMPO COMPLETO"/>
    <s v="2019-02-11 00:00:00.0"/>
    <s v="2019-07-28 00:00:00.0"/>
    <s v="PI101456"/>
    <s v="PROFESOR CONTRATADO INTERINO"/>
    <s v="R106"/>
    <x v="5"/>
    <n v="355"/>
    <s v="FILOLOGÍA LATINA"/>
  </r>
  <r>
    <x v="9"/>
    <n v="73134033"/>
    <x v="2"/>
    <n v="768"/>
    <s v="020G"/>
    <s v="GRUPO-A"/>
    <s v="Lengua y literatura clásicas"/>
    <s v="GG"/>
    <s v="GRUPO GRANDE"/>
    <s v="020G"/>
    <s v="TEORIA DE LENGUA Y LITERATURA CLÁSICAS"/>
    <s v="GRUPO-A"/>
    <s v="Grupo de Teoria de LENGUA Y LITERATURA CLÁSICAS"/>
    <s v="2S"/>
    <n v="73134033"/>
    <s v="IBARZO"/>
    <s v="JOVEN"/>
    <s v="CLAUDIA"/>
    <s v="IBARZO JOVEN, CLAUDIA"/>
    <x v="1"/>
    <x v="0"/>
    <x v="1"/>
    <m/>
    <m/>
    <s v="clibarzo"/>
    <s v="claudia.ibarzo@unirioja.es"/>
    <n v="4.5"/>
    <m/>
    <n v="536"/>
    <s v="PROFESOR INTERINO"/>
    <s v="C01"/>
    <s v="TIEMPO COMPLETO"/>
    <s v="2019-02-11 00:00:00.0"/>
    <s v="2019-07-28 00:00:00.0"/>
    <s v="PI101456"/>
    <s v="PROFESOR CONTRATADO INTERINO"/>
    <s v="R106"/>
    <x v="5"/>
    <n v="355"/>
    <s v="FILOLOGÍA LATINA"/>
  </r>
  <r>
    <x v="10"/>
    <n v="73134033"/>
    <x v="2"/>
    <n v="768"/>
    <s v="020G"/>
    <s v="GRUPO-A"/>
    <s v="Lengua y literatura clásicas"/>
    <s v="GG"/>
    <s v="GRUPO GRANDE"/>
    <s v="020G"/>
    <s v="TEORIA DE LENGUA Y LITERATURA CLÁSICAS"/>
    <s v="GRUPO-A"/>
    <s v="Grupo de Teoria de LENGUA Y LITERATURA CLÁSICAS"/>
    <s v="2S"/>
    <n v="73134033"/>
    <s v="IBARZO"/>
    <s v="JOVEN"/>
    <s v="CLAUDIA"/>
    <s v="IBARZO JOVEN, CLAUDIA"/>
    <x v="1"/>
    <x v="0"/>
    <x v="1"/>
    <m/>
    <m/>
    <s v="clibarzo"/>
    <s v="claudia.ibarzo@unirioja.es"/>
    <n v="4.5"/>
    <m/>
    <n v="536"/>
    <s v="PROFESOR INTERINO"/>
    <s v="C01"/>
    <s v="TIEMPO COMPLETO"/>
    <s v="2019-02-11 00:00:00.0"/>
    <s v="2019-07-28 00:00:00.0"/>
    <s v="PI101456"/>
    <s v="PROFESOR CONTRATADO INTERINO"/>
    <s v="R106"/>
    <x v="5"/>
    <n v="355"/>
    <s v="FILOLOGÍA LATINA"/>
  </r>
  <r>
    <x v="6"/>
    <n v="16535879"/>
    <x v="0"/>
    <n v="769"/>
    <s v="103G"/>
    <s v="GRUPO-A"/>
    <s v="Segundo idioma moderno I: Francés"/>
    <s v="GG"/>
    <s v="GRUPO GRANDE"/>
    <s v="103G"/>
    <s v="TEORIA DE SEGUNDO IDIOMA MODERNO I: FRANCÉS"/>
    <s v="GRUPO-A"/>
    <s v="Grupo de Teoria deSEGUNDO IDIOMA MODERNO I: FRANCÉS"/>
    <s v="1S"/>
    <n v="16535879"/>
    <s v="IÑARREA"/>
    <s v="LAS HERAS"/>
    <s v="IGNACIO"/>
    <s v="IÑARREA LAS HERAS, IGNACIO"/>
    <x v="1"/>
    <x v="0"/>
    <x v="0"/>
    <m/>
    <m/>
    <s v="iinarrea"/>
    <s v="ignacio.inarrea@unirioja.es"/>
    <n v="3"/>
    <n v="3"/>
    <n v="500"/>
    <s v="CATEDRATICO DE UNIVERSIDAD"/>
    <s v="C01"/>
    <s v="TIEMPO COMPLETO"/>
    <s v="2017-12-18 00:00:00.0"/>
    <s v="null"/>
    <s v="DF100353"/>
    <s v="CATEDRÁTICO DE UNIVERSIDAD"/>
    <s v="R107"/>
    <x v="6"/>
    <n v="335"/>
    <s v="FILOLOGÍA FRANCESA"/>
  </r>
  <r>
    <x v="8"/>
    <n v="16535879"/>
    <x v="2"/>
    <n v="769"/>
    <s v="103G"/>
    <s v="GRUPO-A"/>
    <s v="Segundo idioma moderno I: Francés"/>
    <s v="GG"/>
    <s v="GRUPO GRANDE"/>
    <s v="103G"/>
    <s v="TEORIA DE SEGUNDO IDIOMA MODERNO I: FRANCÉS"/>
    <s v="GRUPO-A"/>
    <s v="Grupo de Teoria deSEGUNDO IDIOMA MODERNO I: FRANCÉS"/>
    <s v="1S"/>
    <n v="16535879"/>
    <s v="IÑARREA"/>
    <s v="LAS HERAS"/>
    <s v="IGNACIO"/>
    <s v="IÑARREA LAS HERAS, IGNACIO"/>
    <x v="1"/>
    <x v="0"/>
    <x v="0"/>
    <m/>
    <m/>
    <s v="iinarrea"/>
    <s v="ignacio.inarrea@unirioja.es"/>
    <n v="3"/>
    <m/>
    <n v="500"/>
    <s v="CATEDRATICO DE UNIVERSIDAD"/>
    <s v="C01"/>
    <s v="TIEMPO COMPLETO"/>
    <s v="2017-12-18 00:00:00.0"/>
    <s v="null"/>
    <s v="DF100353"/>
    <s v="CATEDRÁTICO DE UNIVERSIDAD"/>
    <s v="R107"/>
    <x v="6"/>
    <n v="335"/>
    <s v="FILOLOGÍA FRANCESA"/>
  </r>
  <r>
    <x v="8"/>
    <s v="X4135783"/>
    <x v="2"/>
    <n v="769"/>
    <s v="103LI"/>
    <s v="GRUPO-A2"/>
    <s v="Segundo idioma moderno I: Francés"/>
    <s v="GLI"/>
    <s v="GRUPO DE LABORATORIO DE IDIOMAS"/>
    <s v="103LI"/>
    <s v="PRÁCTICAS DE LABORATORIO DE SEGUNDO IDIOMA MODERNO I: FRANCÉS"/>
    <s v="GRUPO-A2"/>
    <s v="Laboratorio de Idiomas de Segundo idioma moderno I: francés"/>
    <s v="1S"/>
    <s v="X4135783"/>
    <s v="VIEL"/>
    <s v="-"/>
    <s v="ANITA JOCELYNE MARIE"/>
    <s v="VIEL -, ANITA JOCELYNE MARIE"/>
    <x v="1"/>
    <x v="0"/>
    <x v="1"/>
    <m/>
    <m/>
    <s v="anviel"/>
    <s v="anita.viel@unirioja.es"/>
    <n v="1.5"/>
    <n v="1.5"/>
    <n v="532"/>
    <s v="LABORAL DOCENTE-ASOCIADO"/>
    <s v="P03"/>
    <s v="TIEMPO PARCIAL (3+3 HORAS)"/>
    <s v="2018-09-17 00:00:00.0"/>
    <s v="2019-09-14 00:00:00.0"/>
    <s v="PI101367"/>
    <s v="PROFESOR ASOCIADO"/>
    <s v="R107"/>
    <x v="6"/>
    <n v="335"/>
    <s v="FILOLOGÍA FRANCESA"/>
  </r>
  <r>
    <x v="8"/>
    <n v="70865948"/>
    <x v="2"/>
    <n v="770"/>
    <s v="018G"/>
    <s v="GRUPO-A"/>
    <s v="Teoría del lenguaje"/>
    <s v="GG"/>
    <s v="GRUPO GRANDE"/>
    <s v="018G"/>
    <s v="TEORIA DE TEORIA DEL LENGUAJE"/>
    <s v="GRUPO-A"/>
    <s v="Grupo de Teoria de TEORIA DEL LENGUAJE"/>
    <s v="1S"/>
    <n v="70865948"/>
    <s v="FASLA"/>
    <s v="FERNÁNDEZ"/>
    <s v="DALILA"/>
    <s v="FASLA FERNÁNDEZ, DALILA"/>
    <x v="1"/>
    <x v="0"/>
    <x v="0"/>
    <m/>
    <m/>
    <s v="dafasla"/>
    <s v="dalila.fasla@unirioja.es"/>
    <n v="3"/>
    <n v="3"/>
    <n v="504"/>
    <s v="PROFESOR TITULAR UNIVERSIDAD"/>
    <s v="01A"/>
    <s v="TIEMPO COMPLETO AMPLIADO"/>
    <s v="2012-09-01 00:00:00.0"/>
    <s v="null"/>
    <s v="DF100036"/>
    <s v="PROFESOR TITULAR DE UNIVERSIDAD"/>
    <s v="R106"/>
    <x v="5"/>
    <n v="575"/>
    <s v="LINGÜÍSTICA GENERAL"/>
  </r>
  <r>
    <x v="6"/>
    <n v="16570961"/>
    <x v="0"/>
    <n v="771"/>
    <s v="105G"/>
    <s v="GRUPO-A"/>
    <s v="Segundo idioma moderno II: Francés"/>
    <s v="GG"/>
    <s v="GRUPO GRANDE"/>
    <s v="105G"/>
    <s v="TEORIA DE SEGUNDO IDIOMA MODERNO I: FRANCÉS"/>
    <s v="GRUPO-A"/>
    <s v="Grupo de Teoria de SEGUNDO IDIOMA MODERNO II: FRANCÉS"/>
    <s v="2S"/>
    <n v="16570961"/>
    <s v="CABELLO"/>
    <s v="ANDRÉS"/>
    <s v="NURIA"/>
    <s v="CABELLO ANDRÉS, NURIA"/>
    <x v="0"/>
    <x v="0"/>
    <x v="1"/>
    <m/>
    <m/>
    <s v="nucabea"/>
    <s v="nuria.cabelloa@unirioja.es"/>
    <n v="3"/>
    <n v="3"/>
    <n v="536"/>
    <s v="PROFESOR INTERINO"/>
    <s v="C01"/>
    <s v="TIEMPO COMPLETO"/>
    <s v="2015-09-15 00:00:00.0"/>
    <s v="null"/>
    <s v="PI101032"/>
    <s v="PROFESOR CONTRATADO INTERINO"/>
    <s v="R107"/>
    <x v="6"/>
    <n v="335"/>
    <s v="FILOLOGÍA FRANCESA"/>
  </r>
  <r>
    <x v="6"/>
    <n v="9398535"/>
    <x v="0"/>
    <n v="776"/>
    <s v="039G"/>
    <s v="GRUPO-A"/>
    <s v="Idioma moderno IV: Inglés"/>
    <s v="GG"/>
    <s v="GRUPO GRANDE"/>
    <s v="039G"/>
    <s v="GRUPO GRANDE DE IDIOMA MODERNO IV: INGLÉS"/>
    <s v="GRUPO-A"/>
    <s v="Grupo Grande de IDIOMA MODERNO IV: INGLÉS"/>
    <s v="2S"/>
    <n v="9398535"/>
    <s v="DÍAZ"/>
    <s v="CUESTA"/>
    <s v="JOSÉ"/>
    <s v="DÍAZ CUESTA, JOSÉ"/>
    <x v="1"/>
    <x v="0"/>
    <x v="0"/>
    <m/>
    <m/>
    <s v="josediaz"/>
    <s v="jose.diaz-cuesta@unirioja.es"/>
    <n v="2.2000000000000002"/>
    <n v="2.2000000000000002"/>
    <n v="534"/>
    <s v="CONTRATADO DOCTOR -TIPO 1"/>
    <s v="C01"/>
    <s v="TIEMPO COMPLETO"/>
    <s v="2012-02-03 00:00:00.0"/>
    <s v="null"/>
    <s v="DF32499"/>
    <s v="CONTRATADO DOCTOR"/>
    <s v="R107"/>
    <x v="6"/>
    <n v="345"/>
    <s v="FILOLOGÍA INGLESA"/>
  </r>
  <r>
    <x v="8"/>
    <n v="16546617"/>
    <x v="2"/>
    <n v="777"/>
    <s v="040G"/>
    <s v="GRUPO-A"/>
    <s v="Literatura inglesa I"/>
    <s v="GG"/>
    <s v="GRUPO GRANDE"/>
    <s v="040G"/>
    <s v="GRUPO GRANDE DE LITERATURA INGLESA I"/>
    <s v="GRUPO-A"/>
    <s v="Grupo Grande de LITERATURA INGLESA I"/>
    <s v="2S"/>
    <n v="16546617"/>
    <s v="BARRERAS"/>
    <s v="GÓMEZ"/>
    <s v="MARÍA ASUNCIÓN"/>
    <s v="BARRERAS GÓMEZ, MARÍA ASUNCIÓN"/>
    <x v="1"/>
    <x v="0"/>
    <x v="0"/>
    <m/>
    <m/>
    <s v="mabarrer"/>
    <s v="asuncion.barreras@unirioja.es"/>
    <n v="4.5"/>
    <n v="4.5"/>
    <n v="504"/>
    <s v="PROFESOR TITULAR UNIVERSIDAD"/>
    <s v="C01"/>
    <s v="TIEMPO COMPLETO"/>
    <s v="2017-09-15 00:00:00.0"/>
    <s v="null"/>
    <s v="DF31707"/>
    <s v="PROFESOR TITULAR DE UNIVERSIDAD"/>
    <s v="R107"/>
    <x v="6"/>
    <n v="345"/>
    <s v="FILOLOGÍA INGLESA"/>
  </r>
  <r>
    <x v="8"/>
    <n v="36168750"/>
    <x v="2"/>
    <n v="778"/>
    <s v="026G"/>
    <s v="GRUPO-A"/>
    <s v="Introducción a las ideas filosóficas"/>
    <s v="GG"/>
    <s v="GRUPO GRANDE"/>
    <s v="026G"/>
    <s v="GRUPO GRANDE DE INTRODUCCIÓN A LAS IDEAS FILOSOFICAS"/>
    <s v="GRUPO-A"/>
    <s v="Grupo Grande de INTRODUCCIÓN A LAS IDEAS FILOSÓFICAS"/>
    <s v="2S"/>
    <n v="36168750"/>
    <s v="FERNÁNDEZ"/>
    <s v="GUERRERO"/>
    <s v="OLAYA"/>
    <s v="FERNÁNDEZ GUERRERO, OLAYA"/>
    <x v="0"/>
    <x v="0"/>
    <x v="0"/>
    <m/>
    <m/>
    <s v="olferng"/>
    <s v="olaya.fernandez@unirioja.es"/>
    <n v="4.5"/>
    <n v="4.5"/>
    <n v="536"/>
    <s v="PROFESOR INTERINO"/>
    <s v="C01"/>
    <s v="TIEMPO COMPLETO"/>
    <s v="2017-09-15 00:00:00.0"/>
    <s v="null"/>
    <s v="PI101279"/>
    <s v="PROFESOR CONTRATADO INTERINO"/>
    <s v="R114"/>
    <x v="3"/>
    <n v="383"/>
    <s v="FILOSOFÍA MORAL"/>
  </r>
  <r>
    <x v="10"/>
    <n v="36168750"/>
    <x v="2"/>
    <n v="778"/>
    <s v="026G"/>
    <s v="GRUPO-A"/>
    <s v="Introducción a las ideas filosóficas"/>
    <s v="GG"/>
    <s v="GRUPO GRANDE"/>
    <s v="026G"/>
    <s v="GRUPO GRANDE DE INTRODUCCIÓN A LAS IDEAS FILOSOFICAS"/>
    <s v="GRUPO-A"/>
    <s v="Grupo Grande de INTRODUCCIÓN A LAS IDEAS FILOSÓFICAS"/>
    <s v="2S"/>
    <n v="36168750"/>
    <s v="FERNÁNDEZ"/>
    <s v="GUERRERO"/>
    <s v="OLAYA"/>
    <s v="FERNÁNDEZ GUERRERO, OLAYA"/>
    <x v="0"/>
    <x v="0"/>
    <x v="0"/>
    <m/>
    <m/>
    <s v="olferng"/>
    <s v="olaya.fernandez@unirioja.es"/>
    <n v="4.5"/>
    <m/>
    <n v="536"/>
    <s v="PROFESOR INTERINO"/>
    <s v="C01"/>
    <s v="TIEMPO COMPLETO"/>
    <s v="2017-09-15 00:00:00.0"/>
    <s v="null"/>
    <s v="PI101279"/>
    <s v="PROFESOR CONTRATADO INTERINO"/>
    <s v="R114"/>
    <x v="3"/>
    <n v="383"/>
    <s v="FILOSOFÍA MORAL"/>
  </r>
  <r>
    <x v="9"/>
    <n v="16567556"/>
    <x v="2"/>
    <n v="785"/>
    <s v="602207G"/>
    <s v="GRUPO-A"/>
    <s v="Filosofía I"/>
    <s v="GG"/>
    <s v="GRUPO GRANDE"/>
    <s v="602207G"/>
    <s v="GRUPO GRANDE DE FILOSOFÍA I"/>
    <s v="GRUPO-A"/>
    <s v="Grupo Grande de FILOSOFÍA I"/>
    <s v="2S"/>
    <n v="16567556"/>
    <s v="HERNÁNDEZ"/>
    <s v="SÁENZ"/>
    <s v="ALBERTO"/>
    <s v="HERNÁNDEZ SÁENZ, ALBERTO"/>
    <x v="1"/>
    <x v="0"/>
    <x v="1"/>
    <m/>
    <m/>
    <s v="alhernsa"/>
    <s v="alberto.hernandez@unirioja.es"/>
    <n v="4.5"/>
    <n v="4.5"/>
    <n v="532"/>
    <s v="LABORAL DOCENTE-ASOCIADO"/>
    <s v="P04"/>
    <s v="TIEMPO PARCIAL (4+4 HORAS)"/>
    <s v="2019-02-04 00:00:00.0"/>
    <s v="2019-09-14 00:00:00.0"/>
    <s v="PI101452"/>
    <s v="PROFESOR ASOCIADO"/>
    <s v="R114"/>
    <x v="3"/>
    <n v="375"/>
    <s v="FILOSOFÍA"/>
  </r>
  <r>
    <x v="8"/>
    <n v="16595315"/>
    <x v="2"/>
    <n v="789"/>
    <s v="015G"/>
    <s v="GRUPO-A"/>
    <s v="Norma y uso del español actual"/>
    <s v="GG"/>
    <s v="GRUPO GRANDE"/>
    <s v="015G"/>
    <s v="TEORIA DE NORMA Y USO DEL ESPAÑOL ACTUAL"/>
    <s v="GRUPO-A"/>
    <s v="Grupo de Teoria de NORMA Y USO DEL ESPAÑOL ACTUAL"/>
    <s v="1S"/>
    <n v="16595315"/>
    <s v="GARCÍA"/>
    <s v="ANDREVA"/>
    <s v="FERNANDO"/>
    <s v="GARCÍA ANDREVA, FERNANDO"/>
    <x v="0"/>
    <x v="0"/>
    <x v="1"/>
    <m/>
    <m/>
    <s v="fegarcan"/>
    <s v="fernando.garciaan@unirioja.es"/>
    <n v="1.5"/>
    <n v="1.5"/>
    <n v="536"/>
    <s v="PROFESOR INTERINO"/>
    <s v="C01"/>
    <s v="TIEMPO COMPLETO"/>
    <s v="2013-09-16 00:00:00.0"/>
    <s v="null"/>
    <s v="PI100914"/>
    <s v="PROFESOR CONTRATADO INTERINO"/>
    <s v="R106"/>
    <x v="5"/>
    <n v="567"/>
    <s v="LENGUA ESPAÑOLA"/>
  </r>
  <r>
    <x v="8"/>
    <n v="16620640"/>
    <x v="2"/>
    <n v="789"/>
    <s v="015G"/>
    <s v="GRUPO-A"/>
    <s v="Norma y uso del español actual"/>
    <s v="GG"/>
    <s v="GRUPO GRANDE"/>
    <s v="015G"/>
    <s v="TEORIA DE NORMA Y USO DEL ESPAÑOL ACTUAL"/>
    <s v="GRUPO-A"/>
    <s v="Grupo de Teoria de NORMA Y USO DEL ESPAÑOL ACTUAL"/>
    <s v="1S"/>
    <n v="16620640"/>
    <s v="LAS HERAS"/>
    <s v="CALVO"/>
    <s v="MIGUEL"/>
    <s v="LAS HERAS CALVO, MIGUEL"/>
    <x v="1"/>
    <x v="0"/>
    <x v="1"/>
    <m/>
    <m/>
    <s v="milasher"/>
    <s v="miguel.las-heras@unirioja.es"/>
    <n v="3"/>
    <n v="3"/>
    <n v="536"/>
    <s v="PROFESOR INTERINO"/>
    <s v="C01"/>
    <s v="TIEMPO COMPLETO"/>
    <s v="2018-09-18 00:00:00.0"/>
    <s v="null"/>
    <s v="PI101364"/>
    <s v="PROFESOR CONTRATADO INTERINO"/>
    <s v="R106"/>
    <x v="5"/>
    <n v="567"/>
    <s v="LENGUA ESPAÑOLA"/>
  </r>
  <r>
    <x v="9"/>
    <n v="16595315"/>
    <x v="2"/>
    <n v="789"/>
    <s v="015G"/>
    <s v="GRUPO-A"/>
    <s v="Norma y uso del español actual"/>
    <s v="GG"/>
    <s v="GRUPO GRANDE"/>
    <s v="015G"/>
    <s v="TEORIA DE NORMA Y USO DEL ESPAÑOL ACTUAL"/>
    <s v="GRUPO-A"/>
    <s v="Grupo de Teoria de NORMA Y USO DEL ESPAÑOL ACTUAL"/>
    <s v="1S"/>
    <n v="16595315"/>
    <s v="GARCÍA"/>
    <s v="ANDREVA"/>
    <s v="FERNANDO"/>
    <s v="GARCÍA ANDREVA, FERNANDO"/>
    <x v="0"/>
    <x v="0"/>
    <x v="1"/>
    <m/>
    <m/>
    <s v="fegarcan"/>
    <s v="fernando.garciaan@unirioja.es"/>
    <n v="1.5"/>
    <m/>
    <n v="536"/>
    <s v="PROFESOR INTERINO"/>
    <s v="C01"/>
    <s v="TIEMPO COMPLETO"/>
    <s v="2013-09-16 00:00:00.0"/>
    <s v="null"/>
    <s v="PI100914"/>
    <s v="PROFESOR CONTRATADO INTERINO"/>
    <s v="R106"/>
    <x v="5"/>
    <n v="567"/>
    <s v="LENGUA ESPAÑOLA"/>
  </r>
  <r>
    <x v="9"/>
    <n v="16620640"/>
    <x v="2"/>
    <n v="789"/>
    <s v="015G"/>
    <s v="GRUPO-A"/>
    <s v="Norma y uso del español actual"/>
    <s v="GG"/>
    <s v="GRUPO GRANDE"/>
    <s v="015G"/>
    <s v="TEORIA DE NORMA Y USO DEL ESPAÑOL ACTUAL"/>
    <s v="GRUPO-A"/>
    <s v="Grupo de Teoria de NORMA Y USO DEL ESPAÑOL ACTUAL"/>
    <s v="1S"/>
    <n v="16620640"/>
    <s v="LAS HERAS"/>
    <s v="CALVO"/>
    <s v="MIGUEL"/>
    <s v="LAS HERAS CALVO, MIGUEL"/>
    <x v="1"/>
    <x v="0"/>
    <x v="1"/>
    <m/>
    <m/>
    <s v="milasher"/>
    <s v="miguel.las-heras@unirioja.es"/>
    <n v="3"/>
    <m/>
    <n v="536"/>
    <s v="PROFESOR INTERINO"/>
    <s v="C01"/>
    <s v="TIEMPO COMPLETO"/>
    <s v="2018-09-18 00:00:00.0"/>
    <s v="null"/>
    <s v="PI101364"/>
    <s v="PROFESOR CONTRATADO INTERINO"/>
    <s v="R106"/>
    <x v="5"/>
    <n v="567"/>
    <s v="LENGUA ESPAÑOLA"/>
  </r>
  <r>
    <x v="8"/>
    <n v="16592004"/>
    <x v="2"/>
    <n v="790"/>
    <s v="023G"/>
    <s v="GRUPO-A"/>
    <s v="Introducción a la historia y la historiografía"/>
    <s v="GG"/>
    <s v="GRUPO GRANDE"/>
    <s v="023G"/>
    <s v="GRUPO GRANDE DE INTRODUCCIÓN A LA HISTORIA Y A LA HISTORIOGRAFÍA"/>
    <s v="GRUPO-A"/>
    <s v="Grupo Grande de INTRODUCCIÓN A LA HISTORIA Y A LA HISTORIOGRAFIA"/>
    <s v="1S"/>
    <n v="16592004"/>
    <s v="ITURRIAGA"/>
    <s v="BARCO"/>
    <s v="DIEGO"/>
    <s v="ITURRIAGA BARCO, DIEGO"/>
    <x v="1"/>
    <x v="0"/>
    <x v="0"/>
    <m/>
    <m/>
    <s v="diiturri"/>
    <s v="diego.iturriaga@unirioja.es"/>
    <n v="4.5"/>
    <n v="4.5"/>
    <n v="536"/>
    <s v="PROFESOR INTERINO"/>
    <s v="C01"/>
    <s v="TIEMPO COMPLETO"/>
    <s v="2017-09-15 00:00:00.0"/>
    <s v="null"/>
    <s v="PI101283"/>
    <s v="PROFESOR CONTRATADO INTERINO"/>
    <s v="R114"/>
    <x v="3"/>
    <n v="450"/>
    <s v="HISTORIA CONTEMPORÁNEA"/>
  </r>
  <r>
    <x v="9"/>
    <n v="16592004"/>
    <x v="2"/>
    <n v="790"/>
    <s v="023G"/>
    <s v="GRUPO-A"/>
    <s v="Introducción a la historia y la historiografía"/>
    <s v="GG"/>
    <s v="GRUPO GRANDE"/>
    <s v="023G"/>
    <s v="GRUPO GRANDE DE INTRODUCCIÓN A LA HISTORIA Y A LA HISTORIOGRAFÍA"/>
    <s v="GRUPO-A"/>
    <s v="Grupo Grande de INTRODUCCIÓN A LA HISTORIA Y A LA HISTORIOGRAFIA"/>
    <s v="1S"/>
    <n v="16592004"/>
    <s v="ITURRIAGA"/>
    <s v="BARCO"/>
    <s v="DIEGO"/>
    <s v="ITURRIAGA BARCO, DIEGO"/>
    <x v="1"/>
    <x v="0"/>
    <x v="0"/>
    <m/>
    <m/>
    <s v="diiturri"/>
    <s v="diego.iturriaga@unirioja.es"/>
    <n v="4.5"/>
    <m/>
    <n v="536"/>
    <s v="PROFESOR INTERINO"/>
    <s v="C01"/>
    <s v="TIEMPO COMPLETO"/>
    <s v="2017-09-15 00:00:00.0"/>
    <s v="null"/>
    <s v="PI101283"/>
    <s v="PROFESOR CONTRATADO INTERINO"/>
    <s v="R114"/>
    <x v="3"/>
    <n v="450"/>
    <s v="HISTORIA CONTEMPORÁNEA"/>
  </r>
  <r>
    <x v="10"/>
    <n v="16592004"/>
    <x v="2"/>
    <n v="790"/>
    <s v="023G"/>
    <s v="GRUPO-A"/>
    <s v="Introducción a la historia y la historiografía"/>
    <s v="GG"/>
    <s v="GRUPO GRANDE"/>
    <s v="023G"/>
    <s v="GRUPO GRANDE DE INTRODUCCIÓN A LA HISTORIA Y A LA HISTORIOGRAFÍA"/>
    <s v="GRUPO-A"/>
    <s v="Grupo Grande de INTRODUCCIÓN A LA HISTORIA Y A LA HISTORIOGRAFIA"/>
    <s v="1S"/>
    <n v="16592004"/>
    <s v="ITURRIAGA"/>
    <s v="BARCO"/>
    <s v="DIEGO"/>
    <s v="ITURRIAGA BARCO, DIEGO"/>
    <x v="1"/>
    <x v="0"/>
    <x v="0"/>
    <m/>
    <m/>
    <s v="diiturri"/>
    <s v="diego.iturriaga@unirioja.es"/>
    <n v="4.5"/>
    <m/>
    <n v="536"/>
    <s v="PROFESOR INTERINO"/>
    <s v="C01"/>
    <s v="TIEMPO COMPLETO"/>
    <s v="2017-09-15 00:00:00.0"/>
    <s v="null"/>
    <s v="PI101283"/>
    <s v="PROFESOR CONTRATADO INTERINO"/>
    <s v="R114"/>
    <x v="3"/>
    <n v="450"/>
    <s v="HISTORIA CONTEMPORÁNEA"/>
  </r>
  <r>
    <x v="11"/>
    <n v="16565041"/>
    <x v="4"/>
    <n v="801"/>
    <s v="701107G"/>
    <s v="GRUPO-A"/>
    <s v="Análisis de una variable real"/>
    <s v="GG"/>
    <s v="GRUPO GRANDE"/>
    <s v="701107G"/>
    <s v="GRUPO GRANDE DE ANÁLISIS DE UNA VARIABLE REAL"/>
    <s v="GRUPO-A"/>
    <s v="Grupo Grande de ANÁLISIS DE UNA VARIABLE REAL"/>
    <s v="2S"/>
    <n v="16565041"/>
    <s v="CIAURRI"/>
    <s v="RAMÍREZ"/>
    <s v="OSCAR"/>
    <s v="CIAURRI RAMÍREZ, OSCAR"/>
    <x v="1"/>
    <x v="0"/>
    <x v="0"/>
    <m/>
    <m/>
    <s v="osciaurr"/>
    <s v="oscar.ciaurri@unirioja.es"/>
    <n v="4"/>
    <n v="4"/>
    <n v="500"/>
    <s v="CATEDRATICO DE UNIVERSIDAD"/>
    <s v="01R"/>
    <s v="TIEMPO COMPLETO REDUCIDO"/>
    <s v="2018-12-05 00:00:00.0"/>
    <s v="null"/>
    <s v="DF100379"/>
    <s v="CATEDRÁTICO DE UNIVERSIDAD"/>
    <s v="R111"/>
    <x v="7"/>
    <n v="15"/>
    <s v="ANÁLISIS MATEMÁTICO"/>
  </r>
  <r>
    <x v="11"/>
    <n v="16511992"/>
    <x v="4"/>
    <n v="803"/>
    <s v="701205G"/>
    <s v="GRUPO-A"/>
    <s v="Geometría afín y euclídea"/>
    <s v="GG"/>
    <s v="GRUPO GRANDE"/>
    <s v="701205G"/>
    <s v="GRUPO GRANDE DE GEOMETRÍA AFÍN Y EUCLÍDEA"/>
    <s v="GRUPO-A"/>
    <s v="Grupo Grande de GEOMETRÍA AFÍN Y EUCLÍDEA"/>
    <s v="1S"/>
    <n v="16511992"/>
    <s v="EXTREMIANA"/>
    <s v="ALDANA"/>
    <s v="JOSÉ IGNACIO"/>
    <s v="EXTREMIANA ALDANA, JOSÉ IGNACIO"/>
    <x v="0"/>
    <x v="0"/>
    <x v="0"/>
    <m/>
    <m/>
    <s v="jextremi"/>
    <s v="jextremi@unirioja.es"/>
    <n v="3.8"/>
    <n v="3.8"/>
    <n v="504"/>
    <s v="PROFESOR TITULAR UNIVERSIDAD"/>
    <s v="01A"/>
    <s v="TIEMPO COMPLETO AMPLIADO"/>
    <s v="2012-09-01 00:00:00.0"/>
    <s v="null"/>
    <s v="DF32214"/>
    <s v="TITULAR DE UNIVERSIDAD"/>
    <s v="R111"/>
    <x v="7"/>
    <n v="440"/>
    <s v="GEOMETRÍA Y TOPOLOGÍA"/>
  </r>
  <r>
    <x v="12"/>
    <n v="16621534"/>
    <x v="4"/>
    <n v="807"/>
    <s v="091G"/>
    <s v="GRUPO-A"/>
    <s v="Física"/>
    <s v="GG"/>
    <s v="GRUPO GRANDE"/>
    <s v="091G"/>
    <s v="GRUPO GRANDE DE FÍSICA"/>
    <s v="GRUPO-A"/>
    <s v="Grupo Grande de FÍSICA"/>
    <s v="AN"/>
    <n v="16621534"/>
    <s v="IRAZOLA"/>
    <s v="ROSALES"/>
    <s v="LETICIA"/>
    <s v="IRAZOLA ROSALES, LETICIA"/>
    <x v="1"/>
    <x v="0"/>
    <x v="0"/>
    <m/>
    <m/>
    <s v="leirazol"/>
    <s v="leticia.irazola@unirioja.es"/>
    <n v="8"/>
    <n v="8"/>
    <n v="536"/>
    <s v="PROFESOR INTERINO"/>
    <s v="P05"/>
    <s v="TIEMPO PARCIAL (5+5 HORAS)"/>
    <s v="2018-09-17 00:00:00.0"/>
    <s v="2019-05-20 00:00:00.0"/>
    <s v="PI101410"/>
    <s v="PROFESOR CONTRATADO INTERINO"/>
    <s v="R112"/>
    <x v="8"/>
    <n v="385"/>
    <s v="FÍSICA APLICADA"/>
  </r>
  <r>
    <x v="12"/>
    <n v="16623516"/>
    <x v="4"/>
    <n v="807"/>
    <s v="091L"/>
    <s v="GRUPO-A1"/>
    <s v="Física"/>
    <s v="GL"/>
    <s v="GRUPO DE LABORATORIO"/>
    <s v="091L"/>
    <s v="LABORATORIO DE FÍSICA"/>
    <s v="GRUPO-A1"/>
    <s v="Grupo de Laboratorio de Física"/>
    <s v="AN"/>
    <n v="16623516"/>
    <s v="BAÑARES"/>
    <s v="PALACIOS"/>
    <s v="PAULA"/>
    <s v="BAÑARES PALACIOS, PAULA"/>
    <x v="1"/>
    <x v="0"/>
    <x v="1"/>
    <m/>
    <m/>
    <s v="pabanare"/>
    <s v="paula.banares@unirioja.es"/>
    <n v="0.8"/>
    <n v="0.8"/>
    <n v="536"/>
    <s v="PROFESOR INTERINO"/>
    <s v="P06"/>
    <s v="TIEMPO PARCIAL (6+6 HORAS)"/>
    <s v="2018-09-18 00:00:00.0"/>
    <s v="null"/>
    <s v="PI101276"/>
    <s v="PROFESOR CONTRATADO INTERINO"/>
    <s v="R112"/>
    <x v="8"/>
    <n v="385"/>
    <s v="FÍSICA APLICADA"/>
  </r>
  <r>
    <x v="12"/>
    <n v="16542973"/>
    <x v="4"/>
    <n v="807"/>
    <s v="091L"/>
    <s v="GRUPO-A3"/>
    <s v="Física"/>
    <s v="GL"/>
    <s v="GRUPO DE LABORATORIO"/>
    <s v="091L"/>
    <s v="LABORATORIO DE FÍSICA"/>
    <s v="GRUPO-A3"/>
    <s v="Grupo de Laboratorio de Física"/>
    <s v="AN"/>
    <n v="16542973"/>
    <s v="SALAS"/>
    <s v="ILARRAZA"/>
    <s v="JOSÉ PABLO"/>
    <s v="SALAS ILARRAZA, JOSÉ PABLO"/>
    <x v="1"/>
    <x v="0"/>
    <x v="0"/>
    <m/>
    <m/>
    <s v="jpsalas"/>
    <s v="josepablo.salas@unirioja.es"/>
    <n v="0.8"/>
    <n v="0.8"/>
    <n v="504"/>
    <s v="PROFESOR TITULAR UNIVERSIDAD"/>
    <s v="01R"/>
    <s v="TIEMPO COMPLETO REDUCIDO"/>
    <s v="2012-09-01 00:00:00.0"/>
    <s v="null"/>
    <s v="DF100291"/>
    <s v="PROFESOR TITULAR DE UNIVERSIDAD"/>
    <s v="R112"/>
    <x v="8"/>
    <n v="385"/>
    <s v="FÍSICA APLICADA"/>
  </r>
  <r>
    <x v="13"/>
    <n v="16547976"/>
    <x v="4"/>
    <n v="807"/>
    <s v="091G"/>
    <s v="GRUPO-B"/>
    <s v="Física"/>
    <s v="GG"/>
    <s v="GRUPO GRANDE"/>
    <s v="091G"/>
    <s v="GRUPO GRANDE DE FÍSICA"/>
    <s v="GRUPO-B"/>
    <s v="Grupo Grande de FÍSICA"/>
    <s v="AN"/>
    <n v="16547976"/>
    <s v="IÑARREA"/>
    <s v="LAS HERAS"/>
    <s v="MANUEL"/>
    <s v="IÑARREA LAS HERAS, MANUEL"/>
    <x v="0"/>
    <x v="0"/>
    <x v="0"/>
    <m/>
    <m/>
    <s v="mheras"/>
    <s v="manuel.inarrea@unirioja.es"/>
    <n v="8"/>
    <n v="8"/>
    <n v="504"/>
    <s v="PROFESOR TITULAR UNIVERSIDAD"/>
    <s v="01R"/>
    <s v="TIEMPO COMPLETO REDUCIDO"/>
    <s v="2018-09-17 00:00:00.0"/>
    <s v="null"/>
    <s v="DF32324"/>
    <s v="PROFESOR TITULAR DE UNIVERSIDAD"/>
    <s v="R112"/>
    <x v="8"/>
    <n v="385"/>
    <s v="FÍSICA APLICADA"/>
  </r>
  <r>
    <x v="13"/>
    <n v="16542973"/>
    <x v="4"/>
    <n v="807"/>
    <s v="091L"/>
    <s v="GRUPO-B1"/>
    <s v="Física"/>
    <s v="GL"/>
    <s v="GRUPO DE LABORATORIO"/>
    <s v="091L"/>
    <s v="LABORATORIO DE FÍSICA"/>
    <s v="GRUPO-B1"/>
    <s v="Grupo de Laboratorio de Física"/>
    <s v="AN"/>
    <n v="16542973"/>
    <s v="SALAS"/>
    <s v="ILARRAZA"/>
    <s v="JOSÉ PABLO"/>
    <s v="SALAS ILARRAZA, JOSÉ PABLO"/>
    <x v="1"/>
    <x v="0"/>
    <x v="0"/>
    <m/>
    <m/>
    <s v="jpsalas"/>
    <s v="josepablo.salas@unirioja.es"/>
    <n v="0.8"/>
    <n v="0.8"/>
    <n v="504"/>
    <s v="PROFESOR TITULAR UNIVERSIDAD"/>
    <s v="01R"/>
    <s v="TIEMPO COMPLETO REDUCIDO"/>
    <s v="2012-09-01 00:00:00.0"/>
    <s v="null"/>
    <s v="DF100291"/>
    <s v="PROFESOR TITULAR DE UNIVERSIDAD"/>
    <s v="R112"/>
    <x v="8"/>
    <n v="385"/>
    <s v="FÍSICA APLICADA"/>
  </r>
  <r>
    <x v="13"/>
    <n v="16623516"/>
    <x v="4"/>
    <n v="807"/>
    <s v="091L"/>
    <s v="GRUPO-B1"/>
    <s v="Física"/>
    <s v="GL"/>
    <s v="GRUPO DE LABORATORIO"/>
    <s v="091L"/>
    <s v="LABORATORIO DE FÍSICA"/>
    <s v="GRUPO-B1"/>
    <s v="Grupo de Laboratorio de Física"/>
    <s v="AN"/>
    <n v="16623516"/>
    <s v="BAÑARES"/>
    <s v="PALACIOS"/>
    <s v="PAULA"/>
    <s v="BAÑARES PALACIOS, PAULA"/>
    <x v="1"/>
    <x v="0"/>
    <x v="1"/>
    <m/>
    <m/>
    <s v="pabanare"/>
    <s v="paula.banares@unirioja.es"/>
    <n v="0.8"/>
    <n v="0.8"/>
    <n v="536"/>
    <s v="PROFESOR INTERINO"/>
    <s v="P06"/>
    <s v="TIEMPO PARCIAL (6+6 HORAS)"/>
    <s v="2018-09-18 00:00:00.0"/>
    <s v="null"/>
    <s v="PI101276"/>
    <s v="PROFESOR CONTRATADO INTERINO"/>
    <s v="R112"/>
    <x v="8"/>
    <n v="385"/>
    <s v="FÍSICA APLICADA"/>
  </r>
  <r>
    <x v="13"/>
    <n v="13122718"/>
    <x v="4"/>
    <n v="807"/>
    <s v="091L"/>
    <s v="GRUPO-B2"/>
    <s v="Física"/>
    <s v="GL"/>
    <s v="GRUPO DE LABORATORIO"/>
    <s v="091L"/>
    <s v="LABORATORIO DE FÍSICA"/>
    <s v="GRUPO-B2"/>
    <s v="Grupo de Laboratorio de Física"/>
    <s v="AN"/>
    <n v="13122718"/>
    <s v="SIERRA"/>
    <s v="MURILLO"/>
    <s v="JOSÉ DANIEL"/>
    <s v="SIERRA MURILLO, JOSÉ DANIEL"/>
    <x v="1"/>
    <x v="0"/>
    <x v="0"/>
    <m/>
    <m/>
    <s v="dsierra"/>
    <s v="daniel.sierra@unirioja.es"/>
    <n v="0.8"/>
    <n v="0.8"/>
    <n v="534"/>
    <s v="CONTRATADO DOCTOR -TIPO 1"/>
    <s v="C01"/>
    <s v="TIEMPO COMPLETO"/>
    <s v="2007-02-13 00:00:00.0"/>
    <s v="null"/>
    <s v="LD100611"/>
    <s v="PROFESOR CONTRATADO DOCTOR"/>
    <s v="R112"/>
    <x v="8"/>
    <n v="385"/>
    <s v="FÍSICA APLICADA"/>
  </r>
  <r>
    <x v="14"/>
    <n v="16547976"/>
    <x v="4"/>
    <n v="807"/>
    <s v="091G"/>
    <s v="GRUPO-B"/>
    <s v="Física"/>
    <s v="GG"/>
    <s v="GRUPO GRANDE"/>
    <s v="091G"/>
    <s v="GRUPO GRANDE DE FÍSICA"/>
    <s v="GRUPO-B"/>
    <s v="Grupo Grande de FÍSICA"/>
    <s v="AN"/>
    <n v="16547976"/>
    <s v="IÑARREA"/>
    <s v="LAS HERAS"/>
    <s v="MANUEL"/>
    <s v="IÑARREA LAS HERAS, MANUEL"/>
    <x v="0"/>
    <x v="0"/>
    <x v="0"/>
    <m/>
    <m/>
    <s v="mheras"/>
    <s v="manuel.inarrea@unirioja.es"/>
    <n v="8"/>
    <m/>
    <n v="504"/>
    <s v="PROFESOR TITULAR UNIVERSIDAD"/>
    <s v="01R"/>
    <s v="TIEMPO COMPLETO REDUCIDO"/>
    <s v="2018-09-17 00:00:00.0"/>
    <s v="null"/>
    <s v="DF32324"/>
    <s v="PROFESOR TITULAR DE UNIVERSIDAD"/>
    <s v="R112"/>
    <x v="8"/>
    <n v="385"/>
    <s v="FÍSICA APLICADA"/>
  </r>
  <r>
    <x v="14"/>
    <n v="16542973"/>
    <x v="4"/>
    <n v="807"/>
    <s v="091L"/>
    <s v="GRUPO-B1"/>
    <s v="Física"/>
    <s v="GL"/>
    <s v="GRUPO DE LABORATORIO"/>
    <s v="091L"/>
    <s v="LABORATORIO DE FÍSICA"/>
    <s v="GRUPO-B1"/>
    <s v="Grupo de Laboratorio de Física"/>
    <s v="AN"/>
    <n v="16542973"/>
    <s v="SALAS"/>
    <s v="ILARRAZA"/>
    <s v="JOSÉ PABLO"/>
    <s v="SALAS ILARRAZA, JOSÉ PABLO"/>
    <x v="1"/>
    <x v="0"/>
    <x v="0"/>
    <m/>
    <m/>
    <s v="jpsalas"/>
    <s v="josepablo.salas@unirioja.es"/>
    <n v="0.8"/>
    <m/>
    <n v="504"/>
    <s v="PROFESOR TITULAR UNIVERSIDAD"/>
    <s v="01R"/>
    <s v="TIEMPO COMPLETO REDUCIDO"/>
    <s v="2012-09-01 00:00:00.0"/>
    <s v="null"/>
    <s v="DF100291"/>
    <s v="PROFESOR TITULAR DE UNIVERSIDAD"/>
    <s v="R112"/>
    <x v="8"/>
    <n v="385"/>
    <s v="FÍSICA APLICADA"/>
  </r>
  <r>
    <x v="14"/>
    <n v="16623516"/>
    <x v="4"/>
    <n v="807"/>
    <s v="091L"/>
    <s v="GRUPO-B1"/>
    <s v="Física"/>
    <s v="GL"/>
    <s v="GRUPO DE LABORATORIO"/>
    <s v="091L"/>
    <s v="LABORATORIO DE FÍSICA"/>
    <s v="GRUPO-B1"/>
    <s v="Grupo de Laboratorio de Física"/>
    <s v="AN"/>
    <n v="16623516"/>
    <s v="BAÑARES"/>
    <s v="PALACIOS"/>
    <s v="PAULA"/>
    <s v="BAÑARES PALACIOS, PAULA"/>
    <x v="1"/>
    <x v="0"/>
    <x v="1"/>
    <m/>
    <m/>
    <s v="pabanare"/>
    <s v="paula.banares@unirioja.es"/>
    <n v="0.8"/>
    <m/>
    <n v="536"/>
    <s v="PROFESOR INTERINO"/>
    <s v="P06"/>
    <s v="TIEMPO PARCIAL (6+6 HORAS)"/>
    <s v="2018-09-18 00:00:00.0"/>
    <s v="null"/>
    <s v="PI101276"/>
    <s v="PROFESOR CONTRATADO INTERINO"/>
    <s v="R112"/>
    <x v="8"/>
    <n v="385"/>
    <s v="FÍSICA APLICADA"/>
  </r>
  <r>
    <x v="14"/>
    <n v="13122718"/>
    <x v="4"/>
    <n v="807"/>
    <s v="091L"/>
    <s v="GRUPO-B2"/>
    <s v="Física"/>
    <s v="GL"/>
    <s v="GRUPO DE LABORATORIO"/>
    <s v="091L"/>
    <s v="LABORATORIO DE FÍSICA"/>
    <s v="GRUPO-B2"/>
    <s v="Grupo de Laboratorio de Física"/>
    <s v="AN"/>
    <n v="13122718"/>
    <s v="SIERRA"/>
    <s v="MURILLO"/>
    <s v="JOSÉ DANIEL"/>
    <s v="SIERRA MURILLO, JOSÉ DANIEL"/>
    <x v="1"/>
    <x v="0"/>
    <x v="0"/>
    <m/>
    <m/>
    <s v="dsierra"/>
    <s v="daniel.sierra@unirioja.es"/>
    <n v="0.8"/>
    <m/>
    <n v="534"/>
    <s v="CONTRATADO DOCTOR -TIPO 1"/>
    <s v="C01"/>
    <s v="TIEMPO COMPLETO"/>
    <s v="2007-02-13 00:00:00.0"/>
    <s v="null"/>
    <s v="LD100611"/>
    <s v="PROFESOR CONTRATADO DOCTOR"/>
    <s v="R112"/>
    <x v="8"/>
    <n v="385"/>
    <s v="FÍSICA APLICADA"/>
  </r>
  <r>
    <x v="12"/>
    <n v="16546065"/>
    <x v="4"/>
    <n v="808"/>
    <s v="092G"/>
    <s v="GRUPO-A"/>
    <s v="Matemáticas I"/>
    <s v="GG"/>
    <s v="GRUPO GRANDE"/>
    <s v="092G"/>
    <s v="GRUPO GRANDE DE MATEMÁTICAS I"/>
    <s v="GRUPO-A"/>
    <s v="Grupo Grande de MATEMÁTICAS I"/>
    <s v="1S"/>
    <n v="16546065"/>
    <s v="GUTIÉRREZ"/>
    <s v="JIMÉNEZ"/>
    <s v="JOSÉ MANUEL"/>
    <s v="GUTIÉRREZ JIMÉNEZ, JOSÉ MANUEL"/>
    <x v="1"/>
    <x v="0"/>
    <x v="0"/>
    <m/>
    <m/>
    <s v="jmguti"/>
    <s v="jmguti@unirioja.es"/>
    <n v="4"/>
    <n v="4"/>
    <n v="504"/>
    <s v="PROFESOR TITULAR UNIVERSIDAD"/>
    <s v="01R"/>
    <s v="TIEMPO COMPLETO REDUCIDO"/>
    <s v="2012-09-01 00:00:00.0"/>
    <s v="null"/>
    <s v="DF32266"/>
    <s v="TITULAR DE UNIVERSIDAD"/>
    <s v="R111"/>
    <x v="7"/>
    <n v="595"/>
    <s v="MATEMÁTICA APLICADA"/>
  </r>
  <r>
    <x v="12"/>
    <n v="16574152"/>
    <x v="4"/>
    <n v="808"/>
    <s v="092I"/>
    <s v="GRUPO-A1"/>
    <s v="Matemáticas I"/>
    <s v="GI"/>
    <s v="GRUPO DE INFORMÁTICA"/>
    <s v="092I"/>
    <s v="INFORMÁTICA DE MATEMÁTICAS I"/>
    <s v="GRUPO-A1"/>
    <s v="Grupo de Informática de Matemáticas I"/>
    <s v="1S"/>
    <n v="16574152"/>
    <s v="PASCUAL"/>
    <s v="LERÍA"/>
    <s v="ANA ISABEL"/>
    <s v="PASCUAL LERÍA, ANA ISABEL"/>
    <x v="1"/>
    <x v="0"/>
    <x v="0"/>
    <m/>
    <m/>
    <s v="aipasc"/>
    <s v="aipasc@unirioja.es"/>
    <n v="1"/>
    <n v="1"/>
    <n v="504"/>
    <s v="PROFESOR TITULAR UNIVERSIDAD"/>
    <s v="C01"/>
    <s v="TIEMPO COMPLETO"/>
    <s v="2018-12-18 00:00:00.0"/>
    <s v="null"/>
    <s v="DF32267"/>
    <s v="TITULAR DE UNIVERSIDAD"/>
    <s v="R111"/>
    <x v="7"/>
    <n v="595"/>
    <s v="MATEMÁTICA APLICADA"/>
  </r>
  <r>
    <x v="13"/>
    <n v="16530493"/>
    <x v="4"/>
    <n v="808"/>
    <s v="092G"/>
    <s v="GRUPO-B"/>
    <s v="Matemáticas I"/>
    <s v="GG"/>
    <s v="GRUPO GRANDE"/>
    <s v="092G"/>
    <s v="GRUPO GRANDE DE MATEMÁTICAS I"/>
    <s v="GRUPO-B"/>
    <s v="Grupo Grande de MATEMÁTICAS I"/>
    <s v="1S"/>
    <n v="16530493"/>
    <s v="VARONA"/>
    <s v="MALUMBRES"/>
    <s v="JUAN LUIS"/>
    <s v="VARONA MALUMBRES, JUAN LUIS"/>
    <x v="1"/>
    <x v="0"/>
    <x v="0"/>
    <m/>
    <m/>
    <s v="jvarona"/>
    <s v="jvarona@unirioja.es"/>
    <n v="4"/>
    <n v="4"/>
    <n v="500"/>
    <s v="CATEDRATICO DE UNIVERSIDAD"/>
    <s v="01R"/>
    <s v="TIEMPO COMPLETO REDUCIDO"/>
    <s v="2012-09-01 00:00:00.0"/>
    <s v="null"/>
    <s v="DF100234"/>
    <s v="CATEDRÁTICO DE UNIVERSIDAD"/>
    <s v="R111"/>
    <x v="7"/>
    <n v="595"/>
    <s v="MATEMÁTICA APLICADA"/>
  </r>
  <r>
    <x v="13"/>
    <n v="16546065"/>
    <x v="4"/>
    <n v="808"/>
    <s v="092I"/>
    <s v="GRUPO-B1"/>
    <s v="Matemáticas I"/>
    <s v="GI"/>
    <s v="GRUPO DE INFORMÁTICA"/>
    <s v="092I"/>
    <s v="INFORMÁTICA DE MATEMÁTICAS I"/>
    <s v="GRUPO-B1"/>
    <s v="Grupo de Informática de Matemáticas I"/>
    <s v="1S"/>
    <n v="16546065"/>
    <s v="GUTIÉRREZ"/>
    <s v="JIMÉNEZ"/>
    <s v="JOSÉ MANUEL"/>
    <s v="GUTIÉRREZ JIMÉNEZ, JOSÉ MANUEL"/>
    <x v="1"/>
    <x v="0"/>
    <x v="0"/>
    <m/>
    <m/>
    <s v="jmguti"/>
    <s v="jmguti@unirioja.es"/>
    <n v="1"/>
    <n v="1"/>
    <n v="504"/>
    <s v="PROFESOR TITULAR UNIVERSIDAD"/>
    <s v="01R"/>
    <s v="TIEMPO COMPLETO REDUCIDO"/>
    <s v="2012-09-01 00:00:00.0"/>
    <s v="null"/>
    <s v="DF32266"/>
    <s v="TITULAR DE UNIVERSIDAD"/>
    <s v="R111"/>
    <x v="7"/>
    <n v="595"/>
    <s v="MATEMÁTICA APLICADA"/>
  </r>
  <r>
    <x v="14"/>
    <n v="16530493"/>
    <x v="4"/>
    <n v="808"/>
    <s v="092G"/>
    <s v="GRUPO-B"/>
    <s v="Matemáticas I"/>
    <s v="GG"/>
    <s v="GRUPO GRANDE"/>
    <s v="092G"/>
    <s v="GRUPO GRANDE DE MATEMÁTICAS I"/>
    <s v="GRUPO-B"/>
    <s v="Grupo Grande de MATEMÁTICAS I"/>
    <s v="1S"/>
    <n v="16530493"/>
    <s v="VARONA"/>
    <s v="MALUMBRES"/>
    <s v="JUAN LUIS"/>
    <s v="VARONA MALUMBRES, JUAN LUIS"/>
    <x v="1"/>
    <x v="0"/>
    <x v="0"/>
    <m/>
    <m/>
    <s v="jvarona"/>
    <s v="jvarona@unirioja.es"/>
    <n v="4"/>
    <m/>
    <n v="500"/>
    <s v="CATEDRATICO DE UNIVERSIDAD"/>
    <s v="01R"/>
    <s v="TIEMPO COMPLETO REDUCIDO"/>
    <s v="2012-09-01 00:00:00.0"/>
    <s v="null"/>
    <s v="DF100234"/>
    <s v="CATEDRÁTICO DE UNIVERSIDAD"/>
    <s v="R111"/>
    <x v="7"/>
    <n v="595"/>
    <s v="MATEMÁTICA APLICADA"/>
  </r>
  <r>
    <x v="14"/>
    <n v="16546065"/>
    <x v="4"/>
    <n v="808"/>
    <s v="092I"/>
    <s v="GRUPO-B1"/>
    <s v="Matemáticas I"/>
    <s v="GI"/>
    <s v="GRUPO DE INFORMÁTICA"/>
    <s v="092I"/>
    <s v="INFORMÁTICA DE MATEMÁTICAS I"/>
    <s v="GRUPO-B1"/>
    <s v="Grupo de Informática de Matemáticas I"/>
    <s v="1S"/>
    <n v="16546065"/>
    <s v="GUTIÉRREZ"/>
    <s v="JIMÉNEZ"/>
    <s v="JOSÉ MANUEL"/>
    <s v="GUTIÉRREZ JIMÉNEZ, JOSÉ MANUEL"/>
    <x v="1"/>
    <x v="0"/>
    <x v="0"/>
    <m/>
    <m/>
    <s v="jmguti"/>
    <s v="jmguti@unirioja.es"/>
    <n v="1"/>
    <m/>
    <n v="504"/>
    <s v="PROFESOR TITULAR UNIVERSIDAD"/>
    <s v="01R"/>
    <s v="TIEMPO COMPLETO REDUCIDO"/>
    <s v="2012-09-01 00:00:00.0"/>
    <s v="null"/>
    <s v="DF32266"/>
    <s v="TITULAR DE UNIVERSIDAD"/>
    <s v="R111"/>
    <x v="7"/>
    <n v="595"/>
    <s v="MATEMÁTICA APLICADA"/>
  </r>
  <r>
    <x v="12"/>
    <n v="8797523"/>
    <x v="4"/>
    <n v="809"/>
    <s v="093G"/>
    <s v="GRUPO-A"/>
    <s v="Biología"/>
    <s v="GG"/>
    <s v="GRUPO GRANDE"/>
    <s v="093G"/>
    <s v="GRUPO GRANDE DE BIOLOGÍA"/>
    <s v="GRUPO-A"/>
    <s v="Grupo Grande de BIOLOGÍA"/>
    <s v="1S"/>
    <n v="8797523"/>
    <s v="NÚÑEZ"/>
    <s v="OLIVERA"/>
    <s v="ENCARNACIÓN"/>
    <s v="NÚÑEZ OLIVERA, ENCARNACIÓN"/>
    <x v="0"/>
    <x v="0"/>
    <x v="0"/>
    <m/>
    <m/>
    <s v="eolivera"/>
    <s v="encarnacion.nunez@unirioja.es"/>
    <n v="0"/>
    <n v="0"/>
    <s v="A-0500"/>
    <s v="CATEDRATICO DE UNIVERSIDAD"/>
    <s v="01R"/>
    <s v="TIEMPO COMPLETO REDUCIDO"/>
    <s v="2015-09-15 00:00:00.0"/>
    <s v="null"/>
    <s v="DF100277"/>
    <s v="CATEDRÁTICO DE UNIVERSIDAD"/>
    <s v="R101"/>
    <x v="4"/>
    <n v="412"/>
    <s v="FISIOLOGÍA VEGETAL"/>
  </r>
  <r>
    <x v="12"/>
    <n v="16531083"/>
    <x v="4"/>
    <n v="809"/>
    <s v="093G"/>
    <s v="GRUPO-A"/>
    <s v="Biología"/>
    <s v="GG"/>
    <s v="GRUPO GRANDE"/>
    <s v="093G"/>
    <s v="GRUPO GRANDE DE BIOLOGÍA"/>
    <s v="GRUPO-A"/>
    <s v="Grupo Grande de BIOLOGÍA"/>
    <s v="1S"/>
    <n v="16531083"/>
    <s v="TOMÁS"/>
    <s v="LAS HERAS"/>
    <s v="RAFAEL"/>
    <s v="TOMÁS LAS HERAS, RAFAEL"/>
    <x v="0"/>
    <x v="0"/>
    <x v="0"/>
    <m/>
    <m/>
    <s v="ratomas"/>
    <s v="rafael.tomas@unirioja.es"/>
    <n v="3.6"/>
    <n v="3.6"/>
    <n v="504"/>
    <s v="PROFESOR TITULAR UNIVERSIDAD"/>
    <s v="01R"/>
    <s v="TIEMPO COMPLETO REDUCIDO"/>
    <s v="2017-09-15 00:00:00.0"/>
    <s v="null"/>
    <s v="DF100086"/>
    <s v="TITULAR DE ESCUELA UNIVERSITARIA"/>
    <s v="R101"/>
    <x v="4"/>
    <n v="412"/>
    <s v="FISIOLOGÍA VEGETAL"/>
  </r>
  <r>
    <x v="12"/>
    <n v="16532287"/>
    <x v="4"/>
    <n v="809"/>
    <s v="093L"/>
    <s v="GRUPO-A1"/>
    <s v="Biología"/>
    <s v="GL"/>
    <s v="GRUPO DE LABORATORIO"/>
    <s v="093L"/>
    <s v="GRUPO LABORATORIO DE BIOLOGÍA"/>
    <s v="GRUPO-A1"/>
    <s v="Grupo de Laboratorio de BIOLOGÍA"/>
    <s v="1S"/>
    <n v="16532287"/>
    <s v="MARTÍNEZ"/>
    <s v="ABAIGAR"/>
    <s v="JAVIER"/>
    <s v="MARTÍNEZ ABAIGAR, JAVIER"/>
    <x v="0"/>
    <x v="0"/>
    <x v="0"/>
    <m/>
    <m/>
    <s v="jabaigar"/>
    <s v="javier.martinez@unirioja.es"/>
    <n v="0.65"/>
    <n v="0.65"/>
    <n v="500"/>
    <s v="CATEDRATICO DE UNIVERSIDAD"/>
    <s v="01R"/>
    <s v="TIEMPO COMPLETO REDUCIDO"/>
    <s v="2014-09-15 00:00:00.0"/>
    <s v="null"/>
    <s v="DF100229"/>
    <s v="CATEDRÁTICO DE UNIVERSIDAD"/>
    <s v="R101"/>
    <x v="4"/>
    <n v="63"/>
    <s v="BOTÁNICA"/>
  </r>
  <r>
    <x v="12"/>
    <n v="16603952"/>
    <x v="4"/>
    <n v="809"/>
    <s v="093L"/>
    <s v="GRUPO-A1"/>
    <s v="Biología"/>
    <s v="GL"/>
    <s v="GRUPO DE LABORATORIO"/>
    <s v="093L"/>
    <s v="GRUPO LABORATORIO DE BIOLOGÍA"/>
    <s v="GRUPO-A1"/>
    <s v="Grupo de Laboratorio de BIOLOGÍA"/>
    <s v="1S"/>
    <n v="16603952"/>
    <s v="MONFORTE"/>
    <s v="LÓPEZ"/>
    <s v="LAURA"/>
    <s v="MONFORTE LÓPEZ, LAURA"/>
    <x v="0"/>
    <x v="0"/>
    <x v="1"/>
    <m/>
    <m/>
    <s v="lamonfor"/>
    <s v="laura.monforte@unirioja.es"/>
    <n v="1.5"/>
    <n v="1.5"/>
    <n v="7081"/>
    <s v="AYUDANTE (DOCTOR)"/>
    <s v="C01"/>
    <s v="TIEMPO COMPLETO"/>
    <s v="2018-09-17 00:00:00.0"/>
    <s v="2021-09-16 00:00:00.0"/>
    <s v="PI101345"/>
    <s v="PROFESOR AYUDANTE DOCTOR"/>
    <s v="R101"/>
    <x v="4"/>
    <n v="412"/>
    <s v="FISIOLOGÍA VEGETAL"/>
  </r>
  <r>
    <x v="12"/>
    <n v="16603964"/>
    <x v="4"/>
    <n v="809"/>
    <s v="093L"/>
    <s v="GRUPO-A1"/>
    <s v="Biología"/>
    <s v="GL"/>
    <s v="GRUPO DE LABORATORIO"/>
    <s v="093L"/>
    <s v="GRUPO LABORATORIO DE BIOLOGÍA"/>
    <s v="GRUPO-A1"/>
    <s v="Grupo de Laboratorio de BIOLOGÍA"/>
    <s v="1S"/>
    <n v="16603964"/>
    <s v="DEL CASTILLO"/>
    <s v="ALONSO"/>
    <s v="MARÍA ÁNGELES"/>
    <s v="DEL CASTILLO ALONSO, MARÍA ÁNGELES"/>
    <x v="1"/>
    <x v="0"/>
    <x v="1"/>
    <m/>
    <m/>
    <s v="macastil"/>
    <s v="maria-angeles-del.castillo@alum.unirioja.es"/>
    <n v="0.25"/>
    <n v="0.25"/>
    <n v="121"/>
    <s v="PERSONAL INVESTIGADOR EN FORMACIÓN"/>
    <n v="0"/>
    <s v="_"/>
    <s v="2014-09-01 00:00:00.0"/>
    <s v="2019-01-29 00:00:00.0"/>
    <s v="D01BECARIO1"/>
    <s v="PERSONAL INVESTIGADOR PREDOCTORAL EN FORMACIÓN"/>
    <s v="R101"/>
    <x v="4"/>
    <n v="412"/>
    <s v="FISIOLOGÍA VEGETAL"/>
  </r>
  <r>
    <x v="13"/>
    <n v="16532287"/>
    <x v="4"/>
    <n v="809"/>
    <s v="093L"/>
    <s v="GRUPO-B1"/>
    <s v="Biología"/>
    <s v="GL"/>
    <s v="GRUPO DE LABORATORIO"/>
    <s v="093L"/>
    <s v="GRUPO LABORATORIO DE BIOLOGÍA"/>
    <s v="GRUPO-B1"/>
    <s v="Grupo de Laboratorio de BIOLOGÍA"/>
    <s v="1S"/>
    <n v="16532287"/>
    <s v="MARTÍNEZ"/>
    <s v="ABAIGAR"/>
    <s v="JAVIER"/>
    <s v="MARTÍNEZ ABAIGAR, JAVIER"/>
    <x v="0"/>
    <x v="0"/>
    <x v="0"/>
    <m/>
    <m/>
    <s v="jabaigar"/>
    <s v="javier.martinez@unirioja.es"/>
    <n v="0.65"/>
    <n v="0.65"/>
    <n v="500"/>
    <s v="CATEDRATICO DE UNIVERSIDAD"/>
    <s v="01R"/>
    <s v="TIEMPO COMPLETO REDUCIDO"/>
    <s v="2014-09-15 00:00:00.0"/>
    <s v="null"/>
    <s v="DF100229"/>
    <s v="CATEDRÁTICO DE UNIVERSIDAD"/>
    <s v="R101"/>
    <x v="4"/>
    <n v="63"/>
    <s v="BOTÁNICA"/>
  </r>
  <r>
    <x v="13"/>
    <n v="16603964"/>
    <x v="4"/>
    <n v="809"/>
    <s v="093L"/>
    <s v="GRUPO-B1"/>
    <s v="Biología"/>
    <s v="GL"/>
    <s v="GRUPO DE LABORATORIO"/>
    <s v="093L"/>
    <s v="GRUPO LABORATORIO DE BIOLOGÍA"/>
    <s v="GRUPO-B1"/>
    <s v="Grupo de Laboratorio de BIOLOGÍA"/>
    <s v="1S"/>
    <n v="16603964"/>
    <s v="DEL CASTILLO"/>
    <s v="ALONSO"/>
    <s v="MARÍA ÁNGELES"/>
    <s v="DEL CASTILLO ALONSO, MARÍA ÁNGELES"/>
    <x v="1"/>
    <x v="0"/>
    <x v="1"/>
    <m/>
    <m/>
    <s v="macastil"/>
    <s v="maria-angeles-del.castillo@alum.unirioja.es"/>
    <n v="0.25"/>
    <n v="0.25"/>
    <n v="121"/>
    <s v="PERSONAL INVESTIGADOR EN FORMACIÓN"/>
    <n v="0"/>
    <s v="_"/>
    <s v="2014-09-01 00:00:00.0"/>
    <s v="2019-01-29 00:00:00.0"/>
    <s v="D01BECARIO1"/>
    <s v="PERSONAL INVESTIGADOR PREDOCTORAL EN FORMACIÓN"/>
    <s v="R101"/>
    <x v="4"/>
    <n v="412"/>
    <s v="FISIOLOGÍA VEGETAL"/>
  </r>
  <r>
    <x v="14"/>
    <n v="16603964"/>
    <x v="4"/>
    <n v="809"/>
    <s v="093L"/>
    <s v="GRUPO-B1"/>
    <s v="Biología"/>
    <s v="GL"/>
    <s v="GRUPO DE LABORATORIO"/>
    <s v="093L"/>
    <s v="GRUPO LABORATORIO DE BIOLOGÍA"/>
    <s v="GRUPO-B1"/>
    <s v="Grupo de Laboratorio de BIOLOGÍA"/>
    <s v="1S"/>
    <n v="16603964"/>
    <s v="DEL CASTILLO"/>
    <s v="ALONSO"/>
    <s v="MARÍA ÁNGELES"/>
    <s v="DEL CASTILLO ALONSO, MARÍA ÁNGELES"/>
    <x v="1"/>
    <x v="0"/>
    <x v="1"/>
    <m/>
    <m/>
    <s v="macastil"/>
    <s v="maria-angeles-del.castillo@alum.unirioja.es"/>
    <n v="0.25"/>
    <m/>
    <n v="121"/>
    <s v="PERSONAL INVESTIGADOR EN FORMACIÓN"/>
    <n v="0"/>
    <s v="_"/>
    <s v="2014-09-01 00:00:00.0"/>
    <s v="2019-01-29 00:00:00.0"/>
    <s v="D01BECARIO1"/>
    <s v="PERSONAL INVESTIGADOR PREDOCTORAL EN FORMACIÓN"/>
    <s v="R101"/>
    <x v="4"/>
    <n v="412"/>
    <s v="FISIOLOGÍA VEGETAL"/>
  </r>
  <r>
    <x v="13"/>
    <n v="14587726"/>
    <x v="4"/>
    <n v="810"/>
    <s v="095L"/>
    <s v="GRUPO-B1"/>
    <s v="Química"/>
    <s v="GL"/>
    <s v="GRUPO DE LABORATORIO"/>
    <s v="095L"/>
    <s v="LABORATORIO DE QUÍMICA"/>
    <s v="GRUPO-B1"/>
    <s v="Grupo de Laboratorio de Química"/>
    <s v="AN"/>
    <n v="14587726"/>
    <s v="PUYUELO"/>
    <s v="GARCÍA"/>
    <s v="MARÍA PILAR"/>
    <s v="PUYUELO GARCÍA, MARÍA PILAR"/>
    <x v="0"/>
    <x v="0"/>
    <x v="0"/>
    <m/>
    <m/>
    <s v="mpuyuelo"/>
    <s v="pilar.puyuelo@unirioja.es"/>
    <n v="2.25"/>
    <n v="2.25"/>
    <n v="504"/>
    <s v="PROFESOR TITULAR UNIVERSIDAD"/>
    <s v="C01"/>
    <s v="TIEMPO COMPLETO"/>
    <s v="2014-09-15 00:00:00.0"/>
    <s v="null"/>
    <s v="DF100037"/>
    <s v="PROFESOR TITULAR DE UNIVERSIDAD"/>
    <s v="R112"/>
    <x v="8"/>
    <n v="755"/>
    <s v="QUÍMICA FÍSICA"/>
  </r>
  <r>
    <x v="13"/>
    <n v="50822746"/>
    <x v="4"/>
    <n v="810"/>
    <s v="095L"/>
    <s v="GRUPO-B1"/>
    <s v="Química"/>
    <s v="GL"/>
    <s v="GRUPO DE LABORATORIO"/>
    <s v="095L"/>
    <s v="LABORATORIO DE QUÍMICA"/>
    <s v="GRUPO-B1"/>
    <s v="Grupo de Laboratorio de Química"/>
    <s v="AN"/>
    <n v="50822746"/>
    <s v="ENRIQUEZ"/>
    <s v="PALMA"/>
    <s v="PEDRO ALBERTO"/>
    <s v="ENRIQUEZ PALMA, PEDRO ALBERTO"/>
    <x v="1"/>
    <x v="0"/>
    <x v="0"/>
    <m/>
    <m/>
    <s v="enriquez"/>
    <s v="pedro.enriquez@unirioja.es"/>
    <n v="1.75"/>
    <n v="1.75"/>
    <n v="504"/>
    <s v="PROFESOR TITULAR UNIVERSIDAD"/>
    <s v="01A"/>
    <s v="TIEMPO COMPLETO AMPLIADO"/>
    <s v="2012-09-01 00:00:00.0"/>
    <s v="null"/>
    <s v="DF100147"/>
    <s v="PROFESOR TITULAR DE UNIVERSIDAD"/>
    <s v="R112"/>
    <x v="8"/>
    <n v="755"/>
    <s v="QUÍMICA FÍSICA"/>
  </r>
  <r>
    <x v="13"/>
    <n v="16524700"/>
    <x v="4"/>
    <n v="810"/>
    <s v="095L"/>
    <s v="GRUPO-B3"/>
    <s v="Química"/>
    <s v="GL"/>
    <s v="GRUPO DE LABORATORIO"/>
    <s v="095L"/>
    <s v="LABORATORIO DE QUÍMICA"/>
    <s v="GRUPO-B3"/>
    <s v="Grupo de Laboratorio de Química"/>
    <s v="AN"/>
    <n v="16524700"/>
    <s v="BAÑOS"/>
    <s v="ARRIBAS"/>
    <s v="IRENE"/>
    <s v="BAÑOS ARRIBAS, IRENE"/>
    <x v="0"/>
    <x v="0"/>
    <x v="0"/>
    <m/>
    <m/>
    <s v="ibanos"/>
    <s v="irene.banos@unirioja.es"/>
    <n v="4"/>
    <n v="4"/>
    <n v="504"/>
    <s v="PROFESOR TITULAR UNIVERSIDAD"/>
    <s v="01A"/>
    <s v="TIEMPO COMPLETO AMPLIADO"/>
    <s v="2012-09-01 00:00:00.0"/>
    <s v="null"/>
    <s v="DF32390"/>
    <s v="TITULAR DE UNIVERSIDAD"/>
    <s v="R112"/>
    <x v="8"/>
    <n v="755"/>
    <s v="QUÍMICA FÍSICA"/>
  </r>
  <r>
    <x v="14"/>
    <n v="16525570"/>
    <x v="4"/>
    <n v="810"/>
    <s v="095G"/>
    <s v="GRUPO-B"/>
    <s v="Química"/>
    <s v="GG"/>
    <s v="GRUPO GRANDE"/>
    <s v="095G"/>
    <s v="GRUPO GRANDE DE QUÍMICA"/>
    <s v="GRUPO-B"/>
    <s v="Grupo Grande de QUÍMICA"/>
    <s v="AN"/>
    <n v="16525570"/>
    <s v="GALLARTA"/>
    <s v="GONZÁLEZ"/>
    <s v="FÉLIX"/>
    <s v="GALLARTA GONZÁLEZ, FÉLIX"/>
    <x v="1"/>
    <x v="0"/>
    <x v="0"/>
    <m/>
    <m/>
    <s v="fegallar"/>
    <s v="felix.gallarta@unirioja.es"/>
    <n v="6"/>
    <m/>
    <n v="504"/>
    <s v="PROFESOR TITULAR UNIVERSIDAD"/>
    <s v="01A"/>
    <s v="TIEMPO COMPLETO AMPLIADO"/>
    <s v="2012-09-01 00:00:00.0"/>
    <s v="null"/>
    <s v="DF32366"/>
    <s v="TITULAR DE UNIVERSIDAD"/>
    <s v="R112"/>
    <x v="8"/>
    <n v="750"/>
    <s v="QUÍMICA ANALÍTICA"/>
  </r>
  <r>
    <x v="14"/>
    <n v="14587726"/>
    <x v="4"/>
    <n v="810"/>
    <s v="095L"/>
    <s v="GRUPO-B1"/>
    <s v="Química"/>
    <s v="GL"/>
    <s v="GRUPO DE LABORATORIO"/>
    <s v="095L"/>
    <s v="LABORATORIO DE QUÍMICA"/>
    <s v="GRUPO-B1"/>
    <s v="Grupo de Laboratorio de Química"/>
    <s v="AN"/>
    <n v="14587726"/>
    <s v="PUYUELO"/>
    <s v="GARCÍA"/>
    <s v="MARÍA PILAR"/>
    <s v="PUYUELO GARCÍA, MARÍA PILAR"/>
    <x v="0"/>
    <x v="0"/>
    <x v="0"/>
    <m/>
    <m/>
    <s v="mpuyuelo"/>
    <s v="pilar.puyuelo@unirioja.es"/>
    <n v="2.25"/>
    <m/>
    <n v="504"/>
    <s v="PROFESOR TITULAR UNIVERSIDAD"/>
    <s v="C01"/>
    <s v="TIEMPO COMPLETO"/>
    <s v="2014-09-15 00:00:00.0"/>
    <s v="null"/>
    <s v="DF100037"/>
    <s v="PROFESOR TITULAR DE UNIVERSIDAD"/>
    <s v="R112"/>
    <x v="8"/>
    <n v="755"/>
    <s v="QUÍMICA FÍSICA"/>
  </r>
  <r>
    <x v="14"/>
    <n v="50822746"/>
    <x v="4"/>
    <n v="810"/>
    <s v="095L"/>
    <s v="GRUPO-B1"/>
    <s v="Química"/>
    <s v="GL"/>
    <s v="GRUPO DE LABORATORIO"/>
    <s v="095L"/>
    <s v="LABORATORIO DE QUÍMICA"/>
    <s v="GRUPO-B1"/>
    <s v="Grupo de Laboratorio de Química"/>
    <s v="AN"/>
    <n v="50822746"/>
    <s v="ENRIQUEZ"/>
    <s v="PALMA"/>
    <s v="PEDRO ALBERTO"/>
    <s v="ENRIQUEZ PALMA, PEDRO ALBERTO"/>
    <x v="1"/>
    <x v="0"/>
    <x v="0"/>
    <m/>
    <m/>
    <s v="enriquez"/>
    <s v="pedro.enriquez@unirioja.es"/>
    <n v="1.75"/>
    <m/>
    <n v="504"/>
    <s v="PROFESOR TITULAR UNIVERSIDAD"/>
    <s v="01A"/>
    <s v="TIEMPO COMPLETO AMPLIADO"/>
    <s v="2012-09-01 00:00:00.0"/>
    <s v="null"/>
    <s v="DF100147"/>
    <s v="PROFESOR TITULAR DE UNIVERSIDAD"/>
    <s v="R112"/>
    <x v="8"/>
    <n v="755"/>
    <s v="QUÍMICA FÍSICA"/>
  </r>
  <r>
    <x v="14"/>
    <n v="16537076"/>
    <x v="4"/>
    <n v="810"/>
    <s v="095L"/>
    <s v="GRUPO-B2"/>
    <s v="Química"/>
    <s v="GL"/>
    <s v="GRUPO DE LABORATORIO"/>
    <s v="095L"/>
    <s v="LABORATORIO DE QUÍMICA"/>
    <s v="GRUPO-B2"/>
    <s v="Grupo de Laboratorio de Química"/>
    <s v="AN"/>
    <n v="16537076"/>
    <s v="SÁENZ"/>
    <s v="BARRIO"/>
    <s v="CECILIA"/>
    <s v="SÁENZ BARRIO, CECILIA"/>
    <x v="0"/>
    <x v="0"/>
    <x v="0"/>
    <m/>
    <m/>
    <s v="cesaenz"/>
    <s v="cecilia.saenz@unirioja.es"/>
    <n v="4"/>
    <m/>
    <n v="504"/>
    <s v="PROFESOR TITULAR UNIVERSIDAD"/>
    <s v="01A"/>
    <s v="TIEMPO COMPLETO AMPLIADO"/>
    <s v="2017-09-15 00:00:00.0"/>
    <s v="null"/>
    <s v="DF100090"/>
    <s v="PROFESOR TITULAR DE UNIVERSIDAD"/>
    <s v="R112"/>
    <x v="8"/>
    <n v="750"/>
    <s v="QUÍMICA ANALÍTICA"/>
  </r>
  <r>
    <x v="14"/>
    <n v="16524700"/>
    <x v="4"/>
    <n v="810"/>
    <s v="095L"/>
    <s v="GRUPO-B3"/>
    <s v="Química"/>
    <s v="GL"/>
    <s v="GRUPO DE LABORATORIO"/>
    <s v="095L"/>
    <s v="LABORATORIO DE QUÍMICA"/>
    <s v="GRUPO-B3"/>
    <s v="Grupo de Laboratorio de Química"/>
    <s v="AN"/>
    <n v="16524700"/>
    <s v="BAÑOS"/>
    <s v="ARRIBAS"/>
    <s v="IRENE"/>
    <s v="BAÑOS ARRIBAS, IRENE"/>
    <x v="0"/>
    <x v="0"/>
    <x v="0"/>
    <m/>
    <m/>
    <s v="ibanos"/>
    <s v="irene.banos@unirioja.es"/>
    <n v="4"/>
    <m/>
    <n v="504"/>
    <s v="PROFESOR TITULAR UNIVERSIDAD"/>
    <s v="01A"/>
    <s v="TIEMPO COMPLETO AMPLIADO"/>
    <s v="2012-09-01 00:00:00.0"/>
    <s v="null"/>
    <s v="DF32390"/>
    <s v="TITULAR DE UNIVERSIDAD"/>
    <s v="R112"/>
    <x v="8"/>
    <n v="755"/>
    <s v="QUÍMICA FÍSICA"/>
  </r>
  <r>
    <x v="12"/>
    <n v="16625245"/>
    <x v="4"/>
    <n v="811"/>
    <s v="702105L"/>
    <s v="GRUPO-A1"/>
    <s v="Complementos de química"/>
    <s v="GL"/>
    <s v="GRUPO DE LABORATORIO"/>
    <s v="702105L"/>
    <s v="LABORATORIO DE COMPLEMENTOS DE QUÍMICA"/>
    <s v="GRUPO-A1"/>
    <s v="Laboratorio de Complementos de química"/>
    <s v="AN"/>
    <n v="16625245"/>
    <s v="GIMÉNEZ"/>
    <s v="LIZARDI"/>
    <s v="NORA"/>
    <s v="GIMÉNEZ LIZARDI, NORA"/>
    <x v="1"/>
    <x v="0"/>
    <x v="1"/>
    <m/>
    <m/>
    <s v="nogimene"/>
    <s v="nora.gimenez@alum.unirioja.es"/>
    <n v="1"/>
    <n v="1"/>
    <n v="121"/>
    <s v="PERSONAL INVESTIGADOR EN FORMACIÓN"/>
    <n v="0"/>
    <s v="_"/>
    <s v="2015-09-01 00:00:00.0"/>
    <s v="2019-08-31 00:00:00.0"/>
    <s v="D12BECARIO4"/>
    <s v="PERSONAL INVESTIGADOR PREDOCTORAL EN FORMACIÓN"/>
    <s v="R112"/>
    <x v="8"/>
    <n v="760"/>
    <s v="QUÍMICA INORGÁNICA"/>
  </r>
  <r>
    <x v="12"/>
    <n v="78649713"/>
    <x v="4"/>
    <n v="812"/>
    <s v="094G"/>
    <s v="GRUPO-A"/>
    <s v="Matemáticas II"/>
    <s v="GG"/>
    <s v="GRUPO GRANDE"/>
    <s v="094G"/>
    <s v="GRUPO GRANDE DE MATEMÁTICAS II"/>
    <s v="GRUPO-A"/>
    <s v="Grupo Grande de MATEMÁTICAS II"/>
    <s v="2S"/>
    <n v="78649713"/>
    <s v="RODRÍGUEZ"/>
    <s v="LUIS"/>
    <s v="DANIEL JOSÉ"/>
    <s v="RODRÍGUEZ LUIS, DANIEL JOSÉ"/>
    <x v="1"/>
    <x v="0"/>
    <x v="0"/>
    <m/>
    <m/>
    <s v="darodrl"/>
    <s v="daniel-jose.rodriguez@unirioja.es"/>
    <n v="4"/>
    <n v="4"/>
    <n v="536"/>
    <s v="PROFESOR INTERINO"/>
    <s v="C01"/>
    <s v="TIEMPO COMPLETO"/>
    <s v="2017-09-15 00:00:00.0"/>
    <s v="null"/>
    <s v="PI101269"/>
    <s v="PROFESOR CONTRATADO INTERINO"/>
    <s v="R111"/>
    <x v="7"/>
    <n v="15"/>
    <s v="ANÁLISIS MATEMÁTICO"/>
  </r>
  <r>
    <x v="13"/>
    <n v="16509284"/>
    <x v="4"/>
    <n v="812"/>
    <s v="094G"/>
    <s v="GRUPO-B"/>
    <s v="Matemáticas II"/>
    <s v="GG"/>
    <s v="GRUPO GRANDE"/>
    <s v="094G"/>
    <s v="GRUPO GRANDE DE MATEMÁTICAS II"/>
    <s v="GRUPO-B"/>
    <s v="Grupo Grande de MATEMÁTICAS II"/>
    <s v="2S"/>
    <n v="16509284"/>
    <s v="RUBIO"/>
    <s v="CRESPO"/>
    <s v="MARÍA JESÚS"/>
    <s v="RUBIO CRESPO, MARÍA JESÚS"/>
    <x v="1"/>
    <x v="0"/>
    <x v="0"/>
    <m/>
    <m/>
    <s v="mjrubio"/>
    <s v="mjesus.rubio@unirioja.es"/>
    <n v="4"/>
    <n v="4"/>
    <n v="534"/>
    <s v="CONTRATADO DOCTOR -TIPO 1"/>
    <s v="C01"/>
    <s v="TIEMPO COMPLETO"/>
    <s v="2007-09-14 00:00:00.0"/>
    <s v="null"/>
    <s v="DF32282"/>
    <s v="CONTRATADO DOCTOR"/>
    <s v="R111"/>
    <x v="7"/>
    <n v="595"/>
    <s v="MATEMÁTICA APLICADA"/>
  </r>
  <r>
    <x v="14"/>
    <n v="16509284"/>
    <x v="4"/>
    <n v="812"/>
    <s v="094G"/>
    <s v="GRUPO-B"/>
    <s v="Matemáticas II"/>
    <s v="GG"/>
    <s v="GRUPO GRANDE"/>
    <s v="094G"/>
    <s v="GRUPO GRANDE DE MATEMÁTICAS II"/>
    <s v="GRUPO-B"/>
    <s v="Grupo Grande de MATEMÁTICAS II"/>
    <s v="2S"/>
    <n v="16509284"/>
    <s v="RUBIO"/>
    <s v="CRESPO"/>
    <s v="MARÍA JESÚS"/>
    <s v="RUBIO CRESPO, MARÍA JESÚS"/>
    <x v="1"/>
    <x v="0"/>
    <x v="0"/>
    <m/>
    <m/>
    <s v="mjrubio"/>
    <s v="mjesus.rubio@unirioja.es"/>
    <n v="4"/>
    <m/>
    <n v="534"/>
    <s v="CONTRATADO DOCTOR -TIPO 1"/>
    <s v="C01"/>
    <s v="TIEMPO COMPLETO"/>
    <s v="2007-09-14 00:00:00.0"/>
    <s v="null"/>
    <s v="DF32282"/>
    <s v="CONTRATADO DOCTOR"/>
    <s v="R111"/>
    <x v="7"/>
    <n v="595"/>
    <s v="MATEMÁTICA APLICADA"/>
  </r>
  <r>
    <x v="12"/>
    <n v="5625302"/>
    <x v="4"/>
    <n v="813"/>
    <s v="096G"/>
    <s v="GRUPO-A"/>
    <s v="Bioquímica"/>
    <s v="GG"/>
    <s v="GRUPO GRANDE"/>
    <s v="096G"/>
    <s v="GRUPO GRANDE DE BIOQUÍMICA"/>
    <s v="GRUPO-A"/>
    <s v="Grupo Grande de BIOQUÍMICA"/>
    <s v="2S"/>
    <n v="5625302"/>
    <s v="TORRES"/>
    <s v="MANRIQUE"/>
    <s v="CARMEN"/>
    <s v="TORRES MANRIQUE, CARMEN"/>
    <x v="0"/>
    <x v="0"/>
    <x v="0"/>
    <m/>
    <m/>
    <s v="catorres"/>
    <s v="carmen.torres@unirioja.es"/>
    <n v="0.7"/>
    <n v="0.7"/>
    <n v="500"/>
    <s v="CATEDRATICO DE UNIVERSIDAD"/>
    <s v="01R"/>
    <s v="TIEMPO COMPLETO REDUCIDO"/>
    <s v="2014-09-15 00:00:00.0"/>
    <s v="null"/>
    <s v="DF100139"/>
    <s v="CATEDRATICO DE UNIVERSIDAD"/>
    <s v="R101"/>
    <x v="4"/>
    <n v="60"/>
    <s v="BIOQUÍMICA Y BIOLOGÍA MOLECULAR"/>
  </r>
  <r>
    <x v="12"/>
    <n v="25136873"/>
    <x v="4"/>
    <n v="813"/>
    <s v="096G"/>
    <s v="GRUPO-A"/>
    <s v="Bioquímica"/>
    <s v="GG"/>
    <s v="GRUPO GRANDE"/>
    <s v="096G"/>
    <s v="GRUPO GRANDE DE BIOQUÍMICA"/>
    <s v="GRUPO-A"/>
    <s v="Grupo Grande de BIOQUÍMICA"/>
    <s v="2S"/>
    <n v="25136873"/>
    <s v="ZARAZAGA"/>
    <s v="CHAMORRO"/>
    <s v="MIRIAM"/>
    <s v="ZARAZAGA CHAMORRO, MIRIAM"/>
    <x v="0"/>
    <x v="0"/>
    <x v="0"/>
    <m/>
    <m/>
    <s v="myzaraza"/>
    <s v="myriam.zarazaga@unirioja.es"/>
    <n v="2.9"/>
    <n v="2.9"/>
    <n v="504"/>
    <s v="PROFESOR TITULAR UNIVERSIDAD"/>
    <s v="01R"/>
    <s v="TIEMPO COMPLETO REDUCIDO"/>
    <s v="2015-09-15 00:00:00.0"/>
    <s v="null"/>
    <s v="DF100142"/>
    <s v="PROFESOR TITULAR DE UNIVIERSIDADQ"/>
    <s v="R101"/>
    <x v="4"/>
    <n v="60"/>
    <s v="BIOQUÍMICA Y BIOLOGÍA MOLECULAR"/>
  </r>
  <r>
    <x v="12"/>
    <n v="47168662"/>
    <x v="4"/>
    <n v="813"/>
    <s v="096L"/>
    <s v="GRUPO-A1"/>
    <s v="Bioquímica"/>
    <s v="GL"/>
    <s v="GRUPO DE LABORATORIO"/>
    <s v="096L"/>
    <s v="GRUPO LABORATORIO DE BIOQUÍMICA"/>
    <s v="GRUPO-A1"/>
    <s v="Grupo de Laboratorio de Bioquímica"/>
    <s v="2S"/>
    <n v="47168662"/>
    <s v="GÓMEZ"/>
    <s v="VILLAESCUSA"/>
    <s v="PAULA"/>
    <s v="GÓMEZ VILLAESCUSA, PAULA"/>
    <x v="1"/>
    <x v="0"/>
    <x v="1"/>
    <m/>
    <m/>
    <s v="pagomev"/>
    <s v="paula.gomezv@alum.unirioja.es"/>
    <n v="0.4"/>
    <n v="0.4"/>
    <n v="536"/>
    <s v="PROFESOR INTERINO"/>
    <s v="C01"/>
    <s v="TIEMPO COMPLETO"/>
    <s v="2019-02-04 00:00:00.0"/>
    <s v="2019-09-14 00:00:00.0"/>
    <s v="PI101450"/>
    <s v="PROFESOR CONTRATADO INTERINO"/>
    <s v="R101"/>
    <x v="4"/>
    <n v="60"/>
    <s v="BIOQUÍMICA Y BIOLOGÍA MOLECULAR"/>
  </r>
  <r>
    <x v="13"/>
    <n v="47168662"/>
    <x v="4"/>
    <n v="813"/>
    <s v="096L"/>
    <s v="GRUPO-B1"/>
    <s v="Bioquímica"/>
    <s v="GL"/>
    <s v="GRUPO DE LABORATORIO"/>
    <s v="096L"/>
    <s v="GRUPO LABORATORIO DE BIOQUÍMICA"/>
    <s v="GRUPO-B1"/>
    <s v="Grupo de Laboratorio de Bioquímica"/>
    <s v="2S"/>
    <n v="47168662"/>
    <s v="GÓMEZ"/>
    <s v="VILLAESCUSA"/>
    <s v="PAULA"/>
    <s v="GÓMEZ VILLAESCUSA, PAULA"/>
    <x v="1"/>
    <x v="0"/>
    <x v="1"/>
    <m/>
    <m/>
    <s v="pagomev"/>
    <s v="paula.gomezv@alum.unirioja.es"/>
    <n v="1.2"/>
    <n v="1.2"/>
    <n v="536"/>
    <s v="PROFESOR INTERINO"/>
    <s v="C01"/>
    <s v="TIEMPO COMPLETO"/>
    <s v="2019-02-04 00:00:00.0"/>
    <s v="2019-09-14 00:00:00.0"/>
    <s v="PI101450"/>
    <s v="PROFESOR CONTRATADO INTERINO"/>
    <s v="R101"/>
    <x v="4"/>
    <n v="60"/>
    <s v="BIOQUÍMICA Y BIOLOGÍA MOLECULAR"/>
  </r>
  <r>
    <x v="15"/>
    <n v="72786536"/>
    <x v="4"/>
    <n v="814"/>
    <s v="001G"/>
    <s v="GRUPO-A"/>
    <s v="Cálculo infinitesimal"/>
    <s v="GG"/>
    <s v="GRUPO GRANDE"/>
    <s v="001G"/>
    <s v="GRUPO GRANDE DE CÁLCULO INFINITESIMAL"/>
    <s v="GRUPO-A"/>
    <s v="Grupo Grande de CÁLCULO INFINITESIMAL"/>
    <s v="1S"/>
    <n v="72786536"/>
    <s v="MÍNGUEZ"/>
    <s v="CENICEROS"/>
    <s v="JUDIT"/>
    <s v="MÍNGUEZ CENICEROS, JUDIT"/>
    <x v="0"/>
    <x v="0"/>
    <x v="0"/>
    <m/>
    <m/>
    <s v="jminguez"/>
    <s v="judit.minguez@unirioja.es"/>
    <n v="4"/>
    <m/>
    <n v="534"/>
    <s v="CONTRATADO DOCTOR -TIPO 1"/>
    <s v="C01"/>
    <s v="TIEMPO COMPLETO"/>
    <s v="2007-07-20 00:00:00.0"/>
    <s v="null"/>
    <s v="LD100578"/>
    <s v="CONTRATADO DOCTOR"/>
    <s v="R111"/>
    <x v="7"/>
    <n v="15"/>
    <s v="ANÁLISIS MATEMÁTICO"/>
  </r>
  <r>
    <x v="15"/>
    <n v="16617591"/>
    <x v="4"/>
    <n v="814"/>
    <s v="001G"/>
    <s v="GRUPO-B"/>
    <s v="Cálculo infinitesimal"/>
    <s v="GG"/>
    <s v="GRUPO GRANDE"/>
    <s v="001G"/>
    <s v="GRUPO GRANDE DE CÁLCULO INFINITESIMAL"/>
    <s v="GRUPO-B"/>
    <s v="Grupo Grande de CÁLCULO INFINITESIMAL"/>
    <s v="1S"/>
    <n v="16617591"/>
    <s v="BELLO"/>
    <s v="HERNÁNDEZ"/>
    <s v="MANUEL"/>
    <s v="BELLO HERNÁNDEZ, MANUEL"/>
    <x v="0"/>
    <x v="0"/>
    <x v="0"/>
    <m/>
    <m/>
    <s v="mbello"/>
    <s v="mbello@unirioja.es"/>
    <n v="4"/>
    <m/>
    <n v="504"/>
    <s v="PROFESOR TITULAR UNIVERSIDAD"/>
    <s v="01R"/>
    <s v="TIEMPO COMPLETO REDUCIDO"/>
    <s v="2018-09-17 00:00:00.0"/>
    <s v="null"/>
    <s v="DF100146"/>
    <s v="PROFESOR TITULAR DE UNIVERSIDAD"/>
    <s v="R111"/>
    <x v="7"/>
    <n v="15"/>
    <s v="ANÁLISIS MATEMÁTICO"/>
  </r>
  <r>
    <x v="15"/>
    <n v="16565041"/>
    <x v="4"/>
    <n v="814"/>
    <s v="001I"/>
    <s v="GRUPO-A3"/>
    <s v="Cálculo infinitesimal"/>
    <s v="GI"/>
    <s v="GRUPO DE INFORMÁTICA"/>
    <s v="001I"/>
    <s v="GRUPO DE INFORMÁTICA DE CÁLCULO INFINITESIMAL"/>
    <s v="GRUPO-A3"/>
    <s v="Grupo de Informática de CÁLCULO INFINITESIMAL"/>
    <s v="1S"/>
    <n v="16565041"/>
    <s v="CIAURRI"/>
    <s v="RAMÍREZ"/>
    <s v="OSCAR"/>
    <s v="CIAURRI RAMÍREZ, OSCAR"/>
    <x v="1"/>
    <x v="0"/>
    <x v="0"/>
    <m/>
    <m/>
    <s v="osciaurr"/>
    <s v="oscar.ciaurri@unirioja.es"/>
    <n v="1"/>
    <m/>
    <n v="500"/>
    <s v="CATEDRATICO DE UNIVERSIDAD"/>
    <s v="01R"/>
    <s v="TIEMPO COMPLETO REDUCIDO"/>
    <s v="2018-12-05 00:00:00.0"/>
    <s v="null"/>
    <s v="DF100379"/>
    <s v="CATEDRÁTICO DE UNIVERSIDAD"/>
    <s v="R111"/>
    <x v="7"/>
    <n v="15"/>
    <s v="ANÁLISIS MATEMÁTICO"/>
  </r>
  <r>
    <x v="15"/>
    <n v="17764581"/>
    <x v="4"/>
    <n v="815"/>
    <s v="002G"/>
    <s v="GRUPO-B"/>
    <s v="Cálculo matricial y vectorial"/>
    <s v="GG"/>
    <s v="GRUPO GRANDE"/>
    <s v="002G"/>
    <s v="GRUPO GRANDE DE CALCULO MATRICIAL Y VECTORIAL"/>
    <s v="GRUPO-B"/>
    <s v="Grupo Grande de CÁLCULO MATRICIAL Y VECTORIAL8"/>
    <s v="1S"/>
    <n v="17764581"/>
    <s v="RODRIGO"/>
    <s v="ESCUDERO"/>
    <s v="ADRIAN"/>
    <s v="RODRIGO ESCUDERO, ADRIAN"/>
    <x v="1"/>
    <x v="0"/>
    <x v="1"/>
    <m/>
    <m/>
    <s v="adrodre"/>
    <s v="adrian.rodrigoe@unirioja.es"/>
    <n v="4"/>
    <m/>
    <n v="536"/>
    <s v="PROFESOR INTERINO"/>
    <s v="C01"/>
    <s v="TIEMPO COMPLETO"/>
    <s v="2018-09-17 00:00:00.0"/>
    <s v="2019-09-14 00:00:00.0"/>
    <s v="PI101404"/>
    <s v="PROFESOR CONTRATADO INTERINO"/>
    <s v="R111"/>
    <x v="7"/>
    <n v="5"/>
    <s v="ÁLGEBRA"/>
  </r>
  <r>
    <x v="11"/>
    <n v="16542973"/>
    <x v="4"/>
    <n v="816"/>
    <s v="003G"/>
    <s v="GRUPO-A"/>
    <s v="Física"/>
    <s v="GG"/>
    <s v="GRUPO GRANDE"/>
    <s v="003G"/>
    <s v="GRUPO GRANDE DE FÍSICA"/>
    <s v="GRUPO-A"/>
    <s v="Grupo Grande de FISICA"/>
    <s v="2S"/>
    <n v="16542973"/>
    <s v="SALAS"/>
    <s v="ILARRAZA"/>
    <s v="JOSÉ PABLO"/>
    <s v="SALAS ILARRAZA, JOSÉ PABLO"/>
    <x v="1"/>
    <x v="0"/>
    <x v="0"/>
    <m/>
    <m/>
    <s v="jpsalas"/>
    <s v="josepablo.salas@unirioja.es"/>
    <n v="4"/>
    <n v="4"/>
    <n v="504"/>
    <s v="PROFESOR TITULAR UNIVERSIDAD"/>
    <s v="01R"/>
    <s v="TIEMPO COMPLETO REDUCIDO"/>
    <s v="2012-09-01 00:00:00.0"/>
    <s v="null"/>
    <s v="DF100291"/>
    <s v="PROFESOR TITULAR DE UNIVERSIDAD"/>
    <s v="R112"/>
    <x v="8"/>
    <n v="385"/>
    <s v="FÍSICA APLICADA"/>
  </r>
  <r>
    <x v="15"/>
    <n v="16542973"/>
    <x v="4"/>
    <n v="816"/>
    <s v="003G"/>
    <s v="GRUPO-A"/>
    <s v="Física"/>
    <s v="GG"/>
    <s v="GRUPO GRANDE"/>
    <s v="003G"/>
    <s v="GRUPO GRANDE DE FÍSICA"/>
    <s v="GRUPO-A"/>
    <s v="Grupo Grande de FISICA"/>
    <s v="2S"/>
    <n v="16542973"/>
    <s v="SALAS"/>
    <s v="ILARRAZA"/>
    <s v="JOSÉ PABLO"/>
    <s v="SALAS ILARRAZA, JOSÉ PABLO"/>
    <x v="1"/>
    <x v="0"/>
    <x v="0"/>
    <m/>
    <m/>
    <s v="jpsalas"/>
    <s v="josepablo.salas@unirioja.es"/>
    <n v="4"/>
    <m/>
    <n v="504"/>
    <s v="PROFESOR TITULAR UNIVERSIDAD"/>
    <s v="01R"/>
    <s v="TIEMPO COMPLETO REDUCIDO"/>
    <s v="2012-09-01 00:00:00.0"/>
    <s v="null"/>
    <s v="DF100291"/>
    <s v="PROFESOR TITULAR DE UNIVERSIDAD"/>
    <s v="R112"/>
    <x v="8"/>
    <n v="385"/>
    <s v="FÍSICA APLICADA"/>
  </r>
  <r>
    <x v="11"/>
    <n v="17710488"/>
    <x v="4"/>
    <n v="817"/>
    <s v="004G"/>
    <s v="GRUPO-A"/>
    <s v="Metodología de la programación"/>
    <s v="GG"/>
    <s v="GRUPO GRANDE"/>
    <s v="004G"/>
    <s v="GRUPO GRANDE DE METODOLOGIA DE LA PROGRAMACIÓN"/>
    <s v="GRUPO-A"/>
    <s v="Grupo Grande de METODOLOGIA DE LA PROGRAMACIÓN"/>
    <s v="1S"/>
    <n v="17710488"/>
    <s v="LAMBAN"/>
    <s v="PARDO"/>
    <s v="LAUREANO"/>
    <s v="LAMBAN PARDO, LAUREANO"/>
    <x v="0"/>
    <x v="0"/>
    <x v="0"/>
    <m/>
    <m/>
    <s v="lalamban"/>
    <s v="lalamban@unirioja.es"/>
    <n v="3.2"/>
    <n v="3.2"/>
    <n v="504"/>
    <s v="PROFESOR TITULAR UNIVERSIDAD"/>
    <s v="C01"/>
    <s v="TIEMPO COMPLETO"/>
    <s v="2016-09-15 00:00:00.0"/>
    <s v="null"/>
    <s v="DF32144"/>
    <s v="TITULAR DE ESCUELAS UNIVERSITARIAS"/>
    <s v="R111"/>
    <x v="7"/>
    <n v="75"/>
    <s v="CIENCIA DE LA COMPUTACIÓN E INTELIGENCIA ARTIFICIA"/>
  </r>
  <r>
    <x v="11"/>
    <n v="16551912"/>
    <x v="4"/>
    <n v="817"/>
    <s v="004I"/>
    <s v="GRUPO-A2"/>
    <s v="Metodología de la programación"/>
    <s v="GI"/>
    <s v="GRUPO DE INFORMÁTICA"/>
    <s v="004I"/>
    <s v="GRUPO DE INFORMÁTICA DE METODOLOGIA DE LA PROGRAMACIÓN"/>
    <s v="GRUPO-A2"/>
    <s v="Grupo de Informática de Metodología de la programación"/>
    <s v="1S"/>
    <n v="16551912"/>
    <s v="GARCÍA"/>
    <s v="IZQUIERDO"/>
    <s v="FRANCISCO JOSÉ"/>
    <s v="GARCÍA IZQUIERDO, FRANCISCO JOSÉ"/>
    <x v="0"/>
    <x v="0"/>
    <x v="0"/>
    <m/>
    <m/>
    <s v="fgarcia"/>
    <s v="francisco.garcia@unirioja.es"/>
    <n v="2.8"/>
    <n v="2.8"/>
    <n v="534"/>
    <s v="CONTRATADO DOCTOR -TIPO 1"/>
    <s v="C01"/>
    <s v="TIEMPO COMPLETO"/>
    <s v="2013-07-20 00:00:00.0"/>
    <s v="null"/>
    <s v="LD100292"/>
    <s v="CONTRATADO DOCTOR"/>
    <s v="R111"/>
    <x v="7"/>
    <n v="570"/>
    <s v="LENGUAJES Y SISTEMAS INFORMÁTICOS"/>
  </r>
  <r>
    <x v="11"/>
    <n v="16567689"/>
    <x v="4"/>
    <n v="818"/>
    <s v="005G"/>
    <s v="GRUPO-A"/>
    <s v="Sistemas informáticos"/>
    <s v="GG"/>
    <s v="GRUPO GRANDE"/>
    <s v="005G"/>
    <s v="GRUPO GRANDE DE SISTEMAS INFORMÁTICOS"/>
    <s v="GRUPO-A"/>
    <s v="Grupo Grande de SISTEMAS INFORMÁTICOS"/>
    <s v="1S"/>
    <n v="16567689"/>
    <s v="SÁENZ DE CABEZÓN"/>
    <s v="IRIGARAY"/>
    <s v="EDUARDO"/>
    <s v="SÁENZ DE CABEZÓN IRIGARAY, EDUARDO"/>
    <x v="0"/>
    <x v="0"/>
    <x v="0"/>
    <m/>
    <m/>
    <s v="esaenz-d"/>
    <s v="eduardo.saenz-de-cabezon@unirioja.es"/>
    <n v="1.8"/>
    <n v="1.8"/>
    <n v="504"/>
    <s v="PROFESOR TITULAR UNIVERSIDAD"/>
    <s v="C01"/>
    <s v="TIEMPO COMPLETO"/>
    <s v="2018-12-18 00:00:00.0"/>
    <s v="null"/>
    <s v="DF100367"/>
    <s v="PROFESOR TITULAR DE UNIVERSIDAD"/>
    <s v="R111"/>
    <x v="7"/>
    <n v="570"/>
    <s v="LENGUAJES Y SISTEMAS INFORMÁTICOS"/>
  </r>
  <r>
    <x v="11"/>
    <n v="16597051"/>
    <x v="4"/>
    <n v="818"/>
    <s v="005I"/>
    <s v="GRUPO-A1"/>
    <s v="Sistemas informáticos"/>
    <s v="GI"/>
    <s v="GRUPO DE INFORMÁTICA"/>
    <s v="005I"/>
    <s v="GRUPO DE INFORMÁTICA DE SISTEMAS INFORMÁTICOS"/>
    <s v="GRUPO-A1"/>
    <s v="Grupo de Informática de Sistemas informáticos"/>
    <s v="1S"/>
    <n v="16597051"/>
    <s v="ROMERO"/>
    <s v="IBÁÑEZ"/>
    <s v="ANA"/>
    <s v="ROMERO IBÁÑEZ, ANA"/>
    <x v="0"/>
    <x v="0"/>
    <x v="0"/>
    <m/>
    <m/>
    <s v="anromero"/>
    <s v="ana.romero@unirioja.es"/>
    <n v="2.1"/>
    <n v="2.1"/>
    <n v="504"/>
    <s v="PROFESOR TITULAR UNIVERSIDAD"/>
    <s v="C01"/>
    <s v="TIEMPO COMPLETO"/>
    <s v="2018-12-18 00:00:00.0"/>
    <s v="null"/>
    <s v="DF100324"/>
    <s v="PROFESOR TITULAR DE UNIVERSIDAD"/>
    <s v="R111"/>
    <x v="7"/>
    <n v="75"/>
    <s v="CIENCIA DE LA COMPUTACIÓN E INTELIGENCIA ARTIFICIA"/>
  </r>
  <r>
    <x v="11"/>
    <n v="16607644"/>
    <x v="4"/>
    <n v="818"/>
    <s v="005I"/>
    <s v="GRUPO-B1"/>
    <s v="Sistemas informáticos"/>
    <s v="GI"/>
    <s v="GRUPO DE INFORMÁTICA"/>
    <s v="005I"/>
    <s v="GRUPO DE INFORMÁTICA DE SISTEMAS INFORMÁTICOS"/>
    <s v="GRUPO-B1"/>
    <s v="Grupo de Informática de Sistemas informáticos"/>
    <s v="1S"/>
    <n v="16607644"/>
    <s v="IBÁÑEZ"/>
    <s v="SÁENZ LÓPEZ"/>
    <s v="MARÍA JOSÉ"/>
    <s v="IBÁÑEZ SÁENZ LÓPEZ, MARÍA JOSÉ"/>
    <x v="1"/>
    <x v="0"/>
    <x v="0"/>
    <m/>
    <m/>
    <s v="maibansa"/>
    <s v="maria-jose.ibanez@unirioja.es"/>
    <n v="4.2"/>
    <n v="4.2"/>
    <n v="532"/>
    <s v="LABORAL DOCENTE-ASOCIADO"/>
    <s v="P04"/>
    <s v="TIEMPO PARCIAL (4+4 HORAS)"/>
    <s v="2016-09-15 00:00:00.0"/>
    <s v="2019-09-14 00:00:00.0"/>
    <s v="PI101125"/>
    <s v="PROFESOR ASOCIADO"/>
    <s v="R111"/>
    <x v="7"/>
    <n v="75"/>
    <s v="CIENCIA DE LA COMPUTACIÓN E INTELIGENCIA ARTIFICIA"/>
  </r>
  <r>
    <x v="11"/>
    <n v="16628965"/>
    <x v="4"/>
    <n v="818"/>
    <s v="005I"/>
    <s v="GRUPO-B2"/>
    <s v="Sistemas informáticos"/>
    <s v="GI"/>
    <s v="GRUPO DE INFORMÁTICA"/>
    <s v="005I"/>
    <s v="GRUPO DE INFORMÁTICA DE SISTEMAS INFORMÁTICOS"/>
    <s v="GRUPO-B2"/>
    <s v="Grupo de Informática de Sistemas informáticos"/>
    <s v="1S"/>
    <n v="16628965"/>
    <s v="CASADO"/>
    <s v="GARCÍA"/>
    <s v="ÁNGELA"/>
    <s v="CASADO GARCÍA, ÁNGELA"/>
    <x v="1"/>
    <x v="0"/>
    <x v="1"/>
    <m/>
    <m/>
    <s v="ancasag"/>
    <s v="angela.casado@alum.unirioja.es"/>
    <n v="4.2"/>
    <n v="4.2"/>
    <n v="536"/>
    <s v="PROFESOR INTERINO"/>
    <s v="P04"/>
    <s v="TIEMPO PARCIAL (4+4 HORAS)"/>
    <s v="2018-09-17 00:00:00.0"/>
    <s v="2019-02-28 00:00:00.0"/>
    <s v="PI101273"/>
    <s v="PROFESOR CONTRATADO INTERINO"/>
    <s v="R111"/>
    <x v="7"/>
    <n v="570"/>
    <s v="LENGUAJES Y SISTEMAS INFORMÁTICOS"/>
  </r>
  <r>
    <x v="15"/>
    <n v="16628965"/>
    <x v="4"/>
    <n v="818"/>
    <s v="005I"/>
    <s v="GRUPO-B2"/>
    <s v="Sistemas informáticos"/>
    <s v="GI"/>
    <s v="GRUPO DE INFORMÁTICA"/>
    <s v="005I"/>
    <s v="GRUPO DE INFORMÁTICA DE SISTEMAS INFORMÁTICOS"/>
    <s v="GRUPO-B2"/>
    <s v="Grupo de Informática de Sistemas informáticos"/>
    <s v="1S"/>
    <n v="16628965"/>
    <s v="CASADO"/>
    <s v="GARCÍA"/>
    <s v="ÁNGELA"/>
    <s v="CASADO GARCÍA, ÁNGELA"/>
    <x v="1"/>
    <x v="0"/>
    <x v="1"/>
    <m/>
    <m/>
    <s v="ancasag"/>
    <s v="angela.casado@alum.unirioja.es"/>
    <n v="4.2"/>
    <m/>
    <n v="536"/>
    <s v="PROFESOR INTERINO"/>
    <s v="P04"/>
    <s v="TIEMPO PARCIAL (4+4 HORAS)"/>
    <s v="2018-09-17 00:00:00.0"/>
    <s v="2019-02-28 00:00:00.0"/>
    <s v="PI101273"/>
    <s v="PROFESOR CONTRATADO INTERINO"/>
    <s v="R111"/>
    <x v="7"/>
    <n v="570"/>
    <s v="LENGUAJES Y SISTEMAS INFORMÁTICOS"/>
  </r>
  <r>
    <x v="11"/>
    <n v="16570582"/>
    <x v="4"/>
    <n v="819"/>
    <s v="801106G"/>
    <s v="GRUPO-A"/>
    <s v="Estructura de computadores"/>
    <s v="GG"/>
    <s v="GRUPO GRANDE"/>
    <s v="801106G"/>
    <s v="CONTENIDOS TEÓRICOS DE ESTRUCTURA DE COMPUTADORES"/>
    <s v="GRUPO-A"/>
    <s v="Grupo Grande de Estructura de computadores"/>
    <s v="2S"/>
    <n v="16570582"/>
    <s v="PÉREZ"/>
    <s v="BARRÓN"/>
    <s v="IVÁN LUIS"/>
    <s v="PÉREZ BARRÓN, IVÁN LUIS"/>
    <x v="0"/>
    <x v="0"/>
    <x v="0"/>
    <m/>
    <m/>
    <s v="ivperez"/>
    <s v="ivan.perez@unirioja.es"/>
    <n v="3.6"/>
    <n v="3.6"/>
    <n v="534"/>
    <s v="CONTRATADO DOCTOR -TIPO 1"/>
    <s v="C01"/>
    <s v="TIEMPO COMPLETO"/>
    <s v="2015-12-23 00:00:00.0"/>
    <s v="null"/>
    <s v="LD100490"/>
    <s v="PROFESOR CONTRATADO DOCTOR TIPO 1"/>
    <s v="R109"/>
    <x v="9"/>
    <n v="785"/>
    <s v="TECNOLOGÍA ELECTRÓNICA"/>
  </r>
  <r>
    <x v="11"/>
    <n v="16622450"/>
    <x v="4"/>
    <n v="820"/>
    <s v="008G"/>
    <s v="GRUPO-A"/>
    <s v="Tecnología de la programación"/>
    <s v="GG"/>
    <s v="GRUPO GRANDE"/>
    <s v="008G"/>
    <s v="GRUPO GRANDE DE TECNOLOGIA DE LA PROGRAMACIÓN"/>
    <s v="GRUPO-A"/>
    <s v="Grupo Grande de TECNOLOGIA DE LA PROGRAMACIÓN"/>
    <s v="2S"/>
    <n v="16622450"/>
    <s v="DIVASÓN"/>
    <s v="MALLAGARAY"/>
    <s v="JOSE"/>
    <s v="DIVASÓN MALLAGARAY, JOSE"/>
    <x v="1"/>
    <x v="0"/>
    <x v="0"/>
    <m/>
    <m/>
    <s v="jodivaso"/>
    <s v="jose.divason@unirioja.es"/>
    <n v="3.2"/>
    <n v="3.2"/>
    <n v="536"/>
    <s v="PROFESOR INTERINO"/>
    <s v="C01"/>
    <s v="TIEMPO COMPLETO"/>
    <s v="2017-09-15 00:00:00.0"/>
    <s v="null"/>
    <s v="PI101270"/>
    <s v="PROFESOR CONTRATADO INTERINO"/>
    <s v="R111"/>
    <x v="7"/>
    <n v="75"/>
    <s v="CIENCIA DE LA COMPUTACIÓN E INTELIGENCIA ARTIFICIA"/>
  </r>
  <r>
    <x v="11"/>
    <n v="16635790"/>
    <x v="4"/>
    <n v="820"/>
    <s v="008G"/>
    <s v="GRUPO-B"/>
    <s v="Tecnología de la programación"/>
    <s v="GG"/>
    <s v="GRUPO GRANDE"/>
    <s v="008G"/>
    <s v="GRUPO GRANDE DE TECNOLOGIA DE LA PROGRAMACIÓN"/>
    <s v="GRUPO-B"/>
    <s v="Grupo Grande de TECNOLOGIA DE LA PROGRAMACIÓN"/>
    <s v="2S"/>
    <n v="16635790"/>
    <s v="PÉREZ-ARADROS"/>
    <s v="MARTÍNEZ"/>
    <s v="IVÁN"/>
    <s v="PÉREZ-ARADROS MARTÍNEZ, IVÁN"/>
    <x v="1"/>
    <x v="0"/>
    <x v="1"/>
    <m/>
    <m/>
    <s v="ivpereza"/>
    <s v="ivan.perez-aradros@unirioja.es"/>
    <n v="2.6"/>
    <n v="2.6"/>
    <n v="536"/>
    <s v="PROFESOR INTERINO"/>
    <s v="P04"/>
    <s v="TIEMPO PARCIAL (4+4 HORAS)"/>
    <s v="2019-03-04 00:00:00.0"/>
    <s v="2019-09-14 00:00:00.0"/>
    <s v="PI101273"/>
    <s v="PROFESOR CONTRATADO INTERINO"/>
    <s v="R111"/>
    <x v="7"/>
    <n v="570"/>
    <s v="LENGUAJES Y SISTEMAS INFORMÁTICOS"/>
  </r>
  <r>
    <x v="11"/>
    <n v="30496784"/>
    <x v="4"/>
    <n v="820"/>
    <s v="008I"/>
    <s v="GRUPO-A2"/>
    <s v="Tecnología de la programación"/>
    <s v="GI"/>
    <s v="GRUPO DE INFORMÁTICA"/>
    <s v="008I"/>
    <s v="GRUPO DE INFORMÁTICA DE TECNOLOGIA DE LA PROGRAMACIÓN"/>
    <s v="GRUPO-A2"/>
    <s v="Grupo de Informática de Tecnología de la programación"/>
    <s v="2S"/>
    <n v="30496784"/>
    <s v="RODRÍGUEZ"/>
    <s v="PRIEGO"/>
    <s v="EMILIO"/>
    <s v="RODRÍGUEZ PRIEGO, EMILIO"/>
    <x v="1"/>
    <x v="0"/>
    <x v="0"/>
    <m/>
    <m/>
    <s v="emrodrig"/>
    <s v="emilio.rodriguez@unirioja.es"/>
    <n v="2.8"/>
    <n v="2.8"/>
    <n v="532"/>
    <s v="LABORAL DOCENTE-ASOCIADO"/>
    <s v="P06"/>
    <s v="TIEMPO PARCIAL (6+6 HORAS)"/>
    <s v="2016-09-15 00:00:00.0"/>
    <s v="2019-09-14 00:00:00.0"/>
    <s v="PI101124"/>
    <s v="PROFESOR ASOCIADO"/>
    <s v="R111"/>
    <x v="7"/>
    <n v="75"/>
    <s v="CIENCIA DE LA COMPUTACIÓN E INTELIGENCIA ARTIFICIA"/>
  </r>
  <r>
    <x v="11"/>
    <n v="77566977"/>
    <x v="4"/>
    <n v="820"/>
    <s v="008I"/>
    <s v="GRUPO-A3"/>
    <s v="Tecnología de la programación"/>
    <s v="GI"/>
    <s v="GRUPO DE INFORMÁTICA"/>
    <s v="008I"/>
    <s v="GRUPO DE INFORMÁTICA DE TECNOLOGIA DE LA PROGRAMACIÓN"/>
    <s v="GRUPO-A3"/>
    <s v="Grupo de Informática de Tecnología de la programación"/>
    <s v="2S"/>
    <n v="77566977"/>
    <s v="LÓPEZ"/>
    <s v="GÓMEZ"/>
    <s v="ROSARIO"/>
    <s v="LÓPEZ GÓMEZ, ROSARIO"/>
    <x v="1"/>
    <x v="0"/>
    <x v="1"/>
    <m/>
    <m/>
    <s v="rolopez"/>
    <s v="rosario.lopez@unirioja.es"/>
    <n v="2.8"/>
    <n v="2.8"/>
    <n v="532"/>
    <s v="LABORAL DOCENTE-ASOCIADO"/>
    <s v="P05"/>
    <s v="TIEMPO PARCIAL (5+5 HORAS)"/>
    <s v="2018-09-17 00:00:00.0"/>
    <s v="2019-09-14 00:00:00.0"/>
    <s v="PI101387"/>
    <s v="PROFESOR ASOCIADO"/>
    <s v="R111"/>
    <x v="7"/>
    <n v="570"/>
    <s v="LENGUAJES Y SISTEMAS INFORMÁTICOS"/>
  </r>
  <r>
    <x v="15"/>
    <n v="16635790"/>
    <x v="4"/>
    <n v="820"/>
    <s v="008G"/>
    <s v="GRUPO-B"/>
    <s v="Tecnología de la programación"/>
    <s v="GG"/>
    <s v="GRUPO GRANDE"/>
    <s v="008G"/>
    <s v="GRUPO GRANDE DE TECNOLOGIA DE LA PROGRAMACIÓN"/>
    <s v="GRUPO-B"/>
    <s v="Grupo Grande de TECNOLOGIA DE LA PROGRAMACIÓN"/>
    <s v="2S"/>
    <n v="16635790"/>
    <s v="PÉREZ-ARADROS"/>
    <s v="MARTÍNEZ"/>
    <s v="IVÁN"/>
    <s v="PÉREZ-ARADROS MARTÍNEZ, IVÁN"/>
    <x v="1"/>
    <x v="0"/>
    <x v="1"/>
    <m/>
    <m/>
    <s v="ivpereza"/>
    <s v="ivan.perez-aradros@unirioja.es"/>
    <n v="2.6"/>
    <m/>
    <n v="536"/>
    <s v="PROFESOR INTERINO"/>
    <s v="P04"/>
    <s v="TIEMPO PARCIAL (4+4 HORAS)"/>
    <s v="2019-03-04 00:00:00.0"/>
    <s v="2019-09-14 00:00:00.0"/>
    <s v="PI101273"/>
    <s v="PROFESOR CONTRATADO INTERINO"/>
    <s v="R111"/>
    <x v="7"/>
    <n v="570"/>
    <s v="LENGUAJES Y SISTEMAS INFORMÁTICOS"/>
  </r>
  <r>
    <x v="15"/>
    <n v="77566977"/>
    <x v="4"/>
    <n v="820"/>
    <s v="008I"/>
    <s v="GRUPO-A3"/>
    <s v="Tecnología de la programación"/>
    <s v="GI"/>
    <s v="GRUPO DE INFORMÁTICA"/>
    <s v="008I"/>
    <s v="GRUPO DE INFORMÁTICA DE TECNOLOGIA DE LA PROGRAMACIÓN"/>
    <s v="GRUPO-A3"/>
    <s v="Grupo de Informática de Tecnología de la programación"/>
    <s v="2S"/>
    <n v="77566977"/>
    <s v="LÓPEZ"/>
    <s v="GÓMEZ"/>
    <s v="ROSARIO"/>
    <s v="LÓPEZ GÓMEZ, ROSARIO"/>
    <x v="1"/>
    <x v="0"/>
    <x v="1"/>
    <m/>
    <m/>
    <s v="rolopez"/>
    <s v="rosario.lopez@unirioja.es"/>
    <n v="2.8"/>
    <m/>
    <n v="532"/>
    <s v="LABORAL DOCENTE-ASOCIADO"/>
    <s v="P05"/>
    <s v="TIEMPO PARCIAL (5+5 HORAS)"/>
    <s v="2018-09-17 00:00:00.0"/>
    <s v="2019-09-14 00:00:00.0"/>
    <s v="PI101387"/>
    <s v="PROFESOR ASOCIADO"/>
    <s v="R111"/>
    <x v="7"/>
    <n v="570"/>
    <s v="LENGUAJES Y SISTEMAS INFORMÁTICOS"/>
  </r>
  <r>
    <x v="11"/>
    <n v="16522419"/>
    <x v="4"/>
    <n v="821"/>
    <s v="009I"/>
    <s v="GRUPO-A1"/>
    <s v="Estadística"/>
    <s v="GI"/>
    <s v="GRUPO DE INFORMÁTICA"/>
    <s v="009I"/>
    <s v="INFORMÁTICA DE ESTADÍSTICA"/>
    <s v="GRUPO-A1"/>
    <s v="Grupo de Informática de Estadística"/>
    <s v="1S"/>
    <n v="16522419"/>
    <s v="ARANDA"/>
    <s v="AYENSA"/>
    <s v="ÁNGEL"/>
    <s v="ARANDA AYENSA, ÁNGEL"/>
    <x v="0"/>
    <x v="0"/>
    <x v="1"/>
    <m/>
    <m/>
    <s v="anaranda"/>
    <s v="angel.aranda@unirioja.es"/>
    <n v="2"/>
    <n v="2"/>
    <s v="A-0537"/>
    <s v="TITULAR"/>
    <s v="P03"/>
    <s v="TIEMPO PARCIAL (3+3 HORAS)"/>
    <s v="2011-01-01 00:00:00.0"/>
    <s v="null"/>
    <s v="PI100798"/>
    <s v="TITULAR"/>
    <s v="R111"/>
    <x v="7"/>
    <n v="265"/>
    <s v="ESTADÍSTICA E INVESTIGACIÓN OPERATIVA"/>
  </r>
  <r>
    <x v="15"/>
    <n v="42057900"/>
    <x v="4"/>
    <n v="821"/>
    <s v="009G"/>
    <s v="GRUPO-A"/>
    <s v="Estadística"/>
    <s v="GG"/>
    <s v="GRUPO GRANDE"/>
    <s v="009G"/>
    <s v="GRUPO GRANDE DE ESTADÍSTICA"/>
    <s v="GRUPO-A"/>
    <s v="Grupo Grande de ESTADÍSTICA"/>
    <s v="1S"/>
    <n v="42057900"/>
    <s v="HERNÁNDEZ"/>
    <s v="MARTÍN"/>
    <s v="ZENAIDA"/>
    <s v="HERNÁNDEZ MARTÍN, ZENAIDA"/>
    <x v="1"/>
    <x v="0"/>
    <x v="1"/>
    <m/>
    <m/>
    <s v="zehernan"/>
    <s v="zenaida.hernandez@unirioja.es"/>
    <n v="4"/>
    <m/>
    <n v="506"/>
    <s v="PROFESOR TITULAR DE ESCUELA UNIVERSITARI"/>
    <s v="01A"/>
    <s v="TIEMPO COMPLETO AMPLIADO"/>
    <s v="2012-09-01 00:00:00.0"/>
    <s v="null"/>
    <s v="DF32193"/>
    <s v="TITULAR DE ESCUELAS UNIVERSITARIAS"/>
    <s v="R111"/>
    <x v="7"/>
    <n v="265"/>
    <s v="ESTADÍSTICA E INVESTIGACIÓN OPERATIVA"/>
  </r>
  <r>
    <x v="15"/>
    <n v="16522419"/>
    <x v="4"/>
    <n v="821"/>
    <s v="009I"/>
    <s v="GRUPO-A1"/>
    <s v="Estadística"/>
    <s v="GI"/>
    <s v="GRUPO DE INFORMÁTICA"/>
    <s v="009I"/>
    <s v="INFORMÁTICA DE ESTADÍSTICA"/>
    <s v="GRUPO-A1"/>
    <s v="Grupo de Informática de Estadística"/>
    <s v="1S"/>
    <n v="16522419"/>
    <s v="ARANDA"/>
    <s v="AYENSA"/>
    <s v="ÁNGEL"/>
    <s v="ARANDA AYENSA, ÁNGEL"/>
    <x v="0"/>
    <x v="0"/>
    <x v="1"/>
    <m/>
    <m/>
    <s v="anaranda"/>
    <s v="angel.aranda@unirioja.es"/>
    <n v="2"/>
    <m/>
    <s v="A-0537"/>
    <s v="TITULAR"/>
    <s v="P03"/>
    <s v="TIEMPO PARCIAL (3+3 HORAS)"/>
    <s v="2011-01-01 00:00:00.0"/>
    <s v="null"/>
    <s v="PI100798"/>
    <s v="TITULAR"/>
    <s v="R111"/>
    <x v="7"/>
    <n v="265"/>
    <s v="ESTADÍSTICA E INVESTIGACIÓN OPERATIVA"/>
  </r>
  <r>
    <x v="15"/>
    <n v="16573324"/>
    <x v="4"/>
    <n v="822"/>
    <s v="010G"/>
    <s v="GRUPO-A"/>
    <s v="Métodos algorítmicos en matemáticas"/>
    <s v="GG"/>
    <s v="GRUPO GRANDE"/>
    <s v="010G"/>
    <s v="GRUPO GRANDE DE MÉTODOS ALGORÍTMICOS EN MATEMÁTICAS"/>
    <s v="GRUPO-A"/>
    <s v="Grupo Grande de MÉTODOS ALGORÍTMICOS EN MATEMÁTICAS"/>
    <s v="1S"/>
    <n v="16573324"/>
    <s v="ROMERO"/>
    <s v="ÁLVAREZ"/>
    <s v="NATALIA"/>
    <s v="ROMERO ÁLVAREZ, NATALIA"/>
    <x v="1"/>
    <x v="0"/>
    <x v="0"/>
    <m/>
    <m/>
    <s v="naromero"/>
    <s v="natalia.romero@unirioja.es"/>
    <n v="4"/>
    <m/>
    <s v="A-0504"/>
    <s v="PROFESOR TITULAR UNIVERSIDAD"/>
    <s v="C01"/>
    <s v="TIEMPO COMPLETO"/>
    <s v="2010-11-18 00:00:00.0"/>
    <s v="null"/>
    <s v="DF100283"/>
    <s v="PROFESOR TITULAR DE UNIVERSIDAD"/>
    <s v="R111"/>
    <x v="7"/>
    <n v="595"/>
    <s v="MATEMÁTICA APLICADA"/>
  </r>
  <r>
    <x v="11"/>
    <n v="16507414"/>
    <x v="4"/>
    <n v="823"/>
    <s v="011G"/>
    <s v="GRUPO-A"/>
    <s v="Empresa"/>
    <s v="GG"/>
    <s v="GRUPO GRANDE"/>
    <s v="011G"/>
    <s v="GRUPO GRANDE DE EMPRESA"/>
    <s v="GRUPO-A"/>
    <s v="Grupo Grande de EMPRESA"/>
    <s v="2S"/>
    <n v="16507414"/>
    <s v="SAINZ"/>
    <s v="OCHOA"/>
    <s v="ALBERTO"/>
    <s v="SAINZ OCHOA, ALBERTO"/>
    <x v="1"/>
    <x v="0"/>
    <x v="0"/>
    <m/>
    <m/>
    <s v="alsainz"/>
    <s v="alberto.sainz@unirioja.es"/>
    <n v="5"/>
    <n v="5"/>
    <n v="504"/>
    <s v="PROFESOR TITULAR UNIVERSIDAD"/>
    <s v="01A"/>
    <s v="TIEMPO COMPLETO AMPLIADO"/>
    <s v="2012-09-01 00:00:00.0"/>
    <s v="null"/>
    <s v="DF31301"/>
    <s v="TITULAR DE UNIVERSIDAD"/>
    <s v="R104"/>
    <x v="0"/>
    <n v="650"/>
    <s v="ORGANIZACIÓN DE EMPRESAS"/>
  </r>
  <r>
    <x v="15"/>
    <n v="16507414"/>
    <x v="4"/>
    <n v="823"/>
    <s v="011G"/>
    <s v="GRUPO-A"/>
    <s v="Empresa"/>
    <s v="GG"/>
    <s v="GRUPO GRANDE"/>
    <s v="011G"/>
    <s v="GRUPO GRANDE DE EMPRESA"/>
    <s v="GRUPO-A"/>
    <s v="Grupo Grande de EMPRESA"/>
    <s v="2S"/>
    <n v="16507414"/>
    <s v="SAINZ"/>
    <s v="OCHOA"/>
    <s v="ALBERTO"/>
    <s v="SAINZ OCHOA, ALBERTO"/>
    <x v="1"/>
    <x v="0"/>
    <x v="0"/>
    <m/>
    <m/>
    <s v="alsainz"/>
    <s v="alberto.sainz@unirioja.es"/>
    <n v="5"/>
    <m/>
    <n v="504"/>
    <s v="PROFESOR TITULAR UNIVERSIDAD"/>
    <s v="01A"/>
    <s v="TIEMPO COMPLETO AMPLIADO"/>
    <s v="2012-09-01 00:00:00.0"/>
    <s v="null"/>
    <s v="DF31301"/>
    <s v="TITULAR DE UNIVERSIDAD"/>
    <s v="R104"/>
    <x v="0"/>
    <n v="650"/>
    <s v="ORGANIZACIÓN DE EMPRESAS"/>
  </r>
  <r>
    <x v="11"/>
    <n v="16575155"/>
    <x v="4"/>
    <n v="824"/>
    <s v="054G"/>
    <s v="GRUPO-A"/>
    <s v="Bases de datos"/>
    <s v="GG"/>
    <s v="GRUPO GRANDE"/>
    <s v="054G"/>
    <s v="GRUPO GRANDE DE BASES DE DATOS"/>
    <s v="GRUPO-A"/>
    <s v="Grupo Grande de Bases de datos"/>
    <s v="2S"/>
    <n v="16575155"/>
    <s v="DOMÍNGUEZ"/>
    <s v="PÉREZ"/>
    <s v="CÉSAR"/>
    <s v="DOMÍNGUEZ PÉREZ, CÉSAR"/>
    <x v="0"/>
    <x v="0"/>
    <x v="0"/>
    <m/>
    <m/>
    <s v="cedomin"/>
    <s v="cesar.dominguez@unirioja.es"/>
    <n v="3.2"/>
    <n v="3.2"/>
    <n v="504"/>
    <s v="PROFESOR TITULAR UNIVERSIDAD"/>
    <s v="C01"/>
    <s v="TIEMPO COMPLETO"/>
    <s v="2017-12-12 00:00:00.0"/>
    <s v="null"/>
    <s v="DF100346"/>
    <s v="PROFESOR TITULAR DE UNIVERSIDAD"/>
    <s v="R111"/>
    <x v="7"/>
    <n v="570"/>
    <s v="LENGUAJES Y SISTEMAS INFORMÁTICOS"/>
  </r>
  <r>
    <x v="11"/>
    <n v="15973686"/>
    <x v="4"/>
    <n v="824"/>
    <s v="054I"/>
    <s v="GRUPO-A2"/>
    <s v="Bases de datos"/>
    <s v="GI"/>
    <s v="GRUPO DE INFORMÁTICA"/>
    <s v="054I"/>
    <s v="INFORMÁTICA DE BASES DE DATOS"/>
    <s v="GRUPO-A2"/>
    <s v="Grupo de Informática de Bases de datos"/>
    <s v="2S"/>
    <n v="15973686"/>
    <s v="JAIME"/>
    <s v="ELIZONDO"/>
    <s v="ARTURO"/>
    <s v="JAIME ELIZONDO, ARTURO"/>
    <x v="1"/>
    <x v="0"/>
    <x v="0"/>
    <m/>
    <m/>
    <s v="arjaime"/>
    <s v="arturo.jaime@unirioja.es"/>
    <n v="2.8"/>
    <n v="2.8"/>
    <n v="504"/>
    <s v="PROFESOR TITULAR UNIVERSIDAD"/>
    <s v="C01"/>
    <s v="TIEMPO COMPLETO"/>
    <s v="2015-09-15 00:00:00.0"/>
    <s v="null"/>
    <s v="DF100152"/>
    <s v="PROFESOR TITULAR DE UNIVERSIDAD"/>
    <s v="R111"/>
    <x v="7"/>
    <n v="570"/>
    <s v="LENGUAJES Y SISTEMAS INFORMÁTICOS"/>
  </r>
  <r>
    <x v="11"/>
    <n v="16622967"/>
    <x v="4"/>
    <n v="824"/>
    <s v="054I"/>
    <s v="GRUPO-A3"/>
    <s v="Bases de datos"/>
    <s v="GI"/>
    <s v="GRUPO DE INFORMÁTICA"/>
    <s v="054I"/>
    <s v="INFORMÁTICA DE BASES DE DATOS"/>
    <s v="GRUPO-A3"/>
    <s v="Grupo de Informática de Bases de datos"/>
    <s v="2S"/>
    <n v="16622967"/>
    <s v="SÁENZ"/>
    <s v="ADÁN"/>
    <s v="CARLOS"/>
    <s v="SÁENZ ADÁN, CARLOS"/>
    <x v="1"/>
    <x v="0"/>
    <x v="1"/>
    <m/>
    <m/>
    <s v="casaenad"/>
    <s v="carlos.saenz@alum.unirioja.es"/>
    <n v="2.8"/>
    <n v="2.8"/>
    <n v="121"/>
    <s v="PERSONAL INVESTIGADOR EN FORMACIÓN"/>
    <n v="0"/>
    <s v="_"/>
    <s v="2015-09-01 00:00:00.0"/>
    <s v="2019-08-31 00:00:00.0"/>
    <s v="D11BECARIO1"/>
    <s v="PERSONAL INVESTIGADOR PREDOCTORAL EN FORMACIÓN"/>
    <s v="R111"/>
    <x v="7"/>
    <n v="570"/>
    <s v="LENGUAJES Y SISTEMAS INFORMÁTICOS"/>
  </r>
  <r>
    <x v="15"/>
    <n v="16622967"/>
    <x v="4"/>
    <n v="824"/>
    <s v="054I"/>
    <s v="GRUPO-A3"/>
    <s v="Bases de datos"/>
    <s v="GI"/>
    <s v="GRUPO DE INFORMÁTICA"/>
    <s v="054I"/>
    <s v="INFORMÁTICA DE BASES DE DATOS"/>
    <s v="GRUPO-A3"/>
    <s v="Grupo de Informática de Bases de datos"/>
    <s v="2S"/>
    <n v="16622967"/>
    <s v="SÁENZ"/>
    <s v="ADÁN"/>
    <s v="CARLOS"/>
    <s v="SÁENZ ADÁN, CARLOS"/>
    <x v="1"/>
    <x v="0"/>
    <x v="1"/>
    <m/>
    <m/>
    <s v="casaenad"/>
    <s v="carlos.saenz@alum.unirioja.es"/>
    <n v="2.8"/>
    <m/>
    <n v="121"/>
    <s v="PERSONAL INVESTIGADOR EN FORMACIÓN"/>
    <n v="0"/>
    <s v="_"/>
    <s v="2015-09-01 00:00:00.0"/>
    <s v="2019-08-31 00:00:00.0"/>
    <s v="D11BECARIO1"/>
    <s v="PERSONAL INVESTIGADOR PREDOCTORAL EN FORMACIÓN"/>
    <s v="R111"/>
    <x v="7"/>
    <n v="570"/>
    <s v="LENGUAJES Y SISTEMAS INFORMÁTICOS"/>
  </r>
  <r>
    <x v="11"/>
    <n v="16603591"/>
    <x v="4"/>
    <n v="825"/>
    <s v="006I"/>
    <s v="GRUPO-A1"/>
    <s v="Lógica"/>
    <s v="GI"/>
    <s v="GRUPO DE INFORMÁTICA"/>
    <s v="006I"/>
    <s v="GRUPO DE INFORMÁTICA DE LÓGICA"/>
    <s v="GRUPO-A1"/>
    <s v="Grupo de Informática de Lógica"/>
    <s v="2S"/>
    <n v="16603591"/>
    <s v="FERNÁNDEZ"/>
    <s v="CESTAU"/>
    <s v="JAIME MARTÍN"/>
    <s v="FERNÁNDEZ CESTAU, JAIME MARTÍN"/>
    <x v="1"/>
    <x v="0"/>
    <x v="1"/>
    <m/>
    <m/>
    <s v="jafernc"/>
    <s v="jaime.fernandez@unirioja.es"/>
    <n v="1.4"/>
    <n v="1.4"/>
    <n v="536"/>
    <s v="PROFESOR INTERINO"/>
    <s v="C01"/>
    <s v="TIEMPO COMPLETO"/>
    <s v="2019-02-04 00:00:00.0"/>
    <s v="2019-08-08 00:00:00.0"/>
    <s v="D11CONIN14"/>
    <s v="PROFESOR CONTRATADO INTERINO"/>
    <s v="R111"/>
    <x v="7"/>
    <n v="440"/>
    <s v="GEOMETRÍA Y TOPOLOGÍA"/>
  </r>
  <r>
    <x v="15"/>
    <n v="17835356"/>
    <x v="4"/>
    <n v="825"/>
    <s v="006G"/>
    <s v="GRUPO-A"/>
    <s v="Lógica"/>
    <s v="GG"/>
    <s v="GRUPO GRANDE"/>
    <s v="006G"/>
    <s v="GRUPO GRANDE DE LÓGICA"/>
    <s v="GRUPO-A"/>
    <s v="Grupo Grande de LÓGICA"/>
    <s v="2S"/>
    <n v="17835356"/>
    <s v="ESPAÑOL"/>
    <s v="GONZÁLEZ"/>
    <s v="LUIS"/>
    <s v="ESPAÑOL GONZÁLEZ, LUIS"/>
    <x v="1"/>
    <x v="0"/>
    <x v="0"/>
    <m/>
    <m/>
    <s v="lespanol"/>
    <s v="luis.espanol@unirioja.es"/>
    <n v="4"/>
    <m/>
    <n v="504"/>
    <s v="PROFESOR TITULAR UNIVERSIDAD"/>
    <s v="01A"/>
    <s v="TIEMPO COMPLETO AMPLIADO"/>
    <s v="2012-09-01 00:00:00.0"/>
    <s v="null"/>
    <s v="DF32213"/>
    <s v="TITULAR DE UNIVERSIDAD"/>
    <s v="R111"/>
    <x v="7"/>
    <n v="440"/>
    <s v="GEOMETRÍA Y TOPOLOGÍA"/>
  </r>
  <r>
    <x v="15"/>
    <n v="18408601"/>
    <x v="4"/>
    <n v="825"/>
    <s v="006G"/>
    <s v="GRUPO-A"/>
    <s v="Lógica"/>
    <s v="GG"/>
    <s v="GRUPO GRANDE"/>
    <s v="006G"/>
    <s v="GRUPO GRANDE DE LÓGICA"/>
    <s v="GRUPO-A"/>
    <s v="Grupo Grande de LÓGICA"/>
    <s v="2S"/>
    <n v="18408601"/>
    <s v="HERNÁNDEZ"/>
    <s v="PARICIO"/>
    <s v="LUIS JAVIER"/>
    <s v="HERNÁNDEZ PARICIO, LUIS JAVIER"/>
    <x v="1"/>
    <x v="0"/>
    <x v="0"/>
    <m/>
    <m/>
    <s v="luhernan"/>
    <s v="luis-javier.hernandez@unirioja.es"/>
    <n v="0"/>
    <m/>
    <n v="500"/>
    <s v="CATEDRATICO DE UNIVERSIDAD"/>
    <s v="01R"/>
    <s v="TIEMPO COMPLETO REDUCIDO"/>
    <s v="2012-09-01 00:00:00.0"/>
    <s v="null"/>
    <s v="DF32212"/>
    <s v="CATEDRÁTICO DE UNIVERSIDAD"/>
    <s v="R111"/>
    <x v="7"/>
    <n v="440"/>
    <s v="GEOMETRÍA Y TOPOLOGÍA"/>
  </r>
  <r>
    <x v="15"/>
    <n v="16603591"/>
    <x v="4"/>
    <n v="825"/>
    <s v="006I"/>
    <s v="GRUPO-A1"/>
    <s v="Lógica"/>
    <s v="GI"/>
    <s v="GRUPO DE INFORMÁTICA"/>
    <s v="006I"/>
    <s v="GRUPO DE INFORMÁTICA DE LÓGICA"/>
    <s v="GRUPO-A1"/>
    <s v="Grupo de Informática de Lógica"/>
    <s v="2S"/>
    <n v="16603591"/>
    <s v="FERNÁNDEZ"/>
    <s v="CESTAU"/>
    <s v="JAIME MARTÍN"/>
    <s v="FERNÁNDEZ CESTAU, JAIME MARTÍN"/>
    <x v="1"/>
    <x v="0"/>
    <x v="1"/>
    <m/>
    <m/>
    <s v="jafernc"/>
    <s v="jaime.fernandez@unirioja.es"/>
    <n v="1.4"/>
    <m/>
    <n v="536"/>
    <s v="PROFESOR INTERINO"/>
    <s v="C01"/>
    <s v="TIEMPO COMPLETO"/>
    <s v="2019-02-04 00:00:00.0"/>
    <s v="2019-08-08 00:00:00.0"/>
    <s v="D11CONIN14"/>
    <s v="PROFESOR CONTRATADO INTERINO"/>
    <s v="R111"/>
    <x v="7"/>
    <n v="440"/>
    <s v="GEOMETRÍA Y TOPOLOGÍA"/>
  </r>
  <r>
    <x v="11"/>
    <n v="18009522"/>
    <x v="4"/>
    <n v="826"/>
    <s v="007G"/>
    <s v="GRUPO-A"/>
    <s v="Matemática discreta"/>
    <s v="GG"/>
    <s v="GRUPO GRANDE"/>
    <s v="007G"/>
    <s v="GRUPO GRANDE DE MATEMÁTICA DISCRETA"/>
    <s v="GRUPO-A"/>
    <s v="Grupo Grande de MATEMÁTICA DISCRETA"/>
    <s v="1S"/>
    <n v="18009522"/>
    <s v="LALIENA"/>
    <s v="CLEMENTE"/>
    <s v="JESÚS ANTONIO"/>
    <s v="LALIENA CLEMENTE, JESÚS ANTONIO"/>
    <x v="0"/>
    <x v="0"/>
    <x v="0"/>
    <m/>
    <m/>
    <s v="laliena"/>
    <s v="jesus.laliena@unirioja.es"/>
    <n v="4"/>
    <n v="4"/>
    <n v="500"/>
    <s v="CATEDRATICO DE UNIVERSIDAD"/>
    <s v="01R"/>
    <s v="TIEMPO COMPLETO REDUCIDO"/>
    <s v="2018-11-27 00:00:00.0"/>
    <s v="null"/>
    <s v="DF100378"/>
    <s v="CATEDRÁTICO DE UNIVERSIDAD"/>
    <s v="R111"/>
    <x v="7"/>
    <n v="5"/>
    <s v="ÁLGEBRA"/>
  </r>
  <r>
    <x v="11"/>
    <n v="43187774"/>
    <x v="4"/>
    <n v="826"/>
    <s v="007G"/>
    <s v="GRUPO-B"/>
    <s v="Matemática discreta"/>
    <s v="GG"/>
    <s v="GRUPO GRANDE"/>
    <s v="007G"/>
    <s v="GRUPO GRANDE DE MATEMÁTICA DISCRETA"/>
    <s v="GRUPO-B"/>
    <s v="Grupo Grande de MATEMÁTICA DISCRETA"/>
    <s v="1S"/>
    <n v="43187774"/>
    <s v="ROTGER"/>
    <s v="GARCÍA"/>
    <s v="LUCÍA"/>
    <s v="ROTGER GARCÍA, LUCÍA"/>
    <x v="1"/>
    <x v="0"/>
    <x v="1"/>
    <m/>
    <m/>
    <s v="lurotger"/>
    <s v="lucia.rotger@unirioja.es"/>
    <n v="4"/>
    <n v="4"/>
    <n v="536"/>
    <s v="PROFESOR INTERINO"/>
    <s v="C01"/>
    <s v="TIEMPO COMPLETO"/>
    <s v="2019-02-12 00:00:00.0"/>
    <s v="2019-09-14 00:00:00.0"/>
    <s v="PI101414"/>
    <s v="PROFESOR CONTRADO INTERINO"/>
    <s v="R111"/>
    <x v="7"/>
    <n v="5"/>
    <s v="ÁLGEBRA"/>
  </r>
  <r>
    <x v="15"/>
    <n v="18009522"/>
    <x v="4"/>
    <n v="826"/>
    <s v="007G"/>
    <s v="GRUPO-A"/>
    <s v="Matemática discreta"/>
    <s v="GG"/>
    <s v="GRUPO GRANDE"/>
    <s v="007G"/>
    <s v="GRUPO GRANDE DE MATEMÁTICA DISCRETA"/>
    <s v="GRUPO-A"/>
    <s v="Grupo Grande de MATEMÁTICA DISCRETA"/>
    <s v="1S"/>
    <n v="18009522"/>
    <s v="LALIENA"/>
    <s v="CLEMENTE"/>
    <s v="JESÚS ANTONIO"/>
    <s v="LALIENA CLEMENTE, JESÚS ANTONIO"/>
    <x v="0"/>
    <x v="0"/>
    <x v="0"/>
    <m/>
    <m/>
    <s v="laliena"/>
    <s v="jesus.laliena@unirioja.es"/>
    <n v="4"/>
    <m/>
    <n v="500"/>
    <s v="CATEDRATICO DE UNIVERSIDAD"/>
    <s v="01R"/>
    <s v="TIEMPO COMPLETO REDUCIDO"/>
    <s v="2018-11-27 00:00:00.0"/>
    <s v="null"/>
    <s v="DF100378"/>
    <s v="CATEDRÁTICO DE UNIVERSIDAD"/>
    <s v="R111"/>
    <x v="7"/>
    <n v="5"/>
    <s v="ÁLGEBRA"/>
  </r>
  <r>
    <x v="15"/>
    <n v="43187774"/>
    <x v="4"/>
    <n v="826"/>
    <s v="007G"/>
    <s v="GRUPO-B"/>
    <s v="Matemática discreta"/>
    <s v="GG"/>
    <s v="GRUPO GRANDE"/>
    <s v="007G"/>
    <s v="GRUPO GRANDE DE MATEMÁTICA DISCRETA"/>
    <s v="GRUPO-B"/>
    <s v="Grupo Grande de MATEMÁTICA DISCRETA"/>
    <s v="1S"/>
    <n v="43187774"/>
    <s v="ROTGER"/>
    <s v="GARCÍA"/>
    <s v="LUCÍA"/>
    <s v="ROTGER GARCÍA, LUCÍA"/>
    <x v="1"/>
    <x v="0"/>
    <x v="1"/>
    <m/>
    <m/>
    <s v="lurotger"/>
    <s v="lucia.rotger@unirioja.es"/>
    <n v="4"/>
    <m/>
    <n v="536"/>
    <s v="PROFESOR INTERINO"/>
    <s v="C01"/>
    <s v="TIEMPO COMPLETO"/>
    <s v="2019-02-12 00:00:00.0"/>
    <s v="2019-09-14 00:00:00.0"/>
    <s v="PI101414"/>
    <s v="PROFESOR CONTRADO INTERINO"/>
    <s v="R111"/>
    <x v="7"/>
    <n v="5"/>
    <s v="ÁLGEBRA"/>
  </r>
  <r>
    <x v="15"/>
    <n v="16541342"/>
    <x v="4"/>
    <n v="826"/>
    <s v="007I"/>
    <s v="GRUPO-A1"/>
    <s v="Matemática discreta"/>
    <s v="GI"/>
    <s v="GRUPO DE INFORMÁTICA"/>
    <s v="007I"/>
    <s v="GRUPO DE INFORMÁTICA DE MATEMÁTICA DISCRETA"/>
    <s v="GRUPO-A1"/>
    <s v="Grupo de Informática de Matemática discreta"/>
    <s v="1S"/>
    <n v="16541342"/>
    <s v="LANCHARES"/>
    <s v="BARRASA"/>
    <s v="VÍCTOR"/>
    <s v="LANCHARES BARRASA, VÍCTOR"/>
    <x v="0"/>
    <x v="0"/>
    <x v="0"/>
    <m/>
    <m/>
    <s v="vlancha"/>
    <s v="vlancha@unirioja.es"/>
    <n v="1.4"/>
    <m/>
    <n v="504"/>
    <s v="PROFESOR TITULAR UNIVERSIDAD"/>
    <s v="01R"/>
    <s v="TIEMPO COMPLETO REDUCIDO"/>
    <s v="2012-09-01 00:00:00.0"/>
    <s v="null"/>
    <s v="DF32264"/>
    <s v="TITULAR DE UNIVERSIDAD"/>
    <s v="R111"/>
    <x v="7"/>
    <n v="595"/>
    <s v="MATEMÁTICA APLICADA"/>
  </r>
  <r>
    <x v="15"/>
    <n v="29103662"/>
    <x v="4"/>
    <n v="826"/>
    <s v="007I"/>
    <s v="GRUPO-B1"/>
    <s v="Matemática discreta"/>
    <s v="GI"/>
    <s v="GRUPO DE INFORMÁTICA"/>
    <s v="007I"/>
    <s v="GRUPO DE INFORMÁTICA DE MATEMÁTICA DISCRETA"/>
    <s v="GRUPO-B1"/>
    <s v="Grupo de Informática de Matemática discreta"/>
    <s v="1S"/>
    <n v="29103662"/>
    <s v="PÉREZ"/>
    <s v="IZQUIERDO"/>
    <s v="JOSÉ MARÍA"/>
    <s v="PÉREZ IZQUIERDO, JOSÉ MARÍA"/>
    <x v="0"/>
    <x v="0"/>
    <x v="0"/>
    <m/>
    <m/>
    <s v="jpperez"/>
    <s v="jm.perez@unirioja.es"/>
    <n v="1.4"/>
    <m/>
    <n v="504"/>
    <s v="PROFESOR TITULAR UNIVERSIDAD"/>
    <s v="01R"/>
    <s v="TIEMPO COMPLETO REDUCIDO"/>
    <s v="2013-09-01 00:00:00.0"/>
    <s v="null"/>
    <s v="DF32074"/>
    <s v="TITULAR DE UNIVERSIDAD"/>
    <s v="R111"/>
    <x v="7"/>
    <n v="5"/>
    <s v="ÁLGEBRA"/>
  </r>
  <r>
    <x v="11"/>
    <n v="16590764"/>
    <x v="4"/>
    <n v="828"/>
    <s v="012G"/>
    <s v="GRUPO-A"/>
    <s v="Programación orientada a objetos"/>
    <s v="GG"/>
    <s v="GRUPO GRANDE"/>
    <s v="012G"/>
    <s v="GRUPO GRANDE DE PROGRAMACIÓN ORIENTADA A OBJETOS"/>
    <s v="GRUPO-A"/>
    <s v="Grupo Grande de PROGRAMACIÓN ORIENTADA A OBJETOS"/>
    <s v="1S"/>
    <n v="16590764"/>
    <s v="ARANSAY"/>
    <s v="AZOFRA"/>
    <s v="JESÚS MARÍA"/>
    <s v="ARANSAY AZOFRA, JESÚS MARÍA"/>
    <x v="0"/>
    <x v="0"/>
    <x v="0"/>
    <m/>
    <m/>
    <s v="jearansa"/>
    <s v="jesus-maria.aransay@unirioja.es"/>
    <n v="3.2"/>
    <n v="3.2"/>
    <n v="534"/>
    <s v="CONTRATADO DOCTOR -TIPO 1"/>
    <s v="C01"/>
    <s v="TIEMPO COMPLETO"/>
    <s v="2010-09-01 00:00:00.0"/>
    <s v="null"/>
    <s v="PI100763"/>
    <s v="PROFESOR CONTRATADO DOCTOR"/>
    <s v="R111"/>
    <x v="7"/>
    <n v="75"/>
    <s v="CIENCIA DE LA COMPUTACIÓN E INTELIGENCIA ARTIFICIA"/>
  </r>
  <r>
    <x v="11"/>
    <n v="16536550"/>
    <x v="4"/>
    <n v="829"/>
    <s v="801206G"/>
    <s v="GRUPO-A"/>
    <s v="Sistemas operativos"/>
    <s v="GG"/>
    <s v="GRUPO GRANDE"/>
    <s v="801206G"/>
    <s v="GRUPO GRANDE DE SISTEMAS OPERATIVOS"/>
    <s v="GRUPO-A"/>
    <s v="Grupo Grande de Sistemas operativos"/>
    <s v="1S"/>
    <n v="16536550"/>
    <s v="MATA"/>
    <s v="SOTÉS"/>
    <s v="ELOY JAVIER"/>
    <s v="MATA SOTÉS, ELOY JAVIER"/>
    <x v="0"/>
    <x v="0"/>
    <x v="0"/>
    <m/>
    <m/>
    <s v="mata"/>
    <s v="eloy.mata@unirioja.es"/>
    <n v="3.2"/>
    <n v="3.2"/>
    <n v="504"/>
    <s v="PROFESOR TITULAR UNIVERSIDAD"/>
    <s v="C01"/>
    <s v="TIEMPO COMPLETO"/>
    <s v="2018-09-17 00:00:00.0"/>
    <s v="null"/>
    <s v="DF32238"/>
    <s v="TITULAR DE UNIVERSIDAD"/>
    <s v="R111"/>
    <x v="7"/>
    <n v="570"/>
    <s v="LENGUAJES Y SISTEMAS INFORMÁTICOS"/>
  </r>
  <r>
    <x v="11"/>
    <n v="72791632"/>
    <x v="4"/>
    <n v="832"/>
    <s v="038G"/>
    <s v="GRUPO-A"/>
    <s v="Programación de bases de datos"/>
    <s v="GG"/>
    <s v="GRUPO GRANDE"/>
    <s v="038G"/>
    <s v="GRUPO GRANDE DE PROGRAMACIÓN DE BASES DE DATOS"/>
    <s v="GRUPO-A"/>
    <s v="Grupo Grande de Programación de bases de datos"/>
    <s v="2S"/>
    <n v="72791632"/>
    <s v="PÉREZ"/>
    <s v="VALLE"/>
    <s v="BEATRIZ"/>
    <s v="PÉREZ VALLE, BEATRIZ"/>
    <x v="0"/>
    <x v="0"/>
    <x v="0"/>
    <m/>
    <m/>
    <s v="beperev"/>
    <s v="beatriz.perez@unirioja.es"/>
    <n v="3.2"/>
    <n v="3.2"/>
    <n v="536"/>
    <s v="PROFESOR INTERINO"/>
    <s v="C01"/>
    <s v="TIEMPO COMPLETO"/>
    <s v="2009-10-01 00:00:00.0"/>
    <s v="null"/>
    <s v="PI100722"/>
    <s v="PROFESOR CONTRATADO INTERINO"/>
    <s v="R111"/>
    <x v="7"/>
    <n v="75"/>
    <s v="CIENCIA DE LA COMPUTACIÓN E INTELIGENCIA ARTIFICIA"/>
  </r>
  <r>
    <x v="15"/>
    <n v="16518274"/>
    <x v="4"/>
    <n v="833"/>
    <s v="801210G"/>
    <s v="GRUPO-A"/>
    <s v="Redes de computadores"/>
    <s v="GG"/>
    <s v="GRUPO GRANDE"/>
    <s v="801210G"/>
    <s v="GRUPO GRANDE DE REDES DE COMPUTADORES"/>
    <s v="GRUPO-A"/>
    <s v="Grupo Grande de Redes de computadores"/>
    <s v="2S"/>
    <n v="16518274"/>
    <s v="ZORZANO"/>
    <s v="MARTÍNEZ"/>
    <s v="LUIS FRANCISCO"/>
    <s v="ZORZANO MARTÍNEZ, LUIS FRANCISCO"/>
    <x v="1"/>
    <x v="0"/>
    <x v="0"/>
    <m/>
    <m/>
    <s v="lzorzano"/>
    <s v="luis.zorzano@unirioja.es"/>
    <n v="3.6"/>
    <n v="3.6"/>
    <n v="505"/>
    <s v="CATEDRATICO ESCUELA UNIVERSITARIA"/>
    <s v="01A"/>
    <s v="TIEMPO COMPLETO AMPLIADO"/>
    <s v="2012-09-01 00:00:00.0"/>
    <s v="null"/>
    <s v="DF100144"/>
    <s v="CATEDRÁTICO DE ESCUELA UNIVERSITARIA"/>
    <s v="R109"/>
    <x v="9"/>
    <n v="785"/>
    <s v="TECNOLOGÍA ELECTRÓNICA"/>
  </r>
  <r>
    <x v="12"/>
    <n v="16507414"/>
    <x v="4"/>
    <n v="834"/>
    <s v="097G"/>
    <s v="GRUPO-A"/>
    <s v="Empresa"/>
    <s v="GG"/>
    <s v="GRUPO GRANDE"/>
    <s v="097G"/>
    <s v="GRUPO GRANDE DE EMPRESA"/>
    <s v="GRUPO-A"/>
    <s v="Grupo Grande de EMPRESA"/>
    <s v="1S"/>
    <n v="16507414"/>
    <s v="SAINZ"/>
    <s v="OCHOA"/>
    <s v="ALBERTO"/>
    <s v="SAINZ OCHOA, ALBERTO"/>
    <x v="1"/>
    <x v="0"/>
    <x v="0"/>
    <m/>
    <m/>
    <s v="alsainz"/>
    <s v="alberto.sainz@unirioja.es"/>
    <n v="4.5"/>
    <n v="4.5"/>
    <n v="504"/>
    <s v="PROFESOR TITULAR UNIVERSIDAD"/>
    <s v="01A"/>
    <s v="TIEMPO COMPLETO AMPLIADO"/>
    <s v="2012-09-01 00:00:00.0"/>
    <s v="null"/>
    <s v="DF31301"/>
    <s v="TITULAR DE UNIVERSIDAD"/>
    <s v="R104"/>
    <x v="0"/>
    <n v="650"/>
    <s v="ORGANIZACIÓN DE EMPRESAS"/>
  </r>
  <r>
    <x v="13"/>
    <n v="16507414"/>
    <x v="4"/>
    <n v="834"/>
    <s v="097G"/>
    <s v="GRUPO-A"/>
    <s v="Empresa"/>
    <s v="GG"/>
    <s v="GRUPO GRANDE"/>
    <s v="097G"/>
    <s v="GRUPO GRANDE DE EMPRESA"/>
    <s v="GRUPO-A"/>
    <s v="Grupo Grande de EMPRESA"/>
    <s v="1S"/>
    <n v="16507414"/>
    <s v="SAINZ"/>
    <s v="OCHOA"/>
    <s v="ALBERTO"/>
    <s v="SAINZ OCHOA, ALBERTO"/>
    <x v="1"/>
    <x v="0"/>
    <x v="0"/>
    <m/>
    <m/>
    <s v="alsainz"/>
    <s v="alberto.sainz@unirioja.es"/>
    <n v="4.5"/>
    <m/>
    <n v="504"/>
    <s v="PROFESOR TITULAR UNIVERSIDAD"/>
    <s v="01A"/>
    <s v="TIEMPO COMPLETO AMPLIADO"/>
    <s v="2012-09-01 00:00:00.0"/>
    <s v="null"/>
    <s v="DF31301"/>
    <s v="TITULAR DE UNIVERSIDAD"/>
    <s v="R104"/>
    <x v="0"/>
    <n v="650"/>
    <s v="ORGANIZACIÓN DE EMPRESAS"/>
  </r>
  <r>
    <x v="14"/>
    <n v="16507414"/>
    <x v="4"/>
    <n v="834"/>
    <s v="097G"/>
    <s v="GRUPO-A"/>
    <s v="Empresa"/>
    <s v="GG"/>
    <s v="GRUPO GRANDE"/>
    <s v="097G"/>
    <s v="GRUPO GRANDE DE EMPRESA"/>
    <s v="GRUPO-A"/>
    <s v="Grupo Grande de EMPRESA"/>
    <s v="1S"/>
    <n v="16507414"/>
    <s v="SAINZ"/>
    <s v="OCHOA"/>
    <s v="ALBERTO"/>
    <s v="SAINZ OCHOA, ALBERTO"/>
    <x v="1"/>
    <x v="0"/>
    <x v="0"/>
    <m/>
    <m/>
    <s v="alsainz"/>
    <s v="alberto.sainz@unirioja.es"/>
    <n v="4.5"/>
    <m/>
    <n v="504"/>
    <s v="PROFESOR TITULAR UNIVERSIDAD"/>
    <s v="01A"/>
    <s v="TIEMPO COMPLETO AMPLIADO"/>
    <s v="2012-09-01 00:00:00.0"/>
    <s v="null"/>
    <s v="DF31301"/>
    <s v="TITULAR DE UNIVERSIDAD"/>
    <s v="R104"/>
    <x v="0"/>
    <n v="650"/>
    <s v="ORGANIZACIÓN DE EMPRESAS"/>
  </r>
  <r>
    <x v="14"/>
    <n v="31618249"/>
    <x v="4"/>
    <n v="835"/>
    <s v="098G"/>
    <s v="GRUPO-A"/>
    <s v="Geología, suelo y clima"/>
    <s v="GG"/>
    <s v="GRUPO GRANDE"/>
    <s v="098G"/>
    <s v="GRUPO GRANDE DE GEOLOGÍA, SUELO Y CLIMA"/>
    <s v="GRUPO-A"/>
    <s v="Grupo Grande de GEOLOGÍA, SUELO Y CLIMA"/>
    <s v="2S"/>
    <n v="31618249"/>
    <s v="ANDRADES"/>
    <s v="RODRÍGUEZ"/>
    <s v="MARÍA SOLEDAD"/>
    <s v="ANDRADES RODRÍGUEZ, MARÍA SOLEDAD"/>
    <x v="0"/>
    <x v="0"/>
    <x v="0"/>
    <m/>
    <m/>
    <s v="mandrade"/>
    <s v="marisol.andrades@unirioja.es"/>
    <n v="3.6"/>
    <m/>
    <n v="504"/>
    <s v="PROFESOR TITULAR UNIVERSIDAD"/>
    <s v="01R"/>
    <s v="TIEMPO COMPLETO REDUCIDO"/>
    <s v="2018-09-17 00:00:00.0"/>
    <s v="null"/>
    <s v="DF3164"/>
    <s v="TITULAR DE ESCUELAS UNIVERSITARIAS"/>
    <s v="R101"/>
    <x v="4"/>
    <n v="705"/>
    <s v="PRODUCCIÓN VEGETAL"/>
  </r>
  <r>
    <x v="16"/>
    <n v="25432171"/>
    <x v="5"/>
    <n v="836"/>
    <s v="072G"/>
    <s v="GRUPO-A"/>
    <s v="Matemáticas I"/>
    <s v="GG"/>
    <s v="GRUPO GRANDE"/>
    <s v="072G"/>
    <s v="GRUPO GRANDE DE MATEMÁTICAS I"/>
    <s v="GRUPO-A"/>
    <s v="Grupo Grande de Matemáticas I"/>
    <s v="1S"/>
    <n v="25432171"/>
    <s v="ARREGUI"/>
    <s v="CASAUS"/>
    <s v="JOSÉ LUIS"/>
    <s v="ARREGUI CASAUS, JOSÉ LUIS"/>
    <x v="0"/>
    <x v="0"/>
    <x v="0"/>
    <m/>
    <m/>
    <s v="joarregu"/>
    <s v="jose-luis.arregui@unirioja.es"/>
    <n v="4"/>
    <n v="4"/>
    <n v="504"/>
    <s v="PROFESOR TITULAR UNIVERSIDAD"/>
    <s v="C01"/>
    <s v="TIEMPO COMPLETO"/>
    <s v="2009-09-29 00:00:00.0"/>
    <s v="null"/>
    <s v="DF100247"/>
    <s v="PROFESOR TITULAR DE UNIVERSIDAD"/>
    <s v="R111"/>
    <x v="7"/>
    <n v="15"/>
    <s v="ANÁLISIS MATEMÁTICO"/>
  </r>
  <r>
    <x v="16"/>
    <n v="78649713"/>
    <x v="5"/>
    <n v="836"/>
    <s v="072G"/>
    <s v="GRUPO-B"/>
    <s v="Matemáticas I"/>
    <s v="GG"/>
    <s v="GRUPO GRANDE"/>
    <s v="072G"/>
    <s v="GRUPO GRANDE DE MATEMÁTICAS I"/>
    <s v="GRUPO-B"/>
    <s v="Grupo Grande de Matemáticas I"/>
    <s v="1S"/>
    <n v="78649713"/>
    <s v="RODRÍGUEZ"/>
    <s v="LUIS"/>
    <s v="DANIEL JOSÉ"/>
    <s v="RODRÍGUEZ LUIS, DANIEL JOSÉ"/>
    <x v="1"/>
    <x v="0"/>
    <x v="0"/>
    <m/>
    <m/>
    <s v="darodrl"/>
    <s v="daniel-jose.rodriguez@unirioja.es"/>
    <n v="4"/>
    <n v="4"/>
    <n v="536"/>
    <s v="PROFESOR INTERINO"/>
    <s v="C01"/>
    <s v="TIEMPO COMPLETO"/>
    <s v="2017-09-15 00:00:00.0"/>
    <s v="null"/>
    <s v="PI101269"/>
    <s v="PROFESOR CONTRATADO INTERINO"/>
    <s v="R111"/>
    <x v="7"/>
    <n v="15"/>
    <s v="ANÁLISIS MATEMÁTICO"/>
  </r>
  <r>
    <x v="17"/>
    <n v="25432171"/>
    <x v="5"/>
    <n v="836"/>
    <s v="072G"/>
    <s v="GRUPO-A"/>
    <s v="Matemáticas I"/>
    <s v="GG"/>
    <s v="GRUPO GRANDE"/>
    <s v="072G"/>
    <s v="GRUPO GRANDE DE MATEMÁTICAS I"/>
    <s v="GRUPO-A"/>
    <s v="Grupo Grande de Matemáticas I"/>
    <s v="1S"/>
    <n v="25432171"/>
    <s v="ARREGUI"/>
    <s v="CASAUS"/>
    <s v="JOSÉ LUIS"/>
    <s v="ARREGUI CASAUS, JOSÉ LUIS"/>
    <x v="0"/>
    <x v="0"/>
    <x v="0"/>
    <m/>
    <m/>
    <s v="joarregu"/>
    <s v="jose-luis.arregui@unirioja.es"/>
    <n v="4"/>
    <m/>
    <n v="504"/>
    <s v="PROFESOR TITULAR UNIVERSIDAD"/>
    <s v="C01"/>
    <s v="TIEMPO COMPLETO"/>
    <s v="2009-09-29 00:00:00.0"/>
    <s v="null"/>
    <s v="DF100247"/>
    <s v="PROFESOR TITULAR DE UNIVERSIDAD"/>
    <s v="R111"/>
    <x v="7"/>
    <n v="15"/>
    <s v="ANÁLISIS MATEMÁTICO"/>
  </r>
  <r>
    <x v="17"/>
    <n v="78649713"/>
    <x v="5"/>
    <n v="836"/>
    <s v="072G"/>
    <s v="GRUPO-B"/>
    <s v="Matemáticas I"/>
    <s v="GG"/>
    <s v="GRUPO GRANDE"/>
    <s v="072G"/>
    <s v="GRUPO GRANDE DE MATEMÁTICAS I"/>
    <s v="GRUPO-B"/>
    <s v="Grupo Grande de Matemáticas I"/>
    <s v="1S"/>
    <n v="78649713"/>
    <s v="RODRÍGUEZ"/>
    <s v="LUIS"/>
    <s v="DANIEL JOSÉ"/>
    <s v="RODRÍGUEZ LUIS, DANIEL JOSÉ"/>
    <x v="1"/>
    <x v="0"/>
    <x v="0"/>
    <m/>
    <m/>
    <s v="darodrl"/>
    <s v="daniel-jose.rodriguez@unirioja.es"/>
    <n v="4"/>
    <m/>
    <n v="536"/>
    <s v="PROFESOR INTERINO"/>
    <s v="C01"/>
    <s v="TIEMPO COMPLETO"/>
    <s v="2017-09-15 00:00:00.0"/>
    <s v="null"/>
    <s v="PI101269"/>
    <s v="PROFESOR CONTRATADO INTERINO"/>
    <s v="R111"/>
    <x v="7"/>
    <n v="15"/>
    <s v="ANÁLISIS MATEMÁTICO"/>
  </r>
  <r>
    <x v="18"/>
    <n v="25432171"/>
    <x v="5"/>
    <n v="836"/>
    <s v="072G"/>
    <s v="GRUPO-A"/>
    <s v="Matemáticas I"/>
    <s v="GG"/>
    <s v="GRUPO GRANDE"/>
    <s v="072G"/>
    <s v="GRUPO GRANDE DE MATEMÁTICAS I"/>
    <s v="GRUPO-A"/>
    <s v="Grupo Grande de Matemáticas I"/>
    <s v="1S"/>
    <n v="25432171"/>
    <s v="ARREGUI"/>
    <s v="CASAUS"/>
    <s v="JOSÉ LUIS"/>
    <s v="ARREGUI CASAUS, JOSÉ LUIS"/>
    <x v="0"/>
    <x v="0"/>
    <x v="0"/>
    <m/>
    <m/>
    <s v="joarregu"/>
    <s v="jose-luis.arregui@unirioja.es"/>
    <n v="4"/>
    <m/>
    <n v="504"/>
    <s v="PROFESOR TITULAR UNIVERSIDAD"/>
    <s v="C01"/>
    <s v="TIEMPO COMPLETO"/>
    <s v="2009-09-29 00:00:00.0"/>
    <s v="null"/>
    <s v="DF100247"/>
    <s v="PROFESOR TITULAR DE UNIVERSIDAD"/>
    <s v="R111"/>
    <x v="7"/>
    <n v="15"/>
    <s v="ANÁLISIS MATEMÁTICO"/>
  </r>
  <r>
    <x v="18"/>
    <n v="78649713"/>
    <x v="5"/>
    <n v="836"/>
    <s v="072G"/>
    <s v="GRUPO-B"/>
    <s v="Matemáticas I"/>
    <s v="GG"/>
    <s v="GRUPO GRANDE"/>
    <s v="072G"/>
    <s v="GRUPO GRANDE DE MATEMÁTICAS I"/>
    <s v="GRUPO-B"/>
    <s v="Grupo Grande de Matemáticas I"/>
    <s v="1S"/>
    <n v="78649713"/>
    <s v="RODRÍGUEZ"/>
    <s v="LUIS"/>
    <s v="DANIEL JOSÉ"/>
    <s v="RODRÍGUEZ LUIS, DANIEL JOSÉ"/>
    <x v="1"/>
    <x v="0"/>
    <x v="0"/>
    <m/>
    <m/>
    <s v="darodrl"/>
    <s v="daniel-jose.rodriguez@unirioja.es"/>
    <n v="4"/>
    <m/>
    <n v="536"/>
    <s v="PROFESOR INTERINO"/>
    <s v="C01"/>
    <s v="TIEMPO COMPLETO"/>
    <s v="2017-09-15 00:00:00.0"/>
    <s v="null"/>
    <s v="PI101269"/>
    <s v="PROFESOR CONTRATADO INTERINO"/>
    <s v="R111"/>
    <x v="7"/>
    <n v="15"/>
    <s v="ANÁLISIS MATEMÁTICO"/>
  </r>
  <r>
    <x v="16"/>
    <n v="16509284"/>
    <x v="5"/>
    <n v="837"/>
    <s v="073G"/>
    <s v="GRUPO-A"/>
    <s v="Matemáticas II"/>
    <s v="GG"/>
    <s v="GRUPO GRANDE"/>
    <s v="073G"/>
    <s v="GRUPO GRANDE DE MATEMÁTICAS II"/>
    <s v="GRUPO-A"/>
    <s v="Grupo Grande de MATEMÁTICAS II"/>
    <s v="1S"/>
    <n v="16509284"/>
    <s v="RUBIO"/>
    <s v="CRESPO"/>
    <s v="MARÍA JESÚS"/>
    <s v="RUBIO CRESPO, MARÍA JESÚS"/>
    <x v="1"/>
    <x v="0"/>
    <x v="0"/>
    <m/>
    <m/>
    <s v="mjrubio"/>
    <s v="mjesus.rubio@unirioja.es"/>
    <n v="4"/>
    <n v="4"/>
    <n v="534"/>
    <s v="CONTRATADO DOCTOR -TIPO 1"/>
    <s v="C01"/>
    <s v="TIEMPO COMPLETO"/>
    <s v="2007-09-14 00:00:00.0"/>
    <s v="null"/>
    <s v="DF32282"/>
    <s v="CONTRATADO DOCTOR"/>
    <s v="R111"/>
    <x v="7"/>
    <n v="595"/>
    <s v="MATEMÁTICA APLICADA"/>
  </r>
  <r>
    <x v="16"/>
    <n v="16574152"/>
    <x v="5"/>
    <n v="837"/>
    <s v="073G"/>
    <s v="GRUPO-B"/>
    <s v="Matemáticas II"/>
    <s v="GG"/>
    <s v="GRUPO GRANDE"/>
    <s v="073G"/>
    <s v="GRUPO GRANDE DE MATEMÁTICAS II"/>
    <s v="GRUPO-B"/>
    <s v="Grupo Grande de MATEMÁTICAS II"/>
    <s v="1S"/>
    <n v="16574152"/>
    <s v="PASCUAL"/>
    <s v="LERÍA"/>
    <s v="ANA ISABEL"/>
    <s v="PASCUAL LERÍA, ANA ISABEL"/>
    <x v="1"/>
    <x v="0"/>
    <x v="0"/>
    <m/>
    <m/>
    <s v="aipasc"/>
    <s v="aipasc@unirioja.es"/>
    <n v="4"/>
    <n v="4"/>
    <n v="504"/>
    <s v="PROFESOR TITULAR UNIVERSIDAD"/>
    <s v="C01"/>
    <s v="TIEMPO COMPLETO"/>
    <s v="2018-12-18 00:00:00.0"/>
    <s v="null"/>
    <s v="DF32267"/>
    <s v="TITULAR DE UNIVERSIDAD"/>
    <s v="R111"/>
    <x v="7"/>
    <n v="595"/>
    <s v="MATEMÁTICA APLICADA"/>
  </r>
  <r>
    <x v="17"/>
    <n v="16509284"/>
    <x v="5"/>
    <n v="837"/>
    <s v="073G"/>
    <s v="GRUPO-A"/>
    <s v="Matemáticas II"/>
    <s v="GG"/>
    <s v="GRUPO GRANDE"/>
    <s v="073G"/>
    <s v="GRUPO GRANDE DE MATEMÁTICAS II"/>
    <s v="GRUPO-A"/>
    <s v="Grupo Grande de MATEMÁTICAS II"/>
    <s v="1S"/>
    <n v="16509284"/>
    <s v="RUBIO"/>
    <s v="CRESPO"/>
    <s v="MARÍA JESÚS"/>
    <s v="RUBIO CRESPO, MARÍA JESÚS"/>
    <x v="1"/>
    <x v="0"/>
    <x v="0"/>
    <m/>
    <m/>
    <s v="mjrubio"/>
    <s v="mjesus.rubio@unirioja.es"/>
    <n v="4"/>
    <m/>
    <n v="534"/>
    <s v="CONTRATADO DOCTOR -TIPO 1"/>
    <s v="C01"/>
    <s v="TIEMPO COMPLETO"/>
    <s v="2007-09-14 00:00:00.0"/>
    <s v="null"/>
    <s v="DF32282"/>
    <s v="CONTRATADO DOCTOR"/>
    <s v="R111"/>
    <x v="7"/>
    <n v="595"/>
    <s v="MATEMÁTICA APLICADA"/>
  </r>
  <r>
    <x v="17"/>
    <n v="16574152"/>
    <x v="5"/>
    <n v="837"/>
    <s v="073G"/>
    <s v="GRUPO-B"/>
    <s v="Matemáticas II"/>
    <s v="GG"/>
    <s v="GRUPO GRANDE"/>
    <s v="073G"/>
    <s v="GRUPO GRANDE DE MATEMÁTICAS II"/>
    <s v="GRUPO-B"/>
    <s v="Grupo Grande de MATEMÁTICAS II"/>
    <s v="1S"/>
    <n v="16574152"/>
    <s v="PASCUAL"/>
    <s v="LERÍA"/>
    <s v="ANA ISABEL"/>
    <s v="PASCUAL LERÍA, ANA ISABEL"/>
    <x v="1"/>
    <x v="0"/>
    <x v="0"/>
    <m/>
    <m/>
    <s v="aipasc"/>
    <s v="aipasc@unirioja.es"/>
    <n v="4"/>
    <m/>
    <n v="504"/>
    <s v="PROFESOR TITULAR UNIVERSIDAD"/>
    <s v="C01"/>
    <s v="TIEMPO COMPLETO"/>
    <s v="2018-12-18 00:00:00.0"/>
    <s v="null"/>
    <s v="DF32267"/>
    <s v="TITULAR DE UNIVERSIDAD"/>
    <s v="R111"/>
    <x v="7"/>
    <n v="595"/>
    <s v="MATEMÁTICA APLICADA"/>
  </r>
  <r>
    <x v="18"/>
    <n v="16509284"/>
    <x v="5"/>
    <n v="837"/>
    <s v="073G"/>
    <s v="GRUPO-A"/>
    <s v="Matemáticas II"/>
    <s v="GG"/>
    <s v="GRUPO GRANDE"/>
    <s v="073G"/>
    <s v="GRUPO GRANDE DE MATEMÁTICAS II"/>
    <s v="GRUPO-A"/>
    <s v="Grupo Grande de MATEMÁTICAS II"/>
    <s v="1S"/>
    <n v="16509284"/>
    <s v="RUBIO"/>
    <s v="CRESPO"/>
    <s v="MARÍA JESÚS"/>
    <s v="RUBIO CRESPO, MARÍA JESÚS"/>
    <x v="1"/>
    <x v="0"/>
    <x v="0"/>
    <m/>
    <m/>
    <s v="mjrubio"/>
    <s v="mjesus.rubio@unirioja.es"/>
    <n v="4"/>
    <m/>
    <n v="534"/>
    <s v="CONTRATADO DOCTOR -TIPO 1"/>
    <s v="C01"/>
    <s v="TIEMPO COMPLETO"/>
    <s v="2007-09-14 00:00:00.0"/>
    <s v="null"/>
    <s v="DF32282"/>
    <s v="CONTRATADO DOCTOR"/>
    <s v="R111"/>
    <x v="7"/>
    <n v="595"/>
    <s v="MATEMÁTICA APLICADA"/>
  </r>
  <r>
    <x v="18"/>
    <n v="16574152"/>
    <x v="5"/>
    <n v="837"/>
    <s v="073G"/>
    <s v="GRUPO-B"/>
    <s v="Matemáticas II"/>
    <s v="GG"/>
    <s v="GRUPO GRANDE"/>
    <s v="073G"/>
    <s v="GRUPO GRANDE DE MATEMÁTICAS II"/>
    <s v="GRUPO-B"/>
    <s v="Grupo Grande de MATEMÁTICAS II"/>
    <s v="1S"/>
    <n v="16574152"/>
    <s v="PASCUAL"/>
    <s v="LERÍA"/>
    <s v="ANA ISABEL"/>
    <s v="PASCUAL LERÍA, ANA ISABEL"/>
    <x v="1"/>
    <x v="0"/>
    <x v="0"/>
    <m/>
    <m/>
    <s v="aipasc"/>
    <s v="aipasc@unirioja.es"/>
    <n v="4"/>
    <m/>
    <n v="504"/>
    <s v="PROFESOR TITULAR UNIVERSIDAD"/>
    <s v="C01"/>
    <s v="TIEMPO COMPLETO"/>
    <s v="2018-12-18 00:00:00.0"/>
    <s v="null"/>
    <s v="DF32267"/>
    <s v="TITULAR DE UNIVERSIDAD"/>
    <s v="R111"/>
    <x v="7"/>
    <n v="595"/>
    <s v="MATEMÁTICA APLICADA"/>
  </r>
  <r>
    <x v="16"/>
    <n v="16553823"/>
    <x v="5"/>
    <n v="838"/>
    <s v="074G"/>
    <s v="GRUPO-A"/>
    <s v="Química"/>
    <s v="GG"/>
    <s v="GRUPO GRANDE"/>
    <s v="074G"/>
    <s v="GRUPO GRANDE DE QUÍMICA"/>
    <s v="GRUPO-A"/>
    <s v="Grupo Grande de QUÍMICA"/>
    <s v="1S"/>
    <n v="16553823"/>
    <s v="OLMOS"/>
    <s v="PÉREZ"/>
    <s v="MARÍA ELENA"/>
    <s v="OLMOS PÉREZ, MARÍA ELENA"/>
    <x v="0"/>
    <x v="0"/>
    <x v="0"/>
    <m/>
    <m/>
    <s v="m-olmos"/>
    <s v="m-elena.olmos@unirioja.es"/>
    <n v="4"/>
    <n v="4"/>
    <n v="500"/>
    <s v="CATEDRATICO DE UNIVERSIDAD"/>
    <s v="01R"/>
    <s v="TIEMPO COMPLETO REDUCIDO"/>
    <s v="2018-12-18 00:00:00.0"/>
    <s v="null"/>
    <s v="DF100382"/>
    <s v="CATEDRÁTICO DE UNIVERSIDAD"/>
    <s v="R112"/>
    <x v="8"/>
    <n v="760"/>
    <s v="QUÍMICA INORGÁNICA"/>
  </r>
  <r>
    <x v="16"/>
    <n v="33425090"/>
    <x v="5"/>
    <n v="838"/>
    <s v="074G"/>
    <s v="GRUPO-B"/>
    <s v="Química"/>
    <s v="GG"/>
    <s v="GRUPO GRANDE"/>
    <s v="074G"/>
    <s v="GRUPO GRANDE DE QUÍMICA"/>
    <s v="GRUPO-B"/>
    <s v="Grupo Grande de QUÍMICA"/>
    <s v="1S"/>
    <n v="33425090"/>
    <s v="MONGE"/>
    <s v="OROZ"/>
    <s v="MIGUEL"/>
    <s v="MONGE OROZ, MIGUEL"/>
    <x v="0"/>
    <x v="0"/>
    <x v="0"/>
    <m/>
    <m/>
    <s v="mimonge"/>
    <s v="miguel.monge@unirioja.es"/>
    <n v="4"/>
    <n v="4"/>
    <n v="504"/>
    <s v="PROFESOR TITULAR UNIVERSIDAD"/>
    <s v="01R"/>
    <s v="TIEMPO COMPLETO REDUCIDO"/>
    <s v="2017-09-15 00:00:00.0"/>
    <s v="null"/>
    <s v="DF100215"/>
    <s v="TITULAR DE UNIVERSIDAD"/>
    <s v="R112"/>
    <x v="8"/>
    <n v="760"/>
    <s v="QUÍMICA INORGÁNICA"/>
  </r>
  <r>
    <x v="16"/>
    <n v="13092044"/>
    <x v="5"/>
    <n v="838"/>
    <s v="074L"/>
    <s v="GRUPO-A1"/>
    <s v="Química"/>
    <s v="GL"/>
    <s v="GRUPO DE LABORATORIO"/>
    <s v="074L"/>
    <s v="LABORATORIO DE QUÍMICA"/>
    <s v="GRUPO-A1"/>
    <s v="Grupo de Laboratorio de Química"/>
    <s v="1S"/>
    <n v="13092044"/>
    <s v="GONZÁLEZ"/>
    <s v="SÁIZ"/>
    <s v="JOSÉ MARÍA"/>
    <s v="GONZÁLEZ SÁIZ, JOSÉ MARÍA"/>
    <x v="1"/>
    <x v="0"/>
    <x v="0"/>
    <m/>
    <m/>
    <s v="jmgonza"/>
    <s v="josemaria.gonzalez@unirioja.es"/>
    <n v="1"/>
    <n v="1"/>
    <s v="A-0500"/>
    <s v="CATEDRATICO DE UNIVERSIDAD"/>
    <s v="01R"/>
    <s v="TIEMPO COMPLETO REDUCIDO"/>
    <s v="2014-09-15 00:00:00.0"/>
    <s v="null"/>
    <s v="DF100279"/>
    <s v="CATEDRÁTICO DE UNIVERSIDAD"/>
    <s v="R112"/>
    <x v="8"/>
    <n v="555"/>
    <s v="INGENIERÍA QUÍMICA"/>
  </r>
  <r>
    <x v="16"/>
    <n v="16570824"/>
    <x v="5"/>
    <n v="838"/>
    <s v="074L"/>
    <s v="GRUPO-A2"/>
    <s v="Química"/>
    <s v="GL"/>
    <s v="GRUPO DE LABORATORIO"/>
    <s v="074L"/>
    <s v="LABORATORIO DE QUÍMICA"/>
    <s v="GRUPO-A2"/>
    <s v="Grupo de Laboratorio de Química"/>
    <s v="1S"/>
    <n v="16570824"/>
    <s v="ESTEBAN"/>
    <s v="DÍEZ"/>
    <s v="ISABEL"/>
    <s v="ESTEBAN DÍEZ, ISABEL"/>
    <x v="0"/>
    <x v="0"/>
    <x v="0"/>
    <m/>
    <m/>
    <s v="iesteban"/>
    <s v="isabel.esteban@unirioja.es"/>
    <n v="1"/>
    <n v="1"/>
    <n v="504"/>
    <s v="PROFESOR TITULAR UNIVERSIDAD"/>
    <s v="C01"/>
    <s v="TIEMPO COMPLETO"/>
    <s v="2018-12-21 00:00:00.0"/>
    <s v="null"/>
    <s v="DF100368"/>
    <s v="PROFESOR TITULAR DE UNIVERSIDAD"/>
    <s v="R112"/>
    <x v="8"/>
    <n v="555"/>
    <s v="INGENIERÍA QUÍMICA"/>
  </r>
  <r>
    <x v="16"/>
    <n v="14587726"/>
    <x v="5"/>
    <n v="838"/>
    <s v="074L"/>
    <s v="GRUPO-B1"/>
    <s v="Química"/>
    <s v="GL"/>
    <s v="GRUPO DE LABORATORIO"/>
    <s v="074L"/>
    <s v="LABORATORIO DE QUÍMICA"/>
    <s v="GRUPO-B1"/>
    <s v="Grupo de Laboratorio de Química"/>
    <s v="1S"/>
    <n v="14587726"/>
    <s v="PUYUELO"/>
    <s v="GARCÍA"/>
    <s v="MARÍA PILAR"/>
    <s v="PUYUELO GARCÍA, MARÍA PILAR"/>
    <x v="0"/>
    <x v="0"/>
    <x v="0"/>
    <m/>
    <m/>
    <s v="mpuyuelo"/>
    <s v="pilar.puyuelo@unirioja.es"/>
    <n v="1"/>
    <n v="1"/>
    <n v="504"/>
    <s v="PROFESOR TITULAR UNIVERSIDAD"/>
    <s v="C01"/>
    <s v="TIEMPO COMPLETO"/>
    <s v="2014-09-15 00:00:00.0"/>
    <s v="null"/>
    <s v="DF100037"/>
    <s v="PROFESOR TITULAR DE UNIVERSIDAD"/>
    <s v="R112"/>
    <x v="8"/>
    <n v="755"/>
    <s v="QUÍMICA FÍSICA"/>
  </r>
  <r>
    <x v="16"/>
    <n v="16580433"/>
    <x v="5"/>
    <n v="838"/>
    <s v="074R"/>
    <s v="GRUPO-A1"/>
    <s v="Química"/>
    <s v="GR"/>
    <s v="GRUPO REDUCIDO"/>
    <s v="074R"/>
    <s v="GRUPO REDUCIDO DE QUÍMICA"/>
    <s v="GRUPO-A1"/>
    <s v="Grupo Reducido de Química"/>
    <s v="1S"/>
    <n v="16580433"/>
    <s v="MARTÍNEZ"/>
    <s v="RUIZ"/>
    <s v="RODRIGO"/>
    <s v="MARTÍNEZ RUIZ, RODRIGO"/>
    <x v="0"/>
    <x v="0"/>
    <x v="0"/>
    <m/>
    <m/>
    <s v="romarine"/>
    <s v="rodrigo.martinez@unirioja.es"/>
    <n v="1"/>
    <n v="1"/>
    <n v="504"/>
    <s v="PROFESOR TITULAR UNIVERSIDAD"/>
    <s v="C01"/>
    <s v="TIEMPO COMPLETO"/>
    <s v="2018-12-18 00:00:00.0"/>
    <s v="null"/>
    <s v="DF100369"/>
    <s v="PROFESOR TITULAR DE UNIVERSIDAD"/>
    <s v="R112"/>
    <x v="8"/>
    <n v="755"/>
    <s v="QUÍMICA FÍSICA"/>
  </r>
  <r>
    <x v="16"/>
    <n v="50822746"/>
    <x v="5"/>
    <n v="838"/>
    <s v="074R"/>
    <s v="GRUPO-A2"/>
    <s v="Química"/>
    <s v="GR"/>
    <s v="GRUPO REDUCIDO"/>
    <s v="074R"/>
    <s v="GRUPO REDUCIDO DE QUÍMICA"/>
    <s v="GRUPO-A2"/>
    <s v="Grupo Reducido de Química"/>
    <s v="1S"/>
    <n v="50822746"/>
    <s v="ENRIQUEZ"/>
    <s v="PALMA"/>
    <s v="PEDRO ALBERTO"/>
    <s v="ENRIQUEZ PALMA, PEDRO ALBERTO"/>
    <x v="1"/>
    <x v="0"/>
    <x v="0"/>
    <m/>
    <m/>
    <s v="enriquez"/>
    <s v="pedro.enriquez@unirioja.es"/>
    <n v="1"/>
    <n v="1"/>
    <n v="504"/>
    <s v="PROFESOR TITULAR UNIVERSIDAD"/>
    <s v="01A"/>
    <s v="TIEMPO COMPLETO AMPLIADO"/>
    <s v="2012-09-01 00:00:00.0"/>
    <s v="null"/>
    <s v="DF100147"/>
    <s v="PROFESOR TITULAR DE UNIVERSIDAD"/>
    <s v="R112"/>
    <x v="8"/>
    <n v="755"/>
    <s v="QUÍMICA FÍSICA"/>
  </r>
  <r>
    <x v="17"/>
    <n v="16553823"/>
    <x v="5"/>
    <n v="838"/>
    <s v="074G"/>
    <s v="GRUPO-A"/>
    <s v="Química"/>
    <s v="GG"/>
    <s v="GRUPO GRANDE"/>
    <s v="074G"/>
    <s v="GRUPO GRANDE DE QUÍMICA"/>
    <s v="GRUPO-A"/>
    <s v="Grupo Grande de QUÍMICA"/>
    <s v="1S"/>
    <n v="16553823"/>
    <s v="OLMOS"/>
    <s v="PÉREZ"/>
    <s v="MARÍA ELENA"/>
    <s v="OLMOS PÉREZ, MARÍA ELENA"/>
    <x v="0"/>
    <x v="0"/>
    <x v="0"/>
    <m/>
    <m/>
    <s v="m-olmos"/>
    <s v="m-elena.olmos@unirioja.es"/>
    <n v="4"/>
    <m/>
    <n v="500"/>
    <s v="CATEDRATICO DE UNIVERSIDAD"/>
    <s v="01R"/>
    <s v="TIEMPO COMPLETO REDUCIDO"/>
    <s v="2018-12-18 00:00:00.0"/>
    <s v="null"/>
    <s v="DF100382"/>
    <s v="CATEDRÁTICO DE UNIVERSIDAD"/>
    <s v="R112"/>
    <x v="8"/>
    <n v="760"/>
    <s v="QUÍMICA INORGÁNICA"/>
  </r>
  <r>
    <x v="17"/>
    <n v="33425090"/>
    <x v="5"/>
    <n v="838"/>
    <s v="074G"/>
    <s v="GRUPO-B"/>
    <s v="Química"/>
    <s v="GG"/>
    <s v="GRUPO GRANDE"/>
    <s v="074G"/>
    <s v="GRUPO GRANDE DE QUÍMICA"/>
    <s v="GRUPO-B"/>
    <s v="Grupo Grande de QUÍMICA"/>
    <s v="1S"/>
    <n v="33425090"/>
    <s v="MONGE"/>
    <s v="OROZ"/>
    <s v="MIGUEL"/>
    <s v="MONGE OROZ, MIGUEL"/>
    <x v="0"/>
    <x v="0"/>
    <x v="0"/>
    <m/>
    <m/>
    <s v="mimonge"/>
    <s v="miguel.monge@unirioja.es"/>
    <n v="4"/>
    <m/>
    <n v="504"/>
    <s v="PROFESOR TITULAR UNIVERSIDAD"/>
    <s v="01R"/>
    <s v="TIEMPO COMPLETO REDUCIDO"/>
    <s v="2017-09-15 00:00:00.0"/>
    <s v="null"/>
    <s v="DF100215"/>
    <s v="TITULAR DE UNIVERSIDAD"/>
    <s v="R112"/>
    <x v="8"/>
    <n v="760"/>
    <s v="QUÍMICA INORGÁNICA"/>
  </r>
  <r>
    <x v="17"/>
    <n v="13092044"/>
    <x v="5"/>
    <n v="838"/>
    <s v="074L"/>
    <s v="GRUPO-A1"/>
    <s v="Química"/>
    <s v="GL"/>
    <s v="GRUPO DE LABORATORIO"/>
    <s v="074L"/>
    <s v="LABORATORIO DE QUÍMICA"/>
    <s v="GRUPO-A1"/>
    <s v="Grupo de Laboratorio de Química"/>
    <s v="1S"/>
    <n v="13092044"/>
    <s v="GONZÁLEZ"/>
    <s v="SÁIZ"/>
    <s v="JOSÉ MARÍA"/>
    <s v="GONZÁLEZ SÁIZ, JOSÉ MARÍA"/>
    <x v="1"/>
    <x v="0"/>
    <x v="0"/>
    <m/>
    <m/>
    <s v="jmgonza"/>
    <s v="josemaria.gonzalez@unirioja.es"/>
    <n v="1"/>
    <m/>
    <s v="A-0500"/>
    <s v="CATEDRATICO DE UNIVERSIDAD"/>
    <s v="01R"/>
    <s v="TIEMPO COMPLETO REDUCIDO"/>
    <s v="2014-09-15 00:00:00.0"/>
    <s v="null"/>
    <s v="DF100279"/>
    <s v="CATEDRÁTICO DE UNIVERSIDAD"/>
    <s v="R112"/>
    <x v="8"/>
    <n v="555"/>
    <s v="INGENIERÍA QUÍMICA"/>
  </r>
  <r>
    <x v="17"/>
    <n v="16570824"/>
    <x v="5"/>
    <n v="838"/>
    <s v="074L"/>
    <s v="GRUPO-A2"/>
    <s v="Química"/>
    <s v="GL"/>
    <s v="GRUPO DE LABORATORIO"/>
    <s v="074L"/>
    <s v="LABORATORIO DE QUÍMICA"/>
    <s v="GRUPO-A2"/>
    <s v="Grupo de Laboratorio de Química"/>
    <s v="1S"/>
    <n v="16570824"/>
    <s v="ESTEBAN"/>
    <s v="DÍEZ"/>
    <s v="ISABEL"/>
    <s v="ESTEBAN DÍEZ, ISABEL"/>
    <x v="0"/>
    <x v="0"/>
    <x v="0"/>
    <m/>
    <m/>
    <s v="iesteban"/>
    <s v="isabel.esteban@unirioja.es"/>
    <n v="1"/>
    <m/>
    <n v="504"/>
    <s v="PROFESOR TITULAR UNIVERSIDAD"/>
    <s v="C01"/>
    <s v="TIEMPO COMPLETO"/>
    <s v="2018-12-21 00:00:00.0"/>
    <s v="null"/>
    <s v="DF100368"/>
    <s v="PROFESOR TITULAR DE UNIVERSIDAD"/>
    <s v="R112"/>
    <x v="8"/>
    <n v="555"/>
    <s v="INGENIERÍA QUÍMICA"/>
  </r>
  <r>
    <x v="17"/>
    <n v="14587726"/>
    <x v="5"/>
    <n v="838"/>
    <s v="074L"/>
    <s v="GRUPO-B1"/>
    <s v="Química"/>
    <s v="GL"/>
    <s v="GRUPO DE LABORATORIO"/>
    <s v="074L"/>
    <s v="LABORATORIO DE QUÍMICA"/>
    <s v="GRUPO-B1"/>
    <s v="Grupo de Laboratorio de Química"/>
    <s v="1S"/>
    <n v="14587726"/>
    <s v="PUYUELO"/>
    <s v="GARCÍA"/>
    <s v="MARÍA PILAR"/>
    <s v="PUYUELO GARCÍA, MARÍA PILAR"/>
    <x v="0"/>
    <x v="0"/>
    <x v="0"/>
    <m/>
    <m/>
    <s v="mpuyuelo"/>
    <s v="pilar.puyuelo@unirioja.es"/>
    <n v="1"/>
    <m/>
    <n v="504"/>
    <s v="PROFESOR TITULAR UNIVERSIDAD"/>
    <s v="C01"/>
    <s v="TIEMPO COMPLETO"/>
    <s v="2014-09-15 00:00:00.0"/>
    <s v="null"/>
    <s v="DF100037"/>
    <s v="PROFESOR TITULAR DE UNIVERSIDAD"/>
    <s v="R112"/>
    <x v="8"/>
    <n v="755"/>
    <s v="QUÍMICA FÍSICA"/>
  </r>
  <r>
    <x v="17"/>
    <n v="16580433"/>
    <x v="5"/>
    <n v="838"/>
    <s v="074R"/>
    <s v="GRUPO-A1"/>
    <s v="Química"/>
    <s v="GR"/>
    <s v="GRUPO REDUCIDO"/>
    <s v="074R"/>
    <s v="GRUPO REDUCIDO DE QUÍMICA"/>
    <s v="GRUPO-A1"/>
    <s v="Grupo Reducido de Química"/>
    <s v="1S"/>
    <n v="16580433"/>
    <s v="MARTÍNEZ"/>
    <s v="RUIZ"/>
    <s v="RODRIGO"/>
    <s v="MARTÍNEZ RUIZ, RODRIGO"/>
    <x v="0"/>
    <x v="0"/>
    <x v="0"/>
    <m/>
    <m/>
    <s v="romarine"/>
    <s v="rodrigo.martinez@unirioja.es"/>
    <n v="1"/>
    <m/>
    <n v="504"/>
    <s v="PROFESOR TITULAR UNIVERSIDAD"/>
    <s v="C01"/>
    <s v="TIEMPO COMPLETO"/>
    <s v="2018-12-18 00:00:00.0"/>
    <s v="null"/>
    <s v="DF100369"/>
    <s v="PROFESOR TITULAR DE UNIVERSIDAD"/>
    <s v="R112"/>
    <x v="8"/>
    <n v="755"/>
    <s v="QUÍMICA FÍSICA"/>
  </r>
  <r>
    <x v="17"/>
    <n v="50822746"/>
    <x v="5"/>
    <n v="838"/>
    <s v="074R"/>
    <s v="GRUPO-A2"/>
    <s v="Química"/>
    <s v="GR"/>
    <s v="GRUPO REDUCIDO"/>
    <s v="074R"/>
    <s v="GRUPO REDUCIDO DE QUÍMICA"/>
    <s v="GRUPO-A2"/>
    <s v="Grupo Reducido de Química"/>
    <s v="1S"/>
    <n v="50822746"/>
    <s v="ENRIQUEZ"/>
    <s v="PALMA"/>
    <s v="PEDRO ALBERTO"/>
    <s v="ENRIQUEZ PALMA, PEDRO ALBERTO"/>
    <x v="1"/>
    <x v="0"/>
    <x v="0"/>
    <m/>
    <m/>
    <s v="enriquez"/>
    <s v="pedro.enriquez@unirioja.es"/>
    <n v="1"/>
    <m/>
    <n v="504"/>
    <s v="PROFESOR TITULAR UNIVERSIDAD"/>
    <s v="01A"/>
    <s v="TIEMPO COMPLETO AMPLIADO"/>
    <s v="2012-09-01 00:00:00.0"/>
    <s v="null"/>
    <s v="DF100147"/>
    <s v="PROFESOR TITULAR DE UNIVERSIDAD"/>
    <s v="R112"/>
    <x v="8"/>
    <n v="755"/>
    <s v="QUÍMICA FÍSICA"/>
  </r>
  <r>
    <x v="18"/>
    <n v="16553823"/>
    <x v="5"/>
    <n v="838"/>
    <s v="074G"/>
    <s v="GRUPO-A"/>
    <s v="Química"/>
    <s v="GG"/>
    <s v="GRUPO GRANDE"/>
    <s v="074G"/>
    <s v="GRUPO GRANDE DE QUÍMICA"/>
    <s v="GRUPO-A"/>
    <s v="Grupo Grande de QUÍMICA"/>
    <s v="1S"/>
    <n v="16553823"/>
    <s v="OLMOS"/>
    <s v="PÉREZ"/>
    <s v="MARÍA ELENA"/>
    <s v="OLMOS PÉREZ, MARÍA ELENA"/>
    <x v="0"/>
    <x v="0"/>
    <x v="0"/>
    <m/>
    <m/>
    <s v="m-olmos"/>
    <s v="m-elena.olmos@unirioja.es"/>
    <n v="4"/>
    <m/>
    <n v="500"/>
    <s v="CATEDRATICO DE UNIVERSIDAD"/>
    <s v="01R"/>
    <s v="TIEMPO COMPLETO REDUCIDO"/>
    <s v="2018-12-18 00:00:00.0"/>
    <s v="null"/>
    <s v="DF100382"/>
    <s v="CATEDRÁTICO DE UNIVERSIDAD"/>
    <s v="R112"/>
    <x v="8"/>
    <n v="760"/>
    <s v="QUÍMICA INORGÁNICA"/>
  </r>
  <r>
    <x v="18"/>
    <n v="33425090"/>
    <x v="5"/>
    <n v="838"/>
    <s v="074G"/>
    <s v="GRUPO-B"/>
    <s v="Química"/>
    <s v="GG"/>
    <s v="GRUPO GRANDE"/>
    <s v="074G"/>
    <s v="GRUPO GRANDE DE QUÍMICA"/>
    <s v="GRUPO-B"/>
    <s v="Grupo Grande de QUÍMICA"/>
    <s v="1S"/>
    <n v="33425090"/>
    <s v="MONGE"/>
    <s v="OROZ"/>
    <s v="MIGUEL"/>
    <s v="MONGE OROZ, MIGUEL"/>
    <x v="0"/>
    <x v="0"/>
    <x v="0"/>
    <m/>
    <m/>
    <s v="mimonge"/>
    <s v="miguel.monge@unirioja.es"/>
    <n v="4"/>
    <m/>
    <n v="504"/>
    <s v="PROFESOR TITULAR UNIVERSIDAD"/>
    <s v="01R"/>
    <s v="TIEMPO COMPLETO REDUCIDO"/>
    <s v="2017-09-15 00:00:00.0"/>
    <s v="null"/>
    <s v="DF100215"/>
    <s v="TITULAR DE UNIVERSIDAD"/>
    <s v="R112"/>
    <x v="8"/>
    <n v="760"/>
    <s v="QUÍMICA INORGÁNICA"/>
  </r>
  <r>
    <x v="18"/>
    <n v="13092044"/>
    <x v="5"/>
    <n v="838"/>
    <s v="074L"/>
    <s v="GRUPO-A1"/>
    <s v="Química"/>
    <s v="GL"/>
    <s v="GRUPO DE LABORATORIO"/>
    <s v="074L"/>
    <s v="LABORATORIO DE QUÍMICA"/>
    <s v="GRUPO-A1"/>
    <s v="Grupo de Laboratorio de Química"/>
    <s v="1S"/>
    <n v="13092044"/>
    <s v="GONZÁLEZ"/>
    <s v="SÁIZ"/>
    <s v="JOSÉ MARÍA"/>
    <s v="GONZÁLEZ SÁIZ, JOSÉ MARÍA"/>
    <x v="1"/>
    <x v="0"/>
    <x v="0"/>
    <m/>
    <m/>
    <s v="jmgonza"/>
    <s v="josemaria.gonzalez@unirioja.es"/>
    <n v="1"/>
    <m/>
    <s v="A-0500"/>
    <s v="CATEDRATICO DE UNIVERSIDAD"/>
    <s v="01R"/>
    <s v="TIEMPO COMPLETO REDUCIDO"/>
    <s v="2014-09-15 00:00:00.0"/>
    <s v="null"/>
    <s v="DF100279"/>
    <s v="CATEDRÁTICO DE UNIVERSIDAD"/>
    <s v="R112"/>
    <x v="8"/>
    <n v="555"/>
    <s v="INGENIERÍA QUÍMICA"/>
  </r>
  <r>
    <x v="18"/>
    <n v="16570824"/>
    <x v="5"/>
    <n v="838"/>
    <s v="074L"/>
    <s v="GRUPO-A2"/>
    <s v="Química"/>
    <s v="GL"/>
    <s v="GRUPO DE LABORATORIO"/>
    <s v="074L"/>
    <s v="LABORATORIO DE QUÍMICA"/>
    <s v="GRUPO-A2"/>
    <s v="Grupo de Laboratorio de Química"/>
    <s v="1S"/>
    <n v="16570824"/>
    <s v="ESTEBAN"/>
    <s v="DÍEZ"/>
    <s v="ISABEL"/>
    <s v="ESTEBAN DÍEZ, ISABEL"/>
    <x v="0"/>
    <x v="0"/>
    <x v="0"/>
    <m/>
    <m/>
    <s v="iesteban"/>
    <s v="isabel.esteban@unirioja.es"/>
    <n v="1"/>
    <m/>
    <n v="504"/>
    <s v="PROFESOR TITULAR UNIVERSIDAD"/>
    <s v="C01"/>
    <s v="TIEMPO COMPLETO"/>
    <s v="2018-12-21 00:00:00.0"/>
    <s v="null"/>
    <s v="DF100368"/>
    <s v="PROFESOR TITULAR DE UNIVERSIDAD"/>
    <s v="R112"/>
    <x v="8"/>
    <n v="555"/>
    <s v="INGENIERÍA QUÍMICA"/>
  </r>
  <r>
    <x v="18"/>
    <n v="14587726"/>
    <x v="5"/>
    <n v="838"/>
    <s v="074L"/>
    <s v="GRUPO-B1"/>
    <s v="Química"/>
    <s v="GL"/>
    <s v="GRUPO DE LABORATORIO"/>
    <s v="074L"/>
    <s v="LABORATORIO DE QUÍMICA"/>
    <s v="GRUPO-B1"/>
    <s v="Grupo de Laboratorio de Química"/>
    <s v="1S"/>
    <n v="14587726"/>
    <s v="PUYUELO"/>
    <s v="GARCÍA"/>
    <s v="MARÍA PILAR"/>
    <s v="PUYUELO GARCÍA, MARÍA PILAR"/>
    <x v="0"/>
    <x v="0"/>
    <x v="0"/>
    <m/>
    <m/>
    <s v="mpuyuelo"/>
    <s v="pilar.puyuelo@unirioja.es"/>
    <n v="1"/>
    <m/>
    <n v="504"/>
    <s v="PROFESOR TITULAR UNIVERSIDAD"/>
    <s v="C01"/>
    <s v="TIEMPO COMPLETO"/>
    <s v="2014-09-15 00:00:00.0"/>
    <s v="null"/>
    <s v="DF100037"/>
    <s v="PROFESOR TITULAR DE UNIVERSIDAD"/>
    <s v="R112"/>
    <x v="8"/>
    <n v="755"/>
    <s v="QUÍMICA FÍSICA"/>
  </r>
  <r>
    <x v="18"/>
    <n v="16580433"/>
    <x v="5"/>
    <n v="838"/>
    <s v="074R"/>
    <s v="GRUPO-A1"/>
    <s v="Química"/>
    <s v="GR"/>
    <s v="GRUPO REDUCIDO"/>
    <s v="074R"/>
    <s v="GRUPO REDUCIDO DE QUÍMICA"/>
    <s v="GRUPO-A1"/>
    <s v="Grupo Reducido de Química"/>
    <s v="1S"/>
    <n v="16580433"/>
    <s v="MARTÍNEZ"/>
    <s v="RUIZ"/>
    <s v="RODRIGO"/>
    <s v="MARTÍNEZ RUIZ, RODRIGO"/>
    <x v="0"/>
    <x v="0"/>
    <x v="0"/>
    <m/>
    <m/>
    <s v="romarine"/>
    <s v="rodrigo.martinez@unirioja.es"/>
    <n v="1"/>
    <m/>
    <n v="504"/>
    <s v="PROFESOR TITULAR UNIVERSIDAD"/>
    <s v="C01"/>
    <s v="TIEMPO COMPLETO"/>
    <s v="2018-12-18 00:00:00.0"/>
    <s v="null"/>
    <s v="DF100369"/>
    <s v="PROFESOR TITULAR DE UNIVERSIDAD"/>
    <s v="R112"/>
    <x v="8"/>
    <n v="755"/>
    <s v="QUÍMICA FÍSICA"/>
  </r>
  <r>
    <x v="18"/>
    <n v="50822746"/>
    <x v="5"/>
    <n v="838"/>
    <s v="074R"/>
    <s v="GRUPO-A2"/>
    <s v="Química"/>
    <s v="GR"/>
    <s v="GRUPO REDUCIDO"/>
    <s v="074R"/>
    <s v="GRUPO REDUCIDO DE QUÍMICA"/>
    <s v="GRUPO-A2"/>
    <s v="Grupo Reducido de Química"/>
    <s v="1S"/>
    <n v="50822746"/>
    <s v="ENRIQUEZ"/>
    <s v="PALMA"/>
    <s v="PEDRO ALBERTO"/>
    <s v="ENRIQUEZ PALMA, PEDRO ALBERTO"/>
    <x v="1"/>
    <x v="0"/>
    <x v="0"/>
    <m/>
    <m/>
    <s v="enriquez"/>
    <s v="pedro.enriquez@unirioja.es"/>
    <n v="1"/>
    <m/>
    <n v="504"/>
    <s v="PROFESOR TITULAR UNIVERSIDAD"/>
    <s v="01A"/>
    <s v="TIEMPO COMPLETO AMPLIADO"/>
    <s v="2012-09-01 00:00:00.0"/>
    <s v="null"/>
    <s v="DF100147"/>
    <s v="PROFESOR TITULAR DE UNIVERSIDAD"/>
    <s v="R112"/>
    <x v="8"/>
    <n v="755"/>
    <s v="QUÍMICA FÍSICA"/>
  </r>
  <r>
    <x v="16"/>
    <n v="16526587"/>
    <x v="5"/>
    <n v="839"/>
    <s v="075I"/>
    <s v="GRUPO-A1"/>
    <s v="Expresión gráfica y DAO"/>
    <s v="GI"/>
    <s v="GRUPO DE INFORMÁTICA"/>
    <s v="075I"/>
    <s v="INFORMÁTICA DE EXPRESIÓN GRÁFICA Y DAO"/>
    <s v="GRUPO-A1"/>
    <s v="Grupo de Informática de Expresión gráfica y DAO"/>
    <s v="1S"/>
    <n v="16526587"/>
    <s v="SANTAMARÍA"/>
    <s v="PEÑA"/>
    <s v="JACINTO"/>
    <s v="SANTAMARÍA PEÑA, JACINTO"/>
    <x v="1"/>
    <x v="0"/>
    <x v="0"/>
    <m/>
    <m/>
    <s v="jasanta"/>
    <s v="jacinto.santamaria@unirioja.es"/>
    <n v="3"/>
    <n v="3"/>
    <n v="504"/>
    <s v="PROFESOR TITULAR UNIVERSIDAD"/>
    <s v="C01"/>
    <s v="TIEMPO COMPLETO"/>
    <s v="2017-09-15 00:00:00.0"/>
    <s v="null"/>
    <s v="DF31894"/>
    <s v="TITULAR DE UNIVERSIDAD"/>
    <s v="R110"/>
    <x v="10"/>
    <n v="305"/>
    <s v="EXPRESIÓN GRÁFICA EN LA INGENIERÍA"/>
  </r>
  <r>
    <x v="16"/>
    <n v="72785742"/>
    <x v="5"/>
    <n v="839"/>
    <s v="075I"/>
    <s v="GRUPO-B1"/>
    <s v="Expresión gráfica y DAO"/>
    <s v="GI"/>
    <s v="GRUPO DE INFORMÁTICA"/>
    <s v="075I"/>
    <s v="INFORMÁTICA DE EXPRESIÓN GRÁFICA Y DAO"/>
    <s v="GRUPO-B1"/>
    <s v="Grupo de Informática de Expresión gráfica y DAO"/>
    <s v="1S"/>
    <n v="72785742"/>
    <s v="TARANCÓN"/>
    <s v="ANDRÉS"/>
    <s v="EFRÉN"/>
    <s v="TARANCÓN ANDRÉS, EFRÉN"/>
    <x v="1"/>
    <x v="0"/>
    <x v="1"/>
    <m/>
    <m/>
    <s v="eftaranc"/>
    <s v="efren.tarancon@unirioja.es"/>
    <n v="3"/>
    <n v="3"/>
    <n v="532"/>
    <s v="LABORAL DOCENTE-ASOCIADO"/>
    <s v="P03"/>
    <s v="TIEMPO PARCIAL (3+3 HORAS)"/>
    <s v="2018-09-17 00:00:00.0"/>
    <s v="2019-09-14 00:00:00.0"/>
    <s v="PI101378"/>
    <s v="PROFESOR ASOCIADO"/>
    <s v="R110"/>
    <x v="10"/>
    <n v="305"/>
    <s v="EXPRESIÓN GRÁFICA EN LA INGENIERÍA"/>
  </r>
  <r>
    <x v="17"/>
    <n v="16509086"/>
    <x v="5"/>
    <n v="839"/>
    <s v="075G"/>
    <s v="GRUPO-A"/>
    <s v="Expresión gráfica y DAO"/>
    <s v="GG"/>
    <s v="GRUPO GRANDE"/>
    <s v="075G"/>
    <s v="GRUPO GRANDE DE EXPRESIÓN GRÁFICA Y DAO"/>
    <s v="GRUPO-A"/>
    <s v="Grupo Grande de EXPRESIÓN GRÁFICA Y DAO"/>
    <s v="1S"/>
    <n v="16509086"/>
    <s v="SANZ"/>
    <s v="ADÁN"/>
    <s v="FÉLIX"/>
    <s v="SANZ ADÁN, FÉLIX"/>
    <x v="1"/>
    <x v="0"/>
    <x v="0"/>
    <m/>
    <m/>
    <s v="fesanz"/>
    <s v="felix.sanz@unirioja.es"/>
    <n v="3"/>
    <m/>
    <n v="500"/>
    <s v="CATEDRATICO DE UNIVERSIDAD"/>
    <s v="C01"/>
    <s v="TIEMPO COMPLETO"/>
    <s v="2007-05-13 00:00:00.0"/>
    <s v="null"/>
    <s v="DF100094"/>
    <s v="CATEDRÁTICO DE UNIVERSIDAD"/>
    <s v="R110"/>
    <x v="10"/>
    <n v="305"/>
    <s v="EXPRESIÓN GRÁFICA EN LA INGENIERÍA"/>
  </r>
  <r>
    <x v="17"/>
    <n v="16526587"/>
    <x v="5"/>
    <n v="839"/>
    <s v="075I"/>
    <s v="GRUPO-A1"/>
    <s v="Expresión gráfica y DAO"/>
    <s v="GI"/>
    <s v="GRUPO DE INFORMÁTICA"/>
    <s v="075I"/>
    <s v="INFORMÁTICA DE EXPRESIÓN GRÁFICA Y DAO"/>
    <s v="GRUPO-A1"/>
    <s v="Grupo de Informática de Expresión gráfica y DAO"/>
    <s v="1S"/>
    <n v="16526587"/>
    <s v="SANTAMARÍA"/>
    <s v="PEÑA"/>
    <s v="JACINTO"/>
    <s v="SANTAMARÍA PEÑA, JACINTO"/>
    <x v="1"/>
    <x v="0"/>
    <x v="0"/>
    <m/>
    <m/>
    <s v="jasanta"/>
    <s v="jacinto.santamaria@unirioja.es"/>
    <n v="3"/>
    <m/>
    <n v="504"/>
    <s v="PROFESOR TITULAR UNIVERSIDAD"/>
    <s v="C01"/>
    <s v="TIEMPO COMPLETO"/>
    <s v="2017-09-15 00:00:00.0"/>
    <s v="null"/>
    <s v="DF31894"/>
    <s v="TITULAR DE UNIVERSIDAD"/>
    <s v="R110"/>
    <x v="10"/>
    <n v="305"/>
    <s v="EXPRESIÓN GRÁFICA EN LA INGENIERÍA"/>
  </r>
  <r>
    <x v="17"/>
    <n v="72785742"/>
    <x v="5"/>
    <n v="839"/>
    <s v="075I"/>
    <s v="GRUPO-B1"/>
    <s v="Expresión gráfica y DAO"/>
    <s v="GI"/>
    <s v="GRUPO DE INFORMÁTICA"/>
    <s v="075I"/>
    <s v="INFORMÁTICA DE EXPRESIÓN GRÁFICA Y DAO"/>
    <s v="GRUPO-B1"/>
    <s v="Grupo de Informática de Expresión gráfica y DAO"/>
    <s v="1S"/>
    <n v="72785742"/>
    <s v="TARANCÓN"/>
    <s v="ANDRÉS"/>
    <s v="EFRÉN"/>
    <s v="TARANCÓN ANDRÉS, EFRÉN"/>
    <x v="1"/>
    <x v="0"/>
    <x v="1"/>
    <m/>
    <m/>
    <s v="eftaranc"/>
    <s v="efren.tarancon@unirioja.es"/>
    <n v="3"/>
    <m/>
    <n v="532"/>
    <s v="LABORAL DOCENTE-ASOCIADO"/>
    <s v="P03"/>
    <s v="TIEMPO PARCIAL (3+3 HORAS)"/>
    <s v="2018-09-17 00:00:00.0"/>
    <s v="2019-09-14 00:00:00.0"/>
    <s v="PI101378"/>
    <s v="PROFESOR ASOCIADO"/>
    <s v="R110"/>
    <x v="10"/>
    <n v="305"/>
    <s v="EXPRESIÓN GRÁFICA EN LA INGENIERÍA"/>
  </r>
  <r>
    <x v="18"/>
    <n v="16509086"/>
    <x v="5"/>
    <n v="839"/>
    <s v="075G"/>
    <s v="GRUPO-A"/>
    <s v="Expresión gráfica y DAO"/>
    <s v="GG"/>
    <s v="GRUPO GRANDE"/>
    <s v="075G"/>
    <s v="GRUPO GRANDE DE EXPRESIÓN GRÁFICA Y DAO"/>
    <s v="GRUPO-A"/>
    <s v="Grupo Grande de EXPRESIÓN GRÁFICA Y DAO"/>
    <s v="1S"/>
    <n v="16509086"/>
    <s v="SANZ"/>
    <s v="ADÁN"/>
    <s v="FÉLIX"/>
    <s v="SANZ ADÁN, FÉLIX"/>
    <x v="1"/>
    <x v="0"/>
    <x v="0"/>
    <m/>
    <m/>
    <s v="fesanz"/>
    <s v="felix.sanz@unirioja.es"/>
    <n v="3"/>
    <m/>
    <n v="500"/>
    <s v="CATEDRATICO DE UNIVERSIDAD"/>
    <s v="C01"/>
    <s v="TIEMPO COMPLETO"/>
    <s v="2007-05-13 00:00:00.0"/>
    <s v="null"/>
    <s v="DF100094"/>
    <s v="CATEDRÁTICO DE UNIVERSIDAD"/>
    <s v="R110"/>
    <x v="10"/>
    <n v="305"/>
    <s v="EXPRESIÓN GRÁFICA EN LA INGENIERÍA"/>
  </r>
  <r>
    <x v="18"/>
    <n v="16526587"/>
    <x v="5"/>
    <n v="839"/>
    <s v="075I"/>
    <s v="GRUPO-A1"/>
    <s v="Expresión gráfica y DAO"/>
    <s v="GI"/>
    <s v="GRUPO DE INFORMÁTICA"/>
    <s v="075I"/>
    <s v="INFORMÁTICA DE EXPRESIÓN GRÁFICA Y DAO"/>
    <s v="GRUPO-A1"/>
    <s v="Grupo de Informática de Expresión gráfica y DAO"/>
    <s v="1S"/>
    <n v="16526587"/>
    <s v="SANTAMARÍA"/>
    <s v="PEÑA"/>
    <s v="JACINTO"/>
    <s v="SANTAMARÍA PEÑA, JACINTO"/>
    <x v="1"/>
    <x v="0"/>
    <x v="0"/>
    <m/>
    <m/>
    <s v="jasanta"/>
    <s v="jacinto.santamaria@unirioja.es"/>
    <n v="3"/>
    <m/>
    <n v="504"/>
    <s v="PROFESOR TITULAR UNIVERSIDAD"/>
    <s v="C01"/>
    <s v="TIEMPO COMPLETO"/>
    <s v="2017-09-15 00:00:00.0"/>
    <s v="null"/>
    <s v="DF31894"/>
    <s v="TITULAR DE UNIVERSIDAD"/>
    <s v="R110"/>
    <x v="10"/>
    <n v="305"/>
    <s v="EXPRESIÓN GRÁFICA EN LA INGENIERÍA"/>
  </r>
  <r>
    <x v="18"/>
    <n v="72785742"/>
    <x v="5"/>
    <n v="839"/>
    <s v="075I"/>
    <s v="GRUPO-B1"/>
    <s v="Expresión gráfica y DAO"/>
    <s v="GI"/>
    <s v="GRUPO DE INFORMÁTICA"/>
    <s v="075I"/>
    <s v="INFORMÁTICA DE EXPRESIÓN GRÁFICA Y DAO"/>
    <s v="GRUPO-B1"/>
    <s v="Grupo de Informática de Expresión gráfica y DAO"/>
    <s v="1S"/>
    <n v="72785742"/>
    <s v="TARANCÓN"/>
    <s v="ANDRÉS"/>
    <s v="EFRÉN"/>
    <s v="TARANCÓN ANDRÉS, EFRÉN"/>
    <x v="1"/>
    <x v="0"/>
    <x v="1"/>
    <m/>
    <m/>
    <s v="eftaranc"/>
    <s v="efren.tarancon@unirioja.es"/>
    <n v="3"/>
    <m/>
    <n v="532"/>
    <s v="LABORAL DOCENTE-ASOCIADO"/>
    <s v="P03"/>
    <s v="TIEMPO PARCIAL (3+3 HORAS)"/>
    <s v="2018-09-17 00:00:00.0"/>
    <s v="2019-09-14 00:00:00.0"/>
    <s v="PI101378"/>
    <s v="PROFESOR ASOCIADO"/>
    <s v="R110"/>
    <x v="10"/>
    <n v="305"/>
    <s v="EXPRESIÓN GRÁFICA EN LA INGENIERÍA"/>
  </r>
  <r>
    <x v="11"/>
    <n v="13122718"/>
    <x v="4"/>
    <n v="840"/>
    <s v="076G"/>
    <s v="GRUPO-A"/>
    <s v="Mecánica"/>
    <s v="GG"/>
    <s v="GRUPO GRANDE"/>
    <s v="076G"/>
    <s v="GRUPO GRANDE DE MECÁNICA"/>
    <s v="GRUPO-A"/>
    <s v="Grupo Grande de MECÁNICA"/>
    <s v="1S"/>
    <n v="13122718"/>
    <s v="SIERRA"/>
    <s v="MURILLO"/>
    <s v="JOSÉ DANIEL"/>
    <s v="SIERRA MURILLO, JOSÉ DANIEL"/>
    <x v="1"/>
    <x v="0"/>
    <x v="0"/>
    <m/>
    <m/>
    <s v="dsierra"/>
    <s v="daniel.sierra@unirioja.es"/>
    <n v="4"/>
    <n v="4"/>
    <n v="534"/>
    <s v="CONTRATADO DOCTOR -TIPO 1"/>
    <s v="C01"/>
    <s v="TIEMPO COMPLETO"/>
    <s v="2007-02-13 00:00:00.0"/>
    <s v="null"/>
    <s v="LD100611"/>
    <s v="PROFESOR CONTRATADO DOCTOR"/>
    <s v="R112"/>
    <x v="8"/>
    <n v="385"/>
    <s v="FÍSICA APLICADA"/>
  </r>
  <r>
    <x v="16"/>
    <n v="13122718"/>
    <x v="5"/>
    <n v="840"/>
    <s v="076G"/>
    <s v="GRUPO-A"/>
    <s v="Mecánica"/>
    <s v="GG"/>
    <s v="GRUPO GRANDE"/>
    <s v="076G"/>
    <s v="GRUPO GRANDE DE MECÁNICA"/>
    <s v="GRUPO-A"/>
    <s v="Grupo Grande de MECÁNICA"/>
    <s v="1S"/>
    <n v="13122718"/>
    <s v="SIERRA"/>
    <s v="MURILLO"/>
    <s v="JOSÉ DANIEL"/>
    <s v="SIERRA MURILLO, JOSÉ DANIEL"/>
    <x v="1"/>
    <x v="0"/>
    <x v="0"/>
    <m/>
    <m/>
    <s v="dsierra"/>
    <s v="daniel.sierra@unirioja.es"/>
    <n v="4"/>
    <m/>
    <n v="534"/>
    <s v="CONTRATADO DOCTOR -TIPO 1"/>
    <s v="C01"/>
    <s v="TIEMPO COMPLETO"/>
    <s v="2007-02-13 00:00:00.0"/>
    <s v="null"/>
    <s v="LD100611"/>
    <s v="PROFESOR CONTRATADO DOCTOR"/>
    <s v="R112"/>
    <x v="8"/>
    <n v="385"/>
    <s v="FÍSICA APLICADA"/>
  </r>
  <r>
    <x v="17"/>
    <n v="13122718"/>
    <x v="5"/>
    <n v="840"/>
    <s v="076G"/>
    <s v="GRUPO-A"/>
    <s v="Mecánica"/>
    <s v="GG"/>
    <s v="GRUPO GRANDE"/>
    <s v="076G"/>
    <s v="GRUPO GRANDE DE MECÁNICA"/>
    <s v="GRUPO-A"/>
    <s v="Grupo Grande de MECÁNICA"/>
    <s v="1S"/>
    <n v="13122718"/>
    <s v="SIERRA"/>
    <s v="MURILLO"/>
    <s v="JOSÉ DANIEL"/>
    <s v="SIERRA MURILLO, JOSÉ DANIEL"/>
    <x v="1"/>
    <x v="0"/>
    <x v="0"/>
    <m/>
    <m/>
    <s v="dsierra"/>
    <s v="daniel.sierra@unirioja.es"/>
    <n v="4"/>
    <m/>
    <n v="534"/>
    <s v="CONTRATADO DOCTOR -TIPO 1"/>
    <s v="C01"/>
    <s v="TIEMPO COMPLETO"/>
    <s v="2007-02-13 00:00:00.0"/>
    <s v="null"/>
    <s v="LD100611"/>
    <s v="PROFESOR CONTRATADO DOCTOR"/>
    <s v="R112"/>
    <x v="8"/>
    <n v="385"/>
    <s v="FÍSICA APLICADA"/>
  </r>
  <r>
    <x v="18"/>
    <n v="13122718"/>
    <x v="5"/>
    <n v="840"/>
    <s v="076G"/>
    <s v="GRUPO-A"/>
    <s v="Mecánica"/>
    <s v="GG"/>
    <s v="GRUPO GRANDE"/>
    <s v="076G"/>
    <s v="GRUPO GRANDE DE MECÁNICA"/>
    <s v="GRUPO-A"/>
    <s v="Grupo Grande de MECÁNICA"/>
    <s v="1S"/>
    <n v="13122718"/>
    <s v="SIERRA"/>
    <s v="MURILLO"/>
    <s v="JOSÉ DANIEL"/>
    <s v="SIERRA MURILLO, JOSÉ DANIEL"/>
    <x v="1"/>
    <x v="0"/>
    <x v="0"/>
    <m/>
    <m/>
    <s v="dsierra"/>
    <s v="daniel.sierra@unirioja.es"/>
    <n v="4"/>
    <m/>
    <n v="534"/>
    <s v="CONTRATADO DOCTOR -TIPO 1"/>
    <s v="C01"/>
    <s v="TIEMPO COMPLETO"/>
    <s v="2007-02-13 00:00:00.0"/>
    <s v="null"/>
    <s v="LD100611"/>
    <s v="PROFESOR CONTRATADO DOCTOR"/>
    <s v="R112"/>
    <x v="8"/>
    <n v="385"/>
    <s v="FÍSICA APLICADA"/>
  </r>
  <r>
    <x v="16"/>
    <n v="13141259"/>
    <x v="5"/>
    <n v="841"/>
    <s v="077G"/>
    <s v="GRUPO-A"/>
    <s v="Electricidad y magnetismo"/>
    <s v="GG"/>
    <s v="GRUPO GRANDE"/>
    <s v="077G"/>
    <s v="GRUPO GRANDE DE ELECTRICIDAD Y MAGNETISMO"/>
    <s v="GRUPO-A"/>
    <s v="Grupo Grande de ELECTRICIDAD Y MAGNETISMO"/>
    <s v="2S"/>
    <n v="13141259"/>
    <s v="LARA"/>
    <s v="SANTILLÁN"/>
    <s v="PEDRO MARÍA"/>
    <s v="LARA SANTILLÁN, PEDRO MARÍA"/>
    <x v="1"/>
    <x v="0"/>
    <x v="0"/>
    <m/>
    <m/>
    <s v="pemarala"/>
    <s v="pedro.lara@unirioja.es"/>
    <n v="2"/>
    <n v="2"/>
    <n v="504"/>
    <s v="PROFESOR TITULAR UNIVERSIDAD"/>
    <s v="C01"/>
    <s v="TIEMPO COMPLETO"/>
    <s v="2016-09-15 00:00:00.0"/>
    <s v="null"/>
    <s v="DF100045"/>
    <s v="TITULAR UNIVERSIDAD"/>
    <s v="R109"/>
    <x v="9"/>
    <n v="535"/>
    <s v="INGENIERÍA ELÉCTRICA"/>
  </r>
  <r>
    <x v="16"/>
    <n v="16557336"/>
    <x v="5"/>
    <n v="841"/>
    <s v="077G"/>
    <s v="GRUPO-A"/>
    <s v="Electricidad y magnetismo"/>
    <s v="GG"/>
    <s v="GRUPO GRANDE"/>
    <s v="077G"/>
    <s v="GRUPO GRANDE DE ELECTRICIDAD Y MAGNETISMO"/>
    <s v="GRUPO-A"/>
    <s v="Grupo Grande de ELECTRICIDAD Y MAGNETISMO"/>
    <s v="2S"/>
    <n v="16557336"/>
    <s v="BLANCO"/>
    <s v="BARRERO"/>
    <s v="JUAN MANUEL"/>
    <s v="BLANCO BARRERO, JUAN MANUEL"/>
    <x v="0"/>
    <x v="0"/>
    <x v="0"/>
    <m/>
    <m/>
    <s v="jbblanco"/>
    <s v="juan-manuel.blanco@unirioja.es"/>
    <n v="2"/>
    <n v="2"/>
    <n v="504"/>
    <s v="PROFESOR TITULAR UNIVERSIDAD"/>
    <s v="C01"/>
    <s v="TIEMPO COMPLETO"/>
    <s v="2015-11-13 00:00:00.0"/>
    <s v="null"/>
    <s v="DF100035"/>
    <s v="PROFESOR TITULAR DE UNIVERSIDAD"/>
    <s v="R109"/>
    <x v="9"/>
    <n v="535"/>
    <s v="INGENIERÍA ELÉCTRICA"/>
  </r>
  <r>
    <x v="16"/>
    <n v="16571904"/>
    <x v="5"/>
    <n v="841"/>
    <s v="077L"/>
    <s v="GRUPO-A2"/>
    <s v="Electricidad y magnetismo"/>
    <s v="GL"/>
    <s v="GRUPO DE LABORATORIO"/>
    <s v="077L"/>
    <s v="LABORATORIO DE ELECTRICIDAD Y MAGNETISMO"/>
    <s v="GRUPO-A2"/>
    <s v="Grupo de Laboratorio de Electricidad y magnetismo"/>
    <s v="2S"/>
    <n v="16571904"/>
    <s v="SÁINZ"/>
    <s v="ESCRICH"/>
    <s v="CARLOS"/>
    <s v="SÁINZ ESCRICH, CARLOS"/>
    <x v="1"/>
    <x v="0"/>
    <x v="1"/>
    <m/>
    <m/>
    <s v="casainz"/>
    <s v="carlos.sainz@alum.unirioja.es"/>
    <n v="0.7"/>
    <n v="0.7"/>
    <n v="536"/>
    <s v="PROFESOR INTERINO"/>
    <s v="P03"/>
    <s v="TIEMPO PARCIAL (3+3 HORAS)"/>
    <s v="2019-03-29 00:00:00.0"/>
    <s v="2019-07-25 00:00:00.0"/>
    <s v="PI101526"/>
    <s v="PROFESOR CONTRATADO INTERINO"/>
    <s v="R109"/>
    <x v="9"/>
    <n v="785"/>
    <s v="TECNOLOGÍA ELECTRÓNICA"/>
  </r>
  <r>
    <x v="17"/>
    <n v="16571904"/>
    <x v="5"/>
    <n v="841"/>
    <s v="077L"/>
    <s v="GRUPO-A2"/>
    <s v="Electricidad y magnetismo"/>
    <s v="GL"/>
    <s v="GRUPO DE LABORATORIO"/>
    <s v="077L"/>
    <s v="LABORATORIO DE ELECTRICIDAD Y MAGNETISMO"/>
    <s v="GRUPO-A2"/>
    <s v="Grupo de Laboratorio de Electricidad y magnetismo"/>
    <s v="2S"/>
    <n v="16571904"/>
    <s v="SÁINZ"/>
    <s v="ESCRICH"/>
    <s v="CARLOS"/>
    <s v="SÁINZ ESCRICH, CARLOS"/>
    <x v="1"/>
    <x v="0"/>
    <x v="1"/>
    <m/>
    <m/>
    <s v="casainz"/>
    <s v="carlos.sainz@alum.unirioja.es"/>
    <n v="0.7"/>
    <m/>
    <n v="536"/>
    <s v="PROFESOR INTERINO"/>
    <s v="P03"/>
    <s v="TIEMPO PARCIAL (3+3 HORAS)"/>
    <s v="2019-03-29 00:00:00.0"/>
    <s v="2019-07-25 00:00:00.0"/>
    <s v="PI101526"/>
    <s v="PROFESOR CONTRATADO INTERINO"/>
    <s v="R109"/>
    <x v="9"/>
    <n v="785"/>
    <s v="TECNOLOGÍA ELECTRÓNICA"/>
  </r>
  <r>
    <x v="18"/>
    <n v="16557336"/>
    <x v="5"/>
    <n v="841"/>
    <s v="077G"/>
    <s v="GRUPO-A"/>
    <s v="Electricidad y magnetismo"/>
    <s v="GG"/>
    <s v="GRUPO GRANDE"/>
    <s v="077G"/>
    <s v="GRUPO GRANDE DE ELECTRICIDAD Y MAGNETISMO"/>
    <s v="GRUPO-A"/>
    <s v="Grupo Grande de ELECTRICIDAD Y MAGNETISMO"/>
    <s v="2S"/>
    <n v="16557336"/>
    <s v="BLANCO"/>
    <s v="BARRERO"/>
    <s v="JUAN MANUEL"/>
    <s v="BLANCO BARRERO, JUAN MANUEL"/>
    <x v="0"/>
    <x v="0"/>
    <x v="0"/>
    <m/>
    <m/>
    <s v="jbblanco"/>
    <s v="juan-manuel.blanco@unirioja.es"/>
    <n v="2"/>
    <m/>
    <n v="504"/>
    <s v="PROFESOR TITULAR UNIVERSIDAD"/>
    <s v="C01"/>
    <s v="TIEMPO COMPLETO"/>
    <s v="2015-11-13 00:00:00.0"/>
    <s v="null"/>
    <s v="DF100035"/>
    <s v="PROFESOR TITULAR DE UNIVERSIDAD"/>
    <s v="R109"/>
    <x v="9"/>
    <n v="535"/>
    <s v="INGENIERÍA ELÉCTRICA"/>
  </r>
  <r>
    <x v="18"/>
    <n v="16571904"/>
    <x v="5"/>
    <n v="841"/>
    <s v="077L"/>
    <s v="GRUPO-A2"/>
    <s v="Electricidad y magnetismo"/>
    <s v="GL"/>
    <s v="GRUPO DE LABORATORIO"/>
    <s v="077L"/>
    <s v="LABORATORIO DE ELECTRICIDAD Y MAGNETISMO"/>
    <s v="GRUPO-A2"/>
    <s v="Grupo de Laboratorio de Electricidad y magnetismo"/>
    <s v="2S"/>
    <n v="16571904"/>
    <s v="SÁINZ"/>
    <s v="ESCRICH"/>
    <s v="CARLOS"/>
    <s v="SÁINZ ESCRICH, CARLOS"/>
    <x v="1"/>
    <x v="0"/>
    <x v="1"/>
    <m/>
    <m/>
    <s v="casainz"/>
    <s v="carlos.sainz@alum.unirioja.es"/>
    <n v="0.7"/>
    <m/>
    <n v="536"/>
    <s v="PROFESOR INTERINO"/>
    <s v="P03"/>
    <s v="TIEMPO PARCIAL (3+3 HORAS)"/>
    <s v="2019-03-29 00:00:00.0"/>
    <s v="2019-07-25 00:00:00.0"/>
    <s v="PI101526"/>
    <s v="PROFESOR CONTRATADO INTERINO"/>
    <s v="R109"/>
    <x v="9"/>
    <n v="785"/>
    <s v="TECNOLOGÍA ELECTRÓNICA"/>
  </r>
  <r>
    <x v="16"/>
    <n v="16508509"/>
    <x v="5"/>
    <n v="842"/>
    <s v="078G"/>
    <s v="GRUPO-A"/>
    <s v="Termodinámica"/>
    <s v="GG"/>
    <s v="GRUPO GRANDE"/>
    <s v="078G"/>
    <s v="GRUPO GRANDE DE TERMODINÁMICA"/>
    <s v="GRUPO-A"/>
    <s v="Grupo Grande de TERMODINÁMICA"/>
    <s v="2S"/>
    <n v="16508509"/>
    <s v="JUÁREZ"/>
    <s v="CASTELLÓ"/>
    <s v="MANUEL CELSO"/>
    <s v="JUÁREZ CASTELLÓ, MANUEL CELSO"/>
    <x v="1"/>
    <x v="0"/>
    <x v="0"/>
    <m/>
    <m/>
    <s v="mcjuarez"/>
    <s v="manuel.juarez@unirioja.es"/>
    <n v="2"/>
    <n v="2"/>
    <n v="500"/>
    <s v="CATEDRATICO DE UNIVERSIDAD"/>
    <s v="C01"/>
    <s v="TIEMPO COMPLETO"/>
    <s v="2018-12-05 00:00:00.0"/>
    <s v="null"/>
    <s v="DF100377"/>
    <s v="CATEDRÁTICO DE UNIVERSIDAD"/>
    <s v="R110"/>
    <x v="10"/>
    <n v="590"/>
    <s v="MÁQUINAS Y MOTORES TÉRMICOS"/>
  </r>
  <r>
    <x v="16"/>
    <n v="16623516"/>
    <x v="5"/>
    <n v="842"/>
    <s v="078G"/>
    <s v="GRUPO-A"/>
    <s v="Termodinámica"/>
    <s v="GG"/>
    <s v="GRUPO GRANDE"/>
    <s v="078G"/>
    <s v="GRUPO GRANDE DE TERMODINÁMICA"/>
    <s v="GRUPO-A"/>
    <s v="Grupo Grande de TERMODINÁMICA"/>
    <s v="2S"/>
    <n v="16623516"/>
    <s v="BAÑARES"/>
    <s v="PALACIOS"/>
    <s v="PAULA"/>
    <s v="BAÑARES PALACIOS, PAULA"/>
    <x v="1"/>
    <x v="0"/>
    <x v="1"/>
    <m/>
    <m/>
    <s v="pabanare"/>
    <s v="paula.banares@unirioja.es"/>
    <n v="2"/>
    <n v="2"/>
    <n v="536"/>
    <s v="PROFESOR INTERINO"/>
    <s v="P06"/>
    <s v="TIEMPO PARCIAL (6+6 HORAS)"/>
    <s v="2018-09-18 00:00:00.0"/>
    <s v="null"/>
    <s v="PI101276"/>
    <s v="PROFESOR CONTRATADO INTERINO"/>
    <s v="R112"/>
    <x v="8"/>
    <n v="385"/>
    <s v="FÍSICA APLICADA"/>
  </r>
  <r>
    <x v="16"/>
    <n v="16535939"/>
    <x v="5"/>
    <n v="842"/>
    <s v="078I"/>
    <s v="GRUPO-A1"/>
    <s v="Termodinámica"/>
    <s v="GI"/>
    <s v="GRUPO DE INFORMÁTICA"/>
    <s v="078I"/>
    <s v="INFORMÁTICA DE TERMODINÁMICA"/>
    <s v="GRUPO-A1"/>
    <s v="Grupo de Informática de Termodinámica"/>
    <s v="2S"/>
    <n v="16535939"/>
    <s v="MENDÍVIL"/>
    <s v="GIRO"/>
    <s v="MANUEL ANTONIO"/>
    <s v="MENDÍVIL GIRO, MANUEL ANTONIO"/>
    <x v="0"/>
    <x v="0"/>
    <x v="0"/>
    <m/>
    <m/>
    <s v="mamendiv"/>
    <s v="manuel-antonio.mendivil@unirioja.es"/>
    <n v="1"/>
    <n v="1"/>
    <n v="532"/>
    <s v="LABORAL DOCENTE-ASOCIADO"/>
    <s v="P04"/>
    <s v="TIEMPO PARCIAL (4+4 HORAS)"/>
    <s v="2016-09-15 00:00:00.0"/>
    <s v="2019-09-14 00:00:00.0"/>
    <s v="PI101042"/>
    <s v="PROFESOR ASOCIADO"/>
    <s v="R110"/>
    <x v="10"/>
    <n v="590"/>
    <s v="MÁQUINAS Y MOTORES TÉRMICOS"/>
  </r>
  <r>
    <x v="17"/>
    <n v="16508509"/>
    <x v="5"/>
    <n v="842"/>
    <s v="078G"/>
    <s v="GRUPO-A"/>
    <s v="Termodinámica"/>
    <s v="GG"/>
    <s v="GRUPO GRANDE"/>
    <s v="078G"/>
    <s v="GRUPO GRANDE DE TERMODINÁMICA"/>
    <s v="GRUPO-A"/>
    <s v="Grupo Grande de TERMODINÁMICA"/>
    <s v="2S"/>
    <n v="16508509"/>
    <s v="JUÁREZ"/>
    <s v="CASTELLÓ"/>
    <s v="MANUEL CELSO"/>
    <s v="JUÁREZ CASTELLÓ, MANUEL CELSO"/>
    <x v="1"/>
    <x v="0"/>
    <x v="0"/>
    <m/>
    <m/>
    <s v="mcjuarez"/>
    <s v="manuel.juarez@unirioja.es"/>
    <n v="2"/>
    <m/>
    <n v="500"/>
    <s v="CATEDRATICO DE UNIVERSIDAD"/>
    <s v="C01"/>
    <s v="TIEMPO COMPLETO"/>
    <s v="2018-12-05 00:00:00.0"/>
    <s v="null"/>
    <s v="DF100377"/>
    <s v="CATEDRÁTICO DE UNIVERSIDAD"/>
    <s v="R110"/>
    <x v="10"/>
    <n v="590"/>
    <s v="MÁQUINAS Y MOTORES TÉRMICOS"/>
  </r>
  <r>
    <x v="17"/>
    <n v="16623516"/>
    <x v="5"/>
    <n v="842"/>
    <s v="078G"/>
    <s v="GRUPO-A"/>
    <s v="Termodinámica"/>
    <s v="GG"/>
    <s v="GRUPO GRANDE"/>
    <s v="078G"/>
    <s v="GRUPO GRANDE DE TERMODINÁMICA"/>
    <s v="GRUPO-A"/>
    <s v="Grupo Grande de TERMODINÁMICA"/>
    <s v="2S"/>
    <n v="16623516"/>
    <s v="BAÑARES"/>
    <s v="PALACIOS"/>
    <s v="PAULA"/>
    <s v="BAÑARES PALACIOS, PAULA"/>
    <x v="1"/>
    <x v="0"/>
    <x v="1"/>
    <m/>
    <m/>
    <s v="pabanare"/>
    <s v="paula.banares@unirioja.es"/>
    <n v="2"/>
    <m/>
    <n v="536"/>
    <s v="PROFESOR INTERINO"/>
    <s v="P06"/>
    <s v="TIEMPO PARCIAL (6+6 HORAS)"/>
    <s v="2018-09-18 00:00:00.0"/>
    <s v="null"/>
    <s v="PI101276"/>
    <s v="PROFESOR CONTRATADO INTERINO"/>
    <s v="R112"/>
    <x v="8"/>
    <n v="385"/>
    <s v="FÍSICA APLICADA"/>
  </r>
  <r>
    <x v="17"/>
    <n v="16535939"/>
    <x v="5"/>
    <n v="842"/>
    <s v="078I"/>
    <s v="GRUPO-A1"/>
    <s v="Termodinámica"/>
    <s v="GI"/>
    <s v="GRUPO DE INFORMÁTICA"/>
    <s v="078I"/>
    <s v="INFORMÁTICA DE TERMODINÁMICA"/>
    <s v="GRUPO-A1"/>
    <s v="Grupo de Informática de Termodinámica"/>
    <s v="2S"/>
    <n v="16535939"/>
    <s v="MENDÍVIL"/>
    <s v="GIRO"/>
    <s v="MANUEL ANTONIO"/>
    <s v="MENDÍVIL GIRO, MANUEL ANTONIO"/>
    <x v="0"/>
    <x v="0"/>
    <x v="0"/>
    <m/>
    <m/>
    <s v="mamendiv"/>
    <s v="manuel-antonio.mendivil@unirioja.es"/>
    <n v="1"/>
    <m/>
    <n v="532"/>
    <s v="LABORAL DOCENTE-ASOCIADO"/>
    <s v="P04"/>
    <s v="TIEMPO PARCIAL (4+4 HORAS)"/>
    <s v="2016-09-15 00:00:00.0"/>
    <s v="2019-09-14 00:00:00.0"/>
    <s v="PI101042"/>
    <s v="PROFESOR ASOCIADO"/>
    <s v="R110"/>
    <x v="10"/>
    <n v="590"/>
    <s v="MÁQUINAS Y MOTORES TÉRMICOS"/>
  </r>
  <r>
    <x v="18"/>
    <n v="16508509"/>
    <x v="5"/>
    <n v="842"/>
    <s v="078G"/>
    <s v="GRUPO-A"/>
    <s v="Termodinámica"/>
    <s v="GG"/>
    <s v="GRUPO GRANDE"/>
    <s v="078G"/>
    <s v="GRUPO GRANDE DE TERMODINÁMICA"/>
    <s v="GRUPO-A"/>
    <s v="Grupo Grande de TERMODINÁMICA"/>
    <s v="2S"/>
    <n v="16508509"/>
    <s v="JUÁREZ"/>
    <s v="CASTELLÓ"/>
    <s v="MANUEL CELSO"/>
    <s v="JUÁREZ CASTELLÓ, MANUEL CELSO"/>
    <x v="1"/>
    <x v="0"/>
    <x v="0"/>
    <m/>
    <m/>
    <s v="mcjuarez"/>
    <s v="manuel.juarez@unirioja.es"/>
    <n v="2"/>
    <m/>
    <n v="500"/>
    <s v="CATEDRATICO DE UNIVERSIDAD"/>
    <s v="C01"/>
    <s v="TIEMPO COMPLETO"/>
    <s v="2018-12-05 00:00:00.0"/>
    <s v="null"/>
    <s v="DF100377"/>
    <s v="CATEDRÁTICO DE UNIVERSIDAD"/>
    <s v="R110"/>
    <x v="10"/>
    <n v="590"/>
    <s v="MÁQUINAS Y MOTORES TÉRMICOS"/>
  </r>
  <r>
    <x v="18"/>
    <n v="16623516"/>
    <x v="5"/>
    <n v="842"/>
    <s v="078G"/>
    <s v="GRUPO-A"/>
    <s v="Termodinámica"/>
    <s v="GG"/>
    <s v="GRUPO GRANDE"/>
    <s v="078G"/>
    <s v="GRUPO GRANDE DE TERMODINÁMICA"/>
    <s v="GRUPO-A"/>
    <s v="Grupo Grande de TERMODINÁMICA"/>
    <s v="2S"/>
    <n v="16623516"/>
    <s v="BAÑARES"/>
    <s v="PALACIOS"/>
    <s v="PAULA"/>
    <s v="BAÑARES PALACIOS, PAULA"/>
    <x v="1"/>
    <x v="0"/>
    <x v="1"/>
    <m/>
    <m/>
    <s v="pabanare"/>
    <s v="paula.banares@unirioja.es"/>
    <n v="2"/>
    <m/>
    <n v="536"/>
    <s v="PROFESOR INTERINO"/>
    <s v="P06"/>
    <s v="TIEMPO PARCIAL (6+6 HORAS)"/>
    <s v="2018-09-18 00:00:00.0"/>
    <s v="null"/>
    <s v="PI101276"/>
    <s v="PROFESOR CONTRATADO INTERINO"/>
    <s v="R112"/>
    <x v="8"/>
    <n v="385"/>
    <s v="FÍSICA APLICADA"/>
  </r>
  <r>
    <x v="18"/>
    <n v="16535939"/>
    <x v="5"/>
    <n v="842"/>
    <s v="078I"/>
    <s v="GRUPO-A1"/>
    <s v="Termodinámica"/>
    <s v="GI"/>
    <s v="GRUPO DE INFORMÁTICA"/>
    <s v="078I"/>
    <s v="INFORMÁTICA DE TERMODINÁMICA"/>
    <s v="GRUPO-A1"/>
    <s v="Grupo de Informática de Termodinámica"/>
    <s v="2S"/>
    <n v="16535939"/>
    <s v="MENDÍVIL"/>
    <s v="GIRO"/>
    <s v="MANUEL ANTONIO"/>
    <s v="MENDÍVIL GIRO, MANUEL ANTONIO"/>
    <x v="0"/>
    <x v="0"/>
    <x v="0"/>
    <m/>
    <m/>
    <s v="mamendiv"/>
    <s v="manuel-antonio.mendivil@unirioja.es"/>
    <n v="1"/>
    <m/>
    <n v="532"/>
    <s v="LABORAL DOCENTE-ASOCIADO"/>
    <s v="P04"/>
    <s v="TIEMPO PARCIAL (4+4 HORAS)"/>
    <s v="2016-09-15 00:00:00.0"/>
    <s v="2019-09-14 00:00:00.0"/>
    <s v="PI101042"/>
    <s v="PROFESOR ASOCIADO"/>
    <s v="R110"/>
    <x v="10"/>
    <n v="590"/>
    <s v="MÁQUINAS Y MOTORES TÉRMICOS"/>
  </r>
  <r>
    <x v="16"/>
    <n v="16567689"/>
    <x v="5"/>
    <n v="843"/>
    <s v="079G"/>
    <s v="GRUPO-A"/>
    <s v="Informática"/>
    <s v="GG"/>
    <s v="GRUPO GRANDE"/>
    <s v="079G"/>
    <s v="GRUPO GRANDE DE INFORMÁTICA"/>
    <s v="GRUPO-A"/>
    <s v="Grupo Grande de INFORMÁTICA"/>
    <s v="2S"/>
    <n v="16567689"/>
    <s v="SÁENZ DE CABEZÓN"/>
    <s v="IRIGARAY"/>
    <s v="EDUARDO"/>
    <s v="SÁENZ DE CABEZÓN IRIGARAY, EDUARDO"/>
    <x v="0"/>
    <x v="0"/>
    <x v="0"/>
    <m/>
    <m/>
    <s v="esaenz-d"/>
    <s v="eduardo.saenz-de-cabezon@unirioja.es"/>
    <n v="3"/>
    <n v="3"/>
    <n v="504"/>
    <s v="PROFESOR TITULAR UNIVERSIDAD"/>
    <s v="C01"/>
    <s v="TIEMPO COMPLETO"/>
    <s v="2018-12-18 00:00:00.0"/>
    <s v="null"/>
    <s v="DF100367"/>
    <s v="PROFESOR TITULAR DE UNIVERSIDAD"/>
    <s v="R111"/>
    <x v="7"/>
    <n v="570"/>
    <s v="LENGUAJES Y SISTEMAS INFORMÁTICOS"/>
  </r>
  <r>
    <x v="16"/>
    <n v="16622450"/>
    <x v="5"/>
    <n v="843"/>
    <s v="079I"/>
    <s v="GRUPO-A1"/>
    <s v="Informática"/>
    <s v="GI"/>
    <s v="GRUPO DE INFORMÁTICA"/>
    <s v="079I"/>
    <s v="INFORMÁTICA DE INFORMÁTICA"/>
    <s v="GRUPO-A1"/>
    <s v="Grupo Informático de Informática"/>
    <s v="2S"/>
    <n v="16622450"/>
    <s v="DIVASÓN"/>
    <s v="MALLAGARAY"/>
    <s v="JOSE"/>
    <s v="DIVASÓN MALLAGARAY, JOSE"/>
    <x v="1"/>
    <x v="0"/>
    <x v="0"/>
    <m/>
    <m/>
    <s v="jodivaso"/>
    <s v="jose.divason@unirioja.es"/>
    <n v="2.2000000000000002"/>
    <n v="2.2000000000000002"/>
    <n v="536"/>
    <s v="PROFESOR INTERINO"/>
    <s v="C01"/>
    <s v="TIEMPO COMPLETO"/>
    <s v="2017-09-15 00:00:00.0"/>
    <s v="null"/>
    <s v="PI101270"/>
    <s v="PROFESOR CONTRATADO INTERINO"/>
    <s v="R111"/>
    <x v="7"/>
    <n v="75"/>
    <s v="CIENCIA DE LA COMPUTACIÓN E INTELIGENCIA ARTIFICIA"/>
  </r>
  <r>
    <x v="16"/>
    <n v="77566977"/>
    <x v="5"/>
    <n v="843"/>
    <s v="079I"/>
    <s v="GRUPO-B1"/>
    <s v="Informática"/>
    <s v="GI"/>
    <s v="GRUPO DE INFORMÁTICA"/>
    <s v="079I"/>
    <s v="INFORMÁTICA DE INFORMÁTICA"/>
    <s v="GRUPO-B1"/>
    <s v="Grupo Informático de Informática"/>
    <s v="2S"/>
    <n v="77566977"/>
    <s v="LÓPEZ"/>
    <s v="GÓMEZ"/>
    <s v="ROSARIO"/>
    <s v="LÓPEZ GÓMEZ, ROSARIO"/>
    <x v="1"/>
    <x v="0"/>
    <x v="1"/>
    <m/>
    <m/>
    <s v="rolopez"/>
    <s v="rosario.lopez@unirioja.es"/>
    <n v="2.2000000000000002"/>
    <n v="2.2000000000000002"/>
    <n v="532"/>
    <s v="LABORAL DOCENTE-ASOCIADO"/>
    <s v="P05"/>
    <s v="TIEMPO PARCIAL (5+5 HORAS)"/>
    <s v="2018-09-17 00:00:00.0"/>
    <s v="2019-09-14 00:00:00.0"/>
    <s v="PI101387"/>
    <s v="PROFESOR ASOCIADO"/>
    <s v="R111"/>
    <x v="7"/>
    <n v="570"/>
    <s v="LENGUAJES Y SISTEMAS INFORMÁTICOS"/>
  </r>
  <r>
    <x v="17"/>
    <n v="16567689"/>
    <x v="5"/>
    <n v="843"/>
    <s v="079G"/>
    <s v="GRUPO-A"/>
    <s v="Informática"/>
    <s v="GG"/>
    <s v="GRUPO GRANDE"/>
    <s v="079G"/>
    <s v="GRUPO GRANDE DE INFORMÁTICA"/>
    <s v="GRUPO-A"/>
    <s v="Grupo Grande de INFORMÁTICA"/>
    <s v="2S"/>
    <n v="16567689"/>
    <s v="SÁENZ DE CABEZÓN"/>
    <s v="IRIGARAY"/>
    <s v="EDUARDO"/>
    <s v="SÁENZ DE CABEZÓN IRIGARAY, EDUARDO"/>
    <x v="0"/>
    <x v="0"/>
    <x v="0"/>
    <m/>
    <m/>
    <s v="esaenz-d"/>
    <s v="eduardo.saenz-de-cabezon@unirioja.es"/>
    <n v="3"/>
    <m/>
    <n v="504"/>
    <s v="PROFESOR TITULAR UNIVERSIDAD"/>
    <s v="C01"/>
    <s v="TIEMPO COMPLETO"/>
    <s v="2018-12-18 00:00:00.0"/>
    <s v="null"/>
    <s v="DF100367"/>
    <s v="PROFESOR TITULAR DE UNIVERSIDAD"/>
    <s v="R111"/>
    <x v="7"/>
    <n v="570"/>
    <s v="LENGUAJES Y SISTEMAS INFORMÁTICOS"/>
  </r>
  <r>
    <x v="17"/>
    <n v="16622450"/>
    <x v="5"/>
    <n v="843"/>
    <s v="079I"/>
    <s v="GRUPO-A1"/>
    <s v="Informática"/>
    <s v="GI"/>
    <s v="GRUPO DE INFORMÁTICA"/>
    <s v="079I"/>
    <s v="INFORMÁTICA DE INFORMÁTICA"/>
    <s v="GRUPO-A1"/>
    <s v="Grupo Informático de Informática"/>
    <s v="2S"/>
    <n v="16622450"/>
    <s v="DIVASÓN"/>
    <s v="MALLAGARAY"/>
    <s v="JOSE"/>
    <s v="DIVASÓN MALLAGARAY, JOSE"/>
    <x v="1"/>
    <x v="0"/>
    <x v="0"/>
    <m/>
    <m/>
    <s v="jodivaso"/>
    <s v="jose.divason@unirioja.es"/>
    <n v="2.2000000000000002"/>
    <m/>
    <n v="536"/>
    <s v="PROFESOR INTERINO"/>
    <s v="C01"/>
    <s v="TIEMPO COMPLETO"/>
    <s v="2017-09-15 00:00:00.0"/>
    <s v="null"/>
    <s v="PI101270"/>
    <s v="PROFESOR CONTRATADO INTERINO"/>
    <s v="R111"/>
    <x v="7"/>
    <n v="75"/>
    <s v="CIENCIA DE LA COMPUTACIÓN E INTELIGENCIA ARTIFICIA"/>
  </r>
  <r>
    <x v="17"/>
    <n v="77566977"/>
    <x v="5"/>
    <n v="843"/>
    <s v="079I"/>
    <s v="GRUPO-B1"/>
    <s v="Informática"/>
    <s v="GI"/>
    <s v="GRUPO DE INFORMÁTICA"/>
    <s v="079I"/>
    <s v="INFORMÁTICA DE INFORMÁTICA"/>
    <s v="GRUPO-B1"/>
    <s v="Grupo Informático de Informática"/>
    <s v="2S"/>
    <n v="77566977"/>
    <s v="LÓPEZ"/>
    <s v="GÓMEZ"/>
    <s v="ROSARIO"/>
    <s v="LÓPEZ GÓMEZ, ROSARIO"/>
    <x v="1"/>
    <x v="0"/>
    <x v="1"/>
    <m/>
    <m/>
    <s v="rolopez"/>
    <s v="rosario.lopez@unirioja.es"/>
    <n v="2.2000000000000002"/>
    <m/>
    <n v="532"/>
    <s v="LABORAL DOCENTE-ASOCIADO"/>
    <s v="P05"/>
    <s v="TIEMPO PARCIAL (5+5 HORAS)"/>
    <s v="2018-09-17 00:00:00.0"/>
    <s v="2019-09-14 00:00:00.0"/>
    <s v="PI101387"/>
    <s v="PROFESOR ASOCIADO"/>
    <s v="R111"/>
    <x v="7"/>
    <n v="570"/>
    <s v="LENGUAJES Y SISTEMAS INFORMÁTICOS"/>
  </r>
  <r>
    <x v="18"/>
    <n v="16567689"/>
    <x v="5"/>
    <n v="843"/>
    <s v="079G"/>
    <s v="GRUPO-A"/>
    <s v="Informática"/>
    <s v="GG"/>
    <s v="GRUPO GRANDE"/>
    <s v="079G"/>
    <s v="GRUPO GRANDE DE INFORMÁTICA"/>
    <s v="GRUPO-A"/>
    <s v="Grupo Grande de INFORMÁTICA"/>
    <s v="2S"/>
    <n v="16567689"/>
    <s v="SÁENZ DE CABEZÓN"/>
    <s v="IRIGARAY"/>
    <s v="EDUARDO"/>
    <s v="SÁENZ DE CABEZÓN IRIGARAY, EDUARDO"/>
    <x v="0"/>
    <x v="0"/>
    <x v="0"/>
    <m/>
    <m/>
    <s v="esaenz-d"/>
    <s v="eduardo.saenz-de-cabezon@unirioja.es"/>
    <n v="3"/>
    <m/>
    <n v="504"/>
    <s v="PROFESOR TITULAR UNIVERSIDAD"/>
    <s v="C01"/>
    <s v="TIEMPO COMPLETO"/>
    <s v="2018-12-18 00:00:00.0"/>
    <s v="null"/>
    <s v="DF100367"/>
    <s v="PROFESOR TITULAR DE UNIVERSIDAD"/>
    <s v="R111"/>
    <x v="7"/>
    <n v="570"/>
    <s v="LENGUAJES Y SISTEMAS INFORMÁTICOS"/>
  </r>
  <r>
    <x v="18"/>
    <n v="16622450"/>
    <x v="5"/>
    <n v="843"/>
    <s v="079I"/>
    <s v="GRUPO-A1"/>
    <s v="Informática"/>
    <s v="GI"/>
    <s v="GRUPO DE INFORMÁTICA"/>
    <s v="079I"/>
    <s v="INFORMÁTICA DE INFORMÁTICA"/>
    <s v="GRUPO-A1"/>
    <s v="Grupo Informático de Informática"/>
    <s v="2S"/>
    <n v="16622450"/>
    <s v="DIVASÓN"/>
    <s v="MALLAGARAY"/>
    <s v="JOSE"/>
    <s v="DIVASÓN MALLAGARAY, JOSE"/>
    <x v="1"/>
    <x v="0"/>
    <x v="0"/>
    <m/>
    <m/>
    <s v="jodivaso"/>
    <s v="jose.divason@unirioja.es"/>
    <n v="2.2000000000000002"/>
    <m/>
    <n v="536"/>
    <s v="PROFESOR INTERINO"/>
    <s v="C01"/>
    <s v="TIEMPO COMPLETO"/>
    <s v="2017-09-15 00:00:00.0"/>
    <s v="null"/>
    <s v="PI101270"/>
    <s v="PROFESOR CONTRATADO INTERINO"/>
    <s v="R111"/>
    <x v="7"/>
    <n v="75"/>
    <s v="CIENCIA DE LA COMPUTACIÓN E INTELIGENCIA ARTIFICIA"/>
  </r>
  <r>
    <x v="18"/>
    <n v="77566977"/>
    <x v="5"/>
    <n v="843"/>
    <s v="079I"/>
    <s v="GRUPO-B1"/>
    <s v="Informática"/>
    <s v="GI"/>
    <s v="GRUPO DE INFORMÁTICA"/>
    <s v="079I"/>
    <s v="INFORMÁTICA DE INFORMÁTICA"/>
    <s v="GRUPO-B1"/>
    <s v="Grupo Informático de Informática"/>
    <s v="2S"/>
    <n v="77566977"/>
    <s v="LÓPEZ"/>
    <s v="GÓMEZ"/>
    <s v="ROSARIO"/>
    <s v="LÓPEZ GÓMEZ, ROSARIO"/>
    <x v="1"/>
    <x v="0"/>
    <x v="1"/>
    <m/>
    <m/>
    <s v="rolopez"/>
    <s v="rosario.lopez@unirioja.es"/>
    <n v="2.2000000000000002"/>
    <m/>
    <n v="532"/>
    <s v="LABORAL DOCENTE-ASOCIADO"/>
    <s v="P05"/>
    <s v="TIEMPO PARCIAL (5+5 HORAS)"/>
    <s v="2018-09-17 00:00:00.0"/>
    <s v="2019-09-14 00:00:00.0"/>
    <s v="PI101387"/>
    <s v="PROFESOR ASOCIADO"/>
    <s v="R111"/>
    <x v="7"/>
    <n v="570"/>
    <s v="LENGUAJES Y SISTEMAS INFORMÁTICOS"/>
  </r>
  <r>
    <x v="16"/>
    <n v="16549295"/>
    <x v="5"/>
    <n v="844"/>
    <s v="080G"/>
    <s v="GRUPO-A"/>
    <s v="Matemáticas III"/>
    <s v="GG"/>
    <s v="GRUPO GRANDE"/>
    <s v="080G"/>
    <s v="GRUPO GRANDE DE MATEMÁTICAS III"/>
    <s v="GRUPO-A"/>
    <s v="Grupo Grande de MATEMÁTICAS III"/>
    <s v="2S"/>
    <n v="16549295"/>
    <s v="EZQUERRO"/>
    <s v="FERNÁNDEZ"/>
    <s v="JOSÉ ANTONIO"/>
    <s v="EZQUERRO FERNÁNDEZ, JOSÉ ANTONIO"/>
    <x v="0"/>
    <x v="0"/>
    <x v="0"/>
    <m/>
    <m/>
    <s v="jezquer"/>
    <s v="jezquer@unirioja.es"/>
    <n v="4"/>
    <n v="4"/>
    <n v="500"/>
    <s v="CATEDRATICO DE UNIVERSIDAD"/>
    <s v="01R"/>
    <s v="TIEMPO COMPLETO REDUCIDO"/>
    <s v="2018-09-17 00:00:00.0"/>
    <s v="null"/>
    <s v="DF100347"/>
    <s v="CATEDRÁTICO DE UNIVERSIDAD"/>
    <s v="R111"/>
    <x v="7"/>
    <n v="595"/>
    <s v="MATEMÁTICA APLICADA"/>
  </r>
  <r>
    <x v="16"/>
    <n v="16538692"/>
    <x v="5"/>
    <n v="844"/>
    <s v="080G"/>
    <s v="GRUPO-B"/>
    <s v="Matemáticas III"/>
    <s v="GG"/>
    <s v="GRUPO GRANDE"/>
    <s v="080G"/>
    <s v="GRUPO GRANDE DE MATEMÁTICAS III"/>
    <s v="GRUPO-B"/>
    <s v="Grupo Grande de MATEMÁTICAS III"/>
    <s v="2S"/>
    <n v="16538692"/>
    <s v="MARTÍNEZ"/>
    <s v="GARCÍA"/>
    <s v="MARÍA ÁNGELES"/>
    <s v="MARTÍNEZ GARCÍA, MARÍA ÁNGELES"/>
    <x v="0"/>
    <x v="0"/>
    <x v="0"/>
    <m/>
    <m/>
    <s v="mamartin"/>
    <s v="angeles.martinez@unirioja.es"/>
    <n v="4"/>
    <n v="4"/>
    <n v="534"/>
    <s v="CONTRATADO DOCTOR -TIPO 1"/>
    <s v="C01"/>
    <s v="TIEMPO COMPLETO"/>
    <s v="2012-05-04 00:00:00.0"/>
    <s v="null"/>
    <s v="DF32281"/>
    <s v="CONTRATADO DOCTOR"/>
    <s v="R111"/>
    <x v="7"/>
    <n v="595"/>
    <s v="MATEMÁTICA APLICADA"/>
  </r>
  <r>
    <x v="16"/>
    <n v="16573324"/>
    <x v="5"/>
    <n v="844"/>
    <s v="080I"/>
    <s v="GRUPO-A1"/>
    <s v="Matemáticas III"/>
    <s v="GI"/>
    <s v="GRUPO DE INFORMÁTICA"/>
    <s v="080I"/>
    <s v="INFORMÁTICA DE MATEMÁTICAS III"/>
    <s v="GRUPO-A1"/>
    <s v="Grupo de Informática de Matemáticas III"/>
    <s v="2S"/>
    <n v="16573324"/>
    <s v="ROMERO"/>
    <s v="ÁLVAREZ"/>
    <s v="NATALIA"/>
    <s v="ROMERO ÁLVAREZ, NATALIA"/>
    <x v="1"/>
    <x v="0"/>
    <x v="0"/>
    <m/>
    <m/>
    <s v="naromero"/>
    <s v="natalia.romero@unirioja.es"/>
    <n v="1"/>
    <n v="1"/>
    <s v="A-0504"/>
    <s v="PROFESOR TITULAR UNIVERSIDAD"/>
    <s v="C01"/>
    <s v="TIEMPO COMPLETO"/>
    <s v="2010-11-18 00:00:00.0"/>
    <s v="null"/>
    <s v="DF100283"/>
    <s v="PROFESOR TITULAR DE UNIVERSIDAD"/>
    <s v="R111"/>
    <x v="7"/>
    <n v="595"/>
    <s v="MATEMÁTICA APLICADA"/>
  </r>
  <r>
    <x v="17"/>
    <n v="16549295"/>
    <x v="5"/>
    <n v="844"/>
    <s v="080G"/>
    <s v="GRUPO-A"/>
    <s v="Matemáticas III"/>
    <s v="GG"/>
    <s v="GRUPO GRANDE"/>
    <s v="080G"/>
    <s v="GRUPO GRANDE DE MATEMÁTICAS III"/>
    <s v="GRUPO-A"/>
    <s v="Grupo Grande de MATEMÁTICAS III"/>
    <s v="2S"/>
    <n v="16549295"/>
    <s v="EZQUERRO"/>
    <s v="FERNÁNDEZ"/>
    <s v="JOSÉ ANTONIO"/>
    <s v="EZQUERRO FERNÁNDEZ, JOSÉ ANTONIO"/>
    <x v="0"/>
    <x v="0"/>
    <x v="0"/>
    <m/>
    <m/>
    <s v="jezquer"/>
    <s v="jezquer@unirioja.es"/>
    <n v="4"/>
    <m/>
    <n v="500"/>
    <s v="CATEDRATICO DE UNIVERSIDAD"/>
    <s v="01R"/>
    <s v="TIEMPO COMPLETO REDUCIDO"/>
    <s v="2018-09-17 00:00:00.0"/>
    <s v="null"/>
    <s v="DF100347"/>
    <s v="CATEDRÁTICO DE UNIVERSIDAD"/>
    <s v="R111"/>
    <x v="7"/>
    <n v="595"/>
    <s v="MATEMÁTICA APLICADA"/>
  </r>
  <r>
    <x v="17"/>
    <n v="16538692"/>
    <x v="5"/>
    <n v="844"/>
    <s v="080G"/>
    <s v="GRUPO-B"/>
    <s v="Matemáticas III"/>
    <s v="GG"/>
    <s v="GRUPO GRANDE"/>
    <s v="080G"/>
    <s v="GRUPO GRANDE DE MATEMÁTICAS III"/>
    <s v="GRUPO-B"/>
    <s v="Grupo Grande de MATEMÁTICAS III"/>
    <s v="2S"/>
    <n v="16538692"/>
    <s v="MARTÍNEZ"/>
    <s v="GARCÍA"/>
    <s v="MARÍA ÁNGELES"/>
    <s v="MARTÍNEZ GARCÍA, MARÍA ÁNGELES"/>
    <x v="0"/>
    <x v="0"/>
    <x v="0"/>
    <m/>
    <m/>
    <s v="mamartin"/>
    <s v="angeles.martinez@unirioja.es"/>
    <n v="4"/>
    <m/>
    <n v="534"/>
    <s v="CONTRATADO DOCTOR -TIPO 1"/>
    <s v="C01"/>
    <s v="TIEMPO COMPLETO"/>
    <s v="2012-05-04 00:00:00.0"/>
    <s v="null"/>
    <s v="DF32281"/>
    <s v="CONTRATADO DOCTOR"/>
    <s v="R111"/>
    <x v="7"/>
    <n v="595"/>
    <s v="MATEMÁTICA APLICADA"/>
  </r>
  <r>
    <x v="17"/>
    <n v="16573324"/>
    <x v="5"/>
    <n v="844"/>
    <s v="080I"/>
    <s v="GRUPO-A1"/>
    <s v="Matemáticas III"/>
    <s v="GI"/>
    <s v="GRUPO DE INFORMÁTICA"/>
    <s v="080I"/>
    <s v="INFORMÁTICA DE MATEMÁTICAS III"/>
    <s v="GRUPO-A1"/>
    <s v="Grupo de Informática de Matemáticas III"/>
    <s v="2S"/>
    <n v="16573324"/>
    <s v="ROMERO"/>
    <s v="ÁLVAREZ"/>
    <s v="NATALIA"/>
    <s v="ROMERO ÁLVAREZ, NATALIA"/>
    <x v="1"/>
    <x v="0"/>
    <x v="0"/>
    <m/>
    <m/>
    <s v="naromero"/>
    <s v="natalia.romero@unirioja.es"/>
    <n v="1"/>
    <m/>
    <s v="A-0504"/>
    <s v="PROFESOR TITULAR UNIVERSIDAD"/>
    <s v="C01"/>
    <s v="TIEMPO COMPLETO"/>
    <s v="2010-11-18 00:00:00.0"/>
    <s v="null"/>
    <s v="DF100283"/>
    <s v="PROFESOR TITULAR DE UNIVERSIDAD"/>
    <s v="R111"/>
    <x v="7"/>
    <n v="595"/>
    <s v="MATEMÁTICA APLICADA"/>
  </r>
  <r>
    <x v="18"/>
    <n v="16549295"/>
    <x v="5"/>
    <n v="844"/>
    <s v="080G"/>
    <s v="GRUPO-A"/>
    <s v="Matemáticas III"/>
    <s v="GG"/>
    <s v="GRUPO GRANDE"/>
    <s v="080G"/>
    <s v="GRUPO GRANDE DE MATEMÁTICAS III"/>
    <s v="GRUPO-A"/>
    <s v="Grupo Grande de MATEMÁTICAS III"/>
    <s v="2S"/>
    <n v="16549295"/>
    <s v="EZQUERRO"/>
    <s v="FERNÁNDEZ"/>
    <s v="JOSÉ ANTONIO"/>
    <s v="EZQUERRO FERNÁNDEZ, JOSÉ ANTONIO"/>
    <x v="0"/>
    <x v="0"/>
    <x v="0"/>
    <m/>
    <m/>
    <s v="jezquer"/>
    <s v="jezquer@unirioja.es"/>
    <n v="4"/>
    <m/>
    <n v="500"/>
    <s v="CATEDRATICO DE UNIVERSIDAD"/>
    <s v="01R"/>
    <s v="TIEMPO COMPLETO REDUCIDO"/>
    <s v="2018-09-17 00:00:00.0"/>
    <s v="null"/>
    <s v="DF100347"/>
    <s v="CATEDRÁTICO DE UNIVERSIDAD"/>
    <s v="R111"/>
    <x v="7"/>
    <n v="595"/>
    <s v="MATEMÁTICA APLICADA"/>
  </r>
  <r>
    <x v="18"/>
    <n v="16538692"/>
    <x v="5"/>
    <n v="844"/>
    <s v="080G"/>
    <s v="GRUPO-B"/>
    <s v="Matemáticas III"/>
    <s v="GG"/>
    <s v="GRUPO GRANDE"/>
    <s v="080G"/>
    <s v="GRUPO GRANDE DE MATEMÁTICAS III"/>
    <s v="GRUPO-B"/>
    <s v="Grupo Grande de MATEMÁTICAS III"/>
    <s v="2S"/>
    <n v="16538692"/>
    <s v="MARTÍNEZ"/>
    <s v="GARCÍA"/>
    <s v="MARÍA ÁNGELES"/>
    <s v="MARTÍNEZ GARCÍA, MARÍA ÁNGELES"/>
    <x v="0"/>
    <x v="0"/>
    <x v="0"/>
    <m/>
    <m/>
    <s v="mamartin"/>
    <s v="angeles.martinez@unirioja.es"/>
    <n v="4"/>
    <m/>
    <n v="534"/>
    <s v="CONTRATADO DOCTOR -TIPO 1"/>
    <s v="C01"/>
    <s v="TIEMPO COMPLETO"/>
    <s v="2012-05-04 00:00:00.0"/>
    <s v="null"/>
    <s v="DF32281"/>
    <s v="CONTRATADO DOCTOR"/>
    <s v="R111"/>
    <x v="7"/>
    <n v="595"/>
    <s v="MATEMÁTICA APLICADA"/>
  </r>
  <r>
    <x v="18"/>
    <n v="16573324"/>
    <x v="5"/>
    <n v="844"/>
    <s v="080I"/>
    <s v="GRUPO-A1"/>
    <s v="Matemáticas III"/>
    <s v="GI"/>
    <s v="GRUPO DE INFORMÁTICA"/>
    <s v="080I"/>
    <s v="INFORMÁTICA DE MATEMÁTICAS III"/>
    <s v="GRUPO-A1"/>
    <s v="Grupo de Informática de Matemáticas III"/>
    <s v="2S"/>
    <n v="16573324"/>
    <s v="ROMERO"/>
    <s v="ÁLVAREZ"/>
    <s v="NATALIA"/>
    <s v="ROMERO ÁLVAREZ, NATALIA"/>
    <x v="1"/>
    <x v="0"/>
    <x v="0"/>
    <m/>
    <m/>
    <s v="naromero"/>
    <s v="natalia.romero@unirioja.es"/>
    <n v="1"/>
    <m/>
    <s v="A-0504"/>
    <s v="PROFESOR TITULAR UNIVERSIDAD"/>
    <s v="C01"/>
    <s v="TIEMPO COMPLETO"/>
    <s v="2010-11-18 00:00:00.0"/>
    <s v="null"/>
    <s v="DF100283"/>
    <s v="PROFESOR TITULAR DE UNIVERSIDAD"/>
    <s v="R111"/>
    <x v="7"/>
    <n v="595"/>
    <s v="MATEMÁTICA APLICADA"/>
  </r>
  <r>
    <x v="16"/>
    <n v="72779052"/>
    <x v="5"/>
    <n v="845"/>
    <s v="081R"/>
    <s v="GRUPO-A1"/>
    <s v="Ingeniería del medio ambiente"/>
    <s v="GR"/>
    <s v="GRUPO REDUCIDO"/>
    <s v="081R"/>
    <s v="GRUPO REDUCIDO DE INGENIERÍA DEL MEDIO AMBIENTE"/>
    <s v="GRUPO-A1"/>
    <s v="Grupo Reducido de Ingeniería del medio ambiente"/>
    <s v="2S"/>
    <n v="72779052"/>
    <s v="RUBIO"/>
    <s v="BARRAGÁN"/>
    <s v="NICOLÁS"/>
    <s v="RUBIO BARRAGÁN, NICOLÁS"/>
    <x v="1"/>
    <x v="0"/>
    <x v="1"/>
    <m/>
    <m/>
    <s v="nirubio"/>
    <s v="nicolas.rubio@unirioja.es"/>
    <n v="1"/>
    <n v="1"/>
    <n v="532"/>
    <s v="LABORAL DOCENTE-ASOCIADO"/>
    <s v="P03"/>
    <s v="TIEMPO PARCIAL (3+3 HORAS)"/>
    <s v="2018-09-18 00:00:00.0"/>
    <s v="2019-09-14 00:00:00.0"/>
    <s v="PI101382"/>
    <s v="PROFESOR ASOCIADO"/>
    <s v="R110"/>
    <x v="10"/>
    <n v="720"/>
    <s v="PROYECTOS DE INGENIERÍA"/>
  </r>
  <r>
    <x v="17"/>
    <n v="16592485"/>
    <x v="5"/>
    <n v="845"/>
    <s v="081G"/>
    <s v="GRUPO-A"/>
    <s v="Ingeniería del medio ambiente"/>
    <s v="GG"/>
    <s v="GRUPO GRANDE"/>
    <s v="081G"/>
    <s v="GRUPO GRANDE DE INGENIERÍA DEL MEDIO AMBIENTE"/>
    <s v="GRUPO-A"/>
    <s v="Grupo Grande de INGENIERÍA DEL MEDIO AMBIENTE"/>
    <s v="2S"/>
    <n v="16592485"/>
    <s v="CORRAL"/>
    <s v="BOBADILLA"/>
    <s v="MARINA"/>
    <s v="CORRAL BOBADILLA, MARINA"/>
    <x v="0"/>
    <x v="0"/>
    <x v="0"/>
    <m/>
    <m/>
    <s v="macorrb"/>
    <s v="marina.corral@unirioja.es"/>
    <n v="4"/>
    <m/>
    <n v="504"/>
    <s v="PROFESOR TITULAR UNIVERSIDAD"/>
    <s v="C01"/>
    <s v="TIEMPO COMPLETO"/>
    <s v="2018-09-17 00:00:00.0"/>
    <s v="null"/>
    <s v="DF100360"/>
    <s v="PROFESOR TITULAR UNIVERSIDAD INTERINO"/>
    <s v="R110"/>
    <x v="10"/>
    <n v="720"/>
    <s v="PROYECTOS DE INGENIERÍA"/>
  </r>
  <r>
    <x v="17"/>
    <n v="5402584"/>
    <x v="5"/>
    <n v="845"/>
    <s v="081L"/>
    <s v="GRUPO-A1"/>
    <s v="Ingeniería del medio ambiente"/>
    <s v="GL"/>
    <s v="GRUPO DE LABORATORIO"/>
    <s v="081L"/>
    <s v="LABORATORIO DE INGENIERÍA DEL MEDIO AMBIENTE"/>
    <s v="GRUPO-A1"/>
    <s v="Grupo de Laboratorio de Ingeniería del medio ambiente"/>
    <s v="2S"/>
    <n v="5402584"/>
    <s v="GUTIÉRREZ"/>
    <s v="LÓPEZ"/>
    <s v="JOSÉ LUIS"/>
    <s v="GUTIÉRREZ LÓPEZ, JOSÉ LUIS"/>
    <x v="0"/>
    <x v="0"/>
    <x v="1"/>
    <m/>
    <m/>
    <s v="jogutirr"/>
    <s v="jose-luis.gutirrez@unirioja.es"/>
    <n v="1"/>
    <m/>
    <n v="532"/>
    <s v="LABORAL DOCENTE-ASOCIADO"/>
    <s v="P04"/>
    <s v="TIEMPO PARCIAL (4+4 HORAS)"/>
    <s v="2018-09-24 00:00:00.0"/>
    <s v="2019-09-14 00:00:00.0"/>
    <s v="PI101423"/>
    <s v="PROFESOR ASOCIADO"/>
    <s v="R110"/>
    <x v="10"/>
    <n v="720"/>
    <s v="PROYECTOS DE INGENIERÍA"/>
  </r>
  <r>
    <x v="17"/>
    <n v="72779052"/>
    <x v="5"/>
    <n v="845"/>
    <s v="081R"/>
    <s v="GRUPO-A1"/>
    <s v="Ingeniería del medio ambiente"/>
    <s v="GR"/>
    <s v="GRUPO REDUCIDO"/>
    <s v="081R"/>
    <s v="GRUPO REDUCIDO DE INGENIERÍA DEL MEDIO AMBIENTE"/>
    <s v="GRUPO-A1"/>
    <s v="Grupo Reducido de Ingeniería del medio ambiente"/>
    <s v="2S"/>
    <n v="72779052"/>
    <s v="RUBIO"/>
    <s v="BARRAGÁN"/>
    <s v="NICOLÁS"/>
    <s v="RUBIO BARRAGÁN, NICOLÁS"/>
    <x v="1"/>
    <x v="0"/>
    <x v="1"/>
    <m/>
    <m/>
    <s v="nirubio"/>
    <s v="nicolas.rubio@unirioja.es"/>
    <n v="1"/>
    <m/>
    <n v="532"/>
    <s v="LABORAL DOCENTE-ASOCIADO"/>
    <s v="P03"/>
    <s v="TIEMPO PARCIAL (3+3 HORAS)"/>
    <s v="2018-09-18 00:00:00.0"/>
    <s v="2019-09-14 00:00:00.0"/>
    <s v="PI101382"/>
    <s v="PROFESOR ASOCIADO"/>
    <s v="R110"/>
    <x v="10"/>
    <n v="720"/>
    <s v="PROYECTOS DE INGENIERÍA"/>
  </r>
  <r>
    <x v="18"/>
    <n v="16592485"/>
    <x v="5"/>
    <n v="845"/>
    <s v="081G"/>
    <s v="GRUPO-A"/>
    <s v="Ingeniería del medio ambiente"/>
    <s v="GG"/>
    <s v="GRUPO GRANDE"/>
    <s v="081G"/>
    <s v="GRUPO GRANDE DE INGENIERÍA DEL MEDIO AMBIENTE"/>
    <s v="GRUPO-A"/>
    <s v="Grupo Grande de INGENIERÍA DEL MEDIO AMBIENTE"/>
    <s v="2S"/>
    <n v="16592485"/>
    <s v="CORRAL"/>
    <s v="BOBADILLA"/>
    <s v="MARINA"/>
    <s v="CORRAL BOBADILLA, MARINA"/>
    <x v="0"/>
    <x v="0"/>
    <x v="0"/>
    <m/>
    <m/>
    <s v="macorrb"/>
    <s v="marina.corral@unirioja.es"/>
    <n v="4"/>
    <m/>
    <n v="504"/>
    <s v="PROFESOR TITULAR UNIVERSIDAD"/>
    <s v="C01"/>
    <s v="TIEMPO COMPLETO"/>
    <s v="2018-09-17 00:00:00.0"/>
    <s v="null"/>
    <s v="DF100360"/>
    <s v="PROFESOR TITULAR UNIVERSIDAD INTERINO"/>
    <s v="R110"/>
    <x v="10"/>
    <n v="720"/>
    <s v="PROYECTOS DE INGENIERÍA"/>
  </r>
  <r>
    <x v="18"/>
    <n v="5402584"/>
    <x v="5"/>
    <n v="845"/>
    <s v="081L"/>
    <s v="GRUPO-A1"/>
    <s v="Ingeniería del medio ambiente"/>
    <s v="GL"/>
    <s v="GRUPO DE LABORATORIO"/>
    <s v="081L"/>
    <s v="LABORATORIO DE INGENIERÍA DEL MEDIO AMBIENTE"/>
    <s v="GRUPO-A1"/>
    <s v="Grupo de Laboratorio de Ingeniería del medio ambiente"/>
    <s v="2S"/>
    <n v="5402584"/>
    <s v="GUTIÉRREZ"/>
    <s v="LÓPEZ"/>
    <s v="JOSÉ LUIS"/>
    <s v="GUTIÉRREZ LÓPEZ, JOSÉ LUIS"/>
    <x v="0"/>
    <x v="0"/>
    <x v="1"/>
    <m/>
    <m/>
    <s v="jogutirr"/>
    <s v="jose-luis.gutirrez@unirioja.es"/>
    <n v="1"/>
    <m/>
    <n v="532"/>
    <s v="LABORAL DOCENTE-ASOCIADO"/>
    <s v="P04"/>
    <s v="TIEMPO PARCIAL (4+4 HORAS)"/>
    <s v="2018-09-24 00:00:00.0"/>
    <s v="2019-09-14 00:00:00.0"/>
    <s v="PI101423"/>
    <s v="PROFESOR ASOCIADO"/>
    <s v="R110"/>
    <x v="10"/>
    <n v="720"/>
    <s v="PROYECTOS DE INGENIERÍA"/>
  </r>
  <r>
    <x v="18"/>
    <n v="72779052"/>
    <x v="5"/>
    <n v="845"/>
    <s v="081R"/>
    <s v="GRUPO-A1"/>
    <s v="Ingeniería del medio ambiente"/>
    <s v="GR"/>
    <s v="GRUPO REDUCIDO"/>
    <s v="081R"/>
    <s v="GRUPO REDUCIDO DE INGENIERÍA DEL MEDIO AMBIENTE"/>
    <s v="GRUPO-A1"/>
    <s v="Grupo Reducido de Ingeniería del medio ambiente"/>
    <s v="2S"/>
    <n v="72779052"/>
    <s v="RUBIO"/>
    <s v="BARRAGÁN"/>
    <s v="NICOLÁS"/>
    <s v="RUBIO BARRAGÁN, NICOLÁS"/>
    <x v="1"/>
    <x v="0"/>
    <x v="1"/>
    <m/>
    <m/>
    <s v="nirubio"/>
    <s v="nicolas.rubio@unirioja.es"/>
    <n v="1"/>
    <m/>
    <n v="532"/>
    <s v="LABORAL DOCENTE-ASOCIADO"/>
    <s v="P03"/>
    <s v="TIEMPO PARCIAL (3+3 HORAS)"/>
    <s v="2018-09-18 00:00:00.0"/>
    <s v="2019-09-14 00:00:00.0"/>
    <s v="PI101382"/>
    <s v="PROFESOR ASOCIADO"/>
    <s v="R110"/>
    <x v="10"/>
    <n v="720"/>
    <s v="PROYECTOS DE INGENIERÍA"/>
  </r>
  <r>
    <x v="5"/>
    <n v="13748929"/>
    <x v="2"/>
    <n v="851"/>
    <s v="851G"/>
    <s v="GRUPO-A"/>
    <s v="Prácticum I"/>
    <s v="GG"/>
    <s v="GRUPO GRANDE"/>
    <s v="851G"/>
    <s v="GG del PRÁCTICUM DE PRIMARIA"/>
    <s v="GRUPO-A"/>
    <s v="GG del PRÁCTICUM DE PRIMARIA"/>
    <s v="AN"/>
    <n v="13748929"/>
    <s v="VILLAR"/>
    <s v="FLOR"/>
    <s v="CARLOS JOSÉ"/>
    <s v="VILLAR FLOR, CARLOS JOSÉ"/>
    <x v="1"/>
    <x v="0"/>
    <x v="0"/>
    <m/>
    <m/>
    <s v="cavillar"/>
    <s v="carlos.villar@unirioja.es"/>
    <n v="1"/>
    <n v="1"/>
    <n v="504"/>
    <s v="PROFESOR TITULAR UNIVERSIDAD"/>
    <s v="C01"/>
    <s v="TIEMPO COMPLETO"/>
    <s v="2014-09-15 00:00:00.0"/>
    <s v="null"/>
    <s v="DF31687"/>
    <s v="TITULAR DE UNIVERSIDAD"/>
    <s v="R107"/>
    <x v="6"/>
    <n v="345"/>
    <s v="FILOLOGÍA INGLESA"/>
  </r>
  <r>
    <x v="5"/>
    <n v="16539110"/>
    <x v="2"/>
    <n v="851"/>
    <s v="851G"/>
    <s v="GRUPO-A"/>
    <s v="Prácticum I"/>
    <s v="GG"/>
    <s v="GRUPO GRANDE"/>
    <s v="851G"/>
    <s v="GG del PRÁCTICUM DE PRIMARIA"/>
    <s v="GRUPO-A"/>
    <s v="GG del PRÁCTICUM DE PRIMARIA"/>
    <s v="AN"/>
    <n v="16539110"/>
    <s v="HERNÁEZ"/>
    <s v="LERENA"/>
    <s v="MARÍA JESÚS"/>
    <s v="HERNÁEZ LERENA, MARÍA JESÚS"/>
    <x v="0"/>
    <x v="0"/>
    <x v="0"/>
    <m/>
    <m/>
    <s v="mjhernae"/>
    <s v="mariaj.hernaez@unirioja.es"/>
    <n v="0.5"/>
    <n v="0.5"/>
    <n v="504"/>
    <s v="PROFESOR TITULAR UNIVERSIDAD"/>
    <s v="01R"/>
    <s v="TIEMPO COMPLETO REDUCIDO"/>
    <s v="2017-09-15 00:00:00.0"/>
    <s v="null"/>
    <s v="DF31691"/>
    <s v="TITULAR DE UNIVERSIDAD"/>
    <s v="R107"/>
    <x v="6"/>
    <n v="345"/>
    <s v="FILOLOGÍA INGLESA"/>
  </r>
  <r>
    <x v="5"/>
    <n v="16617135"/>
    <x v="2"/>
    <n v="851"/>
    <s v="851G"/>
    <s v="GRUPO-A"/>
    <s v="Prácticum I"/>
    <s v="GG"/>
    <s v="GRUPO GRANDE"/>
    <s v="851G"/>
    <s v="GG del PRÁCTICUM DE PRIMARIA"/>
    <s v="GRUPO-A"/>
    <s v="GG del PRÁCTICUM DE PRIMARIA"/>
    <s v="AN"/>
    <n v="16617135"/>
    <s v="METOLA"/>
    <s v="RODRÍGUEZ"/>
    <s v="DARÍO"/>
    <s v="METOLA RODRÍGUEZ, DARÍO"/>
    <x v="1"/>
    <x v="0"/>
    <x v="1"/>
    <m/>
    <m/>
    <s v="dametola"/>
    <s v="dario.metola@unirioja.es"/>
    <n v="0.5"/>
    <n v="0.5"/>
    <n v="536"/>
    <s v="PROFESOR INTERINO"/>
    <s v="P06"/>
    <s v="TIEMPO PARCIAL (6+6 HORAS)"/>
    <s v="2018-09-17 00:00:00.0"/>
    <s v="2019-01-04 00:00:00.0"/>
    <s v="PI101413"/>
    <s v="PROFESOR CONTRATADO INTERINO"/>
    <s v="R107"/>
    <x v="6"/>
    <n v="345"/>
    <s v="FILOLOGÍA INGLESA"/>
  </r>
  <r>
    <x v="5"/>
    <n v="72692212"/>
    <x v="2"/>
    <n v="851"/>
    <s v="851G"/>
    <s v="GRUPO-A"/>
    <s v="Prácticum I"/>
    <s v="GG"/>
    <s v="GRUPO GRANDE"/>
    <s v="851G"/>
    <s v="GG del PRÁCTICUM DE PRIMARIA"/>
    <s v="GRUPO-A"/>
    <s v="GG del PRÁCTICUM DE PRIMARIA"/>
    <s v="AN"/>
    <n v="72692212"/>
    <s v="IZA"/>
    <s v="ERVITI"/>
    <s v="ANEIDER"/>
    <s v="IZA ERVITI, ANEIDER"/>
    <x v="0"/>
    <x v="0"/>
    <x v="0"/>
    <m/>
    <m/>
    <s v="aniza"/>
    <s v="aneider.izae@unirioja.es"/>
    <n v="1.5"/>
    <n v="1.5"/>
    <n v="536"/>
    <s v="PROFESOR INTERINO"/>
    <s v="C01"/>
    <s v="TIEMPO COMPLETO"/>
    <s v="2015-12-22 00:00:00.0"/>
    <s v="null"/>
    <s v="PI101034"/>
    <s v="PROFESOR CONTRATADO INTERINO"/>
    <s v="R107"/>
    <x v="6"/>
    <n v="345"/>
    <s v="FILOLOGÍA INGLESA"/>
  </r>
  <r>
    <x v="4"/>
    <n v="16576808"/>
    <x v="2"/>
    <n v="852"/>
    <s v="852G"/>
    <s v="GRUPO-A"/>
    <s v="La Iglesia, los sacramentos y la moral"/>
    <s v="GG"/>
    <s v="GRUPO GRANDE"/>
    <s v="852G"/>
    <s v="GG de La Iglesia, los sacramentos y la moral"/>
    <s v="GRUPO-A"/>
    <s v="GG de La Iglesia, los sacramentos y la moral"/>
    <s v="1S"/>
    <n v="16576808"/>
    <s v="SÁENZ"/>
    <s v="COMUNIÓN"/>
    <s v="NOELIA"/>
    <s v="SÁENZ COMUNIÓN, NOELIA"/>
    <x v="1"/>
    <x v="0"/>
    <x v="1"/>
    <m/>
    <m/>
    <s v="nosaenc"/>
    <s v="noelia.saenz@unirioja.es"/>
    <n v="6"/>
    <n v="6"/>
    <n v="532"/>
    <s v="LABORAL DOCENTE-ASOCIADO"/>
    <s v="P06"/>
    <s v="TIEMPO PARCIAL (6+6 HORAS)"/>
    <s v="2016-09-15 00:00:00.0"/>
    <s v="2019-09-14 00:00:00.0"/>
    <s v="PI101057"/>
    <s v="PROFESOR ASOCIADO"/>
    <s v="R115"/>
    <x v="2"/>
    <n v="210"/>
    <s v="DIDÁCTICA DE LAS CIENCIAS SOCIALES"/>
  </r>
  <r>
    <x v="5"/>
    <n v="16576808"/>
    <x v="2"/>
    <n v="852"/>
    <s v="852G"/>
    <s v="GRUPO-A"/>
    <s v="La Iglesia, los sacramentos y la moral"/>
    <s v="GG"/>
    <s v="GRUPO GRANDE"/>
    <s v="852G"/>
    <s v="GG de La Iglesia, los sacramentos y la moral"/>
    <s v="GRUPO-A"/>
    <s v="GG de La Iglesia, los sacramentos y la moral"/>
    <s v="1S"/>
    <n v="16576808"/>
    <s v="SÁENZ"/>
    <s v="COMUNIÓN"/>
    <s v="NOELIA"/>
    <s v="SÁENZ COMUNIÓN, NOELIA"/>
    <x v="1"/>
    <x v="0"/>
    <x v="1"/>
    <m/>
    <m/>
    <s v="nosaenc"/>
    <s v="noelia.saenz@unirioja.es"/>
    <n v="6"/>
    <m/>
    <n v="532"/>
    <s v="LABORAL DOCENTE-ASOCIADO"/>
    <s v="P06"/>
    <s v="TIEMPO PARCIAL (6+6 HORAS)"/>
    <s v="2016-09-15 00:00:00.0"/>
    <s v="2019-09-14 00:00:00.0"/>
    <s v="PI101057"/>
    <s v="PROFESOR ASOCIADO"/>
    <s v="R115"/>
    <x v="2"/>
    <n v="210"/>
    <s v="DIDÁCTICA DE LAS CIENCIAS SOCIALES"/>
  </r>
  <r>
    <x v="4"/>
    <n v="16524856"/>
    <x v="2"/>
    <n v="853"/>
    <s v="853G"/>
    <s v="GRUPO-A"/>
    <s v="Pedagogía y didáctica de la religión en la escuela"/>
    <s v="GG"/>
    <s v="GRUPO GRANDE"/>
    <s v="853G"/>
    <s v="GG de Pedagogía y didáctica de la religión en la escuela"/>
    <s v="GRUPO-A"/>
    <s v="GG de Pedagogía y didáctica de la religión en la escuela"/>
    <s v="2S"/>
    <n v="16524856"/>
    <s v="OSÉS"/>
    <s v="CORRAL"/>
    <s v="JOSÉ FÉLIX"/>
    <s v="OSÉS CORRAL, JOSÉ FÉLIX"/>
    <x v="1"/>
    <x v="0"/>
    <x v="1"/>
    <m/>
    <m/>
    <s v="jooses"/>
    <s v="jose-felix.oses@unirioja.es"/>
    <n v="6"/>
    <n v="6"/>
    <n v="532"/>
    <s v="LABORAL DOCENTE-ASOCIADO"/>
    <s v="P02"/>
    <s v="TIEMPO PARCIAL (2+2 HORAS)"/>
    <s v="2016-09-15 00:00:00.0"/>
    <s v="2019-09-14 00:00:00.0"/>
    <s v="PI100876"/>
    <s v="PROFESOR ASOCIADO"/>
    <s v="R115"/>
    <x v="2"/>
    <n v="210"/>
    <s v="DIDÁCTICA DE LAS CIENCIAS SOCIALES"/>
  </r>
  <r>
    <x v="5"/>
    <n v="16524856"/>
    <x v="2"/>
    <n v="853"/>
    <s v="853G"/>
    <s v="GRUPO-A"/>
    <s v="Pedagogía y didáctica de la religión en la escuela"/>
    <s v="GG"/>
    <s v="GRUPO GRANDE"/>
    <s v="853G"/>
    <s v="GG de Pedagogía y didáctica de la religión en la escuela"/>
    <s v="GRUPO-A"/>
    <s v="GG de Pedagogía y didáctica de la religión en la escuela"/>
    <s v="2S"/>
    <n v="16524856"/>
    <s v="OSÉS"/>
    <s v="CORRAL"/>
    <s v="JOSÉ FÉLIX"/>
    <s v="OSÉS CORRAL, JOSÉ FÉLIX"/>
    <x v="1"/>
    <x v="0"/>
    <x v="1"/>
    <m/>
    <m/>
    <s v="jooses"/>
    <s v="jose-felix.oses@unirioja.es"/>
    <n v="6"/>
    <m/>
    <n v="532"/>
    <s v="LABORAL DOCENTE-ASOCIADO"/>
    <s v="P02"/>
    <s v="TIEMPO PARCIAL (2+2 HORAS)"/>
    <s v="2016-09-15 00:00:00.0"/>
    <s v="2019-09-14 00:00:00.0"/>
    <s v="PI100876"/>
    <s v="PROFESOR ASOCIADO"/>
    <s v="R115"/>
    <x v="2"/>
    <n v="210"/>
    <s v="DIDÁCTICA DE LAS CIENCIAS SOCIALES"/>
  </r>
  <r>
    <x v="7"/>
    <n v="32877122"/>
    <x v="3"/>
    <n v="865"/>
    <s v="865G"/>
    <s v="GRUPO-A"/>
    <s v="Inglés técnico"/>
    <s v="GG"/>
    <s v="GRUPO GRANDE"/>
    <s v="865G"/>
    <s v="GG de Inglés técnico"/>
    <s v="GRUPO-A"/>
    <s v="GG de Inglés técnico"/>
    <s v="1S"/>
    <n v="32877122"/>
    <s v="CANGA"/>
    <s v="ALONSO"/>
    <s v="ANDRÉS"/>
    <s v="CANGA ALONSO, ANDRÉS"/>
    <x v="0"/>
    <x v="0"/>
    <x v="0"/>
    <m/>
    <m/>
    <s v="ancanga"/>
    <s v="andres.canga@unirioja.es"/>
    <n v="3"/>
    <n v="3"/>
    <n v="504"/>
    <s v="PROFESOR TITULAR UNIVERSIDAD"/>
    <s v="C01"/>
    <s v="TIEMPO COMPLETO"/>
    <s v="2009-09-29 00:00:00.0"/>
    <s v="null"/>
    <s v="DF100243"/>
    <s v="PROFESOR TITULAR DE UNIVERSIDAD"/>
    <s v="R107"/>
    <x v="6"/>
    <n v="345"/>
    <s v="FILOLOGÍA INGLESA"/>
  </r>
  <r>
    <x v="5"/>
    <n v="16603653"/>
    <x v="2"/>
    <n v="869"/>
    <s v="869G"/>
    <s v="GRUPO-A"/>
    <s v="Didáctica de las lenguas"/>
    <s v="GG"/>
    <s v="GRUPO GRANDE"/>
    <s v="869G"/>
    <s v="GG de Didáctica de las lenguas"/>
    <s v="GRUPO-A"/>
    <s v="GG de Didáctica de las lenguas"/>
    <s v="2S"/>
    <n v="16603653"/>
    <s v="LÁZARO"/>
    <s v="NISO"/>
    <s v="REBECA"/>
    <s v="LÁZARO NISO, REBECA"/>
    <x v="0"/>
    <x v="0"/>
    <x v="0"/>
    <m/>
    <m/>
    <s v="relazaro"/>
    <s v="rebeca.lazaro@unirioja.es"/>
    <n v="0"/>
    <n v="0"/>
    <n v="536"/>
    <s v="PROFESOR INTERINO"/>
    <s v="C01"/>
    <s v="TIEMPO COMPLETO"/>
    <s v="2016-09-15 00:00:00.0"/>
    <s v="null"/>
    <s v="PI101114"/>
    <s v="PROFESOR CONTRATADO INTERINO"/>
    <s v="R106"/>
    <x v="5"/>
    <n v="195"/>
    <s v="DIDÁCTICA DE LA LENGUA Y LA LITERATURA"/>
  </r>
  <r>
    <x v="16"/>
    <n v="78750288"/>
    <x v="5"/>
    <n v="877"/>
    <s v="877G"/>
    <s v="GRUPO-A"/>
    <s v="Fundamentos de control industrial"/>
    <s v="GG"/>
    <s v="GRUPO GRANDE"/>
    <s v="877G"/>
    <s v="GG de Fundamentos de control industraial"/>
    <s v="GRUPO-A"/>
    <s v="GG de Fundamentos de control industrial"/>
    <s v="2S"/>
    <n v="78750288"/>
    <s v="RICO"/>
    <s v="AZAGRA"/>
    <s v="JAVIER"/>
    <s v="RICO AZAGRA, JAVIER"/>
    <x v="0"/>
    <x v="0"/>
    <x v="0"/>
    <m/>
    <m/>
    <s v="jarico"/>
    <s v="javier.rico@unirioja.es"/>
    <n v="2"/>
    <n v="2"/>
    <n v="536"/>
    <s v="PROFESOR INTERINO"/>
    <s v="C01"/>
    <s v="TIEMPO COMPLETO"/>
    <s v="2010-09-01 00:00:00.0"/>
    <s v="null"/>
    <s v="PI100757"/>
    <s v="PROFESOR CONTRATADO INTERINO"/>
    <s v="R109"/>
    <x v="9"/>
    <n v="520"/>
    <s v="INGENIERÍA DE SISTEMAS Y AUTOMÁTICA"/>
  </r>
  <r>
    <x v="16"/>
    <n v="16518274"/>
    <x v="5"/>
    <n v="877"/>
    <s v="877L"/>
    <s v="GRUPO-A1"/>
    <s v="Fundamentos de control industrial"/>
    <s v="GL"/>
    <s v="GRUPO DE LABORATORIO"/>
    <s v="877L"/>
    <s v="GL de Fundamentos de control industrial"/>
    <s v="GRUPO-A1"/>
    <s v="GL de Fundamentos de control industrial"/>
    <s v="2S"/>
    <n v="16518274"/>
    <s v="ZORZANO"/>
    <s v="MARTÍNEZ"/>
    <s v="LUIS FRANCISCO"/>
    <s v="ZORZANO MARTÍNEZ, LUIS FRANCISCO"/>
    <x v="1"/>
    <x v="0"/>
    <x v="0"/>
    <m/>
    <m/>
    <s v="lzorzano"/>
    <s v="luis.zorzano@unirioja.es"/>
    <n v="1.5"/>
    <n v="1.5"/>
    <n v="505"/>
    <s v="CATEDRATICO ESCUELA UNIVERSITARIA"/>
    <s v="01A"/>
    <s v="TIEMPO COMPLETO AMPLIADO"/>
    <s v="2012-09-01 00:00:00.0"/>
    <s v="null"/>
    <s v="DF100144"/>
    <s v="CATEDRÁTICO DE ESCUELA UNIVERSITARIA"/>
    <s v="R109"/>
    <x v="9"/>
    <n v="785"/>
    <s v="TECNOLOGÍA ELECTRÓNICA"/>
  </r>
  <r>
    <x v="16"/>
    <n v="16611012"/>
    <x v="5"/>
    <n v="877"/>
    <s v="877L"/>
    <s v="GRUPO-A3"/>
    <s v="Fundamentos de control industrial"/>
    <s v="GL"/>
    <s v="GRUPO DE LABORATORIO"/>
    <s v="877L"/>
    <s v="GL de Fundamentos de control industrial"/>
    <s v="GRUPO-A3"/>
    <s v="GL de Fundamentos de control industrial"/>
    <s v="2S"/>
    <n v="16611012"/>
    <s v="NÁJERA"/>
    <s v="CANAL"/>
    <s v="SILVANO"/>
    <s v="NÁJERA CANAL, SILVANO"/>
    <x v="0"/>
    <x v="0"/>
    <x v="0"/>
    <m/>
    <m/>
    <s v="sinajera"/>
    <s v="silvano.najera@unirioja.es"/>
    <n v="1.5"/>
    <n v="1.5"/>
    <n v="536"/>
    <s v="PROFESOR INTERINO"/>
    <s v="C01"/>
    <s v="TIEMPO COMPLETO"/>
    <s v="2018-09-17 00:00:00.0"/>
    <s v="null"/>
    <s v="PI101375"/>
    <s v="PROFESOR CONTRATADO INTERINO TC"/>
    <s v="R109"/>
    <x v="9"/>
    <n v="520"/>
    <s v="INGENIERÍA DE SISTEMAS Y AUTOMÁTICA"/>
  </r>
  <r>
    <x v="16"/>
    <n v="16563235"/>
    <x v="5"/>
    <n v="877"/>
    <s v="877L"/>
    <s v="GRUPO-B1"/>
    <s v="Fundamentos de control industrial"/>
    <s v="GL"/>
    <s v="GRUPO DE LABORATORIO"/>
    <s v="877L"/>
    <s v="GL de Fundamentos de control industrial"/>
    <s v="GRUPO-B1"/>
    <s v="GL de Fundamentos de control industrial"/>
    <s v="2S"/>
    <n v="16563235"/>
    <s v="MIRURI"/>
    <s v="SÁENZ"/>
    <s v="JUAN MARTÍN"/>
    <s v="MIRURI SÁENZ, JUAN MARTÍN"/>
    <x v="1"/>
    <x v="0"/>
    <x v="1"/>
    <m/>
    <m/>
    <s v="jumiruri"/>
    <s v="juan-martin.miruri@unirioja.es"/>
    <n v="1.5"/>
    <n v="1.5"/>
    <n v="535"/>
    <s v="COLABORADOR-TIPO 1"/>
    <s v="C01"/>
    <s v="TIEMPO COMPLETO"/>
    <s v="2006-10-01 00:00:00.0"/>
    <s v="null"/>
    <s v="LD100576"/>
    <s v="COLABORADOR TIPO 1"/>
    <s v="R109"/>
    <x v="9"/>
    <n v="520"/>
    <s v="INGENIERÍA DE SISTEMAS Y AUTOMÁTICA"/>
  </r>
  <r>
    <x v="17"/>
    <n v="78750288"/>
    <x v="5"/>
    <n v="877"/>
    <s v="877G"/>
    <s v="GRUPO-A"/>
    <s v="Fundamentos de control industrial"/>
    <s v="GG"/>
    <s v="GRUPO GRANDE"/>
    <s v="877G"/>
    <s v="GG de Fundamentos de control industraial"/>
    <s v="GRUPO-A"/>
    <s v="GG de Fundamentos de control industrial"/>
    <s v="2S"/>
    <n v="78750288"/>
    <s v="RICO"/>
    <s v="AZAGRA"/>
    <s v="JAVIER"/>
    <s v="RICO AZAGRA, JAVIER"/>
    <x v="0"/>
    <x v="0"/>
    <x v="0"/>
    <m/>
    <m/>
    <s v="jarico"/>
    <s v="javier.rico@unirioja.es"/>
    <n v="2"/>
    <m/>
    <n v="536"/>
    <s v="PROFESOR INTERINO"/>
    <s v="C01"/>
    <s v="TIEMPO COMPLETO"/>
    <s v="2010-09-01 00:00:00.0"/>
    <s v="null"/>
    <s v="PI100757"/>
    <s v="PROFESOR CONTRATADO INTERINO"/>
    <s v="R109"/>
    <x v="9"/>
    <n v="520"/>
    <s v="INGENIERÍA DE SISTEMAS Y AUTOMÁTICA"/>
  </r>
  <r>
    <x v="17"/>
    <n v="16518274"/>
    <x v="5"/>
    <n v="877"/>
    <s v="877L"/>
    <s v="GRUPO-A1"/>
    <s v="Fundamentos de control industrial"/>
    <s v="GL"/>
    <s v="GRUPO DE LABORATORIO"/>
    <s v="877L"/>
    <s v="GL de Fundamentos de control industrial"/>
    <s v="GRUPO-A1"/>
    <s v="GL de Fundamentos de control industrial"/>
    <s v="2S"/>
    <n v="16518274"/>
    <s v="ZORZANO"/>
    <s v="MARTÍNEZ"/>
    <s v="LUIS FRANCISCO"/>
    <s v="ZORZANO MARTÍNEZ, LUIS FRANCISCO"/>
    <x v="1"/>
    <x v="0"/>
    <x v="0"/>
    <m/>
    <m/>
    <s v="lzorzano"/>
    <s v="luis.zorzano@unirioja.es"/>
    <n v="1.5"/>
    <m/>
    <n v="505"/>
    <s v="CATEDRATICO ESCUELA UNIVERSITARIA"/>
    <s v="01A"/>
    <s v="TIEMPO COMPLETO AMPLIADO"/>
    <s v="2012-09-01 00:00:00.0"/>
    <s v="null"/>
    <s v="DF100144"/>
    <s v="CATEDRÁTICO DE ESCUELA UNIVERSITARIA"/>
    <s v="R109"/>
    <x v="9"/>
    <n v="785"/>
    <s v="TECNOLOGÍA ELECTRÓNICA"/>
  </r>
  <r>
    <x v="17"/>
    <n v="16611012"/>
    <x v="5"/>
    <n v="877"/>
    <s v="877L"/>
    <s v="GRUPO-A3"/>
    <s v="Fundamentos de control industrial"/>
    <s v="GL"/>
    <s v="GRUPO DE LABORATORIO"/>
    <s v="877L"/>
    <s v="GL de Fundamentos de control industrial"/>
    <s v="GRUPO-A3"/>
    <s v="GL de Fundamentos de control industrial"/>
    <s v="2S"/>
    <n v="16611012"/>
    <s v="NÁJERA"/>
    <s v="CANAL"/>
    <s v="SILVANO"/>
    <s v="NÁJERA CANAL, SILVANO"/>
    <x v="0"/>
    <x v="0"/>
    <x v="0"/>
    <m/>
    <m/>
    <s v="sinajera"/>
    <s v="silvano.najera@unirioja.es"/>
    <n v="1.5"/>
    <m/>
    <n v="536"/>
    <s v="PROFESOR INTERINO"/>
    <s v="C01"/>
    <s v="TIEMPO COMPLETO"/>
    <s v="2018-09-17 00:00:00.0"/>
    <s v="null"/>
    <s v="PI101375"/>
    <s v="PROFESOR CONTRATADO INTERINO TC"/>
    <s v="R109"/>
    <x v="9"/>
    <n v="520"/>
    <s v="INGENIERÍA DE SISTEMAS Y AUTOMÁTICA"/>
  </r>
  <r>
    <x v="17"/>
    <n v="16563235"/>
    <x v="5"/>
    <n v="877"/>
    <s v="877L"/>
    <s v="GRUPO-B1"/>
    <s v="Fundamentos de control industrial"/>
    <s v="GL"/>
    <s v="GRUPO DE LABORATORIO"/>
    <s v="877L"/>
    <s v="GL de Fundamentos de control industrial"/>
    <s v="GRUPO-B1"/>
    <s v="GL de Fundamentos de control industrial"/>
    <s v="2S"/>
    <n v="16563235"/>
    <s v="MIRURI"/>
    <s v="SÁENZ"/>
    <s v="JUAN MARTÍN"/>
    <s v="MIRURI SÁENZ, JUAN MARTÍN"/>
    <x v="1"/>
    <x v="0"/>
    <x v="1"/>
    <m/>
    <m/>
    <s v="jumiruri"/>
    <s v="juan-martin.miruri@unirioja.es"/>
    <n v="1.5"/>
    <m/>
    <n v="535"/>
    <s v="COLABORADOR-TIPO 1"/>
    <s v="C01"/>
    <s v="TIEMPO COMPLETO"/>
    <s v="2006-10-01 00:00:00.0"/>
    <s v="null"/>
    <s v="LD100576"/>
    <s v="COLABORADOR TIPO 1"/>
    <s v="R109"/>
    <x v="9"/>
    <n v="520"/>
    <s v="INGENIERÍA DE SISTEMAS Y AUTOMÁTICA"/>
  </r>
  <r>
    <x v="16"/>
    <n v="16541690"/>
    <x v="5"/>
    <n v="878"/>
    <s v="878G"/>
    <s v="GRUPO-A"/>
    <s v="Fundamentos de automatización industrial"/>
    <s v="GG"/>
    <s v="GRUPO GRANDE"/>
    <s v="878G"/>
    <s v="GG de Fundamentos de automatización industrial"/>
    <s v="GRUPO-A"/>
    <s v="GG de Fundamentos de automatización industrial"/>
    <s v="2S"/>
    <n v="16541690"/>
    <s v="BRETÓN"/>
    <s v="RODRÍGUEZ"/>
    <s v="JAVIER"/>
    <s v="BRETÓN RODRÍGUEZ, JAVIER"/>
    <x v="1"/>
    <x v="0"/>
    <x v="1"/>
    <m/>
    <m/>
    <s v="jabreton"/>
    <s v="javier.breton@unirioja.es"/>
    <n v="1"/>
    <n v="1"/>
    <n v="506"/>
    <s v="PROFESOR TITULAR DE ESCUELA UNIVERSITARI"/>
    <s v="01A"/>
    <s v="TIEMPO COMPLETO AMPLIADO"/>
    <s v="2012-09-01 00:00:00.0"/>
    <s v="null"/>
    <s v="DF100087"/>
    <s v="TITULAR DE ESCUELA UNIVERSITARIA"/>
    <s v="R109"/>
    <x v="9"/>
    <n v="520"/>
    <s v="INGENIERÍA DE SISTEMAS Y AUTOMÁTICA"/>
  </r>
  <r>
    <x v="16"/>
    <n v="16553320"/>
    <x v="5"/>
    <n v="878"/>
    <s v="878G"/>
    <s v="GRUPO-A"/>
    <s v="Fundamentos de automatización industrial"/>
    <s v="GG"/>
    <s v="GRUPO GRANDE"/>
    <s v="878G"/>
    <s v="GG de Fundamentos de automatización industrial"/>
    <s v="GRUPO-A"/>
    <s v="GG de Fundamentos de automatización industrial"/>
    <s v="2S"/>
    <n v="16553320"/>
    <s v="ELVIRA"/>
    <s v="IZURRATEGUI"/>
    <s v="CARLOS"/>
    <s v="ELVIRA IZURRATEGUI, CARLOS"/>
    <x v="1"/>
    <x v="0"/>
    <x v="1"/>
    <m/>
    <m/>
    <s v="celvira"/>
    <s v="carlos.elvira@unirioja.es"/>
    <n v="1"/>
    <n v="1"/>
    <n v="506"/>
    <s v="PROFESOR TITULAR DE ESCUELA UNIVERSITARI"/>
    <s v="01A"/>
    <s v="TIEMPO COMPLETO AMPLIADO"/>
    <s v="2012-09-01 00:00:00.0"/>
    <s v="null"/>
    <s v="DF31778"/>
    <s v="TITULAR DE ESCUELAS UNIVERSITARIAS"/>
    <s v="R109"/>
    <x v="9"/>
    <n v="520"/>
    <s v="INGENIERÍA DE SISTEMAS Y AUTOMÁTICA"/>
  </r>
  <r>
    <x v="17"/>
    <n v="16541690"/>
    <x v="5"/>
    <n v="878"/>
    <s v="878G"/>
    <s v="GRUPO-A"/>
    <s v="Fundamentos de automatización industrial"/>
    <s v="GG"/>
    <s v="GRUPO GRANDE"/>
    <s v="878G"/>
    <s v="GG de Fundamentos de automatización industrial"/>
    <s v="GRUPO-A"/>
    <s v="GG de Fundamentos de automatización industrial"/>
    <s v="2S"/>
    <n v="16541690"/>
    <s v="BRETÓN"/>
    <s v="RODRÍGUEZ"/>
    <s v="JAVIER"/>
    <s v="BRETÓN RODRÍGUEZ, JAVIER"/>
    <x v="1"/>
    <x v="0"/>
    <x v="1"/>
    <m/>
    <m/>
    <s v="jabreton"/>
    <s v="javier.breton@unirioja.es"/>
    <n v="1"/>
    <m/>
    <n v="506"/>
    <s v="PROFESOR TITULAR DE ESCUELA UNIVERSITARI"/>
    <s v="01A"/>
    <s v="TIEMPO COMPLETO AMPLIADO"/>
    <s v="2012-09-01 00:00:00.0"/>
    <s v="null"/>
    <s v="DF100087"/>
    <s v="TITULAR DE ESCUELA UNIVERSITARIA"/>
    <s v="R109"/>
    <x v="9"/>
    <n v="520"/>
    <s v="INGENIERÍA DE SISTEMAS Y AUTOMÁTICA"/>
  </r>
  <r>
    <x v="17"/>
    <n v="16606034"/>
    <x v="5"/>
    <n v="879"/>
    <s v="879G"/>
    <s v="GRUPO-A"/>
    <s v="Fundamentos de ingeniería térmica"/>
    <s v="GG"/>
    <s v="GRUPO GRANDE"/>
    <s v="879G"/>
    <s v="GG de Fundamentos de ingeniería térmica"/>
    <s v="GRUPO-A"/>
    <s v="GG de Fundamentos de ingeniería térmica"/>
    <s v="2S"/>
    <n v="16606034"/>
    <s v="LAS HERAS"/>
    <s v="CASAS"/>
    <s v="JESÚS"/>
    <s v="LAS HERAS CASAS, JESÚS"/>
    <x v="1"/>
    <x v="0"/>
    <x v="0"/>
    <m/>
    <m/>
    <s v="jelas-he"/>
    <s v="jesus.las-herasc@unirioja.es"/>
    <n v="1.5"/>
    <m/>
    <n v="532"/>
    <s v="LABORAL DOCENTE-ASOCIADO"/>
    <s v="P04"/>
    <s v="TIEMPO PARCIAL (4+4 HORAS)"/>
    <s v="2018-09-17 00:00:00.0"/>
    <s v="2019-09-14 00:00:00.0"/>
    <s v="PI101041"/>
    <s v="PROFESOR ASOCIADO"/>
    <s v="R110"/>
    <x v="10"/>
    <n v="590"/>
    <s v="MÁQUINAS Y MOTORES TÉRMICOS"/>
  </r>
  <r>
    <x v="17"/>
    <n v="72787346"/>
    <x v="5"/>
    <n v="879"/>
    <s v="879G"/>
    <s v="GRUPO-A"/>
    <s v="Fundamentos de ingeniería térmica"/>
    <s v="GG"/>
    <s v="GRUPO GRANDE"/>
    <s v="879G"/>
    <s v="GG de Fundamentos de ingeniería térmica"/>
    <s v="GRUPO-A"/>
    <s v="GG de Fundamentos de ingeniería térmica"/>
    <s v="2S"/>
    <n v="72787346"/>
    <s v="LÓPEZ"/>
    <s v="OCHOA"/>
    <s v="LUIS MARÍA"/>
    <s v="LÓPEZ OCHOA, LUIS MARÍA"/>
    <x v="0"/>
    <x v="0"/>
    <x v="0"/>
    <m/>
    <m/>
    <s v="lulopeo"/>
    <s v="luis-maria.lopezo@unirioja.es"/>
    <n v="1.5"/>
    <m/>
    <n v="504"/>
    <s v="PROFESOR TITULAR UNIVERSIDAD"/>
    <s v="C01"/>
    <s v="TIEMPO COMPLETO"/>
    <s v="2016-03-22 00:00:00.0"/>
    <s v="null"/>
    <s v="DF31980"/>
    <s v="PROFESOR TITULAR DE UNIVERSIDAD"/>
    <s v="R110"/>
    <x v="10"/>
    <n v="590"/>
    <s v="MÁQUINAS Y MOTORES TÉRMICOS"/>
  </r>
  <r>
    <x v="18"/>
    <n v="16606034"/>
    <x v="5"/>
    <n v="879"/>
    <s v="879G"/>
    <s v="GRUPO-A"/>
    <s v="Fundamentos de ingeniería térmica"/>
    <s v="GG"/>
    <s v="GRUPO GRANDE"/>
    <s v="879G"/>
    <s v="GG de Fundamentos de ingeniería térmica"/>
    <s v="GRUPO-A"/>
    <s v="GG de Fundamentos de ingeniería térmica"/>
    <s v="2S"/>
    <n v="16606034"/>
    <s v="LAS HERAS"/>
    <s v="CASAS"/>
    <s v="JESÚS"/>
    <s v="LAS HERAS CASAS, JESÚS"/>
    <x v="1"/>
    <x v="0"/>
    <x v="0"/>
    <m/>
    <m/>
    <s v="jelas-he"/>
    <s v="jesus.las-herasc@unirioja.es"/>
    <n v="1.5"/>
    <m/>
    <n v="532"/>
    <s v="LABORAL DOCENTE-ASOCIADO"/>
    <s v="P04"/>
    <s v="TIEMPO PARCIAL (4+4 HORAS)"/>
    <s v="2018-09-17 00:00:00.0"/>
    <s v="2019-09-14 00:00:00.0"/>
    <s v="PI101041"/>
    <s v="PROFESOR ASOCIADO"/>
    <s v="R110"/>
    <x v="10"/>
    <n v="590"/>
    <s v="MÁQUINAS Y MOTORES TÉRMICOS"/>
  </r>
  <r>
    <x v="18"/>
    <n v="72787346"/>
    <x v="5"/>
    <n v="879"/>
    <s v="879G"/>
    <s v="GRUPO-A"/>
    <s v="Fundamentos de ingeniería térmica"/>
    <s v="GG"/>
    <s v="GRUPO GRANDE"/>
    <s v="879G"/>
    <s v="GG de Fundamentos de ingeniería térmica"/>
    <s v="GRUPO-A"/>
    <s v="GG de Fundamentos de ingeniería térmica"/>
    <s v="2S"/>
    <n v="72787346"/>
    <s v="LÓPEZ"/>
    <s v="OCHOA"/>
    <s v="LUIS MARÍA"/>
    <s v="LÓPEZ OCHOA, LUIS MARÍA"/>
    <x v="0"/>
    <x v="0"/>
    <x v="0"/>
    <m/>
    <m/>
    <s v="lulopeo"/>
    <s v="luis-maria.lopezo@unirioja.es"/>
    <n v="1.5"/>
    <m/>
    <n v="504"/>
    <s v="PROFESOR TITULAR UNIVERSIDAD"/>
    <s v="C01"/>
    <s v="TIEMPO COMPLETO"/>
    <s v="2016-03-22 00:00:00.0"/>
    <s v="null"/>
    <s v="DF31980"/>
    <s v="PROFESOR TITULAR DE UNIVERSIDAD"/>
    <s v="R110"/>
    <x v="10"/>
    <n v="590"/>
    <s v="MÁQUINAS Y MOTORES TÉRMICOS"/>
  </r>
  <r>
    <x v="17"/>
    <n v="16606912"/>
    <x v="5"/>
    <n v="880"/>
    <s v="880G"/>
    <s v="GRUPO-A"/>
    <s v="Fundamentos de ingeniería fluidomecánica"/>
    <s v="GG"/>
    <s v="GRUPO GRANDE"/>
    <s v="880G"/>
    <s v="GG de Fundamentos de ingeniería fluidomecánica"/>
    <s v="GRUPO-A"/>
    <s v="GG de Fundamentos de ingeniería fluidomecánica"/>
    <s v="2S"/>
    <n v="16606912"/>
    <s v="GARCÍA"/>
    <s v="LOZANO"/>
    <s v="CÉSAR"/>
    <s v="GARCÍA LOZANO, CÉSAR"/>
    <x v="1"/>
    <x v="0"/>
    <x v="1"/>
    <m/>
    <m/>
    <s v="cegarcia"/>
    <s v="cesar.garcia@unirioja.es"/>
    <n v="3"/>
    <m/>
    <n v="536"/>
    <s v="PROFESOR INTERINO"/>
    <s v="C01"/>
    <s v="TIEMPO COMPLETO"/>
    <s v="2013-09-16 00:00:00.0"/>
    <s v="null"/>
    <s v="PI100918"/>
    <s v="PROFESOR CONTRATADO INTERINO"/>
    <s v="R110"/>
    <x v="10"/>
    <n v="590"/>
    <s v="MÁQUINAS Y MOTORES TÉRMICOS"/>
  </r>
  <r>
    <x v="18"/>
    <n v="16606912"/>
    <x v="5"/>
    <n v="880"/>
    <s v="880G"/>
    <s v="GRUPO-A"/>
    <s v="Fundamentos de ingeniería fluidomecánica"/>
    <s v="GG"/>
    <s v="GRUPO GRANDE"/>
    <s v="880G"/>
    <s v="GG de Fundamentos de ingeniería fluidomecánica"/>
    <s v="GRUPO-A"/>
    <s v="GG de Fundamentos de ingeniería fluidomecánica"/>
    <s v="2S"/>
    <n v="16606912"/>
    <s v="GARCÍA"/>
    <s v="LOZANO"/>
    <s v="CÉSAR"/>
    <s v="GARCÍA LOZANO, CÉSAR"/>
    <x v="1"/>
    <x v="0"/>
    <x v="1"/>
    <m/>
    <m/>
    <s v="cegarcia"/>
    <s v="cesar.garcia@unirioja.es"/>
    <n v="3"/>
    <m/>
    <n v="536"/>
    <s v="PROFESOR INTERINO"/>
    <s v="C01"/>
    <s v="TIEMPO COMPLETO"/>
    <s v="2013-09-16 00:00:00.0"/>
    <s v="null"/>
    <s v="PI100918"/>
    <s v="PROFESOR CONTRATADO INTERINO"/>
    <s v="R110"/>
    <x v="10"/>
    <n v="590"/>
    <s v="MÁQUINAS Y MOTORES TÉRMICOS"/>
  </r>
  <r>
    <x v="3"/>
    <n v="17199289"/>
    <x v="1"/>
    <n v="881"/>
    <s v="881G"/>
    <s v="GRUPO-A"/>
    <s v="Métodos de análisis de datos"/>
    <s v="GG"/>
    <s v="GRUPO GRANDE"/>
    <s v="881G"/>
    <s v="GG de Métodos de análisis de datos"/>
    <s v="GRUPO-A"/>
    <s v="GG de Métodos de análisis de datos"/>
    <s v="2S"/>
    <n v="17199289"/>
    <s v="FILLAT"/>
    <s v="BALLESTEROS"/>
    <s v="JUAN CARLOS"/>
    <s v="FILLAT BALLESTEROS, JUAN CARLOS"/>
    <x v="1"/>
    <x v="0"/>
    <x v="0"/>
    <m/>
    <m/>
    <s v="jufillat"/>
    <s v="juan-carlos.fillat@unirioja.es"/>
    <n v="4"/>
    <n v="4"/>
    <n v="504"/>
    <s v="PROFESOR TITULAR UNIVERSIDAD"/>
    <s v="01A"/>
    <s v="TIEMPO COMPLETO AMPLIADO"/>
    <s v="2012-09-01 00:00:00.0"/>
    <s v="null"/>
    <s v="DF32187"/>
    <s v="TITULAR DE UNIVERSIDAD"/>
    <s v="R111"/>
    <x v="7"/>
    <n v="265"/>
    <s v="ESTADÍSTICA E INVESTIGACIÓN OPERATIVA"/>
  </r>
  <r>
    <x v="3"/>
    <n v="25432171"/>
    <x v="1"/>
    <n v="881"/>
    <s v="881I"/>
    <s v="GRUPO-A1"/>
    <s v="Métodos de análisis de datos"/>
    <s v="GI"/>
    <s v="GRUPO DE INFORMÁTICA"/>
    <s v="881I"/>
    <s v="GI de Métodos de análisis de datos"/>
    <s v="GRUPO-A1"/>
    <s v="GI de Métodos de análisis de datos"/>
    <s v="2S"/>
    <n v="25432171"/>
    <s v="ARREGUI"/>
    <s v="CASAUS"/>
    <s v="JOSÉ LUIS"/>
    <s v="ARREGUI CASAUS, JOSÉ LUIS"/>
    <x v="0"/>
    <x v="0"/>
    <x v="0"/>
    <m/>
    <m/>
    <s v="joarregu"/>
    <s v="jose-luis.arregui@unirioja.es"/>
    <n v="1.2"/>
    <n v="1.2"/>
    <n v="504"/>
    <s v="PROFESOR TITULAR UNIVERSIDAD"/>
    <s v="C01"/>
    <s v="TIEMPO COMPLETO"/>
    <s v="2009-09-29 00:00:00.0"/>
    <s v="null"/>
    <s v="DF100247"/>
    <s v="PROFESOR TITULAR DE UNIVERSIDAD"/>
    <s v="R111"/>
    <x v="7"/>
    <n v="15"/>
    <s v="ANÁLISIS MATEMÁTICO"/>
  </r>
  <r>
    <x v="2"/>
    <n v="16619886"/>
    <x v="1"/>
    <n v="881"/>
    <s v="881G"/>
    <s v="GRUPO-B"/>
    <s v="Métodos de análisis de datos"/>
    <s v="GG"/>
    <s v="GRUPO GRANDE"/>
    <s v="881G"/>
    <s v="GG de Métodos de análisis de datos"/>
    <s v="GRUPO-B"/>
    <s v="GG de Métodos de análisis de datos"/>
    <s v="2S"/>
    <n v="16619886"/>
    <s v="HIGUERAS"/>
    <s v="HERNÁEZ"/>
    <s v="MANUEL"/>
    <s v="HIGUERAS HERNÁEZ, MANUEL"/>
    <x v="1"/>
    <x v="0"/>
    <x v="0"/>
    <m/>
    <m/>
    <s v="mahiguer"/>
    <s v="manuel.higueras@unirioja.es"/>
    <n v="4"/>
    <n v="4"/>
    <n v="504"/>
    <s v="PROFESOR TITULAR UNIVERSIDAD"/>
    <s v="C01"/>
    <s v="TIEMPO COMPLETO"/>
    <s v="2018-09-17 00:00:00.0"/>
    <s v="null"/>
    <s v="DF100359"/>
    <s v="PROFESOR TITULAR DE UNIVERSIDAD"/>
    <s v="R111"/>
    <x v="7"/>
    <n v="265"/>
    <s v="ESTADÍSTICA E INVESTIGACIÓN OPERATIVA"/>
  </r>
  <r>
    <x v="6"/>
    <n v="16619886"/>
    <x v="0"/>
    <n v="881"/>
    <s v="881G"/>
    <s v="GRUPO-B"/>
    <s v="Métodos de análisis de datos"/>
    <s v="GG"/>
    <s v="GRUPO GRANDE"/>
    <s v="881G"/>
    <s v="GG de Métodos de análisis de datos"/>
    <s v="GRUPO-B"/>
    <s v="GG de Métodos de análisis de datos"/>
    <s v="2S"/>
    <n v="16619886"/>
    <s v="HIGUERAS"/>
    <s v="HERNÁEZ"/>
    <s v="MANUEL"/>
    <s v="HIGUERAS HERNÁEZ, MANUEL"/>
    <x v="1"/>
    <x v="0"/>
    <x v="0"/>
    <m/>
    <m/>
    <s v="mahiguer"/>
    <s v="manuel.higueras@unirioja.es"/>
    <n v="4"/>
    <m/>
    <n v="504"/>
    <s v="PROFESOR TITULAR UNIVERSIDAD"/>
    <s v="C01"/>
    <s v="TIEMPO COMPLETO"/>
    <s v="2018-09-17 00:00:00.0"/>
    <s v="null"/>
    <s v="DF100359"/>
    <s v="PROFESOR TITULAR DE UNIVERSIDAD"/>
    <s v="R111"/>
    <x v="7"/>
    <n v="265"/>
    <s v="ESTADÍSTICA E INVESTIGACIÓN OPERATIVA"/>
  </r>
  <r>
    <x v="4"/>
    <n v="16530288"/>
    <x v="2"/>
    <n v="882"/>
    <s v="882G"/>
    <s v="GRUPO-A"/>
    <s v="Prácticum I"/>
    <s v="GG"/>
    <s v="GRUPO GRANDE"/>
    <s v="882G"/>
    <s v="PRÁCTICUM I DEL GRADO EN EDUCACIÓN INFANTIL"/>
    <s v="GRUPO-A"/>
    <s v="PRÁCTICUM I DEL GRADO EN EDUCACIÓN INFANTIL"/>
    <s v="AN"/>
    <n v="16530288"/>
    <s v="BENITO"/>
    <s v="CLAVIJO"/>
    <s v="MARÍA DEL PILAR"/>
    <s v="BENITO CLAVIJO, MARÍA DEL PILAR"/>
    <x v="1"/>
    <x v="0"/>
    <x v="0"/>
    <m/>
    <m/>
    <s v="mpbenito"/>
    <s v="pilar.benito@unirioja.es"/>
    <n v="1"/>
    <n v="1"/>
    <n v="504"/>
    <s v="PROFESOR TITULAR UNIVERSIDAD"/>
    <s v="01R"/>
    <s v="TIEMPO COMPLETO REDUCIDO"/>
    <s v="2015-09-15 00:00:00.0"/>
    <s v="null"/>
    <s v="DF32072"/>
    <s v="TITULAR DE UNIVERSIDAD"/>
    <s v="R111"/>
    <x v="7"/>
    <n v="5"/>
    <s v="ÁLGEBRA"/>
  </r>
  <r>
    <x v="4"/>
    <n v="16535214"/>
    <x v="2"/>
    <n v="882"/>
    <s v="882G"/>
    <s v="GRUPO-A"/>
    <s v="Prácticum I"/>
    <s v="GG"/>
    <s v="GRUPO GRANDE"/>
    <s v="882G"/>
    <s v="PRÁCTICUM I DEL GRADO EN EDUCACIÓN INFANTIL"/>
    <s v="GRUPO-A"/>
    <s v="PRÁCTICUM I DEL GRADO EN EDUCACIÓN INFANTIL"/>
    <s v="AN"/>
    <n v="16535214"/>
    <s v="MARTÍNEZ"/>
    <s v="EZQUERRO"/>
    <s v="AURORA"/>
    <s v="MARTÍNEZ EZQUERRO, AURORA"/>
    <x v="0"/>
    <x v="0"/>
    <x v="0"/>
    <m/>
    <m/>
    <s v="aumarte"/>
    <s v="aurora.martinez@unirioja.es"/>
    <n v="0.5"/>
    <n v="0.5"/>
    <n v="504"/>
    <s v="PROFESOR TITULAR UNIVERSIDAD"/>
    <s v="C01"/>
    <s v="TIEMPO COMPLETO"/>
    <s v="2011-09-01 00:00:00.0"/>
    <s v="null"/>
    <s v="DF100303"/>
    <s v="PROFESOR TITULAR DE UNIVERSIDAD"/>
    <s v="R106"/>
    <x v="5"/>
    <n v="195"/>
    <s v="DIDÁCTICA DE LA LENGUA Y LA LITERATURA"/>
  </r>
  <r>
    <x v="4"/>
    <n v="16542622"/>
    <x v="2"/>
    <n v="882"/>
    <s v="882G"/>
    <s v="GRUPO-A"/>
    <s v="Prácticum I"/>
    <s v="GG"/>
    <s v="GRUPO GRANDE"/>
    <s v="882G"/>
    <s v="PRÁCTICUM I DEL GRADO EN EDUCACIÓN INFANTIL"/>
    <s v="GRUPO-A"/>
    <s v="PRÁCTICUM I DEL GRADO EN EDUCACIÓN INFANTIL"/>
    <s v="AN"/>
    <n v="16542622"/>
    <s v="GARCÍA"/>
    <s v="IZQUIERDO"/>
    <s v="MARIA VICTORIA"/>
    <s v="GARCÍA IZQUIERDO, MARIA VICTORIA"/>
    <x v="1"/>
    <x v="0"/>
    <x v="1"/>
    <m/>
    <m/>
    <s v="magarciz"/>
    <s v="maria-victoria.garcia@unirioja.es"/>
    <n v="1.5"/>
    <n v="1.5"/>
    <n v="532"/>
    <s v="LABORAL DOCENTE-ASOCIADO"/>
    <s v="P04"/>
    <s v="TIEMPO PARCIAL (4+4 HORAS)"/>
    <s v="2018-09-24 00:00:00.0"/>
    <s v="2019-09-14 00:00:00.0"/>
    <s v="PI101426"/>
    <s v="PROFESOR ASOCIADO"/>
    <s v="R106"/>
    <x v="5"/>
    <n v="195"/>
    <s v="DIDÁCTICA DE LA LENGUA Y LA LITERATURA"/>
  </r>
  <r>
    <x v="4"/>
    <n v="16546065"/>
    <x v="2"/>
    <n v="882"/>
    <s v="882G"/>
    <s v="GRUPO-A"/>
    <s v="Prácticum I"/>
    <s v="GG"/>
    <s v="GRUPO GRANDE"/>
    <s v="882G"/>
    <s v="PRÁCTICUM I DEL GRADO EN EDUCACIÓN INFANTIL"/>
    <s v="GRUPO-A"/>
    <s v="PRÁCTICUM I DEL GRADO EN EDUCACIÓN INFANTIL"/>
    <s v="AN"/>
    <n v="16546065"/>
    <s v="GUTIÉRREZ"/>
    <s v="JIMÉNEZ"/>
    <s v="JOSÉ MANUEL"/>
    <s v="GUTIÉRREZ JIMÉNEZ, JOSÉ MANUEL"/>
    <x v="1"/>
    <x v="0"/>
    <x v="0"/>
    <m/>
    <m/>
    <s v="jmguti"/>
    <s v="jmguti@unirioja.es"/>
    <n v="1"/>
    <n v="1"/>
    <n v="504"/>
    <s v="PROFESOR TITULAR UNIVERSIDAD"/>
    <s v="01R"/>
    <s v="TIEMPO COMPLETO REDUCIDO"/>
    <s v="2012-09-01 00:00:00.0"/>
    <s v="null"/>
    <s v="DF32266"/>
    <s v="TITULAR DE UNIVERSIDAD"/>
    <s v="R111"/>
    <x v="7"/>
    <n v="595"/>
    <s v="MATEMÁTICA APLICADA"/>
  </r>
  <r>
    <x v="4"/>
    <n v="16610808"/>
    <x v="2"/>
    <n v="882"/>
    <s v="882G"/>
    <s v="GRUPO-A"/>
    <s v="Prácticum I"/>
    <s v="GG"/>
    <s v="GRUPO GRANDE"/>
    <s v="882G"/>
    <s v="PRÁCTICUM I DEL GRADO EN EDUCACIÓN INFANTIL"/>
    <s v="GRUPO-A"/>
    <s v="PRÁCTICUM I DEL GRADO EN EDUCACIÓN INFANTIL"/>
    <s v="AN"/>
    <n v="16610808"/>
    <s v="ARITIO"/>
    <s v="SOLANA"/>
    <s v="REBECA"/>
    <s v="ARITIO SOLANA, REBECA"/>
    <x v="0"/>
    <x v="0"/>
    <x v="1"/>
    <m/>
    <m/>
    <s v="rearitio"/>
    <s v="rebeca.aritio@unirioja.es"/>
    <n v="1.5"/>
    <n v="1.5"/>
    <n v="536"/>
    <s v="PROFESOR INTERINO"/>
    <s v="P05"/>
    <s v="TIEMPO PARCIAL (5+5 HORAS)"/>
    <s v="2018-10-01 00:00:00.0"/>
    <s v="2019-09-14 00:00:00.0"/>
    <s v="PI101436"/>
    <s v="PROFESOR CONTRATADO INTERINO"/>
    <s v="R115"/>
    <x v="2"/>
    <n v="735"/>
    <s v="PSICOLOGÍA EVOLUTIVA Y DE LA EDUCACIÓN"/>
  </r>
  <r>
    <x v="4"/>
    <n v="16620378"/>
    <x v="2"/>
    <n v="882"/>
    <s v="882G"/>
    <s v="GRUPO-A"/>
    <s v="Prácticum I"/>
    <s v="GG"/>
    <s v="GRUPO GRANDE"/>
    <s v="882G"/>
    <s v="PRÁCTICUM I DEL GRADO EN EDUCACIÓN INFANTIL"/>
    <s v="GRUPO-A"/>
    <s v="PRÁCTICUM I DEL GRADO EN EDUCACIÓN INFANTIL"/>
    <s v="AN"/>
    <n v="16620378"/>
    <s v="MATEO"/>
    <s v="MENDAZA"/>
    <s v="RAQUEL"/>
    <s v="MATEO MENDAZA, RAQUEL"/>
    <x v="1"/>
    <x v="0"/>
    <x v="0"/>
    <m/>
    <m/>
    <s v="ramatem"/>
    <s v="raquel.mateo@unirioja.es"/>
    <n v="1"/>
    <n v="1"/>
    <n v="536"/>
    <s v="PROFESOR INTERINO"/>
    <s v="C01"/>
    <s v="TIEMPO COMPLETO"/>
    <s v="2018-09-18 00:00:00.0"/>
    <s v="2019-09-14 00:00:00.0"/>
    <s v="PI101415"/>
    <s v="PROFESOR CONTRATADO INTERINO"/>
    <s v="R107"/>
    <x v="6"/>
    <n v="345"/>
    <s v="FILOLOGÍA INGLESA"/>
  </r>
  <r>
    <x v="4"/>
    <n v="72786536"/>
    <x v="2"/>
    <n v="882"/>
    <s v="882G"/>
    <s v="GRUPO-A"/>
    <s v="Prácticum I"/>
    <s v="GG"/>
    <s v="GRUPO GRANDE"/>
    <s v="882G"/>
    <s v="PRÁCTICUM I DEL GRADO EN EDUCACIÓN INFANTIL"/>
    <s v="GRUPO-A"/>
    <s v="PRÁCTICUM I DEL GRADO EN EDUCACIÓN INFANTIL"/>
    <s v="AN"/>
    <n v="72786536"/>
    <s v="MÍNGUEZ"/>
    <s v="CENICEROS"/>
    <s v="JUDIT"/>
    <s v="MÍNGUEZ CENICEROS, JUDIT"/>
    <x v="0"/>
    <x v="0"/>
    <x v="0"/>
    <m/>
    <m/>
    <s v="jminguez"/>
    <s v="judit.minguez@unirioja.es"/>
    <n v="1.5"/>
    <n v="1.5"/>
    <n v="534"/>
    <s v="CONTRATADO DOCTOR -TIPO 1"/>
    <s v="C01"/>
    <s v="TIEMPO COMPLETO"/>
    <s v="2007-07-20 00:00:00.0"/>
    <s v="null"/>
    <s v="LD100578"/>
    <s v="CONTRATADO DOCTOR"/>
    <s v="R111"/>
    <x v="7"/>
    <n v="15"/>
    <s v="ANÁLISIS MATEMÁTICO"/>
  </r>
  <r>
    <x v="14"/>
    <n v="16584517"/>
    <x v="4"/>
    <n v="885"/>
    <s v="885G"/>
    <s v="GRUPO-A"/>
    <s v="Electrotecnia"/>
    <s v="GG"/>
    <s v="GRUPO GRANDE"/>
    <s v="885G"/>
    <s v="GG de Electrotecnia"/>
    <s v="GRUPO-A"/>
    <s v="GG de Electrotecnia"/>
    <s v="AN"/>
    <n v="16584517"/>
    <s v="FALCES"/>
    <s v="DE ANDRÉS"/>
    <s v="ALBERTO"/>
    <s v="FALCES DE ANDRÉS, ALBERTO"/>
    <x v="0"/>
    <x v="0"/>
    <x v="0"/>
    <m/>
    <m/>
    <s v="alfalces"/>
    <s v="alberto.falces@unirioja.es"/>
    <n v="2.7"/>
    <n v="2.7"/>
    <n v="536"/>
    <s v="PROFESOR INTERINO"/>
    <s v="C01"/>
    <s v="TIEMPO COMPLETO"/>
    <s v="2009-10-01 00:00:00.0"/>
    <s v="null"/>
    <s v="PI100720"/>
    <s v="PROFESOR CONTRATADO INTERINO"/>
    <s v="R109"/>
    <x v="9"/>
    <n v="535"/>
    <s v="INGENIERÍA ELÉCTRICA"/>
  </r>
  <r>
    <x v="14"/>
    <n v="16588655"/>
    <x v="4"/>
    <n v="885"/>
    <s v="885L"/>
    <s v="GRUPO-A1"/>
    <s v="Electrotecnia"/>
    <s v="GL"/>
    <s v="GRUPO DE LABORATORIO"/>
    <s v="885L"/>
    <s v="GL de Electrotecnia"/>
    <s v="GRUPO-A1"/>
    <s v="GL de Electrotecnia"/>
    <s v="AN"/>
    <n v="16588655"/>
    <s v="ARANA"/>
    <s v="MARTÍNEZ"/>
    <s v="MARÍA NEREA"/>
    <s v="ARANA MARTÍNEZ, MARÍA NEREA"/>
    <x v="1"/>
    <x v="0"/>
    <x v="1"/>
    <m/>
    <m/>
    <s v="nearanm"/>
    <s v="maria-nerea.arana@unirioja.es"/>
    <n v="0.8"/>
    <n v="0.8"/>
    <n v="536"/>
    <s v="PROFESOR INTERINO"/>
    <s v="P04"/>
    <s v="TIEMPO PARCIAL (4+4 HORAS)"/>
    <s v="2018-09-17 00:00:00.0"/>
    <s v="2019-09-14 00:00:00.0"/>
    <s v="PI101409"/>
    <s v="PROFESOR CONTRATADO INTERINO"/>
    <s v="R109"/>
    <x v="9"/>
    <n v="535"/>
    <s v="INGENIERÍA ELÉCTRICA"/>
  </r>
  <r>
    <x v="19"/>
    <n v="16019533"/>
    <x v="6"/>
    <n v="5000"/>
    <s v="5000G"/>
    <s v="GRUPO-A"/>
    <s v="Deontología profesional"/>
    <s v="GG"/>
    <s v="GRUPO GRANDE"/>
    <s v="5000G"/>
    <s v="GG de Deontología profesional"/>
    <s v="GRUPO-A"/>
    <s v="GG de Deontología profesional"/>
    <s v="1S"/>
    <n v="16019533"/>
    <s v="GARCIANDÍA"/>
    <s v="GONZÁLEZ"/>
    <s v="PEDRO MARÍA"/>
    <s v="GARCIANDÍA GONZÁLEZ, PEDRO MARÍA"/>
    <x v="0"/>
    <x v="0"/>
    <x v="0"/>
    <m/>
    <m/>
    <s v="pgarcian"/>
    <s v="pedro.garciandia@unirioja.es"/>
    <n v="0"/>
    <n v="0"/>
    <n v="500"/>
    <s v="CATEDRATICO DE UNIVERSIDAD"/>
    <s v="C01"/>
    <s v="TIEMPO COMPLETO"/>
    <s v="2017-09-15 00:00:00.0"/>
    <s v="null"/>
    <s v="DF100278"/>
    <s v="CATEDRÁTICO DE UNIVERSIDAD"/>
    <s v="R103"/>
    <x v="1"/>
    <n v="175"/>
    <s v="DERECHO PROCESAL"/>
  </r>
  <r>
    <x v="19"/>
    <n v="17206354"/>
    <x v="6"/>
    <n v="5006"/>
    <s v="5006G"/>
    <s v="GRUPO-A"/>
    <s v="Argumentación y documentación"/>
    <s v="GG"/>
    <s v="GRUPO GRANDE"/>
    <s v="5006G"/>
    <s v="GG de Argumentación y documentación"/>
    <s v="GRUPO-A"/>
    <s v="GG de Argumentación y documentación"/>
    <s v="1S"/>
    <n v="17206354"/>
    <s v="MARTÍNEZ DE PISÓN"/>
    <s v="CAVERO"/>
    <s v="JOSÉ MARÍA"/>
    <s v="MARTÍNEZ DE PISÓN CAVERO, JOSÉ MARÍA"/>
    <x v="0"/>
    <x v="0"/>
    <x v="0"/>
    <m/>
    <m/>
    <s v="jdepison"/>
    <s v="jose.mezdepison@unirioja.es"/>
    <n v="1"/>
    <n v="1"/>
    <n v="500"/>
    <s v="CATEDRATICO DE UNIVERSIDAD"/>
    <s v="01R"/>
    <s v="TIEMPO COMPLETO REDUCIDO"/>
    <s v="2013-09-01 00:00:00.0"/>
    <s v="null"/>
    <s v="DF31106"/>
    <s v="CATEDRÁTICO DE UNIVERSIDAD"/>
    <s v="R103"/>
    <x v="1"/>
    <n v="381"/>
    <s v="FILOSOFÍA DEL DERECHO"/>
  </r>
  <r>
    <x v="19"/>
    <n v="16586761"/>
    <x v="6"/>
    <n v="5007"/>
    <s v="5007G"/>
    <s v="GRUPO-A"/>
    <s v="Negociación y resolución de conflictos"/>
    <s v="GG"/>
    <s v="GRUPO GRANDE"/>
    <s v="5007G"/>
    <s v="GG de Negociación y resolución de conflictos"/>
    <s v="GRUPO-A"/>
    <s v="GG de Negociación y resolución de conflictos"/>
    <s v="1S"/>
    <n v="16586761"/>
    <s v="PÉREZ"/>
    <s v="ESCALONA"/>
    <s v="SUSANA"/>
    <s v="PÉREZ ESCALONA, SUSANA"/>
    <x v="1"/>
    <x v="0"/>
    <x v="0"/>
    <m/>
    <m/>
    <s v="superez"/>
    <s v="susana.perez@unirioja.es"/>
    <n v="1"/>
    <n v="1"/>
    <n v="534"/>
    <s v="CONTRATADO DOCTOR -TIPO 1"/>
    <s v="C01"/>
    <s v="TIEMPO COMPLETO"/>
    <s v="2009-10-01 00:00:00.0"/>
    <s v="null"/>
    <s v="PI100723"/>
    <s v="CONTRATADO DOCTOR"/>
    <s v="R103"/>
    <x v="1"/>
    <n v="165"/>
    <s v="DERECHO MERCANTIL"/>
  </r>
  <r>
    <x v="19"/>
    <n v="18027322"/>
    <x v="6"/>
    <n v="5007"/>
    <s v="5007G"/>
    <s v="GRUPO-A"/>
    <s v="Negociación y resolución de conflictos"/>
    <s v="GG"/>
    <s v="GRUPO GRANDE"/>
    <s v="5007G"/>
    <s v="GG de Negociación y resolución de conflictos"/>
    <s v="GRUPO-A"/>
    <s v="GG de Negociación y resolución de conflictos"/>
    <s v="1S"/>
    <n v="18027322"/>
    <s v="SUSÍN"/>
    <s v="BETRÁN"/>
    <s v="RAÚL"/>
    <s v="SUSÍN BETRÁN, RAÚL"/>
    <x v="1"/>
    <x v="0"/>
    <x v="0"/>
    <m/>
    <m/>
    <s v="rasusin"/>
    <s v="raul.susin@unirioja.es"/>
    <n v="1"/>
    <n v="1"/>
    <n v="504"/>
    <s v="PROFESOR TITULAR UNIVERSIDAD"/>
    <s v="C01"/>
    <s v="TIEMPO COMPLETO"/>
    <s v="2015-09-15 00:00:00.0"/>
    <s v="null"/>
    <s v="DF100148"/>
    <s v="PROFESOR TITULAR DE UNIVERSIDAD"/>
    <s v="R103"/>
    <x v="1"/>
    <n v="381"/>
    <s v="FILOSOFÍA DEL DERECHO"/>
  </r>
  <r>
    <x v="19"/>
    <n v="17845083"/>
    <x v="6"/>
    <n v="5009"/>
    <s v="5009G"/>
    <s v="GRUPO-A"/>
    <s v="Tutela constitucional"/>
    <s v="GG"/>
    <s v="GRUPO GRANDE"/>
    <s v="5009G"/>
    <s v="GG de Tutela constitucional"/>
    <s v="GRUPO-A"/>
    <s v="GG de Tutela constitucional"/>
    <s v="1S"/>
    <n v="17845083"/>
    <s v="CHUECA"/>
    <s v="RODRÍGUEZ"/>
    <s v="RICARDO LUIS"/>
    <s v="CHUECA RODRÍGUEZ, RICARDO LUIS"/>
    <x v="0"/>
    <x v="0"/>
    <x v="0"/>
    <m/>
    <m/>
    <s v="richueca"/>
    <s v="ricardo.chueca@unirioja.es"/>
    <n v="2"/>
    <n v="2"/>
    <n v="500"/>
    <s v="CATEDRATICO DE UNIVERSIDAD"/>
    <s v="01R"/>
    <s v="TIEMPO COMPLETO REDUCIDO"/>
    <s v="2012-09-01 00:00:00.0"/>
    <s v="null"/>
    <s v="DF100096"/>
    <s v="CATEDRATICO DE UNIVERSIDAD"/>
    <s v="R103"/>
    <x v="1"/>
    <n v="135"/>
    <s v="DERECHO CONSTITUCIONAL"/>
  </r>
  <r>
    <x v="19"/>
    <n v="7863146"/>
    <x v="6"/>
    <n v="5010"/>
    <s v="5010G"/>
    <s v="GRUPO-A"/>
    <s v="Tutela europea"/>
    <s v="GG"/>
    <s v="GRUPO GRANDE"/>
    <s v="5010G"/>
    <s v="GG de Tutela europea"/>
    <s v="GRUPO-A"/>
    <s v="GG de Tutela europea"/>
    <s v="1S"/>
    <n v="7863146"/>
    <s v="CARRERA"/>
    <s v="HERNÁNDEZ"/>
    <s v="FRANCISCO JESÚS"/>
    <s v="CARRERA HERNÁNDEZ, FRANCISCO JESÚS"/>
    <x v="0"/>
    <x v="0"/>
    <x v="0"/>
    <m/>
    <m/>
    <s v="frcarrer"/>
    <s v="francisco-jesus.carrera@unirioja.es"/>
    <n v="2"/>
    <n v="2"/>
    <n v="500"/>
    <s v="CATEDRATICO DE UNIVERSIDAD"/>
    <s v="01R"/>
    <s v="TIEMPO COMPLETO REDUCIDO"/>
    <s v="2016-09-15 00:00:00.0"/>
    <s v="null"/>
    <s v="DF100040"/>
    <s v="CATEDRÁTICO DE UNIVERSIDAD"/>
    <s v="R103"/>
    <x v="1"/>
    <n v="160"/>
    <s v="DERECHO INTERNACIONAL PUBLICO Y RELACIONES INTERNA"/>
  </r>
  <r>
    <x v="19"/>
    <n v="13104263"/>
    <x v="6"/>
    <n v="5011"/>
    <s v="5011G"/>
    <s v="GRUPO-A"/>
    <s v="Tutela civil"/>
    <s v="GG"/>
    <s v="GRUPO GRANDE"/>
    <s v="5011G"/>
    <s v="GG de Tutela civil"/>
    <s v="GRUPO-A"/>
    <s v="GG de Tutela civil"/>
    <s v="1S"/>
    <n v="13104263"/>
    <s v="SÁNCHEZ"/>
    <s v="HERNÁNDEZ"/>
    <s v="ÁNGEL"/>
    <s v="SÁNCHEZ HERNÁNDEZ, ÁNGEL"/>
    <x v="0"/>
    <x v="0"/>
    <x v="0"/>
    <m/>
    <m/>
    <s v="asanchez"/>
    <s v="angel.sanchez@unirioja.es"/>
    <n v="0.5"/>
    <n v="0.5"/>
    <n v="500"/>
    <s v="CATEDRATICO DE UNIVERSIDAD"/>
    <s v="01R"/>
    <s v="TIEMPO COMPLETO REDUCIDO"/>
    <s v="2018-12-18 00:00:00.0"/>
    <s v="null"/>
    <s v="DF100376"/>
    <s v="CATEDRÁTICO DE UNIVERSIDAD"/>
    <s v="R103"/>
    <x v="1"/>
    <n v="130"/>
    <s v="DERECHO CIVIL"/>
  </r>
  <r>
    <x v="19"/>
    <n v="16243789"/>
    <x v="6"/>
    <n v="5011"/>
    <s v="5011G"/>
    <s v="GRUPO-A"/>
    <s v="Tutela civil"/>
    <s v="GG"/>
    <s v="GRUPO GRANDE"/>
    <s v="5011G"/>
    <s v="GG de Tutela civil"/>
    <s v="GRUPO-A"/>
    <s v="GG de Tutela civil"/>
    <s v="1S"/>
    <n v="16243789"/>
    <s v="PABLO"/>
    <s v="CONTRERAS"/>
    <s v="PEDRO V. DE"/>
    <s v="PABLO CONTRERAS, PEDRO V. DE"/>
    <x v="0"/>
    <x v="0"/>
    <x v="0"/>
    <m/>
    <m/>
    <s v="pedpablo"/>
    <s v="pedro.depablo@unirioja.es"/>
    <n v="2.2799999999999998"/>
    <n v="2.2799999999999998"/>
    <n v="500"/>
    <s v="CATEDRATICO DE UNIVERSIDAD"/>
    <s v="01R"/>
    <s v="TIEMPO COMPLETO REDUCIDO"/>
    <s v="2013-09-01 00:00:00.0"/>
    <s v="null"/>
    <s v="DF3721"/>
    <s v="CATEDRÁTICO DE UNIVERSIDAD"/>
    <s v="R103"/>
    <x v="1"/>
    <n v="130"/>
    <s v="DERECHO CIVIL"/>
  </r>
  <r>
    <x v="19"/>
    <n v="16588594"/>
    <x v="6"/>
    <n v="5011"/>
    <s v="5011G"/>
    <s v="GRUPO-A"/>
    <s v="Tutela civil"/>
    <s v="GG"/>
    <s v="GRUPO GRANDE"/>
    <s v="5011G"/>
    <s v="GG de Tutela civil"/>
    <s v="GRUPO-A"/>
    <s v="GG de Tutela civil"/>
    <s v="1S"/>
    <n v="16588594"/>
    <s v="LOZA"/>
    <s v="MARIN"/>
    <s v="EVA MARÍA"/>
    <s v="LOZA MARIN, EVA MARÍA"/>
    <x v="1"/>
    <x v="0"/>
    <x v="1"/>
    <m/>
    <m/>
    <s v="evloza"/>
    <s v="eva-maria.loza@unirioja.es"/>
    <n v="0.72"/>
    <n v="0.72"/>
    <n v="532"/>
    <s v="LABORAL DOCENTE-ASOCIADO"/>
    <s v="P06"/>
    <s v="TIEMPO PARCIAL (6+6 HORAS)"/>
    <s v="2018-10-09 00:00:00.0"/>
    <s v="2019-09-14 00:00:00.0"/>
    <s v="PI101349"/>
    <s v="PROFESOR ASOCIADO"/>
    <s v="R103"/>
    <x v="1"/>
    <n v="130"/>
    <s v="DERECHO CIVIL"/>
  </r>
  <r>
    <x v="19"/>
    <n v="18196196"/>
    <x v="6"/>
    <n v="5011"/>
    <s v="5011G"/>
    <s v="GRUPO-A"/>
    <s v="Tutela civil"/>
    <s v="GG"/>
    <s v="GRUPO GRANDE"/>
    <s v="5011G"/>
    <s v="GG de Tutela civil"/>
    <s v="GRUPO-A"/>
    <s v="GG de Tutela civil"/>
    <s v="1S"/>
    <n v="18196196"/>
    <s v="BARBER"/>
    <s v="CÁRCAMO"/>
    <s v="Mª RONCESVALLES"/>
    <s v="BARBER CÁRCAMO, Mª RONCESVALLES"/>
    <x v="0"/>
    <x v="0"/>
    <x v="0"/>
    <m/>
    <m/>
    <s v="robarber"/>
    <s v="roncesvalles.barber@unirioja.es"/>
    <n v="1"/>
    <n v="1"/>
    <n v="500"/>
    <s v="CATEDRATICO DE UNIVERSIDAD"/>
    <s v="01R"/>
    <s v="TIEMPO COMPLETO REDUCIDO"/>
    <s v="2018-12-05 00:00:00.0"/>
    <s v="null"/>
    <s v="DF100375"/>
    <s v="CATEDRÁTICO DE UNIVERSIDAD"/>
    <s v="R103"/>
    <x v="1"/>
    <n v="130"/>
    <s v="DERECHO CIVIL"/>
  </r>
  <r>
    <x v="19"/>
    <n v="42053327"/>
    <x v="6"/>
    <n v="5011"/>
    <s v="5011G"/>
    <s v="GRUPO-A"/>
    <s v="Tutela civil"/>
    <s v="GG"/>
    <s v="GRUPO GRANDE"/>
    <s v="5011G"/>
    <s v="GG de Tutela civil"/>
    <s v="GRUPO-A"/>
    <s v="GG de Tutela civil"/>
    <s v="1S"/>
    <n v="42053327"/>
    <s v="VENTURA"/>
    <s v="VENTURA"/>
    <s v="JOSÉ MANUEL"/>
    <s v="VENTURA VENTURA, JOSÉ MANUEL"/>
    <x v="0"/>
    <x v="0"/>
    <x v="0"/>
    <m/>
    <m/>
    <s v="joventur"/>
    <s v="jmanuel.ventura@unirioja.es"/>
    <n v="0.5"/>
    <n v="0.5"/>
    <n v="534"/>
    <s v="CONTRATADO DOCTOR -TIPO 1"/>
    <s v="C01"/>
    <s v="TIEMPO COMPLETO"/>
    <s v="2004-10-01 00:00:00.0"/>
    <s v="null"/>
    <s v="LD100299"/>
    <s v="CONTRATADO DOCTOR TIPO1"/>
    <s v="R103"/>
    <x v="1"/>
    <n v="130"/>
    <s v="DERECHO CIVIL"/>
  </r>
  <r>
    <x v="19"/>
    <n v="16532587"/>
    <x v="6"/>
    <n v="5013"/>
    <s v="5013G"/>
    <s v="GRUPO-A"/>
    <s v="Tutela procesal civil"/>
    <s v="GG"/>
    <s v="GRUPO GRANDE"/>
    <s v="5013G"/>
    <s v="GG de Tutela procesal civil"/>
    <s v="GRUPO-A"/>
    <s v="GG de Tutela procesal civil"/>
    <s v="2S"/>
    <n v="16532587"/>
    <s v="LASHERAS"/>
    <s v="HERRERO"/>
    <s v="MARÍA PILAR"/>
    <s v="LASHERAS HERRERO, MARÍA PILAR"/>
    <x v="1"/>
    <x v="0"/>
    <x v="1"/>
    <m/>
    <m/>
    <s v="malashh"/>
    <s v="pilar.lasheras@unirioja.es"/>
    <n v="1"/>
    <n v="1"/>
    <n v="532"/>
    <s v="LABORAL DOCENTE-ASOCIADO"/>
    <s v="P04"/>
    <s v="TIEMPO PARCIAL (4+4 HORAS)"/>
    <s v="2016-09-15 00:00:00.0"/>
    <s v="2019-09-14 00:00:00.0"/>
    <s v="PI101105"/>
    <s v="PROFESOR ASOCIADO"/>
    <s v="R103"/>
    <x v="1"/>
    <n v="175"/>
    <s v="DERECHO PROCESAL"/>
  </r>
  <r>
    <x v="19"/>
    <n v="16576351"/>
    <x v="6"/>
    <n v="5015"/>
    <s v="5015G"/>
    <s v="GRUPO-A"/>
    <s v="Tutela penal y penitenciaria"/>
    <s v="GG"/>
    <s v="GRUPO GRANDE"/>
    <s v="5015G"/>
    <s v="GG de Tutela penal y penitenciaria"/>
    <s v="GRUPO-A"/>
    <s v="GG de Tutela penal y penitenciaria"/>
    <s v="1S"/>
    <n v="16576351"/>
    <s v="URREA"/>
    <s v="CORRES"/>
    <s v="MARIOLA"/>
    <s v="URREA CORRES, MARIOLA"/>
    <x v="1"/>
    <x v="0"/>
    <x v="0"/>
    <m/>
    <m/>
    <s v="maurrea"/>
    <s v="mariola.urrea@unirioja.es"/>
    <n v="0.5"/>
    <n v="0.5"/>
    <n v="504"/>
    <s v="PROFESOR TITULAR UNIVERSIDAD"/>
    <s v="C01"/>
    <s v="TIEMPO COMPLETO"/>
    <s v="2009-06-12 00:00:00.0"/>
    <s v="null"/>
    <s v="DF100231"/>
    <s v="PROFESOR TITULAR DE UNIVERSIDAD"/>
    <s v="R103"/>
    <x v="1"/>
    <n v="160"/>
    <s v="DERECHO INTERNACIONAL PUBLICO Y RELACIONES INTERNA"/>
  </r>
  <r>
    <x v="19"/>
    <n v="16586693"/>
    <x v="6"/>
    <n v="5015"/>
    <s v="5015G"/>
    <s v="GRUPO-A"/>
    <s v="Tutela penal y penitenciaria"/>
    <s v="GG"/>
    <s v="GRUPO GRANDE"/>
    <s v="5015G"/>
    <s v="GG de Tutela penal y penitenciaria"/>
    <s v="GRUPO-A"/>
    <s v="GG de Tutela penal y penitenciaria"/>
    <s v="1S"/>
    <n v="16586693"/>
    <s v="PÉREZ"/>
    <s v="GONZÁLEZ"/>
    <s v="SERGIO"/>
    <s v="PÉREZ GONZÁLEZ, SERGIO"/>
    <x v="0"/>
    <x v="0"/>
    <x v="0"/>
    <m/>
    <m/>
    <s v="seperez"/>
    <s v="sergio.perezg@unirioja.es"/>
    <n v="1.5"/>
    <n v="1.5"/>
    <n v="536"/>
    <s v="PROFESOR INTERINO"/>
    <s v="C01"/>
    <s v="TIEMPO COMPLETO"/>
    <s v="2018-09-17 00:00:00.0"/>
    <s v="null"/>
    <s v="PI101351"/>
    <s v="PROFESOR CONTRATADO INTERINO"/>
    <s v="R103"/>
    <x v="1"/>
    <n v="170"/>
    <s v="DERECHO PENAL"/>
  </r>
  <r>
    <x v="19"/>
    <n v="16261031"/>
    <x v="6"/>
    <n v="5016"/>
    <s v="5016G"/>
    <s v="GRUPO-A"/>
    <s v="Tutela administrativa y tributaria"/>
    <s v="GG"/>
    <s v="GRUPO GRANDE"/>
    <s v="5016G"/>
    <s v="GG de Tutela administrativa y tributaria"/>
    <s v="GRUPO-A"/>
    <s v="GG de Tutela administrativa y tributaria"/>
    <s v="2S"/>
    <n v="16261031"/>
    <s v="SANTAMARÍA"/>
    <s v="ARINAS"/>
    <s v="RENÉ JAVIER"/>
    <s v="SANTAMARÍA ARINAS, RENÉ JAVIER"/>
    <x v="0"/>
    <x v="0"/>
    <x v="0"/>
    <m/>
    <m/>
    <s v="resantam"/>
    <s v="rene-javier.santamaria@unirioja.es"/>
    <n v="1"/>
    <n v="1"/>
    <n v="504"/>
    <s v="PROFESOR TITULAR UNIVERSIDAD"/>
    <s v="01R"/>
    <s v="TIEMPO COMPLETO REDUCIDO"/>
    <s v="2016-09-15 00:00:00.0"/>
    <s v="null"/>
    <s v="DF100199"/>
    <s v="PROFESOR TITULAR DE UNIVERSIDAD"/>
    <s v="R103"/>
    <x v="1"/>
    <n v="125"/>
    <s v="DERECHO ADMINISTRATIVO"/>
  </r>
  <r>
    <x v="19"/>
    <n v="16536773"/>
    <x v="6"/>
    <n v="5016"/>
    <s v="5016G"/>
    <s v="GRUPO-A"/>
    <s v="Tutela administrativa y tributaria"/>
    <s v="GG"/>
    <s v="GRUPO GRANDE"/>
    <s v="5016G"/>
    <s v="GG de Tutela administrativa y tributaria"/>
    <s v="GRUPO-A"/>
    <s v="GG de Tutela administrativa y tributaria"/>
    <s v="2S"/>
    <n v="16536773"/>
    <s v="RUIZ DE PALACIOS"/>
    <s v="VILLAVERDE"/>
    <s v="JOSÉ IGNACIO"/>
    <s v="RUIZ DE PALACIOS VILLAVERDE, JOSÉ IGNACIO"/>
    <x v="1"/>
    <x v="0"/>
    <x v="1"/>
    <m/>
    <m/>
    <s v="jiruizp"/>
    <s v="ji.ruiz-de-palacios@unirioja.es"/>
    <n v="1"/>
    <n v="1"/>
    <n v="535"/>
    <s v="COLABORADOR-TIPO 1"/>
    <s v="C01"/>
    <s v="TIEMPO COMPLETO"/>
    <s v="2007-06-13 00:00:00.0"/>
    <s v="null"/>
    <s v="LD100627"/>
    <s v="PROFESOR COLABORADOR TIPO 1"/>
    <s v="R103"/>
    <x v="1"/>
    <n v="150"/>
    <s v="DERECHO FINANCIERO Y TRIBUTARIO"/>
  </r>
  <r>
    <x v="19"/>
    <n v="16566979"/>
    <x v="6"/>
    <n v="5016"/>
    <s v="5016G"/>
    <s v="GRUPO-A"/>
    <s v="Tutela administrativa y tributaria"/>
    <s v="GG"/>
    <s v="GRUPO GRANDE"/>
    <s v="5016G"/>
    <s v="GG de Tutela administrativa y tributaria"/>
    <s v="GRUPO-A"/>
    <s v="GG de Tutela administrativa y tributaria"/>
    <s v="2S"/>
    <n v="16566979"/>
    <s v="BARRIOBERO"/>
    <s v="MARTÍNEZ"/>
    <s v="IGNACIO"/>
    <s v="BARRIOBERO MARTÍNEZ, IGNACIO"/>
    <x v="1"/>
    <x v="0"/>
    <x v="0"/>
    <m/>
    <m/>
    <s v="igbarrio"/>
    <s v="ignacio.barriobero@unirioja.es"/>
    <n v="1"/>
    <n v="1"/>
    <n v="532"/>
    <s v="LABORAL DOCENTE-ASOCIADO"/>
    <s v="P06"/>
    <s v="TIEMPO PARCIAL (6+6 HORAS)"/>
    <s v="2016-09-15 00:00:00.0"/>
    <s v="2019-09-14 00:00:00.0"/>
    <s v="PI101100"/>
    <s v="PROFESOR ASOCIADO"/>
    <s v="R103"/>
    <x v="1"/>
    <n v="125"/>
    <s v="DERECHO ADMINISTRATIVO"/>
  </r>
  <r>
    <x v="19"/>
    <n v="16598717"/>
    <x v="6"/>
    <n v="5016"/>
    <s v="5016G"/>
    <s v="GRUPO-A"/>
    <s v="Tutela administrativa y tributaria"/>
    <s v="GG"/>
    <s v="GRUPO GRANDE"/>
    <s v="5016G"/>
    <s v="GG de Tutela administrativa y tributaria"/>
    <s v="GRUPO-A"/>
    <s v="GG de Tutela administrativa y tributaria"/>
    <s v="2S"/>
    <n v="16598717"/>
    <s v="SAN MARTÍN"/>
    <s v="SEGURA"/>
    <s v="DAVID"/>
    <s v="SAN MARTÍN SEGURA, DAVID"/>
    <x v="1"/>
    <x v="0"/>
    <x v="1"/>
    <m/>
    <m/>
    <s v="dasan-ma"/>
    <s v="david.san-martin@unirioja.es"/>
    <n v="2"/>
    <n v="2"/>
    <n v="536"/>
    <s v="PROFESOR INTERINO"/>
    <s v="C01"/>
    <s v="TIEMPO COMPLETO"/>
    <s v="2018-09-24 00:00:00.0"/>
    <s v="2019-09-14 00:00:00.0"/>
    <s v="PI101421"/>
    <s v="PROFESOR CONTRATADO INTERINO"/>
    <s v="R103"/>
    <x v="1"/>
    <n v="125"/>
    <s v="DERECHO ADMINISTRATIVO"/>
  </r>
  <r>
    <x v="19"/>
    <n v="16542669"/>
    <x v="6"/>
    <n v="5017"/>
    <s v="5017G"/>
    <s v="GRUPO-A"/>
    <s v="Tutela laboral"/>
    <s v="GG"/>
    <s v="GRUPO GRANDE"/>
    <s v="5017G"/>
    <s v="GG de Tutela laboral"/>
    <s v="GRUPO-A"/>
    <s v="GG de Tutela laboral"/>
    <s v="2S"/>
    <n v="16542669"/>
    <s v="ARRUGA"/>
    <s v="SEGURA"/>
    <s v="MARÍA CONCEPCIÓN"/>
    <s v="ARRUGA SEGURA, MARÍA CONCEPCIÓN"/>
    <x v="1"/>
    <x v="0"/>
    <x v="1"/>
    <m/>
    <m/>
    <s v="m-arruga"/>
    <s v="maria-concepcion.arruga@unirioja.es"/>
    <n v="0.2"/>
    <n v="0.2"/>
    <s v="A-0537"/>
    <s v="TITULAR"/>
    <s v="C01"/>
    <s v="TIEMPO COMPLETO"/>
    <s v="2011-01-01 00:00:00.0"/>
    <s v="null"/>
    <s v="PI100875"/>
    <s v="TITULAR"/>
    <s v="R103"/>
    <x v="1"/>
    <n v="140"/>
    <s v="DERECHO DEL TRABAJO Y DE LA SEGURIDAD SOCIAL"/>
  </r>
  <r>
    <x v="19"/>
    <n v="16563493"/>
    <x v="6"/>
    <n v="5017"/>
    <s v="5017G"/>
    <s v="GRUPO-A"/>
    <s v="Tutela laboral"/>
    <s v="GG"/>
    <s v="GRUPO GRANDE"/>
    <s v="5017G"/>
    <s v="GG de Tutela laboral"/>
    <s v="GRUPO-A"/>
    <s v="GG de Tutela laboral"/>
    <s v="2S"/>
    <n v="16563493"/>
    <s v="SESMA"/>
    <s v="BASTIDA"/>
    <s v="BEGOÑA"/>
    <s v="SESMA BASTIDA, BEGOÑA"/>
    <x v="1"/>
    <x v="0"/>
    <x v="0"/>
    <m/>
    <m/>
    <s v="bsesma"/>
    <s v="begona.sesma@unirioja.es"/>
    <n v="2.8"/>
    <n v="2.8"/>
    <n v="534"/>
    <s v="CONTRATADO DOCTOR -TIPO 1"/>
    <s v="C01"/>
    <s v="TIEMPO COMPLETO"/>
    <s v="2008-09-19 00:00:00.0"/>
    <s v="null"/>
    <s v="LD100628"/>
    <s v="PROFESOR CONTRATADO DOCTOR -TIPO 1"/>
    <s v="R103"/>
    <x v="1"/>
    <n v="140"/>
    <s v="DERECHO DEL TRABAJO Y DE LA SEGURIDAD SOCIAL"/>
  </r>
  <r>
    <x v="19"/>
    <n v="2856545"/>
    <x v="6"/>
    <n v="5018"/>
    <s v="5018G"/>
    <s v="GRUPO-A"/>
    <s v="Prácticas externas I"/>
    <s v="GG"/>
    <s v="GRUPO GRANDE"/>
    <s v="5018G"/>
    <s v="GG de Prácticas externas I"/>
    <s v="GRUPO-A"/>
    <s v="GG de Prácticas externas I"/>
    <s v="2S"/>
    <n v="2856545"/>
    <s v="MARTÍNEZ"/>
    <s v="NAVAS"/>
    <s v="ISABEL"/>
    <s v="MARTÍNEZ NAVAS, ISABEL"/>
    <x v="1"/>
    <x v="0"/>
    <x v="0"/>
    <m/>
    <m/>
    <s v="ismarti"/>
    <s v="isabel.mnavas@unirioja.es"/>
    <n v="0.2"/>
    <n v="0.2"/>
    <n v="504"/>
    <s v="PROFESOR TITULAR UNIVERSIDAD"/>
    <s v="01R"/>
    <s v="TIEMPO COMPLETO REDUCIDO"/>
    <s v="2017-09-16 00:00:00.0"/>
    <s v="null"/>
    <s v="DF31109"/>
    <s v="TITULAR DE UNIVERSIDAD"/>
    <s v="R103"/>
    <x v="1"/>
    <n v="470"/>
    <s v="HISTORIA DEL DERECHO Y DE LAS INSTITUCIONES"/>
  </r>
  <r>
    <x v="19"/>
    <n v="9308464"/>
    <x v="6"/>
    <n v="5018"/>
    <s v="5018G"/>
    <s v="GRUPO-A"/>
    <s v="Prácticas externas I"/>
    <s v="GG"/>
    <s v="GRUPO GRANDE"/>
    <s v="5018G"/>
    <s v="GG de Prácticas externas I"/>
    <s v="GRUPO-A"/>
    <s v="GG de Prácticas externas I"/>
    <s v="2S"/>
    <n v="9308464"/>
    <s v="VEGA"/>
    <s v="GUTIÉRREZ"/>
    <s v="ANA MARÍA"/>
    <s v="VEGA GUTIÉRREZ, ANA MARÍA"/>
    <x v="0"/>
    <x v="0"/>
    <x v="0"/>
    <m/>
    <m/>
    <s v="anavega"/>
    <s v="ana.vega@unirioja.es"/>
    <n v="0.2"/>
    <n v="0.2"/>
    <n v="500"/>
    <s v="CATEDRATICO DE UNIVERSIDAD"/>
    <s v="C01"/>
    <s v="TIEMPO COMPLETO"/>
    <s v="2007-05-13 00:00:00.0"/>
    <s v="null"/>
    <s v="DF100208"/>
    <s v="CATEDRÁTICO DE UNIVERSIDAD"/>
    <s v="R103"/>
    <x v="1"/>
    <n v="145"/>
    <s v="DERECHO ECLESIÁSTICO DEL ESTADO"/>
  </r>
  <r>
    <x v="19"/>
    <n v="16500778"/>
    <x v="6"/>
    <n v="5018"/>
    <s v="5018G"/>
    <s v="GRUPO-A"/>
    <s v="Prácticas externas I"/>
    <s v="GG"/>
    <s v="GRUPO GRANDE"/>
    <s v="5018G"/>
    <s v="GG de Prácticas externas I"/>
    <s v="GRUPO-A"/>
    <s v="GG de Prácticas externas I"/>
    <s v="2S"/>
    <n v="16500778"/>
    <s v="MURILLAS"/>
    <s v="ESCUDERO"/>
    <s v="JUAN MANUEL"/>
    <s v="MURILLAS ESCUDERO, JUAN MANUEL"/>
    <x v="0"/>
    <x v="0"/>
    <x v="0"/>
    <m/>
    <m/>
    <s v="jumurill"/>
    <s v="juan-manuel.murillas@unirioja.es"/>
    <n v="0.2"/>
    <n v="0.2"/>
    <n v="534"/>
    <s v="CONTRATADO DOCTOR -TIPO 1"/>
    <s v="C01"/>
    <s v="TIEMPO COMPLETO"/>
    <s v="2015-10-17 00:00:00.0"/>
    <s v="null"/>
    <s v="LD100615"/>
    <s v="PROFESOR CONTRATADO DOCTOR -TIPO 1"/>
    <s v="R103"/>
    <x v="1"/>
    <n v="130"/>
    <s v="DERECHO CIVIL"/>
  </r>
  <r>
    <x v="19"/>
    <n v="16554062"/>
    <x v="6"/>
    <n v="5018"/>
    <s v="5018G"/>
    <s v="GRUPO-A"/>
    <s v="Prácticas externas I"/>
    <s v="GG"/>
    <s v="GRUPO GRANDE"/>
    <s v="5018G"/>
    <s v="GG de Prácticas externas I"/>
    <s v="GRUPO-A"/>
    <s v="GG de Prácticas externas I"/>
    <s v="2S"/>
    <n v="16554062"/>
    <s v="CÁMARA"/>
    <s v="LAPUENTE"/>
    <s v="SERGIO"/>
    <s v="CÁMARA LAPUENTE, SERGIO"/>
    <x v="0"/>
    <x v="0"/>
    <x v="0"/>
    <m/>
    <m/>
    <s v="secamara"/>
    <s v="sergio.camara@unirioja.es"/>
    <n v="0.2"/>
    <n v="0.2"/>
    <n v="500"/>
    <s v="CATEDRATICO DE UNIVERSIDAD"/>
    <s v="C01"/>
    <s v="TIEMPO COMPLETO"/>
    <s v="2007-10-15 00:00:00.0"/>
    <s v="null"/>
    <s v="DF100216"/>
    <s v="CATEDRÁTICO DE UNIVERSIDAD"/>
    <s v="R103"/>
    <x v="1"/>
    <n v="130"/>
    <s v="DERECHO CIVIL"/>
  </r>
  <r>
    <x v="19"/>
    <n v="51616377"/>
    <x v="6"/>
    <n v="5018"/>
    <s v="5018G"/>
    <s v="GRUPO-A"/>
    <s v="Prácticas externas I"/>
    <s v="GG"/>
    <s v="GRUPO GRANDE"/>
    <s v="5018G"/>
    <s v="GG de Prácticas externas I"/>
    <s v="GRUPO-A"/>
    <s v="GG de Prácticas externas I"/>
    <s v="2S"/>
    <n v="51616377"/>
    <s v="AGUDO"/>
    <s v="RUIZ"/>
    <s v="ALFONSO"/>
    <s v="AGUDO RUIZ, ALFONSO"/>
    <x v="0"/>
    <x v="0"/>
    <x v="0"/>
    <m/>
    <m/>
    <s v="alagudo"/>
    <s v="alfonso.agudo@unirioja.es"/>
    <n v="0.2"/>
    <n v="0.2"/>
    <n v="500"/>
    <s v="CATEDRATICO DE UNIVERSIDAD"/>
    <s v="C01"/>
    <s v="TIEMPO COMPLETO"/>
    <s v="2013-09-01 00:00:00.0"/>
    <s v="null"/>
    <s v="DF100223"/>
    <s v="CATEDRÁTICO DE UNIVERSIDAD"/>
    <s v="R103"/>
    <x v="1"/>
    <n v="180"/>
    <s v="DERECHO ROMANO"/>
  </r>
  <r>
    <x v="19"/>
    <n v="16503381"/>
    <x v="6"/>
    <n v="5019"/>
    <s v="5019G"/>
    <s v="GRUPO-A"/>
    <s v="Prácticas externas II"/>
    <s v="GG"/>
    <s v="GRUPO GRANDE"/>
    <s v="5019G"/>
    <s v="GG de Prácticas externas II"/>
    <s v="GRUPO-A"/>
    <s v="GG de Prácticas externas II"/>
    <s v="1S"/>
    <n v="16503381"/>
    <s v="SÁENZ"/>
    <s v="BERCEO"/>
    <s v="Mª. CARMEN"/>
    <s v="SÁENZ BERCEO, Mª. CARMEN"/>
    <x v="0"/>
    <x v="0"/>
    <x v="0"/>
    <m/>
    <m/>
    <s v="casaenz"/>
    <s v="carmen.saenz@unirioja.es"/>
    <n v="0.8"/>
    <n v="0.8"/>
    <n v="504"/>
    <s v="PROFESOR TITULAR UNIVERSIDAD"/>
    <s v="01A"/>
    <s v="TIEMPO COMPLETO AMPLIADO"/>
    <s v="2012-09-01 00:00:00.0"/>
    <s v="2018-12-02 00:00:00.0"/>
    <s v="DF31110"/>
    <s v="TITULAR DE UNIVERSIDAD"/>
    <s v="R103"/>
    <x v="1"/>
    <n v="470"/>
    <s v="HISTORIA DEL DERECHO Y DE LAS INSTITUCIONES"/>
  </r>
  <r>
    <x v="20"/>
    <n v="16541342"/>
    <x v="6"/>
    <n v="5030"/>
    <s v="5030G"/>
    <s v="GRUPO-A"/>
    <s v="Dinámica no lineal y aplicaciones"/>
    <s v="GG"/>
    <s v="GRUPO GRANDE"/>
    <s v="5030G"/>
    <s v="GG de Dinámica no lineal y aplicaciones"/>
    <s v="GRUPO-A"/>
    <s v="GG de Dinámica no lineal y aplicaciones"/>
    <s v="2S"/>
    <n v="16541342"/>
    <s v="LANCHARES"/>
    <s v="BARRASA"/>
    <s v="VÍCTOR"/>
    <s v="LANCHARES BARRASA, VÍCTOR"/>
    <x v="0"/>
    <x v="0"/>
    <x v="0"/>
    <m/>
    <m/>
    <s v="vlancha"/>
    <s v="vlancha@unirioja.es"/>
    <n v="2"/>
    <n v="2"/>
    <n v="504"/>
    <s v="PROFESOR TITULAR UNIVERSIDAD"/>
    <s v="01R"/>
    <s v="TIEMPO COMPLETO REDUCIDO"/>
    <s v="2012-09-01 00:00:00.0"/>
    <s v="null"/>
    <s v="DF32264"/>
    <s v="TITULAR DE UNIVERSIDAD"/>
    <s v="R111"/>
    <x v="7"/>
    <n v="595"/>
    <s v="MATEMÁTICA APLICADA"/>
  </r>
  <r>
    <x v="20"/>
    <n v="18009522"/>
    <x v="6"/>
    <n v="5036"/>
    <s v="5036G"/>
    <s v="GRUPO-A"/>
    <s v="Programación científica y Álgebra computacional"/>
    <s v="GG"/>
    <s v="GRUPO GRANDE"/>
    <s v="5036G"/>
    <s v="GG de Programación científica y Álgebra computacional"/>
    <s v="GRUPO-A"/>
    <s v="GG de Programación científica y Álgebra computacional"/>
    <s v="2S"/>
    <n v="18009522"/>
    <s v="LALIENA"/>
    <s v="CLEMENTE"/>
    <s v="JESÚS ANTONIO"/>
    <s v="LALIENA CLEMENTE, JESÚS ANTONIO"/>
    <x v="0"/>
    <x v="0"/>
    <x v="0"/>
    <m/>
    <m/>
    <s v="laliena"/>
    <s v="jesus.laliena@unirioja.es"/>
    <n v="3"/>
    <n v="3"/>
    <n v="500"/>
    <s v="CATEDRATICO DE UNIVERSIDAD"/>
    <s v="01R"/>
    <s v="TIEMPO COMPLETO REDUCIDO"/>
    <s v="2018-11-27 00:00:00.0"/>
    <s v="null"/>
    <s v="DF100378"/>
    <s v="CATEDRÁTICO DE UNIVERSIDAD"/>
    <s v="R111"/>
    <x v="7"/>
    <n v="5"/>
    <s v="ÁLGEBRA"/>
  </r>
  <r>
    <x v="20"/>
    <n v="16565041"/>
    <x v="6"/>
    <n v="5037"/>
    <s v="5037G"/>
    <s v="GRUPO-A"/>
    <s v="Análisis funcional y de Fourier"/>
    <s v="GG"/>
    <s v="GRUPO GRANDE"/>
    <s v="5037G"/>
    <s v="GG de Análisis funcional y de Fourier"/>
    <s v="GRUPO-A"/>
    <s v="GG de Análisis funcional y de Fourier"/>
    <s v="1S"/>
    <n v="16565041"/>
    <s v="CIAURRI"/>
    <s v="RAMÍREZ"/>
    <s v="OSCAR"/>
    <s v="CIAURRI RAMÍREZ, OSCAR"/>
    <x v="1"/>
    <x v="0"/>
    <x v="0"/>
    <m/>
    <m/>
    <s v="osciaurr"/>
    <s v="oscar.ciaurri@unirioja.es"/>
    <n v="2"/>
    <n v="2"/>
    <n v="500"/>
    <s v="CATEDRATICO DE UNIVERSIDAD"/>
    <s v="01R"/>
    <s v="TIEMPO COMPLETO REDUCIDO"/>
    <s v="2018-12-05 00:00:00.0"/>
    <s v="null"/>
    <s v="DF100379"/>
    <s v="CATEDRÁTICO DE UNIVERSIDAD"/>
    <s v="R111"/>
    <x v="7"/>
    <n v="15"/>
    <s v="ANÁLISIS MATEMÁTICO"/>
  </r>
  <r>
    <x v="20"/>
    <n v="72786536"/>
    <x v="6"/>
    <n v="5037"/>
    <s v="5037G"/>
    <s v="GRUPO-A"/>
    <s v="Análisis funcional y de Fourier"/>
    <s v="GG"/>
    <s v="GRUPO GRANDE"/>
    <s v="5037G"/>
    <s v="GG de Análisis funcional y de Fourier"/>
    <s v="GRUPO-A"/>
    <s v="GG de Análisis funcional y de Fourier"/>
    <s v="1S"/>
    <n v="72786536"/>
    <s v="MÍNGUEZ"/>
    <s v="CENICEROS"/>
    <s v="JUDIT"/>
    <s v="MÍNGUEZ CENICEROS, JUDIT"/>
    <x v="0"/>
    <x v="0"/>
    <x v="0"/>
    <m/>
    <m/>
    <s v="jminguez"/>
    <s v="judit.minguez@unirioja.es"/>
    <n v="2"/>
    <n v="2"/>
    <n v="534"/>
    <s v="CONTRATADO DOCTOR -TIPO 1"/>
    <s v="C01"/>
    <s v="TIEMPO COMPLETO"/>
    <s v="2007-07-20 00:00:00.0"/>
    <s v="null"/>
    <s v="LD100578"/>
    <s v="CONTRATADO DOCTOR"/>
    <s v="R111"/>
    <x v="7"/>
    <n v="15"/>
    <s v="ANÁLISIS MATEMÁTICO"/>
  </r>
  <r>
    <x v="20"/>
    <n v="16511992"/>
    <x v="6"/>
    <n v="5041"/>
    <s v="5041G"/>
    <s v="GRUPO-A"/>
    <s v="Trabajo fin de Máster"/>
    <s v="GG"/>
    <s v="GRUPO GRANDE"/>
    <s v="5041G"/>
    <s v="GG de Trabajo fin de Máster"/>
    <s v="GRUPO-A"/>
    <s v="GRUPO DE MATRÍCULA"/>
    <s v="I"/>
    <n v="16511992"/>
    <s v="EXTREMIANA"/>
    <s v="ALDANA"/>
    <s v="JOSÉ IGNACIO"/>
    <s v="EXTREMIANA ALDANA, JOSÉ IGNACIO"/>
    <x v="0"/>
    <x v="0"/>
    <x v="0"/>
    <m/>
    <m/>
    <s v="jextremi"/>
    <s v="jextremi@unirioja.es"/>
    <n v="0"/>
    <n v="0"/>
    <n v="504"/>
    <s v="PROFESOR TITULAR UNIVERSIDAD"/>
    <s v="01A"/>
    <s v="TIEMPO COMPLETO AMPLIADO"/>
    <s v="2012-09-01 00:00:00.0"/>
    <s v="null"/>
    <s v="DF32214"/>
    <s v="TITULAR DE UNIVERSIDAD"/>
    <s v="R111"/>
    <x v="7"/>
    <n v="440"/>
    <s v="GEOMETRÍA Y TOPOLOGÍA"/>
  </r>
  <r>
    <x v="21"/>
    <n v="3893393"/>
    <x v="6"/>
    <n v="5042"/>
    <s v="5042G"/>
    <s v="GRUPO-A"/>
    <s v="Historia de la música (siglos XVI-XXI)"/>
    <s v="GG"/>
    <s v="GRUPO GRANDE"/>
    <s v="5042G"/>
    <s v="GG de Historia de la música (siglos XVI-XXI)"/>
    <s v="GRUPO-A"/>
    <s v="GG de Historia de la música (siglos XVI-XXI)"/>
    <s v="1S"/>
    <n v="3893393"/>
    <s v="DOMÍNGUEZ"/>
    <s v="RODRÍGUEZ"/>
    <s v="JOSÉ MARÍA"/>
    <s v="DOMÍNGUEZ RODRÍGUEZ, JOSÉ MARÍA"/>
    <x v="0"/>
    <x v="0"/>
    <x v="0"/>
    <m/>
    <m/>
    <s v="jodoming"/>
    <s v="jose-maria.dominguez@unirioja.es"/>
    <n v="4.5"/>
    <n v="4.5"/>
    <n v="536"/>
    <s v="PROFESOR INTERINO"/>
    <s v="C01"/>
    <s v="TIEMPO COMPLETO"/>
    <s v="2015-09-15 00:00:00.0"/>
    <s v="2018-11-08 00:00:00.0"/>
    <s v="PI101052"/>
    <s v="PROFESOR CONTRATADO INTERINO"/>
    <s v="R114"/>
    <x v="3"/>
    <n v="635"/>
    <s v="MÚSICA"/>
  </r>
  <r>
    <x v="21"/>
    <n v="47913128"/>
    <x v="6"/>
    <n v="5042"/>
    <s v="5042G"/>
    <s v="GRUPO-A"/>
    <s v="Historia de la música (siglos XVI-XXI)"/>
    <s v="GG"/>
    <s v="GRUPO GRANDE"/>
    <s v="5042G"/>
    <s v="GG de Historia de la música (siglos XVI-XXI)"/>
    <s v="GRUPO-A"/>
    <s v="GG de Historia de la música (siglos XVI-XXI)"/>
    <s v="1S"/>
    <n v="47913128"/>
    <s v="BERTRAN"/>
    <s v="XIRAU"/>
    <s v="LLUIS"/>
    <s v="BERTRAN XIRAU, LLUIS"/>
    <x v="1"/>
    <x v="0"/>
    <x v="0"/>
    <m/>
    <m/>
    <s v="llbertra"/>
    <s v="lluis.bertran@unirioja.es"/>
    <n v="5.5"/>
    <n v="5.5"/>
    <n v="536"/>
    <s v="PROFESOR INTERINO"/>
    <s v="C01"/>
    <s v="TIEMPO COMPLETO"/>
    <s v="2018-11-23 00:00:00.0"/>
    <s v="2019-09-14 00:00:00.0"/>
    <s v="PI101445."/>
    <s v="PROFESOR CONTRATADO INTERINO A TIEMPO COMPLETO"/>
    <s v="R114"/>
    <x v="3"/>
    <n v="635"/>
    <s v="MÚSICA"/>
  </r>
  <r>
    <x v="21"/>
    <n v="71118167"/>
    <x v="6"/>
    <n v="5043"/>
    <s v="5043G"/>
    <s v="GRUPO-A"/>
    <s v="Historia y técnica del análisis musical (siglos XVI-XXI)"/>
    <s v="GG"/>
    <s v="GRUPO GRANDE"/>
    <s v="5043G"/>
    <s v="GG de Historia y técnica del análisis musical (siglos XVI-XXI)"/>
    <s v="GRUPO-A"/>
    <s v="GG de Historia y técnica del análisis musical (siglos XVI-XXI)"/>
    <s v="1S"/>
    <n v="71118167"/>
    <s v="QUEIPO"/>
    <s v="GUTIÉRREZ"/>
    <s v="CAROLINA"/>
    <s v="QUEIPO GUTIÉRREZ, CAROLINA"/>
    <x v="1"/>
    <x v="0"/>
    <x v="1"/>
    <m/>
    <m/>
    <s v="caqueipo"/>
    <s v="carolina.queipo@unirioja.es"/>
    <n v="10"/>
    <n v="10"/>
    <n v="532"/>
    <s v="LABORAL DOCENTE-ASOCIADO"/>
    <s v="P04"/>
    <s v="TIEMPO PARCIAL (4+4 HORAS)"/>
    <s v="2018-10-08 00:00:00.0"/>
    <s v="2019-09-14 00:00:00.0"/>
    <s v="PI101439"/>
    <s v="PROFESOR ASOCIADO"/>
    <s v="R114"/>
    <x v="3"/>
    <n v="635"/>
    <s v="MÚSICA"/>
  </r>
  <r>
    <x v="21"/>
    <s v="X1448109"/>
    <x v="6"/>
    <n v="5043"/>
    <s v="5043G"/>
    <s v="GRUPO-A"/>
    <s v="Historia y técnica del análisis musical (siglos XVI-XXI)"/>
    <s v="GG"/>
    <s v="GRUPO GRANDE"/>
    <s v="5043G"/>
    <s v="GG de Historia y técnica del análisis musical (siglos XVI-XXI)"/>
    <s v="GRUPO-A"/>
    <s v="GG de Historia y técnica del análisis musical (siglos XVI-XXI)"/>
    <s v="1S"/>
    <s v="X1448109"/>
    <s v="SCHMITT"/>
    <s v="null"/>
    <s v="THOMAS LUDWIG"/>
    <s v="SCHMITT null, THOMAS LUDWIG"/>
    <x v="0"/>
    <x v="0"/>
    <x v="0"/>
    <m/>
    <m/>
    <s v="thschmit"/>
    <s v="thomas.schmitt@unirioja.es"/>
    <n v="0"/>
    <n v="0"/>
    <n v="504"/>
    <s v="PROFESOR TITULAR UNIVERSIDAD"/>
    <s v="01R"/>
    <s v="TIEMPO COMPLETO REDUCIDO"/>
    <s v="2015-09-15 00:00:00.0"/>
    <s v="null"/>
    <s v="DF100140"/>
    <s v="PROFESOR TITULAR DE UNIVERSIDAD"/>
    <s v="R114"/>
    <x v="3"/>
    <n v="635"/>
    <s v="MÚSICA"/>
  </r>
  <r>
    <x v="21"/>
    <n v="74845135"/>
    <x v="6"/>
    <n v="5044"/>
    <s v="5044G"/>
    <s v="GRUPO-A"/>
    <s v="Métodos y técnicas de la investigación"/>
    <s v="GG"/>
    <s v="GRUPO GRANDE"/>
    <s v="5044G"/>
    <s v="GG de Métodos y técnicas de la investigación"/>
    <s v="GRUPO-A"/>
    <s v="GG de Métodos y técnicas de la investigación"/>
    <s v="2S"/>
    <n v="74845135"/>
    <s v="VEGA"/>
    <s v="PICHACO"/>
    <s v="BELÉN"/>
    <s v="VEGA PICHACO, BELÉN"/>
    <x v="0"/>
    <x v="0"/>
    <x v="1"/>
    <m/>
    <m/>
    <s v="bevega"/>
    <s v="belen.vega@unirioja.es"/>
    <n v="5"/>
    <n v="5"/>
    <n v="536"/>
    <s v="PROFESOR INTERINO"/>
    <s v="C01"/>
    <s v="TIEMPO COMPLETO"/>
    <s v="2017-09-15 00:00:00.0"/>
    <s v="null"/>
    <s v="PI101286"/>
    <s v="PROFESOR CONTRATADO INTERIO"/>
    <s v="R114"/>
    <x v="3"/>
    <n v="635"/>
    <s v="MÚSICA"/>
  </r>
  <r>
    <x v="21"/>
    <n v="11956190"/>
    <x v="6"/>
    <n v="5047"/>
    <s v="5047G"/>
    <s v="GRUPO-A"/>
    <s v="Historia y teoría de la interpretación musical"/>
    <s v="GG"/>
    <s v="GRUPO GRANDE"/>
    <s v="5047G"/>
    <s v="GG de Historia y teoría de la interpretación musical"/>
    <s v="GRUPO-A"/>
    <s v="GG de Historia y teoría de la interpretación musical"/>
    <s v="1S"/>
    <n v="11956190"/>
    <s v="RODRÍGUEZ"/>
    <s v="FERNÁNDEZ"/>
    <s v="PABLO LORENZO"/>
    <s v="RODRÍGUEZ FERNÁNDEZ, PABLO LORENZO"/>
    <x v="0"/>
    <x v="0"/>
    <x v="0"/>
    <m/>
    <m/>
    <s v="parodrf"/>
    <s v="pablo.rodriguez@unirioja.es"/>
    <n v="5"/>
    <n v="5"/>
    <n v="534"/>
    <s v="CONTRATADO DOCTOR -TIPO 1"/>
    <s v="C01"/>
    <s v="TIEMPO COMPLETO"/>
    <s v="2011-07-29 00:00:00.0"/>
    <s v="null"/>
    <s v="DF31401"/>
    <s v="PROFESOR CONTRATADO DOCTOR"/>
    <s v="R114"/>
    <x v="3"/>
    <n v="635"/>
    <s v="MÚSICA"/>
  </r>
  <r>
    <x v="21"/>
    <n v="24297134"/>
    <x v="6"/>
    <n v="5049"/>
    <s v="5049G"/>
    <s v="GRUPO-A"/>
    <s v="Historiografía de la música"/>
    <s v="GG"/>
    <s v="GRUPO GRANDE"/>
    <s v="5049G"/>
    <s v="GG de Historiografía de la música"/>
    <s v="GRUPO-A"/>
    <s v="GG de Historiografía de la música"/>
    <s v="1S"/>
    <n v="24297134"/>
    <s v="RAMOS"/>
    <s v="LÓPEZ"/>
    <s v="MARÍA PILAR"/>
    <s v="RAMOS LÓPEZ, MARÍA PILAR"/>
    <x v="0"/>
    <x v="0"/>
    <x v="0"/>
    <m/>
    <m/>
    <s v="maramol"/>
    <s v="pilar.ramos@unirioja.es"/>
    <n v="5"/>
    <n v="5"/>
    <n v="504"/>
    <s v="PROFESOR TITULAR UNIVERSIDAD"/>
    <s v="01R"/>
    <s v="TIEMPO COMPLETO REDUCIDO"/>
    <s v="2014-09-15 00:00:00.0"/>
    <s v="null"/>
    <s v="DF100213"/>
    <s v="PROFESOR TITULAR DE UNIVERSIDAD"/>
    <s v="R114"/>
    <x v="3"/>
    <n v="635"/>
    <s v="MÚSICA"/>
  </r>
  <r>
    <x v="21"/>
    <n v="45077734"/>
    <x v="6"/>
    <n v="5051"/>
    <s v="5051G"/>
    <s v="GRUPO-A"/>
    <s v="Crítica musical"/>
    <s v="GG"/>
    <s v="GRUPO GRANDE"/>
    <s v="5051G"/>
    <s v="GG de Crítica musical"/>
    <s v="GRUPO-A"/>
    <s v="GG de Crítica musical"/>
    <s v="2S"/>
    <n v="45077734"/>
    <s v="CASCUDO"/>
    <s v="GARCÍA-VILLARACO"/>
    <s v="TERESA"/>
    <s v="CASCUDO GARCÍA-VILLARACO, TERESA"/>
    <x v="0"/>
    <x v="0"/>
    <x v="0"/>
    <m/>
    <m/>
    <s v="tecascud"/>
    <s v="teresa.cascudo@unirioja.es"/>
    <n v="0"/>
    <n v="0"/>
    <s v="A-0504"/>
    <s v="PROFESOR TITULAR UNIVERSIDAD"/>
    <s v="C01"/>
    <s v="TIEMPO COMPLETO"/>
    <s v="2010-11-12 00:00:00.0"/>
    <s v="null"/>
    <s v="DF100285"/>
    <s v="PROFESOR TITULAR DE UNIVERSIDAD"/>
    <s v="R114"/>
    <x v="3"/>
    <n v="635"/>
    <s v="MÚSICA"/>
  </r>
  <r>
    <x v="21"/>
    <n v="26484884"/>
    <x v="6"/>
    <n v="5053"/>
    <s v="5053G"/>
    <s v="GRUPO-A"/>
    <s v="Programación y gestión musical"/>
    <s v="GG"/>
    <s v="GRUPO GRANDE"/>
    <s v="5053G"/>
    <s v="GG de Programación y gestión musical"/>
    <s v="GRUPO-A"/>
    <s v="GG de Programación y gestión musical"/>
    <s v="2S"/>
    <n v="26484884"/>
    <s v="MARÍN"/>
    <s v="LÓPEZ"/>
    <s v="MIGUEL ÁNGEL"/>
    <s v="MARÍN LÓPEZ, MIGUEL ÁNGEL"/>
    <x v="0"/>
    <x v="0"/>
    <x v="0"/>
    <m/>
    <m/>
    <s v="mimaril"/>
    <s v="miguel-angel.marin@unirioja.es"/>
    <n v="5"/>
    <n v="5"/>
    <n v="504"/>
    <s v="PROFESOR TITULAR UNIVERSIDAD"/>
    <s v="P06"/>
    <s v="TIEMPO PARCIAL (6+6 HORAS)"/>
    <s v="2009-10-01 00:00:00.0"/>
    <s v="null"/>
    <s v="DF100192"/>
    <s v="PROFESOR TITULAR DE UNIVERSIDAD"/>
    <s v="R114"/>
    <x v="3"/>
    <n v="635"/>
    <s v="MÚSICA"/>
  </r>
  <r>
    <x v="22"/>
    <n v="16533382"/>
    <x v="6"/>
    <n v="5062"/>
    <s v="5062G"/>
    <s v="GRUPO-A"/>
    <s v="Sistemas de Energía Eléctrica"/>
    <s v="GG"/>
    <s v="GRUPO GRANDE"/>
    <s v="5062G"/>
    <s v="GG de Sistemas de Energía Eléctrica"/>
    <s v="GRUPO-A"/>
    <s v="GG de Sistemas de Energía Eléctrica"/>
    <s v="1S"/>
    <n v="16533382"/>
    <s v="FERNÁNDEZ"/>
    <s v="JIMÉNEZ"/>
    <s v="LUIS ALFREDO"/>
    <s v="FERNÁNDEZ JIMÉNEZ, LUIS ALFREDO"/>
    <x v="0"/>
    <x v="0"/>
    <x v="0"/>
    <m/>
    <m/>
    <s v="lafernan"/>
    <s v="luisalfredo.fernandez@unirioja.es"/>
    <n v="2"/>
    <n v="2"/>
    <n v="504"/>
    <s v="PROFESOR TITULAR UNIVERSIDAD"/>
    <s v="01R"/>
    <s v="TIEMPO COMPLETO REDUCIDO"/>
    <s v="2018-09-17 00:00:00.0"/>
    <s v="null"/>
    <s v="DF31813"/>
    <s v="TITULAR DE UNIVERSIDAD"/>
    <s v="R109"/>
    <x v="9"/>
    <n v="535"/>
    <s v="INGENIERÍA ELÉCTRICA"/>
  </r>
  <r>
    <x v="22"/>
    <n v="16562066"/>
    <x v="6"/>
    <n v="5062"/>
    <s v="5062L"/>
    <s v="GRUPO-A1"/>
    <s v="Sistemas de Energía Eléctrica"/>
    <s v="GL"/>
    <s v="GRUPO DE LABORATORIO"/>
    <s v="5062L"/>
    <s v="GL de Sistemas de Energía Eléctrica"/>
    <s v="GRUPO-A1"/>
    <s v="GL de Sistemas de Energía Eléctrica"/>
    <s v="1S"/>
    <n v="16562066"/>
    <s v="GARCÍA"/>
    <s v="GARRIDO"/>
    <s v="EDUARDO"/>
    <s v="GARCÍA GARRIDO, EDUARDO"/>
    <x v="0"/>
    <x v="0"/>
    <x v="0"/>
    <m/>
    <m/>
    <s v="edgarcia"/>
    <s v="eduardo.garcia@unirioja.es"/>
    <n v="1.5"/>
    <n v="1.5"/>
    <n v="534"/>
    <s v="CONTRATADO DOCTOR -TIPO 1"/>
    <s v="C01"/>
    <s v="TIEMPO COMPLETO"/>
    <s v="2019-02-08 00:00:00.0"/>
    <s v="null"/>
    <s v="LD100574"/>
    <s v="PROFESOR COLABORADOR-TIPO 1"/>
    <s v="R109"/>
    <x v="9"/>
    <n v="535"/>
    <s v="INGENIERÍA ELÉCTRICA"/>
  </r>
  <r>
    <x v="22"/>
    <n v="16553565"/>
    <x v="6"/>
    <n v="5062"/>
    <s v="5062E"/>
    <s v="GRUPO-A3"/>
    <s v="Sistemas de Energía Eléctrica"/>
    <s v="GRE"/>
    <s v="GRUPO REDUCIDO ESPECIAL"/>
    <s v="5062E"/>
    <s v="GRE de Sistemas de Energía Eléctrica"/>
    <s v="GRUPO-A3"/>
    <s v="GRE de Sistemas de Energía Eléctrica"/>
    <s v="1S"/>
    <n v="16553565"/>
    <s v="MENDOZA"/>
    <s v="VILLENA"/>
    <s v="MONTSERRAT"/>
    <s v="MENDOZA VILLENA, MONTSERRAT"/>
    <x v="0"/>
    <x v="0"/>
    <x v="0"/>
    <m/>
    <m/>
    <s v="mmendoza"/>
    <s v="montserrat.mendoza@unirioja.es"/>
    <n v="2.5"/>
    <n v="2.5"/>
    <n v="504"/>
    <s v="PROFESOR TITULAR UNIVERSIDAD"/>
    <s v="C01"/>
    <s v="TIEMPO COMPLETO"/>
    <s v="2018-09-17 00:00:00.0"/>
    <s v="null"/>
    <s v="DF31816"/>
    <s v="PROFESOR TITULAR DE UNIVERSIDAD"/>
    <s v="R109"/>
    <x v="9"/>
    <n v="535"/>
    <s v="INGENIERÍA ELÉCTRICA"/>
  </r>
  <r>
    <x v="22"/>
    <n v="16532885"/>
    <x v="6"/>
    <n v="5062"/>
    <s v="5062E"/>
    <s v="GRUPO-A5"/>
    <s v="Sistemas de Energía Eléctrica"/>
    <s v="GRE"/>
    <s v="GRUPO REDUCIDO ESPECIAL"/>
    <s v="5062E"/>
    <s v="GRE de Sistemas de Energía Eléctrica"/>
    <s v="GRUPO-A5"/>
    <s v="GRE de Sistemas de Energía Eléctrica"/>
    <s v="1S"/>
    <n v="16532885"/>
    <s v="ZORZANO"/>
    <s v="ALBA"/>
    <s v="ENRIQUE"/>
    <s v="ZORZANO ALBA, ENRIQUE"/>
    <x v="0"/>
    <x v="0"/>
    <x v="1"/>
    <m/>
    <m/>
    <s v="enzorzan"/>
    <s v="enrique.zorzano@unirioja.es"/>
    <n v="2.5"/>
    <n v="2.5"/>
    <n v="506"/>
    <s v="PROFESOR TITULAR DE ESCUELA UNIVERSITARI"/>
    <s v="C01"/>
    <s v="TIEMPO COMPLETO"/>
    <s v="2018-09-17 00:00:00.0"/>
    <s v="null"/>
    <s v="DF100073"/>
    <s v="PROFESOR TITULAR DE ESCUELA UNIVERSITARIA"/>
    <s v="R109"/>
    <x v="9"/>
    <n v="535"/>
    <s v="INGENIERÍA ELÉCTRICA"/>
  </r>
  <r>
    <x v="22"/>
    <n v="78743818"/>
    <x v="6"/>
    <n v="5063"/>
    <s v="5063G"/>
    <s v="GRUPO-A"/>
    <s v="Maquinaria y Fabricación"/>
    <s v="GG"/>
    <s v="GRUPO GRANDE"/>
    <s v="5063G"/>
    <s v="GG de Maquinaria y Fabricación"/>
    <s v="GRUPO-A"/>
    <s v="GG de Maquinaria y Fabricación"/>
    <s v="2S"/>
    <n v="78743818"/>
    <s v="LOSTADO"/>
    <s v="LORZA"/>
    <s v="RUBÉN"/>
    <s v="LOSTADO LORZA, RUBÉN"/>
    <x v="0"/>
    <x v="0"/>
    <x v="0"/>
    <m/>
    <m/>
    <s v="rulostad"/>
    <s v="ruben.lostado@unirioja.es"/>
    <n v="2"/>
    <n v="2"/>
    <n v="504"/>
    <s v="PROFESOR TITULAR UNIVERSIDAD"/>
    <s v="C01"/>
    <s v="TIEMPO COMPLETO"/>
    <s v="2011-09-01 00:00:00.0"/>
    <s v="null"/>
    <s v="DF100304"/>
    <s v="PROFESOR TITULAR DE UNIVERSIDAD"/>
    <s v="R110"/>
    <x v="10"/>
    <n v="545"/>
    <s v="INGENIERÍA MECÁNICA"/>
  </r>
  <r>
    <x v="22"/>
    <n v="16555425"/>
    <x v="6"/>
    <n v="5063"/>
    <s v="5063E"/>
    <s v="GRUPO-A1"/>
    <s v="Maquinaria y Fabricación"/>
    <s v="GRE"/>
    <s v="GRUPO REDUCIDO ESPECIAL"/>
    <s v="5063E"/>
    <s v="GRE de Maquinaria y Fabricación"/>
    <s v="GRUPO-A1"/>
    <s v="GRE de Maquinaria y Fabricación"/>
    <s v="2S"/>
    <n v="16555425"/>
    <s v="CELORRIO"/>
    <s v="BARRAGUÉ"/>
    <s v="LUIS"/>
    <s v="CELORRIO BARRAGUÉ, LUIS"/>
    <x v="1"/>
    <x v="0"/>
    <x v="0"/>
    <m/>
    <m/>
    <s v="lucelorr"/>
    <s v="luis.celorrio@unirioja.es"/>
    <n v="2.5"/>
    <n v="2.5"/>
    <s v="A-0504"/>
    <s v="PROFESOR TITULAR UNIVERSIDAD"/>
    <s v="C01"/>
    <s v="TIEMPO COMPLETO"/>
    <s v="2010-09-01 00:00:00.0"/>
    <s v="null"/>
    <s v="DF100272"/>
    <s v="PROFESOR TITULAR INTERINO"/>
    <s v="R110"/>
    <x v="10"/>
    <n v="605"/>
    <s v="MECÁNICA DE MEDIOS CONTINUOS Y TEORÍA DE ESTRUCTUR"/>
  </r>
  <r>
    <x v="22"/>
    <n v="16553136"/>
    <x v="6"/>
    <n v="5063"/>
    <s v="5063E"/>
    <s v="GRUPO-A2"/>
    <s v="Maquinaria y Fabricación"/>
    <s v="GRE"/>
    <s v="GRUPO REDUCIDO ESPECIAL"/>
    <s v="5063E"/>
    <s v="GRE de Maquinaria y Fabricación"/>
    <s v="GRUPO-A2"/>
    <s v="GRE de Maquinaria y Fabricación"/>
    <s v="2S"/>
    <n v="16553136"/>
    <s v="GÓMEZ"/>
    <s v="CHOMÓN"/>
    <s v="JOSÉ CARLOS"/>
    <s v="GÓMEZ CHOMÓN, JOSÉ CARLOS"/>
    <x v="0"/>
    <x v="0"/>
    <x v="0"/>
    <m/>
    <m/>
    <s v="jogomech"/>
    <s v="jose-carlos.gomez@unirioja.es"/>
    <n v="2.5"/>
    <n v="2.5"/>
    <n v="532"/>
    <s v="LABORAL DOCENTE-ASOCIADO"/>
    <s v="P02"/>
    <s v="TIEMPO PARCIAL (2+2 HORAS)"/>
    <s v="2017-09-15 00:00:00.0"/>
    <s v="2019-09-14 00:00:00.0"/>
    <s v="PI101263"/>
    <s v="PROFESOR ASOCIADO"/>
    <s v="R110"/>
    <x v="10"/>
    <n v="515"/>
    <s v="INGENIERÍA DE LOS PROCESOS DE FABRICACIÓN"/>
  </r>
  <r>
    <x v="22"/>
    <n v="28498543"/>
    <x v="6"/>
    <n v="5063"/>
    <s v="5063E"/>
    <s v="GRUPO-A4"/>
    <s v="Maquinaria y Fabricación"/>
    <s v="GRE"/>
    <s v="GRUPO REDUCIDO ESPECIAL"/>
    <s v="5063E"/>
    <s v="GRE de Maquinaria y Fabricación"/>
    <s v="GRUPO-A4"/>
    <s v="GRE de Maquinaria y Fabricación"/>
    <s v="2S"/>
    <n v="28498543"/>
    <s v="PÉREZ"/>
    <s v="DE LA PARTE"/>
    <s v="Mª DE LAS MERCEDES"/>
    <s v="PÉREZ DE LA PARTE, Mª DE LAS MERCEDES"/>
    <x v="1"/>
    <x v="0"/>
    <x v="0"/>
    <m/>
    <m/>
    <s v="mdperez"/>
    <s v="mercedes.perez@unirioja.es"/>
    <n v="2.5"/>
    <n v="2.5"/>
    <n v="504"/>
    <s v="PROFESOR TITULAR UNIVERSIDAD"/>
    <s v="C01"/>
    <s v="TIEMPO COMPLETO"/>
    <s v="2011-11-28 00:00:00.0"/>
    <s v="null"/>
    <s v="DF100257"/>
    <s v="PROFESOR TITULAR DE UNIVERSIDAD"/>
    <s v="R110"/>
    <x v="10"/>
    <n v="65"/>
    <s v="CIENCIA DE LOS MATERIALES E INGENIERÍA METALÚRGICA"/>
  </r>
  <r>
    <x v="22"/>
    <n v="16509169"/>
    <x v="6"/>
    <n v="5064"/>
    <s v="5064G"/>
    <s v="GRUPO-A"/>
    <s v="Ingeniería Térmica"/>
    <s v="GG"/>
    <s v="GRUPO GRANDE"/>
    <s v="5064G"/>
    <s v="GG de Ingeniería Térmica"/>
    <s v="GRUPO-A"/>
    <s v="GG de Ingeniería Térmica"/>
    <s v="1S"/>
    <n v="16509169"/>
    <s v="LÓPEZ"/>
    <s v="GONZÁLEZ"/>
    <s v="LUIS MARÍA"/>
    <s v="LÓPEZ GONZÁLEZ, LUIS MARÍA"/>
    <x v="0"/>
    <x v="0"/>
    <x v="0"/>
    <m/>
    <m/>
    <s v="luisgolo"/>
    <s v="luis-maria.lopez@unirioja.es"/>
    <n v="2"/>
    <n v="2"/>
    <n v="500"/>
    <s v="CATEDRATICO DE UNIVERSIDAD"/>
    <s v="01R"/>
    <s v="TIEMPO COMPLETO REDUCIDO"/>
    <s v="2017-09-15 00:00:00.0"/>
    <s v="null"/>
    <s v="DF100233"/>
    <s v="CATEDRÁTICO DE UNIVERSIDAD"/>
    <s v="R110"/>
    <x v="10"/>
    <n v="590"/>
    <s v="MÁQUINAS Y MOTORES TÉRMICOS"/>
  </r>
  <r>
    <x v="22"/>
    <n v="72787346"/>
    <x v="6"/>
    <n v="5064"/>
    <s v="5064L"/>
    <s v="GRUPO-A1"/>
    <s v="Ingeniería Térmica"/>
    <s v="GL"/>
    <s v="GRUPO DE LABORATORIO"/>
    <s v="5064L"/>
    <s v="GL de Ingeniería Térmica"/>
    <s v="GRUPO-A1"/>
    <s v="GL de Ingeniería Térmica"/>
    <s v="1S"/>
    <n v="72787346"/>
    <s v="LÓPEZ"/>
    <s v="OCHOA"/>
    <s v="LUIS MARÍA"/>
    <s v="LÓPEZ OCHOA, LUIS MARÍA"/>
    <x v="0"/>
    <x v="0"/>
    <x v="0"/>
    <m/>
    <m/>
    <s v="lulopeo"/>
    <s v="luis-maria.lopezo@unirioja.es"/>
    <n v="1.5"/>
    <n v="1.5"/>
    <n v="504"/>
    <s v="PROFESOR TITULAR UNIVERSIDAD"/>
    <s v="C01"/>
    <s v="TIEMPO COMPLETO"/>
    <s v="2016-03-22 00:00:00.0"/>
    <s v="null"/>
    <s v="DF31980"/>
    <s v="PROFESOR TITULAR DE UNIVERSIDAD"/>
    <s v="R110"/>
    <x v="10"/>
    <n v="590"/>
    <s v="MÁQUINAS Y MOTORES TÉRMICOS"/>
  </r>
  <r>
    <x v="22"/>
    <n v="16521843"/>
    <x v="6"/>
    <n v="5064"/>
    <s v="5064E"/>
    <s v="GRUPO-A1"/>
    <s v="Ingeniería Térmica"/>
    <s v="GRE"/>
    <s v="GRUPO REDUCIDO ESPECIAL"/>
    <s v="5064E"/>
    <s v="GRE de Ingeniería Térmica"/>
    <s v="GRUPO-A1"/>
    <s v="GRE de Ingeniería Térmica"/>
    <s v="1S"/>
    <n v="16521843"/>
    <s v="DOMÉNECH"/>
    <s v="SUBIRÁN"/>
    <s v="JUANA"/>
    <s v="DOMÉNECH SUBIRÁN, JUANA"/>
    <x v="1"/>
    <x v="0"/>
    <x v="0"/>
    <m/>
    <m/>
    <s v="judomene"/>
    <s v="juana.domenech@unirioja.es"/>
    <n v="2.5"/>
    <n v="2.5"/>
    <n v="504"/>
    <s v="PROFESOR TITULAR UNIVERSIDAD"/>
    <s v="01A"/>
    <s v="TIEMPO COMPLETO AMPLIADO"/>
    <s v="2012-09-01 00:00:00.0"/>
    <s v="null"/>
    <s v="DF100132"/>
    <s v="TITULAR DE UNIVERSIDAD"/>
    <s v="R110"/>
    <x v="10"/>
    <n v="590"/>
    <s v="MÁQUINAS Y MOTORES TÉRMICOS"/>
  </r>
  <r>
    <x v="22"/>
    <n v="16606034"/>
    <x v="6"/>
    <n v="5064"/>
    <s v="5064E"/>
    <s v="GRUPO-A2"/>
    <s v="Ingeniería Térmica"/>
    <s v="GRE"/>
    <s v="GRUPO REDUCIDO ESPECIAL"/>
    <s v="5064E"/>
    <s v="GRE de Ingeniería Térmica"/>
    <s v="GRUPO-A2"/>
    <s v="GRE de Ingeniería Térmica"/>
    <s v="1S"/>
    <n v="16606034"/>
    <s v="LAS HERAS"/>
    <s v="CASAS"/>
    <s v="JESÚS"/>
    <s v="LAS HERAS CASAS, JESÚS"/>
    <x v="1"/>
    <x v="0"/>
    <x v="0"/>
    <m/>
    <m/>
    <s v="jelas-he"/>
    <s v="jesus.las-herasc@unirioja.es"/>
    <n v="2.5"/>
    <n v="2.5"/>
    <n v="532"/>
    <s v="LABORAL DOCENTE-ASOCIADO"/>
    <s v="P04"/>
    <s v="TIEMPO PARCIAL (4+4 HORAS)"/>
    <s v="2018-09-17 00:00:00.0"/>
    <s v="2019-09-14 00:00:00.0"/>
    <s v="PI101041"/>
    <s v="PROFESOR ASOCIADO"/>
    <s v="R110"/>
    <x v="10"/>
    <n v="590"/>
    <s v="MÁQUINAS Y MOTORES TÉRMICOS"/>
  </r>
  <r>
    <x v="22"/>
    <n v="16606912"/>
    <x v="6"/>
    <n v="5064"/>
    <s v="5064E"/>
    <s v="GRUPO-A3"/>
    <s v="Ingeniería Térmica"/>
    <s v="GRE"/>
    <s v="GRUPO REDUCIDO ESPECIAL"/>
    <s v="5064E"/>
    <s v="GRE de Ingeniería Térmica"/>
    <s v="GRUPO-A3"/>
    <s v="GRE de Ingeniería Térmica"/>
    <s v="1S"/>
    <n v="16606912"/>
    <s v="GARCÍA"/>
    <s v="LOZANO"/>
    <s v="CÉSAR"/>
    <s v="GARCÍA LOZANO, CÉSAR"/>
    <x v="1"/>
    <x v="0"/>
    <x v="1"/>
    <m/>
    <m/>
    <s v="cegarcia"/>
    <s v="cesar.garcia@unirioja.es"/>
    <n v="2.5"/>
    <n v="2.5"/>
    <n v="536"/>
    <s v="PROFESOR INTERINO"/>
    <s v="C01"/>
    <s v="TIEMPO COMPLETO"/>
    <s v="2013-09-16 00:00:00.0"/>
    <s v="null"/>
    <s v="PI100918"/>
    <s v="PROFESOR CONTRATADO INTERINO"/>
    <s v="R110"/>
    <x v="10"/>
    <n v="590"/>
    <s v="MÁQUINAS Y MOTORES TÉRMICOS"/>
  </r>
  <r>
    <x v="22"/>
    <n v="16535939"/>
    <x v="6"/>
    <n v="5064"/>
    <s v="5064E"/>
    <s v="GRUPO-A4"/>
    <s v="Ingeniería Térmica"/>
    <s v="GRE"/>
    <s v="GRUPO REDUCIDO ESPECIAL"/>
    <s v="5064E"/>
    <s v="GRE de Ingeniería Térmica"/>
    <s v="GRUPO-A4"/>
    <s v="GRE de Ingeniería Térmica"/>
    <s v="1S"/>
    <n v="16535939"/>
    <s v="MENDÍVIL"/>
    <s v="GIRO"/>
    <s v="MANUEL ANTONIO"/>
    <s v="MENDÍVIL GIRO, MANUEL ANTONIO"/>
    <x v="0"/>
    <x v="0"/>
    <x v="0"/>
    <m/>
    <m/>
    <s v="mamendiv"/>
    <s v="manuel-antonio.mendivil@unirioja.es"/>
    <n v="2.5"/>
    <n v="2.5"/>
    <n v="532"/>
    <s v="LABORAL DOCENTE-ASOCIADO"/>
    <s v="P04"/>
    <s v="TIEMPO PARCIAL (4+4 HORAS)"/>
    <s v="2016-09-15 00:00:00.0"/>
    <s v="2019-09-14 00:00:00.0"/>
    <s v="PI101042"/>
    <s v="PROFESOR ASOCIADO"/>
    <s v="R110"/>
    <x v="10"/>
    <n v="590"/>
    <s v="MÁQUINAS Y MOTORES TÉRMICOS"/>
  </r>
  <r>
    <x v="22"/>
    <n v="16513797"/>
    <x v="6"/>
    <n v="5065"/>
    <s v="5065G"/>
    <s v="GRUPO-A"/>
    <s v="Ingeniería Electrónica y Automática"/>
    <s v="GG"/>
    <s v="GRUPO GRANDE"/>
    <s v="5065G"/>
    <s v="GG de Ingeniería Electrónica y Automática"/>
    <s v="GRUPO-A"/>
    <s v="GG de Ingeniería Electrónica y Automática"/>
    <s v="1S"/>
    <n v="16513797"/>
    <s v="ZORZANO"/>
    <s v="MARTÍNEZ"/>
    <s v="JOSÉ MARÍA"/>
    <s v="ZORZANO MARTÍNEZ, JOSÉ MARÍA"/>
    <x v="1"/>
    <x v="0"/>
    <x v="0"/>
    <m/>
    <m/>
    <s v="jzorzano"/>
    <s v="jose.zorzano@unirioja.es"/>
    <n v="1"/>
    <n v="1"/>
    <n v="506"/>
    <s v="PROFESOR TITULAR DE ESCUELA UNIVERSITARI"/>
    <s v="01A"/>
    <s v="TIEMPO COMPLETO AMPLIADO"/>
    <s v="2012-09-01 00:00:00.0"/>
    <s v="null"/>
    <s v="DF31835"/>
    <s v="TITULAR DE ESCUELAS UNIVERSITARIAS"/>
    <s v="R109"/>
    <x v="9"/>
    <n v="785"/>
    <s v="TECNOLOGÍA ELECTRÓNICA"/>
  </r>
  <r>
    <x v="22"/>
    <n v="16565868"/>
    <x v="6"/>
    <n v="5065"/>
    <s v="5065G"/>
    <s v="GRUPO-A"/>
    <s v="Ingeniería Electrónica y Automática"/>
    <s v="GG"/>
    <s v="GRUPO GRANDE"/>
    <s v="5065G"/>
    <s v="GG de Ingeniería Electrónica y Automática"/>
    <s v="GRUPO-A"/>
    <s v="GG de Ingeniería Electrónica y Automática"/>
    <s v="1S"/>
    <n v="16565868"/>
    <s v="JIMÉNEZ"/>
    <s v="MACÍAS"/>
    <s v="EMILIO"/>
    <s v="JIMÉNEZ MACÍAS, EMILIO"/>
    <x v="0"/>
    <x v="0"/>
    <x v="0"/>
    <m/>
    <m/>
    <s v="emjimene"/>
    <s v="emilio.jimenez@unirioja.es"/>
    <n v="1"/>
    <n v="1"/>
    <n v="500"/>
    <s v="CATEDRATICO DE UNIVERSIDAD"/>
    <s v="C01"/>
    <s v="TIEMPO COMPLETO"/>
    <s v="2016-04-15 00:00:00.0"/>
    <s v="null"/>
    <s v="DF100329"/>
    <s v="CATEDRÁTICO DE UNIVERSIDAD"/>
    <s v="R109"/>
    <x v="9"/>
    <n v="520"/>
    <s v="INGENIERÍA DE SISTEMAS Y AUTOMÁTICA"/>
  </r>
  <r>
    <x v="22"/>
    <n v="16518274"/>
    <x v="6"/>
    <n v="5065"/>
    <s v="5065E"/>
    <s v="GRUPO-A1"/>
    <s v="Ingeniería Electrónica y Automática"/>
    <s v="GRE"/>
    <s v="GRUPO REDUCIDO ESPECIAL"/>
    <s v="5065E"/>
    <s v="GRE de Ingeniería Electrónica y Automática"/>
    <s v="GRUPO-A1"/>
    <s v="GRE de Ingeniería Electrónica y Automática"/>
    <s v="1S"/>
    <n v="16518274"/>
    <s v="ZORZANO"/>
    <s v="MARTÍNEZ"/>
    <s v="LUIS FRANCISCO"/>
    <s v="ZORZANO MARTÍNEZ, LUIS FRANCISCO"/>
    <x v="1"/>
    <x v="0"/>
    <x v="0"/>
    <m/>
    <m/>
    <s v="lzorzano"/>
    <s v="luis.zorzano@unirioja.es"/>
    <n v="2.5"/>
    <n v="2.5"/>
    <n v="505"/>
    <s v="CATEDRATICO ESCUELA UNIVERSITARIA"/>
    <s v="01A"/>
    <s v="TIEMPO COMPLETO AMPLIADO"/>
    <s v="2012-09-01 00:00:00.0"/>
    <s v="null"/>
    <s v="DF100144"/>
    <s v="CATEDRÁTICO DE ESCUELA UNIVERSITARIA"/>
    <s v="R109"/>
    <x v="9"/>
    <n v="785"/>
    <s v="TECNOLOGÍA ELECTRÓNICA"/>
  </r>
  <r>
    <x v="22"/>
    <n v="16549785"/>
    <x v="6"/>
    <n v="5065"/>
    <s v="5065E"/>
    <s v="GRUPO-A2"/>
    <s v="Ingeniería Electrónica y Automática"/>
    <s v="GRE"/>
    <s v="GRUPO REDUCIDO ESPECIAL"/>
    <s v="5065E"/>
    <s v="GRE de Ingeniería Electrónica y Automática"/>
    <s v="GRUPO-A2"/>
    <s v="GRE de Ingeniería Electrónica y Automática"/>
    <s v="1S"/>
    <n v="16549785"/>
    <s v="VICUÑA"/>
    <s v="MARTÍNEZ"/>
    <s v="JAVIER ESTEBAN"/>
    <s v="VICUÑA MARTÍNEZ, JAVIER ESTEBAN"/>
    <x v="0"/>
    <x v="0"/>
    <x v="1"/>
    <m/>
    <m/>
    <s v="javicuna"/>
    <s v="javier.vicuna@unirioja.es"/>
    <n v="2.5"/>
    <n v="2.5"/>
    <n v="535"/>
    <s v="COLABORADOR-TIPO 1"/>
    <s v="C01"/>
    <s v="TIEMPO COMPLETO"/>
    <s v="2006-10-01 00:00:00.0"/>
    <s v="null"/>
    <s v="LD100575"/>
    <s v="COLABORADOR TIPO 1"/>
    <s v="R109"/>
    <x v="9"/>
    <n v="785"/>
    <s v="TECNOLOGÍA ELECTRÓNICA"/>
  </r>
  <r>
    <x v="22"/>
    <n v="13142250"/>
    <x v="6"/>
    <n v="5065"/>
    <s v="5065E"/>
    <s v="GRUPO-A3"/>
    <s v="Ingeniería Electrónica y Automática"/>
    <s v="GRE"/>
    <s v="GRUPO REDUCIDO ESPECIAL"/>
    <s v="5065E"/>
    <s v="GRE de Ingeniería Electrónica y Automática"/>
    <s v="GRUPO-A3"/>
    <s v="GRE de Ingeniería Electrónica y Automática"/>
    <s v="1S"/>
    <n v="13142250"/>
    <s v="GIL"/>
    <s v="MARTÍNEZ"/>
    <s v="MONTSERRAT"/>
    <s v="GIL MARTÍNEZ, MONTSERRAT"/>
    <x v="0"/>
    <x v="0"/>
    <x v="0"/>
    <m/>
    <m/>
    <s v="mogil"/>
    <s v="montse.gil@unirioja.es"/>
    <n v="2.5"/>
    <n v="2.5"/>
    <n v="504"/>
    <s v="PROFESOR TITULAR UNIVERSIDAD"/>
    <s v="C01"/>
    <s v="TIEMPO COMPLETO"/>
    <s v="2017-12-21 00:00:00.0"/>
    <s v="null"/>
    <s v="DF100289"/>
    <s v="PROFESOR TITULAR DE UNIVERSIDAD"/>
    <s v="R109"/>
    <x v="9"/>
    <n v="520"/>
    <s v="INGENIERÍA DE SISTEMAS Y AUTOMÁTICA"/>
  </r>
  <r>
    <x v="22"/>
    <n v="13155868"/>
    <x v="6"/>
    <n v="5066"/>
    <s v="5066G"/>
    <s v="GRUPO-A"/>
    <s v="Dirección Integrada de Proyectos"/>
    <s v="GG"/>
    <s v="GRUPO GRANDE"/>
    <s v="5066G"/>
    <s v="GG de Dirección Integrada de Proyectos"/>
    <s v="GRUPO-A"/>
    <s v="GG de Dirección Integrada de Proyectos"/>
    <s v="1S"/>
    <n v="13155868"/>
    <s v="ALBA"/>
    <s v="ELÍAS"/>
    <s v="FERNANDO"/>
    <s v="ALBA ELÍAS, FERNANDO"/>
    <x v="0"/>
    <x v="0"/>
    <x v="0"/>
    <m/>
    <m/>
    <s v="falba"/>
    <s v="fernando.alba@unirioja.es"/>
    <n v="2"/>
    <n v="2"/>
    <n v="504"/>
    <s v="PROFESOR TITULAR UNIVERSIDAD"/>
    <s v="C01"/>
    <s v="TIEMPO COMPLETO"/>
    <s v="2007-10-09 00:00:00.0"/>
    <s v="null"/>
    <s v="DF100214"/>
    <s v="PROFESOR TITULAR DE UNIVERSIDAD"/>
    <s v="R110"/>
    <x v="10"/>
    <n v="720"/>
    <s v="PROYECTOS DE INGENIERÍA"/>
  </r>
  <r>
    <x v="22"/>
    <n v="5402584"/>
    <x v="6"/>
    <n v="5066"/>
    <s v="5066L"/>
    <s v="GRUPO-A2"/>
    <s v="Dirección Integrada de Proyectos"/>
    <s v="GL"/>
    <s v="GRUPO DE LABORATORIO"/>
    <s v="5066L"/>
    <s v="GL de Dirección Integrada de Proyectos"/>
    <s v="GRUPO-A2"/>
    <s v="GL de Dirección Integrada de Proyectos"/>
    <s v="1S"/>
    <n v="5402584"/>
    <s v="GUTIÉRREZ"/>
    <s v="LÓPEZ"/>
    <s v="JOSÉ LUIS"/>
    <s v="GUTIÉRREZ LÓPEZ, JOSÉ LUIS"/>
    <x v="0"/>
    <x v="0"/>
    <x v="1"/>
    <m/>
    <m/>
    <s v="jogutirr"/>
    <s v="jose-luis.gutirrez@unirioja.es"/>
    <n v="1.5"/>
    <n v="1.5"/>
    <n v="532"/>
    <s v="LABORAL DOCENTE-ASOCIADO"/>
    <s v="P04"/>
    <s v="TIEMPO PARCIAL (4+4 HORAS)"/>
    <s v="2018-09-24 00:00:00.0"/>
    <s v="2019-09-14 00:00:00.0"/>
    <s v="PI101423"/>
    <s v="PROFESOR ASOCIADO"/>
    <s v="R110"/>
    <x v="10"/>
    <n v="720"/>
    <s v="PROYECTOS DE INGENIERÍA"/>
  </r>
  <r>
    <x v="22"/>
    <n v="16594506"/>
    <x v="6"/>
    <n v="5067"/>
    <s v="5067G"/>
    <s v="GRUPO-A"/>
    <s v="Dirección Estratégica e Innovación"/>
    <s v="GG"/>
    <s v="GRUPO GRANDE"/>
    <s v="5067G"/>
    <s v="GG de Dirección Estratégica e Innovación"/>
    <s v="GRUPO-A"/>
    <s v="GG de Dirección Estratégica e Innovación"/>
    <s v="2S"/>
    <n v="16594506"/>
    <s v="VARGAS"/>
    <s v="MONTOYA"/>
    <s v="PILAR"/>
    <s v="VARGAS MONTOYA, PILAR"/>
    <x v="1"/>
    <x v="0"/>
    <x v="0"/>
    <m/>
    <m/>
    <s v="pivargas"/>
    <s v="pilar.vargas@unirioja.es"/>
    <n v="2"/>
    <n v="2"/>
    <n v="504"/>
    <s v="PROFESOR TITULAR UNIVERSIDAD"/>
    <s v="C01"/>
    <s v="TIEMPO COMPLETO"/>
    <s v="2018-11-26 00:00:00.0"/>
    <s v="null"/>
    <s v="DF100362"/>
    <s v="PROFESOR TITULAR DE UNIVERSIDAD"/>
    <s v="R104"/>
    <x v="0"/>
    <n v="650"/>
    <s v="ORGANIZACIÓN DE EMPRESAS"/>
  </r>
  <r>
    <x v="22"/>
    <n v="72778836"/>
    <x v="6"/>
    <n v="5067"/>
    <s v="5067E"/>
    <s v="GRUPO-A1"/>
    <s v="Dirección Estratégica e Innovación"/>
    <s v="GRE"/>
    <s v="GRUPO REDUCIDO ESPECIAL"/>
    <s v="5067E"/>
    <s v="GRE de Dirección Estratégica e Innovación"/>
    <s v="GRUPO-A1"/>
    <s v="GRE de Dirección Estratégica e Innovación"/>
    <s v="2S"/>
    <n v="72778836"/>
    <s v="ÁLVAREZ"/>
    <s v="GURREA"/>
    <s v="JUAN CARLOS"/>
    <s v="ÁLVAREZ GURREA, JUAN CARLOS"/>
    <x v="1"/>
    <x v="0"/>
    <x v="0"/>
    <m/>
    <m/>
    <s v="jualvag"/>
    <s v="juan-carlos.alvarez@unirioja.es"/>
    <n v="2.5"/>
    <n v="2.5"/>
    <n v="532"/>
    <s v="LABORAL DOCENTE-ASOCIADO"/>
    <s v="P06"/>
    <s v="TIEMPO PARCIAL (6+6 HORAS)"/>
    <s v="2015-09-15 00:00:00.0"/>
    <s v="2019-09-14 00:00:00.0"/>
    <s v="PI101026"/>
    <s v="PROFESOR ASOCIADO"/>
    <s v="R104"/>
    <x v="0"/>
    <n v="650"/>
    <s v="ORGANIZACIÓN DE EMPRESAS"/>
  </r>
  <r>
    <x v="22"/>
    <n v="815254"/>
    <x v="6"/>
    <n v="5067"/>
    <s v="5067E"/>
    <s v="GRUPO-A3"/>
    <s v="Dirección Estratégica e Innovación"/>
    <s v="GRE"/>
    <s v="GRUPO REDUCIDO ESPECIAL"/>
    <s v="5067E"/>
    <s v="GRE de Dirección Estratégica e Innovación"/>
    <s v="GRUPO-A3"/>
    <s v="GRE de Dirección Estratégica e Innovación"/>
    <s v="2S"/>
    <n v="815254"/>
    <s v="MARTÍNEZ"/>
    <s v="CALVO"/>
    <s v="MARÍA ÁNGELES"/>
    <s v="MARTÍNEZ CALVO, MARÍA ÁNGELES"/>
    <x v="0"/>
    <x v="0"/>
    <x v="0"/>
    <m/>
    <m/>
    <s v="anmartin"/>
    <s v="marian.martinez@unirioja.es"/>
    <n v="2.5"/>
    <n v="2.5"/>
    <n v="506"/>
    <s v="PROFESOR TITULAR DE ESCUELA UNIVERSITARI"/>
    <s v="01A"/>
    <s v="TIEMPO COMPLETO AMPLIADO"/>
    <s v="2012-09-01 00:00:00.0"/>
    <s v="null"/>
    <s v="DF31868"/>
    <s v="TITULAR DE ESCUELAS UNIVERSITARIAS"/>
    <s v="R110"/>
    <x v="10"/>
    <n v="65"/>
    <s v="CIENCIA DE LOS MATERIALES E INGENIERÍA METALÚRGICA"/>
  </r>
  <r>
    <x v="22"/>
    <n v="16561901"/>
    <x v="6"/>
    <n v="5068"/>
    <s v="5068G"/>
    <s v="GRUPO-A"/>
    <s v="Construcciones Industriales"/>
    <s v="GG"/>
    <s v="GRUPO GRANDE"/>
    <s v="5068G"/>
    <s v="GG de Construcciones Industriales"/>
    <s v="GRUPO-A"/>
    <s v="GG de Construcciones Industriales"/>
    <s v="2S"/>
    <n v="16561901"/>
    <s v="FRAILE"/>
    <s v="GARCÍA"/>
    <s v="ESTEBAN"/>
    <s v="FRAILE GARCÍA, ESTEBAN"/>
    <x v="1"/>
    <x v="0"/>
    <x v="1"/>
    <m/>
    <m/>
    <s v="esfraile"/>
    <s v="esteban.fraile@unirioja.es"/>
    <n v="2"/>
    <n v="2"/>
    <n v="536"/>
    <s v="PROFESOR INTERINO"/>
    <s v="C01"/>
    <s v="TIEMPO COMPLETO"/>
    <s v="2012-09-01 00:00:00.0"/>
    <s v="null"/>
    <s v="PI100871"/>
    <s v="PROFESOR CONTRATADO INTERINO"/>
    <s v="R110"/>
    <x v="10"/>
    <n v="605"/>
    <s v="MECÁNICA DE MEDIOS CONTINUOS Y TEORÍA DE ESTRUCTUR"/>
  </r>
  <r>
    <x v="22"/>
    <n v="16588620"/>
    <x v="6"/>
    <n v="5068"/>
    <s v="5068L"/>
    <s v="GRUPO-A1"/>
    <s v="Construcciones Industriales"/>
    <s v="GL"/>
    <s v="GRUPO DE LABORATORIO"/>
    <s v="5068L"/>
    <s v="GL de Construcciones Industriales"/>
    <s v="GRUPO-A1"/>
    <s v="GL de Construcciones Industriales"/>
    <s v="2S"/>
    <n v="16588620"/>
    <s v="FERREIRO"/>
    <s v="CABELLO"/>
    <s v="JAVIER"/>
    <s v="FERREIRO CABELLO, JAVIER"/>
    <x v="0"/>
    <x v="0"/>
    <x v="1"/>
    <m/>
    <m/>
    <s v="jaferrei"/>
    <s v="javier.ferreiro@unirioja.es"/>
    <n v="1.4"/>
    <n v="1.4"/>
    <n v="532"/>
    <s v="LABORAL DOCENTE-ASOCIADO"/>
    <s v="P06"/>
    <s v="TIEMPO PARCIAL (6+6 HORAS)"/>
    <s v="2018-09-28 00:00:00.0"/>
    <s v="2019-09-14 00:00:00.0"/>
    <s v="PI101044"/>
    <s v="PROFESOR ASOCIADO"/>
    <s v="R110"/>
    <x v="10"/>
    <n v="605"/>
    <s v="MECÁNICA DE MEDIOS CONTINUOS Y TEORÍA DE ESTRUCTUR"/>
  </r>
  <r>
    <x v="22"/>
    <n v="16538994"/>
    <x v="6"/>
    <n v="5068"/>
    <s v="5068R"/>
    <s v="GRUPO-A1"/>
    <s v="Construcciones Industriales"/>
    <s v="GR"/>
    <s v="GRUPO REDUCIDO"/>
    <s v="5068R"/>
    <s v="GR de Construcciones Industriales"/>
    <s v="GRUPO-A1"/>
    <s v="GR de Construcciones Industriales"/>
    <s v="2S"/>
    <n v="16538994"/>
    <s v="MARTÍNEZ DE PISÓN"/>
    <s v="ASCACÍBAR"/>
    <s v="EDUARDO"/>
    <s v="MARTÍNEZ DE PISÓN ASCACÍBAR, EDUARDO"/>
    <x v="1"/>
    <x v="0"/>
    <x v="0"/>
    <m/>
    <m/>
    <s v="edmartin"/>
    <s v="eduardo.mtnezdepison@unirioja.es"/>
    <n v="1.5"/>
    <n v="1.5"/>
    <n v="504"/>
    <s v="PROFESOR TITULAR UNIVERSIDAD"/>
    <s v="C01"/>
    <s v="TIEMPO COMPLETO"/>
    <s v="2014-09-15 00:00:00.0"/>
    <s v="null"/>
    <s v="DF100069"/>
    <s v="TITULAR DE UNIVERSIDAD"/>
    <s v="R110"/>
    <x v="10"/>
    <n v="605"/>
    <s v="MECÁNICA DE MEDIOS CONTINUOS Y TEORÍA DE ESTRUCTUR"/>
  </r>
  <r>
    <x v="22"/>
    <n v="16541257"/>
    <x v="6"/>
    <n v="5069"/>
    <s v="5069G"/>
    <s v="GRUPO-A"/>
    <s v="Instalaciones Industriales"/>
    <s v="GG"/>
    <s v="GRUPO GRANDE"/>
    <s v="5069G"/>
    <s v="GG de Instalaciones Industriales"/>
    <s v="GRUPO-A"/>
    <s v="GG de Instalaciones Industriales"/>
    <s v="2S"/>
    <n v="16541257"/>
    <s v="ZORZANO"/>
    <s v="SANTAMARÍA"/>
    <s v="PEDRO JOSÉ"/>
    <s v="ZORZANO SANTAMARÍA, PEDRO JOSÉ"/>
    <x v="1"/>
    <x v="0"/>
    <x v="0"/>
    <m/>
    <m/>
    <s v="pzorzano"/>
    <s v="pedrojose.zorzano@unirioja.es"/>
    <n v="1"/>
    <n v="1"/>
    <n v="504"/>
    <s v="PROFESOR TITULAR UNIVERSIDAD"/>
    <s v="C01"/>
    <s v="TIEMPO COMPLETO"/>
    <s v="2015-12-23 00:00:00.0"/>
    <s v="null"/>
    <s v="DF31818"/>
    <s v="PROFESOR TITULAR ESCUELA UNIVERSITARIA"/>
    <s v="R109"/>
    <x v="9"/>
    <n v="535"/>
    <s v="INGENIERÍA ELÉCTRICA"/>
  </r>
  <r>
    <x v="22"/>
    <n v="16553320"/>
    <x v="6"/>
    <n v="5069"/>
    <s v="5069G"/>
    <s v="GRUPO-A"/>
    <s v="Instalaciones Industriales"/>
    <s v="GG"/>
    <s v="GRUPO GRANDE"/>
    <s v="5069G"/>
    <s v="GG de Instalaciones Industriales"/>
    <s v="GRUPO-A"/>
    <s v="GG de Instalaciones Industriales"/>
    <s v="2S"/>
    <n v="16553320"/>
    <s v="ELVIRA"/>
    <s v="IZURRATEGUI"/>
    <s v="CARLOS"/>
    <s v="ELVIRA IZURRATEGUI, CARLOS"/>
    <x v="1"/>
    <x v="0"/>
    <x v="1"/>
    <m/>
    <m/>
    <s v="celvira"/>
    <s v="carlos.elvira@unirioja.es"/>
    <n v="1"/>
    <n v="1"/>
    <n v="506"/>
    <s v="PROFESOR TITULAR DE ESCUELA UNIVERSITARI"/>
    <s v="01A"/>
    <s v="TIEMPO COMPLETO AMPLIADO"/>
    <s v="2012-09-01 00:00:00.0"/>
    <s v="null"/>
    <s v="DF31778"/>
    <s v="TITULAR DE ESCUELAS UNIVERSITARIAS"/>
    <s v="R109"/>
    <x v="9"/>
    <n v="520"/>
    <s v="INGENIERÍA DE SISTEMAS Y AUTOMÁTICA"/>
  </r>
  <r>
    <x v="22"/>
    <n v="16608199"/>
    <x v="6"/>
    <n v="5069"/>
    <s v="5069E"/>
    <s v="GRUPO-A1"/>
    <s v="Instalaciones Industriales"/>
    <s v="GRE"/>
    <s v="GRUPO REDUCIDO ESPECIAL"/>
    <s v="5069E"/>
    <s v="GRE de Instalaciones Industriales"/>
    <s v="GRUPO-A1"/>
    <s v="GRE de Instalaciones Industriales"/>
    <s v="2S"/>
    <n v="16608199"/>
    <s v="MUÑOZ"/>
    <s v="JIMÉNEZ"/>
    <s v="ANDRÉS"/>
    <s v="MUÑOZ JIMÉNEZ, ANDRÉS"/>
    <x v="1"/>
    <x v="0"/>
    <x v="0"/>
    <m/>
    <m/>
    <s v="anmunoz"/>
    <s v="andres.munoz@unirioja.es"/>
    <n v="2.5"/>
    <n v="2.5"/>
    <n v="536"/>
    <s v="PROFESOR INTERINO"/>
    <s v="P02"/>
    <s v="TIEMPO PARCIAL (2+2 HORAS)"/>
    <s v="2018-09-17 00:00:00.0"/>
    <s v="null"/>
    <s v="PI101377"/>
    <s v="PROFESOR CONTRATADO INTERINO"/>
    <s v="R109"/>
    <x v="9"/>
    <n v="535"/>
    <s v="INGENIERÍA ELÉCTRICA"/>
  </r>
  <r>
    <x v="22"/>
    <n v="16604826"/>
    <x v="6"/>
    <n v="5069"/>
    <s v="5069E"/>
    <s v="GRUPO-A3"/>
    <s v="Instalaciones Industriales"/>
    <s v="GRE"/>
    <s v="GRUPO REDUCIDO ESPECIAL"/>
    <s v="5069E"/>
    <s v="GRE de Instalaciones Industriales"/>
    <s v="GRUPO-A3"/>
    <s v="GRE de Instalaciones Industriales"/>
    <s v="2S"/>
    <n v="16604826"/>
    <s v="OLASOLO"/>
    <s v="ALONSO"/>
    <s v="PABLO"/>
    <s v="OLASOLO ALONSO, PABLO"/>
    <x v="1"/>
    <x v="0"/>
    <x v="0"/>
    <m/>
    <m/>
    <s v="paolasol"/>
    <s v="pablo.olasolo@alum.unirioja.es"/>
    <n v="2.5"/>
    <n v="2.5"/>
    <n v="532"/>
    <s v="LABORAL DOCENTE-ASOCIADO"/>
    <s v="P05"/>
    <s v="TIEMPO PARCIAL (5+5 HORAS)"/>
    <s v="2019-02-04 00:00:00.0"/>
    <s v="2019-09-14 00:00:00.0"/>
    <s v="PI101381"/>
    <s v="PROFESOR ASOCIADO"/>
    <s v="R110"/>
    <x v="10"/>
    <n v="590"/>
    <s v="MÁQUINAS Y MOTORES TÉRMICOS"/>
  </r>
  <r>
    <x v="22"/>
    <n v="16553057"/>
    <x v="6"/>
    <n v="5070"/>
    <s v="5070G"/>
    <s v="GRUPO-A"/>
    <s v="Prácticas externas"/>
    <s v="GG"/>
    <s v="GRUPO GRANDE"/>
    <s v="5070G"/>
    <s v="GG de Prácticas externas"/>
    <s v="GRUPO-A"/>
    <s v="GG de Prácticas externas"/>
    <s v="1S"/>
    <n v="16553057"/>
    <s v="SÁENZ DIEZ"/>
    <s v="MURO"/>
    <s v="JUAN CARLOS"/>
    <s v="SÁENZ DIEZ MURO, JUAN CARLOS"/>
    <x v="0"/>
    <x v="0"/>
    <x v="0"/>
    <m/>
    <m/>
    <s v="jusaenzd"/>
    <s v="juan-carlos.saenz-diez@unirioja.es"/>
    <n v="0.1"/>
    <n v="0.1"/>
    <n v="504"/>
    <s v="PROFESOR TITULAR UNIVERSIDAD"/>
    <s v="C01"/>
    <s v="TIEMPO COMPLETO"/>
    <s v="2018-11-26 00:00:00.0"/>
    <s v="null"/>
    <s v="DF31811"/>
    <s v="TITULAR DE UNIVERSIDAD"/>
    <s v="R109"/>
    <x v="9"/>
    <n v="535"/>
    <s v="INGENIERÍA ELÉCTRICA"/>
  </r>
  <r>
    <x v="22"/>
    <n v="16541690"/>
    <x v="6"/>
    <n v="5071"/>
    <s v="5071G"/>
    <s v="GRUPO-A"/>
    <s v="Tecnologías de la Información y de la Comunicación Industriales I"/>
    <s v="GG"/>
    <s v="GRUPO GRANDE"/>
    <s v="5071G"/>
    <s v="GG de Tecnologías de la Información y de la Comunicación Industriales I"/>
    <s v="GRUPO-A"/>
    <s v="GG de Tecnologías de la Información y de la Comunicación Industriales I"/>
    <s v="1S"/>
    <n v="16541690"/>
    <s v="BRETÓN"/>
    <s v="RODRÍGUEZ"/>
    <s v="JAVIER"/>
    <s v="BRETÓN RODRÍGUEZ, JAVIER"/>
    <x v="1"/>
    <x v="0"/>
    <x v="1"/>
    <m/>
    <m/>
    <s v="jabreton"/>
    <s v="javier.breton@unirioja.es"/>
    <n v="1"/>
    <n v="1"/>
    <n v="506"/>
    <s v="PROFESOR TITULAR DE ESCUELA UNIVERSITARI"/>
    <s v="01A"/>
    <s v="TIEMPO COMPLETO AMPLIADO"/>
    <s v="2012-09-01 00:00:00.0"/>
    <s v="null"/>
    <s v="DF100087"/>
    <s v="TITULAR DE ESCUELA UNIVERSITARIA"/>
    <s v="R109"/>
    <x v="9"/>
    <n v="520"/>
    <s v="INGENIERÍA DE SISTEMAS Y AUTOMÁTICA"/>
  </r>
  <r>
    <x v="22"/>
    <n v="16561526"/>
    <x v="6"/>
    <n v="5072"/>
    <s v="5072G"/>
    <s v="GRUPO-A"/>
    <s v="Tecnologías de la Información y de la Comunicación Industriales II"/>
    <s v="GG"/>
    <s v="GRUPO GRANDE"/>
    <s v="5072G"/>
    <s v="GG de Tecnologías de la Información y de la Comunicación Industriales II"/>
    <s v="GRUPO-A"/>
    <s v="GG de Tecnologías de la Información y de la Comunicación Industriales II"/>
    <s v="1S"/>
    <n v="16561526"/>
    <s v="MARTÍNEZ DE PISÓN"/>
    <s v="ASCACIBAR"/>
    <s v="FCO.JAVIER"/>
    <s v="MARTÍNEZ DE PISÓN ASCACIBAR, FCO.JAVIER"/>
    <x v="0"/>
    <x v="0"/>
    <x v="0"/>
    <m/>
    <m/>
    <s v="fjmartin"/>
    <s v="fjmartin@unirioja.es"/>
    <n v="2"/>
    <n v="2"/>
    <n v="500"/>
    <s v="CATEDRATICO DE UNIVERSIDAD"/>
    <s v="01R"/>
    <s v="TIEMPO COMPLETO REDUCIDO"/>
    <s v="2018-11-26 00:00:00.0"/>
    <s v="null"/>
    <s v="DF32041"/>
    <s v="CATEDRÁTICO DE UNIVERSIDAD"/>
    <s v="R110"/>
    <x v="10"/>
    <n v="720"/>
    <s v="PROYECTOS DE INGENIERÍA"/>
  </r>
  <r>
    <x v="22"/>
    <n v="16557336"/>
    <x v="6"/>
    <n v="5073"/>
    <s v="5073G"/>
    <s v="GRUPO-A"/>
    <s v="Energías Renovables I"/>
    <s v="GG"/>
    <s v="GRUPO GRANDE"/>
    <s v="5073G"/>
    <s v="GG de Energías Renovables I"/>
    <s v="GRUPO-A"/>
    <s v="GG de Energías Renovables I"/>
    <s v="1S"/>
    <n v="16557336"/>
    <s v="BLANCO"/>
    <s v="BARRERO"/>
    <s v="JUAN MANUEL"/>
    <s v="BLANCO BARRERO, JUAN MANUEL"/>
    <x v="0"/>
    <x v="0"/>
    <x v="0"/>
    <m/>
    <m/>
    <s v="jbblanco"/>
    <s v="juan-manuel.blanco@unirioja.es"/>
    <n v="2"/>
    <n v="2"/>
    <n v="504"/>
    <s v="PROFESOR TITULAR UNIVERSIDAD"/>
    <s v="C01"/>
    <s v="TIEMPO COMPLETO"/>
    <s v="2015-11-13 00:00:00.0"/>
    <s v="null"/>
    <s v="DF100035"/>
    <s v="PROFESOR TITULAR DE UNIVERSIDAD"/>
    <s v="R109"/>
    <x v="9"/>
    <n v="535"/>
    <s v="INGENIERÍA ELÉCTRICA"/>
  </r>
  <r>
    <x v="23"/>
    <n v="15863391"/>
    <x v="6"/>
    <n v="5076"/>
    <s v="5076G"/>
    <s v="GRUPO-A"/>
    <s v="Gestión de recursos hídricos"/>
    <s v="GG"/>
    <s v="GRUPO GRANDE"/>
    <s v="5076G"/>
    <s v="GG de Gestión de recursos hídricos"/>
    <s v="GRUPO-A"/>
    <s v="GG de Gestión de recursos hídricos"/>
    <s v="1S"/>
    <n v="15863391"/>
    <s v="PEÑA"/>
    <s v="NAVARIDAS"/>
    <s v="JOSÉ MIGUEL"/>
    <s v="PEÑA NAVARIDAS, JOSÉ MIGUEL"/>
    <x v="1"/>
    <x v="0"/>
    <x v="0"/>
    <m/>
    <m/>
    <s v="jopena"/>
    <s v="jmiguel.penya@unirioja.es"/>
    <n v="2"/>
    <n v="2"/>
    <n v="533"/>
    <s v="COLABORADOR-TIPO 2 (Doctor)"/>
    <s v="C01"/>
    <s v="TIEMPO COMPLETO"/>
    <s v="2006-10-01 00:00:00.0"/>
    <s v="null"/>
    <s v="LD100579"/>
    <s v="PROFESOR COLABORADOR TIPO 2"/>
    <s v="R101"/>
    <x v="4"/>
    <n v="500"/>
    <s v="INGENIERÍA AGROFORESTAL"/>
  </r>
  <r>
    <x v="23"/>
    <n v="16521843"/>
    <x v="6"/>
    <n v="5077"/>
    <s v="5077G"/>
    <s v="GRUPO-A"/>
    <s v="Ahorro y eficiencia energética en el sector agroalimentario"/>
    <s v="GG"/>
    <s v="GRUPO GRANDE"/>
    <s v="5077G"/>
    <s v="GG de Ahorro y eficiencia energética en el sector agroalimentario"/>
    <s v="GRUPO-A"/>
    <s v="GG de Ahorro y eficiencia energética en el sector agroalimentario"/>
    <s v="1S"/>
    <n v="16521843"/>
    <s v="DOMÉNECH"/>
    <s v="SUBIRÁN"/>
    <s v="JUANA"/>
    <s v="DOMÉNECH SUBIRÁN, JUANA"/>
    <x v="1"/>
    <x v="0"/>
    <x v="0"/>
    <m/>
    <m/>
    <s v="judomene"/>
    <s v="juana.domenech@unirioja.es"/>
    <n v="2"/>
    <n v="2"/>
    <n v="504"/>
    <s v="PROFESOR TITULAR UNIVERSIDAD"/>
    <s v="01A"/>
    <s v="TIEMPO COMPLETO AMPLIADO"/>
    <s v="2012-09-01 00:00:00.0"/>
    <s v="null"/>
    <s v="DF100132"/>
    <s v="TITULAR DE UNIVERSIDAD"/>
    <s v="R110"/>
    <x v="10"/>
    <n v="590"/>
    <s v="MÁQUINAS Y MOTORES TÉRMICOS"/>
  </r>
  <r>
    <x v="23"/>
    <n v="71427482"/>
    <x v="6"/>
    <n v="5078"/>
    <s v="5078G"/>
    <s v="GRUPO-A"/>
    <s v="Ingeniería Rural"/>
    <s v="GG"/>
    <s v="GRUPO GRANDE"/>
    <s v="5078G"/>
    <s v="GG de Ingeniería Rural"/>
    <s v="GRUPO-A"/>
    <s v="GG de Ingeniería Rural"/>
    <s v="2S"/>
    <n v="71427482"/>
    <s v="TASCÓN"/>
    <s v="VEGAS"/>
    <s v="ALBERTO"/>
    <s v="TASCÓN VEGAS, ALBERTO"/>
    <x v="0"/>
    <x v="0"/>
    <x v="0"/>
    <m/>
    <m/>
    <s v="altascon"/>
    <s v="alberto.tascon@unirioja.es"/>
    <n v="2.4"/>
    <n v="2.4"/>
    <s v="A-0504"/>
    <s v="PROFESOR TITULAR UNIVERSIDAD"/>
    <s v="C01"/>
    <s v="TIEMPO COMPLETO"/>
    <s v="2010-09-01 00:00:00.0"/>
    <s v="null"/>
    <s v="DF100264"/>
    <s v="PROFESOR TITULAR INTERINO"/>
    <s v="R101"/>
    <x v="4"/>
    <n v="500"/>
    <s v="INGENIERÍA AGROFORESTAL"/>
  </r>
  <r>
    <x v="23"/>
    <n v="16591357"/>
    <x v="6"/>
    <n v="5078"/>
    <s v="5078L"/>
    <s v="GRUPO-A1"/>
    <s v="Ingeniería Rural"/>
    <s v="GL"/>
    <s v="GRUPO DE LABORATORIO"/>
    <s v="5078L"/>
    <s v="GL de Ingeniería Rural"/>
    <s v="GRUPO-A1"/>
    <s v="GL de Ingeniería Rural"/>
    <s v="2S"/>
    <n v="16591357"/>
    <s v="LÓPEZ"/>
    <s v="OCÓN"/>
    <s v="ELENA"/>
    <s v="LÓPEZ OCÓN, ELENA"/>
    <x v="1"/>
    <x v="0"/>
    <x v="1"/>
    <m/>
    <m/>
    <s v="ellopeo"/>
    <s v="elena.lopez@unirioja.es"/>
    <n v="0.2"/>
    <n v="0.2"/>
    <n v="536"/>
    <s v="PROFESOR INTERINO"/>
    <s v="P02"/>
    <s v="TIEMPO PARCIAL (2+2 HORAS)"/>
    <s v="2019-02-21 00:00:00.0"/>
    <s v="2019-09-14 00:00:00.0"/>
    <s v="PI101459"/>
    <s v="PROFESOR CONTRATADO INTERINO"/>
    <s v="R101"/>
    <x v="4"/>
    <n v="500"/>
    <s v="INGENIERÍA AGROFORESTAL"/>
  </r>
  <r>
    <x v="23"/>
    <n v="16539010"/>
    <x v="6"/>
    <n v="5079"/>
    <s v="5079G"/>
    <s v="GRUPO-A"/>
    <s v="Ordenación y gestión del territorio"/>
    <s v="GG"/>
    <s v="GRUPO GRANDE"/>
    <s v="5079G"/>
    <s v="GG de Ordenación y gestión del territorio"/>
    <s v="GRUPO-A"/>
    <s v="GG de Ordenación y gestión del territorio"/>
    <s v="1S"/>
    <n v="16539010"/>
    <s v="RUIZ"/>
    <s v="FLAÑO"/>
    <s v="PURIFICACIÓN"/>
    <s v="RUIZ FLAÑO, PURIFICACIÓN"/>
    <x v="1"/>
    <x v="0"/>
    <x v="0"/>
    <m/>
    <m/>
    <s v="puruiz"/>
    <s v="purificacion.ruiz@unirioja.es"/>
    <n v="0.6"/>
    <n v="0.6"/>
    <n v="504"/>
    <s v="PROFESOR TITULAR UNIVERSIDAD"/>
    <s v="01R"/>
    <s v="TIEMPO COMPLETO REDUCIDO"/>
    <s v="2017-09-15 00:00:00.0"/>
    <s v="null"/>
    <s v="DF3369"/>
    <s v="PROFESOR TITULAR DE UNIVERSIDAD"/>
    <s v="R114"/>
    <x v="3"/>
    <n v="430"/>
    <s v="GEOGRAFÍA FÍSICA"/>
  </r>
  <r>
    <x v="23"/>
    <n v="50793513"/>
    <x v="6"/>
    <n v="5079"/>
    <s v="5079G"/>
    <s v="GRUPO-A"/>
    <s v="Ordenación y gestión del territorio"/>
    <s v="GG"/>
    <s v="GRUPO GRANDE"/>
    <s v="5079G"/>
    <s v="GG de Ordenación y gestión del territorio"/>
    <s v="GRUPO-A"/>
    <s v="GG de Ordenación y gestión del territorio"/>
    <s v="1S"/>
    <n v="50793513"/>
    <s v="PAEZ DE LA CADENA"/>
    <s v="TORTOSA"/>
    <s v="FRANCISCO"/>
    <s v="PAEZ DE LA CADENA TORTOSA, FRANCISCO"/>
    <x v="1"/>
    <x v="0"/>
    <x v="0"/>
    <m/>
    <m/>
    <s v="franpaez"/>
    <s v="paco.pc@unirioja.es"/>
    <n v="0.6"/>
    <n v="0.6"/>
    <n v="504"/>
    <s v="PROFESOR TITULAR UNIVERSIDAD"/>
    <s v="C01"/>
    <s v="TIEMPO COMPLETO"/>
    <s v="2018-09-17 00:00:00.0"/>
    <s v="null"/>
    <s v="DF100079"/>
    <s v="PROFESOR TITULAR DE UNIVERSIDAD"/>
    <s v="R101"/>
    <x v="4"/>
    <n v="705"/>
    <s v="PRODUCCIÓN VEGETAL"/>
  </r>
  <r>
    <x v="23"/>
    <n v="50301761"/>
    <x v="6"/>
    <n v="5079"/>
    <s v="5079I"/>
    <s v="GRUPO-A1"/>
    <s v="Ordenación y gestión del territorio"/>
    <s v="GI"/>
    <s v="GRUPO DE INFORMÁTICA"/>
    <s v="5079I"/>
    <s v="GI de Ordenación y gestión del territorio"/>
    <s v="GRUPO-A1"/>
    <s v="GI de Ordenación y gestión del territorio"/>
    <s v="1S"/>
    <n v="50301761"/>
    <s v="PRADO"/>
    <s v="VILLAR"/>
    <s v="EDUARDO"/>
    <s v="PRADO VILLAR, EDUARDO"/>
    <x v="1"/>
    <x v="0"/>
    <x v="1"/>
    <m/>
    <m/>
    <s v="eduprado"/>
    <s v="eduardo.prado@unirioja.es"/>
    <n v="1"/>
    <n v="1"/>
    <n v="506"/>
    <s v="PROFESOR TITULAR DE ESCUELA UNIVERSITARI"/>
    <s v="01A"/>
    <s v="TIEMPO COMPLETO AMPLIADO"/>
    <s v="2012-09-01 00:00:00.0"/>
    <s v="null"/>
    <s v="DF3168"/>
    <s v="TITULAR DE ESCUELAS UNIVERSITARIAS"/>
    <s v="R101"/>
    <x v="4"/>
    <n v="705"/>
    <s v="PRODUCCIÓN VEGETAL"/>
  </r>
  <r>
    <x v="23"/>
    <n v="17437495"/>
    <x v="6"/>
    <n v="5080"/>
    <s v="5080G"/>
    <s v="GRUPO-A"/>
    <s v="Protección integrada de cultivos"/>
    <s v="GG"/>
    <s v="GRUPO GRANDE"/>
    <s v="5080G"/>
    <s v="GG de Protección integrada de cultivos"/>
    <s v="GRUPO-A"/>
    <s v="GG de Protección integrada de cultivos"/>
    <s v="2S"/>
    <n v="17437495"/>
    <s v="MARCO"/>
    <s v="MANCEBÓN"/>
    <s v="VICENTE SANTIAGO"/>
    <s v="MARCO MANCEBÓN, VICENTE SANTIAGO"/>
    <x v="0"/>
    <x v="0"/>
    <x v="0"/>
    <m/>
    <m/>
    <s v="vimarco"/>
    <s v="vicente.marco@unirioja.es"/>
    <n v="1"/>
    <n v="1"/>
    <n v="504"/>
    <s v="PROFESOR TITULAR UNIVERSIDAD"/>
    <s v="01R"/>
    <s v="TIEMPO COMPLETO REDUCIDO"/>
    <s v="2014-09-15 00:00:00.0"/>
    <s v="null"/>
    <s v="DF3157"/>
    <s v="TITULAR DE UNIVERSIDAD"/>
    <s v="R101"/>
    <x v="4"/>
    <n v="705"/>
    <s v="PRODUCCIÓN VEGETAL"/>
  </r>
  <r>
    <x v="23"/>
    <n v="72778746"/>
    <x v="6"/>
    <n v="5080"/>
    <s v="5080G"/>
    <s v="GRUPO-A"/>
    <s v="Protección integrada de cultivos"/>
    <s v="GG"/>
    <s v="GRUPO GRANDE"/>
    <s v="5080G"/>
    <s v="GG de Protección integrada de cultivos"/>
    <s v="GRUPO-A"/>
    <s v="GG de Protección integrada de cultivos"/>
    <s v="2S"/>
    <n v="72778746"/>
    <s v="PÉREZ"/>
    <s v="MORENO"/>
    <s v="IGNACIO"/>
    <s v="PÉREZ MORENO, IGNACIO"/>
    <x v="0"/>
    <x v="0"/>
    <x v="0"/>
    <m/>
    <m/>
    <s v="igperez"/>
    <s v="ignacio.perez@unirioja.es"/>
    <n v="1"/>
    <n v="1"/>
    <n v="504"/>
    <s v="PROFESOR TITULAR UNIVERSIDAD"/>
    <s v="01R"/>
    <s v="TIEMPO COMPLETO REDUCIDO"/>
    <s v="2017-09-15 00:00:00.0"/>
    <s v="null"/>
    <s v="DF3158"/>
    <s v="TITULAR DE UNIVERSIDAD"/>
    <s v="R101"/>
    <x v="4"/>
    <n v="705"/>
    <s v="PRODUCCIÓN VEGETAL"/>
  </r>
  <r>
    <x v="23"/>
    <n v="16506579"/>
    <x v="6"/>
    <n v="5081"/>
    <s v="5081G"/>
    <s v="GRUPO-A"/>
    <s v="Sistemas de producción vegetal"/>
    <s v="GG"/>
    <s v="GRUPO GRANDE"/>
    <s v="5081G"/>
    <s v="GG de Sistemas de producción vegetal"/>
    <s v="GRUPO-A"/>
    <s v="GG de Sistemas de producción vegetal"/>
    <s v="2S"/>
    <n v="16506579"/>
    <s v="MARTÍNEZ DE TODA"/>
    <s v="FERNÁNDEZ"/>
    <s v="FERNANDO"/>
    <s v="MARTÍNEZ DE TODA FERNÁNDEZ, FERNANDO"/>
    <x v="0"/>
    <x v="0"/>
    <x v="0"/>
    <m/>
    <m/>
    <s v="fmartine"/>
    <s v="fernando.martinezdetoda@unirioja.es"/>
    <n v="0.6"/>
    <n v="0.6"/>
    <n v="500"/>
    <s v="CATEDRATICO DE UNIVERSIDAD"/>
    <s v="01R"/>
    <s v="TIEMPO COMPLETO REDUCIDO"/>
    <s v="2012-09-01 00:00:00.0"/>
    <s v="null"/>
    <s v="DF100030"/>
    <s v="CATEDRÁTICO DE UNIVERSIDAD"/>
    <s v="R101"/>
    <x v="4"/>
    <n v="705"/>
    <s v="PRODUCCIÓN VEGETAL"/>
  </r>
  <r>
    <x v="23"/>
    <n v="9373135"/>
    <x v="6"/>
    <n v="5082"/>
    <s v="5082G"/>
    <s v="GRUPO-A"/>
    <s v="Nuevas tecnologías de la producción vegetal"/>
    <s v="GG"/>
    <s v="GRUPO GRANDE"/>
    <s v="5082G"/>
    <s v="GG de Nuevas tecnologías de la producción vegetal"/>
    <s v="GRUPO-A"/>
    <s v="GG de Nuevas tecnologías de la producción vegetal"/>
    <s v="2S"/>
    <n v="9373135"/>
    <s v="MENÉNDEZ"/>
    <s v="MENÉNDEZ"/>
    <s v="CRISTINA"/>
    <s v="MENÉNDEZ MENÉNDEZ, CRISTINA"/>
    <x v="1"/>
    <x v="0"/>
    <x v="0"/>
    <m/>
    <m/>
    <s v="crmenend"/>
    <s v="cristina.menendez@unirioja.es"/>
    <n v="1.6"/>
    <n v="1.6"/>
    <n v="504"/>
    <s v="PROFESOR TITULAR UNIVERSIDAD"/>
    <s v="C01"/>
    <s v="TIEMPO COMPLETO"/>
    <s v="2018-09-17 00:00:00.0"/>
    <s v="null"/>
    <s v="DF100044"/>
    <s v="TITULAR UNIVERSIDAD"/>
    <s v="R101"/>
    <x v="4"/>
    <n v="705"/>
    <s v="PRODUCCIÓN VEGETAL"/>
  </r>
  <r>
    <x v="23"/>
    <n v="16531083"/>
    <x v="6"/>
    <n v="5082"/>
    <s v="5082G"/>
    <s v="GRUPO-A"/>
    <s v="Nuevas tecnologías de la producción vegetal"/>
    <s v="GG"/>
    <s v="GRUPO GRANDE"/>
    <s v="5082G"/>
    <s v="GG de Nuevas tecnologías de la producción vegetal"/>
    <s v="GRUPO-A"/>
    <s v="GG de Nuevas tecnologías de la producción vegetal"/>
    <s v="2S"/>
    <n v="16531083"/>
    <s v="TOMÁS"/>
    <s v="LAS HERAS"/>
    <s v="RAFAEL"/>
    <s v="TOMÁS LAS HERAS, RAFAEL"/>
    <x v="0"/>
    <x v="0"/>
    <x v="0"/>
    <m/>
    <m/>
    <s v="ratomas"/>
    <s v="rafael.tomas@unirioja.es"/>
    <n v="0.1"/>
    <n v="0.1"/>
    <n v="504"/>
    <s v="PROFESOR TITULAR UNIVERSIDAD"/>
    <s v="01R"/>
    <s v="TIEMPO COMPLETO REDUCIDO"/>
    <s v="2017-09-15 00:00:00.0"/>
    <s v="null"/>
    <s v="DF100086"/>
    <s v="TITULAR DE ESCUELA UNIVERSITARIA"/>
    <s v="R101"/>
    <x v="4"/>
    <n v="412"/>
    <s v="FISIOLOGÍA VEGETAL"/>
  </r>
  <r>
    <x v="23"/>
    <n v="16532287"/>
    <x v="6"/>
    <n v="5082"/>
    <s v="5082G"/>
    <s v="GRUPO-A"/>
    <s v="Nuevas tecnologías de la producción vegetal"/>
    <s v="GG"/>
    <s v="GRUPO GRANDE"/>
    <s v="5082G"/>
    <s v="GG de Nuevas tecnologías de la producción vegetal"/>
    <s v="GRUPO-A"/>
    <s v="GG de Nuevas tecnologías de la producción vegetal"/>
    <s v="2S"/>
    <n v="16532287"/>
    <s v="MARTÍNEZ"/>
    <s v="ABAIGAR"/>
    <s v="JAVIER"/>
    <s v="MARTÍNEZ ABAIGAR, JAVIER"/>
    <x v="0"/>
    <x v="0"/>
    <x v="0"/>
    <m/>
    <m/>
    <s v="jabaigar"/>
    <s v="javier.martinez@unirioja.es"/>
    <n v="0.3"/>
    <n v="0.3"/>
    <n v="500"/>
    <s v="CATEDRATICO DE UNIVERSIDAD"/>
    <s v="01R"/>
    <s v="TIEMPO COMPLETO REDUCIDO"/>
    <s v="2014-09-15 00:00:00.0"/>
    <s v="null"/>
    <s v="DF100229"/>
    <s v="CATEDRÁTICO DE UNIVERSIDAD"/>
    <s v="R101"/>
    <x v="4"/>
    <n v="63"/>
    <s v="BOTÁNICA"/>
  </r>
  <r>
    <x v="23"/>
    <n v="72779211"/>
    <x v="6"/>
    <n v="5082"/>
    <s v="5082G"/>
    <s v="GRUPO-A"/>
    <s v="Nuevas tecnologías de la producción vegetal"/>
    <s v="GG"/>
    <s v="GRUPO GRANDE"/>
    <s v="5082G"/>
    <s v="GG de Nuevas tecnologías de la producción vegetal"/>
    <s v="GRUPO-A"/>
    <s v="GG de Nuevas tecnologías de la producción vegetal"/>
    <s v="2S"/>
    <n v="72779211"/>
    <s v="MARTÍNEZ"/>
    <s v="VILLAR"/>
    <s v="MARÍA ELENA"/>
    <s v="MARTÍNEZ VILLAR, MARÍA ELENA"/>
    <x v="1"/>
    <x v="0"/>
    <x v="0"/>
    <m/>
    <m/>
    <s v="elmartin"/>
    <s v="elena.martinez@unirioja.es"/>
    <n v="0.4"/>
    <n v="0.4"/>
    <n v="506"/>
    <s v="PROFESOR TITULAR DE ESCUELA UNIVERSITARI"/>
    <s v="01A"/>
    <s v="TIEMPO COMPLETO AMPLIADO"/>
    <s v="2012-09-01 00:00:00.0"/>
    <s v="null"/>
    <s v="DF3167"/>
    <s v="TITULAR DE ESCUELAS UNIVERSITARIAS"/>
    <s v="R101"/>
    <x v="4"/>
    <n v="705"/>
    <s v="PRODUCCIÓN VEGETAL"/>
  </r>
  <r>
    <x v="23"/>
    <n v="8797523"/>
    <x v="6"/>
    <n v="5082"/>
    <s v="5082L"/>
    <s v="GRUPO-A1"/>
    <s v="Nuevas tecnologías de la producción vegetal"/>
    <s v="GL"/>
    <s v="GRUPO DE LABORATORIO"/>
    <s v="5082L"/>
    <s v="GL de Nuevas tecnologías de la producción vegetal"/>
    <s v="GRUPO-A1"/>
    <s v="GL de Nuevas tecnologías de la producción vegetal"/>
    <s v="2S"/>
    <n v="8797523"/>
    <s v="NÚÑEZ"/>
    <s v="OLIVERA"/>
    <s v="ENCARNACIÓN"/>
    <s v="NÚÑEZ OLIVERA, ENCARNACIÓN"/>
    <x v="0"/>
    <x v="0"/>
    <x v="0"/>
    <m/>
    <m/>
    <s v="eolivera"/>
    <s v="encarnacion.nunez@unirioja.es"/>
    <n v="0.4"/>
    <n v="0.4"/>
    <s v="A-0500"/>
    <s v="CATEDRATICO DE UNIVERSIDAD"/>
    <s v="01R"/>
    <s v="TIEMPO COMPLETO REDUCIDO"/>
    <s v="2015-09-15 00:00:00.0"/>
    <s v="null"/>
    <s v="DF100277"/>
    <s v="CATEDRÁTICO DE UNIVERSIDAD"/>
    <s v="R101"/>
    <x v="4"/>
    <n v="412"/>
    <s v="FISIOLOGÍA VEGETAL"/>
  </r>
  <r>
    <x v="23"/>
    <n v="25136873"/>
    <x v="6"/>
    <n v="5083"/>
    <s v="5083G"/>
    <s v="GRUPO-A"/>
    <s v="Biotecnología animal"/>
    <s v="GG"/>
    <s v="GRUPO GRANDE"/>
    <s v="5083G"/>
    <s v="GG de Biotecnología animal"/>
    <s v="GRUPO-A"/>
    <s v="GG de Biotecnología animal"/>
    <s v="1S"/>
    <n v="25136873"/>
    <s v="ZARAZAGA"/>
    <s v="CHAMORRO"/>
    <s v="MIRIAM"/>
    <s v="ZARAZAGA CHAMORRO, MIRIAM"/>
    <x v="0"/>
    <x v="0"/>
    <x v="0"/>
    <m/>
    <m/>
    <s v="myzaraza"/>
    <s v="myriam.zarazaga@unirioja.es"/>
    <n v="1.8"/>
    <n v="1.8"/>
    <n v="504"/>
    <s v="PROFESOR TITULAR UNIVERSIDAD"/>
    <s v="01R"/>
    <s v="TIEMPO COMPLETO REDUCIDO"/>
    <s v="2015-09-15 00:00:00.0"/>
    <s v="null"/>
    <s v="DF100142"/>
    <s v="PROFESOR TITULAR DE UNIVIERSIDADQ"/>
    <s v="R101"/>
    <x v="4"/>
    <n v="60"/>
    <s v="BIOQUÍMICA Y BIOLOGÍA MOLECULAR"/>
  </r>
  <r>
    <x v="23"/>
    <n v="72781903"/>
    <x v="6"/>
    <n v="5084"/>
    <s v="5084G"/>
    <s v="GRUPO-A"/>
    <s v="Tecnología de la producción animal"/>
    <s v="GG"/>
    <s v="GRUPO GRANDE"/>
    <s v="5084G"/>
    <s v="GG de Tecnología de la producción animal"/>
    <s v="GRUPO-A"/>
    <s v="GG de Tecnología de la producción animal"/>
    <s v="1S"/>
    <n v="72781903"/>
    <s v="ARBIZU"/>
    <s v="MILAGRO"/>
    <s v="MARÍA JULIA"/>
    <s v="ARBIZU MILAGRO, MARÍA JULIA"/>
    <x v="1"/>
    <x v="0"/>
    <x v="0"/>
    <m/>
    <m/>
    <s v="juarbizu"/>
    <s v="julia.arbizu@unirioja.es"/>
    <n v="3.6"/>
    <n v="3.6"/>
    <n v="536"/>
    <s v="PROFESOR INTERINO"/>
    <s v="C01"/>
    <s v="TIEMPO COMPLETO"/>
    <s v="2015-09-15 00:00:00.0"/>
    <s v="null"/>
    <s v="PI101012"/>
    <s v="PROFESOR CONTRATADO INTERINO"/>
    <s v="R101"/>
    <x v="4"/>
    <n v="500"/>
    <s v="INGENIERÍA AGROFORESTAL"/>
  </r>
  <r>
    <x v="23"/>
    <n v="15841424"/>
    <x v="6"/>
    <n v="5085"/>
    <s v="5085G"/>
    <s v="GRUPO-A"/>
    <s v="Industrias Agroalimentarias"/>
    <s v="GG"/>
    <s v="GRUPO GRANDE"/>
    <s v="5085G"/>
    <s v="GG de Industrias Agroalimentarias"/>
    <s v="GRUPO-A"/>
    <s v="GG de Industrias Agroalimentarias"/>
    <s v="2S"/>
    <n v="15841424"/>
    <s v="AYESTARÁN"/>
    <s v="ITURBE"/>
    <s v="Mª BELEN"/>
    <s v="AYESTARÁN ITURBE, Mª BELEN"/>
    <x v="0"/>
    <x v="0"/>
    <x v="0"/>
    <m/>
    <m/>
    <s v="beayesta"/>
    <s v="belen.ayestaran@unirioja.es"/>
    <n v="0"/>
    <n v="0"/>
    <n v="500"/>
    <s v="CATEDRATICO DE UNIVERSIDAD"/>
    <s v="01R"/>
    <s v="TIEMPO COMPLETO REDUCIDO"/>
    <s v="2018-12-05 00:00:00.0"/>
    <s v="null"/>
    <s v="DF100372"/>
    <s v="CATEDRÁTICO DE UNIVERSIDAD"/>
    <s v="R101"/>
    <x v="4"/>
    <n v="780"/>
    <s v="TECNOLOGÍA DE ALIMENTOS"/>
  </r>
  <r>
    <x v="23"/>
    <n v="16567034"/>
    <x v="6"/>
    <n v="5085"/>
    <s v="5085G"/>
    <s v="GRUPO-A"/>
    <s v="Industrias Agroalimentarias"/>
    <s v="GG"/>
    <s v="GRUPO GRANDE"/>
    <s v="5085G"/>
    <s v="GG de Industrias Agroalimentarias"/>
    <s v="GRUPO-A"/>
    <s v="GG de Industrias Agroalimentarias"/>
    <s v="2S"/>
    <n v="16567034"/>
    <s v="GUADALUPE"/>
    <s v="MÍNGUEZ"/>
    <s v="ZENAIDA"/>
    <s v="GUADALUPE MÍNGUEZ, ZENAIDA"/>
    <x v="1"/>
    <x v="0"/>
    <x v="0"/>
    <m/>
    <m/>
    <s v="zeguadal"/>
    <s v="zenaida.guadalupe@unirioja.es"/>
    <n v="0.9"/>
    <n v="0.9"/>
    <n v="504"/>
    <s v="PROFESOR TITULAR UNIVERSIDAD"/>
    <s v="C01"/>
    <s v="TIEMPO COMPLETO"/>
    <s v="2018-12-21 00:00:00.0"/>
    <s v="null"/>
    <s v="DF100361"/>
    <s v="PROFESOR TITULAR DE UNIVERSIDAD"/>
    <s v="R101"/>
    <x v="4"/>
    <n v="780"/>
    <s v="TECNOLOGÍA DE ALIMENTOS"/>
  </r>
  <r>
    <x v="23"/>
    <n v="690684"/>
    <x v="6"/>
    <n v="5085"/>
    <s v="5085L"/>
    <s v="GRUPO-A1"/>
    <s v="Industrias Agroalimentarias"/>
    <s v="GL"/>
    <s v="GRUPO DE LABORATORIO"/>
    <s v="5085L"/>
    <s v="GL de Industrias Agroalimentarias"/>
    <s v="GRUPO-A1"/>
    <s v="GL de Industrias Agroalimentarias"/>
    <s v="2S"/>
    <n v="690684"/>
    <s v="DIZY"/>
    <s v="SOTO"/>
    <s v="MARTA Mª INÉS"/>
    <s v="DIZY SOTO, MARTA Mª INÉS"/>
    <x v="1"/>
    <x v="0"/>
    <x v="0"/>
    <m/>
    <m/>
    <s v="madizy"/>
    <s v="marta.dizy@unirioja.es"/>
    <n v="0.2"/>
    <n v="0.2"/>
    <n v="504"/>
    <s v="PROFESOR TITULAR UNIVERSIDAD"/>
    <s v="01R"/>
    <s v="TIEMPO COMPLETO REDUCIDO"/>
    <s v="2017-09-15 00:00:00.0"/>
    <s v="null"/>
    <s v="DF348"/>
    <s v="TITULAR DE UNIVERSIDAD"/>
    <s v="R101"/>
    <x v="4"/>
    <n v="60"/>
    <s v="BIOQUÍMICA Y BIOLOGÍA MOLECULAR"/>
  </r>
  <r>
    <x v="23"/>
    <n v="9740221"/>
    <x v="6"/>
    <n v="5086"/>
    <s v="5086G"/>
    <s v="GRUPO-A"/>
    <s v="Seguridad Alimentaria"/>
    <s v="GG"/>
    <s v="GRUPO GRANDE"/>
    <s v="5086G"/>
    <s v="GG de Seguridad Alimentaria"/>
    <s v="GRUPO-A"/>
    <s v="GG de Seguridad Alimentaria"/>
    <s v="1S"/>
    <n v="9740221"/>
    <s v="GONZÁLEZ"/>
    <s v="FANDOS"/>
    <s v="MARÍA ELENA"/>
    <s v="GONZÁLEZ FANDOS, MARÍA ELENA"/>
    <x v="0"/>
    <x v="0"/>
    <x v="0"/>
    <m/>
    <m/>
    <s v="elengonz"/>
    <s v="elena.gonzalez@unirioja.es"/>
    <n v="1.1000000000000001"/>
    <n v="1.1000000000000001"/>
    <n v="500"/>
    <s v="CATEDRATICO DE UNIVERSIDAD"/>
    <s v="01R"/>
    <s v="TIEMPO COMPLETO REDUCIDO"/>
    <s v="2016-09-15 00:00:00.0"/>
    <s v="null"/>
    <s v="DF100230"/>
    <s v="CATEDRÁTICO DE UNIVERSIDAD"/>
    <s v="R101"/>
    <x v="4"/>
    <n v="780"/>
    <s v="TECNOLOGÍA DE ALIMENTOS"/>
  </r>
  <r>
    <x v="23"/>
    <n v="13142250"/>
    <x v="6"/>
    <n v="5087"/>
    <s v="5087G"/>
    <s v="GRUPO-A"/>
    <s v="Automatización y control de procesos Agroalimentarios"/>
    <s v="GG"/>
    <s v="GRUPO GRANDE"/>
    <s v="5087G"/>
    <s v="GG de Automatización y control de procesos Agroalimentarios"/>
    <s v="GRUPO-A"/>
    <s v="GG de Automatización y control de procesos Agroalimentarios"/>
    <s v="1S"/>
    <n v="13142250"/>
    <s v="GIL"/>
    <s v="MARTÍNEZ"/>
    <s v="MONTSERRAT"/>
    <s v="GIL MARTÍNEZ, MONTSERRAT"/>
    <x v="0"/>
    <x v="0"/>
    <x v="0"/>
    <m/>
    <m/>
    <s v="mogil"/>
    <s v="montse.gil@unirioja.es"/>
    <n v="1.5"/>
    <n v="1.5"/>
    <n v="504"/>
    <s v="PROFESOR TITULAR UNIVERSIDAD"/>
    <s v="C01"/>
    <s v="TIEMPO COMPLETO"/>
    <s v="2017-12-21 00:00:00.0"/>
    <s v="null"/>
    <s v="DF100289"/>
    <s v="PROFESOR TITULAR DE UNIVERSIDAD"/>
    <s v="R109"/>
    <x v="9"/>
    <n v="520"/>
    <s v="INGENIERÍA DE SISTEMAS Y AUTOMÁTICA"/>
  </r>
  <r>
    <x v="23"/>
    <n v="7974905"/>
    <x v="6"/>
    <n v="5088"/>
    <s v="5088G"/>
    <s v="GRUPO-A"/>
    <s v="Estrategia de la Empresa Agroalimentaria"/>
    <s v="GG"/>
    <s v="GRUPO GRANDE"/>
    <s v="5088G"/>
    <s v="GG de Estrategia de la Empresa Agroalimentaria"/>
    <s v="GRUPO-A"/>
    <s v="GG de Estrategia de la Empresa Agroalimentaria"/>
    <s v="2S"/>
    <n v="7974905"/>
    <s v="QUEIRUGA"/>
    <s v="DIOS"/>
    <s v="DOLORES ALICIA"/>
    <s v="QUEIRUGA DIOS, DOLORES ALICIA"/>
    <x v="1"/>
    <x v="0"/>
    <x v="0"/>
    <m/>
    <m/>
    <s v="doqueiru"/>
    <s v="dolores.queiruga@unirioja.es"/>
    <n v="1.5"/>
    <n v="1.5"/>
    <n v="504"/>
    <s v="PROFESOR TITULAR UNIVERSIDAD"/>
    <s v="C01"/>
    <s v="TIEMPO COMPLETO"/>
    <s v="2011-09-01 00:00:00.0"/>
    <s v="null"/>
    <s v="DF100301"/>
    <s v="PROFESOR TITULAR DE UNIVERSIDAD"/>
    <s v="R104"/>
    <x v="0"/>
    <n v="650"/>
    <s v="ORGANIZACIÓN DE EMPRESAS"/>
  </r>
  <r>
    <x v="23"/>
    <n v="16507414"/>
    <x v="6"/>
    <n v="5088"/>
    <s v="5088G"/>
    <s v="GRUPO-A"/>
    <s v="Estrategia de la Empresa Agroalimentaria"/>
    <s v="GG"/>
    <s v="GRUPO GRANDE"/>
    <s v="5088G"/>
    <s v="GG de Estrategia de la Empresa Agroalimentaria"/>
    <s v="GRUPO-A"/>
    <s v="GG de Estrategia de la Empresa Agroalimentaria"/>
    <s v="2S"/>
    <n v="16507414"/>
    <s v="SAINZ"/>
    <s v="OCHOA"/>
    <s v="ALBERTO"/>
    <s v="SAINZ OCHOA, ALBERTO"/>
    <x v="1"/>
    <x v="0"/>
    <x v="0"/>
    <m/>
    <m/>
    <s v="alsainz"/>
    <s v="alberto.sainz@unirioja.es"/>
    <n v="2.5"/>
    <n v="2.5"/>
    <n v="504"/>
    <s v="PROFESOR TITULAR UNIVERSIDAD"/>
    <s v="01A"/>
    <s v="TIEMPO COMPLETO AMPLIADO"/>
    <s v="2012-09-01 00:00:00.0"/>
    <s v="null"/>
    <s v="DF31301"/>
    <s v="TITULAR DE UNIVERSIDAD"/>
    <s v="R104"/>
    <x v="0"/>
    <n v="650"/>
    <s v="ORGANIZACIÓN DE EMPRESAS"/>
  </r>
  <r>
    <x v="23"/>
    <n v="10828501"/>
    <x v="6"/>
    <n v="5089"/>
    <s v="5089G"/>
    <s v="GRUPO-A"/>
    <s v="Marketing Agroalimentario"/>
    <s v="GG"/>
    <s v="GRUPO GRANDE"/>
    <s v="5089G"/>
    <s v="GG de Marketing Agroalimentario"/>
    <s v="GRUPO-A"/>
    <s v="GG de Marketing Agroalimentario"/>
    <s v="2S"/>
    <n v="10828501"/>
    <s v="RUIZ"/>
    <s v="VEGA"/>
    <s v="AGUSTÍN V."/>
    <s v="RUIZ VEGA, AGUSTÍN V."/>
    <x v="0"/>
    <x v="0"/>
    <x v="0"/>
    <m/>
    <m/>
    <s v="agusruve"/>
    <s v="agustin.ruiz@unirioja.es"/>
    <n v="1.6"/>
    <n v="1.6"/>
    <n v="500"/>
    <s v="CATEDRATICO DE UNIVERSIDAD"/>
    <s v="01A"/>
    <s v="TIEMPO COMPLETO AMPLIADO"/>
    <s v="2013-09-01 00:00:00.0"/>
    <s v="null"/>
    <s v="DF31131"/>
    <s v="CATEDRÁTICO DE UNIVERSIDAD"/>
    <s v="R104"/>
    <x v="0"/>
    <n v="95"/>
    <s v="COMERCIALIZACIÓN E INVESTIGACIÓN DE MERCADOS"/>
  </r>
  <r>
    <x v="23"/>
    <n v="72780423"/>
    <x v="6"/>
    <n v="5089"/>
    <s v="5089G"/>
    <s v="GRUPO-A"/>
    <s v="Marketing Agroalimentario"/>
    <s v="GG"/>
    <s v="GRUPO GRANDE"/>
    <s v="5089G"/>
    <s v="GG de Marketing Agroalimentario"/>
    <s v="GRUPO-A"/>
    <s v="GG de Marketing Agroalimentario"/>
    <s v="2S"/>
    <n v="72780423"/>
    <s v="RIAÑO"/>
    <s v="GIL"/>
    <s v="CONSUELO"/>
    <s v="RIAÑO GIL, CONSUELO"/>
    <x v="1"/>
    <x v="0"/>
    <x v="0"/>
    <m/>
    <m/>
    <s v="coriano"/>
    <s v="consuelo.riano@unirioja.es"/>
    <n v="1.4"/>
    <n v="1.4"/>
    <n v="504"/>
    <s v="PROFESOR TITULAR UNIVERSIDAD"/>
    <s v="01A"/>
    <s v="TIEMPO COMPLETO AMPLIADO"/>
    <s v="2018-09-17 00:00:00.0"/>
    <s v="null"/>
    <s v="DF31218"/>
    <s v="TITULAR DE UNIVERSIDAD"/>
    <s v="R104"/>
    <x v="0"/>
    <n v="95"/>
    <s v="COMERCIALIZACIÓN E INVESTIGACIÓN DE MERCADOS"/>
  </r>
  <r>
    <x v="24"/>
    <n v="16551912"/>
    <x v="6"/>
    <n v="5092"/>
    <s v="5092G"/>
    <s v="GRUPO-A"/>
    <s v="Lenguajes y paradigmas de programación"/>
    <s v="GG"/>
    <s v="GRUPO GRANDE"/>
    <s v="5092G"/>
    <s v="GG de Lenguajes y paradigmas de programación"/>
    <s v="GRUPO-A"/>
    <s v="GG de Lenguajes y paradigmas de programación"/>
    <s v="1S"/>
    <n v="16551912"/>
    <s v="GARCÍA"/>
    <s v="IZQUIERDO"/>
    <s v="FRANCISCO JOSÉ"/>
    <s v="GARCÍA IZQUIERDO, FRANCISCO JOSÉ"/>
    <x v="0"/>
    <x v="0"/>
    <x v="0"/>
    <m/>
    <m/>
    <s v="fgarcia"/>
    <s v="francisco.garcia@unirioja.es"/>
    <n v="0.5"/>
    <n v="0.5"/>
    <n v="534"/>
    <s v="CONTRATADO DOCTOR -TIPO 1"/>
    <s v="C01"/>
    <s v="TIEMPO COMPLETO"/>
    <s v="2013-07-20 00:00:00.0"/>
    <s v="null"/>
    <s v="LD100292"/>
    <s v="CONTRATADO DOCTOR"/>
    <s v="R111"/>
    <x v="7"/>
    <n v="570"/>
    <s v="LENGUAJES Y SISTEMAS INFORMÁTICOS"/>
  </r>
  <r>
    <x v="24"/>
    <n v="17710488"/>
    <x v="6"/>
    <n v="5092"/>
    <s v="5092G"/>
    <s v="GRUPO-A"/>
    <s v="Lenguajes y paradigmas de programación"/>
    <s v="GG"/>
    <s v="GRUPO GRANDE"/>
    <s v="5092G"/>
    <s v="GG de Lenguajes y paradigmas de programación"/>
    <s v="GRUPO-A"/>
    <s v="GG de Lenguajes y paradigmas de programación"/>
    <s v="1S"/>
    <n v="17710488"/>
    <s v="LAMBAN"/>
    <s v="PARDO"/>
    <s v="LAUREANO"/>
    <s v="LAMBAN PARDO, LAUREANO"/>
    <x v="0"/>
    <x v="0"/>
    <x v="0"/>
    <m/>
    <m/>
    <s v="lalamban"/>
    <s v="lalamban@unirioja.es"/>
    <n v="1"/>
    <n v="1"/>
    <n v="504"/>
    <s v="PROFESOR TITULAR UNIVERSIDAD"/>
    <s v="C01"/>
    <s v="TIEMPO COMPLETO"/>
    <s v="2016-09-15 00:00:00.0"/>
    <s v="null"/>
    <s v="DF32144"/>
    <s v="TITULAR DE ESCUELAS UNIVERSITARIAS"/>
    <s v="R111"/>
    <x v="7"/>
    <n v="75"/>
    <s v="CIENCIA DE LA COMPUTACIÓN E INTELIGENCIA ARTIFICIA"/>
  </r>
  <r>
    <x v="24"/>
    <n v="15973686"/>
    <x v="6"/>
    <n v="5094"/>
    <s v="5094G"/>
    <s v="GRUPO-A"/>
    <s v="Tratamiento de datos para la inteligencia empresarial"/>
    <s v="GG"/>
    <s v="GRUPO GRANDE"/>
    <s v="5094G"/>
    <s v="GG de Tratamiento de datos para la inteligencia empresarial"/>
    <s v="GRUPO-A"/>
    <s v="GG de Tratamiento de datos para la inteligencia empresarial"/>
    <s v="1S"/>
    <n v="15973686"/>
    <s v="JAIME"/>
    <s v="ELIZONDO"/>
    <s v="ARTURO"/>
    <s v="JAIME ELIZONDO, ARTURO"/>
    <x v="1"/>
    <x v="0"/>
    <x v="0"/>
    <m/>
    <m/>
    <s v="arjaime"/>
    <s v="arturo.jaime@unirioja.es"/>
    <n v="0.75"/>
    <n v="0.75"/>
    <n v="504"/>
    <s v="PROFESOR TITULAR UNIVERSIDAD"/>
    <s v="C01"/>
    <s v="TIEMPO COMPLETO"/>
    <s v="2015-09-15 00:00:00.0"/>
    <s v="null"/>
    <s v="DF100152"/>
    <s v="PROFESOR TITULAR DE UNIVERSIDAD"/>
    <s v="R111"/>
    <x v="7"/>
    <n v="570"/>
    <s v="LENGUAJES Y SISTEMAS INFORMÁTICOS"/>
  </r>
  <r>
    <x v="24"/>
    <n v="16575155"/>
    <x v="6"/>
    <n v="5094"/>
    <s v="5094G"/>
    <s v="GRUPO-A"/>
    <s v="Tratamiento de datos para la inteligencia empresarial"/>
    <s v="GG"/>
    <s v="GRUPO GRANDE"/>
    <s v="5094G"/>
    <s v="GG de Tratamiento de datos para la inteligencia empresarial"/>
    <s v="GRUPO-A"/>
    <s v="GG de Tratamiento de datos para la inteligencia empresarial"/>
    <s v="1S"/>
    <n v="16575155"/>
    <s v="DOMÍNGUEZ"/>
    <s v="PÉREZ"/>
    <s v="CÉSAR"/>
    <s v="DOMÍNGUEZ PÉREZ, CÉSAR"/>
    <x v="0"/>
    <x v="0"/>
    <x v="0"/>
    <m/>
    <m/>
    <s v="cedomin"/>
    <s v="cesar.dominguez@unirioja.es"/>
    <n v="0.75"/>
    <n v="0.75"/>
    <n v="504"/>
    <s v="PROFESOR TITULAR UNIVERSIDAD"/>
    <s v="C01"/>
    <s v="TIEMPO COMPLETO"/>
    <s v="2017-12-12 00:00:00.0"/>
    <s v="null"/>
    <s v="DF100346"/>
    <s v="PROFESOR TITULAR DE UNIVERSIDAD"/>
    <s v="R111"/>
    <x v="7"/>
    <n v="570"/>
    <s v="LENGUAJES Y SISTEMAS INFORMÁTICOS"/>
  </r>
  <r>
    <x v="24"/>
    <n v="16590764"/>
    <x v="6"/>
    <n v="5095"/>
    <s v="5095G"/>
    <s v="GRUPO-A"/>
    <s v="Técnicas para el desarrollo de software en producción"/>
    <s v="GG"/>
    <s v="GRUPO GRANDE"/>
    <s v="5095G"/>
    <s v="GG de Técnicas para el desarrollo de software en producción"/>
    <s v="GRUPO-A"/>
    <s v="GG de Técnicas para el desarrollo de software en producción"/>
    <s v="AN"/>
    <n v="16590764"/>
    <s v="ARANSAY"/>
    <s v="AZOFRA"/>
    <s v="JESÚS MARÍA"/>
    <s v="ARANSAY AZOFRA, JESÚS MARÍA"/>
    <x v="0"/>
    <x v="0"/>
    <x v="0"/>
    <m/>
    <m/>
    <s v="jearansa"/>
    <s v="jesus-maria.aransay@unirioja.es"/>
    <n v="1.5"/>
    <n v="1.5"/>
    <n v="534"/>
    <s v="CONTRATADO DOCTOR -TIPO 1"/>
    <s v="C01"/>
    <s v="TIEMPO COMPLETO"/>
    <s v="2010-09-01 00:00:00.0"/>
    <s v="null"/>
    <s v="PI100763"/>
    <s v="PROFESOR CONTRATADO DOCTOR"/>
    <s v="R111"/>
    <x v="7"/>
    <n v="75"/>
    <s v="CIENCIA DE LA COMPUTACIÓN E INTELIGENCIA ARTIFICIA"/>
  </r>
  <r>
    <x v="24"/>
    <n v="16545261"/>
    <x v="6"/>
    <n v="5096"/>
    <s v="5096G"/>
    <s v="GRUPO-A"/>
    <s v="Proyectos informáticos e Ingeniería del software"/>
    <s v="GG"/>
    <s v="GRUPO GRANDE"/>
    <s v="5096G"/>
    <s v="GG de Proyectos informáticos e Ingeniería del software"/>
    <s v="GRUPO-A"/>
    <s v="GG de Proyectos informáticos e Ingeniería del software"/>
    <s v="AN"/>
    <n v="16545261"/>
    <s v="OLARTE"/>
    <s v="LARREA"/>
    <s v="JUAN JOSÉ"/>
    <s v="OLARTE LARREA, JUAN JOSÉ"/>
    <x v="0"/>
    <x v="0"/>
    <x v="0"/>
    <m/>
    <m/>
    <s v="jjolarte"/>
    <s v="jjolarte@unirioja.es"/>
    <n v="1.5"/>
    <n v="1.5"/>
    <n v="504"/>
    <s v="PROFESOR TITULAR UNIVERSIDAD"/>
    <s v="C01"/>
    <s v="TIEMPO COMPLETO"/>
    <s v="2018-09-17 00:00:00.0"/>
    <s v="null"/>
    <s v="DF32239"/>
    <s v="PROFESOR TITULAR DE UNIVERSIDAD"/>
    <s v="R111"/>
    <x v="7"/>
    <n v="570"/>
    <s v="LENGUAJES Y SISTEMAS INFORMÁTICOS"/>
  </r>
  <r>
    <x v="24"/>
    <n v="16567689"/>
    <x v="6"/>
    <n v="5097"/>
    <s v="5097G"/>
    <s v="GRUPO-A"/>
    <s v="Informática para el sector agroalimentario"/>
    <s v="GG"/>
    <s v="GRUPO GRANDE"/>
    <s v="5097G"/>
    <s v="GG de Informática para el sector agroalimentario"/>
    <s v="GRUPO-A"/>
    <s v="GG de Informática para el sector agroalimentario"/>
    <s v="AN"/>
    <n v="16567689"/>
    <s v="SÁENZ DE CABEZÓN"/>
    <s v="IRIGARAY"/>
    <s v="EDUARDO"/>
    <s v="SÁENZ DE CABEZÓN IRIGARAY, EDUARDO"/>
    <x v="0"/>
    <x v="0"/>
    <x v="0"/>
    <m/>
    <m/>
    <s v="esaenz-d"/>
    <s v="eduardo.saenz-de-cabezon@unirioja.es"/>
    <n v="1"/>
    <n v="1"/>
    <n v="504"/>
    <s v="PROFESOR TITULAR UNIVERSIDAD"/>
    <s v="C01"/>
    <s v="TIEMPO COMPLETO"/>
    <s v="2018-12-18 00:00:00.0"/>
    <s v="null"/>
    <s v="DF100367"/>
    <s v="PROFESOR TITULAR DE UNIVERSIDAD"/>
    <s v="R111"/>
    <x v="7"/>
    <n v="570"/>
    <s v="LENGUAJES Y SISTEMAS INFORMÁTICOS"/>
  </r>
  <r>
    <x v="24"/>
    <n v="17437495"/>
    <x v="6"/>
    <n v="5097"/>
    <s v="5097G"/>
    <s v="GRUPO-A"/>
    <s v="Informática para el sector agroalimentario"/>
    <s v="GG"/>
    <s v="GRUPO GRANDE"/>
    <s v="5097G"/>
    <s v="GG de Informática para el sector agroalimentario"/>
    <s v="GRUPO-A"/>
    <s v="GG de Informática para el sector agroalimentario"/>
    <s v="AN"/>
    <n v="17437495"/>
    <s v="MARCO"/>
    <s v="MANCEBÓN"/>
    <s v="VICENTE SANTIAGO"/>
    <s v="MARCO MANCEBÓN, VICENTE SANTIAGO"/>
    <x v="0"/>
    <x v="0"/>
    <x v="0"/>
    <m/>
    <m/>
    <s v="vimarco"/>
    <s v="vicente.marco@unirioja.es"/>
    <n v="0.5"/>
    <n v="0.5"/>
    <n v="504"/>
    <s v="PROFESOR TITULAR UNIVERSIDAD"/>
    <s v="01R"/>
    <s v="TIEMPO COMPLETO REDUCIDO"/>
    <s v="2014-09-15 00:00:00.0"/>
    <s v="null"/>
    <s v="DF3157"/>
    <s v="TITULAR DE UNIVERSIDAD"/>
    <s v="R101"/>
    <x v="4"/>
    <n v="705"/>
    <s v="PRODUCCIÓN VEGETAL"/>
  </r>
  <r>
    <x v="24"/>
    <n v="16530493"/>
    <x v="6"/>
    <n v="5098"/>
    <s v="5098G"/>
    <s v="GRUPO-A"/>
    <s v="Modelización y tratamiento científico de datos"/>
    <s v="GG"/>
    <s v="GRUPO GRANDE"/>
    <s v="5098G"/>
    <s v="GG de Modelización y tratamiento científico de datos"/>
    <s v="GRUPO-A"/>
    <s v="GG de Modelización y tratamiento científico de datos"/>
    <s v="AN"/>
    <n v="16530493"/>
    <s v="VARONA"/>
    <s v="MALUMBRES"/>
    <s v="JUAN LUIS"/>
    <s v="VARONA MALUMBRES, JUAN LUIS"/>
    <x v="1"/>
    <x v="0"/>
    <x v="0"/>
    <m/>
    <m/>
    <s v="jvarona"/>
    <s v="jvarona@unirioja.es"/>
    <n v="0.5"/>
    <n v="0.5"/>
    <n v="500"/>
    <s v="CATEDRATICO DE UNIVERSIDAD"/>
    <s v="01R"/>
    <s v="TIEMPO COMPLETO REDUCIDO"/>
    <s v="2012-09-01 00:00:00.0"/>
    <s v="null"/>
    <s v="DF100234"/>
    <s v="CATEDRÁTICO DE UNIVERSIDAD"/>
    <s v="R111"/>
    <x v="7"/>
    <n v="595"/>
    <s v="MATEMÁTICA APLICADA"/>
  </r>
  <r>
    <x v="24"/>
    <n v="16536550"/>
    <x v="6"/>
    <n v="5098"/>
    <s v="5098G"/>
    <s v="GRUPO-A"/>
    <s v="Modelización y tratamiento científico de datos"/>
    <s v="GG"/>
    <s v="GRUPO GRANDE"/>
    <s v="5098G"/>
    <s v="GG de Modelización y tratamiento científico de datos"/>
    <s v="GRUPO-A"/>
    <s v="GG de Modelización y tratamiento científico de datos"/>
    <s v="AN"/>
    <n v="16536550"/>
    <s v="MATA"/>
    <s v="SOTÉS"/>
    <s v="ELOY JAVIER"/>
    <s v="MATA SOTÉS, ELOY JAVIER"/>
    <x v="0"/>
    <x v="0"/>
    <x v="0"/>
    <m/>
    <m/>
    <s v="mata"/>
    <s v="eloy.mata@unirioja.es"/>
    <n v="0.5"/>
    <n v="0.5"/>
    <n v="504"/>
    <s v="PROFESOR TITULAR UNIVERSIDAD"/>
    <s v="C01"/>
    <s v="TIEMPO COMPLETO"/>
    <s v="2018-09-17 00:00:00.0"/>
    <s v="null"/>
    <s v="DF32238"/>
    <s v="TITULAR DE UNIVERSIDAD"/>
    <s v="R111"/>
    <x v="7"/>
    <n v="570"/>
    <s v="LENGUAJES Y SISTEMAS INFORMÁTICOS"/>
  </r>
  <r>
    <x v="24"/>
    <n v="16580433"/>
    <x v="6"/>
    <n v="5098"/>
    <s v="5098G"/>
    <s v="GRUPO-A"/>
    <s v="Modelización y tratamiento científico de datos"/>
    <s v="GG"/>
    <s v="GRUPO GRANDE"/>
    <s v="5098G"/>
    <s v="GG de Modelización y tratamiento científico de datos"/>
    <s v="GRUPO-A"/>
    <s v="GG de Modelización y tratamiento científico de datos"/>
    <s v="AN"/>
    <n v="16580433"/>
    <s v="MARTÍNEZ"/>
    <s v="RUIZ"/>
    <s v="RODRIGO"/>
    <s v="MARTÍNEZ RUIZ, RODRIGO"/>
    <x v="0"/>
    <x v="0"/>
    <x v="0"/>
    <m/>
    <m/>
    <s v="romarine"/>
    <s v="rodrigo.martinez@unirioja.es"/>
    <n v="0.5"/>
    <n v="0.5"/>
    <n v="504"/>
    <s v="PROFESOR TITULAR UNIVERSIDAD"/>
    <s v="C01"/>
    <s v="TIEMPO COMPLETO"/>
    <s v="2018-12-18 00:00:00.0"/>
    <s v="null"/>
    <s v="DF100369"/>
    <s v="PROFESOR TITULAR DE UNIVERSIDAD"/>
    <s v="R112"/>
    <x v="8"/>
    <n v="755"/>
    <s v="QUÍMICA FÍSICA"/>
  </r>
  <r>
    <x v="24"/>
    <n v="16597051"/>
    <x v="6"/>
    <n v="5099"/>
    <s v="5099G"/>
    <s v="GRUPO-A"/>
    <s v="Procesamiento de imágenes digitales"/>
    <s v="GG"/>
    <s v="GRUPO GRANDE"/>
    <s v="5099G"/>
    <s v="GG de Procesamiento de imágenes digitales"/>
    <s v="GRUPO-A"/>
    <s v="GG de Procesamiento de imágenes digitales"/>
    <s v="AN"/>
    <n v="16597051"/>
    <s v="ROMERO"/>
    <s v="IBÁÑEZ"/>
    <s v="ANA"/>
    <s v="ROMERO IBÁÑEZ, ANA"/>
    <x v="0"/>
    <x v="0"/>
    <x v="0"/>
    <m/>
    <m/>
    <s v="anromero"/>
    <s v="ana.romero@unirioja.es"/>
    <n v="1.5"/>
    <n v="1.5"/>
    <n v="504"/>
    <s v="PROFESOR TITULAR UNIVERSIDAD"/>
    <s v="C01"/>
    <s v="TIEMPO COMPLETO"/>
    <s v="2018-12-18 00:00:00.0"/>
    <s v="null"/>
    <s v="DF100324"/>
    <s v="PROFESOR TITULAR DE UNIVERSIDAD"/>
    <s v="R111"/>
    <x v="7"/>
    <n v="75"/>
    <s v="CIENCIA DE LA COMPUTACIÓN E INTELIGENCIA ARTIFICIA"/>
  </r>
  <r>
    <x v="24"/>
    <n v="16607644"/>
    <x v="6"/>
    <n v="5100"/>
    <s v="5100G"/>
    <s v="GRUPO-A"/>
    <s v="Tecnologías semánticas"/>
    <s v="GG"/>
    <s v="GRUPO GRANDE"/>
    <s v="5100G"/>
    <s v="GG de Tecnologías semánticas"/>
    <s v="GRUPO-A"/>
    <s v="GG de Tecnologías semánticas"/>
    <s v="AN"/>
    <n v="16607644"/>
    <s v="IBÁÑEZ"/>
    <s v="SÁENZ LÓPEZ"/>
    <s v="MARÍA JOSÉ"/>
    <s v="IBÁÑEZ SÁENZ LÓPEZ, MARÍA JOSÉ"/>
    <x v="1"/>
    <x v="0"/>
    <x v="0"/>
    <m/>
    <m/>
    <s v="maibansa"/>
    <s v="maria-jose.ibanez@unirioja.es"/>
    <n v="0.9"/>
    <n v="0.9"/>
    <n v="532"/>
    <s v="LABORAL DOCENTE-ASOCIADO"/>
    <s v="P04"/>
    <s v="TIEMPO PARCIAL (4+4 HORAS)"/>
    <s v="2016-09-15 00:00:00.0"/>
    <s v="2019-09-14 00:00:00.0"/>
    <s v="PI101125"/>
    <s v="PROFESOR ASOCIADO"/>
    <s v="R111"/>
    <x v="7"/>
    <n v="75"/>
    <s v="CIENCIA DE LA COMPUTACIÓN E INTELIGENCIA ARTIFICIA"/>
  </r>
  <r>
    <x v="24"/>
    <n v="16613711"/>
    <x v="6"/>
    <n v="5100"/>
    <s v="5100G"/>
    <s v="GRUPO-A"/>
    <s v="Tecnologías semánticas"/>
    <s v="GG"/>
    <s v="GRUPO GRANDE"/>
    <s v="5100G"/>
    <s v="GG de Tecnologías semánticas"/>
    <s v="GRUPO-A"/>
    <s v="GG de Tecnologías semánticas"/>
    <s v="AN"/>
    <n v="16613711"/>
    <s v="HERAS"/>
    <s v="VICENTE"/>
    <s v="JÓNATAN"/>
    <s v="HERAS VICENTE, JÓNATAN"/>
    <x v="0"/>
    <x v="0"/>
    <x v="0"/>
    <m/>
    <m/>
    <s v="joheras"/>
    <s v="jonathan.heras@unirioja.es"/>
    <n v="0.6"/>
    <n v="0.6"/>
    <n v="536"/>
    <s v="PROFESOR INTERINO"/>
    <s v="C01"/>
    <s v="TIEMPO COMPLETO"/>
    <s v="2017-09-15 00:00:00.0"/>
    <s v="null"/>
    <s v="PI101271"/>
    <s v="PROFESOR CONTRATADO INTERINO"/>
    <s v="R111"/>
    <x v="7"/>
    <n v="75"/>
    <s v="CIENCIA DE LA COMPUTACIÓN E INTELIGENCIA ARTIFICIA"/>
  </r>
  <r>
    <x v="24"/>
    <n v="72791632"/>
    <x v="6"/>
    <n v="5101"/>
    <s v="5101G"/>
    <s v="GRUPO-A"/>
    <s v="Prácticas Externas I"/>
    <s v="GG"/>
    <s v="GRUPO GRANDE"/>
    <s v="5101G"/>
    <s v="GG de Prácticas Externas I"/>
    <s v="GRUPO-A"/>
    <s v="GG de Prácticas Externas I"/>
    <s v="2S"/>
    <n v="72791632"/>
    <s v="PÉREZ"/>
    <s v="VALLE"/>
    <s v="BEATRIZ"/>
    <s v="PÉREZ VALLE, BEATRIZ"/>
    <x v="0"/>
    <x v="0"/>
    <x v="0"/>
    <m/>
    <m/>
    <s v="beperev"/>
    <s v="beatriz.perez@unirioja.es"/>
    <n v="0.05"/>
    <n v="0.05"/>
    <n v="536"/>
    <s v="PROFESOR INTERINO"/>
    <s v="C01"/>
    <s v="TIEMPO COMPLETO"/>
    <s v="2009-10-01 00:00:00.0"/>
    <s v="null"/>
    <s v="PI100722"/>
    <s v="PROFESOR CONTRATADO INTERINO"/>
    <s v="R111"/>
    <x v="7"/>
    <n v="75"/>
    <s v="CIENCIA DE LA COMPUTACIÓN E INTELIGENCIA ARTIFICIA"/>
  </r>
  <r>
    <x v="24"/>
    <n v="16546828"/>
    <x v="6"/>
    <n v="5103"/>
    <s v="5103G"/>
    <s v="GRUPO-A"/>
    <s v="Plataformas para el desarrollo de software"/>
    <s v="GG"/>
    <s v="GRUPO GRANDE"/>
    <s v="5103G"/>
    <s v="GG de Plataformas para el desarrollo de software"/>
    <s v="GRUPO-A"/>
    <s v="GG de Plataformas para el desarrollo de software"/>
    <s v="1S"/>
    <n v="16546828"/>
    <s v="PASCUAL"/>
    <s v="MARTÍNEZ LOSA"/>
    <s v="MARÍA VICO"/>
    <s v="PASCUAL MARTÍNEZ LOSA, MARÍA VICO"/>
    <x v="0"/>
    <x v="0"/>
    <x v="0"/>
    <m/>
    <m/>
    <s v="mvico"/>
    <s v="mvico@unirioja.es"/>
    <n v="1.5"/>
    <n v="1.5"/>
    <n v="534"/>
    <s v="CONTRATADO DOCTOR -TIPO 1"/>
    <s v="C01"/>
    <s v="TIEMPO COMPLETO"/>
    <s v="2009-11-06 00:00:00.0"/>
    <s v="null"/>
    <s v="LD100291"/>
    <s v="CONTRATADO DOCTOR"/>
    <s v="R111"/>
    <x v="7"/>
    <n v="570"/>
    <s v="LENGUAJES Y SISTEMAS INFORMÁTICOS"/>
  </r>
  <r>
    <x v="24"/>
    <n v="73079169"/>
    <x v="6"/>
    <n v="5107"/>
    <s v="5107G"/>
    <s v="GRUPO-A"/>
    <s v="Protocolos y trazabilidad de procesos de negocio"/>
    <s v="GG"/>
    <s v="GRUPO GRANDE"/>
    <s v="5107G"/>
    <s v="GG de Protocolos y trazabilidad de procesos de negocio"/>
    <s v="GRUPO-A"/>
    <s v="GG de Protocolos y trazabilidad de procesos de negocio"/>
    <s v="AN"/>
    <n v="73079169"/>
    <s v="RUBIO"/>
    <s v="GARCÍA"/>
    <s v="ÁNGEL LUIS"/>
    <s v="RUBIO GARCÍA, ÁNGEL LUIS"/>
    <x v="0"/>
    <x v="0"/>
    <x v="0"/>
    <m/>
    <m/>
    <s v="arubio"/>
    <s v="arubio@unirioja.es"/>
    <n v="1.5"/>
    <n v="1.5"/>
    <n v="504"/>
    <s v="PROFESOR TITULAR UNIVERSIDAD"/>
    <s v="C01"/>
    <s v="TIEMPO COMPLETO"/>
    <s v="2018-12-18 00:00:00.0"/>
    <s v="null"/>
    <s v="DF100366"/>
    <s v="PROFESOR TITULAR DE UNIVERSIDAD"/>
    <s v="R111"/>
    <x v="7"/>
    <n v="570"/>
    <s v="LENGUAJES Y SISTEMAS INFORMÁTICOS"/>
  </r>
  <r>
    <x v="25"/>
    <n v="16553823"/>
    <x v="6"/>
    <n v="5111"/>
    <s v="5111G"/>
    <s v="GRUPO-A"/>
    <s v="Métodos instrumentales y experimientales en Química y Biotecnología"/>
    <s v="GG"/>
    <s v="GRUPO GRANDE"/>
    <s v="5111G"/>
    <s v="GG de Métodos instrumentales y experimientales en Química y Biotecnología"/>
    <s v="GRUPO-A"/>
    <s v="GG de Métodos instrumentales y experimientales en Química y Biotecnología"/>
    <s v="1S"/>
    <n v="16553823"/>
    <s v="OLMOS"/>
    <s v="PÉREZ"/>
    <s v="MARÍA ELENA"/>
    <s v="OLMOS PÉREZ, MARÍA ELENA"/>
    <x v="0"/>
    <x v="0"/>
    <x v="0"/>
    <m/>
    <m/>
    <s v="m-olmos"/>
    <s v="m-elena.olmos@unirioja.es"/>
    <n v="1"/>
    <n v="1"/>
    <n v="500"/>
    <s v="CATEDRATICO DE UNIVERSIDAD"/>
    <s v="01R"/>
    <s v="TIEMPO COMPLETO REDUCIDO"/>
    <s v="2018-12-18 00:00:00.0"/>
    <s v="null"/>
    <s v="DF100382"/>
    <s v="CATEDRÁTICO DE UNIVERSIDAD"/>
    <s v="R112"/>
    <x v="8"/>
    <n v="760"/>
    <s v="QUÍMICA INORGÁNICA"/>
  </r>
  <r>
    <x v="25"/>
    <n v="16557636"/>
    <x v="6"/>
    <n v="5111"/>
    <s v="5111G"/>
    <s v="GRUPO-A"/>
    <s v="Métodos instrumentales y experimientales en Química y Biotecnología"/>
    <s v="GG"/>
    <s v="GRUPO GRANDE"/>
    <s v="5111G"/>
    <s v="GG de Métodos instrumentales y experimientales en Química y Biotecnología"/>
    <s v="GRUPO-A"/>
    <s v="GG de Métodos instrumentales y experimientales en Química y Biotecnología"/>
    <s v="1S"/>
    <n v="16557636"/>
    <s v="BUSTO"/>
    <s v="SANCIRIÁN"/>
    <s v="JESÚS HÉCTOR"/>
    <s v="BUSTO SANCIRIÁN, JESÚS HÉCTOR"/>
    <x v="0"/>
    <x v="0"/>
    <x v="0"/>
    <m/>
    <m/>
    <s v="hebusto"/>
    <s v="hector.busto@unirioja.es"/>
    <n v="1.1000000000000001"/>
    <n v="1.1000000000000001"/>
    <n v="504"/>
    <s v="PROFESOR TITULAR UNIVERSIDAD"/>
    <s v="01R"/>
    <s v="TIEMPO COMPLETO REDUCIDO"/>
    <s v="2013-09-01 00:00:00.0"/>
    <s v="null"/>
    <s v="DF100220"/>
    <s v="PROFESOR TITULAR DE UNIVERSIDAD"/>
    <s v="R112"/>
    <x v="8"/>
    <n v="765"/>
    <s v="QUÍMICA ORGÁNICA"/>
  </r>
  <r>
    <x v="25"/>
    <n v="30520840"/>
    <x v="6"/>
    <n v="5111"/>
    <s v="5111G"/>
    <s v="GRUPO-A"/>
    <s v="Métodos instrumentales y experimientales en Química y Biotecnología"/>
    <s v="GG"/>
    <s v="GRUPO GRANDE"/>
    <s v="5111G"/>
    <s v="GG de Métodos instrumentales y experimientales en Química y Biotecnología"/>
    <s v="GRUPO-A"/>
    <s v="GG de Métodos instrumentales y experimientales en Química y Biotecnología"/>
    <s v="1S"/>
    <n v="30520840"/>
    <s v="TENA"/>
    <s v="VÁZQUEZ DE LA TORRE"/>
    <s v="MARÍA TERESA"/>
    <s v="TENA VÁZQUEZ DE LA TORRE, MARÍA TERESA"/>
    <x v="1"/>
    <x v="0"/>
    <x v="0"/>
    <m/>
    <m/>
    <s v="matena"/>
    <s v="maria-teresa.tena@unirioja.es"/>
    <n v="0.9"/>
    <n v="0.9"/>
    <s v="A-0500"/>
    <s v="CATEDRATICO DE UNIVERSIDAD"/>
    <s v="01R"/>
    <s v="TIEMPO COMPLETO REDUCIDO"/>
    <s v="2016-09-15 00:00:00.0"/>
    <s v="null"/>
    <s v="DF100288"/>
    <s v="CATEDRÁTICO DE UNIVERSIDAD"/>
    <s v="R112"/>
    <x v="8"/>
    <n v="750"/>
    <s v="QUÍMICA ANALÍTICA"/>
  </r>
  <r>
    <x v="25"/>
    <n v="690684"/>
    <x v="6"/>
    <n v="5112"/>
    <s v="5112G"/>
    <s v="GRUPO-A"/>
    <s v="Técnicas experimentales en Biología Molecular"/>
    <s v="GG"/>
    <s v="GRUPO GRANDE"/>
    <s v="5112G"/>
    <s v="GG de Técnicas experimentales en Biología Molecular"/>
    <s v="GRUPO-A"/>
    <s v="GG de Técnicas experimentales en Biología Molecular"/>
    <s v="1S"/>
    <n v="690684"/>
    <s v="DIZY"/>
    <s v="SOTO"/>
    <s v="MARTA Mª INÉS"/>
    <s v="DIZY SOTO, MARTA Mª INÉS"/>
    <x v="1"/>
    <x v="0"/>
    <x v="0"/>
    <m/>
    <m/>
    <s v="madizy"/>
    <s v="marta.dizy@unirioja.es"/>
    <n v="0.8"/>
    <n v="0.8"/>
    <n v="504"/>
    <s v="PROFESOR TITULAR UNIVERSIDAD"/>
    <s v="01R"/>
    <s v="TIEMPO COMPLETO REDUCIDO"/>
    <s v="2017-09-15 00:00:00.0"/>
    <s v="null"/>
    <s v="DF348"/>
    <s v="TITULAR DE UNIVERSIDAD"/>
    <s v="R101"/>
    <x v="4"/>
    <n v="60"/>
    <s v="BIOQUÍMICA Y BIOLOGÍA MOLECULAR"/>
  </r>
  <r>
    <x v="25"/>
    <n v="16552787"/>
    <x v="6"/>
    <n v="5112"/>
    <s v="5112G"/>
    <s v="GRUPO-A"/>
    <s v="Técnicas experimentales en Biología Molecular"/>
    <s v="GG"/>
    <s v="GRUPO GRANDE"/>
    <s v="5112G"/>
    <s v="GG de Técnicas experimentales en Biología Molecular"/>
    <s v="GRUPO-A"/>
    <s v="GG de Técnicas experimentales en Biología Molecular"/>
    <s v="1S"/>
    <n v="16552787"/>
    <s v="TENORIO"/>
    <s v="RODRÍGUEZ"/>
    <s v="CARMEN"/>
    <s v="TENORIO RODRÍGUEZ, CARMEN"/>
    <x v="0"/>
    <x v="0"/>
    <x v="0"/>
    <m/>
    <m/>
    <s v="catenori"/>
    <s v="carmen.tenorio@unirioja.es"/>
    <n v="0.7"/>
    <n v="0.7"/>
    <n v="504"/>
    <s v="PROFESOR TITULAR UNIVERSIDAD"/>
    <s v="01R"/>
    <s v="TIEMPO COMPLETO REDUCIDO"/>
    <s v="2018-09-17 00:00:00.0"/>
    <s v="null"/>
    <s v="DF100263"/>
    <s v="PROFESOR TITULAR DE UNIVERSIDAD"/>
    <s v="R101"/>
    <x v="4"/>
    <n v="60"/>
    <s v="BIOQUÍMICA Y BIOLOGÍA MOLECULAR"/>
  </r>
  <r>
    <x v="25"/>
    <n v="16537949"/>
    <x v="6"/>
    <n v="5113"/>
    <s v="5113G"/>
    <s v="GRUPO-A"/>
    <s v="Modelización de sistemas químicos y diseño de análisis biológicos"/>
    <s v="GG"/>
    <s v="GRUPO GRANDE"/>
    <s v="5113G"/>
    <s v="GG de Modelización de sistemas químicas y diseño de análisis biológicos"/>
    <s v="GRUPO-A"/>
    <s v="GG de Modelización de sistemas químicas y diseño de análisis biológicos"/>
    <s v="1S"/>
    <n v="16537949"/>
    <s v="SAN JUAN"/>
    <s v="DÍAZ"/>
    <s v="JUAN FÉLIX"/>
    <s v="SAN JUAN DÍAZ, JUAN FÉLIX"/>
    <x v="1"/>
    <x v="0"/>
    <x v="0"/>
    <m/>
    <m/>
    <s v="juan"/>
    <s v="juanfelix.sanjuan@unirioja.es"/>
    <n v="1.5"/>
    <n v="1.5"/>
    <n v="500"/>
    <s v="CATEDRATICO DE UNIVERSIDAD"/>
    <s v="01R"/>
    <s v="TIEMPO COMPLETO REDUCIDO"/>
    <s v="2018-12-21 00:00:00.0"/>
    <s v="null"/>
    <s v="DF100380"/>
    <s v="CATEDRÁTICO DE UNIVERSIDAD"/>
    <s v="R111"/>
    <x v="7"/>
    <n v="570"/>
    <s v="LENGUAJES Y SISTEMAS INFORMÁTICOS"/>
  </r>
  <r>
    <x v="25"/>
    <n v="16578210"/>
    <x v="6"/>
    <n v="5113"/>
    <s v="5113G"/>
    <s v="GRUPO-A"/>
    <s v="Modelización de sistemas químicos y diseño de análisis biológicos"/>
    <s v="GG"/>
    <s v="GRUPO GRANDE"/>
    <s v="5113G"/>
    <s v="GG de Modelización de sistemas químicas y diseño de análisis biológicos"/>
    <s v="GRUPO-A"/>
    <s v="GG de Modelización de sistemas químicas y diseño de análisis biológicos"/>
    <s v="1S"/>
    <n v="16578210"/>
    <s v="SAMPEDRO"/>
    <s v="RUIZ"/>
    <s v="DIEGO"/>
    <s v="SAMPEDRO RUIZ, DIEGO"/>
    <x v="1"/>
    <x v="0"/>
    <x v="0"/>
    <m/>
    <m/>
    <s v="dsampedr"/>
    <s v="diego.sampedro@unirioja.es"/>
    <n v="1"/>
    <n v="1"/>
    <n v="504"/>
    <s v="PROFESOR TITULAR UNIVERSIDAD"/>
    <s v="01R"/>
    <s v="TIEMPO COMPLETO REDUCIDO"/>
    <s v="2016-09-15 00:00:00.0"/>
    <s v="null"/>
    <s v="DF100290"/>
    <s v="PROFESOR TITULAR DE UNIVERSIDAD"/>
    <s v="R112"/>
    <x v="8"/>
    <n v="765"/>
    <s v="QUÍMICA ORGÁNICA"/>
  </r>
  <r>
    <x v="25"/>
    <n v="16580433"/>
    <x v="6"/>
    <n v="5113"/>
    <s v="5113G"/>
    <s v="GRUPO-A"/>
    <s v="Modelización de sistemas químicos y diseño de análisis biológicos"/>
    <s v="GG"/>
    <s v="GRUPO GRANDE"/>
    <s v="5113G"/>
    <s v="GG de Modelización de sistemas químicas y diseño de análisis biológicos"/>
    <s v="GRUPO-A"/>
    <s v="GG de Modelización de sistemas químicas y diseño de análisis biológicos"/>
    <s v="1S"/>
    <n v="16580433"/>
    <s v="MARTÍNEZ"/>
    <s v="RUIZ"/>
    <s v="RODRIGO"/>
    <s v="MARTÍNEZ RUIZ, RODRIGO"/>
    <x v="0"/>
    <x v="0"/>
    <x v="0"/>
    <m/>
    <m/>
    <s v="romarine"/>
    <s v="rodrigo.martinez@unirioja.es"/>
    <n v="0.5"/>
    <n v="0.5"/>
    <n v="504"/>
    <s v="PROFESOR TITULAR UNIVERSIDAD"/>
    <s v="C01"/>
    <s v="TIEMPO COMPLETO"/>
    <s v="2018-12-18 00:00:00.0"/>
    <s v="null"/>
    <s v="DF100369"/>
    <s v="PROFESOR TITULAR DE UNIVERSIDAD"/>
    <s v="R112"/>
    <x v="8"/>
    <n v="755"/>
    <s v="QUÍMICA FÍSICA"/>
  </r>
  <r>
    <x v="25"/>
    <n v="16581606"/>
    <x v="6"/>
    <n v="5114"/>
    <s v="5114G"/>
    <s v="GRUPO-A"/>
    <s v="Empresa y nuevos retos"/>
    <s v="GG"/>
    <s v="GRUPO GRANDE"/>
    <s v="5114G"/>
    <s v="GG de Empresa y nuevos retos"/>
    <s v="GRUPO-A"/>
    <s v="GG de Empresa y nuevos retos"/>
    <s v="1S"/>
    <n v="16581606"/>
    <s v="SALAZAR"/>
    <s v="TERREROS"/>
    <s v="IDANA"/>
    <s v="SALAZAR TERREROS, IDANA"/>
    <x v="0"/>
    <x v="0"/>
    <x v="0"/>
    <m/>
    <m/>
    <s v="idsalaza"/>
    <s v="idana.salazar@unirioja.es"/>
    <n v="2"/>
    <n v="2"/>
    <n v="536"/>
    <s v="PROFESOR INTERINO"/>
    <s v="C01"/>
    <s v="TIEMPO COMPLETO"/>
    <s v="2015-09-15 00:00:00.0"/>
    <s v="null"/>
    <s v="PI101024"/>
    <s v="PROFESOR CONTRATADO INTERINO"/>
    <s v="R104"/>
    <x v="0"/>
    <n v="650"/>
    <s v="ORGANIZACIÓN DE EMPRESAS"/>
  </r>
  <r>
    <x v="25"/>
    <n v="5625302"/>
    <x v="6"/>
    <n v="5115"/>
    <s v="5115G"/>
    <s v="GRUPO-A"/>
    <s v="Química Biológica"/>
    <s v="GG"/>
    <s v="GRUPO GRANDE"/>
    <s v="5115G"/>
    <s v="GG de Química Biológica"/>
    <s v="GRUPO-A"/>
    <s v="GG de Química Biológica"/>
    <s v="1S"/>
    <n v="5625302"/>
    <s v="TORRES"/>
    <s v="MANRIQUE"/>
    <s v="CARMEN"/>
    <s v="TORRES MANRIQUE, CARMEN"/>
    <x v="0"/>
    <x v="0"/>
    <x v="0"/>
    <m/>
    <m/>
    <s v="catorres"/>
    <s v="carmen.torres@unirioja.es"/>
    <n v="0.5"/>
    <n v="0.5"/>
    <n v="500"/>
    <s v="CATEDRATICO DE UNIVERSIDAD"/>
    <s v="01R"/>
    <s v="TIEMPO COMPLETO REDUCIDO"/>
    <s v="2014-09-15 00:00:00.0"/>
    <s v="null"/>
    <s v="DF100139"/>
    <s v="CATEDRATICO DE UNIVERSIDAD"/>
    <s v="R101"/>
    <x v="4"/>
    <n v="60"/>
    <s v="BIOQUÍMICA Y BIOLOGÍA MOLECULAR"/>
  </r>
  <r>
    <x v="25"/>
    <n v="16517620"/>
    <x v="6"/>
    <n v="5115"/>
    <s v="5115G"/>
    <s v="GRUPO-A"/>
    <s v="Química Biológica"/>
    <s v="GG"/>
    <s v="GRUPO GRANDE"/>
    <s v="5115G"/>
    <s v="GG de Química Biológica"/>
    <s v="GRUPO-A"/>
    <s v="GG de Química Biológica"/>
    <s v="1S"/>
    <n v="16517620"/>
    <s v="AVENOZA"/>
    <s v="AZNAR"/>
    <s v="ALBERTO"/>
    <s v="AVENOZA AZNAR, ALBERTO"/>
    <x v="0"/>
    <x v="0"/>
    <x v="0"/>
    <m/>
    <m/>
    <s v="avenoza"/>
    <s v="alberto.avenoza@unirioja.es"/>
    <n v="2"/>
    <n v="2"/>
    <n v="500"/>
    <s v="CATEDRATICO DE UNIVERSIDAD"/>
    <s v="01R"/>
    <s v="TIEMPO COMPLETO REDUCIDO"/>
    <s v="2012-09-01 00:00:00.0"/>
    <s v="null"/>
    <s v="DF100221"/>
    <s v="PROFESOR CATEDRÁTICO DE UNIVERSIDAD"/>
    <s v="R112"/>
    <x v="8"/>
    <n v="765"/>
    <s v="QUÍMICA ORGÁNICA"/>
  </r>
  <r>
    <x v="25"/>
    <n v="17140700"/>
    <x v="6"/>
    <n v="5115"/>
    <s v="5115G"/>
    <s v="GRUPO-A"/>
    <s v="Química Biológica"/>
    <s v="GG"/>
    <s v="GRUPO GRANDE"/>
    <s v="5115G"/>
    <s v="GG de Química Biológica"/>
    <s v="GRUPO-A"/>
    <s v="GG de Química Biológica"/>
    <s v="1S"/>
    <n v="17140700"/>
    <s v="LALINDE"/>
    <s v="PEÑA"/>
    <s v="ELENA"/>
    <s v="LALINDE PEÑA, ELENA"/>
    <x v="1"/>
    <x v="0"/>
    <x v="0"/>
    <m/>
    <m/>
    <s v="elalinde"/>
    <s v="elena.lalinde@unirioja.es"/>
    <n v="1"/>
    <n v="1"/>
    <n v="500"/>
    <s v="CATEDRATICO DE UNIVERSIDAD"/>
    <s v="01R"/>
    <s v="TIEMPO COMPLETO REDUCIDO"/>
    <s v="2012-09-01 00:00:00.0"/>
    <s v="null"/>
    <s v="DF100217"/>
    <s v="CATEDRÁTICO DE UNIVERSIDAD"/>
    <s v="R112"/>
    <x v="8"/>
    <n v="760"/>
    <s v="QUÍMICA INORGÁNICA"/>
  </r>
  <r>
    <x v="25"/>
    <n v="25136873"/>
    <x v="6"/>
    <n v="5115"/>
    <s v="5115G"/>
    <s v="GRUPO-A"/>
    <s v="Química Biológica"/>
    <s v="GG"/>
    <s v="GRUPO GRANDE"/>
    <s v="5115G"/>
    <s v="GG de Química Biológica"/>
    <s v="GRUPO-A"/>
    <s v="GG de Química Biológica"/>
    <s v="1S"/>
    <n v="25136873"/>
    <s v="ZARAZAGA"/>
    <s v="CHAMORRO"/>
    <s v="MIRIAM"/>
    <s v="ZARAZAGA CHAMORRO, MIRIAM"/>
    <x v="0"/>
    <x v="0"/>
    <x v="0"/>
    <m/>
    <m/>
    <s v="myzaraza"/>
    <s v="myriam.zarazaga@unirioja.es"/>
    <n v="0.5"/>
    <n v="0.5"/>
    <n v="504"/>
    <s v="PROFESOR TITULAR UNIVERSIDAD"/>
    <s v="01R"/>
    <s v="TIEMPO COMPLETO REDUCIDO"/>
    <s v="2015-09-15 00:00:00.0"/>
    <s v="null"/>
    <s v="DF100142"/>
    <s v="PROFESOR TITULAR DE UNIVIERSIDADQ"/>
    <s v="R101"/>
    <x v="4"/>
    <n v="60"/>
    <s v="BIOQUÍMICA Y BIOLOGÍA MOLECULAR"/>
  </r>
  <r>
    <x v="25"/>
    <n v="16543785"/>
    <x v="6"/>
    <n v="5116"/>
    <s v="5116G"/>
    <s v="GRUPO-A"/>
    <s v="Tecnología de materiales y biomateriales"/>
    <s v="GG"/>
    <s v="GRUPO GRANDE"/>
    <s v="5116G"/>
    <s v="GG de Tecnología de materiales y biomateriales"/>
    <s v="GRUPO-A"/>
    <s v="GG de Tecnología de materiales y biomateriales"/>
    <s v="1S"/>
    <n v="16543785"/>
    <s v="ZURBANO"/>
    <s v="ASENSIO"/>
    <s v="MARÍA DEL MAR"/>
    <s v="ZURBANO ASENSIO, MARÍA DEL MAR"/>
    <x v="1"/>
    <x v="0"/>
    <x v="0"/>
    <m/>
    <m/>
    <s v="mmzurba"/>
    <s v="marimar.zurbano@unirioja.es"/>
    <n v="1"/>
    <n v="1"/>
    <n v="504"/>
    <s v="PROFESOR TITULAR UNIVERSIDAD"/>
    <s v="01R"/>
    <s v="TIEMPO COMPLETO REDUCIDO"/>
    <s v="2016-09-15 00:00:00.0"/>
    <s v="null"/>
    <s v="DF100149"/>
    <s v="PROFESOR TITULAR DE UNIVERSIDAD"/>
    <s v="R112"/>
    <x v="8"/>
    <n v="765"/>
    <s v="QUÍMICA ORGÁNICA"/>
  </r>
  <r>
    <x v="25"/>
    <n v="16546910"/>
    <x v="6"/>
    <n v="5116"/>
    <s v="5116G"/>
    <s v="GRUPO-A"/>
    <s v="Tecnología de materiales y biomateriales"/>
    <s v="GG"/>
    <s v="GRUPO GRANDE"/>
    <s v="5116G"/>
    <s v="GG de Tecnología de materiales y biomateriales"/>
    <s v="GRUPO-A"/>
    <s v="GG de Tecnología de materiales y biomateriales"/>
    <s v="1S"/>
    <n v="16546910"/>
    <s v="BERENGUER"/>
    <s v="MARÍN"/>
    <s v="JESÚS RUBÉN"/>
    <s v="BERENGUER MARÍN, JESÚS RUBÉN"/>
    <x v="0"/>
    <x v="0"/>
    <x v="0"/>
    <m/>
    <m/>
    <s v="jberen"/>
    <s v="jesus.berenguer@unirioja.es"/>
    <n v="1"/>
    <n v="1"/>
    <n v="504"/>
    <s v="PROFESOR TITULAR UNIVERSIDAD"/>
    <s v="01R"/>
    <s v="TIEMPO COMPLETO REDUCIDO"/>
    <s v="2012-09-01 00:00:00.0"/>
    <s v="null"/>
    <s v="DF100075"/>
    <s v="PROFESOR TITULAR DE UNIVERSIDAD"/>
    <s v="R112"/>
    <x v="8"/>
    <n v="760"/>
    <s v="QUÍMICA INORGÁNICA"/>
  </r>
  <r>
    <x v="25"/>
    <n v="17836947"/>
    <x v="6"/>
    <n v="5116"/>
    <s v="5116G"/>
    <s v="GRUPO-A"/>
    <s v="Tecnología de materiales y biomateriales"/>
    <s v="GG"/>
    <s v="GRUPO GRANDE"/>
    <s v="5116G"/>
    <s v="GG de Tecnología de materiales y biomateriales"/>
    <s v="GRUPO-A"/>
    <s v="GG de Tecnología de materiales y biomateriales"/>
    <s v="1S"/>
    <n v="17836947"/>
    <s v="CAMPOS"/>
    <s v="GARCÍA"/>
    <s v="PEDRO JOSÉ"/>
    <s v="CAMPOS GARCÍA, PEDRO JOSÉ"/>
    <x v="1"/>
    <x v="0"/>
    <x v="0"/>
    <m/>
    <m/>
    <s v="pcampos"/>
    <s v="pedro.campos@unirioja.es"/>
    <n v="2"/>
    <n v="2"/>
    <n v="500"/>
    <s v="CATEDRATICO DE UNIVERSIDAD"/>
    <s v="01R"/>
    <s v="TIEMPO COMPLETO REDUCIDO"/>
    <s v="2012-09-01 00:00:00.0"/>
    <s v="null"/>
    <s v="DF32442"/>
    <s v="CATEDRÁTICO DE UNIVERSIDAD"/>
    <s v="R112"/>
    <x v="8"/>
    <n v="765"/>
    <s v="QUÍMICA ORGÁNICA"/>
  </r>
  <r>
    <x v="25"/>
    <n v="8958579"/>
    <x v="6"/>
    <n v="5117"/>
    <s v="5117G"/>
    <s v="GRUPO-A"/>
    <s v="Nanociencia y Nanotecnología"/>
    <s v="GG"/>
    <s v="GRUPO GRANDE"/>
    <s v="5117G"/>
    <s v="GG de Nanociencia y Nanotecnología"/>
    <s v="GRUPO-A"/>
    <s v="GG de Nanociencia y Nanotecnología"/>
    <s v="1S"/>
    <n v="8958579"/>
    <s v="RODRÍGUEZ"/>
    <s v="BARRANCO"/>
    <s v="MIGUEL ÁNGEL"/>
    <s v="RODRÍGUEZ BARRANCO, MIGUEL ÁNGEL"/>
    <x v="0"/>
    <x v="0"/>
    <x v="0"/>
    <m/>
    <m/>
    <s v="miguelr"/>
    <s v="miguelangel.rodriguez@unirioja.es"/>
    <n v="1"/>
    <n v="1"/>
    <n v="500"/>
    <s v="CATEDRATICO DE UNIVERSIDAD"/>
    <s v="01R"/>
    <s v="TIEMPO COMPLETO REDUCIDO"/>
    <s v="2012-09-01 00:00:00.0"/>
    <s v="null"/>
    <s v="DF100237"/>
    <s v="CATEDRÁTICO DE UNIVERSIDAD"/>
    <s v="R112"/>
    <x v="8"/>
    <n v="765"/>
    <s v="QUÍMICA ORGÁNICA"/>
  </r>
  <r>
    <x v="25"/>
    <n v="16547011"/>
    <x v="6"/>
    <n v="5117"/>
    <s v="5117G"/>
    <s v="GRUPO-A"/>
    <s v="Nanociencia y Nanotecnología"/>
    <s v="GG"/>
    <s v="GRUPO GRANDE"/>
    <s v="5117G"/>
    <s v="GG de Nanociencia y Nanotecnología"/>
    <s v="GRUPO-A"/>
    <s v="GG de Nanociencia y Nanotecnología"/>
    <s v="1S"/>
    <n v="16547011"/>
    <s v="LÓPEZ DE LUZURIAGA"/>
    <s v="FERNÁNDEZ"/>
    <s v="JOSÉ MARÍA"/>
    <s v="LÓPEZ DE LUZURIAGA FERNÁNDEZ, JOSÉ MARÍA"/>
    <x v="0"/>
    <x v="0"/>
    <x v="0"/>
    <m/>
    <m/>
    <s v="jolopez"/>
    <s v="josemaria.lopez@unirioja.es"/>
    <n v="1"/>
    <n v="1"/>
    <n v="500"/>
    <s v="CATEDRATICO DE UNIVERSIDAD"/>
    <s v="01R"/>
    <s v="TIEMPO COMPLETO REDUCIDO"/>
    <s v="2016-09-15 00:00:00.0"/>
    <s v="null"/>
    <s v="DF100236"/>
    <s v="CATEDRÁTICO DE UNIVERSIDAD"/>
    <s v="R112"/>
    <x v="8"/>
    <n v="760"/>
    <s v="QUÍMICA INORGÁNICA"/>
  </r>
  <r>
    <x v="25"/>
    <n v="33425090"/>
    <x v="6"/>
    <n v="5117"/>
    <s v="5117G"/>
    <s v="GRUPO-A"/>
    <s v="Nanociencia y Nanotecnología"/>
    <s v="GG"/>
    <s v="GRUPO GRANDE"/>
    <s v="5117G"/>
    <s v="GG de Nanociencia y Nanotecnología"/>
    <s v="GRUPO-A"/>
    <s v="GG de Nanociencia y Nanotecnología"/>
    <s v="1S"/>
    <n v="33425090"/>
    <s v="MONGE"/>
    <s v="OROZ"/>
    <s v="MIGUEL"/>
    <s v="MONGE OROZ, MIGUEL"/>
    <x v="0"/>
    <x v="0"/>
    <x v="0"/>
    <m/>
    <m/>
    <s v="mimonge"/>
    <s v="miguel.monge@unirioja.es"/>
    <n v="1"/>
    <n v="1"/>
    <n v="504"/>
    <s v="PROFESOR TITULAR UNIVERSIDAD"/>
    <s v="01R"/>
    <s v="TIEMPO COMPLETO REDUCIDO"/>
    <s v="2017-09-15 00:00:00.0"/>
    <s v="null"/>
    <s v="DF100215"/>
    <s v="TITULAR DE UNIVERSIDAD"/>
    <s v="R112"/>
    <x v="8"/>
    <n v="760"/>
    <s v="QUÍMICA INORGÁNICA"/>
  </r>
  <r>
    <x v="25"/>
    <n v="5386149"/>
    <x v="6"/>
    <n v="5118"/>
    <s v="5118G"/>
    <s v="GRUPO-A"/>
    <s v="Temas frontera en Química"/>
    <s v="GG"/>
    <s v="GRUPO GRANDE"/>
    <s v="5118G"/>
    <s v="GG de Temas frontera en Química"/>
    <s v="GRUPO-A"/>
    <s v="GG de Temas frontera en Química"/>
    <s v="1S"/>
    <n v="5386149"/>
    <s v="MORENO"/>
    <s v="GARCÍA"/>
    <s v="MARÍA TERESA"/>
    <s v="MORENO GARCÍA, MARÍA TERESA"/>
    <x v="1"/>
    <x v="0"/>
    <x v="0"/>
    <m/>
    <m/>
    <s v="temoreno"/>
    <s v="teresa.moreno@unirioja.es"/>
    <n v="1.8"/>
    <n v="1.8"/>
    <n v="500"/>
    <s v="CATEDRATICO DE UNIVERSIDAD"/>
    <s v="01R"/>
    <s v="TIEMPO COMPLETO REDUCIDO"/>
    <s v="2018-12-18 00:00:00.0"/>
    <s v="null"/>
    <s v="DF100381"/>
    <s v="CATEDRÁTICO DE UNIVERSIDAD"/>
    <s v="R112"/>
    <x v="8"/>
    <n v="760"/>
    <s v="QUÍMICA INORGÁNICA"/>
  </r>
  <r>
    <x v="25"/>
    <n v="16570470"/>
    <x v="6"/>
    <n v="5118"/>
    <s v="5118G"/>
    <s v="GRUPO-A"/>
    <s v="Temas frontera en Química"/>
    <s v="GG"/>
    <s v="GRUPO GRANDE"/>
    <s v="5118G"/>
    <s v="GG de Temas frontera en Química"/>
    <s v="GRUPO-A"/>
    <s v="GG de Temas frontera en Química"/>
    <s v="1S"/>
    <n v="16570470"/>
    <s v="CORZANA"/>
    <s v="LÓPEZ"/>
    <s v="FRANCISCO"/>
    <s v="CORZANA LÓPEZ, FRANCISCO"/>
    <x v="0"/>
    <x v="0"/>
    <x v="0"/>
    <m/>
    <m/>
    <s v="frcorzan"/>
    <s v="francisco.corzana@unirioja.es"/>
    <n v="1"/>
    <n v="1"/>
    <n v="504"/>
    <s v="PROFESOR TITULAR UNIVERSIDAD"/>
    <s v="01R"/>
    <s v="TIEMPO COMPLETO REDUCIDO"/>
    <s v="2018-09-17 00:00:00.0"/>
    <s v="null"/>
    <s v="DF100344"/>
    <s v="PROFESOR TITULAR DE UNIVERSIDAD"/>
    <s v="R112"/>
    <x v="8"/>
    <n v="765"/>
    <s v="QUÍMICA ORGÁNICA"/>
  </r>
  <r>
    <x v="25"/>
    <n v="16542732"/>
    <x v="6"/>
    <n v="5119"/>
    <s v="5119G"/>
    <s v="GRUPO-A"/>
    <s v="Técnicas avanzadas de determinación estructural"/>
    <s v="GG"/>
    <s v="GRUPO GRANDE"/>
    <s v="5119G"/>
    <s v="GG de Técnicas avanzadas de determinación estructural"/>
    <s v="GRUPO-A"/>
    <s v="GG de Técnicas avanzadas de determinación estructural"/>
    <s v="2S"/>
    <n v="16542732"/>
    <s v="PEREGRINA"/>
    <s v="GARCÍA"/>
    <s v="JESÚS MANUEL"/>
    <s v="PEREGRINA GARCÍA, JESÚS MANUEL"/>
    <x v="0"/>
    <x v="0"/>
    <x v="0"/>
    <m/>
    <m/>
    <s v="pere11"/>
    <s v="jesusmanuel.peregrina@unirioja.es"/>
    <n v="1"/>
    <n v="1"/>
    <n v="500"/>
    <s v="CATEDRATICO DE UNIVERSIDAD"/>
    <s v="01R"/>
    <s v="TIEMPO COMPLETO REDUCIDO"/>
    <s v="2014-09-15 00:00:00.0"/>
    <s v="null"/>
    <s v="DF100238"/>
    <s v="CATEDRÁTICO DE UNIVERSIDAD"/>
    <s v="R112"/>
    <x v="8"/>
    <n v="765"/>
    <s v="QUÍMICA ORGÁNICA"/>
  </r>
  <r>
    <x v="25"/>
    <n v="14245719"/>
    <x v="6"/>
    <n v="5120"/>
    <s v="5120G"/>
    <s v="GRUPO-A"/>
    <s v="Biotecnología microbiana y aplicaciones"/>
    <s v="GG"/>
    <s v="GRUPO GRANDE"/>
    <s v="5120G"/>
    <s v="GG de Biotecnología microbiana y aplicaciones"/>
    <s v="GRUPO-A"/>
    <s v="GG de Biotecnología microbiana y aplicaciones"/>
    <s v="1S"/>
    <n v="14245719"/>
    <s v="RUIZ"/>
    <s v="LARREA"/>
    <s v="MARÍA FERNANDA"/>
    <s v="RUIZ LARREA, MARÍA FERNANDA"/>
    <x v="1"/>
    <x v="0"/>
    <x v="0"/>
    <m/>
    <m/>
    <s v="fernruiz"/>
    <s v="fernanda.ruiz@unirioja.es"/>
    <n v="1.5"/>
    <n v="1.5"/>
    <s v="A-0500"/>
    <s v="CATEDRATICO DE UNIVERSIDAD"/>
    <s v="01R"/>
    <s v="TIEMPO COMPLETO REDUCIDO"/>
    <s v="2012-09-01 00:00:00.0"/>
    <s v="null"/>
    <s v="DF100284"/>
    <s v="CATEDRÁTICO DE UNIVERSIDAD"/>
    <s v="R101"/>
    <x v="4"/>
    <n v="60"/>
    <s v="BIOQUÍMICA Y BIOLOGÍA MOLECULAR"/>
  </r>
  <r>
    <x v="25"/>
    <n v="9740221"/>
    <x v="6"/>
    <n v="5121"/>
    <s v="5121G"/>
    <s v="GRUPO-A"/>
    <s v="Biotecnología y seguridad alimentaria"/>
    <s v="GG"/>
    <s v="GRUPO GRANDE"/>
    <s v="5121G"/>
    <s v="GG de Biotecnología y seguridad alimentaria"/>
    <s v="GRUPO-A"/>
    <s v="GG de Biotecnología y seguridad alimentaria"/>
    <s v="1S"/>
    <n v="9740221"/>
    <s v="GONZÁLEZ"/>
    <s v="FANDOS"/>
    <s v="MARÍA ELENA"/>
    <s v="GONZÁLEZ FANDOS, MARÍA ELENA"/>
    <x v="0"/>
    <x v="0"/>
    <x v="0"/>
    <m/>
    <m/>
    <s v="elengonz"/>
    <s v="elena.gonzalez@unirioja.es"/>
    <n v="1"/>
    <n v="1"/>
    <n v="500"/>
    <s v="CATEDRATICO DE UNIVERSIDAD"/>
    <s v="01R"/>
    <s v="TIEMPO COMPLETO REDUCIDO"/>
    <s v="2016-09-15 00:00:00.0"/>
    <s v="null"/>
    <s v="DF100230"/>
    <s v="CATEDRÁTICO DE UNIVERSIDAD"/>
    <s v="R101"/>
    <x v="4"/>
    <n v="780"/>
    <s v="TECNOLOGÍA DE ALIMENTOS"/>
  </r>
  <r>
    <x v="26"/>
    <n v="16572280"/>
    <x v="6"/>
    <n v="5127"/>
    <s v="5127G"/>
    <s v="GRUPO-A"/>
    <s v="Estrategia empresarial"/>
    <s v="GG"/>
    <s v="GRUPO GRANDE"/>
    <s v="5127G"/>
    <s v="GG de Estrategia empresarial"/>
    <s v="GRUPO-A"/>
    <s v="GG de Estrategia empresarial"/>
    <s v="1S"/>
    <n v="16572280"/>
    <s v="GÓMEZ"/>
    <s v="VILLASCUERNA"/>
    <s v="JAIME"/>
    <s v="GÓMEZ VILLASCUERNA, JAIME"/>
    <x v="0"/>
    <x v="0"/>
    <x v="0"/>
    <m/>
    <m/>
    <s v="jagomev"/>
    <s v="jaime.gomez@unirioja.es"/>
    <n v="1.35"/>
    <n v="1.35"/>
    <n v="500"/>
    <s v="CATEDRATICO DE UNIVERSIDAD"/>
    <s v="C01"/>
    <s v="TIEMPO COMPLETO"/>
    <s v="2017-09-15 00:00:00.0"/>
    <s v="null"/>
    <s v="DF100336"/>
    <s v="CATEDRÁTICO DE UNIVERSIDAD"/>
    <s v="R104"/>
    <x v="0"/>
    <n v="650"/>
    <s v="ORGANIZACIÓN DE EMPRESAS"/>
  </r>
  <r>
    <x v="26"/>
    <n v="16594506"/>
    <x v="6"/>
    <n v="5127"/>
    <s v="5127G"/>
    <s v="GRUPO-A"/>
    <s v="Estrategia empresarial"/>
    <s v="GG"/>
    <s v="GRUPO GRANDE"/>
    <s v="5127G"/>
    <s v="GG de Estrategia empresarial"/>
    <s v="GRUPO-A"/>
    <s v="GG de Estrategia empresarial"/>
    <s v="1S"/>
    <n v="16594506"/>
    <s v="VARGAS"/>
    <s v="MONTOYA"/>
    <s v="PILAR"/>
    <s v="VARGAS MONTOYA, PILAR"/>
    <x v="1"/>
    <x v="0"/>
    <x v="0"/>
    <m/>
    <m/>
    <s v="pivargas"/>
    <s v="pilar.vargas@unirioja.es"/>
    <n v="1.35"/>
    <n v="1.35"/>
    <n v="504"/>
    <s v="PROFESOR TITULAR UNIVERSIDAD"/>
    <s v="C01"/>
    <s v="TIEMPO COMPLETO"/>
    <s v="2018-11-26 00:00:00.0"/>
    <s v="null"/>
    <s v="DF100362"/>
    <s v="PROFESOR TITULAR DE UNIVERSIDAD"/>
    <s v="R104"/>
    <x v="0"/>
    <n v="650"/>
    <s v="ORGANIZACIÓN DE EMPRESAS"/>
  </r>
  <r>
    <x v="26"/>
    <n v="16542461"/>
    <x v="6"/>
    <n v="5128"/>
    <s v="5128G"/>
    <s v="GRUPO-A"/>
    <s v="Liderazgo"/>
    <s v="GG"/>
    <s v="GRUPO GRANDE"/>
    <s v="5128G"/>
    <s v="GG de Liderazgo"/>
    <s v="GRUPO-A"/>
    <s v="GG de Liderazgo"/>
    <s v="1S"/>
    <n v="16542461"/>
    <s v="CASTRESANA"/>
    <s v="RUIZ CARRILLO"/>
    <s v="JOSÉ IGNACIO"/>
    <s v="CASTRESANA RUIZ CARRILLO, JOSÉ IGNACIO"/>
    <x v="0"/>
    <x v="0"/>
    <x v="0"/>
    <m/>
    <m/>
    <s v="jocastre"/>
    <s v="jignacio.castresana@unirioja.es"/>
    <n v="1.3"/>
    <n v="1.3"/>
    <n v="504"/>
    <s v="PROFESOR TITULAR UNIVERSIDAD"/>
    <s v="01A"/>
    <s v="TIEMPO COMPLETO AMPLIADO"/>
    <s v="2012-09-01 00:00:00.0"/>
    <s v="null"/>
    <s v="DF31294"/>
    <s v="TITULAR DE UNIVERSIDAD"/>
    <s v="R104"/>
    <x v="0"/>
    <n v="650"/>
    <s v="ORGANIZACIÓN DE EMPRESAS"/>
  </r>
  <r>
    <x v="26"/>
    <n v="18033042"/>
    <x v="6"/>
    <n v="5129"/>
    <s v="5129G"/>
    <s v="GRUPO-A"/>
    <s v="Reporting corporativo"/>
    <s v="GG"/>
    <s v="GRUPO GRANDE"/>
    <s v="5129G"/>
    <s v="GG de Reporting corporativo"/>
    <s v="GRUPO-A"/>
    <s v="GG de Reporting corporativo"/>
    <s v="1S"/>
    <n v="18033042"/>
    <s v="BLANCO"/>
    <s v="PASCUAL"/>
    <s v="LUIS"/>
    <s v="BLANCO PASCUAL, LUIS"/>
    <x v="0"/>
    <x v="0"/>
    <x v="0"/>
    <m/>
    <m/>
    <s v="lublanco"/>
    <s v="luis.blanco@unirioja.es"/>
    <n v="1.5"/>
    <n v="1.5"/>
    <n v="534"/>
    <s v="CONTRATADO DOCTOR -TIPO 1"/>
    <s v="C01"/>
    <s v="TIEMPO COMPLETO"/>
    <s v="2011-07-29 00:00:00.0"/>
    <s v="null"/>
    <s v="PI100783"/>
    <s v="PROFESOR CONTRATADO DOCTOR"/>
    <s v="R104"/>
    <x v="0"/>
    <n v="230"/>
    <s v="ECONOMÍA FINANCIERA Y CONTABILIDAD"/>
  </r>
  <r>
    <x v="26"/>
    <n v="16545318"/>
    <x v="6"/>
    <n v="5129"/>
    <s v="5129R"/>
    <s v="GRUPO-A1"/>
    <s v="Reporting corporativo"/>
    <s v="GR"/>
    <s v="GRUPO REDUCIDO"/>
    <s v="5129R"/>
    <s v="GR de Reporting corporativo"/>
    <s v="GRUPO-A1"/>
    <s v="GR de Reporting corporativo"/>
    <s v="1S"/>
    <n v="16545318"/>
    <s v="RUIZ-OLALLA"/>
    <s v="CORCUERA"/>
    <s v="Mª CARMEN"/>
    <s v="RUIZ-OLALLA CORCUERA, Mª CARMEN"/>
    <x v="0"/>
    <x v="0"/>
    <x v="0"/>
    <m/>
    <m/>
    <s v="caruiz-o"/>
    <s v="carmen.ruiz-olalla@unirioja.es"/>
    <n v="0.6"/>
    <n v="0.6"/>
    <n v="504"/>
    <s v="PROFESOR TITULAR UNIVERSIDAD"/>
    <s v="01A"/>
    <s v="TIEMPO COMPLETO AMPLIADO"/>
    <s v="2012-09-01 00:00:00.0"/>
    <s v="null"/>
    <s v="DF100082"/>
    <s v="PROFESOR TITULAR DE UNIVERSIDAD"/>
    <s v="R104"/>
    <x v="0"/>
    <n v="230"/>
    <s v="ECONOMÍA FINANCIERA Y CONTABILIDAD"/>
  </r>
  <r>
    <x v="26"/>
    <n v="16802653"/>
    <x v="6"/>
    <n v="5129"/>
    <s v="5129R"/>
    <s v="GRUPO-A1"/>
    <s v="Reporting corporativo"/>
    <s v="GR"/>
    <s v="GRUPO REDUCIDO"/>
    <s v="5129R"/>
    <s v="GR de Reporting corporativo"/>
    <s v="GRUPO-A1"/>
    <s v="GR de Reporting corporativo"/>
    <s v="1S"/>
    <n v="16802653"/>
    <s v="MARÍN"/>
    <s v="VINUESA"/>
    <s v="LUZ MARÍA"/>
    <s v="MARÍN VINUESA, LUZ MARÍA"/>
    <x v="0"/>
    <x v="0"/>
    <x v="0"/>
    <m/>
    <m/>
    <s v="lumarin"/>
    <s v="luz-maria.marin@unirioja.es"/>
    <n v="0.6"/>
    <n v="0.6"/>
    <n v="536"/>
    <s v="PROFESOR INTERINO"/>
    <s v="C01"/>
    <s v="TIEMPO COMPLETO"/>
    <s v="2016-09-15 00:00:00.0"/>
    <s v="null"/>
    <s v="PI101109"/>
    <s v="PROFESOR CONTRATADO INTERINO"/>
    <s v="R104"/>
    <x v="0"/>
    <n v="230"/>
    <s v="ECONOMÍA FINANCIERA Y CONTABILIDAD"/>
  </r>
  <r>
    <x v="26"/>
    <n v="17159455"/>
    <x v="6"/>
    <n v="5130"/>
    <s v="5130G"/>
    <s v="GRUPO-A"/>
    <s v="Finanzas corporativas"/>
    <s v="GG"/>
    <s v="GRUPO GRANDE"/>
    <s v="5130G"/>
    <s v="GG de Finanzas corporativas"/>
    <s v="GRUPO-A"/>
    <s v="GG de Finanzas corporativas"/>
    <s v="1S"/>
    <n v="17159455"/>
    <s v="RUIZ"/>
    <s v="CABESTRE"/>
    <s v="FCO. JAVIER"/>
    <s v="RUIZ CABESTRE, FCO. JAVIER"/>
    <x v="0"/>
    <x v="0"/>
    <x v="0"/>
    <m/>
    <m/>
    <s v="fjruiz"/>
    <s v="javier.ruiz@unirioja.es"/>
    <n v="1.5"/>
    <n v="1.5"/>
    <n v="500"/>
    <s v="CATEDRATICO DE UNIVERSIDAD"/>
    <s v="01R"/>
    <s v="TIEMPO COMPLETO REDUCIDO"/>
    <s v="2016-11-12 00:00:00.0"/>
    <s v="null"/>
    <s v="DF100335"/>
    <s v="CATEDRÁTICO DE UNIVERSIDAD"/>
    <s v="R104"/>
    <x v="0"/>
    <n v="230"/>
    <s v="ECONOMÍA FINANCIERA Y CONTABILIDAD"/>
  </r>
  <r>
    <x v="26"/>
    <n v="10828501"/>
    <x v="6"/>
    <n v="5131"/>
    <s v="5131G"/>
    <s v="GRUPO-A"/>
    <s v="Dirección comercial"/>
    <s v="GG"/>
    <s v="GRUPO GRANDE"/>
    <s v="5131G"/>
    <s v="GG de Dirección comercial"/>
    <s v="GRUPO-A"/>
    <s v="GG de Dirección comercial"/>
    <s v="1S"/>
    <n v="10828501"/>
    <s v="RUIZ"/>
    <s v="VEGA"/>
    <s v="AGUSTÍN V."/>
    <s v="RUIZ VEGA, AGUSTÍN V."/>
    <x v="0"/>
    <x v="0"/>
    <x v="0"/>
    <m/>
    <m/>
    <s v="agusruve"/>
    <s v="agustin.ruiz@unirioja.es"/>
    <n v="2"/>
    <n v="2"/>
    <n v="500"/>
    <s v="CATEDRATICO DE UNIVERSIDAD"/>
    <s v="01A"/>
    <s v="TIEMPO COMPLETO AMPLIADO"/>
    <s v="2013-09-01 00:00:00.0"/>
    <s v="null"/>
    <s v="DF31131"/>
    <s v="CATEDRÁTICO DE UNIVERSIDAD"/>
    <s v="R104"/>
    <x v="0"/>
    <n v="95"/>
    <s v="COMERCIALIZACIÓN E INVESTIGACIÓN DE MERCADOS"/>
  </r>
  <r>
    <x v="26"/>
    <n v="16516900"/>
    <x v="6"/>
    <n v="5132"/>
    <s v="5132G"/>
    <s v="GRUPO-A"/>
    <s v="Métodos cuantitativos"/>
    <s v="GG"/>
    <s v="GRUPO GRANDE"/>
    <s v="5132G"/>
    <s v="GG de Métodos cuantitativos"/>
    <s v="GRUPO-A"/>
    <s v="GG de Métodos cuantitativos"/>
    <s v="1S"/>
    <n v="16516900"/>
    <s v="ANTOÑANZAS"/>
    <s v="VILLAR"/>
    <s v="FERNANDO"/>
    <s v="ANTOÑANZAS VILLAR, FERNANDO"/>
    <x v="1"/>
    <x v="0"/>
    <x v="0"/>
    <m/>
    <m/>
    <s v="feantona"/>
    <s v="fernando.antonanzas@unirioja.es"/>
    <n v="2"/>
    <n v="2"/>
    <n v="500"/>
    <s v="CATEDRATICO DE UNIVERSIDAD"/>
    <s v="01R"/>
    <s v="TIEMPO COMPLETO REDUCIDO"/>
    <s v="2017-09-15 00:00:00.0"/>
    <s v="null"/>
    <s v="DF31159"/>
    <s v="CATEDRÁTICO DE UNIVERSIDAD"/>
    <s v="R104"/>
    <x v="0"/>
    <n v="225"/>
    <s v="ECONOMÍA APLICADA"/>
  </r>
  <r>
    <x v="26"/>
    <n v="16543682"/>
    <x v="6"/>
    <n v="5133"/>
    <s v="5133G"/>
    <s v="GRUPO-A"/>
    <s v="Habilidades directivas y temas avanzados de gestión de empresas"/>
    <s v="GG"/>
    <s v="GRUPO GRANDE"/>
    <s v="5133G"/>
    <s v="GG de Habilidades directivas y temas avanzados de gestión de empresas"/>
    <s v="GRUPO-A"/>
    <s v="GG de Habilidades directivas y temas avanzados de gestión de empresas"/>
    <s v="AN"/>
    <n v="16543682"/>
    <s v="NAVARRO"/>
    <s v="PÉREZ"/>
    <s v="Mª CRUZ"/>
    <s v="NAVARRO PÉREZ, Mª CRUZ"/>
    <x v="0"/>
    <x v="0"/>
    <x v="0"/>
    <m/>
    <m/>
    <s v="cnavarro"/>
    <s v="maricruz.navarro@unirioja.es"/>
    <n v="2"/>
    <n v="2"/>
    <n v="504"/>
    <s v="PROFESOR TITULAR UNIVERSIDAD"/>
    <s v="01A"/>
    <s v="TIEMPO COMPLETO AMPLIADO"/>
    <s v="2012-09-01 00:00:00.0"/>
    <s v="null"/>
    <s v="DF100001"/>
    <s v="PROFESOR TITULAR DE UNIVERSIDAD"/>
    <s v="R104"/>
    <x v="0"/>
    <n v="225"/>
    <s v="ECONOMÍA APLICADA"/>
  </r>
  <r>
    <x v="26"/>
    <n v="72793905"/>
    <x v="6"/>
    <n v="5133"/>
    <s v="5133R"/>
    <s v="GRUPO-A1"/>
    <s v="Habilidades directivas y temas avanzados de gestión de empresas"/>
    <s v="GR"/>
    <s v="GRUPO REDUCIDO"/>
    <s v="5133R"/>
    <s v="GR de Habilidades directivas y temas avanzados de gestión de empresas"/>
    <s v="GRUPO-A1"/>
    <s v="GR de Habilidades directivas y temas avanzados de gestión de empresas"/>
    <s v="AN"/>
    <n v="72793905"/>
    <s v="DÍAZ"/>
    <s v="MENDOZA"/>
    <s v="ANA CARMEN"/>
    <s v="DÍAZ MENDOZA, ANA CARMEN"/>
    <x v="1"/>
    <x v="0"/>
    <x v="0"/>
    <m/>
    <m/>
    <s v="andiazm"/>
    <s v="ana-carmen.diaz@unirioja.es"/>
    <n v="1"/>
    <n v="1"/>
    <n v="536"/>
    <s v="PROFESOR INTERINO"/>
    <s v="C01"/>
    <s v="TIEMPO COMPLETO"/>
    <s v="2017-09-15 00:00:00.0"/>
    <s v="null"/>
    <s v="PI101238"/>
    <s v="PROFESOR CONTRATADO INTERINO"/>
    <s v="R104"/>
    <x v="0"/>
    <n v="230"/>
    <s v="ECONOMÍA FINANCIERA Y CONTABILIDAD"/>
  </r>
  <r>
    <x v="26"/>
    <n v="16551895"/>
    <x v="6"/>
    <n v="5134"/>
    <s v="5134G"/>
    <s v="GRUPO-A"/>
    <s v="Dirección de la empresa internacional"/>
    <s v="GG"/>
    <s v="GRUPO GRANDE"/>
    <s v="5134G"/>
    <s v="GG de Dirección de la empresa internacional"/>
    <s v="GRUPO-A"/>
    <s v="GG de Dirección de la empresa internacional"/>
    <s v="AN"/>
    <n v="16551895"/>
    <s v="SALINAS"/>
    <s v="ZÁRATE"/>
    <s v="RODOLFO"/>
    <s v="SALINAS ZÁRATE, RODOLFO"/>
    <x v="1"/>
    <x v="0"/>
    <x v="0"/>
    <m/>
    <m/>
    <s v="rosalina"/>
    <s v="rodolfo.salinas@unirioja.es"/>
    <n v="2"/>
    <n v="2"/>
    <n v="504"/>
    <s v="PROFESOR TITULAR UNIVERSIDAD"/>
    <s v="01A"/>
    <s v="TIEMPO COMPLETO AMPLIADO"/>
    <s v="2012-09-01 00:00:00.0"/>
    <s v="null"/>
    <s v="DF100088"/>
    <s v="PROFESOR TITULAR DE UNIVERSIDAD"/>
    <s v="R104"/>
    <x v="0"/>
    <n v="650"/>
    <s v="ORGANIZACIÓN DE EMPRESAS"/>
  </r>
  <r>
    <x v="26"/>
    <n v="16544145"/>
    <x v="6"/>
    <n v="5135"/>
    <s v="5135G"/>
    <s v="GRUPO-A"/>
    <s v="Finanzas internacionales"/>
    <s v="GG"/>
    <s v="GRUPO GRANDE"/>
    <s v="5135G"/>
    <s v="GG de Finanzas internacionales"/>
    <s v="GRUPO-A"/>
    <s v="GG de Finanzas internacionales"/>
    <s v="AN"/>
    <n v="16544145"/>
    <s v="ACEDO"/>
    <s v="RAMÍREZ"/>
    <s v="MIGUEL ANGEL"/>
    <s v="ACEDO RAMÍREZ, MIGUEL ANGEL"/>
    <x v="0"/>
    <x v="0"/>
    <x v="0"/>
    <m/>
    <m/>
    <s v="miacedo"/>
    <s v="miguel-angel.acedo@unirioja.es"/>
    <n v="1.5"/>
    <n v="1.5"/>
    <n v="504"/>
    <s v="PROFESOR TITULAR UNIVERSIDAD"/>
    <s v="C01"/>
    <s v="TIEMPO COMPLETO"/>
    <s v="2018-11-26 00:00:00.0"/>
    <s v="null"/>
    <s v="DF31207"/>
    <s v="PROFESOR TITULAR DE UNIVERSIDAD"/>
    <s v="R104"/>
    <x v="0"/>
    <n v="230"/>
    <s v="ECONOMÍA FINANCIERA Y CONTABILIDAD"/>
  </r>
  <r>
    <x v="26"/>
    <n v="16530052"/>
    <x v="6"/>
    <n v="5135"/>
    <s v="5135R"/>
    <s v="GRUPO-A1"/>
    <s v="Finanzas internacionales"/>
    <s v="GR"/>
    <s v="GRUPO REDUCIDO"/>
    <s v="5135R"/>
    <s v="GR de Finanzas internacionales"/>
    <s v="GRUPO-A1"/>
    <s v="GR de Finanzas internacionales"/>
    <s v="AN"/>
    <n v="16530052"/>
    <s v="AYALA"/>
    <s v="CALVO"/>
    <s v="JUAN CARLOS"/>
    <s v="AYALA CALVO, JUAN CARLOS"/>
    <x v="0"/>
    <x v="0"/>
    <x v="0"/>
    <m/>
    <m/>
    <s v="juayala"/>
    <s v="juan-carlos.ayala@unirioja.es"/>
    <n v="1.5"/>
    <n v="1.5"/>
    <n v="500"/>
    <s v="CATEDRATICO DE UNIVERSIDAD"/>
    <s v="C01"/>
    <s v="TIEMPO COMPLETO"/>
    <s v="2016-09-15 00:00:00.0"/>
    <s v="null"/>
    <s v="DF31196"/>
    <s v="CATEDRÁTICO DE UNIVERSIDAD"/>
    <s v="R104"/>
    <x v="0"/>
    <n v="230"/>
    <s v="ECONOMÍA FINANCIERA Y CONTABILIDAD"/>
  </r>
  <r>
    <x v="26"/>
    <n v="16547433"/>
    <x v="6"/>
    <n v="5136"/>
    <s v="5136G"/>
    <s v="GRUPO-A"/>
    <s v="Marketing internacional"/>
    <s v="GG"/>
    <s v="GRUPO GRANDE"/>
    <s v="5136G"/>
    <s v="GG de Marketing internacional"/>
    <s v="GRUPO-A"/>
    <s v="GG de Marketing internacional"/>
    <s v="AN"/>
    <n v="16547433"/>
    <s v="OLARTE"/>
    <s v="PASCUAL"/>
    <s v="Mª CRISTINA"/>
    <s v="OLARTE PASCUAL, Mª CRISTINA"/>
    <x v="0"/>
    <x v="0"/>
    <x v="0"/>
    <m/>
    <m/>
    <s v="m-olarte"/>
    <s v="cristina.olarte@unirioja.es"/>
    <n v="1.4"/>
    <n v="1.4"/>
    <n v="504"/>
    <s v="PROFESOR TITULAR UNIVERSIDAD"/>
    <s v="C01"/>
    <s v="TIEMPO COMPLETO"/>
    <s v="2017-09-15 00:00:00.0"/>
    <s v="null"/>
    <s v="DF100194"/>
    <s v="PROFESOR TITULAR DE UNIVERSIDAD"/>
    <s v="R104"/>
    <x v="0"/>
    <n v="95"/>
    <s v="COMERCIALIZACIÓN E INVESTIGACIÓN DE MERCADOS"/>
  </r>
  <r>
    <x v="26"/>
    <n v="16563058"/>
    <x v="6"/>
    <n v="5136"/>
    <s v="5136G"/>
    <s v="GRUPO-A"/>
    <s v="Marketing internacional"/>
    <s v="GG"/>
    <s v="GRUPO GRANDE"/>
    <s v="5136G"/>
    <s v="GG de Marketing internacional"/>
    <s v="GRUPO-A"/>
    <s v="GG de Marketing internacional"/>
    <s v="AN"/>
    <n v="16563058"/>
    <s v="PELEGRÍN"/>
    <s v="BORONDO"/>
    <s v="JORGE"/>
    <s v="PELEGRÍN BORONDO, JORGE"/>
    <x v="0"/>
    <x v="0"/>
    <x v="0"/>
    <m/>
    <m/>
    <s v="jopelegr"/>
    <s v="jorge.pelegrin@unirioja.es"/>
    <n v="0.6"/>
    <n v="0.6"/>
    <n v="534"/>
    <s v="CONTRATADO DOCTOR -TIPO 1"/>
    <s v="C01"/>
    <s v="TIEMPO COMPLETO"/>
    <s v="2015-04-23 00:00:00.0"/>
    <s v="null"/>
    <s v="LD100612"/>
    <s v="PROFESOR CONTRATADO DOCTOR- TIPO 1"/>
    <s v="R104"/>
    <x v="0"/>
    <n v="95"/>
    <s v="COMERCIALIZACIÓN E INVESTIGACIÓN DE MERCADOS"/>
  </r>
  <r>
    <x v="26"/>
    <n v="16549972"/>
    <x v="6"/>
    <n v="5137"/>
    <s v="5137G"/>
    <s v="GRUPO-A"/>
    <s v="Economía internacional"/>
    <s v="GG"/>
    <s v="GRUPO GRANDE"/>
    <s v="5137G"/>
    <s v="GG de Economía internacional"/>
    <s v="GRUPO-A"/>
    <s v="GG de Economía internacional"/>
    <s v="AN"/>
    <n v="16549972"/>
    <s v="PINILLOS"/>
    <s v="GARCÍA"/>
    <s v="MARÍA DE LA O"/>
    <s v="PINILLOS GARCÍA, MARÍA DE LA O"/>
    <x v="0"/>
    <x v="0"/>
    <x v="0"/>
    <m/>
    <m/>
    <s v="mpinillo"/>
    <s v="maria.pinillos@unirioja.es"/>
    <n v="0.75"/>
    <n v="0.75"/>
    <n v="504"/>
    <s v="PROFESOR TITULAR UNIVERSIDAD"/>
    <s v="C01"/>
    <s v="TIEMPO COMPLETO"/>
    <s v="2014-09-15 00:00:00.0"/>
    <s v="null"/>
    <s v="DF31176"/>
    <s v="PROFESOR TITULAR DE UNIVERSIDAD"/>
    <s v="R104"/>
    <x v="0"/>
    <n v="225"/>
    <s v="ECONOMÍA APLICADA"/>
  </r>
  <r>
    <x v="26"/>
    <n v="16517184"/>
    <x v="6"/>
    <n v="5138"/>
    <s v="5138G"/>
    <s v="GRUPO-A"/>
    <s v="Dirección de la tecnología y la innovación"/>
    <s v="GG"/>
    <s v="GRUPO GRANDE"/>
    <s v="5138G"/>
    <s v="GG de Dirección de la tecnología y la innovación"/>
    <s v="GRUPO-A"/>
    <s v="GG de Dirección de la tecnología y la innovación"/>
    <s v="AN"/>
    <n v="16517184"/>
    <s v="JUÁREZ"/>
    <s v="CASTELLÓ"/>
    <s v="CARMELO ARTURO"/>
    <s v="JUÁREZ CASTELLÓ, CARMELO ARTURO"/>
    <x v="0"/>
    <x v="0"/>
    <x v="0"/>
    <m/>
    <m/>
    <s v="cajuarez"/>
    <s v="carmelo.juarez@unirioja.es"/>
    <n v="2"/>
    <n v="2"/>
    <n v="504"/>
    <s v="PROFESOR TITULAR UNIVERSIDAD"/>
    <s v="C01"/>
    <s v="TIEMPO COMPLETO"/>
    <s v="2013-09-13 00:00:00.0"/>
    <s v="null"/>
    <s v="DF31303"/>
    <s v="TITULAR DE UNIVERSIDAD"/>
    <s v="R104"/>
    <x v="0"/>
    <n v="650"/>
    <s v="ORGANIZACIÓN DE EMPRESAS"/>
  </r>
  <r>
    <x v="26"/>
    <n v="14943754"/>
    <x v="6"/>
    <n v="5139"/>
    <s v="5139G"/>
    <s v="GRUPO-A"/>
    <s v="Diseño y modelos de investigación"/>
    <s v="GG"/>
    <s v="GRUPO GRANDE"/>
    <s v="5139G"/>
    <s v="GG de Diseño y modelos de investigación"/>
    <s v="GRUPO-A"/>
    <s v="GG de Diseño y modelos de investigación"/>
    <s v="AN"/>
    <n v="14943754"/>
    <s v="RODRÍGUEZ"/>
    <s v="IBEAS"/>
    <s v="ROBERTO"/>
    <s v="RODRÍGUEZ IBEAS, ROBERTO"/>
    <x v="1"/>
    <x v="0"/>
    <x v="0"/>
    <m/>
    <m/>
    <s v="rorodrig"/>
    <s v="roberto.rodriguez@unirioja.es"/>
    <n v="1"/>
    <n v="1"/>
    <n v="504"/>
    <s v="PROFESOR TITULAR UNIVERSIDAD"/>
    <s v="C01"/>
    <s v="TIEMPO COMPLETO"/>
    <s v="2012-07-13 00:00:00.0"/>
    <s v="null"/>
    <s v="DF100089"/>
    <s v="PROFESOR TITULAR DE UNIVERSIDAD"/>
    <s v="R104"/>
    <x v="0"/>
    <n v="415"/>
    <s v="FUNDAMENTOS DEL ANÁLISIS ECONÓMICO"/>
  </r>
  <r>
    <x v="26"/>
    <n v="16533890"/>
    <x v="6"/>
    <n v="5140"/>
    <s v="5140G"/>
    <s v="GRUPO-A"/>
    <s v="Métodos de investigación"/>
    <s v="GG"/>
    <s v="GRUPO GRANDE"/>
    <s v="5140G"/>
    <s v="GG de Métodos de investigación"/>
    <s v="GRUPO-A"/>
    <s v="GG de Métodos de investigación"/>
    <s v="AN"/>
    <n v="16533890"/>
    <s v="PORTILLO"/>
    <s v="PÉREZ DE VIÑASPRE"/>
    <s v="FABIOLA"/>
    <s v="PORTILLO PÉREZ DE VIÑASPRE, FABIOLA"/>
    <x v="0"/>
    <x v="0"/>
    <x v="0"/>
    <m/>
    <m/>
    <s v="faporti"/>
    <s v="fabiola.portillo@unirioja.es"/>
    <n v="0.5"/>
    <n v="0.5"/>
    <n v="504"/>
    <s v="PROFESOR TITULAR UNIVERSIDAD"/>
    <s v="01A"/>
    <s v="TIEMPO COMPLETO AMPLIADO"/>
    <s v="2016-09-15 00:00:00.0"/>
    <s v="null"/>
    <s v="DF100141"/>
    <s v="PROFESOR TITULAR DE UNIVERSIDAD"/>
    <s v="R104"/>
    <x v="0"/>
    <n v="225"/>
    <s v="ECONOMÍA APLICADA"/>
  </r>
  <r>
    <x v="26"/>
    <n v="72780423"/>
    <x v="6"/>
    <n v="5140"/>
    <s v="5140G"/>
    <s v="GRUPO-A"/>
    <s v="Métodos de investigación"/>
    <s v="GG"/>
    <s v="GRUPO GRANDE"/>
    <s v="5140G"/>
    <s v="GG de Métodos de investigación"/>
    <s v="GRUPO-A"/>
    <s v="GG de Métodos de investigación"/>
    <s v="AN"/>
    <n v="72780423"/>
    <s v="RIAÑO"/>
    <s v="GIL"/>
    <s v="CONSUELO"/>
    <s v="RIAÑO GIL, CONSUELO"/>
    <x v="1"/>
    <x v="0"/>
    <x v="0"/>
    <m/>
    <m/>
    <s v="coriano"/>
    <s v="consuelo.riano@unirioja.es"/>
    <n v="1"/>
    <n v="1"/>
    <n v="504"/>
    <s v="PROFESOR TITULAR UNIVERSIDAD"/>
    <s v="01A"/>
    <s v="TIEMPO COMPLETO AMPLIADO"/>
    <s v="2018-09-17 00:00:00.0"/>
    <s v="null"/>
    <s v="DF31218"/>
    <s v="TITULAR DE UNIVERSIDAD"/>
    <s v="R104"/>
    <x v="0"/>
    <n v="95"/>
    <s v="COMERCIALIZACIÓN E INVESTIGACIÓN DE MERCADOS"/>
  </r>
  <r>
    <x v="26"/>
    <n v="16594259"/>
    <x v="6"/>
    <n v="5140"/>
    <s v="5140I"/>
    <s v="GRUPO-A1"/>
    <s v="Métodos de investigación"/>
    <s v="GI"/>
    <s v="GRUPO DE INFORMÁTICA"/>
    <s v="5140I"/>
    <s v="GI de Métodos de investigación"/>
    <s v="GRUPO-A1"/>
    <s v="GI de Métodos de investigación"/>
    <s v="AN"/>
    <n v="16594259"/>
    <s v="JUANEDA"/>
    <s v="AYENSA"/>
    <s v="EMMA"/>
    <s v="JUANEDA AYENSA, EMMA"/>
    <x v="1"/>
    <x v="0"/>
    <x v="0"/>
    <m/>
    <m/>
    <s v="ejuaneda"/>
    <s v="emma.juaneda@unirioja.es"/>
    <n v="0.5"/>
    <n v="0.5"/>
    <n v="536"/>
    <s v="PROFESOR INTERINO"/>
    <s v="C01"/>
    <s v="TIEMPO COMPLETO"/>
    <s v="2015-12-22 00:00:00.0"/>
    <s v="null"/>
    <s v="PI101025"/>
    <s v="PROFESOR CONTRATADO INTERINO"/>
    <s v="R104"/>
    <x v="0"/>
    <n v="650"/>
    <s v="ORGANIZACIÓN DE EMPRESAS"/>
  </r>
  <r>
    <x v="27"/>
    <n v="39847439"/>
    <x v="6"/>
    <n v="5143"/>
    <s v="5143G"/>
    <s v="GRUPO-A"/>
    <s v="Neurociencia, desarrollo humano y educación"/>
    <s v="GG"/>
    <s v="GRUPO GRANDE"/>
    <s v="5143G"/>
    <s v="GG de Neurociencia, desarrollo humano y educación"/>
    <s v="GRUPO-A"/>
    <s v="GG de Neurociencia, desarrollo humano y educación"/>
    <s v="1S"/>
    <n v="39847439"/>
    <s v="SASTRE"/>
    <s v="I RIBA"/>
    <s v="SYLVIA"/>
    <s v="SASTRE I RIBA, SYLVIA"/>
    <x v="1"/>
    <x v="0"/>
    <x v="0"/>
    <m/>
    <m/>
    <s v="sisastre"/>
    <s v="silvia.sastre@unirioja.es"/>
    <n v="3"/>
    <n v="3"/>
    <n v="500"/>
    <s v="CATEDRATICO DE UNIVERSIDAD"/>
    <s v="C01"/>
    <s v="TIEMPO COMPLETO"/>
    <s v="2007-05-13 00:00:00.0"/>
    <s v="null"/>
    <s v="DF3590"/>
    <s v="CATEDRÁTICO DE UNIVERSIDAD"/>
    <s v="R115"/>
    <x v="2"/>
    <n v="735"/>
    <s v="PSICOLOGÍA EVOLUTIVA Y DE LA EDUCACIÓN"/>
  </r>
  <r>
    <x v="27"/>
    <n v="72703170"/>
    <x v="6"/>
    <n v="5145"/>
    <s v="5145G"/>
    <s v="GRUPO-A"/>
    <s v="Prevención del fracaso escolar"/>
    <s v="GG"/>
    <s v="GRUPO GRANDE"/>
    <s v="5145G"/>
    <s v="GG de Prevención del fracaso escolar"/>
    <s v="GRUPO-A"/>
    <s v="GG de Prevención del fracaso escolar"/>
    <s v="2S"/>
    <n v="72703170"/>
    <s v="CHOCARRO"/>
    <s v="DE LUIS"/>
    <s v="EDURNE"/>
    <s v="CHOCARRO DE LUIS, EDURNE"/>
    <x v="0"/>
    <x v="0"/>
    <x v="0"/>
    <m/>
    <m/>
    <s v="edchocar"/>
    <s v="edurne.chocarro@unirioja.es"/>
    <n v="3"/>
    <n v="3"/>
    <n v="534"/>
    <s v="CONTRATADO DOCTOR -TIPO 1"/>
    <s v="C01"/>
    <s v="TIEMPO COMPLETO"/>
    <s v="2018-11-30 00:00:00.0"/>
    <s v="null"/>
    <s v="LD100293"/>
    <s v="PROFESOR CONTRATADO DOCTOR -TIPO 1"/>
    <s v="R115"/>
    <x v="2"/>
    <n v="215"/>
    <s v="DIDÁCTICA Y ORGANIZACIÓN ESCOLAR"/>
  </r>
  <r>
    <x v="27"/>
    <n v="16512032"/>
    <x v="6"/>
    <n v="5146"/>
    <s v="5146G"/>
    <s v="GRUPO-A"/>
    <s v="Prevención e intervención en dificultades de la lecto-escritura en la escuela de ed. infantil y prim"/>
    <s v="GG"/>
    <s v="GRUPO GRANDE"/>
    <s v="5146G"/>
    <s v="GG de Prevención e intervención en dificultades de la lecto-escritura en la"/>
    <s v="GRUPO-A"/>
    <s v="GG de Prevención e intervención en dificultades de la lecto-escritura en la"/>
    <s v="1S"/>
    <n v="16512032"/>
    <s v="TORRES"/>
    <s v="RUIZ"/>
    <s v="MARÍA DEL MAR"/>
    <s v="TORRES RUIZ, MARÍA DEL MAR"/>
    <x v="1"/>
    <x v="0"/>
    <x v="0"/>
    <m/>
    <m/>
    <s v="matorrr"/>
    <s v="maria-mar.torres@unirioja.es"/>
    <n v="3"/>
    <n v="3"/>
    <n v="532"/>
    <s v="LABORAL DOCENTE-ASOCIADO"/>
    <s v="P05"/>
    <s v="TIEMPO PARCIAL (5+5 HORAS)"/>
    <s v="2017-09-15 00:00:00.0"/>
    <s v="2019-09-14 00:00:00.0"/>
    <s v="PI101245"/>
    <s v="PROFESOR ASOCIADO"/>
    <s v="R106"/>
    <x v="5"/>
    <n v="195"/>
    <s v="DIDÁCTICA DE LA LENGUA Y LA LITERATURA"/>
  </r>
  <r>
    <x v="27"/>
    <n v="16556358"/>
    <x v="6"/>
    <n v="5146"/>
    <s v="5146G"/>
    <s v="GRUPO-A"/>
    <s v="Prevención e intervención en dificultades de la lecto-escritura en la escuela de ed. infantil y prim"/>
    <s v="GG"/>
    <s v="GRUPO GRANDE"/>
    <s v="5146G"/>
    <s v="GG de Prevención e intervención en dificultades de la lecto-escritura en la"/>
    <s v="GRUPO-A"/>
    <s v="GG de Prevención e intervención en dificultades de la lecto-escritura en la"/>
    <s v="1S"/>
    <n v="16556358"/>
    <s v="SILVESTRE"/>
    <s v="SALAS"/>
    <s v="MARÍA DEL SOL"/>
    <s v="SILVESTRE SALAS, MARÍA DEL SOL"/>
    <x v="1"/>
    <x v="0"/>
    <x v="0"/>
    <m/>
    <m/>
    <s v="masilves"/>
    <s v="marysol.silvestre@unirioja.es"/>
    <n v="0"/>
    <n v="0"/>
    <n v="536"/>
    <s v="PROFESOR INTERINO"/>
    <s v="C01"/>
    <s v="TIEMPO COMPLETO"/>
    <s v="2013-09-16 00:00:00.0"/>
    <s v="null"/>
    <s v="PI100910"/>
    <s v="PROFESOR CONTRATADO INTERINO"/>
    <s v="R106"/>
    <x v="5"/>
    <n v="195"/>
    <s v="DIDÁCTICA DE LA LENGUA Y LA LITERATURA"/>
  </r>
  <r>
    <x v="27"/>
    <n v="72781428"/>
    <x v="6"/>
    <n v="5147"/>
    <s v="5147G"/>
    <s v="GRUPO-A"/>
    <s v="Evaluación de la calidad educativa"/>
    <s v="GG"/>
    <s v="GRUPO GRANDE"/>
    <s v="5147G"/>
    <s v="GG de Evaluación de la calidad educativa"/>
    <s v="GRUPO-A"/>
    <s v="GG de Evaluación de la calidad educativa"/>
    <s v="1S"/>
    <n v="72781428"/>
    <s v="NAVARIDAS"/>
    <s v="NALDA"/>
    <s v="FERMÍN"/>
    <s v="NAVARIDAS NALDA, FERMÍN"/>
    <x v="0"/>
    <x v="0"/>
    <x v="0"/>
    <m/>
    <m/>
    <s v="fenavari"/>
    <s v="fermin.navaridas@unirioja.es"/>
    <n v="3"/>
    <n v="3"/>
    <n v="504"/>
    <s v="PROFESOR TITULAR UNIVERSIDAD"/>
    <s v="C01"/>
    <s v="TIEMPO COMPLETO"/>
    <s v="2016-11-26 00:00:00.0"/>
    <s v="null"/>
    <s v="DF100332"/>
    <s v="PROFESOR TITULAR DE UNIVERSIDAD"/>
    <s v="R115"/>
    <x v="2"/>
    <n v="215"/>
    <s v="DIDÁCTICA Y ORGANIZACIÓN ESCOLAR"/>
  </r>
  <r>
    <x v="27"/>
    <n v="16509812"/>
    <x v="6"/>
    <n v="5148"/>
    <s v="5148G"/>
    <s v="GRUPO-A"/>
    <s v="Juego, deporte e innovación en el aula"/>
    <s v="GG"/>
    <s v="GRUPO GRANDE"/>
    <s v="5148G"/>
    <s v="GG de Juego, deporte e innovación en el aula"/>
    <s v="GRUPO-A"/>
    <s v="GG de Juego, deporte e innovación en el aula"/>
    <s v="2S"/>
    <n v="16509812"/>
    <s v="LOZA"/>
    <s v="OLAVE"/>
    <s v="EDMUNDO"/>
    <s v="LOZA OLAVE, EDMUNDO"/>
    <x v="0"/>
    <x v="0"/>
    <x v="0"/>
    <m/>
    <m/>
    <s v="edloza"/>
    <s v="edmundo.loza@unirioja.es"/>
    <n v="2"/>
    <n v="2"/>
    <n v="504"/>
    <s v="PROFESOR TITULAR UNIVERSIDAD"/>
    <s v="01A"/>
    <s v="TIEMPO COMPLETO AMPLIADO"/>
    <s v="2012-09-01 00:00:00.0"/>
    <s v="null"/>
    <s v="DF31336"/>
    <s v="TITULAR DE UNIVERSIDAD"/>
    <s v="R115"/>
    <x v="2"/>
    <n v="187"/>
    <s v="DIDÁCTICA DE LA EXPRESIÓN CORPORAL"/>
  </r>
  <r>
    <x v="27"/>
    <n v="40310935"/>
    <x v="6"/>
    <n v="5148"/>
    <s v="5148G"/>
    <s v="GRUPO-A"/>
    <s v="Juego, deporte e innovación en el aula"/>
    <s v="GG"/>
    <s v="GRUPO GRANDE"/>
    <s v="5148G"/>
    <s v="GG de Juego, deporte e innovación en el aula"/>
    <s v="GRUPO-A"/>
    <s v="GG de Juego, deporte e innovación en el aula"/>
    <s v="2S"/>
    <n v="40310935"/>
    <s v="DALMAU"/>
    <s v="TORRES"/>
    <s v="JOSEP MARÍA"/>
    <s v="DALMAU TORRES, JOSEP MARÍA"/>
    <x v="0"/>
    <x v="0"/>
    <x v="0"/>
    <m/>
    <m/>
    <s v="jodalmau"/>
    <s v="jose-maria.dalmau@unirioja.es"/>
    <n v="1"/>
    <n v="1"/>
    <n v="534"/>
    <s v="CONTRATADO DOCTOR -TIPO 1"/>
    <s v="C01"/>
    <s v="TIEMPO COMPLETO"/>
    <s v="2012-10-31 00:00:00.0"/>
    <s v="null"/>
    <s v="LD100297"/>
    <s v="CONTRATADA DOCTOR"/>
    <s v="R115"/>
    <x v="2"/>
    <n v="187"/>
    <s v="DIDÁCTICA DE LA EXPRESIÓN CORPORAL"/>
  </r>
  <r>
    <x v="27"/>
    <n v="78871077"/>
    <x v="6"/>
    <n v="5149"/>
    <s v="5149G"/>
    <s v="GRUPO-A"/>
    <s v="Aprendizaje en el aula basado en proyectos"/>
    <s v="GG"/>
    <s v="GRUPO GRANDE"/>
    <s v="5149G"/>
    <s v="GG de Aprendizaje en el aula basado en proyectos"/>
    <s v="GRUPO-A"/>
    <s v="GG de Aprendizaje en el aula basado en proyectos"/>
    <s v="1S"/>
    <n v="78871077"/>
    <s v="PÉREZ DE ALBÉNIZ"/>
    <s v="ITURRIAGA"/>
    <s v="ALICIA"/>
    <s v="PÉREZ DE ALBÉNIZ ITURRIAGA, ALICIA"/>
    <x v="0"/>
    <x v="0"/>
    <x v="0"/>
    <m/>
    <m/>
    <s v="alperei"/>
    <s v="alicia.perez@unirioja.es"/>
    <n v="3"/>
    <n v="3"/>
    <n v="504"/>
    <s v="PROFESOR TITULAR UNIVERSIDAD"/>
    <s v="01R"/>
    <s v="TIEMPO COMPLETO REDUCIDO"/>
    <s v="2017-09-15 00:00:00.0"/>
    <s v="null"/>
    <s v="DF100181"/>
    <s v="TITULAR DE UNIVERSIDAD"/>
    <s v="R115"/>
    <x v="2"/>
    <n v="735"/>
    <s v="PSICOLOGÍA EVOLUTIVA Y DE LA EDUCACIÓN"/>
  </r>
  <r>
    <x v="27"/>
    <n v="16567689"/>
    <x v="6"/>
    <n v="5150"/>
    <s v="5150G"/>
    <s v="GRUPO-A"/>
    <s v="Tecnologías y adaptaciones de acceso para alumnos con necesidades educativas especiales"/>
    <s v="GG"/>
    <s v="GRUPO GRANDE"/>
    <s v="5150G"/>
    <s v="GG de Tecnologías y adaptaciones de acceso para alumnos con necesidades edu"/>
    <s v="GRUPO-A"/>
    <s v="GG de Tecnologías y adaptaciones de acceso para alumnos con necesidades edu"/>
    <s v="1S"/>
    <n v="16567689"/>
    <s v="SÁENZ DE CABEZÓN"/>
    <s v="IRIGARAY"/>
    <s v="EDUARDO"/>
    <s v="SÁENZ DE CABEZÓN IRIGARAY, EDUARDO"/>
    <x v="0"/>
    <x v="0"/>
    <x v="0"/>
    <m/>
    <m/>
    <s v="esaenz-d"/>
    <s v="eduardo.saenz-de-cabezon@unirioja.es"/>
    <n v="1.5"/>
    <n v="1.5"/>
    <n v="504"/>
    <s v="PROFESOR TITULAR UNIVERSIDAD"/>
    <s v="C01"/>
    <s v="TIEMPO COMPLETO"/>
    <s v="2018-12-18 00:00:00.0"/>
    <s v="null"/>
    <s v="DF100367"/>
    <s v="PROFESOR TITULAR DE UNIVERSIDAD"/>
    <s v="R111"/>
    <x v="7"/>
    <n v="570"/>
    <s v="LENGUAJES Y SISTEMAS INFORMÁTICOS"/>
  </r>
  <r>
    <x v="27"/>
    <n v="71639421"/>
    <x v="6"/>
    <n v="5151"/>
    <s v="5151G"/>
    <s v="GRUPO-A"/>
    <s v="Diseños de investigación y análisis estadístico aplicados a la educación"/>
    <s v="GG"/>
    <s v="GRUPO GRANDE"/>
    <s v="5151G"/>
    <s v="GG de Diseños de investig. y análisis estadístico aplicados a la educación"/>
    <s v="GRUPO-A"/>
    <s v="GG de Diseños de investig. y análisis estadístico aplicados a la educación"/>
    <s v="1S"/>
    <n v="71639421"/>
    <s v="FONSECA"/>
    <s v="PEDRERO"/>
    <s v="EDUARDO"/>
    <s v="FONSECA PEDRERO, EDUARDO"/>
    <x v="0"/>
    <x v="0"/>
    <x v="0"/>
    <m/>
    <m/>
    <s v="edfonsec"/>
    <s v="eduardo.fonseca@unirioja.es"/>
    <n v="2"/>
    <n v="2"/>
    <n v="504"/>
    <s v="PROFESOR TITULAR UNIVERSIDAD"/>
    <s v="C01"/>
    <s v="TIEMPO COMPLETO"/>
    <s v="2011-09-01 00:00:00.0"/>
    <s v="null"/>
    <s v="DF100295"/>
    <s v="PROFESOR TITULAR DE UNIVERSIDAD"/>
    <s v="R115"/>
    <x v="2"/>
    <n v="735"/>
    <s v="PSICOLOGÍA EVOLUTIVA Y DE LA EDUCACIÓN"/>
  </r>
  <r>
    <x v="27"/>
    <n v="16561261"/>
    <x v="6"/>
    <n v="5152"/>
    <s v="5152G"/>
    <s v="GRUPO-A"/>
    <s v="Metodología observacional en la escuela"/>
    <s v="GG"/>
    <s v="GRUPO GRANDE"/>
    <s v="5152G"/>
    <s v="GG de Metodología observacional en la escuela"/>
    <s v="GRUPO-A"/>
    <s v="GG de Metodología observacional en la escuela"/>
    <s v="1S"/>
    <n v="16561261"/>
    <s v="LAPRESA"/>
    <s v="AJAMIL"/>
    <s v="DANIEL"/>
    <s v="LAPRESA AJAMIL, DANIEL"/>
    <x v="0"/>
    <x v="0"/>
    <x v="0"/>
    <m/>
    <m/>
    <s v="dalapres"/>
    <s v="daniel.lapresa@unirioja.es"/>
    <n v="2"/>
    <n v="2"/>
    <n v="504"/>
    <s v="PROFESOR TITULAR UNIVERSIDAD"/>
    <s v="C01"/>
    <s v="TIEMPO COMPLETO"/>
    <s v="2014-09-15 00:00:00.0"/>
    <s v="null"/>
    <s v="DF100092"/>
    <s v="PROFESOR TITULAR DE UNIVERSIDAD"/>
    <s v="R115"/>
    <x v="2"/>
    <n v="187"/>
    <s v="DIDÁCTICA DE LA EXPRESIÓN CORPORAL"/>
  </r>
  <r>
    <x v="27"/>
    <n v="73587035"/>
    <x v="6"/>
    <n v="5153"/>
    <s v="5153G"/>
    <s v="GRUPO-A"/>
    <s v="Prevención e interv. en las dificultades de aprend. de las matemáticas en la escuela infantil y prim"/>
    <s v="GG"/>
    <s v="GRUPO GRANDE"/>
    <s v="5153G"/>
    <s v="GG de Prevención e interv. en las dificultades de aprend. de las matemática"/>
    <s v="GRUPO-A"/>
    <s v="GG de Prevención e interv. en las dificultades de aprend. de las matemática"/>
    <s v="1S"/>
    <n v="73587035"/>
    <s v="RIBERA"/>
    <s v="PUCHADES"/>
    <s v="JUAN MIGUEL"/>
    <s v="RIBERA PUCHADES, JUAN MIGUEL"/>
    <x v="1"/>
    <x v="0"/>
    <x v="0"/>
    <m/>
    <m/>
    <s v="juribera"/>
    <s v="juan-miguel.ribera@unirioja.es"/>
    <n v="3"/>
    <n v="3"/>
    <n v="504"/>
    <s v="PROFESOR TITULAR UNIVERSIDAD"/>
    <s v="C01"/>
    <s v="TIEMPO COMPLETO"/>
    <s v="2017-09-15 00:00:00.0"/>
    <s v="null"/>
    <s v="DF100341"/>
    <s v="PROFEESOR TITULAR DE UNIVERSIDAD"/>
    <s v="R111"/>
    <x v="7"/>
    <n v="200"/>
    <s v="DIDÁCTICA DE LA MATEMÁTICA"/>
  </r>
  <r>
    <x v="27"/>
    <n v="16546617"/>
    <x v="6"/>
    <n v="5155"/>
    <s v="5155G"/>
    <s v="GRUPO-A"/>
    <s v="El aula bilingüe en la escuela inclusiva"/>
    <s v="GG"/>
    <s v="GRUPO GRANDE"/>
    <s v="5155G"/>
    <s v="GG de El aula bilingüe en la escuela inclusiva"/>
    <s v="GRUPO-A"/>
    <s v="GG de El aula bilingüe en la escuela inclusiva"/>
    <s v="1S"/>
    <n v="16546617"/>
    <s v="BARRERAS"/>
    <s v="GÓMEZ"/>
    <s v="MARÍA ASUNCIÓN"/>
    <s v="BARRERAS GÓMEZ, MARÍA ASUNCIÓN"/>
    <x v="1"/>
    <x v="0"/>
    <x v="0"/>
    <m/>
    <m/>
    <s v="mabarrer"/>
    <s v="asuncion.barreras@unirioja.es"/>
    <n v="3"/>
    <n v="3"/>
    <n v="504"/>
    <s v="PROFESOR TITULAR UNIVERSIDAD"/>
    <s v="C01"/>
    <s v="TIEMPO COMPLETO"/>
    <s v="2017-09-15 00:00:00.0"/>
    <s v="null"/>
    <s v="DF31707"/>
    <s v="PROFESOR TITULAR DE UNIVERSIDAD"/>
    <s v="R107"/>
    <x v="6"/>
    <n v="345"/>
    <s v="FILOLOGÍA INGLESA"/>
  </r>
  <r>
    <x v="27"/>
    <n v="72786271"/>
    <x v="6"/>
    <n v="5156"/>
    <s v="5156G"/>
    <s v="GRUPO-A"/>
    <s v="Competencias para la inserción laboral en educación"/>
    <s v="GG"/>
    <s v="GRUPO GRANDE"/>
    <s v="5156G"/>
    <s v="GG de Competencias para la inserción laboral en educación"/>
    <s v="GRUPO-A"/>
    <s v="GG de Competencias para la inserción laboral en educación"/>
    <s v="1S"/>
    <n v="72786271"/>
    <s v="MONTAÑÉS"/>
    <s v="MURO"/>
    <s v="MARÍA PILAR"/>
    <s v="MONTAÑÉS MURO, MARÍA PILAR"/>
    <x v="0"/>
    <x v="0"/>
    <x v="1"/>
    <m/>
    <m/>
    <s v="mamontan"/>
    <s v="maria-pilar.montanes@unirioja.es"/>
    <n v="3"/>
    <n v="3"/>
    <n v="536"/>
    <s v="PROFESOR INTERINO"/>
    <s v="C01"/>
    <s v="TIEMPO COMPLETO"/>
    <s v="2012-09-01 00:00:00.0"/>
    <s v="null"/>
    <s v="PI100845"/>
    <s v="PROFESOR CONTRATADO INTERINO"/>
    <s v="R115"/>
    <x v="2"/>
    <n v="740"/>
    <s v="PSICOLOGÍA SOCIAL"/>
  </r>
  <r>
    <x v="28"/>
    <n v="16539010"/>
    <x v="6"/>
    <n v="5159"/>
    <s v="5159G"/>
    <s v="GRUPO-A"/>
    <s v="Métodos cuantitativos y estadísticos de investigación en Humanidades"/>
    <s v="GG"/>
    <s v="GRUPO GRANDE"/>
    <s v="5159G"/>
    <s v="GG de Métodos cuantitativos y estadísticos de investigación en Humanidades"/>
    <s v="GRUPO-A"/>
    <s v="GG de Métodos cuantitativos y estadísticos de investigación en Humanidades"/>
    <s v="1S"/>
    <n v="16539010"/>
    <s v="RUIZ"/>
    <s v="FLAÑO"/>
    <s v="PURIFICACIÓN"/>
    <s v="RUIZ FLAÑO, PURIFICACIÓN"/>
    <x v="1"/>
    <x v="0"/>
    <x v="0"/>
    <m/>
    <m/>
    <s v="puruiz"/>
    <s v="purificacion.ruiz@unirioja.es"/>
    <n v="0"/>
    <n v="0"/>
    <n v="504"/>
    <s v="PROFESOR TITULAR UNIVERSIDAD"/>
    <s v="01R"/>
    <s v="TIEMPO COMPLETO REDUCIDO"/>
    <s v="2017-09-15 00:00:00.0"/>
    <s v="null"/>
    <s v="DF3369"/>
    <s v="PROFESOR TITULAR DE UNIVERSIDAD"/>
    <s v="R114"/>
    <x v="3"/>
    <n v="430"/>
    <s v="GEOGRAFÍA FÍSICA"/>
  </r>
  <r>
    <x v="28"/>
    <n v="29127998"/>
    <x v="6"/>
    <n v="5159"/>
    <s v="5159G"/>
    <s v="GRUPO-A"/>
    <s v="Métodos cuantitativos y estadísticos de investigación en Humanidades"/>
    <s v="GG"/>
    <s v="GRUPO GRANDE"/>
    <s v="5159G"/>
    <s v="GG de Métodos cuantitativos y estadísticos de investigación en Humanidades"/>
    <s v="GRUPO-A"/>
    <s v="GG de Métodos cuantitativos y estadísticos de investigación en Humanidades"/>
    <s v="1S"/>
    <n v="29127998"/>
    <s v="LÓPEZ"/>
    <s v="VICENTE"/>
    <s v="MANUEL"/>
    <s v="LÓPEZ VICENTE, MANUEL"/>
    <x v="1"/>
    <x v="0"/>
    <x v="0"/>
    <m/>
    <m/>
    <s v="malopev"/>
    <s v="manuel.lopezv@unirioja.es"/>
    <n v="3"/>
    <n v="3"/>
    <n v="536"/>
    <s v="PROFESOR INTERINO"/>
    <s v="P06"/>
    <s v="TIEMPO PARCIAL (6+6 HORAS)"/>
    <s v="2018-10-08 00:00:00.0"/>
    <s v="2019-09-14 00:00:00.0"/>
    <s v="PI101440"/>
    <s v="PROFESOR CONTRATADO INTERINO"/>
    <s v="R114"/>
    <x v="3"/>
    <n v="10"/>
    <s v="ANÁLISIS GEOGRÁFICO REGIONAL"/>
  </r>
  <r>
    <x v="28"/>
    <n v="16535879"/>
    <x v="6"/>
    <n v="5160"/>
    <s v="5160G"/>
    <s v="GRUPO-A"/>
    <s v="Tecnologías de la información y la comunicación y Humanidades digitales"/>
    <s v="GG"/>
    <s v="GRUPO GRANDE"/>
    <s v="5160G"/>
    <s v="GG de Tecnologías de la información y la comunicación y Humanidades digital"/>
    <s v="GRUPO-A"/>
    <s v="GG de Tecnologías de la información y la comunicación y Humanidades digital"/>
    <s v="1S"/>
    <n v="16535879"/>
    <s v="IÑARREA"/>
    <s v="LAS HERAS"/>
    <s v="IGNACIO"/>
    <s v="IÑARREA LAS HERAS, IGNACIO"/>
    <x v="1"/>
    <x v="0"/>
    <x v="0"/>
    <m/>
    <m/>
    <s v="iinarrea"/>
    <s v="ignacio.inarrea@unirioja.es"/>
    <n v="3"/>
    <n v="3"/>
    <n v="500"/>
    <s v="CATEDRATICO DE UNIVERSIDAD"/>
    <s v="C01"/>
    <s v="TIEMPO COMPLETO"/>
    <s v="2017-12-18 00:00:00.0"/>
    <s v="null"/>
    <s v="DF100353"/>
    <s v="CATEDRÁTICO DE UNIVERSIDAD"/>
    <s v="R107"/>
    <x v="6"/>
    <n v="335"/>
    <s v="FILOLOGÍA FRANCESA"/>
  </r>
  <r>
    <x v="28"/>
    <n v="16519554"/>
    <x v="6"/>
    <n v="5161"/>
    <s v="5161G"/>
    <s v="GRUPO-A"/>
    <s v="Claves de interpretación cultural de los textos"/>
    <s v="GG"/>
    <s v="GRUPO GRANDE"/>
    <s v="5161G"/>
    <s v="GG de Claves de interpretación cultural de los textos"/>
    <s v="GRUPO-A"/>
    <s v="GG de Claves de interpretación cultural de los textos"/>
    <s v="2S"/>
    <n v="16519554"/>
    <s v="MURO"/>
    <s v="MUNILLA"/>
    <s v="MIGUEL ANGEL"/>
    <s v="MURO MUNILLA, MIGUEL ANGEL"/>
    <x v="1"/>
    <x v="0"/>
    <x v="0"/>
    <m/>
    <m/>
    <s v="mimuro"/>
    <s v="miguel-angel.muro@unirioja.es"/>
    <n v="1.5"/>
    <n v="1.5"/>
    <n v="500"/>
    <s v="CATEDRATICO DE UNIVERSIDAD"/>
    <s v="C01"/>
    <s v="TIEMPO COMPLETO"/>
    <s v="2017-12-12 00:00:00.0"/>
    <s v="null"/>
    <s v="DF100350"/>
    <s v="CATEDRÁTICO DE UNIVERSIDAD"/>
    <s v="R106"/>
    <x v="5"/>
    <n v="796"/>
    <s v="TEORÍA DE LA LITERATURA Y LITERATURA COMPARADA"/>
  </r>
  <r>
    <x v="28"/>
    <n v="16578573"/>
    <x v="6"/>
    <n v="5161"/>
    <s v="5161G"/>
    <s v="GRUPO-A"/>
    <s v="Claves de interpretación cultural de los textos"/>
    <s v="GG"/>
    <s v="GRUPO GRANDE"/>
    <s v="5161G"/>
    <s v="GG de Claves de interpretación cultural de los textos"/>
    <s v="GRUPO-A"/>
    <s v="GG de Claves de interpretación cultural de los textos"/>
    <s v="2S"/>
    <n v="16578573"/>
    <s v="PEÑA"/>
    <s v="CERVEL"/>
    <s v="MARÍA SANDRA"/>
    <s v="PEÑA CERVEL, MARÍA SANDRA"/>
    <x v="0"/>
    <x v="0"/>
    <x v="0"/>
    <m/>
    <m/>
    <s v="mapenac"/>
    <s v="sandra.pena@unirioja.es"/>
    <n v="1"/>
    <n v="1"/>
    <n v="504"/>
    <s v="PROFESOR TITULAR UNIVERSIDAD"/>
    <s v="01R"/>
    <s v="TIEMPO COMPLETO REDUCIDO"/>
    <s v="2017-09-15 00:00:00.0"/>
    <s v="null"/>
    <s v="DF31712"/>
    <s v="PROFESOR TITULAR DE UNIVERSIDAD"/>
    <s v="R107"/>
    <x v="6"/>
    <n v="345"/>
    <s v="FILOLOGÍA INGLESA"/>
  </r>
  <r>
    <x v="28"/>
    <n v="72692212"/>
    <x v="6"/>
    <n v="5161"/>
    <s v="5161G"/>
    <s v="GRUPO-A"/>
    <s v="Claves de interpretación cultural de los textos"/>
    <s v="GG"/>
    <s v="GRUPO GRANDE"/>
    <s v="5161G"/>
    <s v="GG de Claves de interpretación cultural de los textos"/>
    <s v="GRUPO-A"/>
    <s v="GG de Claves de interpretación cultural de los textos"/>
    <s v="2S"/>
    <n v="72692212"/>
    <s v="IZA"/>
    <s v="ERVITI"/>
    <s v="ANEIDER"/>
    <s v="IZA ERVITI, ANEIDER"/>
    <x v="0"/>
    <x v="0"/>
    <x v="0"/>
    <m/>
    <m/>
    <s v="aniza"/>
    <s v="aneider.izae@unirioja.es"/>
    <n v="0.5"/>
    <n v="0.5"/>
    <n v="536"/>
    <s v="PROFESOR INTERINO"/>
    <s v="C01"/>
    <s v="TIEMPO COMPLETO"/>
    <s v="2015-12-22 00:00:00.0"/>
    <s v="null"/>
    <s v="PI101034"/>
    <s v="PROFESOR CONTRATADO INTERINO"/>
    <s v="R107"/>
    <x v="6"/>
    <n v="345"/>
    <s v="FILOLOGÍA INGLESA"/>
  </r>
  <r>
    <x v="28"/>
    <n v="16525052"/>
    <x v="6"/>
    <n v="5162"/>
    <s v="5162G"/>
    <s v="GRUPO-A"/>
    <s v="Técnicas avanzadas de expresión y comunicación para el ámbito académico"/>
    <s v="GG"/>
    <s v="GRUPO GRANDE"/>
    <s v="5162G"/>
    <s v="GG de Técnicas avanzadas de expresión y comunicación para el ámbito a"/>
    <s v="GRUPO-A"/>
    <s v="GG de Técnicas avanzadas de expresión y comunicación para el"/>
    <s v="2S"/>
    <n v="16525052"/>
    <s v="BALMASEDA"/>
    <s v="MAESTU"/>
    <s v="ENRIQUE"/>
    <s v="BALMASEDA MAESTU, ENRIQUE"/>
    <x v="0"/>
    <x v="0"/>
    <x v="0"/>
    <m/>
    <m/>
    <s v="enbalmas"/>
    <s v="enrique.balmaseda@unirioja.es"/>
    <n v="1.5"/>
    <n v="1.5"/>
    <n v="504"/>
    <s v="PROFESOR TITULAR UNIVERSIDAD"/>
    <s v="01A"/>
    <s v="TIEMPO COMPLETO AMPLIADO"/>
    <s v="2018-09-17 00:00:00.0"/>
    <s v="null"/>
    <s v="DF100331"/>
    <s v="PROFESOR TITULAR DE UNIVERSIDAD"/>
    <s v="R106"/>
    <x v="5"/>
    <n v="567"/>
    <s v="LENGUA ESPAÑOLA"/>
  </r>
  <r>
    <x v="28"/>
    <n v="16570999"/>
    <x v="6"/>
    <n v="5162"/>
    <s v="5162G"/>
    <s v="GRUPO-A"/>
    <s v="Técnicas avanzadas de expresión y comunicación para el ámbito académico"/>
    <s v="GG"/>
    <s v="GRUPO GRANDE"/>
    <s v="5162G"/>
    <s v="GG de Técnicas avanzadas de expresión y comunicación para el ámbito a"/>
    <s v="GRUPO-A"/>
    <s v="GG de Técnicas avanzadas de expresión y comunicación para el"/>
    <s v="2S"/>
    <n v="16570999"/>
    <s v="TERRAZAS"/>
    <s v="GALLEGO"/>
    <s v="MELANIA"/>
    <s v="TERRAZAS GALLEGO, MELANIA"/>
    <x v="0"/>
    <x v="0"/>
    <x v="0"/>
    <m/>
    <m/>
    <s v="mterraza"/>
    <s v="melania.terrazas@unirioja.es"/>
    <n v="1.5"/>
    <n v="1.5"/>
    <n v="504"/>
    <s v="PROFESOR TITULAR UNIVERSIDAD"/>
    <s v="C01"/>
    <s v="TIEMPO COMPLETO"/>
    <s v="2016-11-26 00:00:00.0"/>
    <s v="null"/>
    <s v="DF100334"/>
    <s v="PROFESOR TITULAR DE UNIVERSIDAD"/>
    <s v="R107"/>
    <x v="6"/>
    <n v="345"/>
    <s v="FILOLOGÍA INGLESA"/>
  </r>
  <r>
    <x v="28"/>
    <n v="33425722"/>
    <x v="6"/>
    <n v="5163"/>
    <s v="5163G"/>
    <s v="GRUPO-A"/>
    <s v="Fuentes para la investigación en Humanidades"/>
    <s v="GG"/>
    <s v="GRUPO GRANDE"/>
    <s v="5163G"/>
    <s v="GG de Fuentes para la investigación en Humanidades"/>
    <s v="GRUPO-A"/>
    <s v="GG de Fuentes para la investigación en Humanidades"/>
    <s v="1S"/>
    <n v="33425722"/>
    <s v="ANDUEZA"/>
    <s v="UNANUA"/>
    <s v="Mª DEL PILAR"/>
    <s v="ANDUEZA UNANUA, Mª DEL PILAR"/>
    <x v="0"/>
    <x v="0"/>
    <x v="0"/>
    <m/>
    <m/>
    <s v="mdanduez"/>
    <s v="m-del-pilar.andueza@unirioja.es"/>
    <n v="1.5"/>
    <n v="1.5"/>
    <n v="504"/>
    <s v="PROFESOR TITULAR UNIVERSIDAD"/>
    <s v="C01"/>
    <s v="TIEMPO COMPLETO"/>
    <s v="2017-09-15 00:00:00.0"/>
    <s v="null"/>
    <s v="DF100343"/>
    <s v="PROFESOR TITULAR DE UNIVERSIDAD"/>
    <s v="R114"/>
    <x v="3"/>
    <n v="465"/>
    <s v="HISTORIA DEL ARTE"/>
  </r>
  <r>
    <x v="28"/>
    <n v="16539110"/>
    <x v="6"/>
    <n v="5164"/>
    <s v="5164G"/>
    <s v="GRUPO-A"/>
    <s v="Literaturas en inglés y cultura visual"/>
    <s v="GG"/>
    <s v="GRUPO GRANDE"/>
    <s v="5164G"/>
    <s v="GG de Literaturas en inglés y cultura visual"/>
    <s v="GRUPO-A"/>
    <s v="GG de Literaturas en inglés y cultura visual"/>
    <s v="1S"/>
    <n v="16539110"/>
    <s v="HERNÁEZ"/>
    <s v="LERENA"/>
    <s v="MARÍA JESÚS"/>
    <s v="HERNÁEZ LERENA, MARÍA JESÚS"/>
    <x v="0"/>
    <x v="0"/>
    <x v="0"/>
    <m/>
    <m/>
    <s v="mjhernae"/>
    <s v="mariaj.hernaez@unirioja.es"/>
    <n v="3"/>
    <n v="3"/>
    <n v="504"/>
    <s v="PROFESOR TITULAR UNIVERSIDAD"/>
    <s v="01R"/>
    <s v="TIEMPO COMPLETO REDUCIDO"/>
    <s v="2017-09-15 00:00:00.0"/>
    <s v="null"/>
    <s v="DF31691"/>
    <s v="TITULAR DE UNIVERSIDAD"/>
    <s v="R107"/>
    <x v="6"/>
    <n v="345"/>
    <s v="FILOLOGÍA INGLESA"/>
  </r>
  <r>
    <x v="28"/>
    <n v="9398535"/>
    <x v="6"/>
    <n v="5165"/>
    <s v="5165G"/>
    <s v="GRUPO-A"/>
    <s v="Estrategias de identidad en la literatura y el cine en lengua inglesa"/>
    <s v="GG"/>
    <s v="GRUPO GRANDE"/>
    <s v="5165G"/>
    <s v="GG de Estrategias de identidad en la literatura y el cine en lengua inglesa"/>
    <s v="GRUPO-A"/>
    <s v="GG de Estrategias de identidad en la literatura y el cine en lengua inglesa"/>
    <s v="1S"/>
    <n v="9398535"/>
    <s v="DÍAZ"/>
    <s v="CUESTA"/>
    <s v="JOSÉ"/>
    <s v="DÍAZ CUESTA, JOSÉ"/>
    <x v="1"/>
    <x v="0"/>
    <x v="0"/>
    <m/>
    <m/>
    <s v="josediaz"/>
    <s v="jose.diaz-cuesta@unirioja.es"/>
    <n v="1"/>
    <n v="1"/>
    <n v="534"/>
    <s v="CONTRATADO DOCTOR -TIPO 1"/>
    <s v="C01"/>
    <s v="TIEMPO COMPLETO"/>
    <s v="2012-02-03 00:00:00.0"/>
    <s v="null"/>
    <s v="DF32499"/>
    <s v="CONTRATADO DOCTOR"/>
    <s v="R107"/>
    <x v="6"/>
    <n v="345"/>
    <s v="FILOLOGÍA INGLESA"/>
  </r>
  <r>
    <x v="28"/>
    <n v="13748929"/>
    <x v="6"/>
    <n v="5165"/>
    <s v="5165G"/>
    <s v="GRUPO-A"/>
    <s v="Estrategias de identidad en la literatura y el cine en lengua inglesa"/>
    <s v="GG"/>
    <s v="GRUPO GRANDE"/>
    <s v="5165G"/>
    <s v="GG de Estrategias de identidad en la literatura y el cine en lengua inglesa"/>
    <s v="GRUPO-A"/>
    <s v="GG de Estrategias de identidad en la literatura y el cine en lengua inglesa"/>
    <s v="1S"/>
    <n v="13748929"/>
    <s v="VILLAR"/>
    <s v="FLOR"/>
    <s v="CARLOS JOSÉ"/>
    <s v="VILLAR FLOR, CARLOS JOSÉ"/>
    <x v="1"/>
    <x v="0"/>
    <x v="0"/>
    <m/>
    <m/>
    <s v="cavillar"/>
    <s v="carlos.villar@unirioja.es"/>
    <n v="1"/>
    <n v="1"/>
    <n v="504"/>
    <s v="PROFESOR TITULAR UNIVERSIDAD"/>
    <s v="C01"/>
    <s v="TIEMPO COMPLETO"/>
    <s v="2014-09-15 00:00:00.0"/>
    <s v="null"/>
    <s v="DF31687"/>
    <s v="TITULAR DE UNIVERSIDAD"/>
    <s v="R107"/>
    <x v="6"/>
    <n v="345"/>
    <s v="FILOLOGÍA INGLESA"/>
  </r>
  <r>
    <x v="28"/>
    <n v="16557120"/>
    <x v="6"/>
    <n v="5165"/>
    <s v="5165G"/>
    <s v="GRUPO-A"/>
    <s v="Estrategias de identidad en la literatura y el cine en lengua inglesa"/>
    <s v="GG"/>
    <s v="GRUPO GRANDE"/>
    <s v="5165G"/>
    <s v="GG de Estrategias de identidad en la literatura y el cine en lengua inglesa"/>
    <s v="GRUPO-A"/>
    <s v="GG de Estrategias de identidad en la literatura y el cine en lengua inglesa"/>
    <s v="1S"/>
    <n v="16557120"/>
    <s v="ASENSIO"/>
    <s v="ARÓSTEGUI"/>
    <s v="MARÍA DEL MAR"/>
    <s v="ASENSIO ARÓSTEGUI, MARÍA DEL MAR"/>
    <x v="0"/>
    <x v="0"/>
    <x v="0"/>
    <m/>
    <m/>
    <s v="masensio"/>
    <s v="mar.asensio@unirioja.es"/>
    <n v="1"/>
    <n v="1"/>
    <n v="504"/>
    <s v="PROFESOR TITULAR UNIVERSIDAD"/>
    <s v="C01"/>
    <s v="TIEMPO COMPLETO"/>
    <s v="2018-12-24 00:00:00.0"/>
    <s v="null"/>
    <s v="DF100364"/>
    <s v="PROFESOR TITULAR DE UNIVERSIDAD"/>
    <s v="R107"/>
    <x v="6"/>
    <n v="345"/>
    <s v="FILOLOGÍA INGLESA"/>
  </r>
  <r>
    <x v="28"/>
    <n v="16546617"/>
    <x v="6"/>
    <n v="5166"/>
    <s v="5166G"/>
    <s v="GRUPO-A"/>
    <s v="Traducción literaria inglés-español/español-inglés"/>
    <s v="GG"/>
    <s v="GRUPO GRANDE"/>
    <s v="5166G"/>
    <s v="GG de Traducción literaria inglés-español/español-inglés"/>
    <s v="GRUPO-A"/>
    <s v="GG de Traducción literaria inglés-español/español-inglés"/>
    <s v="1S"/>
    <n v="16546617"/>
    <s v="BARRERAS"/>
    <s v="GÓMEZ"/>
    <s v="MARÍA ASUNCIÓN"/>
    <s v="BARRERAS GÓMEZ, MARÍA ASUNCIÓN"/>
    <x v="1"/>
    <x v="0"/>
    <x v="0"/>
    <m/>
    <m/>
    <s v="mabarrer"/>
    <s v="asuncion.barreras@unirioja.es"/>
    <n v="1.5"/>
    <n v="1.5"/>
    <n v="504"/>
    <s v="PROFESOR TITULAR UNIVERSIDAD"/>
    <s v="C01"/>
    <s v="TIEMPO COMPLETO"/>
    <s v="2017-09-15 00:00:00.0"/>
    <s v="null"/>
    <s v="DF31707"/>
    <s v="PROFESOR TITULAR DE UNIVERSIDAD"/>
    <s v="R107"/>
    <x v="6"/>
    <n v="345"/>
    <s v="FILOLOGÍA INGLESA"/>
  </r>
  <r>
    <x v="28"/>
    <n v="16583327"/>
    <x v="6"/>
    <n v="5166"/>
    <s v="5166G"/>
    <s v="GRUPO-A"/>
    <s v="Traducción literaria inglés-español/español-inglés"/>
    <s v="GG"/>
    <s v="GRUPO GRANDE"/>
    <s v="5166G"/>
    <s v="GG de Traducción literaria inglés-español/español-inglés"/>
    <s v="GRUPO-A"/>
    <s v="GG de Traducción literaria inglés-español/español-inglés"/>
    <s v="1S"/>
    <n v="16583327"/>
    <s v="FLORES"/>
    <s v="MORENO"/>
    <s v="CRISTINA"/>
    <s v="FLORES MORENO, CRISTINA"/>
    <x v="1"/>
    <x v="0"/>
    <x v="0"/>
    <m/>
    <m/>
    <s v="criflormore"/>
    <s v="cristina.flores@unirioja.es"/>
    <n v="1.5"/>
    <n v="1.5"/>
    <n v="504"/>
    <s v="PROFESOR TITULAR UNIVERSIDAD"/>
    <s v="C01"/>
    <s v="TIEMPO COMPLETO"/>
    <s v="2018-11-26 00:00:00.0"/>
    <s v="null"/>
    <s v="DF100363"/>
    <s v="PROFESOR TITULAR DE UNIVERSIDAD"/>
    <s v="R107"/>
    <x v="6"/>
    <n v="345"/>
    <s v="FILOLOGÍA INGLESA"/>
  </r>
  <r>
    <x v="28"/>
    <n v="16568247"/>
    <x v="6"/>
    <n v="5167"/>
    <s v="5167G"/>
    <s v="GRUPO-A"/>
    <s v="Lengua inglesa y cognición"/>
    <s v="GG"/>
    <s v="GRUPO GRANDE"/>
    <s v="5167G"/>
    <s v="GG de Lengua inglesa y cognición"/>
    <s v="GRUPO-A"/>
    <s v="GG de Lengua inglesa y cognición"/>
    <s v="1S"/>
    <n v="16568247"/>
    <s v="PÉREZ"/>
    <s v="HERNÁNDEZ"/>
    <s v="MARÍA LORENA"/>
    <s v="PÉREZ HERNÁNDEZ, MARÍA LORENA"/>
    <x v="0"/>
    <x v="0"/>
    <x v="0"/>
    <m/>
    <m/>
    <s v="loperez"/>
    <s v="lorena.perez@unirioja.es"/>
    <n v="3"/>
    <n v="3"/>
    <n v="504"/>
    <s v="PROFESOR TITULAR UNIVERSIDAD"/>
    <s v="01R"/>
    <s v="TIEMPO COMPLETO REDUCIDO"/>
    <s v="2016-09-15 00:00:00.0"/>
    <s v="null"/>
    <s v="DF100072"/>
    <s v="PROFESOR TITULAR DE UNIVERSIDAD"/>
    <s v="R107"/>
    <x v="6"/>
    <n v="345"/>
    <s v="FILOLOGÍA INGLESA"/>
  </r>
  <r>
    <x v="28"/>
    <n v="16535060"/>
    <x v="6"/>
    <n v="5168"/>
    <s v="5168G"/>
    <s v="GRUPO-A"/>
    <s v="Semántica y pragmática de la Lengua inglesa"/>
    <s v="GG"/>
    <s v="GRUPO GRANDE"/>
    <s v="5168G"/>
    <s v="GG de Semántica y pragmática de la Lengua inglesa"/>
    <s v="GRUPO-A"/>
    <s v="GG de Semántica y pragmática de la Lengua inglesa"/>
    <s v="1S"/>
    <n v="16535060"/>
    <s v="RUIZ DE MENDOZA"/>
    <s v="IBÁÑEZ"/>
    <s v="FRANCISCO JOSÉ"/>
    <s v="RUIZ DE MENDOZA IBÁÑEZ, FRANCISCO JOSÉ"/>
    <x v="0"/>
    <x v="0"/>
    <x v="0"/>
    <m/>
    <m/>
    <s v="franruiz"/>
    <s v="francisco.ruizdemendoza@unirioja.es"/>
    <n v="1.5"/>
    <n v="1.5"/>
    <n v="500"/>
    <s v="CATEDRATICO DE UNIVERSIDAD"/>
    <s v="01R"/>
    <s v="TIEMPO COMPLETO REDUCIDO"/>
    <s v="2016-09-15 00:00:00.0"/>
    <s v="null"/>
    <s v="DF31674"/>
    <s v="CATEDRÁTICO DE UNIVERSIDAD"/>
    <s v="R107"/>
    <x v="6"/>
    <n v="345"/>
    <s v="FILOLOGÍA INGLESA"/>
  </r>
  <r>
    <x v="28"/>
    <n v="17718016"/>
    <x v="6"/>
    <n v="5169"/>
    <s v="5169G"/>
    <s v="GRUPO-A"/>
    <s v="Inglés antiguo: análisis lingüístico y textual"/>
    <s v="GG"/>
    <s v="GRUPO GRANDE"/>
    <s v="5169G"/>
    <s v="GG de Inglés antiguo: análisis lingüístico y textual"/>
    <s v="GRUPO-A"/>
    <s v="GG de Inglés antiguo: análisis lingüístico y textual"/>
    <s v="1S"/>
    <n v="17718016"/>
    <s v="MARTÍN"/>
    <s v="ARISTA"/>
    <s v="FRANCISCO J."/>
    <s v="MARTÍN ARISTA, FRANCISCO J."/>
    <x v="1"/>
    <x v="0"/>
    <x v="0"/>
    <m/>
    <m/>
    <s v="jamartin"/>
    <s v="javier.martin@unirioja.es"/>
    <n v="3"/>
    <n v="3"/>
    <n v="500"/>
    <s v="CATEDRATICO DE UNIVERSIDAD"/>
    <s v="01R"/>
    <s v="TIEMPO COMPLETO REDUCIDO"/>
    <s v="2018-09-17 00:00:00.0"/>
    <s v="null"/>
    <s v="DF100327"/>
    <s v="CATEDRÁTICO DE UNIVERSIDAD"/>
    <s v="R107"/>
    <x v="6"/>
    <n v="345"/>
    <s v="FILOLOGÍA INGLESA"/>
  </r>
  <r>
    <x v="28"/>
    <n v="16498683"/>
    <x v="6"/>
    <n v="5170"/>
    <s v="5170G"/>
    <s v="GRUPO-A"/>
    <s v="Adquisición del léxico en inglés como lengua extranjera"/>
    <s v="GG"/>
    <s v="GRUPO GRANDE"/>
    <s v="5170G"/>
    <s v="GG de Adquisición del léxico en inglés como lengua extranjera"/>
    <s v="GRUPO-A"/>
    <s v="GG de Adquisición del léxico en inglés como lengua extranjera"/>
    <s v="1S"/>
    <n v="16498683"/>
    <s v="JIMÉNEZ"/>
    <s v="CATALÁN"/>
    <s v="ROSA MARÍA"/>
    <s v="JIMÉNEZ CATALÁN, ROSA MARÍA"/>
    <x v="1"/>
    <x v="0"/>
    <x v="0"/>
    <m/>
    <m/>
    <s v="rmjimene"/>
    <s v="rosa.jimenez@unirioja.es"/>
    <n v="3"/>
    <n v="3"/>
    <n v="500"/>
    <s v="CATEDRATICO DE UNIVERSIDAD"/>
    <s v="01R"/>
    <s v="TIEMPO COMPLETO REDUCIDO"/>
    <s v="2016-04-15 00:00:00.0"/>
    <s v="null"/>
    <s v="DF100328"/>
    <s v="CATEDRÁTICO DE UNIVERSIDAD"/>
    <s v="R107"/>
    <x v="6"/>
    <n v="345"/>
    <s v="FILOLOGÍA INGLESA"/>
  </r>
  <r>
    <x v="28"/>
    <n v="73152016"/>
    <x v="6"/>
    <n v="5171"/>
    <s v="5171G"/>
    <s v="GRUPO-A"/>
    <s v="Retórica y análisis del discurso"/>
    <s v="GG"/>
    <s v="GRUPO GRANDE"/>
    <s v="5171G"/>
    <s v="GG de Retórica y análisis del discurso"/>
    <s v="GRUPO-A"/>
    <s v="GG de Retórica y análisis del discurso"/>
    <s v="1S"/>
    <n v="73152016"/>
    <s v="CABALLERO"/>
    <s v="LÓPEZ"/>
    <s v="JOSÉ ANTONIO"/>
    <s v="CABALLERO LÓPEZ, JOSÉ ANTONIO"/>
    <x v="0"/>
    <x v="0"/>
    <x v="0"/>
    <m/>
    <m/>
    <s v="jcaballe"/>
    <s v="antonio.caballero@unirioja.es"/>
    <n v="3"/>
    <n v="3"/>
    <n v="500"/>
    <s v="CATEDRATICO DE UNIVERSIDAD"/>
    <s v="01R"/>
    <s v="TIEMPO COMPLETO REDUCIDO"/>
    <s v="2016-11-12 00:00:00.0"/>
    <s v="null"/>
    <s v="DF100337"/>
    <s v="CATEDRÁTICO DE UNIVERSIDAD"/>
    <s v="R106"/>
    <x v="5"/>
    <n v="340"/>
    <s v="FILOLOGÍA GRIEGA"/>
  </r>
  <r>
    <x v="28"/>
    <n v="70865948"/>
    <x v="6"/>
    <n v="5172"/>
    <s v="5172G"/>
    <s v="GRUPO-A"/>
    <s v="Bilingüismo, biculturalismo y sociedad"/>
    <s v="GG"/>
    <s v="GRUPO GRANDE"/>
    <s v="5172G"/>
    <s v="GG de Bilingüismo, biculturalismo y sociedad"/>
    <s v="GRUPO-A"/>
    <s v="GG de Bilingüismo, biculturalismo y sociedad"/>
    <s v="1S"/>
    <n v="70865948"/>
    <s v="FASLA"/>
    <s v="FERNÁNDEZ"/>
    <s v="DALILA"/>
    <s v="FASLA FERNÁNDEZ, DALILA"/>
    <x v="1"/>
    <x v="0"/>
    <x v="0"/>
    <m/>
    <m/>
    <s v="dafasla"/>
    <s v="dalila.fasla@unirioja.es"/>
    <n v="3"/>
    <n v="3"/>
    <n v="504"/>
    <s v="PROFESOR TITULAR UNIVERSIDAD"/>
    <s v="01A"/>
    <s v="TIEMPO COMPLETO AMPLIADO"/>
    <s v="2012-09-01 00:00:00.0"/>
    <s v="null"/>
    <s v="DF100036"/>
    <s v="PROFESOR TITULAR DE UNIVERSIDAD"/>
    <s v="R106"/>
    <x v="5"/>
    <n v="575"/>
    <s v="LINGÜÍSTICA GENERAL"/>
  </r>
  <r>
    <x v="28"/>
    <n v="13059875"/>
    <x v="6"/>
    <n v="5174"/>
    <s v="5174G"/>
    <s v="GRUPO-A"/>
    <s v="La novela picaresca española: revisión crítica"/>
    <s v="GG"/>
    <s v="GRUPO GRANDE"/>
    <s v="5174G"/>
    <s v="GG de La novela picaresca española: revisión crítica"/>
    <s v="GRUPO-A"/>
    <s v="GG de La novela picaresca española: revisión crítica"/>
    <s v="1S"/>
    <n v="13059875"/>
    <s v="BRAVO"/>
    <s v="VEGA"/>
    <s v="JULIAN TOMÁS"/>
    <s v="BRAVO VEGA, JULIAN TOMÁS"/>
    <x v="1"/>
    <x v="0"/>
    <x v="0"/>
    <m/>
    <m/>
    <s v="jubravo"/>
    <s v="julian.bravo@unirioja.es"/>
    <n v="3"/>
    <n v="3"/>
    <n v="504"/>
    <s v="PROFESOR TITULAR UNIVERSIDAD"/>
    <s v="01A"/>
    <s v="TIEMPO COMPLETO AMPLIADO"/>
    <s v="2012-09-01 00:00:00.0"/>
    <s v="null"/>
    <s v="DF31545"/>
    <s v="TITULAR DE UNIVERSIDAD"/>
    <s v="R106"/>
    <x v="5"/>
    <n v="583"/>
    <s v="LITERATURA ESPAÑOLA"/>
  </r>
  <r>
    <x v="28"/>
    <n v="1085841"/>
    <x v="6"/>
    <n v="5175"/>
    <s v="5175G"/>
    <s v="GRUPO-A"/>
    <s v="El Romanticismo en el teatro español"/>
    <s v="GG"/>
    <s v="GRUPO GRANDE"/>
    <s v="5175G"/>
    <s v="GG de El Romanticismo en el teatro español"/>
    <s v="GRUPO-A"/>
    <s v="GG de El Romanticismo en el teatro español"/>
    <s v="1S"/>
    <n v="1085841"/>
    <s v="DOMÍNGUEZ"/>
    <s v="MATITO"/>
    <s v="FRANCISCO"/>
    <s v="DOMÍNGUEZ MATITO, FRANCISCO"/>
    <x v="1"/>
    <x v="0"/>
    <x v="0"/>
    <m/>
    <m/>
    <s v="frdoming"/>
    <s v="fd.matito@unirioja.es"/>
    <n v="1"/>
    <n v="1"/>
    <n v="500"/>
    <s v="CATEDRATICO DE UNIVERSIDAD"/>
    <s v="C01"/>
    <s v="TIEMPO COMPLETO"/>
    <s v="2018-09-17 00:00:00.0"/>
    <s v="null"/>
    <s v="DF100351"/>
    <s v="CATEDRÁTICO DE UNIVERSIDAD"/>
    <s v="R106"/>
    <x v="5"/>
    <n v="583"/>
    <s v="LITERATURA ESPAÑOLA"/>
  </r>
  <r>
    <x v="28"/>
    <n v="34798214"/>
    <x v="6"/>
    <n v="5175"/>
    <s v="5175G"/>
    <s v="GRUPO-A"/>
    <s v="El Romanticismo en el teatro español"/>
    <s v="GG"/>
    <s v="GRUPO GRANDE"/>
    <s v="5175G"/>
    <s v="GG de El Romanticismo en el teatro español"/>
    <s v="GRUPO-A"/>
    <s v="GG de El Romanticismo en el teatro español"/>
    <s v="1S"/>
    <n v="34798214"/>
    <s v="MARTÍNEZ"/>
    <s v="LÓPEZ"/>
    <s v="Mª ISABEL"/>
    <s v="MARTÍNEZ LÓPEZ, Mª ISABEL"/>
    <x v="0"/>
    <x v="0"/>
    <x v="0"/>
    <m/>
    <m/>
    <s v="mamartlop"/>
    <s v="maribel.martinez@unirioja.es"/>
    <n v="2"/>
    <n v="2"/>
    <n v="504"/>
    <s v="PROFESOR TITULAR UNIVERSIDAD"/>
    <s v="C01"/>
    <s v="TIEMPO COMPLETO"/>
    <s v="2018-11-26 00:00:00.0"/>
    <s v="null"/>
    <s v="DF31547"/>
    <s v="PROFESOR TITULAR DE UNIVERSIDAD"/>
    <s v="R106"/>
    <x v="5"/>
    <n v="583"/>
    <s v="LITERATURA ESPAÑOLA"/>
  </r>
  <r>
    <x v="28"/>
    <n v="16512623"/>
    <x v="6"/>
    <n v="5176"/>
    <s v="5176G"/>
    <s v="GRUPO-A"/>
    <s v="Exilio y literatura en la España del siglo XX"/>
    <s v="GG"/>
    <s v="GRUPO GRANDE"/>
    <s v="5176G"/>
    <s v="GG de Exilio y literatura en la España del siglo XX"/>
    <s v="GRUPO-A"/>
    <s v="GG de Exilio y literatura en la España del siglo XX"/>
    <s v="1S"/>
    <n v="16512623"/>
    <s v="GONZÁLEZ DE GARAY"/>
    <s v="FERNÁNDEZ"/>
    <s v="MARÍA TERESA"/>
    <s v="GONZÁLEZ DE GARAY FERNÁNDEZ, MARÍA TERESA"/>
    <x v="0"/>
    <x v="0"/>
    <x v="0"/>
    <m/>
    <m/>
    <s v="tdgaray"/>
    <s v="teresa.gonzalez@unirioja.es"/>
    <n v="3"/>
    <n v="3"/>
    <n v="504"/>
    <s v="PROFESOR TITULAR UNIVERSIDAD"/>
    <s v="01R"/>
    <s v="TIEMPO COMPLETO REDUCIDO"/>
    <s v="2013-09-01 00:00:00.0"/>
    <s v="null"/>
    <s v="DF31546"/>
    <s v="TITULAR DE UNIVERSIDAD"/>
    <s v="R106"/>
    <x v="5"/>
    <n v="583"/>
    <s v="LITERATURA ESPAÑOLA"/>
  </r>
  <r>
    <x v="28"/>
    <n v="16536532"/>
    <x v="6"/>
    <n v="5178"/>
    <s v="5178G"/>
    <s v="GRUPO-A"/>
    <s v="Arqueología prehistórica y de la Antigüedad"/>
    <s v="GG"/>
    <s v="GRUPO GRANDE"/>
    <s v="5178G"/>
    <s v="GG de Arqueología prehistórica y de la Antigüedad"/>
    <s v="GRUPO-A"/>
    <s v="GG de Arqueología prehistórica y de la Antigüedad"/>
    <s v="1S"/>
    <n v="16536532"/>
    <s v="CASTILLO"/>
    <s v="PASCUAL"/>
    <s v="MARÍA JOSEFA"/>
    <s v="CASTILLO PASCUAL, MARÍA JOSEFA"/>
    <x v="0"/>
    <x v="0"/>
    <x v="0"/>
    <m/>
    <m/>
    <s v="mjcasti"/>
    <s v="mariajose.castillo@unirioja.es"/>
    <n v="3"/>
    <n v="3"/>
    <n v="504"/>
    <s v="PROFESOR TITULAR UNIVERSIDAD"/>
    <s v="C01"/>
    <s v="TIEMPO COMPLETO"/>
    <s v="2015-09-15 00:00:00.0"/>
    <s v="null"/>
    <s v="DF3402"/>
    <s v="TITULAR DE UNIVERSIDAD"/>
    <s v="R114"/>
    <x v="3"/>
    <n v="445"/>
    <s v="HISTORIA ANTIGUA"/>
  </r>
  <r>
    <x v="28"/>
    <n v="13103464"/>
    <x v="6"/>
    <n v="5179"/>
    <s v="5179G"/>
    <s v="GRUPO-A"/>
    <s v="Patrimonio histórico y documental de la Edad Media"/>
    <s v="GG"/>
    <s v="GRUPO GRANDE"/>
    <s v="5179G"/>
    <s v="GG de Patrimonio histórico y documental de la Edad Media"/>
    <s v="GRUPO-A"/>
    <s v="GG de Patrimonio histórico y documental de la Edad Media"/>
    <s v="1S"/>
    <n v="13103464"/>
    <s v="ÁLVAREZ"/>
    <s v="BORGE"/>
    <s v="IGNACIO"/>
    <s v="ÁLVAREZ BORGE, IGNACIO"/>
    <x v="0"/>
    <x v="0"/>
    <x v="0"/>
    <m/>
    <m/>
    <s v="ialvarez"/>
    <s v="ignacio.alvarez@unirioja.es"/>
    <n v="3"/>
    <n v="3"/>
    <n v="500"/>
    <s v="CATEDRATICO DE UNIVERSIDAD"/>
    <s v="01R"/>
    <s v="TIEMPO COMPLETO REDUCIDO"/>
    <s v="2017-12-04 00:00:00.0"/>
    <s v="null"/>
    <s v="DF100348"/>
    <s v="CATEDRÁTICO DE UNIVERSIDAD"/>
    <s v="R114"/>
    <x v="3"/>
    <n v="485"/>
    <s v="HISTORIA MEDIEVAL"/>
  </r>
  <r>
    <x v="28"/>
    <n v="16499934"/>
    <x v="6"/>
    <n v="5180"/>
    <s v="5180G"/>
    <s v="GRUPO-A"/>
    <s v="Patrimonio histórico y documental de la Edad Moderna"/>
    <s v="GG"/>
    <s v="GRUPO GRANDE"/>
    <s v="5180G"/>
    <s v="GG de Patrimonio histórico y documental de la Edad Moderna"/>
    <s v="GRUPO-A"/>
    <s v="GG de Patrimonio histórico y documental de la Edad Moderna"/>
    <s v="1S"/>
    <n v="16499934"/>
    <s v="GÓMEZ"/>
    <s v="URDÁÑEZ"/>
    <s v="JOSÉ LUIS"/>
    <s v="GÓMEZ URDÁÑEZ, JOSÉ LUIS"/>
    <x v="1"/>
    <x v="0"/>
    <x v="0"/>
    <m/>
    <m/>
    <s v="jlgomez"/>
    <s v="jose-luis.gomez@unirioja.es"/>
    <n v="3"/>
    <n v="3"/>
    <n v="500"/>
    <s v="CATEDRATICO DE UNIVERSIDAD"/>
    <s v="C01"/>
    <s v="TIEMPO COMPLETO"/>
    <s v="2017-09-15 00:00:00.0"/>
    <s v="null"/>
    <s v="DF3518"/>
    <s v="CATEDRÁTICO DE UNIVERSIDAD"/>
    <s v="R114"/>
    <x v="3"/>
    <n v="490"/>
    <s v="HISTORIA MODERNA"/>
  </r>
  <r>
    <x v="28"/>
    <n v="16528324"/>
    <x v="6"/>
    <n v="5181"/>
    <s v="5181G"/>
    <s v="GRUPO-A"/>
    <s v="Patrimonio histórico y documental de la Edad Contemporánea"/>
    <s v="GG"/>
    <s v="GRUPO GRANDE"/>
    <s v="5181G"/>
    <s v="GG de Patrimonio histórico y documental de la Edad Contemporánea"/>
    <s v="GRUPO-A"/>
    <s v="GG de Patrimonio histórico y documental de la Edad Contemporánea"/>
    <s v="1S"/>
    <n v="16528324"/>
    <s v="NAVAJAS"/>
    <s v="ZUBELDÍA"/>
    <s v="CARLOS"/>
    <s v="NAVAJAS ZUBELDÍA, CARLOS"/>
    <x v="1"/>
    <x v="0"/>
    <x v="0"/>
    <m/>
    <m/>
    <s v="canavaja"/>
    <s v="carlos.navajas@unirioja.es"/>
    <n v="3"/>
    <n v="3"/>
    <n v="504"/>
    <s v="PROFESOR TITULAR UNIVERSIDAD"/>
    <s v="C01"/>
    <s v="TIEMPO COMPLETO"/>
    <s v="2018-12-18 00:00:00.0"/>
    <s v="null"/>
    <s v="DF100370"/>
    <s v="PROFESOR TITULAR DE UNIVERSIDAD"/>
    <s v="R114"/>
    <x v="3"/>
    <n v="450"/>
    <s v="HISTORIA CONTEMPORÁNEA"/>
  </r>
  <r>
    <x v="28"/>
    <n v="25475404"/>
    <x v="6"/>
    <n v="5183"/>
    <s v="5183G"/>
    <s v="GRUPO-A"/>
    <s v="Nuevas técnicas aplicadas al análisis del patrimonio territorial"/>
    <s v="GG"/>
    <s v="GRUPO GRANDE"/>
    <s v="5183G"/>
    <s v="GG de Nuevas técnicas aplicadas al análisis del patrimonio territorial"/>
    <s v="GRUPO-A"/>
    <s v="GG de Nuevas técnicas aplicadas al análisis del patrimonio territorial"/>
    <s v="1S"/>
    <n v="25475404"/>
    <s v="LANA-RENAULT"/>
    <s v="MONREAL"/>
    <s v="NOEMÍ SOLANGE"/>
    <s v="LANA-RENAULT MONREAL, NOEMÍ SOLANGE"/>
    <x v="1"/>
    <x v="0"/>
    <x v="0"/>
    <m/>
    <m/>
    <s v="nolanare"/>
    <s v="noemi-solange.lana-renault@unirioja.es"/>
    <n v="3"/>
    <n v="3"/>
    <n v="536"/>
    <s v="PROFESOR INTERINO"/>
    <s v="C01"/>
    <s v="TIEMPO COMPLETO"/>
    <s v="2018-09-17 00:00:00.0"/>
    <s v="null"/>
    <s v="PI101388"/>
    <s v="PROFESOR CONTRATADO INTERINO"/>
    <s v="R114"/>
    <x v="3"/>
    <n v="10"/>
    <s v="ANÁLISIS GEOGRÁFICO REGIONAL"/>
  </r>
  <r>
    <x v="27"/>
    <n v="16538859"/>
    <x v="6"/>
    <n v="5188"/>
    <s v="5188G"/>
    <s v="GRUPO-A"/>
    <s v="Prácticas externas I"/>
    <s v="GG"/>
    <s v="GRUPO GRANDE"/>
    <s v="5188G"/>
    <s v="GG de Prácticas externas I"/>
    <s v="GRUPO-A"/>
    <s v="GG de Prácticas externas I"/>
    <s v="2S"/>
    <n v="16538859"/>
    <s v="ARANA"/>
    <s v="IDIAQUEZ"/>
    <s v="JAVIER SABINO"/>
    <s v="ARANA IDIAQUEZ, JAVIER SABINO"/>
    <x v="1"/>
    <x v="0"/>
    <x v="1"/>
    <m/>
    <m/>
    <s v="jaarana"/>
    <s v="xabier.arana@unirioja.es"/>
    <n v="0.6"/>
    <n v="0.6"/>
    <n v="536"/>
    <s v="PROFESOR INTERINO"/>
    <s v="C01"/>
    <s v="TIEMPO COMPLETO"/>
    <s v="2018-09-17 00:00:00.0"/>
    <s v="null"/>
    <s v="PI101399"/>
    <s v="PROFESOR CONTRATADO INTERINO"/>
    <s v="R115"/>
    <x v="2"/>
    <n v="735"/>
    <s v="PSICOLOGÍA EVOLUTIVA Y DE LA EDUCACIÓN"/>
  </r>
  <r>
    <x v="27"/>
    <n v="42819023"/>
    <x v="6"/>
    <n v="5188"/>
    <s v="5188G"/>
    <s v="GRUPO-A"/>
    <s v="Prácticas externas I"/>
    <s v="GG"/>
    <s v="GRUPO GRANDE"/>
    <s v="5188G"/>
    <s v="GG de Prácticas externas I"/>
    <s v="GRUPO-A"/>
    <s v="GG de Prácticas externas I"/>
    <s v="2S"/>
    <n v="42819023"/>
    <s v="URRACA"/>
    <s v="MARTÍNEZ"/>
    <s v="MARÍA LUZ"/>
    <s v="URRACA MARTÍNEZ, MARÍA LUZ"/>
    <x v="0"/>
    <x v="0"/>
    <x v="0"/>
    <m/>
    <m/>
    <s v="maurraca"/>
    <s v="maria-luz.urraca@unirioja.es"/>
    <n v="0.4"/>
    <n v="0.4"/>
    <n v="536"/>
    <s v="PROFESOR INTERINO"/>
    <s v="C01"/>
    <s v="TIEMPO COMPLETO"/>
    <s v="2012-09-01 00:00:00.0"/>
    <s v="null"/>
    <s v="PI100843"/>
    <s v="PROFESOR CONTRATADO INTERINO"/>
    <s v="R115"/>
    <x v="2"/>
    <n v="735"/>
    <s v="PSICOLOGÍA EVOLUTIVA Y DE LA EDUCACIÓN"/>
  </r>
  <r>
    <x v="27"/>
    <n v="72692212"/>
    <x v="6"/>
    <n v="5188"/>
    <s v="5188G"/>
    <s v="GRUPO-A"/>
    <s v="Prácticas externas I"/>
    <s v="GG"/>
    <s v="GRUPO GRANDE"/>
    <s v="5188G"/>
    <s v="GG de Prácticas externas I"/>
    <s v="GRUPO-A"/>
    <s v="GG de Prácticas externas I"/>
    <s v="2S"/>
    <n v="72692212"/>
    <s v="IZA"/>
    <s v="ERVITI"/>
    <s v="ANEIDER"/>
    <s v="IZA ERVITI, ANEIDER"/>
    <x v="0"/>
    <x v="0"/>
    <x v="0"/>
    <m/>
    <m/>
    <s v="aniza"/>
    <s v="aneider.izae@unirioja.es"/>
    <n v="0.4"/>
    <n v="0.4"/>
    <n v="536"/>
    <s v="PROFESOR INTERINO"/>
    <s v="C01"/>
    <s v="TIEMPO COMPLETO"/>
    <s v="2015-12-22 00:00:00.0"/>
    <s v="null"/>
    <s v="PI101034"/>
    <s v="PROFESOR CONTRATADO INTERINO"/>
    <s v="R107"/>
    <x v="6"/>
    <n v="345"/>
    <s v="FILOLOGÍA INGLESA"/>
  </r>
  <r>
    <x v="29"/>
    <n v="16607692"/>
    <x v="6"/>
    <n v="5195"/>
    <s v="5195G"/>
    <s v="GRUPO-A"/>
    <s v="Estrategias de internacionalización para el sector vitivinícola"/>
    <s v="GG"/>
    <s v="GRUPO GRANDE"/>
    <s v="5195G"/>
    <s v="GG de Estrategias de internacionalización para el sector vinícola"/>
    <s v="GRUPO-A"/>
    <s v="GG de Estrategias de internacionalización para el sector vinícola"/>
    <s v="1S"/>
    <n v="16607692"/>
    <s v="CLAVEL"/>
    <s v="SAN EMETERIO"/>
    <s v="MÓNICA"/>
    <s v="CLAVEL SAN EMETERIO, MÓNICA"/>
    <x v="1"/>
    <x v="0"/>
    <x v="0"/>
    <m/>
    <m/>
    <s v="moclavel"/>
    <s v="monica.clavel-san@unirioja.es"/>
    <n v="1.8"/>
    <n v="1.8"/>
    <n v="536"/>
    <s v="PROFESOR INTERINO"/>
    <s v="C01"/>
    <s v="TIEMPO COMPLETO"/>
    <s v="2019-01-19 00:00:00.0"/>
    <s v="null"/>
    <s v="PI101353"/>
    <s v="PROFESOR CONTRATADO INTERINO TC"/>
    <s v="R104"/>
    <x v="0"/>
    <n v="95"/>
    <s v="COMERCIALIZACIÓN E INVESTIGACIÓN DE MERCADOS"/>
  </r>
  <r>
    <x v="29"/>
    <n v="16507414"/>
    <x v="6"/>
    <n v="5196"/>
    <s v="5196G"/>
    <s v="GRUPO-A"/>
    <s v="Dirección estratégica"/>
    <s v="GG"/>
    <s v="GRUPO GRANDE"/>
    <s v="5196G"/>
    <s v="GG de Dirección estratégica"/>
    <s v="GRUPO-A"/>
    <s v="GG de Dirección estratégica"/>
    <s v="1S"/>
    <n v="16507414"/>
    <s v="SAINZ"/>
    <s v="OCHOA"/>
    <s v="ALBERTO"/>
    <s v="SAINZ OCHOA, ALBERTO"/>
    <x v="1"/>
    <x v="0"/>
    <x v="0"/>
    <m/>
    <m/>
    <s v="alsainz"/>
    <s v="alberto.sainz@unirioja.es"/>
    <n v="1.8"/>
    <n v="1.8"/>
    <n v="504"/>
    <s v="PROFESOR TITULAR UNIVERSIDAD"/>
    <s v="01A"/>
    <s v="TIEMPO COMPLETO AMPLIADO"/>
    <s v="2012-09-01 00:00:00.0"/>
    <s v="null"/>
    <s v="DF31301"/>
    <s v="TITULAR DE UNIVERSIDAD"/>
    <s v="R104"/>
    <x v="0"/>
    <n v="650"/>
    <s v="ORGANIZACIÓN DE EMPRESAS"/>
  </r>
  <r>
    <x v="29"/>
    <n v="18033042"/>
    <x v="6"/>
    <n v="5197"/>
    <s v="5197G"/>
    <s v="GRUPO-A"/>
    <s v="Análisis económico-financiero en las empresas del sector vitivinícola"/>
    <s v="GG"/>
    <s v="GRUPO GRANDE"/>
    <s v="5197G"/>
    <s v="GG de Análisis económico-financiero en las empresas del sector vitivinícola"/>
    <s v="GRUPO-A"/>
    <s v="GG de Análisis económico-financiero en las empresas del sector vitivinícola"/>
    <s v="1S"/>
    <n v="18033042"/>
    <s v="BLANCO"/>
    <s v="PASCUAL"/>
    <s v="LUIS"/>
    <s v="BLANCO PASCUAL, LUIS"/>
    <x v="0"/>
    <x v="0"/>
    <x v="0"/>
    <m/>
    <m/>
    <s v="lublanco"/>
    <s v="luis.blanco@unirioja.es"/>
    <n v="1.5"/>
    <n v="1.5"/>
    <n v="534"/>
    <s v="CONTRATADO DOCTOR -TIPO 1"/>
    <s v="C01"/>
    <s v="TIEMPO COMPLETO"/>
    <s v="2011-07-29 00:00:00.0"/>
    <s v="null"/>
    <s v="PI100783"/>
    <s v="PROFESOR CONTRATADO DOCTOR"/>
    <s v="R104"/>
    <x v="0"/>
    <n v="230"/>
    <s v="ECONOMÍA FINANCIERA Y CONTABILIDAD"/>
  </r>
  <r>
    <x v="29"/>
    <n v="16547433"/>
    <x v="6"/>
    <n v="5198"/>
    <s v="5198G"/>
    <s v="GRUPO-A"/>
    <s v="Instrumentos de comunicación comercial para el sector vitivinícola"/>
    <s v="GG"/>
    <s v="GRUPO GRANDE"/>
    <s v="5198G"/>
    <s v="GG de Instrumentos de comunicación comercial para el sector vitivinícola"/>
    <s v="GRUPO-A"/>
    <s v="GG de Instrumentos de comunicación comercial para el sector vitivinícola"/>
    <s v="1S"/>
    <n v="16547433"/>
    <s v="OLARTE"/>
    <s v="PASCUAL"/>
    <s v="Mª CRISTINA"/>
    <s v="OLARTE PASCUAL, Mª CRISTINA"/>
    <x v="0"/>
    <x v="0"/>
    <x v="0"/>
    <m/>
    <m/>
    <s v="m-olarte"/>
    <s v="cristina.olarte@unirioja.es"/>
    <n v="1.3"/>
    <n v="1.3"/>
    <n v="504"/>
    <s v="PROFESOR TITULAR UNIVERSIDAD"/>
    <s v="C01"/>
    <s v="TIEMPO COMPLETO"/>
    <s v="2017-09-15 00:00:00.0"/>
    <s v="null"/>
    <s v="DF100194"/>
    <s v="PROFESOR TITULAR DE UNIVERSIDAD"/>
    <s v="R104"/>
    <x v="0"/>
    <n v="95"/>
    <s v="COMERCIALIZACIÓN E INVESTIGACIÓN DE MERCADOS"/>
  </r>
  <r>
    <x v="29"/>
    <n v="16563058"/>
    <x v="6"/>
    <n v="5198"/>
    <s v="5198G"/>
    <s v="GRUPO-A"/>
    <s v="Instrumentos de comunicación comercial para el sector vitivinícola"/>
    <s v="GG"/>
    <s v="GRUPO GRANDE"/>
    <s v="5198G"/>
    <s v="GG de Instrumentos de comunicación comercial para el sector vitivinícola"/>
    <s v="GRUPO-A"/>
    <s v="GG de Instrumentos de comunicación comercial para el sector vitivinícola"/>
    <s v="1S"/>
    <n v="16563058"/>
    <s v="PELEGRÍN"/>
    <s v="BORONDO"/>
    <s v="JORGE"/>
    <s v="PELEGRÍN BORONDO, JORGE"/>
    <x v="0"/>
    <x v="0"/>
    <x v="0"/>
    <m/>
    <m/>
    <s v="jopelegr"/>
    <s v="jorge.pelegrin@unirioja.es"/>
    <n v="1.3"/>
    <n v="1.3"/>
    <n v="534"/>
    <s v="CONTRATADO DOCTOR -TIPO 1"/>
    <s v="C01"/>
    <s v="TIEMPO COMPLETO"/>
    <s v="2015-04-23 00:00:00.0"/>
    <s v="null"/>
    <s v="LD100612"/>
    <s v="PROFESOR CONTRATADO DOCTOR- TIPO 1"/>
    <s v="R104"/>
    <x v="0"/>
    <n v="95"/>
    <s v="COMERCIALIZACIÓN E INVESTIGACIÓN DE MERCADOS"/>
  </r>
  <r>
    <x v="29"/>
    <n v="7859589"/>
    <x v="6"/>
    <n v="5199"/>
    <s v="5199G"/>
    <s v="GRUPO-A"/>
    <s v="Evaluación sensorial avanzada"/>
    <s v="GG"/>
    <s v="GRUPO GRANDE"/>
    <s v="5199G"/>
    <s v="GG de Evaluación sensorial avanzada"/>
    <s v="GRUPO-A"/>
    <s v="GG de Evaluación sensorial avanzada"/>
    <s v="1S"/>
    <n v="7859589"/>
    <s v="PALACIOS"/>
    <s v="GARCÍA"/>
    <s v="ANTONIO TOMÁS"/>
    <s v="PALACIOS GARCÍA, ANTONIO TOMÁS"/>
    <x v="0"/>
    <x v="0"/>
    <x v="0"/>
    <m/>
    <m/>
    <s v="anpalaga"/>
    <s v="antonio-tomas.palacios@unirioja.es"/>
    <n v="1"/>
    <n v="1"/>
    <n v="532"/>
    <s v="LABORAL DOCENTE-ASOCIADO"/>
    <s v="P06"/>
    <s v="TIEMPO PARCIAL (6+6 HORAS)"/>
    <s v="2015-09-15 00:00:00.0"/>
    <s v="2019-09-14 00:00:00.0"/>
    <s v="PI101016"/>
    <s v="PROFESOR ASOCIADO"/>
    <s v="R101"/>
    <x v="4"/>
    <n v="780"/>
    <s v="TECNOLOGÍA DE ALIMENTOS"/>
  </r>
  <r>
    <x v="29"/>
    <n v="13152345"/>
    <x v="6"/>
    <n v="5199"/>
    <s v="5199L"/>
    <s v="GRUPO-A1"/>
    <s v="Evaluación sensorial avanzada"/>
    <s v="GL"/>
    <s v="GRUPO DE LABORATORIO"/>
    <s v="5199L"/>
    <s v="GL de Evaluación sensorial avanzada"/>
    <s v="GRUPO-A1"/>
    <s v="GL de Evaluación sensorial avanzada"/>
    <s v="1S"/>
    <n v="13152345"/>
    <s v="GONZÁLEZ"/>
    <s v="MARCOS"/>
    <s v="DAVID"/>
    <s v="GONZÁLEZ MARCOS, DAVID"/>
    <x v="1"/>
    <x v="0"/>
    <x v="1"/>
    <m/>
    <m/>
    <s v="davgonzmarc"/>
    <s v="david.gonzalez@unirioja.es"/>
    <n v="1"/>
    <n v="1"/>
    <n v="532"/>
    <s v="LABORAL DOCENTE-ASOCIADO"/>
    <s v="P03"/>
    <s v="TIEMPO PARCIAL (3+3 HORAS)"/>
    <s v="2019-03-02 00:00:00.0"/>
    <s v="2019-09-14 00:00:00.0"/>
    <s v="PI101412"/>
    <s v="PROFESOR ASOCIADO"/>
    <s v="R101"/>
    <x v="4"/>
    <n v="780"/>
    <s v="TECNOLOGÍA DE ALIMENTOS"/>
  </r>
  <r>
    <x v="29"/>
    <n v="7852960"/>
    <x v="6"/>
    <n v="5200"/>
    <s v="5200G"/>
    <s v="GRUPO-A"/>
    <s v="Retos en viticultura"/>
    <s v="GG"/>
    <s v="GRUPO GRANDE"/>
    <s v="5200G"/>
    <s v="GG de Retos de viticultura"/>
    <s v="GRUPO-A"/>
    <s v="GG de Retos de viticultura"/>
    <s v="AN"/>
    <n v="7852960"/>
    <s v="TARDÁGUILA"/>
    <s v="LASO"/>
    <s v="MANUEL JAVIER"/>
    <s v="TARDÁGUILA LASO, MANUEL JAVIER"/>
    <x v="1"/>
    <x v="0"/>
    <x v="0"/>
    <m/>
    <m/>
    <s v="jatardag"/>
    <s v="javier.tardaguila@unirioja.es"/>
    <n v="1.5"/>
    <n v="1.5"/>
    <n v="500"/>
    <s v="CATEDRATICO DE UNIVERSIDAD"/>
    <s v="01R"/>
    <s v="TIEMPO COMPLETO REDUCIDO"/>
    <s v="2018-11-26 00:00:00.0"/>
    <s v="null"/>
    <s v="DF100371"/>
    <s v="CATEDRÁTICO DE UNIVERSIDAD"/>
    <s v="R101"/>
    <x v="4"/>
    <n v="705"/>
    <s v="PRODUCCIÓN VEGETAL"/>
  </r>
  <r>
    <x v="29"/>
    <n v="8797523"/>
    <x v="6"/>
    <n v="5200"/>
    <s v="5200G"/>
    <s v="GRUPO-A"/>
    <s v="Retos en viticultura"/>
    <s v="GG"/>
    <s v="GRUPO GRANDE"/>
    <s v="5200G"/>
    <s v="GG de Retos de viticultura"/>
    <s v="GRUPO-A"/>
    <s v="GG de Retos de viticultura"/>
    <s v="AN"/>
    <n v="8797523"/>
    <s v="NÚÑEZ"/>
    <s v="OLIVERA"/>
    <s v="ENCARNACIÓN"/>
    <s v="NÚÑEZ OLIVERA, ENCARNACIÓN"/>
    <x v="0"/>
    <x v="0"/>
    <x v="0"/>
    <m/>
    <m/>
    <s v="eolivera"/>
    <s v="encarnacion.nunez@unirioja.es"/>
    <n v="0.5"/>
    <n v="0.5"/>
    <s v="A-0500"/>
    <s v="CATEDRATICO DE UNIVERSIDAD"/>
    <s v="01R"/>
    <s v="TIEMPO COMPLETO REDUCIDO"/>
    <s v="2015-09-15 00:00:00.0"/>
    <s v="null"/>
    <s v="DF100277"/>
    <s v="CATEDRÁTICO DE UNIVERSIDAD"/>
    <s v="R101"/>
    <x v="4"/>
    <n v="412"/>
    <s v="FISIOLOGÍA VEGETAL"/>
  </r>
  <r>
    <x v="29"/>
    <n v="16531083"/>
    <x v="6"/>
    <n v="5200"/>
    <s v="5200G"/>
    <s v="GRUPO-A"/>
    <s v="Retos en viticultura"/>
    <s v="GG"/>
    <s v="GRUPO GRANDE"/>
    <s v="5200G"/>
    <s v="GG de Retos de viticultura"/>
    <s v="GRUPO-A"/>
    <s v="GG de Retos de viticultura"/>
    <s v="AN"/>
    <n v="16531083"/>
    <s v="TOMÁS"/>
    <s v="LAS HERAS"/>
    <s v="RAFAEL"/>
    <s v="TOMÁS LAS HERAS, RAFAEL"/>
    <x v="0"/>
    <x v="0"/>
    <x v="0"/>
    <m/>
    <m/>
    <s v="ratomas"/>
    <s v="rafael.tomas@unirioja.es"/>
    <n v="0.5"/>
    <n v="0.5"/>
    <n v="504"/>
    <s v="PROFESOR TITULAR UNIVERSIDAD"/>
    <s v="01R"/>
    <s v="TIEMPO COMPLETO REDUCIDO"/>
    <s v="2017-09-15 00:00:00.0"/>
    <s v="null"/>
    <s v="DF100086"/>
    <s v="TITULAR DE ESCUELA UNIVERSITARIA"/>
    <s v="R101"/>
    <x v="4"/>
    <n v="412"/>
    <s v="FISIOLOGÍA VEGETAL"/>
  </r>
  <r>
    <x v="29"/>
    <n v="16584746"/>
    <x v="6"/>
    <n v="5200"/>
    <s v="5200G"/>
    <s v="GRUPO-A"/>
    <s v="Retos en viticultura"/>
    <s v="GG"/>
    <s v="GRUPO GRANDE"/>
    <s v="5200G"/>
    <s v="GG de Retos de viticultura"/>
    <s v="GRUPO-A"/>
    <s v="GG de Retos de viticultura"/>
    <s v="AN"/>
    <n v="16584746"/>
    <s v="DIAGO"/>
    <s v="SANTAMARÍA"/>
    <s v="MARÍA PAZ"/>
    <s v="DIAGO SANTAMARÍA, MARÍA PAZ"/>
    <x v="1"/>
    <x v="0"/>
    <x v="0"/>
    <m/>
    <m/>
    <s v="madiago"/>
    <s v="maria-paz.diago@unirioja.es"/>
    <n v="1"/>
    <n v="1"/>
    <n v="0"/>
    <s v="DOCTOR"/>
    <n v="0"/>
    <s v="_"/>
    <s v="2016-12-01 00:00:00.0"/>
    <s v="2021-11-30 00:00:00.0"/>
    <s v="D01INVESTIGADOR1"/>
    <s v="ACCESO SISTEMA ESPAÑOL CIENCIA E INNOVACIÓN"/>
    <s v="R101"/>
    <x v="4"/>
    <n v="705"/>
    <s v="PRODUCCIÓN VEGETAL"/>
  </r>
  <r>
    <x v="29"/>
    <n v="16591357"/>
    <x v="6"/>
    <n v="5200"/>
    <s v="5200G"/>
    <s v="GRUPO-A"/>
    <s v="Retos en viticultura"/>
    <s v="GG"/>
    <s v="GRUPO GRANDE"/>
    <s v="5200G"/>
    <s v="GG de Retos de viticultura"/>
    <s v="GRUPO-A"/>
    <s v="GG de Retos de viticultura"/>
    <s v="AN"/>
    <n v="16591357"/>
    <s v="LÓPEZ"/>
    <s v="OCÓN"/>
    <s v="ELENA"/>
    <s v="LÓPEZ OCÓN, ELENA"/>
    <x v="1"/>
    <x v="0"/>
    <x v="1"/>
    <m/>
    <m/>
    <s v="ellopeo"/>
    <s v="elena.lopez@unirioja.es"/>
    <n v="1"/>
    <n v="1"/>
    <n v="536"/>
    <s v="PROFESOR INTERINO"/>
    <s v="P02"/>
    <s v="TIEMPO PARCIAL (2+2 HORAS)"/>
    <s v="2019-02-21 00:00:00.0"/>
    <s v="2019-09-14 00:00:00.0"/>
    <s v="PI101459"/>
    <s v="PROFESOR CONTRATADO INTERINO"/>
    <s v="R101"/>
    <x v="4"/>
    <n v="500"/>
    <s v="INGENIERÍA AGROFORESTAL"/>
  </r>
  <r>
    <x v="29"/>
    <n v="17437495"/>
    <x v="6"/>
    <n v="5200"/>
    <s v="5200R"/>
    <s v="GRUPO-A1"/>
    <s v="Retos en viticultura"/>
    <s v="GR"/>
    <s v="GRUPO REDUCIDO"/>
    <s v="5200R"/>
    <s v="GR de Retos de viticultura"/>
    <s v="GRUPO-A1"/>
    <s v="GR de Retos de viticultura"/>
    <s v="AN"/>
    <n v="17437495"/>
    <s v="MARCO"/>
    <s v="MANCEBÓN"/>
    <s v="VICENTE SANTIAGO"/>
    <s v="MARCO MANCEBÓN, VICENTE SANTIAGO"/>
    <x v="0"/>
    <x v="0"/>
    <x v="0"/>
    <m/>
    <m/>
    <s v="vimarco"/>
    <s v="vicente.marco@unirioja.es"/>
    <n v="1"/>
    <n v="1"/>
    <n v="504"/>
    <s v="PROFESOR TITULAR UNIVERSIDAD"/>
    <s v="01R"/>
    <s v="TIEMPO COMPLETO REDUCIDO"/>
    <s v="2014-09-15 00:00:00.0"/>
    <s v="null"/>
    <s v="DF3157"/>
    <s v="TITULAR DE UNIVERSIDAD"/>
    <s v="R101"/>
    <x v="4"/>
    <n v="705"/>
    <s v="PRODUCCIÓN VEGETAL"/>
  </r>
  <r>
    <x v="29"/>
    <n v="16267404"/>
    <x v="6"/>
    <n v="5201"/>
    <s v="5201G"/>
    <s v="GRUPO-A"/>
    <s v="Retos en enología"/>
    <s v="GG"/>
    <s v="GRUPO GRANDE"/>
    <s v="5201G"/>
    <s v="GG de Retos de enología"/>
    <s v="GRUPO-A"/>
    <s v="GG de Retos de enología"/>
    <s v="AN"/>
    <n v="16267404"/>
    <s v="FERNÁNDEZ"/>
    <s v="ZURBANO"/>
    <s v="MARÍA PURIFIC."/>
    <s v="FERNÁNDEZ ZURBANO, MARÍA PURIFIC."/>
    <x v="1"/>
    <x v="0"/>
    <x v="0"/>
    <m/>
    <m/>
    <s v="pfernan"/>
    <s v="puri.fernandez@unirioja.es"/>
    <n v="0.5"/>
    <n v="0.5"/>
    <n v="504"/>
    <s v="PROFESOR TITULAR UNIVERSIDAD"/>
    <s v="01R"/>
    <s v="TIEMPO COMPLETO REDUCIDO"/>
    <s v="2012-09-01 00:00:00.0"/>
    <s v="null"/>
    <s v="DF32369"/>
    <s v="TITULAR DE UNIVERSIDAD"/>
    <s v="R112"/>
    <x v="8"/>
    <n v="750"/>
    <s v="QUÍMICA ANALÍTICA"/>
  </r>
  <r>
    <x v="29"/>
    <n v="16528703"/>
    <x v="6"/>
    <n v="5201"/>
    <s v="5201G"/>
    <s v="GRUPO-A"/>
    <s v="Retos en enología"/>
    <s v="GG"/>
    <s v="GRUPO GRANDE"/>
    <s v="5201G"/>
    <s v="GG de Retos de enología"/>
    <s v="GRUPO-A"/>
    <s v="GG de Retos de enología"/>
    <s v="AN"/>
    <n v="16528703"/>
    <s v="GUTIÉRREZ"/>
    <s v="VIGUERA"/>
    <s v="ANA ROSA"/>
    <s v="GUTIÉRREZ VIGUERA, ANA ROSA"/>
    <x v="0"/>
    <x v="0"/>
    <x v="0"/>
    <m/>
    <m/>
    <s v="angutivi"/>
    <s v="ana-rosa.gutierrez@unirioja.es"/>
    <n v="1"/>
    <n v="1"/>
    <n v="500"/>
    <s v="CATEDRATICO DE UNIVERSIDAD"/>
    <s v="01R"/>
    <s v="TIEMPO COMPLETO REDUCIDO"/>
    <s v="2018-12-05 00:00:00.0"/>
    <s v="null"/>
    <s v="DF100374"/>
    <s v="CATEDRÁTICO DE UNIVERSIDAD"/>
    <s v="R101"/>
    <x v="4"/>
    <n v="780"/>
    <s v="TECNOLOGÍA DE ALIMENTOS"/>
  </r>
  <r>
    <x v="29"/>
    <n v="16567034"/>
    <x v="6"/>
    <n v="5201"/>
    <s v="5201G"/>
    <s v="GRUPO-A"/>
    <s v="Retos en enología"/>
    <s v="GG"/>
    <s v="GRUPO GRANDE"/>
    <s v="5201G"/>
    <s v="GG de Retos de enología"/>
    <s v="GRUPO-A"/>
    <s v="GG de Retos de enología"/>
    <s v="AN"/>
    <n v="16567034"/>
    <s v="GUADALUPE"/>
    <s v="MÍNGUEZ"/>
    <s v="ZENAIDA"/>
    <s v="GUADALUPE MÍNGUEZ, ZENAIDA"/>
    <x v="1"/>
    <x v="0"/>
    <x v="0"/>
    <m/>
    <m/>
    <s v="zeguadal"/>
    <s v="zenaida.guadalupe@unirioja.es"/>
    <n v="1"/>
    <n v="1"/>
    <n v="504"/>
    <s v="PROFESOR TITULAR UNIVERSIDAD"/>
    <s v="C01"/>
    <s v="TIEMPO COMPLETO"/>
    <s v="2018-12-21 00:00:00.0"/>
    <s v="null"/>
    <s v="DF100361"/>
    <s v="PROFESOR TITULAR DE UNIVERSIDAD"/>
    <s v="R101"/>
    <x v="4"/>
    <n v="780"/>
    <s v="TECNOLOGÍA DE ALIMENTOS"/>
  </r>
  <r>
    <x v="29"/>
    <n v="16580683"/>
    <x v="6"/>
    <n v="5201"/>
    <s v="5201G"/>
    <s v="GRUPO-A"/>
    <s v="Retos en enología"/>
    <s v="GG"/>
    <s v="GRUPO GRANDE"/>
    <s v="5201G"/>
    <s v="GG de Retos de enología"/>
    <s v="GRUPO-A"/>
    <s v="GG de Retos de enología"/>
    <s v="AN"/>
    <n v="16580683"/>
    <s v="LÓPEZ"/>
    <s v="ALFARO"/>
    <s v="ISABEL"/>
    <s v="LÓPEZ ALFARO, ISABEL"/>
    <x v="0"/>
    <x v="0"/>
    <x v="0"/>
    <m/>
    <m/>
    <s v="islopez"/>
    <s v="isabel.lopez@unirioja.es"/>
    <n v="0.5"/>
    <n v="0.5"/>
    <n v="536"/>
    <s v="PROFESOR INTERINO"/>
    <s v="C01"/>
    <s v="TIEMPO COMPLETO"/>
    <s v="2015-09-15 00:00:00.0"/>
    <s v="null"/>
    <s v="PI101014"/>
    <s v="PROFESOR CONTRATADO INTERINO"/>
    <s v="R101"/>
    <x v="4"/>
    <n v="780"/>
    <s v="TECNOLOGÍA DE ALIMENTOS"/>
  </r>
  <r>
    <x v="29"/>
    <n v="16587648"/>
    <x v="6"/>
    <n v="5201"/>
    <s v="5201G"/>
    <s v="GRUPO-A"/>
    <s v="Retos en enología"/>
    <s v="GG"/>
    <s v="GRUPO GRANDE"/>
    <s v="5201G"/>
    <s v="GG de Retos de enología"/>
    <s v="GRUPO-A"/>
    <s v="GG de Retos de enología"/>
    <s v="AN"/>
    <n v="16587648"/>
    <s v="GONZÁLEZ"/>
    <s v="ARENZANA"/>
    <s v="LUCÍA"/>
    <s v="GONZÁLEZ ARENZANA, LUCÍA"/>
    <x v="1"/>
    <x v="0"/>
    <x v="1"/>
    <m/>
    <m/>
    <s v="lugonza"/>
    <s v="lucia.gonzalez@unirioja.es"/>
    <n v="1"/>
    <n v="1"/>
    <n v="536"/>
    <s v="PROFESOR INTERINO"/>
    <s v="P05"/>
    <s v="TIEMPO PARCIAL (5+5 HORAS)"/>
    <s v="2019-03-02 00:00:00.0"/>
    <s v="2019-09-14 00:00:00.0"/>
    <s v="PI101425"/>
    <s v="PROFESOR CONTRATADO INTERINO"/>
    <s v="R101"/>
    <x v="4"/>
    <n v="780"/>
    <s v="TECNOLOGÍA DE ALIMENTOS"/>
  </r>
  <r>
    <x v="29"/>
    <n v="16609248"/>
    <x v="6"/>
    <n v="5201"/>
    <s v="5201R"/>
    <s v="GRUPO-A1"/>
    <s v="Retos en enología"/>
    <s v="GR"/>
    <s v="GRUPO REDUCIDO"/>
    <s v="5201R"/>
    <s v="GR de Retos de enología"/>
    <s v="GRUPO-A1"/>
    <s v="GR de Retos de enología"/>
    <s v="AN"/>
    <n v="16609248"/>
    <s v="MARTÍNEZ"/>
    <s v="LAPUENTE"/>
    <s v="LETICIA"/>
    <s v="MARTÍNEZ LAPUENTE, LETICIA"/>
    <x v="1"/>
    <x v="0"/>
    <x v="0"/>
    <m/>
    <m/>
    <s v="lemartl"/>
    <s v="leticia.martinez@unirioja.es"/>
    <n v="1"/>
    <n v="1"/>
    <n v="536"/>
    <s v="PROFESOR INTERINO"/>
    <s v="C01"/>
    <s v="TIEMPO COMPLETO"/>
    <s v="2018-09-18 00:00:00.0"/>
    <s v="null"/>
    <s v="PI101226"/>
    <s v="PROFESOR CONTRATADO INTERINO"/>
    <s v="R101"/>
    <x v="4"/>
    <n v="780"/>
    <s v="TECNOLOGÍA DE ALIMENTOS"/>
  </r>
  <r>
    <x v="29"/>
    <n v="690684"/>
    <x v="6"/>
    <n v="5202"/>
    <s v="5202G"/>
    <s v="GRUPO-A"/>
    <s v="Biotecnología actual en viticultura y enología"/>
    <s v="GG"/>
    <s v="GRUPO GRANDE"/>
    <s v="5202G"/>
    <s v="GG de Biotecnología actual en viticultura y enología"/>
    <s v="GRUPO-A"/>
    <s v="GG de Biotecnología actual en viticultura y enología"/>
    <s v="2S"/>
    <n v="690684"/>
    <s v="DIZY"/>
    <s v="SOTO"/>
    <s v="MARTA Mª INÉS"/>
    <s v="DIZY SOTO, MARTA Mª INÉS"/>
    <x v="1"/>
    <x v="0"/>
    <x v="0"/>
    <m/>
    <m/>
    <s v="madizy"/>
    <s v="marta.dizy@unirioja.es"/>
    <n v="0.5"/>
    <n v="0.5"/>
    <n v="504"/>
    <s v="PROFESOR TITULAR UNIVERSIDAD"/>
    <s v="01R"/>
    <s v="TIEMPO COMPLETO REDUCIDO"/>
    <s v="2017-09-15 00:00:00.0"/>
    <s v="null"/>
    <s v="DF348"/>
    <s v="TITULAR DE UNIVERSIDAD"/>
    <s v="R101"/>
    <x v="4"/>
    <n v="60"/>
    <s v="BIOQUÍMICA Y BIOLOGÍA MOLECULAR"/>
  </r>
  <r>
    <x v="29"/>
    <n v="14245719"/>
    <x v="6"/>
    <n v="5202"/>
    <s v="5202G"/>
    <s v="GRUPO-A"/>
    <s v="Biotecnología actual en viticultura y enología"/>
    <s v="GG"/>
    <s v="GRUPO GRANDE"/>
    <s v="5202G"/>
    <s v="GG de Biotecnología actual en viticultura y enología"/>
    <s v="GRUPO-A"/>
    <s v="GG de Biotecnología actual en viticultura y enología"/>
    <s v="2S"/>
    <n v="14245719"/>
    <s v="RUIZ"/>
    <s v="LARREA"/>
    <s v="MARÍA FERNANDA"/>
    <s v="RUIZ LARREA, MARÍA FERNANDA"/>
    <x v="1"/>
    <x v="0"/>
    <x v="0"/>
    <m/>
    <m/>
    <s v="fernruiz"/>
    <s v="fernanda.ruiz@unirioja.es"/>
    <n v="1.5"/>
    <n v="1.5"/>
    <s v="A-0500"/>
    <s v="CATEDRATICO DE UNIVERSIDAD"/>
    <s v="01R"/>
    <s v="TIEMPO COMPLETO REDUCIDO"/>
    <s v="2012-09-01 00:00:00.0"/>
    <s v="null"/>
    <s v="DF100284"/>
    <s v="CATEDRÁTICO DE UNIVERSIDAD"/>
    <s v="R101"/>
    <x v="4"/>
    <n v="60"/>
    <s v="BIOQUÍMICA Y BIOLOGÍA MOLECULAR"/>
  </r>
  <r>
    <x v="29"/>
    <n v="9373135"/>
    <x v="6"/>
    <n v="5202"/>
    <s v="5202R"/>
    <s v="GRUPO-A1"/>
    <s v="Biotecnología actual en viticultura y enología"/>
    <s v="GR"/>
    <s v="GRUPO REDUCIDO"/>
    <s v="5202R"/>
    <s v="GR de Biotecnología actual en viticultura y enología"/>
    <s v="GRUPO-A1"/>
    <s v="GR de Biotecnología actual en viticultura y enología"/>
    <s v="2S"/>
    <n v="9373135"/>
    <s v="MENÉNDEZ"/>
    <s v="MENÉNDEZ"/>
    <s v="CRISTINA"/>
    <s v="MENÉNDEZ MENÉNDEZ, CRISTINA"/>
    <x v="1"/>
    <x v="0"/>
    <x v="0"/>
    <m/>
    <m/>
    <s v="crmenend"/>
    <s v="cristina.menendez@unirioja.es"/>
    <n v="1"/>
    <n v="1"/>
    <n v="504"/>
    <s v="PROFESOR TITULAR UNIVERSIDAD"/>
    <s v="C01"/>
    <s v="TIEMPO COMPLETO"/>
    <s v="2018-09-17 00:00:00.0"/>
    <s v="null"/>
    <s v="DF100044"/>
    <s v="TITULAR UNIVERSIDAD"/>
    <s v="R101"/>
    <x v="4"/>
    <n v="705"/>
    <s v="PRODUCCIÓN VEGETAL"/>
  </r>
  <r>
    <x v="29"/>
    <n v="13092044"/>
    <x v="6"/>
    <n v="5203"/>
    <s v="5203G"/>
    <s v="GRUPO-A"/>
    <s v="Herramientas de análisis de datos en vitivinicultura"/>
    <s v="GG"/>
    <s v="GRUPO GRANDE"/>
    <s v="5203G"/>
    <s v="GG de Herramientas de análisis de datos en vitivinicultura"/>
    <s v="GRUPO-A"/>
    <s v="GG de Herramientas de análisis de datos en vitivinicultura"/>
    <s v="1S"/>
    <n v="13092044"/>
    <s v="GONZÁLEZ"/>
    <s v="SÁIZ"/>
    <s v="JOSÉ MARÍA"/>
    <s v="GONZÁLEZ SÁIZ, JOSÉ MARÍA"/>
    <x v="1"/>
    <x v="0"/>
    <x v="0"/>
    <m/>
    <m/>
    <s v="jmgonza"/>
    <s v="josemaria.gonzalez@unirioja.es"/>
    <n v="0.5"/>
    <n v="0.5"/>
    <s v="A-0500"/>
    <s v="CATEDRATICO DE UNIVERSIDAD"/>
    <s v="01R"/>
    <s v="TIEMPO COMPLETO REDUCIDO"/>
    <s v="2014-09-15 00:00:00.0"/>
    <s v="null"/>
    <s v="DF100279"/>
    <s v="CATEDRÁTICO DE UNIVERSIDAD"/>
    <s v="R112"/>
    <x v="8"/>
    <n v="555"/>
    <s v="INGENIERÍA QUÍMICA"/>
  </r>
  <r>
    <x v="29"/>
    <n v="13109019"/>
    <x v="6"/>
    <n v="5203"/>
    <s v="5203G"/>
    <s v="GRUPO-A"/>
    <s v="Herramientas de análisis de datos en vitivinicultura"/>
    <s v="GG"/>
    <s v="GRUPO GRANDE"/>
    <s v="5203G"/>
    <s v="GG de Herramientas de análisis de datos en vitivinicultura"/>
    <s v="GRUPO-A"/>
    <s v="GG de Herramientas de análisis de datos en vitivinicultura"/>
    <s v="1S"/>
    <n v="13109019"/>
    <s v="PIZARRO"/>
    <s v="MILLÁN"/>
    <s v="CONSUELO"/>
    <s v="PIZARRO MILLÁN, CONSUELO"/>
    <x v="1"/>
    <x v="0"/>
    <x v="0"/>
    <m/>
    <m/>
    <s v="cpizarro"/>
    <s v="consuelo.pizarro@unirioja.es"/>
    <n v="0.5"/>
    <n v="0.5"/>
    <s v="A-0500"/>
    <s v="CATEDRATICO DE UNIVERSIDAD"/>
    <s v="C01"/>
    <s v="TIEMPO COMPLETO"/>
    <s v="2010-12-07 00:00:00.0"/>
    <s v="null"/>
    <s v="DF100287"/>
    <s v="CATEDRÁTICO DE UNIVERSIDAD"/>
    <s v="R112"/>
    <x v="8"/>
    <n v="750"/>
    <s v="QUÍMICA ANALÍTICA"/>
  </r>
  <r>
    <x v="29"/>
    <n v="17199289"/>
    <x v="6"/>
    <n v="5203"/>
    <s v="5203G"/>
    <s v="GRUPO-A"/>
    <s v="Herramientas de análisis de datos en vitivinicultura"/>
    <s v="GG"/>
    <s v="GRUPO GRANDE"/>
    <s v="5203G"/>
    <s v="GG de Herramientas de análisis de datos en vitivinicultura"/>
    <s v="GRUPO-A"/>
    <s v="GG de Herramientas de análisis de datos en vitivinicultura"/>
    <s v="1S"/>
    <n v="17199289"/>
    <s v="FILLAT"/>
    <s v="BALLESTEROS"/>
    <s v="JUAN CARLOS"/>
    <s v="FILLAT BALLESTEROS, JUAN CARLOS"/>
    <x v="1"/>
    <x v="0"/>
    <x v="0"/>
    <m/>
    <m/>
    <s v="jufillat"/>
    <s v="juan-carlos.fillat@unirioja.es"/>
    <n v="1"/>
    <n v="1"/>
    <n v="504"/>
    <s v="PROFESOR TITULAR UNIVERSIDAD"/>
    <s v="01A"/>
    <s v="TIEMPO COMPLETO AMPLIADO"/>
    <s v="2012-09-01 00:00:00.0"/>
    <s v="null"/>
    <s v="DF32187"/>
    <s v="TITULAR DE UNIVERSIDAD"/>
    <s v="R111"/>
    <x v="7"/>
    <n v="265"/>
    <s v="ESTADÍSTICA E INVESTIGACIÓN OPERATIVA"/>
  </r>
  <r>
    <x v="29"/>
    <n v="42057900"/>
    <x v="6"/>
    <n v="5203"/>
    <s v="5203R"/>
    <s v="GRUPO-A1"/>
    <s v="Herramientas de análisis de datos en vitivinicultura"/>
    <s v="GR"/>
    <s v="GRUPO REDUCIDO"/>
    <s v="5203R"/>
    <s v="GR de Herramientas de análisis de datos en vitivinicultura"/>
    <s v="GRUPO-A1"/>
    <s v="GR de Herramientas de análisis de datos en vitivinicultura"/>
    <s v="1S"/>
    <n v="42057900"/>
    <s v="HERNÁNDEZ"/>
    <s v="MARTÍN"/>
    <s v="ZENAIDA"/>
    <s v="HERNÁNDEZ MARTÍN, ZENAIDA"/>
    <x v="1"/>
    <x v="0"/>
    <x v="1"/>
    <m/>
    <m/>
    <s v="zehernan"/>
    <s v="zenaida.hernandez@unirioja.es"/>
    <n v="0.5"/>
    <n v="0.5"/>
    <n v="506"/>
    <s v="PROFESOR TITULAR DE ESCUELA UNIVERSITARI"/>
    <s v="01A"/>
    <s v="TIEMPO COMPLETO AMPLIADO"/>
    <s v="2012-09-01 00:00:00.0"/>
    <s v="null"/>
    <s v="DF32193"/>
    <s v="TITULAR DE ESCUELAS UNIVERSITARIAS"/>
    <s v="R111"/>
    <x v="7"/>
    <n v="265"/>
    <s v="ESTADÍSTICA E INVESTIGACIÓN OPERATIVA"/>
  </r>
  <r>
    <x v="29"/>
    <n v="16565868"/>
    <x v="6"/>
    <n v="5204"/>
    <s v="5204G"/>
    <s v="GRUPO-A"/>
    <s v="Gestión de la calidad y de la innovación vitivinícola"/>
    <s v="GG"/>
    <s v="GRUPO GRANDE"/>
    <s v="5204G"/>
    <s v="GG de Gestión de la calidad y de la innovación vitivinícola"/>
    <s v="GRUPO-A"/>
    <s v="GG de Gestión de la calidad y de la innovación vitivinícola"/>
    <s v="1S"/>
    <n v="16565868"/>
    <s v="JIMÉNEZ"/>
    <s v="MACÍAS"/>
    <s v="EMILIO"/>
    <s v="JIMÉNEZ MACÍAS, EMILIO"/>
    <x v="0"/>
    <x v="0"/>
    <x v="0"/>
    <m/>
    <m/>
    <s v="emjimene"/>
    <s v="emilio.jimenez@unirioja.es"/>
    <n v="0.5"/>
    <n v="0.5"/>
    <n v="500"/>
    <s v="CATEDRATICO DE UNIVERSIDAD"/>
    <s v="C01"/>
    <s v="TIEMPO COMPLETO"/>
    <s v="2016-04-15 00:00:00.0"/>
    <s v="null"/>
    <s v="DF100329"/>
    <s v="CATEDRÁTICO DE UNIVERSIDAD"/>
    <s v="R109"/>
    <x v="9"/>
    <n v="520"/>
    <s v="INGENIERÍA DE SISTEMAS Y AUTOMÁTICA"/>
  </r>
  <r>
    <x v="29"/>
    <n v="16552787"/>
    <x v="6"/>
    <n v="5206"/>
    <s v="5206G"/>
    <s v="GRUPO-A"/>
    <s v="Prácticas externas"/>
    <s v="GG"/>
    <s v="GRUPO GRANDE"/>
    <s v="5206G"/>
    <s v="GG de Prácticas externas"/>
    <s v="GRUPO-A"/>
    <s v="GG de Prácticas externas"/>
    <s v="2S"/>
    <n v="16552787"/>
    <s v="TENORIO"/>
    <s v="RODRÍGUEZ"/>
    <s v="CARMEN"/>
    <s v="TENORIO RODRÍGUEZ, CARMEN"/>
    <x v="0"/>
    <x v="0"/>
    <x v="0"/>
    <m/>
    <m/>
    <s v="catenori"/>
    <s v="carmen.tenorio@unirioja.es"/>
    <n v="0.3"/>
    <n v="0.3"/>
    <n v="504"/>
    <s v="PROFESOR TITULAR UNIVERSIDAD"/>
    <s v="01R"/>
    <s v="TIEMPO COMPLETO REDUCIDO"/>
    <s v="2018-09-17 00:00:00.0"/>
    <s v="null"/>
    <s v="DF100263"/>
    <s v="PROFESOR TITULAR DE UNIVERSIDAD"/>
    <s v="R101"/>
    <x v="4"/>
    <n v="60"/>
    <s v="BIOQUÍMICA Y BIOLOGÍA MOLECULAR"/>
  </r>
  <r>
    <x v="29"/>
    <n v="71458565"/>
    <x v="6"/>
    <n v="5206"/>
    <s v="5206G"/>
    <s v="GRUPO-A"/>
    <s v="Prácticas externas"/>
    <s v="GG"/>
    <s v="GRUPO GRANDE"/>
    <s v="5206G"/>
    <s v="GG de Prácticas externas"/>
    <s v="GRUPO-A"/>
    <s v="GG de Prácticas externas"/>
    <s v="2S"/>
    <n v="71458565"/>
    <s v="GARCÍA"/>
    <s v="GONZÁLEZ"/>
    <s v="JULIA"/>
    <s v="GARCÍA GONZÁLEZ, JULIA"/>
    <x v="1"/>
    <x v="0"/>
    <x v="0"/>
    <m/>
    <m/>
    <s v="jugarcgo"/>
    <s v="julia.garciag@unirioja.es"/>
    <n v="0.15"/>
    <n v="0.15"/>
    <n v="7081"/>
    <s v="AYUDANTE (DOCTOR)"/>
    <s v="C01"/>
    <s v="TIEMPO COMPLETO"/>
    <s v="2018-09-17 00:00:00.0"/>
    <s v="2019-02-03 00:00:00.0"/>
    <s v="PI101346"/>
    <s v="PROFESOR AYUDANTE DOCTOR"/>
    <s v="R101"/>
    <x v="4"/>
    <n v="500"/>
    <s v="INGENIERÍA AGROFORESTAL"/>
  </r>
  <r>
    <x v="29"/>
    <n v="72779211"/>
    <x v="6"/>
    <n v="5206"/>
    <s v="5206G"/>
    <s v="GRUPO-A"/>
    <s v="Prácticas externas"/>
    <s v="GG"/>
    <s v="GRUPO GRANDE"/>
    <s v="5206G"/>
    <s v="GG de Prácticas externas"/>
    <s v="GRUPO-A"/>
    <s v="GG de Prácticas externas"/>
    <s v="2S"/>
    <n v="72779211"/>
    <s v="MARTÍNEZ"/>
    <s v="VILLAR"/>
    <s v="MARÍA ELENA"/>
    <s v="MARTÍNEZ VILLAR, MARÍA ELENA"/>
    <x v="1"/>
    <x v="0"/>
    <x v="0"/>
    <m/>
    <m/>
    <s v="elmartin"/>
    <s v="elena.martinez@unirioja.es"/>
    <n v="0.15"/>
    <n v="0.15"/>
    <n v="506"/>
    <s v="PROFESOR TITULAR DE ESCUELA UNIVERSITARI"/>
    <s v="01A"/>
    <s v="TIEMPO COMPLETO AMPLIADO"/>
    <s v="2012-09-01 00:00:00.0"/>
    <s v="null"/>
    <s v="DF3167"/>
    <s v="TITULAR DE ESCUELAS UNIVERSITARIAS"/>
    <s v="R101"/>
    <x v="4"/>
    <n v="705"/>
    <s v="PRODUCCIÓN VEGETAL"/>
  </r>
  <r>
    <x v="29"/>
    <n v="16515085"/>
    <x v="6"/>
    <n v="5211"/>
    <s v="5211G"/>
    <s v="GRUPO-A"/>
    <s v="Entorno económico y marco institucional del sector vitivinícola"/>
    <s v="GG"/>
    <s v="GRUPO GRANDE"/>
    <s v="5211G"/>
    <s v="GG de Entorno económico y marco institucional del sector vitivinícola"/>
    <s v="GRUPO-A"/>
    <s v="GG de Entorno económico y marco institucional del sector vitivinícola"/>
    <s v="1R"/>
    <n v="16515085"/>
    <s v="BARCO"/>
    <s v="ROYO"/>
    <s v="EMILIO"/>
    <s v="BARCO ROYO, EMILIO"/>
    <x v="1"/>
    <x v="0"/>
    <x v="0"/>
    <m/>
    <m/>
    <s v="ebarco"/>
    <s v="emilio.barco@unirioja.es"/>
    <n v="1.6"/>
    <n v="1.6"/>
    <n v="536"/>
    <s v="PROFESOR INTERINO"/>
    <s v="C01"/>
    <s v="TIEMPO COMPLETO"/>
    <s v="2017-09-15 00:00:00.0"/>
    <s v="null"/>
    <s v="PI101301"/>
    <s v="PROFESOR CONTRATADO INTERINO"/>
    <s v="R104"/>
    <x v="0"/>
    <n v="225"/>
    <s v="ECONOMÍA APLICADA"/>
  </r>
  <r>
    <x v="29"/>
    <n v="16543682"/>
    <x v="6"/>
    <n v="5211"/>
    <s v="5211G"/>
    <s v="GRUPO-A"/>
    <s v="Entorno económico y marco institucional del sector vitivinícola"/>
    <s v="GG"/>
    <s v="GRUPO GRANDE"/>
    <s v="5211G"/>
    <s v="GG de Entorno económico y marco institucional del sector vitivinícola"/>
    <s v="GRUPO-A"/>
    <s v="GG de Entorno económico y marco institucional del sector vitivinícola"/>
    <s v="1R"/>
    <n v="16543682"/>
    <s v="NAVARRO"/>
    <s v="PÉREZ"/>
    <s v="Mª CRUZ"/>
    <s v="NAVARRO PÉREZ, Mª CRUZ"/>
    <x v="0"/>
    <x v="0"/>
    <x v="0"/>
    <m/>
    <m/>
    <s v="cnavarro"/>
    <s v="maricruz.navarro@unirioja.es"/>
    <n v="0.6"/>
    <n v="0.6"/>
    <n v="504"/>
    <s v="PROFESOR TITULAR UNIVERSIDAD"/>
    <s v="01A"/>
    <s v="TIEMPO COMPLETO AMPLIADO"/>
    <s v="2012-09-01 00:00:00.0"/>
    <s v="null"/>
    <s v="DF100001"/>
    <s v="PROFESOR TITULAR DE UNIVERSIDAD"/>
    <s v="R104"/>
    <x v="0"/>
    <n v="225"/>
    <s v="ECONOMÍA APLICADA"/>
  </r>
  <r>
    <x v="30"/>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m/>
    <m/>
    <s v="edfonsec"/>
    <s v="eduardo.fonseca@unirioja.es"/>
    <n v="3"/>
    <n v="3"/>
    <n v="504"/>
    <s v="PROFESOR TITULAR UNIVERSIDAD"/>
    <s v="C01"/>
    <s v="TIEMPO COMPLETO"/>
    <s v="2011-09-01 00:00:00.0"/>
    <s v="null"/>
    <s v="DF100295"/>
    <s v="PROFESOR TITULAR DE UNIVERSIDAD"/>
    <s v="R115"/>
    <x v="2"/>
    <n v="735"/>
    <s v="PSICOLOGÍA EVOLUTIVA Y DE LA EDUCACIÓN"/>
  </r>
  <r>
    <x v="31"/>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m/>
    <m/>
    <s v="edfonsec"/>
    <s v="eduardo.fonseca@unirioja.es"/>
    <n v="3"/>
    <m/>
    <n v="504"/>
    <s v="PROFESOR TITULAR UNIVERSIDAD"/>
    <s v="C01"/>
    <s v="TIEMPO COMPLETO"/>
    <s v="2011-09-01 00:00:00.0"/>
    <s v="null"/>
    <s v="DF100295"/>
    <s v="PROFESOR TITULAR DE UNIVERSIDAD"/>
    <s v="R115"/>
    <x v="2"/>
    <n v="735"/>
    <s v="PSICOLOGÍA EVOLUTIVA Y DE LA EDUCACIÓN"/>
  </r>
  <r>
    <x v="32"/>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m/>
    <m/>
    <s v="edfonsec"/>
    <s v="eduardo.fonseca@unirioja.es"/>
    <n v="3"/>
    <m/>
    <n v="504"/>
    <s v="PROFESOR TITULAR UNIVERSIDAD"/>
    <s v="C01"/>
    <s v="TIEMPO COMPLETO"/>
    <s v="2011-09-01 00:00:00.0"/>
    <s v="null"/>
    <s v="DF100295"/>
    <s v="PROFESOR TITULAR DE UNIVERSIDAD"/>
    <s v="R115"/>
    <x v="2"/>
    <n v="735"/>
    <s v="PSICOLOGÍA EVOLUTIVA Y DE LA EDUCACIÓN"/>
  </r>
  <r>
    <x v="33"/>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m/>
    <m/>
    <s v="edfonsec"/>
    <s v="eduardo.fonseca@unirioja.es"/>
    <n v="3"/>
    <m/>
    <n v="504"/>
    <s v="PROFESOR TITULAR UNIVERSIDAD"/>
    <s v="C01"/>
    <s v="TIEMPO COMPLETO"/>
    <s v="2011-09-01 00:00:00.0"/>
    <s v="null"/>
    <s v="DF100295"/>
    <s v="PROFESOR TITULAR DE UNIVERSIDAD"/>
    <s v="R115"/>
    <x v="2"/>
    <n v="735"/>
    <s v="PSICOLOGÍA EVOLUTIVA Y DE LA EDUCACIÓN"/>
  </r>
  <r>
    <x v="34"/>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m/>
    <m/>
    <s v="edfonsec"/>
    <s v="eduardo.fonseca@unirioja.es"/>
    <n v="3"/>
    <m/>
    <n v="504"/>
    <s v="PROFESOR TITULAR UNIVERSIDAD"/>
    <s v="C01"/>
    <s v="TIEMPO COMPLETO"/>
    <s v="2011-09-01 00:00:00.0"/>
    <s v="null"/>
    <s v="DF100295"/>
    <s v="PROFESOR TITULAR DE UNIVERSIDAD"/>
    <s v="R115"/>
    <x v="2"/>
    <n v="735"/>
    <s v="PSICOLOGÍA EVOLUTIVA Y DE LA EDUCACIÓN"/>
  </r>
  <r>
    <x v="35"/>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m/>
    <m/>
    <s v="edfonsec"/>
    <s v="eduardo.fonseca@unirioja.es"/>
    <n v="3"/>
    <m/>
    <n v="504"/>
    <s v="PROFESOR TITULAR UNIVERSIDAD"/>
    <s v="C01"/>
    <s v="TIEMPO COMPLETO"/>
    <s v="2011-09-01 00:00:00.0"/>
    <s v="null"/>
    <s v="DF100295"/>
    <s v="PROFESOR TITULAR DE UNIVERSIDAD"/>
    <s v="R115"/>
    <x v="2"/>
    <n v="735"/>
    <s v="PSICOLOGÍA EVOLUTIVA Y DE LA EDUCACIÓN"/>
  </r>
  <r>
    <x v="36"/>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m/>
    <m/>
    <s v="edfonsec"/>
    <s v="eduardo.fonseca@unirioja.es"/>
    <n v="3"/>
    <m/>
    <n v="504"/>
    <s v="PROFESOR TITULAR UNIVERSIDAD"/>
    <s v="C01"/>
    <s v="TIEMPO COMPLETO"/>
    <s v="2011-09-01 00:00:00.0"/>
    <s v="null"/>
    <s v="DF100295"/>
    <s v="PROFESOR TITULAR DE UNIVERSIDAD"/>
    <s v="R115"/>
    <x v="2"/>
    <n v="735"/>
    <s v="PSICOLOGÍA EVOLUTIVA Y DE LA EDUCACIÓN"/>
  </r>
  <r>
    <x v="30"/>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m/>
    <m/>
    <s v="fenavari"/>
    <s v="fermin.navaridas@unirioja.es"/>
    <n v="3"/>
    <n v="3"/>
    <n v="504"/>
    <s v="PROFESOR TITULAR UNIVERSIDAD"/>
    <s v="C01"/>
    <s v="TIEMPO COMPLETO"/>
    <s v="2016-11-26 00:00:00.0"/>
    <s v="null"/>
    <s v="DF100332"/>
    <s v="PROFESOR TITULAR DE UNIVERSIDAD"/>
    <s v="R115"/>
    <x v="2"/>
    <n v="215"/>
    <s v="DIDÁCTICA Y ORGANIZACIÓN ESCOLAR"/>
  </r>
  <r>
    <x v="30"/>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m/>
    <m/>
    <s v="maalvai"/>
    <s v="m-almudena.alvarez@unirioja.es"/>
    <n v="1.5"/>
    <n v="1.5"/>
    <n v="532"/>
    <s v="LABORAL DOCENTE-ASOCIADO"/>
    <s v="P05"/>
    <s v="TIEMPO PARCIAL (5+5 HORAS)"/>
    <s v="2018-09-17 00:00:00.0"/>
    <s v="2019-09-14 00:00:00.0"/>
    <s v="PI101292"/>
    <s v="PROFESOR ASOCIADO"/>
    <s v="R115"/>
    <x v="2"/>
    <n v="215"/>
    <s v="DIDÁCTICA Y ORGANIZACIÓN ESCOLAR"/>
  </r>
  <r>
    <x v="31"/>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m/>
    <m/>
    <s v="fenavari"/>
    <s v="fermin.navaridas@unirioja.es"/>
    <n v="3"/>
    <m/>
    <n v="504"/>
    <s v="PROFESOR TITULAR UNIVERSIDAD"/>
    <s v="C01"/>
    <s v="TIEMPO COMPLETO"/>
    <s v="2016-11-26 00:00:00.0"/>
    <s v="null"/>
    <s v="DF100332"/>
    <s v="PROFESOR TITULAR DE UNIVERSIDAD"/>
    <s v="R115"/>
    <x v="2"/>
    <n v="215"/>
    <s v="DIDÁCTICA Y ORGANIZACIÓN ESCOLAR"/>
  </r>
  <r>
    <x v="31"/>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m/>
    <m/>
    <s v="maalvai"/>
    <s v="m-almudena.alvarez@unirioja.es"/>
    <n v="1.5"/>
    <m/>
    <n v="532"/>
    <s v="LABORAL DOCENTE-ASOCIADO"/>
    <s v="P05"/>
    <s v="TIEMPO PARCIAL (5+5 HORAS)"/>
    <s v="2018-09-17 00:00:00.0"/>
    <s v="2019-09-14 00:00:00.0"/>
    <s v="PI101292"/>
    <s v="PROFESOR ASOCIADO"/>
    <s v="R115"/>
    <x v="2"/>
    <n v="215"/>
    <s v="DIDÁCTICA Y ORGANIZACIÓN ESCOLAR"/>
  </r>
  <r>
    <x v="32"/>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m/>
    <m/>
    <s v="fenavari"/>
    <s v="fermin.navaridas@unirioja.es"/>
    <n v="3"/>
    <m/>
    <n v="504"/>
    <s v="PROFESOR TITULAR UNIVERSIDAD"/>
    <s v="C01"/>
    <s v="TIEMPO COMPLETO"/>
    <s v="2016-11-26 00:00:00.0"/>
    <s v="null"/>
    <s v="DF100332"/>
    <s v="PROFESOR TITULAR DE UNIVERSIDAD"/>
    <s v="R115"/>
    <x v="2"/>
    <n v="215"/>
    <s v="DIDÁCTICA Y ORGANIZACIÓN ESCOLAR"/>
  </r>
  <r>
    <x v="32"/>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m/>
    <m/>
    <s v="maalvai"/>
    <s v="m-almudena.alvarez@unirioja.es"/>
    <n v="1.5"/>
    <m/>
    <n v="532"/>
    <s v="LABORAL DOCENTE-ASOCIADO"/>
    <s v="P05"/>
    <s v="TIEMPO PARCIAL (5+5 HORAS)"/>
    <s v="2018-09-17 00:00:00.0"/>
    <s v="2019-09-14 00:00:00.0"/>
    <s v="PI101292"/>
    <s v="PROFESOR ASOCIADO"/>
    <s v="R115"/>
    <x v="2"/>
    <n v="215"/>
    <s v="DIDÁCTICA Y ORGANIZACIÓN ESCOLAR"/>
  </r>
  <r>
    <x v="33"/>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m/>
    <m/>
    <s v="fenavari"/>
    <s v="fermin.navaridas@unirioja.es"/>
    <n v="3"/>
    <m/>
    <n v="504"/>
    <s v="PROFESOR TITULAR UNIVERSIDAD"/>
    <s v="C01"/>
    <s v="TIEMPO COMPLETO"/>
    <s v="2016-11-26 00:00:00.0"/>
    <s v="null"/>
    <s v="DF100332"/>
    <s v="PROFESOR TITULAR DE UNIVERSIDAD"/>
    <s v="R115"/>
    <x v="2"/>
    <n v="215"/>
    <s v="DIDÁCTICA Y ORGANIZACIÓN ESCOLAR"/>
  </r>
  <r>
    <x v="33"/>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m/>
    <m/>
    <s v="maalvai"/>
    <s v="m-almudena.alvarez@unirioja.es"/>
    <n v="1.5"/>
    <m/>
    <n v="532"/>
    <s v="LABORAL DOCENTE-ASOCIADO"/>
    <s v="P05"/>
    <s v="TIEMPO PARCIAL (5+5 HORAS)"/>
    <s v="2018-09-17 00:00:00.0"/>
    <s v="2019-09-14 00:00:00.0"/>
    <s v="PI101292"/>
    <s v="PROFESOR ASOCIADO"/>
    <s v="R115"/>
    <x v="2"/>
    <n v="215"/>
    <s v="DIDÁCTICA Y ORGANIZACIÓN ESCOLAR"/>
  </r>
  <r>
    <x v="34"/>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m/>
    <m/>
    <s v="fenavari"/>
    <s v="fermin.navaridas@unirioja.es"/>
    <n v="3"/>
    <m/>
    <n v="504"/>
    <s v="PROFESOR TITULAR UNIVERSIDAD"/>
    <s v="C01"/>
    <s v="TIEMPO COMPLETO"/>
    <s v="2016-11-26 00:00:00.0"/>
    <s v="null"/>
    <s v="DF100332"/>
    <s v="PROFESOR TITULAR DE UNIVERSIDAD"/>
    <s v="R115"/>
    <x v="2"/>
    <n v="215"/>
    <s v="DIDÁCTICA Y ORGANIZACIÓN ESCOLAR"/>
  </r>
  <r>
    <x v="34"/>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m/>
    <m/>
    <s v="maalvai"/>
    <s v="m-almudena.alvarez@unirioja.es"/>
    <n v="1.5"/>
    <m/>
    <n v="532"/>
    <s v="LABORAL DOCENTE-ASOCIADO"/>
    <s v="P05"/>
    <s v="TIEMPO PARCIAL (5+5 HORAS)"/>
    <s v="2018-09-17 00:00:00.0"/>
    <s v="2019-09-14 00:00:00.0"/>
    <s v="PI101292"/>
    <s v="PROFESOR ASOCIADO"/>
    <s v="R115"/>
    <x v="2"/>
    <n v="215"/>
    <s v="DIDÁCTICA Y ORGANIZACIÓN ESCOLAR"/>
  </r>
  <r>
    <x v="35"/>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m/>
    <m/>
    <s v="fenavari"/>
    <s v="fermin.navaridas@unirioja.es"/>
    <n v="3"/>
    <m/>
    <n v="504"/>
    <s v="PROFESOR TITULAR UNIVERSIDAD"/>
    <s v="C01"/>
    <s v="TIEMPO COMPLETO"/>
    <s v="2016-11-26 00:00:00.0"/>
    <s v="null"/>
    <s v="DF100332"/>
    <s v="PROFESOR TITULAR DE UNIVERSIDAD"/>
    <s v="R115"/>
    <x v="2"/>
    <n v="215"/>
    <s v="DIDÁCTICA Y ORGANIZACIÓN ESCOLAR"/>
  </r>
  <r>
    <x v="35"/>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m/>
    <m/>
    <s v="maalvai"/>
    <s v="m-almudena.alvarez@unirioja.es"/>
    <n v="1.5"/>
    <m/>
    <n v="532"/>
    <s v="LABORAL DOCENTE-ASOCIADO"/>
    <s v="P05"/>
    <s v="TIEMPO PARCIAL (5+5 HORAS)"/>
    <s v="2018-09-17 00:00:00.0"/>
    <s v="2019-09-14 00:00:00.0"/>
    <s v="PI101292"/>
    <s v="PROFESOR ASOCIADO"/>
    <s v="R115"/>
    <x v="2"/>
    <n v="215"/>
    <s v="DIDÁCTICA Y ORGANIZACIÓN ESCOLAR"/>
  </r>
  <r>
    <x v="36"/>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m/>
    <m/>
    <s v="fenavari"/>
    <s v="fermin.navaridas@unirioja.es"/>
    <n v="3"/>
    <m/>
    <n v="504"/>
    <s v="PROFESOR TITULAR UNIVERSIDAD"/>
    <s v="C01"/>
    <s v="TIEMPO COMPLETO"/>
    <s v="2016-11-26 00:00:00.0"/>
    <s v="null"/>
    <s v="DF100332"/>
    <s v="PROFESOR TITULAR DE UNIVERSIDAD"/>
    <s v="R115"/>
    <x v="2"/>
    <n v="215"/>
    <s v="DIDÁCTICA Y ORGANIZACIÓN ESCOLAR"/>
  </r>
  <r>
    <x v="36"/>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m/>
    <m/>
    <s v="maalvai"/>
    <s v="m-almudena.alvarez@unirioja.es"/>
    <n v="1.5"/>
    <m/>
    <n v="532"/>
    <s v="LABORAL DOCENTE-ASOCIADO"/>
    <s v="P05"/>
    <s v="TIEMPO PARCIAL (5+5 HORAS)"/>
    <s v="2018-09-17 00:00:00.0"/>
    <s v="2019-09-14 00:00:00.0"/>
    <s v="PI101292"/>
    <s v="PROFESOR ASOCIADO"/>
    <s v="R115"/>
    <x v="2"/>
    <n v="215"/>
    <s v="DIDÁCTICA Y ORGANIZACIÓN ESCOLAR"/>
  </r>
  <r>
    <x v="30"/>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m/>
    <m/>
    <s v="jogiro"/>
    <s v="joaquin.giro@unirioja.es"/>
    <n v="3"/>
    <n v="3"/>
    <n v="504"/>
    <s v="PROFESOR TITULAR UNIVERSIDAD"/>
    <s v="C01"/>
    <s v="TIEMPO COMPLETO"/>
    <s v="2015-09-15 00:00:00.0"/>
    <s v="null"/>
    <s v="DF100184"/>
    <s v="PROFESOR TITULAR UNIVERSIDAD"/>
    <s v="R114"/>
    <x v="3"/>
    <n v="775"/>
    <s v="SOCIOLOGÍA"/>
  </r>
  <r>
    <x v="30"/>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m/>
    <m/>
    <s v="fediazo"/>
    <s v="fernando.diaz@unirioja.es"/>
    <n v="3"/>
    <n v="3"/>
    <n v="500"/>
    <s v="CATEDRATICO DE UNIVERSIDAD"/>
    <s v="C01"/>
    <s v="TIEMPO COMPLETO"/>
    <s v="2017-12-14 00:00:00.0"/>
    <s v="null"/>
    <s v="DF100349"/>
    <s v="CATEDRÁTICO DE UNIVERSIDAD"/>
    <s v="R114"/>
    <x v="3"/>
    <n v="775"/>
    <s v="SOCIOLOGÍA"/>
  </r>
  <r>
    <x v="31"/>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m/>
    <m/>
    <s v="jogiro"/>
    <s v="joaquin.giro@unirioja.es"/>
    <n v="3"/>
    <m/>
    <n v="504"/>
    <s v="PROFESOR TITULAR UNIVERSIDAD"/>
    <s v="C01"/>
    <s v="TIEMPO COMPLETO"/>
    <s v="2015-09-15 00:00:00.0"/>
    <s v="null"/>
    <s v="DF100184"/>
    <s v="PROFESOR TITULAR UNIVERSIDAD"/>
    <s v="R114"/>
    <x v="3"/>
    <n v="775"/>
    <s v="SOCIOLOGÍA"/>
  </r>
  <r>
    <x v="31"/>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m/>
    <m/>
    <s v="fediazo"/>
    <s v="fernando.diaz@unirioja.es"/>
    <n v="3"/>
    <m/>
    <n v="500"/>
    <s v="CATEDRATICO DE UNIVERSIDAD"/>
    <s v="C01"/>
    <s v="TIEMPO COMPLETO"/>
    <s v="2017-12-14 00:00:00.0"/>
    <s v="null"/>
    <s v="DF100349"/>
    <s v="CATEDRÁTICO DE UNIVERSIDAD"/>
    <s v="R114"/>
    <x v="3"/>
    <n v="775"/>
    <s v="SOCIOLOGÍA"/>
  </r>
  <r>
    <x v="32"/>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m/>
    <m/>
    <s v="jogiro"/>
    <s v="joaquin.giro@unirioja.es"/>
    <n v="3"/>
    <m/>
    <n v="504"/>
    <s v="PROFESOR TITULAR UNIVERSIDAD"/>
    <s v="C01"/>
    <s v="TIEMPO COMPLETO"/>
    <s v="2015-09-15 00:00:00.0"/>
    <s v="null"/>
    <s v="DF100184"/>
    <s v="PROFESOR TITULAR UNIVERSIDAD"/>
    <s v="R114"/>
    <x v="3"/>
    <n v="775"/>
    <s v="SOCIOLOGÍA"/>
  </r>
  <r>
    <x v="32"/>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m/>
    <m/>
    <s v="fediazo"/>
    <s v="fernando.diaz@unirioja.es"/>
    <n v="3"/>
    <m/>
    <n v="500"/>
    <s v="CATEDRATICO DE UNIVERSIDAD"/>
    <s v="C01"/>
    <s v="TIEMPO COMPLETO"/>
    <s v="2017-12-14 00:00:00.0"/>
    <s v="null"/>
    <s v="DF100349"/>
    <s v="CATEDRÁTICO DE UNIVERSIDAD"/>
    <s v="R114"/>
    <x v="3"/>
    <n v="775"/>
    <s v="SOCIOLOGÍA"/>
  </r>
  <r>
    <x v="33"/>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m/>
    <m/>
    <s v="jogiro"/>
    <s v="joaquin.giro@unirioja.es"/>
    <n v="3"/>
    <m/>
    <n v="504"/>
    <s v="PROFESOR TITULAR UNIVERSIDAD"/>
    <s v="C01"/>
    <s v="TIEMPO COMPLETO"/>
    <s v="2015-09-15 00:00:00.0"/>
    <s v="null"/>
    <s v="DF100184"/>
    <s v="PROFESOR TITULAR UNIVERSIDAD"/>
    <s v="R114"/>
    <x v="3"/>
    <n v="775"/>
    <s v="SOCIOLOGÍA"/>
  </r>
  <r>
    <x v="33"/>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m/>
    <m/>
    <s v="fediazo"/>
    <s v="fernando.diaz@unirioja.es"/>
    <n v="3"/>
    <m/>
    <n v="500"/>
    <s v="CATEDRATICO DE UNIVERSIDAD"/>
    <s v="C01"/>
    <s v="TIEMPO COMPLETO"/>
    <s v="2017-12-14 00:00:00.0"/>
    <s v="null"/>
    <s v="DF100349"/>
    <s v="CATEDRÁTICO DE UNIVERSIDAD"/>
    <s v="R114"/>
    <x v="3"/>
    <n v="775"/>
    <s v="SOCIOLOGÍA"/>
  </r>
  <r>
    <x v="34"/>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m/>
    <m/>
    <s v="jogiro"/>
    <s v="joaquin.giro@unirioja.es"/>
    <n v="3"/>
    <m/>
    <n v="504"/>
    <s v="PROFESOR TITULAR UNIVERSIDAD"/>
    <s v="C01"/>
    <s v="TIEMPO COMPLETO"/>
    <s v="2015-09-15 00:00:00.0"/>
    <s v="null"/>
    <s v="DF100184"/>
    <s v="PROFESOR TITULAR UNIVERSIDAD"/>
    <s v="R114"/>
    <x v="3"/>
    <n v="775"/>
    <s v="SOCIOLOGÍA"/>
  </r>
  <r>
    <x v="34"/>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m/>
    <m/>
    <s v="fediazo"/>
    <s v="fernando.diaz@unirioja.es"/>
    <n v="3"/>
    <m/>
    <n v="500"/>
    <s v="CATEDRATICO DE UNIVERSIDAD"/>
    <s v="C01"/>
    <s v="TIEMPO COMPLETO"/>
    <s v="2017-12-14 00:00:00.0"/>
    <s v="null"/>
    <s v="DF100349"/>
    <s v="CATEDRÁTICO DE UNIVERSIDAD"/>
    <s v="R114"/>
    <x v="3"/>
    <n v="775"/>
    <s v="SOCIOLOGÍA"/>
  </r>
  <r>
    <x v="35"/>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m/>
    <m/>
    <s v="jogiro"/>
    <s v="joaquin.giro@unirioja.es"/>
    <n v="3"/>
    <m/>
    <n v="504"/>
    <s v="PROFESOR TITULAR UNIVERSIDAD"/>
    <s v="C01"/>
    <s v="TIEMPO COMPLETO"/>
    <s v="2015-09-15 00:00:00.0"/>
    <s v="null"/>
    <s v="DF100184"/>
    <s v="PROFESOR TITULAR UNIVERSIDAD"/>
    <s v="R114"/>
    <x v="3"/>
    <n v="775"/>
    <s v="SOCIOLOGÍA"/>
  </r>
  <r>
    <x v="35"/>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m/>
    <m/>
    <s v="fediazo"/>
    <s v="fernando.diaz@unirioja.es"/>
    <n v="3"/>
    <m/>
    <n v="500"/>
    <s v="CATEDRATICO DE UNIVERSIDAD"/>
    <s v="C01"/>
    <s v="TIEMPO COMPLETO"/>
    <s v="2017-12-14 00:00:00.0"/>
    <s v="null"/>
    <s v="DF100349"/>
    <s v="CATEDRÁTICO DE UNIVERSIDAD"/>
    <s v="R114"/>
    <x v="3"/>
    <n v="775"/>
    <s v="SOCIOLOGÍA"/>
  </r>
  <r>
    <x v="36"/>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m/>
    <m/>
    <s v="jogiro"/>
    <s v="joaquin.giro@unirioja.es"/>
    <n v="3"/>
    <m/>
    <n v="504"/>
    <s v="PROFESOR TITULAR UNIVERSIDAD"/>
    <s v="C01"/>
    <s v="TIEMPO COMPLETO"/>
    <s v="2015-09-15 00:00:00.0"/>
    <s v="null"/>
    <s v="DF100184"/>
    <s v="PROFESOR TITULAR UNIVERSIDAD"/>
    <s v="R114"/>
    <x v="3"/>
    <n v="775"/>
    <s v="SOCIOLOGÍA"/>
  </r>
  <r>
    <x v="36"/>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m/>
    <m/>
    <s v="fediazo"/>
    <s v="fernando.diaz@unirioja.es"/>
    <n v="3"/>
    <m/>
    <n v="500"/>
    <s v="CATEDRATICO DE UNIVERSIDAD"/>
    <s v="C01"/>
    <s v="TIEMPO COMPLETO"/>
    <s v="2017-12-14 00:00:00.0"/>
    <s v="null"/>
    <s v="DF100349"/>
    <s v="CATEDRÁTICO DE UNIVERSIDAD"/>
    <s v="R114"/>
    <x v="3"/>
    <n v="775"/>
    <s v="SOCIOLOGÍA"/>
  </r>
  <r>
    <x v="30"/>
    <n v="14943754"/>
    <x v="6"/>
    <n v="261204000"/>
    <s v="261204G"/>
    <s v="GRUPO-A"/>
    <s v="Complementos para la formación disciplinar. Economía"/>
    <s v="GG"/>
    <s v="GRUPO GRANDE"/>
    <s v="261204G"/>
    <s v="GG COMPLEMENTOS PARA LA FORMACIÓN DISCIPLINAR. ECONOMÍA"/>
    <s v="GRUPO-A"/>
    <s v="GG de Complementos para la formación disciplinar. Economía"/>
    <s v="1S"/>
    <n v="14943754"/>
    <s v="RODRÍGUEZ"/>
    <s v="IBEAS"/>
    <s v="ROBERTO"/>
    <s v="RODRÍGUEZ IBEAS, ROBERTO"/>
    <x v="1"/>
    <x v="0"/>
    <x v="0"/>
    <m/>
    <m/>
    <s v="rorodrig"/>
    <s v="roberto.rodriguez@unirioja.es"/>
    <n v="1"/>
    <n v="1"/>
    <n v="504"/>
    <s v="PROFESOR TITULAR UNIVERSIDAD"/>
    <s v="C01"/>
    <s v="TIEMPO COMPLETO"/>
    <s v="2012-07-13 00:00:00.0"/>
    <s v="null"/>
    <s v="DF100089"/>
    <s v="PROFESOR TITULAR DE UNIVERSIDAD"/>
    <s v="R104"/>
    <x v="0"/>
    <n v="415"/>
    <s v="FUNDAMENTOS DEL ANÁLISIS ECONÓMICO"/>
  </r>
  <r>
    <x v="30"/>
    <n v="16015792"/>
    <x v="6"/>
    <n v="261204000"/>
    <s v="261204G"/>
    <s v="GRUPO-A"/>
    <s v="Complementos para la formación disciplinar. Economía"/>
    <s v="GG"/>
    <s v="GRUPO GRANDE"/>
    <s v="261204G"/>
    <s v="GG COMPLEMENTOS PARA LA FORMACIÓN DISCIPLINAR. ECONOMÍA"/>
    <s v="GRUPO-A"/>
    <s v="GG de Complementos para la formación disciplinar. Economía"/>
    <s v="1S"/>
    <n v="16015792"/>
    <s v="GIL"/>
    <s v="LÓPEZ"/>
    <s v="ALFONSO JESÚS"/>
    <s v="GIL LÓPEZ, ALFONSO JESÚS"/>
    <x v="0"/>
    <x v="0"/>
    <x v="0"/>
    <m/>
    <m/>
    <s v="algil"/>
    <s v="alfonso.gil@unirioja.es"/>
    <n v="1"/>
    <n v="1"/>
    <n v="536"/>
    <s v="PROFESOR INTERINO"/>
    <s v="C01"/>
    <s v="TIEMPO COMPLETO"/>
    <s v="2017-09-15 00:00:00.0"/>
    <s v="null"/>
    <s v="PI101241"/>
    <s v="PROFESOR CONTRATADO INTERINO"/>
    <s v="R104"/>
    <x v="0"/>
    <n v="650"/>
    <s v="ORGANIZACIÓN DE EMPRESAS"/>
  </r>
  <r>
    <x v="30"/>
    <n v="16578084"/>
    <x v="6"/>
    <n v="261204000"/>
    <s v="261204G"/>
    <s v="GRUPO-A"/>
    <s v="Complementos para la formación disciplinar. Economía"/>
    <s v="GG"/>
    <s v="GRUPO GRANDE"/>
    <s v="261204G"/>
    <s v="GG COMPLEMENTOS PARA LA FORMACIÓN DISCIPLINAR. ECONOMÍA"/>
    <s v="GRUPO-A"/>
    <s v="GG de Complementos para la formación disciplinar. Economía"/>
    <s v="1S"/>
    <n v="16578084"/>
    <s v="LORENTE"/>
    <s v="ANTOÑANZAS"/>
    <s v="MARÍA REYES"/>
    <s v="LORENTE ANTOÑANZAS, MARÍA REYES"/>
    <x v="1"/>
    <x v="0"/>
    <x v="0"/>
    <m/>
    <m/>
    <s v="marreyelore"/>
    <s v="maria-reyes.lorente@unirioja.es"/>
    <n v="1"/>
    <n v="1"/>
    <n v="504"/>
    <s v="PROFESOR TITULAR UNIVERSIDAD"/>
    <s v="C01"/>
    <s v="TIEMPO COMPLETO"/>
    <s v="2018-09-17 00:00:00.0"/>
    <s v="null"/>
    <s v="DF100357"/>
    <s v="PROFESOR TITULAR DE UNIVERSIDAD"/>
    <s v="R104"/>
    <x v="0"/>
    <n v="415"/>
    <s v="FUNDAMENTOS DEL ANÁLISIS ECONÓMICO"/>
  </r>
  <r>
    <x v="30"/>
    <n v="16562098"/>
    <x v="6"/>
    <n v="261205000"/>
    <s v="261205G"/>
    <s v="GRUPO-A"/>
    <s v="Aprendizaje y enseñanza de la Economía"/>
    <s v="GG"/>
    <s v="GRUPO GRANDE"/>
    <s v="261205G"/>
    <s v="GG APRENDIZAJE Y ENSEÑANZA DE LA ECONOMÍA"/>
    <s v="GRUPO-A"/>
    <s v="GG de Aprendizaje y enseñanza de la Economía"/>
    <s v="AN"/>
    <n v="16562098"/>
    <s v="PINILLOS"/>
    <s v="GARCÍA"/>
    <s v="Mª CARMEN"/>
    <s v="PINILLOS GARCÍA, Mª CARMEN"/>
    <x v="0"/>
    <x v="0"/>
    <x v="1"/>
    <m/>
    <m/>
    <s v="capinill"/>
    <s v="carmen.pinillos@unirioja.es"/>
    <n v="1.8"/>
    <n v="1.8"/>
    <n v="532"/>
    <s v="LABORAL DOCENTE-ASOCIADO"/>
    <s v="P02"/>
    <s v="TIEMPO PARCIAL (2+2 HORAS)"/>
    <s v="2017-09-15 00:00:00.0"/>
    <s v="2019-09-14 00:00:00.0"/>
    <s v="PI101236"/>
    <s v="PROFESOR ASOCIADO"/>
    <s v="R104"/>
    <x v="0"/>
    <n v="225"/>
    <s v="ECONOMÍA APLICADA"/>
  </r>
  <r>
    <x v="30"/>
    <n v="72791252"/>
    <x v="6"/>
    <n v="261205000"/>
    <s v="261205G"/>
    <s v="GRUPO-A"/>
    <s v="Aprendizaje y enseñanza de la Economía"/>
    <s v="GG"/>
    <s v="GRUPO GRANDE"/>
    <s v="261205G"/>
    <s v="GG APRENDIZAJE Y ENSEÑANZA DE LA ECONOMÍA"/>
    <s v="GRUPO-A"/>
    <s v="GG de Aprendizaje y enseñanza de la Economía"/>
    <s v="AN"/>
    <n v="72791252"/>
    <s v="EGUIZÁBAL"/>
    <s v="MARÍN"/>
    <s v="FÁTIMA"/>
    <s v="EGUIZÁBAL MARÍN, FÁTIMA"/>
    <x v="1"/>
    <x v="0"/>
    <x v="1"/>
    <m/>
    <m/>
    <s v="faeguiza"/>
    <s v="fatima.eguizabal@unirioja.es"/>
    <n v="5.7"/>
    <n v="5.7"/>
    <n v="536"/>
    <s v="PROFESOR INTERINO"/>
    <s v="C01"/>
    <s v="TIEMPO COMPLETO"/>
    <s v="2018-09-27 00:00:00.0"/>
    <s v="2019-09-14 00:00:00.0"/>
    <s v="PI101417"/>
    <s v="PROFESOR CONTRATADO INTERINO"/>
    <s v="R104"/>
    <x v="0"/>
    <n v="225"/>
    <s v="ECONOMÍA APLICADA"/>
  </r>
  <r>
    <x v="30"/>
    <n v="16570616"/>
    <x v="6"/>
    <n v="261205000"/>
    <s v="261205R"/>
    <s v="GRUPO-A1"/>
    <s v="Aprendizaje y enseñanza de la Economía"/>
    <s v="GR"/>
    <s v="GRUPO REDUCIDO"/>
    <s v="261205R"/>
    <s v="C. MAGISTRAL Y P. AULA DE APRENDIZAJE Y ENSEÑANZA DE LA ECONOMÍA"/>
    <s v="GRUPO-A1"/>
    <s v="C. Magistral y P. Aula de APRENDIZAJE Y ENSEÑANZA DE LA ECONOMÍA"/>
    <s v="AN"/>
    <n v="16570616"/>
    <s v="AMO"/>
    <s v="MATARRANZ"/>
    <s v="DAVID"/>
    <s v="AMO MATARRANZ, DAVID"/>
    <x v="1"/>
    <x v="0"/>
    <x v="1"/>
    <m/>
    <m/>
    <s v="daamo"/>
    <s v="david.amo@unirioja.es"/>
    <n v="6"/>
    <n v="6"/>
    <n v="532"/>
    <s v="LABORAL DOCENTE-ASOCIADO"/>
    <s v="P04"/>
    <s v="TIEMPO PARCIAL (4+4 HORAS)"/>
    <s v="2017-09-15 00:00:00.0"/>
    <s v="2019-09-14 00:00:00.0"/>
    <s v="PI101240"/>
    <s v="PROFESOR ASOCIADO"/>
    <s v="R104"/>
    <x v="0"/>
    <n v="230"/>
    <s v="ECONOMÍA FINANCIERA Y CONTABILIDAD"/>
  </r>
  <r>
    <x v="30"/>
    <n v="16544280"/>
    <x v="6"/>
    <n v="261206000"/>
    <s v="261206G"/>
    <s v="GRUPO-A"/>
    <s v="Innovación docente e iniciación a la investigación educativa. Economía"/>
    <s v="GG"/>
    <s v="GRUPO GRANDE"/>
    <s v="261206G"/>
    <s v="GG INNOVACIÓN DOCENTE E INICIACIÓN A LA INVESTIGACIÓN EDUCATIVA. ECONOMÍA"/>
    <s v="GRUPO-A"/>
    <s v="GG de Innovación docente e iniciación a la investigación educativa. Economí"/>
    <s v="2S"/>
    <n v="16544280"/>
    <s v="AZCONA"/>
    <s v="CIRIZA"/>
    <s v="ESPERANZA"/>
    <s v="AZCONA CIRIZA, ESPERANZA"/>
    <x v="1"/>
    <x v="0"/>
    <x v="1"/>
    <m/>
    <m/>
    <s v="esazcona"/>
    <s v="esperanza.azcona@unirioja.es"/>
    <n v="2.5"/>
    <n v="2.5"/>
    <n v="506"/>
    <s v="PROFESOR TITULAR DE ESCUELA UNIVERSITARI"/>
    <s v="01A"/>
    <s v="TIEMPO COMPLETO AMPLIADO"/>
    <s v="2012-09-01 00:00:00.0"/>
    <s v="null"/>
    <s v="DF31215"/>
    <s v="TITULAR DE ESCUELAS UNIVERSITARIAS"/>
    <s v="R104"/>
    <x v="0"/>
    <n v="230"/>
    <s v="ECONOMÍA FINANCIERA Y CONTABILIDAD"/>
  </r>
  <r>
    <x v="30"/>
    <n v="17159455"/>
    <x v="6"/>
    <n v="261206000"/>
    <s v="261206G"/>
    <s v="GRUPO-A"/>
    <s v="Innovación docente e iniciación a la investigación educativa. Economía"/>
    <s v="GG"/>
    <s v="GRUPO GRANDE"/>
    <s v="261206G"/>
    <s v="GG INNOVACIÓN DOCENTE E INICIACIÓN A LA INVESTIGACIÓN EDUCATIVA. ECONOMÍA"/>
    <s v="GRUPO-A"/>
    <s v="GG de Innovación docente e iniciación a la investigación educativa. Economí"/>
    <s v="2S"/>
    <n v="17159455"/>
    <s v="RUIZ"/>
    <s v="CABESTRE"/>
    <s v="FCO. JAVIER"/>
    <s v="RUIZ CABESTRE, FCO. JAVIER"/>
    <x v="0"/>
    <x v="0"/>
    <x v="0"/>
    <m/>
    <m/>
    <s v="fjruiz"/>
    <s v="javier.ruiz@unirioja.es"/>
    <n v="0.5"/>
    <n v="0.5"/>
    <n v="500"/>
    <s v="CATEDRATICO DE UNIVERSIDAD"/>
    <s v="01R"/>
    <s v="TIEMPO COMPLETO REDUCIDO"/>
    <s v="2016-11-12 00:00:00.0"/>
    <s v="null"/>
    <s v="DF100335"/>
    <s v="CATEDRÁTICO DE UNIVERSIDAD"/>
    <s v="R104"/>
    <x v="0"/>
    <n v="230"/>
    <s v="ECONOMÍA FINANCIERA Y CONTABILIDAD"/>
  </r>
  <r>
    <x v="30"/>
    <n v="16533890"/>
    <x v="6"/>
    <n v="261401000"/>
    <s v="261401R"/>
    <s v="GRUPO-A"/>
    <s v="Prácticum en la especialidad de Economía"/>
    <s v="GR"/>
    <s v="GRUPO REDUCIDO"/>
    <s v="261401R"/>
    <s v="C. MAGISTRAL Y P. AULA DE PRACTICUM EN ECONOMÍA / TRABAJO FIN DE MÁSTER"/>
    <s v="GRUPO-A"/>
    <s v="C. Magistral y P. Aula de PRÁCTICUM EN LA ESPECIALIDAD DE ECONOMÍA"/>
    <s v="2S"/>
    <n v="16533890"/>
    <s v="PORTILLO"/>
    <s v="PÉREZ DE VIÑASPRE"/>
    <s v="FABIOLA"/>
    <s v="PORTILLO PÉREZ DE VIÑASPRE, FABIOLA"/>
    <x v="0"/>
    <x v="0"/>
    <x v="0"/>
    <m/>
    <m/>
    <s v="faporti"/>
    <s v="fabiola.portillo@unirioja.es"/>
    <n v="1.4"/>
    <n v="1.4"/>
    <n v="504"/>
    <s v="PROFESOR TITULAR UNIVERSIDAD"/>
    <s v="01A"/>
    <s v="TIEMPO COMPLETO AMPLIADO"/>
    <s v="2016-09-15 00:00:00.0"/>
    <s v="null"/>
    <s v="DF100141"/>
    <s v="PROFESOR TITULAR DE UNIVERSIDAD"/>
    <s v="R104"/>
    <x v="0"/>
    <n v="225"/>
    <s v="ECONOMÍA APLICADA"/>
  </r>
  <r>
    <x v="30"/>
    <n v="16549972"/>
    <x v="6"/>
    <n v="261401000"/>
    <s v="261401R"/>
    <s v="GRUPO-A"/>
    <s v="Prácticum en la especialidad de Economía"/>
    <s v="GR"/>
    <s v="GRUPO REDUCIDO"/>
    <s v="261401R"/>
    <s v="C. MAGISTRAL Y P. AULA DE PRACTICUM EN ECONOMÍA / TRABAJO FIN DE MÁSTER"/>
    <s v="GRUPO-A"/>
    <s v="C. Magistral y P. Aula de PRÁCTICUM EN LA ESPECIALIDAD DE ECONOMÍA"/>
    <s v="2S"/>
    <n v="16549972"/>
    <s v="PINILLOS"/>
    <s v="GARCÍA"/>
    <s v="MARÍA DE LA O"/>
    <s v="PINILLOS GARCÍA, MARÍA DE LA O"/>
    <x v="0"/>
    <x v="0"/>
    <x v="0"/>
    <m/>
    <m/>
    <s v="mpinillo"/>
    <s v="maria.pinillos@unirioja.es"/>
    <n v="1.4"/>
    <n v="1.4"/>
    <n v="504"/>
    <s v="PROFESOR TITULAR UNIVERSIDAD"/>
    <s v="C01"/>
    <s v="TIEMPO COMPLETO"/>
    <s v="2014-09-15 00:00:00.0"/>
    <s v="null"/>
    <s v="DF31176"/>
    <s v="PROFESOR TITULAR DE UNIVERSIDAD"/>
    <s v="R104"/>
    <x v="0"/>
    <n v="225"/>
    <s v="ECONOMÍA APLICADA"/>
  </r>
  <r>
    <x v="30"/>
    <n v="50842132"/>
    <x v="6"/>
    <n v="261401000"/>
    <s v="261401R"/>
    <s v="GRUPO-A"/>
    <s v="Prácticum en la especialidad de Economía"/>
    <s v="GR"/>
    <s v="GRUPO REDUCIDO"/>
    <s v="261401R"/>
    <s v="C. MAGISTRAL Y P. AULA DE PRACTICUM EN ECONOMÍA / TRABAJO FIN DE MÁSTER"/>
    <s v="GRUPO-A"/>
    <s v="C. Magistral y P. Aula de PRÁCTICUM EN LA ESPECIALIDAD DE ECONOMÍA"/>
    <s v="2S"/>
    <n v="50842132"/>
    <s v="GAVELA"/>
    <s v="GARCÍA"/>
    <s v="DELIA DEL PILAR"/>
    <s v="GAVELA GARCÍA, DELIA DEL PILAR"/>
    <x v="0"/>
    <x v="0"/>
    <x v="0"/>
    <m/>
    <m/>
    <s v="degavela"/>
    <s v="delia.gavela@unirioja.es"/>
    <n v="0"/>
    <n v="0"/>
    <n v="504"/>
    <s v="PROFESOR TITULAR UNIVERSIDAD"/>
    <s v="C01"/>
    <s v="TIEMPO COMPLETO"/>
    <s v="2017-09-15 00:00:00.0"/>
    <s v="null"/>
    <s v="DF100302"/>
    <s v="PROFESOR TITULAR DE UNIVERSIDAD"/>
    <s v="R106"/>
    <x v="5"/>
    <n v="195"/>
    <s v="DIDÁCTICA DE LA LENGUA Y LA LITERATURA"/>
  </r>
  <r>
    <x v="31"/>
    <n v="16524700"/>
    <x v="6"/>
    <n v="262204000"/>
    <s v="262204G"/>
    <s v="GRUPO-A"/>
    <s v="Complementos para la formación disciplinar. Física y Química"/>
    <s v="GG"/>
    <s v="GRUPO GRANDE"/>
    <s v="262204G"/>
    <s v="GG COMPLEMENTOS PARA LA FORMACIÓN DISCIPLINAR. FÍSICA Y QUÍMICA"/>
    <s v="GRUPO-A"/>
    <s v="GG de Complementos para la formación disciplinar. Física y Química"/>
    <s v="1S"/>
    <n v="16524700"/>
    <s v="BAÑOS"/>
    <s v="ARRIBAS"/>
    <s v="IRENE"/>
    <s v="BAÑOS ARRIBAS, IRENE"/>
    <x v="0"/>
    <x v="0"/>
    <x v="0"/>
    <m/>
    <m/>
    <s v="ibanos"/>
    <s v="irene.banos@unirioja.es"/>
    <n v="3"/>
    <n v="3"/>
    <n v="504"/>
    <s v="PROFESOR TITULAR UNIVERSIDAD"/>
    <s v="01A"/>
    <s v="TIEMPO COMPLETO AMPLIADO"/>
    <s v="2012-09-01 00:00:00.0"/>
    <s v="null"/>
    <s v="DF32390"/>
    <s v="TITULAR DE UNIVERSIDAD"/>
    <s v="R112"/>
    <x v="8"/>
    <n v="755"/>
    <s v="QUÍMICA FÍSICA"/>
  </r>
  <r>
    <x v="31"/>
    <n v="50822746"/>
    <x v="6"/>
    <n v="262204000"/>
    <s v="262204L"/>
    <s v="GRUPO-A1"/>
    <s v="Complementos para la formación disciplinar. Física y Química"/>
    <s v="GL"/>
    <s v="GRUPO DE LABORATORIO"/>
    <s v="262204L"/>
    <s v="GL COMPLEMENTOS PARA LA FORMACIÓN DISCIPLINAR. FÍSICA Y QUÍMICA"/>
    <s v="GRUPO-A1"/>
    <s v="GL de Complementos para la formación disciplinar. Física y Química"/>
    <s v="1S"/>
    <n v="50822746"/>
    <s v="ENRIQUEZ"/>
    <s v="PALMA"/>
    <s v="PEDRO ALBERTO"/>
    <s v="ENRIQUEZ PALMA, PEDRO ALBERTO"/>
    <x v="1"/>
    <x v="0"/>
    <x v="0"/>
    <m/>
    <m/>
    <s v="enriquez"/>
    <s v="pedro.enriquez@unirioja.es"/>
    <n v="0.4"/>
    <n v="0.4"/>
    <n v="504"/>
    <s v="PROFESOR TITULAR UNIVERSIDAD"/>
    <s v="01A"/>
    <s v="TIEMPO COMPLETO AMPLIADO"/>
    <s v="2012-09-01 00:00:00.0"/>
    <s v="null"/>
    <s v="DF100147"/>
    <s v="PROFESOR TITULAR DE UNIVERSIDAD"/>
    <s v="R112"/>
    <x v="8"/>
    <n v="755"/>
    <s v="QUÍMICA FÍSICA"/>
  </r>
  <r>
    <x v="31"/>
    <n v="16508128"/>
    <x v="6"/>
    <n v="262204000"/>
    <s v="262204R"/>
    <s v="GRUPO-A1"/>
    <s v="Complementos para la formación disciplinar. Física y Química"/>
    <s v="GR"/>
    <s v="GRUPO REDUCIDO"/>
    <s v="262204R"/>
    <s v="GR DE COMPLEMENTOS PARA LA FORMACIÓN DISCIPLINAR: LAS MATERIAS DE FÍSICA Y"/>
    <s v="GRUPO-A1"/>
    <s v="GR de COMPLEMENTOS PARA LA FORMACIÓN DISCIPLINAR"/>
    <s v="1S"/>
    <n v="16508128"/>
    <s v="FERNÁNDEZ"/>
    <s v="GARBAYO"/>
    <s v="EDUARDO JACINTO"/>
    <s v="FERNÁNDEZ GARBAYO, EDUARDO JACINTO"/>
    <x v="0"/>
    <x v="0"/>
    <x v="0"/>
    <m/>
    <m/>
    <s v="edfernan"/>
    <s v="eduardo.fernandez@unirioja.es"/>
    <n v="0.3"/>
    <n v="0.3"/>
    <n v="500"/>
    <s v="CATEDRATICO DE UNIVERSIDAD"/>
    <s v="01R"/>
    <s v="TIEMPO COMPLETO REDUCIDO"/>
    <s v="2012-09-01 00:00:00.0"/>
    <s v="null"/>
    <s v="DF100235"/>
    <s v="CATEDRÁTICO DE UNIVERSIDAD"/>
    <s v="R112"/>
    <x v="8"/>
    <n v="760"/>
    <s v="QUÍMICA INORGÁNICA"/>
  </r>
  <r>
    <x v="31"/>
    <n v="16539508"/>
    <x v="6"/>
    <n v="262205000"/>
    <s v="262205G"/>
    <s v="GRUPO-A"/>
    <s v="Aprendizaje y enseñanza de la Física y Química"/>
    <s v="GG"/>
    <s v="GRUPO GRANDE"/>
    <s v="262205G"/>
    <s v="GG APRENDIZAJE Y ENSEÑANZA DE LA FÍSICA Y QUÍMICA"/>
    <s v="GRUPO-A"/>
    <s v="GG de Aprendizaje y enseñanza de la Física y Química"/>
    <s v="AN"/>
    <n v="16539508"/>
    <s v="MILLÁN"/>
    <s v="MONEO"/>
    <s v="JUDITH"/>
    <s v="MILLÁN MONEO, JUDITH"/>
    <x v="0"/>
    <x v="0"/>
    <x v="0"/>
    <m/>
    <m/>
    <s v="jumillan"/>
    <s v="judith.millan@unirioja.es"/>
    <n v="3"/>
    <n v="3"/>
    <n v="504"/>
    <s v="PROFESOR TITULAR UNIVERSIDAD"/>
    <s v="01R"/>
    <s v="TIEMPO COMPLETO REDUCIDO"/>
    <s v="2018-09-17 00:00:00.0"/>
    <s v="null"/>
    <s v="DF100345"/>
    <s v="PROFESOR TITULAR DE UNIVERSIDAD"/>
    <s v="R112"/>
    <x v="8"/>
    <n v="755"/>
    <s v="QUÍMICA FÍSICA"/>
  </r>
  <r>
    <x v="31"/>
    <n v="16570470"/>
    <x v="6"/>
    <n v="262205000"/>
    <s v="262205G"/>
    <s v="GRUPO-A"/>
    <s v="Aprendizaje y enseñanza de la Física y Química"/>
    <s v="GG"/>
    <s v="GRUPO GRANDE"/>
    <s v="262205G"/>
    <s v="GG APRENDIZAJE Y ENSEÑANZA DE LA FÍSICA Y QUÍMICA"/>
    <s v="GRUPO-A"/>
    <s v="GG de Aprendizaje y enseñanza de la Física y Química"/>
    <s v="AN"/>
    <n v="16570470"/>
    <s v="CORZANA"/>
    <s v="LÓPEZ"/>
    <s v="FRANCISCO"/>
    <s v="CORZANA LÓPEZ, FRANCISCO"/>
    <x v="0"/>
    <x v="0"/>
    <x v="0"/>
    <m/>
    <m/>
    <s v="frcorzan"/>
    <s v="francisco.corzana@unirioja.es"/>
    <n v="2"/>
    <n v="2"/>
    <n v="504"/>
    <s v="PROFESOR TITULAR UNIVERSIDAD"/>
    <s v="01R"/>
    <s v="TIEMPO COMPLETO REDUCIDO"/>
    <s v="2018-09-17 00:00:00.0"/>
    <s v="null"/>
    <s v="DF100344"/>
    <s v="PROFESOR TITULAR DE UNIVERSIDAD"/>
    <s v="R112"/>
    <x v="8"/>
    <n v="765"/>
    <s v="QUÍMICA ORGÁNICA"/>
  </r>
  <r>
    <x v="31"/>
    <n v="16578210"/>
    <x v="6"/>
    <n v="262205000"/>
    <s v="262205G"/>
    <s v="GRUPO-A"/>
    <s v="Aprendizaje y enseñanza de la Física y Química"/>
    <s v="GG"/>
    <s v="GRUPO GRANDE"/>
    <s v="262205G"/>
    <s v="GG APRENDIZAJE Y ENSEÑANZA DE LA FÍSICA Y QUÍMICA"/>
    <s v="GRUPO-A"/>
    <s v="GG de Aprendizaje y enseñanza de la Física y Química"/>
    <s v="AN"/>
    <n v="16578210"/>
    <s v="SAMPEDRO"/>
    <s v="RUIZ"/>
    <s v="DIEGO"/>
    <s v="SAMPEDRO RUIZ, DIEGO"/>
    <x v="1"/>
    <x v="0"/>
    <x v="0"/>
    <m/>
    <m/>
    <s v="dsampedr"/>
    <s v="diego.sampedro@unirioja.es"/>
    <n v="2"/>
    <n v="2"/>
    <n v="504"/>
    <s v="PROFESOR TITULAR UNIVERSIDAD"/>
    <s v="01R"/>
    <s v="TIEMPO COMPLETO REDUCIDO"/>
    <s v="2016-09-15 00:00:00.0"/>
    <s v="null"/>
    <s v="DF100290"/>
    <s v="PROFESOR TITULAR DE UNIVERSIDAD"/>
    <s v="R112"/>
    <x v="8"/>
    <n v="765"/>
    <s v="QUÍMICA ORGÁNICA"/>
  </r>
  <r>
    <x v="31"/>
    <n v="16543785"/>
    <x v="6"/>
    <n v="262205000"/>
    <s v="262205R"/>
    <s v="GRUPO-A1"/>
    <s v="Aprendizaje y enseñanza de la Física y Química"/>
    <s v="GR"/>
    <s v="GRUPO REDUCIDO"/>
    <s v="262205R"/>
    <s v="GRUPO REDUCIDO DE APRENDIZAJE Y ENSEÑANZA DE LA FÍSICA Y QUÍMICA"/>
    <s v="GRUPO-A1"/>
    <s v="GR de APRENDIZAJE Y ENSEÑANZA DE LA FÍSICA Y QUÍMICA"/>
    <s v="AN"/>
    <n v="16543785"/>
    <s v="ZURBANO"/>
    <s v="ASENSIO"/>
    <s v="MARÍA DEL MAR"/>
    <s v="ZURBANO ASENSIO, MARÍA DEL MAR"/>
    <x v="1"/>
    <x v="0"/>
    <x v="0"/>
    <m/>
    <m/>
    <s v="mmzurba"/>
    <s v="marimar.zurbano@unirioja.es"/>
    <n v="1.6"/>
    <n v="1.6"/>
    <n v="504"/>
    <s v="PROFESOR TITULAR UNIVERSIDAD"/>
    <s v="01R"/>
    <s v="TIEMPO COMPLETO REDUCIDO"/>
    <s v="2016-09-15 00:00:00.0"/>
    <s v="null"/>
    <s v="DF100149"/>
    <s v="PROFESOR TITULAR DE UNIVERSIDAD"/>
    <s v="R112"/>
    <x v="8"/>
    <n v="765"/>
    <s v="QUÍMICA ORGÁNICA"/>
  </r>
  <r>
    <x v="31"/>
    <n v="16570824"/>
    <x v="6"/>
    <n v="262205000"/>
    <s v="262205R"/>
    <s v="GRUPO-A1"/>
    <s v="Aprendizaje y enseñanza de la Física y Química"/>
    <s v="GR"/>
    <s v="GRUPO REDUCIDO"/>
    <s v="262205R"/>
    <s v="GRUPO REDUCIDO DE APRENDIZAJE Y ENSEÑANZA DE LA FÍSICA Y QUÍMICA"/>
    <s v="GRUPO-A1"/>
    <s v="GR de APRENDIZAJE Y ENSEÑANZA DE LA FÍSICA Y QUÍMICA"/>
    <s v="AN"/>
    <n v="16570824"/>
    <s v="ESTEBAN"/>
    <s v="DÍEZ"/>
    <s v="ISABEL"/>
    <s v="ESTEBAN DÍEZ, ISABEL"/>
    <x v="0"/>
    <x v="0"/>
    <x v="0"/>
    <m/>
    <m/>
    <s v="iesteban"/>
    <s v="isabel.esteban@unirioja.es"/>
    <n v="3"/>
    <n v="3"/>
    <n v="504"/>
    <s v="PROFESOR TITULAR UNIVERSIDAD"/>
    <s v="C01"/>
    <s v="TIEMPO COMPLETO"/>
    <s v="2018-12-21 00:00:00.0"/>
    <s v="null"/>
    <s v="DF100368"/>
    <s v="PROFESOR TITULAR DE UNIVERSIDAD"/>
    <s v="R112"/>
    <x v="8"/>
    <n v="555"/>
    <s v="INGENIERÍA QUÍMICA"/>
  </r>
  <r>
    <x v="31"/>
    <n v="16580433"/>
    <x v="6"/>
    <n v="262205000"/>
    <s v="262205R"/>
    <s v="GRUPO-A1"/>
    <s v="Aprendizaje y enseñanza de la Física y Química"/>
    <s v="GR"/>
    <s v="GRUPO REDUCIDO"/>
    <s v="262205R"/>
    <s v="GRUPO REDUCIDO DE APRENDIZAJE Y ENSEÑANZA DE LA FÍSICA Y QUÍMICA"/>
    <s v="GRUPO-A1"/>
    <s v="GR de APRENDIZAJE Y ENSEÑANZA DE LA FÍSICA Y QUÍMICA"/>
    <s v="AN"/>
    <n v="16580433"/>
    <s v="MARTÍNEZ"/>
    <s v="RUIZ"/>
    <s v="RODRIGO"/>
    <s v="MARTÍNEZ RUIZ, RODRIGO"/>
    <x v="0"/>
    <x v="0"/>
    <x v="0"/>
    <m/>
    <m/>
    <s v="romarine"/>
    <s v="rodrigo.martinez@unirioja.es"/>
    <n v="3"/>
    <n v="3"/>
    <n v="504"/>
    <s v="PROFESOR TITULAR UNIVERSIDAD"/>
    <s v="C01"/>
    <s v="TIEMPO COMPLETO"/>
    <s v="2018-12-18 00:00:00.0"/>
    <s v="null"/>
    <s v="DF100369"/>
    <s v="PROFESOR TITULAR DE UNIVERSIDAD"/>
    <s v="R112"/>
    <x v="8"/>
    <n v="755"/>
    <s v="QUÍMICA FÍSICA"/>
  </r>
  <r>
    <x v="31"/>
    <n v="16568302"/>
    <x v="6"/>
    <n v="262206000"/>
    <s v="262206G"/>
    <s v="GRUPO-A"/>
    <s v="Innovación docente e iniciación a la investigación educativa. Física y Química"/>
    <s v="GG"/>
    <s v="GRUPO GRANDE"/>
    <s v="262206G"/>
    <s v="GG INNOVACIÓN DOCENTE E INICIACIÓN A LA INVESTIGACIÓN EDUCATIVA. FÍSICA"/>
    <s v="GRUPO-A"/>
    <s v="GG de Innovación Docente e Iniciación a la Investigación Educativa. Física"/>
    <s v="2S"/>
    <n v="16568302"/>
    <s v="ROBREDO"/>
    <s v="VALGAÑÓN"/>
    <s v="BEATRIZ"/>
    <s v="ROBREDO VALGAÑÓN, BEATRIZ"/>
    <x v="0"/>
    <x v="0"/>
    <x v="0"/>
    <m/>
    <m/>
    <s v="berobred"/>
    <s v="beatriz.robredo@unirioja.es"/>
    <n v="2.6"/>
    <n v="2.6"/>
    <n v="504"/>
    <s v="PROFESOR TITULAR UNIVERSIDAD"/>
    <s v="C01"/>
    <s v="TIEMPO COMPLETO"/>
    <s v="2018-09-17 00:00:00.0"/>
    <s v="null"/>
    <s v="DF386"/>
    <s v="PROFESOR TITULAR DE UNIVERSIDAD"/>
    <s v="R101"/>
    <x v="4"/>
    <n v="205"/>
    <s v="DIDÁCTICA DE LAS CIENCIAS EXPERIMENTALES"/>
  </r>
  <r>
    <x v="31"/>
    <n v="72780033"/>
    <x v="6"/>
    <n v="262206000"/>
    <s v="262206G"/>
    <s v="GRUPO-A"/>
    <s v="Innovación docente e iniciación a la investigación educativa. Física y Química"/>
    <s v="GG"/>
    <s v="GRUPO GRANDE"/>
    <s v="262206G"/>
    <s v="GG INNOVACIÓN DOCENTE E INICIACIÓN A LA INVESTIGACIÓN EDUCATIVA. FÍSICA"/>
    <s v="GRUPO-A"/>
    <s v="GG de Innovación Docente e Iniciación a la Investigación Educativa. Física"/>
    <s v="2S"/>
    <n v="72780033"/>
    <s v="HERNÁNDEZ"/>
    <s v="ÁLAMOS"/>
    <s v="MARÍA DEL MAR"/>
    <s v="HERNÁNDEZ ÁLAMOS, MARÍA DEL MAR"/>
    <x v="1"/>
    <x v="0"/>
    <x v="0"/>
    <m/>
    <m/>
    <s v="maherna"/>
    <s v="mara.hernandez@unirioja.es"/>
    <n v="0"/>
    <n v="0"/>
    <n v="504"/>
    <s v="PROFESOR TITULAR UNIVERSIDAD"/>
    <s v="C01"/>
    <s v="TIEMPO COMPLETO"/>
    <s v="2011-09-01 00:00:00.0"/>
    <s v="null"/>
    <s v="DF100292"/>
    <s v="PROFESOR TITULAR DE UNIVERSIDAD"/>
    <s v="R101"/>
    <x v="4"/>
    <n v="205"/>
    <s v="DIDÁCTICA DE LAS CIENCIAS EXPERIMENTALES"/>
  </r>
  <r>
    <x v="31"/>
    <n v="50842132"/>
    <x v="6"/>
    <n v="262401000"/>
    <s v="262401R"/>
    <s v="GRUPO-A"/>
    <s v="Prácticum en la especialidad de Física y Química"/>
    <s v="GR"/>
    <s v="GRUPO REDUCIDO"/>
    <s v="262401R"/>
    <s v="GRUPO REDUCIDO DE PRÁCTICUM EN FISICA Y QUÍMICA / TRABAJO FIN MASTER"/>
    <s v="GRUPO-A"/>
    <s v="GR de PRÁCTICUM EN LA ESPECIALIDAD DE FÍSICA Y QUÍMICA"/>
    <s v="2S"/>
    <n v="50842132"/>
    <s v="GAVELA"/>
    <s v="GARCÍA"/>
    <s v="DELIA DEL PILAR"/>
    <s v="GAVELA GARCÍA, DELIA DEL PILAR"/>
    <x v="0"/>
    <x v="0"/>
    <x v="0"/>
    <m/>
    <m/>
    <s v="degavela"/>
    <s v="delia.gavela@unirioja.es"/>
    <n v="0"/>
    <n v="0"/>
    <n v="504"/>
    <s v="PROFESOR TITULAR UNIVERSIDAD"/>
    <s v="C01"/>
    <s v="TIEMPO COMPLETO"/>
    <s v="2017-09-15 00:00:00.0"/>
    <s v="null"/>
    <s v="DF100302"/>
    <s v="PROFESOR TITULAR DE UNIVERSIDAD"/>
    <s v="R106"/>
    <x v="5"/>
    <n v="195"/>
    <s v="DIDÁCTICA DE LA LENGUA Y LA LITERATURA"/>
  </r>
  <r>
    <x v="32"/>
    <n v="16499934"/>
    <x v="6"/>
    <n v="263204000"/>
    <s v="263204G"/>
    <s v="GRUPO-A"/>
    <s v="Complementos para la formación disciplinar. Geografía e Historia"/>
    <s v="GG"/>
    <s v="GRUPO GRANDE"/>
    <s v="263204G"/>
    <s v="GG DE COMPLEMENTOS PARA LA FORMACIÓN DISCIPLINAR. GEOGRAFÍA E HISTORIA"/>
    <s v="GRUPO-A"/>
    <s v="GG de Complementos para la formación disciplinar. Geografía e Historia"/>
    <s v="1S"/>
    <n v="16499934"/>
    <s v="GÓMEZ"/>
    <s v="URDÁÑEZ"/>
    <s v="JOSÉ LUIS"/>
    <s v="GÓMEZ URDÁÑEZ, JOSÉ LUIS"/>
    <x v="1"/>
    <x v="0"/>
    <x v="0"/>
    <m/>
    <m/>
    <s v="jlgomez"/>
    <s v="jose-luis.gomez@unirioja.es"/>
    <n v="1.5"/>
    <n v="1.5"/>
    <n v="500"/>
    <s v="CATEDRATICO DE UNIVERSIDAD"/>
    <s v="C01"/>
    <s v="TIEMPO COMPLETO"/>
    <s v="2017-09-15 00:00:00.0"/>
    <s v="null"/>
    <s v="DF3518"/>
    <s v="CATEDRÁTICO DE UNIVERSIDAD"/>
    <s v="R114"/>
    <x v="3"/>
    <n v="490"/>
    <s v="HISTORIA MODERNA"/>
  </r>
  <r>
    <x v="32"/>
    <n v="16548322"/>
    <x v="6"/>
    <n v="263204000"/>
    <s v="263204G"/>
    <s v="GRUPO-A"/>
    <s v="Complementos para la formación disciplinar. Geografía e Historia"/>
    <s v="GG"/>
    <s v="GRUPO GRANDE"/>
    <s v="263204G"/>
    <s v="GG DE COMPLEMENTOS PARA LA FORMACIÓN DISCIPLINAR. GEOGRAFÍA E HISTORIA"/>
    <s v="GRUPO-A"/>
    <s v="GG de Complementos para la formación disciplinar. Geografía e Historia"/>
    <s v="1S"/>
    <n v="16548322"/>
    <s v="PASCUAL"/>
    <s v="BELLIDO"/>
    <s v="NURIA ESTHER"/>
    <s v="PASCUAL BELLIDO, NURIA ESTHER"/>
    <x v="0"/>
    <x v="0"/>
    <x v="0"/>
    <m/>
    <m/>
    <s v="nupascua"/>
    <s v="nuria-esther.pascual@unirioja.es"/>
    <n v="1.5"/>
    <n v="1.5"/>
    <n v="504"/>
    <s v="PROFESOR TITULAR UNIVERSIDAD"/>
    <s v="C01"/>
    <s v="TIEMPO COMPLETO"/>
    <s v="2011-09-01 00:00:00.0"/>
    <s v="null"/>
    <s v="DF100298"/>
    <s v="PROFESOR TITULAR DE UNIVERSIDAD"/>
    <s v="R114"/>
    <x v="3"/>
    <n v="10"/>
    <s v="ANÁLISIS GEOGRÁFICO REGIONAL"/>
  </r>
  <r>
    <x v="32"/>
    <n v="16527579"/>
    <x v="6"/>
    <n v="263205000"/>
    <s v="263205G"/>
    <s v="GRUPO-A"/>
    <s v="Aprendizaje y enseñanza de la Geografía e Historia"/>
    <s v="GG"/>
    <s v="GRUPO GRANDE"/>
    <s v="263205G"/>
    <s v="GG APRENDIZAJE Y ENSEÑANZA DE LA GEOGRAFÍA E HISTORIA"/>
    <s v="GRUPO-A"/>
    <s v="GG de Aprendizaje y enseñanza de la Geografía e Historia"/>
    <s v="AN"/>
    <n v="16527579"/>
    <s v="GIL-DÍEZ"/>
    <s v="USANDIZAGA"/>
    <s v="IGNACIO"/>
    <s v="GIL-DÍEZ USANDIZAGA, IGNACIO"/>
    <x v="0"/>
    <x v="0"/>
    <x v="0"/>
    <m/>
    <m/>
    <s v="iggildie"/>
    <s v="ignacio.gil-diez@unirioja.es"/>
    <n v="7.5"/>
    <n v="7.5"/>
    <n v="504"/>
    <s v="PROFESOR TITULAR UNIVERSIDAD"/>
    <s v="C01"/>
    <s v="TIEMPO COMPLETO"/>
    <s v="2016-11-12 00:00:00.0"/>
    <s v="null"/>
    <s v="DF100293"/>
    <s v="PROFESOR TITULAR DE UNIVERSIDAD"/>
    <s v="R115"/>
    <x v="2"/>
    <n v="210"/>
    <s v="DIDÁCTICA DE LAS CIENCIAS SOCIALES"/>
  </r>
  <r>
    <x v="32"/>
    <n v="72786679"/>
    <x v="6"/>
    <n v="263205000"/>
    <s v="263205R"/>
    <s v="GRUPO-A1"/>
    <s v="Aprendizaje y enseñanza de la Geografía e Historia"/>
    <s v="GR"/>
    <s v="GRUPO REDUCIDO"/>
    <s v="263205R"/>
    <s v="GRUPO REDUCIDO DE APRENDIZAJE Y ENSEÑANZA DE LAS CIENCIAS SOCIALES"/>
    <s v="GRUPO-A1"/>
    <s v="GR de APRENDIZAJE Y ENSEÑANZA DE LAS CIENCIAS SOCIALES"/>
    <s v="AN"/>
    <n v="72786679"/>
    <s v="HERREROS"/>
    <s v="GONZÁLEZ"/>
    <s v="CARMEN"/>
    <s v="HERREROS GONZÁLEZ, CARMEN"/>
    <x v="1"/>
    <x v="0"/>
    <x v="1"/>
    <m/>
    <m/>
    <s v="caherrer"/>
    <s v="carmen.herreros@unirioja.es"/>
    <n v="3"/>
    <n v="3"/>
    <n v="532"/>
    <s v="LABORAL DOCENTE-ASOCIADO"/>
    <s v="P02"/>
    <s v="TIEMPO PARCIAL (2+2 HORAS)"/>
    <s v="2018-09-17 00:00:00.0"/>
    <s v="2019-09-14 00:00:00.0"/>
    <s v="PI101395"/>
    <s v="PROFESOR ASOCIADO"/>
    <s v="R115"/>
    <x v="2"/>
    <n v="210"/>
    <s v="DIDÁCTICA DE LAS CIENCIAS SOCIALES"/>
  </r>
  <r>
    <x v="32"/>
    <n v="16592004"/>
    <x v="6"/>
    <n v="263206000"/>
    <s v="263206G"/>
    <s v="GRUPO-A"/>
    <s v="Innovación docente e iniciación a la investigación educativa. Geografía e Historia"/>
    <s v="GG"/>
    <s v="GRUPO GRANDE"/>
    <s v="263206G"/>
    <s v="GG INNOVACIÓN DOCENTE E INICIACIÓN A LA INVESTIGACIÓN EDUCATIVA. GEOGRAFÍA"/>
    <s v="GRUPO-A"/>
    <s v="GG de Innovación docente e iniciación a la investigación educativa. Geograf"/>
    <s v="2S"/>
    <n v="16592004"/>
    <s v="ITURRIAGA"/>
    <s v="BARCO"/>
    <s v="DIEGO"/>
    <s v="ITURRIAGA BARCO, DIEGO"/>
    <x v="1"/>
    <x v="0"/>
    <x v="0"/>
    <m/>
    <m/>
    <s v="diiturri"/>
    <s v="diego.iturriaga@unirioja.es"/>
    <n v="3"/>
    <n v="3"/>
    <n v="536"/>
    <s v="PROFESOR INTERINO"/>
    <s v="C01"/>
    <s v="TIEMPO COMPLETO"/>
    <s v="2017-09-15 00:00:00.0"/>
    <s v="null"/>
    <s v="PI101283"/>
    <s v="PROFESOR CONTRATADO INTERINO"/>
    <s v="R114"/>
    <x v="3"/>
    <n v="450"/>
    <s v="HISTORIA CONTEMPORÁNEA"/>
  </r>
  <r>
    <x v="32"/>
    <n v="16528324"/>
    <x v="6"/>
    <n v="263401000"/>
    <s v="263401R"/>
    <s v="GRUPO-A"/>
    <s v="Prácticum en la especialidad de Geografía e Historia"/>
    <s v="GR"/>
    <s v="GRUPO REDUCIDO"/>
    <s v="263401R"/>
    <s v="GRUPO REDUCIDO DE PRÁCTICUM/TRABAJO FIN DE MÁSTER"/>
    <s v="GRUPO-A"/>
    <s v="GR de PRÁCTICUM EN LA ESPECIALIDAD DE GEOGRAFÍA E HISTORIA"/>
    <s v="2S"/>
    <n v="16528324"/>
    <s v="NAVAJAS"/>
    <s v="ZUBELDÍA"/>
    <s v="CARLOS"/>
    <s v="NAVAJAS ZUBELDÍA, CARLOS"/>
    <x v="1"/>
    <x v="0"/>
    <x v="0"/>
    <m/>
    <m/>
    <s v="canavaja"/>
    <s v="carlos.navajas@unirioja.es"/>
    <n v="2.8"/>
    <n v="2.8"/>
    <n v="504"/>
    <s v="PROFESOR TITULAR UNIVERSIDAD"/>
    <s v="C01"/>
    <s v="TIEMPO COMPLETO"/>
    <s v="2018-12-18 00:00:00.0"/>
    <s v="null"/>
    <s v="DF100370"/>
    <s v="PROFESOR TITULAR DE UNIVERSIDAD"/>
    <s v="R114"/>
    <x v="3"/>
    <n v="450"/>
    <s v="HISTORIA CONTEMPORÁNEA"/>
  </r>
  <r>
    <x v="32"/>
    <n v="20170417"/>
    <x v="6"/>
    <n v="263401000"/>
    <s v="263401R"/>
    <s v="GRUPO-A"/>
    <s v="Prácticum en la especialidad de Geografía e Historia"/>
    <s v="GR"/>
    <s v="GRUPO REDUCIDO"/>
    <s v="263401R"/>
    <s v="GRUPO REDUCIDO DE PRÁCTICUM/TRABAJO FIN DE MÁSTER"/>
    <s v="GRUPO-A"/>
    <s v="GR de PRÁCTICUM EN LA ESPECIALIDAD DE GEOGRAFÍA E HISTORIA"/>
    <s v="2S"/>
    <n v="20170417"/>
    <s v="FANO"/>
    <s v="MARTÍNEZ"/>
    <s v="MIGUEL ÁNGEL"/>
    <s v="FANO MARTÍNEZ, MIGUEL ÁNGEL"/>
    <x v="0"/>
    <x v="0"/>
    <x v="0"/>
    <m/>
    <m/>
    <s v="mifano"/>
    <s v="miguel-angel.fano@unirioja.es"/>
    <n v="2.1"/>
    <n v="2.1"/>
    <n v="504"/>
    <s v="PROFESOR TITULAR UNIVERSIDAD"/>
    <s v="C01"/>
    <s v="TIEMPO COMPLETO"/>
    <s v="2011-09-01 00:00:00.0"/>
    <s v="null"/>
    <s v="DF3569"/>
    <s v="TITULAR DE UNIVERSIDAD"/>
    <s v="R114"/>
    <x v="3"/>
    <n v="695"/>
    <s v="PREHISTORIA"/>
  </r>
  <r>
    <x v="32"/>
    <n v="50842132"/>
    <x v="6"/>
    <n v="263401000"/>
    <s v="263401R"/>
    <s v="GRUPO-A"/>
    <s v="Prácticum en la especialidad de Geografía e Historia"/>
    <s v="GR"/>
    <s v="GRUPO REDUCIDO"/>
    <s v="263401R"/>
    <s v="GRUPO REDUCIDO DE PRÁCTICUM/TRABAJO FIN DE MÁSTER"/>
    <s v="GRUPO-A"/>
    <s v="GR de PRÁCTICUM EN LA ESPECIALIDAD DE GEOGRAFÍA E HISTORIA"/>
    <s v="2S"/>
    <n v="50842132"/>
    <s v="GAVELA"/>
    <s v="GARCÍA"/>
    <s v="DELIA DEL PILAR"/>
    <s v="GAVELA GARCÍA, DELIA DEL PILAR"/>
    <x v="0"/>
    <x v="0"/>
    <x v="0"/>
    <m/>
    <m/>
    <s v="degavela"/>
    <s v="delia.gavela@unirioja.es"/>
    <n v="0"/>
    <n v="0"/>
    <n v="504"/>
    <s v="PROFESOR TITULAR UNIVERSIDAD"/>
    <s v="C01"/>
    <s v="TIEMPO COMPLETO"/>
    <s v="2017-09-15 00:00:00.0"/>
    <s v="null"/>
    <s v="DF100302"/>
    <s v="PROFESOR TITULAR DE UNIVERSIDAD"/>
    <s v="R106"/>
    <x v="5"/>
    <n v="195"/>
    <s v="DIDÁCTICA DE LA LENGUA Y LA LITERATURA"/>
  </r>
  <r>
    <x v="33"/>
    <n v="16583068"/>
    <x v="6"/>
    <n v="264204000"/>
    <s v="264204G"/>
    <s v="GRUPO-A"/>
    <s v="Complementos para la formación disciplinar. Inglés"/>
    <s v="GG"/>
    <s v="GRUPO GRANDE"/>
    <s v="264204G"/>
    <s v="GG COMPLEMENTOS PARA LA FORMACIÓN DISCIPLINAR: INGLÉS"/>
    <s v="GRUPO-A"/>
    <s v="GG de Complementos para la formación displinar: Inglés"/>
    <s v="1S"/>
    <n v="16583068"/>
    <s v="AGUSTÍN"/>
    <s v="LLACH"/>
    <s v="M.ª PILAR"/>
    <s v="AGUSTÍN LLACH, M.ª PILAR"/>
    <x v="0"/>
    <x v="0"/>
    <x v="0"/>
    <m/>
    <m/>
    <s v="maagusti"/>
    <s v="maria-del-pilar.agustin@unirioja.es"/>
    <n v="0"/>
    <n v="0"/>
    <n v="504"/>
    <s v="PROFESOR TITULAR UNIVERSIDAD"/>
    <s v="C01"/>
    <s v="TIEMPO COMPLETO"/>
    <s v="2017-12-04 00:00:00.0"/>
    <s v="null"/>
    <s v="DF31688"/>
    <s v="PROFESOR TITULAR DE UNIVERSIDAD"/>
    <s v="R107"/>
    <x v="6"/>
    <n v="345"/>
    <s v="FILOLOGÍA INGLESA"/>
  </r>
  <r>
    <x v="33"/>
    <n v="16589144"/>
    <x v="6"/>
    <n v="264204000"/>
    <s v="264204G"/>
    <s v="GRUPO-A"/>
    <s v="Complementos para la formación disciplinar. Inglés"/>
    <s v="GG"/>
    <s v="GRUPO GRANDE"/>
    <s v="264204G"/>
    <s v="GG COMPLEMENTOS PARA LA FORMACIÓN DISCIPLINAR: INGLÉS"/>
    <s v="GRUPO-A"/>
    <s v="GG de Complementos para la formación displinar: Inglés"/>
    <s v="1S"/>
    <n v="16589144"/>
    <s v="FERNÁNDEZ"/>
    <s v="FONTECHA"/>
    <s v="ALMUDENA"/>
    <s v="FERNÁNDEZ FONTECHA, ALMUDENA"/>
    <x v="0"/>
    <x v="0"/>
    <x v="0"/>
    <m/>
    <m/>
    <s v="alfernf"/>
    <s v="almudena.fernandez@unirioja.es"/>
    <n v="3"/>
    <n v="3"/>
    <n v="504"/>
    <s v="PROFESOR TITULAR UNIVERSIDAD"/>
    <s v="C01"/>
    <s v="TIEMPO COMPLETO"/>
    <s v="2008-09-30 00:00:00.0"/>
    <s v="null"/>
    <s v="DF100227"/>
    <s v="PROFESOR TITULAR DE UNIVERSIDAD"/>
    <s v="R107"/>
    <x v="6"/>
    <n v="345"/>
    <s v="FILOLOGÍA INGLESA"/>
  </r>
  <r>
    <x v="33"/>
    <n v="32877122"/>
    <x v="6"/>
    <n v="264206000"/>
    <s v="264206G"/>
    <s v="GRUPO-A"/>
    <s v="Innovación docente e iniciación a la investigación educativa. Inglés"/>
    <s v="GG"/>
    <s v="GRUPO GRANDE"/>
    <s v="264206G"/>
    <s v="GG INNOVACIÓN DOCENTE E INICIACIÓN A LA INVESTIGACIÓN EDUCATIVA: INGLÉS"/>
    <s v="GRUPO-A"/>
    <s v="GG de Innovación docente e iniciación a la investigación educativa: Inglés"/>
    <s v="2S"/>
    <n v="32877122"/>
    <s v="CANGA"/>
    <s v="ALONSO"/>
    <s v="ANDRÉS"/>
    <s v="CANGA ALONSO, ANDRÉS"/>
    <x v="0"/>
    <x v="0"/>
    <x v="0"/>
    <m/>
    <m/>
    <s v="ancanga"/>
    <s v="andres.canga@unirioja.es"/>
    <n v="3"/>
    <n v="3"/>
    <n v="504"/>
    <s v="PROFESOR TITULAR UNIVERSIDAD"/>
    <s v="C01"/>
    <s v="TIEMPO COMPLETO"/>
    <s v="2009-09-29 00:00:00.0"/>
    <s v="null"/>
    <s v="DF100243"/>
    <s v="PROFESOR TITULAR DE UNIVERSIDAD"/>
    <s v="R107"/>
    <x v="6"/>
    <n v="345"/>
    <s v="FILOLOGÍA INGLESA"/>
  </r>
  <r>
    <x v="33"/>
    <n v="9414088"/>
    <x v="6"/>
    <n v="264401000"/>
    <s v="264401R"/>
    <s v="GRUPO-A"/>
    <s v="Prácticum en la especialidad de Inglés"/>
    <s v="GR"/>
    <s v="GRUPO REDUCIDO"/>
    <s v="264401R"/>
    <s v="CT/CT DE PRÁCTICUM EN LENGUA EXTRANJERA / TRABAJO FIN MÁSTER"/>
    <s v="GRUPO-A"/>
    <s v="GR de PRÁCTICUM EN LA ESPECIALIDAD DE INGLÉS"/>
    <s v="2S"/>
    <n v="9414088"/>
    <s v="TABOADA"/>
    <s v="FERRERO"/>
    <s v="CAROLINA"/>
    <s v="TABOADA FERRERO, CAROLINA"/>
    <x v="0"/>
    <x v="0"/>
    <x v="0"/>
    <m/>
    <m/>
    <s v="cataboad"/>
    <s v="carolina.taboada@unirioja.es"/>
    <n v="0.7"/>
    <n v="0.7"/>
    <n v="504"/>
    <s v="PROFESOR TITULAR UNIVERSIDAD"/>
    <s v="C01"/>
    <s v="TIEMPO COMPLETO"/>
    <s v="2008-09-30 00:00:00.0"/>
    <s v="null"/>
    <s v="DF100228"/>
    <s v="PROFESOR TITULAR DE UNIVERSIDAD INTERINO"/>
    <s v="R107"/>
    <x v="6"/>
    <n v="345"/>
    <s v="FILOLOGÍA INGLESA"/>
  </r>
  <r>
    <x v="33"/>
    <n v="16498683"/>
    <x v="6"/>
    <n v="264401000"/>
    <s v="264401R"/>
    <s v="GRUPO-A"/>
    <s v="Prácticum en la especialidad de Inglés"/>
    <s v="GR"/>
    <s v="GRUPO REDUCIDO"/>
    <s v="264401R"/>
    <s v="CT/CT DE PRÁCTICUM EN LENGUA EXTRANJERA / TRABAJO FIN MÁSTER"/>
    <s v="GRUPO-A"/>
    <s v="GR de PRÁCTICUM EN LA ESPECIALIDAD DE INGLÉS"/>
    <s v="2S"/>
    <n v="16498683"/>
    <s v="JIMÉNEZ"/>
    <s v="CATALÁN"/>
    <s v="ROSA MARÍA"/>
    <s v="JIMÉNEZ CATALÁN, ROSA MARÍA"/>
    <x v="1"/>
    <x v="0"/>
    <x v="0"/>
    <m/>
    <m/>
    <s v="rmjimene"/>
    <s v="rosa.jimenez@unirioja.es"/>
    <n v="0.7"/>
    <n v="0.7"/>
    <n v="500"/>
    <s v="CATEDRATICO DE UNIVERSIDAD"/>
    <s v="01R"/>
    <s v="TIEMPO COMPLETO REDUCIDO"/>
    <s v="2016-04-15 00:00:00.0"/>
    <s v="null"/>
    <s v="DF100328"/>
    <s v="CATEDRÁTICO DE UNIVERSIDAD"/>
    <s v="R107"/>
    <x v="6"/>
    <n v="345"/>
    <s v="FILOLOGÍA INGLESA"/>
  </r>
  <r>
    <x v="33"/>
    <n v="16520166"/>
    <x v="6"/>
    <n v="264401000"/>
    <s v="264401R"/>
    <s v="GRUPO-A"/>
    <s v="Prácticum en la especialidad de Inglés"/>
    <s v="GR"/>
    <s v="GRUPO REDUCIDO"/>
    <s v="264401R"/>
    <s v="CT/CT DE PRÁCTICUM EN LENGUA EXTRANJERA / TRABAJO FIN MÁSTER"/>
    <s v="GRUPO-A"/>
    <s v="GR de PRÁCTICUM EN LA ESPECIALIDAD DE INGLÉS"/>
    <s v="2S"/>
    <n v="16520166"/>
    <s v="SANTANA"/>
    <s v="MARTÍNEZ"/>
    <s v="PEDRO"/>
    <s v="SANTANA MARTÍNEZ, PEDRO"/>
    <x v="1"/>
    <x v="0"/>
    <x v="0"/>
    <m/>
    <m/>
    <s v="psantana"/>
    <s v="pedro.santana@unirioja.es"/>
    <n v="2.8"/>
    <n v="2.8"/>
    <n v="504"/>
    <s v="PROFESOR TITULAR UNIVERSIDAD"/>
    <s v="01A"/>
    <s v="TIEMPO COMPLETO AMPLIADO"/>
    <s v="2012-09-01 00:00:00.0"/>
    <s v="null"/>
    <s v="DF31690"/>
    <s v="TITULAR DE UNIVERSIDAD"/>
    <s v="R107"/>
    <x v="6"/>
    <n v="345"/>
    <s v="FILOLOGÍA INGLESA"/>
  </r>
  <r>
    <x v="33"/>
    <n v="16605769"/>
    <x v="6"/>
    <n v="264401000"/>
    <s v="264401R"/>
    <s v="GRUPO-A"/>
    <s v="Prácticum en la especialidad de Inglés"/>
    <s v="GR"/>
    <s v="GRUPO REDUCIDO"/>
    <s v="264401R"/>
    <s v="CT/CT DE PRÁCTICUM EN LENGUA EXTRANJERA / TRABAJO FIN MÁSTER"/>
    <s v="GRUPO-A"/>
    <s v="GR de PRÁCTICUM EN LA ESPECIALIDAD DE INGLÉS"/>
    <s v="2S"/>
    <n v="16605769"/>
    <s v="LACALLE"/>
    <s v="PALACIOS"/>
    <s v="MIGUEL"/>
    <s v="LACALLE PALACIOS, MIGUEL"/>
    <x v="1"/>
    <x v="0"/>
    <x v="1"/>
    <m/>
    <m/>
    <s v="milacall"/>
    <s v="miguel.lacalle@unirioja.es"/>
    <n v="1.4"/>
    <n v="1.4"/>
    <n v="536"/>
    <s v="PROFESOR INTERINO"/>
    <s v="C01"/>
    <s v="TIEMPO COMPLETO"/>
    <s v="2017-09-15 00:00:00.0"/>
    <s v="null"/>
    <s v="PI101259"/>
    <s v="PROFESOR CONTRATADO INTERINO"/>
    <s v="R107"/>
    <x v="6"/>
    <n v="345"/>
    <s v="FILOLOGÍA INGLESA"/>
  </r>
  <r>
    <x v="33"/>
    <n v="16620378"/>
    <x v="6"/>
    <n v="264401000"/>
    <s v="264401R"/>
    <s v="GRUPO-A"/>
    <s v="Prácticum en la especialidad de Inglés"/>
    <s v="GR"/>
    <s v="GRUPO REDUCIDO"/>
    <s v="264401R"/>
    <s v="CT/CT DE PRÁCTICUM EN LENGUA EXTRANJERA / TRABAJO FIN MÁSTER"/>
    <s v="GRUPO-A"/>
    <s v="GR de PRÁCTICUM EN LA ESPECIALIDAD DE INGLÉS"/>
    <s v="2S"/>
    <n v="16620378"/>
    <s v="MATEO"/>
    <s v="MENDAZA"/>
    <s v="RAQUEL"/>
    <s v="MATEO MENDAZA, RAQUEL"/>
    <x v="1"/>
    <x v="0"/>
    <x v="0"/>
    <m/>
    <m/>
    <s v="ramatem"/>
    <s v="raquel.mateo@unirioja.es"/>
    <n v="2.1"/>
    <n v="2.1"/>
    <n v="536"/>
    <s v="PROFESOR INTERINO"/>
    <s v="C01"/>
    <s v="TIEMPO COMPLETO"/>
    <s v="2018-09-18 00:00:00.0"/>
    <s v="2019-09-14 00:00:00.0"/>
    <s v="PI101415"/>
    <s v="PROFESOR CONTRATADO INTERINO"/>
    <s v="R107"/>
    <x v="6"/>
    <n v="345"/>
    <s v="FILOLOGÍA INGLESA"/>
  </r>
  <r>
    <x v="33"/>
    <n v="16626763"/>
    <x v="6"/>
    <n v="264401000"/>
    <s v="264401R"/>
    <s v="GRUPO-A"/>
    <s v="Prácticum en la especialidad de Inglés"/>
    <s v="GR"/>
    <s v="GRUPO REDUCIDO"/>
    <s v="264401R"/>
    <s v="CT/CT DE PRÁCTICUM EN LENGUA EXTRANJERA / TRABAJO FIN MÁSTER"/>
    <s v="GRUPO-A"/>
    <s v="GR de PRÁCTICUM EN LA ESPECIALIDAD DE INGLÉS"/>
    <s v="2S"/>
    <n v="16626763"/>
    <s v="OJANGUREN"/>
    <s v="LÓPEZ"/>
    <s v="ANA ELVIRA"/>
    <s v="OJANGUREN LÓPEZ, ANA ELVIRA"/>
    <x v="1"/>
    <x v="0"/>
    <x v="1"/>
    <m/>
    <m/>
    <s v="anojangu"/>
    <s v="ana-elvira.ojanguren@unirioja.es"/>
    <n v="0.7"/>
    <n v="0.7"/>
    <n v="536"/>
    <s v="PROFESOR INTERINO"/>
    <s v="C01"/>
    <s v="TIEMPO COMPLETO"/>
    <s v="2019-01-29 00:00:00.0"/>
    <s v="null"/>
    <s v="PI101370"/>
    <s v="PROFESOR CONTRATADO INTERINO"/>
    <s v="R107"/>
    <x v="6"/>
    <n v="345"/>
    <s v="FILOLOGÍA INGLESA"/>
  </r>
  <r>
    <x v="33"/>
    <n v="47106053"/>
    <x v="6"/>
    <n v="264401000"/>
    <s v="264401R"/>
    <s v="GRUPO-A"/>
    <s v="Prácticum en la especialidad de Inglés"/>
    <s v="GR"/>
    <s v="GRUPO REDUCIDO"/>
    <s v="264401R"/>
    <s v="CT/CT DE PRÁCTICUM EN LENGUA EXTRANJERA / TRABAJO FIN MÁSTER"/>
    <s v="GRUPO-A"/>
    <s v="GR de PRÁCTICUM EN LA ESPECIALIDAD DE INGLÉS"/>
    <s v="2S"/>
    <n v="47106053"/>
    <s v="FIDALGO"/>
    <s v="ALLO"/>
    <s v="LUISA"/>
    <s v="FIDALGO ALLO, LUISA"/>
    <x v="1"/>
    <x v="0"/>
    <x v="0"/>
    <m/>
    <m/>
    <s v="lufidalg"/>
    <s v="luisa.fidalgoa@unirioja.es"/>
    <n v="2.1"/>
    <n v="2.1"/>
    <n v="536"/>
    <s v="PROFESOR INTERINO"/>
    <s v="C01"/>
    <s v="TIEMPO COMPLETO"/>
    <s v="2017-09-15 00:00:00.0"/>
    <s v="null"/>
    <s v="PI101261"/>
    <s v="PROFESOR CONTRATADO INTERINO"/>
    <s v="R107"/>
    <x v="6"/>
    <n v="345"/>
    <s v="FILOLOGÍA INGLESA"/>
  </r>
  <r>
    <x v="33"/>
    <n v="50842132"/>
    <x v="6"/>
    <n v="264401000"/>
    <s v="264401R"/>
    <s v="GRUPO-A"/>
    <s v="Prácticum en la especialidad de Inglés"/>
    <s v="GR"/>
    <s v="GRUPO REDUCIDO"/>
    <s v="264401R"/>
    <s v="CT/CT DE PRÁCTICUM EN LENGUA EXTRANJERA / TRABAJO FIN MÁSTER"/>
    <s v="GRUPO-A"/>
    <s v="GR de PRÁCTICUM EN LA ESPECIALIDAD DE INGLÉS"/>
    <s v="2S"/>
    <n v="50842132"/>
    <s v="GAVELA"/>
    <s v="GARCÍA"/>
    <s v="DELIA DEL PILAR"/>
    <s v="GAVELA GARCÍA, DELIA DEL PILAR"/>
    <x v="0"/>
    <x v="0"/>
    <x v="0"/>
    <m/>
    <m/>
    <s v="degavela"/>
    <s v="delia.gavela@unirioja.es"/>
    <n v="0"/>
    <n v="0"/>
    <n v="504"/>
    <s v="PROFESOR TITULAR UNIVERSIDAD"/>
    <s v="C01"/>
    <s v="TIEMPO COMPLETO"/>
    <s v="2017-09-15 00:00:00.0"/>
    <s v="null"/>
    <s v="DF100302"/>
    <s v="PROFESOR TITULAR DE UNIVERSIDAD"/>
    <s v="R106"/>
    <x v="5"/>
    <n v="195"/>
    <s v="DIDÁCTICA DE LA LENGUA Y LA LITERATURA"/>
  </r>
  <r>
    <x v="33"/>
    <n v="72692212"/>
    <x v="6"/>
    <n v="264401000"/>
    <s v="264401R"/>
    <s v="GRUPO-A"/>
    <s v="Prácticum en la especialidad de Inglés"/>
    <s v="GR"/>
    <s v="GRUPO REDUCIDO"/>
    <s v="264401R"/>
    <s v="CT/CT DE PRÁCTICUM EN LENGUA EXTRANJERA / TRABAJO FIN MÁSTER"/>
    <s v="GRUPO-A"/>
    <s v="GR de PRÁCTICUM EN LA ESPECIALIDAD DE INGLÉS"/>
    <s v="2S"/>
    <n v="72692212"/>
    <s v="IZA"/>
    <s v="ERVITI"/>
    <s v="ANEIDER"/>
    <s v="IZA ERVITI, ANEIDER"/>
    <x v="0"/>
    <x v="0"/>
    <x v="0"/>
    <m/>
    <m/>
    <s v="aniza"/>
    <s v="aneider.izae@unirioja.es"/>
    <n v="2.1"/>
    <n v="2.1"/>
    <n v="536"/>
    <s v="PROFESOR INTERINO"/>
    <s v="C01"/>
    <s v="TIEMPO COMPLETO"/>
    <s v="2015-12-22 00:00:00.0"/>
    <s v="null"/>
    <s v="PI101034"/>
    <s v="PROFESOR CONTRATADO INTERINO"/>
    <s v="R107"/>
    <x v="6"/>
    <n v="345"/>
    <s v="FILOLOGÍA INGLESA"/>
  </r>
  <r>
    <x v="34"/>
    <n v="16603653"/>
    <x v="6"/>
    <n v="265204000"/>
    <s v="265204G"/>
    <s v="GRUPO-A"/>
    <s v="Complementos para la formación disciplinar. Lengua Castellana y Literatura"/>
    <s v="GG"/>
    <s v="GRUPO GRANDE"/>
    <s v="265204G"/>
    <s v="GG COMPLEMENTOS PARA LA FORMACIÓN DISCIPLINAR: LENGUA CASTELLANA Y LITERATU"/>
    <s v="GRUPO-A"/>
    <s v="GG de Complementos para la formación disciplinar. Lengua Castellana y Liter"/>
    <s v="1S"/>
    <n v="16603653"/>
    <s v="LÁZARO"/>
    <s v="NISO"/>
    <s v="REBECA"/>
    <s v="LÁZARO NISO, REBECA"/>
    <x v="0"/>
    <x v="0"/>
    <x v="0"/>
    <m/>
    <m/>
    <s v="relazaro"/>
    <s v="rebeca.lazaro@unirioja.es"/>
    <n v="3"/>
    <n v="3"/>
    <n v="536"/>
    <s v="PROFESOR INTERINO"/>
    <s v="C01"/>
    <s v="TIEMPO COMPLETO"/>
    <s v="2016-09-15 00:00:00.0"/>
    <s v="null"/>
    <s v="PI101114"/>
    <s v="PROFESOR CONTRATADO INTERINO"/>
    <s v="R106"/>
    <x v="5"/>
    <n v="195"/>
    <s v="DIDÁCTICA DE LA LENGUA Y LA LITERATURA"/>
  </r>
  <r>
    <x v="34"/>
    <n v="44445308"/>
    <x v="6"/>
    <n v="265204000"/>
    <s v="265204G"/>
    <s v="GRUPO-A"/>
    <s v="Complementos para la formación disciplinar. Lengua Castellana y Literatura"/>
    <s v="GG"/>
    <s v="GRUPO GRANDE"/>
    <s v="265204G"/>
    <s v="GG COMPLEMENTOS PARA LA FORMACIÓN DISCIPLINAR: LENGUA CASTELLANA Y LITERATU"/>
    <s v="GRUPO-A"/>
    <s v="GG de Complementos para la formación disciplinar. Lengua Castellana y Liter"/>
    <s v="1S"/>
    <n v="44445308"/>
    <s v="VILA"/>
    <s v="CARNEIRO"/>
    <s v="ZAIDA"/>
    <s v="VILA CARNEIRO, ZAIDA"/>
    <x v="0"/>
    <x v="0"/>
    <x v="1"/>
    <m/>
    <m/>
    <s v="zavila"/>
    <s v="zaida.vila@unirioja.es"/>
    <n v="0"/>
    <n v="0"/>
    <n v="536"/>
    <s v="PROFESOR INTERINO"/>
    <s v="C01"/>
    <s v="TIEMPO COMPLETO"/>
    <s v="2013-09-16 00:00:00.0"/>
    <s v="2019-01-28 00:00:00.0"/>
    <s v="PI100911"/>
    <s v="PROFESOR CONTRATADO INTERINO"/>
    <s v="R106"/>
    <x v="5"/>
    <n v="195"/>
    <s v="DIDÁCTICA DE LA LENGUA Y LA LITERATURA"/>
  </r>
  <r>
    <x v="34"/>
    <n v="16535214"/>
    <x v="6"/>
    <n v="265205000"/>
    <s v="265205G"/>
    <s v="GRUPO-A"/>
    <s v="Aprendizaje y enseñanza de la Lengua Castellana y Literatura"/>
    <s v="GG"/>
    <s v="GRUPO GRANDE"/>
    <s v="265205G"/>
    <s v="GG APRENDIZAJE Y ENSEÑANZA DE LA LENGUA CASTELLANA Y LITERATURA"/>
    <s v="GRUPO-A"/>
    <s v="GG de Aprendizaje y enseñanza de la Lengua Castellana y Literatura"/>
    <s v="AN"/>
    <n v="16535214"/>
    <s v="MARTÍNEZ"/>
    <s v="EZQUERRO"/>
    <s v="AURORA"/>
    <s v="MARTÍNEZ EZQUERRO, AURORA"/>
    <x v="0"/>
    <x v="0"/>
    <x v="0"/>
    <m/>
    <m/>
    <s v="aumarte"/>
    <s v="aurora.martinez@unirioja.es"/>
    <n v="4.5"/>
    <n v="4.5"/>
    <n v="504"/>
    <s v="PROFESOR TITULAR UNIVERSIDAD"/>
    <s v="C01"/>
    <s v="TIEMPO COMPLETO"/>
    <s v="2011-09-01 00:00:00.0"/>
    <s v="null"/>
    <s v="DF100303"/>
    <s v="PROFESOR TITULAR DE UNIVERSIDAD"/>
    <s v="R106"/>
    <x v="5"/>
    <n v="195"/>
    <s v="DIDÁCTICA DE LA LENGUA Y LA LITERATURA"/>
  </r>
  <r>
    <x v="34"/>
    <n v="33437205"/>
    <x v="6"/>
    <n v="265205000"/>
    <s v="265205G"/>
    <s v="GRUPO-A"/>
    <s v="Aprendizaje y enseñanza de la Lengua Castellana y Literatura"/>
    <s v="GG"/>
    <s v="GRUPO GRANDE"/>
    <s v="265205G"/>
    <s v="GG APRENDIZAJE Y ENSEÑANZA DE LA LENGUA CASTELLANA Y LITERATURA"/>
    <s v="GRUPO-A"/>
    <s v="GG de Aprendizaje y enseñanza de la Lengua Castellana y Literatura"/>
    <s v="AN"/>
    <n v="33437205"/>
    <s v="ESCUDERO"/>
    <s v="BAZTAN"/>
    <s v="JUAN MANUEL"/>
    <s v="ESCUDERO BAZTAN, JUAN MANUEL"/>
    <x v="1"/>
    <x v="0"/>
    <x v="0"/>
    <m/>
    <m/>
    <s v="juescude"/>
    <s v="juan-manuel.escudero@unirioja.es"/>
    <n v="1"/>
    <n v="1"/>
    <n v="534"/>
    <s v="CONTRATADO DOCTOR -TIPO 1"/>
    <s v="C01"/>
    <s v="TIEMPO COMPLETO"/>
    <s v="2019-02-01 00:00:00.0"/>
    <s v="null"/>
    <s v="PI100711"/>
    <s v="PROFESOR CONTRATADO DOCTOR -TIPO 1"/>
    <s v="R106"/>
    <x v="5"/>
    <n v="195"/>
    <s v="DIDÁCTICA DE LA LENGUA Y LA LITERATURA"/>
  </r>
  <r>
    <x v="34"/>
    <n v="50842132"/>
    <x v="6"/>
    <n v="265205000"/>
    <s v="265205G"/>
    <s v="GRUPO-A"/>
    <s v="Aprendizaje y enseñanza de la Lengua Castellana y Literatura"/>
    <s v="GG"/>
    <s v="GRUPO GRANDE"/>
    <s v="265205G"/>
    <s v="GG APRENDIZAJE Y ENSEÑANZA DE LA LENGUA CASTELLANA Y LITERATURA"/>
    <s v="GRUPO-A"/>
    <s v="GG de Aprendizaje y enseñanza de la Lengua Castellana y Literatura"/>
    <s v="AN"/>
    <n v="50842132"/>
    <s v="GAVELA"/>
    <s v="GARCÍA"/>
    <s v="DELIA DEL PILAR"/>
    <s v="GAVELA GARCÍA, DELIA DEL PILAR"/>
    <x v="0"/>
    <x v="0"/>
    <x v="0"/>
    <m/>
    <m/>
    <s v="degavela"/>
    <s v="delia.gavela@unirioja.es"/>
    <n v="2"/>
    <n v="2"/>
    <n v="504"/>
    <s v="PROFESOR TITULAR UNIVERSIDAD"/>
    <s v="C01"/>
    <s v="TIEMPO COMPLETO"/>
    <s v="2017-09-15 00:00:00.0"/>
    <s v="null"/>
    <s v="DF100302"/>
    <s v="PROFESOR TITULAR DE UNIVERSIDAD"/>
    <s v="R106"/>
    <x v="5"/>
    <n v="195"/>
    <s v="DIDÁCTICA DE LA LENGUA Y LA LITERATURA"/>
  </r>
  <r>
    <x v="34"/>
    <n v="16556358"/>
    <x v="6"/>
    <n v="265401000"/>
    <s v="265401R"/>
    <s v="GRUPO-A"/>
    <s v="Prácticum en la especialidad de Lengua Castellana y Literatura"/>
    <s v="GR"/>
    <s v="GRUPO REDUCIDO"/>
    <s v="265401R"/>
    <s v="GR DE PRÁCTICUM EN LENGUA CASTELLANA Y LITERATURA / TRABAJO FIN MÁSTER"/>
    <s v="GRUPO-A"/>
    <s v="GR de PRÁCTICUM EN LA ESPECIALIDAD DE LENGUA CASTELLANA Y LITERATURA"/>
    <s v="2S"/>
    <n v="16556358"/>
    <s v="SILVESTRE"/>
    <s v="SALAS"/>
    <s v="MARÍA DEL SOL"/>
    <s v="SILVESTRE SALAS, MARÍA DEL SOL"/>
    <x v="1"/>
    <x v="0"/>
    <x v="0"/>
    <m/>
    <m/>
    <s v="masilves"/>
    <s v="marysol.silvestre@unirioja.es"/>
    <n v="2.1"/>
    <n v="2.1"/>
    <n v="536"/>
    <s v="PROFESOR INTERINO"/>
    <s v="C01"/>
    <s v="TIEMPO COMPLETO"/>
    <s v="2013-09-16 00:00:00.0"/>
    <s v="null"/>
    <s v="PI100910"/>
    <s v="PROFESOR CONTRATADO INTERINO"/>
    <s v="R106"/>
    <x v="5"/>
    <n v="195"/>
    <s v="DIDÁCTICA DE LA LENGUA Y LA LITERATURA"/>
  </r>
  <r>
    <x v="34"/>
    <n v="16581906"/>
    <x v="6"/>
    <n v="265401000"/>
    <s v="265401R"/>
    <s v="GRUPO-A"/>
    <s v="Prácticum en la especialidad de Lengua Castellana y Literatura"/>
    <s v="GR"/>
    <s v="GRUPO REDUCIDO"/>
    <s v="265401R"/>
    <s v="GR DE PRÁCTICUM EN LENGUA CASTELLANA Y LITERATURA / TRABAJO FIN MÁSTER"/>
    <s v="GRUPO-A"/>
    <s v="GR de PRÁCTICUM EN LA ESPECIALIDAD DE LENGUA CASTELLANA Y LITERATURA"/>
    <s v="2S"/>
    <n v="16581906"/>
    <s v="SAMPEDRO"/>
    <s v="PASCUAL"/>
    <s v="SIMÓN"/>
    <s v="SAMPEDRO PASCUAL, SIMÓN"/>
    <x v="0"/>
    <x v="0"/>
    <x v="0"/>
    <m/>
    <m/>
    <s v="sisamped"/>
    <s v="simon.sampedro@unirioja.es"/>
    <n v="0.7"/>
    <n v="0.7"/>
    <n v="536"/>
    <s v="PROFESOR INTERINO"/>
    <s v="C01"/>
    <s v="TIEMPO COMPLETO"/>
    <s v="2018-09-17 00:00:00.0"/>
    <s v="null"/>
    <s v="PI101363"/>
    <s v="PROFESOR CONTRATADO INTERINO TC"/>
    <s v="R106"/>
    <x v="5"/>
    <n v="195"/>
    <s v="DIDÁCTICA DE LA LENGUA Y LA LITERATURA"/>
  </r>
  <r>
    <x v="35"/>
    <n v="16552126"/>
    <x v="6"/>
    <n v="266204000"/>
    <s v="266204G"/>
    <s v="GRUPO-A"/>
    <s v="Complementos para la formación disciplinar. Matemáticas"/>
    <s v="GG"/>
    <s v="GRUPO GRANDE"/>
    <s v="266204G"/>
    <s v="GG COMPLEMENTOS PARA LA FORMACIÓN DISCIPLINAR. MATEMÁTICAS"/>
    <s v="GRUPO-A"/>
    <s v="GG de Complementos para la formación disciplinar. Matemáticas"/>
    <s v="1S"/>
    <n v="16552126"/>
    <s v="CASTELLANOS"/>
    <s v="FONSECA"/>
    <s v="ROBERTO"/>
    <s v="CASTELLANOS FONSECA, ROBERTO"/>
    <x v="0"/>
    <x v="0"/>
    <x v="0"/>
    <m/>
    <m/>
    <s v="rocastel"/>
    <s v="roberto.castellanos@unirioja.es"/>
    <n v="1.5"/>
    <n v="1.5"/>
    <n v="532"/>
    <s v="LABORAL DOCENTE-ASOCIADO"/>
    <s v="P02"/>
    <s v="TIEMPO PARCIAL (2+2 HORAS)"/>
    <s v="2015-09-15 00:00:00.0"/>
    <s v="2019-09-14 00:00:00.0"/>
    <s v="PI101047"/>
    <s v="PROFESOR ASOCIADO"/>
    <s v="R111"/>
    <x v="7"/>
    <n v="200"/>
    <s v="DIDÁCTICA DE LA MATEMÁTICA"/>
  </r>
  <r>
    <x v="35"/>
    <n v="17835356"/>
    <x v="6"/>
    <n v="266204000"/>
    <s v="266204G"/>
    <s v="GRUPO-A"/>
    <s v="Complementos para la formación disciplinar. Matemáticas"/>
    <s v="GG"/>
    <s v="GRUPO GRANDE"/>
    <s v="266204G"/>
    <s v="GG COMPLEMENTOS PARA LA FORMACIÓN DISCIPLINAR. MATEMÁTICAS"/>
    <s v="GRUPO-A"/>
    <s v="GG de Complementos para la formación disciplinar. Matemáticas"/>
    <s v="1S"/>
    <n v="17835356"/>
    <s v="ESPAÑOL"/>
    <s v="GONZÁLEZ"/>
    <s v="LUIS"/>
    <s v="ESPAÑOL GONZÁLEZ, LUIS"/>
    <x v="1"/>
    <x v="0"/>
    <x v="0"/>
    <m/>
    <m/>
    <s v="lespanol"/>
    <s v="luis.espanol@unirioja.es"/>
    <n v="1.5"/>
    <n v="1.5"/>
    <n v="504"/>
    <s v="PROFESOR TITULAR UNIVERSIDAD"/>
    <s v="01A"/>
    <s v="TIEMPO COMPLETO AMPLIADO"/>
    <s v="2012-09-01 00:00:00.0"/>
    <s v="null"/>
    <s v="DF32213"/>
    <s v="TITULAR DE UNIVERSIDAD"/>
    <s v="R111"/>
    <x v="7"/>
    <n v="440"/>
    <s v="GEOMETRÍA Y TOPOLOGÍA"/>
  </r>
  <r>
    <x v="35"/>
    <n v="16560638"/>
    <x v="6"/>
    <n v="266205000"/>
    <s v="266205G"/>
    <s v="GRUPO-A"/>
    <s v="Aprendizaje y enseñanza de las Matemáticas"/>
    <s v="GG"/>
    <s v="GRUPO GRANDE"/>
    <s v="266205G"/>
    <s v="GG APRENDIZAJE Y ENSEÑANZA DE LAS MATEMÁTICAS"/>
    <s v="GRUPO-A"/>
    <s v="GG de Aprendizaje y enseñanza de las Matemáticas"/>
    <s v="AN"/>
    <n v="16560638"/>
    <s v="JIMÉNEZ"/>
    <s v="GESTAL"/>
    <s v="CLARA"/>
    <s v="JIMÉNEZ GESTAL, CLARA"/>
    <x v="1"/>
    <x v="0"/>
    <x v="0"/>
    <m/>
    <m/>
    <s v="clajimenez"/>
    <s v="clara.jimenez@unirioja.es"/>
    <n v="5"/>
    <n v="5"/>
    <s v="A-0504"/>
    <s v="PROFESOR TITULAR UNIVERSIDAD"/>
    <s v="C01"/>
    <s v="TIEMPO COMPLETO"/>
    <s v="2010-09-01 00:00:00.0"/>
    <s v="null"/>
    <s v="DF100275"/>
    <s v="PROFESOR TITULAR INTERINO"/>
    <s v="R111"/>
    <x v="7"/>
    <n v="200"/>
    <s v="DIDÁCTICA DE LA MATEMÁTICA"/>
  </r>
  <r>
    <x v="35"/>
    <n v="16612389"/>
    <x v="6"/>
    <n v="266205000"/>
    <s v="266205G"/>
    <s v="GRUPO-A"/>
    <s v="Aprendizaje y enseñanza de las Matemáticas"/>
    <s v="GG"/>
    <s v="GRUPO GRANDE"/>
    <s v="266205G"/>
    <s v="GG APRENDIZAJE Y ENSEÑANZA DE LAS MATEMÁTICAS"/>
    <s v="GRUPO-A"/>
    <s v="GG de Aprendizaje y enseñanza de las Matemáticas"/>
    <s v="AN"/>
    <n v="16612389"/>
    <s v="MAGREÑÁN"/>
    <s v="RUIZ"/>
    <s v="ÁNGEL ALBERTO"/>
    <s v="MAGREÑÁN RUIZ, ÁNGEL ALBERTO"/>
    <x v="1"/>
    <x v="0"/>
    <x v="0"/>
    <m/>
    <m/>
    <s v="anmagren"/>
    <s v="angel-alberto.magrenan@unirioja.es"/>
    <n v="2.5"/>
    <n v="2.5"/>
    <n v="536"/>
    <s v="PROFESOR INTERINO"/>
    <s v="C01"/>
    <s v="TIEMPO COMPLETO"/>
    <s v="2018-09-17 00:00:00.0"/>
    <s v="null"/>
    <s v="PI101383"/>
    <s v="PROFESOR CONTRATADO INTERINO"/>
    <s v="R111"/>
    <x v="7"/>
    <n v="200"/>
    <s v="DIDÁCTICA DE LA MATEMÁTICA"/>
  </r>
  <r>
    <x v="35"/>
    <n v="43187774"/>
    <x v="6"/>
    <n v="266205000"/>
    <s v="266205R"/>
    <s v="GRUPO-A1"/>
    <s v="Aprendizaje y enseñanza de las Matemáticas"/>
    <s v="GR"/>
    <s v="GRUPO REDUCIDO"/>
    <s v="266205R"/>
    <s v="GRUPO REDUCIDO DE APRENDIZAJE Y ENSEÑANZA DE LAS MATEMÁTICAS"/>
    <s v="GRUPO-A1"/>
    <s v="GR de APRENDIZAJE Y ENSEÑANZA DE LAS MATEMÁTICAS"/>
    <s v="AN"/>
    <n v="43187774"/>
    <s v="ROTGER"/>
    <s v="GARCÍA"/>
    <s v="LUCÍA"/>
    <s v="ROTGER GARCÍA, LUCÍA"/>
    <x v="1"/>
    <x v="0"/>
    <x v="1"/>
    <m/>
    <m/>
    <s v="lurotger"/>
    <s v="lucia.rotger@unirioja.es"/>
    <n v="6"/>
    <n v="6"/>
    <n v="536"/>
    <s v="PROFESOR INTERINO"/>
    <s v="C01"/>
    <s v="TIEMPO COMPLETO"/>
    <s v="2019-02-12 00:00:00.0"/>
    <s v="2019-09-14 00:00:00.0"/>
    <s v="PI101414"/>
    <s v="PROFESOR CONTRADO INTERINO"/>
    <s v="R111"/>
    <x v="7"/>
    <n v="5"/>
    <s v="ÁLGEBRA"/>
  </r>
  <r>
    <x v="35"/>
    <n v="16620864"/>
    <x v="6"/>
    <n v="266401000"/>
    <s v="266401R"/>
    <s v="GRUPO-A"/>
    <s v="Prácticum en la especialidad de Matemáticas"/>
    <s v="GR"/>
    <s v="GRUPO REDUCIDO"/>
    <s v="266401R"/>
    <s v="GR DE PRÁCTICUM EN MATEMÁTICAS / TRABAJO FIN MÁSTER"/>
    <s v="GRUPO-A"/>
    <s v="GR de PRÁCTICUM EN LA ESPECIALIDAD DE MATEMÁTICAS"/>
    <s v="2S"/>
    <n v="16620864"/>
    <s v="MARAÑÓN"/>
    <s v="GRANDES"/>
    <s v="MIGUEL"/>
    <s v="MARAÑÓN GRANDES, MIGUEL"/>
    <x v="1"/>
    <x v="0"/>
    <x v="1"/>
    <m/>
    <m/>
    <s v="mimarano"/>
    <s v="miguel.maranon@unirioja.es"/>
    <n v="0.7"/>
    <n v="0.7"/>
    <n v="532"/>
    <s v="LABORAL DOCENTE-ASOCIADO"/>
    <s v="P04"/>
    <s v="TIEMPO PARCIAL (4+4 HORAS)"/>
    <s v="2017-09-15 00:00:00.0"/>
    <s v="2019-09-14 00:00:00.0"/>
    <s v="PI101272"/>
    <s v="PROFESOR ASOCIADO"/>
    <s v="R111"/>
    <x v="7"/>
    <n v="200"/>
    <s v="DIDÁCTICA DE LA MATEMÁTICA"/>
  </r>
  <r>
    <x v="35"/>
    <n v="50842132"/>
    <x v="6"/>
    <n v="266401000"/>
    <s v="266401R"/>
    <s v="GRUPO-A"/>
    <s v="Prácticum en la especialidad de Matemáticas"/>
    <s v="GR"/>
    <s v="GRUPO REDUCIDO"/>
    <s v="266401R"/>
    <s v="GR DE PRÁCTICUM EN MATEMÁTICAS / TRABAJO FIN MÁSTER"/>
    <s v="GRUPO-A"/>
    <s v="GR de PRÁCTICUM EN LA ESPECIALIDAD DE MATEMÁTICAS"/>
    <s v="2S"/>
    <n v="50842132"/>
    <s v="GAVELA"/>
    <s v="GARCÍA"/>
    <s v="DELIA DEL PILAR"/>
    <s v="GAVELA GARCÍA, DELIA DEL PILAR"/>
    <x v="0"/>
    <x v="0"/>
    <x v="0"/>
    <m/>
    <m/>
    <s v="degavela"/>
    <s v="delia.gavela@unirioja.es"/>
    <n v="0"/>
    <n v="0"/>
    <n v="504"/>
    <s v="PROFESOR TITULAR UNIVERSIDAD"/>
    <s v="C01"/>
    <s v="TIEMPO COMPLETO"/>
    <s v="2017-09-15 00:00:00.0"/>
    <s v="null"/>
    <s v="DF100302"/>
    <s v="PROFESOR TITULAR DE UNIVERSIDAD"/>
    <s v="R106"/>
    <x v="5"/>
    <n v="195"/>
    <s v="DIDÁCTICA DE LA LENGUA Y LA LITERATURA"/>
  </r>
  <r>
    <x v="35"/>
    <n v="73587035"/>
    <x v="6"/>
    <n v="266401000"/>
    <s v="266401R"/>
    <s v="GRUPO-A"/>
    <s v="Prácticum en la especialidad de Matemáticas"/>
    <s v="GR"/>
    <s v="GRUPO REDUCIDO"/>
    <s v="266401R"/>
    <s v="GR DE PRÁCTICUM EN MATEMÁTICAS / TRABAJO FIN MÁSTER"/>
    <s v="GRUPO-A"/>
    <s v="GR de PRÁCTICUM EN LA ESPECIALIDAD DE MATEMÁTICAS"/>
    <s v="2S"/>
    <n v="73587035"/>
    <s v="RIBERA"/>
    <s v="PUCHADES"/>
    <s v="JUAN MIGUEL"/>
    <s v="RIBERA PUCHADES, JUAN MIGUEL"/>
    <x v="1"/>
    <x v="0"/>
    <x v="0"/>
    <m/>
    <m/>
    <s v="juribera"/>
    <s v="juan-miguel.ribera@unirioja.es"/>
    <n v="2.1"/>
    <n v="2.1"/>
    <n v="504"/>
    <s v="PROFESOR TITULAR UNIVERSIDAD"/>
    <s v="C01"/>
    <s v="TIEMPO COMPLETO"/>
    <s v="2017-09-15 00:00:00.0"/>
    <s v="null"/>
    <s v="DF100341"/>
    <s v="PROFEESOR TITULAR DE UNIVERSIDAD"/>
    <s v="R111"/>
    <x v="7"/>
    <n v="200"/>
    <s v="DIDÁCTICA DE LA MATEMÁTICA"/>
  </r>
  <r>
    <x v="36"/>
    <n v="16553057"/>
    <x v="6"/>
    <n v="267204000"/>
    <s v="267204G"/>
    <s v="GRUPO-A"/>
    <s v="Complementos para la formación disciplinar. Tecnología"/>
    <s v="GG"/>
    <s v="GRUPO GRANDE"/>
    <s v="267204G"/>
    <s v="GG COMPLEMENTOS PARA LA FORMACIÓN DISCIPLINAR. TECNOLOGÍA"/>
    <s v="GRUPO-A"/>
    <s v="GG de Complementos para la formación disciplinar. Tecnología"/>
    <s v="1S"/>
    <n v="16553057"/>
    <s v="SÁENZ DIEZ"/>
    <s v="MURO"/>
    <s v="JUAN CARLOS"/>
    <s v="SÁENZ DIEZ MURO, JUAN CARLOS"/>
    <x v="0"/>
    <x v="0"/>
    <x v="0"/>
    <m/>
    <m/>
    <s v="jusaenzd"/>
    <s v="juan-carlos.saenz-diez@unirioja.es"/>
    <n v="1.5"/>
    <n v="1.5"/>
    <n v="504"/>
    <s v="PROFESOR TITULAR UNIVERSIDAD"/>
    <s v="C01"/>
    <s v="TIEMPO COMPLETO"/>
    <s v="2018-11-26 00:00:00.0"/>
    <s v="null"/>
    <s v="DF31811"/>
    <s v="TITULAR DE UNIVERSIDAD"/>
    <s v="R109"/>
    <x v="9"/>
    <n v="535"/>
    <s v="INGENIERÍA ELÉCTRICA"/>
  </r>
  <r>
    <x v="36"/>
    <n v="16583523"/>
    <x v="6"/>
    <n v="267204000"/>
    <s v="267204G"/>
    <s v="GRUPO-A"/>
    <s v="Complementos para la formación disciplinar. Tecnología"/>
    <s v="GG"/>
    <s v="GRUPO GRANDE"/>
    <s v="267204G"/>
    <s v="GG COMPLEMENTOS PARA LA FORMACIÓN DISCIPLINAR. TECNOLOGÍA"/>
    <s v="GRUPO-A"/>
    <s v="GG de Complementos para la formación disciplinar. Tecnología"/>
    <s v="1S"/>
    <n v="16583523"/>
    <s v="LÓPEZ"/>
    <s v="MARTÍNEZ"/>
    <s v="DIEGO"/>
    <s v="LÓPEZ MARTÍNEZ, DIEGO"/>
    <x v="1"/>
    <x v="0"/>
    <x v="1"/>
    <m/>
    <m/>
    <s v="dilopem"/>
    <s v="diego.lopez@unirioja.es"/>
    <n v="1.5"/>
    <n v="1.5"/>
    <n v="532"/>
    <s v="LABORAL DOCENTE-ASOCIADO"/>
    <s v="P03"/>
    <s v="TIEMPO PARCIAL (3+3 HORAS)"/>
    <s v="2018-10-11 00:00:00.0"/>
    <s v="2019-09-14 00:00:00.0"/>
    <s v="PI101442"/>
    <s v="PROFESOR ASOCIADO A TIEMPO PARCIAL 3+3"/>
    <s v="R110"/>
    <x v="10"/>
    <n v="545"/>
    <s v="INGENIERÍA MECÁNICA"/>
  </r>
  <r>
    <x v="36"/>
    <n v="16526587"/>
    <x v="6"/>
    <n v="267205000"/>
    <s v="267205G"/>
    <s v="GRUPO-A"/>
    <s v="Aprendizaje y enseñanza de la Tecnología"/>
    <s v="GG"/>
    <s v="GRUPO GRANDE"/>
    <s v="267205G"/>
    <s v="GG APRENDIZAJE Y ENSEÑANZA DE LA TECNOLOGÍA"/>
    <s v="GRUPO-A"/>
    <s v="GG de Aprendizaje y enseñanza de la Tecnología"/>
    <s v="AN"/>
    <n v="16526587"/>
    <s v="SANTAMARÍA"/>
    <s v="PEÑA"/>
    <s v="JACINTO"/>
    <s v="SANTAMARÍA PEÑA, JACINTO"/>
    <x v="1"/>
    <x v="0"/>
    <x v="0"/>
    <m/>
    <m/>
    <s v="jasanta"/>
    <s v="jacinto.santamaria@unirioja.es"/>
    <n v="1"/>
    <n v="1"/>
    <n v="504"/>
    <s v="PROFESOR TITULAR UNIVERSIDAD"/>
    <s v="C01"/>
    <s v="TIEMPO COMPLETO"/>
    <s v="2017-09-15 00:00:00.0"/>
    <s v="null"/>
    <s v="DF31894"/>
    <s v="TITULAR DE UNIVERSIDAD"/>
    <s v="R110"/>
    <x v="10"/>
    <n v="305"/>
    <s v="EXPRESIÓN GRÁFICA EN LA INGENIERÍA"/>
  </r>
  <r>
    <x v="36"/>
    <n v="16549519"/>
    <x v="6"/>
    <n v="267205000"/>
    <s v="267205G"/>
    <s v="GRUPO-A"/>
    <s v="Aprendizaje y enseñanza de la Tecnología"/>
    <s v="GG"/>
    <s v="GRUPO GRANDE"/>
    <s v="267205G"/>
    <s v="GG APRENDIZAJE Y ENSEÑANZA DE LA TECNOLOGÍA"/>
    <s v="GRUPO-A"/>
    <s v="GG de Aprendizaje y enseñanza de la Tecnología"/>
    <s v="AN"/>
    <n v="16549519"/>
    <s v="ZORZANO"/>
    <s v="MARTÍNEZ"/>
    <s v="ANTONIO MOISÉS"/>
    <s v="ZORZANO MARTÍNEZ, ANTONIO MOISÉS"/>
    <x v="1"/>
    <x v="0"/>
    <x v="0"/>
    <m/>
    <m/>
    <s v="azorzano"/>
    <s v="antonio.zorzano@unirioja.es"/>
    <n v="1.2"/>
    <n v="1.2"/>
    <s v="A-0504"/>
    <s v="PROFESOR TITULAR UNIVERSIDAD"/>
    <s v="01A"/>
    <s v="TIEMPO COMPLETO AMPLIADO"/>
    <s v="2012-09-01 00:00:00.0"/>
    <s v="null"/>
    <s v="DF31836"/>
    <s v="PROFESOR TITULAR DE UNIVERSIDAD"/>
    <s v="R109"/>
    <x v="9"/>
    <n v="785"/>
    <s v="TECNOLOGÍA ELECTRÓNICA"/>
  </r>
  <r>
    <x v="36"/>
    <n v="16551240"/>
    <x v="6"/>
    <n v="267205000"/>
    <s v="267205G"/>
    <s v="GRUPO-A"/>
    <s v="Aprendizaje y enseñanza de la Tecnología"/>
    <s v="GG"/>
    <s v="GRUPO GRANDE"/>
    <s v="267205G"/>
    <s v="GG APRENDIZAJE Y ENSEÑANZA DE LA TECNOLOGÍA"/>
    <s v="GRUPO-A"/>
    <s v="GG de Aprendizaje y enseñanza de la Tecnología"/>
    <s v="AN"/>
    <n v="16551240"/>
    <s v="CAPELLÁN"/>
    <s v="VILLACIÁN"/>
    <s v="CÁNDIDO"/>
    <s v="CAPELLÁN VILLACIÁN, CÁNDIDO"/>
    <x v="1"/>
    <x v="0"/>
    <x v="0"/>
    <m/>
    <m/>
    <s v="cacapell"/>
    <s v="candido.capellan@unirioja.es"/>
    <n v="1.3"/>
    <n v="1.3"/>
    <n v="536"/>
    <s v="PROFESOR INTERINO"/>
    <s v="C01"/>
    <s v="TIEMPO COMPLETO"/>
    <s v="2018-09-17 00:00:00.0"/>
    <s v="2019-04-09 00:00:00.0"/>
    <s v="PI101408"/>
    <s v="PROFESOR CONTRATADO INTERINO"/>
    <s v="R109"/>
    <x v="9"/>
    <n v="785"/>
    <s v="TECNOLOGÍA ELECTRÓNICA"/>
  </r>
  <r>
    <x v="36"/>
    <n v="78750288"/>
    <x v="6"/>
    <n v="267205000"/>
    <s v="267205G"/>
    <s v="GRUPO-A"/>
    <s v="Aprendizaje y enseñanza de la Tecnología"/>
    <s v="GG"/>
    <s v="GRUPO GRANDE"/>
    <s v="267205G"/>
    <s v="GG APRENDIZAJE Y ENSEÑANZA DE LA TECNOLOGÍA"/>
    <s v="GRUPO-A"/>
    <s v="GG de Aprendizaje y enseñanza de la Tecnología"/>
    <s v="AN"/>
    <n v="78750288"/>
    <s v="RICO"/>
    <s v="AZAGRA"/>
    <s v="JAVIER"/>
    <s v="RICO AZAGRA, JAVIER"/>
    <x v="0"/>
    <x v="0"/>
    <x v="0"/>
    <m/>
    <m/>
    <s v="jarico"/>
    <s v="javier.rico@unirioja.es"/>
    <n v="1"/>
    <n v="1"/>
    <n v="536"/>
    <s v="PROFESOR INTERINO"/>
    <s v="C01"/>
    <s v="TIEMPO COMPLETO"/>
    <s v="2010-09-01 00:00:00.0"/>
    <s v="null"/>
    <s v="PI100757"/>
    <s v="PROFESOR CONTRATADO INTERINO"/>
    <s v="R109"/>
    <x v="9"/>
    <n v="520"/>
    <s v="INGENIERÍA DE SISTEMAS Y AUTOMÁTICA"/>
  </r>
  <r>
    <x v="36"/>
    <n v="16508509"/>
    <x v="6"/>
    <n v="267205000"/>
    <s v="267205I"/>
    <s v="GRUPO-A1"/>
    <s v="Aprendizaje y enseñanza de la Tecnología"/>
    <s v="GI"/>
    <s v="GRUPO DE INFORMÁTICA"/>
    <s v="267205I"/>
    <s v="GI APRENDIZAJE Y ENSEÑANZA DE LA TECNOLOGÍA"/>
    <s v="GRUPO-A1"/>
    <s v="GI de Aprendizaje y enseñanza de la Tecnología"/>
    <s v="AN"/>
    <n v="16508509"/>
    <s v="JUÁREZ"/>
    <s v="CASTELLÓ"/>
    <s v="MANUEL CELSO"/>
    <s v="JUÁREZ CASTELLÓ, MANUEL CELSO"/>
    <x v="1"/>
    <x v="0"/>
    <x v="0"/>
    <m/>
    <m/>
    <s v="mcjuarez"/>
    <s v="manuel.juarez@unirioja.es"/>
    <n v="1"/>
    <n v="1"/>
    <n v="500"/>
    <s v="CATEDRATICO DE UNIVERSIDAD"/>
    <s v="C01"/>
    <s v="TIEMPO COMPLETO"/>
    <s v="2018-12-05 00:00:00.0"/>
    <s v="null"/>
    <s v="DF100377"/>
    <s v="CATEDRÁTICO DE UNIVERSIDAD"/>
    <s v="R110"/>
    <x v="10"/>
    <n v="590"/>
    <s v="MÁQUINAS Y MOTORES TÉRMICOS"/>
  </r>
  <r>
    <x v="36"/>
    <n v="16541690"/>
    <x v="6"/>
    <n v="267206000"/>
    <s v="267206G"/>
    <s v="GRUPO-A"/>
    <s v="Innovación docente e iniciación a la investigación educativa. Tecnología"/>
    <s v="GG"/>
    <s v="GRUPO GRANDE"/>
    <s v="267206G"/>
    <s v="GG INNOVACIÓN E INICIACIÓN A LA INVESTIGACIÓN EDUCATIVA. TECNOLOGÍA"/>
    <s v="GRUPO-A"/>
    <s v="GG de Innovación docente e iniciación a la investigación educativa. Tecnolo"/>
    <s v="2S"/>
    <n v="16541690"/>
    <s v="BRETÓN"/>
    <s v="RODRÍGUEZ"/>
    <s v="JAVIER"/>
    <s v="BRETÓN RODRÍGUEZ, JAVIER"/>
    <x v="1"/>
    <x v="0"/>
    <x v="1"/>
    <m/>
    <m/>
    <s v="jabreton"/>
    <s v="javier.breton@unirioja.es"/>
    <n v="1.5"/>
    <n v="1.5"/>
    <n v="506"/>
    <s v="PROFESOR TITULAR DE ESCUELA UNIVERSITARI"/>
    <s v="01A"/>
    <s v="TIEMPO COMPLETO AMPLIADO"/>
    <s v="2012-09-01 00:00:00.0"/>
    <s v="null"/>
    <s v="DF100087"/>
    <s v="TITULAR DE ESCUELA UNIVERSITARIA"/>
    <s v="R109"/>
    <x v="9"/>
    <n v="520"/>
    <s v="INGENIERÍA DE SISTEMAS Y AUTOMÁTICA"/>
  </r>
  <r>
    <x v="36"/>
    <n v="50842132"/>
    <x v="6"/>
    <n v="267401000"/>
    <s v="267401R"/>
    <s v="GRUPO-A"/>
    <s v="Prácticum en la especialidad de Tecnología"/>
    <s v="GR"/>
    <s v="GRUPO REDUCIDO"/>
    <s v="267401R"/>
    <s v="GR DE PRÁCTICUM EN TECNOLOGIA / TRABAJO FIN MÁSTER"/>
    <s v="GRUPO-A"/>
    <s v="GR de PRÁCTICUM EN LA ESPECIALIDAD DE TECNOLOGÍA"/>
    <s v="2S"/>
    <n v="50842132"/>
    <s v="GAVELA"/>
    <s v="GARCÍA"/>
    <s v="DELIA DEL PILAR"/>
    <s v="GAVELA GARCÍA, DELIA DEL PILAR"/>
    <x v="0"/>
    <x v="0"/>
    <x v="0"/>
    <m/>
    <m/>
    <s v="degavela"/>
    <s v="delia.gavela@unirioja.es"/>
    <n v="0"/>
    <n v="0"/>
    <n v="504"/>
    <s v="PROFESOR TITULAR UNIVERSIDAD"/>
    <s v="C01"/>
    <s v="TIEMPO COMPLETO"/>
    <s v="2017-09-15 00:00:00.0"/>
    <s v="null"/>
    <s v="DF100302"/>
    <s v="PROFESOR TITULAR DE UNIVERSIDAD"/>
    <s v="R106"/>
    <x v="5"/>
    <n v="195"/>
    <s v="DIDÁCTICA DE LA LENGUA Y LA LITERATURA"/>
  </r>
  <r>
    <x v="37"/>
    <n v="16561526"/>
    <x v="6"/>
    <n v="851201000"/>
    <s v="851201T"/>
    <s v="GRUPO-A"/>
    <s v="Fundamentos de la dirección de proyectos"/>
    <s v="CT"/>
    <s v="CLASES TEORICAS"/>
    <s v="851201T"/>
    <s v="CURSO INTERUNIVERSITARIO"/>
    <s v="GRUPO-A"/>
    <s v="GRUPO DE MATRÍCULA"/>
    <s v="1S"/>
    <n v="16561526"/>
    <s v="MARTÍNEZ DE PISÓN"/>
    <s v="ASCACIBAR"/>
    <s v="FCO.JAVIER"/>
    <s v="MARTÍNEZ DE PISÓN ASCACIBAR, FCO.JAVIER"/>
    <x v="0"/>
    <x v="0"/>
    <x v="0"/>
    <m/>
    <m/>
    <s v="fjmartin"/>
    <s v="fjmartin@unirioja.es"/>
    <n v="0"/>
    <n v="0"/>
    <n v="500"/>
    <s v="CATEDRATICO DE UNIVERSIDAD"/>
    <s v="01R"/>
    <s v="TIEMPO COMPLETO REDUCIDO"/>
    <s v="2018-11-26 00:00:00.0"/>
    <s v="null"/>
    <s v="DF32041"/>
    <s v="CATEDRÁTICO DE UNIVERSIDAD"/>
    <s v="R110"/>
    <x v="10"/>
    <n v="720"/>
    <s v="PROYECTOS DE INGENIERÍA"/>
  </r>
  <r>
    <x v="37"/>
    <n v="16592485"/>
    <x v="6"/>
    <n v="851204000"/>
    <s v="M004G"/>
    <s v="GRUPO-A"/>
    <s v="Dirección de plazos"/>
    <s v="GG"/>
    <s v="GRUPO GRANDE"/>
    <s v="M004G"/>
    <s v="GRUPO GRANDE DE DIRECCIÓN DE PLAZOS"/>
    <s v="GRUPO-A"/>
    <s v="GG de Dirección de Plazos"/>
    <s v="1S"/>
    <n v="16592485"/>
    <s v="CORRAL"/>
    <s v="BOBADILLA"/>
    <s v="MARINA"/>
    <s v="CORRAL BOBADILLA, MARINA"/>
    <x v="0"/>
    <x v="0"/>
    <x v="0"/>
    <m/>
    <m/>
    <s v="macorrb"/>
    <s v="marina.corral@unirioja.es"/>
    <n v="4"/>
    <n v="4"/>
    <n v="504"/>
    <s v="PROFESOR TITULAR UNIVERSIDAD"/>
    <s v="C01"/>
    <s v="TIEMPO COMPLETO"/>
    <s v="2018-09-17 00:00:00.0"/>
    <s v="null"/>
    <s v="DF100360"/>
    <s v="PROFESOR TITULAR UNIVERSIDAD INTERINO"/>
    <s v="R110"/>
    <x v="10"/>
    <n v="720"/>
    <s v="PROYECTOS DE INGENIERÍA"/>
  </r>
  <r>
    <x v="37"/>
    <n v="16588620"/>
    <x v="6"/>
    <n v="851415000"/>
    <s v="851415G"/>
    <s v="GRUPO-A"/>
    <s v="Prácticas externas en empresas"/>
    <s v="GG"/>
    <s v="GRUPO GRANDE"/>
    <s v="851415G"/>
    <s v="CURSO INTERUNIVERSITARIO"/>
    <s v="GRUPO-A"/>
    <s v="GG de Prácticas externas en empresas"/>
    <s v="2S"/>
    <n v="16588620"/>
    <s v="FERREIRO"/>
    <s v="CABELLO"/>
    <s v="JAVIER"/>
    <s v="FERREIRO CABELLO, JAVIER"/>
    <x v="0"/>
    <x v="0"/>
    <x v="1"/>
    <m/>
    <m/>
    <s v="jaferrei"/>
    <s v="javier.ferreiro@unirioja.es"/>
    <n v="0.1"/>
    <n v="0.1"/>
    <n v="532"/>
    <s v="LABORAL DOCENTE-ASOCIADO"/>
    <s v="P06"/>
    <s v="TIEMPO PARCIAL (6+6 HORAS)"/>
    <s v="2018-09-28 00:00:00.0"/>
    <s v="2019-09-14 00:00:00.0"/>
    <s v="PI101044"/>
    <s v="PROFESOR ASOCIADO"/>
    <s v="R110"/>
    <x v="10"/>
    <n v="605"/>
    <s v="MECÁNICA DE MEDIOS CONTINUOS Y TEORÍA DE ESTRUCTUR"/>
  </r>
  <r>
    <x v="38"/>
    <m/>
    <x v="7"/>
    <m/>
    <m/>
    <m/>
    <m/>
    <m/>
    <m/>
    <m/>
    <m/>
    <m/>
    <m/>
    <m/>
    <m/>
    <m/>
    <m/>
    <m/>
    <m/>
    <x v="2"/>
    <x v="0"/>
    <x v="2"/>
    <m/>
    <m/>
    <m/>
    <m/>
    <m/>
    <m/>
    <m/>
    <m/>
    <m/>
    <m/>
    <m/>
    <m/>
    <m/>
    <m/>
    <m/>
    <x v="11"/>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95">
  <r>
    <x v="0"/>
    <n v="16545318"/>
    <x v="0"/>
    <n v="201"/>
    <s v="201G"/>
    <s v="GRUPO-A"/>
    <s v="Contabilidad de gestión"/>
    <s v="GG"/>
    <s v="GRUPO GRANDE"/>
    <s v="201G"/>
    <s v="GRUPO GRANDE DE Contabilidad de gestión"/>
    <s v="GRUPO-A"/>
    <s v="Grupo Grande de Contabilidad de gestión"/>
    <s v="1S"/>
    <n v="16545318"/>
    <s v="RUIZ-OLALLA"/>
    <s v="CORCUERA"/>
    <s v="Mª CARMEN"/>
    <s v="RUIZ-OLALLA CORCUERA, Mª CARMEN"/>
    <x v="0"/>
    <x v="0"/>
    <x v="0"/>
    <m/>
    <m/>
    <s v="caruiz-o"/>
    <s v="carmen.ruiz-olalla@unirioja.es"/>
    <n v="4"/>
    <n v="4"/>
    <n v="504"/>
    <s v="PROFESOR TITULAR UNIVERSIDAD"/>
    <s v="01A"/>
    <s v="TIEMPO COMPLETO AMPLIADO"/>
    <s v="2012-09-01 00:00:00.0"/>
    <s v="null"/>
    <s v="DF100082"/>
    <s v="PROFESOR TITULAR DE UNIVERSIDAD"/>
    <s v="R104"/>
    <x v="0"/>
    <n v="230"/>
    <s v="ECONOMÍA FINANCIERA Y CONTABILIDAD"/>
  </r>
  <r>
    <x v="0"/>
    <n v="16802653"/>
    <x v="0"/>
    <n v="201"/>
    <s v="201I"/>
    <s v="GRUPO-A1"/>
    <s v="Contabilidad de gestión"/>
    <s v="GI"/>
    <s v="GRUPO DE INFORMÁTICA"/>
    <s v="201I"/>
    <s v="INFORMÁTICA DE Contabilidad de gestión"/>
    <s v="GRUPO-A1"/>
    <s v="Informática de Contabilidad de gestión"/>
    <s v="1S"/>
    <n v="16802653"/>
    <s v="MARÍN"/>
    <s v="VINUESA"/>
    <s v="LUZ MARÍA"/>
    <s v="MARÍN VINUESA, LUZ MARÍA"/>
    <x v="0"/>
    <x v="0"/>
    <x v="0"/>
    <m/>
    <m/>
    <s v="lumarin"/>
    <s v="luz-maria.marin@unirioja.es"/>
    <n v="0.5"/>
    <n v="0.5"/>
    <n v="536"/>
    <s v="PROFESOR INTERINO"/>
    <s v="C01"/>
    <s v="TIEMPO COMPLETO"/>
    <s v="2016-09-15 00:00:00.0"/>
    <s v="null"/>
    <s v="PI101109"/>
    <s v="PROFESOR CONTRATADO INTERINO"/>
    <s v="R104"/>
    <x v="0"/>
    <n v="230"/>
    <s v="ECONOMÍA FINANCIERA Y CONTABILIDAD"/>
  </r>
  <r>
    <x v="0"/>
    <n v="16516900"/>
    <x v="0"/>
    <n v="202"/>
    <s v="202G"/>
    <s v="GRUPO-A"/>
    <s v="Econometría"/>
    <s v="GG"/>
    <s v="GRUPO GRANDE"/>
    <s v="202G"/>
    <s v="GRUPO GRANDE DE Econometría"/>
    <s v="GRUPO-A"/>
    <s v="Grupo Grande de Econometría"/>
    <s v="1S"/>
    <n v="16516900"/>
    <s v="ANTOÑANZAS"/>
    <s v="VILLAR"/>
    <s v="FERNANDO"/>
    <s v="ANTOÑANZAS VILLAR, FERNANDO"/>
    <x v="1"/>
    <x v="0"/>
    <x v="0"/>
    <m/>
    <m/>
    <s v="feantona"/>
    <s v="fernando.antonanzas@unirioja.es"/>
    <n v="2.5"/>
    <n v="2.5"/>
    <n v="500"/>
    <s v="CATEDRATICO DE UNIVERSIDAD"/>
    <s v="01R"/>
    <s v="TIEMPO COMPLETO REDUCIDO"/>
    <s v="2017-09-15 00:00:00.0"/>
    <s v="null"/>
    <s v="DF31159"/>
    <s v="CATEDRÁTICO DE UNIVERSIDAD"/>
    <s v="R104"/>
    <x v="0"/>
    <n v="225"/>
    <s v="ECONOMÍA APLICADA"/>
  </r>
  <r>
    <x v="0"/>
    <n v="16598701"/>
    <x v="0"/>
    <n v="202"/>
    <s v="202G"/>
    <s v="GRUPO-A"/>
    <s v="Econometría"/>
    <s v="GG"/>
    <s v="GRUPO GRANDE"/>
    <s v="202G"/>
    <s v="GRUPO GRANDE DE Econometría"/>
    <s v="GRUPO-A"/>
    <s v="Grupo Grande de Econometría"/>
    <s v="1S"/>
    <n v="16598701"/>
    <s v="CABEZÓN"/>
    <s v="BENITO"/>
    <s v="FRANCISCO"/>
    <s v="CABEZÓN BENITO, FRANCISCO"/>
    <x v="1"/>
    <x v="0"/>
    <x v="1"/>
    <m/>
    <m/>
    <s v="frcabezo"/>
    <s v="francisco.cabezon@unirioja.es"/>
    <n v="1.5"/>
    <n v="1.5"/>
    <n v="532"/>
    <s v="LABORAL DOCENTE-ASOCIADO"/>
    <s v="P04"/>
    <s v="TIEMPO PARCIAL (4+4 HORAS)"/>
    <s v="2017-09-15 00:00:00.0"/>
    <s v="2019-09-14 00:00:00.0"/>
    <s v="PI101237"/>
    <s v="PROFESOR ASOCIADO"/>
    <s v="R104"/>
    <x v="0"/>
    <n v="225"/>
    <s v="ECONOMÍA APLICADA"/>
  </r>
  <r>
    <x v="0"/>
    <n v="16533890"/>
    <x v="0"/>
    <n v="202"/>
    <s v="202G"/>
    <s v="GRUPO-C"/>
    <s v="Econometría"/>
    <s v="GG"/>
    <s v="GRUPO GRANDE"/>
    <s v="202G"/>
    <s v="GRUPO GRANDE DE Econometría"/>
    <s v="GRUPO-C"/>
    <s v="Grupo Grande de Econometría (docencia en inglés)"/>
    <s v="1S"/>
    <n v="16533890"/>
    <s v="PORTILLO"/>
    <s v="PÉREZ DE VIÑASPRE"/>
    <s v="FABIOLA"/>
    <s v="PORTILLO PÉREZ DE VIÑASPRE, FABIOLA"/>
    <x v="0"/>
    <x v="0"/>
    <x v="0"/>
    <m/>
    <m/>
    <s v="faporti"/>
    <s v="fabiola.portillo@unirioja.es"/>
    <n v="4"/>
    <n v="4"/>
    <n v="504"/>
    <s v="PROFESOR TITULAR UNIVERSIDAD"/>
    <s v="01A"/>
    <s v="TIEMPO COMPLETO AMPLIADO"/>
    <s v="2016-09-15 00:00:00.0"/>
    <s v="null"/>
    <s v="DF100141"/>
    <s v="PROFESOR TITULAR DE UNIVERSIDAD"/>
    <s v="R104"/>
    <x v="0"/>
    <n v="225"/>
    <s v="ECONOMÍA APLICADA"/>
  </r>
  <r>
    <x v="0"/>
    <n v="16532770"/>
    <x v="0"/>
    <n v="203"/>
    <s v="203G"/>
    <s v="GRUPO-A"/>
    <s v="Inversión"/>
    <s v="GG"/>
    <s v="GRUPO GRANDE"/>
    <s v="203G"/>
    <s v="GRUPO GRANDE DE Inversión"/>
    <s v="GRUPO-A"/>
    <s v="Grupo Grande de Inversión"/>
    <s v="1S"/>
    <n v="16532770"/>
    <s v="BLASCO"/>
    <s v="TOMÁS"/>
    <s v="YOLANDA"/>
    <s v="BLASCO TOMÁS, YOLANDA"/>
    <x v="1"/>
    <x v="0"/>
    <x v="1"/>
    <m/>
    <m/>
    <s v="yoblasco"/>
    <s v="yolanda.blasco@unirioja.es"/>
    <n v="4"/>
    <n v="4"/>
    <n v="506"/>
    <s v="PROFESOR TITULAR DE ESCUELA UNIVERSITARI"/>
    <s v="01A"/>
    <s v="TIEMPO COMPLETO AMPLIADO"/>
    <s v="2012-09-01 00:00:00.0"/>
    <s v="null"/>
    <s v="DF31220"/>
    <s v="TITULAR DE ESCUELAS UNIVERSITARIAS"/>
    <s v="R104"/>
    <x v="0"/>
    <n v="230"/>
    <s v="ECONOMÍA FINANCIERA Y CONTABILIDAD"/>
  </r>
  <r>
    <x v="0"/>
    <n v="16530052"/>
    <x v="0"/>
    <n v="203"/>
    <s v="203I"/>
    <s v="GRUPO-A1"/>
    <s v="Inversión"/>
    <s v="GI"/>
    <s v="GRUPO DE INFORMÁTICA"/>
    <s v="203I"/>
    <s v="INFORMÁTICA DE Inversión"/>
    <s v="GRUPO-A1"/>
    <s v="Informática de Inversión"/>
    <s v="1S"/>
    <n v="16530052"/>
    <s v="AYALA"/>
    <s v="CALVO"/>
    <s v="JUAN CARLOS"/>
    <s v="AYALA CALVO, JUAN CARLOS"/>
    <x v="0"/>
    <x v="0"/>
    <x v="0"/>
    <m/>
    <m/>
    <s v="juayala"/>
    <s v="juan-carlos.ayala@unirioja.es"/>
    <n v="0.5"/>
    <n v="0.5"/>
    <n v="500"/>
    <s v="CATEDRATICO DE UNIVERSIDAD"/>
    <s v="C01"/>
    <s v="TIEMPO COMPLETO"/>
    <s v="2016-09-15 00:00:00.0"/>
    <s v="null"/>
    <s v="DF31196"/>
    <s v="CATEDRÁTICO DE UNIVERSIDAD"/>
    <s v="R104"/>
    <x v="0"/>
    <n v="230"/>
    <s v="ECONOMÍA FINANCIERA Y CONTABILIDAD"/>
  </r>
  <r>
    <x v="0"/>
    <n v="16570616"/>
    <x v="0"/>
    <n v="203"/>
    <s v="203R"/>
    <s v="GRUPO-A2"/>
    <s v="Inversión"/>
    <s v="GR"/>
    <s v="GRUPO REDUCIDO"/>
    <s v="203R"/>
    <s v="GRUPO REDUCIDO DE Inversión"/>
    <s v="GRUPO-A2"/>
    <s v="Grupo Reducido de Inversión"/>
    <s v="1S"/>
    <n v="16570616"/>
    <s v="AMO"/>
    <s v="MATARRANZ"/>
    <s v="DAVID"/>
    <s v="AMO MATARRANZ, DAVID"/>
    <x v="1"/>
    <x v="0"/>
    <x v="1"/>
    <m/>
    <m/>
    <s v="daamo"/>
    <s v="david.amo@unirioja.es"/>
    <n v="1.5"/>
    <n v="1.5"/>
    <n v="532"/>
    <s v="LABORAL DOCENTE-ASOCIADO"/>
    <s v="P04"/>
    <s v="TIEMPO PARCIAL (4+4 HORAS)"/>
    <s v="2017-09-15 00:00:00.0"/>
    <s v="2019-09-14 00:00:00.0"/>
    <s v="PI101240"/>
    <s v="PROFESOR ASOCIADO"/>
    <s v="R104"/>
    <x v="0"/>
    <n v="230"/>
    <s v="ECONOMÍA FINANCIERA Y CONTABILIDAD"/>
  </r>
  <r>
    <x v="0"/>
    <n v="10828501"/>
    <x v="0"/>
    <n v="204"/>
    <s v="204G"/>
    <s v="GRUPO-A"/>
    <s v="Investigación comercial"/>
    <s v="GG"/>
    <s v="GRUPO GRANDE"/>
    <s v="204G"/>
    <s v="GRUPO GRANDE DE Investigación comercial"/>
    <s v="GRUPO-A"/>
    <s v="Grupo Grande de Investigación comercial"/>
    <s v="1S"/>
    <n v="10828501"/>
    <s v="RUIZ"/>
    <s v="VEGA"/>
    <s v="AGUSTÍN V."/>
    <s v="RUIZ VEGA, AGUSTÍN V."/>
    <x v="0"/>
    <x v="0"/>
    <x v="0"/>
    <m/>
    <m/>
    <s v="agusruve"/>
    <s v="agustin.ruiz@unirioja.es"/>
    <n v="1.6"/>
    <n v="1.6"/>
    <n v="500"/>
    <s v="CATEDRATICO DE UNIVERSIDAD"/>
    <s v="01A"/>
    <s v="TIEMPO COMPLETO AMPLIADO"/>
    <s v="2013-09-01 00:00:00.0"/>
    <s v="null"/>
    <s v="DF31131"/>
    <s v="CATEDRÁTICO DE UNIVERSIDAD"/>
    <s v="R104"/>
    <x v="0"/>
    <n v="95"/>
    <s v="COMERCIALIZACIÓN E INVESTIGACIÓN DE MERCADOS"/>
  </r>
  <r>
    <x v="0"/>
    <n v="16612716"/>
    <x v="0"/>
    <n v="204"/>
    <s v="204G"/>
    <s v="GRUPO-A"/>
    <s v="Investigación comercial"/>
    <s v="GG"/>
    <s v="GRUPO GRANDE"/>
    <s v="204G"/>
    <s v="GRUPO GRANDE DE Investigación comercial"/>
    <s v="GRUPO-A"/>
    <s v="Grupo Grande de Investigación comercial"/>
    <s v="1S"/>
    <n v="16612716"/>
    <s v="ALESANCO"/>
    <s v="LLORENTE"/>
    <s v="MARÍA"/>
    <s v="ALESANCO LLORENTE, MARÍA"/>
    <x v="1"/>
    <x v="0"/>
    <x v="1"/>
    <m/>
    <m/>
    <s v="maalesan"/>
    <s v="maria.alesanco@unirioja.es"/>
    <n v="1"/>
    <n v="1"/>
    <n v="532"/>
    <s v="LABORAL DOCENTE-ASOCIADO"/>
    <s v="P02"/>
    <s v="TIEMPO PARCIAL (2+2 HORAS)"/>
    <s v="2018-09-25 00:00:00.0"/>
    <s v="2019-09-14 00:00:00.0"/>
    <s v="PI101430"/>
    <s v="PROFESOR ASOCIADO"/>
    <s v="R104"/>
    <x v="0"/>
    <n v="95"/>
    <s v="COMERCIALIZACIÓN E INVESTIGACIÓN DE MERCADOS"/>
  </r>
  <r>
    <x v="0"/>
    <n v="72780423"/>
    <x v="0"/>
    <n v="204"/>
    <s v="204G"/>
    <s v="GRUPO-A"/>
    <s v="Investigación comercial"/>
    <s v="GG"/>
    <s v="GRUPO GRANDE"/>
    <s v="204G"/>
    <s v="GRUPO GRANDE DE Investigación comercial"/>
    <s v="GRUPO-A"/>
    <s v="Grupo Grande de Investigación comercial"/>
    <s v="1S"/>
    <n v="72780423"/>
    <s v="RIAÑO"/>
    <s v="GIL"/>
    <s v="CONSUELO"/>
    <s v="RIAÑO GIL, CONSUELO"/>
    <x v="1"/>
    <x v="0"/>
    <x v="0"/>
    <m/>
    <m/>
    <s v="coriano"/>
    <s v="consuelo.riano@unirioja.es"/>
    <n v="1.4"/>
    <n v="1.4"/>
    <n v="504"/>
    <s v="PROFESOR TITULAR UNIVERSIDAD"/>
    <s v="01A"/>
    <s v="TIEMPO COMPLETO AMPLIADO"/>
    <s v="2018-09-17 00:00:00.0"/>
    <s v="null"/>
    <s v="DF31218"/>
    <s v="TITULAR DE UNIVERSIDAD"/>
    <s v="R104"/>
    <x v="0"/>
    <n v="95"/>
    <s v="COMERCIALIZACIÓN E INVESTIGACIÓN DE MERCADOS"/>
  </r>
  <r>
    <x v="0"/>
    <n v="16533958"/>
    <x v="0"/>
    <n v="205"/>
    <s v="205G"/>
    <s v="GRUPO-A"/>
    <s v="Contabilidad e impuestos"/>
    <s v="GG"/>
    <s v="GRUPO GRANDE"/>
    <s v="205G"/>
    <s v="GRUPO GRANDE DE Contabilidad e impuestos"/>
    <s v="GRUPO-A"/>
    <s v="Grupo Grande de Contabilidad e impuestos"/>
    <s v="2S"/>
    <n v="16533958"/>
    <s v="ECHARRI"/>
    <s v="SÁEZ"/>
    <s v="ROSA MARÍA"/>
    <s v="ECHARRI SÁEZ, ROSA MARÍA"/>
    <x v="1"/>
    <x v="0"/>
    <x v="1"/>
    <m/>
    <m/>
    <s v="recharri"/>
    <s v="rosa.echarri@unirioja.es"/>
    <n v="2"/>
    <n v="2"/>
    <n v="506"/>
    <s v="PROFESOR TITULAR DE ESCUELA UNIVERSITARI"/>
    <s v="01A"/>
    <s v="TIEMPO COMPLETO AMPLIADO"/>
    <s v="2012-09-01 00:00:00.0"/>
    <s v="null"/>
    <s v="DF31216"/>
    <s v="TITULAR DE ESCUELAS UNIVERSITARIAS"/>
    <s v="R104"/>
    <x v="0"/>
    <n v="230"/>
    <s v="ECONOMÍA FINANCIERA Y CONTABILIDAD"/>
  </r>
  <r>
    <x v="0"/>
    <n v="73209342"/>
    <x v="0"/>
    <n v="205"/>
    <s v="205G"/>
    <s v="GRUPO-A"/>
    <s v="Contabilidad e impuestos"/>
    <s v="GG"/>
    <s v="GRUPO GRANDE"/>
    <s v="205G"/>
    <s v="GRUPO GRANDE DE Contabilidad e impuestos"/>
    <s v="GRUPO-A"/>
    <s v="Grupo Grande de Contabilidad e impuestos"/>
    <s v="2S"/>
    <n v="73209342"/>
    <s v="CASTILLO"/>
    <s v="MURCIEGO"/>
    <s v="ÁNGELA"/>
    <s v="CASTILLO MURCIEGO, ÁNGELA"/>
    <x v="1"/>
    <x v="0"/>
    <x v="1"/>
    <m/>
    <m/>
    <s v="ancastmu"/>
    <s v="angela.castillo@unirioja.es"/>
    <n v="2"/>
    <n v="2"/>
    <n v="536"/>
    <s v="PROFESOR INTERINO"/>
    <s v="C01"/>
    <s v="TIEMPO COMPLETO"/>
    <s v="2018-09-17 00:00:00.0"/>
    <s v="null"/>
    <s v="PI101354"/>
    <s v="PROFESOR CONTRATADO INTERINO"/>
    <s v="R104"/>
    <x v="0"/>
    <n v="225"/>
    <s v="ECONOMÍA APLICADA"/>
  </r>
  <r>
    <x v="0"/>
    <n v="16634063"/>
    <x v="0"/>
    <n v="206"/>
    <s v="206G"/>
    <s v="GRUPO-A"/>
    <s v="Financiación"/>
    <s v="GG"/>
    <s v="GRUPO GRANDE"/>
    <s v="206G"/>
    <s v="GRUPO GRANDE DE Financiación"/>
    <s v="GRUPO-A"/>
    <s v="Grupo Grande de Financiación"/>
    <s v="2S"/>
    <n v="16634063"/>
    <s v="BAÑUELOS"/>
    <s v="CAMPO"/>
    <s v="ARKAITZ"/>
    <s v="BAÑUELOS CAMPO, ARKAITZ"/>
    <x v="1"/>
    <x v="0"/>
    <x v="1"/>
    <m/>
    <m/>
    <s v="arbanuel"/>
    <s v="arkaitz.banuelos@unirioja.es"/>
    <n v="4"/>
    <n v="4"/>
    <n v="536"/>
    <s v="PROFESOR INTERINO"/>
    <s v="C01"/>
    <s v="TIEMPO COMPLETO"/>
    <s v="2018-10-01 00:00:00.0"/>
    <s v="2019-09-14 00:00:00.0"/>
    <s v="PI101434"/>
    <s v="PROFESOR CONTRATADO INTERINO"/>
    <s v="R104"/>
    <x v="0"/>
    <n v="230"/>
    <s v="ECONOMÍA FINANCIERA Y CONTABILIDAD"/>
  </r>
  <r>
    <x v="0"/>
    <n v="17159455"/>
    <x v="0"/>
    <n v="206"/>
    <s v="206G"/>
    <s v="GRUPO-A"/>
    <s v="Financiación"/>
    <s v="GG"/>
    <s v="GRUPO GRANDE"/>
    <s v="206G"/>
    <s v="GRUPO GRANDE DE Financiación"/>
    <s v="GRUPO-A"/>
    <s v="Grupo Grande de Financiación"/>
    <s v="2S"/>
    <n v="17159455"/>
    <s v="RUIZ"/>
    <s v="CABESTRE"/>
    <s v="FCO. JAVIER"/>
    <s v="RUIZ CABESTRE, FCO. JAVIER"/>
    <x v="0"/>
    <x v="0"/>
    <x v="0"/>
    <m/>
    <m/>
    <s v="fjruiz"/>
    <s v="javier.ruiz@unirioja.es"/>
    <n v="0"/>
    <n v="0"/>
    <n v="500"/>
    <s v="CATEDRATICO DE UNIVERSIDAD"/>
    <s v="01R"/>
    <s v="TIEMPO COMPLETO REDUCIDO"/>
    <s v="2016-11-12 00:00:00.0"/>
    <s v="null"/>
    <s v="DF100335"/>
    <s v="CATEDRÁTICO DE UNIVERSIDAD"/>
    <s v="R104"/>
    <x v="0"/>
    <n v="230"/>
    <s v="ECONOMÍA FINANCIERA Y CONTABILIDAD"/>
  </r>
  <r>
    <x v="0"/>
    <n v="16544280"/>
    <x v="0"/>
    <n v="206"/>
    <s v="206I"/>
    <s v="GRUPO-A1"/>
    <s v="Financiación"/>
    <s v="GI"/>
    <s v="GRUPO DE INFORMÁTICA"/>
    <s v="206I"/>
    <s v="INFORMÁTICA DE Financiación"/>
    <s v="GRUPO-A1"/>
    <s v="Informática de Financiación"/>
    <s v="2S"/>
    <n v="16544280"/>
    <s v="AZCONA"/>
    <s v="CIRIZA"/>
    <s v="ESPERANZA"/>
    <s v="AZCONA CIRIZA, ESPERANZA"/>
    <x v="1"/>
    <x v="0"/>
    <x v="1"/>
    <m/>
    <m/>
    <s v="esazcona"/>
    <s v="esperanza.azcona@unirioja.es"/>
    <n v="0.05"/>
    <n v="0.05"/>
    <n v="506"/>
    <s v="PROFESOR TITULAR DE ESCUELA UNIVERSITARI"/>
    <s v="01A"/>
    <s v="TIEMPO COMPLETO AMPLIADO"/>
    <s v="2012-09-01 00:00:00.0"/>
    <s v="null"/>
    <s v="DF31215"/>
    <s v="TITULAR DE ESCUELAS UNIVERSITARIAS"/>
    <s v="R104"/>
    <x v="0"/>
    <n v="230"/>
    <s v="ECONOMÍA FINANCIERA Y CONTABILIDAD"/>
  </r>
  <r>
    <x v="0"/>
    <n v="16559462"/>
    <x v="0"/>
    <n v="206"/>
    <s v="206I"/>
    <s v="GRUPO-A1"/>
    <s v="Financiación"/>
    <s v="GI"/>
    <s v="GRUPO DE INFORMÁTICA"/>
    <s v="206I"/>
    <s v="INFORMÁTICA DE Financiación"/>
    <s v="GRUPO-A1"/>
    <s v="Informática de Financiación"/>
    <s v="2S"/>
    <n v="16559462"/>
    <s v="LACALZADA"/>
    <s v="ESQUIVEL"/>
    <s v="JOSÉ ANGEL"/>
    <s v="LACALZADA ESQUIVEL, JOSÉ ANGEL"/>
    <x v="1"/>
    <x v="0"/>
    <x v="1"/>
    <m/>
    <m/>
    <s v="jolacae"/>
    <s v="jose-angel.lacalzada@unirioja.es"/>
    <n v="0.2"/>
    <n v="0.2"/>
    <n v="532"/>
    <s v="LABORAL DOCENTE-ASOCIADO"/>
    <s v="P06"/>
    <s v="TIEMPO PARCIAL (6+6 HORAS)"/>
    <s v="2015-09-15 00:00:00.0"/>
    <s v="2019-09-14 00:00:00.0"/>
    <s v="PI101023"/>
    <s v="PROFESOR ASOCIADO"/>
    <s v="R104"/>
    <x v="0"/>
    <n v="230"/>
    <s v="ECONOMÍA FINANCIERA Y CONTABILIDAD"/>
  </r>
  <r>
    <x v="0"/>
    <n v="13080014"/>
    <x v="0"/>
    <n v="207"/>
    <s v="207G"/>
    <s v="GRUPO-A"/>
    <s v="Dirección y gestión de ventas"/>
    <s v="GG"/>
    <s v="GRUPO GRANDE"/>
    <s v="207G"/>
    <s v="GRUPO GRANDE DE Dirección y gestión de ventas"/>
    <s v="GRUPO-A"/>
    <s v="Grupo Grande de Dirección y gestión de ventas"/>
    <s v="2S"/>
    <n v="13080014"/>
    <s v="SIERRA"/>
    <s v="MURILLO"/>
    <s v="MARÍA YOLANDA"/>
    <s v="SIERRA MURILLO, MARÍA YOLANDA"/>
    <x v="1"/>
    <x v="0"/>
    <x v="0"/>
    <m/>
    <m/>
    <s v="yosierra"/>
    <s v="yolanda.sierra@unirioja.es"/>
    <n v="4"/>
    <n v="4"/>
    <n v="506"/>
    <s v="PROFESOR TITULAR DE ESCUELA UNIVERSITARI"/>
    <s v="C01"/>
    <s v="TIEMPO COMPLETO"/>
    <s v="2018-09-17 00:00:00.0"/>
    <s v="null"/>
    <s v="DF31142"/>
    <s v="TITULAR DE ESCUELAS UNIVERSITARIAS"/>
    <s v="R104"/>
    <x v="0"/>
    <n v="95"/>
    <s v="COMERCIALIZACIÓN E INVESTIGACIÓN DE MERCADOS"/>
  </r>
  <r>
    <x v="0"/>
    <n v="16608832"/>
    <x v="0"/>
    <n v="207"/>
    <s v="207I"/>
    <s v="GRUPO-A1"/>
    <s v="Dirección y gestión de ventas"/>
    <s v="GI"/>
    <s v="GRUPO DE INFORMÁTICA"/>
    <s v="207I"/>
    <s v="INFORMÁTICA DE Dirección y gestión de ventas"/>
    <s v="GRUPO-A1"/>
    <s v="Informática de Dirección y gestión de ventas"/>
    <s v="2S"/>
    <n v="16608832"/>
    <s v="MOSQUERA"/>
    <s v="DE LA FUENTE"/>
    <s v="ANA MARÍA"/>
    <s v="MOSQUERA DE LA FUENTE, ANA MARÍA"/>
    <x v="1"/>
    <x v="0"/>
    <x v="1"/>
    <m/>
    <m/>
    <s v="anmosque"/>
    <s v="ana-maria.mosquera@alum.unirioja.es"/>
    <n v="0.2"/>
    <n v="0.2"/>
    <n v="121"/>
    <s v="PERSONAL INVESTIGADOR EN FORMACIÓN"/>
    <n v="0"/>
    <s v="_"/>
    <s v="2015-09-01 00:00:00.0"/>
    <s v="2019-08-31 00:00:00.0"/>
    <s v="D04BECARIO1"/>
    <s v="PERSONAL INVESTIGADOR PREDOCTORAL EN FORMACIÓN"/>
    <s v="R104"/>
    <x v="0"/>
    <n v="95"/>
    <s v="COMERCIALIZACIÓN E INVESTIGACIÓN DE MERCADOS"/>
  </r>
  <r>
    <x v="0"/>
    <n v="14943754"/>
    <x v="0"/>
    <n v="208"/>
    <s v="208G"/>
    <s v="GRUPO-A"/>
    <s v="Prácticas en empresa"/>
    <s v="GG"/>
    <s v="GRUPO GRANDE"/>
    <s v="208G"/>
    <s v="GG de Prácticas en empresa"/>
    <s v="GRUPO-A"/>
    <s v="GG de Prácticas en empresa"/>
    <s v="1S"/>
    <n v="14943754"/>
    <s v="RODRÍGUEZ"/>
    <s v="IBEAS"/>
    <s v="ROBERTO"/>
    <s v="RODRÍGUEZ IBEAS, ROBERTO"/>
    <x v="1"/>
    <x v="0"/>
    <x v="0"/>
    <m/>
    <m/>
    <s v="rorodrig"/>
    <s v="roberto.rodriguez@unirioja.es"/>
    <n v="1.4"/>
    <n v="1.4"/>
    <n v="504"/>
    <s v="PROFESOR TITULAR UNIVERSIDAD"/>
    <s v="C01"/>
    <s v="TIEMPO COMPLETO"/>
    <s v="2012-07-13 00:00:00.0"/>
    <s v="null"/>
    <s v="DF100089"/>
    <s v="PROFESOR TITULAR DE UNIVERSIDAD"/>
    <s v="R104"/>
    <x v="0"/>
    <n v="415"/>
    <s v="FUNDAMENTOS DEL ANÁLISIS ECONÓMICO"/>
  </r>
  <r>
    <x v="0"/>
    <n v="16515085"/>
    <x v="0"/>
    <n v="208"/>
    <s v="208G"/>
    <s v="GRUPO-A"/>
    <s v="Prácticas en empresa"/>
    <s v="GG"/>
    <s v="GRUPO GRANDE"/>
    <s v="208G"/>
    <s v="GG de Prácticas en empresa"/>
    <s v="GRUPO-A"/>
    <s v="GG de Prácticas en empresa"/>
    <s v="1S"/>
    <n v="16515085"/>
    <s v="BARCO"/>
    <s v="ROYO"/>
    <s v="EMILIO"/>
    <s v="BARCO ROYO, EMILIO"/>
    <x v="1"/>
    <x v="0"/>
    <x v="0"/>
    <m/>
    <m/>
    <s v="ebarco"/>
    <s v="emilio.barco@unirioja.es"/>
    <n v="0.6"/>
    <n v="0.6"/>
    <n v="536"/>
    <s v="PROFESOR INTERINO"/>
    <s v="C01"/>
    <s v="TIEMPO COMPLETO"/>
    <s v="2017-09-15 00:00:00.0"/>
    <s v="null"/>
    <s v="PI101301"/>
    <s v="PROFESOR CONTRATADO INTERINO"/>
    <s v="R104"/>
    <x v="0"/>
    <n v="225"/>
    <s v="ECONOMÍA APLICADA"/>
  </r>
  <r>
    <x v="0"/>
    <n v="16533310"/>
    <x v="0"/>
    <n v="208"/>
    <s v="208G"/>
    <s v="GRUPO-A"/>
    <s v="Prácticas en empresa"/>
    <s v="GG"/>
    <s v="GRUPO GRANDE"/>
    <s v="208G"/>
    <s v="GG de Prácticas en empresa"/>
    <s v="GRUPO-A"/>
    <s v="GG de Prácticas en empresa"/>
    <s v="1S"/>
    <n v="16533310"/>
    <s v="DE TORRE"/>
    <s v="RESA"/>
    <s v="MARÍA JESÚS"/>
    <s v="DE TORRE RESA, MARÍA JESÚS"/>
    <x v="1"/>
    <x v="0"/>
    <x v="1"/>
    <m/>
    <m/>
    <s v="marirede"/>
    <s v="chechu.detorre@unirioja.es"/>
    <n v="0.6"/>
    <n v="0.6"/>
    <n v="506"/>
    <s v="PROFESOR TITULAR DE ESCUELA UNIVERSITARI"/>
    <s v="01A"/>
    <s v="TIEMPO COMPLETO AMPLIADO"/>
    <s v="2012-09-01 00:00:00.0"/>
    <s v="null"/>
    <s v="DF31239"/>
    <s v="TITULAR DE ESCUELAS UNIVERSITARIAS"/>
    <s v="R104"/>
    <x v="0"/>
    <n v="415"/>
    <s v="FUNDAMENTOS DEL ANÁLISIS ECONÓMICO"/>
  </r>
  <r>
    <x v="0"/>
    <n v="16543682"/>
    <x v="0"/>
    <n v="208"/>
    <s v="208G"/>
    <s v="GRUPO-A"/>
    <s v="Prácticas en empresa"/>
    <s v="GG"/>
    <s v="GRUPO GRANDE"/>
    <s v="208G"/>
    <s v="GG de Prácticas en empresa"/>
    <s v="GRUPO-A"/>
    <s v="GG de Prácticas en empresa"/>
    <s v="1S"/>
    <n v="16543682"/>
    <s v="NAVARRO"/>
    <s v="PÉREZ"/>
    <s v="Mª CRUZ"/>
    <s v="NAVARRO PÉREZ, Mª CRUZ"/>
    <x v="0"/>
    <x v="0"/>
    <x v="0"/>
    <m/>
    <m/>
    <s v="cnavarro"/>
    <s v="maricruz.navarro@unirioja.es"/>
    <n v="1"/>
    <n v="1"/>
    <n v="504"/>
    <s v="PROFESOR TITULAR UNIVERSIDAD"/>
    <s v="01A"/>
    <s v="TIEMPO COMPLETO AMPLIADO"/>
    <s v="2012-09-01 00:00:00.0"/>
    <s v="null"/>
    <s v="DF100001"/>
    <s v="PROFESOR TITULAR DE UNIVERSIDAD"/>
    <s v="R104"/>
    <x v="0"/>
    <n v="225"/>
    <s v="ECONOMÍA APLICADA"/>
  </r>
  <r>
    <x v="0"/>
    <n v="16544145"/>
    <x v="0"/>
    <n v="208"/>
    <s v="208G"/>
    <s v="GRUPO-A"/>
    <s v="Prácticas en empresa"/>
    <s v="GG"/>
    <s v="GRUPO GRANDE"/>
    <s v="208G"/>
    <s v="GG de Prácticas en empresa"/>
    <s v="GRUPO-A"/>
    <s v="GG de Prácticas en empresa"/>
    <s v="1S"/>
    <n v="16544145"/>
    <s v="ACEDO"/>
    <s v="RAMÍREZ"/>
    <s v="MIGUEL ANGEL"/>
    <s v="ACEDO RAMÍREZ, MIGUEL ANGEL"/>
    <x v="0"/>
    <x v="0"/>
    <x v="0"/>
    <m/>
    <m/>
    <s v="miacedo"/>
    <s v="miguel-angel.acedo@unirioja.es"/>
    <n v="0"/>
    <n v="0"/>
    <n v="504"/>
    <s v="PROFESOR TITULAR UNIVERSIDAD"/>
    <s v="C01"/>
    <s v="TIEMPO COMPLETO"/>
    <s v="2018-11-26 00:00:00.0"/>
    <s v="null"/>
    <s v="DF31207"/>
    <s v="PROFESOR TITULAR DE UNIVERSIDAD"/>
    <s v="R104"/>
    <x v="0"/>
    <n v="230"/>
    <s v="ECONOMÍA FINANCIERA Y CONTABILIDAD"/>
  </r>
  <r>
    <x v="0"/>
    <n v="16547433"/>
    <x v="0"/>
    <n v="208"/>
    <s v="208G"/>
    <s v="GRUPO-A"/>
    <s v="Prácticas en empresa"/>
    <s v="GG"/>
    <s v="GRUPO GRANDE"/>
    <s v="208G"/>
    <s v="GG de Prácticas en empresa"/>
    <s v="GRUPO-A"/>
    <s v="GG de Prácticas en empresa"/>
    <s v="1S"/>
    <n v="16547433"/>
    <s v="OLARTE"/>
    <s v="PASCUAL"/>
    <s v="Mª CRISTINA"/>
    <s v="OLARTE PASCUAL, Mª CRISTINA"/>
    <x v="0"/>
    <x v="0"/>
    <x v="0"/>
    <m/>
    <m/>
    <s v="m-olarte"/>
    <s v="cristina.olarte@unirioja.es"/>
    <n v="0.6"/>
    <n v="0.6"/>
    <n v="504"/>
    <s v="PROFESOR TITULAR UNIVERSIDAD"/>
    <s v="C01"/>
    <s v="TIEMPO COMPLETO"/>
    <s v="2017-09-15 00:00:00.0"/>
    <s v="null"/>
    <s v="DF100194"/>
    <s v="PROFESOR TITULAR DE UNIVERSIDAD"/>
    <s v="R104"/>
    <x v="0"/>
    <n v="95"/>
    <s v="COMERCIALIZACIÓN E INVESTIGACIÓN DE MERCADOS"/>
  </r>
  <r>
    <x v="0"/>
    <n v="16549972"/>
    <x v="0"/>
    <n v="208"/>
    <s v="208G"/>
    <s v="GRUPO-A"/>
    <s v="Prácticas en empresa"/>
    <s v="GG"/>
    <s v="GRUPO GRANDE"/>
    <s v="208G"/>
    <s v="GG de Prácticas en empresa"/>
    <s v="GRUPO-A"/>
    <s v="GG de Prácticas en empresa"/>
    <s v="1S"/>
    <n v="16549972"/>
    <s v="PINILLOS"/>
    <s v="GARCÍA"/>
    <s v="MARÍA DE LA O"/>
    <s v="PINILLOS GARCÍA, MARÍA DE LA O"/>
    <x v="0"/>
    <x v="0"/>
    <x v="0"/>
    <m/>
    <m/>
    <s v="mpinillo"/>
    <s v="maria.pinillos@unirioja.es"/>
    <n v="0.8"/>
    <n v="0.8"/>
    <n v="504"/>
    <s v="PROFESOR TITULAR UNIVERSIDAD"/>
    <s v="C01"/>
    <s v="TIEMPO COMPLETO"/>
    <s v="2014-09-15 00:00:00.0"/>
    <s v="null"/>
    <s v="DF31176"/>
    <s v="PROFESOR TITULAR DE UNIVERSIDAD"/>
    <s v="R104"/>
    <x v="0"/>
    <n v="225"/>
    <s v="ECONOMÍA APLICADA"/>
  </r>
  <r>
    <x v="0"/>
    <n v="16551895"/>
    <x v="0"/>
    <n v="208"/>
    <s v="208G"/>
    <s v="GRUPO-A"/>
    <s v="Prácticas en empresa"/>
    <s v="GG"/>
    <s v="GRUPO GRANDE"/>
    <s v="208G"/>
    <s v="GG de Prácticas en empresa"/>
    <s v="GRUPO-A"/>
    <s v="GG de Prácticas en empresa"/>
    <s v="1S"/>
    <n v="16551895"/>
    <s v="SALINAS"/>
    <s v="ZÁRATE"/>
    <s v="RODOLFO"/>
    <s v="SALINAS ZÁRATE, RODOLFO"/>
    <x v="1"/>
    <x v="0"/>
    <x v="0"/>
    <m/>
    <m/>
    <s v="rosalina"/>
    <s v="rodolfo.salinas@unirioja.es"/>
    <n v="0.6"/>
    <n v="0.6"/>
    <n v="504"/>
    <s v="PROFESOR TITULAR UNIVERSIDAD"/>
    <s v="01A"/>
    <s v="TIEMPO COMPLETO AMPLIADO"/>
    <s v="2012-09-01 00:00:00.0"/>
    <s v="null"/>
    <s v="DF100088"/>
    <s v="PROFESOR TITULAR DE UNIVERSIDAD"/>
    <s v="R104"/>
    <x v="0"/>
    <n v="650"/>
    <s v="ORGANIZACIÓN DE EMPRESAS"/>
  </r>
  <r>
    <x v="0"/>
    <n v="16563058"/>
    <x v="0"/>
    <n v="208"/>
    <s v="208G"/>
    <s v="GRUPO-A"/>
    <s v="Prácticas en empresa"/>
    <s v="GG"/>
    <s v="GRUPO GRANDE"/>
    <s v="208G"/>
    <s v="GG de Prácticas en empresa"/>
    <s v="GRUPO-A"/>
    <s v="GG de Prácticas en empresa"/>
    <s v="1S"/>
    <n v="16563058"/>
    <s v="PELEGRÍN"/>
    <s v="BORONDO"/>
    <s v="JORGE"/>
    <s v="PELEGRÍN BORONDO, JORGE"/>
    <x v="0"/>
    <x v="0"/>
    <x v="0"/>
    <m/>
    <m/>
    <s v="jopelegr"/>
    <s v="jorge.pelegrin@unirioja.es"/>
    <n v="0.6"/>
    <n v="0.6"/>
    <n v="534"/>
    <s v="CONTRATADO DOCTOR -TIPO 1"/>
    <s v="C01"/>
    <s v="TIEMPO COMPLETO"/>
    <s v="2015-04-23 00:00:00.0"/>
    <s v="null"/>
    <s v="LD100612"/>
    <s v="PROFESOR CONTRATADO DOCTOR- TIPO 1"/>
    <s v="R104"/>
    <x v="0"/>
    <n v="95"/>
    <s v="COMERCIALIZACIÓN E INVESTIGACIÓN DE MERCADOS"/>
  </r>
  <r>
    <x v="0"/>
    <n v="16572280"/>
    <x v="0"/>
    <n v="208"/>
    <s v="208G"/>
    <s v="GRUPO-A"/>
    <s v="Prácticas en empresa"/>
    <s v="GG"/>
    <s v="GRUPO GRANDE"/>
    <s v="208G"/>
    <s v="GG de Prácticas en empresa"/>
    <s v="GRUPO-A"/>
    <s v="GG de Prácticas en empresa"/>
    <s v="1S"/>
    <n v="16572280"/>
    <s v="GÓMEZ"/>
    <s v="VILLASCUERNA"/>
    <s v="JAIME"/>
    <s v="GÓMEZ VILLASCUERNA, JAIME"/>
    <x v="0"/>
    <x v="0"/>
    <x v="0"/>
    <m/>
    <m/>
    <s v="jagomev"/>
    <s v="jaime.gomez@unirioja.es"/>
    <n v="1"/>
    <n v="1"/>
    <n v="500"/>
    <s v="CATEDRATICO DE UNIVERSIDAD"/>
    <s v="C01"/>
    <s v="TIEMPO COMPLETO"/>
    <s v="2017-09-15 00:00:00.0"/>
    <s v="null"/>
    <s v="DF100336"/>
    <s v="CATEDRÁTICO DE UNIVERSIDAD"/>
    <s v="R104"/>
    <x v="0"/>
    <n v="650"/>
    <s v="ORGANIZACIÓN DE EMPRESAS"/>
  </r>
  <r>
    <x v="0"/>
    <n v="16581606"/>
    <x v="0"/>
    <n v="208"/>
    <s v="208G"/>
    <s v="GRUPO-A"/>
    <s v="Prácticas en empresa"/>
    <s v="GG"/>
    <s v="GRUPO GRANDE"/>
    <s v="208G"/>
    <s v="GG de Prácticas en empresa"/>
    <s v="GRUPO-A"/>
    <s v="GG de Prácticas en empresa"/>
    <s v="1S"/>
    <n v="16581606"/>
    <s v="SALAZAR"/>
    <s v="TERREROS"/>
    <s v="IDANA"/>
    <s v="SALAZAR TERREROS, IDANA"/>
    <x v="0"/>
    <x v="0"/>
    <x v="0"/>
    <m/>
    <m/>
    <s v="idsalaza"/>
    <s v="idana.salazar@unirioja.es"/>
    <n v="0.8"/>
    <n v="0.8"/>
    <n v="536"/>
    <s v="PROFESOR INTERINO"/>
    <s v="C01"/>
    <s v="TIEMPO COMPLETO"/>
    <s v="2015-09-15 00:00:00.0"/>
    <s v="null"/>
    <s v="PI101024"/>
    <s v="PROFESOR CONTRATADO INTERINO"/>
    <s v="R104"/>
    <x v="0"/>
    <n v="650"/>
    <s v="ORGANIZACIÓN DE EMPRESAS"/>
  </r>
  <r>
    <x v="0"/>
    <n v="16594259"/>
    <x v="0"/>
    <n v="208"/>
    <s v="208G"/>
    <s v="GRUPO-A"/>
    <s v="Prácticas en empresa"/>
    <s v="GG"/>
    <s v="GRUPO GRANDE"/>
    <s v="208G"/>
    <s v="GG de Prácticas en empresa"/>
    <s v="GRUPO-A"/>
    <s v="GG de Prácticas en empresa"/>
    <s v="1S"/>
    <n v="16594259"/>
    <s v="JUANEDA"/>
    <s v="AYENSA"/>
    <s v="EMMA"/>
    <s v="JUANEDA AYENSA, EMMA"/>
    <x v="1"/>
    <x v="0"/>
    <x v="0"/>
    <m/>
    <m/>
    <s v="ejuaneda"/>
    <s v="emma.juaneda@unirioja.es"/>
    <n v="0.6"/>
    <n v="0.6"/>
    <n v="536"/>
    <s v="PROFESOR INTERINO"/>
    <s v="C01"/>
    <s v="TIEMPO COMPLETO"/>
    <s v="2015-12-22 00:00:00.0"/>
    <s v="null"/>
    <s v="PI101025"/>
    <s v="PROFESOR CONTRATADO INTERINO"/>
    <s v="R104"/>
    <x v="0"/>
    <n v="650"/>
    <s v="ORGANIZACIÓN DE EMPRESAS"/>
  </r>
  <r>
    <x v="0"/>
    <n v="72791252"/>
    <x v="0"/>
    <n v="208"/>
    <s v="208G"/>
    <s v="GRUPO-A"/>
    <s v="Prácticas en empresa"/>
    <s v="GG"/>
    <s v="GRUPO GRANDE"/>
    <s v="208G"/>
    <s v="GG de Prácticas en empresa"/>
    <s v="GRUPO-A"/>
    <s v="GG de Prácticas en empresa"/>
    <s v="1S"/>
    <n v="72791252"/>
    <s v="EGUIZÁBAL"/>
    <s v="MARÍN"/>
    <s v="FÁTIMA"/>
    <s v="EGUIZÁBAL MARÍN, FÁTIMA"/>
    <x v="1"/>
    <x v="0"/>
    <x v="1"/>
    <m/>
    <m/>
    <s v="faeguiza"/>
    <s v="fatima.eguizabal@unirioja.es"/>
    <n v="0.4"/>
    <n v="0.4"/>
    <n v="536"/>
    <s v="PROFESOR INTERINO"/>
    <s v="C01"/>
    <s v="TIEMPO COMPLETO"/>
    <s v="2018-09-27 00:00:00.0"/>
    <s v="2019-09-14 00:00:00.0"/>
    <s v="PI101417"/>
    <s v="PROFESOR CONTRATADO INTERINO"/>
    <s v="R104"/>
    <x v="0"/>
    <n v="225"/>
    <s v="ECONOMÍA APLICADA"/>
  </r>
  <r>
    <x v="0"/>
    <n v="31228810"/>
    <x v="0"/>
    <n v="209"/>
    <s v="209G"/>
    <s v="GRUPO-A"/>
    <s v="Contabilidad financiera y de sociedades"/>
    <s v="GG"/>
    <s v="GRUPO GRANDE"/>
    <s v="209G"/>
    <s v="GG de Contabilidad financiera y de sociedades"/>
    <s v="GRUPO-A"/>
    <s v="GG de Contabilidad financiera y de sociedades"/>
    <s v="1S"/>
    <n v="31228810"/>
    <s v="GONZÁLEZ"/>
    <s v="JIMÉNEZ"/>
    <s v="LUIS"/>
    <s v="GONZÁLEZ JIMÉNEZ, LUIS"/>
    <x v="1"/>
    <x v="0"/>
    <x v="0"/>
    <m/>
    <m/>
    <s v="lugonzal"/>
    <s v="luis.gonzalez@unirioja.es"/>
    <n v="4"/>
    <n v="4"/>
    <n v="504"/>
    <s v="PROFESOR TITULAR UNIVERSIDAD"/>
    <s v="01A"/>
    <s v="TIEMPO COMPLETO AMPLIADO"/>
    <s v="2012-09-01 00:00:00.0"/>
    <s v="null"/>
    <s v="DF100049"/>
    <s v="TITULAR DE UNIVERSIDAD"/>
    <s v="R104"/>
    <x v="0"/>
    <n v="230"/>
    <s v="ECONOMÍA FINANCIERA Y CONTABILIDAD"/>
  </r>
  <r>
    <x v="0"/>
    <n v="18033042"/>
    <x v="0"/>
    <n v="211"/>
    <s v="211G"/>
    <s v="GRUPO-A"/>
    <s v="Sistemas de información contable"/>
    <s v="GG"/>
    <s v="GRUPO GRANDE"/>
    <s v="211G"/>
    <s v="GG de Sistemas de información contable"/>
    <s v="GRUPO-A"/>
    <s v="GG de Sistemas de información contable"/>
    <s v="1S"/>
    <n v="18033042"/>
    <s v="BLANCO"/>
    <s v="PASCUAL"/>
    <s v="LUIS"/>
    <s v="BLANCO PASCUAL, LUIS"/>
    <x v="0"/>
    <x v="0"/>
    <x v="0"/>
    <m/>
    <m/>
    <s v="lublanco"/>
    <s v="luis.blanco@unirioja.es"/>
    <n v="4"/>
    <n v="4"/>
    <n v="534"/>
    <s v="CONTRATADO DOCTOR -TIPO 1"/>
    <s v="C01"/>
    <s v="TIEMPO COMPLETO"/>
    <s v="2011-07-29 00:00:00.0"/>
    <s v="null"/>
    <s v="PI100783"/>
    <s v="PROFESOR CONTRATADO DOCTOR"/>
    <s v="R104"/>
    <x v="0"/>
    <n v="230"/>
    <s v="ECONOMÍA FINANCIERA Y CONTABILIDAD"/>
  </r>
  <r>
    <x v="0"/>
    <n v="72793905"/>
    <x v="0"/>
    <n v="212"/>
    <s v="212G"/>
    <s v="GRUPO-A"/>
    <s v="Gestión de riesgos financieros"/>
    <s v="GG"/>
    <s v="GRUPO GRANDE"/>
    <s v="212G"/>
    <s v="GG de Gestión de riesgos financieros"/>
    <s v="GRUPO-A"/>
    <s v="GG de Gestión de riesgos financieros"/>
    <s v="1S"/>
    <n v="72793905"/>
    <s v="DÍAZ"/>
    <s v="MENDOZA"/>
    <s v="ANA CARMEN"/>
    <s v="DÍAZ MENDOZA, ANA CARMEN"/>
    <x v="1"/>
    <x v="0"/>
    <x v="0"/>
    <m/>
    <m/>
    <s v="andiazm"/>
    <s v="ana-carmen.diaz@unirioja.es"/>
    <n v="4"/>
    <n v="4"/>
    <n v="536"/>
    <s v="PROFESOR INTERINO"/>
    <s v="C01"/>
    <s v="TIEMPO COMPLETO"/>
    <s v="2017-09-15 00:00:00.0"/>
    <s v="null"/>
    <s v="PI101238"/>
    <s v="PROFESOR CONTRATADO INTERINO"/>
    <s v="R104"/>
    <x v="0"/>
    <n v="230"/>
    <s v="ECONOMÍA FINANCIERA Y CONTABILIDAD"/>
  </r>
  <r>
    <x v="0"/>
    <n v="16542461"/>
    <x v="0"/>
    <n v="213"/>
    <s v="213G"/>
    <s v="GRUPO-A"/>
    <s v="Creación y desarrollo de la empresa"/>
    <s v="GG"/>
    <s v="GRUPO GRANDE"/>
    <s v="213G"/>
    <s v="GG de Creación y desarrollo de la empresa"/>
    <s v="GRUPO-A"/>
    <s v="GG de Creación y desarrollo de la empresa"/>
    <s v="2S"/>
    <n v="16542461"/>
    <s v="CASTRESANA"/>
    <s v="RUIZ CARRILLO"/>
    <s v="JOSÉ IGNACIO"/>
    <s v="CASTRESANA RUIZ CARRILLO, JOSÉ IGNACIO"/>
    <x v="0"/>
    <x v="0"/>
    <x v="0"/>
    <m/>
    <m/>
    <s v="jocastre"/>
    <s v="jignacio.castresana@unirioja.es"/>
    <n v="1.5"/>
    <n v="1.5"/>
    <n v="504"/>
    <s v="PROFESOR TITULAR UNIVERSIDAD"/>
    <s v="01A"/>
    <s v="TIEMPO COMPLETO AMPLIADO"/>
    <s v="2012-09-01 00:00:00.0"/>
    <s v="null"/>
    <s v="DF31294"/>
    <s v="TITULAR DE UNIVERSIDAD"/>
    <s v="R104"/>
    <x v="0"/>
    <n v="650"/>
    <s v="ORGANIZACIÓN DE EMPRESAS"/>
  </r>
  <r>
    <x v="0"/>
    <n v="16557181"/>
    <x v="0"/>
    <n v="213"/>
    <s v="213G"/>
    <s v="GRUPO-A"/>
    <s v="Creación y desarrollo de la empresa"/>
    <s v="GG"/>
    <s v="GRUPO GRANDE"/>
    <s v="213G"/>
    <s v="GG de Creación y desarrollo de la empresa"/>
    <s v="GRUPO-A"/>
    <s v="GG de Creación y desarrollo de la empresa"/>
    <s v="2S"/>
    <n v="16557181"/>
    <s v="PELEGRÍN"/>
    <s v="BORONDO"/>
    <s v="JULIO ENRIQUE"/>
    <s v="PELEGRÍN BORONDO, JULIO ENRIQUE"/>
    <x v="1"/>
    <x v="0"/>
    <x v="1"/>
    <m/>
    <m/>
    <s v="jupelegr"/>
    <s v="julio-enrique.pelegrin@unirioja.es"/>
    <n v="1"/>
    <n v="1"/>
    <n v="532"/>
    <s v="LABORAL DOCENTE-ASOCIADO"/>
    <s v="P06"/>
    <s v="TIEMPO PARCIAL (6+6 HORAS)"/>
    <s v="2017-09-15 00:00:00.0"/>
    <s v="2019-09-14 00:00:00.0"/>
    <s v="PI101234"/>
    <s v="PROFESOR ASOCIADO"/>
    <s v="R104"/>
    <x v="0"/>
    <n v="95"/>
    <s v="COMERCIALIZACIÓN E INVESTIGACIÓN DE MERCADOS"/>
  </r>
  <r>
    <x v="0"/>
    <n v="16594506"/>
    <x v="0"/>
    <n v="214"/>
    <s v="214G"/>
    <s v="GRUPO-A"/>
    <s v="Dirección de la innovación"/>
    <s v="GG"/>
    <s v="GRUPO GRANDE"/>
    <s v="214G"/>
    <s v="GG de Dirección de la innovación"/>
    <s v="GRUPO-A"/>
    <s v="GG de Dirección de la innovación"/>
    <s v="1S"/>
    <n v="16594506"/>
    <s v="VARGAS"/>
    <s v="MONTOYA"/>
    <s v="PILAR"/>
    <s v="VARGAS MONTOYA, PILAR"/>
    <x v="1"/>
    <x v="0"/>
    <x v="0"/>
    <m/>
    <m/>
    <s v="pivargas"/>
    <s v="pilar.vargas@unirioja.es"/>
    <n v="2"/>
    <n v="2"/>
    <n v="504"/>
    <s v="PROFESOR TITULAR UNIVERSIDAD"/>
    <s v="C01"/>
    <s v="TIEMPO COMPLETO"/>
    <s v="2018-11-26 00:00:00.0"/>
    <s v="null"/>
    <s v="DF100362"/>
    <s v="PROFESOR TITULAR DE UNIVERSIDAD"/>
    <s v="R104"/>
    <x v="0"/>
    <n v="650"/>
    <s v="ORGANIZACIÓN DE EMPRESAS"/>
  </r>
  <r>
    <x v="0"/>
    <n v="72780209"/>
    <x v="0"/>
    <n v="214"/>
    <s v="214G"/>
    <s v="GRUPO-A"/>
    <s v="Dirección de la innovación"/>
    <s v="GG"/>
    <s v="GRUPO GRANDE"/>
    <s v="214G"/>
    <s v="GG de Dirección de la innovación"/>
    <s v="GRUPO-A"/>
    <s v="GG de Dirección de la innovación"/>
    <s v="1S"/>
    <n v="72780209"/>
    <s v="JIMÉNEZ"/>
    <s v="GALÁN"/>
    <s v="EDUARDO MIGUEL"/>
    <s v="JIMÉNEZ GALÁN, EDUARDO MIGUEL"/>
    <x v="1"/>
    <x v="0"/>
    <x v="1"/>
    <m/>
    <m/>
    <s v="emjimeneg"/>
    <s v="eduardo.jimenez@unirioja.es"/>
    <n v="2"/>
    <n v="2"/>
    <n v="532"/>
    <s v="LABORAL DOCENTE-ASOCIADO"/>
    <s v="P02"/>
    <s v="TIEMPO PARCIAL (2+2 HORAS)"/>
    <s v="2018-09-24 00:00:00.0"/>
    <s v="2019-09-14 00:00:00.0"/>
    <s v="PI101416"/>
    <s v="PROFESOR ASOCIADO"/>
    <s v="R104"/>
    <x v="0"/>
    <n v="650"/>
    <s v="ORGANIZACIÓN DE EMPRESAS"/>
  </r>
  <r>
    <x v="0"/>
    <n v="16517184"/>
    <x v="0"/>
    <n v="216"/>
    <s v="216G"/>
    <s v="GRUPO-A"/>
    <s v="Dirección y toma de decisiones"/>
    <s v="GG"/>
    <s v="GRUPO GRANDE"/>
    <s v="216G"/>
    <s v="GG de Dirección y toma de decisiones"/>
    <s v="GRUPO-A"/>
    <s v="GG de Dirección y toma de decisiones"/>
    <s v="1S"/>
    <n v="16517184"/>
    <s v="JUÁREZ"/>
    <s v="CASTELLÓ"/>
    <s v="CARMELO ARTURO"/>
    <s v="JUÁREZ CASTELLÓ, CARMELO ARTURO"/>
    <x v="0"/>
    <x v="0"/>
    <x v="0"/>
    <m/>
    <m/>
    <s v="cajuarez"/>
    <s v="carmelo.juarez@unirioja.es"/>
    <n v="4"/>
    <n v="4"/>
    <n v="504"/>
    <s v="PROFESOR TITULAR UNIVERSIDAD"/>
    <s v="C01"/>
    <s v="TIEMPO COMPLETO"/>
    <s v="2013-09-13 00:00:00.0"/>
    <s v="null"/>
    <s v="DF31303"/>
    <s v="TITULAR DE UNIVERSIDAD"/>
    <s v="R104"/>
    <x v="0"/>
    <n v="650"/>
    <s v="ORGANIZACIÓN DE EMPRESAS"/>
  </r>
  <r>
    <x v="0"/>
    <n v="72778836"/>
    <x v="0"/>
    <n v="218"/>
    <s v="218G"/>
    <s v="GRUPO-A"/>
    <s v="Gestión de la calidad"/>
    <s v="GG"/>
    <s v="GRUPO GRANDE"/>
    <s v="218G"/>
    <s v="GG de Gestión de la calidad"/>
    <s v="GRUPO-A"/>
    <s v="GG de Gestión de la calidad"/>
    <s v="1S"/>
    <n v="72778836"/>
    <s v="ÁLVAREZ"/>
    <s v="GURREA"/>
    <s v="JUAN CARLOS"/>
    <s v="ÁLVAREZ GURREA, JUAN CARLOS"/>
    <x v="1"/>
    <x v="0"/>
    <x v="0"/>
    <m/>
    <m/>
    <s v="jualvag"/>
    <s v="juan-carlos.alvarez@unirioja.es"/>
    <n v="2"/>
    <n v="2"/>
    <n v="532"/>
    <s v="LABORAL DOCENTE-ASOCIADO"/>
    <s v="P06"/>
    <s v="TIEMPO PARCIAL (6+6 HORAS)"/>
    <s v="2015-09-15 00:00:00.0"/>
    <s v="2019-09-14 00:00:00.0"/>
    <s v="PI101026"/>
    <s v="PROFESOR ASOCIADO"/>
    <s v="R104"/>
    <x v="0"/>
    <n v="650"/>
    <s v="ORGANIZACIÓN DE EMPRESAS"/>
  </r>
  <r>
    <x v="0"/>
    <n v="16612791"/>
    <x v="0"/>
    <n v="219"/>
    <s v="219G"/>
    <s v="GRUPO-A"/>
    <s v="Mercados financieros"/>
    <s v="GG"/>
    <s v="GRUPO GRANDE"/>
    <s v="219G"/>
    <s v="GG de Mercados financieros"/>
    <s v="GRUPO-A"/>
    <s v="GG de Mercados financieros"/>
    <s v="1S"/>
    <n v="16612791"/>
    <s v="MELÓN"/>
    <s v="IZCO"/>
    <s v="ÁLVARO"/>
    <s v="MELÓN IZCO, ÁLVARO"/>
    <x v="0"/>
    <x v="0"/>
    <x v="1"/>
    <m/>
    <m/>
    <s v="almelon"/>
    <s v="alvaro.melon@alum.unirioja.es"/>
    <n v="0.8"/>
    <n v="0.8"/>
    <n v="536"/>
    <s v="PROFESOR INTERINO"/>
    <s v="C01"/>
    <s v="TIEMPO COMPLETO"/>
    <s v="2018-09-17 00:00:00.0"/>
    <s v="2018-09-30 00:00:00.0"/>
    <s v="PI101108"/>
    <s v="PROFESOR CONTRATADO INTERINO"/>
    <s v="R104"/>
    <x v="0"/>
    <n v="230"/>
    <s v="ECONOMÍA FINANCIERA Y CONTABILIDAD"/>
  </r>
  <r>
    <x v="0"/>
    <n v="25103899"/>
    <x v="0"/>
    <n v="220"/>
    <s v="220G"/>
    <s v="GRUPO-A"/>
    <s v="Planificación fiscal"/>
    <s v="GG"/>
    <s v="GRUPO GRANDE"/>
    <s v="220G"/>
    <s v="GG de Planificación fiscal"/>
    <s v="GRUPO-A"/>
    <s v="GG de Planificación fiscal"/>
    <s v="2S"/>
    <n v="25103899"/>
    <s v="PINO"/>
    <s v="LOZANO"/>
    <s v="MANUEL FRANCISCO"/>
    <s v="PINO LOZANO, MANUEL FRANCISCO"/>
    <x v="1"/>
    <x v="0"/>
    <x v="1"/>
    <m/>
    <m/>
    <s v="mapino"/>
    <s v="manuel-francisco.pino@unirioja.es"/>
    <n v="4"/>
    <n v="4"/>
    <n v="532"/>
    <s v="LABORAL DOCENTE-ASOCIADO"/>
    <s v="P04"/>
    <s v="TIEMPO PARCIAL (4+4 HORAS)"/>
    <s v="2018-09-17 00:00:00.0"/>
    <s v="2019-09-14 00:00:00.0"/>
    <s v="PI101356"/>
    <s v="PROFESOR ASOCIADO"/>
    <s v="R104"/>
    <x v="0"/>
    <n v="225"/>
    <s v="ECONOMÍA APLICADA"/>
  </r>
  <r>
    <x v="0"/>
    <n v="16616932"/>
    <x v="0"/>
    <n v="222"/>
    <s v="222G"/>
    <s v="GRUPO-A"/>
    <s v="Marketing de servicios profesionales"/>
    <s v="GG"/>
    <s v="GRUPO GRANDE"/>
    <s v="222G"/>
    <s v="GG de Márketing de servicios profesionales"/>
    <s v="GRUPO-A"/>
    <s v="GG de Márketing de servicios profesionales"/>
    <s v="1S"/>
    <n v="16616932"/>
    <s v="MEDRANO"/>
    <s v="SÁEZ"/>
    <s v="NATALIA"/>
    <s v="MEDRANO SÁEZ, NATALIA"/>
    <x v="1"/>
    <x v="0"/>
    <x v="1"/>
    <m/>
    <m/>
    <s v="namedran"/>
    <s v="natalia.medrano@unirioja.es"/>
    <n v="4"/>
    <n v="4"/>
    <n v="536"/>
    <s v="PROFESOR INTERINO"/>
    <s v="C01"/>
    <s v="TIEMPO COMPLETO"/>
    <s v="2018-09-17 00:00:00.0"/>
    <s v="2019-01-18 00:00:00.0"/>
    <s v="PI101353"/>
    <s v="PROFESOR CONTRATADO INTERINO TC"/>
    <s v="R104"/>
    <x v="0"/>
    <n v="95"/>
    <s v="COMERCIALIZACIÓN E INVESTIGACIÓN DE MERCADOS"/>
  </r>
  <r>
    <x v="1"/>
    <n v="16586693"/>
    <x v="1"/>
    <n v="226"/>
    <s v="226G"/>
    <s v="GRUPO-A"/>
    <s v="Derecho penal"/>
    <s v="GG"/>
    <s v="GRUPO GRANDE"/>
    <s v="226G"/>
    <s v="GRUPO GRANDE DE Derecho penal"/>
    <s v="GRUPO-A"/>
    <s v="Grupo Grande de Derecho penal"/>
    <s v="AN"/>
    <n v="16586693"/>
    <s v="PÉREZ"/>
    <s v="GONZÁLEZ"/>
    <s v="SERGIO"/>
    <s v="PÉREZ GONZÁLEZ, SERGIO"/>
    <x v="0"/>
    <x v="0"/>
    <x v="0"/>
    <m/>
    <m/>
    <s v="seperez"/>
    <s v="sergio.perezg@unirioja.es"/>
    <n v="9"/>
    <n v="9"/>
    <n v="536"/>
    <s v="PROFESOR INTERINO"/>
    <s v="C01"/>
    <s v="TIEMPO COMPLETO"/>
    <s v="2018-09-17 00:00:00.0"/>
    <s v="null"/>
    <s v="PI101351"/>
    <s v="PROFESOR CONTRATADO INTERINO"/>
    <s v="R103"/>
    <x v="1"/>
    <n v="170"/>
    <s v="DERECHO PENAL"/>
  </r>
  <r>
    <x v="1"/>
    <n v="16585809"/>
    <x v="1"/>
    <n v="226"/>
    <s v="226R"/>
    <s v="GRUPO-A1"/>
    <s v="Derecho penal"/>
    <s v="GR"/>
    <s v="GRUPO REDUCIDO"/>
    <s v="226R"/>
    <s v="GRUPO REDUCIDO DE Derecho penal"/>
    <s v="GRUPO-A1"/>
    <s v="Grupo Reducido de Derecho penal"/>
    <s v="AN"/>
    <n v="16585809"/>
    <s v="ROMO"/>
    <s v="SABANDO"/>
    <s v="BARBARA MARÍA"/>
    <s v="ROMO SABANDO, BARBARA MARÍA"/>
    <x v="1"/>
    <x v="0"/>
    <x v="1"/>
    <m/>
    <m/>
    <s v="baromo"/>
    <s v="barbara-maria.romo@unirioja.es"/>
    <n v="1.5"/>
    <n v="1.5"/>
    <n v="532"/>
    <s v="LABORAL DOCENTE-ASOCIADO"/>
    <s v="P03"/>
    <s v="TIEMPO PARCIAL (3+3 HORAS)"/>
    <s v="2018-09-17 00:00:00.0"/>
    <s v="2019-09-14 00:00:00.0"/>
    <s v="PI101406"/>
    <s v="PROFESOR ASOCIADO"/>
    <s v="R103"/>
    <x v="1"/>
    <n v="170"/>
    <s v="DERECHO PENAL"/>
  </r>
  <r>
    <x v="1"/>
    <n v="16019533"/>
    <x v="1"/>
    <n v="227"/>
    <s v="227G"/>
    <s v="GRUPO-A"/>
    <s v="Derecho procesal civil"/>
    <s v="GG"/>
    <s v="GRUPO GRANDE"/>
    <s v="227G"/>
    <s v="GRUPO GRANDE DE Derecho procesal civil"/>
    <s v="GRUPO-A"/>
    <s v="Grupo Grande de Derecho procesal civil"/>
    <s v="1S"/>
    <n v="16019533"/>
    <s v="GARCIANDÍA"/>
    <s v="GONZÁLEZ"/>
    <s v="PEDRO MARÍA"/>
    <s v="GARCIANDÍA GONZÁLEZ, PEDRO MARÍA"/>
    <x v="0"/>
    <x v="0"/>
    <x v="0"/>
    <m/>
    <m/>
    <s v="pgarcian"/>
    <s v="pedro.garciandia@unirioja.es"/>
    <n v="4"/>
    <n v="4"/>
    <n v="500"/>
    <s v="CATEDRATICO DE UNIVERSIDAD"/>
    <s v="C01"/>
    <s v="TIEMPO COMPLETO"/>
    <s v="2017-09-15 00:00:00.0"/>
    <s v="null"/>
    <s v="DF100278"/>
    <s v="CATEDRÁTICO DE UNIVERSIDAD"/>
    <s v="R103"/>
    <x v="1"/>
    <n v="175"/>
    <s v="DERECHO PROCESAL"/>
  </r>
  <r>
    <x v="1"/>
    <n v="16532587"/>
    <x v="1"/>
    <n v="227"/>
    <s v="227G"/>
    <s v="GRUPO-A"/>
    <s v="Derecho procesal civil"/>
    <s v="GG"/>
    <s v="GRUPO GRANDE"/>
    <s v="227G"/>
    <s v="GRUPO GRANDE DE Derecho procesal civil"/>
    <s v="GRUPO-A"/>
    <s v="Grupo Grande de Derecho procesal civil"/>
    <s v="1S"/>
    <n v="16532587"/>
    <s v="LASHERAS"/>
    <s v="HERRERO"/>
    <s v="MARÍA PILAR"/>
    <s v="LASHERAS HERRERO, MARÍA PILAR"/>
    <x v="1"/>
    <x v="0"/>
    <x v="1"/>
    <m/>
    <m/>
    <s v="malashh"/>
    <s v="pilar.lasheras@unirioja.es"/>
    <n v="0.5"/>
    <n v="0.5"/>
    <n v="532"/>
    <s v="LABORAL DOCENTE-ASOCIADO"/>
    <s v="P04"/>
    <s v="TIEMPO PARCIAL (4+4 HORAS)"/>
    <s v="2016-09-15 00:00:00.0"/>
    <s v="2019-09-14 00:00:00.0"/>
    <s v="PI101105"/>
    <s v="PROFESOR ASOCIADO"/>
    <s v="R103"/>
    <x v="1"/>
    <n v="175"/>
    <s v="DERECHO PROCESAL"/>
  </r>
  <r>
    <x v="1"/>
    <n v="16554062"/>
    <x v="1"/>
    <n v="228"/>
    <s v="228G"/>
    <s v="GRUPO-A"/>
    <s v="Derecho de obligaciones y contratos civiles"/>
    <s v="GG"/>
    <s v="GRUPO GRANDE"/>
    <s v="228G"/>
    <s v="GRUPO GRANDE DE Derecho de obligaciones y contratos civiles"/>
    <s v="GRUPO-A"/>
    <s v="Grupo Grande de Derecho de obligaciones y contratos civiles"/>
    <s v="1S"/>
    <n v="16554062"/>
    <s v="CÁMARA"/>
    <s v="LAPUENTE"/>
    <s v="SERGIO"/>
    <s v="CÁMARA LAPUENTE, SERGIO"/>
    <x v="0"/>
    <x v="0"/>
    <x v="0"/>
    <m/>
    <m/>
    <s v="secamara"/>
    <s v="sergio.camara@unirioja.es"/>
    <n v="4"/>
    <n v="4"/>
    <n v="500"/>
    <s v="CATEDRATICO DE UNIVERSIDAD"/>
    <s v="C01"/>
    <s v="TIEMPO COMPLETO"/>
    <s v="2007-10-15 00:00:00.0"/>
    <s v="null"/>
    <s v="DF100216"/>
    <s v="CATEDRÁTICO DE UNIVERSIDAD"/>
    <s v="R103"/>
    <x v="1"/>
    <n v="130"/>
    <s v="DERECHO CIVIL"/>
  </r>
  <r>
    <x v="1"/>
    <n v="42053327"/>
    <x v="1"/>
    <n v="228"/>
    <s v="228G"/>
    <s v="GRUPO-A"/>
    <s v="Derecho de obligaciones y contratos civiles"/>
    <s v="GG"/>
    <s v="GRUPO GRANDE"/>
    <s v="228G"/>
    <s v="GRUPO GRANDE DE Derecho de obligaciones y contratos civiles"/>
    <s v="GRUPO-A"/>
    <s v="Grupo Grande de Derecho de obligaciones y contratos civiles"/>
    <s v="1S"/>
    <n v="42053327"/>
    <s v="VENTURA"/>
    <s v="VENTURA"/>
    <s v="JOSÉ MANUEL"/>
    <s v="VENTURA VENTURA, JOSÉ MANUEL"/>
    <x v="0"/>
    <x v="0"/>
    <x v="0"/>
    <m/>
    <m/>
    <s v="joventur"/>
    <s v="jmanuel.ventura@unirioja.es"/>
    <n v="2"/>
    <n v="2"/>
    <n v="534"/>
    <s v="CONTRATADO DOCTOR -TIPO 1"/>
    <s v="C01"/>
    <s v="TIEMPO COMPLETO"/>
    <s v="2004-10-01 00:00:00.0"/>
    <s v="null"/>
    <s v="LD100299"/>
    <s v="CONTRATADO DOCTOR TIPO1"/>
    <s v="R103"/>
    <x v="1"/>
    <n v="130"/>
    <s v="DERECHO CIVIL"/>
  </r>
  <r>
    <x v="2"/>
    <n v="16554062"/>
    <x v="1"/>
    <n v="228"/>
    <s v="228G"/>
    <s v="GRUPO-A"/>
    <s v="Derecho de obligaciones y contratos civiles"/>
    <s v="GG"/>
    <s v="GRUPO GRANDE"/>
    <s v="228G"/>
    <s v="GRUPO GRANDE DE Derecho de obligaciones y contratos civiles"/>
    <s v="GRUPO-A"/>
    <s v="Grupo Grande de Derecho de obligaciones y contratos civiles"/>
    <s v="1S"/>
    <n v="16554062"/>
    <s v="CÁMARA"/>
    <s v="LAPUENTE"/>
    <s v="SERGIO"/>
    <s v="CÁMARA LAPUENTE, SERGIO"/>
    <x v="0"/>
    <x v="0"/>
    <x v="0"/>
    <m/>
    <m/>
    <s v="secamara"/>
    <s v="sergio.camara@unirioja.es"/>
    <n v="4"/>
    <m/>
    <n v="500"/>
    <s v="CATEDRATICO DE UNIVERSIDAD"/>
    <s v="C01"/>
    <s v="TIEMPO COMPLETO"/>
    <s v="2007-10-15 00:00:00.0"/>
    <s v="null"/>
    <s v="DF100216"/>
    <s v="CATEDRÁTICO DE UNIVERSIDAD"/>
    <s v="R103"/>
    <x v="1"/>
    <n v="130"/>
    <s v="DERECHO CIVIL"/>
  </r>
  <r>
    <x v="2"/>
    <n v="42053327"/>
    <x v="1"/>
    <n v="228"/>
    <s v="228G"/>
    <s v="GRUPO-A"/>
    <s v="Derecho de obligaciones y contratos civiles"/>
    <s v="GG"/>
    <s v="GRUPO GRANDE"/>
    <s v="228G"/>
    <s v="GRUPO GRANDE DE Derecho de obligaciones y contratos civiles"/>
    <s v="GRUPO-A"/>
    <s v="Grupo Grande de Derecho de obligaciones y contratos civiles"/>
    <s v="1S"/>
    <n v="42053327"/>
    <s v="VENTURA"/>
    <s v="VENTURA"/>
    <s v="JOSÉ MANUEL"/>
    <s v="VENTURA VENTURA, JOSÉ MANUEL"/>
    <x v="0"/>
    <x v="0"/>
    <x v="0"/>
    <m/>
    <m/>
    <s v="joventur"/>
    <s v="jmanuel.ventura@unirioja.es"/>
    <n v="2"/>
    <m/>
    <n v="534"/>
    <s v="CONTRATADO DOCTOR -TIPO 1"/>
    <s v="C01"/>
    <s v="TIEMPO COMPLETO"/>
    <s v="2004-10-01 00:00:00.0"/>
    <s v="null"/>
    <s v="LD100299"/>
    <s v="CONTRATADO DOCTOR TIPO1"/>
    <s v="R103"/>
    <x v="1"/>
    <n v="130"/>
    <s v="DERECHO CIVIL"/>
  </r>
  <r>
    <x v="1"/>
    <n v="16261031"/>
    <x v="1"/>
    <n v="229"/>
    <s v="229G"/>
    <s v="GRUPO-A"/>
    <s v="Derecho administrativo patrimonial y económico"/>
    <s v="GG"/>
    <s v="GRUPO GRANDE"/>
    <s v="229G"/>
    <s v="GRUPO GRANDE DE Derecho administrativo patrimonial y económico"/>
    <s v="GRUPO-A"/>
    <s v="Grupo Grande de Derecho administrativo patrimonial y económico"/>
    <s v="1S"/>
    <n v="16261031"/>
    <s v="SANTAMARÍA"/>
    <s v="ARINAS"/>
    <s v="RENÉ JAVIER"/>
    <s v="SANTAMARÍA ARINAS, RENÉ JAVIER"/>
    <x v="0"/>
    <x v="0"/>
    <x v="0"/>
    <m/>
    <m/>
    <s v="resantam"/>
    <s v="rene-javier.santamaria@unirioja.es"/>
    <n v="6"/>
    <n v="6"/>
    <n v="504"/>
    <s v="PROFESOR TITULAR UNIVERSIDAD"/>
    <s v="01R"/>
    <s v="TIEMPO COMPLETO REDUCIDO"/>
    <s v="2016-09-15 00:00:00.0"/>
    <s v="null"/>
    <s v="DF100199"/>
    <s v="PROFESOR TITULAR DE UNIVERSIDAD"/>
    <s v="R103"/>
    <x v="1"/>
    <n v="125"/>
    <s v="DERECHO ADMINISTRATIVO"/>
  </r>
  <r>
    <x v="1"/>
    <n v="16566979"/>
    <x v="1"/>
    <n v="229"/>
    <s v="229R"/>
    <s v="GRUPO-A1"/>
    <s v="Derecho administrativo patrimonial y económico"/>
    <s v="GR"/>
    <s v="GRUPO REDUCIDO"/>
    <s v="229R"/>
    <s v="GRUPO REDUCIDO DE Derecho administrativo patrimonial y económico"/>
    <s v="GRUPO-A1"/>
    <s v="Grupo Reducido de Derecho administrativo patrimonial y económico"/>
    <s v="1S"/>
    <n v="16566979"/>
    <s v="BARRIOBERO"/>
    <s v="MARTÍNEZ"/>
    <s v="IGNACIO"/>
    <s v="BARRIOBERO MARTÍNEZ, IGNACIO"/>
    <x v="1"/>
    <x v="0"/>
    <x v="0"/>
    <m/>
    <m/>
    <s v="igbarrio"/>
    <s v="ignacio.barriobero@unirioja.es"/>
    <n v="1.5"/>
    <n v="1.5"/>
    <n v="532"/>
    <s v="LABORAL DOCENTE-ASOCIADO"/>
    <s v="P06"/>
    <s v="TIEMPO PARCIAL (6+6 HORAS)"/>
    <s v="2016-09-15 00:00:00.0"/>
    <s v="2019-09-14 00:00:00.0"/>
    <s v="PI101100"/>
    <s v="PROFESOR ASOCIADO"/>
    <s v="R103"/>
    <x v="1"/>
    <n v="125"/>
    <s v="DERECHO ADMINISTRATIVO"/>
  </r>
  <r>
    <x v="1"/>
    <n v="16598717"/>
    <x v="1"/>
    <n v="229"/>
    <s v="229R"/>
    <s v="GRUPO-A2"/>
    <s v="Derecho administrativo patrimonial y económico"/>
    <s v="GR"/>
    <s v="GRUPO REDUCIDO"/>
    <s v="229R"/>
    <s v="GRUPO REDUCIDO DE Derecho administrativo patrimonial y económico"/>
    <s v="GRUPO-A2"/>
    <s v="Grupo Reducido de Derecho administrativo patrimonial y económico"/>
    <s v="1S"/>
    <n v="16598717"/>
    <s v="SAN MARTÍN"/>
    <s v="SEGURA"/>
    <s v="DAVID"/>
    <s v="SAN MARTÍN SEGURA, DAVID"/>
    <x v="1"/>
    <x v="0"/>
    <x v="1"/>
    <m/>
    <m/>
    <s v="dasan-ma"/>
    <s v="david.san-martin@unirioja.es"/>
    <n v="1.5"/>
    <n v="1.5"/>
    <n v="536"/>
    <s v="PROFESOR INTERINO"/>
    <s v="C01"/>
    <s v="TIEMPO COMPLETO"/>
    <s v="2018-09-24 00:00:00.0"/>
    <s v="2019-09-14 00:00:00.0"/>
    <s v="PI101421"/>
    <s v="PROFESOR CONTRATADO INTERINO"/>
    <s v="R103"/>
    <x v="1"/>
    <n v="125"/>
    <s v="DERECHO ADMINISTRATIVO"/>
  </r>
  <r>
    <x v="0"/>
    <n v="16619340"/>
    <x v="0"/>
    <n v="230"/>
    <s v="230R"/>
    <s v="GRUPO-A1"/>
    <s v="Dirección estratégica"/>
    <s v="GR"/>
    <s v="GRUPO REDUCIDO"/>
    <s v="230R"/>
    <s v="GRUPO REDUCIDO DE Dirección estratégica"/>
    <s v="GRUPO-A1"/>
    <s v="Grupo Reducido de Dirección estratégica"/>
    <s v="1S"/>
    <n v="16619340"/>
    <s v="PÉREZ-ARADROS"/>
    <s v="MURO"/>
    <s v="BEATRIZ"/>
    <s v="PÉREZ-ARADROS MURO, BEATRIZ"/>
    <x v="1"/>
    <x v="0"/>
    <x v="0"/>
    <m/>
    <m/>
    <s v="beperem"/>
    <s v="beatriz.perez-aradros@unirioja.es"/>
    <n v="2"/>
    <n v="2"/>
    <n v="536"/>
    <s v="PROFESOR INTERINO"/>
    <s v="C01"/>
    <s v="TIEMPO COMPLETO"/>
    <s v="2018-09-17 00:00:00.0"/>
    <s v="2019-09-14 00:00:00.0"/>
    <s v="PI101411"/>
    <s v="PROFESOR CONTRATADO INTERINO"/>
    <s v="R104"/>
    <x v="0"/>
    <n v="650"/>
    <s v="ORGANIZACIÓN DE EMPRESAS"/>
  </r>
  <r>
    <x v="0"/>
    <n v="7974905"/>
    <x v="0"/>
    <n v="230"/>
    <s v="230R"/>
    <s v="GRUPO-B2"/>
    <s v="Dirección estratégica"/>
    <s v="GR"/>
    <s v="GRUPO REDUCIDO"/>
    <s v="230R"/>
    <s v="GRUPO REDUCIDO DE Dirección estratégica"/>
    <s v="GRUPO-B2"/>
    <s v="Grupo Reducido de Dirección estratégica"/>
    <s v="1S"/>
    <n v="7974905"/>
    <s v="QUEIRUGA"/>
    <s v="DIOS"/>
    <s v="DOLORES ALICIA"/>
    <s v="QUEIRUGA DIOS, DOLORES ALICIA"/>
    <x v="1"/>
    <x v="0"/>
    <x v="0"/>
    <m/>
    <m/>
    <s v="doqueiru"/>
    <s v="dolores.queiruga@unirioja.es"/>
    <n v="2"/>
    <n v="2"/>
    <n v="504"/>
    <s v="PROFESOR TITULAR UNIVERSIDAD"/>
    <s v="C01"/>
    <s v="TIEMPO COMPLETO"/>
    <s v="2011-09-01 00:00:00.0"/>
    <s v="null"/>
    <s v="DF100301"/>
    <s v="PROFESOR TITULAR DE UNIVERSIDAD"/>
    <s v="R104"/>
    <x v="0"/>
    <n v="650"/>
    <s v="ORGANIZACIÓN DE EMPRESAS"/>
  </r>
  <r>
    <x v="2"/>
    <n v="16572280"/>
    <x v="1"/>
    <n v="230"/>
    <s v="230G"/>
    <s v="GRUPO-B"/>
    <s v="Dirección estratégica"/>
    <s v="GG"/>
    <s v="GRUPO GRANDE"/>
    <s v="230G"/>
    <s v="GRUPO GRANDE DE Dirección estratégica"/>
    <s v="GRUPO-B"/>
    <s v="Grupo Grande de Dirección estratégica"/>
    <s v="1S"/>
    <n v="16572280"/>
    <s v="GÓMEZ"/>
    <s v="VILLASCUERNA"/>
    <s v="JAIME"/>
    <s v="GÓMEZ VILLASCUERNA, JAIME"/>
    <x v="0"/>
    <x v="0"/>
    <x v="0"/>
    <m/>
    <m/>
    <s v="jagomev"/>
    <s v="jaime.gomez@unirioja.es"/>
    <n v="4"/>
    <m/>
    <n v="500"/>
    <s v="CATEDRATICO DE UNIVERSIDAD"/>
    <s v="C01"/>
    <s v="TIEMPO COMPLETO"/>
    <s v="2017-09-15 00:00:00.0"/>
    <s v="null"/>
    <s v="DF100336"/>
    <s v="CATEDRÁTICO DE UNIVERSIDAD"/>
    <s v="R104"/>
    <x v="0"/>
    <n v="650"/>
    <s v="ORGANIZACIÓN DE EMPRESAS"/>
  </r>
  <r>
    <x v="2"/>
    <n v="16619340"/>
    <x v="1"/>
    <n v="230"/>
    <s v="230R"/>
    <s v="GRUPO-B3"/>
    <s v="Dirección estratégica"/>
    <s v="GR"/>
    <s v="GRUPO REDUCIDO"/>
    <s v="230R"/>
    <s v="GRUPO REDUCIDO DE Dirección estratégica"/>
    <s v="GRUPO-B3"/>
    <s v="Grupo Reducido de Dirección estratégica"/>
    <s v="1S"/>
    <n v="16619340"/>
    <s v="PÉREZ-ARADROS"/>
    <s v="MURO"/>
    <s v="BEATRIZ"/>
    <s v="PÉREZ-ARADROS MURO, BEATRIZ"/>
    <x v="1"/>
    <x v="0"/>
    <x v="0"/>
    <m/>
    <m/>
    <s v="beperem"/>
    <s v="beatriz.perez-aradros@unirioja.es"/>
    <n v="2"/>
    <n v="2"/>
    <n v="536"/>
    <s v="PROFESOR INTERINO"/>
    <s v="C01"/>
    <s v="TIEMPO COMPLETO"/>
    <s v="2018-09-17 00:00:00.0"/>
    <s v="2019-09-14 00:00:00.0"/>
    <s v="PI101411"/>
    <s v="PROFESOR CONTRATADO INTERINO"/>
    <s v="R104"/>
    <x v="0"/>
    <n v="650"/>
    <s v="ORGANIZACIÓN DE EMPRESAS"/>
  </r>
  <r>
    <x v="1"/>
    <n v="16536773"/>
    <x v="1"/>
    <n v="232"/>
    <s v="232G"/>
    <s v="GRUPO-A"/>
    <s v="Derecho financiero"/>
    <s v="GG"/>
    <s v="GRUPO GRANDE"/>
    <s v="232G"/>
    <s v="GRUPO GRANDE DE Derecho financiero"/>
    <s v="GRUPO-A"/>
    <s v="Grupo Grande de Derecho financiero"/>
    <s v="2S"/>
    <n v="16536773"/>
    <s v="RUIZ DE PALACIOS"/>
    <s v="VILLAVERDE"/>
    <s v="JOSÉ IGNACIO"/>
    <s v="RUIZ DE PALACIOS VILLAVERDE, JOSÉ IGNACIO"/>
    <x v="1"/>
    <x v="0"/>
    <x v="1"/>
    <m/>
    <m/>
    <s v="jiruizp"/>
    <s v="ji.ruiz-de-palacios@unirioja.es"/>
    <n v="4.5"/>
    <n v="4.5"/>
    <n v="535"/>
    <s v="COLABORADOR-TIPO 1"/>
    <s v="C01"/>
    <s v="TIEMPO COMPLETO"/>
    <s v="2007-06-13 00:00:00.0"/>
    <s v="null"/>
    <s v="LD100627"/>
    <s v="PROFESOR COLABORADOR TIPO 1"/>
    <s v="R103"/>
    <x v="1"/>
    <n v="150"/>
    <s v="DERECHO FINANCIERO Y TRIBUTARIO"/>
  </r>
  <r>
    <x v="1"/>
    <n v="16243789"/>
    <x v="1"/>
    <n v="233"/>
    <s v="233G"/>
    <s v="GRUPO-A"/>
    <s v="Propiedad y derechos reales"/>
    <s v="GG"/>
    <s v="GRUPO GRANDE"/>
    <s v="233G"/>
    <s v="GRUPO GRANDE DE Propiedad y derechos reales"/>
    <s v="GRUPO-A"/>
    <s v="Grupo Grande de Propiedad y derechos reales"/>
    <s v="2S"/>
    <n v="16243789"/>
    <s v="PABLO"/>
    <s v="CONTRERAS"/>
    <s v="PEDRO V. DE"/>
    <s v="PABLO CONTRERAS, PEDRO V. DE"/>
    <x v="0"/>
    <x v="0"/>
    <x v="0"/>
    <m/>
    <m/>
    <s v="pedpablo"/>
    <s v="pedro.depablo@unirioja.es"/>
    <n v="0"/>
    <n v="0"/>
    <n v="500"/>
    <s v="CATEDRATICO DE UNIVERSIDAD"/>
    <s v="01R"/>
    <s v="TIEMPO COMPLETO REDUCIDO"/>
    <s v="2013-09-01 00:00:00.0"/>
    <s v="null"/>
    <s v="DF3721"/>
    <s v="CATEDRÁTICO DE UNIVERSIDAD"/>
    <s v="R103"/>
    <x v="1"/>
    <n v="130"/>
    <s v="DERECHO CIVIL"/>
  </r>
  <r>
    <x v="1"/>
    <n v="16583877"/>
    <x v="1"/>
    <n v="233"/>
    <s v="233G"/>
    <s v="GRUPO-A"/>
    <s v="Propiedad y derechos reales"/>
    <s v="GG"/>
    <s v="GRUPO GRANDE"/>
    <s v="233G"/>
    <s v="GRUPO GRANDE DE Propiedad y derechos reales"/>
    <s v="GRUPO-A"/>
    <s v="Grupo Grande de Propiedad y derechos reales"/>
    <s v="2S"/>
    <n v="16583877"/>
    <s v="MARTÍNEZ"/>
    <s v="RIPA"/>
    <s v="JOSÉ"/>
    <s v="MARTÍNEZ RIPA, JOSÉ"/>
    <x v="1"/>
    <x v="0"/>
    <x v="1"/>
    <m/>
    <m/>
    <s v="jomartri"/>
    <s v="jose.martinezr@unirioja.es"/>
    <n v="6"/>
    <n v="6"/>
    <n v="536"/>
    <s v="PROFESOR INTERINO"/>
    <s v="P06"/>
    <s v="TIEMPO PARCIAL (6+6 HORAS)"/>
    <s v="2019-02-05 00:00:00.0"/>
    <s v="2019-06-24 00:00:00.0"/>
    <s v="PI101453"/>
    <s v="PROFESOR CONTRATADO INTERINO"/>
    <s v="R103"/>
    <x v="1"/>
    <n v="130"/>
    <s v="DERECHO CIVIL"/>
  </r>
  <r>
    <x v="1"/>
    <n v="16588594"/>
    <x v="1"/>
    <n v="233"/>
    <s v="233R"/>
    <s v="GRUPO-A1"/>
    <s v="Propiedad y derechos reales"/>
    <s v="GR"/>
    <s v="GRUPO REDUCIDO"/>
    <s v="233R"/>
    <s v="GRUPO REDUCIDO DE Propiedad y derechos reales"/>
    <s v="GRUPO-A1"/>
    <s v="Grupo Reducido de Propiedad y derechos reales"/>
    <s v="2S"/>
    <n v="16588594"/>
    <s v="LOZA"/>
    <s v="MARIN"/>
    <s v="EVA MARÍA"/>
    <s v="LOZA MARIN, EVA MARÍA"/>
    <x v="1"/>
    <x v="0"/>
    <x v="1"/>
    <m/>
    <m/>
    <s v="evloza"/>
    <s v="eva-maria.loza@unirioja.es"/>
    <n v="0"/>
    <n v="0"/>
    <n v="532"/>
    <s v="LABORAL DOCENTE-ASOCIADO"/>
    <s v="P06"/>
    <s v="TIEMPO PARCIAL (6+6 HORAS)"/>
    <s v="2018-10-09 00:00:00.0"/>
    <s v="2019-09-14 00:00:00.0"/>
    <s v="PI101349"/>
    <s v="PROFESOR ASOCIADO"/>
    <s v="R103"/>
    <x v="1"/>
    <n v="130"/>
    <s v="DERECHO CIVIL"/>
  </r>
  <r>
    <x v="2"/>
    <n v="16243789"/>
    <x v="1"/>
    <n v="233"/>
    <s v="233G"/>
    <s v="GRUPO-A"/>
    <s v="Propiedad y derechos reales"/>
    <s v="GG"/>
    <s v="GRUPO GRANDE"/>
    <s v="233G"/>
    <s v="GRUPO GRANDE DE Propiedad y derechos reales"/>
    <s v="GRUPO-A"/>
    <s v="Grupo Grande de Propiedad y derechos reales"/>
    <s v="2S"/>
    <n v="16243789"/>
    <s v="PABLO"/>
    <s v="CONTRERAS"/>
    <s v="PEDRO V. DE"/>
    <s v="PABLO CONTRERAS, PEDRO V. DE"/>
    <x v="0"/>
    <x v="0"/>
    <x v="0"/>
    <m/>
    <m/>
    <s v="pedpablo"/>
    <s v="pedro.depablo@unirioja.es"/>
    <n v="0"/>
    <m/>
    <n v="500"/>
    <s v="CATEDRATICO DE UNIVERSIDAD"/>
    <s v="01R"/>
    <s v="TIEMPO COMPLETO REDUCIDO"/>
    <s v="2013-09-01 00:00:00.0"/>
    <s v="null"/>
    <s v="DF3721"/>
    <s v="CATEDRÁTICO DE UNIVERSIDAD"/>
    <s v="R103"/>
    <x v="1"/>
    <n v="130"/>
    <s v="DERECHO CIVIL"/>
  </r>
  <r>
    <x v="2"/>
    <n v="16583877"/>
    <x v="1"/>
    <n v="233"/>
    <s v="233G"/>
    <s v="GRUPO-A"/>
    <s v="Propiedad y derechos reales"/>
    <s v="GG"/>
    <s v="GRUPO GRANDE"/>
    <s v="233G"/>
    <s v="GRUPO GRANDE DE Propiedad y derechos reales"/>
    <s v="GRUPO-A"/>
    <s v="Grupo Grande de Propiedad y derechos reales"/>
    <s v="2S"/>
    <n v="16583877"/>
    <s v="MARTÍNEZ"/>
    <s v="RIPA"/>
    <s v="JOSÉ"/>
    <s v="MARTÍNEZ RIPA, JOSÉ"/>
    <x v="1"/>
    <x v="0"/>
    <x v="1"/>
    <m/>
    <m/>
    <s v="jomartri"/>
    <s v="jose.martinezr@unirioja.es"/>
    <n v="6"/>
    <m/>
    <n v="536"/>
    <s v="PROFESOR INTERINO"/>
    <s v="P06"/>
    <s v="TIEMPO PARCIAL (6+6 HORAS)"/>
    <s v="2019-02-05 00:00:00.0"/>
    <s v="2019-06-24 00:00:00.0"/>
    <s v="PI101453"/>
    <s v="PROFESOR CONTRATADO INTERINO"/>
    <s v="R103"/>
    <x v="1"/>
    <n v="130"/>
    <s v="DERECHO CIVIL"/>
  </r>
  <r>
    <x v="2"/>
    <n v="16588594"/>
    <x v="1"/>
    <n v="233"/>
    <s v="233R"/>
    <s v="GRUPO-A1"/>
    <s v="Propiedad y derechos reales"/>
    <s v="GR"/>
    <s v="GRUPO REDUCIDO"/>
    <s v="233R"/>
    <s v="GRUPO REDUCIDO DE Propiedad y derechos reales"/>
    <s v="GRUPO-A1"/>
    <s v="Grupo Reducido de Propiedad y derechos reales"/>
    <s v="2S"/>
    <n v="16588594"/>
    <s v="LOZA"/>
    <s v="MARIN"/>
    <s v="EVA MARÍA"/>
    <s v="LOZA MARIN, EVA MARÍA"/>
    <x v="1"/>
    <x v="0"/>
    <x v="1"/>
    <m/>
    <m/>
    <s v="evloza"/>
    <s v="eva-maria.loza@unirioja.es"/>
    <n v="0"/>
    <m/>
    <n v="532"/>
    <s v="LABORAL DOCENTE-ASOCIADO"/>
    <s v="P06"/>
    <s v="TIEMPO PARCIAL (6+6 HORAS)"/>
    <s v="2018-10-09 00:00:00.0"/>
    <s v="2019-09-14 00:00:00.0"/>
    <s v="PI101349"/>
    <s v="PROFESOR ASOCIADO"/>
    <s v="R103"/>
    <x v="1"/>
    <n v="130"/>
    <s v="DERECHO CIVIL"/>
  </r>
  <r>
    <x v="1"/>
    <n v="16586761"/>
    <x v="1"/>
    <n v="234"/>
    <s v="234G"/>
    <s v="GRUPO-A"/>
    <s v="Contratos mercantiles y títulos valor"/>
    <s v="GG"/>
    <s v="GRUPO GRANDE"/>
    <s v="234G"/>
    <s v="GRUPO GRANDE DE Contratos mercantiles y títulos valor"/>
    <s v="GRUPO-A"/>
    <s v="Grupo Grande de Contratos mercantiles y títulos valor"/>
    <s v="2S"/>
    <n v="16586761"/>
    <s v="PÉREZ"/>
    <s v="ESCALONA"/>
    <s v="SUSANA"/>
    <s v="PÉREZ ESCALONA, SUSANA"/>
    <x v="1"/>
    <x v="0"/>
    <x v="0"/>
    <m/>
    <m/>
    <s v="superez"/>
    <s v="susana.perez@unirioja.es"/>
    <n v="6"/>
    <n v="6"/>
    <n v="534"/>
    <s v="CONTRATADO DOCTOR -TIPO 1"/>
    <s v="C01"/>
    <s v="TIEMPO COMPLETO"/>
    <s v="2009-10-01 00:00:00.0"/>
    <s v="null"/>
    <s v="PI100723"/>
    <s v="CONTRATADO DOCTOR"/>
    <s v="R103"/>
    <x v="1"/>
    <n v="165"/>
    <s v="DERECHO MERCANTIL"/>
  </r>
  <r>
    <x v="1"/>
    <n v="9308464"/>
    <x v="1"/>
    <n v="235"/>
    <s v="235G"/>
    <s v="GRUPO-A"/>
    <s v="Derecho de familia y sucesiones"/>
    <s v="GG"/>
    <s v="GRUPO GRANDE"/>
    <s v="235G"/>
    <s v="GG de Derecho de familia y sucesiones"/>
    <s v="GRUPO-A"/>
    <s v="GG de Derecho de familia y sucesiones"/>
    <s v="1S"/>
    <n v="9308464"/>
    <s v="VEGA"/>
    <s v="GUTIÉRREZ"/>
    <s v="ANA MARÍA"/>
    <s v="VEGA GUTIÉRREZ, ANA MARÍA"/>
    <x v="0"/>
    <x v="0"/>
    <x v="0"/>
    <m/>
    <m/>
    <s v="anavega"/>
    <s v="ana.vega@unirioja.es"/>
    <n v="0.9"/>
    <n v="0.9"/>
    <n v="500"/>
    <s v="CATEDRATICO DE UNIVERSIDAD"/>
    <s v="C01"/>
    <s v="TIEMPO COMPLETO"/>
    <s v="2007-05-13 00:00:00.0"/>
    <s v="null"/>
    <s v="DF100208"/>
    <s v="CATEDRÁTICO DE UNIVERSIDAD"/>
    <s v="R103"/>
    <x v="1"/>
    <n v="145"/>
    <s v="DERECHO ECLESIÁSTICO DEL ESTADO"/>
  </r>
  <r>
    <x v="1"/>
    <n v="16566533"/>
    <x v="1"/>
    <n v="237"/>
    <s v="237G"/>
    <s v="GRUPO-A"/>
    <s v="Derecho internacional privado"/>
    <s v="GG"/>
    <s v="GRUPO GRANDE"/>
    <s v="237G"/>
    <s v="GG de Derecho internacional privado"/>
    <s v="GRUPO-A"/>
    <s v="GG de Derecho internacional privado"/>
    <s v="1S"/>
    <n v="16566533"/>
    <s v="EZQUERRO"/>
    <s v="SOLAS"/>
    <s v="JORGE JULIO"/>
    <s v="EZQUERRO SOLAS, JORGE JULIO"/>
    <x v="1"/>
    <x v="0"/>
    <x v="1"/>
    <m/>
    <m/>
    <s v="joezquer"/>
    <s v="jorge-julio.ezquerro@unirioja.es"/>
    <n v="4.5"/>
    <n v="4.5"/>
    <n v="532"/>
    <s v="LABORAL DOCENTE-ASOCIADO"/>
    <s v="P04"/>
    <s v="TIEMPO PARCIAL (4+4 HORAS)"/>
    <s v="2018-09-17 00:00:00.0"/>
    <s v="2019-09-14 00:00:00.0"/>
    <s v="PI101350"/>
    <s v="PROFESOR ASOCIADO"/>
    <s v="R103"/>
    <x v="1"/>
    <n v="165"/>
    <s v="DERECHO MERCANTIL"/>
  </r>
  <r>
    <x v="1"/>
    <n v="2856545"/>
    <x v="1"/>
    <n v="238"/>
    <s v="238G"/>
    <s v="GRUPO-A"/>
    <s v="Prácticas externas"/>
    <s v="GG"/>
    <s v="GRUPO GRANDE"/>
    <s v="238G"/>
    <s v="GG de Prácticas externas"/>
    <s v="GRUPO-A"/>
    <s v="GG de Prácticas externas"/>
    <s v="2S"/>
    <n v="2856545"/>
    <s v="MARTÍNEZ"/>
    <s v="NAVAS"/>
    <s v="ISABEL"/>
    <s v="MARTÍNEZ NAVAS, ISABEL"/>
    <x v="1"/>
    <x v="0"/>
    <x v="0"/>
    <m/>
    <m/>
    <s v="ismarti"/>
    <s v="isabel.mnavas@unirioja.es"/>
    <n v="1.1000000000000001"/>
    <n v="1.1000000000000001"/>
    <n v="504"/>
    <s v="PROFESOR TITULAR UNIVERSIDAD"/>
    <s v="01R"/>
    <s v="TIEMPO COMPLETO REDUCIDO"/>
    <s v="2017-09-16 00:00:00.0"/>
    <s v="null"/>
    <s v="DF31109"/>
    <s v="TITULAR DE UNIVERSIDAD"/>
    <s v="R103"/>
    <x v="1"/>
    <n v="470"/>
    <s v="HISTORIA DEL DERECHO Y DE LAS INSTITUCIONES"/>
  </r>
  <r>
    <x v="1"/>
    <n v="16542669"/>
    <x v="1"/>
    <n v="238"/>
    <s v="238G"/>
    <s v="GRUPO-A"/>
    <s v="Prácticas externas"/>
    <s v="GG"/>
    <s v="GRUPO GRANDE"/>
    <s v="238G"/>
    <s v="GG de Prácticas externas"/>
    <s v="GRUPO-A"/>
    <s v="GG de Prácticas externas"/>
    <s v="2S"/>
    <n v="16542669"/>
    <s v="ARRUGA"/>
    <s v="SEGURA"/>
    <s v="MARÍA CONCEPCIÓN"/>
    <s v="ARRUGA SEGURA, MARÍA CONCEPCIÓN"/>
    <x v="1"/>
    <x v="0"/>
    <x v="1"/>
    <m/>
    <m/>
    <s v="m-arruga"/>
    <s v="maria-concepcion.arruga@unirioja.es"/>
    <n v="0.3"/>
    <n v="0.3"/>
    <s v="A-0537"/>
    <s v="TITULAR"/>
    <s v="C01"/>
    <s v="TIEMPO COMPLETO"/>
    <s v="2011-01-01 00:00:00.0"/>
    <s v="null"/>
    <s v="PI100875"/>
    <s v="TITULAR"/>
    <s v="R103"/>
    <x v="1"/>
    <n v="140"/>
    <s v="DERECHO DEL TRABAJO Y DE LA SEGURIDAD SOCIAL"/>
  </r>
  <r>
    <x v="1"/>
    <n v="17206354"/>
    <x v="1"/>
    <n v="238"/>
    <s v="238G"/>
    <s v="GRUPO-A"/>
    <s v="Prácticas externas"/>
    <s v="GG"/>
    <s v="GRUPO GRANDE"/>
    <s v="238G"/>
    <s v="GG de Prácticas externas"/>
    <s v="GRUPO-A"/>
    <s v="GG de Prácticas externas"/>
    <s v="2S"/>
    <n v="17206354"/>
    <s v="MARTÍNEZ DE PISÓN"/>
    <s v="CAVERO"/>
    <s v="JOSÉ MARÍA"/>
    <s v="MARTÍNEZ DE PISÓN CAVERO, JOSÉ MARÍA"/>
    <x v="0"/>
    <x v="0"/>
    <x v="0"/>
    <m/>
    <m/>
    <s v="jdepison"/>
    <s v="jose.mezdepison@unirioja.es"/>
    <n v="0.8"/>
    <n v="0.8"/>
    <n v="500"/>
    <s v="CATEDRATICO DE UNIVERSIDAD"/>
    <s v="01R"/>
    <s v="TIEMPO COMPLETO REDUCIDO"/>
    <s v="2013-09-01 00:00:00.0"/>
    <s v="null"/>
    <s v="DF31106"/>
    <s v="CATEDRÁTICO DE UNIVERSIDAD"/>
    <s v="R103"/>
    <x v="1"/>
    <n v="381"/>
    <s v="FILOSOFÍA DEL DERECHO"/>
  </r>
  <r>
    <x v="1"/>
    <n v="18027322"/>
    <x v="1"/>
    <n v="238"/>
    <s v="238G"/>
    <s v="GRUPO-A"/>
    <s v="Prácticas externas"/>
    <s v="GG"/>
    <s v="GRUPO GRANDE"/>
    <s v="238G"/>
    <s v="GG de Prácticas externas"/>
    <s v="GRUPO-A"/>
    <s v="GG de Prácticas externas"/>
    <s v="2S"/>
    <n v="18027322"/>
    <s v="SUSÍN"/>
    <s v="BETRÁN"/>
    <s v="RAÚL"/>
    <s v="SUSÍN BETRÁN, RAÚL"/>
    <x v="1"/>
    <x v="0"/>
    <x v="0"/>
    <m/>
    <m/>
    <s v="rasusin"/>
    <s v="raul.susin@unirioja.es"/>
    <n v="0.7"/>
    <n v="0.7"/>
    <n v="504"/>
    <s v="PROFESOR TITULAR UNIVERSIDAD"/>
    <s v="C01"/>
    <s v="TIEMPO COMPLETO"/>
    <s v="2015-09-15 00:00:00.0"/>
    <s v="null"/>
    <s v="DF100148"/>
    <s v="PROFESOR TITULAR DE UNIVERSIDAD"/>
    <s v="R103"/>
    <x v="1"/>
    <n v="381"/>
    <s v="FILOSOFÍA DEL DERECHO"/>
  </r>
  <r>
    <x v="1"/>
    <n v="51616377"/>
    <x v="1"/>
    <n v="238"/>
    <s v="238G"/>
    <s v="GRUPO-A"/>
    <s v="Prácticas externas"/>
    <s v="GG"/>
    <s v="GRUPO GRANDE"/>
    <s v="238G"/>
    <s v="GG de Prácticas externas"/>
    <s v="GRUPO-A"/>
    <s v="GG de Prácticas externas"/>
    <s v="2S"/>
    <n v="51616377"/>
    <s v="AGUDO"/>
    <s v="RUIZ"/>
    <s v="ALFONSO"/>
    <s v="AGUDO RUIZ, ALFONSO"/>
    <x v="0"/>
    <x v="0"/>
    <x v="0"/>
    <m/>
    <m/>
    <s v="alagudo"/>
    <s v="alfonso.agudo@unirioja.es"/>
    <n v="0.9"/>
    <n v="0.9"/>
    <n v="500"/>
    <s v="CATEDRATICO DE UNIVERSIDAD"/>
    <s v="C01"/>
    <s v="TIEMPO COMPLETO"/>
    <s v="2013-09-01 00:00:00.0"/>
    <s v="null"/>
    <s v="DF100223"/>
    <s v="CATEDRÁTICO DE UNIVERSIDAD"/>
    <s v="R103"/>
    <x v="1"/>
    <n v="180"/>
    <s v="DERECHO ROMANO"/>
  </r>
  <r>
    <x v="1"/>
    <n v="16558242"/>
    <x v="1"/>
    <n v="239"/>
    <s v="239G"/>
    <s v="GRUPO-A"/>
    <s v="Derecho autonómico de La Rioja"/>
    <s v="GG"/>
    <s v="GRUPO GRANDE"/>
    <s v="239G"/>
    <s v="GG de Derecho autonómico de La Rioja"/>
    <s v="GRUPO-A"/>
    <s v="GG de Derecho autonómico de La Rioja"/>
    <s v="2S"/>
    <n v="16558242"/>
    <s v="PASCUAL"/>
    <s v="MEDRANO"/>
    <s v="MARÍA AMELIA"/>
    <s v="PASCUAL MEDRANO, MARÍA AMELIA"/>
    <x v="0"/>
    <x v="0"/>
    <x v="0"/>
    <m/>
    <m/>
    <s v="apascual"/>
    <s v="amelia.pascual@unirioja.es"/>
    <n v="3"/>
    <n v="3"/>
    <n v="504"/>
    <s v="PROFESOR TITULAR UNIVERSIDAD"/>
    <s v="C01"/>
    <s v="TIEMPO COMPLETO"/>
    <s v="2013-09-01 00:00:00.0"/>
    <s v="null"/>
    <s v="DF100131"/>
    <s v="TITULAR DE UNIVERSIDAD"/>
    <s v="R103"/>
    <x v="1"/>
    <n v="135"/>
    <s v="DERECHO CONSTITUCIONAL"/>
  </r>
  <r>
    <x v="1"/>
    <n v="16632993"/>
    <x v="1"/>
    <n v="241"/>
    <s v="241R"/>
    <s v="GRUPO-A1"/>
    <s v="Derecho medioambiental"/>
    <s v="GR"/>
    <s v="GRUPO REDUCIDO"/>
    <s v="241R"/>
    <s v="GR de Derecho medioambiental"/>
    <s v="GRUPO-A1"/>
    <s v="GR de Derecho medioambiental"/>
    <s v="2S"/>
    <n v="16632993"/>
    <s v="MUÑOZ"/>
    <s v="BENITO"/>
    <s v="LUCÍA"/>
    <s v="MUÑOZ BENITO, LUCÍA"/>
    <x v="1"/>
    <x v="0"/>
    <x v="1"/>
    <m/>
    <m/>
    <s v="lumunob"/>
    <s v="lucia.munoz@alum.unirioja.es"/>
    <n v="1.5"/>
    <n v="1.5"/>
    <n v="536"/>
    <s v="PROFESOR INTERINO"/>
    <s v="P03"/>
    <s v="TIEMPO PARCIAL (3+3 HORAS)"/>
    <s v="2018-09-24 00:00:00.0"/>
    <s v="2019-09-14 00:00:00.0"/>
    <s v="PI101419"/>
    <s v="PROFESOR CONTRATADO INTERINO"/>
    <s v="R103"/>
    <x v="1"/>
    <n v="125"/>
    <s v="DERECHO ADMINISTRATIVO"/>
  </r>
  <r>
    <x v="1"/>
    <n v="13104263"/>
    <x v="1"/>
    <n v="242"/>
    <s v="242G"/>
    <s v="GRUPO-A"/>
    <s v="Propiedad rústica y derecho agrario"/>
    <s v="GG"/>
    <s v="GRUPO GRANDE"/>
    <s v="242G"/>
    <s v="GG de Propiedad rústica y derecho agrario"/>
    <s v="GRUPO-A"/>
    <s v="GG de Propiedad rústica y derecho agrario"/>
    <s v="2S"/>
    <n v="13104263"/>
    <s v="SÁNCHEZ"/>
    <s v="HERNÁNDEZ"/>
    <s v="ÁNGEL"/>
    <s v="SÁNCHEZ HERNÁNDEZ, ÁNGEL"/>
    <x v="0"/>
    <x v="0"/>
    <x v="0"/>
    <m/>
    <m/>
    <s v="asanchez"/>
    <s v="angel.sanchez@unirioja.es"/>
    <n v="3"/>
    <n v="3"/>
    <n v="500"/>
    <s v="CATEDRATICO DE UNIVERSIDAD"/>
    <s v="01R"/>
    <s v="TIEMPO COMPLETO REDUCIDO"/>
    <s v="2018-12-18 00:00:00.0"/>
    <s v="null"/>
    <s v="DF100376"/>
    <s v="CATEDRÁTICO DE UNIVERSIDAD"/>
    <s v="R103"/>
    <x v="1"/>
    <n v="130"/>
    <s v="DERECHO CIVIL"/>
  </r>
  <r>
    <x v="3"/>
    <n v="72786271"/>
    <x v="1"/>
    <n v="245"/>
    <s v="245G"/>
    <s v="GRUPO-A"/>
    <s v="Psicología de la intervención social"/>
    <s v="GG"/>
    <s v="GRUPO GRANDE"/>
    <s v="245G"/>
    <s v="GRUPO GRANDE DE Psicología de la intervención social"/>
    <s v="GRUPO-A"/>
    <s v="Grupo Grande de Psicología de la intervención social"/>
    <s v="1S"/>
    <n v="72786271"/>
    <s v="MONTAÑÉS"/>
    <s v="MURO"/>
    <s v="MARÍA PILAR"/>
    <s v="MONTAÑÉS MURO, MARÍA PILAR"/>
    <x v="0"/>
    <x v="0"/>
    <x v="1"/>
    <m/>
    <m/>
    <s v="mamontan"/>
    <s v="maria-pilar.montanes@unirioja.es"/>
    <n v="4.5"/>
    <n v="4.5"/>
    <n v="536"/>
    <s v="PROFESOR INTERINO"/>
    <s v="C01"/>
    <s v="TIEMPO COMPLETO"/>
    <s v="2012-09-01 00:00:00.0"/>
    <s v="null"/>
    <s v="PI100845"/>
    <s v="PROFESOR CONTRATADO INTERINO"/>
    <s v="R115"/>
    <x v="2"/>
    <n v="740"/>
    <s v="PSICOLOGÍA SOCIAL"/>
  </r>
  <r>
    <x v="3"/>
    <n v="46335272"/>
    <x v="1"/>
    <n v="246"/>
    <s v="246G"/>
    <s v="GRUPO-A"/>
    <s v="Trabajo social con grupos"/>
    <s v="GG"/>
    <s v="GRUPO GRANDE"/>
    <s v="246G"/>
    <s v="GRUPO GRANDE DE Trabajo social en grupos"/>
    <s v="GRUPO-A"/>
    <s v="Grupo Grande de Trabajo social en grupos"/>
    <s v="1S"/>
    <n v="46335272"/>
    <s v="CAPARRÓS"/>
    <s v="CIVERA"/>
    <s v="MARÍA NEUS"/>
    <s v="CAPARRÓS CIVERA, MARÍA NEUS"/>
    <x v="0"/>
    <x v="0"/>
    <x v="0"/>
    <m/>
    <m/>
    <s v="macaparr"/>
    <s v="maria-neus.caparros@unirioja.es"/>
    <n v="4.5"/>
    <n v="4.5"/>
    <s v="A-0504"/>
    <s v="PROFESOR TITULAR UNIVERSIDAD"/>
    <s v="C01"/>
    <s v="TIEMPO COMPLETO"/>
    <s v="2009-09-29 00:00:00.0"/>
    <s v="null"/>
    <s v="DF100250"/>
    <s v="TITULAR DE UNIVERSIDAD"/>
    <s v="R103"/>
    <x v="1"/>
    <n v="813"/>
    <s v="TRABAJO SOCIAL Y SERVICIOS SOCIALES"/>
  </r>
  <r>
    <x v="3"/>
    <n v="36168750"/>
    <x v="1"/>
    <n v="247"/>
    <s v="247G"/>
    <s v="GRUPO-A"/>
    <s v="Ética y deontología del trabajo social"/>
    <s v="GG"/>
    <s v="GRUPO GRANDE"/>
    <s v="247G"/>
    <s v="GRUPO GRANDE DE Ética y deontología del trabajo social"/>
    <s v="GRUPO-A"/>
    <s v="Grupo Grande de Ética y deontología del trabajo social"/>
    <s v="1S"/>
    <n v="36168750"/>
    <s v="FERNÁNDEZ"/>
    <s v="GUERRERO"/>
    <s v="OLAYA"/>
    <s v="FERNÁNDEZ GUERRERO, OLAYA"/>
    <x v="0"/>
    <x v="0"/>
    <x v="0"/>
    <m/>
    <m/>
    <s v="olferng"/>
    <s v="olaya.fernandez@unirioja.es"/>
    <n v="4.5"/>
    <n v="4.5"/>
    <n v="536"/>
    <s v="PROFESOR INTERINO"/>
    <s v="C01"/>
    <s v="TIEMPO COMPLETO"/>
    <s v="2017-09-15 00:00:00.0"/>
    <s v="null"/>
    <s v="PI101279"/>
    <s v="PROFESOR CONTRATADO INTERINO"/>
    <s v="R114"/>
    <x v="3"/>
    <n v="383"/>
    <s v="FILOSOFÍA MORAL"/>
  </r>
  <r>
    <x v="3"/>
    <n v="16545002"/>
    <x v="1"/>
    <n v="248"/>
    <s v="248G"/>
    <s v="GRUPO-A"/>
    <s v="Métodos y técnicas de investigación social"/>
    <s v="GG"/>
    <s v="GRUPO GRANDE"/>
    <s v="248G"/>
    <s v="GRUPO GRANDE DE Métodos y técnicas de investigación social"/>
    <s v="GRUPO-A"/>
    <s v="Grupo Grande de Métodos y técnicas de investigación social"/>
    <s v="1S"/>
    <n v="16545002"/>
    <s v="SABATER"/>
    <s v="FERNÁNDEZ"/>
    <s v="Mª CARMEN"/>
    <s v="SABATER FERNÁNDEZ, Mª CARMEN"/>
    <x v="0"/>
    <x v="0"/>
    <x v="0"/>
    <m/>
    <m/>
    <s v="mcsabaf"/>
    <s v="carmen.sabater@unirioja.es"/>
    <n v="4.5"/>
    <n v="4.5"/>
    <n v="536"/>
    <s v="PROFESOR INTERINO"/>
    <s v="C01"/>
    <s v="TIEMPO COMPLETO"/>
    <s v="2013-09-16 00:00:00.0"/>
    <s v="null"/>
    <s v="PI100925"/>
    <s v="PROFESOR CONTRATADO INTERINO"/>
    <s v="R114"/>
    <x v="3"/>
    <n v="775"/>
    <s v="SOCIOLOGÍA"/>
  </r>
  <r>
    <x v="2"/>
    <n v="16545002"/>
    <x v="1"/>
    <n v="248"/>
    <s v="248G"/>
    <s v="GRUPO-A"/>
    <s v="Métodos y técnicas de investigación social"/>
    <s v="GG"/>
    <s v="GRUPO GRANDE"/>
    <s v="248G"/>
    <s v="GRUPO GRANDE DE Métodos y técnicas de investigación social"/>
    <s v="GRUPO-A"/>
    <s v="Grupo Grande de Métodos y técnicas de investigación social"/>
    <s v="1S"/>
    <n v="16545002"/>
    <s v="SABATER"/>
    <s v="FERNÁNDEZ"/>
    <s v="Mª CARMEN"/>
    <s v="SABATER FERNÁNDEZ, Mª CARMEN"/>
    <x v="0"/>
    <x v="0"/>
    <x v="0"/>
    <m/>
    <m/>
    <s v="mcsabaf"/>
    <s v="carmen.sabater@unirioja.es"/>
    <n v="4.5"/>
    <m/>
    <n v="536"/>
    <s v="PROFESOR INTERINO"/>
    <s v="C01"/>
    <s v="TIEMPO COMPLETO"/>
    <s v="2013-09-16 00:00:00.0"/>
    <s v="null"/>
    <s v="PI100925"/>
    <s v="PROFESOR CONTRATADO INTERINO"/>
    <s v="R114"/>
    <x v="3"/>
    <n v="775"/>
    <s v="SOCIOLOGÍA"/>
  </r>
  <r>
    <x v="3"/>
    <n v="15381719"/>
    <x v="1"/>
    <n v="249"/>
    <s v="249G"/>
    <s v="GRUPO-A"/>
    <s v="Diseño y evaluación de programas sociales"/>
    <s v="GG"/>
    <s v="GRUPO GRANDE"/>
    <s v="249G"/>
    <s v="GRUPO GRANDE DE Diseño y evaluación de programas sociales"/>
    <s v="GRUPO-A"/>
    <s v="Grupo Grande de Diseño y evaluación de programas sociales"/>
    <s v="2S"/>
    <n v="15381719"/>
    <s v="RAYA"/>
    <s v="DÍEZ"/>
    <s v="ESTHER"/>
    <s v="RAYA DÍEZ, ESTHER"/>
    <x v="1"/>
    <x v="0"/>
    <x v="0"/>
    <m/>
    <m/>
    <s v="esraya"/>
    <s v="esther.raya@unirioja.es"/>
    <n v="4.5"/>
    <n v="4.5"/>
    <n v="504"/>
    <s v="PROFESOR TITULAR UNIVERSIDAD"/>
    <s v="01A"/>
    <s v="TIEMPO COMPLETO AMPLIADO"/>
    <s v="2018-09-17 00:00:00.0"/>
    <s v="null"/>
    <s v="DF100205"/>
    <s v="PROFESOR TITULAR DE UNVERSIDAD"/>
    <s v="R103"/>
    <x v="1"/>
    <n v="813"/>
    <s v="TRABAJO SOCIAL Y SERVICIOS SOCIALES"/>
  </r>
  <r>
    <x v="3"/>
    <n v="16574975"/>
    <x v="1"/>
    <n v="250"/>
    <s v="250G"/>
    <s v="GRUPO-A"/>
    <s v="Prácticas de estudio diagnóstico"/>
    <s v="GG"/>
    <s v="GRUPO GRANDE"/>
    <s v="250G"/>
    <s v="GG DE PRÁCTICUM DE TRABAJO SOCIAL DE 3º"/>
    <s v="GRUPO-A"/>
    <s v="GG DE PRÁCTICUM DE TRABAJO SOCIAL DE 3º"/>
    <s v="AN"/>
    <n v="16574975"/>
    <s v="TOBIAS"/>
    <s v="OLARTE"/>
    <s v="EVA"/>
    <s v="TOBIAS OLARTE, EVA"/>
    <x v="0"/>
    <x v="0"/>
    <x v="0"/>
    <m/>
    <m/>
    <s v="evtobias"/>
    <s v="eva.tobias@unirioja.es"/>
    <n v="1.5"/>
    <n v="1.5"/>
    <n v="532"/>
    <s v="LABORAL DOCENTE-ASOCIADO"/>
    <s v="P03"/>
    <s v="TIEMPO PARCIAL (3+3 HORAS)"/>
    <s v="2017-02-24 00:00:00.0"/>
    <s v="2019-06-30 00:00:00.0"/>
    <s v="PI101106"/>
    <s v="PROFESOR ASOCIADO"/>
    <s v="R103"/>
    <x v="1"/>
    <n v="813"/>
    <s v="TRABAJO SOCIAL Y SERVICIOS SOCIALES"/>
  </r>
  <r>
    <x v="3"/>
    <n v="16586796"/>
    <x v="1"/>
    <n v="250"/>
    <s v="250G"/>
    <s v="GRUPO-A"/>
    <s v="Prácticas de estudio diagnóstico"/>
    <s v="GG"/>
    <s v="GRUPO GRANDE"/>
    <s v="250G"/>
    <s v="GG DE PRÁCTICUM DE TRABAJO SOCIAL DE 3º"/>
    <s v="GRUPO-A"/>
    <s v="GG DE PRÁCTICUM DE TRABAJO SOCIAL DE 3º"/>
    <s v="AN"/>
    <n v="16586796"/>
    <s v="CUESTA"/>
    <s v="RUIZ CLAVIJO"/>
    <s v="ANA BELEN"/>
    <s v="CUESTA RUIZ CLAVIJO, ANA BELEN"/>
    <x v="0"/>
    <x v="0"/>
    <x v="1"/>
    <m/>
    <m/>
    <s v="ancuesta"/>
    <s v="ana-belen.cuesta@unirioja.es"/>
    <n v="1"/>
    <n v="1"/>
    <n v="532"/>
    <s v="LABORAL DOCENTE-ASOCIADO"/>
    <s v="P03"/>
    <s v="TIEMPO PARCIAL (3+3 HORAS)"/>
    <s v="2018-06-23 00:00:00.0"/>
    <s v="2019-09-14 00:00:00.0"/>
    <s v="PI101107"/>
    <s v="PROFESOR ASOCIADO"/>
    <s v="R103"/>
    <x v="1"/>
    <n v="813"/>
    <s v="TRABAJO SOCIAL Y SERVICIOS SOCIALES"/>
  </r>
  <r>
    <x v="3"/>
    <n v="16599167"/>
    <x v="1"/>
    <n v="250"/>
    <s v="250G"/>
    <s v="GRUPO-A"/>
    <s v="Prácticas de estudio diagnóstico"/>
    <s v="GG"/>
    <s v="GRUPO GRANDE"/>
    <s v="250G"/>
    <s v="GG DE PRÁCTICUM DE TRABAJO SOCIAL DE 3º"/>
    <s v="GRUPO-A"/>
    <s v="GG DE PRÁCTICUM DE TRABAJO SOCIAL DE 3º"/>
    <s v="AN"/>
    <n v="16599167"/>
    <s v="ACEÑA"/>
    <s v="IRIARTE"/>
    <s v="IRENE"/>
    <s v="ACEÑA IRIARTE, IRENE"/>
    <x v="1"/>
    <x v="0"/>
    <x v="1"/>
    <m/>
    <m/>
    <s v="ircen"/>
    <s v="irene.cen@unirioja.es"/>
    <n v="1"/>
    <n v="1"/>
    <n v="532"/>
    <s v="LABORAL DOCENTE-ASOCIADO"/>
    <s v="P02"/>
    <s v="TIEMPO PARCIAL (2+2 HORAS)"/>
    <s v="2017-09-15 00:00:00.0"/>
    <s v="2019-09-14 00:00:00.0"/>
    <s v="PI101300"/>
    <s v="PROFESOR ASOCIADO"/>
    <s v="R103"/>
    <x v="1"/>
    <n v="813"/>
    <s v="TRABAJO SOCIAL Y SERVICIOS SOCIALES"/>
  </r>
  <r>
    <x v="3"/>
    <n v="72989041"/>
    <x v="1"/>
    <n v="250"/>
    <s v="250G"/>
    <s v="GRUPO-A"/>
    <s v="Prácticas de estudio diagnóstico"/>
    <s v="GG"/>
    <s v="GRUPO GRANDE"/>
    <s v="250G"/>
    <s v="GG DE PRÁCTICUM DE TRABAJO SOCIAL DE 3º"/>
    <s v="GRUPO-A"/>
    <s v="GG DE PRÁCTICUM DE TRABAJO SOCIAL DE 3º"/>
    <s v="AN"/>
    <n v="72989041"/>
    <s v="SERRANO"/>
    <s v="MARTÍNEZ"/>
    <s v="CECILIA"/>
    <s v="SERRANO MARTÍNEZ, CECILIA"/>
    <x v="1"/>
    <x v="0"/>
    <x v="1"/>
    <m/>
    <m/>
    <s v="ceserran"/>
    <s v="cecilia.serrano@unirioja.es"/>
    <n v="1.5"/>
    <n v="1.5"/>
    <n v="536"/>
    <s v="PROFESOR INTERINO"/>
    <s v="C01"/>
    <s v="TIEMPO COMPLETO"/>
    <s v="2017-09-15 00:00:00.0"/>
    <s v="null"/>
    <s v="PI101232"/>
    <s v="PROFESOR CONTRATADO INTERINO"/>
    <s v="R103"/>
    <x v="1"/>
    <n v="813"/>
    <s v="TRABAJO SOCIAL Y SERVICIOS SOCIALES"/>
  </r>
  <r>
    <x v="3"/>
    <n v="80154902"/>
    <x v="1"/>
    <n v="250"/>
    <s v="250G"/>
    <s v="GRUPO-A"/>
    <s v="Prácticas de estudio diagnóstico"/>
    <s v="GG"/>
    <s v="GRUPO GRANDE"/>
    <s v="250G"/>
    <s v="GG DE PRÁCTICUM DE TRABAJO SOCIAL DE 3º"/>
    <s v="GRUPO-A"/>
    <s v="GG DE PRÁCTICUM DE TRABAJO SOCIAL DE 3º"/>
    <s v="AN"/>
    <n v="80154902"/>
    <s v="CARBONERO"/>
    <s v="MUÑOZ"/>
    <s v="DOMINGO"/>
    <s v="CARBONERO MUÑOZ, DOMINGO"/>
    <x v="0"/>
    <x v="0"/>
    <x v="0"/>
    <m/>
    <m/>
    <s v="docarbon"/>
    <s v="domingo.carbonero@unirioja.es"/>
    <n v="1.5"/>
    <n v="1.5"/>
    <n v="536"/>
    <s v="PROFESOR INTERINO"/>
    <s v="C01"/>
    <s v="TIEMPO COMPLETO"/>
    <s v="2015-09-15 00:00:00.0"/>
    <s v="null"/>
    <s v="PI101021"/>
    <s v="PROFESOR CONTRATADO INTERINO"/>
    <s v="R103"/>
    <x v="1"/>
    <n v="813"/>
    <s v="TRABAJO SOCIAL Y SERVICIOS SOCIALES"/>
  </r>
  <r>
    <x v="3"/>
    <n v="16510691"/>
    <x v="1"/>
    <n v="251"/>
    <s v="251G"/>
    <s v="GRUPO-A"/>
    <s v="Trabajo social con comunidades"/>
    <s v="GG"/>
    <s v="GRUPO GRANDE"/>
    <s v="251G"/>
    <s v="GRUPO GRANDE DE Trabajo social con comunidades"/>
    <s v="GRUPO-A"/>
    <s v="Grupo Grande de Trabajo social con comunidades"/>
    <s v="2S"/>
    <n v="16510691"/>
    <s v="RUIDÍAZ"/>
    <s v="GARCÍA"/>
    <s v="CARMEN"/>
    <s v="RUIDÍAZ GARCÍA, CARMEN"/>
    <x v="0"/>
    <x v="0"/>
    <x v="0"/>
    <m/>
    <m/>
    <s v="caruidia"/>
    <s v="carmen.ruidiaz@unirioja.es"/>
    <n v="0"/>
    <n v="0"/>
    <n v="504"/>
    <s v="PROFESOR TITULAR UNIVERSIDAD"/>
    <s v="01A"/>
    <s v="TIEMPO COMPLETO AMPLIADO"/>
    <s v="2017-09-15 00:00:00.0"/>
    <s v="null"/>
    <s v="DF100189"/>
    <s v="PROFESOR TITULAR DE UNIVERSIDAD"/>
    <s v="R103"/>
    <x v="1"/>
    <n v="813"/>
    <s v="TRABAJO SOCIAL Y SERVICIOS SOCIALES"/>
  </r>
  <r>
    <x v="3"/>
    <n v="16628645"/>
    <x v="1"/>
    <n v="251"/>
    <s v="251G"/>
    <s v="GRUPO-A"/>
    <s v="Trabajo social con comunidades"/>
    <s v="GG"/>
    <s v="GRUPO GRANDE"/>
    <s v="251G"/>
    <s v="GRUPO GRANDE DE Trabajo social con comunidades"/>
    <s v="GRUPO-A"/>
    <s v="Grupo Grande de Trabajo social con comunidades"/>
    <s v="2S"/>
    <n v="16628645"/>
    <s v="MONTENEGRO"/>
    <s v="LEZA"/>
    <s v="SOFÍA"/>
    <s v="MONTENEGRO LEZA, SOFÍA"/>
    <x v="1"/>
    <x v="0"/>
    <x v="1"/>
    <m/>
    <m/>
    <s v="somonten"/>
    <s v="sofia.montenegro@alum.unirioja.es"/>
    <n v="1.5"/>
    <n v="1.5"/>
    <n v="121"/>
    <s v="PERSONAL INVESTIGADOR EN FORMACIÓN"/>
    <n v="0"/>
    <s v="_"/>
    <s v="2017-05-23 00:00:00.0"/>
    <s v="2019-05-22 00:00:00.0"/>
    <s v="D03BECARIO2"/>
    <s v="PERSONAL INVESTIGADOR PREDOCTORAL EN FORMACIÓN"/>
    <s v="R103"/>
    <x v="1"/>
    <n v="813"/>
    <s v="TRABAJO SOCIAL Y SERVICIOS SOCIALES"/>
  </r>
  <r>
    <x v="3"/>
    <n v="16515910"/>
    <x v="1"/>
    <n v="252"/>
    <s v="252G"/>
    <s v="GRUPO-A"/>
    <s v="Habilidades sociales y de comunicación para el trabajo social"/>
    <s v="GG"/>
    <s v="GRUPO GRANDE"/>
    <s v="252G"/>
    <s v="GG de Habilidades sociales y de comunicación para el trabajo social"/>
    <s v="GRUPO-A"/>
    <s v="GG de Habilidades sociales y de comunicación para el trabajo social"/>
    <s v="1S"/>
    <n v="16515910"/>
    <s v="LÁZARO"/>
    <s v="RUIZ"/>
    <s v="VICENTE"/>
    <s v="LÁZARO RUIZ, VICENTE"/>
    <x v="1"/>
    <x v="0"/>
    <x v="0"/>
    <m/>
    <m/>
    <s v="vilazaro"/>
    <s v="vicente.lazaro@unirioja.es"/>
    <n v="4.5"/>
    <n v="4.5"/>
    <s v="A-0538"/>
    <s v="TITULAR"/>
    <s v="C01"/>
    <s v="TIEMPO COMPLETO"/>
    <s v="2011-01-01 00:00:00.0"/>
    <s v="null"/>
    <s v="PI100795"/>
    <s v="TITULAR DOCTOR"/>
    <s v="R115"/>
    <x v="2"/>
    <n v="740"/>
    <s v="PSICOLOGÍA SOCIAL"/>
  </r>
  <r>
    <x v="3"/>
    <n v="16538859"/>
    <x v="1"/>
    <n v="255"/>
    <s v="255G"/>
    <s v="GRUPO-A"/>
    <s v="Trastornos de la conducta en el desarrollo humano"/>
    <s v="GG"/>
    <s v="GRUPO GRANDE"/>
    <s v="255G"/>
    <s v="GG de Trastornos de la conducta en el desarrollo humano"/>
    <s v="GRUPO-A"/>
    <s v="GG de Trastornos de la conducta en el desarrollo humano"/>
    <s v="2S"/>
    <n v="16538859"/>
    <s v="ARANA"/>
    <s v="IDIAQUEZ"/>
    <s v="JAVIER SABINO"/>
    <s v="ARANA IDIAQUEZ, JAVIER SABINO"/>
    <x v="1"/>
    <x v="0"/>
    <x v="1"/>
    <m/>
    <m/>
    <s v="jaarana"/>
    <s v="xabier.arana@unirioja.es"/>
    <n v="3"/>
    <n v="3"/>
    <n v="536"/>
    <s v="PROFESOR INTERINO"/>
    <s v="C01"/>
    <s v="TIEMPO COMPLETO"/>
    <s v="2018-09-17 00:00:00.0"/>
    <s v="null"/>
    <s v="PI101399"/>
    <s v="PROFESOR CONTRATADO INTERINO"/>
    <s v="R115"/>
    <x v="2"/>
    <n v="735"/>
    <s v="PSICOLOGÍA EVOLUTIVA Y DE LA EDUCACIÓN"/>
  </r>
  <r>
    <x v="3"/>
    <n v="71639421"/>
    <x v="1"/>
    <n v="255"/>
    <s v="255G"/>
    <s v="GRUPO-A"/>
    <s v="Trastornos de la conducta en el desarrollo humano"/>
    <s v="GG"/>
    <s v="GRUPO GRANDE"/>
    <s v="255G"/>
    <s v="GG de Trastornos de la conducta en el desarrollo humano"/>
    <s v="GRUPO-A"/>
    <s v="GG de Trastornos de la conducta en el desarrollo humano"/>
    <s v="2S"/>
    <n v="71639421"/>
    <s v="FONSECA"/>
    <s v="PEDRERO"/>
    <s v="EDUARDO"/>
    <s v="FONSECA PEDRERO, EDUARDO"/>
    <x v="0"/>
    <x v="0"/>
    <x v="0"/>
    <m/>
    <m/>
    <s v="edfonsec"/>
    <s v="eduardo.fonseca@unirioja.es"/>
    <n v="0"/>
    <n v="0"/>
    <n v="504"/>
    <s v="PROFESOR TITULAR UNIVERSIDAD"/>
    <s v="C01"/>
    <s v="TIEMPO COMPLETO"/>
    <s v="2011-09-01 00:00:00.0"/>
    <s v="null"/>
    <s v="DF100295"/>
    <s v="PROFESOR TITULAR DE UNIVERSIDAD"/>
    <s v="R115"/>
    <x v="2"/>
    <n v="735"/>
    <s v="PSICOLOGÍA EVOLUTIVA Y DE LA EDUCACIÓN"/>
  </r>
  <r>
    <x v="3"/>
    <n v="16035217"/>
    <x v="1"/>
    <n v="257"/>
    <s v="257G"/>
    <s v="GRUPO-A"/>
    <s v="Discapacidad y dependencia"/>
    <s v="GG"/>
    <s v="GRUPO GRANDE"/>
    <s v="257G"/>
    <s v="GG de Discapacidad y dependencia"/>
    <s v="GRUPO-A"/>
    <s v="GG de Discapacidad y dependencia"/>
    <s v="2S"/>
    <n v="16035217"/>
    <s v="MANZANO"/>
    <s v="GARCÍA"/>
    <s v="GUADALUPE"/>
    <s v="MANZANO GARCÍA, GUADALUPE"/>
    <x v="0"/>
    <x v="0"/>
    <x v="0"/>
    <m/>
    <m/>
    <s v="gumanzan"/>
    <s v="guadalupe.manzano@unirioja.es"/>
    <n v="1"/>
    <n v="1"/>
    <n v="504"/>
    <s v="PROFESOR TITULAR UNIVERSIDAD"/>
    <s v="C01"/>
    <s v="TIEMPO COMPLETO"/>
    <s v="2016-09-15 00:00:00.0"/>
    <s v="null"/>
    <s v="DF100046"/>
    <s v="TITULAR DE UNIVERSIDAD"/>
    <s v="R115"/>
    <x v="2"/>
    <n v="740"/>
    <s v="PSICOLOGÍA SOCIAL"/>
  </r>
  <r>
    <x v="3"/>
    <n v="16574471"/>
    <x v="1"/>
    <n v="259"/>
    <s v="259G"/>
    <s v="GRUPO-A"/>
    <s v="Globalización y TICs"/>
    <s v="GG"/>
    <s v="GRUPO GRANDE"/>
    <s v="259G"/>
    <s v="GG de Globalización y TICs"/>
    <s v="GRUPO-A"/>
    <s v="GG de Globalización y TICs"/>
    <s v="2S"/>
    <n v="16574471"/>
    <s v="ANDRÉS"/>
    <s v="CABELLO"/>
    <s v="SERGIO"/>
    <s v="ANDRÉS CABELLO, SERGIO"/>
    <x v="0"/>
    <x v="0"/>
    <x v="0"/>
    <m/>
    <m/>
    <s v="seandrc"/>
    <s v="sergio.andres@unirioja.es"/>
    <n v="0"/>
    <n v="0"/>
    <n v="536"/>
    <s v="PROFESOR INTERINO"/>
    <s v="C01"/>
    <s v="TIEMPO COMPLETO"/>
    <s v="2013-09-16 00:00:00.0"/>
    <s v="null"/>
    <s v="PI100924"/>
    <s v="PROFESOR CONTRATADO INTERINO"/>
    <s v="R114"/>
    <x v="3"/>
    <n v="775"/>
    <s v="SOCIOLOGÍA"/>
  </r>
  <r>
    <x v="3"/>
    <n v="44156166"/>
    <x v="1"/>
    <n v="259"/>
    <s v="259G"/>
    <s v="GRUPO-A"/>
    <s v="Globalización y TICs"/>
    <s v="GG"/>
    <s v="GRUPO GRANDE"/>
    <s v="259G"/>
    <s v="GG de Globalización y TICs"/>
    <s v="GRUPO-A"/>
    <s v="GG de Globalización y TICs"/>
    <s v="2S"/>
    <n v="44156166"/>
    <s v="UZCANGA"/>
    <s v="LACABE"/>
    <s v="CATALINA ANA"/>
    <s v="UZCANGA LACABE, CATALINA ANA"/>
    <x v="1"/>
    <x v="0"/>
    <x v="1"/>
    <m/>
    <m/>
    <s v="cauzcang"/>
    <s v="catalina-ana.uzcanga@unirioja.es"/>
    <n v="2.5"/>
    <n v="2.5"/>
    <n v="536"/>
    <s v="PROFESOR INTERINO"/>
    <s v="P05"/>
    <s v="TIEMPO PARCIAL (5+5 HORAS)"/>
    <s v="2018-10-02 00:00:00.0"/>
    <s v="2019-09-14 00:00:00.0"/>
    <s v="PI101437"/>
    <s v="PROFESOR CONTRATADO INTERINO"/>
    <s v="R114"/>
    <x v="3"/>
    <n v="775"/>
    <s v="SOCIOLOGÍA"/>
  </r>
  <r>
    <x v="3"/>
    <n v="16501828"/>
    <x v="1"/>
    <n v="260"/>
    <s v="260G"/>
    <s v="GRUPO-A"/>
    <s v="Población y formas de convivencia"/>
    <s v="GG"/>
    <s v="GRUPO GRANDE"/>
    <s v="260G"/>
    <s v="GG de Población y formas de convivencia"/>
    <s v="GRUPO-A"/>
    <s v="GG de Población y formas de convivencia"/>
    <s v="1S"/>
    <n v="16501828"/>
    <s v="GIRÓ"/>
    <s v="MIRANDA"/>
    <s v="JOAQUÍN"/>
    <s v="GIRÓ MIRANDA, JOAQUÍN"/>
    <x v="1"/>
    <x v="0"/>
    <x v="0"/>
    <m/>
    <m/>
    <s v="jogiro"/>
    <s v="joaquin.giro@unirioja.es"/>
    <n v="2.5"/>
    <n v="2.5"/>
    <n v="504"/>
    <s v="PROFESOR TITULAR UNIVERSIDAD"/>
    <s v="C01"/>
    <s v="TIEMPO COMPLETO"/>
    <s v="2015-09-15 00:00:00.0"/>
    <s v="null"/>
    <s v="DF100184"/>
    <s v="PROFESOR TITULAR UNIVERSIDAD"/>
    <s v="R114"/>
    <x v="3"/>
    <n v="775"/>
    <s v="SOCIOLOGÍA"/>
  </r>
  <r>
    <x v="3"/>
    <n v="2531198"/>
    <x v="1"/>
    <n v="263"/>
    <s v="263G"/>
    <s v="GRUPO-A"/>
    <s v="Desarrollo de competencias y modificación de conducta"/>
    <s v="GG"/>
    <s v="GRUPO GRANDE"/>
    <s v="263G"/>
    <s v="GG de Desarrollo de competencias y modificación de conducta"/>
    <s v="GRUPO-A"/>
    <s v="GG de Desarrollo de competencias y modificación de conducta"/>
    <s v="2S"/>
    <n v="2531198"/>
    <s v="DE VICENTE"/>
    <s v="CLEMENTE"/>
    <s v="MARÍA PALOMA"/>
    <s v="DE VICENTE CLEMENTE, MARÍA PALOMA"/>
    <x v="1"/>
    <x v="0"/>
    <x v="1"/>
    <m/>
    <m/>
    <s v="madevice"/>
    <s v="paloma.devicente@unirioja.es"/>
    <n v="4.5"/>
    <n v="4.5"/>
    <n v="532"/>
    <s v="LABORAL DOCENTE-ASOCIADO"/>
    <s v="P06"/>
    <s v="TIEMPO PARCIAL (6+6 HORAS)"/>
    <s v="2018-09-27 00:00:00.0"/>
    <s v="2019-09-14 00:00:00.0"/>
    <s v="PI101431"/>
    <s v="PROFESOR ASOCIADO"/>
    <s v="R115"/>
    <x v="2"/>
    <n v="735"/>
    <s v="PSICOLOGÍA EVOLUTIVA Y DE LA EDUCACIÓN"/>
  </r>
  <r>
    <x v="3"/>
    <n v="16601915"/>
    <x v="1"/>
    <n v="263"/>
    <s v="263G"/>
    <s v="GRUPO-A"/>
    <s v="Desarrollo de competencias y modificación de conducta"/>
    <s v="GG"/>
    <s v="GRUPO GRANDE"/>
    <s v="263G"/>
    <s v="GG de Desarrollo de competencias y modificación de conducta"/>
    <s v="GRUPO-A"/>
    <s v="GG de Desarrollo de competencias y modificación de conducta"/>
    <s v="2S"/>
    <n v="16601915"/>
    <s v="ORTUÑO"/>
    <s v="SIERRA"/>
    <s v="JAVIER"/>
    <s v="ORTUÑO SIERRA, JAVIER"/>
    <x v="0"/>
    <x v="0"/>
    <x v="0"/>
    <m/>
    <m/>
    <s v="jaortuno"/>
    <s v="javier.ortuno@unirioja.es"/>
    <n v="0"/>
    <n v="0"/>
    <n v="536"/>
    <s v="PROFESOR INTERINO"/>
    <s v="C01"/>
    <s v="TIEMPO COMPLETO"/>
    <s v="2016-09-15 00:00:00.0"/>
    <s v="null"/>
    <s v="PI101135"/>
    <s v="PROFESOR CONTRATADO INTERINO"/>
    <s v="R115"/>
    <x v="2"/>
    <n v="735"/>
    <s v="PSICOLOGÍA EVOLUTIVA Y DE LA EDUCACIÓN"/>
  </r>
  <r>
    <x v="1"/>
    <n v="16802653"/>
    <x v="1"/>
    <n v="268"/>
    <s v="268G"/>
    <s v="GRUPO-A"/>
    <s v="Contabilidad"/>
    <s v="GG"/>
    <s v="GRUPO GRANDE"/>
    <s v="268G"/>
    <s v="GRUPO GRANDE DE Contabilidad"/>
    <s v="GRUPO-A"/>
    <s v="Grupo Grande de Contabilidad"/>
    <s v="1S"/>
    <n v="16802653"/>
    <s v="MARÍN"/>
    <s v="VINUESA"/>
    <s v="LUZ MARÍA"/>
    <s v="MARÍN VINUESA, LUZ MARÍA"/>
    <x v="0"/>
    <x v="0"/>
    <x v="0"/>
    <m/>
    <m/>
    <s v="lumarin"/>
    <s v="luz-maria.marin@unirioja.es"/>
    <n v="3"/>
    <n v="3"/>
    <n v="536"/>
    <s v="PROFESOR INTERINO"/>
    <s v="C01"/>
    <s v="TIEMPO COMPLETO"/>
    <s v="2016-09-15 00:00:00.0"/>
    <s v="null"/>
    <s v="PI101109"/>
    <s v="PROFESOR CONTRATADO INTERINO"/>
    <s v="R104"/>
    <x v="0"/>
    <n v="230"/>
    <s v="ECONOMÍA FINANCIERA Y CONTABILIDAD"/>
  </r>
  <r>
    <x v="2"/>
    <n v="16802653"/>
    <x v="1"/>
    <n v="268"/>
    <s v="268G"/>
    <s v="GRUPO-A"/>
    <s v="Contabilidad"/>
    <s v="GG"/>
    <s v="GRUPO GRANDE"/>
    <s v="268G"/>
    <s v="GRUPO GRANDE DE Contabilidad"/>
    <s v="GRUPO-A"/>
    <s v="Grupo Grande de Contabilidad"/>
    <s v="1S"/>
    <n v="16802653"/>
    <s v="MARÍN"/>
    <s v="VINUESA"/>
    <s v="LUZ MARÍA"/>
    <s v="MARÍN VINUESA, LUZ MARÍA"/>
    <x v="0"/>
    <x v="0"/>
    <x v="0"/>
    <m/>
    <m/>
    <s v="lumarin"/>
    <s v="luz-maria.marin@unirioja.es"/>
    <n v="3"/>
    <m/>
    <n v="536"/>
    <s v="PROFESOR INTERINO"/>
    <s v="C01"/>
    <s v="TIEMPO COMPLETO"/>
    <s v="2016-09-15 00:00:00.0"/>
    <s v="null"/>
    <s v="PI101109"/>
    <s v="PROFESOR CONTRATADO INTERINO"/>
    <s v="R104"/>
    <x v="0"/>
    <n v="230"/>
    <s v="ECONOMÍA FINANCIERA Y CONTABILIDAD"/>
  </r>
  <r>
    <x v="2"/>
    <n v="16015792"/>
    <x v="1"/>
    <n v="269"/>
    <s v="269G"/>
    <s v="GRUPO-A"/>
    <s v="Planificación, selección y evaluación de Recursos Humanos"/>
    <s v="GG"/>
    <s v="GRUPO GRANDE"/>
    <s v="269G"/>
    <s v="GRUPO GRANDE DE Planificación, selección y evaluación de recursos humanos"/>
    <s v="GRUPO-A"/>
    <s v="Grupo Grande de Planificación, selección y evaluación de recursos humanos"/>
    <s v="2S"/>
    <n v="16015792"/>
    <s v="GIL"/>
    <s v="LÓPEZ"/>
    <s v="ALFONSO JESÚS"/>
    <s v="GIL LÓPEZ, ALFONSO JESÚS"/>
    <x v="0"/>
    <x v="0"/>
    <x v="0"/>
    <m/>
    <m/>
    <s v="algil"/>
    <s v="alfonso.gil@unirioja.es"/>
    <n v="0"/>
    <n v="0"/>
    <n v="536"/>
    <s v="PROFESOR INTERINO"/>
    <s v="C01"/>
    <s v="TIEMPO COMPLETO"/>
    <s v="2017-09-15 00:00:00.0"/>
    <s v="null"/>
    <s v="PI101241"/>
    <s v="PROFESOR CONTRATADO INTERINO"/>
    <s v="R104"/>
    <x v="0"/>
    <n v="650"/>
    <s v="ORGANIZACIÓN DE EMPRESAS"/>
  </r>
  <r>
    <x v="2"/>
    <n v="16515910"/>
    <x v="1"/>
    <n v="269"/>
    <s v="269G"/>
    <s v="GRUPO-A"/>
    <s v="Planificación, selección y evaluación de Recursos Humanos"/>
    <s v="GG"/>
    <s v="GRUPO GRANDE"/>
    <s v="269G"/>
    <s v="GRUPO GRANDE DE Planificación, selección y evaluación de recursos humanos"/>
    <s v="GRUPO-A"/>
    <s v="Grupo Grande de Planificación, selección y evaluación de recursos humanos"/>
    <s v="2S"/>
    <n v="16515910"/>
    <s v="LÁZARO"/>
    <s v="RUIZ"/>
    <s v="VICENTE"/>
    <s v="LÁZARO RUIZ, VICENTE"/>
    <x v="1"/>
    <x v="0"/>
    <x v="0"/>
    <m/>
    <m/>
    <s v="vilazaro"/>
    <s v="vicente.lazaro@unirioja.es"/>
    <n v="3.1"/>
    <n v="3.1"/>
    <s v="A-0538"/>
    <s v="TITULAR"/>
    <s v="C01"/>
    <s v="TIEMPO COMPLETO"/>
    <s v="2011-01-01 00:00:00.0"/>
    <s v="null"/>
    <s v="PI100795"/>
    <s v="TITULAR DOCTOR"/>
    <s v="R115"/>
    <x v="2"/>
    <n v="740"/>
    <s v="PSICOLOGÍA SOCIAL"/>
  </r>
  <r>
    <x v="2"/>
    <n v="16521624"/>
    <x v="1"/>
    <n v="269"/>
    <s v="269G"/>
    <s v="GRUPO-A"/>
    <s v="Planificación, selección y evaluación de Recursos Humanos"/>
    <s v="GG"/>
    <s v="GRUPO GRANDE"/>
    <s v="269G"/>
    <s v="GRUPO GRANDE DE Planificación, selección y evaluación de recursos humanos"/>
    <s v="GRUPO-A"/>
    <s v="Grupo Grande de Planificación, selección y evaluación de recursos humanos"/>
    <s v="2S"/>
    <n v="16521624"/>
    <s v="ANGUIANO"/>
    <s v="BAÑOS"/>
    <s v="ALBERTO"/>
    <s v="ANGUIANO BAÑOS, ALBERTO"/>
    <x v="1"/>
    <x v="0"/>
    <x v="1"/>
    <m/>
    <m/>
    <s v="alanguia"/>
    <s v="alberto.anguiano@unirioja.es"/>
    <n v="3.1"/>
    <n v="3.1"/>
    <n v="532"/>
    <s v="LABORAL DOCENTE-ASOCIADO"/>
    <s v="P02"/>
    <s v="TIEMPO PARCIAL (2+2 HORAS)"/>
    <s v="2018-09-17 00:00:00.0"/>
    <s v="2019-09-14 00:00:00.0"/>
    <s v="PI101362"/>
    <s v="PROFESOR ASOCIADO"/>
    <s v="R104"/>
    <x v="0"/>
    <n v="650"/>
    <s v="ORGANIZACIÓN DE EMPRESAS"/>
  </r>
  <r>
    <x v="2"/>
    <n v="72823017"/>
    <x v="1"/>
    <n v="270"/>
    <s v="270G"/>
    <s v="GRUPO-A"/>
    <s v="Sociología del trabajo"/>
    <s v="GG"/>
    <s v="GRUPO GRANDE"/>
    <s v="270G"/>
    <s v="GRUPO GRANDE DE Sociología del trabajo"/>
    <s v="GRUPO-A"/>
    <s v="Grupo Grande de Sociología del trabajo"/>
    <s v="2S"/>
    <n v="72823017"/>
    <s v="BOGINO"/>
    <s v="LARRAMBEBERE"/>
    <s v="MARÍA VICTORIA"/>
    <s v="BOGINO LARRAMBEBERE, MARÍA VICTORIA"/>
    <x v="1"/>
    <x v="0"/>
    <x v="1"/>
    <m/>
    <m/>
    <s v="mabogino"/>
    <s v="maria-victoria.bogino@unirioja.es"/>
    <n v="1"/>
    <n v="1"/>
    <n v="536"/>
    <s v="PROFESOR INTERINO"/>
    <s v="P06"/>
    <s v="TIEMPO PARCIAL (6+6 HORAS)"/>
    <s v="2018-09-18 00:00:00.0"/>
    <s v="null"/>
    <s v="PI101392"/>
    <s v="PROFESOR CONTRATADO INTERINO"/>
    <s v="R114"/>
    <x v="3"/>
    <n v="775"/>
    <s v="SOCIOLOGÍA"/>
  </r>
  <r>
    <x v="2"/>
    <n v="16501828"/>
    <x v="1"/>
    <n v="270"/>
    <s v="270R"/>
    <s v="GRUPO-A1"/>
    <s v="Sociología del trabajo"/>
    <s v="GR"/>
    <s v="GRUPO REDUCIDO"/>
    <s v="270R"/>
    <s v="GRUPO REDUCIDO DE Sociología del trabajo"/>
    <s v="GRUPO-A1"/>
    <s v="Grupo Reducido de Sociología del trabajo"/>
    <s v="2S"/>
    <n v="16501828"/>
    <s v="GIRÓ"/>
    <s v="MIRANDA"/>
    <s v="JOAQUÍN"/>
    <s v="GIRÓ MIRANDA, JOAQUÍN"/>
    <x v="1"/>
    <x v="0"/>
    <x v="0"/>
    <m/>
    <m/>
    <s v="jogiro"/>
    <s v="joaquin.giro@unirioja.es"/>
    <n v="0.5"/>
    <n v="0.5"/>
    <n v="504"/>
    <s v="PROFESOR TITULAR UNIVERSIDAD"/>
    <s v="C01"/>
    <s v="TIEMPO COMPLETO"/>
    <s v="2015-09-15 00:00:00.0"/>
    <s v="null"/>
    <s v="DF100184"/>
    <s v="PROFESOR TITULAR UNIVERSIDAD"/>
    <s v="R114"/>
    <x v="3"/>
    <n v="775"/>
    <s v="SOCIOLOGÍA"/>
  </r>
  <r>
    <x v="2"/>
    <n v="16563058"/>
    <x v="1"/>
    <n v="271"/>
    <s v="271G"/>
    <s v="GRUPO-A"/>
    <s v="Trabajo fin de grado en Relaciones Laborales y Recursos Humanos"/>
    <s v="GG"/>
    <s v="GRUPO GRANDE"/>
    <s v="271G"/>
    <s v="TRABAJO FIN DE GRADO"/>
    <s v="GRUPO-A"/>
    <s v="TRABAJO FIN DE GRADO"/>
    <s v="I"/>
    <n v="16563058"/>
    <s v="PELEGRÍN"/>
    <s v="BORONDO"/>
    <s v="JORGE"/>
    <s v="PELEGRÍN BORONDO, JORGE"/>
    <x v="0"/>
    <x v="0"/>
    <x v="0"/>
    <m/>
    <m/>
    <s v="jopelegr"/>
    <s v="jorge.pelegrin@unirioja.es"/>
    <n v="0"/>
    <n v="0"/>
    <n v="534"/>
    <s v="CONTRATADO DOCTOR -TIPO 1"/>
    <s v="C01"/>
    <s v="TIEMPO COMPLETO"/>
    <s v="2015-04-23 00:00:00.0"/>
    <s v="null"/>
    <s v="LD100612"/>
    <s v="PROFESOR CONTRATADO DOCTOR- TIPO 1"/>
    <s v="R104"/>
    <x v="0"/>
    <n v="95"/>
    <s v="COMERCIALIZACIÓN E INVESTIGACIÓN DE MERCADOS"/>
  </r>
  <r>
    <x v="4"/>
    <n v="16532195"/>
    <x v="2"/>
    <n v="272"/>
    <s v="272G"/>
    <s v="GRUPO-A"/>
    <s v="Trastornos del desarrollo y dificultades de aprendizaje"/>
    <s v="GG"/>
    <s v="GRUPO GRANDE"/>
    <s v="272G"/>
    <s v="GRUPO GRANDE DE Trastornos del desarrollo y dificultades de aprendizaje"/>
    <s v="GRUPO-A"/>
    <s v="Grupo Grande de Trastornos del desarrollo y dificultades de aprendizaje"/>
    <s v="AN"/>
    <n v="16532195"/>
    <s v="PASCUAL"/>
    <s v="SUFRATE"/>
    <s v="MARÍA TERESA"/>
    <s v="PASCUAL SUFRATE, MARÍA TERESA"/>
    <x v="0"/>
    <x v="0"/>
    <x v="0"/>
    <m/>
    <m/>
    <s v="tpascual"/>
    <s v="teresa.pascual@unirioja.es"/>
    <n v="6.5"/>
    <n v="6.5"/>
    <n v="504"/>
    <s v="PROFESOR TITULAR UNIVERSIDAD"/>
    <s v="01A"/>
    <s v="TIEMPO COMPLETO AMPLIADO"/>
    <s v="2017-04-12 00:00:00.0"/>
    <s v="null"/>
    <s v="DF3607"/>
    <s v="PROFESOR TITULAR DE UNIVERSIDAD"/>
    <s v="R115"/>
    <x v="2"/>
    <n v="735"/>
    <s v="PSICOLOGÍA EVOLUTIVA Y DE LA EDUCACIÓN"/>
  </r>
  <r>
    <x v="4"/>
    <n v="7017598"/>
    <x v="2"/>
    <n v="273"/>
    <s v="273G"/>
    <s v="GRUPO-A"/>
    <s v="Educación inclusiva y respuesta a la diversidad: 0-6 años"/>
    <s v="GG"/>
    <s v="GRUPO GRANDE"/>
    <s v="273G"/>
    <s v="GG Educación inclusiva y respuesta a la diversidad de la educación infantil"/>
    <s v="GRUPO-A"/>
    <s v="GG Educación inclusiva y respuesta a la diversidad de la educación infantil"/>
    <s v="AN"/>
    <n v="7017598"/>
    <s v="ALONSO"/>
    <s v="RUIZ"/>
    <s v="ROSA ANA"/>
    <s v="ALONSO RUIZ, ROSA ANA"/>
    <x v="0"/>
    <x v="0"/>
    <x v="0"/>
    <m/>
    <m/>
    <s v="roalonr"/>
    <s v="rosa-ana.alonso@unirioja.es"/>
    <n v="3.5"/>
    <n v="3.5"/>
    <n v="536"/>
    <s v="PROFESOR INTERINO"/>
    <s v="C01"/>
    <s v="TIEMPO COMPLETO"/>
    <s v="2015-09-15 00:00:00.0"/>
    <s v="null"/>
    <s v="PI101053"/>
    <s v="PROFESOR CONTRATADO INTERINO"/>
    <s v="R115"/>
    <x v="2"/>
    <n v="215"/>
    <s v="DIDÁCTICA Y ORGANIZACIÓN ESCOLAR"/>
  </r>
  <r>
    <x v="4"/>
    <n v="72703170"/>
    <x v="2"/>
    <n v="273"/>
    <s v="273G"/>
    <s v="GRUPO-A"/>
    <s v="Educación inclusiva y respuesta a la diversidad: 0-6 años"/>
    <s v="GG"/>
    <s v="GRUPO GRANDE"/>
    <s v="273G"/>
    <s v="GG Educación inclusiva y respuesta a la diversidad de la educación infantil"/>
    <s v="GRUPO-A"/>
    <s v="GG Educación inclusiva y respuesta a la diversidad de la educación infantil"/>
    <s v="AN"/>
    <n v="72703170"/>
    <s v="CHOCARRO"/>
    <s v="DE LUIS"/>
    <s v="EDURNE"/>
    <s v="CHOCARRO DE LUIS, EDURNE"/>
    <x v="0"/>
    <x v="0"/>
    <x v="0"/>
    <m/>
    <m/>
    <s v="edchocar"/>
    <s v="edurne.chocarro@unirioja.es"/>
    <n v="3"/>
    <n v="3"/>
    <n v="534"/>
    <s v="CONTRATADO DOCTOR -TIPO 1"/>
    <s v="C01"/>
    <s v="TIEMPO COMPLETO"/>
    <s v="2018-11-30 00:00:00.0"/>
    <s v="null"/>
    <s v="LD100293"/>
    <s v="PROFESOR CONTRATADO DOCTOR -TIPO 1"/>
    <s v="R115"/>
    <x v="2"/>
    <n v="215"/>
    <s v="DIDÁCTICA Y ORGANIZACIÓN ESCOLAR"/>
  </r>
  <r>
    <x v="4"/>
    <n v="16568302"/>
    <x v="2"/>
    <n v="274"/>
    <s v="274G"/>
    <s v="GRUPO-A"/>
    <s v="Didáctica de las Ciencias Experimentales"/>
    <s v="GG"/>
    <s v="GRUPO GRANDE"/>
    <s v="274G"/>
    <s v="GG de Didáctica de las ciencias experimentales"/>
    <s v="GRUPO-A"/>
    <s v="GG de Didáctica de las ciencias experimentales"/>
    <s v="2S"/>
    <n v="16568302"/>
    <s v="ROBREDO"/>
    <s v="VALGAÑÓN"/>
    <s v="BEATRIZ"/>
    <s v="ROBREDO VALGAÑÓN, BEATRIZ"/>
    <x v="0"/>
    <x v="0"/>
    <x v="0"/>
    <m/>
    <m/>
    <s v="berobred"/>
    <s v="beatriz.robredo@unirioja.es"/>
    <n v="3"/>
    <n v="3"/>
    <n v="504"/>
    <s v="PROFESOR TITULAR UNIVERSIDAD"/>
    <s v="C01"/>
    <s v="TIEMPO COMPLETO"/>
    <s v="2018-09-17 00:00:00.0"/>
    <s v="null"/>
    <s v="DF386"/>
    <s v="PROFESOR TITULAR DE UNIVERSIDAD"/>
    <s v="R101"/>
    <x v="4"/>
    <n v="205"/>
    <s v="DIDÁCTICA DE LAS CIENCIAS EXPERIMENTALES"/>
  </r>
  <r>
    <x v="4"/>
    <n v="72780033"/>
    <x v="2"/>
    <n v="274"/>
    <s v="274G"/>
    <s v="GRUPO-A"/>
    <s v="Didáctica de las Ciencias Experimentales"/>
    <s v="GG"/>
    <s v="GRUPO GRANDE"/>
    <s v="274G"/>
    <s v="GG de Didáctica de las ciencias experimentales"/>
    <s v="GRUPO-A"/>
    <s v="GG de Didáctica de las ciencias experimentales"/>
    <s v="2S"/>
    <n v="72780033"/>
    <s v="HERNÁNDEZ"/>
    <s v="ÁLAMOS"/>
    <s v="MARÍA DEL MAR"/>
    <s v="HERNÁNDEZ ÁLAMOS, MARÍA DEL MAR"/>
    <x v="1"/>
    <x v="0"/>
    <x v="0"/>
    <m/>
    <m/>
    <s v="maherna"/>
    <s v="mara.hernandez@unirioja.es"/>
    <n v="0"/>
    <n v="0"/>
    <n v="504"/>
    <s v="PROFESOR TITULAR UNIVERSIDAD"/>
    <s v="C01"/>
    <s v="TIEMPO COMPLETO"/>
    <s v="2011-09-01 00:00:00.0"/>
    <s v="null"/>
    <s v="DF100292"/>
    <s v="PROFESOR TITULAR DE UNIVERSIDAD"/>
    <s v="R101"/>
    <x v="4"/>
    <n v="205"/>
    <s v="DIDÁCTICA DE LAS CIENCIAS EXPERIMENTALES"/>
  </r>
  <r>
    <x v="4"/>
    <n v="16268560"/>
    <x v="2"/>
    <n v="276"/>
    <s v="276G"/>
    <s v="GRUPO-A"/>
    <s v="Expresión plástica y su didáctica en educación infantil"/>
    <s v="GG"/>
    <s v="GRUPO GRANDE"/>
    <s v="276G"/>
    <s v="GG de Expresión plástica y su didáctica en educación infantil"/>
    <s v="GRUPO-A"/>
    <s v="GG de Expresión plástica y su didáctica en educación infantil"/>
    <s v="2S"/>
    <n v="16268560"/>
    <s v="TEJADA"/>
    <s v="SÁNCHEZ"/>
    <s v="Mª SORAYA"/>
    <s v="TEJADA SÁNCHEZ, Mª SORAYA"/>
    <x v="0"/>
    <x v="0"/>
    <x v="1"/>
    <m/>
    <m/>
    <s v="matejas"/>
    <s v="soraya.tejada@unirioja.es"/>
    <n v="4"/>
    <n v="4"/>
    <n v="536"/>
    <s v="PROFESOR INTERINO"/>
    <s v="C01"/>
    <s v="TIEMPO COMPLETO"/>
    <s v="2013-09-16 00:00:00.0"/>
    <s v="null"/>
    <s v="PI100929"/>
    <s v="PROFESOR CONTRATADO INTERINO"/>
    <s v="R115"/>
    <x v="2"/>
    <n v="193"/>
    <s v="DIDÁCTICA DE LA EXPRESIÓN PLÁSTICA"/>
  </r>
  <r>
    <x v="4"/>
    <n v="16574106"/>
    <x v="2"/>
    <n v="276"/>
    <s v="276R"/>
    <s v="GRUPO-A1"/>
    <s v="Expresión plástica y su didáctica en educación infantil"/>
    <s v="GR"/>
    <s v="GRUPO REDUCIDO"/>
    <s v="276R"/>
    <s v="GR de Expresión plástica y su didáctica en educación infantil"/>
    <s v="GRUPO-A1"/>
    <s v="GR de Expresión plástica y su didáctica en educación infantil"/>
    <s v="2S"/>
    <n v="16574106"/>
    <s v="BOBADILLA"/>
    <s v="RUIZ"/>
    <s v="M.ª CONCEPCIÓN"/>
    <s v="BOBADILLA RUIZ, M.ª CONCEPCIÓN"/>
    <x v="1"/>
    <x v="0"/>
    <x v="1"/>
    <m/>
    <m/>
    <s v="mcbobadi"/>
    <s v="m-concepcion.bobadilla@unirioja.es"/>
    <n v="2"/>
    <n v="2"/>
    <n v="532"/>
    <s v="LABORAL DOCENTE-ASOCIADO"/>
    <s v="P06"/>
    <s v="TIEMPO PARCIAL (6+6 HORAS)"/>
    <s v="2017-09-15 00:00:00.0"/>
    <s v="2019-09-14 00:00:00.0"/>
    <s v="PI101289"/>
    <s v="PROFESOR ASOCIADO"/>
    <s v="R115"/>
    <x v="2"/>
    <n v="185"/>
    <s v="DIBUJO"/>
  </r>
  <r>
    <x v="4"/>
    <n v="12745547"/>
    <x v="2"/>
    <n v="277"/>
    <s v="277G"/>
    <s v="GRUPO-A"/>
    <s v="Formación musical y su didáctica en educación infantil"/>
    <s v="GG"/>
    <s v="GRUPO GRANDE"/>
    <s v="277G"/>
    <s v="GG de Formación musical y su didáctica en educación infantil"/>
    <s v="GRUPO-A"/>
    <s v="GG de Formación musical y su didáctica en educación infantil"/>
    <s v="1S"/>
    <n v="12745547"/>
    <s v="CAMACHO"/>
    <s v="SÁNCHEZ"/>
    <s v="MARÍA DEL PILAR"/>
    <s v="CAMACHO SÁNCHEZ, MARÍA DEL PILAR"/>
    <x v="1"/>
    <x v="0"/>
    <x v="0"/>
    <m/>
    <m/>
    <s v="picamach"/>
    <s v="pilar.camacho@unirioja.es"/>
    <n v="4"/>
    <n v="4"/>
    <n v="504"/>
    <s v="PROFESOR TITULAR UNIVERSIDAD"/>
    <s v="01A"/>
    <s v="TIEMPO COMPLETO AMPLIADO"/>
    <s v="2012-09-01 00:00:00.0"/>
    <s v="null"/>
    <s v="DF100099"/>
    <s v="PROFESORES TITULARES DE UNIVERSIDAD"/>
    <s v="R115"/>
    <x v="2"/>
    <n v="189"/>
    <s v="DIDÁCTICA DE LA EXPRESIÓN MUSICAL"/>
  </r>
  <r>
    <x v="4"/>
    <n v="16581906"/>
    <x v="2"/>
    <n v="278"/>
    <s v="278G"/>
    <s v="GRUPO-A"/>
    <s v="Didáctica de las lenguas castellana y extranjeras"/>
    <s v="GG"/>
    <s v="GRUPO GRANDE"/>
    <s v="278G"/>
    <s v="GG de Didáctica de las lenguas castellana y extranjeras"/>
    <s v="GRUPO-A"/>
    <s v="GG de Didáctica de las lenguas castellana y extranjeras"/>
    <s v="1S"/>
    <n v="16581906"/>
    <s v="SAMPEDRO"/>
    <s v="PASCUAL"/>
    <s v="SIMÓN"/>
    <s v="SAMPEDRO PASCUAL, SIMÓN"/>
    <x v="0"/>
    <x v="0"/>
    <x v="0"/>
    <m/>
    <m/>
    <s v="sisamped"/>
    <s v="simon.sampedro@unirioja.es"/>
    <n v="2"/>
    <n v="2"/>
    <n v="536"/>
    <s v="PROFESOR INTERINO"/>
    <s v="C01"/>
    <s v="TIEMPO COMPLETO"/>
    <s v="2018-09-17 00:00:00.0"/>
    <s v="null"/>
    <s v="PI101363"/>
    <s v="PROFESOR CONTRATADO INTERINO TC"/>
    <s v="R106"/>
    <x v="5"/>
    <n v="195"/>
    <s v="DIDÁCTICA DE LA LENGUA Y LA LITERATURA"/>
  </r>
  <r>
    <x v="4"/>
    <n v="32877122"/>
    <x v="2"/>
    <n v="278"/>
    <s v="278G"/>
    <s v="GRUPO-A"/>
    <s v="Didáctica de las lenguas castellana y extranjeras"/>
    <s v="GG"/>
    <s v="GRUPO GRANDE"/>
    <s v="278G"/>
    <s v="GG de Didáctica de las lenguas castellana y extranjeras"/>
    <s v="GRUPO-A"/>
    <s v="GG de Didáctica de las lenguas castellana y extranjeras"/>
    <s v="1S"/>
    <n v="32877122"/>
    <s v="CANGA"/>
    <s v="ALONSO"/>
    <s v="ANDRÉS"/>
    <s v="CANGA ALONSO, ANDRÉS"/>
    <x v="0"/>
    <x v="0"/>
    <x v="0"/>
    <m/>
    <m/>
    <s v="ancanga"/>
    <s v="andres.canga@unirioja.es"/>
    <n v="2"/>
    <n v="2"/>
    <n v="504"/>
    <s v="PROFESOR TITULAR UNIVERSIDAD"/>
    <s v="C01"/>
    <s v="TIEMPO COMPLETO"/>
    <s v="2009-09-29 00:00:00.0"/>
    <s v="null"/>
    <s v="DF100243"/>
    <s v="PROFESOR TITULAR DE UNIVERSIDAD"/>
    <s v="R107"/>
    <x v="6"/>
    <n v="345"/>
    <s v="FILOLOGÍA INGLESA"/>
  </r>
  <r>
    <x v="4"/>
    <n v="44445308"/>
    <x v="2"/>
    <n v="278"/>
    <s v="278G"/>
    <s v="GRUPO-A"/>
    <s v="Didáctica de las lenguas castellana y extranjeras"/>
    <s v="GG"/>
    <s v="GRUPO GRANDE"/>
    <s v="278G"/>
    <s v="GG de Didáctica de las lenguas castellana y extranjeras"/>
    <s v="GRUPO-A"/>
    <s v="GG de Didáctica de las lenguas castellana y extranjeras"/>
    <s v="1S"/>
    <n v="44445308"/>
    <s v="VILA"/>
    <s v="CARNEIRO"/>
    <s v="ZAIDA"/>
    <s v="VILA CARNEIRO, ZAIDA"/>
    <x v="0"/>
    <x v="0"/>
    <x v="1"/>
    <m/>
    <m/>
    <s v="zavila"/>
    <s v="zaida.vila@unirioja.es"/>
    <n v="0"/>
    <n v="0"/>
    <n v="536"/>
    <s v="PROFESOR INTERINO"/>
    <s v="C01"/>
    <s v="TIEMPO COMPLETO"/>
    <s v="2013-09-16 00:00:00.0"/>
    <s v="2019-01-28 00:00:00.0"/>
    <s v="PI100911"/>
    <s v="PROFESOR CONTRATADO INTERINO"/>
    <s v="R106"/>
    <x v="5"/>
    <n v="195"/>
    <s v="DIDÁCTICA DE LA LENGUA Y LA LITERATURA"/>
  </r>
  <r>
    <x v="4"/>
    <n v="16633495"/>
    <x v="2"/>
    <n v="280"/>
    <s v="280G"/>
    <s v="GRUPO-A"/>
    <s v="Lengua castellana en atención temprana"/>
    <s v="GG"/>
    <s v="GRUPO GRANDE"/>
    <s v="280G"/>
    <s v="GRUPO GRANDE DE Lengua castellana en atención temprana"/>
    <s v="GRUPO-A"/>
    <s v="Grupo Grande de Lengua castellana en atención temprana"/>
    <s v="1S"/>
    <n v="16633495"/>
    <s v="SERRANO"/>
    <s v="ROMERO"/>
    <s v="TAMARA"/>
    <s v="SERRANO ROMERO, TAMARA"/>
    <x v="1"/>
    <x v="0"/>
    <x v="1"/>
    <m/>
    <m/>
    <s v="taserran"/>
    <s v="tamara.serrano@unirioja.es"/>
    <n v="3"/>
    <n v="3"/>
    <n v="536"/>
    <s v="PROFESOR INTERINO"/>
    <s v="P06"/>
    <s v="TIEMPO PARCIAL (6+6 HORAS)"/>
    <s v="2018-09-24 00:00:00.0"/>
    <s v="2019-09-14 00:00:00.0"/>
    <s v="PI101422"/>
    <s v="PROFESOR CONTRATADO INTERINO"/>
    <s v="R106"/>
    <x v="5"/>
    <n v="195"/>
    <s v="DIDÁCTICA DE LA LENGUA Y LA LITERATURA"/>
  </r>
  <r>
    <x v="4"/>
    <n v="50842132"/>
    <x v="2"/>
    <n v="280"/>
    <s v="280G"/>
    <s v="GRUPO-A"/>
    <s v="Lengua castellana en atención temprana"/>
    <s v="GG"/>
    <s v="GRUPO GRANDE"/>
    <s v="280G"/>
    <s v="GRUPO GRANDE DE Lengua castellana en atención temprana"/>
    <s v="GRUPO-A"/>
    <s v="Grupo Grande de Lengua castellana en atención temprana"/>
    <s v="1S"/>
    <n v="50842132"/>
    <s v="GAVELA"/>
    <s v="GARCÍA"/>
    <s v="DELIA DEL PILAR"/>
    <s v="GAVELA GARCÍA, DELIA DEL PILAR"/>
    <x v="0"/>
    <x v="0"/>
    <x v="0"/>
    <m/>
    <m/>
    <s v="degavela"/>
    <s v="delia.gavela@unirioja.es"/>
    <n v="0"/>
    <n v="0"/>
    <n v="504"/>
    <s v="PROFESOR TITULAR UNIVERSIDAD"/>
    <s v="C01"/>
    <s v="TIEMPO COMPLETO"/>
    <s v="2017-09-15 00:00:00.0"/>
    <s v="null"/>
    <s v="DF100302"/>
    <s v="PROFESOR TITULAR DE UNIVERSIDAD"/>
    <s v="R106"/>
    <x v="5"/>
    <n v="195"/>
    <s v="DIDÁCTICA DE LA LENGUA Y LA LITERATURA"/>
  </r>
  <r>
    <x v="4"/>
    <n v="25147795"/>
    <x v="2"/>
    <n v="281"/>
    <s v="281G"/>
    <s v="GRUPO-A"/>
    <s v="Intervención motriz en educación infantil"/>
    <s v="GG"/>
    <s v="GRUPO GRANDE"/>
    <s v="281G"/>
    <s v="GRUPO GRANDE DE Intervención motriz en educación infantil"/>
    <s v="GRUPO-A"/>
    <s v="Grupo Grande de Intervención motriz en educación infantil"/>
    <s v="1S"/>
    <n v="25147795"/>
    <s v="GARGALLO"/>
    <s v="IBORT"/>
    <s v="MARÍA ESTHER"/>
    <s v="GARGALLO IBORT, MARÍA ESTHER"/>
    <x v="0"/>
    <x v="0"/>
    <x v="0"/>
    <m/>
    <m/>
    <s v="megarga"/>
    <s v="esther.gargallo@unirioja.es"/>
    <n v="3"/>
    <n v="3"/>
    <s v="A-0506"/>
    <s v="PROFESOR TITULAR DE ESCUELA UNIVERSITARI"/>
    <s v="01A"/>
    <s v="TIEMPO COMPLETO AMPLIADO"/>
    <s v="2012-09-01 00:00:00.0"/>
    <s v="null"/>
    <s v="DF100010"/>
    <s v="TITULAR DE ESCUELA UNIVERSITARIA"/>
    <s v="R115"/>
    <x v="2"/>
    <n v="187"/>
    <s v="DIDÁCTICA DE LA EXPRESIÓN CORPORAL"/>
  </r>
  <r>
    <x v="4"/>
    <n v="16582446"/>
    <x v="2"/>
    <n v="282"/>
    <s v="282G"/>
    <s v="GRUPO-A"/>
    <s v="Intervención educativa especial"/>
    <s v="GG"/>
    <s v="GRUPO GRANDE"/>
    <s v="282G"/>
    <s v="GG de Intervención educativa especial"/>
    <s v="GRUPO-A"/>
    <s v="GG de Intervención educativa especial"/>
    <s v="1S"/>
    <n v="16582446"/>
    <s v="SÁENZ DE JUBERA"/>
    <s v="OCÓN"/>
    <s v="Mª. MAGDALENA"/>
    <s v="SÁENZ DE JUBERA OCÓN, Mª. MAGDALENA"/>
    <x v="0"/>
    <x v="0"/>
    <x v="0"/>
    <m/>
    <m/>
    <s v="mmsaenzd"/>
    <s v="m-magdalena.saenz-de-jubera@unirioja.es"/>
    <n v="0"/>
    <n v="0"/>
    <n v="536"/>
    <s v="PROFESOR INTERINO"/>
    <s v="C01"/>
    <s v="TIEMPO COMPLETO"/>
    <s v="2013-09-16 00:00:00.0"/>
    <s v="null"/>
    <s v="PI100931"/>
    <s v="PROFESOR CONTRATADO INTERINO"/>
    <s v="R115"/>
    <x v="2"/>
    <n v="215"/>
    <s v="DIDÁCTICA Y ORGANIZACIÓN ESCOLAR"/>
  </r>
  <r>
    <x v="4"/>
    <n v="16611235"/>
    <x v="2"/>
    <n v="282"/>
    <s v="282G"/>
    <s v="GRUPO-A"/>
    <s v="Intervención educativa especial"/>
    <s v="GG"/>
    <s v="GRUPO GRANDE"/>
    <s v="282G"/>
    <s v="GG de Intervención educativa especial"/>
    <s v="GRUPO-A"/>
    <s v="GG de Intervención educativa especial"/>
    <s v="1S"/>
    <n v="16611235"/>
    <s v="FERNÁNDEZ"/>
    <s v="PASTOR"/>
    <s v="SERGIO"/>
    <s v="FERNÁNDEZ PASTOR, SERGIO"/>
    <x v="1"/>
    <x v="0"/>
    <x v="1"/>
    <m/>
    <m/>
    <s v="sefernp"/>
    <s v="sergio.fernandezp@unirioja.es"/>
    <n v="3"/>
    <n v="3"/>
    <n v="532"/>
    <s v="LABORAL DOCENTE-ASOCIADO"/>
    <s v="P06"/>
    <s v="TIEMPO PARCIAL (6+6 HORAS)"/>
    <s v="2017-09-15 00:00:00.0"/>
    <s v="2019-09-14 00:00:00.0"/>
    <s v="PI101293"/>
    <s v="PROFESOR ASOCIADO"/>
    <s v="R115"/>
    <x v="2"/>
    <n v="215"/>
    <s v="DIDÁCTICA Y ORGANIZACIÓN ESCOLAR"/>
  </r>
  <r>
    <x v="4"/>
    <n v="29032967"/>
    <x v="2"/>
    <n v="282"/>
    <s v="282R"/>
    <s v="GRUPO-A1"/>
    <s v="Intervención educativa especial"/>
    <s v="GR"/>
    <s v="GRUPO REDUCIDO"/>
    <s v="282R"/>
    <s v="GR de Intervención educativa especial"/>
    <s v="GRUPO-A1"/>
    <s v="GR de Intervención educativa especial"/>
    <s v="1S"/>
    <n v="29032967"/>
    <s v="SUBERVIOLA"/>
    <s v="OVEJAS"/>
    <s v="IRATXE"/>
    <s v="SUBERVIOLA OVEJAS, IRATXE"/>
    <x v="0"/>
    <x v="0"/>
    <x v="1"/>
    <m/>
    <m/>
    <s v="irsuberv"/>
    <s v="iratxe.suberviola@unirioja.es"/>
    <n v="1.5"/>
    <n v="1.5"/>
    <n v="532"/>
    <s v="LABORAL DOCENTE-ASOCIADO"/>
    <s v="P06"/>
    <s v="TIEMPO PARCIAL (6+6 HORAS)"/>
    <s v="2016-09-15 00:00:00.0"/>
    <s v="2019-09-14 00:00:00.0"/>
    <s v="PI101133"/>
    <s v="PROFESOR ASOCIADO"/>
    <s v="R115"/>
    <x v="2"/>
    <n v="215"/>
    <s v="DIDÁCTICA Y ORGANIZACIÓN ESCOLAR"/>
  </r>
  <r>
    <x v="4"/>
    <n v="16531888"/>
    <x v="2"/>
    <n v="283"/>
    <s v="283G"/>
    <s v="GRUPO-A"/>
    <s v="Instrumentos de detección del riesgo y secuelas en el desarrollo psicológico"/>
    <s v="GG"/>
    <s v="GRUPO GRANDE"/>
    <s v="283G"/>
    <s v="GG de Instrumentos de detección del riesgo y secuelas en el desarrollo psic"/>
    <s v="GRUPO-A"/>
    <s v="GG de Instrumentos de detección del riesgo y secuelas en el desarrollo psic"/>
    <s v="1S"/>
    <n v="16531888"/>
    <s v="VIANA"/>
    <s v="SÁENZ"/>
    <s v="LOURDES"/>
    <s v="VIANA SÁENZ, LOURDES"/>
    <x v="0"/>
    <x v="0"/>
    <x v="1"/>
    <m/>
    <m/>
    <s v="loviana"/>
    <s v="lourdes.viana@unirioja.es"/>
    <n v="3"/>
    <n v="3"/>
    <n v="536"/>
    <s v="PROFESOR INTERINO"/>
    <s v="C01"/>
    <s v="TIEMPO COMPLETO"/>
    <s v="2018-09-17 00:00:00.0"/>
    <s v="null"/>
    <s v="PI101398"/>
    <s v="PROFESOR CONTRATADO INTERINO"/>
    <s v="R115"/>
    <x v="2"/>
    <n v="735"/>
    <s v="PSICOLOGÍA EVOLUTIVA Y DE LA EDUCACIÓN"/>
  </r>
  <r>
    <x v="4"/>
    <n v="42819023"/>
    <x v="2"/>
    <n v="283"/>
    <s v="283G"/>
    <s v="GRUPO-A"/>
    <s v="Instrumentos de detección del riesgo y secuelas en el desarrollo psicológico"/>
    <s v="GG"/>
    <s v="GRUPO GRANDE"/>
    <s v="283G"/>
    <s v="GG de Instrumentos de detección del riesgo y secuelas en el desarrollo psic"/>
    <s v="GRUPO-A"/>
    <s v="GG de Instrumentos de detección del riesgo y secuelas en el desarrollo psic"/>
    <s v="1S"/>
    <n v="42819023"/>
    <s v="URRACA"/>
    <s v="MARTÍNEZ"/>
    <s v="MARÍA LUZ"/>
    <s v="URRACA MARTÍNEZ, MARÍA LUZ"/>
    <x v="0"/>
    <x v="0"/>
    <x v="0"/>
    <m/>
    <m/>
    <s v="maurraca"/>
    <s v="maria-luz.urraca@unirioja.es"/>
    <n v="0"/>
    <n v="0"/>
    <n v="536"/>
    <s v="PROFESOR INTERINO"/>
    <s v="C01"/>
    <s v="TIEMPO COMPLETO"/>
    <s v="2012-09-01 00:00:00.0"/>
    <s v="null"/>
    <s v="PI100843"/>
    <s v="PROFESOR CONTRATADO INTERINO"/>
    <s v="R115"/>
    <x v="2"/>
    <n v="735"/>
    <s v="PSICOLOGÍA EVOLUTIVA Y DE LA EDUCACIÓN"/>
  </r>
  <r>
    <x v="4"/>
    <n v="31618249"/>
    <x v="2"/>
    <n v="284"/>
    <s v="284G"/>
    <s v="GRUPO-A"/>
    <s v="Educación ambiental"/>
    <s v="GG"/>
    <s v="GRUPO GRANDE"/>
    <s v="284G"/>
    <s v="GG de Educación ambiental"/>
    <s v="GRUPO-A"/>
    <s v="GG de Educación ambiental"/>
    <s v="1S"/>
    <n v="31618249"/>
    <s v="ANDRADES"/>
    <s v="RODRÍGUEZ"/>
    <s v="MARÍA SOLEDAD"/>
    <s v="ANDRADES RODRÍGUEZ, MARÍA SOLEDAD"/>
    <x v="0"/>
    <x v="0"/>
    <x v="0"/>
    <m/>
    <m/>
    <s v="mandrade"/>
    <s v="marisol.andrades@unirioja.es"/>
    <n v="3"/>
    <n v="3"/>
    <n v="504"/>
    <s v="PROFESOR TITULAR UNIVERSIDAD"/>
    <s v="01R"/>
    <s v="TIEMPO COMPLETO REDUCIDO"/>
    <s v="2018-09-17 00:00:00.0"/>
    <s v="null"/>
    <s v="DF3164"/>
    <s v="TITULAR DE ESCUELAS UNIVERSITARIAS"/>
    <s v="R101"/>
    <x v="4"/>
    <n v="705"/>
    <s v="PRODUCCIÓN VEGETAL"/>
  </r>
  <r>
    <x v="4"/>
    <n v="16527579"/>
    <x v="2"/>
    <n v="285"/>
    <s v="285G"/>
    <s v="GRUPO-A"/>
    <s v="Aprendizaje de las ciencias sociales"/>
    <s v="GG"/>
    <s v="GRUPO GRANDE"/>
    <s v="285G"/>
    <s v="GG de Aprendizaje de las ciencias sociales"/>
    <s v="GRUPO-A"/>
    <s v="GG de Aprendizaje de las ciencias sociales"/>
    <s v="1S"/>
    <n v="16527579"/>
    <s v="GIL-DÍEZ"/>
    <s v="USANDIZAGA"/>
    <s v="IGNACIO"/>
    <s v="GIL-DÍEZ USANDIZAGA, IGNACIO"/>
    <x v="0"/>
    <x v="0"/>
    <x v="0"/>
    <m/>
    <m/>
    <s v="iggildie"/>
    <s v="ignacio.gil-diez@unirioja.es"/>
    <n v="0"/>
    <n v="0"/>
    <n v="504"/>
    <s v="PROFESOR TITULAR UNIVERSIDAD"/>
    <s v="C01"/>
    <s v="TIEMPO COMPLETO"/>
    <s v="2016-11-12 00:00:00.0"/>
    <s v="null"/>
    <s v="DF100293"/>
    <s v="PROFESOR TITULAR DE UNIVERSIDAD"/>
    <s v="R115"/>
    <x v="2"/>
    <n v="210"/>
    <s v="DIDÁCTICA DE LAS CIENCIAS SOCIALES"/>
  </r>
  <r>
    <x v="4"/>
    <n v="16582369"/>
    <x v="2"/>
    <n v="285"/>
    <s v="285G"/>
    <s v="GRUPO-A"/>
    <s v="Aprendizaje de las ciencias sociales"/>
    <s v="GG"/>
    <s v="GRUPO GRANDE"/>
    <s v="285G"/>
    <s v="GG de Aprendizaje de las ciencias sociales"/>
    <s v="GRUPO-A"/>
    <s v="GG de Aprendizaje de las ciencias sociales"/>
    <s v="1S"/>
    <n v="16582369"/>
    <s v="TÉLLEZ"/>
    <s v="ALARCIA"/>
    <s v="DIEGO"/>
    <s v="TÉLLEZ ALARCIA, DIEGO"/>
    <x v="0"/>
    <x v="0"/>
    <x v="0"/>
    <m/>
    <m/>
    <s v="dietellalar"/>
    <s v="diego.tellez@unirioja.es"/>
    <n v="3"/>
    <n v="3"/>
    <n v="534"/>
    <s v="CONTRATADO DOCTOR -TIPO 1"/>
    <s v="C01"/>
    <s v="TIEMPO COMPLETO"/>
    <s v="2018-11-30 00:00:00.0"/>
    <s v="null"/>
    <s v="PI101428"/>
    <s v="PROFESOR CONTRATADO DOCTOR"/>
    <s v="R115"/>
    <x v="2"/>
    <n v="210"/>
    <s v="DIDÁCTICA DE LAS CIENCIAS SOCIALES"/>
  </r>
  <r>
    <x v="4"/>
    <n v="42057900"/>
    <x v="2"/>
    <n v="286"/>
    <s v="286G"/>
    <s v="GRUPO-A"/>
    <s v="Estadística aplicada a las ciencias de la educación"/>
    <s v="GG"/>
    <s v="GRUPO GRANDE"/>
    <s v="286G"/>
    <s v="GRUPO GRANDE DE Estadística aplicada a las ciencias de la educación"/>
    <s v="GRUPO-A"/>
    <s v="Grupo Grande de Estadística aplicada a las ciencias de la educación"/>
    <s v="1S"/>
    <n v="42057900"/>
    <s v="HERNÁNDEZ"/>
    <s v="MARTÍN"/>
    <s v="ZENAIDA"/>
    <s v="HERNÁNDEZ MARTÍN, ZENAIDA"/>
    <x v="1"/>
    <x v="0"/>
    <x v="1"/>
    <m/>
    <m/>
    <s v="zehernan"/>
    <s v="zenaida.hernandez@unirioja.es"/>
    <n v="3"/>
    <n v="3"/>
    <n v="506"/>
    <s v="PROFESOR TITULAR DE ESCUELA UNIVERSITARI"/>
    <s v="01A"/>
    <s v="TIEMPO COMPLETO AMPLIADO"/>
    <s v="2012-09-01 00:00:00.0"/>
    <s v="null"/>
    <s v="DF32193"/>
    <s v="TITULAR DE ESCUELAS UNIVERSITARIAS"/>
    <s v="R111"/>
    <x v="7"/>
    <n v="265"/>
    <s v="ESTADÍSTICA E INVESTIGACIÓN OPERATIVA"/>
  </r>
  <r>
    <x v="4"/>
    <n v="16556358"/>
    <x v="2"/>
    <n v="287"/>
    <s v="287G"/>
    <s v="GRUPO-A"/>
    <s v="Lengua castellana y lecto-escritura para maestros en educación infantil"/>
    <s v="GG"/>
    <s v="GRUPO GRANDE"/>
    <s v="287G"/>
    <s v="GG de Lengua castellana y lecto-escritura para maestros en educación infant"/>
    <s v="GRUPO-A"/>
    <s v="GG de Lengua castellana y lecto-escritura para maestros en educación infant"/>
    <s v="1S"/>
    <n v="16556358"/>
    <s v="SILVESTRE"/>
    <s v="SALAS"/>
    <s v="MARÍA DEL SOL"/>
    <s v="SILVESTRE SALAS, MARÍA DEL SOL"/>
    <x v="1"/>
    <x v="0"/>
    <x v="0"/>
    <m/>
    <m/>
    <s v="masilves"/>
    <s v="marysol.silvestre@unirioja.es"/>
    <n v="3"/>
    <n v="3"/>
    <n v="536"/>
    <s v="PROFESOR INTERINO"/>
    <s v="C01"/>
    <s v="TIEMPO COMPLETO"/>
    <s v="2013-09-16 00:00:00.0"/>
    <s v="null"/>
    <s v="PI100910"/>
    <s v="PROFESOR CONTRATADO INTERINO"/>
    <s v="R106"/>
    <x v="5"/>
    <n v="195"/>
    <s v="DIDÁCTICA DE LA LENGUA Y LA LITERATURA"/>
  </r>
  <r>
    <x v="4"/>
    <n v="16514966"/>
    <x v="2"/>
    <n v="290"/>
    <s v="290G"/>
    <s v="GRUPO-A"/>
    <s v="Lenguaje corporal y juego motor en educación infantil"/>
    <s v="GG"/>
    <s v="GRUPO GRANDE"/>
    <s v="290G"/>
    <s v="GRUPO GRANDE DE Lenguaje corporal y juego motor en educación infantil"/>
    <s v="GRUPO-A"/>
    <s v="Grupo Grande de Lenguaje corporal y juego motor en educación infantil"/>
    <s v="1S"/>
    <n v="16514966"/>
    <s v="PONCE DE LEÓN"/>
    <s v="ELIZONDO"/>
    <s v="ANA MARÍA"/>
    <s v="PONCE DE LEÓN ELIZONDO, ANA MARÍA"/>
    <x v="0"/>
    <x v="0"/>
    <x v="0"/>
    <m/>
    <m/>
    <s v="anaponel"/>
    <s v="ana.ponce@unirioja.es"/>
    <n v="2"/>
    <n v="2"/>
    <n v="500"/>
    <s v="CATEDRATICO DE UNIVERSIDAD"/>
    <s v="C01"/>
    <s v="TIEMPO COMPLETO"/>
    <s v="2016-04-15 00:00:00.0"/>
    <s v="null"/>
    <s v="DF100330"/>
    <s v="CATEDRÁTICO DE UNIVERSIDAD"/>
    <s v="R115"/>
    <x v="2"/>
    <n v="187"/>
    <s v="DIDÁCTICA DE LA EXPRESIÓN CORPORAL"/>
  </r>
  <r>
    <x v="4"/>
    <n v="16582228"/>
    <x v="2"/>
    <n v="290"/>
    <s v="290G"/>
    <s v="GRUPO-A"/>
    <s v="Lenguaje corporal y juego motor en educación infantil"/>
    <s v="GG"/>
    <s v="GRUPO GRANDE"/>
    <s v="290G"/>
    <s v="GRUPO GRANDE DE Lenguaje corporal y juego motor en educación infantil"/>
    <s v="GRUPO-A"/>
    <s v="Grupo Grande de Lenguaje corporal y juego motor en educación infantil"/>
    <s v="1S"/>
    <n v="16582228"/>
    <s v="SANZ"/>
    <s v="ARAZURI"/>
    <s v="EVA"/>
    <s v="SANZ ARAZURI, EVA"/>
    <x v="0"/>
    <x v="0"/>
    <x v="0"/>
    <m/>
    <m/>
    <s v="evsanz"/>
    <s v="eva.sanz@unirioja.es"/>
    <n v="1"/>
    <n v="1"/>
    <n v="504"/>
    <s v="PROFESOR TITULAR UNIVERSIDAD"/>
    <s v="C01"/>
    <s v="TIEMPO COMPLETO"/>
    <s v="2017-12-22 00:00:00.0"/>
    <s v="null"/>
    <s v="DF31343"/>
    <s v="PROFESOR TITULAR DE UNIVERSIDAD"/>
    <s v="R115"/>
    <x v="2"/>
    <n v="187"/>
    <s v="DIDÁCTICA DE LA EXPRESIÓN CORPORAL"/>
  </r>
  <r>
    <x v="4"/>
    <n v="2531198"/>
    <x v="2"/>
    <n v="291"/>
    <s v="291G"/>
    <s v="GRUPO-A"/>
    <s v="Trabajo fin de grado en Educación Infantil"/>
    <s v="GG"/>
    <s v="GRUPO GRANDE"/>
    <s v="291G"/>
    <s v="TRABAJO FIN DE GRADO"/>
    <s v="GRUPO-A"/>
    <s v="TRABAJO FIN DE GRADO"/>
    <s v="I"/>
    <n v="2531198"/>
    <s v="DE VICENTE"/>
    <s v="CLEMENTE"/>
    <s v="MARÍA PALOMA"/>
    <s v="DE VICENTE CLEMENTE, MARÍA PALOMA"/>
    <x v="1"/>
    <x v="0"/>
    <x v="1"/>
    <m/>
    <m/>
    <s v="madevice"/>
    <s v="paloma.devicente@unirioja.es"/>
    <n v="1.2"/>
    <n v="1.2"/>
    <n v="532"/>
    <s v="LABORAL DOCENTE-ASOCIADO"/>
    <s v="P06"/>
    <s v="TIEMPO PARCIAL (6+6 HORAS)"/>
    <s v="2018-09-27 00:00:00.0"/>
    <s v="2019-09-14 00:00:00.0"/>
    <s v="PI101431"/>
    <s v="PROFESOR ASOCIADO"/>
    <s v="R115"/>
    <x v="2"/>
    <n v="735"/>
    <s v="PSICOLOGÍA EVOLUTIVA Y DE LA EDUCACIÓN"/>
  </r>
  <r>
    <x v="4"/>
    <n v="15849077"/>
    <x v="2"/>
    <n v="291"/>
    <s v="291G"/>
    <s v="GRUPO-A"/>
    <s v="Trabajo fin de grado en Educación Infantil"/>
    <s v="GG"/>
    <s v="GRUPO GRANDE"/>
    <s v="291G"/>
    <s v="TRABAJO FIN DE GRADO"/>
    <s v="GRUPO-A"/>
    <s v="TRABAJO FIN DE GRADO"/>
    <s v="I"/>
    <n v="15849077"/>
    <s v="SANTIAGO"/>
    <s v="CAMPIÓN"/>
    <s v="RAÚL"/>
    <s v="SANTIAGO CAMPIÓN, RAÚL"/>
    <x v="0"/>
    <x v="0"/>
    <x v="0"/>
    <m/>
    <m/>
    <s v="rasantia"/>
    <s v="raul.santiago@unirioja.es"/>
    <n v="1.2"/>
    <n v="1.2"/>
    <s v="A-0504"/>
    <s v="PROFESOR TITULAR UNIVERSIDAD"/>
    <s v="C01"/>
    <s v="TIEMPO COMPLETO"/>
    <s v="2010-09-01 00:00:00.0"/>
    <s v="null"/>
    <s v="DF100267"/>
    <s v="PROFESOR TITULAR INTERINO"/>
    <s v="R115"/>
    <x v="2"/>
    <n v="215"/>
    <s v="DIDÁCTICA Y ORGANIZACIÓN ESCOLAR"/>
  </r>
  <r>
    <x v="4"/>
    <n v="16509812"/>
    <x v="2"/>
    <n v="291"/>
    <s v="291G"/>
    <s v="GRUPO-A"/>
    <s v="Trabajo fin de grado en Educación Infantil"/>
    <s v="GG"/>
    <s v="GRUPO GRANDE"/>
    <s v="291G"/>
    <s v="TRABAJO FIN DE GRADO"/>
    <s v="GRUPO-A"/>
    <s v="TRABAJO FIN DE GRADO"/>
    <s v="I"/>
    <n v="16509812"/>
    <s v="LOZA"/>
    <s v="OLAVE"/>
    <s v="EDMUNDO"/>
    <s v="LOZA OLAVE, EDMUNDO"/>
    <x v="0"/>
    <x v="0"/>
    <x v="0"/>
    <m/>
    <m/>
    <s v="edloza"/>
    <s v="edmundo.loza@unirioja.es"/>
    <n v="0.3"/>
    <n v="0.3"/>
    <n v="504"/>
    <s v="PROFESOR TITULAR UNIVERSIDAD"/>
    <s v="01A"/>
    <s v="TIEMPO COMPLETO AMPLIADO"/>
    <s v="2012-09-01 00:00:00.0"/>
    <s v="null"/>
    <s v="DF31336"/>
    <s v="TITULAR DE UNIVERSIDAD"/>
    <s v="R115"/>
    <x v="2"/>
    <n v="187"/>
    <s v="DIDÁCTICA DE LA EXPRESIÓN CORPORAL"/>
  </r>
  <r>
    <x v="4"/>
    <n v="16511992"/>
    <x v="2"/>
    <n v="291"/>
    <s v="291G"/>
    <s v="GRUPO-A"/>
    <s v="Trabajo fin de grado en Educación Infantil"/>
    <s v="GG"/>
    <s v="GRUPO GRANDE"/>
    <s v="291G"/>
    <s v="TRABAJO FIN DE GRADO"/>
    <s v="GRUPO-A"/>
    <s v="TRABAJO FIN DE GRADO"/>
    <s v="I"/>
    <n v="16511992"/>
    <s v="EXTREMIANA"/>
    <s v="ALDANA"/>
    <s v="JOSÉ IGNACIO"/>
    <s v="EXTREMIANA ALDANA, JOSÉ IGNACIO"/>
    <x v="0"/>
    <x v="0"/>
    <x v="0"/>
    <m/>
    <m/>
    <s v="jextremi"/>
    <s v="jextremi@unirioja.es"/>
    <n v="0.3"/>
    <n v="0.3"/>
    <n v="504"/>
    <s v="PROFESOR TITULAR UNIVERSIDAD"/>
    <s v="01A"/>
    <s v="TIEMPO COMPLETO AMPLIADO"/>
    <s v="2012-09-01 00:00:00.0"/>
    <s v="null"/>
    <s v="DF32214"/>
    <s v="TITULAR DE UNIVERSIDAD"/>
    <s v="R111"/>
    <x v="7"/>
    <n v="440"/>
    <s v="GEOMETRÍA Y TOPOLOGÍA"/>
  </r>
  <r>
    <x v="4"/>
    <n v="16512032"/>
    <x v="2"/>
    <n v="291"/>
    <s v="291G"/>
    <s v="GRUPO-A"/>
    <s v="Trabajo fin de grado en Educación Infantil"/>
    <s v="GG"/>
    <s v="GRUPO GRANDE"/>
    <s v="291G"/>
    <s v="TRABAJO FIN DE GRADO"/>
    <s v="GRUPO-A"/>
    <s v="TRABAJO FIN DE GRADO"/>
    <s v="I"/>
    <n v="16512032"/>
    <s v="TORRES"/>
    <s v="RUIZ"/>
    <s v="MARÍA DEL MAR"/>
    <s v="TORRES RUIZ, MARÍA DEL MAR"/>
    <x v="1"/>
    <x v="0"/>
    <x v="0"/>
    <m/>
    <m/>
    <s v="matorrr"/>
    <s v="maria-mar.torres@unirioja.es"/>
    <n v="0.3"/>
    <n v="0.3"/>
    <n v="532"/>
    <s v="LABORAL DOCENTE-ASOCIADO"/>
    <s v="P05"/>
    <s v="TIEMPO PARCIAL (5+5 HORAS)"/>
    <s v="2017-09-15 00:00:00.0"/>
    <s v="2019-09-14 00:00:00.0"/>
    <s v="PI101245"/>
    <s v="PROFESOR ASOCIADO"/>
    <s v="R106"/>
    <x v="5"/>
    <n v="195"/>
    <s v="DIDÁCTICA DE LA LENGUA Y LA LITERATURA"/>
  </r>
  <r>
    <x v="4"/>
    <n v="16535879"/>
    <x v="2"/>
    <n v="291"/>
    <s v="291G"/>
    <s v="GRUPO-A"/>
    <s v="Trabajo fin de grado en Educación Infantil"/>
    <s v="GG"/>
    <s v="GRUPO GRANDE"/>
    <s v="291G"/>
    <s v="TRABAJO FIN DE GRADO"/>
    <s v="GRUPO-A"/>
    <s v="TRABAJO FIN DE GRADO"/>
    <s v="I"/>
    <n v="16535879"/>
    <s v="IÑARREA"/>
    <s v="LAS HERAS"/>
    <s v="IGNACIO"/>
    <s v="IÑARREA LAS HERAS, IGNACIO"/>
    <x v="1"/>
    <x v="0"/>
    <x v="0"/>
    <m/>
    <m/>
    <s v="iinarrea"/>
    <s v="ignacio.inarrea@unirioja.es"/>
    <n v="0.6"/>
    <n v="0.6"/>
    <n v="500"/>
    <s v="CATEDRATICO DE UNIVERSIDAD"/>
    <s v="C01"/>
    <s v="TIEMPO COMPLETO"/>
    <s v="2017-12-18 00:00:00.0"/>
    <s v="null"/>
    <s v="DF100353"/>
    <s v="CATEDRÁTICO DE UNIVERSIDAD"/>
    <s v="R107"/>
    <x v="6"/>
    <n v="335"/>
    <s v="FILOLOGÍA FRANCESA"/>
  </r>
  <r>
    <x v="4"/>
    <n v="16543068"/>
    <x v="2"/>
    <n v="291"/>
    <s v="291G"/>
    <s v="GRUPO-A"/>
    <s v="Trabajo fin de grado en Educación Infantil"/>
    <s v="GG"/>
    <s v="GRUPO GRANDE"/>
    <s v="291G"/>
    <s v="TRABAJO FIN DE GRADO"/>
    <s v="GRUPO-A"/>
    <s v="TRABAJO FIN DE GRADO"/>
    <s v="I"/>
    <n v="16543068"/>
    <s v="GOICOECHEA"/>
    <s v="GAONA"/>
    <s v="MARÍA ÁNGELES"/>
    <s v="GOICOECHEA GAONA, MARÍA ÁNGELES"/>
    <x v="1"/>
    <x v="0"/>
    <x v="0"/>
    <m/>
    <m/>
    <s v="magoicoe"/>
    <s v="angeles.goicoechea@unirioja.es"/>
    <n v="1.8"/>
    <n v="1.8"/>
    <n v="534"/>
    <s v="CONTRATADO DOCTOR -TIPO 1"/>
    <s v="C01"/>
    <s v="TIEMPO COMPLETO"/>
    <s v="2012-02-03 00:00:00.0"/>
    <s v="null"/>
    <s v="LD100580"/>
    <s v="CONTRATADO DOCTOR"/>
    <s v="R115"/>
    <x v="2"/>
    <n v="805"/>
    <s v="TEORÍA E HISTORIA DE LA EDUCACIÓN"/>
  </r>
  <r>
    <x v="4"/>
    <n v="16553678"/>
    <x v="2"/>
    <n v="291"/>
    <s v="291G"/>
    <s v="GRUPO-A"/>
    <s v="Trabajo fin de grado en Educación Infantil"/>
    <s v="GG"/>
    <s v="GRUPO GRANDE"/>
    <s v="291G"/>
    <s v="TRABAJO FIN DE GRADO"/>
    <s v="GRUPO-A"/>
    <s v="TRABAJO FIN DE GRADO"/>
    <s v="I"/>
    <n v="16553678"/>
    <s v="ELÍAS"/>
    <s v="RUIZ"/>
    <s v="VICENTE"/>
    <s v="ELÍAS RUIZ, VICENTE"/>
    <x v="1"/>
    <x v="0"/>
    <x v="1"/>
    <m/>
    <m/>
    <s v="vielias"/>
    <s v="vicente.elias@unirioja.es"/>
    <n v="1.2"/>
    <n v="1.2"/>
    <n v="532"/>
    <s v="LABORAL DOCENTE-ASOCIADO"/>
    <s v="P03"/>
    <s v="TIEMPO PARCIAL (3+3 HORAS)"/>
    <s v="2018-09-27 00:00:00.0"/>
    <s v="2019-09-14 00:00:00.0"/>
    <s v="PI101432"/>
    <s v="PROFESOR ASOCIADO"/>
    <s v="R115"/>
    <x v="2"/>
    <n v="615"/>
    <s v="MEDICINA PREVENTIVA Y SALUD PÚBLICA"/>
  </r>
  <r>
    <x v="4"/>
    <n v="16554464"/>
    <x v="2"/>
    <n v="291"/>
    <s v="291G"/>
    <s v="GRUPO-A"/>
    <s v="Trabajo fin de grado en Educación Infantil"/>
    <s v="GG"/>
    <s v="GRUPO GRANDE"/>
    <s v="291G"/>
    <s v="TRABAJO FIN DE GRADO"/>
    <s v="GRUPO-A"/>
    <s v="TRABAJO FIN DE GRADO"/>
    <s v="I"/>
    <n v="16554464"/>
    <s v="VALDEMOROS"/>
    <s v="SAN EMETERIO"/>
    <s v="Mª ÁNGELES"/>
    <s v="VALDEMOROS SAN EMETERIO, Mª ÁNGELES"/>
    <x v="0"/>
    <x v="0"/>
    <x v="0"/>
    <m/>
    <m/>
    <s v="mavaldem"/>
    <s v="maria-de-los-angeles.valdemoros@unirioja.es"/>
    <n v="0.3"/>
    <n v="0.3"/>
    <n v="504"/>
    <s v="PROFESOR TITULAR UNIVERSIDAD"/>
    <s v="C01"/>
    <s v="TIEMPO COMPLETO"/>
    <s v="2016-03-22 00:00:00.0"/>
    <s v="null"/>
    <s v="DF100241"/>
    <s v="PROFESOR TITULAR DE UNIVERSIDAD"/>
    <s v="R115"/>
    <x v="2"/>
    <n v="805"/>
    <s v="TEORÍA E HISTORIA DE LA EDUCACIÓN"/>
  </r>
  <r>
    <x v="4"/>
    <n v="16560638"/>
    <x v="2"/>
    <n v="291"/>
    <s v="291G"/>
    <s v="GRUPO-A"/>
    <s v="Trabajo fin de grado en Educación Infantil"/>
    <s v="GG"/>
    <s v="GRUPO GRANDE"/>
    <s v="291G"/>
    <s v="TRABAJO FIN DE GRADO"/>
    <s v="GRUPO-A"/>
    <s v="TRABAJO FIN DE GRADO"/>
    <s v="I"/>
    <n v="16560638"/>
    <s v="JIMÉNEZ"/>
    <s v="GESTAL"/>
    <s v="CLARA"/>
    <s v="JIMÉNEZ GESTAL, CLARA"/>
    <x v="1"/>
    <x v="0"/>
    <x v="0"/>
    <m/>
    <m/>
    <s v="clajimenez"/>
    <s v="clara.jimenez@unirioja.es"/>
    <n v="1.5"/>
    <n v="1.5"/>
    <s v="A-0504"/>
    <s v="PROFESOR TITULAR UNIVERSIDAD"/>
    <s v="C01"/>
    <s v="TIEMPO COMPLETO"/>
    <s v="2010-09-01 00:00:00.0"/>
    <s v="null"/>
    <s v="DF100275"/>
    <s v="PROFESOR TITULAR INTERINO"/>
    <s v="R111"/>
    <x v="7"/>
    <n v="200"/>
    <s v="DIDÁCTICA DE LA MATEMÁTICA"/>
  </r>
  <r>
    <x v="4"/>
    <n v="16574471"/>
    <x v="2"/>
    <n v="291"/>
    <s v="291G"/>
    <s v="GRUPO-A"/>
    <s v="Trabajo fin de grado en Educación Infantil"/>
    <s v="GG"/>
    <s v="GRUPO GRANDE"/>
    <s v="291G"/>
    <s v="TRABAJO FIN DE GRADO"/>
    <s v="GRUPO-A"/>
    <s v="TRABAJO FIN DE GRADO"/>
    <s v="I"/>
    <n v="16574471"/>
    <s v="ANDRÉS"/>
    <s v="CABELLO"/>
    <s v="SERGIO"/>
    <s v="ANDRÉS CABELLO, SERGIO"/>
    <x v="0"/>
    <x v="0"/>
    <x v="0"/>
    <m/>
    <m/>
    <s v="seandrc"/>
    <s v="sergio.andres@unirioja.es"/>
    <n v="0.6"/>
    <n v="0.6"/>
    <n v="536"/>
    <s v="PROFESOR INTERINO"/>
    <s v="C01"/>
    <s v="TIEMPO COMPLETO"/>
    <s v="2013-09-16 00:00:00.0"/>
    <s v="null"/>
    <s v="PI100924"/>
    <s v="PROFESOR CONTRATADO INTERINO"/>
    <s v="R114"/>
    <x v="3"/>
    <n v="775"/>
    <s v="SOCIOLOGÍA"/>
  </r>
  <r>
    <x v="4"/>
    <n v="16593055"/>
    <x v="2"/>
    <n v="291"/>
    <s v="291G"/>
    <s v="GRUPO-A"/>
    <s v="Trabajo fin de grado en Educación Infantil"/>
    <s v="GG"/>
    <s v="GRUPO GRANDE"/>
    <s v="291G"/>
    <s v="TRABAJO FIN DE GRADO"/>
    <s v="GRUPO-A"/>
    <s v="TRABAJO FIN DE GRADO"/>
    <s v="I"/>
    <n v="16593055"/>
    <s v="NOVO"/>
    <s v="URRACA"/>
    <s v="CARMEN"/>
    <s v="NOVO URRACA, CARMEN"/>
    <x v="1"/>
    <x v="0"/>
    <x v="0"/>
    <m/>
    <m/>
    <s v="canovo"/>
    <s v="carmen.novo@unirioja.es"/>
    <n v="0.3"/>
    <n v="0.3"/>
    <n v="536"/>
    <s v="PROFESOR INTERINO"/>
    <s v="C01"/>
    <s v="TIEMPO COMPLETO"/>
    <s v="2018-09-17 00:00:00.0"/>
    <s v="null"/>
    <s v="PI101369"/>
    <s v="PROFESOR CONTRATADO INTERINO"/>
    <s v="R107"/>
    <x v="6"/>
    <n v="345"/>
    <s v="FILOLOGÍA INGLESA"/>
  </r>
  <r>
    <x v="4"/>
    <n v="16601915"/>
    <x v="2"/>
    <n v="291"/>
    <s v="291G"/>
    <s v="GRUPO-A"/>
    <s v="Trabajo fin de grado en Educación Infantil"/>
    <s v="GG"/>
    <s v="GRUPO GRANDE"/>
    <s v="291G"/>
    <s v="TRABAJO FIN DE GRADO"/>
    <s v="GRUPO-A"/>
    <s v="TRABAJO FIN DE GRADO"/>
    <s v="I"/>
    <n v="16601915"/>
    <s v="ORTUÑO"/>
    <s v="SIERRA"/>
    <s v="JAVIER"/>
    <s v="ORTUÑO SIERRA, JAVIER"/>
    <x v="0"/>
    <x v="0"/>
    <x v="0"/>
    <m/>
    <m/>
    <s v="jaortuno"/>
    <s v="javier.ortuno@unirioja.es"/>
    <n v="1.2"/>
    <n v="1.2"/>
    <n v="536"/>
    <s v="PROFESOR INTERINO"/>
    <s v="C01"/>
    <s v="TIEMPO COMPLETO"/>
    <s v="2016-09-15 00:00:00.0"/>
    <s v="null"/>
    <s v="PI101135"/>
    <s v="PROFESOR CONTRATADO INTERINO"/>
    <s v="R115"/>
    <x v="2"/>
    <n v="735"/>
    <s v="PSICOLOGÍA EVOLUTIVA Y DE LA EDUCACIÓN"/>
  </r>
  <r>
    <x v="4"/>
    <n v="16620640"/>
    <x v="2"/>
    <n v="291"/>
    <s v="291G"/>
    <s v="GRUPO-A"/>
    <s v="Trabajo fin de grado en Educación Infantil"/>
    <s v="GG"/>
    <s v="GRUPO GRANDE"/>
    <s v="291G"/>
    <s v="TRABAJO FIN DE GRADO"/>
    <s v="GRUPO-A"/>
    <s v="TRABAJO FIN DE GRADO"/>
    <s v="I"/>
    <n v="16620640"/>
    <s v="LAS HERAS"/>
    <s v="CALVO"/>
    <s v="MIGUEL"/>
    <s v="LAS HERAS CALVO, MIGUEL"/>
    <x v="1"/>
    <x v="0"/>
    <x v="1"/>
    <m/>
    <m/>
    <s v="milasher"/>
    <s v="miguel.las-heras@unirioja.es"/>
    <n v="0.9"/>
    <n v="0.9"/>
    <n v="536"/>
    <s v="PROFESOR INTERINO"/>
    <s v="C01"/>
    <s v="TIEMPO COMPLETO"/>
    <s v="2018-09-18 00:00:00.0"/>
    <s v="null"/>
    <s v="PI101364"/>
    <s v="PROFESOR CONTRATADO INTERINO"/>
    <s v="R106"/>
    <x v="5"/>
    <n v="567"/>
    <s v="LENGUA ESPAÑOLA"/>
  </r>
  <r>
    <x v="4"/>
    <n v="16627564"/>
    <x v="2"/>
    <n v="291"/>
    <s v="291G"/>
    <s v="GRUPO-A"/>
    <s v="Trabajo fin de grado en Educación Infantil"/>
    <s v="GG"/>
    <s v="GRUPO GRANDE"/>
    <s v="291G"/>
    <s v="TRABAJO FIN DE GRADO"/>
    <s v="GRUPO-A"/>
    <s v="TRABAJO FIN DE GRADO"/>
    <s v="I"/>
    <n v="16627564"/>
    <s v="CIFONE"/>
    <s v="PONTE"/>
    <s v="MARÍA DANIELA"/>
    <s v="CIFONE PONTE, MARÍA DANIELA"/>
    <x v="1"/>
    <x v="0"/>
    <x v="1"/>
    <m/>
    <m/>
    <s v="mdcifone"/>
    <s v="m-daniela.cifone@unirioja.es"/>
    <n v="2.1"/>
    <n v="2.1"/>
    <n v="532"/>
    <s v="LABORAL DOCENTE-ASOCIADO"/>
    <s v="P05"/>
    <s v="TIEMPO PARCIAL (5+5 HORAS)"/>
    <s v="2018-09-17 00:00:00.0"/>
    <s v="2019-09-14 00:00:00.0"/>
    <s v="PI101371"/>
    <s v="PROFESOR ASOCIADO"/>
    <s v="R107"/>
    <x v="6"/>
    <n v="345"/>
    <s v="FILOLOGÍA INGLESA"/>
  </r>
  <r>
    <x v="4"/>
    <n v="16799496"/>
    <x v="2"/>
    <n v="291"/>
    <s v="291G"/>
    <s v="GRUPO-A"/>
    <s v="Trabajo fin de grado en Educación Infantil"/>
    <s v="GG"/>
    <s v="GRUPO GRANDE"/>
    <s v="291G"/>
    <s v="TRABAJO FIN DE GRADO"/>
    <s v="GRUPO-A"/>
    <s v="TRABAJO FIN DE GRADO"/>
    <s v="I"/>
    <n v="16799496"/>
    <s v="RUIZ"/>
    <s v="OMEÑACA"/>
    <s v="JESÚS VICENTE"/>
    <s v="RUIZ OMEÑACA, JESÚS VICENTE"/>
    <x v="1"/>
    <x v="0"/>
    <x v="1"/>
    <m/>
    <m/>
    <s v="jeruiz"/>
    <s v="jesus-vicente.ruiz@unirioja.es"/>
    <n v="0.3"/>
    <n v="0.3"/>
    <n v="532"/>
    <s v="LABORAL DOCENTE-ASOCIADO"/>
    <s v="P04"/>
    <s v="TIEMPO PARCIAL (4+4 HORAS)"/>
    <s v="2017-09-15 00:00:00.0"/>
    <s v="2019-09-14 00:00:00.0"/>
    <s v="PI101298"/>
    <s v="PROFESOR ASOCIADO"/>
    <s v="R115"/>
    <x v="2"/>
    <n v="805"/>
    <s v="TEORÍA E HISTORIA DE LA EDUCACIÓN"/>
  </r>
  <r>
    <x v="4"/>
    <n v="30651788"/>
    <x v="2"/>
    <n v="291"/>
    <s v="291G"/>
    <s v="GRUPO-A"/>
    <s v="Trabajo fin de grado en Educación Infantil"/>
    <s v="GG"/>
    <s v="GRUPO GRANDE"/>
    <s v="291G"/>
    <s v="TRABAJO FIN DE GRADO"/>
    <s v="GRUPO-A"/>
    <s v="TRABAJO FIN DE GRADO"/>
    <s v="I"/>
    <n v="30651788"/>
    <s v="ALDAYTURRIAGA"/>
    <s v="MIERA"/>
    <s v="CARLOTA"/>
    <s v="ALDAYTURRIAGA MIERA, CARLOTA"/>
    <x v="0"/>
    <x v="0"/>
    <x v="0"/>
    <m/>
    <m/>
    <s v="caaldayt"/>
    <s v="carlota.aldayturriaga@unirioja.es"/>
    <n v="0.6"/>
    <n v="0.6"/>
    <n v="532"/>
    <s v="LABORAL DOCENTE-ASOCIADO"/>
    <s v="P06"/>
    <s v="TIEMPO PARCIAL (6+6 HORAS)"/>
    <s v="2017-09-15 00:00:00.0"/>
    <s v="2019-09-14 00:00:00.0"/>
    <s v="PI101290"/>
    <s v="PROFESOR ASOCIADO"/>
    <s v="R115"/>
    <x v="2"/>
    <n v="189"/>
    <s v="DIDÁCTICA DE LA EXPRESIÓN MUSICAL"/>
  </r>
  <r>
    <x v="4"/>
    <n v="47106053"/>
    <x v="2"/>
    <n v="291"/>
    <s v="291G"/>
    <s v="GRUPO-A"/>
    <s v="Trabajo fin de grado en Educación Infantil"/>
    <s v="GG"/>
    <s v="GRUPO GRANDE"/>
    <s v="291G"/>
    <s v="TRABAJO FIN DE GRADO"/>
    <s v="GRUPO-A"/>
    <s v="TRABAJO FIN DE GRADO"/>
    <s v="I"/>
    <n v="47106053"/>
    <s v="FIDALGO"/>
    <s v="ALLO"/>
    <s v="LUISA"/>
    <s v="FIDALGO ALLO, LUISA"/>
    <x v="1"/>
    <x v="0"/>
    <x v="0"/>
    <m/>
    <m/>
    <s v="lufidalg"/>
    <s v="luisa.fidalgoa@unirioja.es"/>
    <n v="1.5"/>
    <n v="1.5"/>
    <n v="536"/>
    <s v="PROFESOR INTERINO"/>
    <s v="C01"/>
    <s v="TIEMPO COMPLETO"/>
    <s v="2017-09-15 00:00:00.0"/>
    <s v="null"/>
    <s v="PI101261"/>
    <s v="PROFESOR CONTRATADO INTERINO"/>
    <s v="R107"/>
    <x v="6"/>
    <n v="345"/>
    <s v="FILOLOGÍA INGLESA"/>
  </r>
  <r>
    <x v="4"/>
    <n v="51101681"/>
    <x v="2"/>
    <n v="291"/>
    <s v="291G"/>
    <s v="GRUPO-A"/>
    <s v="Trabajo fin de grado en Educación Infantil"/>
    <s v="GG"/>
    <s v="GRUPO GRANDE"/>
    <s v="291G"/>
    <s v="TRABAJO FIN DE GRADO"/>
    <s v="GRUPO-A"/>
    <s v="TRABAJO FIN DE GRADO"/>
    <s v="I"/>
    <n v="51101681"/>
    <s v="SEBASTIÁN"/>
    <s v="ENESCO"/>
    <s v="CARLA ILEANA"/>
    <s v="SEBASTIÁN ENESCO, CARLA ILEANA"/>
    <x v="1"/>
    <x v="0"/>
    <x v="0"/>
    <m/>
    <m/>
    <s v="casebast"/>
    <s v="carla-ileana.sebastian@unirioja.es"/>
    <n v="0.3"/>
    <n v="0.3"/>
    <n v="7081"/>
    <s v="AYUDANTE (DOCTOR)"/>
    <s v="C01"/>
    <s v="TIEMPO COMPLETO"/>
    <s v="2018-09-17 00:00:00.0"/>
    <s v="2021-09-16 00:00:00.0"/>
    <s v="PI101400"/>
    <s v="PROFESOR AYUDANTE DOCTOR"/>
    <s v="R115"/>
    <x v="2"/>
    <n v="735"/>
    <s v="PSICOLOGÍA EVOLUTIVA Y DE LA EDUCACIÓN"/>
  </r>
  <r>
    <x v="4"/>
    <n v="71639421"/>
    <x v="2"/>
    <n v="291"/>
    <s v="291G"/>
    <s v="GRUPO-A"/>
    <s v="Trabajo fin de grado en Educación Infantil"/>
    <s v="GG"/>
    <s v="GRUPO GRANDE"/>
    <s v="291G"/>
    <s v="TRABAJO FIN DE GRADO"/>
    <s v="GRUPO-A"/>
    <s v="TRABAJO FIN DE GRADO"/>
    <s v="I"/>
    <n v="71639421"/>
    <s v="FONSECA"/>
    <s v="PEDRERO"/>
    <s v="EDUARDO"/>
    <s v="FONSECA PEDRERO, EDUARDO"/>
    <x v="0"/>
    <x v="0"/>
    <x v="0"/>
    <m/>
    <m/>
    <s v="edfonsec"/>
    <s v="eduardo.fonseca@unirioja.es"/>
    <n v="1.2"/>
    <n v="1.2"/>
    <n v="504"/>
    <s v="PROFESOR TITULAR UNIVERSIDAD"/>
    <s v="C01"/>
    <s v="TIEMPO COMPLETO"/>
    <s v="2011-09-01 00:00:00.0"/>
    <s v="null"/>
    <s v="DF100295"/>
    <s v="PROFESOR TITULAR DE UNIVERSIDAD"/>
    <s v="R115"/>
    <x v="2"/>
    <n v="735"/>
    <s v="PSICOLOGÍA EVOLUTIVA Y DE LA EDUCACIÓN"/>
  </r>
  <r>
    <x v="4"/>
    <n v="72692212"/>
    <x v="2"/>
    <n v="291"/>
    <s v="291G"/>
    <s v="GRUPO-A"/>
    <s v="Trabajo fin de grado en Educación Infantil"/>
    <s v="GG"/>
    <s v="GRUPO GRANDE"/>
    <s v="291G"/>
    <s v="TRABAJO FIN DE GRADO"/>
    <s v="GRUPO-A"/>
    <s v="TRABAJO FIN DE GRADO"/>
    <s v="I"/>
    <n v="72692212"/>
    <s v="IZA"/>
    <s v="ERVITI"/>
    <s v="ANEIDER"/>
    <s v="IZA ERVITI, ANEIDER"/>
    <x v="0"/>
    <x v="0"/>
    <x v="0"/>
    <m/>
    <m/>
    <s v="aniza"/>
    <s v="aneider.izae@unirioja.es"/>
    <n v="0.3"/>
    <n v="0.3"/>
    <n v="536"/>
    <s v="PROFESOR INTERINO"/>
    <s v="C01"/>
    <s v="TIEMPO COMPLETO"/>
    <s v="2015-12-22 00:00:00.0"/>
    <s v="null"/>
    <s v="PI101034"/>
    <s v="PROFESOR CONTRATADO INTERINO"/>
    <s v="R107"/>
    <x v="6"/>
    <n v="345"/>
    <s v="FILOLOGÍA INGLESA"/>
  </r>
  <r>
    <x v="4"/>
    <n v="72786679"/>
    <x v="2"/>
    <n v="291"/>
    <s v="291G"/>
    <s v="GRUPO-A"/>
    <s v="Trabajo fin de grado en Educación Infantil"/>
    <s v="GG"/>
    <s v="GRUPO GRANDE"/>
    <s v="291G"/>
    <s v="TRABAJO FIN DE GRADO"/>
    <s v="GRUPO-A"/>
    <s v="TRABAJO FIN DE GRADO"/>
    <s v="I"/>
    <n v="72786679"/>
    <s v="HERREROS"/>
    <s v="GONZÁLEZ"/>
    <s v="CARMEN"/>
    <s v="HERREROS GONZÁLEZ, CARMEN"/>
    <x v="1"/>
    <x v="0"/>
    <x v="1"/>
    <m/>
    <m/>
    <s v="caherrer"/>
    <s v="carmen.herreros@unirioja.es"/>
    <n v="1.2"/>
    <n v="1.2"/>
    <n v="532"/>
    <s v="LABORAL DOCENTE-ASOCIADO"/>
    <s v="P02"/>
    <s v="TIEMPO PARCIAL (2+2 HORAS)"/>
    <s v="2018-09-17 00:00:00.0"/>
    <s v="2019-09-14 00:00:00.0"/>
    <s v="PI101395"/>
    <s v="PROFESOR ASOCIADO"/>
    <s v="R115"/>
    <x v="2"/>
    <n v="210"/>
    <s v="DIDÁCTICA DE LAS CIENCIAS SOCIALES"/>
  </r>
  <r>
    <x v="4"/>
    <s v="X4135783"/>
    <x v="2"/>
    <n v="291"/>
    <s v="291G"/>
    <s v="GRUPO-A"/>
    <s v="Trabajo fin de grado en Educación Infantil"/>
    <s v="GG"/>
    <s v="GRUPO GRANDE"/>
    <s v="291G"/>
    <s v="TRABAJO FIN DE GRADO"/>
    <s v="GRUPO-A"/>
    <s v="TRABAJO FIN DE GRADO"/>
    <s v="I"/>
    <s v="X4135783"/>
    <s v="VIEL"/>
    <s v="-"/>
    <s v="ANITA JOCELYNE MARIE"/>
    <s v="VIEL -, ANITA JOCELYNE MARIE"/>
    <x v="1"/>
    <x v="0"/>
    <x v="1"/>
    <m/>
    <m/>
    <s v="anviel"/>
    <s v="anita.viel@unirioja.es"/>
    <n v="0.9"/>
    <n v="0.9"/>
    <n v="532"/>
    <s v="LABORAL DOCENTE-ASOCIADO"/>
    <s v="P03"/>
    <s v="TIEMPO PARCIAL (3+3 HORAS)"/>
    <s v="2018-09-17 00:00:00.0"/>
    <s v="2019-09-14 00:00:00.0"/>
    <s v="PI101367"/>
    <s v="PROFESOR ASOCIADO"/>
    <s v="R107"/>
    <x v="6"/>
    <n v="335"/>
    <s v="FILOLOGÍA FRANCESA"/>
  </r>
  <r>
    <x v="5"/>
    <n v="16268560"/>
    <x v="2"/>
    <n v="292"/>
    <s v="292G"/>
    <s v="GRUPO-A"/>
    <s v="Educación plástica y visual"/>
    <s v="GG"/>
    <s v="GRUPO GRANDE"/>
    <s v="292G"/>
    <s v="GRUPO GRANDE DE Educación plástica y visual"/>
    <s v="GRUPO-A"/>
    <s v="Grupo Grande de Educación plástica y visual"/>
    <s v="1S"/>
    <n v="16268560"/>
    <s v="TEJADA"/>
    <s v="SÁNCHEZ"/>
    <s v="Mª SORAYA"/>
    <s v="TEJADA SÁNCHEZ, Mª SORAYA"/>
    <x v="0"/>
    <x v="0"/>
    <x v="1"/>
    <m/>
    <m/>
    <s v="matejas"/>
    <s v="soraya.tejada@unirioja.es"/>
    <n v="4"/>
    <n v="4"/>
    <n v="536"/>
    <s v="PROFESOR INTERINO"/>
    <s v="C01"/>
    <s v="TIEMPO COMPLETO"/>
    <s v="2013-09-16 00:00:00.0"/>
    <s v="null"/>
    <s v="PI100929"/>
    <s v="PROFESOR CONTRATADO INTERINO"/>
    <s v="R115"/>
    <x v="2"/>
    <n v="193"/>
    <s v="DIDÁCTICA DE LA EXPRESIÓN PLÁSTICA"/>
  </r>
  <r>
    <x v="5"/>
    <n v="16574106"/>
    <x v="2"/>
    <n v="292"/>
    <s v="292R"/>
    <s v="GRUPO-B1"/>
    <s v="Educación plástica y visual"/>
    <s v="GR"/>
    <s v="GRUPO REDUCIDO"/>
    <s v="292R"/>
    <s v="GRUPO REDUCIDO DE Educación plástica y visual"/>
    <s v="GRUPO-B1"/>
    <s v="Grupo Reducido de Educación plástica y visual"/>
    <s v="1S"/>
    <n v="16574106"/>
    <s v="BOBADILLA"/>
    <s v="RUIZ"/>
    <s v="M.ª CONCEPCIÓN"/>
    <s v="BOBADILLA RUIZ, M.ª CONCEPCIÓN"/>
    <x v="1"/>
    <x v="0"/>
    <x v="1"/>
    <m/>
    <m/>
    <s v="mcbobadi"/>
    <s v="m-concepcion.bobadilla@unirioja.es"/>
    <n v="2"/>
    <n v="2"/>
    <n v="532"/>
    <s v="LABORAL DOCENTE-ASOCIADO"/>
    <s v="P06"/>
    <s v="TIEMPO PARCIAL (6+6 HORAS)"/>
    <s v="2017-09-15 00:00:00.0"/>
    <s v="2019-09-14 00:00:00.0"/>
    <s v="PI101289"/>
    <s v="PROFESOR ASOCIADO"/>
    <s v="R115"/>
    <x v="2"/>
    <n v="185"/>
    <s v="DIBUJO"/>
  </r>
  <r>
    <x v="5"/>
    <n v="73587035"/>
    <x v="2"/>
    <n v="293"/>
    <s v="293G"/>
    <s v="GRUPO-A"/>
    <s v="Matemáticas y su didáctica II"/>
    <s v="GG"/>
    <s v="GRUPO GRANDE"/>
    <s v="293G"/>
    <s v="GRUPO GRANDE DE Matemáticas y su didáctica II"/>
    <s v="GRUPO-A"/>
    <s v="Grupo Grande de Matemáticas y su didáctica II"/>
    <s v="1S"/>
    <n v="73587035"/>
    <s v="RIBERA"/>
    <s v="PUCHADES"/>
    <s v="JUAN MIGUEL"/>
    <s v="RIBERA PUCHADES, JUAN MIGUEL"/>
    <x v="1"/>
    <x v="0"/>
    <x v="0"/>
    <m/>
    <m/>
    <s v="juribera"/>
    <s v="juan-miguel.ribera@unirioja.es"/>
    <n v="4"/>
    <n v="4"/>
    <n v="504"/>
    <s v="PROFESOR TITULAR UNIVERSIDAD"/>
    <s v="C01"/>
    <s v="TIEMPO COMPLETO"/>
    <s v="2017-09-15 00:00:00.0"/>
    <s v="null"/>
    <s v="DF100341"/>
    <s v="PROFEESOR TITULAR DE UNIVERSIDAD"/>
    <s v="R111"/>
    <x v="7"/>
    <n v="200"/>
    <s v="DIDÁCTICA DE LA MATEMÁTICA"/>
  </r>
  <r>
    <x v="5"/>
    <n v="18450825"/>
    <x v="2"/>
    <n v="293"/>
    <s v="293G"/>
    <s v="GRUPO-B"/>
    <s v="Matemáticas y su didáctica II"/>
    <s v="GG"/>
    <s v="GRUPO GRANDE"/>
    <s v="293G"/>
    <s v="GRUPO GRANDE DE Matemáticas y su didáctica II"/>
    <s v="GRUPO-B"/>
    <s v="Grupo Grande de Matemáticas y su didáctica II"/>
    <s v="1S"/>
    <n v="18450825"/>
    <s v="VIÑADO"/>
    <s v="LEREU"/>
    <s v="FRANCISCO"/>
    <s v="VIÑADO LEREU, FRANCISCO"/>
    <x v="1"/>
    <x v="0"/>
    <x v="1"/>
    <m/>
    <m/>
    <s v="frvinado"/>
    <s v="francisco.vinado@unirioja.es"/>
    <n v="4"/>
    <n v="4"/>
    <n v="536"/>
    <s v="PROFESOR INTERINO"/>
    <s v="C01"/>
    <s v="TIEMPO COMPLETO"/>
    <s v="2018-09-17 00:00:00.0"/>
    <s v="2019-01-31 00:00:00.0"/>
    <s v="PI101384"/>
    <s v="PROFESOR CONTRATADO INTERINO"/>
    <s v="R111"/>
    <x v="7"/>
    <n v="200"/>
    <s v="DIDÁCTICA DE LA MATEMÁTICA"/>
  </r>
  <r>
    <x v="5"/>
    <n v="50842132"/>
    <x v="2"/>
    <n v="294"/>
    <s v="294G"/>
    <s v="GRUPO-A"/>
    <s v="Habilidades lingüísticas para la enseñanza"/>
    <s v="GG"/>
    <s v="GRUPO GRANDE"/>
    <s v="294G"/>
    <s v="GRUPO GRANDE DE Habilidades lingüísticas para la enseñanza"/>
    <s v="GRUPO-A"/>
    <s v="Grupo Grande de Habilidades lingüísticas para la enseñanza"/>
    <s v="1S"/>
    <n v="50842132"/>
    <s v="GAVELA"/>
    <s v="GARCÍA"/>
    <s v="DELIA DEL PILAR"/>
    <s v="GAVELA GARCÍA, DELIA DEL PILAR"/>
    <x v="0"/>
    <x v="0"/>
    <x v="0"/>
    <m/>
    <m/>
    <s v="degavela"/>
    <s v="delia.gavela@unirioja.es"/>
    <n v="4"/>
    <n v="4"/>
    <n v="504"/>
    <s v="PROFESOR TITULAR UNIVERSIDAD"/>
    <s v="C01"/>
    <s v="TIEMPO COMPLETO"/>
    <s v="2017-09-15 00:00:00.0"/>
    <s v="null"/>
    <s v="DF100302"/>
    <s v="PROFESOR TITULAR DE UNIVERSIDAD"/>
    <s v="R106"/>
    <x v="5"/>
    <n v="195"/>
    <s v="DIDÁCTICA DE LA LENGUA Y LA LITERATURA"/>
  </r>
  <r>
    <x v="5"/>
    <n v="16556358"/>
    <x v="2"/>
    <n v="294"/>
    <s v="294G"/>
    <s v="GRUPO-B"/>
    <s v="Habilidades lingüísticas para la enseñanza"/>
    <s v="GG"/>
    <s v="GRUPO GRANDE"/>
    <s v="294G"/>
    <s v="GRUPO GRANDE DE Habilidades lingüísticas para la enseñanza"/>
    <s v="GRUPO-B"/>
    <s v="Grupo Grande de Habilidades lingüísticas para la enseñanza"/>
    <s v="1S"/>
    <n v="16556358"/>
    <s v="SILVESTRE"/>
    <s v="SALAS"/>
    <s v="MARÍA DEL SOL"/>
    <s v="SILVESTRE SALAS, MARÍA DEL SOL"/>
    <x v="1"/>
    <x v="0"/>
    <x v="0"/>
    <m/>
    <m/>
    <s v="masilves"/>
    <s v="marysol.silvestre@unirioja.es"/>
    <n v="4"/>
    <n v="4"/>
    <n v="536"/>
    <s v="PROFESOR INTERINO"/>
    <s v="C01"/>
    <s v="TIEMPO COMPLETO"/>
    <s v="2013-09-16 00:00:00.0"/>
    <s v="null"/>
    <s v="PI100910"/>
    <s v="PROFESOR CONTRATADO INTERINO"/>
    <s v="R106"/>
    <x v="5"/>
    <n v="195"/>
    <s v="DIDÁCTICA DE LA LENGUA Y LA LITERATURA"/>
  </r>
  <r>
    <x v="5"/>
    <n v="16527579"/>
    <x v="2"/>
    <n v="295"/>
    <s v="295G"/>
    <s v="GRUPO-A"/>
    <s v="Didáctica de las Ciencias Sociales: Historia"/>
    <s v="GG"/>
    <s v="GRUPO GRANDE"/>
    <s v="295G"/>
    <s v="GRUPO GRANDE DE Didáctica de las ciencias sociales: historia"/>
    <s v="GRUPO-A"/>
    <s v="Grupo Grande de Didáctica de las ciencias sociales: historia"/>
    <s v="1S"/>
    <n v="16527579"/>
    <s v="GIL-DÍEZ"/>
    <s v="USANDIZAGA"/>
    <s v="IGNACIO"/>
    <s v="GIL-DÍEZ USANDIZAGA, IGNACIO"/>
    <x v="0"/>
    <x v="0"/>
    <x v="0"/>
    <m/>
    <m/>
    <s v="iggildie"/>
    <s v="ignacio.gil-diez@unirioja.es"/>
    <n v="0"/>
    <n v="0"/>
    <n v="504"/>
    <s v="PROFESOR TITULAR UNIVERSIDAD"/>
    <s v="C01"/>
    <s v="TIEMPO COMPLETO"/>
    <s v="2016-11-12 00:00:00.0"/>
    <s v="null"/>
    <s v="DF100293"/>
    <s v="PROFESOR TITULAR DE UNIVERSIDAD"/>
    <s v="R115"/>
    <x v="2"/>
    <n v="210"/>
    <s v="DIDÁCTICA DE LAS CIENCIAS SOCIALES"/>
  </r>
  <r>
    <x v="5"/>
    <n v="16591402"/>
    <x v="2"/>
    <n v="295"/>
    <s v="295G"/>
    <s v="GRUPO-A"/>
    <s v="Didáctica de las Ciencias Sociales: Historia"/>
    <s v="GG"/>
    <s v="GRUPO GRANDE"/>
    <s v="295G"/>
    <s v="GRUPO GRANDE DE Didáctica de las ciencias sociales: historia"/>
    <s v="GRUPO-A"/>
    <s v="Grupo Grande de Didáctica de las ciencias sociales: historia"/>
    <s v="1S"/>
    <n v="16591402"/>
    <s v="FERNÁNDEZ"/>
    <s v="DÍEZ"/>
    <s v="ALBERTO ANTONIO"/>
    <s v="FERNÁNDEZ DÍEZ, ALBERTO ANTONIO"/>
    <x v="1"/>
    <x v="0"/>
    <x v="1"/>
    <m/>
    <m/>
    <s v="alferndi"/>
    <s v="alberto-antonio.fernandez@unirioja.es"/>
    <n v="4"/>
    <n v="4"/>
    <n v="532"/>
    <s v="LABORAL DOCENTE-ASOCIADO"/>
    <s v="P04"/>
    <s v="TIEMPO PARCIAL (4+4 HORAS)"/>
    <s v="2017-09-15 00:00:00.0"/>
    <s v="2019-09-14 00:00:00.0"/>
    <s v="PI101291"/>
    <s v="PROFESOR ASOCIADO"/>
    <s v="R115"/>
    <x v="2"/>
    <n v="210"/>
    <s v="DIDÁCTICA DE LAS CIENCIAS SOCIALES"/>
  </r>
  <r>
    <x v="5"/>
    <n v="16592004"/>
    <x v="2"/>
    <n v="295"/>
    <s v="295G"/>
    <s v="GRUPO-B"/>
    <s v="Didáctica de las Ciencias Sociales: Historia"/>
    <s v="GG"/>
    <s v="GRUPO GRANDE"/>
    <s v="295G"/>
    <s v="GRUPO GRANDE DE Didáctica de las ciencias sociales: historia"/>
    <s v="GRUPO-B"/>
    <s v="Grupo Grande de Didáctica de las ciencias sociales: historia"/>
    <s v="1S"/>
    <n v="16592004"/>
    <s v="ITURRIAGA"/>
    <s v="BARCO"/>
    <s v="DIEGO"/>
    <s v="ITURRIAGA BARCO, DIEGO"/>
    <x v="1"/>
    <x v="0"/>
    <x v="0"/>
    <m/>
    <m/>
    <s v="diiturri"/>
    <s v="diego.iturriaga@unirioja.es"/>
    <n v="4"/>
    <n v="4"/>
    <n v="536"/>
    <s v="PROFESOR INTERINO"/>
    <s v="C01"/>
    <s v="TIEMPO COMPLETO"/>
    <s v="2017-09-15 00:00:00.0"/>
    <s v="null"/>
    <s v="PI101283"/>
    <s v="PROFESOR CONTRATADO INTERINO"/>
    <s v="R114"/>
    <x v="3"/>
    <n v="450"/>
    <s v="HISTORIA CONTEMPORÁNEA"/>
  </r>
  <r>
    <x v="5"/>
    <n v="72780033"/>
    <x v="2"/>
    <n v="296"/>
    <s v="296G"/>
    <s v="GRUPO-A"/>
    <s v="Didáctica de las Ciencias Experimentales: Biología y Geología"/>
    <s v="GG"/>
    <s v="GRUPO GRANDE"/>
    <s v="296G"/>
    <s v="GG Didáctica de las ciencias experimentales: biología y geología"/>
    <s v="GRUPO-A"/>
    <s v="GG de Didáctica de las ciencias experimentales: biología y geología"/>
    <s v="1S"/>
    <n v="72780033"/>
    <s v="HERNÁNDEZ"/>
    <s v="ÁLAMOS"/>
    <s v="MARÍA DEL MAR"/>
    <s v="HERNÁNDEZ ÁLAMOS, MARÍA DEL MAR"/>
    <x v="1"/>
    <x v="0"/>
    <x v="0"/>
    <m/>
    <m/>
    <s v="maherna"/>
    <s v="mara.hernandez@unirioja.es"/>
    <n v="4"/>
    <n v="4"/>
    <n v="504"/>
    <s v="PROFESOR TITULAR UNIVERSIDAD"/>
    <s v="C01"/>
    <s v="TIEMPO COMPLETO"/>
    <s v="2011-09-01 00:00:00.0"/>
    <s v="null"/>
    <s v="DF100292"/>
    <s v="PROFESOR TITULAR DE UNIVERSIDAD"/>
    <s v="R101"/>
    <x v="4"/>
    <n v="205"/>
    <s v="DIDÁCTICA DE LAS CIENCIAS EXPERIMENTALES"/>
  </r>
  <r>
    <x v="5"/>
    <n v="16552787"/>
    <x v="2"/>
    <n v="296"/>
    <s v="296L"/>
    <s v="GRUPO-A1"/>
    <s v="Didáctica de las Ciencias Experimentales: Biología y Geología"/>
    <s v="GL"/>
    <s v="GRUPO DE LABORATORIO"/>
    <s v="296L"/>
    <s v="LABORATORIO Didáctica de las ciencias experimentales: biología y geología"/>
    <s v="GRUPO-A1"/>
    <s v="Laboratorio Didáctica de las ciencias experimentales: biología y geología"/>
    <s v="1S"/>
    <n v="16552787"/>
    <s v="TENORIO"/>
    <s v="RODRÍGUEZ"/>
    <s v="CARMEN"/>
    <s v="TENORIO RODRÍGUEZ, CARMEN"/>
    <x v="0"/>
    <x v="0"/>
    <x v="0"/>
    <m/>
    <m/>
    <s v="catenori"/>
    <s v="carmen.tenorio@unirioja.es"/>
    <n v="0.4"/>
    <n v="0.4"/>
    <n v="504"/>
    <s v="PROFESOR TITULAR UNIVERSIDAD"/>
    <s v="01R"/>
    <s v="TIEMPO COMPLETO REDUCIDO"/>
    <s v="2018-09-17 00:00:00.0"/>
    <s v="null"/>
    <s v="DF100263"/>
    <s v="PROFESOR TITULAR DE UNIVERSIDAD"/>
    <s v="R101"/>
    <x v="4"/>
    <n v="60"/>
    <s v="BIOQUÍMICA Y BIOLOGÍA MOLECULAR"/>
  </r>
  <r>
    <x v="5"/>
    <n v="16568302"/>
    <x v="2"/>
    <n v="296"/>
    <s v="296L"/>
    <s v="GRUPO-A1"/>
    <s v="Didáctica de las Ciencias Experimentales: Biología y Geología"/>
    <s v="GL"/>
    <s v="GRUPO DE LABORATORIO"/>
    <s v="296L"/>
    <s v="LABORATORIO Didáctica de las ciencias experimentales: biología y geología"/>
    <s v="GRUPO-A1"/>
    <s v="Laboratorio Didáctica de las ciencias experimentales: biología y geología"/>
    <s v="1S"/>
    <n v="16568302"/>
    <s v="ROBREDO"/>
    <s v="VALGAÑÓN"/>
    <s v="BEATRIZ"/>
    <s v="ROBREDO VALGAÑÓN, BEATRIZ"/>
    <x v="0"/>
    <x v="0"/>
    <x v="0"/>
    <m/>
    <m/>
    <s v="berobred"/>
    <s v="beatriz.robredo@unirioja.es"/>
    <n v="0.9"/>
    <n v="0.9"/>
    <n v="504"/>
    <s v="PROFESOR TITULAR UNIVERSIDAD"/>
    <s v="C01"/>
    <s v="TIEMPO COMPLETO"/>
    <s v="2018-09-17 00:00:00.0"/>
    <s v="null"/>
    <s v="DF386"/>
    <s v="PROFESOR TITULAR DE UNIVERSIDAD"/>
    <s v="R101"/>
    <x v="4"/>
    <n v="205"/>
    <s v="DIDÁCTICA DE LAS CIENCIAS EXPERIMENTALES"/>
  </r>
  <r>
    <x v="5"/>
    <n v="50793513"/>
    <x v="2"/>
    <n v="296"/>
    <s v="296L"/>
    <s v="GRUPO-A1"/>
    <s v="Didáctica de las Ciencias Experimentales: Biología y Geología"/>
    <s v="GL"/>
    <s v="GRUPO DE LABORATORIO"/>
    <s v="296L"/>
    <s v="LABORATORIO Didáctica de las ciencias experimentales: biología y geología"/>
    <s v="GRUPO-A1"/>
    <s v="Laboratorio Didáctica de las ciencias experimentales: biología y geología"/>
    <s v="1S"/>
    <n v="50793513"/>
    <s v="PAEZ DE LA CADENA"/>
    <s v="TORTOSA"/>
    <s v="FRANCISCO"/>
    <s v="PAEZ DE LA CADENA TORTOSA, FRANCISCO"/>
    <x v="1"/>
    <x v="0"/>
    <x v="0"/>
    <m/>
    <m/>
    <s v="franpaez"/>
    <s v="paco.pc@unirioja.es"/>
    <n v="0.2"/>
    <n v="0.2"/>
    <n v="504"/>
    <s v="PROFESOR TITULAR UNIVERSIDAD"/>
    <s v="C01"/>
    <s v="TIEMPO COMPLETO"/>
    <s v="2018-09-17 00:00:00.0"/>
    <s v="null"/>
    <s v="DF100079"/>
    <s v="PROFESOR TITULAR DE UNIVERSIDAD"/>
    <s v="R101"/>
    <x v="4"/>
    <n v="705"/>
    <s v="PRODUCCIÓN VEGETAL"/>
  </r>
  <r>
    <x v="5"/>
    <n v="12745547"/>
    <x v="2"/>
    <n v="298"/>
    <s v="298G"/>
    <s v="GRUPO-A"/>
    <s v="Educación musical y su didáctica"/>
    <s v="GG"/>
    <s v="GRUPO GRANDE"/>
    <s v="298G"/>
    <s v="GRUPO GRANDE DE Eduación musical y su didáctica"/>
    <s v="GRUPO-A"/>
    <s v="Grupo Grande de Eduación musical y su didáctica"/>
    <s v="2S"/>
    <n v="12745547"/>
    <s v="CAMACHO"/>
    <s v="SÁNCHEZ"/>
    <s v="MARÍA DEL PILAR"/>
    <s v="CAMACHO SÁNCHEZ, MARÍA DEL PILAR"/>
    <x v="1"/>
    <x v="0"/>
    <x v="0"/>
    <m/>
    <m/>
    <s v="picamach"/>
    <s v="pilar.camacho@unirioja.es"/>
    <n v="1.2"/>
    <n v="1.2"/>
    <n v="504"/>
    <s v="PROFESOR TITULAR UNIVERSIDAD"/>
    <s v="01A"/>
    <s v="TIEMPO COMPLETO AMPLIADO"/>
    <s v="2012-09-01 00:00:00.0"/>
    <s v="null"/>
    <s v="DF100099"/>
    <s v="PROFESORES TITULARES DE UNIVERSIDAD"/>
    <s v="R115"/>
    <x v="2"/>
    <n v="189"/>
    <s v="DIDÁCTICA DE LA EXPRESIÓN MUSICAL"/>
  </r>
  <r>
    <x v="5"/>
    <n v="30651788"/>
    <x v="2"/>
    <n v="298"/>
    <s v="298G"/>
    <s v="GRUPO-A"/>
    <s v="Educación musical y su didáctica"/>
    <s v="GG"/>
    <s v="GRUPO GRANDE"/>
    <s v="298G"/>
    <s v="GRUPO GRANDE DE Eduación musical y su didáctica"/>
    <s v="GRUPO-A"/>
    <s v="Grupo Grande de Eduación musical y su didáctica"/>
    <s v="2S"/>
    <n v="30651788"/>
    <s v="ALDAYTURRIAGA"/>
    <s v="MIERA"/>
    <s v="CARLOTA"/>
    <s v="ALDAYTURRIAGA MIERA, CARLOTA"/>
    <x v="0"/>
    <x v="0"/>
    <x v="0"/>
    <m/>
    <m/>
    <s v="caaldayt"/>
    <s v="carlota.aldayturriaga@unirioja.es"/>
    <n v="2.8"/>
    <n v="2.8"/>
    <n v="532"/>
    <s v="LABORAL DOCENTE-ASOCIADO"/>
    <s v="P06"/>
    <s v="TIEMPO PARCIAL (6+6 HORAS)"/>
    <s v="2017-09-15 00:00:00.0"/>
    <s v="2019-09-14 00:00:00.0"/>
    <s v="PI101290"/>
    <s v="PROFESOR ASOCIADO"/>
    <s v="R115"/>
    <x v="2"/>
    <n v="189"/>
    <s v="DIDÁCTICA DE LA EXPRESIÓN MUSICAL"/>
  </r>
  <r>
    <x v="5"/>
    <n v="16548322"/>
    <x v="2"/>
    <n v="299"/>
    <s v="299G"/>
    <s v="GRUPO-A"/>
    <s v="Didáctica de las Ciencias Sociales: Geografía"/>
    <s v="GG"/>
    <s v="GRUPO GRANDE"/>
    <s v="299G"/>
    <s v="GRUPO GRANDE DE Didáctica de las ciencias sociales: geografía"/>
    <s v="GRUPO-A"/>
    <s v="Grupo Grande de Didáctica de las ciencias sociales: geografía"/>
    <s v="2S"/>
    <n v="16548322"/>
    <s v="PASCUAL"/>
    <s v="BELLIDO"/>
    <s v="NURIA ESTHER"/>
    <s v="PASCUAL BELLIDO, NURIA ESTHER"/>
    <x v="0"/>
    <x v="0"/>
    <x v="0"/>
    <m/>
    <m/>
    <s v="nupascua"/>
    <s v="nuria-esther.pascual@unirioja.es"/>
    <n v="0"/>
    <n v="0"/>
    <n v="504"/>
    <s v="PROFESOR TITULAR UNIVERSIDAD"/>
    <s v="C01"/>
    <s v="TIEMPO COMPLETO"/>
    <s v="2011-09-01 00:00:00.0"/>
    <s v="null"/>
    <s v="DF100298"/>
    <s v="PROFESOR TITULAR DE UNIVERSIDAD"/>
    <s v="R114"/>
    <x v="3"/>
    <n v="10"/>
    <s v="ANÁLISIS GEOGRÁFICO REGIONAL"/>
  </r>
  <r>
    <x v="5"/>
    <n v="16606836"/>
    <x v="2"/>
    <n v="299"/>
    <s v="299G"/>
    <s v="GRUPO-A"/>
    <s v="Didáctica de las Ciencias Sociales: Geografía"/>
    <s v="GG"/>
    <s v="GRUPO GRANDE"/>
    <s v="299G"/>
    <s v="GRUPO GRANDE DE Didáctica de las ciencias sociales: geografía"/>
    <s v="GRUPO-A"/>
    <s v="Grupo Grande de Didáctica de las ciencias sociales: geografía"/>
    <s v="2S"/>
    <n v="16606836"/>
    <s v="LLORENTE"/>
    <s v="ADÁN"/>
    <s v="JOSÉ ÁNGEL"/>
    <s v="LLORENTE ADÁN, JOSÉ ÁNGEL"/>
    <x v="0"/>
    <x v="0"/>
    <x v="0"/>
    <m/>
    <m/>
    <s v="jollorad"/>
    <s v="jose-angel.llorente@unirioja.es"/>
    <n v="4"/>
    <n v="4"/>
    <n v="536"/>
    <s v="PROFESOR INTERINO"/>
    <s v="C01"/>
    <s v="TIEMPO COMPLETO"/>
    <s v="2018-09-17 00:00:00.0"/>
    <s v="2019-09-14 00:00:00.0"/>
    <s v="PI101280"/>
    <s v="PROFESOR CONTRATADO INTERINO"/>
    <s v="R114"/>
    <x v="3"/>
    <n v="430"/>
    <s v="GEOGRAFÍA FÍSICA"/>
  </r>
  <r>
    <x v="5"/>
    <n v="16582369"/>
    <x v="2"/>
    <n v="299"/>
    <s v="299R"/>
    <s v="GRUPO-B1"/>
    <s v="Didáctica de las Ciencias Sociales: Geografía"/>
    <s v="GR"/>
    <s v="GRUPO REDUCIDO"/>
    <s v="299R"/>
    <s v="GRUPO REDUCIDO DE Didáctica de las ciencias sociales: geografía"/>
    <s v="GRUPO-B1"/>
    <s v="Grupo Reducido de Didáctica de las ciencias sociales: geografía"/>
    <s v="2S"/>
    <n v="16582369"/>
    <s v="TÉLLEZ"/>
    <s v="ALARCIA"/>
    <s v="DIEGO"/>
    <s v="TÉLLEZ ALARCIA, DIEGO"/>
    <x v="0"/>
    <x v="0"/>
    <x v="0"/>
    <m/>
    <m/>
    <s v="dietellalar"/>
    <s v="diego.tellez@unirioja.es"/>
    <n v="2"/>
    <n v="2"/>
    <n v="534"/>
    <s v="CONTRATADO DOCTOR -TIPO 1"/>
    <s v="C01"/>
    <s v="TIEMPO COMPLETO"/>
    <s v="2018-11-30 00:00:00.0"/>
    <s v="null"/>
    <s v="PI101428"/>
    <s v="PROFESOR CONTRATADO DOCTOR"/>
    <s v="R115"/>
    <x v="2"/>
    <n v="210"/>
    <s v="DIDÁCTICA DE LAS CIENCIAS SOCIALES"/>
  </r>
  <r>
    <x v="5"/>
    <n v="16557636"/>
    <x v="2"/>
    <n v="301"/>
    <s v="301G"/>
    <s v="GRUPO-A"/>
    <s v="Didáctica de las Ciencias Experimentales: Física y Química"/>
    <s v="GG"/>
    <s v="GRUPO GRANDE"/>
    <s v="301G"/>
    <s v="GG de Didáctica de las ciencias experimentales: física y química"/>
    <s v="GRUPO-A"/>
    <s v="GG de Didáctica de las ciencias experimentales: física y química"/>
    <s v="2S"/>
    <n v="16557636"/>
    <s v="BUSTO"/>
    <s v="SANCIRIÁN"/>
    <s v="JESÚS HÉCTOR"/>
    <s v="BUSTO SANCIRIÁN, JESÚS HÉCTOR"/>
    <x v="0"/>
    <x v="0"/>
    <x v="0"/>
    <m/>
    <m/>
    <s v="hebusto"/>
    <s v="hector.busto@unirioja.es"/>
    <n v="1.5"/>
    <n v="1.5"/>
    <n v="504"/>
    <s v="PROFESOR TITULAR UNIVERSIDAD"/>
    <s v="01R"/>
    <s v="TIEMPO COMPLETO REDUCIDO"/>
    <s v="2013-09-01 00:00:00.0"/>
    <s v="null"/>
    <s v="DF100220"/>
    <s v="PROFESOR TITULAR DE UNIVERSIDAD"/>
    <s v="R112"/>
    <x v="8"/>
    <n v="765"/>
    <s v="QUÍMICA ORGÁNICA"/>
  </r>
  <r>
    <x v="5"/>
    <n v="16623516"/>
    <x v="2"/>
    <n v="301"/>
    <s v="301G"/>
    <s v="GRUPO-A"/>
    <s v="Didáctica de las Ciencias Experimentales: Física y Química"/>
    <s v="GG"/>
    <s v="GRUPO GRANDE"/>
    <s v="301G"/>
    <s v="GG de Didáctica de las ciencias experimentales: física y química"/>
    <s v="GRUPO-A"/>
    <s v="GG de Didáctica de las ciencias experimentales: física y química"/>
    <s v="2S"/>
    <n v="16623516"/>
    <s v="BAÑARES"/>
    <s v="PALACIOS"/>
    <s v="PAULA"/>
    <s v="BAÑARES PALACIOS, PAULA"/>
    <x v="1"/>
    <x v="0"/>
    <x v="1"/>
    <m/>
    <m/>
    <s v="pabanare"/>
    <s v="paula.banares@unirioja.es"/>
    <n v="1.5"/>
    <n v="1.5"/>
    <n v="536"/>
    <s v="PROFESOR INTERINO"/>
    <s v="P06"/>
    <s v="TIEMPO PARCIAL (6+6 HORAS)"/>
    <s v="2018-09-18 00:00:00.0"/>
    <s v="null"/>
    <s v="PI101276"/>
    <s v="PROFESOR CONTRATADO INTERINO"/>
    <s v="R112"/>
    <x v="8"/>
    <n v="385"/>
    <s v="FÍSICA APLICADA"/>
  </r>
  <r>
    <x v="5"/>
    <n v="72791237"/>
    <x v="2"/>
    <n v="301"/>
    <s v="301G"/>
    <s v="GRUPO-A"/>
    <s v="Didáctica de las Ciencias Experimentales: Física y Química"/>
    <s v="GG"/>
    <s v="GRUPO GRANDE"/>
    <s v="301G"/>
    <s v="GG de Didáctica de las ciencias experimentales: física y química"/>
    <s v="GRUPO-A"/>
    <s v="GG de Didáctica de las ciencias experimentales: física y química"/>
    <s v="2S"/>
    <n v="72791237"/>
    <s v="LADRERA"/>
    <s v="FERNÁNDEZ"/>
    <s v="RUBÉN"/>
    <s v="LADRERA FERNÁNDEZ, RUBÉN"/>
    <x v="1"/>
    <x v="0"/>
    <x v="0"/>
    <m/>
    <m/>
    <s v="ruladrer"/>
    <s v="ruben.ladrera@unirioja.es"/>
    <n v="1"/>
    <n v="1"/>
    <n v="532"/>
    <s v="LABORAL DOCENTE-ASOCIADO"/>
    <s v="P03"/>
    <s v="TIEMPO PARCIAL (3+3 HORAS)"/>
    <s v="2019-02-01 00:00:00.0"/>
    <s v="2019-09-14 00:00:00.0"/>
    <s v="PI101344"/>
    <s v="PROFESOR ASOCIADO A TIEMPO PARCIAL 3+3 2ºS"/>
    <s v="R101"/>
    <x v="4"/>
    <n v="205"/>
    <s v="DIDÁCTICA DE LAS CIENCIAS EXPERIMENTALES"/>
  </r>
  <r>
    <x v="5"/>
    <n v="16570824"/>
    <x v="2"/>
    <n v="301"/>
    <s v="301L"/>
    <s v="GRUPO-A1"/>
    <s v="Didáctica de las Ciencias Experimentales: Física y Química"/>
    <s v="GL"/>
    <s v="GRUPO DE LABORATORIO"/>
    <s v="301L"/>
    <s v="GL de Didáctica de las ciencias experimentales: física y química"/>
    <s v="GRUPO-A1"/>
    <s v="GL de Didáctica de las ciencias experimentales: física y química"/>
    <s v="2S"/>
    <n v="16570824"/>
    <s v="ESTEBAN"/>
    <s v="DÍEZ"/>
    <s v="ISABEL"/>
    <s v="ESTEBAN DÍEZ, ISABEL"/>
    <x v="0"/>
    <x v="0"/>
    <x v="0"/>
    <m/>
    <m/>
    <s v="iesteban"/>
    <s v="isabel.esteban@unirioja.es"/>
    <n v="0.75"/>
    <n v="0.75"/>
    <n v="504"/>
    <s v="PROFESOR TITULAR UNIVERSIDAD"/>
    <s v="C01"/>
    <s v="TIEMPO COMPLETO"/>
    <s v="2018-12-21 00:00:00.0"/>
    <s v="null"/>
    <s v="DF100368"/>
    <s v="PROFESOR TITULAR DE UNIVERSIDAD"/>
    <s v="R112"/>
    <x v="8"/>
    <n v="555"/>
    <s v="INGENIERÍA QUÍMICA"/>
  </r>
  <r>
    <x v="5"/>
    <n v="16544605"/>
    <x v="2"/>
    <n v="301"/>
    <s v="301L"/>
    <s v="GRUPO-B1"/>
    <s v="Didáctica de las Ciencias Experimentales: Física y Química"/>
    <s v="GL"/>
    <s v="GRUPO DE LABORATORIO"/>
    <s v="301L"/>
    <s v="GL de Didáctica de las ciencias experimentales: física y química"/>
    <s v="GRUPO-B1"/>
    <s v="GL de Didáctica de las ciencias experimentales: física y química"/>
    <s v="2S"/>
    <n v="16544605"/>
    <s v="CABREDO"/>
    <s v="PINILLOS"/>
    <s v="SUSANA"/>
    <s v="CABREDO PINILLOS, SUSANA"/>
    <x v="0"/>
    <x v="0"/>
    <x v="0"/>
    <m/>
    <m/>
    <s v="susacapi"/>
    <s v="susana.cabredo@unirioja.es"/>
    <n v="0.75"/>
    <n v="0.75"/>
    <n v="504"/>
    <s v="PROFESOR TITULAR UNIVERSIDAD"/>
    <s v="01A"/>
    <s v="TIEMPO COMPLETO AMPLIADO"/>
    <s v="2017-09-15 00:00:00.0"/>
    <s v="null"/>
    <s v="DF32370"/>
    <s v="TITULAR DE UNIVERSIDAD"/>
    <s v="R112"/>
    <x v="8"/>
    <n v="750"/>
    <s v="QUÍMICA ANALÍTICA"/>
  </r>
  <r>
    <x v="5"/>
    <n v="16509812"/>
    <x v="2"/>
    <n v="303"/>
    <s v="303G"/>
    <s v="GRUPO-A"/>
    <s v="Actividad física y salud"/>
    <s v="GG"/>
    <s v="GRUPO GRANDE"/>
    <s v="303G"/>
    <s v="GG de Actividad física y salud"/>
    <s v="GRUPO-A"/>
    <s v="GG de Actividad física y salud"/>
    <s v="2S"/>
    <n v="16509812"/>
    <s v="LOZA"/>
    <s v="OLAVE"/>
    <s v="EDMUNDO"/>
    <s v="LOZA OLAVE, EDMUNDO"/>
    <x v="0"/>
    <x v="0"/>
    <x v="0"/>
    <m/>
    <m/>
    <s v="edloza"/>
    <s v="edmundo.loza@unirioja.es"/>
    <n v="3"/>
    <n v="3"/>
    <n v="504"/>
    <s v="PROFESOR TITULAR UNIVERSIDAD"/>
    <s v="01A"/>
    <s v="TIEMPO COMPLETO AMPLIADO"/>
    <s v="2012-09-01 00:00:00.0"/>
    <s v="null"/>
    <s v="DF31336"/>
    <s v="TITULAR DE UNIVERSIDAD"/>
    <s v="R115"/>
    <x v="2"/>
    <n v="187"/>
    <s v="DIDÁCTICA DE LA EXPRESIÓN CORPORAL"/>
  </r>
  <r>
    <x v="5"/>
    <n v="25147795"/>
    <x v="2"/>
    <n v="305"/>
    <s v="305G"/>
    <s v="GRUPO-A"/>
    <s v="Expresión y comunicación corporal"/>
    <s v="GG"/>
    <s v="GRUPO GRANDE"/>
    <s v="305G"/>
    <s v="GG Expresión y comunicación corporal"/>
    <s v="GRUPO-A"/>
    <s v="GG de Expresión y comunicación corporal"/>
    <s v="1S"/>
    <n v="25147795"/>
    <s v="GARGALLO"/>
    <s v="IBORT"/>
    <s v="MARÍA ESTHER"/>
    <s v="GARGALLO IBORT, MARÍA ESTHER"/>
    <x v="0"/>
    <x v="0"/>
    <x v="0"/>
    <m/>
    <m/>
    <s v="megarga"/>
    <s v="esther.gargallo@unirioja.es"/>
    <n v="3"/>
    <n v="3"/>
    <s v="A-0506"/>
    <s v="PROFESOR TITULAR DE ESCUELA UNIVERSITARI"/>
    <s v="01A"/>
    <s v="TIEMPO COMPLETO AMPLIADO"/>
    <s v="2012-09-01 00:00:00.0"/>
    <s v="null"/>
    <s v="DF100010"/>
    <s v="TITULAR DE ESCUELA UNIVERSITARIA"/>
    <s v="R115"/>
    <x v="2"/>
    <n v="187"/>
    <s v="DIDÁCTICA DE LA EXPRESIÓN CORPORAL"/>
  </r>
  <r>
    <x v="5"/>
    <n v="40310935"/>
    <x v="2"/>
    <n v="307"/>
    <s v="307G"/>
    <s v="GRUPO-A"/>
    <s v="Actividades físicas de tiempo libre"/>
    <s v="GG"/>
    <s v="GRUPO GRANDE"/>
    <s v="307G"/>
    <s v="GG de Actividades físicas de tiempo libre"/>
    <s v="GRUPO-A"/>
    <s v="GG de Actividades físicas de tiempo libre"/>
    <s v="2S"/>
    <n v="40310935"/>
    <s v="DALMAU"/>
    <s v="TORRES"/>
    <s v="JOSEP MARÍA"/>
    <s v="DALMAU TORRES, JOSEP MARÍA"/>
    <x v="0"/>
    <x v="0"/>
    <x v="0"/>
    <m/>
    <m/>
    <s v="jodalmau"/>
    <s v="jose-maria.dalmau@unirioja.es"/>
    <n v="2.5"/>
    <n v="2.5"/>
    <n v="534"/>
    <s v="CONTRATADO DOCTOR -TIPO 1"/>
    <s v="C01"/>
    <s v="TIEMPO COMPLETO"/>
    <s v="2012-10-31 00:00:00.0"/>
    <s v="null"/>
    <s v="LD100297"/>
    <s v="CONTRATADA DOCTOR"/>
    <s v="R115"/>
    <x v="2"/>
    <n v="187"/>
    <s v="DIDÁCTICA DE LA EXPRESIÓN CORPORAL"/>
  </r>
  <r>
    <x v="5"/>
    <n v="16546617"/>
    <x v="2"/>
    <n v="308"/>
    <s v="308G"/>
    <s v="GRUPO-A"/>
    <s v="Didáctica de las lenguas extranjeras"/>
    <s v="GG"/>
    <s v="GRUPO GRANDE"/>
    <s v="308G"/>
    <s v="GG de Didáctica de las lenguas extranjeras"/>
    <s v="GRUPO-A"/>
    <s v="GG de Didáctica de las lenguas extranjeras"/>
    <s v="2S"/>
    <n v="16546617"/>
    <s v="BARRERAS"/>
    <s v="GÓMEZ"/>
    <s v="MARÍA ASUNCIÓN"/>
    <s v="BARRERAS GÓMEZ, MARÍA ASUNCIÓN"/>
    <x v="1"/>
    <x v="0"/>
    <x v="0"/>
    <m/>
    <m/>
    <s v="mabarrer"/>
    <s v="asuncion.barreras@unirioja.es"/>
    <n v="3"/>
    <n v="3"/>
    <n v="504"/>
    <s v="PROFESOR TITULAR UNIVERSIDAD"/>
    <s v="C01"/>
    <s v="TIEMPO COMPLETO"/>
    <s v="2017-09-15 00:00:00.0"/>
    <s v="null"/>
    <s v="DF31707"/>
    <s v="PROFESOR TITULAR DE UNIVERSIDAD"/>
    <s v="R107"/>
    <x v="6"/>
    <n v="345"/>
    <s v="FILOLOGÍA INGLESA"/>
  </r>
  <r>
    <x v="5"/>
    <n v="16496241"/>
    <x v="2"/>
    <n v="310"/>
    <s v="310G"/>
    <s v="GRUPO-A"/>
    <s v="Educación especial en educación primaria"/>
    <s v="GG"/>
    <s v="GRUPO GRANDE"/>
    <s v="310G"/>
    <s v="GG de Educación especial en educación infantil"/>
    <s v="GRUPO-A"/>
    <s v="GG de Educación especial en educación primaria"/>
    <s v="1S"/>
    <n v="16496241"/>
    <s v="JIMÉNEZ"/>
    <s v="TRENS"/>
    <s v="MARÍA ASUNCIÓN"/>
    <s v="JIMÉNEZ TRENS, MARÍA ASUNCIÓN"/>
    <x v="1"/>
    <x v="0"/>
    <x v="0"/>
    <m/>
    <m/>
    <s v="ajimenez"/>
    <s v="asuncion.jtrens@unirioja.es"/>
    <n v="3"/>
    <n v="3"/>
    <n v="504"/>
    <s v="PROFESOR TITULAR UNIVERSIDAD"/>
    <s v="C01"/>
    <s v="TIEMPO COMPLETO"/>
    <s v="2017-09-15 00:00:00.0"/>
    <s v="null"/>
    <s v="DF3307"/>
    <s v="TITULAR DE ESCUELAS UNIVERSITARIAS"/>
    <s v="R115"/>
    <x v="2"/>
    <n v="215"/>
    <s v="DIDÁCTICA Y ORGANIZACIÓN ESCOLAR"/>
  </r>
  <r>
    <x v="5"/>
    <n v="39847439"/>
    <x v="2"/>
    <n v="311"/>
    <s v="311G"/>
    <s v="GRUPO-A"/>
    <s v="Psicología de las altas capacidades"/>
    <s v="GG"/>
    <s v="GRUPO GRANDE"/>
    <s v="311G"/>
    <s v="GG de Psicología de las altas capacidades"/>
    <s v="GRUPO-A"/>
    <s v="GG de Psicología de las altas capacidades"/>
    <s v="2S"/>
    <n v="39847439"/>
    <s v="SASTRE"/>
    <s v="I RIBA"/>
    <s v="SYLVIA"/>
    <s v="SASTRE I RIBA, SYLVIA"/>
    <x v="1"/>
    <x v="0"/>
    <x v="0"/>
    <m/>
    <m/>
    <s v="sisastre"/>
    <s v="silvia.sastre@unirioja.es"/>
    <n v="3"/>
    <n v="3"/>
    <n v="500"/>
    <s v="CATEDRATICO DE UNIVERSIDAD"/>
    <s v="C01"/>
    <s v="TIEMPO COMPLETO"/>
    <s v="2007-05-13 00:00:00.0"/>
    <s v="null"/>
    <s v="DF3590"/>
    <s v="CATEDRÁTICO DE UNIVERSIDAD"/>
    <s v="R115"/>
    <x v="2"/>
    <n v="735"/>
    <s v="PSICOLOGÍA EVOLUTIVA Y DE LA EDUCACIÓN"/>
  </r>
  <r>
    <x v="5"/>
    <n v="16531888"/>
    <x v="2"/>
    <n v="311"/>
    <s v="311R"/>
    <s v="GRUPO-A1"/>
    <s v="Psicología de las altas capacidades"/>
    <s v="GR"/>
    <s v="GRUPO REDUCIDO"/>
    <s v="311R"/>
    <s v="GR de Psicología de las altas capacidades"/>
    <s v="GRUPO-A1"/>
    <s v="GR de Psicología de las altas capacidades"/>
    <s v="2S"/>
    <n v="16531888"/>
    <s v="VIANA"/>
    <s v="SÁENZ"/>
    <s v="LOURDES"/>
    <s v="VIANA SÁENZ, LOURDES"/>
    <x v="0"/>
    <x v="0"/>
    <x v="1"/>
    <m/>
    <m/>
    <s v="loviana"/>
    <s v="lourdes.viana@unirioja.es"/>
    <n v="1.5"/>
    <n v="1.5"/>
    <n v="536"/>
    <s v="PROFESOR INTERINO"/>
    <s v="C01"/>
    <s v="TIEMPO COMPLETO"/>
    <s v="2018-09-17 00:00:00.0"/>
    <s v="null"/>
    <s v="PI101398"/>
    <s v="PROFESOR CONTRATADO INTERINO"/>
    <s v="R115"/>
    <x v="2"/>
    <n v="735"/>
    <s v="PSICOLOGÍA EVOLUTIVA Y DE LA EDUCACIÓN"/>
  </r>
  <r>
    <x v="5"/>
    <n v="16501828"/>
    <x v="2"/>
    <n v="312"/>
    <s v="312G"/>
    <s v="GRUPO-A"/>
    <s v="La acción socioeducativa en contextos multiculturales"/>
    <s v="GG"/>
    <s v="GRUPO GRANDE"/>
    <s v="312G"/>
    <s v="GG de La acción socioeducativa en contextos multiculturales"/>
    <s v="GRUPO-A"/>
    <s v="GG de La acción socioeducativa en contextos multiculturales"/>
    <s v="2S"/>
    <n v="16501828"/>
    <s v="GIRÓ"/>
    <s v="MIRANDA"/>
    <s v="JOAQUÍN"/>
    <s v="GIRÓ MIRANDA, JOAQUÍN"/>
    <x v="1"/>
    <x v="0"/>
    <x v="0"/>
    <m/>
    <m/>
    <s v="jogiro"/>
    <s v="joaquin.giro@unirioja.es"/>
    <n v="0"/>
    <n v="0"/>
    <n v="504"/>
    <s v="PROFESOR TITULAR UNIVERSIDAD"/>
    <s v="C01"/>
    <s v="TIEMPO COMPLETO"/>
    <s v="2015-09-15 00:00:00.0"/>
    <s v="null"/>
    <s v="DF100184"/>
    <s v="PROFESOR TITULAR UNIVERSIDAD"/>
    <s v="R114"/>
    <x v="3"/>
    <n v="775"/>
    <s v="SOCIOLOGÍA"/>
  </r>
  <r>
    <x v="5"/>
    <n v="44156166"/>
    <x v="2"/>
    <n v="312"/>
    <s v="312G"/>
    <s v="GRUPO-A"/>
    <s v="La acción socioeducativa en contextos multiculturales"/>
    <s v="GG"/>
    <s v="GRUPO GRANDE"/>
    <s v="312G"/>
    <s v="GG de La acción socioeducativa en contextos multiculturales"/>
    <s v="GRUPO-A"/>
    <s v="GG de La acción socioeducativa en contextos multiculturales"/>
    <s v="2S"/>
    <n v="44156166"/>
    <s v="UZCANGA"/>
    <s v="LACABE"/>
    <s v="CATALINA ANA"/>
    <s v="UZCANGA LACABE, CATALINA ANA"/>
    <x v="1"/>
    <x v="0"/>
    <x v="1"/>
    <m/>
    <m/>
    <s v="cauzcang"/>
    <s v="catalina-ana.uzcanga@unirioja.es"/>
    <n v="3"/>
    <n v="3"/>
    <n v="536"/>
    <s v="PROFESOR INTERINO"/>
    <s v="P05"/>
    <s v="TIEMPO PARCIAL (5+5 HORAS)"/>
    <s v="2018-10-02 00:00:00.0"/>
    <s v="2019-09-14 00:00:00.0"/>
    <s v="PI101437"/>
    <s v="PROFESOR CONTRATADO INTERINO"/>
    <s v="R114"/>
    <x v="3"/>
    <n v="775"/>
    <s v="SOCIOLOGÍA"/>
  </r>
  <r>
    <x v="5"/>
    <n v="43187774"/>
    <x v="2"/>
    <n v="313"/>
    <s v="313G"/>
    <s v="GRUPO-A"/>
    <s v="Innovación docente e iniciación a la investigación en la enseñanza de las matemáticas en la EP"/>
    <s v="GG"/>
    <s v="GRUPO GRANDE"/>
    <s v="313G"/>
    <s v="GG de Innovación docente e iniciación a la investigación en la enseñanza de"/>
    <s v="GRUPO-A"/>
    <s v="GG de Innovac. docente e iniciac. a a la invest. en la ens."/>
    <s v="2S"/>
    <n v="43187774"/>
    <s v="ROTGER"/>
    <s v="GARCÍA"/>
    <s v="LUCÍA"/>
    <s v="ROTGER GARCÍA, LUCÍA"/>
    <x v="1"/>
    <x v="0"/>
    <x v="1"/>
    <m/>
    <m/>
    <s v="lurotger"/>
    <s v="lucia.rotger@unirioja.es"/>
    <n v="3"/>
    <n v="3"/>
    <n v="536"/>
    <s v="PROFESOR INTERINO"/>
    <s v="C01"/>
    <s v="TIEMPO COMPLETO"/>
    <s v="2019-02-12 00:00:00.0"/>
    <s v="2019-09-14 00:00:00.0"/>
    <s v="PI101414"/>
    <s v="PROFESOR CONTRADO INTERINO"/>
    <s v="R111"/>
    <x v="7"/>
    <n v="5"/>
    <s v="ÁLGEBRA"/>
  </r>
  <r>
    <x v="5"/>
    <n v="16574471"/>
    <x v="2"/>
    <n v="317"/>
    <s v="317G"/>
    <s v="GRUPO-A"/>
    <s v="Educación para la ciudadanía y derechos humanos"/>
    <s v="GG"/>
    <s v="GRUPO GRANDE"/>
    <s v="317G"/>
    <s v="GG de Educación para la ciudadanía y derechos humanos"/>
    <s v="GRUPO-A"/>
    <s v="GG de Educación para la ciudadanía y derechos humanos"/>
    <s v="1S"/>
    <n v="16574471"/>
    <s v="ANDRÉS"/>
    <s v="CABELLO"/>
    <s v="SERGIO"/>
    <s v="ANDRÉS CABELLO, SERGIO"/>
    <x v="0"/>
    <x v="0"/>
    <x v="0"/>
    <m/>
    <m/>
    <s v="seandrc"/>
    <s v="sergio.andres@unirioja.es"/>
    <n v="3"/>
    <n v="3"/>
    <n v="536"/>
    <s v="PROFESOR INTERINO"/>
    <s v="C01"/>
    <s v="TIEMPO COMPLETO"/>
    <s v="2013-09-16 00:00:00.0"/>
    <s v="null"/>
    <s v="PI100924"/>
    <s v="PROFESOR CONTRATADO INTERINO"/>
    <s v="R114"/>
    <x v="3"/>
    <n v="775"/>
    <s v="SOCIOLOGÍA"/>
  </r>
  <r>
    <x v="5"/>
    <n v="9398535"/>
    <x v="2"/>
    <n v="318"/>
    <s v="318G"/>
    <s v="GRUPO-A"/>
    <s v="Trabajo fin de grado en Educación Primaria"/>
    <s v="GG"/>
    <s v="GRUPO GRANDE"/>
    <s v="318G"/>
    <s v="TRABAJO FIN DE GRADO"/>
    <s v="GRUPO-A"/>
    <s v="TRABAJO FIN DE GRADO"/>
    <s v="I"/>
    <n v="9398535"/>
    <s v="DÍAZ"/>
    <s v="CUESTA"/>
    <s v="JOSÉ"/>
    <s v="DÍAZ CUESTA, JOSÉ"/>
    <x v="1"/>
    <x v="0"/>
    <x v="0"/>
    <m/>
    <m/>
    <s v="josediaz"/>
    <s v="jose.diaz-cuesta@unirioja.es"/>
    <n v="0.6"/>
    <n v="0.6"/>
    <n v="534"/>
    <s v="CONTRATADO DOCTOR -TIPO 1"/>
    <s v="C01"/>
    <s v="TIEMPO COMPLETO"/>
    <s v="2012-02-03 00:00:00.0"/>
    <s v="null"/>
    <s v="DF32499"/>
    <s v="CONTRATADO DOCTOR"/>
    <s v="R107"/>
    <x v="6"/>
    <n v="345"/>
    <s v="FILOLOGÍA INGLESA"/>
  </r>
  <r>
    <x v="5"/>
    <n v="9414088"/>
    <x v="2"/>
    <n v="318"/>
    <s v="318G"/>
    <s v="GRUPO-A"/>
    <s v="Trabajo fin de grado en Educación Primaria"/>
    <s v="GG"/>
    <s v="GRUPO GRANDE"/>
    <s v="318G"/>
    <s v="TRABAJO FIN DE GRADO"/>
    <s v="GRUPO-A"/>
    <s v="TRABAJO FIN DE GRADO"/>
    <s v="I"/>
    <n v="9414088"/>
    <s v="TABOADA"/>
    <s v="FERRERO"/>
    <s v="CAROLINA"/>
    <s v="TABOADA FERRERO, CAROLINA"/>
    <x v="0"/>
    <x v="0"/>
    <x v="0"/>
    <m/>
    <m/>
    <s v="cataboad"/>
    <s v="carolina.taboada@unirioja.es"/>
    <n v="0.3"/>
    <n v="0.3"/>
    <n v="504"/>
    <s v="PROFESOR TITULAR UNIVERSIDAD"/>
    <s v="C01"/>
    <s v="TIEMPO COMPLETO"/>
    <s v="2008-09-30 00:00:00.0"/>
    <s v="null"/>
    <s v="DF100228"/>
    <s v="PROFESOR TITULAR DE UNIVERSIDAD INTERINO"/>
    <s v="R107"/>
    <x v="6"/>
    <n v="345"/>
    <s v="FILOLOGÍA INGLESA"/>
  </r>
  <r>
    <x v="5"/>
    <n v="15849077"/>
    <x v="2"/>
    <n v="318"/>
    <s v="318G"/>
    <s v="GRUPO-A"/>
    <s v="Trabajo fin de grado en Educación Primaria"/>
    <s v="GG"/>
    <s v="GRUPO GRANDE"/>
    <s v="318G"/>
    <s v="TRABAJO FIN DE GRADO"/>
    <s v="GRUPO-A"/>
    <s v="TRABAJO FIN DE GRADO"/>
    <s v="I"/>
    <n v="15849077"/>
    <s v="SANTIAGO"/>
    <s v="CAMPIÓN"/>
    <s v="RAÚL"/>
    <s v="SANTIAGO CAMPIÓN, RAÚL"/>
    <x v="0"/>
    <x v="0"/>
    <x v="0"/>
    <m/>
    <m/>
    <s v="rasantia"/>
    <s v="raul.santiago@unirioja.es"/>
    <n v="1.2"/>
    <n v="1.2"/>
    <s v="A-0504"/>
    <s v="PROFESOR TITULAR UNIVERSIDAD"/>
    <s v="C01"/>
    <s v="TIEMPO COMPLETO"/>
    <s v="2010-09-01 00:00:00.0"/>
    <s v="null"/>
    <s v="DF100267"/>
    <s v="PROFESOR TITULAR INTERINO"/>
    <s v="R115"/>
    <x v="2"/>
    <n v="215"/>
    <s v="DIDÁCTICA Y ORGANIZACIÓN ESCOLAR"/>
  </r>
  <r>
    <x v="5"/>
    <n v="16498683"/>
    <x v="2"/>
    <n v="318"/>
    <s v="318G"/>
    <s v="GRUPO-A"/>
    <s v="Trabajo fin de grado en Educación Primaria"/>
    <s v="GG"/>
    <s v="GRUPO GRANDE"/>
    <s v="318G"/>
    <s v="TRABAJO FIN DE GRADO"/>
    <s v="GRUPO-A"/>
    <s v="TRABAJO FIN DE GRADO"/>
    <s v="I"/>
    <n v="16498683"/>
    <s v="JIMÉNEZ"/>
    <s v="CATALÁN"/>
    <s v="ROSA MARÍA"/>
    <s v="JIMÉNEZ CATALÁN, ROSA MARÍA"/>
    <x v="1"/>
    <x v="0"/>
    <x v="0"/>
    <m/>
    <m/>
    <s v="rmjimene"/>
    <s v="rosa.jimenez@unirioja.es"/>
    <n v="0.3"/>
    <n v="0.3"/>
    <n v="500"/>
    <s v="CATEDRATICO DE UNIVERSIDAD"/>
    <s v="01R"/>
    <s v="TIEMPO COMPLETO REDUCIDO"/>
    <s v="2016-04-15 00:00:00.0"/>
    <s v="null"/>
    <s v="DF100328"/>
    <s v="CATEDRÁTICO DE UNIVERSIDAD"/>
    <s v="R107"/>
    <x v="6"/>
    <n v="345"/>
    <s v="FILOLOGÍA INGLESA"/>
  </r>
  <r>
    <x v="5"/>
    <n v="16511992"/>
    <x v="2"/>
    <n v="318"/>
    <s v="318G"/>
    <s v="GRUPO-A"/>
    <s v="Trabajo fin de grado en Educación Primaria"/>
    <s v="GG"/>
    <s v="GRUPO GRANDE"/>
    <s v="318G"/>
    <s v="TRABAJO FIN DE GRADO"/>
    <s v="GRUPO-A"/>
    <s v="TRABAJO FIN DE GRADO"/>
    <s v="I"/>
    <n v="16511992"/>
    <s v="EXTREMIANA"/>
    <s v="ALDANA"/>
    <s v="JOSÉ IGNACIO"/>
    <s v="EXTREMIANA ALDANA, JOSÉ IGNACIO"/>
    <x v="0"/>
    <x v="0"/>
    <x v="0"/>
    <m/>
    <m/>
    <s v="jextremi"/>
    <s v="jextremi@unirioja.es"/>
    <n v="1.5"/>
    <n v="1.5"/>
    <n v="504"/>
    <s v="PROFESOR TITULAR UNIVERSIDAD"/>
    <s v="01A"/>
    <s v="TIEMPO COMPLETO AMPLIADO"/>
    <s v="2012-09-01 00:00:00.0"/>
    <s v="null"/>
    <s v="DF32214"/>
    <s v="TITULAR DE UNIVERSIDAD"/>
    <s v="R111"/>
    <x v="7"/>
    <n v="440"/>
    <s v="GEOMETRÍA Y TOPOLOGÍA"/>
  </r>
  <r>
    <x v="5"/>
    <n v="16512032"/>
    <x v="2"/>
    <n v="318"/>
    <s v="318G"/>
    <s v="GRUPO-A"/>
    <s v="Trabajo fin de grado en Educación Primaria"/>
    <s v="GG"/>
    <s v="GRUPO GRANDE"/>
    <s v="318G"/>
    <s v="TRABAJO FIN DE GRADO"/>
    <s v="GRUPO-A"/>
    <s v="TRABAJO FIN DE GRADO"/>
    <s v="I"/>
    <n v="16512032"/>
    <s v="TORRES"/>
    <s v="RUIZ"/>
    <s v="MARÍA DEL MAR"/>
    <s v="TORRES RUIZ, MARÍA DEL MAR"/>
    <x v="1"/>
    <x v="0"/>
    <x v="0"/>
    <m/>
    <m/>
    <s v="matorrr"/>
    <s v="maria-mar.torres@unirioja.es"/>
    <n v="0.9"/>
    <n v="0.9"/>
    <n v="532"/>
    <s v="LABORAL DOCENTE-ASOCIADO"/>
    <s v="P05"/>
    <s v="TIEMPO PARCIAL (5+5 HORAS)"/>
    <s v="2017-09-15 00:00:00.0"/>
    <s v="2019-09-14 00:00:00.0"/>
    <s v="PI101245"/>
    <s v="PROFESOR ASOCIADO"/>
    <s v="R106"/>
    <x v="5"/>
    <n v="195"/>
    <s v="DIDÁCTICA DE LA LENGUA Y LA LITERATURA"/>
  </r>
  <r>
    <x v="5"/>
    <n v="16522419"/>
    <x v="2"/>
    <n v="318"/>
    <s v="318G"/>
    <s v="GRUPO-A"/>
    <s v="Trabajo fin de grado en Educación Primaria"/>
    <s v="GG"/>
    <s v="GRUPO GRANDE"/>
    <s v="318G"/>
    <s v="TRABAJO FIN DE GRADO"/>
    <s v="GRUPO-A"/>
    <s v="TRABAJO FIN DE GRADO"/>
    <s v="I"/>
    <n v="16522419"/>
    <s v="ARANDA"/>
    <s v="AYENSA"/>
    <s v="ÁNGEL"/>
    <s v="ARANDA AYENSA, ÁNGEL"/>
    <x v="0"/>
    <x v="0"/>
    <x v="1"/>
    <m/>
    <m/>
    <s v="anaranda"/>
    <s v="angel.aranda@unirioja.es"/>
    <n v="0.3"/>
    <n v="0.3"/>
    <s v="A-0537"/>
    <s v="TITULAR"/>
    <s v="P03"/>
    <s v="TIEMPO PARCIAL (3+3 HORAS)"/>
    <s v="2011-01-01 00:00:00.0"/>
    <s v="null"/>
    <s v="PI100798"/>
    <s v="TITULAR"/>
    <s v="R111"/>
    <x v="7"/>
    <n v="265"/>
    <s v="ESTADÍSTICA E INVESTIGACIÓN OPERATIVA"/>
  </r>
  <r>
    <x v="5"/>
    <n v="16535214"/>
    <x v="2"/>
    <n v="318"/>
    <s v="318G"/>
    <s v="GRUPO-A"/>
    <s v="Trabajo fin de grado en Educación Primaria"/>
    <s v="GG"/>
    <s v="GRUPO GRANDE"/>
    <s v="318G"/>
    <s v="TRABAJO FIN DE GRADO"/>
    <s v="GRUPO-A"/>
    <s v="TRABAJO FIN DE GRADO"/>
    <s v="I"/>
    <n v="16535214"/>
    <s v="MARTÍNEZ"/>
    <s v="EZQUERRO"/>
    <s v="AURORA"/>
    <s v="MARTÍNEZ EZQUERRO, AURORA"/>
    <x v="0"/>
    <x v="0"/>
    <x v="0"/>
    <m/>
    <m/>
    <s v="aumarte"/>
    <s v="aurora.martinez@unirioja.es"/>
    <n v="0.9"/>
    <n v="0.9"/>
    <n v="504"/>
    <s v="PROFESOR TITULAR UNIVERSIDAD"/>
    <s v="C01"/>
    <s v="TIEMPO COMPLETO"/>
    <s v="2011-09-01 00:00:00.0"/>
    <s v="null"/>
    <s v="DF100303"/>
    <s v="PROFESOR TITULAR DE UNIVERSIDAD"/>
    <s v="R106"/>
    <x v="5"/>
    <n v="195"/>
    <s v="DIDÁCTICA DE LA LENGUA Y LA LITERATURA"/>
  </r>
  <r>
    <x v="5"/>
    <n v="16535879"/>
    <x v="2"/>
    <n v="318"/>
    <s v="318G"/>
    <s v="GRUPO-A"/>
    <s v="Trabajo fin de grado en Educación Primaria"/>
    <s v="GG"/>
    <s v="GRUPO GRANDE"/>
    <s v="318G"/>
    <s v="TRABAJO FIN DE GRADO"/>
    <s v="GRUPO-A"/>
    <s v="TRABAJO FIN DE GRADO"/>
    <s v="I"/>
    <n v="16535879"/>
    <s v="IÑARREA"/>
    <s v="LAS HERAS"/>
    <s v="IGNACIO"/>
    <s v="IÑARREA LAS HERAS, IGNACIO"/>
    <x v="1"/>
    <x v="0"/>
    <x v="0"/>
    <m/>
    <m/>
    <s v="iinarrea"/>
    <s v="ignacio.inarrea@unirioja.es"/>
    <n v="0.9"/>
    <n v="0.9"/>
    <n v="500"/>
    <s v="CATEDRATICO DE UNIVERSIDAD"/>
    <s v="C01"/>
    <s v="TIEMPO COMPLETO"/>
    <s v="2017-12-18 00:00:00.0"/>
    <s v="null"/>
    <s v="DF100353"/>
    <s v="CATEDRÁTICO DE UNIVERSIDAD"/>
    <s v="R107"/>
    <x v="6"/>
    <n v="335"/>
    <s v="FILOLOGÍA FRANCESA"/>
  </r>
  <r>
    <x v="5"/>
    <n v="16538859"/>
    <x v="2"/>
    <n v="318"/>
    <s v="318G"/>
    <s v="GRUPO-A"/>
    <s v="Trabajo fin de grado en Educación Primaria"/>
    <s v="GG"/>
    <s v="GRUPO GRANDE"/>
    <s v="318G"/>
    <s v="TRABAJO FIN DE GRADO"/>
    <s v="GRUPO-A"/>
    <s v="TRABAJO FIN DE GRADO"/>
    <s v="I"/>
    <n v="16538859"/>
    <s v="ARANA"/>
    <s v="IDIAQUEZ"/>
    <s v="JAVIER SABINO"/>
    <s v="ARANA IDIAQUEZ, JAVIER SABINO"/>
    <x v="1"/>
    <x v="0"/>
    <x v="1"/>
    <m/>
    <m/>
    <s v="jaarana"/>
    <s v="xabier.arana@unirioja.es"/>
    <n v="0.9"/>
    <n v="0.9"/>
    <n v="536"/>
    <s v="PROFESOR INTERINO"/>
    <s v="C01"/>
    <s v="TIEMPO COMPLETO"/>
    <s v="2018-09-17 00:00:00.0"/>
    <s v="null"/>
    <s v="PI101399"/>
    <s v="PROFESOR CONTRATADO INTERINO"/>
    <s v="R115"/>
    <x v="2"/>
    <n v="735"/>
    <s v="PSICOLOGÍA EVOLUTIVA Y DE LA EDUCACIÓN"/>
  </r>
  <r>
    <x v="5"/>
    <n v="16543068"/>
    <x v="2"/>
    <n v="318"/>
    <s v="318G"/>
    <s v="GRUPO-A"/>
    <s v="Trabajo fin de grado en Educación Primaria"/>
    <s v="GG"/>
    <s v="GRUPO GRANDE"/>
    <s v="318G"/>
    <s v="TRABAJO FIN DE GRADO"/>
    <s v="GRUPO-A"/>
    <s v="TRABAJO FIN DE GRADO"/>
    <s v="I"/>
    <n v="16543068"/>
    <s v="GOICOECHEA"/>
    <s v="GAONA"/>
    <s v="MARÍA ÁNGELES"/>
    <s v="GOICOECHEA GAONA, MARÍA ÁNGELES"/>
    <x v="1"/>
    <x v="0"/>
    <x v="0"/>
    <m/>
    <m/>
    <s v="magoicoe"/>
    <s v="angeles.goicoechea@unirioja.es"/>
    <n v="0.3"/>
    <n v="0.3"/>
    <n v="534"/>
    <s v="CONTRATADO DOCTOR -TIPO 1"/>
    <s v="C01"/>
    <s v="TIEMPO COMPLETO"/>
    <s v="2012-02-03 00:00:00.0"/>
    <s v="null"/>
    <s v="LD100580"/>
    <s v="CONTRATADO DOCTOR"/>
    <s v="R115"/>
    <x v="2"/>
    <n v="805"/>
    <s v="TEORÍA E HISTORIA DE LA EDUCACIÓN"/>
  </r>
  <r>
    <x v="5"/>
    <n v="16545002"/>
    <x v="2"/>
    <n v="318"/>
    <s v="318G"/>
    <s v="GRUPO-A"/>
    <s v="Trabajo fin de grado en Educación Primaria"/>
    <s v="GG"/>
    <s v="GRUPO GRANDE"/>
    <s v="318G"/>
    <s v="TRABAJO FIN DE GRADO"/>
    <s v="GRUPO-A"/>
    <s v="TRABAJO FIN DE GRADO"/>
    <s v="I"/>
    <n v="16545002"/>
    <s v="SABATER"/>
    <s v="FERNÁNDEZ"/>
    <s v="Mª CARMEN"/>
    <s v="SABATER FERNÁNDEZ, Mª CARMEN"/>
    <x v="0"/>
    <x v="0"/>
    <x v="0"/>
    <m/>
    <m/>
    <s v="mcsabaf"/>
    <s v="carmen.sabater@unirioja.es"/>
    <n v="0"/>
    <n v="0"/>
    <n v="536"/>
    <s v="PROFESOR INTERINO"/>
    <s v="C01"/>
    <s v="TIEMPO COMPLETO"/>
    <s v="2013-09-16 00:00:00.0"/>
    <s v="null"/>
    <s v="PI100925"/>
    <s v="PROFESOR CONTRATADO INTERINO"/>
    <s v="R114"/>
    <x v="3"/>
    <n v="775"/>
    <s v="SOCIOLOGÍA"/>
  </r>
  <r>
    <x v="5"/>
    <n v="16546065"/>
    <x v="2"/>
    <n v="318"/>
    <s v="318G"/>
    <s v="GRUPO-A"/>
    <s v="Trabajo fin de grado en Educación Primaria"/>
    <s v="GG"/>
    <s v="GRUPO GRANDE"/>
    <s v="318G"/>
    <s v="TRABAJO FIN DE GRADO"/>
    <s v="GRUPO-A"/>
    <s v="TRABAJO FIN DE GRADO"/>
    <s v="I"/>
    <n v="16546065"/>
    <s v="GUTIÉRREZ"/>
    <s v="JIMÉNEZ"/>
    <s v="JOSÉ MANUEL"/>
    <s v="GUTIÉRREZ JIMÉNEZ, JOSÉ MANUEL"/>
    <x v="1"/>
    <x v="0"/>
    <x v="0"/>
    <m/>
    <m/>
    <s v="jmguti"/>
    <s v="jmguti@unirioja.es"/>
    <n v="0.3"/>
    <n v="0.3"/>
    <n v="504"/>
    <s v="PROFESOR TITULAR UNIVERSIDAD"/>
    <s v="01R"/>
    <s v="TIEMPO COMPLETO REDUCIDO"/>
    <s v="2012-09-01 00:00:00.0"/>
    <s v="null"/>
    <s v="DF32266"/>
    <s v="TITULAR DE UNIVERSIDAD"/>
    <s v="R111"/>
    <x v="7"/>
    <n v="595"/>
    <s v="MATEMÁTICA APLICADA"/>
  </r>
  <r>
    <x v="5"/>
    <n v="16553678"/>
    <x v="2"/>
    <n v="318"/>
    <s v="318G"/>
    <s v="GRUPO-A"/>
    <s v="Trabajo fin de grado en Educación Primaria"/>
    <s v="GG"/>
    <s v="GRUPO GRANDE"/>
    <s v="318G"/>
    <s v="TRABAJO FIN DE GRADO"/>
    <s v="GRUPO-A"/>
    <s v="TRABAJO FIN DE GRADO"/>
    <s v="I"/>
    <n v="16553678"/>
    <s v="ELÍAS"/>
    <s v="RUIZ"/>
    <s v="VICENTE"/>
    <s v="ELÍAS RUIZ, VICENTE"/>
    <x v="1"/>
    <x v="0"/>
    <x v="1"/>
    <m/>
    <m/>
    <s v="vielias"/>
    <s v="vicente.elias@unirioja.es"/>
    <n v="0.3"/>
    <n v="0.3"/>
    <n v="532"/>
    <s v="LABORAL DOCENTE-ASOCIADO"/>
    <s v="P03"/>
    <s v="TIEMPO PARCIAL (3+3 HORAS)"/>
    <s v="2018-09-27 00:00:00.0"/>
    <s v="2019-09-14 00:00:00.0"/>
    <s v="PI101432"/>
    <s v="PROFESOR ASOCIADO"/>
    <s v="R115"/>
    <x v="2"/>
    <n v="615"/>
    <s v="MEDICINA PREVENTIVA Y SALUD PÚBLICA"/>
  </r>
  <r>
    <x v="5"/>
    <n v="16554464"/>
    <x v="2"/>
    <n v="318"/>
    <s v="318G"/>
    <s v="GRUPO-A"/>
    <s v="Trabajo fin de grado en Educación Primaria"/>
    <s v="GG"/>
    <s v="GRUPO GRANDE"/>
    <s v="318G"/>
    <s v="TRABAJO FIN DE GRADO"/>
    <s v="GRUPO-A"/>
    <s v="TRABAJO FIN DE GRADO"/>
    <s v="I"/>
    <n v="16554464"/>
    <s v="VALDEMOROS"/>
    <s v="SAN EMETERIO"/>
    <s v="Mª ÁNGELES"/>
    <s v="VALDEMOROS SAN EMETERIO, Mª ÁNGELES"/>
    <x v="0"/>
    <x v="0"/>
    <x v="0"/>
    <m/>
    <m/>
    <s v="mavaldem"/>
    <s v="maria-de-los-angeles.valdemoros@unirioja.es"/>
    <n v="2.1"/>
    <n v="2.1"/>
    <n v="504"/>
    <s v="PROFESOR TITULAR UNIVERSIDAD"/>
    <s v="C01"/>
    <s v="TIEMPO COMPLETO"/>
    <s v="2016-03-22 00:00:00.0"/>
    <s v="null"/>
    <s v="DF100241"/>
    <s v="PROFESOR TITULAR DE UNIVERSIDAD"/>
    <s v="R115"/>
    <x v="2"/>
    <n v="805"/>
    <s v="TEORÍA E HISTORIA DE LA EDUCACIÓN"/>
  </r>
  <r>
    <x v="5"/>
    <n v="16557120"/>
    <x v="2"/>
    <n v="318"/>
    <s v="318G"/>
    <s v="GRUPO-A"/>
    <s v="Trabajo fin de grado en Educación Primaria"/>
    <s v="GG"/>
    <s v="GRUPO GRANDE"/>
    <s v="318G"/>
    <s v="TRABAJO FIN DE GRADO"/>
    <s v="GRUPO-A"/>
    <s v="TRABAJO FIN DE GRADO"/>
    <s v="I"/>
    <n v="16557120"/>
    <s v="ASENSIO"/>
    <s v="ARÓSTEGUI"/>
    <s v="MARÍA DEL MAR"/>
    <s v="ASENSIO ARÓSTEGUI, MARÍA DEL MAR"/>
    <x v="0"/>
    <x v="0"/>
    <x v="0"/>
    <m/>
    <m/>
    <s v="masensio"/>
    <s v="mar.asensio@unirioja.es"/>
    <n v="0.9"/>
    <n v="0.9"/>
    <n v="504"/>
    <s v="PROFESOR TITULAR UNIVERSIDAD"/>
    <s v="C01"/>
    <s v="TIEMPO COMPLETO"/>
    <s v="2018-12-24 00:00:00.0"/>
    <s v="null"/>
    <s v="DF100364"/>
    <s v="PROFESOR TITULAR DE UNIVERSIDAD"/>
    <s v="R107"/>
    <x v="6"/>
    <n v="345"/>
    <s v="FILOLOGÍA INGLESA"/>
  </r>
  <r>
    <x v="5"/>
    <n v="16570999"/>
    <x v="2"/>
    <n v="318"/>
    <s v="318G"/>
    <s v="GRUPO-A"/>
    <s v="Trabajo fin de grado en Educación Primaria"/>
    <s v="GG"/>
    <s v="GRUPO GRANDE"/>
    <s v="318G"/>
    <s v="TRABAJO FIN DE GRADO"/>
    <s v="GRUPO-A"/>
    <s v="TRABAJO FIN DE GRADO"/>
    <s v="I"/>
    <n v="16570999"/>
    <s v="TERRAZAS"/>
    <s v="GALLEGO"/>
    <s v="MELANIA"/>
    <s v="TERRAZAS GALLEGO, MELANIA"/>
    <x v="0"/>
    <x v="0"/>
    <x v="0"/>
    <m/>
    <m/>
    <s v="mterraza"/>
    <s v="melania.terrazas@unirioja.es"/>
    <n v="0.3"/>
    <n v="0.3"/>
    <n v="504"/>
    <s v="PROFESOR TITULAR UNIVERSIDAD"/>
    <s v="C01"/>
    <s v="TIEMPO COMPLETO"/>
    <s v="2016-11-26 00:00:00.0"/>
    <s v="null"/>
    <s v="DF100334"/>
    <s v="PROFESOR TITULAR DE UNIVERSIDAD"/>
    <s v="R107"/>
    <x v="6"/>
    <n v="345"/>
    <s v="FILOLOGÍA INGLESA"/>
  </r>
  <r>
    <x v="5"/>
    <n v="16581906"/>
    <x v="2"/>
    <n v="318"/>
    <s v="318G"/>
    <s v="GRUPO-A"/>
    <s v="Trabajo fin de grado en Educación Primaria"/>
    <s v="GG"/>
    <s v="GRUPO GRANDE"/>
    <s v="318G"/>
    <s v="TRABAJO FIN DE GRADO"/>
    <s v="GRUPO-A"/>
    <s v="TRABAJO FIN DE GRADO"/>
    <s v="I"/>
    <n v="16581906"/>
    <s v="SAMPEDRO"/>
    <s v="PASCUAL"/>
    <s v="SIMÓN"/>
    <s v="SAMPEDRO PASCUAL, SIMÓN"/>
    <x v="0"/>
    <x v="0"/>
    <x v="0"/>
    <m/>
    <m/>
    <s v="sisamped"/>
    <s v="simon.sampedro@unirioja.es"/>
    <n v="1.2"/>
    <n v="1.2"/>
    <n v="536"/>
    <s v="PROFESOR INTERINO"/>
    <s v="C01"/>
    <s v="TIEMPO COMPLETO"/>
    <s v="2018-09-17 00:00:00.0"/>
    <s v="null"/>
    <s v="PI101363"/>
    <s v="PROFESOR CONTRATADO INTERINO TC"/>
    <s v="R106"/>
    <x v="5"/>
    <n v="195"/>
    <s v="DIDÁCTICA DE LA LENGUA Y LA LITERATURA"/>
  </r>
  <r>
    <x v="5"/>
    <n v="16582228"/>
    <x v="2"/>
    <n v="318"/>
    <s v="318G"/>
    <s v="GRUPO-A"/>
    <s v="Trabajo fin de grado en Educación Primaria"/>
    <s v="GG"/>
    <s v="GRUPO GRANDE"/>
    <s v="318G"/>
    <s v="TRABAJO FIN DE GRADO"/>
    <s v="GRUPO-A"/>
    <s v="TRABAJO FIN DE GRADO"/>
    <s v="I"/>
    <n v="16582228"/>
    <s v="SANZ"/>
    <s v="ARAZURI"/>
    <s v="EVA"/>
    <s v="SANZ ARAZURI, EVA"/>
    <x v="0"/>
    <x v="0"/>
    <x v="0"/>
    <m/>
    <m/>
    <s v="evsanz"/>
    <s v="eva.sanz@unirioja.es"/>
    <n v="0.6"/>
    <n v="0.6"/>
    <n v="504"/>
    <s v="PROFESOR TITULAR UNIVERSIDAD"/>
    <s v="C01"/>
    <s v="TIEMPO COMPLETO"/>
    <s v="2017-12-22 00:00:00.0"/>
    <s v="null"/>
    <s v="DF31343"/>
    <s v="PROFESOR TITULAR DE UNIVERSIDAD"/>
    <s v="R115"/>
    <x v="2"/>
    <n v="187"/>
    <s v="DIDÁCTICA DE LA EXPRESIÓN CORPORAL"/>
  </r>
  <r>
    <x v="5"/>
    <n v="16582446"/>
    <x v="2"/>
    <n v="318"/>
    <s v="318G"/>
    <s v="GRUPO-A"/>
    <s v="Trabajo fin de grado en Educación Primaria"/>
    <s v="GG"/>
    <s v="GRUPO GRANDE"/>
    <s v="318G"/>
    <s v="TRABAJO FIN DE GRADO"/>
    <s v="GRUPO-A"/>
    <s v="TRABAJO FIN DE GRADO"/>
    <s v="I"/>
    <n v="16582446"/>
    <s v="SÁENZ DE JUBERA"/>
    <s v="OCÓN"/>
    <s v="Mª. MAGDALENA"/>
    <s v="SÁENZ DE JUBERA OCÓN, Mª. MAGDALENA"/>
    <x v="0"/>
    <x v="0"/>
    <x v="0"/>
    <m/>
    <m/>
    <s v="mmsaenzd"/>
    <s v="m-magdalena.saenz-de-jubera@unirioja.es"/>
    <n v="0.3"/>
    <n v="0.3"/>
    <n v="536"/>
    <s v="PROFESOR INTERINO"/>
    <s v="C01"/>
    <s v="TIEMPO COMPLETO"/>
    <s v="2013-09-16 00:00:00.0"/>
    <s v="null"/>
    <s v="PI100931"/>
    <s v="PROFESOR CONTRATADO INTERINO"/>
    <s v="R115"/>
    <x v="2"/>
    <n v="215"/>
    <s v="DIDÁCTICA Y ORGANIZACIÓN ESCOLAR"/>
  </r>
  <r>
    <x v="5"/>
    <n v="16583327"/>
    <x v="2"/>
    <n v="318"/>
    <s v="318G"/>
    <s v="GRUPO-A"/>
    <s v="Trabajo fin de grado en Educación Primaria"/>
    <s v="GG"/>
    <s v="GRUPO GRANDE"/>
    <s v="318G"/>
    <s v="TRABAJO FIN DE GRADO"/>
    <s v="GRUPO-A"/>
    <s v="TRABAJO FIN DE GRADO"/>
    <s v="I"/>
    <n v="16583327"/>
    <s v="FLORES"/>
    <s v="MORENO"/>
    <s v="CRISTINA"/>
    <s v="FLORES MORENO, CRISTINA"/>
    <x v="1"/>
    <x v="0"/>
    <x v="0"/>
    <m/>
    <m/>
    <s v="criflormore"/>
    <s v="cristina.flores@unirioja.es"/>
    <n v="0.6"/>
    <n v="0.6"/>
    <n v="504"/>
    <s v="PROFESOR TITULAR UNIVERSIDAD"/>
    <s v="C01"/>
    <s v="TIEMPO COMPLETO"/>
    <s v="2018-11-26 00:00:00.0"/>
    <s v="null"/>
    <s v="DF100363"/>
    <s v="PROFESOR TITULAR DE UNIVERSIDAD"/>
    <s v="R107"/>
    <x v="6"/>
    <n v="345"/>
    <s v="FILOLOGÍA INGLESA"/>
  </r>
  <r>
    <x v="5"/>
    <n v="16589144"/>
    <x v="2"/>
    <n v="318"/>
    <s v="318G"/>
    <s v="GRUPO-A"/>
    <s v="Trabajo fin de grado en Educación Primaria"/>
    <s v="GG"/>
    <s v="GRUPO GRANDE"/>
    <s v="318G"/>
    <s v="TRABAJO FIN DE GRADO"/>
    <s v="GRUPO-A"/>
    <s v="TRABAJO FIN DE GRADO"/>
    <s v="I"/>
    <n v="16589144"/>
    <s v="FERNÁNDEZ"/>
    <s v="FONTECHA"/>
    <s v="ALMUDENA"/>
    <s v="FERNÁNDEZ FONTECHA, ALMUDENA"/>
    <x v="0"/>
    <x v="0"/>
    <x v="0"/>
    <m/>
    <m/>
    <s v="alfernf"/>
    <s v="almudena.fernandez@unirioja.es"/>
    <n v="0.3"/>
    <n v="0.3"/>
    <n v="504"/>
    <s v="PROFESOR TITULAR UNIVERSIDAD"/>
    <s v="C01"/>
    <s v="TIEMPO COMPLETO"/>
    <s v="2008-09-30 00:00:00.0"/>
    <s v="null"/>
    <s v="DF100227"/>
    <s v="PROFESOR TITULAR DE UNIVERSIDAD"/>
    <s v="R107"/>
    <x v="6"/>
    <n v="345"/>
    <s v="FILOLOGÍA INGLESA"/>
  </r>
  <r>
    <x v="5"/>
    <n v="16591198"/>
    <x v="2"/>
    <n v="318"/>
    <s v="318G"/>
    <s v="GRUPO-A"/>
    <s v="Trabajo fin de grado en Educación Primaria"/>
    <s v="GG"/>
    <s v="GRUPO GRANDE"/>
    <s v="318G"/>
    <s v="TRABAJO FIN DE GRADO"/>
    <s v="GRUPO-A"/>
    <s v="TRABAJO FIN DE GRADO"/>
    <s v="I"/>
    <n v="16591198"/>
    <s v="DÍEZ"/>
    <s v="VELASCO"/>
    <s v="OLGA ISABEL"/>
    <s v="DÍEZ VELASCO, OLGA ISABEL"/>
    <x v="0"/>
    <x v="0"/>
    <x v="0"/>
    <m/>
    <m/>
    <s v="oldiez"/>
    <s v="olga-isabel.diez@unirioja.es"/>
    <n v="1.2"/>
    <n v="1.2"/>
    <n v="532"/>
    <s v="LABORAL DOCENTE-ASOCIADO"/>
    <s v="P03"/>
    <s v="TIEMPO PARCIAL (3+3 HORAS)"/>
    <s v="2016-09-15 00:00:00.0"/>
    <s v="2019-09-14 00:00:00.0"/>
    <s v="PI101035"/>
    <s v="PROFESOR ASOCIADO"/>
    <s v="R107"/>
    <x v="6"/>
    <n v="345"/>
    <s v="FILOLOGÍA INGLESA"/>
  </r>
  <r>
    <x v="5"/>
    <n v="16593055"/>
    <x v="2"/>
    <n v="318"/>
    <s v="318G"/>
    <s v="GRUPO-A"/>
    <s v="Trabajo fin de grado en Educación Primaria"/>
    <s v="GG"/>
    <s v="GRUPO GRANDE"/>
    <s v="318G"/>
    <s v="TRABAJO FIN DE GRADO"/>
    <s v="GRUPO-A"/>
    <s v="TRABAJO FIN DE GRADO"/>
    <s v="I"/>
    <n v="16593055"/>
    <s v="NOVO"/>
    <s v="URRACA"/>
    <s v="CARMEN"/>
    <s v="NOVO URRACA, CARMEN"/>
    <x v="1"/>
    <x v="0"/>
    <x v="0"/>
    <m/>
    <m/>
    <s v="canovo"/>
    <s v="carmen.novo@unirioja.es"/>
    <n v="2.1"/>
    <n v="2.1"/>
    <n v="536"/>
    <s v="PROFESOR INTERINO"/>
    <s v="C01"/>
    <s v="TIEMPO COMPLETO"/>
    <s v="2018-09-17 00:00:00.0"/>
    <s v="null"/>
    <s v="PI101369"/>
    <s v="PROFESOR CONTRATADO INTERINO"/>
    <s v="R107"/>
    <x v="6"/>
    <n v="345"/>
    <s v="FILOLOGÍA INGLESA"/>
  </r>
  <r>
    <x v="5"/>
    <n v="16605769"/>
    <x v="2"/>
    <n v="318"/>
    <s v="318G"/>
    <s v="GRUPO-A"/>
    <s v="Trabajo fin de grado en Educación Primaria"/>
    <s v="GG"/>
    <s v="GRUPO GRANDE"/>
    <s v="318G"/>
    <s v="TRABAJO FIN DE GRADO"/>
    <s v="GRUPO-A"/>
    <s v="TRABAJO FIN DE GRADO"/>
    <s v="I"/>
    <n v="16605769"/>
    <s v="LACALLE"/>
    <s v="PALACIOS"/>
    <s v="MIGUEL"/>
    <s v="LACALLE PALACIOS, MIGUEL"/>
    <x v="1"/>
    <x v="0"/>
    <x v="1"/>
    <m/>
    <m/>
    <s v="milacall"/>
    <s v="miguel.lacalle@unirioja.es"/>
    <n v="0.6"/>
    <n v="0.6"/>
    <n v="536"/>
    <s v="PROFESOR INTERINO"/>
    <s v="C01"/>
    <s v="TIEMPO COMPLETO"/>
    <s v="2017-09-15 00:00:00.0"/>
    <s v="null"/>
    <s v="PI101259"/>
    <s v="PROFESOR CONTRATADO INTERINO"/>
    <s v="R107"/>
    <x v="6"/>
    <n v="345"/>
    <s v="FILOLOGÍA INGLESA"/>
  </r>
  <r>
    <x v="5"/>
    <n v="16610808"/>
    <x v="2"/>
    <n v="318"/>
    <s v="318G"/>
    <s v="GRUPO-A"/>
    <s v="Trabajo fin de grado en Educación Primaria"/>
    <s v="GG"/>
    <s v="GRUPO GRANDE"/>
    <s v="318G"/>
    <s v="TRABAJO FIN DE GRADO"/>
    <s v="GRUPO-A"/>
    <s v="TRABAJO FIN DE GRADO"/>
    <s v="I"/>
    <n v="16610808"/>
    <s v="ARITIO"/>
    <s v="SOLANA"/>
    <s v="REBECA"/>
    <s v="ARITIO SOLANA, REBECA"/>
    <x v="0"/>
    <x v="0"/>
    <x v="1"/>
    <m/>
    <m/>
    <s v="rearitio"/>
    <s v="rebeca.aritio@unirioja.es"/>
    <n v="1.5"/>
    <n v="1.5"/>
    <n v="536"/>
    <s v="PROFESOR INTERINO"/>
    <s v="P05"/>
    <s v="TIEMPO PARCIAL (5+5 HORAS)"/>
    <s v="2018-10-01 00:00:00.0"/>
    <s v="2019-09-14 00:00:00.0"/>
    <s v="PI101436"/>
    <s v="PROFESOR CONTRATADO INTERINO"/>
    <s v="R115"/>
    <x v="2"/>
    <n v="735"/>
    <s v="PSICOLOGÍA EVOLUTIVA Y DE LA EDUCACIÓN"/>
  </r>
  <r>
    <x v="5"/>
    <n v="16620378"/>
    <x v="2"/>
    <n v="318"/>
    <s v="318G"/>
    <s v="GRUPO-A"/>
    <s v="Trabajo fin de grado en Educación Primaria"/>
    <s v="GG"/>
    <s v="GRUPO GRANDE"/>
    <s v="318G"/>
    <s v="TRABAJO FIN DE GRADO"/>
    <s v="GRUPO-A"/>
    <s v="TRABAJO FIN DE GRADO"/>
    <s v="I"/>
    <n v="16620378"/>
    <s v="MATEO"/>
    <s v="MENDAZA"/>
    <s v="RAQUEL"/>
    <s v="MATEO MENDAZA, RAQUEL"/>
    <x v="1"/>
    <x v="0"/>
    <x v="0"/>
    <m/>
    <m/>
    <s v="ramatem"/>
    <s v="raquel.mateo@unirioja.es"/>
    <n v="0.3"/>
    <n v="0.3"/>
    <n v="536"/>
    <s v="PROFESOR INTERINO"/>
    <s v="C01"/>
    <s v="TIEMPO COMPLETO"/>
    <s v="2018-09-18 00:00:00.0"/>
    <s v="2019-09-14 00:00:00.0"/>
    <s v="PI101415"/>
    <s v="PROFESOR CONTRATADO INTERINO"/>
    <s v="R107"/>
    <x v="6"/>
    <n v="345"/>
    <s v="FILOLOGÍA INGLESA"/>
  </r>
  <r>
    <x v="5"/>
    <n v="16620864"/>
    <x v="2"/>
    <n v="318"/>
    <s v="318G"/>
    <s v="GRUPO-A"/>
    <s v="Trabajo fin de grado en Educación Primaria"/>
    <s v="GG"/>
    <s v="GRUPO GRANDE"/>
    <s v="318G"/>
    <s v="TRABAJO FIN DE GRADO"/>
    <s v="GRUPO-A"/>
    <s v="TRABAJO FIN DE GRADO"/>
    <s v="I"/>
    <n v="16620864"/>
    <s v="MARAÑÓN"/>
    <s v="GRANDES"/>
    <s v="MIGUEL"/>
    <s v="MARAÑÓN GRANDES, MIGUEL"/>
    <x v="1"/>
    <x v="0"/>
    <x v="1"/>
    <m/>
    <m/>
    <s v="mimarano"/>
    <s v="miguel.maranon@unirioja.es"/>
    <n v="0.3"/>
    <n v="0.3"/>
    <n v="532"/>
    <s v="LABORAL DOCENTE-ASOCIADO"/>
    <s v="P04"/>
    <s v="TIEMPO PARCIAL (4+4 HORAS)"/>
    <s v="2017-09-15 00:00:00.0"/>
    <s v="2019-09-14 00:00:00.0"/>
    <s v="PI101272"/>
    <s v="PROFESOR ASOCIADO"/>
    <s v="R111"/>
    <x v="7"/>
    <n v="200"/>
    <s v="DIDÁCTICA DE LA MATEMÁTICA"/>
  </r>
  <r>
    <x v="5"/>
    <n v="16626763"/>
    <x v="2"/>
    <n v="318"/>
    <s v="318G"/>
    <s v="GRUPO-A"/>
    <s v="Trabajo fin de grado en Educación Primaria"/>
    <s v="GG"/>
    <s v="GRUPO GRANDE"/>
    <s v="318G"/>
    <s v="TRABAJO FIN DE GRADO"/>
    <s v="GRUPO-A"/>
    <s v="TRABAJO FIN DE GRADO"/>
    <s v="I"/>
    <n v="16626763"/>
    <s v="OJANGUREN"/>
    <s v="LÓPEZ"/>
    <s v="ANA ELVIRA"/>
    <s v="OJANGUREN LÓPEZ, ANA ELVIRA"/>
    <x v="1"/>
    <x v="0"/>
    <x v="1"/>
    <m/>
    <m/>
    <s v="anojangu"/>
    <s v="ana-elvira.ojanguren@unirioja.es"/>
    <n v="1.2"/>
    <n v="1.2"/>
    <n v="536"/>
    <s v="PROFESOR INTERINO"/>
    <s v="C01"/>
    <s v="TIEMPO COMPLETO"/>
    <s v="2019-01-29 00:00:00.0"/>
    <s v="null"/>
    <s v="PI101370"/>
    <s v="PROFESOR CONTRATADO INTERINO"/>
    <s v="R107"/>
    <x v="6"/>
    <n v="345"/>
    <s v="FILOLOGÍA INGLESA"/>
  </r>
  <r>
    <x v="5"/>
    <n v="16627564"/>
    <x v="2"/>
    <n v="318"/>
    <s v="318G"/>
    <s v="GRUPO-A"/>
    <s v="Trabajo fin de grado en Educación Primaria"/>
    <s v="GG"/>
    <s v="GRUPO GRANDE"/>
    <s v="318G"/>
    <s v="TRABAJO FIN DE GRADO"/>
    <s v="GRUPO-A"/>
    <s v="TRABAJO FIN DE GRADO"/>
    <s v="I"/>
    <n v="16627564"/>
    <s v="CIFONE"/>
    <s v="PONTE"/>
    <s v="MARÍA DANIELA"/>
    <s v="CIFONE PONTE, MARÍA DANIELA"/>
    <x v="1"/>
    <x v="0"/>
    <x v="1"/>
    <m/>
    <m/>
    <s v="mdcifone"/>
    <s v="m-daniela.cifone@unirioja.es"/>
    <n v="0.9"/>
    <n v="0.9"/>
    <n v="532"/>
    <s v="LABORAL DOCENTE-ASOCIADO"/>
    <s v="P05"/>
    <s v="TIEMPO PARCIAL (5+5 HORAS)"/>
    <s v="2018-09-17 00:00:00.0"/>
    <s v="2019-09-14 00:00:00.0"/>
    <s v="PI101371"/>
    <s v="PROFESOR ASOCIADO"/>
    <s v="R107"/>
    <x v="6"/>
    <n v="345"/>
    <s v="FILOLOGÍA INGLESA"/>
  </r>
  <r>
    <x v="5"/>
    <n v="16799496"/>
    <x v="2"/>
    <n v="318"/>
    <s v="318G"/>
    <s v="GRUPO-A"/>
    <s v="Trabajo fin de grado en Educación Primaria"/>
    <s v="GG"/>
    <s v="GRUPO GRANDE"/>
    <s v="318G"/>
    <s v="TRABAJO FIN DE GRADO"/>
    <s v="GRUPO-A"/>
    <s v="TRABAJO FIN DE GRADO"/>
    <s v="I"/>
    <n v="16799496"/>
    <s v="RUIZ"/>
    <s v="OMEÑACA"/>
    <s v="JESÚS VICENTE"/>
    <s v="RUIZ OMEÑACA, JESÚS VICENTE"/>
    <x v="1"/>
    <x v="0"/>
    <x v="1"/>
    <m/>
    <m/>
    <s v="jeruiz"/>
    <s v="jesus-vicente.ruiz@unirioja.es"/>
    <n v="2.7"/>
    <n v="2.7"/>
    <n v="532"/>
    <s v="LABORAL DOCENTE-ASOCIADO"/>
    <s v="P04"/>
    <s v="TIEMPO PARCIAL (4+4 HORAS)"/>
    <s v="2017-09-15 00:00:00.0"/>
    <s v="2019-09-14 00:00:00.0"/>
    <s v="PI101298"/>
    <s v="PROFESOR ASOCIADO"/>
    <s v="R115"/>
    <x v="2"/>
    <n v="805"/>
    <s v="TEORÍA E HISTORIA DE LA EDUCACIÓN"/>
  </r>
  <r>
    <x v="5"/>
    <n v="17718016"/>
    <x v="2"/>
    <n v="318"/>
    <s v="318G"/>
    <s v="GRUPO-A"/>
    <s v="Trabajo fin de grado en Educación Primaria"/>
    <s v="GG"/>
    <s v="GRUPO GRANDE"/>
    <s v="318G"/>
    <s v="TRABAJO FIN DE GRADO"/>
    <s v="GRUPO-A"/>
    <s v="TRABAJO FIN DE GRADO"/>
    <s v="I"/>
    <n v="17718016"/>
    <s v="MARTÍN"/>
    <s v="ARISTA"/>
    <s v="FRANCISCO J."/>
    <s v="MARTÍN ARISTA, FRANCISCO J."/>
    <x v="1"/>
    <x v="0"/>
    <x v="0"/>
    <m/>
    <m/>
    <s v="jamartin"/>
    <s v="javier.martin@unirioja.es"/>
    <n v="0.3"/>
    <n v="0.3"/>
    <n v="500"/>
    <s v="CATEDRATICO DE UNIVERSIDAD"/>
    <s v="01R"/>
    <s v="TIEMPO COMPLETO REDUCIDO"/>
    <s v="2018-09-17 00:00:00.0"/>
    <s v="null"/>
    <s v="DF100327"/>
    <s v="CATEDRÁTICO DE UNIVERSIDAD"/>
    <s v="R107"/>
    <x v="6"/>
    <n v="345"/>
    <s v="FILOLOGÍA INGLESA"/>
  </r>
  <r>
    <x v="5"/>
    <n v="25432171"/>
    <x v="2"/>
    <n v="318"/>
    <s v="318G"/>
    <s v="GRUPO-A"/>
    <s v="Trabajo fin de grado en Educación Primaria"/>
    <s v="GG"/>
    <s v="GRUPO GRANDE"/>
    <s v="318G"/>
    <s v="TRABAJO FIN DE GRADO"/>
    <s v="GRUPO-A"/>
    <s v="TRABAJO FIN DE GRADO"/>
    <s v="I"/>
    <n v="25432171"/>
    <s v="ARREGUI"/>
    <s v="CASAUS"/>
    <s v="JOSÉ LUIS"/>
    <s v="ARREGUI CASAUS, JOSÉ LUIS"/>
    <x v="0"/>
    <x v="0"/>
    <x v="0"/>
    <m/>
    <m/>
    <s v="joarregu"/>
    <s v="jose-luis.arregui@unirioja.es"/>
    <n v="0.3"/>
    <n v="0.3"/>
    <n v="504"/>
    <s v="PROFESOR TITULAR UNIVERSIDAD"/>
    <s v="C01"/>
    <s v="TIEMPO COMPLETO"/>
    <s v="2009-09-29 00:00:00.0"/>
    <s v="null"/>
    <s v="DF100247"/>
    <s v="PROFESOR TITULAR DE UNIVERSIDAD"/>
    <s v="R111"/>
    <x v="7"/>
    <n v="15"/>
    <s v="ANÁLISIS MATEMÁTICO"/>
  </r>
  <r>
    <x v="5"/>
    <n v="32877122"/>
    <x v="2"/>
    <n v="318"/>
    <s v="318G"/>
    <s v="GRUPO-A"/>
    <s v="Trabajo fin de grado en Educación Primaria"/>
    <s v="GG"/>
    <s v="GRUPO GRANDE"/>
    <s v="318G"/>
    <s v="TRABAJO FIN DE GRADO"/>
    <s v="GRUPO-A"/>
    <s v="TRABAJO FIN DE GRADO"/>
    <s v="I"/>
    <n v="32877122"/>
    <s v="CANGA"/>
    <s v="ALONSO"/>
    <s v="ANDRÉS"/>
    <s v="CANGA ALONSO, ANDRÉS"/>
    <x v="0"/>
    <x v="0"/>
    <x v="0"/>
    <m/>
    <m/>
    <s v="ancanga"/>
    <s v="andres.canga@unirioja.es"/>
    <n v="0.3"/>
    <n v="0.3"/>
    <n v="504"/>
    <s v="PROFESOR TITULAR UNIVERSIDAD"/>
    <s v="C01"/>
    <s v="TIEMPO COMPLETO"/>
    <s v="2009-09-29 00:00:00.0"/>
    <s v="null"/>
    <s v="DF100243"/>
    <s v="PROFESOR TITULAR DE UNIVERSIDAD"/>
    <s v="R107"/>
    <x v="6"/>
    <n v="345"/>
    <s v="FILOLOGÍA INGLESA"/>
  </r>
  <r>
    <x v="5"/>
    <n v="33437205"/>
    <x v="2"/>
    <n v="318"/>
    <s v="318G"/>
    <s v="GRUPO-A"/>
    <s v="Trabajo fin de grado en Educación Primaria"/>
    <s v="GG"/>
    <s v="GRUPO GRANDE"/>
    <s v="318G"/>
    <s v="TRABAJO FIN DE GRADO"/>
    <s v="GRUPO-A"/>
    <s v="TRABAJO FIN DE GRADO"/>
    <s v="I"/>
    <n v="33437205"/>
    <s v="ESCUDERO"/>
    <s v="BAZTAN"/>
    <s v="JUAN MANUEL"/>
    <s v="ESCUDERO BAZTAN, JUAN MANUEL"/>
    <x v="1"/>
    <x v="0"/>
    <x v="0"/>
    <m/>
    <m/>
    <s v="juescude"/>
    <s v="juan-manuel.escudero@unirioja.es"/>
    <n v="0.6"/>
    <n v="0.6"/>
    <n v="534"/>
    <s v="CONTRATADO DOCTOR -TIPO 1"/>
    <s v="C01"/>
    <s v="TIEMPO COMPLETO"/>
    <s v="2019-02-01 00:00:00.0"/>
    <s v="null"/>
    <s v="PI100711"/>
    <s v="PROFESOR CONTRATADO DOCTOR -TIPO 1"/>
    <s v="R106"/>
    <x v="5"/>
    <n v="195"/>
    <s v="DIDÁCTICA DE LA LENGUA Y LA LITERATURA"/>
  </r>
  <r>
    <x v="5"/>
    <n v="51101681"/>
    <x v="2"/>
    <n v="318"/>
    <s v="318G"/>
    <s v="GRUPO-A"/>
    <s v="Trabajo fin de grado en Educación Primaria"/>
    <s v="GG"/>
    <s v="GRUPO GRANDE"/>
    <s v="318G"/>
    <s v="TRABAJO FIN DE GRADO"/>
    <s v="GRUPO-A"/>
    <s v="TRABAJO FIN DE GRADO"/>
    <s v="I"/>
    <n v="51101681"/>
    <s v="SEBASTIÁN"/>
    <s v="ENESCO"/>
    <s v="CARLA ILEANA"/>
    <s v="SEBASTIÁN ENESCO, CARLA ILEANA"/>
    <x v="1"/>
    <x v="0"/>
    <x v="0"/>
    <m/>
    <m/>
    <s v="casebast"/>
    <s v="carla-ileana.sebastian@unirioja.es"/>
    <n v="0.6"/>
    <n v="0.6"/>
    <n v="7081"/>
    <s v="AYUDANTE (DOCTOR)"/>
    <s v="C01"/>
    <s v="TIEMPO COMPLETO"/>
    <s v="2018-09-17 00:00:00.0"/>
    <s v="2021-09-16 00:00:00.0"/>
    <s v="PI101400"/>
    <s v="PROFESOR AYUDANTE DOCTOR"/>
    <s v="R115"/>
    <x v="2"/>
    <n v="735"/>
    <s v="PSICOLOGÍA EVOLUTIVA Y DE LA EDUCACIÓN"/>
  </r>
  <r>
    <x v="5"/>
    <n v="71639421"/>
    <x v="2"/>
    <n v="318"/>
    <s v="318G"/>
    <s v="GRUPO-A"/>
    <s v="Trabajo fin de grado en Educación Primaria"/>
    <s v="GG"/>
    <s v="GRUPO GRANDE"/>
    <s v="318G"/>
    <s v="TRABAJO FIN DE GRADO"/>
    <s v="GRUPO-A"/>
    <s v="TRABAJO FIN DE GRADO"/>
    <s v="I"/>
    <n v="71639421"/>
    <s v="FONSECA"/>
    <s v="PEDRERO"/>
    <s v="EDUARDO"/>
    <s v="FONSECA PEDRERO, EDUARDO"/>
    <x v="0"/>
    <x v="0"/>
    <x v="0"/>
    <m/>
    <m/>
    <s v="edfonsec"/>
    <s v="eduardo.fonseca@unirioja.es"/>
    <n v="0.3"/>
    <n v="0.3"/>
    <n v="504"/>
    <s v="PROFESOR TITULAR UNIVERSIDAD"/>
    <s v="C01"/>
    <s v="TIEMPO COMPLETO"/>
    <s v="2011-09-01 00:00:00.0"/>
    <s v="null"/>
    <s v="DF100295"/>
    <s v="PROFESOR TITULAR DE UNIVERSIDAD"/>
    <s v="R115"/>
    <x v="2"/>
    <n v="735"/>
    <s v="PSICOLOGÍA EVOLUTIVA Y DE LA EDUCACIÓN"/>
  </r>
  <r>
    <x v="5"/>
    <n v="72703170"/>
    <x v="2"/>
    <n v="318"/>
    <s v="318G"/>
    <s v="GRUPO-A"/>
    <s v="Trabajo fin de grado en Educación Primaria"/>
    <s v="GG"/>
    <s v="GRUPO GRANDE"/>
    <s v="318G"/>
    <s v="TRABAJO FIN DE GRADO"/>
    <s v="GRUPO-A"/>
    <s v="TRABAJO FIN DE GRADO"/>
    <s v="I"/>
    <n v="72703170"/>
    <s v="CHOCARRO"/>
    <s v="DE LUIS"/>
    <s v="EDURNE"/>
    <s v="CHOCARRO DE LUIS, EDURNE"/>
    <x v="0"/>
    <x v="0"/>
    <x v="0"/>
    <m/>
    <m/>
    <s v="edchocar"/>
    <s v="edurne.chocarro@unirioja.es"/>
    <n v="0.3"/>
    <n v="0.3"/>
    <n v="534"/>
    <s v="CONTRATADO DOCTOR -TIPO 1"/>
    <s v="C01"/>
    <s v="TIEMPO COMPLETO"/>
    <s v="2018-11-30 00:00:00.0"/>
    <s v="null"/>
    <s v="LD100293"/>
    <s v="PROFESOR CONTRATADO DOCTOR -TIPO 1"/>
    <s v="R115"/>
    <x v="2"/>
    <n v="215"/>
    <s v="DIDÁCTICA Y ORGANIZACIÓN ESCOLAR"/>
  </r>
  <r>
    <x v="5"/>
    <n v="72770953"/>
    <x v="2"/>
    <n v="318"/>
    <s v="318G"/>
    <s v="GRUPO-A"/>
    <s v="Trabajo fin de grado en Educación Primaria"/>
    <s v="GG"/>
    <s v="GRUPO GRANDE"/>
    <s v="318G"/>
    <s v="TRABAJO FIN DE GRADO"/>
    <s v="GRUPO-A"/>
    <s v="TRABAJO FIN DE GRADO"/>
    <s v="I"/>
    <n v="72770953"/>
    <s v="PÉREZ"/>
    <s v="MERINO"/>
    <s v="CRUZ"/>
    <s v="PÉREZ MERINO, CRUZ"/>
    <x v="1"/>
    <x v="0"/>
    <x v="1"/>
    <m/>
    <m/>
    <s v="crperez"/>
    <s v="cruz.perez@unirioja.es"/>
    <n v="0.9"/>
    <n v="0.9"/>
    <n v="536"/>
    <s v="PROFESOR INTERINO"/>
    <s v="C01"/>
    <s v="TIEMPO COMPLETO"/>
    <s v="2012-09-01 00:00:00.0"/>
    <s v="null"/>
    <s v="PI100847"/>
    <s v="PROFESOR CONTRATADO INTERINO"/>
    <s v="R115"/>
    <x v="2"/>
    <n v="805"/>
    <s v="TEORÍA E HISTORIA DE LA EDUCACIÓN"/>
  </r>
  <r>
    <x v="5"/>
    <n v="72786679"/>
    <x v="2"/>
    <n v="318"/>
    <s v="318G"/>
    <s v="GRUPO-A"/>
    <s v="Trabajo fin de grado en Educación Primaria"/>
    <s v="GG"/>
    <s v="GRUPO GRANDE"/>
    <s v="318G"/>
    <s v="TRABAJO FIN DE GRADO"/>
    <s v="GRUPO-A"/>
    <s v="TRABAJO FIN DE GRADO"/>
    <s v="I"/>
    <n v="72786679"/>
    <s v="HERREROS"/>
    <s v="GONZÁLEZ"/>
    <s v="CARMEN"/>
    <s v="HERREROS GONZÁLEZ, CARMEN"/>
    <x v="1"/>
    <x v="0"/>
    <x v="1"/>
    <m/>
    <m/>
    <s v="caherrer"/>
    <s v="carmen.herreros@unirioja.es"/>
    <n v="0.3"/>
    <n v="0.3"/>
    <n v="532"/>
    <s v="LABORAL DOCENTE-ASOCIADO"/>
    <s v="P02"/>
    <s v="TIEMPO PARCIAL (2+2 HORAS)"/>
    <s v="2018-09-17 00:00:00.0"/>
    <s v="2019-09-14 00:00:00.0"/>
    <s v="PI101395"/>
    <s v="PROFESOR ASOCIADO"/>
    <s v="R115"/>
    <x v="2"/>
    <n v="210"/>
    <s v="DIDÁCTICA DE LAS CIENCIAS SOCIALES"/>
  </r>
  <r>
    <x v="5"/>
    <s v="X4135783"/>
    <x v="2"/>
    <n v="318"/>
    <s v="318G"/>
    <s v="GRUPO-A"/>
    <s v="Trabajo fin de grado en Educación Primaria"/>
    <s v="GG"/>
    <s v="GRUPO GRANDE"/>
    <s v="318G"/>
    <s v="TRABAJO FIN DE GRADO"/>
    <s v="GRUPO-A"/>
    <s v="TRABAJO FIN DE GRADO"/>
    <s v="I"/>
    <s v="X4135783"/>
    <s v="VIEL"/>
    <s v="-"/>
    <s v="ANITA JOCELYNE MARIE"/>
    <s v="VIEL -, ANITA JOCELYNE MARIE"/>
    <x v="1"/>
    <x v="0"/>
    <x v="1"/>
    <m/>
    <m/>
    <s v="anviel"/>
    <s v="anita.viel@unirioja.es"/>
    <n v="0.6"/>
    <n v="0.6"/>
    <n v="532"/>
    <s v="LABORAL DOCENTE-ASOCIADO"/>
    <s v="P03"/>
    <s v="TIEMPO PARCIAL (3+3 HORAS)"/>
    <s v="2018-09-17 00:00:00.0"/>
    <s v="2019-09-14 00:00:00.0"/>
    <s v="PI101367"/>
    <s v="PROFESOR ASOCIADO"/>
    <s v="R107"/>
    <x v="6"/>
    <n v="335"/>
    <s v="FILOLOGÍA FRANCESA"/>
  </r>
  <r>
    <x v="6"/>
    <n v="16261031"/>
    <x v="0"/>
    <n v="319"/>
    <s v="319G"/>
    <s v="GRUPO-A"/>
    <s v="Derecho administrativo del turismo"/>
    <s v="GG"/>
    <s v="GRUPO GRANDE"/>
    <s v="319G"/>
    <s v="GG de Derecho administrativo del turismo"/>
    <s v="GRUPO-A"/>
    <s v="GG de Derecho administrativo del turismo"/>
    <s v="1S"/>
    <n v="16261031"/>
    <s v="SANTAMARÍA"/>
    <s v="ARINAS"/>
    <s v="RENÉ JAVIER"/>
    <s v="SANTAMARÍA ARINAS, RENÉ JAVIER"/>
    <x v="0"/>
    <x v="0"/>
    <x v="0"/>
    <m/>
    <m/>
    <s v="resantam"/>
    <s v="rene-javier.santamaria@unirioja.es"/>
    <n v="4"/>
    <n v="4"/>
    <n v="504"/>
    <s v="PROFESOR TITULAR UNIVERSIDAD"/>
    <s v="01R"/>
    <s v="TIEMPO COMPLETO REDUCIDO"/>
    <s v="2016-09-15 00:00:00.0"/>
    <s v="null"/>
    <s v="DF100199"/>
    <s v="PROFESOR TITULAR DE UNIVERSIDAD"/>
    <s v="R103"/>
    <x v="1"/>
    <n v="125"/>
    <s v="DERECHO ADMINISTRATIVO"/>
  </r>
  <r>
    <x v="6"/>
    <n v="16566979"/>
    <x v="0"/>
    <n v="319"/>
    <s v="319R"/>
    <s v="GRUPO-A1"/>
    <s v="Derecho administrativo del turismo"/>
    <s v="GR"/>
    <s v="GRUPO REDUCIDO"/>
    <s v="319R"/>
    <s v="GR de Derecho administrativo del turismo"/>
    <s v="GRUPO-A1"/>
    <s v="GR de Derecho administrativo del turismo"/>
    <s v="1S"/>
    <n v="16566979"/>
    <s v="BARRIOBERO"/>
    <s v="MARTÍNEZ"/>
    <s v="IGNACIO"/>
    <s v="BARRIOBERO MARTÍNEZ, IGNACIO"/>
    <x v="1"/>
    <x v="0"/>
    <x v="0"/>
    <m/>
    <m/>
    <s v="igbarrio"/>
    <s v="ignacio.barriobero@unirioja.es"/>
    <n v="2"/>
    <n v="2"/>
    <n v="532"/>
    <s v="LABORAL DOCENTE-ASOCIADO"/>
    <s v="P06"/>
    <s v="TIEMPO PARCIAL (6+6 HORAS)"/>
    <s v="2016-09-15 00:00:00.0"/>
    <s v="2019-09-14 00:00:00.0"/>
    <s v="PI101100"/>
    <s v="PROFESOR ASOCIADO"/>
    <s v="R103"/>
    <x v="1"/>
    <n v="125"/>
    <s v="DERECHO ADMINISTRATIVO"/>
  </r>
  <r>
    <x v="6"/>
    <n v="16559462"/>
    <x v="0"/>
    <n v="320"/>
    <s v="320G"/>
    <s v="GRUPO-A"/>
    <s v="Gestión de empresas turísticas"/>
    <s v="GG"/>
    <s v="GRUPO GRANDE"/>
    <s v="320G"/>
    <s v="GG de Gestión de empresas turísticas"/>
    <s v="GRUPO-A"/>
    <s v="GG de Gestión de empresas turísticas"/>
    <s v="1S"/>
    <n v="16559462"/>
    <s v="LACALZADA"/>
    <s v="ESQUIVEL"/>
    <s v="JOSÉ ANGEL"/>
    <s v="LACALZADA ESQUIVEL, JOSÉ ANGEL"/>
    <x v="1"/>
    <x v="0"/>
    <x v="1"/>
    <m/>
    <m/>
    <s v="jolacae"/>
    <s v="jose-angel.lacalzada@unirioja.es"/>
    <n v="2"/>
    <n v="2"/>
    <n v="532"/>
    <s v="LABORAL DOCENTE-ASOCIADO"/>
    <s v="P06"/>
    <s v="TIEMPO PARCIAL (6+6 HORAS)"/>
    <s v="2015-09-15 00:00:00.0"/>
    <s v="2019-09-14 00:00:00.0"/>
    <s v="PI101023"/>
    <s v="PROFESOR ASOCIADO"/>
    <s v="R104"/>
    <x v="0"/>
    <n v="230"/>
    <s v="ECONOMÍA FINANCIERA Y CONTABILIDAD"/>
  </r>
  <r>
    <x v="6"/>
    <n v="16593137"/>
    <x v="0"/>
    <n v="320"/>
    <s v="320G"/>
    <s v="GRUPO-A"/>
    <s v="Gestión de empresas turísticas"/>
    <s v="GG"/>
    <s v="GRUPO GRANDE"/>
    <s v="320G"/>
    <s v="GG de Gestión de empresas turísticas"/>
    <s v="GRUPO-A"/>
    <s v="GG de Gestión de empresas turísticas"/>
    <s v="1S"/>
    <n v="16593137"/>
    <s v="PARRAS"/>
    <s v="GÓMEZ"/>
    <s v="MAITE"/>
    <s v="PARRAS GÓMEZ, MAITE"/>
    <x v="1"/>
    <x v="0"/>
    <x v="1"/>
    <m/>
    <m/>
    <s v="maparras"/>
    <s v="maite.parras@unirioja.es"/>
    <n v="1.6"/>
    <n v="1.6"/>
    <n v="536"/>
    <s v="PROFESOR INTERINO"/>
    <s v="C01"/>
    <s v="TIEMPO COMPLETO"/>
    <s v="2018-10-04 00:00:00.0"/>
    <s v="2019-04-05 00:00:00.0"/>
    <s v="PI101438"/>
    <s v="PROFESOR CONTRATADO INTERINO"/>
    <s v="R104"/>
    <x v="0"/>
    <n v="650"/>
    <s v="ORGANIZACIÓN DE EMPRESAS"/>
  </r>
  <r>
    <x v="6"/>
    <n v="16607692"/>
    <x v="0"/>
    <n v="320"/>
    <s v="320G"/>
    <s v="GRUPO-A"/>
    <s v="Gestión de empresas turísticas"/>
    <s v="GG"/>
    <s v="GRUPO GRANDE"/>
    <s v="320G"/>
    <s v="GG de Gestión de empresas turísticas"/>
    <s v="GRUPO-A"/>
    <s v="GG de Gestión de empresas turísticas"/>
    <s v="1S"/>
    <n v="16607692"/>
    <s v="CLAVEL"/>
    <s v="SAN EMETERIO"/>
    <s v="MÓNICA"/>
    <s v="CLAVEL SAN EMETERIO, MÓNICA"/>
    <x v="1"/>
    <x v="0"/>
    <x v="0"/>
    <m/>
    <m/>
    <s v="moclavel"/>
    <s v="monica.clavel-san@unirioja.es"/>
    <n v="0.4"/>
    <n v="0.4"/>
    <n v="536"/>
    <s v="PROFESOR INTERINO"/>
    <s v="C01"/>
    <s v="TIEMPO COMPLETO"/>
    <s v="2019-01-19 00:00:00.0"/>
    <s v="null"/>
    <s v="PI101353"/>
    <s v="PROFESOR CONTRATADO INTERINO TC"/>
    <s v="R104"/>
    <x v="0"/>
    <n v="95"/>
    <s v="COMERCIALIZACIÓN E INVESTIGACIÓN DE MERCADOS"/>
  </r>
  <r>
    <x v="6"/>
    <n v="16614068"/>
    <x v="0"/>
    <n v="320"/>
    <s v="320G"/>
    <s v="GRUPO-A"/>
    <s v="Gestión de empresas turísticas"/>
    <s v="GG"/>
    <s v="GRUPO GRANDE"/>
    <s v="320G"/>
    <s v="GG de Gestión de empresas turísticas"/>
    <s v="GRUPO-A"/>
    <s v="GG de Gestión de empresas turísticas"/>
    <s v="1S"/>
    <n v="16614068"/>
    <s v="ORCOS"/>
    <s v="SÁNCHEZ"/>
    <s v="RAQUEL"/>
    <s v="ORCOS SÁNCHEZ, RAQUEL"/>
    <x v="1"/>
    <x v="0"/>
    <x v="0"/>
    <m/>
    <m/>
    <s v="raorcosa"/>
    <s v="raquel.orcos@unirioja.es"/>
    <n v="0"/>
    <n v="0"/>
    <n v="536"/>
    <s v="PROFESOR INTERINO"/>
    <s v="C01"/>
    <s v="TIEMPO COMPLETO"/>
    <s v="2018-09-17 00:00:00.0"/>
    <s v="null"/>
    <s v="PI101360"/>
    <s v="PROFESOR CONTRATADO INTERINO"/>
    <s v="R104"/>
    <x v="0"/>
    <n v="650"/>
    <s v="ORGANIZACIÓN DE EMPRESAS"/>
  </r>
  <r>
    <x v="6"/>
    <n v="16549972"/>
    <x v="0"/>
    <n v="321"/>
    <s v="321G"/>
    <s v="GRUPO-A"/>
    <s v="Economía del turismo"/>
    <s v="GG"/>
    <s v="GRUPO GRANDE"/>
    <s v="321G"/>
    <s v="GG de Economía del turismo"/>
    <s v="GRUPO-A"/>
    <s v="GG de Economía del turismo"/>
    <s v="1S"/>
    <n v="16549972"/>
    <s v="PINILLOS"/>
    <s v="GARCÍA"/>
    <s v="MARÍA DE LA O"/>
    <s v="PINILLOS GARCÍA, MARÍA DE LA O"/>
    <x v="0"/>
    <x v="0"/>
    <x v="0"/>
    <m/>
    <m/>
    <s v="mpinillo"/>
    <s v="maria.pinillos@unirioja.es"/>
    <n v="4"/>
    <n v="4"/>
    <n v="504"/>
    <s v="PROFESOR TITULAR UNIVERSIDAD"/>
    <s v="C01"/>
    <s v="TIEMPO COMPLETO"/>
    <s v="2014-09-15 00:00:00.0"/>
    <s v="null"/>
    <s v="DF31176"/>
    <s v="PROFESOR TITULAR DE UNIVERSIDAD"/>
    <s v="R104"/>
    <x v="0"/>
    <n v="225"/>
    <s v="ECONOMÍA APLICADA"/>
  </r>
  <r>
    <x v="6"/>
    <n v="16539010"/>
    <x v="0"/>
    <n v="322"/>
    <s v="322G"/>
    <s v="GRUPO-A"/>
    <s v="Geografía del turismo y del ocio"/>
    <s v="GG"/>
    <s v="GRUPO GRANDE"/>
    <s v="322G"/>
    <s v="GG de Geografia del turismo y del ocio"/>
    <s v="GRUPO-A"/>
    <s v="GG de Geografia del turismo y del ocio"/>
    <s v="2S"/>
    <n v="16539010"/>
    <s v="RUIZ"/>
    <s v="FLAÑO"/>
    <s v="PURIFICACIÓN"/>
    <s v="RUIZ FLAÑO, PURIFICACIÓN"/>
    <x v="1"/>
    <x v="0"/>
    <x v="0"/>
    <m/>
    <m/>
    <s v="puruiz"/>
    <s v="purificacion.ruiz@unirioja.es"/>
    <n v="0"/>
    <n v="0"/>
    <n v="504"/>
    <s v="PROFESOR TITULAR UNIVERSIDAD"/>
    <s v="01R"/>
    <s v="TIEMPO COMPLETO REDUCIDO"/>
    <s v="2017-09-15 00:00:00.0"/>
    <s v="null"/>
    <s v="DF3369"/>
    <s v="PROFESOR TITULAR DE UNIVERSIDAD"/>
    <s v="R114"/>
    <x v="3"/>
    <n v="430"/>
    <s v="GEOGRAFÍA FÍSICA"/>
  </r>
  <r>
    <x v="6"/>
    <n v="16606836"/>
    <x v="0"/>
    <n v="322"/>
    <s v="322G"/>
    <s v="GRUPO-A"/>
    <s v="Geografía del turismo y del ocio"/>
    <s v="GG"/>
    <s v="GRUPO GRANDE"/>
    <s v="322G"/>
    <s v="GG de Geografia del turismo y del ocio"/>
    <s v="GRUPO-A"/>
    <s v="GG de Geografia del turismo y del ocio"/>
    <s v="2S"/>
    <n v="16606836"/>
    <s v="LLORENTE"/>
    <s v="ADÁN"/>
    <s v="JOSÉ ÁNGEL"/>
    <s v="LLORENTE ADÁN, JOSÉ ÁNGEL"/>
    <x v="0"/>
    <x v="0"/>
    <x v="0"/>
    <m/>
    <m/>
    <s v="jollorad"/>
    <s v="jose-angel.llorente@unirioja.es"/>
    <n v="4.5"/>
    <n v="4.5"/>
    <n v="536"/>
    <s v="PROFESOR INTERINO"/>
    <s v="C01"/>
    <s v="TIEMPO COMPLETO"/>
    <s v="2018-09-17 00:00:00.0"/>
    <s v="2019-09-14 00:00:00.0"/>
    <s v="PI101280"/>
    <s v="PROFESOR CONTRATADO INTERINO"/>
    <s v="R114"/>
    <x v="3"/>
    <n v="430"/>
    <s v="GEOGRAFÍA FÍSICA"/>
  </r>
  <r>
    <x v="6"/>
    <n v="16500778"/>
    <x v="0"/>
    <n v="323"/>
    <s v="323G"/>
    <s v="GRUPO-A"/>
    <s v="Derecho privado de la contratación en el sector turístico"/>
    <s v="GG"/>
    <s v="GRUPO GRANDE"/>
    <s v="323G"/>
    <s v="GG de Derecho privado de la contratación en el sector turístico"/>
    <s v="GRUPO-A"/>
    <s v="GG de Derecho privado de la contratación en el sector turístico"/>
    <s v="2S"/>
    <n v="16500778"/>
    <s v="MURILLAS"/>
    <s v="ESCUDERO"/>
    <s v="JUAN MANUEL"/>
    <s v="MURILLAS ESCUDERO, JUAN MANUEL"/>
    <x v="0"/>
    <x v="0"/>
    <x v="0"/>
    <m/>
    <m/>
    <s v="jumurill"/>
    <s v="juan-manuel.murillas@unirioja.es"/>
    <n v="4"/>
    <n v="4"/>
    <n v="534"/>
    <s v="CONTRATADO DOCTOR -TIPO 1"/>
    <s v="C01"/>
    <s v="TIEMPO COMPLETO"/>
    <s v="2015-10-17 00:00:00.0"/>
    <s v="null"/>
    <s v="LD100615"/>
    <s v="PROFESOR CONTRATADO DOCTOR -TIPO 1"/>
    <s v="R103"/>
    <x v="1"/>
    <n v="130"/>
    <s v="DERECHO CIVIL"/>
  </r>
  <r>
    <x v="6"/>
    <n v="16563058"/>
    <x v="0"/>
    <n v="324"/>
    <s v="324G"/>
    <s v="GRUPO-A"/>
    <s v="Marketing turístico y comunicación"/>
    <s v="GG"/>
    <s v="GRUPO GRANDE"/>
    <s v="324G"/>
    <s v="GG de Márketing turístico y comunicación"/>
    <s v="GRUPO-A"/>
    <s v="GG de Márketing turístico y comunicación"/>
    <s v="2S"/>
    <n v="16563058"/>
    <s v="PELEGRÍN"/>
    <s v="BORONDO"/>
    <s v="JORGE"/>
    <s v="PELEGRÍN BORONDO, JORGE"/>
    <x v="0"/>
    <x v="0"/>
    <x v="0"/>
    <m/>
    <m/>
    <s v="jopelegr"/>
    <s v="jorge.pelegrin@unirioja.es"/>
    <n v="2.2000000000000002"/>
    <n v="2.2000000000000002"/>
    <n v="534"/>
    <s v="CONTRATADO DOCTOR -TIPO 1"/>
    <s v="C01"/>
    <s v="TIEMPO COMPLETO"/>
    <s v="2015-04-23 00:00:00.0"/>
    <s v="null"/>
    <s v="LD100612"/>
    <s v="PROFESOR CONTRATADO DOCTOR- TIPO 1"/>
    <s v="R104"/>
    <x v="0"/>
    <n v="95"/>
    <s v="COMERCIALIZACIÓN E INVESTIGACIÓN DE MERCADOS"/>
  </r>
  <r>
    <x v="6"/>
    <n v="16612716"/>
    <x v="0"/>
    <n v="324"/>
    <s v="324G"/>
    <s v="GRUPO-A"/>
    <s v="Marketing turístico y comunicación"/>
    <s v="GG"/>
    <s v="GRUPO GRANDE"/>
    <s v="324G"/>
    <s v="GG de Márketing turístico y comunicación"/>
    <s v="GRUPO-A"/>
    <s v="GG de Márketing turístico y comunicación"/>
    <s v="2S"/>
    <n v="16612716"/>
    <s v="ALESANCO"/>
    <s v="LLORENTE"/>
    <s v="MARÍA"/>
    <s v="ALESANCO LLORENTE, MARÍA"/>
    <x v="1"/>
    <x v="0"/>
    <x v="1"/>
    <m/>
    <m/>
    <s v="maalesan"/>
    <s v="maria.alesanco@unirioja.es"/>
    <n v="1.8"/>
    <n v="1.8"/>
    <n v="532"/>
    <s v="LABORAL DOCENTE-ASOCIADO"/>
    <s v="P02"/>
    <s v="TIEMPO PARCIAL (2+2 HORAS)"/>
    <s v="2018-09-25 00:00:00.0"/>
    <s v="2019-09-14 00:00:00.0"/>
    <s v="PI101430"/>
    <s v="PROFESOR ASOCIADO"/>
    <s v="R104"/>
    <x v="0"/>
    <n v="95"/>
    <s v="COMERCIALIZACIÓN E INVESTIGACIÓN DE MERCADOS"/>
  </r>
  <r>
    <x v="6"/>
    <n v="7974905"/>
    <x v="0"/>
    <n v="327"/>
    <s v="327G"/>
    <s v="GRUPO-A"/>
    <s v="Prácticas externas"/>
    <s v="GG"/>
    <s v="GRUPO GRANDE"/>
    <s v="327G"/>
    <s v="GG de Prácticas en empresa"/>
    <s v="GRUPO-A"/>
    <s v="GG de Prácticas en empresa"/>
    <s v="2S"/>
    <n v="7974905"/>
    <s v="QUEIRUGA"/>
    <s v="DIOS"/>
    <s v="DOLORES ALICIA"/>
    <s v="QUEIRUGA DIOS, DOLORES ALICIA"/>
    <x v="1"/>
    <x v="0"/>
    <x v="0"/>
    <m/>
    <m/>
    <s v="doqueiru"/>
    <s v="dolores.queiruga@unirioja.es"/>
    <n v="1.2"/>
    <n v="1.2"/>
    <n v="504"/>
    <s v="PROFESOR TITULAR UNIVERSIDAD"/>
    <s v="C01"/>
    <s v="TIEMPO COMPLETO"/>
    <s v="2011-09-01 00:00:00.0"/>
    <s v="null"/>
    <s v="DF100301"/>
    <s v="PROFESOR TITULAR DE UNIVERSIDAD"/>
    <s v="R104"/>
    <x v="0"/>
    <n v="650"/>
    <s v="ORGANIZACIÓN DE EMPRESAS"/>
  </r>
  <r>
    <x v="6"/>
    <n v="16533890"/>
    <x v="0"/>
    <n v="327"/>
    <s v="327G"/>
    <s v="GRUPO-A"/>
    <s v="Prácticas externas"/>
    <s v="GG"/>
    <s v="GRUPO GRANDE"/>
    <s v="327G"/>
    <s v="GG de Prácticas en empresa"/>
    <s v="GRUPO-A"/>
    <s v="GG de Prácticas en empresa"/>
    <s v="2S"/>
    <n v="16533890"/>
    <s v="PORTILLO"/>
    <s v="PÉREZ DE VIÑASPRE"/>
    <s v="FABIOLA"/>
    <s v="PORTILLO PÉREZ DE VIÑASPRE, FABIOLA"/>
    <x v="0"/>
    <x v="0"/>
    <x v="0"/>
    <m/>
    <m/>
    <s v="faporti"/>
    <s v="fabiola.portillo@unirioja.es"/>
    <n v="0"/>
    <n v="0"/>
    <n v="504"/>
    <s v="PROFESOR TITULAR UNIVERSIDAD"/>
    <s v="01A"/>
    <s v="TIEMPO COMPLETO AMPLIADO"/>
    <s v="2016-09-15 00:00:00.0"/>
    <s v="null"/>
    <s v="DF100141"/>
    <s v="PROFESOR TITULAR DE UNIVERSIDAD"/>
    <s v="R104"/>
    <x v="0"/>
    <n v="225"/>
    <s v="ECONOMÍA APLICADA"/>
  </r>
  <r>
    <x v="6"/>
    <n v="16542461"/>
    <x v="0"/>
    <n v="327"/>
    <s v="327G"/>
    <s v="GRUPO-A"/>
    <s v="Prácticas externas"/>
    <s v="GG"/>
    <s v="GRUPO GRANDE"/>
    <s v="327G"/>
    <s v="GG de Prácticas en empresa"/>
    <s v="GRUPO-A"/>
    <s v="GG de Prácticas en empresa"/>
    <s v="2S"/>
    <n v="16542461"/>
    <s v="CASTRESANA"/>
    <s v="RUIZ CARRILLO"/>
    <s v="JOSÉ IGNACIO"/>
    <s v="CASTRESANA RUIZ CARRILLO, JOSÉ IGNACIO"/>
    <x v="0"/>
    <x v="0"/>
    <x v="0"/>
    <m/>
    <m/>
    <s v="jocastre"/>
    <s v="jignacio.castresana@unirioja.es"/>
    <n v="0.2"/>
    <n v="0.2"/>
    <n v="504"/>
    <s v="PROFESOR TITULAR UNIVERSIDAD"/>
    <s v="01A"/>
    <s v="TIEMPO COMPLETO AMPLIADO"/>
    <s v="2012-09-01 00:00:00.0"/>
    <s v="null"/>
    <s v="DF31294"/>
    <s v="TITULAR DE UNIVERSIDAD"/>
    <s v="R104"/>
    <x v="0"/>
    <n v="650"/>
    <s v="ORGANIZACIÓN DE EMPRESAS"/>
  </r>
  <r>
    <x v="6"/>
    <n v="16594506"/>
    <x v="0"/>
    <n v="327"/>
    <s v="327G"/>
    <s v="GRUPO-A"/>
    <s v="Prácticas externas"/>
    <s v="GG"/>
    <s v="GRUPO GRANDE"/>
    <s v="327G"/>
    <s v="GG de Prácticas en empresa"/>
    <s v="GRUPO-A"/>
    <s v="GG de Prácticas en empresa"/>
    <s v="2S"/>
    <n v="16594506"/>
    <s v="VARGAS"/>
    <s v="MONTOYA"/>
    <s v="PILAR"/>
    <s v="VARGAS MONTOYA, PILAR"/>
    <x v="1"/>
    <x v="0"/>
    <x v="0"/>
    <m/>
    <m/>
    <s v="pivargas"/>
    <s v="pilar.vargas@unirioja.es"/>
    <n v="1.2"/>
    <n v="1.2"/>
    <n v="504"/>
    <s v="PROFESOR TITULAR UNIVERSIDAD"/>
    <s v="C01"/>
    <s v="TIEMPO COMPLETO"/>
    <s v="2018-11-26 00:00:00.0"/>
    <s v="null"/>
    <s v="DF100362"/>
    <s v="PROFESOR TITULAR DE UNIVERSIDAD"/>
    <s v="R104"/>
    <x v="0"/>
    <n v="650"/>
    <s v="ORGANIZACIÓN DE EMPRESAS"/>
  </r>
  <r>
    <x v="6"/>
    <n v="18033042"/>
    <x v="0"/>
    <n v="327"/>
    <s v="327G"/>
    <s v="GRUPO-A"/>
    <s v="Prácticas externas"/>
    <s v="GG"/>
    <s v="GRUPO GRANDE"/>
    <s v="327G"/>
    <s v="GG de Prácticas en empresa"/>
    <s v="GRUPO-A"/>
    <s v="GG de Prácticas en empresa"/>
    <s v="2S"/>
    <n v="18033042"/>
    <s v="BLANCO"/>
    <s v="PASCUAL"/>
    <s v="LUIS"/>
    <s v="BLANCO PASCUAL, LUIS"/>
    <x v="0"/>
    <x v="0"/>
    <x v="0"/>
    <m/>
    <m/>
    <s v="lublanco"/>
    <s v="luis.blanco@unirioja.es"/>
    <n v="0"/>
    <n v="0"/>
    <n v="534"/>
    <s v="CONTRATADO DOCTOR -TIPO 1"/>
    <s v="C01"/>
    <s v="TIEMPO COMPLETO"/>
    <s v="2011-07-29 00:00:00.0"/>
    <s v="null"/>
    <s v="PI100783"/>
    <s v="PROFESOR CONTRATADO DOCTOR"/>
    <s v="R104"/>
    <x v="0"/>
    <n v="230"/>
    <s v="ECONOMÍA FINANCIERA Y CONTABILIDAD"/>
  </r>
  <r>
    <x v="6"/>
    <n v="44156166"/>
    <x v="0"/>
    <n v="327"/>
    <s v="327G"/>
    <s v="GRUPO-A"/>
    <s v="Prácticas externas"/>
    <s v="GG"/>
    <s v="GRUPO GRANDE"/>
    <s v="327G"/>
    <s v="GG de Prácticas en empresa"/>
    <s v="GRUPO-A"/>
    <s v="GG de Prácticas en empresa"/>
    <s v="2S"/>
    <n v="44156166"/>
    <s v="UZCANGA"/>
    <s v="LACABE"/>
    <s v="CATALINA ANA"/>
    <s v="UZCANGA LACABE, CATALINA ANA"/>
    <x v="1"/>
    <x v="0"/>
    <x v="1"/>
    <m/>
    <m/>
    <s v="cauzcang"/>
    <s v="catalina-ana.uzcanga@unirioja.es"/>
    <n v="1"/>
    <n v="1"/>
    <n v="536"/>
    <s v="PROFESOR INTERINO"/>
    <s v="P05"/>
    <s v="TIEMPO PARCIAL (5+5 HORAS)"/>
    <s v="2018-10-02 00:00:00.0"/>
    <s v="2019-09-14 00:00:00.0"/>
    <s v="PI101437"/>
    <s v="PROFESOR CONTRATADO INTERINO"/>
    <s v="R114"/>
    <x v="3"/>
    <n v="775"/>
    <s v="SOCIOLOGÍA"/>
  </r>
  <r>
    <x v="7"/>
    <n v="16591524"/>
    <x v="3"/>
    <n v="329"/>
    <s v="329G"/>
    <s v="GRUPO-A"/>
    <s v="Psicología II"/>
    <s v="GG"/>
    <s v="GRUPO GRANDE"/>
    <s v="329G"/>
    <s v="GG de Psicología II"/>
    <s v="GRUPO-A"/>
    <s v="GG de Psicología II"/>
    <s v="1S"/>
    <n v="16591524"/>
    <s v="IBAÑEZ"/>
    <s v="GOMEZ"/>
    <s v="DIANA"/>
    <s v="IBAÑEZ GOMEZ, DIANA"/>
    <x v="1"/>
    <x v="0"/>
    <x v="1"/>
    <m/>
    <m/>
    <s v="diibanez"/>
    <s v="diana.ibanez@unirioja.es"/>
    <n v="5.4"/>
    <n v="5.4"/>
    <n v="532"/>
    <s v="LABORAL DOCENTE-ASOCIADO"/>
    <s v="P06"/>
    <s v="TIEMPO PARCIAL (6+6 HORAS)"/>
    <s v="2018-09-17 00:00:00.0"/>
    <s v="2019-09-14 00:00:00.0"/>
    <s v="PI101401"/>
    <s v="PROFESOR ASOCIADO"/>
    <s v="R115"/>
    <x v="2"/>
    <n v="735"/>
    <s v="PSICOLOGÍA EVOLUTIVA Y DE LA EDUCACIÓN"/>
  </r>
  <r>
    <x v="7"/>
    <n v="39847439"/>
    <x v="3"/>
    <n v="329"/>
    <s v="329G"/>
    <s v="GRUPO-A"/>
    <s v="Psicología II"/>
    <s v="GG"/>
    <s v="GRUPO GRANDE"/>
    <s v="329G"/>
    <s v="GG de Psicología II"/>
    <s v="GRUPO-A"/>
    <s v="GG de Psicología II"/>
    <s v="1S"/>
    <n v="39847439"/>
    <s v="SASTRE"/>
    <s v="I RIBA"/>
    <s v="SYLVIA"/>
    <s v="SASTRE I RIBA, SYLVIA"/>
    <x v="1"/>
    <x v="0"/>
    <x v="0"/>
    <m/>
    <m/>
    <s v="sisastre"/>
    <s v="silvia.sastre@unirioja.es"/>
    <n v="0"/>
    <n v="0"/>
    <n v="500"/>
    <s v="CATEDRATICO DE UNIVERSIDAD"/>
    <s v="C01"/>
    <s v="TIEMPO COMPLETO"/>
    <s v="2007-05-13 00:00:00.0"/>
    <s v="null"/>
    <s v="DF3590"/>
    <s v="CATEDRÁTICO DE UNIVERSIDAD"/>
    <s v="R115"/>
    <x v="2"/>
    <n v="735"/>
    <s v="PSICOLOGÍA EVOLUTIVA Y DE LA EDUCACIÓN"/>
  </r>
  <r>
    <x v="7"/>
    <n v="5625302"/>
    <x v="3"/>
    <n v="330"/>
    <s v="330G"/>
    <s v="GRUPO-A"/>
    <s v="Farmacología I"/>
    <s v="GG"/>
    <s v="GRUPO GRANDE"/>
    <s v="330G"/>
    <s v="GG de Farmacología I"/>
    <s v="GRUPO-A"/>
    <s v="GG de Farmacología I"/>
    <s v="1S"/>
    <n v="5625302"/>
    <s v="TORRES"/>
    <s v="MANRIQUE"/>
    <s v="CARMEN"/>
    <s v="TORRES MANRIQUE, CARMEN"/>
    <x v="0"/>
    <x v="0"/>
    <x v="0"/>
    <m/>
    <m/>
    <s v="catorres"/>
    <s v="carmen.torres@unirioja.es"/>
    <n v="0"/>
    <n v="0"/>
    <n v="500"/>
    <s v="CATEDRATICO DE UNIVERSIDAD"/>
    <s v="01R"/>
    <s v="TIEMPO COMPLETO REDUCIDO"/>
    <s v="2014-09-15 00:00:00.0"/>
    <s v="null"/>
    <s v="DF100139"/>
    <s v="CATEDRATICO DE UNIVERSIDAD"/>
    <s v="R101"/>
    <x v="4"/>
    <n v="60"/>
    <s v="BIOQUÍMICA Y BIOLOGÍA MOLECULAR"/>
  </r>
  <r>
    <x v="7"/>
    <n v="16611379"/>
    <x v="3"/>
    <n v="330"/>
    <s v="330G"/>
    <s v="GRUPO-A"/>
    <s v="Farmacología I"/>
    <s v="GG"/>
    <s v="GRUPO GRANDE"/>
    <s v="330G"/>
    <s v="GG de Farmacología I"/>
    <s v="GRUPO-A"/>
    <s v="GG de Farmacología I"/>
    <s v="1S"/>
    <n v="16611379"/>
    <s v="LOZANO"/>
    <s v="FERNÁNDEZ"/>
    <s v="CARMEN"/>
    <s v="LOZANO FERNÁNDEZ, CARMEN"/>
    <x v="1"/>
    <x v="0"/>
    <x v="0"/>
    <m/>
    <m/>
    <s v="calozaf"/>
    <s v="carmen.lozano@unirioja.es"/>
    <n v="6"/>
    <n v="6"/>
    <n v="504"/>
    <s v="PROFESOR TITULAR UNIVERSIDAD"/>
    <s v="C01"/>
    <s v="TIEMPO COMPLETO"/>
    <s v="2018-09-17 00:00:00.0"/>
    <s v="null"/>
    <s v="DF100355"/>
    <s v="PROFESOR TITULAR DE UNIVERSIDAD"/>
    <s v="R101"/>
    <x v="4"/>
    <n v="60"/>
    <s v="BIOQUÍMICA Y BIOLOGÍA MOLECULAR"/>
  </r>
  <r>
    <x v="7"/>
    <n v="30629229"/>
    <x v="3"/>
    <n v="332"/>
    <s v="332G"/>
    <s v="GRUPO-A"/>
    <s v="Farmacología II"/>
    <s v="GG"/>
    <s v="GRUPO GRANDE"/>
    <s v="332G"/>
    <s v="GG de Farmacología II"/>
    <s v="GRUPO-A"/>
    <s v="GG de Farmacología II"/>
    <s v="2S"/>
    <n v="30629229"/>
    <s v="SAINZ DE ROZAS"/>
    <s v="APARICIO"/>
    <s v="CARLOS"/>
    <s v="SAINZ DE ROZAS APARICIO, CARLOS"/>
    <x v="1"/>
    <x v="0"/>
    <x v="1"/>
    <m/>
    <m/>
    <s v="casainzd"/>
    <s v="carlos.sainz-de-rozas@unirioja.es"/>
    <n v="2.6"/>
    <n v="2.6"/>
    <n v="536"/>
    <s v="PROFESOR INTERINO"/>
    <s v="P03"/>
    <s v="TIEMPO PARCIAL (3+3 HORAS)"/>
    <s v="2019-03-08 00:00:00.0"/>
    <s v="2019-05-03 00:00:00.0"/>
    <s v="PI101460"/>
    <s v="PROFESOR CONTRATADO INTERINO"/>
    <s v="R101"/>
    <x v="4"/>
    <n v="60"/>
    <s v="BIOQUÍMICA Y BIOLOGÍA MOLECULAR"/>
  </r>
  <r>
    <x v="7"/>
    <n v="16583134"/>
    <x v="3"/>
    <n v="335"/>
    <s v="335G"/>
    <s v="GRUPO-A"/>
    <s v="Ética y legislación"/>
    <s v="GG"/>
    <s v="GRUPO GRANDE"/>
    <s v="335G"/>
    <s v="GG de Ética y Legislación"/>
    <s v="GRUPO-A"/>
    <s v="GG de Ética y Legislación"/>
    <s v="1S"/>
    <n v="16583134"/>
    <s v="SANTOLALLA"/>
    <s v="ARNEDO"/>
    <s v="IVAN"/>
    <s v="SANTOLALLA ARNEDO, IVAN"/>
    <x v="1"/>
    <x v="0"/>
    <x v="0"/>
    <m/>
    <m/>
    <s v="ivsantol"/>
    <s v="ivan.santolalla@unirioja.es"/>
    <n v="5.2"/>
    <n v="5.2"/>
    <n v="532"/>
    <s v="LABORAL DOCENTE-ASOCIADO"/>
    <s v="P03"/>
    <s v="TIEMPO PARCIAL (3+3 HORAS)"/>
    <s v="2018-09-17 00:00:00.0"/>
    <s v="2019-09-14 00:00:00.0"/>
    <s v="PI101352"/>
    <s v="PROFESOR ASOCIADO"/>
    <s v="R103"/>
    <x v="1"/>
    <n v="381"/>
    <s v="FILOSOFÍA DEL DERECHO"/>
  </r>
  <r>
    <x v="7"/>
    <n v="18027322"/>
    <x v="3"/>
    <n v="335"/>
    <s v="335G"/>
    <s v="GRUPO-A"/>
    <s v="Ética y legislación"/>
    <s v="GG"/>
    <s v="GRUPO GRANDE"/>
    <s v="335G"/>
    <s v="GG de Ética y Legislación"/>
    <s v="GRUPO-A"/>
    <s v="GG de Ética y Legislación"/>
    <s v="1S"/>
    <n v="18027322"/>
    <s v="SUSÍN"/>
    <s v="BETRÁN"/>
    <s v="RAÚL"/>
    <s v="SUSÍN BETRÁN, RAÚL"/>
    <x v="1"/>
    <x v="0"/>
    <x v="0"/>
    <m/>
    <m/>
    <s v="rasusin"/>
    <s v="raul.susin@unirioja.es"/>
    <n v="0"/>
    <n v="0"/>
    <n v="504"/>
    <s v="PROFESOR TITULAR UNIVERSIDAD"/>
    <s v="C01"/>
    <s v="TIEMPO COMPLETO"/>
    <s v="2015-09-15 00:00:00.0"/>
    <s v="null"/>
    <s v="DF100148"/>
    <s v="PROFESOR TITULAR DE UNIVERSIDAD"/>
    <s v="R103"/>
    <x v="1"/>
    <n v="381"/>
    <s v="FILOSOFÍA DEL DERECHO"/>
  </r>
  <r>
    <x v="7"/>
    <n v="52410292"/>
    <x v="3"/>
    <n v="336"/>
    <s v="336G"/>
    <s v="GRUPO-A"/>
    <s v="Enfermería médico-quirúrgica II"/>
    <s v="GG"/>
    <s v="GRUPO GRANDE"/>
    <s v="336G"/>
    <s v="GG de Enfermería médico-quirúrgica II"/>
    <s v="GRUPO-A"/>
    <s v="GG de Enfermería médico-quirúrgica II"/>
    <s v="2S"/>
    <n v="52410292"/>
    <s v="JUÁREZ"/>
    <s v="VELA"/>
    <s v="RAÚL"/>
    <s v="JUÁREZ VELA, RAÚL"/>
    <x v="1"/>
    <x v="0"/>
    <x v="0"/>
    <m/>
    <m/>
    <s v="rajuarez"/>
    <s v="raul.juarez@unirioja.es"/>
    <n v="8.6"/>
    <n v="8.6"/>
    <n v="504"/>
    <s v="PROFESOR TITULAR UNIVERSIDAD"/>
    <s v="C01"/>
    <s v="TIEMPO COMPLETO"/>
    <s v="2018-09-17 00:00:00.0"/>
    <s v="null"/>
    <s v="DF100356"/>
    <s v="PROFESOR TITULAR DE UNIVERSIDAD"/>
    <s v="R101"/>
    <x v="4"/>
    <n v="255"/>
    <s v="ENFERMERÍA"/>
  </r>
  <r>
    <x v="8"/>
    <n v="16568247"/>
    <x v="2"/>
    <n v="339"/>
    <s v="339G"/>
    <s v="GRUPO-A"/>
    <s v="Semántica de la lengua inglesa"/>
    <s v="GG"/>
    <s v="GRUPO GRANDE"/>
    <s v="339G"/>
    <s v="GRUPO GRANDE DE Semántica de la lengua inglesa"/>
    <s v="GRUPO-A"/>
    <s v="Grupo Grande de Semántica de la lengua inglesa"/>
    <s v="1S"/>
    <n v="16568247"/>
    <s v="PÉREZ"/>
    <s v="HERNÁNDEZ"/>
    <s v="MARÍA LORENA"/>
    <s v="PÉREZ HERNÁNDEZ, MARÍA LORENA"/>
    <x v="0"/>
    <x v="0"/>
    <x v="0"/>
    <m/>
    <m/>
    <s v="loperez"/>
    <s v="lorena.perez@unirioja.es"/>
    <n v="4.5"/>
    <n v="4.5"/>
    <n v="504"/>
    <s v="PROFESOR TITULAR UNIVERSIDAD"/>
    <s v="01R"/>
    <s v="TIEMPO COMPLETO REDUCIDO"/>
    <s v="2016-09-15 00:00:00.0"/>
    <s v="null"/>
    <s v="DF100072"/>
    <s v="PROFESOR TITULAR DE UNIVERSIDAD"/>
    <s v="R107"/>
    <x v="6"/>
    <n v="345"/>
    <s v="FILOLOGÍA INGLESA"/>
  </r>
  <r>
    <x v="8"/>
    <n v="13748929"/>
    <x v="2"/>
    <n v="340"/>
    <s v="340G"/>
    <s v="GRUPO-A"/>
    <s v="Literatura inglesa II"/>
    <s v="GG"/>
    <s v="GRUPO GRANDE"/>
    <s v="340G"/>
    <s v="GRUPO GRANDE DE Literatura inglesa II"/>
    <s v="GRUPO-A"/>
    <s v="Grupo Grande de Literatura inglesa II"/>
    <s v="1S"/>
    <n v="13748929"/>
    <s v="VILLAR"/>
    <s v="FLOR"/>
    <s v="CARLOS JOSÉ"/>
    <s v="VILLAR FLOR, CARLOS JOSÉ"/>
    <x v="1"/>
    <x v="0"/>
    <x v="0"/>
    <m/>
    <m/>
    <s v="cavillar"/>
    <s v="carlos.villar@unirioja.es"/>
    <n v="2.25"/>
    <n v="2.25"/>
    <n v="504"/>
    <s v="PROFESOR TITULAR UNIVERSIDAD"/>
    <s v="C01"/>
    <s v="TIEMPO COMPLETO"/>
    <s v="2014-09-15 00:00:00.0"/>
    <s v="null"/>
    <s v="DF31687"/>
    <s v="TITULAR DE UNIVERSIDAD"/>
    <s v="R107"/>
    <x v="6"/>
    <n v="345"/>
    <s v="FILOLOGÍA INGLESA"/>
  </r>
  <r>
    <x v="8"/>
    <n v="16570999"/>
    <x v="2"/>
    <n v="340"/>
    <s v="340G"/>
    <s v="GRUPO-A"/>
    <s v="Literatura inglesa II"/>
    <s v="GG"/>
    <s v="GRUPO GRANDE"/>
    <s v="340G"/>
    <s v="GRUPO GRANDE DE Literatura inglesa II"/>
    <s v="GRUPO-A"/>
    <s v="Grupo Grande de Literatura inglesa II"/>
    <s v="1S"/>
    <n v="16570999"/>
    <s v="TERRAZAS"/>
    <s v="GALLEGO"/>
    <s v="MELANIA"/>
    <s v="TERRAZAS GALLEGO, MELANIA"/>
    <x v="0"/>
    <x v="0"/>
    <x v="0"/>
    <m/>
    <m/>
    <s v="mterraza"/>
    <s v="melania.terrazas@unirioja.es"/>
    <n v="2.25"/>
    <n v="2.25"/>
    <n v="504"/>
    <s v="PROFESOR TITULAR UNIVERSIDAD"/>
    <s v="C01"/>
    <s v="TIEMPO COMPLETO"/>
    <s v="2016-11-26 00:00:00.0"/>
    <s v="null"/>
    <s v="DF100334"/>
    <s v="PROFESOR TITULAR DE UNIVERSIDAD"/>
    <s v="R107"/>
    <x v="6"/>
    <n v="345"/>
    <s v="FILOLOGÍA INGLESA"/>
  </r>
  <r>
    <x v="8"/>
    <n v="16535060"/>
    <x v="2"/>
    <n v="341"/>
    <s v="341G"/>
    <s v="GRUPO-A"/>
    <s v="Pragmática de la lengua inglesa"/>
    <s v="GG"/>
    <s v="GRUPO GRANDE"/>
    <s v="341G"/>
    <s v="GRUPO GRANDE DE Pragmática de la lengua inglesa"/>
    <s v="GRUPO-A"/>
    <s v="Grupo Grande de Pragmática de la lengua inglesa"/>
    <s v="2S"/>
    <n v="16535060"/>
    <s v="RUIZ DE MENDOZA"/>
    <s v="IBÁÑEZ"/>
    <s v="FRANCISCO JOSÉ"/>
    <s v="RUIZ DE MENDOZA IBÁÑEZ, FRANCISCO JOSÉ"/>
    <x v="0"/>
    <x v="0"/>
    <x v="0"/>
    <m/>
    <m/>
    <s v="franruiz"/>
    <s v="francisco.ruizdemendoza@unirioja.es"/>
    <n v="4.5"/>
    <n v="4.5"/>
    <n v="500"/>
    <s v="CATEDRATICO DE UNIVERSIDAD"/>
    <s v="01R"/>
    <s v="TIEMPO COMPLETO REDUCIDO"/>
    <s v="2016-09-15 00:00:00.0"/>
    <s v="null"/>
    <s v="DF31674"/>
    <s v="CATEDRÁTICO DE UNIVERSIDAD"/>
    <s v="R107"/>
    <x v="6"/>
    <n v="345"/>
    <s v="FILOLOGÍA INGLESA"/>
  </r>
  <r>
    <x v="8"/>
    <n v="16578573"/>
    <x v="2"/>
    <n v="341"/>
    <s v="341R"/>
    <s v="GRUPO-A1"/>
    <s v="Pragmática de la lengua inglesa"/>
    <s v="GR"/>
    <s v="GRUPO REDUCIDO"/>
    <s v="341R"/>
    <s v="GRUPO REDUCIDO DE Pragmática de la lengua inglesa"/>
    <s v="GRUPO-A1"/>
    <s v="Grupo Reducido de Pragmática de la lengua inglesa"/>
    <s v="2S"/>
    <n v="16578573"/>
    <s v="PEÑA"/>
    <s v="CERVEL"/>
    <s v="MARÍA SANDRA"/>
    <s v="PEÑA CERVEL, MARÍA SANDRA"/>
    <x v="0"/>
    <x v="0"/>
    <x v="0"/>
    <m/>
    <m/>
    <s v="mapenac"/>
    <s v="sandra.pena@unirioja.es"/>
    <n v="1.5"/>
    <n v="1.5"/>
    <n v="504"/>
    <s v="PROFESOR TITULAR UNIVERSIDAD"/>
    <s v="01R"/>
    <s v="TIEMPO COMPLETO REDUCIDO"/>
    <s v="2017-09-15 00:00:00.0"/>
    <s v="null"/>
    <s v="DF31712"/>
    <s v="PROFESOR TITULAR DE UNIVERSIDAD"/>
    <s v="R107"/>
    <x v="6"/>
    <n v="345"/>
    <s v="FILOLOGÍA INGLESA"/>
  </r>
  <r>
    <x v="8"/>
    <n v="17718016"/>
    <x v="2"/>
    <n v="342"/>
    <s v="342G"/>
    <s v="GRUPO-A"/>
    <s v="Idioma moderno VII: Inglés"/>
    <s v="GG"/>
    <s v="GRUPO GRANDE"/>
    <s v="342G"/>
    <s v="GG de Idioma moderno VII: inglés"/>
    <s v="GRUPO-A"/>
    <s v="GG de Idioma moderno VII: inglés"/>
    <s v="1S"/>
    <n v="17718016"/>
    <s v="MARTÍN"/>
    <s v="ARISTA"/>
    <s v="FRANCISCO J."/>
    <s v="MARTÍN ARISTA, FRANCISCO J."/>
    <x v="1"/>
    <x v="0"/>
    <x v="0"/>
    <m/>
    <m/>
    <s v="jamartin"/>
    <s v="javier.martin@unirioja.es"/>
    <n v="3"/>
    <n v="3"/>
    <n v="500"/>
    <s v="CATEDRATICO DE UNIVERSIDAD"/>
    <s v="01R"/>
    <s v="TIEMPO COMPLETO REDUCIDO"/>
    <s v="2018-09-17 00:00:00.0"/>
    <s v="null"/>
    <s v="DF100327"/>
    <s v="CATEDRÁTICO DE UNIVERSIDAD"/>
    <s v="R107"/>
    <x v="6"/>
    <n v="345"/>
    <s v="FILOLOGÍA INGLESA"/>
  </r>
  <r>
    <x v="8"/>
    <n v="16539110"/>
    <x v="2"/>
    <n v="342"/>
    <s v="342R"/>
    <s v="GRUPO-A1"/>
    <s v="Idioma moderno VII: Inglés"/>
    <s v="GR"/>
    <s v="GRUPO REDUCIDO"/>
    <s v="342R"/>
    <s v="GR de Idioma moderno VII: inglés"/>
    <s v="GRUPO-A1"/>
    <s v="GR de Idioma moderno VII: inglés"/>
    <s v="1S"/>
    <n v="16539110"/>
    <s v="HERNÁEZ"/>
    <s v="LERENA"/>
    <s v="MARÍA JESÚS"/>
    <s v="HERNÁEZ LERENA, MARÍA JESÚS"/>
    <x v="0"/>
    <x v="0"/>
    <x v="0"/>
    <m/>
    <m/>
    <s v="mjhernae"/>
    <s v="mariaj.hernaez@unirioja.es"/>
    <n v="1.5"/>
    <n v="1.5"/>
    <n v="504"/>
    <s v="PROFESOR TITULAR UNIVERSIDAD"/>
    <s v="01R"/>
    <s v="TIEMPO COMPLETO REDUCIDO"/>
    <s v="2017-09-15 00:00:00.0"/>
    <s v="null"/>
    <s v="DF31691"/>
    <s v="TITULAR DE UNIVERSIDAD"/>
    <s v="R107"/>
    <x v="6"/>
    <n v="345"/>
    <s v="FILOLOGÍA INGLESA"/>
  </r>
  <r>
    <x v="8"/>
    <n v="16570961"/>
    <x v="2"/>
    <n v="343"/>
    <s v="343G"/>
    <s v="GRUPO-A"/>
    <s v="Literatura europea"/>
    <s v="GG"/>
    <s v="GRUPO GRANDE"/>
    <s v="343G"/>
    <s v="GG de Literatura europea"/>
    <s v="GRUPO-A"/>
    <s v="GG de Literatura europea"/>
    <s v="1S"/>
    <n v="16570961"/>
    <s v="CABELLO"/>
    <s v="ANDRÉS"/>
    <s v="NURIA"/>
    <s v="CABELLO ANDRÉS, NURIA"/>
    <x v="0"/>
    <x v="0"/>
    <x v="1"/>
    <m/>
    <m/>
    <s v="nucabea"/>
    <s v="nuria.cabelloa@unirioja.es"/>
    <n v="4.5"/>
    <n v="4.5"/>
    <n v="536"/>
    <s v="PROFESOR INTERINO"/>
    <s v="C01"/>
    <s v="TIEMPO COMPLETO"/>
    <s v="2015-09-15 00:00:00.0"/>
    <s v="null"/>
    <s v="PI101032"/>
    <s v="PROFESOR CONTRATADO INTERINO"/>
    <s v="R107"/>
    <x v="6"/>
    <n v="335"/>
    <s v="FILOLOGÍA FRANCESA"/>
  </r>
  <r>
    <x v="8"/>
    <n v="72132561"/>
    <x v="2"/>
    <n v="344"/>
    <s v="344G"/>
    <s v="GRUPO-A"/>
    <s v="Diacronía y tipología de la lengua inglesa"/>
    <s v="GG"/>
    <s v="GRUPO GRANDE"/>
    <s v="344G"/>
    <s v="GG de Diacronía y tipología de la lengua inglesa"/>
    <s v="GRUPO-A"/>
    <s v="GG de Diacronía y tipología de la lengua inglesa"/>
    <s v="1S"/>
    <n v="72132561"/>
    <s v="TORRE"/>
    <s v="ALONSO"/>
    <s v="ROBERTO"/>
    <s v="TORRE ALONSO, ROBERTO"/>
    <x v="0"/>
    <x v="0"/>
    <x v="0"/>
    <m/>
    <m/>
    <s v="rotorre"/>
    <s v="roberto.torre@unirioja.es"/>
    <n v="4.5"/>
    <n v="4.5"/>
    <n v="536"/>
    <s v="PROFESOR INTERINO"/>
    <s v="C01"/>
    <s v="TIEMPO COMPLETO"/>
    <s v="2009-10-01 00:00:00.0"/>
    <s v="null"/>
    <s v="PI100719"/>
    <s v="PROFESOR CONTRATADO INTERINO"/>
    <s v="R107"/>
    <x v="6"/>
    <n v="345"/>
    <s v="FILOLOGÍA INGLESA"/>
  </r>
  <r>
    <x v="8"/>
    <n v="16627564"/>
    <x v="2"/>
    <n v="346"/>
    <s v="346LI"/>
    <s v="GRUPO-A1"/>
    <s v="Idioma moderno VIII: Inglés"/>
    <s v="GLI"/>
    <s v="GRUPO DE LABORATORIO DE IDIOMAS"/>
    <s v="346LI"/>
    <s v="GLI de Idioma moderno VIII: inglés"/>
    <s v="GRUPO-A1"/>
    <s v="GLI de Idioma moderno VIII: inglés"/>
    <s v="2S"/>
    <n v="16627564"/>
    <s v="CIFONE"/>
    <s v="PONTE"/>
    <s v="MARÍA DANIELA"/>
    <s v="CIFONE PONTE, MARÍA DANIELA"/>
    <x v="1"/>
    <x v="0"/>
    <x v="1"/>
    <m/>
    <m/>
    <s v="mdcifone"/>
    <s v="m-daniela.cifone@unirioja.es"/>
    <n v="1.5"/>
    <n v="1.5"/>
    <n v="532"/>
    <s v="LABORAL DOCENTE-ASOCIADO"/>
    <s v="P05"/>
    <s v="TIEMPO PARCIAL (5+5 HORAS)"/>
    <s v="2018-09-17 00:00:00.0"/>
    <s v="2019-09-14 00:00:00.0"/>
    <s v="PI101371"/>
    <s v="PROFESOR ASOCIADO"/>
    <s v="R107"/>
    <x v="6"/>
    <n v="345"/>
    <s v="FILOLOGÍA INGLESA"/>
  </r>
  <r>
    <x v="8"/>
    <n v="9414088"/>
    <x v="2"/>
    <n v="347"/>
    <s v="347G"/>
    <s v="GRUPO-A"/>
    <s v="Otras literaturas en lengua inglesa"/>
    <s v="GG"/>
    <s v="GRUPO GRANDE"/>
    <s v="347G"/>
    <s v="GG de Otras literaturas en lengua inglesa"/>
    <s v="GRUPO-A"/>
    <s v="GG de Otras literaturas en lengua inglesa"/>
    <s v="2S"/>
    <n v="9414088"/>
    <s v="TABOADA"/>
    <s v="FERRERO"/>
    <s v="CAROLINA"/>
    <s v="TABOADA FERRERO, CAROLINA"/>
    <x v="0"/>
    <x v="0"/>
    <x v="0"/>
    <m/>
    <m/>
    <s v="cataboad"/>
    <s v="carolina.taboada@unirioja.es"/>
    <n v="4.5"/>
    <n v="4.5"/>
    <n v="504"/>
    <s v="PROFESOR TITULAR UNIVERSIDAD"/>
    <s v="C01"/>
    <s v="TIEMPO COMPLETO"/>
    <s v="2008-09-30 00:00:00.0"/>
    <s v="null"/>
    <s v="DF100228"/>
    <s v="PROFESOR TITULAR DE UNIVERSIDAD INTERINO"/>
    <s v="R107"/>
    <x v="6"/>
    <n v="345"/>
    <s v="FILOLOGÍA INGLESA"/>
  </r>
  <r>
    <x v="8"/>
    <n v="9398535"/>
    <x v="2"/>
    <n v="348"/>
    <s v="348G"/>
    <s v="GRUPO-A"/>
    <s v="Comunicación literaria y audiovisual en el ámbito anglosajón"/>
    <s v="GG"/>
    <s v="GRUPO GRANDE"/>
    <s v="348G"/>
    <s v="GG Comunicación literaria y audiovisual en el ámbito anglosajón"/>
    <s v="GRUPO-A"/>
    <s v="GG de Comunicación literaria y audiovisual en el ámbito anglosajón"/>
    <s v="2S"/>
    <n v="9398535"/>
    <s v="DÍAZ"/>
    <s v="CUESTA"/>
    <s v="JOSÉ"/>
    <s v="DÍAZ CUESTA, JOSÉ"/>
    <x v="1"/>
    <x v="0"/>
    <x v="0"/>
    <m/>
    <m/>
    <s v="josediaz"/>
    <s v="jose.diaz-cuesta@unirioja.es"/>
    <n v="3.3"/>
    <n v="3.3"/>
    <n v="534"/>
    <s v="CONTRATADO DOCTOR -TIPO 1"/>
    <s v="C01"/>
    <s v="TIEMPO COMPLETO"/>
    <s v="2012-02-03 00:00:00.0"/>
    <s v="null"/>
    <s v="DF32499"/>
    <s v="CONTRATADO DOCTOR"/>
    <s v="R107"/>
    <x v="6"/>
    <n v="345"/>
    <s v="FILOLOGÍA INGLESA"/>
  </r>
  <r>
    <x v="8"/>
    <n v="16626817"/>
    <x v="2"/>
    <n v="348"/>
    <s v="348G"/>
    <s v="GRUPO-A"/>
    <s v="Comunicación literaria y audiovisual en el ámbito anglosajón"/>
    <s v="GG"/>
    <s v="GRUPO GRANDE"/>
    <s v="348G"/>
    <s v="GG Comunicación literaria y audiovisual en el ámbito anglosajón"/>
    <s v="GRUPO-A"/>
    <s v="GG de Comunicación literaria y audiovisual en el ámbito anglosajón"/>
    <s v="2S"/>
    <n v="16626817"/>
    <s v="GONZÁLEZ"/>
    <s v="GARCÍA"/>
    <s v="JONATAN"/>
    <s v="GONZÁLEZ GARCÍA, JONATAN"/>
    <x v="1"/>
    <x v="0"/>
    <x v="1"/>
    <m/>
    <m/>
    <s v="jogonzg"/>
    <s v="jonatan.gonzalezg@alum.unirioja.es"/>
    <n v="1.2"/>
    <n v="1.2"/>
    <n v="121"/>
    <s v="PERSONAL INVESTIGADOR EN FORMACIÓN"/>
    <n v="0"/>
    <s v="_"/>
    <s v="2017-05-15 00:00:00.0"/>
    <s v="2019-05-14 00:00:00.0"/>
    <s v="D07BECARIO2"/>
    <s v="PERSONAL INVESTIGADOR PREDOCTORAL EN FORMACIÓN"/>
    <s v="R107"/>
    <x v="6"/>
    <n v="345"/>
    <s v="FILOLOGÍA INGLESA"/>
  </r>
  <r>
    <x v="8"/>
    <n v="16557120"/>
    <x v="2"/>
    <n v="351"/>
    <s v="351G"/>
    <s v="GRUPO-A"/>
    <s v="Narrativa actual en lengua inglesa"/>
    <s v="GG"/>
    <s v="GRUPO GRANDE"/>
    <s v="351G"/>
    <s v="GG de Narrativa actual en lengua inglesa"/>
    <s v="GRUPO-A"/>
    <s v="GG de Narrativa actual en lengua inglesa"/>
    <s v="2S"/>
    <n v="16557120"/>
    <s v="ASENSIO"/>
    <s v="ARÓSTEGUI"/>
    <s v="MARÍA DEL MAR"/>
    <s v="ASENSIO ARÓSTEGUI, MARÍA DEL MAR"/>
    <x v="0"/>
    <x v="0"/>
    <x v="0"/>
    <m/>
    <m/>
    <s v="masensio"/>
    <s v="mar.asensio@unirioja.es"/>
    <n v="4.5"/>
    <n v="4.5"/>
    <n v="504"/>
    <s v="PROFESOR TITULAR UNIVERSIDAD"/>
    <s v="C01"/>
    <s v="TIEMPO COMPLETO"/>
    <s v="2018-12-24 00:00:00.0"/>
    <s v="null"/>
    <s v="DF100364"/>
    <s v="PROFESOR TITULAR DE UNIVERSIDAD"/>
    <s v="R107"/>
    <x v="6"/>
    <n v="345"/>
    <s v="FILOLOGÍA INGLESA"/>
  </r>
  <r>
    <x v="8"/>
    <n v="16498683"/>
    <x v="2"/>
    <n v="353"/>
    <s v="353G"/>
    <s v="GRUPO-A"/>
    <s v="Adquisición del inglés como lengua extranjera"/>
    <s v="GG"/>
    <s v="GRUPO GRANDE"/>
    <s v="353G"/>
    <s v="GG de Adquisición del inglés como lengua extranjera"/>
    <s v="GRUPO-A"/>
    <s v="GG de Adquisición del inglés como lengua extranjera"/>
    <s v="1S"/>
    <n v="16498683"/>
    <s v="JIMÉNEZ"/>
    <s v="CATALÁN"/>
    <s v="ROSA MARÍA"/>
    <s v="JIMÉNEZ CATALÁN, ROSA MARÍA"/>
    <x v="1"/>
    <x v="0"/>
    <x v="0"/>
    <m/>
    <m/>
    <s v="rmjimene"/>
    <s v="rosa.jimenez@unirioja.es"/>
    <n v="0"/>
    <n v="0"/>
    <n v="500"/>
    <s v="CATEDRATICO DE UNIVERSIDAD"/>
    <s v="01R"/>
    <s v="TIEMPO COMPLETO REDUCIDO"/>
    <s v="2016-04-15 00:00:00.0"/>
    <s v="null"/>
    <s v="DF100328"/>
    <s v="CATEDRÁTICO DE UNIVERSIDAD"/>
    <s v="R107"/>
    <x v="6"/>
    <n v="345"/>
    <s v="FILOLOGÍA INGLESA"/>
  </r>
  <r>
    <x v="8"/>
    <n v="47106053"/>
    <x v="2"/>
    <n v="353"/>
    <s v="353G"/>
    <s v="GRUPO-A"/>
    <s v="Adquisición del inglés como lengua extranjera"/>
    <s v="GG"/>
    <s v="GRUPO GRANDE"/>
    <s v="353G"/>
    <s v="GG de Adquisición del inglés como lengua extranjera"/>
    <s v="GRUPO-A"/>
    <s v="GG de Adquisición del inglés como lengua extranjera"/>
    <s v="1S"/>
    <n v="47106053"/>
    <s v="FIDALGO"/>
    <s v="ALLO"/>
    <s v="LUISA"/>
    <s v="FIDALGO ALLO, LUISA"/>
    <x v="1"/>
    <x v="0"/>
    <x v="0"/>
    <m/>
    <m/>
    <s v="lufidalg"/>
    <s v="luisa.fidalgoa@unirioja.es"/>
    <n v="4.5"/>
    <n v="4.5"/>
    <n v="536"/>
    <s v="PROFESOR INTERINO"/>
    <s v="C01"/>
    <s v="TIEMPO COMPLETO"/>
    <s v="2017-09-15 00:00:00.0"/>
    <s v="null"/>
    <s v="PI101261"/>
    <s v="PROFESOR CONTRATADO INTERINO"/>
    <s v="R107"/>
    <x v="6"/>
    <n v="345"/>
    <s v="FILOLOGÍA INGLESA"/>
  </r>
  <r>
    <x v="8"/>
    <n v="72692212"/>
    <x v="2"/>
    <n v="355"/>
    <s v="355G"/>
    <s v="GRUPO-A"/>
    <s v="Inglés para fines específicos"/>
    <s v="GG"/>
    <s v="GRUPO GRANDE"/>
    <s v="355G"/>
    <s v="GG de Inglés para fines específicos"/>
    <s v="GRUPO-A"/>
    <s v="GG de Inglés para fines específicos"/>
    <s v="2S"/>
    <n v="72692212"/>
    <s v="IZA"/>
    <s v="ERVITI"/>
    <s v="ANEIDER"/>
    <s v="IZA ERVITI, ANEIDER"/>
    <x v="0"/>
    <x v="0"/>
    <x v="0"/>
    <m/>
    <m/>
    <s v="aniza"/>
    <s v="aneider.izae@unirioja.es"/>
    <n v="2.5"/>
    <n v="2.5"/>
    <n v="536"/>
    <s v="PROFESOR INTERINO"/>
    <s v="C01"/>
    <s v="TIEMPO COMPLETO"/>
    <s v="2015-12-22 00:00:00.0"/>
    <s v="null"/>
    <s v="PI101034"/>
    <s v="PROFESOR CONTRATADO INTERINO"/>
    <s v="R107"/>
    <x v="6"/>
    <n v="345"/>
    <s v="FILOLOGÍA INGLESA"/>
  </r>
  <r>
    <x v="8"/>
    <n v="32877122"/>
    <x v="2"/>
    <n v="356"/>
    <s v="356G"/>
    <s v="GRUPO-A"/>
    <s v="Traducción español-inglés/inglés-español"/>
    <s v="GG"/>
    <s v="GRUPO GRANDE"/>
    <s v="356G"/>
    <s v="GRUPO GRANDE DE Traducción español-inglés/inglés-español"/>
    <s v="GRUPO-A"/>
    <s v="Grupo Grande de Traducción español-inglés/inglés-español"/>
    <s v="2S"/>
    <n v="32877122"/>
    <s v="CANGA"/>
    <s v="ALONSO"/>
    <s v="ANDRÉS"/>
    <s v="CANGA ALONSO, ANDRÉS"/>
    <x v="0"/>
    <x v="0"/>
    <x v="0"/>
    <m/>
    <m/>
    <s v="ancanga"/>
    <s v="andres.canga@unirioja.es"/>
    <n v="4.5"/>
    <n v="4.5"/>
    <n v="504"/>
    <s v="PROFESOR TITULAR UNIVERSIDAD"/>
    <s v="C01"/>
    <s v="TIEMPO COMPLETO"/>
    <s v="2009-09-29 00:00:00.0"/>
    <s v="null"/>
    <s v="DF100243"/>
    <s v="PROFESOR TITULAR DE UNIVERSIDAD"/>
    <s v="R107"/>
    <x v="6"/>
    <n v="345"/>
    <s v="FILOLOGÍA INGLESA"/>
  </r>
  <r>
    <x v="8"/>
    <n v="16583327"/>
    <x v="2"/>
    <n v="358"/>
    <s v="358G"/>
    <s v="GRUPO-A"/>
    <s v="Trabajo fin de grado en Estudios Ingleses"/>
    <s v="GG"/>
    <s v="GRUPO GRANDE"/>
    <s v="358G"/>
    <s v="TRABAJO FIN DE GRADO"/>
    <s v="GRUPO-A"/>
    <s v="TRABAJO FIN DE GRADO"/>
    <s v="I"/>
    <n v="16583327"/>
    <s v="FLORES"/>
    <s v="MORENO"/>
    <s v="CRISTINA"/>
    <s v="FLORES MORENO, CRISTINA"/>
    <x v="1"/>
    <x v="0"/>
    <x v="0"/>
    <m/>
    <m/>
    <s v="criflormore"/>
    <s v="cristina.flores@unirioja.es"/>
    <n v="0"/>
    <n v="0"/>
    <n v="504"/>
    <s v="PROFESOR TITULAR UNIVERSIDAD"/>
    <s v="C01"/>
    <s v="TIEMPO COMPLETO"/>
    <s v="2018-11-26 00:00:00.0"/>
    <s v="null"/>
    <s v="DF100363"/>
    <s v="PROFESOR TITULAR DE UNIVERSIDAD"/>
    <s v="R107"/>
    <x v="6"/>
    <n v="345"/>
    <s v="FILOLOGÍA INGLESA"/>
  </r>
  <r>
    <x v="9"/>
    <n v="16604672"/>
    <x v="2"/>
    <n v="359"/>
    <s v="359G"/>
    <s v="GRUPO-A"/>
    <s v="Historia contemporánea I"/>
    <s v="GG"/>
    <s v="GRUPO GRANDE"/>
    <s v="359G"/>
    <s v="GRUPO GRANDE DE Historia contemporánea I"/>
    <s v="GRUPO-A"/>
    <s v="Grupo Grande de Historia contemporánea I"/>
    <s v="1S"/>
    <n v="16604672"/>
    <s v="VIGUERA"/>
    <s v="RUIZ"/>
    <s v="REBECA"/>
    <s v="VIGUERA RUIZ, REBECA"/>
    <x v="0"/>
    <x v="0"/>
    <x v="1"/>
    <m/>
    <m/>
    <s v="reviguer"/>
    <s v="rebeca.viguera@unirioja.es"/>
    <n v="4.5"/>
    <n v="4.5"/>
    <n v="536"/>
    <s v="PROFESOR INTERINO"/>
    <s v="P06"/>
    <s v="TIEMPO PARCIAL (6+6 HORAS)"/>
    <s v="2017-09-15 00:00:00.0"/>
    <s v="null"/>
    <s v="PI101282"/>
    <s v="PROFESOR CONTRATADO INTERINO"/>
    <s v="R114"/>
    <x v="3"/>
    <n v="450"/>
    <s v="HISTORIA CONTEMPORÁNEA"/>
  </r>
  <r>
    <x v="9"/>
    <n v="410009"/>
    <x v="2"/>
    <n v="360"/>
    <s v="360G"/>
    <s v="GRUPO-A"/>
    <s v="Historia de la antigüedad en España"/>
    <s v="GG"/>
    <s v="GRUPO GRANDE"/>
    <s v="360G"/>
    <s v="GRUPO GRANDE DE Historia de la antiguedad en España"/>
    <s v="GRUPO-A"/>
    <s v="Grupo Grande de Historia de la antiguedad en España"/>
    <s v="1S"/>
    <n v="410009"/>
    <s v="IGUACEL DE LA"/>
    <s v="CRUZ"/>
    <s v="MARÍA DEL PILAR"/>
    <s v="IGUACEL DE LA CRUZ, MARÍA DEL PILAR"/>
    <x v="0"/>
    <x v="0"/>
    <x v="0"/>
    <m/>
    <m/>
    <s v="piiguad"/>
    <s v="pilar.iguacel@unirioja.es"/>
    <n v="4.5"/>
    <n v="4.5"/>
    <n v="532"/>
    <s v="LABORAL DOCENTE-ASOCIADO"/>
    <s v="P06"/>
    <s v="TIEMPO PARCIAL (6+6 HORAS)"/>
    <s v="2017-09-15 00:00:00.0"/>
    <s v="2019-09-14 00:00:00.0"/>
    <s v="PI101281"/>
    <s v="PROFESOR ASOCIADO"/>
    <s v="R114"/>
    <x v="3"/>
    <n v="445"/>
    <s v="HISTORIA ANTIGUA"/>
  </r>
  <r>
    <x v="9"/>
    <n v="16536532"/>
    <x v="2"/>
    <n v="360"/>
    <s v="360G"/>
    <s v="GRUPO-A"/>
    <s v="Historia de la antigüedad en España"/>
    <s v="GG"/>
    <s v="GRUPO GRANDE"/>
    <s v="360G"/>
    <s v="GRUPO GRANDE DE Historia de la antiguedad en España"/>
    <s v="GRUPO-A"/>
    <s v="Grupo Grande de Historia de la antiguedad en España"/>
    <s v="1S"/>
    <n v="16536532"/>
    <s v="CASTILLO"/>
    <s v="PASCUAL"/>
    <s v="MARÍA JOSEFA"/>
    <s v="CASTILLO PASCUAL, MARÍA JOSEFA"/>
    <x v="0"/>
    <x v="0"/>
    <x v="0"/>
    <m/>
    <m/>
    <s v="mjcasti"/>
    <s v="mariajose.castillo@unirioja.es"/>
    <n v="0"/>
    <n v="0"/>
    <n v="504"/>
    <s v="PROFESOR TITULAR UNIVERSIDAD"/>
    <s v="C01"/>
    <s v="TIEMPO COMPLETO"/>
    <s v="2015-09-15 00:00:00.0"/>
    <s v="null"/>
    <s v="DF3402"/>
    <s v="TITULAR DE UNIVERSIDAD"/>
    <s v="R114"/>
    <x v="3"/>
    <n v="445"/>
    <s v="HISTORIA ANTIGUA"/>
  </r>
  <r>
    <x v="9"/>
    <n v="16544594"/>
    <x v="2"/>
    <n v="361"/>
    <s v="361G"/>
    <s v="GRUPO-A"/>
    <s v="Historia del arte I"/>
    <s v="GG"/>
    <s v="GRUPO GRANDE"/>
    <s v="361G"/>
    <s v="GRUPO GRANDE DE Historia del arte I"/>
    <s v="GRUPO-A"/>
    <s v="Grupo Grande de Historia del arte I"/>
    <s v="1S"/>
    <n v="16544594"/>
    <s v="SÁENZ"/>
    <s v="RODRÍGUEZ"/>
    <s v="MINERVA"/>
    <s v="SÁENZ RODRÍGUEZ, MINERVA"/>
    <x v="1"/>
    <x v="0"/>
    <x v="0"/>
    <m/>
    <m/>
    <s v="misaenz"/>
    <s v="minerva.saenz@unirioja.es"/>
    <n v="4.5"/>
    <n v="4.5"/>
    <n v="504"/>
    <s v="PROFESOR TITULAR UNIVERSIDAD"/>
    <s v="C01"/>
    <s v="TIEMPO COMPLETO"/>
    <s v="2017-09-15 00:00:00.0"/>
    <s v="null"/>
    <s v="DF100342"/>
    <s v="PROFESOR TITULAR DE UNIVERSIDAD"/>
    <s v="R114"/>
    <x v="3"/>
    <n v="465"/>
    <s v="HISTORIA DEL ARTE"/>
  </r>
  <r>
    <x v="9"/>
    <n v="20170417"/>
    <x v="2"/>
    <n v="362"/>
    <s v="362G"/>
    <s v="GRUPO-A"/>
    <s v="Prehistoria de la Península Ibérica"/>
    <s v="GG"/>
    <s v="GRUPO GRANDE"/>
    <s v="362G"/>
    <s v="GRUPO GRANDE DE Prehistoria de la Península Ibérica"/>
    <s v="GRUPO-A"/>
    <s v="Grupo Grande de Prehistoria de la Península Ibérica"/>
    <s v="1S"/>
    <n v="20170417"/>
    <s v="FANO"/>
    <s v="MARTÍNEZ"/>
    <s v="MIGUEL ÁNGEL"/>
    <s v="FANO MARTÍNEZ, MIGUEL ÁNGEL"/>
    <x v="0"/>
    <x v="0"/>
    <x v="0"/>
    <m/>
    <m/>
    <s v="mifano"/>
    <s v="miguel-angel.fano@unirioja.es"/>
    <n v="4.5"/>
    <n v="4.5"/>
    <n v="504"/>
    <s v="PROFESOR TITULAR UNIVERSIDAD"/>
    <s v="C01"/>
    <s v="TIEMPO COMPLETO"/>
    <s v="2011-09-01 00:00:00.0"/>
    <s v="null"/>
    <s v="DF3569"/>
    <s v="TITULAR DE UNIVERSIDAD"/>
    <s v="R114"/>
    <x v="3"/>
    <n v="695"/>
    <s v="PREHISTORIA"/>
  </r>
  <r>
    <x v="9"/>
    <n v="36168750"/>
    <x v="2"/>
    <n v="363"/>
    <s v="363G"/>
    <s v="GRUPO-A"/>
    <s v="Filosofía II"/>
    <s v="GG"/>
    <s v="GRUPO GRANDE"/>
    <s v="363G"/>
    <s v="GRUPO GRANDE DE Filosofía II"/>
    <s v="GRUPO-A"/>
    <s v="Grupo Grande de Filosofía II"/>
    <s v="2S"/>
    <n v="36168750"/>
    <s v="FERNÁNDEZ"/>
    <s v="GUERRERO"/>
    <s v="OLAYA"/>
    <s v="FERNÁNDEZ GUERRERO, OLAYA"/>
    <x v="0"/>
    <x v="0"/>
    <x v="0"/>
    <m/>
    <m/>
    <s v="olferng"/>
    <s v="olaya.fernandez@unirioja.es"/>
    <n v="4.5"/>
    <n v="4.5"/>
    <n v="536"/>
    <s v="PROFESOR INTERINO"/>
    <s v="C01"/>
    <s v="TIEMPO COMPLETO"/>
    <s v="2017-09-15 00:00:00.0"/>
    <s v="null"/>
    <s v="PI101279"/>
    <s v="PROFESOR CONTRATADO INTERINO"/>
    <s v="R114"/>
    <x v="3"/>
    <n v="383"/>
    <s v="FILOSOFÍA MORAL"/>
  </r>
  <r>
    <x v="9"/>
    <n v="16548322"/>
    <x v="2"/>
    <n v="364"/>
    <s v="364G"/>
    <s v="GRUPO-A"/>
    <s v="Geografía de Europa"/>
    <s v="GG"/>
    <s v="GRUPO GRANDE"/>
    <s v="364G"/>
    <s v="GRUPO GRANDE DE Geografía de Europa"/>
    <s v="GRUPO-A"/>
    <s v="Grupo Grande de Geografía de Europa"/>
    <s v="2S"/>
    <n v="16548322"/>
    <s v="PASCUAL"/>
    <s v="BELLIDO"/>
    <s v="NURIA ESTHER"/>
    <s v="PASCUAL BELLIDO, NURIA ESTHER"/>
    <x v="0"/>
    <x v="0"/>
    <x v="0"/>
    <m/>
    <m/>
    <s v="nupascua"/>
    <s v="nuria-esther.pascual@unirioja.es"/>
    <n v="0"/>
    <n v="0"/>
    <n v="504"/>
    <s v="PROFESOR TITULAR UNIVERSIDAD"/>
    <s v="C01"/>
    <s v="TIEMPO COMPLETO"/>
    <s v="2011-09-01 00:00:00.0"/>
    <s v="null"/>
    <s v="DF100298"/>
    <s v="PROFESOR TITULAR DE UNIVERSIDAD"/>
    <s v="R114"/>
    <x v="3"/>
    <n v="10"/>
    <s v="ANÁLISIS GEOGRÁFICO REGIONAL"/>
  </r>
  <r>
    <x v="9"/>
    <n v="25475404"/>
    <x v="2"/>
    <n v="364"/>
    <s v="364G"/>
    <s v="GRUPO-A"/>
    <s v="Geografía de Europa"/>
    <s v="GG"/>
    <s v="GRUPO GRANDE"/>
    <s v="364G"/>
    <s v="GRUPO GRANDE DE Geografía de Europa"/>
    <s v="GRUPO-A"/>
    <s v="Grupo Grande de Geografía de Europa"/>
    <s v="2S"/>
    <n v="25475404"/>
    <s v="LANA-RENAULT"/>
    <s v="MONREAL"/>
    <s v="NOEMÍ SOLANGE"/>
    <s v="LANA-RENAULT MONREAL, NOEMÍ SOLANGE"/>
    <x v="1"/>
    <x v="0"/>
    <x v="0"/>
    <m/>
    <m/>
    <s v="nolanare"/>
    <s v="noemi-solange.lana-renault@unirioja.es"/>
    <n v="4.5"/>
    <n v="4.5"/>
    <n v="536"/>
    <s v="PROFESOR INTERINO"/>
    <s v="C01"/>
    <s v="TIEMPO COMPLETO"/>
    <s v="2018-09-17 00:00:00.0"/>
    <s v="null"/>
    <s v="PI101388"/>
    <s v="PROFESOR CONTRATADO INTERINO"/>
    <s v="R114"/>
    <x v="3"/>
    <n v="10"/>
    <s v="ANÁLISIS GEOGRÁFICO REGIONAL"/>
  </r>
  <r>
    <x v="9"/>
    <n v="73141176"/>
    <x v="2"/>
    <n v="364"/>
    <s v="364R"/>
    <s v="GRUPO-A1"/>
    <s v="Geografía de Europa"/>
    <s v="GR"/>
    <s v="GRUPO REDUCIDO"/>
    <s v="364R"/>
    <s v="GRUPO REDUCIDO DE Geografía de Europa"/>
    <s v="GRUPO-A1"/>
    <s v="Grupo Reducido de Geografía de Europa"/>
    <s v="2S"/>
    <n v="73141176"/>
    <s v="PUEYO"/>
    <s v="MOLER"/>
    <s v="RUBEN"/>
    <s v="PUEYO MOLER, RUBEN"/>
    <x v="1"/>
    <x v="0"/>
    <x v="1"/>
    <m/>
    <m/>
    <s v="rupueyo"/>
    <s v="ruben.pueyo@unirioja.es"/>
    <n v="1.5"/>
    <n v="1.5"/>
    <n v="536"/>
    <s v="PROFESOR INTERINO"/>
    <s v="P05"/>
    <s v="TIEMPO PARCIAL (5+5 HORAS)"/>
    <s v="2019-02-06 00:00:00.0"/>
    <s v="2019-09-14 00:00:00.0"/>
    <s v="PI101454"/>
    <s v="PROFESOR CONTRATADO INTERINO"/>
    <s v="R114"/>
    <x v="3"/>
    <n v="10"/>
    <s v="ANÁLISIS GEOGRÁFICO REGIONAL"/>
  </r>
  <r>
    <x v="9"/>
    <n v="16528324"/>
    <x v="2"/>
    <n v="365"/>
    <s v="365G"/>
    <s v="GRUPO-A"/>
    <s v="Historia contemporánea II"/>
    <s v="GG"/>
    <s v="GRUPO GRANDE"/>
    <s v="365G"/>
    <s v="GRUPO GRANDE DE Historia contemporánea II"/>
    <s v="GRUPO-A"/>
    <s v="Grupo Grande de Historia contemporánea II"/>
    <s v="2S"/>
    <n v="16528324"/>
    <s v="NAVAJAS"/>
    <s v="ZUBELDÍA"/>
    <s v="CARLOS"/>
    <s v="NAVAJAS ZUBELDÍA, CARLOS"/>
    <x v="1"/>
    <x v="0"/>
    <x v="0"/>
    <m/>
    <m/>
    <s v="canavaja"/>
    <s v="carlos.navajas@unirioja.es"/>
    <n v="4.5"/>
    <n v="4.5"/>
    <n v="504"/>
    <s v="PROFESOR TITULAR UNIVERSIDAD"/>
    <s v="C01"/>
    <s v="TIEMPO COMPLETO"/>
    <s v="2018-12-18 00:00:00.0"/>
    <s v="null"/>
    <s v="DF100370"/>
    <s v="PROFESOR TITULAR DE UNIVERSIDAD"/>
    <s v="R114"/>
    <x v="3"/>
    <n v="450"/>
    <s v="HISTORIA CONTEMPORÁNEA"/>
  </r>
  <r>
    <x v="9"/>
    <n v="13103464"/>
    <x v="2"/>
    <n v="367"/>
    <s v="367G"/>
    <s v="GRUPO-A"/>
    <s v="Historia medieval de España"/>
    <s v="GG"/>
    <s v="GRUPO GRANDE"/>
    <s v="367G"/>
    <s v="GRUPO GRANDE DE Historia medieval de España"/>
    <s v="GRUPO-A"/>
    <s v="Grupo Grande de Historia medieval de España"/>
    <s v="2S"/>
    <n v="13103464"/>
    <s v="ÁLVAREZ"/>
    <s v="BORGE"/>
    <s v="IGNACIO"/>
    <s v="ÁLVAREZ BORGE, IGNACIO"/>
    <x v="0"/>
    <x v="0"/>
    <x v="0"/>
    <m/>
    <m/>
    <s v="ialvarez"/>
    <s v="ignacio.alvarez@unirioja.es"/>
    <n v="4.5"/>
    <n v="4.5"/>
    <n v="500"/>
    <s v="CATEDRATICO DE UNIVERSIDAD"/>
    <s v="01R"/>
    <s v="TIEMPO COMPLETO REDUCIDO"/>
    <s v="2017-12-04 00:00:00.0"/>
    <s v="null"/>
    <s v="DF100348"/>
    <s v="CATEDRÁTICO DE UNIVERSIDAD"/>
    <s v="R114"/>
    <x v="3"/>
    <n v="485"/>
    <s v="HISTORIA MEDIEVAL"/>
  </r>
  <r>
    <x v="9"/>
    <n v="16539010"/>
    <x v="2"/>
    <n v="368"/>
    <s v="368G"/>
    <s v="GRUPO-A"/>
    <s v="Cartografía y representación gráfica"/>
    <s v="GG"/>
    <s v="GRUPO GRANDE"/>
    <s v="368G"/>
    <s v="GG de Cartografía y representación gráfica"/>
    <s v="GRUPO-A"/>
    <s v="GG de Cartografía y representación gráfica"/>
    <s v="1S"/>
    <n v="16539010"/>
    <s v="RUIZ"/>
    <s v="FLAÑO"/>
    <s v="PURIFICACIÓN"/>
    <s v="RUIZ FLAÑO, PURIFICACIÓN"/>
    <x v="1"/>
    <x v="0"/>
    <x v="0"/>
    <m/>
    <m/>
    <s v="puruiz"/>
    <s v="purificacion.ruiz@unirioja.es"/>
    <n v="0"/>
    <n v="0"/>
    <n v="504"/>
    <s v="PROFESOR TITULAR UNIVERSIDAD"/>
    <s v="01R"/>
    <s v="TIEMPO COMPLETO REDUCIDO"/>
    <s v="2017-09-15 00:00:00.0"/>
    <s v="null"/>
    <s v="DF3369"/>
    <s v="PROFESOR TITULAR DE UNIVERSIDAD"/>
    <s v="R114"/>
    <x v="3"/>
    <n v="430"/>
    <s v="GEOGRAFÍA FÍSICA"/>
  </r>
  <r>
    <x v="9"/>
    <n v="16606836"/>
    <x v="2"/>
    <n v="368"/>
    <s v="368G"/>
    <s v="GRUPO-A"/>
    <s v="Cartografía y representación gráfica"/>
    <s v="GG"/>
    <s v="GRUPO GRANDE"/>
    <s v="368G"/>
    <s v="GG de Cartografía y representación gráfica"/>
    <s v="GRUPO-A"/>
    <s v="GG de Cartografía y representación gráfica"/>
    <s v="1S"/>
    <n v="16606836"/>
    <s v="LLORENTE"/>
    <s v="ADÁN"/>
    <s v="JOSÉ ÁNGEL"/>
    <s v="LLORENTE ADÁN, JOSÉ ÁNGEL"/>
    <x v="0"/>
    <x v="0"/>
    <x v="0"/>
    <m/>
    <m/>
    <s v="jollorad"/>
    <s v="jose-angel.llorente@unirioja.es"/>
    <n v="3.2"/>
    <n v="3.2"/>
    <n v="536"/>
    <s v="PROFESOR INTERINO"/>
    <s v="C01"/>
    <s v="TIEMPO COMPLETO"/>
    <s v="2018-09-17 00:00:00.0"/>
    <s v="2019-09-14 00:00:00.0"/>
    <s v="PI101280"/>
    <s v="PROFESOR CONTRATADO INTERINO"/>
    <s v="R114"/>
    <x v="3"/>
    <n v="430"/>
    <s v="GEOGRAFÍA FÍSICA"/>
  </r>
  <r>
    <x v="9"/>
    <n v="16499934"/>
    <x v="2"/>
    <n v="369"/>
    <s v="369G"/>
    <s v="GRUPO-A"/>
    <s v="Historia de España moderna"/>
    <s v="GG"/>
    <s v="GRUPO GRANDE"/>
    <s v="369G"/>
    <s v="GG de Historia de España moderna"/>
    <s v="GRUPO-A"/>
    <s v="GG de Historia de España moderna"/>
    <s v="1S"/>
    <n v="16499934"/>
    <s v="GÓMEZ"/>
    <s v="URDÁÑEZ"/>
    <s v="JOSÉ LUIS"/>
    <s v="GÓMEZ URDÁÑEZ, JOSÉ LUIS"/>
    <x v="1"/>
    <x v="0"/>
    <x v="0"/>
    <m/>
    <m/>
    <s v="jlgomez"/>
    <s v="jose-luis.gomez@unirioja.es"/>
    <n v="4.5"/>
    <n v="4.5"/>
    <n v="500"/>
    <s v="CATEDRATICO DE UNIVERSIDAD"/>
    <s v="C01"/>
    <s v="TIEMPO COMPLETO"/>
    <s v="2017-09-15 00:00:00.0"/>
    <s v="null"/>
    <s v="DF3518"/>
    <s v="CATEDRÁTICO DE UNIVERSIDAD"/>
    <s v="R114"/>
    <x v="3"/>
    <n v="490"/>
    <s v="HISTORIA MODERNA"/>
  </r>
  <r>
    <x v="9"/>
    <n v="72573678"/>
    <x v="2"/>
    <n v="373"/>
    <s v="373G"/>
    <s v="GRUPO-A"/>
    <s v="Paleografía y diplomática"/>
    <s v="GG"/>
    <s v="GRUPO GRANDE"/>
    <s v="373G"/>
    <s v="GG de Paleografía y diplomática"/>
    <s v="GRUPO-A"/>
    <s v="GG de Paleografía y diplomática"/>
    <s v="1S"/>
    <n v="72573678"/>
    <s v="GOICOLEA"/>
    <s v="JULIÁN"/>
    <s v="FRANCISCO JAVIER"/>
    <s v="GOICOLEA JULIÁN, FRANCISCO JAVIER"/>
    <x v="0"/>
    <x v="0"/>
    <x v="0"/>
    <m/>
    <m/>
    <s v="frgoicol"/>
    <s v="francisco-javier.goicolea@unirioja.es"/>
    <n v="1.4"/>
    <n v="1.4"/>
    <n v="536"/>
    <s v="PROFESOR INTERINO"/>
    <s v="P06"/>
    <s v="TIEMPO PARCIAL (6+6 HORAS)"/>
    <s v="2017-09-15 00:00:00.0"/>
    <s v="null"/>
    <s v="PI101285"/>
    <s v="PROFESOR CONTRATADO INTERINO"/>
    <s v="R114"/>
    <x v="3"/>
    <n v="485"/>
    <s v="HISTORIA MEDIEVAL"/>
  </r>
  <r>
    <x v="9"/>
    <n v="13120437"/>
    <x v="2"/>
    <n v="374"/>
    <s v="374G"/>
    <s v="GRUPO-A"/>
    <s v="Nuevas tendencias en historia moderna"/>
    <s v="GG"/>
    <s v="GRUPO GRANDE"/>
    <s v="374G"/>
    <s v="GG de Nuevas tendencias en historia moderna"/>
    <s v="GRUPO-A"/>
    <s v="GG de Nuevas tendencias en historia moderna"/>
    <s v="2S"/>
    <n v="13120437"/>
    <s v="ATIENZA"/>
    <s v="LÓPEZ"/>
    <s v="MARÍA ÁNGELA"/>
    <s v="ATIENZA LÓPEZ, MARÍA ÁNGELA"/>
    <x v="0"/>
    <x v="0"/>
    <x v="0"/>
    <m/>
    <m/>
    <s v="aatienza"/>
    <s v="angela.atienza@unirioja.es"/>
    <n v="2.5"/>
    <n v="2.5"/>
    <n v="500"/>
    <s v="CATEDRATICO DE UNIVERSIDAD"/>
    <s v="01R"/>
    <s v="TIEMPO COMPLETO REDUCIDO"/>
    <s v="2016-11-12 00:00:00.0"/>
    <s v="null"/>
    <s v="DF100339"/>
    <s v="CATEDRÁTICO DE UNIVERSIDAD"/>
    <s v="R114"/>
    <x v="3"/>
    <n v="490"/>
    <s v="HISTORIA MODERNA"/>
  </r>
  <r>
    <x v="9"/>
    <n v="16630524"/>
    <x v="2"/>
    <n v="374"/>
    <s v="374G"/>
    <s v="GRUPO-A"/>
    <s v="Nuevas tendencias en historia moderna"/>
    <s v="GG"/>
    <s v="GRUPO GRANDE"/>
    <s v="374G"/>
    <s v="GG de Nuevas tendencias en historia moderna"/>
    <s v="GRUPO-A"/>
    <s v="GG de Nuevas tendencias en historia moderna"/>
    <s v="2S"/>
    <n v="16630524"/>
    <s v="IBÁÑEZ"/>
    <s v="CASTRO"/>
    <s v="JUAN"/>
    <s v="IBÁÑEZ CASTRO, JUAN"/>
    <x v="1"/>
    <x v="0"/>
    <x v="1"/>
    <m/>
    <m/>
    <s v="juibanez"/>
    <s v="juan.ibanez@alum.unirioja.es"/>
    <n v="0.5"/>
    <n v="0.5"/>
    <n v="121"/>
    <s v="PERSONAL INVESTIGADOR EN FORMACIÓN"/>
    <n v="0"/>
    <s v="_"/>
    <s v="2016-09-10 00:00:00.0"/>
    <s v="2019-09-09 00:00:00.0"/>
    <s v="D14BECARIO1"/>
    <s v="PERSONAL INVESTIGADOR PREDOCTORAL EN FORMACIÓN"/>
    <s v="R114"/>
    <x v="3"/>
    <n v="490"/>
    <s v="HISTORIA MODERNA"/>
  </r>
  <r>
    <x v="9"/>
    <n v="33425722"/>
    <x v="2"/>
    <n v="377"/>
    <s v="377G"/>
    <s v="GRUPO-A"/>
    <s v="Patrimonio histórico-artístico II"/>
    <s v="GG"/>
    <s v="GRUPO GRANDE"/>
    <s v="377G"/>
    <s v="GG de Patrimonio histórico-artístico II"/>
    <s v="GRUPO-A"/>
    <s v="GG de Patrimonio histórico-artístico II"/>
    <s v="2S"/>
    <n v="33425722"/>
    <s v="ANDUEZA"/>
    <s v="UNANUA"/>
    <s v="Mª DEL PILAR"/>
    <s v="ANDUEZA UNANUA, Mª DEL PILAR"/>
    <x v="0"/>
    <x v="0"/>
    <x v="0"/>
    <m/>
    <m/>
    <s v="mdanduez"/>
    <s v="m-del-pilar.andueza@unirioja.es"/>
    <n v="3.2"/>
    <n v="3.2"/>
    <n v="504"/>
    <s v="PROFESOR TITULAR UNIVERSIDAD"/>
    <s v="C01"/>
    <s v="TIEMPO COMPLETO"/>
    <s v="2017-09-15 00:00:00.0"/>
    <s v="null"/>
    <s v="DF100343"/>
    <s v="PROFESOR TITULAR DE UNIVERSIDAD"/>
    <s v="R114"/>
    <x v="3"/>
    <n v="465"/>
    <s v="HISTORIA DEL ARTE"/>
  </r>
  <r>
    <x v="10"/>
    <n v="16512623"/>
    <x v="2"/>
    <n v="383"/>
    <s v="383G"/>
    <s v="GRUPO-A"/>
    <s v="Literatura hispanoamericana I"/>
    <s v="GG"/>
    <s v="GRUPO GRANDE"/>
    <s v="383G"/>
    <s v="GRUPO GRANDE DE Literatura hispanoamericana I"/>
    <s v="GRUPO-A"/>
    <s v="Grupo Grande de Literatura hispanoamericana I"/>
    <s v="1S"/>
    <n v="16512623"/>
    <s v="GONZÁLEZ DE GARAY"/>
    <s v="FERNÁNDEZ"/>
    <s v="MARÍA TERESA"/>
    <s v="GONZÁLEZ DE GARAY FERNÁNDEZ, MARÍA TERESA"/>
    <x v="0"/>
    <x v="0"/>
    <x v="0"/>
    <m/>
    <m/>
    <s v="tdgaray"/>
    <s v="teresa.gonzalez@unirioja.es"/>
    <n v="2"/>
    <n v="2"/>
    <n v="504"/>
    <s v="PROFESOR TITULAR UNIVERSIDAD"/>
    <s v="01R"/>
    <s v="TIEMPO COMPLETO REDUCIDO"/>
    <s v="2013-09-01 00:00:00.0"/>
    <s v="null"/>
    <s v="DF31546"/>
    <s v="TITULAR DE UNIVERSIDAD"/>
    <s v="R106"/>
    <x v="5"/>
    <n v="583"/>
    <s v="LITERATURA ESPAÑOLA"/>
  </r>
  <r>
    <x v="10"/>
    <n v="72801386"/>
    <x v="2"/>
    <n v="383"/>
    <s v="383G"/>
    <s v="GRUPO-A"/>
    <s v="Literatura hispanoamericana I"/>
    <s v="GG"/>
    <s v="GRUPO GRANDE"/>
    <s v="383G"/>
    <s v="GRUPO GRANDE DE Literatura hispanoamericana I"/>
    <s v="GRUPO-A"/>
    <s v="Grupo Grande de Literatura hispanoamericana I"/>
    <s v="1S"/>
    <n v="72801386"/>
    <s v="SAINZ"/>
    <s v="BARIAIN"/>
    <s v="ISABEL"/>
    <s v="SAINZ BARIAIN, ISABEL"/>
    <x v="1"/>
    <x v="0"/>
    <x v="0"/>
    <m/>
    <m/>
    <s v="issainb"/>
    <s v="isabel.sainzb@unirioja.es"/>
    <n v="2.5"/>
    <n v="2.5"/>
    <n v="536"/>
    <s v="PROFESOR INTERINO"/>
    <s v="P06"/>
    <s v="TIEMPO PARCIAL (6+6 HORAS)"/>
    <s v="2018-09-18 00:00:00.0"/>
    <s v="null"/>
    <s v="PI101365"/>
    <s v="PROFESOR CONTRATADO INTERINO"/>
    <s v="R106"/>
    <x v="5"/>
    <n v="583"/>
    <s v="LITERATURA ESPAÑOLA"/>
  </r>
  <r>
    <x v="10"/>
    <n v="70865948"/>
    <x v="2"/>
    <n v="384"/>
    <s v="384G"/>
    <s v="GRUPO-A"/>
    <s v="Linguística española IV"/>
    <s v="GG"/>
    <s v="GRUPO GRANDE"/>
    <s v="384G"/>
    <s v="GRUPO GRANDE DE Linguística española IV"/>
    <s v="GRUPO-A"/>
    <s v="Grupo Grande de Linguística española IV"/>
    <s v="1S"/>
    <n v="70865948"/>
    <s v="FASLA"/>
    <s v="FERNÁNDEZ"/>
    <s v="DALILA"/>
    <s v="FASLA FERNÁNDEZ, DALILA"/>
    <x v="1"/>
    <x v="0"/>
    <x v="0"/>
    <m/>
    <m/>
    <s v="dafasla"/>
    <s v="dalila.fasla@unirioja.es"/>
    <n v="4.5"/>
    <n v="4.5"/>
    <n v="504"/>
    <s v="PROFESOR TITULAR UNIVERSIDAD"/>
    <s v="01A"/>
    <s v="TIEMPO COMPLETO AMPLIADO"/>
    <s v="2012-09-01 00:00:00.0"/>
    <s v="null"/>
    <s v="DF100036"/>
    <s v="PROFESOR TITULAR DE UNIVERSIDAD"/>
    <s v="R106"/>
    <x v="5"/>
    <n v="575"/>
    <s v="LINGÜÍSTICA GENERAL"/>
  </r>
  <r>
    <x v="10"/>
    <n v="34798214"/>
    <x v="2"/>
    <n v="385"/>
    <s v="385G"/>
    <s v="GRUPO-A"/>
    <s v="Literatura española de los siglos XVIII y XIX"/>
    <s v="GG"/>
    <s v="GRUPO GRANDE"/>
    <s v="385G"/>
    <s v="GRUPO GRANDE DE Literatura española de los siglos XVIII y XIX"/>
    <s v="GRUPO-A"/>
    <s v="Grupo Grande de Literatura española de los siglos XVIII y XIX"/>
    <s v="2S"/>
    <n v="34798214"/>
    <s v="MARTÍNEZ"/>
    <s v="LÓPEZ"/>
    <s v="Mª ISABEL"/>
    <s v="MARTÍNEZ LÓPEZ, Mª ISABEL"/>
    <x v="0"/>
    <x v="0"/>
    <x v="0"/>
    <m/>
    <m/>
    <s v="mamartlop"/>
    <s v="maribel.martinez@unirioja.es"/>
    <n v="4.5"/>
    <n v="4.5"/>
    <n v="504"/>
    <s v="PROFESOR TITULAR UNIVERSIDAD"/>
    <s v="C01"/>
    <s v="TIEMPO COMPLETO"/>
    <s v="2018-11-26 00:00:00.0"/>
    <s v="null"/>
    <s v="DF31547"/>
    <s v="PROFESOR TITULAR DE UNIVERSIDAD"/>
    <s v="R106"/>
    <x v="5"/>
    <n v="583"/>
    <s v="LITERATURA ESPAÑOLA"/>
  </r>
  <r>
    <x v="10"/>
    <n v="1085841"/>
    <x v="2"/>
    <n v="386"/>
    <s v="386G"/>
    <s v="GRUPO-A"/>
    <s v="Literatura española del siglo XX (I)"/>
    <s v="GG"/>
    <s v="GRUPO GRANDE"/>
    <s v="386G"/>
    <s v="GRUPO GRANDE DE Literatura española del siglo XX (I)"/>
    <s v="GRUPO-A"/>
    <s v="Grupo Grande de Literatura española del siglo XX (I)"/>
    <s v="2S"/>
    <n v="1085841"/>
    <s v="DOMÍNGUEZ"/>
    <s v="MATITO"/>
    <s v="FRANCISCO"/>
    <s v="DOMÍNGUEZ MATITO, FRANCISCO"/>
    <x v="1"/>
    <x v="0"/>
    <x v="0"/>
    <m/>
    <m/>
    <s v="frdoming"/>
    <s v="fd.matito@unirioja.es"/>
    <n v="4.5"/>
    <n v="4.5"/>
    <n v="500"/>
    <s v="CATEDRATICO DE UNIVERSIDAD"/>
    <s v="C01"/>
    <s v="TIEMPO COMPLETO"/>
    <s v="2018-09-17 00:00:00.0"/>
    <s v="null"/>
    <s v="DF100351"/>
    <s v="CATEDRÁTICO DE UNIVERSIDAD"/>
    <s v="R106"/>
    <x v="5"/>
    <n v="583"/>
    <s v="LITERATURA ESPAÑOLA"/>
  </r>
  <r>
    <x v="10"/>
    <n v="16525052"/>
    <x v="2"/>
    <n v="387"/>
    <s v="387G"/>
    <s v="GRUPO-A"/>
    <s v="Competencia idiomática en el uso del español"/>
    <s v="GG"/>
    <s v="GRUPO GRANDE"/>
    <s v="387G"/>
    <s v="GRUPO GRANDE DE Competencia idiomática en el uso del español"/>
    <s v="GRUPO-A"/>
    <s v="Grupo Grande de Competencia idiomática en el uso del español"/>
    <s v="2S"/>
    <n v="16525052"/>
    <s v="BALMASEDA"/>
    <s v="MAESTU"/>
    <s v="ENRIQUE"/>
    <s v="BALMASEDA MAESTU, ENRIQUE"/>
    <x v="0"/>
    <x v="0"/>
    <x v="0"/>
    <m/>
    <m/>
    <s v="enbalmas"/>
    <s v="enrique.balmaseda@unirioja.es"/>
    <n v="4.5"/>
    <n v="4.5"/>
    <n v="504"/>
    <s v="PROFESOR TITULAR UNIVERSIDAD"/>
    <s v="01A"/>
    <s v="TIEMPO COMPLETO AMPLIADO"/>
    <s v="2018-09-17 00:00:00.0"/>
    <s v="null"/>
    <s v="DF100331"/>
    <s v="PROFESOR TITULAR DE UNIVERSIDAD"/>
    <s v="R106"/>
    <x v="5"/>
    <n v="567"/>
    <s v="LENGUA ESPAÑOLA"/>
  </r>
  <r>
    <x v="10"/>
    <n v="16595315"/>
    <x v="2"/>
    <n v="389"/>
    <s v="389G"/>
    <s v="GRUPO-A"/>
    <s v="Historia de la lengua española I"/>
    <s v="GG"/>
    <s v="GRUPO GRANDE"/>
    <s v="389G"/>
    <s v="GG de Historia de la lengua española I"/>
    <s v="GRUPO-A"/>
    <s v="GG de Historia de la lengua española I"/>
    <s v="1S"/>
    <n v="16595315"/>
    <s v="GARCÍA"/>
    <s v="ANDREVA"/>
    <s v="FERNANDO"/>
    <s v="GARCÍA ANDREVA, FERNANDO"/>
    <x v="0"/>
    <x v="0"/>
    <x v="1"/>
    <m/>
    <m/>
    <s v="fegarcan"/>
    <s v="fernando.garciaan@unirioja.es"/>
    <n v="4.5"/>
    <n v="4.5"/>
    <n v="536"/>
    <s v="PROFESOR INTERINO"/>
    <s v="C01"/>
    <s v="TIEMPO COMPLETO"/>
    <s v="2013-09-16 00:00:00.0"/>
    <s v="null"/>
    <s v="PI100914"/>
    <s v="PROFESOR CONTRATADO INTERINO"/>
    <s v="R106"/>
    <x v="5"/>
    <n v="567"/>
    <s v="LENGUA ESPAÑOLA"/>
  </r>
  <r>
    <x v="10"/>
    <n v="44972274"/>
    <x v="2"/>
    <n v="391"/>
    <s v="391G"/>
    <s v="GRUPO-A"/>
    <s v="Variedades del español II"/>
    <s v="GG"/>
    <s v="GRUPO GRANDE"/>
    <s v="391G"/>
    <s v="GG de Variedades del español II"/>
    <s v="GRUPO-A"/>
    <s v="GG de Variedades del español II"/>
    <s v="2S"/>
    <n v="44972274"/>
    <s v="GÓMEZ"/>
    <s v="SEIBANE"/>
    <s v="SARA"/>
    <s v="GÓMEZ SEIBANE, SARA"/>
    <x v="1"/>
    <x v="0"/>
    <x v="0"/>
    <m/>
    <m/>
    <s v="sagomes"/>
    <s v="sara.gomezs@unirioja.es"/>
    <n v="4.5"/>
    <n v="4.5"/>
    <n v="504"/>
    <s v="PROFESOR TITULAR UNIVERSIDAD"/>
    <s v="C01"/>
    <s v="TIEMPO COMPLETO"/>
    <s v="2017-12-04 00:00:00.0"/>
    <s v="null"/>
    <s v="DF100091"/>
    <s v="PROFESOR TITULAR DE UNIVERSIDAD"/>
    <s v="R106"/>
    <x v="5"/>
    <n v="567"/>
    <s v="LENGUA ESPAÑOLA"/>
  </r>
  <r>
    <x v="10"/>
    <n v="16549841"/>
    <x v="2"/>
    <n v="394"/>
    <s v="394G"/>
    <s v="GRUPO-A"/>
    <s v="Latín vulgar"/>
    <s v="GG"/>
    <s v="GRUPO GRANDE"/>
    <s v="394G"/>
    <s v="GRUPO GRANDE DE Latín vulgar"/>
    <s v="GRUPO-A"/>
    <s v="Grupo Grande de Latín vulgar"/>
    <s v="1S"/>
    <n v="16549841"/>
    <s v="FERNÁNDEZ"/>
    <s v="LÓPEZ"/>
    <s v="JORGE"/>
    <s v="FERNÁNDEZ LÓPEZ, JORGE"/>
    <x v="1"/>
    <x v="0"/>
    <x v="0"/>
    <m/>
    <m/>
    <s v="jorferlo"/>
    <s v="jorge.fernandez@unirioja.es"/>
    <n v="4.5"/>
    <n v="4.5"/>
    <s v="A-0500"/>
    <s v="CATEDRATICO DE UNIVERSIDAD"/>
    <s v="C01"/>
    <s v="TIEMPO COMPLETO"/>
    <s v="2010-11-10 00:00:00.0"/>
    <s v="null"/>
    <s v="DF100286"/>
    <s v="CATEDRÁTICO DE UNIVERSIDAD"/>
    <s v="R106"/>
    <x v="5"/>
    <n v="355"/>
    <s v="FILOLOGÍA LATINA"/>
  </r>
  <r>
    <x v="10"/>
    <n v="16620640"/>
    <x v="2"/>
    <n v="395"/>
    <s v="395G"/>
    <s v="GRUPO-A"/>
    <s v="El español como L2/LE"/>
    <s v="GG"/>
    <s v="GRUPO GRANDE"/>
    <s v="395G"/>
    <s v="GRUPO GRANDE DE El español como L2/LE"/>
    <s v="GRUPO-A"/>
    <s v="Grupo Grande de El español como L2/LE"/>
    <s v="2S"/>
    <n v="16620640"/>
    <s v="LAS HERAS"/>
    <s v="CALVO"/>
    <s v="MIGUEL"/>
    <s v="LAS HERAS CALVO, MIGUEL"/>
    <x v="1"/>
    <x v="0"/>
    <x v="1"/>
    <m/>
    <m/>
    <s v="milasher"/>
    <s v="miguel.las-heras@unirioja.es"/>
    <n v="2.25"/>
    <n v="2.25"/>
    <n v="536"/>
    <s v="PROFESOR INTERINO"/>
    <s v="C01"/>
    <s v="TIEMPO COMPLETO"/>
    <s v="2018-09-18 00:00:00.0"/>
    <s v="null"/>
    <s v="PI101364"/>
    <s v="PROFESOR CONTRATADO INTERINO"/>
    <s v="R106"/>
    <x v="5"/>
    <n v="567"/>
    <s v="LENGUA ESPAÑOLA"/>
  </r>
  <r>
    <x v="10"/>
    <n v="73152016"/>
    <x v="2"/>
    <n v="398"/>
    <s v="398G"/>
    <s v="GRUPO-A"/>
    <s v="Retórica clásica"/>
    <s v="GG"/>
    <s v="GRUPO GRANDE"/>
    <s v="398G"/>
    <s v="GG de Retórica clásica"/>
    <s v="GRUPO-A"/>
    <s v="GG de Retórica clásica"/>
    <s v="2S"/>
    <n v="73152016"/>
    <s v="CABALLERO"/>
    <s v="LÓPEZ"/>
    <s v="JOSÉ ANTONIO"/>
    <s v="CABALLERO LÓPEZ, JOSÉ ANTONIO"/>
    <x v="0"/>
    <x v="0"/>
    <x v="0"/>
    <m/>
    <m/>
    <s v="jcaballe"/>
    <s v="antonio.caballero@unirioja.es"/>
    <n v="4.5"/>
    <n v="4.5"/>
    <n v="500"/>
    <s v="CATEDRATICO DE UNIVERSIDAD"/>
    <s v="01R"/>
    <s v="TIEMPO COMPLETO REDUCIDO"/>
    <s v="2016-11-12 00:00:00.0"/>
    <s v="null"/>
    <s v="DF100337"/>
    <s v="CATEDRÁTICO DE UNIVERSIDAD"/>
    <s v="R106"/>
    <x v="5"/>
    <n v="340"/>
    <s v="FILOLOGÍA GRIEGA"/>
  </r>
  <r>
    <x v="10"/>
    <n v="13059875"/>
    <x v="2"/>
    <n v="399"/>
    <s v="399G"/>
    <s v="GRUPO-A"/>
    <s v="Renacimiento y Barroco en la literatura española"/>
    <s v="GG"/>
    <s v="GRUPO GRANDE"/>
    <s v="399G"/>
    <s v="GRUPO GRANDE DE Renacimiento y barroco en la literatura española"/>
    <s v="GRUPO-A"/>
    <s v="Grupo Grande de Renacimiento y barroco en la literatura española"/>
    <s v="1S"/>
    <n v="13059875"/>
    <s v="BRAVO"/>
    <s v="VEGA"/>
    <s v="JULIAN TOMÁS"/>
    <s v="BRAVO VEGA, JULIAN TOMÁS"/>
    <x v="1"/>
    <x v="0"/>
    <x v="0"/>
    <m/>
    <m/>
    <s v="jubravo"/>
    <s v="julian.bravo@unirioja.es"/>
    <n v="4.5"/>
    <n v="4.5"/>
    <n v="504"/>
    <s v="PROFESOR TITULAR UNIVERSIDAD"/>
    <s v="01A"/>
    <s v="TIEMPO COMPLETO AMPLIADO"/>
    <s v="2012-09-01 00:00:00.0"/>
    <s v="null"/>
    <s v="DF31545"/>
    <s v="TITULAR DE UNIVERSIDAD"/>
    <s v="R106"/>
    <x v="5"/>
    <n v="583"/>
    <s v="LITERATURA ESPAÑOLA"/>
  </r>
  <r>
    <x v="10"/>
    <n v="16529085"/>
    <x v="2"/>
    <n v="401"/>
    <s v="401G"/>
    <s v="GRUPO-A"/>
    <s v="Historia del cine"/>
    <s v="GG"/>
    <s v="GRUPO GRANDE"/>
    <s v="401G"/>
    <s v="GG de Historia del cine"/>
    <s v="GRUPO-A"/>
    <s v="GG de Historia del cine"/>
    <s v="1S"/>
    <n v="16529085"/>
    <s v="SÁNCHEZ"/>
    <s v="SALAS"/>
    <s v="BERNARDO"/>
    <s v="SÁNCHEZ SALAS, BERNARDO"/>
    <x v="1"/>
    <x v="0"/>
    <x v="0"/>
    <m/>
    <m/>
    <s v="besanche"/>
    <s v="bernardo.sanchez@unirioja.es"/>
    <n v="4.5"/>
    <n v="4.5"/>
    <n v="532"/>
    <s v="LABORAL DOCENTE-ASOCIADO"/>
    <s v="P04"/>
    <s v="TIEMPO PARCIAL (4+4 HORAS)"/>
    <s v="2015-09-15 00:00:00.0"/>
    <s v="2019-09-14 00:00:00.0"/>
    <s v="PI101031"/>
    <s v="PROFESOR ASOCIADO"/>
    <s v="R106"/>
    <x v="5"/>
    <n v="796"/>
    <s v="TEORÍA DE LA LITERATURA Y LITERATURA COMPARADA"/>
  </r>
  <r>
    <x v="10"/>
    <s v="X4359100"/>
    <x v="2"/>
    <n v="402"/>
    <s v="402G"/>
    <s v="GRUPO-A"/>
    <s v="Tradición clásica"/>
    <s v="GG"/>
    <s v="GRUPO GRANDE"/>
    <s v="402G"/>
    <s v="GG de Tradición clásica"/>
    <s v="GRUPO-A"/>
    <s v="GG de Tradición clásica"/>
    <s v="1S"/>
    <s v="X4359100"/>
    <s v="BORSARI"/>
    <s v="-"/>
    <s v="ELISA"/>
    <s v="BORSARI -, ELISA"/>
    <x v="1"/>
    <x v="0"/>
    <x v="1"/>
    <m/>
    <m/>
    <s v="elborsar"/>
    <s v="elisa.borsari@unirioja.es"/>
    <n v="4.5"/>
    <n v="4.5"/>
    <n v="0"/>
    <s v="DOCTOR"/>
    <n v="0"/>
    <s v="_"/>
    <s v="2017-01-16 00:00:00.0"/>
    <s v="2019-01-15 00:00:00.0"/>
    <s v="D06INVESTIGADOR1"/>
    <s v="ACCESO SISTEMA ESPAÑOL CIENCIA E INNOVACIÓN"/>
    <s v="R106"/>
    <x v="5"/>
    <n v="583"/>
    <s v="LITERATURA ESPAÑOLA"/>
  </r>
  <r>
    <x v="11"/>
    <n v="17199289"/>
    <x v="4"/>
    <n v="405"/>
    <s v="405G"/>
    <s v="GRUPO-A"/>
    <s v="Métodos de análisis multivariante"/>
    <s v="GG"/>
    <s v="GRUPO GRANDE"/>
    <s v="405G"/>
    <s v="GG de Métodos de análisis multivariante"/>
    <s v="GRUPO-A"/>
    <s v="GG de Métodos de análisis multivariante"/>
    <s v="2S"/>
    <n v="17199289"/>
    <s v="FILLAT"/>
    <s v="BALLESTEROS"/>
    <s v="JUAN CARLOS"/>
    <s v="FILLAT BALLESTEROS, JUAN CARLOS"/>
    <x v="1"/>
    <x v="0"/>
    <x v="0"/>
    <m/>
    <m/>
    <s v="jufillat"/>
    <s v="juan-carlos.fillat@unirioja.es"/>
    <n v="4"/>
    <n v="4"/>
    <n v="504"/>
    <s v="PROFESOR TITULAR UNIVERSIDAD"/>
    <s v="01A"/>
    <s v="TIEMPO COMPLETO AMPLIADO"/>
    <s v="2012-09-01 00:00:00.0"/>
    <s v="null"/>
    <s v="DF32187"/>
    <s v="TITULAR DE UNIVERSIDAD"/>
    <s v="R111"/>
    <x v="7"/>
    <n v="265"/>
    <s v="ESTADÍSTICA E INVESTIGACIÓN OPERATIVA"/>
  </r>
  <r>
    <x v="11"/>
    <n v="16619886"/>
    <x v="4"/>
    <n v="406"/>
    <s v="406G"/>
    <s v="GRUPO-A"/>
    <s v="Investigación operativa"/>
    <s v="GG"/>
    <s v="GRUPO GRANDE"/>
    <s v="406G"/>
    <s v="GG de Investigación Operativa"/>
    <s v="GRUPO-A"/>
    <s v="GG de Investigación Operativa"/>
    <s v="1S"/>
    <n v="16619886"/>
    <s v="HIGUERAS"/>
    <s v="HERNÁEZ"/>
    <s v="MANUEL"/>
    <s v="HIGUERAS HERNÁEZ, MANUEL"/>
    <x v="1"/>
    <x v="0"/>
    <x v="0"/>
    <m/>
    <m/>
    <s v="mahiguer"/>
    <s v="manuel.higueras@unirioja.es"/>
    <n v="4"/>
    <n v="4"/>
    <n v="504"/>
    <s v="PROFESOR TITULAR UNIVERSIDAD"/>
    <s v="C01"/>
    <s v="TIEMPO COMPLETO"/>
    <s v="2018-09-17 00:00:00.0"/>
    <s v="null"/>
    <s v="DF100359"/>
    <s v="PROFESOR TITULAR DE UNIVERSIDAD"/>
    <s v="R111"/>
    <x v="7"/>
    <n v="265"/>
    <s v="ESTADÍSTICA E INVESTIGACIÓN OPERATIVA"/>
  </r>
  <r>
    <x v="11"/>
    <n v="17764581"/>
    <x v="4"/>
    <n v="407"/>
    <s v="407G"/>
    <s v="GRUPO-A"/>
    <s v="Estructuras algebraicas"/>
    <s v="GG"/>
    <s v="GRUPO GRANDE"/>
    <s v="407G"/>
    <s v="GRUPO GRANDE DE Estructuras algebraicas"/>
    <s v="GRUPO-A"/>
    <s v="Grupo Grande de Estructuras algebraicas"/>
    <s v="1S"/>
    <n v="17764581"/>
    <s v="RODRIGO"/>
    <s v="ESCUDERO"/>
    <s v="ADRIAN"/>
    <s v="RODRIGO ESCUDERO, ADRIAN"/>
    <x v="1"/>
    <x v="0"/>
    <x v="1"/>
    <m/>
    <m/>
    <s v="adrodre"/>
    <s v="adrian.rodrigoe@unirioja.es"/>
    <n v="4"/>
    <n v="4"/>
    <n v="536"/>
    <s v="PROFESOR INTERINO"/>
    <s v="C01"/>
    <s v="TIEMPO COMPLETO"/>
    <s v="2018-09-17 00:00:00.0"/>
    <s v="2019-09-14 00:00:00.0"/>
    <s v="PI101404"/>
    <s v="PROFESOR CONTRATADO INTERINO"/>
    <s v="R111"/>
    <x v="7"/>
    <n v="5"/>
    <s v="ÁLGEBRA"/>
  </r>
  <r>
    <x v="11"/>
    <n v="16520200"/>
    <x v="4"/>
    <n v="409"/>
    <s v="409G"/>
    <s v="GRUPO-A"/>
    <s v="Métodos numéricos"/>
    <s v="GG"/>
    <s v="GRUPO GRANDE"/>
    <s v="409G"/>
    <s v="GRUPO GRANDE DE Métodos numéricos"/>
    <s v="GRUPO-A"/>
    <s v="Grupo Grande de Métodos numéricos"/>
    <s v="1S"/>
    <n v="16520200"/>
    <s v="HERNÁNDEZ"/>
    <s v="VERÓN"/>
    <s v="MIGUEL ANGEL"/>
    <s v="HERNÁNDEZ VERÓN, MIGUEL ANGEL"/>
    <x v="1"/>
    <x v="0"/>
    <x v="0"/>
    <m/>
    <m/>
    <s v="mahernan"/>
    <s v="mahernan@unirioja.es"/>
    <n v="4"/>
    <n v="4"/>
    <n v="500"/>
    <s v="CATEDRATICO DE UNIVERSIDAD"/>
    <s v="01R"/>
    <s v="TIEMPO COMPLETO REDUCIDO"/>
    <s v="2013-09-01 00:00:00.0"/>
    <s v="null"/>
    <s v="DF100262"/>
    <s v="CATEDRÁTICO DE UNIVERSIDAD"/>
    <s v="R111"/>
    <x v="7"/>
    <n v="595"/>
    <s v="MATEMÁTICA APLICADA"/>
  </r>
  <r>
    <x v="11"/>
    <n v="78649713"/>
    <x v="4"/>
    <n v="410"/>
    <s v="410G"/>
    <s v="GRUPO-A"/>
    <s v="Ecuaciones diferenciales"/>
    <s v="GG"/>
    <s v="GRUPO GRANDE"/>
    <s v="410G"/>
    <s v="GRUPO GRANDE DE Ecuaciones diferenciales"/>
    <s v="GRUPO-A"/>
    <s v="Grupo Grande de Ecuaciones diferenciales"/>
    <s v="1S"/>
    <n v="78649713"/>
    <s v="RODRÍGUEZ"/>
    <s v="LUIS"/>
    <s v="DANIEL JOSÉ"/>
    <s v="RODRÍGUEZ LUIS, DANIEL JOSÉ"/>
    <x v="1"/>
    <x v="0"/>
    <x v="0"/>
    <m/>
    <m/>
    <s v="darodrl"/>
    <s v="daniel-jose.rodriguez@unirioja.es"/>
    <n v="5"/>
    <n v="5"/>
    <n v="536"/>
    <s v="PROFESOR INTERINO"/>
    <s v="C01"/>
    <s v="TIEMPO COMPLETO"/>
    <s v="2017-09-15 00:00:00.0"/>
    <s v="null"/>
    <s v="PI101269"/>
    <s v="PROFESOR CONTRATADO INTERINO"/>
    <s v="R111"/>
    <x v="7"/>
    <n v="15"/>
    <s v="ANÁLISIS MATEMÁTICO"/>
  </r>
  <r>
    <x v="11"/>
    <n v="29103662"/>
    <x v="4"/>
    <n v="411"/>
    <s v="411G"/>
    <s v="GRUPO-A"/>
    <s v="Teoría de Galois"/>
    <s v="GG"/>
    <s v="GRUPO GRANDE"/>
    <s v="411G"/>
    <s v="GRUPO GRANDE DE Teoría de Galois"/>
    <s v="GRUPO-A"/>
    <s v="Grupo Grande de Teoría de Galois"/>
    <s v="2S"/>
    <n v="29103662"/>
    <s v="PÉREZ"/>
    <s v="IZQUIERDO"/>
    <s v="JOSÉ MARÍA"/>
    <s v="PÉREZ IZQUIERDO, JOSÉ MARÍA"/>
    <x v="0"/>
    <x v="0"/>
    <x v="0"/>
    <m/>
    <m/>
    <s v="jpperez"/>
    <s v="jm.perez@unirioja.es"/>
    <n v="4"/>
    <n v="4"/>
    <n v="504"/>
    <s v="PROFESOR TITULAR UNIVERSIDAD"/>
    <s v="01R"/>
    <s v="TIEMPO COMPLETO REDUCIDO"/>
    <s v="2013-09-01 00:00:00.0"/>
    <s v="null"/>
    <s v="DF32074"/>
    <s v="TITULAR DE UNIVERSIDAD"/>
    <s v="R111"/>
    <x v="7"/>
    <n v="5"/>
    <s v="ÁLGEBRA"/>
  </r>
  <r>
    <x v="11"/>
    <n v="16574152"/>
    <x v="4"/>
    <n v="412"/>
    <s v="412G"/>
    <s v="GRUPO-A"/>
    <s v="Modelización y optimización II"/>
    <s v="GG"/>
    <s v="GRUPO GRANDE"/>
    <s v="412G"/>
    <s v="GRUPO GRANDE DE Modelización y optimización II"/>
    <s v="GRUPO-A"/>
    <s v="Grupo Grande de Modelización y optimización II"/>
    <s v="2S"/>
    <n v="16574152"/>
    <s v="PASCUAL"/>
    <s v="LERÍA"/>
    <s v="ANA ISABEL"/>
    <s v="PASCUAL LERÍA, ANA ISABEL"/>
    <x v="1"/>
    <x v="0"/>
    <x v="0"/>
    <m/>
    <m/>
    <s v="aipasc"/>
    <s v="aipasc@unirioja.es"/>
    <n v="3.2"/>
    <n v="3.2"/>
    <n v="504"/>
    <s v="PROFESOR TITULAR UNIVERSIDAD"/>
    <s v="C01"/>
    <s v="TIEMPO COMPLETO"/>
    <s v="2018-12-18 00:00:00.0"/>
    <s v="null"/>
    <s v="DF32267"/>
    <s v="TITULAR DE UNIVERSIDAD"/>
    <s v="R111"/>
    <x v="7"/>
    <n v="595"/>
    <s v="MATEMÁTICA APLICADA"/>
  </r>
  <r>
    <x v="11"/>
    <n v="16573324"/>
    <x v="4"/>
    <n v="413"/>
    <s v="413G"/>
    <s v="GRUPO-A"/>
    <s v="Métodos numéricos en ecuaciones diferenciales"/>
    <s v="GG"/>
    <s v="GRUPO GRANDE"/>
    <s v="413G"/>
    <s v="GRUPO GRANDE DE Métodos numéricos en ecuaciones diferenciales"/>
    <s v="GRUPO-A"/>
    <s v="Grupo Grande de Métodos numéricos en ecuaciones diferenciales"/>
    <s v="2S"/>
    <n v="16573324"/>
    <s v="ROMERO"/>
    <s v="ÁLVAREZ"/>
    <s v="NATALIA"/>
    <s v="ROMERO ÁLVAREZ, NATALIA"/>
    <x v="1"/>
    <x v="0"/>
    <x v="0"/>
    <m/>
    <m/>
    <s v="naromero"/>
    <s v="natalia.romero@unirioja.es"/>
    <n v="4"/>
    <n v="4"/>
    <s v="A-0504"/>
    <s v="PROFESOR TITULAR UNIVERSIDAD"/>
    <s v="C01"/>
    <s v="TIEMPO COMPLETO"/>
    <s v="2010-11-18 00:00:00.0"/>
    <s v="null"/>
    <s v="DF100283"/>
    <s v="PROFESOR TITULAR DE UNIVERSIDAD"/>
    <s v="R111"/>
    <x v="7"/>
    <n v="595"/>
    <s v="MATEMÁTICA APLICADA"/>
  </r>
  <r>
    <x v="11"/>
    <n v="16510798"/>
    <x v="4"/>
    <n v="414"/>
    <s v="414G"/>
    <s v="GRUPO-A"/>
    <s v="Topología general"/>
    <s v="GG"/>
    <s v="GRUPO GRANDE"/>
    <s v="414G"/>
    <s v="GRUPO GRANDE DE Topología general"/>
    <s v="GRUPO-A"/>
    <s v="Grupo Grande de Topología general"/>
    <s v="2S"/>
    <n v="16510798"/>
    <s v="RIVAS"/>
    <s v="RODRÍGUEZ"/>
    <s v="MARÍA TERESA"/>
    <s v="RIVAS RODRÍGUEZ, MARÍA TERESA"/>
    <x v="1"/>
    <x v="0"/>
    <x v="0"/>
    <m/>
    <m/>
    <s v="marivas"/>
    <s v="maria-teresa.rivas@unirioja.es"/>
    <n v="0"/>
    <n v="0"/>
    <n v="504"/>
    <s v="PROFESOR TITULAR UNIVERSIDAD"/>
    <s v="01R"/>
    <s v="TIEMPO COMPLETO REDUCIDO"/>
    <s v="2016-09-15 00:00:00.0"/>
    <s v="null"/>
    <s v="DF32217"/>
    <s v="TITULAR DE UNIVERSIDAD"/>
    <s v="R111"/>
    <x v="7"/>
    <n v="440"/>
    <s v="GEOMETRÍA Y TOPOLOGÍA"/>
  </r>
  <r>
    <x v="11"/>
    <n v="18408601"/>
    <x v="4"/>
    <n v="414"/>
    <s v="414G"/>
    <s v="GRUPO-A"/>
    <s v="Topología general"/>
    <s v="GG"/>
    <s v="GRUPO GRANDE"/>
    <s v="414G"/>
    <s v="GRUPO GRANDE DE Topología general"/>
    <s v="GRUPO-A"/>
    <s v="Grupo Grande de Topología general"/>
    <s v="2S"/>
    <n v="18408601"/>
    <s v="HERNÁNDEZ"/>
    <s v="PARICIO"/>
    <s v="LUIS JAVIER"/>
    <s v="HERNÁNDEZ PARICIO, LUIS JAVIER"/>
    <x v="1"/>
    <x v="0"/>
    <x v="0"/>
    <m/>
    <m/>
    <s v="luhernan"/>
    <s v="luis-javier.hernandez@unirioja.es"/>
    <n v="4.2"/>
    <n v="4.2"/>
    <n v="500"/>
    <s v="CATEDRATICO DE UNIVERSIDAD"/>
    <s v="01R"/>
    <s v="TIEMPO COMPLETO REDUCIDO"/>
    <s v="2012-09-01 00:00:00.0"/>
    <s v="null"/>
    <s v="DF32212"/>
    <s v="CATEDRÁTICO DE UNIVERSIDAD"/>
    <s v="R111"/>
    <x v="7"/>
    <n v="440"/>
    <s v="GEOMETRÍA Y TOPOLOGÍA"/>
  </r>
  <r>
    <x v="11"/>
    <n v="72786536"/>
    <x v="4"/>
    <n v="415"/>
    <s v="415G"/>
    <s v="GRUPO-A"/>
    <s v="Análisis complejo"/>
    <s v="GG"/>
    <s v="GRUPO GRANDE"/>
    <s v="415G"/>
    <s v="GRUPO GRANDE DE Análisis complejo"/>
    <s v="GRUPO-A"/>
    <s v="Grupo Grande de Análisis complejo"/>
    <s v="2S"/>
    <n v="72786536"/>
    <s v="MÍNGUEZ"/>
    <s v="CENICEROS"/>
    <s v="JUDIT"/>
    <s v="MÍNGUEZ CENICEROS, JUDIT"/>
    <x v="0"/>
    <x v="0"/>
    <x v="0"/>
    <m/>
    <m/>
    <s v="jminguez"/>
    <s v="judit.minguez@unirioja.es"/>
    <n v="4"/>
    <n v="4"/>
    <n v="534"/>
    <s v="CONTRATADO DOCTOR -TIPO 1"/>
    <s v="C01"/>
    <s v="TIEMPO COMPLETO"/>
    <s v="2007-07-20 00:00:00.0"/>
    <s v="null"/>
    <s v="LD100578"/>
    <s v="CONTRATADO DOCTOR"/>
    <s v="R111"/>
    <x v="7"/>
    <n v="15"/>
    <s v="ANÁLISIS MATEMÁTICO"/>
  </r>
  <r>
    <x v="11"/>
    <n v="16617591"/>
    <x v="4"/>
    <n v="417"/>
    <s v="417G"/>
    <s v="GRUPO-A"/>
    <s v="Análisis real y funcional"/>
    <s v="GG"/>
    <s v="GRUPO GRANDE"/>
    <s v="417G"/>
    <s v="GG de Análisis real y funcional"/>
    <s v="GRUPO-A"/>
    <s v="GG de Análisis real y funcional"/>
    <s v="1S"/>
    <n v="16617591"/>
    <s v="BELLO"/>
    <s v="HERNÁNDEZ"/>
    <s v="MANUEL"/>
    <s v="BELLO HERNÁNDEZ, MANUEL"/>
    <x v="0"/>
    <x v="0"/>
    <x v="0"/>
    <m/>
    <m/>
    <s v="mbello"/>
    <s v="mbello@unirioja.es"/>
    <n v="4"/>
    <n v="4"/>
    <n v="504"/>
    <s v="PROFESOR TITULAR UNIVERSIDAD"/>
    <s v="01R"/>
    <s v="TIEMPO COMPLETO REDUCIDO"/>
    <s v="2018-09-17 00:00:00.0"/>
    <s v="null"/>
    <s v="DF100146"/>
    <s v="PROFESOR TITULAR DE UNIVERSIDAD"/>
    <s v="R111"/>
    <x v="7"/>
    <n v="15"/>
    <s v="ANÁLISIS MATEMÁTICO"/>
  </r>
  <r>
    <x v="11"/>
    <n v="16549295"/>
    <x v="4"/>
    <n v="418"/>
    <s v="418G"/>
    <s v="GRUPO-A"/>
    <s v="Ecuaciones en derivadas parciales"/>
    <s v="GG"/>
    <s v="GRUPO GRANDE"/>
    <s v="418G"/>
    <s v="GG de Ecuaciones en derivadas parciales"/>
    <s v="GRUPO-A"/>
    <s v="GG de Ecuaciones en derivadas parciales"/>
    <s v="1S"/>
    <n v="16549295"/>
    <s v="EZQUERRO"/>
    <s v="FERNÁNDEZ"/>
    <s v="JOSÉ ANTONIO"/>
    <s v="EZQUERRO FERNÁNDEZ, JOSÉ ANTONIO"/>
    <x v="0"/>
    <x v="0"/>
    <x v="0"/>
    <m/>
    <m/>
    <s v="jezquer"/>
    <s v="jezquer@unirioja.es"/>
    <n v="4"/>
    <n v="4"/>
    <n v="500"/>
    <s v="CATEDRATICO DE UNIVERSIDAD"/>
    <s v="01R"/>
    <s v="TIEMPO COMPLETO REDUCIDO"/>
    <s v="2018-09-17 00:00:00.0"/>
    <s v="null"/>
    <s v="DF100347"/>
    <s v="CATEDRÁTICO DE UNIVERSIDAD"/>
    <s v="R111"/>
    <x v="7"/>
    <n v="595"/>
    <s v="MATEMÁTICA APLICADA"/>
  </r>
  <r>
    <x v="11"/>
    <n v="16530493"/>
    <x v="4"/>
    <n v="419"/>
    <s v="419G"/>
    <s v="GRUPO-A"/>
    <s v="Teoría de números y criptografía"/>
    <s v="GG"/>
    <s v="GRUPO GRANDE"/>
    <s v="419G"/>
    <s v="GG de Teoría de números y criptografía"/>
    <s v="GRUPO-A"/>
    <s v="GG de Teoría de números y criptografía"/>
    <s v="1S"/>
    <n v="16530493"/>
    <s v="VARONA"/>
    <s v="MALUMBRES"/>
    <s v="JUAN LUIS"/>
    <s v="VARONA MALUMBRES, JUAN LUIS"/>
    <x v="1"/>
    <x v="0"/>
    <x v="0"/>
    <m/>
    <m/>
    <s v="jvarona"/>
    <s v="jvarona@unirioja.es"/>
    <n v="4"/>
    <n v="4"/>
    <n v="500"/>
    <s v="CATEDRATICO DE UNIVERSIDAD"/>
    <s v="01R"/>
    <s v="TIEMPO COMPLETO REDUCIDO"/>
    <s v="2012-09-01 00:00:00.0"/>
    <s v="null"/>
    <s v="DF100234"/>
    <s v="CATEDRÁTICO DE UNIVERSIDAD"/>
    <s v="R111"/>
    <x v="7"/>
    <n v="595"/>
    <s v="MATEMÁTICA APLICADA"/>
  </r>
  <r>
    <x v="11"/>
    <n v="16598388"/>
    <x v="4"/>
    <n v="421"/>
    <s v="421G"/>
    <s v="GRUPO-A"/>
    <s v="Análisis de Fourier"/>
    <s v="GG"/>
    <s v="GRUPO GRANDE"/>
    <s v="421G"/>
    <s v="GG de Análisis de Fourier"/>
    <s v="GRUPO-A"/>
    <s v="GG de Análisis de Fourier"/>
    <s v="2S"/>
    <n v="16598388"/>
    <s v="PÉREZ"/>
    <s v="LÁZARO"/>
    <s v="FRANCISCO JAVIER"/>
    <s v="PÉREZ LÁZARO, FRANCISCO JAVIER"/>
    <x v="0"/>
    <x v="0"/>
    <x v="0"/>
    <m/>
    <m/>
    <s v="franpere"/>
    <s v="javier.perezl@unirioja.es"/>
    <n v="4"/>
    <n v="4"/>
    <n v="534"/>
    <s v="CONTRATADO DOCTOR -TIPO 1"/>
    <s v="C01"/>
    <s v="TIEMPO COMPLETO"/>
    <s v="2010-09-01 00:00:00.0"/>
    <s v="null"/>
    <s v="PI100761"/>
    <s v="PROFESOR CONTRATADO DOCTOR"/>
    <s v="R111"/>
    <x v="7"/>
    <n v="15"/>
    <s v="ANÁLISIS MATEMÁTICO"/>
  </r>
  <r>
    <x v="11"/>
    <n v="16541342"/>
    <x v="4"/>
    <n v="423"/>
    <s v="423G"/>
    <s v="GRUPO-A"/>
    <s v="Cálculo numérico en EDP's"/>
    <s v="GG"/>
    <s v="GRUPO GRANDE"/>
    <s v="423G"/>
    <s v="GG de Cálculo numérico en EDP's"/>
    <s v="GRUPO-A"/>
    <s v="GG de Cálculo numérico en EDP's"/>
    <s v="2S"/>
    <n v="16541342"/>
    <s v="LANCHARES"/>
    <s v="BARRASA"/>
    <s v="VÍCTOR"/>
    <s v="LANCHARES BARRASA, VÍCTOR"/>
    <x v="0"/>
    <x v="0"/>
    <x v="0"/>
    <m/>
    <m/>
    <s v="vlancha"/>
    <s v="vlancha@unirioja.es"/>
    <n v="4"/>
    <n v="4"/>
    <n v="504"/>
    <s v="PROFESOR TITULAR UNIVERSIDAD"/>
    <s v="01R"/>
    <s v="TIEMPO COMPLETO REDUCIDO"/>
    <s v="2012-09-01 00:00:00.0"/>
    <s v="null"/>
    <s v="DF32264"/>
    <s v="TITULAR DE UNIVERSIDAD"/>
    <s v="R111"/>
    <x v="7"/>
    <n v="595"/>
    <s v="MATEMÁTICA APLICADA"/>
  </r>
  <r>
    <x v="11"/>
    <n v="17835356"/>
    <x v="4"/>
    <n v="424"/>
    <s v="424G"/>
    <s v="GRUPO-A"/>
    <s v="Historia de las matemáticas"/>
    <s v="GG"/>
    <s v="GRUPO GRANDE"/>
    <s v="424G"/>
    <s v="GG de Historia de las Matemáticas"/>
    <s v="GRUPO-A"/>
    <s v="GG de Historia de las matemáticas"/>
    <s v="2S"/>
    <n v="17835356"/>
    <s v="ESPAÑOL"/>
    <s v="GONZÁLEZ"/>
    <s v="LUIS"/>
    <s v="ESPAÑOL GONZÁLEZ, LUIS"/>
    <x v="1"/>
    <x v="0"/>
    <x v="0"/>
    <m/>
    <m/>
    <s v="lespanol"/>
    <s v="luis.espanol@unirioja.es"/>
    <n v="4"/>
    <n v="4"/>
    <n v="504"/>
    <s v="PROFESOR TITULAR UNIVERSIDAD"/>
    <s v="01A"/>
    <s v="TIEMPO COMPLETO AMPLIADO"/>
    <s v="2012-09-01 00:00:00.0"/>
    <s v="null"/>
    <s v="DF32213"/>
    <s v="TITULAR DE UNIVERSIDAD"/>
    <s v="R111"/>
    <x v="7"/>
    <n v="440"/>
    <s v="GEOMETRÍA Y TOPOLOGÍA"/>
  </r>
  <r>
    <x v="11"/>
    <n v="42057900"/>
    <x v="4"/>
    <n v="425"/>
    <s v="425G"/>
    <s v="GRUPO-A"/>
    <s v="Trabajo fin de grado en Matemáticas"/>
    <s v="GG"/>
    <s v="GRUPO GRANDE"/>
    <s v="425G"/>
    <s v="TRABAJO FIN DE GRADO"/>
    <s v="GRUPO-A"/>
    <s v="TRABAJO FIN DE GRADO"/>
    <s v="I"/>
    <n v="42057900"/>
    <s v="HERNÁNDEZ"/>
    <s v="MARTÍN"/>
    <s v="ZENAIDA"/>
    <s v="HERNÁNDEZ MARTÍN, ZENAIDA"/>
    <x v="1"/>
    <x v="0"/>
    <x v="1"/>
    <m/>
    <m/>
    <s v="zehernan"/>
    <s v="zenaida.hernandez@unirioja.es"/>
    <n v="0"/>
    <n v="0"/>
    <n v="506"/>
    <s v="PROFESOR TITULAR DE ESCUELA UNIVERSITARI"/>
    <s v="01A"/>
    <s v="TIEMPO COMPLETO AMPLIADO"/>
    <s v="2012-09-01 00:00:00.0"/>
    <s v="null"/>
    <s v="DF32193"/>
    <s v="TITULAR DE ESCUELAS UNIVERSITARIAS"/>
    <s v="R111"/>
    <x v="7"/>
    <n v="265"/>
    <s v="ESTADÍSTICA E INVESTIGACIÓN OPERATIVA"/>
  </r>
  <r>
    <x v="12"/>
    <n v="13109019"/>
    <x v="4"/>
    <n v="426"/>
    <s v="426G"/>
    <s v="GRUPO-A"/>
    <s v="Química analítica"/>
    <s v="GG"/>
    <s v="GRUPO GRANDE"/>
    <s v="426G"/>
    <s v="GRUPO GRANDE DE Química analítica"/>
    <s v="GRUPO-A"/>
    <s v="Grupo Grande de Química analítica"/>
    <s v="AN"/>
    <n v="13109019"/>
    <s v="PIZARRO"/>
    <s v="MILLÁN"/>
    <s v="CONSUELO"/>
    <s v="PIZARRO MILLÁN, CONSUELO"/>
    <x v="1"/>
    <x v="0"/>
    <x v="0"/>
    <m/>
    <m/>
    <s v="cpizarro"/>
    <s v="consuelo.pizarro@unirioja.es"/>
    <n v="1"/>
    <n v="1"/>
    <s v="A-0500"/>
    <s v="CATEDRATICO DE UNIVERSIDAD"/>
    <s v="C01"/>
    <s v="TIEMPO COMPLETO"/>
    <s v="2010-12-07 00:00:00.0"/>
    <s v="null"/>
    <s v="DF100287"/>
    <s v="CATEDRÁTICO DE UNIVERSIDAD"/>
    <s v="R112"/>
    <x v="8"/>
    <n v="750"/>
    <s v="QUÍMICA ANALÍTICA"/>
  </r>
  <r>
    <x v="12"/>
    <n v="16544605"/>
    <x v="4"/>
    <n v="426"/>
    <s v="426G"/>
    <s v="GRUPO-A"/>
    <s v="Química analítica"/>
    <s v="GG"/>
    <s v="GRUPO GRANDE"/>
    <s v="426G"/>
    <s v="GRUPO GRANDE DE Química analítica"/>
    <s v="GRUPO-A"/>
    <s v="Grupo Grande de Química analítica"/>
    <s v="AN"/>
    <n v="16544605"/>
    <s v="CABREDO"/>
    <s v="PINILLOS"/>
    <s v="SUSANA"/>
    <s v="CABREDO PINILLOS, SUSANA"/>
    <x v="0"/>
    <x v="0"/>
    <x v="0"/>
    <m/>
    <m/>
    <s v="susacapi"/>
    <s v="susana.cabredo@unirioja.es"/>
    <n v="5"/>
    <n v="5"/>
    <n v="504"/>
    <s v="PROFESOR TITULAR UNIVERSIDAD"/>
    <s v="01A"/>
    <s v="TIEMPO COMPLETO AMPLIADO"/>
    <s v="2017-09-15 00:00:00.0"/>
    <s v="null"/>
    <s v="DF32370"/>
    <s v="TITULAR DE UNIVERSIDAD"/>
    <s v="R112"/>
    <x v="8"/>
    <n v="750"/>
    <s v="QUÍMICA ANALÍTICA"/>
  </r>
  <r>
    <x v="13"/>
    <n v="13109019"/>
    <x v="4"/>
    <n v="426"/>
    <s v="426G"/>
    <s v="GRUPO-A"/>
    <s v="Química analítica"/>
    <s v="GG"/>
    <s v="GRUPO GRANDE"/>
    <s v="426G"/>
    <s v="GRUPO GRANDE DE Química analítica"/>
    <s v="GRUPO-A"/>
    <s v="Grupo Grande de Química analítica"/>
    <s v="AN"/>
    <n v="13109019"/>
    <s v="PIZARRO"/>
    <s v="MILLÁN"/>
    <s v="CONSUELO"/>
    <s v="PIZARRO MILLÁN, CONSUELO"/>
    <x v="1"/>
    <x v="0"/>
    <x v="0"/>
    <m/>
    <m/>
    <s v="cpizarro"/>
    <s v="consuelo.pizarro@unirioja.es"/>
    <n v="1"/>
    <m/>
    <s v="A-0500"/>
    <s v="CATEDRATICO DE UNIVERSIDAD"/>
    <s v="C01"/>
    <s v="TIEMPO COMPLETO"/>
    <s v="2010-12-07 00:00:00.0"/>
    <s v="null"/>
    <s v="DF100287"/>
    <s v="CATEDRÁTICO DE UNIVERSIDAD"/>
    <s v="R112"/>
    <x v="8"/>
    <n v="750"/>
    <s v="QUÍMICA ANALÍTICA"/>
  </r>
  <r>
    <x v="13"/>
    <n v="16544605"/>
    <x v="4"/>
    <n v="426"/>
    <s v="426G"/>
    <s v="GRUPO-A"/>
    <s v="Química analítica"/>
    <s v="GG"/>
    <s v="GRUPO GRANDE"/>
    <s v="426G"/>
    <s v="GRUPO GRANDE DE Química analítica"/>
    <s v="GRUPO-A"/>
    <s v="Grupo Grande de Química analítica"/>
    <s v="AN"/>
    <n v="16544605"/>
    <s v="CABREDO"/>
    <s v="PINILLOS"/>
    <s v="SUSANA"/>
    <s v="CABREDO PINILLOS, SUSANA"/>
    <x v="0"/>
    <x v="0"/>
    <x v="0"/>
    <m/>
    <m/>
    <s v="susacapi"/>
    <s v="susana.cabredo@unirioja.es"/>
    <n v="5"/>
    <m/>
    <n v="504"/>
    <s v="PROFESOR TITULAR UNIVERSIDAD"/>
    <s v="01A"/>
    <s v="TIEMPO COMPLETO AMPLIADO"/>
    <s v="2017-09-15 00:00:00.0"/>
    <s v="null"/>
    <s v="DF32370"/>
    <s v="TITULAR DE UNIVERSIDAD"/>
    <s v="R112"/>
    <x v="8"/>
    <n v="750"/>
    <s v="QUÍMICA ANALÍTICA"/>
  </r>
  <r>
    <x v="12"/>
    <n v="16524700"/>
    <x v="4"/>
    <n v="427"/>
    <s v="427G"/>
    <s v="GRUPO-A"/>
    <s v="Química física I"/>
    <s v="GG"/>
    <s v="GRUPO GRANDE"/>
    <s v="427G"/>
    <s v="GRUPO GRANDE DE Química física I"/>
    <s v="GRUPO-A"/>
    <s v="Grupo Grande de Química física I"/>
    <s v="AN"/>
    <n v="16524700"/>
    <s v="BAÑOS"/>
    <s v="ARRIBAS"/>
    <s v="IRENE"/>
    <s v="BAÑOS ARRIBAS, IRENE"/>
    <x v="0"/>
    <x v="0"/>
    <x v="0"/>
    <m/>
    <m/>
    <s v="ibanos"/>
    <s v="irene.banos@unirioja.es"/>
    <n v="6.8"/>
    <n v="6.8"/>
    <n v="504"/>
    <s v="PROFESOR TITULAR UNIVERSIDAD"/>
    <s v="01A"/>
    <s v="TIEMPO COMPLETO AMPLIADO"/>
    <s v="2012-09-01 00:00:00.0"/>
    <s v="null"/>
    <s v="DF32390"/>
    <s v="TITULAR DE UNIVERSIDAD"/>
    <s v="R112"/>
    <x v="8"/>
    <n v="755"/>
    <s v="QUÍMICA FÍSICA"/>
  </r>
  <r>
    <x v="12"/>
    <n v="16580433"/>
    <x v="4"/>
    <n v="427"/>
    <s v="427I"/>
    <s v="GRUPO-A1"/>
    <s v="Química física I"/>
    <s v="GI"/>
    <s v="GRUPO DE INFORMÁTICA"/>
    <s v="427I"/>
    <s v="INFORMÁTICA DE Química física I"/>
    <s v="GRUPO-A1"/>
    <s v="Informática de Química física I"/>
    <s v="AN"/>
    <n v="16580433"/>
    <s v="MARTÍNEZ"/>
    <s v="RUIZ"/>
    <s v="RODRIGO"/>
    <s v="MARTÍNEZ RUIZ, RODRIGO"/>
    <x v="0"/>
    <x v="0"/>
    <x v="0"/>
    <m/>
    <m/>
    <s v="romarine"/>
    <s v="rodrigo.martinez@unirioja.es"/>
    <n v="1"/>
    <n v="1"/>
    <n v="504"/>
    <s v="PROFESOR TITULAR UNIVERSIDAD"/>
    <s v="C01"/>
    <s v="TIEMPO COMPLETO"/>
    <s v="2018-12-18 00:00:00.0"/>
    <s v="null"/>
    <s v="DF100369"/>
    <s v="PROFESOR TITULAR DE UNIVERSIDAD"/>
    <s v="R112"/>
    <x v="8"/>
    <n v="755"/>
    <s v="QUÍMICA FÍSICA"/>
  </r>
  <r>
    <x v="12"/>
    <n v="16539508"/>
    <x v="4"/>
    <n v="427"/>
    <s v="427L"/>
    <s v="GRUPO-A1"/>
    <s v="Química física I"/>
    <s v="GL"/>
    <s v="GRUPO DE LABORATORIO"/>
    <s v="427L"/>
    <s v="LABORATORIO DE Química física I"/>
    <s v="GRUPO-A1"/>
    <s v="Laboratorio de Química física I"/>
    <s v="AN"/>
    <n v="16539508"/>
    <s v="MILLÁN"/>
    <s v="MONEO"/>
    <s v="JUDITH"/>
    <s v="MILLÁN MONEO, JUDITH"/>
    <x v="0"/>
    <x v="0"/>
    <x v="0"/>
    <m/>
    <m/>
    <s v="jumillan"/>
    <s v="judith.millan@unirioja.es"/>
    <n v="1"/>
    <n v="1"/>
    <n v="504"/>
    <s v="PROFESOR TITULAR UNIVERSIDAD"/>
    <s v="01R"/>
    <s v="TIEMPO COMPLETO REDUCIDO"/>
    <s v="2018-09-17 00:00:00.0"/>
    <s v="null"/>
    <s v="DF100345"/>
    <s v="PROFESOR TITULAR DE UNIVERSIDAD"/>
    <s v="R112"/>
    <x v="8"/>
    <n v="755"/>
    <s v="QUÍMICA FÍSICA"/>
  </r>
  <r>
    <x v="12"/>
    <n v="16547011"/>
    <x v="4"/>
    <n v="428"/>
    <s v="428G"/>
    <s v="GRUPO-A"/>
    <s v="Química inorgánica I"/>
    <s v="GG"/>
    <s v="GRUPO GRANDE"/>
    <s v="428G"/>
    <s v="GRUPO GRANDE DE Química inorgánica I"/>
    <s v="GRUPO-A"/>
    <s v="Grupo Grande de Química inorgánica I"/>
    <s v="AN"/>
    <n v="16547011"/>
    <s v="LÓPEZ DE LUZURIAGA"/>
    <s v="FERNÁNDEZ"/>
    <s v="JOSÉ MARÍA"/>
    <s v="LÓPEZ DE LUZURIAGA FERNÁNDEZ, JOSÉ MARÍA"/>
    <x v="0"/>
    <x v="0"/>
    <x v="0"/>
    <m/>
    <m/>
    <s v="jolopez"/>
    <s v="josemaria.lopez@unirioja.es"/>
    <n v="8.5"/>
    <n v="8.5"/>
    <n v="500"/>
    <s v="CATEDRATICO DE UNIVERSIDAD"/>
    <s v="01R"/>
    <s v="TIEMPO COMPLETO REDUCIDO"/>
    <s v="2016-09-15 00:00:00.0"/>
    <s v="null"/>
    <s v="DF100236"/>
    <s v="CATEDRÁTICO DE UNIVERSIDAD"/>
    <s v="R112"/>
    <x v="8"/>
    <n v="760"/>
    <s v="QUÍMICA INORGÁNICA"/>
  </r>
  <r>
    <x v="12"/>
    <n v="16508128"/>
    <x v="4"/>
    <n v="428"/>
    <s v="428L"/>
    <s v="GRUPO-A1"/>
    <s v="Química inorgánica I"/>
    <s v="GL"/>
    <s v="GRUPO DE LABORATORIO"/>
    <s v="428L"/>
    <s v="LABORATORIO DE Química inorgánica I"/>
    <s v="GRUPO-A1"/>
    <s v="Laboratorio de Química inorgánica I"/>
    <s v="AN"/>
    <n v="16508128"/>
    <s v="FERNÁNDEZ"/>
    <s v="GARBAYO"/>
    <s v="EDUARDO JACINTO"/>
    <s v="FERNÁNDEZ GARBAYO, EDUARDO JACINTO"/>
    <x v="0"/>
    <x v="0"/>
    <x v="0"/>
    <m/>
    <m/>
    <s v="edfernan"/>
    <s v="eduardo.fernandez@unirioja.es"/>
    <n v="0.5"/>
    <n v="0.5"/>
    <n v="500"/>
    <s v="CATEDRATICO DE UNIVERSIDAD"/>
    <s v="01R"/>
    <s v="TIEMPO COMPLETO REDUCIDO"/>
    <s v="2012-09-01 00:00:00.0"/>
    <s v="null"/>
    <s v="DF100235"/>
    <s v="CATEDRÁTICO DE UNIVERSIDAD"/>
    <s v="R112"/>
    <x v="8"/>
    <n v="760"/>
    <s v="QUÍMICA INORGÁNICA"/>
  </r>
  <r>
    <x v="12"/>
    <n v="16553823"/>
    <x v="4"/>
    <n v="428"/>
    <s v="428L"/>
    <s v="GRUPO-A1"/>
    <s v="Química inorgánica I"/>
    <s v="GL"/>
    <s v="GRUPO DE LABORATORIO"/>
    <s v="428L"/>
    <s v="LABORATORIO DE Química inorgánica I"/>
    <s v="GRUPO-A1"/>
    <s v="Laboratorio de Química inorgánica I"/>
    <s v="AN"/>
    <n v="16553823"/>
    <s v="OLMOS"/>
    <s v="PÉREZ"/>
    <s v="MARÍA ELENA"/>
    <s v="OLMOS PÉREZ, MARÍA ELENA"/>
    <x v="0"/>
    <x v="0"/>
    <x v="0"/>
    <m/>
    <m/>
    <s v="m-olmos"/>
    <s v="m-elena.olmos@unirioja.es"/>
    <n v="1.5"/>
    <n v="1.5"/>
    <n v="500"/>
    <s v="CATEDRATICO DE UNIVERSIDAD"/>
    <s v="01R"/>
    <s v="TIEMPO COMPLETO REDUCIDO"/>
    <s v="2018-12-18 00:00:00.0"/>
    <s v="null"/>
    <s v="DF100382"/>
    <s v="CATEDRÁTICO DE UNIVERSIDAD"/>
    <s v="R112"/>
    <x v="8"/>
    <n v="760"/>
    <s v="QUÍMICA INORGÁNICA"/>
  </r>
  <r>
    <x v="12"/>
    <n v="16517620"/>
    <x v="4"/>
    <n v="429"/>
    <s v="429G"/>
    <s v="GRUPO-A"/>
    <s v="Química orgánica"/>
    <s v="GG"/>
    <s v="GRUPO GRANDE"/>
    <s v="429G"/>
    <s v="GRUPO GRANDE DE Química orgánica"/>
    <s v="GRUPO-A"/>
    <s v="Grupo Grande de Química orgánica"/>
    <s v="AN"/>
    <n v="16517620"/>
    <s v="AVENOZA"/>
    <s v="AZNAR"/>
    <s v="ALBERTO"/>
    <s v="AVENOZA AZNAR, ALBERTO"/>
    <x v="0"/>
    <x v="0"/>
    <x v="0"/>
    <m/>
    <m/>
    <s v="avenoza"/>
    <s v="alberto.avenoza@unirioja.es"/>
    <n v="4.5"/>
    <n v="4.5"/>
    <n v="500"/>
    <s v="CATEDRATICO DE UNIVERSIDAD"/>
    <s v="01R"/>
    <s v="TIEMPO COMPLETO REDUCIDO"/>
    <s v="2012-09-01 00:00:00.0"/>
    <s v="null"/>
    <s v="DF100221"/>
    <s v="PROFESOR CATEDRÁTICO DE UNIVERSIDAD"/>
    <s v="R112"/>
    <x v="8"/>
    <n v="765"/>
    <s v="QUÍMICA ORGÁNICA"/>
  </r>
  <r>
    <x v="12"/>
    <n v="17836947"/>
    <x v="4"/>
    <n v="429"/>
    <s v="429G"/>
    <s v="GRUPO-A"/>
    <s v="Química orgánica"/>
    <s v="GG"/>
    <s v="GRUPO GRANDE"/>
    <s v="429G"/>
    <s v="GRUPO GRANDE DE Química orgánica"/>
    <s v="GRUPO-A"/>
    <s v="Grupo Grande de Química orgánica"/>
    <s v="AN"/>
    <n v="17836947"/>
    <s v="CAMPOS"/>
    <s v="GARCÍA"/>
    <s v="PEDRO JOSÉ"/>
    <s v="CAMPOS GARCÍA, PEDRO JOSÉ"/>
    <x v="1"/>
    <x v="0"/>
    <x v="0"/>
    <m/>
    <m/>
    <s v="pcampos"/>
    <s v="pedro.campos@unirioja.es"/>
    <n v="4"/>
    <n v="4"/>
    <n v="500"/>
    <s v="CATEDRATICO DE UNIVERSIDAD"/>
    <s v="01R"/>
    <s v="TIEMPO COMPLETO REDUCIDO"/>
    <s v="2012-09-01 00:00:00.0"/>
    <s v="null"/>
    <s v="DF32442"/>
    <s v="CATEDRÁTICO DE UNIVERSIDAD"/>
    <s v="R112"/>
    <x v="8"/>
    <n v="765"/>
    <s v="QUÍMICA ORGÁNICA"/>
  </r>
  <r>
    <x v="12"/>
    <n v="8958579"/>
    <x v="4"/>
    <n v="429"/>
    <s v="429R"/>
    <s v="GRUPO-A1"/>
    <s v="Química orgánica"/>
    <s v="GR"/>
    <s v="GRUPO REDUCIDO"/>
    <s v="429R"/>
    <s v="GRUPO REDUCIDO DE Química orgánica"/>
    <s v="GRUPO-A1"/>
    <s v="Grupo Reducido de Química orgánica"/>
    <s v="AN"/>
    <n v="8958579"/>
    <s v="RODRÍGUEZ"/>
    <s v="BARRANCO"/>
    <s v="MIGUEL ÁNGEL"/>
    <s v="RODRÍGUEZ BARRANCO, MIGUEL ÁNGEL"/>
    <x v="0"/>
    <x v="0"/>
    <x v="0"/>
    <m/>
    <m/>
    <s v="miguelr"/>
    <s v="miguelangel.rodriguez@unirioja.es"/>
    <n v="2"/>
    <n v="2"/>
    <n v="500"/>
    <s v="CATEDRATICO DE UNIVERSIDAD"/>
    <s v="01R"/>
    <s v="TIEMPO COMPLETO REDUCIDO"/>
    <s v="2012-09-01 00:00:00.0"/>
    <s v="null"/>
    <s v="DF100237"/>
    <s v="CATEDRÁTICO DE UNIVERSIDAD"/>
    <s v="R112"/>
    <x v="8"/>
    <n v="765"/>
    <s v="QUÍMICA ORGÁNICA"/>
  </r>
  <r>
    <x v="12"/>
    <n v="16557636"/>
    <x v="4"/>
    <n v="429"/>
    <s v="429R"/>
    <s v="GRUPO-A1"/>
    <s v="Química orgánica"/>
    <s v="GR"/>
    <s v="GRUPO REDUCIDO"/>
    <s v="429R"/>
    <s v="GRUPO REDUCIDO DE Química orgánica"/>
    <s v="GRUPO-A1"/>
    <s v="Grupo Reducido de Química orgánica"/>
    <s v="AN"/>
    <n v="16557636"/>
    <s v="BUSTO"/>
    <s v="SANCIRIÁN"/>
    <s v="JESÚS HÉCTOR"/>
    <s v="BUSTO SANCIRIÁN, JESÚS HÉCTOR"/>
    <x v="0"/>
    <x v="0"/>
    <x v="0"/>
    <m/>
    <m/>
    <s v="hebusto"/>
    <s v="hector.busto@unirioja.es"/>
    <n v="0.5"/>
    <n v="0.5"/>
    <n v="504"/>
    <s v="PROFESOR TITULAR UNIVERSIDAD"/>
    <s v="01R"/>
    <s v="TIEMPO COMPLETO REDUCIDO"/>
    <s v="2013-09-01 00:00:00.0"/>
    <s v="null"/>
    <s v="DF100220"/>
    <s v="PROFESOR TITULAR DE UNIVERSIDAD"/>
    <s v="R112"/>
    <x v="8"/>
    <n v="765"/>
    <s v="QUÍMICA ORGÁNICA"/>
  </r>
  <r>
    <x v="12"/>
    <n v="17199289"/>
    <x v="4"/>
    <n v="430"/>
    <s v="430G"/>
    <s v="GRUPO-A"/>
    <s v="Estadística y cálculo"/>
    <s v="GG"/>
    <s v="GRUPO GRANDE"/>
    <s v="430G"/>
    <s v="GRUPO GRANDE DE Estadística y cálculo"/>
    <s v="GRUPO-A"/>
    <s v="Grupo Grande de Estadística y cálculo"/>
    <s v="1S"/>
    <n v="17199289"/>
    <s v="FILLAT"/>
    <s v="BALLESTEROS"/>
    <s v="JUAN CARLOS"/>
    <s v="FILLAT BALLESTEROS, JUAN CARLOS"/>
    <x v="1"/>
    <x v="0"/>
    <x v="0"/>
    <m/>
    <m/>
    <s v="jufillat"/>
    <s v="juan-carlos.fillat@unirioja.es"/>
    <n v="4"/>
    <n v="4"/>
    <n v="504"/>
    <s v="PROFESOR TITULAR UNIVERSIDAD"/>
    <s v="01A"/>
    <s v="TIEMPO COMPLETO AMPLIADO"/>
    <s v="2012-09-01 00:00:00.0"/>
    <s v="null"/>
    <s v="DF32187"/>
    <s v="TITULAR DE UNIVERSIDAD"/>
    <s v="R111"/>
    <x v="7"/>
    <n v="265"/>
    <s v="ESTADÍSTICA E INVESTIGACIÓN OPERATIVA"/>
  </r>
  <r>
    <x v="13"/>
    <n v="17199289"/>
    <x v="4"/>
    <n v="430"/>
    <s v="430G"/>
    <s v="GRUPO-A"/>
    <s v="Estadística y cálculo"/>
    <s v="GG"/>
    <s v="GRUPO GRANDE"/>
    <s v="430G"/>
    <s v="GRUPO GRANDE DE Estadística y cálculo"/>
    <s v="GRUPO-A"/>
    <s v="Grupo Grande de Estadística y cálculo"/>
    <s v="1S"/>
    <n v="17199289"/>
    <s v="FILLAT"/>
    <s v="BALLESTEROS"/>
    <s v="JUAN CARLOS"/>
    <s v="FILLAT BALLESTEROS, JUAN CARLOS"/>
    <x v="1"/>
    <x v="0"/>
    <x v="0"/>
    <m/>
    <m/>
    <s v="jufillat"/>
    <s v="juan-carlos.fillat@unirioja.es"/>
    <n v="4"/>
    <m/>
    <n v="504"/>
    <s v="PROFESOR TITULAR UNIVERSIDAD"/>
    <s v="01A"/>
    <s v="TIEMPO COMPLETO AMPLIADO"/>
    <s v="2012-09-01 00:00:00.0"/>
    <s v="null"/>
    <s v="DF32187"/>
    <s v="TITULAR DE UNIVERSIDAD"/>
    <s v="R111"/>
    <x v="7"/>
    <n v="265"/>
    <s v="ESTADÍSTICA E INVESTIGACIÓN OPERATIVA"/>
  </r>
  <r>
    <x v="12"/>
    <n v="16570824"/>
    <x v="4"/>
    <n v="431"/>
    <s v="431G"/>
    <s v="GRUPO-A"/>
    <s v="Ingeniería Química"/>
    <s v="GG"/>
    <s v="GRUPO GRANDE"/>
    <s v="431G"/>
    <s v="GRUPO GRANDE DE Ingeniería Química"/>
    <s v="GRUPO-A"/>
    <s v="Grupo Grande de Ingeniería Química"/>
    <s v="2S"/>
    <n v="16570824"/>
    <s v="ESTEBAN"/>
    <s v="DÍEZ"/>
    <s v="ISABEL"/>
    <s v="ESTEBAN DÍEZ, ISABEL"/>
    <x v="0"/>
    <x v="0"/>
    <x v="0"/>
    <m/>
    <m/>
    <s v="iesteban"/>
    <s v="isabel.esteban@unirioja.es"/>
    <n v="3"/>
    <n v="3"/>
    <n v="504"/>
    <s v="PROFESOR TITULAR UNIVERSIDAD"/>
    <s v="C01"/>
    <s v="TIEMPO COMPLETO"/>
    <s v="2018-12-21 00:00:00.0"/>
    <s v="null"/>
    <s v="DF100368"/>
    <s v="PROFESOR TITULAR DE UNIVERSIDAD"/>
    <s v="R112"/>
    <x v="8"/>
    <n v="555"/>
    <s v="INGENIERÍA QUÍMICA"/>
  </r>
  <r>
    <x v="12"/>
    <n v="13092044"/>
    <x v="4"/>
    <n v="431"/>
    <s v="431L"/>
    <s v="GRUPO-A1"/>
    <s v="Ingeniería Química"/>
    <s v="GL"/>
    <s v="GRUPO DE LABORATORIO"/>
    <s v="431L"/>
    <s v="LABORATORIO DE Ingeniería Química"/>
    <s v="GRUPO-A1"/>
    <s v="Laboratorio de Ingeniería Química"/>
    <s v="2S"/>
    <n v="13092044"/>
    <s v="GONZÁLEZ"/>
    <s v="SÁIZ"/>
    <s v="JOSÉ MARÍA"/>
    <s v="GONZÁLEZ SÁIZ, JOSÉ MARÍA"/>
    <x v="1"/>
    <x v="0"/>
    <x v="0"/>
    <m/>
    <m/>
    <s v="jmgonza"/>
    <s v="josemaria.gonzalez@unirioja.es"/>
    <n v="1.4"/>
    <n v="1.4"/>
    <s v="A-0500"/>
    <s v="CATEDRATICO DE UNIVERSIDAD"/>
    <s v="01R"/>
    <s v="TIEMPO COMPLETO REDUCIDO"/>
    <s v="2014-09-15 00:00:00.0"/>
    <s v="null"/>
    <s v="DF100279"/>
    <s v="CATEDRÁTICO DE UNIVERSIDAD"/>
    <s v="R112"/>
    <x v="8"/>
    <n v="555"/>
    <s v="INGENIERÍA QUÍMICA"/>
  </r>
  <r>
    <x v="12"/>
    <n v="16543785"/>
    <x v="4"/>
    <n v="432"/>
    <s v="432G"/>
    <s v="GRUPO-A"/>
    <s v="Trabajo fin de grado en Química"/>
    <s v="GG"/>
    <s v="GRUPO GRANDE"/>
    <s v="432G"/>
    <s v="TRABAJO FIN DE GRADO"/>
    <s v="GRUPO-A"/>
    <s v="TRABAJO FIN DE GRADO"/>
    <s v="I"/>
    <n v="16543785"/>
    <s v="ZURBANO"/>
    <s v="ASENSIO"/>
    <s v="MARÍA DEL MAR"/>
    <s v="ZURBANO ASENSIO, MARÍA DEL MAR"/>
    <x v="1"/>
    <x v="0"/>
    <x v="0"/>
    <m/>
    <m/>
    <s v="mmzurba"/>
    <s v="marimar.zurbano@unirioja.es"/>
    <n v="0"/>
    <n v="0"/>
    <n v="504"/>
    <s v="PROFESOR TITULAR UNIVERSIDAD"/>
    <s v="01R"/>
    <s v="TIEMPO COMPLETO REDUCIDO"/>
    <s v="2016-09-15 00:00:00.0"/>
    <s v="null"/>
    <s v="DF100149"/>
    <s v="PROFESOR TITULAR DE UNIVERSIDAD"/>
    <s v="R112"/>
    <x v="8"/>
    <n v="765"/>
    <s v="QUÍMICA ORGÁNICA"/>
  </r>
  <r>
    <x v="13"/>
    <n v="8797523"/>
    <x v="4"/>
    <n v="433"/>
    <s v="433G"/>
    <s v="GRUPO-A"/>
    <s v="Fisiología de la vid"/>
    <s v="GG"/>
    <s v="GRUPO GRANDE"/>
    <s v="433G"/>
    <s v="GRUPO GRANDE DE Fisiología de la vid"/>
    <s v="GRUPO-A"/>
    <s v="Grupo Grande de Fisiología de la vid"/>
    <s v="2S"/>
    <n v="8797523"/>
    <s v="NÚÑEZ"/>
    <s v="OLIVERA"/>
    <s v="ENCARNACIÓN"/>
    <s v="NÚÑEZ OLIVERA, ENCARNACIÓN"/>
    <x v="0"/>
    <x v="0"/>
    <x v="0"/>
    <m/>
    <m/>
    <s v="eolivera"/>
    <s v="encarnacion.nunez@unirioja.es"/>
    <n v="1.8"/>
    <n v="1.8"/>
    <s v="A-0500"/>
    <s v="CATEDRATICO DE UNIVERSIDAD"/>
    <s v="01R"/>
    <s v="TIEMPO COMPLETO REDUCIDO"/>
    <s v="2015-09-15 00:00:00.0"/>
    <s v="null"/>
    <s v="DF100277"/>
    <s v="CATEDRÁTICO DE UNIVERSIDAD"/>
    <s v="R101"/>
    <x v="4"/>
    <n v="412"/>
    <s v="FISIOLOGÍA VEGETAL"/>
  </r>
  <r>
    <x v="13"/>
    <n v="16531083"/>
    <x v="4"/>
    <n v="433"/>
    <s v="433G"/>
    <s v="GRUPO-A"/>
    <s v="Fisiología de la vid"/>
    <s v="GG"/>
    <s v="GRUPO GRANDE"/>
    <s v="433G"/>
    <s v="GRUPO GRANDE DE Fisiología de la vid"/>
    <s v="GRUPO-A"/>
    <s v="Grupo Grande de Fisiología de la vid"/>
    <s v="2S"/>
    <n v="16531083"/>
    <s v="TOMÁS"/>
    <s v="LAS HERAS"/>
    <s v="RAFAEL"/>
    <s v="TOMÁS LAS HERAS, RAFAEL"/>
    <x v="0"/>
    <x v="0"/>
    <x v="0"/>
    <m/>
    <m/>
    <s v="ratomas"/>
    <s v="rafael.tomas@unirioja.es"/>
    <n v="1.8"/>
    <n v="1.8"/>
    <n v="504"/>
    <s v="PROFESOR TITULAR UNIVERSIDAD"/>
    <s v="01R"/>
    <s v="TIEMPO COMPLETO REDUCIDO"/>
    <s v="2017-09-15 00:00:00.0"/>
    <s v="null"/>
    <s v="DF100086"/>
    <s v="TITULAR DE ESCUELA UNIVERSITARIA"/>
    <s v="R101"/>
    <x v="4"/>
    <n v="412"/>
    <s v="FISIOLOGÍA VEGETAL"/>
  </r>
  <r>
    <x v="13"/>
    <n v="16603952"/>
    <x v="4"/>
    <n v="433"/>
    <s v="433L"/>
    <s v="GRUPO-A3"/>
    <s v="Fisiología de la vid"/>
    <s v="GL"/>
    <s v="GRUPO DE LABORATORIO"/>
    <s v="433L"/>
    <s v="LABORATORIO DE Fisiología de la vid"/>
    <s v="GRUPO-A3"/>
    <s v="Laboratorio de Fisiología de la vid"/>
    <s v="2S"/>
    <n v="16603952"/>
    <s v="MONFORTE"/>
    <s v="LÓPEZ"/>
    <s v="LAURA"/>
    <s v="MONFORTE LÓPEZ, LAURA"/>
    <x v="0"/>
    <x v="0"/>
    <x v="1"/>
    <m/>
    <m/>
    <s v="lamonfor"/>
    <s v="laura.monforte@unirioja.es"/>
    <n v="2.4"/>
    <n v="2.4"/>
    <n v="7081"/>
    <s v="AYUDANTE (DOCTOR)"/>
    <s v="C01"/>
    <s v="TIEMPO COMPLETO"/>
    <s v="2018-09-17 00:00:00.0"/>
    <s v="2021-09-16 00:00:00.0"/>
    <s v="PI101345"/>
    <s v="PROFESOR AYUDANTE DOCTOR"/>
    <s v="R101"/>
    <x v="4"/>
    <n v="412"/>
    <s v="FISIOLOGÍA VEGETAL"/>
  </r>
  <r>
    <x v="14"/>
    <n v="8797523"/>
    <x v="4"/>
    <n v="433"/>
    <s v="433G"/>
    <s v="GRUPO-A"/>
    <s v="Fisiología de la vid"/>
    <s v="GG"/>
    <s v="GRUPO GRANDE"/>
    <s v="433G"/>
    <s v="GRUPO GRANDE DE Fisiología de la vid"/>
    <s v="GRUPO-A"/>
    <s v="Grupo Grande de Fisiología de la vid"/>
    <s v="2S"/>
    <n v="8797523"/>
    <s v="NÚÑEZ"/>
    <s v="OLIVERA"/>
    <s v="ENCARNACIÓN"/>
    <s v="NÚÑEZ OLIVERA, ENCARNACIÓN"/>
    <x v="0"/>
    <x v="0"/>
    <x v="0"/>
    <m/>
    <m/>
    <s v="eolivera"/>
    <s v="encarnacion.nunez@unirioja.es"/>
    <n v="1.8"/>
    <m/>
    <s v="A-0500"/>
    <s v="CATEDRATICO DE UNIVERSIDAD"/>
    <s v="01R"/>
    <s v="TIEMPO COMPLETO REDUCIDO"/>
    <s v="2015-09-15 00:00:00.0"/>
    <s v="null"/>
    <s v="DF100277"/>
    <s v="CATEDRÁTICO DE UNIVERSIDAD"/>
    <s v="R101"/>
    <x v="4"/>
    <n v="412"/>
    <s v="FISIOLOGÍA VEGETAL"/>
  </r>
  <r>
    <x v="14"/>
    <n v="16531083"/>
    <x v="4"/>
    <n v="433"/>
    <s v="433G"/>
    <s v="GRUPO-A"/>
    <s v="Fisiología de la vid"/>
    <s v="GG"/>
    <s v="GRUPO GRANDE"/>
    <s v="433G"/>
    <s v="GRUPO GRANDE DE Fisiología de la vid"/>
    <s v="GRUPO-A"/>
    <s v="Grupo Grande de Fisiología de la vid"/>
    <s v="2S"/>
    <n v="16531083"/>
    <s v="TOMÁS"/>
    <s v="LAS HERAS"/>
    <s v="RAFAEL"/>
    <s v="TOMÁS LAS HERAS, RAFAEL"/>
    <x v="0"/>
    <x v="0"/>
    <x v="0"/>
    <m/>
    <m/>
    <s v="ratomas"/>
    <s v="rafael.tomas@unirioja.es"/>
    <n v="1.8"/>
    <m/>
    <n v="504"/>
    <s v="PROFESOR TITULAR UNIVERSIDAD"/>
    <s v="01R"/>
    <s v="TIEMPO COMPLETO REDUCIDO"/>
    <s v="2017-09-15 00:00:00.0"/>
    <s v="null"/>
    <s v="DF100086"/>
    <s v="TITULAR DE ESCUELA UNIVERSITARIA"/>
    <s v="R101"/>
    <x v="4"/>
    <n v="412"/>
    <s v="FISIOLOGÍA VEGETAL"/>
  </r>
  <r>
    <x v="14"/>
    <n v="16603952"/>
    <x v="4"/>
    <n v="433"/>
    <s v="433L"/>
    <s v="GRUPO-A3"/>
    <s v="Fisiología de la vid"/>
    <s v="GL"/>
    <s v="GRUPO DE LABORATORIO"/>
    <s v="433L"/>
    <s v="LABORATORIO DE Fisiología de la vid"/>
    <s v="GRUPO-A3"/>
    <s v="Laboratorio de Fisiología de la vid"/>
    <s v="2S"/>
    <n v="16603952"/>
    <s v="MONFORTE"/>
    <s v="LÓPEZ"/>
    <s v="LAURA"/>
    <s v="MONFORTE LÓPEZ, LAURA"/>
    <x v="0"/>
    <x v="0"/>
    <x v="1"/>
    <m/>
    <m/>
    <s v="lamonfor"/>
    <s v="laura.monforte@unirioja.es"/>
    <n v="2.4"/>
    <m/>
    <n v="7081"/>
    <s v="AYUDANTE (DOCTOR)"/>
    <s v="C01"/>
    <s v="TIEMPO COMPLETO"/>
    <s v="2018-09-17 00:00:00.0"/>
    <s v="2021-09-16 00:00:00.0"/>
    <s v="PI101345"/>
    <s v="PROFESOR AYUDANTE DOCTOR"/>
    <s v="R101"/>
    <x v="4"/>
    <n v="412"/>
    <s v="FISIOLOGÍA VEGETAL"/>
  </r>
  <r>
    <x v="12"/>
    <n v="16528703"/>
    <x v="4"/>
    <n v="434"/>
    <s v="434G"/>
    <s v="GRUPO-A"/>
    <s v="Enología I"/>
    <s v="GG"/>
    <s v="GRUPO GRANDE"/>
    <s v="434G"/>
    <s v="GRUPO GRANDE DE Enología I"/>
    <s v="GRUPO-A"/>
    <s v="Grupo Grande de Enología I"/>
    <s v="1S"/>
    <n v="16528703"/>
    <s v="GUTIÉRREZ"/>
    <s v="VIGUERA"/>
    <s v="ANA ROSA"/>
    <s v="GUTIÉRREZ VIGUERA, ANA ROSA"/>
    <x v="0"/>
    <x v="0"/>
    <x v="0"/>
    <m/>
    <m/>
    <s v="angutivi"/>
    <s v="ana-rosa.gutierrez@unirioja.es"/>
    <n v="4"/>
    <n v="4"/>
    <n v="500"/>
    <s v="CATEDRATICO DE UNIVERSIDAD"/>
    <s v="01R"/>
    <s v="TIEMPO COMPLETO REDUCIDO"/>
    <s v="2018-12-05 00:00:00.0"/>
    <s v="null"/>
    <s v="DF100374"/>
    <s v="CATEDRÁTICO DE UNIVERSIDAD"/>
    <s v="R101"/>
    <x v="4"/>
    <n v="780"/>
    <s v="TECNOLOGÍA DE ALIMENTOS"/>
  </r>
  <r>
    <x v="13"/>
    <n v="16528703"/>
    <x v="4"/>
    <n v="434"/>
    <s v="434G"/>
    <s v="GRUPO-A"/>
    <s v="Enología I"/>
    <s v="GG"/>
    <s v="GRUPO GRANDE"/>
    <s v="434G"/>
    <s v="GRUPO GRANDE DE Enología I"/>
    <s v="GRUPO-A"/>
    <s v="Grupo Grande de Enología I"/>
    <s v="1S"/>
    <n v="16528703"/>
    <s v="GUTIÉRREZ"/>
    <s v="VIGUERA"/>
    <s v="ANA ROSA"/>
    <s v="GUTIÉRREZ VIGUERA, ANA ROSA"/>
    <x v="0"/>
    <x v="0"/>
    <x v="0"/>
    <m/>
    <m/>
    <s v="angutivi"/>
    <s v="ana-rosa.gutierrez@unirioja.es"/>
    <n v="4"/>
    <m/>
    <n v="500"/>
    <s v="CATEDRATICO DE UNIVERSIDAD"/>
    <s v="01R"/>
    <s v="TIEMPO COMPLETO REDUCIDO"/>
    <s v="2018-12-05 00:00:00.0"/>
    <s v="null"/>
    <s v="DF100374"/>
    <s v="CATEDRÁTICO DE UNIVERSIDAD"/>
    <s v="R101"/>
    <x v="4"/>
    <n v="780"/>
    <s v="TECNOLOGÍA DE ALIMENTOS"/>
  </r>
  <r>
    <x v="14"/>
    <n v="16528703"/>
    <x v="4"/>
    <n v="434"/>
    <s v="434G"/>
    <s v="GRUPO-A"/>
    <s v="Enología I"/>
    <s v="GG"/>
    <s v="GRUPO GRANDE"/>
    <s v="434G"/>
    <s v="GRUPO GRANDE DE Enología I"/>
    <s v="GRUPO-A"/>
    <s v="Grupo Grande de Enología I"/>
    <s v="1S"/>
    <n v="16528703"/>
    <s v="GUTIÉRREZ"/>
    <s v="VIGUERA"/>
    <s v="ANA ROSA"/>
    <s v="GUTIÉRREZ VIGUERA, ANA ROSA"/>
    <x v="0"/>
    <x v="0"/>
    <x v="0"/>
    <m/>
    <m/>
    <s v="angutivi"/>
    <s v="ana-rosa.gutierrez@unirioja.es"/>
    <n v="4"/>
    <m/>
    <n v="500"/>
    <s v="CATEDRATICO DE UNIVERSIDAD"/>
    <s v="01R"/>
    <s v="TIEMPO COMPLETO REDUCIDO"/>
    <s v="2018-12-05 00:00:00.0"/>
    <s v="null"/>
    <s v="DF100374"/>
    <s v="CATEDRÁTICO DE UNIVERSIDAD"/>
    <s v="R101"/>
    <x v="4"/>
    <n v="780"/>
    <s v="TECNOLOGÍA DE ALIMENTOS"/>
  </r>
  <r>
    <x v="12"/>
    <n v="15841424"/>
    <x v="4"/>
    <n v="435"/>
    <s v="435G"/>
    <s v="GRUPO-A"/>
    <s v="Enología II"/>
    <s v="GG"/>
    <s v="GRUPO GRANDE"/>
    <s v="435G"/>
    <s v="GRUPO GRANDE DE Enologia II"/>
    <s v="GRUPO-A"/>
    <s v="Grupo Grande de Enologia II"/>
    <s v="2S"/>
    <n v="15841424"/>
    <s v="AYESTARÁN"/>
    <s v="ITURBE"/>
    <s v="Mª BELEN"/>
    <s v="AYESTARÁN ITURBE, Mª BELEN"/>
    <x v="0"/>
    <x v="0"/>
    <x v="0"/>
    <m/>
    <m/>
    <s v="beayesta"/>
    <s v="belen.ayestaran@unirioja.es"/>
    <n v="0"/>
    <n v="0"/>
    <n v="500"/>
    <s v="CATEDRATICO DE UNIVERSIDAD"/>
    <s v="01R"/>
    <s v="TIEMPO COMPLETO REDUCIDO"/>
    <s v="2018-12-05 00:00:00.0"/>
    <s v="null"/>
    <s v="DF100372"/>
    <s v="CATEDRÁTICO DE UNIVERSIDAD"/>
    <s v="R101"/>
    <x v="4"/>
    <n v="780"/>
    <s v="TECNOLOGÍA DE ALIMENTOS"/>
  </r>
  <r>
    <x v="12"/>
    <n v="16587648"/>
    <x v="4"/>
    <n v="435"/>
    <s v="435G"/>
    <s v="GRUPO-A"/>
    <s v="Enología II"/>
    <s v="GG"/>
    <s v="GRUPO GRANDE"/>
    <s v="435G"/>
    <s v="GRUPO GRANDE DE Enologia II"/>
    <s v="GRUPO-A"/>
    <s v="Grupo Grande de Enologia II"/>
    <s v="2S"/>
    <n v="16587648"/>
    <s v="GONZÁLEZ"/>
    <s v="ARENZANA"/>
    <s v="LUCÍA"/>
    <s v="GONZÁLEZ ARENZANA, LUCÍA"/>
    <x v="1"/>
    <x v="0"/>
    <x v="1"/>
    <m/>
    <m/>
    <s v="lugonza"/>
    <s v="lucia.gonzalez@unirioja.es"/>
    <n v="1.2"/>
    <n v="1.2"/>
    <n v="536"/>
    <s v="PROFESOR INTERINO"/>
    <s v="P05"/>
    <s v="TIEMPO PARCIAL (5+5 HORAS)"/>
    <s v="2019-03-02 00:00:00.0"/>
    <s v="2019-09-14 00:00:00.0"/>
    <s v="PI101425"/>
    <s v="PROFESOR CONTRATADO INTERINO"/>
    <s v="R101"/>
    <x v="4"/>
    <n v="780"/>
    <s v="TECNOLOGÍA DE ALIMENTOS"/>
  </r>
  <r>
    <x v="12"/>
    <n v="16609248"/>
    <x v="4"/>
    <n v="435"/>
    <s v="435G"/>
    <s v="GRUPO-A"/>
    <s v="Enología II"/>
    <s v="GG"/>
    <s v="GRUPO GRANDE"/>
    <s v="435G"/>
    <s v="GRUPO GRANDE DE Enologia II"/>
    <s v="GRUPO-A"/>
    <s v="Grupo Grande de Enologia II"/>
    <s v="2S"/>
    <n v="16609248"/>
    <s v="MARTÍNEZ"/>
    <s v="LAPUENTE"/>
    <s v="LETICIA"/>
    <s v="MARTÍNEZ LAPUENTE, LETICIA"/>
    <x v="1"/>
    <x v="0"/>
    <x v="0"/>
    <m/>
    <m/>
    <s v="lemartl"/>
    <s v="leticia.martinez@unirioja.es"/>
    <n v="2.8"/>
    <n v="2.8"/>
    <n v="536"/>
    <s v="PROFESOR INTERINO"/>
    <s v="C01"/>
    <s v="TIEMPO COMPLETO"/>
    <s v="2018-09-18 00:00:00.0"/>
    <s v="null"/>
    <s v="PI101226"/>
    <s v="PROFESOR CONTRATADO INTERINO"/>
    <s v="R101"/>
    <x v="4"/>
    <n v="780"/>
    <s v="TECNOLOGÍA DE ALIMENTOS"/>
  </r>
  <r>
    <x v="12"/>
    <n v="16567034"/>
    <x v="4"/>
    <n v="435"/>
    <s v="435L"/>
    <s v="GRUPO-A1"/>
    <s v="Enología II"/>
    <s v="GL"/>
    <s v="GRUPO DE LABORATORIO"/>
    <s v="435L"/>
    <s v="LABORATORIO DE Enologia II"/>
    <s v="GRUPO-A1"/>
    <s v="Laboratorio de Enologia II"/>
    <s v="2S"/>
    <n v="16567034"/>
    <s v="GUADALUPE"/>
    <s v="MÍNGUEZ"/>
    <s v="ZENAIDA"/>
    <s v="GUADALUPE MÍNGUEZ, ZENAIDA"/>
    <x v="1"/>
    <x v="0"/>
    <x v="0"/>
    <m/>
    <m/>
    <s v="zeguadal"/>
    <s v="zenaida.guadalupe@unirioja.es"/>
    <n v="2"/>
    <n v="2"/>
    <n v="504"/>
    <s v="PROFESOR TITULAR UNIVERSIDAD"/>
    <s v="C01"/>
    <s v="TIEMPO COMPLETO"/>
    <s v="2018-12-21 00:00:00.0"/>
    <s v="null"/>
    <s v="DF100361"/>
    <s v="PROFESOR TITULAR DE UNIVERSIDAD"/>
    <s v="R101"/>
    <x v="4"/>
    <n v="780"/>
    <s v="TECNOLOGÍA DE ALIMENTOS"/>
  </r>
  <r>
    <x v="13"/>
    <n v="15841424"/>
    <x v="4"/>
    <n v="435"/>
    <s v="435G"/>
    <s v="GRUPO-A"/>
    <s v="Enología II"/>
    <s v="GG"/>
    <s v="GRUPO GRANDE"/>
    <s v="435G"/>
    <s v="GRUPO GRANDE DE Enologia II"/>
    <s v="GRUPO-A"/>
    <s v="Grupo Grande de Enologia II"/>
    <s v="2S"/>
    <n v="15841424"/>
    <s v="AYESTARÁN"/>
    <s v="ITURBE"/>
    <s v="Mª BELEN"/>
    <s v="AYESTARÁN ITURBE, Mª BELEN"/>
    <x v="0"/>
    <x v="0"/>
    <x v="0"/>
    <m/>
    <m/>
    <s v="beayesta"/>
    <s v="belen.ayestaran@unirioja.es"/>
    <n v="0"/>
    <m/>
    <n v="500"/>
    <s v="CATEDRATICO DE UNIVERSIDAD"/>
    <s v="01R"/>
    <s v="TIEMPO COMPLETO REDUCIDO"/>
    <s v="2018-12-05 00:00:00.0"/>
    <s v="null"/>
    <s v="DF100372"/>
    <s v="CATEDRÁTICO DE UNIVERSIDAD"/>
    <s v="R101"/>
    <x v="4"/>
    <n v="780"/>
    <s v="TECNOLOGÍA DE ALIMENTOS"/>
  </r>
  <r>
    <x v="13"/>
    <n v="16587648"/>
    <x v="4"/>
    <n v="435"/>
    <s v="435G"/>
    <s v="GRUPO-A"/>
    <s v="Enología II"/>
    <s v="GG"/>
    <s v="GRUPO GRANDE"/>
    <s v="435G"/>
    <s v="GRUPO GRANDE DE Enologia II"/>
    <s v="GRUPO-A"/>
    <s v="Grupo Grande de Enologia II"/>
    <s v="2S"/>
    <n v="16587648"/>
    <s v="GONZÁLEZ"/>
    <s v="ARENZANA"/>
    <s v="LUCÍA"/>
    <s v="GONZÁLEZ ARENZANA, LUCÍA"/>
    <x v="1"/>
    <x v="0"/>
    <x v="1"/>
    <m/>
    <m/>
    <s v="lugonza"/>
    <s v="lucia.gonzalez@unirioja.es"/>
    <n v="1.2"/>
    <m/>
    <n v="536"/>
    <s v="PROFESOR INTERINO"/>
    <s v="P05"/>
    <s v="TIEMPO PARCIAL (5+5 HORAS)"/>
    <s v="2019-03-02 00:00:00.0"/>
    <s v="2019-09-14 00:00:00.0"/>
    <s v="PI101425"/>
    <s v="PROFESOR CONTRATADO INTERINO"/>
    <s v="R101"/>
    <x v="4"/>
    <n v="780"/>
    <s v="TECNOLOGÍA DE ALIMENTOS"/>
  </r>
  <r>
    <x v="13"/>
    <n v="16609248"/>
    <x v="4"/>
    <n v="435"/>
    <s v="435G"/>
    <s v="GRUPO-A"/>
    <s v="Enología II"/>
    <s v="GG"/>
    <s v="GRUPO GRANDE"/>
    <s v="435G"/>
    <s v="GRUPO GRANDE DE Enologia II"/>
    <s v="GRUPO-A"/>
    <s v="Grupo Grande de Enologia II"/>
    <s v="2S"/>
    <n v="16609248"/>
    <s v="MARTÍNEZ"/>
    <s v="LAPUENTE"/>
    <s v="LETICIA"/>
    <s v="MARTÍNEZ LAPUENTE, LETICIA"/>
    <x v="1"/>
    <x v="0"/>
    <x v="0"/>
    <m/>
    <m/>
    <s v="lemartl"/>
    <s v="leticia.martinez@unirioja.es"/>
    <n v="2.8"/>
    <m/>
    <n v="536"/>
    <s v="PROFESOR INTERINO"/>
    <s v="C01"/>
    <s v="TIEMPO COMPLETO"/>
    <s v="2018-09-18 00:00:00.0"/>
    <s v="null"/>
    <s v="PI101226"/>
    <s v="PROFESOR CONTRATADO INTERINO"/>
    <s v="R101"/>
    <x v="4"/>
    <n v="780"/>
    <s v="TECNOLOGÍA DE ALIMENTOS"/>
  </r>
  <r>
    <x v="13"/>
    <n v="16567034"/>
    <x v="4"/>
    <n v="435"/>
    <s v="435L"/>
    <s v="GRUPO-A1"/>
    <s v="Enología II"/>
    <s v="GL"/>
    <s v="GRUPO DE LABORATORIO"/>
    <s v="435L"/>
    <s v="LABORATORIO DE Enologia II"/>
    <s v="GRUPO-A1"/>
    <s v="Laboratorio de Enologia II"/>
    <s v="2S"/>
    <n v="16567034"/>
    <s v="GUADALUPE"/>
    <s v="MÍNGUEZ"/>
    <s v="ZENAIDA"/>
    <s v="GUADALUPE MÍNGUEZ, ZENAIDA"/>
    <x v="1"/>
    <x v="0"/>
    <x v="0"/>
    <m/>
    <m/>
    <s v="zeguadal"/>
    <s v="zenaida.guadalupe@unirioja.es"/>
    <n v="2"/>
    <m/>
    <n v="504"/>
    <s v="PROFESOR TITULAR UNIVERSIDAD"/>
    <s v="C01"/>
    <s v="TIEMPO COMPLETO"/>
    <s v="2018-12-21 00:00:00.0"/>
    <s v="null"/>
    <s v="DF100361"/>
    <s v="PROFESOR TITULAR DE UNIVERSIDAD"/>
    <s v="R101"/>
    <x v="4"/>
    <n v="780"/>
    <s v="TECNOLOGÍA DE ALIMENTOS"/>
  </r>
  <r>
    <x v="14"/>
    <n v="15841424"/>
    <x v="4"/>
    <n v="435"/>
    <s v="435G"/>
    <s v="GRUPO-A"/>
    <s v="Enología II"/>
    <s v="GG"/>
    <s v="GRUPO GRANDE"/>
    <s v="435G"/>
    <s v="GRUPO GRANDE DE Enologia II"/>
    <s v="GRUPO-A"/>
    <s v="Grupo Grande de Enologia II"/>
    <s v="2S"/>
    <n v="15841424"/>
    <s v="AYESTARÁN"/>
    <s v="ITURBE"/>
    <s v="Mª BELEN"/>
    <s v="AYESTARÁN ITURBE, Mª BELEN"/>
    <x v="0"/>
    <x v="0"/>
    <x v="0"/>
    <m/>
    <m/>
    <s v="beayesta"/>
    <s v="belen.ayestaran@unirioja.es"/>
    <n v="0"/>
    <m/>
    <n v="500"/>
    <s v="CATEDRATICO DE UNIVERSIDAD"/>
    <s v="01R"/>
    <s v="TIEMPO COMPLETO REDUCIDO"/>
    <s v="2018-12-05 00:00:00.0"/>
    <s v="null"/>
    <s v="DF100372"/>
    <s v="CATEDRÁTICO DE UNIVERSIDAD"/>
    <s v="R101"/>
    <x v="4"/>
    <n v="780"/>
    <s v="TECNOLOGÍA DE ALIMENTOS"/>
  </r>
  <r>
    <x v="14"/>
    <n v="16587648"/>
    <x v="4"/>
    <n v="435"/>
    <s v="435G"/>
    <s v="GRUPO-A"/>
    <s v="Enología II"/>
    <s v="GG"/>
    <s v="GRUPO GRANDE"/>
    <s v="435G"/>
    <s v="GRUPO GRANDE DE Enologia II"/>
    <s v="GRUPO-A"/>
    <s v="Grupo Grande de Enologia II"/>
    <s v="2S"/>
    <n v="16587648"/>
    <s v="GONZÁLEZ"/>
    <s v="ARENZANA"/>
    <s v="LUCÍA"/>
    <s v="GONZÁLEZ ARENZANA, LUCÍA"/>
    <x v="1"/>
    <x v="0"/>
    <x v="1"/>
    <m/>
    <m/>
    <s v="lugonza"/>
    <s v="lucia.gonzalez@unirioja.es"/>
    <n v="1.2"/>
    <m/>
    <n v="536"/>
    <s v="PROFESOR INTERINO"/>
    <s v="P05"/>
    <s v="TIEMPO PARCIAL (5+5 HORAS)"/>
    <s v="2019-03-02 00:00:00.0"/>
    <s v="2019-09-14 00:00:00.0"/>
    <s v="PI101425"/>
    <s v="PROFESOR CONTRATADO INTERINO"/>
    <s v="R101"/>
    <x v="4"/>
    <n v="780"/>
    <s v="TECNOLOGÍA DE ALIMENTOS"/>
  </r>
  <r>
    <x v="14"/>
    <n v="16609248"/>
    <x v="4"/>
    <n v="435"/>
    <s v="435G"/>
    <s v="GRUPO-A"/>
    <s v="Enología II"/>
    <s v="GG"/>
    <s v="GRUPO GRANDE"/>
    <s v="435G"/>
    <s v="GRUPO GRANDE DE Enologia II"/>
    <s v="GRUPO-A"/>
    <s v="Grupo Grande de Enologia II"/>
    <s v="2S"/>
    <n v="16609248"/>
    <s v="MARTÍNEZ"/>
    <s v="LAPUENTE"/>
    <s v="LETICIA"/>
    <s v="MARTÍNEZ LAPUENTE, LETICIA"/>
    <x v="1"/>
    <x v="0"/>
    <x v="0"/>
    <m/>
    <m/>
    <s v="lemartl"/>
    <s v="leticia.martinez@unirioja.es"/>
    <n v="2.8"/>
    <m/>
    <n v="536"/>
    <s v="PROFESOR INTERINO"/>
    <s v="C01"/>
    <s v="TIEMPO COMPLETO"/>
    <s v="2018-09-18 00:00:00.0"/>
    <s v="null"/>
    <s v="PI101226"/>
    <s v="PROFESOR CONTRATADO INTERINO"/>
    <s v="R101"/>
    <x v="4"/>
    <n v="780"/>
    <s v="TECNOLOGÍA DE ALIMENTOS"/>
  </r>
  <r>
    <x v="14"/>
    <n v="16567034"/>
    <x v="4"/>
    <n v="435"/>
    <s v="435L"/>
    <s v="GRUPO-A1"/>
    <s v="Enología II"/>
    <s v="GL"/>
    <s v="GRUPO DE LABORATORIO"/>
    <s v="435L"/>
    <s v="LABORATORIO DE Enologia II"/>
    <s v="GRUPO-A1"/>
    <s v="Laboratorio de Enologia II"/>
    <s v="2S"/>
    <n v="16567034"/>
    <s v="GUADALUPE"/>
    <s v="MÍNGUEZ"/>
    <s v="ZENAIDA"/>
    <s v="GUADALUPE MÍNGUEZ, ZENAIDA"/>
    <x v="1"/>
    <x v="0"/>
    <x v="0"/>
    <m/>
    <m/>
    <s v="zeguadal"/>
    <s v="zenaida.guadalupe@unirioja.es"/>
    <n v="2"/>
    <m/>
    <n v="504"/>
    <s v="PROFESOR TITULAR UNIVERSIDAD"/>
    <s v="C01"/>
    <s v="TIEMPO COMPLETO"/>
    <s v="2018-12-21 00:00:00.0"/>
    <s v="null"/>
    <s v="DF100361"/>
    <s v="PROFESOR TITULAR DE UNIVERSIDAD"/>
    <s v="R101"/>
    <x v="4"/>
    <n v="780"/>
    <s v="TECNOLOGÍA DE ALIMENTOS"/>
  </r>
  <r>
    <x v="12"/>
    <n v="16267404"/>
    <x v="4"/>
    <n v="436"/>
    <s v="436G"/>
    <s v="GRUPO-A"/>
    <s v="Composición y evolución del vino"/>
    <s v="GG"/>
    <s v="GRUPO GRANDE"/>
    <s v="436G"/>
    <s v="GRUPO GRANDE DE Composición y evolución del vino"/>
    <s v="GRUPO-A"/>
    <s v="Grupo Grande de Composición y evolución del vino"/>
    <s v="1S"/>
    <n v="16267404"/>
    <s v="FERNÁNDEZ"/>
    <s v="ZURBANO"/>
    <s v="MARÍA PURIFIC."/>
    <s v="FERNÁNDEZ ZURBANO, MARÍA PURIFIC."/>
    <x v="1"/>
    <x v="0"/>
    <x v="0"/>
    <m/>
    <m/>
    <s v="pfernan"/>
    <s v="puri.fernandez@unirioja.es"/>
    <n v="4.5"/>
    <n v="4.5"/>
    <n v="504"/>
    <s v="PROFESOR TITULAR UNIVERSIDAD"/>
    <s v="01R"/>
    <s v="TIEMPO COMPLETO REDUCIDO"/>
    <s v="2012-09-01 00:00:00.0"/>
    <s v="null"/>
    <s v="DF32369"/>
    <s v="TITULAR DE UNIVERSIDAD"/>
    <s v="R112"/>
    <x v="8"/>
    <n v="750"/>
    <s v="QUÍMICA ANALÍTICA"/>
  </r>
  <r>
    <x v="13"/>
    <n v="16267404"/>
    <x v="4"/>
    <n v="436"/>
    <s v="436G"/>
    <s v="GRUPO-A"/>
    <s v="Composición y evolución del vino"/>
    <s v="GG"/>
    <s v="GRUPO GRANDE"/>
    <s v="436G"/>
    <s v="GRUPO GRANDE DE Composición y evolución del vino"/>
    <s v="GRUPO-A"/>
    <s v="Grupo Grande de Composición y evolución del vino"/>
    <s v="1S"/>
    <n v="16267404"/>
    <s v="FERNÁNDEZ"/>
    <s v="ZURBANO"/>
    <s v="MARÍA PURIFIC."/>
    <s v="FERNÁNDEZ ZURBANO, MARÍA PURIFIC."/>
    <x v="1"/>
    <x v="0"/>
    <x v="0"/>
    <m/>
    <m/>
    <s v="pfernan"/>
    <s v="puri.fernandez@unirioja.es"/>
    <n v="4.5"/>
    <m/>
    <n v="504"/>
    <s v="PROFESOR TITULAR UNIVERSIDAD"/>
    <s v="01R"/>
    <s v="TIEMPO COMPLETO REDUCIDO"/>
    <s v="2012-09-01 00:00:00.0"/>
    <s v="null"/>
    <s v="DF32369"/>
    <s v="TITULAR DE UNIVERSIDAD"/>
    <s v="R112"/>
    <x v="8"/>
    <n v="750"/>
    <s v="QUÍMICA ANALÍTICA"/>
  </r>
  <r>
    <x v="12"/>
    <n v="16518664"/>
    <x v="4"/>
    <n v="437"/>
    <s v="437L"/>
    <s v="GRUPO-A1"/>
    <s v="Análisis químico"/>
    <s v="GL"/>
    <s v="GRUPO DE LABORATORIO"/>
    <s v="437L"/>
    <s v="LABORATORIO DE Análisis químico"/>
    <s v="GRUPO-A1"/>
    <s v="Laboratorio de Análisis químico"/>
    <s v="2S"/>
    <n v="16518664"/>
    <s v="MARTÍNEZ"/>
    <s v="SORIA"/>
    <s v="MARÍA TERESA"/>
    <s v="MARTÍNEZ SORIA, MARÍA TERESA"/>
    <x v="1"/>
    <x v="0"/>
    <x v="0"/>
    <m/>
    <m/>
    <s v="mmmartin"/>
    <s v="maria-teresa.martinez@unirioja.es"/>
    <n v="2"/>
    <n v="2"/>
    <n v="504"/>
    <s v="PROFESOR TITULAR UNIVERSIDAD"/>
    <s v="01R"/>
    <s v="TIEMPO COMPLETO REDUCIDO"/>
    <s v="2016-09-15 00:00:00.0"/>
    <s v="null"/>
    <s v="DF100033"/>
    <s v="PROFESOR TITULAR DE UNIVERSIDAD"/>
    <s v="R112"/>
    <x v="8"/>
    <n v="750"/>
    <s v="QUÍMICA ANALÍTICA"/>
  </r>
  <r>
    <x v="12"/>
    <n v="16525570"/>
    <x v="4"/>
    <n v="437"/>
    <s v="437L"/>
    <s v="GRUPO-A1"/>
    <s v="Análisis químico"/>
    <s v="GL"/>
    <s v="GRUPO DE LABORATORIO"/>
    <s v="437L"/>
    <s v="LABORATORIO DE Análisis químico"/>
    <s v="GRUPO-A1"/>
    <s v="Laboratorio de Análisis químico"/>
    <s v="2S"/>
    <n v="16525570"/>
    <s v="GALLARTA"/>
    <s v="GONZÁLEZ"/>
    <s v="FÉLIX"/>
    <s v="GALLARTA GONZÁLEZ, FÉLIX"/>
    <x v="1"/>
    <x v="0"/>
    <x v="0"/>
    <m/>
    <m/>
    <s v="fegallar"/>
    <s v="felix.gallarta@unirioja.es"/>
    <n v="2"/>
    <n v="2"/>
    <n v="504"/>
    <s v="PROFESOR TITULAR UNIVERSIDAD"/>
    <s v="01A"/>
    <s v="TIEMPO COMPLETO AMPLIADO"/>
    <s v="2012-09-01 00:00:00.0"/>
    <s v="null"/>
    <s v="DF32366"/>
    <s v="TITULAR DE UNIVERSIDAD"/>
    <s v="R112"/>
    <x v="8"/>
    <n v="750"/>
    <s v="QUÍMICA ANALÍTICA"/>
  </r>
  <r>
    <x v="12"/>
    <n v="16537076"/>
    <x v="4"/>
    <n v="437"/>
    <s v="437L"/>
    <s v="GRUPO-A2"/>
    <s v="Análisis químico"/>
    <s v="GL"/>
    <s v="GRUPO DE LABORATORIO"/>
    <s v="437L"/>
    <s v="LABORATORIO DE Análisis químico"/>
    <s v="GRUPO-A2"/>
    <s v="Laboratorio de Análisis químico"/>
    <s v="2S"/>
    <n v="16537076"/>
    <s v="SÁENZ"/>
    <s v="BARRIO"/>
    <s v="CECILIA"/>
    <s v="SÁENZ BARRIO, CECILIA"/>
    <x v="0"/>
    <x v="0"/>
    <x v="0"/>
    <m/>
    <m/>
    <s v="cesaenz"/>
    <s v="cecilia.saenz@unirioja.es"/>
    <n v="4"/>
    <n v="4"/>
    <n v="504"/>
    <s v="PROFESOR TITULAR UNIVERSIDAD"/>
    <s v="01A"/>
    <s v="TIEMPO COMPLETO AMPLIADO"/>
    <s v="2017-09-15 00:00:00.0"/>
    <s v="null"/>
    <s v="DF100090"/>
    <s v="PROFESOR TITULAR DE UNIVERSIDAD"/>
    <s v="R112"/>
    <x v="8"/>
    <n v="750"/>
    <s v="QUÍMICA ANALÍTICA"/>
  </r>
  <r>
    <x v="13"/>
    <n v="16518664"/>
    <x v="4"/>
    <n v="437"/>
    <s v="437L"/>
    <s v="GRUPO-A1"/>
    <s v="Análisis químico"/>
    <s v="GL"/>
    <s v="GRUPO DE LABORATORIO"/>
    <s v="437L"/>
    <s v="LABORATORIO DE Análisis químico"/>
    <s v="GRUPO-A1"/>
    <s v="Laboratorio de Análisis químico"/>
    <s v="2S"/>
    <n v="16518664"/>
    <s v="MARTÍNEZ"/>
    <s v="SORIA"/>
    <s v="MARÍA TERESA"/>
    <s v="MARTÍNEZ SORIA, MARÍA TERESA"/>
    <x v="1"/>
    <x v="0"/>
    <x v="0"/>
    <m/>
    <m/>
    <s v="mmmartin"/>
    <s v="maria-teresa.martinez@unirioja.es"/>
    <n v="2"/>
    <m/>
    <n v="504"/>
    <s v="PROFESOR TITULAR UNIVERSIDAD"/>
    <s v="01R"/>
    <s v="TIEMPO COMPLETO REDUCIDO"/>
    <s v="2016-09-15 00:00:00.0"/>
    <s v="null"/>
    <s v="DF100033"/>
    <s v="PROFESOR TITULAR DE UNIVERSIDAD"/>
    <s v="R112"/>
    <x v="8"/>
    <n v="750"/>
    <s v="QUÍMICA ANALÍTICA"/>
  </r>
  <r>
    <x v="13"/>
    <n v="16525570"/>
    <x v="4"/>
    <n v="437"/>
    <s v="437L"/>
    <s v="GRUPO-A1"/>
    <s v="Análisis químico"/>
    <s v="GL"/>
    <s v="GRUPO DE LABORATORIO"/>
    <s v="437L"/>
    <s v="LABORATORIO DE Análisis químico"/>
    <s v="GRUPO-A1"/>
    <s v="Laboratorio de Análisis químico"/>
    <s v="2S"/>
    <n v="16525570"/>
    <s v="GALLARTA"/>
    <s v="GONZÁLEZ"/>
    <s v="FÉLIX"/>
    <s v="GALLARTA GONZÁLEZ, FÉLIX"/>
    <x v="1"/>
    <x v="0"/>
    <x v="0"/>
    <m/>
    <m/>
    <s v="fegallar"/>
    <s v="felix.gallarta@unirioja.es"/>
    <n v="2"/>
    <m/>
    <n v="504"/>
    <s v="PROFESOR TITULAR UNIVERSIDAD"/>
    <s v="01A"/>
    <s v="TIEMPO COMPLETO AMPLIADO"/>
    <s v="2012-09-01 00:00:00.0"/>
    <s v="null"/>
    <s v="DF32366"/>
    <s v="TITULAR DE UNIVERSIDAD"/>
    <s v="R112"/>
    <x v="8"/>
    <n v="750"/>
    <s v="QUÍMICA ANALÍTICA"/>
  </r>
  <r>
    <x v="13"/>
    <n v="16537076"/>
    <x v="4"/>
    <n v="437"/>
    <s v="437L"/>
    <s v="GRUPO-A2"/>
    <s v="Análisis químico"/>
    <s v="GL"/>
    <s v="GRUPO DE LABORATORIO"/>
    <s v="437L"/>
    <s v="LABORATORIO DE Análisis químico"/>
    <s v="GRUPO-A2"/>
    <s v="Laboratorio de Análisis químico"/>
    <s v="2S"/>
    <n v="16537076"/>
    <s v="SÁENZ"/>
    <s v="BARRIO"/>
    <s v="CECILIA"/>
    <s v="SÁENZ BARRIO, CECILIA"/>
    <x v="0"/>
    <x v="0"/>
    <x v="0"/>
    <m/>
    <m/>
    <s v="cesaenz"/>
    <s v="cecilia.saenz@unirioja.es"/>
    <n v="4"/>
    <m/>
    <n v="504"/>
    <s v="PROFESOR TITULAR UNIVERSIDAD"/>
    <s v="01A"/>
    <s v="TIEMPO COMPLETO AMPLIADO"/>
    <s v="2017-09-15 00:00:00.0"/>
    <s v="null"/>
    <s v="DF100090"/>
    <s v="PROFESOR TITULAR DE UNIVERSIDAD"/>
    <s v="R112"/>
    <x v="8"/>
    <n v="750"/>
    <s v="QUÍMICA ANALÍTICA"/>
  </r>
  <r>
    <x v="12"/>
    <n v="690684"/>
    <x v="4"/>
    <n v="438"/>
    <s v="438G"/>
    <s v="GRUPO-A"/>
    <s v="Bioquímica enológica"/>
    <s v="GG"/>
    <s v="GRUPO GRANDE"/>
    <s v="438G"/>
    <s v="GRUPO GRANDE DE Bioquímica enólogica"/>
    <s v="GRUPO-A"/>
    <s v="Grupo Grande de Bioquímica enólogica"/>
    <s v="2S"/>
    <n v="690684"/>
    <s v="DIZY"/>
    <s v="SOTO"/>
    <s v="MARTA Mª INÉS"/>
    <s v="DIZY SOTO, MARTA Mª INÉS"/>
    <x v="1"/>
    <x v="0"/>
    <x v="0"/>
    <m/>
    <m/>
    <s v="madizy"/>
    <s v="marta.dizy@unirioja.es"/>
    <n v="2"/>
    <n v="2"/>
    <n v="504"/>
    <s v="PROFESOR TITULAR UNIVERSIDAD"/>
    <s v="01R"/>
    <s v="TIEMPO COMPLETO REDUCIDO"/>
    <s v="2017-09-15 00:00:00.0"/>
    <s v="null"/>
    <s v="DF348"/>
    <s v="TITULAR DE UNIVERSIDAD"/>
    <s v="R101"/>
    <x v="4"/>
    <n v="60"/>
    <s v="BIOQUÍMICA Y BIOLOGÍA MOLECULAR"/>
  </r>
  <r>
    <x v="12"/>
    <n v="14245719"/>
    <x v="4"/>
    <n v="438"/>
    <s v="438G"/>
    <s v="GRUPO-A"/>
    <s v="Bioquímica enológica"/>
    <s v="GG"/>
    <s v="GRUPO GRANDE"/>
    <s v="438G"/>
    <s v="GRUPO GRANDE DE Bioquímica enólogica"/>
    <s v="GRUPO-A"/>
    <s v="Grupo Grande de Bioquímica enólogica"/>
    <s v="2S"/>
    <n v="14245719"/>
    <s v="RUIZ"/>
    <s v="LARREA"/>
    <s v="MARÍA FERNANDA"/>
    <s v="RUIZ LARREA, MARÍA FERNANDA"/>
    <x v="1"/>
    <x v="0"/>
    <x v="0"/>
    <m/>
    <m/>
    <s v="fernruiz"/>
    <s v="fernanda.ruiz@unirioja.es"/>
    <n v="2"/>
    <n v="2"/>
    <s v="A-0500"/>
    <s v="CATEDRATICO DE UNIVERSIDAD"/>
    <s v="01R"/>
    <s v="TIEMPO COMPLETO REDUCIDO"/>
    <s v="2012-09-01 00:00:00.0"/>
    <s v="null"/>
    <s v="DF100284"/>
    <s v="CATEDRÁTICO DE UNIVERSIDAD"/>
    <s v="R101"/>
    <x v="4"/>
    <n v="60"/>
    <s v="BIOQUÍMICA Y BIOLOGÍA MOLECULAR"/>
  </r>
  <r>
    <x v="12"/>
    <n v="16606907"/>
    <x v="4"/>
    <n v="438"/>
    <s v="438L"/>
    <s v="GRUPO-A1"/>
    <s v="Bioquímica enológica"/>
    <s v="GL"/>
    <s v="GRUPO DE LABORATORIO"/>
    <s v="438L"/>
    <s v="LABORATORIO DE Bioquímica enólogica"/>
    <s v="GRUPO-A1"/>
    <s v="Laboratorio de Bioquímica enólogica"/>
    <s v="2S"/>
    <n v="16606907"/>
    <s v="FERNÁNDEZ"/>
    <s v="PÉREZ"/>
    <s v="MARÍA DEL ROCÍO"/>
    <s v="FERNÁNDEZ PÉREZ, MARÍA DEL ROCÍO"/>
    <x v="1"/>
    <x v="0"/>
    <x v="0"/>
    <m/>
    <m/>
    <s v="m.fernp"/>
    <s v="rocio.fernandez@unirioja.es"/>
    <n v="2"/>
    <n v="2"/>
    <n v="536"/>
    <s v="PROFESOR INTERINO"/>
    <s v="C01"/>
    <s v="TIEMPO COMPLETO"/>
    <s v="2019-02-04 00:00:00.0"/>
    <s v="2019-09-14 00:00:00.0"/>
    <s v="PI101449"/>
    <s v="PROFESOR CONTRATADO INTERINO"/>
    <s v="R101"/>
    <x v="4"/>
    <n v="60"/>
    <s v="BIOQUÍMICA Y BIOLOGÍA MOLECULAR"/>
  </r>
  <r>
    <x v="13"/>
    <n v="690684"/>
    <x v="4"/>
    <n v="438"/>
    <s v="438G"/>
    <s v="GRUPO-A"/>
    <s v="Bioquímica enológica"/>
    <s v="GG"/>
    <s v="GRUPO GRANDE"/>
    <s v="438G"/>
    <s v="GRUPO GRANDE DE Bioquímica enólogica"/>
    <s v="GRUPO-A"/>
    <s v="Grupo Grande de Bioquímica enólogica"/>
    <s v="2S"/>
    <n v="690684"/>
    <s v="DIZY"/>
    <s v="SOTO"/>
    <s v="MARTA Mª INÉS"/>
    <s v="DIZY SOTO, MARTA Mª INÉS"/>
    <x v="1"/>
    <x v="0"/>
    <x v="0"/>
    <m/>
    <m/>
    <s v="madizy"/>
    <s v="marta.dizy@unirioja.es"/>
    <n v="2"/>
    <m/>
    <n v="504"/>
    <s v="PROFESOR TITULAR UNIVERSIDAD"/>
    <s v="01R"/>
    <s v="TIEMPO COMPLETO REDUCIDO"/>
    <s v="2017-09-15 00:00:00.0"/>
    <s v="null"/>
    <s v="DF348"/>
    <s v="TITULAR DE UNIVERSIDAD"/>
    <s v="R101"/>
    <x v="4"/>
    <n v="60"/>
    <s v="BIOQUÍMICA Y BIOLOGÍA MOLECULAR"/>
  </r>
  <r>
    <x v="13"/>
    <n v="14245719"/>
    <x v="4"/>
    <n v="438"/>
    <s v="438G"/>
    <s v="GRUPO-A"/>
    <s v="Bioquímica enológica"/>
    <s v="GG"/>
    <s v="GRUPO GRANDE"/>
    <s v="438G"/>
    <s v="GRUPO GRANDE DE Bioquímica enólogica"/>
    <s v="GRUPO-A"/>
    <s v="Grupo Grande de Bioquímica enólogica"/>
    <s v="2S"/>
    <n v="14245719"/>
    <s v="RUIZ"/>
    <s v="LARREA"/>
    <s v="MARÍA FERNANDA"/>
    <s v="RUIZ LARREA, MARÍA FERNANDA"/>
    <x v="1"/>
    <x v="0"/>
    <x v="0"/>
    <m/>
    <m/>
    <s v="fernruiz"/>
    <s v="fernanda.ruiz@unirioja.es"/>
    <n v="2"/>
    <m/>
    <s v="A-0500"/>
    <s v="CATEDRATICO DE UNIVERSIDAD"/>
    <s v="01R"/>
    <s v="TIEMPO COMPLETO REDUCIDO"/>
    <s v="2012-09-01 00:00:00.0"/>
    <s v="null"/>
    <s v="DF100284"/>
    <s v="CATEDRÁTICO DE UNIVERSIDAD"/>
    <s v="R101"/>
    <x v="4"/>
    <n v="60"/>
    <s v="BIOQUÍMICA Y BIOLOGÍA MOLECULAR"/>
  </r>
  <r>
    <x v="13"/>
    <n v="16606907"/>
    <x v="4"/>
    <n v="438"/>
    <s v="438L"/>
    <s v="GRUPO-A1"/>
    <s v="Bioquímica enológica"/>
    <s v="GL"/>
    <s v="GRUPO DE LABORATORIO"/>
    <s v="438L"/>
    <s v="LABORATORIO DE Bioquímica enólogica"/>
    <s v="GRUPO-A1"/>
    <s v="Laboratorio de Bioquímica enólogica"/>
    <s v="2S"/>
    <n v="16606907"/>
    <s v="FERNÁNDEZ"/>
    <s v="PÉREZ"/>
    <s v="MARÍA DEL ROCÍO"/>
    <s v="FERNÁNDEZ PÉREZ, MARÍA DEL ROCÍO"/>
    <x v="1"/>
    <x v="0"/>
    <x v="0"/>
    <m/>
    <m/>
    <s v="m.fernp"/>
    <s v="rocio.fernandez@unirioja.es"/>
    <n v="2"/>
    <m/>
    <n v="536"/>
    <s v="PROFESOR INTERINO"/>
    <s v="C01"/>
    <s v="TIEMPO COMPLETO"/>
    <s v="2019-02-04 00:00:00.0"/>
    <s v="2019-09-14 00:00:00.0"/>
    <s v="PI101449"/>
    <s v="PROFESOR CONTRATADO INTERINO"/>
    <s v="R101"/>
    <x v="4"/>
    <n v="60"/>
    <s v="BIOQUÍMICA Y BIOLOGÍA MOLECULAR"/>
  </r>
  <r>
    <x v="14"/>
    <n v="690684"/>
    <x v="4"/>
    <n v="438"/>
    <s v="438G"/>
    <s v="GRUPO-A"/>
    <s v="Bioquímica enológica"/>
    <s v="GG"/>
    <s v="GRUPO GRANDE"/>
    <s v="438G"/>
    <s v="GRUPO GRANDE DE Bioquímica enólogica"/>
    <s v="GRUPO-A"/>
    <s v="Grupo Grande de Bioquímica enólogica"/>
    <s v="2S"/>
    <n v="690684"/>
    <s v="DIZY"/>
    <s v="SOTO"/>
    <s v="MARTA Mª INÉS"/>
    <s v="DIZY SOTO, MARTA Mª INÉS"/>
    <x v="1"/>
    <x v="0"/>
    <x v="0"/>
    <m/>
    <m/>
    <s v="madizy"/>
    <s v="marta.dizy@unirioja.es"/>
    <n v="2"/>
    <m/>
    <n v="504"/>
    <s v="PROFESOR TITULAR UNIVERSIDAD"/>
    <s v="01R"/>
    <s v="TIEMPO COMPLETO REDUCIDO"/>
    <s v="2017-09-15 00:00:00.0"/>
    <s v="null"/>
    <s v="DF348"/>
    <s v="TITULAR DE UNIVERSIDAD"/>
    <s v="R101"/>
    <x v="4"/>
    <n v="60"/>
    <s v="BIOQUÍMICA Y BIOLOGÍA MOLECULAR"/>
  </r>
  <r>
    <x v="14"/>
    <n v="14245719"/>
    <x v="4"/>
    <n v="438"/>
    <s v="438G"/>
    <s v="GRUPO-A"/>
    <s v="Bioquímica enológica"/>
    <s v="GG"/>
    <s v="GRUPO GRANDE"/>
    <s v="438G"/>
    <s v="GRUPO GRANDE DE Bioquímica enólogica"/>
    <s v="GRUPO-A"/>
    <s v="Grupo Grande de Bioquímica enólogica"/>
    <s v="2S"/>
    <n v="14245719"/>
    <s v="RUIZ"/>
    <s v="LARREA"/>
    <s v="MARÍA FERNANDA"/>
    <s v="RUIZ LARREA, MARÍA FERNANDA"/>
    <x v="1"/>
    <x v="0"/>
    <x v="0"/>
    <m/>
    <m/>
    <s v="fernruiz"/>
    <s v="fernanda.ruiz@unirioja.es"/>
    <n v="2"/>
    <m/>
    <s v="A-0500"/>
    <s v="CATEDRATICO DE UNIVERSIDAD"/>
    <s v="01R"/>
    <s v="TIEMPO COMPLETO REDUCIDO"/>
    <s v="2012-09-01 00:00:00.0"/>
    <s v="null"/>
    <s v="DF100284"/>
    <s v="CATEDRÁTICO DE UNIVERSIDAD"/>
    <s v="R101"/>
    <x v="4"/>
    <n v="60"/>
    <s v="BIOQUÍMICA Y BIOLOGÍA MOLECULAR"/>
  </r>
  <r>
    <x v="14"/>
    <n v="16606907"/>
    <x v="4"/>
    <n v="438"/>
    <s v="438L"/>
    <s v="GRUPO-A1"/>
    <s v="Bioquímica enológica"/>
    <s v="GL"/>
    <s v="GRUPO DE LABORATORIO"/>
    <s v="438L"/>
    <s v="LABORATORIO DE Bioquímica enólogica"/>
    <s v="GRUPO-A1"/>
    <s v="Laboratorio de Bioquímica enólogica"/>
    <s v="2S"/>
    <n v="16606907"/>
    <s v="FERNÁNDEZ"/>
    <s v="PÉREZ"/>
    <s v="MARÍA DEL ROCÍO"/>
    <s v="FERNÁNDEZ PÉREZ, MARÍA DEL ROCÍO"/>
    <x v="1"/>
    <x v="0"/>
    <x v="0"/>
    <m/>
    <m/>
    <s v="m.fernp"/>
    <s v="rocio.fernandez@unirioja.es"/>
    <n v="2"/>
    <m/>
    <n v="536"/>
    <s v="PROFESOR INTERINO"/>
    <s v="C01"/>
    <s v="TIEMPO COMPLETO"/>
    <s v="2019-02-04 00:00:00.0"/>
    <s v="2019-09-14 00:00:00.0"/>
    <s v="PI101449"/>
    <s v="PROFESOR CONTRATADO INTERINO"/>
    <s v="R101"/>
    <x v="4"/>
    <n v="60"/>
    <s v="BIOQUÍMICA Y BIOLOGÍA MOLECULAR"/>
  </r>
  <r>
    <x v="15"/>
    <n v="16546828"/>
    <x v="4"/>
    <n v="440"/>
    <s v="440G"/>
    <s v="GRUPO-A"/>
    <s v="Tecnología orientada a objetos"/>
    <s v="GG"/>
    <s v="GRUPO GRANDE"/>
    <s v="440G"/>
    <s v="GRUPO GRANDE DE Tecnología orientada a objetos"/>
    <s v="GRUPO-A"/>
    <s v="Grupo Grande de Tecnología orientada a objetos"/>
    <s v="1S"/>
    <n v="16546828"/>
    <s v="PASCUAL"/>
    <s v="MARTÍNEZ LOSA"/>
    <s v="MARÍA VICO"/>
    <s v="PASCUAL MARTÍNEZ LOSA, MARÍA VICO"/>
    <x v="0"/>
    <x v="0"/>
    <x v="0"/>
    <m/>
    <m/>
    <s v="mvico"/>
    <s v="mvico@unirioja.es"/>
    <n v="3.2"/>
    <n v="3.2"/>
    <n v="534"/>
    <s v="CONTRATADO DOCTOR -TIPO 1"/>
    <s v="C01"/>
    <s v="TIEMPO COMPLETO"/>
    <s v="2009-11-06 00:00:00.0"/>
    <s v="null"/>
    <s v="LD100291"/>
    <s v="CONTRATADO DOCTOR"/>
    <s v="R111"/>
    <x v="7"/>
    <n v="570"/>
    <s v="LENGUAJES Y SISTEMAS INFORMÁTICOS"/>
  </r>
  <r>
    <x v="15"/>
    <n v="16622450"/>
    <x v="4"/>
    <n v="441"/>
    <s v="441G"/>
    <s v="GRUPO-A"/>
    <s v="Sistemas distribuidos"/>
    <s v="GG"/>
    <s v="GRUPO GRANDE"/>
    <s v="441G"/>
    <s v="GRUPO GRANDE DE Sistemas distribuidos"/>
    <s v="GRUPO-A"/>
    <s v="Grupo Grande de Sistemas distribuidos"/>
    <s v="1S"/>
    <n v="16622450"/>
    <s v="DIVASÓN"/>
    <s v="MALLAGARAY"/>
    <s v="JOSE"/>
    <s v="DIVASÓN MALLAGARAY, JOSE"/>
    <x v="1"/>
    <x v="0"/>
    <x v="0"/>
    <m/>
    <m/>
    <s v="jodivaso"/>
    <s v="jose.divason@unirioja.es"/>
    <n v="3.2"/>
    <n v="3.2"/>
    <n v="536"/>
    <s v="PROFESOR INTERINO"/>
    <s v="C01"/>
    <s v="TIEMPO COMPLETO"/>
    <s v="2017-09-15 00:00:00.0"/>
    <s v="null"/>
    <s v="PI101270"/>
    <s v="PROFESOR CONTRATADO INTERINO"/>
    <s v="R111"/>
    <x v="7"/>
    <n v="75"/>
    <s v="CIENCIA DE LA COMPUTACIÓN E INTELIGENCIA ARTIFICIA"/>
  </r>
  <r>
    <x v="15"/>
    <n v="16553320"/>
    <x v="4"/>
    <n v="442"/>
    <s v="442G"/>
    <s v="GRUPO-A"/>
    <s v="Administración de redes y servidores"/>
    <s v="GG"/>
    <s v="GRUPO GRANDE"/>
    <s v="442G"/>
    <s v="GRUPO GRANDE DE Administración de redes y servidores"/>
    <s v="GRUPO-A"/>
    <s v="Grupo Grande de Administración de redes y servidores"/>
    <s v="1S"/>
    <n v="16553320"/>
    <s v="ELVIRA"/>
    <s v="IZURRATEGUI"/>
    <s v="CARLOS"/>
    <s v="ELVIRA IZURRATEGUI, CARLOS"/>
    <x v="1"/>
    <x v="0"/>
    <x v="1"/>
    <m/>
    <m/>
    <s v="celvira"/>
    <s v="carlos.elvira@unirioja.es"/>
    <n v="0"/>
    <n v="0"/>
    <n v="506"/>
    <s v="PROFESOR TITULAR DE ESCUELA UNIVERSITARI"/>
    <s v="01A"/>
    <s v="TIEMPO COMPLETO AMPLIADO"/>
    <s v="2012-09-01 00:00:00.0"/>
    <s v="null"/>
    <s v="DF31778"/>
    <s v="TITULAR DE ESCUELAS UNIVERSITARIAS"/>
    <s v="R109"/>
    <x v="9"/>
    <n v="520"/>
    <s v="INGENIERÍA DE SISTEMAS Y AUTOMÁTICA"/>
  </r>
  <r>
    <x v="15"/>
    <n v="16611012"/>
    <x v="4"/>
    <n v="442"/>
    <s v="442G"/>
    <s v="GRUPO-A"/>
    <s v="Administración de redes y servidores"/>
    <s v="GG"/>
    <s v="GRUPO GRANDE"/>
    <s v="442G"/>
    <s v="GRUPO GRANDE DE Administración de redes y servidores"/>
    <s v="GRUPO-A"/>
    <s v="Grupo Grande de Administración de redes y servidores"/>
    <s v="1S"/>
    <n v="16611012"/>
    <s v="NÁJERA"/>
    <s v="CANAL"/>
    <s v="SILVANO"/>
    <s v="NÁJERA CANAL, SILVANO"/>
    <x v="0"/>
    <x v="0"/>
    <x v="0"/>
    <m/>
    <m/>
    <s v="sinajera"/>
    <s v="silvano.najera@unirioja.es"/>
    <n v="3.2"/>
    <n v="3.2"/>
    <n v="536"/>
    <s v="PROFESOR INTERINO"/>
    <s v="C01"/>
    <s v="TIEMPO COMPLETO"/>
    <s v="2018-09-17 00:00:00.0"/>
    <s v="null"/>
    <s v="PI101375"/>
    <s v="PROFESOR CONTRATADO INTERINO TC"/>
    <s v="R109"/>
    <x v="9"/>
    <n v="520"/>
    <s v="INGENIERÍA DE SISTEMAS Y AUTOMÁTICA"/>
  </r>
  <r>
    <x v="15"/>
    <n v="16570582"/>
    <x v="4"/>
    <n v="443"/>
    <s v="443G"/>
    <s v="GRUPO-A"/>
    <s v="Arquitectura de computadores"/>
    <s v="GG"/>
    <s v="GRUPO GRANDE"/>
    <s v="443G"/>
    <s v="GRUPO GRANDE DE Arquitectura de computadores"/>
    <s v="GRUPO-A"/>
    <s v="Grupo Grande de Arquitectura de computadores"/>
    <s v="1S"/>
    <n v="16570582"/>
    <s v="PÉREZ"/>
    <s v="BARRÓN"/>
    <s v="IVÁN LUIS"/>
    <s v="PÉREZ BARRÓN, IVÁN LUIS"/>
    <x v="0"/>
    <x v="0"/>
    <x v="0"/>
    <m/>
    <m/>
    <s v="ivperez"/>
    <s v="ivan.perez@unirioja.es"/>
    <n v="3.6"/>
    <n v="3.6"/>
    <n v="534"/>
    <s v="CONTRATADO DOCTOR -TIPO 1"/>
    <s v="C01"/>
    <s v="TIEMPO COMPLETO"/>
    <s v="2015-12-23 00:00:00.0"/>
    <s v="null"/>
    <s v="LD100490"/>
    <s v="PROFESOR CONTRATADO DOCTOR TIPO 1"/>
    <s v="R109"/>
    <x v="9"/>
    <n v="785"/>
    <s v="TECNOLOGÍA ELECTRÓNICA"/>
  </r>
  <r>
    <x v="15"/>
    <n v="72791632"/>
    <x v="4"/>
    <n v="444"/>
    <s v="444G"/>
    <s v="GRUPO-A"/>
    <s v="Diseño tecnológico de sistemas de información"/>
    <s v="GG"/>
    <s v="GRUPO GRANDE"/>
    <s v="444G"/>
    <s v="GRUPO GRANDE DE Diseño tecnológico de sistemas de información"/>
    <s v="GRUPO-A"/>
    <s v="Grupo Grande de Diseño tecnológico de sistemas de información"/>
    <s v="1S"/>
    <n v="72791632"/>
    <s v="PÉREZ"/>
    <s v="VALLE"/>
    <s v="BEATRIZ"/>
    <s v="PÉREZ VALLE, BEATRIZ"/>
    <x v="0"/>
    <x v="0"/>
    <x v="0"/>
    <m/>
    <m/>
    <s v="beperev"/>
    <s v="beatriz.perez@unirioja.es"/>
    <n v="3.2"/>
    <n v="3.2"/>
    <n v="536"/>
    <s v="PROFESOR INTERINO"/>
    <s v="C01"/>
    <s v="TIEMPO COMPLETO"/>
    <s v="2009-10-01 00:00:00.0"/>
    <s v="null"/>
    <s v="PI100722"/>
    <s v="PROFESOR CONTRATADO INTERINO"/>
    <s v="R111"/>
    <x v="7"/>
    <n v="75"/>
    <s v="CIENCIA DE LA COMPUTACIÓN E INTELIGENCIA ARTIFICIA"/>
  </r>
  <r>
    <x v="15"/>
    <n v="17710488"/>
    <x v="4"/>
    <n v="445"/>
    <s v="445G"/>
    <s v="GRUPO-A"/>
    <s v="Procesadores de lenguajes"/>
    <s v="GG"/>
    <s v="GRUPO GRANDE"/>
    <s v="445G"/>
    <s v="GRUPO GRANDE DE Procesadores de lenguajes"/>
    <s v="GRUPO-A"/>
    <s v="Grupo Grande de Procesadores de lenguajes"/>
    <s v="2S"/>
    <n v="17710488"/>
    <s v="LAMBAN"/>
    <s v="PARDO"/>
    <s v="LAUREANO"/>
    <s v="LAMBAN PARDO, LAUREANO"/>
    <x v="0"/>
    <x v="0"/>
    <x v="0"/>
    <m/>
    <m/>
    <s v="lalamban"/>
    <s v="lalamban@unirioja.es"/>
    <n v="3.2"/>
    <n v="3.2"/>
    <n v="504"/>
    <s v="PROFESOR TITULAR UNIVERSIDAD"/>
    <s v="C01"/>
    <s v="TIEMPO COMPLETO"/>
    <s v="2016-09-15 00:00:00.0"/>
    <s v="null"/>
    <s v="DF32144"/>
    <s v="TITULAR DE ESCUELAS UNIVERSITARIAS"/>
    <s v="R111"/>
    <x v="7"/>
    <n v="75"/>
    <s v="CIENCIA DE LA COMPUTACIÓN E INTELIGENCIA ARTIFICIA"/>
  </r>
  <r>
    <x v="15"/>
    <n v="16561526"/>
    <x v="4"/>
    <n v="446"/>
    <s v="446G"/>
    <s v="GRUPO-A"/>
    <s v="Proyectos de informática"/>
    <s v="GG"/>
    <s v="GRUPO GRANDE"/>
    <s v="446G"/>
    <s v="GRUPO GRANDE DE Proyectos de informática"/>
    <s v="GRUPO-A"/>
    <s v="Grupo Grande de Proyectos de informática"/>
    <s v="2S"/>
    <n v="16561526"/>
    <s v="MARTÍNEZ DE PISÓN"/>
    <s v="ASCACIBAR"/>
    <s v="FCO.JAVIER"/>
    <s v="MARTÍNEZ DE PISÓN ASCACIBAR, FCO.JAVIER"/>
    <x v="0"/>
    <x v="0"/>
    <x v="0"/>
    <m/>
    <m/>
    <s v="fjmartin"/>
    <s v="fjmartin@unirioja.es"/>
    <n v="0"/>
    <n v="0"/>
    <n v="500"/>
    <s v="CATEDRATICO DE UNIVERSIDAD"/>
    <s v="01R"/>
    <s v="TIEMPO COMPLETO REDUCIDO"/>
    <s v="2018-11-26 00:00:00.0"/>
    <s v="null"/>
    <s v="DF32041"/>
    <s v="CATEDRÁTICO DE UNIVERSIDAD"/>
    <s v="R110"/>
    <x v="10"/>
    <n v="720"/>
    <s v="PROYECTOS DE INGENIERÍA"/>
  </r>
  <r>
    <x v="15"/>
    <n v="72779052"/>
    <x v="4"/>
    <n v="446"/>
    <s v="446G"/>
    <s v="GRUPO-A"/>
    <s v="Proyectos de informática"/>
    <s v="GG"/>
    <s v="GRUPO GRANDE"/>
    <s v="446G"/>
    <s v="GRUPO GRANDE DE Proyectos de informática"/>
    <s v="GRUPO-A"/>
    <s v="Grupo Grande de Proyectos de informática"/>
    <s v="2S"/>
    <n v="72779052"/>
    <s v="RUBIO"/>
    <s v="BARRAGÁN"/>
    <s v="NICOLÁS"/>
    <s v="RUBIO BARRAGÁN, NICOLÁS"/>
    <x v="1"/>
    <x v="0"/>
    <x v="1"/>
    <m/>
    <m/>
    <s v="nirubio"/>
    <s v="nicolas.rubio@unirioja.es"/>
    <n v="3.2"/>
    <n v="3.2"/>
    <n v="532"/>
    <s v="LABORAL DOCENTE-ASOCIADO"/>
    <s v="P03"/>
    <s v="TIEMPO PARCIAL (3+3 HORAS)"/>
    <s v="2018-09-18 00:00:00.0"/>
    <s v="2019-09-14 00:00:00.0"/>
    <s v="PI101382"/>
    <s v="PROFESOR ASOCIADO"/>
    <s v="R110"/>
    <x v="10"/>
    <n v="720"/>
    <s v="PROYECTOS DE INGENIERÍA"/>
  </r>
  <r>
    <x v="15"/>
    <n v="15973686"/>
    <x v="4"/>
    <n v="446"/>
    <s v="446I"/>
    <s v="GRUPO-A1"/>
    <s v="Proyectos de informática"/>
    <s v="GI"/>
    <s v="GRUPO DE INFORMÁTICA"/>
    <s v="446I"/>
    <s v="INFORMÁTICA DE Proyectos de informática"/>
    <s v="GRUPO-A1"/>
    <s v="Informática de Proyectos de informática"/>
    <s v="2S"/>
    <n v="15973686"/>
    <s v="JAIME"/>
    <s v="ELIZONDO"/>
    <s v="ARTURO"/>
    <s v="JAIME ELIZONDO, ARTURO"/>
    <x v="1"/>
    <x v="0"/>
    <x v="0"/>
    <m/>
    <m/>
    <s v="arjaime"/>
    <s v="arturo.jaime@unirioja.es"/>
    <n v="2.8"/>
    <n v="2.8"/>
    <n v="504"/>
    <s v="PROFESOR TITULAR UNIVERSIDAD"/>
    <s v="C01"/>
    <s v="TIEMPO COMPLETO"/>
    <s v="2015-09-15 00:00:00.0"/>
    <s v="null"/>
    <s v="DF100152"/>
    <s v="PROFESOR TITULAR DE UNIVERSIDAD"/>
    <s v="R111"/>
    <x v="7"/>
    <n v="570"/>
    <s v="LENGUAJES Y SISTEMAS INFORMÁTICOS"/>
  </r>
  <r>
    <x v="15"/>
    <n v="16551912"/>
    <x v="4"/>
    <n v="447"/>
    <s v="447G"/>
    <s v="GRUPO-A"/>
    <s v="Programación de aplicaciones web"/>
    <s v="GG"/>
    <s v="GRUPO GRANDE"/>
    <s v="447G"/>
    <s v="GRUPO GRANDE DE Programación de aplicaciones web"/>
    <s v="GRUPO-A"/>
    <s v="Grupo Grande de Programación de aplicaciones web"/>
    <s v="2S"/>
    <n v="16551912"/>
    <s v="GARCÍA"/>
    <s v="IZQUIERDO"/>
    <s v="FRANCISCO JOSÉ"/>
    <s v="GARCÍA IZQUIERDO, FRANCISCO JOSÉ"/>
    <x v="0"/>
    <x v="0"/>
    <x v="0"/>
    <m/>
    <m/>
    <s v="fgarcia"/>
    <s v="francisco.garcia@unirioja.es"/>
    <n v="3.2"/>
    <n v="3.2"/>
    <n v="534"/>
    <s v="CONTRATADO DOCTOR -TIPO 1"/>
    <s v="C01"/>
    <s v="TIEMPO COMPLETO"/>
    <s v="2013-07-20 00:00:00.0"/>
    <s v="null"/>
    <s v="LD100292"/>
    <s v="CONTRATADO DOCTOR"/>
    <s v="R111"/>
    <x v="7"/>
    <n v="570"/>
    <s v="LENGUAJES Y SISTEMAS INFORMÁTICOS"/>
  </r>
  <r>
    <x v="15"/>
    <n v="16537949"/>
    <x v="4"/>
    <n v="448"/>
    <s v="448G"/>
    <s v="GRUPO-A"/>
    <s v="Taller transversal I: programación y proceso de información"/>
    <s v="GG"/>
    <s v="GRUPO GRANDE"/>
    <s v="448G"/>
    <s v="GRUPO GRANDE DE Taller transversal I: programación y proceso de información"/>
    <s v="GRUPO-A"/>
    <s v="Grupo Grande de Taller transversal I: programación y proceso de información"/>
    <s v="2S"/>
    <n v="16537949"/>
    <s v="SAN JUAN"/>
    <s v="DÍAZ"/>
    <s v="JUAN FÉLIX"/>
    <s v="SAN JUAN DÍAZ, JUAN FÉLIX"/>
    <x v="1"/>
    <x v="0"/>
    <x v="0"/>
    <m/>
    <m/>
    <s v="juan"/>
    <s v="juanfelix.sanjuan@unirioja.es"/>
    <n v="1.8"/>
    <n v="1.8"/>
    <n v="500"/>
    <s v="CATEDRATICO DE UNIVERSIDAD"/>
    <s v="01R"/>
    <s v="TIEMPO COMPLETO REDUCIDO"/>
    <s v="2018-12-21 00:00:00.0"/>
    <s v="null"/>
    <s v="DF100380"/>
    <s v="CATEDRÁTICO DE UNIVERSIDAD"/>
    <s v="R111"/>
    <x v="7"/>
    <n v="570"/>
    <s v="LENGUAJES Y SISTEMAS INFORMÁTICOS"/>
  </r>
  <r>
    <x v="15"/>
    <n v="16545261"/>
    <x v="4"/>
    <n v="449"/>
    <s v="449G"/>
    <s v="GRUPO-A"/>
    <s v="Profesión de ingeniero en informática"/>
    <s v="GG"/>
    <s v="GRUPO GRANDE"/>
    <s v="449G"/>
    <s v="GG de Profesión de ingeniero en informática"/>
    <s v="GRUPO-A"/>
    <s v="GG de Profesión de ingeniero en informática"/>
    <s v="1S"/>
    <n v="16545261"/>
    <s v="OLARTE"/>
    <s v="LARREA"/>
    <s v="JUAN JOSÉ"/>
    <s v="OLARTE LARREA, JUAN JOSÉ"/>
    <x v="0"/>
    <x v="0"/>
    <x v="0"/>
    <m/>
    <m/>
    <s v="jjolarte"/>
    <s v="jjolarte@unirioja.es"/>
    <n v="5"/>
    <n v="5"/>
    <n v="504"/>
    <s v="PROFESOR TITULAR UNIVERSIDAD"/>
    <s v="C01"/>
    <s v="TIEMPO COMPLETO"/>
    <s v="2018-09-17 00:00:00.0"/>
    <s v="null"/>
    <s v="DF32239"/>
    <s v="PROFESOR TITULAR DE UNIVERSIDAD"/>
    <s v="R111"/>
    <x v="7"/>
    <n v="570"/>
    <s v="LENGUAJES Y SISTEMAS INFORMÁTICOS"/>
  </r>
  <r>
    <x v="15"/>
    <n v="30496784"/>
    <x v="4"/>
    <n v="450"/>
    <s v="450G"/>
    <s v="GRUPO-A"/>
    <s v="Seguridad"/>
    <s v="GG"/>
    <s v="GRUPO GRANDE"/>
    <s v="450G"/>
    <s v="GG de Seguridad"/>
    <s v="GRUPO-A"/>
    <s v="GG de Seguridad"/>
    <s v="1S"/>
    <n v="30496784"/>
    <s v="RODRÍGUEZ"/>
    <s v="PRIEGO"/>
    <s v="EMILIO"/>
    <s v="RODRÍGUEZ PRIEGO, EMILIO"/>
    <x v="1"/>
    <x v="0"/>
    <x v="0"/>
    <m/>
    <m/>
    <s v="emrodrig"/>
    <s v="emilio.rodriguez@unirioja.es"/>
    <n v="3.2"/>
    <n v="3.2"/>
    <n v="532"/>
    <s v="LABORAL DOCENTE-ASOCIADO"/>
    <s v="P06"/>
    <s v="TIEMPO PARCIAL (6+6 HORAS)"/>
    <s v="2016-09-15 00:00:00.0"/>
    <s v="2019-09-14 00:00:00.0"/>
    <s v="PI101124"/>
    <s v="PROFESOR ASOCIADO"/>
    <s v="R111"/>
    <x v="7"/>
    <n v="75"/>
    <s v="CIENCIA DE LA COMPUTACIÓN E INTELIGENCIA ARTIFICIA"/>
  </r>
  <r>
    <x v="15"/>
    <n v="16575155"/>
    <x v="4"/>
    <n v="451"/>
    <s v="451G"/>
    <s v="GRUPO-A"/>
    <s v="Taller transversal II: bases de datos y sistemas de información"/>
    <s v="GG"/>
    <s v="GRUPO GRANDE"/>
    <s v="451G"/>
    <s v="GG de Taller transversal II: Bases de datos y sistemas de información"/>
    <s v="GRUPO-A"/>
    <s v="GG de Taller transversal II: Bases de datos y sistemas de información"/>
    <s v="1S"/>
    <n v="16575155"/>
    <s v="DOMÍNGUEZ"/>
    <s v="PÉREZ"/>
    <s v="CÉSAR"/>
    <s v="DOMÍNGUEZ PÉREZ, CÉSAR"/>
    <x v="0"/>
    <x v="0"/>
    <x v="0"/>
    <m/>
    <m/>
    <s v="cedomin"/>
    <s v="cesar.dominguez@unirioja.es"/>
    <n v="0.9"/>
    <n v="0.9"/>
    <n v="504"/>
    <s v="PROFESOR TITULAR UNIVERSIDAD"/>
    <s v="C01"/>
    <s v="TIEMPO COMPLETO"/>
    <s v="2017-12-12 00:00:00.0"/>
    <s v="null"/>
    <s v="DF100346"/>
    <s v="PROFESOR TITULAR DE UNIVERSIDAD"/>
    <s v="R111"/>
    <x v="7"/>
    <n v="570"/>
    <s v="LENGUAJES Y SISTEMAS INFORMÁTICOS"/>
  </r>
  <r>
    <x v="15"/>
    <n v="16607644"/>
    <x v="4"/>
    <n v="452"/>
    <s v="452G"/>
    <s v="GRUPO-A"/>
    <s v="Desarrollo de interfaces para usuarios"/>
    <s v="GG"/>
    <s v="GRUPO GRANDE"/>
    <s v="452G"/>
    <s v="GRUPO GRANDE DE Desarrollo de interfaces para usuarios"/>
    <s v="GRUPO-A"/>
    <s v="Grupo Grande de Desarrollo de interfaces para usuarios"/>
    <s v="2S"/>
    <n v="16607644"/>
    <s v="IBÁÑEZ"/>
    <s v="SÁENZ LÓPEZ"/>
    <s v="MARÍA JOSÉ"/>
    <s v="IBÁÑEZ SÁENZ LÓPEZ, MARÍA JOSÉ"/>
    <x v="1"/>
    <x v="0"/>
    <x v="0"/>
    <m/>
    <m/>
    <s v="maibansa"/>
    <s v="maria-jose.ibanez@unirioja.es"/>
    <n v="3.2"/>
    <n v="3.2"/>
    <n v="532"/>
    <s v="LABORAL DOCENTE-ASOCIADO"/>
    <s v="P04"/>
    <s v="TIEMPO PARCIAL (4+4 HORAS)"/>
    <s v="2016-09-15 00:00:00.0"/>
    <s v="2019-09-14 00:00:00.0"/>
    <s v="PI101125"/>
    <s v="PROFESOR ASOCIADO"/>
    <s v="R111"/>
    <x v="7"/>
    <n v="75"/>
    <s v="CIENCIA DE LA COMPUTACIÓN E INTELIGENCIA ARTIFICIA"/>
  </r>
  <r>
    <x v="15"/>
    <n v="16536550"/>
    <x v="4"/>
    <n v="453"/>
    <s v="453G"/>
    <s v="GRUPO-A"/>
    <s v="Informática móvil"/>
    <s v="GG"/>
    <s v="GRUPO GRANDE"/>
    <s v="453G"/>
    <s v="GG de Informática Móvil"/>
    <s v="GRUPO-A"/>
    <s v="GG de Informática Móvil"/>
    <s v="2S"/>
    <n v="16536550"/>
    <s v="MATA"/>
    <s v="SOTÉS"/>
    <s v="ELOY JAVIER"/>
    <s v="MATA SOTÉS, ELOY JAVIER"/>
    <x v="0"/>
    <x v="0"/>
    <x v="0"/>
    <m/>
    <m/>
    <s v="mata"/>
    <s v="eloy.mata@unirioja.es"/>
    <n v="3.2"/>
    <n v="3.2"/>
    <n v="504"/>
    <s v="PROFESOR TITULAR UNIVERSIDAD"/>
    <s v="C01"/>
    <s v="TIEMPO COMPLETO"/>
    <s v="2018-09-17 00:00:00.0"/>
    <s v="null"/>
    <s v="DF32238"/>
    <s v="TITULAR DE UNIVERSIDAD"/>
    <s v="R111"/>
    <x v="7"/>
    <n v="570"/>
    <s v="LENGUAJES Y SISTEMAS INFORMÁTICOS"/>
  </r>
  <r>
    <x v="15"/>
    <n v="73079169"/>
    <x v="4"/>
    <n v="454"/>
    <s v="454G"/>
    <s v="GRUPO-A"/>
    <s v="Soluciones informáticas para la empresa"/>
    <s v="GG"/>
    <s v="GRUPO GRANDE"/>
    <s v="454G"/>
    <s v="GG de Soluciones informáticas para la empresa"/>
    <s v="GRUPO-A"/>
    <s v="GG de Soluciones informáticas para la empresa"/>
    <s v="2S"/>
    <n v="73079169"/>
    <s v="RUBIO"/>
    <s v="GARCÍA"/>
    <s v="ÁNGEL LUIS"/>
    <s v="RUBIO GARCÍA, ÁNGEL LUIS"/>
    <x v="0"/>
    <x v="0"/>
    <x v="0"/>
    <m/>
    <m/>
    <s v="arubio"/>
    <s v="arubio@unirioja.es"/>
    <n v="5"/>
    <n v="5"/>
    <n v="504"/>
    <s v="PROFESOR TITULAR UNIVERSIDAD"/>
    <s v="C01"/>
    <s v="TIEMPO COMPLETO"/>
    <s v="2018-12-18 00:00:00.0"/>
    <s v="null"/>
    <s v="DF100366"/>
    <s v="PROFESOR TITULAR DE UNIVERSIDAD"/>
    <s v="R111"/>
    <x v="7"/>
    <n v="570"/>
    <s v="LENGUAJES Y SISTEMAS INFORMÁTICOS"/>
  </r>
  <r>
    <x v="15"/>
    <n v="16564358"/>
    <x v="4"/>
    <n v="456"/>
    <s v="456G"/>
    <s v="GRUPO-A"/>
    <s v="Administración de sistemas de gestión de bases de datos"/>
    <s v="GG"/>
    <s v="GRUPO GRANDE"/>
    <s v="456G"/>
    <s v="GRUPO GRANDE DE Administración sistemas gestión de bases de datos"/>
    <s v="GRUPO-A"/>
    <s v="Grupo Grande de Administración sistemas gestión de bases de datos"/>
    <s v="2S"/>
    <n v="16564358"/>
    <s v="SOTA"/>
    <s v="EGUIZÁBAL"/>
    <s v="JOSÉ MANUEL"/>
    <s v="SOTA EGUIZÁBAL, JOSÉ MANUEL"/>
    <x v="0"/>
    <x v="0"/>
    <x v="1"/>
    <m/>
    <m/>
    <s v="jmsota"/>
    <s v="jose-manuel.sota@unirioja.es"/>
    <n v="3.2"/>
    <n v="3.2"/>
    <n v="532"/>
    <s v="LABORAL DOCENTE-ASOCIADO"/>
    <s v="P04"/>
    <s v="TIEMPO PARCIAL (4+4 HORAS)"/>
    <s v="2017-09-15 00:00:00.0"/>
    <s v="2019-09-14 00:00:00.0"/>
    <s v="PI101275"/>
    <s v="PROFESOR ASOCIADO"/>
    <s v="R111"/>
    <x v="7"/>
    <n v="570"/>
    <s v="LENGUAJES Y SISTEMAS INFORMÁTICOS"/>
  </r>
  <r>
    <x v="15"/>
    <n v="16537707"/>
    <x v="4"/>
    <n v="457"/>
    <s v="457G"/>
    <s v="GRUPO-A"/>
    <s v="Instalación y mantenimiento de computadores"/>
    <s v="GG"/>
    <s v="GRUPO GRANDE"/>
    <s v="457G"/>
    <s v="GG de Instalación y mantenimiento de computadores"/>
    <s v="GRUPO-A"/>
    <s v="GG de Instalación y mantenimiento de computadores"/>
    <s v="2S"/>
    <n v="16537707"/>
    <s v="MARTÍNEZ"/>
    <s v="SANTOLAYA"/>
    <s v="JOSÉ JAVIER"/>
    <s v="MARTÍNEZ SANTOLAYA, JOSÉ JAVIER"/>
    <x v="1"/>
    <x v="0"/>
    <x v="1"/>
    <m/>
    <m/>
    <s v="jjmartin"/>
    <s v="jose-javier.martinez@unirioja.es"/>
    <n v="3"/>
    <n v="3"/>
    <n v="506"/>
    <s v="PROFESOR TITULAR DE ESCUELA UNIVERSITARI"/>
    <s v="01A"/>
    <s v="TIEMPO COMPLETO AMPLIADO"/>
    <s v="2012-09-01 00:00:00.0"/>
    <s v="null"/>
    <s v="DF31833"/>
    <s v="TITULAR DE ESCUELAS UNIVERSITARIAS"/>
    <s v="R109"/>
    <x v="9"/>
    <n v="785"/>
    <s v="TECNOLOGÍA ELECTRÓNICA"/>
  </r>
  <r>
    <x v="15"/>
    <n v="16617096"/>
    <x v="4"/>
    <n v="457"/>
    <s v="457G"/>
    <s v="GRUPO-A"/>
    <s v="Instalación y mantenimiento de computadores"/>
    <s v="GG"/>
    <s v="GRUPO GRANDE"/>
    <s v="457G"/>
    <s v="GG de Instalación y mantenimiento de computadores"/>
    <s v="GRUPO-A"/>
    <s v="GG de Instalación y mantenimiento de computadores"/>
    <s v="2S"/>
    <n v="16617096"/>
    <s v="GIL"/>
    <s v="MARTÍNEZ"/>
    <s v="FRANCISCO"/>
    <s v="GIL MARTÍNEZ, FRANCISCO"/>
    <x v="1"/>
    <x v="0"/>
    <x v="1"/>
    <m/>
    <m/>
    <s v="frgil"/>
    <s v="francisco.gil@unirioja.es"/>
    <n v="0.2"/>
    <n v="0.2"/>
    <n v="536"/>
    <s v="PROFESOR INTERINO"/>
    <s v="P04"/>
    <s v="TIEMPO PARCIAL (4+4 HORAS)"/>
    <s v="2019-03-29 00:00:00.0"/>
    <s v="2019-07-25 00:00:00.0"/>
    <s v="PI101527"/>
    <s v="PROFESOR CONTRATADO INTERINO"/>
    <s v="R109"/>
    <x v="9"/>
    <n v="785"/>
    <s v="TECNOLOGÍA ELECTRÓNICA"/>
  </r>
  <r>
    <x v="15"/>
    <n v="16567689"/>
    <x v="4"/>
    <n v="460"/>
    <s v="460G"/>
    <s v="GRUPO-A"/>
    <s v="Prácticas externas II"/>
    <s v="GG"/>
    <s v="GRUPO GRANDE"/>
    <s v="460G"/>
    <s v="GG de Prácticas externas"/>
    <s v="GRUPO-A"/>
    <s v="GG de Prácticas externas"/>
    <s v="1S"/>
    <n v="16567689"/>
    <s v="SÁENZ DE CABEZÓN"/>
    <s v="IRIGARAY"/>
    <s v="EDUARDO"/>
    <s v="SÁENZ DE CABEZÓN IRIGARAY, EDUARDO"/>
    <x v="0"/>
    <x v="0"/>
    <x v="0"/>
    <m/>
    <m/>
    <s v="esaenz-d"/>
    <s v="eduardo.saenz-de-cabezon@unirioja.es"/>
    <n v="0.1"/>
    <n v="0.1"/>
    <n v="504"/>
    <s v="PROFESOR TITULAR UNIVERSIDAD"/>
    <s v="C01"/>
    <s v="TIEMPO COMPLETO"/>
    <s v="2018-12-18 00:00:00.0"/>
    <s v="null"/>
    <s v="DF100367"/>
    <s v="PROFESOR TITULAR DE UNIVERSIDAD"/>
    <s v="R111"/>
    <x v="7"/>
    <n v="570"/>
    <s v="LENGUAJES Y SISTEMAS INFORMÁTICOS"/>
  </r>
  <r>
    <x v="15"/>
    <n v="16590764"/>
    <x v="4"/>
    <n v="460"/>
    <s v="460G"/>
    <s v="GRUPO-A"/>
    <s v="Prácticas externas II"/>
    <s v="GG"/>
    <s v="GRUPO GRANDE"/>
    <s v="460G"/>
    <s v="GG de Prácticas externas"/>
    <s v="GRUPO-A"/>
    <s v="GG de Prácticas externas"/>
    <s v="1S"/>
    <n v="16590764"/>
    <s v="ARANSAY"/>
    <s v="AZOFRA"/>
    <s v="JESÚS MARÍA"/>
    <s v="ARANSAY AZOFRA, JESÚS MARÍA"/>
    <x v="0"/>
    <x v="0"/>
    <x v="0"/>
    <m/>
    <m/>
    <s v="jearansa"/>
    <s v="jesus-maria.aransay@unirioja.es"/>
    <n v="0.2"/>
    <n v="0.2"/>
    <n v="534"/>
    <s v="CONTRATADO DOCTOR -TIPO 1"/>
    <s v="C01"/>
    <s v="TIEMPO COMPLETO"/>
    <s v="2010-09-01 00:00:00.0"/>
    <s v="null"/>
    <s v="PI100763"/>
    <s v="PROFESOR CONTRATADO DOCTOR"/>
    <s v="R111"/>
    <x v="7"/>
    <n v="75"/>
    <s v="CIENCIA DE LA COMPUTACIÓN E INTELIGENCIA ARTIFICIA"/>
  </r>
  <r>
    <x v="15"/>
    <n v="16597051"/>
    <x v="4"/>
    <n v="460"/>
    <s v="460G"/>
    <s v="GRUPO-A"/>
    <s v="Prácticas externas II"/>
    <s v="GG"/>
    <s v="GRUPO GRANDE"/>
    <s v="460G"/>
    <s v="GG de Prácticas externas"/>
    <s v="GRUPO-A"/>
    <s v="GG de Prácticas externas"/>
    <s v="1S"/>
    <n v="16597051"/>
    <s v="ROMERO"/>
    <s v="IBÁÑEZ"/>
    <s v="ANA"/>
    <s v="ROMERO IBÁÑEZ, ANA"/>
    <x v="0"/>
    <x v="0"/>
    <x v="0"/>
    <m/>
    <m/>
    <s v="anromero"/>
    <s v="ana.romero@unirioja.es"/>
    <n v="0.2"/>
    <n v="0.2"/>
    <n v="504"/>
    <s v="PROFESOR TITULAR UNIVERSIDAD"/>
    <s v="C01"/>
    <s v="TIEMPO COMPLETO"/>
    <s v="2018-12-18 00:00:00.0"/>
    <s v="null"/>
    <s v="DF100324"/>
    <s v="PROFESOR TITULAR DE UNIVERSIDAD"/>
    <s v="R111"/>
    <x v="7"/>
    <n v="75"/>
    <s v="CIENCIA DE LA COMPUTACIÓN E INTELIGENCIA ARTIFICIA"/>
  </r>
  <r>
    <x v="15"/>
    <n v="16613711"/>
    <x v="4"/>
    <n v="460"/>
    <s v="460G"/>
    <s v="GRUPO-A"/>
    <s v="Prácticas externas II"/>
    <s v="GG"/>
    <s v="GRUPO GRANDE"/>
    <s v="460G"/>
    <s v="GG de Prácticas externas"/>
    <s v="GRUPO-A"/>
    <s v="GG de Prácticas externas"/>
    <s v="1S"/>
    <n v="16613711"/>
    <s v="HERAS"/>
    <s v="VICENTE"/>
    <s v="JÓNATAN"/>
    <s v="HERAS VICENTE, JÓNATAN"/>
    <x v="0"/>
    <x v="0"/>
    <x v="0"/>
    <m/>
    <m/>
    <s v="joheras"/>
    <s v="jonathan.heras@unirioja.es"/>
    <n v="0.2"/>
    <n v="0.2"/>
    <n v="536"/>
    <s v="PROFESOR INTERINO"/>
    <s v="C01"/>
    <s v="TIEMPO COMPLETO"/>
    <s v="2017-09-15 00:00:00.0"/>
    <s v="null"/>
    <s v="PI101271"/>
    <s v="PROFESOR CONTRATADO INTERINO"/>
    <s v="R111"/>
    <x v="7"/>
    <n v="75"/>
    <s v="CIENCIA DE LA COMPUTACIÓN E INTELIGENCIA ARTIFICIA"/>
  </r>
  <r>
    <x v="13"/>
    <n v="16526587"/>
    <x v="4"/>
    <n v="462"/>
    <s v="462G"/>
    <s v="GRUPO-A"/>
    <s v="Expresión gráfica"/>
    <s v="GG"/>
    <s v="GRUPO GRANDE"/>
    <s v="462G"/>
    <s v="GRUPO GRANDE DE Expresión gráfica"/>
    <s v="GRUPO-A"/>
    <s v="Grupo Grande de Expresión gráfica"/>
    <s v="1S"/>
    <n v="16526587"/>
    <s v="SANTAMARÍA"/>
    <s v="PEÑA"/>
    <s v="JACINTO"/>
    <s v="SANTAMARÍA PEÑA, JACINTO"/>
    <x v="1"/>
    <x v="0"/>
    <x v="0"/>
    <m/>
    <m/>
    <s v="jasanta"/>
    <s v="jacinto.santamaria@unirioja.es"/>
    <n v="3.6"/>
    <n v="3.6"/>
    <n v="504"/>
    <s v="PROFESOR TITULAR UNIVERSIDAD"/>
    <s v="C01"/>
    <s v="TIEMPO COMPLETO"/>
    <s v="2017-09-15 00:00:00.0"/>
    <s v="null"/>
    <s v="DF31894"/>
    <s v="TITULAR DE UNIVERSIDAD"/>
    <s v="R110"/>
    <x v="10"/>
    <n v="305"/>
    <s v="EXPRESIÓN GRÁFICA EN LA INGENIERÍA"/>
  </r>
  <r>
    <x v="13"/>
    <n v="16572481"/>
    <x v="4"/>
    <n v="462"/>
    <s v="462I"/>
    <s v="GRUPO-A1"/>
    <s v="Expresión gráfica"/>
    <s v="GI"/>
    <s v="GRUPO DE INFORMÁTICA"/>
    <s v="462I"/>
    <s v="INFORMÁTICA DE Expresión gráfica"/>
    <s v="GRUPO-A1"/>
    <s v="Informática de Expresión gráfica"/>
    <s v="1S"/>
    <n v="16572481"/>
    <s v="ARANCÓN"/>
    <s v="PÉREZ"/>
    <s v="DAVID"/>
    <s v="ARANCÓN PÉREZ, DAVID"/>
    <x v="1"/>
    <x v="0"/>
    <x v="0"/>
    <m/>
    <m/>
    <s v="daaranp"/>
    <s v="david.arancon@unirioja.es"/>
    <n v="1.5"/>
    <n v="1.5"/>
    <n v="532"/>
    <s v="LABORAL DOCENTE-ASOCIADO"/>
    <s v="P03"/>
    <s v="TIEMPO PARCIAL (3+3 HORAS)"/>
    <s v="2018-09-17 00:00:00.0"/>
    <s v="2019-09-14 00:00:00.0"/>
    <s v="PI101379"/>
    <s v="PROFESOR ASOCIADO"/>
    <s v="R110"/>
    <x v="10"/>
    <n v="305"/>
    <s v="EXPRESIÓN GRÁFICA EN LA INGENIERÍA"/>
  </r>
  <r>
    <x v="14"/>
    <n v="16526587"/>
    <x v="4"/>
    <n v="462"/>
    <s v="462G"/>
    <s v="GRUPO-A"/>
    <s v="Expresión gráfica"/>
    <s v="GG"/>
    <s v="GRUPO GRANDE"/>
    <s v="462G"/>
    <s v="GRUPO GRANDE DE Expresión gráfica"/>
    <s v="GRUPO-A"/>
    <s v="Grupo Grande de Expresión gráfica"/>
    <s v="1S"/>
    <n v="16526587"/>
    <s v="SANTAMARÍA"/>
    <s v="PEÑA"/>
    <s v="JACINTO"/>
    <s v="SANTAMARÍA PEÑA, JACINTO"/>
    <x v="1"/>
    <x v="0"/>
    <x v="0"/>
    <m/>
    <m/>
    <s v="jasanta"/>
    <s v="jacinto.santamaria@unirioja.es"/>
    <n v="3.6"/>
    <m/>
    <n v="504"/>
    <s v="PROFESOR TITULAR UNIVERSIDAD"/>
    <s v="C01"/>
    <s v="TIEMPO COMPLETO"/>
    <s v="2017-09-15 00:00:00.0"/>
    <s v="null"/>
    <s v="DF31894"/>
    <s v="TITULAR DE UNIVERSIDAD"/>
    <s v="R110"/>
    <x v="10"/>
    <n v="305"/>
    <s v="EXPRESIÓN GRÁFICA EN LA INGENIERÍA"/>
  </r>
  <r>
    <x v="14"/>
    <n v="16572481"/>
    <x v="4"/>
    <n v="462"/>
    <s v="462I"/>
    <s v="GRUPO-A1"/>
    <s v="Expresión gráfica"/>
    <s v="GI"/>
    <s v="GRUPO DE INFORMÁTICA"/>
    <s v="462I"/>
    <s v="INFORMÁTICA DE Expresión gráfica"/>
    <s v="GRUPO-A1"/>
    <s v="Informática de Expresión gráfica"/>
    <s v="1S"/>
    <n v="16572481"/>
    <s v="ARANCÓN"/>
    <s v="PÉREZ"/>
    <s v="DAVID"/>
    <s v="ARANCÓN PÉREZ, DAVID"/>
    <x v="1"/>
    <x v="0"/>
    <x v="0"/>
    <m/>
    <m/>
    <s v="daaranp"/>
    <s v="david.arancon@unirioja.es"/>
    <n v="1.5"/>
    <m/>
    <n v="532"/>
    <s v="LABORAL DOCENTE-ASOCIADO"/>
    <s v="P03"/>
    <s v="TIEMPO PARCIAL (3+3 HORAS)"/>
    <s v="2018-09-17 00:00:00.0"/>
    <s v="2019-09-14 00:00:00.0"/>
    <s v="PI101379"/>
    <s v="PROFESOR ASOCIADO"/>
    <s v="R110"/>
    <x v="10"/>
    <n v="305"/>
    <s v="EXPRESIÓN GRÁFICA EN LA INGENIERÍA"/>
  </r>
  <r>
    <x v="14"/>
    <n v="16590764"/>
    <x v="4"/>
    <n v="463"/>
    <s v="463G"/>
    <s v="GRUPO-A"/>
    <s v="Informática"/>
    <s v="GG"/>
    <s v="GRUPO GRANDE"/>
    <s v="463G"/>
    <s v="GRUPO GRANDE DE Informática"/>
    <s v="GRUPO-A"/>
    <s v="Grupo Grande de Informática"/>
    <s v="2S"/>
    <n v="16590764"/>
    <s v="ARANSAY"/>
    <s v="AZOFRA"/>
    <s v="JESÚS MARÍA"/>
    <s v="ARANSAY AZOFRA, JESÚS MARÍA"/>
    <x v="0"/>
    <x v="0"/>
    <x v="0"/>
    <m/>
    <m/>
    <s v="jearansa"/>
    <s v="jesus-maria.aransay@unirioja.es"/>
    <n v="3.6"/>
    <n v="3.6"/>
    <n v="534"/>
    <s v="CONTRATADO DOCTOR -TIPO 1"/>
    <s v="C01"/>
    <s v="TIEMPO COMPLETO"/>
    <s v="2010-09-01 00:00:00.0"/>
    <s v="null"/>
    <s v="PI100763"/>
    <s v="PROFESOR CONTRATADO DOCTOR"/>
    <s v="R111"/>
    <x v="7"/>
    <n v="75"/>
    <s v="CIENCIA DE LA COMPUTACIÓN E INTELIGENCIA ARTIFICIA"/>
  </r>
  <r>
    <x v="14"/>
    <n v="15863391"/>
    <x v="4"/>
    <n v="465"/>
    <s v="465G"/>
    <s v="GRUPO-A"/>
    <s v="Hidráulica"/>
    <s v="GG"/>
    <s v="GRUPO GRANDE"/>
    <s v="465G"/>
    <s v="GRUPO GRANDE DE Hidráulica"/>
    <s v="GRUPO-A"/>
    <s v="Grupo Grande de Hidráulica"/>
    <s v="1S"/>
    <n v="15863391"/>
    <s v="PEÑA"/>
    <s v="NAVARIDAS"/>
    <s v="JOSÉ MIGUEL"/>
    <s v="PEÑA NAVARIDAS, JOSÉ MIGUEL"/>
    <x v="1"/>
    <x v="0"/>
    <x v="0"/>
    <m/>
    <m/>
    <s v="jopena"/>
    <s v="jmiguel.penya@unirioja.es"/>
    <n v="3.6"/>
    <n v="3.6"/>
    <n v="533"/>
    <s v="COLABORADOR-TIPO 2 (Doctor)"/>
    <s v="C01"/>
    <s v="TIEMPO COMPLETO"/>
    <s v="2006-10-01 00:00:00.0"/>
    <s v="null"/>
    <s v="LD100579"/>
    <s v="PROFESOR COLABORADOR TIPO 2"/>
    <s v="R101"/>
    <x v="4"/>
    <n v="500"/>
    <s v="INGENIERÍA AGROFORESTAL"/>
  </r>
  <r>
    <x v="14"/>
    <n v="16586033"/>
    <x v="4"/>
    <n v="465"/>
    <s v="465L"/>
    <s v="GRUPO-A1"/>
    <s v="Hidráulica"/>
    <s v="GL"/>
    <s v="GRUPO DE LABORATORIO"/>
    <s v="465L"/>
    <s v="LABORATORIO DE Hidráulica"/>
    <s v="GRUPO-A1"/>
    <s v="Laboratorio de Hidráulica"/>
    <s v="1S"/>
    <n v="16586033"/>
    <s v="BAYONA"/>
    <s v="MANZANARES"/>
    <s v="JUDIT"/>
    <s v="BAYONA MANZANARES, JUDIT"/>
    <x v="1"/>
    <x v="0"/>
    <x v="1"/>
    <m/>
    <m/>
    <s v="jubayona"/>
    <s v="judit.bayona@unirioja.es"/>
    <n v="1.2"/>
    <n v="1.2"/>
    <n v="532"/>
    <s v="LABORAL DOCENTE-ASOCIADO"/>
    <s v="P02"/>
    <s v="TIEMPO PARCIAL (2+2 HORAS)"/>
    <s v="2016-09-15 00:00:00.0"/>
    <s v="2019-09-14 00:00:00.0"/>
    <s v="PI101097"/>
    <s v="PROFESOR ASOCIADO"/>
    <s v="R101"/>
    <x v="4"/>
    <n v="500"/>
    <s v="INGENIERÍA AGROFORESTAL"/>
  </r>
  <r>
    <x v="14"/>
    <n v="9740221"/>
    <x v="4"/>
    <n v="466"/>
    <s v="466G"/>
    <s v="GRUPO-A"/>
    <s v="Tecnología de los alimentos"/>
    <s v="GG"/>
    <s v="GRUPO GRANDE"/>
    <s v="466G"/>
    <s v="GRUPO GRANDE DE Tecnología de los alimentos"/>
    <s v="GRUPO-A"/>
    <s v="Grupo Grande de Tecnología de los alimentos"/>
    <s v="1S"/>
    <n v="9740221"/>
    <s v="GONZÁLEZ"/>
    <s v="FANDOS"/>
    <s v="MARÍA ELENA"/>
    <s v="GONZÁLEZ FANDOS, MARÍA ELENA"/>
    <x v="0"/>
    <x v="0"/>
    <x v="0"/>
    <m/>
    <m/>
    <s v="elengonz"/>
    <s v="elena.gonzalez@unirioja.es"/>
    <n v="0.4"/>
    <n v="0.4"/>
    <n v="500"/>
    <s v="CATEDRATICO DE UNIVERSIDAD"/>
    <s v="01R"/>
    <s v="TIEMPO COMPLETO REDUCIDO"/>
    <s v="2016-09-15 00:00:00.0"/>
    <s v="null"/>
    <s v="DF100230"/>
    <s v="CATEDRÁTICO DE UNIVERSIDAD"/>
    <s v="R101"/>
    <x v="4"/>
    <n v="780"/>
    <s v="TECNOLOGÍA DE ALIMENTOS"/>
  </r>
  <r>
    <x v="14"/>
    <n v="16580360"/>
    <x v="4"/>
    <n v="466"/>
    <s v="466G"/>
    <s v="GRUPO-A"/>
    <s v="Tecnología de los alimentos"/>
    <s v="GG"/>
    <s v="GRUPO GRANDE"/>
    <s v="466G"/>
    <s v="GRUPO GRANDE DE Tecnología de los alimentos"/>
    <s v="GRUPO-A"/>
    <s v="Grupo Grande de Tecnología de los alimentos"/>
    <s v="1S"/>
    <n v="16580360"/>
    <s v="GARCÍA"/>
    <s v="OLIVERAS"/>
    <s v="MARÍA CRISTINA"/>
    <s v="GARCÍA OLIVERAS, MARÍA CRISTINA"/>
    <x v="1"/>
    <x v="0"/>
    <x v="1"/>
    <m/>
    <m/>
    <s v="magarco"/>
    <s v="maria-cristina.garcia@unirioja.es"/>
    <n v="2.6"/>
    <n v="2.6"/>
    <n v="536"/>
    <s v="PROFESOR INTERINO"/>
    <s v="P04"/>
    <s v="TIEMPO PARCIAL (4+4 HORAS)"/>
    <s v="2018-10-29 00:00:00.0"/>
    <s v="2019-02-03 00:00:00.0"/>
    <s v="PI101444"/>
    <s v="PROFESOR CONTRATADO INTERINO"/>
    <s v="R101"/>
    <x v="4"/>
    <n v="780"/>
    <s v="TECNOLOGÍA DE ALIMENTOS"/>
  </r>
  <r>
    <x v="14"/>
    <n v="52442470"/>
    <x v="4"/>
    <n v="466"/>
    <s v="466G"/>
    <s v="GRUPO-A"/>
    <s v="Tecnología de los alimentos"/>
    <s v="GG"/>
    <s v="GRUPO GRANDE"/>
    <s v="466G"/>
    <s v="GRUPO GRANDE DE Tecnología de los alimentos"/>
    <s v="GRUPO-A"/>
    <s v="Grupo Grande de Tecnología de los alimentos"/>
    <s v="1S"/>
    <n v="52442470"/>
    <s v="PÉREZ"/>
    <s v="ARNEDO"/>
    <s v="M.ª IRACHE"/>
    <s v="PÉREZ ARNEDO, M.ª IRACHE"/>
    <x v="1"/>
    <x v="0"/>
    <x v="0"/>
    <m/>
    <m/>
    <s v="maperear"/>
    <s v="maria-irache.perez@unirioja.es"/>
    <n v="0.8"/>
    <n v="0.8"/>
    <n v="532"/>
    <s v="LABORAL DOCENTE-ASOCIADO"/>
    <s v="P03"/>
    <s v="TIEMPO PARCIAL (3+3 HORAS)"/>
    <s v="2018-09-17 00:00:00.0"/>
    <s v="2019-09-14 00:00:00.0"/>
    <s v="PI101348"/>
    <s v="PROFESOR ASOCIADO"/>
    <s v="R101"/>
    <x v="4"/>
    <n v="780"/>
    <s v="TECNOLOGÍA DE ALIMENTOS"/>
  </r>
  <r>
    <x v="14"/>
    <n v="16532287"/>
    <x v="4"/>
    <n v="467"/>
    <s v="467G"/>
    <s v="GRUPO-A"/>
    <s v="Botánica"/>
    <s v="GG"/>
    <s v="GRUPO GRANDE"/>
    <s v="467G"/>
    <s v="GRUPO GRANDE DE Botánica"/>
    <s v="GRUPO-A"/>
    <s v="Grupo Grande de Botánica"/>
    <s v="2S"/>
    <n v="16532287"/>
    <s v="MARTÍNEZ"/>
    <s v="ABAIGAR"/>
    <s v="JAVIER"/>
    <s v="MARTÍNEZ ABAIGAR, JAVIER"/>
    <x v="0"/>
    <x v="0"/>
    <x v="0"/>
    <m/>
    <m/>
    <s v="jabaigar"/>
    <s v="javier.martinez@unirioja.es"/>
    <n v="3.6"/>
    <n v="3.6"/>
    <n v="500"/>
    <s v="CATEDRATICO DE UNIVERSIDAD"/>
    <s v="01R"/>
    <s v="TIEMPO COMPLETO REDUCIDO"/>
    <s v="2014-09-15 00:00:00.0"/>
    <s v="null"/>
    <s v="DF100229"/>
    <s v="CATEDRÁTICO DE UNIVERSIDAD"/>
    <s v="R101"/>
    <x v="4"/>
    <n v="63"/>
    <s v="BOTÁNICA"/>
  </r>
  <r>
    <x v="14"/>
    <n v="72779211"/>
    <x v="4"/>
    <n v="469"/>
    <s v="469G"/>
    <s v="GRUPO-A"/>
    <s v="Cultivos"/>
    <s v="GG"/>
    <s v="GRUPO GRANDE"/>
    <s v="469G"/>
    <s v="GRUPO GRANDE DE Cultivos"/>
    <s v="GRUPO-A"/>
    <s v="Grupo Grande de Cultivos"/>
    <s v="2S"/>
    <n v="72779211"/>
    <s v="MARTÍNEZ"/>
    <s v="VILLAR"/>
    <s v="MARÍA ELENA"/>
    <s v="MARTÍNEZ VILLAR, MARÍA ELENA"/>
    <x v="1"/>
    <x v="0"/>
    <x v="0"/>
    <m/>
    <m/>
    <s v="elmartin"/>
    <s v="elena.martinez@unirioja.es"/>
    <n v="3.6"/>
    <n v="3.6"/>
    <n v="506"/>
    <s v="PROFESOR TITULAR DE ESCUELA UNIVERSITARI"/>
    <s v="01A"/>
    <s v="TIEMPO COMPLETO AMPLIADO"/>
    <s v="2012-09-01 00:00:00.0"/>
    <s v="null"/>
    <s v="DF3167"/>
    <s v="TITULAR DE ESCUELAS UNIVERSITARIAS"/>
    <s v="R101"/>
    <x v="4"/>
    <n v="705"/>
    <s v="PRODUCCIÓN VEGETAL"/>
  </r>
  <r>
    <x v="14"/>
    <n v="71427482"/>
    <x v="4"/>
    <n v="470"/>
    <s v="470G"/>
    <s v="GRUPO-A"/>
    <s v="Trabajo fin de grado en Ingeniería Agrícola"/>
    <s v="GG"/>
    <s v="GRUPO GRANDE"/>
    <s v="470G"/>
    <s v="TRABAJO FIN DE GRADO"/>
    <s v="GRUPO-A"/>
    <s v="TRABAJO FIN DE GRADO"/>
    <s v="I"/>
    <n v="71427482"/>
    <s v="TASCÓN"/>
    <s v="VEGAS"/>
    <s v="ALBERTO"/>
    <s v="TASCÓN VEGAS, ALBERTO"/>
    <x v="0"/>
    <x v="0"/>
    <x v="0"/>
    <m/>
    <m/>
    <s v="altascon"/>
    <s v="alberto.tascon@unirioja.es"/>
    <n v="0"/>
    <n v="0"/>
    <s v="A-0504"/>
    <s v="PROFESOR TITULAR UNIVERSIDAD"/>
    <s v="C01"/>
    <s v="TIEMPO COMPLETO"/>
    <s v="2010-09-01 00:00:00.0"/>
    <s v="null"/>
    <s v="DF100264"/>
    <s v="PROFESOR TITULAR INTERINO"/>
    <s v="R101"/>
    <x v="4"/>
    <n v="500"/>
    <s v="INGENIERÍA AGROFORESTAL"/>
  </r>
  <r>
    <x v="16"/>
    <n v="16542535"/>
    <x v="5"/>
    <n v="471"/>
    <s v="471G"/>
    <s v="GRUPO-A"/>
    <s v="Trabajo fin de grado en Ingeniería Mecánica"/>
    <s v="GG"/>
    <s v="GRUPO GRANDE"/>
    <s v="471G"/>
    <s v="TRABAJO FIN DE GRADO"/>
    <s v="GRUPO-A"/>
    <s v="TRABAJO FIN DE GRADO"/>
    <s v="I"/>
    <n v="16542535"/>
    <s v="BLANCO"/>
    <s v="FERNÁNDEZ"/>
    <s v="JULIO"/>
    <s v="BLANCO FERNÁNDEZ, JULIO"/>
    <x v="0"/>
    <x v="0"/>
    <x v="0"/>
    <m/>
    <m/>
    <s v="jublanco"/>
    <s v="julio.blanco@unirioja.es"/>
    <n v="0"/>
    <n v="0"/>
    <n v="500"/>
    <s v="CATEDRATICO DE UNIVERSIDAD"/>
    <s v="01R"/>
    <s v="TIEMPO COMPLETO REDUCIDO"/>
    <s v="2017-12-04 00:00:00.0"/>
    <s v="null"/>
    <s v="DF100352"/>
    <s v="CATEDRÁTICO DE UNIVERSIDAD"/>
    <s v="R110"/>
    <x v="10"/>
    <n v="515"/>
    <s v="INGENIERÍA DE LOS PROCESOS DE FABRICACIÓN"/>
  </r>
  <r>
    <x v="17"/>
    <n v="16541257"/>
    <x v="5"/>
    <n v="472"/>
    <s v="472G"/>
    <s v="GRUPO-A"/>
    <s v="Trabajo fin de grado en Ingeniería Eléctrica"/>
    <s v="GG"/>
    <s v="GRUPO GRANDE"/>
    <s v="472G"/>
    <s v="TRABAJO FIN DE GRADO"/>
    <s v="GRUPO-A"/>
    <s v="TRABAJO FIN DE GRADO"/>
    <s v="I"/>
    <n v="16541257"/>
    <s v="ZORZANO"/>
    <s v="SANTAMARÍA"/>
    <s v="PEDRO JOSÉ"/>
    <s v="ZORZANO SANTAMARÍA, PEDRO JOSÉ"/>
    <x v="1"/>
    <x v="0"/>
    <x v="0"/>
    <m/>
    <m/>
    <s v="pzorzano"/>
    <s v="pedrojose.zorzano@unirioja.es"/>
    <n v="0"/>
    <n v="0"/>
    <n v="504"/>
    <s v="PROFESOR TITULAR UNIVERSIDAD"/>
    <s v="C01"/>
    <s v="TIEMPO COMPLETO"/>
    <s v="2015-12-23 00:00:00.0"/>
    <s v="null"/>
    <s v="DF31818"/>
    <s v="PROFESOR TITULAR ESCUELA UNIVERSITARIA"/>
    <s v="R109"/>
    <x v="9"/>
    <n v="535"/>
    <s v="INGENIERÍA ELÉCTRICA"/>
  </r>
  <r>
    <x v="18"/>
    <n v="16549785"/>
    <x v="5"/>
    <n v="473"/>
    <s v="473G"/>
    <s v="GRUPO-A"/>
    <s v="Trabajo fin de grado en Ingeniería Electrónica Industrial y Automática"/>
    <s v="GG"/>
    <s v="GRUPO GRANDE"/>
    <s v="473G"/>
    <s v="TRABAJO FIN DE GRADO"/>
    <s v="GRUPO-A"/>
    <s v="TRABAJO FIN DE GRADO"/>
    <s v="I"/>
    <n v="16549785"/>
    <s v="VICUÑA"/>
    <s v="MARTÍNEZ"/>
    <s v="JAVIER ESTEBAN"/>
    <s v="VICUÑA MARTÍNEZ, JAVIER ESTEBAN"/>
    <x v="0"/>
    <x v="0"/>
    <x v="1"/>
    <m/>
    <m/>
    <s v="javicuna"/>
    <s v="javier.vicuna@unirioja.es"/>
    <n v="0"/>
    <n v="0"/>
    <n v="535"/>
    <s v="COLABORADOR-TIPO 1"/>
    <s v="C01"/>
    <s v="TIEMPO COMPLETO"/>
    <s v="2006-10-01 00:00:00.0"/>
    <s v="null"/>
    <s v="LD100575"/>
    <s v="COLABORADOR TIPO 1"/>
    <s v="R109"/>
    <x v="9"/>
    <n v="785"/>
    <s v="TECNOLOGÍA ELECTRÓNICA"/>
  </r>
  <r>
    <x v="5"/>
    <n v="72132561"/>
    <x v="2"/>
    <n v="474"/>
    <s v="474R"/>
    <s v="GRUPO-A1"/>
    <s v="Idioma moderno V: Inglés"/>
    <s v="GR"/>
    <s v="GRUPO REDUCIDO"/>
    <s v="474R"/>
    <s v="GRUPO REDUCIDO DE Idioma moderno V: inglés"/>
    <s v="GRUPO-A1"/>
    <s v="Grupo Reducido de Idioma moderno V: inglés"/>
    <s v="1S"/>
    <n v="72132561"/>
    <s v="TORRE"/>
    <s v="ALONSO"/>
    <s v="ROBERTO"/>
    <s v="TORRE ALONSO, ROBERTO"/>
    <x v="0"/>
    <x v="0"/>
    <x v="0"/>
    <m/>
    <m/>
    <s v="rotorre"/>
    <s v="roberto.torre@unirioja.es"/>
    <n v="1.5"/>
    <n v="1.5"/>
    <n v="536"/>
    <s v="PROFESOR INTERINO"/>
    <s v="C01"/>
    <s v="TIEMPO COMPLETO"/>
    <s v="2009-10-01 00:00:00.0"/>
    <s v="null"/>
    <s v="PI100719"/>
    <s v="PROFESOR CONTRATADO INTERINO"/>
    <s v="R107"/>
    <x v="6"/>
    <n v="345"/>
    <s v="FILOLOGÍA INGLESA"/>
  </r>
  <r>
    <x v="6"/>
    <n v="16615201"/>
    <x v="0"/>
    <n v="474"/>
    <s v="474G"/>
    <s v="GRUPO-B"/>
    <s v="Idioma moderno V: Inglés"/>
    <s v="GG"/>
    <s v="GRUPO GRANDE"/>
    <s v="474G"/>
    <s v="GRUPO GRANDE DE Idioma moderno V: inglés"/>
    <s v="GRUPO-B"/>
    <s v="Grupo Grande de Idioma moderno V: inglés"/>
    <s v="1S"/>
    <n v="16615201"/>
    <s v="VEA"/>
    <s v="ESCARZA"/>
    <s v="RAQUEL"/>
    <s v="VEA ESCARZA, RAQUEL"/>
    <x v="0"/>
    <x v="0"/>
    <x v="0"/>
    <m/>
    <m/>
    <s v="ravea"/>
    <s v="raquel.vea@unirioja.es"/>
    <n v="3"/>
    <n v="3"/>
    <n v="536"/>
    <s v="PROFESOR INTERINO"/>
    <s v="C01"/>
    <s v="TIEMPO COMPLETO"/>
    <s v="2015-09-15 00:00:00.0"/>
    <s v="null"/>
    <s v="PI101033"/>
    <s v="PROFESOR CONTRATADO INTERINO"/>
    <s v="R107"/>
    <x v="6"/>
    <n v="345"/>
    <s v="FILOLOGÍA INGLESA"/>
  </r>
  <r>
    <x v="8"/>
    <n v="16615201"/>
    <x v="2"/>
    <n v="474"/>
    <s v="474G"/>
    <s v="GRUPO-B"/>
    <s v="Idioma moderno V: Inglés"/>
    <s v="GG"/>
    <s v="GRUPO GRANDE"/>
    <s v="474G"/>
    <s v="GRUPO GRANDE DE Idioma moderno V: inglés"/>
    <s v="GRUPO-B"/>
    <s v="Grupo Grande de Idioma moderno V: inglés"/>
    <s v="1S"/>
    <n v="16615201"/>
    <s v="VEA"/>
    <s v="ESCARZA"/>
    <s v="RAQUEL"/>
    <s v="VEA ESCARZA, RAQUEL"/>
    <x v="0"/>
    <x v="0"/>
    <x v="0"/>
    <m/>
    <m/>
    <s v="ravea"/>
    <s v="raquel.vea@unirioja.es"/>
    <n v="3"/>
    <m/>
    <n v="536"/>
    <s v="PROFESOR INTERINO"/>
    <s v="C01"/>
    <s v="TIEMPO COMPLETO"/>
    <s v="2015-09-15 00:00:00.0"/>
    <s v="null"/>
    <s v="PI101033"/>
    <s v="PROFESOR CONTRATADO INTERINO"/>
    <s v="R107"/>
    <x v="6"/>
    <n v="345"/>
    <s v="FILOLOGÍA INGLESA"/>
  </r>
  <r>
    <x v="5"/>
    <n v="78758459"/>
    <x v="2"/>
    <n v="475"/>
    <s v="475LI"/>
    <s v="GRUPO-A1"/>
    <s v="Idioma moderno VI: Inglés"/>
    <s v="GLI"/>
    <s v="GRUPO DE LABORATORIO DE IDIOMAS"/>
    <s v="475LI"/>
    <s v="LABORATORIO DE IDIOMAS DE Idioma moderno VI: inglés"/>
    <s v="GRUPO-A1"/>
    <s v="Laboratorio de Idiomas de Idioma moderno VI: inglés"/>
    <s v="2S"/>
    <n v="78758459"/>
    <s v="GARCÍA"/>
    <s v="FERNÁNDEZ"/>
    <s v="LAURA"/>
    <s v="GARCÍA FERNÁNDEZ, LAURA"/>
    <x v="1"/>
    <x v="0"/>
    <x v="0"/>
    <m/>
    <m/>
    <s v="lagarcf"/>
    <s v="laura.garciaf@alum.unirioja.es"/>
    <n v="0.8"/>
    <n v="0.8"/>
    <n v="0"/>
    <s v="DOCTOR"/>
    <n v="0"/>
    <s v="_"/>
    <s v="2018-12-01 00:00:00.0"/>
    <s v="2019-11-30 00:00:00.0"/>
    <s v="D07INVESTIGADOR1"/>
    <s v="ACCESO SISTEMA ESPAÑOL CIENCIA E INNOVACIÓN"/>
    <s v="R107"/>
    <x v="6"/>
    <n v="345"/>
    <s v="FILOLOGÍA INGLESA"/>
  </r>
  <r>
    <x v="5"/>
    <n v="16640863"/>
    <x v="2"/>
    <n v="475"/>
    <s v="475LI"/>
    <s v="GRUPO-A2"/>
    <s v="Idioma moderno VI: Inglés"/>
    <s v="GLI"/>
    <s v="GRUPO DE LABORATORIO DE IDIOMAS"/>
    <s v="475LI"/>
    <s v="LABORATORIO DE IDIOMAS DE Idioma moderno VI: inglés"/>
    <s v="GRUPO-A2"/>
    <s v="Laboratorio de Idiomas de Idioma moderno VI: inglés"/>
    <s v="2S"/>
    <n v="16640863"/>
    <s v="MURO"/>
    <s v="LLORENTE"/>
    <s v="ALICIA"/>
    <s v="MURO LLORENTE, ALICIA"/>
    <x v="1"/>
    <x v="0"/>
    <x v="1"/>
    <m/>
    <m/>
    <s v="almuro"/>
    <s v="alicia.muro@alum.unirioja.es"/>
    <n v="1.5"/>
    <n v="1.5"/>
    <n v="536"/>
    <s v="PROFESOR INTERINO"/>
    <s v="P05"/>
    <s v="TIEMPO PARCIAL (5+5 HORAS)"/>
    <s v="2019-02-06 00:00:00.0"/>
    <s v="2019-09-14 00:00:00.0"/>
    <s v="PI101429"/>
    <s v="PROFESOR CONTRATADO INTERINO"/>
    <s v="R107"/>
    <x v="6"/>
    <n v="345"/>
    <s v="FILOLOGÍA INGLESA"/>
  </r>
  <r>
    <x v="6"/>
    <n v="16640863"/>
    <x v="0"/>
    <n v="475"/>
    <s v="475G"/>
    <s v="GRUPO-B"/>
    <s v="Idioma moderno VI: Inglés"/>
    <s v="GG"/>
    <s v="GRUPO GRANDE"/>
    <s v="475G"/>
    <s v="GRUPO GRANDE DE Idioma moderno VI: inglés"/>
    <s v="GRUPO-B"/>
    <s v="Grupo Grande de Idioma moderno VI: inglés"/>
    <s v="2S"/>
    <n v="16640863"/>
    <s v="MURO"/>
    <s v="LLORENTE"/>
    <s v="ALICIA"/>
    <s v="MURO LLORENTE, ALICIA"/>
    <x v="1"/>
    <x v="0"/>
    <x v="1"/>
    <m/>
    <m/>
    <s v="almuro"/>
    <s v="alicia.muro@alum.unirioja.es"/>
    <n v="3"/>
    <n v="3"/>
    <n v="536"/>
    <s v="PROFESOR INTERINO"/>
    <s v="P05"/>
    <s v="TIEMPO PARCIAL (5+5 HORAS)"/>
    <s v="2019-02-06 00:00:00.0"/>
    <s v="2019-09-14 00:00:00.0"/>
    <s v="PI101429"/>
    <s v="PROFESOR CONTRATADO INTERINO"/>
    <s v="R107"/>
    <x v="6"/>
    <n v="345"/>
    <s v="FILOLOGÍA INGLESA"/>
  </r>
  <r>
    <x v="8"/>
    <n v="16640863"/>
    <x v="2"/>
    <n v="475"/>
    <s v="475G"/>
    <s v="GRUPO-B"/>
    <s v="Idioma moderno VI: Inglés"/>
    <s v="GG"/>
    <s v="GRUPO GRANDE"/>
    <s v="475G"/>
    <s v="GRUPO GRANDE DE Idioma moderno VI: inglés"/>
    <s v="GRUPO-B"/>
    <s v="Grupo Grande de Idioma moderno VI: inglés"/>
    <s v="2S"/>
    <n v="16640863"/>
    <s v="MURO"/>
    <s v="LLORENTE"/>
    <s v="ALICIA"/>
    <s v="MURO LLORENTE, ALICIA"/>
    <x v="1"/>
    <x v="0"/>
    <x v="1"/>
    <m/>
    <m/>
    <s v="almuro"/>
    <s v="alicia.muro@alum.unirioja.es"/>
    <n v="3"/>
    <m/>
    <n v="536"/>
    <s v="PROFESOR INTERINO"/>
    <s v="P05"/>
    <s v="TIEMPO PARCIAL (5+5 HORAS)"/>
    <s v="2019-02-06 00:00:00.0"/>
    <s v="2019-09-14 00:00:00.0"/>
    <s v="PI101429"/>
    <s v="PROFESOR CONTRATADO INTERINO"/>
    <s v="R107"/>
    <x v="6"/>
    <n v="345"/>
    <s v="FILOLOGÍA INGLESA"/>
  </r>
  <r>
    <x v="15"/>
    <n v="16598388"/>
    <x v="4"/>
    <n v="477"/>
    <s v="477G"/>
    <s v="GRUPO-A"/>
    <s v="Modelización y optimización I"/>
    <s v="GG"/>
    <s v="GRUPO GRANDE"/>
    <s v="477G"/>
    <s v="GRUPO GRANDE DE Modelización y optimización I"/>
    <s v="GRUPO-A"/>
    <s v="Grupo Grande de Modelización y optimización I"/>
    <s v="1S"/>
    <n v="16598388"/>
    <s v="PÉREZ"/>
    <s v="LÁZARO"/>
    <s v="FRANCISCO JAVIER"/>
    <s v="PÉREZ LÁZARO, FRANCISCO JAVIER"/>
    <x v="0"/>
    <x v="0"/>
    <x v="0"/>
    <m/>
    <m/>
    <s v="franpere"/>
    <s v="javier.perezl@unirioja.es"/>
    <n v="3.2"/>
    <m/>
    <n v="534"/>
    <s v="CONTRATADO DOCTOR -TIPO 1"/>
    <s v="C01"/>
    <s v="TIEMPO COMPLETO"/>
    <s v="2010-09-01 00:00:00.0"/>
    <s v="null"/>
    <s v="PI100761"/>
    <s v="PROFESOR CONTRATADO DOCTOR"/>
    <s v="R111"/>
    <x v="7"/>
    <n v="15"/>
    <s v="ANÁLISIS MATEMÁTICO"/>
  </r>
  <r>
    <x v="11"/>
    <n v="16530288"/>
    <x v="4"/>
    <n v="478"/>
    <s v="478G"/>
    <s v="GRUPO-A"/>
    <s v="Teoría de autómatas y lenguajes formales"/>
    <s v="GG"/>
    <s v="GRUPO GRANDE"/>
    <s v="478G"/>
    <s v="GG de Teoría de autómatas y lenguajes formales"/>
    <s v="GRUPO-A"/>
    <s v="GG de Teoría de autómatas y lenguajes formales"/>
    <s v="1S"/>
    <n v="16530288"/>
    <s v="BENITO"/>
    <s v="CLAVIJO"/>
    <s v="MARÍA DEL PILAR"/>
    <s v="BENITO CLAVIJO, MARÍA DEL PILAR"/>
    <x v="1"/>
    <x v="0"/>
    <x v="0"/>
    <m/>
    <m/>
    <s v="mpbenito"/>
    <s v="pilar.benito@unirioja.es"/>
    <n v="3.2"/>
    <n v="3.2"/>
    <n v="504"/>
    <s v="PROFESOR TITULAR UNIVERSIDAD"/>
    <s v="01R"/>
    <s v="TIEMPO COMPLETO REDUCIDO"/>
    <s v="2015-09-15 00:00:00.0"/>
    <s v="null"/>
    <s v="DF32072"/>
    <s v="TITULAR DE UNIVERSIDAD"/>
    <s v="R111"/>
    <x v="7"/>
    <n v="5"/>
    <s v="ÁLGEBRA"/>
  </r>
  <r>
    <x v="15"/>
    <n v="16530288"/>
    <x v="4"/>
    <n v="478"/>
    <s v="478G"/>
    <s v="GRUPO-A"/>
    <s v="Teoría de autómatas y lenguajes formales"/>
    <s v="GG"/>
    <s v="GRUPO GRANDE"/>
    <s v="478G"/>
    <s v="GG de Teoría de autómatas y lenguajes formales"/>
    <s v="GRUPO-A"/>
    <s v="GG de Teoría de autómatas y lenguajes formales"/>
    <s v="1S"/>
    <n v="16530288"/>
    <s v="BENITO"/>
    <s v="CLAVIJO"/>
    <s v="MARÍA DEL PILAR"/>
    <s v="BENITO CLAVIJO, MARÍA DEL PILAR"/>
    <x v="1"/>
    <x v="0"/>
    <x v="0"/>
    <m/>
    <m/>
    <s v="mpbenito"/>
    <s v="pilar.benito@unirioja.es"/>
    <n v="3.2"/>
    <m/>
    <n v="504"/>
    <s v="PROFESOR TITULAR UNIVERSIDAD"/>
    <s v="01R"/>
    <s v="TIEMPO COMPLETO REDUCIDO"/>
    <s v="2015-09-15 00:00:00.0"/>
    <s v="null"/>
    <s v="DF32072"/>
    <s v="TITULAR DE UNIVERSIDAD"/>
    <s v="R111"/>
    <x v="7"/>
    <n v="5"/>
    <s v="ÁLGEBRA"/>
  </r>
  <r>
    <x v="11"/>
    <n v="16613711"/>
    <x v="4"/>
    <n v="479"/>
    <s v="479G"/>
    <s v="GRUPO-A"/>
    <s v="Inteligencia artificial"/>
    <s v="GG"/>
    <s v="GRUPO GRANDE"/>
    <s v="479G"/>
    <s v="GRUPO GRANDE DE Inteligencia artificial"/>
    <s v="GRUPO-A"/>
    <s v="Grupo Grande de Inteligencia artificial"/>
    <s v="2S"/>
    <n v="16613711"/>
    <s v="HERAS"/>
    <s v="VICENTE"/>
    <s v="JÓNATAN"/>
    <s v="HERAS VICENTE, JÓNATAN"/>
    <x v="0"/>
    <x v="0"/>
    <x v="0"/>
    <m/>
    <m/>
    <s v="joheras"/>
    <s v="jonathan.heras@unirioja.es"/>
    <n v="3.2"/>
    <n v="3.2"/>
    <n v="536"/>
    <s v="PROFESOR INTERINO"/>
    <s v="C01"/>
    <s v="TIEMPO COMPLETO"/>
    <s v="2017-09-15 00:00:00.0"/>
    <s v="null"/>
    <s v="PI101271"/>
    <s v="PROFESOR CONTRATADO INTERINO"/>
    <s v="R111"/>
    <x v="7"/>
    <n v="75"/>
    <s v="CIENCIA DE LA COMPUTACIÓN E INTELIGENCIA ARTIFICIA"/>
  </r>
  <r>
    <x v="2"/>
    <n v="16581606"/>
    <x v="1"/>
    <n v="480"/>
    <s v="480G"/>
    <s v="GRUPO-A"/>
    <s v="Diseño organizativo"/>
    <s v="GG"/>
    <s v="GRUPO GRANDE"/>
    <s v="480G"/>
    <s v="GRUPO GRANDE DE Diseño organizativo"/>
    <s v="GRUPO-A"/>
    <s v="Grupo Grande de Diseño organizativo"/>
    <s v="2S"/>
    <n v="16581606"/>
    <s v="SALAZAR"/>
    <s v="TERREROS"/>
    <s v="IDANA"/>
    <s v="SALAZAR TERREROS, IDANA"/>
    <x v="0"/>
    <x v="0"/>
    <x v="0"/>
    <m/>
    <m/>
    <s v="idsalaza"/>
    <s v="idana.salazar@unirioja.es"/>
    <n v="4"/>
    <m/>
    <n v="536"/>
    <s v="PROFESOR INTERINO"/>
    <s v="C01"/>
    <s v="TIEMPO COMPLETO"/>
    <s v="2015-09-15 00:00:00.0"/>
    <s v="null"/>
    <s v="PI101024"/>
    <s v="PROFESOR CONTRATADO INTERINO"/>
    <s v="R104"/>
    <x v="0"/>
    <n v="650"/>
    <s v="ORGANIZACIÓN DE EMPRESAS"/>
  </r>
  <r>
    <x v="0"/>
    <n v="16019533"/>
    <x v="0"/>
    <n v="481"/>
    <s v="481G"/>
    <s v="GRUPO-A"/>
    <s v="Crisis económica del empresario"/>
    <s v="GG"/>
    <s v="GRUPO GRANDE"/>
    <s v="481G"/>
    <s v="GG de Crisis económica del empresario"/>
    <s v="GRUPO-A"/>
    <s v="GG de Crisis económica del empresario"/>
    <s v="2S"/>
    <n v="16019533"/>
    <s v="GARCIANDÍA"/>
    <s v="GONZÁLEZ"/>
    <s v="PEDRO MARÍA"/>
    <s v="GARCIANDÍA GONZÁLEZ, PEDRO MARÍA"/>
    <x v="0"/>
    <x v="0"/>
    <x v="0"/>
    <m/>
    <m/>
    <s v="pgarcian"/>
    <s v="pedro.garciandia@unirioja.es"/>
    <n v="1.5"/>
    <n v="1.5"/>
    <n v="500"/>
    <s v="CATEDRATICO DE UNIVERSIDAD"/>
    <s v="C01"/>
    <s v="TIEMPO COMPLETO"/>
    <s v="2017-09-15 00:00:00.0"/>
    <s v="null"/>
    <s v="DF100278"/>
    <s v="CATEDRÁTICO DE UNIVERSIDAD"/>
    <s v="R103"/>
    <x v="1"/>
    <n v="175"/>
    <s v="DERECHO PROCESAL"/>
  </r>
  <r>
    <x v="0"/>
    <n v="16554886"/>
    <x v="0"/>
    <n v="481"/>
    <s v="481G"/>
    <s v="GRUPO-A"/>
    <s v="Crisis económica del empresario"/>
    <s v="GG"/>
    <s v="GRUPO GRANDE"/>
    <s v="481G"/>
    <s v="GG de Crisis económica del empresario"/>
    <s v="GRUPO-A"/>
    <s v="GG de Crisis económica del empresario"/>
    <s v="2S"/>
    <n v="16554886"/>
    <s v="SUFRATEGUI"/>
    <s v="TORRECILLA"/>
    <s v="SANTIAGO"/>
    <s v="SUFRATEGUI TORRECILLA, SANTIAGO"/>
    <x v="0"/>
    <x v="0"/>
    <x v="1"/>
    <m/>
    <m/>
    <s v="sasufrat"/>
    <s v="santiago.sufrategui@unirioja.es"/>
    <n v="3"/>
    <n v="3"/>
    <n v="532"/>
    <s v="LABORAL DOCENTE-ASOCIADO"/>
    <s v="P02"/>
    <s v="TIEMPO PARCIAL (2+2 HORAS)"/>
    <s v="2017-09-15 00:00:00.0"/>
    <s v="2019-09-14 00:00:00.0"/>
    <s v="PI101231"/>
    <s v="PROFESOR ASOCIADO"/>
    <s v="R103"/>
    <x v="1"/>
    <n v="175"/>
    <s v="DERECHO PROCESAL"/>
  </r>
  <r>
    <x v="1"/>
    <n v="16554886"/>
    <x v="1"/>
    <n v="481"/>
    <s v="481G"/>
    <s v="GRUPO-A"/>
    <s v="Crisis económica del empresario"/>
    <s v="GG"/>
    <s v="GRUPO GRANDE"/>
    <s v="481G"/>
    <s v="GG de Crisis económica del empresario"/>
    <s v="GRUPO-A"/>
    <s v="GG de Crisis económica del empresario"/>
    <s v="2S"/>
    <n v="16554886"/>
    <s v="SUFRATEGUI"/>
    <s v="TORRECILLA"/>
    <s v="SANTIAGO"/>
    <s v="SUFRATEGUI TORRECILLA, SANTIAGO"/>
    <x v="0"/>
    <x v="0"/>
    <x v="1"/>
    <m/>
    <m/>
    <s v="sasufrat"/>
    <s v="santiago.sufrategui@unirioja.es"/>
    <n v="3"/>
    <m/>
    <n v="532"/>
    <s v="LABORAL DOCENTE-ASOCIADO"/>
    <s v="P02"/>
    <s v="TIEMPO PARCIAL (2+2 HORAS)"/>
    <s v="2017-09-15 00:00:00.0"/>
    <s v="2019-09-14 00:00:00.0"/>
    <s v="PI101231"/>
    <s v="PROFESOR ASOCIADO"/>
    <s v="R103"/>
    <x v="1"/>
    <n v="175"/>
    <s v="DERECHO PROCESAL"/>
  </r>
  <r>
    <x v="0"/>
    <n v="16586761"/>
    <x v="0"/>
    <n v="482"/>
    <s v="482G"/>
    <s v="GRUPO-A"/>
    <s v="Derecho del comercio internacional"/>
    <s v="GG"/>
    <s v="GRUPO GRANDE"/>
    <s v="482G"/>
    <s v="GG de Derecho del comercio internacional"/>
    <s v="GRUPO-A"/>
    <s v="GG de Derecho del comercio internacional"/>
    <s v="2S"/>
    <n v="16586761"/>
    <s v="PÉREZ"/>
    <s v="ESCALONA"/>
    <s v="SUSANA"/>
    <s v="PÉREZ ESCALONA, SUSANA"/>
    <x v="1"/>
    <x v="0"/>
    <x v="0"/>
    <m/>
    <m/>
    <s v="superez"/>
    <s v="susana.perez@unirioja.es"/>
    <n v="3"/>
    <n v="3"/>
    <n v="534"/>
    <s v="CONTRATADO DOCTOR -TIPO 1"/>
    <s v="C01"/>
    <s v="TIEMPO COMPLETO"/>
    <s v="2009-10-01 00:00:00.0"/>
    <s v="null"/>
    <s v="PI100723"/>
    <s v="CONTRATADO DOCTOR"/>
    <s v="R103"/>
    <x v="1"/>
    <n v="165"/>
    <s v="DERECHO MERCANTIL"/>
  </r>
  <r>
    <x v="0"/>
    <n v="16554062"/>
    <x v="0"/>
    <n v="483"/>
    <s v="483G"/>
    <s v="GRUPO-A"/>
    <s v="Derecho del consumo"/>
    <s v="GG"/>
    <s v="GRUPO GRANDE"/>
    <s v="483G"/>
    <s v="GG de Derecho del consumo"/>
    <s v="GRUPO-A"/>
    <s v="GG de Derecho del consumo"/>
    <s v="2S"/>
    <n v="16554062"/>
    <s v="CÁMARA"/>
    <s v="LAPUENTE"/>
    <s v="SERGIO"/>
    <s v="CÁMARA LAPUENTE, SERGIO"/>
    <x v="0"/>
    <x v="0"/>
    <x v="0"/>
    <m/>
    <m/>
    <s v="secamara"/>
    <s v="sergio.camara@unirioja.es"/>
    <n v="3"/>
    <n v="3"/>
    <n v="500"/>
    <s v="CATEDRATICO DE UNIVERSIDAD"/>
    <s v="C01"/>
    <s v="TIEMPO COMPLETO"/>
    <s v="2007-10-15 00:00:00.0"/>
    <s v="null"/>
    <s v="DF100216"/>
    <s v="CATEDRÁTICO DE UNIVERSIDAD"/>
    <s v="R103"/>
    <x v="1"/>
    <n v="130"/>
    <s v="DERECHO CIVIL"/>
  </r>
  <r>
    <x v="0"/>
    <n v="16585809"/>
    <x v="0"/>
    <n v="484"/>
    <s v="484G"/>
    <s v="GRUPO-A"/>
    <s v="Derecho penal económico"/>
    <s v="GG"/>
    <s v="GRUPO GRANDE"/>
    <s v="484G"/>
    <s v="GG de Derecho penal económico"/>
    <s v="GRUPO-A"/>
    <s v="GG de Derecho penal económico"/>
    <s v="1S"/>
    <n v="16585809"/>
    <s v="ROMO"/>
    <s v="SABANDO"/>
    <s v="BARBARA MARÍA"/>
    <s v="ROMO SABANDO, BARBARA MARÍA"/>
    <x v="1"/>
    <x v="0"/>
    <x v="1"/>
    <m/>
    <m/>
    <s v="baromo"/>
    <s v="barbara-maria.romo@unirioja.es"/>
    <n v="3"/>
    <n v="3"/>
    <n v="532"/>
    <s v="LABORAL DOCENTE-ASOCIADO"/>
    <s v="P03"/>
    <s v="TIEMPO PARCIAL (3+3 HORAS)"/>
    <s v="2018-09-17 00:00:00.0"/>
    <s v="2019-09-14 00:00:00.0"/>
    <s v="PI101406"/>
    <s v="PROFESOR ASOCIADO"/>
    <s v="R103"/>
    <x v="1"/>
    <n v="170"/>
    <s v="DERECHO PENAL"/>
  </r>
  <r>
    <x v="0"/>
    <n v="16586693"/>
    <x v="0"/>
    <n v="484"/>
    <s v="484G"/>
    <s v="GRUPO-A"/>
    <s v="Derecho penal económico"/>
    <s v="GG"/>
    <s v="GRUPO GRANDE"/>
    <s v="484G"/>
    <s v="GG de Derecho penal económico"/>
    <s v="GRUPO-A"/>
    <s v="GG de Derecho penal económico"/>
    <s v="1S"/>
    <n v="16586693"/>
    <s v="PÉREZ"/>
    <s v="GONZÁLEZ"/>
    <s v="SERGIO"/>
    <s v="PÉREZ GONZÁLEZ, SERGIO"/>
    <x v="0"/>
    <x v="0"/>
    <x v="0"/>
    <m/>
    <m/>
    <s v="seperez"/>
    <s v="sergio.perezg@unirioja.es"/>
    <n v="0"/>
    <n v="0"/>
    <n v="536"/>
    <s v="PROFESOR INTERINO"/>
    <s v="C01"/>
    <s v="TIEMPO COMPLETO"/>
    <s v="2018-09-17 00:00:00.0"/>
    <s v="null"/>
    <s v="PI101351"/>
    <s v="PROFESOR CONTRATADO INTERINO"/>
    <s v="R103"/>
    <x v="1"/>
    <n v="170"/>
    <s v="DERECHO PENAL"/>
  </r>
  <r>
    <x v="0"/>
    <n v="16576351"/>
    <x v="0"/>
    <n v="485"/>
    <s v="485G"/>
    <s v="GRUPO-A"/>
    <s v="Políticas económicas y sociales de la Unión Europea"/>
    <s v="GG"/>
    <s v="GRUPO GRANDE"/>
    <s v="485G"/>
    <s v="GG de Políticas económicas y sociales de la Unión Europea"/>
    <s v="GRUPO-A"/>
    <s v="GG de Políticas económicas y sociales de la Unión Europea"/>
    <s v="1S"/>
    <n v="16576351"/>
    <s v="URREA"/>
    <s v="CORRES"/>
    <s v="MARIOLA"/>
    <s v="URREA CORRES, MARIOLA"/>
    <x v="1"/>
    <x v="0"/>
    <x v="0"/>
    <m/>
    <m/>
    <s v="maurrea"/>
    <s v="mariola.urrea@unirioja.es"/>
    <n v="2.25"/>
    <n v="2.25"/>
    <n v="504"/>
    <s v="PROFESOR TITULAR UNIVERSIDAD"/>
    <s v="C01"/>
    <s v="TIEMPO COMPLETO"/>
    <s v="2009-06-12 00:00:00.0"/>
    <s v="null"/>
    <s v="DF100231"/>
    <s v="PROFESOR TITULAR DE UNIVERSIDAD"/>
    <s v="R103"/>
    <x v="1"/>
    <n v="160"/>
    <s v="DERECHO INTERNACIONAL PUBLICO Y RELACIONES INTERNA"/>
  </r>
  <r>
    <x v="1"/>
    <n v="16543682"/>
    <x v="1"/>
    <n v="485"/>
    <s v="485G"/>
    <s v="GRUPO-A"/>
    <s v="Políticas económicas y sociales de la Unión Europea"/>
    <s v="GG"/>
    <s v="GRUPO GRANDE"/>
    <s v="485G"/>
    <s v="GG de Políticas económicas y sociales de la Unión Europea"/>
    <s v="GRUPO-A"/>
    <s v="GG de Políticas económicas y sociales de la Unión Europea"/>
    <s v="1S"/>
    <n v="16543682"/>
    <s v="NAVARRO"/>
    <s v="PÉREZ"/>
    <s v="Mª CRUZ"/>
    <s v="NAVARRO PÉREZ, Mª CRUZ"/>
    <x v="0"/>
    <x v="0"/>
    <x v="0"/>
    <m/>
    <m/>
    <s v="cnavarro"/>
    <s v="maricruz.navarro@unirioja.es"/>
    <n v="2.25"/>
    <m/>
    <n v="504"/>
    <s v="PROFESOR TITULAR UNIVERSIDAD"/>
    <s v="01A"/>
    <s v="TIEMPO COMPLETO AMPLIADO"/>
    <s v="2012-09-01 00:00:00.0"/>
    <s v="null"/>
    <s v="DF100001"/>
    <s v="PROFESOR TITULAR DE UNIVERSIDAD"/>
    <s v="R104"/>
    <x v="0"/>
    <n v="225"/>
    <s v="ECONOMÍA APLICADA"/>
  </r>
  <r>
    <x v="1"/>
    <n v="16576351"/>
    <x v="1"/>
    <n v="485"/>
    <s v="485G"/>
    <s v="GRUPO-A"/>
    <s v="Políticas económicas y sociales de la Unión Europea"/>
    <s v="GG"/>
    <s v="GRUPO GRANDE"/>
    <s v="485G"/>
    <s v="GG de Políticas económicas y sociales de la Unión Europea"/>
    <s v="GRUPO-A"/>
    <s v="GG de Políticas económicas y sociales de la Unión Europea"/>
    <s v="1S"/>
    <n v="16576351"/>
    <s v="URREA"/>
    <s v="CORRES"/>
    <s v="MARIOLA"/>
    <s v="URREA CORRES, MARIOLA"/>
    <x v="1"/>
    <x v="0"/>
    <x v="0"/>
    <m/>
    <m/>
    <s v="maurrea"/>
    <s v="mariola.urrea@unirioja.es"/>
    <n v="2.25"/>
    <m/>
    <n v="504"/>
    <s v="PROFESOR TITULAR UNIVERSIDAD"/>
    <s v="C01"/>
    <s v="TIEMPO COMPLETO"/>
    <s v="2009-06-12 00:00:00.0"/>
    <s v="null"/>
    <s v="DF100231"/>
    <s v="PROFESOR TITULAR DE UNIVERSIDAD"/>
    <s v="R103"/>
    <x v="1"/>
    <n v="160"/>
    <s v="DERECHO INTERNACIONAL PUBLICO Y RELACIONES INTERNA"/>
  </r>
  <r>
    <x v="8"/>
    <n v="16529085"/>
    <x v="2"/>
    <n v="486"/>
    <s v="486G"/>
    <s v="GRUPO-A"/>
    <s v="Cine y literatura"/>
    <s v="GG"/>
    <s v="GRUPO GRANDE"/>
    <s v="486G"/>
    <s v="GRUPO GRANDE DE Cine y literatura"/>
    <s v="GRUPO-A"/>
    <s v="Grupo Grande de Cine y literatura"/>
    <s v="1S"/>
    <n v="16529085"/>
    <s v="SÁNCHEZ"/>
    <s v="SALAS"/>
    <s v="BERNARDO"/>
    <s v="SÁNCHEZ SALAS, BERNARDO"/>
    <x v="1"/>
    <x v="0"/>
    <x v="0"/>
    <m/>
    <m/>
    <s v="besanche"/>
    <s v="bernardo.sanchez@unirioja.es"/>
    <n v="2.2999999999999998"/>
    <n v="2.2999999999999998"/>
    <n v="532"/>
    <s v="LABORAL DOCENTE-ASOCIADO"/>
    <s v="P04"/>
    <s v="TIEMPO PARCIAL (4+4 HORAS)"/>
    <s v="2015-09-15 00:00:00.0"/>
    <s v="2019-09-14 00:00:00.0"/>
    <s v="PI101031"/>
    <s v="PROFESOR ASOCIADO"/>
    <s v="R106"/>
    <x v="5"/>
    <n v="796"/>
    <s v="TEORÍA DE LA LITERATURA Y LITERATURA COMPARADA"/>
  </r>
  <r>
    <x v="10"/>
    <n v="9398535"/>
    <x v="2"/>
    <n v="486"/>
    <s v="486G"/>
    <s v="GRUPO-A"/>
    <s v="Cine y literatura"/>
    <s v="GG"/>
    <s v="GRUPO GRANDE"/>
    <s v="486G"/>
    <s v="GRUPO GRANDE DE Cine y literatura"/>
    <s v="GRUPO-A"/>
    <s v="Grupo Grande de Cine y literatura"/>
    <s v="1S"/>
    <n v="9398535"/>
    <s v="DÍAZ"/>
    <s v="CUESTA"/>
    <s v="JOSÉ"/>
    <s v="DÍAZ CUESTA, JOSÉ"/>
    <x v="1"/>
    <x v="0"/>
    <x v="0"/>
    <m/>
    <m/>
    <s v="josediaz"/>
    <s v="jose.diaz-cuesta@unirioja.es"/>
    <n v="2.2000000000000002"/>
    <m/>
    <n v="534"/>
    <s v="CONTRATADO DOCTOR -TIPO 1"/>
    <s v="C01"/>
    <s v="TIEMPO COMPLETO"/>
    <s v="2012-02-03 00:00:00.0"/>
    <s v="null"/>
    <s v="DF32499"/>
    <s v="CONTRATADO DOCTOR"/>
    <s v="R107"/>
    <x v="6"/>
    <n v="345"/>
    <s v="FILOLOGÍA INGLESA"/>
  </r>
  <r>
    <x v="10"/>
    <n v="16498683"/>
    <x v="2"/>
    <n v="487"/>
    <s v="487G"/>
    <s v="GRUPO-A"/>
    <s v="Lingüística aplicada"/>
    <s v="GG"/>
    <s v="GRUPO GRANDE"/>
    <s v="487G"/>
    <s v="GRUPO GRANDE DE Linguística aplicada"/>
    <s v="GRUPO-A"/>
    <s v="Grupo Grande de Linguística aplicada"/>
    <s v="1S"/>
    <n v="16498683"/>
    <s v="JIMÉNEZ"/>
    <s v="CATALÁN"/>
    <s v="ROSA MARÍA"/>
    <s v="JIMÉNEZ CATALÁN, ROSA MARÍA"/>
    <x v="1"/>
    <x v="0"/>
    <x v="0"/>
    <m/>
    <m/>
    <s v="rmjimene"/>
    <s v="rosa.jimenez@unirioja.es"/>
    <n v="4.5"/>
    <m/>
    <n v="500"/>
    <s v="CATEDRATICO DE UNIVERSIDAD"/>
    <s v="01R"/>
    <s v="TIEMPO COMPLETO REDUCIDO"/>
    <s v="2016-04-15 00:00:00.0"/>
    <s v="null"/>
    <s v="DF100328"/>
    <s v="CATEDRÁTICO DE UNIVERSIDAD"/>
    <s v="R107"/>
    <x v="6"/>
    <n v="345"/>
    <s v="FILOLOGÍA INGLESA"/>
  </r>
  <r>
    <x v="8"/>
    <n v="16519554"/>
    <x v="2"/>
    <n v="488"/>
    <s v="488G"/>
    <s v="GRUPO-A"/>
    <s v="Metodología del análisis e interpretación de la obra literaria"/>
    <s v="GG"/>
    <s v="GRUPO GRANDE"/>
    <s v="488G"/>
    <s v="GG Metodología del análisis e interpretación de la obra literaria"/>
    <s v="GRUPO-A"/>
    <s v="GG de Metodología del análisis e interpretación de la obra literaria"/>
    <s v="2S"/>
    <n v="16519554"/>
    <s v="MURO"/>
    <s v="MUNILLA"/>
    <s v="MIGUEL ANGEL"/>
    <s v="MURO MUNILLA, MIGUEL ANGEL"/>
    <x v="1"/>
    <x v="0"/>
    <x v="0"/>
    <m/>
    <m/>
    <s v="mimuro"/>
    <s v="miguel-angel.muro@unirioja.es"/>
    <n v="2.2000000000000002"/>
    <n v="2.2000000000000002"/>
    <n v="500"/>
    <s v="CATEDRATICO DE UNIVERSIDAD"/>
    <s v="C01"/>
    <s v="TIEMPO COMPLETO"/>
    <s v="2017-12-12 00:00:00.0"/>
    <s v="null"/>
    <s v="DF100350"/>
    <s v="CATEDRÁTICO DE UNIVERSIDAD"/>
    <s v="R106"/>
    <x v="5"/>
    <n v="796"/>
    <s v="TEORÍA DE LA LITERATURA Y LITERATURA COMPARADA"/>
  </r>
  <r>
    <x v="10"/>
    <n v="16519554"/>
    <x v="2"/>
    <n v="488"/>
    <s v="488G"/>
    <s v="GRUPO-A"/>
    <s v="Metodología del análisis e interpretación de la obra literaria"/>
    <s v="GG"/>
    <s v="GRUPO GRANDE"/>
    <s v="488G"/>
    <s v="GG Metodología del análisis e interpretación de la obra literaria"/>
    <s v="GRUPO-A"/>
    <s v="GG de Metodología del análisis e interpretación de la obra literaria"/>
    <s v="2S"/>
    <n v="16519554"/>
    <s v="MURO"/>
    <s v="MUNILLA"/>
    <s v="MIGUEL ANGEL"/>
    <s v="MURO MUNILLA, MIGUEL ANGEL"/>
    <x v="1"/>
    <x v="0"/>
    <x v="0"/>
    <m/>
    <m/>
    <s v="mimuro"/>
    <s v="miguel-angel.muro@unirioja.es"/>
    <n v="2.2000000000000002"/>
    <m/>
    <n v="500"/>
    <s v="CATEDRATICO DE UNIVERSIDAD"/>
    <s v="C01"/>
    <s v="TIEMPO COMPLETO"/>
    <s v="2017-12-12 00:00:00.0"/>
    <s v="null"/>
    <s v="DF100350"/>
    <s v="CATEDRÁTICO DE UNIVERSIDAD"/>
    <s v="R106"/>
    <x v="5"/>
    <n v="796"/>
    <s v="TEORÍA DE LA LITERATURA Y LITERATURA COMPARADA"/>
  </r>
  <r>
    <x v="10"/>
    <n v="16570999"/>
    <x v="2"/>
    <n v="488"/>
    <s v="488G"/>
    <s v="GRUPO-A"/>
    <s v="Metodología del análisis e interpretación de la obra literaria"/>
    <s v="GG"/>
    <s v="GRUPO GRANDE"/>
    <s v="488G"/>
    <s v="GG Metodología del análisis e interpretación de la obra literaria"/>
    <s v="GRUPO-A"/>
    <s v="GG de Metodología del análisis e interpretación de la obra literaria"/>
    <s v="2S"/>
    <n v="16570999"/>
    <s v="TERRAZAS"/>
    <s v="GALLEGO"/>
    <s v="MELANIA"/>
    <s v="TERRAZAS GALLEGO, MELANIA"/>
    <x v="0"/>
    <x v="0"/>
    <x v="0"/>
    <m/>
    <m/>
    <s v="mterraza"/>
    <s v="melania.terrazas@unirioja.es"/>
    <n v="2.2999999999999998"/>
    <m/>
    <n v="504"/>
    <s v="PROFESOR TITULAR UNIVERSIDAD"/>
    <s v="C01"/>
    <s v="TIEMPO COMPLETO"/>
    <s v="2016-11-26 00:00:00.0"/>
    <s v="null"/>
    <s v="DF100334"/>
    <s v="PROFESOR TITULAR DE UNIVERSIDAD"/>
    <s v="R107"/>
    <x v="6"/>
    <n v="345"/>
    <s v="FILOLOGÍA INGLESA"/>
  </r>
  <r>
    <x v="15"/>
    <n v="16563235"/>
    <x v="4"/>
    <n v="489"/>
    <s v="489G"/>
    <s v="GRUPO-A"/>
    <s v="Informática industrial y comunicaciones"/>
    <s v="GG"/>
    <s v="GRUPO GRANDE"/>
    <s v="489G"/>
    <s v="GG de Informática industrial y comunicaciones"/>
    <s v="GRUPO-A"/>
    <s v="GG de Informática industrial y comunicaciones"/>
    <s v="2S"/>
    <n v="16563235"/>
    <s v="MIRURI"/>
    <s v="SÁENZ"/>
    <s v="JUAN MARTÍN"/>
    <s v="MIRURI SÁENZ, JUAN MARTÍN"/>
    <x v="1"/>
    <x v="0"/>
    <x v="1"/>
    <m/>
    <m/>
    <s v="jumiruri"/>
    <s v="juan-martin.miruri@unirioja.es"/>
    <n v="3.2"/>
    <n v="3.2"/>
    <n v="535"/>
    <s v="COLABORADOR-TIPO 1"/>
    <s v="C01"/>
    <s v="TIEMPO COMPLETO"/>
    <s v="2006-10-01 00:00:00.0"/>
    <s v="null"/>
    <s v="LD100576"/>
    <s v="COLABORADOR TIPO 1"/>
    <s v="R109"/>
    <x v="9"/>
    <n v="520"/>
    <s v="INGENIERÍA DE SISTEMAS Y AUTOMÁTICA"/>
  </r>
  <r>
    <x v="18"/>
    <n v="16563235"/>
    <x v="5"/>
    <n v="489"/>
    <s v="489G"/>
    <s v="GRUPO-A"/>
    <s v="Informática industrial y comunicaciones"/>
    <s v="GG"/>
    <s v="GRUPO GRANDE"/>
    <s v="489G"/>
    <s v="GG de Informática industrial y comunicaciones"/>
    <s v="GRUPO-A"/>
    <s v="GG de Informática industrial y comunicaciones"/>
    <s v="2S"/>
    <n v="16563235"/>
    <s v="MIRURI"/>
    <s v="SÁENZ"/>
    <s v="JUAN MARTÍN"/>
    <s v="MIRURI SÁENZ, JUAN MARTÍN"/>
    <x v="1"/>
    <x v="0"/>
    <x v="1"/>
    <m/>
    <m/>
    <s v="jumiruri"/>
    <s v="juan-martin.miruri@unirioja.es"/>
    <n v="3.2"/>
    <m/>
    <n v="535"/>
    <s v="COLABORADOR-TIPO 1"/>
    <s v="C01"/>
    <s v="TIEMPO COMPLETO"/>
    <s v="2006-10-01 00:00:00.0"/>
    <s v="null"/>
    <s v="LD100576"/>
    <s v="COLABORADOR TIPO 1"/>
    <s v="R109"/>
    <x v="9"/>
    <n v="520"/>
    <s v="INGENIERÍA DE SISTEMAS Y AUTOMÁTICA"/>
  </r>
  <r>
    <x v="16"/>
    <n v="16527730"/>
    <x v="5"/>
    <n v="490"/>
    <s v="490G"/>
    <s v="GRUPO-A"/>
    <s v="Sistemas eléctricos"/>
    <s v="GG"/>
    <s v="GRUPO GRANDE"/>
    <s v="490G"/>
    <s v="GRUPO GRANDE DE Sistemas eléctricos"/>
    <s v="GRUPO-A"/>
    <s v="Grupo Grande de Sistemas eléctricos"/>
    <s v="1S"/>
    <n v="16527730"/>
    <s v="VILLOSLADA"/>
    <s v="VILLOSLADA"/>
    <s v="GREGORIO"/>
    <s v="VILLOSLADA VILLOSLADA, GREGORIO"/>
    <x v="0"/>
    <x v="0"/>
    <x v="1"/>
    <m/>
    <m/>
    <s v="grvillos"/>
    <s v="gregorio.villoslada@unirioja.es"/>
    <n v="1.5"/>
    <n v="1.5"/>
    <n v="506"/>
    <s v="PROFESOR TITULAR DE ESCUELA UNIVERSITARI"/>
    <s v="01A"/>
    <s v="TIEMPO COMPLETO AMPLIADO"/>
    <s v="2012-09-01 00:00:00.0"/>
    <s v="null"/>
    <s v="DF31817"/>
    <s v="TITULAR DE ESCUELAS UNIVERSITARIAS"/>
    <s v="R109"/>
    <x v="9"/>
    <n v="535"/>
    <s v="INGENIERÍA ELÉCTRICA"/>
  </r>
  <r>
    <x v="16"/>
    <n v="16553565"/>
    <x v="5"/>
    <n v="490"/>
    <s v="490G"/>
    <s v="GRUPO-A"/>
    <s v="Sistemas eléctricos"/>
    <s v="GG"/>
    <s v="GRUPO GRANDE"/>
    <s v="490G"/>
    <s v="GRUPO GRANDE DE Sistemas eléctricos"/>
    <s v="GRUPO-A"/>
    <s v="Grupo Grande de Sistemas eléctricos"/>
    <s v="1S"/>
    <n v="16553565"/>
    <s v="MENDOZA"/>
    <s v="VILLENA"/>
    <s v="MONTSERRAT"/>
    <s v="MENDOZA VILLENA, MONTSERRAT"/>
    <x v="0"/>
    <x v="0"/>
    <x v="0"/>
    <m/>
    <m/>
    <s v="mmendoza"/>
    <s v="montserrat.mendoza@unirioja.es"/>
    <n v="1.5"/>
    <n v="1.5"/>
    <n v="504"/>
    <s v="PROFESOR TITULAR UNIVERSIDAD"/>
    <s v="C01"/>
    <s v="TIEMPO COMPLETO"/>
    <s v="2018-09-17 00:00:00.0"/>
    <s v="null"/>
    <s v="DF31816"/>
    <s v="PROFESOR TITULAR DE UNIVERSIDAD"/>
    <s v="R109"/>
    <x v="9"/>
    <n v="535"/>
    <s v="INGENIERÍA ELÉCTRICA"/>
  </r>
  <r>
    <x v="16"/>
    <n v="16588655"/>
    <x v="5"/>
    <n v="490"/>
    <s v="490L"/>
    <s v="GRUPO-A2"/>
    <s v="Sistemas eléctricos"/>
    <s v="GL"/>
    <s v="GRUPO DE LABORATORIO"/>
    <s v="490L"/>
    <s v="LABORATORIO DE Sistemas eléctricos"/>
    <s v="GRUPO-A2"/>
    <s v="Laboratorio de Sistemas eléctricos"/>
    <s v="1S"/>
    <n v="16588655"/>
    <s v="ARANA"/>
    <s v="MARTÍNEZ"/>
    <s v="MARÍA NEREA"/>
    <s v="ARANA MARTÍNEZ, MARÍA NEREA"/>
    <x v="1"/>
    <x v="0"/>
    <x v="1"/>
    <m/>
    <m/>
    <s v="nearanm"/>
    <s v="maria-nerea.arana@unirioja.es"/>
    <n v="2"/>
    <n v="2"/>
    <n v="536"/>
    <s v="PROFESOR INTERINO"/>
    <s v="P04"/>
    <s v="TIEMPO PARCIAL (4+4 HORAS)"/>
    <s v="2018-09-17 00:00:00.0"/>
    <s v="2019-09-14 00:00:00.0"/>
    <s v="PI101409"/>
    <s v="PROFESOR CONTRATADO INTERINO"/>
    <s v="R109"/>
    <x v="9"/>
    <n v="535"/>
    <s v="INGENIERÍA ELÉCTRICA"/>
  </r>
  <r>
    <x v="16"/>
    <n v="16575777"/>
    <x v="5"/>
    <n v="490"/>
    <s v="490L"/>
    <s v="GRUPO-B2"/>
    <s v="Sistemas eléctricos"/>
    <s v="GL"/>
    <s v="GRUPO DE LABORATORIO"/>
    <s v="490L"/>
    <s v="LABORATORIO DE Sistemas eléctricos"/>
    <s v="GRUPO-B2"/>
    <s v="Laboratorio de Sistemas eléctricos"/>
    <s v="1S"/>
    <n v="16575777"/>
    <s v="SÁENZ"/>
    <s v="LÓPEZ"/>
    <s v="RAÚL"/>
    <s v="SÁENZ LÓPEZ, RAÚL"/>
    <x v="0"/>
    <x v="0"/>
    <x v="1"/>
    <m/>
    <m/>
    <s v="rasaenl"/>
    <s v="raul.saenz@unirioja.es"/>
    <n v="2"/>
    <n v="2"/>
    <n v="536"/>
    <s v="PROFESOR INTERINO"/>
    <s v="P04"/>
    <s v="TIEMPO PARCIAL (4+4 HORAS)"/>
    <s v="2018-09-17 00:00:00.0"/>
    <s v="null"/>
    <s v="PI101376"/>
    <s v="PROFESOR CONTRATADO INTERINO"/>
    <s v="R109"/>
    <x v="9"/>
    <n v="535"/>
    <s v="INGENIERÍA ELÉCTRICA"/>
  </r>
  <r>
    <x v="17"/>
    <n v="16527730"/>
    <x v="5"/>
    <n v="490"/>
    <s v="490G"/>
    <s v="GRUPO-A"/>
    <s v="Sistemas eléctricos"/>
    <s v="GG"/>
    <s v="GRUPO GRANDE"/>
    <s v="490G"/>
    <s v="GRUPO GRANDE DE Sistemas eléctricos"/>
    <s v="GRUPO-A"/>
    <s v="Grupo Grande de Sistemas eléctricos"/>
    <s v="1S"/>
    <n v="16527730"/>
    <s v="VILLOSLADA"/>
    <s v="VILLOSLADA"/>
    <s v="GREGORIO"/>
    <s v="VILLOSLADA VILLOSLADA, GREGORIO"/>
    <x v="0"/>
    <x v="0"/>
    <x v="1"/>
    <m/>
    <m/>
    <s v="grvillos"/>
    <s v="gregorio.villoslada@unirioja.es"/>
    <n v="1.5"/>
    <m/>
    <n v="506"/>
    <s v="PROFESOR TITULAR DE ESCUELA UNIVERSITARI"/>
    <s v="01A"/>
    <s v="TIEMPO COMPLETO AMPLIADO"/>
    <s v="2012-09-01 00:00:00.0"/>
    <s v="null"/>
    <s v="DF31817"/>
    <s v="TITULAR DE ESCUELAS UNIVERSITARIAS"/>
    <s v="R109"/>
    <x v="9"/>
    <n v="535"/>
    <s v="INGENIERÍA ELÉCTRICA"/>
  </r>
  <r>
    <x v="17"/>
    <n v="16553565"/>
    <x v="5"/>
    <n v="490"/>
    <s v="490G"/>
    <s v="GRUPO-A"/>
    <s v="Sistemas eléctricos"/>
    <s v="GG"/>
    <s v="GRUPO GRANDE"/>
    <s v="490G"/>
    <s v="GRUPO GRANDE DE Sistemas eléctricos"/>
    <s v="GRUPO-A"/>
    <s v="Grupo Grande de Sistemas eléctricos"/>
    <s v="1S"/>
    <n v="16553565"/>
    <s v="MENDOZA"/>
    <s v="VILLENA"/>
    <s v="MONTSERRAT"/>
    <s v="MENDOZA VILLENA, MONTSERRAT"/>
    <x v="0"/>
    <x v="0"/>
    <x v="0"/>
    <m/>
    <m/>
    <s v="mmendoza"/>
    <s v="montserrat.mendoza@unirioja.es"/>
    <n v="1.5"/>
    <m/>
    <n v="504"/>
    <s v="PROFESOR TITULAR UNIVERSIDAD"/>
    <s v="C01"/>
    <s v="TIEMPO COMPLETO"/>
    <s v="2018-09-17 00:00:00.0"/>
    <s v="null"/>
    <s v="DF31816"/>
    <s v="PROFESOR TITULAR DE UNIVERSIDAD"/>
    <s v="R109"/>
    <x v="9"/>
    <n v="535"/>
    <s v="INGENIERÍA ELÉCTRICA"/>
  </r>
  <r>
    <x v="17"/>
    <n v="16588655"/>
    <x v="5"/>
    <n v="490"/>
    <s v="490L"/>
    <s v="GRUPO-A2"/>
    <s v="Sistemas eléctricos"/>
    <s v="GL"/>
    <s v="GRUPO DE LABORATORIO"/>
    <s v="490L"/>
    <s v="LABORATORIO DE Sistemas eléctricos"/>
    <s v="GRUPO-A2"/>
    <s v="Laboratorio de Sistemas eléctricos"/>
    <s v="1S"/>
    <n v="16588655"/>
    <s v="ARANA"/>
    <s v="MARTÍNEZ"/>
    <s v="MARÍA NEREA"/>
    <s v="ARANA MARTÍNEZ, MARÍA NEREA"/>
    <x v="1"/>
    <x v="0"/>
    <x v="1"/>
    <m/>
    <m/>
    <s v="nearanm"/>
    <s v="maria-nerea.arana@unirioja.es"/>
    <n v="2"/>
    <m/>
    <n v="536"/>
    <s v="PROFESOR INTERINO"/>
    <s v="P04"/>
    <s v="TIEMPO PARCIAL (4+4 HORAS)"/>
    <s v="2018-09-17 00:00:00.0"/>
    <s v="2019-09-14 00:00:00.0"/>
    <s v="PI101409"/>
    <s v="PROFESOR CONTRATADO INTERINO"/>
    <s v="R109"/>
    <x v="9"/>
    <n v="535"/>
    <s v="INGENIERÍA ELÉCTRICA"/>
  </r>
  <r>
    <x v="17"/>
    <n v="16575777"/>
    <x v="5"/>
    <n v="490"/>
    <s v="490L"/>
    <s v="GRUPO-B2"/>
    <s v="Sistemas eléctricos"/>
    <s v="GL"/>
    <s v="GRUPO DE LABORATORIO"/>
    <s v="490L"/>
    <s v="LABORATORIO DE Sistemas eléctricos"/>
    <s v="GRUPO-B2"/>
    <s v="Laboratorio de Sistemas eléctricos"/>
    <s v="1S"/>
    <n v="16575777"/>
    <s v="SÁENZ"/>
    <s v="LÓPEZ"/>
    <s v="RAÚL"/>
    <s v="SÁENZ LÓPEZ, RAÚL"/>
    <x v="0"/>
    <x v="0"/>
    <x v="1"/>
    <m/>
    <m/>
    <s v="rasaenl"/>
    <s v="raul.saenz@unirioja.es"/>
    <n v="2"/>
    <m/>
    <n v="536"/>
    <s v="PROFESOR INTERINO"/>
    <s v="P04"/>
    <s v="TIEMPO PARCIAL (4+4 HORAS)"/>
    <s v="2018-09-17 00:00:00.0"/>
    <s v="null"/>
    <s v="PI101376"/>
    <s v="PROFESOR CONTRATADO INTERINO"/>
    <s v="R109"/>
    <x v="9"/>
    <n v="535"/>
    <s v="INGENIERÍA ELÉCTRICA"/>
  </r>
  <r>
    <x v="18"/>
    <n v="16527730"/>
    <x v="5"/>
    <n v="490"/>
    <s v="490G"/>
    <s v="GRUPO-A"/>
    <s v="Sistemas eléctricos"/>
    <s v="GG"/>
    <s v="GRUPO GRANDE"/>
    <s v="490G"/>
    <s v="GRUPO GRANDE DE Sistemas eléctricos"/>
    <s v="GRUPO-A"/>
    <s v="Grupo Grande de Sistemas eléctricos"/>
    <s v="1S"/>
    <n v="16527730"/>
    <s v="VILLOSLADA"/>
    <s v="VILLOSLADA"/>
    <s v="GREGORIO"/>
    <s v="VILLOSLADA VILLOSLADA, GREGORIO"/>
    <x v="0"/>
    <x v="0"/>
    <x v="1"/>
    <m/>
    <m/>
    <s v="grvillos"/>
    <s v="gregorio.villoslada@unirioja.es"/>
    <n v="1.5"/>
    <m/>
    <n v="506"/>
    <s v="PROFESOR TITULAR DE ESCUELA UNIVERSITARI"/>
    <s v="01A"/>
    <s v="TIEMPO COMPLETO AMPLIADO"/>
    <s v="2012-09-01 00:00:00.0"/>
    <s v="null"/>
    <s v="DF31817"/>
    <s v="TITULAR DE ESCUELAS UNIVERSITARIAS"/>
    <s v="R109"/>
    <x v="9"/>
    <n v="535"/>
    <s v="INGENIERÍA ELÉCTRICA"/>
  </r>
  <r>
    <x v="18"/>
    <n v="16553565"/>
    <x v="5"/>
    <n v="490"/>
    <s v="490G"/>
    <s v="GRUPO-A"/>
    <s v="Sistemas eléctricos"/>
    <s v="GG"/>
    <s v="GRUPO GRANDE"/>
    <s v="490G"/>
    <s v="GRUPO GRANDE DE Sistemas eléctricos"/>
    <s v="GRUPO-A"/>
    <s v="Grupo Grande de Sistemas eléctricos"/>
    <s v="1S"/>
    <n v="16553565"/>
    <s v="MENDOZA"/>
    <s v="VILLENA"/>
    <s v="MONTSERRAT"/>
    <s v="MENDOZA VILLENA, MONTSERRAT"/>
    <x v="0"/>
    <x v="0"/>
    <x v="0"/>
    <m/>
    <m/>
    <s v="mmendoza"/>
    <s v="montserrat.mendoza@unirioja.es"/>
    <n v="1.5"/>
    <m/>
    <n v="504"/>
    <s v="PROFESOR TITULAR UNIVERSIDAD"/>
    <s v="C01"/>
    <s v="TIEMPO COMPLETO"/>
    <s v="2018-09-17 00:00:00.0"/>
    <s v="null"/>
    <s v="DF31816"/>
    <s v="PROFESOR TITULAR DE UNIVERSIDAD"/>
    <s v="R109"/>
    <x v="9"/>
    <n v="535"/>
    <s v="INGENIERÍA ELÉCTRICA"/>
  </r>
  <r>
    <x v="18"/>
    <n v="16588655"/>
    <x v="5"/>
    <n v="490"/>
    <s v="490L"/>
    <s v="GRUPO-A2"/>
    <s v="Sistemas eléctricos"/>
    <s v="GL"/>
    <s v="GRUPO DE LABORATORIO"/>
    <s v="490L"/>
    <s v="LABORATORIO DE Sistemas eléctricos"/>
    <s v="GRUPO-A2"/>
    <s v="Laboratorio de Sistemas eléctricos"/>
    <s v="1S"/>
    <n v="16588655"/>
    <s v="ARANA"/>
    <s v="MARTÍNEZ"/>
    <s v="MARÍA NEREA"/>
    <s v="ARANA MARTÍNEZ, MARÍA NEREA"/>
    <x v="1"/>
    <x v="0"/>
    <x v="1"/>
    <m/>
    <m/>
    <s v="nearanm"/>
    <s v="maria-nerea.arana@unirioja.es"/>
    <n v="2"/>
    <m/>
    <n v="536"/>
    <s v="PROFESOR INTERINO"/>
    <s v="P04"/>
    <s v="TIEMPO PARCIAL (4+4 HORAS)"/>
    <s v="2018-09-17 00:00:00.0"/>
    <s v="2019-09-14 00:00:00.0"/>
    <s v="PI101409"/>
    <s v="PROFESOR CONTRATADO INTERINO"/>
    <s v="R109"/>
    <x v="9"/>
    <n v="535"/>
    <s v="INGENIERÍA ELÉCTRICA"/>
  </r>
  <r>
    <x v="18"/>
    <n v="16575777"/>
    <x v="5"/>
    <n v="490"/>
    <s v="490L"/>
    <s v="GRUPO-B2"/>
    <s v="Sistemas eléctricos"/>
    <s v="GL"/>
    <s v="GRUPO DE LABORATORIO"/>
    <s v="490L"/>
    <s v="LABORATORIO DE Sistemas eléctricos"/>
    <s v="GRUPO-B2"/>
    <s v="Laboratorio de Sistemas eléctricos"/>
    <s v="1S"/>
    <n v="16575777"/>
    <s v="SÁENZ"/>
    <s v="LÓPEZ"/>
    <s v="RAÚL"/>
    <s v="SÁENZ LÓPEZ, RAÚL"/>
    <x v="0"/>
    <x v="0"/>
    <x v="1"/>
    <m/>
    <m/>
    <s v="rasaenl"/>
    <s v="raul.saenz@unirioja.es"/>
    <n v="2"/>
    <m/>
    <n v="536"/>
    <s v="PROFESOR INTERINO"/>
    <s v="P04"/>
    <s v="TIEMPO PARCIAL (4+4 HORAS)"/>
    <s v="2018-09-17 00:00:00.0"/>
    <s v="null"/>
    <s v="PI101376"/>
    <s v="PROFESOR CONTRATADO INTERINO"/>
    <s v="R109"/>
    <x v="9"/>
    <n v="535"/>
    <s v="INGENIERÍA ELÉCTRICA"/>
  </r>
  <r>
    <x v="16"/>
    <n v="16631140"/>
    <x v="5"/>
    <n v="491"/>
    <s v="491G"/>
    <s v="GRUPO-A"/>
    <s v="Tecnología de fabricación"/>
    <s v="GG"/>
    <s v="GRUPO GRANDE"/>
    <s v="491G"/>
    <s v="GRUPO GRANDE DE Tecnología de fabricación"/>
    <s v="GRUPO-A"/>
    <s v="Grupo Grande de Tecnología de fabricación"/>
    <s v="2S"/>
    <n v="16631140"/>
    <s v="PERNÍA"/>
    <s v="ESPINOZA"/>
    <s v="ALPHA VERÓNICA"/>
    <s v="PERNÍA ESPINOZA, ALPHA VERÓNICA"/>
    <x v="0"/>
    <x v="0"/>
    <x v="0"/>
    <m/>
    <m/>
    <s v="alpernia"/>
    <s v="alpha.pernia@unirioja.es"/>
    <n v="3.6"/>
    <n v="3.6"/>
    <n v="504"/>
    <s v="PROFESOR TITULAR UNIVERSIDAD"/>
    <s v="C01"/>
    <s v="TIEMPO COMPLETO"/>
    <s v="2011-11-02 00:00:00.0"/>
    <s v="null"/>
    <s v="DF31915"/>
    <s v="PROFESOR TITULAR DE UNIVERSIDAD"/>
    <s v="R110"/>
    <x v="10"/>
    <n v="515"/>
    <s v="INGENIERÍA DE LOS PROCESOS DE FABRICACIÓN"/>
  </r>
  <r>
    <x v="16"/>
    <n v="16523160"/>
    <x v="5"/>
    <n v="491"/>
    <s v="491L"/>
    <s v="GRUPO-B1"/>
    <s v="Tecnología de fabricación"/>
    <s v="GL"/>
    <s v="GRUPO DE LABORATORIO"/>
    <s v="491L"/>
    <s v="LABORATORIO DE Tecnología de fabricación"/>
    <s v="GRUPO-B1"/>
    <s v="Laboratorio de Tecnología de fabricación"/>
    <s v="2S"/>
    <n v="16523160"/>
    <s v="AZOFRA"/>
    <s v="RUEDA"/>
    <s v="JUAN CARLOS"/>
    <s v="AZOFRA RUEDA, JUAN CARLOS"/>
    <x v="0"/>
    <x v="0"/>
    <x v="0"/>
    <m/>
    <m/>
    <s v="juazofra"/>
    <s v="juancarlos.azofra@unirioja.es"/>
    <n v="1.2"/>
    <n v="1.2"/>
    <n v="532"/>
    <s v="LABORAL DOCENTE-ASOCIADO"/>
    <s v="P03"/>
    <s v="TIEMPO PARCIAL (3+3 HORAS)"/>
    <s v="2016-09-15 00:00:00.0"/>
    <s v="2019-09-14 00:00:00.0"/>
    <s v="PI101122"/>
    <s v="PROFESOR ASOCIADO"/>
    <s v="R110"/>
    <x v="10"/>
    <n v="515"/>
    <s v="INGENIERÍA DE LOS PROCESOS DE FABRICACIÓN"/>
  </r>
  <r>
    <x v="17"/>
    <n v="16631140"/>
    <x v="5"/>
    <n v="491"/>
    <s v="491G"/>
    <s v="GRUPO-A"/>
    <s v="Tecnología de fabricación"/>
    <s v="GG"/>
    <s v="GRUPO GRANDE"/>
    <s v="491G"/>
    <s v="GRUPO GRANDE DE Tecnología de fabricación"/>
    <s v="GRUPO-A"/>
    <s v="Grupo Grande de Tecnología de fabricación"/>
    <s v="2S"/>
    <n v="16631140"/>
    <s v="PERNÍA"/>
    <s v="ESPINOZA"/>
    <s v="ALPHA VERÓNICA"/>
    <s v="PERNÍA ESPINOZA, ALPHA VERÓNICA"/>
    <x v="0"/>
    <x v="0"/>
    <x v="0"/>
    <m/>
    <m/>
    <s v="alpernia"/>
    <s v="alpha.pernia@unirioja.es"/>
    <n v="3.6"/>
    <m/>
    <n v="504"/>
    <s v="PROFESOR TITULAR UNIVERSIDAD"/>
    <s v="C01"/>
    <s v="TIEMPO COMPLETO"/>
    <s v="2011-11-02 00:00:00.0"/>
    <s v="null"/>
    <s v="DF31915"/>
    <s v="PROFESOR TITULAR DE UNIVERSIDAD"/>
    <s v="R110"/>
    <x v="10"/>
    <n v="515"/>
    <s v="INGENIERÍA DE LOS PROCESOS DE FABRICACIÓN"/>
  </r>
  <r>
    <x v="17"/>
    <n v="16523160"/>
    <x v="5"/>
    <n v="491"/>
    <s v="491L"/>
    <s v="GRUPO-B1"/>
    <s v="Tecnología de fabricación"/>
    <s v="GL"/>
    <s v="GRUPO DE LABORATORIO"/>
    <s v="491L"/>
    <s v="LABORATORIO DE Tecnología de fabricación"/>
    <s v="GRUPO-B1"/>
    <s v="Laboratorio de Tecnología de fabricación"/>
    <s v="2S"/>
    <n v="16523160"/>
    <s v="AZOFRA"/>
    <s v="RUEDA"/>
    <s v="JUAN CARLOS"/>
    <s v="AZOFRA RUEDA, JUAN CARLOS"/>
    <x v="0"/>
    <x v="0"/>
    <x v="0"/>
    <m/>
    <m/>
    <s v="juazofra"/>
    <s v="juancarlos.azofra@unirioja.es"/>
    <n v="1.2"/>
    <m/>
    <n v="532"/>
    <s v="LABORAL DOCENTE-ASOCIADO"/>
    <s v="P03"/>
    <s v="TIEMPO PARCIAL (3+3 HORAS)"/>
    <s v="2016-09-15 00:00:00.0"/>
    <s v="2019-09-14 00:00:00.0"/>
    <s v="PI101122"/>
    <s v="PROFESOR ASOCIADO"/>
    <s v="R110"/>
    <x v="10"/>
    <n v="515"/>
    <s v="INGENIERÍA DE LOS PROCESOS DE FABRICACIÓN"/>
  </r>
  <r>
    <x v="18"/>
    <n v="16631140"/>
    <x v="5"/>
    <n v="491"/>
    <s v="491G"/>
    <s v="GRUPO-A"/>
    <s v="Tecnología de fabricación"/>
    <s v="GG"/>
    <s v="GRUPO GRANDE"/>
    <s v="491G"/>
    <s v="GRUPO GRANDE DE Tecnología de fabricación"/>
    <s v="GRUPO-A"/>
    <s v="Grupo Grande de Tecnología de fabricación"/>
    <s v="2S"/>
    <n v="16631140"/>
    <s v="PERNÍA"/>
    <s v="ESPINOZA"/>
    <s v="ALPHA VERÓNICA"/>
    <s v="PERNÍA ESPINOZA, ALPHA VERÓNICA"/>
    <x v="0"/>
    <x v="0"/>
    <x v="0"/>
    <m/>
    <m/>
    <s v="alpernia"/>
    <s v="alpha.pernia@unirioja.es"/>
    <n v="3.6"/>
    <m/>
    <n v="504"/>
    <s v="PROFESOR TITULAR UNIVERSIDAD"/>
    <s v="C01"/>
    <s v="TIEMPO COMPLETO"/>
    <s v="2011-11-02 00:00:00.0"/>
    <s v="null"/>
    <s v="DF31915"/>
    <s v="PROFESOR TITULAR DE UNIVERSIDAD"/>
    <s v="R110"/>
    <x v="10"/>
    <n v="515"/>
    <s v="INGENIERÍA DE LOS PROCESOS DE FABRICACIÓN"/>
  </r>
  <r>
    <x v="18"/>
    <n v="16523160"/>
    <x v="5"/>
    <n v="491"/>
    <s v="491L"/>
    <s v="GRUPO-B1"/>
    <s v="Tecnología de fabricación"/>
    <s v="GL"/>
    <s v="GRUPO DE LABORATORIO"/>
    <s v="491L"/>
    <s v="LABORATORIO DE Tecnología de fabricación"/>
    <s v="GRUPO-B1"/>
    <s v="Laboratorio de Tecnología de fabricación"/>
    <s v="2S"/>
    <n v="16523160"/>
    <s v="AZOFRA"/>
    <s v="RUEDA"/>
    <s v="JUAN CARLOS"/>
    <s v="AZOFRA RUEDA, JUAN CARLOS"/>
    <x v="0"/>
    <x v="0"/>
    <x v="0"/>
    <m/>
    <m/>
    <s v="juazofra"/>
    <s v="juancarlos.azofra@unirioja.es"/>
    <n v="1.2"/>
    <m/>
    <n v="532"/>
    <s v="LABORAL DOCENTE-ASOCIADO"/>
    <s v="P03"/>
    <s v="TIEMPO PARCIAL (3+3 HORAS)"/>
    <s v="2016-09-15 00:00:00.0"/>
    <s v="2019-09-14 00:00:00.0"/>
    <s v="PI101122"/>
    <s v="PROFESOR ASOCIADO"/>
    <s v="R110"/>
    <x v="10"/>
    <n v="515"/>
    <s v="INGENIERÍA DE LOS PROCESOS DE FABRICACIÓN"/>
  </r>
  <r>
    <x v="16"/>
    <n v="28498543"/>
    <x v="5"/>
    <n v="492"/>
    <s v="492G"/>
    <s v="GRUPO-A"/>
    <s v="Ciencia de materiales"/>
    <s v="GG"/>
    <s v="GRUPO GRANDE"/>
    <s v="492G"/>
    <s v="GRUPO GRANDE DE Ciencia de materiales"/>
    <s v="GRUPO-A"/>
    <s v="Grupo Grande de Ciencia de materiales"/>
    <s v="1S"/>
    <n v="28498543"/>
    <s v="PÉREZ"/>
    <s v="DE LA PARTE"/>
    <s v="Mª DE LAS MERCEDES"/>
    <s v="PÉREZ DE LA PARTE, Mª DE LAS MERCEDES"/>
    <x v="1"/>
    <x v="0"/>
    <x v="0"/>
    <m/>
    <m/>
    <s v="mdperez"/>
    <s v="mercedes.perez@unirioja.es"/>
    <n v="2.4"/>
    <n v="2.4"/>
    <n v="504"/>
    <s v="PROFESOR TITULAR UNIVERSIDAD"/>
    <s v="C01"/>
    <s v="TIEMPO COMPLETO"/>
    <s v="2011-11-28 00:00:00.0"/>
    <s v="null"/>
    <s v="DF100257"/>
    <s v="PROFESOR TITULAR DE UNIVERSIDAD"/>
    <s v="R110"/>
    <x v="10"/>
    <n v="65"/>
    <s v="CIENCIA DE LOS MATERIALES E INGENIERÍA METALÚRGICA"/>
  </r>
  <r>
    <x v="16"/>
    <n v="815254"/>
    <x v="5"/>
    <n v="492"/>
    <s v="492G"/>
    <s v="GRUPO-B"/>
    <s v="Ciencia de materiales"/>
    <s v="GG"/>
    <s v="GRUPO GRANDE"/>
    <s v="492G"/>
    <s v="GRUPO GRANDE DE Ciencia de materiales"/>
    <s v="GRUPO-B"/>
    <s v="Grupo Grande de Ciencia de materiales"/>
    <s v="1S"/>
    <n v="815254"/>
    <s v="MARTÍNEZ"/>
    <s v="CALVO"/>
    <s v="MARÍA ÁNGELES"/>
    <s v="MARTÍNEZ CALVO, MARÍA ÁNGELES"/>
    <x v="0"/>
    <x v="0"/>
    <x v="0"/>
    <m/>
    <m/>
    <s v="anmartin"/>
    <s v="marian.martinez@unirioja.es"/>
    <n v="2.4"/>
    <n v="2.4"/>
    <n v="506"/>
    <s v="PROFESOR TITULAR DE ESCUELA UNIVERSITARI"/>
    <s v="01A"/>
    <s v="TIEMPO COMPLETO AMPLIADO"/>
    <s v="2012-09-01 00:00:00.0"/>
    <s v="null"/>
    <s v="DF31868"/>
    <s v="TITULAR DE ESCUELAS UNIVERSITARIAS"/>
    <s v="R110"/>
    <x v="10"/>
    <n v="65"/>
    <s v="CIENCIA DE LOS MATERIALES E INGENIERÍA METALÚRGICA"/>
  </r>
  <r>
    <x v="17"/>
    <n v="28498543"/>
    <x v="5"/>
    <n v="492"/>
    <s v="492G"/>
    <s v="GRUPO-A"/>
    <s v="Ciencia de materiales"/>
    <s v="GG"/>
    <s v="GRUPO GRANDE"/>
    <s v="492G"/>
    <s v="GRUPO GRANDE DE Ciencia de materiales"/>
    <s v="GRUPO-A"/>
    <s v="Grupo Grande de Ciencia de materiales"/>
    <s v="1S"/>
    <n v="28498543"/>
    <s v="PÉREZ"/>
    <s v="DE LA PARTE"/>
    <s v="Mª DE LAS MERCEDES"/>
    <s v="PÉREZ DE LA PARTE, Mª DE LAS MERCEDES"/>
    <x v="1"/>
    <x v="0"/>
    <x v="0"/>
    <m/>
    <m/>
    <s v="mdperez"/>
    <s v="mercedes.perez@unirioja.es"/>
    <n v="2.4"/>
    <m/>
    <n v="504"/>
    <s v="PROFESOR TITULAR UNIVERSIDAD"/>
    <s v="C01"/>
    <s v="TIEMPO COMPLETO"/>
    <s v="2011-11-28 00:00:00.0"/>
    <s v="null"/>
    <s v="DF100257"/>
    <s v="PROFESOR TITULAR DE UNIVERSIDAD"/>
    <s v="R110"/>
    <x v="10"/>
    <n v="65"/>
    <s v="CIENCIA DE LOS MATERIALES E INGENIERÍA METALÚRGICA"/>
  </r>
  <r>
    <x v="17"/>
    <n v="815254"/>
    <x v="5"/>
    <n v="492"/>
    <s v="492G"/>
    <s v="GRUPO-B"/>
    <s v="Ciencia de materiales"/>
    <s v="GG"/>
    <s v="GRUPO GRANDE"/>
    <s v="492G"/>
    <s v="GRUPO GRANDE DE Ciencia de materiales"/>
    <s v="GRUPO-B"/>
    <s v="Grupo Grande de Ciencia de materiales"/>
    <s v="1S"/>
    <n v="815254"/>
    <s v="MARTÍNEZ"/>
    <s v="CALVO"/>
    <s v="MARÍA ÁNGELES"/>
    <s v="MARTÍNEZ CALVO, MARÍA ÁNGELES"/>
    <x v="0"/>
    <x v="0"/>
    <x v="0"/>
    <m/>
    <m/>
    <s v="anmartin"/>
    <s v="marian.martinez@unirioja.es"/>
    <n v="2.4"/>
    <m/>
    <n v="506"/>
    <s v="PROFESOR TITULAR DE ESCUELA UNIVERSITARI"/>
    <s v="01A"/>
    <s v="TIEMPO COMPLETO AMPLIADO"/>
    <s v="2012-09-01 00:00:00.0"/>
    <s v="null"/>
    <s v="DF31868"/>
    <s v="TITULAR DE ESCUELAS UNIVERSITARIAS"/>
    <s v="R110"/>
    <x v="10"/>
    <n v="65"/>
    <s v="CIENCIA DE LOS MATERIALES E INGENIERÍA METALÚRGICA"/>
  </r>
  <r>
    <x v="18"/>
    <n v="28498543"/>
    <x v="5"/>
    <n v="492"/>
    <s v="492G"/>
    <s v="GRUPO-A"/>
    <s v="Ciencia de materiales"/>
    <s v="GG"/>
    <s v="GRUPO GRANDE"/>
    <s v="492G"/>
    <s v="GRUPO GRANDE DE Ciencia de materiales"/>
    <s v="GRUPO-A"/>
    <s v="Grupo Grande de Ciencia de materiales"/>
    <s v="1S"/>
    <n v="28498543"/>
    <s v="PÉREZ"/>
    <s v="DE LA PARTE"/>
    <s v="Mª DE LAS MERCEDES"/>
    <s v="PÉREZ DE LA PARTE, Mª DE LAS MERCEDES"/>
    <x v="1"/>
    <x v="0"/>
    <x v="0"/>
    <m/>
    <m/>
    <s v="mdperez"/>
    <s v="mercedes.perez@unirioja.es"/>
    <n v="2.4"/>
    <m/>
    <n v="504"/>
    <s v="PROFESOR TITULAR UNIVERSIDAD"/>
    <s v="C01"/>
    <s v="TIEMPO COMPLETO"/>
    <s v="2011-11-28 00:00:00.0"/>
    <s v="null"/>
    <s v="DF100257"/>
    <s v="PROFESOR TITULAR DE UNIVERSIDAD"/>
    <s v="R110"/>
    <x v="10"/>
    <n v="65"/>
    <s v="CIENCIA DE LOS MATERIALES E INGENIERÍA METALÚRGICA"/>
  </r>
  <r>
    <x v="18"/>
    <n v="815254"/>
    <x v="5"/>
    <n v="492"/>
    <s v="492G"/>
    <s v="GRUPO-B"/>
    <s v="Ciencia de materiales"/>
    <s v="GG"/>
    <s v="GRUPO GRANDE"/>
    <s v="492G"/>
    <s v="GRUPO GRANDE DE Ciencia de materiales"/>
    <s v="GRUPO-B"/>
    <s v="Grupo Grande de Ciencia de materiales"/>
    <s v="1S"/>
    <n v="815254"/>
    <s v="MARTÍNEZ"/>
    <s v="CALVO"/>
    <s v="MARÍA ÁNGELES"/>
    <s v="MARTÍNEZ CALVO, MARÍA ÁNGELES"/>
    <x v="0"/>
    <x v="0"/>
    <x v="0"/>
    <m/>
    <m/>
    <s v="anmartin"/>
    <s v="marian.martinez@unirioja.es"/>
    <n v="2.4"/>
    <m/>
    <n v="506"/>
    <s v="PROFESOR TITULAR DE ESCUELA UNIVERSITARI"/>
    <s v="01A"/>
    <s v="TIEMPO COMPLETO AMPLIADO"/>
    <s v="2012-09-01 00:00:00.0"/>
    <s v="null"/>
    <s v="DF31868"/>
    <s v="TITULAR DE ESCUELAS UNIVERSITARIAS"/>
    <s v="R110"/>
    <x v="10"/>
    <n v="65"/>
    <s v="CIENCIA DE LOS MATERIALES E INGENIERÍA METALÚRGICA"/>
  </r>
  <r>
    <x v="16"/>
    <n v="16506383"/>
    <x v="5"/>
    <n v="493"/>
    <s v="493G"/>
    <s v="GRUPO-A"/>
    <s v="Teoría de mecanismos"/>
    <s v="GG"/>
    <s v="GRUPO GRANDE"/>
    <s v="493G"/>
    <s v="GRUPO GRANDE DE Teoría de mecanismos"/>
    <s v="GRUPO-A"/>
    <s v="Grupo Garnde de Teoría de mecanismos"/>
    <s v="1S"/>
    <n v="16506383"/>
    <s v="ALBA"/>
    <s v="IRURZUN"/>
    <s v="JOSÉ ANTONIO"/>
    <s v="ALBA IRURZUN, JOSÉ ANTONIO"/>
    <x v="1"/>
    <x v="0"/>
    <x v="0"/>
    <m/>
    <m/>
    <s v="jalba"/>
    <s v="joseantonio.alba@unirioja.es"/>
    <n v="3"/>
    <n v="3"/>
    <n v="505"/>
    <s v="CATEDRATICO ESCUELA UNIVERSITARIA"/>
    <s v="01A"/>
    <s v="TIEMPO COMPLETO AMPLIADO"/>
    <s v="2016-09-15 00:00:00.0"/>
    <s v="null"/>
    <s v="DF31935"/>
    <s v="CATEDRÁTICO DE ESCUELA UNIVERSITARIA"/>
    <s v="R110"/>
    <x v="10"/>
    <n v="545"/>
    <s v="INGENIERÍA MECÁNICA"/>
  </r>
  <r>
    <x v="16"/>
    <n v="16564276"/>
    <x v="5"/>
    <n v="493"/>
    <s v="493I"/>
    <s v="GRUPO-A1"/>
    <s v="Teoría de mecanismos"/>
    <s v="GI"/>
    <s v="GRUPO DE INFORMÁTICA"/>
    <s v="493I"/>
    <s v="INFORMÁTICA DE Teoría de mecanismos"/>
    <s v="GRUPO-A1"/>
    <s v="Informática de Teoría de mecanismos"/>
    <s v="1S"/>
    <n v="16564276"/>
    <s v="GÓMEZ"/>
    <s v="CRISTÓBAL"/>
    <s v="JOSÉ ANTONIO"/>
    <s v="GÓMEZ CRISTÓBAL, JOSÉ ANTONIO"/>
    <x v="1"/>
    <x v="0"/>
    <x v="0"/>
    <m/>
    <m/>
    <s v="jggomez"/>
    <s v="jose-antonio.gomez@unirioja.es"/>
    <n v="1"/>
    <n v="1"/>
    <n v="533"/>
    <s v="COLABORADOR-TIPO 2 (Doctor)"/>
    <s v="C01"/>
    <s v="TIEMPO COMPLETO"/>
    <s v="2006-10-01 00:00:00.0"/>
    <s v="null"/>
    <s v="LD100577"/>
    <s v="COLABORADOR TIPO 2"/>
    <s v="R110"/>
    <x v="10"/>
    <n v="545"/>
    <s v="INGENIERÍA MECÁNICA"/>
  </r>
  <r>
    <x v="16"/>
    <n v="78743818"/>
    <x v="5"/>
    <n v="493"/>
    <s v="493L"/>
    <s v="GRUPO-A1"/>
    <s v="Teoría de mecanismos"/>
    <s v="GL"/>
    <s v="GRUPO DE LABORATORIO"/>
    <s v="493L"/>
    <s v="LABORATORIO DE Teoría de mecanismos"/>
    <s v="GRUPO-A1"/>
    <s v="Laboratorio de Teoría de mecanismos"/>
    <s v="1S"/>
    <n v="78743818"/>
    <s v="LOSTADO"/>
    <s v="LORZA"/>
    <s v="RUBÉN"/>
    <s v="LOSTADO LORZA, RUBÉN"/>
    <x v="0"/>
    <x v="0"/>
    <x v="0"/>
    <m/>
    <m/>
    <s v="rulostad"/>
    <s v="ruben.lostado@unirioja.es"/>
    <n v="1"/>
    <n v="1"/>
    <n v="504"/>
    <s v="PROFESOR TITULAR UNIVERSIDAD"/>
    <s v="C01"/>
    <s v="TIEMPO COMPLETO"/>
    <s v="2011-09-01 00:00:00.0"/>
    <s v="null"/>
    <s v="DF100304"/>
    <s v="PROFESOR TITULAR DE UNIVERSIDAD"/>
    <s v="R110"/>
    <x v="10"/>
    <n v="545"/>
    <s v="INGENIERÍA MECÁNICA"/>
  </r>
  <r>
    <x v="17"/>
    <n v="16506383"/>
    <x v="5"/>
    <n v="493"/>
    <s v="493G"/>
    <s v="GRUPO-A"/>
    <s v="Teoría de mecanismos"/>
    <s v="GG"/>
    <s v="GRUPO GRANDE"/>
    <s v="493G"/>
    <s v="GRUPO GRANDE DE Teoría de mecanismos"/>
    <s v="GRUPO-A"/>
    <s v="Grupo Garnde de Teoría de mecanismos"/>
    <s v="1S"/>
    <n v="16506383"/>
    <s v="ALBA"/>
    <s v="IRURZUN"/>
    <s v="JOSÉ ANTONIO"/>
    <s v="ALBA IRURZUN, JOSÉ ANTONIO"/>
    <x v="1"/>
    <x v="0"/>
    <x v="0"/>
    <m/>
    <m/>
    <s v="jalba"/>
    <s v="joseantonio.alba@unirioja.es"/>
    <n v="3"/>
    <m/>
    <n v="505"/>
    <s v="CATEDRATICO ESCUELA UNIVERSITARIA"/>
    <s v="01A"/>
    <s v="TIEMPO COMPLETO AMPLIADO"/>
    <s v="2016-09-15 00:00:00.0"/>
    <s v="null"/>
    <s v="DF31935"/>
    <s v="CATEDRÁTICO DE ESCUELA UNIVERSITARIA"/>
    <s v="R110"/>
    <x v="10"/>
    <n v="545"/>
    <s v="INGENIERÍA MECÁNICA"/>
  </r>
  <r>
    <x v="17"/>
    <n v="16564276"/>
    <x v="5"/>
    <n v="493"/>
    <s v="493I"/>
    <s v="GRUPO-A1"/>
    <s v="Teoría de mecanismos"/>
    <s v="GI"/>
    <s v="GRUPO DE INFORMÁTICA"/>
    <s v="493I"/>
    <s v="INFORMÁTICA DE Teoría de mecanismos"/>
    <s v="GRUPO-A1"/>
    <s v="Informática de Teoría de mecanismos"/>
    <s v="1S"/>
    <n v="16564276"/>
    <s v="GÓMEZ"/>
    <s v="CRISTÓBAL"/>
    <s v="JOSÉ ANTONIO"/>
    <s v="GÓMEZ CRISTÓBAL, JOSÉ ANTONIO"/>
    <x v="1"/>
    <x v="0"/>
    <x v="0"/>
    <m/>
    <m/>
    <s v="jggomez"/>
    <s v="jose-antonio.gomez@unirioja.es"/>
    <n v="1"/>
    <m/>
    <n v="533"/>
    <s v="COLABORADOR-TIPO 2 (Doctor)"/>
    <s v="C01"/>
    <s v="TIEMPO COMPLETO"/>
    <s v="2006-10-01 00:00:00.0"/>
    <s v="null"/>
    <s v="LD100577"/>
    <s v="COLABORADOR TIPO 2"/>
    <s v="R110"/>
    <x v="10"/>
    <n v="545"/>
    <s v="INGENIERÍA MECÁNICA"/>
  </r>
  <r>
    <x v="17"/>
    <n v="78743818"/>
    <x v="5"/>
    <n v="493"/>
    <s v="493L"/>
    <s v="GRUPO-A1"/>
    <s v="Teoría de mecanismos"/>
    <s v="GL"/>
    <s v="GRUPO DE LABORATORIO"/>
    <s v="493L"/>
    <s v="LABORATORIO DE Teoría de mecanismos"/>
    <s v="GRUPO-A1"/>
    <s v="Laboratorio de Teoría de mecanismos"/>
    <s v="1S"/>
    <n v="78743818"/>
    <s v="LOSTADO"/>
    <s v="LORZA"/>
    <s v="RUBÉN"/>
    <s v="LOSTADO LORZA, RUBÉN"/>
    <x v="0"/>
    <x v="0"/>
    <x v="0"/>
    <m/>
    <m/>
    <s v="rulostad"/>
    <s v="ruben.lostado@unirioja.es"/>
    <n v="1"/>
    <m/>
    <n v="504"/>
    <s v="PROFESOR TITULAR UNIVERSIDAD"/>
    <s v="C01"/>
    <s v="TIEMPO COMPLETO"/>
    <s v="2011-09-01 00:00:00.0"/>
    <s v="null"/>
    <s v="DF100304"/>
    <s v="PROFESOR TITULAR DE UNIVERSIDAD"/>
    <s v="R110"/>
    <x v="10"/>
    <n v="545"/>
    <s v="INGENIERÍA MECÁNICA"/>
  </r>
  <r>
    <x v="18"/>
    <n v="16506383"/>
    <x v="5"/>
    <n v="493"/>
    <s v="493G"/>
    <s v="GRUPO-A"/>
    <s v="Teoría de mecanismos"/>
    <s v="GG"/>
    <s v="GRUPO GRANDE"/>
    <s v="493G"/>
    <s v="GRUPO GRANDE DE Teoría de mecanismos"/>
    <s v="GRUPO-A"/>
    <s v="Grupo Garnde de Teoría de mecanismos"/>
    <s v="1S"/>
    <n v="16506383"/>
    <s v="ALBA"/>
    <s v="IRURZUN"/>
    <s v="JOSÉ ANTONIO"/>
    <s v="ALBA IRURZUN, JOSÉ ANTONIO"/>
    <x v="1"/>
    <x v="0"/>
    <x v="0"/>
    <m/>
    <m/>
    <s v="jalba"/>
    <s v="joseantonio.alba@unirioja.es"/>
    <n v="3"/>
    <m/>
    <n v="505"/>
    <s v="CATEDRATICO ESCUELA UNIVERSITARIA"/>
    <s v="01A"/>
    <s v="TIEMPO COMPLETO AMPLIADO"/>
    <s v="2016-09-15 00:00:00.0"/>
    <s v="null"/>
    <s v="DF31935"/>
    <s v="CATEDRÁTICO DE ESCUELA UNIVERSITARIA"/>
    <s v="R110"/>
    <x v="10"/>
    <n v="545"/>
    <s v="INGENIERÍA MECÁNICA"/>
  </r>
  <r>
    <x v="18"/>
    <n v="16564276"/>
    <x v="5"/>
    <n v="493"/>
    <s v="493I"/>
    <s v="GRUPO-A1"/>
    <s v="Teoría de mecanismos"/>
    <s v="GI"/>
    <s v="GRUPO DE INFORMÁTICA"/>
    <s v="493I"/>
    <s v="INFORMÁTICA DE Teoría de mecanismos"/>
    <s v="GRUPO-A1"/>
    <s v="Informática de Teoría de mecanismos"/>
    <s v="1S"/>
    <n v="16564276"/>
    <s v="GÓMEZ"/>
    <s v="CRISTÓBAL"/>
    <s v="JOSÉ ANTONIO"/>
    <s v="GÓMEZ CRISTÓBAL, JOSÉ ANTONIO"/>
    <x v="1"/>
    <x v="0"/>
    <x v="0"/>
    <m/>
    <m/>
    <s v="jggomez"/>
    <s v="jose-antonio.gomez@unirioja.es"/>
    <n v="1"/>
    <m/>
    <n v="533"/>
    <s v="COLABORADOR-TIPO 2 (Doctor)"/>
    <s v="C01"/>
    <s v="TIEMPO COMPLETO"/>
    <s v="2006-10-01 00:00:00.0"/>
    <s v="null"/>
    <s v="LD100577"/>
    <s v="COLABORADOR TIPO 2"/>
    <s v="R110"/>
    <x v="10"/>
    <n v="545"/>
    <s v="INGENIERÍA MECÁNICA"/>
  </r>
  <r>
    <x v="18"/>
    <n v="78743818"/>
    <x v="5"/>
    <n v="493"/>
    <s v="493L"/>
    <s v="GRUPO-A1"/>
    <s v="Teoría de mecanismos"/>
    <s v="GL"/>
    <s v="GRUPO DE LABORATORIO"/>
    <s v="493L"/>
    <s v="LABORATORIO DE Teoría de mecanismos"/>
    <s v="GRUPO-A1"/>
    <s v="Laboratorio de Teoría de mecanismos"/>
    <s v="1S"/>
    <n v="78743818"/>
    <s v="LOSTADO"/>
    <s v="LORZA"/>
    <s v="RUBÉN"/>
    <s v="LOSTADO LORZA, RUBÉN"/>
    <x v="0"/>
    <x v="0"/>
    <x v="0"/>
    <m/>
    <m/>
    <s v="rulostad"/>
    <s v="ruben.lostado@unirioja.es"/>
    <n v="1"/>
    <m/>
    <n v="504"/>
    <s v="PROFESOR TITULAR UNIVERSIDAD"/>
    <s v="C01"/>
    <s v="TIEMPO COMPLETO"/>
    <s v="2011-09-01 00:00:00.0"/>
    <s v="null"/>
    <s v="DF100304"/>
    <s v="PROFESOR TITULAR DE UNIVERSIDAD"/>
    <s v="R110"/>
    <x v="10"/>
    <n v="545"/>
    <s v="INGENIERÍA MECÁNICA"/>
  </r>
  <r>
    <x v="16"/>
    <n v="16504002"/>
    <x v="5"/>
    <n v="494"/>
    <s v="494G"/>
    <s v="GRUPO-A"/>
    <s v="Sistemas electrónicos"/>
    <s v="GG"/>
    <s v="GRUPO GRANDE"/>
    <s v="494G"/>
    <s v="GRUPO GRANDE DE Sistemas electrónicos"/>
    <s v="GRUPO-A"/>
    <s v="Grupo Grande de Sistemas electrónicos"/>
    <s v="1S"/>
    <n v="16504002"/>
    <s v="RODRÍGUEZ"/>
    <s v="GONZÁLEZ"/>
    <s v="CARLOS ALBERTO"/>
    <s v="RODRÍGUEZ GONZÁLEZ, CARLOS ALBERTO"/>
    <x v="0"/>
    <x v="0"/>
    <x v="1"/>
    <m/>
    <m/>
    <s v="carodri"/>
    <s v="carlos.rodriguez@unirioja.es"/>
    <n v="1"/>
    <n v="1"/>
    <n v="506"/>
    <s v="PROFESOR TITULAR DE ESCUELA UNIVERSITARI"/>
    <s v="01A"/>
    <s v="TIEMPO COMPLETO AMPLIADO"/>
    <s v="2012-09-01 00:00:00.0"/>
    <s v="null"/>
    <s v="DF31815"/>
    <s v="TITULAR DE ESCUELAS UNIVERSITARIAS"/>
    <s v="R109"/>
    <x v="9"/>
    <n v="785"/>
    <s v="TECNOLOGÍA ELECTRÓNICA"/>
  </r>
  <r>
    <x v="16"/>
    <n v="16513797"/>
    <x v="5"/>
    <n v="494"/>
    <s v="494G"/>
    <s v="GRUPO-A"/>
    <s v="Sistemas electrónicos"/>
    <s v="GG"/>
    <s v="GRUPO GRANDE"/>
    <s v="494G"/>
    <s v="GRUPO GRANDE DE Sistemas electrónicos"/>
    <s v="GRUPO-A"/>
    <s v="Grupo Grande de Sistemas electrónicos"/>
    <s v="1S"/>
    <n v="16513797"/>
    <s v="ZORZANO"/>
    <s v="MARTÍNEZ"/>
    <s v="JOSÉ MARÍA"/>
    <s v="ZORZANO MARTÍNEZ, JOSÉ MARÍA"/>
    <x v="1"/>
    <x v="0"/>
    <x v="0"/>
    <m/>
    <m/>
    <s v="jzorzano"/>
    <s v="jose.zorzano@unirioja.es"/>
    <n v="1"/>
    <n v="1"/>
    <n v="506"/>
    <s v="PROFESOR TITULAR DE ESCUELA UNIVERSITARI"/>
    <s v="01A"/>
    <s v="TIEMPO COMPLETO AMPLIADO"/>
    <s v="2012-09-01 00:00:00.0"/>
    <s v="null"/>
    <s v="DF31835"/>
    <s v="TITULAR DE ESCUELAS UNIVERSITARIAS"/>
    <s v="R109"/>
    <x v="9"/>
    <n v="785"/>
    <s v="TECNOLOGÍA ELECTRÓNICA"/>
  </r>
  <r>
    <x v="16"/>
    <n v="16537707"/>
    <x v="5"/>
    <n v="494"/>
    <s v="494G"/>
    <s v="GRUPO-A"/>
    <s v="Sistemas electrónicos"/>
    <s v="GG"/>
    <s v="GRUPO GRANDE"/>
    <s v="494G"/>
    <s v="GRUPO GRANDE DE Sistemas electrónicos"/>
    <s v="GRUPO-A"/>
    <s v="Grupo Grande de Sistemas electrónicos"/>
    <s v="1S"/>
    <n v="16537707"/>
    <s v="MARTÍNEZ"/>
    <s v="SANTOLAYA"/>
    <s v="JOSÉ JAVIER"/>
    <s v="MARTÍNEZ SANTOLAYA, JOSÉ JAVIER"/>
    <x v="1"/>
    <x v="0"/>
    <x v="1"/>
    <m/>
    <m/>
    <s v="jjmartin"/>
    <s v="jose-javier.martinez@unirioja.es"/>
    <n v="1"/>
    <n v="1"/>
    <n v="506"/>
    <s v="PROFESOR TITULAR DE ESCUELA UNIVERSITARI"/>
    <s v="01A"/>
    <s v="TIEMPO COMPLETO AMPLIADO"/>
    <s v="2012-09-01 00:00:00.0"/>
    <s v="null"/>
    <s v="DF31833"/>
    <s v="TITULAR DE ESCUELAS UNIVERSITARIAS"/>
    <s v="R109"/>
    <x v="9"/>
    <n v="785"/>
    <s v="TECNOLOGÍA ELECTRÓNICA"/>
  </r>
  <r>
    <x v="17"/>
    <n v="16504002"/>
    <x v="5"/>
    <n v="494"/>
    <s v="494G"/>
    <s v="GRUPO-A"/>
    <s v="Sistemas electrónicos"/>
    <s v="GG"/>
    <s v="GRUPO GRANDE"/>
    <s v="494G"/>
    <s v="GRUPO GRANDE DE Sistemas electrónicos"/>
    <s v="GRUPO-A"/>
    <s v="Grupo Grande de Sistemas electrónicos"/>
    <s v="1S"/>
    <n v="16504002"/>
    <s v="RODRÍGUEZ"/>
    <s v="GONZÁLEZ"/>
    <s v="CARLOS ALBERTO"/>
    <s v="RODRÍGUEZ GONZÁLEZ, CARLOS ALBERTO"/>
    <x v="0"/>
    <x v="0"/>
    <x v="1"/>
    <m/>
    <m/>
    <s v="carodri"/>
    <s v="carlos.rodriguez@unirioja.es"/>
    <n v="1"/>
    <m/>
    <n v="506"/>
    <s v="PROFESOR TITULAR DE ESCUELA UNIVERSITARI"/>
    <s v="01A"/>
    <s v="TIEMPO COMPLETO AMPLIADO"/>
    <s v="2012-09-01 00:00:00.0"/>
    <s v="null"/>
    <s v="DF31815"/>
    <s v="TITULAR DE ESCUELAS UNIVERSITARIAS"/>
    <s v="R109"/>
    <x v="9"/>
    <n v="785"/>
    <s v="TECNOLOGÍA ELECTRÓNICA"/>
  </r>
  <r>
    <x v="17"/>
    <n v="16513797"/>
    <x v="5"/>
    <n v="494"/>
    <s v="494G"/>
    <s v="GRUPO-A"/>
    <s v="Sistemas electrónicos"/>
    <s v="GG"/>
    <s v="GRUPO GRANDE"/>
    <s v="494G"/>
    <s v="GRUPO GRANDE DE Sistemas electrónicos"/>
    <s v="GRUPO-A"/>
    <s v="Grupo Grande de Sistemas electrónicos"/>
    <s v="1S"/>
    <n v="16513797"/>
    <s v="ZORZANO"/>
    <s v="MARTÍNEZ"/>
    <s v="JOSÉ MARÍA"/>
    <s v="ZORZANO MARTÍNEZ, JOSÉ MARÍA"/>
    <x v="1"/>
    <x v="0"/>
    <x v="0"/>
    <m/>
    <m/>
    <s v="jzorzano"/>
    <s v="jose.zorzano@unirioja.es"/>
    <n v="1"/>
    <m/>
    <n v="506"/>
    <s v="PROFESOR TITULAR DE ESCUELA UNIVERSITARI"/>
    <s v="01A"/>
    <s v="TIEMPO COMPLETO AMPLIADO"/>
    <s v="2012-09-01 00:00:00.0"/>
    <s v="null"/>
    <s v="DF31835"/>
    <s v="TITULAR DE ESCUELAS UNIVERSITARIAS"/>
    <s v="R109"/>
    <x v="9"/>
    <n v="785"/>
    <s v="TECNOLOGÍA ELECTRÓNICA"/>
  </r>
  <r>
    <x v="17"/>
    <n v="16537707"/>
    <x v="5"/>
    <n v="494"/>
    <s v="494G"/>
    <s v="GRUPO-A"/>
    <s v="Sistemas electrónicos"/>
    <s v="GG"/>
    <s v="GRUPO GRANDE"/>
    <s v="494G"/>
    <s v="GRUPO GRANDE DE Sistemas electrónicos"/>
    <s v="GRUPO-A"/>
    <s v="Grupo Grande de Sistemas electrónicos"/>
    <s v="1S"/>
    <n v="16537707"/>
    <s v="MARTÍNEZ"/>
    <s v="SANTOLAYA"/>
    <s v="JOSÉ JAVIER"/>
    <s v="MARTÍNEZ SANTOLAYA, JOSÉ JAVIER"/>
    <x v="1"/>
    <x v="0"/>
    <x v="1"/>
    <m/>
    <m/>
    <s v="jjmartin"/>
    <s v="jose-javier.martinez@unirioja.es"/>
    <n v="1"/>
    <m/>
    <n v="506"/>
    <s v="PROFESOR TITULAR DE ESCUELA UNIVERSITARI"/>
    <s v="01A"/>
    <s v="TIEMPO COMPLETO AMPLIADO"/>
    <s v="2012-09-01 00:00:00.0"/>
    <s v="null"/>
    <s v="DF31833"/>
    <s v="TITULAR DE ESCUELAS UNIVERSITARIAS"/>
    <s v="R109"/>
    <x v="9"/>
    <n v="785"/>
    <s v="TECNOLOGÍA ELECTRÓNICA"/>
  </r>
  <r>
    <x v="18"/>
    <n v="16504002"/>
    <x v="5"/>
    <n v="494"/>
    <s v="494G"/>
    <s v="GRUPO-A"/>
    <s v="Sistemas electrónicos"/>
    <s v="GG"/>
    <s v="GRUPO GRANDE"/>
    <s v="494G"/>
    <s v="GRUPO GRANDE DE Sistemas electrónicos"/>
    <s v="GRUPO-A"/>
    <s v="Grupo Grande de Sistemas electrónicos"/>
    <s v="1S"/>
    <n v="16504002"/>
    <s v="RODRÍGUEZ"/>
    <s v="GONZÁLEZ"/>
    <s v="CARLOS ALBERTO"/>
    <s v="RODRÍGUEZ GONZÁLEZ, CARLOS ALBERTO"/>
    <x v="0"/>
    <x v="0"/>
    <x v="1"/>
    <m/>
    <m/>
    <s v="carodri"/>
    <s v="carlos.rodriguez@unirioja.es"/>
    <n v="1"/>
    <m/>
    <n v="506"/>
    <s v="PROFESOR TITULAR DE ESCUELA UNIVERSITARI"/>
    <s v="01A"/>
    <s v="TIEMPO COMPLETO AMPLIADO"/>
    <s v="2012-09-01 00:00:00.0"/>
    <s v="null"/>
    <s v="DF31815"/>
    <s v="TITULAR DE ESCUELAS UNIVERSITARIAS"/>
    <s v="R109"/>
    <x v="9"/>
    <n v="785"/>
    <s v="TECNOLOGÍA ELECTRÓNICA"/>
  </r>
  <r>
    <x v="18"/>
    <n v="16513797"/>
    <x v="5"/>
    <n v="494"/>
    <s v="494G"/>
    <s v="GRUPO-A"/>
    <s v="Sistemas electrónicos"/>
    <s v="GG"/>
    <s v="GRUPO GRANDE"/>
    <s v="494G"/>
    <s v="GRUPO GRANDE DE Sistemas electrónicos"/>
    <s v="GRUPO-A"/>
    <s v="Grupo Grande de Sistemas electrónicos"/>
    <s v="1S"/>
    <n v="16513797"/>
    <s v="ZORZANO"/>
    <s v="MARTÍNEZ"/>
    <s v="JOSÉ MARÍA"/>
    <s v="ZORZANO MARTÍNEZ, JOSÉ MARÍA"/>
    <x v="1"/>
    <x v="0"/>
    <x v="0"/>
    <m/>
    <m/>
    <s v="jzorzano"/>
    <s v="jose.zorzano@unirioja.es"/>
    <n v="1"/>
    <m/>
    <n v="506"/>
    <s v="PROFESOR TITULAR DE ESCUELA UNIVERSITARI"/>
    <s v="01A"/>
    <s v="TIEMPO COMPLETO AMPLIADO"/>
    <s v="2012-09-01 00:00:00.0"/>
    <s v="null"/>
    <s v="DF31835"/>
    <s v="TITULAR DE ESCUELAS UNIVERSITARIAS"/>
    <s v="R109"/>
    <x v="9"/>
    <n v="785"/>
    <s v="TECNOLOGÍA ELECTRÓNICA"/>
  </r>
  <r>
    <x v="18"/>
    <n v="16537707"/>
    <x v="5"/>
    <n v="494"/>
    <s v="494G"/>
    <s v="GRUPO-A"/>
    <s v="Sistemas electrónicos"/>
    <s v="GG"/>
    <s v="GRUPO GRANDE"/>
    <s v="494G"/>
    <s v="GRUPO GRANDE DE Sistemas electrónicos"/>
    <s v="GRUPO-A"/>
    <s v="Grupo Grande de Sistemas electrónicos"/>
    <s v="1S"/>
    <n v="16537707"/>
    <s v="MARTÍNEZ"/>
    <s v="SANTOLAYA"/>
    <s v="JOSÉ JAVIER"/>
    <s v="MARTÍNEZ SANTOLAYA, JOSÉ JAVIER"/>
    <x v="1"/>
    <x v="0"/>
    <x v="1"/>
    <m/>
    <m/>
    <s v="jjmartin"/>
    <s v="jose-javier.martinez@unirioja.es"/>
    <n v="1"/>
    <m/>
    <n v="506"/>
    <s v="PROFESOR TITULAR DE ESCUELA UNIVERSITARI"/>
    <s v="01A"/>
    <s v="TIEMPO COMPLETO AMPLIADO"/>
    <s v="2012-09-01 00:00:00.0"/>
    <s v="null"/>
    <s v="DF31833"/>
    <s v="TITULAR DE ESCUELAS UNIVERSITARIAS"/>
    <s v="R109"/>
    <x v="9"/>
    <n v="785"/>
    <s v="TECNOLOGÍA ELECTRÓNICA"/>
  </r>
  <r>
    <x v="16"/>
    <n v="16555425"/>
    <x v="5"/>
    <n v="495"/>
    <s v="495G"/>
    <s v="GRUPO-A"/>
    <s v="Resistencia de materiales"/>
    <s v="GG"/>
    <s v="GRUPO GRANDE"/>
    <s v="495G"/>
    <s v="GRUPO GRANDE DE Resistencia de materiales"/>
    <s v="GRUPO-A"/>
    <s v="Grupo Grande de Resistencia de materiales"/>
    <s v="1S"/>
    <n v="16555425"/>
    <s v="CELORRIO"/>
    <s v="BARRAGUÉ"/>
    <s v="LUIS"/>
    <s v="CELORRIO BARRAGUÉ, LUIS"/>
    <x v="1"/>
    <x v="0"/>
    <x v="0"/>
    <m/>
    <m/>
    <s v="lucelorr"/>
    <s v="luis.celorrio@unirioja.es"/>
    <n v="4"/>
    <n v="4"/>
    <s v="A-0504"/>
    <s v="PROFESOR TITULAR UNIVERSIDAD"/>
    <s v="C01"/>
    <s v="TIEMPO COMPLETO"/>
    <s v="2010-09-01 00:00:00.0"/>
    <s v="null"/>
    <s v="DF100272"/>
    <s v="PROFESOR TITULAR INTERINO"/>
    <s v="R110"/>
    <x v="10"/>
    <n v="605"/>
    <s v="MECÁNICA DE MEDIOS CONTINUOS Y TEORÍA DE ESTRUCTUR"/>
  </r>
  <r>
    <x v="16"/>
    <n v="16561901"/>
    <x v="5"/>
    <n v="495"/>
    <s v="495G"/>
    <s v="GRUPO-A"/>
    <s v="Resistencia de materiales"/>
    <s v="GG"/>
    <s v="GRUPO GRANDE"/>
    <s v="495G"/>
    <s v="GRUPO GRANDE DE Resistencia de materiales"/>
    <s v="GRUPO-A"/>
    <s v="Grupo Grande de Resistencia de materiales"/>
    <s v="1S"/>
    <n v="16561901"/>
    <s v="FRAILE"/>
    <s v="GARCÍA"/>
    <s v="ESTEBAN"/>
    <s v="FRAILE GARCÍA, ESTEBAN"/>
    <x v="1"/>
    <x v="0"/>
    <x v="1"/>
    <m/>
    <m/>
    <s v="esfraile"/>
    <s v="esteban.fraile@unirioja.es"/>
    <n v="0"/>
    <n v="0"/>
    <n v="536"/>
    <s v="PROFESOR INTERINO"/>
    <s v="C01"/>
    <s v="TIEMPO COMPLETO"/>
    <s v="2012-09-01 00:00:00.0"/>
    <s v="null"/>
    <s v="PI100871"/>
    <s v="PROFESOR CONTRATADO INTERINO"/>
    <s v="R110"/>
    <x v="10"/>
    <n v="605"/>
    <s v="MECÁNICA DE MEDIOS CONTINUOS Y TEORÍA DE ESTRUCTUR"/>
  </r>
  <r>
    <x v="16"/>
    <n v="16588620"/>
    <x v="5"/>
    <n v="495"/>
    <s v="495R"/>
    <s v="GRUPO-A1"/>
    <s v="Resistencia de materiales"/>
    <s v="GR"/>
    <s v="GRUPO REDUCIDO"/>
    <s v="495R"/>
    <s v="GRUPO REDUCIDO DE Resistencia de materiales"/>
    <s v="GRUPO-A1"/>
    <s v="Grupo Reducido de Resistencia de materiales"/>
    <s v="1S"/>
    <n v="16588620"/>
    <s v="FERREIRO"/>
    <s v="CABELLO"/>
    <s v="JAVIER"/>
    <s v="FERREIRO CABELLO, JAVIER"/>
    <x v="0"/>
    <x v="0"/>
    <x v="1"/>
    <m/>
    <m/>
    <s v="jaferrei"/>
    <s v="javier.ferreiro@unirioja.es"/>
    <n v="2"/>
    <n v="2"/>
    <n v="532"/>
    <s v="LABORAL DOCENTE-ASOCIADO"/>
    <s v="P06"/>
    <s v="TIEMPO PARCIAL (6+6 HORAS)"/>
    <s v="2018-09-28 00:00:00.0"/>
    <s v="2019-09-14 00:00:00.0"/>
    <s v="PI101044"/>
    <s v="PROFESOR ASOCIADO"/>
    <s v="R110"/>
    <x v="10"/>
    <n v="605"/>
    <s v="MECÁNICA DE MEDIOS CONTINUOS Y TEORÍA DE ESTRUCTUR"/>
  </r>
  <r>
    <x v="17"/>
    <n v="16555425"/>
    <x v="5"/>
    <n v="495"/>
    <s v="495G"/>
    <s v="GRUPO-A"/>
    <s v="Resistencia de materiales"/>
    <s v="GG"/>
    <s v="GRUPO GRANDE"/>
    <s v="495G"/>
    <s v="GRUPO GRANDE DE Resistencia de materiales"/>
    <s v="GRUPO-A"/>
    <s v="Grupo Grande de Resistencia de materiales"/>
    <s v="1S"/>
    <n v="16555425"/>
    <s v="CELORRIO"/>
    <s v="BARRAGUÉ"/>
    <s v="LUIS"/>
    <s v="CELORRIO BARRAGUÉ, LUIS"/>
    <x v="1"/>
    <x v="0"/>
    <x v="0"/>
    <m/>
    <m/>
    <s v="lucelorr"/>
    <s v="luis.celorrio@unirioja.es"/>
    <n v="4"/>
    <m/>
    <s v="A-0504"/>
    <s v="PROFESOR TITULAR UNIVERSIDAD"/>
    <s v="C01"/>
    <s v="TIEMPO COMPLETO"/>
    <s v="2010-09-01 00:00:00.0"/>
    <s v="null"/>
    <s v="DF100272"/>
    <s v="PROFESOR TITULAR INTERINO"/>
    <s v="R110"/>
    <x v="10"/>
    <n v="605"/>
    <s v="MECÁNICA DE MEDIOS CONTINUOS Y TEORÍA DE ESTRUCTUR"/>
  </r>
  <r>
    <x v="17"/>
    <n v="16561901"/>
    <x v="5"/>
    <n v="495"/>
    <s v="495G"/>
    <s v="GRUPO-A"/>
    <s v="Resistencia de materiales"/>
    <s v="GG"/>
    <s v="GRUPO GRANDE"/>
    <s v="495G"/>
    <s v="GRUPO GRANDE DE Resistencia de materiales"/>
    <s v="GRUPO-A"/>
    <s v="Grupo Grande de Resistencia de materiales"/>
    <s v="1S"/>
    <n v="16561901"/>
    <s v="FRAILE"/>
    <s v="GARCÍA"/>
    <s v="ESTEBAN"/>
    <s v="FRAILE GARCÍA, ESTEBAN"/>
    <x v="1"/>
    <x v="0"/>
    <x v="1"/>
    <m/>
    <m/>
    <s v="esfraile"/>
    <s v="esteban.fraile@unirioja.es"/>
    <n v="0"/>
    <m/>
    <n v="536"/>
    <s v="PROFESOR INTERINO"/>
    <s v="C01"/>
    <s v="TIEMPO COMPLETO"/>
    <s v="2012-09-01 00:00:00.0"/>
    <s v="null"/>
    <s v="PI100871"/>
    <s v="PROFESOR CONTRATADO INTERINO"/>
    <s v="R110"/>
    <x v="10"/>
    <n v="605"/>
    <s v="MECÁNICA DE MEDIOS CONTINUOS Y TEORÍA DE ESTRUCTUR"/>
  </r>
  <r>
    <x v="17"/>
    <n v="16588620"/>
    <x v="5"/>
    <n v="495"/>
    <s v="495R"/>
    <s v="GRUPO-A1"/>
    <s v="Resistencia de materiales"/>
    <s v="GR"/>
    <s v="GRUPO REDUCIDO"/>
    <s v="495R"/>
    <s v="GRUPO REDUCIDO DE Resistencia de materiales"/>
    <s v="GRUPO-A1"/>
    <s v="Grupo Reducido de Resistencia de materiales"/>
    <s v="1S"/>
    <n v="16588620"/>
    <s v="FERREIRO"/>
    <s v="CABELLO"/>
    <s v="JAVIER"/>
    <s v="FERREIRO CABELLO, JAVIER"/>
    <x v="0"/>
    <x v="0"/>
    <x v="1"/>
    <m/>
    <m/>
    <s v="jaferrei"/>
    <s v="javier.ferreiro@unirioja.es"/>
    <n v="2"/>
    <m/>
    <n v="532"/>
    <s v="LABORAL DOCENTE-ASOCIADO"/>
    <s v="P06"/>
    <s v="TIEMPO PARCIAL (6+6 HORAS)"/>
    <s v="2018-09-28 00:00:00.0"/>
    <s v="2019-09-14 00:00:00.0"/>
    <s v="PI101044"/>
    <s v="PROFESOR ASOCIADO"/>
    <s v="R110"/>
    <x v="10"/>
    <n v="605"/>
    <s v="MECÁNICA DE MEDIOS CONTINUOS Y TEORÍA DE ESTRUCTUR"/>
  </r>
  <r>
    <x v="18"/>
    <n v="16555425"/>
    <x v="5"/>
    <n v="495"/>
    <s v="495G"/>
    <s v="GRUPO-A"/>
    <s v="Resistencia de materiales"/>
    <s v="GG"/>
    <s v="GRUPO GRANDE"/>
    <s v="495G"/>
    <s v="GRUPO GRANDE DE Resistencia de materiales"/>
    <s v="GRUPO-A"/>
    <s v="Grupo Grande de Resistencia de materiales"/>
    <s v="1S"/>
    <n v="16555425"/>
    <s v="CELORRIO"/>
    <s v="BARRAGUÉ"/>
    <s v="LUIS"/>
    <s v="CELORRIO BARRAGUÉ, LUIS"/>
    <x v="1"/>
    <x v="0"/>
    <x v="0"/>
    <m/>
    <m/>
    <s v="lucelorr"/>
    <s v="luis.celorrio@unirioja.es"/>
    <n v="4"/>
    <m/>
    <s v="A-0504"/>
    <s v="PROFESOR TITULAR UNIVERSIDAD"/>
    <s v="C01"/>
    <s v="TIEMPO COMPLETO"/>
    <s v="2010-09-01 00:00:00.0"/>
    <s v="null"/>
    <s v="DF100272"/>
    <s v="PROFESOR TITULAR INTERINO"/>
    <s v="R110"/>
    <x v="10"/>
    <n v="605"/>
    <s v="MECÁNICA DE MEDIOS CONTINUOS Y TEORÍA DE ESTRUCTUR"/>
  </r>
  <r>
    <x v="18"/>
    <n v="16561901"/>
    <x v="5"/>
    <n v="495"/>
    <s v="495G"/>
    <s v="GRUPO-A"/>
    <s v="Resistencia de materiales"/>
    <s v="GG"/>
    <s v="GRUPO GRANDE"/>
    <s v="495G"/>
    <s v="GRUPO GRANDE DE Resistencia de materiales"/>
    <s v="GRUPO-A"/>
    <s v="Grupo Grande de Resistencia de materiales"/>
    <s v="1S"/>
    <n v="16561901"/>
    <s v="FRAILE"/>
    <s v="GARCÍA"/>
    <s v="ESTEBAN"/>
    <s v="FRAILE GARCÍA, ESTEBAN"/>
    <x v="1"/>
    <x v="0"/>
    <x v="1"/>
    <m/>
    <m/>
    <s v="esfraile"/>
    <s v="esteban.fraile@unirioja.es"/>
    <n v="0"/>
    <m/>
    <n v="536"/>
    <s v="PROFESOR INTERINO"/>
    <s v="C01"/>
    <s v="TIEMPO COMPLETO"/>
    <s v="2012-09-01 00:00:00.0"/>
    <s v="null"/>
    <s v="PI100871"/>
    <s v="PROFESOR CONTRATADO INTERINO"/>
    <s v="R110"/>
    <x v="10"/>
    <n v="605"/>
    <s v="MECÁNICA DE MEDIOS CONTINUOS Y TEORÍA DE ESTRUCTUR"/>
  </r>
  <r>
    <x v="18"/>
    <n v="16588620"/>
    <x v="5"/>
    <n v="495"/>
    <s v="495R"/>
    <s v="GRUPO-A1"/>
    <s v="Resistencia de materiales"/>
    <s v="GR"/>
    <s v="GRUPO REDUCIDO"/>
    <s v="495R"/>
    <s v="GRUPO REDUCIDO DE Resistencia de materiales"/>
    <s v="GRUPO-A1"/>
    <s v="Grupo Reducido de Resistencia de materiales"/>
    <s v="1S"/>
    <n v="16588620"/>
    <s v="FERREIRO"/>
    <s v="CABELLO"/>
    <s v="JAVIER"/>
    <s v="FERREIRO CABELLO, JAVIER"/>
    <x v="0"/>
    <x v="0"/>
    <x v="1"/>
    <m/>
    <m/>
    <s v="jaferrei"/>
    <s v="javier.ferreiro@unirioja.es"/>
    <n v="2"/>
    <m/>
    <n v="532"/>
    <s v="LABORAL DOCENTE-ASOCIADO"/>
    <s v="P06"/>
    <s v="TIEMPO PARCIAL (6+6 HORAS)"/>
    <s v="2018-09-28 00:00:00.0"/>
    <s v="2019-09-14 00:00:00.0"/>
    <s v="PI101044"/>
    <s v="PROFESOR ASOCIADO"/>
    <s v="R110"/>
    <x v="10"/>
    <n v="605"/>
    <s v="MECÁNICA DE MEDIOS CONTINUOS Y TEORÍA DE ESTRUCTUR"/>
  </r>
  <r>
    <x v="16"/>
    <n v="16542461"/>
    <x v="5"/>
    <n v="496"/>
    <s v="496G"/>
    <s v="GRUPO-A"/>
    <s v="Gestión de empresas"/>
    <s v="GG"/>
    <s v="GRUPO GRANDE"/>
    <s v="496G"/>
    <s v="GRUPO GRANDE Gestión de empresas"/>
    <s v="GRUPO-A"/>
    <s v="Grupo Grande de Gestión de empresas"/>
    <s v="2S"/>
    <n v="16542461"/>
    <s v="CASTRESANA"/>
    <s v="RUIZ CARRILLO"/>
    <s v="JOSÉ IGNACIO"/>
    <s v="CASTRESANA RUIZ CARRILLO, JOSÉ IGNACIO"/>
    <x v="0"/>
    <x v="0"/>
    <x v="0"/>
    <m/>
    <m/>
    <s v="jocastre"/>
    <s v="jignacio.castresana@unirioja.es"/>
    <n v="3"/>
    <n v="3"/>
    <n v="504"/>
    <s v="PROFESOR TITULAR UNIVERSIDAD"/>
    <s v="01A"/>
    <s v="TIEMPO COMPLETO AMPLIADO"/>
    <s v="2012-09-01 00:00:00.0"/>
    <s v="null"/>
    <s v="DF31294"/>
    <s v="TITULAR DE UNIVERSIDAD"/>
    <s v="R104"/>
    <x v="0"/>
    <n v="650"/>
    <s v="ORGANIZACIÓN DE EMPRESAS"/>
  </r>
  <r>
    <x v="16"/>
    <n v="16593137"/>
    <x v="5"/>
    <n v="496"/>
    <s v="496G"/>
    <s v="GRUPO-A"/>
    <s v="Gestión de empresas"/>
    <s v="GG"/>
    <s v="GRUPO GRANDE"/>
    <s v="496G"/>
    <s v="GRUPO GRANDE Gestión de empresas"/>
    <s v="GRUPO-A"/>
    <s v="Grupo Grande de Gestión de empresas"/>
    <s v="2S"/>
    <n v="16593137"/>
    <s v="PARRAS"/>
    <s v="GÓMEZ"/>
    <s v="MAITE"/>
    <s v="PARRAS GÓMEZ, MAITE"/>
    <x v="1"/>
    <x v="0"/>
    <x v="1"/>
    <m/>
    <m/>
    <s v="maparras"/>
    <s v="maite.parras@unirioja.es"/>
    <n v="0.63"/>
    <n v="0.63"/>
    <n v="536"/>
    <s v="PROFESOR INTERINO"/>
    <s v="C01"/>
    <s v="TIEMPO COMPLETO"/>
    <s v="2018-10-04 00:00:00.0"/>
    <s v="2019-04-05 00:00:00.0"/>
    <s v="PI101438"/>
    <s v="PROFESOR CONTRATADO INTERINO"/>
    <s v="R104"/>
    <x v="0"/>
    <n v="650"/>
    <s v="ORGANIZACIÓN DE EMPRESAS"/>
  </r>
  <r>
    <x v="16"/>
    <n v="16614068"/>
    <x v="5"/>
    <n v="496"/>
    <s v="496G"/>
    <s v="GRUPO-A"/>
    <s v="Gestión de empresas"/>
    <s v="GG"/>
    <s v="GRUPO GRANDE"/>
    <s v="496G"/>
    <s v="GRUPO GRANDE Gestión de empresas"/>
    <s v="GRUPO-A"/>
    <s v="Grupo Grande de Gestión de empresas"/>
    <s v="2S"/>
    <n v="16614068"/>
    <s v="ORCOS"/>
    <s v="SÁNCHEZ"/>
    <s v="RAQUEL"/>
    <s v="ORCOS SÁNCHEZ, RAQUEL"/>
    <x v="1"/>
    <x v="0"/>
    <x v="0"/>
    <m/>
    <m/>
    <s v="raorcosa"/>
    <s v="raquel.orcos@unirioja.es"/>
    <n v="0.37"/>
    <n v="0.37"/>
    <n v="536"/>
    <s v="PROFESOR INTERINO"/>
    <s v="C01"/>
    <s v="TIEMPO COMPLETO"/>
    <s v="2018-09-17 00:00:00.0"/>
    <s v="null"/>
    <s v="PI101360"/>
    <s v="PROFESOR CONTRATADO INTERINO"/>
    <s v="R104"/>
    <x v="0"/>
    <n v="650"/>
    <s v="ORGANIZACIÓN DE EMPRESAS"/>
  </r>
  <r>
    <x v="17"/>
    <n v="16542461"/>
    <x v="5"/>
    <n v="496"/>
    <s v="496G"/>
    <s v="GRUPO-A"/>
    <s v="Gestión de empresas"/>
    <s v="GG"/>
    <s v="GRUPO GRANDE"/>
    <s v="496G"/>
    <s v="GRUPO GRANDE Gestión de empresas"/>
    <s v="GRUPO-A"/>
    <s v="Grupo Grande de Gestión de empresas"/>
    <s v="2S"/>
    <n v="16542461"/>
    <s v="CASTRESANA"/>
    <s v="RUIZ CARRILLO"/>
    <s v="JOSÉ IGNACIO"/>
    <s v="CASTRESANA RUIZ CARRILLO, JOSÉ IGNACIO"/>
    <x v="0"/>
    <x v="0"/>
    <x v="0"/>
    <m/>
    <m/>
    <s v="jocastre"/>
    <s v="jignacio.castresana@unirioja.es"/>
    <n v="3"/>
    <m/>
    <n v="504"/>
    <s v="PROFESOR TITULAR UNIVERSIDAD"/>
    <s v="01A"/>
    <s v="TIEMPO COMPLETO AMPLIADO"/>
    <s v="2012-09-01 00:00:00.0"/>
    <s v="null"/>
    <s v="DF31294"/>
    <s v="TITULAR DE UNIVERSIDAD"/>
    <s v="R104"/>
    <x v="0"/>
    <n v="650"/>
    <s v="ORGANIZACIÓN DE EMPRESAS"/>
  </r>
  <r>
    <x v="17"/>
    <n v="16593137"/>
    <x v="5"/>
    <n v="496"/>
    <s v="496G"/>
    <s v="GRUPO-A"/>
    <s v="Gestión de empresas"/>
    <s v="GG"/>
    <s v="GRUPO GRANDE"/>
    <s v="496G"/>
    <s v="GRUPO GRANDE Gestión de empresas"/>
    <s v="GRUPO-A"/>
    <s v="Grupo Grande de Gestión de empresas"/>
    <s v="2S"/>
    <n v="16593137"/>
    <s v="PARRAS"/>
    <s v="GÓMEZ"/>
    <s v="MAITE"/>
    <s v="PARRAS GÓMEZ, MAITE"/>
    <x v="1"/>
    <x v="0"/>
    <x v="1"/>
    <m/>
    <m/>
    <s v="maparras"/>
    <s v="maite.parras@unirioja.es"/>
    <n v="0.63"/>
    <m/>
    <n v="536"/>
    <s v="PROFESOR INTERINO"/>
    <s v="C01"/>
    <s v="TIEMPO COMPLETO"/>
    <s v="2018-10-04 00:00:00.0"/>
    <s v="2019-04-05 00:00:00.0"/>
    <s v="PI101438"/>
    <s v="PROFESOR CONTRATADO INTERINO"/>
    <s v="R104"/>
    <x v="0"/>
    <n v="650"/>
    <s v="ORGANIZACIÓN DE EMPRESAS"/>
  </r>
  <r>
    <x v="17"/>
    <n v="16614068"/>
    <x v="5"/>
    <n v="496"/>
    <s v="496G"/>
    <s v="GRUPO-A"/>
    <s v="Gestión de empresas"/>
    <s v="GG"/>
    <s v="GRUPO GRANDE"/>
    <s v="496G"/>
    <s v="GRUPO GRANDE Gestión de empresas"/>
    <s v="GRUPO-A"/>
    <s v="Grupo Grande de Gestión de empresas"/>
    <s v="2S"/>
    <n v="16614068"/>
    <s v="ORCOS"/>
    <s v="SÁNCHEZ"/>
    <s v="RAQUEL"/>
    <s v="ORCOS SÁNCHEZ, RAQUEL"/>
    <x v="1"/>
    <x v="0"/>
    <x v="0"/>
    <m/>
    <m/>
    <s v="raorcosa"/>
    <s v="raquel.orcos@unirioja.es"/>
    <n v="0.37"/>
    <m/>
    <n v="536"/>
    <s v="PROFESOR INTERINO"/>
    <s v="C01"/>
    <s v="TIEMPO COMPLETO"/>
    <s v="2018-09-17 00:00:00.0"/>
    <s v="null"/>
    <s v="PI101360"/>
    <s v="PROFESOR CONTRATADO INTERINO"/>
    <s v="R104"/>
    <x v="0"/>
    <n v="650"/>
    <s v="ORGANIZACIÓN DE EMPRESAS"/>
  </r>
  <r>
    <x v="18"/>
    <n v="16542461"/>
    <x v="5"/>
    <n v="496"/>
    <s v="496G"/>
    <s v="GRUPO-A"/>
    <s v="Gestión de empresas"/>
    <s v="GG"/>
    <s v="GRUPO GRANDE"/>
    <s v="496G"/>
    <s v="GRUPO GRANDE Gestión de empresas"/>
    <s v="GRUPO-A"/>
    <s v="Grupo Grande de Gestión de empresas"/>
    <s v="2S"/>
    <n v="16542461"/>
    <s v="CASTRESANA"/>
    <s v="RUIZ CARRILLO"/>
    <s v="JOSÉ IGNACIO"/>
    <s v="CASTRESANA RUIZ CARRILLO, JOSÉ IGNACIO"/>
    <x v="0"/>
    <x v="0"/>
    <x v="0"/>
    <m/>
    <m/>
    <s v="jocastre"/>
    <s v="jignacio.castresana@unirioja.es"/>
    <n v="3"/>
    <m/>
    <n v="504"/>
    <s v="PROFESOR TITULAR UNIVERSIDAD"/>
    <s v="01A"/>
    <s v="TIEMPO COMPLETO AMPLIADO"/>
    <s v="2012-09-01 00:00:00.0"/>
    <s v="null"/>
    <s v="DF31294"/>
    <s v="TITULAR DE UNIVERSIDAD"/>
    <s v="R104"/>
    <x v="0"/>
    <n v="650"/>
    <s v="ORGANIZACIÓN DE EMPRESAS"/>
  </r>
  <r>
    <x v="18"/>
    <n v="16593137"/>
    <x v="5"/>
    <n v="496"/>
    <s v="496G"/>
    <s v="GRUPO-A"/>
    <s v="Gestión de empresas"/>
    <s v="GG"/>
    <s v="GRUPO GRANDE"/>
    <s v="496G"/>
    <s v="GRUPO GRANDE Gestión de empresas"/>
    <s v="GRUPO-A"/>
    <s v="Grupo Grande de Gestión de empresas"/>
    <s v="2S"/>
    <n v="16593137"/>
    <s v="PARRAS"/>
    <s v="GÓMEZ"/>
    <s v="MAITE"/>
    <s v="PARRAS GÓMEZ, MAITE"/>
    <x v="1"/>
    <x v="0"/>
    <x v="1"/>
    <m/>
    <m/>
    <s v="maparras"/>
    <s v="maite.parras@unirioja.es"/>
    <n v="0.63"/>
    <m/>
    <n v="536"/>
    <s v="PROFESOR INTERINO"/>
    <s v="C01"/>
    <s v="TIEMPO COMPLETO"/>
    <s v="2018-10-04 00:00:00.0"/>
    <s v="2019-04-05 00:00:00.0"/>
    <s v="PI101438"/>
    <s v="PROFESOR CONTRATADO INTERINO"/>
    <s v="R104"/>
    <x v="0"/>
    <n v="650"/>
    <s v="ORGANIZACIÓN DE EMPRESAS"/>
  </r>
  <r>
    <x v="18"/>
    <n v="16614068"/>
    <x v="5"/>
    <n v="496"/>
    <s v="496G"/>
    <s v="GRUPO-A"/>
    <s v="Gestión de empresas"/>
    <s v="GG"/>
    <s v="GRUPO GRANDE"/>
    <s v="496G"/>
    <s v="GRUPO GRANDE Gestión de empresas"/>
    <s v="GRUPO-A"/>
    <s v="Grupo Grande de Gestión de empresas"/>
    <s v="2S"/>
    <n v="16614068"/>
    <s v="ORCOS"/>
    <s v="SÁNCHEZ"/>
    <s v="RAQUEL"/>
    <s v="ORCOS SÁNCHEZ, RAQUEL"/>
    <x v="1"/>
    <x v="0"/>
    <x v="0"/>
    <m/>
    <m/>
    <s v="raorcosa"/>
    <s v="raquel.orcos@unirioja.es"/>
    <n v="0.37"/>
    <m/>
    <n v="536"/>
    <s v="PROFESOR INTERINO"/>
    <s v="C01"/>
    <s v="TIEMPO COMPLETO"/>
    <s v="2018-09-17 00:00:00.0"/>
    <s v="null"/>
    <s v="PI101360"/>
    <s v="PROFESOR CONTRATADO INTERINO"/>
    <s v="R104"/>
    <x v="0"/>
    <n v="650"/>
    <s v="ORGANIZACIÓN DE EMPRESAS"/>
  </r>
  <r>
    <x v="13"/>
    <n v="9373135"/>
    <x v="4"/>
    <n v="499"/>
    <s v="499G"/>
    <s v="GRUPO-A"/>
    <s v="Producción vegetal"/>
    <s v="GG"/>
    <s v="GRUPO GRANDE"/>
    <s v="499G"/>
    <s v="GRUPO GRANDE DE Producción vegetal"/>
    <s v="GRUPO-A"/>
    <s v="Grupo Grande de Producción vegetal"/>
    <s v="AN"/>
    <n v="9373135"/>
    <s v="MENÉNDEZ"/>
    <s v="MENÉNDEZ"/>
    <s v="CRISTINA"/>
    <s v="MENÉNDEZ MENÉNDEZ, CRISTINA"/>
    <x v="1"/>
    <x v="0"/>
    <x v="0"/>
    <m/>
    <m/>
    <s v="crmenend"/>
    <s v="cristina.menendez@unirioja.es"/>
    <n v="2.7"/>
    <n v="2.7"/>
    <n v="504"/>
    <s v="PROFESOR TITULAR UNIVERSIDAD"/>
    <s v="C01"/>
    <s v="TIEMPO COMPLETO"/>
    <s v="2018-09-17 00:00:00.0"/>
    <s v="null"/>
    <s v="DF100044"/>
    <s v="TITULAR UNIVERSIDAD"/>
    <s v="R101"/>
    <x v="4"/>
    <n v="705"/>
    <s v="PRODUCCIÓN VEGETAL"/>
  </r>
  <r>
    <x v="13"/>
    <n v="17437495"/>
    <x v="4"/>
    <n v="499"/>
    <s v="499G"/>
    <s v="GRUPO-A"/>
    <s v="Producción vegetal"/>
    <s v="GG"/>
    <s v="GRUPO GRANDE"/>
    <s v="499G"/>
    <s v="GRUPO GRANDE DE Producción vegetal"/>
    <s v="GRUPO-A"/>
    <s v="Grupo Grande de Producción vegetal"/>
    <s v="AN"/>
    <n v="17437495"/>
    <s v="MARCO"/>
    <s v="MANCEBÓN"/>
    <s v="VICENTE SANTIAGO"/>
    <s v="MARCO MANCEBÓN, VICENTE SANTIAGO"/>
    <x v="0"/>
    <x v="0"/>
    <x v="0"/>
    <m/>
    <m/>
    <s v="vimarco"/>
    <s v="vicente.marco@unirioja.es"/>
    <n v="0"/>
    <n v="0"/>
    <n v="504"/>
    <s v="PROFESOR TITULAR UNIVERSIDAD"/>
    <s v="01R"/>
    <s v="TIEMPO COMPLETO REDUCIDO"/>
    <s v="2014-09-15 00:00:00.0"/>
    <s v="null"/>
    <s v="DF3157"/>
    <s v="TITULAR DE UNIVERSIDAD"/>
    <s v="R101"/>
    <x v="4"/>
    <n v="705"/>
    <s v="PRODUCCIÓN VEGETAL"/>
  </r>
  <r>
    <x v="13"/>
    <n v="50301761"/>
    <x v="4"/>
    <n v="499"/>
    <s v="499G"/>
    <s v="GRUPO-A"/>
    <s v="Producción vegetal"/>
    <s v="GG"/>
    <s v="GRUPO GRANDE"/>
    <s v="499G"/>
    <s v="GRUPO GRANDE DE Producción vegetal"/>
    <s v="GRUPO-A"/>
    <s v="Grupo Grande de Producción vegetal"/>
    <s v="AN"/>
    <n v="50301761"/>
    <s v="PRADO"/>
    <s v="VILLAR"/>
    <s v="EDUARDO"/>
    <s v="PRADO VILLAR, EDUARDO"/>
    <x v="1"/>
    <x v="0"/>
    <x v="1"/>
    <m/>
    <m/>
    <s v="eduprado"/>
    <s v="eduardo.prado@unirioja.es"/>
    <n v="2.7"/>
    <n v="2.7"/>
    <n v="506"/>
    <s v="PROFESOR TITULAR DE ESCUELA UNIVERSITARI"/>
    <s v="01A"/>
    <s v="TIEMPO COMPLETO AMPLIADO"/>
    <s v="2012-09-01 00:00:00.0"/>
    <s v="null"/>
    <s v="DF3168"/>
    <s v="TITULAR DE ESCUELAS UNIVERSITARIAS"/>
    <s v="R101"/>
    <x v="4"/>
    <n v="705"/>
    <s v="PRODUCCIÓN VEGETAL"/>
  </r>
  <r>
    <x v="13"/>
    <n v="16609517"/>
    <x v="4"/>
    <n v="499"/>
    <s v="499L"/>
    <s v="GRUPO-A1"/>
    <s v="Producción vegetal"/>
    <s v="GL"/>
    <s v="GRUPO DE LABORATORIO"/>
    <s v="499L"/>
    <s v="LABORATORIO DE Producción vegetal"/>
    <s v="GRUPO-A1"/>
    <s v="Laboratorio de Producción vegetal"/>
    <s v="AN"/>
    <n v="16609517"/>
    <s v="PESQUERA"/>
    <s v="ALEGRÍA"/>
    <s v="CRISTINA"/>
    <s v="PESQUERA ALEGRÍA, CRISTINA"/>
    <x v="1"/>
    <x v="0"/>
    <x v="1"/>
    <m/>
    <m/>
    <s v="crpesque"/>
    <s v="cristina.pesquera@alum.unirioja.es"/>
    <n v="0.3"/>
    <n v="0.3"/>
    <n v="121"/>
    <s v="PERSONAL INVESTIGADOR EN FORMACIÓN"/>
    <n v="0"/>
    <s v="_"/>
    <s v="2017-06-01 00:00:00.0"/>
    <s v="2019-05-31 00:00:00.0"/>
    <s v="D01BECARIO4"/>
    <s v="PERSONAL INVESTIGADOR PREDOCTORAL EN FORMACIÓN"/>
    <s v="R101"/>
    <x v="4"/>
    <n v="705"/>
    <s v="PRODUCCIÓN VEGETAL"/>
  </r>
  <r>
    <x v="14"/>
    <n v="9373135"/>
    <x v="4"/>
    <n v="499"/>
    <s v="499G"/>
    <s v="GRUPO-A"/>
    <s v="Producción vegetal"/>
    <s v="GG"/>
    <s v="GRUPO GRANDE"/>
    <s v="499G"/>
    <s v="GRUPO GRANDE DE Producción vegetal"/>
    <s v="GRUPO-A"/>
    <s v="Grupo Grande de Producción vegetal"/>
    <s v="AN"/>
    <n v="9373135"/>
    <s v="MENÉNDEZ"/>
    <s v="MENÉNDEZ"/>
    <s v="CRISTINA"/>
    <s v="MENÉNDEZ MENÉNDEZ, CRISTINA"/>
    <x v="1"/>
    <x v="0"/>
    <x v="0"/>
    <m/>
    <m/>
    <s v="crmenend"/>
    <s v="cristina.menendez@unirioja.es"/>
    <n v="2.7"/>
    <m/>
    <n v="504"/>
    <s v="PROFESOR TITULAR UNIVERSIDAD"/>
    <s v="C01"/>
    <s v="TIEMPO COMPLETO"/>
    <s v="2018-09-17 00:00:00.0"/>
    <s v="null"/>
    <s v="DF100044"/>
    <s v="TITULAR UNIVERSIDAD"/>
    <s v="R101"/>
    <x v="4"/>
    <n v="705"/>
    <s v="PRODUCCIÓN VEGETAL"/>
  </r>
  <r>
    <x v="14"/>
    <n v="17437495"/>
    <x v="4"/>
    <n v="499"/>
    <s v="499G"/>
    <s v="GRUPO-A"/>
    <s v="Producción vegetal"/>
    <s v="GG"/>
    <s v="GRUPO GRANDE"/>
    <s v="499G"/>
    <s v="GRUPO GRANDE DE Producción vegetal"/>
    <s v="GRUPO-A"/>
    <s v="Grupo Grande de Producción vegetal"/>
    <s v="AN"/>
    <n v="17437495"/>
    <s v="MARCO"/>
    <s v="MANCEBÓN"/>
    <s v="VICENTE SANTIAGO"/>
    <s v="MARCO MANCEBÓN, VICENTE SANTIAGO"/>
    <x v="0"/>
    <x v="0"/>
    <x v="0"/>
    <m/>
    <m/>
    <s v="vimarco"/>
    <s v="vicente.marco@unirioja.es"/>
    <n v="0"/>
    <m/>
    <n v="504"/>
    <s v="PROFESOR TITULAR UNIVERSIDAD"/>
    <s v="01R"/>
    <s v="TIEMPO COMPLETO REDUCIDO"/>
    <s v="2014-09-15 00:00:00.0"/>
    <s v="null"/>
    <s v="DF3157"/>
    <s v="TITULAR DE UNIVERSIDAD"/>
    <s v="R101"/>
    <x v="4"/>
    <n v="705"/>
    <s v="PRODUCCIÓN VEGETAL"/>
  </r>
  <r>
    <x v="14"/>
    <n v="50301761"/>
    <x v="4"/>
    <n v="499"/>
    <s v="499G"/>
    <s v="GRUPO-A"/>
    <s v="Producción vegetal"/>
    <s v="GG"/>
    <s v="GRUPO GRANDE"/>
    <s v="499G"/>
    <s v="GRUPO GRANDE DE Producción vegetal"/>
    <s v="GRUPO-A"/>
    <s v="Grupo Grande de Producción vegetal"/>
    <s v="AN"/>
    <n v="50301761"/>
    <s v="PRADO"/>
    <s v="VILLAR"/>
    <s v="EDUARDO"/>
    <s v="PRADO VILLAR, EDUARDO"/>
    <x v="1"/>
    <x v="0"/>
    <x v="1"/>
    <m/>
    <m/>
    <s v="eduprado"/>
    <s v="eduardo.prado@unirioja.es"/>
    <n v="2.7"/>
    <m/>
    <n v="506"/>
    <s v="PROFESOR TITULAR DE ESCUELA UNIVERSITARI"/>
    <s v="01A"/>
    <s v="TIEMPO COMPLETO AMPLIADO"/>
    <s v="2012-09-01 00:00:00.0"/>
    <s v="null"/>
    <s v="DF3168"/>
    <s v="TITULAR DE ESCUELAS UNIVERSITARIAS"/>
    <s v="R101"/>
    <x v="4"/>
    <n v="705"/>
    <s v="PRODUCCIÓN VEGETAL"/>
  </r>
  <r>
    <x v="14"/>
    <n v="16609517"/>
    <x v="4"/>
    <n v="499"/>
    <s v="499L"/>
    <s v="GRUPO-A1"/>
    <s v="Producción vegetal"/>
    <s v="GL"/>
    <s v="GRUPO DE LABORATORIO"/>
    <s v="499L"/>
    <s v="LABORATORIO DE Producción vegetal"/>
    <s v="GRUPO-A1"/>
    <s v="Laboratorio de Producción vegetal"/>
    <s v="AN"/>
    <n v="16609517"/>
    <s v="PESQUERA"/>
    <s v="ALEGRÍA"/>
    <s v="CRISTINA"/>
    <s v="PESQUERA ALEGRÍA, CRISTINA"/>
    <x v="1"/>
    <x v="0"/>
    <x v="1"/>
    <m/>
    <m/>
    <s v="crpesque"/>
    <s v="cristina.pesquera@alum.unirioja.es"/>
    <n v="0.3"/>
    <m/>
    <n v="121"/>
    <s v="PERSONAL INVESTIGADOR EN FORMACIÓN"/>
    <n v="0"/>
    <s v="_"/>
    <s v="2017-06-01 00:00:00.0"/>
    <s v="2019-05-31 00:00:00.0"/>
    <s v="D01BECARIO4"/>
    <s v="PERSONAL INVESTIGADOR PREDOCTORAL EN FORMACIÓN"/>
    <s v="R101"/>
    <x v="4"/>
    <n v="705"/>
    <s v="PRODUCCIÓN VEGETAL"/>
  </r>
  <r>
    <x v="13"/>
    <n v="16543567"/>
    <x v="4"/>
    <n v="500"/>
    <s v="500G"/>
    <s v="GRUPO-A"/>
    <s v="Operaciones básicas de la industria alimentaria"/>
    <s v="GG"/>
    <s v="GRUPO GRANDE"/>
    <s v="500G"/>
    <s v="GRUPO GRANDE DE Operaciones básicas de la industria alimentaria"/>
    <s v="GRUPO-A"/>
    <s v="Grupo Grande de Operaciones básicas de la industria alimentaria"/>
    <s v="1S"/>
    <n v="16543567"/>
    <s v="OLARTE"/>
    <s v="MARTÍNEZ"/>
    <s v="Mª. DEL CARMEN"/>
    <s v="OLARTE MARTÍNEZ, Mª. DEL CARMEN"/>
    <x v="0"/>
    <x v="0"/>
    <x v="0"/>
    <m/>
    <m/>
    <s v="carolama"/>
    <s v="carmen.olarte@unirioja.es"/>
    <n v="3.4"/>
    <n v="3.4"/>
    <n v="504"/>
    <s v="PROFESOR TITULAR UNIVERSIDAD"/>
    <s v="01R"/>
    <s v="TIEMPO COMPLETO REDUCIDO"/>
    <s v="2015-09-15 00:00:00.0"/>
    <s v="null"/>
    <s v="DF100138"/>
    <s v="PROFESOR TITULAR DE ESCUELA UNIVERSITARIA"/>
    <s v="R101"/>
    <x v="4"/>
    <n v="780"/>
    <s v="TECNOLOGÍA DE ALIMENTOS"/>
  </r>
  <r>
    <x v="14"/>
    <n v="16543567"/>
    <x v="4"/>
    <n v="500"/>
    <s v="500G"/>
    <s v="GRUPO-A"/>
    <s v="Operaciones básicas de la industria alimentaria"/>
    <s v="GG"/>
    <s v="GRUPO GRANDE"/>
    <s v="500G"/>
    <s v="GRUPO GRANDE DE Operaciones básicas de la industria alimentaria"/>
    <s v="GRUPO-A"/>
    <s v="Grupo Grande de Operaciones básicas de la industria alimentaria"/>
    <s v="1S"/>
    <n v="16543567"/>
    <s v="OLARTE"/>
    <s v="MARTÍNEZ"/>
    <s v="Mª. DEL CARMEN"/>
    <s v="OLARTE MARTÍNEZ, Mª. DEL CARMEN"/>
    <x v="0"/>
    <x v="0"/>
    <x v="0"/>
    <m/>
    <m/>
    <s v="carolama"/>
    <s v="carmen.olarte@unirioja.es"/>
    <n v="3.4"/>
    <m/>
    <n v="504"/>
    <s v="PROFESOR TITULAR UNIVERSIDAD"/>
    <s v="01R"/>
    <s v="TIEMPO COMPLETO REDUCIDO"/>
    <s v="2015-09-15 00:00:00.0"/>
    <s v="null"/>
    <s v="DF100138"/>
    <s v="PROFESOR TITULAR DE ESCUELA UNIVERSITARIA"/>
    <s v="R101"/>
    <x v="4"/>
    <n v="780"/>
    <s v="TECNOLOGÍA DE ALIMENTOS"/>
  </r>
  <r>
    <x v="12"/>
    <n v="11728090"/>
    <x v="4"/>
    <n v="501"/>
    <s v="501G"/>
    <s v="GRUPO-A"/>
    <s v="Microbiología"/>
    <s v="GG"/>
    <s v="GRUPO GRANDE"/>
    <s v="501G"/>
    <s v="GRUPO GRANDE DE Microbiología"/>
    <s v="GRUPO-A"/>
    <s v="Grupo Grande de Microbiología"/>
    <s v="1S"/>
    <n v="11728090"/>
    <s v="SANZ"/>
    <s v="CERVERA"/>
    <s v="SUSANA A."/>
    <s v="SANZ CERVERA, SUSANA A."/>
    <x v="0"/>
    <x v="0"/>
    <x v="0"/>
    <m/>
    <m/>
    <s v="susacerv"/>
    <s v="susana.sanz@unirioja.es"/>
    <n v="4.5"/>
    <n v="4.5"/>
    <n v="500"/>
    <s v="CATEDRATICO DE UNIVERSIDAD"/>
    <s v="01R"/>
    <s v="TIEMPO COMPLETO REDUCIDO"/>
    <s v="2018-12-05 00:00:00.0"/>
    <s v="null"/>
    <s v="DF100373"/>
    <s v="CATEDRÁTICO DE UNIVERSIDAD"/>
    <s v="R101"/>
    <x v="4"/>
    <n v="780"/>
    <s v="TECNOLOGÍA DE ALIMENTOS"/>
  </r>
  <r>
    <x v="13"/>
    <n v="11728090"/>
    <x v="4"/>
    <n v="501"/>
    <s v="501G"/>
    <s v="GRUPO-A"/>
    <s v="Microbiología"/>
    <s v="GG"/>
    <s v="GRUPO GRANDE"/>
    <s v="501G"/>
    <s v="GRUPO GRANDE DE Microbiología"/>
    <s v="GRUPO-A"/>
    <s v="Grupo Grande de Microbiología"/>
    <s v="1S"/>
    <n v="11728090"/>
    <s v="SANZ"/>
    <s v="CERVERA"/>
    <s v="SUSANA A."/>
    <s v="SANZ CERVERA, SUSANA A."/>
    <x v="0"/>
    <x v="0"/>
    <x v="0"/>
    <m/>
    <m/>
    <s v="susacerv"/>
    <s v="susana.sanz@unirioja.es"/>
    <n v="4.5"/>
    <m/>
    <n v="500"/>
    <s v="CATEDRATICO DE UNIVERSIDAD"/>
    <s v="01R"/>
    <s v="TIEMPO COMPLETO REDUCIDO"/>
    <s v="2018-12-05 00:00:00.0"/>
    <s v="null"/>
    <s v="DF100373"/>
    <s v="CATEDRÁTICO DE UNIVERSIDAD"/>
    <s v="R101"/>
    <x v="4"/>
    <n v="780"/>
    <s v="TECNOLOGÍA DE ALIMENTOS"/>
  </r>
  <r>
    <x v="14"/>
    <n v="11728090"/>
    <x v="4"/>
    <n v="501"/>
    <s v="501G"/>
    <s v="GRUPO-A"/>
    <s v="Microbiología"/>
    <s v="GG"/>
    <s v="GRUPO GRANDE"/>
    <s v="501G"/>
    <s v="GRUPO GRANDE DE Microbiología"/>
    <s v="GRUPO-A"/>
    <s v="Grupo Grande de Microbiología"/>
    <s v="1S"/>
    <n v="11728090"/>
    <s v="SANZ"/>
    <s v="CERVERA"/>
    <s v="SUSANA A."/>
    <s v="SANZ CERVERA, SUSANA A."/>
    <x v="0"/>
    <x v="0"/>
    <x v="0"/>
    <m/>
    <m/>
    <s v="susacerv"/>
    <s v="susana.sanz@unirioja.es"/>
    <n v="4.5"/>
    <m/>
    <n v="500"/>
    <s v="CATEDRATICO DE UNIVERSIDAD"/>
    <s v="01R"/>
    <s v="TIEMPO COMPLETO REDUCIDO"/>
    <s v="2018-12-05 00:00:00.0"/>
    <s v="null"/>
    <s v="DF100373"/>
    <s v="CATEDRÁTICO DE UNIVERSIDAD"/>
    <s v="R101"/>
    <x v="4"/>
    <n v="780"/>
    <s v="TECNOLOGÍA DE ALIMENTOS"/>
  </r>
  <r>
    <x v="15"/>
    <n v="16541690"/>
    <x v="4"/>
    <n v="502"/>
    <s v="502G"/>
    <s v="GRUPO-A"/>
    <s v="Automatización industrial"/>
    <s v="GG"/>
    <s v="GRUPO GRANDE"/>
    <s v="502G"/>
    <s v="GG de Automatización Industrial"/>
    <s v="GRUPO-A"/>
    <s v="GG de Automatización Industrial"/>
    <s v="2S"/>
    <n v="16541690"/>
    <s v="BRETÓN"/>
    <s v="RODRÍGUEZ"/>
    <s v="JAVIER"/>
    <s v="BRETÓN RODRÍGUEZ, JAVIER"/>
    <x v="1"/>
    <x v="0"/>
    <x v="1"/>
    <m/>
    <m/>
    <s v="jabreton"/>
    <s v="javier.breton@unirioja.es"/>
    <n v="3.2"/>
    <n v="3.2"/>
    <n v="506"/>
    <s v="PROFESOR TITULAR DE ESCUELA UNIVERSITARI"/>
    <s v="01A"/>
    <s v="TIEMPO COMPLETO AMPLIADO"/>
    <s v="2012-09-01 00:00:00.0"/>
    <s v="null"/>
    <s v="DF100087"/>
    <s v="TITULAR DE ESCUELA UNIVERSITARIA"/>
    <s v="R109"/>
    <x v="9"/>
    <n v="520"/>
    <s v="INGENIERÍA DE SISTEMAS Y AUTOMÁTICA"/>
  </r>
  <r>
    <x v="18"/>
    <n v="16541690"/>
    <x v="5"/>
    <n v="502"/>
    <s v="502G"/>
    <s v="GRUPO-A"/>
    <s v="Automatización industrial"/>
    <s v="GG"/>
    <s v="GRUPO GRANDE"/>
    <s v="502G"/>
    <s v="GG de Automatización Industrial"/>
    <s v="GRUPO-A"/>
    <s v="GG de Automatización Industrial"/>
    <s v="2S"/>
    <n v="16541690"/>
    <s v="BRETÓN"/>
    <s v="RODRÍGUEZ"/>
    <s v="JAVIER"/>
    <s v="BRETÓN RODRÍGUEZ, JAVIER"/>
    <x v="1"/>
    <x v="0"/>
    <x v="1"/>
    <m/>
    <m/>
    <s v="jabreton"/>
    <s v="javier.breton@unirioja.es"/>
    <n v="3.2"/>
    <m/>
    <n v="506"/>
    <s v="PROFESOR TITULAR DE ESCUELA UNIVERSITARI"/>
    <s v="01A"/>
    <s v="TIEMPO COMPLETO AMPLIADO"/>
    <s v="2012-09-01 00:00:00.0"/>
    <s v="null"/>
    <s v="DF100087"/>
    <s v="TITULAR DE ESCUELA UNIVERSITARIA"/>
    <s v="R109"/>
    <x v="9"/>
    <n v="520"/>
    <s v="INGENIERÍA DE SISTEMAS Y AUTOMÁTICA"/>
  </r>
  <r>
    <x v="6"/>
    <n v="16548322"/>
    <x v="0"/>
    <n v="504"/>
    <s v="504G"/>
    <s v="GRUPO-A"/>
    <s v="Geografía de España"/>
    <s v="GG"/>
    <s v="GRUPO GRANDE"/>
    <s v="504G"/>
    <s v="GRUPO GRANDE DE Geografía de España"/>
    <s v="GRUPO-A"/>
    <s v="Grupo Grande de Geografía de España"/>
    <s v="1S"/>
    <n v="16548322"/>
    <s v="PASCUAL"/>
    <s v="BELLIDO"/>
    <s v="NURIA ESTHER"/>
    <s v="PASCUAL BELLIDO, NURIA ESTHER"/>
    <x v="0"/>
    <x v="0"/>
    <x v="0"/>
    <m/>
    <m/>
    <s v="nupascua"/>
    <s v="nuria-esther.pascual@unirioja.es"/>
    <n v="4.5"/>
    <n v="4.5"/>
    <n v="504"/>
    <s v="PROFESOR TITULAR UNIVERSIDAD"/>
    <s v="C01"/>
    <s v="TIEMPO COMPLETO"/>
    <s v="2011-09-01 00:00:00.0"/>
    <s v="null"/>
    <s v="DF100298"/>
    <s v="PROFESOR TITULAR DE UNIVERSIDAD"/>
    <s v="R114"/>
    <x v="3"/>
    <n v="10"/>
    <s v="ANÁLISIS GEOGRÁFICO REGIONAL"/>
  </r>
  <r>
    <x v="6"/>
    <n v="29127998"/>
    <x v="0"/>
    <n v="504"/>
    <s v="504R"/>
    <s v="GRUPO-A1"/>
    <s v="Geografía de España"/>
    <s v="GR"/>
    <s v="GRUPO REDUCIDO"/>
    <s v="504R"/>
    <s v="GRUPO REDUCIDO DE Geografía de España"/>
    <s v="GRUPO-A1"/>
    <s v="Grupo Reducido de Geografía de España"/>
    <s v="1S"/>
    <n v="29127998"/>
    <s v="LÓPEZ"/>
    <s v="VICENTE"/>
    <s v="MANUEL"/>
    <s v="LÓPEZ VICENTE, MANUEL"/>
    <x v="1"/>
    <x v="0"/>
    <x v="0"/>
    <m/>
    <m/>
    <s v="malopev"/>
    <s v="manuel.lopezv@unirioja.es"/>
    <n v="1.5"/>
    <n v="1.5"/>
    <n v="536"/>
    <s v="PROFESOR INTERINO"/>
    <s v="P06"/>
    <s v="TIEMPO PARCIAL (6+6 HORAS)"/>
    <s v="2018-10-08 00:00:00.0"/>
    <s v="2019-09-14 00:00:00.0"/>
    <s v="PI101440"/>
    <s v="PROFESOR CONTRATADO INTERINO"/>
    <s v="R114"/>
    <x v="3"/>
    <n v="10"/>
    <s v="ANÁLISIS GEOGRÁFICO REGIONAL"/>
  </r>
  <r>
    <x v="9"/>
    <n v="29127998"/>
    <x v="2"/>
    <n v="504"/>
    <s v="504R"/>
    <s v="GRUPO-A2"/>
    <s v="Geografía de España"/>
    <s v="GR"/>
    <s v="GRUPO REDUCIDO"/>
    <s v="504R"/>
    <s v="GRUPO REDUCIDO DE Geografía de España"/>
    <s v="GRUPO-A2"/>
    <s v="Grupo Reducido de Geografía de España"/>
    <s v="1S"/>
    <n v="29127998"/>
    <s v="LÓPEZ"/>
    <s v="VICENTE"/>
    <s v="MANUEL"/>
    <s v="LÓPEZ VICENTE, MANUEL"/>
    <x v="1"/>
    <x v="0"/>
    <x v="0"/>
    <m/>
    <m/>
    <s v="malopev"/>
    <s v="manuel.lopezv@unirioja.es"/>
    <n v="1.5"/>
    <n v="1.5"/>
    <n v="536"/>
    <s v="PROFESOR INTERINO"/>
    <s v="P06"/>
    <s v="TIEMPO PARCIAL (6+6 HORAS)"/>
    <s v="2018-10-08 00:00:00.0"/>
    <s v="2019-09-14 00:00:00.0"/>
    <s v="PI101440"/>
    <s v="PROFESOR CONTRATADO INTERINO"/>
    <s v="R114"/>
    <x v="3"/>
    <n v="10"/>
    <s v="ANÁLISIS GEOGRÁFICO REGIONAL"/>
  </r>
  <r>
    <x v="2"/>
    <n v="16559462"/>
    <x v="1"/>
    <n v="506"/>
    <s v="506G"/>
    <s v="GRUPO-B"/>
    <s v="Análisis de estados financieros"/>
    <s v="GG"/>
    <s v="GRUPO GRANDE"/>
    <s v="506G"/>
    <s v="GRUPO GRANDE DE Análisis de estados financieros"/>
    <s v="GRUPO-B"/>
    <s v="Grupo Grande de Análisis de estados financieros"/>
    <s v="2S"/>
    <n v="16559462"/>
    <s v="LACALZADA"/>
    <s v="ESQUIVEL"/>
    <s v="JOSÉ ANGEL"/>
    <s v="LACALZADA ESQUIVEL, JOSÉ ANGEL"/>
    <x v="1"/>
    <x v="0"/>
    <x v="1"/>
    <m/>
    <m/>
    <s v="jolacae"/>
    <s v="jose-angel.lacalzada@unirioja.es"/>
    <n v="4"/>
    <m/>
    <n v="532"/>
    <s v="LABORAL DOCENTE-ASOCIADO"/>
    <s v="P06"/>
    <s v="TIEMPO PARCIAL (6+6 HORAS)"/>
    <s v="2015-09-15 00:00:00.0"/>
    <s v="2019-09-14 00:00:00.0"/>
    <s v="PI101023"/>
    <s v="PROFESOR ASOCIADO"/>
    <s v="R104"/>
    <x v="0"/>
    <n v="230"/>
    <s v="ECONOMÍA FINANCIERA Y CONTABILIDAD"/>
  </r>
  <r>
    <x v="2"/>
    <n v="31228810"/>
    <x v="1"/>
    <n v="506"/>
    <s v="506I"/>
    <s v="GRUPO-B2"/>
    <s v="Análisis de estados financieros"/>
    <s v="GI"/>
    <s v="GRUPO DE INFORMÁTICA"/>
    <s v="506I"/>
    <s v="INFORMÁTICA DE Análisis de estados financieros"/>
    <s v="GRUPO-B2"/>
    <s v="Informática de Análisis de estados financieros"/>
    <s v="2S"/>
    <n v="31228810"/>
    <s v="GONZÁLEZ"/>
    <s v="JIMÉNEZ"/>
    <s v="LUIS"/>
    <s v="GONZÁLEZ JIMÉNEZ, LUIS"/>
    <x v="1"/>
    <x v="0"/>
    <x v="0"/>
    <m/>
    <m/>
    <s v="lugonzal"/>
    <s v="luis.gonzalez@unirioja.es"/>
    <n v="2"/>
    <m/>
    <n v="504"/>
    <s v="PROFESOR TITULAR UNIVERSIDAD"/>
    <s v="01A"/>
    <s v="TIEMPO COMPLETO AMPLIADO"/>
    <s v="2012-09-01 00:00:00.0"/>
    <s v="null"/>
    <s v="DF100049"/>
    <s v="TITULAR DE UNIVERSIDAD"/>
    <s v="R104"/>
    <x v="0"/>
    <n v="230"/>
    <s v="ECONOMÍA FINANCIERA Y CONTABILIDAD"/>
  </r>
  <r>
    <x v="6"/>
    <n v="25475404"/>
    <x v="0"/>
    <n v="507"/>
    <s v="507G"/>
    <s v="GRUPO-A"/>
    <s v="Patrimonio natural"/>
    <s v="GG"/>
    <s v="GRUPO GRANDE"/>
    <s v="507G"/>
    <s v="GG de Patrimonio natural"/>
    <s v="GRUPO-A"/>
    <s v="GG de Patrimonio natural"/>
    <s v="1S"/>
    <n v="25475404"/>
    <s v="LANA-RENAULT"/>
    <s v="MONREAL"/>
    <s v="NOEMÍ SOLANGE"/>
    <s v="LANA-RENAULT MONREAL, NOEMÍ SOLANGE"/>
    <x v="1"/>
    <x v="0"/>
    <x v="0"/>
    <m/>
    <m/>
    <s v="nolanare"/>
    <s v="noemi-solange.lana-renault@unirioja.es"/>
    <n v="3.2"/>
    <n v="3.2"/>
    <n v="536"/>
    <s v="PROFESOR INTERINO"/>
    <s v="C01"/>
    <s v="TIEMPO COMPLETO"/>
    <s v="2018-09-17 00:00:00.0"/>
    <s v="null"/>
    <s v="PI101388"/>
    <s v="PROFESOR CONTRATADO INTERINO"/>
    <s v="R114"/>
    <x v="3"/>
    <n v="10"/>
    <s v="ANÁLISIS GEOGRÁFICO REGIONAL"/>
  </r>
  <r>
    <x v="6"/>
    <n v="16594259"/>
    <x v="0"/>
    <n v="511"/>
    <s v="511G"/>
    <s v="GRUPO-A"/>
    <s v="Calidad y atención al cliente"/>
    <s v="GG"/>
    <s v="GRUPO GRANDE"/>
    <s v="511G"/>
    <s v="GG de Calidad y atención al cliente"/>
    <s v="GRUPO-A"/>
    <s v="GG de Calidad y atención al cliente"/>
    <s v="2S"/>
    <n v="16594259"/>
    <s v="JUANEDA"/>
    <s v="AYENSA"/>
    <s v="EMMA"/>
    <s v="JUANEDA AYENSA, EMMA"/>
    <x v="1"/>
    <x v="0"/>
    <x v="0"/>
    <m/>
    <m/>
    <s v="ejuaneda"/>
    <s v="emma.juaneda@unirioja.es"/>
    <n v="1"/>
    <n v="1"/>
    <n v="536"/>
    <s v="PROFESOR INTERINO"/>
    <s v="C01"/>
    <s v="TIEMPO COMPLETO"/>
    <s v="2015-12-22 00:00:00.0"/>
    <s v="null"/>
    <s v="PI101025"/>
    <s v="PROFESOR CONTRATADO INTERINO"/>
    <s v="R104"/>
    <x v="0"/>
    <n v="650"/>
    <s v="ORGANIZACIÓN DE EMPRESAS"/>
  </r>
  <r>
    <x v="6"/>
    <n v="16619340"/>
    <x v="0"/>
    <n v="511"/>
    <s v="511G"/>
    <s v="GRUPO-A"/>
    <s v="Calidad y atención al cliente"/>
    <s v="GG"/>
    <s v="GRUPO GRANDE"/>
    <s v="511G"/>
    <s v="GG de Calidad y atención al cliente"/>
    <s v="GRUPO-A"/>
    <s v="GG de Calidad y atención al cliente"/>
    <s v="2S"/>
    <n v="16619340"/>
    <s v="PÉREZ-ARADROS"/>
    <s v="MURO"/>
    <s v="BEATRIZ"/>
    <s v="PÉREZ-ARADROS MURO, BEATRIZ"/>
    <x v="1"/>
    <x v="0"/>
    <x v="0"/>
    <m/>
    <m/>
    <s v="beperem"/>
    <s v="beatriz.perez-aradros@unirioja.es"/>
    <n v="3"/>
    <n v="3"/>
    <n v="536"/>
    <s v="PROFESOR INTERINO"/>
    <s v="C01"/>
    <s v="TIEMPO COMPLETO"/>
    <s v="2018-09-17 00:00:00.0"/>
    <s v="2019-09-14 00:00:00.0"/>
    <s v="PI101411"/>
    <s v="PROFESOR CONTRATADO INTERINO"/>
    <s v="R104"/>
    <x v="0"/>
    <n v="650"/>
    <s v="ORGANIZACIÓN DE EMPRESAS"/>
  </r>
  <r>
    <x v="6"/>
    <n v="9335106"/>
    <x v="0"/>
    <n v="512"/>
    <s v="512G"/>
    <s v="GRUPO-A"/>
    <s v="Estados financieros y contabilidad de costes"/>
    <s v="GG"/>
    <s v="GRUPO GRANDE"/>
    <s v="512G"/>
    <s v="GG de Estados financieros y contabilidad de costes"/>
    <s v="GRUPO-A"/>
    <s v="GG de Estados financieros y contabilidad de costes"/>
    <s v="1S"/>
    <n v="9335106"/>
    <s v="RUANO"/>
    <s v="MARRÓN"/>
    <s v="LUIS ALBERTO"/>
    <s v="RUANO MARRÓN, LUIS ALBERTO"/>
    <x v="1"/>
    <x v="0"/>
    <x v="0"/>
    <m/>
    <m/>
    <s v="luruano"/>
    <s v="luis-alberto.ruano@unirioja.es"/>
    <n v="3.2"/>
    <n v="3.2"/>
    <n v="532"/>
    <s v="LABORAL DOCENTE-ASOCIADO"/>
    <s v="P03"/>
    <s v="TIEMPO PARCIAL (3+3 HORAS)"/>
    <s v="2018-09-18 00:00:00.0"/>
    <s v="2019-09-14 00:00:00.0"/>
    <s v="PI101110"/>
    <s v="PROFESOR ASOCIADO"/>
    <s v="R104"/>
    <x v="0"/>
    <n v="230"/>
    <s v="ECONOMÍA FINANCIERA Y CONTABILIDAD"/>
  </r>
  <r>
    <x v="6"/>
    <n v="72778836"/>
    <x v="0"/>
    <n v="513"/>
    <s v="513G"/>
    <s v="GRUPO-A"/>
    <s v="Gestión de alojamientos y restauración"/>
    <s v="GG"/>
    <s v="GRUPO GRANDE"/>
    <s v="513G"/>
    <s v="GG de Gestión de alojamientos y restauración"/>
    <s v="GRUPO-A"/>
    <s v="GG de Gestión de alojamientos y restauración"/>
    <s v="1S"/>
    <n v="72778836"/>
    <s v="ÁLVAREZ"/>
    <s v="GURREA"/>
    <s v="JUAN CARLOS"/>
    <s v="ÁLVAREZ GURREA, JUAN CARLOS"/>
    <x v="1"/>
    <x v="0"/>
    <x v="0"/>
    <m/>
    <m/>
    <s v="jualvag"/>
    <s v="juan-carlos.alvarez@unirioja.es"/>
    <n v="4"/>
    <n v="4"/>
    <n v="532"/>
    <s v="LABORAL DOCENTE-ASOCIADO"/>
    <s v="P06"/>
    <s v="TIEMPO PARCIAL (6+6 HORAS)"/>
    <s v="2015-09-15 00:00:00.0"/>
    <s v="2019-09-14 00:00:00.0"/>
    <s v="PI101026"/>
    <s v="PROFESOR ASOCIADO"/>
    <s v="R104"/>
    <x v="0"/>
    <n v="650"/>
    <s v="ORGANIZACIÓN DE EMPRESAS"/>
  </r>
  <r>
    <x v="6"/>
    <n v="10828501"/>
    <x v="0"/>
    <n v="514"/>
    <s v="514G"/>
    <s v="GRUPO-A"/>
    <s v="Intermediación turística"/>
    <s v="GG"/>
    <s v="GRUPO GRANDE"/>
    <s v="514G"/>
    <s v="GG de Intermediación turística"/>
    <s v="GRUPO-A"/>
    <s v="GG de Intermediación turística"/>
    <s v="2S"/>
    <n v="10828501"/>
    <s v="RUIZ"/>
    <s v="VEGA"/>
    <s v="AGUSTÍN V."/>
    <s v="RUIZ VEGA, AGUSTÍN V."/>
    <x v="0"/>
    <x v="0"/>
    <x v="0"/>
    <m/>
    <m/>
    <s v="agusruve"/>
    <s v="agustin.ruiz@unirioja.es"/>
    <n v="2"/>
    <n v="2"/>
    <n v="500"/>
    <s v="CATEDRATICO DE UNIVERSIDAD"/>
    <s v="01A"/>
    <s v="TIEMPO COMPLETO AMPLIADO"/>
    <s v="2013-09-01 00:00:00.0"/>
    <s v="null"/>
    <s v="DF31131"/>
    <s v="CATEDRÁTICO DE UNIVERSIDAD"/>
    <s v="R104"/>
    <x v="0"/>
    <n v="95"/>
    <s v="COMERCIALIZACIÓN E INVESTIGACIÓN DE MERCADOS"/>
  </r>
  <r>
    <x v="6"/>
    <n v="72780423"/>
    <x v="0"/>
    <n v="514"/>
    <s v="514G"/>
    <s v="GRUPO-A"/>
    <s v="Intermediación turística"/>
    <s v="GG"/>
    <s v="GRUPO GRANDE"/>
    <s v="514G"/>
    <s v="GG de Intermediación turística"/>
    <s v="GRUPO-A"/>
    <s v="GG de Intermediación turística"/>
    <s v="2S"/>
    <n v="72780423"/>
    <s v="RIAÑO"/>
    <s v="GIL"/>
    <s v="CONSUELO"/>
    <s v="RIAÑO GIL, CONSUELO"/>
    <x v="1"/>
    <x v="0"/>
    <x v="0"/>
    <m/>
    <m/>
    <s v="coriano"/>
    <s v="consuelo.riano@unirioja.es"/>
    <n v="2"/>
    <n v="2"/>
    <n v="504"/>
    <s v="PROFESOR TITULAR UNIVERSIDAD"/>
    <s v="01A"/>
    <s v="TIEMPO COMPLETO AMPLIADO"/>
    <s v="2018-09-17 00:00:00.0"/>
    <s v="null"/>
    <s v="DF31218"/>
    <s v="TITULAR DE UNIVERSIDAD"/>
    <s v="R104"/>
    <x v="0"/>
    <n v="95"/>
    <s v="COMERCIALIZACIÓN E INVESTIGACIÓN DE MERCADOS"/>
  </r>
  <r>
    <x v="6"/>
    <n v="16544594"/>
    <x v="0"/>
    <n v="515"/>
    <s v="515G"/>
    <s v="GRUPO-A"/>
    <s v="Patrimonio cultural"/>
    <s v="GG"/>
    <s v="GRUPO GRANDE"/>
    <s v="515G"/>
    <s v="GG de Patrimonio cultural"/>
    <s v="GRUPO-A"/>
    <s v="GG de Patrimonio cultural"/>
    <s v="1S"/>
    <n v="16544594"/>
    <s v="SÁENZ"/>
    <s v="RODRÍGUEZ"/>
    <s v="MINERVA"/>
    <s v="SÁENZ RODRÍGUEZ, MINERVA"/>
    <x v="1"/>
    <x v="0"/>
    <x v="0"/>
    <m/>
    <m/>
    <s v="misaenz"/>
    <s v="minerva.saenz@unirioja.es"/>
    <n v="4"/>
    <n v="4"/>
    <n v="504"/>
    <s v="PROFESOR TITULAR UNIVERSIDAD"/>
    <s v="C01"/>
    <s v="TIEMPO COMPLETO"/>
    <s v="2017-09-15 00:00:00.0"/>
    <s v="null"/>
    <s v="DF100342"/>
    <s v="PROFESOR TITULAR DE UNIVERSIDAD"/>
    <s v="R114"/>
    <x v="3"/>
    <n v="465"/>
    <s v="HISTORIA DEL ARTE"/>
  </r>
  <r>
    <x v="6"/>
    <n v="14580970"/>
    <x v="0"/>
    <n v="515"/>
    <s v="515R"/>
    <s v="GRUPO-A1"/>
    <s v="Patrimonio cultural"/>
    <s v="GR"/>
    <s v="GRUPO REDUCIDO"/>
    <s v="515R"/>
    <s v="GR de Patrimonio cultural"/>
    <s v="GRUPO-A1"/>
    <s v="GR de Patrimonio cultural"/>
    <s v="1S"/>
    <n v="14580970"/>
    <s v="CERRILLO"/>
    <s v="RUBIO"/>
    <s v="Mª INMACULADA"/>
    <s v="CERRILLO RUBIO, Mª INMACULADA"/>
    <x v="1"/>
    <x v="0"/>
    <x v="0"/>
    <m/>
    <m/>
    <s v="macerril"/>
    <s v="maria-inmaculada.cerrillo@unirioja.es"/>
    <n v="2"/>
    <n v="2"/>
    <n v="532"/>
    <s v="LABORAL DOCENTE-ASOCIADO"/>
    <s v="P03"/>
    <s v="TIEMPO PARCIAL (3+3 HORAS)"/>
    <s v="2017-09-15 00:00:00.0"/>
    <s v="2019-09-14 00:00:00.0"/>
    <s v="PI101284"/>
    <s v="PROFESOR ASOCIADO"/>
    <s v="R114"/>
    <x v="3"/>
    <n v="465"/>
    <s v="HISTORIA DEL ARTE"/>
  </r>
  <r>
    <x v="6"/>
    <n v="16643156"/>
    <x v="0"/>
    <n v="517"/>
    <s v="517G"/>
    <s v="GRUPO-A"/>
    <s v="Planificación y gestión del turismo en espacios naturales y rurales"/>
    <s v="GG"/>
    <s v="GRUPO GRANDE"/>
    <s v="517G"/>
    <s v="GG de Planificación y gestión del turismo en espacios naturales y rurales"/>
    <s v="GRUPO-A"/>
    <s v="GG de Planificación y gestión del turismo en espacios naturales y rurales"/>
    <s v="2S"/>
    <n v="16643156"/>
    <s v="OJANGUREN"/>
    <s v="SARRIÓN"/>
    <s v="RAFAEL SIXTO"/>
    <s v="OJANGUREN SARRIÓN, RAFAEL SIXTO"/>
    <x v="1"/>
    <x v="0"/>
    <x v="1"/>
    <m/>
    <m/>
    <s v="raojangu"/>
    <s v="rafael-sixto.ojanguren@unirioja.es"/>
    <n v="4.5"/>
    <n v="4.5"/>
    <n v="536"/>
    <s v="PROFESOR INTERINO"/>
    <s v="P02"/>
    <s v="TIEMPO PARCIAL (2+2 HORAS)"/>
    <s v="2018-09-24 00:00:00.0"/>
    <s v="2019-09-14 00:00:00.0"/>
    <s v="PI101424"/>
    <s v="PROFESOR CONTRATADO INTERINO"/>
    <s v="R114"/>
    <x v="3"/>
    <n v="10"/>
    <s v="ANÁLISIS GEOGRÁFICO REGIONAL"/>
  </r>
  <r>
    <x v="6"/>
    <n v="16587685"/>
    <x v="0"/>
    <n v="518"/>
    <s v="518G"/>
    <s v="GRUPO-A"/>
    <s v="Planificación y gestión del turismo enológico"/>
    <s v="GG"/>
    <s v="GRUPO GRANDE"/>
    <s v="518G"/>
    <s v="GG de Planificación y gestión del turismo enológico"/>
    <s v="GRUPO-A"/>
    <s v="GG de Planificación y gestión del turismo enológico"/>
    <s v="1S"/>
    <n v="16587685"/>
    <s v="DÍAZ"/>
    <s v="DEL RÍO"/>
    <s v="Mª DE LAS MERCEDES"/>
    <s v="DÍAZ DEL RÍO, Mª DE LAS MERCEDES"/>
    <x v="1"/>
    <x v="0"/>
    <x v="0"/>
    <m/>
    <m/>
    <s v="m-diaz-d"/>
    <s v="mercedes.diaz@unirioja.es"/>
    <n v="4"/>
    <n v="4"/>
    <n v="532"/>
    <s v="LABORAL DOCENTE-ASOCIADO"/>
    <s v="P06"/>
    <s v="TIEMPO PARCIAL (6+6 HORAS)"/>
    <s v="2016-09-15 00:00:00.0"/>
    <s v="2019-09-14 00:00:00.0"/>
    <s v="PI101098"/>
    <s v="PROFESOR ASOCIADO"/>
    <s v="R101"/>
    <x v="4"/>
    <n v="780"/>
    <s v="TECNOLOGÍA DE ALIMENTOS"/>
  </r>
  <r>
    <x v="6"/>
    <n v="73209342"/>
    <x v="0"/>
    <n v="519"/>
    <s v="519G"/>
    <s v="GRUPO-A"/>
    <s v="Régimen fiscal de las empresas turísticas"/>
    <s v="GG"/>
    <s v="GRUPO GRANDE"/>
    <s v="519G"/>
    <s v="GG de Régimen fiscal de las empresas turísticas"/>
    <s v="GRUPO-A"/>
    <s v="GG de Régimen fiscal de las empresas turísticas"/>
    <s v="1S"/>
    <n v="73209342"/>
    <s v="CASTILLO"/>
    <s v="MURCIEGO"/>
    <s v="ÁNGELA"/>
    <s v="CASTILLO MURCIEGO, ÁNGELA"/>
    <x v="1"/>
    <x v="0"/>
    <x v="1"/>
    <m/>
    <m/>
    <s v="ancastmu"/>
    <s v="angela.castillo@unirioja.es"/>
    <n v="4"/>
    <n v="4"/>
    <n v="536"/>
    <s v="PROFESOR INTERINO"/>
    <s v="C01"/>
    <s v="TIEMPO COMPLETO"/>
    <s v="2018-09-17 00:00:00.0"/>
    <s v="null"/>
    <s v="PI101354"/>
    <s v="PROFESOR CONTRATADO INTERINO"/>
    <s v="R104"/>
    <x v="0"/>
    <n v="225"/>
    <s v="ECONOMÍA APLICADA"/>
  </r>
  <r>
    <x v="12"/>
    <n v="16570470"/>
    <x v="4"/>
    <n v="520"/>
    <s v="520G"/>
    <s v="GRUPO-A"/>
    <s v="Ampliación de química orgánica"/>
    <s v="GG"/>
    <s v="GRUPO GRANDE"/>
    <s v="520G"/>
    <s v="GG de Ampliación de química orgánica"/>
    <s v="GRUPO-A"/>
    <s v="GG de Ampliación de química orgánica"/>
    <s v="2S"/>
    <n v="16570470"/>
    <s v="CORZANA"/>
    <s v="LÓPEZ"/>
    <s v="FRANCISCO"/>
    <s v="CORZANA LÓPEZ, FRANCISCO"/>
    <x v="0"/>
    <x v="0"/>
    <x v="0"/>
    <m/>
    <m/>
    <s v="frcorzan"/>
    <s v="francisco.corzana@unirioja.es"/>
    <n v="2"/>
    <n v="2"/>
    <n v="504"/>
    <s v="PROFESOR TITULAR UNIVERSIDAD"/>
    <s v="01R"/>
    <s v="TIEMPO COMPLETO REDUCIDO"/>
    <s v="2018-09-17 00:00:00.0"/>
    <s v="null"/>
    <s v="DF100344"/>
    <s v="PROFESOR TITULAR DE UNIVERSIDAD"/>
    <s v="R112"/>
    <x v="8"/>
    <n v="765"/>
    <s v="QUÍMICA ORGÁNICA"/>
  </r>
  <r>
    <x v="12"/>
    <n v="14587726"/>
    <x v="4"/>
    <n v="521"/>
    <s v="521G"/>
    <s v="GRUPO-A"/>
    <s v="Química física II"/>
    <s v="GG"/>
    <s v="GRUPO GRANDE"/>
    <s v="521G"/>
    <s v="GG de Química física II"/>
    <s v="GRUPO-A"/>
    <s v="GG de Química física II"/>
    <s v="1S"/>
    <n v="14587726"/>
    <s v="PUYUELO"/>
    <s v="GARCÍA"/>
    <s v="MARÍA PILAR"/>
    <s v="PUYUELO GARCÍA, MARÍA PILAR"/>
    <x v="0"/>
    <x v="0"/>
    <x v="0"/>
    <m/>
    <m/>
    <s v="mpuyuelo"/>
    <s v="pilar.puyuelo@unirioja.es"/>
    <n v="1.7"/>
    <n v="1.7"/>
    <n v="504"/>
    <s v="PROFESOR TITULAR UNIVERSIDAD"/>
    <s v="C01"/>
    <s v="TIEMPO COMPLETO"/>
    <s v="2014-09-15 00:00:00.0"/>
    <s v="null"/>
    <s v="DF100037"/>
    <s v="PROFESOR TITULAR DE UNIVERSIDAD"/>
    <s v="R112"/>
    <x v="8"/>
    <n v="755"/>
    <s v="QUÍMICA FÍSICA"/>
  </r>
  <r>
    <x v="12"/>
    <n v="50822746"/>
    <x v="4"/>
    <n v="521"/>
    <s v="521G"/>
    <s v="GRUPO-A"/>
    <s v="Química física II"/>
    <s v="GG"/>
    <s v="GRUPO GRANDE"/>
    <s v="521G"/>
    <s v="GG de Química física II"/>
    <s v="GRUPO-A"/>
    <s v="GG de Química física II"/>
    <s v="1S"/>
    <n v="50822746"/>
    <s v="ENRIQUEZ"/>
    <s v="PALMA"/>
    <s v="PEDRO ALBERTO"/>
    <s v="ENRIQUEZ PALMA, PEDRO ALBERTO"/>
    <x v="1"/>
    <x v="0"/>
    <x v="0"/>
    <m/>
    <m/>
    <s v="enriquez"/>
    <s v="pedro.enriquez@unirioja.es"/>
    <n v="1.7"/>
    <n v="1.7"/>
    <n v="504"/>
    <s v="PROFESOR TITULAR UNIVERSIDAD"/>
    <s v="01A"/>
    <s v="TIEMPO COMPLETO AMPLIADO"/>
    <s v="2012-09-01 00:00:00.0"/>
    <s v="null"/>
    <s v="DF100147"/>
    <s v="PROFESOR TITULAR DE UNIVERSIDAD"/>
    <s v="R112"/>
    <x v="8"/>
    <n v="755"/>
    <s v="QUÍMICA FÍSICA"/>
  </r>
  <r>
    <x v="12"/>
    <n v="5386149"/>
    <x v="4"/>
    <n v="523"/>
    <s v="523G"/>
    <s v="GRUPO-A"/>
    <s v="Química inorgánica II"/>
    <s v="GG"/>
    <s v="GRUPO GRANDE"/>
    <s v="523G"/>
    <s v="GG de Química inorgánica II"/>
    <s v="GRUPO-A"/>
    <s v="GG de Química inorgánica II"/>
    <s v="1S"/>
    <n v="5386149"/>
    <s v="MORENO"/>
    <s v="GARCÍA"/>
    <s v="MARÍA TERESA"/>
    <s v="MORENO GARCÍA, MARÍA TERESA"/>
    <x v="1"/>
    <x v="0"/>
    <x v="0"/>
    <m/>
    <m/>
    <s v="temoreno"/>
    <s v="teresa.moreno@unirioja.es"/>
    <n v="4.8"/>
    <n v="4.8"/>
    <n v="500"/>
    <s v="CATEDRATICO DE UNIVERSIDAD"/>
    <s v="01R"/>
    <s v="TIEMPO COMPLETO REDUCIDO"/>
    <s v="2018-12-18 00:00:00.0"/>
    <s v="null"/>
    <s v="DF100381"/>
    <s v="CATEDRÁTICO DE UNIVERSIDAD"/>
    <s v="R112"/>
    <x v="8"/>
    <n v="760"/>
    <s v="QUÍMICA INORGÁNICA"/>
  </r>
  <r>
    <x v="12"/>
    <n v="16640471"/>
    <x v="4"/>
    <n v="524"/>
    <s v="524L"/>
    <s v="GRUPO-A1"/>
    <s v="Química inorgánica III"/>
    <s v="GL"/>
    <s v="GRUPO DE LABORATORIO"/>
    <s v="524L"/>
    <s v="GL de Química inorgánica III"/>
    <s v="GRUPO-A1"/>
    <s v="GL de Química inorgánica III"/>
    <s v="2S"/>
    <n v="16640471"/>
    <s v="BLASCO"/>
    <s v="SANTANA"/>
    <s v="DANIEL"/>
    <s v="BLASCO SANTANA, DANIEL"/>
    <x v="1"/>
    <x v="0"/>
    <x v="1"/>
    <m/>
    <m/>
    <s v="dablasco"/>
    <s v="daniel.blascos@alum.unirioja.es"/>
    <n v="1"/>
    <n v="1"/>
    <n v="121"/>
    <s v="PERSONAL INVESTIGADOR EN FORMACIÓN"/>
    <n v="0"/>
    <s v="_"/>
    <s v="2018-09-17 00:00:00.0"/>
    <s v="2019-09-20 00:00:00.0"/>
    <s v="D12BECARIO1"/>
    <s v="BECARIO FPI (Daniel Blasco Santana)"/>
    <s v="R112"/>
    <x v="8"/>
    <n v="760"/>
    <s v="QUÍMICA INORGÁNICA"/>
  </r>
  <r>
    <x v="12"/>
    <n v="16546910"/>
    <x v="4"/>
    <n v="524"/>
    <s v="524L"/>
    <s v="GRUPO-A2"/>
    <s v="Química inorgánica III"/>
    <s v="GL"/>
    <s v="GRUPO DE LABORATORIO"/>
    <s v="524L"/>
    <s v="GL de Química inorgánica III"/>
    <s v="GRUPO-A2"/>
    <s v="GL de Química inorgánica III"/>
    <s v="2S"/>
    <n v="16546910"/>
    <s v="BERENGUER"/>
    <s v="MARÍN"/>
    <s v="JESÚS RUBÉN"/>
    <s v="BERENGUER MARÍN, JESÚS RUBÉN"/>
    <x v="0"/>
    <x v="0"/>
    <x v="0"/>
    <m/>
    <m/>
    <s v="jberen"/>
    <s v="jesus.berenguer@unirioja.es"/>
    <n v="1"/>
    <n v="1"/>
    <n v="504"/>
    <s v="PROFESOR TITULAR UNIVERSIDAD"/>
    <s v="01R"/>
    <s v="TIEMPO COMPLETO REDUCIDO"/>
    <s v="2012-09-01 00:00:00.0"/>
    <s v="null"/>
    <s v="DF100075"/>
    <s v="PROFESOR TITULAR DE UNIVERSIDAD"/>
    <s v="R112"/>
    <x v="8"/>
    <n v="760"/>
    <s v="QUÍMICA INORGÁNICA"/>
  </r>
  <r>
    <x v="12"/>
    <n v="33425090"/>
    <x v="4"/>
    <n v="524"/>
    <s v="524L"/>
    <s v="GRUPO-A2"/>
    <s v="Química inorgánica III"/>
    <s v="GL"/>
    <s v="GRUPO DE LABORATORIO"/>
    <s v="524L"/>
    <s v="GL de Química inorgánica III"/>
    <s v="GRUPO-A2"/>
    <s v="GL de Química inorgánica III"/>
    <s v="2S"/>
    <n v="33425090"/>
    <s v="MONGE"/>
    <s v="OROZ"/>
    <s v="MIGUEL"/>
    <s v="MONGE OROZ, MIGUEL"/>
    <x v="0"/>
    <x v="0"/>
    <x v="0"/>
    <m/>
    <m/>
    <s v="mimonge"/>
    <s v="miguel.monge@unirioja.es"/>
    <n v="2"/>
    <n v="2"/>
    <n v="504"/>
    <s v="PROFESOR TITULAR UNIVERSIDAD"/>
    <s v="01R"/>
    <s v="TIEMPO COMPLETO REDUCIDO"/>
    <s v="2017-09-15 00:00:00.0"/>
    <s v="null"/>
    <s v="DF100215"/>
    <s v="TITULAR DE UNIVERSIDAD"/>
    <s v="R112"/>
    <x v="8"/>
    <n v="760"/>
    <s v="QUÍMICA INORGÁNICA"/>
  </r>
  <r>
    <x v="12"/>
    <n v="16578210"/>
    <x v="4"/>
    <n v="525"/>
    <s v="525G"/>
    <s v="GRUPO-A"/>
    <s v="Química orgánica experimental"/>
    <s v="GG"/>
    <s v="GRUPO GRANDE"/>
    <s v="525G"/>
    <s v="GG de Química orgánica experimental"/>
    <s v="GRUPO-A"/>
    <s v="GG de Química orgánica experimental"/>
    <s v="1S"/>
    <n v="16578210"/>
    <s v="SAMPEDRO"/>
    <s v="RUIZ"/>
    <s v="DIEGO"/>
    <s v="SAMPEDRO RUIZ, DIEGO"/>
    <x v="1"/>
    <x v="0"/>
    <x v="0"/>
    <m/>
    <m/>
    <s v="dsampedr"/>
    <s v="diego.sampedro@unirioja.es"/>
    <n v="0.5"/>
    <n v="0.5"/>
    <n v="504"/>
    <s v="PROFESOR TITULAR UNIVERSIDAD"/>
    <s v="01R"/>
    <s v="TIEMPO COMPLETO REDUCIDO"/>
    <s v="2016-09-15 00:00:00.0"/>
    <s v="null"/>
    <s v="DF100290"/>
    <s v="PROFESOR TITULAR DE UNIVERSIDAD"/>
    <s v="R112"/>
    <x v="8"/>
    <n v="765"/>
    <s v="QUÍMICA ORGÁNICA"/>
  </r>
  <r>
    <x v="12"/>
    <n v="16616491"/>
    <x v="4"/>
    <n v="525"/>
    <s v="525L"/>
    <s v="GRUPO-A1"/>
    <s v="Química orgánica experimental"/>
    <s v="GL"/>
    <s v="GRUPO DE LABORATORIO"/>
    <s v="525L"/>
    <s v="GL de Química orgánica experimental"/>
    <s v="GRUPO-A1"/>
    <s v="GL de Química orgánica experimental"/>
    <s v="1S"/>
    <n v="16616491"/>
    <s v="COMPAÑON"/>
    <s v="PÉREZ"/>
    <s v="ISMAEL"/>
    <s v="COMPAÑON PÉREZ, ISMAEL"/>
    <x v="1"/>
    <x v="0"/>
    <x v="1"/>
    <m/>
    <m/>
    <s v="iscompan"/>
    <s v="ismael.companon@alum.unirioja.es"/>
    <n v="1"/>
    <n v="1"/>
    <n v="121"/>
    <s v="PERSONAL INVESTIGADOR EN FORMACIÓN"/>
    <n v="0"/>
    <s v="_"/>
    <s v="2015-09-01 00:00:00.0"/>
    <s v="2019-08-31 00:00:00.0"/>
    <s v="D12BECARIO6"/>
    <s v="PERSONAL INVESTIGADOR PREDOCTORAL EN FORMACIÓN"/>
    <s v="R112"/>
    <x v="8"/>
    <n v="765"/>
    <s v="QUÍMICA ORGÁNICA"/>
  </r>
  <r>
    <x v="12"/>
    <n v="16625716"/>
    <x v="4"/>
    <n v="525"/>
    <s v="525L"/>
    <s v="GRUPO-A2"/>
    <s v="Química orgánica experimental"/>
    <s v="GL"/>
    <s v="GRUPO DE LABORATORIO"/>
    <s v="525L"/>
    <s v="GL de Química orgánica experimental"/>
    <s v="GRUPO-A2"/>
    <s v="GL de Química orgánica experimental"/>
    <s v="1S"/>
    <n v="16625716"/>
    <s v="MARTÍNEZ"/>
    <s v="LÓPEZ"/>
    <s v="DAVID"/>
    <s v="MARTÍNEZ LÓPEZ, DAVID"/>
    <x v="1"/>
    <x v="0"/>
    <x v="1"/>
    <m/>
    <m/>
    <s v="damartl"/>
    <s v="david.martinezl@alum.unirioja.es"/>
    <n v="1"/>
    <n v="1"/>
    <n v="121"/>
    <s v="PERSONAL INVESTIGADOR EN FORMACIÓN"/>
    <n v="0"/>
    <s v="_"/>
    <s v="2015-09-01 00:00:00.0"/>
    <s v="2019-08-31 00:00:00.0"/>
    <s v="D12BECARIO7"/>
    <s v="PERSONAL INVESTIGADOR PREDOCTORAL EN FORMACIÓN"/>
    <s v="R112"/>
    <x v="8"/>
    <n v="765"/>
    <s v="QUÍMICA ORGÁNICA"/>
  </r>
  <r>
    <x v="13"/>
    <n v="16506579"/>
    <x v="4"/>
    <n v="527"/>
    <s v="527G"/>
    <s v="GRUPO-A"/>
    <s v="Técnicas vitícolas"/>
    <s v="GG"/>
    <s v="GRUPO GRANDE"/>
    <s v="527G"/>
    <s v="GG de Técnicas vitícolas"/>
    <s v="GRUPO-A"/>
    <s v="GG de Técnicas vitícolas"/>
    <s v="2S"/>
    <n v="16506579"/>
    <s v="MARTÍNEZ DE TODA"/>
    <s v="FERNÁNDEZ"/>
    <s v="FERNANDO"/>
    <s v="MARTÍNEZ DE TODA FERNÁNDEZ, FERNANDO"/>
    <x v="0"/>
    <x v="0"/>
    <x v="0"/>
    <m/>
    <m/>
    <s v="fmartine"/>
    <s v="fernando.martinezdetoda@unirioja.es"/>
    <n v="4"/>
    <n v="4"/>
    <n v="500"/>
    <s v="CATEDRATICO DE UNIVERSIDAD"/>
    <s v="01R"/>
    <s v="TIEMPO COMPLETO REDUCIDO"/>
    <s v="2012-09-01 00:00:00.0"/>
    <s v="null"/>
    <s v="DF100030"/>
    <s v="CATEDRÁTICO DE UNIVERSIDAD"/>
    <s v="R101"/>
    <x v="4"/>
    <n v="705"/>
    <s v="PRODUCCIÓN VEGETAL"/>
  </r>
  <r>
    <x v="13"/>
    <n v="16584746"/>
    <x v="4"/>
    <n v="527"/>
    <s v="527L"/>
    <s v="GRUPO-A1"/>
    <s v="Técnicas vitícolas"/>
    <s v="GL"/>
    <s v="GRUPO DE LABORATORIO"/>
    <s v="527L"/>
    <s v="GL de Técnicas vitícolas"/>
    <s v="GRUPO-A1"/>
    <s v="GL de Técnicas vitícolas"/>
    <s v="2S"/>
    <n v="16584746"/>
    <s v="DIAGO"/>
    <s v="SANTAMARÍA"/>
    <s v="MARÍA PAZ"/>
    <s v="DIAGO SANTAMARÍA, MARÍA PAZ"/>
    <x v="1"/>
    <x v="0"/>
    <x v="0"/>
    <m/>
    <m/>
    <s v="madiago"/>
    <s v="maria-paz.diago@unirioja.es"/>
    <n v="0.5"/>
    <n v="0.5"/>
    <n v="0"/>
    <s v="DOCTOR"/>
    <n v="0"/>
    <s v="_"/>
    <s v="2016-12-01 00:00:00.0"/>
    <s v="2021-11-30 00:00:00.0"/>
    <s v="D01INVESTIGADOR1"/>
    <s v="ACCESO SISTEMA ESPAÑOL CIENCIA E INNOVACIÓN"/>
    <s v="R101"/>
    <x v="4"/>
    <n v="705"/>
    <s v="PRODUCCIÓN VEGETAL"/>
  </r>
  <r>
    <x v="13"/>
    <n v="44670759"/>
    <x v="4"/>
    <n v="527"/>
    <s v="527L"/>
    <s v="GRUPO-A1"/>
    <s v="Técnicas vitícolas"/>
    <s v="GL"/>
    <s v="GRUPO DE LABORATORIO"/>
    <s v="527L"/>
    <s v="GL de Técnicas vitícolas"/>
    <s v="GRUPO-A1"/>
    <s v="GL de Técnicas vitícolas"/>
    <s v="2S"/>
    <n v="44670759"/>
    <s v="RAMOS"/>
    <s v="SÁEZ DE OJER"/>
    <s v="JOSÉ LUIS"/>
    <s v="RAMOS SÁEZ DE OJER, JOSÉ LUIS"/>
    <x v="1"/>
    <x v="0"/>
    <x v="1"/>
    <m/>
    <m/>
    <s v="joramosae"/>
    <s v="jose-luis.ramos@unirioja.es"/>
    <n v="0.5"/>
    <n v="0.5"/>
    <n v="532"/>
    <s v="LABORAL DOCENTE-ASOCIADO"/>
    <s v="P02"/>
    <s v="TIEMPO PARCIAL (2+2 HORAS)"/>
    <s v="2018-09-17 00:00:00.0"/>
    <s v="2019-09-14 00:00:00.0"/>
    <s v="PI101347"/>
    <s v="PROFESOR ASOCIADO"/>
    <s v="R101"/>
    <x v="4"/>
    <n v="705"/>
    <s v="PRODUCCIÓN VEGETAL"/>
  </r>
  <r>
    <x v="14"/>
    <n v="16506579"/>
    <x v="4"/>
    <n v="527"/>
    <s v="527G"/>
    <s v="GRUPO-A"/>
    <s v="Técnicas vitícolas"/>
    <s v="GG"/>
    <s v="GRUPO GRANDE"/>
    <s v="527G"/>
    <s v="GG de Técnicas vitícolas"/>
    <s v="GRUPO-A"/>
    <s v="GG de Técnicas vitícolas"/>
    <s v="2S"/>
    <n v="16506579"/>
    <s v="MARTÍNEZ DE TODA"/>
    <s v="FERNÁNDEZ"/>
    <s v="FERNANDO"/>
    <s v="MARTÍNEZ DE TODA FERNÁNDEZ, FERNANDO"/>
    <x v="0"/>
    <x v="0"/>
    <x v="0"/>
    <m/>
    <m/>
    <s v="fmartine"/>
    <s v="fernando.martinezdetoda@unirioja.es"/>
    <n v="4"/>
    <m/>
    <n v="500"/>
    <s v="CATEDRATICO DE UNIVERSIDAD"/>
    <s v="01R"/>
    <s v="TIEMPO COMPLETO REDUCIDO"/>
    <s v="2012-09-01 00:00:00.0"/>
    <s v="null"/>
    <s v="DF100030"/>
    <s v="CATEDRÁTICO DE UNIVERSIDAD"/>
    <s v="R101"/>
    <x v="4"/>
    <n v="705"/>
    <s v="PRODUCCIÓN VEGETAL"/>
  </r>
  <r>
    <x v="14"/>
    <n v="16584746"/>
    <x v="4"/>
    <n v="527"/>
    <s v="527L"/>
    <s v="GRUPO-A1"/>
    <s v="Técnicas vitícolas"/>
    <s v="GL"/>
    <s v="GRUPO DE LABORATORIO"/>
    <s v="527L"/>
    <s v="GL de Técnicas vitícolas"/>
    <s v="GRUPO-A1"/>
    <s v="GL de Técnicas vitícolas"/>
    <s v="2S"/>
    <n v="16584746"/>
    <s v="DIAGO"/>
    <s v="SANTAMARÍA"/>
    <s v="MARÍA PAZ"/>
    <s v="DIAGO SANTAMARÍA, MARÍA PAZ"/>
    <x v="1"/>
    <x v="0"/>
    <x v="0"/>
    <m/>
    <m/>
    <s v="madiago"/>
    <s v="maria-paz.diago@unirioja.es"/>
    <n v="0.5"/>
    <m/>
    <n v="0"/>
    <s v="DOCTOR"/>
    <n v="0"/>
    <s v="_"/>
    <s v="2016-12-01 00:00:00.0"/>
    <s v="2021-11-30 00:00:00.0"/>
    <s v="D01INVESTIGADOR1"/>
    <s v="ACCESO SISTEMA ESPAÑOL CIENCIA E INNOVACIÓN"/>
    <s v="R101"/>
    <x v="4"/>
    <n v="705"/>
    <s v="PRODUCCIÓN VEGETAL"/>
  </r>
  <r>
    <x v="14"/>
    <n v="44670759"/>
    <x v="4"/>
    <n v="527"/>
    <s v="527L"/>
    <s v="GRUPO-A1"/>
    <s v="Técnicas vitícolas"/>
    <s v="GL"/>
    <s v="GRUPO DE LABORATORIO"/>
    <s v="527L"/>
    <s v="GL de Técnicas vitícolas"/>
    <s v="GRUPO-A1"/>
    <s v="GL de Técnicas vitícolas"/>
    <s v="2S"/>
    <n v="44670759"/>
    <s v="RAMOS"/>
    <s v="SÁEZ DE OJER"/>
    <s v="JOSÉ LUIS"/>
    <s v="RAMOS SÁEZ DE OJER, JOSÉ LUIS"/>
    <x v="1"/>
    <x v="0"/>
    <x v="1"/>
    <m/>
    <m/>
    <s v="joramosae"/>
    <s v="jose-luis.ramos@unirioja.es"/>
    <n v="0.5"/>
    <m/>
    <n v="532"/>
    <s v="LABORAL DOCENTE-ASOCIADO"/>
    <s v="P02"/>
    <s v="TIEMPO PARCIAL (2+2 HORAS)"/>
    <s v="2018-09-17 00:00:00.0"/>
    <s v="2019-09-14 00:00:00.0"/>
    <s v="PI101347"/>
    <s v="PROFESOR ASOCIADO"/>
    <s v="R101"/>
    <x v="4"/>
    <n v="705"/>
    <s v="PRODUCCIÓN VEGETAL"/>
  </r>
  <r>
    <x v="12"/>
    <n v="16629968"/>
    <x v="4"/>
    <n v="528"/>
    <s v="528L"/>
    <s v="GRUPO-A1"/>
    <s v="Ciencia de materiales"/>
    <s v="GL"/>
    <s v="GRUPO DE LABORATORIO"/>
    <s v="528L"/>
    <s v="GL de Ciencia de materiales"/>
    <s v="GRUPO-A1"/>
    <s v="GL de Ciencia de materiales"/>
    <s v="2S"/>
    <n v="16629968"/>
    <s v="EZQUERRO"/>
    <s v="PARMO"/>
    <s v="CINTIA"/>
    <s v="EZQUERRO PARMO, CINTIA"/>
    <x v="1"/>
    <x v="0"/>
    <x v="1"/>
    <m/>
    <m/>
    <s v="ciezquer"/>
    <s v="cintia.ezquerro@alum.unirioja.es"/>
    <n v="0.9"/>
    <n v="0.9"/>
    <n v="121"/>
    <s v="PERSONAL INVESTIGADOR EN FORMACIÓN"/>
    <n v="0"/>
    <s v="_"/>
    <s v="2016-09-01 00:00:00.0"/>
    <s v="2019-08-31 00:00:00.0"/>
    <s v="D12BECARIO3"/>
    <s v="PERSONAL INVESTIGADOR PREDOCTORAL EN FORMACIÓN"/>
    <s v="R112"/>
    <x v="8"/>
    <n v="760"/>
    <s v="QUÍMICA INORGÁNICA"/>
  </r>
  <r>
    <x v="12"/>
    <n v="16542732"/>
    <x v="4"/>
    <n v="529"/>
    <s v="529G"/>
    <s v="GRUPO-A"/>
    <s v="Compuestos orgánicos bioactivos"/>
    <s v="GG"/>
    <s v="GRUPO GRANDE"/>
    <s v="529G"/>
    <s v="GG de Compuestos orgánicos bioactivos"/>
    <s v="GRUPO-A"/>
    <s v="GG de Compuestos orgánicos bioactivos"/>
    <s v="1S"/>
    <n v="16542732"/>
    <s v="PEREGRINA"/>
    <s v="GARCÍA"/>
    <s v="JESÚS MANUEL"/>
    <s v="PEREGRINA GARCÍA, JESÚS MANUEL"/>
    <x v="0"/>
    <x v="0"/>
    <x v="0"/>
    <m/>
    <m/>
    <s v="pere11"/>
    <s v="jesusmanuel.peregrina@unirioja.es"/>
    <n v="2.5"/>
    <n v="2.5"/>
    <n v="500"/>
    <s v="CATEDRATICO DE UNIVERSIDAD"/>
    <s v="01R"/>
    <s v="TIEMPO COMPLETO REDUCIDO"/>
    <s v="2014-09-15 00:00:00.0"/>
    <s v="null"/>
    <s v="DF100238"/>
    <s v="CATEDRÁTICO DE UNIVERSIDAD"/>
    <s v="R112"/>
    <x v="8"/>
    <n v="765"/>
    <s v="QUÍMICA ORGÁNICA"/>
  </r>
  <r>
    <x v="12"/>
    <n v="30520840"/>
    <x v="4"/>
    <n v="532"/>
    <s v="532G"/>
    <s v="GRUPO-A"/>
    <s v="Laboratorio avanzado de química analítica"/>
    <s v="GG"/>
    <s v="GRUPO GRANDE"/>
    <s v="532G"/>
    <s v="GG de Laboratorio avanzado de química analítica"/>
    <s v="GRUPO-A"/>
    <s v="GG de Laboratorio avanzado de química analítica"/>
    <s v="2S"/>
    <n v="30520840"/>
    <s v="TENA"/>
    <s v="VÁZQUEZ DE LA TORRE"/>
    <s v="MARÍA TERESA"/>
    <s v="TENA VÁZQUEZ DE LA TORRE, MARÍA TERESA"/>
    <x v="1"/>
    <x v="0"/>
    <x v="0"/>
    <m/>
    <m/>
    <s v="matena"/>
    <s v="maria-teresa.tena@unirioja.es"/>
    <n v="1.5"/>
    <n v="1.5"/>
    <s v="A-0500"/>
    <s v="CATEDRATICO DE UNIVERSIDAD"/>
    <s v="01R"/>
    <s v="TIEMPO COMPLETO REDUCIDO"/>
    <s v="2016-09-15 00:00:00.0"/>
    <s v="null"/>
    <s v="DF100288"/>
    <s v="CATEDRÁTICO DE UNIVERSIDAD"/>
    <s v="R112"/>
    <x v="8"/>
    <n v="750"/>
    <s v="QUÍMICA ANALÍTICA"/>
  </r>
  <r>
    <x v="12"/>
    <n v="16620264"/>
    <x v="4"/>
    <n v="533"/>
    <s v="533L"/>
    <s v="GRUPO-A1"/>
    <s v="Laboratorio integrado de química"/>
    <s v="GL"/>
    <s v="GRUPO DE LABORATORIO"/>
    <s v="533L"/>
    <s v="GL de Laboratorio integrado de química"/>
    <s v="GRUPO-A1"/>
    <s v="GL de Laboratorio integrado de química"/>
    <s v="1S"/>
    <n v="16620264"/>
    <s v="LOSANTOS"/>
    <s v="CABELLO"/>
    <s v="RAÚL"/>
    <s v="LOSANTOS CABELLO, RAÚL"/>
    <x v="1"/>
    <x v="0"/>
    <x v="1"/>
    <m/>
    <m/>
    <s v="ralosant"/>
    <s v="raul.losantosc@unirioja.es"/>
    <n v="1"/>
    <n v="1"/>
    <n v="121"/>
    <s v="PERSONAL INVESTIGADOR EN FORMACIÓN"/>
    <n v="0"/>
    <s v="_"/>
    <s v="2015-09-01 00:00:00.0"/>
    <s v="2019-08-31 00:00:00.0"/>
    <s v="D12BECARIO8"/>
    <s v="PERSONAL INVESTIGADOR EN FORMACIÓN"/>
    <s v="R112"/>
    <x v="8"/>
    <n v="765"/>
    <s v="QUÍMICA ORGÁNICA"/>
  </r>
  <r>
    <x v="12"/>
    <n v="16614434"/>
    <x v="4"/>
    <n v="533"/>
    <s v="533L"/>
    <s v="GRUPO-A2"/>
    <s v="Laboratorio integrado de química"/>
    <s v="GL"/>
    <s v="GRUPO DE LABORATORIO"/>
    <s v="533L"/>
    <s v="GL de Laboratorio integrado de química"/>
    <s v="GRUPO-A2"/>
    <s v="GL de Laboratorio integrado de química"/>
    <s v="1S"/>
    <n v="16614434"/>
    <s v="DONAMARÍA"/>
    <s v="SÁEZ"/>
    <s v="ROCÍO"/>
    <s v="DONAMARÍA SÁEZ, ROCÍO"/>
    <x v="1"/>
    <x v="0"/>
    <x v="1"/>
    <m/>
    <m/>
    <s v="rodonama"/>
    <s v="rocio.donamaria@alum.unirioja.es"/>
    <n v="1"/>
    <n v="1"/>
    <n v="121"/>
    <s v="PERSONAL INVESTIGADOR EN FORMACIÓN"/>
    <n v="0"/>
    <s v="_"/>
    <s v="2015-01-01 00:00:00.0"/>
    <s v="2018-12-31 00:00:00.0"/>
    <s v="D12BECARIO2"/>
    <s v="PERSONAL INVESTIGADOR PREDOCTORAL"/>
    <s v="R112"/>
    <x v="8"/>
    <n v="760"/>
    <s v="QUÍMICA INORGÁNICA"/>
  </r>
  <r>
    <x v="12"/>
    <n v="17140700"/>
    <x v="4"/>
    <n v="542"/>
    <s v="542G"/>
    <s v="GRUPO-A"/>
    <s v="Determinación estructural"/>
    <s v="GG"/>
    <s v="GRUPO GRANDE"/>
    <s v="542G"/>
    <s v="GG de Determinación estructural"/>
    <s v="GRUPO-A"/>
    <s v="GG de Determinación estructural"/>
    <s v="2S"/>
    <n v="17140700"/>
    <s v="LALINDE"/>
    <s v="PEÑA"/>
    <s v="ELENA"/>
    <s v="LALINDE PEÑA, ELENA"/>
    <x v="1"/>
    <x v="0"/>
    <x v="0"/>
    <m/>
    <m/>
    <s v="elalinde"/>
    <s v="elena.lalinde@unirioja.es"/>
    <n v="1.67"/>
    <n v="1.67"/>
    <n v="500"/>
    <s v="CATEDRATICO DE UNIVERSIDAD"/>
    <s v="01R"/>
    <s v="TIEMPO COMPLETO REDUCIDO"/>
    <s v="2012-09-01 00:00:00.0"/>
    <s v="null"/>
    <s v="DF100217"/>
    <s v="CATEDRÁTICO DE UNIVERSIDAD"/>
    <s v="R112"/>
    <x v="8"/>
    <n v="760"/>
    <s v="QUÍMICA INORGÁNICA"/>
  </r>
  <r>
    <x v="13"/>
    <n v="16542732"/>
    <x v="4"/>
    <n v="542"/>
    <s v="542G"/>
    <s v="GRUPO-A"/>
    <s v="Determinación estructural"/>
    <s v="GG"/>
    <s v="GRUPO GRANDE"/>
    <s v="542G"/>
    <s v="GG de Determinación estructural"/>
    <s v="GRUPO-A"/>
    <s v="GG de Determinación estructural"/>
    <s v="2S"/>
    <n v="16542732"/>
    <s v="PEREGRINA"/>
    <s v="GARCÍA"/>
    <s v="JESÚS MANUEL"/>
    <s v="PEREGRINA GARCÍA, JESÚS MANUEL"/>
    <x v="0"/>
    <x v="0"/>
    <x v="0"/>
    <m/>
    <m/>
    <s v="pere11"/>
    <s v="jesusmanuel.peregrina@unirioja.es"/>
    <n v="2.33"/>
    <m/>
    <n v="500"/>
    <s v="CATEDRATICO DE UNIVERSIDAD"/>
    <s v="01R"/>
    <s v="TIEMPO COMPLETO REDUCIDO"/>
    <s v="2014-09-15 00:00:00.0"/>
    <s v="null"/>
    <s v="DF100238"/>
    <s v="CATEDRÁTICO DE UNIVERSIDAD"/>
    <s v="R112"/>
    <x v="8"/>
    <n v="765"/>
    <s v="QUÍMICA ORGÁNICA"/>
  </r>
  <r>
    <x v="13"/>
    <n v="17140700"/>
    <x v="4"/>
    <n v="542"/>
    <s v="542G"/>
    <s v="GRUPO-A"/>
    <s v="Determinación estructural"/>
    <s v="GG"/>
    <s v="GRUPO GRANDE"/>
    <s v="542G"/>
    <s v="GG de Determinación estructural"/>
    <s v="GRUPO-A"/>
    <s v="GG de Determinación estructural"/>
    <s v="2S"/>
    <n v="17140700"/>
    <s v="LALINDE"/>
    <s v="PEÑA"/>
    <s v="ELENA"/>
    <s v="LALINDE PEÑA, ELENA"/>
    <x v="1"/>
    <x v="0"/>
    <x v="0"/>
    <m/>
    <m/>
    <s v="elalinde"/>
    <s v="elena.lalinde@unirioja.es"/>
    <n v="1.67"/>
    <m/>
    <n v="500"/>
    <s v="CATEDRATICO DE UNIVERSIDAD"/>
    <s v="01R"/>
    <s v="TIEMPO COMPLETO REDUCIDO"/>
    <s v="2012-09-01 00:00:00.0"/>
    <s v="null"/>
    <s v="DF100217"/>
    <s v="CATEDRÁTICO DE UNIVERSIDAD"/>
    <s v="R112"/>
    <x v="8"/>
    <n v="760"/>
    <s v="QUÍMICA INORGÁNICA"/>
  </r>
  <r>
    <x v="13"/>
    <n v="5625302"/>
    <x v="4"/>
    <n v="543"/>
    <s v="543G"/>
    <s v="GRUPO-A"/>
    <s v="Microbiología enológica"/>
    <s v="GG"/>
    <s v="GRUPO GRANDE"/>
    <s v="543G"/>
    <s v="GG de Microbiología enológica"/>
    <s v="GRUPO-A"/>
    <s v="GG de Microbiología enológica"/>
    <s v="1S"/>
    <n v="5625302"/>
    <s v="TORRES"/>
    <s v="MANRIQUE"/>
    <s v="CARMEN"/>
    <s v="TORRES MANRIQUE, CARMEN"/>
    <x v="0"/>
    <x v="0"/>
    <x v="0"/>
    <m/>
    <m/>
    <s v="catorres"/>
    <s v="carmen.torres@unirioja.es"/>
    <n v="1.4"/>
    <n v="1.4"/>
    <n v="500"/>
    <s v="CATEDRATICO DE UNIVERSIDAD"/>
    <s v="01R"/>
    <s v="TIEMPO COMPLETO REDUCIDO"/>
    <s v="2014-09-15 00:00:00.0"/>
    <s v="null"/>
    <s v="DF100139"/>
    <s v="CATEDRATICO DE UNIVERSIDAD"/>
    <s v="R101"/>
    <x v="4"/>
    <n v="60"/>
    <s v="BIOQUÍMICA Y BIOLOGÍA MOLECULAR"/>
  </r>
  <r>
    <x v="13"/>
    <n v="16552787"/>
    <x v="4"/>
    <n v="543"/>
    <s v="543G"/>
    <s v="GRUPO-A"/>
    <s v="Microbiología enológica"/>
    <s v="GG"/>
    <s v="GRUPO GRANDE"/>
    <s v="543G"/>
    <s v="GG de Microbiología enológica"/>
    <s v="GRUPO-A"/>
    <s v="GG de Microbiología enológica"/>
    <s v="1S"/>
    <n v="16552787"/>
    <s v="TENORIO"/>
    <s v="RODRÍGUEZ"/>
    <s v="CARMEN"/>
    <s v="TENORIO RODRÍGUEZ, CARMEN"/>
    <x v="0"/>
    <x v="0"/>
    <x v="0"/>
    <m/>
    <m/>
    <s v="catenori"/>
    <s v="carmen.tenorio@unirioja.es"/>
    <n v="0.7"/>
    <n v="0.7"/>
    <n v="504"/>
    <s v="PROFESOR TITULAR UNIVERSIDAD"/>
    <s v="01R"/>
    <s v="TIEMPO COMPLETO REDUCIDO"/>
    <s v="2018-09-17 00:00:00.0"/>
    <s v="null"/>
    <s v="DF100263"/>
    <s v="PROFESOR TITULAR DE UNIVERSIDAD"/>
    <s v="R101"/>
    <x v="4"/>
    <n v="60"/>
    <s v="BIOQUÍMICA Y BIOLOGÍA MOLECULAR"/>
  </r>
  <r>
    <x v="14"/>
    <n v="5625302"/>
    <x v="4"/>
    <n v="543"/>
    <s v="543G"/>
    <s v="GRUPO-A"/>
    <s v="Microbiología enológica"/>
    <s v="GG"/>
    <s v="GRUPO GRANDE"/>
    <s v="543G"/>
    <s v="GG de Microbiología enológica"/>
    <s v="GRUPO-A"/>
    <s v="GG de Microbiología enológica"/>
    <s v="1S"/>
    <n v="5625302"/>
    <s v="TORRES"/>
    <s v="MANRIQUE"/>
    <s v="CARMEN"/>
    <s v="TORRES MANRIQUE, CARMEN"/>
    <x v="0"/>
    <x v="0"/>
    <x v="0"/>
    <m/>
    <m/>
    <s v="catorres"/>
    <s v="carmen.torres@unirioja.es"/>
    <n v="1.4"/>
    <m/>
    <n v="500"/>
    <s v="CATEDRATICO DE UNIVERSIDAD"/>
    <s v="01R"/>
    <s v="TIEMPO COMPLETO REDUCIDO"/>
    <s v="2014-09-15 00:00:00.0"/>
    <s v="null"/>
    <s v="DF100139"/>
    <s v="CATEDRATICO DE UNIVERSIDAD"/>
    <s v="R101"/>
    <x v="4"/>
    <n v="60"/>
    <s v="BIOQUÍMICA Y BIOLOGÍA MOLECULAR"/>
  </r>
  <r>
    <x v="14"/>
    <n v="16552787"/>
    <x v="4"/>
    <n v="543"/>
    <s v="543G"/>
    <s v="GRUPO-A"/>
    <s v="Microbiología enológica"/>
    <s v="GG"/>
    <s v="GRUPO GRANDE"/>
    <s v="543G"/>
    <s v="GG de Microbiología enológica"/>
    <s v="GRUPO-A"/>
    <s v="GG de Microbiología enológica"/>
    <s v="1S"/>
    <n v="16552787"/>
    <s v="TENORIO"/>
    <s v="RODRÍGUEZ"/>
    <s v="CARMEN"/>
    <s v="TENORIO RODRÍGUEZ, CARMEN"/>
    <x v="0"/>
    <x v="0"/>
    <x v="0"/>
    <m/>
    <m/>
    <s v="catenori"/>
    <s v="carmen.tenorio@unirioja.es"/>
    <n v="0.7"/>
    <m/>
    <n v="504"/>
    <s v="PROFESOR TITULAR UNIVERSIDAD"/>
    <s v="01R"/>
    <s v="TIEMPO COMPLETO REDUCIDO"/>
    <s v="2018-09-17 00:00:00.0"/>
    <s v="null"/>
    <s v="DF100263"/>
    <s v="PROFESOR TITULAR DE UNIVERSIDAD"/>
    <s v="R101"/>
    <x v="4"/>
    <n v="60"/>
    <s v="BIOQUÍMICA Y BIOLOGÍA MOLECULAR"/>
  </r>
  <r>
    <x v="13"/>
    <n v="7859589"/>
    <x v="4"/>
    <n v="544"/>
    <s v="544G"/>
    <s v="GRUPO-A"/>
    <s v="Análisis sensorial"/>
    <s v="GG"/>
    <s v="GRUPO GRANDE"/>
    <s v="544G"/>
    <s v="GG de Análisis sensorial"/>
    <s v="GRUPO-A"/>
    <s v="GG de Análisis sensorial"/>
    <s v="AN"/>
    <n v="7859589"/>
    <s v="PALACIOS"/>
    <s v="GARCÍA"/>
    <s v="ANTONIO TOMÁS"/>
    <s v="PALACIOS GARCÍA, ANTONIO TOMÁS"/>
    <x v="0"/>
    <x v="0"/>
    <x v="0"/>
    <m/>
    <m/>
    <s v="anpalaga"/>
    <s v="antonio-tomas.palacios@unirioja.es"/>
    <n v="2"/>
    <n v="2"/>
    <n v="532"/>
    <s v="LABORAL DOCENTE-ASOCIADO"/>
    <s v="P06"/>
    <s v="TIEMPO PARCIAL (6+6 HORAS)"/>
    <s v="2015-09-15 00:00:00.0"/>
    <s v="2019-09-14 00:00:00.0"/>
    <s v="PI101016"/>
    <s v="PROFESOR ASOCIADO"/>
    <s v="R101"/>
    <x v="4"/>
    <n v="780"/>
    <s v="TECNOLOGÍA DE ALIMENTOS"/>
  </r>
  <r>
    <x v="13"/>
    <n v="16580683"/>
    <x v="4"/>
    <n v="544"/>
    <s v="544G"/>
    <s v="GRUPO-A"/>
    <s v="Análisis sensorial"/>
    <s v="GG"/>
    <s v="GRUPO GRANDE"/>
    <s v="544G"/>
    <s v="GG de Análisis sensorial"/>
    <s v="GRUPO-A"/>
    <s v="GG de Análisis sensorial"/>
    <s v="AN"/>
    <n v="16580683"/>
    <s v="LÓPEZ"/>
    <s v="ALFARO"/>
    <s v="ISABEL"/>
    <s v="LÓPEZ ALFARO, ISABEL"/>
    <x v="0"/>
    <x v="0"/>
    <x v="0"/>
    <m/>
    <m/>
    <s v="islopez"/>
    <s v="isabel.lopez@unirioja.es"/>
    <n v="0"/>
    <n v="0"/>
    <n v="536"/>
    <s v="PROFESOR INTERINO"/>
    <s v="C01"/>
    <s v="TIEMPO COMPLETO"/>
    <s v="2015-09-15 00:00:00.0"/>
    <s v="null"/>
    <s v="PI101014"/>
    <s v="PROFESOR CONTRATADO INTERINO"/>
    <s v="R101"/>
    <x v="4"/>
    <n v="780"/>
    <s v="TECNOLOGÍA DE ALIMENTOS"/>
  </r>
  <r>
    <x v="13"/>
    <n v="13152345"/>
    <x v="4"/>
    <n v="544"/>
    <s v="544L"/>
    <s v="GRUPO-A1"/>
    <s v="Análisis sensorial"/>
    <s v="GL"/>
    <s v="GRUPO DE LABORATORIO"/>
    <s v="544L"/>
    <s v="GL de Análisis sensorial"/>
    <s v="GRUPO-A1"/>
    <s v="GL de Análisis sensorial"/>
    <s v="AN"/>
    <n v="13152345"/>
    <s v="GONZÁLEZ"/>
    <s v="MARCOS"/>
    <s v="DAVID"/>
    <s v="GONZÁLEZ MARCOS, DAVID"/>
    <x v="1"/>
    <x v="0"/>
    <x v="1"/>
    <m/>
    <m/>
    <s v="davgonzmarc"/>
    <s v="david.gonzalez@unirioja.es"/>
    <n v="1.25"/>
    <n v="1.25"/>
    <n v="532"/>
    <s v="LABORAL DOCENTE-ASOCIADO"/>
    <s v="P03"/>
    <s v="TIEMPO PARCIAL (3+3 HORAS)"/>
    <s v="2019-03-02 00:00:00.0"/>
    <s v="2019-09-14 00:00:00.0"/>
    <s v="PI101412"/>
    <s v="PROFESOR ASOCIADO"/>
    <s v="R101"/>
    <x v="4"/>
    <n v="780"/>
    <s v="TECNOLOGÍA DE ALIMENTOS"/>
  </r>
  <r>
    <x v="13"/>
    <n v="10828501"/>
    <x v="4"/>
    <n v="545"/>
    <s v="545G"/>
    <s v="GRUPO-A"/>
    <s v="Economía y marketing"/>
    <s v="GG"/>
    <s v="GRUPO GRANDE"/>
    <s v="545G"/>
    <s v="GG de Economía y márketing"/>
    <s v="GRUPO-A"/>
    <s v="GG de Economía y márketing"/>
    <s v="2S"/>
    <n v="10828501"/>
    <s v="RUIZ"/>
    <s v="VEGA"/>
    <s v="AGUSTÍN V."/>
    <s v="RUIZ VEGA, AGUSTÍN V."/>
    <x v="0"/>
    <x v="0"/>
    <x v="0"/>
    <m/>
    <m/>
    <s v="agusruve"/>
    <s v="agustin.ruiz@unirioja.es"/>
    <n v="1.5"/>
    <n v="1.5"/>
    <n v="500"/>
    <s v="CATEDRATICO DE UNIVERSIDAD"/>
    <s v="01A"/>
    <s v="TIEMPO COMPLETO AMPLIADO"/>
    <s v="2013-09-01 00:00:00.0"/>
    <s v="null"/>
    <s v="DF31131"/>
    <s v="CATEDRÁTICO DE UNIVERSIDAD"/>
    <s v="R104"/>
    <x v="0"/>
    <n v="95"/>
    <s v="COMERCIALIZACIÓN E INVESTIGACIÓN DE MERCADOS"/>
  </r>
  <r>
    <x v="13"/>
    <n v="16515085"/>
    <x v="4"/>
    <n v="545"/>
    <s v="545G"/>
    <s v="GRUPO-A"/>
    <s v="Economía y marketing"/>
    <s v="GG"/>
    <s v="GRUPO GRANDE"/>
    <s v="545G"/>
    <s v="GG de Economía y márketing"/>
    <s v="GRUPO-A"/>
    <s v="GG de Economía y márketing"/>
    <s v="2S"/>
    <n v="16515085"/>
    <s v="BARCO"/>
    <s v="ROYO"/>
    <s v="EMILIO"/>
    <s v="BARCO ROYO, EMILIO"/>
    <x v="1"/>
    <x v="0"/>
    <x v="0"/>
    <m/>
    <m/>
    <s v="ebarco"/>
    <s v="emilio.barco@unirioja.es"/>
    <n v="1.1599999999999999"/>
    <n v="1.1599999999999999"/>
    <n v="536"/>
    <s v="PROFESOR INTERINO"/>
    <s v="C01"/>
    <s v="TIEMPO COMPLETO"/>
    <s v="2017-09-15 00:00:00.0"/>
    <s v="null"/>
    <s v="PI101301"/>
    <s v="PROFESOR CONTRATADO INTERINO"/>
    <s v="R104"/>
    <x v="0"/>
    <n v="225"/>
    <s v="ECONOMÍA APLICADA"/>
  </r>
  <r>
    <x v="13"/>
    <n v="16570616"/>
    <x v="4"/>
    <n v="545"/>
    <s v="545G"/>
    <s v="GRUPO-A"/>
    <s v="Economía y marketing"/>
    <s v="GG"/>
    <s v="GRUPO GRANDE"/>
    <s v="545G"/>
    <s v="GG de Economía y márketing"/>
    <s v="GRUPO-A"/>
    <s v="GG de Economía y márketing"/>
    <s v="2S"/>
    <n v="16570616"/>
    <s v="AMO"/>
    <s v="MATARRANZ"/>
    <s v="DAVID"/>
    <s v="AMO MATARRANZ, DAVID"/>
    <x v="1"/>
    <x v="0"/>
    <x v="1"/>
    <m/>
    <m/>
    <s v="daamo"/>
    <s v="david.amo@unirioja.es"/>
    <n v="1.34"/>
    <n v="1.34"/>
    <n v="532"/>
    <s v="LABORAL DOCENTE-ASOCIADO"/>
    <s v="P04"/>
    <s v="TIEMPO PARCIAL (4+4 HORAS)"/>
    <s v="2017-09-15 00:00:00.0"/>
    <s v="2019-09-14 00:00:00.0"/>
    <s v="PI101240"/>
    <s v="PROFESOR ASOCIADO"/>
    <s v="R104"/>
    <x v="0"/>
    <n v="230"/>
    <s v="ECONOMÍA FINANCIERA Y CONTABILIDAD"/>
  </r>
  <r>
    <x v="13"/>
    <n v="16556951"/>
    <x v="4"/>
    <n v="546"/>
    <s v="546L"/>
    <s v="GRUPO-A1"/>
    <s v="Prácticas integradas enológicas"/>
    <s v="GL"/>
    <s v="GRUPO DE LABORATORIO"/>
    <s v="546L"/>
    <s v="GL de Prácticas integradas enológicas"/>
    <s v="GRUPO-A1"/>
    <s v="GL de Prácticas integradas enológicas"/>
    <s v="AN"/>
    <n v="16556951"/>
    <s v="BERRUECO"/>
    <s v="PUELLES"/>
    <s v="Mª INMACULADA"/>
    <s v="BERRUECO PUELLES, Mª INMACULADA"/>
    <x v="1"/>
    <x v="0"/>
    <x v="1"/>
    <m/>
    <m/>
    <s v="miberrue"/>
    <s v="m-inmaculada.berrueco@unirioja.es"/>
    <n v="1.2"/>
    <n v="1.2"/>
    <n v="536"/>
    <s v="PROFESOR INTERINO"/>
    <s v="P04"/>
    <s v="TIEMPO PARCIAL (4+4 HORAS)"/>
    <s v="2019-02-11 00:00:00.0"/>
    <s v="2019-03-01 00:00:00.0"/>
    <s v="PI101455"/>
    <s v="PROFESOR CONTRATADO INTERINO"/>
    <s v="R101"/>
    <x v="4"/>
    <n v="780"/>
    <s v="TECNOLOGÍA DE ALIMENTOS"/>
  </r>
  <r>
    <x v="13"/>
    <n v="50793513"/>
    <x v="4"/>
    <n v="549"/>
    <s v="549G"/>
    <s v="GRUPO-A"/>
    <s v="Cultura vitivinícola"/>
    <s v="GG"/>
    <s v="GRUPO GRANDE"/>
    <s v="549G"/>
    <s v="GG de Cultura vitivinícola"/>
    <s v="GRUPO-A"/>
    <s v="GG de Cultura vitivinícola"/>
    <s v="2S"/>
    <n v="50793513"/>
    <s v="PAEZ DE LA CADENA"/>
    <s v="TORTOSA"/>
    <s v="FRANCISCO"/>
    <s v="PAEZ DE LA CADENA TORTOSA, FRANCISCO"/>
    <x v="1"/>
    <x v="0"/>
    <x v="0"/>
    <m/>
    <m/>
    <s v="franpaez"/>
    <s v="paco.pc@unirioja.es"/>
    <n v="3.3"/>
    <n v="3.3"/>
    <n v="504"/>
    <s v="PROFESOR TITULAR UNIVERSIDAD"/>
    <s v="C01"/>
    <s v="TIEMPO COMPLETO"/>
    <s v="2018-09-17 00:00:00.0"/>
    <s v="null"/>
    <s v="DF100079"/>
    <s v="PROFESOR TITULAR DE UNIVERSIDAD"/>
    <s v="R101"/>
    <x v="4"/>
    <n v="705"/>
    <s v="PRODUCCIÓN VEGETAL"/>
  </r>
  <r>
    <x v="13"/>
    <n v="16616932"/>
    <x v="4"/>
    <n v="551"/>
    <s v="551G"/>
    <s v="GRUPO-A"/>
    <s v="Marketing internacional del vino"/>
    <s v="GG"/>
    <s v="GRUPO GRANDE"/>
    <s v="551G"/>
    <s v="GG de Márketing internacional del vino"/>
    <s v="GRUPO-A"/>
    <s v="GG de Márketing internacional del vino"/>
    <s v="1S"/>
    <n v="16616932"/>
    <s v="MEDRANO"/>
    <s v="SÁEZ"/>
    <s v="NATALIA"/>
    <s v="MEDRANO SÁEZ, NATALIA"/>
    <x v="1"/>
    <x v="0"/>
    <x v="1"/>
    <m/>
    <m/>
    <s v="namedran"/>
    <s v="natalia.medrano@unirioja.es"/>
    <n v="2.8"/>
    <n v="2.8"/>
    <n v="536"/>
    <s v="PROFESOR INTERINO"/>
    <s v="C01"/>
    <s v="TIEMPO COMPLETO"/>
    <s v="2018-09-17 00:00:00.0"/>
    <s v="2019-01-18 00:00:00.0"/>
    <s v="PI101353"/>
    <s v="PROFESOR CONTRATADO INTERINO TC"/>
    <s v="R104"/>
    <x v="0"/>
    <n v="95"/>
    <s v="COMERCIALIZACIÓN E INVESTIGACIÓN DE MERCADOS"/>
  </r>
  <r>
    <x v="13"/>
    <n v="7852960"/>
    <x v="4"/>
    <n v="553"/>
    <s v="553G"/>
    <s v="GRUPO-A"/>
    <s v="Prácticas externas"/>
    <s v="GG"/>
    <s v="GRUPO GRANDE"/>
    <s v="553G"/>
    <s v="GG de Prácticas en empresa"/>
    <s v="GRUPO-A"/>
    <s v="GG de Prácticas en empresa"/>
    <s v="AN"/>
    <n v="7852960"/>
    <s v="TARDÁGUILA"/>
    <s v="LASO"/>
    <s v="MANUEL JAVIER"/>
    <s v="TARDÁGUILA LASO, MANUEL JAVIER"/>
    <x v="1"/>
    <x v="0"/>
    <x v="0"/>
    <m/>
    <m/>
    <s v="jatardag"/>
    <s v="javier.tardaguila@unirioja.es"/>
    <n v="0.2"/>
    <n v="0.2"/>
    <n v="500"/>
    <s v="CATEDRATICO DE UNIVERSIDAD"/>
    <s v="01R"/>
    <s v="TIEMPO COMPLETO REDUCIDO"/>
    <s v="2018-11-26 00:00:00.0"/>
    <s v="null"/>
    <s v="DF100371"/>
    <s v="CATEDRÁTICO DE UNIVERSIDAD"/>
    <s v="R101"/>
    <x v="4"/>
    <n v="705"/>
    <s v="PRODUCCIÓN VEGETAL"/>
  </r>
  <r>
    <x v="13"/>
    <n v="15863391"/>
    <x v="4"/>
    <n v="553"/>
    <s v="553G"/>
    <s v="GRUPO-A"/>
    <s v="Prácticas externas"/>
    <s v="GG"/>
    <s v="GRUPO GRANDE"/>
    <s v="553G"/>
    <s v="GG de Prácticas en empresa"/>
    <s v="GRUPO-A"/>
    <s v="GG de Prácticas en empresa"/>
    <s v="AN"/>
    <n v="15863391"/>
    <s v="PEÑA"/>
    <s v="NAVARIDAS"/>
    <s v="JOSÉ MIGUEL"/>
    <s v="PEÑA NAVARIDAS, JOSÉ MIGUEL"/>
    <x v="1"/>
    <x v="0"/>
    <x v="0"/>
    <m/>
    <m/>
    <s v="jopena"/>
    <s v="jmiguel.penya@unirioja.es"/>
    <n v="0.2"/>
    <n v="0.2"/>
    <n v="533"/>
    <s v="COLABORADOR-TIPO 2 (Doctor)"/>
    <s v="C01"/>
    <s v="TIEMPO COMPLETO"/>
    <s v="2006-10-01 00:00:00.0"/>
    <s v="null"/>
    <s v="LD100579"/>
    <s v="PROFESOR COLABORADOR TIPO 2"/>
    <s v="R101"/>
    <x v="4"/>
    <n v="500"/>
    <s v="INGENIERÍA AGROFORESTAL"/>
  </r>
  <r>
    <x v="13"/>
    <n v="30520840"/>
    <x v="4"/>
    <n v="553"/>
    <s v="553G"/>
    <s v="GRUPO-A"/>
    <s v="Prácticas externas"/>
    <s v="GG"/>
    <s v="GRUPO GRANDE"/>
    <s v="553G"/>
    <s v="GG de Prácticas en empresa"/>
    <s v="GRUPO-A"/>
    <s v="GG de Prácticas en empresa"/>
    <s v="AN"/>
    <n v="30520840"/>
    <s v="TENA"/>
    <s v="VÁZQUEZ DE LA TORRE"/>
    <s v="MARÍA TERESA"/>
    <s v="TENA VÁZQUEZ DE LA TORRE, MARÍA TERESA"/>
    <x v="1"/>
    <x v="0"/>
    <x v="0"/>
    <m/>
    <m/>
    <s v="matena"/>
    <s v="maria-teresa.tena@unirioja.es"/>
    <n v="0.6"/>
    <n v="0.6"/>
    <s v="A-0500"/>
    <s v="CATEDRATICO DE UNIVERSIDAD"/>
    <s v="01R"/>
    <s v="TIEMPO COMPLETO REDUCIDO"/>
    <s v="2016-09-15 00:00:00.0"/>
    <s v="null"/>
    <s v="DF100288"/>
    <s v="CATEDRÁTICO DE UNIVERSIDAD"/>
    <s v="R112"/>
    <x v="8"/>
    <n v="750"/>
    <s v="QUÍMICA ANALÍTICA"/>
  </r>
  <r>
    <x v="13"/>
    <n v="31618249"/>
    <x v="4"/>
    <n v="553"/>
    <s v="553G"/>
    <s v="GRUPO-A"/>
    <s v="Prácticas externas"/>
    <s v="GG"/>
    <s v="GRUPO GRANDE"/>
    <s v="553G"/>
    <s v="GG de Prácticas en empresa"/>
    <s v="GRUPO-A"/>
    <s v="GG de Prácticas en empresa"/>
    <s v="AN"/>
    <n v="31618249"/>
    <s v="ANDRADES"/>
    <s v="RODRÍGUEZ"/>
    <s v="MARÍA SOLEDAD"/>
    <s v="ANDRADES RODRÍGUEZ, MARÍA SOLEDAD"/>
    <x v="0"/>
    <x v="0"/>
    <x v="0"/>
    <m/>
    <m/>
    <s v="mandrade"/>
    <s v="marisol.andrades@unirioja.es"/>
    <n v="0.2"/>
    <n v="0.2"/>
    <n v="504"/>
    <s v="PROFESOR TITULAR UNIVERSIDAD"/>
    <s v="01R"/>
    <s v="TIEMPO COMPLETO REDUCIDO"/>
    <s v="2018-09-17 00:00:00.0"/>
    <s v="null"/>
    <s v="DF3164"/>
    <s v="TITULAR DE ESCUELAS UNIVERSITARIAS"/>
    <s v="R101"/>
    <x v="4"/>
    <n v="705"/>
    <s v="PRODUCCIÓN VEGETAL"/>
  </r>
  <r>
    <x v="13"/>
    <n v="72778746"/>
    <x v="4"/>
    <n v="553"/>
    <s v="553G"/>
    <s v="GRUPO-A"/>
    <s v="Prácticas externas"/>
    <s v="GG"/>
    <s v="GRUPO GRANDE"/>
    <s v="553G"/>
    <s v="GG de Prácticas en empresa"/>
    <s v="GRUPO-A"/>
    <s v="GG de Prácticas en empresa"/>
    <s v="AN"/>
    <n v="72778746"/>
    <s v="PÉREZ"/>
    <s v="MORENO"/>
    <s v="IGNACIO"/>
    <s v="PÉREZ MORENO, IGNACIO"/>
    <x v="0"/>
    <x v="0"/>
    <x v="0"/>
    <m/>
    <m/>
    <s v="igperez"/>
    <s v="ignacio.perez@unirioja.es"/>
    <n v="0.2"/>
    <n v="0.2"/>
    <n v="504"/>
    <s v="PROFESOR TITULAR UNIVERSIDAD"/>
    <s v="01R"/>
    <s v="TIEMPO COMPLETO REDUCIDO"/>
    <s v="2017-09-15 00:00:00.0"/>
    <s v="null"/>
    <s v="DF3158"/>
    <s v="TITULAR DE UNIVERSIDAD"/>
    <s v="R101"/>
    <x v="4"/>
    <n v="705"/>
    <s v="PRODUCCIÓN VEGETAL"/>
  </r>
  <r>
    <x v="13"/>
    <n v="71458565"/>
    <x v="4"/>
    <n v="556"/>
    <s v="556G"/>
    <s v="GRUPO-A"/>
    <s v="Sistemas de calidad y seguridad laboral"/>
    <s v="GG"/>
    <s v="GRUPO GRANDE"/>
    <s v="556G"/>
    <s v="GG de Sistemas de calidad y seguridad laboral"/>
    <s v="GRUPO-A"/>
    <s v="GG de Sistemas de calidad y seguridad laboral"/>
    <s v="1S"/>
    <n v="71458565"/>
    <s v="GARCÍA"/>
    <s v="GONZÁLEZ"/>
    <s v="JULIA"/>
    <s v="GARCÍA GONZÁLEZ, JULIA"/>
    <x v="1"/>
    <x v="0"/>
    <x v="0"/>
    <m/>
    <m/>
    <s v="jugarcgo"/>
    <s v="julia.garciag@unirioja.es"/>
    <n v="1"/>
    <n v="1"/>
    <n v="7081"/>
    <s v="AYUDANTE (DOCTOR)"/>
    <s v="C01"/>
    <s v="TIEMPO COMPLETO"/>
    <s v="2018-09-17 00:00:00.0"/>
    <s v="2019-02-03 00:00:00.0"/>
    <s v="PI101346"/>
    <s v="PROFESOR AYUDANTE DOCTOR"/>
    <s v="R101"/>
    <x v="4"/>
    <n v="500"/>
    <s v="INGENIERÍA AGROFORESTAL"/>
  </r>
  <r>
    <x v="13"/>
    <n v="76629951"/>
    <x v="4"/>
    <n v="557"/>
    <s v="557G"/>
    <s v="GRUPO-A"/>
    <s v="Viticultura de precisión"/>
    <s v="GG"/>
    <s v="GRUPO GRANDE"/>
    <s v="557G"/>
    <s v="GG de VitIcultura de precisión"/>
    <s v="GRUPO-A"/>
    <s v="GG de VitIcultura de precisión"/>
    <s v="2S"/>
    <n v="76629951"/>
    <s v="PALACIOS"/>
    <s v="LÓPEZ"/>
    <s v="FERNANDO"/>
    <s v="PALACIOS LÓPEZ, FERNANDO"/>
    <x v="1"/>
    <x v="0"/>
    <x v="1"/>
    <m/>
    <m/>
    <s v="fepalal"/>
    <s v="fernando.palacios@alum.unirioja.es"/>
    <n v="0.5"/>
    <n v="0.5"/>
    <n v="121"/>
    <s v="PERSONAL INVESTIGADOR EN FORMACIÓN"/>
    <n v="0"/>
    <s v="_"/>
    <s v="2017-06-01 00:00:00.0"/>
    <s v="2019-05-31 00:00:00.0"/>
    <s v="D01BECARIO3"/>
    <s v="PERSONAL INVESTIGADOR PREDOCTORAL EN FORMACIÓN"/>
    <s v="R101"/>
    <x v="4"/>
    <n v="705"/>
    <s v="PRODUCCIÓN VEGETAL"/>
  </r>
  <r>
    <x v="13"/>
    <n v="10200766"/>
    <x v="4"/>
    <n v="557"/>
    <s v="557R"/>
    <s v="GRUPO-A1"/>
    <s v="Viticultura de precisión"/>
    <s v="GR"/>
    <s v="GRUPO REDUCIDO"/>
    <s v="557R"/>
    <s v="GR de VitIcultura de precisión"/>
    <s v="GRUPO-A1"/>
    <s v="GR de VitIcultura de precisión"/>
    <s v="2S"/>
    <n v="10200766"/>
    <s v="ROMÁN"/>
    <s v="FERNÁNDEZ"/>
    <s v="LUIS RUBÉN"/>
    <s v="ROMÁN FERNÁNDEZ, LUIS RUBÉN"/>
    <x v="1"/>
    <x v="0"/>
    <x v="0"/>
    <m/>
    <m/>
    <s v="luroman"/>
    <s v="luis-ruben.roman@unirioja.es"/>
    <n v="0.8"/>
    <n v="0.8"/>
    <n v="532"/>
    <s v="LABORAL DOCENTE-ASOCIADO"/>
    <s v="P06"/>
    <s v="TIEMPO PARCIAL (6+6 HORAS)"/>
    <s v="2019-02-07 00:00:00.0"/>
    <s v="2019-09-14 00:00:00.0"/>
    <s v="PI101451"/>
    <s v="PROFESOR ASOCIADO"/>
    <s v="R101"/>
    <x v="4"/>
    <n v="705"/>
    <s v="PRODUCCIÓN VEGETAL"/>
  </r>
  <r>
    <x v="13"/>
    <n v="72781903"/>
    <x v="4"/>
    <n v="558"/>
    <s v="558G"/>
    <s v="GRUPO-A"/>
    <s v="Ingeniería de procesos enológicos"/>
    <s v="GG"/>
    <s v="GRUPO GRANDE"/>
    <s v="558G"/>
    <s v="GG de Ingenieria de procesos enológicos"/>
    <s v="GRUPO-A"/>
    <s v="GG de Ingenieria de procesos enológicos"/>
    <s v="2S"/>
    <n v="72781903"/>
    <s v="ARBIZU"/>
    <s v="MILAGRO"/>
    <s v="MARÍA JULIA"/>
    <s v="ARBIZU MILAGRO, MARÍA JULIA"/>
    <x v="1"/>
    <x v="0"/>
    <x v="0"/>
    <m/>
    <m/>
    <s v="juarbizu"/>
    <s v="julia.arbizu@unirioja.es"/>
    <n v="0.5"/>
    <n v="0.5"/>
    <n v="536"/>
    <s v="PROFESOR INTERINO"/>
    <s v="C01"/>
    <s v="TIEMPO COMPLETO"/>
    <s v="2015-09-15 00:00:00.0"/>
    <s v="null"/>
    <s v="PI101012"/>
    <s v="PROFESOR CONTRATADO INTERINO"/>
    <s v="R101"/>
    <x v="4"/>
    <n v="500"/>
    <s v="INGENIERÍA AGROFORESTAL"/>
  </r>
  <r>
    <x v="14"/>
    <n v="72781903"/>
    <x v="4"/>
    <n v="558"/>
    <s v="558G"/>
    <s v="GRUPO-A"/>
    <s v="Ingeniería de procesos enológicos"/>
    <s v="GG"/>
    <s v="GRUPO GRANDE"/>
    <s v="558G"/>
    <s v="GG de Ingenieria de procesos enológicos"/>
    <s v="GRUPO-A"/>
    <s v="GG de Ingenieria de procesos enológicos"/>
    <s v="2S"/>
    <n v="72781903"/>
    <s v="ARBIZU"/>
    <s v="MILAGRO"/>
    <s v="MARÍA JULIA"/>
    <s v="ARBIZU MILAGRO, MARÍA JULIA"/>
    <x v="1"/>
    <x v="0"/>
    <x v="0"/>
    <m/>
    <m/>
    <s v="juarbizu"/>
    <s v="julia.arbizu@unirioja.es"/>
    <n v="0.5"/>
    <m/>
    <n v="536"/>
    <s v="PROFESOR INTERINO"/>
    <s v="C01"/>
    <s v="TIEMPO COMPLETO"/>
    <s v="2015-09-15 00:00:00.0"/>
    <s v="null"/>
    <s v="PI101012"/>
    <s v="PROFESOR CONTRATADO INTERINO"/>
    <s v="R101"/>
    <x v="4"/>
    <n v="500"/>
    <s v="INGENIERÍA AGROFORESTAL"/>
  </r>
  <r>
    <x v="13"/>
    <n v="77353168"/>
    <x v="4"/>
    <n v="559"/>
    <s v="559L"/>
    <s v="GRUPO-A1"/>
    <s v="Prácticas integradas de viticultura"/>
    <s v="GL"/>
    <s v="GRUPO DE LABORATORIO"/>
    <s v="559L"/>
    <s v="GL de Prácticas integradas de viticultura"/>
    <s v="GRUPO-A1"/>
    <s v="GL de Prácticas integradas de viticultura"/>
    <s v="AN"/>
    <n v="77353168"/>
    <s v="GUTIÉRREZ"/>
    <s v="SALCEDO"/>
    <s v="SALVADOR"/>
    <s v="GUTIÉRREZ SALCEDO, SALVADOR"/>
    <x v="1"/>
    <x v="0"/>
    <x v="1"/>
    <m/>
    <m/>
    <s v="sagutis"/>
    <s v="salvador.gutierrez@alum.unirioja.es"/>
    <n v="0.15"/>
    <n v="0.15"/>
    <n v="121"/>
    <s v="PERSONAL INVESTIGADOR EN FORMACIÓN"/>
    <n v="0"/>
    <s v="_"/>
    <s v="2016-09-01 00:00:00.0"/>
    <s v="2019-02-06 00:00:00.0"/>
    <s v="D01BECARIO2"/>
    <s v="PERSONAL INVESTIGADOR PREDOCTORAL EN FORMACIÓN"/>
    <s v="R101"/>
    <x v="4"/>
    <n v="705"/>
    <s v="PRODUCCIÓN VEGETAL"/>
  </r>
  <r>
    <x v="14"/>
    <n v="7852960"/>
    <x v="4"/>
    <n v="559"/>
    <s v="559G"/>
    <s v="GRUPO-A"/>
    <s v="Prácticas integradas de viticultura"/>
    <s v="GG"/>
    <s v="GRUPO GRANDE"/>
    <s v="559G"/>
    <s v="GG de Prácticas integradas de viticultura"/>
    <s v="GRUPO-A"/>
    <s v="GG de Prácticas integradas de viticultura"/>
    <s v="AN"/>
    <n v="7852960"/>
    <s v="TARDÁGUILA"/>
    <s v="LASO"/>
    <s v="MANUEL JAVIER"/>
    <s v="TARDÁGUILA LASO, MANUEL JAVIER"/>
    <x v="1"/>
    <x v="0"/>
    <x v="0"/>
    <m/>
    <m/>
    <s v="jatardag"/>
    <s v="javier.tardaguila@unirioja.es"/>
    <n v="1"/>
    <m/>
    <n v="500"/>
    <s v="CATEDRATICO DE UNIVERSIDAD"/>
    <s v="01R"/>
    <s v="TIEMPO COMPLETO REDUCIDO"/>
    <s v="2018-11-26 00:00:00.0"/>
    <s v="null"/>
    <s v="DF100371"/>
    <s v="CATEDRÁTICO DE UNIVERSIDAD"/>
    <s v="R101"/>
    <x v="4"/>
    <n v="705"/>
    <s v="PRODUCCIÓN VEGETAL"/>
  </r>
  <r>
    <x v="14"/>
    <n v="10200766"/>
    <x v="4"/>
    <n v="559"/>
    <s v="559L"/>
    <s v="GRUPO-A1"/>
    <s v="Prácticas integradas de viticultura"/>
    <s v="GL"/>
    <s v="GRUPO DE LABORATORIO"/>
    <s v="559L"/>
    <s v="GL de Prácticas integradas de viticultura"/>
    <s v="GRUPO-A1"/>
    <s v="GL de Prácticas integradas de viticultura"/>
    <s v="AN"/>
    <n v="10200766"/>
    <s v="ROMÁN"/>
    <s v="FERNÁNDEZ"/>
    <s v="LUIS RUBÉN"/>
    <s v="ROMÁN FERNÁNDEZ, LUIS RUBÉN"/>
    <x v="1"/>
    <x v="0"/>
    <x v="0"/>
    <m/>
    <m/>
    <s v="luroman"/>
    <s v="luis-ruben.roman@unirioja.es"/>
    <n v="1.1000000000000001"/>
    <m/>
    <n v="532"/>
    <s v="LABORAL DOCENTE-ASOCIADO"/>
    <s v="P06"/>
    <s v="TIEMPO PARCIAL (6+6 HORAS)"/>
    <s v="2019-02-07 00:00:00.0"/>
    <s v="2019-09-14 00:00:00.0"/>
    <s v="PI101451"/>
    <s v="PROFESOR ASOCIADO"/>
    <s v="R101"/>
    <x v="4"/>
    <n v="705"/>
    <s v="PRODUCCIÓN VEGETAL"/>
  </r>
  <r>
    <x v="14"/>
    <n v="77353168"/>
    <x v="4"/>
    <n v="559"/>
    <s v="559L"/>
    <s v="GRUPO-A1"/>
    <s v="Prácticas integradas de viticultura"/>
    <s v="GL"/>
    <s v="GRUPO DE LABORATORIO"/>
    <s v="559L"/>
    <s v="GL de Prácticas integradas de viticultura"/>
    <s v="GRUPO-A1"/>
    <s v="GL de Prácticas integradas de viticultura"/>
    <s v="AN"/>
    <n v="77353168"/>
    <s v="GUTIÉRREZ"/>
    <s v="SALCEDO"/>
    <s v="SALVADOR"/>
    <s v="GUTIÉRREZ SALCEDO, SALVADOR"/>
    <x v="1"/>
    <x v="0"/>
    <x v="1"/>
    <m/>
    <m/>
    <s v="sagutis"/>
    <s v="salvador.gutierrez@alum.unirioja.es"/>
    <n v="0.15"/>
    <m/>
    <n v="121"/>
    <s v="PERSONAL INVESTIGADOR EN FORMACIÓN"/>
    <n v="0"/>
    <s v="_"/>
    <s v="2016-09-01 00:00:00.0"/>
    <s v="2019-02-06 00:00:00.0"/>
    <s v="D01BECARIO2"/>
    <s v="PERSONAL INVESTIGADOR PREDOCTORAL EN FORMACIÓN"/>
    <s v="R101"/>
    <x v="4"/>
    <n v="705"/>
    <s v="PRODUCCIÓN VEGETAL"/>
  </r>
  <r>
    <x v="14"/>
    <n v="72778746"/>
    <x v="4"/>
    <n v="560"/>
    <s v="560L"/>
    <s v="GRUPO-A1"/>
    <s v="Protección de cultivos"/>
    <s v="GL"/>
    <s v="GRUPO DE LABORATORIO"/>
    <s v="560L"/>
    <s v="GL de Protección de cultivos"/>
    <s v="GRUPO-A1"/>
    <s v="GL de Protección de cultivos"/>
    <s v="1S"/>
    <n v="72778746"/>
    <s v="PÉREZ"/>
    <s v="MORENO"/>
    <s v="IGNACIO"/>
    <s v="PÉREZ MORENO, IGNACIO"/>
    <x v="0"/>
    <x v="0"/>
    <x v="0"/>
    <m/>
    <m/>
    <s v="igperez"/>
    <s v="ignacio.perez@unirioja.es"/>
    <n v="1"/>
    <m/>
    <n v="504"/>
    <s v="PROFESOR TITULAR UNIVERSIDAD"/>
    <s v="01R"/>
    <s v="TIEMPO COMPLETO REDUCIDO"/>
    <s v="2017-09-15 00:00:00.0"/>
    <s v="null"/>
    <s v="DF3158"/>
    <s v="TITULAR DE UNIVERSIDAD"/>
    <s v="R101"/>
    <x v="4"/>
    <n v="705"/>
    <s v="PRODUCCIÓN VEGETAL"/>
  </r>
  <r>
    <x v="13"/>
    <n v="16787895"/>
    <x v="4"/>
    <n v="564"/>
    <s v="564G"/>
    <s v="GRUPO-A"/>
    <s v="Diseño de industrias"/>
    <s v="GG"/>
    <s v="GRUPO GRANDE"/>
    <s v="564G"/>
    <s v="GG de Diseño de industrias"/>
    <s v="GRUPO-A"/>
    <s v="GG de Diseño de industrias"/>
    <s v="1S"/>
    <n v="16787895"/>
    <s v="MARTÍNEZ"/>
    <s v="BLASCO"/>
    <s v="ISABEL"/>
    <s v="MARTÍNEZ BLASCO, ISABEL"/>
    <x v="1"/>
    <x v="0"/>
    <x v="0"/>
    <m/>
    <m/>
    <s v="mismabla"/>
    <s v="isabel.martinez@unirioja.es"/>
    <n v="2.5"/>
    <n v="2.5"/>
    <n v="532"/>
    <s v="LABORAL DOCENTE-ASOCIADO"/>
    <s v="P03"/>
    <s v="TIEMPO PARCIAL (3+3 HORAS)"/>
    <s v="2015-09-15 00:00:00.0"/>
    <s v="2019-09-14 00:00:00.0"/>
    <s v="PI101013"/>
    <s v="PROFESOR ASOCIADO"/>
    <s v="R101"/>
    <x v="4"/>
    <n v="500"/>
    <s v="INGENIERÍA AGROFORESTAL"/>
  </r>
  <r>
    <x v="14"/>
    <n v="16787895"/>
    <x v="4"/>
    <n v="564"/>
    <s v="564G"/>
    <s v="GRUPO-A"/>
    <s v="Diseño de industrias"/>
    <s v="GG"/>
    <s v="GRUPO GRANDE"/>
    <s v="564G"/>
    <s v="GG de Diseño de industrias"/>
    <s v="GRUPO-A"/>
    <s v="GG de Diseño de industrias"/>
    <s v="1S"/>
    <n v="16787895"/>
    <s v="MARTÍNEZ"/>
    <s v="BLASCO"/>
    <s v="ISABEL"/>
    <s v="MARTÍNEZ BLASCO, ISABEL"/>
    <x v="1"/>
    <x v="0"/>
    <x v="0"/>
    <m/>
    <m/>
    <s v="mismabla"/>
    <s v="isabel.martinez@unirioja.es"/>
    <n v="2.5"/>
    <m/>
    <n v="532"/>
    <s v="LABORAL DOCENTE-ASOCIADO"/>
    <s v="P03"/>
    <s v="TIEMPO PARCIAL (3+3 HORAS)"/>
    <s v="2015-09-15 00:00:00.0"/>
    <s v="2019-09-14 00:00:00.0"/>
    <s v="PI101013"/>
    <s v="PROFESOR ASOCIADO"/>
    <s v="R101"/>
    <x v="4"/>
    <n v="500"/>
    <s v="INGENIERÍA AGROFORESTAL"/>
  </r>
  <r>
    <x v="13"/>
    <n v="71427482"/>
    <x v="4"/>
    <n v="565"/>
    <s v="565G"/>
    <s v="GRUPO-A"/>
    <s v="Equipos y máquinas en ingeniería alimentaria"/>
    <s v="GG"/>
    <s v="GRUPO GRANDE"/>
    <s v="565G"/>
    <s v="GG de Equipos y máquinas en ingeniería alimentaria"/>
    <s v="GRUPO-A"/>
    <s v="GG de Equipos y máquinas en ingeniería alimentaria"/>
    <s v="1S"/>
    <n v="71427482"/>
    <s v="TASCÓN"/>
    <s v="VEGAS"/>
    <s v="ALBERTO"/>
    <s v="TASCÓN VEGAS, ALBERTO"/>
    <x v="0"/>
    <x v="0"/>
    <x v="0"/>
    <m/>
    <m/>
    <s v="altascon"/>
    <s v="alberto.tascon@unirioja.es"/>
    <n v="0"/>
    <n v="0"/>
    <s v="A-0504"/>
    <s v="PROFESOR TITULAR UNIVERSIDAD"/>
    <s v="C01"/>
    <s v="TIEMPO COMPLETO"/>
    <s v="2010-09-01 00:00:00.0"/>
    <s v="null"/>
    <s v="DF100264"/>
    <s v="PROFESOR TITULAR INTERINO"/>
    <s v="R101"/>
    <x v="4"/>
    <n v="500"/>
    <s v="INGENIERÍA AGROFORESTAL"/>
  </r>
  <r>
    <x v="14"/>
    <n v="71458565"/>
    <x v="4"/>
    <n v="565"/>
    <s v="565G"/>
    <s v="GRUPO-A"/>
    <s v="Equipos y máquinas en ingeniería alimentaria"/>
    <s v="GG"/>
    <s v="GRUPO GRANDE"/>
    <s v="565G"/>
    <s v="GG de Equipos y máquinas en ingeniería alimentaria"/>
    <s v="GRUPO-A"/>
    <s v="GG de Equipos y máquinas en ingeniería alimentaria"/>
    <s v="1S"/>
    <n v="71458565"/>
    <s v="GARCÍA"/>
    <s v="GONZÁLEZ"/>
    <s v="JULIA"/>
    <s v="GARCÍA GONZÁLEZ, JULIA"/>
    <x v="1"/>
    <x v="0"/>
    <x v="0"/>
    <m/>
    <m/>
    <s v="jugarcgo"/>
    <s v="julia.garciag@unirioja.es"/>
    <n v="2.5"/>
    <m/>
    <n v="7081"/>
    <s v="AYUDANTE (DOCTOR)"/>
    <s v="C01"/>
    <s v="TIEMPO COMPLETO"/>
    <s v="2018-09-17 00:00:00.0"/>
    <s v="2019-02-03 00:00:00.0"/>
    <s v="PI101346"/>
    <s v="PROFESOR AYUDANTE DOCTOR"/>
    <s v="R101"/>
    <x v="4"/>
    <n v="500"/>
    <s v="INGENIERÍA AGROFORESTAL"/>
  </r>
  <r>
    <x v="13"/>
    <n v="16561901"/>
    <x v="4"/>
    <n v="566"/>
    <s v="566G"/>
    <s v="GRUPO-A"/>
    <s v="Estructuras y construcción"/>
    <s v="GG"/>
    <s v="GRUPO GRANDE"/>
    <s v="566G"/>
    <s v="GG de Estructuras y construcción"/>
    <s v="GRUPO-A"/>
    <s v="GG de Estructuras y construcción"/>
    <s v="1S"/>
    <n v="16561901"/>
    <s v="FRAILE"/>
    <s v="GARCÍA"/>
    <s v="ESTEBAN"/>
    <s v="FRAILE GARCÍA, ESTEBAN"/>
    <x v="1"/>
    <x v="0"/>
    <x v="1"/>
    <m/>
    <m/>
    <s v="esfraile"/>
    <s v="esteban.fraile@unirioja.es"/>
    <n v="0"/>
    <n v="0"/>
    <n v="536"/>
    <s v="PROFESOR INTERINO"/>
    <s v="C01"/>
    <s v="TIEMPO COMPLETO"/>
    <s v="2012-09-01 00:00:00.0"/>
    <s v="null"/>
    <s v="PI100871"/>
    <s v="PROFESOR CONTRATADO INTERINO"/>
    <s v="R110"/>
    <x v="10"/>
    <n v="605"/>
    <s v="MECÁNICA DE MEDIOS CONTINUOS Y TEORÍA DE ESTRUCTUR"/>
  </r>
  <r>
    <x v="13"/>
    <n v="16588620"/>
    <x v="4"/>
    <n v="566"/>
    <s v="566G"/>
    <s v="GRUPO-A"/>
    <s v="Estructuras y construcción"/>
    <s v="GG"/>
    <s v="GRUPO GRANDE"/>
    <s v="566G"/>
    <s v="GG de Estructuras y construcción"/>
    <s v="GRUPO-A"/>
    <s v="GG de Estructuras y construcción"/>
    <s v="1S"/>
    <n v="16588620"/>
    <s v="FERREIRO"/>
    <s v="CABELLO"/>
    <s v="JAVIER"/>
    <s v="FERREIRO CABELLO, JAVIER"/>
    <x v="0"/>
    <x v="0"/>
    <x v="1"/>
    <m/>
    <m/>
    <s v="jaferrei"/>
    <s v="javier.ferreiro@unirioja.es"/>
    <n v="3.8"/>
    <n v="3.8"/>
    <n v="532"/>
    <s v="LABORAL DOCENTE-ASOCIADO"/>
    <s v="P06"/>
    <s v="TIEMPO PARCIAL (6+6 HORAS)"/>
    <s v="2018-09-28 00:00:00.0"/>
    <s v="2019-09-14 00:00:00.0"/>
    <s v="PI101044"/>
    <s v="PROFESOR ASOCIADO"/>
    <s v="R110"/>
    <x v="10"/>
    <n v="605"/>
    <s v="MECÁNICA DE MEDIOS CONTINUOS Y TEORÍA DE ESTRUCTUR"/>
  </r>
  <r>
    <x v="14"/>
    <n v="16561901"/>
    <x v="4"/>
    <n v="566"/>
    <s v="566G"/>
    <s v="GRUPO-A"/>
    <s v="Estructuras y construcción"/>
    <s v="GG"/>
    <s v="GRUPO GRANDE"/>
    <s v="566G"/>
    <s v="GG de Estructuras y construcción"/>
    <s v="GRUPO-A"/>
    <s v="GG de Estructuras y construcción"/>
    <s v="1S"/>
    <n v="16561901"/>
    <s v="FRAILE"/>
    <s v="GARCÍA"/>
    <s v="ESTEBAN"/>
    <s v="FRAILE GARCÍA, ESTEBAN"/>
    <x v="1"/>
    <x v="0"/>
    <x v="1"/>
    <m/>
    <m/>
    <s v="esfraile"/>
    <s v="esteban.fraile@unirioja.es"/>
    <n v="0"/>
    <m/>
    <n v="536"/>
    <s v="PROFESOR INTERINO"/>
    <s v="C01"/>
    <s v="TIEMPO COMPLETO"/>
    <s v="2012-09-01 00:00:00.0"/>
    <s v="null"/>
    <s v="PI100871"/>
    <s v="PROFESOR CONTRATADO INTERINO"/>
    <s v="R110"/>
    <x v="10"/>
    <n v="605"/>
    <s v="MECÁNICA DE MEDIOS CONTINUOS Y TEORÍA DE ESTRUCTUR"/>
  </r>
  <r>
    <x v="14"/>
    <n v="16588620"/>
    <x v="4"/>
    <n v="566"/>
    <s v="566G"/>
    <s v="GRUPO-A"/>
    <s v="Estructuras y construcción"/>
    <s v="GG"/>
    <s v="GRUPO GRANDE"/>
    <s v="566G"/>
    <s v="GG de Estructuras y construcción"/>
    <s v="GRUPO-A"/>
    <s v="GG de Estructuras y construcción"/>
    <s v="1S"/>
    <n v="16588620"/>
    <s v="FERREIRO"/>
    <s v="CABELLO"/>
    <s v="JAVIER"/>
    <s v="FERREIRO CABELLO, JAVIER"/>
    <x v="0"/>
    <x v="0"/>
    <x v="1"/>
    <m/>
    <m/>
    <s v="jaferrei"/>
    <s v="javier.ferreiro@unirioja.es"/>
    <n v="3.8"/>
    <m/>
    <n v="532"/>
    <s v="LABORAL DOCENTE-ASOCIADO"/>
    <s v="P06"/>
    <s v="TIEMPO PARCIAL (6+6 HORAS)"/>
    <s v="2018-09-28 00:00:00.0"/>
    <s v="2019-09-14 00:00:00.0"/>
    <s v="PI101044"/>
    <s v="PROFESOR ASOCIADO"/>
    <s v="R110"/>
    <x v="10"/>
    <n v="605"/>
    <s v="MECÁNICA DE MEDIOS CONTINUOS Y TEORÍA DE ESTRUCTUR"/>
  </r>
  <r>
    <x v="13"/>
    <n v="16587858"/>
    <x v="4"/>
    <n v="567"/>
    <s v="567G"/>
    <s v="GRUPO-A"/>
    <s v="Gestión de residuos"/>
    <s v="GG"/>
    <s v="GRUPO GRANDE"/>
    <s v="567G"/>
    <s v="GG de Gestión de residuos"/>
    <s v="GRUPO-A"/>
    <s v="GG de Gestión de residuos"/>
    <s v="2S"/>
    <n v="16587858"/>
    <s v="SÁENZ DE URTURI"/>
    <s v="SÁNCHEZ"/>
    <s v="IGNACIO"/>
    <s v="SÁENZ DE URTURI SÁNCHEZ, IGNACIO"/>
    <x v="1"/>
    <x v="0"/>
    <x v="1"/>
    <m/>
    <m/>
    <s v="igsaenzd"/>
    <s v="ignacio.saenz-deurturi@unirioja.es"/>
    <n v="0.8"/>
    <n v="0.8"/>
    <n v="532"/>
    <s v="LABORAL DOCENTE-ASOCIADO"/>
    <s v="P02"/>
    <s v="TIEMPO PARCIAL (2+2 HORAS)"/>
    <s v="2016-09-15 00:00:00.0"/>
    <s v="2019-09-14 00:00:00.0"/>
    <s v="PI101096"/>
    <s v="PROFESOR ASOCIADO"/>
    <s v="R101"/>
    <x v="4"/>
    <n v="500"/>
    <s v="INGENIERÍA AGROFORESTAL"/>
  </r>
  <r>
    <x v="13"/>
    <n v="16586033"/>
    <x v="4"/>
    <n v="567"/>
    <s v="567L"/>
    <s v="GRUPO-A1"/>
    <s v="Gestión de residuos"/>
    <s v="GL"/>
    <s v="GRUPO DE LABORATORIO"/>
    <s v="567L"/>
    <s v="GL de Gestión de residuos"/>
    <s v="GRUPO-A1"/>
    <s v="GL de Gestión de residuos"/>
    <s v="2S"/>
    <n v="16586033"/>
    <s v="BAYONA"/>
    <s v="MANZANARES"/>
    <s v="JUDIT"/>
    <s v="BAYONA MANZANARES, JUDIT"/>
    <x v="1"/>
    <x v="0"/>
    <x v="1"/>
    <m/>
    <m/>
    <s v="jubayona"/>
    <s v="judit.bayona@unirioja.es"/>
    <n v="0.5"/>
    <n v="0.5"/>
    <n v="532"/>
    <s v="LABORAL DOCENTE-ASOCIADO"/>
    <s v="P02"/>
    <s v="TIEMPO PARCIAL (2+2 HORAS)"/>
    <s v="2016-09-15 00:00:00.0"/>
    <s v="2019-09-14 00:00:00.0"/>
    <s v="PI101097"/>
    <s v="PROFESOR ASOCIADO"/>
    <s v="R101"/>
    <x v="4"/>
    <n v="500"/>
    <s v="INGENIERÍA AGROFORESTAL"/>
  </r>
  <r>
    <x v="14"/>
    <n v="16587858"/>
    <x v="4"/>
    <n v="567"/>
    <s v="567G"/>
    <s v="GRUPO-A"/>
    <s v="Gestión de residuos"/>
    <s v="GG"/>
    <s v="GRUPO GRANDE"/>
    <s v="567G"/>
    <s v="GG de Gestión de residuos"/>
    <s v="GRUPO-A"/>
    <s v="GG de Gestión de residuos"/>
    <s v="2S"/>
    <n v="16587858"/>
    <s v="SÁENZ DE URTURI"/>
    <s v="SÁNCHEZ"/>
    <s v="IGNACIO"/>
    <s v="SÁENZ DE URTURI SÁNCHEZ, IGNACIO"/>
    <x v="1"/>
    <x v="0"/>
    <x v="1"/>
    <m/>
    <m/>
    <s v="igsaenzd"/>
    <s v="ignacio.saenz-deurturi@unirioja.es"/>
    <n v="0.8"/>
    <m/>
    <n v="532"/>
    <s v="LABORAL DOCENTE-ASOCIADO"/>
    <s v="P02"/>
    <s v="TIEMPO PARCIAL (2+2 HORAS)"/>
    <s v="2016-09-15 00:00:00.0"/>
    <s v="2019-09-14 00:00:00.0"/>
    <s v="PI101096"/>
    <s v="PROFESOR ASOCIADO"/>
    <s v="R101"/>
    <x v="4"/>
    <n v="500"/>
    <s v="INGENIERÍA AGROFORESTAL"/>
  </r>
  <r>
    <x v="13"/>
    <n v="16261031"/>
    <x v="4"/>
    <n v="568"/>
    <s v="568G"/>
    <s v="GRUPO-A"/>
    <s v="Legislación vitivinícola"/>
    <s v="GG"/>
    <s v="GRUPO GRANDE"/>
    <s v="568G"/>
    <s v="GG de Legislación vitivinícola"/>
    <s v="GRUPO-A"/>
    <s v="GG de Legislación vitivinícola"/>
    <s v="2S"/>
    <n v="16261031"/>
    <s v="SANTAMARÍA"/>
    <s v="ARINAS"/>
    <s v="RENÉ JAVIER"/>
    <s v="SANTAMARÍA ARINAS, RENÉ JAVIER"/>
    <x v="0"/>
    <x v="0"/>
    <x v="0"/>
    <m/>
    <m/>
    <s v="resantam"/>
    <s v="rene-javier.santamaria@unirioja.es"/>
    <n v="0"/>
    <n v="0"/>
    <n v="504"/>
    <s v="PROFESOR TITULAR UNIVERSIDAD"/>
    <s v="01R"/>
    <s v="TIEMPO COMPLETO REDUCIDO"/>
    <s v="2016-09-15 00:00:00.0"/>
    <s v="null"/>
    <s v="DF100199"/>
    <s v="PROFESOR TITULAR DE UNIVERSIDAD"/>
    <s v="R103"/>
    <x v="1"/>
    <n v="125"/>
    <s v="DERECHO ADMINISTRATIVO"/>
  </r>
  <r>
    <x v="13"/>
    <n v="16566979"/>
    <x v="4"/>
    <n v="568"/>
    <s v="568G"/>
    <s v="GRUPO-A"/>
    <s v="Legislación vitivinícola"/>
    <s v="GG"/>
    <s v="GRUPO GRANDE"/>
    <s v="568G"/>
    <s v="GG de Legislación vitivinícola"/>
    <s v="GRUPO-A"/>
    <s v="GG de Legislación vitivinícola"/>
    <s v="2S"/>
    <n v="16566979"/>
    <s v="BARRIOBERO"/>
    <s v="MARTÍNEZ"/>
    <s v="IGNACIO"/>
    <s v="BARRIOBERO MARTÍNEZ, IGNACIO"/>
    <x v="1"/>
    <x v="0"/>
    <x v="0"/>
    <m/>
    <m/>
    <s v="igbarrio"/>
    <s v="ignacio.barriobero@unirioja.es"/>
    <n v="2.2000000000000002"/>
    <n v="2.2000000000000002"/>
    <n v="532"/>
    <s v="LABORAL DOCENTE-ASOCIADO"/>
    <s v="P06"/>
    <s v="TIEMPO PARCIAL (6+6 HORAS)"/>
    <s v="2016-09-15 00:00:00.0"/>
    <s v="2019-09-14 00:00:00.0"/>
    <s v="PI101100"/>
    <s v="PROFESOR ASOCIADO"/>
    <s v="R103"/>
    <x v="1"/>
    <n v="125"/>
    <s v="DERECHO ADMINISTRATIVO"/>
  </r>
  <r>
    <x v="14"/>
    <n v="16261031"/>
    <x v="4"/>
    <n v="568"/>
    <s v="568G"/>
    <s v="GRUPO-A"/>
    <s v="Legislación vitivinícola"/>
    <s v="GG"/>
    <s v="GRUPO GRANDE"/>
    <s v="568G"/>
    <s v="GG de Legislación vitivinícola"/>
    <s v="GRUPO-A"/>
    <s v="GG de Legislación vitivinícola"/>
    <s v="2S"/>
    <n v="16261031"/>
    <s v="SANTAMARÍA"/>
    <s v="ARINAS"/>
    <s v="RENÉ JAVIER"/>
    <s v="SANTAMARÍA ARINAS, RENÉ JAVIER"/>
    <x v="0"/>
    <x v="0"/>
    <x v="0"/>
    <m/>
    <m/>
    <s v="resantam"/>
    <s v="rene-javier.santamaria@unirioja.es"/>
    <n v="0"/>
    <m/>
    <n v="504"/>
    <s v="PROFESOR TITULAR UNIVERSIDAD"/>
    <s v="01R"/>
    <s v="TIEMPO COMPLETO REDUCIDO"/>
    <s v="2016-09-15 00:00:00.0"/>
    <s v="null"/>
    <s v="DF100199"/>
    <s v="PROFESOR TITULAR DE UNIVERSIDAD"/>
    <s v="R103"/>
    <x v="1"/>
    <n v="125"/>
    <s v="DERECHO ADMINISTRATIVO"/>
  </r>
  <r>
    <x v="14"/>
    <n v="16566979"/>
    <x v="4"/>
    <n v="568"/>
    <s v="568G"/>
    <s v="GRUPO-A"/>
    <s v="Legislación vitivinícola"/>
    <s v="GG"/>
    <s v="GRUPO GRANDE"/>
    <s v="568G"/>
    <s v="GG de Legislación vitivinícola"/>
    <s v="GRUPO-A"/>
    <s v="GG de Legislación vitivinícola"/>
    <s v="2S"/>
    <n v="16566979"/>
    <s v="BARRIOBERO"/>
    <s v="MARTÍNEZ"/>
    <s v="IGNACIO"/>
    <s v="BARRIOBERO MARTÍNEZ, IGNACIO"/>
    <x v="1"/>
    <x v="0"/>
    <x v="0"/>
    <m/>
    <m/>
    <s v="igbarrio"/>
    <s v="ignacio.barriobero@unirioja.es"/>
    <n v="2.2000000000000002"/>
    <m/>
    <n v="532"/>
    <s v="LABORAL DOCENTE-ASOCIADO"/>
    <s v="P06"/>
    <s v="TIEMPO PARCIAL (6+6 HORAS)"/>
    <s v="2016-09-15 00:00:00.0"/>
    <s v="2019-09-14 00:00:00.0"/>
    <s v="PI101100"/>
    <s v="PROFESOR ASOCIADO"/>
    <s v="R103"/>
    <x v="1"/>
    <n v="125"/>
    <s v="DERECHO ADMINISTRATIVO"/>
  </r>
  <r>
    <x v="13"/>
    <n v="9740221"/>
    <x v="4"/>
    <n v="569"/>
    <s v="569G"/>
    <s v="GRUPO-A"/>
    <s v="Procesos tecnológicos"/>
    <s v="GG"/>
    <s v="GRUPO GRANDE"/>
    <s v="569G"/>
    <s v="GG de Procesos tecnológicos"/>
    <s v="GRUPO-A"/>
    <s v="GG de Procesos tecnológicos"/>
    <s v="2S"/>
    <n v="9740221"/>
    <s v="GONZÁLEZ"/>
    <s v="FANDOS"/>
    <s v="MARÍA ELENA"/>
    <s v="GONZÁLEZ FANDOS, MARÍA ELENA"/>
    <x v="0"/>
    <x v="0"/>
    <x v="0"/>
    <m/>
    <m/>
    <s v="elengonz"/>
    <s v="elena.gonzalez@unirioja.es"/>
    <n v="0.5"/>
    <n v="0.5"/>
    <n v="500"/>
    <s v="CATEDRATICO DE UNIVERSIDAD"/>
    <s v="01R"/>
    <s v="TIEMPO COMPLETO REDUCIDO"/>
    <s v="2016-09-15 00:00:00.0"/>
    <s v="null"/>
    <s v="DF100230"/>
    <s v="CATEDRÁTICO DE UNIVERSIDAD"/>
    <s v="R101"/>
    <x v="4"/>
    <n v="780"/>
    <s v="TECNOLOGÍA DE ALIMENTOS"/>
  </r>
  <r>
    <x v="13"/>
    <n v="16587685"/>
    <x v="4"/>
    <n v="569"/>
    <s v="569G"/>
    <s v="GRUPO-A"/>
    <s v="Procesos tecnológicos"/>
    <s v="GG"/>
    <s v="GRUPO GRANDE"/>
    <s v="569G"/>
    <s v="GG de Procesos tecnológicos"/>
    <s v="GRUPO-A"/>
    <s v="GG de Procesos tecnológicos"/>
    <s v="2S"/>
    <n v="16587685"/>
    <s v="DÍAZ"/>
    <s v="DEL RÍO"/>
    <s v="Mª DE LAS MERCEDES"/>
    <s v="DÍAZ DEL RÍO, Mª DE LAS MERCEDES"/>
    <x v="1"/>
    <x v="0"/>
    <x v="0"/>
    <m/>
    <m/>
    <s v="m-diaz-d"/>
    <s v="mercedes.diaz@unirioja.es"/>
    <n v="4.5"/>
    <n v="4.5"/>
    <n v="532"/>
    <s v="LABORAL DOCENTE-ASOCIADO"/>
    <s v="P06"/>
    <s v="TIEMPO PARCIAL (6+6 HORAS)"/>
    <s v="2016-09-15 00:00:00.0"/>
    <s v="2019-09-14 00:00:00.0"/>
    <s v="PI101098"/>
    <s v="PROFESOR ASOCIADO"/>
    <s v="R101"/>
    <x v="4"/>
    <n v="780"/>
    <s v="TECNOLOGÍA DE ALIMENTOS"/>
  </r>
  <r>
    <x v="14"/>
    <n v="16587685"/>
    <x v="4"/>
    <n v="569"/>
    <s v="569G"/>
    <s v="GRUPO-A"/>
    <s v="Procesos tecnológicos"/>
    <s v="GG"/>
    <s v="GRUPO GRANDE"/>
    <s v="569G"/>
    <s v="GG de Procesos tecnológicos"/>
    <s v="GRUPO-A"/>
    <s v="GG de Procesos tecnológicos"/>
    <s v="2S"/>
    <n v="16587685"/>
    <s v="DÍAZ"/>
    <s v="DEL RÍO"/>
    <s v="Mª DE LAS MERCEDES"/>
    <s v="DÍAZ DEL RÍO, Mª DE LAS MERCEDES"/>
    <x v="1"/>
    <x v="0"/>
    <x v="0"/>
    <m/>
    <m/>
    <s v="m-diaz-d"/>
    <s v="mercedes.diaz@unirioja.es"/>
    <n v="4.5"/>
    <m/>
    <n v="532"/>
    <s v="LABORAL DOCENTE-ASOCIADO"/>
    <s v="P06"/>
    <s v="TIEMPO PARCIAL (6+6 HORAS)"/>
    <s v="2016-09-15 00:00:00.0"/>
    <s v="2019-09-14 00:00:00.0"/>
    <s v="PI101098"/>
    <s v="PROFESOR ASOCIADO"/>
    <s v="R101"/>
    <x v="4"/>
    <n v="780"/>
    <s v="TECNOLOGÍA DE ALIMENTOS"/>
  </r>
  <r>
    <x v="14"/>
    <n v="16515085"/>
    <x v="4"/>
    <n v="571"/>
    <s v="571G"/>
    <s v="GRUPO-A"/>
    <s v="Economía agraria"/>
    <s v="GG"/>
    <s v="GRUPO GRANDE"/>
    <s v="571G"/>
    <s v="GG de Economía agraria"/>
    <s v="GRUPO-A"/>
    <s v="GG de Economía agraria"/>
    <s v="2S"/>
    <n v="16515085"/>
    <s v="BARCO"/>
    <s v="ROYO"/>
    <s v="EMILIO"/>
    <s v="BARCO ROYO, EMILIO"/>
    <x v="1"/>
    <x v="0"/>
    <x v="0"/>
    <m/>
    <m/>
    <s v="ebarco"/>
    <s v="emilio.barco@unirioja.es"/>
    <n v="1"/>
    <n v="1"/>
    <n v="536"/>
    <s v="PROFESOR INTERINO"/>
    <s v="C01"/>
    <s v="TIEMPO COMPLETO"/>
    <s v="2017-09-15 00:00:00.0"/>
    <s v="null"/>
    <s v="PI101301"/>
    <s v="PROFESOR CONTRATADO INTERINO"/>
    <s v="R104"/>
    <x v="0"/>
    <n v="225"/>
    <s v="ECONOMÍA APLICADA"/>
  </r>
  <r>
    <x v="14"/>
    <n v="16545318"/>
    <x v="4"/>
    <n v="571"/>
    <s v="571G"/>
    <s v="GRUPO-A"/>
    <s v="Economía agraria"/>
    <s v="GG"/>
    <s v="GRUPO GRANDE"/>
    <s v="571G"/>
    <s v="GG de Economía agraria"/>
    <s v="GRUPO-A"/>
    <s v="GG de Economía agraria"/>
    <s v="2S"/>
    <n v="16545318"/>
    <s v="RUIZ-OLALLA"/>
    <s v="CORCUERA"/>
    <s v="Mª CARMEN"/>
    <s v="RUIZ-OLALLA CORCUERA, Mª CARMEN"/>
    <x v="0"/>
    <x v="0"/>
    <x v="0"/>
    <m/>
    <m/>
    <s v="caruiz-o"/>
    <s v="carmen.ruiz-olalla@unirioja.es"/>
    <n v="0"/>
    <n v="0"/>
    <n v="504"/>
    <s v="PROFESOR TITULAR UNIVERSIDAD"/>
    <s v="01A"/>
    <s v="TIEMPO COMPLETO AMPLIADO"/>
    <s v="2012-09-01 00:00:00.0"/>
    <s v="null"/>
    <s v="DF100082"/>
    <s v="PROFESOR TITULAR DE UNIVERSIDAD"/>
    <s v="R104"/>
    <x v="0"/>
    <n v="230"/>
    <s v="ECONOMÍA FINANCIERA Y CONTABILIDAD"/>
  </r>
  <r>
    <x v="14"/>
    <n v="16557181"/>
    <x v="4"/>
    <n v="571"/>
    <s v="571G"/>
    <s v="GRUPO-A"/>
    <s v="Economía agraria"/>
    <s v="GG"/>
    <s v="GRUPO GRANDE"/>
    <s v="571G"/>
    <s v="GG de Economía agraria"/>
    <s v="GRUPO-A"/>
    <s v="GG de Economía agraria"/>
    <s v="2S"/>
    <n v="16557181"/>
    <s v="PELEGRÍN"/>
    <s v="BORONDO"/>
    <s v="JULIO ENRIQUE"/>
    <s v="PELEGRÍN BORONDO, JULIO ENRIQUE"/>
    <x v="1"/>
    <x v="0"/>
    <x v="1"/>
    <m/>
    <m/>
    <s v="jupelegr"/>
    <s v="julio-enrique.pelegrin@unirioja.es"/>
    <n v="1.5"/>
    <n v="1.5"/>
    <n v="532"/>
    <s v="LABORAL DOCENTE-ASOCIADO"/>
    <s v="P06"/>
    <s v="TIEMPO PARCIAL (6+6 HORAS)"/>
    <s v="2017-09-15 00:00:00.0"/>
    <s v="2019-09-14 00:00:00.0"/>
    <s v="PI101234"/>
    <s v="PROFESOR ASOCIADO"/>
    <s v="R104"/>
    <x v="0"/>
    <n v="95"/>
    <s v="COMERCIALIZACIÓN E INVESTIGACIÓN DE MERCADOS"/>
  </r>
  <r>
    <x v="14"/>
    <n v="16570616"/>
    <x v="4"/>
    <n v="571"/>
    <s v="571G"/>
    <s v="GRUPO-A"/>
    <s v="Economía agraria"/>
    <s v="GG"/>
    <s v="GRUPO GRANDE"/>
    <s v="571G"/>
    <s v="GG de Economía agraria"/>
    <s v="GRUPO-A"/>
    <s v="GG de Economía agraria"/>
    <s v="2S"/>
    <n v="16570616"/>
    <s v="AMO"/>
    <s v="MATARRANZ"/>
    <s v="DAVID"/>
    <s v="AMO MATARRANZ, DAVID"/>
    <x v="1"/>
    <x v="0"/>
    <x v="1"/>
    <m/>
    <m/>
    <s v="daamo"/>
    <s v="david.amo@unirioja.es"/>
    <n v="1.5"/>
    <n v="1.5"/>
    <n v="532"/>
    <s v="LABORAL DOCENTE-ASOCIADO"/>
    <s v="P04"/>
    <s v="TIEMPO PARCIAL (4+4 HORAS)"/>
    <s v="2017-09-15 00:00:00.0"/>
    <s v="2019-09-14 00:00:00.0"/>
    <s v="PI101240"/>
    <s v="PROFESOR ASOCIADO"/>
    <s v="R104"/>
    <x v="0"/>
    <n v="230"/>
    <s v="ECONOMÍA FINANCIERA Y CONTABILIDAD"/>
  </r>
  <r>
    <x v="14"/>
    <n v="18187979"/>
    <x v="4"/>
    <n v="573"/>
    <s v="573G"/>
    <s v="GRUPO-A"/>
    <s v="Máquinas agrícolas"/>
    <s v="GG"/>
    <s v="GRUPO GRANDE"/>
    <s v="573G"/>
    <s v="GG de Máquinas agrícolas"/>
    <s v="GRUPO-A"/>
    <s v="GG de Máquinas agrícolas"/>
    <s v="2S"/>
    <n v="18187979"/>
    <s v="CARVAJAL"/>
    <s v="MONTOYA"/>
    <s v="LUZ DARY"/>
    <s v="CARVAJAL MONTOYA, LUZ DARY"/>
    <x v="1"/>
    <x v="0"/>
    <x v="1"/>
    <m/>
    <m/>
    <s v="null"/>
    <s v="luz-dary.carvajal@unirioja.es"/>
    <n v="2.5"/>
    <n v="2.5"/>
    <n v="536"/>
    <s v="PROFESOR INTERINO"/>
    <s v="P04"/>
    <s v="TIEMPO PARCIAL (4+4 HORAS)"/>
    <s v="2019-02-12 00:00:00.0"/>
    <s v="2019-09-14 00:00:00.0"/>
    <s v="PI101458"/>
    <s v="PROFESOR CONTRATADO INTERINO"/>
    <s v="R101"/>
    <x v="4"/>
    <n v="500"/>
    <s v="INGENIERÍA AGROFORESTAL"/>
  </r>
  <r>
    <x v="14"/>
    <n v="50793513"/>
    <x v="4"/>
    <n v="577"/>
    <s v="577G"/>
    <s v="GRUPO-A"/>
    <s v="Paisajismo II"/>
    <s v="GG"/>
    <s v="GRUPO GRANDE"/>
    <s v="577G"/>
    <s v="GG de Paisajismo II"/>
    <s v="GRUPO-A"/>
    <s v="GG de Paisajismo II"/>
    <s v="2S"/>
    <n v="50793513"/>
    <s v="PAEZ DE LA CADENA"/>
    <s v="TORTOSA"/>
    <s v="FRANCISCO"/>
    <s v="PAEZ DE LA CADENA TORTOSA, FRANCISCO"/>
    <x v="1"/>
    <x v="0"/>
    <x v="0"/>
    <m/>
    <m/>
    <s v="franpaez"/>
    <s v="paco.pc@unirioja.es"/>
    <n v="2.4"/>
    <n v="2.4"/>
    <n v="504"/>
    <s v="PROFESOR TITULAR UNIVERSIDAD"/>
    <s v="C01"/>
    <s v="TIEMPO COMPLETO"/>
    <s v="2018-09-17 00:00:00.0"/>
    <s v="null"/>
    <s v="DF100079"/>
    <s v="PROFESOR TITULAR DE UNIVERSIDAD"/>
    <s v="R101"/>
    <x v="4"/>
    <n v="705"/>
    <s v="PRODUCCIÓN VEGETAL"/>
  </r>
  <r>
    <x v="14"/>
    <n v="25136873"/>
    <x v="4"/>
    <n v="578"/>
    <s v="578G"/>
    <s v="GRUPO-A"/>
    <s v="Producción animal"/>
    <s v="GG"/>
    <s v="GRUPO GRANDE"/>
    <s v="578G"/>
    <s v="GG de Producción animal"/>
    <s v="GRUPO-A"/>
    <s v="GG de Producción animal"/>
    <s v="2S"/>
    <n v="25136873"/>
    <s v="ZARAZAGA"/>
    <s v="CHAMORRO"/>
    <s v="MIRIAM"/>
    <s v="ZARAZAGA CHAMORRO, MIRIAM"/>
    <x v="0"/>
    <x v="0"/>
    <x v="0"/>
    <m/>
    <m/>
    <s v="myzaraza"/>
    <s v="myriam.zarazaga@unirioja.es"/>
    <n v="0"/>
    <n v="0"/>
    <n v="504"/>
    <s v="PROFESOR TITULAR UNIVERSIDAD"/>
    <s v="01R"/>
    <s v="TIEMPO COMPLETO REDUCIDO"/>
    <s v="2015-09-15 00:00:00.0"/>
    <s v="null"/>
    <s v="DF100142"/>
    <s v="PROFESOR TITULAR DE UNIVIERSIDADQ"/>
    <s v="R101"/>
    <x v="4"/>
    <n v="60"/>
    <s v="BIOQUÍMICA Y BIOLOGÍA MOLECULAR"/>
  </r>
  <r>
    <x v="14"/>
    <n v="47168662"/>
    <x v="4"/>
    <n v="578"/>
    <s v="578G"/>
    <s v="GRUPO-A"/>
    <s v="Producción animal"/>
    <s v="GG"/>
    <s v="GRUPO GRANDE"/>
    <s v="578G"/>
    <s v="GG de Producción animal"/>
    <s v="GRUPO-A"/>
    <s v="GG de Producción animal"/>
    <s v="2S"/>
    <n v="47168662"/>
    <s v="GÓMEZ"/>
    <s v="VILLAESCUSA"/>
    <s v="PAULA"/>
    <s v="GÓMEZ VILLAESCUSA, PAULA"/>
    <x v="1"/>
    <x v="0"/>
    <x v="1"/>
    <m/>
    <m/>
    <s v="pagomev"/>
    <s v="paula.gomezv@alum.unirioja.es"/>
    <n v="2"/>
    <n v="2"/>
    <n v="536"/>
    <s v="PROFESOR INTERINO"/>
    <s v="C01"/>
    <s v="TIEMPO COMPLETO"/>
    <s v="2019-02-04 00:00:00.0"/>
    <s v="2019-09-14 00:00:00.0"/>
    <s v="PI101450"/>
    <s v="PROFESOR CONTRATADO INTERINO"/>
    <s v="R101"/>
    <x v="4"/>
    <n v="60"/>
    <s v="BIOQUÍMICA Y BIOLOGÍA MOLECULAR"/>
  </r>
  <r>
    <x v="14"/>
    <n v="16580683"/>
    <x v="4"/>
    <n v="580"/>
    <s v="580G"/>
    <s v="GRUPO-A"/>
    <s v="Análisis sensorial de alimentos"/>
    <s v="GG"/>
    <s v="GRUPO GRANDE"/>
    <s v="580G"/>
    <s v="GG de Análisis sensorial de alimentos"/>
    <s v="GRUPO-A"/>
    <s v="GG de Análisis sensorial de alimentos"/>
    <s v="1S"/>
    <n v="16580683"/>
    <s v="LÓPEZ"/>
    <s v="ALFARO"/>
    <s v="ISABEL"/>
    <s v="LÓPEZ ALFARO, ISABEL"/>
    <x v="0"/>
    <x v="0"/>
    <x v="0"/>
    <m/>
    <m/>
    <s v="islopez"/>
    <s v="isabel.lopez@unirioja.es"/>
    <n v="1.5"/>
    <n v="1.5"/>
    <n v="536"/>
    <s v="PROFESOR INTERINO"/>
    <s v="C01"/>
    <s v="TIEMPO COMPLETO"/>
    <s v="2015-09-15 00:00:00.0"/>
    <s v="null"/>
    <s v="PI101014"/>
    <s v="PROFESOR CONTRATADO INTERINO"/>
    <s v="R101"/>
    <x v="4"/>
    <n v="780"/>
    <s v="TECNOLOGÍA DE ALIMENTOS"/>
  </r>
  <r>
    <x v="14"/>
    <n v="16527730"/>
    <x v="4"/>
    <n v="589"/>
    <s v="589G"/>
    <s v="GRUPO-A"/>
    <s v="Instalaciones eléctricas"/>
    <s v="GG"/>
    <s v="GRUPO GRANDE"/>
    <s v="589G"/>
    <s v="GG de Instalaciones eléctricas"/>
    <s v="GRUPO-A"/>
    <s v="GG de Instalaciones eléctricas"/>
    <s v="1S"/>
    <n v="16527730"/>
    <s v="VILLOSLADA"/>
    <s v="VILLOSLADA"/>
    <s v="GREGORIO"/>
    <s v="VILLOSLADA VILLOSLADA, GREGORIO"/>
    <x v="0"/>
    <x v="0"/>
    <x v="1"/>
    <m/>
    <m/>
    <s v="grvillos"/>
    <s v="gregorio.villoslada@unirioja.es"/>
    <n v="2.5"/>
    <n v="2.5"/>
    <n v="506"/>
    <s v="PROFESOR TITULAR DE ESCUELA UNIVERSITARI"/>
    <s v="01A"/>
    <s v="TIEMPO COMPLETO AMPLIADO"/>
    <s v="2012-09-01 00:00:00.0"/>
    <s v="null"/>
    <s v="DF31817"/>
    <s v="TITULAR DE ESCUELAS UNIVERSITARIAS"/>
    <s v="R109"/>
    <x v="9"/>
    <n v="535"/>
    <s v="INGENIERÍA ELÉCTRICA"/>
  </r>
  <r>
    <x v="13"/>
    <n v="16592485"/>
    <x v="4"/>
    <n v="593"/>
    <s v="593G"/>
    <s v="GRUPO-A"/>
    <s v="Proyectos"/>
    <s v="GG"/>
    <s v="GRUPO GRANDE"/>
    <s v="593G"/>
    <s v="GG de Proyectos"/>
    <s v="GRUPO-A"/>
    <s v="GG de Proyectos"/>
    <s v="1S"/>
    <n v="16592485"/>
    <s v="CORRAL"/>
    <s v="BOBADILLA"/>
    <s v="MARINA"/>
    <s v="CORRAL BOBADILLA, MARINA"/>
    <x v="0"/>
    <x v="0"/>
    <x v="0"/>
    <m/>
    <m/>
    <s v="macorrb"/>
    <s v="marina.corral@unirioja.es"/>
    <n v="2.4"/>
    <n v="2.4"/>
    <n v="504"/>
    <s v="PROFESOR TITULAR UNIVERSIDAD"/>
    <s v="C01"/>
    <s v="TIEMPO COMPLETO"/>
    <s v="2018-09-17 00:00:00.0"/>
    <s v="null"/>
    <s v="DF100360"/>
    <s v="PROFESOR TITULAR UNIVERSIDAD INTERINO"/>
    <s v="R110"/>
    <x v="10"/>
    <n v="720"/>
    <s v="PROYECTOS DE INGENIERÍA"/>
  </r>
  <r>
    <x v="13"/>
    <n v="72779052"/>
    <x v="4"/>
    <n v="593"/>
    <s v="593G"/>
    <s v="GRUPO-A"/>
    <s v="Proyectos"/>
    <s v="GG"/>
    <s v="GRUPO GRANDE"/>
    <s v="593G"/>
    <s v="GG de Proyectos"/>
    <s v="GRUPO-A"/>
    <s v="GG de Proyectos"/>
    <s v="1S"/>
    <n v="72779052"/>
    <s v="RUBIO"/>
    <s v="BARRAGÁN"/>
    <s v="NICOLÁS"/>
    <s v="RUBIO BARRAGÁN, NICOLÁS"/>
    <x v="1"/>
    <x v="0"/>
    <x v="1"/>
    <m/>
    <m/>
    <s v="nirubio"/>
    <s v="nicolas.rubio@unirioja.es"/>
    <n v="1.2"/>
    <n v="1.2"/>
    <n v="532"/>
    <s v="LABORAL DOCENTE-ASOCIADO"/>
    <s v="P03"/>
    <s v="TIEMPO PARCIAL (3+3 HORAS)"/>
    <s v="2018-09-18 00:00:00.0"/>
    <s v="2019-09-14 00:00:00.0"/>
    <s v="PI101382"/>
    <s v="PROFESOR ASOCIADO"/>
    <s v="R110"/>
    <x v="10"/>
    <n v="720"/>
    <s v="PROYECTOS DE INGENIERÍA"/>
  </r>
  <r>
    <x v="14"/>
    <n v="16592485"/>
    <x v="4"/>
    <n v="593"/>
    <s v="593G"/>
    <s v="GRUPO-A"/>
    <s v="Proyectos"/>
    <s v="GG"/>
    <s v="GRUPO GRANDE"/>
    <s v="593G"/>
    <s v="GG de Proyectos"/>
    <s v="GRUPO-A"/>
    <s v="GG de Proyectos"/>
    <s v="1S"/>
    <n v="16592485"/>
    <s v="CORRAL"/>
    <s v="BOBADILLA"/>
    <s v="MARINA"/>
    <s v="CORRAL BOBADILLA, MARINA"/>
    <x v="0"/>
    <x v="0"/>
    <x v="0"/>
    <m/>
    <m/>
    <s v="macorrb"/>
    <s v="marina.corral@unirioja.es"/>
    <n v="2.4"/>
    <m/>
    <n v="504"/>
    <s v="PROFESOR TITULAR UNIVERSIDAD"/>
    <s v="C01"/>
    <s v="TIEMPO COMPLETO"/>
    <s v="2018-09-17 00:00:00.0"/>
    <s v="null"/>
    <s v="DF100360"/>
    <s v="PROFESOR TITULAR UNIVERSIDAD INTERINO"/>
    <s v="R110"/>
    <x v="10"/>
    <n v="720"/>
    <s v="PROYECTOS DE INGENIERÍA"/>
  </r>
  <r>
    <x v="14"/>
    <n v="72779052"/>
    <x v="4"/>
    <n v="593"/>
    <s v="593G"/>
    <s v="GRUPO-A"/>
    <s v="Proyectos"/>
    <s v="GG"/>
    <s v="GRUPO GRANDE"/>
    <s v="593G"/>
    <s v="GG de Proyectos"/>
    <s v="GRUPO-A"/>
    <s v="GG de Proyectos"/>
    <s v="1S"/>
    <n v="72779052"/>
    <s v="RUBIO"/>
    <s v="BARRAGÁN"/>
    <s v="NICOLÁS"/>
    <s v="RUBIO BARRAGÁN, NICOLÁS"/>
    <x v="1"/>
    <x v="0"/>
    <x v="1"/>
    <m/>
    <m/>
    <s v="nirubio"/>
    <s v="nicolas.rubio@unirioja.es"/>
    <n v="1.2"/>
    <m/>
    <n v="532"/>
    <s v="LABORAL DOCENTE-ASOCIADO"/>
    <s v="P03"/>
    <s v="TIEMPO PARCIAL (3+3 HORAS)"/>
    <s v="2018-09-18 00:00:00.0"/>
    <s v="2019-09-14 00:00:00.0"/>
    <s v="PI101382"/>
    <s v="PROFESOR ASOCIADO"/>
    <s v="R110"/>
    <x v="10"/>
    <n v="720"/>
    <s v="PROYECTOS DE INGENIERÍA"/>
  </r>
  <r>
    <x v="16"/>
    <n v="16538994"/>
    <x v="5"/>
    <n v="597"/>
    <s v="597R"/>
    <s v="GRUPO-A1"/>
    <s v="Elasticidad y resistencia de materiales"/>
    <s v="GR"/>
    <s v="GRUPO REDUCIDO"/>
    <s v="597R"/>
    <s v="GR de Elasticidad y resistencia de materiales"/>
    <s v="GRUPO-A1"/>
    <s v="GR de Elasticidad y resistencia de materiales"/>
    <s v="1S"/>
    <n v="16538994"/>
    <s v="MARTÍNEZ DE PISÓN"/>
    <s v="ASCACÍBAR"/>
    <s v="EDUARDO"/>
    <s v="MARTÍNEZ DE PISÓN ASCACÍBAR, EDUARDO"/>
    <x v="1"/>
    <x v="0"/>
    <x v="0"/>
    <m/>
    <m/>
    <s v="edmartin"/>
    <s v="eduardo.mtnezdepison@unirioja.es"/>
    <n v="2.8"/>
    <n v="2.8"/>
    <n v="504"/>
    <s v="PROFESOR TITULAR UNIVERSIDAD"/>
    <s v="C01"/>
    <s v="TIEMPO COMPLETO"/>
    <s v="2014-09-15 00:00:00.0"/>
    <s v="null"/>
    <s v="DF100069"/>
    <s v="TITULAR DE UNIVERSIDAD"/>
    <s v="R110"/>
    <x v="10"/>
    <n v="605"/>
    <s v="MECÁNICA DE MEDIOS CONTINUOS Y TEORÍA DE ESTRUCTUR"/>
  </r>
  <r>
    <x v="16"/>
    <n v="16509086"/>
    <x v="5"/>
    <n v="599"/>
    <s v="599G"/>
    <s v="GRUPO-A"/>
    <s v="Ingeniería gráfica"/>
    <s v="GG"/>
    <s v="GRUPO GRANDE"/>
    <s v="599G"/>
    <s v="GG de Ingeniería gráfica"/>
    <s v="GRUPO-A"/>
    <s v="GG de Ingeniería gráfica"/>
    <s v="1S"/>
    <n v="16509086"/>
    <s v="SANZ"/>
    <s v="ADÁN"/>
    <s v="FÉLIX"/>
    <s v="SANZ ADÁN, FÉLIX"/>
    <x v="1"/>
    <x v="0"/>
    <x v="0"/>
    <m/>
    <m/>
    <s v="fesanz"/>
    <s v="felix.sanz@unirioja.es"/>
    <n v="3.2"/>
    <n v="3.2"/>
    <n v="500"/>
    <s v="CATEDRATICO DE UNIVERSIDAD"/>
    <s v="C01"/>
    <s v="TIEMPO COMPLETO"/>
    <s v="2007-05-13 00:00:00.0"/>
    <s v="null"/>
    <s v="DF100094"/>
    <s v="CATEDRÁTICO DE UNIVERSIDAD"/>
    <s v="R110"/>
    <x v="10"/>
    <n v="305"/>
    <s v="EXPRESIÓN GRÁFICA EN LA INGENIERÍA"/>
  </r>
  <r>
    <x v="16"/>
    <n v="16572481"/>
    <x v="5"/>
    <n v="599"/>
    <s v="599I"/>
    <s v="GRUPO-A1"/>
    <s v="Ingeniería gráfica"/>
    <s v="GI"/>
    <s v="GRUPO DE INFORMÁTICA"/>
    <s v="599I"/>
    <s v="GI de Ingeniería gráfica"/>
    <s v="GRUPO-A1"/>
    <s v="GI de Ingeniería gráfica"/>
    <s v="1S"/>
    <n v="16572481"/>
    <s v="ARANCÓN"/>
    <s v="PÉREZ"/>
    <s v="DAVID"/>
    <s v="ARANCÓN PÉREZ, DAVID"/>
    <x v="1"/>
    <x v="0"/>
    <x v="0"/>
    <m/>
    <m/>
    <s v="daaranp"/>
    <s v="david.arancon@unirioja.es"/>
    <n v="1.4"/>
    <n v="1.4"/>
    <n v="532"/>
    <s v="LABORAL DOCENTE-ASOCIADO"/>
    <s v="P03"/>
    <s v="TIEMPO PARCIAL (3+3 HORAS)"/>
    <s v="2018-09-17 00:00:00.0"/>
    <s v="2019-09-14 00:00:00.0"/>
    <s v="PI101379"/>
    <s v="PROFESOR ASOCIADO"/>
    <s v="R110"/>
    <x v="10"/>
    <n v="305"/>
    <s v="EXPRESIÓN GRÁFICA EN LA INGENIERÍA"/>
  </r>
  <r>
    <x v="16"/>
    <n v="16606912"/>
    <x v="5"/>
    <n v="600"/>
    <s v="600G"/>
    <s v="GRUPO-A"/>
    <s v="Instalaciones mecánicas básicas"/>
    <s v="GG"/>
    <s v="GRUPO GRANDE"/>
    <s v="600G"/>
    <s v="GG de Instalaciones mecánicas básicas"/>
    <s v="GRUPO-A"/>
    <s v="GG de Instalaciones mecánicas básicas"/>
    <s v="2S"/>
    <n v="16606912"/>
    <s v="GARCÍA"/>
    <s v="LOZANO"/>
    <s v="CÉSAR"/>
    <s v="GARCÍA LOZANO, CÉSAR"/>
    <x v="1"/>
    <x v="0"/>
    <x v="1"/>
    <m/>
    <m/>
    <s v="cegarcia"/>
    <s v="cesar.garcia@unirioja.es"/>
    <n v="3.2"/>
    <n v="3.2"/>
    <n v="536"/>
    <s v="PROFESOR INTERINO"/>
    <s v="C01"/>
    <s v="TIEMPO COMPLETO"/>
    <s v="2013-09-16 00:00:00.0"/>
    <s v="null"/>
    <s v="PI100918"/>
    <s v="PROFESOR CONTRATADO INTERINO"/>
    <s v="R110"/>
    <x v="10"/>
    <n v="590"/>
    <s v="MÁQUINAS Y MOTORES TÉRMICOS"/>
  </r>
  <r>
    <x v="16"/>
    <n v="16587294"/>
    <x v="5"/>
    <n v="600"/>
    <s v="600I"/>
    <s v="GRUPO-A1"/>
    <s v="Instalaciones mecánicas básicas"/>
    <s v="GI"/>
    <s v="GRUPO DE INFORMÁTICA"/>
    <s v="600I"/>
    <s v="GI de Instalaciones mecánicas básicas"/>
    <s v="GRUPO-A1"/>
    <s v="GI de Instalaciones mecánicas básicas"/>
    <s v="2S"/>
    <n v="16587294"/>
    <s v="SAN VICENTE"/>
    <s v="NAVARRO"/>
    <s v="ALEJANDRO"/>
    <s v="SAN VICENTE NAVARRO, ALEJANDRO"/>
    <x v="1"/>
    <x v="0"/>
    <x v="1"/>
    <m/>
    <m/>
    <s v="alsanvic"/>
    <s v="alejandro.san-vicente@unirioja.es"/>
    <n v="1"/>
    <n v="1"/>
    <n v="532"/>
    <s v="LABORAL DOCENTE-ASOCIADO"/>
    <s v="P02"/>
    <s v="TIEMPO PARCIAL (2+2 HORAS)"/>
    <s v="2017-09-15 00:00:00.0"/>
    <s v="2019-09-14 00:00:00.0"/>
    <s v="PI101265"/>
    <s v="PROFESOR ASOCIADO"/>
    <s v="R110"/>
    <x v="10"/>
    <n v="590"/>
    <s v="MÁQUINAS Y MOTORES TÉRMICOS"/>
  </r>
  <r>
    <x v="16"/>
    <n v="16584554"/>
    <x v="5"/>
    <n v="601"/>
    <s v="601G"/>
    <s v="GRUPO-A"/>
    <s v="Integración ambiental de proyectos de ingeniería"/>
    <s v="GG"/>
    <s v="GRUPO GRANDE"/>
    <s v="601G"/>
    <s v="GG de Integración ambiental de proyectos de ingeniería"/>
    <s v="GRUPO-A"/>
    <s v="GG de Integración ambiental de proyectos de ingeniería"/>
    <s v="2S"/>
    <n v="16584554"/>
    <s v="GONZÁLEZ"/>
    <s v="MARCOS"/>
    <s v="ANA"/>
    <s v="GONZÁLEZ MARCOS, ANA"/>
    <x v="0"/>
    <x v="0"/>
    <x v="0"/>
    <m/>
    <m/>
    <s v="amarcos"/>
    <s v="ana.gonzalez@unirioja.es"/>
    <n v="3.2"/>
    <n v="3.2"/>
    <n v="504"/>
    <s v="PROFESOR TITULAR UNIVERSIDAD"/>
    <s v="C01"/>
    <s v="TIEMPO COMPLETO"/>
    <s v="2011-11-02 00:00:00.0"/>
    <s v="null"/>
    <s v="DF100310"/>
    <s v="PROFESOR TITULAR DE UNIVERSIDAD"/>
    <s v="R110"/>
    <x v="10"/>
    <n v="720"/>
    <s v="PROYECTOS DE INGENIERÍA"/>
  </r>
  <r>
    <x v="16"/>
    <n v="16521843"/>
    <x v="5"/>
    <n v="602"/>
    <s v="602G"/>
    <s v="GRUPO-A"/>
    <s v="Máquinas fluidomecánicas"/>
    <s v="GG"/>
    <s v="GRUPO GRANDE"/>
    <s v="602G"/>
    <s v="GG de Máquinas fluidomecánicas"/>
    <s v="GRUPO-A"/>
    <s v="GG de Máquinas fluidomecánicas"/>
    <s v="2S"/>
    <n v="16521843"/>
    <s v="DOMÉNECH"/>
    <s v="SUBIRÁN"/>
    <s v="JUANA"/>
    <s v="DOMÉNECH SUBIRÁN, JUANA"/>
    <x v="1"/>
    <x v="0"/>
    <x v="0"/>
    <m/>
    <m/>
    <s v="judomene"/>
    <s v="juana.domenech@unirioja.es"/>
    <n v="3.2"/>
    <n v="3.2"/>
    <n v="504"/>
    <s v="PROFESOR TITULAR UNIVERSIDAD"/>
    <s v="01A"/>
    <s v="TIEMPO COMPLETO AMPLIADO"/>
    <s v="2012-09-01 00:00:00.0"/>
    <s v="null"/>
    <s v="DF100132"/>
    <s v="TITULAR DE UNIVERSIDAD"/>
    <s v="R110"/>
    <x v="10"/>
    <n v="590"/>
    <s v="MÁQUINAS Y MOTORES TÉRMICOS"/>
  </r>
  <r>
    <x v="16"/>
    <n v="16606034"/>
    <x v="5"/>
    <n v="602"/>
    <s v="602R"/>
    <s v="GRUPO-A1"/>
    <s v="Máquinas fluidomecánicas"/>
    <s v="GR"/>
    <s v="GRUPO REDUCIDO"/>
    <s v="602R"/>
    <s v="GR de Máquinas fluidomecánicas"/>
    <s v="GRUPO-A1"/>
    <s v="GR de Máquinas fluidomecánicas"/>
    <s v="2S"/>
    <n v="16606034"/>
    <s v="LAS HERAS"/>
    <s v="CASAS"/>
    <s v="JESÚS"/>
    <s v="LAS HERAS CASAS, JESÚS"/>
    <x v="1"/>
    <x v="0"/>
    <x v="0"/>
    <m/>
    <m/>
    <s v="jelas-he"/>
    <s v="jesus.las-herasc@unirioja.es"/>
    <n v="0.3"/>
    <n v="0.3"/>
    <n v="532"/>
    <s v="LABORAL DOCENTE-ASOCIADO"/>
    <s v="P04"/>
    <s v="TIEMPO PARCIAL (4+4 HORAS)"/>
    <s v="2018-09-17 00:00:00.0"/>
    <s v="2019-09-14 00:00:00.0"/>
    <s v="PI101041"/>
    <s v="PROFESOR ASOCIADO"/>
    <s v="R110"/>
    <x v="10"/>
    <n v="590"/>
    <s v="MÁQUINAS Y MOTORES TÉRMICOS"/>
  </r>
  <r>
    <x v="16"/>
    <n v="72787346"/>
    <x v="5"/>
    <n v="603"/>
    <s v="603G"/>
    <s v="GRUPO-A"/>
    <s v="Máquinas y motores térmicos"/>
    <s v="GG"/>
    <s v="GRUPO GRANDE"/>
    <s v="603G"/>
    <s v="GG de Máquinas y motores térmicos"/>
    <s v="GRUPO-A"/>
    <s v="GG de Máquinas y motores térmicos"/>
    <s v="1S"/>
    <n v="72787346"/>
    <s v="LÓPEZ"/>
    <s v="OCHOA"/>
    <s v="LUIS MARÍA"/>
    <s v="LÓPEZ OCHOA, LUIS MARÍA"/>
    <x v="0"/>
    <x v="0"/>
    <x v="0"/>
    <m/>
    <m/>
    <s v="lulopeo"/>
    <s v="luis-maria.lopezo@unirioja.es"/>
    <n v="3.2"/>
    <n v="3.2"/>
    <n v="504"/>
    <s v="PROFESOR TITULAR UNIVERSIDAD"/>
    <s v="C01"/>
    <s v="TIEMPO COMPLETO"/>
    <s v="2016-03-22 00:00:00.0"/>
    <s v="null"/>
    <s v="DF31980"/>
    <s v="PROFESOR TITULAR DE UNIVERSIDAD"/>
    <s v="R110"/>
    <x v="10"/>
    <n v="590"/>
    <s v="MÁQUINAS Y MOTORES TÉRMICOS"/>
  </r>
  <r>
    <x v="16"/>
    <n v="16599457"/>
    <x v="5"/>
    <n v="604"/>
    <s v="604G"/>
    <s v="GRUPO-A"/>
    <s v="Tecnología mecánica"/>
    <s v="GG"/>
    <s v="GRUPO GRANDE"/>
    <s v="604G"/>
    <s v="GG de Tecnología mecánica"/>
    <s v="GRUPO-A"/>
    <s v="GG de Tecnología mecánica"/>
    <s v="2S"/>
    <n v="16599457"/>
    <s v="MARTÍNEZ"/>
    <s v="CÁMARA"/>
    <s v="EDUARDO"/>
    <s v="MARTÍNEZ CÁMARA, EDUARDO"/>
    <x v="0"/>
    <x v="0"/>
    <x v="0"/>
    <m/>
    <m/>
    <s v="eduamart"/>
    <s v="eduardo.martinezc@unirioja.es"/>
    <n v="1.5"/>
    <n v="1.5"/>
    <n v="532"/>
    <s v="LABORAL DOCENTE-ASOCIADO"/>
    <s v="P04"/>
    <s v="TIEMPO PARCIAL (4+4 HORAS)"/>
    <s v="2017-09-15 00:00:00.0"/>
    <s v="2019-09-14 00:00:00.0"/>
    <s v="PI101264"/>
    <s v="PROFESOR ASOCIADO"/>
    <s v="R110"/>
    <x v="10"/>
    <n v="515"/>
    <s v="INGENIERÍA DE LOS PROCESOS DE FABRICACIÓN"/>
  </r>
  <r>
    <x v="16"/>
    <n v="16553136"/>
    <x v="5"/>
    <n v="615"/>
    <s v="615L"/>
    <s v="GRUPO-A1"/>
    <s v="Producción integrada"/>
    <s v="GL"/>
    <s v="GRUPO DE LABORATORIO"/>
    <s v="615L"/>
    <s v="GL de Producción integrada"/>
    <s v="GRUPO-A1"/>
    <s v="GL de Producción integrada"/>
    <s v="2S"/>
    <n v="16553136"/>
    <s v="GÓMEZ"/>
    <s v="CHOMÓN"/>
    <s v="JOSÉ CARLOS"/>
    <s v="GÓMEZ CHOMÓN, JOSÉ CARLOS"/>
    <x v="0"/>
    <x v="0"/>
    <x v="0"/>
    <m/>
    <m/>
    <s v="jogomech"/>
    <s v="jose-carlos.gomez@unirioja.es"/>
    <n v="1"/>
    <n v="1"/>
    <n v="532"/>
    <s v="LABORAL DOCENTE-ASOCIADO"/>
    <s v="P02"/>
    <s v="TIEMPO PARCIAL (2+2 HORAS)"/>
    <s v="2017-09-15 00:00:00.0"/>
    <s v="2019-09-14 00:00:00.0"/>
    <s v="PI101263"/>
    <s v="PROFESOR ASOCIADO"/>
    <s v="R110"/>
    <x v="10"/>
    <n v="515"/>
    <s v="INGENIERÍA DE LOS PROCESOS DE FABRICACIÓN"/>
  </r>
  <r>
    <x v="16"/>
    <n v="16592485"/>
    <x v="5"/>
    <n v="616"/>
    <s v="616G"/>
    <s v="GRUPO-A"/>
    <s v="Urbanismo industrial"/>
    <s v="GG"/>
    <s v="GRUPO GRANDE"/>
    <s v="616G"/>
    <s v="GG de Urbanismo industrial"/>
    <s v="GRUPO-A"/>
    <s v="GG de Urbanismo industrial"/>
    <s v="1S"/>
    <n v="16592485"/>
    <s v="CORRAL"/>
    <s v="BOBADILLA"/>
    <s v="MARINA"/>
    <s v="CORRAL BOBADILLA, MARINA"/>
    <x v="0"/>
    <x v="0"/>
    <x v="0"/>
    <m/>
    <m/>
    <s v="macorrb"/>
    <s v="marina.corral@unirioja.es"/>
    <n v="2"/>
    <n v="2"/>
    <n v="504"/>
    <s v="PROFESOR TITULAR UNIVERSIDAD"/>
    <s v="C01"/>
    <s v="TIEMPO COMPLETO"/>
    <s v="2018-09-17 00:00:00.0"/>
    <s v="null"/>
    <s v="DF100360"/>
    <s v="PROFESOR TITULAR UNIVERSIDAD INTERINO"/>
    <s v="R110"/>
    <x v="10"/>
    <n v="720"/>
    <s v="PROYECTOS DE INGENIERÍA"/>
  </r>
  <r>
    <x v="16"/>
    <n v="13155868"/>
    <x v="5"/>
    <n v="616"/>
    <s v="616L"/>
    <s v="GRUPO-A1"/>
    <s v="Urbanismo industrial"/>
    <s v="GL"/>
    <s v="GRUPO DE LABORATORIO"/>
    <s v="616L"/>
    <s v="GL de Urbanismo industrial"/>
    <s v="GRUPO-A1"/>
    <s v="GL de Urbanismo industrial"/>
    <s v="1S"/>
    <n v="13155868"/>
    <s v="ALBA"/>
    <s v="ELÍAS"/>
    <s v="FERNANDO"/>
    <s v="ALBA ELÍAS, FERNANDO"/>
    <x v="0"/>
    <x v="0"/>
    <x v="0"/>
    <m/>
    <m/>
    <s v="falba"/>
    <s v="fernando.alba@unirioja.es"/>
    <n v="2.5"/>
    <n v="2.5"/>
    <n v="504"/>
    <s v="PROFESOR TITULAR UNIVERSIDAD"/>
    <s v="C01"/>
    <s v="TIEMPO COMPLETO"/>
    <s v="2007-10-09 00:00:00.0"/>
    <s v="null"/>
    <s v="DF100214"/>
    <s v="PROFESOR TITULAR DE UNIVERSIDAD"/>
    <s v="R110"/>
    <x v="10"/>
    <n v="720"/>
    <s v="PROYECTOS DE INGENIERÍA"/>
  </r>
  <r>
    <x v="16"/>
    <n v="16594259"/>
    <x v="5"/>
    <n v="617"/>
    <s v="617G"/>
    <s v="GRUPO-A"/>
    <s v="Organización de la producción"/>
    <s v="GG"/>
    <s v="GRUPO GRANDE"/>
    <s v="617G"/>
    <s v="GG de Organización de la producción"/>
    <s v="GRUPO-A"/>
    <s v="GG de Organización de la producción"/>
    <s v="1S"/>
    <n v="16594259"/>
    <s v="JUANEDA"/>
    <s v="AYENSA"/>
    <s v="EMMA"/>
    <s v="JUANEDA AYENSA, EMMA"/>
    <x v="1"/>
    <x v="0"/>
    <x v="0"/>
    <m/>
    <m/>
    <s v="ejuaneda"/>
    <s v="emma.juaneda@unirioja.es"/>
    <n v="3.2"/>
    <n v="3.2"/>
    <n v="536"/>
    <s v="PROFESOR INTERINO"/>
    <s v="C01"/>
    <s v="TIEMPO COMPLETO"/>
    <s v="2015-12-22 00:00:00.0"/>
    <s v="null"/>
    <s v="PI101025"/>
    <s v="PROFESOR CONTRATADO INTERINO"/>
    <s v="R104"/>
    <x v="0"/>
    <n v="650"/>
    <s v="ORGANIZACIÓN DE EMPRESAS"/>
  </r>
  <r>
    <x v="16"/>
    <n v="16521624"/>
    <x v="5"/>
    <n v="617"/>
    <s v="617I"/>
    <s v="GRUPO-A3"/>
    <s v="Organización de la producción"/>
    <s v="GI"/>
    <s v="GRUPO DE INFORMÁTICA"/>
    <s v="617I"/>
    <s v="GI de Organización de la producción"/>
    <s v="GRUPO-A3"/>
    <s v="GI de Organización de la producción"/>
    <s v="1S"/>
    <n v="16521624"/>
    <s v="ANGUIANO"/>
    <s v="BAÑOS"/>
    <s v="ALBERTO"/>
    <s v="ANGUIANO BAÑOS, ALBERTO"/>
    <x v="1"/>
    <x v="0"/>
    <x v="1"/>
    <m/>
    <m/>
    <s v="alanguia"/>
    <s v="alberto.anguiano@unirioja.es"/>
    <n v="0.5"/>
    <n v="0.5"/>
    <n v="532"/>
    <s v="LABORAL DOCENTE-ASOCIADO"/>
    <s v="P02"/>
    <s v="TIEMPO PARCIAL (2+2 HORAS)"/>
    <s v="2018-09-17 00:00:00.0"/>
    <s v="2019-09-14 00:00:00.0"/>
    <s v="PI101362"/>
    <s v="PROFESOR ASOCIADO"/>
    <s v="R104"/>
    <x v="0"/>
    <n v="650"/>
    <s v="ORGANIZACIÓN DE EMPRESAS"/>
  </r>
  <r>
    <x v="17"/>
    <n v="16594259"/>
    <x v="5"/>
    <n v="617"/>
    <s v="617G"/>
    <s v="GRUPO-A"/>
    <s v="Organización de la producción"/>
    <s v="GG"/>
    <s v="GRUPO GRANDE"/>
    <s v="617G"/>
    <s v="GG de Organización de la producción"/>
    <s v="GRUPO-A"/>
    <s v="GG de Organización de la producción"/>
    <s v="1S"/>
    <n v="16594259"/>
    <s v="JUANEDA"/>
    <s v="AYENSA"/>
    <s v="EMMA"/>
    <s v="JUANEDA AYENSA, EMMA"/>
    <x v="1"/>
    <x v="0"/>
    <x v="0"/>
    <m/>
    <m/>
    <s v="ejuaneda"/>
    <s v="emma.juaneda@unirioja.es"/>
    <n v="3.2"/>
    <m/>
    <n v="536"/>
    <s v="PROFESOR INTERINO"/>
    <s v="C01"/>
    <s v="TIEMPO COMPLETO"/>
    <s v="2015-12-22 00:00:00.0"/>
    <s v="null"/>
    <s v="PI101025"/>
    <s v="PROFESOR CONTRATADO INTERINO"/>
    <s v="R104"/>
    <x v="0"/>
    <n v="650"/>
    <s v="ORGANIZACIÓN DE EMPRESAS"/>
  </r>
  <r>
    <x v="17"/>
    <n v="16521624"/>
    <x v="5"/>
    <n v="617"/>
    <s v="617I"/>
    <s v="GRUPO-A3"/>
    <s v="Organización de la producción"/>
    <s v="GI"/>
    <s v="GRUPO DE INFORMÁTICA"/>
    <s v="617I"/>
    <s v="GI de Organización de la producción"/>
    <s v="GRUPO-A3"/>
    <s v="GI de Organización de la producción"/>
    <s v="1S"/>
    <n v="16521624"/>
    <s v="ANGUIANO"/>
    <s v="BAÑOS"/>
    <s v="ALBERTO"/>
    <s v="ANGUIANO BAÑOS, ALBERTO"/>
    <x v="1"/>
    <x v="0"/>
    <x v="1"/>
    <m/>
    <m/>
    <s v="alanguia"/>
    <s v="alberto.anguiano@unirioja.es"/>
    <n v="0.5"/>
    <m/>
    <n v="532"/>
    <s v="LABORAL DOCENTE-ASOCIADO"/>
    <s v="P02"/>
    <s v="TIEMPO PARCIAL (2+2 HORAS)"/>
    <s v="2018-09-17 00:00:00.0"/>
    <s v="2019-09-14 00:00:00.0"/>
    <s v="PI101362"/>
    <s v="PROFESOR ASOCIADO"/>
    <s v="R104"/>
    <x v="0"/>
    <n v="650"/>
    <s v="ORGANIZACIÓN DE EMPRESAS"/>
  </r>
  <r>
    <x v="18"/>
    <n v="16594259"/>
    <x v="5"/>
    <n v="617"/>
    <s v="617G"/>
    <s v="GRUPO-A"/>
    <s v="Organización de la producción"/>
    <s v="GG"/>
    <s v="GRUPO GRANDE"/>
    <s v="617G"/>
    <s v="GG de Organización de la producción"/>
    <s v="GRUPO-A"/>
    <s v="GG de Organización de la producción"/>
    <s v="1S"/>
    <n v="16594259"/>
    <s v="JUANEDA"/>
    <s v="AYENSA"/>
    <s v="EMMA"/>
    <s v="JUANEDA AYENSA, EMMA"/>
    <x v="1"/>
    <x v="0"/>
    <x v="0"/>
    <m/>
    <m/>
    <s v="ejuaneda"/>
    <s v="emma.juaneda@unirioja.es"/>
    <n v="3.2"/>
    <m/>
    <n v="536"/>
    <s v="PROFESOR INTERINO"/>
    <s v="C01"/>
    <s v="TIEMPO COMPLETO"/>
    <s v="2015-12-22 00:00:00.0"/>
    <s v="null"/>
    <s v="PI101025"/>
    <s v="PROFESOR CONTRATADO INTERINO"/>
    <s v="R104"/>
    <x v="0"/>
    <n v="650"/>
    <s v="ORGANIZACIÓN DE EMPRESAS"/>
  </r>
  <r>
    <x v="18"/>
    <n v="16521624"/>
    <x v="5"/>
    <n v="617"/>
    <s v="617I"/>
    <s v="GRUPO-A3"/>
    <s v="Organización de la producción"/>
    <s v="GI"/>
    <s v="GRUPO DE INFORMÁTICA"/>
    <s v="617I"/>
    <s v="GI de Organización de la producción"/>
    <s v="GRUPO-A3"/>
    <s v="GI de Organización de la producción"/>
    <s v="1S"/>
    <n v="16521624"/>
    <s v="ANGUIANO"/>
    <s v="BAÑOS"/>
    <s v="ALBERTO"/>
    <s v="ANGUIANO BAÑOS, ALBERTO"/>
    <x v="1"/>
    <x v="0"/>
    <x v="1"/>
    <m/>
    <m/>
    <s v="alanguia"/>
    <s v="alberto.anguiano@unirioja.es"/>
    <n v="0.5"/>
    <m/>
    <n v="532"/>
    <s v="LABORAL DOCENTE-ASOCIADO"/>
    <s v="P02"/>
    <s v="TIEMPO PARCIAL (2+2 HORAS)"/>
    <s v="2018-09-17 00:00:00.0"/>
    <s v="2019-09-14 00:00:00.0"/>
    <s v="PI101362"/>
    <s v="PROFESOR ASOCIADO"/>
    <s v="R104"/>
    <x v="0"/>
    <n v="650"/>
    <s v="ORGANIZACIÓN DE EMPRESAS"/>
  </r>
  <r>
    <x v="16"/>
    <n v="5402584"/>
    <x v="5"/>
    <n v="618"/>
    <s v="618I"/>
    <s v="GRUPO-A2"/>
    <s v="Proyectos"/>
    <s v="GI"/>
    <s v="GRUPO DE INFORMÁTICA"/>
    <s v="618I"/>
    <s v="GI de Proyectos"/>
    <s v="GRUPO-A2"/>
    <s v="GI de Proyectos"/>
    <s v="1S"/>
    <n v="5402584"/>
    <s v="GUTIÉRREZ"/>
    <s v="LÓPEZ"/>
    <s v="JOSÉ LUIS"/>
    <s v="GUTIÉRREZ LÓPEZ, JOSÉ LUIS"/>
    <x v="0"/>
    <x v="0"/>
    <x v="1"/>
    <m/>
    <m/>
    <s v="jogutirr"/>
    <s v="jose-luis.gutirrez@unirioja.es"/>
    <n v="1"/>
    <n v="1"/>
    <n v="532"/>
    <s v="LABORAL DOCENTE-ASOCIADO"/>
    <s v="P04"/>
    <s v="TIEMPO PARCIAL (4+4 HORAS)"/>
    <s v="2018-09-24 00:00:00.0"/>
    <s v="2019-09-14 00:00:00.0"/>
    <s v="PI101423"/>
    <s v="PROFESOR ASOCIADO"/>
    <s v="R110"/>
    <x v="10"/>
    <n v="720"/>
    <s v="PROYECTOS DE INGENIERÍA"/>
  </r>
  <r>
    <x v="17"/>
    <n v="16584554"/>
    <x v="5"/>
    <n v="618"/>
    <s v="618G"/>
    <s v="GRUPO-A"/>
    <s v="Proyectos"/>
    <s v="GG"/>
    <s v="GRUPO GRANDE"/>
    <s v="618G"/>
    <s v="GG de Proyectos"/>
    <s v="GRUPO-A"/>
    <s v="GG de Proyectos"/>
    <s v="1S"/>
    <n v="16584554"/>
    <s v="GONZÁLEZ"/>
    <s v="MARCOS"/>
    <s v="ANA"/>
    <s v="GONZÁLEZ MARCOS, ANA"/>
    <x v="0"/>
    <x v="0"/>
    <x v="0"/>
    <m/>
    <m/>
    <s v="amarcos"/>
    <s v="ana.gonzalez@unirioja.es"/>
    <n v="3.2"/>
    <m/>
    <n v="504"/>
    <s v="PROFESOR TITULAR UNIVERSIDAD"/>
    <s v="C01"/>
    <s v="TIEMPO COMPLETO"/>
    <s v="2011-11-02 00:00:00.0"/>
    <s v="null"/>
    <s v="DF100310"/>
    <s v="PROFESOR TITULAR DE UNIVERSIDAD"/>
    <s v="R110"/>
    <x v="10"/>
    <n v="720"/>
    <s v="PROYECTOS DE INGENIERÍA"/>
  </r>
  <r>
    <x v="17"/>
    <n v="16532885"/>
    <x v="5"/>
    <n v="618"/>
    <s v="618I"/>
    <s v="GRUPO-A4"/>
    <s v="Proyectos"/>
    <s v="GI"/>
    <s v="GRUPO DE INFORMÁTICA"/>
    <s v="618I"/>
    <s v="GI de Proyectos"/>
    <s v="GRUPO-A4"/>
    <s v="GI de Proyectos"/>
    <s v="1S"/>
    <n v="16532885"/>
    <s v="ZORZANO"/>
    <s v="ALBA"/>
    <s v="ENRIQUE"/>
    <s v="ZORZANO ALBA, ENRIQUE"/>
    <x v="0"/>
    <x v="0"/>
    <x v="1"/>
    <m/>
    <m/>
    <s v="enzorzan"/>
    <s v="enrique.zorzano@unirioja.es"/>
    <n v="1"/>
    <n v="1"/>
    <n v="506"/>
    <s v="PROFESOR TITULAR DE ESCUELA UNIVERSITARI"/>
    <s v="C01"/>
    <s v="TIEMPO COMPLETO"/>
    <s v="2018-09-17 00:00:00.0"/>
    <s v="null"/>
    <s v="DF100073"/>
    <s v="PROFESOR TITULAR DE ESCUELA UNIVERSITARIA"/>
    <s v="R109"/>
    <x v="9"/>
    <n v="535"/>
    <s v="INGENIERÍA ELÉCTRICA"/>
  </r>
  <r>
    <x v="18"/>
    <n v="16584554"/>
    <x v="5"/>
    <n v="618"/>
    <s v="618G"/>
    <s v="GRUPO-A"/>
    <s v="Proyectos"/>
    <s v="GG"/>
    <s v="GRUPO GRANDE"/>
    <s v="618G"/>
    <s v="GG de Proyectos"/>
    <s v="GRUPO-A"/>
    <s v="GG de Proyectos"/>
    <s v="1S"/>
    <n v="16584554"/>
    <s v="GONZÁLEZ"/>
    <s v="MARCOS"/>
    <s v="ANA"/>
    <s v="GONZÁLEZ MARCOS, ANA"/>
    <x v="0"/>
    <x v="0"/>
    <x v="0"/>
    <m/>
    <m/>
    <s v="amarcos"/>
    <s v="ana.gonzalez@unirioja.es"/>
    <n v="3.2"/>
    <m/>
    <n v="504"/>
    <s v="PROFESOR TITULAR UNIVERSIDAD"/>
    <s v="C01"/>
    <s v="TIEMPO COMPLETO"/>
    <s v="2011-11-02 00:00:00.0"/>
    <s v="null"/>
    <s v="DF100310"/>
    <s v="PROFESOR TITULAR DE UNIVERSIDAD"/>
    <s v="R110"/>
    <x v="10"/>
    <n v="720"/>
    <s v="PROYECTOS DE INGENIERÍA"/>
  </r>
  <r>
    <x v="17"/>
    <n v="16562066"/>
    <x v="5"/>
    <n v="621"/>
    <s v="621G"/>
    <s v="GRUPO-A"/>
    <s v="Líneas eléctricas"/>
    <s v="GG"/>
    <s v="GRUPO GRANDE"/>
    <s v="621G"/>
    <s v="GG de Líneas eléctricas"/>
    <s v="GRUPO-A"/>
    <s v="GG de Líneas eléctricas"/>
    <s v="1S"/>
    <n v="16562066"/>
    <s v="GARCÍA"/>
    <s v="GARRIDO"/>
    <s v="EDUARDO"/>
    <s v="GARCÍA GARRIDO, EDUARDO"/>
    <x v="0"/>
    <x v="0"/>
    <x v="0"/>
    <m/>
    <m/>
    <s v="edgarcia"/>
    <s v="eduardo.garcia@unirioja.es"/>
    <n v="3.2"/>
    <n v="3.2"/>
    <n v="534"/>
    <s v="CONTRATADO DOCTOR -TIPO 1"/>
    <s v="C01"/>
    <s v="TIEMPO COMPLETO"/>
    <s v="2019-02-08 00:00:00.0"/>
    <s v="null"/>
    <s v="LD100574"/>
    <s v="PROFESOR COLABORADOR-TIPO 1"/>
    <s v="R109"/>
    <x v="9"/>
    <n v="535"/>
    <s v="INGENIERÍA ELÉCTRICA"/>
  </r>
  <r>
    <x v="17"/>
    <n v="16608199"/>
    <x v="5"/>
    <n v="622"/>
    <s v="622L"/>
    <s v="GRUPO-A1"/>
    <s v="Generación de energía eléctrica I"/>
    <s v="GL"/>
    <s v="GRUPO DE LABORATORIO"/>
    <s v="622L"/>
    <s v="GL de Generación de energía eléctrica I"/>
    <s v="GRUPO-A1"/>
    <s v="GL de Generación de energía eléctrica I"/>
    <s v="1S"/>
    <n v="16608199"/>
    <s v="MUÑOZ"/>
    <s v="JIMÉNEZ"/>
    <s v="ANDRÉS"/>
    <s v="MUÑOZ JIMÉNEZ, ANDRÉS"/>
    <x v="1"/>
    <x v="0"/>
    <x v="0"/>
    <m/>
    <m/>
    <s v="anmunoz"/>
    <s v="andres.munoz@unirioja.es"/>
    <n v="2.4"/>
    <n v="2.4"/>
    <n v="536"/>
    <s v="PROFESOR INTERINO"/>
    <s v="P02"/>
    <s v="TIEMPO PARCIAL (2+2 HORAS)"/>
    <s v="2018-09-17 00:00:00.0"/>
    <s v="null"/>
    <s v="PI101377"/>
    <s v="PROFESOR CONTRATADO INTERINO"/>
    <s v="R109"/>
    <x v="9"/>
    <n v="535"/>
    <s v="INGENIERÍA ELÉCTRICA"/>
  </r>
  <r>
    <x v="17"/>
    <n v="16551240"/>
    <x v="5"/>
    <n v="623"/>
    <s v="623G"/>
    <s v="GRUPO-A"/>
    <s v="Electrónica industrial"/>
    <s v="GG"/>
    <s v="GRUPO GRANDE"/>
    <s v="623G"/>
    <s v="GG de Electrónica industrial"/>
    <s v="GRUPO-A"/>
    <s v="GG de Electrónica industrial"/>
    <s v="1S"/>
    <n v="16551240"/>
    <s v="CAPELLÁN"/>
    <s v="VILLACIÁN"/>
    <s v="CÁNDIDO"/>
    <s v="CAPELLÁN VILLACIÁN, CÁNDIDO"/>
    <x v="1"/>
    <x v="0"/>
    <x v="0"/>
    <m/>
    <m/>
    <s v="cacapell"/>
    <s v="candido.capellan@unirioja.es"/>
    <n v="3.2"/>
    <n v="3.2"/>
    <n v="536"/>
    <s v="PROFESOR INTERINO"/>
    <s v="C01"/>
    <s v="TIEMPO COMPLETO"/>
    <s v="2018-09-17 00:00:00.0"/>
    <s v="2019-04-09 00:00:00.0"/>
    <s v="PI101408"/>
    <s v="PROFESOR CONTRATADO INTERINO"/>
    <s v="R109"/>
    <x v="9"/>
    <n v="785"/>
    <s v="TECNOLOGÍA ELECTRÓNICA"/>
  </r>
  <r>
    <x v="17"/>
    <n v="16549519"/>
    <x v="5"/>
    <n v="623"/>
    <s v="623L"/>
    <s v="GRUPO-A1"/>
    <s v="Electrónica industrial"/>
    <s v="GL"/>
    <s v="GRUPO DE LABORATORIO"/>
    <s v="623L"/>
    <s v="GL de Electrónica industrial"/>
    <s v="GRUPO-A1"/>
    <s v="GL de Electrónica industrial"/>
    <s v="1S"/>
    <n v="16549519"/>
    <s v="ZORZANO"/>
    <s v="MARTÍNEZ"/>
    <s v="ANTONIO MOISÉS"/>
    <s v="ZORZANO MARTÍNEZ, ANTONIO MOISÉS"/>
    <x v="1"/>
    <x v="0"/>
    <x v="0"/>
    <m/>
    <m/>
    <s v="azorzano"/>
    <s v="antonio.zorzano@unirioja.es"/>
    <n v="0"/>
    <n v="0"/>
    <s v="A-0504"/>
    <s v="PROFESOR TITULAR UNIVERSIDAD"/>
    <s v="01A"/>
    <s v="TIEMPO COMPLETO AMPLIADO"/>
    <s v="2012-09-01 00:00:00.0"/>
    <s v="null"/>
    <s v="DF31836"/>
    <s v="PROFESOR TITULAR DE UNIVERSIDAD"/>
    <s v="R109"/>
    <x v="9"/>
    <n v="785"/>
    <s v="TECNOLOGÍA ELECTRÓNICA"/>
  </r>
  <r>
    <x v="17"/>
    <n v="16553057"/>
    <x v="5"/>
    <n v="625"/>
    <s v="625G"/>
    <s v="GRUPO-A"/>
    <s v="Instalaciones eléctricas II"/>
    <s v="GG"/>
    <s v="GRUPO GRANDE"/>
    <s v="625G"/>
    <s v="GG de Instalaciones eléctricas II"/>
    <s v="GRUPO-A"/>
    <s v="GG de Instalaciones eléctricas II"/>
    <s v="2S"/>
    <n v="16553057"/>
    <s v="SÁENZ DIEZ"/>
    <s v="MURO"/>
    <s v="JUAN CARLOS"/>
    <s v="SÁENZ DIEZ MURO, JUAN CARLOS"/>
    <x v="0"/>
    <x v="0"/>
    <x v="0"/>
    <m/>
    <m/>
    <s v="jusaenzd"/>
    <s v="juan-carlos.saenz-diez@unirioja.es"/>
    <n v="3.2"/>
    <n v="3.2"/>
    <n v="504"/>
    <s v="PROFESOR TITULAR UNIVERSIDAD"/>
    <s v="C01"/>
    <s v="TIEMPO COMPLETO"/>
    <s v="2018-11-26 00:00:00.0"/>
    <s v="null"/>
    <s v="DF31811"/>
    <s v="TITULAR DE UNIVERSIDAD"/>
    <s v="R109"/>
    <x v="9"/>
    <n v="535"/>
    <s v="INGENIERÍA ELÉCTRICA"/>
  </r>
  <r>
    <x v="17"/>
    <n v="16533382"/>
    <x v="5"/>
    <n v="626"/>
    <s v="626G"/>
    <s v="GRUPO-A"/>
    <s v="Sistemas eléctricos de potencia"/>
    <s v="GG"/>
    <s v="GRUPO GRANDE"/>
    <s v="626G"/>
    <s v="GG de Sistemas eléctricos de potencia"/>
    <s v="GRUPO-A"/>
    <s v="GG de Sistemas eléctricos de potencia"/>
    <s v="2S"/>
    <n v="16533382"/>
    <s v="FERNÁNDEZ"/>
    <s v="JIMÉNEZ"/>
    <s v="LUIS ALFREDO"/>
    <s v="FERNÁNDEZ JIMÉNEZ, LUIS ALFREDO"/>
    <x v="0"/>
    <x v="0"/>
    <x v="0"/>
    <m/>
    <m/>
    <s v="lafernan"/>
    <s v="luisalfredo.fernandez@unirioja.es"/>
    <n v="3.2"/>
    <n v="3.2"/>
    <n v="504"/>
    <s v="PROFESOR TITULAR UNIVERSIDAD"/>
    <s v="01R"/>
    <s v="TIEMPO COMPLETO REDUCIDO"/>
    <s v="2018-09-17 00:00:00.0"/>
    <s v="null"/>
    <s v="DF31813"/>
    <s v="TITULAR DE UNIVERSIDAD"/>
    <s v="R109"/>
    <x v="9"/>
    <n v="535"/>
    <s v="INGENIERÍA ELÉCTRICA"/>
  </r>
  <r>
    <x v="17"/>
    <n v="16557336"/>
    <x v="5"/>
    <n v="627"/>
    <s v="627G"/>
    <s v="GRUPO-A"/>
    <s v="Generación de energía eléctrica II"/>
    <s v="GG"/>
    <s v="GRUPO GRANDE"/>
    <s v="627G"/>
    <s v="GG de Generación de energía eléctrica II"/>
    <s v="GRUPO-A"/>
    <s v="GG de Generación de energía eléctrica II"/>
    <s v="2S"/>
    <n v="16557336"/>
    <s v="BLANCO"/>
    <s v="BARRERO"/>
    <s v="JUAN MANUEL"/>
    <s v="BLANCO BARRERO, JUAN MANUEL"/>
    <x v="0"/>
    <x v="0"/>
    <x v="0"/>
    <m/>
    <m/>
    <s v="jbblanco"/>
    <s v="juan-manuel.blanco@unirioja.es"/>
    <n v="3.2"/>
    <n v="3.2"/>
    <n v="504"/>
    <s v="PROFESOR TITULAR UNIVERSIDAD"/>
    <s v="C01"/>
    <s v="TIEMPO COMPLETO"/>
    <s v="2015-11-13 00:00:00.0"/>
    <s v="null"/>
    <s v="DF100035"/>
    <s v="PROFESOR TITULAR DE UNIVERSIDAD"/>
    <s v="R109"/>
    <x v="9"/>
    <n v="535"/>
    <s v="INGENIERÍA ELÉCTRICA"/>
  </r>
  <r>
    <x v="17"/>
    <n v="13142250"/>
    <x v="5"/>
    <n v="628"/>
    <s v="628G"/>
    <s v="GRUPO-A"/>
    <s v="Regulación automática y automatización industrial"/>
    <s v="GG"/>
    <s v="GRUPO GRANDE"/>
    <s v="628G"/>
    <s v="GG de Regulación automática y automatización industrial"/>
    <s v="GRUPO-A"/>
    <s v="GG de Regulación automática y automatización industrial"/>
    <s v="2S"/>
    <n v="13142250"/>
    <s v="GIL"/>
    <s v="MARTÍNEZ"/>
    <s v="MONTSERRAT"/>
    <s v="GIL MARTÍNEZ, MONTSERRAT"/>
    <x v="0"/>
    <x v="0"/>
    <x v="0"/>
    <m/>
    <m/>
    <s v="mogil"/>
    <s v="montse.gil@unirioja.es"/>
    <n v="1.6"/>
    <n v="1.6"/>
    <n v="504"/>
    <s v="PROFESOR TITULAR UNIVERSIDAD"/>
    <s v="C01"/>
    <s v="TIEMPO COMPLETO"/>
    <s v="2017-12-21 00:00:00.0"/>
    <s v="null"/>
    <s v="DF100289"/>
    <s v="PROFESOR TITULAR DE UNIVERSIDAD"/>
    <s v="R109"/>
    <x v="9"/>
    <n v="520"/>
    <s v="INGENIERÍA DE SISTEMAS Y AUTOMÁTICA"/>
  </r>
  <r>
    <x v="17"/>
    <n v="16553320"/>
    <x v="5"/>
    <n v="628"/>
    <s v="628G"/>
    <s v="GRUPO-A"/>
    <s v="Regulación automática y automatización industrial"/>
    <s v="GG"/>
    <s v="GRUPO GRANDE"/>
    <s v="628G"/>
    <s v="GG de Regulación automática y automatización industrial"/>
    <s v="GRUPO-A"/>
    <s v="GG de Regulación automática y automatización industrial"/>
    <s v="2S"/>
    <n v="16553320"/>
    <s v="ELVIRA"/>
    <s v="IZURRATEGUI"/>
    <s v="CARLOS"/>
    <s v="ELVIRA IZURRATEGUI, CARLOS"/>
    <x v="1"/>
    <x v="0"/>
    <x v="1"/>
    <m/>
    <m/>
    <s v="celvira"/>
    <s v="carlos.elvira@unirioja.es"/>
    <n v="1.6"/>
    <n v="1.6"/>
    <n v="506"/>
    <s v="PROFESOR TITULAR DE ESCUELA UNIVERSITARI"/>
    <s v="01A"/>
    <s v="TIEMPO COMPLETO AMPLIADO"/>
    <s v="2012-09-01 00:00:00.0"/>
    <s v="null"/>
    <s v="DF31778"/>
    <s v="TITULAR DE ESCUELAS UNIVERSITARIAS"/>
    <s v="R109"/>
    <x v="9"/>
    <n v="520"/>
    <s v="INGENIERÍA DE SISTEMAS Y AUTOMÁTICA"/>
  </r>
  <r>
    <x v="17"/>
    <n v="13141259"/>
    <x v="5"/>
    <n v="629"/>
    <s v="629G"/>
    <s v="GRUPO-A"/>
    <s v="Prácticas externas"/>
    <s v="GG"/>
    <s v="GRUPO GRANDE"/>
    <s v="629G"/>
    <s v="GG de Prácticas en empresa"/>
    <s v="GRUPO-A"/>
    <s v="GG de Prácticas en empresa"/>
    <s v="2S"/>
    <n v="13141259"/>
    <s v="LARA"/>
    <s v="SANTILLÁN"/>
    <s v="PEDRO MARÍA"/>
    <s v="LARA SANTILLÁN, PEDRO MARÍA"/>
    <x v="1"/>
    <x v="0"/>
    <x v="0"/>
    <m/>
    <m/>
    <s v="pemarala"/>
    <s v="pedro.lara@unirioja.es"/>
    <n v="0.1"/>
    <n v="0.1"/>
    <n v="504"/>
    <s v="PROFESOR TITULAR UNIVERSIDAD"/>
    <s v="C01"/>
    <s v="TIEMPO COMPLETO"/>
    <s v="2016-09-15 00:00:00.0"/>
    <s v="null"/>
    <s v="DF100045"/>
    <s v="TITULAR UNIVERSIDAD"/>
    <s v="R109"/>
    <x v="9"/>
    <n v="535"/>
    <s v="INGENIERÍA ELÉCTRICA"/>
  </r>
  <r>
    <x v="17"/>
    <n v="16584517"/>
    <x v="5"/>
    <n v="629"/>
    <s v="629G"/>
    <s v="GRUPO-A"/>
    <s v="Prácticas externas"/>
    <s v="GG"/>
    <s v="GRUPO GRANDE"/>
    <s v="629G"/>
    <s v="GG de Prácticas en empresa"/>
    <s v="GRUPO-A"/>
    <s v="GG de Prácticas en empresa"/>
    <s v="2S"/>
    <n v="16584517"/>
    <s v="FALCES"/>
    <s v="DE ANDRÉS"/>
    <s v="ALBERTO"/>
    <s v="FALCES DE ANDRÉS, ALBERTO"/>
    <x v="0"/>
    <x v="0"/>
    <x v="0"/>
    <m/>
    <m/>
    <s v="alfalces"/>
    <s v="alberto.falces@unirioja.es"/>
    <n v="0.1"/>
    <n v="0.1"/>
    <n v="536"/>
    <s v="PROFESOR INTERINO"/>
    <s v="C01"/>
    <s v="TIEMPO COMPLETO"/>
    <s v="2009-10-01 00:00:00.0"/>
    <s v="null"/>
    <s v="PI100720"/>
    <s v="PROFESOR CONTRATADO INTERINO"/>
    <s v="R109"/>
    <x v="9"/>
    <n v="535"/>
    <s v="INGENIERÍA ELÉCTRICA"/>
  </r>
  <r>
    <x v="18"/>
    <n v="16553320"/>
    <x v="5"/>
    <n v="640"/>
    <s v="640G"/>
    <s v="GRUPO-A"/>
    <s v="Control y programación de robots"/>
    <s v="GG"/>
    <s v="GRUPO GRANDE"/>
    <s v="640G"/>
    <s v="GG de Control y programación de robots"/>
    <s v="GRUPO-A"/>
    <s v="GG de Control y programación de robots"/>
    <s v="1S"/>
    <n v="16553320"/>
    <s v="ELVIRA"/>
    <s v="IZURRATEGUI"/>
    <s v="CARLOS"/>
    <s v="ELVIRA IZURRATEGUI, CARLOS"/>
    <x v="1"/>
    <x v="0"/>
    <x v="1"/>
    <m/>
    <m/>
    <s v="celvira"/>
    <s v="carlos.elvira@unirioja.es"/>
    <n v="3.2"/>
    <n v="3.2"/>
    <n v="506"/>
    <s v="PROFESOR TITULAR DE ESCUELA UNIVERSITARI"/>
    <s v="01A"/>
    <s v="TIEMPO COMPLETO AMPLIADO"/>
    <s v="2012-09-01 00:00:00.0"/>
    <s v="null"/>
    <s v="DF31778"/>
    <s v="TITULAR DE ESCUELAS UNIVERSITARIAS"/>
    <s v="R109"/>
    <x v="9"/>
    <n v="520"/>
    <s v="INGENIERÍA DE SISTEMAS Y AUTOMÁTICA"/>
  </r>
  <r>
    <x v="18"/>
    <n v="16551240"/>
    <x v="5"/>
    <n v="641"/>
    <s v="641G"/>
    <s v="GRUPO-A"/>
    <s v="Electrónica analógica"/>
    <s v="GG"/>
    <s v="GRUPO GRANDE"/>
    <s v="641G"/>
    <s v="GG de Electrónica analógica"/>
    <s v="GRUPO-A"/>
    <s v="GG de Electrónica analógica"/>
    <s v="1S"/>
    <n v="16551240"/>
    <s v="CAPELLÁN"/>
    <s v="VILLACIÁN"/>
    <s v="CÁNDIDO"/>
    <s v="CAPELLÁN VILLACIÁN, CÁNDIDO"/>
    <x v="1"/>
    <x v="0"/>
    <x v="0"/>
    <m/>
    <m/>
    <s v="cacapell"/>
    <s v="candido.capellan@unirioja.es"/>
    <n v="3.2"/>
    <n v="3.2"/>
    <n v="536"/>
    <s v="PROFESOR INTERINO"/>
    <s v="C01"/>
    <s v="TIEMPO COMPLETO"/>
    <s v="2018-09-17 00:00:00.0"/>
    <s v="2019-04-09 00:00:00.0"/>
    <s v="PI101408"/>
    <s v="PROFESOR CONTRATADO INTERINO"/>
    <s v="R109"/>
    <x v="9"/>
    <n v="785"/>
    <s v="TECNOLOGÍA ELECTRÓNICA"/>
  </r>
  <r>
    <x v="18"/>
    <n v="16549519"/>
    <x v="5"/>
    <n v="641"/>
    <s v="641L"/>
    <s v="GRUPO-A1"/>
    <s v="Electrónica analógica"/>
    <s v="GL"/>
    <s v="GRUPO DE LABORATORIO"/>
    <s v="641L"/>
    <s v="GL de Electrónica analógica"/>
    <s v="GRUPO-A1"/>
    <s v="GL de Electrónica analógica"/>
    <s v="1S"/>
    <n v="16549519"/>
    <s v="ZORZANO"/>
    <s v="MARTÍNEZ"/>
    <s v="ANTONIO MOISÉS"/>
    <s v="ZORZANO MARTÍNEZ, ANTONIO MOISÉS"/>
    <x v="1"/>
    <x v="0"/>
    <x v="0"/>
    <m/>
    <m/>
    <s v="azorzano"/>
    <s v="antonio.zorzano@unirioja.es"/>
    <n v="0"/>
    <n v="0"/>
    <s v="A-0504"/>
    <s v="PROFESOR TITULAR UNIVERSIDAD"/>
    <s v="01A"/>
    <s v="TIEMPO COMPLETO AMPLIADO"/>
    <s v="2012-09-01 00:00:00.0"/>
    <s v="null"/>
    <s v="DF31836"/>
    <s v="PROFESOR TITULAR DE UNIVERSIDAD"/>
    <s v="R109"/>
    <x v="9"/>
    <n v="785"/>
    <s v="TECNOLOGÍA ELECTRÓNICA"/>
  </r>
  <r>
    <x v="18"/>
    <n v="13141259"/>
    <x v="5"/>
    <n v="644"/>
    <s v="644G"/>
    <s v="GRUPO-A"/>
    <s v="Electrotecnia"/>
    <s v="GG"/>
    <s v="GRUPO GRANDE"/>
    <s v="644G"/>
    <s v="GG de Electrotecnia"/>
    <s v="GRUPO-A"/>
    <s v="GG de Electrotecnia"/>
    <s v="1S"/>
    <n v="13141259"/>
    <s v="LARA"/>
    <s v="SANTILLÁN"/>
    <s v="PEDRO MARÍA"/>
    <s v="LARA SANTILLÁN, PEDRO MARÍA"/>
    <x v="1"/>
    <x v="0"/>
    <x v="0"/>
    <m/>
    <m/>
    <s v="pemarala"/>
    <s v="pedro.lara@unirioja.es"/>
    <n v="3.2"/>
    <n v="3.2"/>
    <n v="504"/>
    <s v="PROFESOR TITULAR UNIVERSIDAD"/>
    <s v="C01"/>
    <s v="TIEMPO COMPLETO"/>
    <s v="2016-09-15 00:00:00.0"/>
    <s v="null"/>
    <s v="DF100045"/>
    <s v="TITULAR UNIVERSIDAD"/>
    <s v="R109"/>
    <x v="9"/>
    <n v="535"/>
    <s v="INGENIERÍA ELÉCTRICA"/>
  </r>
  <r>
    <x v="18"/>
    <n v="78750288"/>
    <x v="5"/>
    <n v="645"/>
    <s v="645G"/>
    <s v="GRUPO-A"/>
    <s v="Ingeniería de control"/>
    <s v="GG"/>
    <s v="GRUPO GRANDE"/>
    <s v="645G"/>
    <s v="GG de Ingeniería de control"/>
    <s v="GRUPO-A"/>
    <s v="GG de Ingeniería de control"/>
    <s v="2S"/>
    <n v="78750288"/>
    <s v="RICO"/>
    <s v="AZAGRA"/>
    <s v="JAVIER"/>
    <s v="RICO AZAGRA, JAVIER"/>
    <x v="0"/>
    <x v="0"/>
    <x v="0"/>
    <m/>
    <m/>
    <s v="jarico"/>
    <s v="javier.rico@unirioja.es"/>
    <n v="3.2"/>
    <n v="3.2"/>
    <n v="536"/>
    <s v="PROFESOR INTERINO"/>
    <s v="C01"/>
    <s v="TIEMPO COMPLETO"/>
    <s v="2010-09-01 00:00:00.0"/>
    <s v="null"/>
    <s v="PI100757"/>
    <s v="PROFESOR CONTRATADO INTERINO"/>
    <s v="R109"/>
    <x v="9"/>
    <n v="520"/>
    <s v="INGENIERÍA DE SISTEMAS Y AUTOMÁTICA"/>
  </r>
  <r>
    <x v="18"/>
    <n v="16518274"/>
    <x v="5"/>
    <n v="646"/>
    <s v="646G"/>
    <s v="GRUPO-A"/>
    <s v="Instrumentación electrónica"/>
    <s v="GG"/>
    <s v="GRUPO GRANDE"/>
    <s v="646G"/>
    <s v="GG de Instrumentación electrónica"/>
    <s v="GRUPO-A"/>
    <s v="GG de Instrumentación electrónica"/>
    <s v="2S"/>
    <n v="16518274"/>
    <s v="ZORZANO"/>
    <s v="MARTÍNEZ"/>
    <s v="LUIS FRANCISCO"/>
    <s v="ZORZANO MARTÍNEZ, LUIS FRANCISCO"/>
    <x v="1"/>
    <x v="0"/>
    <x v="0"/>
    <m/>
    <m/>
    <s v="lzorzano"/>
    <s v="luis.zorzano@unirioja.es"/>
    <n v="0"/>
    <n v="0"/>
    <n v="505"/>
    <s v="CATEDRATICO ESCUELA UNIVERSITARIA"/>
    <s v="01A"/>
    <s v="TIEMPO COMPLETO AMPLIADO"/>
    <s v="2012-09-01 00:00:00.0"/>
    <s v="null"/>
    <s v="DF100144"/>
    <s v="CATEDRÁTICO DE ESCUELA UNIVERSITARIA"/>
    <s v="R109"/>
    <x v="9"/>
    <n v="785"/>
    <s v="TECNOLOGÍA ELECTRÓNICA"/>
  </r>
  <r>
    <x v="18"/>
    <n v="16617096"/>
    <x v="5"/>
    <n v="646"/>
    <s v="646G"/>
    <s v="GRUPO-A"/>
    <s v="Instrumentación electrónica"/>
    <s v="GG"/>
    <s v="GRUPO GRANDE"/>
    <s v="646G"/>
    <s v="GG de Instrumentación electrónica"/>
    <s v="GRUPO-A"/>
    <s v="GG de Instrumentación electrónica"/>
    <s v="2S"/>
    <n v="16617096"/>
    <s v="GIL"/>
    <s v="MARTÍNEZ"/>
    <s v="FRANCISCO"/>
    <s v="GIL MARTÍNEZ, FRANCISCO"/>
    <x v="1"/>
    <x v="0"/>
    <x v="1"/>
    <m/>
    <m/>
    <s v="frgil"/>
    <s v="francisco.gil@unirioja.es"/>
    <n v="3.2"/>
    <n v="3.2"/>
    <n v="536"/>
    <s v="PROFESOR INTERINO"/>
    <s v="P04"/>
    <s v="TIEMPO PARCIAL (4+4 HORAS)"/>
    <s v="2019-03-29 00:00:00.0"/>
    <s v="2019-07-25 00:00:00.0"/>
    <s v="PI101527"/>
    <s v="PROFESOR CONTRATADO INTERINO"/>
    <s v="R109"/>
    <x v="9"/>
    <n v="785"/>
    <s v="TECNOLOGÍA ELECTRÓNICA"/>
  </r>
  <r>
    <x v="18"/>
    <n v="16611012"/>
    <x v="5"/>
    <n v="647"/>
    <s v="647L"/>
    <s v="GRUPO-A1"/>
    <s v="Automatización de sistemas de producción flexible"/>
    <s v="GL"/>
    <s v="GRUPO DE LABORATORIO"/>
    <s v="647L"/>
    <s v="GL de Automatización de sistemas de producción flexible"/>
    <s v="GRUPO-A1"/>
    <s v="GL de Automatización de sistemas de producción flexible"/>
    <s v="1S"/>
    <n v="16611012"/>
    <s v="NÁJERA"/>
    <s v="CANAL"/>
    <s v="SILVANO"/>
    <s v="NÁJERA CANAL, SILVANO"/>
    <x v="0"/>
    <x v="0"/>
    <x v="0"/>
    <m/>
    <m/>
    <s v="sinajera"/>
    <s v="silvano.najera@unirioja.es"/>
    <n v="2.8"/>
    <n v="2.8"/>
    <n v="536"/>
    <s v="PROFESOR INTERINO"/>
    <s v="C01"/>
    <s v="TIEMPO COMPLETO"/>
    <s v="2018-09-17 00:00:00.0"/>
    <s v="null"/>
    <s v="PI101375"/>
    <s v="PROFESOR CONTRATADO INTERINO TC"/>
    <s v="R109"/>
    <x v="9"/>
    <n v="520"/>
    <s v="INGENIERÍA DE SISTEMAS Y AUTOMÁTICA"/>
  </r>
  <r>
    <x v="18"/>
    <n v="13142250"/>
    <x v="5"/>
    <n v="648"/>
    <s v="648G"/>
    <s v="GRUPO-A"/>
    <s v="Control aplicado de procesos"/>
    <s v="GG"/>
    <s v="GRUPO GRANDE"/>
    <s v="648G"/>
    <s v="GG de Control aplicado de procesos"/>
    <s v="GRUPO-A"/>
    <s v="GG de Control aplicado de procesos"/>
    <s v="2S"/>
    <n v="13142250"/>
    <s v="GIL"/>
    <s v="MARTÍNEZ"/>
    <s v="MONTSERRAT"/>
    <s v="GIL MARTÍNEZ, MONTSERRAT"/>
    <x v="0"/>
    <x v="0"/>
    <x v="0"/>
    <m/>
    <m/>
    <s v="mogil"/>
    <s v="montse.gil@unirioja.es"/>
    <n v="3.2"/>
    <n v="3.2"/>
    <n v="504"/>
    <s v="PROFESOR TITULAR UNIVERSIDAD"/>
    <s v="C01"/>
    <s v="TIEMPO COMPLETO"/>
    <s v="2017-12-21 00:00:00.0"/>
    <s v="null"/>
    <s v="DF100289"/>
    <s v="PROFESOR TITULAR DE UNIVERSIDAD"/>
    <s v="R109"/>
    <x v="9"/>
    <n v="520"/>
    <s v="INGENIERÍA DE SISTEMAS Y AUTOMÁTICA"/>
  </r>
  <r>
    <x v="18"/>
    <n v="16565868"/>
    <x v="5"/>
    <n v="652"/>
    <s v="652G"/>
    <s v="GRUPO-A"/>
    <s v="Modelado y simulación de sistemas de producción"/>
    <s v="GG"/>
    <s v="GRUPO GRANDE"/>
    <s v="652G"/>
    <s v="GG de Modelado y simulación de sistemas de producción"/>
    <s v="GRUPO-A"/>
    <s v="GG de Modelado y simulación de sistemas de producción"/>
    <s v="1S"/>
    <n v="16565868"/>
    <s v="JIMÉNEZ"/>
    <s v="MACÍAS"/>
    <s v="EMILIO"/>
    <s v="JIMÉNEZ MACÍAS, EMILIO"/>
    <x v="0"/>
    <x v="0"/>
    <x v="0"/>
    <m/>
    <m/>
    <s v="emjimene"/>
    <s v="emilio.jimenez@unirioja.es"/>
    <n v="2.4"/>
    <n v="2.4"/>
    <n v="500"/>
    <s v="CATEDRATICO DE UNIVERSIDAD"/>
    <s v="C01"/>
    <s v="TIEMPO COMPLETO"/>
    <s v="2016-04-15 00:00:00.0"/>
    <s v="null"/>
    <s v="DF100329"/>
    <s v="CATEDRÁTICO DE UNIVERSIDAD"/>
    <s v="R109"/>
    <x v="9"/>
    <n v="520"/>
    <s v="INGENIERÍA DE SISTEMAS Y AUTOMÁTICA"/>
  </r>
  <r>
    <x v="18"/>
    <n v="16570582"/>
    <x v="5"/>
    <n v="653"/>
    <s v="653G"/>
    <s v="GRUPO-A"/>
    <s v="Prácticas en empresa"/>
    <s v="GG"/>
    <s v="GRUPO GRANDE"/>
    <s v="653G"/>
    <s v="GG de Prácticas en empresa"/>
    <s v="GRUPO-A"/>
    <s v="GG de Prácticas en empresa"/>
    <s v="2S"/>
    <n v="16570582"/>
    <s v="PÉREZ"/>
    <s v="BARRÓN"/>
    <s v="IVÁN LUIS"/>
    <s v="PÉREZ BARRÓN, IVÁN LUIS"/>
    <x v="0"/>
    <x v="0"/>
    <x v="0"/>
    <m/>
    <m/>
    <s v="ivperez"/>
    <s v="ivan.perez@unirioja.es"/>
    <n v="0.1"/>
    <n v="0.1"/>
    <n v="534"/>
    <s v="CONTRATADO DOCTOR -TIPO 1"/>
    <s v="C01"/>
    <s v="TIEMPO COMPLETO"/>
    <s v="2015-12-23 00:00:00.0"/>
    <s v="null"/>
    <s v="LD100490"/>
    <s v="PROFESOR CONTRATADO DOCTOR TIPO 1"/>
    <s v="R109"/>
    <x v="9"/>
    <n v="785"/>
    <s v="TECNOLOGÍA ELECTRÓNICA"/>
  </r>
  <r>
    <x v="2"/>
    <n v="72781400"/>
    <x v="1"/>
    <n v="660"/>
    <s v="660G"/>
    <s v="GRUPO-A"/>
    <s v="Derecho colectivo del trabajo"/>
    <s v="GG"/>
    <s v="GRUPO GRANDE"/>
    <s v="660G"/>
    <s v="GG de Derecho colectivo del trabajo"/>
    <s v="GRUPO-A"/>
    <s v="GG de Derecho colectivo del trabajo"/>
    <s v="2S"/>
    <n v="72781400"/>
    <s v="MORCILLO"/>
    <s v="GARCÍA"/>
    <s v="JUAN CARLOS"/>
    <s v="MORCILLO GARCÍA, JUAN CARLOS"/>
    <x v="1"/>
    <x v="0"/>
    <x v="1"/>
    <m/>
    <m/>
    <s v="jumorcil"/>
    <s v="juan-carlos.morcillo@unirioja.es"/>
    <n v="4.5"/>
    <n v="4.5"/>
    <s v="A-0539"/>
    <s v="TITULAR"/>
    <s v="P06"/>
    <s v="TIEMPO PARCIAL (6+6 HORAS)"/>
    <s v="2011-01-01 00:00:00.0"/>
    <s v="null"/>
    <s v="PI100799"/>
    <s v="AGREGADO"/>
    <s v="R103"/>
    <x v="1"/>
    <n v="140"/>
    <s v="DERECHO DEL TRABAJO Y DE LA SEGURIDAD SOCIAL"/>
  </r>
  <r>
    <x v="2"/>
    <n v="16542669"/>
    <x v="1"/>
    <n v="661"/>
    <s v="661G"/>
    <s v="GRUPO-A"/>
    <s v="Derecho individual del trabajo"/>
    <s v="GG"/>
    <s v="GRUPO GRANDE"/>
    <s v="661G"/>
    <s v="GG de Derecho individual del trabajo"/>
    <s v="GRUPO-A"/>
    <s v="GG de Derecho individual del trabajo"/>
    <s v="1S"/>
    <n v="16542669"/>
    <s v="ARRUGA"/>
    <s v="SEGURA"/>
    <s v="MARÍA CONCEPCIÓN"/>
    <s v="ARRUGA SEGURA, MARÍA CONCEPCIÓN"/>
    <x v="1"/>
    <x v="0"/>
    <x v="1"/>
    <m/>
    <m/>
    <s v="m-arruga"/>
    <s v="maria-concepcion.arruga@unirioja.es"/>
    <n v="4.5"/>
    <n v="4.5"/>
    <s v="A-0537"/>
    <s v="TITULAR"/>
    <s v="C01"/>
    <s v="TIEMPO COMPLETO"/>
    <s v="2011-01-01 00:00:00.0"/>
    <s v="null"/>
    <s v="PI100875"/>
    <s v="TITULAR"/>
    <s v="R103"/>
    <x v="1"/>
    <n v="140"/>
    <s v="DERECHO DEL TRABAJO Y DE LA SEGURIDAD SOCIAL"/>
  </r>
  <r>
    <x v="2"/>
    <n v="16533310"/>
    <x v="1"/>
    <n v="662"/>
    <s v="662G"/>
    <s v="GRUPO-A"/>
    <s v="Economía del trabajo"/>
    <s v="GG"/>
    <s v="GRUPO GRANDE"/>
    <s v="662G"/>
    <s v="GG de Economía del trabajo"/>
    <s v="GRUPO-A"/>
    <s v="GG de Economía del trabajo"/>
    <s v="1S"/>
    <n v="16533310"/>
    <s v="DE TORRE"/>
    <s v="RESA"/>
    <s v="MARÍA JESÚS"/>
    <s v="DE TORRE RESA, MARÍA JESÚS"/>
    <x v="1"/>
    <x v="0"/>
    <x v="1"/>
    <m/>
    <m/>
    <s v="marirede"/>
    <s v="chechu.detorre@unirioja.es"/>
    <n v="0"/>
    <n v="0"/>
    <n v="506"/>
    <s v="PROFESOR TITULAR DE ESCUELA UNIVERSITARI"/>
    <s v="01A"/>
    <s v="TIEMPO COMPLETO AMPLIADO"/>
    <s v="2012-09-01 00:00:00.0"/>
    <s v="null"/>
    <s v="DF31239"/>
    <s v="TITULAR DE ESCUELAS UNIVERSITARIAS"/>
    <s v="R104"/>
    <x v="0"/>
    <n v="415"/>
    <s v="FUNDAMENTOS DEL ANÁLISIS ECONÓMICO"/>
  </r>
  <r>
    <x v="2"/>
    <n v="73003437"/>
    <x v="1"/>
    <n v="662"/>
    <s v="662G"/>
    <s v="GRUPO-A"/>
    <s v="Economía del trabajo"/>
    <s v="GG"/>
    <s v="GRUPO GRANDE"/>
    <s v="662G"/>
    <s v="GG de Economía del trabajo"/>
    <s v="GRUPO-A"/>
    <s v="GG de Economía del trabajo"/>
    <s v="1S"/>
    <n v="73003437"/>
    <s v="LANGARITA"/>
    <s v="TEJERO"/>
    <s v="RAQUEL"/>
    <s v="LANGARITA TEJERO, RAQUEL"/>
    <x v="1"/>
    <x v="0"/>
    <x v="1"/>
    <m/>
    <m/>
    <s v="ralangar"/>
    <s v="raquel.langarita@unirioja.es"/>
    <n v="4.5"/>
    <n v="4.5"/>
    <n v="536"/>
    <s v="PROFESOR INTERINO"/>
    <s v="C01"/>
    <s v="TIEMPO COMPLETO"/>
    <s v="2018-09-17 00:00:00.0"/>
    <s v="null"/>
    <s v="PI101357"/>
    <s v="PROFESOR CONTRATADO INTERINO"/>
    <s v="R104"/>
    <x v="0"/>
    <n v="415"/>
    <s v="FUNDAMENTOS DEL ANÁLISIS ECONÓMICO"/>
  </r>
  <r>
    <x v="2"/>
    <n v="16563493"/>
    <x v="1"/>
    <n v="663"/>
    <s v="663R"/>
    <s v="GRUPO-A1"/>
    <s v="Marco normativo de la Seguridad Social"/>
    <s v="GR"/>
    <s v="GRUPO REDUCIDO"/>
    <s v="663R"/>
    <s v="GR de Marco normativo de la seguridad social"/>
    <s v="GRUPO-A1"/>
    <s v="GR de Marco normativo de la seguridad social"/>
    <s v="2S"/>
    <n v="16563493"/>
    <s v="SESMA"/>
    <s v="BASTIDA"/>
    <s v="BEGOÑA"/>
    <s v="SESMA BASTIDA, BEGOÑA"/>
    <x v="1"/>
    <x v="0"/>
    <x v="0"/>
    <m/>
    <m/>
    <s v="bsesma"/>
    <s v="begona.sesma@unirioja.es"/>
    <n v="0.5"/>
    <n v="0.5"/>
    <n v="534"/>
    <s v="CONTRATADO DOCTOR -TIPO 1"/>
    <s v="C01"/>
    <s v="TIEMPO COMPLETO"/>
    <s v="2008-09-19 00:00:00.0"/>
    <s v="null"/>
    <s v="LD100628"/>
    <s v="PROFESOR CONTRATADO DOCTOR -TIPO 1"/>
    <s v="R103"/>
    <x v="1"/>
    <n v="140"/>
    <s v="DERECHO DEL TRABAJO Y DE LA SEGURIDAD SOCIAL"/>
  </r>
  <r>
    <x v="2"/>
    <n v="72786271"/>
    <x v="1"/>
    <n v="665"/>
    <s v="665G"/>
    <s v="GRUPO-A"/>
    <s v="Teoría y técnicas de negociación"/>
    <s v="GG"/>
    <s v="GRUPO GRANDE"/>
    <s v="665G"/>
    <s v="GG de Teoría y técnicas de negociación"/>
    <s v="GRUPO-A"/>
    <s v="GG de Teoría y técnicas de negociación"/>
    <s v="1S"/>
    <n v="72786271"/>
    <s v="MONTAÑÉS"/>
    <s v="MURO"/>
    <s v="MARÍA PILAR"/>
    <s v="MONTAÑÉS MURO, MARÍA PILAR"/>
    <x v="0"/>
    <x v="0"/>
    <x v="1"/>
    <m/>
    <m/>
    <s v="mamontan"/>
    <s v="maria-pilar.montanes@unirioja.es"/>
    <n v="4.5"/>
    <n v="4.5"/>
    <n v="536"/>
    <s v="PROFESOR INTERINO"/>
    <s v="C01"/>
    <s v="TIEMPO COMPLETO"/>
    <s v="2012-09-01 00:00:00.0"/>
    <s v="null"/>
    <s v="PI100845"/>
    <s v="PROFESOR CONTRATADO INTERINO"/>
    <s v="R115"/>
    <x v="2"/>
    <n v="740"/>
    <s v="PSICOLOGÍA SOCIAL"/>
  </r>
  <r>
    <x v="2"/>
    <n v="16562995"/>
    <x v="1"/>
    <n v="667"/>
    <s v="667G"/>
    <s v="GRUPO-A"/>
    <s v="Derecho sindical"/>
    <s v="GG"/>
    <s v="GRUPO GRANDE"/>
    <s v="667G"/>
    <s v="GG de Derecho sindical"/>
    <s v="GRUPO-A"/>
    <s v="GG de Derecho sindical"/>
    <s v="1S"/>
    <n v="16562995"/>
    <s v="SOMALO"/>
    <s v="SAN JUAN"/>
    <s v="MARÍA"/>
    <s v="SOMALO SAN JUAN, MARÍA"/>
    <x v="1"/>
    <x v="0"/>
    <x v="1"/>
    <m/>
    <m/>
    <s v="masomalo"/>
    <s v="maria.somalo@unirioja.es"/>
    <n v="4.5"/>
    <n v="4.5"/>
    <n v="536"/>
    <s v="PROFESOR INTERINO"/>
    <s v="P03"/>
    <s v="TIEMPO PARCIAL (3+3 HORAS)"/>
    <s v="2019-03-09 00:00:00.0"/>
    <s v="null"/>
    <s v="PI101019"/>
    <s v="PROFESOR CONTRATADO INTERINO"/>
    <s v="R103"/>
    <x v="1"/>
    <n v="140"/>
    <s v="DERECHO DEL TRABAJO Y DE LA SEGURIDAD SOCIAL"/>
  </r>
  <r>
    <x v="2"/>
    <n v="16517184"/>
    <x v="1"/>
    <n v="670"/>
    <s v="670G"/>
    <s v="GRUPO-A"/>
    <s v="Gestión de responsabilidad social corporativa"/>
    <s v="GG"/>
    <s v="GRUPO GRANDE"/>
    <s v="670G"/>
    <s v="GG de Gestión de responsabilidad social corporativa"/>
    <s v="GRUPO-A"/>
    <s v="GG de Gestión de responsabilidad social corporativa"/>
    <s v="1S"/>
    <n v="16517184"/>
    <s v="JUÁREZ"/>
    <s v="CASTELLÓ"/>
    <s v="CARMELO ARTURO"/>
    <s v="JUÁREZ CASTELLÓ, CARMELO ARTURO"/>
    <x v="0"/>
    <x v="0"/>
    <x v="0"/>
    <m/>
    <m/>
    <s v="cajuarez"/>
    <s v="carmelo.juarez@unirioja.es"/>
    <n v="4.5"/>
    <n v="4.5"/>
    <n v="504"/>
    <s v="PROFESOR TITULAR UNIVERSIDAD"/>
    <s v="C01"/>
    <s v="TIEMPO COMPLETO"/>
    <s v="2013-09-13 00:00:00.0"/>
    <s v="null"/>
    <s v="DF31303"/>
    <s v="TITULAR DE UNIVERSIDAD"/>
    <s v="R104"/>
    <x v="0"/>
    <n v="650"/>
    <s v="ORGANIZACIÓN DE EMPRESAS"/>
  </r>
  <r>
    <x v="2"/>
    <n v="16525592"/>
    <x v="1"/>
    <n v="671"/>
    <s v="671G"/>
    <s v="GRUPO-A"/>
    <s v="Marco normativo y de gestión de la prevención de riesgos laborales"/>
    <s v="GG"/>
    <s v="GRUPO GRANDE"/>
    <s v="671G"/>
    <s v="GG de Marco normativo y de gestión de la prevención de riesgos laborales"/>
    <s v="GRUPO-A"/>
    <s v="GG de Marco normativo y de gestión de la prevención de riesgos laborales"/>
    <s v="1S"/>
    <n v="16525592"/>
    <s v="RUBIO"/>
    <s v="LERENA"/>
    <s v="MARÍA VICTORIA"/>
    <s v="RUBIO LERENA, MARÍA VICTORIA"/>
    <x v="0"/>
    <x v="0"/>
    <x v="1"/>
    <m/>
    <m/>
    <s v="m-rubio"/>
    <s v="maria-victoria.rubio@unirioja.es"/>
    <n v="4.5"/>
    <n v="4.5"/>
    <s v="A-0537"/>
    <s v="TITULAR"/>
    <s v="C01"/>
    <s v="TIEMPO COMPLETO"/>
    <s v="2011-01-01 00:00:00.0"/>
    <s v="null"/>
    <s v="PI100793"/>
    <s v="TITULAR"/>
    <s v="R103"/>
    <x v="1"/>
    <n v="140"/>
    <s v="DERECHO DEL TRABAJO Y DE LA SEGURIDAD SOCIAL"/>
  </r>
  <r>
    <x v="2"/>
    <n v="16507414"/>
    <x v="1"/>
    <n v="672"/>
    <s v="672G"/>
    <s v="GRUPO-A"/>
    <s v="Prácticas externas"/>
    <s v="GG"/>
    <s v="GRUPO GRANDE"/>
    <s v="672G"/>
    <s v="GG de Prácticas en empresa"/>
    <s v="GRUPO-A"/>
    <s v="GG de Prácticas en empresa"/>
    <s v="1S"/>
    <n v="16507414"/>
    <s v="SAINZ"/>
    <s v="OCHOA"/>
    <s v="ALBERTO"/>
    <s v="SAINZ OCHOA, ALBERTO"/>
    <x v="1"/>
    <x v="0"/>
    <x v="0"/>
    <m/>
    <m/>
    <s v="alsainz"/>
    <s v="alberto.sainz@unirioja.es"/>
    <n v="0.6"/>
    <n v="0.6"/>
    <n v="504"/>
    <s v="PROFESOR TITULAR UNIVERSIDAD"/>
    <s v="01A"/>
    <s v="TIEMPO COMPLETO AMPLIADO"/>
    <s v="2012-09-01 00:00:00.0"/>
    <s v="null"/>
    <s v="DF31301"/>
    <s v="TITULAR DE UNIVERSIDAD"/>
    <s v="R104"/>
    <x v="0"/>
    <n v="650"/>
    <s v="ORGANIZACIÓN DE EMPRESAS"/>
  </r>
  <r>
    <x v="2"/>
    <n v="16594506"/>
    <x v="1"/>
    <n v="672"/>
    <s v="672G"/>
    <s v="GRUPO-A"/>
    <s v="Prácticas externas"/>
    <s v="GG"/>
    <s v="GRUPO GRANDE"/>
    <s v="672G"/>
    <s v="GG de Prácticas en empresa"/>
    <s v="GRUPO-A"/>
    <s v="GG de Prácticas en empresa"/>
    <s v="1S"/>
    <n v="16594506"/>
    <s v="VARGAS"/>
    <s v="MONTOYA"/>
    <s v="PILAR"/>
    <s v="VARGAS MONTOYA, PILAR"/>
    <x v="1"/>
    <x v="0"/>
    <x v="0"/>
    <m/>
    <m/>
    <s v="pivargas"/>
    <s v="pilar.vargas@unirioja.es"/>
    <n v="0.4"/>
    <n v="0.4"/>
    <n v="504"/>
    <s v="PROFESOR TITULAR UNIVERSIDAD"/>
    <s v="C01"/>
    <s v="TIEMPO COMPLETO"/>
    <s v="2018-11-26 00:00:00.0"/>
    <s v="null"/>
    <s v="DF100362"/>
    <s v="PROFESOR TITULAR DE UNIVERSIDAD"/>
    <s v="R104"/>
    <x v="0"/>
    <n v="650"/>
    <s v="ORGANIZACIÓN DE EMPRESAS"/>
  </r>
  <r>
    <x v="0"/>
    <n v="16500778"/>
    <x v="0"/>
    <n v="677"/>
    <s v="029G"/>
    <s v="GRUPO-A"/>
    <s v="Elementos de Derecho positivo"/>
    <s v="GG"/>
    <s v="GRUPO GRANDE"/>
    <s v="029G"/>
    <s v="CLASES MAGISTRALES DE ELEMENTOS DE DERECHO POSITIVO"/>
    <s v="GRUPO-A"/>
    <s v="Grupo de Clases Magistrales de ELEMENTOS DE DERECHO POSITIVO"/>
    <s v="1S"/>
    <n v="16500778"/>
    <s v="MURILLAS"/>
    <s v="ESCUDERO"/>
    <s v="JUAN MANUEL"/>
    <s v="MURILLAS ESCUDERO, JUAN MANUEL"/>
    <x v="0"/>
    <x v="0"/>
    <x v="0"/>
    <m/>
    <m/>
    <s v="jumurill"/>
    <s v="juan-manuel.murillas@unirioja.es"/>
    <n v="2.1"/>
    <n v="2.1"/>
    <n v="534"/>
    <s v="CONTRATADO DOCTOR -TIPO 1"/>
    <s v="C01"/>
    <s v="TIEMPO COMPLETO"/>
    <s v="2015-10-17 00:00:00.0"/>
    <s v="null"/>
    <s v="LD100615"/>
    <s v="PROFESOR CONTRATADO DOCTOR -TIPO 1"/>
    <s v="R103"/>
    <x v="1"/>
    <n v="130"/>
    <s v="DERECHO CIVIL"/>
  </r>
  <r>
    <x v="0"/>
    <n v="16563493"/>
    <x v="0"/>
    <n v="677"/>
    <s v="029G"/>
    <s v="GRUPO-A"/>
    <s v="Elementos de Derecho positivo"/>
    <s v="GG"/>
    <s v="GRUPO GRANDE"/>
    <s v="029G"/>
    <s v="CLASES MAGISTRALES DE ELEMENTOS DE DERECHO POSITIVO"/>
    <s v="GRUPO-A"/>
    <s v="Grupo de Clases Magistrales de ELEMENTOS DE DERECHO POSITIVO"/>
    <s v="1S"/>
    <n v="16563493"/>
    <s v="SESMA"/>
    <s v="BASTIDA"/>
    <s v="BEGOÑA"/>
    <s v="SESMA BASTIDA, BEGOÑA"/>
    <x v="1"/>
    <x v="0"/>
    <x v="0"/>
    <m/>
    <m/>
    <s v="bsesma"/>
    <s v="begona.sesma@unirioja.es"/>
    <n v="1.2"/>
    <n v="1.2"/>
    <n v="534"/>
    <s v="CONTRATADO DOCTOR -TIPO 1"/>
    <s v="C01"/>
    <s v="TIEMPO COMPLETO"/>
    <s v="2008-09-19 00:00:00.0"/>
    <s v="null"/>
    <s v="LD100628"/>
    <s v="PROFESOR CONTRATADO DOCTOR -TIPO 1"/>
    <s v="R103"/>
    <x v="1"/>
    <n v="140"/>
    <s v="DERECHO DEL TRABAJO Y DE LA SEGURIDAD SOCIAL"/>
  </r>
  <r>
    <x v="0"/>
    <n v="16598717"/>
    <x v="0"/>
    <n v="677"/>
    <s v="029G"/>
    <s v="GRUPO-A"/>
    <s v="Elementos de Derecho positivo"/>
    <s v="GG"/>
    <s v="GRUPO GRANDE"/>
    <s v="029G"/>
    <s v="CLASES MAGISTRALES DE ELEMENTOS DE DERECHO POSITIVO"/>
    <s v="GRUPO-A"/>
    <s v="Grupo de Clases Magistrales de ELEMENTOS DE DERECHO POSITIVO"/>
    <s v="1S"/>
    <n v="16598717"/>
    <s v="SAN MARTÍN"/>
    <s v="SEGURA"/>
    <s v="DAVID"/>
    <s v="SAN MARTÍN SEGURA, DAVID"/>
    <x v="1"/>
    <x v="0"/>
    <x v="1"/>
    <m/>
    <m/>
    <s v="dasan-ma"/>
    <s v="david.san-martin@unirioja.es"/>
    <n v="1.2"/>
    <n v="1.2"/>
    <n v="536"/>
    <s v="PROFESOR INTERINO"/>
    <s v="C01"/>
    <s v="TIEMPO COMPLETO"/>
    <s v="2018-09-24 00:00:00.0"/>
    <s v="2019-09-14 00:00:00.0"/>
    <s v="PI101421"/>
    <s v="PROFESOR CONTRATADO INTERINO"/>
    <s v="R103"/>
    <x v="1"/>
    <n v="125"/>
    <s v="DERECHO ADMINISTRATIVO"/>
  </r>
  <r>
    <x v="0"/>
    <n v="16566979"/>
    <x v="0"/>
    <n v="677"/>
    <s v="029G"/>
    <s v="GRUPO-B"/>
    <s v="Elementos de Derecho positivo"/>
    <s v="GG"/>
    <s v="GRUPO GRANDE"/>
    <s v="029G"/>
    <s v="CLASES MAGISTRALES DE ELEMENTOS DE DERECHO POSITIVO"/>
    <s v="GRUPO-B"/>
    <s v="Grupo de Clases Magistrales de ELEMENTOS DE DERECHO POSITIVO"/>
    <s v="1S"/>
    <n v="16566979"/>
    <s v="BARRIOBERO"/>
    <s v="MARTÍNEZ"/>
    <s v="IGNACIO"/>
    <s v="BARRIOBERO MARTÍNEZ, IGNACIO"/>
    <x v="1"/>
    <x v="0"/>
    <x v="0"/>
    <m/>
    <m/>
    <s v="igbarrio"/>
    <s v="ignacio.barriobero@unirioja.es"/>
    <n v="1.2"/>
    <n v="1.2"/>
    <n v="532"/>
    <s v="LABORAL DOCENTE-ASOCIADO"/>
    <s v="P06"/>
    <s v="TIEMPO PARCIAL (6+6 HORAS)"/>
    <s v="2016-09-15 00:00:00.0"/>
    <s v="2019-09-14 00:00:00.0"/>
    <s v="PI101100"/>
    <s v="PROFESOR ASOCIADO"/>
    <s v="R103"/>
    <x v="1"/>
    <n v="125"/>
    <s v="DERECHO ADMINISTRATIVO"/>
  </r>
  <r>
    <x v="0"/>
    <n v="42053327"/>
    <x v="0"/>
    <n v="677"/>
    <s v="029G"/>
    <s v="GRUPO-B"/>
    <s v="Elementos de Derecho positivo"/>
    <s v="GG"/>
    <s v="GRUPO GRANDE"/>
    <s v="029G"/>
    <s v="CLASES MAGISTRALES DE ELEMENTOS DE DERECHO POSITIVO"/>
    <s v="GRUPO-B"/>
    <s v="Grupo de Clases Magistrales de ELEMENTOS DE DERECHO POSITIVO"/>
    <s v="1S"/>
    <n v="42053327"/>
    <s v="VENTURA"/>
    <s v="VENTURA"/>
    <s v="JOSÉ MANUEL"/>
    <s v="VENTURA VENTURA, JOSÉ MANUEL"/>
    <x v="0"/>
    <x v="0"/>
    <x v="0"/>
    <m/>
    <m/>
    <s v="joventur"/>
    <s v="jmanuel.ventura@unirioja.es"/>
    <n v="2.1"/>
    <n v="2.1"/>
    <n v="534"/>
    <s v="CONTRATADO DOCTOR -TIPO 1"/>
    <s v="C01"/>
    <s v="TIEMPO COMPLETO"/>
    <s v="2004-10-01 00:00:00.0"/>
    <s v="null"/>
    <s v="LD100299"/>
    <s v="CONTRATADO DOCTOR TIPO1"/>
    <s v="R103"/>
    <x v="1"/>
    <n v="130"/>
    <s v="DERECHO CIVIL"/>
  </r>
  <r>
    <x v="0"/>
    <n v="16632993"/>
    <x v="0"/>
    <n v="677"/>
    <s v="029R"/>
    <s v="GRUPO-A1"/>
    <s v="Elementos de Derecho positivo"/>
    <s v="GR"/>
    <s v="GRUPO REDUCIDO"/>
    <s v="029R"/>
    <s v="GRUPO REDUCIDO DE ELEMENTOS DE DERECHO POSITIVO"/>
    <s v="GRUPO-A1"/>
    <s v="Grupo Reducido de Elementos de Derecho positivo"/>
    <s v="1S"/>
    <n v="16632993"/>
    <s v="MUÑOZ"/>
    <s v="BENITO"/>
    <s v="LUCÍA"/>
    <s v="MUÑOZ BENITO, LUCÍA"/>
    <x v="1"/>
    <x v="0"/>
    <x v="1"/>
    <m/>
    <m/>
    <s v="lumunob"/>
    <s v="lucia.munoz@alum.unirioja.es"/>
    <n v="0.3"/>
    <n v="0.3"/>
    <n v="536"/>
    <s v="PROFESOR INTERINO"/>
    <s v="P03"/>
    <s v="TIEMPO PARCIAL (3+3 HORAS)"/>
    <s v="2018-09-24 00:00:00.0"/>
    <s v="2019-09-14 00:00:00.0"/>
    <s v="PI101419"/>
    <s v="PROFESOR CONTRATADO INTERINO"/>
    <s v="R103"/>
    <x v="1"/>
    <n v="125"/>
    <s v="DERECHO ADMINISTRATIVO"/>
  </r>
  <r>
    <x v="0"/>
    <n v="16588594"/>
    <x v="0"/>
    <n v="677"/>
    <s v="029R"/>
    <s v="GRUPO-A2"/>
    <s v="Elementos de Derecho positivo"/>
    <s v="GR"/>
    <s v="GRUPO REDUCIDO"/>
    <s v="029R"/>
    <s v="GRUPO REDUCIDO DE ELEMENTOS DE DERECHO POSITIVO"/>
    <s v="GRUPO-A2"/>
    <s v="Grupo Reducido de Elementos de Derecho positivo"/>
    <s v="1S"/>
    <n v="16588594"/>
    <s v="LOZA"/>
    <s v="MARIN"/>
    <s v="EVA MARÍA"/>
    <s v="LOZA MARIN, EVA MARÍA"/>
    <x v="1"/>
    <x v="0"/>
    <x v="1"/>
    <m/>
    <m/>
    <s v="evloza"/>
    <s v="eva-maria.loza@unirioja.es"/>
    <n v="0.9"/>
    <n v="0.9"/>
    <n v="532"/>
    <s v="LABORAL DOCENTE-ASOCIADO"/>
    <s v="P06"/>
    <s v="TIEMPO PARCIAL (6+6 HORAS)"/>
    <s v="2018-10-09 00:00:00.0"/>
    <s v="2019-09-14 00:00:00.0"/>
    <s v="PI101349"/>
    <s v="PROFESOR ASOCIADO"/>
    <s v="R103"/>
    <x v="1"/>
    <n v="130"/>
    <s v="DERECHO CIVIL"/>
  </r>
  <r>
    <x v="1"/>
    <n v="72781400"/>
    <x v="1"/>
    <n v="677"/>
    <s v="029G"/>
    <s v="GRUPO-C"/>
    <s v="Elementos de Derecho positivo"/>
    <s v="GG"/>
    <s v="GRUPO GRANDE"/>
    <s v="029G"/>
    <s v="CLASES MAGISTRALES DE ELEMENTOS DE DERECHO POSITIVO"/>
    <s v="GRUPO-C"/>
    <s v="Grupo de Clases Magistrales de ELEMENTOS DE DERECHO POSITIVO"/>
    <s v="1S"/>
    <n v="72781400"/>
    <s v="MORCILLO"/>
    <s v="GARCÍA"/>
    <s v="JUAN CARLOS"/>
    <s v="MORCILLO GARCÍA, JUAN CARLOS"/>
    <x v="1"/>
    <x v="0"/>
    <x v="1"/>
    <m/>
    <m/>
    <s v="jumorcil"/>
    <s v="juan-carlos.morcillo@unirioja.es"/>
    <n v="1.2"/>
    <n v="1.2"/>
    <s v="A-0539"/>
    <s v="TITULAR"/>
    <s v="P06"/>
    <s v="TIEMPO PARCIAL (6+6 HORAS)"/>
    <s v="2011-01-01 00:00:00.0"/>
    <s v="null"/>
    <s v="PI100799"/>
    <s v="AGREGADO"/>
    <s v="R103"/>
    <x v="1"/>
    <n v="140"/>
    <s v="DERECHO DEL TRABAJO Y DE LA SEGURIDAD SOCIAL"/>
  </r>
  <r>
    <x v="3"/>
    <n v="16500778"/>
    <x v="1"/>
    <n v="677"/>
    <s v="029G"/>
    <s v="GRUPO-D"/>
    <s v="Elementos de Derecho positivo"/>
    <s v="GG"/>
    <s v="GRUPO GRANDE"/>
    <s v="029G"/>
    <s v="CLASES MAGISTRALES DE ELEMENTOS DE DERECHO POSITIVO"/>
    <s v="GRUPO-D"/>
    <s v="Grupo de Clases Magistrales de ELEMENTOS DE DERECHO POSITIVO"/>
    <s v="1S"/>
    <n v="16500778"/>
    <s v="MURILLAS"/>
    <s v="ESCUDERO"/>
    <s v="JUAN MANUEL"/>
    <s v="MURILLAS ESCUDERO, JUAN MANUEL"/>
    <x v="0"/>
    <x v="0"/>
    <x v="0"/>
    <m/>
    <m/>
    <s v="jumurill"/>
    <s v="juan-manuel.murillas@unirioja.es"/>
    <n v="2.1"/>
    <n v="2.1"/>
    <n v="534"/>
    <s v="CONTRATADO DOCTOR -TIPO 1"/>
    <s v="C01"/>
    <s v="TIEMPO COMPLETO"/>
    <s v="2015-10-17 00:00:00.0"/>
    <s v="null"/>
    <s v="LD100615"/>
    <s v="PROFESOR CONTRATADO DOCTOR -TIPO 1"/>
    <s v="R103"/>
    <x v="1"/>
    <n v="130"/>
    <s v="DERECHO CIVIL"/>
  </r>
  <r>
    <x v="3"/>
    <n v="16632993"/>
    <x v="1"/>
    <n v="677"/>
    <s v="029G"/>
    <s v="GRUPO-D"/>
    <s v="Elementos de Derecho positivo"/>
    <s v="GG"/>
    <s v="GRUPO GRANDE"/>
    <s v="029G"/>
    <s v="CLASES MAGISTRALES DE ELEMENTOS DE DERECHO POSITIVO"/>
    <s v="GRUPO-D"/>
    <s v="Grupo de Clases Magistrales de ELEMENTOS DE DERECHO POSITIVO"/>
    <s v="1S"/>
    <n v="16632993"/>
    <s v="MUÑOZ"/>
    <s v="BENITO"/>
    <s v="LUCÍA"/>
    <s v="MUÑOZ BENITO, LUCÍA"/>
    <x v="1"/>
    <x v="0"/>
    <x v="1"/>
    <m/>
    <m/>
    <s v="lumunob"/>
    <s v="lucia.munoz@alum.unirioja.es"/>
    <n v="1.2"/>
    <n v="1.2"/>
    <n v="536"/>
    <s v="PROFESOR INTERINO"/>
    <s v="P03"/>
    <s v="TIEMPO PARCIAL (3+3 HORAS)"/>
    <s v="2018-09-24 00:00:00.0"/>
    <s v="2019-09-14 00:00:00.0"/>
    <s v="PI101419"/>
    <s v="PROFESOR CONTRATADO INTERINO"/>
    <s v="R103"/>
    <x v="1"/>
    <n v="125"/>
    <s v="DERECHO ADMINISTRATIVO"/>
  </r>
  <r>
    <x v="3"/>
    <n v="72781400"/>
    <x v="1"/>
    <n v="677"/>
    <s v="029G"/>
    <s v="GRUPO-D"/>
    <s v="Elementos de Derecho positivo"/>
    <s v="GG"/>
    <s v="GRUPO GRANDE"/>
    <s v="029G"/>
    <s v="CLASES MAGISTRALES DE ELEMENTOS DE DERECHO POSITIVO"/>
    <s v="GRUPO-D"/>
    <s v="Grupo de Clases Magistrales de ELEMENTOS DE DERECHO POSITIVO"/>
    <s v="1S"/>
    <n v="72781400"/>
    <s v="MORCILLO"/>
    <s v="GARCÍA"/>
    <s v="JUAN CARLOS"/>
    <s v="MORCILLO GARCÍA, JUAN CARLOS"/>
    <x v="1"/>
    <x v="0"/>
    <x v="1"/>
    <m/>
    <m/>
    <s v="jumorcil"/>
    <s v="juan-carlos.morcillo@unirioja.es"/>
    <n v="1.2"/>
    <n v="1.2"/>
    <s v="A-0539"/>
    <s v="TITULAR"/>
    <s v="P06"/>
    <s v="TIEMPO PARCIAL (6+6 HORAS)"/>
    <s v="2011-01-01 00:00:00.0"/>
    <s v="null"/>
    <s v="PI100799"/>
    <s v="AGREGADO"/>
    <s v="R103"/>
    <x v="1"/>
    <n v="140"/>
    <s v="DERECHO DEL TRABAJO Y DE LA SEGURIDAD SOCIAL"/>
  </r>
  <r>
    <x v="2"/>
    <n v="13104263"/>
    <x v="1"/>
    <n v="677"/>
    <s v="029G"/>
    <s v="GRUPO-C"/>
    <s v="Elementos de Derecho positivo"/>
    <s v="GG"/>
    <s v="GRUPO GRANDE"/>
    <s v="029G"/>
    <s v="CLASES MAGISTRALES DE ELEMENTOS DE DERECHO POSITIVO"/>
    <s v="GRUPO-C"/>
    <s v="Grupo de Clases Magistrales de ELEMENTOS DE DERECHO POSITIVO"/>
    <s v="1S"/>
    <n v="13104263"/>
    <s v="SÁNCHEZ"/>
    <s v="HERNÁNDEZ"/>
    <s v="ÁNGEL"/>
    <s v="SÁNCHEZ HERNÁNDEZ, ÁNGEL"/>
    <x v="0"/>
    <x v="0"/>
    <x v="0"/>
    <m/>
    <m/>
    <s v="asanchez"/>
    <s v="angel.sanchez@unirioja.es"/>
    <n v="2.1"/>
    <m/>
    <n v="500"/>
    <s v="CATEDRATICO DE UNIVERSIDAD"/>
    <s v="01R"/>
    <s v="TIEMPO COMPLETO REDUCIDO"/>
    <s v="2018-12-18 00:00:00.0"/>
    <s v="null"/>
    <s v="DF100376"/>
    <s v="CATEDRÁTICO DE UNIVERSIDAD"/>
    <s v="R103"/>
    <x v="1"/>
    <n v="130"/>
    <s v="DERECHO CIVIL"/>
  </r>
  <r>
    <x v="2"/>
    <n v="16598717"/>
    <x v="1"/>
    <n v="677"/>
    <s v="029G"/>
    <s v="GRUPO-C"/>
    <s v="Elementos de Derecho positivo"/>
    <s v="GG"/>
    <s v="GRUPO GRANDE"/>
    <s v="029G"/>
    <s v="CLASES MAGISTRALES DE ELEMENTOS DE DERECHO POSITIVO"/>
    <s v="GRUPO-C"/>
    <s v="Grupo de Clases Magistrales de ELEMENTOS DE DERECHO POSITIVO"/>
    <s v="1S"/>
    <n v="16598717"/>
    <s v="SAN MARTÍN"/>
    <s v="SEGURA"/>
    <s v="DAVID"/>
    <s v="SAN MARTÍN SEGURA, DAVID"/>
    <x v="1"/>
    <x v="0"/>
    <x v="1"/>
    <m/>
    <m/>
    <s v="dasan-ma"/>
    <s v="david.san-martin@unirioja.es"/>
    <n v="1.2"/>
    <m/>
    <n v="536"/>
    <s v="PROFESOR INTERINO"/>
    <s v="C01"/>
    <s v="TIEMPO COMPLETO"/>
    <s v="2018-09-24 00:00:00.0"/>
    <s v="2019-09-14 00:00:00.0"/>
    <s v="PI101421"/>
    <s v="PROFESOR CONTRATADO INTERINO"/>
    <s v="R103"/>
    <x v="1"/>
    <n v="125"/>
    <s v="DERECHO ADMINISTRATIVO"/>
  </r>
  <r>
    <x v="6"/>
    <n v="16632993"/>
    <x v="0"/>
    <n v="677"/>
    <s v="029G"/>
    <s v="GRUPO-D"/>
    <s v="Elementos de Derecho positivo"/>
    <s v="GG"/>
    <s v="GRUPO GRANDE"/>
    <s v="029G"/>
    <s v="CLASES MAGISTRALES DE ELEMENTOS DE DERECHO POSITIVO"/>
    <s v="GRUPO-D"/>
    <s v="Grupo de Clases Magistrales de ELEMENTOS DE DERECHO POSITIVO"/>
    <s v="1S"/>
    <n v="16632993"/>
    <s v="MUÑOZ"/>
    <s v="BENITO"/>
    <s v="LUCÍA"/>
    <s v="MUÑOZ BENITO, LUCÍA"/>
    <x v="1"/>
    <x v="0"/>
    <x v="1"/>
    <m/>
    <m/>
    <s v="lumunob"/>
    <s v="lucia.munoz@alum.unirioja.es"/>
    <n v="1.2"/>
    <m/>
    <n v="536"/>
    <s v="PROFESOR INTERINO"/>
    <s v="P03"/>
    <s v="TIEMPO PARCIAL (3+3 HORAS)"/>
    <s v="2018-09-24 00:00:00.0"/>
    <s v="2019-09-14 00:00:00.0"/>
    <s v="PI101419"/>
    <s v="PROFESOR CONTRATADO INTERINO"/>
    <s v="R103"/>
    <x v="1"/>
    <n v="125"/>
    <s v="DERECHO ADMINISTRATIVO"/>
  </r>
  <r>
    <x v="6"/>
    <n v="72781400"/>
    <x v="0"/>
    <n v="677"/>
    <s v="029G"/>
    <s v="GRUPO-D"/>
    <s v="Elementos de Derecho positivo"/>
    <s v="GG"/>
    <s v="GRUPO GRANDE"/>
    <s v="029G"/>
    <s v="CLASES MAGISTRALES DE ELEMENTOS DE DERECHO POSITIVO"/>
    <s v="GRUPO-D"/>
    <s v="Grupo de Clases Magistrales de ELEMENTOS DE DERECHO POSITIVO"/>
    <s v="1S"/>
    <n v="72781400"/>
    <s v="MORCILLO"/>
    <s v="GARCÍA"/>
    <s v="JUAN CARLOS"/>
    <s v="MORCILLO GARCÍA, JUAN CARLOS"/>
    <x v="1"/>
    <x v="0"/>
    <x v="1"/>
    <m/>
    <m/>
    <s v="jumorcil"/>
    <s v="juan-carlos.morcillo@unirioja.es"/>
    <n v="1.2"/>
    <m/>
    <s v="A-0539"/>
    <s v="TITULAR"/>
    <s v="P06"/>
    <s v="TIEMPO PARCIAL (6+6 HORAS)"/>
    <s v="2011-01-01 00:00:00.0"/>
    <s v="null"/>
    <s v="PI100799"/>
    <s v="AGREGADO"/>
    <s v="R103"/>
    <x v="1"/>
    <n v="140"/>
    <s v="DERECHO DEL TRABAJO Y DE LA SEGURIDAD SOCIAL"/>
  </r>
  <r>
    <x v="0"/>
    <n v="73003437"/>
    <x v="0"/>
    <n v="678"/>
    <s v="034G"/>
    <s v="GRUPO-A"/>
    <s v="Fundamentos de economía"/>
    <s v="GG"/>
    <s v="GRUPO GRANDE"/>
    <s v="034G"/>
    <s v="CLASE MAGISTRAL DE FUNDAMENTOS DE ECONOMÍA"/>
    <s v="GRUPO-A"/>
    <s v="Grupo de Clase Magistral de FUNDAMENTOS DE ECONOMÍA"/>
    <s v="1S"/>
    <n v="73003437"/>
    <s v="LANGARITA"/>
    <s v="TEJERO"/>
    <s v="RAQUEL"/>
    <s v="LANGARITA TEJERO, RAQUEL"/>
    <x v="1"/>
    <x v="0"/>
    <x v="1"/>
    <m/>
    <m/>
    <s v="ralangar"/>
    <s v="raquel.langarita@unirioja.es"/>
    <n v="4"/>
    <n v="4"/>
    <n v="536"/>
    <s v="PROFESOR INTERINO"/>
    <s v="C01"/>
    <s v="TIEMPO COMPLETO"/>
    <s v="2018-09-17 00:00:00.0"/>
    <s v="null"/>
    <s v="PI101357"/>
    <s v="PROFESOR CONTRATADO INTERINO"/>
    <s v="R104"/>
    <x v="0"/>
    <n v="415"/>
    <s v="FUNDAMENTOS DEL ANÁLISIS ECONÓMICO"/>
  </r>
  <r>
    <x v="0"/>
    <n v="16557941"/>
    <x v="0"/>
    <n v="678"/>
    <s v="034R"/>
    <s v="GRUPO-A1"/>
    <s v="Fundamentos de economía"/>
    <s v="GR"/>
    <s v="GRUPO REDUCIDO"/>
    <s v="034R"/>
    <s v="CLASES PRÁCTICAS, SEMINARIOS Y TUTORIAS DE FUNDAMENTOS DE ECONOMÍA"/>
    <s v="GRUPO-A1"/>
    <s v="Grupo de clases prácticas de Fundamentos de economía"/>
    <s v="1S"/>
    <n v="16557941"/>
    <s v="MARÍN"/>
    <s v="MIGUEL"/>
    <s v="ÁNGEL FERNANDO"/>
    <s v="MARÍN MIGUEL, ÁNGEL FERNANDO"/>
    <x v="1"/>
    <x v="0"/>
    <x v="1"/>
    <m/>
    <m/>
    <s v="femarim"/>
    <s v="fernando.marinm@unirioja.es"/>
    <n v="2"/>
    <n v="2"/>
    <n v="532"/>
    <s v="LABORAL DOCENTE-ASOCIADO"/>
    <s v="P04"/>
    <s v="TIEMPO PARCIAL (4+4 HORAS)"/>
    <s v="2018-09-24 00:00:00.0"/>
    <s v="2019-09-14 00:00:00.0"/>
    <s v="PI101358"/>
    <s v="PROFESOR ASOCIADO"/>
    <s v="R104"/>
    <x v="0"/>
    <n v="415"/>
    <s v="FUNDAMENTOS DEL ANÁLISIS ECONÓMICO"/>
  </r>
  <r>
    <x v="1"/>
    <n v="73003437"/>
    <x v="1"/>
    <n v="678"/>
    <s v="034G"/>
    <s v="GRUPO-C"/>
    <s v="Fundamentos de economía"/>
    <s v="GG"/>
    <s v="GRUPO GRANDE"/>
    <s v="034G"/>
    <s v="CLASE MAGISTRAL DE FUNDAMENTOS DE ECONOMÍA"/>
    <s v="GRUPO-C"/>
    <s v="Grupo de Clase Magistral de FUNDAMENTOS DE ECONOMÍA"/>
    <s v="1S"/>
    <n v="73003437"/>
    <s v="LANGARITA"/>
    <s v="TEJERO"/>
    <s v="RAQUEL"/>
    <s v="LANGARITA TEJERO, RAQUEL"/>
    <x v="1"/>
    <x v="0"/>
    <x v="1"/>
    <m/>
    <m/>
    <s v="ralangar"/>
    <s v="raquel.langarita@unirioja.es"/>
    <n v="4"/>
    <n v="4"/>
    <n v="536"/>
    <s v="PROFESOR INTERINO"/>
    <s v="C01"/>
    <s v="TIEMPO COMPLETO"/>
    <s v="2018-09-17 00:00:00.0"/>
    <s v="null"/>
    <s v="PI101357"/>
    <s v="PROFESOR CONTRATADO INTERINO"/>
    <s v="R104"/>
    <x v="0"/>
    <n v="415"/>
    <s v="FUNDAMENTOS DEL ANÁLISIS ECONÓMICO"/>
  </r>
  <r>
    <x v="3"/>
    <n v="16578084"/>
    <x v="1"/>
    <n v="678"/>
    <s v="034G"/>
    <s v="GRUPO-D"/>
    <s v="Fundamentos de economía"/>
    <s v="GG"/>
    <s v="GRUPO GRANDE"/>
    <s v="034G"/>
    <s v="CLASE MAGISTRAL DE FUNDAMENTOS DE ECONOMÍA"/>
    <s v="GRUPO-D"/>
    <s v="Grupo de Clase Magistral de FUNDAMENTOS DE ECONOMÍA"/>
    <s v="1S"/>
    <n v="16578084"/>
    <s v="LORENTE"/>
    <s v="ANTOÑANZAS"/>
    <s v="MARÍA REYES"/>
    <s v="LORENTE ANTOÑANZAS, MARÍA REYES"/>
    <x v="1"/>
    <x v="0"/>
    <x v="0"/>
    <m/>
    <m/>
    <s v="marreyelore"/>
    <s v="maria-reyes.lorente@unirioja.es"/>
    <n v="4"/>
    <n v="4"/>
    <n v="504"/>
    <s v="PROFESOR TITULAR UNIVERSIDAD"/>
    <s v="C01"/>
    <s v="TIEMPO COMPLETO"/>
    <s v="2018-09-17 00:00:00.0"/>
    <s v="null"/>
    <s v="DF100357"/>
    <s v="PROFESOR TITULAR DE UNIVERSIDAD"/>
    <s v="R104"/>
    <x v="0"/>
    <n v="415"/>
    <s v="FUNDAMENTOS DEL ANÁLISIS ECONÓMICO"/>
  </r>
  <r>
    <x v="3"/>
    <n v="16557941"/>
    <x v="1"/>
    <n v="678"/>
    <s v="034R"/>
    <s v="GRUPO-D4"/>
    <s v="Fundamentos de economía"/>
    <s v="GR"/>
    <s v="GRUPO REDUCIDO"/>
    <s v="034R"/>
    <s v="CLASES PRÁCTICAS, SEMINARIOS Y TUTORIAS DE FUNDAMENTOS DE ECONOMÍA"/>
    <s v="GRUPO-D4"/>
    <s v="Grupo de clases prácticas de Fundamentos de economía"/>
    <s v="1S"/>
    <n v="16557941"/>
    <s v="MARÍN"/>
    <s v="MIGUEL"/>
    <s v="ÁNGEL FERNANDO"/>
    <s v="MARÍN MIGUEL, ÁNGEL FERNANDO"/>
    <x v="1"/>
    <x v="0"/>
    <x v="1"/>
    <m/>
    <m/>
    <s v="femarim"/>
    <s v="fernando.marinm@unirioja.es"/>
    <n v="2"/>
    <n v="2"/>
    <n v="532"/>
    <s v="LABORAL DOCENTE-ASOCIADO"/>
    <s v="P04"/>
    <s v="TIEMPO PARCIAL (4+4 HORAS)"/>
    <s v="2018-09-24 00:00:00.0"/>
    <s v="2019-09-14 00:00:00.0"/>
    <s v="PI101358"/>
    <s v="PROFESOR ASOCIADO"/>
    <s v="R104"/>
    <x v="0"/>
    <n v="415"/>
    <s v="FUNDAMENTOS DEL ANÁLISIS ECONÓMICO"/>
  </r>
  <r>
    <x v="2"/>
    <n v="16578084"/>
    <x v="1"/>
    <n v="678"/>
    <s v="034R"/>
    <s v="GRUPO-C3"/>
    <s v="Fundamentos de economía"/>
    <s v="GR"/>
    <s v="GRUPO REDUCIDO"/>
    <s v="034R"/>
    <s v="CLASES PRÁCTICAS, SEMINARIOS Y TUTORIAS DE FUNDAMENTOS DE ECONOMÍA"/>
    <s v="GRUPO-C3"/>
    <s v="Grupo de clases prácticas de Fundamentos de economía"/>
    <s v="1S"/>
    <n v="16578084"/>
    <s v="LORENTE"/>
    <s v="ANTOÑANZAS"/>
    <s v="MARÍA REYES"/>
    <s v="LORENTE ANTOÑANZAS, MARÍA REYES"/>
    <x v="1"/>
    <x v="0"/>
    <x v="0"/>
    <m/>
    <m/>
    <s v="marreyelore"/>
    <s v="maria-reyes.lorente@unirioja.es"/>
    <n v="2"/>
    <n v="2"/>
    <n v="504"/>
    <s v="PROFESOR TITULAR UNIVERSIDAD"/>
    <s v="C01"/>
    <s v="TIEMPO COMPLETO"/>
    <s v="2018-09-17 00:00:00.0"/>
    <s v="null"/>
    <s v="DF100357"/>
    <s v="PROFESOR TITULAR DE UNIVERSIDAD"/>
    <s v="R104"/>
    <x v="0"/>
    <n v="415"/>
    <s v="FUNDAMENTOS DEL ANÁLISIS ECONÓMICO"/>
  </r>
  <r>
    <x v="6"/>
    <n v="16578084"/>
    <x v="0"/>
    <n v="678"/>
    <s v="034G"/>
    <s v="GRUPO-D"/>
    <s v="Fundamentos de economía"/>
    <s v="GG"/>
    <s v="GRUPO GRANDE"/>
    <s v="034G"/>
    <s v="CLASE MAGISTRAL DE FUNDAMENTOS DE ECONOMÍA"/>
    <s v="GRUPO-D"/>
    <s v="Grupo de Clase Magistral de FUNDAMENTOS DE ECONOMÍA"/>
    <s v="1S"/>
    <n v="16578084"/>
    <s v="LORENTE"/>
    <s v="ANTOÑANZAS"/>
    <s v="MARÍA REYES"/>
    <s v="LORENTE ANTOÑANZAS, MARÍA REYES"/>
    <x v="1"/>
    <x v="0"/>
    <x v="0"/>
    <m/>
    <m/>
    <s v="marreyelore"/>
    <s v="maria-reyes.lorente@unirioja.es"/>
    <n v="4"/>
    <m/>
    <n v="504"/>
    <s v="PROFESOR TITULAR UNIVERSIDAD"/>
    <s v="C01"/>
    <s v="TIEMPO COMPLETO"/>
    <s v="2018-09-17 00:00:00.0"/>
    <s v="null"/>
    <s v="DF100357"/>
    <s v="PROFESOR TITULAR DE UNIVERSIDAD"/>
    <s v="R104"/>
    <x v="0"/>
    <n v="415"/>
    <s v="FUNDAMENTOS DEL ANÁLISIS ECONÓMICO"/>
  </r>
  <r>
    <x v="0"/>
    <n v="16607692"/>
    <x v="0"/>
    <n v="679"/>
    <s v="035G"/>
    <s v="GRUPO-A"/>
    <s v="Gestión de organizaciones"/>
    <s v="GG"/>
    <s v="GRUPO GRANDE"/>
    <s v="035G"/>
    <s v="CLASE MAGISTRAL DE GESTIÓN DE ORGANIZACIONES"/>
    <s v="GRUPO-A"/>
    <s v="Grupo de Clase Magistral de GESTIÓN DE ORGANIZACIONES"/>
    <s v="1S"/>
    <n v="16607692"/>
    <s v="CLAVEL"/>
    <s v="SAN EMETERIO"/>
    <s v="MÓNICA"/>
    <s v="CLAVEL SAN EMETERIO, MÓNICA"/>
    <x v="1"/>
    <x v="0"/>
    <x v="0"/>
    <m/>
    <m/>
    <s v="moclavel"/>
    <s v="monica.clavel-san@unirioja.es"/>
    <n v="2.5"/>
    <n v="2.5"/>
    <n v="536"/>
    <s v="PROFESOR INTERINO"/>
    <s v="C01"/>
    <s v="TIEMPO COMPLETO"/>
    <s v="2019-01-19 00:00:00.0"/>
    <s v="null"/>
    <s v="PI101353"/>
    <s v="PROFESOR CONTRATADO INTERINO TC"/>
    <s v="R104"/>
    <x v="0"/>
    <n v="95"/>
    <s v="COMERCIALIZACIÓN E INVESTIGACIÓN DE MERCADOS"/>
  </r>
  <r>
    <x v="1"/>
    <n v="16593137"/>
    <x v="1"/>
    <n v="679"/>
    <s v="035G"/>
    <s v="GRUPO-D"/>
    <s v="Gestión de organizaciones"/>
    <s v="GG"/>
    <s v="GRUPO GRANDE"/>
    <s v="035G"/>
    <s v="CLASE MAGISTRAL DE GESTIÓN DE ORGANIZACIONES"/>
    <s v="GRUPO-D"/>
    <s v="Grupo de Clase Magistral de GESTIÓN DE ORGANIZACIONES"/>
    <s v="1S"/>
    <n v="16593137"/>
    <s v="PARRAS"/>
    <s v="GÓMEZ"/>
    <s v="MAITE"/>
    <s v="PARRAS GÓMEZ, MAITE"/>
    <x v="1"/>
    <x v="0"/>
    <x v="1"/>
    <m/>
    <m/>
    <s v="maparras"/>
    <s v="maite.parras@unirioja.es"/>
    <n v="2.5"/>
    <n v="2.5"/>
    <n v="536"/>
    <s v="PROFESOR INTERINO"/>
    <s v="C01"/>
    <s v="TIEMPO COMPLETO"/>
    <s v="2018-10-04 00:00:00.0"/>
    <s v="2019-04-05 00:00:00.0"/>
    <s v="PI101438"/>
    <s v="PROFESOR CONTRATADO INTERINO"/>
    <s v="R104"/>
    <x v="0"/>
    <n v="650"/>
    <s v="ORGANIZACIÓN DE EMPRESAS"/>
  </r>
  <r>
    <x v="1"/>
    <n v="16614068"/>
    <x v="1"/>
    <n v="679"/>
    <s v="035G"/>
    <s v="GRUPO-D"/>
    <s v="Gestión de organizaciones"/>
    <s v="GG"/>
    <s v="GRUPO GRANDE"/>
    <s v="035G"/>
    <s v="CLASE MAGISTRAL DE GESTIÓN DE ORGANIZACIONES"/>
    <s v="GRUPO-D"/>
    <s v="Grupo de Clase Magistral de GESTIÓN DE ORGANIZACIONES"/>
    <s v="1S"/>
    <n v="16614068"/>
    <s v="ORCOS"/>
    <s v="SÁNCHEZ"/>
    <s v="RAQUEL"/>
    <s v="ORCOS SÁNCHEZ, RAQUEL"/>
    <x v="1"/>
    <x v="0"/>
    <x v="0"/>
    <m/>
    <m/>
    <s v="raorcosa"/>
    <s v="raquel.orcos@unirioja.es"/>
    <n v="0"/>
    <n v="0"/>
    <n v="536"/>
    <s v="PROFESOR INTERINO"/>
    <s v="C01"/>
    <s v="TIEMPO COMPLETO"/>
    <s v="2018-09-17 00:00:00.0"/>
    <s v="null"/>
    <s v="PI101360"/>
    <s v="PROFESOR CONTRATADO INTERINO"/>
    <s v="R104"/>
    <x v="0"/>
    <n v="650"/>
    <s v="ORGANIZACIÓN DE EMPRESAS"/>
  </r>
  <r>
    <x v="1"/>
    <n v="16619340"/>
    <x v="1"/>
    <n v="679"/>
    <s v="035G"/>
    <s v="GRUPO-D"/>
    <s v="Gestión de organizaciones"/>
    <s v="GG"/>
    <s v="GRUPO GRANDE"/>
    <s v="035G"/>
    <s v="CLASE MAGISTRAL DE GESTIÓN DE ORGANIZACIONES"/>
    <s v="GRUPO-D"/>
    <s v="Grupo de Clase Magistral de GESTIÓN DE ORGANIZACIONES"/>
    <s v="1S"/>
    <n v="16619340"/>
    <s v="PÉREZ-ARADROS"/>
    <s v="MURO"/>
    <s v="BEATRIZ"/>
    <s v="PÉREZ-ARADROS MURO, BEATRIZ"/>
    <x v="1"/>
    <x v="0"/>
    <x v="0"/>
    <m/>
    <m/>
    <s v="beperem"/>
    <s v="beatriz.perez-aradros@unirioja.es"/>
    <n v="2"/>
    <n v="2"/>
    <n v="536"/>
    <s v="PROFESOR INTERINO"/>
    <s v="C01"/>
    <s v="TIEMPO COMPLETO"/>
    <s v="2018-09-17 00:00:00.0"/>
    <s v="2019-09-14 00:00:00.0"/>
    <s v="PI101411"/>
    <s v="PROFESOR CONTRATADO INTERINO"/>
    <s v="R104"/>
    <x v="0"/>
    <n v="650"/>
    <s v="ORGANIZACIÓN DE EMPRESAS"/>
  </r>
  <r>
    <x v="3"/>
    <n v="16569252"/>
    <x v="1"/>
    <n v="679"/>
    <s v="035G"/>
    <s v="GRUPO-E"/>
    <s v="Gestión de organizaciones"/>
    <s v="GG"/>
    <s v="GRUPO GRANDE"/>
    <s v="035G"/>
    <s v="CLASE MAGISTRAL DE GESTIÓN DE ORGANIZACIONES"/>
    <s v="GRUPO-E"/>
    <s v="Grupo de Clase Magistral de GESTIÓN DE ORGANIZACIONES"/>
    <s v="1S"/>
    <n v="16569252"/>
    <s v="IBÁÑEZ"/>
    <s v="PRADO"/>
    <s v="JOSÉ RAMÓN"/>
    <s v="IBÁÑEZ PRADO, JOSÉ RAMÓN"/>
    <x v="0"/>
    <x v="0"/>
    <x v="1"/>
    <m/>
    <m/>
    <s v="joibanez"/>
    <s v="jose-ramon.ibanez@unirioja.es"/>
    <n v="4.5"/>
    <n v="4.5"/>
    <n v="532"/>
    <s v="LABORAL DOCENTE-ASOCIADO"/>
    <s v="P05"/>
    <s v="TIEMPO PARCIAL (5+5 HORAS)"/>
    <s v="2016-09-15 00:00:00.0"/>
    <s v="2019-09-14 00:00:00.0"/>
    <s v="PI101113"/>
    <s v="PROFESOR ASOCIADO"/>
    <s v="R104"/>
    <x v="0"/>
    <n v="650"/>
    <s v="ORGANIZACIÓN DE EMPRESAS"/>
  </r>
  <r>
    <x v="2"/>
    <n v="16593137"/>
    <x v="1"/>
    <n v="679"/>
    <s v="035G"/>
    <s v="GRUPO-D"/>
    <s v="Gestión de organizaciones"/>
    <s v="GG"/>
    <s v="GRUPO GRANDE"/>
    <s v="035G"/>
    <s v="CLASE MAGISTRAL DE GESTIÓN DE ORGANIZACIONES"/>
    <s v="GRUPO-D"/>
    <s v="Grupo de Clase Magistral de GESTIÓN DE ORGANIZACIONES"/>
    <s v="1S"/>
    <n v="16593137"/>
    <s v="PARRAS"/>
    <s v="GÓMEZ"/>
    <s v="MAITE"/>
    <s v="PARRAS GÓMEZ, MAITE"/>
    <x v="1"/>
    <x v="0"/>
    <x v="1"/>
    <m/>
    <m/>
    <s v="maparras"/>
    <s v="maite.parras@unirioja.es"/>
    <n v="2.5"/>
    <m/>
    <n v="536"/>
    <s v="PROFESOR INTERINO"/>
    <s v="C01"/>
    <s v="TIEMPO COMPLETO"/>
    <s v="2018-10-04 00:00:00.0"/>
    <s v="2019-04-05 00:00:00.0"/>
    <s v="PI101438"/>
    <s v="PROFESOR CONTRATADO INTERINO"/>
    <s v="R104"/>
    <x v="0"/>
    <n v="650"/>
    <s v="ORGANIZACIÓN DE EMPRESAS"/>
  </r>
  <r>
    <x v="2"/>
    <n v="16614068"/>
    <x v="1"/>
    <n v="679"/>
    <s v="035G"/>
    <s v="GRUPO-D"/>
    <s v="Gestión de organizaciones"/>
    <s v="GG"/>
    <s v="GRUPO GRANDE"/>
    <s v="035G"/>
    <s v="CLASE MAGISTRAL DE GESTIÓN DE ORGANIZACIONES"/>
    <s v="GRUPO-D"/>
    <s v="Grupo de Clase Magistral de GESTIÓN DE ORGANIZACIONES"/>
    <s v="1S"/>
    <n v="16614068"/>
    <s v="ORCOS"/>
    <s v="SÁNCHEZ"/>
    <s v="RAQUEL"/>
    <s v="ORCOS SÁNCHEZ, RAQUEL"/>
    <x v="1"/>
    <x v="0"/>
    <x v="0"/>
    <m/>
    <m/>
    <s v="raorcosa"/>
    <s v="raquel.orcos@unirioja.es"/>
    <n v="0"/>
    <m/>
    <n v="536"/>
    <s v="PROFESOR INTERINO"/>
    <s v="C01"/>
    <s v="TIEMPO COMPLETO"/>
    <s v="2018-09-17 00:00:00.0"/>
    <s v="null"/>
    <s v="PI101360"/>
    <s v="PROFESOR CONTRATADO INTERINO"/>
    <s v="R104"/>
    <x v="0"/>
    <n v="650"/>
    <s v="ORGANIZACIÓN DE EMPRESAS"/>
  </r>
  <r>
    <x v="3"/>
    <n v="16604672"/>
    <x v="1"/>
    <n v="680"/>
    <s v="030G"/>
    <s v="GRUPO-D"/>
    <s v="Historia social y económica"/>
    <s v="GG"/>
    <s v="GRUPO GRANDE"/>
    <s v="030G"/>
    <s v="CLASE MAGISTRAL DE HISTORIA SOCIAL Y ECONÓMICA"/>
    <s v="GRUPO-D"/>
    <s v="Grupo de Clase Magistral de HISTORIA SOCIAL Y ECONÓMICA"/>
    <s v="1S"/>
    <n v="16604672"/>
    <s v="VIGUERA"/>
    <s v="RUIZ"/>
    <s v="REBECA"/>
    <s v="VIGUERA RUIZ, REBECA"/>
    <x v="0"/>
    <x v="0"/>
    <x v="1"/>
    <m/>
    <m/>
    <s v="reviguer"/>
    <s v="rebeca.viguera@unirioja.es"/>
    <n v="4.5"/>
    <n v="4.5"/>
    <n v="536"/>
    <s v="PROFESOR INTERINO"/>
    <s v="P06"/>
    <s v="TIEMPO PARCIAL (6+6 HORAS)"/>
    <s v="2017-09-15 00:00:00.0"/>
    <s v="null"/>
    <s v="PI101282"/>
    <s v="PROFESOR CONTRATADO INTERINO"/>
    <s v="R114"/>
    <x v="3"/>
    <n v="450"/>
    <s v="HISTORIA CONTEMPORÁNEA"/>
  </r>
  <r>
    <x v="2"/>
    <n v="16604672"/>
    <x v="1"/>
    <n v="680"/>
    <s v="030G"/>
    <s v="GRUPO-C"/>
    <s v="Historia social y económica"/>
    <s v="GG"/>
    <s v="GRUPO GRANDE"/>
    <s v="030G"/>
    <s v="CLASE MAGISTRAL DE HISTORIA SOCIAL Y ECONÓMICA"/>
    <s v="GRUPO-C"/>
    <s v="Grupo de Clase Magistral de HISTORIA SOCIAL Y ECONÓMICA"/>
    <s v="1S"/>
    <n v="16604672"/>
    <s v="VIGUERA"/>
    <s v="RUIZ"/>
    <s v="REBECA"/>
    <s v="VIGUERA RUIZ, REBECA"/>
    <x v="0"/>
    <x v="0"/>
    <x v="1"/>
    <m/>
    <m/>
    <s v="reviguer"/>
    <s v="rebeca.viguera@unirioja.es"/>
    <n v="4.5"/>
    <n v="4.5"/>
    <n v="536"/>
    <s v="PROFESOR INTERINO"/>
    <s v="P06"/>
    <s v="TIEMPO PARCIAL (6+6 HORAS)"/>
    <s v="2017-09-15 00:00:00.0"/>
    <s v="null"/>
    <s v="PI101282"/>
    <s v="PROFESOR CONTRATADO INTERINO"/>
    <s v="R114"/>
    <x v="3"/>
    <n v="450"/>
    <s v="HISTORIA CONTEMPORÁNEA"/>
  </r>
  <r>
    <x v="2"/>
    <n v="25103899"/>
    <x v="1"/>
    <n v="680"/>
    <s v="030R"/>
    <s v="GRUPO-C1"/>
    <s v="Historia social y económica"/>
    <s v="GR"/>
    <s v="GRUPO REDUCIDO"/>
    <s v="030R"/>
    <s v="PRACTICAS DE AULA DE HISTORIA SOCIAL Y ECONÓMICA"/>
    <s v="GRUPO-C1"/>
    <s v="Grupo de Aula de Historia social y económica"/>
    <s v="1S"/>
    <n v="25103899"/>
    <s v="PINO"/>
    <s v="LOZANO"/>
    <s v="MANUEL FRANCISCO"/>
    <s v="PINO LOZANO, MANUEL FRANCISCO"/>
    <x v="1"/>
    <x v="0"/>
    <x v="1"/>
    <m/>
    <m/>
    <s v="mapino"/>
    <s v="manuel-francisco.pino@unirioja.es"/>
    <n v="1.5"/>
    <n v="1.5"/>
    <n v="532"/>
    <s v="LABORAL DOCENTE-ASOCIADO"/>
    <s v="P04"/>
    <s v="TIEMPO PARCIAL (4+4 HORAS)"/>
    <s v="2018-09-17 00:00:00.0"/>
    <s v="2019-09-14 00:00:00.0"/>
    <s v="PI101356"/>
    <s v="PROFESOR ASOCIADO"/>
    <s v="R104"/>
    <x v="0"/>
    <n v="225"/>
    <s v="ECONOMÍA APLICADA"/>
  </r>
  <r>
    <x v="6"/>
    <n v="16604672"/>
    <x v="0"/>
    <n v="680"/>
    <s v="030G"/>
    <s v="GRUPO-C"/>
    <s v="Historia social y económica"/>
    <s v="GG"/>
    <s v="GRUPO GRANDE"/>
    <s v="030G"/>
    <s v="CLASE MAGISTRAL DE HISTORIA SOCIAL Y ECONÓMICA"/>
    <s v="GRUPO-C"/>
    <s v="Grupo de Clase Magistral de HISTORIA SOCIAL Y ECONÓMICA"/>
    <s v="1S"/>
    <n v="16604672"/>
    <s v="VIGUERA"/>
    <s v="RUIZ"/>
    <s v="REBECA"/>
    <s v="VIGUERA RUIZ, REBECA"/>
    <x v="0"/>
    <x v="0"/>
    <x v="1"/>
    <m/>
    <m/>
    <s v="reviguer"/>
    <s v="rebeca.viguera@unirioja.es"/>
    <n v="4.5"/>
    <m/>
    <n v="536"/>
    <s v="PROFESOR INTERINO"/>
    <s v="P06"/>
    <s v="TIEMPO PARCIAL (6+6 HORAS)"/>
    <s v="2017-09-15 00:00:00.0"/>
    <s v="null"/>
    <s v="PI101282"/>
    <s v="PROFESOR CONTRATADO INTERINO"/>
    <s v="R114"/>
    <x v="3"/>
    <n v="450"/>
    <s v="HISTORIA CONTEMPORÁNEA"/>
  </r>
  <r>
    <x v="6"/>
    <n v="16597697"/>
    <x v="0"/>
    <n v="680"/>
    <s v="030R"/>
    <s v="GRUPO-C2"/>
    <s v="Historia social y económica"/>
    <s v="GR"/>
    <s v="GRUPO REDUCIDO"/>
    <s v="030R"/>
    <s v="PRACTICAS DE AULA DE HISTORIA SOCIAL Y ECONÓMICA"/>
    <s v="GRUPO-C2"/>
    <s v="Grupo de Aula de Historia social y económica"/>
    <s v="1S"/>
    <n v="16597697"/>
    <s v="VILLAR"/>
    <s v="ARETIO"/>
    <s v="RUBÉN"/>
    <s v="VILLAR ARETIO, RUBÉN"/>
    <x v="1"/>
    <x v="0"/>
    <x v="1"/>
    <m/>
    <m/>
    <s v="ruvillare"/>
    <s v="ruben.villara@unirioja.es"/>
    <n v="1.5"/>
    <n v="1.5"/>
    <n v="532"/>
    <s v="LABORAL DOCENTE-ASOCIADO"/>
    <s v="P05"/>
    <s v="TIEMPO PARCIAL (5+5 HORAS)"/>
    <s v="2018-09-27 00:00:00.0"/>
    <s v="2019-09-14 00:00:00.0"/>
    <s v="PI101433"/>
    <s v="PROFESOR ASOCIADO"/>
    <s v="R104"/>
    <x v="0"/>
    <n v="225"/>
    <s v="ECONOMÍA APLICADA"/>
  </r>
  <r>
    <x v="0"/>
    <n v="16538692"/>
    <x v="0"/>
    <n v="681"/>
    <s v="201105G"/>
    <s v="GRUPO-A"/>
    <s v="Matemáticas"/>
    <s v="GG"/>
    <s v="GRUPO GRANDE"/>
    <s v="201105G"/>
    <s v="GRUPO GRANDE DE MATEMÁTICAS"/>
    <s v="GRUPO-A"/>
    <s v="Grupo Grande de MATEMÁTICAS"/>
    <s v="1S"/>
    <n v="16538692"/>
    <s v="MARTÍNEZ"/>
    <s v="GARCÍA"/>
    <s v="MARÍA ÁNGELES"/>
    <s v="MARTÍNEZ GARCÍA, MARÍA ÁNGELES"/>
    <x v="0"/>
    <x v="0"/>
    <x v="0"/>
    <m/>
    <m/>
    <s v="mamartin"/>
    <s v="angeles.martinez@unirioja.es"/>
    <n v="4"/>
    <n v="4"/>
    <n v="534"/>
    <s v="CONTRATADO DOCTOR -TIPO 1"/>
    <s v="C01"/>
    <s v="TIEMPO COMPLETO"/>
    <s v="2012-05-04 00:00:00.0"/>
    <s v="null"/>
    <s v="DF32281"/>
    <s v="CONTRATADO DOCTOR"/>
    <s v="R111"/>
    <x v="7"/>
    <n v="595"/>
    <s v="MATEMÁTICA APLICADA"/>
  </r>
  <r>
    <x v="0"/>
    <n v="16520200"/>
    <x v="0"/>
    <n v="681"/>
    <s v="201105G"/>
    <s v="GRUPO-B"/>
    <s v="Matemáticas"/>
    <s v="GG"/>
    <s v="GRUPO GRANDE"/>
    <s v="201105G"/>
    <s v="GRUPO GRANDE DE MATEMÁTICAS"/>
    <s v="GRUPO-B"/>
    <s v="Grupo Grande de MATEMÁTICAS"/>
    <s v="1S"/>
    <n v="16520200"/>
    <s v="HERNÁNDEZ"/>
    <s v="VERÓN"/>
    <s v="MIGUEL ANGEL"/>
    <s v="HERNÁNDEZ VERÓN, MIGUEL ANGEL"/>
    <x v="1"/>
    <x v="0"/>
    <x v="0"/>
    <m/>
    <m/>
    <s v="mahernan"/>
    <s v="mahernan@unirioja.es"/>
    <n v="4"/>
    <n v="4"/>
    <n v="500"/>
    <s v="CATEDRATICO DE UNIVERSIDAD"/>
    <s v="01R"/>
    <s v="TIEMPO COMPLETO REDUCIDO"/>
    <s v="2013-09-01 00:00:00.0"/>
    <s v="null"/>
    <s v="DF100262"/>
    <s v="CATEDRÁTICO DE UNIVERSIDAD"/>
    <s v="R111"/>
    <x v="7"/>
    <n v="595"/>
    <s v="MATEMÁTICA APLICADA"/>
  </r>
  <r>
    <x v="0"/>
    <n v="16035217"/>
    <x v="0"/>
    <n v="682"/>
    <s v="033R"/>
    <s v="GRUPO-B3"/>
    <s v="Comportamiento organizativo"/>
    <s v="GR"/>
    <s v="GRUPO REDUCIDO"/>
    <s v="033R"/>
    <s v="PRACTICAS DE AULA DE COMPORTAMIENTO ORGANIZATIVO"/>
    <s v="GRUPO-B3"/>
    <s v="Prácticas de Aula de Comportamiento organizativo"/>
    <s v="2S"/>
    <n v="16035217"/>
    <s v="MANZANO"/>
    <s v="GARCÍA"/>
    <s v="GUADALUPE"/>
    <s v="MANZANO GARCÍA, GUADALUPE"/>
    <x v="0"/>
    <x v="0"/>
    <x v="0"/>
    <m/>
    <m/>
    <s v="gumanzan"/>
    <s v="guadalupe.manzano@unirioja.es"/>
    <n v="1.5"/>
    <n v="1.5"/>
    <n v="504"/>
    <s v="PROFESOR TITULAR UNIVERSIDAD"/>
    <s v="C01"/>
    <s v="TIEMPO COMPLETO"/>
    <s v="2016-09-15 00:00:00.0"/>
    <s v="null"/>
    <s v="DF100046"/>
    <s v="TITULAR DE UNIVERSIDAD"/>
    <s v="R115"/>
    <x v="2"/>
    <n v="740"/>
    <s v="PSICOLOGÍA SOCIAL"/>
  </r>
  <r>
    <x v="1"/>
    <n v="16035217"/>
    <x v="1"/>
    <n v="682"/>
    <s v="033G"/>
    <s v="GRUPO-C"/>
    <s v="Comportamiento organizativo"/>
    <s v="GG"/>
    <s v="GRUPO GRANDE"/>
    <s v="033G"/>
    <s v="CLASE MAGISTRAL DE COMPORTAMIENTO ORGANIZATIVO"/>
    <s v="GRUPO-C"/>
    <s v="Grupo de Clase Magistral de COMPORTAMIENTO ORGANIZATIVO"/>
    <s v="2S"/>
    <n v="16035217"/>
    <s v="MANZANO"/>
    <s v="GARCÍA"/>
    <s v="GUADALUPE"/>
    <s v="MANZANO GARCÍA, GUADALUPE"/>
    <x v="0"/>
    <x v="0"/>
    <x v="0"/>
    <m/>
    <m/>
    <s v="gumanzan"/>
    <s v="guadalupe.manzano@unirioja.es"/>
    <n v="4.5"/>
    <n v="4.5"/>
    <n v="504"/>
    <s v="PROFESOR TITULAR UNIVERSIDAD"/>
    <s v="C01"/>
    <s v="TIEMPO COMPLETO"/>
    <s v="2016-09-15 00:00:00.0"/>
    <s v="null"/>
    <s v="DF100046"/>
    <s v="TITULAR DE UNIVERSIDAD"/>
    <s v="R115"/>
    <x v="2"/>
    <n v="740"/>
    <s v="PSICOLOGÍA SOCIAL"/>
  </r>
  <r>
    <x v="2"/>
    <n v="16035217"/>
    <x v="1"/>
    <n v="682"/>
    <s v="033G"/>
    <s v="GRUPO-C"/>
    <s v="Comportamiento organizativo"/>
    <s v="GG"/>
    <s v="GRUPO GRANDE"/>
    <s v="033G"/>
    <s v="CLASE MAGISTRAL DE COMPORTAMIENTO ORGANIZATIVO"/>
    <s v="GRUPO-C"/>
    <s v="Grupo de Clase Magistral de COMPORTAMIENTO ORGANIZATIVO"/>
    <s v="2S"/>
    <n v="16035217"/>
    <s v="MANZANO"/>
    <s v="GARCÍA"/>
    <s v="GUADALUPE"/>
    <s v="MANZANO GARCÍA, GUADALUPE"/>
    <x v="0"/>
    <x v="0"/>
    <x v="0"/>
    <m/>
    <m/>
    <s v="gumanzan"/>
    <s v="guadalupe.manzano@unirioja.es"/>
    <n v="4.5"/>
    <m/>
    <n v="504"/>
    <s v="PROFESOR TITULAR UNIVERSIDAD"/>
    <s v="C01"/>
    <s v="TIEMPO COMPLETO"/>
    <s v="2016-09-15 00:00:00.0"/>
    <s v="null"/>
    <s v="DF100046"/>
    <s v="TITULAR DE UNIVERSIDAD"/>
    <s v="R115"/>
    <x v="2"/>
    <n v="740"/>
    <s v="PSICOLOGÍA SOCIAL"/>
  </r>
  <r>
    <x v="2"/>
    <n v="7974905"/>
    <x v="1"/>
    <n v="682"/>
    <s v="033R"/>
    <s v="GRUPO-C3"/>
    <s v="Comportamiento organizativo"/>
    <s v="GR"/>
    <s v="GRUPO REDUCIDO"/>
    <s v="033R"/>
    <s v="PRACTICAS DE AULA DE COMPORTAMIENTO ORGANIZATIVO"/>
    <s v="GRUPO-C3"/>
    <s v="Prácticas de Aula de Comportamiento organizativo"/>
    <s v="2S"/>
    <n v="7974905"/>
    <s v="QUEIRUGA"/>
    <s v="DIOS"/>
    <s v="DOLORES ALICIA"/>
    <s v="QUEIRUGA DIOS, DOLORES ALICIA"/>
    <x v="1"/>
    <x v="0"/>
    <x v="0"/>
    <m/>
    <m/>
    <s v="doqueiru"/>
    <s v="dolores.queiruga@unirioja.es"/>
    <n v="1.5"/>
    <n v="1.5"/>
    <n v="504"/>
    <s v="PROFESOR TITULAR UNIVERSIDAD"/>
    <s v="C01"/>
    <s v="TIEMPO COMPLETO"/>
    <s v="2011-09-01 00:00:00.0"/>
    <s v="null"/>
    <s v="DF100301"/>
    <s v="PROFESOR TITULAR DE UNIVERSIDAD"/>
    <s v="R104"/>
    <x v="0"/>
    <n v="650"/>
    <s v="ORGANIZACIÓN DE EMPRESAS"/>
  </r>
  <r>
    <x v="0"/>
    <n v="15839379"/>
    <x v="0"/>
    <n v="683"/>
    <s v="036G"/>
    <s v="GRUPO-A"/>
    <s v="Derecho privado de la empresa"/>
    <s v="GG"/>
    <s v="GRUPO GRANDE"/>
    <s v="036G"/>
    <s v="GRUPO GRANDE DE DERECHO PRIVADO DE LA EMPRESA"/>
    <s v="GRUPO-A"/>
    <s v="Grupo Grande de DERECHO PRIVADO DE LA EMPRESA"/>
    <s v="2S"/>
    <n v="15839379"/>
    <s v="COBO"/>
    <s v="SÁENZ"/>
    <s v="MARÍA TERESA"/>
    <s v="COBO SÁENZ, MARÍA TERESA"/>
    <x v="1"/>
    <x v="0"/>
    <x v="1"/>
    <m/>
    <m/>
    <s v="terecobo"/>
    <s v="teresa.cobo@unirioja.es"/>
    <n v="4.5"/>
    <n v="4.5"/>
    <n v="535"/>
    <s v="COLABORADOR-TIPO 1"/>
    <s v="C01"/>
    <s v="TIEMPO COMPLETO"/>
    <s v="2007-02-26 00:00:00.0"/>
    <s v="null"/>
    <s v="LD100617"/>
    <s v="PROFESOR COLABORADOR TIPO 1"/>
    <s v="R103"/>
    <x v="1"/>
    <n v="165"/>
    <s v="DERECHO MERCANTIL"/>
  </r>
  <r>
    <x v="1"/>
    <n v="15839379"/>
    <x v="1"/>
    <n v="683"/>
    <s v="036R"/>
    <s v="GRUPO-C1"/>
    <s v="Derecho privado de la empresa"/>
    <s v="GR"/>
    <s v="GRUPO REDUCIDO"/>
    <s v="036R"/>
    <s v="GRUPO REDUCIDO DE DERECHO PRIVADO DE LA EMPRESA"/>
    <s v="GRUPO-C1"/>
    <s v="Grupo Reducido de Derecho privado de la empresa"/>
    <s v="2S"/>
    <n v="15839379"/>
    <s v="COBO"/>
    <s v="SÁENZ"/>
    <s v="MARÍA TERESA"/>
    <s v="COBO SÁENZ, MARÍA TERESA"/>
    <x v="1"/>
    <x v="0"/>
    <x v="1"/>
    <m/>
    <m/>
    <s v="terecobo"/>
    <s v="teresa.cobo@unirioja.es"/>
    <n v="1.5"/>
    <n v="1.5"/>
    <n v="535"/>
    <s v="COLABORADOR-TIPO 1"/>
    <s v="C01"/>
    <s v="TIEMPO COMPLETO"/>
    <s v="2007-02-26 00:00:00.0"/>
    <s v="null"/>
    <s v="LD100617"/>
    <s v="PROFESOR COLABORADOR TIPO 1"/>
    <s v="R103"/>
    <x v="1"/>
    <n v="165"/>
    <s v="DERECHO MERCANTIL"/>
  </r>
  <r>
    <x v="2"/>
    <n v="16566533"/>
    <x v="1"/>
    <n v="683"/>
    <s v="036G"/>
    <s v="GRUPO-C"/>
    <s v="Derecho privado de la empresa"/>
    <s v="GG"/>
    <s v="GRUPO GRANDE"/>
    <s v="036G"/>
    <s v="GRUPO GRANDE DE DERECHO PRIVADO DE LA EMPRESA"/>
    <s v="GRUPO-C"/>
    <s v="Grupo Grande de DERECHO PRIVADO DE LA EMPRESA"/>
    <s v="2S"/>
    <n v="16566533"/>
    <s v="EZQUERRO"/>
    <s v="SOLAS"/>
    <s v="JORGE JULIO"/>
    <s v="EZQUERRO SOLAS, JORGE JULIO"/>
    <x v="1"/>
    <x v="0"/>
    <x v="1"/>
    <m/>
    <m/>
    <s v="joezquer"/>
    <s v="jorge-julio.ezquerro@unirioja.es"/>
    <n v="4.5"/>
    <m/>
    <n v="532"/>
    <s v="LABORAL DOCENTE-ASOCIADO"/>
    <s v="P04"/>
    <s v="TIEMPO PARCIAL (4+4 HORAS)"/>
    <s v="2018-09-17 00:00:00.0"/>
    <s v="2019-09-14 00:00:00.0"/>
    <s v="PI101350"/>
    <s v="PROFESOR ASOCIADO"/>
    <s v="R103"/>
    <x v="1"/>
    <n v="165"/>
    <s v="DERECHO MERCANTIL"/>
  </r>
  <r>
    <x v="2"/>
    <n v="15839379"/>
    <x v="1"/>
    <n v="683"/>
    <s v="036R"/>
    <s v="GRUPO-C3"/>
    <s v="Derecho privado de la empresa"/>
    <s v="GR"/>
    <s v="GRUPO REDUCIDO"/>
    <s v="036R"/>
    <s v="GRUPO REDUCIDO DE DERECHO PRIVADO DE LA EMPRESA"/>
    <s v="GRUPO-C3"/>
    <s v="Grupo Reducido de Derecho privado de la empresa"/>
    <s v="2S"/>
    <n v="15839379"/>
    <s v="COBO"/>
    <s v="SÁENZ"/>
    <s v="MARÍA TERESA"/>
    <s v="COBO SÁENZ, MARÍA TERESA"/>
    <x v="1"/>
    <x v="0"/>
    <x v="1"/>
    <m/>
    <m/>
    <s v="terecobo"/>
    <s v="teresa.cobo@unirioja.es"/>
    <n v="1.5"/>
    <n v="1.5"/>
    <n v="535"/>
    <s v="COLABORADOR-TIPO 1"/>
    <s v="C01"/>
    <s v="TIEMPO COMPLETO"/>
    <s v="2007-02-26 00:00:00.0"/>
    <s v="null"/>
    <s v="LD100617"/>
    <s v="PROFESOR COLABORADOR TIPO 1"/>
    <s v="R103"/>
    <x v="1"/>
    <n v="165"/>
    <s v="DERECHO MERCANTIL"/>
  </r>
  <r>
    <x v="6"/>
    <n v="15839379"/>
    <x v="0"/>
    <n v="683"/>
    <s v="036G"/>
    <s v="GRUPO-A"/>
    <s v="Derecho privado de la empresa"/>
    <s v="GG"/>
    <s v="GRUPO GRANDE"/>
    <s v="036G"/>
    <s v="GRUPO GRANDE DE DERECHO PRIVADO DE LA EMPRESA"/>
    <s v="GRUPO-A"/>
    <s v="Grupo Grande de DERECHO PRIVADO DE LA EMPRESA"/>
    <s v="2S"/>
    <n v="15839379"/>
    <s v="COBO"/>
    <s v="SÁENZ"/>
    <s v="MARÍA TERESA"/>
    <s v="COBO SÁENZ, MARÍA TERESA"/>
    <x v="1"/>
    <x v="0"/>
    <x v="1"/>
    <m/>
    <m/>
    <s v="terecobo"/>
    <s v="teresa.cobo@unirioja.es"/>
    <n v="4.5"/>
    <m/>
    <n v="535"/>
    <s v="COLABORADOR-TIPO 1"/>
    <s v="C01"/>
    <s v="TIEMPO COMPLETO"/>
    <s v="2007-02-26 00:00:00.0"/>
    <s v="null"/>
    <s v="LD100617"/>
    <s v="PROFESOR COLABORADOR TIPO 1"/>
    <s v="R103"/>
    <x v="1"/>
    <n v="165"/>
    <s v="DERECHO MERCANTIL"/>
  </r>
  <r>
    <x v="6"/>
    <n v="16586761"/>
    <x v="0"/>
    <n v="683"/>
    <s v="036G"/>
    <s v="GRUPO-A"/>
    <s v="Derecho privado de la empresa"/>
    <s v="GG"/>
    <s v="GRUPO GRANDE"/>
    <s v="036G"/>
    <s v="GRUPO GRANDE DE DERECHO PRIVADO DE LA EMPRESA"/>
    <s v="GRUPO-A"/>
    <s v="Grupo Grande de DERECHO PRIVADO DE LA EMPRESA"/>
    <s v="2S"/>
    <n v="16586761"/>
    <s v="PÉREZ"/>
    <s v="ESCALONA"/>
    <s v="SUSANA"/>
    <s v="PÉREZ ESCALONA, SUSANA"/>
    <x v="1"/>
    <x v="0"/>
    <x v="0"/>
    <m/>
    <m/>
    <s v="superez"/>
    <s v="susana.perez@unirioja.es"/>
    <n v="0"/>
    <m/>
    <n v="534"/>
    <s v="CONTRATADO DOCTOR -TIPO 1"/>
    <s v="C01"/>
    <s v="TIEMPO COMPLETO"/>
    <s v="2009-10-01 00:00:00.0"/>
    <s v="null"/>
    <s v="PI100723"/>
    <s v="CONTRATADO DOCTOR"/>
    <s v="R103"/>
    <x v="1"/>
    <n v="165"/>
    <s v="DERECHO MERCANTIL"/>
  </r>
  <r>
    <x v="0"/>
    <n v="16597697"/>
    <x v="0"/>
    <n v="684"/>
    <s v="046I"/>
    <s v="GRUPO-A1"/>
    <s v="Entorno económico internacional"/>
    <s v="GI"/>
    <s v="GRUPO DE INFORMÁTICA"/>
    <s v="046I"/>
    <s v="PRÁCTICAS DE INFORMÁTICA DE ENTORNO ECONÓMICO INTERNACIONAL"/>
    <s v="GRUPO-A1"/>
    <s v="Prácticas de Informática de Entorno económico internacional"/>
    <s v="2S"/>
    <n v="16597697"/>
    <s v="VILLAR"/>
    <s v="ARETIO"/>
    <s v="RUBÉN"/>
    <s v="VILLAR ARETIO, RUBÉN"/>
    <x v="1"/>
    <x v="0"/>
    <x v="1"/>
    <m/>
    <m/>
    <s v="ruvillare"/>
    <s v="ruben.villara@unirioja.es"/>
    <n v="0.5"/>
    <n v="0.5"/>
    <n v="532"/>
    <s v="LABORAL DOCENTE-ASOCIADO"/>
    <s v="P05"/>
    <s v="TIEMPO PARCIAL (5+5 HORAS)"/>
    <s v="2018-09-27 00:00:00.0"/>
    <s v="2019-09-14 00:00:00.0"/>
    <s v="PI101433"/>
    <s v="PROFESOR ASOCIADO"/>
    <s v="R104"/>
    <x v="0"/>
    <n v="225"/>
    <s v="ECONOMÍA APLICADA"/>
  </r>
  <r>
    <x v="1"/>
    <n v="16562098"/>
    <x v="1"/>
    <n v="684"/>
    <s v="046I"/>
    <s v="GRUPO-D2"/>
    <s v="Entorno económico internacional"/>
    <s v="GI"/>
    <s v="GRUPO DE INFORMÁTICA"/>
    <s v="046I"/>
    <s v="PRÁCTICAS DE INFORMÁTICA DE ENTORNO ECONÓMICO INTERNACIONAL"/>
    <s v="GRUPO-D2"/>
    <s v="Prácticas de Informática de Entorno económico internacional"/>
    <s v="2S"/>
    <n v="16562098"/>
    <s v="PINILLOS"/>
    <s v="GARCÍA"/>
    <s v="Mª CARMEN"/>
    <s v="PINILLOS GARCÍA, Mª CARMEN"/>
    <x v="0"/>
    <x v="0"/>
    <x v="1"/>
    <m/>
    <m/>
    <s v="capinill"/>
    <s v="carmen.pinillos@unirioja.es"/>
    <n v="2"/>
    <n v="2"/>
    <n v="532"/>
    <s v="LABORAL DOCENTE-ASOCIADO"/>
    <s v="P02"/>
    <s v="TIEMPO PARCIAL (2+2 HORAS)"/>
    <s v="2017-09-15 00:00:00.0"/>
    <s v="2019-09-14 00:00:00.0"/>
    <s v="PI101236"/>
    <s v="PROFESOR ASOCIADO"/>
    <s v="R104"/>
    <x v="0"/>
    <n v="225"/>
    <s v="ECONOMÍA APLICADA"/>
  </r>
  <r>
    <x v="2"/>
    <n v="16543682"/>
    <x v="1"/>
    <n v="684"/>
    <s v="046G"/>
    <s v="GRUPO-D"/>
    <s v="Entorno económico internacional"/>
    <s v="GG"/>
    <s v="GRUPO GRANDE"/>
    <s v="046G"/>
    <s v="CLASE MAGISTRAL DE ENTORNO ECONÓMICO INTERNACIONAL"/>
    <s v="GRUPO-D"/>
    <s v="Grupo de Teoria de ENTORNO ECONÓMICO INTERNACIONAL"/>
    <s v="2S"/>
    <n v="16543682"/>
    <s v="NAVARRO"/>
    <s v="PÉREZ"/>
    <s v="Mª CRUZ"/>
    <s v="NAVARRO PÉREZ, Mª CRUZ"/>
    <x v="0"/>
    <x v="0"/>
    <x v="0"/>
    <m/>
    <m/>
    <s v="cnavarro"/>
    <s v="maricruz.navarro@unirioja.es"/>
    <n v="4"/>
    <m/>
    <n v="504"/>
    <s v="PROFESOR TITULAR UNIVERSIDAD"/>
    <s v="01A"/>
    <s v="TIEMPO COMPLETO AMPLIADO"/>
    <s v="2012-09-01 00:00:00.0"/>
    <s v="null"/>
    <s v="DF100001"/>
    <s v="PROFESOR TITULAR DE UNIVERSIDAD"/>
    <s v="R104"/>
    <x v="0"/>
    <n v="225"/>
    <s v="ECONOMÍA APLICADA"/>
  </r>
  <r>
    <x v="2"/>
    <n v="16597697"/>
    <x v="1"/>
    <n v="684"/>
    <s v="046I"/>
    <s v="GRUPO-D1"/>
    <s v="Entorno económico internacional"/>
    <s v="GI"/>
    <s v="GRUPO DE INFORMÁTICA"/>
    <s v="046I"/>
    <s v="PRÁCTICAS DE INFORMÁTICA DE ENTORNO ECONÓMICO INTERNACIONAL"/>
    <s v="GRUPO-D1"/>
    <s v="Prácticas de Informática de Entorno económico internacional"/>
    <s v="2S"/>
    <n v="16597697"/>
    <s v="VILLAR"/>
    <s v="ARETIO"/>
    <s v="RUBÉN"/>
    <s v="VILLAR ARETIO, RUBÉN"/>
    <x v="1"/>
    <x v="0"/>
    <x v="1"/>
    <m/>
    <m/>
    <s v="ruvillare"/>
    <s v="ruben.villara@unirioja.es"/>
    <n v="1"/>
    <n v="1"/>
    <n v="532"/>
    <s v="LABORAL DOCENTE-ASOCIADO"/>
    <s v="P05"/>
    <s v="TIEMPO PARCIAL (5+5 HORAS)"/>
    <s v="2018-09-27 00:00:00.0"/>
    <s v="2019-09-14 00:00:00.0"/>
    <s v="PI101433"/>
    <s v="PROFESOR ASOCIADO"/>
    <s v="R104"/>
    <x v="0"/>
    <n v="225"/>
    <s v="ECONOMÍA APLICADA"/>
  </r>
  <r>
    <x v="2"/>
    <n v="16562098"/>
    <x v="1"/>
    <n v="684"/>
    <s v="046I"/>
    <s v="GRUPO-D2"/>
    <s v="Entorno económico internacional"/>
    <s v="GI"/>
    <s v="GRUPO DE INFORMÁTICA"/>
    <s v="046I"/>
    <s v="PRÁCTICAS DE INFORMÁTICA DE ENTORNO ECONÓMICO INTERNACIONAL"/>
    <s v="GRUPO-D2"/>
    <s v="Prácticas de Informática de Entorno económico internacional"/>
    <s v="2S"/>
    <n v="16562098"/>
    <s v="PINILLOS"/>
    <s v="GARCÍA"/>
    <s v="Mª CARMEN"/>
    <s v="PINILLOS GARCÍA, Mª CARMEN"/>
    <x v="0"/>
    <x v="0"/>
    <x v="1"/>
    <m/>
    <m/>
    <s v="capinill"/>
    <s v="carmen.pinillos@unirioja.es"/>
    <n v="2"/>
    <m/>
    <n v="532"/>
    <s v="LABORAL DOCENTE-ASOCIADO"/>
    <s v="P02"/>
    <s v="TIEMPO PARCIAL (2+2 HORAS)"/>
    <s v="2017-09-15 00:00:00.0"/>
    <s v="2019-09-14 00:00:00.0"/>
    <s v="PI101236"/>
    <s v="PROFESOR ASOCIADO"/>
    <s v="R104"/>
    <x v="0"/>
    <n v="225"/>
    <s v="ECONOMÍA APLICADA"/>
  </r>
  <r>
    <x v="6"/>
    <n v="16543682"/>
    <x v="0"/>
    <n v="684"/>
    <s v="046G"/>
    <s v="GRUPO-D"/>
    <s v="Entorno económico internacional"/>
    <s v="GG"/>
    <s v="GRUPO GRANDE"/>
    <s v="046G"/>
    <s v="CLASE MAGISTRAL DE ENTORNO ECONÓMICO INTERNACIONAL"/>
    <s v="GRUPO-D"/>
    <s v="Grupo de Teoria de ENTORNO ECONÓMICO INTERNACIONAL"/>
    <s v="2S"/>
    <n v="16543682"/>
    <s v="NAVARRO"/>
    <s v="PÉREZ"/>
    <s v="Mª CRUZ"/>
    <s v="NAVARRO PÉREZ, Mª CRUZ"/>
    <x v="0"/>
    <x v="0"/>
    <x v="0"/>
    <m/>
    <m/>
    <s v="cnavarro"/>
    <s v="maricruz.navarro@unirioja.es"/>
    <n v="4"/>
    <m/>
    <n v="504"/>
    <s v="PROFESOR TITULAR UNIVERSIDAD"/>
    <s v="01A"/>
    <s v="TIEMPO COMPLETO AMPLIADO"/>
    <s v="2012-09-01 00:00:00.0"/>
    <s v="null"/>
    <s v="DF100001"/>
    <s v="PROFESOR TITULAR DE UNIVERSIDAD"/>
    <s v="R104"/>
    <x v="0"/>
    <n v="225"/>
    <s v="ECONOMÍA APLICADA"/>
  </r>
  <r>
    <x v="1"/>
    <n v="16547433"/>
    <x v="1"/>
    <n v="685"/>
    <s v="071G"/>
    <s v="GRUPO-B"/>
    <s v="Fundamentos de marketing"/>
    <s v="GG"/>
    <s v="GRUPO GRANDE"/>
    <s v="071G"/>
    <s v="GRUPO GRANDE DE FUNDAMENTOS DE MÁRKETING"/>
    <s v="GRUPO-B"/>
    <s v="Grupo Grande de FUNDAMENTOS DE MÁRKETING"/>
    <s v="1S"/>
    <n v="16547433"/>
    <s v="OLARTE"/>
    <s v="PASCUAL"/>
    <s v="Mª CRISTINA"/>
    <s v="OLARTE PASCUAL, Mª CRISTINA"/>
    <x v="0"/>
    <x v="0"/>
    <x v="0"/>
    <m/>
    <m/>
    <s v="m-olarte"/>
    <s v="cristina.olarte@unirioja.es"/>
    <n v="3.4"/>
    <m/>
    <n v="504"/>
    <s v="PROFESOR TITULAR UNIVERSIDAD"/>
    <s v="C01"/>
    <s v="TIEMPO COMPLETO"/>
    <s v="2017-09-15 00:00:00.0"/>
    <s v="null"/>
    <s v="DF100194"/>
    <s v="PROFESOR TITULAR DE UNIVERSIDAD"/>
    <s v="R104"/>
    <x v="0"/>
    <n v="95"/>
    <s v="COMERCIALIZACIÓN E INVESTIGACIÓN DE MERCADOS"/>
  </r>
  <r>
    <x v="1"/>
    <n v="16612716"/>
    <x v="1"/>
    <n v="685"/>
    <s v="071G"/>
    <s v="GRUPO-B"/>
    <s v="Fundamentos de marketing"/>
    <s v="GG"/>
    <s v="GRUPO GRANDE"/>
    <s v="071G"/>
    <s v="GRUPO GRANDE DE FUNDAMENTOS DE MÁRKETING"/>
    <s v="GRUPO-B"/>
    <s v="Grupo Grande de FUNDAMENTOS DE MÁRKETING"/>
    <s v="1S"/>
    <n v="16612716"/>
    <s v="ALESANCO"/>
    <s v="LLORENTE"/>
    <s v="MARÍA"/>
    <s v="ALESANCO LLORENTE, MARÍA"/>
    <x v="1"/>
    <x v="0"/>
    <x v="1"/>
    <m/>
    <m/>
    <s v="maalesan"/>
    <s v="maria.alesanco@unirioja.es"/>
    <n v="0.6"/>
    <m/>
    <n v="532"/>
    <s v="LABORAL DOCENTE-ASOCIADO"/>
    <s v="P02"/>
    <s v="TIEMPO PARCIAL (2+2 HORAS)"/>
    <s v="2018-09-25 00:00:00.0"/>
    <s v="2019-09-14 00:00:00.0"/>
    <s v="PI101430"/>
    <s v="PROFESOR ASOCIADO"/>
    <s v="R104"/>
    <x v="0"/>
    <n v="95"/>
    <s v="COMERCIALIZACIÓN E INVESTIGACIÓN DE MERCADOS"/>
  </r>
  <r>
    <x v="1"/>
    <n v="16616932"/>
    <x v="1"/>
    <n v="685"/>
    <s v="071I"/>
    <s v="GRUPO-B2"/>
    <s v="Fundamentos de marketing"/>
    <s v="GI"/>
    <s v="GRUPO DE INFORMÁTICA"/>
    <s v="071I"/>
    <s v="GRUPO INFORMÁTICA DE FUNDAMENTOS DE MÁRKETING"/>
    <s v="GRUPO-B2"/>
    <s v="Grupo de Informática de FUNDAMENTOS DE MÁRKETING"/>
    <s v="1S"/>
    <n v="16616932"/>
    <s v="MEDRANO"/>
    <s v="SÁEZ"/>
    <s v="NATALIA"/>
    <s v="MEDRANO SÁEZ, NATALIA"/>
    <x v="1"/>
    <x v="0"/>
    <x v="1"/>
    <m/>
    <m/>
    <s v="namedran"/>
    <s v="natalia.medrano@unirioja.es"/>
    <n v="0.5"/>
    <m/>
    <n v="536"/>
    <s v="PROFESOR INTERINO"/>
    <s v="C01"/>
    <s v="TIEMPO COMPLETO"/>
    <s v="2018-09-17 00:00:00.0"/>
    <s v="2019-01-18 00:00:00.0"/>
    <s v="PI101353"/>
    <s v="PROFESOR CONTRATADO INTERINO TC"/>
    <s v="R104"/>
    <x v="0"/>
    <n v="95"/>
    <s v="COMERCIALIZACIÓN E INVESTIGACIÓN DE MERCADOS"/>
  </r>
  <r>
    <x v="1"/>
    <n v="16557181"/>
    <x v="1"/>
    <n v="685"/>
    <s v="071R"/>
    <s v="GRUPO-B2"/>
    <s v="Fundamentos de marketing"/>
    <s v="GR"/>
    <s v="GRUPO REDUCIDO"/>
    <s v="071R"/>
    <s v="GRUPO REDUCIDO DE FUNDAMENTOS DE MÁRKETING"/>
    <s v="GRUPO-B2"/>
    <s v="Grupo Reducido de FUNDAMENTOS DE MÁRKETING"/>
    <s v="1S"/>
    <n v="16557181"/>
    <s v="PELEGRÍN"/>
    <s v="BORONDO"/>
    <s v="JULIO ENRIQUE"/>
    <s v="PELEGRÍN BORONDO, JULIO ENRIQUE"/>
    <x v="1"/>
    <x v="0"/>
    <x v="1"/>
    <m/>
    <m/>
    <s v="jupelegr"/>
    <s v="julio-enrique.pelegrin@unirioja.es"/>
    <n v="0.4"/>
    <m/>
    <n v="532"/>
    <s v="LABORAL DOCENTE-ASOCIADO"/>
    <s v="P06"/>
    <s v="TIEMPO PARCIAL (6+6 HORAS)"/>
    <s v="2017-09-15 00:00:00.0"/>
    <s v="2019-09-14 00:00:00.0"/>
    <s v="PI101234"/>
    <s v="PROFESOR ASOCIADO"/>
    <s v="R104"/>
    <x v="0"/>
    <n v="95"/>
    <s v="COMERCIALIZACIÓN E INVESTIGACIÓN DE MERCADOS"/>
  </r>
  <r>
    <x v="2"/>
    <n v="16547433"/>
    <x v="1"/>
    <n v="685"/>
    <s v="071G"/>
    <s v="GRUPO-B"/>
    <s v="Fundamentos de marketing"/>
    <s v="GG"/>
    <s v="GRUPO GRANDE"/>
    <s v="071G"/>
    <s v="GRUPO GRANDE DE FUNDAMENTOS DE MÁRKETING"/>
    <s v="GRUPO-B"/>
    <s v="Grupo Grande de FUNDAMENTOS DE MÁRKETING"/>
    <s v="1S"/>
    <n v="16547433"/>
    <s v="OLARTE"/>
    <s v="PASCUAL"/>
    <s v="Mª CRISTINA"/>
    <s v="OLARTE PASCUAL, Mª CRISTINA"/>
    <x v="0"/>
    <x v="0"/>
    <x v="0"/>
    <m/>
    <m/>
    <s v="m-olarte"/>
    <s v="cristina.olarte@unirioja.es"/>
    <n v="3.4"/>
    <m/>
    <n v="504"/>
    <s v="PROFESOR TITULAR UNIVERSIDAD"/>
    <s v="C01"/>
    <s v="TIEMPO COMPLETO"/>
    <s v="2017-09-15 00:00:00.0"/>
    <s v="null"/>
    <s v="DF100194"/>
    <s v="PROFESOR TITULAR DE UNIVERSIDAD"/>
    <s v="R104"/>
    <x v="0"/>
    <n v="95"/>
    <s v="COMERCIALIZACIÓN E INVESTIGACIÓN DE MERCADOS"/>
  </r>
  <r>
    <x v="2"/>
    <n v="16612716"/>
    <x v="1"/>
    <n v="685"/>
    <s v="071G"/>
    <s v="GRUPO-B"/>
    <s v="Fundamentos de marketing"/>
    <s v="GG"/>
    <s v="GRUPO GRANDE"/>
    <s v="071G"/>
    <s v="GRUPO GRANDE DE FUNDAMENTOS DE MÁRKETING"/>
    <s v="GRUPO-B"/>
    <s v="Grupo Grande de FUNDAMENTOS DE MÁRKETING"/>
    <s v="1S"/>
    <n v="16612716"/>
    <s v="ALESANCO"/>
    <s v="LLORENTE"/>
    <s v="MARÍA"/>
    <s v="ALESANCO LLORENTE, MARÍA"/>
    <x v="1"/>
    <x v="0"/>
    <x v="1"/>
    <m/>
    <m/>
    <s v="maalesan"/>
    <s v="maria.alesanco@unirioja.es"/>
    <n v="0.6"/>
    <m/>
    <n v="532"/>
    <s v="LABORAL DOCENTE-ASOCIADO"/>
    <s v="P02"/>
    <s v="TIEMPO PARCIAL (2+2 HORAS)"/>
    <s v="2018-09-25 00:00:00.0"/>
    <s v="2019-09-14 00:00:00.0"/>
    <s v="PI101430"/>
    <s v="PROFESOR ASOCIADO"/>
    <s v="R104"/>
    <x v="0"/>
    <n v="95"/>
    <s v="COMERCIALIZACIÓN E INVESTIGACIÓN DE MERCADOS"/>
  </r>
  <r>
    <x v="2"/>
    <n v="16616932"/>
    <x v="1"/>
    <n v="685"/>
    <s v="071I"/>
    <s v="GRUPO-B2"/>
    <s v="Fundamentos de marketing"/>
    <s v="GI"/>
    <s v="GRUPO DE INFORMÁTICA"/>
    <s v="071I"/>
    <s v="GRUPO INFORMÁTICA DE FUNDAMENTOS DE MÁRKETING"/>
    <s v="GRUPO-B2"/>
    <s v="Grupo de Informática de FUNDAMENTOS DE MÁRKETING"/>
    <s v="1S"/>
    <n v="16616932"/>
    <s v="MEDRANO"/>
    <s v="SÁEZ"/>
    <s v="NATALIA"/>
    <s v="MEDRANO SÁEZ, NATALIA"/>
    <x v="1"/>
    <x v="0"/>
    <x v="1"/>
    <m/>
    <m/>
    <s v="namedran"/>
    <s v="natalia.medrano@unirioja.es"/>
    <n v="0.5"/>
    <m/>
    <n v="536"/>
    <s v="PROFESOR INTERINO"/>
    <s v="C01"/>
    <s v="TIEMPO COMPLETO"/>
    <s v="2018-09-17 00:00:00.0"/>
    <s v="2019-01-18 00:00:00.0"/>
    <s v="PI101353"/>
    <s v="PROFESOR CONTRATADO INTERINO TC"/>
    <s v="R104"/>
    <x v="0"/>
    <n v="95"/>
    <s v="COMERCIALIZACIÓN E INVESTIGACIÓN DE MERCADOS"/>
  </r>
  <r>
    <x v="2"/>
    <n v="16557181"/>
    <x v="1"/>
    <n v="685"/>
    <s v="071R"/>
    <s v="GRUPO-B2"/>
    <s v="Fundamentos de marketing"/>
    <s v="GR"/>
    <s v="GRUPO REDUCIDO"/>
    <s v="071R"/>
    <s v="GRUPO REDUCIDO DE FUNDAMENTOS DE MÁRKETING"/>
    <s v="GRUPO-B2"/>
    <s v="Grupo Reducido de FUNDAMENTOS DE MÁRKETING"/>
    <s v="1S"/>
    <n v="16557181"/>
    <s v="PELEGRÍN"/>
    <s v="BORONDO"/>
    <s v="JULIO ENRIQUE"/>
    <s v="PELEGRÍN BORONDO, JULIO ENRIQUE"/>
    <x v="1"/>
    <x v="0"/>
    <x v="1"/>
    <m/>
    <m/>
    <s v="jupelegr"/>
    <s v="julio-enrique.pelegrin@unirioja.es"/>
    <n v="0.4"/>
    <m/>
    <n v="532"/>
    <s v="LABORAL DOCENTE-ASOCIADO"/>
    <s v="P06"/>
    <s v="TIEMPO PARCIAL (6+6 HORAS)"/>
    <s v="2017-09-15 00:00:00.0"/>
    <s v="2019-09-14 00:00:00.0"/>
    <s v="PI101234"/>
    <s v="PROFESOR ASOCIADO"/>
    <s v="R104"/>
    <x v="0"/>
    <n v="95"/>
    <s v="COMERCIALIZACIÓN E INVESTIGACIÓN DE MERCADOS"/>
  </r>
  <r>
    <x v="6"/>
    <n v="16547433"/>
    <x v="0"/>
    <n v="685"/>
    <s v="071G"/>
    <s v="GRUPO-B"/>
    <s v="Fundamentos de marketing"/>
    <s v="GG"/>
    <s v="GRUPO GRANDE"/>
    <s v="071G"/>
    <s v="GRUPO GRANDE DE FUNDAMENTOS DE MÁRKETING"/>
    <s v="GRUPO-B"/>
    <s v="Grupo Grande de FUNDAMENTOS DE MÁRKETING"/>
    <s v="1S"/>
    <n v="16547433"/>
    <s v="OLARTE"/>
    <s v="PASCUAL"/>
    <s v="Mª CRISTINA"/>
    <s v="OLARTE PASCUAL, Mª CRISTINA"/>
    <x v="0"/>
    <x v="0"/>
    <x v="0"/>
    <m/>
    <m/>
    <s v="m-olarte"/>
    <s v="cristina.olarte@unirioja.es"/>
    <n v="3.4"/>
    <m/>
    <n v="504"/>
    <s v="PROFESOR TITULAR UNIVERSIDAD"/>
    <s v="C01"/>
    <s v="TIEMPO COMPLETO"/>
    <s v="2017-09-15 00:00:00.0"/>
    <s v="null"/>
    <s v="DF100194"/>
    <s v="PROFESOR TITULAR DE UNIVERSIDAD"/>
    <s v="R104"/>
    <x v="0"/>
    <n v="95"/>
    <s v="COMERCIALIZACIÓN E INVESTIGACIÓN DE MERCADOS"/>
  </r>
  <r>
    <x v="6"/>
    <n v="16616932"/>
    <x v="0"/>
    <n v="685"/>
    <s v="071I"/>
    <s v="GRUPO-B3"/>
    <s v="Fundamentos de marketing"/>
    <s v="GI"/>
    <s v="GRUPO DE INFORMÁTICA"/>
    <s v="071I"/>
    <s v="GRUPO INFORMÁTICA DE FUNDAMENTOS DE MÁRKETING"/>
    <s v="GRUPO-B3"/>
    <s v="Grupo de Informática de FUNDAMENTOS DE MÁRKETING"/>
    <s v="1S"/>
    <n v="16616932"/>
    <s v="MEDRANO"/>
    <s v="SÁEZ"/>
    <s v="NATALIA"/>
    <s v="MEDRANO SÁEZ, NATALIA"/>
    <x v="1"/>
    <x v="0"/>
    <x v="1"/>
    <m/>
    <m/>
    <s v="namedran"/>
    <s v="natalia.medrano@unirioja.es"/>
    <n v="0.5"/>
    <n v="0.5"/>
    <n v="536"/>
    <s v="PROFESOR INTERINO"/>
    <s v="C01"/>
    <s v="TIEMPO COMPLETO"/>
    <s v="2018-09-17 00:00:00.0"/>
    <s v="2019-01-18 00:00:00.0"/>
    <s v="PI101353"/>
    <s v="PROFESOR CONTRATADO INTERINO TC"/>
    <s v="R104"/>
    <x v="0"/>
    <n v="95"/>
    <s v="COMERCIALIZACIÓN E INVESTIGACIÓN DE MERCADOS"/>
  </r>
  <r>
    <x v="6"/>
    <n v="16557181"/>
    <x v="0"/>
    <n v="685"/>
    <s v="071R"/>
    <s v="GRUPO-B3"/>
    <s v="Fundamentos de marketing"/>
    <s v="GR"/>
    <s v="GRUPO REDUCIDO"/>
    <s v="071R"/>
    <s v="GRUPO REDUCIDO DE FUNDAMENTOS DE MÁRKETING"/>
    <s v="GRUPO-B3"/>
    <s v="Grupo Reducido de FUNDAMENTOS DE MÁRKETING"/>
    <s v="1S"/>
    <n v="16557181"/>
    <s v="PELEGRÍN"/>
    <s v="BORONDO"/>
    <s v="JULIO ENRIQUE"/>
    <s v="PELEGRÍN BORONDO, JULIO ENRIQUE"/>
    <x v="1"/>
    <x v="0"/>
    <x v="1"/>
    <m/>
    <m/>
    <s v="jupelegr"/>
    <s v="julio-enrique.pelegrin@unirioja.es"/>
    <n v="0.4"/>
    <n v="0.4"/>
    <n v="532"/>
    <s v="LABORAL DOCENTE-ASOCIADO"/>
    <s v="P06"/>
    <s v="TIEMPO PARCIAL (6+6 HORAS)"/>
    <s v="2017-09-15 00:00:00.0"/>
    <s v="2019-09-14 00:00:00.0"/>
    <s v="PI101234"/>
    <s v="PROFESOR ASOCIADO"/>
    <s v="R104"/>
    <x v="0"/>
    <n v="95"/>
    <s v="COMERCIALIZACIÓN E INVESTIGACIÓN DE MERCADOS"/>
  </r>
  <r>
    <x v="0"/>
    <n v="9335106"/>
    <x v="0"/>
    <n v="686"/>
    <s v="060R"/>
    <s v="GRUPO-A1"/>
    <s v="Contabilidad financiera y analítica"/>
    <s v="GR"/>
    <s v="GRUPO REDUCIDO"/>
    <s v="060R"/>
    <s v="PRÁCTICAS DE AULA DE CONTABILIDAD FINANCIERA Y ANALÍTICA"/>
    <s v="GRUPO-A1"/>
    <s v="Prácticas de Aula de CONTABILIDAD FINANCIERA Y ANALÍTICA"/>
    <s v="2S"/>
    <n v="9335106"/>
    <s v="RUANO"/>
    <s v="MARRÓN"/>
    <s v="LUIS ALBERTO"/>
    <s v="RUANO MARRÓN, LUIS ALBERTO"/>
    <x v="1"/>
    <x v="0"/>
    <x v="0"/>
    <m/>
    <m/>
    <s v="luruano"/>
    <s v="luis-alberto.ruano@unirioja.es"/>
    <n v="1"/>
    <n v="1"/>
    <n v="532"/>
    <s v="LABORAL DOCENTE-ASOCIADO"/>
    <s v="P03"/>
    <s v="TIEMPO PARCIAL (3+3 HORAS)"/>
    <s v="2018-09-18 00:00:00.0"/>
    <s v="2019-09-14 00:00:00.0"/>
    <s v="PI101110"/>
    <s v="PROFESOR ASOCIADO"/>
    <s v="R104"/>
    <x v="0"/>
    <n v="230"/>
    <s v="ECONOMÍA FINANCIERA Y CONTABILIDAD"/>
  </r>
  <r>
    <x v="6"/>
    <n v="16802653"/>
    <x v="0"/>
    <n v="686"/>
    <s v="060G"/>
    <s v="GRUPO-C"/>
    <s v="Contabilidad financiera y analítica"/>
    <s v="GG"/>
    <s v="GRUPO GRANDE"/>
    <s v="060G"/>
    <s v="CLASE MAGISTRAL DE CONTABILIDAD FINANCIERA Y ANALÍTICA"/>
    <s v="GRUPO-C"/>
    <s v="Clase Magistral de CONTABILIDAD FINANCIERA Y ANALÍTICA"/>
    <s v="2S"/>
    <n v="16802653"/>
    <s v="MARÍN"/>
    <s v="VINUESA"/>
    <s v="LUZ MARÍA"/>
    <s v="MARÍN VINUESA, LUZ MARÍA"/>
    <x v="0"/>
    <x v="0"/>
    <x v="0"/>
    <m/>
    <m/>
    <s v="lumarin"/>
    <s v="luz-maria.marin@unirioja.es"/>
    <n v="2"/>
    <m/>
    <n v="536"/>
    <s v="PROFESOR INTERINO"/>
    <s v="C01"/>
    <s v="TIEMPO COMPLETO"/>
    <s v="2016-09-15 00:00:00.0"/>
    <s v="null"/>
    <s v="PI101109"/>
    <s v="PROFESOR CONTRATADO INTERINO"/>
    <s v="R104"/>
    <x v="0"/>
    <n v="230"/>
    <s v="ECONOMÍA FINANCIERA Y CONTABILIDAD"/>
  </r>
  <r>
    <x v="6"/>
    <n v="72793905"/>
    <x v="0"/>
    <n v="686"/>
    <s v="060G"/>
    <s v="GRUPO-C"/>
    <s v="Contabilidad financiera y analítica"/>
    <s v="GG"/>
    <s v="GRUPO GRANDE"/>
    <s v="060G"/>
    <s v="CLASE MAGISTRAL DE CONTABILIDAD FINANCIERA Y ANALÍTICA"/>
    <s v="GRUPO-C"/>
    <s v="Clase Magistral de CONTABILIDAD FINANCIERA Y ANALÍTICA"/>
    <s v="2S"/>
    <n v="72793905"/>
    <s v="DÍAZ"/>
    <s v="MENDOZA"/>
    <s v="ANA CARMEN"/>
    <s v="DÍAZ MENDOZA, ANA CARMEN"/>
    <x v="1"/>
    <x v="0"/>
    <x v="0"/>
    <m/>
    <m/>
    <s v="andiazm"/>
    <s v="ana-carmen.diaz@unirioja.es"/>
    <n v="2"/>
    <m/>
    <n v="536"/>
    <s v="PROFESOR INTERINO"/>
    <s v="C01"/>
    <s v="TIEMPO COMPLETO"/>
    <s v="2017-09-15 00:00:00.0"/>
    <s v="null"/>
    <s v="PI101238"/>
    <s v="PROFESOR CONTRATADO INTERINO"/>
    <s v="R104"/>
    <x v="0"/>
    <n v="230"/>
    <s v="ECONOMÍA FINANCIERA Y CONTABILIDAD"/>
  </r>
  <r>
    <x v="15"/>
    <n v="16802653"/>
    <x v="4"/>
    <n v="686"/>
    <s v="060G"/>
    <s v="GRUPO-C"/>
    <s v="Contabilidad financiera y analítica"/>
    <s v="GG"/>
    <s v="GRUPO GRANDE"/>
    <s v="060G"/>
    <s v="CLASE MAGISTRAL DE CONTABILIDAD FINANCIERA Y ANALÍTICA"/>
    <s v="GRUPO-C"/>
    <s v="Clase Magistral de CONTABILIDAD FINANCIERA Y ANALÍTICA"/>
    <s v="2S"/>
    <n v="16802653"/>
    <s v="MARÍN"/>
    <s v="VINUESA"/>
    <s v="LUZ MARÍA"/>
    <s v="MARÍN VINUESA, LUZ MARÍA"/>
    <x v="0"/>
    <x v="0"/>
    <x v="0"/>
    <m/>
    <m/>
    <s v="lumarin"/>
    <s v="luz-maria.marin@unirioja.es"/>
    <n v="2"/>
    <m/>
    <n v="536"/>
    <s v="PROFESOR INTERINO"/>
    <s v="C01"/>
    <s v="TIEMPO COMPLETO"/>
    <s v="2016-09-15 00:00:00.0"/>
    <s v="null"/>
    <s v="PI101109"/>
    <s v="PROFESOR CONTRATADO INTERINO"/>
    <s v="R104"/>
    <x v="0"/>
    <n v="230"/>
    <s v="ECONOMÍA FINANCIERA Y CONTABILIDAD"/>
  </r>
  <r>
    <x v="15"/>
    <n v="72793905"/>
    <x v="4"/>
    <n v="686"/>
    <s v="060G"/>
    <s v="GRUPO-C"/>
    <s v="Contabilidad financiera y analítica"/>
    <s v="GG"/>
    <s v="GRUPO GRANDE"/>
    <s v="060G"/>
    <s v="CLASE MAGISTRAL DE CONTABILIDAD FINANCIERA Y ANALÍTICA"/>
    <s v="GRUPO-C"/>
    <s v="Clase Magistral de CONTABILIDAD FINANCIERA Y ANALÍTICA"/>
    <s v="2S"/>
    <n v="72793905"/>
    <s v="DÍAZ"/>
    <s v="MENDOZA"/>
    <s v="ANA CARMEN"/>
    <s v="DÍAZ MENDOZA, ANA CARMEN"/>
    <x v="1"/>
    <x v="0"/>
    <x v="0"/>
    <m/>
    <m/>
    <s v="andiazm"/>
    <s v="ana-carmen.diaz@unirioja.es"/>
    <n v="2"/>
    <m/>
    <n v="536"/>
    <s v="PROFESOR INTERINO"/>
    <s v="C01"/>
    <s v="TIEMPO COMPLETO"/>
    <s v="2017-09-15 00:00:00.0"/>
    <s v="null"/>
    <s v="PI101238"/>
    <s v="PROFESOR CONTRATADO INTERINO"/>
    <s v="R104"/>
    <x v="0"/>
    <n v="230"/>
    <s v="ECONOMÍA FINANCIERA Y CONTABILIDAD"/>
  </r>
  <r>
    <x v="15"/>
    <n v="16533958"/>
    <x v="4"/>
    <n v="686"/>
    <s v="060R"/>
    <s v="GRUPO-C1"/>
    <s v="Contabilidad financiera y analítica"/>
    <s v="GR"/>
    <s v="GRUPO REDUCIDO"/>
    <s v="060R"/>
    <s v="PRÁCTICAS DE AULA DE CONTABILIDAD FINANCIERA Y ANALÍTICA"/>
    <s v="GRUPO-C1"/>
    <s v="Prácticas de Aula de CONTABILIDAD FINANCIERA Y ANALÍTICA"/>
    <s v="2S"/>
    <n v="16533958"/>
    <s v="ECHARRI"/>
    <s v="SÁEZ"/>
    <s v="ROSA MARÍA"/>
    <s v="ECHARRI SÁEZ, ROSA MARÍA"/>
    <x v="1"/>
    <x v="0"/>
    <x v="1"/>
    <m/>
    <m/>
    <s v="recharri"/>
    <s v="rosa.echarri@unirioja.es"/>
    <n v="1"/>
    <m/>
    <n v="506"/>
    <s v="PROFESOR TITULAR DE ESCUELA UNIVERSITARI"/>
    <s v="01A"/>
    <s v="TIEMPO COMPLETO AMPLIADO"/>
    <s v="2012-09-01 00:00:00.0"/>
    <s v="null"/>
    <s v="DF31216"/>
    <s v="TITULAR DE ESCUELAS UNIVERSITARIAS"/>
    <s v="R104"/>
    <x v="0"/>
    <n v="230"/>
    <s v="ECONOMÍA FINANCIERA Y CONTABILIDAD"/>
  </r>
  <r>
    <x v="15"/>
    <n v="16544280"/>
    <x v="4"/>
    <n v="686"/>
    <s v="060R"/>
    <s v="GRUPO-C1"/>
    <s v="Contabilidad financiera y analítica"/>
    <s v="GR"/>
    <s v="GRUPO REDUCIDO"/>
    <s v="060R"/>
    <s v="PRÁCTICAS DE AULA DE CONTABILIDAD FINANCIERA Y ANALÍTICA"/>
    <s v="GRUPO-C1"/>
    <s v="Prácticas de Aula de CONTABILIDAD FINANCIERA Y ANALÍTICA"/>
    <s v="2S"/>
    <n v="16544280"/>
    <s v="AZCONA"/>
    <s v="CIRIZA"/>
    <s v="ESPERANZA"/>
    <s v="AZCONA CIRIZA, ESPERANZA"/>
    <x v="1"/>
    <x v="0"/>
    <x v="1"/>
    <m/>
    <m/>
    <s v="esazcona"/>
    <s v="esperanza.azcona@unirioja.es"/>
    <n v="1"/>
    <m/>
    <n v="506"/>
    <s v="PROFESOR TITULAR DE ESCUELA UNIVERSITARI"/>
    <s v="01A"/>
    <s v="TIEMPO COMPLETO AMPLIADO"/>
    <s v="2012-09-01 00:00:00.0"/>
    <s v="null"/>
    <s v="DF31215"/>
    <s v="TITULAR DE ESCUELAS UNIVERSITARIAS"/>
    <s v="R104"/>
    <x v="0"/>
    <n v="230"/>
    <s v="ECONOMÍA FINANCIERA Y CONTABILIDAD"/>
  </r>
  <r>
    <x v="1"/>
    <n v="16545318"/>
    <x v="1"/>
    <n v="687"/>
    <s v="104G"/>
    <s v="GRUPO-D"/>
    <s v="Operaciones financieras"/>
    <s v="GG"/>
    <s v="GRUPO GRANDE"/>
    <s v="104G"/>
    <s v="CLASE MAGISTRAL DE OPERACIONES FINANCIERAS"/>
    <s v="GRUPO-D"/>
    <s v="Grupo de Clase Magistral de OPERACIONES FINANCIERAS (docencia en español)"/>
    <s v="2S"/>
    <n v="16545318"/>
    <s v="RUIZ-OLALLA"/>
    <s v="CORCUERA"/>
    <s v="Mª CARMEN"/>
    <s v="RUIZ-OLALLA CORCUERA, Mª CARMEN"/>
    <x v="0"/>
    <x v="0"/>
    <x v="0"/>
    <m/>
    <m/>
    <s v="caruiz-o"/>
    <s v="carmen.ruiz-olalla@unirioja.es"/>
    <n v="4"/>
    <m/>
    <n v="504"/>
    <s v="PROFESOR TITULAR UNIVERSIDAD"/>
    <s v="01A"/>
    <s v="TIEMPO COMPLETO AMPLIADO"/>
    <s v="2012-09-01 00:00:00.0"/>
    <s v="null"/>
    <s v="DF100082"/>
    <s v="PROFESOR TITULAR DE UNIVERSIDAD"/>
    <s v="R104"/>
    <x v="0"/>
    <n v="230"/>
    <s v="ECONOMÍA FINANCIERA Y CONTABILIDAD"/>
  </r>
  <r>
    <x v="1"/>
    <n v="16532770"/>
    <x v="1"/>
    <n v="687"/>
    <s v="104I"/>
    <s v="GRUPO-D1"/>
    <s v="Operaciones financieras"/>
    <s v="GI"/>
    <s v="GRUPO DE INFORMÁTICA"/>
    <s v="104I"/>
    <s v="PRÁCTICAS DE INFORMÁTICA DE OPERACIONES FINANCIERAS"/>
    <s v="GRUPO-D1"/>
    <s v="Grupo de Prácticas de Informática de OPERACIONES FINANCIERAS"/>
    <s v="2S"/>
    <n v="16532770"/>
    <s v="BLASCO"/>
    <s v="TOMÁS"/>
    <s v="YOLANDA"/>
    <s v="BLASCO TOMÁS, YOLANDA"/>
    <x v="1"/>
    <x v="0"/>
    <x v="1"/>
    <m/>
    <m/>
    <s v="yoblasco"/>
    <s v="yolanda.blasco@unirioja.es"/>
    <n v="1.25"/>
    <m/>
    <n v="506"/>
    <s v="PROFESOR TITULAR DE ESCUELA UNIVERSITARI"/>
    <s v="01A"/>
    <s v="TIEMPO COMPLETO AMPLIADO"/>
    <s v="2012-09-01 00:00:00.0"/>
    <s v="null"/>
    <s v="DF31220"/>
    <s v="TITULAR DE ESCUELAS UNIVERSITARIAS"/>
    <s v="R104"/>
    <x v="0"/>
    <n v="230"/>
    <s v="ECONOMÍA FINANCIERA Y CONTABILIDAD"/>
  </r>
  <r>
    <x v="1"/>
    <n v="16544145"/>
    <x v="1"/>
    <n v="687"/>
    <s v="104I"/>
    <s v="GRUPO-D1"/>
    <s v="Operaciones financieras"/>
    <s v="GI"/>
    <s v="GRUPO DE INFORMÁTICA"/>
    <s v="104I"/>
    <s v="PRÁCTICAS DE INFORMÁTICA DE OPERACIONES FINANCIERAS"/>
    <s v="GRUPO-D1"/>
    <s v="Grupo de Prácticas de Informática de OPERACIONES FINANCIERAS"/>
    <s v="2S"/>
    <n v="16544145"/>
    <s v="ACEDO"/>
    <s v="RAMÍREZ"/>
    <s v="MIGUEL ANGEL"/>
    <s v="ACEDO RAMÍREZ, MIGUEL ANGEL"/>
    <x v="0"/>
    <x v="0"/>
    <x v="0"/>
    <m/>
    <m/>
    <s v="miacedo"/>
    <s v="miguel-angel.acedo@unirioja.es"/>
    <n v="0.25"/>
    <m/>
    <n v="504"/>
    <s v="PROFESOR TITULAR UNIVERSIDAD"/>
    <s v="C01"/>
    <s v="TIEMPO COMPLETO"/>
    <s v="2018-11-26 00:00:00.0"/>
    <s v="null"/>
    <s v="DF31207"/>
    <s v="PROFESOR TITULAR DE UNIVERSIDAD"/>
    <s v="R104"/>
    <x v="0"/>
    <n v="230"/>
    <s v="ECONOMÍA FINANCIERA Y CONTABILIDAD"/>
  </r>
  <r>
    <x v="1"/>
    <n v="16559462"/>
    <x v="1"/>
    <n v="687"/>
    <s v="104I"/>
    <s v="GRUPO-D2"/>
    <s v="Operaciones financieras"/>
    <s v="GI"/>
    <s v="GRUPO DE INFORMÁTICA"/>
    <s v="104I"/>
    <s v="PRÁCTICAS DE INFORMÁTICA DE OPERACIONES FINANCIERAS"/>
    <s v="GRUPO-D2"/>
    <s v="Grupo de Prácticas de Informática de OPERACIONES FINANCIERAS"/>
    <s v="2S"/>
    <n v="16559462"/>
    <s v="LACALZADA"/>
    <s v="ESQUIVEL"/>
    <s v="JOSÉ ANGEL"/>
    <s v="LACALZADA ESQUIVEL, JOSÉ ANGEL"/>
    <x v="1"/>
    <x v="0"/>
    <x v="1"/>
    <m/>
    <m/>
    <s v="jolacae"/>
    <s v="jose-angel.lacalzada@unirioja.es"/>
    <n v="1"/>
    <m/>
    <n v="532"/>
    <s v="LABORAL DOCENTE-ASOCIADO"/>
    <s v="P06"/>
    <s v="TIEMPO PARCIAL (6+6 HORAS)"/>
    <s v="2015-09-15 00:00:00.0"/>
    <s v="2019-09-14 00:00:00.0"/>
    <s v="PI101023"/>
    <s v="PROFESOR ASOCIADO"/>
    <s v="R104"/>
    <x v="0"/>
    <n v="230"/>
    <s v="ECONOMÍA FINANCIERA Y CONTABILIDAD"/>
  </r>
  <r>
    <x v="2"/>
    <n v="16532770"/>
    <x v="1"/>
    <n v="687"/>
    <s v="104G"/>
    <s v="GRUPO-A"/>
    <s v="Operaciones financieras"/>
    <s v="GG"/>
    <s v="GRUPO GRANDE"/>
    <s v="104G"/>
    <s v="CLASE MAGISTRAL DE OPERACIONES FINANCIERAS"/>
    <s v="GRUPO-A"/>
    <s v="Grupo de Clase Magistral de OPERACIONES FINANCIERAS (docencia en español)"/>
    <s v="2S"/>
    <n v="16532770"/>
    <s v="BLASCO"/>
    <s v="TOMÁS"/>
    <s v="YOLANDA"/>
    <s v="BLASCO TOMÁS, YOLANDA"/>
    <x v="1"/>
    <x v="0"/>
    <x v="1"/>
    <m/>
    <m/>
    <s v="yoblasco"/>
    <s v="yolanda.blasco@unirioja.es"/>
    <n v="0"/>
    <m/>
    <n v="506"/>
    <s v="PROFESOR TITULAR DE ESCUELA UNIVERSITARI"/>
    <s v="01A"/>
    <s v="TIEMPO COMPLETO AMPLIADO"/>
    <s v="2012-09-01 00:00:00.0"/>
    <s v="null"/>
    <s v="DF31220"/>
    <s v="TITULAR DE ESCUELAS UNIVERSITARIAS"/>
    <s v="R104"/>
    <x v="0"/>
    <n v="230"/>
    <s v="ECONOMÍA FINANCIERA Y CONTABILIDAD"/>
  </r>
  <r>
    <x v="2"/>
    <n v="16545318"/>
    <x v="1"/>
    <n v="687"/>
    <s v="104G"/>
    <s v="GRUPO-A"/>
    <s v="Operaciones financieras"/>
    <s v="GG"/>
    <s v="GRUPO GRANDE"/>
    <s v="104G"/>
    <s v="CLASE MAGISTRAL DE OPERACIONES FINANCIERAS"/>
    <s v="GRUPO-A"/>
    <s v="Grupo de Clase Magistral de OPERACIONES FINANCIERAS (docencia en español)"/>
    <s v="2S"/>
    <n v="16545318"/>
    <s v="RUIZ-OLALLA"/>
    <s v="CORCUERA"/>
    <s v="Mª CARMEN"/>
    <s v="RUIZ-OLALLA CORCUERA, Mª CARMEN"/>
    <x v="0"/>
    <x v="0"/>
    <x v="0"/>
    <m/>
    <m/>
    <s v="caruiz-o"/>
    <s v="carmen.ruiz-olalla@unirioja.es"/>
    <n v="4"/>
    <m/>
    <n v="504"/>
    <s v="PROFESOR TITULAR UNIVERSIDAD"/>
    <s v="01A"/>
    <s v="TIEMPO COMPLETO AMPLIADO"/>
    <s v="2012-09-01 00:00:00.0"/>
    <s v="null"/>
    <s v="DF100082"/>
    <s v="PROFESOR TITULAR DE UNIVERSIDAD"/>
    <s v="R104"/>
    <x v="0"/>
    <n v="230"/>
    <s v="ECONOMÍA FINANCIERA Y CONTABILIDAD"/>
  </r>
  <r>
    <x v="2"/>
    <n v="16544145"/>
    <x v="1"/>
    <n v="687"/>
    <s v="104I"/>
    <s v="GRUPO-A3"/>
    <s v="Operaciones financieras"/>
    <s v="GI"/>
    <s v="GRUPO DE INFORMÁTICA"/>
    <s v="104I"/>
    <s v="PRÁCTICAS DE INFORMÁTICA DE OPERACIONES FINANCIERAS"/>
    <s v="GRUPO-A3"/>
    <s v="Grupo de Prácticas de Informática de OPERACIONES FINANCIERAS"/>
    <s v="2S"/>
    <n v="16544145"/>
    <s v="ACEDO"/>
    <s v="RAMÍREZ"/>
    <s v="MIGUEL ANGEL"/>
    <s v="ACEDO RAMÍREZ, MIGUEL ANGEL"/>
    <x v="0"/>
    <x v="0"/>
    <x v="0"/>
    <m/>
    <m/>
    <s v="miacedo"/>
    <s v="miguel-angel.acedo@unirioja.es"/>
    <n v="0.25"/>
    <m/>
    <n v="504"/>
    <s v="PROFESOR TITULAR UNIVERSIDAD"/>
    <s v="C01"/>
    <s v="TIEMPO COMPLETO"/>
    <s v="2018-11-26 00:00:00.0"/>
    <s v="null"/>
    <s v="DF31207"/>
    <s v="PROFESOR TITULAR DE UNIVERSIDAD"/>
    <s v="R104"/>
    <x v="0"/>
    <n v="230"/>
    <s v="ECONOMÍA FINANCIERA Y CONTABILIDAD"/>
  </r>
  <r>
    <x v="6"/>
    <n v="16544145"/>
    <x v="0"/>
    <n v="687"/>
    <s v="104G"/>
    <s v="GRUPO-C"/>
    <s v="Operaciones financieras"/>
    <s v="GG"/>
    <s v="GRUPO GRANDE"/>
    <s v="104G"/>
    <s v="CLASE MAGISTRAL DE OPERACIONES FINANCIERAS"/>
    <s v="GRUPO-C"/>
    <s v="Grupo de Clase Magistral de OPERACIONES FINANCIERAS (docencia en inglés)"/>
    <s v="2S"/>
    <n v="16544145"/>
    <s v="ACEDO"/>
    <s v="RAMÍREZ"/>
    <s v="MIGUEL ANGEL"/>
    <s v="ACEDO RAMÍREZ, MIGUEL ANGEL"/>
    <x v="0"/>
    <x v="0"/>
    <x v="0"/>
    <m/>
    <m/>
    <s v="miacedo"/>
    <s v="miguel-angel.acedo@unirioja.es"/>
    <n v="4"/>
    <m/>
    <n v="504"/>
    <s v="PROFESOR TITULAR UNIVERSIDAD"/>
    <s v="C01"/>
    <s v="TIEMPO COMPLETO"/>
    <s v="2018-11-26 00:00:00.0"/>
    <s v="null"/>
    <s v="DF31207"/>
    <s v="PROFESOR TITULAR DE UNIVERSIDAD"/>
    <s v="R104"/>
    <x v="0"/>
    <n v="230"/>
    <s v="ECONOMÍA FINANCIERA Y CONTABILIDAD"/>
  </r>
  <r>
    <x v="1"/>
    <n v="31228810"/>
    <x v="1"/>
    <n v="688"/>
    <s v="201203G"/>
    <s v="GRUPO-B"/>
    <s v="Contabilidad financiera"/>
    <s v="GG"/>
    <s v="GRUPO GRANDE"/>
    <s v="201203G"/>
    <s v="GRUPO GRANDE DE CONTABILIDAD FINANCIERA"/>
    <s v="GRUPO-B"/>
    <s v="Grupo Grande de CONTABILIDAD FINANCIERA"/>
    <s v="1S"/>
    <n v="31228810"/>
    <s v="GONZÁLEZ"/>
    <s v="JIMÉNEZ"/>
    <s v="LUIS"/>
    <s v="GONZÁLEZ JIMÉNEZ, LUIS"/>
    <x v="1"/>
    <x v="0"/>
    <x v="0"/>
    <m/>
    <m/>
    <s v="lugonzal"/>
    <s v="luis.gonzalez@unirioja.es"/>
    <n v="4"/>
    <m/>
    <n v="504"/>
    <s v="PROFESOR TITULAR UNIVERSIDAD"/>
    <s v="01A"/>
    <s v="TIEMPO COMPLETO AMPLIADO"/>
    <s v="2012-09-01 00:00:00.0"/>
    <s v="null"/>
    <s v="DF100049"/>
    <s v="TITULAR DE UNIVERSIDAD"/>
    <s v="R104"/>
    <x v="0"/>
    <n v="230"/>
    <s v="ECONOMÍA FINANCIERA Y CONTABILIDAD"/>
  </r>
  <r>
    <x v="1"/>
    <n v="16533958"/>
    <x v="1"/>
    <n v="688"/>
    <s v="201203I"/>
    <s v="GRUPO-B3"/>
    <s v="Contabilidad financiera"/>
    <s v="GI"/>
    <s v="GRUPO DE INFORMÁTICA"/>
    <s v="201203I"/>
    <s v="GRUPO INFORMÁTICA DE CONTABILIDAD FINANCIERA"/>
    <s v="GRUPO-B3"/>
    <s v="Grupo de Informática de CONTABILIDAD FINANCIERA"/>
    <s v="1S"/>
    <n v="16533958"/>
    <s v="ECHARRI"/>
    <s v="SÁEZ"/>
    <s v="ROSA MARÍA"/>
    <s v="ECHARRI SÁEZ, ROSA MARÍA"/>
    <x v="1"/>
    <x v="0"/>
    <x v="1"/>
    <m/>
    <m/>
    <s v="recharri"/>
    <s v="rosa.echarri@unirioja.es"/>
    <n v="1.5"/>
    <m/>
    <n v="506"/>
    <s v="PROFESOR TITULAR DE ESCUELA UNIVERSITARI"/>
    <s v="01A"/>
    <s v="TIEMPO COMPLETO AMPLIADO"/>
    <s v="2012-09-01 00:00:00.0"/>
    <s v="null"/>
    <s v="DF31216"/>
    <s v="TITULAR DE ESCUELAS UNIVERSITARIAS"/>
    <s v="R104"/>
    <x v="0"/>
    <n v="230"/>
    <s v="ECONOMÍA FINANCIERA Y CONTABILIDAD"/>
  </r>
  <r>
    <x v="0"/>
    <n v="16015792"/>
    <x v="0"/>
    <n v="689"/>
    <s v="201204I"/>
    <s v="GRUPO-A3"/>
    <s v="Dirección de la producción"/>
    <s v="GI"/>
    <s v="GRUPO DE INFORMÁTICA"/>
    <s v="201204I"/>
    <s v="GRUPO INFORMÁTICA DE DIRECCIÓN DE LA PRODUCCIÓN"/>
    <s v="GRUPO-A3"/>
    <s v="Grupo Informática de DIRECCIÓN DE LA PRODUCCIÓN"/>
    <s v="1S"/>
    <n v="16015792"/>
    <s v="GIL"/>
    <s v="LÓPEZ"/>
    <s v="ALFONSO JESÚS"/>
    <s v="GIL LÓPEZ, ALFONSO JESÚS"/>
    <x v="0"/>
    <x v="0"/>
    <x v="0"/>
    <m/>
    <m/>
    <s v="algil"/>
    <s v="alfonso.gil@unirioja.es"/>
    <n v="1.5"/>
    <n v="1.5"/>
    <n v="536"/>
    <s v="PROFESOR INTERINO"/>
    <s v="C01"/>
    <s v="TIEMPO COMPLETO"/>
    <s v="2017-09-15 00:00:00.0"/>
    <s v="null"/>
    <s v="PI101241"/>
    <s v="PROFESOR CONTRATADO INTERINO"/>
    <s v="R104"/>
    <x v="0"/>
    <n v="650"/>
    <s v="ORGANIZACIÓN DE EMPRESAS"/>
  </r>
  <r>
    <x v="0"/>
    <n v="16562098"/>
    <x v="0"/>
    <n v="690"/>
    <s v="201205I"/>
    <s v="GRUPO-A2"/>
    <s v="Economía española"/>
    <s v="GI"/>
    <s v="GRUPO DE INFORMÁTICA"/>
    <s v="201205I"/>
    <s v="GRUPO INFORMÁTICA DE ECONOMÍA ESPAÑOLA"/>
    <s v="GRUPO-A2"/>
    <s v="Grupo de Informática de ECONOMIA ESPAÑOLA"/>
    <s v="1S"/>
    <n v="16562098"/>
    <s v="PINILLOS"/>
    <s v="GARCÍA"/>
    <s v="Mª CARMEN"/>
    <s v="PINILLOS GARCÍA, Mª CARMEN"/>
    <x v="0"/>
    <x v="0"/>
    <x v="1"/>
    <m/>
    <m/>
    <s v="capinill"/>
    <s v="carmen.pinillos@unirioja.es"/>
    <n v="0.6"/>
    <n v="0.6"/>
    <n v="532"/>
    <s v="LABORAL DOCENTE-ASOCIADO"/>
    <s v="P02"/>
    <s v="TIEMPO PARCIAL (2+2 HORAS)"/>
    <s v="2017-09-15 00:00:00.0"/>
    <s v="2019-09-14 00:00:00.0"/>
    <s v="PI101236"/>
    <s v="PROFESOR ASOCIADO"/>
    <s v="R104"/>
    <x v="0"/>
    <n v="225"/>
    <s v="ECONOMÍA APLICADA"/>
  </r>
  <r>
    <x v="1"/>
    <n v="16533890"/>
    <x v="1"/>
    <n v="690"/>
    <s v="201205G"/>
    <s v="GRUPO-B"/>
    <s v="Economía española"/>
    <s v="GG"/>
    <s v="GRUPO GRANDE"/>
    <s v="201205G"/>
    <s v="GRUPO GRANDE DE ECONOMÍA ESPAÑOLA"/>
    <s v="GRUPO-B"/>
    <s v="Grupo Grande de ECONOMÍA ESPAÑOLA"/>
    <s v="1S"/>
    <n v="16533890"/>
    <s v="PORTILLO"/>
    <s v="PÉREZ DE VIÑASPRE"/>
    <s v="FABIOLA"/>
    <s v="PORTILLO PÉREZ DE VIÑASPRE, FABIOLA"/>
    <x v="0"/>
    <x v="0"/>
    <x v="0"/>
    <m/>
    <m/>
    <s v="faporti"/>
    <s v="fabiola.portillo@unirioja.es"/>
    <n v="1.6"/>
    <m/>
    <n v="504"/>
    <s v="PROFESOR TITULAR UNIVERSIDAD"/>
    <s v="01A"/>
    <s v="TIEMPO COMPLETO AMPLIADO"/>
    <s v="2016-09-15 00:00:00.0"/>
    <s v="null"/>
    <s v="DF100141"/>
    <s v="PROFESOR TITULAR DE UNIVERSIDAD"/>
    <s v="R104"/>
    <x v="0"/>
    <n v="225"/>
    <s v="ECONOMÍA APLICADA"/>
  </r>
  <r>
    <x v="1"/>
    <n v="16549972"/>
    <x v="1"/>
    <n v="690"/>
    <s v="201205G"/>
    <s v="GRUPO-B"/>
    <s v="Economía española"/>
    <s v="GG"/>
    <s v="GRUPO GRANDE"/>
    <s v="201205G"/>
    <s v="GRUPO GRANDE DE ECONOMÍA ESPAÑOLA"/>
    <s v="GRUPO-B"/>
    <s v="Grupo Grande de ECONOMÍA ESPAÑOLA"/>
    <s v="1S"/>
    <n v="16549972"/>
    <s v="PINILLOS"/>
    <s v="GARCÍA"/>
    <s v="MARÍA DE LA O"/>
    <s v="PINILLOS GARCÍA, MARÍA DE LA O"/>
    <x v="0"/>
    <x v="0"/>
    <x v="0"/>
    <m/>
    <m/>
    <s v="mpinillo"/>
    <s v="maria.pinillos@unirioja.es"/>
    <n v="2.4"/>
    <m/>
    <n v="504"/>
    <s v="PROFESOR TITULAR UNIVERSIDAD"/>
    <s v="C01"/>
    <s v="TIEMPO COMPLETO"/>
    <s v="2014-09-15 00:00:00.0"/>
    <s v="null"/>
    <s v="DF31176"/>
    <s v="PROFESOR TITULAR DE UNIVERSIDAD"/>
    <s v="R104"/>
    <x v="0"/>
    <n v="225"/>
    <s v="ECONOMÍA APLICADA"/>
  </r>
  <r>
    <x v="2"/>
    <n v="16533890"/>
    <x v="1"/>
    <n v="690"/>
    <s v="201205G"/>
    <s v="GRUPO-B"/>
    <s v="Economía española"/>
    <s v="GG"/>
    <s v="GRUPO GRANDE"/>
    <s v="201205G"/>
    <s v="GRUPO GRANDE DE ECONOMÍA ESPAÑOLA"/>
    <s v="GRUPO-B"/>
    <s v="Grupo Grande de ECONOMÍA ESPAÑOLA"/>
    <s v="1S"/>
    <n v="16533890"/>
    <s v="PORTILLO"/>
    <s v="PÉREZ DE VIÑASPRE"/>
    <s v="FABIOLA"/>
    <s v="PORTILLO PÉREZ DE VIÑASPRE, FABIOLA"/>
    <x v="0"/>
    <x v="0"/>
    <x v="0"/>
    <m/>
    <m/>
    <s v="faporti"/>
    <s v="fabiola.portillo@unirioja.es"/>
    <n v="1.6"/>
    <m/>
    <n v="504"/>
    <s v="PROFESOR TITULAR UNIVERSIDAD"/>
    <s v="01A"/>
    <s v="TIEMPO COMPLETO AMPLIADO"/>
    <s v="2016-09-15 00:00:00.0"/>
    <s v="null"/>
    <s v="DF100141"/>
    <s v="PROFESOR TITULAR DE UNIVERSIDAD"/>
    <s v="R104"/>
    <x v="0"/>
    <n v="225"/>
    <s v="ECONOMÍA APLICADA"/>
  </r>
  <r>
    <x v="2"/>
    <n v="16549972"/>
    <x v="1"/>
    <n v="690"/>
    <s v="201205G"/>
    <s v="GRUPO-B"/>
    <s v="Economía española"/>
    <s v="GG"/>
    <s v="GRUPO GRANDE"/>
    <s v="201205G"/>
    <s v="GRUPO GRANDE DE ECONOMÍA ESPAÑOLA"/>
    <s v="GRUPO-B"/>
    <s v="Grupo Grande de ECONOMÍA ESPAÑOLA"/>
    <s v="1S"/>
    <n v="16549972"/>
    <s v="PINILLOS"/>
    <s v="GARCÍA"/>
    <s v="MARÍA DE LA O"/>
    <s v="PINILLOS GARCÍA, MARÍA DE LA O"/>
    <x v="0"/>
    <x v="0"/>
    <x v="0"/>
    <m/>
    <m/>
    <s v="mpinillo"/>
    <s v="maria.pinillos@unirioja.es"/>
    <n v="2.4"/>
    <m/>
    <n v="504"/>
    <s v="PROFESOR TITULAR UNIVERSIDAD"/>
    <s v="C01"/>
    <s v="TIEMPO COMPLETO"/>
    <s v="2014-09-15 00:00:00.0"/>
    <s v="null"/>
    <s v="DF31176"/>
    <s v="PROFESOR TITULAR DE UNIVERSIDAD"/>
    <s v="R104"/>
    <x v="0"/>
    <n v="225"/>
    <s v="ECONOMÍA APLICADA"/>
  </r>
  <r>
    <x v="0"/>
    <n v="16593137"/>
    <x v="0"/>
    <n v="692"/>
    <s v="106R"/>
    <s v="GRUPO-A1"/>
    <s v="Dirección de Recursos Humanos"/>
    <s v="GR"/>
    <s v="GRUPO REDUCIDO"/>
    <s v="106R"/>
    <s v="GRUPO REDUCIDO DE DIRECCIÓN DE RR.HH."/>
    <s v="GRUPO-A1"/>
    <s v="Grupo reducido de DIRECCIÓN DE RECURSOS HUMANOS"/>
    <s v="2S"/>
    <n v="16593137"/>
    <s v="PARRAS"/>
    <s v="GÓMEZ"/>
    <s v="MAITE"/>
    <s v="PARRAS GÓMEZ, MAITE"/>
    <x v="1"/>
    <x v="0"/>
    <x v="1"/>
    <m/>
    <m/>
    <s v="maparras"/>
    <s v="maite.parras@unirioja.es"/>
    <n v="1.26"/>
    <n v="1.26"/>
    <n v="536"/>
    <s v="PROFESOR INTERINO"/>
    <s v="C01"/>
    <s v="TIEMPO COMPLETO"/>
    <s v="2018-10-04 00:00:00.0"/>
    <s v="2019-04-05 00:00:00.0"/>
    <s v="PI101438"/>
    <s v="PROFESOR CONTRATADO INTERINO"/>
    <s v="R104"/>
    <x v="0"/>
    <n v="650"/>
    <s v="ORGANIZACIÓN DE EMPRESAS"/>
  </r>
  <r>
    <x v="0"/>
    <n v="16614068"/>
    <x v="0"/>
    <n v="692"/>
    <s v="106R"/>
    <s v="GRUPO-A1"/>
    <s v="Dirección de Recursos Humanos"/>
    <s v="GR"/>
    <s v="GRUPO REDUCIDO"/>
    <s v="106R"/>
    <s v="GRUPO REDUCIDO DE DIRECCIÓN DE RR.HH."/>
    <s v="GRUPO-A1"/>
    <s v="Grupo reducido de DIRECCIÓN DE RECURSOS HUMANOS"/>
    <s v="2S"/>
    <n v="16614068"/>
    <s v="ORCOS"/>
    <s v="SÁNCHEZ"/>
    <s v="RAQUEL"/>
    <s v="ORCOS SÁNCHEZ, RAQUEL"/>
    <x v="1"/>
    <x v="0"/>
    <x v="0"/>
    <m/>
    <m/>
    <s v="raorcosa"/>
    <s v="raquel.orcos@unirioja.es"/>
    <n v="0.74"/>
    <n v="0.74"/>
    <n v="536"/>
    <s v="PROFESOR INTERINO"/>
    <s v="C01"/>
    <s v="TIEMPO COMPLETO"/>
    <s v="2018-09-17 00:00:00.0"/>
    <s v="null"/>
    <s v="PI101360"/>
    <s v="PROFESOR CONTRATADO INTERINO"/>
    <s v="R104"/>
    <x v="0"/>
    <n v="650"/>
    <s v="ORGANIZACIÓN DE EMPRESAS"/>
  </r>
  <r>
    <x v="0"/>
    <n v="16569252"/>
    <x v="0"/>
    <n v="692"/>
    <s v="106R"/>
    <s v="GRUPO-B1"/>
    <s v="Dirección de Recursos Humanos"/>
    <s v="GR"/>
    <s v="GRUPO REDUCIDO"/>
    <s v="106R"/>
    <s v="GRUPO REDUCIDO DE DIRECCIÓN DE RR.HH."/>
    <s v="GRUPO-B1"/>
    <s v="Grupo reducido de DIRECCIÓN DE RECURSOS HUMANOS"/>
    <s v="2S"/>
    <n v="16569252"/>
    <s v="IBÁÑEZ"/>
    <s v="PRADO"/>
    <s v="JOSÉ RAMÓN"/>
    <s v="IBÁÑEZ PRADO, JOSÉ RAMÓN"/>
    <x v="0"/>
    <x v="0"/>
    <x v="1"/>
    <m/>
    <m/>
    <s v="joibanez"/>
    <s v="jose-ramon.ibanez@unirioja.es"/>
    <n v="2"/>
    <n v="2"/>
    <n v="532"/>
    <s v="LABORAL DOCENTE-ASOCIADO"/>
    <s v="P05"/>
    <s v="TIEMPO PARCIAL (5+5 HORAS)"/>
    <s v="2016-09-15 00:00:00.0"/>
    <s v="2019-09-14 00:00:00.0"/>
    <s v="PI101113"/>
    <s v="PROFESOR ASOCIADO"/>
    <s v="R104"/>
    <x v="0"/>
    <n v="650"/>
    <s v="ORGANIZACIÓN DE EMPRESAS"/>
  </r>
  <r>
    <x v="1"/>
    <n v="16517184"/>
    <x v="1"/>
    <n v="692"/>
    <s v="106G"/>
    <s v="GRUPO-A"/>
    <s v="Dirección de Recursos Humanos"/>
    <s v="GG"/>
    <s v="GRUPO GRANDE"/>
    <s v="106G"/>
    <s v="GRUPO GRANDE DE DIRECCIÓN DE RR.HH."/>
    <s v="GRUPO-A"/>
    <s v="Grupo Grande de DIRECCIÓN DE RR. HUMANOS"/>
    <s v="2S"/>
    <n v="16517184"/>
    <s v="JUÁREZ"/>
    <s v="CASTELLÓ"/>
    <s v="CARMELO ARTURO"/>
    <s v="JUÁREZ CASTELLÓ, CARMELO ARTURO"/>
    <x v="0"/>
    <x v="0"/>
    <x v="0"/>
    <m/>
    <m/>
    <s v="cajuarez"/>
    <s v="carmelo.juarez@unirioja.es"/>
    <n v="4"/>
    <m/>
    <n v="504"/>
    <s v="PROFESOR TITULAR UNIVERSIDAD"/>
    <s v="C01"/>
    <s v="TIEMPO COMPLETO"/>
    <s v="2013-09-13 00:00:00.0"/>
    <s v="null"/>
    <s v="DF31303"/>
    <s v="TITULAR DE UNIVERSIDAD"/>
    <s v="R104"/>
    <x v="0"/>
    <n v="650"/>
    <s v="ORGANIZACIÓN DE EMPRESAS"/>
  </r>
  <r>
    <x v="1"/>
    <n v="72780209"/>
    <x v="1"/>
    <n v="692"/>
    <s v="106R"/>
    <s v="GRUPO-A4"/>
    <s v="Dirección de Recursos Humanos"/>
    <s v="GR"/>
    <s v="GRUPO REDUCIDO"/>
    <s v="106R"/>
    <s v="GRUPO REDUCIDO DE DIRECCIÓN DE RR.HH."/>
    <s v="GRUPO-A4"/>
    <s v="Grupo reducido de DIRECCIÓN DE RECURSOS HUMANOS"/>
    <s v="2S"/>
    <n v="72780209"/>
    <s v="JIMÉNEZ"/>
    <s v="GALÁN"/>
    <s v="EDUARDO MIGUEL"/>
    <s v="JIMÉNEZ GALÁN, EDUARDO MIGUEL"/>
    <x v="1"/>
    <x v="0"/>
    <x v="1"/>
    <m/>
    <m/>
    <s v="emjimeneg"/>
    <s v="eduardo.jimenez@unirioja.es"/>
    <n v="2"/>
    <n v="2"/>
    <n v="532"/>
    <s v="LABORAL DOCENTE-ASOCIADO"/>
    <s v="P02"/>
    <s v="TIEMPO PARCIAL (2+2 HORAS)"/>
    <s v="2018-09-24 00:00:00.0"/>
    <s v="2019-09-14 00:00:00.0"/>
    <s v="PI101416"/>
    <s v="PROFESOR ASOCIADO"/>
    <s v="R104"/>
    <x v="0"/>
    <n v="650"/>
    <s v="ORGANIZACIÓN DE EMPRESAS"/>
  </r>
  <r>
    <x v="2"/>
    <n v="72780209"/>
    <x v="1"/>
    <n v="692"/>
    <s v="106R"/>
    <s v="GRUPO-A4"/>
    <s v="Dirección de Recursos Humanos"/>
    <s v="GR"/>
    <s v="GRUPO REDUCIDO"/>
    <s v="106R"/>
    <s v="GRUPO REDUCIDO DE DIRECCIÓN DE RR.HH."/>
    <s v="GRUPO-A4"/>
    <s v="Grupo reducido de DIRECCIÓN DE RECURSOS HUMANOS"/>
    <s v="2S"/>
    <n v="72780209"/>
    <s v="JIMÉNEZ"/>
    <s v="GALÁN"/>
    <s v="EDUARDO MIGUEL"/>
    <s v="JIMÉNEZ GALÁN, EDUARDO MIGUEL"/>
    <x v="1"/>
    <x v="0"/>
    <x v="1"/>
    <m/>
    <m/>
    <s v="emjimeneg"/>
    <s v="eduardo.jimenez@unirioja.es"/>
    <n v="2"/>
    <m/>
    <n v="532"/>
    <s v="LABORAL DOCENTE-ASOCIADO"/>
    <s v="P02"/>
    <s v="TIEMPO PARCIAL (2+2 HORAS)"/>
    <s v="2018-09-24 00:00:00.0"/>
    <s v="2019-09-14 00:00:00.0"/>
    <s v="PI101416"/>
    <s v="PROFESOR ASOCIADO"/>
    <s v="R104"/>
    <x v="0"/>
    <n v="650"/>
    <s v="ORGANIZACIÓN DE EMPRESAS"/>
  </r>
  <r>
    <x v="6"/>
    <n v="16551895"/>
    <x v="0"/>
    <n v="692"/>
    <s v="106G"/>
    <s v="GRUPO-B"/>
    <s v="Dirección de Recursos Humanos"/>
    <s v="GG"/>
    <s v="GRUPO GRANDE"/>
    <s v="106G"/>
    <s v="GRUPO GRANDE DE DIRECCIÓN DE RR.HH."/>
    <s v="GRUPO-B"/>
    <s v="Grupo Grande de DIRECCIÓN DE RR. HUMANOS"/>
    <s v="2S"/>
    <n v="16551895"/>
    <s v="SALINAS"/>
    <s v="ZÁRATE"/>
    <s v="RODOLFO"/>
    <s v="SALINAS ZÁRATE, RODOLFO"/>
    <x v="1"/>
    <x v="0"/>
    <x v="0"/>
    <m/>
    <m/>
    <s v="rosalina"/>
    <s v="rodolfo.salinas@unirioja.es"/>
    <n v="4"/>
    <m/>
    <n v="504"/>
    <s v="PROFESOR TITULAR UNIVERSIDAD"/>
    <s v="01A"/>
    <s v="TIEMPO COMPLETO AMPLIADO"/>
    <s v="2012-09-01 00:00:00.0"/>
    <s v="null"/>
    <s v="DF100088"/>
    <s v="PROFESOR TITULAR DE UNIVERSIDAD"/>
    <s v="R104"/>
    <x v="0"/>
    <n v="650"/>
    <s v="ORGANIZACIÓN DE EMPRESAS"/>
  </r>
  <r>
    <x v="6"/>
    <n v="16569252"/>
    <x v="0"/>
    <n v="692"/>
    <s v="106R"/>
    <s v="GRUPO-B3"/>
    <s v="Dirección de Recursos Humanos"/>
    <s v="GR"/>
    <s v="GRUPO REDUCIDO"/>
    <s v="106R"/>
    <s v="GRUPO REDUCIDO DE DIRECCIÓN DE RR.HH."/>
    <s v="GRUPO-B3"/>
    <s v="Grupo reducido de DIRECCIÓN DE RECURSOS HUMANOS"/>
    <s v="2S"/>
    <n v="16569252"/>
    <s v="IBÁÑEZ"/>
    <s v="PRADO"/>
    <s v="JOSÉ RAMÓN"/>
    <s v="IBÁÑEZ PRADO, JOSÉ RAMÓN"/>
    <x v="0"/>
    <x v="0"/>
    <x v="1"/>
    <m/>
    <m/>
    <s v="joibanez"/>
    <s v="jose-ramon.ibanez@unirioja.es"/>
    <n v="2"/>
    <n v="2"/>
    <n v="532"/>
    <s v="LABORAL DOCENTE-ASOCIADO"/>
    <s v="P05"/>
    <s v="TIEMPO PARCIAL (5+5 HORAS)"/>
    <s v="2016-09-15 00:00:00.0"/>
    <s v="2019-09-14 00:00:00.0"/>
    <s v="PI101113"/>
    <s v="PROFESOR ASOCIADO"/>
    <s v="R104"/>
    <x v="0"/>
    <n v="650"/>
    <s v="ORGANIZACIÓN DE EMPRESAS"/>
  </r>
  <r>
    <x v="0"/>
    <n v="16578084"/>
    <x v="0"/>
    <n v="693"/>
    <s v="201208G"/>
    <s v="GRUPO-A"/>
    <s v="Macroeconomía"/>
    <s v="GG"/>
    <s v="GRUPO GRANDE"/>
    <s v="201208G"/>
    <s v="GRUPO GRANDE DE MACROECONOMÍA"/>
    <s v="GRUPO-A"/>
    <s v="Grupo Grande de Macroeconomía"/>
    <s v="2S"/>
    <n v="16578084"/>
    <s v="LORENTE"/>
    <s v="ANTOÑANZAS"/>
    <s v="MARÍA REYES"/>
    <s v="LORENTE ANTOÑANZAS, MARÍA REYES"/>
    <x v="1"/>
    <x v="0"/>
    <x v="0"/>
    <m/>
    <m/>
    <s v="marreyelore"/>
    <s v="maria-reyes.lorente@unirioja.es"/>
    <n v="0"/>
    <n v="0"/>
    <n v="504"/>
    <s v="PROFESOR TITULAR UNIVERSIDAD"/>
    <s v="C01"/>
    <s v="TIEMPO COMPLETO"/>
    <s v="2018-09-17 00:00:00.0"/>
    <s v="null"/>
    <s v="DF100357"/>
    <s v="PROFESOR TITULAR DE UNIVERSIDAD"/>
    <s v="R104"/>
    <x v="0"/>
    <n v="415"/>
    <s v="FUNDAMENTOS DEL ANÁLISIS ECONÓMICO"/>
  </r>
  <r>
    <x v="1"/>
    <n v="16607692"/>
    <x v="1"/>
    <n v="694"/>
    <s v="201209G"/>
    <s v="GRUPO-B"/>
    <s v="Marketing operativo"/>
    <s v="GG"/>
    <s v="GRUPO GRANDE"/>
    <s v="201209G"/>
    <s v="GRUPO GRANDE DE MÁRKETING OPERATIVO"/>
    <s v="GRUPO-B"/>
    <s v="Grupo Grande de MÁRKETING OPERATIVO"/>
    <s v="2S"/>
    <n v="16607692"/>
    <s v="CLAVEL"/>
    <s v="SAN EMETERIO"/>
    <s v="MÓNICA"/>
    <s v="CLAVEL SAN EMETERIO, MÓNICA"/>
    <x v="1"/>
    <x v="0"/>
    <x v="0"/>
    <m/>
    <m/>
    <s v="moclavel"/>
    <s v="monica.clavel-san@unirioja.es"/>
    <n v="0.9"/>
    <m/>
    <n v="536"/>
    <s v="PROFESOR INTERINO"/>
    <s v="C01"/>
    <s v="TIEMPO COMPLETO"/>
    <s v="2019-01-19 00:00:00.0"/>
    <s v="null"/>
    <s v="PI101353"/>
    <s v="PROFESOR CONTRATADO INTERINO TC"/>
    <s v="R104"/>
    <x v="0"/>
    <n v="95"/>
    <s v="COMERCIALIZACIÓN E INVESTIGACIÓN DE MERCADOS"/>
  </r>
  <r>
    <x v="1"/>
    <n v="16608832"/>
    <x v="1"/>
    <n v="694"/>
    <s v="201209I"/>
    <s v="GRUPO-B3"/>
    <s v="Marketing operativo"/>
    <s v="GI"/>
    <s v="GRUPO DE INFORMÁTICA"/>
    <s v="201209I"/>
    <s v="INFORMÁTICA DE MÁRKETING OPERATIVO"/>
    <s v="GRUPO-B3"/>
    <s v="Informática de Márketing operativo"/>
    <s v="2S"/>
    <n v="16608832"/>
    <s v="MOSQUERA"/>
    <s v="DE LA FUENTE"/>
    <s v="ANA MARÍA"/>
    <s v="MOSQUERA DE LA FUENTE, ANA MARÍA"/>
    <x v="1"/>
    <x v="0"/>
    <x v="1"/>
    <m/>
    <m/>
    <s v="anmosque"/>
    <s v="ana-maria.mosquera@alum.unirioja.es"/>
    <n v="0.2"/>
    <m/>
    <n v="121"/>
    <s v="PERSONAL INVESTIGADOR EN FORMACIÓN"/>
    <n v="0"/>
    <s v="_"/>
    <s v="2015-09-01 00:00:00.0"/>
    <s v="2019-08-31 00:00:00.0"/>
    <s v="D04BECARIO1"/>
    <s v="PERSONAL INVESTIGADOR PREDOCTORAL EN FORMACIÓN"/>
    <s v="R104"/>
    <x v="0"/>
    <n v="95"/>
    <s v="COMERCIALIZACIÓN E INVESTIGACIÓN DE MERCADOS"/>
  </r>
  <r>
    <x v="1"/>
    <n v="72780423"/>
    <x v="1"/>
    <n v="694"/>
    <s v="201209I"/>
    <s v="GRUPO-B3"/>
    <s v="Marketing operativo"/>
    <s v="GI"/>
    <s v="GRUPO DE INFORMÁTICA"/>
    <s v="201209I"/>
    <s v="INFORMÁTICA DE MÁRKETING OPERATIVO"/>
    <s v="GRUPO-B3"/>
    <s v="Informática de Márketing operativo"/>
    <s v="2S"/>
    <n v="72780423"/>
    <s v="RIAÑO"/>
    <s v="GIL"/>
    <s v="CONSUELO"/>
    <s v="RIAÑO GIL, CONSUELO"/>
    <x v="1"/>
    <x v="0"/>
    <x v="0"/>
    <m/>
    <m/>
    <s v="coriano"/>
    <s v="consuelo.riano@unirioja.es"/>
    <n v="0.2"/>
    <m/>
    <n v="504"/>
    <s v="PROFESOR TITULAR UNIVERSIDAD"/>
    <s v="01A"/>
    <s v="TIEMPO COMPLETO AMPLIADO"/>
    <s v="2018-09-17 00:00:00.0"/>
    <s v="null"/>
    <s v="DF31218"/>
    <s v="TITULAR DE UNIVERSIDAD"/>
    <s v="R104"/>
    <x v="0"/>
    <n v="95"/>
    <s v="COMERCIALIZACIÓN E INVESTIGACIÓN DE MERCADOS"/>
  </r>
  <r>
    <x v="2"/>
    <n v="73209342"/>
    <x v="1"/>
    <n v="695"/>
    <s v="201210G"/>
    <s v="GRUPO-B"/>
    <s v="Hacienda pública y sistema fiscal"/>
    <s v="GG"/>
    <s v="GRUPO GRANDE"/>
    <s v="201210G"/>
    <s v="GRUPO GRANDE DE SISTEMA FISCAL"/>
    <s v="GRUPO-B"/>
    <s v="Grupo Grande de SISTEMA FISCAL"/>
    <s v="2S"/>
    <n v="73209342"/>
    <s v="CASTILLO"/>
    <s v="MURCIEGO"/>
    <s v="ÁNGELA"/>
    <s v="CASTILLO MURCIEGO, ÁNGELA"/>
    <x v="1"/>
    <x v="0"/>
    <x v="1"/>
    <m/>
    <m/>
    <s v="ancastmu"/>
    <s v="angela.castillo@unirioja.es"/>
    <n v="4"/>
    <m/>
    <n v="536"/>
    <s v="PROFESOR INTERINO"/>
    <s v="C01"/>
    <s v="TIEMPO COMPLETO"/>
    <s v="2018-09-17 00:00:00.0"/>
    <s v="null"/>
    <s v="PI101354"/>
    <s v="PROFESOR CONTRATADO INTERINO"/>
    <s v="R104"/>
    <x v="0"/>
    <n v="225"/>
    <s v="ECONOMÍA APLICADA"/>
  </r>
  <r>
    <x v="2"/>
    <n v="72791252"/>
    <x v="1"/>
    <n v="695"/>
    <s v="201210I"/>
    <s v="GRUPO-B3"/>
    <s v="Hacienda pública y sistema fiscal"/>
    <s v="GI"/>
    <s v="GRUPO DE INFORMÁTICA"/>
    <s v="201210I"/>
    <s v="GRUPO DE INFORMÁTICA DE SISTEMA FISCAL"/>
    <s v="GRUPO-B3"/>
    <s v="Informática de Sistema fiscal"/>
    <s v="2S"/>
    <n v="72791252"/>
    <s v="EGUIZÁBAL"/>
    <s v="MARÍN"/>
    <s v="FÁTIMA"/>
    <s v="EGUIZÁBAL MARÍN, FÁTIMA"/>
    <x v="1"/>
    <x v="0"/>
    <x v="1"/>
    <m/>
    <m/>
    <s v="faeguiza"/>
    <s v="fatima.eguizabal@unirioja.es"/>
    <n v="2"/>
    <m/>
    <n v="536"/>
    <s v="PROFESOR INTERINO"/>
    <s v="C01"/>
    <s v="TIEMPO COMPLETO"/>
    <s v="2018-09-27 00:00:00.0"/>
    <s v="2019-09-14 00:00:00.0"/>
    <s v="PI101417"/>
    <s v="PROFESOR CONTRATADO INTERINO"/>
    <s v="R104"/>
    <x v="0"/>
    <n v="225"/>
    <s v="ECONOMÍA APLICADA"/>
  </r>
  <r>
    <x v="3"/>
    <n v="16558242"/>
    <x v="1"/>
    <n v="698"/>
    <s v="042G"/>
    <s v="GRUPO-B"/>
    <s v="Derechos fundamentales y derechos humanos"/>
    <s v="GG"/>
    <s v="GRUPO GRANDE"/>
    <s v="042G"/>
    <s v="GRUPO GRANDE DE D. FUNDAMENTALES Y D. HUMANOS"/>
    <s v="GRUPO-B"/>
    <s v="Grupo Grande de D. FUNDAMENTALES y D. HUMANOS"/>
    <s v="1S"/>
    <n v="16558242"/>
    <s v="PASCUAL"/>
    <s v="MEDRANO"/>
    <s v="MARÍA AMELIA"/>
    <s v="PASCUAL MEDRANO, MARÍA AMELIA"/>
    <x v="0"/>
    <x v="0"/>
    <x v="0"/>
    <m/>
    <m/>
    <s v="apascual"/>
    <s v="amelia.pascual@unirioja.es"/>
    <n v="3.6"/>
    <n v="3.6"/>
    <n v="504"/>
    <s v="PROFESOR TITULAR UNIVERSIDAD"/>
    <s v="C01"/>
    <s v="TIEMPO COMPLETO"/>
    <s v="2013-09-01 00:00:00.0"/>
    <s v="null"/>
    <s v="DF100131"/>
    <s v="TITULAR DE UNIVERSIDAD"/>
    <s v="R103"/>
    <x v="1"/>
    <n v="135"/>
    <s v="DERECHO CONSTITUCIONAL"/>
  </r>
  <r>
    <x v="3"/>
    <n v="16576351"/>
    <x v="1"/>
    <n v="698"/>
    <s v="042G"/>
    <s v="GRUPO-B"/>
    <s v="Derechos fundamentales y derechos humanos"/>
    <s v="GG"/>
    <s v="GRUPO GRANDE"/>
    <s v="042G"/>
    <s v="GRUPO GRANDE DE D. FUNDAMENTALES Y D. HUMANOS"/>
    <s v="GRUPO-B"/>
    <s v="Grupo Grande de D. FUNDAMENTALES y D. HUMANOS"/>
    <s v="1S"/>
    <n v="16576351"/>
    <s v="URREA"/>
    <s v="CORRES"/>
    <s v="MARIOLA"/>
    <s v="URREA CORRES, MARIOLA"/>
    <x v="1"/>
    <x v="0"/>
    <x v="0"/>
    <m/>
    <m/>
    <s v="maurrea"/>
    <s v="mariola.urrea@unirioja.es"/>
    <n v="0.9"/>
    <n v="0.9"/>
    <n v="504"/>
    <s v="PROFESOR TITULAR UNIVERSIDAD"/>
    <s v="C01"/>
    <s v="TIEMPO COMPLETO"/>
    <s v="2009-06-12 00:00:00.0"/>
    <s v="null"/>
    <s v="DF100231"/>
    <s v="PROFESOR TITULAR DE UNIVERSIDAD"/>
    <s v="R103"/>
    <x v="1"/>
    <n v="160"/>
    <s v="DERECHO INTERNACIONAL PUBLICO Y RELACIONES INTERNA"/>
  </r>
  <r>
    <x v="3"/>
    <n v="16532175"/>
    <x v="1"/>
    <n v="698"/>
    <s v="042R"/>
    <s v="GRUPO-B1"/>
    <s v="Derechos fundamentales y derechos humanos"/>
    <s v="GR"/>
    <s v="GRUPO REDUCIDO"/>
    <s v="042R"/>
    <s v="GRUPO REDUCIDO DE D. FUNDAMENTALES Y D. HUMANOS"/>
    <s v="GRUPO-B1"/>
    <s v="Grupo Reducido de D. FUNDAMENTALES Y D. HUMANOS"/>
    <s v="1S"/>
    <n v="16532175"/>
    <s v="IBARRA"/>
    <s v="CUCALÓN"/>
    <s v="ALBERTO ANDRÉS"/>
    <s v="IBARRA CUCALÓN, ALBERTO ANDRÉS"/>
    <x v="1"/>
    <x v="0"/>
    <x v="1"/>
    <m/>
    <m/>
    <s v="alibarra"/>
    <s v="alberto-andres.ibarra@unirioja.es"/>
    <n v="1.2"/>
    <n v="1.2"/>
    <n v="532"/>
    <s v="LABORAL DOCENTE-ASOCIADO"/>
    <s v="P06"/>
    <s v="TIEMPO PARCIAL (6+6 HORAS)"/>
    <s v="2016-09-15 00:00:00.0"/>
    <s v="2019-09-14 00:00:00.0"/>
    <s v="PI101102"/>
    <s v="PROFESOR ASOCIADO"/>
    <s v="R103"/>
    <x v="1"/>
    <n v="135"/>
    <s v="DERECHO CONSTITUCIONAL"/>
  </r>
  <r>
    <x v="2"/>
    <n v="16558242"/>
    <x v="1"/>
    <n v="698"/>
    <s v="042G"/>
    <s v="GRUPO-B"/>
    <s v="Derechos fundamentales y derechos humanos"/>
    <s v="GG"/>
    <s v="GRUPO GRANDE"/>
    <s v="042G"/>
    <s v="GRUPO GRANDE DE D. FUNDAMENTALES Y D. HUMANOS"/>
    <s v="GRUPO-B"/>
    <s v="Grupo Grande de D. FUNDAMENTALES y D. HUMANOS"/>
    <s v="1S"/>
    <n v="16558242"/>
    <s v="PASCUAL"/>
    <s v="MEDRANO"/>
    <s v="MARÍA AMELIA"/>
    <s v="PASCUAL MEDRANO, MARÍA AMELIA"/>
    <x v="0"/>
    <x v="0"/>
    <x v="0"/>
    <m/>
    <m/>
    <s v="apascual"/>
    <s v="amelia.pascual@unirioja.es"/>
    <n v="3.6"/>
    <m/>
    <n v="504"/>
    <s v="PROFESOR TITULAR UNIVERSIDAD"/>
    <s v="C01"/>
    <s v="TIEMPO COMPLETO"/>
    <s v="2013-09-01 00:00:00.0"/>
    <s v="null"/>
    <s v="DF100131"/>
    <s v="TITULAR DE UNIVERSIDAD"/>
    <s v="R103"/>
    <x v="1"/>
    <n v="135"/>
    <s v="DERECHO CONSTITUCIONAL"/>
  </r>
  <r>
    <x v="2"/>
    <n v="16576351"/>
    <x v="1"/>
    <n v="698"/>
    <s v="042G"/>
    <s v="GRUPO-B"/>
    <s v="Derechos fundamentales y derechos humanos"/>
    <s v="GG"/>
    <s v="GRUPO GRANDE"/>
    <s v="042G"/>
    <s v="GRUPO GRANDE DE D. FUNDAMENTALES Y D. HUMANOS"/>
    <s v="GRUPO-B"/>
    <s v="Grupo Grande de D. FUNDAMENTALES y D. HUMANOS"/>
    <s v="1S"/>
    <n v="16576351"/>
    <s v="URREA"/>
    <s v="CORRES"/>
    <s v="MARIOLA"/>
    <s v="URREA CORRES, MARIOLA"/>
    <x v="1"/>
    <x v="0"/>
    <x v="0"/>
    <m/>
    <m/>
    <s v="maurrea"/>
    <s v="mariola.urrea@unirioja.es"/>
    <n v="0.9"/>
    <m/>
    <n v="504"/>
    <s v="PROFESOR TITULAR UNIVERSIDAD"/>
    <s v="C01"/>
    <s v="TIEMPO COMPLETO"/>
    <s v="2009-06-12 00:00:00.0"/>
    <s v="null"/>
    <s v="DF100231"/>
    <s v="PROFESOR TITULAR DE UNIVERSIDAD"/>
    <s v="R103"/>
    <x v="1"/>
    <n v="160"/>
    <s v="DERECHO INTERNACIONAL PUBLICO Y RELACIONES INTERNA"/>
  </r>
  <r>
    <x v="2"/>
    <n v="16614140"/>
    <x v="1"/>
    <n v="698"/>
    <s v="042R"/>
    <s v="GRUPO-B3"/>
    <s v="Derechos fundamentales y derechos humanos"/>
    <s v="GR"/>
    <s v="GRUPO REDUCIDO"/>
    <s v="042R"/>
    <s v="GRUPO REDUCIDO DE D. FUNDAMENTALES Y D. HUMANOS"/>
    <s v="GRUPO-B3"/>
    <s v="Grupo Reducido de D. FUNDAMENTALES Y D. HUMANOS"/>
    <s v="1S"/>
    <n v="16614140"/>
    <s v="OCON"/>
    <s v="GARCIA"/>
    <s v="JUAN DE LA CRUZ"/>
    <s v="OCON GARCIA, JUAN DE LA CRUZ"/>
    <x v="1"/>
    <x v="0"/>
    <x v="1"/>
    <m/>
    <m/>
    <s v="juocon"/>
    <s v="juan.ocon@alum.unirioja.es"/>
    <n v="1.2"/>
    <n v="1.2"/>
    <n v="121"/>
    <s v="PERSONAL INVESTIGADOR EN FORMACIÓN"/>
    <n v="0"/>
    <s v="_"/>
    <s v="2018-09-14 00:00:00.0"/>
    <s v="2019-09-14 00:00:00.0"/>
    <s v="D03BECARIO1"/>
    <s v="PERSONAL INVESTIGADOR PREDOCTORAL EN FORMACIÓN"/>
    <s v="R103"/>
    <x v="1"/>
    <n v="135"/>
    <s v="DERECHO CONSTITUCIONAL"/>
  </r>
  <r>
    <x v="3"/>
    <n v="9308464"/>
    <x v="1"/>
    <n v="699"/>
    <s v="045G"/>
    <s v="GRUPO-B"/>
    <s v="Nacionalidad, extranjería e integración social"/>
    <s v="GG"/>
    <s v="GRUPO GRANDE"/>
    <s v="045G"/>
    <s v="GRUPO GRANDE DE NACIONALIDAD, EXTRANJERÍA E INTEGRACIÓN SOCIAL"/>
    <s v="GRUPO-B"/>
    <s v="Grupo Grande de NACIONALIDAD, EXTRANJERÍA E INTEGRACIÓN SOCIAL"/>
    <s v="2S"/>
    <n v="9308464"/>
    <s v="VEGA"/>
    <s v="GUTIÉRREZ"/>
    <s v="ANA MARÍA"/>
    <s v="VEGA GUTIÉRREZ, ANA MARÍA"/>
    <x v="0"/>
    <x v="0"/>
    <x v="0"/>
    <m/>
    <m/>
    <s v="anavega"/>
    <s v="ana.vega@unirioja.es"/>
    <n v="2"/>
    <n v="2"/>
    <n v="500"/>
    <s v="CATEDRATICO DE UNIVERSIDAD"/>
    <s v="C01"/>
    <s v="TIEMPO COMPLETO"/>
    <s v="2007-05-13 00:00:00.0"/>
    <s v="null"/>
    <s v="DF100208"/>
    <s v="CATEDRÁTICO DE UNIVERSIDAD"/>
    <s v="R103"/>
    <x v="1"/>
    <n v="145"/>
    <s v="DERECHO ECLESIÁSTICO DEL ESTADO"/>
  </r>
  <r>
    <x v="3"/>
    <n v="42053327"/>
    <x v="1"/>
    <n v="699"/>
    <s v="045G"/>
    <s v="GRUPO-B"/>
    <s v="Nacionalidad, extranjería e integración social"/>
    <s v="GG"/>
    <s v="GRUPO GRANDE"/>
    <s v="045G"/>
    <s v="GRUPO GRANDE DE NACIONALIDAD, EXTRANJERÍA E INTEGRACIÓN SOCIAL"/>
    <s v="GRUPO-B"/>
    <s v="Grupo Grande de NACIONALIDAD, EXTRANJERÍA E INTEGRACIÓN SOCIAL"/>
    <s v="2S"/>
    <n v="42053327"/>
    <s v="VENTURA"/>
    <s v="VENTURA"/>
    <s v="JOSÉ MANUEL"/>
    <s v="VENTURA VENTURA, JOSÉ MANUEL"/>
    <x v="0"/>
    <x v="0"/>
    <x v="0"/>
    <m/>
    <m/>
    <s v="joventur"/>
    <s v="jmanuel.ventura@unirioja.es"/>
    <n v="0.6"/>
    <n v="0.6"/>
    <n v="534"/>
    <s v="CONTRATADO DOCTOR -TIPO 1"/>
    <s v="C01"/>
    <s v="TIEMPO COMPLETO"/>
    <s v="2004-10-01 00:00:00.0"/>
    <s v="null"/>
    <s v="LD100299"/>
    <s v="CONTRATADO DOCTOR TIPO1"/>
    <s v="R103"/>
    <x v="1"/>
    <n v="130"/>
    <s v="DERECHO CIVIL"/>
  </r>
  <r>
    <x v="3"/>
    <n v="51616377"/>
    <x v="1"/>
    <n v="699"/>
    <s v="045G"/>
    <s v="GRUPO-B"/>
    <s v="Nacionalidad, extranjería e integración social"/>
    <s v="GG"/>
    <s v="GRUPO GRANDE"/>
    <s v="045G"/>
    <s v="GRUPO GRANDE DE NACIONALIDAD, EXTRANJERÍA E INTEGRACIÓN SOCIAL"/>
    <s v="GRUPO-B"/>
    <s v="Grupo Grande de NACIONALIDAD, EXTRANJERÍA E INTEGRACIÓN SOCIAL"/>
    <s v="2S"/>
    <n v="51616377"/>
    <s v="AGUDO"/>
    <s v="RUIZ"/>
    <s v="ALFONSO"/>
    <s v="AGUDO RUIZ, ALFONSO"/>
    <x v="0"/>
    <x v="0"/>
    <x v="0"/>
    <m/>
    <m/>
    <s v="alagudo"/>
    <s v="alfonso.agudo@unirioja.es"/>
    <n v="0.7"/>
    <n v="0.7"/>
    <n v="500"/>
    <s v="CATEDRATICO DE UNIVERSIDAD"/>
    <s v="C01"/>
    <s v="TIEMPO COMPLETO"/>
    <s v="2013-09-01 00:00:00.0"/>
    <s v="null"/>
    <s v="DF100223"/>
    <s v="CATEDRÁTICO DE UNIVERSIDAD"/>
    <s v="R103"/>
    <x v="1"/>
    <n v="180"/>
    <s v="DERECHO ROMANO"/>
  </r>
  <r>
    <x v="2"/>
    <n v="9308464"/>
    <x v="1"/>
    <n v="699"/>
    <s v="045G"/>
    <s v="GRUPO-B"/>
    <s v="Nacionalidad, extranjería e integración social"/>
    <s v="GG"/>
    <s v="GRUPO GRANDE"/>
    <s v="045G"/>
    <s v="GRUPO GRANDE DE NACIONALIDAD, EXTRANJERÍA E INTEGRACIÓN SOCIAL"/>
    <s v="GRUPO-B"/>
    <s v="Grupo Grande de NACIONALIDAD, EXTRANJERÍA E INTEGRACIÓN SOCIAL"/>
    <s v="2S"/>
    <n v="9308464"/>
    <s v="VEGA"/>
    <s v="GUTIÉRREZ"/>
    <s v="ANA MARÍA"/>
    <s v="VEGA GUTIÉRREZ, ANA MARÍA"/>
    <x v="0"/>
    <x v="0"/>
    <x v="0"/>
    <m/>
    <m/>
    <s v="anavega"/>
    <s v="ana.vega@unirioja.es"/>
    <n v="2"/>
    <m/>
    <n v="500"/>
    <s v="CATEDRATICO DE UNIVERSIDAD"/>
    <s v="C01"/>
    <s v="TIEMPO COMPLETO"/>
    <s v="2007-05-13 00:00:00.0"/>
    <s v="null"/>
    <s v="DF100208"/>
    <s v="CATEDRÁTICO DE UNIVERSIDAD"/>
    <s v="R103"/>
    <x v="1"/>
    <n v="145"/>
    <s v="DERECHO ECLESIÁSTICO DEL ESTADO"/>
  </r>
  <r>
    <x v="2"/>
    <n v="51616377"/>
    <x v="1"/>
    <n v="699"/>
    <s v="045G"/>
    <s v="GRUPO-B"/>
    <s v="Nacionalidad, extranjería e integración social"/>
    <s v="GG"/>
    <s v="GRUPO GRANDE"/>
    <s v="045G"/>
    <s v="GRUPO GRANDE DE NACIONALIDAD, EXTRANJERÍA E INTEGRACIÓN SOCIAL"/>
    <s v="GRUPO-B"/>
    <s v="Grupo Grande de NACIONALIDAD, EXTRANJERÍA E INTEGRACIÓN SOCIAL"/>
    <s v="2S"/>
    <n v="51616377"/>
    <s v="AGUDO"/>
    <s v="RUIZ"/>
    <s v="ALFONSO"/>
    <s v="AGUDO RUIZ, ALFONSO"/>
    <x v="0"/>
    <x v="0"/>
    <x v="0"/>
    <m/>
    <m/>
    <s v="alagudo"/>
    <s v="alfonso.agudo@unirioja.es"/>
    <n v="0.7"/>
    <m/>
    <n v="500"/>
    <s v="CATEDRATICO DE UNIVERSIDAD"/>
    <s v="C01"/>
    <s v="TIEMPO COMPLETO"/>
    <s v="2013-09-01 00:00:00.0"/>
    <s v="null"/>
    <s v="DF100223"/>
    <s v="CATEDRÁTICO DE UNIVERSIDAD"/>
    <s v="R103"/>
    <x v="1"/>
    <n v="180"/>
    <s v="DERECHO ROMANO"/>
  </r>
  <r>
    <x v="1"/>
    <n v="17845083"/>
    <x v="1"/>
    <n v="700"/>
    <s v="202201G"/>
    <s v="GRUPO-A"/>
    <s v="Estructura del ordenamiento y sistema de fuentes"/>
    <s v="GG"/>
    <s v="GRUPO GRANDE"/>
    <s v="202201G"/>
    <s v="GRUPO GRANDE DE ESTRUCTURA DEL ORDENAMIENTO Y SISTEMA DE FUENTES"/>
    <s v="GRUPO-A"/>
    <s v="Grupo Grande de ESTRUCTURA DEL ORDENAMIENTO Y SISTEMA DE FUENTES"/>
    <s v="2S"/>
    <n v="17845083"/>
    <s v="CHUECA"/>
    <s v="RODRÍGUEZ"/>
    <s v="RICARDO LUIS"/>
    <s v="CHUECA RODRÍGUEZ, RICARDO LUIS"/>
    <x v="0"/>
    <x v="0"/>
    <x v="0"/>
    <m/>
    <m/>
    <s v="richueca"/>
    <s v="ricardo.chueca@unirioja.es"/>
    <n v="3"/>
    <n v="3"/>
    <n v="500"/>
    <s v="CATEDRATICO DE UNIVERSIDAD"/>
    <s v="01R"/>
    <s v="TIEMPO COMPLETO REDUCIDO"/>
    <s v="2012-09-01 00:00:00.0"/>
    <s v="null"/>
    <s v="DF100096"/>
    <s v="CATEDRATICO DE UNIVERSIDAD"/>
    <s v="R103"/>
    <x v="1"/>
    <n v="135"/>
    <s v="DERECHO CONSTITUCIONAL"/>
  </r>
  <r>
    <x v="1"/>
    <n v="16569491"/>
    <x v="1"/>
    <n v="701"/>
    <s v="202202G"/>
    <s v="GRUPO-A"/>
    <s v="Sistema judicial español"/>
    <s v="GG"/>
    <s v="GRUPO GRANDE"/>
    <s v="202202G"/>
    <s v="CLASES TEÓRICAS DE SISTEMA JUDICIAL ESPAÑOL"/>
    <s v="GRUPO-A"/>
    <s v="Grupo de Clases Teóricas de SISTEMA JUDICIAL ESPAÑOL"/>
    <s v="2S"/>
    <n v="16569491"/>
    <s v="DÍEZ"/>
    <s v="MORRÁS"/>
    <s v="FRANCISCO JAVIER"/>
    <s v="DÍEZ MORRÁS, FRANCISCO JAVIER"/>
    <x v="1"/>
    <x v="0"/>
    <x v="1"/>
    <m/>
    <m/>
    <s v="frdiez"/>
    <s v="francisco-javier.diezm@alum.unirioja.es"/>
    <n v="1.5"/>
    <n v="1.5"/>
    <n v="532"/>
    <s v="LABORAL DOCENTE-ASOCIADO"/>
    <s v="P02"/>
    <s v="TIEMPO PARCIAL (2+2 HORAS)"/>
    <s v="2019-02-11 00:00:00.0"/>
    <s v="2019-09-14 00:00:00.0"/>
    <s v="PI101457"/>
    <s v="PROFESOR ASOCIADO"/>
    <s v="R103"/>
    <x v="1"/>
    <n v="470"/>
    <s v="HISTORIA DEL DERECHO Y DE LAS INSTITUCIONES"/>
  </r>
  <r>
    <x v="1"/>
    <n v="18196196"/>
    <x v="1"/>
    <n v="705"/>
    <s v="043G"/>
    <s v="GRUPO-A"/>
    <s v="Derecho de la persona"/>
    <s v="GG"/>
    <s v="GRUPO GRANDE"/>
    <s v="043G"/>
    <s v="GRUPO GRANDE DE DCHO. DE LA PERSONA"/>
    <s v="GRUPO-A"/>
    <s v="Grupo Grande de DERECHO DE LA PERSONA"/>
    <s v="1S"/>
    <n v="18196196"/>
    <s v="BARBER"/>
    <s v="CÁRCAMO"/>
    <s v="Mª RONCESVALLES"/>
    <s v="BARBER CÁRCAMO, Mª RONCESVALLES"/>
    <x v="0"/>
    <x v="0"/>
    <x v="0"/>
    <m/>
    <m/>
    <s v="robarber"/>
    <s v="roncesvalles.barber@unirioja.es"/>
    <n v="4.5"/>
    <n v="4.5"/>
    <n v="500"/>
    <s v="CATEDRATICO DE UNIVERSIDAD"/>
    <s v="01R"/>
    <s v="TIEMPO COMPLETO REDUCIDO"/>
    <s v="2018-12-05 00:00:00.0"/>
    <s v="null"/>
    <s v="DF100375"/>
    <s v="CATEDRÁTICO DE UNIVERSIDAD"/>
    <s v="R103"/>
    <x v="1"/>
    <n v="130"/>
    <s v="DERECHO CIVIL"/>
  </r>
  <r>
    <x v="3"/>
    <n v="13104263"/>
    <x v="1"/>
    <n v="705"/>
    <s v="043G"/>
    <s v="GRUPO-B"/>
    <s v="Derecho de la persona"/>
    <s v="GG"/>
    <s v="GRUPO GRANDE"/>
    <s v="043G"/>
    <s v="GRUPO GRANDE DE DCHO. DE LA PERSONA"/>
    <s v="GRUPO-B"/>
    <s v="Grupo Grande de DERECHO DE LA PERSONA"/>
    <s v="1S"/>
    <n v="13104263"/>
    <s v="SÁNCHEZ"/>
    <s v="HERNÁNDEZ"/>
    <s v="ÁNGEL"/>
    <s v="SÁNCHEZ HERNÁNDEZ, ÁNGEL"/>
    <x v="0"/>
    <x v="0"/>
    <x v="0"/>
    <m/>
    <m/>
    <s v="asanchez"/>
    <s v="angel.sanchez@unirioja.es"/>
    <n v="4.5"/>
    <n v="4.5"/>
    <n v="500"/>
    <s v="CATEDRATICO DE UNIVERSIDAD"/>
    <s v="01R"/>
    <s v="TIEMPO COMPLETO REDUCIDO"/>
    <s v="2018-12-18 00:00:00.0"/>
    <s v="null"/>
    <s v="DF100376"/>
    <s v="CATEDRÁTICO DE UNIVERSIDAD"/>
    <s v="R103"/>
    <x v="1"/>
    <n v="130"/>
    <s v="DERECHO CIVIL"/>
  </r>
  <r>
    <x v="3"/>
    <n v="16598717"/>
    <x v="1"/>
    <n v="706"/>
    <s v="044G"/>
    <s v="GRUPO-B"/>
    <s v="Derecho de las Administraciones Públicas"/>
    <s v="GG"/>
    <s v="GRUPO GRANDE"/>
    <s v="044G"/>
    <s v="GRUPO GRANDE DE DCHO. DE LAS ADMONES. PÚBLICAS"/>
    <s v="GRUPO-B"/>
    <s v="Grupo Grande de DCHO. DE LAS ADMONES. PÚBLICAS"/>
    <s v="1S"/>
    <n v="16598717"/>
    <s v="SAN MARTÍN"/>
    <s v="SEGURA"/>
    <s v="DAVID"/>
    <s v="SAN MARTÍN SEGURA, DAVID"/>
    <x v="1"/>
    <x v="0"/>
    <x v="1"/>
    <m/>
    <m/>
    <s v="dasan-ma"/>
    <s v="david.san-martin@unirioja.es"/>
    <n v="4.5"/>
    <n v="4.5"/>
    <n v="536"/>
    <s v="PROFESOR INTERINO"/>
    <s v="C01"/>
    <s v="TIEMPO COMPLETO"/>
    <s v="2018-09-24 00:00:00.0"/>
    <s v="2019-09-14 00:00:00.0"/>
    <s v="PI101421"/>
    <s v="PROFESOR CONTRATADO INTERINO"/>
    <s v="R103"/>
    <x v="1"/>
    <n v="125"/>
    <s v="DERECHO ADMINISTRATIVO"/>
  </r>
  <r>
    <x v="2"/>
    <n v="16632993"/>
    <x v="1"/>
    <n v="706"/>
    <s v="044R"/>
    <s v="GRUPO-B3"/>
    <s v="Derecho de las Administraciones Públicas"/>
    <s v="GR"/>
    <s v="GRUPO REDUCIDO"/>
    <s v="044R"/>
    <s v="GRUPO REDUCIDO DE DCHO. DE LAS ADMONES. PÚBLICAS"/>
    <s v="GRUPO-B3"/>
    <s v="Grupo Reducido de DCHO. DE LAS ADMONES. PÚBLICAS"/>
    <s v="1S"/>
    <n v="16632993"/>
    <s v="MUÑOZ"/>
    <s v="BENITO"/>
    <s v="LUCÍA"/>
    <s v="MUÑOZ BENITO, LUCÍA"/>
    <x v="1"/>
    <x v="0"/>
    <x v="1"/>
    <m/>
    <m/>
    <s v="lumunob"/>
    <s v="lucia.munoz@alum.unirioja.es"/>
    <n v="1.5"/>
    <n v="1.5"/>
    <n v="536"/>
    <s v="PROFESOR INTERINO"/>
    <s v="P03"/>
    <s v="TIEMPO PARCIAL (3+3 HORAS)"/>
    <s v="2018-09-24 00:00:00.0"/>
    <s v="2019-09-14 00:00:00.0"/>
    <s v="PI101419"/>
    <s v="PROFESOR CONTRATADO INTERINO"/>
    <s v="R103"/>
    <x v="1"/>
    <n v="125"/>
    <s v="DERECHO ADMINISTRATIVO"/>
  </r>
  <r>
    <x v="1"/>
    <n v="16562995"/>
    <x v="1"/>
    <n v="707"/>
    <s v="048G"/>
    <s v="GRUPO-A"/>
    <s v="Derecho de las Relaciones Laborales y de la Seguridad Social"/>
    <s v="GG"/>
    <s v="GRUPO GRANDE"/>
    <s v="048G"/>
    <s v="GRUPO GRANDE DE DCHO. DE LAS RR.LL. Y SEG. SOCIAL"/>
    <s v="GRUPO-A"/>
    <s v="Grupo Grande de Derecho de las relaciones laborales y seguridad social"/>
    <s v="2S"/>
    <n v="16562995"/>
    <s v="SOMALO"/>
    <s v="SAN JUAN"/>
    <s v="MARÍA"/>
    <s v="SOMALO SAN JUAN, MARÍA"/>
    <x v="1"/>
    <x v="0"/>
    <x v="1"/>
    <m/>
    <m/>
    <s v="masomalo"/>
    <s v="maria.somalo@unirioja.es"/>
    <n v="2"/>
    <n v="2"/>
    <n v="536"/>
    <s v="PROFESOR INTERINO"/>
    <s v="P03"/>
    <s v="TIEMPO PARCIAL (3+3 HORAS)"/>
    <s v="2019-03-09 00:00:00.0"/>
    <s v="null"/>
    <s v="PI101019"/>
    <s v="PROFESOR CONTRATADO INTERINO"/>
    <s v="R103"/>
    <x v="1"/>
    <n v="140"/>
    <s v="DERECHO DEL TRABAJO Y DE LA SEGURIDAD SOCIAL"/>
  </r>
  <r>
    <x v="1"/>
    <n v="16563493"/>
    <x v="1"/>
    <n v="707"/>
    <s v="048G"/>
    <s v="GRUPO-A"/>
    <s v="Derecho de las Relaciones Laborales y de la Seguridad Social"/>
    <s v="GG"/>
    <s v="GRUPO GRANDE"/>
    <s v="048G"/>
    <s v="GRUPO GRANDE DE DCHO. DE LAS RR.LL. Y SEG. SOCIAL"/>
    <s v="GRUPO-A"/>
    <s v="Grupo Grande de Derecho de las relaciones laborales y seguridad social"/>
    <s v="2S"/>
    <n v="16563493"/>
    <s v="SESMA"/>
    <s v="BASTIDA"/>
    <s v="BEGOÑA"/>
    <s v="SESMA BASTIDA, BEGOÑA"/>
    <x v="1"/>
    <x v="0"/>
    <x v="0"/>
    <m/>
    <m/>
    <s v="bsesma"/>
    <s v="begona.sesma@unirioja.es"/>
    <n v="4.5"/>
    <n v="4.5"/>
    <n v="534"/>
    <s v="CONTRATADO DOCTOR -TIPO 1"/>
    <s v="C01"/>
    <s v="TIEMPO COMPLETO"/>
    <s v="2008-09-19 00:00:00.0"/>
    <s v="null"/>
    <s v="LD100628"/>
    <s v="PROFESOR CONTRATADO DOCTOR -TIPO 1"/>
    <s v="R103"/>
    <x v="1"/>
    <n v="140"/>
    <s v="DERECHO DEL TRABAJO Y DE LA SEGURIDAD SOCIAL"/>
  </r>
  <r>
    <x v="3"/>
    <n v="16525592"/>
    <x v="1"/>
    <n v="707"/>
    <s v="048G"/>
    <s v="GRUPO-B"/>
    <s v="Derecho de las Relaciones Laborales y de la Seguridad Social"/>
    <s v="GG"/>
    <s v="GRUPO GRANDE"/>
    <s v="048G"/>
    <s v="GRUPO GRANDE DE DCHO. DE LAS RR.LL. Y SEG. SOCIAL"/>
    <s v="GRUPO-B"/>
    <s v="Grupo Grande de Derecho de las relaciones laborales y seguridad social"/>
    <s v="2S"/>
    <n v="16525592"/>
    <s v="RUBIO"/>
    <s v="LERENA"/>
    <s v="MARÍA VICTORIA"/>
    <s v="RUBIO LERENA, MARÍA VICTORIA"/>
    <x v="0"/>
    <x v="0"/>
    <x v="1"/>
    <m/>
    <m/>
    <s v="m-rubio"/>
    <s v="maria-victoria.rubio@unirioja.es"/>
    <n v="6.5"/>
    <n v="6.5"/>
    <s v="A-0537"/>
    <s v="TITULAR"/>
    <s v="C01"/>
    <s v="TIEMPO COMPLETO"/>
    <s v="2011-01-01 00:00:00.0"/>
    <s v="null"/>
    <s v="PI100793"/>
    <s v="TITULAR"/>
    <s v="R103"/>
    <x v="1"/>
    <n v="140"/>
    <s v="DERECHO DEL TRABAJO Y DE LA SEGURIDAD SOCIAL"/>
  </r>
  <r>
    <x v="1"/>
    <n v="51365599"/>
    <x v="1"/>
    <n v="708"/>
    <s v="031G"/>
    <s v="GRUPO-A"/>
    <s v="Sociedad y estructura social"/>
    <s v="GG"/>
    <s v="GRUPO GRANDE"/>
    <s v="031G"/>
    <s v="GRUPO GRANDE DE SOCIEDAD Y ESTRUCTURA SOCIAL"/>
    <s v="GRUPO-A"/>
    <s v="Grupo Grande de SOCIEDAD Y ESTRUCTURA SOCIAL"/>
    <s v="1S"/>
    <n v="51365599"/>
    <s v="DÍAZ"/>
    <s v="ORUETA"/>
    <s v="FERNANDO"/>
    <s v="DÍAZ ORUETA, FERNANDO"/>
    <x v="0"/>
    <x v="0"/>
    <x v="0"/>
    <m/>
    <m/>
    <s v="fediazo"/>
    <s v="fernando.diaz@unirioja.es"/>
    <n v="4.5"/>
    <n v="4.5"/>
    <n v="500"/>
    <s v="CATEDRATICO DE UNIVERSIDAD"/>
    <s v="C01"/>
    <s v="TIEMPO COMPLETO"/>
    <s v="2017-12-14 00:00:00.0"/>
    <s v="null"/>
    <s v="DF100349"/>
    <s v="CATEDRÁTICO DE UNIVERSIDAD"/>
    <s v="R114"/>
    <x v="3"/>
    <n v="775"/>
    <s v="SOCIOLOGÍA"/>
  </r>
  <r>
    <x v="6"/>
    <n v="72823017"/>
    <x v="0"/>
    <n v="708"/>
    <s v="031G"/>
    <s v="GRUPO-C"/>
    <s v="Sociedad y estructura social"/>
    <s v="GG"/>
    <s v="GRUPO GRANDE"/>
    <s v="031G"/>
    <s v="GRUPO GRANDE DE SOCIEDAD Y ESTRUCTURA SOCIAL"/>
    <s v="GRUPO-C"/>
    <s v="Grupo Grande de SOCIEDAD Y ESTRUCTURA SOCIAL"/>
    <s v="1S"/>
    <n v="72823017"/>
    <s v="BOGINO"/>
    <s v="LARRAMBEBERE"/>
    <s v="MARÍA VICTORIA"/>
    <s v="BOGINO LARRAMBEBERE, MARÍA VICTORIA"/>
    <x v="1"/>
    <x v="0"/>
    <x v="1"/>
    <m/>
    <m/>
    <s v="mabogino"/>
    <s v="maria-victoria.bogino@unirioja.es"/>
    <n v="4.5"/>
    <m/>
    <n v="536"/>
    <s v="PROFESOR INTERINO"/>
    <s v="P06"/>
    <s v="TIEMPO PARCIAL (6+6 HORAS)"/>
    <s v="2018-09-18 00:00:00.0"/>
    <s v="null"/>
    <s v="PI101392"/>
    <s v="PROFESOR CONTRATADO INTERINO"/>
    <s v="R114"/>
    <x v="3"/>
    <n v="775"/>
    <s v="SOCIOLOGÍA"/>
  </r>
  <r>
    <x v="1"/>
    <n v="16614140"/>
    <x v="1"/>
    <n v="709"/>
    <s v="032R"/>
    <s v="GRUPO-A1"/>
    <s v="Teoría del Estado y Derecho Constitucional"/>
    <s v="GR"/>
    <s v="GRUPO REDUCIDO"/>
    <s v="032R"/>
    <s v="GRUPO REDUCIDO DE TEORÍA DEL ESTADO Y DERECHO CONSTITUCIONAL"/>
    <s v="GRUPO-A1"/>
    <s v="Grupo Reducido de Teoría del Estado y Derecho constitucional"/>
    <s v="1S"/>
    <n v="16614140"/>
    <s v="OCON"/>
    <s v="GARCIA"/>
    <s v="JUAN DE LA CRUZ"/>
    <s v="OCON GARCIA, JUAN DE LA CRUZ"/>
    <x v="1"/>
    <x v="0"/>
    <x v="1"/>
    <m/>
    <m/>
    <s v="juocon"/>
    <s v="juan.ocon@alum.unirioja.es"/>
    <n v="1.5"/>
    <n v="1.5"/>
    <n v="121"/>
    <s v="PERSONAL INVESTIGADOR EN FORMACIÓN"/>
    <n v="0"/>
    <s v="_"/>
    <s v="2018-09-14 00:00:00.0"/>
    <s v="2019-09-14 00:00:00.0"/>
    <s v="D03BECARIO1"/>
    <s v="PERSONAL INVESTIGADOR PREDOCTORAL EN FORMACIÓN"/>
    <s v="R103"/>
    <x v="1"/>
    <n v="135"/>
    <s v="DERECHO CONSTITUCIONAL"/>
  </r>
  <r>
    <x v="2"/>
    <n v="16532175"/>
    <x v="1"/>
    <n v="709"/>
    <s v="032G"/>
    <s v="GRUPO-C"/>
    <s v="Teoría del Estado y Derecho Constitucional"/>
    <s v="GG"/>
    <s v="GRUPO GRANDE"/>
    <s v="032G"/>
    <s v="GRUPO GRANDE DE TEORÍA DEL ESTADO Y DERECHO CONSTITUCIONAL"/>
    <s v="GRUPO-C"/>
    <s v="Grupo Grande de TEORÍA DEL ESTADO Y DERECHO CONSTITUCIONAL"/>
    <s v="1S"/>
    <n v="16532175"/>
    <s v="IBARRA"/>
    <s v="CUCALÓN"/>
    <s v="ALBERTO ANDRÉS"/>
    <s v="IBARRA CUCALÓN, ALBERTO ANDRÉS"/>
    <x v="1"/>
    <x v="0"/>
    <x v="1"/>
    <m/>
    <m/>
    <s v="alibarra"/>
    <s v="alberto-andres.ibarra@unirioja.es"/>
    <n v="4.5"/>
    <n v="4.5"/>
    <n v="532"/>
    <s v="LABORAL DOCENTE-ASOCIADO"/>
    <s v="P06"/>
    <s v="TIEMPO PARCIAL (6+6 HORAS)"/>
    <s v="2016-09-15 00:00:00.0"/>
    <s v="2019-09-14 00:00:00.0"/>
    <s v="PI101102"/>
    <s v="PROFESOR ASOCIADO"/>
    <s v="R103"/>
    <x v="1"/>
    <n v="135"/>
    <s v="DERECHO CONSTITUCIONAL"/>
  </r>
  <r>
    <x v="0"/>
    <n v="42057900"/>
    <x v="0"/>
    <n v="710"/>
    <s v="047G"/>
    <s v="GRUPO-A"/>
    <s v="Métodos de análisis de datos"/>
    <s v="GG"/>
    <s v="GRUPO GRANDE"/>
    <s v="047G"/>
    <s v="GRUPO GRANDE DE MÉTODOS DE ANÁLISIS DE DATOS"/>
    <s v="GRUPO-A"/>
    <s v="Grupo Grande de MÉTODOS DE ANÁLISIS DE DATOS"/>
    <s v="2S"/>
    <n v="42057900"/>
    <s v="HERNÁNDEZ"/>
    <s v="MARTÍN"/>
    <s v="ZENAIDA"/>
    <s v="HERNÁNDEZ MARTÍN, ZENAIDA"/>
    <x v="1"/>
    <x v="0"/>
    <x v="1"/>
    <m/>
    <m/>
    <s v="zehernan"/>
    <s v="zenaida.hernandez@unirioja.es"/>
    <n v="4"/>
    <n v="4"/>
    <n v="506"/>
    <s v="PROFESOR TITULAR DE ESCUELA UNIVERSITARI"/>
    <s v="01A"/>
    <s v="TIEMPO COMPLETO AMPLIADO"/>
    <s v="2012-09-01 00:00:00.0"/>
    <s v="null"/>
    <s v="DF32193"/>
    <s v="TITULAR DE ESCUELAS UNIVERSITARIAS"/>
    <s v="R111"/>
    <x v="7"/>
    <n v="265"/>
    <s v="ESTADÍSTICA E INVESTIGACIÓN OPERATIVA"/>
  </r>
  <r>
    <x v="0"/>
    <n v="16598388"/>
    <x v="0"/>
    <n v="710"/>
    <s v="047G"/>
    <s v="GRUPO-B"/>
    <s v="Métodos de análisis de datos"/>
    <s v="GG"/>
    <s v="GRUPO GRANDE"/>
    <s v="047G"/>
    <s v="GRUPO GRANDE DE MÉTODOS DE ANÁLISIS DE DATOS"/>
    <s v="GRUPO-B"/>
    <s v="Grupo Grande de MÉTODOS DE ANÁLISIS DE DATOS"/>
    <s v="2S"/>
    <n v="16598388"/>
    <s v="PÉREZ"/>
    <s v="LÁZARO"/>
    <s v="FRANCISCO JAVIER"/>
    <s v="PÉREZ LÁZARO, FRANCISCO JAVIER"/>
    <x v="0"/>
    <x v="0"/>
    <x v="0"/>
    <m/>
    <m/>
    <s v="franpere"/>
    <s v="javier.perezl@unirioja.es"/>
    <n v="4"/>
    <n v="4"/>
    <n v="534"/>
    <s v="CONTRATADO DOCTOR -TIPO 1"/>
    <s v="C01"/>
    <s v="TIEMPO COMPLETO"/>
    <s v="2010-09-01 00:00:00.0"/>
    <s v="null"/>
    <s v="PI100761"/>
    <s v="PROFESOR CONTRATADO DOCTOR"/>
    <s v="R111"/>
    <x v="7"/>
    <n v="15"/>
    <s v="ANÁLISIS MATEMÁTICO"/>
  </r>
  <r>
    <x v="0"/>
    <n v="16558491"/>
    <x v="0"/>
    <n v="710"/>
    <s v="047I"/>
    <s v="GRUPO-A1"/>
    <s v="Métodos de análisis de datos"/>
    <s v="GI"/>
    <s v="GRUPO DE INFORMÁTICA"/>
    <s v="047I"/>
    <s v="GRUPO DE INFORMÁTICA DE MÉTODOS DE ANÁLISIS DE DATOS"/>
    <s v="GRUPO-A1"/>
    <s v="Grupo de Informática de Métodos de análisis de datos"/>
    <s v="2S"/>
    <n v="16558491"/>
    <s v="CILLERO"/>
    <s v="JIMÉNEZ"/>
    <s v="MARÍA BELÉN"/>
    <s v="CILLERO JIMÉNEZ, MARÍA BELÉN"/>
    <x v="1"/>
    <x v="0"/>
    <x v="1"/>
    <m/>
    <m/>
    <s v="macillj"/>
    <s v="belen.cillero@unirioja.es"/>
    <n v="1.2"/>
    <n v="1.2"/>
    <n v="532"/>
    <s v="LABORAL DOCENTE-ASOCIADO"/>
    <s v="P06"/>
    <s v="TIEMPO PARCIAL (6+6 HORAS)"/>
    <s v="2019-02-04 00:00:00.0"/>
    <s v="2019-09-14 00:00:00.0"/>
    <s v="PI101385"/>
    <s v="PROFESOR ASOCIADO"/>
    <s v="R111"/>
    <x v="7"/>
    <n v="265"/>
    <s v="ESTADÍSTICA E INVESTIGACIÓN OPERATIVA"/>
  </r>
  <r>
    <x v="3"/>
    <n v="16527500"/>
    <x v="1"/>
    <n v="712"/>
    <s v="203202G"/>
    <s v="GRUPO-A"/>
    <s v="Desarrollo del comportamiento humano en el ciclo vital"/>
    <s v="GG"/>
    <s v="GRUPO GRANDE"/>
    <s v="203202G"/>
    <s v="GRUPO GRANDE DE DESARROLLO DEL COMPORTAMIENTO HUMANO EN EL CICLO VITAL"/>
    <s v="GRUPO-A"/>
    <s v="Grupo Grande de DESARROLLO DEL COMPORTAMIENTO HUMANO EN EL CICLO VITAL"/>
    <s v="2S"/>
    <n v="16527500"/>
    <s v="SOARES"/>
    <s v="SANTOS"/>
    <s v="MARÍA YOLANDA"/>
    <s v="SOARES SANTOS, MARÍA YOLANDA"/>
    <x v="0"/>
    <x v="0"/>
    <x v="1"/>
    <m/>
    <m/>
    <s v="masoares"/>
    <s v="maria-yolanda.soares@unirioja.es"/>
    <n v="4.5"/>
    <n v="4.5"/>
    <n v="536"/>
    <s v="PROFESOR INTERINO"/>
    <s v="C01"/>
    <s v="TIEMPO COMPLETO"/>
    <s v="2014-09-15 00:00:00.0"/>
    <s v="null"/>
    <s v="PI100981"/>
    <s v="PROFESOR CONTRATADO INTERINO"/>
    <s v="R115"/>
    <x v="2"/>
    <n v="735"/>
    <s v="PSICOLOGÍA EVOLUTIVA Y DE LA EDUCACIÓN"/>
  </r>
  <r>
    <x v="3"/>
    <n v="42819023"/>
    <x v="1"/>
    <n v="712"/>
    <s v="203202G"/>
    <s v="GRUPO-A"/>
    <s v="Desarrollo del comportamiento humano en el ciclo vital"/>
    <s v="GG"/>
    <s v="GRUPO GRANDE"/>
    <s v="203202G"/>
    <s v="GRUPO GRANDE DE DESARROLLO DEL COMPORTAMIENTO HUMANO EN EL CICLO VITAL"/>
    <s v="GRUPO-A"/>
    <s v="Grupo Grande de DESARROLLO DEL COMPORTAMIENTO HUMANO EN EL CICLO VITAL"/>
    <s v="2S"/>
    <n v="42819023"/>
    <s v="URRACA"/>
    <s v="MARTÍNEZ"/>
    <s v="MARÍA LUZ"/>
    <s v="URRACA MARTÍNEZ, MARÍA LUZ"/>
    <x v="0"/>
    <x v="0"/>
    <x v="0"/>
    <m/>
    <m/>
    <s v="maurraca"/>
    <s v="maria-luz.urraca@unirioja.es"/>
    <n v="0"/>
    <n v="0"/>
    <n v="536"/>
    <s v="PROFESOR INTERINO"/>
    <s v="C01"/>
    <s v="TIEMPO COMPLETO"/>
    <s v="2012-09-01 00:00:00.0"/>
    <s v="null"/>
    <s v="PI100843"/>
    <s v="PROFESOR CONTRATADO INTERINO"/>
    <s v="R115"/>
    <x v="2"/>
    <n v="735"/>
    <s v="PSICOLOGÍA EVOLUTIVA Y DE LA EDUCACIÓN"/>
  </r>
  <r>
    <x v="3"/>
    <n v="51365599"/>
    <x v="1"/>
    <n v="716"/>
    <s v="203208G"/>
    <s v="GRUPO-A"/>
    <s v="Desigualdad, pobreza y exclusión social"/>
    <s v="GG"/>
    <s v="GRUPO GRANDE"/>
    <s v="203208G"/>
    <s v="GRUPO GRANDE DE DESIGUALDAD, POBREZA Y EXCLUSIÓN SOCIAL"/>
    <s v="GRUPO-A"/>
    <s v="Grupo Grande de DESIGUALDAD, POBREZA Y EXCLUSIÓN SOCIAL"/>
    <s v="2S"/>
    <n v="51365599"/>
    <s v="DÍAZ"/>
    <s v="ORUETA"/>
    <s v="FERNANDO"/>
    <s v="DÍAZ ORUETA, FERNANDO"/>
    <x v="0"/>
    <x v="0"/>
    <x v="0"/>
    <m/>
    <m/>
    <s v="fediazo"/>
    <s v="fernando.diaz@unirioja.es"/>
    <n v="4.5"/>
    <n v="4.5"/>
    <n v="500"/>
    <s v="CATEDRATICO DE UNIVERSIDAD"/>
    <s v="C01"/>
    <s v="TIEMPO COMPLETO"/>
    <s v="2017-12-14 00:00:00.0"/>
    <s v="null"/>
    <s v="DF100349"/>
    <s v="CATEDRÁTICO DE UNIVERSIDAD"/>
    <s v="R114"/>
    <x v="3"/>
    <n v="775"/>
    <s v="SOCIOLOGÍA"/>
  </r>
  <r>
    <x v="3"/>
    <n v="16261031"/>
    <x v="1"/>
    <n v="717"/>
    <s v="203209G"/>
    <s v="GRUPO-A"/>
    <s v="Sistema público de servicios sociales"/>
    <s v="GG"/>
    <s v="GRUPO GRANDE"/>
    <s v="203209G"/>
    <s v="GRUPO GRANDE DE SISTEMA PÚB. DE SERVICIOS SOCIALES"/>
    <s v="GRUPO-A"/>
    <s v="Grupo grande de SISTEMA PÚB. DE SERVICIOS SOCIALES"/>
    <s v="2S"/>
    <n v="16261031"/>
    <s v="SANTAMARÍA"/>
    <s v="ARINAS"/>
    <s v="RENÉ JAVIER"/>
    <s v="SANTAMARÍA ARINAS, RENÉ JAVIER"/>
    <x v="0"/>
    <x v="0"/>
    <x v="0"/>
    <m/>
    <m/>
    <s v="resantam"/>
    <s v="rene-javier.santamaria@unirioja.es"/>
    <n v="0"/>
    <n v="0"/>
    <n v="504"/>
    <s v="PROFESOR TITULAR UNIVERSIDAD"/>
    <s v="01R"/>
    <s v="TIEMPO COMPLETO REDUCIDO"/>
    <s v="2016-09-15 00:00:00.0"/>
    <s v="null"/>
    <s v="DF100199"/>
    <s v="PROFESOR TITULAR DE UNIVERSIDAD"/>
    <s v="R103"/>
    <x v="1"/>
    <n v="125"/>
    <s v="DERECHO ADMINISTRATIVO"/>
  </r>
  <r>
    <x v="4"/>
    <n v="39847439"/>
    <x v="2"/>
    <n v="720"/>
    <s v="205101G"/>
    <s v="GRUPO-A"/>
    <s v="Atención temprana"/>
    <s v="GG"/>
    <s v="GRUPO GRANDE"/>
    <s v="205101G"/>
    <s v="GRUPO GRANDE DE ATENCIÓN TEMPRANA"/>
    <s v="GRUPO-A"/>
    <s v="Grupo Grande de ATENCIÓN TEMPRANA"/>
    <s v="1S"/>
    <n v="39847439"/>
    <s v="SASTRE"/>
    <s v="I RIBA"/>
    <s v="SYLVIA"/>
    <s v="SASTRE I RIBA, SYLVIA"/>
    <x v="1"/>
    <x v="0"/>
    <x v="0"/>
    <m/>
    <m/>
    <s v="sisastre"/>
    <s v="silvia.sastre@unirioja.es"/>
    <n v="0"/>
    <n v="0"/>
    <n v="500"/>
    <s v="CATEDRATICO DE UNIVERSIDAD"/>
    <s v="C01"/>
    <s v="TIEMPO COMPLETO"/>
    <s v="2007-05-13 00:00:00.0"/>
    <s v="null"/>
    <s v="DF3590"/>
    <s v="CATEDRÁTICO DE UNIVERSIDAD"/>
    <s v="R115"/>
    <x v="2"/>
    <n v="735"/>
    <s v="PSICOLOGÍA EVOLUTIVA Y DE LA EDUCACIÓN"/>
  </r>
  <r>
    <x v="4"/>
    <n v="72770953"/>
    <x v="2"/>
    <n v="722"/>
    <s v="205103G"/>
    <s v="GRUPO-A"/>
    <s v="La escuela de educación infantil"/>
    <s v="GG"/>
    <s v="GRUPO GRANDE"/>
    <s v="205103G"/>
    <s v="GRUPO GRANDE DE LA ESCUELA DE EDUCACIÓN INFANTIL"/>
    <s v="GRUPO-A"/>
    <s v="Grupo Grande de LA ESCUELA DE EDUCACIÓN INFANTIL"/>
    <s v="AN"/>
    <n v="72770953"/>
    <s v="PÉREZ"/>
    <s v="MERINO"/>
    <s v="CRUZ"/>
    <s v="PÉREZ MERINO, CRUZ"/>
    <x v="1"/>
    <x v="0"/>
    <x v="1"/>
    <m/>
    <m/>
    <s v="crperez"/>
    <s v="cruz.perez@unirioja.es"/>
    <n v="6"/>
    <n v="6"/>
    <n v="536"/>
    <s v="PROFESOR INTERINO"/>
    <s v="C01"/>
    <s v="TIEMPO COMPLETO"/>
    <s v="2012-09-01 00:00:00.0"/>
    <s v="null"/>
    <s v="PI100847"/>
    <s v="PROFESOR CONTRATADO INTERINO"/>
    <s v="R115"/>
    <x v="2"/>
    <n v="805"/>
    <s v="TEORÍA E HISTORIA DE LA EDUCACIÓN"/>
  </r>
  <r>
    <x v="4"/>
    <n v="72781428"/>
    <x v="2"/>
    <n v="724"/>
    <s v="205105G"/>
    <s v="GRUPO-A"/>
    <s v="Didáctica general en educación infantil"/>
    <s v="GG"/>
    <s v="GRUPO GRANDE"/>
    <s v="205105G"/>
    <s v="GRUPO GRANDE DE DIDÁCTICA GENERAL EN EDUCACIÓN INFANTIL"/>
    <s v="GRUPO-A"/>
    <s v="Grupo Grande de DIDÁCTICA GENERAL EN EDUCACIÓN INFANTIL"/>
    <s v="2S"/>
    <n v="72781428"/>
    <s v="NAVARIDAS"/>
    <s v="NALDA"/>
    <s v="FERMÍN"/>
    <s v="NAVARIDAS NALDA, FERMÍN"/>
    <x v="0"/>
    <x v="0"/>
    <x v="0"/>
    <m/>
    <m/>
    <s v="fenavari"/>
    <s v="fermin.navaridas@unirioja.es"/>
    <n v="4"/>
    <n v="4"/>
    <n v="504"/>
    <s v="PROFESOR TITULAR UNIVERSIDAD"/>
    <s v="C01"/>
    <s v="TIEMPO COMPLETO"/>
    <s v="2016-11-26 00:00:00.0"/>
    <s v="null"/>
    <s v="DF100332"/>
    <s v="PROFESOR TITULAR DE UNIVERSIDAD"/>
    <s v="R115"/>
    <x v="2"/>
    <n v="215"/>
    <s v="DIDÁCTICA Y ORGANIZACIÓN ESCOLAR"/>
  </r>
  <r>
    <x v="4"/>
    <n v="16527500"/>
    <x v="2"/>
    <n v="725"/>
    <s v="205106G"/>
    <s v="GRUPO-A"/>
    <s v="Psicología de la educación infantil (3-6 años)"/>
    <s v="GG"/>
    <s v="GRUPO GRANDE"/>
    <s v="205106G"/>
    <s v="GRUPO GRANDE DE PSICOLOGIA DE LA EDUCACIÓN INFANTIL (3-6 AÑOS)"/>
    <s v="GRUPO-A"/>
    <s v="Grupo Grande de PSICOLOGIA DE LA EDUCACIÓN INFANTIL (3-6 AÑOS)"/>
    <s v="2S"/>
    <n v="16527500"/>
    <s v="SOARES"/>
    <s v="SANTOS"/>
    <s v="MARÍA YOLANDA"/>
    <s v="SOARES SANTOS, MARÍA YOLANDA"/>
    <x v="0"/>
    <x v="0"/>
    <x v="1"/>
    <m/>
    <m/>
    <s v="masoares"/>
    <s v="maria-yolanda.soares@unirioja.es"/>
    <n v="4"/>
    <n v="4"/>
    <n v="536"/>
    <s v="PROFESOR INTERINO"/>
    <s v="C01"/>
    <s v="TIEMPO COMPLETO"/>
    <s v="2014-09-15 00:00:00.0"/>
    <s v="null"/>
    <s v="PI100981"/>
    <s v="PROFESOR CONTRATADO INTERINO"/>
    <s v="R115"/>
    <x v="2"/>
    <n v="735"/>
    <s v="PSICOLOGÍA EVOLUTIVA Y DE LA EDUCACIÓN"/>
  </r>
  <r>
    <x v="4"/>
    <n v="78871077"/>
    <x v="2"/>
    <n v="725"/>
    <s v="205106G"/>
    <s v="GRUPO-A"/>
    <s v="Psicología de la educación infantil (3-6 años)"/>
    <s v="GG"/>
    <s v="GRUPO GRANDE"/>
    <s v="205106G"/>
    <s v="GRUPO GRANDE DE PSICOLOGIA DE LA EDUCACIÓN INFANTIL (3-6 AÑOS)"/>
    <s v="GRUPO-A"/>
    <s v="Grupo Grande de PSICOLOGIA DE LA EDUCACIÓN INFANTIL (3-6 AÑOS)"/>
    <s v="2S"/>
    <n v="78871077"/>
    <s v="PÉREZ DE ALBÉNIZ"/>
    <s v="ITURRIAGA"/>
    <s v="ALICIA"/>
    <s v="PÉREZ DE ALBÉNIZ ITURRIAGA, ALICIA"/>
    <x v="0"/>
    <x v="0"/>
    <x v="0"/>
    <m/>
    <m/>
    <s v="alperei"/>
    <s v="alicia.perez@unirioja.es"/>
    <n v="0"/>
    <n v="0"/>
    <n v="504"/>
    <s v="PROFESOR TITULAR UNIVERSIDAD"/>
    <s v="01R"/>
    <s v="TIEMPO COMPLETO REDUCIDO"/>
    <s v="2017-09-15 00:00:00.0"/>
    <s v="null"/>
    <s v="DF100181"/>
    <s v="TITULAR DE UNIVERSIDAD"/>
    <s v="R115"/>
    <x v="2"/>
    <n v="735"/>
    <s v="PSICOLOGÍA EVOLUTIVA Y DE LA EDUCACIÓN"/>
  </r>
  <r>
    <x v="4"/>
    <n v="16538859"/>
    <x v="2"/>
    <n v="727"/>
    <s v="205109G"/>
    <s v="GRUPO-A"/>
    <s v="Observación sistemática en la escuela infantil"/>
    <s v="GG"/>
    <s v="GRUPO GRANDE"/>
    <s v="205109G"/>
    <s v="GRUPO GRANDE DE OBSERVACIÓN SISTEMÁTICA EN LA EDUCACIÓN INFANTIL"/>
    <s v="GRUPO-A"/>
    <s v="Grupo Grande de OBSERVACIÓN SISTEMÁTICA EN LA EDUCACIÓN INFANTIL"/>
    <s v="AN"/>
    <n v="16538859"/>
    <s v="ARANA"/>
    <s v="IDIAQUEZ"/>
    <s v="JAVIER SABINO"/>
    <s v="ARANA IDIAQUEZ, JAVIER SABINO"/>
    <x v="1"/>
    <x v="0"/>
    <x v="1"/>
    <m/>
    <m/>
    <s v="jaarana"/>
    <s v="xabier.arana@unirioja.es"/>
    <n v="6"/>
    <n v="6"/>
    <n v="536"/>
    <s v="PROFESOR INTERINO"/>
    <s v="C01"/>
    <s v="TIEMPO COMPLETO"/>
    <s v="2018-09-17 00:00:00.0"/>
    <s v="null"/>
    <s v="PI101399"/>
    <s v="PROFESOR CONTRATADO INTERINO"/>
    <s v="R115"/>
    <x v="2"/>
    <n v="735"/>
    <s v="PSICOLOGÍA EVOLUTIVA Y DE LA EDUCACIÓN"/>
  </r>
  <r>
    <x v="4"/>
    <n v="16603653"/>
    <x v="2"/>
    <n v="730"/>
    <s v="205201G"/>
    <s v="GRUPO-A"/>
    <s v="Enseñanza y aprendizaje de la lengua castellana y lecto-escritura"/>
    <s v="GG"/>
    <s v="GRUPO GRANDE"/>
    <s v="205201G"/>
    <s v="TEORIA DE ENSEÑANZA Y APRENDIZAJE DE LA LENGUA CASTELLANA Y LECTOESCRITURA"/>
    <s v="GRUPO-A"/>
    <s v="Grupo de Teoria de ENSEÑANZA Y APRENDIZAJE DE LA LENGUA CASTELLANA Y LECTOE"/>
    <s v="1S"/>
    <n v="16603653"/>
    <s v="LÁZARO"/>
    <s v="NISO"/>
    <s v="REBECA"/>
    <s v="LÁZARO NISO, REBECA"/>
    <x v="0"/>
    <x v="0"/>
    <x v="0"/>
    <m/>
    <m/>
    <s v="relazaro"/>
    <s v="rebeca.lazaro@unirioja.es"/>
    <n v="4"/>
    <n v="4"/>
    <n v="536"/>
    <s v="PROFESOR INTERINO"/>
    <s v="C01"/>
    <s v="TIEMPO COMPLETO"/>
    <s v="2016-09-15 00:00:00.0"/>
    <s v="null"/>
    <s v="PI101114"/>
    <s v="PROFESOR CONTRATADO INTERINO"/>
    <s v="R106"/>
    <x v="5"/>
    <n v="195"/>
    <s v="DIDÁCTICA DE LA LENGUA Y LA LITERATURA"/>
  </r>
  <r>
    <x v="4"/>
    <n v="16594022"/>
    <x v="2"/>
    <n v="730"/>
    <s v="205201R"/>
    <s v="GRUPO-A1"/>
    <s v="Enseñanza y aprendizaje de la lengua castellana y lecto-escritura"/>
    <s v="GR"/>
    <s v="GRUPO REDUCIDO"/>
    <s v="205201R"/>
    <s v="PRÁCTICA ENSEÑANZA Y APRENDIZAJE DE LA LENGUA CASTELLANA Y LECTOESCRITURA"/>
    <s v="GRUPO-A1"/>
    <s v="Prác. de Enseñanza y aprendizaje de la lengua castellana y lecto-escritura"/>
    <s v="1S"/>
    <n v="16594022"/>
    <s v="GARCÍA"/>
    <s v="CUEVA"/>
    <s v="MARTA"/>
    <s v="GARCÍA CUEVA, MARTA"/>
    <x v="1"/>
    <x v="0"/>
    <x v="1"/>
    <m/>
    <m/>
    <s v="magarccu"/>
    <s v="marta.garciac@unirioja.es"/>
    <n v="2"/>
    <n v="2"/>
    <n v="536"/>
    <s v="PROFESOR INTERINO"/>
    <s v="C01"/>
    <s v="TIEMPO COMPLETO"/>
    <s v="2018-09-24 00:00:00.0"/>
    <s v="2019-01-28 00:00:00.0"/>
    <s v="PI101418"/>
    <s v="PROFESOR CONTRATADO INTERINO"/>
    <s v="R106"/>
    <x v="5"/>
    <n v="195"/>
    <s v="DIDÁCTICA DE LA LENGUA Y LA LITERATURA"/>
  </r>
  <r>
    <x v="4"/>
    <n v="33437205"/>
    <x v="2"/>
    <n v="731"/>
    <s v="205202G"/>
    <s v="GRUPO-A"/>
    <s v="Literatura infantil en lengua castellana"/>
    <s v="GG"/>
    <s v="GRUPO GRANDE"/>
    <s v="205202G"/>
    <s v="TEORIA DE LITERATURA INFANTIL EN LENGUA CASTELLANA"/>
    <s v="GRUPO-A"/>
    <s v="Grupo de Teoria de LITERATURA INFANTIL EN LENGUA CASTELLANA"/>
    <s v="2S"/>
    <n v="33437205"/>
    <s v="ESCUDERO"/>
    <s v="BAZTAN"/>
    <s v="JUAN MANUEL"/>
    <s v="ESCUDERO BAZTAN, JUAN MANUEL"/>
    <x v="1"/>
    <x v="0"/>
    <x v="0"/>
    <m/>
    <m/>
    <s v="juescude"/>
    <s v="juan-manuel.escudero@unirioja.es"/>
    <n v="4"/>
    <n v="4"/>
    <n v="534"/>
    <s v="CONTRATADO DOCTOR -TIPO 1"/>
    <s v="C01"/>
    <s v="TIEMPO COMPLETO"/>
    <s v="2019-02-01 00:00:00.0"/>
    <s v="null"/>
    <s v="PI100711"/>
    <s v="PROFESOR CONTRATADO DOCTOR -TIPO 1"/>
    <s v="R106"/>
    <x v="5"/>
    <n v="195"/>
    <s v="DIDÁCTICA DE LA LENGUA Y LA LITERATURA"/>
  </r>
  <r>
    <x v="5"/>
    <n v="78871077"/>
    <x v="2"/>
    <n v="734"/>
    <s v="206101G"/>
    <s v="GRUPO-A"/>
    <s v="Psicología de la educación"/>
    <s v="GG"/>
    <s v="GRUPO GRANDE"/>
    <s v="206101G"/>
    <s v="GRUPO GRANDE DE PSICOLOGÍA DE LA EDUCACIÓN"/>
    <s v="GRUPO-A"/>
    <s v="Grupo Grande de PSICOLOGÍA DE LA EDUCACIÓN"/>
    <s v="1S"/>
    <n v="78871077"/>
    <s v="PÉREZ DE ALBÉNIZ"/>
    <s v="ITURRIAGA"/>
    <s v="ALICIA"/>
    <s v="PÉREZ DE ALBÉNIZ ITURRIAGA, ALICIA"/>
    <x v="0"/>
    <x v="0"/>
    <x v="0"/>
    <m/>
    <m/>
    <s v="alperei"/>
    <s v="alicia.perez@unirioja.es"/>
    <n v="4"/>
    <n v="4"/>
    <n v="504"/>
    <s v="PROFESOR TITULAR UNIVERSIDAD"/>
    <s v="01R"/>
    <s v="TIEMPO COMPLETO REDUCIDO"/>
    <s v="2017-09-15 00:00:00.0"/>
    <s v="null"/>
    <s v="DF100181"/>
    <s v="TITULAR DE UNIVERSIDAD"/>
    <s v="R115"/>
    <x v="2"/>
    <n v="735"/>
    <s v="PSICOLOGÍA EVOLUTIVA Y DE LA EDUCACIÓN"/>
  </r>
  <r>
    <x v="5"/>
    <n v="16527500"/>
    <x v="2"/>
    <n v="734"/>
    <s v="206101R"/>
    <s v="GRUPO-A2"/>
    <s v="Psicología de la educación"/>
    <s v="GR"/>
    <s v="GRUPO REDUCIDO"/>
    <s v="206101R"/>
    <s v="GRUPO REDUCIDO DE PSICOLOGÍA DE LA EDUCACIÓN"/>
    <s v="GRUPO-A2"/>
    <s v="Grupo Reducido de Psicología de la educación"/>
    <s v="1S"/>
    <n v="16527500"/>
    <s v="SOARES"/>
    <s v="SANTOS"/>
    <s v="MARÍA YOLANDA"/>
    <s v="SOARES SANTOS, MARÍA YOLANDA"/>
    <x v="0"/>
    <x v="0"/>
    <x v="1"/>
    <m/>
    <m/>
    <s v="masoares"/>
    <s v="maria-yolanda.soares@unirioja.es"/>
    <n v="2"/>
    <n v="2"/>
    <n v="536"/>
    <s v="PROFESOR INTERINO"/>
    <s v="C01"/>
    <s v="TIEMPO COMPLETO"/>
    <s v="2014-09-15 00:00:00.0"/>
    <s v="null"/>
    <s v="PI100981"/>
    <s v="PROFESOR CONTRATADO INTERINO"/>
    <s v="R115"/>
    <x v="2"/>
    <n v="735"/>
    <s v="PSICOLOGÍA EVOLUTIVA Y DE LA EDUCACIÓN"/>
  </r>
  <r>
    <x v="5"/>
    <n v="72823017"/>
    <x v="2"/>
    <n v="736"/>
    <s v="206103G"/>
    <s v="GRUPO-A"/>
    <s v="Sociedad, familia y tutoría"/>
    <s v="GG"/>
    <s v="GRUPO GRANDE"/>
    <s v="206103G"/>
    <s v="GRUPO GRANDE DE SOCIEDAD, FAMILIA Y TUTORIA"/>
    <s v="GRUPO-A"/>
    <s v="Grupo Grande de SOCIEDAD, FAMILIA Y TUTORIA"/>
    <s v="1S"/>
    <n v="72823017"/>
    <s v="BOGINO"/>
    <s v="LARRAMBEBERE"/>
    <s v="MARÍA VICTORIA"/>
    <s v="BOGINO LARRAMBEBERE, MARÍA VICTORIA"/>
    <x v="1"/>
    <x v="0"/>
    <x v="1"/>
    <m/>
    <m/>
    <s v="mabogino"/>
    <s v="maria-victoria.bogino@unirioja.es"/>
    <n v="2"/>
    <n v="2"/>
    <n v="536"/>
    <s v="PROFESOR INTERINO"/>
    <s v="P06"/>
    <s v="TIEMPO PARCIAL (6+6 HORAS)"/>
    <s v="2018-09-18 00:00:00.0"/>
    <s v="null"/>
    <s v="PI101392"/>
    <s v="PROFESOR CONTRATADO INTERINO"/>
    <s v="R114"/>
    <x v="3"/>
    <n v="775"/>
    <s v="SOCIOLOGÍA"/>
  </r>
  <r>
    <x v="5"/>
    <n v="42819023"/>
    <x v="2"/>
    <n v="737"/>
    <s v="206104G"/>
    <s v="GRUPO-A"/>
    <s v="Psicología del desarrollo"/>
    <s v="GG"/>
    <s v="GRUPO GRANDE"/>
    <s v="206104G"/>
    <s v="GRUPO GRANDE DE PSICOLOGÍA DEL DESARROLLO"/>
    <s v="GRUPO-A"/>
    <s v="Grupo Grande de PSICOLOGÍA DEL DESARROLLO"/>
    <s v="AN"/>
    <n v="42819023"/>
    <s v="URRACA"/>
    <s v="MARTÍNEZ"/>
    <s v="MARÍA LUZ"/>
    <s v="URRACA MARTÍNEZ, MARÍA LUZ"/>
    <x v="0"/>
    <x v="0"/>
    <x v="0"/>
    <m/>
    <m/>
    <s v="maurraca"/>
    <s v="maria-luz.urraca@unirioja.es"/>
    <n v="8"/>
    <n v="8"/>
    <n v="536"/>
    <s v="PROFESOR INTERINO"/>
    <s v="C01"/>
    <s v="TIEMPO COMPLETO"/>
    <s v="2012-09-01 00:00:00.0"/>
    <s v="null"/>
    <s v="PI100843"/>
    <s v="PROFESOR CONTRATADO INTERINO"/>
    <s v="R115"/>
    <x v="2"/>
    <n v="735"/>
    <s v="PSICOLOGÍA EVOLUTIVA Y DE LA EDUCACIÓN"/>
  </r>
  <r>
    <x v="5"/>
    <n v="16618049"/>
    <x v="2"/>
    <n v="737"/>
    <s v="206104G"/>
    <s v="GRUPO-B"/>
    <s v="Psicología del desarrollo"/>
    <s v="GG"/>
    <s v="GRUPO GRANDE"/>
    <s v="206104G"/>
    <s v="GRUPO GRANDE DE PSICOLOGÍA DEL DESARROLLO"/>
    <s v="GRUPO-B"/>
    <s v="Grupo Grande de PSICOLOGÍA DEL DESARROLLO"/>
    <s v="AN"/>
    <n v="16618049"/>
    <s v="PÉREZ"/>
    <s v="SÁENZ"/>
    <s v="JULIA"/>
    <s v="PÉREZ SÁENZ, JULIA"/>
    <x v="1"/>
    <x v="0"/>
    <x v="1"/>
    <m/>
    <m/>
    <s v="juperesa"/>
    <s v="julia.perez@unirioja.es"/>
    <n v="2"/>
    <n v="2"/>
    <n v="532"/>
    <s v="LABORAL DOCENTE-ASOCIADO"/>
    <s v="P05"/>
    <s v="TIEMPO PARCIAL (5+5 HORAS)"/>
    <s v="2018-10-10 00:00:00.0"/>
    <s v="2019-09-14 00:00:00.0"/>
    <s v="PI101441"/>
    <s v="PROFESOR ASOCIADO"/>
    <s v="R115"/>
    <x v="2"/>
    <n v="735"/>
    <s v="PSICOLOGÍA EVOLUTIVA Y DE LA EDUCACIÓN"/>
  </r>
  <r>
    <x v="5"/>
    <n v="5384326"/>
    <x v="2"/>
    <n v="738"/>
    <s v="206105G"/>
    <s v="GRUPO-A"/>
    <s v="Didáctica general en educación primaria"/>
    <s v="GG"/>
    <s v="GRUPO GRANDE"/>
    <s v="206105G"/>
    <s v="GRUPO GRANDE DE DIDÁCTICA GENERAL EN EDUCACIÓN PRIMARIA"/>
    <s v="GRUPO-A"/>
    <s v="Grupo Grande de DIDÁCTICA GENERAL EN EDUCACIÓN PRIMARIA"/>
    <s v="2S"/>
    <n v="5384326"/>
    <s v="ÁLVAREZ"/>
    <s v="IRARRETA"/>
    <s v="M.ª ALMUDENA"/>
    <s v="ÁLVAREZ IRARRETA, M.ª ALMUDENA"/>
    <x v="1"/>
    <x v="0"/>
    <x v="0"/>
    <m/>
    <m/>
    <s v="maalvai"/>
    <s v="m-almudena.alvarez@unirioja.es"/>
    <n v="2.5"/>
    <n v="2.5"/>
    <n v="532"/>
    <s v="LABORAL DOCENTE-ASOCIADO"/>
    <s v="P05"/>
    <s v="TIEMPO PARCIAL (5+5 HORAS)"/>
    <s v="2018-09-17 00:00:00.0"/>
    <s v="2019-09-14 00:00:00.0"/>
    <s v="PI101292"/>
    <s v="PROFESOR ASOCIADO"/>
    <s v="R115"/>
    <x v="2"/>
    <n v="215"/>
    <s v="DIDÁCTICA Y ORGANIZACIÓN ESCOLAR"/>
  </r>
  <r>
    <x v="5"/>
    <n v="16611235"/>
    <x v="2"/>
    <n v="738"/>
    <s v="206105G"/>
    <s v="GRUPO-A"/>
    <s v="Didáctica general en educación primaria"/>
    <s v="GG"/>
    <s v="GRUPO GRANDE"/>
    <s v="206105G"/>
    <s v="GRUPO GRANDE DE DIDÁCTICA GENERAL EN EDUCACIÓN PRIMARIA"/>
    <s v="GRUPO-A"/>
    <s v="Grupo Grande de DIDÁCTICA GENERAL EN EDUCACIÓN PRIMARIA"/>
    <s v="2S"/>
    <n v="16611235"/>
    <s v="FERNÁNDEZ"/>
    <s v="PASTOR"/>
    <s v="SERGIO"/>
    <s v="FERNÁNDEZ PASTOR, SERGIO"/>
    <x v="1"/>
    <x v="0"/>
    <x v="1"/>
    <m/>
    <m/>
    <s v="sefernp"/>
    <s v="sergio.fernandezp@unirioja.es"/>
    <n v="1.5"/>
    <n v="1.5"/>
    <n v="532"/>
    <s v="LABORAL DOCENTE-ASOCIADO"/>
    <s v="P06"/>
    <s v="TIEMPO PARCIAL (6+6 HORAS)"/>
    <s v="2017-09-15 00:00:00.0"/>
    <s v="2019-09-14 00:00:00.0"/>
    <s v="PI101293"/>
    <s v="PROFESOR ASOCIADO"/>
    <s v="R115"/>
    <x v="2"/>
    <n v="215"/>
    <s v="DIDÁCTICA Y ORGANIZACIÓN ESCOLAR"/>
  </r>
  <r>
    <x v="5"/>
    <n v="29032967"/>
    <x v="2"/>
    <n v="738"/>
    <s v="206105G"/>
    <s v="GRUPO-B"/>
    <s v="Didáctica general en educación primaria"/>
    <s v="GG"/>
    <s v="GRUPO GRANDE"/>
    <s v="206105G"/>
    <s v="GRUPO GRANDE DE DIDÁCTICA GENERAL EN EDUCACIÓN PRIMARIA"/>
    <s v="GRUPO-B"/>
    <s v="Grupo Grande de DIDÁCTICA GENERAL EN EDUCACIÓN PRIMARIA"/>
    <s v="2S"/>
    <n v="29032967"/>
    <s v="SUBERVIOLA"/>
    <s v="OVEJAS"/>
    <s v="IRATXE"/>
    <s v="SUBERVIOLA OVEJAS, IRATXE"/>
    <x v="0"/>
    <x v="0"/>
    <x v="1"/>
    <m/>
    <m/>
    <s v="irsuberv"/>
    <s v="iratxe.suberviola@unirioja.es"/>
    <n v="2.5"/>
    <n v="2.5"/>
    <n v="532"/>
    <s v="LABORAL DOCENTE-ASOCIADO"/>
    <s v="P06"/>
    <s v="TIEMPO PARCIAL (6+6 HORAS)"/>
    <s v="2016-09-15 00:00:00.0"/>
    <s v="2019-09-14 00:00:00.0"/>
    <s v="PI101133"/>
    <s v="PROFESOR ASOCIADO"/>
    <s v="R115"/>
    <x v="2"/>
    <n v="215"/>
    <s v="DIDÁCTICA Y ORGANIZACIÓN ESCOLAR"/>
  </r>
  <r>
    <x v="5"/>
    <n v="16532195"/>
    <x v="2"/>
    <n v="739"/>
    <s v="206106G"/>
    <s v="GRUPO-A"/>
    <s v="Trastornos del desarrollo y dificultad de aprendizaje"/>
    <s v="GG"/>
    <s v="GRUPO GRANDE"/>
    <s v="206106G"/>
    <s v="GRUPO GRANDE DE TRASTORNOS DEL DESARROLLO Y DIFICULTAD DE APRENDIZAJE"/>
    <s v="GRUPO-A"/>
    <s v="Grupo Grande de TRASTORNOS DEL DESARROLLO Y DIFICULTAD DE APRENDIZAJE"/>
    <s v="1S"/>
    <n v="16532195"/>
    <s v="PASCUAL"/>
    <s v="SUFRATE"/>
    <s v="MARÍA TERESA"/>
    <s v="PASCUAL SUFRATE, MARÍA TERESA"/>
    <x v="0"/>
    <x v="0"/>
    <x v="0"/>
    <m/>
    <m/>
    <s v="tpascual"/>
    <s v="teresa.pascual@unirioja.es"/>
    <n v="4"/>
    <n v="4"/>
    <n v="504"/>
    <s v="PROFESOR TITULAR UNIVERSIDAD"/>
    <s v="01A"/>
    <s v="TIEMPO COMPLETO AMPLIADO"/>
    <s v="2017-04-12 00:00:00.0"/>
    <s v="null"/>
    <s v="DF3607"/>
    <s v="PROFESOR TITULAR DE UNIVERSIDAD"/>
    <s v="R115"/>
    <x v="2"/>
    <n v="735"/>
    <s v="PSICOLOGÍA EVOLUTIVA Y DE LA EDUCACIÓN"/>
  </r>
  <r>
    <x v="5"/>
    <n v="16536389"/>
    <x v="2"/>
    <n v="739"/>
    <s v="206106G"/>
    <s v="GRUPO-B"/>
    <s v="Trastornos del desarrollo y dificultad de aprendizaje"/>
    <s v="GG"/>
    <s v="GRUPO GRANDE"/>
    <s v="206106G"/>
    <s v="GRUPO GRANDE DE TRASTORNOS DEL DESARROLLO Y DIFICULTAD DE APRENDIZAJE"/>
    <s v="GRUPO-B"/>
    <s v="Grupo Grande de TRASTORNOS DEL DESARROLLO Y DIFICULTAD DE APRENDIZAJE"/>
    <s v="1S"/>
    <n v="16536389"/>
    <s v="LOZANO"/>
    <s v="HERCE"/>
    <s v="ROBERTO"/>
    <s v="LOZANO HERCE, ROBERTO"/>
    <x v="0"/>
    <x v="0"/>
    <x v="0"/>
    <m/>
    <m/>
    <s v="rolozano"/>
    <s v="roberto.lozano@unirioja.es"/>
    <n v="4"/>
    <n v="4"/>
    <n v="532"/>
    <s v="LABORAL DOCENTE-ASOCIADO"/>
    <s v="P02"/>
    <s v="TIEMPO PARCIAL (2+2 HORAS)"/>
    <s v="2018-09-17 00:00:00.0"/>
    <s v="2019-09-14 00:00:00.0"/>
    <s v="PI101402"/>
    <s v="PROFESOR ASOCIADO A TIEMPO PARCIAL 2+2"/>
    <s v="R115"/>
    <x v="2"/>
    <n v="735"/>
    <s v="PSICOLOGÍA EVOLUTIVA Y DE LA EDUCACIÓN"/>
  </r>
  <r>
    <x v="4"/>
    <n v="16617135"/>
    <x v="2"/>
    <n v="743"/>
    <s v="014G"/>
    <s v="GRUPO-D"/>
    <s v="Idioma moderno I: Inglés"/>
    <s v="GG"/>
    <s v="GRUPO GRANDE"/>
    <s v="014G"/>
    <s v="TEORIA DE IDIOMA MODERNO I: INGLÉS"/>
    <s v="GRUPO-D"/>
    <s v="Grupo de Teoria de IDIOMA MODERNO I: INGLÉS"/>
    <s v="1S"/>
    <n v="16617135"/>
    <s v="METOLA"/>
    <s v="RODRÍGUEZ"/>
    <s v="DARÍO"/>
    <s v="METOLA RODRÍGUEZ, DARÍO"/>
    <x v="1"/>
    <x v="0"/>
    <x v="1"/>
    <m/>
    <m/>
    <s v="dametola"/>
    <s v="dario.metola@unirioja.es"/>
    <n v="3"/>
    <n v="3"/>
    <n v="536"/>
    <s v="PROFESOR INTERINO"/>
    <s v="P06"/>
    <s v="TIEMPO PARCIAL (6+6 HORAS)"/>
    <s v="2018-09-17 00:00:00.0"/>
    <s v="2019-01-04 00:00:00.0"/>
    <s v="PI101413"/>
    <s v="PROFESOR CONTRATADO INTERINO"/>
    <s v="R107"/>
    <x v="6"/>
    <n v="345"/>
    <s v="FILOLOGÍA INGLESA"/>
  </r>
  <r>
    <x v="4"/>
    <n v="16641973"/>
    <x v="2"/>
    <n v="743"/>
    <s v="014LI"/>
    <s v="GRUPO-D2"/>
    <s v="Idioma moderno I: Inglés"/>
    <s v="GLI"/>
    <s v="GRUPO DE LABORATORIO DE IDIOMAS"/>
    <s v="014LI"/>
    <s v="PRÁCTICAS DE LABORATORIO DE IDIOMA MODERNO I: INGLÉS"/>
    <s v="GRUPO-D2"/>
    <s v="Grupo de Laboratorio de Idioma de Idioma moderno I: inglés"/>
    <s v="1S"/>
    <n v="16641973"/>
    <s v="LOZANO"/>
    <s v="PALACIO"/>
    <s v="INÉS"/>
    <s v="LOZANO PALACIO, INÉS"/>
    <x v="1"/>
    <x v="0"/>
    <x v="1"/>
    <m/>
    <m/>
    <s v="inlozano"/>
    <s v="ines.lozano@alum.unirioja.es"/>
    <n v="1.5"/>
    <n v="1.5"/>
    <n v="121"/>
    <s v="PERSONAL INVESTIGADOR EN FORMACIÓN"/>
    <n v="0"/>
    <s v="_"/>
    <s v="2017-10-15 00:00:00.0"/>
    <s v="2018-10-14 00:00:00.0"/>
    <s v="D07BECARIO4"/>
    <s v="PERSONAL INVESTIGADOR PREDOCTORAL EN FORMACIÓN"/>
    <s v="R107"/>
    <x v="6"/>
    <n v="345"/>
    <s v="FILOLOGÍA INGLESA"/>
  </r>
  <r>
    <x v="5"/>
    <n v="16520166"/>
    <x v="2"/>
    <n v="743"/>
    <s v="014G"/>
    <s v="GRUPO-A"/>
    <s v="Idioma moderno I: Inglés"/>
    <s v="GG"/>
    <s v="GRUPO GRANDE"/>
    <s v="014G"/>
    <s v="TEORIA DE IDIOMA MODERNO I: INGLÉS"/>
    <s v="GRUPO-A"/>
    <s v="Grupo de Teoria de IDIOMA MODERNO I: INGLÉS"/>
    <s v="1S"/>
    <n v="16520166"/>
    <s v="SANTANA"/>
    <s v="MARTÍNEZ"/>
    <s v="PEDRO"/>
    <s v="SANTANA MARTÍNEZ, PEDRO"/>
    <x v="1"/>
    <x v="0"/>
    <x v="0"/>
    <m/>
    <m/>
    <s v="psantana"/>
    <s v="pedro.santana@unirioja.es"/>
    <n v="3"/>
    <n v="3"/>
    <n v="504"/>
    <s v="PROFESOR TITULAR UNIVERSIDAD"/>
    <s v="01A"/>
    <s v="TIEMPO COMPLETO AMPLIADO"/>
    <s v="2012-09-01 00:00:00.0"/>
    <s v="null"/>
    <s v="DF31690"/>
    <s v="TITULAR DE UNIVERSIDAD"/>
    <s v="R107"/>
    <x v="6"/>
    <n v="345"/>
    <s v="FILOLOGÍA INGLESA"/>
  </r>
  <r>
    <x v="5"/>
    <n v="16607430"/>
    <x v="2"/>
    <n v="743"/>
    <s v="014G"/>
    <s v="GRUPO-B"/>
    <s v="Idioma moderno I: Inglés"/>
    <s v="GG"/>
    <s v="GRUPO GRANDE"/>
    <s v="014G"/>
    <s v="TEORIA DE IDIOMA MODERNO I: INGLÉS"/>
    <s v="GRUPO-B"/>
    <s v="Grupo de Teoria de IDIOMA MODERNO I: INGLÉS"/>
    <s v="1S"/>
    <n v="16607430"/>
    <s v="ARRIBAS"/>
    <s v="GARCÍA"/>
    <s v="MARIO"/>
    <s v="ARRIBAS GARCÍA, MARIO"/>
    <x v="1"/>
    <x v="0"/>
    <x v="1"/>
    <m/>
    <m/>
    <s v="maarriba"/>
    <s v="mario.arribas@alum.unirioja.es"/>
    <n v="3"/>
    <n v="3"/>
    <n v="532"/>
    <s v="LABORAL DOCENTE-ASOCIADO"/>
    <s v="P03"/>
    <s v="TIEMPO PARCIAL (3+3 HORAS)"/>
    <s v="2018-09-17 00:00:00.0"/>
    <s v="2019-09-14 00:00:00.0"/>
    <s v="PI101407"/>
    <s v="PROFESOR ASOCIADO"/>
    <s v="R107"/>
    <x v="6"/>
    <n v="345"/>
    <s v="FILOLOGÍA INGLESA"/>
  </r>
  <r>
    <x v="5"/>
    <n v="25142660"/>
    <x v="2"/>
    <n v="743"/>
    <s v="014G"/>
    <s v="GRUPO-C"/>
    <s v="Idioma moderno I: Inglés"/>
    <s v="GG"/>
    <s v="GRUPO GRANDE"/>
    <s v="014G"/>
    <s v="TEORIA DE IDIOMA MODERNO I: INGLÉS"/>
    <s v="GRUPO-C"/>
    <s v="Grupo de Teoria de IDIOMA MODERNO I: INGLÉS"/>
    <s v="1S"/>
    <n v="25142660"/>
    <s v="GARCÍA"/>
    <s v="ALAMÁN"/>
    <s v="MARTA"/>
    <s v="GARCÍA ALAMÁN, MARTA"/>
    <x v="0"/>
    <x v="0"/>
    <x v="1"/>
    <m/>
    <m/>
    <s v="magarcala"/>
    <s v="marta.garciaa@unirioja.es"/>
    <n v="3"/>
    <n v="3"/>
    <n v="532"/>
    <s v="LABORAL DOCENTE-ASOCIADO"/>
    <s v="P03"/>
    <s v="TIEMPO PARCIAL (3+3 HORAS)"/>
    <s v="2018-09-17 00:00:00.0"/>
    <s v="2019-09-14 00:00:00.0"/>
    <s v="PI101374"/>
    <s v="PROFESOR ASOCIADO"/>
    <s v="R107"/>
    <x v="6"/>
    <n v="345"/>
    <s v="FILOLOGÍA INGLESA"/>
  </r>
  <r>
    <x v="5"/>
    <n v="47106053"/>
    <x v="2"/>
    <n v="743"/>
    <s v="014LI"/>
    <s v="GRUPO-A1"/>
    <s v="Idioma moderno I: Inglés"/>
    <s v="GLI"/>
    <s v="GRUPO DE LABORATORIO DE IDIOMAS"/>
    <s v="014LI"/>
    <s v="PRÁCTICAS DE LABORATORIO DE IDIOMA MODERNO I: INGLÉS"/>
    <s v="GRUPO-A1"/>
    <s v="Grupo de Laboratorio de Idioma de Idioma moderno I: inglés"/>
    <s v="1S"/>
    <n v="47106053"/>
    <s v="FIDALGO"/>
    <s v="ALLO"/>
    <s v="LUISA"/>
    <s v="FIDALGO ALLO, LUISA"/>
    <x v="1"/>
    <x v="0"/>
    <x v="0"/>
    <m/>
    <m/>
    <s v="lufidalg"/>
    <s v="luisa.fidalgoa@unirioja.es"/>
    <n v="1.5"/>
    <n v="1.5"/>
    <n v="536"/>
    <s v="PROFESOR INTERINO"/>
    <s v="C01"/>
    <s v="TIEMPO COMPLETO"/>
    <s v="2017-09-15 00:00:00.0"/>
    <s v="null"/>
    <s v="PI101261"/>
    <s v="PROFESOR CONTRATADO INTERINO"/>
    <s v="R107"/>
    <x v="6"/>
    <n v="345"/>
    <s v="FILOLOGÍA INGLESA"/>
  </r>
  <r>
    <x v="5"/>
    <n v="16521187"/>
    <x v="2"/>
    <n v="743"/>
    <s v="014LI"/>
    <s v="GRUPO-B1"/>
    <s v="Idioma moderno I: Inglés"/>
    <s v="GLI"/>
    <s v="GRUPO DE LABORATORIO DE IDIOMAS"/>
    <s v="014LI"/>
    <s v="PRÁCTICAS DE LABORATORIO DE IDIOMA MODERNO I: INGLÉS"/>
    <s v="GRUPO-B1"/>
    <s v="Grupo de Laboratorio de Idioma de Idioma moderno I: inglés"/>
    <s v="1S"/>
    <n v="16521187"/>
    <s v="ÁLVARO"/>
    <s v="ROJO"/>
    <s v="Mª CONCEPCIÓN"/>
    <s v="ÁLVARO ROJO, Mª CONCEPCIÓN"/>
    <x v="1"/>
    <x v="0"/>
    <x v="1"/>
    <m/>
    <m/>
    <s v="mcalvaro"/>
    <s v="m-concepcion.alvaro@unirioja.es"/>
    <n v="1.5"/>
    <n v="1.5"/>
    <n v="532"/>
    <s v="LABORAL DOCENTE-ASOCIADO"/>
    <s v="P04"/>
    <s v="TIEMPO PARCIAL (4+4 HORAS)"/>
    <s v="2017-09-15 00:00:00.0"/>
    <s v="2019-09-14 00:00:00.0"/>
    <s v="PI101257"/>
    <s v="PROFESOR ASOCIADO"/>
    <s v="R107"/>
    <x v="6"/>
    <n v="345"/>
    <s v="FILOLOGÍA INGLESA"/>
  </r>
  <r>
    <x v="5"/>
    <n v="45663944"/>
    <x v="2"/>
    <n v="743"/>
    <s v="014LI"/>
    <s v="GRUPO-B2"/>
    <s v="Idioma moderno I: Inglés"/>
    <s v="GLI"/>
    <s v="GRUPO DE LABORATORIO DE IDIOMAS"/>
    <s v="014LI"/>
    <s v="PRÁCTICAS DE LABORATORIO DE IDIOMA MODERNO I: INGLÉS"/>
    <s v="GRUPO-B2"/>
    <s v="Grupo de Laboratorio de Idioma de Idioma moderno I: inglés"/>
    <s v="1S"/>
    <n v="45663944"/>
    <s v="GARRETAS"/>
    <s v="FERNÁNDEZ"/>
    <s v="VIRGINIA"/>
    <s v="GARRETAS FERNÁNDEZ, VIRGINIA"/>
    <x v="1"/>
    <x v="0"/>
    <x v="1"/>
    <m/>
    <m/>
    <s v="vigarret"/>
    <s v="virginia.garretas@unirioja.es"/>
    <n v="1.5"/>
    <n v="1.5"/>
    <n v="532"/>
    <s v="LABORAL DOCENTE-ASOCIADO"/>
    <s v="P03"/>
    <s v="TIEMPO PARCIAL (3+3 HORAS)"/>
    <s v="2016-09-15 00:00:00.0"/>
    <s v="2019-09-14 00:00:00.0"/>
    <s v="PI101120"/>
    <s v="PROFESOR ASOCIADO"/>
    <s v="R107"/>
    <x v="6"/>
    <n v="345"/>
    <s v="FILOLOGÍA INGLESA"/>
  </r>
  <r>
    <x v="6"/>
    <n v="16593055"/>
    <x v="0"/>
    <n v="743"/>
    <s v="014G"/>
    <s v="GRUPO-E"/>
    <s v="Idioma moderno I: Inglés"/>
    <s v="GG"/>
    <s v="GRUPO GRANDE"/>
    <s v="014G"/>
    <s v="TEORIA DE IDIOMA MODERNO I: INGLÉS"/>
    <s v="GRUPO-E"/>
    <s v="Grupo de Teoria de IDIOMA MODERNO I: INGLÉS"/>
    <s v="1S"/>
    <n v="16593055"/>
    <s v="NOVO"/>
    <s v="URRACA"/>
    <s v="CARMEN"/>
    <s v="NOVO URRACA, CARMEN"/>
    <x v="1"/>
    <x v="0"/>
    <x v="0"/>
    <m/>
    <m/>
    <s v="canovo"/>
    <s v="carmen.novo@unirioja.es"/>
    <n v="3"/>
    <n v="3"/>
    <n v="536"/>
    <s v="PROFESOR INTERINO"/>
    <s v="C01"/>
    <s v="TIEMPO COMPLETO"/>
    <s v="2018-09-17 00:00:00.0"/>
    <s v="null"/>
    <s v="PI101369"/>
    <s v="PROFESOR CONTRATADO INTERINO"/>
    <s v="R107"/>
    <x v="6"/>
    <n v="345"/>
    <s v="FILOLOGÍA INGLESA"/>
  </r>
  <r>
    <x v="6"/>
    <n v="16626763"/>
    <x v="0"/>
    <n v="743"/>
    <s v="014LI"/>
    <s v="GRUPO-E1"/>
    <s v="Idioma moderno I: Inglés"/>
    <s v="GLI"/>
    <s v="GRUPO DE LABORATORIO DE IDIOMAS"/>
    <s v="014LI"/>
    <s v="PRÁCTICAS DE LABORATORIO DE IDIOMA MODERNO I: INGLÉS"/>
    <s v="GRUPO-E1"/>
    <s v="Grupo de Laboratorio de Idioma de Idioma moderno I: inglés"/>
    <s v="1S"/>
    <n v="16626763"/>
    <s v="OJANGUREN"/>
    <s v="LÓPEZ"/>
    <s v="ANA ELVIRA"/>
    <s v="OJANGUREN LÓPEZ, ANA ELVIRA"/>
    <x v="1"/>
    <x v="0"/>
    <x v="1"/>
    <m/>
    <m/>
    <s v="anojangu"/>
    <s v="ana-elvira.ojanguren@unirioja.es"/>
    <n v="0.8"/>
    <n v="0.8"/>
    <n v="536"/>
    <s v="PROFESOR INTERINO"/>
    <s v="C01"/>
    <s v="TIEMPO COMPLETO"/>
    <s v="2019-01-29 00:00:00.0"/>
    <s v="null"/>
    <s v="PI101370"/>
    <s v="PROFESOR CONTRATADO INTERINO"/>
    <s v="R107"/>
    <x v="6"/>
    <n v="345"/>
    <s v="FILOLOGÍA INGLESA"/>
  </r>
  <r>
    <x v="6"/>
    <n v="75147826"/>
    <x v="0"/>
    <n v="743"/>
    <s v="014LI"/>
    <s v="GRUPO-E1"/>
    <s v="Idioma moderno I: Inglés"/>
    <s v="GLI"/>
    <s v="GRUPO DE LABORATORIO DE IDIOMAS"/>
    <s v="014LI"/>
    <s v="PRÁCTICAS DE LABORATORIO DE IDIOMA MODERNO I: INGLÉS"/>
    <s v="GRUPO-E1"/>
    <s v="Grupo de Laboratorio de Idioma de Idioma moderno I: inglés"/>
    <s v="1S"/>
    <n v="75147826"/>
    <s v="GÓMEZ"/>
    <s v="JIMÉNEZ"/>
    <s v="EVA MARÍA"/>
    <s v="GÓMEZ JIMÉNEZ, EVA MARÍA"/>
    <x v="1"/>
    <x v="0"/>
    <x v="1"/>
    <m/>
    <m/>
    <s v="evgomej"/>
    <s v="eva-maria.gomez@unirioja.es"/>
    <n v="0.7"/>
    <n v="0.7"/>
    <n v="536"/>
    <s v="PROFESOR INTERINO"/>
    <s v="C01"/>
    <s v="TIEMPO COMPLETO"/>
    <s v="2018-09-17 00:00:00.0"/>
    <s v="2018-11-14 00:00:00.0"/>
    <s v="PI101370"/>
    <s v="PROFESOR CONTRATADO INTERINO"/>
    <s v="R107"/>
    <x v="6"/>
    <n v="345"/>
    <s v="FILOLOGÍA INGLESA"/>
  </r>
  <r>
    <x v="8"/>
    <n v="16593055"/>
    <x v="2"/>
    <n v="743"/>
    <s v="014G"/>
    <s v="GRUPO-E"/>
    <s v="Idioma moderno I: Inglés"/>
    <s v="GG"/>
    <s v="GRUPO GRANDE"/>
    <s v="014G"/>
    <s v="TEORIA DE IDIOMA MODERNO I: INGLÉS"/>
    <s v="GRUPO-E"/>
    <s v="Grupo de Teoria de IDIOMA MODERNO I: INGLÉS"/>
    <s v="1S"/>
    <n v="16593055"/>
    <s v="NOVO"/>
    <s v="URRACA"/>
    <s v="CARMEN"/>
    <s v="NOVO URRACA, CARMEN"/>
    <x v="1"/>
    <x v="0"/>
    <x v="0"/>
    <m/>
    <m/>
    <s v="canovo"/>
    <s v="carmen.novo@unirioja.es"/>
    <n v="3"/>
    <m/>
    <n v="536"/>
    <s v="PROFESOR INTERINO"/>
    <s v="C01"/>
    <s v="TIEMPO COMPLETO"/>
    <s v="2018-09-17 00:00:00.0"/>
    <s v="null"/>
    <s v="PI101369"/>
    <s v="PROFESOR CONTRATADO INTERINO"/>
    <s v="R107"/>
    <x v="6"/>
    <n v="345"/>
    <s v="FILOLOGÍA INGLESA"/>
  </r>
  <r>
    <x v="8"/>
    <n v="16626763"/>
    <x v="2"/>
    <n v="743"/>
    <s v="014LI"/>
    <s v="GRUPO-E3"/>
    <s v="Idioma moderno I: Inglés"/>
    <s v="GLI"/>
    <s v="GRUPO DE LABORATORIO DE IDIOMAS"/>
    <s v="014LI"/>
    <s v="PRÁCTICAS DE LABORATORIO DE IDIOMA MODERNO I: INGLÉS"/>
    <s v="GRUPO-E3"/>
    <s v="Grupo de Laboratorio de Idioma de Idioma moderno I: inglés"/>
    <s v="1S"/>
    <n v="16626763"/>
    <s v="OJANGUREN"/>
    <s v="LÓPEZ"/>
    <s v="ANA ELVIRA"/>
    <s v="OJANGUREN LÓPEZ, ANA ELVIRA"/>
    <x v="1"/>
    <x v="0"/>
    <x v="1"/>
    <m/>
    <m/>
    <s v="anojangu"/>
    <s v="ana-elvira.ojanguren@unirioja.es"/>
    <n v="0.8"/>
    <n v="0.8"/>
    <n v="536"/>
    <s v="PROFESOR INTERINO"/>
    <s v="C01"/>
    <s v="TIEMPO COMPLETO"/>
    <s v="2019-01-29 00:00:00.0"/>
    <s v="null"/>
    <s v="PI101370"/>
    <s v="PROFESOR CONTRATADO INTERINO"/>
    <s v="R107"/>
    <x v="6"/>
    <n v="345"/>
    <s v="FILOLOGÍA INGLESA"/>
  </r>
  <r>
    <x v="8"/>
    <n v="75147826"/>
    <x v="2"/>
    <n v="743"/>
    <s v="014LI"/>
    <s v="GRUPO-E3"/>
    <s v="Idioma moderno I: Inglés"/>
    <s v="GLI"/>
    <s v="GRUPO DE LABORATORIO DE IDIOMAS"/>
    <s v="014LI"/>
    <s v="PRÁCTICAS DE LABORATORIO DE IDIOMA MODERNO I: INGLÉS"/>
    <s v="GRUPO-E3"/>
    <s v="Grupo de Laboratorio de Idioma de Idioma moderno I: inglés"/>
    <s v="1S"/>
    <n v="75147826"/>
    <s v="GÓMEZ"/>
    <s v="JIMÉNEZ"/>
    <s v="EVA MARÍA"/>
    <s v="GÓMEZ JIMÉNEZ, EVA MARÍA"/>
    <x v="1"/>
    <x v="0"/>
    <x v="1"/>
    <m/>
    <m/>
    <s v="evgomej"/>
    <s v="eva-maria.gomez@unirioja.es"/>
    <n v="0.7"/>
    <n v="0.7"/>
    <n v="536"/>
    <s v="PROFESOR INTERINO"/>
    <s v="C01"/>
    <s v="TIEMPO COMPLETO"/>
    <s v="2018-09-17 00:00:00.0"/>
    <s v="2018-11-14 00:00:00.0"/>
    <s v="PI101370"/>
    <s v="PROFESOR CONTRATADO INTERINO"/>
    <s v="R107"/>
    <x v="6"/>
    <n v="345"/>
    <s v="FILOLOGÍA INGLESA"/>
  </r>
  <r>
    <x v="9"/>
    <n v="16591198"/>
    <x v="2"/>
    <n v="743"/>
    <s v="014G"/>
    <s v="GRUPO-F"/>
    <s v="Idioma moderno I: Inglés"/>
    <s v="GG"/>
    <s v="GRUPO GRANDE"/>
    <s v="014G"/>
    <s v="TEORIA DE IDIOMA MODERNO I: INGLÉS"/>
    <s v="GRUPO-F"/>
    <s v="Grupo de Teoria de IDIOMA MODERNO I: INGLÉS"/>
    <s v="1S"/>
    <n v="16591198"/>
    <s v="DÍEZ"/>
    <s v="VELASCO"/>
    <s v="OLGA ISABEL"/>
    <s v="DÍEZ VELASCO, OLGA ISABEL"/>
    <x v="0"/>
    <x v="0"/>
    <x v="0"/>
    <m/>
    <m/>
    <s v="oldiez"/>
    <s v="olga-isabel.diez@unirioja.es"/>
    <n v="3"/>
    <n v="3"/>
    <n v="532"/>
    <s v="LABORAL DOCENTE-ASOCIADO"/>
    <s v="P03"/>
    <s v="TIEMPO PARCIAL (3+3 HORAS)"/>
    <s v="2016-09-15 00:00:00.0"/>
    <s v="2019-09-14 00:00:00.0"/>
    <s v="PI101035"/>
    <s v="PROFESOR ASOCIADO"/>
    <s v="R107"/>
    <x v="6"/>
    <n v="345"/>
    <s v="FILOLOGÍA INGLESA"/>
  </r>
  <r>
    <x v="9"/>
    <n v="16626817"/>
    <x v="2"/>
    <n v="743"/>
    <s v="014LI"/>
    <s v="GRUPO-F1"/>
    <s v="Idioma moderno I: Inglés"/>
    <s v="GLI"/>
    <s v="GRUPO DE LABORATORIO DE IDIOMAS"/>
    <s v="014LI"/>
    <s v="PRÁCTICAS DE LABORATORIO DE IDIOMA MODERNO I: INGLÉS"/>
    <s v="GRUPO-F1"/>
    <s v="Grupo de Laboratorio de Idioma de Idioma moderno I: inglés"/>
    <s v="1S"/>
    <n v="16626817"/>
    <s v="GONZÁLEZ"/>
    <s v="GARCÍA"/>
    <s v="JONATAN"/>
    <s v="GONZÁLEZ GARCÍA, JONATAN"/>
    <x v="1"/>
    <x v="0"/>
    <x v="1"/>
    <m/>
    <m/>
    <s v="jogonzg"/>
    <s v="jonatan.gonzalezg@alum.unirioja.es"/>
    <n v="1.5"/>
    <n v="1.5"/>
    <n v="121"/>
    <s v="PERSONAL INVESTIGADOR EN FORMACIÓN"/>
    <n v="0"/>
    <s v="_"/>
    <s v="2017-05-15 00:00:00.0"/>
    <s v="2019-05-14 00:00:00.0"/>
    <s v="D07BECARIO2"/>
    <s v="PERSONAL INVESTIGADOR PREDOCTORAL EN FORMACIÓN"/>
    <s v="R107"/>
    <x v="6"/>
    <n v="345"/>
    <s v="FILOLOGÍA INGLESA"/>
  </r>
  <r>
    <x v="9"/>
    <n v="16617135"/>
    <x v="2"/>
    <n v="743"/>
    <s v="014LI"/>
    <s v="GRUPO-F2"/>
    <s v="Idioma moderno I: Inglés"/>
    <s v="GLI"/>
    <s v="GRUPO DE LABORATORIO DE IDIOMAS"/>
    <s v="014LI"/>
    <s v="PRÁCTICAS DE LABORATORIO DE IDIOMA MODERNO I: INGLÉS"/>
    <s v="GRUPO-F2"/>
    <s v="Grupo de Laboratorio de Idioma de Idioma moderno I: inglés"/>
    <s v="1S"/>
    <n v="16617135"/>
    <s v="METOLA"/>
    <s v="RODRÍGUEZ"/>
    <s v="DARÍO"/>
    <s v="METOLA RODRÍGUEZ, DARÍO"/>
    <x v="1"/>
    <x v="0"/>
    <x v="1"/>
    <m/>
    <m/>
    <s v="dametola"/>
    <s v="dario.metola@unirioja.es"/>
    <n v="1.5"/>
    <n v="1.5"/>
    <n v="536"/>
    <s v="PROFESOR INTERINO"/>
    <s v="P06"/>
    <s v="TIEMPO PARCIAL (6+6 HORAS)"/>
    <s v="2018-09-17 00:00:00.0"/>
    <s v="2019-01-04 00:00:00.0"/>
    <s v="PI101413"/>
    <s v="PROFESOR CONTRATADO INTERINO"/>
    <s v="R107"/>
    <x v="6"/>
    <n v="345"/>
    <s v="FILOLOGÍA INGLESA"/>
  </r>
  <r>
    <x v="9"/>
    <n v="72692212"/>
    <x v="2"/>
    <n v="743"/>
    <s v="014LI"/>
    <s v="GRUPO-F2"/>
    <s v="Idioma moderno I: Inglés"/>
    <s v="GLI"/>
    <s v="GRUPO DE LABORATORIO DE IDIOMAS"/>
    <s v="014LI"/>
    <s v="PRÁCTICAS DE LABORATORIO DE IDIOMA MODERNO I: INGLÉS"/>
    <s v="GRUPO-F2"/>
    <s v="Grupo de Laboratorio de Idioma de Idioma moderno I: inglés"/>
    <s v="1S"/>
    <n v="72692212"/>
    <s v="IZA"/>
    <s v="ERVITI"/>
    <s v="ANEIDER"/>
    <s v="IZA ERVITI, ANEIDER"/>
    <x v="0"/>
    <x v="0"/>
    <x v="0"/>
    <m/>
    <m/>
    <s v="aniza"/>
    <s v="aneider.izae@unirioja.es"/>
    <n v="0"/>
    <n v="0"/>
    <n v="536"/>
    <s v="PROFESOR INTERINO"/>
    <s v="C01"/>
    <s v="TIEMPO COMPLETO"/>
    <s v="2015-12-22 00:00:00.0"/>
    <s v="null"/>
    <s v="PI101034"/>
    <s v="PROFESOR CONTRATADO INTERINO"/>
    <s v="R107"/>
    <x v="6"/>
    <n v="345"/>
    <s v="FILOLOGÍA INGLESA"/>
  </r>
  <r>
    <x v="10"/>
    <n v="16591198"/>
    <x v="2"/>
    <n v="743"/>
    <s v="014G"/>
    <s v="GRUPO-F"/>
    <s v="Idioma moderno I: Inglés"/>
    <s v="GG"/>
    <s v="GRUPO GRANDE"/>
    <s v="014G"/>
    <s v="TEORIA DE IDIOMA MODERNO I: INGLÉS"/>
    <s v="GRUPO-F"/>
    <s v="Grupo de Teoria de IDIOMA MODERNO I: INGLÉS"/>
    <s v="1S"/>
    <n v="16591198"/>
    <s v="DÍEZ"/>
    <s v="VELASCO"/>
    <s v="OLGA ISABEL"/>
    <s v="DÍEZ VELASCO, OLGA ISABEL"/>
    <x v="0"/>
    <x v="0"/>
    <x v="0"/>
    <m/>
    <m/>
    <s v="oldiez"/>
    <s v="olga-isabel.diez@unirioja.es"/>
    <n v="3"/>
    <m/>
    <n v="532"/>
    <s v="LABORAL DOCENTE-ASOCIADO"/>
    <s v="P03"/>
    <s v="TIEMPO PARCIAL (3+3 HORAS)"/>
    <s v="2016-09-15 00:00:00.0"/>
    <s v="2019-09-14 00:00:00.0"/>
    <s v="PI101035"/>
    <s v="PROFESOR ASOCIADO"/>
    <s v="R107"/>
    <x v="6"/>
    <n v="345"/>
    <s v="FILOLOGÍA INGLESA"/>
  </r>
  <r>
    <x v="10"/>
    <n v="16626817"/>
    <x v="2"/>
    <n v="743"/>
    <s v="014LI"/>
    <s v="GRUPO-F1"/>
    <s v="Idioma moderno I: Inglés"/>
    <s v="GLI"/>
    <s v="GRUPO DE LABORATORIO DE IDIOMAS"/>
    <s v="014LI"/>
    <s v="PRÁCTICAS DE LABORATORIO DE IDIOMA MODERNO I: INGLÉS"/>
    <s v="GRUPO-F1"/>
    <s v="Grupo de Laboratorio de Idioma de Idioma moderno I: inglés"/>
    <s v="1S"/>
    <n v="16626817"/>
    <s v="GONZÁLEZ"/>
    <s v="GARCÍA"/>
    <s v="JONATAN"/>
    <s v="GONZÁLEZ GARCÍA, JONATAN"/>
    <x v="1"/>
    <x v="0"/>
    <x v="1"/>
    <m/>
    <m/>
    <s v="jogonzg"/>
    <s v="jonatan.gonzalezg@alum.unirioja.es"/>
    <n v="1.5"/>
    <m/>
    <n v="121"/>
    <s v="PERSONAL INVESTIGADOR EN FORMACIÓN"/>
    <n v="0"/>
    <s v="_"/>
    <s v="2017-05-15 00:00:00.0"/>
    <s v="2019-05-14 00:00:00.0"/>
    <s v="D07BECARIO2"/>
    <s v="PERSONAL INVESTIGADOR PREDOCTORAL EN FORMACIÓN"/>
    <s v="R107"/>
    <x v="6"/>
    <n v="345"/>
    <s v="FILOLOGÍA INGLESA"/>
  </r>
  <r>
    <x v="10"/>
    <n v="16617135"/>
    <x v="2"/>
    <n v="743"/>
    <s v="014LI"/>
    <s v="GRUPO-F2"/>
    <s v="Idioma moderno I: Inglés"/>
    <s v="GLI"/>
    <s v="GRUPO DE LABORATORIO DE IDIOMAS"/>
    <s v="014LI"/>
    <s v="PRÁCTICAS DE LABORATORIO DE IDIOMA MODERNO I: INGLÉS"/>
    <s v="GRUPO-F2"/>
    <s v="Grupo de Laboratorio de Idioma de Idioma moderno I: inglés"/>
    <s v="1S"/>
    <n v="16617135"/>
    <s v="METOLA"/>
    <s v="RODRÍGUEZ"/>
    <s v="DARÍO"/>
    <s v="METOLA RODRÍGUEZ, DARÍO"/>
    <x v="1"/>
    <x v="0"/>
    <x v="1"/>
    <m/>
    <m/>
    <s v="dametola"/>
    <s v="dario.metola@unirioja.es"/>
    <n v="1.5"/>
    <m/>
    <n v="536"/>
    <s v="PROFESOR INTERINO"/>
    <s v="P06"/>
    <s v="TIEMPO PARCIAL (6+6 HORAS)"/>
    <s v="2018-09-17 00:00:00.0"/>
    <s v="2019-01-04 00:00:00.0"/>
    <s v="PI101413"/>
    <s v="PROFESOR CONTRATADO INTERINO"/>
    <s v="R107"/>
    <x v="6"/>
    <n v="345"/>
    <s v="FILOLOGÍA INGLESA"/>
  </r>
  <r>
    <x v="10"/>
    <n v="72692212"/>
    <x v="2"/>
    <n v="743"/>
    <s v="014LI"/>
    <s v="GRUPO-F2"/>
    <s v="Idioma moderno I: Inglés"/>
    <s v="GLI"/>
    <s v="GRUPO DE LABORATORIO DE IDIOMAS"/>
    <s v="014LI"/>
    <s v="PRÁCTICAS DE LABORATORIO DE IDIOMA MODERNO I: INGLÉS"/>
    <s v="GRUPO-F2"/>
    <s v="Grupo de Laboratorio de Idioma de Idioma moderno I: inglés"/>
    <s v="1S"/>
    <n v="72692212"/>
    <s v="IZA"/>
    <s v="ERVITI"/>
    <s v="ANEIDER"/>
    <s v="IZA ERVITI, ANEIDER"/>
    <x v="0"/>
    <x v="0"/>
    <x v="0"/>
    <m/>
    <m/>
    <s v="aniza"/>
    <s v="aneider.izae@unirioja.es"/>
    <n v="0"/>
    <m/>
    <n v="536"/>
    <s v="PROFESOR INTERINO"/>
    <s v="C01"/>
    <s v="TIEMPO COMPLETO"/>
    <s v="2015-12-22 00:00:00.0"/>
    <s v="null"/>
    <s v="PI101034"/>
    <s v="PROFESOR CONTRATADO INTERINO"/>
    <s v="R107"/>
    <x v="6"/>
    <n v="345"/>
    <s v="FILOLOGÍA INGLESA"/>
  </r>
  <r>
    <x v="4"/>
    <n v="16593524"/>
    <x v="2"/>
    <n v="744"/>
    <s v="017G"/>
    <s v="GRUPO-A"/>
    <s v="Idioma moderno I: Francés"/>
    <s v="GG"/>
    <s v="GRUPO GRANDE"/>
    <s v="017G"/>
    <s v="TEORIA DE IDIOMA MODERNO I: FRANCES"/>
    <s v="GRUPO-A"/>
    <s v="Grupo de Teoria de IDIOMA MODERNO I: FRANCES"/>
    <s v="1S"/>
    <n v="16593524"/>
    <s v="PASCUAL"/>
    <s v="MONTEJO"/>
    <s v="LUIS"/>
    <s v="PASCUAL MONTEJO, LUIS"/>
    <x v="1"/>
    <x v="0"/>
    <x v="1"/>
    <m/>
    <m/>
    <s v="lupascm"/>
    <s v="luis.pascual@unirioja.es"/>
    <n v="3"/>
    <n v="3"/>
    <n v="532"/>
    <s v="LABORAL DOCENTE-ASOCIADO"/>
    <s v="P02"/>
    <s v="TIEMPO PARCIAL (2+2 HORAS)"/>
    <s v="2018-09-17 00:00:00.0"/>
    <s v="2019-09-14 00:00:00.0"/>
    <s v="PI101368"/>
    <s v="PROFESOR ASOCIADO"/>
    <s v="R107"/>
    <x v="6"/>
    <n v="335"/>
    <s v="FILOLOGÍA FRANCESA"/>
  </r>
  <r>
    <x v="5"/>
    <n v="16593524"/>
    <x v="2"/>
    <n v="744"/>
    <s v="017G"/>
    <s v="GRUPO-A"/>
    <s v="Idioma moderno I: Francés"/>
    <s v="GG"/>
    <s v="GRUPO GRANDE"/>
    <s v="017G"/>
    <s v="TEORIA DE IDIOMA MODERNO I: FRANCES"/>
    <s v="GRUPO-A"/>
    <s v="Grupo de Teoria de IDIOMA MODERNO I: FRANCES"/>
    <s v="1S"/>
    <n v="16593524"/>
    <s v="PASCUAL"/>
    <s v="MONTEJO"/>
    <s v="LUIS"/>
    <s v="PASCUAL MONTEJO, LUIS"/>
    <x v="1"/>
    <x v="0"/>
    <x v="1"/>
    <m/>
    <m/>
    <s v="lupascm"/>
    <s v="luis.pascual@unirioja.es"/>
    <n v="3"/>
    <m/>
    <n v="532"/>
    <s v="LABORAL DOCENTE-ASOCIADO"/>
    <s v="P02"/>
    <s v="TIEMPO PARCIAL (2+2 HORAS)"/>
    <s v="2018-09-17 00:00:00.0"/>
    <s v="2019-09-14 00:00:00.0"/>
    <s v="PI101368"/>
    <s v="PROFESOR ASOCIADO"/>
    <s v="R107"/>
    <x v="6"/>
    <n v="335"/>
    <s v="FILOLOGÍA FRANCESA"/>
  </r>
  <r>
    <x v="9"/>
    <n v="16535879"/>
    <x v="2"/>
    <n v="744"/>
    <s v="017G"/>
    <s v="GRUPO-A"/>
    <s v="Idioma moderno I: Francés"/>
    <s v="GG"/>
    <s v="GRUPO GRANDE"/>
    <s v="017G"/>
    <s v="TEORIA DE IDIOMA MODERNO I: FRANCES"/>
    <s v="GRUPO-A"/>
    <s v="Grupo de Teoria de IDIOMA MODERNO I: FRANCES"/>
    <s v="1S"/>
    <n v="16535879"/>
    <s v="IÑARREA"/>
    <s v="LAS HERAS"/>
    <s v="IGNACIO"/>
    <s v="IÑARREA LAS HERAS, IGNACIO"/>
    <x v="1"/>
    <x v="0"/>
    <x v="0"/>
    <m/>
    <m/>
    <s v="iinarrea"/>
    <s v="ignacio.inarrea@unirioja.es"/>
    <n v="0"/>
    <m/>
    <n v="500"/>
    <s v="CATEDRATICO DE UNIVERSIDAD"/>
    <s v="C01"/>
    <s v="TIEMPO COMPLETO"/>
    <s v="2017-12-18 00:00:00.0"/>
    <s v="null"/>
    <s v="DF100353"/>
    <s v="CATEDRÁTICO DE UNIVERSIDAD"/>
    <s v="R107"/>
    <x v="6"/>
    <n v="335"/>
    <s v="FILOLOGÍA FRANCESA"/>
  </r>
  <r>
    <x v="9"/>
    <n v="16593524"/>
    <x v="2"/>
    <n v="744"/>
    <s v="017G"/>
    <s v="GRUPO-A"/>
    <s v="Idioma moderno I: Francés"/>
    <s v="GG"/>
    <s v="GRUPO GRANDE"/>
    <s v="017G"/>
    <s v="TEORIA DE IDIOMA MODERNO I: FRANCES"/>
    <s v="GRUPO-A"/>
    <s v="Grupo de Teoria de IDIOMA MODERNO I: FRANCES"/>
    <s v="1S"/>
    <n v="16593524"/>
    <s v="PASCUAL"/>
    <s v="MONTEJO"/>
    <s v="LUIS"/>
    <s v="PASCUAL MONTEJO, LUIS"/>
    <x v="1"/>
    <x v="0"/>
    <x v="1"/>
    <m/>
    <m/>
    <s v="lupascm"/>
    <s v="luis.pascual@unirioja.es"/>
    <n v="3"/>
    <m/>
    <n v="532"/>
    <s v="LABORAL DOCENTE-ASOCIADO"/>
    <s v="P02"/>
    <s v="TIEMPO PARCIAL (2+2 HORAS)"/>
    <s v="2018-09-17 00:00:00.0"/>
    <s v="2019-09-14 00:00:00.0"/>
    <s v="PI101368"/>
    <s v="PROFESOR ASOCIADO"/>
    <s v="R107"/>
    <x v="6"/>
    <n v="335"/>
    <s v="FILOLOGÍA FRANCESA"/>
  </r>
  <r>
    <x v="10"/>
    <n v="16535879"/>
    <x v="2"/>
    <n v="744"/>
    <s v="017G"/>
    <s v="GRUPO-A"/>
    <s v="Idioma moderno I: Francés"/>
    <s v="GG"/>
    <s v="GRUPO GRANDE"/>
    <s v="017G"/>
    <s v="TEORIA DE IDIOMA MODERNO I: FRANCES"/>
    <s v="GRUPO-A"/>
    <s v="Grupo de Teoria de IDIOMA MODERNO I: FRANCES"/>
    <s v="1S"/>
    <n v="16535879"/>
    <s v="IÑARREA"/>
    <s v="LAS HERAS"/>
    <s v="IGNACIO"/>
    <s v="IÑARREA LAS HERAS, IGNACIO"/>
    <x v="1"/>
    <x v="0"/>
    <x v="0"/>
    <m/>
    <m/>
    <s v="iinarrea"/>
    <s v="ignacio.inarrea@unirioja.es"/>
    <n v="0"/>
    <m/>
    <n v="500"/>
    <s v="CATEDRATICO DE UNIVERSIDAD"/>
    <s v="C01"/>
    <s v="TIEMPO COMPLETO"/>
    <s v="2017-12-18 00:00:00.0"/>
    <s v="null"/>
    <s v="DF100353"/>
    <s v="CATEDRÁTICO DE UNIVERSIDAD"/>
    <s v="R107"/>
    <x v="6"/>
    <n v="335"/>
    <s v="FILOLOGÍA FRANCESA"/>
  </r>
  <r>
    <x v="10"/>
    <n v="16593524"/>
    <x v="2"/>
    <n v="744"/>
    <s v="017G"/>
    <s v="GRUPO-A"/>
    <s v="Idioma moderno I: Francés"/>
    <s v="GG"/>
    <s v="GRUPO GRANDE"/>
    <s v="017G"/>
    <s v="TEORIA DE IDIOMA MODERNO I: FRANCES"/>
    <s v="GRUPO-A"/>
    <s v="Grupo de Teoria de IDIOMA MODERNO I: FRANCES"/>
    <s v="1S"/>
    <n v="16593524"/>
    <s v="PASCUAL"/>
    <s v="MONTEJO"/>
    <s v="LUIS"/>
    <s v="PASCUAL MONTEJO, LUIS"/>
    <x v="1"/>
    <x v="0"/>
    <x v="1"/>
    <m/>
    <m/>
    <s v="lupascm"/>
    <s v="luis.pascual@unirioja.es"/>
    <n v="3"/>
    <m/>
    <n v="532"/>
    <s v="LABORAL DOCENTE-ASOCIADO"/>
    <s v="P02"/>
    <s v="TIEMPO PARCIAL (2+2 HORAS)"/>
    <s v="2018-09-17 00:00:00.0"/>
    <s v="2019-09-14 00:00:00.0"/>
    <s v="PI101368"/>
    <s v="PROFESOR ASOCIADO"/>
    <s v="R107"/>
    <x v="6"/>
    <n v="335"/>
    <s v="FILOLOGÍA FRANCESA"/>
  </r>
  <r>
    <x v="4"/>
    <n v="16605769"/>
    <x v="2"/>
    <n v="745"/>
    <s v="019G"/>
    <s v="GRUPO-D"/>
    <s v="Idioma moderno II: Inglés"/>
    <s v="GG"/>
    <s v="GRUPO GRANDE"/>
    <s v="019G"/>
    <s v="TEORIA DE IDIOMA MODERNO II: INGLÉS"/>
    <s v="GRUPO-D"/>
    <s v="Grupo de Teoria de IDIOMA MODERNO II: INGLÉS"/>
    <s v="2S"/>
    <n v="16605769"/>
    <s v="LACALLE"/>
    <s v="PALACIOS"/>
    <s v="MIGUEL"/>
    <s v="LACALLE PALACIOS, MIGUEL"/>
    <x v="1"/>
    <x v="0"/>
    <x v="1"/>
    <m/>
    <m/>
    <s v="milacall"/>
    <s v="miguel.lacalle@unirioja.es"/>
    <n v="3"/>
    <n v="3"/>
    <n v="536"/>
    <s v="PROFESOR INTERINO"/>
    <s v="C01"/>
    <s v="TIEMPO COMPLETO"/>
    <s v="2017-09-15 00:00:00.0"/>
    <s v="null"/>
    <s v="PI101259"/>
    <s v="PROFESOR CONTRATADO INTERINO"/>
    <s v="R107"/>
    <x v="6"/>
    <n v="345"/>
    <s v="FILOLOGÍA INGLESA"/>
  </r>
  <r>
    <x v="4"/>
    <n v="72792366"/>
    <x v="2"/>
    <n v="745"/>
    <s v="019G"/>
    <s v="GRUPO-G"/>
    <s v="Idioma moderno II: Inglés"/>
    <s v="GG"/>
    <s v="GRUPO GRANDE"/>
    <s v="019G"/>
    <s v="TEORIA DE IDIOMA MODERNO II: INGLÉS"/>
    <s v="GRUPO-G"/>
    <s v="Grupo de Teoria de IDIOMA MODERNO II: INGLÉS"/>
    <s v="2S"/>
    <n v="72792366"/>
    <s v="JIMÉNEZ"/>
    <s v="MARTÍNEZ LOSA"/>
    <s v="NOELIA"/>
    <s v="JIMÉNEZ MARTÍNEZ LOSA, NOELIA"/>
    <x v="1"/>
    <x v="0"/>
    <x v="1"/>
    <m/>
    <m/>
    <s v="nojimene"/>
    <s v="noelia.jimenez@unirioja.es"/>
    <n v="1"/>
    <n v="1"/>
    <n v="532"/>
    <s v="LABORAL DOCENTE-ASOCIADO"/>
    <s v="P04"/>
    <s v="TIEMPO PARCIAL (4+4 HORAS)"/>
    <s v="2018-09-17 00:00:00.0"/>
    <s v="2019-09-14 00:00:00.0"/>
    <s v="PI101373"/>
    <s v="PROFESOR ASOCIADO"/>
    <s v="R107"/>
    <x v="6"/>
    <n v="345"/>
    <s v="FILOLOGÍA INGLESA"/>
  </r>
  <r>
    <x v="4"/>
    <n v="78758459"/>
    <x v="2"/>
    <n v="745"/>
    <s v="019G"/>
    <s v="GRUPO-G"/>
    <s v="Idioma moderno II: Inglés"/>
    <s v="GG"/>
    <s v="GRUPO GRANDE"/>
    <s v="019G"/>
    <s v="TEORIA DE IDIOMA MODERNO II: INGLÉS"/>
    <s v="GRUPO-G"/>
    <s v="Grupo de Teoria de IDIOMA MODERNO II: INGLÉS"/>
    <s v="2S"/>
    <n v="78758459"/>
    <s v="GARCÍA"/>
    <s v="FERNÁNDEZ"/>
    <s v="LAURA"/>
    <s v="GARCÍA FERNÁNDEZ, LAURA"/>
    <x v="1"/>
    <x v="0"/>
    <x v="0"/>
    <m/>
    <m/>
    <s v="lagarcf"/>
    <s v="laura.garciaf@alum.unirioja.es"/>
    <n v="2"/>
    <n v="2"/>
    <n v="0"/>
    <s v="DOCTOR"/>
    <n v="0"/>
    <s v="_"/>
    <s v="2018-12-01 00:00:00.0"/>
    <s v="2019-11-30 00:00:00.0"/>
    <s v="D07INVESTIGADOR1"/>
    <s v="ACCESO SISTEMA ESPAÑOL CIENCIA E INNOVACIÓN"/>
    <s v="R107"/>
    <x v="6"/>
    <n v="345"/>
    <s v="FILOLOGÍA INGLESA"/>
  </r>
  <r>
    <x v="4"/>
    <n v="25142660"/>
    <x v="2"/>
    <n v="745"/>
    <s v="019LI"/>
    <s v="GRUPO-G1"/>
    <s v="Idioma moderno II: Inglés"/>
    <s v="GLI"/>
    <s v="GRUPO DE LABORATORIO DE IDIOMAS"/>
    <s v="019LI"/>
    <s v="PRÁCTICAS DE LABORATORIO DE IDIOMA MODERNO I: INGLÉS"/>
    <s v="GRUPO-G1"/>
    <s v="Grupo de Laboratorio de Idiomas de Idioma moderno II: inglés"/>
    <s v="2S"/>
    <n v="25142660"/>
    <s v="GARCÍA"/>
    <s v="ALAMÁN"/>
    <s v="MARTA"/>
    <s v="GARCÍA ALAMÁN, MARTA"/>
    <x v="0"/>
    <x v="0"/>
    <x v="1"/>
    <m/>
    <m/>
    <s v="magarcala"/>
    <s v="marta.garciaa@unirioja.es"/>
    <n v="1.5"/>
    <n v="1.5"/>
    <n v="532"/>
    <s v="LABORAL DOCENTE-ASOCIADO"/>
    <s v="P03"/>
    <s v="TIEMPO PARCIAL (3+3 HORAS)"/>
    <s v="2018-09-17 00:00:00.0"/>
    <s v="2019-09-14 00:00:00.0"/>
    <s v="PI101374"/>
    <s v="PROFESOR ASOCIADO"/>
    <s v="R107"/>
    <x v="6"/>
    <n v="345"/>
    <s v="FILOLOGÍA INGLESA"/>
  </r>
  <r>
    <x v="6"/>
    <n v="72792366"/>
    <x v="0"/>
    <n v="745"/>
    <s v="019G"/>
    <s v="GRUPO-E"/>
    <s v="Idioma moderno II: Inglés"/>
    <s v="GG"/>
    <s v="GRUPO GRANDE"/>
    <s v="019G"/>
    <s v="TEORIA DE IDIOMA MODERNO II: INGLÉS"/>
    <s v="GRUPO-E"/>
    <s v="Grupo de Teoria de IDIOMA MODERNO II: INGLÉS"/>
    <s v="2S"/>
    <n v="72792366"/>
    <s v="JIMÉNEZ"/>
    <s v="MARTÍNEZ LOSA"/>
    <s v="NOELIA"/>
    <s v="JIMÉNEZ MARTÍNEZ LOSA, NOELIA"/>
    <x v="1"/>
    <x v="0"/>
    <x v="1"/>
    <m/>
    <m/>
    <s v="nojimene"/>
    <s v="noelia.jimenez@unirioja.es"/>
    <n v="1"/>
    <n v="1"/>
    <n v="532"/>
    <s v="LABORAL DOCENTE-ASOCIADO"/>
    <s v="P04"/>
    <s v="TIEMPO PARCIAL (4+4 HORAS)"/>
    <s v="2018-09-17 00:00:00.0"/>
    <s v="2019-09-14 00:00:00.0"/>
    <s v="PI101373"/>
    <s v="PROFESOR ASOCIADO"/>
    <s v="R107"/>
    <x v="6"/>
    <n v="345"/>
    <s v="FILOLOGÍA INGLESA"/>
  </r>
  <r>
    <x v="6"/>
    <n v="78758459"/>
    <x v="0"/>
    <n v="745"/>
    <s v="019G"/>
    <s v="GRUPO-E"/>
    <s v="Idioma moderno II: Inglés"/>
    <s v="GG"/>
    <s v="GRUPO GRANDE"/>
    <s v="019G"/>
    <s v="TEORIA DE IDIOMA MODERNO II: INGLÉS"/>
    <s v="GRUPO-E"/>
    <s v="Grupo de Teoria de IDIOMA MODERNO II: INGLÉS"/>
    <s v="2S"/>
    <n v="78758459"/>
    <s v="GARCÍA"/>
    <s v="FERNÁNDEZ"/>
    <s v="LAURA"/>
    <s v="GARCÍA FERNÁNDEZ, LAURA"/>
    <x v="1"/>
    <x v="0"/>
    <x v="0"/>
    <m/>
    <m/>
    <s v="lagarcf"/>
    <s v="laura.garciaf@alum.unirioja.es"/>
    <n v="2"/>
    <n v="2"/>
    <n v="0"/>
    <s v="DOCTOR"/>
    <n v="0"/>
    <s v="_"/>
    <s v="2018-12-01 00:00:00.0"/>
    <s v="2019-11-30 00:00:00.0"/>
    <s v="D07INVESTIGADOR1"/>
    <s v="ACCESO SISTEMA ESPAÑOL CIENCIA E INNOVACIÓN"/>
    <s v="R107"/>
    <x v="6"/>
    <n v="345"/>
    <s v="FILOLOGÍA INGLESA"/>
  </r>
  <r>
    <x v="6"/>
    <n v="16627564"/>
    <x v="0"/>
    <n v="745"/>
    <s v="019LI"/>
    <s v="GRUPO-E1"/>
    <s v="Idioma moderno II: Inglés"/>
    <s v="GLI"/>
    <s v="GRUPO DE LABORATORIO DE IDIOMAS"/>
    <s v="019LI"/>
    <s v="PRÁCTICAS DE LABORATORIO DE IDIOMA MODERNO I: INGLÉS"/>
    <s v="GRUPO-E1"/>
    <s v="Grupo de Laboratorio de Idiomas de Idioma moderno II: inglés"/>
    <s v="2S"/>
    <n v="16627564"/>
    <s v="CIFONE"/>
    <s v="PONTE"/>
    <s v="MARÍA DANIELA"/>
    <s v="CIFONE PONTE, MARÍA DANIELA"/>
    <x v="1"/>
    <x v="0"/>
    <x v="1"/>
    <m/>
    <m/>
    <s v="mdcifone"/>
    <s v="m-daniela.cifone@unirioja.es"/>
    <n v="1.5"/>
    <n v="1.5"/>
    <n v="532"/>
    <s v="LABORAL DOCENTE-ASOCIADO"/>
    <s v="P05"/>
    <s v="TIEMPO PARCIAL (5+5 HORAS)"/>
    <s v="2018-09-17 00:00:00.0"/>
    <s v="2019-09-14 00:00:00.0"/>
    <s v="PI101371"/>
    <s v="PROFESOR ASOCIADO"/>
    <s v="R107"/>
    <x v="6"/>
    <n v="345"/>
    <s v="FILOLOGÍA INGLESA"/>
  </r>
  <r>
    <x v="6"/>
    <n v="16626817"/>
    <x v="0"/>
    <n v="745"/>
    <s v="019LI"/>
    <s v="GRUPO-E2"/>
    <s v="Idioma moderno II: Inglés"/>
    <s v="GLI"/>
    <s v="GRUPO DE LABORATORIO DE IDIOMAS"/>
    <s v="019LI"/>
    <s v="PRÁCTICAS DE LABORATORIO DE IDIOMA MODERNO I: INGLÉS"/>
    <s v="GRUPO-E2"/>
    <s v="Grupo de Laboratorio de Idiomas de Idioma moderno II: inglés"/>
    <s v="2S"/>
    <n v="16626817"/>
    <s v="GONZÁLEZ"/>
    <s v="GARCÍA"/>
    <s v="JONATAN"/>
    <s v="GONZÁLEZ GARCÍA, JONATAN"/>
    <x v="1"/>
    <x v="0"/>
    <x v="1"/>
    <m/>
    <m/>
    <s v="jogonzg"/>
    <s v="jonatan.gonzalezg@alum.unirioja.es"/>
    <n v="1.5"/>
    <n v="1.5"/>
    <n v="121"/>
    <s v="PERSONAL INVESTIGADOR EN FORMACIÓN"/>
    <n v="0"/>
    <s v="_"/>
    <s v="2017-05-15 00:00:00.0"/>
    <s v="2019-05-14 00:00:00.0"/>
    <s v="D07BECARIO2"/>
    <s v="PERSONAL INVESTIGADOR PREDOCTORAL EN FORMACIÓN"/>
    <s v="R107"/>
    <x v="6"/>
    <n v="345"/>
    <s v="FILOLOGÍA INGLESA"/>
  </r>
  <r>
    <x v="6"/>
    <n v="72797030"/>
    <x v="0"/>
    <n v="745"/>
    <s v="019R"/>
    <s v="GRUPO-E1"/>
    <s v="Idioma moderno II: Inglés"/>
    <s v="GR"/>
    <s v="GRUPO REDUCIDO"/>
    <s v="019R"/>
    <s v="PRACTICAS DE AULA DE IDIOMA MODERNO I: INGLÉS"/>
    <s v="GRUPO-E1"/>
    <s v="Grupo de Aula de Idioma moderno II: inglés"/>
    <s v="2S"/>
    <n v="72797030"/>
    <s v="TÍO"/>
    <s v="SÁENZ"/>
    <s v="MARTA"/>
    <s v="TÍO SÁENZ, MARTA"/>
    <x v="1"/>
    <x v="0"/>
    <x v="1"/>
    <m/>
    <m/>
    <s v="matio"/>
    <s v="marta.tio@alum.unirioja.es"/>
    <n v="1.5"/>
    <n v="1.5"/>
    <n v="121"/>
    <s v="PERSONAL INVESTIGADOR EN FORMACIÓN"/>
    <n v="0"/>
    <s v="_"/>
    <s v="2015-09-01 00:00:00.0"/>
    <s v="2019-08-31 00:00:00.0"/>
    <s v="D07BECARIO3"/>
    <s v="PERSONAL INVESTIGADOR PREDOCTORAL EN FORMACIÓN"/>
    <s v="R107"/>
    <x v="6"/>
    <n v="345"/>
    <s v="FILOLOGÍA INGLESA"/>
  </r>
  <r>
    <x v="8"/>
    <n v="72792366"/>
    <x v="2"/>
    <n v="745"/>
    <s v="019G"/>
    <s v="GRUPO-E"/>
    <s v="Idioma moderno II: Inglés"/>
    <s v="GG"/>
    <s v="GRUPO GRANDE"/>
    <s v="019G"/>
    <s v="TEORIA DE IDIOMA MODERNO II: INGLÉS"/>
    <s v="GRUPO-E"/>
    <s v="Grupo de Teoria de IDIOMA MODERNO II: INGLÉS"/>
    <s v="2S"/>
    <n v="72792366"/>
    <s v="JIMÉNEZ"/>
    <s v="MARTÍNEZ LOSA"/>
    <s v="NOELIA"/>
    <s v="JIMÉNEZ MARTÍNEZ LOSA, NOELIA"/>
    <x v="1"/>
    <x v="0"/>
    <x v="1"/>
    <m/>
    <m/>
    <s v="nojimene"/>
    <s v="noelia.jimenez@unirioja.es"/>
    <n v="1"/>
    <m/>
    <n v="532"/>
    <s v="LABORAL DOCENTE-ASOCIADO"/>
    <s v="P04"/>
    <s v="TIEMPO PARCIAL (4+4 HORAS)"/>
    <s v="2018-09-17 00:00:00.0"/>
    <s v="2019-09-14 00:00:00.0"/>
    <s v="PI101373"/>
    <s v="PROFESOR ASOCIADO"/>
    <s v="R107"/>
    <x v="6"/>
    <n v="345"/>
    <s v="FILOLOGÍA INGLESA"/>
  </r>
  <r>
    <x v="8"/>
    <n v="78758459"/>
    <x v="2"/>
    <n v="745"/>
    <s v="019G"/>
    <s v="GRUPO-E"/>
    <s v="Idioma moderno II: Inglés"/>
    <s v="GG"/>
    <s v="GRUPO GRANDE"/>
    <s v="019G"/>
    <s v="TEORIA DE IDIOMA MODERNO II: INGLÉS"/>
    <s v="GRUPO-E"/>
    <s v="Grupo de Teoria de IDIOMA MODERNO II: INGLÉS"/>
    <s v="2S"/>
    <n v="78758459"/>
    <s v="GARCÍA"/>
    <s v="FERNÁNDEZ"/>
    <s v="LAURA"/>
    <s v="GARCÍA FERNÁNDEZ, LAURA"/>
    <x v="1"/>
    <x v="0"/>
    <x v="0"/>
    <m/>
    <m/>
    <s v="lagarcf"/>
    <s v="laura.garciaf@alum.unirioja.es"/>
    <n v="2"/>
    <m/>
    <n v="0"/>
    <s v="DOCTOR"/>
    <n v="0"/>
    <s v="_"/>
    <s v="2018-12-01 00:00:00.0"/>
    <s v="2019-11-30 00:00:00.0"/>
    <s v="D07INVESTIGADOR1"/>
    <s v="ACCESO SISTEMA ESPAÑOL CIENCIA E INNOVACIÓN"/>
    <s v="R107"/>
    <x v="6"/>
    <n v="345"/>
    <s v="FILOLOGÍA INGLESA"/>
  </r>
  <r>
    <x v="9"/>
    <n v="47106053"/>
    <x v="2"/>
    <n v="745"/>
    <s v="019G"/>
    <s v="GRUPO-F"/>
    <s v="Idioma moderno II: Inglés"/>
    <s v="GG"/>
    <s v="GRUPO GRANDE"/>
    <s v="019G"/>
    <s v="TEORIA DE IDIOMA MODERNO II: INGLÉS"/>
    <s v="GRUPO-F"/>
    <s v="Grupo de Teoria de IDIOMA MODERNO II: INGLÉS"/>
    <s v="2S"/>
    <n v="47106053"/>
    <s v="FIDALGO"/>
    <s v="ALLO"/>
    <s v="LUISA"/>
    <s v="FIDALGO ALLO, LUISA"/>
    <x v="1"/>
    <x v="0"/>
    <x v="0"/>
    <m/>
    <m/>
    <s v="lufidalg"/>
    <s v="luisa.fidalgoa@unirioja.es"/>
    <n v="3"/>
    <n v="3"/>
    <n v="536"/>
    <s v="PROFESOR INTERINO"/>
    <s v="C01"/>
    <s v="TIEMPO COMPLETO"/>
    <s v="2017-09-15 00:00:00.0"/>
    <s v="null"/>
    <s v="PI101261"/>
    <s v="PROFESOR CONTRATADO INTERINO"/>
    <s v="R107"/>
    <x v="6"/>
    <n v="345"/>
    <s v="FILOLOGÍA INGLESA"/>
  </r>
  <r>
    <x v="9"/>
    <n v="9414088"/>
    <x v="2"/>
    <n v="745"/>
    <s v="019LI"/>
    <s v="GRUPO-F1"/>
    <s v="Idioma moderno II: Inglés"/>
    <s v="GLI"/>
    <s v="GRUPO DE LABORATORIO DE IDIOMAS"/>
    <s v="019LI"/>
    <s v="PRÁCTICAS DE LABORATORIO DE IDIOMA MODERNO I: INGLÉS"/>
    <s v="GRUPO-F1"/>
    <s v="Grupo de Laboratorio de Idiomas de Idioma moderno II: inglés"/>
    <s v="2S"/>
    <n v="9414088"/>
    <s v="TABOADA"/>
    <s v="FERRERO"/>
    <s v="CAROLINA"/>
    <s v="TABOADA FERRERO, CAROLINA"/>
    <x v="0"/>
    <x v="0"/>
    <x v="0"/>
    <m/>
    <m/>
    <s v="cataboad"/>
    <s v="carolina.taboada@unirioja.es"/>
    <n v="1.5"/>
    <n v="1.5"/>
    <n v="504"/>
    <s v="PROFESOR TITULAR UNIVERSIDAD"/>
    <s v="C01"/>
    <s v="TIEMPO COMPLETO"/>
    <s v="2008-09-30 00:00:00.0"/>
    <s v="null"/>
    <s v="DF100228"/>
    <s v="PROFESOR TITULAR DE UNIVERSIDAD INTERINO"/>
    <s v="R107"/>
    <x v="6"/>
    <n v="345"/>
    <s v="FILOLOGÍA INGLESA"/>
  </r>
  <r>
    <x v="10"/>
    <n v="47106053"/>
    <x v="2"/>
    <n v="745"/>
    <s v="019G"/>
    <s v="GRUPO-F"/>
    <s v="Idioma moderno II: Inglés"/>
    <s v="GG"/>
    <s v="GRUPO GRANDE"/>
    <s v="019G"/>
    <s v="TEORIA DE IDIOMA MODERNO II: INGLÉS"/>
    <s v="GRUPO-F"/>
    <s v="Grupo de Teoria de IDIOMA MODERNO II: INGLÉS"/>
    <s v="2S"/>
    <n v="47106053"/>
    <s v="FIDALGO"/>
    <s v="ALLO"/>
    <s v="LUISA"/>
    <s v="FIDALGO ALLO, LUISA"/>
    <x v="1"/>
    <x v="0"/>
    <x v="0"/>
    <m/>
    <m/>
    <s v="lufidalg"/>
    <s v="luisa.fidalgoa@unirioja.es"/>
    <n v="3"/>
    <m/>
    <n v="536"/>
    <s v="PROFESOR INTERINO"/>
    <s v="C01"/>
    <s v="TIEMPO COMPLETO"/>
    <s v="2017-09-15 00:00:00.0"/>
    <s v="null"/>
    <s v="PI101261"/>
    <s v="PROFESOR CONTRATADO INTERINO"/>
    <s v="R107"/>
    <x v="6"/>
    <n v="345"/>
    <s v="FILOLOGÍA INGLESA"/>
  </r>
  <r>
    <x v="10"/>
    <n v="9414088"/>
    <x v="2"/>
    <n v="745"/>
    <s v="019LI"/>
    <s v="GRUPO-F1"/>
    <s v="Idioma moderno II: Inglés"/>
    <s v="GLI"/>
    <s v="GRUPO DE LABORATORIO DE IDIOMAS"/>
    <s v="019LI"/>
    <s v="PRÁCTICAS DE LABORATORIO DE IDIOMA MODERNO I: INGLÉS"/>
    <s v="GRUPO-F1"/>
    <s v="Grupo de Laboratorio de Idiomas de Idioma moderno II: inglés"/>
    <s v="2S"/>
    <n v="9414088"/>
    <s v="TABOADA"/>
    <s v="FERRERO"/>
    <s v="CAROLINA"/>
    <s v="TABOADA FERRERO, CAROLINA"/>
    <x v="0"/>
    <x v="0"/>
    <x v="0"/>
    <m/>
    <m/>
    <s v="cataboad"/>
    <s v="carolina.taboada@unirioja.es"/>
    <n v="1.5"/>
    <m/>
    <n v="504"/>
    <s v="PROFESOR TITULAR UNIVERSIDAD"/>
    <s v="C01"/>
    <s v="TIEMPO COMPLETO"/>
    <s v="2008-09-30 00:00:00.0"/>
    <s v="null"/>
    <s v="DF100228"/>
    <s v="PROFESOR TITULAR DE UNIVERSIDAD INTERINO"/>
    <s v="R107"/>
    <x v="6"/>
    <n v="345"/>
    <s v="FILOLOGÍA INGLESA"/>
  </r>
  <r>
    <x v="4"/>
    <n v="16570961"/>
    <x v="2"/>
    <n v="746"/>
    <s v="021G"/>
    <s v="GRUPO-A"/>
    <s v="Idioma moderno II: Francés"/>
    <s v="GG"/>
    <s v="GRUPO GRANDE"/>
    <s v="021G"/>
    <s v="TEORIA DE IDIOMA MODERNO I: FRANCES"/>
    <s v="GRUPO-A"/>
    <s v="Grupo de Teoría de IDIOMA MODERNO II: FRANCÉS"/>
    <s v="2S"/>
    <n v="16570961"/>
    <s v="CABELLO"/>
    <s v="ANDRÉS"/>
    <s v="NURIA"/>
    <s v="CABELLO ANDRÉS, NURIA"/>
    <x v="0"/>
    <x v="0"/>
    <x v="1"/>
    <m/>
    <m/>
    <s v="nucabea"/>
    <s v="nuria.cabelloa@unirioja.es"/>
    <n v="3"/>
    <n v="3"/>
    <n v="536"/>
    <s v="PROFESOR INTERINO"/>
    <s v="C01"/>
    <s v="TIEMPO COMPLETO"/>
    <s v="2015-09-15 00:00:00.0"/>
    <s v="null"/>
    <s v="PI101032"/>
    <s v="PROFESOR CONTRATADO INTERINO"/>
    <s v="R107"/>
    <x v="6"/>
    <n v="335"/>
    <s v="FILOLOGÍA FRANCESA"/>
  </r>
  <r>
    <x v="5"/>
    <n v="16570961"/>
    <x v="2"/>
    <n v="746"/>
    <s v="021G"/>
    <s v="GRUPO-A"/>
    <s v="Idioma moderno II: Francés"/>
    <s v="GG"/>
    <s v="GRUPO GRANDE"/>
    <s v="021G"/>
    <s v="TEORIA DE IDIOMA MODERNO I: FRANCES"/>
    <s v="GRUPO-A"/>
    <s v="Grupo de Teoría de IDIOMA MODERNO II: FRANCÉS"/>
    <s v="2S"/>
    <n v="16570961"/>
    <s v="CABELLO"/>
    <s v="ANDRÉS"/>
    <s v="NURIA"/>
    <s v="CABELLO ANDRÉS, NURIA"/>
    <x v="0"/>
    <x v="0"/>
    <x v="1"/>
    <m/>
    <m/>
    <s v="nucabea"/>
    <s v="nuria.cabelloa@unirioja.es"/>
    <n v="3"/>
    <m/>
    <n v="536"/>
    <s v="PROFESOR INTERINO"/>
    <s v="C01"/>
    <s v="TIEMPO COMPLETO"/>
    <s v="2015-09-15 00:00:00.0"/>
    <s v="null"/>
    <s v="PI101032"/>
    <s v="PROFESOR CONTRATADO INTERINO"/>
    <s v="R107"/>
    <x v="6"/>
    <n v="335"/>
    <s v="FILOLOGÍA FRANCESA"/>
  </r>
  <r>
    <x v="9"/>
    <n v="16570961"/>
    <x v="2"/>
    <n v="746"/>
    <s v="021G"/>
    <s v="GRUPO-A"/>
    <s v="Idioma moderno II: Francés"/>
    <s v="GG"/>
    <s v="GRUPO GRANDE"/>
    <s v="021G"/>
    <s v="TEORIA DE IDIOMA MODERNO I: FRANCES"/>
    <s v="GRUPO-A"/>
    <s v="Grupo de Teoría de IDIOMA MODERNO II: FRANCÉS"/>
    <s v="2S"/>
    <n v="16570961"/>
    <s v="CABELLO"/>
    <s v="ANDRÉS"/>
    <s v="NURIA"/>
    <s v="CABELLO ANDRÉS, NURIA"/>
    <x v="0"/>
    <x v="0"/>
    <x v="1"/>
    <m/>
    <m/>
    <s v="nucabea"/>
    <s v="nuria.cabelloa@unirioja.es"/>
    <n v="3"/>
    <m/>
    <n v="536"/>
    <s v="PROFESOR INTERINO"/>
    <s v="C01"/>
    <s v="TIEMPO COMPLETO"/>
    <s v="2015-09-15 00:00:00.0"/>
    <s v="null"/>
    <s v="PI101032"/>
    <s v="PROFESOR CONTRATADO INTERINO"/>
    <s v="R107"/>
    <x v="6"/>
    <n v="335"/>
    <s v="FILOLOGÍA FRANCESA"/>
  </r>
  <r>
    <x v="10"/>
    <n v="16570961"/>
    <x v="2"/>
    <n v="746"/>
    <s v="021G"/>
    <s v="GRUPO-A"/>
    <s v="Idioma moderno II: Francés"/>
    <s v="GG"/>
    <s v="GRUPO GRANDE"/>
    <s v="021G"/>
    <s v="TEORIA DE IDIOMA MODERNO I: FRANCES"/>
    <s v="GRUPO-A"/>
    <s v="Grupo de Teoría de IDIOMA MODERNO II: FRANCÉS"/>
    <s v="2S"/>
    <n v="16570961"/>
    <s v="CABELLO"/>
    <s v="ANDRÉS"/>
    <s v="NURIA"/>
    <s v="CABELLO ANDRÉS, NURIA"/>
    <x v="0"/>
    <x v="0"/>
    <x v="1"/>
    <m/>
    <m/>
    <s v="nucabea"/>
    <s v="nuria.cabelloa@unirioja.es"/>
    <n v="3"/>
    <m/>
    <n v="536"/>
    <s v="PROFESOR INTERINO"/>
    <s v="C01"/>
    <s v="TIEMPO COMPLETO"/>
    <s v="2015-09-15 00:00:00.0"/>
    <s v="null"/>
    <s v="PI101032"/>
    <s v="PROFESOR CONTRATADO INTERINO"/>
    <s v="R107"/>
    <x v="6"/>
    <n v="335"/>
    <s v="FILOLOGÍA FRANCESA"/>
  </r>
  <r>
    <x v="5"/>
    <n v="16059799"/>
    <x v="2"/>
    <n v="747"/>
    <s v="206205G"/>
    <s v="GRUPO-C"/>
    <s v="Lengua castellana para maestros"/>
    <s v="GG"/>
    <s v="GRUPO GRANDE"/>
    <s v="206205G"/>
    <s v="TEORIA DE LENGUA CASTELLANA PARA MAESTROS"/>
    <s v="GRUPO-C"/>
    <s v="Grupo de Teoria de LENGUA CASTELLANA PARA MAESTROS"/>
    <s v="2S"/>
    <n v="16059799"/>
    <s v="VIÑUELA"/>
    <s v="SOTO"/>
    <s v="LETICIA"/>
    <s v="VIÑUELA SOTO, LETICIA"/>
    <x v="1"/>
    <x v="0"/>
    <x v="1"/>
    <m/>
    <m/>
    <s v="levinuel"/>
    <s v="leticia.vinuela@alum.unirioja.es"/>
    <n v="4"/>
    <n v="4"/>
    <n v="121"/>
    <s v="PERSONAL INVESTIGADOR EN FORMACIÓN"/>
    <n v="0"/>
    <s v="_"/>
    <s v="2017-10-01 00:00:00.0"/>
    <s v="2018-09-30 00:00:00.0"/>
    <s v="D06BECARIO1"/>
    <s v="PERSONAL INVESTIGADOR PREDOCTORAL EN FORMACIÓN"/>
    <s v="R106"/>
    <x v="5"/>
    <n v="567"/>
    <s v="LENGUA ESPAÑOLA"/>
  </r>
  <r>
    <x v="5"/>
    <s v="X4359100"/>
    <x v="2"/>
    <n v="747"/>
    <s v="206205R"/>
    <s v="GRUPO-C2"/>
    <s v="Lengua castellana para maestros"/>
    <s v="GR"/>
    <s v="GRUPO REDUCIDO"/>
    <s v="206205R"/>
    <s v="PRACTICA DE LENGUA CASTELLANA PARA MAESTROS"/>
    <s v="GRUPO-C2"/>
    <s v="Práctica de Lengua castellana para maestros"/>
    <s v="2S"/>
    <s v="X4359100"/>
    <s v="BORSARI"/>
    <s v="-"/>
    <s v="ELISA"/>
    <s v="BORSARI -, ELISA"/>
    <x v="1"/>
    <x v="0"/>
    <x v="1"/>
    <m/>
    <m/>
    <s v="elborsar"/>
    <s v="elisa.borsari@unirioja.es"/>
    <n v="2"/>
    <n v="2"/>
    <n v="0"/>
    <s v="DOCTOR"/>
    <n v="0"/>
    <s v="_"/>
    <s v="2017-01-16 00:00:00.0"/>
    <s v="2019-01-15 00:00:00.0"/>
    <s v="D06INVESTIGADOR1"/>
    <s v="ACCESO SISTEMA ESPAÑOL CIENCIA E INNOVACIÓN"/>
    <s v="R106"/>
    <x v="5"/>
    <n v="583"/>
    <s v="LITERATURA ESPAÑOLA"/>
  </r>
  <r>
    <x v="5"/>
    <n v="16603591"/>
    <x v="2"/>
    <n v="748"/>
    <s v="206206G"/>
    <s v="GRUPO-B"/>
    <s v="Matemáticas básicas para maestros"/>
    <s v="GG"/>
    <s v="GRUPO GRANDE"/>
    <s v="206206G"/>
    <s v="GRUPO GRANDE DE MATEMÁTICAS BASICAS PARA MAESTRO"/>
    <s v="GRUPO-B"/>
    <s v="Grupo Grande de MATEMÁTICAS BASICAS PARA MAESTRO"/>
    <s v="2S"/>
    <n v="16603591"/>
    <s v="FERNÁNDEZ"/>
    <s v="CESTAU"/>
    <s v="JAIME MARTÍN"/>
    <s v="FERNÁNDEZ CESTAU, JAIME MARTÍN"/>
    <x v="1"/>
    <x v="0"/>
    <x v="1"/>
    <m/>
    <m/>
    <s v="jafernc"/>
    <s v="jaime.fernandez@unirioja.es"/>
    <n v="4.5"/>
    <n v="4.5"/>
    <n v="536"/>
    <s v="PROFESOR INTERINO"/>
    <s v="C01"/>
    <s v="TIEMPO COMPLETO"/>
    <s v="2019-02-04 00:00:00.0"/>
    <s v="2019-08-08 00:00:00.0"/>
    <s v="D11CONIN14"/>
    <s v="PROFESOR CONTRATADO INTERINO"/>
    <s v="R111"/>
    <x v="7"/>
    <n v="440"/>
    <s v="GEOMETRÍA Y TOPOLOGÍA"/>
  </r>
  <r>
    <x v="5"/>
    <n v="16612389"/>
    <x v="2"/>
    <n v="748"/>
    <s v="206206R"/>
    <s v="GRUPO-B1"/>
    <s v="Matemáticas básicas para maestros"/>
    <s v="GR"/>
    <s v="GRUPO REDUCIDO"/>
    <s v="206206R"/>
    <s v="GRUPO REDUCIDO DE MATEMÁTICAS BASICAS PARA MAESTRO"/>
    <s v="GRUPO-B1"/>
    <s v="Grupo Reducido de MATEMÁTICAS BASICAS PARA MAESTRO"/>
    <s v="2S"/>
    <n v="16612389"/>
    <s v="MAGREÑÁN"/>
    <s v="RUIZ"/>
    <s v="ÁNGEL ALBERTO"/>
    <s v="MAGREÑÁN RUIZ, ÁNGEL ALBERTO"/>
    <x v="1"/>
    <x v="0"/>
    <x v="0"/>
    <m/>
    <m/>
    <s v="anmagren"/>
    <s v="angel-alberto.magrenan@unirioja.es"/>
    <n v="1.5"/>
    <n v="1.5"/>
    <n v="536"/>
    <s v="PROFESOR INTERINO"/>
    <s v="C01"/>
    <s v="TIEMPO COMPLETO"/>
    <s v="2018-09-17 00:00:00.0"/>
    <s v="null"/>
    <s v="PI101383"/>
    <s v="PROFESOR CONTRATADO INTERINO"/>
    <s v="R111"/>
    <x v="7"/>
    <n v="200"/>
    <s v="DIDÁCTICA DE LA MATEMÁTICA"/>
  </r>
  <r>
    <x v="4"/>
    <n v="9414088"/>
    <x v="2"/>
    <n v="749"/>
    <s v="022G"/>
    <s v="GRUPO-C"/>
    <s v="Idioma moderno III: Inglés"/>
    <s v="GG"/>
    <s v="GRUPO GRANDE"/>
    <s v="022G"/>
    <s v="GRUPO GRANDE DE IDIOMA MODERNO III: (INGLÉS)"/>
    <s v="GRUPO-C"/>
    <s v="Grupo Grande de IDIOMA MODERNO III: (INGLÉS)"/>
    <s v="1S"/>
    <n v="9414088"/>
    <s v="TABOADA"/>
    <s v="FERRERO"/>
    <s v="CAROLINA"/>
    <s v="TABOADA FERRERO, CAROLINA"/>
    <x v="0"/>
    <x v="0"/>
    <x v="0"/>
    <m/>
    <m/>
    <s v="cataboad"/>
    <s v="carolina.taboada@unirioja.es"/>
    <n v="3"/>
    <n v="3"/>
    <n v="504"/>
    <s v="PROFESOR TITULAR UNIVERSIDAD"/>
    <s v="C01"/>
    <s v="TIEMPO COMPLETO"/>
    <s v="2008-09-30 00:00:00.0"/>
    <s v="null"/>
    <s v="DF100228"/>
    <s v="PROFESOR TITULAR DE UNIVERSIDAD INTERINO"/>
    <s v="R107"/>
    <x v="6"/>
    <n v="345"/>
    <s v="FILOLOGÍA INGLESA"/>
  </r>
  <r>
    <x v="5"/>
    <n v="16581717"/>
    <x v="2"/>
    <n v="749"/>
    <s v="022G"/>
    <s v="GRUPO-B"/>
    <s v="Idioma moderno III: Inglés"/>
    <s v="GG"/>
    <s v="GRUPO GRANDE"/>
    <s v="022G"/>
    <s v="GRUPO GRANDE DE IDIOMA MODERNO III: (INGLÉS)"/>
    <s v="GRUPO-B"/>
    <s v="Grupo Grande de IDIOMA MODERNO III: (INGLÉS)"/>
    <s v="1S"/>
    <n v="16581717"/>
    <s v="SANTIBÁÑEZ"/>
    <s v="SÁENZ"/>
    <s v="FRANCISCO"/>
    <s v="SANTIBÁÑEZ SÁENZ, FRANCISCO"/>
    <x v="0"/>
    <x v="0"/>
    <x v="1"/>
    <m/>
    <m/>
    <s v="frsantib"/>
    <s v="francisco.santibanez@unirioja.es"/>
    <n v="3"/>
    <n v="3"/>
    <n v="532"/>
    <s v="LABORAL DOCENTE-ASOCIADO"/>
    <s v="P04"/>
    <s v="TIEMPO PARCIAL (4+4 HORAS)"/>
    <s v="2017-09-15 00:00:00.0"/>
    <s v="2019-09-14 00:00:00.0"/>
    <s v="PI101302"/>
    <s v="PROFESOR ASOCIADO"/>
    <s v="R107"/>
    <x v="6"/>
    <n v="345"/>
    <s v="FILOLOGÍA INGLESA"/>
  </r>
  <r>
    <x v="6"/>
    <n v="16583327"/>
    <x v="0"/>
    <n v="749"/>
    <s v="022G"/>
    <s v="GRUPO-D"/>
    <s v="Idioma moderno III: Inglés"/>
    <s v="GG"/>
    <s v="GRUPO GRANDE"/>
    <s v="022G"/>
    <s v="GRUPO GRANDE DE IDIOMA MODERNO III: (INGLÉS)"/>
    <s v="GRUPO-D"/>
    <s v="Grupo Grande de IDIOMA MODERNO III: (INGLÉS)"/>
    <s v="1S"/>
    <n v="16583327"/>
    <s v="FLORES"/>
    <s v="MORENO"/>
    <s v="CRISTINA"/>
    <s v="FLORES MORENO, CRISTINA"/>
    <x v="1"/>
    <x v="0"/>
    <x v="0"/>
    <m/>
    <m/>
    <s v="criflormore"/>
    <s v="cristina.flores@unirioja.es"/>
    <n v="3"/>
    <n v="3"/>
    <n v="504"/>
    <s v="PROFESOR TITULAR UNIVERSIDAD"/>
    <s v="C01"/>
    <s v="TIEMPO COMPLETO"/>
    <s v="2018-11-26 00:00:00.0"/>
    <s v="null"/>
    <s v="DF100363"/>
    <s v="PROFESOR TITULAR DE UNIVERSIDAD"/>
    <s v="R107"/>
    <x v="6"/>
    <n v="345"/>
    <s v="FILOLOGÍA INGLESA"/>
  </r>
  <r>
    <x v="9"/>
    <n v="78758459"/>
    <x v="2"/>
    <n v="749"/>
    <s v="022LI"/>
    <s v="GRUPO-E3"/>
    <s v="Idioma moderno III: Inglés"/>
    <s v="GLI"/>
    <s v="GRUPO DE LABORATORIO DE IDIOMAS"/>
    <s v="022LI"/>
    <s v="LABORATORIO DE IDIOMAS DE IDIOMA MODERNO III: (INGLÉS)"/>
    <s v="GRUPO-E3"/>
    <s v="Laboratorio de Idiomas de IDIOMA MODERNO III: (INGLÉS)"/>
    <s v="1S"/>
    <n v="78758459"/>
    <s v="GARCÍA"/>
    <s v="FERNÁNDEZ"/>
    <s v="LAURA"/>
    <s v="GARCÍA FERNÁNDEZ, LAURA"/>
    <x v="1"/>
    <x v="0"/>
    <x v="0"/>
    <m/>
    <m/>
    <s v="lagarcf"/>
    <s v="laura.garciaf@alum.unirioja.es"/>
    <n v="1.5"/>
    <n v="1.5"/>
    <n v="0"/>
    <s v="DOCTOR"/>
    <n v="0"/>
    <s v="_"/>
    <s v="2018-12-01 00:00:00.0"/>
    <s v="2019-11-30 00:00:00.0"/>
    <s v="D07INVESTIGADOR1"/>
    <s v="ACCESO SISTEMA ESPAÑOL CIENCIA E INNOVACIÓN"/>
    <s v="R107"/>
    <x v="6"/>
    <n v="345"/>
    <s v="FILOLOGÍA INGLESA"/>
  </r>
  <r>
    <x v="9"/>
    <n v="16641973"/>
    <x v="2"/>
    <n v="749"/>
    <s v="022R"/>
    <s v="GRUPO-E3"/>
    <s v="Idioma moderno III: Inglés"/>
    <s v="GR"/>
    <s v="GRUPO REDUCIDO"/>
    <s v="022R"/>
    <s v="GRUPO REDUCIDO DE IDIOMA MODERNO III: (INGLÉS)"/>
    <s v="GRUPO-E3"/>
    <s v="Grupo Reducido de Idioma moderno III: inglés"/>
    <s v="1S"/>
    <n v="16641973"/>
    <s v="LOZANO"/>
    <s v="PALACIO"/>
    <s v="INÉS"/>
    <s v="LOZANO PALACIO, INÉS"/>
    <x v="1"/>
    <x v="0"/>
    <x v="1"/>
    <m/>
    <m/>
    <s v="inlozano"/>
    <s v="ines.lozano@alum.unirioja.es"/>
    <n v="1.5"/>
    <n v="1.5"/>
    <n v="121"/>
    <s v="PERSONAL INVESTIGADOR EN FORMACIÓN"/>
    <n v="0"/>
    <s v="_"/>
    <s v="2017-10-15 00:00:00.0"/>
    <s v="2018-10-14 00:00:00.0"/>
    <s v="D07BECARIO4"/>
    <s v="PERSONAL INVESTIGADOR PREDOCTORAL EN FORMACIÓN"/>
    <s v="R107"/>
    <x v="6"/>
    <n v="345"/>
    <s v="FILOLOGÍA INGLESA"/>
  </r>
  <r>
    <x v="10"/>
    <n v="78758459"/>
    <x v="2"/>
    <n v="749"/>
    <s v="022LI"/>
    <s v="GRUPO-E3"/>
    <s v="Idioma moderno III: Inglés"/>
    <s v="GLI"/>
    <s v="GRUPO DE LABORATORIO DE IDIOMAS"/>
    <s v="022LI"/>
    <s v="LABORATORIO DE IDIOMAS DE IDIOMA MODERNO III: (INGLÉS)"/>
    <s v="GRUPO-E3"/>
    <s v="Laboratorio de Idiomas de IDIOMA MODERNO III: (INGLÉS)"/>
    <s v="1S"/>
    <n v="78758459"/>
    <s v="GARCÍA"/>
    <s v="FERNÁNDEZ"/>
    <s v="LAURA"/>
    <s v="GARCÍA FERNÁNDEZ, LAURA"/>
    <x v="1"/>
    <x v="0"/>
    <x v="0"/>
    <m/>
    <m/>
    <s v="lagarcf"/>
    <s v="laura.garciaf@alum.unirioja.es"/>
    <n v="1.5"/>
    <m/>
    <n v="0"/>
    <s v="DOCTOR"/>
    <n v="0"/>
    <s v="_"/>
    <s v="2018-12-01 00:00:00.0"/>
    <s v="2019-11-30 00:00:00.0"/>
    <s v="D07INVESTIGADOR1"/>
    <s v="ACCESO SISTEMA ESPAÑOL CIENCIA E INNOVACIÓN"/>
    <s v="R107"/>
    <x v="6"/>
    <n v="345"/>
    <s v="FILOLOGÍA INGLESA"/>
  </r>
  <r>
    <x v="10"/>
    <n v="16641973"/>
    <x v="2"/>
    <n v="749"/>
    <s v="022R"/>
    <s v="GRUPO-E3"/>
    <s v="Idioma moderno III: Inglés"/>
    <s v="GR"/>
    <s v="GRUPO REDUCIDO"/>
    <s v="022R"/>
    <s v="GRUPO REDUCIDO DE IDIOMA MODERNO III: (INGLÉS)"/>
    <s v="GRUPO-E3"/>
    <s v="Grupo Reducido de Idioma moderno III: inglés"/>
    <s v="1S"/>
    <n v="16641973"/>
    <s v="LOZANO"/>
    <s v="PALACIO"/>
    <s v="INÉS"/>
    <s v="LOZANO PALACIO, INÉS"/>
    <x v="1"/>
    <x v="0"/>
    <x v="1"/>
    <m/>
    <m/>
    <s v="inlozano"/>
    <s v="ines.lozano@alum.unirioja.es"/>
    <n v="1.5"/>
    <m/>
    <n v="121"/>
    <s v="PERSONAL INVESTIGADOR EN FORMACIÓN"/>
    <n v="0"/>
    <s v="_"/>
    <s v="2017-10-15 00:00:00.0"/>
    <s v="2018-10-14 00:00:00.0"/>
    <s v="D07BECARIO4"/>
    <s v="PERSONAL INVESTIGADOR PREDOCTORAL EN FORMACIÓN"/>
    <s v="R107"/>
    <x v="6"/>
    <n v="345"/>
    <s v="FILOLOGÍA INGLESA"/>
  </r>
  <r>
    <x v="5"/>
    <n v="16561261"/>
    <x v="2"/>
    <n v="752"/>
    <s v="206210A"/>
    <s v="GRUPO-A"/>
    <s v="Educación física y su didáctica"/>
    <s v="GG"/>
    <s v="GRUPO GRANDE"/>
    <s v="206210A"/>
    <s v="PRÁCTICAS DE AULA DE EDUCACIÓN FÍSICA Y SU DIDÁCTICA"/>
    <s v="GRUPO-A"/>
    <s v="Prácticas de Aula de Educación física y su didáctica"/>
    <s v="AN"/>
    <n v="16561261"/>
    <s v="LAPRESA"/>
    <s v="AJAMIL"/>
    <s v="DANIEL"/>
    <s v="LAPRESA AJAMIL, DANIEL"/>
    <x v="0"/>
    <x v="0"/>
    <x v="0"/>
    <m/>
    <m/>
    <s v="dalapres"/>
    <s v="daniel.lapresa@unirioja.es"/>
    <n v="2"/>
    <n v="2"/>
    <n v="504"/>
    <s v="PROFESOR TITULAR UNIVERSIDAD"/>
    <s v="C01"/>
    <s v="TIEMPO COMPLETO"/>
    <s v="2014-09-15 00:00:00.0"/>
    <s v="null"/>
    <s v="DF100092"/>
    <s v="PROFESOR TITULAR DE UNIVERSIDAD"/>
    <s v="R115"/>
    <x v="2"/>
    <n v="187"/>
    <s v="DIDÁCTICA DE LA EXPRESIÓN CORPORAL"/>
  </r>
  <r>
    <x v="5"/>
    <n v="16633495"/>
    <x v="2"/>
    <n v="753"/>
    <s v="206211G"/>
    <s v="GRUPO-A"/>
    <s v="Didáctica de la lengua castellana y su literatura"/>
    <s v="GG"/>
    <s v="GRUPO GRANDE"/>
    <s v="206211G"/>
    <s v="GRUPO GRANDE DE DIDÁCTICA DE LA LENGUA CASTELLANA Y SU LITERATURA"/>
    <s v="GRUPO-A"/>
    <s v="Grupo Grande de DIDÁCTICA DE LA LENGUA CASTELLANA Y SU LITERATURA"/>
    <s v="AN"/>
    <n v="16633495"/>
    <s v="SERRANO"/>
    <s v="ROMERO"/>
    <s v="TAMARA"/>
    <s v="SERRANO ROMERO, TAMARA"/>
    <x v="1"/>
    <x v="0"/>
    <x v="1"/>
    <m/>
    <m/>
    <s v="taserran"/>
    <s v="tamara.serrano@unirioja.es"/>
    <n v="4"/>
    <n v="4"/>
    <n v="536"/>
    <s v="PROFESOR INTERINO"/>
    <s v="P06"/>
    <s v="TIEMPO PARCIAL (6+6 HORAS)"/>
    <s v="2018-09-24 00:00:00.0"/>
    <s v="2019-09-14 00:00:00.0"/>
    <s v="PI101422"/>
    <s v="PROFESOR CONTRATADO INTERINO"/>
    <s v="R106"/>
    <x v="5"/>
    <n v="195"/>
    <s v="DIDÁCTICA DE LA LENGUA Y LA LITERATURA"/>
  </r>
  <r>
    <x v="5"/>
    <n v="16542622"/>
    <x v="2"/>
    <n v="753"/>
    <s v="206211G"/>
    <s v="GRUPO-B"/>
    <s v="Didáctica de la lengua castellana y su literatura"/>
    <s v="GG"/>
    <s v="GRUPO GRANDE"/>
    <s v="206211G"/>
    <s v="GRUPO GRANDE DE DIDÁCTICA DE LA LENGUA CASTELLANA Y SU LITERATURA"/>
    <s v="GRUPO-B"/>
    <s v="Grupo Grande de DIDÁCTICA DE LA LENGUA CASTELLANA Y SU LITERATURA"/>
    <s v="AN"/>
    <n v="16542622"/>
    <s v="GARCÍA"/>
    <s v="IZQUIERDO"/>
    <s v="MARIA VICTORIA"/>
    <s v="GARCÍA IZQUIERDO, MARIA VICTORIA"/>
    <x v="1"/>
    <x v="0"/>
    <x v="1"/>
    <m/>
    <m/>
    <s v="magarciz"/>
    <s v="maria-victoria.garcia@unirioja.es"/>
    <n v="3"/>
    <n v="3"/>
    <n v="532"/>
    <s v="LABORAL DOCENTE-ASOCIADO"/>
    <s v="P04"/>
    <s v="TIEMPO PARCIAL (4+4 HORAS)"/>
    <s v="2018-09-24 00:00:00.0"/>
    <s v="2019-09-14 00:00:00.0"/>
    <s v="PI101426"/>
    <s v="PROFESOR ASOCIADO"/>
    <s v="R106"/>
    <x v="5"/>
    <n v="195"/>
    <s v="DIDÁCTICA DE LA LENGUA Y LA LITERATURA"/>
  </r>
  <r>
    <x v="8"/>
    <n v="16544594"/>
    <x v="2"/>
    <n v="755"/>
    <s v="028G"/>
    <s v="GRUPO-A"/>
    <s v="Introducción a la historia del arte"/>
    <s v="GG"/>
    <s v="GRUPO GRANDE"/>
    <s v="028G"/>
    <s v="GRUPO GRANDE DE INTRODUCCIÓN A LA HISTORIA DEL ARTE"/>
    <s v="GRUPO-A"/>
    <s v="Grupo Grande de INTRODUCCIÓN A LA HISTORIA DEL ARTE"/>
    <s v="2S"/>
    <n v="16544594"/>
    <s v="SÁENZ"/>
    <s v="RODRÍGUEZ"/>
    <s v="MINERVA"/>
    <s v="SÁENZ RODRÍGUEZ, MINERVA"/>
    <x v="1"/>
    <x v="0"/>
    <x v="0"/>
    <m/>
    <m/>
    <s v="misaenz"/>
    <s v="minerva.saenz@unirioja.es"/>
    <n v="4.5"/>
    <m/>
    <n v="504"/>
    <s v="PROFESOR TITULAR UNIVERSIDAD"/>
    <s v="C01"/>
    <s v="TIEMPO COMPLETO"/>
    <s v="2017-09-15 00:00:00.0"/>
    <s v="null"/>
    <s v="DF100342"/>
    <s v="PROFESOR TITULAR DE UNIVERSIDAD"/>
    <s v="R114"/>
    <x v="3"/>
    <n v="465"/>
    <s v="HISTORIA DEL ARTE"/>
  </r>
  <r>
    <x v="10"/>
    <n v="33425722"/>
    <x v="2"/>
    <n v="755"/>
    <s v="028G"/>
    <s v="GRUPO-B"/>
    <s v="Introducción a la historia del arte"/>
    <s v="GG"/>
    <s v="GRUPO GRANDE"/>
    <s v="028G"/>
    <s v="GRUPO GRANDE DE INTRODUCCIÓN A LA HISTORIA DEL ARTE"/>
    <s v="GRUPO-B"/>
    <s v="Grupo Grande de INTRODUCCIÓN A LA HISTORIA DEL ARTE"/>
    <s v="2S"/>
    <n v="33425722"/>
    <s v="ANDUEZA"/>
    <s v="UNANUA"/>
    <s v="Mª DEL PILAR"/>
    <s v="ANDUEZA UNANUA, Mª DEL PILAR"/>
    <x v="0"/>
    <x v="0"/>
    <x v="0"/>
    <m/>
    <m/>
    <s v="mdanduez"/>
    <s v="m-del-pilar.andueza@unirioja.es"/>
    <n v="4.5"/>
    <m/>
    <n v="504"/>
    <s v="PROFESOR TITULAR UNIVERSIDAD"/>
    <s v="C01"/>
    <s v="TIEMPO COMPLETO"/>
    <s v="2017-09-15 00:00:00.0"/>
    <s v="null"/>
    <s v="DF100343"/>
    <s v="PROFESOR TITULAR DE UNIVERSIDAD"/>
    <s v="R114"/>
    <x v="3"/>
    <n v="465"/>
    <s v="HISTORIA DEL ARTE"/>
  </r>
  <r>
    <x v="8"/>
    <n v="29127998"/>
    <x v="2"/>
    <n v="756"/>
    <s v="027G"/>
    <s v="GRUPO-A"/>
    <s v="Geografía y medio ambiente"/>
    <s v="GG"/>
    <s v="GRUPO GRANDE"/>
    <s v="027G"/>
    <s v="GRUPO GRANDE DE GEOGRAFIA Y MEDIO AMBIENTE"/>
    <s v="GRUPO-A"/>
    <s v="Grupo Grande de GEOGRAFIA Y MEDIO AMBIENTE"/>
    <s v="2S"/>
    <n v="29127998"/>
    <s v="LÓPEZ"/>
    <s v="VICENTE"/>
    <s v="MANUEL"/>
    <s v="LÓPEZ VICENTE, MANUEL"/>
    <x v="1"/>
    <x v="0"/>
    <x v="0"/>
    <m/>
    <m/>
    <s v="malopev"/>
    <s v="manuel.lopezv@unirioja.es"/>
    <n v="4.5"/>
    <m/>
    <n v="536"/>
    <s v="PROFESOR INTERINO"/>
    <s v="P06"/>
    <s v="TIEMPO PARCIAL (6+6 HORAS)"/>
    <s v="2018-10-08 00:00:00.0"/>
    <s v="2019-09-14 00:00:00.0"/>
    <s v="PI101440"/>
    <s v="PROFESOR CONTRATADO INTERINO"/>
    <s v="R114"/>
    <x v="3"/>
    <n v="10"/>
    <s v="ANÁLISIS GEOGRÁFICO REGIONAL"/>
  </r>
  <r>
    <x v="10"/>
    <n v="16606836"/>
    <x v="2"/>
    <n v="756"/>
    <s v="027G"/>
    <s v="GRUPO-B"/>
    <s v="Geografía y medio ambiente"/>
    <s v="GG"/>
    <s v="GRUPO GRANDE"/>
    <s v="027G"/>
    <s v="GRUPO GRANDE DE GEOGRAFIA Y MEDIO AMBIENTE"/>
    <s v="GRUPO-B"/>
    <s v="Grupo Grande de GEOGRAFIA Y MEDIO AMBIENTE"/>
    <s v="2S"/>
    <n v="16606836"/>
    <s v="LLORENTE"/>
    <s v="ADÁN"/>
    <s v="JOSÉ ÁNGEL"/>
    <s v="LLORENTE ADÁN, JOSÉ ÁNGEL"/>
    <x v="0"/>
    <x v="0"/>
    <x v="0"/>
    <m/>
    <m/>
    <s v="jollorad"/>
    <s v="jose-angel.llorente@unirioja.es"/>
    <n v="4"/>
    <m/>
    <n v="536"/>
    <s v="PROFESOR INTERINO"/>
    <s v="C01"/>
    <s v="TIEMPO COMPLETO"/>
    <s v="2018-09-17 00:00:00.0"/>
    <s v="2019-09-14 00:00:00.0"/>
    <s v="PI101280"/>
    <s v="PROFESOR CONTRATADO INTERINO"/>
    <s v="R114"/>
    <x v="3"/>
    <n v="430"/>
    <s v="GEOGRAFÍA FÍSICA"/>
  </r>
  <r>
    <x v="10"/>
    <n v="29127998"/>
    <x v="2"/>
    <n v="756"/>
    <s v="027G"/>
    <s v="GRUPO-B"/>
    <s v="Geografía y medio ambiente"/>
    <s v="GG"/>
    <s v="GRUPO GRANDE"/>
    <s v="027G"/>
    <s v="GRUPO GRANDE DE GEOGRAFIA Y MEDIO AMBIENTE"/>
    <s v="GRUPO-B"/>
    <s v="Grupo Grande de GEOGRAFIA Y MEDIO AMBIENTE"/>
    <s v="2S"/>
    <n v="29127998"/>
    <s v="LÓPEZ"/>
    <s v="VICENTE"/>
    <s v="MANUEL"/>
    <s v="LÓPEZ VICENTE, MANUEL"/>
    <x v="1"/>
    <x v="0"/>
    <x v="0"/>
    <m/>
    <m/>
    <s v="malopev"/>
    <s v="manuel.lopezv@unirioja.es"/>
    <n v="0.5"/>
    <m/>
    <n v="536"/>
    <s v="PROFESOR INTERINO"/>
    <s v="P06"/>
    <s v="TIEMPO PARCIAL (6+6 HORAS)"/>
    <s v="2018-10-08 00:00:00.0"/>
    <s v="2019-09-14 00:00:00.0"/>
    <s v="PI101440"/>
    <s v="PROFESOR CONTRATADO INTERINO"/>
    <s v="R114"/>
    <x v="3"/>
    <n v="10"/>
    <s v="ANÁLISIS GEOGRÁFICO REGIONAL"/>
  </r>
  <r>
    <x v="10"/>
    <n v="16539010"/>
    <x v="2"/>
    <n v="756"/>
    <s v="027I"/>
    <s v="GRUPO-B1"/>
    <s v="Geografía y medio ambiente"/>
    <s v="GI"/>
    <s v="GRUPO DE INFORMÁTICA"/>
    <s v="027I"/>
    <s v="GRUPO DE INFORMÁTICA DE GEOGRAFIA Y MEDIO AMBIENTE"/>
    <s v="GRUPO-B1"/>
    <s v="Grupo de Informática de Geografía y medio ambiente"/>
    <s v="2S"/>
    <n v="16539010"/>
    <s v="RUIZ"/>
    <s v="FLAÑO"/>
    <s v="PURIFICACIÓN"/>
    <s v="RUIZ FLAÑO, PURIFICACIÓN"/>
    <x v="1"/>
    <x v="0"/>
    <x v="0"/>
    <m/>
    <m/>
    <s v="puruiz"/>
    <s v="purificacion.ruiz@unirioja.es"/>
    <n v="1.5"/>
    <m/>
    <n v="504"/>
    <s v="PROFESOR TITULAR UNIVERSIDAD"/>
    <s v="01R"/>
    <s v="TIEMPO COMPLETO REDUCIDO"/>
    <s v="2017-09-15 00:00:00.0"/>
    <s v="null"/>
    <s v="DF3369"/>
    <s v="PROFESOR TITULAR DE UNIVERSIDAD"/>
    <s v="R114"/>
    <x v="3"/>
    <n v="430"/>
    <s v="GEOGRAFÍA FÍSICA"/>
  </r>
  <r>
    <x v="7"/>
    <n v="77566977"/>
    <x v="3"/>
    <n v="760"/>
    <s v="760G"/>
    <s v="GRUPO-A"/>
    <s v="Informática"/>
    <s v="GG"/>
    <s v="GRUPO GRANDE"/>
    <s v="760G"/>
    <s v="GG de Informática"/>
    <s v="GRUPO-A"/>
    <s v="GG de Informática"/>
    <s v="1S"/>
    <n v="77566977"/>
    <s v="LÓPEZ"/>
    <s v="GÓMEZ"/>
    <s v="ROSARIO"/>
    <s v="LÓPEZ GÓMEZ, ROSARIO"/>
    <x v="1"/>
    <x v="0"/>
    <x v="1"/>
    <m/>
    <m/>
    <s v="rolopez"/>
    <s v="rosario.lopez@unirioja.es"/>
    <n v="4"/>
    <n v="4"/>
    <n v="532"/>
    <s v="LABORAL DOCENTE-ASOCIADO"/>
    <s v="P05"/>
    <s v="TIEMPO PARCIAL (5+5 HORAS)"/>
    <s v="2018-09-17 00:00:00.0"/>
    <s v="2019-09-14 00:00:00.0"/>
    <s v="PI101387"/>
    <s v="PROFESOR ASOCIADO"/>
    <s v="R111"/>
    <x v="7"/>
    <n v="570"/>
    <s v="LENGUAJES Y SISTEMAS INFORMÁTICOS"/>
  </r>
  <r>
    <x v="7"/>
    <n v="25136873"/>
    <x v="3"/>
    <n v="762"/>
    <s v="762G"/>
    <s v="GRUPO-A"/>
    <s v="Bioquímica"/>
    <s v="GG"/>
    <s v="GRUPO GRANDE"/>
    <s v="762G"/>
    <s v="GG de Bioquímica"/>
    <s v="GRUPO-A"/>
    <s v="GG de Bioquímica"/>
    <s v="2S"/>
    <n v="25136873"/>
    <s v="ZARAZAGA"/>
    <s v="CHAMORRO"/>
    <s v="MIRIAM"/>
    <s v="ZARAZAGA CHAMORRO, MIRIAM"/>
    <x v="0"/>
    <x v="0"/>
    <x v="0"/>
    <m/>
    <m/>
    <s v="myzaraza"/>
    <s v="myriam.zarazaga@unirioja.es"/>
    <n v="2.1"/>
    <n v="2.1"/>
    <n v="504"/>
    <s v="PROFESOR TITULAR UNIVERSIDAD"/>
    <s v="01R"/>
    <s v="TIEMPO COMPLETO REDUCIDO"/>
    <s v="2015-09-15 00:00:00.0"/>
    <s v="null"/>
    <s v="DF100142"/>
    <s v="PROFESOR TITULAR DE UNIVIERSIDADQ"/>
    <s v="R101"/>
    <x v="4"/>
    <n v="60"/>
    <s v="BIOQUÍMICA Y BIOLOGÍA MOLECULAR"/>
  </r>
  <r>
    <x v="7"/>
    <n v="16522419"/>
    <x v="3"/>
    <n v="764"/>
    <s v="764G"/>
    <s v="GRUPO-A"/>
    <s v="Enfermería comunitaria I"/>
    <s v="GG"/>
    <s v="GRUPO GRANDE"/>
    <s v="764G"/>
    <s v="GG de Enfermería comunitaria I"/>
    <s v="GRUPO-A"/>
    <s v="GG de Enfermería comunitaria I"/>
    <s v="2S"/>
    <n v="16522419"/>
    <s v="ARANDA"/>
    <s v="AYENSA"/>
    <s v="ÁNGEL"/>
    <s v="ARANDA AYENSA, ÁNGEL"/>
    <x v="0"/>
    <x v="0"/>
    <x v="1"/>
    <m/>
    <m/>
    <s v="anaranda"/>
    <s v="angel.aranda@unirioja.es"/>
    <n v="3.5"/>
    <n v="3.5"/>
    <s v="A-0537"/>
    <s v="TITULAR"/>
    <s v="P03"/>
    <s v="TIEMPO PARCIAL (3+3 HORAS)"/>
    <s v="2011-01-01 00:00:00.0"/>
    <s v="null"/>
    <s v="PI100798"/>
    <s v="TITULAR"/>
    <s v="R111"/>
    <x v="7"/>
    <n v="265"/>
    <s v="ESTADÍSTICA E INVESTIGACIÓN OPERATIVA"/>
  </r>
  <r>
    <x v="8"/>
    <n v="34798214"/>
    <x v="2"/>
    <n v="767"/>
    <s v="016G"/>
    <s v="GRUPO-A"/>
    <s v="Introducción a la literatura española"/>
    <s v="GG"/>
    <s v="GRUPO GRANDE"/>
    <s v="016G"/>
    <s v="TEORIA DE INTRODUCCIÓN A LA LITERATURA ESPAÑOLA"/>
    <s v="GRUPO-A"/>
    <s v="Grupo de Teoría de INTRODUCCIÓN A LA LITERATURA ESPAÑOLA"/>
    <s v="1S"/>
    <n v="34798214"/>
    <s v="MARTÍNEZ"/>
    <s v="LÓPEZ"/>
    <s v="Mª ISABEL"/>
    <s v="MARTÍNEZ LÓPEZ, Mª ISABEL"/>
    <x v="0"/>
    <x v="0"/>
    <x v="0"/>
    <m/>
    <m/>
    <s v="mamartlop"/>
    <s v="maribel.martinez@unirioja.es"/>
    <n v="0"/>
    <n v="0"/>
    <n v="504"/>
    <s v="PROFESOR TITULAR UNIVERSIDAD"/>
    <s v="C01"/>
    <s v="TIEMPO COMPLETO"/>
    <s v="2018-11-26 00:00:00.0"/>
    <s v="null"/>
    <s v="DF31547"/>
    <s v="PROFESOR TITULAR DE UNIVERSIDAD"/>
    <s v="R106"/>
    <x v="5"/>
    <n v="583"/>
    <s v="LITERATURA ESPAÑOLA"/>
  </r>
  <r>
    <x v="8"/>
    <n v="72801386"/>
    <x v="2"/>
    <n v="767"/>
    <s v="016G"/>
    <s v="GRUPO-A"/>
    <s v="Introducción a la literatura española"/>
    <s v="GG"/>
    <s v="GRUPO GRANDE"/>
    <s v="016G"/>
    <s v="TEORIA DE INTRODUCCIÓN A LA LITERATURA ESPAÑOLA"/>
    <s v="GRUPO-A"/>
    <s v="Grupo de Teoría de INTRODUCCIÓN A LA LITERATURA ESPAÑOLA"/>
    <s v="1S"/>
    <n v="72801386"/>
    <s v="SAINZ"/>
    <s v="BARIAIN"/>
    <s v="ISABEL"/>
    <s v="SAINZ BARIAIN, ISABEL"/>
    <x v="1"/>
    <x v="0"/>
    <x v="0"/>
    <m/>
    <m/>
    <s v="issainb"/>
    <s v="isabel.sainzb@unirioja.es"/>
    <n v="4.5"/>
    <n v="4.5"/>
    <n v="536"/>
    <s v="PROFESOR INTERINO"/>
    <s v="P06"/>
    <s v="TIEMPO PARCIAL (6+6 HORAS)"/>
    <s v="2018-09-18 00:00:00.0"/>
    <s v="null"/>
    <s v="PI101365"/>
    <s v="PROFESOR CONTRATADO INTERINO"/>
    <s v="R106"/>
    <x v="5"/>
    <n v="583"/>
    <s v="LITERATURA ESPAÑOLA"/>
  </r>
  <r>
    <x v="9"/>
    <n v="34798214"/>
    <x v="2"/>
    <n v="767"/>
    <s v="016G"/>
    <s v="GRUPO-A"/>
    <s v="Introducción a la literatura española"/>
    <s v="GG"/>
    <s v="GRUPO GRANDE"/>
    <s v="016G"/>
    <s v="TEORIA DE INTRODUCCIÓN A LA LITERATURA ESPAÑOLA"/>
    <s v="GRUPO-A"/>
    <s v="Grupo de Teoría de INTRODUCCIÓN A LA LITERATURA ESPAÑOLA"/>
    <s v="1S"/>
    <n v="34798214"/>
    <s v="MARTÍNEZ"/>
    <s v="LÓPEZ"/>
    <s v="Mª ISABEL"/>
    <s v="MARTÍNEZ LÓPEZ, Mª ISABEL"/>
    <x v="0"/>
    <x v="0"/>
    <x v="0"/>
    <m/>
    <m/>
    <s v="mamartlop"/>
    <s v="maribel.martinez@unirioja.es"/>
    <n v="0"/>
    <m/>
    <n v="504"/>
    <s v="PROFESOR TITULAR UNIVERSIDAD"/>
    <s v="C01"/>
    <s v="TIEMPO COMPLETO"/>
    <s v="2018-11-26 00:00:00.0"/>
    <s v="null"/>
    <s v="DF31547"/>
    <s v="PROFESOR TITULAR DE UNIVERSIDAD"/>
    <s v="R106"/>
    <x v="5"/>
    <n v="583"/>
    <s v="LITERATURA ESPAÑOLA"/>
  </r>
  <r>
    <x v="9"/>
    <n v="72801386"/>
    <x v="2"/>
    <n v="767"/>
    <s v="016G"/>
    <s v="GRUPO-A"/>
    <s v="Introducción a la literatura española"/>
    <s v="GG"/>
    <s v="GRUPO GRANDE"/>
    <s v="016G"/>
    <s v="TEORIA DE INTRODUCCIÓN A LA LITERATURA ESPAÑOLA"/>
    <s v="GRUPO-A"/>
    <s v="Grupo de Teoría de INTRODUCCIÓN A LA LITERATURA ESPAÑOLA"/>
    <s v="1S"/>
    <n v="72801386"/>
    <s v="SAINZ"/>
    <s v="BARIAIN"/>
    <s v="ISABEL"/>
    <s v="SAINZ BARIAIN, ISABEL"/>
    <x v="1"/>
    <x v="0"/>
    <x v="0"/>
    <m/>
    <m/>
    <s v="issainb"/>
    <s v="isabel.sainzb@unirioja.es"/>
    <n v="4.5"/>
    <m/>
    <n v="536"/>
    <s v="PROFESOR INTERINO"/>
    <s v="P06"/>
    <s v="TIEMPO PARCIAL (6+6 HORAS)"/>
    <s v="2018-09-18 00:00:00.0"/>
    <s v="null"/>
    <s v="PI101365"/>
    <s v="PROFESOR CONTRATADO INTERINO"/>
    <s v="R106"/>
    <x v="5"/>
    <n v="583"/>
    <s v="LITERATURA ESPAÑOLA"/>
  </r>
  <r>
    <x v="8"/>
    <n v="73134033"/>
    <x v="2"/>
    <n v="768"/>
    <s v="020G"/>
    <s v="GRUPO-A"/>
    <s v="Lengua y literatura clásicas"/>
    <s v="GG"/>
    <s v="GRUPO GRANDE"/>
    <s v="020G"/>
    <s v="TEORIA DE LENGUA Y LITERATURA CLÁSICAS"/>
    <s v="GRUPO-A"/>
    <s v="Grupo de Teoria de LENGUA Y LITERATURA CLÁSICAS"/>
    <s v="2S"/>
    <n v="73134033"/>
    <s v="IBARZO"/>
    <s v="JOVEN"/>
    <s v="CLAUDIA"/>
    <s v="IBARZO JOVEN, CLAUDIA"/>
    <x v="1"/>
    <x v="0"/>
    <x v="1"/>
    <m/>
    <m/>
    <s v="clibarzo"/>
    <s v="claudia.ibarzo@unirioja.es"/>
    <n v="4.5"/>
    <n v="4.5"/>
    <n v="536"/>
    <s v="PROFESOR INTERINO"/>
    <s v="C01"/>
    <s v="TIEMPO COMPLETO"/>
    <s v="2019-02-11 00:00:00.0"/>
    <s v="2019-07-28 00:00:00.0"/>
    <s v="PI101456"/>
    <s v="PROFESOR CONTRATADO INTERINO"/>
    <s v="R106"/>
    <x v="5"/>
    <n v="355"/>
    <s v="FILOLOGÍA LATINA"/>
  </r>
  <r>
    <x v="9"/>
    <n v="73134033"/>
    <x v="2"/>
    <n v="768"/>
    <s v="020G"/>
    <s v="GRUPO-A"/>
    <s v="Lengua y literatura clásicas"/>
    <s v="GG"/>
    <s v="GRUPO GRANDE"/>
    <s v="020G"/>
    <s v="TEORIA DE LENGUA Y LITERATURA CLÁSICAS"/>
    <s v="GRUPO-A"/>
    <s v="Grupo de Teoria de LENGUA Y LITERATURA CLÁSICAS"/>
    <s v="2S"/>
    <n v="73134033"/>
    <s v="IBARZO"/>
    <s v="JOVEN"/>
    <s v="CLAUDIA"/>
    <s v="IBARZO JOVEN, CLAUDIA"/>
    <x v="1"/>
    <x v="0"/>
    <x v="1"/>
    <m/>
    <m/>
    <s v="clibarzo"/>
    <s v="claudia.ibarzo@unirioja.es"/>
    <n v="4.5"/>
    <m/>
    <n v="536"/>
    <s v="PROFESOR INTERINO"/>
    <s v="C01"/>
    <s v="TIEMPO COMPLETO"/>
    <s v="2019-02-11 00:00:00.0"/>
    <s v="2019-07-28 00:00:00.0"/>
    <s v="PI101456"/>
    <s v="PROFESOR CONTRATADO INTERINO"/>
    <s v="R106"/>
    <x v="5"/>
    <n v="355"/>
    <s v="FILOLOGÍA LATINA"/>
  </r>
  <r>
    <x v="10"/>
    <n v="73134033"/>
    <x v="2"/>
    <n v="768"/>
    <s v="020G"/>
    <s v="GRUPO-A"/>
    <s v="Lengua y literatura clásicas"/>
    <s v="GG"/>
    <s v="GRUPO GRANDE"/>
    <s v="020G"/>
    <s v="TEORIA DE LENGUA Y LITERATURA CLÁSICAS"/>
    <s v="GRUPO-A"/>
    <s v="Grupo de Teoria de LENGUA Y LITERATURA CLÁSICAS"/>
    <s v="2S"/>
    <n v="73134033"/>
    <s v="IBARZO"/>
    <s v="JOVEN"/>
    <s v="CLAUDIA"/>
    <s v="IBARZO JOVEN, CLAUDIA"/>
    <x v="1"/>
    <x v="0"/>
    <x v="1"/>
    <m/>
    <m/>
    <s v="clibarzo"/>
    <s v="claudia.ibarzo@unirioja.es"/>
    <n v="4.5"/>
    <m/>
    <n v="536"/>
    <s v="PROFESOR INTERINO"/>
    <s v="C01"/>
    <s v="TIEMPO COMPLETO"/>
    <s v="2019-02-11 00:00:00.0"/>
    <s v="2019-07-28 00:00:00.0"/>
    <s v="PI101456"/>
    <s v="PROFESOR CONTRATADO INTERINO"/>
    <s v="R106"/>
    <x v="5"/>
    <n v="355"/>
    <s v="FILOLOGÍA LATINA"/>
  </r>
  <r>
    <x v="6"/>
    <n v="16535879"/>
    <x v="0"/>
    <n v="769"/>
    <s v="103G"/>
    <s v="GRUPO-A"/>
    <s v="Segundo idioma moderno I: Francés"/>
    <s v="GG"/>
    <s v="GRUPO GRANDE"/>
    <s v="103G"/>
    <s v="TEORIA DE SEGUNDO IDIOMA MODERNO I: FRANCÉS"/>
    <s v="GRUPO-A"/>
    <s v="Grupo de Teoria deSEGUNDO IDIOMA MODERNO I: FRANCÉS"/>
    <s v="1S"/>
    <n v="16535879"/>
    <s v="IÑARREA"/>
    <s v="LAS HERAS"/>
    <s v="IGNACIO"/>
    <s v="IÑARREA LAS HERAS, IGNACIO"/>
    <x v="1"/>
    <x v="0"/>
    <x v="0"/>
    <m/>
    <m/>
    <s v="iinarrea"/>
    <s v="ignacio.inarrea@unirioja.es"/>
    <n v="3"/>
    <n v="3"/>
    <n v="500"/>
    <s v="CATEDRATICO DE UNIVERSIDAD"/>
    <s v="C01"/>
    <s v="TIEMPO COMPLETO"/>
    <s v="2017-12-18 00:00:00.0"/>
    <s v="null"/>
    <s v="DF100353"/>
    <s v="CATEDRÁTICO DE UNIVERSIDAD"/>
    <s v="R107"/>
    <x v="6"/>
    <n v="335"/>
    <s v="FILOLOGÍA FRANCESA"/>
  </r>
  <r>
    <x v="8"/>
    <n v="16535879"/>
    <x v="2"/>
    <n v="769"/>
    <s v="103G"/>
    <s v="GRUPO-A"/>
    <s v="Segundo idioma moderno I: Francés"/>
    <s v="GG"/>
    <s v="GRUPO GRANDE"/>
    <s v="103G"/>
    <s v="TEORIA DE SEGUNDO IDIOMA MODERNO I: FRANCÉS"/>
    <s v="GRUPO-A"/>
    <s v="Grupo de Teoria deSEGUNDO IDIOMA MODERNO I: FRANCÉS"/>
    <s v="1S"/>
    <n v="16535879"/>
    <s v="IÑARREA"/>
    <s v="LAS HERAS"/>
    <s v="IGNACIO"/>
    <s v="IÑARREA LAS HERAS, IGNACIO"/>
    <x v="1"/>
    <x v="0"/>
    <x v="0"/>
    <m/>
    <m/>
    <s v="iinarrea"/>
    <s v="ignacio.inarrea@unirioja.es"/>
    <n v="3"/>
    <m/>
    <n v="500"/>
    <s v="CATEDRATICO DE UNIVERSIDAD"/>
    <s v="C01"/>
    <s v="TIEMPO COMPLETO"/>
    <s v="2017-12-18 00:00:00.0"/>
    <s v="null"/>
    <s v="DF100353"/>
    <s v="CATEDRÁTICO DE UNIVERSIDAD"/>
    <s v="R107"/>
    <x v="6"/>
    <n v="335"/>
    <s v="FILOLOGÍA FRANCESA"/>
  </r>
  <r>
    <x v="8"/>
    <s v="X4135783"/>
    <x v="2"/>
    <n v="769"/>
    <s v="103LI"/>
    <s v="GRUPO-A2"/>
    <s v="Segundo idioma moderno I: Francés"/>
    <s v="GLI"/>
    <s v="GRUPO DE LABORATORIO DE IDIOMAS"/>
    <s v="103LI"/>
    <s v="PRÁCTICAS DE LABORATORIO DE SEGUNDO IDIOMA MODERNO I: FRANCÉS"/>
    <s v="GRUPO-A2"/>
    <s v="Laboratorio de Idiomas de Segundo idioma moderno I: francés"/>
    <s v="1S"/>
    <s v="X4135783"/>
    <s v="VIEL"/>
    <s v="-"/>
    <s v="ANITA JOCELYNE MARIE"/>
    <s v="VIEL -, ANITA JOCELYNE MARIE"/>
    <x v="1"/>
    <x v="0"/>
    <x v="1"/>
    <m/>
    <m/>
    <s v="anviel"/>
    <s v="anita.viel@unirioja.es"/>
    <n v="1.5"/>
    <n v="1.5"/>
    <n v="532"/>
    <s v="LABORAL DOCENTE-ASOCIADO"/>
    <s v="P03"/>
    <s v="TIEMPO PARCIAL (3+3 HORAS)"/>
    <s v="2018-09-17 00:00:00.0"/>
    <s v="2019-09-14 00:00:00.0"/>
    <s v="PI101367"/>
    <s v="PROFESOR ASOCIADO"/>
    <s v="R107"/>
    <x v="6"/>
    <n v="335"/>
    <s v="FILOLOGÍA FRANCESA"/>
  </r>
  <r>
    <x v="8"/>
    <n v="70865948"/>
    <x v="2"/>
    <n v="770"/>
    <s v="018G"/>
    <s v="GRUPO-A"/>
    <s v="Teoría del lenguaje"/>
    <s v="GG"/>
    <s v="GRUPO GRANDE"/>
    <s v="018G"/>
    <s v="TEORIA DE TEORIA DEL LENGUAJE"/>
    <s v="GRUPO-A"/>
    <s v="Grupo de Teoria de TEORIA DEL LENGUAJE"/>
    <s v="1S"/>
    <n v="70865948"/>
    <s v="FASLA"/>
    <s v="FERNÁNDEZ"/>
    <s v="DALILA"/>
    <s v="FASLA FERNÁNDEZ, DALILA"/>
    <x v="1"/>
    <x v="0"/>
    <x v="0"/>
    <m/>
    <m/>
    <s v="dafasla"/>
    <s v="dalila.fasla@unirioja.es"/>
    <n v="3"/>
    <n v="3"/>
    <n v="504"/>
    <s v="PROFESOR TITULAR UNIVERSIDAD"/>
    <s v="01A"/>
    <s v="TIEMPO COMPLETO AMPLIADO"/>
    <s v="2012-09-01 00:00:00.0"/>
    <s v="null"/>
    <s v="DF100036"/>
    <s v="PROFESOR TITULAR DE UNIVERSIDAD"/>
    <s v="R106"/>
    <x v="5"/>
    <n v="575"/>
    <s v="LINGÜÍSTICA GENERAL"/>
  </r>
  <r>
    <x v="6"/>
    <n v="16570961"/>
    <x v="0"/>
    <n v="771"/>
    <s v="105G"/>
    <s v="GRUPO-A"/>
    <s v="Segundo idioma moderno II: Francés"/>
    <s v="GG"/>
    <s v="GRUPO GRANDE"/>
    <s v="105G"/>
    <s v="TEORIA DE SEGUNDO IDIOMA MODERNO I: FRANCÉS"/>
    <s v="GRUPO-A"/>
    <s v="Grupo de Teoria de SEGUNDO IDIOMA MODERNO II: FRANCÉS"/>
    <s v="2S"/>
    <n v="16570961"/>
    <s v="CABELLO"/>
    <s v="ANDRÉS"/>
    <s v="NURIA"/>
    <s v="CABELLO ANDRÉS, NURIA"/>
    <x v="0"/>
    <x v="0"/>
    <x v="1"/>
    <m/>
    <m/>
    <s v="nucabea"/>
    <s v="nuria.cabelloa@unirioja.es"/>
    <n v="3"/>
    <n v="3"/>
    <n v="536"/>
    <s v="PROFESOR INTERINO"/>
    <s v="C01"/>
    <s v="TIEMPO COMPLETO"/>
    <s v="2015-09-15 00:00:00.0"/>
    <s v="null"/>
    <s v="PI101032"/>
    <s v="PROFESOR CONTRATADO INTERINO"/>
    <s v="R107"/>
    <x v="6"/>
    <n v="335"/>
    <s v="FILOLOGÍA FRANCESA"/>
  </r>
  <r>
    <x v="6"/>
    <n v="9398535"/>
    <x v="0"/>
    <n v="776"/>
    <s v="039G"/>
    <s v="GRUPO-A"/>
    <s v="Idioma moderno IV: Inglés"/>
    <s v="GG"/>
    <s v="GRUPO GRANDE"/>
    <s v="039G"/>
    <s v="GRUPO GRANDE DE IDIOMA MODERNO IV: INGLÉS"/>
    <s v="GRUPO-A"/>
    <s v="Grupo Grande de IDIOMA MODERNO IV: INGLÉS"/>
    <s v="2S"/>
    <n v="9398535"/>
    <s v="DÍAZ"/>
    <s v="CUESTA"/>
    <s v="JOSÉ"/>
    <s v="DÍAZ CUESTA, JOSÉ"/>
    <x v="1"/>
    <x v="0"/>
    <x v="0"/>
    <m/>
    <m/>
    <s v="josediaz"/>
    <s v="jose.diaz-cuesta@unirioja.es"/>
    <n v="2.2000000000000002"/>
    <n v="2.2000000000000002"/>
    <n v="534"/>
    <s v="CONTRATADO DOCTOR -TIPO 1"/>
    <s v="C01"/>
    <s v="TIEMPO COMPLETO"/>
    <s v="2012-02-03 00:00:00.0"/>
    <s v="null"/>
    <s v="DF32499"/>
    <s v="CONTRATADO DOCTOR"/>
    <s v="R107"/>
    <x v="6"/>
    <n v="345"/>
    <s v="FILOLOGÍA INGLESA"/>
  </r>
  <r>
    <x v="8"/>
    <n v="16546617"/>
    <x v="2"/>
    <n v="777"/>
    <s v="040G"/>
    <s v="GRUPO-A"/>
    <s v="Literatura inglesa I"/>
    <s v="GG"/>
    <s v="GRUPO GRANDE"/>
    <s v="040G"/>
    <s v="GRUPO GRANDE DE LITERATURA INGLESA I"/>
    <s v="GRUPO-A"/>
    <s v="Grupo Grande de LITERATURA INGLESA I"/>
    <s v="2S"/>
    <n v="16546617"/>
    <s v="BARRERAS"/>
    <s v="GÓMEZ"/>
    <s v="MARÍA ASUNCIÓN"/>
    <s v="BARRERAS GÓMEZ, MARÍA ASUNCIÓN"/>
    <x v="1"/>
    <x v="0"/>
    <x v="0"/>
    <m/>
    <m/>
    <s v="mabarrer"/>
    <s v="asuncion.barreras@unirioja.es"/>
    <n v="4.5"/>
    <n v="4.5"/>
    <n v="504"/>
    <s v="PROFESOR TITULAR UNIVERSIDAD"/>
    <s v="C01"/>
    <s v="TIEMPO COMPLETO"/>
    <s v="2017-09-15 00:00:00.0"/>
    <s v="null"/>
    <s v="DF31707"/>
    <s v="PROFESOR TITULAR DE UNIVERSIDAD"/>
    <s v="R107"/>
    <x v="6"/>
    <n v="345"/>
    <s v="FILOLOGÍA INGLESA"/>
  </r>
  <r>
    <x v="8"/>
    <n v="36168750"/>
    <x v="2"/>
    <n v="778"/>
    <s v="026G"/>
    <s v="GRUPO-A"/>
    <s v="Introducción a las ideas filosóficas"/>
    <s v="GG"/>
    <s v="GRUPO GRANDE"/>
    <s v="026G"/>
    <s v="GRUPO GRANDE DE INTRODUCCIÓN A LAS IDEAS FILOSOFICAS"/>
    <s v="GRUPO-A"/>
    <s v="Grupo Grande de INTRODUCCIÓN A LAS IDEAS FILOSÓFICAS"/>
    <s v="2S"/>
    <n v="36168750"/>
    <s v="FERNÁNDEZ"/>
    <s v="GUERRERO"/>
    <s v="OLAYA"/>
    <s v="FERNÁNDEZ GUERRERO, OLAYA"/>
    <x v="0"/>
    <x v="0"/>
    <x v="0"/>
    <m/>
    <m/>
    <s v="olferng"/>
    <s v="olaya.fernandez@unirioja.es"/>
    <n v="4.5"/>
    <n v="4.5"/>
    <n v="536"/>
    <s v="PROFESOR INTERINO"/>
    <s v="C01"/>
    <s v="TIEMPO COMPLETO"/>
    <s v="2017-09-15 00:00:00.0"/>
    <s v="null"/>
    <s v="PI101279"/>
    <s v="PROFESOR CONTRATADO INTERINO"/>
    <s v="R114"/>
    <x v="3"/>
    <n v="383"/>
    <s v="FILOSOFÍA MORAL"/>
  </r>
  <r>
    <x v="10"/>
    <n v="36168750"/>
    <x v="2"/>
    <n v="778"/>
    <s v="026G"/>
    <s v="GRUPO-A"/>
    <s v="Introducción a las ideas filosóficas"/>
    <s v="GG"/>
    <s v="GRUPO GRANDE"/>
    <s v="026G"/>
    <s v="GRUPO GRANDE DE INTRODUCCIÓN A LAS IDEAS FILOSOFICAS"/>
    <s v="GRUPO-A"/>
    <s v="Grupo Grande de INTRODUCCIÓN A LAS IDEAS FILOSÓFICAS"/>
    <s v="2S"/>
    <n v="36168750"/>
    <s v="FERNÁNDEZ"/>
    <s v="GUERRERO"/>
    <s v="OLAYA"/>
    <s v="FERNÁNDEZ GUERRERO, OLAYA"/>
    <x v="0"/>
    <x v="0"/>
    <x v="0"/>
    <m/>
    <m/>
    <s v="olferng"/>
    <s v="olaya.fernandez@unirioja.es"/>
    <n v="4.5"/>
    <m/>
    <n v="536"/>
    <s v="PROFESOR INTERINO"/>
    <s v="C01"/>
    <s v="TIEMPO COMPLETO"/>
    <s v="2017-09-15 00:00:00.0"/>
    <s v="null"/>
    <s v="PI101279"/>
    <s v="PROFESOR CONTRATADO INTERINO"/>
    <s v="R114"/>
    <x v="3"/>
    <n v="383"/>
    <s v="FILOSOFÍA MORAL"/>
  </r>
  <r>
    <x v="9"/>
    <n v="16567556"/>
    <x v="2"/>
    <n v="785"/>
    <s v="602207G"/>
    <s v="GRUPO-A"/>
    <s v="Filosofía I"/>
    <s v="GG"/>
    <s v="GRUPO GRANDE"/>
    <s v="602207G"/>
    <s v="GRUPO GRANDE DE FILOSOFÍA I"/>
    <s v="GRUPO-A"/>
    <s v="Grupo Grande de FILOSOFÍA I"/>
    <s v="2S"/>
    <n v="16567556"/>
    <s v="HERNÁNDEZ"/>
    <s v="SÁENZ"/>
    <s v="ALBERTO"/>
    <s v="HERNÁNDEZ SÁENZ, ALBERTO"/>
    <x v="1"/>
    <x v="0"/>
    <x v="1"/>
    <m/>
    <m/>
    <s v="alhernsa"/>
    <s v="alberto.hernandez@unirioja.es"/>
    <n v="4.5"/>
    <n v="4.5"/>
    <n v="532"/>
    <s v="LABORAL DOCENTE-ASOCIADO"/>
    <s v="P04"/>
    <s v="TIEMPO PARCIAL (4+4 HORAS)"/>
    <s v="2019-02-04 00:00:00.0"/>
    <s v="2019-09-14 00:00:00.0"/>
    <s v="PI101452"/>
    <s v="PROFESOR ASOCIADO"/>
    <s v="R114"/>
    <x v="3"/>
    <n v="375"/>
    <s v="FILOSOFÍA"/>
  </r>
  <r>
    <x v="8"/>
    <n v="16595315"/>
    <x v="2"/>
    <n v="789"/>
    <s v="015G"/>
    <s v="GRUPO-A"/>
    <s v="Norma y uso del español actual"/>
    <s v="GG"/>
    <s v="GRUPO GRANDE"/>
    <s v="015G"/>
    <s v="TEORIA DE NORMA Y USO DEL ESPAÑOL ACTUAL"/>
    <s v="GRUPO-A"/>
    <s v="Grupo de Teoria de NORMA Y USO DEL ESPAÑOL ACTUAL"/>
    <s v="1S"/>
    <n v="16595315"/>
    <s v="GARCÍA"/>
    <s v="ANDREVA"/>
    <s v="FERNANDO"/>
    <s v="GARCÍA ANDREVA, FERNANDO"/>
    <x v="0"/>
    <x v="0"/>
    <x v="1"/>
    <m/>
    <m/>
    <s v="fegarcan"/>
    <s v="fernando.garciaan@unirioja.es"/>
    <n v="1.5"/>
    <n v="1.5"/>
    <n v="536"/>
    <s v="PROFESOR INTERINO"/>
    <s v="C01"/>
    <s v="TIEMPO COMPLETO"/>
    <s v="2013-09-16 00:00:00.0"/>
    <s v="null"/>
    <s v="PI100914"/>
    <s v="PROFESOR CONTRATADO INTERINO"/>
    <s v="R106"/>
    <x v="5"/>
    <n v="567"/>
    <s v="LENGUA ESPAÑOLA"/>
  </r>
  <r>
    <x v="8"/>
    <n v="16620640"/>
    <x v="2"/>
    <n v="789"/>
    <s v="015G"/>
    <s v="GRUPO-A"/>
    <s v="Norma y uso del español actual"/>
    <s v="GG"/>
    <s v="GRUPO GRANDE"/>
    <s v="015G"/>
    <s v="TEORIA DE NORMA Y USO DEL ESPAÑOL ACTUAL"/>
    <s v="GRUPO-A"/>
    <s v="Grupo de Teoria de NORMA Y USO DEL ESPAÑOL ACTUAL"/>
    <s v="1S"/>
    <n v="16620640"/>
    <s v="LAS HERAS"/>
    <s v="CALVO"/>
    <s v="MIGUEL"/>
    <s v="LAS HERAS CALVO, MIGUEL"/>
    <x v="1"/>
    <x v="0"/>
    <x v="1"/>
    <m/>
    <m/>
    <s v="milasher"/>
    <s v="miguel.las-heras@unirioja.es"/>
    <n v="3"/>
    <n v="3"/>
    <n v="536"/>
    <s v="PROFESOR INTERINO"/>
    <s v="C01"/>
    <s v="TIEMPO COMPLETO"/>
    <s v="2018-09-18 00:00:00.0"/>
    <s v="null"/>
    <s v="PI101364"/>
    <s v="PROFESOR CONTRATADO INTERINO"/>
    <s v="R106"/>
    <x v="5"/>
    <n v="567"/>
    <s v="LENGUA ESPAÑOLA"/>
  </r>
  <r>
    <x v="9"/>
    <n v="16595315"/>
    <x v="2"/>
    <n v="789"/>
    <s v="015G"/>
    <s v="GRUPO-A"/>
    <s v="Norma y uso del español actual"/>
    <s v="GG"/>
    <s v="GRUPO GRANDE"/>
    <s v="015G"/>
    <s v="TEORIA DE NORMA Y USO DEL ESPAÑOL ACTUAL"/>
    <s v="GRUPO-A"/>
    <s v="Grupo de Teoria de NORMA Y USO DEL ESPAÑOL ACTUAL"/>
    <s v="1S"/>
    <n v="16595315"/>
    <s v="GARCÍA"/>
    <s v="ANDREVA"/>
    <s v="FERNANDO"/>
    <s v="GARCÍA ANDREVA, FERNANDO"/>
    <x v="0"/>
    <x v="0"/>
    <x v="1"/>
    <m/>
    <m/>
    <s v="fegarcan"/>
    <s v="fernando.garciaan@unirioja.es"/>
    <n v="1.5"/>
    <m/>
    <n v="536"/>
    <s v="PROFESOR INTERINO"/>
    <s v="C01"/>
    <s v="TIEMPO COMPLETO"/>
    <s v="2013-09-16 00:00:00.0"/>
    <s v="null"/>
    <s v="PI100914"/>
    <s v="PROFESOR CONTRATADO INTERINO"/>
    <s v="R106"/>
    <x v="5"/>
    <n v="567"/>
    <s v="LENGUA ESPAÑOLA"/>
  </r>
  <r>
    <x v="9"/>
    <n v="16620640"/>
    <x v="2"/>
    <n v="789"/>
    <s v="015G"/>
    <s v="GRUPO-A"/>
    <s v="Norma y uso del español actual"/>
    <s v="GG"/>
    <s v="GRUPO GRANDE"/>
    <s v="015G"/>
    <s v="TEORIA DE NORMA Y USO DEL ESPAÑOL ACTUAL"/>
    <s v="GRUPO-A"/>
    <s v="Grupo de Teoria de NORMA Y USO DEL ESPAÑOL ACTUAL"/>
    <s v="1S"/>
    <n v="16620640"/>
    <s v="LAS HERAS"/>
    <s v="CALVO"/>
    <s v="MIGUEL"/>
    <s v="LAS HERAS CALVO, MIGUEL"/>
    <x v="1"/>
    <x v="0"/>
    <x v="1"/>
    <m/>
    <m/>
    <s v="milasher"/>
    <s v="miguel.las-heras@unirioja.es"/>
    <n v="3"/>
    <m/>
    <n v="536"/>
    <s v="PROFESOR INTERINO"/>
    <s v="C01"/>
    <s v="TIEMPO COMPLETO"/>
    <s v="2018-09-18 00:00:00.0"/>
    <s v="null"/>
    <s v="PI101364"/>
    <s v="PROFESOR CONTRATADO INTERINO"/>
    <s v="R106"/>
    <x v="5"/>
    <n v="567"/>
    <s v="LENGUA ESPAÑOLA"/>
  </r>
  <r>
    <x v="8"/>
    <n v="16592004"/>
    <x v="2"/>
    <n v="790"/>
    <s v="023G"/>
    <s v="GRUPO-A"/>
    <s v="Introducción a la historia y la historiografía"/>
    <s v="GG"/>
    <s v="GRUPO GRANDE"/>
    <s v="023G"/>
    <s v="GRUPO GRANDE DE INTRODUCCIÓN A LA HISTORIA Y A LA HISTORIOGRAFÍA"/>
    <s v="GRUPO-A"/>
    <s v="Grupo Grande de INTRODUCCIÓN A LA HISTORIA Y A LA HISTORIOGRAFIA"/>
    <s v="1S"/>
    <n v="16592004"/>
    <s v="ITURRIAGA"/>
    <s v="BARCO"/>
    <s v="DIEGO"/>
    <s v="ITURRIAGA BARCO, DIEGO"/>
    <x v="1"/>
    <x v="0"/>
    <x v="0"/>
    <m/>
    <m/>
    <s v="diiturri"/>
    <s v="diego.iturriaga@unirioja.es"/>
    <n v="4.5"/>
    <n v="4.5"/>
    <n v="536"/>
    <s v="PROFESOR INTERINO"/>
    <s v="C01"/>
    <s v="TIEMPO COMPLETO"/>
    <s v="2017-09-15 00:00:00.0"/>
    <s v="null"/>
    <s v="PI101283"/>
    <s v="PROFESOR CONTRATADO INTERINO"/>
    <s v="R114"/>
    <x v="3"/>
    <n v="450"/>
    <s v="HISTORIA CONTEMPORÁNEA"/>
  </r>
  <r>
    <x v="9"/>
    <n v="16592004"/>
    <x v="2"/>
    <n v="790"/>
    <s v="023G"/>
    <s v="GRUPO-A"/>
    <s v="Introducción a la historia y la historiografía"/>
    <s v="GG"/>
    <s v="GRUPO GRANDE"/>
    <s v="023G"/>
    <s v="GRUPO GRANDE DE INTRODUCCIÓN A LA HISTORIA Y A LA HISTORIOGRAFÍA"/>
    <s v="GRUPO-A"/>
    <s v="Grupo Grande de INTRODUCCIÓN A LA HISTORIA Y A LA HISTORIOGRAFIA"/>
    <s v="1S"/>
    <n v="16592004"/>
    <s v="ITURRIAGA"/>
    <s v="BARCO"/>
    <s v="DIEGO"/>
    <s v="ITURRIAGA BARCO, DIEGO"/>
    <x v="1"/>
    <x v="0"/>
    <x v="0"/>
    <m/>
    <m/>
    <s v="diiturri"/>
    <s v="diego.iturriaga@unirioja.es"/>
    <n v="4.5"/>
    <m/>
    <n v="536"/>
    <s v="PROFESOR INTERINO"/>
    <s v="C01"/>
    <s v="TIEMPO COMPLETO"/>
    <s v="2017-09-15 00:00:00.0"/>
    <s v="null"/>
    <s v="PI101283"/>
    <s v="PROFESOR CONTRATADO INTERINO"/>
    <s v="R114"/>
    <x v="3"/>
    <n v="450"/>
    <s v="HISTORIA CONTEMPORÁNEA"/>
  </r>
  <r>
    <x v="10"/>
    <n v="16592004"/>
    <x v="2"/>
    <n v="790"/>
    <s v="023G"/>
    <s v="GRUPO-A"/>
    <s v="Introducción a la historia y la historiografía"/>
    <s v="GG"/>
    <s v="GRUPO GRANDE"/>
    <s v="023G"/>
    <s v="GRUPO GRANDE DE INTRODUCCIÓN A LA HISTORIA Y A LA HISTORIOGRAFÍA"/>
    <s v="GRUPO-A"/>
    <s v="Grupo Grande de INTRODUCCIÓN A LA HISTORIA Y A LA HISTORIOGRAFIA"/>
    <s v="1S"/>
    <n v="16592004"/>
    <s v="ITURRIAGA"/>
    <s v="BARCO"/>
    <s v="DIEGO"/>
    <s v="ITURRIAGA BARCO, DIEGO"/>
    <x v="1"/>
    <x v="0"/>
    <x v="0"/>
    <m/>
    <m/>
    <s v="diiturri"/>
    <s v="diego.iturriaga@unirioja.es"/>
    <n v="4.5"/>
    <m/>
    <n v="536"/>
    <s v="PROFESOR INTERINO"/>
    <s v="C01"/>
    <s v="TIEMPO COMPLETO"/>
    <s v="2017-09-15 00:00:00.0"/>
    <s v="null"/>
    <s v="PI101283"/>
    <s v="PROFESOR CONTRATADO INTERINO"/>
    <s v="R114"/>
    <x v="3"/>
    <n v="450"/>
    <s v="HISTORIA CONTEMPORÁNEA"/>
  </r>
  <r>
    <x v="11"/>
    <n v="16565041"/>
    <x v="4"/>
    <n v="801"/>
    <s v="701107G"/>
    <s v="GRUPO-A"/>
    <s v="Análisis de una variable real"/>
    <s v="GG"/>
    <s v="GRUPO GRANDE"/>
    <s v="701107G"/>
    <s v="GRUPO GRANDE DE ANÁLISIS DE UNA VARIABLE REAL"/>
    <s v="GRUPO-A"/>
    <s v="Grupo Grande de ANÁLISIS DE UNA VARIABLE REAL"/>
    <s v="2S"/>
    <n v="16565041"/>
    <s v="CIAURRI"/>
    <s v="RAMÍREZ"/>
    <s v="OSCAR"/>
    <s v="CIAURRI RAMÍREZ, OSCAR"/>
    <x v="1"/>
    <x v="0"/>
    <x v="0"/>
    <m/>
    <m/>
    <s v="osciaurr"/>
    <s v="oscar.ciaurri@unirioja.es"/>
    <n v="4"/>
    <n v="4"/>
    <n v="500"/>
    <s v="CATEDRATICO DE UNIVERSIDAD"/>
    <s v="01R"/>
    <s v="TIEMPO COMPLETO REDUCIDO"/>
    <s v="2018-12-05 00:00:00.0"/>
    <s v="null"/>
    <s v="DF100379"/>
    <s v="CATEDRÁTICO DE UNIVERSIDAD"/>
    <s v="R111"/>
    <x v="7"/>
    <n v="15"/>
    <s v="ANÁLISIS MATEMÁTICO"/>
  </r>
  <r>
    <x v="11"/>
    <n v="16511992"/>
    <x v="4"/>
    <n v="803"/>
    <s v="701205G"/>
    <s v="GRUPO-A"/>
    <s v="Geometría afín y euclídea"/>
    <s v="GG"/>
    <s v="GRUPO GRANDE"/>
    <s v="701205G"/>
    <s v="GRUPO GRANDE DE GEOMETRÍA AFÍN Y EUCLÍDEA"/>
    <s v="GRUPO-A"/>
    <s v="Grupo Grande de GEOMETRÍA AFÍN Y EUCLÍDEA"/>
    <s v="1S"/>
    <n v="16511992"/>
    <s v="EXTREMIANA"/>
    <s v="ALDANA"/>
    <s v="JOSÉ IGNACIO"/>
    <s v="EXTREMIANA ALDANA, JOSÉ IGNACIO"/>
    <x v="0"/>
    <x v="0"/>
    <x v="0"/>
    <m/>
    <m/>
    <s v="jextremi"/>
    <s v="jextremi@unirioja.es"/>
    <n v="3.8"/>
    <n v="3.8"/>
    <n v="504"/>
    <s v="PROFESOR TITULAR UNIVERSIDAD"/>
    <s v="01A"/>
    <s v="TIEMPO COMPLETO AMPLIADO"/>
    <s v="2012-09-01 00:00:00.0"/>
    <s v="null"/>
    <s v="DF32214"/>
    <s v="TITULAR DE UNIVERSIDAD"/>
    <s v="R111"/>
    <x v="7"/>
    <n v="440"/>
    <s v="GEOMETRÍA Y TOPOLOGÍA"/>
  </r>
  <r>
    <x v="12"/>
    <n v="16621534"/>
    <x v="4"/>
    <n v="807"/>
    <s v="091G"/>
    <s v="GRUPO-A"/>
    <s v="Física"/>
    <s v="GG"/>
    <s v="GRUPO GRANDE"/>
    <s v="091G"/>
    <s v="GRUPO GRANDE DE FÍSICA"/>
    <s v="GRUPO-A"/>
    <s v="Grupo Grande de FÍSICA"/>
    <s v="AN"/>
    <n v="16621534"/>
    <s v="IRAZOLA"/>
    <s v="ROSALES"/>
    <s v="LETICIA"/>
    <s v="IRAZOLA ROSALES, LETICIA"/>
    <x v="1"/>
    <x v="0"/>
    <x v="0"/>
    <m/>
    <m/>
    <s v="leirazol"/>
    <s v="leticia.irazola@unirioja.es"/>
    <n v="8"/>
    <n v="8"/>
    <n v="536"/>
    <s v="PROFESOR INTERINO"/>
    <s v="P05"/>
    <s v="TIEMPO PARCIAL (5+5 HORAS)"/>
    <s v="2018-09-17 00:00:00.0"/>
    <s v="2019-05-20 00:00:00.0"/>
    <s v="PI101410"/>
    <s v="PROFESOR CONTRATADO INTERINO"/>
    <s v="R112"/>
    <x v="8"/>
    <n v="385"/>
    <s v="FÍSICA APLICADA"/>
  </r>
  <r>
    <x v="12"/>
    <n v="16623516"/>
    <x v="4"/>
    <n v="807"/>
    <s v="091L"/>
    <s v="GRUPO-A1"/>
    <s v="Física"/>
    <s v="GL"/>
    <s v="GRUPO DE LABORATORIO"/>
    <s v="091L"/>
    <s v="LABORATORIO DE FÍSICA"/>
    <s v="GRUPO-A1"/>
    <s v="Grupo de Laboratorio de Física"/>
    <s v="AN"/>
    <n v="16623516"/>
    <s v="BAÑARES"/>
    <s v="PALACIOS"/>
    <s v="PAULA"/>
    <s v="BAÑARES PALACIOS, PAULA"/>
    <x v="1"/>
    <x v="0"/>
    <x v="1"/>
    <m/>
    <m/>
    <s v="pabanare"/>
    <s v="paula.banares@unirioja.es"/>
    <n v="0.8"/>
    <n v="0.8"/>
    <n v="536"/>
    <s v="PROFESOR INTERINO"/>
    <s v="P06"/>
    <s v="TIEMPO PARCIAL (6+6 HORAS)"/>
    <s v="2018-09-18 00:00:00.0"/>
    <s v="null"/>
    <s v="PI101276"/>
    <s v="PROFESOR CONTRATADO INTERINO"/>
    <s v="R112"/>
    <x v="8"/>
    <n v="385"/>
    <s v="FÍSICA APLICADA"/>
  </r>
  <r>
    <x v="12"/>
    <n v="16542973"/>
    <x v="4"/>
    <n v="807"/>
    <s v="091L"/>
    <s v="GRUPO-A3"/>
    <s v="Física"/>
    <s v="GL"/>
    <s v="GRUPO DE LABORATORIO"/>
    <s v="091L"/>
    <s v="LABORATORIO DE FÍSICA"/>
    <s v="GRUPO-A3"/>
    <s v="Grupo de Laboratorio de Física"/>
    <s v="AN"/>
    <n v="16542973"/>
    <s v="SALAS"/>
    <s v="ILARRAZA"/>
    <s v="JOSÉ PABLO"/>
    <s v="SALAS ILARRAZA, JOSÉ PABLO"/>
    <x v="1"/>
    <x v="0"/>
    <x v="0"/>
    <m/>
    <m/>
    <s v="jpsalas"/>
    <s v="josepablo.salas@unirioja.es"/>
    <n v="0.8"/>
    <n v="0.8"/>
    <n v="504"/>
    <s v="PROFESOR TITULAR UNIVERSIDAD"/>
    <s v="01R"/>
    <s v="TIEMPO COMPLETO REDUCIDO"/>
    <s v="2012-09-01 00:00:00.0"/>
    <s v="null"/>
    <s v="DF100291"/>
    <s v="PROFESOR TITULAR DE UNIVERSIDAD"/>
    <s v="R112"/>
    <x v="8"/>
    <n v="385"/>
    <s v="FÍSICA APLICADA"/>
  </r>
  <r>
    <x v="13"/>
    <n v="16547976"/>
    <x v="4"/>
    <n v="807"/>
    <s v="091G"/>
    <s v="GRUPO-B"/>
    <s v="Física"/>
    <s v="GG"/>
    <s v="GRUPO GRANDE"/>
    <s v="091G"/>
    <s v="GRUPO GRANDE DE FÍSICA"/>
    <s v="GRUPO-B"/>
    <s v="Grupo Grande de FÍSICA"/>
    <s v="AN"/>
    <n v="16547976"/>
    <s v="IÑARREA"/>
    <s v="LAS HERAS"/>
    <s v="MANUEL"/>
    <s v="IÑARREA LAS HERAS, MANUEL"/>
    <x v="0"/>
    <x v="0"/>
    <x v="0"/>
    <m/>
    <m/>
    <s v="mheras"/>
    <s v="manuel.inarrea@unirioja.es"/>
    <n v="8"/>
    <n v="8"/>
    <n v="504"/>
    <s v="PROFESOR TITULAR UNIVERSIDAD"/>
    <s v="01R"/>
    <s v="TIEMPO COMPLETO REDUCIDO"/>
    <s v="2018-09-17 00:00:00.0"/>
    <s v="null"/>
    <s v="DF32324"/>
    <s v="PROFESOR TITULAR DE UNIVERSIDAD"/>
    <s v="R112"/>
    <x v="8"/>
    <n v="385"/>
    <s v="FÍSICA APLICADA"/>
  </r>
  <r>
    <x v="13"/>
    <n v="16542973"/>
    <x v="4"/>
    <n v="807"/>
    <s v="091L"/>
    <s v="GRUPO-B1"/>
    <s v="Física"/>
    <s v="GL"/>
    <s v="GRUPO DE LABORATORIO"/>
    <s v="091L"/>
    <s v="LABORATORIO DE FÍSICA"/>
    <s v="GRUPO-B1"/>
    <s v="Grupo de Laboratorio de Física"/>
    <s v="AN"/>
    <n v="16542973"/>
    <s v="SALAS"/>
    <s v="ILARRAZA"/>
    <s v="JOSÉ PABLO"/>
    <s v="SALAS ILARRAZA, JOSÉ PABLO"/>
    <x v="1"/>
    <x v="0"/>
    <x v="0"/>
    <m/>
    <m/>
    <s v="jpsalas"/>
    <s v="josepablo.salas@unirioja.es"/>
    <n v="0.8"/>
    <n v="0.8"/>
    <n v="504"/>
    <s v="PROFESOR TITULAR UNIVERSIDAD"/>
    <s v="01R"/>
    <s v="TIEMPO COMPLETO REDUCIDO"/>
    <s v="2012-09-01 00:00:00.0"/>
    <s v="null"/>
    <s v="DF100291"/>
    <s v="PROFESOR TITULAR DE UNIVERSIDAD"/>
    <s v="R112"/>
    <x v="8"/>
    <n v="385"/>
    <s v="FÍSICA APLICADA"/>
  </r>
  <r>
    <x v="13"/>
    <n v="16623516"/>
    <x v="4"/>
    <n v="807"/>
    <s v="091L"/>
    <s v="GRUPO-B1"/>
    <s v="Física"/>
    <s v="GL"/>
    <s v="GRUPO DE LABORATORIO"/>
    <s v="091L"/>
    <s v="LABORATORIO DE FÍSICA"/>
    <s v="GRUPO-B1"/>
    <s v="Grupo de Laboratorio de Física"/>
    <s v="AN"/>
    <n v="16623516"/>
    <s v="BAÑARES"/>
    <s v="PALACIOS"/>
    <s v="PAULA"/>
    <s v="BAÑARES PALACIOS, PAULA"/>
    <x v="1"/>
    <x v="0"/>
    <x v="1"/>
    <m/>
    <m/>
    <s v="pabanare"/>
    <s v="paula.banares@unirioja.es"/>
    <n v="0.8"/>
    <n v="0.8"/>
    <n v="536"/>
    <s v="PROFESOR INTERINO"/>
    <s v="P06"/>
    <s v="TIEMPO PARCIAL (6+6 HORAS)"/>
    <s v="2018-09-18 00:00:00.0"/>
    <s v="null"/>
    <s v="PI101276"/>
    <s v="PROFESOR CONTRATADO INTERINO"/>
    <s v="R112"/>
    <x v="8"/>
    <n v="385"/>
    <s v="FÍSICA APLICADA"/>
  </r>
  <r>
    <x v="13"/>
    <n v="13122718"/>
    <x v="4"/>
    <n v="807"/>
    <s v="091L"/>
    <s v="GRUPO-B2"/>
    <s v="Física"/>
    <s v="GL"/>
    <s v="GRUPO DE LABORATORIO"/>
    <s v="091L"/>
    <s v="LABORATORIO DE FÍSICA"/>
    <s v="GRUPO-B2"/>
    <s v="Grupo de Laboratorio de Física"/>
    <s v="AN"/>
    <n v="13122718"/>
    <s v="SIERRA"/>
    <s v="MURILLO"/>
    <s v="JOSÉ DANIEL"/>
    <s v="SIERRA MURILLO, JOSÉ DANIEL"/>
    <x v="1"/>
    <x v="0"/>
    <x v="0"/>
    <m/>
    <m/>
    <s v="dsierra"/>
    <s v="daniel.sierra@unirioja.es"/>
    <n v="0.8"/>
    <n v="0.8"/>
    <n v="534"/>
    <s v="CONTRATADO DOCTOR -TIPO 1"/>
    <s v="C01"/>
    <s v="TIEMPO COMPLETO"/>
    <s v="2007-02-13 00:00:00.0"/>
    <s v="null"/>
    <s v="LD100611"/>
    <s v="PROFESOR CONTRATADO DOCTOR"/>
    <s v="R112"/>
    <x v="8"/>
    <n v="385"/>
    <s v="FÍSICA APLICADA"/>
  </r>
  <r>
    <x v="14"/>
    <n v="16547976"/>
    <x v="4"/>
    <n v="807"/>
    <s v="091G"/>
    <s v="GRUPO-B"/>
    <s v="Física"/>
    <s v="GG"/>
    <s v="GRUPO GRANDE"/>
    <s v="091G"/>
    <s v="GRUPO GRANDE DE FÍSICA"/>
    <s v="GRUPO-B"/>
    <s v="Grupo Grande de FÍSICA"/>
    <s v="AN"/>
    <n v="16547976"/>
    <s v="IÑARREA"/>
    <s v="LAS HERAS"/>
    <s v="MANUEL"/>
    <s v="IÑARREA LAS HERAS, MANUEL"/>
    <x v="0"/>
    <x v="0"/>
    <x v="0"/>
    <m/>
    <m/>
    <s v="mheras"/>
    <s v="manuel.inarrea@unirioja.es"/>
    <n v="8"/>
    <m/>
    <n v="504"/>
    <s v="PROFESOR TITULAR UNIVERSIDAD"/>
    <s v="01R"/>
    <s v="TIEMPO COMPLETO REDUCIDO"/>
    <s v="2018-09-17 00:00:00.0"/>
    <s v="null"/>
    <s v="DF32324"/>
    <s v="PROFESOR TITULAR DE UNIVERSIDAD"/>
    <s v="R112"/>
    <x v="8"/>
    <n v="385"/>
    <s v="FÍSICA APLICADA"/>
  </r>
  <r>
    <x v="14"/>
    <n v="16542973"/>
    <x v="4"/>
    <n v="807"/>
    <s v="091L"/>
    <s v="GRUPO-B1"/>
    <s v="Física"/>
    <s v="GL"/>
    <s v="GRUPO DE LABORATORIO"/>
    <s v="091L"/>
    <s v="LABORATORIO DE FÍSICA"/>
    <s v="GRUPO-B1"/>
    <s v="Grupo de Laboratorio de Física"/>
    <s v="AN"/>
    <n v="16542973"/>
    <s v="SALAS"/>
    <s v="ILARRAZA"/>
    <s v="JOSÉ PABLO"/>
    <s v="SALAS ILARRAZA, JOSÉ PABLO"/>
    <x v="1"/>
    <x v="0"/>
    <x v="0"/>
    <m/>
    <m/>
    <s v="jpsalas"/>
    <s v="josepablo.salas@unirioja.es"/>
    <n v="0.8"/>
    <m/>
    <n v="504"/>
    <s v="PROFESOR TITULAR UNIVERSIDAD"/>
    <s v="01R"/>
    <s v="TIEMPO COMPLETO REDUCIDO"/>
    <s v="2012-09-01 00:00:00.0"/>
    <s v="null"/>
    <s v="DF100291"/>
    <s v="PROFESOR TITULAR DE UNIVERSIDAD"/>
    <s v="R112"/>
    <x v="8"/>
    <n v="385"/>
    <s v="FÍSICA APLICADA"/>
  </r>
  <r>
    <x v="14"/>
    <n v="16623516"/>
    <x v="4"/>
    <n v="807"/>
    <s v="091L"/>
    <s v="GRUPO-B1"/>
    <s v="Física"/>
    <s v="GL"/>
    <s v="GRUPO DE LABORATORIO"/>
    <s v="091L"/>
    <s v="LABORATORIO DE FÍSICA"/>
    <s v="GRUPO-B1"/>
    <s v="Grupo de Laboratorio de Física"/>
    <s v="AN"/>
    <n v="16623516"/>
    <s v="BAÑARES"/>
    <s v="PALACIOS"/>
    <s v="PAULA"/>
    <s v="BAÑARES PALACIOS, PAULA"/>
    <x v="1"/>
    <x v="0"/>
    <x v="1"/>
    <m/>
    <m/>
    <s v="pabanare"/>
    <s v="paula.banares@unirioja.es"/>
    <n v="0.8"/>
    <m/>
    <n v="536"/>
    <s v="PROFESOR INTERINO"/>
    <s v="P06"/>
    <s v="TIEMPO PARCIAL (6+6 HORAS)"/>
    <s v="2018-09-18 00:00:00.0"/>
    <s v="null"/>
    <s v="PI101276"/>
    <s v="PROFESOR CONTRATADO INTERINO"/>
    <s v="R112"/>
    <x v="8"/>
    <n v="385"/>
    <s v="FÍSICA APLICADA"/>
  </r>
  <r>
    <x v="14"/>
    <n v="13122718"/>
    <x v="4"/>
    <n v="807"/>
    <s v="091L"/>
    <s v="GRUPO-B2"/>
    <s v="Física"/>
    <s v="GL"/>
    <s v="GRUPO DE LABORATORIO"/>
    <s v="091L"/>
    <s v="LABORATORIO DE FÍSICA"/>
    <s v="GRUPO-B2"/>
    <s v="Grupo de Laboratorio de Física"/>
    <s v="AN"/>
    <n v="13122718"/>
    <s v="SIERRA"/>
    <s v="MURILLO"/>
    <s v="JOSÉ DANIEL"/>
    <s v="SIERRA MURILLO, JOSÉ DANIEL"/>
    <x v="1"/>
    <x v="0"/>
    <x v="0"/>
    <m/>
    <m/>
    <s v="dsierra"/>
    <s v="daniel.sierra@unirioja.es"/>
    <n v="0.8"/>
    <m/>
    <n v="534"/>
    <s v="CONTRATADO DOCTOR -TIPO 1"/>
    <s v="C01"/>
    <s v="TIEMPO COMPLETO"/>
    <s v="2007-02-13 00:00:00.0"/>
    <s v="null"/>
    <s v="LD100611"/>
    <s v="PROFESOR CONTRATADO DOCTOR"/>
    <s v="R112"/>
    <x v="8"/>
    <n v="385"/>
    <s v="FÍSICA APLICADA"/>
  </r>
  <r>
    <x v="12"/>
    <n v="16546065"/>
    <x v="4"/>
    <n v="808"/>
    <s v="092G"/>
    <s v="GRUPO-A"/>
    <s v="Matemáticas I"/>
    <s v="GG"/>
    <s v="GRUPO GRANDE"/>
    <s v="092G"/>
    <s v="GRUPO GRANDE DE MATEMÁTICAS I"/>
    <s v="GRUPO-A"/>
    <s v="Grupo Grande de MATEMÁTICAS I"/>
    <s v="1S"/>
    <n v="16546065"/>
    <s v="GUTIÉRREZ"/>
    <s v="JIMÉNEZ"/>
    <s v="JOSÉ MANUEL"/>
    <s v="GUTIÉRREZ JIMÉNEZ, JOSÉ MANUEL"/>
    <x v="1"/>
    <x v="0"/>
    <x v="0"/>
    <m/>
    <m/>
    <s v="jmguti"/>
    <s v="jmguti@unirioja.es"/>
    <n v="4"/>
    <n v="4"/>
    <n v="504"/>
    <s v="PROFESOR TITULAR UNIVERSIDAD"/>
    <s v="01R"/>
    <s v="TIEMPO COMPLETO REDUCIDO"/>
    <s v="2012-09-01 00:00:00.0"/>
    <s v="null"/>
    <s v="DF32266"/>
    <s v="TITULAR DE UNIVERSIDAD"/>
    <s v="R111"/>
    <x v="7"/>
    <n v="595"/>
    <s v="MATEMÁTICA APLICADA"/>
  </r>
  <r>
    <x v="12"/>
    <n v="16574152"/>
    <x v="4"/>
    <n v="808"/>
    <s v="092I"/>
    <s v="GRUPO-A1"/>
    <s v="Matemáticas I"/>
    <s v="GI"/>
    <s v="GRUPO DE INFORMÁTICA"/>
    <s v="092I"/>
    <s v="INFORMÁTICA DE MATEMÁTICAS I"/>
    <s v="GRUPO-A1"/>
    <s v="Grupo de Informática de Matemáticas I"/>
    <s v="1S"/>
    <n v="16574152"/>
    <s v="PASCUAL"/>
    <s v="LERÍA"/>
    <s v="ANA ISABEL"/>
    <s v="PASCUAL LERÍA, ANA ISABEL"/>
    <x v="1"/>
    <x v="0"/>
    <x v="0"/>
    <m/>
    <m/>
    <s v="aipasc"/>
    <s v="aipasc@unirioja.es"/>
    <n v="1"/>
    <n v="1"/>
    <n v="504"/>
    <s v="PROFESOR TITULAR UNIVERSIDAD"/>
    <s v="C01"/>
    <s v="TIEMPO COMPLETO"/>
    <s v="2018-12-18 00:00:00.0"/>
    <s v="null"/>
    <s v="DF32267"/>
    <s v="TITULAR DE UNIVERSIDAD"/>
    <s v="R111"/>
    <x v="7"/>
    <n v="595"/>
    <s v="MATEMÁTICA APLICADA"/>
  </r>
  <r>
    <x v="13"/>
    <n v="16530493"/>
    <x v="4"/>
    <n v="808"/>
    <s v="092G"/>
    <s v="GRUPO-B"/>
    <s v="Matemáticas I"/>
    <s v="GG"/>
    <s v="GRUPO GRANDE"/>
    <s v="092G"/>
    <s v="GRUPO GRANDE DE MATEMÁTICAS I"/>
    <s v="GRUPO-B"/>
    <s v="Grupo Grande de MATEMÁTICAS I"/>
    <s v="1S"/>
    <n v="16530493"/>
    <s v="VARONA"/>
    <s v="MALUMBRES"/>
    <s v="JUAN LUIS"/>
    <s v="VARONA MALUMBRES, JUAN LUIS"/>
    <x v="1"/>
    <x v="0"/>
    <x v="0"/>
    <m/>
    <m/>
    <s v="jvarona"/>
    <s v="jvarona@unirioja.es"/>
    <n v="4"/>
    <n v="4"/>
    <n v="500"/>
    <s v="CATEDRATICO DE UNIVERSIDAD"/>
    <s v="01R"/>
    <s v="TIEMPO COMPLETO REDUCIDO"/>
    <s v="2012-09-01 00:00:00.0"/>
    <s v="null"/>
    <s v="DF100234"/>
    <s v="CATEDRÁTICO DE UNIVERSIDAD"/>
    <s v="R111"/>
    <x v="7"/>
    <n v="595"/>
    <s v="MATEMÁTICA APLICADA"/>
  </r>
  <r>
    <x v="13"/>
    <n v="16546065"/>
    <x v="4"/>
    <n v="808"/>
    <s v="092I"/>
    <s v="GRUPO-B1"/>
    <s v="Matemáticas I"/>
    <s v="GI"/>
    <s v="GRUPO DE INFORMÁTICA"/>
    <s v="092I"/>
    <s v="INFORMÁTICA DE MATEMÁTICAS I"/>
    <s v="GRUPO-B1"/>
    <s v="Grupo de Informática de Matemáticas I"/>
    <s v="1S"/>
    <n v="16546065"/>
    <s v="GUTIÉRREZ"/>
    <s v="JIMÉNEZ"/>
    <s v="JOSÉ MANUEL"/>
    <s v="GUTIÉRREZ JIMÉNEZ, JOSÉ MANUEL"/>
    <x v="1"/>
    <x v="0"/>
    <x v="0"/>
    <m/>
    <m/>
    <s v="jmguti"/>
    <s v="jmguti@unirioja.es"/>
    <n v="1"/>
    <n v="1"/>
    <n v="504"/>
    <s v="PROFESOR TITULAR UNIVERSIDAD"/>
    <s v="01R"/>
    <s v="TIEMPO COMPLETO REDUCIDO"/>
    <s v="2012-09-01 00:00:00.0"/>
    <s v="null"/>
    <s v="DF32266"/>
    <s v="TITULAR DE UNIVERSIDAD"/>
    <s v="R111"/>
    <x v="7"/>
    <n v="595"/>
    <s v="MATEMÁTICA APLICADA"/>
  </r>
  <r>
    <x v="14"/>
    <n v="16530493"/>
    <x v="4"/>
    <n v="808"/>
    <s v="092G"/>
    <s v="GRUPO-B"/>
    <s v="Matemáticas I"/>
    <s v="GG"/>
    <s v="GRUPO GRANDE"/>
    <s v="092G"/>
    <s v="GRUPO GRANDE DE MATEMÁTICAS I"/>
    <s v="GRUPO-B"/>
    <s v="Grupo Grande de MATEMÁTICAS I"/>
    <s v="1S"/>
    <n v="16530493"/>
    <s v="VARONA"/>
    <s v="MALUMBRES"/>
    <s v="JUAN LUIS"/>
    <s v="VARONA MALUMBRES, JUAN LUIS"/>
    <x v="1"/>
    <x v="0"/>
    <x v="0"/>
    <m/>
    <m/>
    <s v="jvarona"/>
    <s v="jvarona@unirioja.es"/>
    <n v="4"/>
    <m/>
    <n v="500"/>
    <s v="CATEDRATICO DE UNIVERSIDAD"/>
    <s v="01R"/>
    <s v="TIEMPO COMPLETO REDUCIDO"/>
    <s v="2012-09-01 00:00:00.0"/>
    <s v="null"/>
    <s v="DF100234"/>
    <s v="CATEDRÁTICO DE UNIVERSIDAD"/>
    <s v="R111"/>
    <x v="7"/>
    <n v="595"/>
    <s v="MATEMÁTICA APLICADA"/>
  </r>
  <r>
    <x v="14"/>
    <n v="16546065"/>
    <x v="4"/>
    <n v="808"/>
    <s v="092I"/>
    <s v="GRUPO-B1"/>
    <s v="Matemáticas I"/>
    <s v="GI"/>
    <s v="GRUPO DE INFORMÁTICA"/>
    <s v="092I"/>
    <s v="INFORMÁTICA DE MATEMÁTICAS I"/>
    <s v="GRUPO-B1"/>
    <s v="Grupo de Informática de Matemáticas I"/>
    <s v="1S"/>
    <n v="16546065"/>
    <s v="GUTIÉRREZ"/>
    <s v="JIMÉNEZ"/>
    <s v="JOSÉ MANUEL"/>
    <s v="GUTIÉRREZ JIMÉNEZ, JOSÉ MANUEL"/>
    <x v="1"/>
    <x v="0"/>
    <x v="0"/>
    <m/>
    <m/>
    <s v="jmguti"/>
    <s v="jmguti@unirioja.es"/>
    <n v="1"/>
    <m/>
    <n v="504"/>
    <s v="PROFESOR TITULAR UNIVERSIDAD"/>
    <s v="01R"/>
    <s v="TIEMPO COMPLETO REDUCIDO"/>
    <s v="2012-09-01 00:00:00.0"/>
    <s v="null"/>
    <s v="DF32266"/>
    <s v="TITULAR DE UNIVERSIDAD"/>
    <s v="R111"/>
    <x v="7"/>
    <n v="595"/>
    <s v="MATEMÁTICA APLICADA"/>
  </r>
  <r>
    <x v="12"/>
    <n v="8797523"/>
    <x v="4"/>
    <n v="809"/>
    <s v="093G"/>
    <s v="GRUPO-A"/>
    <s v="Biología"/>
    <s v="GG"/>
    <s v="GRUPO GRANDE"/>
    <s v="093G"/>
    <s v="GRUPO GRANDE DE BIOLOGÍA"/>
    <s v="GRUPO-A"/>
    <s v="Grupo Grande de BIOLOGÍA"/>
    <s v="1S"/>
    <n v="8797523"/>
    <s v="NÚÑEZ"/>
    <s v="OLIVERA"/>
    <s v="ENCARNACIÓN"/>
    <s v="NÚÑEZ OLIVERA, ENCARNACIÓN"/>
    <x v="0"/>
    <x v="0"/>
    <x v="0"/>
    <m/>
    <m/>
    <s v="eolivera"/>
    <s v="encarnacion.nunez@unirioja.es"/>
    <n v="0"/>
    <n v="0"/>
    <s v="A-0500"/>
    <s v="CATEDRATICO DE UNIVERSIDAD"/>
    <s v="01R"/>
    <s v="TIEMPO COMPLETO REDUCIDO"/>
    <s v="2015-09-15 00:00:00.0"/>
    <s v="null"/>
    <s v="DF100277"/>
    <s v="CATEDRÁTICO DE UNIVERSIDAD"/>
    <s v="R101"/>
    <x v="4"/>
    <n v="412"/>
    <s v="FISIOLOGÍA VEGETAL"/>
  </r>
  <r>
    <x v="12"/>
    <n v="16531083"/>
    <x v="4"/>
    <n v="809"/>
    <s v="093G"/>
    <s v="GRUPO-A"/>
    <s v="Biología"/>
    <s v="GG"/>
    <s v="GRUPO GRANDE"/>
    <s v="093G"/>
    <s v="GRUPO GRANDE DE BIOLOGÍA"/>
    <s v="GRUPO-A"/>
    <s v="Grupo Grande de BIOLOGÍA"/>
    <s v="1S"/>
    <n v="16531083"/>
    <s v="TOMÁS"/>
    <s v="LAS HERAS"/>
    <s v="RAFAEL"/>
    <s v="TOMÁS LAS HERAS, RAFAEL"/>
    <x v="0"/>
    <x v="0"/>
    <x v="0"/>
    <m/>
    <m/>
    <s v="ratomas"/>
    <s v="rafael.tomas@unirioja.es"/>
    <n v="3.6"/>
    <n v="3.6"/>
    <n v="504"/>
    <s v="PROFESOR TITULAR UNIVERSIDAD"/>
    <s v="01R"/>
    <s v="TIEMPO COMPLETO REDUCIDO"/>
    <s v="2017-09-15 00:00:00.0"/>
    <s v="null"/>
    <s v="DF100086"/>
    <s v="TITULAR DE ESCUELA UNIVERSITARIA"/>
    <s v="R101"/>
    <x v="4"/>
    <n v="412"/>
    <s v="FISIOLOGÍA VEGETAL"/>
  </r>
  <r>
    <x v="12"/>
    <n v="16532287"/>
    <x v="4"/>
    <n v="809"/>
    <s v="093L"/>
    <s v="GRUPO-A1"/>
    <s v="Biología"/>
    <s v="GL"/>
    <s v="GRUPO DE LABORATORIO"/>
    <s v="093L"/>
    <s v="GRUPO LABORATORIO DE BIOLOGÍA"/>
    <s v="GRUPO-A1"/>
    <s v="Grupo de Laboratorio de BIOLOGÍA"/>
    <s v="1S"/>
    <n v="16532287"/>
    <s v="MARTÍNEZ"/>
    <s v="ABAIGAR"/>
    <s v="JAVIER"/>
    <s v="MARTÍNEZ ABAIGAR, JAVIER"/>
    <x v="0"/>
    <x v="0"/>
    <x v="0"/>
    <m/>
    <m/>
    <s v="jabaigar"/>
    <s v="javier.martinez@unirioja.es"/>
    <n v="0.65"/>
    <n v="0.65"/>
    <n v="500"/>
    <s v="CATEDRATICO DE UNIVERSIDAD"/>
    <s v="01R"/>
    <s v="TIEMPO COMPLETO REDUCIDO"/>
    <s v="2014-09-15 00:00:00.0"/>
    <s v="null"/>
    <s v="DF100229"/>
    <s v="CATEDRÁTICO DE UNIVERSIDAD"/>
    <s v="R101"/>
    <x v="4"/>
    <n v="63"/>
    <s v="BOTÁNICA"/>
  </r>
  <r>
    <x v="12"/>
    <n v="16603952"/>
    <x v="4"/>
    <n v="809"/>
    <s v="093L"/>
    <s v="GRUPO-A1"/>
    <s v="Biología"/>
    <s v="GL"/>
    <s v="GRUPO DE LABORATORIO"/>
    <s v="093L"/>
    <s v="GRUPO LABORATORIO DE BIOLOGÍA"/>
    <s v="GRUPO-A1"/>
    <s v="Grupo de Laboratorio de BIOLOGÍA"/>
    <s v="1S"/>
    <n v="16603952"/>
    <s v="MONFORTE"/>
    <s v="LÓPEZ"/>
    <s v="LAURA"/>
    <s v="MONFORTE LÓPEZ, LAURA"/>
    <x v="0"/>
    <x v="0"/>
    <x v="1"/>
    <m/>
    <m/>
    <s v="lamonfor"/>
    <s v="laura.monforte@unirioja.es"/>
    <n v="1.5"/>
    <n v="1.5"/>
    <n v="7081"/>
    <s v="AYUDANTE (DOCTOR)"/>
    <s v="C01"/>
    <s v="TIEMPO COMPLETO"/>
    <s v="2018-09-17 00:00:00.0"/>
    <s v="2021-09-16 00:00:00.0"/>
    <s v="PI101345"/>
    <s v="PROFESOR AYUDANTE DOCTOR"/>
    <s v="R101"/>
    <x v="4"/>
    <n v="412"/>
    <s v="FISIOLOGÍA VEGETAL"/>
  </r>
  <r>
    <x v="12"/>
    <n v="16603964"/>
    <x v="4"/>
    <n v="809"/>
    <s v="093L"/>
    <s v="GRUPO-A1"/>
    <s v="Biología"/>
    <s v="GL"/>
    <s v="GRUPO DE LABORATORIO"/>
    <s v="093L"/>
    <s v="GRUPO LABORATORIO DE BIOLOGÍA"/>
    <s v="GRUPO-A1"/>
    <s v="Grupo de Laboratorio de BIOLOGÍA"/>
    <s v="1S"/>
    <n v="16603964"/>
    <s v="DEL CASTILLO"/>
    <s v="ALONSO"/>
    <s v="MARÍA ÁNGELES"/>
    <s v="DEL CASTILLO ALONSO, MARÍA ÁNGELES"/>
    <x v="1"/>
    <x v="0"/>
    <x v="1"/>
    <m/>
    <m/>
    <s v="macastil"/>
    <s v="maria-angeles-del.castillo@alum.unirioja.es"/>
    <n v="0.25"/>
    <n v="0.25"/>
    <n v="121"/>
    <s v="PERSONAL INVESTIGADOR EN FORMACIÓN"/>
    <n v="0"/>
    <s v="_"/>
    <s v="2014-09-01 00:00:00.0"/>
    <s v="2019-01-29 00:00:00.0"/>
    <s v="D01BECARIO1"/>
    <s v="PERSONAL INVESTIGADOR PREDOCTORAL EN FORMACIÓN"/>
    <s v="R101"/>
    <x v="4"/>
    <n v="412"/>
    <s v="FISIOLOGÍA VEGETAL"/>
  </r>
  <r>
    <x v="13"/>
    <n v="16532287"/>
    <x v="4"/>
    <n v="809"/>
    <s v="093L"/>
    <s v="GRUPO-B1"/>
    <s v="Biología"/>
    <s v="GL"/>
    <s v="GRUPO DE LABORATORIO"/>
    <s v="093L"/>
    <s v="GRUPO LABORATORIO DE BIOLOGÍA"/>
    <s v="GRUPO-B1"/>
    <s v="Grupo de Laboratorio de BIOLOGÍA"/>
    <s v="1S"/>
    <n v="16532287"/>
    <s v="MARTÍNEZ"/>
    <s v="ABAIGAR"/>
    <s v="JAVIER"/>
    <s v="MARTÍNEZ ABAIGAR, JAVIER"/>
    <x v="0"/>
    <x v="0"/>
    <x v="0"/>
    <m/>
    <m/>
    <s v="jabaigar"/>
    <s v="javier.martinez@unirioja.es"/>
    <n v="0.65"/>
    <n v="0.65"/>
    <n v="500"/>
    <s v="CATEDRATICO DE UNIVERSIDAD"/>
    <s v="01R"/>
    <s v="TIEMPO COMPLETO REDUCIDO"/>
    <s v="2014-09-15 00:00:00.0"/>
    <s v="null"/>
    <s v="DF100229"/>
    <s v="CATEDRÁTICO DE UNIVERSIDAD"/>
    <s v="R101"/>
    <x v="4"/>
    <n v="63"/>
    <s v="BOTÁNICA"/>
  </r>
  <r>
    <x v="13"/>
    <n v="16603964"/>
    <x v="4"/>
    <n v="809"/>
    <s v="093L"/>
    <s v="GRUPO-B1"/>
    <s v="Biología"/>
    <s v="GL"/>
    <s v="GRUPO DE LABORATORIO"/>
    <s v="093L"/>
    <s v="GRUPO LABORATORIO DE BIOLOGÍA"/>
    <s v="GRUPO-B1"/>
    <s v="Grupo de Laboratorio de BIOLOGÍA"/>
    <s v="1S"/>
    <n v="16603964"/>
    <s v="DEL CASTILLO"/>
    <s v="ALONSO"/>
    <s v="MARÍA ÁNGELES"/>
    <s v="DEL CASTILLO ALONSO, MARÍA ÁNGELES"/>
    <x v="1"/>
    <x v="0"/>
    <x v="1"/>
    <m/>
    <m/>
    <s v="macastil"/>
    <s v="maria-angeles-del.castillo@alum.unirioja.es"/>
    <n v="0.25"/>
    <n v="0.25"/>
    <n v="121"/>
    <s v="PERSONAL INVESTIGADOR EN FORMACIÓN"/>
    <n v="0"/>
    <s v="_"/>
    <s v="2014-09-01 00:00:00.0"/>
    <s v="2019-01-29 00:00:00.0"/>
    <s v="D01BECARIO1"/>
    <s v="PERSONAL INVESTIGADOR PREDOCTORAL EN FORMACIÓN"/>
    <s v="R101"/>
    <x v="4"/>
    <n v="412"/>
    <s v="FISIOLOGÍA VEGETAL"/>
  </r>
  <r>
    <x v="14"/>
    <n v="16603964"/>
    <x v="4"/>
    <n v="809"/>
    <s v="093L"/>
    <s v="GRUPO-B1"/>
    <s v="Biología"/>
    <s v="GL"/>
    <s v="GRUPO DE LABORATORIO"/>
    <s v="093L"/>
    <s v="GRUPO LABORATORIO DE BIOLOGÍA"/>
    <s v="GRUPO-B1"/>
    <s v="Grupo de Laboratorio de BIOLOGÍA"/>
    <s v="1S"/>
    <n v="16603964"/>
    <s v="DEL CASTILLO"/>
    <s v="ALONSO"/>
    <s v="MARÍA ÁNGELES"/>
    <s v="DEL CASTILLO ALONSO, MARÍA ÁNGELES"/>
    <x v="1"/>
    <x v="0"/>
    <x v="1"/>
    <m/>
    <m/>
    <s v="macastil"/>
    <s v="maria-angeles-del.castillo@alum.unirioja.es"/>
    <n v="0.25"/>
    <m/>
    <n v="121"/>
    <s v="PERSONAL INVESTIGADOR EN FORMACIÓN"/>
    <n v="0"/>
    <s v="_"/>
    <s v="2014-09-01 00:00:00.0"/>
    <s v="2019-01-29 00:00:00.0"/>
    <s v="D01BECARIO1"/>
    <s v="PERSONAL INVESTIGADOR PREDOCTORAL EN FORMACIÓN"/>
    <s v="R101"/>
    <x v="4"/>
    <n v="412"/>
    <s v="FISIOLOGÍA VEGETAL"/>
  </r>
  <r>
    <x v="13"/>
    <n v="14587726"/>
    <x v="4"/>
    <n v="810"/>
    <s v="095L"/>
    <s v="GRUPO-B1"/>
    <s v="Química"/>
    <s v="GL"/>
    <s v="GRUPO DE LABORATORIO"/>
    <s v="095L"/>
    <s v="LABORATORIO DE QUÍMICA"/>
    <s v="GRUPO-B1"/>
    <s v="Grupo de Laboratorio de Química"/>
    <s v="AN"/>
    <n v="14587726"/>
    <s v="PUYUELO"/>
    <s v="GARCÍA"/>
    <s v="MARÍA PILAR"/>
    <s v="PUYUELO GARCÍA, MARÍA PILAR"/>
    <x v="0"/>
    <x v="0"/>
    <x v="0"/>
    <m/>
    <m/>
    <s v="mpuyuelo"/>
    <s v="pilar.puyuelo@unirioja.es"/>
    <n v="2.25"/>
    <n v="2.25"/>
    <n v="504"/>
    <s v="PROFESOR TITULAR UNIVERSIDAD"/>
    <s v="C01"/>
    <s v="TIEMPO COMPLETO"/>
    <s v="2014-09-15 00:00:00.0"/>
    <s v="null"/>
    <s v="DF100037"/>
    <s v="PROFESOR TITULAR DE UNIVERSIDAD"/>
    <s v="R112"/>
    <x v="8"/>
    <n v="755"/>
    <s v="QUÍMICA FÍSICA"/>
  </r>
  <r>
    <x v="13"/>
    <n v="50822746"/>
    <x v="4"/>
    <n v="810"/>
    <s v="095L"/>
    <s v="GRUPO-B1"/>
    <s v="Química"/>
    <s v="GL"/>
    <s v="GRUPO DE LABORATORIO"/>
    <s v="095L"/>
    <s v="LABORATORIO DE QUÍMICA"/>
    <s v="GRUPO-B1"/>
    <s v="Grupo de Laboratorio de Química"/>
    <s v="AN"/>
    <n v="50822746"/>
    <s v="ENRIQUEZ"/>
    <s v="PALMA"/>
    <s v="PEDRO ALBERTO"/>
    <s v="ENRIQUEZ PALMA, PEDRO ALBERTO"/>
    <x v="1"/>
    <x v="0"/>
    <x v="0"/>
    <m/>
    <m/>
    <s v="enriquez"/>
    <s v="pedro.enriquez@unirioja.es"/>
    <n v="1.75"/>
    <n v="1.75"/>
    <n v="504"/>
    <s v="PROFESOR TITULAR UNIVERSIDAD"/>
    <s v="01A"/>
    <s v="TIEMPO COMPLETO AMPLIADO"/>
    <s v="2012-09-01 00:00:00.0"/>
    <s v="null"/>
    <s v="DF100147"/>
    <s v="PROFESOR TITULAR DE UNIVERSIDAD"/>
    <s v="R112"/>
    <x v="8"/>
    <n v="755"/>
    <s v="QUÍMICA FÍSICA"/>
  </r>
  <r>
    <x v="13"/>
    <n v="16524700"/>
    <x v="4"/>
    <n v="810"/>
    <s v="095L"/>
    <s v="GRUPO-B3"/>
    <s v="Química"/>
    <s v="GL"/>
    <s v="GRUPO DE LABORATORIO"/>
    <s v="095L"/>
    <s v="LABORATORIO DE QUÍMICA"/>
    <s v="GRUPO-B3"/>
    <s v="Grupo de Laboratorio de Química"/>
    <s v="AN"/>
    <n v="16524700"/>
    <s v="BAÑOS"/>
    <s v="ARRIBAS"/>
    <s v="IRENE"/>
    <s v="BAÑOS ARRIBAS, IRENE"/>
    <x v="0"/>
    <x v="0"/>
    <x v="0"/>
    <m/>
    <m/>
    <s v="ibanos"/>
    <s v="irene.banos@unirioja.es"/>
    <n v="4"/>
    <n v="4"/>
    <n v="504"/>
    <s v="PROFESOR TITULAR UNIVERSIDAD"/>
    <s v="01A"/>
    <s v="TIEMPO COMPLETO AMPLIADO"/>
    <s v="2012-09-01 00:00:00.0"/>
    <s v="null"/>
    <s v="DF32390"/>
    <s v="TITULAR DE UNIVERSIDAD"/>
    <s v="R112"/>
    <x v="8"/>
    <n v="755"/>
    <s v="QUÍMICA FÍSICA"/>
  </r>
  <r>
    <x v="14"/>
    <n v="16525570"/>
    <x v="4"/>
    <n v="810"/>
    <s v="095G"/>
    <s v="GRUPO-B"/>
    <s v="Química"/>
    <s v="GG"/>
    <s v="GRUPO GRANDE"/>
    <s v="095G"/>
    <s v="GRUPO GRANDE DE QUÍMICA"/>
    <s v="GRUPO-B"/>
    <s v="Grupo Grande de QUÍMICA"/>
    <s v="AN"/>
    <n v="16525570"/>
    <s v="GALLARTA"/>
    <s v="GONZÁLEZ"/>
    <s v="FÉLIX"/>
    <s v="GALLARTA GONZÁLEZ, FÉLIX"/>
    <x v="1"/>
    <x v="0"/>
    <x v="0"/>
    <m/>
    <m/>
    <s v="fegallar"/>
    <s v="felix.gallarta@unirioja.es"/>
    <n v="6"/>
    <m/>
    <n v="504"/>
    <s v="PROFESOR TITULAR UNIVERSIDAD"/>
    <s v="01A"/>
    <s v="TIEMPO COMPLETO AMPLIADO"/>
    <s v="2012-09-01 00:00:00.0"/>
    <s v="null"/>
    <s v="DF32366"/>
    <s v="TITULAR DE UNIVERSIDAD"/>
    <s v="R112"/>
    <x v="8"/>
    <n v="750"/>
    <s v="QUÍMICA ANALÍTICA"/>
  </r>
  <r>
    <x v="14"/>
    <n v="14587726"/>
    <x v="4"/>
    <n v="810"/>
    <s v="095L"/>
    <s v="GRUPO-B1"/>
    <s v="Química"/>
    <s v="GL"/>
    <s v="GRUPO DE LABORATORIO"/>
    <s v="095L"/>
    <s v="LABORATORIO DE QUÍMICA"/>
    <s v="GRUPO-B1"/>
    <s v="Grupo de Laboratorio de Química"/>
    <s v="AN"/>
    <n v="14587726"/>
    <s v="PUYUELO"/>
    <s v="GARCÍA"/>
    <s v="MARÍA PILAR"/>
    <s v="PUYUELO GARCÍA, MARÍA PILAR"/>
    <x v="0"/>
    <x v="0"/>
    <x v="0"/>
    <m/>
    <m/>
    <s v="mpuyuelo"/>
    <s v="pilar.puyuelo@unirioja.es"/>
    <n v="2.25"/>
    <m/>
    <n v="504"/>
    <s v="PROFESOR TITULAR UNIVERSIDAD"/>
    <s v="C01"/>
    <s v="TIEMPO COMPLETO"/>
    <s v="2014-09-15 00:00:00.0"/>
    <s v="null"/>
    <s v="DF100037"/>
    <s v="PROFESOR TITULAR DE UNIVERSIDAD"/>
    <s v="R112"/>
    <x v="8"/>
    <n v="755"/>
    <s v="QUÍMICA FÍSICA"/>
  </r>
  <r>
    <x v="14"/>
    <n v="50822746"/>
    <x v="4"/>
    <n v="810"/>
    <s v="095L"/>
    <s v="GRUPO-B1"/>
    <s v="Química"/>
    <s v="GL"/>
    <s v="GRUPO DE LABORATORIO"/>
    <s v="095L"/>
    <s v="LABORATORIO DE QUÍMICA"/>
    <s v="GRUPO-B1"/>
    <s v="Grupo de Laboratorio de Química"/>
    <s v="AN"/>
    <n v="50822746"/>
    <s v="ENRIQUEZ"/>
    <s v="PALMA"/>
    <s v="PEDRO ALBERTO"/>
    <s v="ENRIQUEZ PALMA, PEDRO ALBERTO"/>
    <x v="1"/>
    <x v="0"/>
    <x v="0"/>
    <m/>
    <m/>
    <s v="enriquez"/>
    <s v="pedro.enriquez@unirioja.es"/>
    <n v="1.75"/>
    <m/>
    <n v="504"/>
    <s v="PROFESOR TITULAR UNIVERSIDAD"/>
    <s v="01A"/>
    <s v="TIEMPO COMPLETO AMPLIADO"/>
    <s v="2012-09-01 00:00:00.0"/>
    <s v="null"/>
    <s v="DF100147"/>
    <s v="PROFESOR TITULAR DE UNIVERSIDAD"/>
    <s v="R112"/>
    <x v="8"/>
    <n v="755"/>
    <s v="QUÍMICA FÍSICA"/>
  </r>
  <r>
    <x v="14"/>
    <n v="16537076"/>
    <x v="4"/>
    <n v="810"/>
    <s v="095L"/>
    <s v="GRUPO-B2"/>
    <s v="Química"/>
    <s v="GL"/>
    <s v="GRUPO DE LABORATORIO"/>
    <s v="095L"/>
    <s v="LABORATORIO DE QUÍMICA"/>
    <s v="GRUPO-B2"/>
    <s v="Grupo de Laboratorio de Química"/>
    <s v="AN"/>
    <n v="16537076"/>
    <s v="SÁENZ"/>
    <s v="BARRIO"/>
    <s v="CECILIA"/>
    <s v="SÁENZ BARRIO, CECILIA"/>
    <x v="0"/>
    <x v="0"/>
    <x v="0"/>
    <m/>
    <m/>
    <s v="cesaenz"/>
    <s v="cecilia.saenz@unirioja.es"/>
    <n v="4"/>
    <m/>
    <n v="504"/>
    <s v="PROFESOR TITULAR UNIVERSIDAD"/>
    <s v="01A"/>
    <s v="TIEMPO COMPLETO AMPLIADO"/>
    <s v="2017-09-15 00:00:00.0"/>
    <s v="null"/>
    <s v="DF100090"/>
    <s v="PROFESOR TITULAR DE UNIVERSIDAD"/>
    <s v="R112"/>
    <x v="8"/>
    <n v="750"/>
    <s v="QUÍMICA ANALÍTICA"/>
  </r>
  <r>
    <x v="14"/>
    <n v="16524700"/>
    <x v="4"/>
    <n v="810"/>
    <s v="095L"/>
    <s v="GRUPO-B3"/>
    <s v="Química"/>
    <s v="GL"/>
    <s v="GRUPO DE LABORATORIO"/>
    <s v="095L"/>
    <s v="LABORATORIO DE QUÍMICA"/>
    <s v="GRUPO-B3"/>
    <s v="Grupo de Laboratorio de Química"/>
    <s v="AN"/>
    <n v="16524700"/>
    <s v="BAÑOS"/>
    <s v="ARRIBAS"/>
    <s v="IRENE"/>
    <s v="BAÑOS ARRIBAS, IRENE"/>
    <x v="0"/>
    <x v="0"/>
    <x v="0"/>
    <m/>
    <m/>
    <s v="ibanos"/>
    <s v="irene.banos@unirioja.es"/>
    <n v="4"/>
    <m/>
    <n v="504"/>
    <s v="PROFESOR TITULAR UNIVERSIDAD"/>
    <s v="01A"/>
    <s v="TIEMPO COMPLETO AMPLIADO"/>
    <s v="2012-09-01 00:00:00.0"/>
    <s v="null"/>
    <s v="DF32390"/>
    <s v="TITULAR DE UNIVERSIDAD"/>
    <s v="R112"/>
    <x v="8"/>
    <n v="755"/>
    <s v="QUÍMICA FÍSICA"/>
  </r>
  <r>
    <x v="12"/>
    <n v="16625245"/>
    <x v="4"/>
    <n v="811"/>
    <s v="702105L"/>
    <s v="GRUPO-A1"/>
    <s v="Complementos de química"/>
    <s v="GL"/>
    <s v="GRUPO DE LABORATORIO"/>
    <s v="702105L"/>
    <s v="LABORATORIO DE COMPLEMENTOS DE QUÍMICA"/>
    <s v="GRUPO-A1"/>
    <s v="Laboratorio de Complementos de química"/>
    <s v="AN"/>
    <n v="16625245"/>
    <s v="GIMÉNEZ"/>
    <s v="LIZARDI"/>
    <s v="NORA"/>
    <s v="GIMÉNEZ LIZARDI, NORA"/>
    <x v="1"/>
    <x v="0"/>
    <x v="1"/>
    <m/>
    <m/>
    <s v="nogimene"/>
    <s v="nora.gimenez@alum.unirioja.es"/>
    <n v="1"/>
    <n v="1"/>
    <n v="121"/>
    <s v="PERSONAL INVESTIGADOR EN FORMACIÓN"/>
    <n v="0"/>
    <s v="_"/>
    <s v="2015-09-01 00:00:00.0"/>
    <s v="2019-08-31 00:00:00.0"/>
    <s v="D12BECARIO4"/>
    <s v="PERSONAL INVESTIGADOR PREDOCTORAL EN FORMACIÓN"/>
    <s v="R112"/>
    <x v="8"/>
    <n v="760"/>
    <s v="QUÍMICA INORGÁNICA"/>
  </r>
  <r>
    <x v="12"/>
    <n v="78649713"/>
    <x v="4"/>
    <n v="812"/>
    <s v="094G"/>
    <s v="GRUPO-A"/>
    <s v="Matemáticas II"/>
    <s v="GG"/>
    <s v="GRUPO GRANDE"/>
    <s v="094G"/>
    <s v="GRUPO GRANDE DE MATEMÁTICAS II"/>
    <s v="GRUPO-A"/>
    <s v="Grupo Grande de MATEMÁTICAS II"/>
    <s v="2S"/>
    <n v="78649713"/>
    <s v="RODRÍGUEZ"/>
    <s v="LUIS"/>
    <s v="DANIEL JOSÉ"/>
    <s v="RODRÍGUEZ LUIS, DANIEL JOSÉ"/>
    <x v="1"/>
    <x v="0"/>
    <x v="0"/>
    <m/>
    <m/>
    <s v="darodrl"/>
    <s v="daniel-jose.rodriguez@unirioja.es"/>
    <n v="4"/>
    <n v="4"/>
    <n v="536"/>
    <s v="PROFESOR INTERINO"/>
    <s v="C01"/>
    <s v="TIEMPO COMPLETO"/>
    <s v="2017-09-15 00:00:00.0"/>
    <s v="null"/>
    <s v="PI101269"/>
    <s v="PROFESOR CONTRATADO INTERINO"/>
    <s v="R111"/>
    <x v="7"/>
    <n v="15"/>
    <s v="ANÁLISIS MATEMÁTICO"/>
  </r>
  <r>
    <x v="13"/>
    <n v="16509284"/>
    <x v="4"/>
    <n v="812"/>
    <s v="094G"/>
    <s v="GRUPO-B"/>
    <s v="Matemáticas II"/>
    <s v="GG"/>
    <s v="GRUPO GRANDE"/>
    <s v="094G"/>
    <s v="GRUPO GRANDE DE MATEMÁTICAS II"/>
    <s v="GRUPO-B"/>
    <s v="Grupo Grande de MATEMÁTICAS II"/>
    <s v="2S"/>
    <n v="16509284"/>
    <s v="RUBIO"/>
    <s v="CRESPO"/>
    <s v="MARÍA JESÚS"/>
    <s v="RUBIO CRESPO, MARÍA JESÚS"/>
    <x v="1"/>
    <x v="0"/>
    <x v="0"/>
    <m/>
    <m/>
    <s v="mjrubio"/>
    <s v="mjesus.rubio@unirioja.es"/>
    <n v="4"/>
    <n v="4"/>
    <n v="534"/>
    <s v="CONTRATADO DOCTOR -TIPO 1"/>
    <s v="C01"/>
    <s v="TIEMPO COMPLETO"/>
    <s v="2007-09-14 00:00:00.0"/>
    <s v="null"/>
    <s v="DF32282"/>
    <s v="CONTRATADO DOCTOR"/>
    <s v="R111"/>
    <x v="7"/>
    <n v="595"/>
    <s v="MATEMÁTICA APLICADA"/>
  </r>
  <r>
    <x v="14"/>
    <n v="16509284"/>
    <x v="4"/>
    <n v="812"/>
    <s v="094G"/>
    <s v="GRUPO-B"/>
    <s v="Matemáticas II"/>
    <s v="GG"/>
    <s v="GRUPO GRANDE"/>
    <s v="094G"/>
    <s v="GRUPO GRANDE DE MATEMÁTICAS II"/>
    <s v="GRUPO-B"/>
    <s v="Grupo Grande de MATEMÁTICAS II"/>
    <s v="2S"/>
    <n v="16509284"/>
    <s v="RUBIO"/>
    <s v="CRESPO"/>
    <s v="MARÍA JESÚS"/>
    <s v="RUBIO CRESPO, MARÍA JESÚS"/>
    <x v="1"/>
    <x v="0"/>
    <x v="0"/>
    <m/>
    <m/>
    <s v="mjrubio"/>
    <s v="mjesus.rubio@unirioja.es"/>
    <n v="4"/>
    <m/>
    <n v="534"/>
    <s v="CONTRATADO DOCTOR -TIPO 1"/>
    <s v="C01"/>
    <s v="TIEMPO COMPLETO"/>
    <s v="2007-09-14 00:00:00.0"/>
    <s v="null"/>
    <s v="DF32282"/>
    <s v="CONTRATADO DOCTOR"/>
    <s v="R111"/>
    <x v="7"/>
    <n v="595"/>
    <s v="MATEMÁTICA APLICADA"/>
  </r>
  <r>
    <x v="12"/>
    <n v="5625302"/>
    <x v="4"/>
    <n v="813"/>
    <s v="096G"/>
    <s v="GRUPO-A"/>
    <s v="Bioquímica"/>
    <s v="GG"/>
    <s v="GRUPO GRANDE"/>
    <s v="096G"/>
    <s v="GRUPO GRANDE DE BIOQUÍMICA"/>
    <s v="GRUPO-A"/>
    <s v="Grupo Grande de BIOQUÍMICA"/>
    <s v="2S"/>
    <n v="5625302"/>
    <s v="TORRES"/>
    <s v="MANRIQUE"/>
    <s v="CARMEN"/>
    <s v="TORRES MANRIQUE, CARMEN"/>
    <x v="0"/>
    <x v="0"/>
    <x v="0"/>
    <m/>
    <m/>
    <s v="catorres"/>
    <s v="carmen.torres@unirioja.es"/>
    <n v="0.7"/>
    <n v="0.7"/>
    <n v="500"/>
    <s v="CATEDRATICO DE UNIVERSIDAD"/>
    <s v="01R"/>
    <s v="TIEMPO COMPLETO REDUCIDO"/>
    <s v="2014-09-15 00:00:00.0"/>
    <s v="null"/>
    <s v="DF100139"/>
    <s v="CATEDRATICO DE UNIVERSIDAD"/>
    <s v="R101"/>
    <x v="4"/>
    <n v="60"/>
    <s v="BIOQUÍMICA Y BIOLOGÍA MOLECULAR"/>
  </r>
  <r>
    <x v="12"/>
    <n v="25136873"/>
    <x v="4"/>
    <n v="813"/>
    <s v="096G"/>
    <s v="GRUPO-A"/>
    <s v="Bioquímica"/>
    <s v="GG"/>
    <s v="GRUPO GRANDE"/>
    <s v="096G"/>
    <s v="GRUPO GRANDE DE BIOQUÍMICA"/>
    <s v="GRUPO-A"/>
    <s v="Grupo Grande de BIOQUÍMICA"/>
    <s v="2S"/>
    <n v="25136873"/>
    <s v="ZARAZAGA"/>
    <s v="CHAMORRO"/>
    <s v="MIRIAM"/>
    <s v="ZARAZAGA CHAMORRO, MIRIAM"/>
    <x v="0"/>
    <x v="0"/>
    <x v="0"/>
    <m/>
    <m/>
    <s v="myzaraza"/>
    <s v="myriam.zarazaga@unirioja.es"/>
    <n v="2.9"/>
    <n v="2.9"/>
    <n v="504"/>
    <s v="PROFESOR TITULAR UNIVERSIDAD"/>
    <s v="01R"/>
    <s v="TIEMPO COMPLETO REDUCIDO"/>
    <s v="2015-09-15 00:00:00.0"/>
    <s v="null"/>
    <s v="DF100142"/>
    <s v="PROFESOR TITULAR DE UNIVIERSIDADQ"/>
    <s v="R101"/>
    <x v="4"/>
    <n v="60"/>
    <s v="BIOQUÍMICA Y BIOLOGÍA MOLECULAR"/>
  </r>
  <r>
    <x v="12"/>
    <n v="47168662"/>
    <x v="4"/>
    <n v="813"/>
    <s v="096L"/>
    <s v="GRUPO-A1"/>
    <s v="Bioquímica"/>
    <s v="GL"/>
    <s v="GRUPO DE LABORATORIO"/>
    <s v="096L"/>
    <s v="GRUPO LABORATORIO DE BIOQUÍMICA"/>
    <s v="GRUPO-A1"/>
    <s v="Grupo de Laboratorio de Bioquímica"/>
    <s v="2S"/>
    <n v="47168662"/>
    <s v="GÓMEZ"/>
    <s v="VILLAESCUSA"/>
    <s v="PAULA"/>
    <s v="GÓMEZ VILLAESCUSA, PAULA"/>
    <x v="1"/>
    <x v="0"/>
    <x v="1"/>
    <m/>
    <m/>
    <s v="pagomev"/>
    <s v="paula.gomezv@alum.unirioja.es"/>
    <n v="0.4"/>
    <n v="0.4"/>
    <n v="536"/>
    <s v="PROFESOR INTERINO"/>
    <s v="C01"/>
    <s v="TIEMPO COMPLETO"/>
    <s v="2019-02-04 00:00:00.0"/>
    <s v="2019-09-14 00:00:00.0"/>
    <s v="PI101450"/>
    <s v="PROFESOR CONTRATADO INTERINO"/>
    <s v="R101"/>
    <x v="4"/>
    <n v="60"/>
    <s v="BIOQUÍMICA Y BIOLOGÍA MOLECULAR"/>
  </r>
  <r>
    <x v="13"/>
    <n v="47168662"/>
    <x v="4"/>
    <n v="813"/>
    <s v="096L"/>
    <s v="GRUPO-B1"/>
    <s v="Bioquímica"/>
    <s v="GL"/>
    <s v="GRUPO DE LABORATORIO"/>
    <s v="096L"/>
    <s v="GRUPO LABORATORIO DE BIOQUÍMICA"/>
    <s v="GRUPO-B1"/>
    <s v="Grupo de Laboratorio de Bioquímica"/>
    <s v="2S"/>
    <n v="47168662"/>
    <s v="GÓMEZ"/>
    <s v="VILLAESCUSA"/>
    <s v="PAULA"/>
    <s v="GÓMEZ VILLAESCUSA, PAULA"/>
    <x v="1"/>
    <x v="0"/>
    <x v="1"/>
    <m/>
    <m/>
    <s v="pagomev"/>
    <s v="paula.gomezv@alum.unirioja.es"/>
    <n v="1.2"/>
    <n v="1.2"/>
    <n v="536"/>
    <s v="PROFESOR INTERINO"/>
    <s v="C01"/>
    <s v="TIEMPO COMPLETO"/>
    <s v="2019-02-04 00:00:00.0"/>
    <s v="2019-09-14 00:00:00.0"/>
    <s v="PI101450"/>
    <s v="PROFESOR CONTRATADO INTERINO"/>
    <s v="R101"/>
    <x v="4"/>
    <n v="60"/>
    <s v="BIOQUÍMICA Y BIOLOGÍA MOLECULAR"/>
  </r>
  <r>
    <x v="15"/>
    <n v="72786536"/>
    <x v="4"/>
    <n v="814"/>
    <s v="001G"/>
    <s v="GRUPO-A"/>
    <s v="Cálculo infinitesimal"/>
    <s v="GG"/>
    <s v="GRUPO GRANDE"/>
    <s v="001G"/>
    <s v="GRUPO GRANDE DE CÁLCULO INFINITESIMAL"/>
    <s v="GRUPO-A"/>
    <s v="Grupo Grande de CÁLCULO INFINITESIMAL"/>
    <s v="1S"/>
    <n v="72786536"/>
    <s v="MÍNGUEZ"/>
    <s v="CENICEROS"/>
    <s v="JUDIT"/>
    <s v="MÍNGUEZ CENICEROS, JUDIT"/>
    <x v="0"/>
    <x v="0"/>
    <x v="0"/>
    <m/>
    <m/>
    <s v="jminguez"/>
    <s v="judit.minguez@unirioja.es"/>
    <n v="4"/>
    <m/>
    <n v="534"/>
    <s v="CONTRATADO DOCTOR -TIPO 1"/>
    <s v="C01"/>
    <s v="TIEMPO COMPLETO"/>
    <s v="2007-07-20 00:00:00.0"/>
    <s v="null"/>
    <s v="LD100578"/>
    <s v="CONTRATADO DOCTOR"/>
    <s v="R111"/>
    <x v="7"/>
    <n v="15"/>
    <s v="ANÁLISIS MATEMÁTICO"/>
  </r>
  <r>
    <x v="15"/>
    <n v="16617591"/>
    <x v="4"/>
    <n v="814"/>
    <s v="001G"/>
    <s v="GRUPO-B"/>
    <s v="Cálculo infinitesimal"/>
    <s v="GG"/>
    <s v="GRUPO GRANDE"/>
    <s v="001G"/>
    <s v="GRUPO GRANDE DE CÁLCULO INFINITESIMAL"/>
    <s v="GRUPO-B"/>
    <s v="Grupo Grande de CÁLCULO INFINITESIMAL"/>
    <s v="1S"/>
    <n v="16617591"/>
    <s v="BELLO"/>
    <s v="HERNÁNDEZ"/>
    <s v="MANUEL"/>
    <s v="BELLO HERNÁNDEZ, MANUEL"/>
    <x v="0"/>
    <x v="0"/>
    <x v="0"/>
    <m/>
    <m/>
    <s v="mbello"/>
    <s v="mbello@unirioja.es"/>
    <n v="4"/>
    <m/>
    <n v="504"/>
    <s v="PROFESOR TITULAR UNIVERSIDAD"/>
    <s v="01R"/>
    <s v="TIEMPO COMPLETO REDUCIDO"/>
    <s v="2018-09-17 00:00:00.0"/>
    <s v="null"/>
    <s v="DF100146"/>
    <s v="PROFESOR TITULAR DE UNIVERSIDAD"/>
    <s v="R111"/>
    <x v="7"/>
    <n v="15"/>
    <s v="ANÁLISIS MATEMÁTICO"/>
  </r>
  <r>
    <x v="15"/>
    <n v="16565041"/>
    <x v="4"/>
    <n v="814"/>
    <s v="001I"/>
    <s v="GRUPO-A3"/>
    <s v="Cálculo infinitesimal"/>
    <s v="GI"/>
    <s v="GRUPO DE INFORMÁTICA"/>
    <s v="001I"/>
    <s v="GRUPO DE INFORMÁTICA DE CÁLCULO INFINITESIMAL"/>
    <s v="GRUPO-A3"/>
    <s v="Grupo de Informática de CÁLCULO INFINITESIMAL"/>
    <s v="1S"/>
    <n v="16565041"/>
    <s v="CIAURRI"/>
    <s v="RAMÍREZ"/>
    <s v="OSCAR"/>
    <s v="CIAURRI RAMÍREZ, OSCAR"/>
    <x v="1"/>
    <x v="0"/>
    <x v="0"/>
    <m/>
    <m/>
    <s v="osciaurr"/>
    <s v="oscar.ciaurri@unirioja.es"/>
    <n v="1"/>
    <m/>
    <n v="500"/>
    <s v="CATEDRATICO DE UNIVERSIDAD"/>
    <s v="01R"/>
    <s v="TIEMPO COMPLETO REDUCIDO"/>
    <s v="2018-12-05 00:00:00.0"/>
    <s v="null"/>
    <s v="DF100379"/>
    <s v="CATEDRÁTICO DE UNIVERSIDAD"/>
    <s v="R111"/>
    <x v="7"/>
    <n v="15"/>
    <s v="ANÁLISIS MATEMÁTICO"/>
  </r>
  <r>
    <x v="15"/>
    <n v="17764581"/>
    <x v="4"/>
    <n v="815"/>
    <s v="002G"/>
    <s v="GRUPO-B"/>
    <s v="Cálculo matricial y vectorial"/>
    <s v="GG"/>
    <s v="GRUPO GRANDE"/>
    <s v="002G"/>
    <s v="GRUPO GRANDE DE CALCULO MATRICIAL Y VECTORIAL"/>
    <s v="GRUPO-B"/>
    <s v="Grupo Grande de CÁLCULO MATRICIAL Y VECTORIAL8"/>
    <s v="1S"/>
    <n v="17764581"/>
    <s v="RODRIGO"/>
    <s v="ESCUDERO"/>
    <s v="ADRIAN"/>
    <s v="RODRIGO ESCUDERO, ADRIAN"/>
    <x v="1"/>
    <x v="0"/>
    <x v="1"/>
    <m/>
    <m/>
    <s v="adrodre"/>
    <s v="adrian.rodrigoe@unirioja.es"/>
    <n v="4"/>
    <m/>
    <n v="536"/>
    <s v="PROFESOR INTERINO"/>
    <s v="C01"/>
    <s v="TIEMPO COMPLETO"/>
    <s v="2018-09-17 00:00:00.0"/>
    <s v="2019-09-14 00:00:00.0"/>
    <s v="PI101404"/>
    <s v="PROFESOR CONTRATADO INTERINO"/>
    <s v="R111"/>
    <x v="7"/>
    <n v="5"/>
    <s v="ÁLGEBRA"/>
  </r>
  <r>
    <x v="11"/>
    <n v="16542973"/>
    <x v="4"/>
    <n v="816"/>
    <s v="003G"/>
    <s v="GRUPO-A"/>
    <s v="Física"/>
    <s v="GG"/>
    <s v="GRUPO GRANDE"/>
    <s v="003G"/>
    <s v="GRUPO GRANDE DE FÍSICA"/>
    <s v="GRUPO-A"/>
    <s v="Grupo Grande de FISICA"/>
    <s v="2S"/>
    <n v="16542973"/>
    <s v="SALAS"/>
    <s v="ILARRAZA"/>
    <s v="JOSÉ PABLO"/>
    <s v="SALAS ILARRAZA, JOSÉ PABLO"/>
    <x v="1"/>
    <x v="0"/>
    <x v="0"/>
    <m/>
    <m/>
    <s v="jpsalas"/>
    <s v="josepablo.salas@unirioja.es"/>
    <n v="4"/>
    <n v="4"/>
    <n v="504"/>
    <s v="PROFESOR TITULAR UNIVERSIDAD"/>
    <s v="01R"/>
    <s v="TIEMPO COMPLETO REDUCIDO"/>
    <s v="2012-09-01 00:00:00.0"/>
    <s v="null"/>
    <s v="DF100291"/>
    <s v="PROFESOR TITULAR DE UNIVERSIDAD"/>
    <s v="R112"/>
    <x v="8"/>
    <n v="385"/>
    <s v="FÍSICA APLICADA"/>
  </r>
  <r>
    <x v="15"/>
    <n v="16542973"/>
    <x v="4"/>
    <n v="816"/>
    <s v="003G"/>
    <s v="GRUPO-A"/>
    <s v="Física"/>
    <s v="GG"/>
    <s v="GRUPO GRANDE"/>
    <s v="003G"/>
    <s v="GRUPO GRANDE DE FÍSICA"/>
    <s v="GRUPO-A"/>
    <s v="Grupo Grande de FISICA"/>
    <s v="2S"/>
    <n v="16542973"/>
    <s v="SALAS"/>
    <s v="ILARRAZA"/>
    <s v="JOSÉ PABLO"/>
    <s v="SALAS ILARRAZA, JOSÉ PABLO"/>
    <x v="1"/>
    <x v="0"/>
    <x v="0"/>
    <m/>
    <m/>
    <s v="jpsalas"/>
    <s v="josepablo.salas@unirioja.es"/>
    <n v="4"/>
    <m/>
    <n v="504"/>
    <s v="PROFESOR TITULAR UNIVERSIDAD"/>
    <s v="01R"/>
    <s v="TIEMPO COMPLETO REDUCIDO"/>
    <s v="2012-09-01 00:00:00.0"/>
    <s v="null"/>
    <s v="DF100291"/>
    <s v="PROFESOR TITULAR DE UNIVERSIDAD"/>
    <s v="R112"/>
    <x v="8"/>
    <n v="385"/>
    <s v="FÍSICA APLICADA"/>
  </r>
  <r>
    <x v="11"/>
    <n v="17710488"/>
    <x v="4"/>
    <n v="817"/>
    <s v="004G"/>
    <s v="GRUPO-A"/>
    <s v="Metodología de la programación"/>
    <s v="GG"/>
    <s v="GRUPO GRANDE"/>
    <s v="004G"/>
    <s v="GRUPO GRANDE DE METODOLOGIA DE LA PROGRAMACIÓN"/>
    <s v="GRUPO-A"/>
    <s v="Grupo Grande de METODOLOGIA DE LA PROGRAMACIÓN"/>
    <s v="1S"/>
    <n v="17710488"/>
    <s v="LAMBAN"/>
    <s v="PARDO"/>
    <s v="LAUREANO"/>
    <s v="LAMBAN PARDO, LAUREANO"/>
    <x v="0"/>
    <x v="0"/>
    <x v="0"/>
    <m/>
    <m/>
    <s v="lalamban"/>
    <s v="lalamban@unirioja.es"/>
    <n v="3.2"/>
    <n v="3.2"/>
    <n v="504"/>
    <s v="PROFESOR TITULAR UNIVERSIDAD"/>
    <s v="C01"/>
    <s v="TIEMPO COMPLETO"/>
    <s v="2016-09-15 00:00:00.0"/>
    <s v="null"/>
    <s v="DF32144"/>
    <s v="TITULAR DE ESCUELAS UNIVERSITARIAS"/>
    <s v="R111"/>
    <x v="7"/>
    <n v="75"/>
    <s v="CIENCIA DE LA COMPUTACIÓN E INTELIGENCIA ARTIFICIA"/>
  </r>
  <r>
    <x v="11"/>
    <n v="16551912"/>
    <x v="4"/>
    <n v="817"/>
    <s v="004I"/>
    <s v="GRUPO-A2"/>
    <s v="Metodología de la programación"/>
    <s v="GI"/>
    <s v="GRUPO DE INFORMÁTICA"/>
    <s v="004I"/>
    <s v="GRUPO DE INFORMÁTICA DE METODOLOGIA DE LA PROGRAMACIÓN"/>
    <s v="GRUPO-A2"/>
    <s v="Grupo de Informática de Metodología de la programación"/>
    <s v="1S"/>
    <n v="16551912"/>
    <s v="GARCÍA"/>
    <s v="IZQUIERDO"/>
    <s v="FRANCISCO JOSÉ"/>
    <s v="GARCÍA IZQUIERDO, FRANCISCO JOSÉ"/>
    <x v="0"/>
    <x v="0"/>
    <x v="0"/>
    <m/>
    <m/>
    <s v="fgarcia"/>
    <s v="francisco.garcia@unirioja.es"/>
    <n v="2.8"/>
    <n v="2.8"/>
    <n v="534"/>
    <s v="CONTRATADO DOCTOR -TIPO 1"/>
    <s v="C01"/>
    <s v="TIEMPO COMPLETO"/>
    <s v="2013-07-20 00:00:00.0"/>
    <s v="null"/>
    <s v="LD100292"/>
    <s v="CONTRATADO DOCTOR"/>
    <s v="R111"/>
    <x v="7"/>
    <n v="570"/>
    <s v="LENGUAJES Y SISTEMAS INFORMÁTICOS"/>
  </r>
  <r>
    <x v="11"/>
    <n v="16567689"/>
    <x v="4"/>
    <n v="818"/>
    <s v="005G"/>
    <s v="GRUPO-A"/>
    <s v="Sistemas informáticos"/>
    <s v="GG"/>
    <s v="GRUPO GRANDE"/>
    <s v="005G"/>
    <s v="GRUPO GRANDE DE SISTEMAS INFORMÁTICOS"/>
    <s v="GRUPO-A"/>
    <s v="Grupo Grande de SISTEMAS INFORMÁTICOS"/>
    <s v="1S"/>
    <n v="16567689"/>
    <s v="SÁENZ DE CABEZÓN"/>
    <s v="IRIGARAY"/>
    <s v="EDUARDO"/>
    <s v="SÁENZ DE CABEZÓN IRIGARAY, EDUARDO"/>
    <x v="0"/>
    <x v="0"/>
    <x v="0"/>
    <m/>
    <m/>
    <s v="esaenz-d"/>
    <s v="eduardo.saenz-de-cabezon@unirioja.es"/>
    <n v="1.8"/>
    <n v="1.8"/>
    <n v="504"/>
    <s v="PROFESOR TITULAR UNIVERSIDAD"/>
    <s v="C01"/>
    <s v="TIEMPO COMPLETO"/>
    <s v="2018-12-18 00:00:00.0"/>
    <s v="null"/>
    <s v="DF100367"/>
    <s v="PROFESOR TITULAR DE UNIVERSIDAD"/>
    <s v="R111"/>
    <x v="7"/>
    <n v="570"/>
    <s v="LENGUAJES Y SISTEMAS INFORMÁTICOS"/>
  </r>
  <r>
    <x v="11"/>
    <n v="16597051"/>
    <x v="4"/>
    <n v="818"/>
    <s v="005I"/>
    <s v="GRUPO-A1"/>
    <s v="Sistemas informáticos"/>
    <s v="GI"/>
    <s v="GRUPO DE INFORMÁTICA"/>
    <s v="005I"/>
    <s v="GRUPO DE INFORMÁTICA DE SISTEMAS INFORMÁTICOS"/>
    <s v="GRUPO-A1"/>
    <s v="Grupo de Informática de Sistemas informáticos"/>
    <s v="1S"/>
    <n v="16597051"/>
    <s v="ROMERO"/>
    <s v="IBÁÑEZ"/>
    <s v="ANA"/>
    <s v="ROMERO IBÁÑEZ, ANA"/>
    <x v="0"/>
    <x v="0"/>
    <x v="0"/>
    <m/>
    <m/>
    <s v="anromero"/>
    <s v="ana.romero@unirioja.es"/>
    <n v="2.1"/>
    <n v="2.1"/>
    <n v="504"/>
    <s v="PROFESOR TITULAR UNIVERSIDAD"/>
    <s v="C01"/>
    <s v="TIEMPO COMPLETO"/>
    <s v="2018-12-18 00:00:00.0"/>
    <s v="null"/>
    <s v="DF100324"/>
    <s v="PROFESOR TITULAR DE UNIVERSIDAD"/>
    <s v="R111"/>
    <x v="7"/>
    <n v="75"/>
    <s v="CIENCIA DE LA COMPUTACIÓN E INTELIGENCIA ARTIFICIA"/>
  </r>
  <r>
    <x v="11"/>
    <n v="16607644"/>
    <x v="4"/>
    <n v="818"/>
    <s v="005I"/>
    <s v="GRUPO-B1"/>
    <s v="Sistemas informáticos"/>
    <s v="GI"/>
    <s v="GRUPO DE INFORMÁTICA"/>
    <s v="005I"/>
    <s v="GRUPO DE INFORMÁTICA DE SISTEMAS INFORMÁTICOS"/>
    <s v="GRUPO-B1"/>
    <s v="Grupo de Informática de Sistemas informáticos"/>
    <s v="1S"/>
    <n v="16607644"/>
    <s v="IBÁÑEZ"/>
    <s v="SÁENZ LÓPEZ"/>
    <s v="MARÍA JOSÉ"/>
    <s v="IBÁÑEZ SÁENZ LÓPEZ, MARÍA JOSÉ"/>
    <x v="1"/>
    <x v="0"/>
    <x v="0"/>
    <m/>
    <m/>
    <s v="maibansa"/>
    <s v="maria-jose.ibanez@unirioja.es"/>
    <n v="4.2"/>
    <n v="4.2"/>
    <n v="532"/>
    <s v="LABORAL DOCENTE-ASOCIADO"/>
    <s v="P04"/>
    <s v="TIEMPO PARCIAL (4+4 HORAS)"/>
    <s v="2016-09-15 00:00:00.0"/>
    <s v="2019-09-14 00:00:00.0"/>
    <s v="PI101125"/>
    <s v="PROFESOR ASOCIADO"/>
    <s v="R111"/>
    <x v="7"/>
    <n v="75"/>
    <s v="CIENCIA DE LA COMPUTACIÓN E INTELIGENCIA ARTIFICIA"/>
  </r>
  <r>
    <x v="11"/>
    <n v="16628965"/>
    <x v="4"/>
    <n v="818"/>
    <s v="005I"/>
    <s v="GRUPO-B2"/>
    <s v="Sistemas informáticos"/>
    <s v="GI"/>
    <s v="GRUPO DE INFORMÁTICA"/>
    <s v="005I"/>
    <s v="GRUPO DE INFORMÁTICA DE SISTEMAS INFORMÁTICOS"/>
    <s v="GRUPO-B2"/>
    <s v="Grupo de Informática de Sistemas informáticos"/>
    <s v="1S"/>
    <n v="16628965"/>
    <s v="CASADO"/>
    <s v="GARCÍA"/>
    <s v="ÁNGELA"/>
    <s v="CASADO GARCÍA, ÁNGELA"/>
    <x v="1"/>
    <x v="0"/>
    <x v="1"/>
    <m/>
    <m/>
    <s v="ancasag"/>
    <s v="angela.casado@alum.unirioja.es"/>
    <n v="4.2"/>
    <n v="4.2"/>
    <n v="536"/>
    <s v="PROFESOR INTERINO"/>
    <s v="P04"/>
    <s v="TIEMPO PARCIAL (4+4 HORAS)"/>
    <s v="2018-09-17 00:00:00.0"/>
    <s v="2019-02-28 00:00:00.0"/>
    <s v="PI101273"/>
    <s v="PROFESOR CONTRATADO INTERINO"/>
    <s v="R111"/>
    <x v="7"/>
    <n v="570"/>
    <s v="LENGUAJES Y SISTEMAS INFORMÁTICOS"/>
  </r>
  <r>
    <x v="15"/>
    <n v="16628965"/>
    <x v="4"/>
    <n v="818"/>
    <s v="005I"/>
    <s v="GRUPO-B2"/>
    <s v="Sistemas informáticos"/>
    <s v="GI"/>
    <s v="GRUPO DE INFORMÁTICA"/>
    <s v="005I"/>
    <s v="GRUPO DE INFORMÁTICA DE SISTEMAS INFORMÁTICOS"/>
    <s v="GRUPO-B2"/>
    <s v="Grupo de Informática de Sistemas informáticos"/>
    <s v="1S"/>
    <n v="16628965"/>
    <s v="CASADO"/>
    <s v="GARCÍA"/>
    <s v="ÁNGELA"/>
    <s v="CASADO GARCÍA, ÁNGELA"/>
    <x v="1"/>
    <x v="0"/>
    <x v="1"/>
    <m/>
    <m/>
    <s v="ancasag"/>
    <s v="angela.casado@alum.unirioja.es"/>
    <n v="4.2"/>
    <m/>
    <n v="536"/>
    <s v="PROFESOR INTERINO"/>
    <s v="P04"/>
    <s v="TIEMPO PARCIAL (4+4 HORAS)"/>
    <s v="2018-09-17 00:00:00.0"/>
    <s v="2019-02-28 00:00:00.0"/>
    <s v="PI101273"/>
    <s v="PROFESOR CONTRATADO INTERINO"/>
    <s v="R111"/>
    <x v="7"/>
    <n v="570"/>
    <s v="LENGUAJES Y SISTEMAS INFORMÁTICOS"/>
  </r>
  <r>
    <x v="11"/>
    <n v="16570582"/>
    <x v="4"/>
    <n v="819"/>
    <s v="801106G"/>
    <s v="GRUPO-A"/>
    <s v="Estructura de computadores"/>
    <s v="GG"/>
    <s v="GRUPO GRANDE"/>
    <s v="801106G"/>
    <s v="CONTENIDOS TEÓRICOS DE ESTRUCTURA DE COMPUTADORES"/>
    <s v="GRUPO-A"/>
    <s v="Grupo Grande de Estructura de computadores"/>
    <s v="2S"/>
    <n v="16570582"/>
    <s v="PÉREZ"/>
    <s v="BARRÓN"/>
    <s v="IVÁN LUIS"/>
    <s v="PÉREZ BARRÓN, IVÁN LUIS"/>
    <x v="0"/>
    <x v="0"/>
    <x v="0"/>
    <m/>
    <m/>
    <s v="ivperez"/>
    <s v="ivan.perez@unirioja.es"/>
    <n v="3.6"/>
    <n v="3.6"/>
    <n v="534"/>
    <s v="CONTRATADO DOCTOR -TIPO 1"/>
    <s v="C01"/>
    <s v="TIEMPO COMPLETO"/>
    <s v="2015-12-23 00:00:00.0"/>
    <s v="null"/>
    <s v="LD100490"/>
    <s v="PROFESOR CONTRATADO DOCTOR TIPO 1"/>
    <s v="R109"/>
    <x v="9"/>
    <n v="785"/>
    <s v="TECNOLOGÍA ELECTRÓNICA"/>
  </r>
  <r>
    <x v="11"/>
    <n v="16622450"/>
    <x v="4"/>
    <n v="820"/>
    <s v="008G"/>
    <s v="GRUPO-A"/>
    <s v="Tecnología de la programación"/>
    <s v="GG"/>
    <s v="GRUPO GRANDE"/>
    <s v="008G"/>
    <s v="GRUPO GRANDE DE TECNOLOGIA DE LA PROGRAMACIÓN"/>
    <s v="GRUPO-A"/>
    <s v="Grupo Grande de TECNOLOGIA DE LA PROGRAMACIÓN"/>
    <s v="2S"/>
    <n v="16622450"/>
    <s v="DIVASÓN"/>
    <s v="MALLAGARAY"/>
    <s v="JOSE"/>
    <s v="DIVASÓN MALLAGARAY, JOSE"/>
    <x v="1"/>
    <x v="0"/>
    <x v="0"/>
    <m/>
    <m/>
    <s v="jodivaso"/>
    <s v="jose.divason@unirioja.es"/>
    <n v="3.2"/>
    <n v="3.2"/>
    <n v="536"/>
    <s v="PROFESOR INTERINO"/>
    <s v="C01"/>
    <s v="TIEMPO COMPLETO"/>
    <s v="2017-09-15 00:00:00.0"/>
    <s v="null"/>
    <s v="PI101270"/>
    <s v="PROFESOR CONTRATADO INTERINO"/>
    <s v="R111"/>
    <x v="7"/>
    <n v="75"/>
    <s v="CIENCIA DE LA COMPUTACIÓN E INTELIGENCIA ARTIFICIA"/>
  </r>
  <r>
    <x v="11"/>
    <n v="16635790"/>
    <x v="4"/>
    <n v="820"/>
    <s v="008G"/>
    <s v="GRUPO-B"/>
    <s v="Tecnología de la programación"/>
    <s v="GG"/>
    <s v="GRUPO GRANDE"/>
    <s v="008G"/>
    <s v="GRUPO GRANDE DE TECNOLOGIA DE LA PROGRAMACIÓN"/>
    <s v="GRUPO-B"/>
    <s v="Grupo Grande de TECNOLOGIA DE LA PROGRAMACIÓN"/>
    <s v="2S"/>
    <n v="16635790"/>
    <s v="PÉREZ-ARADROS"/>
    <s v="MARTÍNEZ"/>
    <s v="IVÁN"/>
    <s v="PÉREZ-ARADROS MARTÍNEZ, IVÁN"/>
    <x v="1"/>
    <x v="0"/>
    <x v="1"/>
    <m/>
    <m/>
    <s v="ivpereza"/>
    <s v="ivan.perez-aradros@unirioja.es"/>
    <n v="2.6"/>
    <n v="2.6"/>
    <n v="536"/>
    <s v="PROFESOR INTERINO"/>
    <s v="P04"/>
    <s v="TIEMPO PARCIAL (4+4 HORAS)"/>
    <s v="2019-03-04 00:00:00.0"/>
    <s v="2019-09-14 00:00:00.0"/>
    <s v="PI101273"/>
    <s v="PROFESOR CONTRATADO INTERINO"/>
    <s v="R111"/>
    <x v="7"/>
    <n v="570"/>
    <s v="LENGUAJES Y SISTEMAS INFORMÁTICOS"/>
  </r>
  <r>
    <x v="11"/>
    <n v="30496784"/>
    <x v="4"/>
    <n v="820"/>
    <s v="008I"/>
    <s v="GRUPO-A2"/>
    <s v="Tecnología de la programación"/>
    <s v="GI"/>
    <s v="GRUPO DE INFORMÁTICA"/>
    <s v="008I"/>
    <s v="GRUPO DE INFORMÁTICA DE TECNOLOGIA DE LA PROGRAMACIÓN"/>
    <s v="GRUPO-A2"/>
    <s v="Grupo de Informática de Tecnología de la programación"/>
    <s v="2S"/>
    <n v="30496784"/>
    <s v="RODRÍGUEZ"/>
    <s v="PRIEGO"/>
    <s v="EMILIO"/>
    <s v="RODRÍGUEZ PRIEGO, EMILIO"/>
    <x v="1"/>
    <x v="0"/>
    <x v="0"/>
    <m/>
    <m/>
    <s v="emrodrig"/>
    <s v="emilio.rodriguez@unirioja.es"/>
    <n v="2.8"/>
    <n v="2.8"/>
    <n v="532"/>
    <s v="LABORAL DOCENTE-ASOCIADO"/>
    <s v="P06"/>
    <s v="TIEMPO PARCIAL (6+6 HORAS)"/>
    <s v="2016-09-15 00:00:00.0"/>
    <s v="2019-09-14 00:00:00.0"/>
    <s v="PI101124"/>
    <s v="PROFESOR ASOCIADO"/>
    <s v="R111"/>
    <x v="7"/>
    <n v="75"/>
    <s v="CIENCIA DE LA COMPUTACIÓN E INTELIGENCIA ARTIFICIA"/>
  </r>
  <r>
    <x v="11"/>
    <n v="77566977"/>
    <x v="4"/>
    <n v="820"/>
    <s v="008I"/>
    <s v="GRUPO-A3"/>
    <s v="Tecnología de la programación"/>
    <s v="GI"/>
    <s v="GRUPO DE INFORMÁTICA"/>
    <s v="008I"/>
    <s v="GRUPO DE INFORMÁTICA DE TECNOLOGIA DE LA PROGRAMACIÓN"/>
    <s v="GRUPO-A3"/>
    <s v="Grupo de Informática de Tecnología de la programación"/>
    <s v="2S"/>
    <n v="77566977"/>
    <s v="LÓPEZ"/>
    <s v="GÓMEZ"/>
    <s v="ROSARIO"/>
    <s v="LÓPEZ GÓMEZ, ROSARIO"/>
    <x v="1"/>
    <x v="0"/>
    <x v="1"/>
    <m/>
    <m/>
    <s v="rolopez"/>
    <s v="rosario.lopez@unirioja.es"/>
    <n v="2.8"/>
    <n v="2.8"/>
    <n v="532"/>
    <s v="LABORAL DOCENTE-ASOCIADO"/>
    <s v="P05"/>
    <s v="TIEMPO PARCIAL (5+5 HORAS)"/>
    <s v="2018-09-17 00:00:00.0"/>
    <s v="2019-09-14 00:00:00.0"/>
    <s v="PI101387"/>
    <s v="PROFESOR ASOCIADO"/>
    <s v="R111"/>
    <x v="7"/>
    <n v="570"/>
    <s v="LENGUAJES Y SISTEMAS INFORMÁTICOS"/>
  </r>
  <r>
    <x v="15"/>
    <n v="16635790"/>
    <x v="4"/>
    <n v="820"/>
    <s v="008G"/>
    <s v="GRUPO-B"/>
    <s v="Tecnología de la programación"/>
    <s v="GG"/>
    <s v="GRUPO GRANDE"/>
    <s v="008G"/>
    <s v="GRUPO GRANDE DE TECNOLOGIA DE LA PROGRAMACIÓN"/>
    <s v="GRUPO-B"/>
    <s v="Grupo Grande de TECNOLOGIA DE LA PROGRAMACIÓN"/>
    <s v="2S"/>
    <n v="16635790"/>
    <s v="PÉREZ-ARADROS"/>
    <s v="MARTÍNEZ"/>
    <s v="IVÁN"/>
    <s v="PÉREZ-ARADROS MARTÍNEZ, IVÁN"/>
    <x v="1"/>
    <x v="0"/>
    <x v="1"/>
    <m/>
    <m/>
    <s v="ivpereza"/>
    <s v="ivan.perez-aradros@unirioja.es"/>
    <n v="2.6"/>
    <m/>
    <n v="536"/>
    <s v="PROFESOR INTERINO"/>
    <s v="P04"/>
    <s v="TIEMPO PARCIAL (4+4 HORAS)"/>
    <s v="2019-03-04 00:00:00.0"/>
    <s v="2019-09-14 00:00:00.0"/>
    <s v="PI101273"/>
    <s v="PROFESOR CONTRATADO INTERINO"/>
    <s v="R111"/>
    <x v="7"/>
    <n v="570"/>
    <s v="LENGUAJES Y SISTEMAS INFORMÁTICOS"/>
  </r>
  <r>
    <x v="15"/>
    <n v="77566977"/>
    <x v="4"/>
    <n v="820"/>
    <s v="008I"/>
    <s v="GRUPO-A3"/>
    <s v="Tecnología de la programación"/>
    <s v="GI"/>
    <s v="GRUPO DE INFORMÁTICA"/>
    <s v="008I"/>
    <s v="GRUPO DE INFORMÁTICA DE TECNOLOGIA DE LA PROGRAMACIÓN"/>
    <s v="GRUPO-A3"/>
    <s v="Grupo de Informática de Tecnología de la programación"/>
    <s v="2S"/>
    <n v="77566977"/>
    <s v="LÓPEZ"/>
    <s v="GÓMEZ"/>
    <s v="ROSARIO"/>
    <s v="LÓPEZ GÓMEZ, ROSARIO"/>
    <x v="1"/>
    <x v="0"/>
    <x v="1"/>
    <m/>
    <m/>
    <s v="rolopez"/>
    <s v="rosario.lopez@unirioja.es"/>
    <n v="2.8"/>
    <m/>
    <n v="532"/>
    <s v="LABORAL DOCENTE-ASOCIADO"/>
    <s v="P05"/>
    <s v="TIEMPO PARCIAL (5+5 HORAS)"/>
    <s v="2018-09-17 00:00:00.0"/>
    <s v="2019-09-14 00:00:00.0"/>
    <s v="PI101387"/>
    <s v="PROFESOR ASOCIADO"/>
    <s v="R111"/>
    <x v="7"/>
    <n v="570"/>
    <s v="LENGUAJES Y SISTEMAS INFORMÁTICOS"/>
  </r>
  <r>
    <x v="11"/>
    <n v="16522419"/>
    <x v="4"/>
    <n v="821"/>
    <s v="009I"/>
    <s v="GRUPO-A1"/>
    <s v="Estadística"/>
    <s v="GI"/>
    <s v="GRUPO DE INFORMÁTICA"/>
    <s v="009I"/>
    <s v="INFORMÁTICA DE ESTADÍSTICA"/>
    <s v="GRUPO-A1"/>
    <s v="Grupo de Informática de Estadística"/>
    <s v="1S"/>
    <n v="16522419"/>
    <s v="ARANDA"/>
    <s v="AYENSA"/>
    <s v="ÁNGEL"/>
    <s v="ARANDA AYENSA, ÁNGEL"/>
    <x v="0"/>
    <x v="0"/>
    <x v="1"/>
    <m/>
    <m/>
    <s v="anaranda"/>
    <s v="angel.aranda@unirioja.es"/>
    <n v="2"/>
    <n v="2"/>
    <s v="A-0537"/>
    <s v="TITULAR"/>
    <s v="P03"/>
    <s v="TIEMPO PARCIAL (3+3 HORAS)"/>
    <s v="2011-01-01 00:00:00.0"/>
    <s v="null"/>
    <s v="PI100798"/>
    <s v="TITULAR"/>
    <s v="R111"/>
    <x v="7"/>
    <n v="265"/>
    <s v="ESTADÍSTICA E INVESTIGACIÓN OPERATIVA"/>
  </r>
  <r>
    <x v="15"/>
    <n v="42057900"/>
    <x v="4"/>
    <n v="821"/>
    <s v="009G"/>
    <s v="GRUPO-A"/>
    <s v="Estadística"/>
    <s v="GG"/>
    <s v="GRUPO GRANDE"/>
    <s v="009G"/>
    <s v="GRUPO GRANDE DE ESTADÍSTICA"/>
    <s v="GRUPO-A"/>
    <s v="Grupo Grande de ESTADÍSTICA"/>
    <s v="1S"/>
    <n v="42057900"/>
    <s v="HERNÁNDEZ"/>
    <s v="MARTÍN"/>
    <s v="ZENAIDA"/>
    <s v="HERNÁNDEZ MARTÍN, ZENAIDA"/>
    <x v="1"/>
    <x v="0"/>
    <x v="1"/>
    <m/>
    <m/>
    <s v="zehernan"/>
    <s v="zenaida.hernandez@unirioja.es"/>
    <n v="4"/>
    <m/>
    <n v="506"/>
    <s v="PROFESOR TITULAR DE ESCUELA UNIVERSITARI"/>
    <s v="01A"/>
    <s v="TIEMPO COMPLETO AMPLIADO"/>
    <s v="2012-09-01 00:00:00.0"/>
    <s v="null"/>
    <s v="DF32193"/>
    <s v="TITULAR DE ESCUELAS UNIVERSITARIAS"/>
    <s v="R111"/>
    <x v="7"/>
    <n v="265"/>
    <s v="ESTADÍSTICA E INVESTIGACIÓN OPERATIVA"/>
  </r>
  <r>
    <x v="15"/>
    <n v="16522419"/>
    <x v="4"/>
    <n v="821"/>
    <s v="009I"/>
    <s v="GRUPO-A1"/>
    <s v="Estadística"/>
    <s v="GI"/>
    <s v="GRUPO DE INFORMÁTICA"/>
    <s v="009I"/>
    <s v="INFORMÁTICA DE ESTADÍSTICA"/>
    <s v="GRUPO-A1"/>
    <s v="Grupo de Informática de Estadística"/>
    <s v="1S"/>
    <n v="16522419"/>
    <s v="ARANDA"/>
    <s v="AYENSA"/>
    <s v="ÁNGEL"/>
    <s v="ARANDA AYENSA, ÁNGEL"/>
    <x v="0"/>
    <x v="0"/>
    <x v="1"/>
    <m/>
    <m/>
    <s v="anaranda"/>
    <s v="angel.aranda@unirioja.es"/>
    <n v="2"/>
    <m/>
    <s v="A-0537"/>
    <s v="TITULAR"/>
    <s v="P03"/>
    <s v="TIEMPO PARCIAL (3+3 HORAS)"/>
    <s v="2011-01-01 00:00:00.0"/>
    <s v="null"/>
    <s v="PI100798"/>
    <s v="TITULAR"/>
    <s v="R111"/>
    <x v="7"/>
    <n v="265"/>
    <s v="ESTADÍSTICA E INVESTIGACIÓN OPERATIVA"/>
  </r>
  <r>
    <x v="15"/>
    <n v="16573324"/>
    <x v="4"/>
    <n v="822"/>
    <s v="010G"/>
    <s v="GRUPO-A"/>
    <s v="Métodos algorítmicos en matemáticas"/>
    <s v="GG"/>
    <s v="GRUPO GRANDE"/>
    <s v="010G"/>
    <s v="GRUPO GRANDE DE MÉTODOS ALGORÍTMICOS EN MATEMÁTICAS"/>
    <s v="GRUPO-A"/>
    <s v="Grupo Grande de MÉTODOS ALGORÍTMICOS EN MATEMÁTICAS"/>
    <s v="1S"/>
    <n v="16573324"/>
    <s v="ROMERO"/>
    <s v="ÁLVAREZ"/>
    <s v="NATALIA"/>
    <s v="ROMERO ÁLVAREZ, NATALIA"/>
    <x v="1"/>
    <x v="0"/>
    <x v="0"/>
    <m/>
    <m/>
    <s v="naromero"/>
    <s v="natalia.romero@unirioja.es"/>
    <n v="4"/>
    <m/>
    <s v="A-0504"/>
    <s v="PROFESOR TITULAR UNIVERSIDAD"/>
    <s v="C01"/>
    <s v="TIEMPO COMPLETO"/>
    <s v="2010-11-18 00:00:00.0"/>
    <s v="null"/>
    <s v="DF100283"/>
    <s v="PROFESOR TITULAR DE UNIVERSIDAD"/>
    <s v="R111"/>
    <x v="7"/>
    <n v="595"/>
    <s v="MATEMÁTICA APLICADA"/>
  </r>
  <r>
    <x v="11"/>
    <n v="16507414"/>
    <x v="4"/>
    <n v="823"/>
    <s v="011G"/>
    <s v="GRUPO-A"/>
    <s v="Empresa"/>
    <s v="GG"/>
    <s v="GRUPO GRANDE"/>
    <s v="011G"/>
    <s v="GRUPO GRANDE DE EMPRESA"/>
    <s v="GRUPO-A"/>
    <s v="Grupo Grande de EMPRESA"/>
    <s v="2S"/>
    <n v="16507414"/>
    <s v="SAINZ"/>
    <s v="OCHOA"/>
    <s v="ALBERTO"/>
    <s v="SAINZ OCHOA, ALBERTO"/>
    <x v="1"/>
    <x v="0"/>
    <x v="0"/>
    <m/>
    <m/>
    <s v="alsainz"/>
    <s v="alberto.sainz@unirioja.es"/>
    <n v="5"/>
    <n v="5"/>
    <n v="504"/>
    <s v="PROFESOR TITULAR UNIVERSIDAD"/>
    <s v="01A"/>
    <s v="TIEMPO COMPLETO AMPLIADO"/>
    <s v="2012-09-01 00:00:00.0"/>
    <s v="null"/>
    <s v="DF31301"/>
    <s v="TITULAR DE UNIVERSIDAD"/>
    <s v="R104"/>
    <x v="0"/>
    <n v="650"/>
    <s v="ORGANIZACIÓN DE EMPRESAS"/>
  </r>
  <r>
    <x v="15"/>
    <n v="16507414"/>
    <x v="4"/>
    <n v="823"/>
    <s v="011G"/>
    <s v="GRUPO-A"/>
    <s v="Empresa"/>
    <s v="GG"/>
    <s v="GRUPO GRANDE"/>
    <s v="011G"/>
    <s v="GRUPO GRANDE DE EMPRESA"/>
    <s v="GRUPO-A"/>
    <s v="Grupo Grande de EMPRESA"/>
    <s v="2S"/>
    <n v="16507414"/>
    <s v="SAINZ"/>
    <s v="OCHOA"/>
    <s v="ALBERTO"/>
    <s v="SAINZ OCHOA, ALBERTO"/>
    <x v="1"/>
    <x v="0"/>
    <x v="0"/>
    <m/>
    <m/>
    <s v="alsainz"/>
    <s v="alberto.sainz@unirioja.es"/>
    <n v="5"/>
    <m/>
    <n v="504"/>
    <s v="PROFESOR TITULAR UNIVERSIDAD"/>
    <s v="01A"/>
    <s v="TIEMPO COMPLETO AMPLIADO"/>
    <s v="2012-09-01 00:00:00.0"/>
    <s v="null"/>
    <s v="DF31301"/>
    <s v="TITULAR DE UNIVERSIDAD"/>
    <s v="R104"/>
    <x v="0"/>
    <n v="650"/>
    <s v="ORGANIZACIÓN DE EMPRESAS"/>
  </r>
  <r>
    <x v="11"/>
    <n v="16575155"/>
    <x v="4"/>
    <n v="824"/>
    <s v="054G"/>
    <s v="GRUPO-A"/>
    <s v="Bases de datos"/>
    <s v="GG"/>
    <s v="GRUPO GRANDE"/>
    <s v="054G"/>
    <s v="GRUPO GRANDE DE BASES DE DATOS"/>
    <s v="GRUPO-A"/>
    <s v="Grupo Grande de Bases de datos"/>
    <s v="2S"/>
    <n v="16575155"/>
    <s v="DOMÍNGUEZ"/>
    <s v="PÉREZ"/>
    <s v="CÉSAR"/>
    <s v="DOMÍNGUEZ PÉREZ, CÉSAR"/>
    <x v="0"/>
    <x v="0"/>
    <x v="0"/>
    <m/>
    <m/>
    <s v="cedomin"/>
    <s v="cesar.dominguez@unirioja.es"/>
    <n v="3.2"/>
    <n v="3.2"/>
    <n v="504"/>
    <s v="PROFESOR TITULAR UNIVERSIDAD"/>
    <s v="C01"/>
    <s v="TIEMPO COMPLETO"/>
    <s v="2017-12-12 00:00:00.0"/>
    <s v="null"/>
    <s v="DF100346"/>
    <s v="PROFESOR TITULAR DE UNIVERSIDAD"/>
    <s v="R111"/>
    <x v="7"/>
    <n v="570"/>
    <s v="LENGUAJES Y SISTEMAS INFORMÁTICOS"/>
  </r>
  <r>
    <x v="11"/>
    <n v="15973686"/>
    <x v="4"/>
    <n v="824"/>
    <s v="054I"/>
    <s v="GRUPO-A2"/>
    <s v="Bases de datos"/>
    <s v="GI"/>
    <s v="GRUPO DE INFORMÁTICA"/>
    <s v="054I"/>
    <s v="INFORMÁTICA DE BASES DE DATOS"/>
    <s v="GRUPO-A2"/>
    <s v="Grupo de Informática de Bases de datos"/>
    <s v="2S"/>
    <n v="15973686"/>
    <s v="JAIME"/>
    <s v="ELIZONDO"/>
    <s v="ARTURO"/>
    <s v="JAIME ELIZONDO, ARTURO"/>
    <x v="1"/>
    <x v="0"/>
    <x v="0"/>
    <m/>
    <m/>
    <s v="arjaime"/>
    <s v="arturo.jaime@unirioja.es"/>
    <n v="2.8"/>
    <n v="2.8"/>
    <n v="504"/>
    <s v="PROFESOR TITULAR UNIVERSIDAD"/>
    <s v="C01"/>
    <s v="TIEMPO COMPLETO"/>
    <s v="2015-09-15 00:00:00.0"/>
    <s v="null"/>
    <s v="DF100152"/>
    <s v="PROFESOR TITULAR DE UNIVERSIDAD"/>
    <s v="R111"/>
    <x v="7"/>
    <n v="570"/>
    <s v="LENGUAJES Y SISTEMAS INFORMÁTICOS"/>
  </r>
  <r>
    <x v="11"/>
    <n v="16622967"/>
    <x v="4"/>
    <n v="824"/>
    <s v="054I"/>
    <s v="GRUPO-A3"/>
    <s v="Bases de datos"/>
    <s v="GI"/>
    <s v="GRUPO DE INFORMÁTICA"/>
    <s v="054I"/>
    <s v="INFORMÁTICA DE BASES DE DATOS"/>
    <s v="GRUPO-A3"/>
    <s v="Grupo de Informática de Bases de datos"/>
    <s v="2S"/>
    <n v="16622967"/>
    <s v="SÁENZ"/>
    <s v="ADÁN"/>
    <s v="CARLOS"/>
    <s v="SÁENZ ADÁN, CARLOS"/>
    <x v="1"/>
    <x v="0"/>
    <x v="1"/>
    <m/>
    <m/>
    <s v="casaenad"/>
    <s v="carlos.saenz@alum.unirioja.es"/>
    <n v="2.8"/>
    <n v="2.8"/>
    <n v="121"/>
    <s v="PERSONAL INVESTIGADOR EN FORMACIÓN"/>
    <n v="0"/>
    <s v="_"/>
    <s v="2015-09-01 00:00:00.0"/>
    <s v="2019-08-31 00:00:00.0"/>
    <s v="D11BECARIO1"/>
    <s v="PERSONAL INVESTIGADOR PREDOCTORAL EN FORMACIÓN"/>
    <s v="R111"/>
    <x v="7"/>
    <n v="570"/>
    <s v="LENGUAJES Y SISTEMAS INFORMÁTICOS"/>
  </r>
  <r>
    <x v="15"/>
    <n v="16622967"/>
    <x v="4"/>
    <n v="824"/>
    <s v="054I"/>
    <s v="GRUPO-A3"/>
    <s v="Bases de datos"/>
    <s v="GI"/>
    <s v="GRUPO DE INFORMÁTICA"/>
    <s v="054I"/>
    <s v="INFORMÁTICA DE BASES DE DATOS"/>
    <s v="GRUPO-A3"/>
    <s v="Grupo de Informática de Bases de datos"/>
    <s v="2S"/>
    <n v="16622967"/>
    <s v="SÁENZ"/>
    <s v="ADÁN"/>
    <s v="CARLOS"/>
    <s v="SÁENZ ADÁN, CARLOS"/>
    <x v="1"/>
    <x v="0"/>
    <x v="1"/>
    <m/>
    <m/>
    <s v="casaenad"/>
    <s v="carlos.saenz@alum.unirioja.es"/>
    <n v="2.8"/>
    <m/>
    <n v="121"/>
    <s v="PERSONAL INVESTIGADOR EN FORMACIÓN"/>
    <n v="0"/>
    <s v="_"/>
    <s v="2015-09-01 00:00:00.0"/>
    <s v="2019-08-31 00:00:00.0"/>
    <s v="D11BECARIO1"/>
    <s v="PERSONAL INVESTIGADOR PREDOCTORAL EN FORMACIÓN"/>
    <s v="R111"/>
    <x v="7"/>
    <n v="570"/>
    <s v="LENGUAJES Y SISTEMAS INFORMÁTICOS"/>
  </r>
  <r>
    <x v="11"/>
    <n v="16603591"/>
    <x v="4"/>
    <n v="825"/>
    <s v="006I"/>
    <s v="GRUPO-A1"/>
    <s v="Lógica"/>
    <s v="GI"/>
    <s v="GRUPO DE INFORMÁTICA"/>
    <s v="006I"/>
    <s v="GRUPO DE INFORMÁTICA DE LÓGICA"/>
    <s v="GRUPO-A1"/>
    <s v="Grupo de Informática de Lógica"/>
    <s v="2S"/>
    <n v="16603591"/>
    <s v="FERNÁNDEZ"/>
    <s v="CESTAU"/>
    <s v="JAIME MARTÍN"/>
    <s v="FERNÁNDEZ CESTAU, JAIME MARTÍN"/>
    <x v="1"/>
    <x v="0"/>
    <x v="1"/>
    <m/>
    <m/>
    <s v="jafernc"/>
    <s v="jaime.fernandez@unirioja.es"/>
    <n v="1.4"/>
    <n v="1.4"/>
    <n v="536"/>
    <s v="PROFESOR INTERINO"/>
    <s v="C01"/>
    <s v="TIEMPO COMPLETO"/>
    <s v="2019-02-04 00:00:00.0"/>
    <s v="2019-08-08 00:00:00.0"/>
    <s v="D11CONIN14"/>
    <s v="PROFESOR CONTRATADO INTERINO"/>
    <s v="R111"/>
    <x v="7"/>
    <n v="440"/>
    <s v="GEOMETRÍA Y TOPOLOGÍA"/>
  </r>
  <r>
    <x v="15"/>
    <n v="17835356"/>
    <x v="4"/>
    <n v="825"/>
    <s v="006G"/>
    <s v="GRUPO-A"/>
    <s v="Lógica"/>
    <s v="GG"/>
    <s v="GRUPO GRANDE"/>
    <s v="006G"/>
    <s v="GRUPO GRANDE DE LÓGICA"/>
    <s v="GRUPO-A"/>
    <s v="Grupo Grande de LÓGICA"/>
    <s v="2S"/>
    <n v="17835356"/>
    <s v="ESPAÑOL"/>
    <s v="GONZÁLEZ"/>
    <s v="LUIS"/>
    <s v="ESPAÑOL GONZÁLEZ, LUIS"/>
    <x v="1"/>
    <x v="0"/>
    <x v="0"/>
    <m/>
    <m/>
    <s v="lespanol"/>
    <s v="luis.espanol@unirioja.es"/>
    <n v="4"/>
    <m/>
    <n v="504"/>
    <s v="PROFESOR TITULAR UNIVERSIDAD"/>
    <s v="01A"/>
    <s v="TIEMPO COMPLETO AMPLIADO"/>
    <s v="2012-09-01 00:00:00.0"/>
    <s v="null"/>
    <s v="DF32213"/>
    <s v="TITULAR DE UNIVERSIDAD"/>
    <s v="R111"/>
    <x v="7"/>
    <n v="440"/>
    <s v="GEOMETRÍA Y TOPOLOGÍA"/>
  </r>
  <r>
    <x v="15"/>
    <n v="18408601"/>
    <x v="4"/>
    <n v="825"/>
    <s v="006G"/>
    <s v="GRUPO-A"/>
    <s v="Lógica"/>
    <s v="GG"/>
    <s v="GRUPO GRANDE"/>
    <s v="006G"/>
    <s v="GRUPO GRANDE DE LÓGICA"/>
    <s v="GRUPO-A"/>
    <s v="Grupo Grande de LÓGICA"/>
    <s v="2S"/>
    <n v="18408601"/>
    <s v="HERNÁNDEZ"/>
    <s v="PARICIO"/>
    <s v="LUIS JAVIER"/>
    <s v="HERNÁNDEZ PARICIO, LUIS JAVIER"/>
    <x v="1"/>
    <x v="0"/>
    <x v="0"/>
    <m/>
    <m/>
    <s v="luhernan"/>
    <s v="luis-javier.hernandez@unirioja.es"/>
    <n v="0"/>
    <m/>
    <n v="500"/>
    <s v="CATEDRATICO DE UNIVERSIDAD"/>
    <s v="01R"/>
    <s v="TIEMPO COMPLETO REDUCIDO"/>
    <s v="2012-09-01 00:00:00.0"/>
    <s v="null"/>
    <s v="DF32212"/>
    <s v="CATEDRÁTICO DE UNIVERSIDAD"/>
    <s v="R111"/>
    <x v="7"/>
    <n v="440"/>
    <s v="GEOMETRÍA Y TOPOLOGÍA"/>
  </r>
  <r>
    <x v="15"/>
    <n v="16603591"/>
    <x v="4"/>
    <n v="825"/>
    <s v="006I"/>
    <s v="GRUPO-A1"/>
    <s v="Lógica"/>
    <s v="GI"/>
    <s v="GRUPO DE INFORMÁTICA"/>
    <s v="006I"/>
    <s v="GRUPO DE INFORMÁTICA DE LÓGICA"/>
    <s v="GRUPO-A1"/>
    <s v="Grupo de Informática de Lógica"/>
    <s v="2S"/>
    <n v="16603591"/>
    <s v="FERNÁNDEZ"/>
    <s v="CESTAU"/>
    <s v="JAIME MARTÍN"/>
    <s v="FERNÁNDEZ CESTAU, JAIME MARTÍN"/>
    <x v="1"/>
    <x v="0"/>
    <x v="1"/>
    <m/>
    <m/>
    <s v="jafernc"/>
    <s v="jaime.fernandez@unirioja.es"/>
    <n v="1.4"/>
    <m/>
    <n v="536"/>
    <s v="PROFESOR INTERINO"/>
    <s v="C01"/>
    <s v="TIEMPO COMPLETO"/>
    <s v="2019-02-04 00:00:00.0"/>
    <s v="2019-08-08 00:00:00.0"/>
    <s v="D11CONIN14"/>
    <s v="PROFESOR CONTRATADO INTERINO"/>
    <s v="R111"/>
    <x v="7"/>
    <n v="440"/>
    <s v="GEOMETRÍA Y TOPOLOGÍA"/>
  </r>
  <r>
    <x v="11"/>
    <n v="18009522"/>
    <x v="4"/>
    <n v="826"/>
    <s v="007G"/>
    <s v="GRUPO-A"/>
    <s v="Matemática discreta"/>
    <s v="GG"/>
    <s v="GRUPO GRANDE"/>
    <s v="007G"/>
    <s v="GRUPO GRANDE DE MATEMÁTICA DISCRETA"/>
    <s v="GRUPO-A"/>
    <s v="Grupo Grande de MATEMÁTICA DISCRETA"/>
    <s v="1S"/>
    <n v="18009522"/>
    <s v="LALIENA"/>
    <s v="CLEMENTE"/>
    <s v="JESÚS ANTONIO"/>
    <s v="LALIENA CLEMENTE, JESÚS ANTONIO"/>
    <x v="0"/>
    <x v="0"/>
    <x v="0"/>
    <m/>
    <m/>
    <s v="laliena"/>
    <s v="jesus.laliena@unirioja.es"/>
    <n v="4"/>
    <n v="4"/>
    <n v="500"/>
    <s v="CATEDRATICO DE UNIVERSIDAD"/>
    <s v="01R"/>
    <s v="TIEMPO COMPLETO REDUCIDO"/>
    <s v="2018-11-27 00:00:00.0"/>
    <s v="null"/>
    <s v="DF100378"/>
    <s v="CATEDRÁTICO DE UNIVERSIDAD"/>
    <s v="R111"/>
    <x v="7"/>
    <n v="5"/>
    <s v="ÁLGEBRA"/>
  </r>
  <r>
    <x v="11"/>
    <n v="43187774"/>
    <x v="4"/>
    <n v="826"/>
    <s v="007G"/>
    <s v="GRUPO-B"/>
    <s v="Matemática discreta"/>
    <s v="GG"/>
    <s v="GRUPO GRANDE"/>
    <s v="007G"/>
    <s v="GRUPO GRANDE DE MATEMÁTICA DISCRETA"/>
    <s v="GRUPO-B"/>
    <s v="Grupo Grande de MATEMÁTICA DISCRETA"/>
    <s v="1S"/>
    <n v="43187774"/>
    <s v="ROTGER"/>
    <s v="GARCÍA"/>
    <s v="LUCÍA"/>
    <s v="ROTGER GARCÍA, LUCÍA"/>
    <x v="1"/>
    <x v="0"/>
    <x v="1"/>
    <m/>
    <m/>
    <s v="lurotger"/>
    <s v="lucia.rotger@unirioja.es"/>
    <n v="4"/>
    <n v="4"/>
    <n v="536"/>
    <s v="PROFESOR INTERINO"/>
    <s v="C01"/>
    <s v="TIEMPO COMPLETO"/>
    <s v="2019-02-12 00:00:00.0"/>
    <s v="2019-09-14 00:00:00.0"/>
    <s v="PI101414"/>
    <s v="PROFESOR CONTRADO INTERINO"/>
    <s v="R111"/>
    <x v="7"/>
    <n v="5"/>
    <s v="ÁLGEBRA"/>
  </r>
  <r>
    <x v="15"/>
    <n v="18009522"/>
    <x v="4"/>
    <n v="826"/>
    <s v="007G"/>
    <s v="GRUPO-A"/>
    <s v="Matemática discreta"/>
    <s v="GG"/>
    <s v="GRUPO GRANDE"/>
    <s v="007G"/>
    <s v="GRUPO GRANDE DE MATEMÁTICA DISCRETA"/>
    <s v="GRUPO-A"/>
    <s v="Grupo Grande de MATEMÁTICA DISCRETA"/>
    <s v="1S"/>
    <n v="18009522"/>
    <s v="LALIENA"/>
    <s v="CLEMENTE"/>
    <s v="JESÚS ANTONIO"/>
    <s v="LALIENA CLEMENTE, JESÚS ANTONIO"/>
    <x v="0"/>
    <x v="0"/>
    <x v="0"/>
    <m/>
    <m/>
    <s v="laliena"/>
    <s v="jesus.laliena@unirioja.es"/>
    <n v="4"/>
    <m/>
    <n v="500"/>
    <s v="CATEDRATICO DE UNIVERSIDAD"/>
    <s v="01R"/>
    <s v="TIEMPO COMPLETO REDUCIDO"/>
    <s v="2018-11-27 00:00:00.0"/>
    <s v="null"/>
    <s v="DF100378"/>
    <s v="CATEDRÁTICO DE UNIVERSIDAD"/>
    <s v="R111"/>
    <x v="7"/>
    <n v="5"/>
    <s v="ÁLGEBRA"/>
  </r>
  <r>
    <x v="15"/>
    <n v="43187774"/>
    <x v="4"/>
    <n v="826"/>
    <s v="007G"/>
    <s v="GRUPO-B"/>
    <s v="Matemática discreta"/>
    <s v="GG"/>
    <s v="GRUPO GRANDE"/>
    <s v="007G"/>
    <s v="GRUPO GRANDE DE MATEMÁTICA DISCRETA"/>
    <s v="GRUPO-B"/>
    <s v="Grupo Grande de MATEMÁTICA DISCRETA"/>
    <s v="1S"/>
    <n v="43187774"/>
    <s v="ROTGER"/>
    <s v="GARCÍA"/>
    <s v="LUCÍA"/>
    <s v="ROTGER GARCÍA, LUCÍA"/>
    <x v="1"/>
    <x v="0"/>
    <x v="1"/>
    <m/>
    <m/>
    <s v="lurotger"/>
    <s v="lucia.rotger@unirioja.es"/>
    <n v="4"/>
    <m/>
    <n v="536"/>
    <s v="PROFESOR INTERINO"/>
    <s v="C01"/>
    <s v="TIEMPO COMPLETO"/>
    <s v="2019-02-12 00:00:00.0"/>
    <s v="2019-09-14 00:00:00.0"/>
    <s v="PI101414"/>
    <s v="PROFESOR CONTRADO INTERINO"/>
    <s v="R111"/>
    <x v="7"/>
    <n v="5"/>
    <s v="ÁLGEBRA"/>
  </r>
  <r>
    <x v="15"/>
    <n v="16541342"/>
    <x v="4"/>
    <n v="826"/>
    <s v="007I"/>
    <s v="GRUPO-A1"/>
    <s v="Matemática discreta"/>
    <s v="GI"/>
    <s v="GRUPO DE INFORMÁTICA"/>
    <s v="007I"/>
    <s v="GRUPO DE INFORMÁTICA DE MATEMÁTICA DISCRETA"/>
    <s v="GRUPO-A1"/>
    <s v="Grupo de Informática de Matemática discreta"/>
    <s v="1S"/>
    <n v="16541342"/>
    <s v="LANCHARES"/>
    <s v="BARRASA"/>
    <s v="VÍCTOR"/>
    <s v="LANCHARES BARRASA, VÍCTOR"/>
    <x v="0"/>
    <x v="0"/>
    <x v="0"/>
    <m/>
    <m/>
    <s v="vlancha"/>
    <s v="vlancha@unirioja.es"/>
    <n v="1.4"/>
    <m/>
    <n v="504"/>
    <s v="PROFESOR TITULAR UNIVERSIDAD"/>
    <s v="01R"/>
    <s v="TIEMPO COMPLETO REDUCIDO"/>
    <s v="2012-09-01 00:00:00.0"/>
    <s v="null"/>
    <s v="DF32264"/>
    <s v="TITULAR DE UNIVERSIDAD"/>
    <s v="R111"/>
    <x v="7"/>
    <n v="595"/>
    <s v="MATEMÁTICA APLICADA"/>
  </r>
  <r>
    <x v="15"/>
    <n v="29103662"/>
    <x v="4"/>
    <n v="826"/>
    <s v="007I"/>
    <s v="GRUPO-B1"/>
    <s v="Matemática discreta"/>
    <s v="GI"/>
    <s v="GRUPO DE INFORMÁTICA"/>
    <s v="007I"/>
    <s v="GRUPO DE INFORMÁTICA DE MATEMÁTICA DISCRETA"/>
    <s v="GRUPO-B1"/>
    <s v="Grupo de Informática de Matemática discreta"/>
    <s v="1S"/>
    <n v="29103662"/>
    <s v="PÉREZ"/>
    <s v="IZQUIERDO"/>
    <s v="JOSÉ MARÍA"/>
    <s v="PÉREZ IZQUIERDO, JOSÉ MARÍA"/>
    <x v="0"/>
    <x v="0"/>
    <x v="0"/>
    <m/>
    <m/>
    <s v="jpperez"/>
    <s v="jm.perez@unirioja.es"/>
    <n v="1.4"/>
    <m/>
    <n v="504"/>
    <s v="PROFESOR TITULAR UNIVERSIDAD"/>
    <s v="01R"/>
    <s v="TIEMPO COMPLETO REDUCIDO"/>
    <s v="2013-09-01 00:00:00.0"/>
    <s v="null"/>
    <s v="DF32074"/>
    <s v="TITULAR DE UNIVERSIDAD"/>
    <s v="R111"/>
    <x v="7"/>
    <n v="5"/>
    <s v="ÁLGEBRA"/>
  </r>
  <r>
    <x v="11"/>
    <n v="16590764"/>
    <x v="4"/>
    <n v="828"/>
    <s v="012G"/>
    <s v="GRUPO-A"/>
    <s v="Programación orientada a objetos"/>
    <s v="GG"/>
    <s v="GRUPO GRANDE"/>
    <s v="012G"/>
    <s v="GRUPO GRANDE DE PROGRAMACIÓN ORIENTADA A OBJETOS"/>
    <s v="GRUPO-A"/>
    <s v="Grupo Grande de PROGRAMACIÓN ORIENTADA A OBJETOS"/>
    <s v="1S"/>
    <n v="16590764"/>
    <s v="ARANSAY"/>
    <s v="AZOFRA"/>
    <s v="JESÚS MARÍA"/>
    <s v="ARANSAY AZOFRA, JESÚS MARÍA"/>
    <x v="0"/>
    <x v="0"/>
    <x v="0"/>
    <m/>
    <m/>
    <s v="jearansa"/>
    <s v="jesus-maria.aransay@unirioja.es"/>
    <n v="3.2"/>
    <n v="3.2"/>
    <n v="534"/>
    <s v="CONTRATADO DOCTOR -TIPO 1"/>
    <s v="C01"/>
    <s v="TIEMPO COMPLETO"/>
    <s v="2010-09-01 00:00:00.0"/>
    <s v="null"/>
    <s v="PI100763"/>
    <s v="PROFESOR CONTRATADO DOCTOR"/>
    <s v="R111"/>
    <x v="7"/>
    <n v="75"/>
    <s v="CIENCIA DE LA COMPUTACIÓN E INTELIGENCIA ARTIFICIA"/>
  </r>
  <r>
    <x v="11"/>
    <n v="16536550"/>
    <x v="4"/>
    <n v="829"/>
    <s v="801206G"/>
    <s v="GRUPO-A"/>
    <s v="Sistemas operativos"/>
    <s v="GG"/>
    <s v="GRUPO GRANDE"/>
    <s v="801206G"/>
    <s v="GRUPO GRANDE DE SISTEMAS OPERATIVOS"/>
    <s v="GRUPO-A"/>
    <s v="Grupo Grande de Sistemas operativos"/>
    <s v="1S"/>
    <n v="16536550"/>
    <s v="MATA"/>
    <s v="SOTÉS"/>
    <s v="ELOY JAVIER"/>
    <s v="MATA SOTÉS, ELOY JAVIER"/>
    <x v="0"/>
    <x v="0"/>
    <x v="0"/>
    <m/>
    <m/>
    <s v="mata"/>
    <s v="eloy.mata@unirioja.es"/>
    <n v="3.2"/>
    <n v="3.2"/>
    <n v="504"/>
    <s v="PROFESOR TITULAR UNIVERSIDAD"/>
    <s v="C01"/>
    <s v="TIEMPO COMPLETO"/>
    <s v="2018-09-17 00:00:00.0"/>
    <s v="null"/>
    <s v="DF32238"/>
    <s v="TITULAR DE UNIVERSIDAD"/>
    <s v="R111"/>
    <x v="7"/>
    <n v="570"/>
    <s v="LENGUAJES Y SISTEMAS INFORMÁTICOS"/>
  </r>
  <r>
    <x v="11"/>
    <n v="72791632"/>
    <x v="4"/>
    <n v="832"/>
    <s v="038G"/>
    <s v="GRUPO-A"/>
    <s v="Programación de bases de datos"/>
    <s v="GG"/>
    <s v="GRUPO GRANDE"/>
    <s v="038G"/>
    <s v="GRUPO GRANDE DE PROGRAMACIÓN DE BASES DE DATOS"/>
    <s v="GRUPO-A"/>
    <s v="Grupo Grande de Programación de bases de datos"/>
    <s v="2S"/>
    <n v="72791632"/>
    <s v="PÉREZ"/>
    <s v="VALLE"/>
    <s v="BEATRIZ"/>
    <s v="PÉREZ VALLE, BEATRIZ"/>
    <x v="0"/>
    <x v="0"/>
    <x v="0"/>
    <m/>
    <m/>
    <s v="beperev"/>
    <s v="beatriz.perez@unirioja.es"/>
    <n v="3.2"/>
    <n v="3.2"/>
    <n v="536"/>
    <s v="PROFESOR INTERINO"/>
    <s v="C01"/>
    <s v="TIEMPO COMPLETO"/>
    <s v="2009-10-01 00:00:00.0"/>
    <s v="null"/>
    <s v="PI100722"/>
    <s v="PROFESOR CONTRATADO INTERINO"/>
    <s v="R111"/>
    <x v="7"/>
    <n v="75"/>
    <s v="CIENCIA DE LA COMPUTACIÓN E INTELIGENCIA ARTIFICIA"/>
  </r>
  <r>
    <x v="15"/>
    <n v="16518274"/>
    <x v="4"/>
    <n v="833"/>
    <s v="801210G"/>
    <s v="GRUPO-A"/>
    <s v="Redes de computadores"/>
    <s v="GG"/>
    <s v="GRUPO GRANDE"/>
    <s v="801210G"/>
    <s v="GRUPO GRANDE DE REDES DE COMPUTADORES"/>
    <s v="GRUPO-A"/>
    <s v="Grupo Grande de Redes de computadores"/>
    <s v="2S"/>
    <n v="16518274"/>
    <s v="ZORZANO"/>
    <s v="MARTÍNEZ"/>
    <s v="LUIS FRANCISCO"/>
    <s v="ZORZANO MARTÍNEZ, LUIS FRANCISCO"/>
    <x v="1"/>
    <x v="0"/>
    <x v="0"/>
    <m/>
    <m/>
    <s v="lzorzano"/>
    <s v="luis.zorzano@unirioja.es"/>
    <n v="3.6"/>
    <n v="3.6"/>
    <n v="505"/>
    <s v="CATEDRATICO ESCUELA UNIVERSITARIA"/>
    <s v="01A"/>
    <s v="TIEMPO COMPLETO AMPLIADO"/>
    <s v="2012-09-01 00:00:00.0"/>
    <s v="null"/>
    <s v="DF100144"/>
    <s v="CATEDRÁTICO DE ESCUELA UNIVERSITARIA"/>
    <s v="R109"/>
    <x v="9"/>
    <n v="785"/>
    <s v="TECNOLOGÍA ELECTRÓNICA"/>
  </r>
  <r>
    <x v="12"/>
    <n v="16507414"/>
    <x v="4"/>
    <n v="834"/>
    <s v="097G"/>
    <s v="GRUPO-A"/>
    <s v="Empresa"/>
    <s v="GG"/>
    <s v="GRUPO GRANDE"/>
    <s v="097G"/>
    <s v="GRUPO GRANDE DE EMPRESA"/>
    <s v="GRUPO-A"/>
    <s v="Grupo Grande de EMPRESA"/>
    <s v="1S"/>
    <n v="16507414"/>
    <s v="SAINZ"/>
    <s v="OCHOA"/>
    <s v="ALBERTO"/>
    <s v="SAINZ OCHOA, ALBERTO"/>
    <x v="1"/>
    <x v="0"/>
    <x v="0"/>
    <m/>
    <m/>
    <s v="alsainz"/>
    <s v="alberto.sainz@unirioja.es"/>
    <n v="4.5"/>
    <n v="4.5"/>
    <n v="504"/>
    <s v="PROFESOR TITULAR UNIVERSIDAD"/>
    <s v="01A"/>
    <s v="TIEMPO COMPLETO AMPLIADO"/>
    <s v="2012-09-01 00:00:00.0"/>
    <s v="null"/>
    <s v="DF31301"/>
    <s v="TITULAR DE UNIVERSIDAD"/>
    <s v="R104"/>
    <x v="0"/>
    <n v="650"/>
    <s v="ORGANIZACIÓN DE EMPRESAS"/>
  </r>
  <r>
    <x v="13"/>
    <n v="16507414"/>
    <x v="4"/>
    <n v="834"/>
    <s v="097G"/>
    <s v="GRUPO-A"/>
    <s v="Empresa"/>
    <s v="GG"/>
    <s v="GRUPO GRANDE"/>
    <s v="097G"/>
    <s v="GRUPO GRANDE DE EMPRESA"/>
    <s v="GRUPO-A"/>
    <s v="Grupo Grande de EMPRESA"/>
    <s v="1S"/>
    <n v="16507414"/>
    <s v="SAINZ"/>
    <s v="OCHOA"/>
    <s v="ALBERTO"/>
    <s v="SAINZ OCHOA, ALBERTO"/>
    <x v="1"/>
    <x v="0"/>
    <x v="0"/>
    <m/>
    <m/>
    <s v="alsainz"/>
    <s v="alberto.sainz@unirioja.es"/>
    <n v="4.5"/>
    <m/>
    <n v="504"/>
    <s v="PROFESOR TITULAR UNIVERSIDAD"/>
    <s v="01A"/>
    <s v="TIEMPO COMPLETO AMPLIADO"/>
    <s v="2012-09-01 00:00:00.0"/>
    <s v="null"/>
    <s v="DF31301"/>
    <s v="TITULAR DE UNIVERSIDAD"/>
    <s v="R104"/>
    <x v="0"/>
    <n v="650"/>
    <s v="ORGANIZACIÓN DE EMPRESAS"/>
  </r>
  <r>
    <x v="14"/>
    <n v="16507414"/>
    <x v="4"/>
    <n v="834"/>
    <s v="097G"/>
    <s v="GRUPO-A"/>
    <s v="Empresa"/>
    <s v="GG"/>
    <s v="GRUPO GRANDE"/>
    <s v="097G"/>
    <s v="GRUPO GRANDE DE EMPRESA"/>
    <s v="GRUPO-A"/>
    <s v="Grupo Grande de EMPRESA"/>
    <s v="1S"/>
    <n v="16507414"/>
    <s v="SAINZ"/>
    <s v="OCHOA"/>
    <s v="ALBERTO"/>
    <s v="SAINZ OCHOA, ALBERTO"/>
    <x v="1"/>
    <x v="0"/>
    <x v="0"/>
    <m/>
    <m/>
    <s v="alsainz"/>
    <s v="alberto.sainz@unirioja.es"/>
    <n v="4.5"/>
    <m/>
    <n v="504"/>
    <s v="PROFESOR TITULAR UNIVERSIDAD"/>
    <s v="01A"/>
    <s v="TIEMPO COMPLETO AMPLIADO"/>
    <s v="2012-09-01 00:00:00.0"/>
    <s v="null"/>
    <s v="DF31301"/>
    <s v="TITULAR DE UNIVERSIDAD"/>
    <s v="R104"/>
    <x v="0"/>
    <n v="650"/>
    <s v="ORGANIZACIÓN DE EMPRESAS"/>
  </r>
  <r>
    <x v="14"/>
    <n v="31618249"/>
    <x v="4"/>
    <n v="835"/>
    <s v="098G"/>
    <s v="GRUPO-A"/>
    <s v="Geología, suelo y clima"/>
    <s v="GG"/>
    <s v="GRUPO GRANDE"/>
    <s v="098G"/>
    <s v="GRUPO GRANDE DE GEOLOGÍA, SUELO Y CLIMA"/>
    <s v="GRUPO-A"/>
    <s v="Grupo Grande de GEOLOGÍA, SUELO Y CLIMA"/>
    <s v="2S"/>
    <n v="31618249"/>
    <s v="ANDRADES"/>
    <s v="RODRÍGUEZ"/>
    <s v="MARÍA SOLEDAD"/>
    <s v="ANDRADES RODRÍGUEZ, MARÍA SOLEDAD"/>
    <x v="0"/>
    <x v="0"/>
    <x v="0"/>
    <m/>
    <m/>
    <s v="mandrade"/>
    <s v="marisol.andrades@unirioja.es"/>
    <n v="3.6"/>
    <m/>
    <n v="504"/>
    <s v="PROFESOR TITULAR UNIVERSIDAD"/>
    <s v="01R"/>
    <s v="TIEMPO COMPLETO REDUCIDO"/>
    <s v="2018-09-17 00:00:00.0"/>
    <s v="null"/>
    <s v="DF3164"/>
    <s v="TITULAR DE ESCUELAS UNIVERSITARIAS"/>
    <s v="R101"/>
    <x v="4"/>
    <n v="705"/>
    <s v="PRODUCCIÓN VEGETAL"/>
  </r>
  <r>
    <x v="16"/>
    <n v="25432171"/>
    <x v="5"/>
    <n v="836"/>
    <s v="072G"/>
    <s v="GRUPO-A"/>
    <s v="Matemáticas I"/>
    <s v="GG"/>
    <s v="GRUPO GRANDE"/>
    <s v="072G"/>
    <s v="GRUPO GRANDE DE MATEMÁTICAS I"/>
    <s v="GRUPO-A"/>
    <s v="Grupo Grande de Matemáticas I"/>
    <s v="1S"/>
    <n v="25432171"/>
    <s v="ARREGUI"/>
    <s v="CASAUS"/>
    <s v="JOSÉ LUIS"/>
    <s v="ARREGUI CASAUS, JOSÉ LUIS"/>
    <x v="0"/>
    <x v="0"/>
    <x v="0"/>
    <m/>
    <m/>
    <s v="joarregu"/>
    <s v="jose-luis.arregui@unirioja.es"/>
    <n v="4"/>
    <n v="4"/>
    <n v="504"/>
    <s v="PROFESOR TITULAR UNIVERSIDAD"/>
    <s v="C01"/>
    <s v="TIEMPO COMPLETO"/>
    <s v="2009-09-29 00:00:00.0"/>
    <s v="null"/>
    <s v="DF100247"/>
    <s v="PROFESOR TITULAR DE UNIVERSIDAD"/>
    <s v="R111"/>
    <x v="7"/>
    <n v="15"/>
    <s v="ANÁLISIS MATEMÁTICO"/>
  </r>
  <r>
    <x v="16"/>
    <n v="78649713"/>
    <x v="5"/>
    <n v="836"/>
    <s v="072G"/>
    <s v="GRUPO-B"/>
    <s v="Matemáticas I"/>
    <s v="GG"/>
    <s v="GRUPO GRANDE"/>
    <s v="072G"/>
    <s v="GRUPO GRANDE DE MATEMÁTICAS I"/>
    <s v="GRUPO-B"/>
    <s v="Grupo Grande de Matemáticas I"/>
    <s v="1S"/>
    <n v="78649713"/>
    <s v="RODRÍGUEZ"/>
    <s v="LUIS"/>
    <s v="DANIEL JOSÉ"/>
    <s v="RODRÍGUEZ LUIS, DANIEL JOSÉ"/>
    <x v="1"/>
    <x v="0"/>
    <x v="0"/>
    <m/>
    <m/>
    <s v="darodrl"/>
    <s v="daniel-jose.rodriguez@unirioja.es"/>
    <n v="4"/>
    <n v="4"/>
    <n v="536"/>
    <s v="PROFESOR INTERINO"/>
    <s v="C01"/>
    <s v="TIEMPO COMPLETO"/>
    <s v="2017-09-15 00:00:00.0"/>
    <s v="null"/>
    <s v="PI101269"/>
    <s v="PROFESOR CONTRATADO INTERINO"/>
    <s v="R111"/>
    <x v="7"/>
    <n v="15"/>
    <s v="ANÁLISIS MATEMÁTICO"/>
  </r>
  <r>
    <x v="17"/>
    <n v="25432171"/>
    <x v="5"/>
    <n v="836"/>
    <s v="072G"/>
    <s v="GRUPO-A"/>
    <s v="Matemáticas I"/>
    <s v="GG"/>
    <s v="GRUPO GRANDE"/>
    <s v="072G"/>
    <s v="GRUPO GRANDE DE MATEMÁTICAS I"/>
    <s v="GRUPO-A"/>
    <s v="Grupo Grande de Matemáticas I"/>
    <s v="1S"/>
    <n v="25432171"/>
    <s v="ARREGUI"/>
    <s v="CASAUS"/>
    <s v="JOSÉ LUIS"/>
    <s v="ARREGUI CASAUS, JOSÉ LUIS"/>
    <x v="0"/>
    <x v="0"/>
    <x v="0"/>
    <m/>
    <m/>
    <s v="joarregu"/>
    <s v="jose-luis.arregui@unirioja.es"/>
    <n v="4"/>
    <m/>
    <n v="504"/>
    <s v="PROFESOR TITULAR UNIVERSIDAD"/>
    <s v="C01"/>
    <s v="TIEMPO COMPLETO"/>
    <s v="2009-09-29 00:00:00.0"/>
    <s v="null"/>
    <s v="DF100247"/>
    <s v="PROFESOR TITULAR DE UNIVERSIDAD"/>
    <s v="R111"/>
    <x v="7"/>
    <n v="15"/>
    <s v="ANÁLISIS MATEMÁTICO"/>
  </r>
  <r>
    <x v="17"/>
    <n v="78649713"/>
    <x v="5"/>
    <n v="836"/>
    <s v="072G"/>
    <s v="GRUPO-B"/>
    <s v="Matemáticas I"/>
    <s v="GG"/>
    <s v="GRUPO GRANDE"/>
    <s v="072G"/>
    <s v="GRUPO GRANDE DE MATEMÁTICAS I"/>
    <s v="GRUPO-B"/>
    <s v="Grupo Grande de Matemáticas I"/>
    <s v="1S"/>
    <n v="78649713"/>
    <s v="RODRÍGUEZ"/>
    <s v="LUIS"/>
    <s v="DANIEL JOSÉ"/>
    <s v="RODRÍGUEZ LUIS, DANIEL JOSÉ"/>
    <x v="1"/>
    <x v="0"/>
    <x v="0"/>
    <m/>
    <m/>
    <s v="darodrl"/>
    <s v="daniel-jose.rodriguez@unirioja.es"/>
    <n v="4"/>
    <m/>
    <n v="536"/>
    <s v="PROFESOR INTERINO"/>
    <s v="C01"/>
    <s v="TIEMPO COMPLETO"/>
    <s v="2017-09-15 00:00:00.0"/>
    <s v="null"/>
    <s v="PI101269"/>
    <s v="PROFESOR CONTRATADO INTERINO"/>
    <s v="R111"/>
    <x v="7"/>
    <n v="15"/>
    <s v="ANÁLISIS MATEMÁTICO"/>
  </r>
  <r>
    <x v="18"/>
    <n v="25432171"/>
    <x v="5"/>
    <n v="836"/>
    <s v="072G"/>
    <s v="GRUPO-A"/>
    <s v="Matemáticas I"/>
    <s v="GG"/>
    <s v="GRUPO GRANDE"/>
    <s v="072G"/>
    <s v="GRUPO GRANDE DE MATEMÁTICAS I"/>
    <s v="GRUPO-A"/>
    <s v="Grupo Grande de Matemáticas I"/>
    <s v="1S"/>
    <n v="25432171"/>
    <s v="ARREGUI"/>
    <s v="CASAUS"/>
    <s v="JOSÉ LUIS"/>
    <s v="ARREGUI CASAUS, JOSÉ LUIS"/>
    <x v="0"/>
    <x v="0"/>
    <x v="0"/>
    <m/>
    <m/>
    <s v="joarregu"/>
    <s v="jose-luis.arregui@unirioja.es"/>
    <n v="4"/>
    <m/>
    <n v="504"/>
    <s v="PROFESOR TITULAR UNIVERSIDAD"/>
    <s v="C01"/>
    <s v="TIEMPO COMPLETO"/>
    <s v="2009-09-29 00:00:00.0"/>
    <s v="null"/>
    <s v="DF100247"/>
    <s v="PROFESOR TITULAR DE UNIVERSIDAD"/>
    <s v="R111"/>
    <x v="7"/>
    <n v="15"/>
    <s v="ANÁLISIS MATEMÁTICO"/>
  </r>
  <r>
    <x v="18"/>
    <n v="78649713"/>
    <x v="5"/>
    <n v="836"/>
    <s v="072G"/>
    <s v="GRUPO-B"/>
    <s v="Matemáticas I"/>
    <s v="GG"/>
    <s v="GRUPO GRANDE"/>
    <s v="072G"/>
    <s v="GRUPO GRANDE DE MATEMÁTICAS I"/>
    <s v="GRUPO-B"/>
    <s v="Grupo Grande de Matemáticas I"/>
    <s v="1S"/>
    <n v="78649713"/>
    <s v="RODRÍGUEZ"/>
    <s v="LUIS"/>
    <s v="DANIEL JOSÉ"/>
    <s v="RODRÍGUEZ LUIS, DANIEL JOSÉ"/>
    <x v="1"/>
    <x v="0"/>
    <x v="0"/>
    <m/>
    <m/>
    <s v="darodrl"/>
    <s v="daniel-jose.rodriguez@unirioja.es"/>
    <n v="4"/>
    <m/>
    <n v="536"/>
    <s v="PROFESOR INTERINO"/>
    <s v="C01"/>
    <s v="TIEMPO COMPLETO"/>
    <s v="2017-09-15 00:00:00.0"/>
    <s v="null"/>
    <s v="PI101269"/>
    <s v="PROFESOR CONTRATADO INTERINO"/>
    <s v="R111"/>
    <x v="7"/>
    <n v="15"/>
    <s v="ANÁLISIS MATEMÁTICO"/>
  </r>
  <r>
    <x v="16"/>
    <n v="16509284"/>
    <x v="5"/>
    <n v="837"/>
    <s v="073G"/>
    <s v="GRUPO-A"/>
    <s v="Matemáticas II"/>
    <s v="GG"/>
    <s v="GRUPO GRANDE"/>
    <s v="073G"/>
    <s v="GRUPO GRANDE DE MATEMÁTICAS II"/>
    <s v="GRUPO-A"/>
    <s v="Grupo Grande de MATEMÁTICAS II"/>
    <s v="1S"/>
    <n v="16509284"/>
    <s v="RUBIO"/>
    <s v="CRESPO"/>
    <s v="MARÍA JESÚS"/>
    <s v="RUBIO CRESPO, MARÍA JESÚS"/>
    <x v="1"/>
    <x v="0"/>
    <x v="0"/>
    <m/>
    <m/>
    <s v="mjrubio"/>
    <s v="mjesus.rubio@unirioja.es"/>
    <n v="4"/>
    <n v="4"/>
    <n v="534"/>
    <s v="CONTRATADO DOCTOR -TIPO 1"/>
    <s v="C01"/>
    <s v="TIEMPO COMPLETO"/>
    <s v="2007-09-14 00:00:00.0"/>
    <s v="null"/>
    <s v="DF32282"/>
    <s v="CONTRATADO DOCTOR"/>
    <s v="R111"/>
    <x v="7"/>
    <n v="595"/>
    <s v="MATEMÁTICA APLICADA"/>
  </r>
  <r>
    <x v="16"/>
    <n v="16574152"/>
    <x v="5"/>
    <n v="837"/>
    <s v="073G"/>
    <s v="GRUPO-B"/>
    <s v="Matemáticas II"/>
    <s v="GG"/>
    <s v="GRUPO GRANDE"/>
    <s v="073G"/>
    <s v="GRUPO GRANDE DE MATEMÁTICAS II"/>
    <s v="GRUPO-B"/>
    <s v="Grupo Grande de MATEMÁTICAS II"/>
    <s v="1S"/>
    <n v="16574152"/>
    <s v="PASCUAL"/>
    <s v="LERÍA"/>
    <s v="ANA ISABEL"/>
    <s v="PASCUAL LERÍA, ANA ISABEL"/>
    <x v="1"/>
    <x v="0"/>
    <x v="0"/>
    <m/>
    <m/>
    <s v="aipasc"/>
    <s v="aipasc@unirioja.es"/>
    <n v="4"/>
    <n v="4"/>
    <n v="504"/>
    <s v="PROFESOR TITULAR UNIVERSIDAD"/>
    <s v="C01"/>
    <s v="TIEMPO COMPLETO"/>
    <s v="2018-12-18 00:00:00.0"/>
    <s v="null"/>
    <s v="DF32267"/>
    <s v="TITULAR DE UNIVERSIDAD"/>
    <s v="R111"/>
    <x v="7"/>
    <n v="595"/>
    <s v="MATEMÁTICA APLICADA"/>
  </r>
  <r>
    <x v="17"/>
    <n v="16509284"/>
    <x v="5"/>
    <n v="837"/>
    <s v="073G"/>
    <s v="GRUPO-A"/>
    <s v="Matemáticas II"/>
    <s v="GG"/>
    <s v="GRUPO GRANDE"/>
    <s v="073G"/>
    <s v="GRUPO GRANDE DE MATEMÁTICAS II"/>
    <s v="GRUPO-A"/>
    <s v="Grupo Grande de MATEMÁTICAS II"/>
    <s v="1S"/>
    <n v="16509284"/>
    <s v="RUBIO"/>
    <s v="CRESPO"/>
    <s v="MARÍA JESÚS"/>
    <s v="RUBIO CRESPO, MARÍA JESÚS"/>
    <x v="1"/>
    <x v="0"/>
    <x v="0"/>
    <m/>
    <m/>
    <s v="mjrubio"/>
    <s v="mjesus.rubio@unirioja.es"/>
    <n v="4"/>
    <m/>
    <n v="534"/>
    <s v="CONTRATADO DOCTOR -TIPO 1"/>
    <s v="C01"/>
    <s v="TIEMPO COMPLETO"/>
    <s v="2007-09-14 00:00:00.0"/>
    <s v="null"/>
    <s v="DF32282"/>
    <s v="CONTRATADO DOCTOR"/>
    <s v="R111"/>
    <x v="7"/>
    <n v="595"/>
    <s v="MATEMÁTICA APLICADA"/>
  </r>
  <r>
    <x v="17"/>
    <n v="16574152"/>
    <x v="5"/>
    <n v="837"/>
    <s v="073G"/>
    <s v="GRUPO-B"/>
    <s v="Matemáticas II"/>
    <s v="GG"/>
    <s v="GRUPO GRANDE"/>
    <s v="073G"/>
    <s v="GRUPO GRANDE DE MATEMÁTICAS II"/>
    <s v="GRUPO-B"/>
    <s v="Grupo Grande de MATEMÁTICAS II"/>
    <s v="1S"/>
    <n v="16574152"/>
    <s v="PASCUAL"/>
    <s v="LERÍA"/>
    <s v="ANA ISABEL"/>
    <s v="PASCUAL LERÍA, ANA ISABEL"/>
    <x v="1"/>
    <x v="0"/>
    <x v="0"/>
    <m/>
    <m/>
    <s v="aipasc"/>
    <s v="aipasc@unirioja.es"/>
    <n v="4"/>
    <m/>
    <n v="504"/>
    <s v="PROFESOR TITULAR UNIVERSIDAD"/>
    <s v="C01"/>
    <s v="TIEMPO COMPLETO"/>
    <s v="2018-12-18 00:00:00.0"/>
    <s v="null"/>
    <s v="DF32267"/>
    <s v="TITULAR DE UNIVERSIDAD"/>
    <s v="R111"/>
    <x v="7"/>
    <n v="595"/>
    <s v="MATEMÁTICA APLICADA"/>
  </r>
  <r>
    <x v="18"/>
    <n v="16509284"/>
    <x v="5"/>
    <n v="837"/>
    <s v="073G"/>
    <s v="GRUPO-A"/>
    <s v="Matemáticas II"/>
    <s v="GG"/>
    <s v="GRUPO GRANDE"/>
    <s v="073G"/>
    <s v="GRUPO GRANDE DE MATEMÁTICAS II"/>
    <s v="GRUPO-A"/>
    <s v="Grupo Grande de MATEMÁTICAS II"/>
    <s v="1S"/>
    <n v="16509284"/>
    <s v="RUBIO"/>
    <s v="CRESPO"/>
    <s v="MARÍA JESÚS"/>
    <s v="RUBIO CRESPO, MARÍA JESÚS"/>
    <x v="1"/>
    <x v="0"/>
    <x v="0"/>
    <m/>
    <m/>
    <s v="mjrubio"/>
    <s v="mjesus.rubio@unirioja.es"/>
    <n v="4"/>
    <m/>
    <n v="534"/>
    <s v="CONTRATADO DOCTOR -TIPO 1"/>
    <s v="C01"/>
    <s v="TIEMPO COMPLETO"/>
    <s v="2007-09-14 00:00:00.0"/>
    <s v="null"/>
    <s v="DF32282"/>
    <s v="CONTRATADO DOCTOR"/>
    <s v="R111"/>
    <x v="7"/>
    <n v="595"/>
    <s v="MATEMÁTICA APLICADA"/>
  </r>
  <r>
    <x v="18"/>
    <n v="16574152"/>
    <x v="5"/>
    <n v="837"/>
    <s v="073G"/>
    <s v="GRUPO-B"/>
    <s v="Matemáticas II"/>
    <s v="GG"/>
    <s v="GRUPO GRANDE"/>
    <s v="073G"/>
    <s v="GRUPO GRANDE DE MATEMÁTICAS II"/>
    <s v="GRUPO-B"/>
    <s v="Grupo Grande de MATEMÁTICAS II"/>
    <s v="1S"/>
    <n v="16574152"/>
    <s v="PASCUAL"/>
    <s v="LERÍA"/>
    <s v="ANA ISABEL"/>
    <s v="PASCUAL LERÍA, ANA ISABEL"/>
    <x v="1"/>
    <x v="0"/>
    <x v="0"/>
    <m/>
    <m/>
    <s v="aipasc"/>
    <s v="aipasc@unirioja.es"/>
    <n v="4"/>
    <m/>
    <n v="504"/>
    <s v="PROFESOR TITULAR UNIVERSIDAD"/>
    <s v="C01"/>
    <s v="TIEMPO COMPLETO"/>
    <s v="2018-12-18 00:00:00.0"/>
    <s v="null"/>
    <s v="DF32267"/>
    <s v="TITULAR DE UNIVERSIDAD"/>
    <s v="R111"/>
    <x v="7"/>
    <n v="595"/>
    <s v="MATEMÁTICA APLICADA"/>
  </r>
  <r>
    <x v="16"/>
    <n v="16553823"/>
    <x v="5"/>
    <n v="838"/>
    <s v="074G"/>
    <s v="GRUPO-A"/>
    <s v="Química"/>
    <s v="GG"/>
    <s v="GRUPO GRANDE"/>
    <s v="074G"/>
    <s v="GRUPO GRANDE DE QUÍMICA"/>
    <s v="GRUPO-A"/>
    <s v="Grupo Grande de QUÍMICA"/>
    <s v="1S"/>
    <n v="16553823"/>
    <s v="OLMOS"/>
    <s v="PÉREZ"/>
    <s v="MARÍA ELENA"/>
    <s v="OLMOS PÉREZ, MARÍA ELENA"/>
    <x v="0"/>
    <x v="0"/>
    <x v="0"/>
    <m/>
    <m/>
    <s v="m-olmos"/>
    <s v="m-elena.olmos@unirioja.es"/>
    <n v="4"/>
    <n v="4"/>
    <n v="500"/>
    <s v="CATEDRATICO DE UNIVERSIDAD"/>
    <s v="01R"/>
    <s v="TIEMPO COMPLETO REDUCIDO"/>
    <s v="2018-12-18 00:00:00.0"/>
    <s v="null"/>
    <s v="DF100382"/>
    <s v="CATEDRÁTICO DE UNIVERSIDAD"/>
    <s v="R112"/>
    <x v="8"/>
    <n v="760"/>
    <s v="QUÍMICA INORGÁNICA"/>
  </r>
  <r>
    <x v="16"/>
    <n v="33425090"/>
    <x v="5"/>
    <n v="838"/>
    <s v="074G"/>
    <s v="GRUPO-B"/>
    <s v="Química"/>
    <s v="GG"/>
    <s v="GRUPO GRANDE"/>
    <s v="074G"/>
    <s v="GRUPO GRANDE DE QUÍMICA"/>
    <s v="GRUPO-B"/>
    <s v="Grupo Grande de QUÍMICA"/>
    <s v="1S"/>
    <n v="33425090"/>
    <s v="MONGE"/>
    <s v="OROZ"/>
    <s v="MIGUEL"/>
    <s v="MONGE OROZ, MIGUEL"/>
    <x v="0"/>
    <x v="0"/>
    <x v="0"/>
    <m/>
    <m/>
    <s v="mimonge"/>
    <s v="miguel.monge@unirioja.es"/>
    <n v="4"/>
    <n v="4"/>
    <n v="504"/>
    <s v="PROFESOR TITULAR UNIVERSIDAD"/>
    <s v="01R"/>
    <s v="TIEMPO COMPLETO REDUCIDO"/>
    <s v="2017-09-15 00:00:00.0"/>
    <s v="null"/>
    <s v="DF100215"/>
    <s v="TITULAR DE UNIVERSIDAD"/>
    <s v="R112"/>
    <x v="8"/>
    <n v="760"/>
    <s v="QUÍMICA INORGÁNICA"/>
  </r>
  <r>
    <x v="16"/>
    <n v="13092044"/>
    <x v="5"/>
    <n v="838"/>
    <s v="074L"/>
    <s v="GRUPO-A1"/>
    <s v="Química"/>
    <s v="GL"/>
    <s v="GRUPO DE LABORATORIO"/>
    <s v="074L"/>
    <s v="LABORATORIO DE QUÍMICA"/>
    <s v="GRUPO-A1"/>
    <s v="Grupo de Laboratorio de Química"/>
    <s v="1S"/>
    <n v="13092044"/>
    <s v="GONZÁLEZ"/>
    <s v="SÁIZ"/>
    <s v="JOSÉ MARÍA"/>
    <s v="GONZÁLEZ SÁIZ, JOSÉ MARÍA"/>
    <x v="1"/>
    <x v="0"/>
    <x v="0"/>
    <m/>
    <m/>
    <s v="jmgonza"/>
    <s v="josemaria.gonzalez@unirioja.es"/>
    <n v="1"/>
    <n v="1"/>
    <s v="A-0500"/>
    <s v="CATEDRATICO DE UNIVERSIDAD"/>
    <s v="01R"/>
    <s v="TIEMPO COMPLETO REDUCIDO"/>
    <s v="2014-09-15 00:00:00.0"/>
    <s v="null"/>
    <s v="DF100279"/>
    <s v="CATEDRÁTICO DE UNIVERSIDAD"/>
    <s v="R112"/>
    <x v="8"/>
    <n v="555"/>
    <s v="INGENIERÍA QUÍMICA"/>
  </r>
  <r>
    <x v="16"/>
    <n v="16570824"/>
    <x v="5"/>
    <n v="838"/>
    <s v="074L"/>
    <s v="GRUPO-A2"/>
    <s v="Química"/>
    <s v="GL"/>
    <s v="GRUPO DE LABORATORIO"/>
    <s v="074L"/>
    <s v="LABORATORIO DE QUÍMICA"/>
    <s v="GRUPO-A2"/>
    <s v="Grupo de Laboratorio de Química"/>
    <s v="1S"/>
    <n v="16570824"/>
    <s v="ESTEBAN"/>
    <s v="DÍEZ"/>
    <s v="ISABEL"/>
    <s v="ESTEBAN DÍEZ, ISABEL"/>
    <x v="0"/>
    <x v="0"/>
    <x v="0"/>
    <m/>
    <m/>
    <s v="iesteban"/>
    <s v="isabel.esteban@unirioja.es"/>
    <n v="1"/>
    <n v="1"/>
    <n v="504"/>
    <s v="PROFESOR TITULAR UNIVERSIDAD"/>
    <s v="C01"/>
    <s v="TIEMPO COMPLETO"/>
    <s v="2018-12-21 00:00:00.0"/>
    <s v="null"/>
    <s v="DF100368"/>
    <s v="PROFESOR TITULAR DE UNIVERSIDAD"/>
    <s v="R112"/>
    <x v="8"/>
    <n v="555"/>
    <s v="INGENIERÍA QUÍMICA"/>
  </r>
  <r>
    <x v="16"/>
    <n v="14587726"/>
    <x v="5"/>
    <n v="838"/>
    <s v="074L"/>
    <s v="GRUPO-B1"/>
    <s v="Química"/>
    <s v="GL"/>
    <s v="GRUPO DE LABORATORIO"/>
    <s v="074L"/>
    <s v="LABORATORIO DE QUÍMICA"/>
    <s v="GRUPO-B1"/>
    <s v="Grupo de Laboratorio de Química"/>
    <s v="1S"/>
    <n v="14587726"/>
    <s v="PUYUELO"/>
    <s v="GARCÍA"/>
    <s v="MARÍA PILAR"/>
    <s v="PUYUELO GARCÍA, MARÍA PILAR"/>
    <x v="0"/>
    <x v="0"/>
    <x v="0"/>
    <m/>
    <m/>
    <s v="mpuyuelo"/>
    <s v="pilar.puyuelo@unirioja.es"/>
    <n v="1"/>
    <n v="1"/>
    <n v="504"/>
    <s v="PROFESOR TITULAR UNIVERSIDAD"/>
    <s v="C01"/>
    <s v="TIEMPO COMPLETO"/>
    <s v="2014-09-15 00:00:00.0"/>
    <s v="null"/>
    <s v="DF100037"/>
    <s v="PROFESOR TITULAR DE UNIVERSIDAD"/>
    <s v="R112"/>
    <x v="8"/>
    <n v="755"/>
    <s v="QUÍMICA FÍSICA"/>
  </r>
  <r>
    <x v="16"/>
    <n v="16580433"/>
    <x v="5"/>
    <n v="838"/>
    <s v="074R"/>
    <s v="GRUPO-A1"/>
    <s v="Química"/>
    <s v="GR"/>
    <s v="GRUPO REDUCIDO"/>
    <s v="074R"/>
    <s v="GRUPO REDUCIDO DE QUÍMICA"/>
    <s v="GRUPO-A1"/>
    <s v="Grupo Reducido de Química"/>
    <s v="1S"/>
    <n v="16580433"/>
    <s v="MARTÍNEZ"/>
    <s v="RUIZ"/>
    <s v="RODRIGO"/>
    <s v="MARTÍNEZ RUIZ, RODRIGO"/>
    <x v="0"/>
    <x v="0"/>
    <x v="0"/>
    <m/>
    <m/>
    <s v="romarine"/>
    <s v="rodrigo.martinez@unirioja.es"/>
    <n v="1"/>
    <n v="1"/>
    <n v="504"/>
    <s v="PROFESOR TITULAR UNIVERSIDAD"/>
    <s v="C01"/>
    <s v="TIEMPO COMPLETO"/>
    <s v="2018-12-18 00:00:00.0"/>
    <s v="null"/>
    <s v="DF100369"/>
    <s v="PROFESOR TITULAR DE UNIVERSIDAD"/>
    <s v="R112"/>
    <x v="8"/>
    <n v="755"/>
    <s v="QUÍMICA FÍSICA"/>
  </r>
  <r>
    <x v="16"/>
    <n v="50822746"/>
    <x v="5"/>
    <n v="838"/>
    <s v="074R"/>
    <s v="GRUPO-A2"/>
    <s v="Química"/>
    <s v="GR"/>
    <s v="GRUPO REDUCIDO"/>
    <s v="074R"/>
    <s v="GRUPO REDUCIDO DE QUÍMICA"/>
    <s v="GRUPO-A2"/>
    <s v="Grupo Reducido de Química"/>
    <s v="1S"/>
    <n v="50822746"/>
    <s v="ENRIQUEZ"/>
    <s v="PALMA"/>
    <s v="PEDRO ALBERTO"/>
    <s v="ENRIQUEZ PALMA, PEDRO ALBERTO"/>
    <x v="1"/>
    <x v="0"/>
    <x v="0"/>
    <m/>
    <m/>
    <s v="enriquez"/>
    <s v="pedro.enriquez@unirioja.es"/>
    <n v="1"/>
    <n v="1"/>
    <n v="504"/>
    <s v="PROFESOR TITULAR UNIVERSIDAD"/>
    <s v="01A"/>
    <s v="TIEMPO COMPLETO AMPLIADO"/>
    <s v="2012-09-01 00:00:00.0"/>
    <s v="null"/>
    <s v="DF100147"/>
    <s v="PROFESOR TITULAR DE UNIVERSIDAD"/>
    <s v="R112"/>
    <x v="8"/>
    <n v="755"/>
    <s v="QUÍMICA FÍSICA"/>
  </r>
  <r>
    <x v="17"/>
    <n v="16553823"/>
    <x v="5"/>
    <n v="838"/>
    <s v="074G"/>
    <s v="GRUPO-A"/>
    <s v="Química"/>
    <s v="GG"/>
    <s v="GRUPO GRANDE"/>
    <s v="074G"/>
    <s v="GRUPO GRANDE DE QUÍMICA"/>
    <s v="GRUPO-A"/>
    <s v="Grupo Grande de QUÍMICA"/>
    <s v="1S"/>
    <n v="16553823"/>
    <s v="OLMOS"/>
    <s v="PÉREZ"/>
    <s v="MARÍA ELENA"/>
    <s v="OLMOS PÉREZ, MARÍA ELENA"/>
    <x v="0"/>
    <x v="0"/>
    <x v="0"/>
    <m/>
    <m/>
    <s v="m-olmos"/>
    <s v="m-elena.olmos@unirioja.es"/>
    <n v="4"/>
    <m/>
    <n v="500"/>
    <s v="CATEDRATICO DE UNIVERSIDAD"/>
    <s v="01R"/>
    <s v="TIEMPO COMPLETO REDUCIDO"/>
    <s v="2018-12-18 00:00:00.0"/>
    <s v="null"/>
    <s v="DF100382"/>
    <s v="CATEDRÁTICO DE UNIVERSIDAD"/>
    <s v="R112"/>
    <x v="8"/>
    <n v="760"/>
    <s v="QUÍMICA INORGÁNICA"/>
  </r>
  <r>
    <x v="17"/>
    <n v="33425090"/>
    <x v="5"/>
    <n v="838"/>
    <s v="074G"/>
    <s v="GRUPO-B"/>
    <s v="Química"/>
    <s v="GG"/>
    <s v="GRUPO GRANDE"/>
    <s v="074G"/>
    <s v="GRUPO GRANDE DE QUÍMICA"/>
    <s v="GRUPO-B"/>
    <s v="Grupo Grande de QUÍMICA"/>
    <s v="1S"/>
    <n v="33425090"/>
    <s v="MONGE"/>
    <s v="OROZ"/>
    <s v="MIGUEL"/>
    <s v="MONGE OROZ, MIGUEL"/>
    <x v="0"/>
    <x v="0"/>
    <x v="0"/>
    <m/>
    <m/>
    <s v="mimonge"/>
    <s v="miguel.monge@unirioja.es"/>
    <n v="4"/>
    <m/>
    <n v="504"/>
    <s v="PROFESOR TITULAR UNIVERSIDAD"/>
    <s v="01R"/>
    <s v="TIEMPO COMPLETO REDUCIDO"/>
    <s v="2017-09-15 00:00:00.0"/>
    <s v="null"/>
    <s v="DF100215"/>
    <s v="TITULAR DE UNIVERSIDAD"/>
    <s v="R112"/>
    <x v="8"/>
    <n v="760"/>
    <s v="QUÍMICA INORGÁNICA"/>
  </r>
  <r>
    <x v="17"/>
    <n v="13092044"/>
    <x v="5"/>
    <n v="838"/>
    <s v="074L"/>
    <s v="GRUPO-A1"/>
    <s v="Química"/>
    <s v="GL"/>
    <s v="GRUPO DE LABORATORIO"/>
    <s v="074L"/>
    <s v="LABORATORIO DE QUÍMICA"/>
    <s v="GRUPO-A1"/>
    <s v="Grupo de Laboratorio de Química"/>
    <s v="1S"/>
    <n v="13092044"/>
    <s v="GONZÁLEZ"/>
    <s v="SÁIZ"/>
    <s v="JOSÉ MARÍA"/>
    <s v="GONZÁLEZ SÁIZ, JOSÉ MARÍA"/>
    <x v="1"/>
    <x v="0"/>
    <x v="0"/>
    <m/>
    <m/>
    <s v="jmgonza"/>
    <s v="josemaria.gonzalez@unirioja.es"/>
    <n v="1"/>
    <m/>
    <s v="A-0500"/>
    <s v="CATEDRATICO DE UNIVERSIDAD"/>
    <s v="01R"/>
    <s v="TIEMPO COMPLETO REDUCIDO"/>
    <s v="2014-09-15 00:00:00.0"/>
    <s v="null"/>
    <s v="DF100279"/>
    <s v="CATEDRÁTICO DE UNIVERSIDAD"/>
    <s v="R112"/>
    <x v="8"/>
    <n v="555"/>
    <s v="INGENIERÍA QUÍMICA"/>
  </r>
  <r>
    <x v="17"/>
    <n v="16570824"/>
    <x v="5"/>
    <n v="838"/>
    <s v="074L"/>
    <s v="GRUPO-A2"/>
    <s v="Química"/>
    <s v="GL"/>
    <s v="GRUPO DE LABORATORIO"/>
    <s v="074L"/>
    <s v="LABORATORIO DE QUÍMICA"/>
    <s v="GRUPO-A2"/>
    <s v="Grupo de Laboratorio de Química"/>
    <s v="1S"/>
    <n v="16570824"/>
    <s v="ESTEBAN"/>
    <s v="DÍEZ"/>
    <s v="ISABEL"/>
    <s v="ESTEBAN DÍEZ, ISABEL"/>
    <x v="0"/>
    <x v="0"/>
    <x v="0"/>
    <m/>
    <m/>
    <s v="iesteban"/>
    <s v="isabel.esteban@unirioja.es"/>
    <n v="1"/>
    <m/>
    <n v="504"/>
    <s v="PROFESOR TITULAR UNIVERSIDAD"/>
    <s v="C01"/>
    <s v="TIEMPO COMPLETO"/>
    <s v="2018-12-21 00:00:00.0"/>
    <s v="null"/>
    <s v="DF100368"/>
    <s v="PROFESOR TITULAR DE UNIVERSIDAD"/>
    <s v="R112"/>
    <x v="8"/>
    <n v="555"/>
    <s v="INGENIERÍA QUÍMICA"/>
  </r>
  <r>
    <x v="17"/>
    <n v="14587726"/>
    <x v="5"/>
    <n v="838"/>
    <s v="074L"/>
    <s v="GRUPO-B1"/>
    <s v="Química"/>
    <s v="GL"/>
    <s v="GRUPO DE LABORATORIO"/>
    <s v="074L"/>
    <s v="LABORATORIO DE QUÍMICA"/>
    <s v="GRUPO-B1"/>
    <s v="Grupo de Laboratorio de Química"/>
    <s v="1S"/>
    <n v="14587726"/>
    <s v="PUYUELO"/>
    <s v="GARCÍA"/>
    <s v="MARÍA PILAR"/>
    <s v="PUYUELO GARCÍA, MARÍA PILAR"/>
    <x v="0"/>
    <x v="0"/>
    <x v="0"/>
    <m/>
    <m/>
    <s v="mpuyuelo"/>
    <s v="pilar.puyuelo@unirioja.es"/>
    <n v="1"/>
    <m/>
    <n v="504"/>
    <s v="PROFESOR TITULAR UNIVERSIDAD"/>
    <s v="C01"/>
    <s v="TIEMPO COMPLETO"/>
    <s v="2014-09-15 00:00:00.0"/>
    <s v="null"/>
    <s v="DF100037"/>
    <s v="PROFESOR TITULAR DE UNIVERSIDAD"/>
    <s v="R112"/>
    <x v="8"/>
    <n v="755"/>
    <s v="QUÍMICA FÍSICA"/>
  </r>
  <r>
    <x v="17"/>
    <n v="16580433"/>
    <x v="5"/>
    <n v="838"/>
    <s v="074R"/>
    <s v="GRUPO-A1"/>
    <s v="Química"/>
    <s v="GR"/>
    <s v="GRUPO REDUCIDO"/>
    <s v="074R"/>
    <s v="GRUPO REDUCIDO DE QUÍMICA"/>
    <s v="GRUPO-A1"/>
    <s v="Grupo Reducido de Química"/>
    <s v="1S"/>
    <n v="16580433"/>
    <s v="MARTÍNEZ"/>
    <s v="RUIZ"/>
    <s v="RODRIGO"/>
    <s v="MARTÍNEZ RUIZ, RODRIGO"/>
    <x v="0"/>
    <x v="0"/>
    <x v="0"/>
    <m/>
    <m/>
    <s v="romarine"/>
    <s v="rodrigo.martinez@unirioja.es"/>
    <n v="1"/>
    <m/>
    <n v="504"/>
    <s v="PROFESOR TITULAR UNIVERSIDAD"/>
    <s v="C01"/>
    <s v="TIEMPO COMPLETO"/>
    <s v="2018-12-18 00:00:00.0"/>
    <s v="null"/>
    <s v="DF100369"/>
    <s v="PROFESOR TITULAR DE UNIVERSIDAD"/>
    <s v="R112"/>
    <x v="8"/>
    <n v="755"/>
    <s v="QUÍMICA FÍSICA"/>
  </r>
  <r>
    <x v="17"/>
    <n v="50822746"/>
    <x v="5"/>
    <n v="838"/>
    <s v="074R"/>
    <s v="GRUPO-A2"/>
    <s v="Química"/>
    <s v="GR"/>
    <s v="GRUPO REDUCIDO"/>
    <s v="074R"/>
    <s v="GRUPO REDUCIDO DE QUÍMICA"/>
    <s v="GRUPO-A2"/>
    <s v="Grupo Reducido de Química"/>
    <s v="1S"/>
    <n v="50822746"/>
    <s v="ENRIQUEZ"/>
    <s v="PALMA"/>
    <s v="PEDRO ALBERTO"/>
    <s v="ENRIQUEZ PALMA, PEDRO ALBERTO"/>
    <x v="1"/>
    <x v="0"/>
    <x v="0"/>
    <m/>
    <m/>
    <s v="enriquez"/>
    <s v="pedro.enriquez@unirioja.es"/>
    <n v="1"/>
    <m/>
    <n v="504"/>
    <s v="PROFESOR TITULAR UNIVERSIDAD"/>
    <s v="01A"/>
    <s v="TIEMPO COMPLETO AMPLIADO"/>
    <s v="2012-09-01 00:00:00.0"/>
    <s v="null"/>
    <s v="DF100147"/>
    <s v="PROFESOR TITULAR DE UNIVERSIDAD"/>
    <s v="R112"/>
    <x v="8"/>
    <n v="755"/>
    <s v="QUÍMICA FÍSICA"/>
  </r>
  <r>
    <x v="18"/>
    <n v="16553823"/>
    <x v="5"/>
    <n v="838"/>
    <s v="074G"/>
    <s v="GRUPO-A"/>
    <s v="Química"/>
    <s v="GG"/>
    <s v="GRUPO GRANDE"/>
    <s v="074G"/>
    <s v="GRUPO GRANDE DE QUÍMICA"/>
    <s v="GRUPO-A"/>
    <s v="Grupo Grande de QUÍMICA"/>
    <s v="1S"/>
    <n v="16553823"/>
    <s v="OLMOS"/>
    <s v="PÉREZ"/>
    <s v="MARÍA ELENA"/>
    <s v="OLMOS PÉREZ, MARÍA ELENA"/>
    <x v="0"/>
    <x v="0"/>
    <x v="0"/>
    <m/>
    <m/>
    <s v="m-olmos"/>
    <s v="m-elena.olmos@unirioja.es"/>
    <n v="4"/>
    <m/>
    <n v="500"/>
    <s v="CATEDRATICO DE UNIVERSIDAD"/>
    <s v="01R"/>
    <s v="TIEMPO COMPLETO REDUCIDO"/>
    <s v="2018-12-18 00:00:00.0"/>
    <s v="null"/>
    <s v="DF100382"/>
    <s v="CATEDRÁTICO DE UNIVERSIDAD"/>
    <s v="R112"/>
    <x v="8"/>
    <n v="760"/>
    <s v="QUÍMICA INORGÁNICA"/>
  </r>
  <r>
    <x v="18"/>
    <n v="33425090"/>
    <x v="5"/>
    <n v="838"/>
    <s v="074G"/>
    <s v="GRUPO-B"/>
    <s v="Química"/>
    <s v="GG"/>
    <s v="GRUPO GRANDE"/>
    <s v="074G"/>
    <s v="GRUPO GRANDE DE QUÍMICA"/>
    <s v="GRUPO-B"/>
    <s v="Grupo Grande de QUÍMICA"/>
    <s v="1S"/>
    <n v="33425090"/>
    <s v="MONGE"/>
    <s v="OROZ"/>
    <s v="MIGUEL"/>
    <s v="MONGE OROZ, MIGUEL"/>
    <x v="0"/>
    <x v="0"/>
    <x v="0"/>
    <m/>
    <m/>
    <s v="mimonge"/>
    <s v="miguel.monge@unirioja.es"/>
    <n v="4"/>
    <m/>
    <n v="504"/>
    <s v="PROFESOR TITULAR UNIVERSIDAD"/>
    <s v="01R"/>
    <s v="TIEMPO COMPLETO REDUCIDO"/>
    <s v="2017-09-15 00:00:00.0"/>
    <s v="null"/>
    <s v="DF100215"/>
    <s v="TITULAR DE UNIVERSIDAD"/>
    <s v="R112"/>
    <x v="8"/>
    <n v="760"/>
    <s v="QUÍMICA INORGÁNICA"/>
  </r>
  <r>
    <x v="18"/>
    <n v="13092044"/>
    <x v="5"/>
    <n v="838"/>
    <s v="074L"/>
    <s v="GRUPO-A1"/>
    <s v="Química"/>
    <s v="GL"/>
    <s v="GRUPO DE LABORATORIO"/>
    <s v="074L"/>
    <s v="LABORATORIO DE QUÍMICA"/>
    <s v="GRUPO-A1"/>
    <s v="Grupo de Laboratorio de Química"/>
    <s v="1S"/>
    <n v="13092044"/>
    <s v="GONZÁLEZ"/>
    <s v="SÁIZ"/>
    <s v="JOSÉ MARÍA"/>
    <s v="GONZÁLEZ SÁIZ, JOSÉ MARÍA"/>
    <x v="1"/>
    <x v="0"/>
    <x v="0"/>
    <m/>
    <m/>
    <s v="jmgonza"/>
    <s v="josemaria.gonzalez@unirioja.es"/>
    <n v="1"/>
    <m/>
    <s v="A-0500"/>
    <s v="CATEDRATICO DE UNIVERSIDAD"/>
    <s v="01R"/>
    <s v="TIEMPO COMPLETO REDUCIDO"/>
    <s v="2014-09-15 00:00:00.0"/>
    <s v="null"/>
    <s v="DF100279"/>
    <s v="CATEDRÁTICO DE UNIVERSIDAD"/>
    <s v="R112"/>
    <x v="8"/>
    <n v="555"/>
    <s v="INGENIERÍA QUÍMICA"/>
  </r>
  <r>
    <x v="18"/>
    <n v="16570824"/>
    <x v="5"/>
    <n v="838"/>
    <s v="074L"/>
    <s v="GRUPO-A2"/>
    <s v="Química"/>
    <s v="GL"/>
    <s v="GRUPO DE LABORATORIO"/>
    <s v="074L"/>
    <s v="LABORATORIO DE QUÍMICA"/>
    <s v="GRUPO-A2"/>
    <s v="Grupo de Laboratorio de Química"/>
    <s v="1S"/>
    <n v="16570824"/>
    <s v="ESTEBAN"/>
    <s v="DÍEZ"/>
    <s v="ISABEL"/>
    <s v="ESTEBAN DÍEZ, ISABEL"/>
    <x v="0"/>
    <x v="0"/>
    <x v="0"/>
    <m/>
    <m/>
    <s v="iesteban"/>
    <s v="isabel.esteban@unirioja.es"/>
    <n v="1"/>
    <m/>
    <n v="504"/>
    <s v="PROFESOR TITULAR UNIVERSIDAD"/>
    <s v="C01"/>
    <s v="TIEMPO COMPLETO"/>
    <s v="2018-12-21 00:00:00.0"/>
    <s v="null"/>
    <s v="DF100368"/>
    <s v="PROFESOR TITULAR DE UNIVERSIDAD"/>
    <s v="R112"/>
    <x v="8"/>
    <n v="555"/>
    <s v="INGENIERÍA QUÍMICA"/>
  </r>
  <r>
    <x v="18"/>
    <n v="14587726"/>
    <x v="5"/>
    <n v="838"/>
    <s v="074L"/>
    <s v="GRUPO-B1"/>
    <s v="Química"/>
    <s v="GL"/>
    <s v="GRUPO DE LABORATORIO"/>
    <s v="074L"/>
    <s v="LABORATORIO DE QUÍMICA"/>
    <s v="GRUPO-B1"/>
    <s v="Grupo de Laboratorio de Química"/>
    <s v="1S"/>
    <n v="14587726"/>
    <s v="PUYUELO"/>
    <s v="GARCÍA"/>
    <s v="MARÍA PILAR"/>
    <s v="PUYUELO GARCÍA, MARÍA PILAR"/>
    <x v="0"/>
    <x v="0"/>
    <x v="0"/>
    <m/>
    <m/>
    <s v="mpuyuelo"/>
    <s v="pilar.puyuelo@unirioja.es"/>
    <n v="1"/>
    <m/>
    <n v="504"/>
    <s v="PROFESOR TITULAR UNIVERSIDAD"/>
    <s v="C01"/>
    <s v="TIEMPO COMPLETO"/>
    <s v="2014-09-15 00:00:00.0"/>
    <s v="null"/>
    <s v="DF100037"/>
    <s v="PROFESOR TITULAR DE UNIVERSIDAD"/>
    <s v="R112"/>
    <x v="8"/>
    <n v="755"/>
    <s v="QUÍMICA FÍSICA"/>
  </r>
  <r>
    <x v="18"/>
    <n v="16580433"/>
    <x v="5"/>
    <n v="838"/>
    <s v="074R"/>
    <s v="GRUPO-A1"/>
    <s v="Química"/>
    <s v="GR"/>
    <s v="GRUPO REDUCIDO"/>
    <s v="074R"/>
    <s v="GRUPO REDUCIDO DE QUÍMICA"/>
    <s v="GRUPO-A1"/>
    <s v="Grupo Reducido de Química"/>
    <s v="1S"/>
    <n v="16580433"/>
    <s v="MARTÍNEZ"/>
    <s v="RUIZ"/>
    <s v="RODRIGO"/>
    <s v="MARTÍNEZ RUIZ, RODRIGO"/>
    <x v="0"/>
    <x v="0"/>
    <x v="0"/>
    <m/>
    <m/>
    <s v="romarine"/>
    <s v="rodrigo.martinez@unirioja.es"/>
    <n v="1"/>
    <m/>
    <n v="504"/>
    <s v="PROFESOR TITULAR UNIVERSIDAD"/>
    <s v="C01"/>
    <s v="TIEMPO COMPLETO"/>
    <s v="2018-12-18 00:00:00.0"/>
    <s v="null"/>
    <s v="DF100369"/>
    <s v="PROFESOR TITULAR DE UNIVERSIDAD"/>
    <s v="R112"/>
    <x v="8"/>
    <n v="755"/>
    <s v="QUÍMICA FÍSICA"/>
  </r>
  <r>
    <x v="18"/>
    <n v="50822746"/>
    <x v="5"/>
    <n v="838"/>
    <s v="074R"/>
    <s v="GRUPO-A2"/>
    <s v="Química"/>
    <s v="GR"/>
    <s v="GRUPO REDUCIDO"/>
    <s v="074R"/>
    <s v="GRUPO REDUCIDO DE QUÍMICA"/>
    <s v="GRUPO-A2"/>
    <s v="Grupo Reducido de Química"/>
    <s v="1S"/>
    <n v="50822746"/>
    <s v="ENRIQUEZ"/>
    <s v="PALMA"/>
    <s v="PEDRO ALBERTO"/>
    <s v="ENRIQUEZ PALMA, PEDRO ALBERTO"/>
    <x v="1"/>
    <x v="0"/>
    <x v="0"/>
    <m/>
    <m/>
    <s v="enriquez"/>
    <s v="pedro.enriquez@unirioja.es"/>
    <n v="1"/>
    <m/>
    <n v="504"/>
    <s v="PROFESOR TITULAR UNIVERSIDAD"/>
    <s v="01A"/>
    <s v="TIEMPO COMPLETO AMPLIADO"/>
    <s v="2012-09-01 00:00:00.0"/>
    <s v="null"/>
    <s v="DF100147"/>
    <s v="PROFESOR TITULAR DE UNIVERSIDAD"/>
    <s v="R112"/>
    <x v="8"/>
    <n v="755"/>
    <s v="QUÍMICA FÍSICA"/>
  </r>
  <r>
    <x v="16"/>
    <n v="16526587"/>
    <x v="5"/>
    <n v="839"/>
    <s v="075I"/>
    <s v="GRUPO-A1"/>
    <s v="Expresión gráfica y DAO"/>
    <s v="GI"/>
    <s v="GRUPO DE INFORMÁTICA"/>
    <s v="075I"/>
    <s v="INFORMÁTICA DE EXPRESIÓN GRÁFICA Y DAO"/>
    <s v="GRUPO-A1"/>
    <s v="Grupo de Informática de Expresión gráfica y DAO"/>
    <s v="1S"/>
    <n v="16526587"/>
    <s v="SANTAMARÍA"/>
    <s v="PEÑA"/>
    <s v="JACINTO"/>
    <s v="SANTAMARÍA PEÑA, JACINTO"/>
    <x v="1"/>
    <x v="0"/>
    <x v="0"/>
    <m/>
    <m/>
    <s v="jasanta"/>
    <s v="jacinto.santamaria@unirioja.es"/>
    <n v="3"/>
    <n v="3"/>
    <n v="504"/>
    <s v="PROFESOR TITULAR UNIVERSIDAD"/>
    <s v="C01"/>
    <s v="TIEMPO COMPLETO"/>
    <s v="2017-09-15 00:00:00.0"/>
    <s v="null"/>
    <s v="DF31894"/>
    <s v="TITULAR DE UNIVERSIDAD"/>
    <s v="R110"/>
    <x v="10"/>
    <n v="305"/>
    <s v="EXPRESIÓN GRÁFICA EN LA INGENIERÍA"/>
  </r>
  <r>
    <x v="16"/>
    <n v="72785742"/>
    <x v="5"/>
    <n v="839"/>
    <s v="075I"/>
    <s v="GRUPO-B1"/>
    <s v="Expresión gráfica y DAO"/>
    <s v="GI"/>
    <s v="GRUPO DE INFORMÁTICA"/>
    <s v="075I"/>
    <s v="INFORMÁTICA DE EXPRESIÓN GRÁFICA Y DAO"/>
    <s v="GRUPO-B1"/>
    <s v="Grupo de Informática de Expresión gráfica y DAO"/>
    <s v="1S"/>
    <n v="72785742"/>
    <s v="TARANCÓN"/>
    <s v="ANDRÉS"/>
    <s v="EFRÉN"/>
    <s v="TARANCÓN ANDRÉS, EFRÉN"/>
    <x v="1"/>
    <x v="0"/>
    <x v="1"/>
    <m/>
    <m/>
    <s v="eftaranc"/>
    <s v="efren.tarancon@unirioja.es"/>
    <n v="3"/>
    <n v="3"/>
    <n v="532"/>
    <s v="LABORAL DOCENTE-ASOCIADO"/>
    <s v="P03"/>
    <s v="TIEMPO PARCIAL (3+3 HORAS)"/>
    <s v="2018-09-17 00:00:00.0"/>
    <s v="2019-09-14 00:00:00.0"/>
    <s v="PI101378"/>
    <s v="PROFESOR ASOCIADO"/>
    <s v="R110"/>
    <x v="10"/>
    <n v="305"/>
    <s v="EXPRESIÓN GRÁFICA EN LA INGENIERÍA"/>
  </r>
  <r>
    <x v="17"/>
    <n v="16509086"/>
    <x v="5"/>
    <n v="839"/>
    <s v="075G"/>
    <s v="GRUPO-A"/>
    <s v="Expresión gráfica y DAO"/>
    <s v="GG"/>
    <s v="GRUPO GRANDE"/>
    <s v="075G"/>
    <s v="GRUPO GRANDE DE EXPRESIÓN GRÁFICA Y DAO"/>
    <s v="GRUPO-A"/>
    <s v="Grupo Grande de EXPRESIÓN GRÁFICA Y DAO"/>
    <s v="1S"/>
    <n v="16509086"/>
    <s v="SANZ"/>
    <s v="ADÁN"/>
    <s v="FÉLIX"/>
    <s v="SANZ ADÁN, FÉLIX"/>
    <x v="1"/>
    <x v="0"/>
    <x v="0"/>
    <m/>
    <m/>
    <s v="fesanz"/>
    <s v="felix.sanz@unirioja.es"/>
    <n v="3"/>
    <m/>
    <n v="500"/>
    <s v="CATEDRATICO DE UNIVERSIDAD"/>
    <s v="C01"/>
    <s v="TIEMPO COMPLETO"/>
    <s v="2007-05-13 00:00:00.0"/>
    <s v="null"/>
    <s v="DF100094"/>
    <s v="CATEDRÁTICO DE UNIVERSIDAD"/>
    <s v="R110"/>
    <x v="10"/>
    <n v="305"/>
    <s v="EXPRESIÓN GRÁFICA EN LA INGENIERÍA"/>
  </r>
  <r>
    <x v="17"/>
    <n v="16526587"/>
    <x v="5"/>
    <n v="839"/>
    <s v="075I"/>
    <s v="GRUPO-A1"/>
    <s v="Expresión gráfica y DAO"/>
    <s v="GI"/>
    <s v="GRUPO DE INFORMÁTICA"/>
    <s v="075I"/>
    <s v="INFORMÁTICA DE EXPRESIÓN GRÁFICA Y DAO"/>
    <s v="GRUPO-A1"/>
    <s v="Grupo de Informática de Expresión gráfica y DAO"/>
    <s v="1S"/>
    <n v="16526587"/>
    <s v="SANTAMARÍA"/>
    <s v="PEÑA"/>
    <s v="JACINTO"/>
    <s v="SANTAMARÍA PEÑA, JACINTO"/>
    <x v="1"/>
    <x v="0"/>
    <x v="0"/>
    <m/>
    <m/>
    <s v="jasanta"/>
    <s v="jacinto.santamaria@unirioja.es"/>
    <n v="3"/>
    <m/>
    <n v="504"/>
    <s v="PROFESOR TITULAR UNIVERSIDAD"/>
    <s v="C01"/>
    <s v="TIEMPO COMPLETO"/>
    <s v="2017-09-15 00:00:00.0"/>
    <s v="null"/>
    <s v="DF31894"/>
    <s v="TITULAR DE UNIVERSIDAD"/>
    <s v="R110"/>
    <x v="10"/>
    <n v="305"/>
    <s v="EXPRESIÓN GRÁFICA EN LA INGENIERÍA"/>
  </r>
  <r>
    <x v="17"/>
    <n v="72785742"/>
    <x v="5"/>
    <n v="839"/>
    <s v="075I"/>
    <s v="GRUPO-B1"/>
    <s v="Expresión gráfica y DAO"/>
    <s v="GI"/>
    <s v="GRUPO DE INFORMÁTICA"/>
    <s v="075I"/>
    <s v="INFORMÁTICA DE EXPRESIÓN GRÁFICA Y DAO"/>
    <s v="GRUPO-B1"/>
    <s v="Grupo de Informática de Expresión gráfica y DAO"/>
    <s v="1S"/>
    <n v="72785742"/>
    <s v="TARANCÓN"/>
    <s v="ANDRÉS"/>
    <s v="EFRÉN"/>
    <s v="TARANCÓN ANDRÉS, EFRÉN"/>
    <x v="1"/>
    <x v="0"/>
    <x v="1"/>
    <m/>
    <m/>
    <s v="eftaranc"/>
    <s v="efren.tarancon@unirioja.es"/>
    <n v="3"/>
    <m/>
    <n v="532"/>
    <s v="LABORAL DOCENTE-ASOCIADO"/>
    <s v="P03"/>
    <s v="TIEMPO PARCIAL (3+3 HORAS)"/>
    <s v="2018-09-17 00:00:00.0"/>
    <s v="2019-09-14 00:00:00.0"/>
    <s v="PI101378"/>
    <s v="PROFESOR ASOCIADO"/>
    <s v="R110"/>
    <x v="10"/>
    <n v="305"/>
    <s v="EXPRESIÓN GRÁFICA EN LA INGENIERÍA"/>
  </r>
  <r>
    <x v="18"/>
    <n v="16509086"/>
    <x v="5"/>
    <n v="839"/>
    <s v="075G"/>
    <s v="GRUPO-A"/>
    <s v="Expresión gráfica y DAO"/>
    <s v="GG"/>
    <s v="GRUPO GRANDE"/>
    <s v="075G"/>
    <s v="GRUPO GRANDE DE EXPRESIÓN GRÁFICA Y DAO"/>
    <s v="GRUPO-A"/>
    <s v="Grupo Grande de EXPRESIÓN GRÁFICA Y DAO"/>
    <s v="1S"/>
    <n v="16509086"/>
    <s v="SANZ"/>
    <s v="ADÁN"/>
    <s v="FÉLIX"/>
    <s v="SANZ ADÁN, FÉLIX"/>
    <x v="1"/>
    <x v="0"/>
    <x v="0"/>
    <m/>
    <m/>
    <s v="fesanz"/>
    <s v="felix.sanz@unirioja.es"/>
    <n v="3"/>
    <m/>
    <n v="500"/>
    <s v="CATEDRATICO DE UNIVERSIDAD"/>
    <s v="C01"/>
    <s v="TIEMPO COMPLETO"/>
    <s v="2007-05-13 00:00:00.0"/>
    <s v="null"/>
    <s v="DF100094"/>
    <s v="CATEDRÁTICO DE UNIVERSIDAD"/>
    <s v="R110"/>
    <x v="10"/>
    <n v="305"/>
    <s v="EXPRESIÓN GRÁFICA EN LA INGENIERÍA"/>
  </r>
  <r>
    <x v="18"/>
    <n v="16526587"/>
    <x v="5"/>
    <n v="839"/>
    <s v="075I"/>
    <s v="GRUPO-A1"/>
    <s v="Expresión gráfica y DAO"/>
    <s v="GI"/>
    <s v="GRUPO DE INFORMÁTICA"/>
    <s v="075I"/>
    <s v="INFORMÁTICA DE EXPRESIÓN GRÁFICA Y DAO"/>
    <s v="GRUPO-A1"/>
    <s v="Grupo de Informática de Expresión gráfica y DAO"/>
    <s v="1S"/>
    <n v="16526587"/>
    <s v="SANTAMARÍA"/>
    <s v="PEÑA"/>
    <s v="JACINTO"/>
    <s v="SANTAMARÍA PEÑA, JACINTO"/>
    <x v="1"/>
    <x v="0"/>
    <x v="0"/>
    <m/>
    <m/>
    <s v="jasanta"/>
    <s v="jacinto.santamaria@unirioja.es"/>
    <n v="3"/>
    <m/>
    <n v="504"/>
    <s v="PROFESOR TITULAR UNIVERSIDAD"/>
    <s v="C01"/>
    <s v="TIEMPO COMPLETO"/>
    <s v="2017-09-15 00:00:00.0"/>
    <s v="null"/>
    <s v="DF31894"/>
    <s v="TITULAR DE UNIVERSIDAD"/>
    <s v="R110"/>
    <x v="10"/>
    <n v="305"/>
    <s v="EXPRESIÓN GRÁFICA EN LA INGENIERÍA"/>
  </r>
  <r>
    <x v="18"/>
    <n v="72785742"/>
    <x v="5"/>
    <n v="839"/>
    <s v="075I"/>
    <s v="GRUPO-B1"/>
    <s v="Expresión gráfica y DAO"/>
    <s v="GI"/>
    <s v="GRUPO DE INFORMÁTICA"/>
    <s v="075I"/>
    <s v="INFORMÁTICA DE EXPRESIÓN GRÁFICA Y DAO"/>
    <s v="GRUPO-B1"/>
    <s v="Grupo de Informática de Expresión gráfica y DAO"/>
    <s v="1S"/>
    <n v="72785742"/>
    <s v="TARANCÓN"/>
    <s v="ANDRÉS"/>
    <s v="EFRÉN"/>
    <s v="TARANCÓN ANDRÉS, EFRÉN"/>
    <x v="1"/>
    <x v="0"/>
    <x v="1"/>
    <m/>
    <m/>
    <s v="eftaranc"/>
    <s v="efren.tarancon@unirioja.es"/>
    <n v="3"/>
    <m/>
    <n v="532"/>
    <s v="LABORAL DOCENTE-ASOCIADO"/>
    <s v="P03"/>
    <s v="TIEMPO PARCIAL (3+3 HORAS)"/>
    <s v="2018-09-17 00:00:00.0"/>
    <s v="2019-09-14 00:00:00.0"/>
    <s v="PI101378"/>
    <s v="PROFESOR ASOCIADO"/>
    <s v="R110"/>
    <x v="10"/>
    <n v="305"/>
    <s v="EXPRESIÓN GRÁFICA EN LA INGENIERÍA"/>
  </r>
  <r>
    <x v="11"/>
    <n v="13122718"/>
    <x v="4"/>
    <n v="840"/>
    <s v="076G"/>
    <s v="GRUPO-A"/>
    <s v="Mecánica"/>
    <s v="GG"/>
    <s v="GRUPO GRANDE"/>
    <s v="076G"/>
    <s v="GRUPO GRANDE DE MECÁNICA"/>
    <s v="GRUPO-A"/>
    <s v="Grupo Grande de MECÁNICA"/>
    <s v="1S"/>
    <n v="13122718"/>
    <s v="SIERRA"/>
    <s v="MURILLO"/>
    <s v="JOSÉ DANIEL"/>
    <s v="SIERRA MURILLO, JOSÉ DANIEL"/>
    <x v="1"/>
    <x v="0"/>
    <x v="0"/>
    <m/>
    <m/>
    <s v="dsierra"/>
    <s v="daniel.sierra@unirioja.es"/>
    <n v="4"/>
    <n v="4"/>
    <n v="534"/>
    <s v="CONTRATADO DOCTOR -TIPO 1"/>
    <s v="C01"/>
    <s v="TIEMPO COMPLETO"/>
    <s v="2007-02-13 00:00:00.0"/>
    <s v="null"/>
    <s v="LD100611"/>
    <s v="PROFESOR CONTRATADO DOCTOR"/>
    <s v="R112"/>
    <x v="8"/>
    <n v="385"/>
    <s v="FÍSICA APLICADA"/>
  </r>
  <r>
    <x v="16"/>
    <n v="13122718"/>
    <x v="5"/>
    <n v="840"/>
    <s v="076G"/>
    <s v="GRUPO-A"/>
    <s v="Mecánica"/>
    <s v="GG"/>
    <s v="GRUPO GRANDE"/>
    <s v="076G"/>
    <s v="GRUPO GRANDE DE MECÁNICA"/>
    <s v="GRUPO-A"/>
    <s v="Grupo Grande de MECÁNICA"/>
    <s v="1S"/>
    <n v="13122718"/>
    <s v="SIERRA"/>
    <s v="MURILLO"/>
    <s v="JOSÉ DANIEL"/>
    <s v="SIERRA MURILLO, JOSÉ DANIEL"/>
    <x v="1"/>
    <x v="0"/>
    <x v="0"/>
    <m/>
    <m/>
    <s v="dsierra"/>
    <s v="daniel.sierra@unirioja.es"/>
    <n v="4"/>
    <m/>
    <n v="534"/>
    <s v="CONTRATADO DOCTOR -TIPO 1"/>
    <s v="C01"/>
    <s v="TIEMPO COMPLETO"/>
    <s v="2007-02-13 00:00:00.0"/>
    <s v="null"/>
    <s v="LD100611"/>
    <s v="PROFESOR CONTRATADO DOCTOR"/>
    <s v="R112"/>
    <x v="8"/>
    <n v="385"/>
    <s v="FÍSICA APLICADA"/>
  </r>
  <r>
    <x v="17"/>
    <n v="13122718"/>
    <x v="5"/>
    <n v="840"/>
    <s v="076G"/>
    <s v="GRUPO-A"/>
    <s v="Mecánica"/>
    <s v="GG"/>
    <s v="GRUPO GRANDE"/>
    <s v="076G"/>
    <s v="GRUPO GRANDE DE MECÁNICA"/>
    <s v="GRUPO-A"/>
    <s v="Grupo Grande de MECÁNICA"/>
    <s v="1S"/>
    <n v="13122718"/>
    <s v="SIERRA"/>
    <s v="MURILLO"/>
    <s v="JOSÉ DANIEL"/>
    <s v="SIERRA MURILLO, JOSÉ DANIEL"/>
    <x v="1"/>
    <x v="0"/>
    <x v="0"/>
    <m/>
    <m/>
    <s v="dsierra"/>
    <s v="daniel.sierra@unirioja.es"/>
    <n v="4"/>
    <m/>
    <n v="534"/>
    <s v="CONTRATADO DOCTOR -TIPO 1"/>
    <s v="C01"/>
    <s v="TIEMPO COMPLETO"/>
    <s v="2007-02-13 00:00:00.0"/>
    <s v="null"/>
    <s v="LD100611"/>
    <s v="PROFESOR CONTRATADO DOCTOR"/>
    <s v="R112"/>
    <x v="8"/>
    <n v="385"/>
    <s v="FÍSICA APLICADA"/>
  </r>
  <r>
    <x v="18"/>
    <n v="13122718"/>
    <x v="5"/>
    <n v="840"/>
    <s v="076G"/>
    <s v="GRUPO-A"/>
    <s v="Mecánica"/>
    <s v="GG"/>
    <s v="GRUPO GRANDE"/>
    <s v="076G"/>
    <s v="GRUPO GRANDE DE MECÁNICA"/>
    <s v="GRUPO-A"/>
    <s v="Grupo Grande de MECÁNICA"/>
    <s v="1S"/>
    <n v="13122718"/>
    <s v="SIERRA"/>
    <s v="MURILLO"/>
    <s v="JOSÉ DANIEL"/>
    <s v="SIERRA MURILLO, JOSÉ DANIEL"/>
    <x v="1"/>
    <x v="0"/>
    <x v="0"/>
    <m/>
    <m/>
    <s v="dsierra"/>
    <s v="daniel.sierra@unirioja.es"/>
    <n v="4"/>
    <m/>
    <n v="534"/>
    <s v="CONTRATADO DOCTOR -TIPO 1"/>
    <s v="C01"/>
    <s v="TIEMPO COMPLETO"/>
    <s v="2007-02-13 00:00:00.0"/>
    <s v="null"/>
    <s v="LD100611"/>
    <s v="PROFESOR CONTRATADO DOCTOR"/>
    <s v="R112"/>
    <x v="8"/>
    <n v="385"/>
    <s v="FÍSICA APLICADA"/>
  </r>
  <r>
    <x v="16"/>
    <n v="13141259"/>
    <x v="5"/>
    <n v="841"/>
    <s v="077G"/>
    <s v="GRUPO-A"/>
    <s v="Electricidad y magnetismo"/>
    <s v="GG"/>
    <s v="GRUPO GRANDE"/>
    <s v="077G"/>
    <s v="GRUPO GRANDE DE ELECTRICIDAD Y MAGNETISMO"/>
    <s v="GRUPO-A"/>
    <s v="Grupo Grande de ELECTRICIDAD Y MAGNETISMO"/>
    <s v="2S"/>
    <n v="13141259"/>
    <s v="LARA"/>
    <s v="SANTILLÁN"/>
    <s v="PEDRO MARÍA"/>
    <s v="LARA SANTILLÁN, PEDRO MARÍA"/>
    <x v="1"/>
    <x v="0"/>
    <x v="0"/>
    <m/>
    <m/>
    <s v="pemarala"/>
    <s v="pedro.lara@unirioja.es"/>
    <n v="2"/>
    <n v="2"/>
    <n v="504"/>
    <s v="PROFESOR TITULAR UNIVERSIDAD"/>
    <s v="C01"/>
    <s v="TIEMPO COMPLETO"/>
    <s v="2016-09-15 00:00:00.0"/>
    <s v="null"/>
    <s v="DF100045"/>
    <s v="TITULAR UNIVERSIDAD"/>
    <s v="R109"/>
    <x v="9"/>
    <n v="535"/>
    <s v="INGENIERÍA ELÉCTRICA"/>
  </r>
  <r>
    <x v="16"/>
    <n v="16557336"/>
    <x v="5"/>
    <n v="841"/>
    <s v="077G"/>
    <s v="GRUPO-A"/>
    <s v="Electricidad y magnetismo"/>
    <s v="GG"/>
    <s v="GRUPO GRANDE"/>
    <s v="077G"/>
    <s v="GRUPO GRANDE DE ELECTRICIDAD Y MAGNETISMO"/>
    <s v="GRUPO-A"/>
    <s v="Grupo Grande de ELECTRICIDAD Y MAGNETISMO"/>
    <s v="2S"/>
    <n v="16557336"/>
    <s v="BLANCO"/>
    <s v="BARRERO"/>
    <s v="JUAN MANUEL"/>
    <s v="BLANCO BARRERO, JUAN MANUEL"/>
    <x v="0"/>
    <x v="0"/>
    <x v="0"/>
    <m/>
    <m/>
    <s v="jbblanco"/>
    <s v="juan-manuel.blanco@unirioja.es"/>
    <n v="2"/>
    <n v="2"/>
    <n v="504"/>
    <s v="PROFESOR TITULAR UNIVERSIDAD"/>
    <s v="C01"/>
    <s v="TIEMPO COMPLETO"/>
    <s v="2015-11-13 00:00:00.0"/>
    <s v="null"/>
    <s v="DF100035"/>
    <s v="PROFESOR TITULAR DE UNIVERSIDAD"/>
    <s v="R109"/>
    <x v="9"/>
    <n v="535"/>
    <s v="INGENIERÍA ELÉCTRICA"/>
  </r>
  <r>
    <x v="16"/>
    <n v="16571904"/>
    <x v="5"/>
    <n v="841"/>
    <s v="077L"/>
    <s v="GRUPO-A2"/>
    <s v="Electricidad y magnetismo"/>
    <s v="GL"/>
    <s v="GRUPO DE LABORATORIO"/>
    <s v="077L"/>
    <s v="LABORATORIO DE ELECTRICIDAD Y MAGNETISMO"/>
    <s v="GRUPO-A2"/>
    <s v="Grupo de Laboratorio de Electricidad y magnetismo"/>
    <s v="2S"/>
    <n v="16571904"/>
    <s v="SÁINZ"/>
    <s v="ESCRICH"/>
    <s v="CARLOS"/>
    <s v="SÁINZ ESCRICH, CARLOS"/>
    <x v="1"/>
    <x v="0"/>
    <x v="1"/>
    <m/>
    <m/>
    <s v="casainz"/>
    <s v="carlos.sainz@alum.unirioja.es"/>
    <n v="0.7"/>
    <n v="0.7"/>
    <n v="536"/>
    <s v="PROFESOR INTERINO"/>
    <s v="P03"/>
    <s v="TIEMPO PARCIAL (3+3 HORAS)"/>
    <s v="2019-03-29 00:00:00.0"/>
    <s v="2019-07-25 00:00:00.0"/>
    <s v="PI101526"/>
    <s v="PROFESOR CONTRATADO INTERINO"/>
    <s v="R109"/>
    <x v="9"/>
    <n v="785"/>
    <s v="TECNOLOGÍA ELECTRÓNICA"/>
  </r>
  <r>
    <x v="17"/>
    <n v="16571904"/>
    <x v="5"/>
    <n v="841"/>
    <s v="077L"/>
    <s v="GRUPO-A2"/>
    <s v="Electricidad y magnetismo"/>
    <s v="GL"/>
    <s v="GRUPO DE LABORATORIO"/>
    <s v="077L"/>
    <s v="LABORATORIO DE ELECTRICIDAD Y MAGNETISMO"/>
    <s v="GRUPO-A2"/>
    <s v="Grupo de Laboratorio de Electricidad y magnetismo"/>
    <s v="2S"/>
    <n v="16571904"/>
    <s v="SÁINZ"/>
    <s v="ESCRICH"/>
    <s v="CARLOS"/>
    <s v="SÁINZ ESCRICH, CARLOS"/>
    <x v="1"/>
    <x v="0"/>
    <x v="1"/>
    <m/>
    <m/>
    <s v="casainz"/>
    <s v="carlos.sainz@alum.unirioja.es"/>
    <n v="0.7"/>
    <m/>
    <n v="536"/>
    <s v="PROFESOR INTERINO"/>
    <s v="P03"/>
    <s v="TIEMPO PARCIAL (3+3 HORAS)"/>
    <s v="2019-03-29 00:00:00.0"/>
    <s v="2019-07-25 00:00:00.0"/>
    <s v="PI101526"/>
    <s v="PROFESOR CONTRATADO INTERINO"/>
    <s v="R109"/>
    <x v="9"/>
    <n v="785"/>
    <s v="TECNOLOGÍA ELECTRÓNICA"/>
  </r>
  <r>
    <x v="18"/>
    <n v="16557336"/>
    <x v="5"/>
    <n v="841"/>
    <s v="077G"/>
    <s v="GRUPO-A"/>
    <s v="Electricidad y magnetismo"/>
    <s v="GG"/>
    <s v="GRUPO GRANDE"/>
    <s v="077G"/>
    <s v="GRUPO GRANDE DE ELECTRICIDAD Y MAGNETISMO"/>
    <s v="GRUPO-A"/>
    <s v="Grupo Grande de ELECTRICIDAD Y MAGNETISMO"/>
    <s v="2S"/>
    <n v="16557336"/>
    <s v="BLANCO"/>
    <s v="BARRERO"/>
    <s v="JUAN MANUEL"/>
    <s v="BLANCO BARRERO, JUAN MANUEL"/>
    <x v="0"/>
    <x v="0"/>
    <x v="0"/>
    <m/>
    <m/>
    <s v="jbblanco"/>
    <s v="juan-manuel.blanco@unirioja.es"/>
    <n v="2"/>
    <m/>
    <n v="504"/>
    <s v="PROFESOR TITULAR UNIVERSIDAD"/>
    <s v="C01"/>
    <s v="TIEMPO COMPLETO"/>
    <s v="2015-11-13 00:00:00.0"/>
    <s v="null"/>
    <s v="DF100035"/>
    <s v="PROFESOR TITULAR DE UNIVERSIDAD"/>
    <s v="R109"/>
    <x v="9"/>
    <n v="535"/>
    <s v="INGENIERÍA ELÉCTRICA"/>
  </r>
  <r>
    <x v="18"/>
    <n v="16571904"/>
    <x v="5"/>
    <n v="841"/>
    <s v="077L"/>
    <s v="GRUPO-A2"/>
    <s v="Electricidad y magnetismo"/>
    <s v="GL"/>
    <s v="GRUPO DE LABORATORIO"/>
    <s v="077L"/>
    <s v="LABORATORIO DE ELECTRICIDAD Y MAGNETISMO"/>
    <s v="GRUPO-A2"/>
    <s v="Grupo de Laboratorio de Electricidad y magnetismo"/>
    <s v="2S"/>
    <n v="16571904"/>
    <s v="SÁINZ"/>
    <s v="ESCRICH"/>
    <s v="CARLOS"/>
    <s v="SÁINZ ESCRICH, CARLOS"/>
    <x v="1"/>
    <x v="0"/>
    <x v="1"/>
    <m/>
    <m/>
    <s v="casainz"/>
    <s v="carlos.sainz@alum.unirioja.es"/>
    <n v="0.7"/>
    <m/>
    <n v="536"/>
    <s v="PROFESOR INTERINO"/>
    <s v="P03"/>
    <s v="TIEMPO PARCIAL (3+3 HORAS)"/>
    <s v="2019-03-29 00:00:00.0"/>
    <s v="2019-07-25 00:00:00.0"/>
    <s v="PI101526"/>
    <s v="PROFESOR CONTRATADO INTERINO"/>
    <s v="R109"/>
    <x v="9"/>
    <n v="785"/>
    <s v="TECNOLOGÍA ELECTRÓNICA"/>
  </r>
  <r>
    <x v="16"/>
    <n v="16508509"/>
    <x v="5"/>
    <n v="842"/>
    <s v="078G"/>
    <s v="GRUPO-A"/>
    <s v="Termodinámica"/>
    <s v="GG"/>
    <s v="GRUPO GRANDE"/>
    <s v="078G"/>
    <s v="GRUPO GRANDE DE TERMODINÁMICA"/>
    <s v="GRUPO-A"/>
    <s v="Grupo Grande de TERMODINÁMICA"/>
    <s v="2S"/>
    <n v="16508509"/>
    <s v="JUÁREZ"/>
    <s v="CASTELLÓ"/>
    <s v="MANUEL CELSO"/>
    <s v="JUÁREZ CASTELLÓ, MANUEL CELSO"/>
    <x v="1"/>
    <x v="0"/>
    <x v="0"/>
    <m/>
    <m/>
    <s v="mcjuarez"/>
    <s v="manuel.juarez@unirioja.es"/>
    <n v="2"/>
    <n v="2"/>
    <n v="500"/>
    <s v="CATEDRATICO DE UNIVERSIDAD"/>
    <s v="C01"/>
    <s v="TIEMPO COMPLETO"/>
    <s v="2018-12-05 00:00:00.0"/>
    <s v="null"/>
    <s v="DF100377"/>
    <s v="CATEDRÁTICO DE UNIVERSIDAD"/>
    <s v="R110"/>
    <x v="10"/>
    <n v="590"/>
    <s v="MÁQUINAS Y MOTORES TÉRMICOS"/>
  </r>
  <r>
    <x v="16"/>
    <n v="16623516"/>
    <x v="5"/>
    <n v="842"/>
    <s v="078G"/>
    <s v="GRUPO-A"/>
    <s v="Termodinámica"/>
    <s v="GG"/>
    <s v="GRUPO GRANDE"/>
    <s v="078G"/>
    <s v="GRUPO GRANDE DE TERMODINÁMICA"/>
    <s v="GRUPO-A"/>
    <s v="Grupo Grande de TERMODINÁMICA"/>
    <s v="2S"/>
    <n v="16623516"/>
    <s v="BAÑARES"/>
    <s v="PALACIOS"/>
    <s v="PAULA"/>
    <s v="BAÑARES PALACIOS, PAULA"/>
    <x v="1"/>
    <x v="0"/>
    <x v="1"/>
    <m/>
    <m/>
    <s v="pabanare"/>
    <s v="paula.banares@unirioja.es"/>
    <n v="2"/>
    <n v="2"/>
    <n v="536"/>
    <s v="PROFESOR INTERINO"/>
    <s v="P06"/>
    <s v="TIEMPO PARCIAL (6+6 HORAS)"/>
    <s v="2018-09-18 00:00:00.0"/>
    <s v="null"/>
    <s v="PI101276"/>
    <s v="PROFESOR CONTRATADO INTERINO"/>
    <s v="R112"/>
    <x v="8"/>
    <n v="385"/>
    <s v="FÍSICA APLICADA"/>
  </r>
  <r>
    <x v="16"/>
    <n v="16535939"/>
    <x v="5"/>
    <n v="842"/>
    <s v="078I"/>
    <s v="GRUPO-A1"/>
    <s v="Termodinámica"/>
    <s v="GI"/>
    <s v="GRUPO DE INFORMÁTICA"/>
    <s v="078I"/>
    <s v="INFORMÁTICA DE TERMODINÁMICA"/>
    <s v="GRUPO-A1"/>
    <s v="Grupo de Informática de Termodinámica"/>
    <s v="2S"/>
    <n v="16535939"/>
    <s v="MENDÍVIL"/>
    <s v="GIRO"/>
    <s v="MANUEL ANTONIO"/>
    <s v="MENDÍVIL GIRO, MANUEL ANTONIO"/>
    <x v="0"/>
    <x v="0"/>
    <x v="0"/>
    <m/>
    <m/>
    <s v="mamendiv"/>
    <s v="manuel-antonio.mendivil@unirioja.es"/>
    <n v="1"/>
    <n v="1"/>
    <n v="532"/>
    <s v="LABORAL DOCENTE-ASOCIADO"/>
    <s v="P04"/>
    <s v="TIEMPO PARCIAL (4+4 HORAS)"/>
    <s v="2016-09-15 00:00:00.0"/>
    <s v="2019-09-14 00:00:00.0"/>
    <s v="PI101042"/>
    <s v="PROFESOR ASOCIADO"/>
    <s v="R110"/>
    <x v="10"/>
    <n v="590"/>
    <s v="MÁQUINAS Y MOTORES TÉRMICOS"/>
  </r>
  <r>
    <x v="17"/>
    <n v="16508509"/>
    <x v="5"/>
    <n v="842"/>
    <s v="078G"/>
    <s v="GRUPO-A"/>
    <s v="Termodinámica"/>
    <s v="GG"/>
    <s v="GRUPO GRANDE"/>
    <s v="078G"/>
    <s v="GRUPO GRANDE DE TERMODINÁMICA"/>
    <s v="GRUPO-A"/>
    <s v="Grupo Grande de TERMODINÁMICA"/>
    <s v="2S"/>
    <n v="16508509"/>
    <s v="JUÁREZ"/>
    <s v="CASTELLÓ"/>
    <s v="MANUEL CELSO"/>
    <s v="JUÁREZ CASTELLÓ, MANUEL CELSO"/>
    <x v="1"/>
    <x v="0"/>
    <x v="0"/>
    <m/>
    <m/>
    <s v="mcjuarez"/>
    <s v="manuel.juarez@unirioja.es"/>
    <n v="2"/>
    <m/>
    <n v="500"/>
    <s v="CATEDRATICO DE UNIVERSIDAD"/>
    <s v="C01"/>
    <s v="TIEMPO COMPLETO"/>
    <s v="2018-12-05 00:00:00.0"/>
    <s v="null"/>
    <s v="DF100377"/>
    <s v="CATEDRÁTICO DE UNIVERSIDAD"/>
    <s v="R110"/>
    <x v="10"/>
    <n v="590"/>
    <s v="MÁQUINAS Y MOTORES TÉRMICOS"/>
  </r>
  <r>
    <x v="17"/>
    <n v="16623516"/>
    <x v="5"/>
    <n v="842"/>
    <s v="078G"/>
    <s v="GRUPO-A"/>
    <s v="Termodinámica"/>
    <s v="GG"/>
    <s v="GRUPO GRANDE"/>
    <s v="078G"/>
    <s v="GRUPO GRANDE DE TERMODINÁMICA"/>
    <s v="GRUPO-A"/>
    <s v="Grupo Grande de TERMODINÁMICA"/>
    <s v="2S"/>
    <n v="16623516"/>
    <s v="BAÑARES"/>
    <s v="PALACIOS"/>
    <s v="PAULA"/>
    <s v="BAÑARES PALACIOS, PAULA"/>
    <x v="1"/>
    <x v="0"/>
    <x v="1"/>
    <m/>
    <m/>
    <s v="pabanare"/>
    <s v="paula.banares@unirioja.es"/>
    <n v="2"/>
    <m/>
    <n v="536"/>
    <s v="PROFESOR INTERINO"/>
    <s v="P06"/>
    <s v="TIEMPO PARCIAL (6+6 HORAS)"/>
    <s v="2018-09-18 00:00:00.0"/>
    <s v="null"/>
    <s v="PI101276"/>
    <s v="PROFESOR CONTRATADO INTERINO"/>
    <s v="R112"/>
    <x v="8"/>
    <n v="385"/>
    <s v="FÍSICA APLICADA"/>
  </r>
  <r>
    <x v="17"/>
    <n v="16535939"/>
    <x v="5"/>
    <n v="842"/>
    <s v="078I"/>
    <s v="GRUPO-A1"/>
    <s v="Termodinámica"/>
    <s v="GI"/>
    <s v="GRUPO DE INFORMÁTICA"/>
    <s v="078I"/>
    <s v="INFORMÁTICA DE TERMODINÁMICA"/>
    <s v="GRUPO-A1"/>
    <s v="Grupo de Informática de Termodinámica"/>
    <s v="2S"/>
    <n v="16535939"/>
    <s v="MENDÍVIL"/>
    <s v="GIRO"/>
    <s v="MANUEL ANTONIO"/>
    <s v="MENDÍVIL GIRO, MANUEL ANTONIO"/>
    <x v="0"/>
    <x v="0"/>
    <x v="0"/>
    <m/>
    <m/>
    <s v="mamendiv"/>
    <s v="manuel-antonio.mendivil@unirioja.es"/>
    <n v="1"/>
    <m/>
    <n v="532"/>
    <s v="LABORAL DOCENTE-ASOCIADO"/>
    <s v="P04"/>
    <s v="TIEMPO PARCIAL (4+4 HORAS)"/>
    <s v="2016-09-15 00:00:00.0"/>
    <s v="2019-09-14 00:00:00.0"/>
    <s v="PI101042"/>
    <s v="PROFESOR ASOCIADO"/>
    <s v="R110"/>
    <x v="10"/>
    <n v="590"/>
    <s v="MÁQUINAS Y MOTORES TÉRMICOS"/>
  </r>
  <r>
    <x v="18"/>
    <n v="16508509"/>
    <x v="5"/>
    <n v="842"/>
    <s v="078G"/>
    <s v="GRUPO-A"/>
    <s v="Termodinámica"/>
    <s v="GG"/>
    <s v="GRUPO GRANDE"/>
    <s v="078G"/>
    <s v="GRUPO GRANDE DE TERMODINÁMICA"/>
    <s v="GRUPO-A"/>
    <s v="Grupo Grande de TERMODINÁMICA"/>
    <s v="2S"/>
    <n v="16508509"/>
    <s v="JUÁREZ"/>
    <s v="CASTELLÓ"/>
    <s v="MANUEL CELSO"/>
    <s v="JUÁREZ CASTELLÓ, MANUEL CELSO"/>
    <x v="1"/>
    <x v="0"/>
    <x v="0"/>
    <m/>
    <m/>
    <s v="mcjuarez"/>
    <s v="manuel.juarez@unirioja.es"/>
    <n v="2"/>
    <m/>
    <n v="500"/>
    <s v="CATEDRATICO DE UNIVERSIDAD"/>
    <s v="C01"/>
    <s v="TIEMPO COMPLETO"/>
    <s v="2018-12-05 00:00:00.0"/>
    <s v="null"/>
    <s v="DF100377"/>
    <s v="CATEDRÁTICO DE UNIVERSIDAD"/>
    <s v="R110"/>
    <x v="10"/>
    <n v="590"/>
    <s v="MÁQUINAS Y MOTORES TÉRMICOS"/>
  </r>
  <r>
    <x v="18"/>
    <n v="16623516"/>
    <x v="5"/>
    <n v="842"/>
    <s v="078G"/>
    <s v="GRUPO-A"/>
    <s v="Termodinámica"/>
    <s v="GG"/>
    <s v="GRUPO GRANDE"/>
    <s v="078G"/>
    <s v="GRUPO GRANDE DE TERMODINÁMICA"/>
    <s v="GRUPO-A"/>
    <s v="Grupo Grande de TERMODINÁMICA"/>
    <s v="2S"/>
    <n v="16623516"/>
    <s v="BAÑARES"/>
    <s v="PALACIOS"/>
    <s v="PAULA"/>
    <s v="BAÑARES PALACIOS, PAULA"/>
    <x v="1"/>
    <x v="0"/>
    <x v="1"/>
    <m/>
    <m/>
    <s v="pabanare"/>
    <s v="paula.banares@unirioja.es"/>
    <n v="2"/>
    <m/>
    <n v="536"/>
    <s v="PROFESOR INTERINO"/>
    <s v="P06"/>
    <s v="TIEMPO PARCIAL (6+6 HORAS)"/>
    <s v="2018-09-18 00:00:00.0"/>
    <s v="null"/>
    <s v="PI101276"/>
    <s v="PROFESOR CONTRATADO INTERINO"/>
    <s v="R112"/>
    <x v="8"/>
    <n v="385"/>
    <s v="FÍSICA APLICADA"/>
  </r>
  <r>
    <x v="18"/>
    <n v="16535939"/>
    <x v="5"/>
    <n v="842"/>
    <s v="078I"/>
    <s v="GRUPO-A1"/>
    <s v="Termodinámica"/>
    <s v="GI"/>
    <s v="GRUPO DE INFORMÁTICA"/>
    <s v="078I"/>
    <s v="INFORMÁTICA DE TERMODINÁMICA"/>
    <s v="GRUPO-A1"/>
    <s v="Grupo de Informática de Termodinámica"/>
    <s v="2S"/>
    <n v="16535939"/>
    <s v="MENDÍVIL"/>
    <s v="GIRO"/>
    <s v="MANUEL ANTONIO"/>
    <s v="MENDÍVIL GIRO, MANUEL ANTONIO"/>
    <x v="0"/>
    <x v="0"/>
    <x v="0"/>
    <m/>
    <m/>
    <s v="mamendiv"/>
    <s v="manuel-antonio.mendivil@unirioja.es"/>
    <n v="1"/>
    <m/>
    <n v="532"/>
    <s v="LABORAL DOCENTE-ASOCIADO"/>
    <s v="P04"/>
    <s v="TIEMPO PARCIAL (4+4 HORAS)"/>
    <s v="2016-09-15 00:00:00.0"/>
    <s v="2019-09-14 00:00:00.0"/>
    <s v="PI101042"/>
    <s v="PROFESOR ASOCIADO"/>
    <s v="R110"/>
    <x v="10"/>
    <n v="590"/>
    <s v="MÁQUINAS Y MOTORES TÉRMICOS"/>
  </r>
  <r>
    <x v="16"/>
    <n v="16567689"/>
    <x v="5"/>
    <n v="843"/>
    <s v="079G"/>
    <s v="GRUPO-A"/>
    <s v="Informática"/>
    <s v="GG"/>
    <s v="GRUPO GRANDE"/>
    <s v="079G"/>
    <s v="GRUPO GRANDE DE INFORMÁTICA"/>
    <s v="GRUPO-A"/>
    <s v="Grupo Grande de INFORMÁTICA"/>
    <s v="2S"/>
    <n v="16567689"/>
    <s v="SÁENZ DE CABEZÓN"/>
    <s v="IRIGARAY"/>
    <s v="EDUARDO"/>
    <s v="SÁENZ DE CABEZÓN IRIGARAY, EDUARDO"/>
    <x v="0"/>
    <x v="0"/>
    <x v="0"/>
    <m/>
    <m/>
    <s v="esaenz-d"/>
    <s v="eduardo.saenz-de-cabezon@unirioja.es"/>
    <n v="3"/>
    <n v="3"/>
    <n v="504"/>
    <s v="PROFESOR TITULAR UNIVERSIDAD"/>
    <s v="C01"/>
    <s v="TIEMPO COMPLETO"/>
    <s v="2018-12-18 00:00:00.0"/>
    <s v="null"/>
    <s v="DF100367"/>
    <s v="PROFESOR TITULAR DE UNIVERSIDAD"/>
    <s v="R111"/>
    <x v="7"/>
    <n v="570"/>
    <s v="LENGUAJES Y SISTEMAS INFORMÁTICOS"/>
  </r>
  <r>
    <x v="16"/>
    <n v="16622450"/>
    <x v="5"/>
    <n v="843"/>
    <s v="079I"/>
    <s v="GRUPO-A1"/>
    <s v="Informática"/>
    <s v="GI"/>
    <s v="GRUPO DE INFORMÁTICA"/>
    <s v="079I"/>
    <s v="INFORMÁTICA DE INFORMÁTICA"/>
    <s v="GRUPO-A1"/>
    <s v="Grupo Informático de Informática"/>
    <s v="2S"/>
    <n v="16622450"/>
    <s v="DIVASÓN"/>
    <s v="MALLAGARAY"/>
    <s v="JOSE"/>
    <s v="DIVASÓN MALLAGARAY, JOSE"/>
    <x v="1"/>
    <x v="0"/>
    <x v="0"/>
    <m/>
    <m/>
    <s v="jodivaso"/>
    <s v="jose.divason@unirioja.es"/>
    <n v="2.2000000000000002"/>
    <n v="2.2000000000000002"/>
    <n v="536"/>
    <s v="PROFESOR INTERINO"/>
    <s v="C01"/>
    <s v="TIEMPO COMPLETO"/>
    <s v="2017-09-15 00:00:00.0"/>
    <s v="null"/>
    <s v="PI101270"/>
    <s v="PROFESOR CONTRATADO INTERINO"/>
    <s v="R111"/>
    <x v="7"/>
    <n v="75"/>
    <s v="CIENCIA DE LA COMPUTACIÓN E INTELIGENCIA ARTIFICIA"/>
  </r>
  <r>
    <x v="16"/>
    <n v="77566977"/>
    <x v="5"/>
    <n v="843"/>
    <s v="079I"/>
    <s v="GRUPO-B1"/>
    <s v="Informática"/>
    <s v="GI"/>
    <s v="GRUPO DE INFORMÁTICA"/>
    <s v="079I"/>
    <s v="INFORMÁTICA DE INFORMÁTICA"/>
    <s v="GRUPO-B1"/>
    <s v="Grupo Informático de Informática"/>
    <s v="2S"/>
    <n v="77566977"/>
    <s v="LÓPEZ"/>
    <s v="GÓMEZ"/>
    <s v="ROSARIO"/>
    <s v="LÓPEZ GÓMEZ, ROSARIO"/>
    <x v="1"/>
    <x v="0"/>
    <x v="1"/>
    <m/>
    <m/>
    <s v="rolopez"/>
    <s v="rosario.lopez@unirioja.es"/>
    <n v="2.2000000000000002"/>
    <n v="2.2000000000000002"/>
    <n v="532"/>
    <s v="LABORAL DOCENTE-ASOCIADO"/>
    <s v="P05"/>
    <s v="TIEMPO PARCIAL (5+5 HORAS)"/>
    <s v="2018-09-17 00:00:00.0"/>
    <s v="2019-09-14 00:00:00.0"/>
    <s v="PI101387"/>
    <s v="PROFESOR ASOCIADO"/>
    <s v="R111"/>
    <x v="7"/>
    <n v="570"/>
    <s v="LENGUAJES Y SISTEMAS INFORMÁTICOS"/>
  </r>
  <r>
    <x v="17"/>
    <n v="16567689"/>
    <x v="5"/>
    <n v="843"/>
    <s v="079G"/>
    <s v="GRUPO-A"/>
    <s v="Informática"/>
    <s v="GG"/>
    <s v="GRUPO GRANDE"/>
    <s v="079G"/>
    <s v="GRUPO GRANDE DE INFORMÁTICA"/>
    <s v="GRUPO-A"/>
    <s v="Grupo Grande de INFORMÁTICA"/>
    <s v="2S"/>
    <n v="16567689"/>
    <s v="SÁENZ DE CABEZÓN"/>
    <s v="IRIGARAY"/>
    <s v="EDUARDO"/>
    <s v="SÁENZ DE CABEZÓN IRIGARAY, EDUARDO"/>
    <x v="0"/>
    <x v="0"/>
    <x v="0"/>
    <m/>
    <m/>
    <s v="esaenz-d"/>
    <s v="eduardo.saenz-de-cabezon@unirioja.es"/>
    <n v="3"/>
    <m/>
    <n v="504"/>
    <s v="PROFESOR TITULAR UNIVERSIDAD"/>
    <s v="C01"/>
    <s v="TIEMPO COMPLETO"/>
    <s v="2018-12-18 00:00:00.0"/>
    <s v="null"/>
    <s v="DF100367"/>
    <s v="PROFESOR TITULAR DE UNIVERSIDAD"/>
    <s v="R111"/>
    <x v="7"/>
    <n v="570"/>
    <s v="LENGUAJES Y SISTEMAS INFORMÁTICOS"/>
  </r>
  <r>
    <x v="17"/>
    <n v="16622450"/>
    <x v="5"/>
    <n v="843"/>
    <s v="079I"/>
    <s v="GRUPO-A1"/>
    <s v="Informática"/>
    <s v="GI"/>
    <s v="GRUPO DE INFORMÁTICA"/>
    <s v="079I"/>
    <s v="INFORMÁTICA DE INFORMÁTICA"/>
    <s v="GRUPO-A1"/>
    <s v="Grupo Informático de Informática"/>
    <s v="2S"/>
    <n v="16622450"/>
    <s v="DIVASÓN"/>
    <s v="MALLAGARAY"/>
    <s v="JOSE"/>
    <s v="DIVASÓN MALLAGARAY, JOSE"/>
    <x v="1"/>
    <x v="0"/>
    <x v="0"/>
    <m/>
    <m/>
    <s v="jodivaso"/>
    <s v="jose.divason@unirioja.es"/>
    <n v="2.2000000000000002"/>
    <m/>
    <n v="536"/>
    <s v="PROFESOR INTERINO"/>
    <s v="C01"/>
    <s v="TIEMPO COMPLETO"/>
    <s v="2017-09-15 00:00:00.0"/>
    <s v="null"/>
    <s v="PI101270"/>
    <s v="PROFESOR CONTRATADO INTERINO"/>
    <s v="R111"/>
    <x v="7"/>
    <n v="75"/>
    <s v="CIENCIA DE LA COMPUTACIÓN E INTELIGENCIA ARTIFICIA"/>
  </r>
  <r>
    <x v="17"/>
    <n v="77566977"/>
    <x v="5"/>
    <n v="843"/>
    <s v="079I"/>
    <s v="GRUPO-B1"/>
    <s v="Informática"/>
    <s v="GI"/>
    <s v="GRUPO DE INFORMÁTICA"/>
    <s v="079I"/>
    <s v="INFORMÁTICA DE INFORMÁTICA"/>
    <s v="GRUPO-B1"/>
    <s v="Grupo Informático de Informática"/>
    <s v="2S"/>
    <n v="77566977"/>
    <s v="LÓPEZ"/>
    <s v="GÓMEZ"/>
    <s v="ROSARIO"/>
    <s v="LÓPEZ GÓMEZ, ROSARIO"/>
    <x v="1"/>
    <x v="0"/>
    <x v="1"/>
    <m/>
    <m/>
    <s v="rolopez"/>
    <s v="rosario.lopez@unirioja.es"/>
    <n v="2.2000000000000002"/>
    <m/>
    <n v="532"/>
    <s v="LABORAL DOCENTE-ASOCIADO"/>
    <s v="P05"/>
    <s v="TIEMPO PARCIAL (5+5 HORAS)"/>
    <s v="2018-09-17 00:00:00.0"/>
    <s v="2019-09-14 00:00:00.0"/>
    <s v="PI101387"/>
    <s v="PROFESOR ASOCIADO"/>
    <s v="R111"/>
    <x v="7"/>
    <n v="570"/>
    <s v="LENGUAJES Y SISTEMAS INFORMÁTICOS"/>
  </r>
  <r>
    <x v="18"/>
    <n v="16567689"/>
    <x v="5"/>
    <n v="843"/>
    <s v="079G"/>
    <s v="GRUPO-A"/>
    <s v="Informática"/>
    <s v="GG"/>
    <s v="GRUPO GRANDE"/>
    <s v="079G"/>
    <s v="GRUPO GRANDE DE INFORMÁTICA"/>
    <s v="GRUPO-A"/>
    <s v="Grupo Grande de INFORMÁTICA"/>
    <s v="2S"/>
    <n v="16567689"/>
    <s v="SÁENZ DE CABEZÓN"/>
    <s v="IRIGARAY"/>
    <s v="EDUARDO"/>
    <s v="SÁENZ DE CABEZÓN IRIGARAY, EDUARDO"/>
    <x v="0"/>
    <x v="0"/>
    <x v="0"/>
    <m/>
    <m/>
    <s v="esaenz-d"/>
    <s v="eduardo.saenz-de-cabezon@unirioja.es"/>
    <n v="3"/>
    <m/>
    <n v="504"/>
    <s v="PROFESOR TITULAR UNIVERSIDAD"/>
    <s v="C01"/>
    <s v="TIEMPO COMPLETO"/>
    <s v="2018-12-18 00:00:00.0"/>
    <s v="null"/>
    <s v="DF100367"/>
    <s v="PROFESOR TITULAR DE UNIVERSIDAD"/>
    <s v="R111"/>
    <x v="7"/>
    <n v="570"/>
    <s v="LENGUAJES Y SISTEMAS INFORMÁTICOS"/>
  </r>
  <r>
    <x v="18"/>
    <n v="16622450"/>
    <x v="5"/>
    <n v="843"/>
    <s v="079I"/>
    <s v="GRUPO-A1"/>
    <s v="Informática"/>
    <s v="GI"/>
    <s v="GRUPO DE INFORMÁTICA"/>
    <s v="079I"/>
    <s v="INFORMÁTICA DE INFORMÁTICA"/>
    <s v="GRUPO-A1"/>
    <s v="Grupo Informático de Informática"/>
    <s v="2S"/>
    <n v="16622450"/>
    <s v="DIVASÓN"/>
    <s v="MALLAGARAY"/>
    <s v="JOSE"/>
    <s v="DIVASÓN MALLAGARAY, JOSE"/>
    <x v="1"/>
    <x v="0"/>
    <x v="0"/>
    <m/>
    <m/>
    <s v="jodivaso"/>
    <s v="jose.divason@unirioja.es"/>
    <n v="2.2000000000000002"/>
    <m/>
    <n v="536"/>
    <s v="PROFESOR INTERINO"/>
    <s v="C01"/>
    <s v="TIEMPO COMPLETO"/>
    <s v="2017-09-15 00:00:00.0"/>
    <s v="null"/>
    <s v="PI101270"/>
    <s v="PROFESOR CONTRATADO INTERINO"/>
    <s v="R111"/>
    <x v="7"/>
    <n v="75"/>
    <s v="CIENCIA DE LA COMPUTACIÓN E INTELIGENCIA ARTIFICIA"/>
  </r>
  <r>
    <x v="18"/>
    <n v="77566977"/>
    <x v="5"/>
    <n v="843"/>
    <s v="079I"/>
    <s v="GRUPO-B1"/>
    <s v="Informática"/>
    <s v="GI"/>
    <s v="GRUPO DE INFORMÁTICA"/>
    <s v="079I"/>
    <s v="INFORMÁTICA DE INFORMÁTICA"/>
    <s v="GRUPO-B1"/>
    <s v="Grupo Informático de Informática"/>
    <s v="2S"/>
    <n v="77566977"/>
    <s v="LÓPEZ"/>
    <s v="GÓMEZ"/>
    <s v="ROSARIO"/>
    <s v="LÓPEZ GÓMEZ, ROSARIO"/>
    <x v="1"/>
    <x v="0"/>
    <x v="1"/>
    <m/>
    <m/>
    <s v="rolopez"/>
    <s v="rosario.lopez@unirioja.es"/>
    <n v="2.2000000000000002"/>
    <m/>
    <n v="532"/>
    <s v="LABORAL DOCENTE-ASOCIADO"/>
    <s v="P05"/>
    <s v="TIEMPO PARCIAL (5+5 HORAS)"/>
    <s v="2018-09-17 00:00:00.0"/>
    <s v="2019-09-14 00:00:00.0"/>
    <s v="PI101387"/>
    <s v="PROFESOR ASOCIADO"/>
    <s v="R111"/>
    <x v="7"/>
    <n v="570"/>
    <s v="LENGUAJES Y SISTEMAS INFORMÁTICOS"/>
  </r>
  <r>
    <x v="16"/>
    <n v="16549295"/>
    <x v="5"/>
    <n v="844"/>
    <s v="080G"/>
    <s v="GRUPO-A"/>
    <s v="Matemáticas III"/>
    <s v="GG"/>
    <s v="GRUPO GRANDE"/>
    <s v="080G"/>
    <s v="GRUPO GRANDE DE MATEMÁTICAS III"/>
    <s v="GRUPO-A"/>
    <s v="Grupo Grande de MATEMÁTICAS III"/>
    <s v="2S"/>
    <n v="16549295"/>
    <s v="EZQUERRO"/>
    <s v="FERNÁNDEZ"/>
    <s v="JOSÉ ANTONIO"/>
    <s v="EZQUERRO FERNÁNDEZ, JOSÉ ANTONIO"/>
    <x v="0"/>
    <x v="0"/>
    <x v="0"/>
    <m/>
    <m/>
    <s v="jezquer"/>
    <s v="jezquer@unirioja.es"/>
    <n v="4"/>
    <n v="4"/>
    <n v="500"/>
    <s v="CATEDRATICO DE UNIVERSIDAD"/>
    <s v="01R"/>
    <s v="TIEMPO COMPLETO REDUCIDO"/>
    <s v="2018-09-17 00:00:00.0"/>
    <s v="null"/>
    <s v="DF100347"/>
    <s v="CATEDRÁTICO DE UNIVERSIDAD"/>
    <s v="R111"/>
    <x v="7"/>
    <n v="595"/>
    <s v="MATEMÁTICA APLICADA"/>
  </r>
  <r>
    <x v="16"/>
    <n v="16538692"/>
    <x v="5"/>
    <n v="844"/>
    <s v="080G"/>
    <s v="GRUPO-B"/>
    <s v="Matemáticas III"/>
    <s v="GG"/>
    <s v="GRUPO GRANDE"/>
    <s v="080G"/>
    <s v="GRUPO GRANDE DE MATEMÁTICAS III"/>
    <s v="GRUPO-B"/>
    <s v="Grupo Grande de MATEMÁTICAS III"/>
    <s v="2S"/>
    <n v="16538692"/>
    <s v="MARTÍNEZ"/>
    <s v="GARCÍA"/>
    <s v="MARÍA ÁNGELES"/>
    <s v="MARTÍNEZ GARCÍA, MARÍA ÁNGELES"/>
    <x v="0"/>
    <x v="0"/>
    <x v="0"/>
    <m/>
    <m/>
    <s v="mamartin"/>
    <s v="angeles.martinez@unirioja.es"/>
    <n v="4"/>
    <n v="4"/>
    <n v="534"/>
    <s v="CONTRATADO DOCTOR -TIPO 1"/>
    <s v="C01"/>
    <s v="TIEMPO COMPLETO"/>
    <s v="2012-05-04 00:00:00.0"/>
    <s v="null"/>
    <s v="DF32281"/>
    <s v="CONTRATADO DOCTOR"/>
    <s v="R111"/>
    <x v="7"/>
    <n v="595"/>
    <s v="MATEMÁTICA APLICADA"/>
  </r>
  <r>
    <x v="16"/>
    <n v="16573324"/>
    <x v="5"/>
    <n v="844"/>
    <s v="080I"/>
    <s v="GRUPO-A1"/>
    <s v="Matemáticas III"/>
    <s v="GI"/>
    <s v="GRUPO DE INFORMÁTICA"/>
    <s v="080I"/>
    <s v="INFORMÁTICA DE MATEMÁTICAS III"/>
    <s v="GRUPO-A1"/>
    <s v="Grupo de Informática de Matemáticas III"/>
    <s v="2S"/>
    <n v="16573324"/>
    <s v="ROMERO"/>
    <s v="ÁLVAREZ"/>
    <s v="NATALIA"/>
    <s v="ROMERO ÁLVAREZ, NATALIA"/>
    <x v="1"/>
    <x v="0"/>
    <x v="0"/>
    <m/>
    <m/>
    <s v="naromero"/>
    <s v="natalia.romero@unirioja.es"/>
    <n v="1"/>
    <n v="1"/>
    <s v="A-0504"/>
    <s v="PROFESOR TITULAR UNIVERSIDAD"/>
    <s v="C01"/>
    <s v="TIEMPO COMPLETO"/>
    <s v="2010-11-18 00:00:00.0"/>
    <s v="null"/>
    <s v="DF100283"/>
    <s v="PROFESOR TITULAR DE UNIVERSIDAD"/>
    <s v="R111"/>
    <x v="7"/>
    <n v="595"/>
    <s v="MATEMÁTICA APLICADA"/>
  </r>
  <r>
    <x v="17"/>
    <n v="16549295"/>
    <x v="5"/>
    <n v="844"/>
    <s v="080G"/>
    <s v="GRUPO-A"/>
    <s v="Matemáticas III"/>
    <s v="GG"/>
    <s v="GRUPO GRANDE"/>
    <s v="080G"/>
    <s v="GRUPO GRANDE DE MATEMÁTICAS III"/>
    <s v="GRUPO-A"/>
    <s v="Grupo Grande de MATEMÁTICAS III"/>
    <s v="2S"/>
    <n v="16549295"/>
    <s v="EZQUERRO"/>
    <s v="FERNÁNDEZ"/>
    <s v="JOSÉ ANTONIO"/>
    <s v="EZQUERRO FERNÁNDEZ, JOSÉ ANTONIO"/>
    <x v="0"/>
    <x v="0"/>
    <x v="0"/>
    <m/>
    <m/>
    <s v="jezquer"/>
    <s v="jezquer@unirioja.es"/>
    <n v="4"/>
    <m/>
    <n v="500"/>
    <s v="CATEDRATICO DE UNIVERSIDAD"/>
    <s v="01R"/>
    <s v="TIEMPO COMPLETO REDUCIDO"/>
    <s v="2018-09-17 00:00:00.0"/>
    <s v="null"/>
    <s v="DF100347"/>
    <s v="CATEDRÁTICO DE UNIVERSIDAD"/>
    <s v="R111"/>
    <x v="7"/>
    <n v="595"/>
    <s v="MATEMÁTICA APLICADA"/>
  </r>
  <r>
    <x v="17"/>
    <n v="16538692"/>
    <x v="5"/>
    <n v="844"/>
    <s v="080G"/>
    <s v="GRUPO-B"/>
    <s v="Matemáticas III"/>
    <s v="GG"/>
    <s v="GRUPO GRANDE"/>
    <s v="080G"/>
    <s v="GRUPO GRANDE DE MATEMÁTICAS III"/>
    <s v="GRUPO-B"/>
    <s v="Grupo Grande de MATEMÁTICAS III"/>
    <s v="2S"/>
    <n v="16538692"/>
    <s v="MARTÍNEZ"/>
    <s v="GARCÍA"/>
    <s v="MARÍA ÁNGELES"/>
    <s v="MARTÍNEZ GARCÍA, MARÍA ÁNGELES"/>
    <x v="0"/>
    <x v="0"/>
    <x v="0"/>
    <m/>
    <m/>
    <s v="mamartin"/>
    <s v="angeles.martinez@unirioja.es"/>
    <n v="4"/>
    <m/>
    <n v="534"/>
    <s v="CONTRATADO DOCTOR -TIPO 1"/>
    <s v="C01"/>
    <s v="TIEMPO COMPLETO"/>
    <s v="2012-05-04 00:00:00.0"/>
    <s v="null"/>
    <s v="DF32281"/>
    <s v="CONTRATADO DOCTOR"/>
    <s v="R111"/>
    <x v="7"/>
    <n v="595"/>
    <s v="MATEMÁTICA APLICADA"/>
  </r>
  <r>
    <x v="17"/>
    <n v="16573324"/>
    <x v="5"/>
    <n v="844"/>
    <s v="080I"/>
    <s v="GRUPO-A1"/>
    <s v="Matemáticas III"/>
    <s v="GI"/>
    <s v="GRUPO DE INFORMÁTICA"/>
    <s v="080I"/>
    <s v="INFORMÁTICA DE MATEMÁTICAS III"/>
    <s v="GRUPO-A1"/>
    <s v="Grupo de Informática de Matemáticas III"/>
    <s v="2S"/>
    <n v="16573324"/>
    <s v="ROMERO"/>
    <s v="ÁLVAREZ"/>
    <s v="NATALIA"/>
    <s v="ROMERO ÁLVAREZ, NATALIA"/>
    <x v="1"/>
    <x v="0"/>
    <x v="0"/>
    <m/>
    <m/>
    <s v="naromero"/>
    <s v="natalia.romero@unirioja.es"/>
    <n v="1"/>
    <m/>
    <s v="A-0504"/>
    <s v="PROFESOR TITULAR UNIVERSIDAD"/>
    <s v="C01"/>
    <s v="TIEMPO COMPLETO"/>
    <s v="2010-11-18 00:00:00.0"/>
    <s v="null"/>
    <s v="DF100283"/>
    <s v="PROFESOR TITULAR DE UNIVERSIDAD"/>
    <s v="R111"/>
    <x v="7"/>
    <n v="595"/>
    <s v="MATEMÁTICA APLICADA"/>
  </r>
  <r>
    <x v="18"/>
    <n v="16549295"/>
    <x v="5"/>
    <n v="844"/>
    <s v="080G"/>
    <s v="GRUPO-A"/>
    <s v="Matemáticas III"/>
    <s v="GG"/>
    <s v="GRUPO GRANDE"/>
    <s v="080G"/>
    <s v="GRUPO GRANDE DE MATEMÁTICAS III"/>
    <s v="GRUPO-A"/>
    <s v="Grupo Grande de MATEMÁTICAS III"/>
    <s v="2S"/>
    <n v="16549295"/>
    <s v="EZQUERRO"/>
    <s v="FERNÁNDEZ"/>
    <s v="JOSÉ ANTONIO"/>
    <s v="EZQUERRO FERNÁNDEZ, JOSÉ ANTONIO"/>
    <x v="0"/>
    <x v="0"/>
    <x v="0"/>
    <m/>
    <m/>
    <s v="jezquer"/>
    <s v="jezquer@unirioja.es"/>
    <n v="4"/>
    <m/>
    <n v="500"/>
    <s v="CATEDRATICO DE UNIVERSIDAD"/>
    <s v="01R"/>
    <s v="TIEMPO COMPLETO REDUCIDO"/>
    <s v="2018-09-17 00:00:00.0"/>
    <s v="null"/>
    <s v="DF100347"/>
    <s v="CATEDRÁTICO DE UNIVERSIDAD"/>
    <s v="R111"/>
    <x v="7"/>
    <n v="595"/>
    <s v="MATEMÁTICA APLICADA"/>
  </r>
  <r>
    <x v="18"/>
    <n v="16538692"/>
    <x v="5"/>
    <n v="844"/>
    <s v="080G"/>
    <s v="GRUPO-B"/>
    <s v="Matemáticas III"/>
    <s v="GG"/>
    <s v="GRUPO GRANDE"/>
    <s v="080G"/>
    <s v="GRUPO GRANDE DE MATEMÁTICAS III"/>
    <s v="GRUPO-B"/>
    <s v="Grupo Grande de MATEMÁTICAS III"/>
    <s v="2S"/>
    <n v="16538692"/>
    <s v="MARTÍNEZ"/>
    <s v="GARCÍA"/>
    <s v="MARÍA ÁNGELES"/>
    <s v="MARTÍNEZ GARCÍA, MARÍA ÁNGELES"/>
    <x v="0"/>
    <x v="0"/>
    <x v="0"/>
    <m/>
    <m/>
    <s v="mamartin"/>
    <s v="angeles.martinez@unirioja.es"/>
    <n v="4"/>
    <m/>
    <n v="534"/>
    <s v="CONTRATADO DOCTOR -TIPO 1"/>
    <s v="C01"/>
    <s v="TIEMPO COMPLETO"/>
    <s v="2012-05-04 00:00:00.0"/>
    <s v="null"/>
    <s v="DF32281"/>
    <s v="CONTRATADO DOCTOR"/>
    <s v="R111"/>
    <x v="7"/>
    <n v="595"/>
    <s v="MATEMÁTICA APLICADA"/>
  </r>
  <r>
    <x v="18"/>
    <n v="16573324"/>
    <x v="5"/>
    <n v="844"/>
    <s v="080I"/>
    <s v="GRUPO-A1"/>
    <s v="Matemáticas III"/>
    <s v="GI"/>
    <s v="GRUPO DE INFORMÁTICA"/>
    <s v="080I"/>
    <s v="INFORMÁTICA DE MATEMÁTICAS III"/>
    <s v="GRUPO-A1"/>
    <s v="Grupo de Informática de Matemáticas III"/>
    <s v="2S"/>
    <n v="16573324"/>
    <s v="ROMERO"/>
    <s v="ÁLVAREZ"/>
    <s v="NATALIA"/>
    <s v="ROMERO ÁLVAREZ, NATALIA"/>
    <x v="1"/>
    <x v="0"/>
    <x v="0"/>
    <m/>
    <m/>
    <s v="naromero"/>
    <s v="natalia.romero@unirioja.es"/>
    <n v="1"/>
    <m/>
    <s v="A-0504"/>
    <s v="PROFESOR TITULAR UNIVERSIDAD"/>
    <s v="C01"/>
    <s v="TIEMPO COMPLETO"/>
    <s v="2010-11-18 00:00:00.0"/>
    <s v="null"/>
    <s v="DF100283"/>
    <s v="PROFESOR TITULAR DE UNIVERSIDAD"/>
    <s v="R111"/>
    <x v="7"/>
    <n v="595"/>
    <s v="MATEMÁTICA APLICADA"/>
  </r>
  <r>
    <x v="16"/>
    <n v="72779052"/>
    <x v="5"/>
    <n v="845"/>
    <s v="081R"/>
    <s v="GRUPO-A1"/>
    <s v="Ingeniería del medio ambiente"/>
    <s v="GR"/>
    <s v="GRUPO REDUCIDO"/>
    <s v="081R"/>
    <s v="GRUPO REDUCIDO DE INGENIERÍA DEL MEDIO AMBIENTE"/>
    <s v="GRUPO-A1"/>
    <s v="Grupo Reducido de Ingeniería del medio ambiente"/>
    <s v="2S"/>
    <n v="72779052"/>
    <s v="RUBIO"/>
    <s v="BARRAGÁN"/>
    <s v="NICOLÁS"/>
    <s v="RUBIO BARRAGÁN, NICOLÁS"/>
    <x v="1"/>
    <x v="0"/>
    <x v="1"/>
    <m/>
    <m/>
    <s v="nirubio"/>
    <s v="nicolas.rubio@unirioja.es"/>
    <n v="1"/>
    <n v="1"/>
    <n v="532"/>
    <s v="LABORAL DOCENTE-ASOCIADO"/>
    <s v="P03"/>
    <s v="TIEMPO PARCIAL (3+3 HORAS)"/>
    <s v="2018-09-18 00:00:00.0"/>
    <s v="2019-09-14 00:00:00.0"/>
    <s v="PI101382"/>
    <s v="PROFESOR ASOCIADO"/>
    <s v="R110"/>
    <x v="10"/>
    <n v="720"/>
    <s v="PROYECTOS DE INGENIERÍA"/>
  </r>
  <r>
    <x v="17"/>
    <n v="16592485"/>
    <x v="5"/>
    <n v="845"/>
    <s v="081G"/>
    <s v="GRUPO-A"/>
    <s v="Ingeniería del medio ambiente"/>
    <s v="GG"/>
    <s v="GRUPO GRANDE"/>
    <s v="081G"/>
    <s v="GRUPO GRANDE DE INGENIERÍA DEL MEDIO AMBIENTE"/>
    <s v="GRUPO-A"/>
    <s v="Grupo Grande de INGENIERÍA DEL MEDIO AMBIENTE"/>
    <s v="2S"/>
    <n v="16592485"/>
    <s v="CORRAL"/>
    <s v="BOBADILLA"/>
    <s v="MARINA"/>
    <s v="CORRAL BOBADILLA, MARINA"/>
    <x v="0"/>
    <x v="0"/>
    <x v="0"/>
    <m/>
    <m/>
    <s v="macorrb"/>
    <s v="marina.corral@unirioja.es"/>
    <n v="4"/>
    <m/>
    <n v="504"/>
    <s v="PROFESOR TITULAR UNIVERSIDAD"/>
    <s v="C01"/>
    <s v="TIEMPO COMPLETO"/>
    <s v="2018-09-17 00:00:00.0"/>
    <s v="null"/>
    <s v="DF100360"/>
    <s v="PROFESOR TITULAR UNIVERSIDAD INTERINO"/>
    <s v="R110"/>
    <x v="10"/>
    <n v="720"/>
    <s v="PROYECTOS DE INGENIERÍA"/>
  </r>
  <r>
    <x v="17"/>
    <n v="5402584"/>
    <x v="5"/>
    <n v="845"/>
    <s v="081L"/>
    <s v="GRUPO-A1"/>
    <s v="Ingeniería del medio ambiente"/>
    <s v="GL"/>
    <s v="GRUPO DE LABORATORIO"/>
    <s v="081L"/>
    <s v="LABORATORIO DE INGENIERÍA DEL MEDIO AMBIENTE"/>
    <s v="GRUPO-A1"/>
    <s v="Grupo de Laboratorio de Ingeniería del medio ambiente"/>
    <s v="2S"/>
    <n v="5402584"/>
    <s v="GUTIÉRREZ"/>
    <s v="LÓPEZ"/>
    <s v="JOSÉ LUIS"/>
    <s v="GUTIÉRREZ LÓPEZ, JOSÉ LUIS"/>
    <x v="0"/>
    <x v="0"/>
    <x v="1"/>
    <m/>
    <m/>
    <s v="jogutirr"/>
    <s v="jose-luis.gutirrez@unirioja.es"/>
    <n v="1"/>
    <m/>
    <n v="532"/>
    <s v="LABORAL DOCENTE-ASOCIADO"/>
    <s v="P04"/>
    <s v="TIEMPO PARCIAL (4+4 HORAS)"/>
    <s v="2018-09-24 00:00:00.0"/>
    <s v="2019-09-14 00:00:00.0"/>
    <s v="PI101423"/>
    <s v="PROFESOR ASOCIADO"/>
    <s v="R110"/>
    <x v="10"/>
    <n v="720"/>
    <s v="PROYECTOS DE INGENIERÍA"/>
  </r>
  <r>
    <x v="17"/>
    <n v="72779052"/>
    <x v="5"/>
    <n v="845"/>
    <s v="081R"/>
    <s v="GRUPO-A1"/>
    <s v="Ingeniería del medio ambiente"/>
    <s v="GR"/>
    <s v="GRUPO REDUCIDO"/>
    <s v="081R"/>
    <s v="GRUPO REDUCIDO DE INGENIERÍA DEL MEDIO AMBIENTE"/>
    <s v="GRUPO-A1"/>
    <s v="Grupo Reducido de Ingeniería del medio ambiente"/>
    <s v="2S"/>
    <n v="72779052"/>
    <s v="RUBIO"/>
    <s v="BARRAGÁN"/>
    <s v="NICOLÁS"/>
    <s v="RUBIO BARRAGÁN, NICOLÁS"/>
    <x v="1"/>
    <x v="0"/>
    <x v="1"/>
    <m/>
    <m/>
    <s v="nirubio"/>
    <s v="nicolas.rubio@unirioja.es"/>
    <n v="1"/>
    <m/>
    <n v="532"/>
    <s v="LABORAL DOCENTE-ASOCIADO"/>
    <s v="P03"/>
    <s v="TIEMPO PARCIAL (3+3 HORAS)"/>
    <s v="2018-09-18 00:00:00.0"/>
    <s v="2019-09-14 00:00:00.0"/>
    <s v="PI101382"/>
    <s v="PROFESOR ASOCIADO"/>
    <s v="R110"/>
    <x v="10"/>
    <n v="720"/>
    <s v="PROYECTOS DE INGENIERÍA"/>
  </r>
  <r>
    <x v="18"/>
    <n v="16592485"/>
    <x v="5"/>
    <n v="845"/>
    <s v="081G"/>
    <s v="GRUPO-A"/>
    <s v="Ingeniería del medio ambiente"/>
    <s v="GG"/>
    <s v="GRUPO GRANDE"/>
    <s v="081G"/>
    <s v="GRUPO GRANDE DE INGENIERÍA DEL MEDIO AMBIENTE"/>
    <s v="GRUPO-A"/>
    <s v="Grupo Grande de INGENIERÍA DEL MEDIO AMBIENTE"/>
    <s v="2S"/>
    <n v="16592485"/>
    <s v="CORRAL"/>
    <s v="BOBADILLA"/>
    <s v="MARINA"/>
    <s v="CORRAL BOBADILLA, MARINA"/>
    <x v="0"/>
    <x v="0"/>
    <x v="0"/>
    <m/>
    <m/>
    <s v="macorrb"/>
    <s v="marina.corral@unirioja.es"/>
    <n v="4"/>
    <m/>
    <n v="504"/>
    <s v="PROFESOR TITULAR UNIVERSIDAD"/>
    <s v="C01"/>
    <s v="TIEMPO COMPLETO"/>
    <s v="2018-09-17 00:00:00.0"/>
    <s v="null"/>
    <s v="DF100360"/>
    <s v="PROFESOR TITULAR UNIVERSIDAD INTERINO"/>
    <s v="R110"/>
    <x v="10"/>
    <n v="720"/>
    <s v="PROYECTOS DE INGENIERÍA"/>
  </r>
  <r>
    <x v="18"/>
    <n v="5402584"/>
    <x v="5"/>
    <n v="845"/>
    <s v="081L"/>
    <s v="GRUPO-A1"/>
    <s v="Ingeniería del medio ambiente"/>
    <s v="GL"/>
    <s v="GRUPO DE LABORATORIO"/>
    <s v="081L"/>
    <s v="LABORATORIO DE INGENIERÍA DEL MEDIO AMBIENTE"/>
    <s v="GRUPO-A1"/>
    <s v="Grupo de Laboratorio de Ingeniería del medio ambiente"/>
    <s v="2S"/>
    <n v="5402584"/>
    <s v="GUTIÉRREZ"/>
    <s v="LÓPEZ"/>
    <s v="JOSÉ LUIS"/>
    <s v="GUTIÉRREZ LÓPEZ, JOSÉ LUIS"/>
    <x v="0"/>
    <x v="0"/>
    <x v="1"/>
    <m/>
    <m/>
    <s v="jogutirr"/>
    <s v="jose-luis.gutirrez@unirioja.es"/>
    <n v="1"/>
    <m/>
    <n v="532"/>
    <s v="LABORAL DOCENTE-ASOCIADO"/>
    <s v="P04"/>
    <s v="TIEMPO PARCIAL (4+4 HORAS)"/>
    <s v="2018-09-24 00:00:00.0"/>
    <s v="2019-09-14 00:00:00.0"/>
    <s v="PI101423"/>
    <s v="PROFESOR ASOCIADO"/>
    <s v="R110"/>
    <x v="10"/>
    <n v="720"/>
    <s v="PROYECTOS DE INGENIERÍA"/>
  </r>
  <r>
    <x v="18"/>
    <n v="72779052"/>
    <x v="5"/>
    <n v="845"/>
    <s v="081R"/>
    <s v="GRUPO-A1"/>
    <s v="Ingeniería del medio ambiente"/>
    <s v="GR"/>
    <s v="GRUPO REDUCIDO"/>
    <s v="081R"/>
    <s v="GRUPO REDUCIDO DE INGENIERÍA DEL MEDIO AMBIENTE"/>
    <s v="GRUPO-A1"/>
    <s v="Grupo Reducido de Ingeniería del medio ambiente"/>
    <s v="2S"/>
    <n v="72779052"/>
    <s v="RUBIO"/>
    <s v="BARRAGÁN"/>
    <s v="NICOLÁS"/>
    <s v="RUBIO BARRAGÁN, NICOLÁS"/>
    <x v="1"/>
    <x v="0"/>
    <x v="1"/>
    <m/>
    <m/>
    <s v="nirubio"/>
    <s v="nicolas.rubio@unirioja.es"/>
    <n v="1"/>
    <m/>
    <n v="532"/>
    <s v="LABORAL DOCENTE-ASOCIADO"/>
    <s v="P03"/>
    <s v="TIEMPO PARCIAL (3+3 HORAS)"/>
    <s v="2018-09-18 00:00:00.0"/>
    <s v="2019-09-14 00:00:00.0"/>
    <s v="PI101382"/>
    <s v="PROFESOR ASOCIADO"/>
    <s v="R110"/>
    <x v="10"/>
    <n v="720"/>
    <s v="PROYECTOS DE INGENIERÍA"/>
  </r>
  <r>
    <x v="5"/>
    <n v="13748929"/>
    <x v="2"/>
    <n v="851"/>
    <s v="851G"/>
    <s v="GRUPO-A"/>
    <s v="Prácticum I"/>
    <s v="GG"/>
    <s v="GRUPO GRANDE"/>
    <s v="851G"/>
    <s v="GG del PRÁCTICUM DE PRIMARIA"/>
    <s v="GRUPO-A"/>
    <s v="GG del PRÁCTICUM DE PRIMARIA"/>
    <s v="AN"/>
    <n v="13748929"/>
    <s v="VILLAR"/>
    <s v="FLOR"/>
    <s v="CARLOS JOSÉ"/>
    <s v="VILLAR FLOR, CARLOS JOSÉ"/>
    <x v="1"/>
    <x v="0"/>
    <x v="0"/>
    <m/>
    <m/>
    <s v="cavillar"/>
    <s v="carlos.villar@unirioja.es"/>
    <n v="1"/>
    <n v="1"/>
    <n v="504"/>
    <s v="PROFESOR TITULAR UNIVERSIDAD"/>
    <s v="C01"/>
    <s v="TIEMPO COMPLETO"/>
    <s v="2014-09-15 00:00:00.0"/>
    <s v="null"/>
    <s v="DF31687"/>
    <s v="TITULAR DE UNIVERSIDAD"/>
    <s v="R107"/>
    <x v="6"/>
    <n v="345"/>
    <s v="FILOLOGÍA INGLESA"/>
  </r>
  <r>
    <x v="5"/>
    <n v="16539110"/>
    <x v="2"/>
    <n v="851"/>
    <s v="851G"/>
    <s v="GRUPO-A"/>
    <s v="Prácticum I"/>
    <s v="GG"/>
    <s v="GRUPO GRANDE"/>
    <s v="851G"/>
    <s v="GG del PRÁCTICUM DE PRIMARIA"/>
    <s v="GRUPO-A"/>
    <s v="GG del PRÁCTICUM DE PRIMARIA"/>
    <s v="AN"/>
    <n v="16539110"/>
    <s v="HERNÁEZ"/>
    <s v="LERENA"/>
    <s v="MARÍA JESÚS"/>
    <s v="HERNÁEZ LERENA, MARÍA JESÚS"/>
    <x v="0"/>
    <x v="0"/>
    <x v="0"/>
    <m/>
    <m/>
    <s v="mjhernae"/>
    <s v="mariaj.hernaez@unirioja.es"/>
    <n v="0.5"/>
    <n v="0.5"/>
    <n v="504"/>
    <s v="PROFESOR TITULAR UNIVERSIDAD"/>
    <s v="01R"/>
    <s v="TIEMPO COMPLETO REDUCIDO"/>
    <s v="2017-09-15 00:00:00.0"/>
    <s v="null"/>
    <s v="DF31691"/>
    <s v="TITULAR DE UNIVERSIDAD"/>
    <s v="R107"/>
    <x v="6"/>
    <n v="345"/>
    <s v="FILOLOGÍA INGLESA"/>
  </r>
  <r>
    <x v="5"/>
    <n v="16617135"/>
    <x v="2"/>
    <n v="851"/>
    <s v="851G"/>
    <s v="GRUPO-A"/>
    <s v="Prácticum I"/>
    <s v="GG"/>
    <s v="GRUPO GRANDE"/>
    <s v="851G"/>
    <s v="GG del PRÁCTICUM DE PRIMARIA"/>
    <s v="GRUPO-A"/>
    <s v="GG del PRÁCTICUM DE PRIMARIA"/>
    <s v="AN"/>
    <n v="16617135"/>
    <s v="METOLA"/>
    <s v="RODRÍGUEZ"/>
    <s v="DARÍO"/>
    <s v="METOLA RODRÍGUEZ, DARÍO"/>
    <x v="1"/>
    <x v="0"/>
    <x v="1"/>
    <m/>
    <m/>
    <s v="dametola"/>
    <s v="dario.metola@unirioja.es"/>
    <n v="0.5"/>
    <n v="0.5"/>
    <n v="536"/>
    <s v="PROFESOR INTERINO"/>
    <s v="P06"/>
    <s v="TIEMPO PARCIAL (6+6 HORAS)"/>
    <s v="2018-09-17 00:00:00.0"/>
    <s v="2019-01-04 00:00:00.0"/>
    <s v="PI101413"/>
    <s v="PROFESOR CONTRATADO INTERINO"/>
    <s v="R107"/>
    <x v="6"/>
    <n v="345"/>
    <s v="FILOLOGÍA INGLESA"/>
  </r>
  <r>
    <x v="5"/>
    <n v="72692212"/>
    <x v="2"/>
    <n v="851"/>
    <s v="851G"/>
    <s v="GRUPO-A"/>
    <s v="Prácticum I"/>
    <s v="GG"/>
    <s v="GRUPO GRANDE"/>
    <s v="851G"/>
    <s v="GG del PRÁCTICUM DE PRIMARIA"/>
    <s v="GRUPO-A"/>
    <s v="GG del PRÁCTICUM DE PRIMARIA"/>
    <s v="AN"/>
    <n v="72692212"/>
    <s v="IZA"/>
    <s v="ERVITI"/>
    <s v="ANEIDER"/>
    <s v="IZA ERVITI, ANEIDER"/>
    <x v="0"/>
    <x v="0"/>
    <x v="0"/>
    <m/>
    <m/>
    <s v="aniza"/>
    <s v="aneider.izae@unirioja.es"/>
    <n v="1.5"/>
    <n v="1.5"/>
    <n v="536"/>
    <s v="PROFESOR INTERINO"/>
    <s v="C01"/>
    <s v="TIEMPO COMPLETO"/>
    <s v="2015-12-22 00:00:00.0"/>
    <s v="null"/>
    <s v="PI101034"/>
    <s v="PROFESOR CONTRATADO INTERINO"/>
    <s v="R107"/>
    <x v="6"/>
    <n v="345"/>
    <s v="FILOLOGÍA INGLESA"/>
  </r>
  <r>
    <x v="4"/>
    <n v="16576808"/>
    <x v="2"/>
    <n v="852"/>
    <s v="852G"/>
    <s v="GRUPO-A"/>
    <s v="La Iglesia, los sacramentos y la moral"/>
    <s v="GG"/>
    <s v="GRUPO GRANDE"/>
    <s v="852G"/>
    <s v="GG de La Iglesia, los sacramentos y la moral"/>
    <s v="GRUPO-A"/>
    <s v="GG de La Iglesia, los sacramentos y la moral"/>
    <s v="1S"/>
    <n v="16576808"/>
    <s v="SÁENZ"/>
    <s v="COMUNIÓN"/>
    <s v="NOELIA"/>
    <s v="SÁENZ COMUNIÓN, NOELIA"/>
    <x v="1"/>
    <x v="0"/>
    <x v="1"/>
    <m/>
    <m/>
    <s v="nosaenc"/>
    <s v="noelia.saenz@unirioja.es"/>
    <n v="6"/>
    <n v="6"/>
    <n v="532"/>
    <s v="LABORAL DOCENTE-ASOCIADO"/>
    <s v="P06"/>
    <s v="TIEMPO PARCIAL (6+6 HORAS)"/>
    <s v="2016-09-15 00:00:00.0"/>
    <s v="2019-09-14 00:00:00.0"/>
    <s v="PI101057"/>
    <s v="PROFESOR ASOCIADO"/>
    <s v="R115"/>
    <x v="2"/>
    <n v="210"/>
    <s v="DIDÁCTICA DE LAS CIENCIAS SOCIALES"/>
  </r>
  <r>
    <x v="5"/>
    <n v="16576808"/>
    <x v="2"/>
    <n v="852"/>
    <s v="852G"/>
    <s v="GRUPO-A"/>
    <s v="La Iglesia, los sacramentos y la moral"/>
    <s v="GG"/>
    <s v="GRUPO GRANDE"/>
    <s v="852G"/>
    <s v="GG de La Iglesia, los sacramentos y la moral"/>
    <s v="GRUPO-A"/>
    <s v="GG de La Iglesia, los sacramentos y la moral"/>
    <s v="1S"/>
    <n v="16576808"/>
    <s v="SÁENZ"/>
    <s v="COMUNIÓN"/>
    <s v="NOELIA"/>
    <s v="SÁENZ COMUNIÓN, NOELIA"/>
    <x v="1"/>
    <x v="0"/>
    <x v="1"/>
    <m/>
    <m/>
    <s v="nosaenc"/>
    <s v="noelia.saenz@unirioja.es"/>
    <n v="6"/>
    <m/>
    <n v="532"/>
    <s v="LABORAL DOCENTE-ASOCIADO"/>
    <s v="P06"/>
    <s v="TIEMPO PARCIAL (6+6 HORAS)"/>
    <s v="2016-09-15 00:00:00.0"/>
    <s v="2019-09-14 00:00:00.0"/>
    <s v="PI101057"/>
    <s v="PROFESOR ASOCIADO"/>
    <s v="R115"/>
    <x v="2"/>
    <n v="210"/>
    <s v="DIDÁCTICA DE LAS CIENCIAS SOCIALES"/>
  </r>
  <r>
    <x v="4"/>
    <n v="16524856"/>
    <x v="2"/>
    <n v="853"/>
    <s v="853G"/>
    <s v="GRUPO-A"/>
    <s v="Pedagogía y didáctica de la religión en la escuela"/>
    <s v="GG"/>
    <s v="GRUPO GRANDE"/>
    <s v="853G"/>
    <s v="GG de Pedagogía y didáctica de la religión en la escuela"/>
    <s v="GRUPO-A"/>
    <s v="GG de Pedagogía y didáctica de la religión en la escuela"/>
    <s v="2S"/>
    <n v="16524856"/>
    <s v="OSÉS"/>
    <s v="CORRAL"/>
    <s v="JOSÉ FÉLIX"/>
    <s v="OSÉS CORRAL, JOSÉ FÉLIX"/>
    <x v="1"/>
    <x v="0"/>
    <x v="1"/>
    <m/>
    <m/>
    <s v="jooses"/>
    <s v="jose-felix.oses@unirioja.es"/>
    <n v="6"/>
    <n v="6"/>
    <n v="532"/>
    <s v="LABORAL DOCENTE-ASOCIADO"/>
    <s v="P02"/>
    <s v="TIEMPO PARCIAL (2+2 HORAS)"/>
    <s v="2016-09-15 00:00:00.0"/>
    <s v="2019-09-14 00:00:00.0"/>
    <s v="PI100876"/>
    <s v="PROFESOR ASOCIADO"/>
    <s v="R115"/>
    <x v="2"/>
    <n v="210"/>
    <s v="DIDÁCTICA DE LAS CIENCIAS SOCIALES"/>
  </r>
  <r>
    <x v="5"/>
    <n v="16524856"/>
    <x v="2"/>
    <n v="853"/>
    <s v="853G"/>
    <s v="GRUPO-A"/>
    <s v="Pedagogía y didáctica de la religión en la escuela"/>
    <s v="GG"/>
    <s v="GRUPO GRANDE"/>
    <s v="853G"/>
    <s v="GG de Pedagogía y didáctica de la religión en la escuela"/>
    <s v="GRUPO-A"/>
    <s v="GG de Pedagogía y didáctica de la religión en la escuela"/>
    <s v="2S"/>
    <n v="16524856"/>
    <s v="OSÉS"/>
    <s v="CORRAL"/>
    <s v="JOSÉ FÉLIX"/>
    <s v="OSÉS CORRAL, JOSÉ FÉLIX"/>
    <x v="1"/>
    <x v="0"/>
    <x v="1"/>
    <m/>
    <m/>
    <s v="jooses"/>
    <s v="jose-felix.oses@unirioja.es"/>
    <n v="6"/>
    <m/>
    <n v="532"/>
    <s v="LABORAL DOCENTE-ASOCIADO"/>
    <s v="P02"/>
    <s v="TIEMPO PARCIAL (2+2 HORAS)"/>
    <s v="2016-09-15 00:00:00.0"/>
    <s v="2019-09-14 00:00:00.0"/>
    <s v="PI100876"/>
    <s v="PROFESOR ASOCIADO"/>
    <s v="R115"/>
    <x v="2"/>
    <n v="210"/>
    <s v="DIDÁCTICA DE LAS CIENCIAS SOCIALES"/>
  </r>
  <r>
    <x v="7"/>
    <n v="32877122"/>
    <x v="3"/>
    <n v="865"/>
    <s v="865G"/>
    <s v="GRUPO-A"/>
    <s v="Inglés técnico"/>
    <s v="GG"/>
    <s v="GRUPO GRANDE"/>
    <s v="865G"/>
    <s v="GG de Inglés técnico"/>
    <s v="GRUPO-A"/>
    <s v="GG de Inglés técnico"/>
    <s v="1S"/>
    <n v="32877122"/>
    <s v="CANGA"/>
    <s v="ALONSO"/>
    <s v="ANDRÉS"/>
    <s v="CANGA ALONSO, ANDRÉS"/>
    <x v="0"/>
    <x v="0"/>
    <x v="0"/>
    <m/>
    <m/>
    <s v="ancanga"/>
    <s v="andres.canga@unirioja.es"/>
    <n v="3"/>
    <n v="3"/>
    <n v="504"/>
    <s v="PROFESOR TITULAR UNIVERSIDAD"/>
    <s v="C01"/>
    <s v="TIEMPO COMPLETO"/>
    <s v="2009-09-29 00:00:00.0"/>
    <s v="null"/>
    <s v="DF100243"/>
    <s v="PROFESOR TITULAR DE UNIVERSIDAD"/>
    <s v="R107"/>
    <x v="6"/>
    <n v="345"/>
    <s v="FILOLOGÍA INGLESA"/>
  </r>
  <r>
    <x v="5"/>
    <n v="16603653"/>
    <x v="2"/>
    <n v="869"/>
    <s v="869G"/>
    <s v="GRUPO-A"/>
    <s v="Didáctica de las lenguas"/>
    <s v="GG"/>
    <s v="GRUPO GRANDE"/>
    <s v="869G"/>
    <s v="GG de Didáctica de las lenguas"/>
    <s v="GRUPO-A"/>
    <s v="GG de Didáctica de las lenguas"/>
    <s v="2S"/>
    <n v="16603653"/>
    <s v="LÁZARO"/>
    <s v="NISO"/>
    <s v="REBECA"/>
    <s v="LÁZARO NISO, REBECA"/>
    <x v="0"/>
    <x v="0"/>
    <x v="0"/>
    <m/>
    <m/>
    <s v="relazaro"/>
    <s v="rebeca.lazaro@unirioja.es"/>
    <n v="0"/>
    <n v="0"/>
    <n v="536"/>
    <s v="PROFESOR INTERINO"/>
    <s v="C01"/>
    <s v="TIEMPO COMPLETO"/>
    <s v="2016-09-15 00:00:00.0"/>
    <s v="null"/>
    <s v="PI101114"/>
    <s v="PROFESOR CONTRATADO INTERINO"/>
    <s v="R106"/>
    <x v="5"/>
    <n v="195"/>
    <s v="DIDÁCTICA DE LA LENGUA Y LA LITERATURA"/>
  </r>
  <r>
    <x v="16"/>
    <n v="78750288"/>
    <x v="5"/>
    <n v="877"/>
    <s v="877G"/>
    <s v="GRUPO-A"/>
    <s v="Fundamentos de control industrial"/>
    <s v="GG"/>
    <s v="GRUPO GRANDE"/>
    <s v="877G"/>
    <s v="GG de Fundamentos de control industraial"/>
    <s v="GRUPO-A"/>
    <s v="GG de Fundamentos de control industrial"/>
    <s v="2S"/>
    <n v="78750288"/>
    <s v="RICO"/>
    <s v="AZAGRA"/>
    <s v="JAVIER"/>
    <s v="RICO AZAGRA, JAVIER"/>
    <x v="0"/>
    <x v="0"/>
    <x v="0"/>
    <m/>
    <m/>
    <s v="jarico"/>
    <s v="javier.rico@unirioja.es"/>
    <n v="2"/>
    <n v="2"/>
    <n v="536"/>
    <s v="PROFESOR INTERINO"/>
    <s v="C01"/>
    <s v="TIEMPO COMPLETO"/>
    <s v="2010-09-01 00:00:00.0"/>
    <s v="null"/>
    <s v="PI100757"/>
    <s v="PROFESOR CONTRATADO INTERINO"/>
    <s v="R109"/>
    <x v="9"/>
    <n v="520"/>
    <s v="INGENIERÍA DE SISTEMAS Y AUTOMÁTICA"/>
  </r>
  <r>
    <x v="16"/>
    <n v="16518274"/>
    <x v="5"/>
    <n v="877"/>
    <s v="877L"/>
    <s v="GRUPO-A1"/>
    <s v="Fundamentos de control industrial"/>
    <s v="GL"/>
    <s v="GRUPO DE LABORATORIO"/>
    <s v="877L"/>
    <s v="GL de Fundamentos de control industrial"/>
    <s v="GRUPO-A1"/>
    <s v="GL de Fundamentos de control industrial"/>
    <s v="2S"/>
    <n v="16518274"/>
    <s v="ZORZANO"/>
    <s v="MARTÍNEZ"/>
    <s v="LUIS FRANCISCO"/>
    <s v="ZORZANO MARTÍNEZ, LUIS FRANCISCO"/>
    <x v="1"/>
    <x v="0"/>
    <x v="0"/>
    <m/>
    <m/>
    <s v="lzorzano"/>
    <s v="luis.zorzano@unirioja.es"/>
    <n v="1.5"/>
    <n v="1.5"/>
    <n v="505"/>
    <s v="CATEDRATICO ESCUELA UNIVERSITARIA"/>
    <s v="01A"/>
    <s v="TIEMPO COMPLETO AMPLIADO"/>
    <s v="2012-09-01 00:00:00.0"/>
    <s v="null"/>
    <s v="DF100144"/>
    <s v="CATEDRÁTICO DE ESCUELA UNIVERSITARIA"/>
    <s v="R109"/>
    <x v="9"/>
    <n v="785"/>
    <s v="TECNOLOGÍA ELECTRÓNICA"/>
  </r>
  <r>
    <x v="16"/>
    <n v="16611012"/>
    <x v="5"/>
    <n v="877"/>
    <s v="877L"/>
    <s v="GRUPO-A3"/>
    <s v="Fundamentos de control industrial"/>
    <s v="GL"/>
    <s v="GRUPO DE LABORATORIO"/>
    <s v="877L"/>
    <s v="GL de Fundamentos de control industrial"/>
    <s v="GRUPO-A3"/>
    <s v="GL de Fundamentos de control industrial"/>
    <s v="2S"/>
    <n v="16611012"/>
    <s v="NÁJERA"/>
    <s v="CANAL"/>
    <s v="SILVANO"/>
    <s v="NÁJERA CANAL, SILVANO"/>
    <x v="0"/>
    <x v="0"/>
    <x v="0"/>
    <m/>
    <m/>
    <s v="sinajera"/>
    <s v="silvano.najera@unirioja.es"/>
    <n v="1.5"/>
    <n v="1.5"/>
    <n v="536"/>
    <s v="PROFESOR INTERINO"/>
    <s v="C01"/>
    <s v="TIEMPO COMPLETO"/>
    <s v="2018-09-17 00:00:00.0"/>
    <s v="null"/>
    <s v="PI101375"/>
    <s v="PROFESOR CONTRATADO INTERINO TC"/>
    <s v="R109"/>
    <x v="9"/>
    <n v="520"/>
    <s v="INGENIERÍA DE SISTEMAS Y AUTOMÁTICA"/>
  </r>
  <r>
    <x v="16"/>
    <n v="16563235"/>
    <x v="5"/>
    <n v="877"/>
    <s v="877L"/>
    <s v="GRUPO-B1"/>
    <s v="Fundamentos de control industrial"/>
    <s v="GL"/>
    <s v="GRUPO DE LABORATORIO"/>
    <s v="877L"/>
    <s v="GL de Fundamentos de control industrial"/>
    <s v="GRUPO-B1"/>
    <s v="GL de Fundamentos de control industrial"/>
    <s v="2S"/>
    <n v="16563235"/>
    <s v="MIRURI"/>
    <s v="SÁENZ"/>
    <s v="JUAN MARTÍN"/>
    <s v="MIRURI SÁENZ, JUAN MARTÍN"/>
    <x v="1"/>
    <x v="0"/>
    <x v="1"/>
    <m/>
    <m/>
    <s v="jumiruri"/>
    <s v="juan-martin.miruri@unirioja.es"/>
    <n v="1.5"/>
    <n v="1.5"/>
    <n v="535"/>
    <s v="COLABORADOR-TIPO 1"/>
    <s v="C01"/>
    <s v="TIEMPO COMPLETO"/>
    <s v="2006-10-01 00:00:00.0"/>
    <s v="null"/>
    <s v="LD100576"/>
    <s v="COLABORADOR TIPO 1"/>
    <s v="R109"/>
    <x v="9"/>
    <n v="520"/>
    <s v="INGENIERÍA DE SISTEMAS Y AUTOMÁTICA"/>
  </r>
  <r>
    <x v="17"/>
    <n v="78750288"/>
    <x v="5"/>
    <n v="877"/>
    <s v="877G"/>
    <s v="GRUPO-A"/>
    <s v="Fundamentos de control industrial"/>
    <s v="GG"/>
    <s v="GRUPO GRANDE"/>
    <s v="877G"/>
    <s v="GG de Fundamentos de control industraial"/>
    <s v="GRUPO-A"/>
    <s v="GG de Fundamentos de control industrial"/>
    <s v="2S"/>
    <n v="78750288"/>
    <s v="RICO"/>
    <s v="AZAGRA"/>
    <s v="JAVIER"/>
    <s v="RICO AZAGRA, JAVIER"/>
    <x v="0"/>
    <x v="0"/>
    <x v="0"/>
    <m/>
    <m/>
    <s v="jarico"/>
    <s v="javier.rico@unirioja.es"/>
    <n v="2"/>
    <m/>
    <n v="536"/>
    <s v="PROFESOR INTERINO"/>
    <s v="C01"/>
    <s v="TIEMPO COMPLETO"/>
    <s v="2010-09-01 00:00:00.0"/>
    <s v="null"/>
    <s v="PI100757"/>
    <s v="PROFESOR CONTRATADO INTERINO"/>
    <s v="R109"/>
    <x v="9"/>
    <n v="520"/>
    <s v="INGENIERÍA DE SISTEMAS Y AUTOMÁTICA"/>
  </r>
  <r>
    <x v="17"/>
    <n v="16518274"/>
    <x v="5"/>
    <n v="877"/>
    <s v="877L"/>
    <s v="GRUPO-A1"/>
    <s v="Fundamentos de control industrial"/>
    <s v="GL"/>
    <s v="GRUPO DE LABORATORIO"/>
    <s v="877L"/>
    <s v="GL de Fundamentos de control industrial"/>
    <s v="GRUPO-A1"/>
    <s v="GL de Fundamentos de control industrial"/>
    <s v="2S"/>
    <n v="16518274"/>
    <s v="ZORZANO"/>
    <s v="MARTÍNEZ"/>
    <s v="LUIS FRANCISCO"/>
    <s v="ZORZANO MARTÍNEZ, LUIS FRANCISCO"/>
    <x v="1"/>
    <x v="0"/>
    <x v="0"/>
    <m/>
    <m/>
    <s v="lzorzano"/>
    <s v="luis.zorzano@unirioja.es"/>
    <n v="1.5"/>
    <m/>
    <n v="505"/>
    <s v="CATEDRATICO ESCUELA UNIVERSITARIA"/>
    <s v="01A"/>
    <s v="TIEMPO COMPLETO AMPLIADO"/>
    <s v="2012-09-01 00:00:00.0"/>
    <s v="null"/>
    <s v="DF100144"/>
    <s v="CATEDRÁTICO DE ESCUELA UNIVERSITARIA"/>
    <s v="R109"/>
    <x v="9"/>
    <n v="785"/>
    <s v="TECNOLOGÍA ELECTRÓNICA"/>
  </r>
  <r>
    <x v="17"/>
    <n v="16611012"/>
    <x v="5"/>
    <n v="877"/>
    <s v="877L"/>
    <s v="GRUPO-A3"/>
    <s v="Fundamentos de control industrial"/>
    <s v="GL"/>
    <s v="GRUPO DE LABORATORIO"/>
    <s v="877L"/>
    <s v="GL de Fundamentos de control industrial"/>
    <s v="GRUPO-A3"/>
    <s v="GL de Fundamentos de control industrial"/>
    <s v="2S"/>
    <n v="16611012"/>
    <s v="NÁJERA"/>
    <s v="CANAL"/>
    <s v="SILVANO"/>
    <s v="NÁJERA CANAL, SILVANO"/>
    <x v="0"/>
    <x v="0"/>
    <x v="0"/>
    <m/>
    <m/>
    <s v="sinajera"/>
    <s v="silvano.najera@unirioja.es"/>
    <n v="1.5"/>
    <m/>
    <n v="536"/>
    <s v="PROFESOR INTERINO"/>
    <s v="C01"/>
    <s v="TIEMPO COMPLETO"/>
    <s v="2018-09-17 00:00:00.0"/>
    <s v="null"/>
    <s v="PI101375"/>
    <s v="PROFESOR CONTRATADO INTERINO TC"/>
    <s v="R109"/>
    <x v="9"/>
    <n v="520"/>
    <s v="INGENIERÍA DE SISTEMAS Y AUTOMÁTICA"/>
  </r>
  <r>
    <x v="17"/>
    <n v="16563235"/>
    <x v="5"/>
    <n v="877"/>
    <s v="877L"/>
    <s v="GRUPO-B1"/>
    <s v="Fundamentos de control industrial"/>
    <s v="GL"/>
    <s v="GRUPO DE LABORATORIO"/>
    <s v="877L"/>
    <s v="GL de Fundamentos de control industrial"/>
    <s v="GRUPO-B1"/>
    <s v="GL de Fundamentos de control industrial"/>
    <s v="2S"/>
    <n v="16563235"/>
    <s v="MIRURI"/>
    <s v="SÁENZ"/>
    <s v="JUAN MARTÍN"/>
    <s v="MIRURI SÁENZ, JUAN MARTÍN"/>
    <x v="1"/>
    <x v="0"/>
    <x v="1"/>
    <m/>
    <m/>
    <s v="jumiruri"/>
    <s v="juan-martin.miruri@unirioja.es"/>
    <n v="1.5"/>
    <m/>
    <n v="535"/>
    <s v="COLABORADOR-TIPO 1"/>
    <s v="C01"/>
    <s v="TIEMPO COMPLETO"/>
    <s v="2006-10-01 00:00:00.0"/>
    <s v="null"/>
    <s v="LD100576"/>
    <s v="COLABORADOR TIPO 1"/>
    <s v="R109"/>
    <x v="9"/>
    <n v="520"/>
    <s v="INGENIERÍA DE SISTEMAS Y AUTOMÁTICA"/>
  </r>
  <r>
    <x v="16"/>
    <n v="16541690"/>
    <x v="5"/>
    <n v="878"/>
    <s v="878G"/>
    <s v="GRUPO-A"/>
    <s v="Fundamentos de automatización industrial"/>
    <s v="GG"/>
    <s v="GRUPO GRANDE"/>
    <s v="878G"/>
    <s v="GG de Fundamentos de automatización industrial"/>
    <s v="GRUPO-A"/>
    <s v="GG de Fundamentos de automatización industrial"/>
    <s v="2S"/>
    <n v="16541690"/>
    <s v="BRETÓN"/>
    <s v="RODRÍGUEZ"/>
    <s v="JAVIER"/>
    <s v="BRETÓN RODRÍGUEZ, JAVIER"/>
    <x v="1"/>
    <x v="0"/>
    <x v="1"/>
    <m/>
    <m/>
    <s v="jabreton"/>
    <s v="javier.breton@unirioja.es"/>
    <n v="1"/>
    <n v="1"/>
    <n v="506"/>
    <s v="PROFESOR TITULAR DE ESCUELA UNIVERSITARI"/>
    <s v="01A"/>
    <s v="TIEMPO COMPLETO AMPLIADO"/>
    <s v="2012-09-01 00:00:00.0"/>
    <s v="null"/>
    <s v="DF100087"/>
    <s v="TITULAR DE ESCUELA UNIVERSITARIA"/>
    <s v="R109"/>
    <x v="9"/>
    <n v="520"/>
    <s v="INGENIERÍA DE SISTEMAS Y AUTOMÁTICA"/>
  </r>
  <r>
    <x v="16"/>
    <n v="16553320"/>
    <x v="5"/>
    <n v="878"/>
    <s v="878G"/>
    <s v="GRUPO-A"/>
    <s v="Fundamentos de automatización industrial"/>
    <s v="GG"/>
    <s v="GRUPO GRANDE"/>
    <s v="878G"/>
    <s v="GG de Fundamentos de automatización industrial"/>
    <s v="GRUPO-A"/>
    <s v="GG de Fundamentos de automatización industrial"/>
    <s v="2S"/>
    <n v="16553320"/>
    <s v="ELVIRA"/>
    <s v="IZURRATEGUI"/>
    <s v="CARLOS"/>
    <s v="ELVIRA IZURRATEGUI, CARLOS"/>
    <x v="1"/>
    <x v="0"/>
    <x v="1"/>
    <m/>
    <m/>
    <s v="celvira"/>
    <s v="carlos.elvira@unirioja.es"/>
    <n v="1"/>
    <n v="1"/>
    <n v="506"/>
    <s v="PROFESOR TITULAR DE ESCUELA UNIVERSITARI"/>
    <s v="01A"/>
    <s v="TIEMPO COMPLETO AMPLIADO"/>
    <s v="2012-09-01 00:00:00.0"/>
    <s v="null"/>
    <s v="DF31778"/>
    <s v="TITULAR DE ESCUELAS UNIVERSITARIAS"/>
    <s v="R109"/>
    <x v="9"/>
    <n v="520"/>
    <s v="INGENIERÍA DE SISTEMAS Y AUTOMÁTICA"/>
  </r>
  <r>
    <x v="17"/>
    <n v="16541690"/>
    <x v="5"/>
    <n v="878"/>
    <s v="878G"/>
    <s v="GRUPO-A"/>
    <s v="Fundamentos de automatización industrial"/>
    <s v="GG"/>
    <s v="GRUPO GRANDE"/>
    <s v="878G"/>
    <s v="GG de Fundamentos de automatización industrial"/>
    <s v="GRUPO-A"/>
    <s v="GG de Fundamentos de automatización industrial"/>
    <s v="2S"/>
    <n v="16541690"/>
    <s v="BRETÓN"/>
    <s v="RODRÍGUEZ"/>
    <s v="JAVIER"/>
    <s v="BRETÓN RODRÍGUEZ, JAVIER"/>
    <x v="1"/>
    <x v="0"/>
    <x v="1"/>
    <m/>
    <m/>
    <s v="jabreton"/>
    <s v="javier.breton@unirioja.es"/>
    <n v="1"/>
    <m/>
    <n v="506"/>
    <s v="PROFESOR TITULAR DE ESCUELA UNIVERSITARI"/>
    <s v="01A"/>
    <s v="TIEMPO COMPLETO AMPLIADO"/>
    <s v="2012-09-01 00:00:00.0"/>
    <s v="null"/>
    <s v="DF100087"/>
    <s v="TITULAR DE ESCUELA UNIVERSITARIA"/>
    <s v="R109"/>
    <x v="9"/>
    <n v="520"/>
    <s v="INGENIERÍA DE SISTEMAS Y AUTOMÁTICA"/>
  </r>
  <r>
    <x v="17"/>
    <n v="16606034"/>
    <x v="5"/>
    <n v="879"/>
    <s v="879G"/>
    <s v="GRUPO-A"/>
    <s v="Fundamentos de ingeniería térmica"/>
    <s v="GG"/>
    <s v="GRUPO GRANDE"/>
    <s v="879G"/>
    <s v="GG de Fundamentos de ingeniería térmica"/>
    <s v="GRUPO-A"/>
    <s v="GG de Fundamentos de ingeniería térmica"/>
    <s v="2S"/>
    <n v="16606034"/>
    <s v="LAS HERAS"/>
    <s v="CASAS"/>
    <s v="JESÚS"/>
    <s v="LAS HERAS CASAS, JESÚS"/>
    <x v="1"/>
    <x v="0"/>
    <x v="0"/>
    <m/>
    <m/>
    <s v="jelas-he"/>
    <s v="jesus.las-herasc@unirioja.es"/>
    <n v="1.5"/>
    <m/>
    <n v="532"/>
    <s v="LABORAL DOCENTE-ASOCIADO"/>
    <s v="P04"/>
    <s v="TIEMPO PARCIAL (4+4 HORAS)"/>
    <s v="2018-09-17 00:00:00.0"/>
    <s v="2019-09-14 00:00:00.0"/>
    <s v="PI101041"/>
    <s v="PROFESOR ASOCIADO"/>
    <s v="R110"/>
    <x v="10"/>
    <n v="590"/>
    <s v="MÁQUINAS Y MOTORES TÉRMICOS"/>
  </r>
  <r>
    <x v="17"/>
    <n v="72787346"/>
    <x v="5"/>
    <n v="879"/>
    <s v="879G"/>
    <s v="GRUPO-A"/>
    <s v="Fundamentos de ingeniería térmica"/>
    <s v="GG"/>
    <s v="GRUPO GRANDE"/>
    <s v="879G"/>
    <s v="GG de Fundamentos de ingeniería térmica"/>
    <s v="GRUPO-A"/>
    <s v="GG de Fundamentos de ingeniería térmica"/>
    <s v="2S"/>
    <n v="72787346"/>
    <s v="LÓPEZ"/>
    <s v="OCHOA"/>
    <s v="LUIS MARÍA"/>
    <s v="LÓPEZ OCHOA, LUIS MARÍA"/>
    <x v="0"/>
    <x v="0"/>
    <x v="0"/>
    <m/>
    <m/>
    <s v="lulopeo"/>
    <s v="luis-maria.lopezo@unirioja.es"/>
    <n v="1.5"/>
    <m/>
    <n v="504"/>
    <s v="PROFESOR TITULAR UNIVERSIDAD"/>
    <s v="C01"/>
    <s v="TIEMPO COMPLETO"/>
    <s v="2016-03-22 00:00:00.0"/>
    <s v="null"/>
    <s v="DF31980"/>
    <s v="PROFESOR TITULAR DE UNIVERSIDAD"/>
    <s v="R110"/>
    <x v="10"/>
    <n v="590"/>
    <s v="MÁQUINAS Y MOTORES TÉRMICOS"/>
  </r>
  <r>
    <x v="18"/>
    <n v="16606034"/>
    <x v="5"/>
    <n v="879"/>
    <s v="879G"/>
    <s v="GRUPO-A"/>
    <s v="Fundamentos de ingeniería térmica"/>
    <s v="GG"/>
    <s v="GRUPO GRANDE"/>
    <s v="879G"/>
    <s v="GG de Fundamentos de ingeniería térmica"/>
    <s v="GRUPO-A"/>
    <s v="GG de Fundamentos de ingeniería térmica"/>
    <s v="2S"/>
    <n v="16606034"/>
    <s v="LAS HERAS"/>
    <s v="CASAS"/>
    <s v="JESÚS"/>
    <s v="LAS HERAS CASAS, JESÚS"/>
    <x v="1"/>
    <x v="0"/>
    <x v="0"/>
    <m/>
    <m/>
    <s v="jelas-he"/>
    <s v="jesus.las-herasc@unirioja.es"/>
    <n v="1.5"/>
    <m/>
    <n v="532"/>
    <s v="LABORAL DOCENTE-ASOCIADO"/>
    <s v="P04"/>
    <s v="TIEMPO PARCIAL (4+4 HORAS)"/>
    <s v="2018-09-17 00:00:00.0"/>
    <s v="2019-09-14 00:00:00.0"/>
    <s v="PI101041"/>
    <s v="PROFESOR ASOCIADO"/>
    <s v="R110"/>
    <x v="10"/>
    <n v="590"/>
    <s v="MÁQUINAS Y MOTORES TÉRMICOS"/>
  </r>
  <r>
    <x v="18"/>
    <n v="72787346"/>
    <x v="5"/>
    <n v="879"/>
    <s v="879G"/>
    <s v="GRUPO-A"/>
    <s v="Fundamentos de ingeniería térmica"/>
    <s v="GG"/>
    <s v="GRUPO GRANDE"/>
    <s v="879G"/>
    <s v="GG de Fundamentos de ingeniería térmica"/>
    <s v="GRUPO-A"/>
    <s v="GG de Fundamentos de ingeniería térmica"/>
    <s v="2S"/>
    <n v="72787346"/>
    <s v="LÓPEZ"/>
    <s v="OCHOA"/>
    <s v="LUIS MARÍA"/>
    <s v="LÓPEZ OCHOA, LUIS MARÍA"/>
    <x v="0"/>
    <x v="0"/>
    <x v="0"/>
    <m/>
    <m/>
    <s v="lulopeo"/>
    <s v="luis-maria.lopezo@unirioja.es"/>
    <n v="1.5"/>
    <m/>
    <n v="504"/>
    <s v="PROFESOR TITULAR UNIVERSIDAD"/>
    <s v="C01"/>
    <s v="TIEMPO COMPLETO"/>
    <s v="2016-03-22 00:00:00.0"/>
    <s v="null"/>
    <s v="DF31980"/>
    <s v="PROFESOR TITULAR DE UNIVERSIDAD"/>
    <s v="R110"/>
    <x v="10"/>
    <n v="590"/>
    <s v="MÁQUINAS Y MOTORES TÉRMICOS"/>
  </r>
  <r>
    <x v="17"/>
    <n v="16606912"/>
    <x v="5"/>
    <n v="880"/>
    <s v="880G"/>
    <s v="GRUPO-A"/>
    <s v="Fundamentos de ingeniería fluidomecánica"/>
    <s v="GG"/>
    <s v="GRUPO GRANDE"/>
    <s v="880G"/>
    <s v="GG de Fundamentos de ingeniería fluidomecánica"/>
    <s v="GRUPO-A"/>
    <s v="GG de Fundamentos de ingeniería fluidomecánica"/>
    <s v="2S"/>
    <n v="16606912"/>
    <s v="GARCÍA"/>
    <s v="LOZANO"/>
    <s v="CÉSAR"/>
    <s v="GARCÍA LOZANO, CÉSAR"/>
    <x v="1"/>
    <x v="0"/>
    <x v="1"/>
    <m/>
    <m/>
    <s v="cegarcia"/>
    <s v="cesar.garcia@unirioja.es"/>
    <n v="3"/>
    <m/>
    <n v="536"/>
    <s v="PROFESOR INTERINO"/>
    <s v="C01"/>
    <s v="TIEMPO COMPLETO"/>
    <s v="2013-09-16 00:00:00.0"/>
    <s v="null"/>
    <s v="PI100918"/>
    <s v="PROFESOR CONTRATADO INTERINO"/>
    <s v="R110"/>
    <x v="10"/>
    <n v="590"/>
    <s v="MÁQUINAS Y MOTORES TÉRMICOS"/>
  </r>
  <r>
    <x v="18"/>
    <n v="16606912"/>
    <x v="5"/>
    <n v="880"/>
    <s v="880G"/>
    <s v="GRUPO-A"/>
    <s v="Fundamentos de ingeniería fluidomecánica"/>
    <s v="GG"/>
    <s v="GRUPO GRANDE"/>
    <s v="880G"/>
    <s v="GG de Fundamentos de ingeniería fluidomecánica"/>
    <s v="GRUPO-A"/>
    <s v="GG de Fundamentos de ingeniería fluidomecánica"/>
    <s v="2S"/>
    <n v="16606912"/>
    <s v="GARCÍA"/>
    <s v="LOZANO"/>
    <s v="CÉSAR"/>
    <s v="GARCÍA LOZANO, CÉSAR"/>
    <x v="1"/>
    <x v="0"/>
    <x v="1"/>
    <m/>
    <m/>
    <s v="cegarcia"/>
    <s v="cesar.garcia@unirioja.es"/>
    <n v="3"/>
    <m/>
    <n v="536"/>
    <s v="PROFESOR INTERINO"/>
    <s v="C01"/>
    <s v="TIEMPO COMPLETO"/>
    <s v="2013-09-16 00:00:00.0"/>
    <s v="null"/>
    <s v="PI100918"/>
    <s v="PROFESOR CONTRATADO INTERINO"/>
    <s v="R110"/>
    <x v="10"/>
    <n v="590"/>
    <s v="MÁQUINAS Y MOTORES TÉRMICOS"/>
  </r>
  <r>
    <x v="3"/>
    <n v="17199289"/>
    <x v="1"/>
    <n v="881"/>
    <s v="881G"/>
    <s v="GRUPO-A"/>
    <s v="Métodos de análisis de datos"/>
    <s v="GG"/>
    <s v="GRUPO GRANDE"/>
    <s v="881G"/>
    <s v="GG de Métodos de análisis de datos"/>
    <s v="GRUPO-A"/>
    <s v="GG de Métodos de análisis de datos"/>
    <s v="2S"/>
    <n v="17199289"/>
    <s v="FILLAT"/>
    <s v="BALLESTEROS"/>
    <s v="JUAN CARLOS"/>
    <s v="FILLAT BALLESTEROS, JUAN CARLOS"/>
    <x v="1"/>
    <x v="0"/>
    <x v="0"/>
    <m/>
    <m/>
    <s v="jufillat"/>
    <s v="juan-carlos.fillat@unirioja.es"/>
    <n v="4"/>
    <n v="4"/>
    <n v="504"/>
    <s v="PROFESOR TITULAR UNIVERSIDAD"/>
    <s v="01A"/>
    <s v="TIEMPO COMPLETO AMPLIADO"/>
    <s v="2012-09-01 00:00:00.0"/>
    <s v="null"/>
    <s v="DF32187"/>
    <s v="TITULAR DE UNIVERSIDAD"/>
    <s v="R111"/>
    <x v="7"/>
    <n v="265"/>
    <s v="ESTADÍSTICA E INVESTIGACIÓN OPERATIVA"/>
  </r>
  <r>
    <x v="3"/>
    <n v="25432171"/>
    <x v="1"/>
    <n v="881"/>
    <s v="881I"/>
    <s v="GRUPO-A1"/>
    <s v="Métodos de análisis de datos"/>
    <s v="GI"/>
    <s v="GRUPO DE INFORMÁTICA"/>
    <s v="881I"/>
    <s v="GI de Métodos de análisis de datos"/>
    <s v="GRUPO-A1"/>
    <s v="GI de Métodos de análisis de datos"/>
    <s v="2S"/>
    <n v="25432171"/>
    <s v="ARREGUI"/>
    <s v="CASAUS"/>
    <s v="JOSÉ LUIS"/>
    <s v="ARREGUI CASAUS, JOSÉ LUIS"/>
    <x v="0"/>
    <x v="0"/>
    <x v="0"/>
    <m/>
    <m/>
    <s v="joarregu"/>
    <s v="jose-luis.arregui@unirioja.es"/>
    <n v="1.2"/>
    <n v="1.2"/>
    <n v="504"/>
    <s v="PROFESOR TITULAR UNIVERSIDAD"/>
    <s v="C01"/>
    <s v="TIEMPO COMPLETO"/>
    <s v="2009-09-29 00:00:00.0"/>
    <s v="null"/>
    <s v="DF100247"/>
    <s v="PROFESOR TITULAR DE UNIVERSIDAD"/>
    <s v="R111"/>
    <x v="7"/>
    <n v="15"/>
    <s v="ANÁLISIS MATEMÁTICO"/>
  </r>
  <r>
    <x v="2"/>
    <n v="16619886"/>
    <x v="1"/>
    <n v="881"/>
    <s v="881G"/>
    <s v="GRUPO-B"/>
    <s v="Métodos de análisis de datos"/>
    <s v="GG"/>
    <s v="GRUPO GRANDE"/>
    <s v="881G"/>
    <s v="GG de Métodos de análisis de datos"/>
    <s v="GRUPO-B"/>
    <s v="GG de Métodos de análisis de datos"/>
    <s v="2S"/>
    <n v="16619886"/>
    <s v="HIGUERAS"/>
    <s v="HERNÁEZ"/>
    <s v="MANUEL"/>
    <s v="HIGUERAS HERNÁEZ, MANUEL"/>
    <x v="1"/>
    <x v="0"/>
    <x v="0"/>
    <m/>
    <m/>
    <s v="mahiguer"/>
    <s v="manuel.higueras@unirioja.es"/>
    <n v="4"/>
    <n v="4"/>
    <n v="504"/>
    <s v="PROFESOR TITULAR UNIVERSIDAD"/>
    <s v="C01"/>
    <s v="TIEMPO COMPLETO"/>
    <s v="2018-09-17 00:00:00.0"/>
    <s v="null"/>
    <s v="DF100359"/>
    <s v="PROFESOR TITULAR DE UNIVERSIDAD"/>
    <s v="R111"/>
    <x v="7"/>
    <n v="265"/>
    <s v="ESTADÍSTICA E INVESTIGACIÓN OPERATIVA"/>
  </r>
  <r>
    <x v="6"/>
    <n v="16619886"/>
    <x v="0"/>
    <n v="881"/>
    <s v="881G"/>
    <s v="GRUPO-B"/>
    <s v="Métodos de análisis de datos"/>
    <s v="GG"/>
    <s v="GRUPO GRANDE"/>
    <s v="881G"/>
    <s v="GG de Métodos de análisis de datos"/>
    <s v="GRUPO-B"/>
    <s v="GG de Métodos de análisis de datos"/>
    <s v="2S"/>
    <n v="16619886"/>
    <s v="HIGUERAS"/>
    <s v="HERNÁEZ"/>
    <s v="MANUEL"/>
    <s v="HIGUERAS HERNÁEZ, MANUEL"/>
    <x v="1"/>
    <x v="0"/>
    <x v="0"/>
    <m/>
    <m/>
    <s v="mahiguer"/>
    <s v="manuel.higueras@unirioja.es"/>
    <n v="4"/>
    <m/>
    <n v="504"/>
    <s v="PROFESOR TITULAR UNIVERSIDAD"/>
    <s v="C01"/>
    <s v="TIEMPO COMPLETO"/>
    <s v="2018-09-17 00:00:00.0"/>
    <s v="null"/>
    <s v="DF100359"/>
    <s v="PROFESOR TITULAR DE UNIVERSIDAD"/>
    <s v="R111"/>
    <x v="7"/>
    <n v="265"/>
    <s v="ESTADÍSTICA E INVESTIGACIÓN OPERATIVA"/>
  </r>
  <r>
    <x v="4"/>
    <n v="16530288"/>
    <x v="2"/>
    <n v="882"/>
    <s v="882G"/>
    <s v="GRUPO-A"/>
    <s v="Prácticum I"/>
    <s v="GG"/>
    <s v="GRUPO GRANDE"/>
    <s v="882G"/>
    <s v="PRÁCTICUM I DEL GRADO EN EDUCACIÓN INFANTIL"/>
    <s v="GRUPO-A"/>
    <s v="PRÁCTICUM I DEL GRADO EN EDUCACIÓN INFANTIL"/>
    <s v="AN"/>
    <n v="16530288"/>
    <s v="BENITO"/>
    <s v="CLAVIJO"/>
    <s v="MARÍA DEL PILAR"/>
    <s v="BENITO CLAVIJO, MARÍA DEL PILAR"/>
    <x v="1"/>
    <x v="0"/>
    <x v="0"/>
    <m/>
    <m/>
    <s v="mpbenito"/>
    <s v="pilar.benito@unirioja.es"/>
    <n v="1"/>
    <n v="1"/>
    <n v="504"/>
    <s v="PROFESOR TITULAR UNIVERSIDAD"/>
    <s v="01R"/>
    <s v="TIEMPO COMPLETO REDUCIDO"/>
    <s v="2015-09-15 00:00:00.0"/>
    <s v="null"/>
    <s v="DF32072"/>
    <s v="TITULAR DE UNIVERSIDAD"/>
    <s v="R111"/>
    <x v="7"/>
    <n v="5"/>
    <s v="ÁLGEBRA"/>
  </r>
  <r>
    <x v="4"/>
    <n v="16535214"/>
    <x v="2"/>
    <n v="882"/>
    <s v="882G"/>
    <s v="GRUPO-A"/>
    <s v="Prácticum I"/>
    <s v="GG"/>
    <s v="GRUPO GRANDE"/>
    <s v="882G"/>
    <s v="PRÁCTICUM I DEL GRADO EN EDUCACIÓN INFANTIL"/>
    <s v="GRUPO-A"/>
    <s v="PRÁCTICUM I DEL GRADO EN EDUCACIÓN INFANTIL"/>
    <s v="AN"/>
    <n v="16535214"/>
    <s v="MARTÍNEZ"/>
    <s v="EZQUERRO"/>
    <s v="AURORA"/>
    <s v="MARTÍNEZ EZQUERRO, AURORA"/>
    <x v="0"/>
    <x v="0"/>
    <x v="0"/>
    <m/>
    <m/>
    <s v="aumarte"/>
    <s v="aurora.martinez@unirioja.es"/>
    <n v="0.5"/>
    <n v="0.5"/>
    <n v="504"/>
    <s v="PROFESOR TITULAR UNIVERSIDAD"/>
    <s v="C01"/>
    <s v="TIEMPO COMPLETO"/>
    <s v="2011-09-01 00:00:00.0"/>
    <s v="null"/>
    <s v="DF100303"/>
    <s v="PROFESOR TITULAR DE UNIVERSIDAD"/>
    <s v="R106"/>
    <x v="5"/>
    <n v="195"/>
    <s v="DIDÁCTICA DE LA LENGUA Y LA LITERATURA"/>
  </r>
  <r>
    <x v="4"/>
    <n v="16542622"/>
    <x v="2"/>
    <n v="882"/>
    <s v="882G"/>
    <s v="GRUPO-A"/>
    <s v="Prácticum I"/>
    <s v="GG"/>
    <s v="GRUPO GRANDE"/>
    <s v="882G"/>
    <s v="PRÁCTICUM I DEL GRADO EN EDUCACIÓN INFANTIL"/>
    <s v="GRUPO-A"/>
    <s v="PRÁCTICUM I DEL GRADO EN EDUCACIÓN INFANTIL"/>
    <s v="AN"/>
    <n v="16542622"/>
    <s v="GARCÍA"/>
    <s v="IZQUIERDO"/>
    <s v="MARIA VICTORIA"/>
    <s v="GARCÍA IZQUIERDO, MARIA VICTORIA"/>
    <x v="1"/>
    <x v="0"/>
    <x v="1"/>
    <m/>
    <m/>
    <s v="magarciz"/>
    <s v="maria-victoria.garcia@unirioja.es"/>
    <n v="1.5"/>
    <n v="1.5"/>
    <n v="532"/>
    <s v="LABORAL DOCENTE-ASOCIADO"/>
    <s v="P04"/>
    <s v="TIEMPO PARCIAL (4+4 HORAS)"/>
    <s v="2018-09-24 00:00:00.0"/>
    <s v="2019-09-14 00:00:00.0"/>
    <s v="PI101426"/>
    <s v="PROFESOR ASOCIADO"/>
    <s v="R106"/>
    <x v="5"/>
    <n v="195"/>
    <s v="DIDÁCTICA DE LA LENGUA Y LA LITERATURA"/>
  </r>
  <r>
    <x v="4"/>
    <n v="16546065"/>
    <x v="2"/>
    <n v="882"/>
    <s v="882G"/>
    <s v="GRUPO-A"/>
    <s v="Prácticum I"/>
    <s v="GG"/>
    <s v="GRUPO GRANDE"/>
    <s v="882G"/>
    <s v="PRÁCTICUM I DEL GRADO EN EDUCACIÓN INFANTIL"/>
    <s v="GRUPO-A"/>
    <s v="PRÁCTICUM I DEL GRADO EN EDUCACIÓN INFANTIL"/>
    <s v="AN"/>
    <n v="16546065"/>
    <s v="GUTIÉRREZ"/>
    <s v="JIMÉNEZ"/>
    <s v="JOSÉ MANUEL"/>
    <s v="GUTIÉRREZ JIMÉNEZ, JOSÉ MANUEL"/>
    <x v="1"/>
    <x v="0"/>
    <x v="0"/>
    <m/>
    <m/>
    <s v="jmguti"/>
    <s v="jmguti@unirioja.es"/>
    <n v="1"/>
    <n v="1"/>
    <n v="504"/>
    <s v="PROFESOR TITULAR UNIVERSIDAD"/>
    <s v="01R"/>
    <s v="TIEMPO COMPLETO REDUCIDO"/>
    <s v="2012-09-01 00:00:00.0"/>
    <s v="null"/>
    <s v="DF32266"/>
    <s v="TITULAR DE UNIVERSIDAD"/>
    <s v="R111"/>
    <x v="7"/>
    <n v="595"/>
    <s v="MATEMÁTICA APLICADA"/>
  </r>
  <r>
    <x v="4"/>
    <n v="16610808"/>
    <x v="2"/>
    <n v="882"/>
    <s v="882G"/>
    <s v="GRUPO-A"/>
    <s v="Prácticum I"/>
    <s v="GG"/>
    <s v="GRUPO GRANDE"/>
    <s v="882G"/>
    <s v="PRÁCTICUM I DEL GRADO EN EDUCACIÓN INFANTIL"/>
    <s v="GRUPO-A"/>
    <s v="PRÁCTICUM I DEL GRADO EN EDUCACIÓN INFANTIL"/>
    <s v="AN"/>
    <n v="16610808"/>
    <s v="ARITIO"/>
    <s v="SOLANA"/>
    <s v="REBECA"/>
    <s v="ARITIO SOLANA, REBECA"/>
    <x v="0"/>
    <x v="0"/>
    <x v="1"/>
    <m/>
    <m/>
    <s v="rearitio"/>
    <s v="rebeca.aritio@unirioja.es"/>
    <n v="1.5"/>
    <n v="1.5"/>
    <n v="536"/>
    <s v="PROFESOR INTERINO"/>
    <s v="P05"/>
    <s v="TIEMPO PARCIAL (5+5 HORAS)"/>
    <s v="2018-10-01 00:00:00.0"/>
    <s v="2019-09-14 00:00:00.0"/>
    <s v="PI101436"/>
    <s v="PROFESOR CONTRATADO INTERINO"/>
    <s v="R115"/>
    <x v="2"/>
    <n v="735"/>
    <s v="PSICOLOGÍA EVOLUTIVA Y DE LA EDUCACIÓN"/>
  </r>
  <r>
    <x v="4"/>
    <n v="16620378"/>
    <x v="2"/>
    <n v="882"/>
    <s v="882G"/>
    <s v="GRUPO-A"/>
    <s v="Prácticum I"/>
    <s v="GG"/>
    <s v="GRUPO GRANDE"/>
    <s v="882G"/>
    <s v="PRÁCTICUM I DEL GRADO EN EDUCACIÓN INFANTIL"/>
    <s v="GRUPO-A"/>
    <s v="PRÁCTICUM I DEL GRADO EN EDUCACIÓN INFANTIL"/>
    <s v="AN"/>
    <n v="16620378"/>
    <s v="MATEO"/>
    <s v="MENDAZA"/>
    <s v="RAQUEL"/>
    <s v="MATEO MENDAZA, RAQUEL"/>
    <x v="1"/>
    <x v="0"/>
    <x v="0"/>
    <m/>
    <m/>
    <s v="ramatem"/>
    <s v="raquel.mateo@unirioja.es"/>
    <n v="1"/>
    <n v="1"/>
    <n v="536"/>
    <s v="PROFESOR INTERINO"/>
    <s v="C01"/>
    <s v="TIEMPO COMPLETO"/>
    <s v="2018-09-18 00:00:00.0"/>
    <s v="2019-09-14 00:00:00.0"/>
    <s v="PI101415"/>
    <s v="PROFESOR CONTRATADO INTERINO"/>
    <s v="R107"/>
    <x v="6"/>
    <n v="345"/>
    <s v="FILOLOGÍA INGLESA"/>
  </r>
  <r>
    <x v="4"/>
    <n v="72786536"/>
    <x v="2"/>
    <n v="882"/>
    <s v="882G"/>
    <s v="GRUPO-A"/>
    <s v="Prácticum I"/>
    <s v="GG"/>
    <s v="GRUPO GRANDE"/>
    <s v="882G"/>
    <s v="PRÁCTICUM I DEL GRADO EN EDUCACIÓN INFANTIL"/>
    <s v="GRUPO-A"/>
    <s v="PRÁCTICUM I DEL GRADO EN EDUCACIÓN INFANTIL"/>
    <s v="AN"/>
    <n v="72786536"/>
    <s v="MÍNGUEZ"/>
    <s v="CENICEROS"/>
    <s v="JUDIT"/>
    <s v="MÍNGUEZ CENICEROS, JUDIT"/>
    <x v="0"/>
    <x v="0"/>
    <x v="0"/>
    <m/>
    <m/>
    <s v="jminguez"/>
    <s v="judit.minguez@unirioja.es"/>
    <n v="1.5"/>
    <n v="1.5"/>
    <n v="534"/>
    <s v="CONTRATADO DOCTOR -TIPO 1"/>
    <s v="C01"/>
    <s v="TIEMPO COMPLETO"/>
    <s v="2007-07-20 00:00:00.0"/>
    <s v="null"/>
    <s v="LD100578"/>
    <s v="CONTRATADO DOCTOR"/>
    <s v="R111"/>
    <x v="7"/>
    <n v="15"/>
    <s v="ANÁLISIS MATEMÁTICO"/>
  </r>
  <r>
    <x v="14"/>
    <n v="16584517"/>
    <x v="4"/>
    <n v="885"/>
    <s v="885G"/>
    <s v="GRUPO-A"/>
    <s v="Electrotecnia"/>
    <s v="GG"/>
    <s v="GRUPO GRANDE"/>
    <s v="885G"/>
    <s v="GG de Electrotecnia"/>
    <s v="GRUPO-A"/>
    <s v="GG de Electrotecnia"/>
    <s v="AN"/>
    <n v="16584517"/>
    <s v="FALCES"/>
    <s v="DE ANDRÉS"/>
    <s v="ALBERTO"/>
    <s v="FALCES DE ANDRÉS, ALBERTO"/>
    <x v="0"/>
    <x v="0"/>
    <x v="0"/>
    <m/>
    <m/>
    <s v="alfalces"/>
    <s v="alberto.falces@unirioja.es"/>
    <n v="2.7"/>
    <n v="2.7"/>
    <n v="536"/>
    <s v="PROFESOR INTERINO"/>
    <s v="C01"/>
    <s v="TIEMPO COMPLETO"/>
    <s v="2009-10-01 00:00:00.0"/>
    <s v="null"/>
    <s v="PI100720"/>
    <s v="PROFESOR CONTRATADO INTERINO"/>
    <s v="R109"/>
    <x v="9"/>
    <n v="535"/>
    <s v="INGENIERÍA ELÉCTRICA"/>
  </r>
  <r>
    <x v="14"/>
    <n v="16588655"/>
    <x v="4"/>
    <n v="885"/>
    <s v="885L"/>
    <s v="GRUPO-A1"/>
    <s v="Electrotecnia"/>
    <s v="GL"/>
    <s v="GRUPO DE LABORATORIO"/>
    <s v="885L"/>
    <s v="GL de Electrotecnia"/>
    <s v="GRUPO-A1"/>
    <s v="GL de Electrotecnia"/>
    <s v="AN"/>
    <n v="16588655"/>
    <s v="ARANA"/>
    <s v="MARTÍNEZ"/>
    <s v="MARÍA NEREA"/>
    <s v="ARANA MARTÍNEZ, MARÍA NEREA"/>
    <x v="1"/>
    <x v="0"/>
    <x v="1"/>
    <m/>
    <m/>
    <s v="nearanm"/>
    <s v="maria-nerea.arana@unirioja.es"/>
    <n v="0.8"/>
    <n v="0.8"/>
    <n v="536"/>
    <s v="PROFESOR INTERINO"/>
    <s v="P04"/>
    <s v="TIEMPO PARCIAL (4+4 HORAS)"/>
    <s v="2018-09-17 00:00:00.0"/>
    <s v="2019-09-14 00:00:00.0"/>
    <s v="PI101409"/>
    <s v="PROFESOR CONTRATADO INTERINO"/>
    <s v="R109"/>
    <x v="9"/>
    <n v="535"/>
    <s v="INGENIERÍA ELÉCTRICA"/>
  </r>
  <r>
    <x v="19"/>
    <n v="16019533"/>
    <x v="6"/>
    <n v="5000"/>
    <s v="5000G"/>
    <s v="GRUPO-A"/>
    <s v="Deontología profesional"/>
    <s v="GG"/>
    <s v="GRUPO GRANDE"/>
    <s v="5000G"/>
    <s v="GG de Deontología profesional"/>
    <s v="GRUPO-A"/>
    <s v="GG de Deontología profesional"/>
    <s v="1S"/>
    <n v="16019533"/>
    <s v="GARCIANDÍA"/>
    <s v="GONZÁLEZ"/>
    <s v="PEDRO MARÍA"/>
    <s v="GARCIANDÍA GONZÁLEZ, PEDRO MARÍA"/>
    <x v="0"/>
    <x v="0"/>
    <x v="0"/>
    <m/>
    <m/>
    <s v="pgarcian"/>
    <s v="pedro.garciandia@unirioja.es"/>
    <n v="0"/>
    <n v="0"/>
    <n v="500"/>
    <s v="CATEDRATICO DE UNIVERSIDAD"/>
    <s v="C01"/>
    <s v="TIEMPO COMPLETO"/>
    <s v="2017-09-15 00:00:00.0"/>
    <s v="null"/>
    <s v="DF100278"/>
    <s v="CATEDRÁTICO DE UNIVERSIDAD"/>
    <s v="R103"/>
    <x v="1"/>
    <n v="175"/>
    <s v="DERECHO PROCESAL"/>
  </r>
  <r>
    <x v="19"/>
    <n v="17206354"/>
    <x v="6"/>
    <n v="5006"/>
    <s v="5006G"/>
    <s v="GRUPO-A"/>
    <s v="Argumentación y documentación"/>
    <s v="GG"/>
    <s v="GRUPO GRANDE"/>
    <s v="5006G"/>
    <s v="GG de Argumentación y documentación"/>
    <s v="GRUPO-A"/>
    <s v="GG de Argumentación y documentación"/>
    <s v="1S"/>
    <n v="17206354"/>
    <s v="MARTÍNEZ DE PISÓN"/>
    <s v="CAVERO"/>
    <s v="JOSÉ MARÍA"/>
    <s v="MARTÍNEZ DE PISÓN CAVERO, JOSÉ MARÍA"/>
    <x v="0"/>
    <x v="0"/>
    <x v="0"/>
    <m/>
    <m/>
    <s v="jdepison"/>
    <s v="jose.mezdepison@unirioja.es"/>
    <n v="1"/>
    <n v="1"/>
    <n v="500"/>
    <s v="CATEDRATICO DE UNIVERSIDAD"/>
    <s v="01R"/>
    <s v="TIEMPO COMPLETO REDUCIDO"/>
    <s v="2013-09-01 00:00:00.0"/>
    <s v="null"/>
    <s v="DF31106"/>
    <s v="CATEDRÁTICO DE UNIVERSIDAD"/>
    <s v="R103"/>
    <x v="1"/>
    <n v="381"/>
    <s v="FILOSOFÍA DEL DERECHO"/>
  </r>
  <r>
    <x v="19"/>
    <n v="16586761"/>
    <x v="6"/>
    <n v="5007"/>
    <s v="5007G"/>
    <s v="GRUPO-A"/>
    <s v="Negociación y resolución de conflictos"/>
    <s v="GG"/>
    <s v="GRUPO GRANDE"/>
    <s v="5007G"/>
    <s v="GG de Negociación y resolución de conflictos"/>
    <s v="GRUPO-A"/>
    <s v="GG de Negociación y resolución de conflictos"/>
    <s v="1S"/>
    <n v="16586761"/>
    <s v="PÉREZ"/>
    <s v="ESCALONA"/>
    <s v="SUSANA"/>
    <s v="PÉREZ ESCALONA, SUSANA"/>
    <x v="1"/>
    <x v="0"/>
    <x v="0"/>
    <m/>
    <m/>
    <s v="superez"/>
    <s v="susana.perez@unirioja.es"/>
    <n v="1"/>
    <n v="1"/>
    <n v="534"/>
    <s v="CONTRATADO DOCTOR -TIPO 1"/>
    <s v="C01"/>
    <s v="TIEMPO COMPLETO"/>
    <s v="2009-10-01 00:00:00.0"/>
    <s v="null"/>
    <s v="PI100723"/>
    <s v="CONTRATADO DOCTOR"/>
    <s v="R103"/>
    <x v="1"/>
    <n v="165"/>
    <s v="DERECHO MERCANTIL"/>
  </r>
  <r>
    <x v="19"/>
    <n v="18027322"/>
    <x v="6"/>
    <n v="5007"/>
    <s v="5007G"/>
    <s v="GRUPO-A"/>
    <s v="Negociación y resolución de conflictos"/>
    <s v="GG"/>
    <s v="GRUPO GRANDE"/>
    <s v="5007G"/>
    <s v="GG de Negociación y resolución de conflictos"/>
    <s v="GRUPO-A"/>
    <s v="GG de Negociación y resolución de conflictos"/>
    <s v="1S"/>
    <n v="18027322"/>
    <s v="SUSÍN"/>
    <s v="BETRÁN"/>
    <s v="RAÚL"/>
    <s v="SUSÍN BETRÁN, RAÚL"/>
    <x v="1"/>
    <x v="0"/>
    <x v="0"/>
    <m/>
    <m/>
    <s v="rasusin"/>
    <s v="raul.susin@unirioja.es"/>
    <n v="1"/>
    <n v="1"/>
    <n v="504"/>
    <s v="PROFESOR TITULAR UNIVERSIDAD"/>
    <s v="C01"/>
    <s v="TIEMPO COMPLETO"/>
    <s v="2015-09-15 00:00:00.0"/>
    <s v="null"/>
    <s v="DF100148"/>
    <s v="PROFESOR TITULAR DE UNIVERSIDAD"/>
    <s v="R103"/>
    <x v="1"/>
    <n v="381"/>
    <s v="FILOSOFÍA DEL DERECHO"/>
  </r>
  <r>
    <x v="19"/>
    <n v="17845083"/>
    <x v="6"/>
    <n v="5009"/>
    <s v="5009G"/>
    <s v="GRUPO-A"/>
    <s v="Tutela constitucional"/>
    <s v="GG"/>
    <s v="GRUPO GRANDE"/>
    <s v="5009G"/>
    <s v="GG de Tutela constitucional"/>
    <s v="GRUPO-A"/>
    <s v="GG de Tutela constitucional"/>
    <s v="1S"/>
    <n v="17845083"/>
    <s v="CHUECA"/>
    <s v="RODRÍGUEZ"/>
    <s v="RICARDO LUIS"/>
    <s v="CHUECA RODRÍGUEZ, RICARDO LUIS"/>
    <x v="0"/>
    <x v="0"/>
    <x v="0"/>
    <m/>
    <m/>
    <s v="richueca"/>
    <s v="ricardo.chueca@unirioja.es"/>
    <n v="2"/>
    <n v="2"/>
    <n v="500"/>
    <s v="CATEDRATICO DE UNIVERSIDAD"/>
    <s v="01R"/>
    <s v="TIEMPO COMPLETO REDUCIDO"/>
    <s v="2012-09-01 00:00:00.0"/>
    <s v="null"/>
    <s v="DF100096"/>
    <s v="CATEDRATICO DE UNIVERSIDAD"/>
    <s v="R103"/>
    <x v="1"/>
    <n v="135"/>
    <s v="DERECHO CONSTITUCIONAL"/>
  </r>
  <r>
    <x v="19"/>
    <n v="7863146"/>
    <x v="6"/>
    <n v="5010"/>
    <s v="5010G"/>
    <s v="GRUPO-A"/>
    <s v="Tutela europea"/>
    <s v="GG"/>
    <s v="GRUPO GRANDE"/>
    <s v="5010G"/>
    <s v="GG de Tutela europea"/>
    <s v="GRUPO-A"/>
    <s v="GG de Tutela europea"/>
    <s v="1S"/>
    <n v="7863146"/>
    <s v="CARRERA"/>
    <s v="HERNÁNDEZ"/>
    <s v="FRANCISCO JESÚS"/>
    <s v="CARRERA HERNÁNDEZ, FRANCISCO JESÚS"/>
    <x v="0"/>
    <x v="0"/>
    <x v="0"/>
    <m/>
    <m/>
    <s v="frcarrer"/>
    <s v="francisco-jesus.carrera@unirioja.es"/>
    <n v="2"/>
    <n v="2"/>
    <n v="500"/>
    <s v="CATEDRATICO DE UNIVERSIDAD"/>
    <s v="01R"/>
    <s v="TIEMPO COMPLETO REDUCIDO"/>
    <s v="2016-09-15 00:00:00.0"/>
    <s v="null"/>
    <s v="DF100040"/>
    <s v="CATEDRÁTICO DE UNIVERSIDAD"/>
    <s v="R103"/>
    <x v="1"/>
    <n v="160"/>
    <s v="DERECHO INTERNACIONAL PUBLICO Y RELACIONES INTERNA"/>
  </r>
  <r>
    <x v="19"/>
    <n v="13104263"/>
    <x v="6"/>
    <n v="5011"/>
    <s v="5011G"/>
    <s v="GRUPO-A"/>
    <s v="Tutela civil"/>
    <s v="GG"/>
    <s v="GRUPO GRANDE"/>
    <s v="5011G"/>
    <s v="GG de Tutela civil"/>
    <s v="GRUPO-A"/>
    <s v="GG de Tutela civil"/>
    <s v="1S"/>
    <n v="13104263"/>
    <s v="SÁNCHEZ"/>
    <s v="HERNÁNDEZ"/>
    <s v="ÁNGEL"/>
    <s v="SÁNCHEZ HERNÁNDEZ, ÁNGEL"/>
    <x v="0"/>
    <x v="0"/>
    <x v="0"/>
    <m/>
    <m/>
    <s v="asanchez"/>
    <s v="angel.sanchez@unirioja.es"/>
    <n v="0.5"/>
    <n v="0.5"/>
    <n v="500"/>
    <s v="CATEDRATICO DE UNIVERSIDAD"/>
    <s v="01R"/>
    <s v="TIEMPO COMPLETO REDUCIDO"/>
    <s v="2018-12-18 00:00:00.0"/>
    <s v="null"/>
    <s v="DF100376"/>
    <s v="CATEDRÁTICO DE UNIVERSIDAD"/>
    <s v="R103"/>
    <x v="1"/>
    <n v="130"/>
    <s v="DERECHO CIVIL"/>
  </r>
  <r>
    <x v="19"/>
    <n v="16243789"/>
    <x v="6"/>
    <n v="5011"/>
    <s v="5011G"/>
    <s v="GRUPO-A"/>
    <s v="Tutela civil"/>
    <s v="GG"/>
    <s v="GRUPO GRANDE"/>
    <s v="5011G"/>
    <s v="GG de Tutela civil"/>
    <s v="GRUPO-A"/>
    <s v="GG de Tutela civil"/>
    <s v="1S"/>
    <n v="16243789"/>
    <s v="PABLO"/>
    <s v="CONTRERAS"/>
    <s v="PEDRO V. DE"/>
    <s v="PABLO CONTRERAS, PEDRO V. DE"/>
    <x v="0"/>
    <x v="0"/>
    <x v="0"/>
    <m/>
    <m/>
    <s v="pedpablo"/>
    <s v="pedro.depablo@unirioja.es"/>
    <n v="2.2799999999999998"/>
    <n v="2.2799999999999998"/>
    <n v="500"/>
    <s v="CATEDRATICO DE UNIVERSIDAD"/>
    <s v="01R"/>
    <s v="TIEMPO COMPLETO REDUCIDO"/>
    <s v="2013-09-01 00:00:00.0"/>
    <s v="null"/>
    <s v="DF3721"/>
    <s v="CATEDRÁTICO DE UNIVERSIDAD"/>
    <s v="R103"/>
    <x v="1"/>
    <n v="130"/>
    <s v="DERECHO CIVIL"/>
  </r>
  <r>
    <x v="19"/>
    <n v="16588594"/>
    <x v="6"/>
    <n v="5011"/>
    <s v="5011G"/>
    <s v="GRUPO-A"/>
    <s v="Tutela civil"/>
    <s v="GG"/>
    <s v="GRUPO GRANDE"/>
    <s v="5011G"/>
    <s v="GG de Tutela civil"/>
    <s v="GRUPO-A"/>
    <s v="GG de Tutela civil"/>
    <s v="1S"/>
    <n v="16588594"/>
    <s v="LOZA"/>
    <s v="MARIN"/>
    <s v="EVA MARÍA"/>
    <s v="LOZA MARIN, EVA MARÍA"/>
    <x v="1"/>
    <x v="0"/>
    <x v="1"/>
    <m/>
    <m/>
    <s v="evloza"/>
    <s v="eva-maria.loza@unirioja.es"/>
    <n v="0.72"/>
    <n v="0.72"/>
    <n v="532"/>
    <s v="LABORAL DOCENTE-ASOCIADO"/>
    <s v="P06"/>
    <s v="TIEMPO PARCIAL (6+6 HORAS)"/>
    <s v="2018-10-09 00:00:00.0"/>
    <s v="2019-09-14 00:00:00.0"/>
    <s v="PI101349"/>
    <s v="PROFESOR ASOCIADO"/>
    <s v="R103"/>
    <x v="1"/>
    <n v="130"/>
    <s v="DERECHO CIVIL"/>
  </r>
  <r>
    <x v="19"/>
    <n v="18196196"/>
    <x v="6"/>
    <n v="5011"/>
    <s v="5011G"/>
    <s v="GRUPO-A"/>
    <s v="Tutela civil"/>
    <s v="GG"/>
    <s v="GRUPO GRANDE"/>
    <s v="5011G"/>
    <s v="GG de Tutela civil"/>
    <s v="GRUPO-A"/>
    <s v="GG de Tutela civil"/>
    <s v="1S"/>
    <n v="18196196"/>
    <s v="BARBER"/>
    <s v="CÁRCAMO"/>
    <s v="Mª RONCESVALLES"/>
    <s v="BARBER CÁRCAMO, Mª RONCESVALLES"/>
    <x v="0"/>
    <x v="0"/>
    <x v="0"/>
    <m/>
    <m/>
    <s v="robarber"/>
    <s v="roncesvalles.barber@unirioja.es"/>
    <n v="1"/>
    <n v="1"/>
    <n v="500"/>
    <s v="CATEDRATICO DE UNIVERSIDAD"/>
    <s v="01R"/>
    <s v="TIEMPO COMPLETO REDUCIDO"/>
    <s v="2018-12-05 00:00:00.0"/>
    <s v="null"/>
    <s v="DF100375"/>
    <s v="CATEDRÁTICO DE UNIVERSIDAD"/>
    <s v="R103"/>
    <x v="1"/>
    <n v="130"/>
    <s v="DERECHO CIVIL"/>
  </r>
  <r>
    <x v="19"/>
    <n v="42053327"/>
    <x v="6"/>
    <n v="5011"/>
    <s v="5011G"/>
    <s v="GRUPO-A"/>
    <s v="Tutela civil"/>
    <s v="GG"/>
    <s v="GRUPO GRANDE"/>
    <s v="5011G"/>
    <s v="GG de Tutela civil"/>
    <s v="GRUPO-A"/>
    <s v="GG de Tutela civil"/>
    <s v="1S"/>
    <n v="42053327"/>
    <s v="VENTURA"/>
    <s v="VENTURA"/>
    <s v="JOSÉ MANUEL"/>
    <s v="VENTURA VENTURA, JOSÉ MANUEL"/>
    <x v="0"/>
    <x v="0"/>
    <x v="0"/>
    <m/>
    <m/>
    <s v="joventur"/>
    <s v="jmanuel.ventura@unirioja.es"/>
    <n v="0.5"/>
    <n v="0.5"/>
    <n v="534"/>
    <s v="CONTRATADO DOCTOR -TIPO 1"/>
    <s v="C01"/>
    <s v="TIEMPO COMPLETO"/>
    <s v="2004-10-01 00:00:00.0"/>
    <s v="null"/>
    <s v="LD100299"/>
    <s v="CONTRATADO DOCTOR TIPO1"/>
    <s v="R103"/>
    <x v="1"/>
    <n v="130"/>
    <s v="DERECHO CIVIL"/>
  </r>
  <r>
    <x v="19"/>
    <n v="16532587"/>
    <x v="6"/>
    <n v="5013"/>
    <s v="5013G"/>
    <s v="GRUPO-A"/>
    <s v="Tutela procesal civil"/>
    <s v="GG"/>
    <s v="GRUPO GRANDE"/>
    <s v="5013G"/>
    <s v="GG de Tutela procesal civil"/>
    <s v="GRUPO-A"/>
    <s v="GG de Tutela procesal civil"/>
    <s v="2S"/>
    <n v="16532587"/>
    <s v="LASHERAS"/>
    <s v="HERRERO"/>
    <s v="MARÍA PILAR"/>
    <s v="LASHERAS HERRERO, MARÍA PILAR"/>
    <x v="1"/>
    <x v="0"/>
    <x v="1"/>
    <m/>
    <m/>
    <s v="malashh"/>
    <s v="pilar.lasheras@unirioja.es"/>
    <n v="1"/>
    <n v="1"/>
    <n v="532"/>
    <s v="LABORAL DOCENTE-ASOCIADO"/>
    <s v="P04"/>
    <s v="TIEMPO PARCIAL (4+4 HORAS)"/>
    <s v="2016-09-15 00:00:00.0"/>
    <s v="2019-09-14 00:00:00.0"/>
    <s v="PI101105"/>
    <s v="PROFESOR ASOCIADO"/>
    <s v="R103"/>
    <x v="1"/>
    <n v="175"/>
    <s v="DERECHO PROCESAL"/>
  </r>
  <r>
    <x v="19"/>
    <n v="16576351"/>
    <x v="6"/>
    <n v="5015"/>
    <s v="5015G"/>
    <s v="GRUPO-A"/>
    <s v="Tutela penal y penitenciaria"/>
    <s v="GG"/>
    <s v="GRUPO GRANDE"/>
    <s v="5015G"/>
    <s v="GG de Tutela penal y penitenciaria"/>
    <s v="GRUPO-A"/>
    <s v="GG de Tutela penal y penitenciaria"/>
    <s v="1S"/>
    <n v="16576351"/>
    <s v="URREA"/>
    <s v="CORRES"/>
    <s v="MARIOLA"/>
    <s v="URREA CORRES, MARIOLA"/>
    <x v="1"/>
    <x v="0"/>
    <x v="0"/>
    <m/>
    <m/>
    <s v="maurrea"/>
    <s v="mariola.urrea@unirioja.es"/>
    <n v="0.5"/>
    <n v="0.5"/>
    <n v="504"/>
    <s v="PROFESOR TITULAR UNIVERSIDAD"/>
    <s v="C01"/>
    <s v="TIEMPO COMPLETO"/>
    <s v="2009-06-12 00:00:00.0"/>
    <s v="null"/>
    <s v="DF100231"/>
    <s v="PROFESOR TITULAR DE UNIVERSIDAD"/>
    <s v="R103"/>
    <x v="1"/>
    <n v="160"/>
    <s v="DERECHO INTERNACIONAL PUBLICO Y RELACIONES INTERNA"/>
  </r>
  <r>
    <x v="19"/>
    <n v="16586693"/>
    <x v="6"/>
    <n v="5015"/>
    <s v="5015G"/>
    <s v="GRUPO-A"/>
    <s v="Tutela penal y penitenciaria"/>
    <s v="GG"/>
    <s v="GRUPO GRANDE"/>
    <s v="5015G"/>
    <s v="GG de Tutela penal y penitenciaria"/>
    <s v="GRUPO-A"/>
    <s v="GG de Tutela penal y penitenciaria"/>
    <s v="1S"/>
    <n v="16586693"/>
    <s v="PÉREZ"/>
    <s v="GONZÁLEZ"/>
    <s v="SERGIO"/>
    <s v="PÉREZ GONZÁLEZ, SERGIO"/>
    <x v="0"/>
    <x v="0"/>
    <x v="0"/>
    <m/>
    <m/>
    <s v="seperez"/>
    <s v="sergio.perezg@unirioja.es"/>
    <n v="1.5"/>
    <n v="1.5"/>
    <n v="536"/>
    <s v="PROFESOR INTERINO"/>
    <s v="C01"/>
    <s v="TIEMPO COMPLETO"/>
    <s v="2018-09-17 00:00:00.0"/>
    <s v="null"/>
    <s v="PI101351"/>
    <s v="PROFESOR CONTRATADO INTERINO"/>
    <s v="R103"/>
    <x v="1"/>
    <n v="170"/>
    <s v="DERECHO PENAL"/>
  </r>
  <r>
    <x v="19"/>
    <n v="16261031"/>
    <x v="6"/>
    <n v="5016"/>
    <s v="5016G"/>
    <s v="GRUPO-A"/>
    <s v="Tutela administrativa y tributaria"/>
    <s v="GG"/>
    <s v="GRUPO GRANDE"/>
    <s v="5016G"/>
    <s v="GG de Tutela administrativa y tributaria"/>
    <s v="GRUPO-A"/>
    <s v="GG de Tutela administrativa y tributaria"/>
    <s v="2S"/>
    <n v="16261031"/>
    <s v="SANTAMARÍA"/>
    <s v="ARINAS"/>
    <s v="RENÉ JAVIER"/>
    <s v="SANTAMARÍA ARINAS, RENÉ JAVIER"/>
    <x v="0"/>
    <x v="0"/>
    <x v="0"/>
    <m/>
    <m/>
    <s v="resantam"/>
    <s v="rene-javier.santamaria@unirioja.es"/>
    <n v="1"/>
    <n v="1"/>
    <n v="504"/>
    <s v="PROFESOR TITULAR UNIVERSIDAD"/>
    <s v="01R"/>
    <s v="TIEMPO COMPLETO REDUCIDO"/>
    <s v="2016-09-15 00:00:00.0"/>
    <s v="null"/>
    <s v="DF100199"/>
    <s v="PROFESOR TITULAR DE UNIVERSIDAD"/>
    <s v="R103"/>
    <x v="1"/>
    <n v="125"/>
    <s v="DERECHO ADMINISTRATIVO"/>
  </r>
  <r>
    <x v="19"/>
    <n v="16536773"/>
    <x v="6"/>
    <n v="5016"/>
    <s v="5016G"/>
    <s v="GRUPO-A"/>
    <s v="Tutela administrativa y tributaria"/>
    <s v="GG"/>
    <s v="GRUPO GRANDE"/>
    <s v="5016G"/>
    <s v="GG de Tutela administrativa y tributaria"/>
    <s v="GRUPO-A"/>
    <s v="GG de Tutela administrativa y tributaria"/>
    <s v="2S"/>
    <n v="16536773"/>
    <s v="RUIZ DE PALACIOS"/>
    <s v="VILLAVERDE"/>
    <s v="JOSÉ IGNACIO"/>
    <s v="RUIZ DE PALACIOS VILLAVERDE, JOSÉ IGNACIO"/>
    <x v="1"/>
    <x v="0"/>
    <x v="1"/>
    <m/>
    <m/>
    <s v="jiruizp"/>
    <s v="ji.ruiz-de-palacios@unirioja.es"/>
    <n v="1"/>
    <n v="1"/>
    <n v="535"/>
    <s v="COLABORADOR-TIPO 1"/>
    <s v="C01"/>
    <s v="TIEMPO COMPLETO"/>
    <s v="2007-06-13 00:00:00.0"/>
    <s v="null"/>
    <s v="LD100627"/>
    <s v="PROFESOR COLABORADOR TIPO 1"/>
    <s v="R103"/>
    <x v="1"/>
    <n v="150"/>
    <s v="DERECHO FINANCIERO Y TRIBUTARIO"/>
  </r>
  <r>
    <x v="19"/>
    <n v="16566979"/>
    <x v="6"/>
    <n v="5016"/>
    <s v="5016G"/>
    <s v="GRUPO-A"/>
    <s v="Tutela administrativa y tributaria"/>
    <s v="GG"/>
    <s v="GRUPO GRANDE"/>
    <s v="5016G"/>
    <s v="GG de Tutela administrativa y tributaria"/>
    <s v="GRUPO-A"/>
    <s v="GG de Tutela administrativa y tributaria"/>
    <s v="2S"/>
    <n v="16566979"/>
    <s v="BARRIOBERO"/>
    <s v="MARTÍNEZ"/>
    <s v="IGNACIO"/>
    <s v="BARRIOBERO MARTÍNEZ, IGNACIO"/>
    <x v="1"/>
    <x v="0"/>
    <x v="0"/>
    <m/>
    <m/>
    <s v="igbarrio"/>
    <s v="ignacio.barriobero@unirioja.es"/>
    <n v="1"/>
    <n v="1"/>
    <n v="532"/>
    <s v="LABORAL DOCENTE-ASOCIADO"/>
    <s v="P06"/>
    <s v="TIEMPO PARCIAL (6+6 HORAS)"/>
    <s v="2016-09-15 00:00:00.0"/>
    <s v="2019-09-14 00:00:00.0"/>
    <s v="PI101100"/>
    <s v="PROFESOR ASOCIADO"/>
    <s v="R103"/>
    <x v="1"/>
    <n v="125"/>
    <s v="DERECHO ADMINISTRATIVO"/>
  </r>
  <r>
    <x v="19"/>
    <n v="16598717"/>
    <x v="6"/>
    <n v="5016"/>
    <s v="5016G"/>
    <s v="GRUPO-A"/>
    <s v="Tutela administrativa y tributaria"/>
    <s v="GG"/>
    <s v="GRUPO GRANDE"/>
    <s v="5016G"/>
    <s v="GG de Tutela administrativa y tributaria"/>
    <s v="GRUPO-A"/>
    <s v="GG de Tutela administrativa y tributaria"/>
    <s v="2S"/>
    <n v="16598717"/>
    <s v="SAN MARTÍN"/>
    <s v="SEGURA"/>
    <s v="DAVID"/>
    <s v="SAN MARTÍN SEGURA, DAVID"/>
    <x v="1"/>
    <x v="0"/>
    <x v="1"/>
    <m/>
    <m/>
    <s v="dasan-ma"/>
    <s v="david.san-martin@unirioja.es"/>
    <n v="2"/>
    <n v="2"/>
    <n v="536"/>
    <s v="PROFESOR INTERINO"/>
    <s v="C01"/>
    <s v="TIEMPO COMPLETO"/>
    <s v="2018-09-24 00:00:00.0"/>
    <s v="2019-09-14 00:00:00.0"/>
    <s v="PI101421"/>
    <s v="PROFESOR CONTRATADO INTERINO"/>
    <s v="R103"/>
    <x v="1"/>
    <n v="125"/>
    <s v="DERECHO ADMINISTRATIVO"/>
  </r>
  <r>
    <x v="19"/>
    <n v="16542669"/>
    <x v="6"/>
    <n v="5017"/>
    <s v="5017G"/>
    <s v="GRUPO-A"/>
    <s v="Tutela laboral"/>
    <s v="GG"/>
    <s v="GRUPO GRANDE"/>
    <s v="5017G"/>
    <s v="GG de Tutela laboral"/>
    <s v="GRUPO-A"/>
    <s v="GG de Tutela laboral"/>
    <s v="2S"/>
    <n v="16542669"/>
    <s v="ARRUGA"/>
    <s v="SEGURA"/>
    <s v="MARÍA CONCEPCIÓN"/>
    <s v="ARRUGA SEGURA, MARÍA CONCEPCIÓN"/>
    <x v="1"/>
    <x v="0"/>
    <x v="1"/>
    <m/>
    <m/>
    <s v="m-arruga"/>
    <s v="maria-concepcion.arruga@unirioja.es"/>
    <n v="0.2"/>
    <n v="0.2"/>
    <s v="A-0537"/>
    <s v="TITULAR"/>
    <s v="C01"/>
    <s v="TIEMPO COMPLETO"/>
    <s v="2011-01-01 00:00:00.0"/>
    <s v="null"/>
    <s v="PI100875"/>
    <s v="TITULAR"/>
    <s v="R103"/>
    <x v="1"/>
    <n v="140"/>
    <s v="DERECHO DEL TRABAJO Y DE LA SEGURIDAD SOCIAL"/>
  </r>
  <r>
    <x v="19"/>
    <n v="16563493"/>
    <x v="6"/>
    <n v="5017"/>
    <s v="5017G"/>
    <s v="GRUPO-A"/>
    <s v="Tutela laboral"/>
    <s v="GG"/>
    <s v="GRUPO GRANDE"/>
    <s v="5017G"/>
    <s v="GG de Tutela laboral"/>
    <s v="GRUPO-A"/>
    <s v="GG de Tutela laboral"/>
    <s v="2S"/>
    <n v="16563493"/>
    <s v="SESMA"/>
    <s v="BASTIDA"/>
    <s v="BEGOÑA"/>
    <s v="SESMA BASTIDA, BEGOÑA"/>
    <x v="1"/>
    <x v="0"/>
    <x v="0"/>
    <m/>
    <m/>
    <s v="bsesma"/>
    <s v="begona.sesma@unirioja.es"/>
    <n v="2.8"/>
    <n v="2.8"/>
    <n v="534"/>
    <s v="CONTRATADO DOCTOR -TIPO 1"/>
    <s v="C01"/>
    <s v="TIEMPO COMPLETO"/>
    <s v="2008-09-19 00:00:00.0"/>
    <s v="null"/>
    <s v="LD100628"/>
    <s v="PROFESOR CONTRATADO DOCTOR -TIPO 1"/>
    <s v="R103"/>
    <x v="1"/>
    <n v="140"/>
    <s v="DERECHO DEL TRABAJO Y DE LA SEGURIDAD SOCIAL"/>
  </r>
  <r>
    <x v="19"/>
    <n v="2856545"/>
    <x v="6"/>
    <n v="5018"/>
    <s v="5018G"/>
    <s v="GRUPO-A"/>
    <s v="Prácticas externas I"/>
    <s v="GG"/>
    <s v="GRUPO GRANDE"/>
    <s v="5018G"/>
    <s v="GG de Prácticas externas I"/>
    <s v="GRUPO-A"/>
    <s v="GG de Prácticas externas I"/>
    <s v="2S"/>
    <n v="2856545"/>
    <s v="MARTÍNEZ"/>
    <s v="NAVAS"/>
    <s v="ISABEL"/>
    <s v="MARTÍNEZ NAVAS, ISABEL"/>
    <x v="1"/>
    <x v="0"/>
    <x v="0"/>
    <m/>
    <m/>
    <s v="ismarti"/>
    <s v="isabel.mnavas@unirioja.es"/>
    <n v="0.2"/>
    <n v="0.2"/>
    <n v="504"/>
    <s v="PROFESOR TITULAR UNIVERSIDAD"/>
    <s v="01R"/>
    <s v="TIEMPO COMPLETO REDUCIDO"/>
    <s v="2017-09-16 00:00:00.0"/>
    <s v="null"/>
    <s v="DF31109"/>
    <s v="TITULAR DE UNIVERSIDAD"/>
    <s v="R103"/>
    <x v="1"/>
    <n v="470"/>
    <s v="HISTORIA DEL DERECHO Y DE LAS INSTITUCIONES"/>
  </r>
  <r>
    <x v="19"/>
    <n v="9308464"/>
    <x v="6"/>
    <n v="5018"/>
    <s v="5018G"/>
    <s v="GRUPO-A"/>
    <s v="Prácticas externas I"/>
    <s v="GG"/>
    <s v="GRUPO GRANDE"/>
    <s v="5018G"/>
    <s v="GG de Prácticas externas I"/>
    <s v="GRUPO-A"/>
    <s v="GG de Prácticas externas I"/>
    <s v="2S"/>
    <n v="9308464"/>
    <s v="VEGA"/>
    <s v="GUTIÉRREZ"/>
    <s v="ANA MARÍA"/>
    <s v="VEGA GUTIÉRREZ, ANA MARÍA"/>
    <x v="0"/>
    <x v="0"/>
    <x v="0"/>
    <m/>
    <m/>
    <s v="anavega"/>
    <s v="ana.vega@unirioja.es"/>
    <n v="0.2"/>
    <n v="0.2"/>
    <n v="500"/>
    <s v="CATEDRATICO DE UNIVERSIDAD"/>
    <s v="C01"/>
    <s v="TIEMPO COMPLETO"/>
    <s v="2007-05-13 00:00:00.0"/>
    <s v="null"/>
    <s v="DF100208"/>
    <s v="CATEDRÁTICO DE UNIVERSIDAD"/>
    <s v="R103"/>
    <x v="1"/>
    <n v="145"/>
    <s v="DERECHO ECLESIÁSTICO DEL ESTADO"/>
  </r>
  <r>
    <x v="19"/>
    <n v="16500778"/>
    <x v="6"/>
    <n v="5018"/>
    <s v="5018G"/>
    <s v="GRUPO-A"/>
    <s v="Prácticas externas I"/>
    <s v="GG"/>
    <s v="GRUPO GRANDE"/>
    <s v="5018G"/>
    <s v="GG de Prácticas externas I"/>
    <s v="GRUPO-A"/>
    <s v="GG de Prácticas externas I"/>
    <s v="2S"/>
    <n v="16500778"/>
    <s v="MURILLAS"/>
    <s v="ESCUDERO"/>
    <s v="JUAN MANUEL"/>
    <s v="MURILLAS ESCUDERO, JUAN MANUEL"/>
    <x v="0"/>
    <x v="0"/>
    <x v="0"/>
    <m/>
    <m/>
    <s v="jumurill"/>
    <s v="juan-manuel.murillas@unirioja.es"/>
    <n v="0.2"/>
    <n v="0.2"/>
    <n v="534"/>
    <s v="CONTRATADO DOCTOR -TIPO 1"/>
    <s v="C01"/>
    <s v="TIEMPO COMPLETO"/>
    <s v="2015-10-17 00:00:00.0"/>
    <s v="null"/>
    <s v="LD100615"/>
    <s v="PROFESOR CONTRATADO DOCTOR -TIPO 1"/>
    <s v="R103"/>
    <x v="1"/>
    <n v="130"/>
    <s v="DERECHO CIVIL"/>
  </r>
  <r>
    <x v="19"/>
    <n v="16554062"/>
    <x v="6"/>
    <n v="5018"/>
    <s v="5018G"/>
    <s v="GRUPO-A"/>
    <s v="Prácticas externas I"/>
    <s v="GG"/>
    <s v="GRUPO GRANDE"/>
    <s v="5018G"/>
    <s v="GG de Prácticas externas I"/>
    <s v="GRUPO-A"/>
    <s v="GG de Prácticas externas I"/>
    <s v="2S"/>
    <n v="16554062"/>
    <s v="CÁMARA"/>
    <s v="LAPUENTE"/>
    <s v="SERGIO"/>
    <s v="CÁMARA LAPUENTE, SERGIO"/>
    <x v="0"/>
    <x v="0"/>
    <x v="0"/>
    <m/>
    <m/>
    <s v="secamara"/>
    <s v="sergio.camara@unirioja.es"/>
    <n v="0.2"/>
    <n v="0.2"/>
    <n v="500"/>
    <s v="CATEDRATICO DE UNIVERSIDAD"/>
    <s v="C01"/>
    <s v="TIEMPO COMPLETO"/>
    <s v="2007-10-15 00:00:00.0"/>
    <s v="null"/>
    <s v="DF100216"/>
    <s v="CATEDRÁTICO DE UNIVERSIDAD"/>
    <s v="R103"/>
    <x v="1"/>
    <n v="130"/>
    <s v="DERECHO CIVIL"/>
  </r>
  <r>
    <x v="19"/>
    <n v="51616377"/>
    <x v="6"/>
    <n v="5018"/>
    <s v="5018G"/>
    <s v="GRUPO-A"/>
    <s v="Prácticas externas I"/>
    <s v="GG"/>
    <s v="GRUPO GRANDE"/>
    <s v="5018G"/>
    <s v="GG de Prácticas externas I"/>
    <s v="GRUPO-A"/>
    <s v="GG de Prácticas externas I"/>
    <s v="2S"/>
    <n v="51616377"/>
    <s v="AGUDO"/>
    <s v="RUIZ"/>
    <s v="ALFONSO"/>
    <s v="AGUDO RUIZ, ALFONSO"/>
    <x v="0"/>
    <x v="0"/>
    <x v="0"/>
    <m/>
    <m/>
    <s v="alagudo"/>
    <s v="alfonso.agudo@unirioja.es"/>
    <n v="0.2"/>
    <n v="0.2"/>
    <n v="500"/>
    <s v="CATEDRATICO DE UNIVERSIDAD"/>
    <s v="C01"/>
    <s v="TIEMPO COMPLETO"/>
    <s v="2013-09-01 00:00:00.0"/>
    <s v="null"/>
    <s v="DF100223"/>
    <s v="CATEDRÁTICO DE UNIVERSIDAD"/>
    <s v="R103"/>
    <x v="1"/>
    <n v="180"/>
    <s v="DERECHO ROMANO"/>
  </r>
  <r>
    <x v="19"/>
    <n v="16503381"/>
    <x v="6"/>
    <n v="5019"/>
    <s v="5019G"/>
    <s v="GRUPO-A"/>
    <s v="Prácticas externas II"/>
    <s v="GG"/>
    <s v="GRUPO GRANDE"/>
    <s v="5019G"/>
    <s v="GG de Prácticas externas II"/>
    <s v="GRUPO-A"/>
    <s v="GG de Prácticas externas II"/>
    <s v="1S"/>
    <n v="16503381"/>
    <s v="SÁENZ"/>
    <s v="BERCEO"/>
    <s v="Mª. CARMEN"/>
    <s v="SÁENZ BERCEO, Mª. CARMEN"/>
    <x v="0"/>
    <x v="0"/>
    <x v="0"/>
    <m/>
    <m/>
    <s v="casaenz"/>
    <s v="carmen.saenz@unirioja.es"/>
    <n v="0.8"/>
    <n v="0.8"/>
    <n v="504"/>
    <s v="PROFESOR TITULAR UNIVERSIDAD"/>
    <s v="01A"/>
    <s v="TIEMPO COMPLETO AMPLIADO"/>
    <s v="2012-09-01 00:00:00.0"/>
    <s v="2018-12-02 00:00:00.0"/>
    <s v="DF31110"/>
    <s v="TITULAR DE UNIVERSIDAD"/>
    <s v="R103"/>
    <x v="1"/>
    <n v="470"/>
    <s v="HISTORIA DEL DERECHO Y DE LAS INSTITUCIONES"/>
  </r>
  <r>
    <x v="20"/>
    <n v="16541342"/>
    <x v="6"/>
    <n v="5030"/>
    <s v="5030G"/>
    <s v="GRUPO-A"/>
    <s v="Dinámica no lineal y aplicaciones"/>
    <s v="GG"/>
    <s v="GRUPO GRANDE"/>
    <s v="5030G"/>
    <s v="GG de Dinámica no lineal y aplicaciones"/>
    <s v="GRUPO-A"/>
    <s v="GG de Dinámica no lineal y aplicaciones"/>
    <s v="2S"/>
    <n v="16541342"/>
    <s v="LANCHARES"/>
    <s v="BARRASA"/>
    <s v="VÍCTOR"/>
    <s v="LANCHARES BARRASA, VÍCTOR"/>
    <x v="0"/>
    <x v="0"/>
    <x v="0"/>
    <m/>
    <m/>
    <s v="vlancha"/>
    <s v="vlancha@unirioja.es"/>
    <n v="2"/>
    <n v="2"/>
    <n v="504"/>
    <s v="PROFESOR TITULAR UNIVERSIDAD"/>
    <s v="01R"/>
    <s v="TIEMPO COMPLETO REDUCIDO"/>
    <s v="2012-09-01 00:00:00.0"/>
    <s v="null"/>
    <s v="DF32264"/>
    <s v="TITULAR DE UNIVERSIDAD"/>
    <s v="R111"/>
    <x v="7"/>
    <n v="595"/>
    <s v="MATEMÁTICA APLICADA"/>
  </r>
  <r>
    <x v="20"/>
    <n v="18009522"/>
    <x v="6"/>
    <n v="5036"/>
    <s v="5036G"/>
    <s v="GRUPO-A"/>
    <s v="Programación científica y Álgebra computacional"/>
    <s v="GG"/>
    <s v="GRUPO GRANDE"/>
    <s v="5036G"/>
    <s v="GG de Programación científica y Álgebra computacional"/>
    <s v="GRUPO-A"/>
    <s v="GG de Programación científica y Álgebra computacional"/>
    <s v="2S"/>
    <n v="18009522"/>
    <s v="LALIENA"/>
    <s v="CLEMENTE"/>
    <s v="JESÚS ANTONIO"/>
    <s v="LALIENA CLEMENTE, JESÚS ANTONIO"/>
    <x v="0"/>
    <x v="0"/>
    <x v="0"/>
    <m/>
    <m/>
    <s v="laliena"/>
    <s v="jesus.laliena@unirioja.es"/>
    <n v="3"/>
    <n v="3"/>
    <n v="500"/>
    <s v="CATEDRATICO DE UNIVERSIDAD"/>
    <s v="01R"/>
    <s v="TIEMPO COMPLETO REDUCIDO"/>
    <s v="2018-11-27 00:00:00.0"/>
    <s v="null"/>
    <s v="DF100378"/>
    <s v="CATEDRÁTICO DE UNIVERSIDAD"/>
    <s v="R111"/>
    <x v="7"/>
    <n v="5"/>
    <s v="ÁLGEBRA"/>
  </r>
  <r>
    <x v="20"/>
    <n v="16565041"/>
    <x v="6"/>
    <n v="5037"/>
    <s v="5037G"/>
    <s v="GRUPO-A"/>
    <s v="Análisis funcional y de Fourier"/>
    <s v="GG"/>
    <s v="GRUPO GRANDE"/>
    <s v="5037G"/>
    <s v="GG de Análisis funcional y de Fourier"/>
    <s v="GRUPO-A"/>
    <s v="GG de Análisis funcional y de Fourier"/>
    <s v="1S"/>
    <n v="16565041"/>
    <s v="CIAURRI"/>
    <s v="RAMÍREZ"/>
    <s v="OSCAR"/>
    <s v="CIAURRI RAMÍREZ, OSCAR"/>
    <x v="1"/>
    <x v="0"/>
    <x v="0"/>
    <m/>
    <m/>
    <s v="osciaurr"/>
    <s v="oscar.ciaurri@unirioja.es"/>
    <n v="2"/>
    <n v="2"/>
    <n v="500"/>
    <s v="CATEDRATICO DE UNIVERSIDAD"/>
    <s v="01R"/>
    <s v="TIEMPO COMPLETO REDUCIDO"/>
    <s v="2018-12-05 00:00:00.0"/>
    <s v="null"/>
    <s v="DF100379"/>
    <s v="CATEDRÁTICO DE UNIVERSIDAD"/>
    <s v="R111"/>
    <x v="7"/>
    <n v="15"/>
    <s v="ANÁLISIS MATEMÁTICO"/>
  </r>
  <r>
    <x v="20"/>
    <n v="72786536"/>
    <x v="6"/>
    <n v="5037"/>
    <s v="5037G"/>
    <s v="GRUPO-A"/>
    <s v="Análisis funcional y de Fourier"/>
    <s v="GG"/>
    <s v="GRUPO GRANDE"/>
    <s v="5037G"/>
    <s v="GG de Análisis funcional y de Fourier"/>
    <s v="GRUPO-A"/>
    <s v="GG de Análisis funcional y de Fourier"/>
    <s v="1S"/>
    <n v="72786536"/>
    <s v="MÍNGUEZ"/>
    <s v="CENICEROS"/>
    <s v="JUDIT"/>
    <s v="MÍNGUEZ CENICEROS, JUDIT"/>
    <x v="0"/>
    <x v="0"/>
    <x v="0"/>
    <m/>
    <m/>
    <s v="jminguez"/>
    <s v="judit.minguez@unirioja.es"/>
    <n v="2"/>
    <n v="2"/>
    <n v="534"/>
    <s v="CONTRATADO DOCTOR -TIPO 1"/>
    <s v="C01"/>
    <s v="TIEMPO COMPLETO"/>
    <s v="2007-07-20 00:00:00.0"/>
    <s v="null"/>
    <s v="LD100578"/>
    <s v="CONTRATADO DOCTOR"/>
    <s v="R111"/>
    <x v="7"/>
    <n v="15"/>
    <s v="ANÁLISIS MATEMÁTICO"/>
  </r>
  <r>
    <x v="20"/>
    <n v="16511992"/>
    <x v="6"/>
    <n v="5041"/>
    <s v="5041G"/>
    <s v="GRUPO-A"/>
    <s v="Trabajo fin de Máster"/>
    <s v="GG"/>
    <s v="GRUPO GRANDE"/>
    <s v="5041G"/>
    <s v="GG de Trabajo fin de Máster"/>
    <s v="GRUPO-A"/>
    <s v="GRUPO DE MATRÍCULA"/>
    <s v="I"/>
    <n v="16511992"/>
    <s v="EXTREMIANA"/>
    <s v="ALDANA"/>
    <s v="JOSÉ IGNACIO"/>
    <s v="EXTREMIANA ALDANA, JOSÉ IGNACIO"/>
    <x v="0"/>
    <x v="0"/>
    <x v="0"/>
    <m/>
    <m/>
    <s v="jextremi"/>
    <s v="jextremi@unirioja.es"/>
    <n v="0"/>
    <n v="0"/>
    <n v="504"/>
    <s v="PROFESOR TITULAR UNIVERSIDAD"/>
    <s v="01A"/>
    <s v="TIEMPO COMPLETO AMPLIADO"/>
    <s v="2012-09-01 00:00:00.0"/>
    <s v="null"/>
    <s v="DF32214"/>
    <s v="TITULAR DE UNIVERSIDAD"/>
    <s v="R111"/>
    <x v="7"/>
    <n v="440"/>
    <s v="GEOMETRÍA Y TOPOLOGÍA"/>
  </r>
  <r>
    <x v="21"/>
    <n v="3893393"/>
    <x v="6"/>
    <n v="5042"/>
    <s v="5042G"/>
    <s v="GRUPO-A"/>
    <s v="Historia de la música (siglos XVI-XXI)"/>
    <s v="GG"/>
    <s v="GRUPO GRANDE"/>
    <s v="5042G"/>
    <s v="GG de Historia de la música (siglos XVI-XXI)"/>
    <s v="GRUPO-A"/>
    <s v="GG de Historia de la música (siglos XVI-XXI)"/>
    <s v="1S"/>
    <n v="3893393"/>
    <s v="DOMÍNGUEZ"/>
    <s v="RODRÍGUEZ"/>
    <s v="JOSÉ MARÍA"/>
    <s v="DOMÍNGUEZ RODRÍGUEZ, JOSÉ MARÍA"/>
    <x v="0"/>
    <x v="0"/>
    <x v="0"/>
    <m/>
    <m/>
    <s v="jodoming"/>
    <s v="jose-maria.dominguez@unirioja.es"/>
    <n v="4.5"/>
    <n v="4.5"/>
    <n v="536"/>
    <s v="PROFESOR INTERINO"/>
    <s v="C01"/>
    <s v="TIEMPO COMPLETO"/>
    <s v="2015-09-15 00:00:00.0"/>
    <s v="2018-11-08 00:00:00.0"/>
    <s v="PI101052"/>
    <s v="PROFESOR CONTRATADO INTERINO"/>
    <s v="R114"/>
    <x v="3"/>
    <n v="635"/>
    <s v="MÚSICA"/>
  </r>
  <r>
    <x v="21"/>
    <n v="47913128"/>
    <x v="6"/>
    <n v="5042"/>
    <s v="5042G"/>
    <s v="GRUPO-A"/>
    <s v="Historia de la música (siglos XVI-XXI)"/>
    <s v="GG"/>
    <s v="GRUPO GRANDE"/>
    <s v="5042G"/>
    <s v="GG de Historia de la música (siglos XVI-XXI)"/>
    <s v="GRUPO-A"/>
    <s v="GG de Historia de la música (siglos XVI-XXI)"/>
    <s v="1S"/>
    <n v="47913128"/>
    <s v="BERTRAN"/>
    <s v="XIRAU"/>
    <s v="LLUIS"/>
    <s v="BERTRAN XIRAU, LLUIS"/>
    <x v="1"/>
    <x v="0"/>
    <x v="0"/>
    <m/>
    <m/>
    <s v="llbertra"/>
    <s v="lluis.bertran@unirioja.es"/>
    <n v="5.5"/>
    <n v="5.5"/>
    <n v="536"/>
    <s v="PROFESOR INTERINO"/>
    <s v="C01"/>
    <s v="TIEMPO COMPLETO"/>
    <s v="2018-11-23 00:00:00.0"/>
    <s v="2019-09-14 00:00:00.0"/>
    <s v="PI101445."/>
    <s v="PROFESOR CONTRATADO INTERINO A TIEMPO COMPLETO"/>
    <s v="R114"/>
    <x v="3"/>
    <n v="635"/>
    <s v="MÚSICA"/>
  </r>
  <r>
    <x v="21"/>
    <n v="71118167"/>
    <x v="6"/>
    <n v="5043"/>
    <s v="5043G"/>
    <s v="GRUPO-A"/>
    <s v="Historia y técnica del análisis musical (siglos XVI-XXI)"/>
    <s v="GG"/>
    <s v="GRUPO GRANDE"/>
    <s v="5043G"/>
    <s v="GG de Historia y técnica del análisis musical (siglos XVI-XXI)"/>
    <s v="GRUPO-A"/>
    <s v="GG de Historia y técnica del análisis musical (siglos XVI-XXI)"/>
    <s v="1S"/>
    <n v="71118167"/>
    <s v="QUEIPO"/>
    <s v="GUTIÉRREZ"/>
    <s v="CAROLINA"/>
    <s v="QUEIPO GUTIÉRREZ, CAROLINA"/>
    <x v="1"/>
    <x v="0"/>
    <x v="1"/>
    <m/>
    <m/>
    <s v="caqueipo"/>
    <s v="carolina.queipo@unirioja.es"/>
    <n v="10"/>
    <n v="10"/>
    <n v="532"/>
    <s v="LABORAL DOCENTE-ASOCIADO"/>
    <s v="P04"/>
    <s v="TIEMPO PARCIAL (4+4 HORAS)"/>
    <s v="2018-10-08 00:00:00.0"/>
    <s v="2019-09-14 00:00:00.0"/>
    <s v="PI101439"/>
    <s v="PROFESOR ASOCIADO"/>
    <s v="R114"/>
    <x v="3"/>
    <n v="635"/>
    <s v="MÚSICA"/>
  </r>
  <r>
    <x v="21"/>
    <s v="X1448109"/>
    <x v="6"/>
    <n v="5043"/>
    <s v="5043G"/>
    <s v="GRUPO-A"/>
    <s v="Historia y técnica del análisis musical (siglos XVI-XXI)"/>
    <s v="GG"/>
    <s v="GRUPO GRANDE"/>
    <s v="5043G"/>
    <s v="GG de Historia y técnica del análisis musical (siglos XVI-XXI)"/>
    <s v="GRUPO-A"/>
    <s v="GG de Historia y técnica del análisis musical (siglos XVI-XXI)"/>
    <s v="1S"/>
    <s v="X1448109"/>
    <s v="SCHMITT"/>
    <s v="null"/>
    <s v="THOMAS LUDWIG"/>
    <s v="SCHMITT null, THOMAS LUDWIG"/>
    <x v="0"/>
    <x v="0"/>
    <x v="0"/>
    <m/>
    <m/>
    <s v="thschmit"/>
    <s v="thomas.schmitt@unirioja.es"/>
    <n v="0"/>
    <n v="0"/>
    <n v="504"/>
    <s v="PROFESOR TITULAR UNIVERSIDAD"/>
    <s v="01R"/>
    <s v="TIEMPO COMPLETO REDUCIDO"/>
    <s v="2015-09-15 00:00:00.0"/>
    <s v="null"/>
    <s v="DF100140"/>
    <s v="PROFESOR TITULAR DE UNIVERSIDAD"/>
    <s v="R114"/>
    <x v="3"/>
    <n v="635"/>
    <s v="MÚSICA"/>
  </r>
  <r>
    <x v="21"/>
    <n v="74845135"/>
    <x v="6"/>
    <n v="5044"/>
    <s v="5044G"/>
    <s v="GRUPO-A"/>
    <s v="Métodos y técnicas de la investigación"/>
    <s v="GG"/>
    <s v="GRUPO GRANDE"/>
    <s v="5044G"/>
    <s v="GG de Métodos y técnicas de la investigación"/>
    <s v="GRUPO-A"/>
    <s v="GG de Métodos y técnicas de la investigación"/>
    <s v="2S"/>
    <n v="74845135"/>
    <s v="VEGA"/>
    <s v="PICHACO"/>
    <s v="BELÉN"/>
    <s v="VEGA PICHACO, BELÉN"/>
    <x v="0"/>
    <x v="0"/>
    <x v="1"/>
    <m/>
    <m/>
    <s v="bevega"/>
    <s v="belen.vega@unirioja.es"/>
    <n v="5"/>
    <n v="5"/>
    <n v="536"/>
    <s v="PROFESOR INTERINO"/>
    <s v="C01"/>
    <s v="TIEMPO COMPLETO"/>
    <s v="2017-09-15 00:00:00.0"/>
    <s v="null"/>
    <s v="PI101286"/>
    <s v="PROFESOR CONTRATADO INTERIO"/>
    <s v="R114"/>
    <x v="3"/>
    <n v="635"/>
    <s v="MÚSICA"/>
  </r>
  <r>
    <x v="21"/>
    <n v="11956190"/>
    <x v="6"/>
    <n v="5047"/>
    <s v="5047G"/>
    <s v="GRUPO-A"/>
    <s v="Historia y teoría de la interpretación musical"/>
    <s v="GG"/>
    <s v="GRUPO GRANDE"/>
    <s v="5047G"/>
    <s v="GG de Historia y teoría de la interpretación musical"/>
    <s v="GRUPO-A"/>
    <s v="GG de Historia y teoría de la interpretación musical"/>
    <s v="1S"/>
    <n v="11956190"/>
    <s v="RODRÍGUEZ"/>
    <s v="FERNÁNDEZ"/>
    <s v="PABLO LORENZO"/>
    <s v="RODRÍGUEZ FERNÁNDEZ, PABLO LORENZO"/>
    <x v="0"/>
    <x v="0"/>
    <x v="0"/>
    <m/>
    <m/>
    <s v="parodrf"/>
    <s v="pablo.rodriguez@unirioja.es"/>
    <n v="5"/>
    <n v="5"/>
    <n v="534"/>
    <s v="CONTRATADO DOCTOR -TIPO 1"/>
    <s v="C01"/>
    <s v="TIEMPO COMPLETO"/>
    <s v="2011-07-29 00:00:00.0"/>
    <s v="null"/>
    <s v="DF31401"/>
    <s v="PROFESOR CONTRATADO DOCTOR"/>
    <s v="R114"/>
    <x v="3"/>
    <n v="635"/>
    <s v="MÚSICA"/>
  </r>
  <r>
    <x v="21"/>
    <n v="24297134"/>
    <x v="6"/>
    <n v="5049"/>
    <s v="5049G"/>
    <s v="GRUPO-A"/>
    <s v="Historiografía de la música"/>
    <s v="GG"/>
    <s v="GRUPO GRANDE"/>
    <s v="5049G"/>
    <s v="GG de Historiografía de la música"/>
    <s v="GRUPO-A"/>
    <s v="GG de Historiografía de la música"/>
    <s v="1S"/>
    <n v="24297134"/>
    <s v="RAMOS"/>
    <s v="LÓPEZ"/>
    <s v="MARÍA PILAR"/>
    <s v="RAMOS LÓPEZ, MARÍA PILAR"/>
    <x v="0"/>
    <x v="0"/>
    <x v="0"/>
    <m/>
    <m/>
    <s v="maramol"/>
    <s v="pilar.ramos@unirioja.es"/>
    <n v="5"/>
    <n v="5"/>
    <n v="504"/>
    <s v="PROFESOR TITULAR UNIVERSIDAD"/>
    <s v="01R"/>
    <s v="TIEMPO COMPLETO REDUCIDO"/>
    <s v="2014-09-15 00:00:00.0"/>
    <s v="null"/>
    <s v="DF100213"/>
    <s v="PROFESOR TITULAR DE UNIVERSIDAD"/>
    <s v="R114"/>
    <x v="3"/>
    <n v="635"/>
    <s v="MÚSICA"/>
  </r>
  <r>
    <x v="21"/>
    <n v="45077734"/>
    <x v="6"/>
    <n v="5051"/>
    <s v="5051G"/>
    <s v="GRUPO-A"/>
    <s v="Crítica musical"/>
    <s v="GG"/>
    <s v="GRUPO GRANDE"/>
    <s v="5051G"/>
    <s v="GG de Crítica musical"/>
    <s v="GRUPO-A"/>
    <s v="GG de Crítica musical"/>
    <s v="2S"/>
    <n v="45077734"/>
    <s v="CASCUDO"/>
    <s v="GARCÍA-VILLARACO"/>
    <s v="TERESA"/>
    <s v="CASCUDO GARCÍA-VILLARACO, TERESA"/>
    <x v="0"/>
    <x v="0"/>
    <x v="0"/>
    <m/>
    <m/>
    <s v="tecascud"/>
    <s v="teresa.cascudo@unirioja.es"/>
    <n v="0"/>
    <n v="0"/>
    <s v="A-0504"/>
    <s v="PROFESOR TITULAR UNIVERSIDAD"/>
    <s v="C01"/>
    <s v="TIEMPO COMPLETO"/>
    <s v="2010-11-12 00:00:00.0"/>
    <s v="null"/>
    <s v="DF100285"/>
    <s v="PROFESOR TITULAR DE UNIVERSIDAD"/>
    <s v="R114"/>
    <x v="3"/>
    <n v="635"/>
    <s v="MÚSICA"/>
  </r>
  <r>
    <x v="21"/>
    <n v="26484884"/>
    <x v="6"/>
    <n v="5053"/>
    <s v="5053G"/>
    <s v="GRUPO-A"/>
    <s v="Programación y gestión musical"/>
    <s v="GG"/>
    <s v="GRUPO GRANDE"/>
    <s v="5053G"/>
    <s v="GG de Programación y gestión musical"/>
    <s v="GRUPO-A"/>
    <s v="GG de Programación y gestión musical"/>
    <s v="2S"/>
    <n v="26484884"/>
    <s v="MARÍN"/>
    <s v="LÓPEZ"/>
    <s v="MIGUEL ÁNGEL"/>
    <s v="MARÍN LÓPEZ, MIGUEL ÁNGEL"/>
    <x v="0"/>
    <x v="0"/>
    <x v="0"/>
    <m/>
    <m/>
    <s v="mimaril"/>
    <s v="miguel-angel.marin@unirioja.es"/>
    <n v="5"/>
    <n v="5"/>
    <n v="504"/>
    <s v="PROFESOR TITULAR UNIVERSIDAD"/>
    <s v="P06"/>
    <s v="TIEMPO PARCIAL (6+6 HORAS)"/>
    <s v="2009-10-01 00:00:00.0"/>
    <s v="null"/>
    <s v="DF100192"/>
    <s v="PROFESOR TITULAR DE UNIVERSIDAD"/>
    <s v="R114"/>
    <x v="3"/>
    <n v="635"/>
    <s v="MÚSICA"/>
  </r>
  <r>
    <x v="22"/>
    <n v="16533382"/>
    <x v="6"/>
    <n v="5062"/>
    <s v="5062G"/>
    <s v="GRUPO-A"/>
    <s v="Sistemas de Energía Eléctrica"/>
    <s v="GG"/>
    <s v="GRUPO GRANDE"/>
    <s v="5062G"/>
    <s v="GG de Sistemas de Energía Eléctrica"/>
    <s v="GRUPO-A"/>
    <s v="GG de Sistemas de Energía Eléctrica"/>
    <s v="1S"/>
    <n v="16533382"/>
    <s v="FERNÁNDEZ"/>
    <s v="JIMÉNEZ"/>
    <s v="LUIS ALFREDO"/>
    <s v="FERNÁNDEZ JIMÉNEZ, LUIS ALFREDO"/>
    <x v="0"/>
    <x v="0"/>
    <x v="0"/>
    <m/>
    <m/>
    <s v="lafernan"/>
    <s v="luisalfredo.fernandez@unirioja.es"/>
    <n v="2"/>
    <n v="2"/>
    <n v="504"/>
    <s v="PROFESOR TITULAR UNIVERSIDAD"/>
    <s v="01R"/>
    <s v="TIEMPO COMPLETO REDUCIDO"/>
    <s v="2018-09-17 00:00:00.0"/>
    <s v="null"/>
    <s v="DF31813"/>
    <s v="TITULAR DE UNIVERSIDAD"/>
    <s v="R109"/>
    <x v="9"/>
    <n v="535"/>
    <s v="INGENIERÍA ELÉCTRICA"/>
  </r>
  <r>
    <x v="22"/>
    <n v="16562066"/>
    <x v="6"/>
    <n v="5062"/>
    <s v="5062L"/>
    <s v="GRUPO-A1"/>
    <s v="Sistemas de Energía Eléctrica"/>
    <s v="GL"/>
    <s v="GRUPO DE LABORATORIO"/>
    <s v="5062L"/>
    <s v="GL de Sistemas de Energía Eléctrica"/>
    <s v="GRUPO-A1"/>
    <s v="GL de Sistemas de Energía Eléctrica"/>
    <s v="1S"/>
    <n v="16562066"/>
    <s v="GARCÍA"/>
    <s v="GARRIDO"/>
    <s v="EDUARDO"/>
    <s v="GARCÍA GARRIDO, EDUARDO"/>
    <x v="0"/>
    <x v="0"/>
    <x v="0"/>
    <m/>
    <m/>
    <s v="edgarcia"/>
    <s v="eduardo.garcia@unirioja.es"/>
    <n v="1.5"/>
    <n v="1.5"/>
    <n v="534"/>
    <s v="CONTRATADO DOCTOR -TIPO 1"/>
    <s v="C01"/>
    <s v="TIEMPO COMPLETO"/>
    <s v="2019-02-08 00:00:00.0"/>
    <s v="null"/>
    <s v="LD100574"/>
    <s v="PROFESOR COLABORADOR-TIPO 1"/>
    <s v="R109"/>
    <x v="9"/>
    <n v="535"/>
    <s v="INGENIERÍA ELÉCTRICA"/>
  </r>
  <r>
    <x v="22"/>
    <n v="16553565"/>
    <x v="6"/>
    <n v="5062"/>
    <s v="5062E"/>
    <s v="GRUPO-A3"/>
    <s v="Sistemas de Energía Eléctrica"/>
    <s v="GRE"/>
    <s v="GRUPO REDUCIDO ESPECIAL"/>
    <s v="5062E"/>
    <s v="GRE de Sistemas de Energía Eléctrica"/>
    <s v="GRUPO-A3"/>
    <s v="GRE de Sistemas de Energía Eléctrica"/>
    <s v="1S"/>
    <n v="16553565"/>
    <s v="MENDOZA"/>
    <s v="VILLENA"/>
    <s v="MONTSERRAT"/>
    <s v="MENDOZA VILLENA, MONTSERRAT"/>
    <x v="0"/>
    <x v="0"/>
    <x v="0"/>
    <m/>
    <m/>
    <s v="mmendoza"/>
    <s v="montserrat.mendoza@unirioja.es"/>
    <n v="2.5"/>
    <n v="2.5"/>
    <n v="504"/>
    <s v="PROFESOR TITULAR UNIVERSIDAD"/>
    <s v="C01"/>
    <s v="TIEMPO COMPLETO"/>
    <s v="2018-09-17 00:00:00.0"/>
    <s v="null"/>
    <s v="DF31816"/>
    <s v="PROFESOR TITULAR DE UNIVERSIDAD"/>
    <s v="R109"/>
    <x v="9"/>
    <n v="535"/>
    <s v="INGENIERÍA ELÉCTRICA"/>
  </r>
  <r>
    <x v="22"/>
    <n v="16532885"/>
    <x v="6"/>
    <n v="5062"/>
    <s v="5062E"/>
    <s v="GRUPO-A5"/>
    <s v="Sistemas de Energía Eléctrica"/>
    <s v="GRE"/>
    <s v="GRUPO REDUCIDO ESPECIAL"/>
    <s v="5062E"/>
    <s v="GRE de Sistemas de Energía Eléctrica"/>
    <s v="GRUPO-A5"/>
    <s v="GRE de Sistemas de Energía Eléctrica"/>
    <s v="1S"/>
    <n v="16532885"/>
    <s v="ZORZANO"/>
    <s v="ALBA"/>
    <s v="ENRIQUE"/>
    <s v="ZORZANO ALBA, ENRIQUE"/>
    <x v="0"/>
    <x v="0"/>
    <x v="1"/>
    <m/>
    <m/>
    <s v="enzorzan"/>
    <s v="enrique.zorzano@unirioja.es"/>
    <n v="2.5"/>
    <n v="2.5"/>
    <n v="506"/>
    <s v="PROFESOR TITULAR DE ESCUELA UNIVERSITARI"/>
    <s v="C01"/>
    <s v="TIEMPO COMPLETO"/>
    <s v="2018-09-17 00:00:00.0"/>
    <s v="null"/>
    <s v="DF100073"/>
    <s v="PROFESOR TITULAR DE ESCUELA UNIVERSITARIA"/>
    <s v="R109"/>
    <x v="9"/>
    <n v="535"/>
    <s v="INGENIERÍA ELÉCTRICA"/>
  </r>
  <r>
    <x v="22"/>
    <n v="78743818"/>
    <x v="6"/>
    <n v="5063"/>
    <s v="5063G"/>
    <s v="GRUPO-A"/>
    <s v="Maquinaria y Fabricación"/>
    <s v="GG"/>
    <s v="GRUPO GRANDE"/>
    <s v="5063G"/>
    <s v="GG de Maquinaria y Fabricación"/>
    <s v="GRUPO-A"/>
    <s v="GG de Maquinaria y Fabricación"/>
    <s v="2S"/>
    <n v="78743818"/>
    <s v="LOSTADO"/>
    <s v="LORZA"/>
    <s v="RUBÉN"/>
    <s v="LOSTADO LORZA, RUBÉN"/>
    <x v="0"/>
    <x v="0"/>
    <x v="0"/>
    <m/>
    <m/>
    <s v="rulostad"/>
    <s v="ruben.lostado@unirioja.es"/>
    <n v="2"/>
    <n v="2"/>
    <n v="504"/>
    <s v="PROFESOR TITULAR UNIVERSIDAD"/>
    <s v="C01"/>
    <s v="TIEMPO COMPLETO"/>
    <s v="2011-09-01 00:00:00.0"/>
    <s v="null"/>
    <s v="DF100304"/>
    <s v="PROFESOR TITULAR DE UNIVERSIDAD"/>
    <s v="R110"/>
    <x v="10"/>
    <n v="545"/>
    <s v="INGENIERÍA MECÁNICA"/>
  </r>
  <r>
    <x v="22"/>
    <n v="16555425"/>
    <x v="6"/>
    <n v="5063"/>
    <s v="5063E"/>
    <s v="GRUPO-A1"/>
    <s v="Maquinaria y Fabricación"/>
    <s v="GRE"/>
    <s v="GRUPO REDUCIDO ESPECIAL"/>
    <s v="5063E"/>
    <s v="GRE de Maquinaria y Fabricación"/>
    <s v="GRUPO-A1"/>
    <s v="GRE de Maquinaria y Fabricación"/>
    <s v="2S"/>
    <n v="16555425"/>
    <s v="CELORRIO"/>
    <s v="BARRAGUÉ"/>
    <s v="LUIS"/>
    <s v="CELORRIO BARRAGUÉ, LUIS"/>
    <x v="1"/>
    <x v="0"/>
    <x v="0"/>
    <m/>
    <m/>
    <s v="lucelorr"/>
    <s v="luis.celorrio@unirioja.es"/>
    <n v="2.5"/>
    <n v="2.5"/>
    <s v="A-0504"/>
    <s v="PROFESOR TITULAR UNIVERSIDAD"/>
    <s v="C01"/>
    <s v="TIEMPO COMPLETO"/>
    <s v="2010-09-01 00:00:00.0"/>
    <s v="null"/>
    <s v="DF100272"/>
    <s v="PROFESOR TITULAR INTERINO"/>
    <s v="R110"/>
    <x v="10"/>
    <n v="605"/>
    <s v="MECÁNICA DE MEDIOS CONTINUOS Y TEORÍA DE ESTRUCTUR"/>
  </r>
  <r>
    <x v="22"/>
    <n v="16553136"/>
    <x v="6"/>
    <n v="5063"/>
    <s v="5063E"/>
    <s v="GRUPO-A2"/>
    <s v="Maquinaria y Fabricación"/>
    <s v="GRE"/>
    <s v="GRUPO REDUCIDO ESPECIAL"/>
    <s v="5063E"/>
    <s v="GRE de Maquinaria y Fabricación"/>
    <s v="GRUPO-A2"/>
    <s v="GRE de Maquinaria y Fabricación"/>
    <s v="2S"/>
    <n v="16553136"/>
    <s v="GÓMEZ"/>
    <s v="CHOMÓN"/>
    <s v="JOSÉ CARLOS"/>
    <s v="GÓMEZ CHOMÓN, JOSÉ CARLOS"/>
    <x v="0"/>
    <x v="0"/>
    <x v="0"/>
    <m/>
    <m/>
    <s v="jogomech"/>
    <s v="jose-carlos.gomez@unirioja.es"/>
    <n v="2.5"/>
    <n v="2.5"/>
    <n v="532"/>
    <s v="LABORAL DOCENTE-ASOCIADO"/>
    <s v="P02"/>
    <s v="TIEMPO PARCIAL (2+2 HORAS)"/>
    <s v="2017-09-15 00:00:00.0"/>
    <s v="2019-09-14 00:00:00.0"/>
    <s v="PI101263"/>
    <s v="PROFESOR ASOCIADO"/>
    <s v="R110"/>
    <x v="10"/>
    <n v="515"/>
    <s v="INGENIERÍA DE LOS PROCESOS DE FABRICACIÓN"/>
  </r>
  <r>
    <x v="22"/>
    <n v="28498543"/>
    <x v="6"/>
    <n v="5063"/>
    <s v="5063E"/>
    <s v="GRUPO-A4"/>
    <s v="Maquinaria y Fabricación"/>
    <s v="GRE"/>
    <s v="GRUPO REDUCIDO ESPECIAL"/>
    <s v="5063E"/>
    <s v="GRE de Maquinaria y Fabricación"/>
    <s v="GRUPO-A4"/>
    <s v="GRE de Maquinaria y Fabricación"/>
    <s v="2S"/>
    <n v="28498543"/>
    <s v="PÉREZ"/>
    <s v="DE LA PARTE"/>
    <s v="Mª DE LAS MERCEDES"/>
    <s v="PÉREZ DE LA PARTE, Mª DE LAS MERCEDES"/>
    <x v="1"/>
    <x v="0"/>
    <x v="0"/>
    <m/>
    <m/>
    <s v="mdperez"/>
    <s v="mercedes.perez@unirioja.es"/>
    <n v="2.5"/>
    <n v="2.5"/>
    <n v="504"/>
    <s v="PROFESOR TITULAR UNIVERSIDAD"/>
    <s v="C01"/>
    <s v="TIEMPO COMPLETO"/>
    <s v="2011-11-28 00:00:00.0"/>
    <s v="null"/>
    <s v="DF100257"/>
    <s v="PROFESOR TITULAR DE UNIVERSIDAD"/>
    <s v="R110"/>
    <x v="10"/>
    <n v="65"/>
    <s v="CIENCIA DE LOS MATERIALES E INGENIERÍA METALÚRGICA"/>
  </r>
  <r>
    <x v="22"/>
    <n v="16509169"/>
    <x v="6"/>
    <n v="5064"/>
    <s v="5064G"/>
    <s v="GRUPO-A"/>
    <s v="Ingeniería Térmica"/>
    <s v="GG"/>
    <s v="GRUPO GRANDE"/>
    <s v="5064G"/>
    <s v="GG de Ingeniería Térmica"/>
    <s v="GRUPO-A"/>
    <s v="GG de Ingeniería Térmica"/>
    <s v="1S"/>
    <n v="16509169"/>
    <s v="LÓPEZ"/>
    <s v="GONZÁLEZ"/>
    <s v="LUIS MARÍA"/>
    <s v="LÓPEZ GONZÁLEZ, LUIS MARÍA"/>
    <x v="0"/>
    <x v="0"/>
    <x v="0"/>
    <m/>
    <m/>
    <s v="luisgolo"/>
    <s v="luis-maria.lopez@unirioja.es"/>
    <n v="2"/>
    <n v="2"/>
    <n v="500"/>
    <s v="CATEDRATICO DE UNIVERSIDAD"/>
    <s v="01R"/>
    <s v="TIEMPO COMPLETO REDUCIDO"/>
    <s v="2017-09-15 00:00:00.0"/>
    <s v="null"/>
    <s v="DF100233"/>
    <s v="CATEDRÁTICO DE UNIVERSIDAD"/>
    <s v="R110"/>
    <x v="10"/>
    <n v="590"/>
    <s v="MÁQUINAS Y MOTORES TÉRMICOS"/>
  </r>
  <r>
    <x v="22"/>
    <n v="72787346"/>
    <x v="6"/>
    <n v="5064"/>
    <s v="5064L"/>
    <s v="GRUPO-A1"/>
    <s v="Ingeniería Térmica"/>
    <s v="GL"/>
    <s v="GRUPO DE LABORATORIO"/>
    <s v="5064L"/>
    <s v="GL de Ingeniería Térmica"/>
    <s v="GRUPO-A1"/>
    <s v="GL de Ingeniería Térmica"/>
    <s v="1S"/>
    <n v="72787346"/>
    <s v="LÓPEZ"/>
    <s v="OCHOA"/>
    <s v="LUIS MARÍA"/>
    <s v="LÓPEZ OCHOA, LUIS MARÍA"/>
    <x v="0"/>
    <x v="0"/>
    <x v="0"/>
    <m/>
    <m/>
    <s v="lulopeo"/>
    <s v="luis-maria.lopezo@unirioja.es"/>
    <n v="1.5"/>
    <n v="1.5"/>
    <n v="504"/>
    <s v="PROFESOR TITULAR UNIVERSIDAD"/>
    <s v="C01"/>
    <s v="TIEMPO COMPLETO"/>
    <s v="2016-03-22 00:00:00.0"/>
    <s v="null"/>
    <s v="DF31980"/>
    <s v="PROFESOR TITULAR DE UNIVERSIDAD"/>
    <s v="R110"/>
    <x v="10"/>
    <n v="590"/>
    <s v="MÁQUINAS Y MOTORES TÉRMICOS"/>
  </r>
  <r>
    <x v="22"/>
    <n v="16521843"/>
    <x v="6"/>
    <n v="5064"/>
    <s v="5064E"/>
    <s v="GRUPO-A1"/>
    <s v="Ingeniería Térmica"/>
    <s v="GRE"/>
    <s v="GRUPO REDUCIDO ESPECIAL"/>
    <s v="5064E"/>
    <s v="GRE de Ingeniería Térmica"/>
    <s v="GRUPO-A1"/>
    <s v="GRE de Ingeniería Térmica"/>
    <s v="1S"/>
    <n v="16521843"/>
    <s v="DOMÉNECH"/>
    <s v="SUBIRÁN"/>
    <s v="JUANA"/>
    <s v="DOMÉNECH SUBIRÁN, JUANA"/>
    <x v="1"/>
    <x v="0"/>
    <x v="0"/>
    <m/>
    <m/>
    <s v="judomene"/>
    <s v="juana.domenech@unirioja.es"/>
    <n v="2.5"/>
    <n v="2.5"/>
    <n v="504"/>
    <s v="PROFESOR TITULAR UNIVERSIDAD"/>
    <s v="01A"/>
    <s v="TIEMPO COMPLETO AMPLIADO"/>
    <s v="2012-09-01 00:00:00.0"/>
    <s v="null"/>
    <s v="DF100132"/>
    <s v="TITULAR DE UNIVERSIDAD"/>
    <s v="R110"/>
    <x v="10"/>
    <n v="590"/>
    <s v="MÁQUINAS Y MOTORES TÉRMICOS"/>
  </r>
  <r>
    <x v="22"/>
    <n v="16606034"/>
    <x v="6"/>
    <n v="5064"/>
    <s v="5064E"/>
    <s v="GRUPO-A2"/>
    <s v="Ingeniería Térmica"/>
    <s v="GRE"/>
    <s v="GRUPO REDUCIDO ESPECIAL"/>
    <s v="5064E"/>
    <s v="GRE de Ingeniería Térmica"/>
    <s v="GRUPO-A2"/>
    <s v="GRE de Ingeniería Térmica"/>
    <s v="1S"/>
    <n v="16606034"/>
    <s v="LAS HERAS"/>
    <s v="CASAS"/>
    <s v="JESÚS"/>
    <s v="LAS HERAS CASAS, JESÚS"/>
    <x v="1"/>
    <x v="0"/>
    <x v="0"/>
    <m/>
    <m/>
    <s v="jelas-he"/>
    <s v="jesus.las-herasc@unirioja.es"/>
    <n v="2.5"/>
    <n v="2.5"/>
    <n v="532"/>
    <s v="LABORAL DOCENTE-ASOCIADO"/>
    <s v="P04"/>
    <s v="TIEMPO PARCIAL (4+4 HORAS)"/>
    <s v="2018-09-17 00:00:00.0"/>
    <s v="2019-09-14 00:00:00.0"/>
    <s v="PI101041"/>
    <s v="PROFESOR ASOCIADO"/>
    <s v="R110"/>
    <x v="10"/>
    <n v="590"/>
    <s v="MÁQUINAS Y MOTORES TÉRMICOS"/>
  </r>
  <r>
    <x v="22"/>
    <n v="16606912"/>
    <x v="6"/>
    <n v="5064"/>
    <s v="5064E"/>
    <s v="GRUPO-A3"/>
    <s v="Ingeniería Térmica"/>
    <s v="GRE"/>
    <s v="GRUPO REDUCIDO ESPECIAL"/>
    <s v="5064E"/>
    <s v="GRE de Ingeniería Térmica"/>
    <s v="GRUPO-A3"/>
    <s v="GRE de Ingeniería Térmica"/>
    <s v="1S"/>
    <n v="16606912"/>
    <s v="GARCÍA"/>
    <s v="LOZANO"/>
    <s v="CÉSAR"/>
    <s v="GARCÍA LOZANO, CÉSAR"/>
    <x v="1"/>
    <x v="0"/>
    <x v="1"/>
    <m/>
    <m/>
    <s v="cegarcia"/>
    <s v="cesar.garcia@unirioja.es"/>
    <n v="2.5"/>
    <n v="2.5"/>
    <n v="536"/>
    <s v="PROFESOR INTERINO"/>
    <s v="C01"/>
    <s v="TIEMPO COMPLETO"/>
    <s v="2013-09-16 00:00:00.0"/>
    <s v="null"/>
    <s v="PI100918"/>
    <s v="PROFESOR CONTRATADO INTERINO"/>
    <s v="R110"/>
    <x v="10"/>
    <n v="590"/>
    <s v="MÁQUINAS Y MOTORES TÉRMICOS"/>
  </r>
  <r>
    <x v="22"/>
    <n v="16535939"/>
    <x v="6"/>
    <n v="5064"/>
    <s v="5064E"/>
    <s v="GRUPO-A4"/>
    <s v="Ingeniería Térmica"/>
    <s v="GRE"/>
    <s v="GRUPO REDUCIDO ESPECIAL"/>
    <s v="5064E"/>
    <s v="GRE de Ingeniería Térmica"/>
    <s v="GRUPO-A4"/>
    <s v="GRE de Ingeniería Térmica"/>
    <s v="1S"/>
    <n v="16535939"/>
    <s v="MENDÍVIL"/>
    <s v="GIRO"/>
    <s v="MANUEL ANTONIO"/>
    <s v="MENDÍVIL GIRO, MANUEL ANTONIO"/>
    <x v="0"/>
    <x v="0"/>
    <x v="0"/>
    <m/>
    <m/>
    <s v="mamendiv"/>
    <s v="manuel-antonio.mendivil@unirioja.es"/>
    <n v="2.5"/>
    <n v="2.5"/>
    <n v="532"/>
    <s v="LABORAL DOCENTE-ASOCIADO"/>
    <s v="P04"/>
    <s v="TIEMPO PARCIAL (4+4 HORAS)"/>
    <s v="2016-09-15 00:00:00.0"/>
    <s v="2019-09-14 00:00:00.0"/>
    <s v="PI101042"/>
    <s v="PROFESOR ASOCIADO"/>
    <s v="R110"/>
    <x v="10"/>
    <n v="590"/>
    <s v="MÁQUINAS Y MOTORES TÉRMICOS"/>
  </r>
  <r>
    <x v="22"/>
    <n v="16513797"/>
    <x v="6"/>
    <n v="5065"/>
    <s v="5065G"/>
    <s v="GRUPO-A"/>
    <s v="Ingeniería Electrónica y Automática"/>
    <s v="GG"/>
    <s v="GRUPO GRANDE"/>
    <s v="5065G"/>
    <s v="GG de Ingeniería Electrónica y Automática"/>
    <s v="GRUPO-A"/>
    <s v="GG de Ingeniería Electrónica y Automática"/>
    <s v="1S"/>
    <n v="16513797"/>
    <s v="ZORZANO"/>
    <s v="MARTÍNEZ"/>
    <s v="JOSÉ MARÍA"/>
    <s v="ZORZANO MARTÍNEZ, JOSÉ MARÍA"/>
    <x v="1"/>
    <x v="0"/>
    <x v="0"/>
    <m/>
    <m/>
    <s v="jzorzano"/>
    <s v="jose.zorzano@unirioja.es"/>
    <n v="1"/>
    <n v="1"/>
    <n v="506"/>
    <s v="PROFESOR TITULAR DE ESCUELA UNIVERSITARI"/>
    <s v="01A"/>
    <s v="TIEMPO COMPLETO AMPLIADO"/>
    <s v="2012-09-01 00:00:00.0"/>
    <s v="null"/>
    <s v="DF31835"/>
    <s v="TITULAR DE ESCUELAS UNIVERSITARIAS"/>
    <s v="R109"/>
    <x v="9"/>
    <n v="785"/>
    <s v="TECNOLOGÍA ELECTRÓNICA"/>
  </r>
  <r>
    <x v="22"/>
    <n v="16565868"/>
    <x v="6"/>
    <n v="5065"/>
    <s v="5065G"/>
    <s v="GRUPO-A"/>
    <s v="Ingeniería Electrónica y Automática"/>
    <s v="GG"/>
    <s v="GRUPO GRANDE"/>
    <s v="5065G"/>
    <s v="GG de Ingeniería Electrónica y Automática"/>
    <s v="GRUPO-A"/>
    <s v="GG de Ingeniería Electrónica y Automática"/>
    <s v="1S"/>
    <n v="16565868"/>
    <s v="JIMÉNEZ"/>
    <s v="MACÍAS"/>
    <s v="EMILIO"/>
    <s v="JIMÉNEZ MACÍAS, EMILIO"/>
    <x v="0"/>
    <x v="0"/>
    <x v="0"/>
    <m/>
    <m/>
    <s v="emjimene"/>
    <s v="emilio.jimenez@unirioja.es"/>
    <n v="1"/>
    <n v="1"/>
    <n v="500"/>
    <s v="CATEDRATICO DE UNIVERSIDAD"/>
    <s v="C01"/>
    <s v="TIEMPO COMPLETO"/>
    <s v="2016-04-15 00:00:00.0"/>
    <s v="null"/>
    <s v="DF100329"/>
    <s v="CATEDRÁTICO DE UNIVERSIDAD"/>
    <s v="R109"/>
    <x v="9"/>
    <n v="520"/>
    <s v="INGENIERÍA DE SISTEMAS Y AUTOMÁTICA"/>
  </r>
  <r>
    <x v="22"/>
    <n v="16518274"/>
    <x v="6"/>
    <n v="5065"/>
    <s v="5065E"/>
    <s v="GRUPO-A1"/>
    <s v="Ingeniería Electrónica y Automática"/>
    <s v="GRE"/>
    <s v="GRUPO REDUCIDO ESPECIAL"/>
    <s v="5065E"/>
    <s v="GRE de Ingeniería Electrónica y Automática"/>
    <s v="GRUPO-A1"/>
    <s v="GRE de Ingeniería Electrónica y Automática"/>
    <s v="1S"/>
    <n v="16518274"/>
    <s v="ZORZANO"/>
    <s v="MARTÍNEZ"/>
    <s v="LUIS FRANCISCO"/>
    <s v="ZORZANO MARTÍNEZ, LUIS FRANCISCO"/>
    <x v="1"/>
    <x v="0"/>
    <x v="0"/>
    <m/>
    <m/>
    <s v="lzorzano"/>
    <s v="luis.zorzano@unirioja.es"/>
    <n v="2.5"/>
    <n v="2.5"/>
    <n v="505"/>
    <s v="CATEDRATICO ESCUELA UNIVERSITARIA"/>
    <s v="01A"/>
    <s v="TIEMPO COMPLETO AMPLIADO"/>
    <s v="2012-09-01 00:00:00.0"/>
    <s v="null"/>
    <s v="DF100144"/>
    <s v="CATEDRÁTICO DE ESCUELA UNIVERSITARIA"/>
    <s v="R109"/>
    <x v="9"/>
    <n v="785"/>
    <s v="TECNOLOGÍA ELECTRÓNICA"/>
  </r>
  <r>
    <x v="22"/>
    <n v="16549785"/>
    <x v="6"/>
    <n v="5065"/>
    <s v="5065E"/>
    <s v="GRUPO-A2"/>
    <s v="Ingeniería Electrónica y Automática"/>
    <s v="GRE"/>
    <s v="GRUPO REDUCIDO ESPECIAL"/>
    <s v="5065E"/>
    <s v="GRE de Ingeniería Electrónica y Automática"/>
    <s v="GRUPO-A2"/>
    <s v="GRE de Ingeniería Electrónica y Automática"/>
    <s v="1S"/>
    <n v="16549785"/>
    <s v="VICUÑA"/>
    <s v="MARTÍNEZ"/>
    <s v="JAVIER ESTEBAN"/>
    <s v="VICUÑA MARTÍNEZ, JAVIER ESTEBAN"/>
    <x v="0"/>
    <x v="0"/>
    <x v="1"/>
    <m/>
    <m/>
    <s v="javicuna"/>
    <s v="javier.vicuna@unirioja.es"/>
    <n v="2.5"/>
    <n v="2.5"/>
    <n v="535"/>
    <s v="COLABORADOR-TIPO 1"/>
    <s v="C01"/>
    <s v="TIEMPO COMPLETO"/>
    <s v="2006-10-01 00:00:00.0"/>
    <s v="null"/>
    <s v="LD100575"/>
    <s v="COLABORADOR TIPO 1"/>
    <s v="R109"/>
    <x v="9"/>
    <n v="785"/>
    <s v="TECNOLOGÍA ELECTRÓNICA"/>
  </r>
  <r>
    <x v="22"/>
    <n v="13142250"/>
    <x v="6"/>
    <n v="5065"/>
    <s v="5065E"/>
    <s v="GRUPO-A3"/>
    <s v="Ingeniería Electrónica y Automática"/>
    <s v="GRE"/>
    <s v="GRUPO REDUCIDO ESPECIAL"/>
    <s v="5065E"/>
    <s v="GRE de Ingeniería Electrónica y Automática"/>
    <s v="GRUPO-A3"/>
    <s v="GRE de Ingeniería Electrónica y Automática"/>
    <s v="1S"/>
    <n v="13142250"/>
    <s v="GIL"/>
    <s v="MARTÍNEZ"/>
    <s v="MONTSERRAT"/>
    <s v="GIL MARTÍNEZ, MONTSERRAT"/>
    <x v="0"/>
    <x v="0"/>
    <x v="0"/>
    <m/>
    <m/>
    <s v="mogil"/>
    <s v="montse.gil@unirioja.es"/>
    <n v="2.5"/>
    <n v="2.5"/>
    <n v="504"/>
    <s v="PROFESOR TITULAR UNIVERSIDAD"/>
    <s v="C01"/>
    <s v="TIEMPO COMPLETO"/>
    <s v="2017-12-21 00:00:00.0"/>
    <s v="null"/>
    <s v="DF100289"/>
    <s v="PROFESOR TITULAR DE UNIVERSIDAD"/>
    <s v="R109"/>
    <x v="9"/>
    <n v="520"/>
    <s v="INGENIERÍA DE SISTEMAS Y AUTOMÁTICA"/>
  </r>
  <r>
    <x v="22"/>
    <n v="13155868"/>
    <x v="6"/>
    <n v="5066"/>
    <s v="5066G"/>
    <s v="GRUPO-A"/>
    <s v="Dirección Integrada de Proyectos"/>
    <s v="GG"/>
    <s v="GRUPO GRANDE"/>
    <s v="5066G"/>
    <s v="GG de Dirección Integrada de Proyectos"/>
    <s v="GRUPO-A"/>
    <s v="GG de Dirección Integrada de Proyectos"/>
    <s v="1S"/>
    <n v="13155868"/>
    <s v="ALBA"/>
    <s v="ELÍAS"/>
    <s v="FERNANDO"/>
    <s v="ALBA ELÍAS, FERNANDO"/>
    <x v="0"/>
    <x v="0"/>
    <x v="0"/>
    <m/>
    <m/>
    <s v="falba"/>
    <s v="fernando.alba@unirioja.es"/>
    <n v="2"/>
    <n v="2"/>
    <n v="504"/>
    <s v="PROFESOR TITULAR UNIVERSIDAD"/>
    <s v="C01"/>
    <s v="TIEMPO COMPLETO"/>
    <s v="2007-10-09 00:00:00.0"/>
    <s v="null"/>
    <s v="DF100214"/>
    <s v="PROFESOR TITULAR DE UNIVERSIDAD"/>
    <s v="R110"/>
    <x v="10"/>
    <n v="720"/>
    <s v="PROYECTOS DE INGENIERÍA"/>
  </r>
  <r>
    <x v="22"/>
    <n v="5402584"/>
    <x v="6"/>
    <n v="5066"/>
    <s v="5066L"/>
    <s v="GRUPO-A2"/>
    <s v="Dirección Integrada de Proyectos"/>
    <s v="GL"/>
    <s v="GRUPO DE LABORATORIO"/>
    <s v="5066L"/>
    <s v="GL de Dirección Integrada de Proyectos"/>
    <s v="GRUPO-A2"/>
    <s v="GL de Dirección Integrada de Proyectos"/>
    <s v="1S"/>
    <n v="5402584"/>
    <s v="GUTIÉRREZ"/>
    <s v="LÓPEZ"/>
    <s v="JOSÉ LUIS"/>
    <s v="GUTIÉRREZ LÓPEZ, JOSÉ LUIS"/>
    <x v="0"/>
    <x v="0"/>
    <x v="1"/>
    <m/>
    <m/>
    <s v="jogutirr"/>
    <s v="jose-luis.gutirrez@unirioja.es"/>
    <n v="1.5"/>
    <n v="1.5"/>
    <n v="532"/>
    <s v="LABORAL DOCENTE-ASOCIADO"/>
    <s v="P04"/>
    <s v="TIEMPO PARCIAL (4+4 HORAS)"/>
    <s v="2018-09-24 00:00:00.0"/>
    <s v="2019-09-14 00:00:00.0"/>
    <s v="PI101423"/>
    <s v="PROFESOR ASOCIADO"/>
    <s v="R110"/>
    <x v="10"/>
    <n v="720"/>
    <s v="PROYECTOS DE INGENIERÍA"/>
  </r>
  <r>
    <x v="22"/>
    <n v="16594506"/>
    <x v="6"/>
    <n v="5067"/>
    <s v="5067G"/>
    <s v="GRUPO-A"/>
    <s v="Dirección Estratégica e Innovación"/>
    <s v="GG"/>
    <s v="GRUPO GRANDE"/>
    <s v="5067G"/>
    <s v="GG de Dirección Estratégica e Innovación"/>
    <s v="GRUPO-A"/>
    <s v="GG de Dirección Estratégica e Innovación"/>
    <s v="2S"/>
    <n v="16594506"/>
    <s v="VARGAS"/>
    <s v="MONTOYA"/>
    <s v="PILAR"/>
    <s v="VARGAS MONTOYA, PILAR"/>
    <x v="1"/>
    <x v="0"/>
    <x v="0"/>
    <m/>
    <m/>
    <s v="pivargas"/>
    <s v="pilar.vargas@unirioja.es"/>
    <n v="2"/>
    <n v="2"/>
    <n v="504"/>
    <s v="PROFESOR TITULAR UNIVERSIDAD"/>
    <s v="C01"/>
    <s v="TIEMPO COMPLETO"/>
    <s v="2018-11-26 00:00:00.0"/>
    <s v="null"/>
    <s v="DF100362"/>
    <s v="PROFESOR TITULAR DE UNIVERSIDAD"/>
    <s v="R104"/>
    <x v="0"/>
    <n v="650"/>
    <s v="ORGANIZACIÓN DE EMPRESAS"/>
  </r>
  <r>
    <x v="22"/>
    <n v="72778836"/>
    <x v="6"/>
    <n v="5067"/>
    <s v="5067E"/>
    <s v="GRUPO-A1"/>
    <s v="Dirección Estratégica e Innovación"/>
    <s v="GRE"/>
    <s v="GRUPO REDUCIDO ESPECIAL"/>
    <s v="5067E"/>
    <s v="GRE de Dirección Estratégica e Innovación"/>
    <s v="GRUPO-A1"/>
    <s v="GRE de Dirección Estratégica e Innovación"/>
    <s v="2S"/>
    <n v="72778836"/>
    <s v="ÁLVAREZ"/>
    <s v="GURREA"/>
    <s v="JUAN CARLOS"/>
    <s v="ÁLVAREZ GURREA, JUAN CARLOS"/>
    <x v="1"/>
    <x v="0"/>
    <x v="0"/>
    <m/>
    <m/>
    <s v="jualvag"/>
    <s v="juan-carlos.alvarez@unirioja.es"/>
    <n v="2.5"/>
    <n v="2.5"/>
    <n v="532"/>
    <s v="LABORAL DOCENTE-ASOCIADO"/>
    <s v="P06"/>
    <s v="TIEMPO PARCIAL (6+6 HORAS)"/>
    <s v="2015-09-15 00:00:00.0"/>
    <s v="2019-09-14 00:00:00.0"/>
    <s v="PI101026"/>
    <s v="PROFESOR ASOCIADO"/>
    <s v="R104"/>
    <x v="0"/>
    <n v="650"/>
    <s v="ORGANIZACIÓN DE EMPRESAS"/>
  </r>
  <r>
    <x v="22"/>
    <n v="815254"/>
    <x v="6"/>
    <n v="5067"/>
    <s v="5067E"/>
    <s v="GRUPO-A3"/>
    <s v="Dirección Estratégica e Innovación"/>
    <s v="GRE"/>
    <s v="GRUPO REDUCIDO ESPECIAL"/>
    <s v="5067E"/>
    <s v="GRE de Dirección Estratégica e Innovación"/>
    <s v="GRUPO-A3"/>
    <s v="GRE de Dirección Estratégica e Innovación"/>
    <s v="2S"/>
    <n v="815254"/>
    <s v="MARTÍNEZ"/>
    <s v="CALVO"/>
    <s v="MARÍA ÁNGELES"/>
    <s v="MARTÍNEZ CALVO, MARÍA ÁNGELES"/>
    <x v="0"/>
    <x v="0"/>
    <x v="0"/>
    <m/>
    <m/>
    <s v="anmartin"/>
    <s v="marian.martinez@unirioja.es"/>
    <n v="2.5"/>
    <n v="2.5"/>
    <n v="506"/>
    <s v="PROFESOR TITULAR DE ESCUELA UNIVERSITARI"/>
    <s v="01A"/>
    <s v="TIEMPO COMPLETO AMPLIADO"/>
    <s v="2012-09-01 00:00:00.0"/>
    <s v="null"/>
    <s v="DF31868"/>
    <s v="TITULAR DE ESCUELAS UNIVERSITARIAS"/>
    <s v="R110"/>
    <x v="10"/>
    <n v="65"/>
    <s v="CIENCIA DE LOS MATERIALES E INGENIERÍA METALÚRGICA"/>
  </r>
  <r>
    <x v="22"/>
    <n v="16561901"/>
    <x v="6"/>
    <n v="5068"/>
    <s v="5068G"/>
    <s v="GRUPO-A"/>
    <s v="Construcciones Industriales"/>
    <s v="GG"/>
    <s v="GRUPO GRANDE"/>
    <s v="5068G"/>
    <s v="GG de Construcciones Industriales"/>
    <s v="GRUPO-A"/>
    <s v="GG de Construcciones Industriales"/>
    <s v="2S"/>
    <n v="16561901"/>
    <s v="FRAILE"/>
    <s v="GARCÍA"/>
    <s v="ESTEBAN"/>
    <s v="FRAILE GARCÍA, ESTEBAN"/>
    <x v="1"/>
    <x v="0"/>
    <x v="1"/>
    <m/>
    <m/>
    <s v="esfraile"/>
    <s v="esteban.fraile@unirioja.es"/>
    <n v="2"/>
    <n v="2"/>
    <n v="536"/>
    <s v="PROFESOR INTERINO"/>
    <s v="C01"/>
    <s v="TIEMPO COMPLETO"/>
    <s v="2012-09-01 00:00:00.0"/>
    <s v="null"/>
    <s v="PI100871"/>
    <s v="PROFESOR CONTRATADO INTERINO"/>
    <s v="R110"/>
    <x v="10"/>
    <n v="605"/>
    <s v="MECÁNICA DE MEDIOS CONTINUOS Y TEORÍA DE ESTRUCTUR"/>
  </r>
  <r>
    <x v="22"/>
    <n v="16588620"/>
    <x v="6"/>
    <n v="5068"/>
    <s v="5068L"/>
    <s v="GRUPO-A1"/>
    <s v="Construcciones Industriales"/>
    <s v="GL"/>
    <s v="GRUPO DE LABORATORIO"/>
    <s v="5068L"/>
    <s v="GL de Construcciones Industriales"/>
    <s v="GRUPO-A1"/>
    <s v="GL de Construcciones Industriales"/>
    <s v="2S"/>
    <n v="16588620"/>
    <s v="FERREIRO"/>
    <s v="CABELLO"/>
    <s v="JAVIER"/>
    <s v="FERREIRO CABELLO, JAVIER"/>
    <x v="0"/>
    <x v="0"/>
    <x v="1"/>
    <m/>
    <m/>
    <s v="jaferrei"/>
    <s v="javier.ferreiro@unirioja.es"/>
    <n v="1.4"/>
    <n v="1.4"/>
    <n v="532"/>
    <s v="LABORAL DOCENTE-ASOCIADO"/>
    <s v="P06"/>
    <s v="TIEMPO PARCIAL (6+6 HORAS)"/>
    <s v="2018-09-28 00:00:00.0"/>
    <s v="2019-09-14 00:00:00.0"/>
    <s v="PI101044"/>
    <s v="PROFESOR ASOCIADO"/>
    <s v="R110"/>
    <x v="10"/>
    <n v="605"/>
    <s v="MECÁNICA DE MEDIOS CONTINUOS Y TEORÍA DE ESTRUCTUR"/>
  </r>
  <r>
    <x v="22"/>
    <n v="16538994"/>
    <x v="6"/>
    <n v="5068"/>
    <s v="5068R"/>
    <s v="GRUPO-A1"/>
    <s v="Construcciones Industriales"/>
    <s v="GR"/>
    <s v="GRUPO REDUCIDO"/>
    <s v="5068R"/>
    <s v="GR de Construcciones Industriales"/>
    <s v="GRUPO-A1"/>
    <s v="GR de Construcciones Industriales"/>
    <s v="2S"/>
    <n v="16538994"/>
    <s v="MARTÍNEZ DE PISÓN"/>
    <s v="ASCACÍBAR"/>
    <s v="EDUARDO"/>
    <s v="MARTÍNEZ DE PISÓN ASCACÍBAR, EDUARDO"/>
    <x v="1"/>
    <x v="0"/>
    <x v="0"/>
    <m/>
    <m/>
    <s v="edmartin"/>
    <s v="eduardo.mtnezdepison@unirioja.es"/>
    <n v="1.5"/>
    <n v="1.5"/>
    <n v="504"/>
    <s v="PROFESOR TITULAR UNIVERSIDAD"/>
    <s v="C01"/>
    <s v="TIEMPO COMPLETO"/>
    <s v="2014-09-15 00:00:00.0"/>
    <s v="null"/>
    <s v="DF100069"/>
    <s v="TITULAR DE UNIVERSIDAD"/>
    <s v="R110"/>
    <x v="10"/>
    <n v="605"/>
    <s v="MECÁNICA DE MEDIOS CONTINUOS Y TEORÍA DE ESTRUCTUR"/>
  </r>
  <r>
    <x v="22"/>
    <n v="16541257"/>
    <x v="6"/>
    <n v="5069"/>
    <s v="5069G"/>
    <s v="GRUPO-A"/>
    <s v="Instalaciones Industriales"/>
    <s v="GG"/>
    <s v="GRUPO GRANDE"/>
    <s v="5069G"/>
    <s v="GG de Instalaciones Industriales"/>
    <s v="GRUPO-A"/>
    <s v="GG de Instalaciones Industriales"/>
    <s v="2S"/>
    <n v="16541257"/>
    <s v="ZORZANO"/>
    <s v="SANTAMARÍA"/>
    <s v="PEDRO JOSÉ"/>
    <s v="ZORZANO SANTAMARÍA, PEDRO JOSÉ"/>
    <x v="1"/>
    <x v="0"/>
    <x v="0"/>
    <m/>
    <m/>
    <s v="pzorzano"/>
    <s v="pedrojose.zorzano@unirioja.es"/>
    <n v="1"/>
    <n v="1"/>
    <n v="504"/>
    <s v="PROFESOR TITULAR UNIVERSIDAD"/>
    <s v="C01"/>
    <s v="TIEMPO COMPLETO"/>
    <s v="2015-12-23 00:00:00.0"/>
    <s v="null"/>
    <s v="DF31818"/>
    <s v="PROFESOR TITULAR ESCUELA UNIVERSITARIA"/>
    <s v="R109"/>
    <x v="9"/>
    <n v="535"/>
    <s v="INGENIERÍA ELÉCTRICA"/>
  </r>
  <r>
    <x v="22"/>
    <n v="16553320"/>
    <x v="6"/>
    <n v="5069"/>
    <s v="5069G"/>
    <s v="GRUPO-A"/>
    <s v="Instalaciones Industriales"/>
    <s v="GG"/>
    <s v="GRUPO GRANDE"/>
    <s v="5069G"/>
    <s v="GG de Instalaciones Industriales"/>
    <s v="GRUPO-A"/>
    <s v="GG de Instalaciones Industriales"/>
    <s v="2S"/>
    <n v="16553320"/>
    <s v="ELVIRA"/>
    <s v="IZURRATEGUI"/>
    <s v="CARLOS"/>
    <s v="ELVIRA IZURRATEGUI, CARLOS"/>
    <x v="1"/>
    <x v="0"/>
    <x v="1"/>
    <m/>
    <m/>
    <s v="celvira"/>
    <s v="carlos.elvira@unirioja.es"/>
    <n v="1"/>
    <n v="1"/>
    <n v="506"/>
    <s v="PROFESOR TITULAR DE ESCUELA UNIVERSITARI"/>
    <s v="01A"/>
    <s v="TIEMPO COMPLETO AMPLIADO"/>
    <s v="2012-09-01 00:00:00.0"/>
    <s v="null"/>
    <s v="DF31778"/>
    <s v="TITULAR DE ESCUELAS UNIVERSITARIAS"/>
    <s v="R109"/>
    <x v="9"/>
    <n v="520"/>
    <s v="INGENIERÍA DE SISTEMAS Y AUTOMÁTICA"/>
  </r>
  <r>
    <x v="22"/>
    <n v="16608199"/>
    <x v="6"/>
    <n v="5069"/>
    <s v="5069E"/>
    <s v="GRUPO-A1"/>
    <s v="Instalaciones Industriales"/>
    <s v="GRE"/>
    <s v="GRUPO REDUCIDO ESPECIAL"/>
    <s v="5069E"/>
    <s v="GRE de Instalaciones Industriales"/>
    <s v="GRUPO-A1"/>
    <s v="GRE de Instalaciones Industriales"/>
    <s v="2S"/>
    <n v="16608199"/>
    <s v="MUÑOZ"/>
    <s v="JIMÉNEZ"/>
    <s v="ANDRÉS"/>
    <s v="MUÑOZ JIMÉNEZ, ANDRÉS"/>
    <x v="1"/>
    <x v="0"/>
    <x v="0"/>
    <m/>
    <m/>
    <s v="anmunoz"/>
    <s v="andres.munoz@unirioja.es"/>
    <n v="2.5"/>
    <n v="2.5"/>
    <n v="536"/>
    <s v="PROFESOR INTERINO"/>
    <s v="P02"/>
    <s v="TIEMPO PARCIAL (2+2 HORAS)"/>
    <s v="2018-09-17 00:00:00.0"/>
    <s v="null"/>
    <s v="PI101377"/>
    <s v="PROFESOR CONTRATADO INTERINO"/>
    <s v="R109"/>
    <x v="9"/>
    <n v="535"/>
    <s v="INGENIERÍA ELÉCTRICA"/>
  </r>
  <r>
    <x v="22"/>
    <n v="16604826"/>
    <x v="6"/>
    <n v="5069"/>
    <s v="5069E"/>
    <s v="GRUPO-A3"/>
    <s v="Instalaciones Industriales"/>
    <s v="GRE"/>
    <s v="GRUPO REDUCIDO ESPECIAL"/>
    <s v="5069E"/>
    <s v="GRE de Instalaciones Industriales"/>
    <s v="GRUPO-A3"/>
    <s v="GRE de Instalaciones Industriales"/>
    <s v="2S"/>
    <n v="16604826"/>
    <s v="OLASOLO"/>
    <s v="ALONSO"/>
    <s v="PABLO"/>
    <s v="OLASOLO ALONSO, PABLO"/>
    <x v="1"/>
    <x v="0"/>
    <x v="0"/>
    <m/>
    <m/>
    <s v="paolasol"/>
    <s v="pablo.olasolo@alum.unirioja.es"/>
    <n v="2.5"/>
    <n v="2.5"/>
    <n v="532"/>
    <s v="LABORAL DOCENTE-ASOCIADO"/>
    <s v="P05"/>
    <s v="TIEMPO PARCIAL (5+5 HORAS)"/>
    <s v="2019-02-04 00:00:00.0"/>
    <s v="2019-09-14 00:00:00.0"/>
    <s v="PI101381"/>
    <s v="PROFESOR ASOCIADO"/>
    <s v="R110"/>
    <x v="10"/>
    <n v="590"/>
    <s v="MÁQUINAS Y MOTORES TÉRMICOS"/>
  </r>
  <r>
    <x v="22"/>
    <n v="16553057"/>
    <x v="6"/>
    <n v="5070"/>
    <s v="5070G"/>
    <s v="GRUPO-A"/>
    <s v="Prácticas externas"/>
    <s v="GG"/>
    <s v="GRUPO GRANDE"/>
    <s v="5070G"/>
    <s v="GG de Prácticas externas"/>
    <s v="GRUPO-A"/>
    <s v="GG de Prácticas externas"/>
    <s v="1S"/>
    <n v="16553057"/>
    <s v="SÁENZ DIEZ"/>
    <s v="MURO"/>
    <s v="JUAN CARLOS"/>
    <s v="SÁENZ DIEZ MURO, JUAN CARLOS"/>
    <x v="0"/>
    <x v="0"/>
    <x v="0"/>
    <m/>
    <m/>
    <s v="jusaenzd"/>
    <s v="juan-carlos.saenz-diez@unirioja.es"/>
    <n v="0.1"/>
    <n v="0.1"/>
    <n v="504"/>
    <s v="PROFESOR TITULAR UNIVERSIDAD"/>
    <s v="C01"/>
    <s v="TIEMPO COMPLETO"/>
    <s v="2018-11-26 00:00:00.0"/>
    <s v="null"/>
    <s v="DF31811"/>
    <s v="TITULAR DE UNIVERSIDAD"/>
    <s v="R109"/>
    <x v="9"/>
    <n v="535"/>
    <s v="INGENIERÍA ELÉCTRICA"/>
  </r>
  <r>
    <x v="22"/>
    <n v="16541690"/>
    <x v="6"/>
    <n v="5071"/>
    <s v="5071G"/>
    <s v="GRUPO-A"/>
    <s v="Tecnologías de la Información y de la Comunicación Industriales I"/>
    <s v="GG"/>
    <s v="GRUPO GRANDE"/>
    <s v="5071G"/>
    <s v="GG de Tecnologías de la Información y de la Comunicación Industriales I"/>
    <s v="GRUPO-A"/>
    <s v="GG de Tecnologías de la Información y de la Comunicación Industriales I"/>
    <s v="1S"/>
    <n v="16541690"/>
    <s v="BRETÓN"/>
    <s v="RODRÍGUEZ"/>
    <s v="JAVIER"/>
    <s v="BRETÓN RODRÍGUEZ, JAVIER"/>
    <x v="1"/>
    <x v="0"/>
    <x v="1"/>
    <m/>
    <m/>
    <s v="jabreton"/>
    <s v="javier.breton@unirioja.es"/>
    <n v="1"/>
    <n v="1"/>
    <n v="506"/>
    <s v="PROFESOR TITULAR DE ESCUELA UNIVERSITARI"/>
    <s v="01A"/>
    <s v="TIEMPO COMPLETO AMPLIADO"/>
    <s v="2012-09-01 00:00:00.0"/>
    <s v="null"/>
    <s v="DF100087"/>
    <s v="TITULAR DE ESCUELA UNIVERSITARIA"/>
    <s v="R109"/>
    <x v="9"/>
    <n v="520"/>
    <s v="INGENIERÍA DE SISTEMAS Y AUTOMÁTICA"/>
  </r>
  <r>
    <x v="22"/>
    <n v="16561526"/>
    <x v="6"/>
    <n v="5072"/>
    <s v="5072G"/>
    <s v="GRUPO-A"/>
    <s v="Tecnologías de la Información y de la Comunicación Industriales II"/>
    <s v="GG"/>
    <s v="GRUPO GRANDE"/>
    <s v="5072G"/>
    <s v="GG de Tecnologías de la Información y de la Comunicación Industriales II"/>
    <s v="GRUPO-A"/>
    <s v="GG de Tecnologías de la Información y de la Comunicación Industriales II"/>
    <s v="1S"/>
    <n v="16561526"/>
    <s v="MARTÍNEZ DE PISÓN"/>
    <s v="ASCACIBAR"/>
    <s v="FCO.JAVIER"/>
    <s v="MARTÍNEZ DE PISÓN ASCACIBAR, FCO.JAVIER"/>
    <x v="0"/>
    <x v="0"/>
    <x v="0"/>
    <m/>
    <m/>
    <s v="fjmartin"/>
    <s v="fjmartin@unirioja.es"/>
    <n v="2"/>
    <n v="2"/>
    <n v="500"/>
    <s v="CATEDRATICO DE UNIVERSIDAD"/>
    <s v="01R"/>
    <s v="TIEMPO COMPLETO REDUCIDO"/>
    <s v="2018-11-26 00:00:00.0"/>
    <s v="null"/>
    <s v="DF32041"/>
    <s v="CATEDRÁTICO DE UNIVERSIDAD"/>
    <s v="R110"/>
    <x v="10"/>
    <n v="720"/>
    <s v="PROYECTOS DE INGENIERÍA"/>
  </r>
  <r>
    <x v="22"/>
    <n v="16557336"/>
    <x v="6"/>
    <n v="5073"/>
    <s v="5073G"/>
    <s v="GRUPO-A"/>
    <s v="Energías Renovables I"/>
    <s v="GG"/>
    <s v="GRUPO GRANDE"/>
    <s v="5073G"/>
    <s v="GG de Energías Renovables I"/>
    <s v="GRUPO-A"/>
    <s v="GG de Energías Renovables I"/>
    <s v="1S"/>
    <n v="16557336"/>
    <s v="BLANCO"/>
    <s v="BARRERO"/>
    <s v="JUAN MANUEL"/>
    <s v="BLANCO BARRERO, JUAN MANUEL"/>
    <x v="0"/>
    <x v="0"/>
    <x v="0"/>
    <m/>
    <m/>
    <s v="jbblanco"/>
    <s v="juan-manuel.blanco@unirioja.es"/>
    <n v="2"/>
    <n v="2"/>
    <n v="504"/>
    <s v="PROFESOR TITULAR UNIVERSIDAD"/>
    <s v="C01"/>
    <s v="TIEMPO COMPLETO"/>
    <s v="2015-11-13 00:00:00.0"/>
    <s v="null"/>
    <s v="DF100035"/>
    <s v="PROFESOR TITULAR DE UNIVERSIDAD"/>
    <s v="R109"/>
    <x v="9"/>
    <n v="535"/>
    <s v="INGENIERÍA ELÉCTRICA"/>
  </r>
  <r>
    <x v="23"/>
    <n v="15863391"/>
    <x v="6"/>
    <n v="5076"/>
    <s v="5076G"/>
    <s v="GRUPO-A"/>
    <s v="Gestión de recursos hídricos"/>
    <s v="GG"/>
    <s v="GRUPO GRANDE"/>
    <s v="5076G"/>
    <s v="GG de Gestión de recursos hídricos"/>
    <s v="GRUPO-A"/>
    <s v="GG de Gestión de recursos hídricos"/>
    <s v="1S"/>
    <n v="15863391"/>
    <s v="PEÑA"/>
    <s v="NAVARIDAS"/>
    <s v="JOSÉ MIGUEL"/>
    <s v="PEÑA NAVARIDAS, JOSÉ MIGUEL"/>
    <x v="1"/>
    <x v="0"/>
    <x v="0"/>
    <m/>
    <m/>
    <s v="jopena"/>
    <s v="jmiguel.penya@unirioja.es"/>
    <n v="2"/>
    <n v="2"/>
    <n v="533"/>
    <s v="COLABORADOR-TIPO 2 (Doctor)"/>
    <s v="C01"/>
    <s v="TIEMPO COMPLETO"/>
    <s v="2006-10-01 00:00:00.0"/>
    <s v="null"/>
    <s v="LD100579"/>
    <s v="PROFESOR COLABORADOR TIPO 2"/>
    <s v="R101"/>
    <x v="4"/>
    <n v="500"/>
    <s v="INGENIERÍA AGROFORESTAL"/>
  </r>
  <r>
    <x v="23"/>
    <n v="16521843"/>
    <x v="6"/>
    <n v="5077"/>
    <s v="5077G"/>
    <s v="GRUPO-A"/>
    <s v="Ahorro y eficiencia energética en el sector agroalimentario"/>
    <s v="GG"/>
    <s v="GRUPO GRANDE"/>
    <s v="5077G"/>
    <s v="GG de Ahorro y eficiencia energética en el sector agroalimentario"/>
    <s v="GRUPO-A"/>
    <s v="GG de Ahorro y eficiencia energética en el sector agroalimentario"/>
    <s v="1S"/>
    <n v="16521843"/>
    <s v="DOMÉNECH"/>
    <s v="SUBIRÁN"/>
    <s v="JUANA"/>
    <s v="DOMÉNECH SUBIRÁN, JUANA"/>
    <x v="1"/>
    <x v="0"/>
    <x v="0"/>
    <m/>
    <m/>
    <s v="judomene"/>
    <s v="juana.domenech@unirioja.es"/>
    <n v="2"/>
    <n v="2"/>
    <n v="504"/>
    <s v="PROFESOR TITULAR UNIVERSIDAD"/>
    <s v="01A"/>
    <s v="TIEMPO COMPLETO AMPLIADO"/>
    <s v="2012-09-01 00:00:00.0"/>
    <s v="null"/>
    <s v="DF100132"/>
    <s v="TITULAR DE UNIVERSIDAD"/>
    <s v="R110"/>
    <x v="10"/>
    <n v="590"/>
    <s v="MÁQUINAS Y MOTORES TÉRMICOS"/>
  </r>
  <r>
    <x v="23"/>
    <n v="71427482"/>
    <x v="6"/>
    <n v="5078"/>
    <s v="5078G"/>
    <s v="GRUPO-A"/>
    <s v="Ingeniería Rural"/>
    <s v="GG"/>
    <s v="GRUPO GRANDE"/>
    <s v="5078G"/>
    <s v="GG de Ingeniería Rural"/>
    <s v="GRUPO-A"/>
    <s v="GG de Ingeniería Rural"/>
    <s v="2S"/>
    <n v="71427482"/>
    <s v="TASCÓN"/>
    <s v="VEGAS"/>
    <s v="ALBERTO"/>
    <s v="TASCÓN VEGAS, ALBERTO"/>
    <x v="0"/>
    <x v="0"/>
    <x v="0"/>
    <m/>
    <m/>
    <s v="altascon"/>
    <s v="alberto.tascon@unirioja.es"/>
    <n v="2.4"/>
    <n v="2.4"/>
    <s v="A-0504"/>
    <s v="PROFESOR TITULAR UNIVERSIDAD"/>
    <s v="C01"/>
    <s v="TIEMPO COMPLETO"/>
    <s v="2010-09-01 00:00:00.0"/>
    <s v="null"/>
    <s v="DF100264"/>
    <s v="PROFESOR TITULAR INTERINO"/>
    <s v="R101"/>
    <x v="4"/>
    <n v="500"/>
    <s v="INGENIERÍA AGROFORESTAL"/>
  </r>
  <r>
    <x v="23"/>
    <n v="16591357"/>
    <x v="6"/>
    <n v="5078"/>
    <s v="5078L"/>
    <s v="GRUPO-A1"/>
    <s v="Ingeniería Rural"/>
    <s v="GL"/>
    <s v="GRUPO DE LABORATORIO"/>
    <s v="5078L"/>
    <s v="GL de Ingeniería Rural"/>
    <s v="GRUPO-A1"/>
    <s v="GL de Ingeniería Rural"/>
    <s v="2S"/>
    <n v="16591357"/>
    <s v="LÓPEZ"/>
    <s v="OCÓN"/>
    <s v="ELENA"/>
    <s v="LÓPEZ OCÓN, ELENA"/>
    <x v="1"/>
    <x v="0"/>
    <x v="1"/>
    <m/>
    <m/>
    <s v="ellopeo"/>
    <s v="elena.lopez@unirioja.es"/>
    <n v="0.2"/>
    <n v="0.2"/>
    <n v="536"/>
    <s v="PROFESOR INTERINO"/>
    <s v="P02"/>
    <s v="TIEMPO PARCIAL (2+2 HORAS)"/>
    <s v="2019-02-21 00:00:00.0"/>
    <s v="2019-09-14 00:00:00.0"/>
    <s v="PI101459"/>
    <s v="PROFESOR CONTRATADO INTERINO"/>
    <s v="R101"/>
    <x v="4"/>
    <n v="500"/>
    <s v="INGENIERÍA AGROFORESTAL"/>
  </r>
  <r>
    <x v="23"/>
    <n v="16539010"/>
    <x v="6"/>
    <n v="5079"/>
    <s v="5079G"/>
    <s v="GRUPO-A"/>
    <s v="Ordenación y gestión del territorio"/>
    <s v="GG"/>
    <s v="GRUPO GRANDE"/>
    <s v="5079G"/>
    <s v="GG de Ordenación y gestión del territorio"/>
    <s v="GRUPO-A"/>
    <s v="GG de Ordenación y gestión del territorio"/>
    <s v="1S"/>
    <n v="16539010"/>
    <s v="RUIZ"/>
    <s v="FLAÑO"/>
    <s v="PURIFICACIÓN"/>
    <s v="RUIZ FLAÑO, PURIFICACIÓN"/>
    <x v="1"/>
    <x v="0"/>
    <x v="0"/>
    <m/>
    <m/>
    <s v="puruiz"/>
    <s v="purificacion.ruiz@unirioja.es"/>
    <n v="0.6"/>
    <n v="0.6"/>
    <n v="504"/>
    <s v="PROFESOR TITULAR UNIVERSIDAD"/>
    <s v="01R"/>
    <s v="TIEMPO COMPLETO REDUCIDO"/>
    <s v="2017-09-15 00:00:00.0"/>
    <s v="null"/>
    <s v="DF3369"/>
    <s v="PROFESOR TITULAR DE UNIVERSIDAD"/>
    <s v="R114"/>
    <x v="3"/>
    <n v="430"/>
    <s v="GEOGRAFÍA FÍSICA"/>
  </r>
  <r>
    <x v="23"/>
    <n v="50793513"/>
    <x v="6"/>
    <n v="5079"/>
    <s v="5079G"/>
    <s v="GRUPO-A"/>
    <s v="Ordenación y gestión del territorio"/>
    <s v="GG"/>
    <s v="GRUPO GRANDE"/>
    <s v="5079G"/>
    <s v="GG de Ordenación y gestión del territorio"/>
    <s v="GRUPO-A"/>
    <s v="GG de Ordenación y gestión del territorio"/>
    <s v="1S"/>
    <n v="50793513"/>
    <s v="PAEZ DE LA CADENA"/>
    <s v="TORTOSA"/>
    <s v="FRANCISCO"/>
    <s v="PAEZ DE LA CADENA TORTOSA, FRANCISCO"/>
    <x v="1"/>
    <x v="0"/>
    <x v="0"/>
    <m/>
    <m/>
    <s v="franpaez"/>
    <s v="paco.pc@unirioja.es"/>
    <n v="0.6"/>
    <n v="0.6"/>
    <n v="504"/>
    <s v="PROFESOR TITULAR UNIVERSIDAD"/>
    <s v="C01"/>
    <s v="TIEMPO COMPLETO"/>
    <s v="2018-09-17 00:00:00.0"/>
    <s v="null"/>
    <s v="DF100079"/>
    <s v="PROFESOR TITULAR DE UNIVERSIDAD"/>
    <s v="R101"/>
    <x v="4"/>
    <n v="705"/>
    <s v="PRODUCCIÓN VEGETAL"/>
  </r>
  <r>
    <x v="23"/>
    <n v="50301761"/>
    <x v="6"/>
    <n v="5079"/>
    <s v="5079I"/>
    <s v="GRUPO-A1"/>
    <s v="Ordenación y gestión del territorio"/>
    <s v="GI"/>
    <s v="GRUPO DE INFORMÁTICA"/>
    <s v="5079I"/>
    <s v="GI de Ordenación y gestión del territorio"/>
    <s v="GRUPO-A1"/>
    <s v="GI de Ordenación y gestión del territorio"/>
    <s v="1S"/>
    <n v="50301761"/>
    <s v="PRADO"/>
    <s v="VILLAR"/>
    <s v="EDUARDO"/>
    <s v="PRADO VILLAR, EDUARDO"/>
    <x v="1"/>
    <x v="0"/>
    <x v="1"/>
    <m/>
    <m/>
    <s v="eduprado"/>
    <s v="eduardo.prado@unirioja.es"/>
    <n v="1"/>
    <n v="1"/>
    <n v="506"/>
    <s v="PROFESOR TITULAR DE ESCUELA UNIVERSITARI"/>
    <s v="01A"/>
    <s v="TIEMPO COMPLETO AMPLIADO"/>
    <s v="2012-09-01 00:00:00.0"/>
    <s v="null"/>
    <s v="DF3168"/>
    <s v="TITULAR DE ESCUELAS UNIVERSITARIAS"/>
    <s v="R101"/>
    <x v="4"/>
    <n v="705"/>
    <s v="PRODUCCIÓN VEGETAL"/>
  </r>
  <r>
    <x v="23"/>
    <n v="17437495"/>
    <x v="6"/>
    <n v="5080"/>
    <s v="5080G"/>
    <s v="GRUPO-A"/>
    <s v="Protección integrada de cultivos"/>
    <s v="GG"/>
    <s v="GRUPO GRANDE"/>
    <s v="5080G"/>
    <s v="GG de Protección integrada de cultivos"/>
    <s v="GRUPO-A"/>
    <s v="GG de Protección integrada de cultivos"/>
    <s v="2S"/>
    <n v="17437495"/>
    <s v="MARCO"/>
    <s v="MANCEBÓN"/>
    <s v="VICENTE SANTIAGO"/>
    <s v="MARCO MANCEBÓN, VICENTE SANTIAGO"/>
    <x v="0"/>
    <x v="0"/>
    <x v="0"/>
    <m/>
    <m/>
    <s v="vimarco"/>
    <s v="vicente.marco@unirioja.es"/>
    <n v="1"/>
    <n v="1"/>
    <n v="504"/>
    <s v="PROFESOR TITULAR UNIVERSIDAD"/>
    <s v="01R"/>
    <s v="TIEMPO COMPLETO REDUCIDO"/>
    <s v="2014-09-15 00:00:00.0"/>
    <s v="null"/>
    <s v="DF3157"/>
    <s v="TITULAR DE UNIVERSIDAD"/>
    <s v="R101"/>
    <x v="4"/>
    <n v="705"/>
    <s v="PRODUCCIÓN VEGETAL"/>
  </r>
  <r>
    <x v="23"/>
    <n v="72778746"/>
    <x v="6"/>
    <n v="5080"/>
    <s v="5080G"/>
    <s v="GRUPO-A"/>
    <s v="Protección integrada de cultivos"/>
    <s v="GG"/>
    <s v="GRUPO GRANDE"/>
    <s v="5080G"/>
    <s v="GG de Protección integrada de cultivos"/>
    <s v="GRUPO-A"/>
    <s v="GG de Protección integrada de cultivos"/>
    <s v="2S"/>
    <n v="72778746"/>
    <s v="PÉREZ"/>
    <s v="MORENO"/>
    <s v="IGNACIO"/>
    <s v="PÉREZ MORENO, IGNACIO"/>
    <x v="0"/>
    <x v="0"/>
    <x v="0"/>
    <m/>
    <m/>
    <s v="igperez"/>
    <s v="ignacio.perez@unirioja.es"/>
    <n v="1"/>
    <n v="1"/>
    <n v="504"/>
    <s v="PROFESOR TITULAR UNIVERSIDAD"/>
    <s v="01R"/>
    <s v="TIEMPO COMPLETO REDUCIDO"/>
    <s v="2017-09-15 00:00:00.0"/>
    <s v="null"/>
    <s v="DF3158"/>
    <s v="TITULAR DE UNIVERSIDAD"/>
    <s v="R101"/>
    <x v="4"/>
    <n v="705"/>
    <s v="PRODUCCIÓN VEGETAL"/>
  </r>
  <r>
    <x v="23"/>
    <n v="16506579"/>
    <x v="6"/>
    <n v="5081"/>
    <s v="5081G"/>
    <s v="GRUPO-A"/>
    <s v="Sistemas de producción vegetal"/>
    <s v="GG"/>
    <s v="GRUPO GRANDE"/>
    <s v="5081G"/>
    <s v="GG de Sistemas de producción vegetal"/>
    <s v="GRUPO-A"/>
    <s v="GG de Sistemas de producción vegetal"/>
    <s v="2S"/>
    <n v="16506579"/>
    <s v="MARTÍNEZ DE TODA"/>
    <s v="FERNÁNDEZ"/>
    <s v="FERNANDO"/>
    <s v="MARTÍNEZ DE TODA FERNÁNDEZ, FERNANDO"/>
    <x v="0"/>
    <x v="0"/>
    <x v="0"/>
    <m/>
    <m/>
    <s v="fmartine"/>
    <s v="fernando.martinezdetoda@unirioja.es"/>
    <n v="0.6"/>
    <n v="0.6"/>
    <n v="500"/>
    <s v="CATEDRATICO DE UNIVERSIDAD"/>
    <s v="01R"/>
    <s v="TIEMPO COMPLETO REDUCIDO"/>
    <s v="2012-09-01 00:00:00.0"/>
    <s v="null"/>
    <s v="DF100030"/>
    <s v="CATEDRÁTICO DE UNIVERSIDAD"/>
    <s v="R101"/>
    <x v="4"/>
    <n v="705"/>
    <s v="PRODUCCIÓN VEGETAL"/>
  </r>
  <r>
    <x v="23"/>
    <n v="9373135"/>
    <x v="6"/>
    <n v="5082"/>
    <s v="5082G"/>
    <s v="GRUPO-A"/>
    <s v="Nuevas tecnologías de la producción vegetal"/>
    <s v="GG"/>
    <s v="GRUPO GRANDE"/>
    <s v="5082G"/>
    <s v="GG de Nuevas tecnologías de la producción vegetal"/>
    <s v="GRUPO-A"/>
    <s v="GG de Nuevas tecnologías de la producción vegetal"/>
    <s v="2S"/>
    <n v="9373135"/>
    <s v="MENÉNDEZ"/>
    <s v="MENÉNDEZ"/>
    <s v="CRISTINA"/>
    <s v="MENÉNDEZ MENÉNDEZ, CRISTINA"/>
    <x v="1"/>
    <x v="0"/>
    <x v="0"/>
    <m/>
    <m/>
    <s v="crmenend"/>
    <s v="cristina.menendez@unirioja.es"/>
    <n v="1.6"/>
    <n v="1.6"/>
    <n v="504"/>
    <s v="PROFESOR TITULAR UNIVERSIDAD"/>
    <s v="C01"/>
    <s v="TIEMPO COMPLETO"/>
    <s v="2018-09-17 00:00:00.0"/>
    <s v="null"/>
    <s v="DF100044"/>
    <s v="TITULAR UNIVERSIDAD"/>
    <s v="R101"/>
    <x v="4"/>
    <n v="705"/>
    <s v="PRODUCCIÓN VEGETAL"/>
  </r>
  <r>
    <x v="23"/>
    <n v="16531083"/>
    <x v="6"/>
    <n v="5082"/>
    <s v="5082G"/>
    <s v="GRUPO-A"/>
    <s v="Nuevas tecnologías de la producción vegetal"/>
    <s v="GG"/>
    <s v="GRUPO GRANDE"/>
    <s v="5082G"/>
    <s v="GG de Nuevas tecnologías de la producción vegetal"/>
    <s v="GRUPO-A"/>
    <s v="GG de Nuevas tecnologías de la producción vegetal"/>
    <s v="2S"/>
    <n v="16531083"/>
    <s v="TOMÁS"/>
    <s v="LAS HERAS"/>
    <s v="RAFAEL"/>
    <s v="TOMÁS LAS HERAS, RAFAEL"/>
    <x v="0"/>
    <x v="0"/>
    <x v="0"/>
    <m/>
    <m/>
    <s v="ratomas"/>
    <s v="rafael.tomas@unirioja.es"/>
    <n v="0.1"/>
    <n v="0.1"/>
    <n v="504"/>
    <s v="PROFESOR TITULAR UNIVERSIDAD"/>
    <s v="01R"/>
    <s v="TIEMPO COMPLETO REDUCIDO"/>
    <s v="2017-09-15 00:00:00.0"/>
    <s v="null"/>
    <s v="DF100086"/>
    <s v="TITULAR DE ESCUELA UNIVERSITARIA"/>
    <s v="R101"/>
    <x v="4"/>
    <n v="412"/>
    <s v="FISIOLOGÍA VEGETAL"/>
  </r>
  <r>
    <x v="23"/>
    <n v="16532287"/>
    <x v="6"/>
    <n v="5082"/>
    <s v="5082G"/>
    <s v="GRUPO-A"/>
    <s v="Nuevas tecnologías de la producción vegetal"/>
    <s v="GG"/>
    <s v="GRUPO GRANDE"/>
    <s v="5082G"/>
    <s v="GG de Nuevas tecnologías de la producción vegetal"/>
    <s v="GRUPO-A"/>
    <s v="GG de Nuevas tecnologías de la producción vegetal"/>
    <s v="2S"/>
    <n v="16532287"/>
    <s v="MARTÍNEZ"/>
    <s v="ABAIGAR"/>
    <s v="JAVIER"/>
    <s v="MARTÍNEZ ABAIGAR, JAVIER"/>
    <x v="0"/>
    <x v="0"/>
    <x v="0"/>
    <m/>
    <m/>
    <s v="jabaigar"/>
    <s v="javier.martinez@unirioja.es"/>
    <n v="0.3"/>
    <n v="0.3"/>
    <n v="500"/>
    <s v="CATEDRATICO DE UNIVERSIDAD"/>
    <s v="01R"/>
    <s v="TIEMPO COMPLETO REDUCIDO"/>
    <s v="2014-09-15 00:00:00.0"/>
    <s v="null"/>
    <s v="DF100229"/>
    <s v="CATEDRÁTICO DE UNIVERSIDAD"/>
    <s v="R101"/>
    <x v="4"/>
    <n v="63"/>
    <s v="BOTÁNICA"/>
  </r>
  <r>
    <x v="23"/>
    <n v="72779211"/>
    <x v="6"/>
    <n v="5082"/>
    <s v="5082G"/>
    <s v="GRUPO-A"/>
    <s v="Nuevas tecnologías de la producción vegetal"/>
    <s v="GG"/>
    <s v="GRUPO GRANDE"/>
    <s v="5082G"/>
    <s v="GG de Nuevas tecnologías de la producción vegetal"/>
    <s v="GRUPO-A"/>
    <s v="GG de Nuevas tecnologías de la producción vegetal"/>
    <s v="2S"/>
    <n v="72779211"/>
    <s v="MARTÍNEZ"/>
    <s v="VILLAR"/>
    <s v="MARÍA ELENA"/>
    <s v="MARTÍNEZ VILLAR, MARÍA ELENA"/>
    <x v="1"/>
    <x v="0"/>
    <x v="0"/>
    <m/>
    <m/>
    <s v="elmartin"/>
    <s v="elena.martinez@unirioja.es"/>
    <n v="0.4"/>
    <n v="0.4"/>
    <n v="506"/>
    <s v="PROFESOR TITULAR DE ESCUELA UNIVERSITARI"/>
    <s v="01A"/>
    <s v="TIEMPO COMPLETO AMPLIADO"/>
    <s v="2012-09-01 00:00:00.0"/>
    <s v="null"/>
    <s v="DF3167"/>
    <s v="TITULAR DE ESCUELAS UNIVERSITARIAS"/>
    <s v="R101"/>
    <x v="4"/>
    <n v="705"/>
    <s v="PRODUCCIÓN VEGETAL"/>
  </r>
  <r>
    <x v="23"/>
    <n v="8797523"/>
    <x v="6"/>
    <n v="5082"/>
    <s v="5082L"/>
    <s v="GRUPO-A1"/>
    <s v="Nuevas tecnologías de la producción vegetal"/>
    <s v="GL"/>
    <s v="GRUPO DE LABORATORIO"/>
    <s v="5082L"/>
    <s v="GL de Nuevas tecnologías de la producción vegetal"/>
    <s v="GRUPO-A1"/>
    <s v="GL de Nuevas tecnologías de la producción vegetal"/>
    <s v="2S"/>
    <n v="8797523"/>
    <s v="NÚÑEZ"/>
    <s v="OLIVERA"/>
    <s v="ENCARNACIÓN"/>
    <s v="NÚÑEZ OLIVERA, ENCARNACIÓN"/>
    <x v="0"/>
    <x v="0"/>
    <x v="0"/>
    <m/>
    <m/>
    <s v="eolivera"/>
    <s v="encarnacion.nunez@unirioja.es"/>
    <n v="0.4"/>
    <n v="0.4"/>
    <s v="A-0500"/>
    <s v="CATEDRATICO DE UNIVERSIDAD"/>
    <s v="01R"/>
    <s v="TIEMPO COMPLETO REDUCIDO"/>
    <s v="2015-09-15 00:00:00.0"/>
    <s v="null"/>
    <s v="DF100277"/>
    <s v="CATEDRÁTICO DE UNIVERSIDAD"/>
    <s v="R101"/>
    <x v="4"/>
    <n v="412"/>
    <s v="FISIOLOGÍA VEGETAL"/>
  </r>
  <r>
    <x v="23"/>
    <n v="25136873"/>
    <x v="6"/>
    <n v="5083"/>
    <s v="5083G"/>
    <s v="GRUPO-A"/>
    <s v="Biotecnología animal"/>
    <s v="GG"/>
    <s v="GRUPO GRANDE"/>
    <s v="5083G"/>
    <s v="GG de Biotecnología animal"/>
    <s v="GRUPO-A"/>
    <s v="GG de Biotecnología animal"/>
    <s v="1S"/>
    <n v="25136873"/>
    <s v="ZARAZAGA"/>
    <s v="CHAMORRO"/>
    <s v="MIRIAM"/>
    <s v="ZARAZAGA CHAMORRO, MIRIAM"/>
    <x v="0"/>
    <x v="0"/>
    <x v="0"/>
    <m/>
    <m/>
    <s v="myzaraza"/>
    <s v="myriam.zarazaga@unirioja.es"/>
    <n v="1.8"/>
    <n v="1.8"/>
    <n v="504"/>
    <s v="PROFESOR TITULAR UNIVERSIDAD"/>
    <s v="01R"/>
    <s v="TIEMPO COMPLETO REDUCIDO"/>
    <s v="2015-09-15 00:00:00.0"/>
    <s v="null"/>
    <s v="DF100142"/>
    <s v="PROFESOR TITULAR DE UNIVIERSIDADQ"/>
    <s v="R101"/>
    <x v="4"/>
    <n v="60"/>
    <s v="BIOQUÍMICA Y BIOLOGÍA MOLECULAR"/>
  </r>
  <r>
    <x v="23"/>
    <n v="72781903"/>
    <x v="6"/>
    <n v="5084"/>
    <s v="5084G"/>
    <s v="GRUPO-A"/>
    <s v="Tecnología de la producción animal"/>
    <s v="GG"/>
    <s v="GRUPO GRANDE"/>
    <s v="5084G"/>
    <s v="GG de Tecnología de la producción animal"/>
    <s v="GRUPO-A"/>
    <s v="GG de Tecnología de la producción animal"/>
    <s v="1S"/>
    <n v="72781903"/>
    <s v="ARBIZU"/>
    <s v="MILAGRO"/>
    <s v="MARÍA JULIA"/>
    <s v="ARBIZU MILAGRO, MARÍA JULIA"/>
    <x v="1"/>
    <x v="0"/>
    <x v="0"/>
    <m/>
    <m/>
    <s v="juarbizu"/>
    <s v="julia.arbizu@unirioja.es"/>
    <n v="3.6"/>
    <n v="3.6"/>
    <n v="536"/>
    <s v="PROFESOR INTERINO"/>
    <s v="C01"/>
    <s v="TIEMPO COMPLETO"/>
    <s v="2015-09-15 00:00:00.0"/>
    <s v="null"/>
    <s v="PI101012"/>
    <s v="PROFESOR CONTRATADO INTERINO"/>
    <s v="R101"/>
    <x v="4"/>
    <n v="500"/>
    <s v="INGENIERÍA AGROFORESTAL"/>
  </r>
  <r>
    <x v="23"/>
    <n v="15841424"/>
    <x v="6"/>
    <n v="5085"/>
    <s v="5085G"/>
    <s v="GRUPO-A"/>
    <s v="Industrias Agroalimentarias"/>
    <s v="GG"/>
    <s v="GRUPO GRANDE"/>
    <s v="5085G"/>
    <s v="GG de Industrias Agroalimentarias"/>
    <s v="GRUPO-A"/>
    <s v="GG de Industrias Agroalimentarias"/>
    <s v="2S"/>
    <n v="15841424"/>
    <s v="AYESTARÁN"/>
    <s v="ITURBE"/>
    <s v="Mª BELEN"/>
    <s v="AYESTARÁN ITURBE, Mª BELEN"/>
    <x v="0"/>
    <x v="0"/>
    <x v="0"/>
    <m/>
    <m/>
    <s v="beayesta"/>
    <s v="belen.ayestaran@unirioja.es"/>
    <n v="0"/>
    <n v="0"/>
    <n v="500"/>
    <s v="CATEDRATICO DE UNIVERSIDAD"/>
    <s v="01R"/>
    <s v="TIEMPO COMPLETO REDUCIDO"/>
    <s v="2018-12-05 00:00:00.0"/>
    <s v="null"/>
    <s v="DF100372"/>
    <s v="CATEDRÁTICO DE UNIVERSIDAD"/>
    <s v="R101"/>
    <x v="4"/>
    <n v="780"/>
    <s v="TECNOLOGÍA DE ALIMENTOS"/>
  </r>
  <r>
    <x v="23"/>
    <n v="16567034"/>
    <x v="6"/>
    <n v="5085"/>
    <s v="5085G"/>
    <s v="GRUPO-A"/>
    <s v="Industrias Agroalimentarias"/>
    <s v="GG"/>
    <s v="GRUPO GRANDE"/>
    <s v="5085G"/>
    <s v="GG de Industrias Agroalimentarias"/>
    <s v="GRUPO-A"/>
    <s v="GG de Industrias Agroalimentarias"/>
    <s v="2S"/>
    <n v="16567034"/>
    <s v="GUADALUPE"/>
    <s v="MÍNGUEZ"/>
    <s v="ZENAIDA"/>
    <s v="GUADALUPE MÍNGUEZ, ZENAIDA"/>
    <x v="1"/>
    <x v="0"/>
    <x v="0"/>
    <m/>
    <m/>
    <s v="zeguadal"/>
    <s v="zenaida.guadalupe@unirioja.es"/>
    <n v="0.9"/>
    <n v="0.9"/>
    <n v="504"/>
    <s v="PROFESOR TITULAR UNIVERSIDAD"/>
    <s v="C01"/>
    <s v="TIEMPO COMPLETO"/>
    <s v="2018-12-21 00:00:00.0"/>
    <s v="null"/>
    <s v="DF100361"/>
    <s v="PROFESOR TITULAR DE UNIVERSIDAD"/>
    <s v="R101"/>
    <x v="4"/>
    <n v="780"/>
    <s v="TECNOLOGÍA DE ALIMENTOS"/>
  </r>
  <r>
    <x v="23"/>
    <n v="690684"/>
    <x v="6"/>
    <n v="5085"/>
    <s v="5085L"/>
    <s v="GRUPO-A1"/>
    <s v="Industrias Agroalimentarias"/>
    <s v="GL"/>
    <s v="GRUPO DE LABORATORIO"/>
    <s v="5085L"/>
    <s v="GL de Industrias Agroalimentarias"/>
    <s v="GRUPO-A1"/>
    <s v="GL de Industrias Agroalimentarias"/>
    <s v="2S"/>
    <n v="690684"/>
    <s v="DIZY"/>
    <s v="SOTO"/>
    <s v="MARTA Mª INÉS"/>
    <s v="DIZY SOTO, MARTA Mª INÉS"/>
    <x v="1"/>
    <x v="0"/>
    <x v="0"/>
    <m/>
    <m/>
    <s v="madizy"/>
    <s v="marta.dizy@unirioja.es"/>
    <n v="0.2"/>
    <n v="0.2"/>
    <n v="504"/>
    <s v="PROFESOR TITULAR UNIVERSIDAD"/>
    <s v="01R"/>
    <s v="TIEMPO COMPLETO REDUCIDO"/>
    <s v="2017-09-15 00:00:00.0"/>
    <s v="null"/>
    <s v="DF348"/>
    <s v="TITULAR DE UNIVERSIDAD"/>
    <s v="R101"/>
    <x v="4"/>
    <n v="60"/>
    <s v="BIOQUÍMICA Y BIOLOGÍA MOLECULAR"/>
  </r>
  <r>
    <x v="23"/>
    <n v="9740221"/>
    <x v="6"/>
    <n v="5086"/>
    <s v="5086G"/>
    <s v="GRUPO-A"/>
    <s v="Seguridad Alimentaria"/>
    <s v="GG"/>
    <s v="GRUPO GRANDE"/>
    <s v="5086G"/>
    <s v="GG de Seguridad Alimentaria"/>
    <s v="GRUPO-A"/>
    <s v="GG de Seguridad Alimentaria"/>
    <s v="1S"/>
    <n v="9740221"/>
    <s v="GONZÁLEZ"/>
    <s v="FANDOS"/>
    <s v="MARÍA ELENA"/>
    <s v="GONZÁLEZ FANDOS, MARÍA ELENA"/>
    <x v="0"/>
    <x v="0"/>
    <x v="0"/>
    <m/>
    <m/>
    <s v="elengonz"/>
    <s v="elena.gonzalez@unirioja.es"/>
    <n v="1.1000000000000001"/>
    <n v="1.1000000000000001"/>
    <n v="500"/>
    <s v="CATEDRATICO DE UNIVERSIDAD"/>
    <s v="01R"/>
    <s v="TIEMPO COMPLETO REDUCIDO"/>
    <s v="2016-09-15 00:00:00.0"/>
    <s v="null"/>
    <s v="DF100230"/>
    <s v="CATEDRÁTICO DE UNIVERSIDAD"/>
    <s v="R101"/>
    <x v="4"/>
    <n v="780"/>
    <s v="TECNOLOGÍA DE ALIMENTOS"/>
  </r>
  <r>
    <x v="23"/>
    <n v="13142250"/>
    <x v="6"/>
    <n v="5087"/>
    <s v="5087G"/>
    <s v="GRUPO-A"/>
    <s v="Automatización y control de procesos Agroalimentarios"/>
    <s v="GG"/>
    <s v="GRUPO GRANDE"/>
    <s v="5087G"/>
    <s v="GG de Automatización y control de procesos Agroalimentarios"/>
    <s v="GRUPO-A"/>
    <s v="GG de Automatización y control de procesos Agroalimentarios"/>
    <s v="1S"/>
    <n v="13142250"/>
    <s v="GIL"/>
    <s v="MARTÍNEZ"/>
    <s v="MONTSERRAT"/>
    <s v="GIL MARTÍNEZ, MONTSERRAT"/>
    <x v="0"/>
    <x v="0"/>
    <x v="0"/>
    <m/>
    <m/>
    <s v="mogil"/>
    <s v="montse.gil@unirioja.es"/>
    <n v="1.5"/>
    <n v="1.5"/>
    <n v="504"/>
    <s v="PROFESOR TITULAR UNIVERSIDAD"/>
    <s v="C01"/>
    <s v="TIEMPO COMPLETO"/>
    <s v="2017-12-21 00:00:00.0"/>
    <s v="null"/>
    <s v="DF100289"/>
    <s v="PROFESOR TITULAR DE UNIVERSIDAD"/>
    <s v="R109"/>
    <x v="9"/>
    <n v="520"/>
    <s v="INGENIERÍA DE SISTEMAS Y AUTOMÁTICA"/>
  </r>
  <r>
    <x v="23"/>
    <n v="7974905"/>
    <x v="6"/>
    <n v="5088"/>
    <s v="5088G"/>
    <s v="GRUPO-A"/>
    <s v="Estrategia de la Empresa Agroalimentaria"/>
    <s v="GG"/>
    <s v="GRUPO GRANDE"/>
    <s v="5088G"/>
    <s v="GG de Estrategia de la Empresa Agroalimentaria"/>
    <s v="GRUPO-A"/>
    <s v="GG de Estrategia de la Empresa Agroalimentaria"/>
    <s v="2S"/>
    <n v="7974905"/>
    <s v="QUEIRUGA"/>
    <s v="DIOS"/>
    <s v="DOLORES ALICIA"/>
    <s v="QUEIRUGA DIOS, DOLORES ALICIA"/>
    <x v="1"/>
    <x v="0"/>
    <x v="0"/>
    <m/>
    <m/>
    <s v="doqueiru"/>
    <s v="dolores.queiruga@unirioja.es"/>
    <n v="1.5"/>
    <n v="1.5"/>
    <n v="504"/>
    <s v="PROFESOR TITULAR UNIVERSIDAD"/>
    <s v="C01"/>
    <s v="TIEMPO COMPLETO"/>
    <s v="2011-09-01 00:00:00.0"/>
    <s v="null"/>
    <s v="DF100301"/>
    <s v="PROFESOR TITULAR DE UNIVERSIDAD"/>
    <s v="R104"/>
    <x v="0"/>
    <n v="650"/>
    <s v="ORGANIZACIÓN DE EMPRESAS"/>
  </r>
  <r>
    <x v="23"/>
    <n v="16507414"/>
    <x v="6"/>
    <n v="5088"/>
    <s v="5088G"/>
    <s v="GRUPO-A"/>
    <s v="Estrategia de la Empresa Agroalimentaria"/>
    <s v="GG"/>
    <s v="GRUPO GRANDE"/>
    <s v="5088G"/>
    <s v="GG de Estrategia de la Empresa Agroalimentaria"/>
    <s v="GRUPO-A"/>
    <s v="GG de Estrategia de la Empresa Agroalimentaria"/>
    <s v="2S"/>
    <n v="16507414"/>
    <s v="SAINZ"/>
    <s v="OCHOA"/>
    <s v="ALBERTO"/>
    <s v="SAINZ OCHOA, ALBERTO"/>
    <x v="1"/>
    <x v="0"/>
    <x v="0"/>
    <m/>
    <m/>
    <s v="alsainz"/>
    <s v="alberto.sainz@unirioja.es"/>
    <n v="2.5"/>
    <n v="2.5"/>
    <n v="504"/>
    <s v="PROFESOR TITULAR UNIVERSIDAD"/>
    <s v="01A"/>
    <s v="TIEMPO COMPLETO AMPLIADO"/>
    <s v="2012-09-01 00:00:00.0"/>
    <s v="null"/>
    <s v="DF31301"/>
    <s v="TITULAR DE UNIVERSIDAD"/>
    <s v="R104"/>
    <x v="0"/>
    <n v="650"/>
    <s v="ORGANIZACIÓN DE EMPRESAS"/>
  </r>
  <r>
    <x v="23"/>
    <n v="10828501"/>
    <x v="6"/>
    <n v="5089"/>
    <s v="5089G"/>
    <s v="GRUPO-A"/>
    <s v="Marketing Agroalimentario"/>
    <s v="GG"/>
    <s v="GRUPO GRANDE"/>
    <s v="5089G"/>
    <s v="GG de Marketing Agroalimentario"/>
    <s v="GRUPO-A"/>
    <s v="GG de Marketing Agroalimentario"/>
    <s v="2S"/>
    <n v="10828501"/>
    <s v="RUIZ"/>
    <s v="VEGA"/>
    <s v="AGUSTÍN V."/>
    <s v="RUIZ VEGA, AGUSTÍN V."/>
    <x v="0"/>
    <x v="0"/>
    <x v="0"/>
    <m/>
    <m/>
    <s v="agusruve"/>
    <s v="agustin.ruiz@unirioja.es"/>
    <n v="1.6"/>
    <n v="1.6"/>
    <n v="500"/>
    <s v="CATEDRATICO DE UNIVERSIDAD"/>
    <s v="01A"/>
    <s v="TIEMPO COMPLETO AMPLIADO"/>
    <s v="2013-09-01 00:00:00.0"/>
    <s v="null"/>
    <s v="DF31131"/>
    <s v="CATEDRÁTICO DE UNIVERSIDAD"/>
    <s v="R104"/>
    <x v="0"/>
    <n v="95"/>
    <s v="COMERCIALIZACIÓN E INVESTIGACIÓN DE MERCADOS"/>
  </r>
  <r>
    <x v="23"/>
    <n v="72780423"/>
    <x v="6"/>
    <n v="5089"/>
    <s v="5089G"/>
    <s v="GRUPO-A"/>
    <s v="Marketing Agroalimentario"/>
    <s v="GG"/>
    <s v="GRUPO GRANDE"/>
    <s v="5089G"/>
    <s v="GG de Marketing Agroalimentario"/>
    <s v="GRUPO-A"/>
    <s v="GG de Marketing Agroalimentario"/>
    <s v="2S"/>
    <n v="72780423"/>
    <s v="RIAÑO"/>
    <s v="GIL"/>
    <s v="CONSUELO"/>
    <s v="RIAÑO GIL, CONSUELO"/>
    <x v="1"/>
    <x v="0"/>
    <x v="0"/>
    <m/>
    <m/>
    <s v="coriano"/>
    <s v="consuelo.riano@unirioja.es"/>
    <n v="1.4"/>
    <n v="1.4"/>
    <n v="504"/>
    <s v="PROFESOR TITULAR UNIVERSIDAD"/>
    <s v="01A"/>
    <s v="TIEMPO COMPLETO AMPLIADO"/>
    <s v="2018-09-17 00:00:00.0"/>
    <s v="null"/>
    <s v="DF31218"/>
    <s v="TITULAR DE UNIVERSIDAD"/>
    <s v="R104"/>
    <x v="0"/>
    <n v="95"/>
    <s v="COMERCIALIZACIÓN E INVESTIGACIÓN DE MERCADOS"/>
  </r>
  <r>
    <x v="24"/>
    <n v="16551912"/>
    <x v="6"/>
    <n v="5092"/>
    <s v="5092G"/>
    <s v="GRUPO-A"/>
    <s v="Lenguajes y paradigmas de programación"/>
    <s v="GG"/>
    <s v="GRUPO GRANDE"/>
    <s v="5092G"/>
    <s v="GG de Lenguajes y paradigmas de programación"/>
    <s v="GRUPO-A"/>
    <s v="GG de Lenguajes y paradigmas de programación"/>
    <s v="1S"/>
    <n v="16551912"/>
    <s v="GARCÍA"/>
    <s v="IZQUIERDO"/>
    <s v="FRANCISCO JOSÉ"/>
    <s v="GARCÍA IZQUIERDO, FRANCISCO JOSÉ"/>
    <x v="0"/>
    <x v="0"/>
    <x v="0"/>
    <m/>
    <m/>
    <s v="fgarcia"/>
    <s v="francisco.garcia@unirioja.es"/>
    <n v="0.5"/>
    <n v="0.5"/>
    <n v="534"/>
    <s v="CONTRATADO DOCTOR -TIPO 1"/>
    <s v="C01"/>
    <s v="TIEMPO COMPLETO"/>
    <s v="2013-07-20 00:00:00.0"/>
    <s v="null"/>
    <s v="LD100292"/>
    <s v="CONTRATADO DOCTOR"/>
    <s v="R111"/>
    <x v="7"/>
    <n v="570"/>
    <s v="LENGUAJES Y SISTEMAS INFORMÁTICOS"/>
  </r>
  <r>
    <x v="24"/>
    <n v="17710488"/>
    <x v="6"/>
    <n v="5092"/>
    <s v="5092G"/>
    <s v="GRUPO-A"/>
    <s v="Lenguajes y paradigmas de programación"/>
    <s v="GG"/>
    <s v="GRUPO GRANDE"/>
    <s v="5092G"/>
    <s v="GG de Lenguajes y paradigmas de programación"/>
    <s v="GRUPO-A"/>
    <s v="GG de Lenguajes y paradigmas de programación"/>
    <s v="1S"/>
    <n v="17710488"/>
    <s v="LAMBAN"/>
    <s v="PARDO"/>
    <s v="LAUREANO"/>
    <s v="LAMBAN PARDO, LAUREANO"/>
    <x v="0"/>
    <x v="0"/>
    <x v="0"/>
    <m/>
    <m/>
    <s v="lalamban"/>
    <s v="lalamban@unirioja.es"/>
    <n v="1"/>
    <n v="1"/>
    <n v="504"/>
    <s v="PROFESOR TITULAR UNIVERSIDAD"/>
    <s v="C01"/>
    <s v="TIEMPO COMPLETO"/>
    <s v="2016-09-15 00:00:00.0"/>
    <s v="null"/>
    <s v="DF32144"/>
    <s v="TITULAR DE ESCUELAS UNIVERSITARIAS"/>
    <s v="R111"/>
    <x v="7"/>
    <n v="75"/>
    <s v="CIENCIA DE LA COMPUTACIÓN E INTELIGENCIA ARTIFICIA"/>
  </r>
  <r>
    <x v="24"/>
    <n v="15973686"/>
    <x v="6"/>
    <n v="5094"/>
    <s v="5094G"/>
    <s v="GRUPO-A"/>
    <s v="Tratamiento de datos para la inteligencia empresarial"/>
    <s v="GG"/>
    <s v="GRUPO GRANDE"/>
    <s v="5094G"/>
    <s v="GG de Tratamiento de datos para la inteligencia empresarial"/>
    <s v="GRUPO-A"/>
    <s v="GG de Tratamiento de datos para la inteligencia empresarial"/>
    <s v="1S"/>
    <n v="15973686"/>
    <s v="JAIME"/>
    <s v="ELIZONDO"/>
    <s v="ARTURO"/>
    <s v="JAIME ELIZONDO, ARTURO"/>
    <x v="1"/>
    <x v="0"/>
    <x v="0"/>
    <m/>
    <m/>
    <s v="arjaime"/>
    <s v="arturo.jaime@unirioja.es"/>
    <n v="0.75"/>
    <n v="0.75"/>
    <n v="504"/>
    <s v="PROFESOR TITULAR UNIVERSIDAD"/>
    <s v="C01"/>
    <s v="TIEMPO COMPLETO"/>
    <s v="2015-09-15 00:00:00.0"/>
    <s v="null"/>
    <s v="DF100152"/>
    <s v="PROFESOR TITULAR DE UNIVERSIDAD"/>
    <s v="R111"/>
    <x v="7"/>
    <n v="570"/>
    <s v="LENGUAJES Y SISTEMAS INFORMÁTICOS"/>
  </r>
  <r>
    <x v="24"/>
    <n v="16575155"/>
    <x v="6"/>
    <n v="5094"/>
    <s v="5094G"/>
    <s v="GRUPO-A"/>
    <s v="Tratamiento de datos para la inteligencia empresarial"/>
    <s v="GG"/>
    <s v="GRUPO GRANDE"/>
    <s v="5094G"/>
    <s v="GG de Tratamiento de datos para la inteligencia empresarial"/>
    <s v="GRUPO-A"/>
    <s v="GG de Tratamiento de datos para la inteligencia empresarial"/>
    <s v="1S"/>
    <n v="16575155"/>
    <s v="DOMÍNGUEZ"/>
    <s v="PÉREZ"/>
    <s v="CÉSAR"/>
    <s v="DOMÍNGUEZ PÉREZ, CÉSAR"/>
    <x v="0"/>
    <x v="0"/>
    <x v="0"/>
    <m/>
    <m/>
    <s v="cedomin"/>
    <s v="cesar.dominguez@unirioja.es"/>
    <n v="0.75"/>
    <n v="0.75"/>
    <n v="504"/>
    <s v="PROFESOR TITULAR UNIVERSIDAD"/>
    <s v="C01"/>
    <s v="TIEMPO COMPLETO"/>
    <s v="2017-12-12 00:00:00.0"/>
    <s v="null"/>
    <s v="DF100346"/>
    <s v="PROFESOR TITULAR DE UNIVERSIDAD"/>
    <s v="R111"/>
    <x v="7"/>
    <n v="570"/>
    <s v="LENGUAJES Y SISTEMAS INFORMÁTICOS"/>
  </r>
  <r>
    <x v="24"/>
    <n v="16590764"/>
    <x v="6"/>
    <n v="5095"/>
    <s v="5095G"/>
    <s v="GRUPO-A"/>
    <s v="Técnicas para el desarrollo de software en producción"/>
    <s v="GG"/>
    <s v="GRUPO GRANDE"/>
    <s v="5095G"/>
    <s v="GG de Técnicas para el desarrollo de software en producción"/>
    <s v="GRUPO-A"/>
    <s v="GG de Técnicas para el desarrollo de software en producción"/>
    <s v="AN"/>
    <n v="16590764"/>
    <s v="ARANSAY"/>
    <s v="AZOFRA"/>
    <s v="JESÚS MARÍA"/>
    <s v="ARANSAY AZOFRA, JESÚS MARÍA"/>
    <x v="0"/>
    <x v="0"/>
    <x v="0"/>
    <m/>
    <m/>
    <s v="jearansa"/>
    <s v="jesus-maria.aransay@unirioja.es"/>
    <n v="1.5"/>
    <n v="1.5"/>
    <n v="534"/>
    <s v="CONTRATADO DOCTOR -TIPO 1"/>
    <s v="C01"/>
    <s v="TIEMPO COMPLETO"/>
    <s v="2010-09-01 00:00:00.0"/>
    <s v="null"/>
    <s v="PI100763"/>
    <s v="PROFESOR CONTRATADO DOCTOR"/>
    <s v="R111"/>
    <x v="7"/>
    <n v="75"/>
    <s v="CIENCIA DE LA COMPUTACIÓN E INTELIGENCIA ARTIFICIA"/>
  </r>
  <r>
    <x v="24"/>
    <n v="16545261"/>
    <x v="6"/>
    <n v="5096"/>
    <s v="5096G"/>
    <s v="GRUPO-A"/>
    <s v="Proyectos informáticos e Ingeniería del software"/>
    <s v="GG"/>
    <s v="GRUPO GRANDE"/>
    <s v="5096G"/>
    <s v="GG de Proyectos informáticos e Ingeniería del software"/>
    <s v="GRUPO-A"/>
    <s v="GG de Proyectos informáticos e Ingeniería del software"/>
    <s v="AN"/>
    <n v="16545261"/>
    <s v="OLARTE"/>
    <s v="LARREA"/>
    <s v="JUAN JOSÉ"/>
    <s v="OLARTE LARREA, JUAN JOSÉ"/>
    <x v="0"/>
    <x v="0"/>
    <x v="0"/>
    <m/>
    <m/>
    <s v="jjolarte"/>
    <s v="jjolarte@unirioja.es"/>
    <n v="1.5"/>
    <n v="1.5"/>
    <n v="504"/>
    <s v="PROFESOR TITULAR UNIVERSIDAD"/>
    <s v="C01"/>
    <s v="TIEMPO COMPLETO"/>
    <s v="2018-09-17 00:00:00.0"/>
    <s v="null"/>
    <s v="DF32239"/>
    <s v="PROFESOR TITULAR DE UNIVERSIDAD"/>
    <s v="R111"/>
    <x v="7"/>
    <n v="570"/>
    <s v="LENGUAJES Y SISTEMAS INFORMÁTICOS"/>
  </r>
  <r>
    <x v="24"/>
    <n v="16567689"/>
    <x v="6"/>
    <n v="5097"/>
    <s v="5097G"/>
    <s v="GRUPO-A"/>
    <s v="Informática para el sector agroalimentario"/>
    <s v="GG"/>
    <s v="GRUPO GRANDE"/>
    <s v="5097G"/>
    <s v="GG de Informática para el sector agroalimentario"/>
    <s v="GRUPO-A"/>
    <s v="GG de Informática para el sector agroalimentario"/>
    <s v="AN"/>
    <n v="16567689"/>
    <s v="SÁENZ DE CABEZÓN"/>
    <s v="IRIGARAY"/>
    <s v="EDUARDO"/>
    <s v="SÁENZ DE CABEZÓN IRIGARAY, EDUARDO"/>
    <x v="0"/>
    <x v="0"/>
    <x v="0"/>
    <m/>
    <m/>
    <s v="esaenz-d"/>
    <s v="eduardo.saenz-de-cabezon@unirioja.es"/>
    <n v="1"/>
    <n v="1"/>
    <n v="504"/>
    <s v="PROFESOR TITULAR UNIVERSIDAD"/>
    <s v="C01"/>
    <s v="TIEMPO COMPLETO"/>
    <s v="2018-12-18 00:00:00.0"/>
    <s v="null"/>
    <s v="DF100367"/>
    <s v="PROFESOR TITULAR DE UNIVERSIDAD"/>
    <s v="R111"/>
    <x v="7"/>
    <n v="570"/>
    <s v="LENGUAJES Y SISTEMAS INFORMÁTICOS"/>
  </r>
  <r>
    <x v="24"/>
    <n v="17437495"/>
    <x v="6"/>
    <n v="5097"/>
    <s v="5097G"/>
    <s v="GRUPO-A"/>
    <s v="Informática para el sector agroalimentario"/>
    <s v="GG"/>
    <s v="GRUPO GRANDE"/>
    <s v="5097G"/>
    <s v="GG de Informática para el sector agroalimentario"/>
    <s v="GRUPO-A"/>
    <s v="GG de Informática para el sector agroalimentario"/>
    <s v="AN"/>
    <n v="17437495"/>
    <s v="MARCO"/>
    <s v="MANCEBÓN"/>
    <s v="VICENTE SANTIAGO"/>
    <s v="MARCO MANCEBÓN, VICENTE SANTIAGO"/>
    <x v="0"/>
    <x v="0"/>
    <x v="0"/>
    <m/>
    <m/>
    <s v="vimarco"/>
    <s v="vicente.marco@unirioja.es"/>
    <n v="0.5"/>
    <n v="0.5"/>
    <n v="504"/>
    <s v="PROFESOR TITULAR UNIVERSIDAD"/>
    <s v="01R"/>
    <s v="TIEMPO COMPLETO REDUCIDO"/>
    <s v="2014-09-15 00:00:00.0"/>
    <s v="null"/>
    <s v="DF3157"/>
    <s v="TITULAR DE UNIVERSIDAD"/>
    <s v="R101"/>
    <x v="4"/>
    <n v="705"/>
    <s v="PRODUCCIÓN VEGETAL"/>
  </r>
  <r>
    <x v="24"/>
    <n v="16530493"/>
    <x v="6"/>
    <n v="5098"/>
    <s v="5098G"/>
    <s v="GRUPO-A"/>
    <s v="Modelización y tratamiento científico de datos"/>
    <s v="GG"/>
    <s v="GRUPO GRANDE"/>
    <s v="5098G"/>
    <s v="GG de Modelización y tratamiento científico de datos"/>
    <s v="GRUPO-A"/>
    <s v="GG de Modelización y tratamiento científico de datos"/>
    <s v="AN"/>
    <n v="16530493"/>
    <s v="VARONA"/>
    <s v="MALUMBRES"/>
    <s v="JUAN LUIS"/>
    <s v="VARONA MALUMBRES, JUAN LUIS"/>
    <x v="1"/>
    <x v="0"/>
    <x v="0"/>
    <m/>
    <m/>
    <s v="jvarona"/>
    <s v="jvarona@unirioja.es"/>
    <n v="0.5"/>
    <n v="0.5"/>
    <n v="500"/>
    <s v="CATEDRATICO DE UNIVERSIDAD"/>
    <s v="01R"/>
    <s v="TIEMPO COMPLETO REDUCIDO"/>
    <s v="2012-09-01 00:00:00.0"/>
    <s v="null"/>
    <s v="DF100234"/>
    <s v="CATEDRÁTICO DE UNIVERSIDAD"/>
    <s v="R111"/>
    <x v="7"/>
    <n v="595"/>
    <s v="MATEMÁTICA APLICADA"/>
  </r>
  <r>
    <x v="24"/>
    <n v="16536550"/>
    <x v="6"/>
    <n v="5098"/>
    <s v="5098G"/>
    <s v="GRUPO-A"/>
    <s v="Modelización y tratamiento científico de datos"/>
    <s v="GG"/>
    <s v="GRUPO GRANDE"/>
    <s v="5098G"/>
    <s v="GG de Modelización y tratamiento científico de datos"/>
    <s v="GRUPO-A"/>
    <s v="GG de Modelización y tratamiento científico de datos"/>
    <s v="AN"/>
    <n v="16536550"/>
    <s v="MATA"/>
    <s v="SOTÉS"/>
    <s v="ELOY JAVIER"/>
    <s v="MATA SOTÉS, ELOY JAVIER"/>
    <x v="0"/>
    <x v="0"/>
    <x v="0"/>
    <m/>
    <m/>
    <s v="mata"/>
    <s v="eloy.mata@unirioja.es"/>
    <n v="0.5"/>
    <n v="0.5"/>
    <n v="504"/>
    <s v="PROFESOR TITULAR UNIVERSIDAD"/>
    <s v="C01"/>
    <s v="TIEMPO COMPLETO"/>
    <s v="2018-09-17 00:00:00.0"/>
    <s v="null"/>
    <s v="DF32238"/>
    <s v="TITULAR DE UNIVERSIDAD"/>
    <s v="R111"/>
    <x v="7"/>
    <n v="570"/>
    <s v="LENGUAJES Y SISTEMAS INFORMÁTICOS"/>
  </r>
  <r>
    <x v="24"/>
    <n v="16580433"/>
    <x v="6"/>
    <n v="5098"/>
    <s v="5098G"/>
    <s v="GRUPO-A"/>
    <s v="Modelización y tratamiento científico de datos"/>
    <s v="GG"/>
    <s v="GRUPO GRANDE"/>
    <s v="5098G"/>
    <s v="GG de Modelización y tratamiento científico de datos"/>
    <s v="GRUPO-A"/>
    <s v="GG de Modelización y tratamiento científico de datos"/>
    <s v="AN"/>
    <n v="16580433"/>
    <s v="MARTÍNEZ"/>
    <s v="RUIZ"/>
    <s v="RODRIGO"/>
    <s v="MARTÍNEZ RUIZ, RODRIGO"/>
    <x v="0"/>
    <x v="0"/>
    <x v="0"/>
    <m/>
    <m/>
    <s v="romarine"/>
    <s v="rodrigo.martinez@unirioja.es"/>
    <n v="0.5"/>
    <n v="0.5"/>
    <n v="504"/>
    <s v="PROFESOR TITULAR UNIVERSIDAD"/>
    <s v="C01"/>
    <s v="TIEMPO COMPLETO"/>
    <s v="2018-12-18 00:00:00.0"/>
    <s v="null"/>
    <s v="DF100369"/>
    <s v="PROFESOR TITULAR DE UNIVERSIDAD"/>
    <s v="R112"/>
    <x v="8"/>
    <n v="755"/>
    <s v="QUÍMICA FÍSICA"/>
  </r>
  <r>
    <x v="24"/>
    <n v="16597051"/>
    <x v="6"/>
    <n v="5099"/>
    <s v="5099G"/>
    <s v="GRUPO-A"/>
    <s v="Procesamiento de imágenes digitales"/>
    <s v="GG"/>
    <s v="GRUPO GRANDE"/>
    <s v="5099G"/>
    <s v="GG de Procesamiento de imágenes digitales"/>
    <s v="GRUPO-A"/>
    <s v="GG de Procesamiento de imágenes digitales"/>
    <s v="AN"/>
    <n v="16597051"/>
    <s v="ROMERO"/>
    <s v="IBÁÑEZ"/>
    <s v="ANA"/>
    <s v="ROMERO IBÁÑEZ, ANA"/>
    <x v="0"/>
    <x v="0"/>
    <x v="0"/>
    <m/>
    <m/>
    <s v="anromero"/>
    <s v="ana.romero@unirioja.es"/>
    <n v="1.5"/>
    <n v="1.5"/>
    <n v="504"/>
    <s v="PROFESOR TITULAR UNIVERSIDAD"/>
    <s v="C01"/>
    <s v="TIEMPO COMPLETO"/>
    <s v="2018-12-18 00:00:00.0"/>
    <s v="null"/>
    <s v="DF100324"/>
    <s v="PROFESOR TITULAR DE UNIVERSIDAD"/>
    <s v="R111"/>
    <x v="7"/>
    <n v="75"/>
    <s v="CIENCIA DE LA COMPUTACIÓN E INTELIGENCIA ARTIFICIA"/>
  </r>
  <r>
    <x v="24"/>
    <n v="16607644"/>
    <x v="6"/>
    <n v="5100"/>
    <s v="5100G"/>
    <s v="GRUPO-A"/>
    <s v="Tecnologías semánticas"/>
    <s v="GG"/>
    <s v="GRUPO GRANDE"/>
    <s v="5100G"/>
    <s v="GG de Tecnologías semánticas"/>
    <s v="GRUPO-A"/>
    <s v="GG de Tecnologías semánticas"/>
    <s v="AN"/>
    <n v="16607644"/>
    <s v="IBÁÑEZ"/>
    <s v="SÁENZ LÓPEZ"/>
    <s v="MARÍA JOSÉ"/>
    <s v="IBÁÑEZ SÁENZ LÓPEZ, MARÍA JOSÉ"/>
    <x v="1"/>
    <x v="0"/>
    <x v="0"/>
    <m/>
    <m/>
    <s v="maibansa"/>
    <s v="maria-jose.ibanez@unirioja.es"/>
    <n v="0.9"/>
    <n v="0.9"/>
    <n v="532"/>
    <s v="LABORAL DOCENTE-ASOCIADO"/>
    <s v="P04"/>
    <s v="TIEMPO PARCIAL (4+4 HORAS)"/>
    <s v="2016-09-15 00:00:00.0"/>
    <s v="2019-09-14 00:00:00.0"/>
    <s v="PI101125"/>
    <s v="PROFESOR ASOCIADO"/>
    <s v="R111"/>
    <x v="7"/>
    <n v="75"/>
    <s v="CIENCIA DE LA COMPUTACIÓN E INTELIGENCIA ARTIFICIA"/>
  </r>
  <r>
    <x v="24"/>
    <n v="16613711"/>
    <x v="6"/>
    <n v="5100"/>
    <s v="5100G"/>
    <s v="GRUPO-A"/>
    <s v="Tecnologías semánticas"/>
    <s v="GG"/>
    <s v="GRUPO GRANDE"/>
    <s v="5100G"/>
    <s v="GG de Tecnologías semánticas"/>
    <s v="GRUPO-A"/>
    <s v="GG de Tecnologías semánticas"/>
    <s v="AN"/>
    <n v="16613711"/>
    <s v="HERAS"/>
    <s v="VICENTE"/>
    <s v="JÓNATAN"/>
    <s v="HERAS VICENTE, JÓNATAN"/>
    <x v="0"/>
    <x v="0"/>
    <x v="0"/>
    <m/>
    <m/>
    <s v="joheras"/>
    <s v="jonathan.heras@unirioja.es"/>
    <n v="0.6"/>
    <n v="0.6"/>
    <n v="536"/>
    <s v="PROFESOR INTERINO"/>
    <s v="C01"/>
    <s v="TIEMPO COMPLETO"/>
    <s v="2017-09-15 00:00:00.0"/>
    <s v="null"/>
    <s v="PI101271"/>
    <s v="PROFESOR CONTRATADO INTERINO"/>
    <s v="R111"/>
    <x v="7"/>
    <n v="75"/>
    <s v="CIENCIA DE LA COMPUTACIÓN E INTELIGENCIA ARTIFICIA"/>
  </r>
  <r>
    <x v="24"/>
    <n v="72791632"/>
    <x v="6"/>
    <n v="5101"/>
    <s v="5101G"/>
    <s v="GRUPO-A"/>
    <s v="Prácticas Externas I"/>
    <s v="GG"/>
    <s v="GRUPO GRANDE"/>
    <s v="5101G"/>
    <s v="GG de Prácticas Externas I"/>
    <s v="GRUPO-A"/>
    <s v="GG de Prácticas Externas I"/>
    <s v="2S"/>
    <n v="72791632"/>
    <s v="PÉREZ"/>
    <s v="VALLE"/>
    <s v="BEATRIZ"/>
    <s v="PÉREZ VALLE, BEATRIZ"/>
    <x v="0"/>
    <x v="0"/>
    <x v="0"/>
    <m/>
    <m/>
    <s v="beperev"/>
    <s v="beatriz.perez@unirioja.es"/>
    <n v="0.05"/>
    <n v="0.05"/>
    <n v="536"/>
    <s v="PROFESOR INTERINO"/>
    <s v="C01"/>
    <s v="TIEMPO COMPLETO"/>
    <s v="2009-10-01 00:00:00.0"/>
    <s v="null"/>
    <s v="PI100722"/>
    <s v="PROFESOR CONTRATADO INTERINO"/>
    <s v="R111"/>
    <x v="7"/>
    <n v="75"/>
    <s v="CIENCIA DE LA COMPUTACIÓN E INTELIGENCIA ARTIFICIA"/>
  </r>
  <r>
    <x v="24"/>
    <n v="16546828"/>
    <x v="6"/>
    <n v="5103"/>
    <s v="5103G"/>
    <s v="GRUPO-A"/>
    <s v="Plataformas para el desarrollo de software"/>
    <s v="GG"/>
    <s v="GRUPO GRANDE"/>
    <s v="5103G"/>
    <s v="GG de Plataformas para el desarrollo de software"/>
    <s v="GRUPO-A"/>
    <s v="GG de Plataformas para el desarrollo de software"/>
    <s v="1S"/>
    <n v="16546828"/>
    <s v="PASCUAL"/>
    <s v="MARTÍNEZ LOSA"/>
    <s v="MARÍA VICO"/>
    <s v="PASCUAL MARTÍNEZ LOSA, MARÍA VICO"/>
    <x v="0"/>
    <x v="0"/>
    <x v="0"/>
    <m/>
    <m/>
    <s v="mvico"/>
    <s v="mvico@unirioja.es"/>
    <n v="1.5"/>
    <n v="1.5"/>
    <n v="534"/>
    <s v="CONTRATADO DOCTOR -TIPO 1"/>
    <s v="C01"/>
    <s v="TIEMPO COMPLETO"/>
    <s v="2009-11-06 00:00:00.0"/>
    <s v="null"/>
    <s v="LD100291"/>
    <s v="CONTRATADO DOCTOR"/>
    <s v="R111"/>
    <x v="7"/>
    <n v="570"/>
    <s v="LENGUAJES Y SISTEMAS INFORMÁTICOS"/>
  </r>
  <r>
    <x v="24"/>
    <n v="73079169"/>
    <x v="6"/>
    <n v="5107"/>
    <s v="5107G"/>
    <s v="GRUPO-A"/>
    <s v="Protocolos y trazabilidad de procesos de negocio"/>
    <s v="GG"/>
    <s v="GRUPO GRANDE"/>
    <s v="5107G"/>
    <s v="GG de Protocolos y trazabilidad de procesos de negocio"/>
    <s v="GRUPO-A"/>
    <s v="GG de Protocolos y trazabilidad de procesos de negocio"/>
    <s v="AN"/>
    <n v="73079169"/>
    <s v="RUBIO"/>
    <s v="GARCÍA"/>
    <s v="ÁNGEL LUIS"/>
    <s v="RUBIO GARCÍA, ÁNGEL LUIS"/>
    <x v="0"/>
    <x v="0"/>
    <x v="0"/>
    <m/>
    <m/>
    <s v="arubio"/>
    <s v="arubio@unirioja.es"/>
    <n v="1.5"/>
    <n v="1.5"/>
    <n v="504"/>
    <s v="PROFESOR TITULAR UNIVERSIDAD"/>
    <s v="C01"/>
    <s v="TIEMPO COMPLETO"/>
    <s v="2018-12-18 00:00:00.0"/>
    <s v="null"/>
    <s v="DF100366"/>
    <s v="PROFESOR TITULAR DE UNIVERSIDAD"/>
    <s v="R111"/>
    <x v="7"/>
    <n v="570"/>
    <s v="LENGUAJES Y SISTEMAS INFORMÁTICOS"/>
  </r>
  <r>
    <x v="25"/>
    <n v="16553823"/>
    <x v="6"/>
    <n v="5111"/>
    <s v="5111G"/>
    <s v="GRUPO-A"/>
    <s v="Métodos instrumentales y experimientales en Química y Biotecnología"/>
    <s v="GG"/>
    <s v="GRUPO GRANDE"/>
    <s v="5111G"/>
    <s v="GG de Métodos instrumentales y experimientales en Química y Biotecnología"/>
    <s v="GRUPO-A"/>
    <s v="GG de Métodos instrumentales y experimientales en Química y Biotecnología"/>
    <s v="1S"/>
    <n v="16553823"/>
    <s v="OLMOS"/>
    <s v="PÉREZ"/>
    <s v="MARÍA ELENA"/>
    <s v="OLMOS PÉREZ, MARÍA ELENA"/>
    <x v="0"/>
    <x v="0"/>
    <x v="0"/>
    <m/>
    <m/>
    <s v="m-olmos"/>
    <s v="m-elena.olmos@unirioja.es"/>
    <n v="1"/>
    <n v="1"/>
    <n v="500"/>
    <s v="CATEDRATICO DE UNIVERSIDAD"/>
    <s v="01R"/>
    <s v="TIEMPO COMPLETO REDUCIDO"/>
    <s v="2018-12-18 00:00:00.0"/>
    <s v="null"/>
    <s v="DF100382"/>
    <s v="CATEDRÁTICO DE UNIVERSIDAD"/>
    <s v="R112"/>
    <x v="8"/>
    <n v="760"/>
    <s v="QUÍMICA INORGÁNICA"/>
  </r>
  <r>
    <x v="25"/>
    <n v="16557636"/>
    <x v="6"/>
    <n v="5111"/>
    <s v="5111G"/>
    <s v="GRUPO-A"/>
    <s v="Métodos instrumentales y experimientales en Química y Biotecnología"/>
    <s v="GG"/>
    <s v="GRUPO GRANDE"/>
    <s v="5111G"/>
    <s v="GG de Métodos instrumentales y experimientales en Química y Biotecnología"/>
    <s v="GRUPO-A"/>
    <s v="GG de Métodos instrumentales y experimientales en Química y Biotecnología"/>
    <s v="1S"/>
    <n v="16557636"/>
    <s v="BUSTO"/>
    <s v="SANCIRIÁN"/>
    <s v="JESÚS HÉCTOR"/>
    <s v="BUSTO SANCIRIÁN, JESÚS HÉCTOR"/>
    <x v="0"/>
    <x v="0"/>
    <x v="0"/>
    <m/>
    <m/>
    <s v="hebusto"/>
    <s v="hector.busto@unirioja.es"/>
    <n v="1.1000000000000001"/>
    <n v="1.1000000000000001"/>
    <n v="504"/>
    <s v="PROFESOR TITULAR UNIVERSIDAD"/>
    <s v="01R"/>
    <s v="TIEMPO COMPLETO REDUCIDO"/>
    <s v="2013-09-01 00:00:00.0"/>
    <s v="null"/>
    <s v="DF100220"/>
    <s v="PROFESOR TITULAR DE UNIVERSIDAD"/>
    <s v="R112"/>
    <x v="8"/>
    <n v="765"/>
    <s v="QUÍMICA ORGÁNICA"/>
  </r>
  <r>
    <x v="25"/>
    <n v="30520840"/>
    <x v="6"/>
    <n v="5111"/>
    <s v="5111G"/>
    <s v="GRUPO-A"/>
    <s v="Métodos instrumentales y experimientales en Química y Biotecnología"/>
    <s v="GG"/>
    <s v="GRUPO GRANDE"/>
    <s v="5111G"/>
    <s v="GG de Métodos instrumentales y experimientales en Química y Biotecnología"/>
    <s v="GRUPO-A"/>
    <s v="GG de Métodos instrumentales y experimientales en Química y Biotecnología"/>
    <s v="1S"/>
    <n v="30520840"/>
    <s v="TENA"/>
    <s v="VÁZQUEZ DE LA TORRE"/>
    <s v="MARÍA TERESA"/>
    <s v="TENA VÁZQUEZ DE LA TORRE, MARÍA TERESA"/>
    <x v="1"/>
    <x v="0"/>
    <x v="0"/>
    <m/>
    <m/>
    <s v="matena"/>
    <s v="maria-teresa.tena@unirioja.es"/>
    <n v="0.9"/>
    <n v="0.9"/>
    <s v="A-0500"/>
    <s v="CATEDRATICO DE UNIVERSIDAD"/>
    <s v="01R"/>
    <s v="TIEMPO COMPLETO REDUCIDO"/>
    <s v="2016-09-15 00:00:00.0"/>
    <s v="null"/>
    <s v="DF100288"/>
    <s v="CATEDRÁTICO DE UNIVERSIDAD"/>
    <s v="R112"/>
    <x v="8"/>
    <n v="750"/>
    <s v="QUÍMICA ANALÍTICA"/>
  </r>
  <r>
    <x v="25"/>
    <n v="690684"/>
    <x v="6"/>
    <n v="5112"/>
    <s v="5112G"/>
    <s v="GRUPO-A"/>
    <s v="Técnicas experimentales en Biología Molecular"/>
    <s v="GG"/>
    <s v="GRUPO GRANDE"/>
    <s v="5112G"/>
    <s v="GG de Técnicas experimentales en Biología Molecular"/>
    <s v="GRUPO-A"/>
    <s v="GG de Técnicas experimentales en Biología Molecular"/>
    <s v="1S"/>
    <n v="690684"/>
    <s v="DIZY"/>
    <s v="SOTO"/>
    <s v="MARTA Mª INÉS"/>
    <s v="DIZY SOTO, MARTA Mª INÉS"/>
    <x v="1"/>
    <x v="0"/>
    <x v="0"/>
    <m/>
    <m/>
    <s v="madizy"/>
    <s v="marta.dizy@unirioja.es"/>
    <n v="0.8"/>
    <n v="0.8"/>
    <n v="504"/>
    <s v="PROFESOR TITULAR UNIVERSIDAD"/>
    <s v="01R"/>
    <s v="TIEMPO COMPLETO REDUCIDO"/>
    <s v="2017-09-15 00:00:00.0"/>
    <s v="null"/>
    <s v="DF348"/>
    <s v="TITULAR DE UNIVERSIDAD"/>
    <s v="R101"/>
    <x v="4"/>
    <n v="60"/>
    <s v="BIOQUÍMICA Y BIOLOGÍA MOLECULAR"/>
  </r>
  <r>
    <x v="25"/>
    <n v="16552787"/>
    <x v="6"/>
    <n v="5112"/>
    <s v="5112G"/>
    <s v="GRUPO-A"/>
    <s v="Técnicas experimentales en Biología Molecular"/>
    <s v="GG"/>
    <s v="GRUPO GRANDE"/>
    <s v="5112G"/>
    <s v="GG de Técnicas experimentales en Biología Molecular"/>
    <s v="GRUPO-A"/>
    <s v="GG de Técnicas experimentales en Biología Molecular"/>
    <s v="1S"/>
    <n v="16552787"/>
    <s v="TENORIO"/>
    <s v="RODRÍGUEZ"/>
    <s v="CARMEN"/>
    <s v="TENORIO RODRÍGUEZ, CARMEN"/>
    <x v="0"/>
    <x v="0"/>
    <x v="0"/>
    <m/>
    <m/>
    <s v="catenori"/>
    <s v="carmen.tenorio@unirioja.es"/>
    <n v="0.7"/>
    <n v="0.7"/>
    <n v="504"/>
    <s v="PROFESOR TITULAR UNIVERSIDAD"/>
    <s v="01R"/>
    <s v="TIEMPO COMPLETO REDUCIDO"/>
    <s v="2018-09-17 00:00:00.0"/>
    <s v="null"/>
    <s v="DF100263"/>
    <s v="PROFESOR TITULAR DE UNIVERSIDAD"/>
    <s v="R101"/>
    <x v="4"/>
    <n v="60"/>
    <s v="BIOQUÍMICA Y BIOLOGÍA MOLECULAR"/>
  </r>
  <r>
    <x v="25"/>
    <n v="16537949"/>
    <x v="6"/>
    <n v="5113"/>
    <s v="5113G"/>
    <s v="GRUPO-A"/>
    <s v="Modelización de sistemas químicos y diseño de análisis biológicos"/>
    <s v="GG"/>
    <s v="GRUPO GRANDE"/>
    <s v="5113G"/>
    <s v="GG de Modelización de sistemas químicas y diseño de análisis biológicos"/>
    <s v="GRUPO-A"/>
    <s v="GG de Modelización de sistemas químicas y diseño de análisis biológicos"/>
    <s v="1S"/>
    <n v="16537949"/>
    <s v="SAN JUAN"/>
    <s v="DÍAZ"/>
    <s v="JUAN FÉLIX"/>
    <s v="SAN JUAN DÍAZ, JUAN FÉLIX"/>
    <x v="1"/>
    <x v="0"/>
    <x v="0"/>
    <m/>
    <m/>
    <s v="juan"/>
    <s v="juanfelix.sanjuan@unirioja.es"/>
    <n v="1.5"/>
    <n v="1.5"/>
    <n v="500"/>
    <s v="CATEDRATICO DE UNIVERSIDAD"/>
    <s v="01R"/>
    <s v="TIEMPO COMPLETO REDUCIDO"/>
    <s v="2018-12-21 00:00:00.0"/>
    <s v="null"/>
    <s v="DF100380"/>
    <s v="CATEDRÁTICO DE UNIVERSIDAD"/>
    <s v="R111"/>
    <x v="7"/>
    <n v="570"/>
    <s v="LENGUAJES Y SISTEMAS INFORMÁTICOS"/>
  </r>
  <r>
    <x v="25"/>
    <n v="16578210"/>
    <x v="6"/>
    <n v="5113"/>
    <s v="5113G"/>
    <s v="GRUPO-A"/>
    <s v="Modelización de sistemas químicos y diseño de análisis biológicos"/>
    <s v="GG"/>
    <s v="GRUPO GRANDE"/>
    <s v="5113G"/>
    <s v="GG de Modelización de sistemas químicas y diseño de análisis biológicos"/>
    <s v="GRUPO-A"/>
    <s v="GG de Modelización de sistemas químicas y diseño de análisis biológicos"/>
    <s v="1S"/>
    <n v="16578210"/>
    <s v="SAMPEDRO"/>
    <s v="RUIZ"/>
    <s v="DIEGO"/>
    <s v="SAMPEDRO RUIZ, DIEGO"/>
    <x v="1"/>
    <x v="0"/>
    <x v="0"/>
    <m/>
    <m/>
    <s v="dsampedr"/>
    <s v="diego.sampedro@unirioja.es"/>
    <n v="1"/>
    <n v="1"/>
    <n v="504"/>
    <s v="PROFESOR TITULAR UNIVERSIDAD"/>
    <s v="01R"/>
    <s v="TIEMPO COMPLETO REDUCIDO"/>
    <s v="2016-09-15 00:00:00.0"/>
    <s v="null"/>
    <s v="DF100290"/>
    <s v="PROFESOR TITULAR DE UNIVERSIDAD"/>
    <s v="R112"/>
    <x v="8"/>
    <n v="765"/>
    <s v="QUÍMICA ORGÁNICA"/>
  </r>
  <r>
    <x v="25"/>
    <n v="16580433"/>
    <x v="6"/>
    <n v="5113"/>
    <s v="5113G"/>
    <s v="GRUPO-A"/>
    <s v="Modelización de sistemas químicos y diseño de análisis biológicos"/>
    <s v="GG"/>
    <s v="GRUPO GRANDE"/>
    <s v="5113G"/>
    <s v="GG de Modelización de sistemas químicas y diseño de análisis biológicos"/>
    <s v="GRUPO-A"/>
    <s v="GG de Modelización de sistemas químicas y diseño de análisis biológicos"/>
    <s v="1S"/>
    <n v="16580433"/>
    <s v="MARTÍNEZ"/>
    <s v="RUIZ"/>
    <s v="RODRIGO"/>
    <s v="MARTÍNEZ RUIZ, RODRIGO"/>
    <x v="0"/>
    <x v="0"/>
    <x v="0"/>
    <m/>
    <m/>
    <s v="romarine"/>
    <s v="rodrigo.martinez@unirioja.es"/>
    <n v="0.5"/>
    <n v="0.5"/>
    <n v="504"/>
    <s v="PROFESOR TITULAR UNIVERSIDAD"/>
    <s v="C01"/>
    <s v="TIEMPO COMPLETO"/>
    <s v="2018-12-18 00:00:00.0"/>
    <s v="null"/>
    <s v="DF100369"/>
    <s v="PROFESOR TITULAR DE UNIVERSIDAD"/>
    <s v="R112"/>
    <x v="8"/>
    <n v="755"/>
    <s v="QUÍMICA FÍSICA"/>
  </r>
  <r>
    <x v="25"/>
    <n v="16581606"/>
    <x v="6"/>
    <n v="5114"/>
    <s v="5114G"/>
    <s v="GRUPO-A"/>
    <s v="Empresa y nuevos retos"/>
    <s v="GG"/>
    <s v="GRUPO GRANDE"/>
    <s v="5114G"/>
    <s v="GG de Empresa y nuevos retos"/>
    <s v="GRUPO-A"/>
    <s v="GG de Empresa y nuevos retos"/>
    <s v="1S"/>
    <n v="16581606"/>
    <s v="SALAZAR"/>
    <s v="TERREROS"/>
    <s v="IDANA"/>
    <s v="SALAZAR TERREROS, IDANA"/>
    <x v="0"/>
    <x v="0"/>
    <x v="0"/>
    <m/>
    <m/>
    <s v="idsalaza"/>
    <s v="idana.salazar@unirioja.es"/>
    <n v="2"/>
    <n v="2"/>
    <n v="536"/>
    <s v="PROFESOR INTERINO"/>
    <s v="C01"/>
    <s v="TIEMPO COMPLETO"/>
    <s v="2015-09-15 00:00:00.0"/>
    <s v="null"/>
    <s v="PI101024"/>
    <s v="PROFESOR CONTRATADO INTERINO"/>
    <s v="R104"/>
    <x v="0"/>
    <n v="650"/>
    <s v="ORGANIZACIÓN DE EMPRESAS"/>
  </r>
  <r>
    <x v="25"/>
    <n v="5625302"/>
    <x v="6"/>
    <n v="5115"/>
    <s v="5115G"/>
    <s v="GRUPO-A"/>
    <s v="Química Biológica"/>
    <s v="GG"/>
    <s v="GRUPO GRANDE"/>
    <s v="5115G"/>
    <s v="GG de Química Biológica"/>
    <s v="GRUPO-A"/>
    <s v="GG de Química Biológica"/>
    <s v="1S"/>
    <n v="5625302"/>
    <s v="TORRES"/>
    <s v="MANRIQUE"/>
    <s v="CARMEN"/>
    <s v="TORRES MANRIQUE, CARMEN"/>
    <x v="0"/>
    <x v="0"/>
    <x v="0"/>
    <m/>
    <m/>
    <s v="catorres"/>
    <s v="carmen.torres@unirioja.es"/>
    <n v="0.5"/>
    <n v="0.5"/>
    <n v="500"/>
    <s v="CATEDRATICO DE UNIVERSIDAD"/>
    <s v="01R"/>
    <s v="TIEMPO COMPLETO REDUCIDO"/>
    <s v="2014-09-15 00:00:00.0"/>
    <s v="null"/>
    <s v="DF100139"/>
    <s v="CATEDRATICO DE UNIVERSIDAD"/>
    <s v="R101"/>
    <x v="4"/>
    <n v="60"/>
    <s v="BIOQUÍMICA Y BIOLOGÍA MOLECULAR"/>
  </r>
  <r>
    <x v="25"/>
    <n v="16517620"/>
    <x v="6"/>
    <n v="5115"/>
    <s v="5115G"/>
    <s v="GRUPO-A"/>
    <s v="Química Biológica"/>
    <s v="GG"/>
    <s v="GRUPO GRANDE"/>
    <s v="5115G"/>
    <s v="GG de Química Biológica"/>
    <s v="GRUPO-A"/>
    <s v="GG de Química Biológica"/>
    <s v="1S"/>
    <n v="16517620"/>
    <s v="AVENOZA"/>
    <s v="AZNAR"/>
    <s v="ALBERTO"/>
    <s v="AVENOZA AZNAR, ALBERTO"/>
    <x v="0"/>
    <x v="0"/>
    <x v="0"/>
    <m/>
    <m/>
    <s v="avenoza"/>
    <s v="alberto.avenoza@unirioja.es"/>
    <n v="2"/>
    <n v="2"/>
    <n v="500"/>
    <s v="CATEDRATICO DE UNIVERSIDAD"/>
    <s v="01R"/>
    <s v="TIEMPO COMPLETO REDUCIDO"/>
    <s v="2012-09-01 00:00:00.0"/>
    <s v="null"/>
    <s v="DF100221"/>
    <s v="PROFESOR CATEDRÁTICO DE UNIVERSIDAD"/>
    <s v="R112"/>
    <x v="8"/>
    <n v="765"/>
    <s v="QUÍMICA ORGÁNICA"/>
  </r>
  <r>
    <x v="25"/>
    <n v="17140700"/>
    <x v="6"/>
    <n v="5115"/>
    <s v="5115G"/>
    <s v="GRUPO-A"/>
    <s v="Química Biológica"/>
    <s v="GG"/>
    <s v="GRUPO GRANDE"/>
    <s v="5115G"/>
    <s v="GG de Química Biológica"/>
    <s v="GRUPO-A"/>
    <s v="GG de Química Biológica"/>
    <s v="1S"/>
    <n v="17140700"/>
    <s v="LALINDE"/>
    <s v="PEÑA"/>
    <s v="ELENA"/>
    <s v="LALINDE PEÑA, ELENA"/>
    <x v="1"/>
    <x v="0"/>
    <x v="0"/>
    <m/>
    <m/>
    <s v="elalinde"/>
    <s v="elena.lalinde@unirioja.es"/>
    <n v="1"/>
    <n v="1"/>
    <n v="500"/>
    <s v="CATEDRATICO DE UNIVERSIDAD"/>
    <s v="01R"/>
    <s v="TIEMPO COMPLETO REDUCIDO"/>
    <s v="2012-09-01 00:00:00.0"/>
    <s v="null"/>
    <s v="DF100217"/>
    <s v="CATEDRÁTICO DE UNIVERSIDAD"/>
    <s v="R112"/>
    <x v="8"/>
    <n v="760"/>
    <s v="QUÍMICA INORGÁNICA"/>
  </r>
  <r>
    <x v="25"/>
    <n v="25136873"/>
    <x v="6"/>
    <n v="5115"/>
    <s v="5115G"/>
    <s v="GRUPO-A"/>
    <s v="Química Biológica"/>
    <s v="GG"/>
    <s v="GRUPO GRANDE"/>
    <s v="5115G"/>
    <s v="GG de Química Biológica"/>
    <s v="GRUPO-A"/>
    <s v="GG de Química Biológica"/>
    <s v="1S"/>
    <n v="25136873"/>
    <s v="ZARAZAGA"/>
    <s v="CHAMORRO"/>
    <s v="MIRIAM"/>
    <s v="ZARAZAGA CHAMORRO, MIRIAM"/>
    <x v="0"/>
    <x v="0"/>
    <x v="0"/>
    <m/>
    <m/>
    <s v="myzaraza"/>
    <s v="myriam.zarazaga@unirioja.es"/>
    <n v="0.5"/>
    <n v="0.5"/>
    <n v="504"/>
    <s v="PROFESOR TITULAR UNIVERSIDAD"/>
    <s v="01R"/>
    <s v="TIEMPO COMPLETO REDUCIDO"/>
    <s v="2015-09-15 00:00:00.0"/>
    <s v="null"/>
    <s v="DF100142"/>
    <s v="PROFESOR TITULAR DE UNIVIERSIDADQ"/>
    <s v="R101"/>
    <x v="4"/>
    <n v="60"/>
    <s v="BIOQUÍMICA Y BIOLOGÍA MOLECULAR"/>
  </r>
  <r>
    <x v="25"/>
    <n v="16543785"/>
    <x v="6"/>
    <n v="5116"/>
    <s v="5116G"/>
    <s v="GRUPO-A"/>
    <s v="Tecnología de materiales y biomateriales"/>
    <s v="GG"/>
    <s v="GRUPO GRANDE"/>
    <s v="5116G"/>
    <s v="GG de Tecnología de materiales y biomateriales"/>
    <s v="GRUPO-A"/>
    <s v="GG de Tecnología de materiales y biomateriales"/>
    <s v="1S"/>
    <n v="16543785"/>
    <s v="ZURBANO"/>
    <s v="ASENSIO"/>
    <s v="MARÍA DEL MAR"/>
    <s v="ZURBANO ASENSIO, MARÍA DEL MAR"/>
    <x v="1"/>
    <x v="0"/>
    <x v="0"/>
    <m/>
    <m/>
    <s v="mmzurba"/>
    <s v="marimar.zurbano@unirioja.es"/>
    <n v="1"/>
    <n v="1"/>
    <n v="504"/>
    <s v="PROFESOR TITULAR UNIVERSIDAD"/>
    <s v="01R"/>
    <s v="TIEMPO COMPLETO REDUCIDO"/>
    <s v="2016-09-15 00:00:00.0"/>
    <s v="null"/>
    <s v="DF100149"/>
    <s v="PROFESOR TITULAR DE UNIVERSIDAD"/>
    <s v="R112"/>
    <x v="8"/>
    <n v="765"/>
    <s v="QUÍMICA ORGÁNICA"/>
  </r>
  <r>
    <x v="25"/>
    <n v="16546910"/>
    <x v="6"/>
    <n v="5116"/>
    <s v="5116G"/>
    <s v="GRUPO-A"/>
    <s v="Tecnología de materiales y biomateriales"/>
    <s v="GG"/>
    <s v="GRUPO GRANDE"/>
    <s v="5116G"/>
    <s v="GG de Tecnología de materiales y biomateriales"/>
    <s v="GRUPO-A"/>
    <s v="GG de Tecnología de materiales y biomateriales"/>
    <s v="1S"/>
    <n v="16546910"/>
    <s v="BERENGUER"/>
    <s v="MARÍN"/>
    <s v="JESÚS RUBÉN"/>
    <s v="BERENGUER MARÍN, JESÚS RUBÉN"/>
    <x v="0"/>
    <x v="0"/>
    <x v="0"/>
    <m/>
    <m/>
    <s v="jberen"/>
    <s v="jesus.berenguer@unirioja.es"/>
    <n v="1"/>
    <n v="1"/>
    <n v="504"/>
    <s v="PROFESOR TITULAR UNIVERSIDAD"/>
    <s v="01R"/>
    <s v="TIEMPO COMPLETO REDUCIDO"/>
    <s v="2012-09-01 00:00:00.0"/>
    <s v="null"/>
    <s v="DF100075"/>
    <s v="PROFESOR TITULAR DE UNIVERSIDAD"/>
    <s v="R112"/>
    <x v="8"/>
    <n v="760"/>
    <s v="QUÍMICA INORGÁNICA"/>
  </r>
  <r>
    <x v="25"/>
    <n v="17836947"/>
    <x v="6"/>
    <n v="5116"/>
    <s v="5116G"/>
    <s v="GRUPO-A"/>
    <s v="Tecnología de materiales y biomateriales"/>
    <s v="GG"/>
    <s v="GRUPO GRANDE"/>
    <s v="5116G"/>
    <s v="GG de Tecnología de materiales y biomateriales"/>
    <s v="GRUPO-A"/>
    <s v="GG de Tecnología de materiales y biomateriales"/>
    <s v="1S"/>
    <n v="17836947"/>
    <s v="CAMPOS"/>
    <s v="GARCÍA"/>
    <s v="PEDRO JOSÉ"/>
    <s v="CAMPOS GARCÍA, PEDRO JOSÉ"/>
    <x v="1"/>
    <x v="0"/>
    <x v="0"/>
    <m/>
    <m/>
    <s v="pcampos"/>
    <s v="pedro.campos@unirioja.es"/>
    <n v="2"/>
    <n v="2"/>
    <n v="500"/>
    <s v="CATEDRATICO DE UNIVERSIDAD"/>
    <s v="01R"/>
    <s v="TIEMPO COMPLETO REDUCIDO"/>
    <s v="2012-09-01 00:00:00.0"/>
    <s v="null"/>
    <s v="DF32442"/>
    <s v="CATEDRÁTICO DE UNIVERSIDAD"/>
    <s v="R112"/>
    <x v="8"/>
    <n v="765"/>
    <s v="QUÍMICA ORGÁNICA"/>
  </r>
  <r>
    <x v="25"/>
    <n v="8958579"/>
    <x v="6"/>
    <n v="5117"/>
    <s v="5117G"/>
    <s v="GRUPO-A"/>
    <s v="Nanociencia y Nanotecnología"/>
    <s v="GG"/>
    <s v="GRUPO GRANDE"/>
    <s v="5117G"/>
    <s v="GG de Nanociencia y Nanotecnología"/>
    <s v="GRUPO-A"/>
    <s v="GG de Nanociencia y Nanotecnología"/>
    <s v="1S"/>
    <n v="8958579"/>
    <s v="RODRÍGUEZ"/>
    <s v="BARRANCO"/>
    <s v="MIGUEL ÁNGEL"/>
    <s v="RODRÍGUEZ BARRANCO, MIGUEL ÁNGEL"/>
    <x v="0"/>
    <x v="0"/>
    <x v="0"/>
    <m/>
    <m/>
    <s v="miguelr"/>
    <s v="miguelangel.rodriguez@unirioja.es"/>
    <n v="1"/>
    <n v="1"/>
    <n v="500"/>
    <s v="CATEDRATICO DE UNIVERSIDAD"/>
    <s v="01R"/>
    <s v="TIEMPO COMPLETO REDUCIDO"/>
    <s v="2012-09-01 00:00:00.0"/>
    <s v="null"/>
    <s v="DF100237"/>
    <s v="CATEDRÁTICO DE UNIVERSIDAD"/>
    <s v="R112"/>
    <x v="8"/>
    <n v="765"/>
    <s v="QUÍMICA ORGÁNICA"/>
  </r>
  <r>
    <x v="25"/>
    <n v="16547011"/>
    <x v="6"/>
    <n v="5117"/>
    <s v="5117G"/>
    <s v="GRUPO-A"/>
    <s v="Nanociencia y Nanotecnología"/>
    <s v="GG"/>
    <s v="GRUPO GRANDE"/>
    <s v="5117G"/>
    <s v="GG de Nanociencia y Nanotecnología"/>
    <s v="GRUPO-A"/>
    <s v="GG de Nanociencia y Nanotecnología"/>
    <s v="1S"/>
    <n v="16547011"/>
    <s v="LÓPEZ DE LUZURIAGA"/>
    <s v="FERNÁNDEZ"/>
    <s v="JOSÉ MARÍA"/>
    <s v="LÓPEZ DE LUZURIAGA FERNÁNDEZ, JOSÉ MARÍA"/>
    <x v="0"/>
    <x v="0"/>
    <x v="0"/>
    <m/>
    <m/>
    <s v="jolopez"/>
    <s v="josemaria.lopez@unirioja.es"/>
    <n v="1"/>
    <n v="1"/>
    <n v="500"/>
    <s v="CATEDRATICO DE UNIVERSIDAD"/>
    <s v="01R"/>
    <s v="TIEMPO COMPLETO REDUCIDO"/>
    <s v="2016-09-15 00:00:00.0"/>
    <s v="null"/>
    <s v="DF100236"/>
    <s v="CATEDRÁTICO DE UNIVERSIDAD"/>
    <s v="R112"/>
    <x v="8"/>
    <n v="760"/>
    <s v="QUÍMICA INORGÁNICA"/>
  </r>
  <r>
    <x v="25"/>
    <n v="33425090"/>
    <x v="6"/>
    <n v="5117"/>
    <s v="5117G"/>
    <s v="GRUPO-A"/>
    <s v="Nanociencia y Nanotecnología"/>
    <s v="GG"/>
    <s v="GRUPO GRANDE"/>
    <s v="5117G"/>
    <s v="GG de Nanociencia y Nanotecnología"/>
    <s v="GRUPO-A"/>
    <s v="GG de Nanociencia y Nanotecnología"/>
    <s v="1S"/>
    <n v="33425090"/>
    <s v="MONGE"/>
    <s v="OROZ"/>
    <s v="MIGUEL"/>
    <s v="MONGE OROZ, MIGUEL"/>
    <x v="0"/>
    <x v="0"/>
    <x v="0"/>
    <m/>
    <m/>
    <s v="mimonge"/>
    <s v="miguel.monge@unirioja.es"/>
    <n v="1"/>
    <n v="1"/>
    <n v="504"/>
    <s v="PROFESOR TITULAR UNIVERSIDAD"/>
    <s v="01R"/>
    <s v="TIEMPO COMPLETO REDUCIDO"/>
    <s v="2017-09-15 00:00:00.0"/>
    <s v="null"/>
    <s v="DF100215"/>
    <s v="TITULAR DE UNIVERSIDAD"/>
    <s v="R112"/>
    <x v="8"/>
    <n v="760"/>
    <s v="QUÍMICA INORGÁNICA"/>
  </r>
  <r>
    <x v="25"/>
    <n v="5386149"/>
    <x v="6"/>
    <n v="5118"/>
    <s v="5118G"/>
    <s v="GRUPO-A"/>
    <s v="Temas frontera en Química"/>
    <s v="GG"/>
    <s v="GRUPO GRANDE"/>
    <s v="5118G"/>
    <s v="GG de Temas frontera en Química"/>
    <s v="GRUPO-A"/>
    <s v="GG de Temas frontera en Química"/>
    <s v="1S"/>
    <n v="5386149"/>
    <s v="MORENO"/>
    <s v="GARCÍA"/>
    <s v="MARÍA TERESA"/>
    <s v="MORENO GARCÍA, MARÍA TERESA"/>
    <x v="1"/>
    <x v="0"/>
    <x v="0"/>
    <m/>
    <m/>
    <s v="temoreno"/>
    <s v="teresa.moreno@unirioja.es"/>
    <n v="1.8"/>
    <n v="1.8"/>
    <n v="500"/>
    <s v="CATEDRATICO DE UNIVERSIDAD"/>
    <s v="01R"/>
    <s v="TIEMPO COMPLETO REDUCIDO"/>
    <s v="2018-12-18 00:00:00.0"/>
    <s v="null"/>
    <s v="DF100381"/>
    <s v="CATEDRÁTICO DE UNIVERSIDAD"/>
    <s v="R112"/>
    <x v="8"/>
    <n v="760"/>
    <s v="QUÍMICA INORGÁNICA"/>
  </r>
  <r>
    <x v="25"/>
    <n v="16570470"/>
    <x v="6"/>
    <n v="5118"/>
    <s v="5118G"/>
    <s v="GRUPO-A"/>
    <s v="Temas frontera en Química"/>
    <s v="GG"/>
    <s v="GRUPO GRANDE"/>
    <s v="5118G"/>
    <s v="GG de Temas frontera en Química"/>
    <s v="GRUPO-A"/>
    <s v="GG de Temas frontera en Química"/>
    <s v="1S"/>
    <n v="16570470"/>
    <s v="CORZANA"/>
    <s v="LÓPEZ"/>
    <s v="FRANCISCO"/>
    <s v="CORZANA LÓPEZ, FRANCISCO"/>
    <x v="0"/>
    <x v="0"/>
    <x v="0"/>
    <m/>
    <m/>
    <s v="frcorzan"/>
    <s v="francisco.corzana@unirioja.es"/>
    <n v="1"/>
    <n v="1"/>
    <n v="504"/>
    <s v="PROFESOR TITULAR UNIVERSIDAD"/>
    <s v="01R"/>
    <s v="TIEMPO COMPLETO REDUCIDO"/>
    <s v="2018-09-17 00:00:00.0"/>
    <s v="null"/>
    <s v="DF100344"/>
    <s v="PROFESOR TITULAR DE UNIVERSIDAD"/>
    <s v="R112"/>
    <x v="8"/>
    <n v="765"/>
    <s v="QUÍMICA ORGÁNICA"/>
  </r>
  <r>
    <x v="25"/>
    <n v="16542732"/>
    <x v="6"/>
    <n v="5119"/>
    <s v="5119G"/>
    <s v="GRUPO-A"/>
    <s v="Técnicas avanzadas de determinación estructural"/>
    <s v="GG"/>
    <s v="GRUPO GRANDE"/>
    <s v="5119G"/>
    <s v="GG de Técnicas avanzadas de determinación estructural"/>
    <s v="GRUPO-A"/>
    <s v="GG de Técnicas avanzadas de determinación estructural"/>
    <s v="2S"/>
    <n v="16542732"/>
    <s v="PEREGRINA"/>
    <s v="GARCÍA"/>
    <s v="JESÚS MANUEL"/>
    <s v="PEREGRINA GARCÍA, JESÚS MANUEL"/>
    <x v="0"/>
    <x v="0"/>
    <x v="0"/>
    <m/>
    <m/>
    <s v="pere11"/>
    <s v="jesusmanuel.peregrina@unirioja.es"/>
    <n v="1"/>
    <n v="1"/>
    <n v="500"/>
    <s v="CATEDRATICO DE UNIVERSIDAD"/>
    <s v="01R"/>
    <s v="TIEMPO COMPLETO REDUCIDO"/>
    <s v="2014-09-15 00:00:00.0"/>
    <s v="null"/>
    <s v="DF100238"/>
    <s v="CATEDRÁTICO DE UNIVERSIDAD"/>
    <s v="R112"/>
    <x v="8"/>
    <n v="765"/>
    <s v="QUÍMICA ORGÁNICA"/>
  </r>
  <r>
    <x v="25"/>
    <n v="14245719"/>
    <x v="6"/>
    <n v="5120"/>
    <s v="5120G"/>
    <s v="GRUPO-A"/>
    <s v="Biotecnología microbiana y aplicaciones"/>
    <s v="GG"/>
    <s v="GRUPO GRANDE"/>
    <s v="5120G"/>
    <s v="GG de Biotecnología microbiana y aplicaciones"/>
    <s v="GRUPO-A"/>
    <s v="GG de Biotecnología microbiana y aplicaciones"/>
    <s v="1S"/>
    <n v="14245719"/>
    <s v="RUIZ"/>
    <s v="LARREA"/>
    <s v="MARÍA FERNANDA"/>
    <s v="RUIZ LARREA, MARÍA FERNANDA"/>
    <x v="1"/>
    <x v="0"/>
    <x v="0"/>
    <m/>
    <m/>
    <s v="fernruiz"/>
    <s v="fernanda.ruiz@unirioja.es"/>
    <n v="1.5"/>
    <n v="1.5"/>
    <s v="A-0500"/>
    <s v="CATEDRATICO DE UNIVERSIDAD"/>
    <s v="01R"/>
    <s v="TIEMPO COMPLETO REDUCIDO"/>
    <s v="2012-09-01 00:00:00.0"/>
    <s v="null"/>
    <s v="DF100284"/>
    <s v="CATEDRÁTICO DE UNIVERSIDAD"/>
    <s v="R101"/>
    <x v="4"/>
    <n v="60"/>
    <s v="BIOQUÍMICA Y BIOLOGÍA MOLECULAR"/>
  </r>
  <r>
    <x v="25"/>
    <n v="9740221"/>
    <x v="6"/>
    <n v="5121"/>
    <s v="5121G"/>
    <s v="GRUPO-A"/>
    <s v="Biotecnología y seguridad alimentaria"/>
    <s v="GG"/>
    <s v="GRUPO GRANDE"/>
    <s v="5121G"/>
    <s v="GG de Biotecnología y seguridad alimentaria"/>
    <s v="GRUPO-A"/>
    <s v="GG de Biotecnología y seguridad alimentaria"/>
    <s v="1S"/>
    <n v="9740221"/>
    <s v="GONZÁLEZ"/>
    <s v="FANDOS"/>
    <s v="MARÍA ELENA"/>
    <s v="GONZÁLEZ FANDOS, MARÍA ELENA"/>
    <x v="0"/>
    <x v="0"/>
    <x v="0"/>
    <m/>
    <m/>
    <s v="elengonz"/>
    <s v="elena.gonzalez@unirioja.es"/>
    <n v="1"/>
    <n v="1"/>
    <n v="500"/>
    <s v="CATEDRATICO DE UNIVERSIDAD"/>
    <s v="01R"/>
    <s v="TIEMPO COMPLETO REDUCIDO"/>
    <s v="2016-09-15 00:00:00.0"/>
    <s v="null"/>
    <s v="DF100230"/>
    <s v="CATEDRÁTICO DE UNIVERSIDAD"/>
    <s v="R101"/>
    <x v="4"/>
    <n v="780"/>
    <s v="TECNOLOGÍA DE ALIMENTOS"/>
  </r>
  <r>
    <x v="26"/>
    <n v="16572280"/>
    <x v="6"/>
    <n v="5127"/>
    <s v="5127G"/>
    <s v="GRUPO-A"/>
    <s v="Estrategia empresarial"/>
    <s v="GG"/>
    <s v="GRUPO GRANDE"/>
    <s v="5127G"/>
    <s v="GG de Estrategia empresarial"/>
    <s v="GRUPO-A"/>
    <s v="GG de Estrategia empresarial"/>
    <s v="1S"/>
    <n v="16572280"/>
    <s v="GÓMEZ"/>
    <s v="VILLASCUERNA"/>
    <s v="JAIME"/>
    <s v="GÓMEZ VILLASCUERNA, JAIME"/>
    <x v="0"/>
    <x v="0"/>
    <x v="0"/>
    <m/>
    <m/>
    <s v="jagomev"/>
    <s v="jaime.gomez@unirioja.es"/>
    <n v="1.35"/>
    <n v="1.35"/>
    <n v="500"/>
    <s v="CATEDRATICO DE UNIVERSIDAD"/>
    <s v="C01"/>
    <s v="TIEMPO COMPLETO"/>
    <s v="2017-09-15 00:00:00.0"/>
    <s v="null"/>
    <s v="DF100336"/>
    <s v="CATEDRÁTICO DE UNIVERSIDAD"/>
    <s v="R104"/>
    <x v="0"/>
    <n v="650"/>
    <s v="ORGANIZACIÓN DE EMPRESAS"/>
  </r>
  <r>
    <x v="26"/>
    <n v="16594506"/>
    <x v="6"/>
    <n v="5127"/>
    <s v="5127G"/>
    <s v="GRUPO-A"/>
    <s v="Estrategia empresarial"/>
    <s v="GG"/>
    <s v="GRUPO GRANDE"/>
    <s v="5127G"/>
    <s v="GG de Estrategia empresarial"/>
    <s v="GRUPO-A"/>
    <s v="GG de Estrategia empresarial"/>
    <s v="1S"/>
    <n v="16594506"/>
    <s v="VARGAS"/>
    <s v="MONTOYA"/>
    <s v="PILAR"/>
    <s v="VARGAS MONTOYA, PILAR"/>
    <x v="1"/>
    <x v="0"/>
    <x v="0"/>
    <m/>
    <m/>
    <s v="pivargas"/>
    <s v="pilar.vargas@unirioja.es"/>
    <n v="1.35"/>
    <n v="1.35"/>
    <n v="504"/>
    <s v="PROFESOR TITULAR UNIVERSIDAD"/>
    <s v="C01"/>
    <s v="TIEMPO COMPLETO"/>
    <s v="2018-11-26 00:00:00.0"/>
    <s v="null"/>
    <s v="DF100362"/>
    <s v="PROFESOR TITULAR DE UNIVERSIDAD"/>
    <s v="R104"/>
    <x v="0"/>
    <n v="650"/>
    <s v="ORGANIZACIÓN DE EMPRESAS"/>
  </r>
  <r>
    <x v="26"/>
    <n v="16542461"/>
    <x v="6"/>
    <n v="5128"/>
    <s v="5128G"/>
    <s v="GRUPO-A"/>
    <s v="Liderazgo"/>
    <s v="GG"/>
    <s v="GRUPO GRANDE"/>
    <s v="5128G"/>
    <s v="GG de Liderazgo"/>
    <s v="GRUPO-A"/>
    <s v="GG de Liderazgo"/>
    <s v="1S"/>
    <n v="16542461"/>
    <s v="CASTRESANA"/>
    <s v="RUIZ CARRILLO"/>
    <s v="JOSÉ IGNACIO"/>
    <s v="CASTRESANA RUIZ CARRILLO, JOSÉ IGNACIO"/>
    <x v="0"/>
    <x v="0"/>
    <x v="0"/>
    <m/>
    <m/>
    <s v="jocastre"/>
    <s v="jignacio.castresana@unirioja.es"/>
    <n v="1.3"/>
    <n v="1.3"/>
    <n v="504"/>
    <s v="PROFESOR TITULAR UNIVERSIDAD"/>
    <s v="01A"/>
    <s v="TIEMPO COMPLETO AMPLIADO"/>
    <s v="2012-09-01 00:00:00.0"/>
    <s v="null"/>
    <s v="DF31294"/>
    <s v="TITULAR DE UNIVERSIDAD"/>
    <s v="R104"/>
    <x v="0"/>
    <n v="650"/>
    <s v="ORGANIZACIÓN DE EMPRESAS"/>
  </r>
  <r>
    <x v="26"/>
    <n v="18033042"/>
    <x v="6"/>
    <n v="5129"/>
    <s v="5129G"/>
    <s v="GRUPO-A"/>
    <s v="Reporting corporativo"/>
    <s v="GG"/>
    <s v="GRUPO GRANDE"/>
    <s v="5129G"/>
    <s v="GG de Reporting corporativo"/>
    <s v="GRUPO-A"/>
    <s v="GG de Reporting corporativo"/>
    <s v="1S"/>
    <n v="18033042"/>
    <s v="BLANCO"/>
    <s v="PASCUAL"/>
    <s v="LUIS"/>
    <s v="BLANCO PASCUAL, LUIS"/>
    <x v="0"/>
    <x v="0"/>
    <x v="0"/>
    <m/>
    <m/>
    <s v="lublanco"/>
    <s v="luis.blanco@unirioja.es"/>
    <n v="1.5"/>
    <n v="1.5"/>
    <n v="534"/>
    <s v="CONTRATADO DOCTOR -TIPO 1"/>
    <s v="C01"/>
    <s v="TIEMPO COMPLETO"/>
    <s v="2011-07-29 00:00:00.0"/>
    <s v="null"/>
    <s v="PI100783"/>
    <s v="PROFESOR CONTRATADO DOCTOR"/>
    <s v="R104"/>
    <x v="0"/>
    <n v="230"/>
    <s v="ECONOMÍA FINANCIERA Y CONTABILIDAD"/>
  </r>
  <r>
    <x v="26"/>
    <n v="16545318"/>
    <x v="6"/>
    <n v="5129"/>
    <s v="5129R"/>
    <s v="GRUPO-A1"/>
    <s v="Reporting corporativo"/>
    <s v="GR"/>
    <s v="GRUPO REDUCIDO"/>
    <s v="5129R"/>
    <s v="GR de Reporting corporativo"/>
    <s v="GRUPO-A1"/>
    <s v="GR de Reporting corporativo"/>
    <s v="1S"/>
    <n v="16545318"/>
    <s v="RUIZ-OLALLA"/>
    <s v="CORCUERA"/>
    <s v="Mª CARMEN"/>
    <s v="RUIZ-OLALLA CORCUERA, Mª CARMEN"/>
    <x v="0"/>
    <x v="0"/>
    <x v="0"/>
    <m/>
    <m/>
    <s v="caruiz-o"/>
    <s v="carmen.ruiz-olalla@unirioja.es"/>
    <n v="0.6"/>
    <n v="0.6"/>
    <n v="504"/>
    <s v="PROFESOR TITULAR UNIVERSIDAD"/>
    <s v="01A"/>
    <s v="TIEMPO COMPLETO AMPLIADO"/>
    <s v="2012-09-01 00:00:00.0"/>
    <s v="null"/>
    <s v="DF100082"/>
    <s v="PROFESOR TITULAR DE UNIVERSIDAD"/>
    <s v="R104"/>
    <x v="0"/>
    <n v="230"/>
    <s v="ECONOMÍA FINANCIERA Y CONTABILIDAD"/>
  </r>
  <r>
    <x v="26"/>
    <n v="16802653"/>
    <x v="6"/>
    <n v="5129"/>
    <s v="5129R"/>
    <s v="GRUPO-A1"/>
    <s v="Reporting corporativo"/>
    <s v="GR"/>
    <s v="GRUPO REDUCIDO"/>
    <s v="5129R"/>
    <s v="GR de Reporting corporativo"/>
    <s v="GRUPO-A1"/>
    <s v="GR de Reporting corporativo"/>
    <s v="1S"/>
    <n v="16802653"/>
    <s v="MARÍN"/>
    <s v="VINUESA"/>
    <s v="LUZ MARÍA"/>
    <s v="MARÍN VINUESA, LUZ MARÍA"/>
    <x v="0"/>
    <x v="0"/>
    <x v="0"/>
    <m/>
    <m/>
    <s v="lumarin"/>
    <s v="luz-maria.marin@unirioja.es"/>
    <n v="0.6"/>
    <n v="0.6"/>
    <n v="536"/>
    <s v="PROFESOR INTERINO"/>
    <s v="C01"/>
    <s v="TIEMPO COMPLETO"/>
    <s v="2016-09-15 00:00:00.0"/>
    <s v="null"/>
    <s v="PI101109"/>
    <s v="PROFESOR CONTRATADO INTERINO"/>
    <s v="R104"/>
    <x v="0"/>
    <n v="230"/>
    <s v="ECONOMÍA FINANCIERA Y CONTABILIDAD"/>
  </r>
  <r>
    <x v="26"/>
    <n v="17159455"/>
    <x v="6"/>
    <n v="5130"/>
    <s v="5130G"/>
    <s v="GRUPO-A"/>
    <s v="Finanzas corporativas"/>
    <s v="GG"/>
    <s v="GRUPO GRANDE"/>
    <s v="5130G"/>
    <s v="GG de Finanzas corporativas"/>
    <s v="GRUPO-A"/>
    <s v="GG de Finanzas corporativas"/>
    <s v="1S"/>
    <n v="17159455"/>
    <s v="RUIZ"/>
    <s v="CABESTRE"/>
    <s v="FCO. JAVIER"/>
    <s v="RUIZ CABESTRE, FCO. JAVIER"/>
    <x v="0"/>
    <x v="0"/>
    <x v="0"/>
    <m/>
    <m/>
    <s v="fjruiz"/>
    <s v="javier.ruiz@unirioja.es"/>
    <n v="1.5"/>
    <n v="1.5"/>
    <n v="500"/>
    <s v="CATEDRATICO DE UNIVERSIDAD"/>
    <s v="01R"/>
    <s v="TIEMPO COMPLETO REDUCIDO"/>
    <s v="2016-11-12 00:00:00.0"/>
    <s v="null"/>
    <s v="DF100335"/>
    <s v="CATEDRÁTICO DE UNIVERSIDAD"/>
    <s v="R104"/>
    <x v="0"/>
    <n v="230"/>
    <s v="ECONOMÍA FINANCIERA Y CONTABILIDAD"/>
  </r>
  <r>
    <x v="26"/>
    <n v="10828501"/>
    <x v="6"/>
    <n v="5131"/>
    <s v="5131G"/>
    <s v="GRUPO-A"/>
    <s v="Dirección comercial"/>
    <s v="GG"/>
    <s v="GRUPO GRANDE"/>
    <s v="5131G"/>
    <s v="GG de Dirección comercial"/>
    <s v="GRUPO-A"/>
    <s v="GG de Dirección comercial"/>
    <s v="1S"/>
    <n v="10828501"/>
    <s v="RUIZ"/>
    <s v="VEGA"/>
    <s v="AGUSTÍN V."/>
    <s v="RUIZ VEGA, AGUSTÍN V."/>
    <x v="0"/>
    <x v="0"/>
    <x v="0"/>
    <m/>
    <m/>
    <s v="agusruve"/>
    <s v="agustin.ruiz@unirioja.es"/>
    <n v="2"/>
    <n v="2"/>
    <n v="500"/>
    <s v="CATEDRATICO DE UNIVERSIDAD"/>
    <s v="01A"/>
    <s v="TIEMPO COMPLETO AMPLIADO"/>
    <s v="2013-09-01 00:00:00.0"/>
    <s v="null"/>
    <s v="DF31131"/>
    <s v="CATEDRÁTICO DE UNIVERSIDAD"/>
    <s v="R104"/>
    <x v="0"/>
    <n v="95"/>
    <s v="COMERCIALIZACIÓN E INVESTIGACIÓN DE MERCADOS"/>
  </r>
  <r>
    <x v="26"/>
    <n v="16516900"/>
    <x v="6"/>
    <n v="5132"/>
    <s v="5132G"/>
    <s v="GRUPO-A"/>
    <s v="Métodos cuantitativos"/>
    <s v="GG"/>
    <s v="GRUPO GRANDE"/>
    <s v="5132G"/>
    <s v="GG de Métodos cuantitativos"/>
    <s v="GRUPO-A"/>
    <s v="GG de Métodos cuantitativos"/>
    <s v="1S"/>
    <n v="16516900"/>
    <s v="ANTOÑANZAS"/>
    <s v="VILLAR"/>
    <s v="FERNANDO"/>
    <s v="ANTOÑANZAS VILLAR, FERNANDO"/>
    <x v="1"/>
    <x v="0"/>
    <x v="0"/>
    <m/>
    <m/>
    <s v="feantona"/>
    <s v="fernando.antonanzas@unirioja.es"/>
    <n v="2"/>
    <n v="2"/>
    <n v="500"/>
    <s v="CATEDRATICO DE UNIVERSIDAD"/>
    <s v="01R"/>
    <s v="TIEMPO COMPLETO REDUCIDO"/>
    <s v="2017-09-15 00:00:00.0"/>
    <s v="null"/>
    <s v="DF31159"/>
    <s v="CATEDRÁTICO DE UNIVERSIDAD"/>
    <s v="R104"/>
    <x v="0"/>
    <n v="225"/>
    <s v="ECONOMÍA APLICADA"/>
  </r>
  <r>
    <x v="26"/>
    <n v="16543682"/>
    <x v="6"/>
    <n v="5133"/>
    <s v="5133G"/>
    <s v="GRUPO-A"/>
    <s v="Habilidades directivas y temas avanzados de gestión de empresas"/>
    <s v="GG"/>
    <s v="GRUPO GRANDE"/>
    <s v="5133G"/>
    <s v="GG de Habilidades directivas y temas avanzados de gestión de empresas"/>
    <s v="GRUPO-A"/>
    <s v="GG de Habilidades directivas y temas avanzados de gestión de empresas"/>
    <s v="AN"/>
    <n v="16543682"/>
    <s v="NAVARRO"/>
    <s v="PÉREZ"/>
    <s v="Mª CRUZ"/>
    <s v="NAVARRO PÉREZ, Mª CRUZ"/>
    <x v="0"/>
    <x v="0"/>
    <x v="0"/>
    <m/>
    <m/>
    <s v="cnavarro"/>
    <s v="maricruz.navarro@unirioja.es"/>
    <n v="2"/>
    <n v="2"/>
    <n v="504"/>
    <s v="PROFESOR TITULAR UNIVERSIDAD"/>
    <s v="01A"/>
    <s v="TIEMPO COMPLETO AMPLIADO"/>
    <s v="2012-09-01 00:00:00.0"/>
    <s v="null"/>
    <s v="DF100001"/>
    <s v="PROFESOR TITULAR DE UNIVERSIDAD"/>
    <s v="R104"/>
    <x v="0"/>
    <n v="225"/>
    <s v="ECONOMÍA APLICADA"/>
  </r>
  <r>
    <x v="26"/>
    <n v="72793905"/>
    <x v="6"/>
    <n v="5133"/>
    <s v="5133R"/>
    <s v="GRUPO-A1"/>
    <s v="Habilidades directivas y temas avanzados de gestión de empresas"/>
    <s v="GR"/>
    <s v="GRUPO REDUCIDO"/>
    <s v="5133R"/>
    <s v="GR de Habilidades directivas y temas avanzados de gestión de empresas"/>
    <s v="GRUPO-A1"/>
    <s v="GR de Habilidades directivas y temas avanzados de gestión de empresas"/>
    <s v="AN"/>
    <n v="72793905"/>
    <s v="DÍAZ"/>
    <s v="MENDOZA"/>
    <s v="ANA CARMEN"/>
    <s v="DÍAZ MENDOZA, ANA CARMEN"/>
    <x v="1"/>
    <x v="0"/>
    <x v="0"/>
    <m/>
    <m/>
    <s v="andiazm"/>
    <s v="ana-carmen.diaz@unirioja.es"/>
    <n v="1"/>
    <n v="1"/>
    <n v="536"/>
    <s v="PROFESOR INTERINO"/>
    <s v="C01"/>
    <s v="TIEMPO COMPLETO"/>
    <s v="2017-09-15 00:00:00.0"/>
    <s v="null"/>
    <s v="PI101238"/>
    <s v="PROFESOR CONTRATADO INTERINO"/>
    <s v="R104"/>
    <x v="0"/>
    <n v="230"/>
    <s v="ECONOMÍA FINANCIERA Y CONTABILIDAD"/>
  </r>
  <r>
    <x v="26"/>
    <n v="16551895"/>
    <x v="6"/>
    <n v="5134"/>
    <s v="5134G"/>
    <s v="GRUPO-A"/>
    <s v="Dirección de la empresa internacional"/>
    <s v="GG"/>
    <s v="GRUPO GRANDE"/>
    <s v="5134G"/>
    <s v="GG de Dirección de la empresa internacional"/>
    <s v="GRUPO-A"/>
    <s v="GG de Dirección de la empresa internacional"/>
    <s v="AN"/>
    <n v="16551895"/>
    <s v="SALINAS"/>
    <s v="ZÁRATE"/>
    <s v="RODOLFO"/>
    <s v="SALINAS ZÁRATE, RODOLFO"/>
    <x v="1"/>
    <x v="0"/>
    <x v="0"/>
    <m/>
    <m/>
    <s v="rosalina"/>
    <s v="rodolfo.salinas@unirioja.es"/>
    <n v="2"/>
    <n v="2"/>
    <n v="504"/>
    <s v="PROFESOR TITULAR UNIVERSIDAD"/>
    <s v="01A"/>
    <s v="TIEMPO COMPLETO AMPLIADO"/>
    <s v="2012-09-01 00:00:00.0"/>
    <s v="null"/>
    <s v="DF100088"/>
    <s v="PROFESOR TITULAR DE UNIVERSIDAD"/>
    <s v="R104"/>
    <x v="0"/>
    <n v="650"/>
    <s v="ORGANIZACIÓN DE EMPRESAS"/>
  </r>
  <r>
    <x v="26"/>
    <n v="16544145"/>
    <x v="6"/>
    <n v="5135"/>
    <s v="5135G"/>
    <s v="GRUPO-A"/>
    <s v="Finanzas internacionales"/>
    <s v="GG"/>
    <s v="GRUPO GRANDE"/>
    <s v="5135G"/>
    <s v="GG de Finanzas internacionales"/>
    <s v="GRUPO-A"/>
    <s v="GG de Finanzas internacionales"/>
    <s v="AN"/>
    <n v="16544145"/>
    <s v="ACEDO"/>
    <s v="RAMÍREZ"/>
    <s v="MIGUEL ANGEL"/>
    <s v="ACEDO RAMÍREZ, MIGUEL ANGEL"/>
    <x v="0"/>
    <x v="0"/>
    <x v="0"/>
    <m/>
    <m/>
    <s v="miacedo"/>
    <s v="miguel-angel.acedo@unirioja.es"/>
    <n v="1.5"/>
    <n v="1.5"/>
    <n v="504"/>
    <s v="PROFESOR TITULAR UNIVERSIDAD"/>
    <s v="C01"/>
    <s v="TIEMPO COMPLETO"/>
    <s v="2018-11-26 00:00:00.0"/>
    <s v="null"/>
    <s v="DF31207"/>
    <s v="PROFESOR TITULAR DE UNIVERSIDAD"/>
    <s v="R104"/>
    <x v="0"/>
    <n v="230"/>
    <s v="ECONOMÍA FINANCIERA Y CONTABILIDAD"/>
  </r>
  <r>
    <x v="26"/>
    <n v="16530052"/>
    <x v="6"/>
    <n v="5135"/>
    <s v="5135R"/>
    <s v="GRUPO-A1"/>
    <s v="Finanzas internacionales"/>
    <s v="GR"/>
    <s v="GRUPO REDUCIDO"/>
    <s v="5135R"/>
    <s v="GR de Finanzas internacionales"/>
    <s v="GRUPO-A1"/>
    <s v="GR de Finanzas internacionales"/>
    <s v="AN"/>
    <n v="16530052"/>
    <s v="AYALA"/>
    <s v="CALVO"/>
    <s v="JUAN CARLOS"/>
    <s v="AYALA CALVO, JUAN CARLOS"/>
    <x v="0"/>
    <x v="0"/>
    <x v="0"/>
    <m/>
    <m/>
    <s v="juayala"/>
    <s v="juan-carlos.ayala@unirioja.es"/>
    <n v="1.5"/>
    <n v="1.5"/>
    <n v="500"/>
    <s v="CATEDRATICO DE UNIVERSIDAD"/>
    <s v="C01"/>
    <s v="TIEMPO COMPLETO"/>
    <s v="2016-09-15 00:00:00.0"/>
    <s v="null"/>
    <s v="DF31196"/>
    <s v="CATEDRÁTICO DE UNIVERSIDAD"/>
    <s v="R104"/>
    <x v="0"/>
    <n v="230"/>
    <s v="ECONOMÍA FINANCIERA Y CONTABILIDAD"/>
  </r>
  <r>
    <x v="26"/>
    <n v="16547433"/>
    <x v="6"/>
    <n v="5136"/>
    <s v="5136G"/>
    <s v="GRUPO-A"/>
    <s v="Marketing internacional"/>
    <s v="GG"/>
    <s v="GRUPO GRANDE"/>
    <s v="5136G"/>
    <s v="GG de Marketing internacional"/>
    <s v="GRUPO-A"/>
    <s v="GG de Marketing internacional"/>
    <s v="AN"/>
    <n v="16547433"/>
    <s v="OLARTE"/>
    <s v="PASCUAL"/>
    <s v="Mª CRISTINA"/>
    <s v="OLARTE PASCUAL, Mª CRISTINA"/>
    <x v="0"/>
    <x v="0"/>
    <x v="0"/>
    <m/>
    <m/>
    <s v="m-olarte"/>
    <s v="cristina.olarte@unirioja.es"/>
    <n v="1.4"/>
    <n v="1.4"/>
    <n v="504"/>
    <s v="PROFESOR TITULAR UNIVERSIDAD"/>
    <s v="C01"/>
    <s v="TIEMPO COMPLETO"/>
    <s v="2017-09-15 00:00:00.0"/>
    <s v="null"/>
    <s v="DF100194"/>
    <s v="PROFESOR TITULAR DE UNIVERSIDAD"/>
    <s v="R104"/>
    <x v="0"/>
    <n v="95"/>
    <s v="COMERCIALIZACIÓN E INVESTIGACIÓN DE MERCADOS"/>
  </r>
  <r>
    <x v="26"/>
    <n v="16563058"/>
    <x v="6"/>
    <n v="5136"/>
    <s v="5136G"/>
    <s v="GRUPO-A"/>
    <s v="Marketing internacional"/>
    <s v="GG"/>
    <s v="GRUPO GRANDE"/>
    <s v="5136G"/>
    <s v="GG de Marketing internacional"/>
    <s v="GRUPO-A"/>
    <s v="GG de Marketing internacional"/>
    <s v="AN"/>
    <n v="16563058"/>
    <s v="PELEGRÍN"/>
    <s v="BORONDO"/>
    <s v="JORGE"/>
    <s v="PELEGRÍN BORONDO, JORGE"/>
    <x v="0"/>
    <x v="0"/>
    <x v="0"/>
    <m/>
    <m/>
    <s v="jopelegr"/>
    <s v="jorge.pelegrin@unirioja.es"/>
    <n v="0.6"/>
    <n v="0.6"/>
    <n v="534"/>
    <s v="CONTRATADO DOCTOR -TIPO 1"/>
    <s v="C01"/>
    <s v="TIEMPO COMPLETO"/>
    <s v="2015-04-23 00:00:00.0"/>
    <s v="null"/>
    <s v="LD100612"/>
    <s v="PROFESOR CONTRATADO DOCTOR- TIPO 1"/>
    <s v="R104"/>
    <x v="0"/>
    <n v="95"/>
    <s v="COMERCIALIZACIÓN E INVESTIGACIÓN DE MERCADOS"/>
  </r>
  <r>
    <x v="26"/>
    <n v="16549972"/>
    <x v="6"/>
    <n v="5137"/>
    <s v="5137G"/>
    <s v="GRUPO-A"/>
    <s v="Economía internacional"/>
    <s v="GG"/>
    <s v="GRUPO GRANDE"/>
    <s v="5137G"/>
    <s v="GG de Economía internacional"/>
    <s v="GRUPO-A"/>
    <s v="GG de Economía internacional"/>
    <s v="AN"/>
    <n v="16549972"/>
    <s v="PINILLOS"/>
    <s v="GARCÍA"/>
    <s v="MARÍA DE LA O"/>
    <s v="PINILLOS GARCÍA, MARÍA DE LA O"/>
    <x v="0"/>
    <x v="0"/>
    <x v="0"/>
    <m/>
    <m/>
    <s v="mpinillo"/>
    <s v="maria.pinillos@unirioja.es"/>
    <n v="0.75"/>
    <n v="0.75"/>
    <n v="504"/>
    <s v="PROFESOR TITULAR UNIVERSIDAD"/>
    <s v="C01"/>
    <s v="TIEMPO COMPLETO"/>
    <s v="2014-09-15 00:00:00.0"/>
    <s v="null"/>
    <s v="DF31176"/>
    <s v="PROFESOR TITULAR DE UNIVERSIDAD"/>
    <s v="R104"/>
    <x v="0"/>
    <n v="225"/>
    <s v="ECONOMÍA APLICADA"/>
  </r>
  <r>
    <x v="26"/>
    <n v="16517184"/>
    <x v="6"/>
    <n v="5138"/>
    <s v="5138G"/>
    <s v="GRUPO-A"/>
    <s v="Dirección de la tecnología y la innovación"/>
    <s v="GG"/>
    <s v="GRUPO GRANDE"/>
    <s v="5138G"/>
    <s v="GG de Dirección de la tecnología y la innovación"/>
    <s v="GRUPO-A"/>
    <s v="GG de Dirección de la tecnología y la innovación"/>
    <s v="AN"/>
    <n v="16517184"/>
    <s v="JUÁREZ"/>
    <s v="CASTELLÓ"/>
    <s v="CARMELO ARTURO"/>
    <s v="JUÁREZ CASTELLÓ, CARMELO ARTURO"/>
    <x v="0"/>
    <x v="0"/>
    <x v="0"/>
    <m/>
    <m/>
    <s v="cajuarez"/>
    <s v="carmelo.juarez@unirioja.es"/>
    <n v="2"/>
    <n v="2"/>
    <n v="504"/>
    <s v="PROFESOR TITULAR UNIVERSIDAD"/>
    <s v="C01"/>
    <s v="TIEMPO COMPLETO"/>
    <s v="2013-09-13 00:00:00.0"/>
    <s v="null"/>
    <s v="DF31303"/>
    <s v="TITULAR DE UNIVERSIDAD"/>
    <s v="R104"/>
    <x v="0"/>
    <n v="650"/>
    <s v="ORGANIZACIÓN DE EMPRESAS"/>
  </r>
  <r>
    <x v="26"/>
    <n v="14943754"/>
    <x v="6"/>
    <n v="5139"/>
    <s v="5139G"/>
    <s v="GRUPO-A"/>
    <s v="Diseño y modelos de investigación"/>
    <s v="GG"/>
    <s v="GRUPO GRANDE"/>
    <s v="5139G"/>
    <s v="GG de Diseño y modelos de investigación"/>
    <s v="GRUPO-A"/>
    <s v="GG de Diseño y modelos de investigación"/>
    <s v="AN"/>
    <n v="14943754"/>
    <s v="RODRÍGUEZ"/>
    <s v="IBEAS"/>
    <s v="ROBERTO"/>
    <s v="RODRÍGUEZ IBEAS, ROBERTO"/>
    <x v="1"/>
    <x v="0"/>
    <x v="0"/>
    <m/>
    <m/>
    <s v="rorodrig"/>
    <s v="roberto.rodriguez@unirioja.es"/>
    <n v="1"/>
    <n v="1"/>
    <n v="504"/>
    <s v="PROFESOR TITULAR UNIVERSIDAD"/>
    <s v="C01"/>
    <s v="TIEMPO COMPLETO"/>
    <s v="2012-07-13 00:00:00.0"/>
    <s v="null"/>
    <s v="DF100089"/>
    <s v="PROFESOR TITULAR DE UNIVERSIDAD"/>
    <s v="R104"/>
    <x v="0"/>
    <n v="415"/>
    <s v="FUNDAMENTOS DEL ANÁLISIS ECONÓMICO"/>
  </r>
  <r>
    <x v="26"/>
    <n v="16533890"/>
    <x v="6"/>
    <n v="5140"/>
    <s v="5140G"/>
    <s v="GRUPO-A"/>
    <s v="Métodos de investigación"/>
    <s v="GG"/>
    <s v="GRUPO GRANDE"/>
    <s v="5140G"/>
    <s v="GG de Métodos de investigación"/>
    <s v="GRUPO-A"/>
    <s v="GG de Métodos de investigación"/>
    <s v="AN"/>
    <n v="16533890"/>
    <s v="PORTILLO"/>
    <s v="PÉREZ DE VIÑASPRE"/>
    <s v="FABIOLA"/>
    <s v="PORTILLO PÉREZ DE VIÑASPRE, FABIOLA"/>
    <x v="0"/>
    <x v="0"/>
    <x v="0"/>
    <m/>
    <m/>
    <s v="faporti"/>
    <s v="fabiola.portillo@unirioja.es"/>
    <n v="0.5"/>
    <n v="0.5"/>
    <n v="504"/>
    <s v="PROFESOR TITULAR UNIVERSIDAD"/>
    <s v="01A"/>
    <s v="TIEMPO COMPLETO AMPLIADO"/>
    <s v="2016-09-15 00:00:00.0"/>
    <s v="null"/>
    <s v="DF100141"/>
    <s v="PROFESOR TITULAR DE UNIVERSIDAD"/>
    <s v="R104"/>
    <x v="0"/>
    <n v="225"/>
    <s v="ECONOMÍA APLICADA"/>
  </r>
  <r>
    <x v="26"/>
    <n v="72780423"/>
    <x v="6"/>
    <n v="5140"/>
    <s v="5140G"/>
    <s v="GRUPO-A"/>
    <s v="Métodos de investigación"/>
    <s v="GG"/>
    <s v="GRUPO GRANDE"/>
    <s v="5140G"/>
    <s v="GG de Métodos de investigación"/>
    <s v="GRUPO-A"/>
    <s v="GG de Métodos de investigación"/>
    <s v="AN"/>
    <n v="72780423"/>
    <s v="RIAÑO"/>
    <s v="GIL"/>
    <s v="CONSUELO"/>
    <s v="RIAÑO GIL, CONSUELO"/>
    <x v="1"/>
    <x v="0"/>
    <x v="0"/>
    <m/>
    <m/>
    <s v="coriano"/>
    <s v="consuelo.riano@unirioja.es"/>
    <n v="1"/>
    <n v="1"/>
    <n v="504"/>
    <s v="PROFESOR TITULAR UNIVERSIDAD"/>
    <s v="01A"/>
    <s v="TIEMPO COMPLETO AMPLIADO"/>
    <s v="2018-09-17 00:00:00.0"/>
    <s v="null"/>
    <s v="DF31218"/>
    <s v="TITULAR DE UNIVERSIDAD"/>
    <s v="R104"/>
    <x v="0"/>
    <n v="95"/>
    <s v="COMERCIALIZACIÓN E INVESTIGACIÓN DE MERCADOS"/>
  </r>
  <r>
    <x v="26"/>
    <n v="16594259"/>
    <x v="6"/>
    <n v="5140"/>
    <s v="5140I"/>
    <s v="GRUPO-A1"/>
    <s v="Métodos de investigación"/>
    <s v="GI"/>
    <s v="GRUPO DE INFORMÁTICA"/>
    <s v="5140I"/>
    <s v="GI de Métodos de investigación"/>
    <s v="GRUPO-A1"/>
    <s v="GI de Métodos de investigación"/>
    <s v="AN"/>
    <n v="16594259"/>
    <s v="JUANEDA"/>
    <s v="AYENSA"/>
    <s v="EMMA"/>
    <s v="JUANEDA AYENSA, EMMA"/>
    <x v="1"/>
    <x v="0"/>
    <x v="0"/>
    <m/>
    <m/>
    <s v="ejuaneda"/>
    <s v="emma.juaneda@unirioja.es"/>
    <n v="0.5"/>
    <n v="0.5"/>
    <n v="536"/>
    <s v="PROFESOR INTERINO"/>
    <s v="C01"/>
    <s v="TIEMPO COMPLETO"/>
    <s v="2015-12-22 00:00:00.0"/>
    <s v="null"/>
    <s v="PI101025"/>
    <s v="PROFESOR CONTRATADO INTERINO"/>
    <s v="R104"/>
    <x v="0"/>
    <n v="650"/>
    <s v="ORGANIZACIÓN DE EMPRESAS"/>
  </r>
  <r>
    <x v="27"/>
    <n v="39847439"/>
    <x v="6"/>
    <n v="5143"/>
    <s v="5143G"/>
    <s v="GRUPO-A"/>
    <s v="Neurociencia, desarrollo humano y educación"/>
    <s v="GG"/>
    <s v="GRUPO GRANDE"/>
    <s v="5143G"/>
    <s v="GG de Neurociencia, desarrollo humano y educación"/>
    <s v="GRUPO-A"/>
    <s v="GG de Neurociencia, desarrollo humano y educación"/>
    <s v="1S"/>
    <n v="39847439"/>
    <s v="SASTRE"/>
    <s v="I RIBA"/>
    <s v="SYLVIA"/>
    <s v="SASTRE I RIBA, SYLVIA"/>
    <x v="1"/>
    <x v="0"/>
    <x v="0"/>
    <m/>
    <m/>
    <s v="sisastre"/>
    <s v="silvia.sastre@unirioja.es"/>
    <n v="3"/>
    <n v="3"/>
    <n v="500"/>
    <s v="CATEDRATICO DE UNIVERSIDAD"/>
    <s v="C01"/>
    <s v="TIEMPO COMPLETO"/>
    <s v="2007-05-13 00:00:00.0"/>
    <s v="null"/>
    <s v="DF3590"/>
    <s v="CATEDRÁTICO DE UNIVERSIDAD"/>
    <s v="R115"/>
    <x v="2"/>
    <n v="735"/>
    <s v="PSICOLOGÍA EVOLUTIVA Y DE LA EDUCACIÓN"/>
  </r>
  <r>
    <x v="27"/>
    <n v="72703170"/>
    <x v="6"/>
    <n v="5145"/>
    <s v="5145G"/>
    <s v="GRUPO-A"/>
    <s v="Prevención del fracaso escolar"/>
    <s v="GG"/>
    <s v="GRUPO GRANDE"/>
    <s v="5145G"/>
    <s v="GG de Prevención del fracaso escolar"/>
    <s v="GRUPO-A"/>
    <s v="GG de Prevención del fracaso escolar"/>
    <s v="2S"/>
    <n v="72703170"/>
    <s v="CHOCARRO"/>
    <s v="DE LUIS"/>
    <s v="EDURNE"/>
    <s v="CHOCARRO DE LUIS, EDURNE"/>
    <x v="0"/>
    <x v="0"/>
    <x v="0"/>
    <m/>
    <m/>
    <s v="edchocar"/>
    <s v="edurne.chocarro@unirioja.es"/>
    <n v="3"/>
    <n v="3"/>
    <n v="534"/>
    <s v="CONTRATADO DOCTOR -TIPO 1"/>
    <s v="C01"/>
    <s v="TIEMPO COMPLETO"/>
    <s v="2018-11-30 00:00:00.0"/>
    <s v="null"/>
    <s v="LD100293"/>
    <s v="PROFESOR CONTRATADO DOCTOR -TIPO 1"/>
    <s v="R115"/>
    <x v="2"/>
    <n v="215"/>
    <s v="DIDÁCTICA Y ORGANIZACIÓN ESCOLAR"/>
  </r>
  <r>
    <x v="27"/>
    <n v="16512032"/>
    <x v="6"/>
    <n v="5146"/>
    <s v="5146G"/>
    <s v="GRUPO-A"/>
    <s v="Prevención e intervención en dificultades de la lecto-escritura en la escuela de ed. infantil y prim"/>
    <s v="GG"/>
    <s v="GRUPO GRANDE"/>
    <s v="5146G"/>
    <s v="GG de Prevención e intervención en dificultades de la lecto-escritura en la"/>
    <s v="GRUPO-A"/>
    <s v="GG de Prevención e intervención en dificultades de la lecto-escritura en la"/>
    <s v="1S"/>
    <n v="16512032"/>
    <s v="TORRES"/>
    <s v="RUIZ"/>
    <s v="MARÍA DEL MAR"/>
    <s v="TORRES RUIZ, MARÍA DEL MAR"/>
    <x v="1"/>
    <x v="0"/>
    <x v="0"/>
    <m/>
    <m/>
    <s v="matorrr"/>
    <s v="maria-mar.torres@unirioja.es"/>
    <n v="3"/>
    <n v="3"/>
    <n v="532"/>
    <s v="LABORAL DOCENTE-ASOCIADO"/>
    <s v="P05"/>
    <s v="TIEMPO PARCIAL (5+5 HORAS)"/>
    <s v="2017-09-15 00:00:00.0"/>
    <s v="2019-09-14 00:00:00.0"/>
    <s v="PI101245"/>
    <s v="PROFESOR ASOCIADO"/>
    <s v="R106"/>
    <x v="5"/>
    <n v="195"/>
    <s v="DIDÁCTICA DE LA LENGUA Y LA LITERATURA"/>
  </r>
  <r>
    <x v="27"/>
    <n v="16556358"/>
    <x v="6"/>
    <n v="5146"/>
    <s v="5146G"/>
    <s v="GRUPO-A"/>
    <s v="Prevención e intervención en dificultades de la lecto-escritura en la escuela de ed. infantil y prim"/>
    <s v="GG"/>
    <s v="GRUPO GRANDE"/>
    <s v="5146G"/>
    <s v="GG de Prevención e intervención en dificultades de la lecto-escritura en la"/>
    <s v="GRUPO-A"/>
    <s v="GG de Prevención e intervención en dificultades de la lecto-escritura en la"/>
    <s v="1S"/>
    <n v="16556358"/>
    <s v="SILVESTRE"/>
    <s v="SALAS"/>
    <s v="MARÍA DEL SOL"/>
    <s v="SILVESTRE SALAS, MARÍA DEL SOL"/>
    <x v="1"/>
    <x v="0"/>
    <x v="0"/>
    <m/>
    <m/>
    <s v="masilves"/>
    <s v="marysol.silvestre@unirioja.es"/>
    <n v="0"/>
    <n v="0"/>
    <n v="536"/>
    <s v="PROFESOR INTERINO"/>
    <s v="C01"/>
    <s v="TIEMPO COMPLETO"/>
    <s v="2013-09-16 00:00:00.0"/>
    <s v="null"/>
    <s v="PI100910"/>
    <s v="PROFESOR CONTRATADO INTERINO"/>
    <s v="R106"/>
    <x v="5"/>
    <n v="195"/>
    <s v="DIDÁCTICA DE LA LENGUA Y LA LITERATURA"/>
  </r>
  <r>
    <x v="27"/>
    <n v="72781428"/>
    <x v="6"/>
    <n v="5147"/>
    <s v="5147G"/>
    <s v="GRUPO-A"/>
    <s v="Evaluación de la calidad educativa"/>
    <s v="GG"/>
    <s v="GRUPO GRANDE"/>
    <s v="5147G"/>
    <s v="GG de Evaluación de la calidad educativa"/>
    <s v="GRUPO-A"/>
    <s v="GG de Evaluación de la calidad educativa"/>
    <s v="1S"/>
    <n v="72781428"/>
    <s v="NAVARIDAS"/>
    <s v="NALDA"/>
    <s v="FERMÍN"/>
    <s v="NAVARIDAS NALDA, FERMÍN"/>
    <x v="0"/>
    <x v="0"/>
    <x v="0"/>
    <m/>
    <m/>
    <s v="fenavari"/>
    <s v="fermin.navaridas@unirioja.es"/>
    <n v="3"/>
    <n v="3"/>
    <n v="504"/>
    <s v="PROFESOR TITULAR UNIVERSIDAD"/>
    <s v="C01"/>
    <s v="TIEMPO COMPLETO"/>
    <s v="2016-11-26 00:00:00.0"/>
    <s v="null"/>
    <s v="DF100332"/>
    <s v="PROFESOR TITULAR DE UNIVERSIDAD"/>
    <s v="R115"/>
    <x v="2"/>
    <n v="215"/>
    <s v="DIDÁCTICA Y ORGANIZACIÓN ESCOLAR"/>
  </r>
  <r>
    <x v="27"/>
    <n v="16509812"/>
    <x v="6"/>
    <n v="5148"/>
    <s v="5148G"/>
    <s v="GRUPO-A"/>
    <s v="Juego, deporte e innovación en el aula"/>
    <s v="GG"/>
    <s v="GRUPO GRANDE"/>
    <s v="5148G"/>
    <s v="GG de Juego, deporte e innovación en el aula"/>
    <s v="GRUPO-A"/>
    <s v="GG de Juego, deporte e innovación en el aula"/>
    <s v="2S"/>
    <n v="16509812"/>
    <s v="LOZA"/>
    <s v="OLAVE"/>
    <s v="EDMUNDO"/>
    <s v="LOZA OLAVE, EDMUNDO"/>
    <x v="0"/>
    <x v="0"/>
    <x v="0"/>
    <m/>
    <m/>
    <s v="edloza"/>
    <s v="edmundo.loza@unirioja.es"/>
    <n v="2"/>
    <n v="2"/>
    <n v="504"/>
    <s v="PROFESOR TITULAR UNIVERSIDAD"/>
    <s v="01A"/>
    <s v="TIEMPO COMPLETO AMPLIADO"/>
    <s v="2012-09-01 00:00:00.0"/>
    <s v="null"/>
    <s v="DF31336"/>
    <s v="TITULAR DE UNIVERSIDAD"/>
    <s v="R115"/>
    <x v="2"/>
    <n v="187"/>
    <s v="DIDÁCTICA DE LA EXPRESIÓN CORPORAL"/>
  </r>
  <r>
    <x v="27"/>
    <n v="40310935"/>
    <x v="6"/>
    <n v="5148"/>
    <s v="5148G"/>
    <s v="GRUPO-A"/>
    <s v="Juego, deporte e innovación en el aula"/>
    <s v="GG"/>
    <s v="GRUPO GRANDE"/>
    <s v="5148G"/>
    <s v="GG de Juego, deporte e innovación en el aula"/>
    <s v="GRUPO-A"/>
    <s v="GG de Juego, deporte e innovación en el aula"/>
    <s v="2S"/>
    <n v="40310935"/>
    <s v="DALMAU"/>
    <s v="TORRES"/>
    <s v="JOSEP MARÍA"/>
    <s v="DALMAU TORRES, JOSEP MARÍA"/>
    <x v="0"/>
    <x v="0"/>
    <x v="0"/>
    <m/>
    <m/>
    <s v="jodalmau"/>
    <s v="jose-maria.dalmau@unirioja.es"/>
    <n v="1"/>
    <n v="1"/>
    <n v="534"/>
    <s v="CONTRATADO DOCTOR -TIPO 1"/>
    <s v="C01"/>
    <s v="TIEMPO COMPLETO"/>
    <s v="2012-10-31 00:00:00.0"/>
    <s v="null"/>
    <s v="LD100297"/>
    <s v="CONTRATADA DOCTOR"/>
    <s v="R115"/>
    <x v="2"/>
    <n v="187"/>
    <s v="DIDÁCTICA DE LA EXPRESIÓN CORPORAL"/>
  </r>
  <r>
    <x v="27"/>
    <n v="78871077"/>
    <x v="6"/>
    <n v="5149"/>
    <s v="5149G"/>
    <s v="GRUPO-A"/>
    <s v="Aprendizaje en el aula basado en proyectos"/>
    <s v="GG"/>
    <s v="GRUPO GRANDE"/>
    <s v="5149G"/>
    <s v="GG de Aprendizaje en el aula basado en proyectos"/>
    <s v="GRUPO-A"/>
    <s v="GG de Aprendizaje en el aula basado en proyectos"/>
    <s v="1S"/>
    <n v="78871077"/>
    <s v="PÉREZ DE ALBÉNIZ"/>
    <s v="ITURRIAGA"/>
    <s v="ALICIA"/>
    <s v="PÉREZ DE ALBÉNIZ ITURRIAGA, ALICIA"/>
    <x v="0"/>
    <x v="0"/>
    <x v="0"/>
    <m/>
    <m/>
    <s v="alperei"/>
    <s v="alicia.perez@unirioja.es"/>
    <n v="3"/>
    <n v="3"/>
    <n v="504"/>
    <s v="PROFESOR TITULAR UNIVERSIDAD"/>
    <s v="01R"/>
    <s v="TIEMPO COMPLETO REDUCIDO"/>
    <s v="2017-09-15 00:00:00.0"/>
    <s v="null"/>
    <s v="DF100181"/>
    <s v="TITULAR DE UNIVERSIDAD"/>
    <s v="R115"/>
    <x v="2"/>
    <n v="735"/>
    <s v="PSICOLOGÍA EVOLUTIVA Y DE LA EDUCACIÓN"/>
  </r>
  <r>
    <x v="27"/>
    <n v="16567689"/>
    <x v="6"/>
    <n v="5150"/>
    <s v="5150G"/>
    <s v="GRUPO-A"/>
    <s v="Tecnologías y adaptaciones de acceso para alumnos con necesidades educativas especiales"/>
    <s v="GG"/>
    <s v="GRUPO GRANDE"/>
    <s v="5150G"/>
    <s v="GG de Tecnologías y adaptaciones de acceso para alumnos con necesidades edu"/>
    <s v="GRUPO-A"/>
    <s v="GG de Tecnologías y adaptaciones de acceso para alumnos con necesidades edu"/>
    <s v="1S"/>
    <n v="16567689"/>
    <s v="SÁENZ DE CABEZÓN"/>
    <s v="IRIGARAY"/>
    <s v="EDUARDO"/>
    <s v="SÁENZ DE CABEZÓN IRIGARAY, EDUARDO"/>
    <x v="0"/>
    <x v="0"/>
    <x v="0"/>
    <m/>
    <m/>
    <s v="esaenz-d"/>
    <s v="eduardo.saenz-de-cabezon@unirioja.es"/>
    <n v="1.5"/>
    <n v="1.5"/>
    <n v="504"/>
    <s v="PROFESOR TITULAR UNIVERSIDAD"/>
    <s v="C01"/>
    <s v="TIEMPO COMPLETO"/>
    <s v="2018-12-18 00:00:00.0"/>
    <s v="null"/>
    <s v="DF100367"/>
    <s v="PROFESOR TITULAR DE UNIVERSIDAD"/>
    <s v="R111"/>
    <x v="7"/>
    <n v="570"/>
    <s v="LENGUAJES Y SISTEMAS INFORMÁTICOS"/>
  </r>
  <r>
    <x v="27"/>
    <n v="71639421"/>
    <x v="6"/>
    <n v="5151"/>
    <s v="5151G"/>
    <s v="GRUPO-A"/>
    <s v="Diseños de investigación y análisis estadístico aplicados a la educación"/>
    <s v="GG"/>
    <s v="GRUPO GRANDE"/>
    <s v="5151G"/>
    <s v="GG de Diseños de investig. y análisis estadístico aplicados a la educación"/>
    <s v="GRUPO-A"/>
    <s v="GG de Diseños de investig. y análisis estadístico aplicados a la educación"/>
    <s v="1S"/>
    <n v="71639421"/>
    <s v="FONSECA"/>
    <s v="PEDRERO"/>
    <s v="EDUARDO"/>
    <s v="FONSECA PEDRERO, EDUARDO"/>
    <x v="0"/>
    <x v="0"/>
    <x v="0"/>
    <m/>
    <m/>
    <s v="edfonsec"/>
    <s v="eduardo.fonseca@unirioja.es"/>
    <n v="2"/>
    <n v="2"/>
    <n v="504"/>
    <s v="PROFESOR TITULAR UNIVERSIDAD"/>
    <s v="C01"/>
    <s v="TIEMPO COMPLETO"/>
    <s v="2011-09-01 00:00:00.0"/>
    <s v="null"/>
    <s v="DF100295"/>
    <s v="PROFESOR TITULAR DE UNIVERSIDAD"/>
    <s v="R115"/>
    <x v="2"/>
    <n v="735"/>
    <s v="PSICOLOGÍA EVOLUTIVA Y DE LA EDUCACIÓN"/>
  </r>
  <r>
    <x v="27"/>
    <n v="16561261"/>
    <x v="6"/>
    <n v="5152"/>
    <s v="5152G"/>
    <s v="GRUPO-A"/>
    <s v="Metodología observacional en la escuela"/>
    <s v="GG"/>
    <s v="GRUPO GRANDE"/>
    <s v="5152G"/>
    <s v="GG de Metodología observacional en la escuela"/>
    <s v="GRUPO-A"/>
    <s v="GG de Metodología observacional en la escuela"/>
    <s v="1S"/>
    <n v="16561261"/>
    <s v="LAPRESA"/>
    <s v="AJAMIL"/>
    <s v="DANIEL"/>
    <s v="LAPRESA AJAMIL, DANIEL"/>
    <x v="0"/>
    <x v="0"/>
    <x v="0"/>
    <m/>
    <m/>
    <s v="dalapres"/>
    <s v="daniel.lapresa@unirioja.es"/>
    <n v="2"/>
    <n v="2"/>
    <n v="504"/>
    <s v="PROFESOR TITULAR UNIVERSIDAD"/>
    <s v="C01"/>
    <s v="TIEMPO COMPLETO"/>
    <s v="2014-09-15 00:00:00.0"/>
    <s v="null"/>
    <s v="DF100092"/>
    <s v="PROFESOR TITULAR DE UNIVERSIDAD"/>
    <s v="R115"/>
    <x v="2"/>
    <n v="187"/>
    <s v="DIDÁCTICA DE LA EXPRESIÓN CORPORAL"/>
  </r>
  <r>
    <x v="27"/>
    <n v="73587035"/>
    <x v="6"/>
    <n v="5153"/>
    <s v="5153G"/>
    <s v="GRUPO-A"/>
    <s v="Prevención e interv. en las dificultades de aprend. de las matemáticas en la escuela infantil y prim"/>
    <s v="GG"/>
    <s v="GRUPO GRANDE"/>
    <s v="5153G"/>
    <s v="GG de Prevención e interv. en las dificultades de aprend. de las matemática"/>
    <s v="GRUPO-A"/>
    <s v="GG de Prevención e interv. en las dificultades de aprend. de las matemática"/>
    <s v="1S"/>
    <n v="73587035"/>
    <s v="RIBERA"/>
    <s v="PUCHADES"/>
    <s v="JUAN MIGUEL"/>
    <s v="RIBERA PUCHADES, JUAN MIGUEL"/>
    <x v="1"/>
    <x v="0"/>
    <x v="0"/>
    <m/>
    <m/>
    <s v="juribera"/>
    <s v="juan-miguel.ribera@unirioja.es"/>
    <n v="3"/>
    <n v="3"/>
    <n v="504"/>
    <s v="PROFESOR TITULAR UNIVERSIDAD"/>
    <s v="C01"/>
    <s v="TIEMPO COMPLETO"/>
    <s v="2017-09-15 00:00:00.0"/>
    <s v="null"/>
    <s v="DF100341"/>
    <s v="PROFEESOR TITULAR DE UNIVERSIDAD"/>
    <s v="R111"/>
    <x v="7"/>
    <n v="200"/>
    <s v="DIDÁCTICA DE LA MATEMÁTICA"/>
  </r>
  <r>
    <x v="27"/>
    <n v="16546617"/>
    <x v="6"/>
    <n v="5155"/>
    <s v="5155G"/>
    <s v="GRUPO-A"/>
    <s v="El aula bilingüe en la escuela inclusiva"/>
    <s v="GG"/>
    <s v="GRUPO GRANDE"/>
    <s v="5155G"/>
    <s v="GG de El aula bilingüe en la escuela inclusiva"/>
    <s v="GRUPO-A"/>
    <s v="GG de El aula bilingüe en la escuela inclusiva"/>
    <s v="1S"/>
    <n v="16546617"/>
    <s v="BARRERAS"/>
    <s v="GÓMEZ"/>
    <s v="MARÍA ASUNCIÓN"/>
    <s v="BARRERAS GÓMEZ, MARÍA ASUNCIÓN"/>
    <x v="1"/>
    <x v="0"/>
    <x v="0"/>
    <m/>
    <m/>
    <s v="mabarrer"/>
    <s v="asuncion.barreras@unirioja.es"/>
    <n v="3"/>
    <n v="3"/>
    <n v="504"/>
    <s v="PROFESOR TITULAR UNIVERSIDAD"/>
    <s v="C01"/>
    <s v="TIEMPO COMPLETO"/>
    <s v="2017-09-15 00:00:00.0"/>
    <s v="null"/>
    <s v="DF31707"/>
    <s v="PROFESOR TITULAR DE UNIVERSIDAD"/>
    <s v="R107"/>
    <x v="6"/>
    <n v="345"/>
    <s v="FILOLOGÍA INGLESA"/>
  </r>
  <r>
    <x v="27"/>
    <n v="72786271"/>
    <x v="6"/>
    <n v="5156"/>
    <s v="5156G"/>
    <s v="GRUPO-A"/>
    <s v="Competencias para la inserción laboral en educación"/>
    <s v="GG"/>
    <s v="GRUPO GRANDE"/>
    <s v="5156G"/>
    <s v="GG de Competencias para la inserción laboral en educación"/>
    <s v="GRUPO-A"/>
    <s v="GG de Competencias para la inserción laboral en educación"/>
    <s v="1S"/>
    <n v="72786271"/>
    <s v="MONTAÑÉS"/>
    <s v="MURO"/>
    <s v="MARÍA PILAR"/>
    <s v="MONTAÑÉS MURO, MARÍA PILAR"/>
    <x v="0"/>
    <x v="0"/>
    <x v="1"/>
    <m/>
    <m/>
    <s v="mamontan"/>
    <s v="maria-pilar.montanes@unirioja.es"/>
    <n v="3"/>
    <n v="3"/>
    <n v="536"/>
    <s v="PROFESOR INTERINO"/>
    <s v="C01"/>
    <s v="TIEMPO COMPLETO"/>
    <s v="2012-09-01 00:00:00.0"/>
    <s v="null"/>
    <s v="PI100845"/>
    <s v="PROFESOR CONTRATADO INTERINO"/>
    <s v="R115"/>
    <x v="2"/>
    <n v="740"/>
    <s v="PSICOLOGÍA SOCIAL"/>
  </r>
  <r>
    <x v="28"/>
    <n v="16539010"/>
    <x v="6"/>
    <n v="5159"/>
    <s v="5159G"/>
    <s v="GRUPO-A"/>
    <s v="Métodos cuantitativos y estadísticos de investigación en Humanidades"/>
    <s v="GG"/>
    <s v="GRUPO GRANDE"/>
    <s v="5159G"/>
    <s v="GG de Métodos cuantitativos y estadísticos de investigación en Humanidades"/>
    <s v="GRUPO-A"/>
    <s v="GG de Métodos cuantitativos y estadísticos de investigación en Humanidades"/>
    <s v="1S"/>
    <n v="16539010"/>
    <s v="RUIZ"/>
    <s v="FLAÑO"/>
    <s v="PURIFICACIÓN"/>
    <s v="RUIZ FLAÑO, PURIFICACIÓN"/>
    <x v="1"/>
    <x v="0"/>
    <x v="0"/>
    <m/>
    <m/>
    <s v="puruiz"/>
    <s v="purificacion.ruiz@unirioja.es"/>
    <n v="0"/>
    <n v="0"/>
    <n v="504"/>
    <s v="PROFESOR TITULAR UNIVERSIDAD"/>
    <s v="01R"/>
    <s v="TIEMPO COMPLETO REDUCIDO"/>
    <s v="2017-09-15 00:00:00.0"/>
    <s v="null"/>
    <s v="DF3369"/>
    <s v="PROFESOR TITULAR DE UNIVERSIDAD"/>
    <s v="R114"/>
    <x v="3"/>
    <n v="430"/>
    <s v="GEOGRAFÍA FÍSICA"/>
  </r>
  <r>
    <x v="28"/>
    <n v="29127998"/>
    <x v="6"/>
    <n v="5159"/>
    <s v="5159G"/>
    <s v="GRUPO-A"/>
    <s v="Métodos cuantitativos y estadísticos de investigación en Humanidades"/>
    <s v="GG"/>
    <s v="GRUPO GRANDE"/>
    <s v="5159G"/>
    <s v="GG de Métodos cuantitativos y estadísticos de investigación en Humanidades"/>
    <s v="GRUPO-A"/>
    <s v="GG de Métodos cuantitativos y estadísticos de investigación en Humanidades"/>
    <s v="1S"/>
    <n v="29127998"/>
    <s v="LÓPEZ"/>
    <s v="VICENTE"/>
    <s v="MANUEL"/>
    <s v="LÓPEZ VICENTE, MANUEL"/>
    <x v="1"/>
    <x v="0"/>
    <x v="0"/>
    <m/>
    <m/>
    <s v="malopev"/>
    <s v="manuel.lopezv@unirioja.es"/>
    <n v="3"/>
    <n v="3"/>
    <n v="536"/>
    <s v="PROFESOR INTERINO"/>
    <s v="P06"/>
    <s v="TIEMPO PARCIAL (6+6 HORAS)"/>
    <s v="2018-10-08 00:00:00.0"/>
    <s v="2019-09-14 00:00:00.0"/>
    <s v="PI101440"/>
    <s v="PROFESOR CONTRATADO INTERINO"/>
    <s v="R114"/>
    <x v="3"/>
    <n v="10"/>
    <s v="ANÁLISIS GEOGRÁFICO REGIONAL"/>
  </r>
  <r>
    <x v="28"/>
    <n v="16535879"/>
    <x v="6"/>
    <n v="5160"/>
    <s v="5160G"/>
    <s v="GRUPO-A"/>
    <s v="Tecnologías de la información y la comunicación y Humanidades digitales"/>
    <s v="GG"/>
    <s v="GRUPO GRANDE"/>
    <s v="5160G"/>
    <s v="GG de Tecnologías de la información y la comunicación y Humanidades digital"/>
    <s v="GRUPO-A"/>
    <s v="GG de Tecnologías de la información y la comunicación y Humanidades digital"/>
    <s v="1S"/>
    <n v="16535879"/>
    <s v="IÑARREA"/>
    <s v="LAS HERAS"/>
    <s v="IGNACIO"/>
    <s v="IÑARREA LAS HERAS, IGNACIO"/>
    <x v="1"/>
    <x v="0"/>
    <x v="0"/>
    <m/>
    <m/>
    <s v="iinarrea"/>
    <s v="ignacio.inarrea@unirioja.es"/>
    <n v="3"/>
    <n v="3"/>
    <n v="500"/>
    <s v="CATEDRATICO DE UNIVERSIDAD"/>
    <s v="C01"/>
    <s v="TIEMPO COMPLETO"/>
    <s v="2017-12-18 00:00:00.0"/>
    <s v="null"/>
    <s v="DF100353"/>
    <s v="CATEDRÁTICO DE UNIVERSIDAD"/>
    <s v="R107"/>
    <x v="6"/>
    <n v="335"/>
    <s v="FILOLOGÍA FRANCESA"/>
  </r>
  <r>
    <x v="28"/>
    <n v="16519554"/>
    <x v="6"/>
    <n v="5161"/>
    <s v="5161G"/>
    <s v="GRUPO-A"/>
    <s v="Claves de interpretación cultural de los textos"/>
    <s v="GG"/>
    <s v="GRUPO GRANDE"/>
    <s v="5161G"/>
    <s v="GG de Claves de interpretación cultural de los textos"/>
    <s v="GRUPO-A"/>
    <s v="GG de Claves de interpretación cultural de los textos"/>
    <s v="2S"/>
    <n v="16519554"/>
    <s v="MURO"/>
    <s v="MUNILLA"/>
    <s v="MIGUEL ANGEL"/>
    <s v="MURO MUNILLA, MIGUEL ANGEL"/>
    <x v="1"/>
    <x v="0"/>
    <x v="0"/>
    <m/>
    <m/>
    <s v="mimuro"/>
    <s v="miguel-angel.muro@unirioja.es"/>
    <n v="1.5"/>
    <n v="1.5"/>
    <n v="500"/>
    <s v="CATEDRATICO DE UNIVERSIDAD"/>
    <s v="C01"/>
    <s v="TIEMPO COMPLETO"/>
    <s v="2017-12-12 00:00:00.0"/>
    <s v="null"/>
    <s v="DF100350"/>
    <s v="CATEDRÁTICO DE UNIVERSIDAD"/>
    <s v="R106"/>
    <x v="5"/>
    <n v="796"/>
    <s v="TEORÍA DE LA LITERATURA Y LITERATURA COMPARADA"/>
  </r>
  <r>
    <x v="28"/>
    <n v="16578573"/>
    <x v="6"/>
    <n v="5161"/>
    <s v="5161G"/>
    <s v="GRUPO-A"/>
    <s v="Claves de interpretación cultural de los textos"/>
    <s v="GG"/>
    <s v="GRUPO GRANDE"/>
    <s v="5161G"/>
    <s v="GG de Claves de interpretación cultural de los textos"/>
    <s v="GRUPO-A"/>
    <s v="GG de Claves de interpretación cultural de los textos"/>
    <s v="2S"/>
    <n v="16578573"/>
    <s v="PEÑA"/>
    <s v="CERVEL"/>
    <s v="MARÍA SANDRA"/>
    <s v="PEÑA CERVEL, MARÍA SANDRA"/>
    <x v="0"/>
    <x v="0"/>
    <x v="0"/>
    <m/>
    <m/>
    <s v="mapenac"/>
    <s v="sandra.pena@unirioja.es"/>
    <n v="1"/>
    <n v="1"/>
    <n v="504"/>
    <s v="PROFESOR TITULAR UNIVERSIDAD"/>
    <s v="01R"/>
    <s v="TIEMPO COMPLETO REDUCIDO"/>
    <s v="2017-09-15 00:00:00.0"/>
    <s v="null"/>
    <s v="DF31712"/>
    <s v="PROFESOR TITULAR DE UNIVERSIDAD"/>
    <s v="R107"/>
    <x v="6"/>
    <n v="345"/>
    <s v="FILOLOGÍA INGLESA"/>
  </r>
  <r>
    <x v="28"/>
    <n v="72692212"/>
    <x v="6"/>
    <n v="5161"/>
    <s v="5161G"/>
    <s v="GRUPO-A"/>
    <s v="Claves de interpretación cultural de los textos"/>
    <s v="GG"/>
    <s v="GRUPO GRANDE"/>
    <s v="5161G"/>
    <s v="GG de Claves de interpretación cultural de los textos"/>
    <s v="GRUPO-A"/>
    <s v="GG de Claves de interpretación cultural de los textos"/>
    <s v="2S"/>
    <n v="72692212"/>
    <s v="IZA"/>
    <s v="ERVITI"/>
    <s v="ANEIDER"/>
    <s v="IZA ERVITI, ANEIDER"/>
    <x v="0"/>
    <x v="0"/>
    <x v="0"/>
    <m/>
    <m/>
    <s v="aniza"/>
    <s v="aneider.izae@unirioja.es"/>
    <n v="0.5"/>
    <n v="0.5"/>
    <n v="536"/>
    <s v="PROFESOR INTERINO"/>
    <s v="C01"/>
    <s v="TIEMPO COMPLETO"/>
    <s v="2015-12-22 00:00:00.0"/>
    <s v="null"/>
    <s v="PI101034"/>
    <s v="PROFESOR CONTRATADO INTERINO"/>
    <s v="R107"/>
    <x v="6"/>
    <n v="345"/>
    <s v="FILOLOGÍA INGLESA"/>
  </r>
  <r>
    <x v="28"/>
    <n v="16525052"/>
    <x v="6"/>
    <n v="5162"/>
    <s v="5162G"/>
    <s v="GRUPO-A"/>
    <s v="Técnicas avanzadas de expresión y comunicación para el ámbito académico"/>
    <s v="GG"/>
    <s v="GRUPO GRANDE"/>
    <s v="5162G"/>
    <s v="GG de Técnicas avanzadas de expresión y comunicación para el ámbito a"/>
    <s v="GRUPO-A"/>
    <s v="GG de Técnicas avanzadas de expresión y comunicación para el"/>
    <s v="2S"/>
    <n v="16525052"/>
    <s v="BALMASEDA"/>
    <s v="MAESTU"/>
    <s v="ENRIQUE"/>
    <s v="BALMASEDA MAESTU, ENRIQUE"/>
    <x v="0"/>
    <x v="0"/>
    <x v="0"/>
    <m/>
    <m/>
    <s v="enbalmas"/>
    <s v="enrique.balmaseda@unirioja.es"/>
    <n v="1.5"/>
    <n v="1.5"/>
    <n v="504"/>
    <s v="PROFESOR TITULAR UNIVERSIDAD"/>
    <s v="01A"/>
    <s v="TIEMPO COMPLETO AMPLIADO"/>
    <s v="2018-09-17 00:00:00.0"/>
    <s v="null"/>
    <s v="DF100331"/>
    <s v="PROFESOR TITULAR DE UNIVERSIDAD"/>
    <s v="R106"/>
    <x v="5"/>
    <n v="567"/>
    <s v="LENGUA ESPAÑOLA"/>
  </r>
  <r>
    <x v="28"/>
    <n v="16570999"/>
    <x v="6"/>
    <n v="5162"/>
    <s v="5162G"/>
    <s v="GRUPO-A"/>
    <s v="Técnicas avanzadas de expresión y comunicación para el ámbito académico"/>
    <s v="GG"/>
    <s v="GRUPO GRANDE"/>
    <s v="5162G"/>
    <s v="GG de Técnicas avanzadas de expresión y comunicación para el ámbito a"/>
    <s v="GRUPO-A"/>
    <s v="GG de Técnicas avanzadas de expresión y comunicación para el"/>
    <s v="2S"/>
    <n v="16570999"/>
    <s v="TERRAZAS"/>
    <s v="GALLEGO"/>
    <s v="MELANIA"/>
    <s v="TERRAZAS GALLEGO, MELANIA"/>
    <x v="0"/>
    <x v="0"/>
    <x v="0"/>
    <m/>
    <m/>
    <s v="mterraza"/>
    <s v="melania.terrazas@unirioja.es"/>
    <n v="1.5"/>
    <n v="1.5"/>
    <n v="504"/>
    <s v="PROFESOR TITULAR UNIVERSIDAD"/>
    <s v="C01"/>
    <s v="TIEMPO COMPLETO"/>
    <s v="2016-11-26 00:00:00.0"/>
    <s v="null"/>
    <s v="DF100334"/>
    <s v="PROFESOR TITULAR DE UNIVERSIDAD"/>
    <s v="R107"/>
    <x v="6"/>
    <n v="345"/>
    <s v="FILOLOGÍA INGLESA"/>
  </r>
  <r>
    <x v="28"/>
    <n v="33425722"/>
    <x v="6"/>
    <n v="5163"/>
    <s v="5163G"/>
    <s v="GRUPO-A"/>
    <s v="Fuentes para la investigación en Humanidades"/>
    <s v="GG"/>
    <s v="GRUPO GRANDE"/>
    <s v="5163G"/>
    <s v="GG de Fuentes para la investigación en Humanidades"/>
    <s v="GRUPO-A"/>
    <s v="GG de Fuentes para la investigación en Humanidades"/>
    <s v="1S"/>
    <n v="33425722"/>
    <s v="ANDUEZA"/>
    <s v="UNANUA"/>
    <s v="Mª DEL PILAR"/>
    <s v="ANDUEZA UNANUA, Mª DEL PILAR"/>
    <x v="0"/>
    <x v="0"/>
    <x v="0"/>
    <m/>
    <m/>
    <s v="mdanduez"/>
    <s v="m-del-pilar.andueza@unirioja.es"/>
    <n v="1.5"/>
    <n v="1.5"/>
    <n v="504"/>
    <s v="PROFESOR TITULAR UNIVERSIDAD"/>
    <s v="C01"/>
    <s v="TIEMPO COMPLETO"/>
    <s v="2017-09-15 00:00:00.0"/>
    <s v="null"/>
    <s v="DF100343"/>
    <s v="PROFESOR TITULAR DE UNIVERSIDAD"/>
    <s v="R114"/>
    <x v="3"/>
    <n v="465"/>
    <s v="HISTORIA DEL ARTE"/>
  </r>
  <r>
    <x v="28"/>
    <n v="16539110"/>
    <x v="6"/>
    <n v="5164"/>
    <s v="5164G"/>
    <s v="GRUPO-A"/>
    <s v="Literaturas en inglés y cultura visual"/>
    <s v="GG"/>
    <s v="GRUPO GRANDE"/>
    <s v="5164G"/>
    <s v="GG de Literaturas en inglés y cultura visual"/>
    <s v="GRUPO-A"/>
    <s v="GG de Literaturas en inglés y cultura visual"/>
    <s v="1S"/>
    <n v="16539110"/>
    <s v="HERNÁEZ"/>
    <s v="LERENA"/>
    <s v="MARÍA JESÚS"/>
    <s v="HERNÁEZ LERENA, MARÍA JESÚS"/>
    <x v="0"/>
    <x v="0"/>
    <x v="0"/>
    <m/>
    <m/>
    <s v="mjhernae"/>
    <s v="mariaj.hernaez@unirioja.es"/>
    <n v="3"/>
    <n v="3"/>
    <n v="504"/>
    <s v="PROFESOR TITULAR UNIVERSIDAD"/>
    <s v="01R"/>
    <s v="TIEMPO COMPLETO REDUCIDO"/>
    <s v="2017-09-15 00:00:00.0"/>
    <s v="null"/>
    <s v="DF31691"/>
    <s v="TITULAR DE UNIVERSIDAD"/>
    <s v="R107"/>
    <x v="6"/>
    <n v="345"/>
    <s v="FILOLOGÍA INGLESA"/>
  </r>
  <r>
    <x v="28"/>
    <n v="9398535"/>
    <x v="6"/>
    <n v="5165"/>
    <s v="5165G"/>
    <s v="GRUPO-A"/>
    <s v="Estrategias de identidad en la literatura y el cine en lengua inglesa"/>
    <s v="GG"/>
    <s v="GRUPO GRANDE"/>
    <s v="5165G"/>
    <s v="GG de Estrategias de identidad en la literatura y el cine en lengua inglesa"/>
    <s v="GRUPO-A"/>
    <s v="GG de Estrategias de identidad en la literatura y el cine en lengua inglesa"/>
    <s v="1S"/>
    <n v="9398535"/>
    <s v="DÍAZ"/>
    <s v="CUESTA"/>
    <s v="JOSÉ"/>
    <s v="DÍAZ CUESTA, JOSÉ"/>
    <x v="1"/>
    <x v="0"/>
    <x v="0"/>
    <m/>
    <m/>
    <s v="josediaz"/>
    <s v="jose.diaz-cuesta@unirioja.es"/>
    <n v="1"/>
    <n v="1"/>
    <n v="534"/>
    <s v="CONTRATADO DOCTOR -TIPO 1"/>
    <s v="C01"/>
    <s v="TIEMPO COMPLETO"/>
    <s v="2012-02-03 00:00:00.0"/>
    <s v="null"/>
    <s v="DF32499"/>
    <s v="CONTRATADO DOCTOR"/>
    <s v="R107"/>
    <x v="6"/>
    <n v="345"/>
    <s v="FILOLOGÍA INGLESA"/>
  </r>
  <r>
    <x v="28"/>
    <n v="13748929"/>
    <x v="6"/>
    <n v="5165"/>
    <s v="5165G"/>
    <s v="GRUPO-A"/>
    <s v="Estrategias de identidad en la literatura y el cine en lengua inglesa"/>
    <s v="GG"/>
    <s v="GRUPO GRANDE"/>
    <s v="5165G"/>
    <s v="GG de Estrategias de identidad en la literatura y el cine en lengua inglesa"/>
    <s v="GRUPO-A"/>
    <s v="GG de Estrategias de identidad en la literatura y el cine en lengua inglesa"/>
    <s v="1S"/>
    <n v="13748929"/>
    <s v="VILLAR"/>
    <s v="FLOR"/>
    <s v="CARLOS JOSÉ"/>
    <s v="VILLAR FLOR, CARLOS JOSÉ"/>
    <x v="1"/>
    <x v="0"/>
    <x v="0"/>
    <m/>
    <m/>
    <s v="cavillar"/>
    <s v="carlos.villar@unirioja.es"/>
    <n v="1"/>
    <n v="1"/>
    <n v="504"/>
    <s v="PROFESOR TITULAR UNIVERSIDAD"/>
    <s v="C01"/>
    <s v="TIEMPO COMPLETO"/>
    <s v="2014-09-15 00:00:00.0"/>
    <s v="null"/>
    <s v="DF31687"/>
    <s v="TITULAR DE UNIVERSIDAD"/>
    <s v="R107"/>
    <x v="6"/>
    <n v="345"/>
    <s v="FILOLOGÍA INGLESA"/>
  </r>
  <r>
    <x v="28"/>
    <n v="16557120"/>
    <x v="6"/>
    <n v="5165"/>
    <s v="5165G"/>
    <s v="GRUPO-A"/>
    <s v="Estrategias de identidad en la literatura y el cine en lengua inglesa"/>
    <s v="GG"/>
    <s v="GRUPO GRANDE"/>
    <s v="5165G"/>
    <s v="GG de Estrategias de identidad en la literatura y el cine en lengua inglesa"/>
    <s v="GRUPO-A"/>
    <s v="GG de Estrategias de identidad en la literatura y el cine en lengua inglesa"/>
    <s v="1S"/>
    <n v="16557120"/>
    <s v="ASENSIO"/>
    <s v="ARÓSTEGUI"/>
    <s v="MARÍA DEL MAR"/>
    <s v="ASENSIO ARÓSTEGUI, MARÍA DEL MAR"/>
    <x v="0"/>
    <x v="0"/>
    <x v="0"/>
    <m/>
    <m/>
    <s v="masensio"/>
    <s v="mar.asensio@unirioja.es"/>
    <n v="1"/>
    <n v="1"/>
    <n v="504"/>
    <s v="PROFESOR TITULAR UNIVERSIDAD"/>
    <s v="C01"/>
    <s v="TIEMPO COMPLETO"/>
    <s v="2018-12-24 00:00:00.0"/>
    <s v="null"/>
    <s v="DF100364"/>
    <s v="PROFESOR TITULAR DE UNIVERSIDAD"/>
    <s v="R107"/>
    <x v="6"/>
    <n v="345"/>
    <s v="FILOLOGÍA INGLESA"/>
  </r>
  <r>
    <x v="28"/>
    <n v="16546617"/>
    <x v="6"/>
    <n v="5166"/>
    <s v="5166G"/>
    <s v="GRUPO-A"/>
    <s v="Traducción literaria inglés-español/español-inglés"/>
    <s v="GG"/>
    <s v="GRUPO GRANDE"/>
    <s v="5166G"/>
    <s v="GG de Traducción literaria inglés-español/español-inglés"/>
    <s v="GRUPO-A"/>
    <s v="GG de Traducción literaria inglés-español/español-inglés"/>
    <s v="1S"/>
    <n v="16546617"/>
    <s v="BARRERAS"/>
    <s v="GÓMEZ"/>
    <s v="MARÍA ASUNCIÓN"/>
    <s v="BARRERAS GÓMEZ, MARÍA ASUNCIÓN"/>
    <x v="1"/>
    <x v="0"/>
    <x v="0"/>
    <m/>
    <m/>
    <s v="mabarrer"/>
    <s v="asuncion.barreras@unirioja.es"/>
    <n v="1.5"/>
    <n v="1.5"/>
    <n v="504"/>
    <s v="PROFESOR TITULAR UNIVERSIDAD"/>
    <s v="C01"/>
    <s v="TIEMPO COMPLETO"/>
    <s v="2017-09-15 00:00:00.0"/>
    <s v="null"/>
    <s v="DF31707"/>
    <s v="PROFESOR TITULAR DE UNIVERSIDAD"/>
    <s v="R107"/>
    <x v="6"/>
    <n v="345"/>
    <s v="FILOLOGÍA INGLESA"/>
  </r>
  <r>
    <x v="28"/>
    <n v="16583327"/>
    <x v="6"/>
    <n v="5166"/>
    <s v="5166G"/>
    <s v="GRUPO-A"/>
    <s v="Traducción literaria inglés-español/español-inglés"/>
    <s v="GG"/>
    <s v="GRUPO GRANDE"/>
    <s v="5166G"/>
    <s v="GG de Traducción literaria inglés-español/español-inglés"/>
    <s v="GRUPO-A"/>
    <s v="GG de Traducción literaria inglés-español/español-inglés"/>
    <s v="1S"/>
    <n v="16583327"/>
    <s v="FLORES"/>
    <s v="MORENO"/>
    <s v="CRISTINA"/>
    <s v="FLORES MORENO, CRISTINA"/>
    <x v="1"/>
    <x v="0"/>
    <x v="0"/>
    <m/>
    <m/>
    <s v="criflormore"/>
    <s v="cristina.flores@unirioja.es"/>
    <n v="1.5"/>
    <n v="1.5"/>
    <n v="504"/>
    <s v="PROFESOR TITULAR UNIVERSIDAD"/>
    <s v="C01"/>
    <s v="TIEMPO COMPLETO"/>
    <s v="2018-11-26 00:00:00.0"/>
    <s v="null"/>
    <s v="DF100363"/>
    <s v="PROFESOR TITULAR DE UNIVERSIDAD"/>
    <s v="R107"/>
    <x v="6"/>
    <n v="345"/>
    <s v="FILOLOGÍA INGLESA"/>
  </r>
  <r>
    <x v="28"/>
    <n v="16568247"/>
    <x v="6"/>
    <n v="5167"/>
    <s v="5167G"/>
    <s v="GRUPO-A"/>
    <s v="Lengua inglesa y cognición"/>
    <s v="GG"/>
    <s v="GRUPO GRANDE"/>
    <s v="5167G"/>
    <s v="GG de Lengua inglesa y cognición"/>
    <s v="GRUPO-A"/>
    <s v="GG de Lengua inglesa y cognición"/>
    <s v="1S"/>
    <n v="16568247"/>
    <s v="PÉREZ"/>
    <s v="HERNÁNDEZ"/>
    <s v="MARÍA LORENA"/>
    <s v="PÉREZ HERNÁNDEZ, MARÍA LORENA"/>
    <x v="0"/>
    <x v="0"/>
    <x v="0"/>
    <m/>
    <m/>
    <s v="loperez"/>
    <s v="lorena.perez@unirioja.es"/>
    <n v="3"/>
    <n v="3"/>
    <n v="504"/>
    <s v="PROFESOR TITULAR UNIVERSIDAD"/>
    <s v="01R"/>
    <s v="TIEMPO COMPLETO REDUCIDO"/>
    <s v="2016-09-15 00:00:00.0"/>
    <s v="null"/>
    <s v="DF100072"/>
    <s v="PROFESOR TITULAR DE UNIVERSIDAD"/>
    <s v="R107"/>
    <x v="6"/>
    <n v="345"/>
    <s v="FILOLOGÍA INGLESA"/>
  </r>
  <r>
    <x v="28"/>
    <n v="16535060"/>
    <x v="6"/>
    <n v="5168"/>
    <s v="5168G"/>
    <s v="GRUPO-A"/>
    <s v="Semántica y pragmática de la Lengua inglesa"/>
    <s v="GG"/>
    <s v="GRUPO GRANDE"/>
    <s v="5168G"/>
    <s v="GG de Semántica y pragmática de la Lengua inglesa"/>
    <s v="GRUPO-A"/>
    <s v="GG de Semántica y pragmática de la Lengua inglesa"/>
    <s v="1S"/>
    <n v="16535060"/>
    <s v="RUIZ DE MENDOZA"/>
    <s v="IBÁÑEZ"/>
    <s v="FRANCISCO JOSÉ"/>
    <s v="RUIZ DE MENDOZA IBÁÑEZ, FRANCISCO JOSÉ"/>
    <x v="0"/>
    <x v="0"/>
    <x v="0"/>
    <m/>
    <m/>
    <s v="franruiz"/>
    <s v="francisco.ruizdemendoza@unirioja.es"/>
    <n v="1.5"/>
    <n v="1.5"/>
    <n v="500"/>
    <s v="CATEDRATICO DE UNIVERSIDAD"/>
    <s v="01R"/>
    <s v="TIEMPO COMPLETO REDUCIDO"/>
    <s v="2016-09-15 00:00:00.0"/>
    <s v="null"/>
    <s v="DF31674"/>
    <s v="CATEDRÁTICO DE UNIVERSIDAD"/>
    <s v="R107"/>
    <x v="6"/>
    <n v="345"/>
    <s v="FILOLOGÍA INGLESA"/>
  </r>
  <r>
    <x v="28"/>
    <n v="17718016"/>
    <x v="6"/>
    <n v="5169"/>
    <s v="5169G"/>
    <s v="GRUPO-A"/>
    <s v="Inglés antiguo: análisis lingüístico y textual"/>
    <s v="GG"/>
    <s v="GRUPO GRANDE"/>
    <s v="5169G"/>
    <s v="GG de Inglés antiguo: análisis lingüístico y textual"/>
    <s v="GRUPO-A"/>
    <s v="GG de Inglés antiguo: análisis lingüístico y textual"/>
    <s v="1S"/>
    <n v="17718016"/>
    <s v="MARTÍN"/>
    <s v="ARISTA"/>
    <s v="FRANCISCO J."/>
    <s v="MARTÍN ARISTA, FRANCISCO J."/>
    <x v="1"/>
    <x v="0"/>
    <x v="0"/>
    <m/>
    <m/>
    <s v="jamartin"/>
    <s v="javier.martin@unirioja.es"/>
    <n v="3"/>
    <n v="3"/>
    <n v="500"/>
    <s v="CATEDRATICO DE UNIVERSIDAD"/>
    <s v="01R"/>
    <s v="TIEMPO COMPLETO REDUCIDO"/>
    <s v="2018-09-17 00:00:00.0"/>
    <s v="null"/>
    <s v="DF100327"/>
    <s v="CATEDRÁTICO DE UNIVERSIDAD"/>
    <s v="R107"/>
    <x v="6"/>
    <n v="345"/>
    <s v="FILOLOGÍA INGLESA"/>
  </r>
  <r>
    <x v="28"/>
    <n v="16498683"/>
    <x v="6"/>
    <n v="5170"/>
    <s v="5170G"/>
    <s v="GRUPO-A"/>
    <s v="Adquisición del léxico en inglés como lengua extranjera"/>
    <s v="GG"/>
    <s v="GRUPO GRANDE"/>
    <s v="5170G"/>
    <s v="GG de Adquisición del léxico en inglés como lengua extranjera"/>
    <s v="GRUPO-A"/>
    <s v="GG de Adquisición del léxico en inglés como lengua extranjera"/>
    <s v="1S"/>
    <n v="16498683"/>
    <s v="JIMÉNEZ"/>
    <s v="CATALÁN"/>
    <s v="ROSA MARÍA"/>
    <s v="JIMÉNEZ CATALÁN, ROSA MARÍA"/>
    <x v="1"/>
    <x v="0"/>
    <x v="0"/>
    <m/>
    <m/>
    <s v="rmjimene"/>
    <s v="rosa.jimenez@unirioja.es"/>
    <n v="3"/>
    <n v="3"/>
    <n v="500"/>
    <s v="CATEDRATICO DE UNIVERSIDAD"/>
    <s v="01R"/>
    <s v="TIEMPO COMPLETO REDUCIDO"/>
    <s v="2016-04-15 00:00:00.0"/>
    <s v="null"/>
    <s v="DF100328"/>
    <s v="CATEDRÁTICO DE UNIVERSIDAD"/>
    <s v="R107"/>
    <x v="6"/>
    <n v="345"/>
    <s v="FILOLOGÍA INGLESA"/>
  </r>
  <r>
    <x v="28"/>
    <n v="73152016"/>
    <x v="6"/>
    <n v="5171"/>
    <s v="5171G"/>
    <s v="GRUPO-A"/>
    <s v="Retórica y análisis del discurso"/>
    <s v="GG"/>
    <s v="GRUPO GRANDE"/>
    <s v="5171G"/>
    <s v="GG de Retórica y análisis del discurso"/>
    <s v="GRUPO-A"/>
    <s v="GG de Retórica y análisis del discurso"/>
    <s v="1S"/>
    <n v="73152016"/>
    <s v="CABALLERO"/>
    <s v="LÓPEZ"/>
    <s v="JOSÉ ANTONIO"/>
    <s v="CABALLERO LÓPEZ, JOSÉ ANTONIO"/>
    <x v="0"/>
    <x v="0"/>
    <x v="0"/>
    <m/>
    <m/>
    <s v="jcaballe"/>
    <s v="antonio.caballero@unirioja.es"/>
    <n v="3"/>
    <n v="3"/>
    <n v="500"/>
    <s v="CATEDRATICO DE UNIVERSIDAD"/>
    <s v="01R"/>
    <s v="TIEMPO COMPLETO REDUCIDO"/>
    <s v="2016-11-12 00:00:00.0"/>
    <s v="null"/>
    <s v="DF100337"/>
    <s v="CATEDRÁTICO DE UNIVERSIDAD"/>
    <s v="R106"/>
    <x v="5"/>
    <n v="340"/>
    <s v="FILOLOGÍA GRIEGA"/>
  </r>
  <r>
    <x v="28"/>
    <n v="70865948"/>
    <x v="6"/>
    <n v="5172"/>
    <s v="5172G"/>
    <s v="GRUPO-A"/>
    <s v="Bilingüismo, biculturalismo y sociedad"/>
    <s v="GG"/>
    <s v="GRUPO GRANDE"/>
    <s v="5172G"/>
    <s v="GG de Bilingüismo, biculturalismo y sociedad"/>
    <s v="GRUPO-A"/>
    <s v="GG de Bilingüismo, biculturalismo y sociedad"/>
    <s v="1S"/>
    <n v="70865948"/>
    <s v="FASLA"/>
    <s v="FERNÁNDEZ"/>
    <s v="DALILA"/>
    <s v="FASLA FERNÁNDEZ, DALILA"/>
    <x v="1"/>
    <x v="0"/>
    <x v="0"/>
    <m/>
    <m/>
    <s v="dafasla"/>
    <s v="dalila.fasla@unirioja.es"/>
    <n v="3"/>
    <n v="3"/>
    <n v="504"/>
    <s v="PROFESOR TITULAR UNIVERSIDAD"/>
    <s v="01A"/>
    <s v="TIEMPO COMPLETO AMPLIADO"/>
    <s v="2012-09-01 00:00:00.0"/>
    <s v="null"/>
    <s v="DF100036"/>
    <s v="PROFESOR TITULAR DE UNIVERSIDAD"/>
    <s v="R106"/>
    <x v="5"/>
    <n v="575"/>
    <s v="LINGÜÍSTICA GENERAL"/>
  </r>
  <r>
    <x v="28"/>
    <n v="13059875"/>
    <x v="6"/>
    <n v="5174"/>
    <s v="5174G"/>
    <s v="GRUPO-A"/>
    <s v="La novela picaresca española: revisión crítica"/>
    <s v="GG"/>
    <s v="GRUPO GRANDE"/>
    <s v="5174G"/>
    <s v="GG de La novela picaresca española: revisión crítica"/>
    <s v="GRUPO-A"/>
    <s v="GG de La novela picaresca española: revisión crítica"/>
    <s v="1S"/>
    <n v="13059875"/>
    <s v="BRAVO"/>
    <s v="VEGA"/>
    <s v="JULIAN TOMÁS"/>
    <s v="BRAVO VEGA, JULIAN TOMÁS"/>
    <x v="1"/>
    <x v="0"/>
    <x v="0"/>
    <m/>
    <m/>
    <s v="jubravo"/>
    <s v="julian.bravo@unirioja.es"/>
    <n v="3"/>
    <n v="3"/>
    <n v="504"/>
    <s v="PROFESOR TITULAR UNIVERSIDAD"/>
    <s v="01A"/>
    <s v="TIEMPO COMPLETO AMPLIADO"/>
    <s v="2012-09-01 00:00:00.0"/>
    <s v="null"/>
    <s v="DF31545"/>
    <s v="TITULAR DE UNIVERSIDAD"/>
    <s v="R106"/>
    <x v="5"/>
    <n v="583"/>
    <s v="LITERATURA ESPAÑOLA"/>
  </r>
  <r>
    <x v="28"/>
    <n v="1085841"/>
    <x v="6"/>
    <n v="5175"/>
    <s v="5175G"/>
    <s v="GRUPO-A"/>
    <s v="El Romanticismo en el teatro español"/>
    <s v="GG"/>
    <s v="GRUPO GRANDE"/>
    <s v="5175G"/>
    <s v="GG de El Romanticismo en el teatro español"/>
    <s v="GRUPO-A"/>
    <s v="GG de El Romanticismo en el teatro español"/>
    <s v="1S"/>
    <n v="1085841"/>
    <s v="DOMÍNGUEZ"/>
    <s v="MATITO"/>
    <s v="FRANCISCO"/>
    <s v="DOMÍNGUEZ MATITO, FRANCISCO"/>
    <x v="1"/>
    <x v="0"/>
    <x v="0"/>
    <m/>
    <m/>
    <s v="frdoming"/>
    <s v="fd.matito@unirioja.es"/>
    <n v="1"/>
    <n v="1"/>
    <n v="500"/>
    <s v="CATEDRATICO DE UNIVERSIDAD"/>
    <s v="C01"/>
    <s v="TIEMPO COMPLETO"/>
    <s v="2018-09-17 00:00:00.0"/>
    <s v="null"/>
    <s v="DF100351"/>
    <s v="CATEDRÁTICO DE UNIVERSIDAD"/>
    <s v="R106"/>
    <x v="5"/>
    <n v="583"/>
    <s v="LITERATURA ESPAÑOLA"/>
  </r>
  <r>
    <x v="28"/>
    <n v="34798214"/>
    <x v="6"/>
    <n v="5175"/>
    <s v="5175G"/>
    <s v="GRUPO-A"/>
    <s v="El Romanticismo en el teatro español"/>
    <s v="GG"/>
    <s v="GRUPO GRANDE"/>
    <s v="5175G"/>
    <s v="GG de El Romanticismo en el teatro español"/>
    <s v="GRUPO-A"/>
    <s v="GG de El Romanticismo en el teatro español"/>
    <s v="1S"/>
    <n v="34798214"/>
    <s v="MARTÍNEZ"/>
    <s v="LÓPEZ"/>
    <s v="Mª ISABEL"/>
    <s v="MARTÍNEZ LÓPEZ, Mª ISABEL"/>
    <x v="0"/>
    <x v="0"/>
    <x v="0"/>
    <m/>
    <m/>
    <s v="mamartlop"/>
    <s v="maribel.martinez@unirioja.es"/>
    <n v="2"/>
    <n v="2"/>
    <n v="504"/>
    <s v="PROFESOR TITULAR UNIVERSIDAD"/>
    <s v="C01"/>
    <s v="TIEMPO COMPLETO"/>
    <s v="2018-11-26 00:00:00.0"/>
    <s v="null"/>
    <s v="DF31547"/>
    <s v="PROFESOR TITULAR DE UNIVERSIDAD"/>
    <s v="R106"/>
    <x v="5"/>
    <n v="583"/>
    <s v="LITERATURA ESPAÑOLA"/>
  </r>
  <r>
    <x v="28"/>
    <n v="16512623"/>
    <x v="6"/>
    <n v="5176"/>
    <s v="5176G"/>
    <s v="GRUPO-A"/>
    <s v="Exilio y literatura en la España del siglo XX"/>
    <s v="GG"/>
    <s v="GRUPO GRANDE"/>
    <s v="5176G"/>
    <s v="GG de Exilio y literatura en la España del siglo XX"/>
    <s v="GRUPO-A"/>
    <s v="GG de Exilio y literatura en la España del siglo XX"/>
    <s v="1S"/>
    <n v="16512623"/>
    <s v="GONZÁLEZ DE GARAY"/>
    <s v="FERNÁNDEZ"/>
    <s v="MARÍA TERESA"/>
    <s v="GONZÁLEZ DE GARAY FERNÁNDEZ, MARÍA TERESA"/>
    <x v="0"/>
    <x v="0"/>
    <x v="0"/>
    <m/>
    <m/>
    <s v="tdgaray"/>
    <s v="teresa.gonzalez@unirioja.es"/>
    <n v="3"/>
    <n v="3"/>
    <n v="504"/>
    <s v="PROFESOR TITULAR UNIVERSIDAD"/>
    <s v="01R"/>
    <s v="TIEMPO COMPLETO REDUCIDO"/>
    <s v="2013-09-01 00:00:00.0"/>
    <s v="null"/>
    <s v="DF31546"/>
    <s v="TITULAR DE UNIVERSIDAD"/>
    <s v="R106"/>
    <x v="5"/>
    <n v="583"/>
    <s v="LITERATURA ESPAÑOLA"/>
  </r>
  <r>
    <x v="28"/>
    <n v="16536532"/>
    <x v="6"/>
    <n v="5178"/>
    <s v="5178G"/>
    <s v="GRUPO-A"/>
    <s v="Arqueología prehistórica y de la Antigüedad"/>
    <s v="GG"/>
    <s v="GRUPO GRANDE"/>
    <s v="5178G"/>
    <s v="GG de Arqueología prehistórica y de la Antigüedad"/>
    <s v="GRUPO-A"/>
    <s v="GG de Arqueología prehistórica y de la Antigüedad"/>
    <s v="1S"/>
    <n v="16536532"/>
    <s v="CASTILLO"/>
    <s v="PASCUAL"/>
    <s v="MARÍA JOSEFA"/>
    <s v="CASTILLO PASCUAL, MARÍA JOSEFA"/>
    <x v="0"/>
    <x v="0"/>
    <x v="0"/>
    <m/>
    <m/>
    <s v="mjcasti"/>
    <s v="mariajose.castillo@unirioja.es"/>
    <n v="3"/>
    <n v="3"/>
    <n v="504"/>
    <s v="PROFESOR TITULAR UNIVERSIDAD"/>
    <s v="C01"/>
    <s v="TIEMPO COMPLETO"/>
    <s v="2015-09-15 00:00:00.0"/>
    <s v="null"/>
    <s v="DF3402"/>
    <s v="TITULAR DE UNIVERSIDAD"/>
    <s v="R114"/>
    <x v="3"/>
    <n v="445"/>
    <s v="HISTORIA ANTIGUA"/>
  </r>
  <r>
    <x v="28"/>
    <n v="13103464"/>
    <x v="6"/>
    <n v="5179"/>
    <s v="5179G"/>
    <s v="GRUPO-A"/>
    <s v="Patrimonio histórico y documental de la Edad Media"/>
    <s v="GG"/>
    <s v="GRUPO GRANDE"/>
    <s v="5179G"/>
    <s v="GG de Patrimonio histórico y documental de la Edad Media"/>
    <s v="GRUPO-A"/>
    <s v="GG de Patrimonio histórico y documental de la Edad Media"/>
    <s v="1S"/>
    <n v="13103464"/>
    <s v="ÁLVAREZ"/>
    <s v="BORGE"/>
    <s v="IGNACIO"/>
    <s v="ÁLVAREZ BORGE, IGNACIO"/>
    <x v="0"/>
    <x v="0"/>
    <x v="0"/>
    <m/>
    <m/>
    <s v="ialvarez"/>
    <s v="ignacio.alvarez@unirioja.es"/>
    <n v="3"/>
    <n v="3"/>
    <n v="500"/>
    <s v="CATEDRATICO DE UNIVERSIDAD"/>
    <s v="01R"/>
    <s v="TIEMPO COMPLETO REDUCIDO"/>
    <s v="2017-12-04 00:00:00.0"/>
    <s v="null"/>
    <s v="DF100348"/>
    <s v="CATEDRÁTICO DE UNIVERSIDAD"/>
    <s v="R114"/>
    <x v="3"/>
    <n v="485"/>
    <s v="HISTORIA MEDIEVAL"/>
  </r>
  <r>
    <x v="28"/>
    <n v="16499934"/>
    <x v="6"/>
    <n v="5180"/>
    <s v="5180G"/>
    <s v="GRUPO-A"/>
    <s v="Patrimonio histórico y documental de la Edad Moderna"/>
    <s v="GG"/>
    <s v="GRUPO GRANDE"/>
    <s v="5180G"/>
    <s v="GG de Patrimonio histórico y documental de la Edad Moderna"/>
    <s v="GRUPO-A"/>
    <s v="GG de Patrimonio histórico y documental de la Edad Moderna"/>
    <s v="1S"/>
    <n v="16499934"/>
    <s v="GÓMEZ"/>
    <s v="URDÁÑEZ"/>
    <s v="JOSÉ LUIS"/>
    <s v="GÓMEZ URDÁÑEZ, JOSÉ LUIS"/>
    <x v="1"/>
    <x v="0"/>
    <x v="0"/>
    <m/>
    <m/>
    <s v="jlgomez"/>
    <s v="jose-luis.gomez@unirioja.es"/>
    <n v="3"/>
    <n v="3"/>
    <n v="500"/>
    <s v="CATEDRATICO DE UNIVERSIDAD"/>
    <s v="C01"/>
    <s v="TIEMPO COMPLETO"/>
    <s v="2017-09-15 00:00:00.0"/>
    <s v="null"/>
    <s v="DF3518"/>
    <s v="CATEDRÁTICO DE UNIVERSIDAD"/>
    <s v="R114"/>
    <x v="3"/>
    <n v="490"/>
    <s v="HISTORIA MODERNA"/>
  </r>
  <r>
    <x v="28"/>
    <n v="16528324"/>
    <x v="6"/>
    <n v="5181"/>
    <s v="5181G"/>
    <s v="GRUPO-A"/>
    <s v="Patrimonio histórico y documental de la Edad Contemporánea"/>
    <s v="GG"/>
    <s v="GRUPO GRANDE"/>
    <s v="5181G"/>
    <s v="GG de Patrimonio histórico y documental de la Edad Contemporánea"/>
    <s v="GRUPO-A"/>
    <s v="GG de Patrimonio histórico y documental de la Edad Contemporánea"/>
    <s v="1S"/>
    <n v="16528324"/>
    <s v="NAVAJAS"/>
    <s v="ZUBELDÍA"/>
    <s v="CARLOS"/>
    <s v="NAVAJAS ZUBELDÍA, CARLOS"/>
    <x v="1"/>
    <x v="0"/>
    <x v="0"/>
    <m/>
    <m/>
    <s v="canavaja"/>
    <s v="carlos.navajas@unirioja.es"/>
    <n v="3"/>
    <n v="3"/>
    <n v="504"/>
    <s v="PROFESOR TITULAR UNIVERSIDAD"/>
    <s v="C01"/>
    <s v="TIEMPO COMPLETO"/>
    <s v="2018-12-18 00:00:00.0"/>
    <s v="null"/>
    <s v="DF100370"/>
    <s v="PROFESOR TITULAR DE UNIVERSIDAD"/>
    <s v="R114"/>
    <x v="3"/>
    <n v="450"/>
    <s v="HISTORIA CONTEMPORÁNEA"/>
  </r>
  <r>
    <x v="28"/>
    <n v="25475404"/>
    <x v="6"/>
    <n v="5183"/>
    <s v="5183G"/>
    <s v="GRUPO-A"/>
    <s v="Nuevas técnicas aplicadas al análisis del patrimonio territorial"/>
    <s v="GG"/>
    <s v="GRUPO GRANDE"/>
    <s v="5183G"/>
    <s v="GG de Nuevas técnicas aplicadas al análisis del patrimonio territorial"/>
    <s v="GRUPO-A"/>
    <s v="GG de Nuevas técnicas aplicadas al análisis del patrimonio territorial"/>
    <s v="1S"/>
    <n v="25475404"/>
    <s v="LANA-RENAULT"/>
    <s v="MONREAL"/>
    <s v="NOEMÍ SOLANGE"/>
    <s v="LANA-RENAULT MONREAL, NOEMÍ SOLANGE"/>
    <x v="1"/>
    <x v="0"/>
    <x v="0"/>
    <m/>
    <m/>
    <s v="nolanare"/>
    <s v="noemi-solange.lana-renault@unirioja.es"/>
    <n v="3"/>
    <n v="3"/>
    <n v="536"/>
    <s v="PROFESOR INTERINO"/>
    <s v="C01"/>
    <s v="TIEMPO COMPLETO"/>
    <s v="2018-09-17 00:00:00.0"/>
    <s v="null"/>
    <s v="PI101388"/>
    <s v="PROFESOR CONTRATADO INTERINO"/>
    <s v="R114"/>
    <x v="3"/>
    <n v="10"/>
    <s v="ANÁLISIS GEOGRÁFICO REGIONAL"/>
  </r>
  <r>
    <x v="27"/>
    <n v="16538859"/>
    <x v="6"/>
    <n v="5188"/>
    <s v="5188G"/>
    <s v="GRUPO-A"/>
    <s v="Prácticas externas I"/>
    <s v="GG"/>
    <s v="GRUPO GRANDE"/>
    <s v="5188G"/>
    <s v="GG de Prácticas externas I"/>
    <s v="GRUPO-A"/>
    <s v="GG de Prácticas externas I"/>
    <s v="2S"/>
    <n v="16538859"/>
    <s v="ARANA"/>
    <s v="IDIAQUEZ"/>
    <s v="JAVIER SABINO"/>
    <s v="ARANA IDIAQUEZ, JAVIER SABINO"/>
    <x v="1"/>
    <x v="0"/>
    <x v="1"/>
    <m/>
    <m/>
    <s v="jaarana"/>
    <s v="xabier.arana@unirioja.es"/>
    <n v="0.6"/>
    <n v="0.6"/>
    <n v="536"/>
    <s v="PROFESOR INTERINO"/>
    <s v="C01"/>
    <s v="TIEMPO COMPLETO"/>
    <s v="2018-09-17 00:00:00.0"/>
    <s v="null"/>
    <s v="PI101399"/>
    <s v="PROFESOR CONTRATADO INTERINO"/>
    <s v="R115"/>
    <x v="2"/>
    <n v="735"/>
    <s v="PSICOLOGÍA EVOLUTIVA Y DE LA EDUCACIÓN"/>
  </r>
  <r>
    <x v="27"/>
    <n v="42819023"/>
    <x v="6"/>
    <n v="5188"/>
    <s v="5188G"/>
    <s v="GRUPO-A"/>
    <s v="Prácticas externas I"/>
    <s v="GG"/>
    <s v="GRUPO GRANDE"/>
    <s v="5188G"/>
    <s v="GG de Prácticas externas I"/>
    <s v="GRUPO-A"/>
    <s v="GG de Prácticas externas I"/>
    <s v="2S"/>
    <n v="42819023"/>
    <s v="URRACA"/>
    <s v="MARTÍNEZ"/>
    <s v="MARÍA LUZ"/>
    <s v="URRACA MARTÍNEZ, MARÍA LUZ"/>
    <x v="0"/>
    <x v="0"/>
    <x v="0"/>
    <m/>
    <m/>
    <s v="maurraca"/>
    <s v="maria-luz.urraca@unirioja.es"/>
    <n v="0.4"/>
    <n v="0.4"/>
    <n v="536"/>
    <s v="PROFESOR INTERINO"/>
    <s v="C01"/>
    <s v="TIEMPO COMPLETO"/>
    <s v="2012-09-01 00:00:00.0"/>
    <s v="null"/>
    <s v="PI100843"/>
    <s v="PROFESOR CONTRATADO INTERINO"/>
    <s v="R115"/>
    <x v="2"/>
    <n v="735"/>
    <s v="PSICOLOGÍA EVOLUTIVA Y DE LA EDUCACIÓN"/>
  </r>
  <r>
    <x v="27"/>
    <n v="72692212"/>
    <x v="6"/>
    <n v="5188"/>
    <s v="5188G"/>
    <s v="GRUPO-A"/>
    <s v="Prácticas externas I"/>
    <s v="GG"/>
    <s v="GRUPO GRANDE"/>
    <s v="5188G"/>
    <s v="GG de Prácticas externas I"/>
    <s v="GRUPO-A"/>
    <s v="GG de Prácticas externas I"/>
    <s v="2S"/>
    <n v="72692212"/>
    <s v="IZA"/>
    <s v="ERVITI"/>
    <s v="ANEIDER"/>
    <s v="IZA ERVITI, ANEIDER"/>
    <x v="0"/>
    <x v="0"/>
    <x v="0"/>
    <m/>
    <m/>
    <s v="aniza"/>
    <s v="aneider.izae@unirioja.es"/>
    <n v="0.4"/>
    <n v="0.4"/>
    <n v="536"/>
    <s v="PROFESOR INTERINO"/>
    <s v="C01"/>
    <s v="TIEMPO COMPLETO"/>
    <s v="2015-12-22 00:00:00.0"/>
    <s v="null"/>
    <s v="PI101034"/>
    <s v="PROFESOR CONTRATADO INTERINO"/>
    <s v="R107"/>
    <x v="6"/>
    <n v="345"/>
    <s v="FILOLOGÍA INGLESA"/>
  </r>
  <r>
    <x v="29"/>
    <n v="16607692"/>
    <x v="6"/>
    <n v="5195"/>
    <s v="5195G"/>
    <s v="GRUPO-A"/>
    <s v="Estrategias de internacionalización para el sector vitivinícola"/>
    <s v="GG"/>
    <s v="GRUPO GRANDE"/>
    <s v="5195G"/>
    <s v="GG de Estrategias de internacionalización para el sector vinícola"/>
    <s v="GRUPO-A"/>
    <s v="GG de Estrategias de internacionalización para el sector vinícola"/>
    <s v="1S"/>
    <n v="16607692"/>
    <s v="CLAVEL"/>
    <s v="SAN EMETERIO"/>
    <s v="MÓNICA"/>
    <s v="CLAVEL SAN EMETERIO, MÓNICA"/>
    <x v="1"/>
    <x v="0"/>
    <x v="0"/>
    <m/>
    <m/>
    <s v="moclavel"/>
    <s v="monica.clavel-san@unirioja.es"/>
    <n v="1.8"/>
    <n v="1.8"/>
    <n v="536"/>
    <s v="PROFESOR INTERINO"/>
    <s v="C01"/>
    <s v="TIEMPO COMPLETO"/>
    <s v="2019-01-19 00:00:00.0"/>
    <s v="null"/>
    <s v="PI101353"/>
    <s v="PROFESOR CONTRATADO INTERINO TC"/>
    <s v="R104"/>
    <x v="0"/>
    <n v="95"/>
    <s v="COMERCIALIZACIÓN E INVESTIGACIÓN DE MERCADOS"/>
  </r>
  <r>
    <x v="29"/>
    <n v="16507414"/>
    <x v="6"/>
    <n v="5196"/>
    <s v="5196G"/>
    <s v="GRUPO-A"/>
    <s v="Dirección estratégica"/>
    <s v="GG"/>
    <s v="GRUPO GRANDE"/>
    <s v="5196G"/>
    <s v="GG de Dirección estratégica"/>
    <s v="GRUPO-A"/>
    <s v="GG de Dirección estratégica"/>
    <s v="1S"/>
    <n v="16507414"/>
    <s v="SAINZ"/>
    <s v="OCHOA"/>
    <s v="ALBERTO"/>
    <s v="SAINZ OCHOA, ALBERTO"/>
    <x v="1"/>
    <x v="0"/>
    <x v="0"/>
    <m/>
    <m/>
    <s v="alsainz"/>
    <s v="alberto.sainz@unirioja.es"/>
    <n v="1.8"/>
    <n v="1.8"/>
    <n v="504"/>
    <s v="PROFESOR TITULAR UNIVERSIDAD"/>
    <s v="01A"/>
    <s v="TIEMPO COMPLETO AMPLIADO"/>
    <s v="2012-09-01 00:00:00.0"/>
    <s v="null"/>
    <s v="DF31301"/>
    <s v="TITULAR DE UNIVERSIDAD"/>
    <s v="R104"/>
    <x v="0"/>
    <n v="650"/>
    <s v="ORGANIZACIÓN DE EMPRESAS"/>
  </r>
  <r>
    <x v="29"/>
    <n v="18033042"/>
    <x v="6"/>
    <n v="5197"/>
    <s v="5197G"/>
    <s v="GRUPO-A"/>
    <s v="Análisis económico-financiero en las empresas del sector vitivinícola"/>
    <s v="GG"/>
    <s v="GRUPO GRANDE"/>
    <s v="5197G"/>
    <s v="GG de Análisis económico-financiero en las empresas del sector vitivinícola"/>
    <s v="GRUPO-A"/>
    <s v="GG de Análisis económico-financiero en las empresas del sector vitivinícola"/>
    <s v="1S"/>
    <n v="18033042"/>
    <s v="BLANCO"/>
    <s v="PASCUAL"/>
    <s v="LUIS"/>
    <s v="BLANCO PASCUAL, LUIS"/>
    <x v="0"/>
    <x v="0"/>
    <x v="0"/>
    <m/>
    <m/>
    <s v="lublanco"/>
    <s v="luis.blanco@unirioja.es"/>
    <n v="1.5"/>
    <n v="1.5"/>
    <n v="534"/>
    <s v="CONTRATADO DOCTOR -TIPO 1"/>
    <s v="C01"/>
    <s v="TIEMPO COMPLETO"/>
    <s v="2011-07-29 00:00:00.0"/>
    <s v="null"/>
    <s v="PI100783"/>
    <s v="PROFESOR CONTRATADO DOCTOR"/>
    <s v="R104"/>
    <x v="0"/>
    <n v="230"/>
    <s v="ECONOMÍA FINANCIERA Y CONTABILIDAD"/>
  </r>
  <r>
    <x v="29"/>
    <n v="16547433"/>
    <x v="6"/>
    <n v="5198"/>
    <s v="5198G"/>
    <s v="GRUPO-A"/>
    <s v="Instrumentos de comunicación comercial para el sector vitivinícola"/>
    <s v="GG"/>
    <s v="GRUPO GRANDE"/>
    <s v="5198G"/>
    <s v="GG de Instrumentos de comunicación comercial para el sector vitivinícola"/>
    <s v="GRUPO-A"/>
    <s v="GG de Instrumentos de comunicación comercial para el sector vitivinícola"/>
    <s v="1S"/>
    <n v="16547433"/>
    <s v="OLARTE"/>
    <s v="PASCUAL"/>
    <s v="Mª CRISTINA"/>
    <s v="OLARTE PASCUAL, Mª CRISTINA"/>
    <x v="0"/>
    <x v="0"/>
    <x v="0"/>
    <m/>
    <m/>
    <s v="m-olarte"/>
    <s v="cristina.olarte@unirioja.es"/>
    <n v="1.3"/>
    <n v="1.3"/>
    <n v="504"/>
    <s v="PROFESOR TITULAR UNIVERSIDAD"/>
    <s v="C01"/>
    <s v="TIEMPO COMPLETO"/>
    <s v="2017-09-15 00:00:00.0"/>
    <s v="null"/>
    <s v="DF100194"/>
    <s v="PROFESOR TITULAR DE UNIVERSIDAD"/>
    <s v="R104"/>
    <x v="0"/>
    <n v="95"/>
    <s v="COMERCIALIZACIÓN E INVESTIGACIÓN DE MERCADOS"/>
  </r>
  <r>
    <x v="29"/>
    <n v="16563058"/>
    <x v="6"/>
    <n v="5198"/>
    <s v="5198G"/>
    <s v="GRUPO-A"/>
    <s v="Instrumentos de comunicación comercial para el sector vitivinícola"/>
    <s v="GG"/>
    <s v="GRUPO GRANDE"/>
    <s v="5198G"/>
    <s v="GG de Instrumentos de comunicación comercial para el sector vitivinícola"/>
    <s v="GRUPO-A"/>
    <s v="GG de Instrumentos de comunicación comercial para el sector vitivinícola"/>
    <s v="1S"/>
    <n v="16563058"/>
    <s v="PELEGRÍN"/>
    <s v="BORONDO"/>
    <s v="JORGE"/>
    <s v="PELEGRÍN BORONDO, JORGE"/>
    <x v="0"/>
    <x v="0"/>
    <x v="0"/>
    <m/>
    <m/>
    <s v="jopelegr"/>
    <s v="jorge.pelegrin@unirioja.es"/>
    <n v="1.3"/>
    <n v="1.3"/>
    <n v="534"/>
    <s v="CONTRATADO DOCTOR -TIPO 1"/>
    <s v="C01"/>
    <s v="TIEMPO COMPLETO"/>
    <s v="2015-04-23 00:00:00.0"/>
    <s v="null"/>
    <s v="LD100612"/>
    <s v="PROFESOR CONTRATADO DOCTOR- TIPO 1"/>
    <s v="R104"/>
    <x v="0"/>
    <n v="95"/>
    <s v="COMERCIALIZACIÓN E INVESTIGACIÓN DE MERCADOS"/>
  </r>
  <r>
    <x v="29"/>
    <n v="7859589"/>
    <x v="6"/>
    <n v="5199"/>
    <s v="5199G"/>
    <s v="GRUPO-A"/>
    <s v="Evaluación sensorial avanzada"/>
    <s v="GG"/>
    <s v="GRUPO GRANDE"/>
    <s v="5199G"/>
    <s v="GG de Evaluación sensorial avanzada"/>
    <s v="GRUPO-A"/>
    <s v="GG de Evaluación sensorial avanzada"/>
    <s v="1S"/>
    <n v="7859589"/>
    <s v="PALACIOS"/>
    <s v="GARCÍA"/>
    <s v="ANTONIO TOMÁS"/>
    <s v="PALACIOS GARCÍA, ANTONIO TOMÁS"/>
    <x v="0"/>
    <x v="0"/>
    <x v="0"/>
    <m/>
    <m/>
    <s v="anpalaga"/>
    <s v="antonio-tomas.palacios@unirioja.es"/>
    <n v="1"/>
    <n v="1"/>
    <n v="532"/>
    <s v="LABORAL DOCENTE-ASOCIADO"/>
    <s v="P06"/>
    <s v="TIEMPO PARCIAL (6+6 HORAS)"/>
    <s v="2015-09-15 00:00:00.0"/>
    <s v="2019-09-14 00:00:00.0"/>
    <s v="PI101016"/>
    <s v="PROFESOR ASOCIADO"/>
    <s v="R101"/>
    <x v="4"/>
    <n v="780"/>
    <s v="TECNOLOGÍA DE ALIMENTOS"/>
  </r>
  <r>
    <x v="29"/>
    <n v="13152345"/>
    <x v="6"/>
    <n v="5199"/>
    <s v="5199L"/>
    <s v="GRUPO-A1"/>
    <s v="Evaluación sensorial avanzada"/>
    <s v="GL"/>
    <s v="GRUPO DE LABORATORIO"/>
    <s v="5199L"/>
    <s v="GL de Evaluación sensorial avanzada"/>
    <s v="GRUPO-A1"/>
    <s v="GL de Evaluación sensorial avanzada"/>
    <s v="1S"/>
    <n v="13152345"/>
    <s v="GONZÁLEZ"/>
    <s v="MARCOS"/>
    <s v="DAVID"/>
    <s v="GONZÁLEZ MARCOS, DAVID"/>
    <x v="1"/>
    <x v="0"/>
    <x v="1"/>
    <m/>
    <m/>
    <s v="davgonzmarc"/>
    <s v="david.gonzalez@unirioja.es"/>
    <n v="1"/>
    <n v="1"/>
    <n v="532"/>
    <s v="LABORAL DOCENTE-ASOCIADO"/>
    <s v="P03"/>
    <s v="TIEMPO PARCIAL (3+3 HORAS)"/>
    <s v="2019-03-02 00:00:00.0"/>
    <s v="2019-09-14 00:00:00.0"/>
    <s v="PI101412"/>
    <s v="PROFESOR ASOCIADO"/>
    <s v="R101"/>
    <x v="4"/>
    <n v="780"/>
    <s v="TECNOLOGÍA DE ALIMENTOS"/>
  </r>
  <r>
    <x v="29"/>
    <n v="7852960"/>
    <x v="6"/>
    <n v="5200"/>
    <s v="5200G"/>
    <s v="GRUPO-A"/>
    <s v="Retos en viticultura"/>
    <s v="GG"/>
    <s v="GRUPO GRANDE"/>
    <s v="5200G"/>
    <s v="GG de Retos de viticultura"/>
    <s v="GRUPO-A"/>
    <s v="GG de Retos de viticultura"/>
    <s v="AN"/>
    <n v="7852960"/>
    <s v="TARDÁGUILA"/>
    <s v="LASO"/>
    <s v="MANUEL JAVIER"/>
    <s v="TARDÁGUILA LASO, MANUEL JAVIER"/>
    <x v="1"/>
    <x v="0"/>
    <x v="0"/>
    <m/>
    <m/>
    <s v="jatardag"/>
    <s v="javier.tardaguila@unirioja.es"/>
    <n v="1.5"/>
    <n v="1.5"/>
    <n v="500"/>
    <s v="CATEDRATICO DE UNIVERSIDAD"/>
    <s v="01R"/>
    <s v="TIEMPO COMPLETO REDUCIDO"/>
    <s v="2018-11-26 00:00:00.0"/>
    <s v="null"/>
    <s v="DF100371"/>
    <s v="CATEDRÁTICO DE UNIVERSIDAD"/>
    <s v="R101"/>
    <x v="4"/>
    <n v="705"/>
    <s v="PRODUCCIÓN VEGETAL"/>
  </r>
  <r>
    <x v="29"/>
    <n v="8797523"/>
    <x v="6"/>
    <n v="5200"/>
    <s v="5200G"/>
    <s v="GRUPO-A"/>
    <s v="Retos en viticultura"/>
    <s v="GG"/>
    <s v="GRUPO GRANDE"/>
    <s v="5200G"/>
    <s v="GG de Retos de viticultura"/>
    <s v="GRUPO-A"/>
    <s v="GG de Retos de viticultura"/>
    <s v="AN"/>
    <n v="8797523"/>
    <s v="NÚÑEZ"/>
    <s v="OLIVERA"/>
    <s v="ENCARNACIÓN"/>
    <s v="NÚÑEZ OLIVERA, ENCARNACIÓN"/>
    <x v="0"/>
    <x v="0"/>
    <x v="0"/>
    <m/>
    <m/>
    <s v="eolivera"/>
    <s v="encarnacion.nunez@unirioja.es"/>
    <n v="0.5"/>
    <n v="0.5"/>
    <s v="A-0500"/>
    <s v="CATEDRATICO DE UNIVERSIDAD"/>
    <s v="01R"/>
    <s v="TIEMPO COMPLETO REDUCIDO"/>
    <s v="2015-09-15 00:00:00.0"/>
    <s v="null"/>
    <s v="DF100277"/>
    <s v="CATEDRÁTICO DE UNIVERSIDAD"/>
    <s v="R101"/>
    <x v="4"/>
    <n v="412"/>
    <s v="FISIOLOGÍA VEGETAL"/>
  </r>
  <r>
    <x v="29"/>
    <n v="16531083"/>
    <x v="6"/>
    <n v="5200"/>
    <s v="5200G"/>
    <s v="GRUPO-A"/>
    <s v="Retos en viticultura"/>
    <s v="GG"/>
    <s v="GRUPO GRANDE"/>
    <s v="5200G"/>
    <s v="GG de Retos de viticultura"/>
    <s v="GRUPO-A"/>
    <s v="GG de Retos de viticultura"/>
    <s v="AN"/>
    <n v="16531083"/>
    <s v="TOMÁS"/>
    <s v="LAS HERAS"/>
    <s v="RAFAEL"/>
    <s v="TOMÁS LAS HERAS, RAFAEL"/>
    <x v="0"/>
    <x v="0"/>
    <x v="0"/>
    <m/>
    <m/>
    <s v="ratomas"/>
    <s v="rafael.tomas@unirioja.es"/>
    <n v="0.5"/>
    <n v="0.5"/>
    <n v="504"/>
    <s v="PROFESOR TITULAR UNIVERSIDAD"/>
    <s v="01R"/>
    <s v="TIEMPO COMPLETO REDUCIDO"/>
    <s v="2017-09-15 00:00:00.0"/>
    <s v="null"/>
    <s v="DF100086"/>
    <s v="TITULAR DE ESCUELA UNIVERSITARIA"/>
    <s v="R101"/>
    <x v="4"/>
    <n v="412"/>
    <s v="FISIOLOGÍA VEGETAL"/>
  </r>
  <r>
    <x v="29"/>
    <n v="16584746"/>
    <x v="6"/>
    <n v="5200"/>
    <s v="5200G"/>
    <s v="GRUPO-A"/>
    <s v="Retos en viticultura"/>
    <s v="GG"/>
    <s v="GRUPO GRANDE"/>
    <s v="5200G"/>
    <s v="GG de Retos de viticultura"/>
    <s v="GRUPO-A"/>
    <s v="GG de Retos de viticultura"/>
    <s v="AN"/>
    <n v="16584746"/>
    <s v="DIAGO"/>
    <s v="SANTAMARÍA"/>
    <s v="MARÍA PAZ"/>
    <s v="DIAGO SANTAMARÍA, MARÍA PAZ"/>
    <x v="1"/>
    <x v="0"/>
    <x v="0"/>
    <m/>
    <m/>
    <s v="madiago"/>
    <s v="maria-paz.diago@unirioja.es"/>
    <n v="1"/>
    <n v="1"/>
    <n v="0"/>
    <s v="DOCTOR"/>
    <n v="0"/>
    <s v="_"/>
    <s v="2016-12-01 00:00:00.0"/>
    <s v="2021-11-30 00:00:00.0"/>
    <s v="D01INVESTIGADOR1"/>
    <s v="ACCESO SISTEMA ESPAÑOL CIENCIA E INNOVACIÓN"/>
    <s v="R101"/>
    <x v="4"/>
    <n v="705"/>
    <s v="PRODUCCIÓN VEGETAL"/>
  </r>
  <r>
    <x v="29"/>
    <n v="16591357"/>
    <x v="6"/>
    <n v="5200"/>
    <s v="5200G"/>
    <s v="GRUPO-A"/>
    <s v="Retos en viticultura"/>
    <s v="GG"/>
    <s v="GRUPO GRANDE"/>
    <s v="5200G"/>
    <s v="GG de Retos de viticultura"/>
    <s v="GRUPO-A"/>
    <s v="GG de Retos de viticultura"/>
    <s v="AN"/>
    <n v="16591357"/>
    <s v="LÓPEZ"/>
    <s v="OCÓN"/>
    <s v="ELENA"/>
    <s v="LÓPEZ OCÓN, ELENA"/>
    <x v="1"/>
    <x v="0"/>
    <x v="1"/>
    <m/>
    <m/>
    <s v="ellopeo"/>
    <s v="elena.lopez@unirioja.es"/>
    <n v="1"/>
    <n v="1"/>
    <n v="536"/>
    <s v="PROFESOR INTERINO"/>
    <s v="P02"/>
    <s v="TIEMPO PARCIAL (2+2 HORAS)"/>
    <s v="2019-02-21 00:00:00.0"/>
    <s v="2019-09-14 00:00:00.0"/>
    <s v="PI101459"/>
    <s v="PROFESOR CONTRATADO INTERINO"/>
    <s v="R101"/>
    <x v="4"/>
    <n v="500"/>
    <s v="INGENIERÍA AGROFORESTAL"/>
  </r>
  <r>
    <x v="29"/>
    <n v="17437495"/>
    <x v="6"/>
    <n v="5200"/>
    <s v="5200R"/>
    <s v="GRUPO-A1"/>
    <s v="Retos en viticultura"/>
    <s v="GR"/>
    <s v="GRUPO REDUCIDO"/>
    <s v="5200R"/>
    <s v="GR de Retos de viticultura"/>
    <s v="GRUPO-A1"/>
    <s v="GR de Retos de viticultura"/>
    <s v="AN"/>
    <n v="17437495"/>
    <s v="MARCO"/>
    <s v="MANCEBÓN"/>
    <s v="VICENTE SANTIAGO"/>
    <s v="MARCO MANCEBÓN, VICENTE SANTIAGO"/>
    <x v="0"/>
    <x v="0"/>
    <x v="0"/>
    <m/>
    <m/>
    <s v="vimarco"/>
    <s v="vicente.marco@unirioja.es"/>
    <n v="1"/>
    <n v="1"/>
    <n v="504"/>
    <s v="PROFESOR TITULAR UNIVERSIDAD"/>
    <s v="01R"/>
    <s v="TIEMPO COMPLETO REDUCIDO"/>
    <s v="2014-09-15 00:00:00.0"/>
    <s v="null"/>
    <s v="DF3157"/>
    <s v="TITULAR DE UNIVERSIDAD"/>
    <s v="R101"/>
    <x v="4"/>
    <n v="705"/>
    <s v="PRODUCCIÓN VEGETAL"/>
  </r>
  <r>
    <x v="29"/>
    <n v="16267404"/>
    <x v="6"/>
    <n v="5201"/>
    <s v="5201G"/>
    <s v="GRUPO-A"/>
    <s v="Retos en enología"/>
    <s v="GG"/>
    <s v="GRUPO GRANDE"/>
    <s v="5201G"/>
    <s v="GG de Retos de enología"/>
    <s v="GRUPO-A"/>
    <s v="GG de Retos de enología"/>
    <s v="AN"/>
    <n v="16267404"/>
    <s v="FERNÁNDEZ"/>
    <s v="ZURBANO"/>
    <s v="MARÍA PURIFIC."/>
    <s v="FERNÁNDEZ ZURBANO, MARÍA PURIFIC."/>
    <x v="1"/>
    <x v="0"/>
    <x v="0"/>
    <m/>
    <m/>
    <s v="pfernan"/>
    <s v="puri.fernandez@unirioja.es"/>
    <n v="0.5"/>
    <n v="0.5"/>
    <n v="504"/>
    <s v="PROFESOR TITULAR UNIVERSIDAD"/>
    <s v="01R"/>
    <s v="TIEMPO COMPLETO REDUCIDO"/>
    <s v="2012-09-01 00:00:00.0"/>
    <s v="null"/>
    <s v="DF32369"/>
    <s v="TITULAR DE UNIVERSIDAD"/>
    <s v="R112"/>
    <x v="8"/>
    <n v="750"/>
    <s v="QUÍMICA ANALÍTICA"/>
  </r>
  <r>
    <x v="29"/>
    <n v="16528703"/>
    <x v="6"/>
    <n v="5201"/>
    <s v="5201G"/>
    <s v="GRUPO-A"/>
    <s v="Retos en enología"/>
    <s v="GG"/>
    <s v="GRUPO GRANDE"/>
    <s v="5201G"/>
    <s v="GG de Retos de enología"/>
    <s v="GRUPO-A"/>
    <s v="GG de Retos de enología"/>
    <s v="AN"/>
    <n v="16528703"/>
    <s v="GUTIÉRREZ"/>
    <s v="VIGUERA"/>
    <s v="ANA ROSA"/>
    <s v="GUTIÉRREZ VIGUERA, ANA ROSA"/>
    <x v="0"/>
    <x v="0"/>
    <x v="0"/>
    <m/>
    <m/>
    <s v="angutivi"/>
    <s v="ana-rosa.gutierrez@unirioja.es"/>
    <n v="1"/>
    <n v="1"/>
    <n v="500"/>
    <s v="CATEDRATICO DE UNIVERSIDAD"/>
    <s v="01R"/>
    <s v="TIEMPO COMPLETO REDUCIDO"/>
    <s v="2018-12-05 00:00:00.0"/>
    <s v="null"/>
    <s v="DF100374"/>
    <s v="CATEDRÁTICO DE UNIVERSIDAD"/>
    <s v="R101"/>
    <x v="4"/>
    <n v="780"/>
    <s v="TECNOLOGÍA DE ALIMENTOS"/>
  </r>
  <r>
    <x v="29"/>
    <n v="16567034"/>
    <x v="6"/>
    <n v="5201"/>
    <s v="5201G"/>
    <s v="GRUPO-A"/>
    <s v="Retos en enología"/>
    <s v="GG"/>
    <s v="GRUPO GRANDE"/>
    <s v="5201G"/>
    <s v="GG de Retos de enología"/>
    <s v="GRUPO-A"/>
    <s v="GG de Retos de enología"/>
    <s v="AN"/>
    <n v="16567034"/>
    <s v="GUADALUPE"/>
    <s v="MÍNGUEZ"/>
    <s v="ZENAIDA"/>
    <s v="GUADALUPE MÍNGUEZ, ZENAIDA"/>
    <x v="1"/>
    <x v="0"/>
    <x v="0"/>
    <m/>
    <m/>
    <s v="zeguadal"/>
    <s v="zenaida.guadalupe@unirioja.es"/>
    <n v="1"/>
    <n v="1"/>
    <n v="504"/>
    <s v="PROFESOR TITULAR UNIVERSIDAD"/>
    <s v="C01"/>
    <s v="TIEMPO COMPLETO"/>
    <s v="2018-12-21 00:00:00.0"/>
    <s v="null"/>
    <s v="DF100361"/>
    <s v="PROFESOR TITULAR DE UNIVERSIDAD"/>
    <s v="R101"/>
    <x v="4"/>
    <n v="780"/>
    <s v="TECNOLOGÍA DE ALIMENTOS"/>
  </r>
  <r>
    <x v="29"/>
    <n v="16580683"/>
    <x v="6"/>
    <n v="5201"/>
    <s v="5201G"/>
    <s v="GRUPO-A"/>
    <s v="Retos en enología"/>
    <s v="GG"/>
    <s v="GRUPO GRANDE"/>
    <s v="5201G"/>
    <s v="GG de Retos de enología"/>
    <s v="GRUPO-A"/>
    <s v="GG de Retos de enología"/>
    <s v="AN"/>
    <n v="16580683"/>
    <s v="LÓPEZ"/>
    <s v="ALFARO"/>
    <s v="ISABEL"/>
    <s v="LÓPEZ ALFARO, ISABEL"/>
    <x v="0"/>
    <x v="0"/>
    <x v="0"/>
    <m/>
    <m/>
    <s v="islopez"/>
    <s v="isabel.lopez@unirioja.es"/>
    <n v="0.5"/>
    <n v="0.5"/>
    <n v="536"/>
    <s v="PROFESOR INTERINO"/>
    <s v="C01"/>
    <s v="TIEMPO COMPLETO"/>
    <s v="2015-09-15 00:00:00.0"/>
    <s v="null"/>
    <s v="PI101014"/>
    <s v="PROFESOR CONTRATADO INTERINO"/>
    <s v="R101"/>
    <x v="4"/>
    <n v="780"/>
    <s v="TECNOLOGÍA DE ALIMENTOS"/>
  </r>
  <r>
    <x v="29"/>
    <n v="16587648"/>
    <x v="6"/>
    <n v="5201"/>
    <s v="5201G"/>
    <s v="GRUPO-A"/>
    <s v="Retos en enología"/>
    <s v="GG"/>
    <s v="GRUPO GRANDE"/>
    <s v="5201G"/>
    <s v="GG de Retos de enología"/>
    <s v="GRUPO-A"/>
    <s v="GG de Retos de enología"/>
    <s v="AN"/>
    <n v="16587648"/>
    <s v="GONZÁLEZ"/>
    <s v="ARENZANA"/>
    <s v="LUCÍA"/>
    <s v="GONZÁLEZ ARENZANA, LUCÍA"/>
    <x v="1"/>
    <x v="0"/>
    <x v="1"/>
    <m/>
    <m/>
    <s v="lugonza"/>
    <s v="lucia.gonzalez@unirioja.es"/>
    <n v="1"/>
    <n v="1"/>
    <n v="536"/>
    <s v="PROFESOR INTERINO"/>
    <s v="P05"/>
    <s v="TIEMPO PARCIAL (5+5 HORAS)"/>
    <s v="2019-03-02 00:00:00.0"/>
    <s v="2019-09-14 00:00:00.0"/>
    <s v="PI101425"/>
    <s v="PROFESOR CONTRATADO INTERINO"/>
    <s v="R101"/>
    <x v="4"/>
    <n v="780"/>
    <s v="TECNOLOGÍA DE ALIMENTOS"/>
  </r>
  <r>
    <x v="29"/>
    <n v="16609248"/>
    <x v="6"/>
    <n v="5201"/>
    <s v="5201R"/>
    <s v="GRUPO-A1"/>
    <s v="Retos en enología"/>
    <s v="GR"/>
    <s v="GRUPO REDUCIDO"/>
    <s v="5201R"/>
    <s v="GR de Retos de enología"/>
    <s v="GRUPO-A1"/>
    <s v="GR de Retos de enología"/>
    <s v="AN"/>
    <n v="16609248"/>
    <s v="MARTÍNEZ"/>
    <s v="LAPUENTE"/>
    <s v="LETICIA"/>
    <s v="MARTÍNEZ LAPUENTE, LETICIA"/>
    <x v="1"/>
    <x v="0"/>
    <x v="0"/>
    <m/>
    <m/>
    <s v="lemartl"/>
    <s v="leticia.martinez@unirioja.es"/>
    <n v="1"/>
    <n v="1"/>
    <n v="536"/>
    <s v="PROFESOR INTERINO"/>
    <s v="C01"/>
    <s v="TIEMPO COMPLETO"/>
    <s v="2018-09-18 00:00:00.0"/>
    <s v="null"/>
    <s v="PI101226"/>
    <s v="PROFESOR CONTRATADO INTERINO"/>
    <s v="R101"/>
    <x v="4"/>
    <n v="780"/>
    <s v="TECNOLOGÍA DE ALIMENTOS"/>
  </r>
  <r>
    <x v="29"/>
    <n v="690684"/>
    <x v="6"/>
    <n v="5202"/>
    <s v="5202G"/>
    <s v="GRUPO-A"/>
    <s v="Biotecnología actual en viticultura y enología"/>
    <s v="GG"/>
    <s v="GRUPO GRANDE"/>
    <s v="5202G"/>
    <s v="GG de Biotecnología actual en viticultura y enología"/>
    <s v="GRUPO-A"/>
    <s v="GG de Biotecnología actual en viticultura y enología"/>
    <s v="2S"/>
    <n v="690684"/>
    <s v="DIZY"/>
    <s v="SOTO"/>
    <s v="MARTA Mª INÉS"/>
    <s v="DIZY SOTO, MARTA Mª INÉS"/>
    <x v="1"/>
    <x v="0"/>
    <x v="0"/>
    <m/>
    <m/>
    <s v="madizy"/>
    <s v="marta.dizy@unirioja.es"/>
    <n v="0.5"/>
    <n v="0.5"/>
    <n v="504"/>
    <s v="PROFESOR TITULAR UNIVERSIDAD"/>
    <s v="01R"/>
    <s v="TIEMPO COMPLETO REDUCIDO"/>
    <s v="2017-09-15 00:00:00.0"/>
    <s v="null"/>
    <s v="DF348"/>
    <s v="TITULAR DE UNIVERSIDAD"/>
    <s v="R101"/>
    <x v="4"/>
    <n v="60"/>
    <s v="BIOQUÍMICA Y BIOLOGÍA MOLECULAR"/>
  </r>
  <r>
    <x v="29"/>
    <n v="14245719"/>
    <x v="6"/>
    <n v="5202"/>
    <s v="5202G"/>
    <s v="GRUPO-A"/>
    <s v="Biotecnología actual en viticultura y enología"/>
    <s v="GG"/>
    <s v="GRUPO GRANDE"/>
    <s v="5202G"/>
    <s v="GG de Biotecnología actual en viticultura y enología"/>
    <s v="GRUPO-A"/>
    <s v="GG de Biotecnología actual en viticultura y enología"/>
    <s v="2S"/>
    <n v="14245719"/>
    <s v="RUIZ"/>
    <s v="LARREA"/>
    <s v="MARÍA FERNANDA"/>
    <s v="RUIZ LARREA, MARÍA FERNANDA"/>
    <x v="1"/>
    <x v="0"/>
    <x v="0"/>
    <m/>
    <m/>
    <s v="fernruiz"/>
    <s v="fernanda.ruiz@unirioja.es"/>
    <n v="1.5"/>
    <n v="1.5"/>
    <s v="A-0500"/>
    <s v="CATEDRATICO DE UNIVERSIDAD"/>
    <s v="01R"/>
    <s v="TIEMPO COMPLETO REDUCIDO"/>
    <s v="2012-09-01 00:00:00.0"/>
    <s v="null"/>
    <s v="DF100284"/>
    <s v="CATEDRÁTICO DE UNIVERSIDAD"/>
    <s v="R101"/>
    <x v="4"/>
    <n v="60"/>
    <s v="BIOQUÍMICA Y BIOLOGÍA MOLECULAR"/>
  </r>
  <r>
    <x v="29"/>
    <n v="9373135"/>
    <x v="6"/>
    <n v="5202"/>
    <s v="5202R"/>
    <s v="GRUPO-A1"/>
    <s v="Biotecnología actual en viticultura y enología"/>
    <s v="GR"/>
    <s v="GRUPO REDUCIDO"/>
    <s v="5202R"/>
    <s v="GR de Biotecnología actual en viticultura y enología"/>
    <s v="GRUPO-A1"/>
    <s v="GR de Biotecnología actual en viticultura y enología"/>
    <s v="2S"/>
    <n v="9373135"/>
    <s v="MENÉNDEZ"/>
    <s v="MENÉNDEZ"/>
    <s v="CRISTINA"/>
    <s v="MENÉNDEZ MENÉNDEZ, CRISTINA"/>
    <x v="1"/>
    <x v="0"/>
    <x v="0"/>
    <m/>
    <m/>
    <s v="crmenend"/>
    <s v="cristina.menendez@unirioja.es"/>
    <n v="1"/>
    <n v="1"/>
    <n v="504"/>
    <s v="PROFESOR TITULAR UNIVERSIDAD"/>
    <s v="C01"/>
    <s v="TIEMPO COMPLETO"/>
    <s v="2018-09-17 00:00:00.0"/>
    <s v="null"/>
    <s v="DF100044"/>
    <s v="TITULAR UNIVERSIDAD"/>
    <s v="R101"/>
    <x v="4"/>
    <n v="705"/>
    <s v="PRODUCCIÓN VEGETAL"/>
  </r>
  <r>
    <x v="29"/>
    <n v="13092044"/>
    <x v="6"/>
    <n v="5203"/>
    <s v="5203G"/>
    <s v="GRUPO-A"/>
    <s v="Herramientas de análisis de datos en vitivinicultura"/>
    <s v="GG"/>
    <s v="GRUPO GRANDE"/>
    <s v="5203G"/>
    <s v="GG de Herramientas de análisis de datos en vitivinicultura"/>
    <s v="GRUPO-A"/>
    <s v="GG de Herramientas de análisis de datos en vitivinicultura"/>
    <s v="1S"/>
    <n v="13092044"/>
    <s v="GONZÁLEZ"/>
    <s v="SÁIZ"/>
    <s v="JOSÉ MARÍA"/>
    <s v="GONZÁLEZ SÁIZ, JOSÉ MARÍA"/>
    <x v="1"/>
    <x v="0"/>
    <x v="0"/>
    <m/>
    <m/>
    <s v="jmgonza"/>
    <s v="josemaria.gonzalez@unirioja.es"/>
    <n v="0.5"/>
    <n v="0.5"/>
    <s v="A-0500"/>
    <s v="CATEDRATICO DE UNIVERSIDAD"/>
    <s v="01R"/>
    <s v="TIEMPO COMPLETO REDUCIDO"/>
    <s v="2014-09-15 00:00:00.0"/>
    <s v="null"/>
    <s v="DF100279"/>
    <s v="CATEDRÁTICO DE UNIVERSIDAD"/>
    <s v="R112"/>
    <x v="8"/>
    <n v="555"/>
    <s v="INGENIERÍA QUÍMICA"/>
  </r>
  <r>
    <x v="29"/>
    <n v="13109019"/>
    <x v="6"/>
    <n v="5203"/>
    <s v="5203G"/>
    <s v="GRUPO-A"/>
    <s v="Herramientas de análisis de datos en vitivinicultura"/>
    <s v="GG"/>
    <s v="GRUPO GRANDE"/>
    <s v="5203G"/>
    <s v="GG de Herramientas de análisis de datos en vitivinicultura"/>
    <s v="GRUPO-A"/>
    <s v="GG de Herramientas de análisis de datos en vitivinicultura"/>
    <s v="1S"/>
    <n v="13109019"/>
    <s v="PIZARRO"/>
    <s v="MILLÁN"/>
    <s v="CONSUELO"/>
    <s v="PIZARRO MILLÁN, CONSUELO"/>
    <x v="1"/>
    <x v="0"/>
    <x v="0"/>
    <m/>
    <m/>
    <s v="cpizarro"/>
    <s v="consuelo.pizarro@unirioja.es"/>
    <n v="0.5"/>
    <n v="0.5"/>
    <s v="A-0500"/>
    <s v="CATEDRATICO DE UNIVERSIDAD"/>
    <s v="C01"/>
    <s v="TIEMPO COMPLETO"/>
    <s v="2010-12-07 00:00:00.0"/>
    <s v="null"/>
    <s v="DF100287"/>
    <s v="CATEDRÁTICO DE UNIVERSIDAD"/>
    <s v="R112"/>
    <x v="8"/>
    <n v="750"/>
    <s v="QUÍMICA ANALÍTICA"/>
  </r>
  <r>
    <x v="29"/>
    <n v="17199289"/>
    <x v="6"/>
    <n v="5203"/>
    <s v="5203G"/>
    <s v="GRUPO-A"/>
    <s v="Herramientas de análisis de datos en vitivinicultura"/>
    <s v="GG"/>
    <s v="GRUPO GRANDE"/>
    <s v="5203G"/>
    <s v="GG de Herramientas de análisis de datos en vitivinicultura"/>
    <s v="GRUPO-A"/>
    <s v="GG de Herramientas de análisis de datos en vitivinicultura"/>
    <s v="1S"/>
    <n v="17199289"/>
    <s v="FILLAT"/>
    <s v="BALLESTEROS"/>
    <s v="JUAN CARLOS"/>
    <s v="FILLAT BALLESTEROS, JUAN CARLOS"/>
    <x v="1"/>
    <x v="0"/>
    <x v="0"/>
    <m/>
    <m/>
    <s v="jufillat"/>
    <s v="juan-carlos.fillat@unirioja.es"/>
    <n v="1"/>
    <n v="1"/>
    <n v="504"/>
    <s v="PROFESOR TITULAR UNIVERSIDAD"/>
    <s v="01A"/>
    <s v="TIEMPO COMPLETO AMPLIADO"/>
    <s v="2012-09-01 00:00:00.0"/>
    <s v="null"/>
    <s v="DF32187"/>
    <s v="TITULAR DE UNIVERSIDAD"/>
    <s v="R111"/>
    <x v="7"/>
    <n v="265"/>
    <s v="ESTADÍSTICA E INVESTIGACIÓN OPERATIVA"/>
  </r>
  <r>
    <x v="29"/>
    <n v="42057900"/>
    <x v="6"/>
    <n v="5203"/>
    <s v="5203R"/>
    <s v="GRUPO-A1"/>
    <s v="Herramientas de análisis de datos en vitivinicultura"/>
    <s v="GR"/>
    <s v="GRUPO REDUCIDO"/>
    <s v="5203R"/>
    <s v="GR de Herramientas de análisis de datos en vitivinicultura"/>
    <s v="GRUPO-A1"/>
    <s v="GR de Herramientas de análisis de datos en vitivinicultura"/>
    <s v="1S"/>
    <n v="42057900"/>
    <s v="HERNÁNDEZ"/>
    <s v="MARTÍN"/>
    <s v="ZENAIDA"/>
    <s v="HERNÁNDEZ MARTÍN, ZENAIDA"/>
    <x v="1"/>
    <x v="0"/>
    <x v="1"/>
    <m/>
    <m/>
    <s v="zehernan"/>
    <s v="zenaida.hernandez@unirioja.es"/>
    <n v="0.5"/>
    <n v="0.5"/>
    <n v="506"/>
    <s v="PROFESOR TITULAR DE ESCUELA UNIVERSITARI"/>
    <s v="01A"/>
    <s v="TIEMPO COMPLETO AMPLIADO"/>
    <s v="2012-09-01 00:00:00.0"/>
    <s v="null"/>
    <s v="DF32193"/>
    <s v="TITULAR DE ESCUELAS UNIVERSITARIAS"/>
    <s v="R111"/>
    <x v="7"/>
    <n v="265"/>
    <s v="ESTADÍSTICA E INVESTIGACIÓN OPERATIVA"/>
  </r>
  <r>
    <x v="29"/>
    <n v="16565868"/>
    <x v="6"/>
    <n v="5204"/>
    <s v="5204G"/>
    <s v="GRUPO-A"/>
    <s v="Gestión de la calidad y de la innovación vitivinícola"/>
    <s v="GG"/>
    <s v="GRUPO GRANDE"/>
    <s v="5204G"/>
    <s v="GG de Gestión de la calidad y de la innovación vitivinícola"/>
    <s v="GRUPO-A"/>
    <s v="GG de Gestión de la calidad y de la innovación vitivinícola"/>
    <s v="1S"/>
    <n v="16565868"/>
    <s v="JIMÉNEZ"/>
    <s v="MACÍAS"/>
    <s v="EMILIO"/>
    <s v="JIMÉNEZ MACÍAS, EMILIO"/>
    <x v="0"/>
    <x v="0"/>
    <x v="0"/>
    <m/>
    <m/>
    <s v="emjimene"/>
    <s v="emilio.jimenez@unirioja.es"/>
    <n v="0.5"/>
    <n v="0.5"/>
    <n v="500"/>
    <s v="CATEDRATICO DE UNIVERSIDAD"/>
    <s v="C01"/>
    <s v="TIEMPO COMPLETO"/>
    <s v="2016-04-15 00:00:00.0"/>
    <s v="null"/>
    <s v="DF100329"/>
    <s v="CATEDRÁTICO DE UNIVERSIDAD"/>
    <s v="R109"/>
    <x v="9"/>
    <n v="520"/>
    <s v="INGENIERÍA DE SISTEMAS Y AUTOMÁTICA"/>
  </r>
  <r>
    <x v="29"/>
    <n v="16552787"/>
    <x v="6"/>
    <n v="5206"/>
    <s v="5206G"/>
    <s v="GRUPO-A"/>
    <s v="Prácticas externas"/>
    <s v="GG"/>
    <s v="GRUPO GRANDE"/>
    <s v="5206G"/>
    <s v="GG de Prácticas externas"/>
    <s v="GRUPO-A"/>
    <s v="GG de Prácticas externas"/>
    <s v="2S"/>
    <n v="16552787"/>
    <s v="TENORIO"/>
    <s v="RODRÍGUEZ"/>
    <s v="CARMEN"/>
    <s v="TENORIO RODRÍGUEZ, CARMEN"/>
    <x v="0"/>
    <x v="0"/>
    <x v="0"/>
    <m/>
    <m/>
    <s v="catenori"/>
    <s v="carmen.tenorio@unirioja.es"/>
    <n v="0.3"/>
    <n v="0.3"/>
    <n v="504"/>
    <s v="PROFESOR TITULAR UNIVERSIDAD"/>
    <s v="01R"/>
    <s v="TIEMPO COMPLETO REDUCIDO"/>
    <s v="2018-09-17 00:00:00.0"/>
    <s v="null"/>
    <s v="DF100263"/>
    <s v="PROFESOR TITULAR DE UNIVERSIDAD"/>
    <s v="R101"/>
    <x v="4"/>
    <n v="60"/>
    <s v="BIOQUÍMICA Y BIOLOGÍA MOLECULAR"/>
  </r>
  <r>
    <x v="29"/>
    <n v="71458565"/>
    <x v="6"/>
    <n v="5206"/>
    <s v="5206G"/>
    <s v="GRUPO-A"/>
    <s v="Prácticas externas"/>
    <s v="GG"/>
    <s v="GRUPO GRANDE"/>
    <s v="5206G"/>
    <s v="GG de Prácticas externas"/>
    <s v="GRUPO-A"/>
    <s v="GG de Prácticas externas"/>
    <s v="2S"/>
    <n v="71458565"/>
    <s v="GARCÍA"/>
    <s v="GONZÁLEZ"/>
    <s v="JULIA"/>
    <s v="GARCÍA GONZÁLEZ, JULIA"/>
    <x v="1"/>
    <x v="0"/>
    <x v="0"/>
    <m/>
    <m/>
    <s v="jugarcgo"/>
    <s v="julia.garciag@unirioja.es"/>
    <n v="0.15"/>
    <n v="0.15"/>
    <n v="7081"/>
    <s v="AYUDANTE (DOCTOR)"/>
    <s v="C01"/>
    <s v="TIEMPO COMPLETO"/>
    <s v="2018-09-17 00:00:00.0"/>
    <s v="2019-02-03 00:00:00.0"/>
    <s v="PI101346"/>
    <s v="PROFESOR AYUDANTE DOCTOR"/>
    <s v="R101"/>
    <x v="4"/>
    <n v="500"/>
    <s v="INGENIERÍA AGROFORESTAL"/>
  </r>
  <r>
    <x v="29"/>
    <n v="72779211"/>
    <x v="6"/>
    <n v="5206"/>
    <s v="5206G"/>
    <s v="GRUPO-A"/>
    <s v="Prácticas externas"/>
    <s v="GG"/>
    <s v="GRUPO GRANDE"/>
    <s v="5206G"/>
    <s v="GG de Prácticas externas"/>
    <s v="GRUPO-A"/>
    <s v="GG de Prácticas externas"/>
    <s v="2S"/>
    <n v="72779211"/>
    <s v="MARTÍNEZ"/>
    <s v="VILLAR"/>
    <s v="MARÍA ELENA"/>
    <s v="MARTÍNEZ VILLAR, MARÍA ELENA"/>
    <x v="1"/>
    <x v="0"/>
    <x v="0"/>
    <m/>
    <m/>
    <s v="elmartin"/>
    <s v="elena.martinez@unirioja.es"/>
    <n v="0.15"/>
    <n v="0.15"/>
    <n v="506"/>
    <s v="PROFESOR TITULAR DE ESCUELA UNIVERSITARI"/>
    <s v="01A"/>
    <s v="TIEMPO COMPLETO AMPLIADO"/>
    <s v="2012-09-01 00:00:00.0"/>
    <s v="null"/>
    <s v="DF3167"/>
    <s v="TITULAR DE ESCUELAS UNIVERSITARIAS"/>
    <s v="R101"/>
    <x v="4"/>
    <n v="705"/>
    <s v="PRODUCCIÓN VEGETAL"/>
  </r>
  <r>
    <x v="29"/>
    <n v="16515085"/>
    <x v="6"/>
    <n v="5211"/>
    <s v="5211G"/>
    <s v="GRUPO-A"/>
    <s v="Entorno económico y marco institucional del sector vitivinícola"/>
    <s v="GG"/>
    <s v="GRUPO GRANDE"/>
    <s v="5211G"/>
    <s v="GG de Entorno económico y marco institucional del sector vitivinícola"/>
    <s v="GRUPO-A"/>
    <s v="GG de Entorno económico y marco institucional del sector vitivinícola"/>
    <s v="1R"/>
    <n v="16515085"/>
    <s v="BARCO"/>
    <s v="ROYO"/>
    <s v="EMILIO"/>
    <s v="BARCO ROYO, EMILIO"/>
    <x v="1"/>
    <x v="0"/>
    <x v="0"/>
    <m/>
    <m/>
    <s v="ebarco"/>
    <s v="emilio.barco@unirioja.es"/>
    <n v="1.6"/>
    <n v="1.6"/>
    <n v="536"/>
    <s v="PROFESOR INTERINO"/>
    <s v="C01"/>
    <s v="TIEMPO COMPLETO"/>
    <s v="2017-09-15 00:00:00.0"/>
    <s v="null"/>
    <s v="PI101301"/>
    <s v="PROFESOR CONTRATADO INTERINO"/>
    <s v="R104"/>
    <x v="0"/>
    <n v="225"/>
    <s v="ECONOMÍA APLICADA"/>
  </r>
  <r>
    <x v="29"/>
    <n v="16543682"/>
    <x v="6"/>
    <n v="5211"/>
    <s v="5211G"/>
    <s v="GRUPO-A"/>
    <s v="Entorno económico y marco institucional del sector vitivinícola"/>
    <s v="GG"/>
    <s v="GRUPO GRANDE"/>
    <s v="5211G"/>
    <s v="GG de Entorno económico y marco institucional del sector vitivinícola"/>
    <s v="GRUPO-A"/>
    <s v="GG de Entorno económico y marco institucional del sector vitivinícola"/>
    <s v="1R"/>
    <n v="16543682"/>
    <s v="NAVARRO"/>
    <s v="PÉREZ"/>
    <s v="Mª CRUZ"/>
    <s v="NAVARRO PÉREZ, Mª CRUZ"/>
    <x v="0"/>
    <x v="0"/>
    <x v="0"/>
    <m/>
    <m/>
    <s v="cnavarro"/>
    <s v="maricruz.navarro@unirioja.es"/>
    <n v="0.6"/>
    <n v="0.6"/>
    <n v="504"/>
    <s v="PROFESOR TITULAR UNIVERSIDAD"/>
    <s v="01A"/>
    <s v="TIEMPO COMPLETO AMPLIADO"/>
    <s v="2012-09-01 00:00:00.0"/>
    <s v="null"/>
    <s v="DF100001"/>
    <s v="PROFESOR TITULAR DE UNIVERSIDAD"/>
    <s v="R104"/>
    <x v="0"/>
    <n v="225"/>
    <s v="ECONOMÍA APLICADA"/>
  </r>
  <r>
    <x v="30"/>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m/>
    <m/>
    <s v="edfonsec"/>
    <s v="eduardo.fonseca@unirioja.es"/>
    <n v="3"/>
    <n v="3"/>
    <n v="504"/>
    <s v="PROFESOR TITULAR UNIVERSIDAD"/>
    <s v="C01"/>
    <s v="TIEMPO COMPLETO"/>
    <s v="2011-09-01 00:00:00.0"/>
    <s v="null"/>
    <s v="DF100295"/>
    <s v="PROFESOR TITULAR DE UNIVERSIDAD"/>
    <s v="R115"/>
    <x v="2"/>
    <n v="735"/>
    <s v="PSICOLOGÍA EVOLUTIVA Y DE LA EDUCACIÓN"/>
  </r>
  <r>
    <x v="31"/>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m/>
    <m/>
    <s v="edfonsec"/>
    <s v="eduardo.fonseca@unirioja.es"/>
    <n v="3"/>
    <m/>
    <n v="504"/>
    <s v="PROFESOR TITULAR UNIVERSIDAD"/>
    <s v="C01"/>
    <s v="TIEMPO COMPLETO"/>
    <s v="2011-09-01 00:00:00.0"/>
    <s v="null"/>
    <s v="DF100295"/>
    <s v="PROFESOR TITULAR DE UNIVERSIDAD"/>
    <s v="R115"/>
    <x v="2"/>
    <n v="735"/>
    <s v="PSICOLOGÍA EVOLUTIVA Y DE LA EDUCACIÓN"/>
  </r>
  <r>
    <x v="32"/>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m/>
    <m/>
    <s v="edfonsec"/>
    <s v="eduardo.fonseca@unirioja.es"/>
    <n v="3"/>
    <m/>
    <n v="504"/>
    <s v="PROFESOR TITULAR UNIVERSIDAD"/>
    <s v="C01"/>
    <s v="TIEMPO COMPLETO"/>
    <s v="2011-09-01 00:00:00.0"/>
    <s v="null"/>
    <s v="DF100295"/>
    <s v="PROFESOR TITULAR DE UNIVERSIDAD"/>
    <s v="R115"/>
    <x v="2"/>
    <n v="735"/>
    <s v="PSICOLOGÍA EVOLUTIVA Y DE LA EDUCACIÓN"/>
  </r>
  <r>
    <x v="33"/>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m/>
    <m/>
    <s v="edfonsec"/>
    <s v="eduardo.fonseca@unirioja.es"/>
    <n v="3"/>
    <m/>
    <n v="504"/>
    <s v="PROFESOR TITULAR UNIVERSIDAD"/>
    <s v="C01"/>
    <s v="TIEMPO COMPLETO"/>
    <s v="2011-09-01 00:00:00.0"/>
    <s v="null"/>
    <s v="DF100295"/>
    <s v="PROFESOR TITULAR DE UNIVERSIDAD"/>
    <s v="R115"/>
    <x v="2"/>
    <n v="735"/>
    <s v="PSICOLOGÍA EVOLUTIVA Y DE LA EDUCACIÓN"/>
  </r>
  <r>
    <x v="34"/>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m/>
    <m/>
    <s v="edfonsec"/>
    <s v="eduardo.fonseca@unirioja.es"/>
    <n v="3"/>
    <m/>
    <n v="504"/>
    <s v="PROFESOR TITULAR UNIVERSIDAD"/>
    <s v="C01"/>
    <s v="TIEMPO COMPLETO"/>
    <s v="2011-09-01 00:00:00.0"/>
    <s v="null"/>
    <s v="DF100295"/>
    <s v="PROFESOR TITULAR DE UNIVERSIDAD"/>
    <s v="R115"/>
    <x v="2"/>
    <n v="735"/>
    <s v="PSICOLOGÍA EVOLUTIVA Y DE LA EDUCACIÓN"/>
  </r>
  <r>
    <x v="35"/>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m/>
    <m/>
    <s v="edfonsec"/>
    <s v="eduardo.fonseca@unirioja.es"/>
    <n v="3"/>
    <m/>
    <n v="504"/>
    <s v="PROFESOR TITULAR UNIVERSIDAD"/>
    <s v="C01"/>
    <s v="TIEMPO COMPLETO"/>
    <s v="2011-09-01 00:00:00.0"/>
    <s v="null"/>
    <s v="DF100295"/>
    <s v="PROFESOR TITULAR DE UNIVERSIDAD"/>
    <s v="R115"/>
    <x v="2"/>
    <n v="735"/>
    <s v="PSICOLOGÍA EVOLUTIVA Y DE LA EDUCACIÓN"/>
  </r>
  <r>
    <x v="36"/>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m/>
    <m/>
    <s v="edfonsec"/>
    <s v="eduardo.fonseca@unirioja.es"/>
    <n v="3"/>
    <m/>
    <n v="504"/>
    <s v="PROFESOR TITULAR UNIVERSIDAD"/>
    <s v="C01"/>
    <s v="TIEMPO COMPLETO"/>
    <s v="2011-09-01 00:00:00.0"/>
    <s v="null"/>
    <s v="DF100295"/>
    <s v="PROFESOR TITULAR DE UNIVERSIDAD"/>
    <s v="R115"/>
    <x v="2"/>
    <n v="735"/>
    <s v="PSICOLOGÍA EVOLUTIVA Y DE LA EDUCACIÓN"/>
  </r>
  <r>
    <x v="30"/>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m/>
    <m/>
    <s v="fenavari"/>
    <s v="fermin.navaridas@unirioja.es"/>
    <n v="3"/>
    <n v="3"/>
    <n v="504"/>
    <s v="PROFESOR TITULAR UNIVERSIDAD"/>
    <s v="C01"/>
    <s v="TIEMPO COMPLETO"/>
    <s v="2016-11-26 00:00:00.0"/>
    <s v="null"/>
    <s v="DF100332"/>
    <s v="PROFESOR TITULAR DE UNIVERSIDAD"/>
    <s v="R115"/>
    <x v="2"/>
    <n v="215"/>
    <s v="DIDÁCTICA Y ORGANIZACIÓN ESCOLAR"/>
  </r>
  <r>
    <x v="30"/>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m/>
    <m/>
    <s v="maalvai"/>
    <s v="m-almudena.alvarez@unirioja.es"/>
    <n v="1.5"/>
    <n v="1.5"/>
    <n v="532"/>
    <s v="LABORAL DOCENTE-ASOCIADO"/>
    <s v="P05"/>
    <s v="TIEMPO PARCIAL (5+5 HORAS)"/>
    <s v="2018-09-17 00:00:00.0"/>
    <s v="2019-09-14 00:00:00.0"/>
    <s v="PI101292"/>
    <s v="PROFESOR ASOCIADO"/>
    <s v="R115"/>
    <x v="2"/>
    <n v="215"/>
    <s v="DIDÁCTICA Y ORGANIZACIÓN ESCOLAR"/>
  </r>
  <r>
    <x v="31"/>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m/>
    <m/>
    <s v="fenavari"/>
    <s v="fermin.navaridas@unirioja.es"/>
    <n v="3"/>
    <m/>
    <n v="504"/>
    <s v="PROFESOR TITULAR UNIVERSIDAD"/>
    <s v="C01"/>
    <s v="TIEMPO COMPLETO"/>
    <s v="2016-11-26 00:00:00.0"/>
    <s v="null"/>
    <s v="DF100332"/>
    <s v="PROFESOR TITULAR DE UNIVERSIDAD"/>
    <s v="R115"/>
    <x v="2"/>
    <n v="215"/>
    <s v="DIDÁCTICA Y ORGANIZACIÓN ESCOLAR"/>
  </r>
  <r>
    <x v="31"/>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m/>
    <m/>
    <s v="maalvai"/>
    <s v="m-almudena.alvarez@unirioja.es"/>
    <n v="1.5"/>
    <m/>
    <n v="532"/>
    <s v="LABORAL DOCENTE-ASOCIADO"/>
    <s v="P05"/>
    <s v="TIEMPO PARCIAL (5+5 HORAS)"/>
    <s v="2018-09-17 00:00:00.0"/>
    <s v="2019-09-14 00:00:00.0"/>
    <s v="PI101292"/>
    <s v="PROFESOR ASOCIADO"/>
    <s v="R115"/>
    <x v="2"/>
    <n v="215"/>
    <s v="DIDÁCTICA Y ORGANIZACIÓN ESCOLAR"/>
  </r>
  <r>
    <x v="32"/>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m/>
    <m/>
    <s v="fenavari"/>
    <s v="fermin.navaridas@unirioja.es"/>
    <n v="3"/>
    <m/>
    <n v="504"/>
    <s v="PROFESOR TITULAR UNIVERSIDAD"/>
    <s v="C01"/>
    <s v="TIEMPO COMPLETO"/>
    <s v="2016-11-26 00:00:00.0"/>
    <s v="null"/>
    <s v="DF100332"/>
    <s v="PROFESOR TITULAR DE UNIVERSIDAD"/>
    <s v="R115"/>
    <x v="2"/>
    <n v="215"/>
    <s v="DIDÁCTICA Y ORGANIZACIÓN ESCOLAR"/>
  </r>
  <r>
    <x v="32"/>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m/>
    <m/>
    <s v="maalvai"/>
    <s v="m-almudena.alvarez@unirioja.es"/>
    <n v="1.5"/>
    <m/>
    <n v="532"/>
    <s v="LABORAL DOCENTE-ASOCIADO"/>
    <s v="P05"/>
    <s v="TIEMPO PARCIAL (5+5 HORAS)"/>
    <s v="2018-09-17 00:00:00.0"/>
    <s v="2019-09-14 00:00:00.0"/>
    <s v="PI101292"/>
    <s v="PROFESOR ASOCIADO"/>
    <s v="R115"/>
    <x v="2"/>
    <n v="215"/>
    <s v="DIDÁCTICA Y ORGANIZACIÓN ESCOLAR"/>
  </r>
  <r>
    <x v="33"/>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m/>
    <m/>
    <s v="fenavari"/>
    <s v="fermin.navaridas@unirioja.es"/>
    <n v="3"/>
    <m/>
    <n v="504"/>
    <s v="PROFESOR TITULAR UNIVERSIDAD"/>
    <s v="C01"/>
    <s v="TIEMPO COMPLETO"/>
    <s v="2016-11-26 00:00:00.0"/>
    <s v="null"/>
    <s v="DF100332"/>
    <s v="PROFESOR TITULAR DE UNIVERSIDAD"/>
    <s v="R115"/>
    <x v="2"/>
    <n v="215"/>
    <s v="DIDÁCTICA Y ORGANIZACIÓN ESCOLAR"/>
  </r>
  <r>
    <x v="33"/>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m/>
    <m/>
    <s v="maalvai"/>
    <s v="m-almudena.alvarez@unirioja.es"/>
    <n v="1.5"/>
    <m/>
    <n v="532"/>
    <s v="LABORAL DOCENTE-ASOCIADO"/>
    <s v="P05"/>
    <s v="TIEMPO PARCIAL (5+5 HORAS)"/>
    <s v="2018-09-17 00:00:00.0"/>
    <s v="2019-09-14 00:00:00.0"/>
    <s v="PI101292"/>
    <s v="PROFESOR ASOCIADO"/>
    <s v="R115"/>
    <x v="2"/>
    <n v="215"/>
    <s v="DIDÁCTICA Y ORGANIZACIÓN ESCOLAR"/>
  </r>
  <r>
    <x v="34"/>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m/>
    <m/>
    <s v="fenavari"/>
    <s v="fermin.navaridas@unirioja.es"/>
    <n v="3"/>
    <m/>
    <n v="504"/>
    <s v="PROFESOR TITULAR UNIVERSIDAD"/>
    <s v="C01"/>
    <s v="TIEMPO COMPLETO"/>
    <s v="2016-11-26 00:00:00.0"/>
    <s v="null"/>
    <s v="DF100332"/>
    <s v="PROFESOR TITULAR DE UNIVERSIDAD"/>
    <s v="R115"/>
    <x v="2"/>
    <n v="215"/>
    <s v="DIDÁCTICA Y ORGANIZACIÓN ESCOLAR"/>
  </r>
  <r>
    <x v="34"/>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m/>
    <m/>
    <s v="maalvai"/>
    <s v="m-almudena.alvarez@unirioja.es"/>
    <n v="1.5"/>
    <m/>
    <n v="532"/>
    <s v="LABORAL DOCENTE-ASOCIADO"/>
    <s v="P05"/>
    <s v="TIEMPO PARCIAL (5+5 HORAS)"/>
    <s v="2018-09-17 00:00:00.0"/>
    <s v="2019-09-14 00:00:00.0"/>
    <s v="PI101292"/>
    <s v="PROFESOR ASOCIADO"/>
    <s v="R115"/>
    <x v="2"/>
    <n v="215"/>
    <s v="DIDÁCTICA Y ORGANIZACIÓN ESCOLAR"/>
  </r>
  <r>
    <x v="35"/>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m/>
    <m/>
    <s v="fenavari"/>
    <s v="fermin.navaridas@unirioja.es"/>
    <n v="3"/>
    <m/>
    <n v="504"/>
    <s v="PROFESOR TITULAR UNIVERSIDAD"/>
    <s v="C01"/>
    <s v="TIEMPO COMPLETO"/>
    <s v="2016-11-26 00:00:00.0"/>
    <s v="null"/>
    <s v="DF100332"/>
    <s v="PROFESOR TITULAR DE UNIVERSIDAD"/>
    <s v="R115"/>
    <x v="2"/>
    <n v="215"/>
    <s v="DIDÁCTICA Y ORGANIZACIÓN ESCOLAR"/>
  </r>
  <r>
    <x v="35"/>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m/>
    <m/>
    <s v="maalvai"/>
    <s v="m-almudena.alvarez@unirioja.es"/>
    <n v="1.5"/>
    <m/>
    <n v="532"/>
    <s v="LABORAL DOCENTE-ASOCIADO"/>
    <s v="P05"/>
    <s v="TIEMPO PARCIAL (5+5 HORAS)"/>
    <s v="2018-09-17 00:00:00.0"/>
    <s v="2019-09-14 00:00:00.0"/>
    <s v="PI101292"/>
    <s v="PROFESOR ASOCIADO"/>
    <s v="R115"/>
    <x v="2"/>
    <n v="215"/>
    <s v="DIDÁCTICA Y ORGANIZACIÓN ESCOLAR"/>
  </r>
  <r>
    <x v="36"/>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m/>
    <m/>
    <s v="fenavari"/>
    <s v="fermin.navaridas@unirioja.es"/>
    <n v="3"/>
    <m/>
    <n v="504"/>
    <s v="PROFESOR TITULAR UNIVERSIDAD"/>
    <s v="C01"/>
    <s v="TIEMPO COMPLETO"/>
    <s v="2016-11-26 00:00:00.0"/>
    <s v="null"/>
    <s v="DF100332"/>
    <s v="PROFESOR TITULAR DE UNIVERSIDAD"/>
    <s v="R115"/>
    <x v="2"/>
    <n v="215"/>
    <s v="DIDÁCTICA Y ORGANIZACIÓN ESCOLAR"/>
  </r>
  <r>
    <x v="36"/>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m/>
    <m/>
    <s v="maalvai"/>
    <s v="m-almudena.alvarez@unirioja.es"/>
    <n v="1.5"/>
    <m/>
    <n v="532"/>
    <s v="LABORAL DOCENTE-ASOCIADO"/>
    <s v="P05"/>
    <s v="TIEMPO PARCIAL (5+5 HORAS)"/>
    <s v="2018-09-17 00:00:00.0"/>
    <s v="2019-09-14 00:00:00.0"/>
    <s v="PI101292"/>
    <s v="PROFESOR ASOCIADO"/>
    <s v="R115"/>
    <x v="2"/>
    <n v="215"/>
    <s v="DIDÁCTICA Y ORGANIZACIÓN ESCOLAR"/>
  </r>
  <r>
    <x v="30"/>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m/>
    <m/>
    <s v="jogiro"/>
    <s v="joaquin.giro@unirioja.es"/>
    <n v="3"/>
    <n v="3"/>
    <n v="504"/>
    <s v="PROFESOR TITULAR UNIVERSIDAD"/>
    <s v="C01"/>
    <s v="TIEMPO COMPLETO"/>
    <s v="2015-09-15 00:00:00.0"/>
    <s v="null"/>
    <s v="DF100184"/>
    <s v="PROFESOR TITULAR UNIVERSIDAD"/>
    <s v="R114"/>
    <x v="3"/>
    <n v="775"/>
    <s v="SOCIOLOGÍA"/>
  </r>
  <r>
    <x v="30"/>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m/>
    <m/>
    <s v="fediazo"/>
    <s v="fernando.diaz@unirioja.es"/>
    <n v="3"/>
    <n v="3"/>
    <n v="500"/>
    <s v="CATEDRATICO DE UNIVERSIDAD"/>
    <s v="C01"/>
    <s v="TIEMPO COMPLETO"/>
    <s v="2017-12-14 00:00:00.0"/>
    <s v="null"/>
    <s v="DF100349"/>
    <s v="CATEDRÁTICO DE UNIVERSIDAD"/>
    <s v="R114"/>
    <x v="3"/>
    <n v="775"/>
    <s v="SOCIOLOGÍA"/>
  </r>
  <r>
    <x v="31"/>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m/>
    <m/>
    <s v="jogiro"/>
    <s v="joaquin.giro@unirioja.es"/>
    <n v="3"/>
    <m/>
    <n v="504"/>
    <s v="PROFESOR TITULAR UNIVERSIDAD"/>
    <s v="C01"/>
    <s v="TIEMPO COMPLETO"/>
    <s v="2015-09-15 00:00:00.0"/>
    <s v="null"/>
    <s v="DF100184"/>
    <s v="PROFESOR TITULAR UNIVERSIDAD"/>
    <s v="R114"/>
    <x v="3"/>
    <n v="775"/>
    <s v="SOCIOLOGÍA"/>
  </r>
  <r>
    <x v="31"/>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m/>
    <m/>
    <s v="fediazo"/>
    <s v="fernando.diaz@unirioja.es"/>
    <n v="3"/>
    <m/>
    <n v="500"/>
    <s v="CATEDRATICO DE UNIVERSIDAD"/>
    <s v="C01"/>
    <s v="TIEMPO COMPLETO"/>
    <s v="2017-12-14 00:00:00.0"/>
    <s v="null"/>
    <s v="DF100349"/>
    <s v="CATEDRÁTICO DE UNIVERSIDAD"/>
    <s v="R114"/>
    <x v="3"/>
    <n v="775"/>
    <s v="SOCIOLOGÍA"/>
  </r>
  <r>
    <x v="32"/>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m/>
    <m/>
    <s v="jogiro"/>
    <s v="joaquin.giro@unirioja.es"/>
    <n v="3"/>
    <m/>
    <n v="504"/>
    <s v="PROFESOR TITULAR UNIVERSIDAD"/>
    <s v="C01"/>
    <s v="TIEMPO COMPLETO"/>
    <s v="2015-09-15 00:00:00.0"/>
    <s v="null"/>
    <s v="DF100184"/>
    <s v="PROFESOR TITULAR UNIVERSIDAD"/>
    <s v="R114"/>
    <x v="3"/>
    <n v="775"/>
    <s v="SOCIOLOGÍA"/>
  </r>
  <r>
    <x v="32"/>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m/>
    <m/>
    <s v="fediazo"/>
    <s v="fernando.diaz@unirioja.es"/>
    <n v="3"/>
    <m/>
    <n v="500"/>
    <s v="CATEDRATICO DE UNIVERSIDAD"/>
    <s v="C01"/>
    <s v="TIEMPO COMPLETO"/>
    <s v="2017-12-14 00:00:00.0"/>
    <s v="null"/>
    <s v="DF100349"/>
    <s v="CATEDRÁTICO DE UNIVERSIDAD"/>
    <s v="R114"/>
    <x v="3"/>
    <n v="775"/>
    <s v="SOCIOLOGÍA"/>
  </r>
  <r>
    <x v="33"/>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m/>
    <m/>
    <s v="jogiro"/>
    <s v="joaquin.giro@unirioja.es"/>
    <n v="3"/>
    <m/>
    <n v="504"/>
    <s v="PROFESOR TITULAR UNIVERSIDAD"/>
    <s v="C01"/>
    <s v="TIEMPO COMPLETO"/>
    <s v="2015-09-15 00:00:00.0"/>
    <s v="null"/>
    <s v="DF100184"/>
    <s v="PROFESOR TITULAR UNIVERSIDAD"/>
    <s v="R114"/>
    <x v="3"/>
    <n v="775"/>
    <s v="SOCIOLOGÍA"/>
  </r>
  <r>
    <x v="33"/>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m/>
    <m/>
    <s v="fediazo"/>
    <s v="fernando.diaz@unirioja.es"/>
    <n v="3"/>
    <m/>
    <n v="500"/>
    <s v="CATEDRATICO DE UNIVERSIDAD"/>
    <s v="C01"/>
    <s v="TIEMPO COMPLETO"/>
    <s v="2017-12-14 00:00:00.0"/>
    <s v="null"/>
    <s v="DF100349"/>
    <s v="CATEDRÁTICO DE UNIVERSIDAD"/>
    <s v="R114"/>
    <x v="3"/>
    <n v="775"/>
    <s v="SOCIOLOGÍA"/>
  </r>
  <r>
    <x v="34"/>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m/>
    <m/>
    <s v="jogiro"/>
    <s v="joaquin.giro@unirioja.es"/>
    <n v="3"/>
    <m/>
    <n v="504"/>
    <s v="PROFESOR TITULAR UNIVERSIDAD"/>
    <s v="C01"/>
    <s v="TIEMPO COMPLETO"/>
    <s v="2015-09-15 00:00:00.0"/>
    <s v="null"/>
    <s v="DF100184"/>
    <s v="PROFESOR TITULAR UNIVERSIDAD"/>
    <s v="R114"/>
    <x v="3"/>
    <n v="775"/>
    <s v="SOCIOLOGÍA"/>
  </r>
  <r>
    <x v="34"/>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m/>
    <m/>
    <s v="fediazo"/>
    <s v="fernando.diaz@unirioja.es"/>
    <n v="3"/>
    <m/>
    <n v="500"/>
    <s v="CATEDRATICO DE UNIVERSIDAD"/>
    <s v="C01"/>
    <s v="TIEMPO COMPLETO"/>
    <s v="2017-12-14 00:00:00.0"/>
    <s v="null"/>
    <s v="DF100349"/>
    <s v="CATEDRÁTICO DE UNIVERSIDAD"/>
    <s v="R114"/>
    <x v="3"/>
    <n v="775"/>
    <s v="SOCIOLOGÍA"/>
  </r>
  <r>
    <x v="35"/>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m/>
    <m/>
    <s v="jogiro"/>
    <s v="joaquin.giro@unirioja.es"/>
    <n v="3"/>
    <m/>
    <n v="504"/>
    <s v="PROFESOR TITULAR UNIVERSIDAD"/>
    <s v="C01"/>
    <s v="TIEMPO COMPLETO"/>
    <s v="2015-09-15 00:00:00.0"/>
    <s v="null"/>
    <s v="DF100184"/>
    <s v="PROFESOR TITULAR UNIVERSIDAD"/>
    <s v="R114"/>
    <x v="3"/>
    <n v="775"/>
    <s v="SOCIOLOGÍA"/>
  </r>
  <r>
    <x v="35"/>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m/>
    <m/>
    <s v="fediazo"/>
    <s v="fernando.diaz@unirioja.es"/>
    <n v="3"/>
    <m/>
    <n v="500"/>
    <s v="CATEDRATICO DE UNIVERSIDAD"/>
    <s v="C01"/>
    <s v="TIEMPO COMPLETO"/>
    <s v="2017-12-14 00:00:00.0"/>
    <s v="null"/>
    <s v="DF100349"/>
    <s v="CATEDRÁTICO DE UNIVERSIDAD"/>
    <s v="R114"/>
    <x v="3"/>
    <n v="775"/>
    <s v="SOCIOLOGÍA"/>
  </r>
  <r>
    <x v="36"/>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m/>
    <m/>
    <s v="jogiro"/>
    <s v="joaquin.giro@unirioja.es"/>
    <n v="3"/>
    <m/>
    <n v="504"/>
    <s v="PROFESOR TITULAR UNIVERSIDAD"/>
    <s v="C01"/>
    <s v="TIEMPO COMPLETO"/>
    <s v="2015-09-15 00:00:00.0"/>
    <s v="null"/>
    <s v="DF100184"/>
    <s v="PROFESOR TITULAR UNIVERSIDAD"/>
    <s v="R114"/>
    <x v="3"/>
    <n v="775"/>
    <s v="SOCIOLOGÍA"/>
  </r>
  <r>
    <x v="36"/>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m/>
    <m/>
    <s v="fediazo"/>
    <s v="fernando.diaz@unirioja.es"/>
    <n v="3"/>
    <m/>
    <n v="500"/>
    <s v="CATEDRATICO DE UNIVERSIDAD"/>
    <s v="C01"/>
    <s v="TIEMPO COMPLETO"/>
    <s v="2017-12-14 00:00:00.0"/>
    <s v="null"/>
    <s v="DF100349"/>
    <s v="CATEDRÁTICO DE UNIVERSIDAD"/>
    <s v="R114"/>
    <x v="3"/>
    <n v="775"/>
    <s v="SOCIOLOGÍA"/>
  </r>
  <r>
    <x v="30"/>
    <n v="14943754"/>
    <x v="6"/>
    <n v="261204000"/>
    <s v="261204G"/>
    <s v="GRUPO-A"/>
    <s v="Complementos para la formación disciplinar. Economía"/>
    <s v="GG"/>
    <s v="GRUPO GRANDE"/>
    <s v="261204G"/>
    <s v="GG COMPLEMENTOS PARA LA FORMACIÓN DISCIPLINAR. ECONOMÍA"/>
    <s v="GRUPO-A"/>
    <s v="GG de Complementos para la formación disciplinar. Economía"/>
    <s v="1S"/>
    <n v="14943754"/>
    <s v="RODRÍGUEZ"/>
    <s v="IBEAS"/>
    <s v="ROBERTO"/>
    <s v="RODRÍGUEZ IBEAS, ROBERTO"/>
    <x v="1"/>
    <x v="0"/>
    <x v="0"/>
    <m/>
    <m/>
    <s v="rorodrig"/>
    <s v="roberto.rodriguez@unirioja.es"/>
    <n v="1"/>
    <n v="1"/>
    <n v="504"/>
    <s v="PROFESOR TITULAR UNIVERSIDAD"/>
    <s v="C01"/>
    <s v="TIEMPO COMPLETO"/>
    <s v="2012-07-13 00:00:00.0"/>
    <s v="null"/>
    <s v="DF100089"/>
    <s v="PROFESOR TITULAR DE UNIVERSIDAD"/>
    <s v="R104"/>
    <x v="0"/>
    <n v="415"/>
    <s v="FUNDAMENTOS DEL ANÁLISIS ECONÓMICO"/>
  </r>
  <r>
    <x v="30"/>
    <n v="16015792"/>
    <x v="6"/>
    <n v="261204000"/>
    <s v="261204G"/>
    <s v="GRUPO-A"/>
    <s v="Complementos para la formación disciplinar. Economía"/>
    <s v="GG"/>
    <s v="GRUPO GRANDE"/>
    <s v="261204G"/>
    <s v="GG COMPLEMENTOS PARA LA FORMACIÓN DISCIPLINAR. ECONOMÍA"/>
    <s v="GRUPO-A"/>
    <s v="GG de Complementos para la formación disciplinar. Economía"/>
    <s v="1S"/>
    <n v="16015792"/>
    <s v="GIL"/>
    <s v="LÓPEZ"/>
    <s v="ALFONSO JESÚS"/>
    <s v="GIL LÓPEZ, ALFONSO JESÚS"/>
    <x v="0"/>
    <x v="0"/>
    <x v="0"/>
    <m/>
    <m/>
    <s v="algil"/>
    <s v="alfonso.gil@unirioja.es"/>
    <n v="1"/>
    <n v="1"/>
    <n v="536"/>
    <s v="PROFESOR INTERINO"/>
    <s v="C01"/>
    <s v="TIEMPO COMPLETO"/>
    <s v="2017-09-15 00:00:00.0"/>
    <s v="null"/>
    <s v="PI101241"/>
    <s v="PROFESOR CONTRATADO INTERINO"/>
    <s v="R104"/>
    <x v="0"/>
    <n v="650"/>
    <s v="ORGANIZACIÓN DE EMPRESAS"/>
  </r>
  <r>
    <x v="30"/>
    <n v="16578084"/>
    <x v="6"/>
    <n v="261204000"/>
    <s v="261204G"/>
    <s v="GRUPO-A"/>
    <s v="Complementos para la formación disciplinar. Economía"/>
    <s v="GG"/>
    <s v="GRUPO GRANDE"/>
    <s v="261204G"/>
    <s v="GG COMPLEMENTOS PARA LA FORMACIÓN DISCIPLINAR. ECONOMÍA"/>
    <s v="GRUPO-A"/>
    <s v="GG de Complementos para la formación disciplinar. Economía"/>
    <s v="1S"/>
    <n v="16578084"/>
    <s v="LORENTE"/>
    <s v="ANTOÑANZAS"/>
    <s v="MARÍA REYES"/>
    <s v="LORENTE ANTOÑANZAS, MARÍA REYES"/>
    <x v="1"/>
    <x v="0"/>
    <x v="0"/>
    <m/>
    <m/>
    <s v="marreyelore"/>
    <s v="maria-reyes.lorente@unirioja.es"/>
    <n v="1"/>
    <n v="1"/>
    <n v="504"/>
    <s v="PROFESOR TITULAR UNIVERSIDAD"/>
    <s v="C01"/>
    <s v="TIEMPO COMPLETO"/>
    <s v="2018-09-17 00:00:00.0"/>
    <s v="null"/>
    <s v="DF100357"/>
    <s v="PROFESOR TITULAR DE UNIVERSIDAD"/>
    <s v="R104"/>
    <x v="0"/>
    <n v="415"/>
    <s v="FUNDAMENTOS DEL ANÁLISIS ECONÓMICO"/>
  </r>
  <r>
    <x v="30"/>
    <n v="16562098"/>
    <x v="6"/>
    <n v="261205000"/>
    <s v="261205G"/>
    <s v="GRUPO-A"/>
    <s v="Aprendizaje y enseñanza de la Economía"/>
    <s v="GG"/>
    <s v="GRUPO GRANDE"/>
    <s v="261205G"/>
    <s v="GG APRENDIZAJE Y ENSEÑANZA DE LA ECONOMÍA"/>
    <s v="GRUPO-A"/>
    <s v="GG de Aprendizaje y enseñanza de la Economía"/>
    <s v="AN"/>
    <n v="16562098"/>
    <s v="PINILLOS"/>
    <s v="GARCÍA"/>
    <s v="Mª CARMEN"/>
    <s v="PINILLOS GARCÍA, Mª CARMEN"/>
    <x v="0"/>
    <x v="0"/>
    <x v="1"/>
    <m/>
    <m/>
    <s v="capinill"/>
    <s v="carmen.pinillos@unirioja.es"/>
    <n v="1.8"/>
    <n v="1.8"/>
    <n v="532"/>
    <s v="LABORAL DOCENTE-ASOCIADO"/>
    <s v="P02"/>
    <s v="TIEMPO PARCIAL (2+2 HORAS)"/>
    <s v="2017-09-15 00:00:00.0"/>
    <s v="2019-09-14 00:00:00.0"/>
    <s v="PI101236"/>
    <s v="PROFESOR ASOCIADO"/>
    <s v="R104"/>
    <x v="0"/>
    <n v="225"/>
    <s v="ECONOMÍA APLICADA"/>
  </r>
  <r>
    <x v="30"/>
    <n v="72791252"/>
    <x v="6"/>
    <n v="261205000"/>
    <s v="261205G"/>
    <s v="GRUPO-A"/>
    <s v="Aprendizaje y enseñanza de la Economía"/>
    <s v="GG"/>
    <s v="GRUPO GRANDE"/>
    <s v="261205G"/>
    <s v="GG APRENDIZAJE Y ENSEÑANZA DE LA ECONOMÍA"/>
    <s v="GRUPO-A"/>
    <s v="GG de Aprendizaje y enseñanza de la Economía"/>
    <s v="AN"/>
    <n v="72791252"/>
    <s v="EGUIZÁBAL"/>
    <s v="MARÍN"/>
    <s v="FÁTIMA"/>
    <s v="EGUIZÁBAL MARÍN, FÁTIMA"/>
    <x v="1"/>
    <x v="0"/>
    <x v="1"/>
    <m/>
    <m/>
    <s v="faeguiza"/>
    <s v="fatima.eguizabal@unirioja.es"/>
    <n v="5.7"/>
    <n v="5.7"/>
    <n v="536"/>
    <s v="PROFESOR INTERINO"/>
    <s v="C01"/>
    <s v="TIEMPO COMPLETO"/>
    <s v="2018-09-27 00:00:00.0"/>
    <s v="2019-09-14 00:00:00.0"/>
    <s v="PI101417"/>
    <s v="PROFESOR CONTRATADO INTERINO"/>
    <s v="R104"/>
    <x v="0"/>
    <n v="225"/>
    <s v="ECONOMÍA APLICADA"/>
  </r>
  <r>
    <x v="30"/>
    <n v="16570616"/>
    <x v="6"/>
    <n v="261205000"/>
    <s v="261205R"/>
    <s v="GRUPO-A1"/>
    <s v="Aprendizaje y enseñanza de la Economía"/>
    <s v="GR"/>
    <s v="GRUPO REDUCIDO"/>
    <s v="261205R"/>
    <s v="C. MAGISTRAL Y P. AULA DE APRENDIZAJE Y ENSEÑANZA DE LA ECONOMÍA"/>
    <s v="GRUPO-A1"/>
    <s v="C. Magistral y P. Aula de APRENDIZAJE Y ENSEÑANZA DE LA ECONOMÍA"/>
    <s v="AN"/>
    <n v="16570616"/>
    <s v="AMO"/>
    <s v="MATARRANZ"/>
    <s v="DAVID"/>
    <s v="AMO MATARRANZ, DAVID"/>
    <x v="1"/>
    <x v="0"/>
    <x v="1"/>
    <m/>
    <m/>
    <s v="daamo"/>
    <s v="david.amo@unirioja.es"/>
    <n v="6"/>
    <n v="6"/>
    <n v="532"/>
    <s v="LABORAL DOCENTE-ASOCIADO"/>
    <s v="P04"/>
    <s v="TIEMPO PARCIAL (4+4 HORAS)"/>
    <s v="2017-09-15 00:00:00.0"/>
    <s v="2019-09-14 00:00:00.0"/>
    <s v="PI101240"/>
    <s v="PROFESOR ASOCIADO"/>
    <s v="R104"/>
    <x v="0"/>
    <n v="230"/>
    <s v="ECONOMÍA FINANCIERA Y CONTABILIDAD"/>
  </r>
  <r>
    <x v="30"/>
    <n v="16544280"/>
    <x v="6"/>
    <n v="261206000"/>
    <s v="261206G"/>
    <s v="GRUPO-A"/>
    <s v="Innovación docente e iniciación a la investigación educativa. Economía"/>
    <s v="GG"/>
    <s v="GRUPO GRANDE"/>
    <s v="261206G"/>
    <s v="GG INNOVACIÓN DOCENTE E INICIACIÓN A LA INVESTIGACIÓN EDUCATIVA. ECONOMÍA"/>
    <s v="GRUPO-A"/>
    <s v="GG de Innovación docente e iniciación a la investigación educativa. Economí"/>
    <s v="2S"/>
    <n v="16544280"/>
    <s v="AZCONA"/>
    <s v="CIRIZA"/>
    <s v="ESPERANZA"/>
    <s v="AZCONA CIRIZA, ESPERANZA"/>
    <x v="1"/>
    <x v="0"/>
    <x v="1"/>
    <m/>
    <m/>
    <s v="esazcona"/>
    <s v="esperanza.azcona@unirioja.es"/>
    <n v="2.5"/>
    <n v="2.5"/>
    <n v="506"/>
    <s v="PROFESOR TITULAR DE ESCUELA UNIVERSITARI"/>
    <s v="01A"/>
    <s v="TIEMPO COMPLETO AMPLIADO"/>
    <s v="2012-09-01 00:00:00.0"/>
    <s v="null"/>
    <s v="DF31215"/>
    <s v="TITULAR DE ESCUELAS UNIVERSITARIAS"/>
    <s v="R104"/>
    <x v="0"/>
    <n v="230"/>
    <s v="ECONOMÍA FINANCIERA Y CONTABILIDAD"/>
  </r>
  <r>
    <x v="30"/>
    <n v="17159455"/>
    <x v="6"/>
    <n v="261206000"/>
    <s v="261206G"/>
    <s v="GRUPO-A"/>
    <s v="Innovación docente e iniciación a la investigación educativa. Economía"/>
    <s v="GG"/>
    <s v="GRUPO GRANDE"/>
    <s v="261206G"/>
    <s v="GG INNOVACIÓN DOCENTE E INICIACIÓN A LA INVESTIGACIÓN EDUCATIVA. ECONOMÍA"/>
    <s v="GRUPO-A"/>
    <s v="GG de Innovación docente e iniciación a la investigación educativa. Economí"/>
    <s v="2S"/>
    <n v="17159455"/>
    <s v="RUIZ"/>
    <s v="CABESTRE"/>
    <s v="FCO. JAVIER"/>
    <s v="RUIZ CABESTRE, FCO. JAVIER"/>
    <x v="0"/>
    <x v="0"/>
    <x v="0"/>
    <m/>
    <m/>
    <s v="fjruiz"/>
    <s v="javier.ruiz@unirioja.es"/>
    <n v="0.5"/>
    <n v="0.5"/>
    <n v="500"/>
    <s v="CATEDRATICO DE UNIVERSIDAD"/>
    <s v="01R"/>
    <s v="TIEMPO COMPLETO REDUCIDO"/>
    <s v="2016-11-12 00:00:00.0"/>
    <s v="null"/>
    <s v="DF100335"/>
    <s v="CATEDRÁTICO DE UNIVERSIDAD"/>
    <s v="R104"/>
    <x v="0"/>
    <n v="230"/>
    <s v="ECONOMÍA FINANCIERA Y CONTABILIDAD"/>
  </r>
  <r>
    <x v="30"/>
    <n v="16533890"/>
    <x v="6"/>
    <n v="261401000"/>
    <s v="261401R"/>
    <s v="GRUPO-A"/>
    <s v="Prácticum en la especialidad de Economía"/>
    <s v="GR"/>
    <s v="GRUPO REDUCIDO"/>
    <s v="261401R"/>
    <s v="C. MAGISTRAL Y P. AULA DE PRACTICUM EN ECONOMÍA / TRABAJO FIN DE MÁSTER"/>
    <s v="GRUPO-A"/>
    <s v="C. Magistral y P. Aula de PRÁCTICUM EN LA ESPECIALIDAD DE ECONOMÍA"/>
    <s v="2S"/>
    <n v="16533890"/>
    <s v="PORTILLO"/>
    <s v="PÉREZ DE VIÑASPRE"/>
    <s v="FABIOLA"/>
    <s v="PORTILLO PÉREZ DE VIÑASPRE, FABIOLA"/>
    <x v="0"/>
    <x v="0"/>
    <x v="0"/>
    <m/>
    <m/>
    <s v="faporti"/>
    <s v="fabiola.portillo@unirioja.es"/>
    <n v="1.4"/>
    <n v="1.4"/>
    <n v="504"/>
    <s v="PROFESOR TITULAR UNIVERSIDAD"/>
    <s v="01A"/>
    <s v="TIEMPO COMPLETO AMPLIADO"/>
    <s v="2016-09-15 00:00:00.0"/>
    <s v="null"/>
    <s v="DF100141"/>
    <s v="PROFESOR TITULAR DE UNIVERSIDAD"/>
    <s v="R104"/>
    <x v="0"/>
    <n v="225"/>
    <s v="ECONOMÍA APLICADA"/>
  </r>
  <r>
    <x v="30"/>
    <n v="16549972"/>
    <x v="6"/>
    <n v="261401000"/>
    <s v="261401R"/>
    <s v="GRUPO-A"/>
    <s v="Prácticum en la especialidad de Economía"/>
    <s v="GR"/>
    <s v="GRUPO REDUCIDO"/>
    <s v="261401R"/>
    <s v="C. MAGISTRAL Y P. AULA DE PRACTICUM EN ECONOMÍA / TRABAJO FIN DE MÁSTER"/>
    <s v="GRUPO-A"/>
    <s v="C. Magistral y P. Aula de PRÁCTICUM EN LA ESPECIALIDAD DE ECONOMÍA"/>
    <s v="2S"/>
    <n v="16549972"/>
    <s v="PINILLOS"/>
    <s v="GARCÍA"/>
    <s v="MARÍA DE LA O"/>
    <s v="PINILLOS GARCÍA, MARÍA DE LA O"/>
    <x v="0"/>
    <x v="0"/>
    <x v="0"/>
    <m/>
    <m/>
    <s v="mpinillo"/>
    <s v="maria.pinillos@unirioja.es"/>
    <n v="1.4"/>
    <n v="1.4"/>
    <n v="504"/>
    <s v="PROFESOR TITULAR UNIVERSIDAD"/>
    <s v="C01"/>
    <s v="TIEMPO COMPLETO"/>
    <s v="2014-09-15 00:00:00.0"/>
    <s v="null"/>
    <s v="DF31176"/>
    <s v="PROFESOR TITULAR DE UNIVERSIDAD"/>
    <s v="R104"/>
    <x v="0"/>
    <n v="225"/>
    <s v="ECONOMÍA APLICADA"/>
  </r>
  <r>
    <x v="30"/>
    <n v="50842132"/>
    <x v="6"/>
    <n v="261401000"/>
    <s v="261401R"/>
    <s v="GRUPO-A"/>
    <s v="Prácticum en la especialidad de Economía"/>
    <s v="GR"/>
    <s v="GRUPO REDUCIDO"/>
    <s v="261401R"/>
    <s v="C. MAGISTRAL Y P. AULA DE PRACTICUM EN ECONOMÍA / TRABAJO FIN DE MÁSTER"/>
    <s v="GRUPO-A"/>
    <s v="C. Magistral y P. Aula de PRÁCTICUM EN LA ESPECIALIDAD DE ECONOMÍA"/>
    <s v="2S"/>
    <n v="50842132"/>
    <s v="GAVELA"/>
    <s v="GARCÍA"/>
    <s v="DELIA DEL PILAR"/>
    <s v="GAVELA GARCÍA, DELIA DEL PILAR"/>
    <x v="0"/>
    <x v="0"/>
    <x v="0"/>
    <m/>
    <m/>
    <s v="degavela"/>
    <s v="delia.gavela@unirioja.es"/>
    <n v="0"/>
    <n v="0"/>
    <n v="504"/>
    <s v="PROFESOR TITULAR UNIVERSIDAD"/>
    <s v="C01"/>
    <s v="TIEMPO COMPLETO"/>
    <s v="2017-09-15 00:00:00.0"/>
    <s v="null"/>
    <s v="DF100302"/>
    <s v="PROFESOR TITULAR DE UNIVERSIDAD"/>
    <s v="R106"/>
    <x v="5"/>
    <n v="195"/>
    <s v="DIDÁCTICA DE LA LENGUA Y LA LITERATURA"/>
  </r>
  <r>
    <x v="31"/>
    <n v="16524700"/>
    <x v="6"/>
    <n v="262204000"/>
    <s v="262204G"/>
    <s v="GRUPO-A"/>
    <s v="Complementos para la formación disciplinar. Física y Química"/>
    <s v="GG"/>
    <s v="GRUPO GRANDE"/>
    <s v="262204G"/>
    <s v="GG COMPLEMENTOS PARA LA FORMACIÓN DISCIPLINAR. FÍSICA Y QUÍMICA"/>
    <s v="GRUPO-A"/>
    <s v="GG de Complementos para la formación disciplinar. Física y Química"/>
    <s v="1S"/>
    <n v="16524700"/>
    <s v="BAÑOS"/>
    <s v="ARRIBAS"/>
    <s v="IRENE"/>
    <s v="BAÑOS ARRIBAS, IRENE"/>
    <x v="0"/>
    <x v="0"/>
    <x v="0"/>
    <m/>
    <m/>
    <s v="ibanos"/>
    <s v="irene.banos@unirioja.es"/>
    <n v="3"/>
    <n v="3"/>
    <n v="504"/>
    <s v="PROFESOR TITULAR UNIVERSIDAD"/>
    <s v="01A"/>
    <s v="TIEMPO COMPLETO AMPLIADO"/>
    <s v="2012-09-01 00:00:00.0"/>
    <s v="null"/>
    <s v="DF32390"/>
    <s v="TITULAR DE UNIVERSIDAD"/>
    <s v="R112"/>
    <x v="8"/>
    <n v="755"/>
    <s v="QUÍMICA FÍSICA"/>
  </r>
  <r>
    <x v="31"/>
    <n v="50822746"/>
    <x v="6"/>
    <n v="262204000"/>
    <s v="262204L"/>
    <s v="GRUPO-A1"/>
    <s v="Complementos para la formación disciplinar. Física y Química"/>
    <s v="GL"/>
    <s v="GRUPO DE LABORATORIO"/>
    <s v="262204L"/>
    <s v="GL COMPLEMENTOS PARA LA FORMACIÓN DISCIPLINAR. FÍSICA Y QUÍMICA"/>
    <s v="GRUPO-A1"/>
    <s v="GL de Complementos para la formación disciplinar. Física y Química"/>
    <s v="1S"/>
    <n v="50822746"/>
    <s v="ENRIQUEZ"/>
    <s v="PALMA"/>
    <s v="PEDRO ALBERTO"/>
    <s v="ENRIQUEZ PALMA, PEDRO ALBERTO"/>
    <x v="1"/>
    <x v="0"/>
    <x v="0"/>
    <m/>
    <m/>
    <s v="enriquez"/>
    <s v="pedro.enriquez@unirioja.es"/>
    <n v="0.4"/>
    <n v="0.4"/>
    <n v="504"/>
    <s v="PROFESOR TITULAR UNIVERSIDAD"/>
    <s v="01A"/>
    <s v="TIEMPO COMPLETO AMPLIADO"/>
    <s v="2012-09-01 00:00:00.0"/>
    <s v="null"/>
    <s v="DF100147"/>
    <s v="PROFESOR TITULAR DE UNIVERSIDAD"/>
    <s v="R112"/>
    <x v="8"/>
    <n v="755"/>
    <s v="QUÍMICA FÍSICA"/>
  </r>
  <r>
    <x v="31"/>
    <n v="16508128"/>
    <x v="6"/>
    <n v="262204000"/>
    <s v="262204R"/>
    <s v="GRUPO-A1"/>
    <s v="Complementos para la formación disciplinar. Física y Química"/>
    <s v="GR"/>
    <s v="GRUPO REDUCIDO"/>
    <s v="262204R"/>
    <s v="GR DE COMPLEMENTOS PARA LA FORMACIÓN DISCIPLINAR: LAS MATERIAS DE FÍSICA Y"/>
    <s v="GRUPO-A1"/>
    <s v="GR de COMPLEMENTOS PARA LA FORMACIÓN DISCIPLINAR"/>
    <s v="1S"/>
    <n v="16508128"/>
    <s v="FERNÁNDEZ"/>
    <s v="GARBAYO"/>
    <s v="EDUARDO JACINTO"/>
    <s v="FERNÁNDEZ GARBAYO, EDUARDO JACINTO"/>
    <x v="0"/>
    <x v="0"/>
    <x v="0"/>
    <m/>
    <m/>
    <s v="edfernan"/>
    <s v="eduardo.fernandez@unirioja.es"/>
    <n v="0.3"/>
    <n v="0.3"/>
    <n v="500"/>
    <s v="CATEDRATICO DE UNIVERSIDAD"/>
    <s v="01R"/>
    <s v="TIEMPO COMPLETO REDUCIDO"/>
    <s v="2012-09-01 00:00:00.0"/>
    <s v="null"/>
    <s v="DF100235"/>
    <s v="CATEDRÁTICO DE UNIVERSIDAD"/>
    <s v="R112"/>
    <x v="8"/>
    <n v="760"/>
    <s v="QUÍMICA INORGÁNICA"/>
  </r>
  <r>
    <x v="31"/>
    <n v="16539508"/>
    <x v="6"/>
    <n v="262205000"/>
    <s v="262205G"/>
    <s v="GRUPO-A"/>
    <s v="Aprendizaje y enseñanza de la Física y Química"/>
    <s v="GG"/>
    <s v="GRUPO GRANDE"/>
    <s v="262205G"/>
    <s v="GG APRENDIZAJE Y ENSEÑANZA DE LA FÍSICA Y QUÍMICA"/>
    <s v="GRUPO-A"/>
    <s v="GG de Aprendizaje y enseñanza de la Física y Química"/>
    <s v="AN"/>
    <n v="16539508"/>
    <s v="MILLÁN"/>
    <s v="MONEO"/>
    <s v="JUDITH"/>
    <s v="MILLÁN MONEO, JUDITH"/>
    <x v="0"/>
    <x v="0"/>
    <x v="0"/>
    <m/>
    <m/>
    <s v="jumillan"/>
    <s v="judith.millan@unirioja.es"/>
    <n v="3"/>
    <n v="3"/>
    <n v="504"/>
    <s v="PROFESOR TITULAR UNIVERSIDAD"/>
    <s v="01R"/>
    <s v="TIEMPO COMPLETO REDUCIDO"/>
    <s v="2018-09-17 00:00:00.0"/>
    <s v="null"/>
    <s v="DF100345"/>
    <s v="PROFESOR TITULAR DE UNIVERSIDAD"/>
    <s v="R112"/>
    <x v="8"/>
    <n v="755"/>
    <s v="QUÍMICA FÍSICA"/>
  </r>
  <r>
    <x v="31"/>
    <n v="16570470"/>
    <x v="6"/>
    <n v="262205000"/>
    <s v="262205G"/>
    <s v="GRUPO-A"/>
    <s v="Aprendizaje y enseñanza de la Física y Química"/>
    <s v="GG"/>
    <s v="GRUPO GRANDE"/>
    <s v="262205G"/>
    <s v="GG APRENDIZAJE Y ENSEÑANZA DE LA FÍSICA Y QUÍMICA"/>
    <s v="GRUPO-A"/>
    <s v="GG de Aprendizaje y enseñanza de la Física y Química"/>
    <s v="AN"/>
    <n v="16570470"/>
    <s v="CORZANA"/>
    <s v="LÓPEZ"/>
    <s v="FRANCISCO"/>
    <s v="CORZANA LÓPEZ, FRANCISCO"/>
    <x v="0"/>
    <x v="0"/>
    <x v="0"/>
    <m/>
    <m/>
    <s v="frcorzan"/>
    <s v="francisco.corzana@unirioja.es"/>
    <n v="2"/>
    <n v="2"/>
    <n v="504"/>
    <s v="PROFESOR TITULAR UNIVERSIDAD"/>
    <s v="01R"/>
    <s v="TIEMPO COMPLETO REDUCIDO"/>
    <s v="2018-09-17 00:00:00.0"/>
    <s v="null"/>
    <s v="DF100344"/>
    <s v="PROFESOR TITULAR DE UNIVERSIDAD"/>
    <s v="R112"/>
    <x v="8"/>
    <n v="765"/>
    <s v="QUÍMICA ORGÁNICA"/>
  </r>
  <r>
    <x v="31"/>
    <n v="16578210"/>
    <x v="6"/>
    <n v="262205000"/>
    <s v="262205G"/>
    <s v="GRUPO-A"/>
    <s v="Aprendizaje y enseñanza de la Física y Química"/>
    <s v="GG"/>
    <s v="GRUPO GRANDE"/>
    <s v="262205G"/>
    <s v="GG APRENDIZAJE Y ENSEÑANZA DE LA FÍSICA Y QUÍMICA"/>
    <s v="GRUPO-A"/>
    <s v="GG de Aprendizaje y enseñanza de la Física y Química"/>
    <s v="AN"/>
    <n v="16578210"/>
    <s v="SAMPEDRO"/>
    <s v="RUIZ"/>
    <s v="DIEGO"/>
    <s v="SAMPEDRO RUIZ, DIEGO"/>
    <x v="1"/>
    <x v="0"/>
    <x v="0"/>
    <m/>
    <m/>
    <s v="dsampedr"/>
    <s v="diego.sampedro@unirioja.es"/>
    <n v="2"/>
    <n v="2"/>
    <n v="504"/>
    <s v="PROFESOR TITULAR UNIVERSIDAD"/>
    <s v="01R"/>
    <s v="TIEMPO COMPLETO REDUCIDO"/>
    <s v="2016-09-15 00:00:00.0"/>
    <s v="null"/>
    <s v="DF100290"/>
    <s v="PROFESOR TITULAR DE UNIVERSIDAD"/>
    <s v="R112"/>
    <x v="8"/>
    <n v="765"/>
    <s v="QUÍMICA ORGÁNICA"/>
  </r>
  <r>
    <x v="31"/>
    <n v="16543785"/>
    <x v="6"/>
    <n v="262205000"/>
    <s v="262205R"/>
    <s v="GRUPO-A1"/>
    <s v="Aprendizaje y enseñanza de la Física y Química"/>
    <s v="GR"/>
    <s v="GRUPO REDUCIDO"/>
    <s v="262205R"/>
    <s v="GRUPO REDUCIDO DE APRENDIZAJE Y ENSEÑANZA DE LA FÍSICA Y QUÍMICA"/>
    <s v="GRUPO-A1"/>
    <s v="GR de APRENDIZAJE Y ENSEÑANZA DE LA FÍSICA Y QUÍMICA"/>
    <s v="AN"/>
    <n v="16543785"/>
    <s v="ZURBANO"/>
    <s v="ASENSIO"/>
    <s v="MARÍA DEL MAR"/>
    <s v="ZURBANO ASENSIO, MARÍA DEL MAR"/>
    <x v="1"/>
    <x v="0"/>
    <x v="0"/>
    <m/>
    <m/>
    <s v="mmzurba"/>
    <s v="marimar.zurbano@unirioja.es"/>
    <n v="1.6"/>
    <n v="1.6"/>
    <n v="504"/>
    <s v="PROFESOR TITULAR UNIVERSIDAD"/>
    <s v="01R"/>
    <s v="TIEMPO COMPLETO REDUCIDO"/>
    <s v="2016-09-15 00:00:00.0"/>
    <s v="null"/>
    <s v="DF100149"/>
    <s v="PROFESOR TITULAR DE UNIVERSIDAD"/>
    <s v="R112"/>
    <x v="8"/>
    <n v="765"/>
    <s v="QUÍMICA ORGÁNICA"/>
  </r>
  <r>
    <x v="31"/>
    <n v="16570824"/>
    <x v="6"/>
    <n v="262205000"/>
    <s v="262205R"/>
    <s v="GRUPO-A1"/>
    <s v="Aprendizaje y enseñanza de la Física y Química"/>
    <s v="GR"/>
    <s v="GRUPO REDUCIDO"/>
    <s v="262205R"/>
    <s v="GRUPO REDUCIDO DE APRENDIZAJE Y ENSEÑANZA DE LA FÍSICA Y QUÍMICA"/>
    <s v="GRUPO-A1"/>
    <s v="GR de APRENDIZAJE Y ENSEÑANZA DE LA FÍSICA Y QUÍMICA"/>
    <s v="AN"/>
    <n v="16570824"/>
    <s v="ESTEBAN"/>
    <s v="DÍEZ"/>
    <s v="ISABEL"/>
    <s v="ESTEBAN DÍEZ, ISABEL"/>
    <x v="0"/>
    <x v="0"/>
    <x v="0"/>
    <m/>
    <m/>
    <s v="iesteban"/>
    <s v="isabel.esteban@unirioja.es"/>
    <n v="3"/>
    <n v="3"/>
    <n v="504"/>
    <s v="PROFESOR TITULAR UNIVERSIDAD"/>
    <s v="C01"/>
    <s v="TIEMPO COMPLETO"/>
    <s v="2018-12-21 00:00:00.0"/>
    <s v="null"/>
    <s v="DF100368"/>
    <s v="PROFESOR TITULAR DE UNIVERSIDAD"/>
    <s v="R112"/>
    <x v="8"/>
    <n v="555"/>
    <s v="INGENIERÍA QUÍMICA"/>
  </r>
  <r>
    <x v="31"/>
    <n v="16580433"/>
    <x v="6"/>
    <n v="262205000"/>
    <s v="262205R"/>
    <s v="GRUPO-A1"/>
    <s v="Aprendizaje y enseñanza de la Física y Química"/>
    <s v="GR"/>
    <s v="GRUPO REDUCIDO"/>
    <s v="262205R"/>
    <s v="GRUPO REDUCIDO DE APRENDIZAJE Y ENSEÑANZA DE LA FÍSICA Y QUÍMICA"/>
    <s v="GRUPO-A1"/>
    <s v="GR de APRENDIZAJE Y ENSEÑANZA DE LA FÍSICA Y QUÍMICA"/>
    <s v="AN"/>
    <n v="16580433"/>
    <s v="MARTÍNEZ"/>
    <s v="RUIZ"/>
    <s v="RODRIGO"/>
    <s v="MARTÍNEZ RUIZ, RODRIGO"/>
    <x v="0"/>
    <x v="0"/>
    <x v="0"/>
    <m/>
    <m/>
    <s v="romarine"/>
    <s v="rodrigo.martinez@unirioja.es"/>
    <n v="3"/>
    <n v="3"/>
    <n v="504"/>
    <s v="PROFESOR TITULAR UNIVERSIDAD"/>
    <s v="C01"/>
    <s v="TIEMPO COMPLETO"/>
    <s v="2018-12-18 00:00:00.0"/>
    <s v="null"/>
    <s v="DF100369"/>
    <s v="PROFESOR TITULAR DE UNIVERSIDAD"/>
    <s v="R112"/>
    <x v="8"/>
    <n v="755"/>
    <s v="QUÍMICA FÍSICA"/>
  </r>
  <r>
    <x v="31"/>
    <n v="16568302"/>
    <x v="6"/>
    <n v="262206000"/>
    <s v="262206G"/>
    <s v="GRUPO-A"/>
    <s v="Innovación docente e iniciación a la investigación educativa. Física y Química"/>
    <s v="GG"/>
    <s v="GRUPO GRANDE"/>
    <s v="262206G"/>
    <s v="GG INNOVACIÓN DOCENTE E INICIACIÓN A LA INVESTIGACIÓN EDUCATIVA. FÍSICA"/>
    <s v="GRUPO-A"/>
    <s v="GG de Innovación Docente e Iniciación a la Investigación Educativa. Física"/>
    <s v="2S"/>
    <n v="16568302"/>
    <s v="ROBREDO"/>
    <s v="VALGAÑÓN"/>
    <s v="BEATRIZ"/>
    <s v="ROBREDO VALGAÑÓN, BEATRIZ"/>
    <x v="0"/>
    <x v="0"/>
    <x v="0"/>
    <m/>
    <m/>
    <s v="berobred"/>
    <s v="beatriz.robredo@unirioja.es"/>
    <n v="2.6"/>
    <n v="2.6"/>
    <n v="504"/>
    <s v="PROFESOR TITULAR UNIVERSIDAD"/>
    <s v="C01"/>
    <s v="TIEMPO COMPLETO"/>
    <s v="2018-09-17 00:00:00.0"/>
    <s v="null"/>
    <s v="DF386"/>
    <s v="PROFESOR TITULAR DE UNIVERSIDAD"/>
    <s v="R101"/>
    <x v="4"/>
    <n v="205"/>
    <s v="DIDÁCTICA DE LAS CIENCIAS EXPERIMENTALES"/>
  </r>
  <r>
    <x v="31"/>
    <n v="72780033"/>
    <x v="6"/>
    <n v="262206000"/>
    <s v="262206G"/>
    <s v="GRUPO-A"/>
    <s v="Innovación docente e iniciación a la investigación educativa. Física y Química"/>
    <s v="GG"/>
    <s v="GRUPO GRANDE"/>
    <s v="262206G"/>
    <s v="GG INNOVACIÓN DOCENTE E INICIACIÓN A LA INVESTIGACIÓN EDUCATIVA. FÍSICA"/>
    <s v="GRUPO-A"/>
    <s v="GG de Innovación Docente e Iniciación a la Investigación Educativa. Física"/>
    <s v="2S"/>
    <n v="72780033"/>
    <s v="HERNÁNDEZ"/>
    <s v="ÁLAMOS"/>
    <s v="MARÍA DEL MAR"/>
    <s v="HERNÁNDEZ ÁLAMOS, MARÍA DEL MAR"/>
    <x v="1"/>
    <x v="0"/>
    <x v="0"/>
    <m/>
    <m/>
    <s v="maherna"/>
    <s v="mara.hernandez@unirioja.es"/>
    <n v="0"/>
    <n v="0"/>
    <n v="504"/>
    <s v="PROFESOR TITULAR UNIVERSIDAD"/>
    <s v="C01"/>
    <s v="TIEMPO COMPLETO"/>
    <s v="2011-09-01 00:00:00.0"/>
    <s v="null"/>
    <s v="DF100292"/>
    <s v="PROFESOR TITULAR DE UNIVERSIDAD"/>
    <s v="R101"/>
    <x v="4"/>
    <n v="205"/>
    <s v="DIDÁCTICA DE LAS CIENCIAS EXPERIMENTALES"/>
  </r>
  <r>
    <x v="31"/>
    <n v="50842132"/>
    <x v="6"/>
    <n v="262401000"/>
    <s v="262401R"/>
    <s v="GRUPO-A"/>
    <s v="Prácticum en la especialidad de Física y Química"/>
    <s v="GR"/>
    <s v="GRUPO REDUCIDO"/>
    <s v="262401R"/>
    <s v="GRUPO REDUCIDO DE PRÁCTICUM EN FISICA Y QUÍMICA / TRABAJO FIN MASTER"/>
    <s v="GRUPO-A"/>
    <s v="GR de PRÁCTICUM EN LA ESPECIALIDAD DE FÍSICA Y QUÍMICA"/>
    <s v="2S"/>
    <n v="50842132"/>
    <s v="GAVELA"/>
    <s v="GARCÍA"/>
    <s v="DELIA DEL PILAR"/>
    <s v="GAVELA GARCÍA, DELIA DEL PILAR"/>
    <x v="0"/>
    <x v="0"/>
    <x v="0"/>
    <m/>
    <m/>
    <s v="degavela"/>
    <s v="delia.gavela@unirioja.es"/>
    <n v="0"/>
    <n v="0"/>
    <n v="504"/>
    <s v="PROFESOR TITULAR UNIVERSIDAD"/>
    <s v="C01"/>
    <s v="TIEMPO COMPLETO"/>
    <s v="2017-09-15 00:00:00.0"/>
    <s v="null"/>
    <s v="DF100302"/>
    <s v="PROFESOR TITULAR DE UNIVERSIDAD"/>
    <s v="R106"/>
    <x v="5"/>
    <n v="195"/>
    <s v="DIDÁCTICA DE LA LENGUA Y LA LITERATURA"/>
  </r>
  <r>
    <x v="32"/>
    <n v="16499934"/>
    <x v="6"/>
    <n v="263204000"/>
    <s v="263204G"/>
    <s v="GRUPO-A"/>
    <s v="Complementos para la formación disciplinar. Geografía e Historia"/>
    <s v="GG"/>
    <s v="GRUPO GRANDE"/>
    <s v="263204G"/>
    <s v="GG DE COMPLEMENTOS PARA LA FORMACIÓN DISCIPLINAR. GEOGRAFÍA E HISTORIA"/>
    <s v="GRUPO-A"/>
    <s v="GG de Complementos para la formación disciplinar. Geografía e Historia"/>
    <s v="1S"/>
    <n v="16499934"/>
    <s v="GÓMEZ"/>
    <s v="URDÁÑEZ"/>
    <s v="JOSÉ LUIS"/>
    <s v="GÓMEZ URDÁÑEZ, JOSÉ LUIS"/>
    <x v="1"/>
    <x v="0"/>
    <x v="0"/>
    <m/>
    <m/>
    <s v="jlgomez"/>
    <s v="jose-luis.gomez@unirioja.es"/>
    <n v="1.5"/>
    <n v="1.5"/>
    <n v="500"/>
    <s v="CATEDRATICO DE UNIVERSIDAD"/>
    <s v="C01"/>
    <s v="TIEMPO COMPLETO"/>
    <s v="2017-09-15 00:00:00.0"/>
    <s v="null"/>
    <s v="DF3518"/>
    <s v="CATEDRÁTICO DE UNIVERSIDAD"/>
    <s v="R114"/>
    <x v="3"/>
    <n v="490"/>
    <s v="HISTORIA MODERNA"/>
  </r>
  <r>
    <x v="32"/>
    <n v="16548322"/>
    <x v="6"/>
    <n v="263204000"/>
    <s v="263204G"/>
    <s v="GRUPO-A"/>
    <s v="Complementos para la formación disciplinar. Geografía e Historia"/>
    <s v="GG"/>
    <s v="GRUPO GRANDE"/>
    <s v="263204G"/>
    <s v="GG DE COMPLEMENTOS PARA LA FORMACIÓN DISCIPLINAR. GEOGRAFÍA E HISTORIA"/>
    <s v="GRUPO-A"/>
    <s v="GG de Complementos para la formación disciplinar. Geografía e Historia"/>
    <s v="1S"/>
    <n v="16548322"/>
    <s v="PASCUAL"/>
    <s v="BELLIDO"/>
    <s v="NURIA ESTHER"/>
    <s v="PASCUAL BELLIDO, NURIA ESTHER"/>
    <x v="0"/>
    <x v="0"/>
    <x v="0"/>
    <m/>
    <m/>
    <s v="nupascua"/>
    <s v="nuria-esther.pascual@unirioja.es"/>
    <n v="1.5"/>
    <n v="1.5"/>
    <n v="504"/>
    <s v="PROFESOR TITULAR UNIVERSIDAD"/>
    <s v="C01"/>
    <s v="TIEMPO COMPLETO"/>
    <s v="2011-09-01 00:00:00.0"/>
    <s v="null"/>
    <s v="DF100298"/>
    <s v="PROFESOR TITULAR DE UNIVERSIDAD"/>
    <s v="R114"/>
    <x v="3"/>
    <n v="10"/>
    <s v="ANÁLISIS GEOGRÁFICO REGIONAL"/>
  </r>
  <r>
    <x v="32"/>
    <n v="16527579"/>
    <x v="6"/>
    <n v="263205000"/>
    <s v="263205G"/>
    <s v="GRUPO-A"/>
    <s v="Aprendizaje y enseñanza de la Geografía e Historia"/>
    <s v="GG"/>
    <s v="GRUPO GRANDE"/>
    <s v="263205G"/>
    <s v="GG APRENDIZAJE Y ENSEÑANZA DE LA GEOGRAFÍA E HISTORIA"/>
    <s v="GRUPO-A"/>
    <s v="GG de Aprendizaje y enseñanza de la Geografía e Historia"/>
    <s v="AN"/>
    <n v="16527579"/>
    <s v="GIL-DÍEZ"/>
    <s v="USANDIZAGA"/>
    <s v="IGNACIO"/>
    <s v="GIL-DÍEZ USANDIZAGA, IGNACIO"/>
    <x v="0"/>
    <x v="0"/>
    <x v="0"/>
    <m/>
    <m/>
    <s v="iggildie"/>
    <s v="ignacio.gil-diez@unirioja.es"/>
    <n v="7.5"/>
    <n v="7.5"/>
    <n v="504"/>
    <s v="PROFESOR TITULAR UNIVERSIDAD"/>
    <s v="C01"/>
    <s v="TIEMPO COMPLETO"/>
    <s v="2016-11-12 00:00:00.0"/>
    <s v="null"/>
    <s v="DF100293"/>
    <s v="PROFESOR TITULAR DE UNIVERSIDAD"/>
    <s v="R115"/>
    <x v="2"/>
    <n v="210"/>
    <s v="DIDÁCTICA DE LAS CIENCIAS SOCIALES"/>
  </r>
  <r>
    <x v="32"/>
    <n v="72786679"/>
    <x v="6"/>
    <n v="263205000"/>
    <s v="263205R"/>
    <s v="GRUPO-A1"/>
    <s v="Aprendizaje y enseñanza de la Geografía e Historia"/>
    <s v="GR"/>
    <s v="GRUPO REDUCIDO"/>
    <s v="263205R"/>
    <s v="GRUPO REDUCIDO DE APRENDIZAJE Y ENSEÑANZA DE LAS CIENCIAS SOCIALES"/>
    <s v="GRUPO-A1"/>
    <s v="GR de APRENDIZAJE Y ENSEÑANZA DE LAS CIENCIAS SOCIALES"/>
    <s v="AN"/>
    <n v="72786679"/>
    <s v="HERREROS"/>
    <s v="GONZÁLEZ"/>
    <s v="CARMEN"/>
    <s v="HERREROS GONZÁLEZ, CARMEN"/>
    <x v="1"/>
    <x v="0"/>
    <x v="1"/>
    <m/>
    <m/>
    <s v="caherrer"/>
    <s v="carmen.herreros@unirioja.es"/>
    <n v="3"/>
    <n v="3"/>
    <n v="532"/>
    <s v="LABORAL DOCENTE-ASOCIADO"/>
    <s v="P02"/>
    <s v="TIEMPO PARCIAL (2+2 HORAS)"/>
    <s v="2018-09-17 00:00:00.0"/>
    <s v="2019-09-14 00:00:00.0"/>
    <s v="PI101395"/>
    <s v="PROFESOR ASOCIADO"/>
    <s v="R115"/>
    <x v="2"/>
    <n v="210"/>
    <s v="DIDÁCTICA DE LAS CIENCIAS SOCIALES"/>
  </r>
  <r>
    <x v="32"/>
    <n v="16592004"/>
    <x v="6"/>
    <n v="263206000"/>
    <s v="263206G"/>
    <s v="GRUPO-A"/>
    <s v="Innovación docente e iniciación a la investigación educativa. Geografía e Historia"/>
    <s v="GG"/>
    <s v="GRUPO GRANDE"/>
    <s v="263206G"/>
    <s v="GG INNOVACIÓN DOCENTE E INICIACIÓN A LA INVESTIGACIÓN EDUCATIVA. GEOGRAFÍA"/>
    <s v="GRUPO-A"/>
    <s v="GG de Innovación docente e iniciación a la investigación educativa. Geograf"/>
    <s v="2S"/>
    <n v="16592004"/>
    <s v="ITURRIAGA"/>
    <s v="BARCO"/>
    <s v="DIEGO"/>
    <s v="ITURRIAGA BARCO, DIEGO"/>
    <x v="1"/>
    <x v="0"/>
    <x v="0"/>
    <m/>
    <m/>
    <s v="diiturri"/>
    <s v="diego.iturriaga@unirioja.es"/>
    <n v="3"/>
    <n v="3"/>
    <n v="536"/>
    <s v="PROFESOR INTERINO"/>
    <s v="C01"/>
    <s v="TIEMPO COMPLETO"/>
    <s v="2017-09-15 00:00:00.0"/>
    <s v="null"/>
    <s v="PI101283"/>
    <s v="PROFESOR CONTRATADO INTERINO"/>
    <s v="R114"/>
    <x v="3"/>
    <n v="450"/>
    <s v="HISTORIA CONTEMPORÁNEA"/>
  </r>
  <r>
    <x v="32"/>
    <n v="16528324"/>
    <x v="6"/>
    <n v="263401000"/>
    <s v="263401R"/>
    <s v="GRUPO-A"/>
    <s v="Prácticum en la especialidad de Geografía e Historia"/>
    <s v="GR"/>
    <s v="GRUPO REDUCIDO"/>
    <s v="263401R"/>
    <s v="GRUPO REDUCIDO DE PRÁCTICUM/TRABAJO FIN DE MÁSTER"/>
    <s v="GRUPO-A"/>
    <s v="GR de PRÁCTICUM EN LA ESPECIALIDAD DE GEOGRAFÍA E HISTORIA"/>
    <s v="2S"/>
    <n v="16528324"/>
    <s v="NAVAJAS"/>
    <s v="ZUBELDÍA"/>
    <s v="CARLOS"/>
    <s v="NAVAJAS ZUBELDÍA, CARLOS"/>
    <x v="1"/>
    <x v="0"/>
    <x v="0"/>
    <m/>
    <m/>
    <s v="canavaja"/>
    <s v="carlos.navajas@unirioja.es"/>
    <n v="2.8"/>
    <n v="2.8"/>
    <n v="504"/>
    <s v="PROFESOR TITULAR UNIVERSIDAD"/>
    <s v="C01"/>
    <s v="TIEMPO COMPLETO"/>
    <s v="2018-12-18 00:00:00.0"/>
    <s v="null"/>
    <s v="DF100370"/>
    <s v="PROFESOR TITULAR DE UNIVERSIDAD"/>
    <s v="R114"/>
    <x v="3"/>
    <n v="450"/>
    <s v="HISTORIA CONTEMPORÁNEA"/>
  </r>
  <r>
    <x v="32"/>
    <n v="20170417"/>
    <x v="6"/>
    <n v="263401000"/>
    <s v="263401R"/>
    <s v="GRUPO-A"/>
    <s v="Prácticum en la especialidad de Geografía e Historia"/>
    <s v="GR"/>
    <s v="GRUPO REDUCIDO"/>
    <s v="263401R"/>
    <s v="GRUPO REDUCIDO DE PRÁCTICUM/TRABAJO FIN DE MÁSTER"/>
    <s v="GRUPO-A"/>
    <s v="GR de PRÁCTICUM EN LA ESPECIALIDAD DE GEOGRAFÍA E HISTORIA"/>
    <s v="2S"/>
    <n v="20170417"/>
    <s v="FANO"/>
    <s v="MARTÍNEZ"/>
    <s v="MIGUEL ÁNGEL"/>
    <s v="FANO MARTÍNEZ, MIGUEL ÁNGEL"/>
    <x v="0"/>
    <x v="0"/>
    <x v="0"/>
    <m/>
    <m/>
    <s v="mifano"/>
    <s v="miguel-angel.fano@unirioja.es"/>
    <n v="2.1"/>
    <n v="2.1"/>
    <n v="504"/>
    <s v="PROFESOR TITULAR UNIVERSIDAD"/>
    <s v="C01"/>
    <s v="TIEMPO COMPLETO"/>
    <s v="2011-09-01 00:00:00.0"/>
    <s v="null"/>
    <s v="DF3569"/>
    <s v="TITULAR DE UNIVERSIDAD"/>
    <s v="R114"/>
    <x v="3"/>
    <n v="695"/>
    <s v="PREHISTORIA"/>
  </r>
  <r>
    <x v="32"/>
    <n v="50842132"/>
    <x v="6"/>
    <n v="263401000"/>
    <s v="263401R"/>
    <s v="GRUPO-A"/>
    <s v="Prácticum en la especialidad de Geografía e Historia"/>
    <s v="GR"/>
    <s v="GRUPO REDUCIDO"/>
    <s v="263401R"/>
    <s v="GRUPO REDUCIDO DE PRÁCTICUM/TRABAJO FIN DE MÁSTER"/>
    <s v="GRUPO-A"/>
    <s v="GR de PRÁCTICUM EN LA ESPECIALIDAD DE GEOGRAFÍA E HISTORIA"/>
    <s v="2S"/>
    <n v="50842132"/>
    <s v="GAVELA"/>
    <s v="GARCÍA"/>
    <s v="DELIA DEL PILAR"/>
    <s v="GAVELA GARCÍA, DELIA DEL PILAR"/>
    <x v="0"/>
    <x v="0"/>
    <x v="0"/>
    <m/>
    <m/>
    <s v="degavela"/>
    <s v="delia.gavela@unirioja.es"/>
    <n v="0"/>
    <n v="0"/>
    <n v="504"/>
    <s v="PROFESOR TITULAR UNIVERSIDAD"/>
    <s v="C01"/>
    <s v="TIEMPO COMPLETO"/>
    <s v="2017-09-15 00:00:00.0"/>
    <s v="null"/>
    <s v="DF100302"/>
    <s v="PROFESOR TITULAR DE UNIVERSIDAD"/>
    <s v="R106"/>
    <x v="5"/>
    <n v="195"/>
    <s v="DIDÁCTICA DE LA LENGUA Y LA LITERATURA"/>
  </r>
  <r>
    <x v="33"/>
    <n v="16583068"/>
    <x v="6"/>
    <n v="264204000"/>
    <s v="264204G"/>
    <s v="GRUPO-A"/>
    <s v="Complementos para la formación disciplinar. Inglés"/>
    <s v="GG"/>
    <s v="GRUPO GRANDE"/>
    <s v="264204G"/>
    <s v="GG COMPLEMENTOS PARA LA FORMACIÓN DISCIPLINAR: INGLÉS"/>
    <s v="GRUPO-A"/>
    <s v="GG de Complementos para la formación displinar: Inglés"/>
    <s v="1S"/>
    <n v="16583068"/>
    <s v="AGUSTÍN"/>
    <s v="LLACH"/>
    <s v="M.ª PILAR"/>
    <s v="AGUSTÍN LLACH, M.ª PILAR"/>
    <x v="0"/>
    <x v="0"/>
    <x v="0"/>
    <m/>
    <m/>
    <s v="maagusti"/>
    <s v="maria-del-pilar.agustin@unirioja.es"/>
    <n v="0"/>
    <n v="0"/>
    <n v="504"/>
    <s v="PROFESOR TITULAR UNIVERSIDAD"/>
    <s v="C01"/>
    <s v="TIEMPO COMPLETO"/>
    <s v="2017-12-04 00:00:00.0"/>
    <s v="null"/>
    <s v="DF31688"/>
    <s v="PROFESOR TITULAR DE UNIVERSIDAD"/>
    <s v="R107"/>
    <x v="6"/>
    <n v="345"/>
    <s v="FILOLOGÍA INGLESA"/>
  </r>
  <r>
    <x v="33"/>
    <n v="16589144"/>
    <x v="6"/>
    <n v="264204000"/>
    <s v="264204G"/>
    <s v="GRUPO-A"/>
    <s v="Complementos para la formación disciplinar. Inglés"/>
    <s v="GG"/>
    <s v="GRUPO GRANDE"/>
    <s v="264204G"/>
    <s v="GG COMPLEMENTOS PARA LA FORMACIÓN DISCIPLINAR: INGLÉS"/>
    <s v="GRUPO-A"/>
    <s v="GG de Complementos para la formación displinar: Inglés"/>
    <s v="1S"/>
    <n v="16589144"/>
    <s v="FERNÁNDEZ"/>
    <s v="FONTECHA"/>
    <s v="ALMUDENA"/>
    <s v="FERNÁNDEZ FONTECHA, ALMUDENA"/>
    <x v="0"/>
    <x v="0"/>
    <x v="0"/>
    <m/>
    <m/>
    <s v="alfernf"/>
    <s v="almudena.fernandez@unirioja.es"/>
    <n v="3"/>
    <n v="3"/>
    <n v="504"/>
    <s v="PROFESOR TITULAR UNIVERSIDAD"/>
    <s v="C01"/>
    <s v="TIEMPO COMPLETO"/>
    <s v="2008-09-30 00:00:00.0"/>
    <s v="null"/>
    <s v="DF100227"/>
    <s v="PROFESOR TITULAR DE UNIVERSIDAD"/>
    <s v="R107"/>
    <x v="6"/>
    <n v="345"/>
    <s v="FILOLOGÍA INGLESA"/>
  </r>
  <r>
    <x v="33"/>
    <n v="32877122"/>
    <x v="6"/>
    <n v="264206000"/>
    <s v="264206G"/>
    <s v="GRUPO-A"/>
    <s v="Innovación docente e iniciación a la investigación educativa. Inglés"/>
    <s v="GG"/>
    <s v="GRUPO GRANDE"/>
    <s v="264206G"/>
    <s v="GG INNOVACIÓN DOCENTE E INICIACIÓN A LA INVESTIGACIÓN EDUCATIVA: INGLÉS"/>
    <s v="GRUPO-A"/>
    <s v="GG de Innovación docente e iniciación a la investigación educativa: Inglés"/>
    <s v="2S"/>
    <n v="32877122"/>
    <s v="CANGA"/>
    <s v="ALONSO"/>
    <s v="ANDRÉS"/>
    <s v="CANGA ALONSO, ANDRÉS"/>
    <x v="0"/>
    <x v="0"/>
    <x v="0"/>
    <m/>
    <m/>
    <s v="ancanga"/>
    <s v="andres.canga@unirioja.es"/>
    <n v="3"/>
    <n v="3"/>
    <n v="504"/>
    <s v="PROFESOR TITULAR UNIVERSIDAD"/>
    <s v="C01"/>
    <s v="TIEMPO COMPLETO"/>
    <s v="2009-09-29 00:00:00.0"/>
    <s v="null"/>
    <s v="DF100243"/>
    <s v="PROFESOR TITULAR DE UNIVERSIDAD"/>
    <s v="R107"/>
    <x v="6"/>
    <n v="345"/>
    <s v="FILOLOGÍA INGLESA"/>
  </r>
  <r>
    <x v="33"/>
    <n v="9414088"/>
    <x v="6"/>
    <n v="264401000"/>
    <s v="264401R"/>
    <s v="GRUPO-A"/>
    <s v="Prácticum en la especialidad de Inglés"/>
    <s v="GR"/>
    <s v="GRUPO REDUCIDO"/>
    <s v="264401R"/>
    <s v="CT/CT DE PRÁCTICUM EN LENGUA EXTRANJERA / TRABAJO FIN MÁSTER"/>
    <s v="GRUPO-A"/>
    <s v="GR de PRÁCTICUM EN LA ESPECIALIDAD DE INGLÉS"/>
    <s v="2S"/>
    <n v="9414088"/>
    <s v="TABOADA"/>
    <s v="FERRERO"/>
    <s v="CAROLINA"/>
    <s v="TABOADA FERRERO, CAROLINA"/>
    <x v="0"/>
    <x v="0"/>
    <x v="0"/>
    <m/>
    <m/>
    <s v="cataboad"/>
    <s v="carolina.taboada@unirioja.es"/>
    <n v="0.7"/>
    <n v="0.7"/>
    <n v="504"/>
    <s v="PROFESOR TITULAR UNIVERSIDAD"/>
    <s v="C01"/>
    <s v="TIEMPO COMPLETO"/>
    <s v="2008-09-30 00:00:00.0"/>
    <s v="null"/>
    <s v="DF100228"/>
    <s v="PROFESOR TITULAR DE UNIVERSIDAD INTERINO"/>
    <s v="R107"/>
    <x v="6"/>
    <n v="345"/>
    <s v="FILOLOGÍA INGLESA"/>
  </r>
  <r>
    <x v="33"/>
    <n v="16498683"/>
    <x v="6"/>
    <n v="264401000"/>
    <s v="264401R"/>
    <s v="GRUPO-A"/>
    <s v="Prácticum en la especialidad de Inglés"/>
    <s v="GR"/>
    <s v="GRUPO REDUCIDO"/>
    <s v="264401R"/>
    <s v="CT/CT DE PRÁCTICUM EN LENGUA EXTRANJERA / TRABAJO FIN MÁSTER"/>
    <s v="GRUPO-A"/>
    <s v="GR de PRÁCTICUM EN LA ESPECIALIDAD DE INGLÉS"/>
    <s v="2S"/>
    <n v="16498683"/>
    <s v="JIMÉNEZ"/>
    <s v="CATALÁN"/>
    <s v="ROSA MARÍA"/>
    <s v="JIMÉNEZ CATALÁN, ROSA MARÍA"/>
    <x v="1"/>
    <x v="0"/>
    <x v="0"/>
    <m/>
    <m/>
    <s v="rmjimene"/>
    <s v="rosa.jimenez@unirioja.es"/>
    <n v="0.7"/>
    <n v="0.7"/>
    <n v="500"/>
    <s v="CATEDRATICO DE UNIVERSIDAD"/>
    <s v="01R"/>
    <s v="TIEMPO COMPLETO REDUCIDO"/>
    <s v="2016-04-15 00:00:00.0"/>
    <s v="null"/>
    <s v="DF100328"/>
    <s v="CATEDRÁTICO DE UNIVERSIDAD"/>
    <s v="R107"/>
    <x v="6"/>
    <n v="345"/>
    <s v="FILOLOGÍA INGLESA"/>
  </r>
  <r>
    <x v="33"/>
    <n v="16520166"/>
    <x v="6"/>
    <n v="264401000"/>
    <s v="264401R"/>
    <s v="GRUPO-A"/>
    <s v="Prácticum en la especialidad de Inglés"/>
    <s v="GR"/>
    <s v="GRUPO REDUCIDO"/>
    <s v="264401R"/>
    <s v="CT/CT DE PRÁCTICUM EN LENGUA EXTRANJERA / TRABAJO FIN MÁSTER"/>
    <s v="GRUPO-A"/>
    <s v="GR de PRÁCTICUM EN LA ESPECIALIDAD DE INGLÉS"/>
    <s v="2S"/>
    <n v="16520166"/>
    <s v="SANTANA"/>
    <s v="MARTÍNEZ"/>
    <s v="PEDRO"/>
    <s v="SANTANA MARTÍNEZ, PEDRO"/>
    <x v="1"/>
    <x v="0"/>
    <x v="0"/>
    <m/>
    <m/>
    <s v="psantana"/>
    <s v="pedro.santana@unirioja.es"/>
    <n v="2.8"/>
    <n v="2.8"/>
    <n v="504"/>
    <s v="PROFESOR TITULAR UNIVERSIDAD"/>
    <s v="01A"/>
    <s v="TIEMPO COMPLETO AMPLIADO"/>
    <s v="2012-09-01 00:00:00.0"/>
    <s v="null"/>
    <s v="DF31690"/>
    <s v="TITULAR DE UNIVERSIDAD"/>
    <s v="R107"/>
    <x v="6"/>
    <n v="345"/>
    <s v="FILOLOGÍA INGLESA"/>
  </r>
  <r>
    <x v="33"/>
    <n v="16605769"/>
    <x v="6"/>
    <n v="264401000"/>
    <s v="264401R"/>
    <s v="GRUPO-A"/>
    <s v="Prácticum en la especialidad de Inglés"/>
    <s v="GR"/>
    <s v="GRUPO REDUCIDO"/>
    <s v="264401R"/>
    <s v="CT/CT DE PRÁCTICUM EN LENGUA EXTRANJERA / TRABAJO FIN MÁSTER"/>
    <s v="GRUPO-A"/>
    <s v="GR de PRÁCTICUM EN LA ESPECIALIDAD DE INGLÉS"/>
    <s v="2S"/>
    <n v="16605769"/>
    <s v="LACALLE"/>
    <s v="PALACIOS"/>
    <s v="MIGUEL"/>
    <s v="LACALLE PALACIOS, MIGUEL"/>
    <x v="1"/>
    <x v="0"/>
    <x v="1"/>
    <m/>
    <m/>
    <s v="milacall"/>
    <s v="miguel.lacalle@unirioja.es"/>
    <n v="1.4"/>
    <n v="1.4"/>
    <n v="536"/>
    <s v="PROFESOR INTERINO"/>
    <s v="C01"/>
    <s v="TIEMPO COMPLETO"/>
    <s v="2017-09-15 00:00:00.0"/>
    <s v="null"/>
    <s v="PI101259"/>
    <s v="PROFESOR CONTRATADO INTERINO"/>
    <s v="R107"/>
    <x v="6"/>
    <n v="345"/>
    <s v="FILOLOGÍA INGLESA"/>
  </r>
  <r>
    <x v="33"/>
    <n v="16620378"/>
    <x v="6"/>
    <n v="264401000"/>
    <s v="264401R"/>
    <s v="GRUPO-A"/>
    <s v="Prácticum en la especialidad de Inglés"/>
    <s v="GR"/>
    <s v="GRUPO REDUCIDO"/>
    <s v="264401R"/>
    <s v="CT/CT DE PRÁCTICUM EN LENGUA EXTRANJERA / TRABAJO FIN MÁSTER"/>
    <s v="GRUPO-A"/>
    <s v="GR de PRÁCTICUM EN LA ESPECIALIDAD DE INGLÉS"/>
    <s v="2S"/>
    <n v="16620378"/>
    <s v="MATEO"/>
    <s v="MENDAZA"/>
    <s v="RAQUEL"/>
    <s v="MATEO MENDAZA, RAQUEL"/>
    <x v="1"/>
    <x v="0"/>
    <x v="0"/>
    <m/>
    <m/>
    <s v="ramatem"/>
    <s v="raquel.mateo@unirioja.es"/>
    <n v="2.1"/>
    <n v="2.1"/>
    <n v="536"/>
    <s v="PROFESOR INTERINO"/>
    <s v="C01"/>
    <s v="TIEMPO COMPLETO"/>
    <s v="2018-09-18 00:00:00.0"/>
    <s v="2019-09-14 00:00:00.0"/>
    <s v="PI101415"/>
    <s v="PROFESOR CONTRATADO INTERINO"/>
    <s v="R107"/>
    <x v="6"/>
    <n v="345"/>
    <s v="FILOLOGÍA INGLESA"/>
  </r>
  <r>
    <x v="33"/>
    <n v="16626763"/>
    <x v="6"/>
    <n v="264401000"/>
    <s v="264401R"/>
    <s v="GRUPO-A"/>
    <s v="Prácticum en la especialidad de Inglés"/>
    <s v="GR"/>
    <s v="GRUPO REDUCIDO"/>
    <s v="264401R"/>
    <s v="CT/CT DE PRÁCTICUM EN LENGUA EXTRANJERA / TRABAJO FIN MÁSTER"/>
    <s v="GRUPO-A"/>
    <s v="GR de PRÁCTICUM EN LA ESPECIALIDAD DE INGLÉS"/>
    <s v="2S"/>
    <n v="16626763"/>
    <s v="OJANGUREN"/>
    <s v="LÓPEZ"/>
    <s v="ANA ELVIRA"/>
    <s v="OJANGUREN LÓPEZ, ANA ELVIRA"/>
    <x v="1"/>
    <x v="0"/>
    <x v="1"/>
    <m/>
    <m/>
    <s v="anojangu"/>
    <s v="ana-elvira.ojanguren@unirioja.es"/>
    <n v="0.7"/>
    <n v="0.7"/>
    <n v="536"/>
    <s v="PROFESOR INTERINO"/>
    <s v="C01"/>
    <s v="TIEMPO COMPLETO"/>
    <s v="2019-01-29 00:00:00.0"/>
    <s v="null"/>
    <s v="PI101370"/>
    <s v="PROFESOR CONTRATADO INTERINO"/>
    <s v="R107"/>
    <x v="6"/>
    <n v="345"/>
    <s v="FILOLOGÍA INGLESA"/>
  </r>
  <r>
    <x v="33"/>
    <n v="47106053"/>
    <x v="6"/>
    <n v="264401000"/>
    <s v="264401R"/>
    <s v="GRUPO-A"/>
    <s v="Prácticum en la especialidad de Inglés"/>
    <s v="GR"/>
    <s v="GRUPO REDUCIDO"/>
    <s v="264401R"/>
    <s v="CT/CT DE PRÁCTICUM EN LENGUA EXTRANJERA / TRABAJO FIN MÁSTER"/>
    <s v="GRUPO-A"/>
    <s v="GR de PRÁCTICUM EN LA ESPECIALIDAD DE INGLÉS"/>
    <s v="2S"/>
    <n v="47106053"/>
    <s v="FIDALGO"/>
    <s v="ALLO"/>
    <s v="LUISA"/>
    <s v="FIDALGO ALLO, LUISA"/>
    <x v="1"/>
    <x v="0"/>
    <x v="0"/>
    <m/>
    <m/>
    <s v="lufidalg"/>
    <s v="luisa.fidalgoa@unirioja.es"/>
    <n v="2.1"/>
    <n v="2.1"/>
    <n v="536"/>
    <s v="PROFESOR INTERINO"/>
    <s v="C01"/>
    <s v="TIEMPO COMPLETO"/>
    <s v="2017-09-15 00:00:00.0"/>
    <s v="null"/>
    <s v="PI101261"/>
    <s v="PROFESOR CONTRATADO INTERINO"/>
    <s v="R107"/>
    <x v="6"/>
    <n v="345"/>
    <s v="FILOLOGÍA INGLESA"/>
  </r>
  <r>
    <x v="33"/>
    <n v="50842132"/>
    <x v="6"/>
    <n v="264401000"/>
    <s v="264401R"/>
    <s v="GRUPO-A"/>
    <s v="Prácticum en la especialidad de Inglés"/>
    <s v="GR"/>
    <s v="GRUPO REDUCIDO"/>
    <s v="264401R"/>
    <s v="CT/CT DE PRÁCTICUM EN LENGUA EXTRANJERA / TRABAJO FIN MÁSTER"/>
    <s v="GRUPO-A"/>
    <s v="GR de PRÁCTICUM EN LA ESPECIALIDAD DE INGLÉS"/>
    <s v="2S"/>
    <n v="50842132"/>
    <s v="GAVELA"/>
    <s v="GARCÍA"/>
    <s v="DELIA DEL PILAR"/>
    <s v="GAVELA GARCÍA, DELIA DEL PILAR"/>
    <x v="0"/>
    <x v="0"/>
    <x v="0"/>
    <m/>
    <m/>
    <s v="degavela"/>
    <s v="delia.gavela@unirioja.es"/>
    <n v="0"/>
    <n v="0"/>
    <n v="504"/>
    <s v="PROFESOR TITULAR UNIVERSIDAD"/>
    <s v="C01"/>
    <s v="TIEMPO COMPLETO"/>
    <s v="2017-09-15 00:00:00.0"/>
    <s v="null"/>
    <s v="DF100302"/>
    <s v="PROFESOR TITULAR DE UNIVERSIDAD"/>
    <s v="R106"/>
    <x v="5"/>
    <n v="195"/>
    <s v="DIDÁCTICA DE LA LENGUA Y LA LITERATURA"/>
  </r>
  <r>
    <x v="33"/>
    <n v="72692212"/>
    <x v="6"/>
    <n v="264401000"/>
    <s v="264401R"/>
    <s v="GRUPO-A"/>
    <s v="Prácticum en la especialidad de Inglés"/>
    <s v="GR"/>
    <s v="GRUPO REDUCIDO"/>
    <s v="264401R"/>
    <s v="CT/CT DE PRÁCTICUM EN LENGUA EXTRANJERA / TRABAJO FIN MÁSTER"/>
    <s v="GRUPO-A"/>
    <s v="GR de PRÁCTICUM EN LA ESPECIALIDAD DE INGLÉS"/>
    <s v="2S"/>
    <n v="72692212"/>
    <s v="IZA"/>
    <s v="ERVITI"/>
    <s v="ANEIDER"/>
    <s v="IZA ERVITI, ANEIDER"/>
    <x v="0"/>
    <x v="0"/>
    <x v="0"/>
    <m/>
    <m/>
    <s v="aniza"/>
    <s v="aneider.izae@unirioja.es"/>
    <n v="2.1"/>
    <n v="2.1"/>
    <n v="536"/>
    <s v="PROFESOR INTERINO"/>
    <s v="C01"/>
    <s v="TIEMPO COMPLETO"/>
    <s v="2015-12-22 00:00:00.0"/>
    <s v="null"/>
    <s v="PI101034"/>
    <s v="PROFESOR CONTRATADO INTERINO"/>
    <s v="R107"/>
    <x v="6"/>
    <n v="345"/>
    <s v="FILOLOGÍA INGLESA"/>
  </r>
  <r>
    <x v="34"/>
    <n v="16603653"/>
    <x v="6"/>
    <n v="265204000"/>
    <s v="265204G"/>
    <s v="GRUPO-A"/>
    <s v="Complementos para la formación disciplinar. Lengua Castellana y Literatura"/>
    <s v="GG"/>
    <s v="GRUPO GRANDE"/>
    <s v="265204G"/>
    <s v="GG COMPLEMENTOS PARA LA FORMACIÓN DISCIPLINAR: LENGUA CASTELLANA Y LITERATU"/>
    <s v="GRUPO-A"/>
    <s v="GG de Complementos para la formación disciplinar. Lengua Castellana y Liter"/>
    <s v="1S"/>
    <n v="16603653"/>
    <s v="LÁZARO"/>
    <s v="NISO"/>
    <s v="REBECA"/>
    <s v="LÁZARO NISO, REBECA"/>
    <x v="0"/>
    <x v="0"/>
    <x v="0"/>
    <m/>
    <m/>
    <s v="relazaro"/>
    <s v="rebeca.lazaro@unirioja.es"/>
    <n v="3"/>
    <n v="3"/>
    <n v="536"/>
    <s v="PROFESOR INTERINO"/>
    <s v="C01"/>
    <s v="TIEMPO COMPLETO"/>
    <s v="2016-09-15 00:00:00.0"/>
    <s v="null"/>
    <s v="PI101114"/>
    <s v="PROFESOR CONTRATADO INTERINO"/>
    <s v="R106"/>
    <x v="5"/>
    <n v="195"/>
    <s v="DIDÁCTICA DE LA LENGUA Y LA LITERATURA"/>
  </r>
  <r>
    <x v="34"/>
    <n v="44445308"/>
    <x v="6"/>
    <n v="265204000"/>
    <s v="265204G"/>
    <s v="GRUPO-A"/>
    <s v="Complementos para la formación disciplinar. Lengua Castellana y Literatura"/>
    <s v="GG"/>
    <s v="GRUPO GRANDE"/>
    <s v="265204G"/>
    <s v="GG COMPLEMENTOS PARA LA FORMACIÓN DISCIPLINAR: LENGUA CASTELLANA Y LITERATU"/>
    <s v="GRUPO-A"/>
    <s v="GG de Complementos para la formación disciplinar. Lengua Castellana y Liter"/>
    <s v="1S"/>
    <n v="44445308"/>
    <s v="VILA"/>
    <s v="CARNEIRO"/>
    <s v="ZAIDA"/>
    <s v="VILA CARNEIRO, ZAIDA"/>
    <x v="0"/>
    <x v="0"/>
    <x v="1"/>
    <m/>
    <m/>
    <s v="zavila"/>
    <s v="zaida.vila@unirioja.es"/>
    <n v="0"/>
    <n v="0"/>
    <n v="536"/>
    <s v="PROFESOR INTERINO"/>
    <s v="C01"/>
    <s v="TIEMPO COMPLETO"/>
    <s v="2013-09-16 00:00:00.0"/>
    <s v="2019-01-28 00:00:00.0"/>
    <s v="PI100911"/>
    <s v="PROFESOR CONTRATADO INTERINO"/>
    <s v="R106"/>
    <x v="5"/>
    <n v="195"/>
    <s v="DIDÁCTICA DE LA LENGUA Y LA LITERATURA"/>
  </r>
  <r>
    <x v="34"/>
    <n v="16535214"/>
    <x v="6"/>
    <n v="265205000"/>
    <s v="265205G"/>
    <s v="GRUPO-A"/>
    <s v="Aprendizaje y enseñanza de la Lengua Castellana y Literatura"/>
    <s v="GG"/>
    <s v="GRUPO GRANDE"/>
    <s v="265205G"/>
    <s v="GG APRENDIZAJE Y ENSEÑANZA DE LA LENGUA CASTELLANA Y LITERATURA"/>
    <s v="GRUPO-A"/>
    <s v="GG de Aprendizaje y enseñanza de la Lengua Castellana y Literatura"/>
    <s v="AN"/>
    <n v="16535214"/>
    <s v="MARTÍNEZ"/>
    <s v="EZQUERRO"/>
    <s v="AURORA"/>
    <s v="MARTÍNEZ EZQUERRO, AURORA"/>
    <x v="0"/>
    <x v="0"/>
    <x v="0"/>
    <m/>
    <m/>
    <s v="aumarte"/>
    <s v="aurora.martinez@unirioja.es"/>
    <n v="4.5"/>
    <n v="4.5"/>
    <n v="504"/>
    <s v="PROFESOR TITULAR UNIVERSIDAD"/>
    <s v="C01"/>
    <s v="TIEMPO COMPLETO"/>
    <s v="2011-09-01 00:00:00.0"/>
    <s v="null"/>
    <s v="DF100303"/>
    <s v="PROFESOR TITULAR DE UNIVERSIDAD"/>
    <s v="R106"/>
    <x v="5"/>
    <n v="195"/>
    <s v="DIDÁCTICA DE LA LENGUA Y LA LITERATURA"/>
  </r>
  <r>
    <x v="34"/>
    <n v="33437205"/>
    <x v="6"/>
    <n v="265205000"/>
    <s v="265205G"/>
    <s v="GRUPO-A"/>
    <s v="Aprendizaje y enseñanza de la Lengua Castellana y Literatura"/>
    <s v="GG"/>
    <s v="GRUPO GRANDE"/>
    <s v="265205G"/>
    <s v="GG APRENDIZAJE Y ENSEÑANZA DE LA LENGUA CASTELLANA Y LITERATURA"/>
    <s v="GRUPO-A"/>
    <s v="GG de Aprendizaje y enseñanza de la Lengua Castellana y Literatura"/>
    <s v="AN"/>
    <n v="33437205"/>
    <s v="ESCUDERO"/>
    <s v="BAZTAN"/>
    <s v="JUAN MANUEL"/>
    <s v="ESCUDERO BAZTAN, JUAN MANUEL"/>
    <x v="1"/>
    <x v="0"/>
    <x v="0"/>
    <m/>
    <m/>
    <s v="juescude"/>
    <s v="juan-manuel.escudero@unirioja.es"/>
    <n v="1"/>
    <n v="1"/>
    <n v="534"/>
    <s v="CONTRATADO DOCTOR -TIPO 1"/>
    <s v="C01"/>
    <s v="TIEMPO COMPLETO"/>
    <s v="2019-02-01 00:00:00.0"/>
    <s v="null"/>
    <s v="PI100711"/>
    <s v="PROFESOR CONTRATADO DOCTOR -TIPO 1"/>
    <s v="R106"/>
    <x v="5"/>
    <n v="195"/>
    <s v="DIDÁCTICA DE LA LENGUA Y LA LITERATURA"/>
  </r>
  <r>
    <x v="34"/>
    <n v="50842132"/>
    <x v="6"/>
    <n v="265205000"/>
    <s v="265205G"/>
    <s v="GRUPO-A"/>
    <s v="Aprendizaje y enseñanza de la Lengua Castellana y Literatura"/>
    <s v="GG"/>
    <s v="GRUPO GRANDE"/>
    <s v="265205G"/>
    <s v="GG APRENDIZAJE Y ENSEÑANZA DE LA LENGUA CASTELLANA Y LITERATURA"/>
    <s v="GRUPO-A"/>
    <s v="GG de Aprendizaje y enseñanza de la Lengua Castellana y Literatura"/>
    <s v="AN"/>
    <n v="50842132"/>
    <s v="GAVELA"/>
    <s v="GARCÍA"/>
    <s v="DELIA DEL PILAR"/>
    <s v="GAVELA GARCÍA, DELIA DEL PILAR"/>
    <x v="0"/>
    <x v="0"/>
    <x v="0"/>
    <m/>
    <m/>
    <s v="degavela"/>
    <s v="delia.gavela@unirioja.es"/>
    <n v="2"/>
    <n v="2"/>
    <n v="504"/>
    <s v="PROFESOR TITULAR UNIVERSIDAD"/>
    <s v="C01"/>
    <s v="TIEMPO COMPLETO"/>
    <s v="2017-09-15 00:00:00.0"/>
    <s v="null"/>
    <s v="DF100302"/>
    <s v="PROFESOR TITULAR DE UNIVERSIDAD"/>
    <s v="R106"/>
    <x v="5"/>
    <n v="195"/>
    <s v="DIDÁCTICA DE LA LENGUA Y LA LITERATURA"/>
  </r>
  <r>
    <x v="34"/>
    <n v="16556358"/>
    <x v="6"/>
    <n v="265401000"/>
    <s v="265401R"/>
    <s v="GRUPO-A"/>
    <s v="Prácticum en la especialidad de Lengua Castellana y Literatura"/>
    <s v="GR"/>
    <s v="GRUPO REDUCIDO"/>
    <s v="265401R"/>
    <s v="GR DE PRÁCTICUM EN LENGUA CASTELLANA Y LITERATURA / TRABAJO FIN MÁSTER"/>
    <s v="GRUPO-A"/>
    <s v="GR de PRÁCTICUM EN LA ESPECIALIDAD DE LENGUA CASTELLANA Y LITERATURA"/>
    <s v="2S"/>
    <n v="16556358"/>
    <s v="SILVESTRE"/>
    <s v="SALAS"/>
    <s v="MARÍA DEL SOL"/>
    <s v="SILVESTRE SALAS, MARÍA DEL SOL"/>
    <x v="1"/>
    <x v="0"/>
    <x v="0"/>
    <m/>
    <m/>
    <s v="masilves"/>
    <s v="marysol.silvestre@unirioja.es"/>
    <n v="2.1"/>
    <n v="2.1"/>
    <n v="536"/>
    <s v="PROFESOR INTERINO"/>
    <s v="C01"/>
    <s v="TIEMPO COMPLETO"/>
    <s v="2013-09-16 00:00:00.0"/>
    <s v="null"/>
    <s v="PI100910"/>
    <s v="PROFESOR CONTRATADO INTERINO"/>
    <s v="R106"/>
    <x v="5"/>
    <n v="195"/>
    <s v="DIDÁCTICA DE LA LENGUA Y LA LITERATURA"/>
  </r>
  <r>
    <x v="34"/>
    <n v="16581906"/>
    <x v="6"/>
    <n v="265401000"/>
    <s v="265401R"/>
    <s v="GRUPO-A"/>
    <s v="Prácticum en la especialidad de Lengua Castellana y Literatura"/>
    <s v="GR"/>
    <s v="GRUPO REDUCIDO"/>
    <s v="265401R"/>
    <s v="GR DE PRÁCTICUM EN LENGUA CASTELLANA Y LITERATURA / TRABAJO FIN MÁSTER"/>
    <s v="GRUPO-A"/>
    <s v="GR de PRÁCTICUM EN LA ESPECIALIDAD DE LENGUA CASTELLANA Y LITERATURA"/>
    <s v="2S"/>
    <n v="16581906"/>
    <s v="SAMPEDRO"/>
    <s v="PASCUAL"/>
    <s v="SIMÓN"/>
    <s v="SAMPEDRO PASCUAL, SIMÓN"/>
    <x v="0"/>
    <x v="0"/>
    <x v="0"/>
    <m/>
    <m/>
    <s v="sisamped"/>
    <s v="simon.sampedro@unirioja.es"/>
    <n v="0.7"/>
    <n v="0.7"/>
    <n v="536"/>
    <s v="PROFESOR INTERINO"/>
    <s v="C01"/>
    <s v="TIEMPO COMPLETO"/>
    <s v="2018-09-17 00:00:00.0"/>
    <s v="null"/>
    <s v="PI101363"/>
    <s v="PROFESOR CONTRATADO INTERINO TC"/>
    <s v="R106"/>
    <x v="5"/>
    <n v="195"/>
    <s v="DIDÁCTICA DE LA LENGUA Y LA LITERATURA"/>
  </r>
  <r>
    <x v="35"/>
    <n v="16552126"/>
    <x v="6"/>
    <n v="266204000"/>
    <s v="266204G"/>
    <s v="GRUPO-A"/>
    <s v="Complementos para la formación disciplinar. Matemáticas"/>
    <s v="GG"/>
    <s v="GRUPO GRANDE"/>
    <s v="266204G"/>
    <s v="GG COMPLEMENTOS PARA LA FORMACIÓN DISCIPLINAR. MATEMÁTICAS"/>
    <s v="GRUPO-A"/>
    <s v="GG de Complementos para la formación disciplinar. Matemáticas"/>
    <s v="1S"/>
    <n v="16552126"/>
    <s v="CASTELLANOS"/>
    <s v="FONSECA"/>
    <s v="ROBERTO"/>
    <s v="CASTELLANOS FONSECA, ROBERTO"/>
    <x v="0"/>
    <x v="0"/>
    <x v="0"/>
    <m/>
    <m/>
    <s v="rocastel"/>
    <s v="roberto.castellanos@unirioja.es"/>
    <n v="1.5"/>
    <n v="1.5"/>
    <n v="532"/>
    <s v="LABORAL DOCENTE-ASOCIADO"/>
    <s v="P02"/>
    <s v="TIEMPO PARCIAL (2+2 HORAS)"/>
    <s v="2015-09-15 00:00:00.0"/>
    <s v="2019-09-14 00:00:00.0"/>
    <s v="PI101047"/>
    <s v="PROFESOR ASOCIADO"/>
    <s v="R111"/>
    <x v="7"/>
    <n v="200"/>
    <s v="DIDÁCTICA DE LA MATEMÁTICA"/>
  </r>
  <r>
    <x v="35"/>
    <n v="17835356"/>
    <x v="6"/>
    <n v="266204000"/>
    <s v="266204G"/>
    <s v="GRUPO-A"/>
    <s v="Complementos para la formación disciplinar. Matemáticas"/>
    <s v="GG"/>
    <s v="GRUPO GRANDE"/>
    <s v="266204G"/>
    <s v="GG COMPLEMENTOS PARA LA FORMACIÓN DISCIPLINAR. MATEMÁTICAS"/>
    <s v="GRUPO-A"/>
    <s v="GG de Complementos para la formación disciplinar. Matemáticas"/>
    <s v="1S"/>
    <n v="17835356"/>
    <s v="ESPAÑOL"/>
    <s v="GONZÁLEZ"/>
    <s v="LUIS"/>
    <s v="ESPAÑOL GONZÁLEZ, LUIS"/>
    <x v="1"/>
    <x v="0"/>
    <x v="0"/>
    <m/>
    <m/>
    <s v="lespanol"/>
    <s v="luis.espanol@unirioja.es"/>
    <n v="1.5"/>
    <n v="1.5"/>
    <n v="504"/>
    <s v="PROFESOR TITULAR UNIVERSIDAD"/>
    <s v="01A"/>
    <s v="TIEMPO COMPLETO AMPLIADO"/>
    <s v="2012-09-01 00:00:00.0"/>
    <s v="null"/>
    <s v="DF32213"/>
    <s v="TITULAR DE UNIVERSIDAD"/>
    <s v="R111"/>
    <x v="7"/>
    <n v="440"/>
    <s v="GEOMETRÍA Y TOPOLOGÍA"/>
  </r>
  <r>
    <x v="35"/>
    <n v="16560638"/>
    <x v="6"/>
    <n v="266205000"/>
    <s v="266205G"/>
    <s v="GRUPO-A"/>
    <s v="Aprendizaje y enseñanza de las Matemáticas"/>
    <s v="GG"/>
    <s v="GRUPO GRANDE"/>
    <s v="266205G"/>
    <s v="GG APRENDIZAJE Y ENSEÑANZA DE LAS MATEMÁTICAS"/>
    <s v="GRUPO-A"/>
    <s v="GG de Aprendizaje y enseñanza de las Matemáticas"/>
    <s v="AN"/>
    <n v="16560638"/>
    <s v="JIMÉNEZ"/>
    <s v="GESTAL"/>
    <s v="CLARA"/>
    <s v="JIMÉNEZ GESTAL, CLARA"/>
    <x v="1"/>
    <x v="0"/>
    <x v="0"/>
    <m/>
    <m/>
    <s v="clajimenez"/>
    <s v="clara.jimenez@unirioja.es"/>
    <n v="5"/>
    <n v="5"/>
    <s v="A-0504"/>
    <s v="PROFESOR TITULAR UNIVERSIDAD"/>
    <s v="C01"/>
    <s v="TIEMPO COMPLETO"/>
    <s v="2010-09-01 00:00:00.0"/>
    <s v="null"/>
    <s v="DF100275"/>
    <s v="PROFESOR TITULAR INTERINO"/>
    <s v="R111"/>
    <x v="7"/>
    <n v="200"/>
    <s v="DIDÁCTICA DE LA MATEMÁTICA"/>
  </r>
  <r>
    <x v="35"/>
    <n v="16612389"/>
    <x v="6"/>
    <n v="266205000"/>
    <s v="266205G"/>
    <s v="GRUPO-A"/>
    <s v="Aprendizaje y enseñanza de las Matemáticas"/>
    <s v="GG"/>
    <s v="GRUPO GRANDE"/>
    <s v="266205G"/>
    <s v="GG APRENDIZAJE Y ENSEÑANZA DE LAS MATEMÁTICAS"/>
    <s v="GRUPO-A"/>
    <s v="GG de Aprendizaje y enseñanza de las Matemáticas"/>
    <s v="AN"/>
    <n v="16612389"/>
    <s v="MAGREÑÁN"/>
    <s v="RUIZ"/>
    <s v="ÁNGEL ALBERTO"/>
    <s v="MAGREÑÁN RUIZ, ÁNGEL ALBERTO"/>
    <x v="1"/>
    <x v="0"/>
    <x v="0"/>
    <m/>
    <m/>
    <s v="anmagren"/>
    <s v="angel-alberto.magrenan@unirioja.es"/>
    <n v="2.5"/>
    <n v="2.5"/>
    <n v="536"/>
    <s v="PROFESOR INTERINO"/>
    <s v="C01"/>
    <s v="TIEMPO COMPLETO"/>
    <s v="2018-09-17 00:00:00.0"/>
    <s v="null"/>
    <s v="PI101383"/>
    <s v="PROFESOR CONTRATADO INTERINO"/>
    <s v="R111"/>
    <x v="7"/>
    <n v="200"/>
    <s v="DIDÁCTICA DE LA MATEMÁTICA"/>
  </r>
  <r>
    <x v="35"/>
    <n v="43187774"/>
    <x v="6"/>
    <n v="266205000"/>
    <s v="266205R"/>
    <s v="GRUPO-A1"/>
    <s v="Aprendizaje y enseñanza de las Matemáticas"/>
    <s v="GR"/>
    <s v="GRUPO REDUCIDO"/>
    <s v="266205R"/>
    <s v="GRUPO REDUCIDO DE APRENDIZAJE Y ENSEÑANZA DE LAS MATEMÁTICAS"/>
    <s v="GRUPO-A1"/>
    <s v="GR de APRENDIZAJE Y ENSEÑANZA DE LAS MATEMÁTICAS"/>
    <s v="AN"/>
    <n v="43187774"/>
    <s v="ROTGER"/>
    <s v="GARCÍA"/>
    <s v="LUCÍA"/>
    <s v="ROTGER GARCÍA, LUCÍA"/>
    <x v="1"/>
    <x v="0"/>
    <x v="1"/>
    <m/>
    <m/>
    <s v="lurotger"/>
    <s v="lucia.rotger@unirioja.es"/>
    <n v="6"/>
    <n v="6"/>
    <n v="536"/>
    <s v="PROFESOR INTERINO"/>
    <s v="C01"/>
    <s v="TIEMPO COMPLETO"/>
    <s v="2019-02-12 00:00:00.0"/>
    <s v="2019-09-14 00:00:00.0"/>
    <s v="PI101414"/>
    <s v="PROFESOR CONTRADO INTERINO"/>
    <s v="R111"/>
    <x v="7"/>
    <n v="5"/>
    <s v="ÁLGEBRA"/>
  </r>
  <r>
    <x v="35"/>
    <n v="16620864"/>
    <x v="6"/>
    <n v="266401000"/>
    <s v="266401R"/>
    <s v="GRUPO-A"/>
    <s v="Prácticum en la especialidad de Matemáticas"/>
    <s v="GR"/>
    <s v="GRUPO REDUCIDO"/>
    <s v="266401R"/>
    <s v="GR DE PRÁCTICUM EN MATEMÁTICAS / TRABAJO FIN MÁSTER"/>
    <s v="GRUPO-A"/>
    <s v="GR de PRÁCTICUM EN LA ESPECIALIDAD DE MATEMÁTICAS"/>
    <s v="2S"/>
    <n v="16620864"/>
    <s v="MARAÑÓN"/>
    <s v="GRANDES"/>
    <s v="MIGUEL"/>
    <s v="MARAÑÓN GRANDES, MIGUEL"/>
    <x v="1"/>
    <x v="0"/>
    <x v="1"/>
    <m/>
    <m/>
    <s v="mimarano"/>
    <s v="miguel.maranon@unirioja.es"/>
    <n v="0.7"/>
    <n v="0.7"/>
    <n v="532"/>
    <s v="LABORAL DOCENTE-ASOCIADO"/>
    <s v="P04"/>
    <s v="TIEMPO PARCIAL (4+4 HORAS)"/>
    <s v="2017-09-15 00:00:00.0"/>
    <s v="2019-09-14 00:00:00.0"/>
    <s v="PI101272"/>
    <s v="PROFESOR ASOCIADO"/>
    <s v="R111"/>
    <x v="7"/>
    <n v="200"/>
    <s v="DIDÁCTICA DE LA MATEMÁTICA"/>
  </r>
  <r>
    <x v="35"/>
    <n v="50842132"/>
    <x v="6"/>
    <n v="266401000"/>
    <s v="266401R"/>
    <s v="GRUPO-A"/>
    <s v="Prácticum en la especialidad de Matemáticas"/>
    <s v="GR"/>
    <s v="GRUPO REDUCIDO"/>
    <s v="266401R"/>
    <s v="GR DE PRÁCTICUM EN MATEMÁTICAS / TRABAJO FIN MÁSTER"/>
    <s v="GRUPO-A"/>
    <s v="GR de PRÁCTICUM EN LA ESPECIALIDAD DE MATEMÁTICAS"/>
    <s v="2S"/>
    <n v="50842132"/>
    <s v="GAVELA"/>
    <s v="GARCÍA"/>
    <s v="DELIA DEL PILAR"/>
    <s v="GAVELA GARCÍA, DELIA DEL PILAR"/>
    <x v="0"/>
    <x v="0"/>
    <x v="0"/>
    <m/>
    <m/>
    <s v="degavela"/>
    <s v="delia.gavela@unirioja.es"/>
    <n v="0"/>
    <n v="0"/>
    <n v="504"/>
    <s v="PROFESOR TITULAR UNIVERSIDAD"/>
    <s v="C01"/>
    <s v="TIEMPO COMPLETO"/>
    <s v="2017-09-15 00:00:00.0"/>
    <s v="null"/>
    <s v="DF100302"/>
    <s v="PROFESOR TITULAR DE UNIVERSIDAD"/>
    <s v="R106"/>
    <x v="5"/>
    <n v="195"/>
    <s v="DIDÁCTICA DE LA LENGUA Y LA LITERATURA"/>
  </r>
  <r>
    <x v="35"/>
    <n v="73587035"/>
    <x v="6"/>
    <n v="266401000"/>
    <s v="266401R"/>
    <s v="GRUPO-A"/>
    <s v="Prácticum en la especialidad de Matemáticas"/>
    <s v="GR"/>
    <s v="GRUPO REDUCIDO"/>
    <s v="266401R"/>
    <s v="GR DE PRÁCTICUM EN MATEMÁTICAS / TRABAJO FIN MÁSTER"/>
    <s v="GRUPO-A"/>
    <s v="GR de PRÁCTICUM EN LA ESPECIALIDAD DE MATEMÁTICAS"/>
    <s v="2S"/>
    <n v="73587035"/>
    <s v="RIBERA"/>
    <s v="PUCHADES"/>
    <s v="JUAN MIGUEL"/>
    <s v="RIBERA PUCHADES, JUAN MIGUEL"/>
    <x v="1"/>
    <x v="0"/>
    <x v="0"/>
    <m/>
    <m/>
    <s v="juribera"/>
    <s v="juan-miguel.ribera@unirioja.es"/>
    <n v="2.1"/>
    <n v="2.1"/>
    <n v="504"/>
    <s v="PROFESOR TITULAR UNIVERSIDAD"/>
    <s v="C01"/>
    <s v="TIEMPO COMPLETO"/>
    <s v="2017-09-15 00:00:00.0"/>
    <s v="null"/>
    <s v="DF100341"/>
    <s v="PROFEESOR TITULAR DE UNIVERSIDAD"/>
    <s v="R111"/>
    <x v="7"/>
    <n v="200"/>
    <s v="DIDÁCTICA DE LA MATEMÁTICA"/>
  </r>
  <r>
    <x v="36"/>
    <n v="16553057"/>
    <x v="6"/>
    <n v="267204000"/>
    <s v="267204G"/>
    <s v="GRUPO-A"/>
    <s v="Complementos para la formación disciplinar. Tecnología"/>
    <s v="GG"/>
    <s v="GRUPO GRANDE"/>
    <s v="267204G"/>
    <s v="GG COMPLEMENTOS PARA LA FORMACIÓN DISCIPLINAR. TECNOLOGÍA"/>
    <s v="GRUPO-A"/>
    <s v="GG de Complementos para la formación disciplinar. Tecnología"/>
    <s v="1S"/>
    <n v="16553057"/>
    <s v="SÁENZ DIEZ"/>
    <s v="MURO"/>
    <s v="JUAN CARLOS"/>
    <s v="SÁENZ DIEZ MURO, JUAN CARLOS"/>
    <x v="0"/>
    <x v="0"/>
    <x v="0"/>
    <m/>
    <m/>
    <s v="jusaenzd"/>
    <s v="juan-carlos.saenz-diez@unirioja.es"/>
    <n v="1.5"/>
    <n v="1.5"/>
    <n v="504"/>
    <s v="PROFESOR TITULAR UNIVERSIDAD"/>
    <s v="C01"/>
    <s v="TIEMPO COMPLETO"/>
    <s v="2018-11-26 00:00:00.0"/>
    <s v="null"/>
    <s v="DF31811"/>
    <s v="TITULAR DE UNIVERSIDAD"/>
    <s v="R109"/>
    <x v="9"/>
    <n v="535"/>
    <s v="INGENIERÍA ELÉCTRICA"/>
  </r>
  <r>
    <x v="36"/>
    <n v="16583523"/>
    <x v="6"/>
    <n v="267204000"/>
    <s v="267204G"/>
    <s v="GRUPO-A"/>
    <s v="Complementos para la formación disciplinar. Tecnología"/>
    <s v="GG"/>
    <s v="GRUPO GRANDE"/>
    <s v="267204G"/>
    <s v="GG COMPLEMENTOS PARA LA FORMACIÓN DISCIPLINAR. TECNOLOGÍA"/>
    <s v="GRUPO-A"/>
    <s v="GG de Complementos para la formación disciplinar. Tecnología"/>
    <s v="1S"/>
    <n v="16583523"/>
    <s v="LÓPEZ"/>
    <s v="MARTÍNEZ"/>
    <s v="DIEGO"/>
    <s v="LÓPEZ MARTÍNEZ, DIEGO"/>
    <x v="1"/>
    <x v="0"/>
    <x v="1"/>
    <m/>
    <m/>
    <s v="dilopem"/>
    <s v="diego.lopez@unirioja.es"/>
    <n v="1.5"/>
    <n v="1.5"/>
    <n v="532"/>
    <s v="LABORAL DOCENTE-ASOCIADO"/>
    <s v="P03"/>
    <s v="TIEMPO PARCIAL (3+3 HORAS)"/>
    <s v="2018-10-11 00:00:00.0"/>
    <s v="2019-09-14 00:00:00.0"/>
    <s v="PI101442"/>
    <s v="PROFESOR ASOCIADO A TIEMPO PARCIAL 3+3"/>
    <s v="R110"/>
    <x v="10"/>
    <n v="545"/>
    <s v="INGENIERÍA MECÁNICA"/>
  </r>
  <r>
    <x v="36"/>
    <n v="16526587"/>
    <x v="6"/>
    <n v="267205000"/>
    <s v="267205G"/>
    <s v="GRUPO-A"/>
    <s v="Aprendizaje y enseñanza de la Tecnología"/>
    <s v="GG"/>
    <s v="GRUPO GRANDE"/>
    <s v="267205G"/>
    <s v="GG APRENDIZAJE Y ENSEÑANZA DE LA TECNOLOGÍA"/>
    <s v="GRUPO-A"/>
    <s v="GG de Aprendizaje y enseñanza de la Tecnología"/>
    <s v="AN"/>
    <n v="16526587"/>
    <s v="SANTAMARÍA"/>
    <s v="PEÑA"/>
    <s v="JACINTO"/>
    <s v="SANTAMARÍA PEÑA, JACINTO"/>
    <x v="1"/>
    <x v="0"/>
    <x v="0"/>
    <m/>
    <m/>
    <s v="jasanta"/>
    <s v="jacinto.santamaria@unirioja.es"/>
    <n v="1"/>
    <n v="1"/>
    <n v="504"/>
    <s v="PROFESOR TITULAR UNIVERSIDAD"/>
    <s v="C01"/>
    <s v="TIEMPO COMPLETO"/>
    <s v="2017-09-15 00:00:00.0"/>
    <s v="null"/>
    <s v="DF31894"/>
    <s v="TITULAR DE UNIVERSIDAD"/>
    <s v="R110"/>
    <x v="10"/>
    <n v="305"/>
    <s v="EXPRESIÓN GRÁFICA EN LA INGENIERÍA"/>
  </r>
  <r>
    <x v="36"/>
    <n v="16549519"/>
    <x v="6"/>
    <n v="267205000"/>
    <s v="267205G"/>
    <s v="GRUPO-A"/>
    <s v="Aprendizaje y enseñanza de la Tecnología"/>
    <s v="GG"/>
    <s v="GRUPO GRANDE"/>
    <s v="267205G"/>
    <s v="GG APRENDIZAJE Y ENSEÑANZA DE LA TECNOLOGÍA"/>
    <s v="GRUPO-A"/>
    <s v="GG de Aprendizaje y enseñanza de la Tecnología"/>
    <s v="AN"/>
    <n v="16549519"/>
    <s v="ZORZANO"/>
    <s v="MARTÍNEZ"/>
    <s v="ANTONIO MOISÉS"/>
    <s v="ZORZANO MARTÍNEZ, ANTONIO MOISÉS"/>
    <x v="1"/>
    <x v="0"/>
    <x v="0"/>
    <m/>
    <m/>
    <s v="azorzano"/>
    <s v="antonio.zorzano@unirioja.es"/>
    <n v="1.2"/>
    <n v="1.2"/>
    <s v="A-0504"/>
    <s v="PROFESOR TITULAR UNIVERSIDAD"/>
    <s v="01A"/>
    <s v="TIEMPO COMPLETO AMPLIADO"/>
    <s v="2012-09-01 00:00:00.0"/>
    <s v="null"/>
    <s v="DF31836"/>
    <s v="PROFESOR TITULAR DE UNIVERSIDAD"/>
    <s v="R109"/>
    <x v="9"/>
    <n v="785"/>
    <s v="TECNOLOGÍA ELECTRÓNICA"/>
  </r>
  <r>
    <x v="36"/>
    <n v="16551240"/>
    <x v="6"/>
    <n v="267205000"/>
    <s v="267205G"/>
    <s v="GRUPO-A"/>
    <s v="Aprendizaje y enseñanza de la Tecnología"/>
    <s v="GG"/>
    <s v="GRUPO GRANDE"/>
    <s v="267205G"/>
    <s v="GG APRENDIZAJE Y ENSEÑANZA DE LA TECNOLOGÍA"/>
    <s v="GRUPO-A"/>
    <s v="GG de Aprendizaje y enseñanza de la Tecnología"/>
    <s v="AN"/>
    <n v="16551240"/>
    <s v="CAPELLÁN"/>
    <s v="VILLACIÁN"/>
    <s v="CÁNDIDO"/>
    <s v="CAPELLÁN VILLACIÁN, CÁNDIDO"/>
    <x v="1"/>
    <x v="0"/>
    <x v="0"/>
    <m/>
    <m/>
    <s v="cacapell"/>
    <s v="candido.capellan@unirioja.es"/>
    <n v="1.3"/>
    <n v="1.3"/>
    <n v="536"/>
    <s v="PROFESOR INTERINO"/>
    <s v="C01"/>
    <s v="TIEMPO COMPLETO"/>
    <s v="2018-09-17 00:00:00.0"/>
    <s v="2019-04-09 00:00:00.0"/>
    <s v="PI101408"/>
    <s v="PROFESOR CONTRATADO INTERINO"/>
    <s v="R109"/>
    <x v="9"/>
    <n v="785"/>
    <s v="TECNOLOGÍA ELECTRÓNICA"/>
  </r>
  <r>
    <x v="36"/>
    <n v="78750288"/>
    <x v="6"/>
    <n v="267205000"/>
    <s v="267205G"/>
    <s v="GRUPO-A"/>
    <s v="Aprendizaje y enseñanza de la Tecnología"/>
    <s v="GG"/>
    <s v="GRUPO GRANDE"/>
    <s v="267205G"/>
    <s v="GG APRENDIZAJE Y ENSEÑANZA DE LA TECNOLOGÍA"/>
    <s v="GRUPO-A"/>
    <s v="GG de Aprendizaje y enseñanza de la Tecnología"/>
    <s v="AN"/>
    <n v="78750288"/>
    <s v="RICO"/>
    <s v="AZAGRA"/>
    <s v="JAVIER"/>
    <s v="RICO AZAGRA, JAVIER"/>
    <x v="0"/>
    <x v="0"/>
    <x v="0"/>
    <m/>
    <m/>
    <s v="jarico"/>
    <s v="javier.rico@unirioja.es"/>
    <n v="1"/>
    <n v="1"/>
    <n v="536"/>
    <s v="PROFESOR INTERINO"/>
    <s v="C01"/>
    <s v="TIEMPO COMPLETO"/>
    <s v="2010-09-01 00:00:00.0"/>
    <s v="null"/>
    <s v="PI100757"/>
    <s v="PROFESOR CONTRATADO INTERINO"/>
    <s v="R109"/>
    <x v="9"/>
    <n v="520"/>
    <s v="INGENIERÍA DE SISTEMAS Y AUTOMÁTICA"/>
  </r>
  <r>
    <x v="36"/>
    <n v="16508509"/>
    <x v="6"/>
    <n v="267205000"/>
    <s v="267205I"/>
    <s v="GRUPO-A1"/>
    <s v="Aprendizaje y enseñanza de la Tecnología"/>
    <s v="GI"/>
    <s v="GRUPO DE INFORMÁTICA"/>
    <s v="267205I"/>
    <s v="GI APRENDIZAJE Y ENSEÑANZA DE LA TECNOLOGÍA"/>
    <s v="GRUPO-A1"/>
    <s v="GI de Aprendizaje y enseñanza de la Tecnología"/>
    <s v="AN"/>
    <n v="16508509"/>
    <s v="JUÁREZ"/>
    <s v="CASTELLÓ"/>
    <s v="MANUEL CELSO"/>
    <s v="JUÁREZ CASTELLÓ, MANUEL CELSO"/>
    <x v="1"/>
    <x v="0"/>
    <x v="0"/>
    <m/>
    <m/>
    <s v="mcjuarez"/>
    <s v="manuel.juarez@unirioja.es"/>
    <n v="1"/>
    <n v="1"/>
    <n v="500"/>
    <s v="CATEDRATICO DE UNIVERSIDAD"/>
    <s v="C01"/>
    <s v="TIEMPO COMPLETO"/>
    <s v="2018-12-05 00:00:00.0"/>
    <s v="null"/>
    <s v="DF100377"/>
    <s v="CATEDRÁTICO DE UNIVERSIDAD"/>
    <s v="R110"/>
    <x v="10"/>
    <n v="590"/>
    <s v="MÁQUINAS Y MOTORES TÉRMICOS"/>
  </r>
  <r>
    <x v="36"/>
    <n v="16541690"/>
    <x v="6"/>
    <n v="267206000"/>
    <s v="267206G"/>
    <s v="GRUPO-A"/>
    <s v="Innovación docente e iniciación a la investigación educativa. Tecnología"/>
    <s v="GG"/>
    <s v="GRUPO GRANDE"/>
    <s v="267206G"/>
    <s v="GG INNOVACIÓN E INICIACIÓN A LA INVESTIGACIÓN EDUCATIVA. TECNOLOGÍA"/>
    <s v="GRUPO-A"/>
    <s v="GG de Innovación docente e iniciación a la investigación educativa. Tecnolo"/>
    <s v="2S"/>
    <n v="16541690"/>
    <s v="BRETÓN"/>
    <s v="RODRÍGUEZ"/>
    <s v="JAVIER"/>
    <s v="BRETÓN RODRÍGUEZ, JAVIER"/>
    <x v="1"/>
    <x v="0"/>
    <x v="1"/>
    <m/>
    <m/>
    <s v="jabreton"/>
    <s v="javier.breton@unirioja.es"/>
    <n v="1.5"/>
    <n v="1.5"/>
    <n v="506"/>
    <s v="PROFESOR TITULAR DE ESCUELA UNIVERSITARI"/>
    <s v="01A"/>
    <s v="TIEMPO COMPLETO AMPLIADO"/>
    <s v="2012-09-01 00:00:00.0"/>
    <s v="null"/>
    <s v="DF100087"/>
    <s v="TITULAR DE ESCUELA UNIVERSITARIA"/>
    <s v="R109"/>
    <x v="9"/>
    <n v="520"/>
    <s v="INGENIERÍA DE SISTEMAS Y AUTOMÁTICA"/>
  </r>
  <r>
    <x v="36"/>
    <n v="50842132"/>
    <x v="6"/>
    <n v="267401000"/>
    <s v="267401R"/>
    <s v="GRUPO-A"/>
    <s v="Prácticum en la especialidad de Tecnología"/>
    <s v="GR"/>
    <s v="GRUPO REDUCIDO"/>
    <s v="267401R"/>
    <s v="GR DE PRÁCTICUM EN TECNOLOGIA / TRABAJO FIN MÁSTER"/>
    <s v="GRUPO-A"/>
    <s v="GR de PRÁCTICUM EN LA ESPECIALIDAD DE TECNOLOGÍA"/>
    <s v="2S"/>
    <n v="50842132"/>
    <s v="GAVELA"/>
    <s v="GARCÍA"/>
    <s v="DELIA DEL PILAR"/>
    <s v="GAVELA GARCÍA, DELIA DEL PILAR"/>
    <x v="0"/>
    <x v="0"/>
    <x v="0"/>
    <m/>
    <m/>
    <s v="degavela"/>
    <s v="delia.gavela@unirioja.es"/>
    <n v="0"/>
    <n v="0"/>
    <n v="504"/>
    <s v="PROFESOR TITULAR UNIVERSIDAD"/>
    <s v="C01"/>
    <s v="TIEMPO COMPLETO"/>
    <s v="2017-09-15 00:00:00.0"/>
    <s v="null"/>
    <s v="DF100302"/>
    <s v="PROFESOR TITULAR DE UNIVERSIDAD"/>
    <s v="R106"/>
    <x v="5"/>
    <n v="195"/>
    <s v="DIDÁCTICA DE LA LENGUA Y LA LITERATURA"/>
  </r>
  <r>
    <x v="37"/>
    <n v="16561526"/>
    <x v="6"/>
    <n v="851201000"/>
    <s v="851201T"/>
    <s v="GRUPO-A"/>
    <s v="Fundamentos de la dirección de proyectos"/>
    <s v="CT"/>
    <s v="CLASES TEORICAS"/>
    <s v="851201T"/>
    <s v="CURSO INTERUNIVERSITARIO"/>
    <s v="GRUPO-A"/>
    <s v="GRUPO DE MATRÍCULA"/>
    <s v="1S"/>
    <n v="16561526"/>
    <s v="MARTÍNEZ DE PISÓN"/>
    <s v="ASCACIBAR"/>
    <s v="FCO.JAVIER"/>
    <s v="MARTÍNEZ DE PISÓN ASCACIBAR, FCO.JAVIER"/>
    <x v="0"/>
    <x v="0"/>
    <x v="0"/>
    <m/>
    <m/>
    <s v="fjmartin"/>
    <s v="fjmartin@unirioja.es"/>
    <n v="0"/>
    <n v="0"/>
    <n v="500"/>
    <s v="CATEDRATICO DE UNIVERSIDAD"/>
    <s v="01R"/>
    <s v="TIEMPO COMPLETO REDUCIDO"/>
    <s v="2018-11-26 00:00:00.0"/>
    <s v="null"/>
    <s v="DF32041"/>
    <s v="CATEDRÁTICO DE UNIVERSIDAD"/>
    <s v="R110"/>
    <x v="10"/>
    <n v="720"/>
    <s v="PROYECTOS DE INGENIERÍA"/>
  </r>
  <r>
    <x v="37"/>
    <n v="16592485"/>
    <x v="6"/>
    <n v="851204000"/>
    <s v="M004G"/>
    <s v="GRUPO-A"/>
    <s v="Dirección de plazos"/>
    <s v="GG"/>
    <s v="GRUPO GRANDE"/>
    <s v="M004G"/>
    <s v="GRUPO GRANDE DE DIRECCIÓN DE PLAZOS"/>
    <s v="GRUPO-A"/>
    <s v="GG de Dirección de Plazos"/>
    <s v="1S"/>
    <n v="16592485"/>
    <s v="CORRAL"/>
    <s v="BOBADILLA"/>
    <s v="MARINA"/>
    <s v="CORRAL BOBADILLA, MARINA"/>
    <x v="0"/>
    <x v="0"/>
    <x v="0"/>
    <m/>
    <m/>
    <s v="macorrb"/>
    <s v="marina.corral@unirioja.es"/>
    <n v="4"/>
    <n v="4"/>
    <n v="504"/>
    <s v="PROFESOR TITULAR UNIVERSIDAD"/>
    <s v="C01"/>
    <s v="TIEMPO COMPLETO"/>
    <s v="2018-09-17 00:00:00.0"/>
    <s v="null"/>
    <s v="DF100360"/>
    <s v="PROFESOR TITULAR UNIVERSIDAD INTERINO"/>
    <s v="R110"/>
    <x v="10"/>
    <n v="720"/>
    <s v="PROYECTOS DE INGENIERÍA"/>
  </r>
  <r>
    <x v="37"/>
    <n v="16588620"/>
    <x v="6"/>
    <n v="851415000"/>
    <s v="851415G"/>
    <s v="GRUPO-A"/>
    <s v="Prácticas externas en empresas"/>
    <s v="GG"/>
    <s v="GRUPO GRANDE"/>
    <s v="851415G"/>
    <s v="CURSO INTERUNIVERSITARIO"/>
    <s v="GRUPO-A"/>
    <s v="GG de Prácticas externas en empresas"/>
    <s v="2S"/>
    <n v="16588620"/>
    <s v="FERREIRO"/>
    <s v="CABELLO"/>
    <s v="JAVIER"/>
    <s v="FERREIRO CABELLO, JAVIER"/>
    <x v="0"/>
    <x v="0"/>
    <x v="1"/>
    <m/>
    <m/>
    <s v="jaferrei"/>
    <s v="javier.ferreiro@unirioja.es"/>
    <n v="0.1"/>
    <n v="0.1"/>
    <n v="532"/>
    <s v="LABORAL DOCENTE-ASOCIADO"/>
    <s v="P06"/>
    <s v="TIEMPO PARCIAL (6+6 HORAS)"/>
    <s v="2018-09-28 00:00:00.0"/>
    <s v="2019-09-14 00:00:00.0"/>
    <s v="PI101044"/>
    <s v="PROFESOR ASOCIADO"/>
    <s v="R110"/>
    <x v="10"/>
    <n v="605"/>
    <s v="MECÁNICA DE MEDIOS CONTINUOS Y TEORÍA DE ESTRUCTUR"/>
  </r>
  <r>
    <x v="38"/>
    <m/>
    <x v="7"/>
    <m/>
    <m/>
    <m/>
    <m/>
    <m/>
    <m/>
    <m/>
    <m/>
    <m/>
    <m/>
    <m/>
    <m/>
    <m/>
    <m/>
    <m/>
    <m/>
    <x v="2"/>
    <x v="0"/>
    <x v="2"/>
    <m/>
    <m/>
    <m/>
    <m/>
    <m/>
    <m/>
    <m/>
    <m/>
    <m/>
    <m/>
    <m/>
    <m/>
    <m/>
    <m/>
    <m/>
    <x v="11"/>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95">
  <r>
    <x v="0"/>
    <n v="16545318"/>
    <x v="0"/>
    <n v="201"/>
    <s v="201G"/>
    <s v="GRUPO-A"/>
    <s v="Contabilidad de gestión"/>
    <s v="GG"/>
    <s v="GRUPO GRANDE"/>
    <s v="201G"/>
    <s v="GRUPO GRANDE DE Contabilidad de gestión"/>
    <s v="GRUPO-A"/>
    <s v="Grupo Grande de Contabilidad de gestión"/>
    <s v="1S"/>
    <n v="16545318"/>
    <s v="RUIZ-OLALLA"/>
    <s v="CORCUERA"/>
    <s v="Mª CARMEN"/>
    <s v="RUIZ-OLALLA CORCUERA, Mª CARMEN"/>
    <x v="0"/>
    <x v="0"/>
    <x v="0"/>
    <n v="4"/>
    <n v="0"/>
    <s v="caruiz-o"/>
    <s v="carmen.ruiz-olalla@unirioja.es"/>
    <n v="4"/>
    <n v="4"/>
    <n v="504"/>
    <s v="PROFESOR TITULAR UNIVERSIDAD"/>
    <s v="01A"/>
    <s v="TIEMPO COMPLETO AMPLIADO"/>
    <s v="2012-09-01 00:00:00.0"/>
    <s v="null"/>
    <s v="DF100082"/>
    <s v="PROFESOR TITULAR DE UNIVERSIDAD"/>
    <s v="R104"/>
    <x v="0"/>
    <n v="230"/>
    <s v="ECONOMÍA FINANCIERA Y CONTABILIDAD"/>
  </r>
  <r>
    <x v="0"/>
    <n v="16802653"/>
    <x v="0"/>
    <n v="201"/>
    <s v="201I"/>
    <s v="GRUPO-A1"/>
    <s v="Contabilidad de gestión"/>
    <s v="GI"/>
    <s v="GRUPO DE INFORMÁTICA"/>
    <s v="201I"/>
    <s v="INFORMÁTICA DE Contabilidad de gestión"/>
    <s v="GRUPO-A1"/>
    <s v="Informática de Contabilidad de gestión"/>
    <s v="1S"/>
    <n v="16802653"/>
    <s v="MARÍN"/>
    <s v="VINUESA"/>
    <s v="LUZ MARÍA"/>
    <s v="MARÍN VINUESA, LUZ MARÍA"/>
    <x v="0"/>
    <x v="0"/>
    <x v="0"/>
    <n v="3"/>
    <n v="0"/>
    <s v="lumarin"/>
    <s v="luz-maria.marin@unirioja.es"/>
    <n v="0.5"/>
    <n v="0.5"/>
    <n v="536"/>
    <s v="PROFESOR INTERINO"/>
    <s v="C01"/>
    <s v="TIEMPO COMPLETO"/>
    <s v="2016-09-15 00:00:00.0"/>
    <s v="null"/>
    <s v="PI101109"/>
    <s v="PROFESOR CONTRATADO INTERINO"/>
    <s v="R104"/>
    <x v="0"/>
    <n v="230"/>
    <s v="ECONOMÍA FINANCIERA Y CONTABILIDAD"/>
  </r>
  <r>
    <x v="0"/>
    <n v="16516900"/>
    <x v="0"/>
    <n v="202"/>
    <s v="202G"/>
    <s v="GRUPO-A"/>
    <s v="Econometría"/>
    <s v="GG"/>
    <s v="GRUPO GRANDE"/>
    <s v="202G"/>
    <s v="GRUPO GRANDE DE Econometría"/>
    <s v="GRUPO-A"/>
    <s v="Grupo Grande de Econometría"/>
    <s v="1S"/>
    <n v="16516900"/>
    <s v="ANTOÑANZAS"/>
    <s v="VILLAR"/>
    <s v="FERNANDO"/>
    <s v="ANTOÑANZAS VILLAR, FERNANDO"/>
    <x v="1"/>
    <x v="0"/>
    <x v="0"/>
    <n v="7"/>
    <n v="4"/>
    <s v="feantona"/>
    <s v="fernando.antonanzas@unirioja.es"/>
    <n v="2.5"/>
    <n v="2.5"/>
    <n v="500"/>
    <s v="CATEDRATICO DE UNIVERSIDAD"/>
    <s v="01R"/>
    <s v="TIEMPO COMPLETO REDUCIDO"/>
    <s v="2017-09-15 00:00:00.0"/>
    <s v="null"/>
    <s v="DF31159"/>
    <s v="CATEDRÁTICO DE UNIVERSIDAD"/>
    <s v="R104"/>
    <x v="0"/>
    <n v="225"/>
    <s v="ECONOMÍA APLICADA"/>
  </r>
  <r>
    <x v="0"/>
    <n v="16598701"/>
    <x v="0"/>
    <n v="202"/>
    <s v="202G"/>
    <s v="GRUPO-A"/>
    <s v="Econometría"/>
    <s v="GG"/>
    <s v="GRUPO GRANDE"/>
    <s v="202G"/>
    <s v="GRUPO GRANDE DE Econometría"/>
    <s v="GRUPO-A"/>
    <s v="Grupo Grande de Econometría"/>
    <s v="1S"/>
    <n v="16598701"/>
    <s v="CABEZÓN"/>
    <s v="BENITO"/>
    <s v="FRANCISCO"/>
    <s v="CABEZÓN BENITO, FRANCISCO"/>
    <x v="1"/>
    <x v="0"/>
    <x v="1"/>
    <n v="0"/>
    <n v="0"/>
    <s v="frcabezo"/>
    <s v="francisco.cabezon@unirioja.es"/>
    <n v="1.5"/>
    <n v="1.5"/>
    <n v="532"/>
    <s v="LABORAL DOCENTE-ASOCIADO"/>
    <s v="P04"/>
    <s v="TIEMPO PARCIAL (4+4 HORAS)"/>
    <s v="2017-09-15 00:00:00.0"/>
    <s v="2019-09-14 00:00:00.0"/>
    <s v="PI101237"/>
    <s v="PROFESOR ASOCIADO"/>
    <s v="R104"/>
    <x v="0"/>
    <n v="225"/>
    <s v="ECONOMÍA APLICADA"/>
  </r>
  <r>
    <x v="0"/>
    <n v="16533890"/>
    <x v="0"/>
    <n v="202"/>
    <s v="202G"/>
    <s v="GRUPO-C"/>
    <s v="Econometría"/>
    <s v="GG"/>
    <s v="GRUPO GRANDE"/>
    <s v="202G"/>
    <s v="GRUPO GRANDE DE Econometría"/>
    <s v="GRUPO-C"/>
    <s v="Grupo Grande de Econometría (docencia en inglés)"/>
    <s v="1S"/>
    <n v="16533890"/>
    <s v="PORTILLO"/>
    <s v="PÉREZ DE VIÑASPRE"/>
    <s v="FABIOLA"/>
    <s v="PORTILLO PÉREZ DE VIÑASPRE, FABIOLA"/>
    <x v="0"/>
    <x v="0"/>
    <x v="0"/>
    <n v="4"/>
    <n v="1"/>
    <s v="faporti"/>
    <s v="fabiola.portillo@unirioja.es"/>
    <n v="4"/>
    <n v="4"/>
    <n v="504"/>
    <s v="PROFESOR TITULAR UNIVERSIDAD"/>
    <s v="01A"/>
    <s v="TIEMPO COMPLETO AMPLIADO"/>
    <s v="2016-09-15 00:00:00.0"/>
    <s v="null"/>
    <s v="DF100141"/>
    <s v="PROFESOR TITULAR DE UNIVERSIDAD"/>
    <s v="R104"/>
    <x v="0"/>
    <n v="225"/>
    <s v="ECONOMÍA APLICADA"/>
  </r>
  <r>
    <x v="0"/>
    <n v="16532770"/>
    <x v="0"/>
    <n v="203"/>
    <s v="203G"/>
    <s v="GRUPO-A"/>
    <s v="Inversión"/>
    <s v="GG"/>
    <s v="GRUPO GRANDE"/>
    <s v="203G"/>
    <s v="GRUPO GRANDE DE Inversión"/>
    <s v="GRUPO-A"/>
    <s v="Grupo Grande de Inversión"/>
    <s v="1S"/>
    <n v="16532770"/>
    <s v="BLASCO"/>
    <s v="TOMÁS"/>
    <s v="YOLANDA"/>
    <s v="BLASCO TOMÁS, YOLANDA"/>
    <x v="1"/>
    <x v="0"/>
    <x v="1"/>
    <n v="6"/>
    <n v="0"/>
    <s v="yoblasco"/>
    <s v="yolanda.blasco@unirioja.es"/>
    <n v="4"/>
    <n v="4"/>
    <n v="506"/>
    <s v="PROFESOR TITULAR DE ESCUELA UNIVERSITARI"/>
    <s v="01A"/>
    <s v="TIEMPO COMPLETO AMPLIADO"/>
    <s v="2012-09-01 00:00:00.0"/>
    <s v="null"/>
    <s v="DF31220"/>
    <s v="TITULAR DE ESCUELAS UNIVERSITARIAS"/>
    <s v="R104"/>
    <x v="0"/>
    <n v="230"/>
    <s v="ECONOMÍA FINANCIERA Y CONTABILIDAD"/>
  </r>
  <r>
    <x v="0"/>
    <n v="16530052"/>
    <x v="0"/>
    <n v="203"/>
    <s v="203I"/>
    <s v="GRUPO-A1"/>
    <s v="Inversión"/>
    <s v="GI"/>
    <s v="GRUPO DE INFORMÁTICA"/>
    <s v="203I"/>
    <s v="INFORMÁTICA DE Inversión"/>
    <s v="GRUPO-A1"/>
    <s v="Informática de Inversión"/>
    <s v="1S"/>
    <n v="16530052"/>
    <s v="AYALA"/>
    <s v="CALVO"/>
    <s v="JUAN CARLOS"/>
    <s v="AYALA CALVO, JUAN CARLOS"/>
    <x v="0"/>
    <x v="0"/>
    <x v="0"/>
    <n v="6"/>
    <n v="1"/>
    <s v="juayala"/>
    <s v="juan-carlos.ayala@unirioja.es"/>
    <n v="0.5"/>
    <n v="0.5"/>
    <n v="500"/>
    <s v="CATEDRATICO DE UNIVERSIDAD"/>
    <s v="C01"/>
    <s v="TIEMPO COMPLETO"/>
    <s v="2016-09-15 00:00:00.0"/>
    <s v="null"/>
    <s v="DF31196"/>
    <s v="CATEDRÁTICO DE UNIVERSIDAD"/>
    <s v="R104"/>
    <x v="0"/>
    <n v="230"/>
    <s v="ECONOMÍA FINANCIERA Y CONTABILIDAD"/>
  </r>
  <r>
    <x v="0"/>
    <n v="16570616"/>
    <x v="0"/>
    <n v="203"/>
    <s v="203R"/>
    <s v="GRUPO-A2"/>
    <s v="Inversión"/>
    <s v="GR"/>
    <s v="GRUPO REDUCIDO"/>
    <s v="203R"/>
    <s v="GRUPO REDUCIDO DE Inversión"/>
    <s v="GRUPO-A2"/>
    <s v="Grupo Reducido de Inversión"/>
    <s v="1S"/>
    <n v="16570616"/>
    <s v="AMO"/>
    <s v="MATARRANZ"/>
    <s v="DAVID"/>
    <s v="AMO MATARRANZ, DAVID"/>
    <x v="1"/>
    <x v="0"/>
    <x v="1"/>
    <n v="0"/>
    <n v="0"/>
    <s v="daamo"/>
    <s v="david.amo@unirioja.es"/>
    <n v="1.5"/>
    <n v="1.5"/>
    <n v="532"/>
    <s v="LABORAL DOCENTE-ASOCIADO"/>
    <s v="P04"/>
    <s v="TIEMPO PARCIAL (4+4 HORAS)"/>
    <s v="2017-09-15 00:00:00.0"/>
    <s v="2019-09-14 00:00:00.0"/>
    <s v="PI101240"/>
    <s v="PROFESOR ASOCIADO"/>
    <s v="R104"/>
    <x v="0"/>
    <n v="230"/>
    <s v="ECONOMÍA FINANCIERA Y CONTABILIDAD"/>
  </r>
  <r>
    <x v="0"/>
    <n v="10828501"/>
    <x v="0"/>
    <n v="204"/>
    <s v="204G"/>
    <s v="GRUPO-A"/>
    <s v="Investigación comercial"/>
    <s v="GG"/>
    <s v="GRUPO GRANDE"/>
    <s v="204G"/>
    <s v="GRUPO GRANDE DE Investigación comercial"/>
    <s v="GRUPO-A"/>
    <s v="Grupo Grande de Investigación comercial"/>
    <s v="1S"/>
    <n v="10828501"/>
    <s v="RUIZ"/>
    <s v="VEGA"/>
    <s v="AGUSTÍN V."/>
    <s v="RUIZ VEGA, AGUSTÍN V."/>
    <x v="0"/>
    <x v="0"/>
    <x v="0"/>
    <n v="6"/>
    <n v="0"/>
    <s v="agusruve"/>
    <s v="agustin.ruiz@unirioja.es"/>
    <n v="1.6"/>
    <n v="1.6"/>
    <n v="500"/>
    <s v="CATEDRATICO DE UNIVERSIDAD"/>
    <s v="01A"/>
    <s v="TIEMPO COMPLETO AMPLIADO"/>
    <s v="2013-09-01 00:00:00.0"/>
    <s v="null"/>
    <s v="DF31131"/>
    <s v="CATEDRÁTICO DE UNIVERSIDAD"/>
    <s v="R104"/>
    <x v="0"/>
    <n v="95"/>
    <s v="COMERCIALIZACIÓN E INVESTIGACIÓN DE MERCADOS"/>
  </r>
  <r>
    <x v="0"/>
    <n v="16612716"/>
    <x v="0"/>
    <n v="204"/>
    <s v="204G"/>
    <s v="GRUPO-A"/>
    <s v="Investigación comercial"/>
    <s v="GG"/>
    <s v="GRUPO GRANDE"/>
    <s v="204G"/>
    <s v="GRUPO GRANDE DE Investigación comercial"/>
    <s v="GRUPO-A"/>
    <s v="Grupo Grande de Investigación comercial"/>
    <s v="1S"/>
    <n v="16612716"/>
    <s v="ALESANCO"/>
    <s v="LLORENTE"/>
    <s v="MARÍA"/>
    <s v="ALESANCO LLORENTE, MARÍA"/>
    <x v="1"/>
    <x v="0"/>
    <x v="1"/>
    <n v="0"/>
    <n v="0"/>
    <s v="maalesan"/>
    <s v="maria.alesanco@unirioja.es"/>
    <n v="1"/>
    <n v="1"/>
    <n v="532"/>
    <s v="LABORAL DOCENTE-ASOCIADO"/>
    <s v="P02"/>
    <s v="TIEMPO PARCIAL (2+2 HORAS)"/>
    <s v="2018-09-25 00:00:00.0"/>
    <s v="2019-09-14 00:00:00.0"/>
    <s v="PI101430"/>
    <s v="PROFESOR ASOCIADO"/>
    <s v="R104"/>
    <x v="0"/>
    <n v="95"/>
    <s v="COMERCIALIZACIÓN E INVESTIGACIÓN DE MERCADOS"/>
  </r>
  <r>
    <x v="0"/>
    <n v="72780423"/>
    <x v="0"/>
    <n v="204"/>
    <s v="204G"/>
    <s v="GRUPO-A"/>
    <s v="Investigación comercial"/>
    <s v="GG"/>
    <s v="GRUPO GRANDE"/>
    <s v="204G"/>
    <s v="GRUPO GRANDE DE Investigación comercial"/>
    <s v="GRUPO-A"/>
    <s v="Grupo Grande de Investigación comercial"/>
    <s v="1S"/>
    <n v="72780423"/>
    <s v="RIAÑO"/>
    <s v="GIL"/>
    <s v="CONSUELO"/>
    <s v="RIAÑO GIL, CONSUELO"/>
    <x v="1"/>
    <x v="0"/>
    <x v="0"/>
    <n v="5"/>
    <n v="1"/>
    <s v="coriano"/>
    <s v="consuelo.riano@unirioja.es"/>
    <n v="1.4"/>
    <n v="1.4"/>
    <n v="504"/>
    <s v="PROFESOR TITULAR UNIVERSIDAD"/>
    <s v="01A"/>
    <s v="TIEMPO COMPLETO AMPLIADO"/>
    <s v="2018-09-17 00:00:00.0"/>
    <s v="null"/>
    <s v="DF31218"/>
    <s v="TITULAR DE UNIVERSIDAD"/>
    <s v="R104"/>
    <x v="0"/>
    <n v="95"/>
    <s v="COMERCIALIZACIÓN E INVESTIGACIÓN DE MERCADOS"/>
  </r>
  <r>
    <x v="0"/>
    <n v="16533958"/>
    <x v="0"/>
    <n v="205"/>
    <s v="205G"/>
    <s v="GRUPO-A"/>
    <s v="Contabilidad e impuestos"/>
    <s v="GG"/>
    <s v="GRUPO GRANDE"/>
    <s v="205G"/>
    <s v="GRUPO GRANDE DE Contabilidad e impuestos"/>
    <s v="GRUPO-A"/>
    <s v="Grupo Grande de Contabilidad e impuestos"/>
    <s v="2S"/>
    <n v="16533958"/>
    <s v="ECHARRI"/>
    <s v="SÁEZ"/>
    <s v="ROSA MARÍA"/>
    <s v="ECHARRI SÁEZ, ROSA MARÍA"/>
    <x v="1"/>
    <x v="0"/>
    <x v="1"/>
    <n v="6"/>
    <n v="0"/>
    <s v="recharri"/>
    <s v="rosa.echarri@unirioja.es"/>
    <n v="2"/>
    <n v="2"/>
    <n v="506"/>
    <s v="PROFESOR TITULAR DE ESCUELA UNIVERSITARI"/>
    <s v="01A"/>
    <s v="TIEMPO COMPLETO AMPLIADO"/>
    <s v="2012-09-01 00:00:00.0"/>
    <s v="null"/>
    <s v="DF31216"/>
    <s v="TITULAR DE ESCUELAS UNIVERSITARIAS"/>
    <s v="R104"/>
    <x v="0"/>
    <n v="230"/>
    <s v="ECONOMÍA FINANCIERA Y CONTABILIDAD"/>
  </r>
  <r>
    <x v="0"/>
    <n v="73209342"/>
    <x v="0"/>
    <n v="205"/>
    <s v="205G"/>
    <s v="GRUPO-A"/>
    <s v="Contabilidad e impuestos"/>
    <s v="GG"/>
    <s v="GRUPO GRANDE"/>
    <s v="205G"/>
    <s v="GRUPO GRANDE DE Contabilidad e impuestos"/>
    <s v="GRUPO-A"/>
    <s v="Grupo Grande de Contabilidad e impuestos"/>
    <s v="2S"/>
    <n v="73209342"/>
    <s v="CASTILLO"/>
    <s v="MURCIEGO"/>
    <s v="ÁNGELA"/>
    <s v="CASTILLO MURCIEGO, ÁNGELA"/>
    <x v="1"/>
    <x v="0"/>
    <x v="1"/>
    <n v="0"/>
    <n v="0"/>
    <s v="ancastmu"/>
    <s v="angela.castillo@unirioja.es"/>
    <n v="2"/>
    <n v="2"/>
    <n v="536"/>
    <s v="PROFESOR INTERINO"/>
    <s v="C01"/>
    <s v="TIEMPO COMPLETO"/>
    <s v="2018-09-17 00:00:00.0"/>
    <s v="null"/>
    <s v="PI101354"/>
    <s v="PROFESOR CONTRATADO INTERINO"/>
    <s v="R104"/>
    <x v="0"/>
    <n v="225"/>
    <s v="ECONOMÍA APLICADA"/>
  </r>
  <r>
    <x v="0"/>
    <n v="16634063"/>
    <x v="0"/>
    <n v="206"/>
    <s v="206G"/>
    <s v="GRUPO-A"/>
    <s v="Financiación"/>
    <s v="GG"/>
    <s v="GRUPO GRANDE"/>
    <s v="206G"/>
    <s v="GRUPO GRANDE DE Financiación"/>
    <s v="GRUPO-A"/>
    <s v="Grupo Grande de Financiación"/>
    <s v="2S"/>
    <n v="16634063"/>
    <s v="BAÑUELOS"/>
    <s v="CAMPO"/>
    <s v="ARKAITZ"/>
    <s v="BAÑUELOS CAMPO, ARKAITZ"/>
    <x v="1"/>
    <x v="0"/>
    <x v="1"/>
    <n v="0"/>
    <n v="0"/>
    <s v="arbanuel"/>
    <s v="arkaitz.banuelos@unirioja.es"/>
    <n v="4"/>
    <n v="4"/>
    <n v="536"/>
    <s v="PROFESOR INTERINO"/>
    <s v="C01"/>
    <s v="TIEMPO COMPLETO"/>
    <s v="2018-10-01 00:00:00.0"/>
    <s v="2019-09-14 00:00:00.0"/>
    <s v="PI101434"/>
    <s v="PROFESOR CONTRATADO INTERINO"/>
    <s v="R104"/>
    <x v="0"/>
    <n v="230"/>
    <s v="ECONOMÍA FINANCIERA Y CONTABILIDAD"/>
  </r>
  <r>
    <x v="0"/>
    <n v="17159455"/>
    <x v="0"/>
    <n v="206"/>
    <s v="206G"/>
    <s v="GRUPO-A"/>
    <s v="Financiación"/>
    <s v="GG"/>
    <s v="GRUPO GRANDE"/>
    <s v="206G"/>
    <s v="GRUPO GRANDE DE Financiación"/>
    <s v="GRUPO-A"/>
    <s v="Grupo Grande de Financiación"/>
    <s v="2S"/>
    <n v="17159455"/>
    <s v="RUIZ"/>
    <s v="CABESTRE"/>
    <s v="FCO. JAVIER"/>
    <s v="RUIZ CABESTRE, FCO. JAVIER"/>
    <x v="0"/>
    <x v="0"/>
    <x v="0"/>
    <n v="5"/>
    <n v="4"/>
    <s v="fjruiz"/>
    <s v="javier.ruiz@unirioja.es"/>
    <n v="0"/>
    <n v="0"/>
    <n v="500"/>
    <s v="CATEDRATICO DE UNIVERSIDAD"/>
    <s v="01R"/>
    <s v="TIEMPO COMPLETO REDUCIDO"/>
    <s v="2016-11-12 00:00:00.0"/>
    <s v="null"/>
    <s v="DF100335"/>
    <s v="CATEDRÁTICO DE UNIVERSIDAD"/>
    <s v="R104"/>
    <x v="0"/>
    <n v="230"/>
    <s v="ECONOMÍA FINANCIERA Y CONTABILIDAD"/>
  </r>
  <r>
    <x v="0"/>
    <n v="16544280"/>
    <x v="0"/>
    <n v="206"/>
    <s v="206I"/>
    <s v="GRUPO-A1"/>
    <s v="Financiación"/>
    <s v="GI"/>
    <s v="GRUPO DE INFORMÁTICA"/>
    <s v="206I"/>
    <s v="INFORMÁTICA DE Financiación"/>
    <s v="GRUPO-A1"/>
    <s v="Informática de Financiación"/>
    <s v="2S"/>
    <n v="16544280"/>
    <s v="AZCONA"/>
    <s v="CIRIZA"/>
    <s v="ESPERANZA"/>
    <s v="AZCONA CIRIZA, ESPERANZA"/>
    <x v="1"/>
    <x v="0"/>
    <x v="1"/>
    <n v="5"/>
    <n v="0"/>
    <s v="esazcona"/>
    <s v="esperanza.azcona@unirioja.es"/>
    <n v="0.05"/>
    <n v="0.05"/>
    <n v="506"/>
    <s v="PROFESOR TITULAR DE ESCUELA UNIVERSITARI"/>
    <s v="01A"/>
    <s v="TIEMPO COMPLETO AMPLIADO"/>
    <s v="2012-09-01 00:00:00.0"/>
    <s v="null"/>
    <s v="DF31215"/>
    <s v="TITULAR DE ESCUELAS UNIVERSITARIAS"/>
    <s v="R104"/>
    <x v="0"/>
    <n v="230"/>
    <s v="ECONOMÍA FINANCIERA Y CONTABILIDAD"/>
  </r>
  <r>
    <x v="0"/>
    <n v="16559462"/>
    <x v="0"/>
    <n v="206"/>
    <s v="206I"/>
    <s v="GRUPO-A1"/>
    <s v="Financiación"/>
    <s v="GI"/>
    <s v="GRUPO DE INFORMÁTICA"/>
    <s v="206I"/>
    <s v="INFORMÁTICA DE Financiación"/>
    <s v="GRUPO-A1"/>
    <s v="Informática de Financiación"/>
    <s v="2S"/>
    <n v="16559462"/>
    <s v="LACALZADA"/>
    <s v="ESQUIVEL"/>
    <s v="JOSÉ ANGEL"/>
    <s v="LACALZADA ESQUIVEL, JOSÉ ANGEL"/>
    <x v="1"/>
    <x v="0"/>
    <x v="1"/>
    <n v="0"/>
    <n v="0"/>
    <s v="jolacae"/>
    <s v="jose-angel.lacalzada@unirioja.es"/>
    <n v="0.2"/>
    <n v="0.2"/>
    <n v="532"/>
    <s v="LABORAL DOCENTE-ASOCIADO"/>
    <s v="P06"/>
    <s v="TIEMPO PARCIAL (6+6 HORAS)"/>
    <s v="2015-09-15 00:00:00.0"/>
    <s v="2019-09-14 00:00:00.0"/>
    <s v="PI101023"/>
    <s v="PROFESOR ASOCIADO"/>
    <s v="R104"/>
    <x v="0"/>
    <n v="230"/>
    <s v="ECONOMÍA FINANCIERA Y CONTABILIDAD"/>
  </r>
  <r>
    <x v="0"/>
    <n v="13080014"/>
    <x v="0"/>
    <n v="207"/>
    <s v="207G"/>
    <s v="GRUPO-A"/>
    <s v="Dirección y gestión de ventas"/>
    <s v="GG"/>
    <s v="GRUPO GRANDE"/>
    <s v="207G"/>
    <s v="GRUPO GRANDE DE Dirección y gestión de ventas"/>
    <s v="GRUPO-A"/>
    <s v="Grupo Grande de Dirección y gestión de ventas"/>
    <s v="2S"/>
    <n v="13080014"/>
    <s v="SIERRA"/>
    <s v="MURILLO"/>
    <s v="MARÍA YOLANDA"/>
    <s v="SIERRA MURILLO, MARÍA YOLANDA"/>
    <x v="1"/>
    <x v="0"/>
    <x v="0"/>
    <n v="6"/>
    <n v="0"/>
    <s v="yosierra"/>
    <s v="yolanda.sierra@unirioja.es"/>
    <n v="4"/>
    <n v="4"/>
    <n v="506"/>
    <s v="PROFESOR TITULAR DE ESCUELA UNIVERSITARI"/>
    <s v="C01"/>
    <s v="TIEMPO COMPLETO"/>
    <s v="2018-09-17 00:00:00.0"/>
    <s v="null"/>
    <s v="DF31142"/>
    <s v="TITULAR DE ESCUELAS UNIVERSITARIAS"/>
    <s v="R104"/>
    <x v="0"/>
    <n v="95"/>
    <s v="COMERCIALIZACIÓN E INVESTIGACIÓN DE MERCADOS"/>
  </r>
  <r>
    <x v="0"/>
    <n v="16608832"/>
    <x v="0"/>
    <n v="207"/>
    <s v="207I"/>
    <s v="GRUPO-A1"/>
    <s v="Dirección y gestión de ventas"/>
    <s v="GI"/>
    <s v="GRUPO DE INFORMÁTICA"/>
    <s v="207I"/>
    <s v="INFORMÁTICA DE Dirección y gestión de ventas"/>
    <s v="GRUPO-A1"/>
    <s v="Informática de Dirección y gestión de ventas"/>
    <s v="2S"/>
    <n v="16608832"/>
    <s v="MOSQUERA"/>
    <s v="DE LA FUENTE"/>
    <s v="ANA MARÍA"/>
    <s v="MOSQUERA DE LA FUENTE, ANA MARÍA"/>
    <x v="1"/>
    <x v="0"/>
    <x v="1"/>
    <n v="0"/>
    <n v="0"/>
    <s v="anmosque"/>
    <s v="ana-maria.mosquera@alum.unirioja.es"/>
    <n v="0.2"/>
    <n v="0.2"/>
    <n v="121"/>
    <s v="PERSONAL INVESTIGADOR EN FORMACIÓN"/>
    <n v="0"/>
    <s v="_"/>
    <s v="2015-09-01 00:00:00.0"/>
    <s v="2019-08-31 00:00:00.0"/>
    <s v="D04BECARIO1"/>
    <s v="PERSONAL INVESTIGADOR PREDOCTORAL EN FORMACIÓN"/>
    <s v="R104"/>
    <x v="0"/>
    <n v="95"/>
    <s v="COMERCIALIZACIÓN E INVESTIGACIÓN DE MERCADOS"/>
  </r>
  <r>
    <x v="0"/>
    <n v="14943754"/>
    <x v="0"/>
    <n v="208"/>
    <s v="208G"/>
    <s v="GRUPO-A"/>
    <s v="Prácticas en empresa"/>
    <s v="GG"/>
    <s v="GRUPO GRANDE"/>
    <s v="208G"/>
    <s v="GG de Prácticas en empresa"/>
    <s v="GRUPO-A"/>
    <s v="GG de Prácticas en empresa"/>
    <s v="1S"/>
    <n v="14943754"/>
    <s v="RODRÍGUEZ"/>
    <s v="IBEAS"/>
    <s v="ROBERTO"/>
    <s v="RODRÍGUEZ IBEAS, ROBERTO"/>
    <x v="1"/>
    <x v="0"/>
    <x v="0"/>
    <n v="3"/>
    <n v="2"/>
    <s v="rorodrig"/>
    <s v="roberto.rodriguez@unirioja.es"/>
    <n v="1.4"/>
    <n v="1.4"/>
    <n v="504"/>
    <s v="PROFESOR TITULAR UNIVERSIDAD"/>
    <s v="C01"/>
    <s v="TIEMPO COMPLETO"/>
    <s v="2012-07-13 00:00:00.0"/>
    <s v="null"/>
    <s v="DF100089"/>
    <s v="PROFESOR TITULAR DE UNIVERSIDAD"/>
    <s v="R104"/>
    <x v="0"/>
    <n v="415"/>
    <s v="FUNDAMENTOS DEL ANÁLISIS ECONÓMICO"/>
  </r>
  <r>
    <x v="0"/>
    <n v="16515085"/>
    <x v="0"/>
    <n v="208"/>
    <s v="208G"/>
    <s v="GRUPO-A"/>
    <s v="Prácticas en empresa"/>
    <s v="GG"/>
    <s v="GRUPO GRANDE"/>
    <s v="208G"/>
    <s v="GG de Prácticas en empresa"/>
    <s v="GRUPO-A"/>
    <s v="GG de Prácticas en empresa"/>
    <s v="1S"/>
    <n v="16515085"/>
    <s v="BARCO"/>
    <s v="ROYO"/>
    <s v="EMILIO"/>
    <s v="BARCO ROYO, EMILIO"/>
    <x v="1"/>
    <x v="0"/>
    <x v="0"/>
    <n v="1"/>
    <n v="0"/>
    <s v="ebarco"/>
    <s v="emilio.barco@unirioja.es"/>
    <n v="0.6"/>
    <n v="0.6"/>
    <n v="536"/>
    <s v="PROFESOR INTERINO"/>
    <s v="C01"/>
    <s v="TIEMPO COMPLETO"/>
    <s v="2017-09-15 00:00:00.0"/>
    <s v="null"/>
    <s v="PI101301"/>
    <s v="PROFESOR CONTRATADO INTERINO"/>
    <s v="R104"/>
    <x v="0"/>
    <n v="225"/>
    <s v="ECONOMÍA APLICADA"/>
  </r>
  <r>
    <x v="0"/>
    <n v="16533310"/>
    <x v="0"/>
    <n v="208"/>
    <s v="208G"/>
    <s v="GRUPO-A"/>
    <s v="Prácticas en empresa"/>
    <s v="GG"/>
    <s v="GRUPO GRANDE"/>
    <s v="208G"/>
    <s v="GG de Prácticas en empresa"/>
    <s v="GRUPO-A"/>
    <s v="GG de Prácticas en empresa"/>
    <s v="1S"/>
    <n v="16533310"/>
    <s v="DE TORRE"/>
    <s v="RESA"/>
    <s v="MARÍA JESÚS"/>
    <s v="DE TORRE RESA, MARÍA JESÚS"/>
    <x v="1"/>
    <x v="0"/>
    <x v="1"/>
    <n v="6"/>
    <n v="0"/>
    <s v="marirede"/>
    <s v="chechu.detorre@unirioja.es"/>
    <n v="0.6"/>
    <n v="0.6"/>
    <n v="506"/>
    <s v="PROFESOR TITULAR DE ESCUELA UNIVERSITARI"/>
    <s v="01A"/>
    <s v="TIEMPO COMPLETO AMPLIADO"/>
    <s v="2012-09-01 00:00:00.0"/>
    <s v="null"/>
    <s v="DF31239"/>
    <s v="TITULAR DE ESCUELAS UNIVERSITARIAS"/>
    <s v="R104"/>
    <x v="0"/>
    <n v="415"/>
    <s v="FUNDAMENTOS DEL ANÁLISIS ECONÓMICO"/>
  </r>
  <r>
    <x v="0"/>
    <n v="16543682"/>
    <x v="0"/>
    <n v="208"/>
    <s v="208G"/>
    <s v="GRUPO-A"/>
    <s v="Prácticas en empresa"/>
    <s v="GG"/>
    <s v="GRUPO GRANDE"/>
    <s v="208G"/>
    <s v="GG de Prácticas en empresa"/>
    <s v="GRUPO-A"/>
    <s v="GG de Prácticas en empresa"/>
    <s v="1S"/>
    <n v="16543682"/>
    <s v="NAVARRO"/>
    <s v="PÉREZ"/>
    <s v="Mª CRUZ"/>
    <s v="NAVARRO PÉREZ, Mª CRUZ"/>
    <x v="0"/>
    <x v="0"/>
    <x v="0"/>
    <n v="6"/>
    <n v="0"/>
    <s v="cnavarro"/>
    <s v="maricruz.navarro@unirioja.es"/>
    <n v="1"/>
    <n v="1"/>
    <n v="504"/>
    <s v="PROFESOR TITULAR UNIVERSIDAD"/>
    <s v="01A"/>
    <s v="TIEMPO COMPLETO AMPLIADO"/>
    <s v="2012-09-01 00:00:00.0"/>
    <s v="null"/>
    <s v="DF100001"/>
    <s v="PROFESOR TITULAR DE UNIVERSIDAD"/>
    <s v="R104"/>
    <x v="0"/>
    <n v="225"/>
    <s v="ECONOMÍA APLICADA"/>
  </r>
  <r>
    <x v="0"/>
    <n v="16544145"/>
    <x v="0"/>
    <n v="208"/>
    <s v="208G"/>
    <s v="GRUPO-A"/>
    <s v="Prácticas en empresa"/>
    <s v="GG"/>
    <s v="GRUPO GRANDE"/>
    <s v="208G"/>
    <s v="GG de Prácticas en empresa"/>
    <s v="GRUPO-A"/>
    <s v="GG de Prácticas en empresa"/>
    <s v="1S"/>
    <n v="16544145"/>
    <s v="ACEDO"/>
    <s v="RAMÍREZ"/>
    <s v="MIGUEL ANGEL"/>
    <s v="ACEDO RAMÍREZ, MIGUEL ANGEL"/>
    <x v="0"/>
    <x v="0"/>
    <x v="0"/>
    <n v="3"/>
    <n v="0"/>
    <s v="miacedo"/>
    <s v="miguel-angel.acedo@unirioja.es"/>
    <n v="0"/>
    <n v="0"/>
    <n v="504"/>
    <s v="PROFESOR TITULAR UNIVERSIDAD"/>
    <s v="C01"/>
    <s v="TIEMPO COMPLETO"/>
    <s v="2018-11-26 00:00:00.0"/>
    <s v="null"/>
    <s v="DF31207"/>
    <s v="PROFESOR TITULAR DE UNIVERSIDAD"/>
    <s v="R104"/>
    <x v="0"/>
    <n v="230"/>
    <s v="ECONOMÍA FINANCIERA Y CONTABILIDAD"/>
  </r>
  <r>
    <x v="0"/>
    <n v="16547433"/>
    <x v="0"/>
    <n v="208"/>
    <s v="208G"/>
    <s v="GRUPO-A"/>
    <s v="Prácticas en empresa"/>
    <s v="GG"/>
    <s v="GRUPO GRANDE"/>
    <s v="208G"/>
    <s v="GG de Prácticas en empresa"/>
    <s v="GRUPO-A"/>
    <s v="GG de Prácticas en empresa"/>
    <s v="1S"/>
    <n v="16547433"/>
    <s v="OLARTE"/>
    <s v="PASCUAL"/>
    <s v="Mª CRISTINA"/>
    <s v="OLARTE PASCUAL, Mª CRISTINA"/>
    <x v="0"/>
    <x v="0"/>
    <x v="0"/>
    <n v="4"/>
    <n v="1"/>
    <s v="m-olarte"/>
    <s v="cristina.olarte@unirioja.es"/>
    <n v="0.6"/>
    <n v="0.6"/>
    <n v="504"/>
    <s v="PROFESOR TITULAR UNIVERSIDAD"/>
    <s v="C01"/>
    <s v="TIEMPO COMPLETO"/>
    <s v="2017-09-15 00:00:00.0"/>
    <s v="null"/>
    <s v="DF100194"/>
    <s v="PROFESOR TITULAR DE UNIVERSIDAD"/>
    <s v="R104"/>
    <x v="0"/>
    <n v="95"/>
    <s v="COMERCIALIZACIÓN E INVESTIGACIÓN DE MERCADOS"/>
  </r>
  <r>
    <x v="0"/>
    <n v="16549972"/>
    <x v="0"/>
    <n v="208"/>
    <s v="208G"/>
    <s v="GRUPO-A"/>
    <s v="Prácticas en empresa"/>
    <s v="GG"/>
    <s v="GRUPO GRANDE"/>
    <s v="208G"/>
    <s v="GG de Prácticas en empresa"/>
    <s v="GRUPO-A"/>
    <s v="GG de Prácticas en empresa"/>
    <s v="1S"/>
    <n v="16549972"/>
    <s v="PINILLOS"/>
    <s v="GARCÍA"/>
    <s v="MARÍA DE LA O"/>
    <s v="PINILLOS GARCÍA, MARÍA DE LA O"/>
    <x v="0"/>
    <x v="0"/>
    <x v="0"/>
    <n v="5"/>
    <n v="1"/>
    <s v="mpinillo"/>
    <s v="maria.pinillos@unirioja.es"/>
    <n v="0.8"/>
    <n v="0.8"/>
    <n v="504"/>
    <s v="PROFESOR TITULAR UNIVERSIDAD"/>
    <s v="C01"/>
    <s v="TIEMPO COMPLETO"/>
    <s v="2014-09-15 00:00:00.0"/>
    <s v="null"/>
    <s v="DF31176"/>
    <s v="PROFESOR TITULAR DE UNIVERSIDAD"/>
    <s v="R104"/>
    <x v="0"/>
    <n v="225"/>
    <s v="ECONOMÍA APLICADA"/>
  </r>
  <r>
    <x v="0"/>
    <n v="16551895"/>
    <x v="0"/>
    <n v="208"/>
    <s v="208G"/>
    <s v="GRUPO-A"/>
    <s v="Prácticas en empresa"/>
    <s v="GG"/>
    <s v="GRUPO GRANDE"/>
    <s v="208G"/>
    <s v="GG de Prácticas en empresa"/>
    <s v="GRUPO-A"/>
    <s v="GG de Prácticas en empresa"/>
    <s v="1S"/>
    <n v="16551895"/>
    <s v="SALINAS"/>
    <s v="ZÁRATE"/>
    <s v="RODOLFO"/>
    <s v="SALINAS ZÁRATE, RODOLFO"/>
    <x v="1"/>
    <x v="0"/>
    <x v="0"/>
    <n v="5"/>
    <n v="0"/>
    <s v="rosalina"/>
    <s v="rodolfo.salinas@unirioja.es"/>
    <n v="0.6"/>
    <n v="0.6"/>
    <n v="504"/>
    <s v="PROFESOR TITULAR UNIVERSIDAD"/>
    <s v="01A"/>
    <s v="TIEMPO COMPLETO AMPLIADO"/>
    <s v="2012-09-01 00:00:00.0"/>
    <s v="null"/>
    <s v="DF100088"/>
    <s v="PROFESOR TITULAR DE UNIVERSIDAD"/>
    <s v="R104"/>
    <x v="0"/>
    <n v="650"/>
    <s v="ORGANIZACIÓN DE EMPRESAS"/>
  </r>
  <r>
    <x v="0"/>
    <n v="16563058"/>
    <x v="0"/>
    <n v="208"/>
    <s v="208G"/>
    <s v="GRUPO-A"/>
    <s v="Prácticas en empresa"/>
    <s v="GG"/>
    <s v="GRUPO GRANDE"/>
    <s v="208G"/>
    <s v="GG de Prácticas en empresa"/>
    <s v="GRUPO-A"/>
    <s v="GG de Prácticas en empresa"/>
    <s v="1S"/>
    <n v="16563058"/>
    <s v="PELEGRÍN"/>
    <s v="BORONDO"/>
    <s v="JORGE"/>
    <s v="PELEGRÍN BORONDO, JORGE"/>
    <x v="0"/>
    <x v="0"/>
    <x v="0"/>
    <n v="2"/>
    <n v="1"/>
    <s v="jopelegr"/>
    <s v="jorge.pelegrin@unirioja.es"/>
    <n v="0.6"/>
    <n v="0.6"/>
    <n v="534"/>
    <s v="CONTRATADO DOCTOR -TIPO 1"/>
    <s v="C01"/>
    <s v="TIEMPO COMPLETO"/>
    <s v="2015-04-23 00:00:00.0"/>
    <s v="null"/>
    <s v="LD100612"/>
    <s v="PROFESOR CONTRATADO DOCTOR- TIPO 1"/>
    <s v="R104"/>
    <x v="0"/>
    <n v="95"/>
    <s v="COMERCIALIZACIÓN E INVESTIGACIÓN DE MERCADOS"/>
  </r>
  <r>
    <x v="0"/>
    <n v="16572280"/>
    <x v="0"/>
    <n v="208"/>
    <s v="208G"/>
    <s v="GRUPO-A"/>
    <s v="Prácticas en empresa"/>
    <s v="GG"/>
    <s v="GRUPO GRANDE"/>
    <s v="208G"/>
    <s v="GG de Prácticas en empresa"/>
    <s v="GRUPO-A"/>
    <s v="GG de Prácticas en empresa"/>
    <s v="1S"/>
    <n v="16572280"/>
    <s v="GÓMEZ"/>
    <s v="VILLASCUERNA"/>
    <s v="JAIME"/>
    <s v="GÓMEZ VILLASCUERNA, JAIME"/>
    <x v="0"/>
    <x v="0"/>
    <x v="0"/>
    <n v="4"/>
    <n v="3"/>
    <s v="jagomev"/>
    <s v="jaime.gomez@unirioja.es"/>
    <n v="1"/>
    <n v="1"/>
    <n v="500"/>
    <s v="CATEDRATICO DE UNIVERSIDAD"/>
    <s v="C01"/>
    <s v="TIEMPO COMPLETO"/>
    <s v="2017-09-15 00:00:00.0"/>
    <s v="null"/>
    <s v="DF100336"/>
    <s v="CATEDRÁTICO DE UNIVERSIDAD"/>
    <s v="R104"/>
    <x v="0"/>
    <n v="650"/>
    <s v="ORGANIZACIÓN DE EMPRESAS"/>
  </r>
  <r>
    <x v="0"/>
    <n v="16581606"/>
    <x v="0"/>
    <n v="208"/>
    <s v="208G"/>
    <s v="GRUPO-A"/>
    <s v="Prácticas en empresa"/>
    <s v="GG"/>
    <s v="GRUPO GRANDE"/>
    <s v="208G"/>
    <s v="GG de Prácticas en empresa"/>
    <s v="GRUPO-A"/>
    <s v="GG de Prácticas en empresa"/>
    <s v="1S"/>
    <n v="16581606"/>
    <s v="SALAZAR"/>
    <s v="TERREROS"/>
    <s v="IDANA"/>
    <s v="SALAZAR TERREROS, IDANA"/>
    <x v="0"/>
    <x v="0"/>
    <x v="0"/>
    <n v="2"/>
    <n v="0"/>
    <s v="idsalaza"/>
    <s v="idana.salazar@unirioja.es"/>
    <n v="0.8"/>
    <n v="0.8"/>
    <n v="536"/>
    <s v="PROFESOR INTERINO"/>
    <s v="C01"/>
    <s v="TIEMPO COMPLETO"/>
    <s v="2015-09-15 00:00:00.0"/>
    <s v="null"/>
    <s v="PI101024"/>
    <s v="PROFESOR CONTRATADO INTERINO"/>
    <s v="R104"/>
    <x v="0"/>
    <n v="650"/>
    <s v="ORGANIZACIÓN DE EMPRESAS"/>
  </r>
  <r>
    <x v="0"/>
    <n v="16594259"/>
    <x v="0"/>
    <n v="208"/>
    <s v="208G"/>
    <s v="GRUPO-A"/>
    <s v="Prácticas en empresa"/>
    <s v="GG"/>
    <s v="GRUPO GRANDE"/>
    <s v="208G"/>
    <s v="GG de Prácticas en empresa"/>
    <s v="GRUPO-A"/>
    <s v="GG de Prácticas en empresa"/>
    <s v="1S"/>
    <n v="16594259"/>
    <s v="JUANEDA"/>
    <s v="AYENSA"/>
    <s v="EMMA"/>
    <s v="JUANEDA AYENSA, EMMA"/>
    <x v="1"/>
    <x v="0"/>
    <x v="0"/>
    <n v="2"/>
    <n v="0"/>
    <s v="ejuaneda"/>
    <s v="emma.juaneda@unirioja.es"/>
    <n v="0.6"/>
    <n v="0.6"/>
    <n v="536"/>
    <s v="PROFESOR INTERINO"/>
    <s v="C01"/>
    <s v="TIEMPO COMPLETO"/>
    <s v="2015-12-22 00:00:00.0"/>
    <s v="null"/>
    <s v="PI101025"/>
    <s v="PROFESOR CONTRATADO INTERINO"/>
    <s v="R104"/>
    <x v="0"/>
    <n v="650"/>
    <s v="ORGANIZACIÓN DE EMPRESAS"/>
  </r>
  <r>
    <x v="0"/>
    <n v="72791252"/>
    <x v="0"/>
    <n v="208"/>
    <s v="208G"/>
    <s v="GRUPO-A"/>
    <s v="Prácticas en empresa"/>
    <s v="GG"/>
    <s v="GRUPO GRANDE"/>
    <s v="208G"/>
    <s v="GG de Prácticas en empresa"/>
    <s v="GRUPO-A"/>
    <s v="GG de Prácticas en empresa"/>
    <s v="1S"/>
    <n v="72791252"/>
    <s v="EGUIZÁBAL"/>
    <s v="MARÍN"/>
    <s v="FÁTIMA"/>
    <s v="EGUIZÁBAL MARÍN, FÁTIMA"/>
    <x v="1"/>
    <x v="0"/>
    <x v="1"/>
    <n v="0"/>
    <n v="0"/>
    <s v="faeguiza"/>
    <s v="fatima.eguizabal@unirioja.es"/>
    <n v="0.4"/>
    <n v="0.4"/>
    <n v="536"/>
    <s v="PROFESOR INTERINO"/>
    <s v="C01"/>
    <s v="TIEMPO COMPLETO"/>
    <s v="2018-09-27 00:00:00.0"/>
    <s v="2019-09-14 00:00:00.0"/>
    <s v="PI101417"/>
    <s v="PROFESOR CONTRATADO INTERINO"/>
    <s v="R104"/>
    <x v="0"/>
    <n v="225"/>
    <s v="ECONOMÍA APLICADA"/>
  </r>
  <r>
    <x v="0"/>
    <n v="31228810"/>
    <x v="0"/>
    <n v="209"/>
    <s v="209G"/>
    <s v="GRUPO-A"/>
    <s v="Contabilidad financiera y de sociedades"/>
    <s v="GG"/>
    <s v="GRUPO GRANDE"/>
    <s v="209G"/>
    <s v="GG de Contabilidad financiera y de sociedades"/>
    <s v="GRUPO-A"/>
    <s v="GG de Contabilidad financiera y de sociedades"/>
    <s v="1S"/>
    <n v="31228810"/>
    <s v="GONZÁLEZ"/>
    <s v="JIMÉNEZ"/>
    <s v="LUIS"/>
    <s v="GONZÁLEZ JIMÉNEZ, LUIS"/>
    <x v="1"/>
    <x v="0"/>
    <x v="0"/>
    <n v="5"/>
    <n v="1"/>
    <s v="lugonzal"/>
    <s v="luis.gonzalez@unirioja.es"/>
    <n v="4"/>
    <n v="4"/>
    <n v="504"/>
    <s v="PROFESOR TITULAR UNIVERSIDAD"/>
    <s v="01A"/>
    <s v="TIEMPO COMPLETO AMPLIADO"/>
    <s v="2012-09-01 00:00:00.0"/>
    <s v="null"/>
    <s v="DF100049"/>
    <s v="TITULAR DE UNIVERSIDAD"/>
    <s v="R104"/>
    <x v="0"/>
    <n v="230"/>
    <s v="ECONOMÍA FINANCIERA Y CONTABILIDAD"/>
  </r>
  <r>
    <x v="0"/>
    <n v="18033042"/>
    <x v="0"/>
    <n v="211"/>
    <s v="211G"/>
    <s v="GRUPO-A"/>
    <s v="Sistemas de información contable"/>
    <s v="GG"/>
    <s v="GRUPO GRANDE"/>
    <s v="211G"/>
    <s v="GG de Sistemas de información contable"/>
    <s v="GRUPO-A"/>
    <s v="GG de Sistemas de información contable"/>
    <s v="1S"/>
    <n v="18033042"/>
    <s v="BLANCO"/>
    <s v="PASCUAL"/>
    <s v="LUIS"/>
    <s v="BLANCO PASCUAL, LUIS"/>
    <x v="0"/>
    <x v="0"/>
    <x v="0"/>
    <n v="3"/>
    <n v="0"/>
    <s v="lublanco"/>
    <s v="luis.blanco@unirioja.es"/>
    <n v="4"/>
    <n v="4"/>
    <n v="534"/>
    <s v="CONTRATADO DOCTOR -TIPO 1"/>
    <s v="C01"/>
    <s v="TIEMPO COMPLETO"/>
    <s v="2011-07-29 00:00:00.0"/>
    <s v="null"/>
    <s v="PI100783"/>
    <s v="PROFESOR CONTRATADO DOCTOR"/>
    <s v="R104"/>
    <x v="0"/>
    <n v="230"/>
    <s v="ECONOMÍA FINANCIERA Y CONTABILIDAD"/>
  </r>
  <r>
    <x v="0"/>
    <n v="72793905"/>
    <x v="0"/>
    <n v="212"/>
    <s v="212G"/>
    <s v="GRUPO-A"/>
    <s v="Gestión de riesgos financieros"/>
    <s v="GG"/>
    <s v="GRUPO GRANDE"/>
    <s v="212G"/>
    <s v="GG de Gestión de riesgos financieros"/>
    <s v="GRUPO-A"/>
    <s v="GG de Gestión de riesgos financieros"/>
    <s v="1S"/>
    <n v="72793905"/>
    <s v="DÍAZ"/>
    <s v="MENDOZA"/>
    <s v="ANA CARMEN"/>
    <s v="DÍAZ MENDOZA, ANA CARMEN"/>
    <x v="1"/>
    <x v="0"/>
    <x v="0"/>
    <n v="0"/>
    <n v="0"/>
    <s v="andiazm"/>
    <s v="ana-carmen.diaz@unirioja.es"/>
    <n v="4"/>
    <n v="4"/>
    <n v="536"/>
    <s v="PROFESOR INTERINO"/>
    <s v="C01"/>
    <s v="TIEMPO COMPLETO"/>
    <s v="2017-09-15 00:00:00.0"/>
    <s v="null"/>
    <s v="PI101238"/>
    <s v="PROFESOR CONTRATADO INTERINO"/>
    <s v="R104"/>
    <x v="0"/>
    <n v="230"/>
    <s v="ECONOMÍA FINANCIERA Y CONTABILIDAD"/>
  </r>
  <r>
    <x v="0"/>
    <n v="16542461"/>
    <x v="0"/>
    <n v="213"/>
    <s v="213G"/>
    <s v="GRUPO-A"/>
    <s v="Creación y desarrollo de la empresa"/>
    <s v="GG"/>
    <s v="GRUPO GRANDE"/>
    <s v="213G"/>
    <s v="GG de Creación y desarrollo de la empresa"/>
    <s v="GRUPO-A"/>
    <s v="GG de Creación y desarrollo de la empresa"/>
    <s v="2S"/>
    <n v="16542461"/>
    <s v="CASTRESANA"/>
    <s v="RUIZ CARRILLO"/>
    <s v="JOSÉ IGNACIO"/>
    <s v="CASTRESANA RUIZ CARRILLO, JOSÉ IGNACIO"/>
    <x v="0"/>
    <x v="0"/>
    <x v="0"/>
    <n v="5"/>
    <n v="0"/>
    <s v="jocastre"/>
    <s v="jignacio.castresana@unirioja.es"/>
    <n v="1.5"/>
    <n v="1.5"/>
    <n v="504"/>
    <s v="PROFESOR TITULAR UNIVERSIDAD"/>
    <s v="01A"/>
    <s v="TIEMPO COMPLETO AMPLIADO"/>
    <s v="2012-09-01 00:00:00.0"/>
    <s v="null"/>
    <s v="DF31294"/>
    <s v="TITULAR DE UNIVERSIDAD"/>
    <s v="R104"/>
    <x v="0"/>
    <n v="650"/>
    <s v="ORGANIZACIÓN DE EMPRESAS"/>
  </r>
  <r>
    <x v="0"/>
    <n v="16557181"/>
    <x v="0"/>
    <n v="213"/>
    <s v="213G"/>
    <s v="GRUPO-A"/>
    <s v="Creación y desarrollo de la empresa"/>
    <s v="GG"/>
    <s v="GRUPO GRANDE"/>
    <s v="213G"/>
    <s v="GG de Creación y desarrollo de la empresa"/>
    <s v="GRUPO-A"/>
    <s v="GG de Creación y desarrollo de la empresa"/>
    <s v="2S"/>
    <n v="16557181"/>
    <s v="PELEGRÍN"/>
    <s v="BORONDO"/>
    <s v="JULIO ENRIQUE"/>
    <s v="PELEGRÍN BORONDO, JULIO ENRIQUE"/>
    <x v="1"/>
    <x v="0"/>
    <x v="1"/>
    <n v="0"/>
    <n v="0"/>
    <s v="jupelegr"/>
    <s v="julio-enrique.pelegrin@unirioja.es"/>
    <n v="1"/>
    <n v="1"/>
    <n v="532"/>
    <s v="LABORAL DOCENTE-ASOCIADO"/>
    <s v="P06"/>
    <s v="TIEMPO PARCIAL (6+6 HORAS)"/>
    <s v="2017-09-15 00:00:00.0"/>
    <s v="2019-09-14 00:00:00.0"/>
    <s v="PI101234"/>
    <s v="PROFESOR ASOCIADO"/>
    <s v="R104"/>
    <x v="0"/>
    <n v="95"/>
    <s v="COMERCIALIZACIÓN E INVESTIGACIÓN DE MERCADOS"/>
  </r>
  <r>
    <x v="0"/>
    <n v="16594506"/>
    <x v="0"/>
    <n v="214"/>
    <s v="214G"/>
    <s v="GRUPO-A"/>
    <s v="Dirección de la innovación"/>
    <s v="GG"/>
    <s v="GRUPO GRANDE"/>
    <s v="214G"/>
    <s v="GG de Dirección de la innovación"/>
    <s v="GRUPO-A"/>
    <s v="GG de Dirección de la innovación"/>
    <s v="1S"/>
    <n v="16594506"/>
    <s v="VARGAS"/>
    <s v="MONTOYA"/>
    <s v="PILAR"/>
    <s v="VARGAS MONTOYA, PILAR"/>
    <x v="1"/>
    <x v="0"/>
    <x v="0"/>
    <n v="3"/>
    <n v="0"/>
    <s v="pivargas"/>
    <s v="pilar.vargas@unirioja.es"/>
    <n v="2"/>
    <n v="2"/>
    <n v="504"/>
    <s v="PROFESOR TITULAR UNIVERSIDAD"/>
    <s v="C01"/>
    <s v="TIEMPO COMPLETO"/>
    <s v="2018-11-26 00:00:00.0"/>
    <s v="null"/>
    <s v="DF100362"/>
    <s v="PROFESOR TITULAR DE UNIVERSIDAD"/>
    <s v="R104"/>
    <x v="0"/>
    <n v="650"/>
    <s v="ORGANIZACIÓN DE EMPRESAS"/>
  </r>
  <r>
    <x v="0"/>
    <n v="72780209"/>
    <x v="0"/>
    <n v="214"/>
    <s v="214G"/>
    <s v="GRUPO-A"/>
    <s v="Dirección de la innovación"/>
    <s v="GG"/>
    <s v="GRUPO GRANDE"/>
    <s v="214G"/>
    <s v="GG de Dirección de la innovación"/>
    <s v="GRUPO-A"/>
    <s v="GG de Dirección de la innovación"/>
    <s v="1S"/>
    <n v="72780209"/>
    <s v="JIMÉNEZ"/>
    <s v="GALÁN"/>
    <s v="EDUARDO MIGUEL"/>
    <s v="JIMÉNEZ GALÁN, EDUARDO MIGUEL"/>
    <x v="1"/>
    <x v="0"/>
    <x v="1"/>
    <n v="0"/>
    <n v="0"/>
    <s v="emjimeneg"/>
    <s v="eduardo.jimenez@unirioja.es"/>
    <n v="2"/>
    <n v="2"/>
    <n v="532"/>
    <s v="LABORAL DOCENTE-ASOCIADO"/>
    <s v="P02"/>
    <s v="TIEMPO PARCIAL (2+2 HORAS)"/>
    <s v="2018-09-24 00:00:00.0"/>
    <s v="2019-09-14 00:00:00.0"/>
    <s v="PI101416"/>
    <s v="PROFESOR ASOCIADO"/>
    <s v="R104"/>
    <x v="0"/>
    <n v="650"/>
    <s v="ORGANIZACIÓN DE EMPRESAS"/>
  </r>
  <r>
    <x v="0"/>
    <n v="16517184"/>
    <x v="0"/>
    <n v="216"/>
    <s v="216G"/>
    <s v="GRUPO-A"/>
    <s v="Dirección y toma de decisiones"/>
    <s v="GG"/>
    <s v="GRUPO GRANDE"/>
    <s v="216G"/>
    <s v="GG de Dirección y toma de decisiones"/>
    <s v="GRUPO-A"/>
    <s v="GG de Dirección y toma de decisiones"/>
    <s v="1S"/>
    <n v="16517184"/>
    <s v="JUÁREZ"/>
    <s v="CASTELLÓ"/>
    <s v="CARMELO ARTURO"/>
    <s v="JUÁREZ CASTELLÓ, CARMELO ARTURO"/>
    <x v="0"/>
    <x v="0"/>
    <x v="0"/>
    <n v="4"/>
    <n v="2"/>
    <s v="cajuarez"/>
    <s v="carmelo.juarez@unirioja.es"/>
    <n v="4"/>
    <n v="4"/>
    <n v="504"/>
    <s v="PROFESOR TITULAR UNIVERSIDAD"/>
    <s v="C01"/>
    <s v="TIEMPO COMPLETO"/>
    <s v="2013-09-13 00:00:00.0"/>
    <s v="null"/>
    <s v="DF31303"/>
    <s v="TITULAR DE UNIVERSIDAD"/>
    <s v="R104"/>
    <x v="0"/>
    <n v="650"/>
    <s v="ORGANIZACIÓN DE EMPRESAS"/>
  </r>
  <r>
    <x v="0"/>
    <n v="72778836"/>
    <x v="0"/>
    <n v="218"/>
    <s v="218G"/>
    <s v="GRUPO-A"/>
    <s v="Gestión de la calidad"/>
    <s v="GG"/>
    <s v="GRUPO GRANDE"/>
    <s v="218G"/>
    <s v="GG de Gestión de la calidad"/>
    <s v="GRUPO-A"/>
    <s v="GG de Gestión de la calidad"/>
    <s v="1S"/>
    <n v="72778836"/>
    <s v="ÁLVAREZ"/>
    <s v="GURREA"/>
    <s v="JUAN CARLOS"/>
    <s v="ÁLVAREZ GURREA, JUAN CARLOS"/>
    <x v="1"/>
    <x v="0"/>
    <x v="0"/>
    <n v="0"/>
    <n v="0"/>
    <s v="jualvag"/>
    <s v="juan-carlos.alvarez@unirioja.es"/>
    <n v="2"/>
    <n v="2"/>
    <n v="532"/>
    <s v="LABORAL DOCENTE-ASOCIADO"/>
    <s v="P06"/>
    <s v="TIEMPO PARCIAL (6+6 HORAS)"/>
    <s v="2015-09-15 00:00:00.0"/>
    <s v="2019-09-14 00:00:00.0"/>
    <s v="PI101026"/>
    <s v="PROFESOR ASOCIADO"/>
    <s v="R104"/>
    <x v="0"/>
    <n v="650"/>
    <s v="ORGANIZACIÓN DE EMPRESAS"/>
  </r>
  <r>
    <x v="0"/>
    <n v="16612791"/>
    <x v="0"/>
    <n v="219"/>
    <s v="219G"/>
    <s v="GRUPO-A"/>
    <s v="Mercados financieros"/>
    <s v="GG"/>
    <s v="GRUPO GRANDE"/>
    <s v="219G"/>
    <s v="GG de Mercados financieros"/>
    <s v="GRUPO-A"/>
    <s v="GG de Mercados financieros"/>
    <s v="1S"/>
    <n v="16612791"/>
    <s v="MELÓN"/>
    <s v="IZCO"/>
    <s v="ÁLVARO"/>
    <s v="MELÓN IZCO, ÁLVARO"/>
    <x v="0"/>
    <x v="0"/>
    <x v="1"/>
    <n v="0"/>
    <n v="0"/>
    <s v="almelon"/>
    <s v="alvaro.melon@alum.unirioja.es"/>
    <n v="0.8"/>
    <n v="0.8"/>
    <n v="536"/>
    <s v="PROFESOR INTERINO"/>
    <s v="C01"/>
    <s v="TIEMPO COMPLETO"/>
    <s v="2018-09-17 00:00:00.0"/>
    <s v="2018-09-30 00:00:00.0"/>
    <s v="PI101108"/>
    <s v="PROFESOR CONTRATADO INTERINO"/>
    <s v="R104"/>
    <x v="0"/>
    <n v="230"/>
    <s v="ECONOMÍA FINANCIERA Y CONTABILIDAD"/>
  </r>
  <r>
    <x v="0"/>
    <n v="25103899"/>
    <x v="0"/>
    <n v="220"/>
    <s v="220G"/>
    <s v="GRUPO-A"/>
    <s v="Planificación fiscal"/>
    <s v="GG"/>
    <s v="GRUPO GRANDE"/>
    <s v="220G"/>
    <s v="GG de Planificación fiscal"/>
    <s v="GRUPO-A"/>
    <s v="GG de Planificación fiscal"/>
    <s v="2S"/>
    <n v="25103899"/>
    <s v="PINO"/>
    <s v="LOZANO"/>
    <s v="MANUEL FRANCISCO"/>
    <s v="PINO LOZANO, MANUEL FRANCISCO"/>
    <x v="1"/>
    <x v="0"/>
    <x v="1"/>
    <n v="0"/>
    <n v="0"/>
    <s v="mapino"/>
    <s v="manuel-francisco.pino@unirioja.es"/>
    <n v="4"/>
    <n v="4"/>
    <n v="532"/>
    <s v="LABORAL DOCENTE-ASOCIADO"/>
    <s v="P04"/>
    <s v="TIEMPO PARCIAL (4+4 HORAS)"/>
    <s v="2018-09-17 00:00:00.0"/>
    <s v="2019-09-14 00:00:00.0"/>
    <s v="PI101356"/>
    <s v="PROFESOR ASOCIADO"/>
    <s v="R104"/>
    <x v="0"/>
    <n v="225"/>
    <s v="ECONOMÍA APLICADA"/>
  </r>
  <r>
    <x v="0"/>
    <n v="16616932"/>
    <x v="0"/>
    <n v="222"/>
    <s v="222G"/>
    <s v="GRUPO-A"/>
    <s v="Marketing de servicios profesionales"/>
    <s v="GG"/>
    <s v="GRUPO GRANDE"/>
    <s v="222G"/>
    <s v="GG de Márketing de servicios profesionales"/>
    <s v="GRUPO-A"/>
    <s v="GG de Márketing de servicios profesionales"/>
    <s v="1S"/>
    <n v="16616932"/>
    <s v="MEDRANO"/>
    <s v="SÁEZ"/>
    <s v="NATALIA"/>
    <s v="MEDRANO SÁEZ, NATALIA"/>
    <x v="1"/>
    <x v="0"/>
    <x v="1"/>
    <m/>
    <m/>
    <s v="namedran"/>
    <s v="natalia.medrano@unirioja.es"/>
    <n v="4"/>
    <n v="4"/>
    <n v="536"/>
    <s v="PROFESOR INTERINO"/>
    <s v="C01"/>
    <s v="TIEMPO COMPLETO"/>
    <s v="2018-09-17 00:00:00.0"/>
    <s v="2019-01-18 00:00:00.0"/>
    <s v="PI101353"/>
    <s v="PROFESOR CONTRATADO INTERINO TC"/>
    <s v="R104"/>
    <x v="0"/>
    <n v="95"/>
    <s v="COMERCIALIZACIÓN E INVESTIGACIÓN DE MERCADOS"/>
  </r>
  <r>
    <x v="1"/>
    <n v="16586693"/>
    <x v="1"/>
    <n v="226"/>
    <s v="226G"/>
    <s v="GRUPO-A"/>
    <s v="Derecho penal"/>
    <s v="GG"/>
    <s v="GRUPO GRANDE"/>
    <s v="226G"/>
    <s v="GRUPO GRANDE DE Derecho penal"/>
    <s v="GRUPO-A"/>
    <s v="Grupo Grande de Derecho penal"/>
    <s v="AN"/>
    <n v="16586693"/>
    <s v="PÉREZ"/>
    <s v="GONZÁLEZ"/>
    <s v="SERGIO"/>
    <s v="PÉREZ GONZÁLEZ, SERGIO"/>
    <x v="0"/>
    <x v="0"/>
    <x v="0"/>
    <n v="0"/>
    <n v="0"/>
    <s v="seperez"/>
    <s v="sergio.perezg@unirioja.es"/>
    <n v="9"/>
    <n v="9"/>
    <n v="536"/>
    <s v="PROFESOR INTERINO"/>
    <s v="C01"/>
    <s v="TIEMPO COMPLETO"/>
    <s v="2018-09-17 00:00:00.0"/>
    <s v="null"/>
    <s v="PI101351"/>
    <s v="PROFESOR CONTRATADO INTERINO"/>
    <s v="R103"/>
    <x v="1"/>
    <n v="170"/>
    <s v="DERECHO PENAL"/>
  </r>
  <r>
    <x v="1"/>
    <n v="16585809"/>
    <x v="1"/>
    <n v="226"/>
    <s v="226R"/>
    <s v="GRUPO-A1"/>
    <s v="Derecho penal"/>
    <s v="GR"/>
    <s v="GRUPO REDUCIDO"/>
    <s v="226R"/>
    <s v="GRUPO REDUCIDO DE Derecho penal"/>
    <s v="GRUPO-A1"/>
    <s v="Grupo Reducido de Derecho penal"/>
    <s v="AN"/>
    <n v="16585809"/>
    <s v="ROMO"/>
    <s v="SABANDO"/>
    <s v="BARBARA MARÍA"/>
    <s v="ROMO SABANDO, BARBARA MARÍA"/>
    <x v="1"/>
    <x v="0"/>
    <x v="1"/>
    <n v="0"/>
    <n v="0"/>
    <s v="baromo"/>
    <s v="barbara-maria.romo@unirioja.es"/>
    <n v="1.5"/>
    <n v="1.5"/>
    <n v="532"/>
    <s v="LABORAL DOCENTE-ASOCIADO"/>
    <s v="P03"/>
    <s v="TIEMPO PARCIAL (3+3 HORAS)"/>
    <s v="2018-09-17 00:00:00.0"/>
    <s v="2019-09-14 00:00:00.0"/>
    <s v="PI101406"/>
    <s v="PROFESOR ASOCIADO"/>
    <s v="R103"/>
    <x v="1"/>
    <n v="170"/>
    <s v="DERECHO PENAL"/>
  </r>
  <r>
    <x v="1"/>
    <n v="16019533"/>
    <x v="1"/>
    <n v="227"/>
    <s v="227G"/>
    <s v="GRUPO-A"/>
    <s v="Derecho procesal civil"/>
    <s v="GG"/>
    <s v="GRUPO GRANDE"/>
    <s v="227G"/>
    <s v="GRUPO GRANDE DE Derecho procesal civil"/>
    <s v="GRUPO-A"/>
    <s v="Grupo Grande de Derecho procesal civil"/>
    <s v="1S"/>
    <n v="16019533"/>
    <s v="GARCIANDÍA"/>
    <s v="GONZÁLEZ"/>
    <s v="PEDRO MARÍA"/>
    <s v="GARCIANDÍA GONZÁLEZ, PEDRO MARÍA"/>
    <x v="0"/>
    <x v="0"/>
    <x v="0"/>
    <n v="4"/>
    <n v="3"/>
    <s v="pgarcian"/>
    <s v="pedro.garciandia@unirioja.es"/>
    <n v="4"/>
    <n v="4"/>
    <n v="500"/>
    <s v="CATEDRATICO DE UNIVERSIDAD"/>
    <s v="C01"/>
    <s v="TIEMPO COMPLETO"/>
    <s v="2017-09-15 00:00:00.0"/>
    <s v="null"/>
    <s v="DF100278"/>
    <s v="CATEDRÁTICO DE UNIVERSIDAD"/>
    <s v="R103"/>
    <x v="1"/>
    <n v="175"/>
    <s v="DERECHO PROCESAL"/>
  </r>
  <r>
    <x v="1"/>
    <n v="16532587"/>
    <x v="1"/>
    <n v="227"/>
    <s v="227G"/>
    <s v="GRUPO-A"/>
    <s v="Derecho procesal civil"/>
    <s v="GG"/>
    <s v="GRUPO GRANDE"/>
    <s v="227G"/>
    <s v="GRUPO GRANDE DE Derecho procesal civil"/>
    <s v="GRUPO-A"/>
    <s v="Grupo Grande de Derecho procesal civil"/>
    <s v="1S"/>
    <n v="16532587"/>
    <s v="LASHERAS"/>
    <s v="HERRERO"/>
    <s v="MARÍA PILAR"/>
    <s v="LASHERAS HERRERO, MARÍA PILAR"/>
    <x v="1"/>
    <x v="0"/>
    <x v="1"/>
    <n v="0"/>
    <n v="0"/>
    <s v="malashh"/>
    <s v="pilar.lasheras@unirioja.es"/>
    <n v="0.5"/>
    <n v="0.5"/>
    <n v="532"/>
    <s v="LABORAL DOCENTE-ASOCIADO"/>
    <s v="P04"/>
    <s v="TIEMPO PARCIAL (4+4 HORAS)"/>
    <s v="2016-09-15 00:00:00.0"/>
    <s v="2019-09-14 00:00:00.0"/>
    <s v="PI101105"/>
    <s v="PROFESOR ASOCIADO"/>
    <s v="R103"/>
    <x v="1"/>
    <n v="175"/>
    <s v="DERECHO PROCESAL"/>
  </r>
  <r>
    <x v="1"/>
    <n v="16554062"/>
    <x v="1"/>
    <n v="228"/>
    <s v="228G"/>
    <s v="GRUPO-A"/>
    <s v="Derecho de obligaciones y contratos civiles"/>
    <s v="GG"/>
    <s v="GRUPO GRANDE"/>
    <s v="228G"/>
    <s v="GRUPO GRANDE DE Derecho de obligaciones y contratos civiles"/>
    <s v="GRUPO-A"/>
    <s v="Grupo Grande de Derecho de obligaciones y contratos civiles"/>
    <s v="1S"/>
    <n v="16554062"/>
    <s v="CÁMARA"/>
    <s v="LAPUENTE"/>
    <s v="SERGIO"/>
    <s v="CÁMARA LAPUENTE, SERGIO"/>
    <x v="0"/>
    <x v="0"/>
    <x v="0"/>
    <n v="5"/>
    <n v="3"/>
    <s v="secamara"/>
    <s v="sergio.camara@unirioja.es"/>
    <n v="4"/>
    <n v="4"/>
    <n v="500"/>
    <s v="CATEDRATICO DE UNIVERSIDAD"/>
    <s v="C01"/>
    <s v="TIEMPO COMPLETO"/>
    <s v="2007-10-15 00:00:00.0"/>
    <s v="null"/>
    <s v="DF100216"/>
    <s v="CATEDRÁTICO DE UNIVERSIDAD"/>
    <s v="R103"/>
    <x v="1"/>
    <n v="130"/>
    <s v="DERECHO CIVIL"/>
  </r>
  <r>
    <x v="1"/>
    <n v="42053327"/>
    <x v="1"/>
    <n v="228"/>
    <s v="228G"/>
    <s v="GRUPO-A"/>
    <s v="Derecho de obligaciones y contratos civiles"/>
    <s v="GG"/>
    <s v="GRUPO GRANDE"/>
    <s v="228G"/>
    <s v="GRUPO GRANDE DE Derecho de obligaciones y contratos civiles"/>
    <s v="GRUPO-A"/>
    <s v="Grupo Grande de Derecho de obligaciones y contratos civiles"/>
    <s v="1S"/>
    <n v="42053327"/>
    <s v="VENTURA"/>
    <s v="VENTURA"/>
    <s v="JOSÉ MANUEL"/>
    <s v="VENTURA VENTURA, JOSÉ MANUEL"/>
    <x v="0"/>
    <x v="0"/>
    <x v="0"/>
    <n v="6"/>
    <n v="2"/>
    <s v="joventur"/>
    <s v="jmanuel.ventura@unirioja.es"/>
    <n v="2"/>
    <n v="2"/>
    <n v="534"/>
    <s v="CONTRATADO DOCTOR -TIPO 1"/>
    <s v="C01"/>
    <s v="TIEMPO COMPLETO"/>
    <s v="2004-10-01 00:00:00.0"/>
    <s v="null"/>
    <s v="LD100299"/>
    <s v="CONTRATADO DOCTOR TIPO1"/>
    <s v="R103"/>
    <x v="1"/>
    <n v="130"/>
    <s v="DERECHO CIVIL"/>
  </r>
  <r>
    <x v="2"/>
    <n v="16554062"/>
    <x v="1"/>
    <n v="228"/>
    <s v="228G"/>
    <s v="GRUPO-A"/>
    <s v="Derecho de obligaciones y contratos civiles"/>
    <s v="GG"/>
    <s v="GRUPO GRANDE"/>
    <s v="228G"/>
    <s v="GRUPO GRANDE DE Derecho de obligaciones y contratos civiles"/>
    <s v="GRUPO-A"/>
    <s v="Grupo Grande de Derecho de obligaciones y contratos civiles"/>
    <s v="1S"/>
    <n v="16554062"/>
    <s v="CÁMARA"/>
    <s v="LAPUENTE"/>
    <s v="SERGIO"/>
    <s v="CÁMARA LAPUENTE, SERGIO"/>
    <x v="0"/>
    <x v="0"/>
    <x v="0"/>
    <n v="5"/>
    <n v="3"/>
    <s v="secamara"/>
    <s v="sergio.camara@unirioja.es"/>
    <n v="4"/>
    <m/>
    <n v="500"/>
    <s v="CATEDRATICO DE UNIVERSIDAD"/>
    <s v="C01"/>
    <s v="TIEMPO COMPLETO"/>
    <s v="2007-10-15 00:00:00.0"/>
    <s v="null"/>
    <s v="DF100216"/>
    <s v="CATEDRÁTICO DE UNIVERSIDAD"/>
    <s v="R103"/>
    <x v="1"/>
    <n v="130"/>
    <s v="DERECHO CIVIL"/>
  </r>
  <r>
    <x v="2"/>
    <n v="42053327"/>
    <x v="1"/>
    <n v="228"/>
    <s v="228G"/>
    <s v="GRUPO-A"/>
    <s v="Derecho de obligaciones y contratos civiles"/>
    <s v="GG"/>
    <s v="GRUPO GRANDE"/>
    <s v="228G"/>
    <s v="GRUPO GRANDE DE Derecho de obligaciones y contratos civiles"/>
    <s v="GRUPO-A"/>
    <s v="Grupo Grande de Derecho de obligaciones y contratos civiles"/>
    <s v="1S"/>
    <n v="42053327"/>
    <s v="VENTURA"/>
    <s v="VENTURA"/>
    <s v="JOSÉ MANUEL"/>
    <s v="VENTURA VENTURA, JOSÉ MANUEL"/>
    <x v="0"/>
    <x v="0"/>
    <x v="0"/>
    <n v="6"/>
    <n v="2"/>
    <s v="joventur"/>
    <s v="jmanuel.ventura@unirioja.es"/>
    <n v="2"/>
    <m/>
    <n v="534"/>
    <s v="CONTRATADO DOCTOR -TIPO 1"/>
    <s v="C01"/>
    <s v="TIEMPO COMPLETO"/>
    <s v="2004-10-01 00:00:00.0"/>
    <s v="null"/>
    <s v="LD100299"/>
    <s v="CONTRATADO DOCTOR TIPO1"/>
    <s v="R103"/>
    <x v="1"/>
    <n v="130"/>
    <s v="DERECHO CIVIL"/>
  </r>
  <r>
    <x v="1"/>
    <n v="16261031"/>
    <x v="1"/>
    <n v="229"/>
    <s v="229G"/>
    <s v="GRUPO-A"/>
    <s v="Derecho administrativo patrimonial y económico"/>
    <s v="GG"/>
    <s v="GRUPO GRANDE"/>
    <s v="229G"/>
    <s v="GRUPO GRANDE DE Derecho administrativo patrimonial y económico"/>
    <s v="GRUPO-A"/>
    <s v="Grupo Grande de Derecho administrativo patrimonial y económico"/>
    <s v="1S"/>
    <n v="16261031"/>
    <s v="SANTAMARÍA"/>
    <s v="ARINAS"/>
    <s v="RENÉ JAVIER"/>
    <s v="SANTAMARÍA ARINAS, RENÉ JAVIER"/>
    <x v="0"/>
    <x v="0"/>
    <x v="0"/>
    <n v="4"/>
    <n v="3"/>
    <s v="resantam"/>
    <s v="rene-javier.santamaria@unirioja.es"/>
    <n v="6"/>
    <n v="6"/>
    <n v="504"/>
    <s v="PROFESOR TITULAR UNIVERSIDAD"/>
    <s v="01R"/>
    <s v="TIEMPO COMPLETO REDUCIDO"/>
    <s v="2016-09-15 00:00:00.0"/>
    <s v="null"/>
    <s v="DF100199"/>
    <s v="PROFESOR TITULAR DE UNIVERSIDAD"/>
    <s v="R103"/>
    <x v="1"/>
    <n v="125"/>
    <s v="DERECHO ADMINISTRATIVO"/>
  </r>
  <r>
    <x v="1"/>
    <n v="16566979"/>
    <x v="1"/>
    <n v="229"/>
    <s v="229R"/>
    <s v="GRUPO-A1"/>
    <s v="Derecho administrativo patrimonial y económico"/>
    <s v="GR"/>
    <s v="GRUPO REDUCIDO"/>
    <s v="229R"/>
    <s v="GRUPO REDUCIDO DE Derecho administrativo patrimonial y económico"/>
    <s v="GRUPO-A1"/>
    <s v="Grupo Reducido de Derecho administrativo patrimonial y económico"/>
    <s v="1S"/>
    <n v="16566979"/>
    <s v="BARRIOBERO"/>
    <s v="MARTÍNEZ"/>
    <s v="IGNACIO"/>
    <s v="BARRIOBERO MARTÍNEZ, IGNACIO"/>
    <x v="1"/>
    <x v="0"/>
    <x v="0"/>
    <n v="0"/>
    <n v="0"/>
    <s v="igbarrio"/>
    <s v="ignacio.barriobero@unirioja.es"/>
    <n v="1.5"/>
    <n v="1.5"/>
    <n v="532"/>
    <s v="LABORAL DOCENTE-ASOCIADO"/>
    <s v="P06"/>
    <s v="TIEMPO PARCIAL (6+6 HORAS)"/>
    <s v="2016-09-15 00:00:00.0"/>
    <s v="2019-09-14 00:00:00.0"/>
    <s v="PI101100"/>
    <s v="PROFESOR ASOCIADO"/>
    <s v="R103"/>
    <x v="1"/>
    <n v="125"/>
    <s v="DERECHO ADMINISTRATIVO"/>
  </r>
  <r>
    <x v="1"/>
    <n v="16598717"/>
    <x v="1"/>
    <n v="229"/>
    <s v="229R"/>
    <s v="GRUPO-A2"/>
    <s v="Derecho administrativo patrimonial y económico"/>
    <s v="GR"/>
    <s v="GRUPO REDUCIDO"/>
    <s v="229R"/>
    <s v="GRUPO REDUCIDO DE Derecho administrativo patrimonial y económico"/>
    <s v="GRUPO-A2"/>
    <s v="Grupo Reducido de Derecho administrativo patrimonial y económico"/>
    <s v="1S"/>
    <n v="16598717"/>
    <s v="SAN MARTÍN"/>
    <s v="SEGURA"/>
    <s v="DAVID"/>
    <s v="SAN MARTÍN SEGURA, DAVID"/>
    <x v="1"/>
    <x v="0"/>
    <x v="1"/>
    <n v="0"/>
    <n v="0"/>
    <s v="dasan-ma"/>
    <s v="david.san-martin@unirioja.es"/>
    <n v="1.5"/>
    <n v="1.5"/>
    <n v="536"/>
    <s v="PROFESOR INTERINO"/>
    <s v="C01"/>
    <s v="TIEMPO COMPLETO"/>
    <s v="2018-09-24 00:00:00.0"/>
    <s v="2019-09-14 00:00:00.0"/>
    <s v="PI101421"/>
    <s v="PROFESOR CONTRATADO INTERINO"/>
    <s v="R103"/>
    <x v="1"/>
    <n v="125"/>
    <s v="DERECHO ADMINISTRATIVO"/>
  </r>
  <r>
    <x v="0"/>
    <n v="16619340"/>
    <x v="0"/>
    <n v="230"/>
    <s v="230R"/>
    <s v="GRUPO-A1"/>
    <s v="Dirección estratégica"/>
    <s v="GR"/>
    <s v="GRUPO REDUCIDO"/>
    <s v="230R"/>
    <s v="GRUPO REDUCIDO DE Dirección estratégica"/>
    <s v="GRUPO-A1"/>
    <s v="Grupo Reducido de Dirección estratégica"/>
    <s v="1S"/>
    <n v="16619340"/>
    <s v="PÉREZ-ARADROS"/>
    <s v="MURO"/>
    <s v="BEATRIZ"/>
    <s v="PÉREZ-ARADROS MURO, BEATRIZ"/>
    <x v="1"/>
    <x v="0"/>
    <x v="0"/>
    <n v="0"/>
    <n v="0"/>
    <s v="beperem"/>
    <s v="beatriz.perez-aradros@unirioja.es"/>
    <n v="2"/>
    <n v="2"/>
    <n v="536"/>
    <s v="PROFESOR INTERINO"/>
    <s v="C01"/>
    <s v="TIEMPO COMPLETO"/>
    <s v="2018-09-17 00:00:00.0"/>
    <s v="2019-09-14 00:00:00.0"/>
    <s v="PI101411"/>
    <s v="PROFESOR CONTRATADO INTERINO"/>
    <s v="R104"/>
    <x v="0"/>
    <n v="650"/>
    <s v="ORGANIZACIÓN DE EMPRESAS"/>
  </r>
  <r>
    <x v="0"/>
    <n v="7974905"/>
    <x v="0"/>
    <n v="230"/>
    <s v="230R"/>
    <s v="GRUPO-B2"/>
    <s v="Dirección estratégica"/>
    <s v="GR"/>
    <s v="GRUPO REDUCIDO"/>
    <s v="230R"/>
    <s v="GRUPO REDUCIDO DE Dirección estratégica"/>
    <s v="GRUPO-B2"/>
    <s v="Grupo Reducido de Dirección estratégica"/>
    <s v="1S"/>
    <n v="7974905"/>
    <s v="QUEIRUGA"/>
    <s v="DIOS"/>
    <s v="DOLORES ALICIA"/>
    <s v="QUEIRUGA DIOS, DOLORES ALICIA"/>
    <x v="1"/>
    <x v="0"/>
    <x v="0"/>
    <n v="0"/>
    <n v="0"/>
    <s v="doqueiru"/>
    <s v="dolores.queiruga@unirioja.es"/>
    <n v="2"/>
    <n v="2"/>
    <n v="504"/>
    <s v="PROFESOR TITULAR UNIVERSIDAD"/>
    <s v="C01"/>
    <s v="TIEMPO COMPLETO"/>
    <s v="2011-09-01 00:00:00.0"/>
    <s v="null"/>
    <s v="DF100301"/>
    <s v="PROFESOR TITULAR DE UNIVERSIDAD"/>
    <s v="R104"/>
    <x v="0"/>
    <n v="650"/>
    <s v="ORGANIZACIÓN DE EMPRESAS"/>
  </r>
  <r>
    <x v="2"/>
    <n v="16572280"/>
    <x v="1"/>
    <n v="230"/>
    <s v="230G"/>
    <s v="GRUPO-B"/>
    <s v="Dirección estratégica"/>
    <s v="GG"/>
    <s v="GRUPO GRANDE"/>
    <s v="230G"/>
    <s v="GRUPO GRANDE DE Dirección estratégica"/>
    <s v="GRUPO-B"/>
    <s v="Grupo Grande de Dirección estratégica"/>
    <s v="1S"/>
    <n v="16572280"/>
    <s v="GÓMEZ"/>
    <s v="VILLASCUERNA"/>
    <s v="JAIME"/>
    <s v="GÓMEZ VILLASCUERNA, JAIME"/>
    <x v="0"/>
    <x v="0"/>
    <x v="0"/>
    <n v="4"/>
    <n v="3"/>
    <s v="jagomev"/>
    <s v="jaime.gomez@unirioja.es"/>
    <n v="4"/>
    <m/>
    <n v="500"/>
    <s v="CATEDRATICO DE UNIVERSIDAD"/>
    <s v="C01"/>
    <s v="TIEMPO COMPLETO"/>
    <s v="2017-09-15 00:00:00.0"/>
    <s v="null"/>
    <s v="DF100336"/>
    <s v="CATEDRÁTICO DE UNIVERSIDAD"/>
    <s v="R104"/>
    <x v="0"/>
    <n v="650"/>
    <s v="ORGANIZACIÓN DE EMPRESAS"/>
  </r>
  <r>
    <x v="2"/>
    <n v="16619340"/>
    <x v="1"/>
    <n v="230"/>
    <s v="230R"/>
    <s v="GRUPO-B3"/>
    <s v="Dirección estratégica"/>
    <s v="GR"/>
    <s v="GRUPO REDUCIDO"/>
    <s v="230R"/>
    <s v="GRUPO REDUCIDO DE Dirección estratégica"/>
    <s v="GRUPO-B3"/>
    <s v="Grupo Reducido de Dirección estratégica"/>
    <s v="1S"/>
    <n v="16619340"/>
    <s v="PÉREZ-ARADROS"/>
    <s v="MURO"/>
    <s v="BEATRIZ"/>
    <s v="PÉREZ-ARADROS MURO, BEATRIZ"/>
    <x v="1"/>
    <x v="0"/>
    <x v="0"/>
    <n v="0"/>
    <n v="0"/>
    <s v="beperem"/>
    <s v="beatriz.perez-aradros@unirioja.es"/>
    <n v="2"/>
    <n v="2"/>
    <n v="536"/>
    <s v="PROFESOR INTERINO"/>
    <s v="C01"/>
    <s v="TIEMPO COMPLETO"/>
    <s v="2018-09-17 00:00:00.0"/>
    <s v="2019-09-14 00:00:00.0"/>
    <s v="PI101411"/>
    <s v="PROFESOR CONTRATADO INTERINO"/>
    <s v="R104"/>
    <x v="0"/>
    <n v="650"/>
    <s v="ORGANIZACIÓN DE EMPRESAS"/>
  </r>
  <r>
    <x v="1"/>
    <n v="16536773"/>
    <x v="1"/>
    <n v="232"/>
    <s v="232G"/>
    <s v="GRUPO-A"/>
    <s v="Derecho financiero"/>
    <s v="GG"/>
    <s v="GRUPO GRANDE"/>
    <s v="232G"/>
    <s v="GRUPO GRANDE DE Derecho financiero"/>
    <s v="GRUPO-A"/>
    <s v="Grupo Grande de Derecho financiero"/>
    <s v="2S"/>
    <n v="16536773"/>
    <s v="RUIZ DE PALACIOS"/>
    <s v="VILLAVERDE"/>
    <s v="JOSÉ IGNACIO"/>
    <s v="RUIZ DE PALACIOS VILLAVERDE, JOSÉ IGNACIO"/>
    <x v="1"/>
    <x v="0"/>
    <x v="1"/>
    <n v="4"/>
    <n v="0"/>
    <s v="jiruizp"/>
    <s v="ji.ruiz-de-palacios@unirioja.es"/>
    <n v="4.5"/>
    <n v="4.5"/>
    <n v="535"/>
    <s v="COLABORADOR-TIPO 1"/>
    <s v="C01"/>
    <s v="TIEMPO COMPLETO"/>
    <s v="2007-06-13 00:00:00.0"/>
    <s v="null"/>
    <s v="LD100627"/>
    <s v="PROFESOR COLABORADOR TIPO 1"/>
    <s v="R103"/>
    <x v="1"/>
    <n v="150"/>
    <s v="DERECHO FINANCIERO Y TRIBUTARIO"/>
  </r>
  <r>
    <x v="1"/>
    <n v="16243789"/>
    <x v="1"/>
    <n v="233"/>
    <s v="233G"/>
    <s v="GRUPO-A"/>
    <s v="Propiedad y derechos reales"/>
    <s v="GG"/>
    <s v="GRUPO GRANDE"/>
    <s v="233G"/>
    <s v="GRUPO GRANDE DE Propiedad y derechos reales"/>
    <s v="GRUPO-A"/>
    <s v="Grupo Grande de Propiedad y derechos reales"/>
    <s v="2S"/>
    <n v="16243789"/>
    <s v="PABLO"/>
    <s v="CONTRERAS"/>
    <s v="PEDRO V. DE"/>
    <s v="PABLO CONTRERAS, PEDRO V. DE"/>
    <x v="0"/>
    <x v="0"/>
    <x v="0"/>
    <n v="6"/>
    <n v="5"/>
    <s v="pedpablo"/>
    <s v="pedro.depablo@unirioja.es"/>
    <n v="0"/>
    <n v="0"/>
    <n v="500"/>
    <s v="CATEDRATICO DE UNIVERSIDAD"/>
    <s v="01R"/>
    <s v="TIEMPO COMPLETO REDUCIDO"/>
    <s v="2013-09-01 00:00:00.0"/>
    <s v="null"/>
    <s v="DF3721"/>
    <s v="CATEDRÁTICO DE UNIVERSIDAD"/>
    <s v="R103"/>
    <x v="1"/>
    <n v="130"/>
    <s v="DERECHO CIVIL"/>
  </r>
  <r>
    <x v="1"/>
    <n v="16583877"/>
    <x v="1"/>
    <n v="233"/>
    <s v="233G"/>
    <s v="GRUPO-A"/>
    <s v="Propiedad y derechos reales"/>
    <s v="GG"/>
    <s v="GRUPO GRANDE"/>
    <s v="233G"/>
    <s v="GRUPO GRANDE DE Propiedad y derechos reales"/>
    <s v="GRUPO-A"/>
    <s v="Grupo Grande de Propiedad y derechos reales"/>
    <s v="2S"/>
    <n v="16583877"/>
    <s v="MARTÍNEZ"/>
    <s v="RIPA"/>
    <s v="JOSÉ"/>
    <s v="MARTÍNEZ RIPA, JOSÉ"/>
    <x v="1"/>
    <x v="0"/>
    <x v="1"/>
    <n v="0"/>
    <n v="0"/>
    <s v="jomartri"/>
    <s v="jose.martinezr@unirioja.es"/>
    <n v="6"/>
    <n v="6"/>
    <n v="536"/>
    <s v="PROFESOR INTERINO"/>
    <s v="P06"/>
    <s v="TIEMPO PARCIAL (6+6 HORAS)"/>
    <s v="2019-02-05 00:00:00.0"/>
    <s v="2019-06-24 00:00:00.0"/>
    <s v="PI101453"/>
    <s v="PROFESOR CONTRATADO INTERINO"/>
    <s v="R103"/>
    <x v="1"/>
    <n v="130"/>
    <s v="DERECHO CIVIL"/>
  </r>
  <r>
    <x v="1"/>
    <n v="16588594"/>
    <x v="1"/>
    <n v="233"/>
    <s v="233R"/>
    <s v="GRUPO-A1"/>
    <s v="Propiedad y derechos reales"/>
    <s v="GR"/>
    <s v="GRUPO REDUCIDO"/>
    <s v="233R"/>
    <s v="GRUPO REDUCIDO DE Propiedad y derechos reales"/>
    <s v="GRUPO-A1"/>
    <s v="Grupo Reducido de Propiedad y derechos reales"/>
    <s v="2S"/>
    <n v="16588594"/>
    <s v="LOZA"/>
    <s v="MARIN"/>
    <s v="EVA MARÍA"/>
    <s v="LOZA MARIN, EVA MARÍA"/>
    <x v="1"/>
    <x v="0"/>
    <x v="1"/>
    <n v="0"/>
    <n v="0"/>
    <s v="evloza"/>
    <s v="eva-maria.loza@unirioja.es"/>
    <n v="0"/>
    <n v="0"/>
    <n v="532"/>
    <s v="LABORAL DOCENTE-ASOCIADO"/>
    <s v="P06"/>
    <s v="TIEMPO PARCIAL (6+6 HORAS)"/>
    <s v="2018-10-09 00:00:00.0"/>
    <s v="2019-09-14 00:00:00.0"/>
    <s v="PI101349"/>
    <s v="PROFESOR ASOCIADO"/>
    <s v="R103"/>
    <x v="1"/>
    <n v="130"/>
    <s v="DERECHO CIVIL"/>
  </r>
  <r>
    <x v="2"/>
    <n v="16243789"/>
    <x v="1"/>
    <n v="233"/>
    <s v="233G"/>
    <s v="GRUPO-A"/>
    <s v="Propiedad y derechos reales"/>
    <s v="GG"/>
    <s v="GRUPO GRANDE"/>
    <s v="233G"/>
    <s v="GRUPO GRANDE DE Propiedad y derechos reales"/>
    <s v="GRUPO-A"/>
    <s v="Grupo Grande de Propiedad y derechos reales"/>
    <s v="2S"/>
    <n v="16243789"/>
    <s v="PABLO"/>
    <s v="CONTRERAS"/>
    <s v="PEDRO V. DE"/>
    <s v="PABLO CONTRERAS, PEDRO V. DE"/>
    <x v="0"/>
    <x v="0"/>
    <x v="0"/>
    <n v="6"/>
    <n v="5"/>
    <s v="pedpablo"/>
    <s v="pedro.depablo@unirioja.es"/>
    <n v="0"/>
    <m/>
    <n v="500"/>
    <s v="CATEDRATICO DE UNIVERSIDAD"/>
    <s v="01R"/>
    <s v="TIEMPO COMPLETO REDUCIDO"/>
    <s v="2013-09-01 00:00:00.0"/>
    <s v="null"/>
    <s v="DF3721"/>
    <s v="CATEDRÁTICO DE UNIVERSIDAD"/>
    <s v="R103"/>
    <x v="1"/>
    <n v="130"/>
    <s v="DERECHO CIVIL"/>
  </r>
  <r>
    <x v="2"/>
    <n v="16583877"/>
    <x v="1"/>
    <n v="233"/>
    <s v="233G"/>
    <s v="GRUPO-A"/>
    <s v="Propiedad y derechos reales"/>
    <s v="GG"/>
    <s v="GRUPO GRANDE"/>
    <s v="233G"/>
    <s v="GRUPO GRANDE DE Propiedad y derechos reales"/>
    <s v="GRUPO-A"/>
    <s v="Grupo Grande de Propiedad y derechos reales"/>
    <s v="2S"/>
    <n v="16583877"/>
    <s v="MARTÍNEZ"/>
    <s v="RIPA"/>
    <s v="JOSÉ"/>
    <s v="MARTÍNEZ RIPA, JOSÉ"/>
    <x v="1"/>
    <x v="0"/>
    <x v="1"/>
    <n v="0"/>
    <n v="0"/>
    <s v="jomartri"/>
    <s v="jose.martinezr@unirioja.es"/>
    <n v="6"/>
    <m/>
    <n v="536"/>
    <s v="PROFESOR INTERINO"/>
    <s v="P06"/>
    <s v="TIEMPO PARCIAL (6+6 HORAS)"/>
    <s v="2019-02-05 00:00:00.0"/>
    <s v="2019-06-24 00:00:00.0"/>
    <s v="PI101453"/>
    <s v="PROFESOR CONTRATADO INTERINO"/>
    <s v="R103"/>
    <x v="1"/>
    <n v="130"/>
    <s v="DERECHO CIVIL"/>
  </r>
  <r>
    <x v="2"/>
    <n v="16588594"/>
    <x v="1"/>
    <n v="233"/>
    <s v="233R"/>
    <s v="GRUPO-A1"/>
    <s v="Propiedad y derechos reales"/>
    <s v="GR"/>
    <s v="GRUPO REDUCIDO"/>
    <s v="233R"/>
    <s v="GRUPO REDUCIDO DE Propiedad y derechos reales"/>
    <s v="GRUPO-A1"/>
    <s v="Grupo Reducido de Propiedad y derechos reales"/>
    <s v="2S"/>
    <n v="16588594"/>
    <s v="LOZA"/>
    <s v="MARIN"/>
    <s v="EVA MARÍA"/>
    <s v="LOZA MARIN, EVA MARÍA"/>
    <x v="1"/>
    <x v="0"/>
    <x v="1"/>
    <n v="0"/>
    <n v="0"/>
    <s v="evloza"/>
    <s v="eva-maria.loza@unirioja.es"/>
    <n v="0"/>
    <m/>
    <n v="532"/>
    <s v="LABORAL DOCENTE-ASOCIADO"/>
    <s v="P06"/>
    <s v="TIEMPO PARCIAL (6+6 HORAS)"/>
    <s v="2018-10-09 00:00:00.0"/>
    <s v="2019-09-14 00:00:00.0"/>
    <s v="PI101349"/>
    <s v="PROFESOR ASOCIADO"/>
    <s v="R103"/>
    <x v="1"/>
    <n v="130"/>
    <s v="DERECHO CIVIL"/>
  </r>
  <r>
    <x v="1"/>
    <n v="16586761"/>
    <x v="1"/>
    <n v="234"/>
    <s v="234G"/>
    <s v="GRUPO-A"/>
    <s v="Contratos mercantiles y títulos valor"/>
    <s v="GG"/>
    <s v="GRUPO GRANDE"/>
    <s v="234G"/>
    <s v="GRUPO GRANDE DE Contratos mercantiles y títulos valor"/>
    <s v="GRUPO-A"/>
    <s v="Grupo Grande de Contratos mercantiles y títulos valor"/>
    <s v="2S"/>
    <n v="16586761"/>
    <s v="PÉREZ"/>
    <s v="ESCALONA"/>
    <s v="SUSANA"/>
    <s v="PÉREZ ESCALONA, SUSANA"/>
    <x v="1"/>
    <x v="0"/>
    <x v="0"/>
    <n v="3"/>
    <n v="0"/>
    <s v="superez"/>
    <s v="susana.perez@unirioja.es"/>
    <n v="6"/>
    <n v="6"/>
    <n v="534"/>
    <s v="CONTRATADO DOCTOR -TIPO 1"/>
    <s v="C01"/>
    <s v="TIEMPO COMPLETO"/>
    <s v="2009-10-01 00:00:00.0"/>
    <s v="null"/>
    <s v="PI100723"/>
    <s v="CONTRATADO DOCTOR"/>
    <s v="R103"/>
    <x v="1"/>
    <n v="165"/>
    <s v="DERECHO MERCANTIL"/>
  </r>
  <r>
    <x v="1"/>
    <n v="9308464"/>
    <x v="1"/>
    <n v="235"/>
    <s v="235G"/>
    <s v="GRUPO-A"/>
    <s v="Derecho de familia y sucesiones"/>
    <s v="GG"/>
    <s v="GRUPO GRANDE"/>
    <s v="235G"/>
    <s v="GG de Derecho de familia y sucesiones"/>
    <s v="GRUPO-A"/>
    <s v="GG de Derecho de familia y sucesiones"/>
    <s v="1S"/>
    <n v="9308464"/>
    <s v="VEGA"/>
    <s v="GUTIÉRREZ"/>
    <s v="ANA MARÍA"/>
    <s v="VEGA GUTIÉRREZ, ANA MARÍA"/>
    <x v="0"/>
    <x v="0"/>
    <x v="0"/>
    <n v="5"/>
    <n v="3"/>
    <s v="anavega"/>
    <s v="ana.vega@unirioja.es"/>
    <n v="0.9"/>
    <n v="0.9"/>
    <n v="500"/>
    <s v="CATEDRATICO DE UNIVERSIDAD"/>
    <s v="C01"/>
    <s v="TIEMPO COMPLETO"/>
    <s v="2007-05-13 00:00:00.0"/>
    <s v="null"/>
    <s v="DF100208"/>
    <s v="CATEDRÁTICO DE UNIVERSIDAD"/>
    <s v="R103"/>
    <x v="1"/>
    <n v="145"/>
    <s v="DERECHO ECLESIÁSTICO DEL ESTADO"/>
  </r>
  <r>
    <x v="1"/>
    <n v="16566533"/>
    <x v="1"/>
    <n v="237"/>
    <s v="237G"/>
    <s v="GRUPO-A"/>
    <s v="Derecho internacional privado"/>
    <s v="GG"/>
    <s v="GRUPO GRANDE"/>
    <s v="237G"/>
    <s v="GG de Derecho internacional privado"/>
    <s v="GRUPO-A"/>
    <s v="GG de Derecho internacional privado"/>
    <s v="1S"/>
    <n v="16566533"/>
    <s v="EZQUERRO"/>
    <s v="SOLAS"/>
    <s v="JORGE JULIO"/>
    <s v="EZQUERRO SOLAS, JORGE JULIO"/>
    <x v="1"/>
    <x v="0"/>
    <x v="1"/>
    <n v="0"/>
    <n v="0"/>
    <s v="joezquer"/>
    <s v="jorge-julio.ezquerro@unirioja.es"/>
    <n v="4.5"/>
    <n v="4.5"/>
    <n v="532"/>
    <s v="LABORAL DOCENTE-ASOCIADO"/>
    <s v="P04"/>
    <s v="TIEMPO PARCIAL (4+4 HORAS)"/>
    <s v="2018-09-17 00:00:00.0"/>
    <s v="2019-09-14 00:00:00.0"/>
    <s v="PI101350"/>
    <s v="PROFESOR ASOCIADO"/>
    <s v="R103"/>
    <x v="1"/>
    <n v="165"/>
    <s v="DERECHO MERCANTIL"/>
  </r>
  <r>
    <x v="1"/>
    <n v="2856545"/>
    <x v="1"/>
    <n v="238"/>
    <s v="238G"/>
    <s v="GRUPO-A"/>
    <s v="Prácticas externas"/>
    <s v="GG"/>
    <s v="GRUPO GRANDE"/>
    <s v="238G"/>
    <s v="GG de Prácticas externas"/>
    <s v="GRUPO-A"/>
    <s v="GG de Prácticas externas"/>
    <s v="2S"/>
    <n v="2856545"/>
    <s v="MARTÍNEZ"/>
    <s v="NAVAS"/>
    <s v="ISABEL"/>
    <s v="MARTÍNEZ NAVAS, ISABEL"/>
    <x v="1"/>
    <x v="0"/>
    <x v="0"/>
    <n v="6"/>
    <n v="3"/>
    <s v="ismarti"/>
    <s v="isabel.mnavas@unirioja.es"/>
    <n v="1.1000000000000001"/>
    <n v="1.1000000000000001"/>
    <n v="504"/>
    <s v="PROFESOR TITULAR UNIVERSIDAD"/>
    <s v="01R"/>
    <s v="TIEMPO COMPLETO REDUCIDO"/>
    <s v="2017-09-16 00:00:00.0"/>
    <s v="null"/>
    <s v="DF31109"/>
    <s v="TITULAR DE UNIVERSIDAD"/>
    <s v="R103"/>
    <x v="1"/>
    <n v="470"/>
    <s v="HISTORIA DEL DERECHO Y DE LAS INSTITUCIONES"/>
  </r>
  <r>
    <x v="1"/>
    <n v="16542669"/>
    <x v="1"/>
    <n v="238"/>
    <s v="238G"/>
    <s v="GRUPO-A"/>
    <s v="Prácticas externas"/>
    <s v="GG"/>
    <s v="GRUPO GRANDE"/>
    <s v="238G"/>
    <s v="GG de Prácticas externas"/>
    <s v="GRUPO-A"/>
    <s v="GG de Prácticas externas"/>
    <s v="2S"/>
    <n v="16542669"/>
    <s v="ARRUGA"/>
    <s v="SEGURA"/>
    <s v="MARÍA CONCEPCIÓN"/>
    <s v="ARRUGA SEGURA, MARÍA CONCEPCIÓN"/>
    <x v="1"/>
    <x v="0"/>
    <x v="1"/>
    <n v="5"/>
    <n v="0"/>
    <s v="m-arruga"/>
    <s v="maria-concepcion.arruga@unirioja.es"/>
    <n v="0.3"/>
    <n v="0.3"/>
    <s v="A-0537"/>
    <s v="TITULAR"/>
    <s v="C01"/>
    <s v="TIEMPO COMPLETO"/>
    <s v="2011-01-01 00:00:00.0"/>
    <s v="null"/>
    <s v="PI100875"/>
    <s v="TITULAR"/>
    <s v="R103"/>
    <x v="1"/>
    <n v="140"/>
    <s v="DERECHO DEL TRABAJO Y DE LA SEGURIDAD SOCIAL"/>
  </r>
  <r>
    <x v="1"/>
    <n v="17206354"/>
    <x v="1"/>
    <n v="238"/>
    <s v="238G"/>
    <s v="GRUPO-A"/>
    <s v="Prácticas externas"/>
    <s v="GG"/>
    <s v="GRUPO GRANDE"/>
    <s v="238G"/>
    <s v="GG de Prácticas externas"/>
    <s v="GRUPO-A"/>
    <s v="GG de Prácticas externas"/>
    <s v="2S"/>
    <n v="17206354"/>
    <s v="MARTÍNEZ DE PISÓN"/>
    <s v="CAVERO"/>
    <s v="JOSÉ MARÍA"/>
    <s v="MARTÍNEZ DE PISÓN CAVERO, JOSÉ MARÍA"/>
    <x v="0"/>
    <x v="0"/>
    <x v="0"/>
    <n v="6"/>
    <n v="5"/>
    <s v="jdepison"/>
    <s v="jose.mezdepison@unirioja.es"/>
    <n v="0.8"/>
    <n v="0.8"/>
    <n v="500"/>
    <s v="CATEDRATICO DE UNIVERSIDAD"/>
    <s v="01R"/>
    <s v="TIEMPO COMPLETO REDUCIDO"/>
    <s v="2013-09-01 00:00:00.0"/>
    <s v="null"/>
    <s v="DF31106"/>
    <s v="CATEDRÁTICO DE UNIVERSIDAD"/>
    <s v="R103"/>
    <x v="1"/>
    <n v="381"/>
    <s v="FILOSOFÍA DEL DERECHO"/>
  </r>
  <r>
    <x v="1"/>
    <n v="18027322"/>
    <x v="1"/>
    <n v="238"/>
    <s v="238G"/>
    <s v="GRUPO-A"/>
    <s v="Prácticas externas"/>
    <s v="GG"/>
    <s v="GRUPO GRANDE"/>
    <s v="238G"/>
    <s v="GG de Prácticas externas"/>
    <s v="GRUPO-A"/>
    <s v="GG de Prácticas externas"/>
    <s v="2S"/>
    <n v="18027322"/>
    <s v="SUSÍN"/>
    <s v="BETRÁN"/>
    <s v="RAÚL"/>
    <s v="SUSÍN BETRÁN, RAÚL"/>
    <x v="1"/>
    <x v="0"/>
    <x v="0"/>
    <n v="4"/>
    <n v="2"/>
    <s v="rasusin"/>
    <s v="raul.susin@unirioja.es"/>
    <n v="0.7"/>
    <n v="0.7"/>
    <n v="504"/>
    <s v="PROFESOR TITULAR UNIVERSIDAD"/>
    <s v="C01"/>
    <s v="TIEMPO COMPLETO"/>
    <s v="2015-09-15 00:00:00.0"/>
    <s v="null"/>
    <s v="DF100148"/>
    <s v="PROFESOR TITULAR DE UNIVERSIDAD"/>
    <s v="R103"/>
    <x v="1"/>
    <n v="381"/>
    <s v="FILOSOFÍA DEL DERECHO"/>
  </r>
  <r>
    <x v="1"/>
    <n v="51616377"/>
    <x v="1"/>
    <n v="238"/>
    <s v="238G"/>
    <s v="GRUPO-A"/>
    <s v="Prácticas externas"/>
    <s v="GG"/>
    <s v="GRUPO GRANDE"/>
    <s v="238G"/>
    <s v="GG de Prácticas externas"/>
    <s v="GRUPO-A"/>
    <s v="GG de Prácticas externas"/>
    <s v="2S"/>
    <n v="51616377"/>
    <s v="AGUDO"/>
    <s v="RUIZ"/>
    <s v="ALFONSO"/>
    <s v="AGUDO RUIZ, ALFONSO"/>
    <x v="0"/>
    <x v="0"/>
    <x v="0"/>
    <n v="6"/>
    <n v="3"/>
    <s v="alagudo"/>
    <s v="alfonso.agudo@unirioja.es"/>
    <n v="0.9"/>
    <n v="0.9"/>
    <n v="500"/>
    <s v="CATEDRATICO DE UNIVERSIDAD"/>
    <s v="C01"/>
    <s v="TIEMPO COMPLETO"/>
    <s v="2013-09-01 00:00:00.0"/>
    <s v="null"/>
    <s v="DF100223"/>
    <s v="CATEDRÁTICO DE UNIVERSIDAD"/>
    <s v="R103"/>
    <x v="1"/>
    <n v="180"/>
    <s v="DERECHO ROMANO"/>
  </r>
  <r>
    <x v="1"/>
    <n v="16558242"/>
    <x v="1"/>
    <n v="239"/>
    <s v="239G"/>
    <s v="GRUPO-A"/>
    <s v="Derecho autonómico de La Rioja"/>
    <s v="GG"/>
    <s v="GRUPO GRANDE"/>
    <s v="239G"/>
    <s v="GG de Derecho autonómico de La Rioja"/>
    <s v="GRUPO-A"/>
    <s v="GG de Derecho autonómico de La Rioja"/>
    <s v="2S"/>
    <n v="16558242"/>
    <s v="PASCUAL"/>
    <s v="MEDRANO"/>
    <s v="MARÍA AMELIA"/>
    <s v="PASCUAL MEDRANO, MARÍA AMELIA"/>
    <x v="0"/>
    <x v="0"/>
    <x v="0"/>
    <n v="5"/>
    <n v="2"/>
    <s v="apascual"/>
    <s v="amelia.pascual@unirioja.es"/>
    <n v="3"/>
    <n v="3"/>
    <n v="504"/>
    <s v="PROFESOR TITULAR UNIVERSIDAD"/>
    <s v="C01"/>
    <s v="TIEMPO COMPLETO"/>
    <s v="2013-09-01 00:00:00.0"/>
    <s v="null"/>
    <s v="DF100131"/>
    <s v="TITULAR DE UNIVERSIDAD"/>
    <s v="R103"/>
    <x v="1"/>
    <n v="135"/>
    <s v="DERECHO CONSTITUCIONAL"/>
  </r>
  <r>
    <x v="1"/>
    <n v="16632993"/>
    <x v="1"/>
    <n v="241"/>
    <s v="241R"/>
    <s v="GRUPO-A1"/>
    <s v="Derecho medioambiental"/>
    <s v="GR"/>
    <s v="GRUPO REDUCIDO"/>
    <s v="241R"/>
    <s v="GR de Derecho medioambiental"/>
    <s v="GRUPO-A1"/>
    <s v="GR de Derecho medioambiental"/>
    <s v="2S"/>
    <n v="16632993"/>
    <s v="MUÑOZ"/>
    <s v="BENITO"/>
    <s v="LUCÍA"/>
    <s v="MUÑOZ BENITO, LUCÍA"/>
    <x v="1"/>
    <x v="0"/>
    <x v="1"/>
    <n v="0"/>
    <n v="0"/>
    <s v="lumunob"/>
    <s v="lucia.munoz@alum.unirioja.es"/>
    <n v="1.5"/>
    <n v="1.5"/>
    <n v="536"/>
    <s v="PROFESOR INTERINO"/>
    <s v="P03"/>
    <s v="TIEMPO PARCIAL (3+3 HORAS)"/>
    <s v="2018-09-24 00:00:00.0"/>
    <s v="2019-09-14 00:00:00.0"/>
    <s v="PI101419"/>
    <s v="PROFESOR CONTRATADO INTERINO"/>
    <s v="R103"/>
    <x v="1"/>
    <n v="125"/>
    <s v="DERECHO ADMINISTRATIVO"/>
  </r>
  <r>
    <x v="1"/>
    <n v="13104263"/>
    <x v="1"/>
    <n v="242"/>
    <s v="242G"/>
    <s v="GRUPO-A"/>
    <s v="Propiedad rústica y derecho agrario"/>
    <s v="GG"/>
    <s v="GRUPO GRANDE"/>
    <s v="242G"/>
    <s v="GG de Propiedad rústica y derecho agrario"/>
    <s v="GRUPO-A"/>
    <s v="GG de Propiedad rústica y derecho agrario"/>
    <s v="2S"/>
    <n v="13104263"/>
    <s v="SÁNCHEZ"/>
    <s v="HERNÁNDEZ"/>
    <s v="ÁNGEL"/>
    <s v="SÁNCHEZ HERNÁNDEZ, ÁNGEL"/>
    <x v="0"/>
    <x v="0"/>
    <x v="0"/>
    <n v="5"/>
    <n v="4"/>
    <s v="asanchez"/>
    <s v="angel.sanchez@unirioja.es"/>
    <n v="3"/>
    <n v="3"/>
    <n v="500"/>
    <s v="CATEDRATICO DE UNIVERSIDAD"/>
    <s v="01R"/>
    <s v="TIEMPO COMPLETO REDUCIDO"/>
    <s v="2018-12-18 00:00:00.0"/>
    <s v="null"/>
    <s v="DF100376"/>
    <s v="CATEDRÁTICO DE UNIVERSIDAD"/>
    <s v="R103"/>
    <x v="1"/>
    <n v="130"/>
    <s v="DERECHO CIVIL"/>
  </r>
  <r>
    <x v="3"/>
    <n v="72786271"/>
    <x v="1"/>
    <n v="245"/>
    <s v="245G"/>
    <s v="GRUPO-A"/>
    <s v="Psicología de la intervención social"/>
    <s v="GG"/>
    <s v="GRUPO GRANDE"/>
    <s v="245G"/>
    <s v="GRUPO GRANDE DE Psicología de la intervención social"/>
    <s v="GRUPO-A"/>
    <s v="Grupo Grande de Psicología de la intervención social"/>
    <s v="1S"/>
    <n v="72786271"/>
    <s v="MONTAÑÉS"/>
    <s v="MURO"/>
    <s v="MARÍA PILAR"/>
    <s v="MONTAÑÉS MURO, MARÍA PILAR"/>
    <x v="0"/>
    <x v="0"/>
    <x v="1"/>
    <n v="1"/>
    <n v="0"/>
    <s v="mamontan"/>
    <s v="maria-pilar.montanes@unirioja.es"/>
    <n v="4.5"/>
    <n v="4.5"/>
    <n v="536"/>
    <s v="PROFESOR INTERINO"/>
    <s v="C01"/>
    <s v="TIEMPO COMPLETO"/>
    <s v="2012-09-01 00:00:00.0"/>
    <s v="null"/>
    <s v="PI100845"/>
    <s v="PROFESOR CONTRATADO INTERINO"/>
    <s v="R115"/>
    <x v="2"/>
    <n v="740"/>
    <s v="PSICOLOGÍA SOCIAL"/>
  </r>
  <r>
    <x v="3"/>
    <n v="46335272"/>
    <x v="1"/>
    <n v="246"/>
    <s v="246G"/>
    <s v="GRUPO-A"/>
    <s v="Trabajo social con grupos"/>
    <s v="GG"/>
    <s v="GRUPO GRANDE"/>
    <s v="246G"/>
    <s v="GRUPO GRANDE DE Trabajo social en grupos"/>
    <s v="GRUPO-A"/>
    <s v="Grupo Grande de Trabajo social en grupos"/>
    <s v="1S"/>
    <n v="46335272"/>
    <s v="CAPARRÓS"/>
    <s v="CIVERA"/>
    <s v="MARÍA NEUS"/>
    <s v="CAPARRÓS CIVERA, MARÍA NEUS"/>
    <x v="0"/>
    <x v="0"/>
    <x v="0"/>
    <n v="0"/>
    <n v="1"/>
    <s v="macaparr"/>
    <s v="maria-neus.caparros@unirioja.es"/>
    <n v="4.5"/>
    <n v="4.5"/>
    <s v="A-0504"/>
    <s v="PROFESOR TITULAR UNIVERSIDAD"/>
    <s v="C01"/>
    <s v="TIEMPO COMPLETO"/>
    <s v="2009-09-29 00:00:00.0"/>
    <s v="null"/>
    <s v="DF100250"/>
    <s v="TITULAR DE UNIVERSIDAD"/>
    <s v="R103"/>
    <x v="1"/>
    <n v="813"/>
    <s v="TRABAJO SOCIAL Y SERVICIOS SOCIALES"/>
  </r>
  <r>
    <x v="3"/>
    <n v="36168750"/>
    <x v="1"/>
    <n v="247"/>
    <s v="247G"/>
    <s v="GRUPO-A"/>
    <s v="Ética y deontología del trabajo social"/>
    <s v="GG"/>
    <s v="GRUPO GRANDE"/>
    <s v="247G"/>
    <s v="GRUPO GRANDE DE Ética y deontología del trabajo social"/>
    <s v="GRUPO-A"/>
    <s v="Grupo Grande de Ética y deontología del trabajo social"/>
    <s v="1S"/>
    <n v="36168750"/>
    <s v="FERNÁNDEZ"/>
    <s v="GUERRERO"/>
    <s v="OLAYA"/>
    <s v="FERNÁNDEZ GUERRERO, OLAYA"/>
    <x v="0"/>
    <x v="0"/>
    <x v="0"/>
    <n v="0"/>
    <n v="0"/>
    <s v="olferng"/>
    <s v="olaya.fernandez@unirioja.es"/>
    <n v="4.5"/>
    <n v="4.5"/>
    <n v="536"/>
    <s v="PROFESOR INTERINO"/>
    <s v="C01"/>
    <s v="TIEMPO COMPLETO"/>
    <s v="2017-09-15 00:00:00.0"/>
    <s v="null"/>
    <s v="PI101279"/>
    <s v="PROFESOR CONTRATADO INTERINO"/>
    <s v="R114"/>
    <x v="3"/>
    <n v="383"/>
    <s v="FILOSOFÍA MORAL"/>
  </r>
  <r>
    <x v="3"/>
    <n v="16545002"/>
    <x v="1"/>
    <n v="248"/>
    <s v="248G"/>
    <s v="GRUPO-A"/>
    <s v="Métodos y técnicas de investigación social"/>
    <s v="GG"/>
    <s v="GRUPO GRANDE"/>
    <s v="248G"/>
    <s v="GRUPO GRANDE DE Métodos y técnicas de investigación social"/>
    <s v="GRUPO-A"/>
    <s v="Grupo Grande de Métodos y técnicas de investigación social"/>
    <s v="1S"/>
    <n v="16545002"/>
    <s v="SABATER"/>
    <s v="FERNÁNDEZ"/>
    <s v="Mª CARMEN"/>
    <s v="SABATER FERNÁNDEZ, Mª CARMEN"/>
    <x v="0"/>
    <x v="0"/>
    <x v="0"/>
    <n v="0"/>
    <n v="0"/>
    <s v="mcsabaf"/>
    <s v="carmen.sabater@unirioja.es"/>
    <n v="4.5"/>
    <n v="4.5"/>
    <n v="536"/>
    <s v="PROFESOR INTERINO"/>
    <s v="C01"/>
    <s v="TIEMPO COMPLETO"/>
    <s v="2013-09-16 00:00:00.0"/>
    <s v="null"/>
    <s v="PI100925"/>
    <s v="PROFESOR CONTRATADO INTERINO"/>
    <s v="R114"/>
    <x v="3"/>
    <n v="775"/>
    <s v="SOCIOLOGÍA"/>
  </r>
  <r>
    <x v="2"/>
    <n v="16545002"/>
    <x v="1"/>
    <n v="248"/>
    <s v="248G"/>
    <s v="GRUPO-A"/>
    <s v="Métodos y técnicas de investigación social"/>
    <s v="GG"/>
    <s v="GRUPO GRANDE"/>
    <s v="248G"/>
    <s v="GRUPO GRANDE DE Métodos y técnicas de investigación social"/>
    <s v="GRUPO-A"/>
    <s v="Grupo Grande de Métodos y técnicas de investigación social"/>
    <s v="1S"/>
    <n v="16545002"/>
    <s v="SABATER"/>
    <s v="FERNÁNDEZ"/>
    <s v="Mª CARMEN"/>
    <s v="SABATER FERNÁNDEZ, Mª CARMEN"/>
    <x v="0"/>
    <x v="0"/>
    <x v="0"/>
    <n v="0"/>
    <n v="0"/>
    <s v="mcsabaf"/>
    <s v="carmen.sabater@unirioja.es"/>
    <n v="4.5"/>
    <m/>
    <n v="536"/>
    <s v="PROFESOR INTERINO"/>
    <s v="C01"/>
    <s v="TIEMPO COMPLETO"/>
    <s v="2013-09-16 00:00:00.0"/>
    <s v="null"/>
    <s v="PI100925"/>
    <s v="PROFESOR CONTRATADO INTERINO"/>
    <s v="R114"/>
    <x v="3"/>
    <n v="775"/>
    <s v="SOCIOLOGÍA"/>
  </r>
  <r>
    <x v="3"/>
    <n v="15381719"/>
    <x v="1"/>
    <n v="249"/>
    <s v="249G"/>
    <s v="GRUPO-A"/>
    <s v="Diseño y evaluación de programas sociales"/>
    <s v="GG"/>
    <s v="GRUPO GRANDE"/>
    <s v="249G"/>
    <s v="GRUPO GRANDE DE Diseño y evaluación de programas sociales"/>
    <s v="GRUPO-A"/>
    <s v="Grupo Grande de Diseño y evaluación de programas sociales"/>
    <s v="2S"/>
    <n v="15381719"/>
    <s v="RAYA"/>
    <s v="DÍEZ"/>
    <s v="ESTHER"/>
    <s v="RAYA DÍEZ, ESTHER"/>
    <x v="1"/>
    <x v="0"/>
    <x v="0"/>
    <n v="3"/>
    <n v="1"/>
    <s v="esraya"/>
    <s v="esther.raya@unirioja.es"/>
    <n v="4.5"/>
    <n v="4.5"/>
    <n v="504"/>
    <s v="PROFESOR TITULAR UNIVERSIDAD"/>
    <s v="01A"/>
    <s v="TIEMPO COMPLETO AMPLIADO"/>
    <s v="2018-09-17 00:00:00.0"/>
    <s v="null"/>
    <s v="DF100205"/>
    <s v="PROFESOR TITULAR DE UNVERSIDAD"/>
    <s v="R103"/>
    <x v="1"/>
    <n v="813"/>
    <s v="TRABAJO SOCIAL Y SERVICIOS SOCIALES"/>
  </r>
  <r>
    <x v="3"/>
    <n v="16574975"/>
    <x v="1"/>
    <n v="250"/>
    <s v="250G"/>
    <s v="GRUPO-A"/>
    <s v="Prácticas de estudio diagnóstico"/>
    <s v="GG"/>
    <s v="GRUPO GRANDE"/>
    <s v="250G"/>
    <s v="GG DE PRÁCTICUM DE TRABAJO SOCIAL DE 3º"/>
    <s v="GRUPO-A"/>
    <s v="GG DE PRÁCTICUM DE TRABAJO SOCIAL DE 3º"/>
    <s v="AN"/>
    <n v="16574975"/>
    <s v="TOBIAS"/>
    <s v="OLARTE"/>
    <s v="EVA"/>
    <s v="TOBIAS OLARTE, EVA"/>
    <x v="0"/>
    <x v="0"/>
    <x v="0"/>
    <n v="0"/>
    <n v="0"/>
    <s v="evtobias"/>
    <s v="eva.tobias@unirioja.es"/>
    <n v="1.5"/>
    <n v="1.5"/>
    <n v="532"/>
    <s v="LABORAL DOCENTE-ASOCIADO"/>
    <s v="P03"/>
    <s v="TIEMPO PARCIAL (3+3 HORAS)"/>
    <s v="2017-02-24 00:00:00.0"/>
    <s v="2019-06-30 00:00:00.0"/>
    <s v="PI101106"/>
    <s v="PROFESOR ASOCIADO"/>
    <s v="R103"/>
    <x v="1"/>
    <n v="813"/>
    <s v="TRABAJO SOCIAL Y SERVICIOS SOCIALES"/>
  </r>
  <r>
    <x v="3"/>
    <n v="16586796"/>
    <x v="1"/>
    <n v="250"/>
    <s v="250G"/>
    <s v="GRUPO-A"/>
    <s v="Prácticas de estudio diagnóstico"/>
    <s v="GG"/>
    <s v="GRUPO GRANDE"/>
    <s v="250G"/>
    <s v="GG DE PRÁCTICUM DE TRABAJO SOCIAL DE 3º"/>
    <s v="GRUPO-A"/>
    <s v="GG DE PRÁCTICUM DE TRABAJO SOCIAL DE 3º"/>
    <s v="AN"/>
    <n v="16586796"/>
    <s v="CUESTA"/>
    <s v="RUIZ CLAVIJO"/>
    <s v="ANA BELEN"/>
    <s v="CUESTA RUIZ CLAVIJO, ANA BELEN"/>
    <x v="0"/>
    <x v="0"/>
    <x v="1"/>
    <n v="0"/>
    <n v="0"/>
    <s v="ancuesta"/>
    <s v="ana-belen.cuesta@unirioja.es"/>
    <n v="1"/>
    <n v="1"/>
    <n v="532"/>
    <s v="LABORAL DOCENTE-ASOCIADO"/>
    <s v="P03"/>
    <s v="TIEMPO PARCIAL (3+3 HORAS)"/>
    <s v="2018-06-23 00:00:00.0"/>
    <s v="2019-09-14 00:00:00.0"/>
    <s v="PI101107"/>
    <s v="PROFESOR ASOCIADO"/>
    <s v="R103"/>
    <x v="1"/>
    <n v="813"/>
    <s v="TRABAJO SOCIAL Y SERVICIOS SOCIALES"/>
  </r>
  <r>
    <x v="3"/>
    <n v="16599167"/>
    <x v="1"/>
    <n v="250"/>
    <s v="250G"/>
    <s v="GRUPO-A"/>
    <s v="Prácticas de estudio diagnóstico"/>
    <s v="GG"/>
    <s v="GRUPO GRANDE"/>
    <s v="250G"/>
    <s v="GG DE PRÁCTICUM DE TRABAJO SOCIAL DE 3º"/>
    <s v="GRUPO-A"/>
    <s v="GG DE PRÁCTICUM DE TRABAJO SOCIAL DE 3º"/>
    <s v="AN"/>
    <n v="16599167"/>
    <s v="ACEÑA"/>
    <s v="IRIARTE"/>
    <s v="IRENE"/>
    <s v="ACEÑA IRIARTE, IRENE"/>
    <x v="1"/>
    <x v="0"/>
    <x v="1"/>
    <n v="0"/>
    <n v="0"/>
    <s v="ircen"/>
    <s v="irene.cen@unirioja.es"/>
    <n v="1"/>
    <n v="1"/>
    <n v="532"/>
    <s v="LABORAL DOCENTE-ASOCIADO"/>
    <s v="P02"/>
    <s v="TIEMPO PARCIAL (2+2 HORAS)"/>
    <s v="2017-09-15 00:00:00.0"/>
    <s v="2019-09-14 00:00:00.0"/>
    <s v="PI101300"/>
    <s v="PROFESOR ASOCIADO"/>
    <s v="R103"/>
    <x v="1"/>
    <n v="813"/>
    <s v="TRABAJO SOCIAL Y SERVICIOS SOCIALES"/>
  </r>
  <r>
    <x v="3"/>
    <n v="72989041"/>
    <x v="1"/>
    <n v="250"/>
    <s v="250G"/>
    <s v="GRUPO-A"/>
    <s v="Prácticas de estudio diagnóstico"/>
    <s v="GG"/>
    <s v="GRUPO GRANDE"/>
    <s v="250G"/>
    <s v="GG DE PRÁCTICUM DE TRABAJO SOCIAL DE 3º"/>
    <s v="GRUPO-A"/>
    <s v="GG DE PRÁCTICUM DE TRABAJO SOCIAL DE 3º"/>
    <s v="AN"/>
    <n v="72989041"/>
    <s v="SERRANO"/>
    <s v="MARTÍNEZ"/>
    <s v="CECILIA"/>
    <s v="SERRANO MARTÍNEZ, CECILIA"/>
    <x v="1"/>
    <x v="0"/>
    <x v="1"/>
    <n v="0"/>
    <n v="0"/>
    <s v="ceserran"/>
    <s v="cecilia.serrano@unirioja.es"/>
    <n v="1.5"/>
    <n v="1.5"/>
    <n v="536"/>
    <s v="PROFESOR INTERINO"/>
    <s v="C01"/>
    <s v="TIEMPO COMPLETO"/>
    <s v="2017-09-15 00:00:00.0"/>
    <s v="null"/>
    <s v="PI101232"/>
    <s v="PROFESOR CONTRATADO INTERINO"/>
    <s v="R103"/>
    <x v="1"/>
    <n v="813"/>
    <s v="TRABAJO SOCIAL Y SERVICIOS SOCIALES"/>
  </r>
  <r>
    <x v="3"/>
    <n v="80154902"/>
    <x v="1"/>
    <n v="250"/>
    <s v="250G"/>
    <s v="GRUPO-A"/>
    <s v="Prácticas de estudio diagnóstico"/>
    <s v="GG"/>
    <s v="GRUPO GRANDE"/>
    <s v="250G"/>
    <s v="GG DE PRÁCTICUM DE TRABAJO SOCIAL DE 3º"/>
    <s v="GRUPO-A"/>
    <s v="GG DE PRÁCTICUM DE TRABAJO SOCIAL DE 3º"/>
    <s v="AN"/>
    <n v="80154902"/>
    <s v="CARBONERO"/>
    <s v="MUÑOZ"/>
    <s v="DOMINGO"/>
    <s v="CARBONERO MUÑOZ, DOMINGO"/>
    <x v="0"/>
    <x v="0"/>
    <x v="0"/>
    <n v="0"/>
    <n v="0"/>
    <s v="docarbon"/>
    <s v="domingo.carbonero@unirioja.es"/>
    <n v="1.5"/>
    <n v="1.5"/>
    <n v="536"/>
    <s v="PROFESOR INTERINO"/>
    <s v="C01"/>
    <s v="TIEMPO COMPLETO"/>
    <s v="2015-09-15 00:00:00.0"/>
    <s v="null"/>
    <s v="PI101021"/>
    <s v="PROFESOR CONTRATADO INTERINO"/>
    <s v="R103"/>
    <x v="1"/>
    <n v="813"/>
    <s v="TRABAJO SOCIAL Y SERVICIOS SOCIALES"/>
  </r>
  <r>
    <x v="3"/>
    <n v="16510691"/>
    <x v="1"/>
    <n v="251"/>
    <s v="251G"/>
    <s v="GRUPO-A"/>
    <s v="Trabajo social con comunidades"/>
    <s v="GG"/>
    <s v="GRUPO GRANDE"/>
    <s v="251G"/>
    <s v="GRUPO GRANDE DE Trabajo social con comunidades"/>
    <s v="GRUPO-A"/>
    <s v="Grupo Grande de Trabajo social con comunidades"/>
    <s v="2S"/>
    <n v="16510691"/>
    <s v="RUIDÍAZ"/>
    <s v="GARCÍA"/>
    <s v="CARMEN"/>
    <s v="RUIDÍAZ GARCÍA, CARMEN"/>
    <x v="0"/>
    <x v="0"/>
    <x v="0"/>
    <n v="5"/>
    <n v="1"/>
    <s v="caruidia"/>
    <s v="carmen.ruidiaz@unirioja.es"/>
    <n v="0"/>
    <n v="0"/>
    <n v="504"/>
    <s v="PROFESOR TITULAR UNIVERSIDAD"/>
    <s v="01A"/>
    <s v="TIEMPO COMPLETO AMPLIADO"/>
    <s v="2017-09-15 00:00:00.0"/>
    <s v="null"/>
    <s v="DF100189"/>
    <s v="PROFESOR TITULAR DE UNIVERSIDAD"/>
    <s v="R103"/>
    <x v="1"/>
    <n v="813"/>
    <s v="TRABAJO SOCIAL Y SERVICIOS SOCIALES"/>
  </r>
  <r>
    <x v="3"/>
    <n v="16628645"/>
    <x v="1"/>
    <n v="251"/>
    <s v="251G"/>
    <s v="GRUPO-A"/>
    <s v="Trabajo social con comunidades"/>
    <s v="GG"/>
    <s v="GRUPO GRANDE"/>
    <s v="251G"/>
    <s v="GRUPO GRANDE DE Trabajo social con comunidades"/>
    <s v="GRUPO-A"/>
    <s v="Grupo Grande de Trabajo social con comunidades"/>
    <s v="2S"/>
    <n v="16628645"/>
    <s v="MONTENEGRO"/>
    <s v="LEZA"/>
    <s v="SOFÍA"/>
    <s v="MONTENEGRO LEZA, SOFÍA"/>
    <x v="1"/>
    <x v="0"/>
    <x v="1"/>
    <n v="0"/>
    <n v="0"/>
    <s v="somonten"/>
    <s v="sofia.montenegro@alum.unirioja.es"/>
    <n v="1.5"/>
    <n v="1.5"/>
    <n v="121"/>
    <s v="PERSONAL INVESTIGADOR EN FORMACIÓN"/>
    <n v="0"/>
    <s v="_"/>
    <s v="2017-05-23 00:00:00.0"/>
    <s v="2019-05-22 00:00:00.0"/>
    <s v="D03BECARIO2"/>
    <s v="PERSONAL INVESTIGADOR PREDOCTORAL EN FORMACIÓN"/>
    <s v="R103"/>
    <x v="1"/>
    <n v="813"/>
    <s v="TRABAJO SOCIAL Y SERVICIOS SOCIALES"/>
  </r>
  <r>
    <x v="3"/>
    <n v="16515910"/>
    <x v="1"/>
    <n v="252"/>
    <s v="252G"/>
    <s v="GRUPO-A"/>
    <s v="Habilidades sociales y de comunicación para el trabajo social"/>
    <s v="GG"/>
    <s v="GRUPO GRANDE"/>
    <s v="252G"/>
    <s v="GG de Habilidades sociales y de comunicación para el trabajo social"/>
    <s v="GRUPO-A"/>
    <s v="GG de Habilidades sociales y de comunicación para el trabajo social"/>
    <s v="1S"/>
    <n v="16515910"/>
    <s v="LÁZARO"/>
    <s v="RUIZ"/>
    <s v="VICENTE"/>
    <s v="LÁZARO RUIZ, VICENTE"/>
    <x v="1"/>
    <x v="0"/>
    <x v="0"/>
    <n v="6"/>
    <n v="0"/>
    <s v="vilazaro"/>
    <s v="vicente.lazaro@unirioja.es"/>
    <n v="4.5"/>
    <n v="4.5"/>
    <s v="A-0538"/>
    <s v="TITULAR"/>
    <s v="C01"/>
    <s v="TIEMPO COMPLETO"/>
    <s v="2011-01-01 00:00:00.0"/>
    <s v="null"/>
    <s v="PI100795"/>
    <s v="TITULAR DOCTOR"/>
    <s v="R115"/>
    <x v="2"/>
    <n v="740"/>
    <s v="PSICOLOGÍA SOCIAL"/>
  </r>
  <r>
    <x v="3"/>
    <n v="16538859"/>
    <x v="1"/>
    <n v="255"/>
    <s v="255G"/>
    <s v="GRUPO-A"/>
    <s v="Trastornos de la conducta en el desarrollo humano"/>
    <s v="GG"/>
    <s v="GRUPO GRANDE"/>
    <s v="255G"/>
    <s v="GG de Trastornos de la conducta en el desarrollo humano"/>
    <s v="GRUPO-A"/>
    <s v="GG de Trastornos de la conducta en el desarrollo humano"/>
    <s v="2S"/>
    <n v="16538859"/>
    <s v="ARANA"/>
    <s v="IDIAQUEZ"/>
    <s v="JAVIER SABINO"/>
    <s v="ARANA IDIAQUEZ, JAVIER SABINO"/>
    <x v="1"/>
    <x v="0"/>
    <x v="1"/>
    <n v="0"/>
    <n v="0"/>
    <s v="jaarana"/>
    <s v="xabier.arana@unirioja.es"/>
    <n v="3"/>
    <n v="3"/>
    <n v="536"/>
    <s v="PROFESOR INTERINO"/>
    <s v="C01"/>
    <s v="TIEMPO COMPLETO"/>
    <s v="2018-09-17 00:00:00.0"/>
    <s v="null"/>
    <s v="PI101399"/>
    <s v="PROFESOR CONTRATADO INTERINO"/>
    <s v="R115"/>
    <x v="2"/>
    <n v="735"/>
    <s v="PSICOLOGÍA EVOLUTIVA Y DE LA EDUCACIÓN"/>
  </r>
  <r>
    <x v="3"/>
    <n v="71639421"/>
    <x v="1"/>
    <n v="255"/>
    <s v="255G"/>
    <s v="GRUPO-A"/>
    <s v="Trastornos de la conducta en el desarrollo humano"/>
    <s v="GG"/>
    <s v="GRUPO GRANDE"/>
    <s v="255G"/>
    <s v="GG de Trastornos de la conducta en el desarrollo humano"/>
    <s v="GRUPO-A"/>
    <s v="GG de Trastornos de la conducta en el desarrollo humano"/>
    <s v="2S"/>
    <n v="71639421"/>
    <s v="FONSECA"/>
    <s v="PEDRERO"/>
    <s v="EDUARDO"/>
    <s v="FONSECA PEDRERO, EDUARDO"/>
    <x v="0"/>
    <x v="0"/>
    <x v="0"/>
    <n v="0"/>
    <n v="1"/>
    <s v="edfonsec"/>
    <s v="eduardo.fonseca@unirioja.es"/>
    <n v="0"/>
    <n v="0"/>
    <n v="504"/>
    <s v="PROFESOR TITULAR UNIVERSIDAD"/>
    <s v="C01"/>
    <s v="TIEMPO COMPLETO"/>
    <s v="2011-09-01 00:00:00.0"/>
    <s v="null"/>
    <s v="DF100295"/>
    <s v="PROFESOR TITULAR DE UNIVERSIDAD"/>
    <s v="R115"/>
    <x v="2"/>
    <n v="735"/>
    <s v="PSICOLOGÍA EVOLUTIVA Y DE LA EDUCACIÓN"/>
  </r>
  <r>
    <x v="3"/>
    <n v="16035217"/>
    <x v="1"/>
    <n v="257"/>
    <s v="257G"/>
    <s v="GRUPO-A"/>
    <s v="Discapacidad y dependencia"/>
    <s v="GG"/>
    <s v="GRUPO GRANDE"/>
    <s v="257G"/>
    <s v="GG de Discapacidad y dependencia"/>
    <s v="GRUPO-A"/>
    <s v="GG de Discapacidad y dependencia"/>
    <s v="2S"/>
    <n v="16035217"/>
    <s v="MANZANO"/>
    <s v="GARCÍA"/>
    <s v="GUADALUPE"/>
    <s v="MANZANO GARCÍA, GUADALUPE"/>
    <x v="0"/>
    <x v="0"/>
    <x v="0"/>
    <n v="3"/>
    <n v="1"/>
    <s v="gumanzan"/>
    <s v="guadalupe.manzano@unirioja.es"/>
    <n v="1"/>
    <n v="1"/>
    <n v="504"/>
    <s v="PROFESOR TITULAR UNIVERSIDAD"/>
    <s v="C01"/>
    <s v="TIEMPO COMPLETO"/>
    <s v="2016-09-15 00:00:00.0"/>
    <s v="null"/>
    <s v="DF100046"/>
    <s v="TITULAR DE UNIVERSIDAD"/>
    <s v="R115"/>
    <x v="2"/>
    <n v="740"/>
    <s v="PSICOLOGÍA SOCIAL"/>
  </r>
  <r>
    <x v="3"/>
    <n v="16574471"/>
    <x v="1"/>
    <n v="259"/>
    <s v="259G"/>
    <s v="GRUPO-A"/>
    <s v="Globalización y TICs"/>
    <s v="GG"/>
    <s v="GRUPO GRANDE"/>
    <s v="259G"/>
    <s v="GG de Globalización y TICs"/>
    <s v="GRUPO-A"/>
    <s v="GG de Globalización y TICs"/>
    <s v="2S"/>
    <n v="16574471"/>
    <s v="ANDRÉS"/>
    <s v="CABELLO"/>
    <s v="SERGIO"/>
    <s v="ANDRÉS CABELLO, SERGIO"/>
    <x v="0"/>
    <x v="0"/>
    <x v="0"/>
    <n v="1"/>
    <n v="0"/>
    <s v="seandrc"/>
    <s v="sergio.andres@unirioja.es"/>
    <n v="0"/>
    <n v="0"/>
    <n v="536"/>
    <s v="PROFESOR INTERINO"/>
    <s v="C01"/>
    <s v="TIEMPO COMPLETO"/>
    <s v="2013-09-16 00:00:00.0"/>
    <s v="null"/>
    <s v="PI100924"/>
    <s v="PROFESOR CONTRATADO INTERINO"/>
    <s v="R114"/>
    <x v="3"/>
    <n v="775"/>
    <s v="SOCIOLOGÍA"/>
  </r>
  <r>
    <x v="3"/>
    <n v="44156166"/>
    <x v="1"/>
    <n v="259"/>
    <s v="259G"/>
    <s v="GRUPO-A"/>
    <s v="Globalización y TICs"/>
    <s v="GG"/>
    <s v="GRUPO GRANDE"/>
    <s v="259G"/>
    <s v="GG de Globalización y TICs"/>
    <s v="GRUPO-A"/>
    <s v="GG de Globalización y TICs"/>
    <s v="2S"/>
    <n v="44156166"/>
    <s v="UZCANGA"/>
    <s v="LACABE"/>
    <s v="CATALINA ANA"/>
    <s v="UZCANGA LACABE, CATALINA ANA"/>
    <x v="1"/>
    <x v="0"/>
    <x v="1"/>
    <n v="0"/>
    <n v="0"/>
    <s v="cauzcang"/>
    <s v="catalina-ana.uzcanga@unirioja.es"/>
    <n v="2.5"/>
    <n v="2.5"/>
    <n v="536"/>
    <s v="PROFESOR INTERINO"/>
    <s v="P05"/>
    <s v="TIEMPO PARCIAL (5+5 HORAS)"/>
    <s v="2018-10-02 00:00:00.0"/>
    <s v="2019-09-14 00:00:00.0"/>
    <s v="PI101437"/>
    <s v="PROFESOR CONTRATADO INTERINO"/>
    <s v="R114"/>
    <x v="3"/>
    <n v="775"/>
    <s v="SOCIOLOGÍA"/>
  </r>
  <r>
    <x v="3"/>
    <n v="16501828"/>
    <x v="1"/>
    <n v="260"/>
    <s v="260G"/>
    <s v="GRUPO-A"/>
    <s v="Población y formas de convivencia"/>
    <s v="GG"/>
    <s v="GRUPO GRANDE"/>
    <s v="260G"/>
    <s v="GG de Población y formas de convivencia"/>
    <s v="GRUPO-A"/>
    <s v="GG de Población y formas de convivencia"/>
    <s v="1S"/>
    <n v="16501828"/>
    <s v="GIRÓ"/>
    <s v="MIRANDA"/>
    <s v="JOAQUÍN"/>
    <s v="GIRÓ MIRANDA, JOAQUÍN"/>
    <x v="1"/>
    <x v="0"/>
    <x v="0"/>
    <n v="4"/>
    <n v="1"/>
    <s v="jogiro"/>
    <s v="joaquin.giro@unirioja.es"/>
    <n v="2.5"/>
    <n v="2.5"/>
    <n v="504"/>
    <s v="PROFESOR TITULAR UNIVERSIDAD"/>
    <s v="C01"/>
    <s v="TIEMPO COMPLETO"/>
    <s v="2015-09-15 00:00:00.0"/>
    <s v="null"/>
    <s v="DF100184"/>
    <s v="PROFESOR TITULAR UNIVERSIDAD"/>
    <s v="R114"/>
    <x v="3"/>
    <n v="775"/>
    <s v="SOCIOLOGÍA"/>
  </r>
  <r>
    <x v="3"/>
    <n v="2531198"/>
    <x v="1"/>
    <n v="263"/>
    <s v="263G"/>
    <s v="GRUPO-A"/>
    <s v="Desarrollo de competencias y modificación de conducta"/>
    <s v="GG"/>
    <s v="GRUPO GRANDE"/>
    <s v="263G"/>
    <s v="GG de Desarrollo de competencias y modificación de conducta"/>
    <s v="GRUPO-A"/>
    <s v="GG de Desarrollo de competencias y modificación de conducta"/>
    <s v="2S"/>
    <n v="2531198"/>
    <s v="DE VICENTE"/>
    <s v="CLEMENTE"/>
    <s v="MARÍA PALOMA"/>
    <s v="DE VICENTE CLEMENTE, MARÍA PALOMA"/>
    <x v="1"/>
    <x v="0"/>
    <x v="1"/>
    <n v="0"/>
    <n v="0"/>
    <s v="madevice"/>
    <s v="paloma.devicente@unirioja.es"/>
    <n v="4.5"/>
    <n v="4.5"/>
    <n v="532"/>
    <s v="LABORAL DOCENTE-ASOCIADO"/>
    <s v="P06"/>
    <s v="TIEMPO PARCIAL (6+6 HORAS)"/>
    <s v="2018-09-27 00:00:00.0"/>
    <s v="2019-09-14 00:00:00.0"/>
    <s v="PI101431"/>
    <s v="PROFESOR ASOCIADO"/>
    <s v="R115"/>
    <x v="2"/>
    <n v="735"/>
    <s v="PSICOLOGÍA EVOLUTIVA Y DE LA EDUCACIÓN"/>
  </r>
  <r>
    <x v="3"/>
    <n v="16601915"/>
    <x v="1"/>
    <n v="263"/>
    <s v="263G"/>
    <s v="GRUPO-A"/>
    <s v="Desarrollo de competencias y modificación de conducta"/>
    <s v="GG"/>
    <s v="GRUPO GRANDE"/>
    <s v="263G"/>
    <s v="GG de Desarrollo de competencias y modificación de conducta"/>
    <s v="GRUPO-A"/>
    <s v="GG de Desarrollo de competencias y modificación de conducta"/>
    <s v="2S"/>
    <n v="16601915"/>
    <s v="ORTUÑO"/>
    <s v="SIERRA"/>
    <s v="JAVIER"/>
    <s v="ORTUÑO SIERRA, JAVIER"/>
    <x v="0"/>
    <x v="0"/>
    <x v="0"/>
    <n v="1"/>
    <n v="1"/>
    <s v="jaortuno"/>
    <s v="javier.ortuno@unirioja.es"/>
    <n v="0"/>
    <n v="0"/>
    <n v="536"/>
    <s v="PROFESOR INTERINO"/>
    <s v="C01"/>
    <s v="TIEMPO COMPLETO"/>
    <s v="2016-09-15 00:00:00.0"/>
    <s v="null"/>
    <s v="PI101135"/>
    <s v="PROFESOR CONTRATADO INTERINO"/>
    <s v="R115"/>
    <x v="2"/>
    <n v="735"/>
    <s v="PSICOLOGÍA EVOLUTIVA Y DE LA EDUCACIÓN"/>
  </r>
  <r>
    <x v="1"/>
    <n v="16802653"/>
    <x v="1"/>
    <n v="268"/>
    <s v="268G"/>
    <s v="GRUPO-A"/>
    <s v="Contabilidad"/>
    <s v="GG"/>
    <s v="GRUPO GRANDE"/>
    <s v="268G"/>
    <s v="GRUPO GRANDE DE Contabilidad"/>
    <s v="GRUPO-A"/>
    <s v="Grupo Grande de Contabilidad"/>
    <s v="1S"/>
    <n v="16802653"/>
    <s v="MARÍN"/>
    <s v="VINUESA"/>
    <s v="LUZ MARÍA"/>
    <s v="MARÍN VINUESA, LUZ MARÍA"/>
    <x v="0"/>
    <x v="0"/>
    <x v="0"/>
    <n v="3"/>
    <n v="0"/>
    <s v="lumarin"/>
    <s v="luz-maria.marin@unirioja.es"/>
    <n v="3"/>
    <n v="3"/>
    <n v="536"/>
    <s v="PROFESOR INTERINO"/>
    <s v="C01"/>
    <s v="TIEMPO COMPLETO"/>
    <s v="2016-09-15 00:00:00.0"/>
    <s v="null"/>
    <s v="PI101109"/>
    <s v="PROFESOR CONTRATADO INTERINO"/>
    <s v="R104"/>
    <x v="0"/>
    <n v="230"/>
    <s v="ECONOMÍA FINANCIERA Y CONTABILIDAD"/>
  </r>
  <r>
    <x v="2"/>
    <n v="16802653"/>
    <x v="1"/>
    <n v="268"/>
    <s v="268G"/>
    <s v="GRUPO-A"/>
    <s v="Contabilidad"/>
    <s v="GG"/>
    <s v="GRUPO GRANDE"/>
    <s v="268G"/>
    <s v="GRUPO GRANDE DE Contabilidad"/>
    <s v="GRUPO-A"/>
    <s v="Grupo Grande de Contabilidad"/>
    <s v="1S"/>
    <n v="16802653"/>
    <s v="MARÍN"/>
    <s v="VINUESA"/>
    <s v="LUZ MARÍA"/>
    <s v="MARÍN VINUESA, LUZ MARÍA"/>
    <x v="0"/>
    <x v="0"/>
    <x v="0"/>
    <n v="3"/>
    <n v="0"/>
    <s v="lumarin"/>
    <s v="luz-maria.marin@unirioja.es"/>
    <n v="3"/>
    <m/>
    <n v="536"/>
    <s v="PROFESOR INTERINO"/>
    <s v="C01"/>
    <s v="TIEMPO COMPLETO"/>
    <s v="2016-09-15 00:00:00.0"/>
    <s v="null"/>
    <s v="PI101109"/>
    <s v="PROFESOR CONTRATADO INTERINO"/>
    <s v="R104"/>
    <x v="0"/>
    <n v="230"/>
    <s v="ECONOMÍA FINANCIERA Y CONTABILIDAD"/>
  </r>
  <r>
    <x v="2"/>
    <n v="16015792"/>
    <x v="1"/>
    <n v="269"/>
    <s v="269G"/>
    <s v="GRUPO-A"/>
    <s v="Planificación, selección y evaluación de Recursos Humanos"/>
    <s v="GG"/>
    <s v="GRUPO GRANDE"/>
    <s v="269G"/>
    <s v="GRUPO GRANDE DE Planificación, selección y evaluación de recursos humanos"/>
    <s v="GRUPO-A"/>
    <s v="Grupo Grande de Planificación, selección y evaluación de recursos humanos"/>
    <s v="2S"/>
    <n v="16015792"/>
    <s v="GIL"/>
    <s v="LÓPEZ"/>
    <s v="ALFONSO JESÚS"/>
    <s v="GIL LÓPEZ, ALFONSO JESÚS"/>
    <x v="0"/>
    <x v="0"/>
    <x v="0"/>
    <n v="1"/>
    <n v="0"/>
    <s v="algil"/>
    <s v="alfonso.gil@unirioja.es"/>
    <n v="0"/>
    <n v="0"/>
    <n v="536"/>
    <s v="PROFESOR INTERINO"/>
    <s v="C01"/>
    <s v="TIEMPO COMPLETO"/>
    <s v="2017-09-15 00:00:00.0"/>
    <s v="null"/>
    <s v="PI101241"/>
    <s v="PROFESOR CONTRATADO INTERINO"/>
    <s v="R104"/>
    <x v="0"/>
    <n v="650"/>
    <s v="ORGANIZACIÓN DE EMPRESAS"/>
  </r>
  <r>
    <x v="2"/>
    <n v="16515910"/>
    <x v="1"/>
    <n v="269"/>
    <s v="269G"/>
    <s v="GRUPO-A"/>
    <s v="Planificación, selección y evaluación de Recursos Humanos"/>
    <s v="GG"/>
    <s v="GRUPO GRANDE"/>
    <s v="269G"/>
    <s v="GRUPO GRANDE DE Planificación, selección y evaluación de recursos humanos"/>
    <s v="GRUPO-A"/>
    <s v="Grupo Grande de Planificación, selección y evaluación de recursos humanos"/>
    <s v="2S"/>
    <n v="16515910"/>
    <s v="LÁZARO"/>
    <s v="RUIZ"/>
    <s v="VICENTE"/>
    <s v="LÁZARO RUIZ, VICENTE"/>
    <x v="1"/>
    <x v="0"/>
    <x v="0"/>
    <n v="6"/>
    <n v="0"/>
    <s v="vilazaro"/>
    <s v="vicente.lazaro@unirioja.es"/>
    <n v="3.1"/>
    <n v="3.1"/>
    <s v="A-0538"/>
    <s v="TITULAR"/>
    <s v="C01"/>
    <s v="TIEMPO COMPLETO"/>
    <s v="2011-01-01 00:00:00.0"/>
    <s v="null"/>
    <s v="PI100795"/>
    <s v="TITULAR DOCTOR"/>
    <s v="R115"/>
    <x v="2"/>
    <n v="740"/>
    <s v="PSICOLOGÍA SOCIAL"/>
  </r>
  <r>
    <x v="2"/>
    <n v="16521624"/>
    <x v="1"/>
    <n v="269"/>
    <s v="269G"/>
    <s v="GRUPO-A"/>
    <s v="Planificación, selección y evaluación de Recursos Humanos"/>
    <s v="GG"/>
    <s v="GRUPO GRANDE"/>
    <s v="269G"/>
    <s v="GRUPO GRANDE DE Planificación, selección y evaluación de recursos humanos"/>
    <s v="GRUPO-A"/>
    <s v="Grupo Grande de Planificación, selección y evaluación de recursos humanos"/>
    <s v="2S"/>
    <n v="16521624"/>
    <s v="ANGUIANO"/>
    <s v="BAÑOS"/>
    <s v="ALBERTO"/>
    <s v="ANGUIANO BAÑOS, ALBERTO"/>
    <x v="1"/>
    <x v="0"/>
    <x v="1"/>
    <n v="0"/>
    <n v="0"/>
    <s v="alanguia"/>
    <s v="alberto.anguiano@unirioja.es"/>
    <n v="3.1"/>
    <n v="3.1"/>
    <n v="532"/>
    <s v="LABORAL DOCENTE-ASOCIADO"/>
    <s v="P02"/>
    <s v="TIEMPO PARCIAL (2+2 HORAS)"/>
    <s v="2018-09-17 00:00:00.0"/>
    <s v="2019-09-14 00:00:00.0"/>
    <s v="PI101362"/>
    <s v="PROFESOR ASOCIADO"/>
    <s v="R104"/>
    <x v="0"/>
    <n v="650"/>
    <s v="ORGANIZACIÓN DE EMPRESAS"/>
  </r>
  <r>
    <x v="2"/>
    <n v="72823017"/>
    <x v="1"/>
    <n v="270"/>
    <s v="270G"/>
    <s v="GRUPO-A"/>
    <s v="Sociología del trabajo"/>
    <s v="GG"/>
    <s v="GRUPO GRANDE"/>
    <s v="270G"/>
    <s v="GRUPO GRANDE DE Sociología del trabajo"/>
    <s v="GRUPO-A"/>
    <s v="Grupo Grande de Sociología del trabajo"/>
    <s v="2S"/>
    <n v="72823017"/>
    <s v="BOGINO"/>
    <s v="LARRAMBEBERE"/>
    <s v="MARÍA VICTORIA"/>
    <s v="BOGINO LARRAMBEBERE, MARÍA VICTORIA"/>
    <x v="1"/>
    <x v="0"/>
    <x v="1"/>
    <n v="0"/>
    <n v="0"/>
    <s v="mabogino"/>
    <s v="maria-victoria.bogino@unirioja.es"/>
    <n v="1"/>
    <n v="1"/>
    <n v="536"/>
    <s v="PROFESOR INTERINO"/>
    <s v="P06"/>
    <s v="TIEMPO PARCIAL (6+6 HORAS)"/>
    <s v="2018-09-18 00:00:00.0"/>
    <s v="null"/>
    <s v="PI101392"/>
    <s v="PROFESOR CONTRATADO INTERINO"/>
    <s v="R114"/>
    <x v="3"/>
    <n v="775"/>
    <s v="SOCIOLOGÍA"/>
  </r>
  <r>
    <x v="2"/>
    <n v="16501828"/>
    <x v="1"/>
    <n v="270"/>
    <s v="270R"/>
    <s v="GRUPO-A1"/>
    <s v="Sociología del trabajo"/>
    <s v="GR"/>
    <s v="GRUPO REDUCIDO"/>
    <s v="270R"/>
    <s v="GRUPO REDUCIDO DE Sociología del trabajo"/>
    <s v="GRUPO-A1"/>
    <s v="Grupo Reducido de Sociología del trabajo"/>
    <s v="2S"/>
    <n v="16501828"/>
    <s v="GIRÓ"/>
    <s v="MIRANDA"/>
    <s v="JOAQUÍN"/>
    <s v="GIRÓ MIRANDA, JOAQUÍN"/>
    <x v="1"/>
    <x v="0"/>
    <x v="0"/>
    <n v="4"/>
    <n v="1"/>
    <s v="jogiro"/>
    <s v="joaquin.giro@unirioja.es"/>
    <n v="0.5"/>
    <n v="0.5"/>
    <n v="504"/>
    <s v="PROFESOR TITULAR UNIVERSIDAD"/>
    <s v="C01"/>
    <s v="TIEMPO COMPLETO"/>
    <s v="2015-09-15 00:00:00.0"/>
    <s v="null"/>
    <s v="DF100184"/>
    <s v="PROFESOR TITULAR UNIVERSIDAD"/>
    <s v="R114"/>
    <x v="3"/>
    <n v="775"/>
    <s v="SOCIOLOGÍA"/>
  </r>
  <r>
    <x v="2"/>
    <n v="16563058"/>
    <x v="1"/>
    <n v="271"/>
    <s v="271G"/>
    <s v="GRUPO-A"/>
    <s v="Trabajo fin de grado en Relaciones Laborales y Recursos Humanos"/>
    <s v="GG"/>
    <s v="GRUPO GRANDE"/>
    <s v="271G"/>
    <s v="TRABAJO FIN DE GRADO"/>
    <s v="GRUPO-A"/>
    <s v="TRABAJO FIN DE GRADO"/>
    <s v="I"/>
    <n v="16563058"/>
    <s v="PELEGRÍN"/>
    <s v="BORONDO"/>
    <s v="JORGE"/>
    <s v="PELEGRÍN BORONDO, JORGE"/>
    <x v="0"/>
    <x v="0"/>
    <x v="0"/>
    <n v="2"/>
    <n v="1"/>
    <s v="jopelegr"/>
    <s v="jorge.pelegrin@unirioja.es"/>
    <n v="0"/>
    <n v="0"/>
    <n v="534"/>
    <s v="CONTRATADO DOCTOR -TIPO 1"/>
    <s v="C01"/>
    <s v="TIEMPO COMPLETO"/>
    <s v="2015-04-23 00:00:00.0"/>
    <s v="null"/>
    <s v="LD100612"/>
    <s v="PROFESOR CONTRATADO DOCTOR- TIPO 1"/>
    <s v="R104"/>
    <x v="0"/>
    <n v="95"/>
    <s v="COMERCIALIZACIÓN E INVESTIGACIÓN DE MERCADOS"/>
  </r>
  <r>
    <x v="4"/>
    <n v="16532195"/>
    <x v="2"/>
    <n v="272"/>
    <s v="272G"/>
    <s v="GRUPO-A"/>
    <s v="Trastornos del desarrollo y dificultades de aprendizaje"/>
    <s v="GG"/>
    <s v="GRUPO GRANDE"/>
    <s v="272G"/>
    <s v="GRUPO GRANDE DE Trastornos del desarrollo y dificultades de aprendizaje"/>
    <s v="GRUPO-A"/>
    <s v="Grupo Grande de Trastornos del desarrollo y dificultades de aprendizaje"/>
    <s v="AN"/>
    <n v="16532195"/>
    <s v="PASCUAL"/>
    <s v="SUFRATE"/>
    <s v="MARÍA TERESA"/>
    <s v="PASCUAL SUFRATE, MARÍA TERESA"/>
    <x v="0"/>
    <x v="0"/>
    <x v="0"/>
    <n v="6"/>
    <n v="0"/>
    <s v="tpascual"/>
    <s v="teresa.pascual@unirioja.es"/>
    <n v="6.5"/>
    <n v="6.5"/>
    <n v="504"/>
    <s v="PROFESOR TITULAR UNIVERSIDAD"/>
    <s v="01A"/>
    <s v="TIEMPO COMPLETO AMPLIADO"/>
    <s v="2017-04-12 00:00:00.0"/>
    <s v="null"/>
    <s v="DF3607"/>
    <s v="PROFESOR TITULAR DE UNIVERSIDAD"/>
    <s v="R115"/>
    <x v="2"/>
    <n v="735"/>
    <s v="PSICOLOGÍA EVOLUTIVA Y DE LA EDUCACIÓN"/>
  </r>
  <r>
    <x v="4"/>
    <n v="7017598"/>
    <x v="2"/>
    <n v="273"/>
    <s v="273G"/>
    <s v="GRUPO-A"/>
    <s v="Educación inclusiva y respuesta a la diversidad: 0-6 años"/>
    <s v="GG"/>
    <s v="GRUPO GRANDE"/>
    <s v="273G"/>
    <s v="GG Educación inclusiva y respuesta a la diversidad de la educación infantil"/>
    <s v="GRUPO-A"/>
    <s v="GG Educación inclusiva y respuesta a la diversidad de la educación infantil"/>
    <s v="AN"/>
    <n v="7017598"/>
    <s v="ALONSO"/>
    <s v="RUIZ"/>
    <s v="ROSA ANA"/>
    <s v="ALONSO RUIZ, ROSA ANA"/>
    <x v="0"/>
    <x v="0"/>
    <x v="0"/>
    <n v="1"/>
    <n v="0"/>
    <s v="roalonr"/>
    <s v="rosa-ana.alonso@unirioja.es"/>
    <n v="3.5"/>
    <n v="3.5"/>
    <n v="536"/>
    <s v="PROFESOR INTERINO"/>
    <s v="C01"/>
    <s v="TIEMPO COMPLETO"/>
    <s v="2015-09-15 00:00:00.0"/>
    <s v="null"/>
    <s v="PI101053"/>
    <s v="PROFESOR CONTRATADO INTERINO"/>
    <s v="R115"/>
    <x v="2"/>
    <n v="215"/>
    <s v="DIDÁCTICA Y ORGANIZACIÓN ESCOLAR"/>
  </r>
  <r>
    <x v="4"/>
    <n v="72703170"/>
    <x v="2"/>
    <n v="273"/>
    <s v="273G"/>
    <s v="GRUPO-A"/>
    <s v="Educación inclusiva y respuesta a la diversidad: 0-6 años"/>
    <s v="GG"/>
    <s v="GRUPO GRANDE"/>
    <s v="273G"/>
    <s v="GG Educación inclusiva y respuesta a la diversidad de la educación infantil"/>
    <s v="GRUPO-A"/>
    <s v="GG Educación inclusiva y respuesta a la diversidad de la educación infantil"/>
    <s v="AN"/>
    <n v="72703170"/>
    <s v="CHOCARRO"/>
    <s v="DE LUIS"/>
    <s v="EDURNE"/>
    <s v="CHOCARRO DE LUIS, EDURNE"/>
    <x v="0"/>
    <x v="0"/>
    <x v="0"/>
    <n v="0"/>
    <n v="1"/>
    <s v="edchocar"/>
    <s v="edurne.chocarro@unirioja.es"/>
    <n v="3"/>
    <n v="3"/>
    <n v="534"/>
    <s v="CONTRATADO DOCTOR -TIPO 1"/>
    <s v="C01"/>
    <s v="TIEMPO COMPLETO"/>
    <s v="2018-11-30 00:00:00.0"/>
    <s v="null"/>
    <s v="LD100293"/>
    <s v="PROFESOR CONTRATADO DOCTOR -TIPO 1"/>
    <s v="R115"/>
    <x v="2"/>
    <n v="215"/>
    <s v="DIDÁCTICA Y ORGANIZACIÓN ESCOLAR"/>
  </r>
  <r>
    <x v="4"/>
    <n v="16568302"/>
    <x v="2"/>
    <n v="274"/>
    <s v="274G"/>
    <s v="GRUPO-A"/>
    <s v="Didáctica de las Ciencias Experimentales"/>
    <s v="GG"/>
    <s v="GRUPO GRANDE"/>
    <s v="274G"/>
    <s v="GG de Didáctica de las ciencias experimentales"/>
    <s v="GRUPO-A"/>
    <s v="GG de Didáctica de las ciencias experimentales"/>
    <s v="2S"/>
    <n v="16568302"/>
    <s v="ROBREDO"/>
    <s v="VALGAÑÓN"/>
    <s v="BEATRIZ"/>
    <s v="ROBREDO VALGAÑÓN, BEATRIZ"/>
    <x v="0"/>
    <x v="0"/>
    <x v="0"/>
    <n v="0"/>
    <n v="0"/>
    <s v="berobred"/>
    <s v="beatriz.robredo@unirioja.es"/>
    <n v="3"/>
    <n v="3"/>
    <n v="504"/>
    <s v="PROFESOR TITULAR UNIVERSIDAD"/>
    <s v="C01"/>
    <s v="TIEMPO COMPLETO"/>
    <s v="2018-09-17 00:00:00.0"/>
    <s v="null"/>
    <s v="DF386"/>
    <s v="PROFESOR TITULAR DE UNIVERSIDAD"/>
    <s v="R101"/>
    <x v="4"/>
    <n v="205"/>
    <s v="DIDÁCTICA DE LAS CIENCIAS EXPERIMENTALES"/>
  </r>
  <r>
    <x v="4"/>
    <n v="72780033"/>
    <x v="2"/>
    <n v="274"/>
    <s v="274G"/>
    <s v="GRUPO-A"/>
    <s v="Didáctica de las Ciencias Experimentales"/>
    <s v="GG"/>
    <s v="GRUPO GRANDE"/>
    <s v="274G"/>
    <s v="GG de Didáctica de las ciencias experimentales"/>
    <s v="GRUPO-A"/>
    <s v="GG de Didáctica de las ciencias experimentales"/>
    <s v="2S"/>
    <n v="72780033"/>
    <s v="HERNÁNDEZ"/>
    <s v="ÁLAMOS"/>
    <s v="MARÍA DEL MAR"/>
    <s v="HERNÁNDEZ ÁLAMOS, MARÍA DEL MAR"/>
    <x v="1"/>
    <x v="0"/>
    <x v="0"/>
    <n v="0"/>
    <n v="1"/>
    <s v="maherna"/>
    <s v="mara.hernandez@unirioja.es"/>
    <n v="0"/>
    <n v="0"/>
    <n v="504"/>
    <s v="PROFESOR TITULAR UNIVERSIDAD"/>
    <s v="C01"/>
    <s v="TIEMPO COMPLETO"/>
    <s v="2011-09-01 00:00:00.0"/>
    <s v="null"/>
    <s v="DF100292"/>
    <s v="PROFESOR TITULAR DE UNIVERSIDAD"/>
    <s v="R101"/>
    <x v="4"/>
    <n v="205"/>
    <s v="DIDÁCTICA DE LAS CIENCIAS EXPERIMENTALES"/>
  </r>
  <r>
    <x v="4"/>
    <n v="16268560"/>
    <x v="2"/>
    <n v="276"/>
    <s v="276G"/>
    <s v="GRUPO-A"/>
    <s v="Expresión plástica y su didáctica en educación infantil"/>
    <s v="GG"/>
    <s v="GRUPO GRANDE"/>
    <s v="276G"/>
    <s v="GG de Expresión plástica y su didáctica en educación infantil"/>
    <s v="GRUPO-A"/>
    <s v="GG de Expresión plástica y su didáctica en educación infantil"/>
    <s v="2S"/>
    <n v="16268560"/>
    <s v="TEJADA"/>
    <s v="SÁNCHEZ"/>
    <s v="Mª SORAYA"/>
    <s v="TEJADA SÁNCHEZ, Mª SORAYA"/>
    <x v="0"/>
    <x v="0"/>
    <x v="1"/>
    <n v="3"/>
    <n v="0"/>
    <s v="matejas"/>
    <s v="soraya.tejada@unirioja.es"/>
    <n v="4"/>
    <n v="4"/>
    <n v="536"/>
    <s v="PROFESOR INTERINO"/>
    <s v="C01"/>
    <s v="TIEMPO COMPLETO"/>
    <s v="2013-09-16 00:00:00.0"/>
    <s v="null"/>
    <s v="PI100929"/>
    <s v="PROFESOR CONTRATADO INTERINO"/>
    <s v="R115"/>
    <x v="2"/>
    <n v="193"/>
    <s v="DIDÁCTICA DE LA EXPRESIÓN PLÁSTICA"/>
  </r>
  <r>
    <x v="4"/>
    <n v="16574106"/>
    <x v="2"/>
    <n v="276"/>
    <s v="276R"/>
    <s v="GRUPO-A1"/>
    <s v="Expresión plástica y su didáctica en educación infantil"/>
    <s v="GR"/>
    <s v="GRUPO REDUCIDO"/>
    <s v="276R"/>
    <s v="GR de Expresión plástica y su didáctica en educación infantil"/>
    <s v="GRUPO-A1"/>
    <s v="GR de Expresión plástica y su didáctica en educación infantil"/>
    <s v="2S"/>
    <n v="16574106"/>
    <s v="BOBADILLA"/>
    <s v="RUIZ"/>
    <s v="M.ª CONCEPCIÓN"/>
    <s v="BOBADILLA RUIZ, M.ª CONCEPCIÓN"/>
    <x v="1"/>
    <x v="0"/>
    <x v="1"/>
    <n v="0"/>
    <n v="0"/>
    <s v="mcbobadi"/>
    <s v="m-concepcion.bobadilla@unirioja.es"/>
    <n v="2"/>
    <n v="2"/>
    <n v="532"/>
    <s v="LABORAL DOCENTE-ASOCIADO"/>
    <s v="P06"/>
    <s v="TIEMPO PARCIAL (6+6 HORAS)"/>
    <s v="2017-09-15 00:00:00.0"/>
    <s v="2019-09-14 00:00:00.0"/>
    <s v="PI101289"/>
    <s v="PROFESOR ASOCIADO"/>
    <s v="R115"/>
    <x v="2"/>
    <n v="185"/>
    <s v="DIBUJO"/>
  </r>
  <r>
    <x v="4"/>
    <n v="12745547"/>
    <x v="2"/>
    <n v="277"/>
    <s v="277G"/>
    <s v="GRUPO-A"/>
    <s v="Formación musical y su didáctica en educación infantil"/>
    <s v="GG"/>
    <s v="GRUPO GRANDE"/>
    <s v="277G"/>
    <s v="GG de Formación musical y su didáctica en educación infantil"/>
    <s v="GRUPO-A"/>
    <s v="GG de Formación musical y su didáctica en educación infantil"/>
    <s v="1S"/>
    <n v="12745547"/>
    <s v="CAMACHO"/>
    <s v="SÁNCHEZ"/>
    <s v="MARÍA DEL PILAR"/>
    <s v="CAMACHO SÁNCHEZ, MARÍA DEL PILAR"/>
    <x v="1"/>
    <x v="0"/>
    <x v="0"/>
    <n v="4"/>
    <n v="0"/>
    <s v="picamach"/>
    <s v="pilar.camacho@unirioja.es"/>
    <n v="4"/>
    <n v="4"/>
    <n v="504"/>
    <s v="PROFESOR TITULAR UNIVERSIDAD"/>
    <s v="01A"/>
    <s v="TIEMPO COMPLETO AMPLIADO"/>
    <s v="2012-09-01 00:00:00.0"/>
    <s v="null"/>
    <s v="DF100099"/>
    <s v="PROFESORES TITULARES DE UNIVERSIDAD"/>
    <s v="R115"/>
    <x v="2"/>
    <n v="189"/>
    <s v="DIDÁCTICA DE LA EXPRESIÓN MUSICAL"/>
  </r>
  <r>
    <x v="4"/>
    <n v="16581906"/>
    <x v="2"/>
    <n v="278"/>
    <s v="278G"/>
    <s v="GRUPO-A"/>
    <s v="Didáctica de las lenguas castellana y extranjeras"/>
    <s v="GG"/>
    <s v="GRUPO GRANDE"/>
    <s v="278G"/>
    <s v="GG de Didáctica de las lenguas castellana y extranjeras"/>
    <s v="GRUPO-A"/>
    <s v="GG de Didáctica de las lenguas castellana y extranjeras"/>
    <s v="1S"/>
    <n v="16581906"/>
    <s v="SAMPEDRO"/>
    <s v="PASCUAL"/>
    <s v="SIMÓN"/>
    <s v="SAMPEDRO PASCUAL, SIMÓN"/>
    <x v="0"/>
    <x v="0"/>
    <x v="0"/>
    <n v="0"/>
    <n v="0"/>
    <s v="sisamped"/>
    <s v="simon.sampedro@unirioja.es"/>
    <n v="2"/>
    <n v="2"/>
    <n v="536"/>
    <s v="PROFESOR INTERINO"/>
    <s v="C01"/>
    <s v="TIEMPO COMPLETO"/>
    <s v="2018-09-17 00:00:00.0"/>
    <s v="null"/>
    <s v="PI101363"/>
    <s v="PROFESOR CONTRATADO INTERINO TC"/>
    <s v="R106"/>
    <x v="5"/>
    <n v="195"/>
    <s v="DIDÁCTICA DE LA LENGUA Y LA LITERATURA"/>
  </r>
  <r>
    <x v="4"/>
    <n v="32877122"/>
    <x v="2"/>
    <n v="278"/>
    <s v="278G"/>
    <s v="GRUPO-A"/>
    <s v="Didáctica de las lenguas castellana y extranjeras"/>
    <s v="GG"/>
    <s v="GRUPO GRANDE"/>
    <s v="278G"/>
    <s v="GG de Didáctica de las lenguas castellana y extranjeras"/>
    <s v="GRUPO-A"/>
    <s v="GG de Didáctica de las lenguas castellana y extranjeras"/>
    <s v="1S"/>
    <n v="32877122"/>
    <s v="CANGA"/>
    <s v="ALONSO"/>
    <s v="ANDRÉS"/>
    <s v="CANGA ALONSO, ANDRÉS"/>
    <x v="0"/>
    <x v="0"/>
    <x v="0"/>
    <n v="0"/>
    <n v="1"/>
    <s v="ancanga"/>
    <s v="andres.canga@unirioja.es"/>
    <n v="2"/>
    <n v="2"/>
    <n v="504"/>
    <s v="PROFESOR TITULAR UNIVERSIDAD"/>
    <s v="C01"/>
    <s v="TIEMPO COMPLETO"/>
    <s v="2009-09-29 00:00:00.0"/>
    <s v="null"/>
    <s v="DF100243"/>
    <s v="PROFESOR TITULAR DE UNIVERSIDAD"/>
    <s v="R107"/>
    <x v="6"/>
    <n v="345"/>
    <s v="FILOLOGÍA INGLESA"/>
  </r>
  <r>
    <x v="4"/>
    <n v="44445308"/>
    <x v="2"/>
    <n v="278"/>
    <s v="278G"/>
    <s v="GRUPO-A"/>
    <s v="Didáctica de las lenguas castellana y extranjeras"/>
    <s v="GG"/>
    <s v="GRUPO GRANDE"/>
    <s v="278G"/>
    <s v="GG de Didáctica de las lenguas castellana y extranjeras"/>
    <s v="GRUPO-A"/>
    <s v="GG de Didáctica de las lenguas castellana y extranjeras"/>
    <s v="1S"/>
    <n v="44445308"/>
    <s v="VILA"/>
    <s v="CARNEIRO"/>
    <s v="ZAIDA"/>
    <s v="VILA CARNEIRO, ZAIDA"/>
    <x v="0"/>
    <x v="0"/>
    <x v="1"/>
    <m/>
    <m/>
    <s v="zavila"/>
    <s v="zaida.vila@unirioja.es"/>
    <n v="0"/>
    <n v="0"/>
    <n v="536"/>
    <s v="PROFESOR INTERINO"/>
    <s v="C01"/>
    <s v="TIEMPO COMPLETO"/>
    <s v="2013-09-16 00:00:00.0"/>
    <s v="2019-01-28 00:00:00.0"/>
    <s v="PI100911"/>
    <s v="PROFESOR CONTRATADO INTERINO"/>
    <s v="R106"/>
    <x v="5"/>
    <n v="195"/>
    <s v="DIDÁCTICA DE LA LENGUA Y LA LITERATURA"/>
  </r>
  <r>
    <x v="4"/>
    <n v="16633495"/>
    <x v="2"/>
    <n v="280"/>
    <s v="280G"/>
    <s v="GRUPO-A"/>
    <s v="Lengua castellana en atención temprana"/>
    <s v="GG"/>
    <s v="GRUPO GRANDE"/>
    <s v="280G"/>
    <s v="GRUPO GRANDE DE Lengua castellana en atención temprana"/>
    <s v="GRUPO-A"/>
    <s v="Grupo Grande de Lengua castellana en atención temprana"/>
    <s v="1S"/>
    <n v="16633495"/>
    <s v="SERRANO"/>
    <s v="ROMERO"/>
    <s v="TAMARA"/>
    <s v="SERRANO ROMERO, TAMARA"/>
    <x v="1"/>
    <x v="0"/>
    <x v="1"/>
    <n v="0"/>
    <n v="0"/>
    <s v="taserran"/>
    <s v="tamara.serrano@unirioja.es"/>
    <n v="3"/>
    <n v="3"/>
    <n v="536"/>
    <s v="PROFESOR INTERINO"/>
    <s v="P06"/>
    <s v="TIEMPO PARCIAL (6+6 HORAS)"/>
    <s v="2018-09-24 00:00:00.0"/>
    <s v="2019-09-14 00:00:00.0"/>
    <s v="PI101422"/>
    <s v="PROFESOR CONTRATADO INTERINO"/>
    <s v="R106"/>
    <x v="5"/>
    <n v="195"/>
    <s v="DIDÁCTICA DE LA LENGUA Y LA LITERATURA"/>
  </r>
  <r>
    <x v="4"/>
    <n v="50842132"/>
    <x v="2"/>
    <n v="280"/>
    <s v="280G"/>
    <s v="GRUPO-A"/>
    <s v="Lengua castellana en atención temprana"/>
    <s v="GG"/>
    <s v="GRUPO GRANDE"/>
    <s v="280G"/>
    <s v="GRUPO GRANDE DE Lengua castellana en atención temprana"/>
    <s v="GRUPO-A"/>
    <s v="Grupo Grande de Lengua castellana en atención temprana"/>
    <s v="1S"/>
    <n v="50842132"/>
    <s v="GAVELA"/>
    <s v="GARCÍA"/>
    <s v="DELIA DEL PILAR"/>
    <s v="GAVELA GARCÍA, DELIA DEL PILAR"/>
    <x v="0"/>
    <x v="0"/>
    <x v="0"/>
    <n v="1"/>
    <n v="1"/>
    <s v="degavela"/>
    <s v="delia.gavela@unirioja.es"/>
    <n v="0"/>
    <n v="0"/>
    <n v="504"/>
    <s v="PROFESOR TITULAR UNIVERSIDAD"/>
    <s v="C01"/>
    <s v="TIEMPO COMPLETO"/>
    <s v="2017-09-15 00:00:00.0"/>
    <s v="null"/>
    <s v="DF100302"/>
    <s v="PROFESOR TITULAR DE UNIVERSIDAD"/>
    <s v="R106"/>
    <x v="5"/>
    <n v="195"/>
    <s v="DIDÁCTICA DE LA LENGUA Y LA LITERATURA"/>
  </r>
  <r>
    <x v="4"/>
    <n v="25147795"/>
    <x v="2"/>
    <n v="281"/>
    <s v="281G"/>
    <s v="GRUPO-A"/>
    <s v="Intervención motriz en educación infantil"/>
    <s v="GG"/>
    <s v="GRUPO GRANDE"/>
    <s v="281G"/>
    <s v="GRUPO GRANDE DE Intervención motriz en educación infantil"/>
    <s v="GRUPO-A"/>
    <s v="Grupo Grande de Intervención motriz en educación infantil"/>
    <s v="1S"/>
    <n v="25147795"/>
    <s v="GARGALLO"/>
    <s v="IBORT"/>
    <s v="MARÍA ESTHER"/>
    <s v="GARGALLO IBORT, MARÍA ESTHER"/>
    <x v="0"/>
    <x v="0"/>
    <x v="0"/>
    <n v="4"/>
    <n v="0"/>
    <s v="megarga"/>
    <s v="esther.gargallo@unirioja.es"/>
    <n v="3"/>
    <n v="3"/>
    <s v="A-0506"/>
    <s v="PROFESOR TITULAR DE ESCUELA UNIVERSITARI"/>
    <s v="01A"/>
    <s v="TIEMPO COMPLETO AMPLIADO"/>
    <s v="2012-09-01 00:00:00.0"/>
    <s v="null"/>
    <s v="DF100010"/>
    <s v="TITULAR DE ESCUELA UNIVERSITARIA"/>
    <s v="R115"/>
    <x v="2"/>
    <n v="187"/>
    <s v="DIDÁCTICA DE LA EXPRESIÓN CORPORAL"/>
  </r>
  <r>
    <x v="4"/>
    <n v="16582446"/>
    <x v="2"/>
    <n v="282"/>
    <s v="282G"/>
    <s v="GRUPO-A"/>
    <s v="Intervención educativa especial"/>
    <s v="GG"/>
    <s v="GRUPO GRANDE"/>
    <s v="282G"/>
    <s v="GG de Intervención educativa especial"/>
    <s v="GRUPO-A"/>
    <s v="GG de Intervención educativa especial"/>
    <s v="1S"/>
    <n v="16582446"/>
    <s v="SÁENZ DE JUBERA"/>
    <s v="OCÓN"/>
    <s v="Mª. MAGDALENA"/>
    <s v="SÁENZ DE JUBERA OCÓN, Mª. MAGDALENA"/>
    <x v="0"/>
    <x v="0"/>
    <x v="0"/>
    <n v="1"/>
    <n v="0"/>
    <s v="mmsaenzd"/>
    <s v="m-magdalena.saenz-de-jubera@unirioja.es"/>
    <n v="0"/>
    <n v="0"/>
    <n v="536"/>
    <s v="PROFESOR INTERINO"/>
    <s v="C01"/>
    <s v="TIEMPO COMPLETO"/>
    <s v="2013-09-16 00:00:00.0"/>
    <s v="null"/>
    <s v="PI100931"/>
    <s v="PROFESOR CONTRATADO INTERINO"/>
    <s v="R115"/>
    <x v="2"/>
    <n v="215"/>
    <s v="DIDÁCTICA Y ORGANIZACIÓN ESCOLAR"/>
  </r>
  <r>
    <x v="4"/>
    <n v="16611235"/>
    <x v="2"/>
    <n v="282"/>
    <s v="282G"/>
    <s v="GRUPO-A"/>
    <s v="Intervención educativa especial"/>
    <s v="GG"/>
    <s v="GRUPO GRANDE"/>
    <s v="282G"/>
    <s v="GG de Intervención educativa especial"/>
    <s v="GRUPO-A"/>
    <s v="GG de Intervención educativa especial"/>
    <s v="1S"/>
    <n v="16611235"/>
    <s v="FERNÁNDEZ"/>
    <s v="PASTOR"/>
    <s v="SERGIO"/>
    <s v="FERNÁNDEZ PASTOR, SERGIO"/>
    <x v="1"/>
    <x v="0"/>
    <x v="1"/>
    <n v="0"/>
    <n v="0"/>
    <s v="sefernp"/>
    <s v="sergio.fernandezp@unirioja.es"/>
    <n v="3"/>
    <n v="3"/>
    <n v="532"/>
    <s v="LABORAL DOCENTE-ASOCIADO"/>
    <s v="P06"/>
    <s v="TIEMPO PARCIAL (6+6 HORAS)"/>
    <s v="2017-09-15 00:00:00.0"/>
    <s v="2019-09-14 00:00:00.0"/>
    <s v="PI101293"/>
    <s v="PROFESOR ASOCIADO"/>
    <s v="R115"/>
    <x v="2"/>
    <n v="215"/>
    <s v="DIDÁCTICA Y ORGANIZACIÓN ESCOLAR"/>
  </r>
  <r>
    <x v="4"/>
    <n v="29032967"/>
    <x v="2"/>
    <n v="282"/>
    <s v="282R"/>
    <s v="GRUPO-A1"/>
    <s v="Intervención educativa especial"/>
    <s v="GR"/>
    <s v="GRUPO REDUCIDO"/>
    <s v="282R"/>
    <s v="GR de Intervención educativa especial"/>
    <s v="GRUPO-A1"/>
    <s v="GR de Intervención educativa especial"/>
    <s v="1S"/>
    <n v="29032967"/>
    <s v="SUBERVIOLA"/>
    <s v="OVEJAS"/>
    <s v="IRATXE"/>
    <s v="SUBERVIOLA OVEJAS, IRATXE"/>
    <x v="0"/>
    <x v="0"/>
    <x v="1"/>
    <n v="0"/>
    <n v="0"/>
    <s v="irsuberv"/>
    <s v="iratxe.suberviola@unirioja.es"/>
    <n v="1.5"/>
    <n v="1.5"/>
    <n v="532"/>
    <s v="LABORAL DOCENTE-ASOCIADO"/>
    <s v="P06"/>
    <s v="TIEMPO PARCIAL (6+6 HORAS)"/>
    <s v="2016-09-15 00:00:00.0"/>
    <s v="2019-09-14 00:00:00.0"/>
    <s v="PI101133"/>
    <s v="PROFESOR ASOCIADO"/>
    <s v="R115"/>
    <x v="2"/>
    <n v="215"/>
    <s v="DIDÁCTICA Y ORGANIZACIÓN ESCOLAR"/>
  </r>
  <r>
    <x v="4"/>
    <n v="16531888"/>
    <x v="2"/>
    <n v="283"/>
    <s v="283G"/>
    <s v="GRUPO-A"/>
    <s v="Instrumentos de detección del riesgo y secuelas en el desarrollo psicológico"/>
    <s v="GG"/>
    <s v="GRUPO GRANDE"/>
    <s v="283G"/>
    <s v="GG de Instrumentos de detección del riesgo y secuelas en el desarrollo psic"/>
    <s v="GRUPO-A"/>
    <s v="GG de Instrumentos de detección del riesgo y secuelas en el desarrollo psic"/>
    <s v="1S"/>
    <n v="16531888"/>
    <s v="VIANA"/>
    <s v="SÁENZ"/>
    <s v="LOURDES"/>
    <s v="VIANA SÁENZ, LOURDES"/>
    <x v="0"/>
    <x v="0"/>
    <x v="1"/>
    <n v="1"/>
    <n v="0"/>
    <s v="loviana"/>
    <s v="lourdes.viana@unirioja.es"/>
    <n v="3"/>
    <n v="3"/>
    <n v="536"/>
    <s v="PROFESOR INTERINO"/>
    <s v="C01"/>
    <s v="TIEMPO COMPLETO"/>
    <s v="2018-09-17 00:00:00.0"/>
    <s v="null"/>
    <s v="PI101398"/>
    <s v="PROFESOR CONTRATADO INTERINO"/>
    <s v="R115"/>
    <x v="2"/>
    <n v="735"/>
    <s v="PSICOLOGÍA EVOLUTIVA Y DE LA EDUCACIÓN"/>
  </r>
  <r>
    <x v="4"/>
    <n v="42819023"/>
    <x v="2"/>
    <n v="283"/>
    <s v="283G"/>
    <s v="GRUPO-A"/>
    <s v="Instrumentos de detección del riesgo y secuelas en el desarrollo psicológico"/>
    <s v="GG"/>
    <s v="GRUPO GRANDE"/>
    <s v="283G"/>
    <s v="GG de Instrumentos de detección del riesgo y secuelas en el desarrollo psic"/>
    <s v="GRUPO-A"/>
    <s v="GG de Instrumentos de detección del riesgo y secuelas en el desarrollo psic"/>
    <s v="1S"/>
    <n v="42819023"/>
    <s v="URRACA"/>
    <s v="MARTÍNEZ"/>
    <s v="MARÍA LUZ"/>
    <s v="URRACA MARTÍNEZ, MARÍA LUZ"/>
    <x v="0"/>
    <x v="0"/>
    <x v="0"/>
    <n v="1"/>
    <n v="0"/>
    <s v="maurraca"/>
    <s v="maria-luz.urraca@unirioja.es"/>
    <n v="0"/>
    <n v="0"/>
    <n v="536"/>
    <s v="PROFESOR INTERINO"/>
    <s v="C01"/>
    <s v="TIEMPO COMPLETO"/>
    <s v="2012-09-01 00:00:00.0"/>
    <s v="null"/>
    <s v="PI100843"/>
    <s v="PROFESOR CONTRATADO INTERINO"/>
    <s v="R115"/>
    <x v="2"/>
    <n v="735"/>
    <s v="PSICOLOGÍA EVOLUTIVA Y DE LA EDUCACIÓN"/>
  </r>
  <r>
    <x v="4"/>
    <n v="31618249"/>
    <x v="2"/>
    <n v="284"/>
    <s v="284G"/>
    <s v="GRUPO-A"/>
    <s v="Educación ambiental"/>
    <s v="GG"/>
    <s v="GRUPO GRANDE"/>
    <s v="284G"/>
    <s v="GG de Educación ambiental"/>
    <s v="GRUPO-A"/>
    <s v="GG de Educación ambiental"/>
    <s v="1S"/>
    <n v="31618249"/>
    <s v="ANDRADES"/>
    <s v="RODRÍGUEZ"/>
    <s v="MARÍA SOLEDAD"/>
    <s v="ANDRADES RODRÍGUEZ, MARÍA SOLEDAD"/>
    <x v="0"/>
    <x v="0"/>
    <x v="0"/>
    <n v="5"/>
    <n v="3"/>
    <s v="mandrade"/>
    <s v="marisol.andrades@unirioja.es"/>
    <n v="3"/>
    <n v="3"/>
    <n v="504"/>
    <s v="PROFESOR TITULAR UNIVERSIDAD"/>
    <s v="01R"/>
    <s v="TIEMPO COMPLETO REDUCIDO"/>
    <s v="2018-09-17 00:00:00.0"/>
    <s v="null"/>
    <s v="DF3164"/>
    <s v="TITULAR DE ESCUELAS UNIVERSITARIAS"/>
    <s v="R101"/>
    <x v="4"/>
    <n v="705"/>
    <s v="PRODUCCIÓN VEGETAL"/>
  </r>
  <r>
    <x v="4"/>
    <n v="16527579"/>
    <x v="2"/>
    <n v="285"/>
    <s v="285G"/>
    <s v="GRUPO-A"/>
    <s v="Aprendizaje de las ciencias sociales"/>
    <s v="GG"/>
    <s v="GRUPO GRANDE"/>
    <s v="285G"/>
    <s v="GG de Aprendizaje de las ciencias sociales"/>
    <s v="GRUPO-A"/>
    <s v="GG de Aprendizaje de las ciencias sociales"/>
    <s v="1S"/>
    <n v="16527579"/>
    <s v="GIL-DÍEZ"/>
    <s v="USANDIZAGA"/>
    <s v="IGNACIO"/>
    <s v="GIL-DÍEZ USANDIZAGA, IGNACIO"/>
    <x v="0"/>
    <x v="0"/>
    <x v="0"/>
    <n v="1"/>
    <n v="1"/>
    <s v="iggildie"/>
    <s v="ignacio.gil-diez@unirioja.es"/>
    <n v="0"/>
    <n v="0"/>
    <n v="504"/>
    <s v="PROFESOR TITULAR UNIVERSIDAD"/>
    <s v="C01"/>
    <s v="TIEMPO COMPLETO"/>
    <s v="2016-11-12 00:00:00.0"/>
    <s v="null"/>
    <s v="DF100293"/>
    <s v="PROFESOR TITULAR DE UNIVERSIDAD"/>
    <s v="R115"/>
    <x v="2"/>
    <n v="210"/>
    <s v="DIDÁCTICA DE LAS CIENCIAS SOCIALES"/>
  </r>
  <r>
    <x v="4"/>
    <n v="16582369"/>
    <x v="2"/>
    <n v="285"/>
    <s v="285G"/>
    <s v="GRUPO-A"/>
    <s v="Aprendizaje de las ciencias sociales"/>
    <s v="GG"/>
    <s v="GRUPO GRANDE"/>
    <s v="285G"/>
    <s v="GG de Aprendizaje de las ciencias sociales"/>
    <s v="GRUPO-A"/>
    <s v="GG de Aprendizaje de las ciencias sociales"/>
    <s v="1S"/>
    <n v="16582369"/>
    <s v="TÉLLEZ"/>
    <s v="ALARCIA"/>
    <s v="DIEGO"/>
    <s v="TÉLLEZ ALARCIA, DIEGO"/>
    <x v="0"/>
    <x v="0"/>
    <x v="0"/>
    <n v="2"/>
    <n v="0"/>
    <s v="dietellalar"/>
    <s v="diego.tellez@unirioja.es"/>
    <n v="3"/>
    <n v="3"/>
    <n v="534"/>
    <s v="CONTRATADO DOCTOR -TIPO 1"/>
    <s v="C01"/>
    <s v="TIEMPO COMPLETO"/>
    <s v="2018-11-30 00:00:00.0"/>
    <s v="null"/>
    <s v="PI101428"/>
    <s v="PROFESOR CONTRATADO DOCTOR"/>
    <s v="R115"/>
    <x v="2"/>
    <n v="210"/>
    <s v="DIDÁCTICA DE LAS CIENCIAS SOCIALES"/>
  </r>
  <r>
    <x v="4"/>
    <n v="42057900"/>
    <x v="2"/>
    <n v="286"/>
    <s v="286G"/>
    <s v="GRUPO-A"/>
    <s v="Estadística aplicada a las ciencias de la educación"/>
    <s v="GG"/>
    <s v="GRUPO GRANDE"/>
    <s v="286G"/>
    <s v="GRUPO GRANDE DE Estadística aplicada a las ciencias de la educación"/>
    <s v="GRUPO-A"/>
    <s v="Grupo Grande de Estadística aplicada a las ciencias de la educación"/>
    <s v="1S"/>
    <n v="42057900"/>
    <s v="HERNÁNDEZ"/>
    <s v="MARTÍN"/>
    <s v="ZENAIDA"/>
    <s v="HERNÁNDEZ MARTÍN, ZENAIDA"/>
    <x v="1"/>
    <x v="0"/>
    <x v="1"/>
    <n v="6"/>
    <n v="0"/>
    <s v="zehernan"/>
    <s v="zenaida.hernandez@unirioja.es"/>
    <n v="3"/>
    <n v="3"/>
    <n v="506"/>
    <s v="PROFESOR TITULAR DE ESCUELA UNIVERSITARI"/>
    <s v="01A"/>
    <s v="TIEMPO COMPLETO AMPLIADO"/>
    <s v="2012-09-01 00:00:00.0"/>
    <s v="null"/>
    <s v="DF32193"/>
    <s v="TITULAR DE ESCUELAS UNIVERSITARIAS"/>
    <s v="R111"/>
    <x v="7"/>
    <n v="265"/>
    <s v="ESTADÍSTICA E INVESTIGACIÓN OPERATIVA"/>
  </r>
  <r>
    <x v="4"/>
    <n v="16556358"/>
    <x v="2"/>
    <n v="287"/>
    <s v="287G"/>
    <s v="GRUPO-A"/>
    <s v="Lengua castellana y lecto-escritura para maestros en educación infantil"/>
    <s v="GG"/>
    <s v="GRUPO GRANDE"/>
    <s v="287G"/>
    <s v="GG de Lengua castellana y lecto-escritura para maestros en educación infant"/>
    <s v="GRUPO-A"/>
    <s v="GG de Lengua castellana y lecto-escritura para maestros en educación infant"/>
    <s v="1S"/>
    <n v="16556358"/>
    <s v="SILVESTRE"/>
    <s v="SALAS"/>
    <s v="MARÍA DEL SOL"/>
    <s v="SILVESTRE SALAS, MARÍA DEL SOL"/>
    <x v="1"/>
    <x v="0"/>
    <x v="0"/>
    <n v="2"/>
    <n v="0"/>
    <s v="masilves"/>
    <s v="marysol.silvestre@unirioja.es"/>
    <n v="3"/>
    <n v="3"/>
    <n v="536"/>
    <s v="PROFESOR INTERINO"/>
    <s v="C01"/>
    <s v="TIEMPO COMPLETO"/>
    <s v="2013-09-16 00:00:00.0"/>
    <s v="null"/>
    <s v="PI100910"/>
    <s v="PROFESOR CONTRATADO INTERINO"/>
    <s v="R106"/>
    <x v="5"/>
    <n v="195"/>
    <s v="DIDÁCTICA DE LA LENGUA Y LA LITERATURA"/>
  </r>
  <r>
    <x v="4"/>
    <n v="16514966"/>
    <x v="2"/>
    <n v="290"/>
    <s v="290G"/>
    <s v="GRUPO-A"/>
    <s v="Lenguaje corporal y juego motor en educación infantil"/>
    <s v="GG"/>
    <s v="GRUPO GRANDE"/>
    <s v="290G"/>
    <s v="GRUPO GRANDE DE Lenguaje corporal y juego motor en educación infantil"/>
    <s v="GRUPO-A"/>
    <s v="Grupo Grande de Lenguaje corporal y juego motor en educación infantil"/>
    <s v="1S"/>
    <n v="16514966"/>
    <s v="PONCE DE LEÓN"/>
    <s v="ELIZONDO"/>
    <s v="ANA MARÍA"/>
    <s v="PONCE DE LEÓN ELIZONDO, ANA MARÍA"/>
    <x v="0"/>
    <x v="0"/>
    <x v="0"/>
    <n v="5"/>
    <n v="2"/>
    <s v="anaponel"/>
    <s v="ana.ponce@unirioja.es"/>
    <n v="2"/>
    <n v="2"/>
    <n v="500"/>
    <s v="CATEDRATICO DE UNIVERSIDAD"/>
    <s v="C01"/>
    <s v="TIEMPO COMPLETO"/>
    <s v="2016-04-15 00:00:00.0"/>
    <s v="null"/>
    <s v="DF100330"/>
    <s v="CATEDRÁTICO DE UNIVERSIDAD"/>
    <s v="R115"/>
    <x v="2"/>
    <n v="187"/>
    <s v="DIDÁCTICA DE LA EXPRESIÓN CORPORAL"/>
  </r>
  <r>
    <x v="4"/>
    <n v="16582228"/>
    <x v="2"/>
    <n v="290"/>
    <s v="290G"/>
    <s v="GRUPO-A"/>
    <s v="Lenguaje corporal y juego motor en educación infantil"/>
    <s v="GG"/>
    <s v="GRUPO GRANDE"/>
    <s v="290G"/>
    <s v="GRUPO GRANDE DE Lenguaje corporal y juego motor en educación infantil"/>
    <s v="GRUPO-A"/>
    <s v="Grupo Grande de Lenguaje corporal y juego motor en educación infantil"/>
    <s v="1S"/>
    <n v="16582228"/>
    <s v="SANZ"/>
    <s v="ARAZURI"/>
    <s v="EVA"/>
    <s v="SANZ ARAZURI, EVA"/>
    <x v="0"/>
    <x v="0"/>
    <x v="0"/>
    <n v="3"/>
    <n v="2"/>
    <s v="evsanz"/>
    <s v="eva.sanz@unirioja.es"/>
    <n v="1"/>
    <n v="1"/>
    <n v="504"/>
    <s v="PROFESOR TITULAR UNIVERSIDAD"/>
    <s v="C01"/>
    <s v="TIEMPO COMPLETO"/>
    <s v="2017-12-22 00:00:00.0"/>
    <s v="null"/>
    <s v="DF31343"/>
    <s v="PROFESOR TITULAR DE UNIVERSIDAD"/>
    <s v="R115"/>
    <x v="2"/>
    <n v="187"/>
    <s v="DIDÁCTICA DE LA EXPRESIÓN CORPORAL"/>
  </r>
  <r>
    <x v="4"/>
    <n v="2531198"/>
    <x v="2"/>
    <n v="291"/>
    <s v="291G"/>
    <s v="GRUPO-A"/>
    <s v="Trabajo fin de grado en Educación Infantil"/>
    <s v="GG"/>
    <s v="GRUPO GRANDE"/>
    <s v="291G"/>
    <s v="TRABAJO FIN DE GRADO"/>
    <s v="GRUPO-A"/>
    <s v="TRABAJO FIN DE GRADO"/>
    <s v="I"/>
    <n v="2531198"/>
    <s v="DE VICENTE"/>
    <s v="CLEMENTE"/>
    <s v="MARÍA PALOMA"/>
    <s v="DE VICENTE CLEMENTE, MARÍA PALOMA"/>
    <x v="1"/>
    <x v="0"/>
    <x v="1"/>
    <n v="0"/>
    <n v="0"/>
    <s v="madevice"/>
    <s v="paloma.devicente@unirioja.es"/>
    <n v="1.2"/>
    <n v="1.2"/>
    <n v="532"/>
    <s v="LABORAL DOCENTE-ASOCIADO"/>
    <s v="P06"/>
    <s v="TIEMPO PARCIAL (6+6 HORAS)"/>
    <s v="2018-09-27 00:00:00.0"/>
    <s v="2019-09-14 00:00:00.0"/>
    <s v="PI101431"/>
    <s v="PROFESOR ASOCIADO"/>
    <s v="R115"/>
    <x v="2"/>
    <n v="735"/>
    <s v="PSICOLOGÍA EVOLUTIVA Y DE LA EDUCACIÓN"/>
  </r>
  <r>
    <x v="4"/>
    <n v="15849077"/>
    <x v="2"/>
    <n v="291"/>
    <s v="291G"/>
    <s v="GRUPO-A"/>
    <s v="Trabajo fin de grado en Educación Infantil"/>
    <s v="GG"/>
    <s v="GRUPO GRANDE"/>
    <s v="291G"/>
    <s v="TRABAJO FIN DE GRADO"/>
    <s v="GRUPO-A"/>
    <s v="TRABAJO FIN DE GRADO"/>
    <s v="I"/>
    <n v="15849077"/>
    <s v="SANTIAGO"/>
    <s v="CAMPIÓN"/>
    <s v="RAÚL"/>
    <s v="SANTIAGO CAMPIÓN, RAÚL"/>
    <x v="0"/>
    <x v="0"/>
    <x v="0"/>
    <n v="0"/>
    <n v="0"/>
    <s v="rasantia"/>
    <s v="raul.santiago@unirioja.es"/>
    <n v="1.2"/>
    <n v="1.2"/>
    <s v="A-0504"/>
    <s v="PROFESOR TITULAR UNIVERSIDAD"/>
    <s v="C01"/>
    <s v="TIEMPO COMPLETO"/>
    <s v="2010-09-01 00:00:00.0"/>
    <s v="null"/>
    <s v="DF100267"/>
    <s v="PROFESOR TITULAR INTERINO"/>
    <s v="R115"/>
    <x v="2"/>
    <n v="215"/>
    <s v="DIDÁCTICA Y ORGANIZACIÓN ESCOLAR"/>
  </r>
  <r>
    <x v="4"/>
    <n v="16509812"/>
    <x v="2"/>
    <n v="291"/>
    <s v="291G"/>
    <s v="GRUPO-A"/>
    <s v="Trabajo fin de grado en Educación Infantil"/>
    <s v="GG"/>
    <s v="GRUPO GRANDE"/>
    <s v="291G"/>
    <s v="TRABAJO FIN DE GRADO"/>
    <s v="GRUPO-A"/>
    <s v="TRABAJO FIN DE GRADO"/>
    <s v="I"/>
    <n v="16509812"/>
    <s v="LOZA"/>
    <s v="OLAVE"/>
    <s v="EDMUNDO"/>
    <s v="LOZA OLAVE, EDMUNDO"/>
    <x v="0"/>
    <x v="0"/>
    <x v="0"/>
    <n v="6"/>
    <n v="0"/>
    <s v="edloza"/>
    <s v="edmundo.loza@unirioja.es"/>
    <n v="0.3"/>
    <n v="0.3"/>
    <n v="504"/>
    <s v="PROFESOR TITULAR UNIVERSIDAD"/>
    <s v="01A"/>
    <s v="TIEMPO COMPLETO AMPLIADO"/>
    <s v="2012-09-01 00:00:00.0"/>
    <s v="null"/>
    <s v="DF31336"/>
    <s v="TITULAR DE UNIVERSIDAD"/>
    <s v="R115"/>
    <x v="2"/>
    <n v="187"/>
    <s v="DIDÁCTICA DE LA EXPRESIÓN CORPORAL"/>
  </r>
  <r>
    <x v="4"/>
    <n v="16511992"/>
    <x v="2"/>
    <n v="291"/>
    <s v="291G"/>
    <s v="GRUPO-A"/>
    <s v="Trabajo fin de grado en Educación Infantil"/>
    <s v="GG"/>
    <s v="GRUPO GRANDE"/>
    <s v="291G"/>
    <s v="TRABAJO FIN DE GRADO"/>
    <s v="GRUPO-A"/>
    <s v="TRABAJO FIN DE GRADO"/>
    <s v="I"/>
    <n v="16511992"/>
    <s v="EXTREMIANA"/>
    <s v="ALDANA"/>
    <s v="JOSÉ IGNACIO"/>
    <s v="EXTREMIANA ALDANA, JOSÉ IGNACIO"/>
    <x v="0"/>
    <x v="0"/>
    <x v="0"/>
    <n v="6"/>
    <n v="1"/>
    <s v="jextremi"/>
    <s v="jextremi@unirioja.es"/>
    <n v="0.3"/>
    <n v="0.3"/>
    <n v="504"/>
    <s v="PROFESOR TITULAR UNIVERSIDAD"/>
    <s v="01A"/>
    <s v="TIEMPO COMPLETO AMPLIADO"/>
    <s v="2012-09-01 00:00:00.0"/>
    <s v="null"/>
    <s v="DF32214"/>
    <s v="TITULAR DE UNIVERSIDAD"/>
    <s v="R111"/>
    <x v="7"/>
    <n v="440"/>
    <s v="GEOMETRÍA Y TOPOLOGÍA"/>
  </r>
  <r>
    <x v="4"/>
    <n v="16512032"/>
    <x v="2"/>
    <n v="291"/>
    <s v="291G"/>
    <s v="GRUPO-A"/>
    <s v="Trabajo fin de grado en Educación Infantil"/>
    <s v="GG"/>
    <s v="GRUPO GRANDE"/>
    <s v="291G"/>
    <s v="TRABAJO FIN DE GRADO"/>
    <s v="GRUPO-A"/>
    <s v="TRABAJO FIN DE GRADO"/>
    <s v="I"/>
    <n v="16512032"/>
    <s v="TORRES"/>
    <s v="RUIZ"/>
    <s v="MARÍA DEL MAR"/>
    <s v="TORRES RUIZ, MARÍA DEL MAR"/>
    <x v="1"/>
    <x v="0"/>
    <x v="0"/>
    <n v="0"/>
    <n v="0"/>
    <s v="matorrr"/>
    <s v="maria-mar.torres@unirioja.es"/>
    <n v="0.3"/>
    <n v="0.3"/>
    <n v="532"/>
    <s v="LABORAL DOCENTE-ASOCIADO"/>
    <s v="P05"/>
    <s v="TIEMPO PARCIAL (5+5 HORAS)"/>
    <s v="2017-09-15 00:00:00.0"/>
    <s v="2019-09-14 00:00:00.0"/>
    <s v="PI101245"/>
    <s v="PROFESOR ASOCIADO"/>
    <s v="R106"/>
    <x v="5"/>
    <n v="195"/>
    <s v="DIDÁCTICA DE LA LENGUA Y LA LITERATURA"/>
  </r>
  <r>
    <x v="4"/>
    <n v="16535879"/>
    <x v="2"/>
    <n v="291"/>
    <s v="291G"/>
    <s v="GRUPO-A"/>
    <s v="Trabajo fin de grado en Educación Infantil"/>
    <s v="GG"/>
    <s v="GRUPO GRANDE"/>
    <s v="291G"/>
    <s v="TRABAJO FIN DE GRADO"/>
    <s v="GRUPO-A"/>
    <s v="TRABAJO FIN DE GRADO"/>
    <s v="I"/>
    <n v="16535879"/>
    <s v="IÑARREA"/>
    <s v="LAS HERAS"/>
    <s v="IGNACIO"/>
    <s v="IÑARREA LAS HERAS, IGNACIO"/>
    <x v="1"/>
    <x v="0"/>
    <x v="0"/>
    <n v="5"/>
    <n v="3"/>
    <s v="iinarrea"/>
    <s v="ignacio.inarrea@unirioja.es"/>
    <n v="0.6"/>
    <n v="0.6"/>
    <n v="500"/>
    <s v="CATEDRATICO DE UNIVERSIDAD"/>
    <s v="C01"/>
    <s v="TIEMPO COMPLETO"/>
    <s v="2017-12-18 00:00:00.0"/>
    <s v="null"/>
    <s v="DF100353"/>
    <s v="CATEDRÁTICO DE UNIVERSIDAD"/>
    <s v="R107"/>
    <x v="6"/>
    <n v="335"/>
    <s v="FILOLOGÍA FRANCESA"/>
  </r>
  <r>
    <x v="4"/>
    <n v="16543068"/>
    <x v="2"/>
    <n v="291"/>
    <s v="291G"/>
    <s v="GRUPO-A"/>
    <s v="Trabajo fin de grado en Educación Infantil"/>
    <s v="GG"/>
    <s v="GRUPO GRANDE"/>
    <s v="291G"/>
    <s v="TRABAJO FIN DE GRADO"/>
    <s v="GRUPO-A"/>
    <s v="TRABAJO FIN DE GRADO"/>
    <s v="I"/>
    <n v="16543068"/>
    <s v="GOICOECHEA"/>
    <s v="GAONA"/>
    <s v="MARÍA ÁNGELES"/>
    <s v="GOICOECHEA GAONA, MARÍA ÁNGELES"/>
    <x v="1"/>
    <x v="0"/>
    <x v="0"/>
    <n v="4"/>
    <n v="1"/>
    <s v="magoicoe"/>
    <s v="angeles.goicoechea@unirioja.es"/>
    <n v="1.8"/>
    <n v="1.8"/>
    <n v="534"/>
    <s v="CONTRATADO DOCTOR -TIPO 1"/>
    <s v="C01"/>
    <s v="TIEMPO COMPLETO"/>
    <s v="2012-02-03 00:00:00.0"/>
    <s v="null"/>
    <s v="LD100580"/>
    <s v="CONTRATADO DOCTOR"/>
    <s v="R115"/>
    <x v="2"/>
    <n v="805"/>
    <s v="TEORÍA E HISTORIA DE LA EDUCACIÓN"/>
  </r>
  <r>
    <x v="4"/>
    <n v="16553678"/>
    <x v="2"/>
    <n v="291"/>
    <s v="291G"/>
    <s v="GRUPO-A"/>
    <s v="Trabajo fin de grado en Educación Infantil"/>
    <s v="GG"/>
    <s v="GRUPO GRANDE"/>
    <s v="291G"/>
    <s v="TRABAJO FIN DE GRADO"/>
    <s v="GRUPO-A"/>
    <s v="TRABAJO FIN DE GRADO"/>
    <s v="I"/>
    <n v="16553678"/>
    <s v="ELÍAS"/>
    <s v="RUIZ"/>
    <s v="VICENTE"/>
    <s v="ELÍAS RUIZ, VICENTE"/>
    <x v="1"/>
    <x v="0"/>
    <x v="1"/>
    <n v="0"/>
    <n v="0"/>
    <s v="vielias"/>
    <s v="vicente.elias@unirioja.es"/>
    <n v="1.2"/>
    <n v="1.2"/>
    <n v="532"/>
    <s v="LABORAL DOCENTE-ASOCIADO"/>
    <s v="P03"/>
    <s v="TIEMPO PARCIAL (3+3 HORAS)"/>
    <s v="2018-09-27 00:00:00.0"/>
    <s v="2019-09-14 00:00:00.0"/>
    <s v="PI101432"/>
    <s v="PROFESOR ASOCIADO"/>
    <s v="R115"/>
    <x v="2"/>
    <n v="615"/>
    <s v="MEDICINA PREVENTIVA Y SALUD PÚBLICA"/>
  </r>
  <r>
    <x v="4"/>
    <n v="16554464"/>
    <x v="2"/>
    <n v="291"/>
    <s v="291G"/>
    <s v="GRUPO-A"/>
    <s v="Trabajo fin de grado en Educación Infantil"/>
    <s v="GG"/>
    <s v="GRUPO GRANDE"/>
    <s v="291G"/>
    <s v="TRABAJO FIN DE GRADO"/>
    <s v="GRUPO-A"/>
    <s v="TRABAJO FIN DE GRADO"/>
    <s v="I"/>
    <n v="16554464"/>
    <s v="VALDEMOROS"/>
    <s v="SAN EMETERIO"/>
    <s v="Mª ÁNGELES"/>
    <s v="VALDEMOROS SAN EMETERIO, Mª ÁNGELES"/>
    <x v="0"/>
    <x v="0"/>
    <x v="0"/>
    <n v="1"/>
    <n v="1"/>
    <s v="mavaldem"/>
    <s v="maria-de-los-angeles.valdemoros@unirioja.es"/>
    <n v="0.3"/>
    <n v="0.3"/>
    <n v="504"/>
    <s v="PROFESOR TITULAR UNIVERSIDAD"/>
    <s v="C01"/>
    <s v="TIEMPO COMPLETO"/>
    <s v="2016-03-22 00:00:00.0"/>
    <s v="null"/>
    <s v="DF100241"/>
    <s v="PROFESOR TITULAR DE UNIVERSIDAD"/>
    <s v="R115"/>
    <x v="2"/>
    <n v="805"/>
    <s v="TEORÍA E HISTORIA DE LA EDUCACIÓN"/>
  </r>
  <r>
    <x v="4"/>
    <n v="16560638"/>
    <x v="2"/>
    <n v="291"/>
    <s v="291G"/>
    <s v="GRUPO-A"/>
    <s v="Trabajo fin de grado en Educación Infantil"/>
    <s v="GG"/>
    <s v="GRUPO GRANDE"/>
    <s v="291G"/>
    <s v="TRABAJO FIN DE GRADO"/>
    <s v="GRUPO-A"/>
    <s v="TRABAJO FIN DE GRADO"/>
    <s v="I"/>
    <n v="16560638"/>
    <s v="JIMÉNEZ"/>
    <s v="GESTAL"/>
    <s v="CLARA"/>
    <s v="JIMÉNEZ GESTAL, CLARA"/>
    <x v="1"/>
    <x v="0"/>
    <x v="0"/>
    <n v="0"/>
    <n v="0"/>
    <s v="clajimenez"/>
    <s v="clara.jimenez@unirioja.es"/>
    <n v="1.5"/>
    <n v="1.5"/>
    <s v="A-0504"/>
    <s v="PROFESOR TITULAR UNIVERSIDAD"/>
    <s v="C01"/>
    <s v="TIEMPO COMPLETO"/>
    <s v="2010-09-01 00:00:00.0"/>
    <s v="null"/>
    <s v="DF100275"/>
    <s v="PROFESOR TITULAR INTERINO"/>
    <s v="R111"/>
    <x v="7"/>
    <n v="200"/>
    <s v="DIDÁCTICA DE LA MATEMÁTICA"/>
  </r>
  <r>
    <x v="4"/>
    <n v="16574471"/>
    <x v="2"/>
    <n v="291"/>
    <s v="291G"/>
    <s v="GRUPO-A"/>
    <s v="Trabajo fin de grado en Educación Infantil"/>
    <s v="GG"/>
    <s v="GRUPO GRANDE"/>
    <s v="291G"/>
    <s v="TRABAJO FIN DE GRADO"/>
    <s v="GRUPO-A"/>
    <s v="TRABAJO FIN DE GRADO"/>
    <s v="I"/>
    <n v="16574471"/>
    <s v="ANDRÉS"/>
    <s v="CABELLO"/>
    <s v="SERGIO"/>
    <s v="ANDRÉS CABELLO, SERGIO"/>
    <x v="0"/>
    <x v="0"/>
    <x v="0"/>
    <n v="1"/>
    <n v="0"/>
    <s v="seandrc"/>
    <s v="sergio.andres@unirioja.es"/>
    <n v="0.6"/>
    <n v="0.6"/>
    <n v="536"/>
    <s v="PROFESOR INTERINO"/>
    <s v="C01"/>
    <s v="TIEMPO COMPLETO"/>
    <s v="2013-09-16 00:00:00.0"/>
    <s v="null"/>
    <s v="PI100924"/>
    <s v="PROFESOR CONTRATADO INTERINO"/>
    <s v="R114"/>
    <x v="3"/>
    <n v="775"/>
    <s v="SOCIOLOGÍA"/>
  </r>
  <r>
    <x v="4"/>
    <n v="16593055"/>
    <x v="2"/>
    <n v="291"/>
    <s v="291G"/>
    <s v="GRUPO-A"/>
    <s v="Trabajo fin de grado en Educación Infantil"/>
    <s v="GG"/>
    <s v="GRUPO GRANDE"/>
    <s v="291G"/>
    <s v="TRABAJO FIN DE GRADO"/>
    <s v="GRUPO-A"/>
    <s v="TRABAJO FIN DE GRADO"/>
    <s v="I"/>
    <n v="16593055"/>
    <s v="NOVO"/>
    <s v="URRACA"/>
    <s v="CARMEN"/>
    <s v="NOVO URRACA, CARMEN"/>
    <x v="1"/>
    <x v="0"/>
    <x v="0"/>
    <n v="0"/>
    <n v="0"/>
    <s v="canovo"/>
    <s v="carmen.novo@unirioja.es"/>
    <n v="0.3"/>
    <n v="0.3"/>
    <n v="536"/>
    <s v="PROFESOR INTERINO"/>
    <s v="C01"/>
    <s v="TIEMPO COMPLETO"/>
    <s v="2018-09-17 00:00:00.0"/>
    <s v="null"/>
    <s v="PI101369"/>
    <s v="PROFESOR CONTRATADO INTERINO"/>
    <s v="R107"/>
    <x v="6"/>
    <n v="345"/>
    <s v="FILOLOGÍA INGLESA"/>
  </r>
  <r>
    <x v="4"/>
    <n v="16601915"/>
    <x v="2"/>
    <n v="291"/>
    <s v="291G"/>
    <s v="GRUPO-A"/>
    <s v="Trabajo fin de grado en Educación Infantil"/>
    <s v="GG"/>
    <s v="GRUPO GRANDE"/>
    <s v="291G"/>
    <s v="TRABAJO FIN DE GRADO"/>
    <s v="GRUPO-A"/>
    <s v="TRABAJO FIN DE GRADO"/>
    <s v="I"/>
    <n v="16601915"/>
    <s v="ORTUÑO"/>
    <s v="SIERRA"/>
    <s v="JAVIER"/>
    <s v="ORTUÑO SIERRA, JAVIER"/>
    <x v="0"/>
    <x v="0"/>
    <x v="0"/>
    <n v="1"/>
    <n v="1"/>
    <s v="jaortuno"/>
    <s v="javier.ortuno@unirioja.es"/>
    <n v="1.2"/>
    <n v="1.2"/>
    <n v="536"/>
    <s v="PROFESOR INTERINO"/>
    <s v="C01"/>
    <s v="TIEMPO COMPLETO"/>
    <s v="2016-09-15 00:00:00.0"/>
    <s v="null"/>
    <s v="PI101135"/>
    <s v="PROFESOR CONTRATADO INTERINO"/>
    <s v="R115"/>
    <x v="2"/>
    <n v="735"/>
    <s v="PSICOLOGÍA EVOLUTIVA Y DE LA EDUCACIÓN"/>
  </r>
  <r>
    <x v="4"/>
    <n v="16620640"/>
    <x v="2"/>
    <n v="291"/>
    <s v="291G"/>
    <s v="GRUPO-A"/>
    <s v="Trabajo fin de grado en Educación Infantil"/>
    <s v="GG"/>
    <s v="GRUPO GRANDE"/>
    <s v="291G"/>
    <s v="TRABAJO FIN DE GRADO"/>
    <s v="GRUPO-A"/>
    <s v="TRABAJO FIN DE GRADO"/>
    <s v="I"/>
    <n v="16620640"/>
    <s v="LAS HERAS"/>
    <s v="CALVO"/>
    <s v="MIGUEL"/>
    <s v="LAS HERAS CALVO, MIGUEL"/>
    <x v="1"/>
    <x v="0"/>
    <x v="1"/>
    <n v="0"/>
    <n v="0"/>
    <s v="milasher"/>
    <s v="miguel.las-heras@unirioja.es"/>
    <n v="0.9"/>
    <n v="0.9"/>
    <n v="536"/>
    <s v="PROFESOR INTERINO"/>
    <s v="C01"/>
    <s v="TIEMPO COMPLETO"/>
    <s v="2018-09-18 00:00:00.0"/>
    <s v="null"/>
    <s v="PI101364"/>
    <s v="PROFESOR CONTRATADO INTERINO"/>
    <s v="R106"/>
    <x v="5"/>
    <n v="567"/>
    <s v="LENGUA ESPAÑOLA"/>
  </r>
  <r>
    <x v="4"/>
    <n v="16627564"/>
    <x v="2"/>
    <n v="291"/>
    <s v="291G"/>
    <s v="GRUPO-A"/>
    <s v="Trabajo fin de grado en Educación Infantil"/>
    <s v="GG"/>
    <s v="GRUPO GRANDE"/>
    <s v="291G"/>
    <s v="TRABAJO FIN DE GRADO"/>
    <s v="GRUPO-A"/>
    <s v="TRABAJO FIN DE GRADO"/>
    <s v="I"/>
    <n v="16627564"/>
    <s v="CIFONE"/>
    <s v="PONTE"/>
    <s v="MARÍA DANIELA"/>
    <s v="CIFONE PONTE, MARÍA DANIELA"/>
    <x v="1"/>
    <x v="0"/>
    <x v="1"/>
    <n v="0"/>
    <n v="0"/>
    <s v="mdcifone"/>
    <s v="m-daniela.cifone@unirioja.es"/>
    <n v="2.1"/>
    <n v="2.1"/>
    <n v="532"/>
    <s v="LABORAL DOCENTE-ASOCIADO"/>
    <s v="P05"/>
    <s v="TIEMPO PARCIAL (5+5 HORAS)"/>
    <s v="2018-09-17 00:00:00.0"/>
    <s v="2019-09-14 00:00:00.0"/>
    <s v="PI101371"/>
    <s v="PROFESOR ASOCIADO"/>
    <s v="R107"/>
    <x v="6"/>
    <n v="345"/>
    <s v="FILOLOGÍA INGLESA"/>
  </r>
  <r>
    <x v="4"/>
    <n v="16799496"/>
    <x v="2"/>
    <n v="291"/>
    <s v="291G"/>
    <s v="GRUPO-A"/>
    <s v="Trabajo fin de grado en Educación Infantil"/>
    <s v="GG"/>
    <s v="GRUPO GRANDE"/>
    <s v="291G"/>
    <s v="TRABAJO FIN DE GRADO"/>
    <s v="GRUPO-A"/>
    <s v="TRABAJO FIN DE GRADO"/>
    <s v="I"/>
    <n v="16799496"/>
    <s v="RUIZ"/>
    <s v="OMEÑACA"/>
    <s v="JESÚS VICENTE"/>
    <s v="RUIZ OMEÑACA, JESÚS VICENTE"/>
    <x v="1"/>
    <x v="0"/>
    <x v="1"/>
    <n v="0"/>
    <n v="0"/>
    <s v="jeruiz"/>
    <s v="jesus-vicente.ruiz@unirioja.es"/>
    <n v="0.3"/>
    <n v="0.3"/>
    <n v="532"/>
    <s v="LABORAL DOCENTE-ASOCIADO"/>
    <s v="P04"/>
    <s v="TIEMPO PARCIAL (4+4 HORAS)"/>
    <s v="2017-09-15 00:00:00.0"/>
    <s v="2019-09-14 00:00:00.0"/>
    <s v="PI101298"/>
    <s v="PROFESOR ASOCIADO"/>
    <s v="R115"/>
    <x v="2"/>
    <n v="805"/>
    <s v="TEORÍA E HISTORIA DE LA EDUCACIÓN"/>
  </r>
  <r>
    <x v="4"/>
    <n v="30651788"/>
    <x v="2"/>
    <n v="291"/>
    <s v="291G"/>
    <s v="GRUPO-A"/>
    <s v="Trabajo fin de grado en Educación Infantil"/>
    <s v="GG"/>
    <s v="GRUPO GRANDE"/>
    <s v="291G"/>
    <s v="TRABAJO FIN DE GRADO"/>
    <s v="GRUPO-A"/>
    <s v="TRABAJO FIN DE GRADO"/>
    <s v="I"/>
    <n v="30651788"/>
    <s v="ALDAYTURRIAGA"/>
    <s v="MIERA"/>
    <s v="CARLOTA"/>
    <s v="ALDAYTURRIAGA MIERA, CARLOTA"/>
    <x v="0"/>
    <x v="0"/>
    <x v="0"/>
    <n v="0"/>
    <n v="0"/>
    <s v="caaldayt"/>
    <s v="carlota.aldayturriaga@unirioja.es"/>
    <n v="0.6"/>
    <n v="0.6"/>
    <n v="532"/>
    <s v="LABORAL DOCENTE-ASOCIADO"/>
    <s v="P06"/>
    <s v="TIEMPO PARCIAL (6+6 HORAS)"/>
    <s v="2017-09-15 00:00:00.0"/>
    <s v="2019-09-14 00:00:00.0"/>
    <s v="PI101290"/>
    <s v="PROFESOR ASOCIADO"/>
    <s v="R115"/>
    <x v="2"/>
    <n v="189"/>
    <s v="DIDÁCTICA DE LA EXPRESIÓN MUSICAL"/>
  </r>
  <r>
    <x v="4"/>
    <n v="47106053"/>
    <x v="2"/>
    <n v="291"/>
    <s v="291G"/>
    <s v="GRUPO-A"/>
    <s v="Trabajo fin de grado en Educación Infantil"/>
    <s v="GG"/>
    <s v="GRUPO GRANDE"/>
    <s v="291G"/>
    <s v="TRABAJO FIN DE GRADO"/>
    <s v="GRUPO-A"/>
    <s v="TRABAJO FIN DE GRADO"/>
    <s v="I"/>
    <n v="47106053"/>
    <s v="FIDALGO"/>
    <s v="ALLO"/>
    <s v="LUISA"/>
    <s v="FIDALGO ALLO, LUISA"/>
    <x v="1"/>
    <x v="0"/>
    <x v="0"/>
    <n v="0"/>
    <n v="0"/>
    <s v="lufidalg"/>
    <s v="luisa.fidalgoa@unirioja.es"/>
    <n v="1.5"/>
    <n v="1.5"/>
    <n v="536"/>
    <s v="PROFESOR INTERINO"/>
    <s v="C01"/>
    <s v="TIEMPO COMPLETO"/>
    <s v="2017-09-15 00:00:00.0"/>
    <s v="null"/>
    <s v="PI101261"/>
    <s v="PROFESOR CONTRATADO INTERINO"/>
    <s v="R107"/>
    <x v="6"/>
    <n v="345"/>
    <s v="FILOLOGÍA INGLESA"/>
  </r>
  <r>
    <x v="4"/>
    <n v="51101681"/>
    <x v="2"/>
    <n v="291"/>
    <s v="291G"/>
    <s v="GRUPO-A"/>
    <s v="Trabajo fin de grado en Educación Infantil"/>
    <s v="GG"/>
    <s v="GRUPO GRANDE"/>
    <s v="291G"/>
    <s v="TRABAJO FIN DE GRADO"/>
    <s v="GRUPO-A"/>
    <s v="TRABAJO FIN DE GRADO"/>
    <s v="I"/>
    <n v="51101681"/>
    <s v="SEBASTIÁN"/>
    <s v="ENESCO"/>
    <s v="CARLA ILEANA"/>
    <s v="SEBASTIÁN ENESCO, CARLA ILEANA"/>
    <x v="1"/>
    <x v="0"/>
    <x v="0"/>
    <n v="0"/>
    <n v="0"/>
    <s v="casebast"/>
    <s v="carla-ileana.sebastian@unirioja.es"/>
    <n v="0.3"/>
    <n v="0.3"/>
    <n v="7081"/>
    <s v="AYUDANTE (DOCTOR)"/>
    <s v="C01"/>
    <s v="TIEMPO COMPLETO"/>
    <s v="2018-09-17 00:00:00.0"/>
    <s v="2021-09-16 00:00:00.0"/>
    <s v="PI101400"/>
    <s v="PROFESOR AYUDANTE DOCTOR"/>
    <s v="R115"/>
    <x v="2"/>
    <n v="735"/>
    <s v="PSICOLOGÍA EVOLUTIVA Y DE LA EDUCACIÓN"/>
  </r>
  <r>
    <x v="4"/>
    <n v="71639421"/>
    <x v="2"/>
    <n v="291"/>
    <s v="291G"/>
    <s v="GRUPO-A"/>
    <s v="Trabajo fin de grado en Educación Infantil"/>
    <s v="GG"/>
    <s v="GRUPO GRANDE"/>
    <s v="291G"/>
    <s v="TRABAJO FIN DE GRADO"/>
    <s v="GRUPO-A"/>
    <s v="TRABAJO FIN DE GRADO"/>
    <s v="I"/>
    <n v="71639421"/>
    <s v="FONSECA"/>
    <s v="PEDRERO"/>
    <s v="EDUARDO"/>
    <s v="FONSECA PEDRERO, EDUARDO"/>
    <x v="0"/>
    <x v="0"/>
    <x v="0"/>
    <n v="0"/>
    <n v="1"/>
    <s v="edfonsec"/>
    <s v="eduardo.fonseca@unirioja.es"/>
    <n v="1.2"/>
    <n v="1.2"/>
    <n v="504"/>
    <s v="PROFESOR TITULAR UNIVERSIDAD"/>
    <s v="C01"/>
    <s v="TIEMPO COMPLETO"/>
    <s v="2011-09-01 00:00:00.0"/>
    <s v="null"/>
    <s v="DF100295"/>
    <s v="PROFESOR TITULAR DE UNIVERSIDAD"/>
    <s v="R115"/>
    <x v="2"/>
    <n v="735"/>
    <s v="PSICOLOGÍA EVOLUTIVA Y DE LA EDUCACIÓN"/>
  </r>
  <r>
    <x v="4"/>
    <n v="72692212"/>
    <x v="2"/>
    <n v="291"/>
    <s v="291G"/>
    <s v="GRUPO-A"/>
    <s v="Trabajo fin de grado en Educación Infantil"/>
    <s v="GG"/>
    <s v="GRUPO GRANDE"/>
    <s v="291G"/>
    <s v="TRABAJO FIN DE GRADO"/>
    <s v="GRUPO-A"/>
    <s v="TRABAJO FIN DE GRADO"/>
    <s v="I"/>
    <n v="72692212"/>
    <s v="IZA"/>
    <s v="ERVITI"/>
    <s v="ANEIDER"/>
    <s v="IZA ERVITI, ANEIDER"/>
    <x v="0"/>
    <x v="0"/>
    <x v="0"/>
    <n v="1"/>
    <n v="0"/>
    <s v="aniza"/>
    <s v="aneider.izae@unirioja.es"/>
    <n v="0.3"/>
    <n v="0.3"/>
    <n v="536"/>
    <s v="PROFESOR INTERINO"/>
    <s v="C01"/>
    <s v="TIEMPO COMPLETO"/>
    <s v="2015-12-22 00:00:00.0"/>
    <s v="null"/>
    <s v="PI101034"/>
    <s v="PROFESOR CONTRATADO INTERINO"/>
    <s v="R107"/>
    <x v="6"/>
    <n v="345"/>
    <s v="FILOLOGÍA INGLESA"/>
  </r>
  <r>
    <x v="4"/>
    <n v="72786679"/>
    <x v="2"/>
    <n v="291"/>
    <s v="291G"/>
    <s v="GRUPO-A"/>
    <s v="Trabajo fin de grado en Educación Infantil"/>
    <s v="GG"/>
    <s v="GRUPO GRANDE"/>
    <s v="291G"/>
    <s v="TRABAJO FIN DE GRADO"/>
    <s v="GRUPO-A"/>
    <s v="TRABAJO FIN DE GRADO"/>
    <s v="I"/>
    <n v="72786679"/>
    <s v="HERREROS"/>
    <s v="GONZÁLEZ"/>
    <s v="CARMEN"/>
    <s v="HERREROS GONZÁLEZ, CARMEN"/>
    <x v="1"/>
    <x v="0"/>
    <x v="1"/>
    <n v="0"/>
    <n v="0"/>
    <s v="caherrer"/>
    <s v="carmen.herreros@unirioja.es"/>
    <n v="1.2"/>
    <n v="1.2"/>
    <n v="532"/>
    <s v="LABORAL DOCENTE-ASOCIADO"/>
    <s v="P02"/>
    <s v="TIEMPO PARCIAL (2+2 HORAS)"/>
    <s v="2018-09-17 00:00:00.0"/>
    <s v="2019-09-14 00:00:00.0"/>
    <s v="PI101395"/>
    <s v="PROFESOR ASOCIADO"/>
    <s v="R115"/>
    <x v="2"/>
    <n v="210"/>
    <s v="DIDÁCTICA DE LAS CIENCIAS SOCIALES"/>
  </r>
  <r>
    <x v="4"/>
    <s v="X4135783"/>
    <x v="2"/>
    <n v="291"/>
    <s v="291G"/>
    <s v="GRUPO-A"/>
    <s v="Trabajo fin de grado en Educación Infantil"/>
    <s v="GG"/>
    <s v="GRUPO GRANDE"/>
    <s v="291G"/>
    <s v="TRABAJO FIN DE GRADO"/>
    <s v="GRUPO-A"/>
    <s v="TRABAJO FIN DE GRADO"/>
    <s v="I"/>
    <s v="X4135783"/>
    <s v="VIEL"/>
    <s v="-"/>
    <s v="ANITA JOCELYNE MARIE"/>
    <s v="VIEL -, ANITA JOCELYNE MARIE"/>
    <x v="1"/>
    <x v="0"/>
    <x v="1"/>
    <n v="0"/>
    <n v="0"/>
    <s v="anviel"/>
    <s v="anita.viel@unirioja.es"/>
    <n v="0.9"/>
    <n v="0.9"/>
    <n v="532"/>
    <s v="LABORAL DOCENTE-ASOCIADO"/>
    <s v="P03"/>
    <s v="TIEMPO PARCIAL (3+3 HORAS)"/>
    <s v="2018-09-17 00:00:00.0"/>
    <s v="2019-09-14 00:00:00.0"/>
    <s v="PI101367"/>
    <s v="PROFESOR ASOCIADO"/>
    <s v="R107"/>
    <x v="6"/>
    <n v="335"/>
    <s v="FILOLOGÍA FRANCESA"/>
  </r>
  <r>
    <x v="5"/>
    <n v="16268560"/>
    <x v="2"/>
    <n v="292"/>
    <s v="292G"/>
    <s v="GRUPO-A"/>
    <s v="Educación plástica y visual"/>
    <s v="GG"/>
    <s v="GRUPO GRANDE"/>
    <s v="292G"/>
    <s v="GRUPO GRANDE DE Educación plástica y visual"/>
    <s v="GRUPO-A"/>
    <s v="Grupo Grande de Educación plástica y visual"/>
    <s v="1S"/>
    <n v="16268560"/>
    <s v="TEJADA"/>
    <s v="SÁNCHEZ"/>
    <s v="Mª SORAYA"/>
    <s v="TEJADA SÁNCHEZ, Mª SORAYA"/>
    <x v="0"/>
    <x v="0"/>
    <x v="1"/>
    <n v="3"/>
    <n v="0"/>
    <s v="matejas"/>
    <s v="soraya.tejada@unirioja.es"/>
    <n v="4"/>
    <n v="4"/>
    <n v="536"/>
    <s v="PROFESOR INTERINO"/>
    <s v="C01"/>
    <s v="TIEMPO COMPLETO"/>
    <s v="2013-09-16 00:00:00.0"/>
    <s v="null"/>
    <s v="PI100929"/>
    <s v="PROFESOR CONTRATADO INTERINO"/>
    <s v="R115"/>
    <x v="2"/>
    <n v="193"/>
    <s v="DIDÁCTICA DE LA EXPRESIÓN PLÁSTICA"/>
  </r>
  <r>
    <x v="5"/>
    <n v="16574106"/>
    <x v="2"/>
    <n v="292"/>
    <s v="292R"/>
    <s v="GRUPO-B1"/>
    <s v="Educación plástica y visual"/>
    <s v="GR"/>
    <s v="GRUPO REDUCIDO"/>
    <s v="292R"/>
    <s v="GRUPO REDUCIDO DE Educación plástica y visual"/>
    <s v="GRUPO-B1"/>
    <s v="Grupo Reducido de Educación plástica y visual"/>
    <s v="1S"/>
    <n v="16574106"/>
    <s v="BOBADILLA"/>
    <s v="RUIZ"/>
    <s v="M.ª CONCEPCIÓN"/>
    <s v="BOBADILLA RUIZ, M.ª CONCEPCIÓN"/>
    <x v="1"/>
    <x v="0"/>
    <x v="1"/>
    <n v="0"/>
    <n v="0"/>
    <s v="mcbobadi"/>
    <s v="m-concepcion.bobadilla@unirioja.es"/>
    <n v="2"/>
    <n v="2"/>
    <n v="532"/>
    <s v="LABORAL DOCENTE-ASOCIADO"/>
    <s v="P06"/>
    <s v="TIEMPO PARCIAL (6+6 HORAS)"/>
    <s v="2017-09-15 00:00:00.0"/>
    <s v="2019-09-14 00:00:00.0"/>
    <s v="PI101289"/>
    <s v="PROFESOR ASOCIADO"/>
    <s v="R115"/>
    <x v="2"/>
    <n v="185"/>
    <s v="DIBUJO"/>
  </r>
  <r>
    <x v="5"/>
    <n v="73587035"/>
    <x v="2"/>
    <n v="293"/>
    <s v="293G"/>
    <s v="GRUPO-A"/>
    <s v="Matemáticas y su didáctica II"/>
    <s v="GG"/>
    <s v="GRUPO GRANDE"/>
    <s v="293G"/>
    <s v="GRUPO GRANDE DE Matemáticas y su didáctica II"/>
    <s v="GRUPO-A"/>
    <s v="Grupo Grande de Matemáticas y su didáctica II"/>
    <s v="1S"/>
    <n v="73587035"/>
    <s v="RIBERA"/>
    <s v="PUCHADES"/>
    <s v="JUAN MIGUEL"/>
    <s v="RIBERA PUCHADES, JUAN MIGUEL"/>
    <x v="1"/>
    <x v="0"/>
    <x v="0"/>
    <n v="0"/>
    <n v="0"/>
    <s v="juribera"/>
    <s v="juan-miguel.ribera@unirioja.es"/>
    <n v="4"/>
    <n v="4"/>
    <n v="504"/>
    <s v="PROFESOR TITULAR UNIVERSIDAD"/>
    <s v="C01"/>
    <s v="TIEMPO COMPLETO"/>
    <s v="2017-09-15 00:00:00.0"/>
    <s v="null"/>
    <s v="DF100341"/>
    <s v="PROFEESOR TITULAR DE UNIVERSIDAD"/>
    <s v="R111"/>
    <x v="7"/>
    <n v="200"/>
    <s v="DIDÁCTICA DE LA MATEMÁTICA"/>
  </r>
  <r>
    <x v="5"/>
    <n v="18450825"/>
    <x v="2"/>
    <n v="293"/>
    <s v="293G"/>
    <s v="GRUPO-B"/>
    <s v="Matemáticas y su didáctica II"/>
    <s v="GG"/>
    <s v="GRUPO GRANDE"/>
    <s v="293G"/>
    <s v="GRUPO GRANDE DE Matemáticas y su didáctica II"/>
    <s v="GRUPO-B"/>
    <s v="Grupo Grande de Matemáticas y su didáctica II"/>
    <s v="1S"/>
    <n v="18450825"/>
    <s v="VIÑADO"/>
    <s v="LEREU"/>
    <s v="FRANCISCO"/>
    <s v="VIÑADO LEREU, FRANCISCO"/>
    <x v="1"/>
    <x v="0"/>
    <x v="1"/>
    <m/>
    <m/>
    <s v="frvinado"/>
    <s v="francisco.vinado@unirioja.es"/>
    <n v="4"/>
    <n v="4"/>
    <n v="536"/>
    <s v="PROFESOR INTERINO"/>
    <s v="C01"/>
    <s v="TIEMPO COMPLETO"/>
    <s v="2018-09-17 00:00:00.0"/>
    <s v="2019-01-31 00:00:00.0"/>
    <s v="PI101384"/>
    <s v="PROFESOR CONTRATADO INTERINO"/>
    <s v="R111"/>
    <x v="7"/>
    <n v="200"/>
    <s v="DIDÁCTICA DE LA MATEMÁTICA"/>
  </r>
  <r>
    <x v="5"/>
    <n v="50842132"/>
    <x v="2"/>
    <n v="294"/>
    <s v="294G"/>
    <s v="GRUPO-A"/>
    <s v="Habilidades lingüísticas para la enseñanza"/>
    <s v="GG"/>
    <s v="GRUPO GRANDE"/>
    <s v="294G"/>
    <s v="GRUPO GRANDE DE Habilidades lingüísticas para la enseñanza"/>
    <s v="GRUPO-A"/>
    <s v="Grupo Grande de Habilidades lingüísticas para la enseñanza"/>
    <s v="1S"/>
    <n v="50842132"/>
    <s v="GAVELA"/>
    <s v="GARCÍA"/>
    <s v="DELIA DEL PILAR"/>
    <s v="GAVELA GARCÍA, DELIA DEL PILAR"/>
    <x v="0"/>
    <x v="0"/>
    <x v="0"/>
    <n v="1"/>
    <n v="1"/>
    <s v="degavela"/>
    <s v="delia.gavela@unirioja.es"/>
    <n v="4"/>
    <n v="4"/>
    <n v="504"/>
    <s v="PROFESOR TITULAR UNIVERSIDAD"/>
    <s v="C01"/>
    <s v="TIEMPO COMPLETO"/>
    <s v="2017-09-15 00:00:00.0"/>
    <s v="null"/>
    <s v="DF100302"/>
    <s v="PROFESOR TITULAR DE UNIVERSIDAD"/>
    <s v="R106"/>
    <x v="5"/>
    <n v="195"/>
    <s v="DIDÁCTICA DE LA LENGUA Y LA LITERATURA"/>
  </r>
  <r>
    <x v="5"/>
    <n v="16556358"/>
    <x v="2"/>
    <n v="294"/>
    <s v="294G"/>
    <s v="GRUPO-B"/>
    <s v="Habilidades lingüísticas para la enseñanza"/>
    <s v="GG"/>
    <s v="GRUPO GRANDE"/>
    <s v="294G"/>
    <s v="GRUPO GRANDE DE Habilidades lingüísticas para la enseñanza"/>
    <s v="GRUPO-B"/>
    <s v="Grupo Grande de Habilidades lingüísticas para la enseñanza"/>
    <s v="1S"/>
    <n v="16556358"/>
    <s v="SILVESTRE"/>
    <s v="SALAS"/>
    <s v="MARÍA DEL SOL"/>
    <s v="SILVESTRE SALAS, MARÍA DEL SOL"/>
    <x v="1"/>
    <x v="0"/>
    <x v="0"/>
    <n v="2"/>
    <n v="0"/>
    <s v="masilves"/>
    <s v="marysol.silvestre@unirioja.es"/>
    <n v="4"/>
    <n v="4"/>
    <n v="536"/>
    <s v="PROFESOR INTERINO"/>
    <s v="C01"/>
    <s v="TIEMPO COMPLETO"/>
    <s v="2013-09-16 00:00:00.0"/>
    <s v="null"/>
    <s v="PI100910"/>
    <s v="PROFESOR CONTRATADO INTERINO"/>
    <s v="R106"/>
    <x v="5"/>
    <n v="195"/>
    <s v="DIDÁCTICA DE LA LENGUA Y LA LITERATURA"/>
  </r>
  <r>
    <x v="5"/>
    <n v="16527579"/>
    <x v="2"/>
    <n v="295"/>
    <s v="295G"/>
    <s v="GRUPO-A"/>
    <s v="Didáctica de las Ciencias Sociales: Historia"/>
    <s v="GG"/>
    <s v="GRUPO GRANDE"/>
    <s v="295G"/>
    <s v="GRUPO GRANDE DE Didáctica de las ciencias sociales: historia"/>
    <s v="GRUPO-A"/>
    <s v="Grupo Grande de Didáctica de las ciencias sociales: historia"/>
    <s v="1S"/>
    <n v="16527579"/>
    <s v="GIL-DÍEZ"/>
    <s v="USANDIZAGA"/>
    <s v="IGNACIO"/>
    <s v="GIL-DÍEZ USANDIZAGA, IGNACIO"/>
    <x v="0"/>
    <x v="0"/>
    <x v="0"/>
    <n v="1"/>
    <n v="1"/>
    <s v="iggildie"/>
    <s v="ignacio.gil-diez@unirioja.es"/>
    <n v="0"/>
    <n v="0"/>
    <n v="504"/>
    <s v="PROFESOR TITULAR UNIVERSIDAD"/>
    <s v="C01"/>
    <s v="TIEMPO COMPLETO"/>
    <s v="2016-11-12 00:00:00.0"/>
    <s v="null"/>
    <s v="DF100293"/>
    <s v="PROFESOR TITULAR DE UNIVERSIDAD"/>
    <s v="R115"/>
    <x v="2"/>
    <n v="210"/>
    <s v="DIDÁCTICA DE LAS CIENCIAS SOCIALES"/>
  </r>
  <r>
    <x v="5"/>
    <n v="16591402"/>
    <x v="2"/>
    <n v="295"/>
    <s v="295G"/>
    <s v="GRUPO-A"/>
    <s v="Didáctica de las Ciencias Sociales: Historia"/>
    <s v="GG"/>
    <s v="GRUPO GRANDE"/>
    <s v="295G"/>
    <s v="GRUPO GRANDE DE Didáctica de las ciencias sociales: historia"/>
    <s v="GRUPO-A"/>
    <s v="Grupo Grande de Didáctica de las ciencias sociales: historia"/>
    <s v="1S"/>
    <n v="16591402"/>
    <s v="FERNÁNDEZ"/>
    <s v="DÍEZ"/>
    <s v="ALBERTO ANTONIO"/>
    <s v="FERNÁNDEZ DÍEZ, ALBERTO ANTONIO"/>
    <x v="1"/>
    <x v="0"/>
    <x v="1"/>
    <n v="0"/>
    <n v="0"/>
    <s v="alferndi"/>
    <s v="alberto-antonio.fernandez@unirioja.es"/>
    <n v="4"/>
    <n v="4"/>
    <n v="532"/>
    <s v="LABORAL DOCENTE-ASOCIADO"/>
    <s v="P04"/>
    <s v="TIEMPO PARCIAL (4+4 HORAS)"/>
    <s v="2017-09-15 00:00:00.0"/>
    <s v="2019-09-14 00:00:00.0"/>
    <s v="PI101291"/>
    <s v="PROFESOR ASOCIADO"/>
    <s v="R115"/>
    <x v="2"/>
    <n v="210"/>
    <s v="DIDÁCTICA DE LAS CIENCIAS SOCIALES"/>
  </r>
  <r>
    <x v="5"/>
    <n v="16592004"/>
    <x v="2"/>
    <n v="295"/>
    <s v="295G"/>
    <s v="GRUPO-B"/>
    <s v="Didáctica de las Ciencias Sociales: Historia"/>
    <s v="GG"/>
    <s v="GRUPO GRANDE"/>
    <s v="295G"/>
    <s v="GRUPO GRANDE DE Didáctica de las ciencias sociales: historia"/>
    <s v="GRUPO-B"/>
    <s v="Grupo Grande de Didáctica de las ciencias sociales: historia"/>
    <s v="1S"/>
    <n v="16592004"/>
    <s v="ITURRIAGA"/>
    <s v="BARCO"/>
    <s v="DIEGO"/>
    <s v="ITURRIAGA BARCO, DIEGO"/>
    <x v="1"/>
    <x v="0"/>
    <x v="0"/>
    <n v="0"/>
    <n v="0"/>
    <s v="diiturri"/>
    <s v="diego.iturriaga@unirioja.es"/>
    <n v="4"/>
    <n v="4"/>
    <n v="536"/>
    <s v="PROFESOR INTERINO"/>
    <s v="C01"/>
    <s v="TIEMPO COMPLETO"/>
    <s v="2017-09-15 00:00:00.0"/>
    <s v="null"/>
    <s v="PI101283"/>
    <s v="PROFESOR CONTRATADO INTERINO"/>
    <s v="R114"/>
    <x v="3"/>
    <n v="450"/>
    <s v="HISTORIA CONTEMPORÁNEA"/>
  </r>
  <r>
    <x v="5"/>
    <n v="72780033"/>
    <x v="2"/>
    <n v="296"/>
    <s v="296G"/>
    <s v="GRUPO-A"/>
    <s v="Didáctica de las Ciencias Experimentales: Biología y Geología"/>
    <s v="GG"/>
    <s v="GRUPO GRANDE"/>
    <s v="296G"/>
    <s v="GG Didáctica de las ciencias experimentales: biología y geología"/>
    <s v="GRUPO-A"/>
    <s v="GG de Didáctica de las ciencias experimentales: biología y geología"/>
    <s v="1S"/>
    <n v="72780033"/>
    <s v="HERNÁNDEZ"/>
    <s v="ÁLAMOS"/>
    <s v="MARÍA DEL MAR"/>
    <s v="HERNÁNDEZ ÁLAMOS, MARÍA DEL MAR"/>
    <x v="1"/>
    <x v="0"/>
    <x v="0"/>
    <n v="0"/>
    <n v="1"/>
    <s v="maherna"/>
    <s v="mara.hernandez@unirioja.es"/>
    <n v="4"/>
    <n v="4"/>
    <n v="504"/>
    <s v="PROFESOR TITULAR UNIVERSIDAD"/>
    <s v="C01"/>
    <s v="TIEMPO COMPLETO"/>
    <s v="2011-09-01 00:00:00.0"/>
    <s v="null"/>
    <s v="DF100292"/>
    <s v="PROFESOR TITULAR DE UNIVERSIDAD"/>
    <s v="R101"/>
    <x v="4"/>
    <n v="205"/>
    <s v="DIDÁCTICA DE LAS CIENCIAS EXPERIMENTALES"/>
  </r>
  <r>
    <x v="5"/>
    <n v="16552787"/>
    <x v="2"/>
    <n v="296"/>
    <s v="296L"/>
    <s v="GRUPO-A1"/>
    <s v="Didáctica de las Ciencias Experimentales: Biología y Geología"/>
    <s v="GL"/>
    <s v="GRUPO DE LABORATORIO"/>
    <s v="296L"/>
    <s v="LABORATORIO Didáctica de las ciencias experimentales: biología y geología"/>
    <s v="GRUPO-A1"/>
    <s v="Laboratorio Didáctica de las ciencias experimentales: biología y geología"/>
    <s v="1S"/>
    <n v="16552787"/>
    <s v="TENORIO"/>
    <s v="RODRÍGUEZ"/>
    <s v="CARMEN"/>
    <s v="TENORIO RODRÍGUEZ, CARMEN"/>
    <x v="0"/>
    <x v="0"/>
    <x v="0"/>
    <n v="2"/>
    <n v="3"/>
    <s v="catenori"/>
    <s v="carmen.tenorio@unirioja.es"/>
    <n v="0.4"/>
    <n v="0.4"/>
    <n v="504"/>
    <s v="PROFESOR TITULAR UNIVERSIDAD"/>
    <s v="01R"/>
    <s v="TIEMPO COMPLETO REDUCIDO"/>
    <s v="2018-09-17 00:00:00.0"/>
    <s v="null"/>
    <s v="DF100263"/>
    <s v="PROFESOR TITULAR DE UNIVERSIDAD"/>
    <s v="R101"/>
    <x v="4"/>
    <n v="60"/>
    <s v="BIOQUÍMICA Y BIOLOGÍA MOLECULAR"/>
  </r>
  <r>
    <x v="5"/>
    <n v="16568302"/>
    <x v="2"/>
    <n v="296"/>
    <s v="296L"/>
    <s v="GRUPO-A1"/>
    <s v="Didáctica de las Ciencias Experimentales: Biología y Geología"/>
    <s v="GL"/>
    <s v="GRUPO DE LABORATORIO"/>
    <s v="296L"/>
    <s v="LABORATORIO Didáctica de las ciencias experimentales: biología y geología"/>
    <s v="GRUPO-A1"/>
    <s v="Laboratorio Didáctica de las ciencias experimentales: biología y geología"/>
    <s v="1S"/>
    <n v="16568302"/>
    <s v="ROBREDO"/>
    <s v="VALGAÑÓN"/>
    <s v="BEATRIZ"/>
    <s v="ROBREDO VALGAÑÓN, BEATRIZ"/>
    <x v="0"/>
    <x v="0"/>
    <x v="0"/>
    <n v="0"/>
    <n v="0"/>
    <s v="berobred"/>
    <s v="beatriz.robredo@unirioja.es"/>
    <n v="0.9"/>
    <n v="0.9"/>
    <n v="504"/>
    <s v="PROFESOR TITULAR UNIVERSIDAD"/>
    <s v="C01"/>
    <s v="TIEMPO COMPLETO"/>
    <s v="2018-09-17 00:00:00.0"/>
    <s v="null"/>
    <s v="DF386"/>
    <s v="PROFESOR TITULAR DE UNIVERSIDAD"/>
    <s v="R101"/>
    <x v="4"/>
    <n v="205"/>
    <s v="DIDÁCTICA DE LAS CIENCIAS EXPERIMENTALES"/>
  </r>
  <r>
    <x v="5"/>
    <n v="50793513"/>
    <x v="2"/>
    <n v="296"/>
    <s v="296L"/>
    <s v="GRUPO-A1"/>
    <s v="Didáctica de las Ciencias Experimentales: Biología y Geología"/>
    <s v="GL"/>
    <s v="GRUPO DE LABORATORIO"/>
    <s v="296L"/>
    <s v="LABORATORIO Didáctica de las ciencias experimentales: biología y geología"/>
    <s v="GRUPO-A1"/>
    <s v="Laboratorio Didáctica de las ciencias experimentales: biología y geología"/>
    <s v="1S"/>
    <n v="50793513"/>
    <s v="PAEZ DE LA CADENA"/>
    <s v="TORTOSA"/>
    <s v="FRANCISCO"/>
    <s v="PAEZ DE LA CADENA TORTOSA, FRANCISCO"/>
    <x v="1"/>
    <x v="0"/>
    <x v="0"/>
    <n v="4"/>
    <n v="0"/>
    <s v="franpaez"/>
    <s v="paco.pc@unirioja.es"/>
    <n v="0.2"/>
    <n v="0.2"/>
    <n v="504"/>
    <s v="PROFESOR TITULAR UNIVERSIDAD"/>
    <s v="C01"/>
    <s v="TIEMPO COMPLETO"/>
    <s v="2018-09-17 00:00:00.0"/>
    <s v="null"/>
    <s v="DF100079"/>
    <s v="PROFESOR TITULAR DE UNIVERSIDAD"/>
    <s v="R101"/>
    <x v="4"/>
    <n v="705"/>
    <s v="PRODUCCIÓN VEGETAL"/>
  </r>
  <r>
    <x v="5"/>
    <n v="12745547"/>
    <x v="2"/>
    <n v="298"/>
    <s v="298G"/>
    <s v="GRUPO-A"/>
    <s v="Educación musical y su didáctica"/>
    <s v="GG"/>
    <s v="GRUPO GRANDE"/>
    <s v="298G"/>
    <s v="GRUPO GRANDE DE Eduación musical y su didáctica"/>
    <s v="GRUPO-A"/>
    <s v="Grupo Grande de Eduación musical y su didáctica"/>
    <s v="2S"/>
    <n v="12745547"/>
    <s v="CAMACHO"/>
    <s v="SÁNCHEZ"/>
    <s v="MARÍA DEL PILAR"/>
    <s v="CAMACHO SÁNCHEZ, MARÍA DEL PILAR"/>
    <x v="1"/>
    <x v="0"/>
    <x v="0"/>
    <n v="4"/>
    <n v="0"/>
    <s v="picamach"/>
    <s v="pilar.camacho@unirioja.es"/>
    <n v="1.2"/>
    <n v="1.2"/>
    <n v="504"/>
    <s v="PROFESOR TITULAR UNIVERSIDAD"/>
    <s v="01A"/>
    <s v="TIEMPO COMPLETO AMPLIADO"/>
    <s v="2012-09-01 00:00:00.0"/>
    <s v="null"/>
    <s v="DF100099"/>
    <s v="PROFESORES TITULARES DE UNIVERSIDAD"/>
    <s v="R115"/>
    <x v="2"/>
    <n v="189"/>
    <s v="DIDÁCTICA DE LA EXPRESIÓN MUSICAL"/>
  </r>
  <r>
    <x v="5"/>
    <n v="30651788"/>
    <x v="2"/>
    <n v="298"/>
    <s v="298G"/>
    <s v="GRUPO-A"/>
    <s v="Educación musical y su didáctica"/>
    <s v="GG"/>
    <s v="GRUPO GRANDE"/>
    <s v="298G"/>
    <s v="GRUPO GRANDE DE Eduación musical y su didáctica"/>
    <s v="GRUPO-A"/>
    <s v="Grupo Grande de Eduación musical y su didáctica"/>
    <s v="2S"/>
    <n v="30651788"/>
    <s v="ALDAYTURRIAGA"/>
    <s v="MIERA"/>
    <s v="CARLOTA"/>
    <s v="ALDAYTURRIAGA MIERA, CARLOTA"/>
    <x v="0"/>
    <x v="0"/>
    <x v="0"/>
    <n v="0"/>
    <n v="0"/>
    <s v="caaldayt"/>
    <s v="carlota.aldayturriaga@unirioja.es"/>
    <n v="2.8"/>
    <n v="2.8"/>
    <n v="532"/>
    <s v="LABORAL DOCENTE-ASOCIADO"/>
    <s v="P06"/>
    <s v="TIEMPO PARCIAL (6+6 HORAS)"/>
    <s v="2017-09-15 00:00:00.0"/>
    <s v="2019-09-14 00:00:00.0"/>
    <s v="PI101290"/>
    <s v="PROFESOR ASOCIADO"/>
    <s v="R115"/>
    <x v="2"/>
    <n v="189"/>
    <s v="DIDÁCTICA DE LA EXPRESIÓN MUSICAL"/>
  </r>
  <r>
    <x v="5"/>
    <n v="16548322"/>
    <x v="2"/>
    <n v="299"/>
    <s v="299G"/>
    <s v="GRUPO-A"/>
    <s v="Didáctica de las Ciencias Sociales: Geografía"/>
    <s v="GG"/>
    <s v="GRUPO GRANDE"/>
    <s v="299G"/>
    <s v="GRUPO GRANDE DE Didáctica de las ciencias sociales: geografía"/>
    <s v="GRUPO-A"/>
    <s v="Grupo Grande de Didáctica de las ciencias sociales: geografía"/>
    <s v="2S"/>
    <n v="16548322"/>
    <s v="PASCUAL"/>
    <s v="BELLIDO"/>
    <s v="NURIA ESTHER"/>
    <s v="PASCUAL BELLIDO, NURIA ESTHER"/>
    <x v="0"/>
    <x v="0"/>
    <x v="0"/>
    <n v="0"/>
    <n v="1"/>
    <s v="nupascua"/>
    <s v="nuria-esther.pascual@unirioja.es"/>
    <n v="0"/>
    <n v="0"/>
    <n v="504"/>
    <s v="PROFESOR TITULAR UNIVERSIDAD"/>
    <s v="C01"/>
    <s v="TIEMPO COMPLETO"/>
    <s v="2011-09-01 00:00:00.0"/>
    <s v="null"/>
    <s v="DF100298"/>
    <s v="PROFESOR TITULAR DE UNIVERSIDAD"/>
    <s v="R114"/>
    <x v="3"/>
    <n v="10"/>
    <s v="ANÁLISIS GEOGRÁFICO REGIONAL"/>
  </r>
  <r>
    <x v="5"/>
    <n v="16606836"/>
    <x v="2"/>
    <n v="299"/>
    <s v="299G"/>
    <s v="GRUPO-A"/>
    <s v="Didáctica de las Ciencias Sociales: Geografía"/>
    <s v="GG"/>
    <s v="GRUPO GRANDE"/>
    <s v="299G"/>
    <s v="GRUPO GRANDE DE Didáctica de las ciencias sociales: geografía"/>
    <s v="GRUPO-A"/>
    <s v="Grupo Grande de Didáctica de las ciencias sociales: geografía"/>
    <s v="2S"/>
    <n v="16606836"/>
    <s v="LLORENTE"/>
    <s v="ADÁN"/>
    <s v="JOSÉ ÁNGEL"/>
    <s v="LLORENTE ADÁN, JOSÉ ÁNGEL"/>
    <x v="0"/>
    <x v="0"/>
    <x v="0"/>
    <n v="0"/>
    <n v="0"/>
    <s v="jollorad"/>
    <s v="jose-angel.llorente@unirioja.es"/>
    <n v="4"/>
    <n v="4"/>
    <n v="536"/>
    <s v="PROFESOR INTERINO"/>
    <s v="C01"/>
    <s v="TIEMPO COMPLETO"/>
    <s v="2018-09-17 00:00:00.0"/>
    <s v="2019-09-14 00:00:00.0"/>
    <s v="PI101280"/>
    <s v="PROFESOR CONTRATADO INTERINO"/>
    <s v="R114"/>
    <x v="3"/>
    <n v="430"/>
    <s v="GEOGRAFÍA FÍSICA"/>
  </r>
  <r>
    <x v="5"/>
    <n v="16582369"/>
    <x v="2"/>
    <n v="299"/>
    <s v="299R"/>
    <s v="GRUPO-B1"/>
    <s v="Didáctica de las Ciencias Sociales: Geografía"/>
    <s v="GR"/>
    <s v="GRUPO REDUCIDO"/>
    <s v="299R"/>
    <s v="GRUPO REDUCIDO DE Didáctica de las ciencias sociales: geografía"/>
    <s v="GRUPO-B1"/>
    <s v="Grupo Reducido de Didáctica de las ciencias sociales: geografía"/>
    <s v="2S"/>
    <n v="16582369"/>
    <s v="TÉLLEZ"/>
    <s v="ALARCIA"/>
    <s v="DIEGO"/>
    <s v="TÉLLEZ ALARCIA, DIEGO"/>
    <x v="0"/>
    <x v="0"/>
    <x v="0"/>
    <n v="2"/>
    <n v="0"/>
    <s v="dietellalar"/>
    <s v="diego.tellez@unirioja.es"/>
    <n v="2"/>
    <n v="2"/>
    <n v="534"/>
    <s v="CONTRATADO DOCTOR -TIPO 1"/>
    <s v="C01"/>
    <s v="TIEMPO COMPLETO"/>
    <s v="2018-11-30 00:00:00.0"/>
    <s v="null"/>
    <s v="PI101428"/>
    <s v="PROFESOR CONTRATADO DOCTOR"/>
    <s v="R115"/>
    <x v="2"/>
    <n v="210"/>
    <s v="DIDÁCTICA DE LAS CIENCIAS SOCIALES"/>
  </r>
  <r>
    <x v="5"/>
    <n v="16557636"/>
    <x v="2"/>
    <n v="301"/>
    <s v="301G"/>
    <s v="GRUPO-A"/>
    <s v="Didáctica de las Ciencias Experimentales: Física y Química"/>
    <s v="GG"/>
    <s v="GRUPO GRANDE"/>
    <s v="301G"/>
    <s v="GG de Didáctica de las ciencias experimentales: física y química"/>
    <s v="GRUPO-A"/>
    <s v="GG de Didáctica de las ciencias experimentales: física y química"/>
    <s v="2S"/>
    <n v="16557636"/>
    <s v="BUSTO"/>
    <s v="SANCIRIÁN"/>
    <s v="JESÚS HÉCTOR"/>
    <s v="BUSTO SANCIRIÁN, JESÚS HÉCTOR"/>
    <x v="0"/>
    <x v="0"/>
    <x v="0"/>
    <n v="4"/>
    <n v="4"/>
    <s v="hebusto"/>
    <s v="hector.busto@unirioja.es"/>
    <n v="1.5"/>
    <n v="1.5"/>
    <n v="504"/>
    <s v="PROFESOR TITULAR UNIVERSIDAD"/>
    <s v="01R"/>
    <s v="TIEMPO COMPLETO REDUCIDO"/>
    <s v="2013-09-01 00:00:00.0"/>
    <s v="null"/>
    <s v="DF100220"/>
    <s v="PROFESOR TITULAR DE UNIVERSIDAD"/>
    <s v="R112"/>
    <x v="8"/>
    <n v="765"/>
    <s v="QUÍMICA ORGÁNICA"/>
  </r>
  <r>
    <x v="5"/>
    <n v="16623516"/>
    <x v="2"/>
    <n v="301"/>
    <s v="301G"/>
    <s v="GRUPO-A"/>
    <s v="Didáctica de las Ciencias Experimentales: Física y Química"/>
    <s v="GG"/>
    <s v="GRUPO GRANDE"/>
    <s v="301G"/>
    <s v="GG de Didáctica de las ciencias experimentales: física y química"/>
    <s v="GRUPO-A"/>
    <s v="GG de Didáctica de las ciencias experimentales: física y química"/>
    <s v="2S"/>
    <n v="16623516"/>
    <s v="BAÑARES"/>
    <s v="PALACIOS"/>
    <s v="PAULA"/>
    <s v="BAÑARES PALACIOS, PAULA"/>
    <x v="1"/>
    <x v="0"/>
    <x v="1"/>
    <n v="0"/>
    <n v="0"/>
    <s v="pabanare"/>
    <s v="paula.banares@unirioja.es"/>
    <n v="1.5"/>
    <n v="1.5"/>
    <n v="536"/>
    <s v="PROFESOR INTERINO"/>
    <s v="P06"/>
    <s v="TIEMPO PARCIAL (6+6 HORAS)"/>
    <s v="2018-09-18 00:00:00.0"/>
    <s v="null"/>
    <s v="PI101276"/>
    <s v="PROFESOR CONTRATADO INTERINO"/>
    <s v="R112"/>
    <x v="8"/>
    <n v="385"/>
    <s v="FÍSICA APLICADA"/>
  </r>
  <r>
    <x v="5"/>
    <n v="72791237"/>
    <x v="2"/>
    <n v="301"/>
    <s v="301G"/>
    <s v="GRUPO-A"/>
    <s v="Didáctica de las Ciencias Experimentales: Física y Química"/>
    <s v="GG"/>
    <s v="GRUPO GRANDE"/>
    <s v="301G"/>
    <s v="GG de Didáctica de las ciencias experimentales: física y química"/>
    <s v="GRUPO-A"/>
    <s v="GG de Didáctica de las ciencias experimentales: física y química"/>
    <s v="2S"/>
    <n v="72791237"/>
    <s v="LADRERA"/>
    <s v="FERNÁNDEZ"/>
    <s v="RUBÉN"/>
    <s v="LADRERA FERNÁNDEZ, RUBÉN"/>
    <x v="1"/>
    <x v="0"/>
    <x v="0"/>
    <n v="0"/>
    <n v="0"/>
    <s v="ruladrer"/>
    <s v="ruben.ladrera@unirioja.es"/>
    <n v="1"/>
    <n v="1"/>
    <n v="532"/>
    <s v="LABORAL DOCENTE-ASOCIADO"/>
    <s v="P03"/>
    <s v="TIEMPO PARCIAL (3+3 HORAS)"/>
    <s v="2019-02-01 00:00:00.0"/>
    <s v="2019-09-14 00:00:00.0"/>
    <s v="PI101344"/>
    <s v="PROFESOR ASOCIADO A TIEMPO PARCIAL 3+3 2ºS"/>
    <s v="R101"/>
    <x v="4"/>
    <n v="205"/>
    <s v="DIDÁCTICA DE LAS CIENCIAS EXPERIMENTALES"/>
  </r>
  <r>
    <x v="5"/>
    <n v="16570824"/>
    <x v="2"/>
    <n v="301"/>
    <s v="301L"/>
    <s v="GRUPO-A1"/>
    <s v="Didáctica de las Ciencias Experimentales: Física y Química"/>
    <s v="GL"/>
    <s v="GRUPO DE LABORATORIO"/>
    <s v="301L"/>
    <s v="GL de Didáctica de las ciencias experimentales: física y química"/>
    <s v="GRUPO-A1"/>
    <s v="GL de Didáctica de las ciencias experimentales: física y química"/>
    <s v="2S"/>
    <n v="16570824"/>
    <s v="ESTEBAN"/>
    <s v="DÍEZ"/>
    <s v="ISABEL"/>
    <s v="ESTEBAN DÍEZ, ISABEL"/>
    <x v="0"/>
    <x v="0"/>
    <x v="0"/>
    <n v="2"/>
    <n v="0"/>
    <s v="iesteban"/>
    <s v="isabel.esteban@unirioja.es"/>
    <n v="0.75"/>
    <n v="0.75"/>
    <n v="504"/>
    <s v="PROFESOR TITULAR UNIVERSIDAD"/>
    <s v="C01"/>
    <s v="TIEMPO COMPLETO"/>
    <s v="2018-12-21 00:00:00.0"/>
    <s v="null"/>
    <s v="DF100368"/>
    <s v="PROFESOR TITULAR DE UNIVERSIDAD"/>
    <s v="R112"/>
    <x v="8"/>
    <n v="555"/>
    <s v="INGENIERÍA QUÍMICA"/>
  </r>
  <r>
    <x v="5"/>
    <n v="16544605"/>
    <x v="2"/>
    <n v="301"/>
    <s v="301L"/>
    <s v="GRUPO-B1"/>
    <s v="Didáctica de las Ciencias Experimentales: Física y Química"/>
    <s v="GL"/>
    <s v="GRUPO DE LABORATORIO"/>
    <s v="301L"/>
    <s v="GL de Didáctica de las ciencias experimentales: física y química"/>
    <s v="GRUPO-B1"/>
    <s v="GL de Didáctica de las ciencias experimentales: física y química"/>
    <s v="2S"/>
    <n v="16544605"/>
    <s v="CABREDO"/>
    <s v="PINILLOS"/>
    <s v="SUSANA"/>
    <s v="CABREDO PINILLOS, SUSANA"/>
    <x v="0"/>
    <x v="0"/>
    <x v="0"/>
    <n v="4"/>
    <n v="3"/>
    <s v="susacapi"/>
    <s v="susana.cabredo@unirioja.es"/>
    <n v="0.75"/>
    <n v="0.75"/>
    <n v="504"/>
    <s v="PROFESOR TITULAR UNIVERSIDAD"/>
    <s v="01A"/>
    <s v="TIEMPO COMPLETO AMPLIADO"/>
    <s v="2017-09-15 00:00:00.0"/>
    <s v="null"/>
    <s v="DF32370"/>
    <s v="TITULAR DE UNIVERSIDAD"/>
    <s v="R112"/>
    <x v="8"/>
    <n v="750"/>
    <s v="QUÍMICA ANALÍTICA"/>
  </r>
  <r>
    <x v="5"/>
    <n v="16509812"/>
    <x v="2"/>
    <n v="303"/>
    <s v="303G"/>
    <s v="GRUPO-A"/>
    <s v="Actividad física y salud"/>
    <s v="GG"/>
    <s v="GRUPO GRANDE"/>
    <s v="303G"/>
    <s v="GG de Actividad física y salud"/>
    <s v="GRUPO-A"/>
    <s v="GG de Actividad física y salud"/>
    <s v="2S"/>
    <n v="16509812"/>
    <s v="LOZA"/>
    <s v="OLAVE"/>
    <s v="EDMUNDO"/>
    <s v="LOZA OLAVE, EDMUNDO"/>
    <x v="0"/>
    <x v="0"/>
    <x v="0"/>
    <n v="6"/>
    <n v="0"/>
    <s v="edloza"/>
    <s v="edmundo.loza@unirioja.es"/>
    <n v="3"/>
    <n v="3"/>
    <n v="504"/>
    <s v="PROFESOR TITULAR UNIVERSIDAD"/>
    <s v="01A"/>
    <s v="TIEMPO COMPLETO AMPLIADO"/>
    <s v="2012-09-01 00:00:00.0"/>
    <s v="null"/>
    <s v="DF31336"/>
    <s v="TITULAR DE UNIVERSIDAD"/>
    <s v="R115"/>
    <x v="2"/>
    <n v="187"/>
    <s v="DIDÁCTICA DE LA EXPRESIÓN CORPORAL"/>
  </r>
  <r>
    <x v="5"/>
    <n v="25147795"/>
    <x v="2"/>
    <n v="305"/>
    <s v="305G"/>
    <s v="GRUPO-A"/>
    <s v="Expresión y comunicación corporal"/>
    <s v="GG"/>
    <s v="GRUPO GRANDE"/>
    <s v="305G"/>
    <s v="GG Expresión y comunicación corporal"/>
    <s v="GRUPO-A"/>
    <s v="GG de Expresión y comunicación corporal"/>
    <s v="1S"/>
    <n v="25147795"/>
    <s v="GARGALLO"/>
    <s v="IBORT"/>
    <s v="MARÍA ESTHER"/>
    <s v="GARGALLO IBORT, MARÍA ESTHER"/>
    <x v="0"/>
    <x v="0"/>
    <x v="0"/>
    <n v="4"/>
    <n v="0"/>
    <s v="megarga"/>
    <s v="esther.gargallo@unirioja.es"/>
    <n v="3"/>
    <n v="3"/>
    <s v="A-0506"/>
    <s v="PROFESOR TITULAR DE ESCUELA UNIVERSITARI"/>
    <s v="01A"/>
    <s v="TIEMPO COMPLETO AMPLIADO"/>
    <s v="2012-09-01 00:00:00.0"/>
    <s v="null"/>
    <s v="DF100010"/>
    <s v="TITULAR DE ESCUELA UNIVERSITARIA"/>
    <s v="R115"/>
    <x v="2"/>
    <n v="187"/>
    <s v="DIDÁCTICA DE LA EXPRESIÓN CORPORAL"/>
  </r>
  <r>
    <x v="5"/>
    <n v="40310935"/>
    <x v="2"/>
    <n v="307"/>
    <s v="307G"/>
    <s v="GRUPO-A"/>
    <s v="Actividades físicas de tiempo libre"/>
    <s v="GG"/>
    <s v="GRUPO GRANDE"/>
    <s v="307G"/>
    <s v="GG de Actividades físicas de tiempo libre"/>
    <s v="GRUPO-A"/>
    <s v="GG de Actividades físicas de tiempo libre"/>
    <s v="2S"/>
    <n v="40310935"/>
    <s v="DALMAU"/>
    <s v="TORRES"/>
    <s v="JOSEP MARÍA"/>
    <s v="DALMAU TORRES, JOSEP MARÍA"/>
    <x v="0"/>
    <x v="0"/>
    <x v="0"/>
    <n v="4"/>
    <n v="1"/>
    <s v="jodalmau"/>
    <s v="jose-maria.dalmau@unirioja.es"/>
    <n v="2.5"/>
    <n v="2.5"/>
    <n v="534"/>
    <s v="CONTRATADO DOCTOR -TIPO 1"/>
    <s v="C01"/>
    <s v="TIEMPO COMPLETO"/>
    <s v="2012-10-31 00:00:00.0"/>
    <s v="null"/>
    <s v="LD100297"/>
    <s v="CONTRATADA DOCTOR"/>
    <s v="R115"/>
    <x v="2"/>
    <n v="187"/>
    <s v="DIDÁCTICA DE LA EXPRESIÓN CORPORAL"/>
  </r>
  <r>
    <x v="5"/>
    <n v="16546617"/>
    <x v="2"/>
    <n v="308"/>
    <s v="308G"/>
    <s v="GRUPO-A"/>
    <s v="Didáctica de las lenguas extranjeras"/>
    <s v="GG"/>
    <s v="GRUPO GRANDE"/>
    <s v="308G"/>
    <s v="GG de Didáctica de las lenguas extranjeras"/>
    <s v="GRUPO-A"/>
    <s v="GG de Didáctica de las lenguas extranjeras"/>
    <s v="2S"/>
    <n v="16546617"/>
    <s v="BARRERAS"/>
    <s v="GÓMEZ"/>
    <s v="MARÍA ASUNCIÓN"/>
    <s v="BARRERAS GÓMEZ, MARÍA ASUNCIÓN"/>
    <x v="1"/>
    <x v="0"/>
    <x v="0"/>
    <n v="5"/>
    <n v="2"/>
    <s v="mabarrer"/>
    <s v="asuncion.barreras@unirioja.es"/>
    <n v="3"/>
    <n v="3"/>
    <n v="504"/>
    <s v="PROFESOR TITULAR UNIVERSIDAD"/>
    <s v="C01"/>
    <s v="TIEMPO COMPLETO"/>
    <s v="2017-09-15 00:00:00.0"/>
    <s v="null"/>
    <s v="DF31707"/>
    <s v="PROFESOR TITULAR DE UNIVERSIDAD"/>
    <s v="R107"/>
    <x v="6"/>
    <n v="345"/>
    <s v="FILOLOGÍA INGLESA"/>
  </r>
  <r>
    <x v="5"/>
    <n v="16496241"/>
    <x v="2"/>
    <n v="310"/>
    <s v="310G"/>
    <s v="GRUPO-A"/>
    <s v="Educación especial en educación primaria"/>
    <s v="GG"/>
    <s v="GRUPO GRANDE"/>
    <s v="310G"/>
    <s v="GG de Educación especial en educación infantil"/>
    <s v="GRUPO-A"/>
    <s v="GG de Educación especial en educación primaria"/>
    <s v="1S"/>
    <n v="16496241"/>
    <s v="JIMÉNEZ"/>
    <s v="TRENS"/>
    <s v="MARÍA ASUNCIÓN"/>
    <s v="JIMÉNEZ TRENS, MARÍA ASUNCIÓN"/>
    <x v="1"/>
    <x v="0"/>
    <x v="0"/>
    <n v="6"/>
    <n v="1"/>
    <s v="ajimenez"/>
    <s v="asuncion.jtrens@unirioja.es"/>
    <n v="3"/>
    <n v="3"/>
    <n v="504"/>
    <s v="PROFESOR TITULAR UNIVERSIDAD"/>
    <s v="C01"/>
    <s v="TIEMPO COMPLETO"/>
    <s v="2017-09-15 00:00:00.0"/>
    <s v="null"/>
    <s v="DF3307"/>
    <s v="TITULAR DE ESCUELAS UNIVERSITARIAS"/>
    <s v="R115"/>
    <x v="2"/>
    <n v="215"/>
    <s v="DIDÁCTICA Y ORGANIZACIÓN ESCOLAR"/>
  </r>
  <r>
    <x v="5"/>
    <n v="39847439"/>
    <x v="2"/>
    <n v="311"/>
    <s v="311G"/>
    <s v="GRUPO-A"/>
    <s v="Psicología de las altas capacidades"/>
    <s v="GG"/>
    <s v="GRUPO GRANDE"/>
    <s v="311G"/>
    <s v="GG de Psicología de las altas capacidades"/>
    <s v="GRUPO-A"/>
    <s v="GG de Psicología de las altas capacidades"/>
    <s v="2S"/>
    <n v="39847439"/>
    <s v="SASTRE"/>
    <s v="I RIBA"/>
    <s v="SYLVIA"/>
    <s v="SASTRE I RIBA, SYLVIA"/>
    <x v="1"/>
    <x v="0"/>
    <x v="0"/>
    <n v="5"/>
    <n v="3"/>
    <s v="sisastre"/>
    <s v="silvia.sastre@unirioja.es"/>
    <n v="3"/>
    <n v="3"/>
    <n v="500"/>
    <s v="CATEDRATICO DE UNIVERSIDAD"/>
    <s v="C01"/>
    <s v="TIEMPO COMPLETO"/>
    <s v="2007-05-13 00:00:00.0"/>
    <s v="null"/>
    <s v="DF3590"/>
    <s v="CATEDRÁTICO DE UNIVERSIDAD"/>
    <s v="R115"/>
    <x v="2"/>
    <n v="735"/>
    <s v="PSICOLOGÍA EVOLUTIVA Y DE LA EDUCACIÓN"/>
  </r>
  <r>
    <x v="5"/>
    <n v="16531888"/>
    <x v="2"/>
    <n v="311"/>
    <s v="311R"/>
    <s v="GRUPO-A1"/>
    <s v="Psicología de las altas capacidades"/>
    <s v="GR"/>
    <s v="GRUPO REDUCIDO"/>
    <s v="311R"/>
    <s v="GR de Psicología de las altas capacidades"/>
    <s v="GRUPO-A1"/>
    <s v="GR de Psicología de las altas capacidades"/>
    <s v="2S"/>
    <n v="16531888"/>
    <s v="VIANA"/>
    <s v="SÁENZ"/>
    <s v="LOURDES"/>
    <s v="VIANA SÁENZ, LOURDES"/>
    <x v="0"/>
    <x v="0"/>
    <x v="1"/>
    <n v="1"/>
    <n v="0"/>
    <s v="loviana"/>
    <s v="lourdes.viana@unirioja.es"/>
    <n v="1.5"/>
    <n v="1.5"/>
    <n v="536"/>
    <s v="PROFESOR INTERINO"/>
    <s v="C01"/>
    <s v="TIEMPO COMPLETO"/>
    <s v="2018-09-17 00:00:00.0"/>
    <s v="null"/>
    <s v="PI101398"/>
    <s v="PROFESOR CONTRATADO INTERINO"/>
    <s v="R115"/>
    <x v="2"/>
    <n v="735"/>
    <s v="PSICOLOGÍA EVOLUTIVA Y DE LA EDUCACIÓN"/>
  </r>
  <r>
    <x v="5"/>
    <n v="16501828"/>
    <x v="2"/>
    <n v="312"/>
    <s v="312G"/>
    <s v="GRUPO-A"/>
    <s v="La acción socioeducativa en contextos multiculturales"/>
    <s v="GG"/>
    <s v="GRUPO GRANDE"/>
    <s v="312G"/>
    <s v="GG de La acción socioeducativa en contextos multiculturales"/>
    <s v="GRUPO-A"/>
    <s v="GG de La acción socioeducativa en contextos multiculturales"/>
    <s v="2S"/>
    <n v="16501828"/>
    <s v="GIRÓ"/>
    <s v="MIRANDA"/>
    <s v="JOAQUÍN"/>
    <s v="GIRÓ MIRANDA, JOAQUÍN"/>
    <x v="1"/>
    <x v="0"/>
    <x v="0"/>
    <n v="4"/>
    <n v="1"/>
    <s v="jogiro"/>
    <s v="joaquin.giro@unirioja.es"/>
    <n v="0"/>
    <n v="0"/>
    <n v="504"/>
    <s v="PROFESOR TITULAR UNIVERSIDAD"/>
    <s v="C01"/>
    <s v="TIEMPO COMPLETO"/>
    <s v="2015-09-15 00:00:00.0"/>
    <s v="null"/>
    <s v="DF100184"/>
    <s v="PROFESOR TITULAR UNIVERSIDAD"/>
    <s v="R114"/>
    <x v="3"/>
    <n v="775"/>
    <s v="SOCIOLOGÍA"/>
  </r>
  <r>
    <x v="5"/>
    <n v="44156166"/>
    <x v="2"/>
    <n v="312"/>
    <s v="312G"/>
    <s v="GRUPO-A"/>
    <s v="La acción socioeducativa en contextos multiculturales"/>
    <s v="GG"/>
    <s v="GRUPO GRANDE"/>
    <s v="312G"/>
    <s v="GG de La acción socioeducativa en contextos multiculturales"/>
    <s v="GRUPO-A"/>
    <s v="GG de La acción socioeducativa en contextos multiculturales"/>
    <s v="2S"/>
    <n v="44156166"/>
    <s v="UZCANGA"/>
    <s v="LACABE"/>
    <s v="CATALINA ANA"/>
    <s v="UZCANGA LACABE, CATALINA ANA"/>
    <x v="1"/>
    <x v="0"/>
    <x v="1"/>
    <n v="0"/>
    <n v="0"/>
    <s v="cauzcang"/>
    <s v="catalina-ana.uzcanga@unirioja.es"/>
    <n v="3"/>
    <n v="3"/>
    <n v="536"/>
    <s v="PROFESOR INTERINO"/>
    <s v="P05"/>
    <s v="TIEMPO PARCIAL (5+5 HORAS)"/>
    <s v="2018-10-02 00:00:00.0"/>
    <s v="2019-09-14 00:00:00.0"/>
    <s v="PI101437"/>
    <s v="PROFESOR CONTRATADO INTERINO"/>
    <s v="R114"/>
    <x v="3"/>
    <n v="775"/>
    <s v="SOCIOLOGÍA"/>
  </r>
  <r>
    <x v="5"/>
    <n v="43187774"/>
    <x v="2"/>
    <n v="313"/>
    <s v="313G"/>
    <s v="GRUPO-A"/>
    <s v="Innovación docente e iniciación a la investigación en la enseñanza de las matemáticas en la EP"/>
    <s v="GG"/>
    <s v="GRUPO GRANDE"/>
    <s v="313G"/>
    <s v="GG de Innovación docente e iniciación a la investigación en la enseñanza de"/>
    <s v="GRUPO-A"/>
    <s v="GG de Innovac. docente e iniciac. a a la invest. en la ens."/>
    <s v="2S"/>
    <n v="43187774"/>
    <s v="ROTGER"/>
    <s v="GARCÍA"/>
    <s v="LUCÍA"/>
    <s v="ROTGER GARCÍA, LUCÍA"/>
    <x v="1"/>
    <x v="0"/>
    <x v="1"/>
    <n v="0"/>
    <n v="0"/>
    <s v="lurotger"/>
    <s v="lucia.rotger@unirioja.es"/>
    <n v="3"/>
    <n v="3"/>
    <n v="536"/>
    <s v="PROFESOR INTERINO"/>
    <s v="C01"/>
    <s v="TIEMPO COMPLETO"/>
    <s v="2019-02-12 00:00:00.0"/>
    <s v="2019-09-14 00:00:00.0"/>
    <s v="PI101414"/>
    <s v="PROFESOR CONTRADO INTERINO"/>
    <s v="R111"/>
    <x v="7"/>
    <n v="5"/>
    <s v="ÁLGEBRA"/>
  </r>
  <r>
    <x v="5"/>
    <n v="16574471"/>
    <x v="2"/>
    <n v="317"/>
    <s v="317G"/>
    <s v="GRUPO-A"/>
    <s v="Educación para la ciudadanía y derechos humanos"/>
    <s v="GG"/>
    <s v="GRUPO GRANDE"/>
    <s v="317G"/>
    <s v="GG de Educación para la ciudadanía y derechos humanos"/>
    <s v="GRUPO-A"/>
    <s v="GG de Educación para la ciudadanía y derechos humanos"/>
    <s v="1S"/>
    <n v="16574471"/>
    <s v="ANDRÉS"/>
    <s v="CABELLO"/>
    <s v="SERGIO"/>
    <s v="ANDRÉS CABELLO, SERGIO"/>
    <x v="0"/>
    <x v="0"/>
    <x v="0"/>
    <n v="1"/>
    <n v="0"/>
    <s v="seandrc"/>
    <s v="sergio.andres@unirioja.es"/>
    <n v="3"/>
    <n v="3"/>
    <n v="536"/>
    <s v="PROFESOR INTERINO"/>
    <s v="C01"/>
    <s v="TIEMPO COMPLETO"/>
    <s v="2013-09-16 00:00:00.0"/>
    <s v="null"/>
    <s v="PI100924"/>
    <s v="PROFESOR CONTRATADO INTERINO"/>
    <s v="R114"/>
    <x v="3"/>
    <n v="775"/>
    <s v="SOCIOLOGÍA"/>
  </r>
  <r>
    <x v="5"/>
    <n v="9398535"/>
    <x v="2"/>
    <n v="318"/>
    <s v="318G"/>
    <s v="GRUPO-A"/>
    <s v="Trabajo fin de grado en Educación Primaria"/>
    <s v="GG"/>
    <s v="GRUPO GRANDE"/>
    <s v="318G"/>
    <s v="TRABAJO FIN DE GRADO"/>
    <s v="GRUPO-A"/>
    <s v="TRABAJO FIN DE GRADO"/>
    <s v="I"/>
    <n v="9398535"/>
    <s v="DÍAZ"/>
    <s v="CUESTA"/>
    <s v="JOSÉ"/>
    <s v="DÍAZ CUESTA, JOSÉ"/>
    <x v="1"/>
    <x v="0"/>
    <x v="0"/>
    <n v="4"/>
    <n v="1"/>
    <s v="josediaz"/>
    <s v="jose.diaz-cuesta@unirioja.es"/>
    <n v="0.6"/>
    <n v="0.6"/>
    <n v="534"/>
    <s v="CONTRATADO DOCTOR -TIPO 1"/>
    <s v="C01"/>
    <s v="TIEMPO COMPLETO"/>
    <s v="2012-02-03 00:00:00.0"/>
    <s v="null"/>
    <s v="DF32499"/>
    <s v="CONTRATADO DOCTOR"/>
    <s v="R107"/>
    <x v="6"/>
    <n v="345"/>
    <s v="FILOLOGÍA INGLESA"/>
  </r>
  <r>
    <x v="5"/>
    <n v="9414088"/>
    <x v="2"/>
    <n v="318"/>
    <s v="318G"/>
    <s v="GRUPO-A"/>
    <s v="Trabajo fin de grado en Educación Primaria"/>
    <s v="GG"/>
    <s v="GRUPO GRANDE"/>
    <s v="318G"/>
    <s v="TRABAJO FIN DE GRADO"/>
    <s v="GRUPO-A"/>
    <s v="TRABAJO FIN DE GRADO"/>
    <s v="I"/>
    <n v="9414088"/>
    <s v="TABOADA"/>
    <s v="FERRERO"/>
    <s v="CAROLINA"/>
    <s v="TABOADA FERRERO, CAROLINA"/>
    <x v="0"/>
    <x v="0"/>
    <x v="0"/>
    <n v="0"/>
    <n v="0"/>
    <s v="cataboad"/>
    <s v="carolina.taboada@unirioja.es"/>
    <n v="0.3"/>
    <n v="0.3"/>
    <n v="504"/>
    <s v="PROFESOR TITULAR UNIVERSIDAD"/>
    <s v="C01"/>
    <s v="TIEMPO COMPLETO"/>
    <s v="2008-09-30 00:00:00.0"/>
    <s v="null"/>
    <s v="DF100228"/>
    <s v="PROFESOR TITULAR DE UNIVERSIDAD INTERINO"/>
    <s v="R107"/>
    <x v="6"/>
    <n v="345"/>
    <s v="FILOLOGÍA INGLESA"/>
  </r>
  <r>
    <x v="5"/>
    <n v="15849077"/>
    <x v="2"/>
    <n v="318"/>
    <s v="318G"/>
    <s v="GRUPO-A"/>
    <s v="Trabajo fin de grado en Educación Primaria"/>
    <s v="GG"/>
    <s v="GRUPO GRANDE"/>
    <s v="318G"/>
    <s v="TRABAJO FIN DE GRADO"/>
    <s v="GRUPO-A"/>
    <s v="TRABAJO FIN DE GRADO"/>
    <s v="I"/>
    <n v="15849077"/>
    <s v="SANTIAGO"/>
    <s v="CAMPIÓN"/>
    <s v="RAÚL"/>
    <s v="SANTIAGO CAMPIÓN, RAÚL"/>
    <x v="0"/>
    <x v="0"/>
    <x v="0"/>
    <n v="0"/>
    <n v="0"/>
    <s v="rasantia"/>
    <s v="raul.santiago@unirioja.es"/>
    <n v="1.2"/>
    <n v="1.2"/>
    <s v="A-0504"/>
    <s v="PROFESOR TITULAR UNIVERSIDAD"/>
    <s v="C01"/>
    <s v="TIEMPO COMPLETO"/>
    <s v="2010-09-01 00:00:00.0"/>
    <s v="null"/>
    <s v="DF100267"/>
    <s v="PROFESOR TITULAR INTERINO"/>
    <s v="R115"/>
    <x v="2"/>
    <n v="215"/>
    <s v="DIDÁCTICA Y ORGANIZACIÓN ESCOLAR"/>
  </r>
  <r>
    <x v="5"/>
    <n v="16498683"/>
    <x v="2"/>
    <n v="318"/>
    <s v="318G"/>
    <s v="GRUPO-A"/>
    <s v="Trabajo fin de grado en Educación Primaria"/>
    <s v="GG"/>
    <s v="GRUPO GRANDE"/>
    <s v="318G"/>
    <s v="TRABAJO FIN DE GRADO"/>
    <s v="GRUPO-A"/>
    <s v="TRABAJO FIN DE GRADO"/>
    <s v="I"/>
    <n v="16498683"/>
    <s v="JIMÉNEZ"/>
    <s v="CATALÁN"/>
    <s v="ROSA MARÍA"/>
    <s v="JIMÉNEZ CATALÁN, ROSA MARÍA"/>
    <x v="1"/>
    <x v="0"/>
    <x v="0"/>
    <n v="5"/>
    <n v="4"/>
    <s v="rmjimene"/>
    <s v="rosa.jimenez@unirioja.es"/>
    <n v="0.3"/>
    <n v="0.3"/>
    <n v="500"/>
    <s v="CATEDRATICO DE UNIVERSIDAD"/>
    <s v="01R"/>
    <s v="TIEMPO COMPLETO REDUCIDO"/>
    <s v="2016-04-15 00:00:00.0"/>
    <s v="null"/>
    <s v="DF100328"/>
    <s v="CATEDRÁTICO DE UNIVERSIDAD"/>
    <s v="R107"/>
    <x v="6"/>
    <n v="345"/>
    <s v="FILOLOGÍA INGLESA"/>
  </r>
  <r>
    <x v="5"/>
    <n v="16511992"/>
    <x v="2"/>
    <n v="318"/>
    <s v="318G"/>
    <s v="GRUPO-A"/>
    <s v="Trabajo fin de grado en Educación Primaria"/>
    <s v="GG"/>
    <s v="GRUPO GRANDE"/>
    <s v="318G"/>
    <s v="TRABAJO FIN DE GRADO"/>
    <s v="GRUPO-A"/>
    <s v="TRABAJO FIN DE GRADO"/>
    <s v="I"/>
    <n v="16511992"/>
    <s v="EXTREMIANA"/>
    <s v="ALDANA"/>
    <s v="JOSÉ IGNACIO"/>
    <s v="EXTREMIANA ALDANA, JOSÉ IGNACIO"/>
    <x v="0"/>
    <x v="0"/>
    <x v="0"/>
    <n v="6"/>
    <n v="1"/>
    <s v="jextremi"/>
    <s v="jextremi@unirioja.es"/>
    <n v="1.5"/>
    <n v="1.5"/>
    <n v="504"/>
    <s v="PROFESOR TITULAR UNIVERSIDAD"/>
    <s v="01A"/>
    <s v="TIEMPO COMPLETO AMPLIADO"/>
    <s v="2012-09-01 00:00:00.0"/>
    <s v="null"/>
    <s v="DF32214"/>
    <s v="TITULAR DE UNIVERSIDAD"/>
    <s v="R111"/>
    <x v="7"/>
    <n v="440"/>
    <s v="GEOMETRÍA Y TOPOLOGÍA"/>
  </r>
  <r>
    <x v="5"/>
    <n v="16512032"/>
    <x v="2"/>
    <n v="318"/>
    <s v="318G"/>
    <s v="GRUPO-A"/>
    <s v="Trabajo fin de grado en Educación Primaria"/>
    <s v="GG"/>
    <s v="GRUPO GRANDE"/>
    <s v="318G"/>
    <s v="TRABAJO FIN DE GRADO"/>
    <s v="GRUPO-A"/>
    <s v="TRABAJO FIN DE GRADO"/>
    <s v="I"/>
    <n v="16512032"/>
    <s v="TORRES"/>
    <s v="RUIZ"/>
    <s v="MARÍA DEL MAR"/>
    <s v="TORRES RUIZ, MARÍA DEL MAR"/>
    <x v="1"/>
    <x v="0"/>
    <x v="0"/>
    <n v="0"/>
    <n v="0"/>
    <s v="matorrr"/>
    <s v="maria-mar.torres@unirioja.es"/>
    <n v="0.9"/>
    <n v="0.9"/>
    <n v="532"/>
    <s v="LABORAL DOCENTE-ASOCIADO"/>
    <s v="P05"/>
    <s v="TIEMPO PARCIAL (5+5 HORAS)"/>
    <s v="2017-09-15 00:00:00.0"/>
    <s v="2019-09-14 00:00:00.0"/>
    <s v="PI101245"/>
    <s v="PROFESOR ASOCIADO"/>
    <s v="R106"/>
    <x v="5"/>
    <n v="195"/>
    <s v="DIDÁCTICA DE LA LENGUA Y LA LITERATURA"/>
  </r>
  <r>
    <x v="5"/>
    <n v="16522419"/>
    <x v="2"/>
    <n v="318"/>
    <s v="318G"/>
    <s v="GRUPO-A"/>
    <s v="Trabajo fin de grado en Educación Primaria"/>
    <s v="GG"/>
    <s v="GRUPO GRANDE"/>
    <s v="318G"/>
    <s v="TRABAJO FIN DE GRADO"/>
    <s v="GRUPO-A"/>
    <s v="TRABAJO FIN DE GRADO"/>
    <s v="I"/>
    <n v="16522419"/>
    <s v="ARANDA"/>
    <s v="AYENSA"/>
    <s v="ÁNGEL"/>
    <s v="ARANDA AYENSA, ÁNGEL"/>
    <x v="0"/>
    <x v="0"/>
    <x v="1"/>
    <n v="0"/>
    <n v="0"/>
    <s v="anaranda"/>
    <s v="angel.aranda@unirioja.es"/>
    <n v="0.3"/>
    <n v="0.3"/>
    <s v="A-0537"/>
    <s v="TITULAR"/>
    <s v="P03"/>
    <s v="TIEMPO PARCIAL (3+3 HORAS)"/>
    <s v="2011-01-01 00:00:00.0"/>
    <s v="null"/>
    <s v="PI100798"/>
    <s v="TITULAR"/>
    <s v="R111"/>
    <x v="7"/>
    <n v="265"/>
    <s v="ESTADÍSTICA E INVESTIGACIÓN OPERATIVA"/>
  </r>
  <r>
    <x v="5"/>
    <n v="16535214"/>
    <x v="2"/>
    <n v="318"/>
    <s v="318G"/>
    <s v="GRUPO-A"/>
    <s v="Trabajo fin de grado en Educación Primaria"/>
    <s v="GG"/>
    <s v="GRUPO GRANDE"/>
    <s v="318G"/>
    <s v="TRABAJO FIN DE GRADO"/>
    <s v="GRUPO-A"/>
    <s v="TRABAJO FIN DE GRADO"/>
    <s v="I"/>
    <n v="16535214"/>
    <s v="MARTÍNEZ"/>
    <s v="EZQUERRO"/>
    <s v="AURORA"/>
    <s v="MARTÍNEZ EZQUERRO, AURORA"/>
    <x v="0"/>
    <x v="0"/>
    <x v="0"/>
    <n v="0"/>
    <n v="1"/>
    <s v="aumarte"/>
    <s v="aurora.martinez@unirioja.es"/>
    <n v="0.9"/>
    <n v="0.9"/>
    <n v="504"/>
    <s v="PROFESOR TITULAR UNIVERSIDAD"/>
    <s v="C01"/>
    <s v="TIEMPO COMPLETO"/>
    <s v="2011-09-01 00:00:00.0"/>
    <s v="null"/>
    <s v="DF100303"/>
    <s v="PROFESOR TITULAR DE UNIVERSIDAD"/>
    <s v="R106"/>
    <x v="5"/>
    <n v="195"/>
    <s v="DIDÁCTICA DE LA LENGUA Y LA LITERATURA"/>
  </r>
  <r>
    <x v="5"/>
    <n v="16535879"/>
    <x v="2"/>
    <n v="318"/>
    <s v="318G"/>
    <s v="GRUPO-A"/>
    <s v="Trabajo fin de grado en Educación Primaria"/>
    <s v="GG"/>
    <s v="GRUPO GRANDE"/>
    <s v="318G"/>
    <s v="TRABAJO FIN DE GRADO"/>
    <s v="GRUPO-A"/>
    <s v="TRABAJO FIN DE GRADO"/>
    <s v="I"/>
    <n v="16535879"/>
    <s v="IÑARREA"/>
    <s v="LAS HERAS"/>
    <s v="IGNACIO"/>
    <s v="IÑARREA LAS HERAS, IGNACIO"/>
    <x v="1"/>
    <x v="0"/>
    <x v="0"/>
    <n v="5"/>
    <n v="3"/>
    <s v="iinarrea"/>
    <s v="ignacio.inarrea@unirioja.es"/>
    <n v="0.9"/>
    <n v="0.9"/>
    <n v="500"/>
    <s v="CATEDRATICO DE UNIVERSIDAD"/>
    <s v="C01"/>
    <s v="TIEMPO COMPLETO"/>
    <s v="2017-12-18 00:00:00.0"/>
    <s v="null"/>
    <s v="DF100353"/>
    <s v="CATEDRÁTICO DE UNIVERSIDAD"/>
    <s v="R107"/>
    <x v="6"/>
    <n v="335"/>
    <s v="FILOLOGÍA FRANCESA"/>
  </r>
  <r>
    <x v="5"/>
    <n v="16538859"/>
    <x v="2"/>
    <n v="318"/>
    <s v="318G"/>
    <s v="GRUPO-A"/>
    <s v="Trabajo fin de grado en Educación Primaria"/>
    <s v="GG"/>
    <s v="GRUPO GRANDE"/>
    <s v="318G"/>
    <s v="TRABAJO FIN DE GRADO"/>
    <s v="GRUPO-A"/>
    <s v="TRABAJO FIN DE GRADO"/>
    <s v="I"/>
    <n v="16538859"/>
    <s v="ARANA"/>
    <s v="IDIAQUEZ"/>
    <s v="JAVIER SABINO"/>
    <s v="ARANA IDIAQUEZ, JAVIER SABINO"/>
    <x v="1"/>
    <x v="0"/>
    <x v="1"/>
    <n v="0"/>
    <n v="0"/>
    <s v="jaarana"/>
    <s v="xabier.arana@unirioja.es"/>
    <n v="0.9"/>
    <n v="0.9"/>
    <n v="536"/>
    <s v="PROFESOR INTERINO"/>
    <s v="C01"/>
    <s v="TIEMPO COMPLETO"/>
    <s v="2018-09-17 00:00:00.0"/>
    <s v="null"/>
    <s v="PI101399"/>
    <s v="PROFESOR CONTRATADO INTERINO"/>
    <s v="R115"/>
    <x v="2"/>
    <n v="735"/>
    <s v="PSICOLOGÍA EVOLUTIVA Y DE LA EDUCACIÓN"/>
  </r>
  <r>
    <x v="5"/>
    <n v="16543068"/>
    <x v="2"/>
    <n v="318"/>
    <s v="318G"/>
    <s v="GRUPO-A"/>
    <s v="Trabajo fin de grado en Educación Primaria"/>
    <s v="GG"/>
    <s v="GRUPO GRANDE"/>
    <s v="318G"/>
    <s v="TRABAJO FIN DE GRADO"/>
    <s v="GRUPO-A"/>
    <s v="TRABAJO FIN DE GRADO"/>
    <s v="I"/>
    <n v="16543068"/>
    <s v="GOICOECHEA"/>
    <s v="GAONA"/>
    <s v="MARÍA ÁNGELES"/>
    <s v="GOICOECHEA GAONA, MARÍA ÁNGELES"/>
    <x v="1"/>
    <x v="0"/>
    <x v="0"/>
    <n v="4"/>
    <n v="1"/>
    <s v="magoicoe"/>
    <s v="angeles.goicoechea@unirioja.es"/>
    <n v="0.3"/>
    <n v="0.3"/>
    <n v="534"/>
    <s v="CONTRATADO DOCTOR -TIPO 1"/>
    <s v="C01"/>
    <s v="TIEMPO COMPLETO"/>
    <s v="2012-02-03 00:00:00.0"/>
    <s v="null"/>
    <s v="LD100580"/>
    <s v="CONTRATADO DOCTOR"/>
    <s v="R115"/>
    <x v="2"/>
    <n v="805"/>
    <s v="TEORÍA E HISTORIA DE LA EDUCACIÓN"/>
  </r>
  <r>
    <x v="5"/>
    <n v="16545002"/>
    <x v="2"/>
    <n v="318"/>
    <s v="318G"/>
    <s v="GRUPO-A"/>
    <s v="Trabajo fin de grado en Educación Primaria"/>
    <s v="GG"/>
    <s v="GRUPO GRANDE"/>
    <s v="318G"/>
    <s v="TRABAJO FIN DE GRADO"/>
    <s v="GRUPO-A"/>
    <s v="TRABAJO FIN DE GRADO"/>
    <s v="I"/>
    <n v="16545002"/>
    <s v="SABATER"/>
    <s v="FERNÁNDEZ"/>
    <s v="Mª CARMEN"/>
    <s v="SABATER FERNÁNDEZ, Mª CARMEN"/>
    <x v="0"/>
    <x v="0"/>
    <x v="0"/>
    <n v="0"/>
    <n v="0"/>
    <s v="mcsabaf"/>
    <s v="carmen.sabater@unirioja.es"/>
    <n v="0"/>
    <n v="0"/>
    <n v="536"/>
    <s v="PROFESOR INTERINO"/>
    <s v="C01"/>
    <s v="TIEMPO COMPLETO"/>
    <s v="2013-09-16 00:00:00.0"/>
    <s v="null"/>
    <s v="PI100925"/>
    <s v="PROFESOR CONTRATADO INTERINO"/>
    <s v="R114"/>
    <x v="3"/>
    <n v="775"/>
    <s v="SOCIOLOGÍA"/>
  </r>
  <r>
    <x v="5"/>
    <n v="16546065"/>
    <x v="2"/>
    <n v="318"/>
    <s v="318G"/>
    <s v="GRUPO-A"/>
    <s v="Trabajo fin de grado en Educación Primaria"/>
    <s v="GG"/>
    <s v="GRUPO GRANDE"/>
    <s v="318G"/>
    <s v="TRABAJO FIN DE GRADO"/>
    <s v="GRUPO-A"/>
    <s v="TRABAJO FIN DE GRADO"/>
    <s v="I"/>
    <n v="16546065"/>
    <s v="GUTIÉRREZ"/>
    <s v="JIMÉNEZ"/>
    <s v="JOSÉ MANUEL"/>
    <s v="GUTIÉRREZ JIMÉNEZ, JOSÉ MANUEL"/>
    <x v="1"/>
    <x v="0"/>
    <x v="0"/>
    <n v="5"/>
    <n v="4"/>
    <s v="jmguti"/>
    <s v="jmguti@unirioja.es"/>
    <n v="0.3"/>
    <n v="0.3"/>
    <n v="504"/>
    <s v="PROFESOR TITULAR UNIVERSIDAD"/>
    <s v="01R"/>
    <s v="TIEMPO COMPLETO REDUCIDO"/>
    <s v="2012-09-01 00:00:00.0"/>
    <s v="null"/>
    <s v="DF32266"/>
    <s v="TITULAR DE UNIVERSIDAD"/>
    <s v="R111"/>
    <x v="7"/>
    <n v="595"/>
    <s v="MATEMÁTICA APLICADA"/>
  </r>
  <r>
    <x v="5"/>
    <n v="16553678"/>
    <x v="2"/>
    <n v="318"/>
    <s v="318G"/>
    <s v="GRUPO-A"/>
    <s v="Trabajo fin de grado en Educación Primaria"/>
    <s v="GG"/>
    <s v="GRUPO GRANDE"/>
    <s v="318G"/>
    <s v="TRABAJO FIN DE GRADO"/>
    <s v="GRUPO-A"/>
    <s v="TRABAJO FIN DE GRADO"/>
    <s v="I"/>
    <n v="16553678"/>
    <s v="ELÍAS"/>
    <s v="RUIZ"/>
    <s v="VICENTE"/>
    <s v="ELÍAS RUIZ, VICENTE"/>
    <x v="1"/>
    <x v="0"/>
    <x v="1"/>
    <n v="0"/>
    <n v="0"/>
    <s v="vielias"/>
    <s v="vicente.elias@unirioja.es"/>
    <n v="0.3"/>
    <n v="0.3"/>
    <n v="532"/>
    <s v="LABORAL DOCENTE-ASOCIADO"/>
    <s v="P03"/>
    <s v="TIEMPO PARCIAL (3+3 HORAS)"/>
    <s v="2018-09-27 00:00:00.0"/>
    <s v="2019-09-14 00:00:00.0"/>
    <s v="PI101432"/>
    <s v="PROFESOR ASOCIADO"/>
    <s v="R115"/>
    <x v="2"/>
    <n v="615"/>
    <s v="MEDICINA PREVENTIVA Y SALUD PÚBLICA"/>
  </r>
  <r>
    <x v="5"/>
    <n v="16554464"/>
    <x v="2"/>
    <n v="318"/>
    <s v="318G"/>
    <s v="GRUPO-A"/>
    <s v="Trabajo fin de grado en Educación Primaria"/>
    <s v="GG"/>
    <s v="GRUPO GRANDE"/>
    <s v="318G"/>
    <s v="TRABAJO FIN DE GRADO"/>
    <s v="GRUPO-A"/>
    <s v="TRABAJO FIN DE GRADO"/>
    <s v="I"/>
    <n v="16554464"/>
    <s v="VALDEMOROS"/>
    <s v="SAN EMETERIO"/>
    <s v="Mª ÁNGELES"/>
    <s v="VALDEMOROS SAN EMETERIO, Mª ÁNGELES"/>
    <x v="0"/>
    <x v="0"/>
    <x v="0"/>
    <n v="1"/>
    <n v="1"/>
    <s v="mavaldem"/>
    <s v="maria-de-los-angeles.valdemoros@unirioja.es"/>
    <n v="2.1"/>
    <n v="2.1"/>
    <n v="504"/>
    <s v="PROFESOR TITULAR UNIVERSIDAD"/>
    <s v="C01"/>
    <s v="TIEMPO COMPLETO"/>
    <s v="2016-03-22 00:00:00.0"/>
    <s v="null"/>
    <s v="DF100241"/>
    <s v="PROFESOR TITULAR DE UNIVERSIDAD"/>
    <s v="R115"/>
    <x v="2"/>
    <n v="805"/>
    <s v="TEORÍA E HISTORIA DE LA EDUCACIÓN"/>
  </r>
  <r>
    <x v="5"/>
    <n v="16557120"/>
    <x v="2"/>
    <n v="318"/>
    <s v="318G"/>
    <s v="GRUPO-A"/>
    <s v="Trabajo fin de grado en Educación Primaria"/>
    <s v="GG"/>
    <s v="GRUPO GRANDE"/>
    <s v="318G"/>
    <s v="TRABAJO FIN DE GRADO"/>
    <s v="GRUPO-A"/>
    <s v="TRABAJO FIN DE GRADO"/>
    <s v="I"/>
    <n v="16557120"/>
    <s v="ASENSIO"/>
    <s v="ARÓSTEGUI"/>
    <s v="MARÍA DEL MAR"/>
    <s v="ASENSIO ARÓSTEGUI, MARÍA DEL MAR"/>
    <x v="0"/>
    <x v="0"/>
    <x v="0"/>
    <n v="4"/>
    <n v="0"/>
    <s v="masensio"/>
    <s v="mar.asensio@unirioja.es"/>
    <n v="0.9"/>
    <n v="0.9"/>
    <n v="504"/>
    <s v="PROFESOR TITULAR UNIVERSIDAD"/>
    <s v="C01"/>
    <s v="TIEMPO COMPLETO"/>
    <s v="2018-12-24 00:00:00.0"/>
    <s v="null"/>
    <s v="DF100364"/>
    <s v="PROFESOR TITULAR DE UNIVERSIDAD"/>
    <s v="R107"/>
    <x v="6"/>
    <n v="345"/>
    <s v="FILOLOGÍA INGLESA"/>
  </r>
  <r>
    <x v="5"/>
    <n v="16570999"/>
    <x v="2"/>
    <n v="318"/>
    <s v="318G"/>
    <s v="GRUPO-A"/>
    <s v="Trabajo fin de grado en Educación Primaria"/>
    <s v="GG"/>
    <s v="GRUPO GRANDE"/>
    <s v="318G"/>
    <s v="TRABAJO FIN DE GRADO"/>
    <s v="GRUPO-A"/>
    <s v="TRABAJO FIN DE GRADO"/>
    <s v="I"/>
    <n v="16570999"/>
    <s v="TERRAZAS"/>
    <s v="GALLEGO"/>
    <s v="MELANIA"/>
    <s v="TERRAZAS GALLEGO, MELANIA"/>
    <x v="0"/>
    <x v="0"/>
    <x v="0"/>
    <n v="3"/>
    <n v="1"/>
    <s v="mterraza"/>
    <s v="melania.terrazas@unirioja.es"/>
    <n v="0.3"/>
    <n v="0.3"/>
    <n v="504"/>
    <s v="PROFESOR TITULAR UNIVERSIDAD"/>
    <s v="C01"/>
    <s v="TIEMPO COMPLETO"/>
    <s v="2016-11-26 00:00:00.0"/>
    <s v="null"/>
    <s v="DF100334"/>
    <s v="PROFESOR TITULAR DE UNIVERSIDAD"/>
    <s v="R107"/>
    <x v="6"/>
    <n v="345"/>
    <s v="FILOLOGÍA INGLESA"/>
  </r>
  <r>
    <x v="5"/>
    <n v="16581906"/>
    <x v="2"/>
    <n v="318"/>
    <s v="318G"/>
    <s v="GRUPO-A"/>
    <s v="Trabajo fin de grado en Educación Primaria"/>
    <s v="GG"/>
    <s v="GRUPO GRANDE"/>
    <s v="318G"/>
    <s v="TRABAJO FIN DE GRADO"/>
    <s v="GRUPO-A"/>
    <s v="TRABAJO FIN DE GRADO"/>
    <s v="I"/>
    <n v="16581906"/>
    <s v="SAMPEDRO"/>
    <s v="PASCUAL"/>
    <s v="SIMÓN"/>
    <s v="SAMPEDRO PASCUAL, SIMÓN"/>
    <x v="0"/>
    <x v="0"/>
    <x v="0"/>
    <n v="0"/>
    <n v="0"/>
    <s v="sisamped"/>
    <s v="simon.sampedro@unirioja.es"/>
    <n v="1.2"/>
    <n v="1.2"/>
    <n v="536"/>
    <s v="PROFESOR INTERINO"/>
    <s v="C01"/>
    <s v="TIEMPO COMPLETO"/>
    <s v="2018-09-17 00:00:00.0"/>
    <s v="null"/>
    <s v="PI101363"/>
    <s v="PROFESOR CONTRATADO INTERINO TC"/>
    <s v="R106"/>
    <x v="5"/>
    <n v="195"/>
    <s v="DIDÁCTICA DE LA LENGUA Y LA LITERATURA"/>
  </r>
  <r>
    <x v="5"/>
    <n v="16582228"/>
    <x v="2"/>
    <n v="318"/>
    <s v="318G"/>
    <s v="GRUPO-A"/>
    <s v="Trabajo fin de grado en Educación Primaria"/>
    <s v="GG"/>
    <s v="GRUPO GRANDE"/>
    <s v="318G"/>
    <s v="TRABAJO FIN DE GRADO"/>
    <s v="GRUPO-A"/>
    <s v="TRABAJO FIN DE GRADO"/>
    <s v="I"/>
    <n v="16582228"/>
    <s v="SANZ"/>
    <s v="ARAZURI"/>
    <s v="EVA"/>
    <s v="SANZ ARAZURI, EVA"/>
    <x v="0"/>
    <x v="0"/>
    <x v="0"/>
    <n v="3"/>
    <n v="2"/>
    <s v="evsanz"/>
    <s v="eva.sanz@unirioja.es"/>
    <n v="0.6"/>
    <n v="0.6"/>
    <n v="504"/>
    <s v="PROFESOR TITULAR UNIVERSIDAD"/>
    <s v="C01"/>
    <s v="TIEMPO COMPLETO"/>
    <s v="2017-12-22 00:00:00.0"/>
    <s v="null"/>
    <s v="DF31343"/>
    <s v="PROFESOR TITULAR DE UNIVERSIDAD"/>
    <s v="R115"/>
    <x v="2"/>
    <n v="187"/>
    <s v="DIDÁCTICA DE LA EXPRESIÓN CORPORAL"/>
  </r>
  <r>
    <x v="5"/>
    <n v="16582446"/>
    <x v="2"/>
    <n v="318"/>
    <s v="318G"/>
    <s v="GRUPO-A"/>
    <s v="Trabajo fin de grado en Educación Primaria"/>
    <s v="GG"/>
    <s v="GRUPO GRANDE"/>
    <s v="318G"/>
    <s v="TRABAJO FIN DE GRADO"/>
    <s v="GRUPO-A"/>
    <s v="TRABAJO FIN DE GRADO"/>
    <s v="I"/>
    <n v="16582446"/>
    <s v="SÁENZ DE JUBERA"/>
    <s v="OCÓN"/>
    <s v="Mª. MAGDALENA"/>
    <s v="SÁENZ DE JUBERA OCÓN, Mª. MAGDALENA"/>
    <x v="0"/>
    <x v="0"/>
    <x v="0"/>
    <n v="1"/>
    <n v="0"/>
    <s v="mmsaenzd"/>
    <s v="m-magdalena.saenz-de-jubera@unirioja.es"/>
    <n v="0.3"/>
    <n v="0.3"/>
    <n v="536"/>
    <s v="PROFESOR INTERINO"/>
    <s v="C01"/>
    <s v="TIEMPO COMPLETO"/>
    <s v="2013-09-16 00:00:00.0"/>
    <s v="null"/>
    <s v="PI100931"/>
    <s v="PROFESOR CONTRATADO INTERINO"/>
    <s v="R115"/>
    <x v="2"/>
    <n v="215"/>
    <s v="DIDÁCTICA Y ORGANIZACIÓN ESCOLAR"/>
  </r>
  <r>
    <x v="5"/>
    <n v="16583327"/>
    <x v="2"/>
    <n v="318"/>
    <s v="318G"/>
    <s v="GRUPO-A"/>
    <s v="Trabajo fin de grado en Educación Primaria"/>
    <s v="GG"/>
    <s v="GRUPO GRANDE"/>
    <s v="318G"/>
    <s v="TRABAJO FIN DE GRADO"/>
    <s v="GRUPO-A"/>
    <s v="TRABAJO FIN DE GRADO"/>
    <s v="I"/>
    <n v="16583327"/>
    <s v="FLORES"/>
    <s v="MORENO"/>
    <s v="CRISTINA"/>
    <s v="FLORES MORENO, CRISTINA"/>
    <x v="1"/>
    <x v="0"/>
    <x v="0"/>
    <n v="2"/>
    <n v="0"/>
    <s v="criflormore"/>
    <s v="cristina.flores@unirioja.es"/>
    <n v="0.6"/>
    <n v="0.6"/>
    <n v="504"/>
    <s v="PROFESOR TITULAR UNIVERSIDAD"/>
    <s v="C01"/>
    <s v="TIEMPO COMPLETO"/>
    <s v="2018-11-26 00:00:00.0"/>
    <s v="null"/>
    <s v="DF100363"/>
    <s v="PROFESOR TITULAR DE UNIVERSIDAD"/>
    <s v="R107"/>
    <x v="6"/>
    <n v="345"/>
    <s v="FILOLOGÍA INGLESA"/>
  </r>
  <r>
    <x v="5"/>
    <n v="16589144"/>
    <x v="2"/>
    <n v="318"/>
    <s v="318G"/>
    <s v="GRUPO-A"/>
    <s v="Trabajo fin de grado en Educación Primaria"/>
    <s v="GG"/>
    <s v="GRUPO GRANDE"/>
    <s v="318G"/>
    <s v="TRABAJO FIN DE GRADO"/>
    <s v="GRUPO-A"/>
    <s v="TRABAJO FIN DE GRADO"/>
    <s v="I"/>
    <n v="16589144"/>
    <s v="FERNÁNDEZ"/>
    <s v="FONTECHA"/>
    <s v="ALMUDENA"/>
    <s v="FERNÁNDEZ FONTECHA, ALMUDENA"/>
    <x v="0"/>
    <x v="0"/>
    <x v="0"/>
    <n v="0"/>
    <n v="1"/>
    <s v="alfernf"/>
    <s v="almudena.fernandez@unirioja.es"/>
    <n v="0.3"/>
    <n v="0.3"/>
    <n v="504"/>
    <s v="PROFESOR TITULAR UNIVERSIDAD"/>
    <s v="C01"/>
    <s v="TIEMPO COMPLETO"/>
    <s v="2008-09-30 00:00:00.0"/>
    <s v="null"/>
    <s v="DF100227"/>
    <s v="PROFESOR TITULAR DE UNIVERSIDAD"/>
    <s v="R107"/>
    <x v="6"/>
    <n v="345"/>
    <s v="FILOLOGÍA INGLESA"/>
  </r>
  <r>
    <x v="5"/>
    <n v="16591198"/>
    <x v="2"/>
    <n v="318"/>
    <s v="318G"/>
    <s v="GRUPO-A"/>
    <s v="Trabajo fin de grado en Educación Primaria"/>
    <s v="GG"/>
    <s v="GRUPO GRANDE"/>
    <s v="318G"/>
    <s v="TRABAJO FIN DE GRADO"/>
    <s v="GRUPO-A"/>
    <s v="TRABAJO FIN DE GRADO"/>
    <s v="I"/>
    <n v="16591198"/>
    <s v="DÍEZ"/>
    <s v="VELASCO"/>
    <s v="OLGA ISABEL"/>
    <s v="DÍEZ VELASCO, OLGA ISABEL"/>
    <x v="0"/>
    <x v="0"/>
    <x v="0"/>
    <n v="0"/>
    <n v="0"/>
    <s v="oldiez"/>
    <s v="olga-isabel.diez@unirioja.es"/>
    <n v="1.2"/>
    <n v="1.2"/>
    <n v="532"/>
    <s v="LABORAL DOCENTE-ASOCIADO"/>
    <s v="P03"/>
    <s v="TIEMPO PARCIAL (3+3 HORAS)"/>
    <s v="2016-09-15 00:00:00.0"/>
    <s v="2019-09-14 00:00:00.0"/>
    <s v="PI101035"/>
    <s v="PROFESOR ASOCIADO"/>
    <s v="R107"/>
    <x v="6"/>
    <n v="345"/>
    <s v="FILOLOGÍA INGLESA"/>
  </r>
  <r>
    <x v="5"/>
    <n v="16593055"/>
    <x v="2"/>
    <n v="318"/>
    <s v="318G"/>
    <s v="GRUPO-A"/>
    <s v="Trabajo fin de grado en Educación Primaria"/>
    <s v="GG"/>
    <s v="GRUPO GRANDE"/>
    <s v="318G"/>
    <s v="TRABAJO FIN DE GRADO"/>
    <s v="GRUPO-A"/>
    <s v="TRABAJO FIN DE GRADO"/>
    <s v="I"/>
    <n v="16593055"/>
    <s v="NOVO"/>
    <s v="URRACA"/>
    <s v="CARMEN"/>
    <s v="NOVO URRACA, CARMEN"/>
    <x v="1"/>
    <x v="0"/>
    <x v="0"/>
    <n v="0"/>
    <n v="0"/>
    <s v="canovo"/>
    <s v="carmen.novo@unirioja.es"/>
    <n v="2.1"/>
    <n v="2.1"/>
    <n v="536"/>
    <s v="PROFESOR INTERINO"/>
    <s v="C01"/>
    <s v="TIEMPO COMPLETO"/>
    <s v="2018-09-17 00:00:00.0"/>
    <s v="null"/>
    <s v="PI101369"/>
    <s v="PROFESOR CONTRATADO INTERINO"/>
    <s v="R107"/>
    <x v="6"/>
    <n v="345"/>
    <s v="FILOLOGÍA INGLESA"/>
  </r>
  <r>
    <x v="5"/>
    <n v="16605769"/>
    <x v="2"/>
    <n v="318"/>
    <s v="318G"/>
    <s v="GRUPO-A"/>
    <s v="Trabajo fin de grado en Educación Primaria"/>
    <s v="GG"/>
    <s v="GRUPO GRANDE"/>
    <s v="318G"/>
    <s v="TRABAJO FIN DE GRADO"/>
    <s v="GRUPO-A"/>
    <s v="TRABAJO FIN DE GRADO"/>
    <s v="I"/>
    <n v="16605769"/>
    <s v="LACALLE"/>
    <s v="PALACIOS"/>
    <s v="MIGUEL"/>
    <s v="LACALLE PALACIOS, MIGUEL"/>
    <x v="1"/>
    <x v="0"/>
    <x v="1"/>
    <n v="0"/>
    <n v="0"/>
    <s v="milacall"/>
    <s v="miguel.lacalle@unirioja.es"/>
    <n v="0.6"/>
    <n v="0.6"/>
    <n v="536"/>
    <s v="PROFESOR INTERINO"/>
    <s v="C01"/>
    <s v="TIEMPO COMPLETO"/>
    <s v="2017-09-15 00:00:00.0"/>
    <s v="null"/>
    <s v="PI101259"/>
    <s v="PROFESOR CONTRATADO INTERINO"/>
    <s v="R107"/>
    <x v="6"/>
    <n v="345"/>
    <s v="FILOLOGÍA INGLESA"/>
  </r>
  <r>
    <x v="5"/>
    <n v="16610808"/>
    <x v="2"/>
    <n v="318"/>
    <s v="318G"/>
    <s v="GRUPO-A"/>
    <s v="Trabajo fin de grado en Educación Primaria"/>
    <s v="GG"/>
    <s v="GRUPO GRANDE"/>
    <s v="318G"/>
    <s v="TRABAJO FIN DE GRADO"/>
    <s v="GRUPO-A"/>
    <s v="TRABAJO FIN DE GRADO"/>
    <s v="I"/>
    <n v="16610808"/>
    <s v="ARITIO"/>
    <s v="SOLANA"/>
    <s v="REBECA"/>
    <s v="ARITIO SOLANA, REBECA"/>
    <x v="0"/>
    <x v="0"/>
    <x v="1"/>
    <n v="0"/>
    <n v="0"/>
    <s v="rearitio"/>
    <s v="rebeca.aritio@unirioja.es"/>
    <n v="1.5"/>
    <n v="1.5"/>
    <n v="536"/>
    <s v="PROFESOR INTERINO"/>
    <s v="P05"/>
    <s v="TIEMPO PARCIAL (5+5 HORAS)"/>
    <s v="2018-10-01 00:00:00.0"/>
    <s v="2019-09-14 00:00:00.0"/>
    <s v="PI101436"/>
    <s v="PROFESOR CONTRATADO INTERINO"/>
    <s v="R115"/>
    <x v="2"/>
    <n v="735"/>
    <s v="PSICOLOGÍA EVOLUTIVA Y DE LA EDUCACIÓN"/>
  </r>
  <r>
    <x v="5"/>
    <n v="16620378"/>
    <x v="2"/>
    <n v="318"/>
    <s v="318G"/>
    <s v="GRUPO-A"/>
    <s v="Trabajo fin de grado en Educación Primaria"/>
    <s v="GG"/>
    <s v="GRUPO GRANDE"/>
    <s v="318G"/>
    <s v="TRABAJO FIN DE GRADO"/>
    <s v="GRUPO-A"/>
    <s v="TRABAJO FIN DE GRADO"/>
    <s v="I"/>
    <n v="16620378"/>
    <s v="MATEO"/>
    <s v="MENDAZA"/>
    <s v="RAQUEL"/>
    <s v="MATEO MENDAZA, RAQUEL"/>
    <x v="1"/>
    <x v="0"/>
    <x v="0"/>
    <n v="0"/>
    <n v="0"/>
    <s v="ramatem"/>
    <s v="raquel.mateo@unirioja.es"/>
    <n v="0.3"/>
    <n v="0.3"/>
    <n v="536"/>
    <s v="PROFESOR INTERINO"/>
    <s v="C01"/>
    <s v="TIEMPO COMPLETO"/>
    <s v="2018-09-18 00:00:00.0"/>
    <s v="2019-09-14 00:00:00.0"/>
    <s v="PI101415"/>
    <s v="PROFESOR CONTRATADO INTERINO"/>
    <s v="R107"/>
    <x v="6"/>
    <n v="345"/>
    <s v="FILOLOGÍA INGLESA"/>
  </r>
  <r>
    <x v="5"/>
    <n v="16620864"/>
    <x v="2"/>
    <n v="318"/>
    <s v="318G"/>
    <s v="GRUPO-A"/>
    <s v="Trabajo fin de grado en Educación Primaria"/>
    <s v="GG"/>
    <s v="GRUPO GRANDE"/>
    <s v="318G"/>
    <s v="TRABAJO FIN DE GRADO"/>
    <s v="GRUPO-A"/>
    <s v="TRABAJO FIN DE GRADO"/>
    <s v="I"/>
    <n v="16620864"/>
    <s v="MARAÑÓN"/>
    <s v="GRANDES"/>
    <s v="MIGUEL"/>
    <s v="MARAÑÓN GRANDES, MIGUEL"/>
    <x v="1"/>
    <x v="0"/>
    <x v="1"/>
    <n v="0"/>
    <n v="0"/>
    <s v="mimarano"/>
    <s v="miguel.maranon@unirioja.es"/>
    <n v="0.3"/>
    <n v="0.3"/>
    <n v="532"/>
    <s v="LABORAL DOCENTE-ASOCIADO"/>
    <s v="P04"/>
    <s v="TIEMPO PARCIAL (4+4 HORAS)"/>
    <s v="2017-09-15 00:00:00.0"/>
    <s v="2019-09-14 00:00:00.0"/>
    <s v="PI101272"/>
    <s v="PROFESOR ASOCIADO"/>
    <s v="R111"/>
    <x v="7"/>
    <n v="200"/>
    <s v="DIDÁCTICA DE LA MATEMÁTICA"/>
  </r>
  <r>
    <x v="5"/>
    <n v="16626763"/>
    <x v="2"/>
    <n v="318"/>
    <s v="318G"/>
    <s v="GRUPO-A"/>
    <s v="Trabajo fin de grado en Educación Primaria"/>
    <s v="GG"/>
    <s v="GRUPO GRANDE"/>
    <s v="318G"/>
    <s v="TRABAJO FIN DE GRADO"/>
    <s v="GRUPO-A"/>
    <s v="TRABAJO FIN DE GRADO"/>
    <s v="I"/>
    <n v="16626763"/>
    <s v="OJANGUREN"/>
    <s v="LÓPEZ"/>
    <s v="ANA ELVIRA"/>
    <s v="OJANGUREN LÓPEZ, ANA ELVIRA"/>
    <x v="1"/>
    <x v="0"/>
    <x v="1"/>
    <n v="0"/>
    <n v="0"/>
    <s v="anojangu"/>
    <s v="ana-elvira.ojanguren@unirioja.es"/>
    <n v="1.2"/>
    <n v="1.2"/>
    <n v="536"/>
    <s v="PROFESOR INTERINO"/>
    <s v="C01"/>
    <s v="TIEMPO COMPLETO"/>
    <s v="2019-01-29 00:00:00.0"/>
    <s v="null"/>
    <s v="PI101370"/>
    <s v="PROFESOR CONTRATADO INTERINO"/>
    <s v="R107"/>
    <x v="6"/>
    <n v="345"/>
    <s v="FILOLOGÍA INGLESA"/>
  </r>
  <r>
    <x v="5"/>
    <n v="16627564"/>
    <x v="2"/>
    <n v="318"/>
    <s v="318G"/>
    <s v="GRUPO-A"/>
    <s v="Trabajo fin de grado en Educación Primaria"/>
    <s v="GG"/>
    <s v="GRUPO GRANDE"/>
    <s v="318G"/>
    <s v="TRABAJO FIN DE GRADO"/>
    <s v="GRUPO-A"/>
    <s v="TRABAJO FIN DE GRADO"/>
    <s v="I"/>
    <n v="16627564"/>
    <s v="CIFONE"/>
    <s v="PONTE"/>
    <s v="MARÍA DANIELA"/>
    <s v="CIFONE PONTE, MARÍA DANIELA"/>
    <x v="1"/>
    <x v="0"/>
    <x v="1"/>
    <n v="0"/>
    <n v="0"/>
    <s v="mdcifone"/>
    <s v="m-daniela.cifone@unirioja.es"/>
    <n v="0.9"/>
    <n v="0.9"/>
    <n v="532"/>
    <s v="LABORAL DOCENTE-ASOCIADO"/>
    <s v="P05"/>
    <s v="TIEMPO PARCIAL (5+5 HORAS)"/>
    <s v="2018-09-17 00:00:00.0"/>
    <s v="2019-09-14 00:00:00.0"/>
    <s v="PI101371"/>
    <s v="PROFESOR ASOCIADO"/>
    <s v="R107"/>
    <x v="6"/>
    <n v="345"/>
    <s v="FILOLOGÍA INGLESA"/>
  </r>
  <r>
    <x v="5"/>
    <n v="16799496"/>
    <x v="2"/>
    <n v="318"/>
    <s v="318G"/>
    <s v="GRUPO-A"/>
    <s v="Trabajo fin de grado en Educación Primaria"/>
    <s v="GG"/>
    <s v="GRUPO GRANDE"/>
    <s v="318G"/>
    <s v="TRABAJO FIN DE GRADO"/>
    <s v="GRUPO-A"/>
    <s v="TRABAJO FIN DE GRADO"/>
    <s v="I"/>
    <n v="16799496"/>
    <s v="RUIZ"/>
    <s v="OMEÑACA"/>
    <s v="JESÚS VICENTE"/>
    <s v="RUIZ OMEÑACA, JESÚS VICENTE"/>
    <x v="1"/>
    <x v="0"/>
    <x v="1"/>
    <n v="0"/>
    <n v="0"/>
    <s v="jeruiz"/>
    <s v="jesus-vicente.ruiz@unirioja.es"/>
    <n v="2.7"/>
    <n v="2.7"/>
    <n v="532"/>
    <s v="LABORAL DOCENTE-ASOCIADO"/>
    <s v="P04"/>
    <s v="TIEMPO PARCIAL (4+4 HORAS)"/>
    <s v="2017-09-15 00:00:00.0"/>
    <s v="2019-09-14 00:00:00.0"/>
    <s v="PI101298"/>
    <s v="PROFESOR ASOCIADO"/>
    <s v="R115"/>
    <x v="2"/>
    <n v="805"/>
    <s v="TEORÍA E HISTORIA DE LA EDUCACIÓN"/>
  </r>
  <r>
    <x v="5"/>
    <n v="17718016"/>
    <x v="2"/>
    <n v="318"/>
    <s v="318G"/>
    <s v="GRUPO-A"/>
    <s v="Trabajo fin de grado en Educación Primaria"/>
    <s v="GG"/>
    <s v="GRUPO GRANDE"/>
    <s v="318G"/>
    <s v="TRABAJO FIN DE GRADO"/>
    <s v="GRUPO-A"/>
    <s v="TRABAJO FIN DE GRADO"/>
    <s v="I"/>
    <n v="17718016"/>
    <s v="MARTÍN"/>
    <s v="ARISTA"/>
    <s v="FRANCISCO J."/>
    <s v="MARTÍN ARISTA, FRANCISCO J."/>
    <x v="1"/>
    <x v="0"/>
    <x v="0"/>
    <n v="5"/>
    <n v="4"/>
    <s v="jamartin"/>
    <s v="javier.martin@unirioja.es"/>
    <n v="0.3"/>
    <n v="0.3"/>
    <n v="500"/>
    <s v="CATEDRATICO DE UNIVERSIDAD"/>
    <s v="01R"/>
    <s v="TIEMPO COMPLETO REDUCIDO"/>
    <s v="2018-09-17 00:00:00.0"/>
    <s v="null"/>
    <s v="DF100327"/>
    <s v="CATEDRÁTICO DE UNIVERSIDAD"/>
    <s v="R107"/>
    <x v="6"/>
    <n v="345"/>
    <s v="FILOLOGÍA INGLESA"/>
  </r>
  <r>
    <x v="5"/>
    <n v="25432171"/>
    <x v="2"/>
    <n v="318"/>
    <s v="318G"/>
    <s v="GRUPO-A"/>
    <s v="Trabajo fin de grado en Educación Primaria"/>
    <s v="GG"/>
    <s v="GRUPO GRANDE"/>
    <s v="318G"/>
    <s v="TRABAJO FIN DE GRADO"/>
    <s v="GRUPO-A"/>
    <s v="TRABAJO FIN DE GRADO"/>
    <s v="I"/>
    <n v="25432171"/>
    <s v="ARREGUI"/>
    <s v="CASAUS"/>
    <s v="JOSÉ LUIS"/>
    <s v="ARREGUI CASAUS, JOSÉ LUIS"/>
    <x v="0"/>
    <x v="0"/>
    <x v="0"/>
    <n v="0"/>
    <n v="0"/>
    <s v="joarregu"/>
    <s v="jose-luis.arregui@unirioja.es"/>
    <n v="0.3"/>
    <n v="0.3"/>
    <n v="504"/>
    <s v="PROFESOR TITULAR UNIVERSIDAD"/>
    <s v="C01"/>
    <s v="TIEMPO COMPLETO"/>
    <s v="2009-09-29 00:00:00.0"/>
    <s v="null"/>
    <s v="DF100247"/>
    <s v="PROFESOR TITULAR DE UNIVERSIDAD"/>
    <s v="R111"/>
    <x v="7"/>
    <n v="15"/>
    <s v="ANÁLISIS MATEMÁTICO"/>
  </r>
  <r>
    <x v="5"/>
    <n v="32877122"/>
    <x v="2"/>
    <n v="318"/>
    <s v="318G"/>
    <s v="GRUPO-A"/>
    <s v="Trabajo fin de grado en Educación Primaria"/>
    <s v="GG"/>
    <s v="GRUPO GRANDE"/>
    <s v="318G"/>
    <s v="TRABAJO FIN DE GRADO"/>
    <s v="GRUPO-A"/>
    <s v="TRABAJO FIN DE GRADO"/>
    <s v="I"/>
    <n v="32877122"/>
    <s v="CANGA"/>
    <s v="ALONSO"/>
    <s v="ANDRÉS"/>
    <s v="CANGA ALONSO, ANDRÉS"/>
    <x v="0"/>
    <x v="0"/>
    <x v="0"/>
    <n v="0"/>
    <n v="1"/>
    <s v="ancanga"/>
    <s v="andres.canga@unirioja.es"/>
    <n v="0.3"/>
    <n v="0.3"/>
    <n v="504"/>
    <s v="PROFESOR TITULAR UNIVERSIDAD"/>
    <s v="C01"/>
    <s v="TIEMPO COMPLETO"/>
    <s v="2009-09-29 00:00:00.0"/>
    <s v="null"/>
    <s v="DF100243"/>
    <s v="PROFESOR TITULAR DE UNIVERSIDAD"/>
    <s v="R107"/>
    <x v="6"/>
    <n v="345"/>
    <s v="FILOLOGÍA INGLESA"/>
  </r>
  <r>
    <x v="5"/>
    <n v="33437205"/>
    <x v="2"/>
    <n v="318"/>
    <s v="318G"/>
    <s v="GRUPO-A"/>
    <s v="Trabajo fin de grado en Educación Primaria"/>
    <s v="GG"/>
    <s v="GRUPO GRANDE"/>
    <s v="318G"/>
    <s v="TRABAJO FIN DE GRADO"/>
    <s v="GRUPO-A"/>
    <s v="TRABAJO FIN DE GRADO"/>
    <s v="I"/>
    <n v="33437205"/>
    <s v="ESCUDERO"/>
    <s v="BAZTAN"/>
    <s v="JUAN MANUEL"/>
    <s v="ESCUDERO BAZTAN, JUAN MANUEL"/>
    <x v="1"/>
    <x v="0"/>
    <x v="0"/>
    <n v="0"/>
    <n v="0"/>
    <s v="juescude"/>
    <s v="juan-manuel.escudero@unirioja.es"/>
    <n v="0.6"/>
    <n v="0.6"/>
    <n v="534"/>
    <s v="CONTRATADO DOCTOR -TIPO 1"/>
    <s v="C01"/>
    <s v="TIEMPO COMPLETO"/>
    <s v="2019-02-01 00:00:00.0"/>
    <s v="null"/>
    <s v="PI100711"/>
    <s v="PROFESOR CONTRATADO DOCTOR -TIPO 1"/>
    <s v="R106"/>
    <x v="5"/>
    <n v="195"/>
    <s v="DIDÁCTICA DE LA LENGUA Y LA LITERATURA"/>
  </r>
  <r>
    <x v="5"/>
    <n v="51101681"/>
    <x v="2"/>
    <n v="318"/>
    <s v="318G"/>
    <s v="GRUPO-A"/>
    <s v="Trabajo fin de grado en Educación Primaria"/>
    <s v="GG"/>
    <s v="GRUPO GRANDE"/>
    <s v="318G"/>
    <s v="TRABAJO FIN DE GRADO"/>
    <s v="GRUPO-A"/>
    <s v="TRABAJO FIN DE GRADO"/>
    <s v="I"/>
    <n v="51101681"/>
    <s v="SEBASTIÁN"/>
    <s v="ENESCO"/>
    <s v="CARLA ILEANA"/>
    <s v="SEBASTIÁN ENESCO, CARLA ILEANA"/>
    <x v="1"/>
    <x v="0"/>
    <x v="0"/>
    <n v="0"/>
    <n v="0"/>
    <s v="casebast"/>
    <s v="carla-ileana.sebastian@unirioja.es"/>
    <n v="0.6"/>
    <n v="0.6"/>
    <n v="7081"/>
    <s v="AYUDANTE (DOCTOR)"/>
    <s v="C01"/>
    <s v="TIEMPO COMPLETO"/>
    <s v="2018-09-17 00:00:00.0"/>
    <s v="2021-09-16 00:00:00.0"/>
    <s v="PI101400"/>
    <s v="PROFESOR AYUDANTE DOCTOR"/>
    <s v="R115"/>
    <x v="2"/>
    <n v="735"/>
    <s v="PSICOLOGÍA EVOLUTIVA Y DE LA EDUCACIÓN"/>
  </r>
  <r>
    <x v="5"/>
    <n v="71639421"/>
    <x v="2"/>
    <n v="318"/>
    <s v="318G"/>
    <s v="GRUPO-A"/>
    <s v="Trabajo fin de grado en Educación Primaria"/>
    <s v="GG"/>
    <s v="GRUPO GRANDE"/>
    <s v="318G"/>
    <s v="TRABAJO FIN DE GRADO"/>
    <s v="GRUPO-A"/>
    <s v="TRABAJO FIN DE GRADO"/>
    <s v="I"/>
    <n v="71639421"/>
    <s v="FONSECA"/>
    <s v="PEDRERO"/>
    <s v="EDUARDO"/>
    <s v="FONSECA PEDRERO, EDUARDO"/>
    <x v="0"/>
    <x v="0"/>
    <x v="0"/>
    <n v="0"/>
    <n v="1"/>
    <s v="edfonsec"/>
    <s v="eduardo.fonseca@unirioja.es"/>
    <n v="0.3"/>
    <n v="0.3"/>
    <n v="504"/>
    <s v="PROFESOR TITULAR UNIVERSIDAD"/>
    <s v="C01"/>
    <s v="TIEMPO COMPLETO"/>
    <s v="2011-09-01 00:00:00.0"/>
    <s v="null"/>
    <s v="DF100295"/>
    <s v="PROFESOR TITULAR DE UNIVERSIDAD"/>
    <s v="R115"/>
    <x v="2"/>
    <n v="735"/>
    <s v="PSICOLOGÍA EVOLUTIVA Y DE LA EDUCACIÓN"/>
  </r>
  <r>
    <x v="5"/>
    <n v="72703170"/>
    <x v="2"/>
    <n v="318"/>
    <s v="318G"/>
    <s v="GRUPO-A"/>
    <s v="Trabajo fin de grado en Educación Primaria"/>
    <s v="GG"/>
    <s v="GRUPO GRANDE"/>
    <s v="318G"/>
    <s v="TRABAJO FIN DE GRADO"/>
    <s v="GRUPO-A"/>
    <s v="TRABAJO FIN DE GRADO"/>
    <s v="I"/>
    <n v="72703170"/>
    <s v="CHOCARRO"/>
    <s v="DE LUIS"/>
    <s v="EDURNE"/>
    <s v="CHOCARRO DE LUIS, EDURNE"/>
    <x v="0"/>
    <x v="0"/>
    <x v="0"/>
    <n v="0"/>
    <n v="1"/>
    <s v="edchocar"/>
    <s v="edurne.chocarro@unirioja.es"/>
    <n v="0.3"/>
    <n v="0.3"/>
    <n v="534"/>
    <s v="CONTRATADO DOCTOR -TIPO 1"/>
    <s v="C01"/>
    <s v="TIEMPO COMPLETO"/>
    <s v="2018-11-30 00:00:00.0"/>
    <s v="null"/>
    <s v="LD100293"/>
    <s v="PROFESOR CONTRATADO DOCTOR -TIPO 1"/>
    <s v="R115"/>
    <x v="2"/>
    <n v="215"/>
    <s v="DIDÁCTICA Y ORGANIZACIÓN ESCOLAR"/>
  </r>
  <r>
    <x v="5"/>
    <n v="72770953"/>
    <x v="2"/>
    <n v="318"/>
    <s v="318G"/>
    <s v="GRUPO-A"/>
    <s v="Trabajo fin de grado en Educación Primaria"/>
    <s v="GG"/>
    <s v="GRUPO GRANDE"/>
    <s v="318G"/>
    <s v="TRABAJO FIN DE GRADO"/>
    <s v="GRUPO-A"/>
    <s v="TRABAJO FIN DE GRADO"/>
    <s v="I"/>
    <n v="72770953"/>
    <s v="PÉREZ"/>
    <s v="MERINO"/>
    <s v="CRUZ"/>
    <s v="PÉREZ MERINO, CRUZ"/>
    <x v="1"/>
    <x v="0"/>
    <x v="1"/>
    <n v="0"/>
    <n v="0"/>
    <s v="crperez"/>
    <s v="cruz.perez@unirioja.es"/>
    <n v="0.9"/>
    <n v="0.9"/>
    <n v="536"/>
    <s v="PROFESOR INTERINO"/>
    <s v="C01"/>
    <s v="TIEMPO COMPLETO"/>
    <s v="2012-09-01 00:00:00.0"/>
    <s v="null"/>
    <s v="PI100847"/>
    <s v="PROFESOR CONTRATADO INTERINO"/>
    <s v="R115"/>
    <x v="2"/>
    <n v="805"/>
    <s v="TEORÍA E HISTORIA DE LA EDUCACIÓN"/>
  </r>
  <r>
    <x v="5"/>
    <n v="72786679"/>
    <x v="2"/>
    <n v="318"/>
    <s v="318G"/>
    <s v="GRUPO-A"/>
    <s v="Trabajo fin de grado en Educación Primaria"/>
    <s v="GG"/>
    <s v="GRUPO GRANDE"/>
    <s v="318G"/>
    <s v="TRABAJO FIN DE GRADO"/>
    <s v="GRUPO-A"/>
    <s v="TRABAJO FIN DE GRADO"/>
    <s v="I"/>
    <n v="72786679"/>
    <s v="HERREROS"/>
    <s v="GONZÁLEZ"/>
    <s v="CARMEN"/>
    <s v="HERREROS GONZÁLEZ, CARMEN"/>
    <x v="1"/>
    <x v="0"/>
    <x v="1"/>
    <n v="0"/>
    <n v="0"/>
    <s v="caherrer"/>
    <s v="carmen.herreros@unirioja.es"/>
    <n v="0.3"/>
    <n v="0.3"/>
    <n v="532"/>
    <s v="LABORAL DOCENTE-ASOCIADO"/>
    <s v="P02"/>
    <s v="TIEMPO PARCIAL (2+2 HORAS)"/>
    <s v="2018-09-17 00:00:00.0"/>
    <s v="2019-09-14 00:00:00.0"/>
    <s v="PI101395"/>
    <s v="PROFESOR ASOCIADO"/>
    <s v="R115"/>
    <x v="2"/>
    <n v="210"/>
    <s v="DIDÁCTICA DE LAS CIENCIAS SOCIALES"/>
  </r>
  <r>
    <x v="5"/>
    <s v="X4135783"/>
    <x v="2"/>
    <n v="318"/>
    <s v="318G"/>
    <s v="GRUPO-A"/>
    <s v="Trabajo fin de grado en Educación Primaria"/>
    <s v="GG"/>
    <s v="GRUPO GRANDE"/>
    <s v="318G"/>
    <s v="TRABAJO FIN DE GRADO"/>
    <s v="GRUPO-A"/>
    <s v="TRABAJO FIN DE GRADO"/>
    <s v="I"/>
    <s v="X4135783"/>
    <s v="VIEL"/>
    <s v="-"/>
    <s v="ANITA JOCELYNE MARIE"/>
    <s v="VIEL -, ANITA JOCELYNE MARIE"/>
    <x v="1"/>
    <x v="0"/>
    <x v="1"/>
    <n v="0"/>
    <n v="0"/>
    <s v="anviel"/>
    <s v="anita.viel@unirioja.es"/>
    <n v="0.6"/>
    <n v="0.6"/>
    <n v="532"/>
    <s v="LABORAL DOCENTE-ASOCIADO"/>
    <s v="P03"/>
    <s v="TIEMPO PARCIAL (3+3 HORAS)"/>
    <s v="2018-09-17 00:00:00.0"/>
    <s v="2019-09-14 00:00:00.0"/>
    <s v="PI101367"/>
    <s v="PROFESOR ASOCIADO"/>
    <s v="R107"/>
    <x v="6"/>
    <n v="335"/>
    <s v="FILOLOGÍA FRANCESA"/>
  </r>
  <r>
    <x v="6"/>
    <n v="16261031"/>
    <x v="0"/>
    <n v="319"/>
    <s v="319G"/>
    <s v="GRUPO-A"/>
    <s v="Derecho administrativo del turismo"/>
    <s v="GG"/>
    <s v="GRUPO GRANDE"/>
    <s v="319G"/>
    <s v="GG de Derecho administrativo del turismo"/>
    <s v="GRUPO-A"/>
    <s v="GG de Derecho administrativo del turismo"/>
    <s v="1S"/>
    <n v="16261031"/>
    <s v="SANTAMARÍA"/>
    <s v="ARINAS"/>
    <s v="RENÉ JAVIER"/>
    <s v="SANTAMARÍA ARINAS, RENÉ JAVIER"/>
    <x v="0"/>
    <x v="0"/>
    <x v="0"/>
    <n v="4"/>
    <n v="3"/>
    <s v="resantam"/>
    <s v="rene-javier.santamaria@unirioja.es"/>
    <n v="4"/>
    <n v="4"/>
    <n v="504"/>
    <s v="PROFESOR TITULAR UNIVERSIDAD"/>
    <s v="01R"/>
    <s v="TIEMPO COMPLETO REDUCIDO"/>
    <s v="2016-09-15 00:00:00.0"/>
    <s v="null"/>
    <s v="DF100199"/>
    <s v="PROFESOR TITULAR DE UNIVERSIDAD"/>
    <s v="R103"/>
    <x v="1"/>
    <n v="125"/>
    <s v="DERECHO ADMINISTRATIVO"/>
  </r>
  <r>
    <x v="6"/>
    <n v="16566979"/>
    <x v="0"/>
    <n v="319"/>
    <s v="319R"/>
    <s v="GRUPO-A1"/>
    <s v="Derecho administrativo del turismo"/>
    <s v="GR"/>
    <s v="GRUPO REDUCIDO"/>
    <s v="319R"/>
    <s v="GR de Derecho administrativo del turismo"/>
    <s v="GRUPO-A1"/>
    <s v="GR de Derecho administrativo del turismo"/>
    <s v="1S"/>
    <n v="16566979"/>
    <s v="BARRIOBERO"/>
    <s v="MARTÍNEZ"/>
    <s v="IGNACIO"/>
    <s v="BARRIOBERO MARTÍNEZ, IGNACIO"/>
    <x v="1"/>
    <x v="0"/>
    <x v="0"/>
    <n v="0"/>
    <n v="0"/>
    <s v="igbarrio"/>
    <s v="ignacio.barriobero@unirioja.es"/>
    <n v="2"/>
    <n v="2"/>
    <n v="532"/>
    <s v="LABORAL DOCENTE-ASOCIADO"/>
    <s v="P06"/>
    <s v="TIEMPO PARCIAL (6+6 HORAS)"/>
    <s v="2016-09-15 00:00:00.0"/>
    <s v="2019-09-14 00:00:00.0"/>
    <s v="PI101100"/>
    <s v="PROFESOR ASOCIADO"/>
    <s v="R103"/>
    <x v="1"/>
    <n v="125"/>
    <s v="DERECHO ADMINISTRATIVO"/>
  </r>
  <r>
    <x v="6"/>
    <n v="16559462"/>
    <x v="0"/>
    <n v="320"/>
    <s v="320G"/>
    <s v="GRUPO-A"/>
    <s v="Gestión de empresas turísticas"/>
    <s v="GG"/>
    <s v="GRUPO GRANDE"/>
    <s v="320G"/>
    <s v="GG de Gestión de empresas turísticas"/>
    <s v="GRUPO-A"/>
    <s v="GG de Gestión de empresas turísticas"/>
    <s v="1S"/>
    <n v="16559462"/>
    <s v="LACALZADA"/>
    <s v="ESQUIVEL"/>
    <s v="JOSÉ ANGEL"/>
    <s v="LACALZADA ESQUIVEL, JOSÉ ANGEL"/>
    <x v="1"/>
    <x v="0"/>
    <x v="1"/>
    <n v="0"/>
    <n v="0"/>
    <s v="jolacae"/>
    <s v="jose-angel.lacalzada@unirioja.es"/>
    <n v="2"/>
    <n v="2"/>
    <n v="532"/>
    <s v="LABORAL DOCENTE-ASOCIADO"/>
    <s v="P06"/>
    <s v="TIEMPO PARCIAL (6+6 HORAS)"/>
    <s v="2015-09-15 00:00:00.0"/>
    <s v="2019-09-14 00:00:00.0"/>
    <s v="PI101023"/>
    <s v="PROFESOR ASOCIADO"/>
    <s v="R104"/>
    <x v="0"/>
    <n v="230"/>
    <s v="ECONOMÍA FINANCIERA Y CONTABILIDAD"/>
  </r>
  <r>
    <x v="6"/>
    <n v="16593137"/>
    <x v="0"/>
    <n v="320"/>
    <s v="320G"/>
    <s v="GRUPO-A"/>
    <s v="Gestión de empresas turísticas"/>
    <s v="GG"/>
    <s v="GRUPO GRANDE"/>
    <s v="320G"/>
    <s v="GG de Gestión de empresas turísticas"/>
    <s v="GRUPO-A"/>
    <s v="GG de Gestión de empresas turísticas"/>
    <s v="1S"/>
    <n v="16593137"/>
    <s v="PARRAS"/>
    <s v="GÓMEZ"/>
    <s v="MAITE"/>
    <s v="PARRAS GÓMEZ, MAITE"/>
    <x v="1"/>
    <x v="0"/>
    <x v="1"/>
    <n v="0"/>
    <n v="0"/>
    <s v="maparras"/>
    <s v="maite.parras@unirioja.es"/>
    <n v="1.6"/>
    <n v="1.6"/>
    <n v="536"/>
    <s v="PROFESOR INTERINO"/>
    <s v="C01"/>
    <s v="TIEMPO COMPLETO"/>
    <s v="2018-10-04 00:00:00.0"/>
    <s v="2019-04-05 00:00:00.0"/>
    <s v="PI101438"/>
    <s v="PROFESOR CONTRATADO INTERINO"/>
    <s v="R104"/>
    <x v="0"/>
    <n v="650"/>
    <s v="ORGANIZACIÓN DE EMPRESAS"/>
  </r>
  <r>
    <x v="6"/>
    <n v="16607692"/>
    <x v="0"/>
    <n v="320"/>
    <s v="320G"/>
    <s v="GRUPO-A"/>
    <s v="Gestión de empresas turísticas"/>
    <s v="GG"/>
    <s v="GRUPO GRANDE"/>
    <s v="320G"/>
    <s v="GG de Gestión de empresas turísticas"/>
    <s v="GRUPO-A"/>
    <s v="GG de Gestión de empresas turísticas"/>
    <s v="1S"/>
    <n v="16607692"/>
    <s v="CLAVEL"/>
    <s v="SAN EMETERIO"/>
    <s v="MÓNICA"/>
    <s v="CLAVEL SAN EMETERIO, MÓNICA"/>
    <x v="1"/>
    <x v="0"/>
    <x v="0"/>
    <n v="0"/>
    <n v="0"/>
    <s v="moclavel"/>
    <s v="monica.clavel-san@unirioja.es"/>
    <n v="0.4"/>
    <n v="0.4"/>
    <n v="536"/>
    <s v="PROFESOR INTERINO"/>
    <s v="C01"/>
    <s v="TIEMPO COMPLETO"/>
    <s v="2019-01-19 00:00:00.0"/>
    <s v="null"/>
    <s v="PI101353"/>
    <s v="PROFESOR CONTRATADO INTERINO TC"/>
    <s v="R104"/>
    <x v="0"/>
    <n v="95"/>
    <s v="COMERCIALIZACIÓN E INVESTIGACIÓN DE MERCADOS"/>
  </r>
  <r>
    <x v="6"/>
    <n v="16614068"/>
    <x v="0"/>
    <n v="320"/>
    <s v="320G"/>
    <s v="GRUPO-A"/>
    <s v="Gestión de empresas turísticas"/>
    <s v="GG"/>
    <s v="GRUPO GRANDE"/>
    <s v="320G"/>
    <s v="GG de Gestión de empresas turísticas"/>
    <s v="GRUPO-A"/>
    <s v="GG de Gestión de empresas turísticas"/>
    <s v="1S"/>
    <n v="16614068"/>
    <s v="ORCOS"/>
    <s v="SÁNCHEZ"/>
    <s v="RAQUEL"/>
    <s v="ORCOS SÁNCHEZ, RAQUEL"/>
    <x v="1"/>
    <x v="0"/>
    <x v="0"/>
    <n v="0"/>
    <n v="0"/>
    <s v="raorcosa"/>
    <s v="raquel.orcos@unirioja.es"/>
    <n v="0"/>
    <n v="0"/>
    <n v="536"/>
    <s v="PROFESOR INTERINO"/>
    <s v="C01"/>
    <s v="TIEMPO COMPLETO"/>
    <s v="2018-09-17 00:00:00.0"/>
    <s v="null"/>
    <s v="PI101360"/>
    <s v="PROFESOR CONTRATADO INTERINO"/>
    <s v="R104"/>
    <x v="0"/>
    <n v="650"/>
    <s v="ORGANIZACIÓN DE EMPRESAS"/>
  </r>
  <r>
    <x v="6"/>
    <n v="16549972"/>
    <x v="0"/>
    <n v="321"/>
    <s v="321G"/>
    <s v="GRUPO-A"/>
    <s v="Economía del turismo"/>
    <s v="GG"/>
    <s v="GRUPO GRANDE"/>
    <s v="321G"/>
    <s v="GG de Economía del turismo"/>
    <s v="GRUPO-A"/>
    <s v="GG de Economía del turismo"/>
    <s v="1S"/>
    <n v="16549972"/>
    <s v="PINILLOS"/>
    <s v="GARCÍA"/>
    <s v="MARÍA DE LA O"/>
    <s v="PINILLOS GARCÍA, MARÍA DE LA O"/>
    <x v="0"/>
    <x v="0"/>
    <x v="0"/>
    <n v="5"/>
    <n v="1"/>
    <s v="mpinillo"/>
    <s v="maria.pinillos@unirioja.es"/>
    <n v="4"/>
    <n v="4"/>
    <n v="504"/>
    <s v="PROFESOR TITULAR UNIVERSIDAD"/>
    <s v="C01"/>
    <s v="TIEMPO COMPLETO"/>
    <s v="2014-09-15 00:00:00.0"/>
    <s v="null"/>
    <s v="DF31176"/>
    <s v="PROFESOR TITULAR DE UNIVERSIDAD"/>
    <s v="R104"/>
    <x v="0"/>
    <n v="225"/>
    <s v="ECONOMÍA APLICADA"/>
  </r>
  <r>
    <x v="6"/>
    <n v="16539010"/>
    <x v="0"/>
    <n v="322"/>
    <s v="322G"/>
    <s v="GRUPO-A"/>
    <s v="Geografía del turismo y del ocio"/>
    <s v="GG"/>
    <s v="GRUPO GRANDE"/>
    <s v="322G"/>
    <s v="GG de Geografia del turismo y del ocio"/>
    <s v="GRUPO-A"/>
    <s v="GG de Geografia del turismo y del ocio"/>
    <s v="2S"/>
    <n v="16539010"/>
    <s v="RUIZ"/>
    <s v="FLAÑO"/>
    <s v="PURIFICACIÓN"/>
    <s v="RUIZ FLAÑO, PURIFICACIÓN"/>
    <x v="1"/>
    <x v="0"/>
    <x v="0"/>
    <n v="5"/>
    <n v="4"/>
    <s v="puruiz"/>
    <s v="purificacion.ruiz@unirioja.es"/>
    <n v="0"/>
    <n v="0"/>
    <n v="504"/>
    <s v="PROFESOR TITULAR UNIVERSIDAD"/>
    <s v="01R"/>
    <s v="TIEMPO COMPLETO REDUCIDO"/>
    <s v="2017-09-15 00:00:00.0"/>
    <s v="null"/>
    <s v="DF3369"/>
    <s v="PROFESOR TITULAR DE UNIVERSIDAD"/>
    <s v="R114"/>
    <x v="3"/>
    <n v="430"/>
    <s v="GEOGRAFÍA FÍSICA"/>
  </r>
  <r>
    <x v="6"/>
    <n v="16606836"/>
    <x v="0"/>
    <n v="322"/>
    <s v="322G"/>
    <s v="GRUPO-A"/>
    <s v="Geografía del turismo y del ocio"/>
    <s v="GG"/>
    <s v="GRUPO GRANDE"/>
    <s v="322G"/>
    <s v="GG de Geografia del turismo y del ocio"/>
    <s v="GRUPO-A"/>
    <s v="GG de Geografia del turismo y del ocio"/>
    <s v="2S"/>
    <n v="16606836"/>
    <s v="LLORENTE"/>
    <s v="ADÁN"/>
    <s v="JOSÉ ÁNGEL"/>
    <s v="LLORENTE ADÁN, JOSÉ ÁNGEL"/>
    <x v="0"/>
    <x v="0"/>
    <x v="0"/>
    <n v="0"/>
    <n v="0"/>
    <s v="jollorad"/>
    <s v="jose-angel.llorente@unirioja.es"/>
    <n v="4.5"/>
    <n v="4.5"/>
    <n v="536"/>
    <s v="PROFESOR INTERINO"/>
    <s v="C01"/>
    <s v="TIEMPO COMPLETO"/>
    <s v="2018-09-17 00:00:00.0"/>
    <s v="2019-09-14 00:00:00.0"/>
    <s v="PI101280"/>
    <s v="PROFESOR CONTRATADO INTERINO"/>
    <s v="R114"/>
    <x v="3"/>
    <n v="430"/>
    <s v="GEOGRAFÍA FÍSICA"/>
  </r>
  <r>
    <x v="6"/>
    <n v="16500778"/>
    <x v="0"/>
    <n v="323"/>
    <s v="323G"/>
    <s v="GRUPO-A"/>
    <s v="Derecho privado de la contratación en el sector turístico"/>
    <s v="GG"/>
    <s v="GRUPO GRANDE"/>
    <s v="323G"/>
    <s v="GG de Derecho privado de la contratación en el sector turístico"/>
    <s v="GRUPO-A"/>
    <s v="GG de Derecho privado de la contratación en el sector turístico"/>
    <s v="2S"/>
    <n v="16500778"/>
    <s v="MURILLAS"/>
    <s v="ESCUDERO"/>
    <s v="JUAN MANUEL"/>
    <s v="MURILLAS ESCUDERO, JUAN MANUEL"/>
    <x v="0"/>
    <x v="0"/>
    <x v="0"/>
    <n v="5"/>
    <n v="1"/>
    <s v="jumurill"/>
    <s v="juan-manuel.murillas@unirioja.es"/>
    <n v="4"/>
    <n v="4"/>
    <n v="534"/>
    <s v="CONTRATADO DOCTOR -TIPO 1"/>
    <s v="C01"/>
    <s v="TIEMPO COMPLETO"/>
    <s v="2015-10-17 00:00:00.0"/>
    <s v="null"/>
    <s v="LD100615"/>
    <s v="PROFESOR CONTRATADO DOCTOR -TIPO 1"/>
    <s v="R103"/>
    <x v="1"/>
    <n v="130"/>
    <s v="DERECHO CIVIL"/>
  </r>
  <r>
    <x v="6"/>
    <n v="16563058"/>
    <x v="0"/>
    <n v="324"/>
    <s v="324G"/>
    <s v="GRUPO-A"/>
    <s v="Marketing turístico y comunicación"/>
    <s v="GG"/>
    <s v="GRUPO GRANDE"/>
    <s v="324G"/>
    <s v="GG de Márketing turístico y comunicación"/>
    <s v="GRUPO-A"/>
    <s v="GG de Márketing turístico y comunicación"/>
    <s v="2S"/>
    <n v="16563058"/>
    <s v="PELEGRÍN"/>
    <s v="BORONDO"/>
    <s v="JORGE"/>
    <s v="PELEGRÍN BORONDO, JORGE"/>
    <x v="0"/>
    <x v="0"/>
    <x v="0"/>
    <n v="2"/>
    <n v="1"/>
    <s v="jopelegr"/>
    <s v="jorge.pelegrin@unirioja.es"/>
    <n v="2.2000000000000002"/>
    <n v="2.2000000000000002"/>
    <n v="534"/>
    <s v="CONTRATADO DOCTOR -TIPO 1"/>
    <s v="C01"/>
    <s v="TIEMPO COMPLETO"/>
    <s v="2015-04-23 00:00:00.0"/>
    <s v="null"/>
    <s v="LD100612"/>
    <s v="PROFESOR CONTRATADO DOCTOR- TIPO 1"/>
    <s v="R104"/>
    <x v="0"/>
    <n v="95"/>
    <s v="COMERCIALIZACIÓN E INVESTIGACIÓN DE MERCADOS"/>
  </r>
  <r>
    <x v="6"/>
    <n v="16612716"/>
    <x v="0"/>
    <n v="324"/>
    <s v="324G"/>
    <s v="GRUPO-A"/>
    <s v="Marketing turístico y comunicación"/>
    <s v="GG"/>
    <s v="GRUPO GRANDE"/>
    <s v="324G"/>
    <s v="GG de Márketing turístico y comunicación"/>
    <s v="GRUPO-A"/>
    <s v="GG de Márketing turístico y comunicación"/>
    <s v="2S"/>
    <n v="16612716"/>
    <s v="ALESANCO"/>
    <s v="LLORENTE"/>
    <s v="MARÍA"/>
    <s v="ALESANCO LLORENTE, MARÍA"/>
    <x v="1"/>
    <x v="0"/>
    <x v="1"/>
    <n v="0"/>
    <n v="0"/>
    <s v="maalesan"/>
    <s v="maria.alesanco@unirioja.es"/>
    <n v="1.8"/>
    <n v="1.8"/>
    <n v="532"/>
    <s v="LABORAL DOCENTE-ASOCIADO"/>
    <s v="P02"/>
    <s v="TIEMPO PARCIAL (2+2 HORAS)"/>
    <s v="2018-09-25 00:00:00.0"/>
    <s v="2019-09-14 00:00:00.0"/>
    <s v="PI101430"/>
    <s v="PROFESOR ASOCIADO"/>
    <s v="R104"/>
    <x v="0"/>
    <n v="95"/>
    <s v="COMERCIALIZACIÓN E INVESTIGACIÓN DE MERCADOS"/>
  </r>
  <r>
    <x v="6"/>
    <n v="7974905"/>
    <x v="0"/>
    <n v="327"/>
    <s v="327G"/>
    <s v="GRUPO-A"/>
    <s v="Prácticas externas"/>
    <s v="GG"/>
    <s v="GRUPO GRANDE"/>
    <s v="327G"/>
    <s v="GG de Prácticas en empresa"/>
    <s v="GRUPO-A"/>
    <s v="GG de Prácticas en empresa"/>
    <s v="2S"/>
    <n v="7974905"/>
    <s v="QUEIRUGA"/>
    <s v="DIOS"/>
    <s v="DOLORES ALICIA"/>
    <s v="QUEIRUGA DIOS, DOLORES ALICIA"/>
    <x v="1"/>
    <x v="0"/>
    <x v="0"/>
    <n v="0"/>
    <n v="0"/>
    <s v="doqueiru"/>
    <s v="dolores.queiruga@unirioja.es"/>
    <n v="1.2"/>
    <n v="1.2"/>
    <n v="504"/>
    <s v="PROFESOR TITULAR UNIVERSIDAD"/>
    <s v="C01"/>
    <s v="TIEMPO COMPLETO"/>
    <s v="2011-09-01 00:00:00.0"/>
    <s v="null"/>
    <s v="DF100301"/>
    <s v="PROFESOR TITULAR DE UNIVERSIDAD"/>
    <s v="R104"/>
    <x v="0"/>
    <n v="650"/>
    <s v="ORGANIZACIÓN DE EMPRESAS"/>
  </r>
  <r>
    <x v="6"/>
    <n v="16533890"/>
    <x v="0"/>
    <n v="327"/>
    <s v="327G"/>
    <s v="GRUPO-A"/>
    <s v="Prácticas externas"/>
    <s v="GG"/>
    <s v="GRUPO GRANDE"/>
    <s v="327G"/>
    <s v="GG de Prácticas en empresa"/>
    <s v="GRUPO-A"/>
    <s v="GG de Prácticas en empresa"/>
    <s v="2S"/>
    <n v="16533890"/>
    <s v="PORTILLO"/>
    <s v="PÉREZ DE VIÑASPRE"/>
    <s v="FABIOLA"/>
    <s v="PORTILLO PÉREZ DE VIÑASPRE, FABIOLA"/>
    <x v="0"/>
    <x v="0"/>
    <x v="0"/>
    <n v="4"/>
    <n v="1"/>
    <s v="faporti"/>
    <s v="fabiola.portillo@unirioja.es"/>
    <n v="0"/>
    <n v="0"/>
    <n v="504"/>
    <s v="PROFESOR TITULAR UNIVERSIDAD"/>
    <s v="01A"/>
    <s v="TIEMPO COMPLETO AMPLIADO"/>
    <s v="2016-09-15 00:00:00.0"/>
    <s v="null"/>
    <s v="DF100141"/>
    <s v="PROFESOR TITULAR DE UNIVERSIDAD"/>
    <s v="R104"/>
    <x v="0"/>
    <n v="225"/>
    <s v="ECONOMÍA APLICADA"/>
  </r>
  <r>
    <x v="6"/>
    <n v="16542461"/>
    <x v="0"/>
    <n v="327"/>
    <s v="327G"/>
    <s v="GRUPO-A"/>
    <s v="Prácticas externas"/>
    <s v="GG"/>
    <s v="GRUPO GRANDE"/>
    <s v="327G"/>
    <s v="GG de Prácticas en empresa"/>
    <s v="GRUPO-A"/>
    <s v="GG de Prácticas en empresa"/>
    <s v="2S"/>
    <n v="16542461"/>
    <s v="CASTRESANA"/>
    <s v="RUIZ CARRILLO"/>
    <s v="JOSÉ IGNACIO"/>
    <s v="CASTRESANA RUIZ CARRILLO, JOSÉ IGNACIO"/>
    <x v="0"/>
    <x v="0"/>
    <x v="0"/>
    <n v="5"/>
    <n v="0"/>
    <s v="jocastre"/>
    <s v="jignacio.castresana@unirioja.es"/>
    <n v="0.2"/>
    <n v="0.2"/>
    <n v="504"/>
    <s v="PROFESOR TITULAR UNIVERSIDAD"/>
    <s v="01A"/>
    <s v="TIEMPO COMPLETO AMPLIADO"/>
    <s v="2012-09-01 00:00:00.0"/>
    <s v="null"/>
    <s v="DF31294"/>
    <s v="TITULAR DE UNIVERSIDAD"/>
    <s v="R104"/>
    <x v="0"/>
    <n v="650"/>
    <s v="ORGANIZACIÓN DE EMPRESAS"/>
  </r>
  <r>
    <x v="6"/>
    <n v="16594506"/>
    <x v="0"/>
    <n v="327"/>
    <s v="327G"/>
    <s v="GRUPO-A"/>
    <s v="Prácticas externas"/>
    <s v="GG"/>
    <s v="GRUPO GRANDE"/>
    <s v="327G"/>
    <s v="GG de Prácticas en empresa"/>
    <s v="GRUPO-A"/>
    <s v="GG de Prácticas en empresa"/>
    <s v="2S"/>
    <n v="16594506"/>
    <s v="VARGAS"/>
    <s v="MONTOYA"/>
    <s v="PILAR"/>
    <s v="VARGAS MONTOYA, PILAR"/>
    <x v="1"/>
    <x v="0"/>
    <x v="0"/>
    <n v="3"/>
    <n v="0"/>
    <s v="pivargas"/>
    <s v="pilar.vargas@unirioja.es"/>
    <n v="1.2"/>
    <n v="1.2"/>
    <n v="504"/>
    <s v="PROFESOR TITULAR UNIVERSIDAD"/>
    <s v="C01"/>
    <s v="TIEMPO COMPLETO"/>
    <s v="2018-11-26 00:00:00.0"/>
    <s v="null"/>
    <s v="DF100362"/>
    <s v="PROFESOR TITULAR DE UNIVERSIDAD"/>
    <s v="R104"/>
    <x v="0"/>
    <n v="650"/>
    <s v="ORGANIZACIÓN DE EMPRESAS"/>
  </r>
  <r>
    <x v="6"/>
    <n v="18033042"/>
    <x v="0"/>
    <n v="327"/>
    <s v="327G"/>
    <s v="GRUPO-A"/>
    <s v="Prácticas externas"/>
    <s v="GG"/>
    <s v="GRUPO GRANDE"/>
    <s v="327G"/>
    <s v="GG de Prácticas en empresa"/>
    <s v="GRUPO-A"/>
    <s v="GG de Prácticas en empresa"/>
    <s v="2S"/>
    <n v="18033042"/>
    <s v="BLANCO"/>
    <s v="PASCUAL"/>
    <s v="LUIS"/>
    <s v="BLANCO PASCUAL, LUIS"/>
    <x v="0"/>
    <x v="0"/>
    <x v="0"/>
    <n v="3"/>
    <n v="0"/>
    <s v="lublanco"/>
    <s v="luis.blanco@unirioja.es"/>
    <n v="0"/>
    <n v="0"/>
    <n v="534"/>
    <s v="CONTRATADO DOCTOR -TIPO 1"/>
    <s v="C01"/>
    <s v="TIEMPO COMPLETO"/>
    <s v="2011-07-29 00:00:00.0"/>
    <s v="null"/>
    <s v="PI100783"/>
    <s v="PROFESOR CONTRATADO DOCTOR"/>
    <s v="R104"/>
    <x v="0"/>
    <n v="230"/>
    <s v="ECONOMÍA FINANCIERA Y CONTABILIDAD"/>
  </r>
  <r>
    <x v="6"/>
    <n v="44156166"/>
    <x v="0"/>
    <n v="327"/>
    <s v="327G"/>
    <s v="GRUPO-A"/>
    <s v="Prácticas externas"/>
    <s v="GG"/>
    <s v="GRUPO GRANDE"/>
    <s v="327G"/>
    <s v="GG de Prácticas en empresa"/>
    <s v="GRUPO-A"/>
    <s v="GG de Prácticas en empresa"/>
    <s v="2S"/>
    <n v="44156166"/>
    <s v="UZCANGA"/>
    <s v="LACABE"/>
    <s v="CATALINA ANA"/>
    <s v="UZCANGA LACABE, CATALINA ANA"/>
    <x v="1"/>
    <x v="0"/>
    <x v="1"/>
    <n v="0"/>
    <n v="0"/>
    <s v="cauzcang"/>
    <s v="catalina-ana.uzcanga@unirioja.es"/>
    <n v="1"/>
    <n v="1"/>
    <n v="536"/>
    <s v="PROFESOR INTERINO"/>
    <s v="P05"/>
    <s v="TIEMPO PARCIAL (5+5 HORAS)"/>
    <s v="2018-10-02 00:00:00.0"/>
    <s v="2019-09-14 00:00:00.0"/>
    <s v="PI101437"/>
    <s v="PROFESOR CONTRATADO INTERINO"/>
    <s v="R114"/>
    <x v="3"/>
    <n v="775"/>
    <s v="SOCIOLOGÍA"/>
  </r>
  <r>
    <x v="7"/>
    <n v="16591524"/>
    <x v="3"/>
    <n v="329"/>
    <s v="329G"/>
    <s v="GRUPO-A"/>
    <s v="Psicología II"/>
    <s v="GG"/>
    <s v="GRUPO GRANDE"/>
    <s v="329G"/>
    <s v="GG de Psicología II"/>
    <s v="GRUPO-A"/>
    <s v="GG de Psicología II"/>
    <s v="1S"/>
    <n v="16591524"/>
    <s v="IBAÑEZ"/>
    <s v="GOMEZ"/>
    <s v="DIANA"/>
    <s v="IBAÑEZ GOMEZ, DIANA"/>
    <x v="1"/>
    <x v="0"/>
    <x v="1"/>
    <n v="0"/>
    <n v="0"/>
    <s v="diibanez"/>
    <s v="diana.ibanez@unirioja.es"/>
    <n v="5.4"/>
    <n v="5.4"/>
    <n v="532"/>
    <s v="LABORAL DOCENTE-ASOCIADO"/>
    <s v="P06"/>
    <s v="TIEMPO PARCIAL (6+6 HORAS)"/>
    <s v="2018-09-17 00:00:00.0"/>
    <s v="2019-09-14 00:00:00.0"/>
    <s v="PI101401"/>
    <s v="PROFESOR ASOCIADO"/>
    <s v="R115"/>
    <x v="2"/>
    <n v="735"/>
    <s v="PSICOLOGÍA EVOLUTIVA Y DE LA EDUCACIÓN"/>
  </r>
  <r>
    <x v="7"/>
    <n v="39847439"/>
    <x v="3"/>
    <n v="329"/>
    <s v="329G"/>
    <s v="GRUPO-A"/>
    <s v="Psicología II"/>
    <s v="GG"/>
    <s v="GRUPO GRANDE"/>
    <s v="329G"/>
    <s v="GG de Psicología II"/>
    <s v="GRUPO-A"/>
    <s v="GG de Psicología II"/>
    <s v="1S"/>
    <n v="39847439"/>
    <s v="SASTRE"/>
    <s v="I RIBA"/>
    <s v="SYLVIA"/>
    <s v="SASTRE I RIBA, SYLVIA"/>
    <x v="1"/>
    <x v="0"/>
    <x v="0"/>
    <n v="5"/>
    <n v="3"/>
    <s v="sisastre"/>
    <s v="silvia.sastre@unirioja.es"/>
    <n v="0"/>
    <n v="0"/>
    <n v="500"/>
    <s v="CATEDRATICO DE UNIVERSIDAD"/>
    <s v="C01"/>
    <s v="TIEMPO COMPLETO"/>
    <s v="2007-05-13 00:00:00.0"/>
    <s v="null"/>
    <s v="DF3590"/>
    <s v="CATEDRÁTICO DE UNIVERSIDAD"/>
    <s v="R115"/>
    <x v="2"/>
    <n v="735"/>
    <s v="PSICOLOGÍA EVOLUTIVA Y DE LA EDUCACIÓN"/>
  </r>
  <r>
    <x v="7"/>
    <n v="5625302"/>
    <x v="3"/>
    <n v="330"/>
    <s v="330G"/>
    <s v="GRUPO-A"/>
    <s v="Farmacología I"/>
    <s v="GG"/>
    <s v="GRUPO GRANDE"/>
    <s v="330G"/>
    <s v="GG de Farmacología I"/>
    <s v="GRUPO-A"/>
    <s v="GG de Farmacología I"/>
    <s v="1S"/>
    <n v="5625302"/>
    <s v="TORRES"/>
    <s v="MANRIQUE"/>
    <s v="CARMEN"/>
    <s v="TORRES MANRIQUE, CARMEN"/>
    <x v="0"/>
    <x v="0"/>
    <x v="0"/>
    <n v="6"/>
    <n v="4"/>
    <s v="catorres"/>
    <s v="carmen.torres@unirioja.es"/>
    <n v="0"/>
    <n v="0"/>
    <n v="500"/>
    <s v="CATEDRATICO DE UNIVERSIDAD"/>
    <s v="01R"/>
    <s v="TIEMPO COMPLETO REDUCIDO"/>
    <s v="2014-09-15 00:00:00.0"/>
    <s v="null"/>
    <s v="DF100139"/>
    <s v="CATEDRATICO DE UNIVERSIDAD"/>
    <s v="R101"/>
    <x v="4"/>
    <n v="60"/>
    <s v="BIOQUÍMICA Y BIOLOGÍA MOLECULAR"/>
  </r>
  <r>
    <x v="7"/>
    <n v="16611379"/>
    <x v="3"/>
    <n v="330"/>
    <s v="330G"/>
    <s v="GRUPO-A"/>
    <s v="Farmacología I"/>
    <s v="GG"/>
    <s v="GRUPO GRANDE"/>
    <s v="330G"/>
    <s v="GG de Farmacología I"/>
    <s v="GRUPO-A"/>
    <s v="GG de Farmacología I"/>
    <s v="1S"/>
    <n v="16611379"/>
    <s v="LOZANO"/>
    <s v="FERNÁNDEZ"/>
    <s v="CARMEN"/>
    <s v="LOZANO FERNÁNDEZ, CARMEN"/>
    <x v="1"/>
    <x v="0"/>
    <x v="0"/>
    <n v="0"/>
    <n v="0"/>
    <s v="calozaf"/>
    <s v="carmen.lozano@unirioja.es"/>
    <n v="6"/>
    <n v="6"/>
    <n v="504"/>
    <s v="PROFESOR TITULAR UNIVERSIDAD"/>
    <s v="C01"/>
    <s v="TIEMPO COMPLETO"/>
    <s v="2018-09-17 00:00:00.0"/>
    <s v="null"/>
    <s v="DF100355"/>
    <s v="PROFESOR TITULAR DE UNIVERSIDAD"/>
    <s v="R101"/>
    <x v="4"/>
    <n v="60"/>
    <s v="BIOQUÍMICA Y BIOLOGÍA MOLECULAR"/>
  </r>
  <r>
    <x v="7"/>
    <n v="30629229"/>
    <x v="3"/>
    <n v="332"/>
    <s v="332G"/>
    <s v="GRUPO-A"/>
    <s v="Farmacología II"/>
    <s v="GG"/>
    <s v="GRUPO GRANDE"/>
    <s v="332G"/>
    <s v="GG de Farmacología II"/>
    <s v="GRUPO-A"/>
    <s v="GG de Farmacología II"/>
    <s v="2S"/>
    <n v="30629229"/>
    <s v="SAINZ DE ROZAS"/>
    <s v="APARICIO"/>
    <s v="CARLOS"/>
    <s v="SAINZ DE ROZAS APARICIO, CARLOS"/>
    <x v="1"/>
    <x v="0"/>
    <x v="1"/>
    <n v="0"/>
    <n v="0"/>
    <s v="casainzd"/>
    <s v="carlos.sainz-de-rozas@unirioja.es"/>
    <n v="2.6"/>
    <n v="2.6"/>
    <n v="536"/>
    <s v="PROFESOR INTERINO"/>
    <s v="P03"/>
    <s v="TIEMPO PARCIAL (3+3 HORAS)"/>
    <s v="2019-03-08 00:00:00.0"/>
    <s v="2019-05-03 00:00:00.0"/>
    <s v="PI101460"/>
    <s v="PROFESOR CONTRATADO INTERINO"/>
    <s v="R101"/>
    <x v="4"/>
    <n v="60"/>
    <s v="BIOQUÍMICA Y BIOLOGÍA MOLECULAR"/>
  </r>
  <r>
    <x v="7"/>
    <n v="16583134"/>
    <x v="3"/>
    <n v="335"/>
    <s v="335G"/>
    <s v="GRUPO-A"/>
    <s v="Ética y legislación"/>
    <s v="GG"/>
    <s v="GRUPO GRANDE"/>
    <s v="335G"/>
    <s v="GG de Ética y Legislación"/>
    <s v="GRUPO-A"/>
    <s v="GG de Ética y Legislación"/>
    <s v="1S"/>
    <n v="16583134"/>
    <s v="SANTOLALLA"/>
    <s v="ARNEDO"/>
    <s v="IVAN"/>
    <s v="SANTOLALLA ARNEDO, IVAN"/>
    <x v="1"/>
    <x v="0"/>
    <x v="0"/>
    <n v="0"/>
    <n v="0"/>
    <s v="ivsantol"/>
    <s v="ivan.santolalla@unirioja.es"/>
    <n v="5.2"/>
    <n v="5.2"/>
    <n v="532"/>
    <s v="LABORAL DOCENTE-ASOCIADO"/>
    <s v="P03"/>
    <s v="TIEMPO PARCIAL (3+3 HORAS)"/>
    <s v="2018-09-17 00:00:00.0"/>
    <s v="2019-09-14 00:00:00.0"/>
    <s v="PI101352"/>
    <s v="PROFESOR ASOCIADO"/>
    <s v="R103"/>
    <x v="1"/>
    <n v="381"/>
    <s v="FILOSOFÍA DEL DERECHO"/>
  </r>
  <r>
    <x v="7"/>
    <n v="18027322"/>
    <x v="3"/>
    <n v="335"/>
    <s v="335G"/>
    <s v="GRUPO-A"/>
    <s v="Ética y legislación"/>
    <s v="GG"/>
    <s v="GRUPO GRANDE"/>
    <s v="335G"/>
    <s v="GG de Ética y Legislación"/>
    <s v="GRUPO-A"/>
    <s v="GG de Ética y Legislación"/>
    <s v="1S"/>
    <n v="18027322"/>
    <s v="SUSÍN"/>
    <s v="BETRÁN"/>
    <s v="RAÚL"/>
    <s v="SUSÍN BETRÁN, RAÚL"/>
    <x v="1"/>
    <x v="0"/>
    <x v="0"/>
    <n v="4"/>
    <n v="2"/>
    <s v="rasusin"/>
    <s v="raul.susin@unirioja.es"/>
    <n v="0"/>
    <n v="0"/>
    <n v="504"/>
    <s v="PROFESOR TITULAR UNIVERSIDAD"/>
    <s v="C01"/>
    <s v="TIEMPO COMPLETO"/>
    <s v="2015-09-15 00:00:00.0"/>
    <s v="null"/>
    <s v="DF100148"/>
    <s v="PROFESOR TITULAR DE UNIVERSIDAD"/>
    <s v="R103"/>
    <x v="1"/>
    <n v="381"/>
    <s v="FILOSOFÍA DEL DERECHO"/>
  </r>
  <r>
    <x v="7"/>
    <n v="52410292"/>
    <x v="3"/>
    <n v="336"/>
    <s v="336G"/>
    <s v="GRUPO-A"/>
    <s v="Enfermería médico-quirúrgica II"/>
    <s v="GG"/>
    <s v="GRUPO GRANDE"/>
    <s v="336G"/>
    <s v="GG de Enfermería médico-quirúrgica II"/>
    <s v="GRUPO-A"/>
    <s v="GG de Enfermería médico-quirúrgica II"/>
    <s v="2S"/>
    <n v="52410292"/>
    <s v="JUÁREZ"/>
    <s v="VELA"/>
    <s v="RAÚL"/>
    <s v="JUÁREZ VELA, RAÚL"/>
    <x v="1"/>
    <x v="0"/>
    <x v="0"/>
    <n v="0"/>
    <n v="0"/>
    <s v="rajuarez"/>
    <s v="raul.juarez@unirioja.es"/>
    <n v="8.6"/>
    <n v="8.6"/>
    <n v="504"/>
    <s v="PROFESOR TITULAR UNIVERSIDAD"/>
    <s v="C01"/>
    <s v="TIEMPO COMPLETO"/>
    <s v="2018-09-17 00:00:00.0"/>
    <s v="null"/>
    <s v="DF100356"/>
    <s v="PROFESOR TITULAR DE UNIVERSIDAD"/>
    <s v="R101"/>
    <x v="4"/>
    <n v="255"/>
    <s v="ENFERMERÍA"/>
  </r>
  <r>
    <x v="8"/>
    <n v="16568247"/>
    <x v="2"/>
    <n v="339"/>
    <s v="339G"/>
    <s v="GRUPO-A"/>
    <s v="Semántica de la lengua inglesa"/>
    <s v="GG"/>
    <s v="GRUPO GRANDE"/>
    <s v="339G"/>
    <s v="GRUPO GRANDE DE Semántica de la lengua inglesa"/>
    <s v="GRUPO-A"/>
    <s v="Grupo Grande de Semántica de la lengua inglesa"/>
    <s v="1S"/>
    <n v="16568247"/>
    <s v="PÉREZ"/>
    <s v="HERNÁNDEZ"/>
    <s v="MARÍA LORENA"/>
    <s v="PÉREZ HERNÁNDEZ, MARÍA LORENA"/>
    <x v="0"/>
    <x v="0"/>
    <x v="0"/>
    <n v="4"/>
    <n v="3"/>
    <s v="loperez"/>
    <s v="lorena.perez@unirioja.es"/>
    <n v="4.5"/>
    <n v="4.5"/>
    <n v="504"/>
    <s v="PROFESOR TITULAR UNIVERSIDAD"/>
    <s v="01R"/>
    <s v="TIEMPO COMPLETO REDUCIDO"/>
    <s v="2016-09-15 00:00:00.0"/>
    <s v="null"/>
    <s v="DF100072"/>
    <s v="PROFESOR TITULAR DE UNIVERSIDAD"/>
    <s v="R107"/>
    <x v="6"/>
    <n v="345"/>
    <s v="FILOLOGÍA INGLESA"/>
  </r>
  <r>
    <x v="8"/>
    <n v="13748929"/>
    <x v="2"/>
    <n v="340"/>
    <s v="340G"/>
    <s v="GRUPO-A"/>
    <s v="Literatura inglesa II"/>
    <s v="GG"/>
    <s v="GRUPO GRANDE"/>
    <s v="340G"/>
    <s v="GRUPO GRANDE DE Literatura inglesa II"/>
    <s v="GRUPO-A"/>
    <s v="Grupo Grande de Literatura inglesa II"/>
    <s v="1S"/>
    <n v="13748929"/>
    <s v="VILLAR"/>
    <s v="FLOR"/>
    <s v="CARLOS JOSÉ"/>
    <s v="VILLAR FLOR, CARLOS JOSÉ"/>
    <x v="1"/>
    <x v="0"/>
    <x v="0"/>
    <n v="4"/>
    <n v="2"/>
    <s v="cavillar"/>
    <s v="carlos.villar@unirioja.es"/>
    <n v="2.25"/>
    <n v="2.25"/>
    <n v="504"/>
    <s v="PROFESOR TITULAR UNIVERSIDAD"/>
    <s v="C01"/>
    <s v="TIEMPO COMPLETO"/>
    <s v="2014-09-15 00:00:00.0"/>
    <s v="null"/>
    <s v="DF31687"/>
    <s v="TITULAR DE UNIVERSIDAD"/>
    <s v="R107"/>
    <x v="6"/>
    <n v="345"/>
    <s v="FILOLOGÍA INGLESA"/>
  </r>
  <r>
    <x v="8"/>
    <n v="16570999"/>
    <x v="2"/>
    <n v="340"/>
    <s v="340G"/>
    <s v="GRUPO-A"/>
    <s v="Literatura inglesa II"/>
    <s v="GG"/>
    <s v="GRUPO GRANDE"/>
    <s v="340G"/>
    <s v="GRUPO GRANDE DE Literatura inglesa II"/>
    <s v="GRUPO-A"/>
    <s v="Grupo Grande de Literatura inglesa II"/>
    <s v="1S"/>
    <n v="16570999"/>
    <s v="TERRAZAS"/>
    <s v="GALLEGO"/>
    <s v="MELANIA"/>
    <s v="TERRAZAS GALLEGO, MELANIA"/>
    <x v="0"/>
    <x v="0"/>
    <x v="0"/>
    <n v="3"/>
    <n v="1"/>
    <s v="mterraza"/>
    <s v="melania.terrazas@unirioja.es"/>
    <n v="2.25"/>
    <n v="2.25"/>
    <n v="504"/>
    <s v="PROFESOR TITULAR UNIVERSIDAD"/>
    <s v="C01"/>
    <s v="TIEMPO COMPLETO"/>
    <s v="2016-11-26 00:00:00.0"/>
    <s v="null"/>
    <s v="DF100334"/>
    <s v="PROFESOR TITULAR DE UNIVERSIDAD"/>
    <s v="R107"/>
    <x v="6"/>
    <n v="345"/>
    <s v="FILOLOGÍA INGLESA"/>
  </r>
  <r>
    <x v="8"/>
    <n v="16535060"/>
    <x v="2"/>
    <n v="341"/>
    <s v="341G"/>
    <s v="GRUPO-A"/>
    <s v="Pragmática de la lengua inglesa"/>
    <s v="GG"/>
    <s v="GRUPO GRANDE"/>
    <s v="341G"/>
    <s v="GRUPO GRANDE DE Pragmática de la lengua inglesa"/>
    <s v="GRUPO-A"/>
    <s v="Grupo Grande de Pragmática de la lengua inglesa"/>
    <s v="2S"/>
    <n v="16535060"/>
    <s v="RUIZ DE MENDOZA"/>
    <s v="IBÁÑEZ"/>
    <s v="FRANCISCO JOSÉ"/>
    <s v="RUIZ DE MENDOZA IBÁÑEZ, FRANCISCO JOSÉ"/>
    <x v="0"/>
    <x v="0"/>
    <x v="0"/>
    <n v="6"/>
    <n v="4"/>
    <s v="franruiz"/>
    <s v="francisco.ruizdemendoza@unirioja.es"/>
    <n v="4.5"/>
    <n v="4.5"/>
    <n v="500"/>
    <s v="CATEDRATICO DE UNIVERSIDAD"/>
    <s v="01R"/>
    <s v="TIEMPO COMPLETO REDUCIDO"/>
    <s v="2016-09-15 00:00:00.0"/>
    <s v="null"/>
    <s v="DF31674"/>
    <s v="CATEDRÁTICO DE UNIVERSIDAD"/>
    <s v="R107"/>
    <x v="6"/>
    <n v="345"/>
    <s v="FILOLOGÍA INGLESA"/>
  </r>
  <r>
    <x v="8"/>
    <n v="16578573"/>
    <x v="2"/>
    <n v="341"/>
    <s v="341R"/>
    <s v="GRUPO-A1"/>
    <s v="Pragmática de la lengua inglesa"/>
    <s v="GR"/>
    <s v="GRUPO REDUCIDO"/>
    <s v="341R"/>
    <s v="GRUPO REDUCIDO DE Pragmática de la lengua inglesa"/>
    <s v="GRUPO-A1"/>
    <s v="Grupo Reducido de Pragmática de la lengua inglesa"/>
    <s v="2S"/>
    <n v="16578573"/>
    <s v="PEÑA"/>
    <s v="CERVEL"/>
    <s v="MARÍA SANDRA"/>
    <s v="PEÑA CERVEL, MARÍA SANDRA"/>
    <x v="0"/>
    <x v="0"/>
    <x v="0"/>
    <n v="3"/>
    <n v="3"/>
    <s v="mapenac"/>
    <s v="sandra.pena@unirioja.es"/>
    <n v="1.5"/>
    <n v="1.5"/>
    <n v="504"/>
    <s v="PROFESOR TITULAR UNIVERSIDAD"/>
    <s v="01R"/>
    <s v="TIEMPO COMPLETO REDUCIDO"/>
    <s v="2017-09-15 00:00:00.0"/>
    <s v="null"/>
    <s v="DF31712"/>
    <s v="PROFESOR TITULAR DE UNIVERSIDAD"/>
    <s v="R107"/>
    <x v="6"/>
    <n v="345"/>
    <s v="FILOLOGÍA INGLESA"/>
  </r>
  <r>
    <x v="8"/>
    <n v="17718016"/>
    <x v="2"/>
    <n v="342"/>
    <s v="342G"/>
    <s v="GRUPO-A"/>
    <s v="Idioma moderno VII: Inglés"/>
    <s v="GG"/>
    <s v="GRUPO GRANDE"/>
    <s v="342G"/>
    <s v="GG de Idioma moderno VII: inglés"/>
    <s v="GRUPO-A"/>
    <s v="GG de Idioma moderno VII: inglés"/>
    <s v="1S"/>
    <n v="17718016"/>
    <s v="MARTÍN"/>
    <s v="ARISTA"/>
    <s v="FRANCISCO J."/>
    <s v="MARTÍN ARISTA, FRANCISCO J."/>
    <x v="1"/>
    <x v="0"/>
    <x v="0"/>
    <n v="5"/>
    <n v="4"/>
    <s v="jamartin"/>
    <s v="javier.martin@unirioja.es"/>
    <n v="3"/>
    <n v="3"/>
    <n v="500"/>
    <s v="CATEDRATICO DE UNIVERSIDAD"/>
    <s v="01R"/>
    <s v="TIEMPO COMPLETO REDUCIDO"/>
    <s v="2018-09-17 00:00:00.0"/>
    <s v="null"/>
    <s v="DF100327"/>
    <s v="CATEDRÁTICO DE UNIVERSIDAD"/>
    <s v="R107"/>
    <x v="6"/>
    <n v="345"/>
    <s v="FILOLOGÍA INGLESA"/>
  </r>
  <r>
    <x v="8"/>
    <n v="16539110"/>
    <x v="2"/>
    <n v="342"/>
    <s v="342R"/>
    <s v="GRUPO-A1"/>
    <s v="Idioma moderno VII: Inglés"/>
    <s v="GR"/>
    <s v="GRUPO REDUCIDO"/>
    <s v="342R"/>
    <s v="GR de Idioma moderno VII: inglés"/>
    <s v="GRUPO-A1"/>
    <s v="GR de Idioma moderno VII: inglés"/>
    <s v="1S"/>
    <n v="16539110"/>
    <s v="HERNÁEZ"/>
    <s v="LERENA"/>
    <s v="MARÍA JESÚS"/>
    <s v="HERNÁEZ LERENA, MARÍA JESÚS"/>
    <x v="0"/>
    <x v="0"/>
    <x v="0"/>
    <n v="5"/>
    <n v="3"/>
    <s v="mjhernae"/>
    <s v="mariaj.hernaez@unirioja.es"/>
    <n v="1.5"/>
    <n v="1.5"/>
    <n v="504"/>
    <s v="PROFESOR TITULAR UNIVERSIDAD"/>
    <s v="01R"/>
    <s v="TIEMPO COMPLETO REDUCIDO"/>
    <s v="2017-09-15 00:00:00.0"/>
    <s v="null"/>
    <s v="DF31691"/>
    <s v="TITULAR DE UNIVERSIDAD"/>
    <s v="R107"/>
    <x v="6"/>
    <n v="345"/>
    <s v="FILOLOGÍA INGLESA"/>
  </r>
  <r>
    <x v="8"/>
    <n v="16570961"/>
    <x v="2"/>
    <n v="343"/>
    <s v="343G"/>
    <s v="GRUPO-A"/>
    <s v="Literatura europea"/>
    <s v="GG"/>
    <s v="GRUPO GRANDE"/>
    <s v="343G"/>
    <s v="GG de Literatura europea"/>
    <s v="GRUPO-A"/>
    <s v="GG de Literatura europea"/>
    <s v="1S"/>
    <n v="16570961"/>
    <s v="CABELLO"/>
    <s v="ANDRÉS"/>
    <s v="NURIA"/>
    <s v="CABELLO ANDRÉS, NURIA"/>
    <x v="0"/>
    <x v="0"/>
    <x v="1"/>
    <n v="1"/>
    <n v="0"/>
    <s v="nucabea"/>
    <s v="nuria.cabelloa@unirioja.es"/>
    <n v="4.5"/>
    <n v="4.5"/>
    <n v="536"/>
    <s v="PROFESOR INTERINO"/>
    <s v="C01"/>
    <s v="TIEMPO COMPLETO"/>
    <s v="2015-09-15 00:00:00.0"/>
    <s v="null"/>
    <s v="PI101032"/>
    <s v="PROFESOR CONTRATADO INTERINO"/>
    <s v="R107"/>
    <x v="6"/>
    <n v="335"/>
    <s v="FILOLOGÍA FRANCESA"/>
  </r>
  <r>
    <x v="8"/>
    <n v="72132561"/>
    <x v="2"/>
    <n v="344"/>
    <s v="344G"/>
    <s v="GRUPO-A"/>
    <s v="Diacronía y tipología de la lengua inglesa"/>
    <s v="GG"/>
    <s v="GRUPO GRANDE"/>
    <s v="344G"/>
    <s v="GG de Diacronía y tipología de la lengua inglesa"/>
    <s v="GRUPO-A"/>
    <s v="GG de Diacronía y tipología de la lengua inglesa"/>
    <s v="1S"/>
    <n v="72132561"/>
    <s v="TORRE"/>
    <s v="ALONSO"/>
    <s v="ROBERTO"/>
    <s v="TORRE ALONSO, ROBERTO"/>
    <x v="0"/>
    <x v="0"/>
    <x v="0"/>
    <n v="1"/>
    <n v="0"/>
    <s v="rotorre"/>
    <s v="roberto.torre@unirioja.es"/>
    <n v="4.5"/>
    <n v="4.5"/>
    <n v="536"/>
    <s v="PROFESOR INTERINO"/>
    <s v="C01"/>
    <s v="TIEMPO COMPLETO"/>
    <s v="2009-10-01 00:00:00.0"/>
    <s v="null"/>
    <s v="PI100719"/>
    <s v="PROFESOR CONTRATADO INTERINO"/>
    <s v="R107"/>
    <x v="6"/>
    <n v="345"/>
    <s v="FILOLOGÍA INGLESA"/>
  </r>
  <r>
    <x v="8"/>
    <n v="16627564"/>
    <x v="2"/>
    <n v="346"/>
    <s v="346LI"/>
    <s v="GRUPO-A1"/>
    <s v="Idioma moderno VIII: Inglés"/>
    <s v="GLI"/>
    <s v="GRUPO DE LABORATORIO DE IDIOMAS"/>
    <s v="346LI"/>
    <s v="GLI de Idioma moderno VIII: inglés"/>
    <s v="GRUPO-A1"/>
    <s v="GLI de Idioma moderno VIII: inglés"/>
    <s v="2S"/>
    <n v="16627564"/>
    <s v="CIFONE"/>
    <s v="PONTE"/>
    <s v="MARÍA DANIELA"/>
    <s v="CIFONE PONTE, MARÍA DANIELA"/>
    <x v="1"/>
    <x v="0"/>
    <x v="1"/>
    <n v="0"/>
    <n v="0"/>
    <s v="mdcifone"/>
    <s v="m-daniela.cifone@unirioja.es"/>
    <n v="1.5"/>
    <n v="1.5"/>
    <n v="532"/>
    <s v="LABORAL DOCENTE-ASOCIADO"/>
    <s v="P05"/>
    <s v="TIEMPO PARCIAL (5+5 HORAS)"/>
    <s v="2018-09-17 00:00:00.0"/>
    <s v="2019-09-14 00:00:00.0"/>
    <s v="PI101371"/>
    <s v="PROFESOR ASOCIADO"/>
    <s v="R107"/>
    <x v="6"/>
    <n v="345"/>
    <s v="FILOLOGÍA INGLESA"/>
  </r>
  <r>
    <x v="8"/>
    <n v="9414088"/>
    <x v="2"/>
    <n v="347"/>
    <s v="347G"/>
    <s v="GRUPO-A"/>
    <s v="Otras literaturas en lengua inglesa"/>
    <s v="GG"/>
    <s v="GRUPO GRANDE"/>
    <s v="347G"/>
    <s v="GG de Otras literaturas en lengua inglesa"/>
    <s v="GRUPO-A"/>
    <s v="GG de Otras literaturas en lengua inglesa"/>
    <s v="2S"/>
    <n v="9414088"/>
    <s v="TABOADA"/>
    <s v="FERRERO"/>
    <s v="CAROLINA"/>
    <s v="TABOADA FERRERO, CAROLINA"/>
    <x v="0"/>
    <x v="0"/>
    <x v="0"/>
    <n v="0"/>
    <n v="0"/>
    <s v="cataboad"/>
    <s v="carolina.taboada@unirioja.es"/>
    <n v="4.5"/>
    <n v="4.5"/>
    <n v="504"/>
    <s v="PROFESOR TITULAR UNIVERSIDAD"/>
    <s v="C01"/>
    <s v="TIEMPO COMPLETO"/>
    <s v="2008-09-30 00:00:00.0"/>
    <s v="null"/>
    <s v="DF100228"/>
    <s v="PROFESOR TITULAR DE UNIVERSIDAD INTERINO"/>
    <s v="R107"/>
    <x v="6"/>
    <n v="345"/>
    <s v="FILOLOGÍA INGLESA"/>
  </r>
  <r>
    <x v="8"/>
    <n v="9398535"/>
    <x v="2"/>
    <n v="348"/>
    <s v="348G"/>
    <s v="GRUPO-A"/>
    <s v="Comunicación literaria y audiovisual en el ámbito anglosajón"/>
    <s v="GG"/>
    <s v="GRUPO GRANDE"/>
    <s v="348G"/>
    <s v="GG Comunicación literaria y audiovisual en el ámbito anglosajón"/>
    <s v="GRUPO-A"/>
    <s v="GG de Comunicación literaria y audiovisual en el ámbito anglosajón"/>
    <s v="2S"/>
    <n v="9398535"/>
    <s v="DÍAZ"/>
    <s v="CUESTA"/>
    <s v="JOSÉ"/>
    <s v="DÍAZ CUESTA, JOSÉ"/>
    <x v="1"/>
    <x v="0"/>
    <x v="0"/>
    <n v="4"/>
    <n v="1"/>
    <s v="josediaz"/>
    <s v="jose.diaz-cuesta@unirioja.es"/>
    <n v="3.3"/>
    <n v="3.3"/>
    <n v="534"/>
    <s v="CONTRATADO DOCTOR -TIPO 1"/>
    <s v="C01"/>
    <s v="TIEMPO COMPLETO"/>
    <s v="2012-02-03 00:00:00.0"/>
    <s v="null"/>
    <s v="DF32499"/>
    <s v="CONTRATADO DOCTOR"/>
    <s v="R107"/>
    <x v="6"/>
    <n v="345"/>
    <s v="FILOLOGÍA INGLESA"/>
  </r>
  <r>
    <x v="8"/>
    <n v="16626817"/>
    <x v="2"/>
    <n v="348"/>
    <s v="348G"/>
    <s v="GRUPO-A"/>
    <s v="Comunicación literaria y audiovisual en el ámbito anglosajón"/>
    <s v="GG"/>
    <s v="GRUPO GRANDE"/>
    <s v="348G"/>
    <s v="GG Comunicación literaria y audiovisual en el ámbito anglosajón"/>
    <s v="GRUPO-A"/>
    <s v="GG de Comunicación literaria y audiovisual en el ámbito anglosajón"/>
    <s v="2S"/>
    <n v="16626817"/>
    <s v="GONZÁLEZ"/>
    <s v="GARCÍA"/>
    <s v="JONATAN"/>
    <s v="GONZÁLEZ GARCÍA, JONATAN"/>
    <x v="1"/>
    <x v="0"/>
    <x v="1"/>
    <n v="0"/>
    <n v="0"/>
    <s v="jogonzg"/>
    <s v="jonatan.gonzalezg@alum.unirioja.es"/>
    <n v="1.2"/>
    <n v="1.2"/>
    <n v="121"/>
    <s v="PERSONAL INVESTIGADOR EN FORMACIÓN"/>
    <n v="0"/>
    <s v="_"/>
    <s v="2017-05-15 00:00:00.0"/>
    <s v="2019-05-14 00:00:00.0"/>
    <s v="D07BECARIO2"/>
    <s v="PERSONAL INVESTIGADOR PREDOCTORAL EN FORMACIÓN"/>
    <s v="R107"/>
    <x v="6"/>
    <n v="345"/>
    <s v="FILOLOGÍA INGLESA"/>
  </r>
  <r>
    <x v="8"/>
    <n v="16557120"/>
    <x v="2"/>
    <n v="351"/>
    <s v="351G"/>
    <s v="GRUPO-A"/>
    <s v="Narrativa actual en lengua inglesa"/>
    <s v="GG"/>
    <s v="GRUPO GRANDE"/>
    <s v="351G"/>
    <s v="GG de Narrativa actual en lengua inglesa"/>
    <s v="GRUPO-A"/>
    <s v="GG de Narrativa actual en lengua inglesa"/>
    <s v="2S"/>
    <n v="16557120"/>
    <s v="ASENSIO"/>
    <s v="ARÓSTEGUI"/>
    <s v="MARÍA DEL MAR"/>
    <s v="ASENSIO ARÓSTEGUI, MARÍA DEL MAR"/>
    <x v="0"/>
    <x v="0"/>
    <x v="0"/>
    <n v="4"/>
    <n v="0"/>
    <s v="masensio"/>
    <s v="mar.asensio@unirioja.es"/>
    <n v="4.5"/>
    <n v="4.5"/>
    <n v="504"/>
    <s v="PROFESOR TITULAR UNIVERSIDAD"/>
    <s v="C01"/>
    <s v="TIEMPO COMPLETO"/>
    <s v="2018-12-24 00:00:00.0"/>
    <s v="null"/>
    <s v="DF100364"/>
    <s v="PROFESOR TITULAR DE UNIVERSIDAD"/>
    <s v="R107"/>
    <x v="6"/>
    <n v="345"/>
    <s v="FILOLOGÍA INGLESA"/>
  </r>
  <r>
    <x v="8"/>
    <n v="16498683"/>
    <x v="2"/>
    <n v="353"/>
    <s v="353G"/>
    <s v="GRUPO-A"/>
    <s v="Adquisición del inglés como lengua extranjera"/>
    <s v="GG"/>
    <s v="GRUPO GRANDE"/>
    <s v="353G"/>
    <s v="GG de Adquisición del inglés como lengua extranjera"/>
    <s v="GRUPO-A"/>
    <s v="GG de Adquisición del inglés como lengua extranjera"/>
    <s v="1S"/>
    <n v="16498683"/>
    <s v="JIMÉNEZ"/>
    <s v="CATALÁN"/>
    <s v="ROSA MARÍA"/>
    <s v="JIMÉNEZ CATALÁN, ROSA MARÍA"/>
    <x v="1"/>
    <x v="0"/>
    <x v="0"/>
    <n v="5"/>
    <n v="4"/>
    <s v="rmjimene"/>
    <s v="rosa.jimenez@unirioja.es"/>
    <n v="0"/>
    <n v="0"/>
    <n v="500"/>
    <s v="CATEDRATICO DE UNIVERSIDAD"/>
    <s v="01R"/>
    <s v="TIEMPO COMPLETO REDUCIDO"/>
    <s v="2016-04-15 00:00:00.0"/>
    <s v="null"/>
    <s v="DF100328"/>
    <s v="CATEDRÁTICO DE UNIVERSIDAD"/>
    <s v="R107"/>
    <x v="6"/>
    <n v="345"/>
    <s v="FILOLOGÍA INGLESA"/>
  </r>
  <r>
    <x v="8"/>
    <n v="47106053"/>
    <x v="2"/>
    <n v="353"/>
    <s v="353G"/>
    <s v="GRUPO-A"/>
    <s v="Adquisición del inglés como lengua extranjera"/>
    <s v="GG"/>
    <s v="GRUPO GRANDE"/>
    <s v="353G"/>
    <s v="GG de Adquisición del inglés como lengua extranjera"/>
    <s v="GRUPO-A"/>
    <s v="GG de Adquisición del inglés como lengua extranjera"/>
    <s v="1S"/>
    <n v="47106053"/>
    <s v="FIDALGO"/>
    <s v="ALLO"/>
    <s v="LUISA"/>
    <s v="FIDALGO ALLO, LUISA"/>
    <x v="1"/>
    <x v="0"/>
    <x v="0"/>
    <n v="0"/>
    <n v="0"/>
    <s v="lufidalg"/>
    <s v="luisa.fidalgoa@unirioja.es"/>
    <n v="4.5"/>
    <n v="4.5"/>
    <n v="536"/>
    <s v="PROFESOR INTERINO"/>
    <s v="C01"/>
    <s v="TIEMPO COMPLETO"/>
    <s v="2017-09-15 00:00:00.0"/>
    <s v="null"/>
    <s v="PI101261"/>
    <s v="PROFESOR CONTRATADO INTERINO"/>
    <s v="R107"/>
    <x v="6"/>
    <n v="345"/>
    <s v="FILOLOGÍA INGLESA"/>
  </r>
  <r>
    <x v="8"/>
    <n v="72692212"/>
    <x v="2"/>
    <n v="355"/>
    <s v="355G"/>
    <s v="GRUPO-A"/>
    <s v="Inglés para fines específicos"/>
    <s v="GG"/>
    <s v="GRUPO GRANDE"/>
    <s v="355G"/>
    <s v="GG de Inglés para fines específicos"/>
    <s v="GRUPO-A"/>
    <s v="GG de Inglés para fines específicos"/>
    <s v="2S"/>
    <n v="72692212"/>
    <s v="IZA"/>
    <s v="ERVITI"/>
    <s v="ANEIDER"/>
    <s v="IZA ERVITI, ANEIDER"/>
    <x v="0"/>
    <x v="0"/>
    <x v="0"/>
    <n v="1"/>
    <n v="0"/>
    <s v="aniza"/>
    <s v="aneider.izae@unirioja.es"/>
    <n v="2.5"/>
    <n v="2.5"/>
    <n v="536"/>
    <s v="PROFESOR INTERINO"/>
    <s v="C01"/>
    <s v="TIEMPO COMPLETO"/>
    <s v="2015-12-22 00:00:00.0"/>
    <s v="null"/>
    <s v="PI101034"/>
    <s v="PROFESOR CONTRATADO INTERINO"/>
    <s v="R107"/>
    <x v="6"/>
    <n v="345"/>
    <s v="FILOLOGÍA INGLESA"/>
  </r>
  <r>
    <x v="8"/>
    <n v="32877122"/>
    <x v="2"/>
    <n v="356"/>
    <s v="356G"/>
    <s v="GRUPO-A"/>
    <s v="Traducción español-inglés/inglés-español"/>
    <s v="GG"/>
    <s v="GRUPO GRANDE"/>
    <s v="356G"/>
    <s v="GRUPO GRANDE DE Traducción español-inglés/inglés-español"/>
    <s v="GRUPO-A"/>
    <s v="Grupo Grande de Traducción español-inglés/inglés-español"/>
    <s v="2S"/>
    <n v="32877122"/>
    <s v="CANGA"/>
    <s v="ALONSO"/>
    <s v="ANDRÉS"/>
    <s v="CANGA ALONSO, ANDRÉS"/>
    <x v="0"/>
    <x v="0"/>
    <x v="0"/>
    <n v="0"/>
    <n v="1"/>
    <s v="ancanga"/>
    <s v="andres.canga@unirioja.es"/>
    <n v="4.5"/>
    <n v="4.5"/>
    <n v="504"/>
    <s v="PROFESOR TITULAR UNIVERSIDAD"/>
    <s v="C01"/>
    <s v="TIEMPO COMPLETO"/>
    <s v="2009-09-29 00:00:00.0"/>
    <s v="null"/>
    <s v="DF100243"/>
    <s v="PROFESOR TITULAR DE UNIVERSIDAD"/>
    <s v="R107"/>
    <x v="6"/>
    <n v="345"/>
    <s v="FILOLOGÍA INGLESA"/>
  </r>
  <r>
    <x v="8"/>
    <n v="16583327"/>
    <x v="2"/>
    <n v="358"/>
    <s v="358G"/>
    <s v="GRUPO-A"/>
    <s v="Trabajo fin de grado en Estudios Ingleses"/>
    <s v="GG"/>
    <s v="GRUPO GRANDE"/>
    <s v="358G"/>
    <s v="TRABAJO FIN DE GRADO"/>
    <s v="GRUPO-A"/>
    <s v="TRABAJO FIN DE GRADO"/>
    <s v="I"/>
    <n v="16583327"/>
    <s v="FLORES"/>
    <s v="MORENO"/>
    <s v="CRISTINA"/>
    <s v="FLORES MORENO, CRISTINA"/>
    <x v="1"/>
    <x v="0"/>
    <x v="0"/>
    <n v="2"/>
    <n v="0"/>
    <s v="criflormore"/>
    <s v="cristina.flores@unirioja.es"/>
    <n v="0"/>
    <n v="0"/>
    <n v="504"/>
    <s v="PROFESOR TITULAR UNIVERSIDAD"/>
    <s v="C01"/>
    <s v="TIEMPO COMPLETO"/>
    <s v="2018-11-26 00:00:00.0"/>
    <s v="null"/>
    <s v="DF100363"/>
    <s v="PROFESOR TITULAR DE UNIVERSIDAD"/>
    <s v="R107"/>
    <x v="6"/>
    <n v="345"/>
    <s v="FILOLOGÍA INGLESA"/>
  </r>
  <r>
    <x v="9"/>
    <n v="16604672"/>
    <x v="2"/>
    <n v="359"/>
    <s v="359G"/>
    <s v="GRUPO-A"/>
    <s v="Historia contemporánea I"/>
    <s v="GG"/>
    <s v="GRUPO GRANDE"/>
    <s v="359G"/>
    <s v="GRUPO GRANDE DE Historia contemporánea I"/>
    <s v="GRUPO-A"/>
    <s v="Grupo Grande de Historia contemporánea I"/>
    <s v="1S"/>
    <n v="16604672"/>
    <s v="VIGUERA"/>
    <s v="RUIZ"/>
    <s v="REBECA"/>
    <s v="VIGUERA RUIZ, REBECA"/>
    <x v="0"/>
    <x v="0"/>
    <x v="1"/>
    <n v="0"/>
    <n v="0"/>
    <s v="reviguer"/>
    <s v="rebeca.viguera@unirioja.es"/>
    <n v="4.5"/>
    <n v="4.5"/>
    <n v="536"/>
    <s v="PROFESOR INTERINO"/>
    <s v="P06"/>
    <s v="TIEMPO PARCIAL (6+6 HORAS)"/>
    <s v="2017-09-15 00:00:00.0"/>
    <s v="null"/>
    <s v="PI101282"/>
    <s v="PROFESOR CONTRATADO INTERINO"/>
    <s v="R114"/>
    <x v="3"/>
    <n v="450"/>
    <s v="HISTORIA CONTEMPORÁNEA"/>
  </r>
  <r>
    <x v="9"/>
    <n v="410009"/>
    <x v="2"/>
    <n v="360"/>
    <s v="360G"/>
    <s v="GRUPO-A"/>
    <s v="Historia de la antigüedad en España"/>
    <s v="GG"/>
    <s v="GRUPO GRANDE"/>
    <s v="360G"/>
    <s v="GRUPO GRANDE DE Historia de la antiguedad en España"/>
    <s v="GRUPO-A"/>
    <s v="Grupo Grande de Historia de la antiguedad en España"/>
    <s v="1S"/>
    <n v="410009"/>
    <s v="IGUACEL DE LA"/>
    <s v="CRUZ"/>
    <s v="MARÍA DEL PILAR"/>
    <s v="IGUACEL DE LA CRUZ, MARÍA DEL PILAR"/>
    <x v="0"/>
    <x v="0"/>
    <x v="0"/>
    <n v="0"/>
    <n v="0"/>
    <s v="piiguad"/>
    <s v="pilar.iguacel@unirioja.es"/>
    <n v="4.5"/>
    <n v="4.5"/>
    <n v="532"/>
    <s v="LABORAL DOCENTE-ASOCIADO"/>
    <s v="P06"/>
    <s v="TIEMPO PARCIAL (6+6 HORAS)"/>
    <s v="2017-09-15 00:00:00.0"/>
    <s v="2019-09-14 00:00:00.0"/>
    <s v="PI101281"/>
    <s v="PROFESOR ASOCIADO"/>
    <s v="R114"/>
    <x v="3"/>
    <n v="445"/>
    <s v="HISTORIA ANTIGUA"/>
  </r>
  <r>
    <x v="9"/>
    <n v="16536532"/>
    <x v="2"/>
    <n v="360"/>
    <s v="360G"/>
    <s v="GRUPO-A"/>
    <s v="Historia de la antigüedad en España"/>
    <s v="GG"/>
    <s v="GRUPO GRANDE"/>
    <s v="360G"/>
    <s v="GRUPO GRANDE DE Historia de la antiguedad en España"/>
    <s v="GRUPO-A"/>
    <s v="Grupo Grande de Historia de la antiguedad en España"/>
    <s v="1S"/>
    <n v="16536532"/>
    <s v="CASTILLO"/>
    <s v="PASCUAL"/>
    <s v="MARÍA JOSEFA"/>
    <s v="CASTILLO PASCUAL, MARÍA JOSEFA"/>
    <x v="0"/>
    <x v="0"/>
    <x v="0"/>
    <n v="5"/>
    <n v="2"/>
    <s v="mjcasti"/>
    <s v="mariajose.castillo@unirioja.es"/>
    <n v="0"/>
    <n v="0"/>
    <n v="504"/>
    <s v="PROFESOR TITULAR UNIVERSIDAD"/>
    <s v="C01"/>
    <s v="TIEMPO COMPLETO"/>
    <s v="2015-09-15 00:00:00.0"/>
    <s v="null"/>
    <s v="DF3402"/>
    <s v="TITULAR DE UNIVERSIDAD"/>
    <s v="R114"/>
    <x v="3"/>
    <n v="445"/>
    <s v="HISTORIA ANTIGUA"/>
  </r>
  <r>
    <x v="9"/>
    <n v="16544594"/>
    <x v="2"/>
    <n v="361"/>
    <s v="361G"/>
    <s v="GRUPO-A"/>
    <s v="Historia del arte I"/>
    <s v="GG"/>
    <s v="GRUPO GRANDE"/>
    <s v="361G"/>
    <s v="GRUPO GRANDE DE Historia del arte I"/>
    <s v="GRUPO-A"/>
    <s v="Grupo Grande de Historia del arte I"/>
    <s v="1S"/>
    <n v="16544594"/>
    <s v="SÁENZ"/>
    <s v="RODRÍGUEZ"/>
    <s v="MINERVA"/>
    <s v="SÁENZ RODRÍGUEZ, MINERVA"/>
    <x v="1"/>
    <x v="0"/>
    <x v="0"/>
    <n v="0"/>
    <n v="0"/>
    <s v="misaenz"/>
    <s v="minerva.saenz@unirioja.es"/>
    <n v="4.5"/>
    <n v="4.5"/>
    <n v="504"/>
    <s v="PROFESOR TITULAR UNIVERSIDAD"/>
    <s v="C01"/>
    <s v="TIEMPO COMPLETO"/>
    <s v="2017-09-15 00:00:00.0"/>
    <s v="null"/>
    <s v="DF100342"/>
    <s v="PROFESOR TITULAR DE UNIVERSIDAD"/>
    <s v="R114"/>
    <x v="3"/>
    <n v="465"/>
    <s v="HISTORIA DEL ARTE"/>
  </r>
  <r>
    <x v="9"/>
    <n v="20170417"/>
    <x v="2"/>
    <n v="362"/>
    <s v="362G"/>
    <s v="GRUPO-A"/>
    <s v="Prehistoria de la Península Ibérica"/>
    <s v="GG"/>
    <s v="GRUPO GRANDE"/>
    <s v="362G"/>
    <s v="GRUPO GRANDE DE Prehistoria de la Península Ibérica"/>
    <s v="GRUPO-A"/>
    <s v="Grupo Grande de Prehistoria de la Península Ibérica"/>
    <s v="1S"/>
    <n v="20170417"/>
    <s v="FANO"/>
    <s v="MARTÍNEZ"/>
    <s v="MIGUEL ÁNGEL"/>
    <s v="FANO MARTÍNEZ, MIGUEL ÁNGEL"/>
    <x v="0"/>
    <x v="0"/>
    <x v="0"/>
    <n v="0"/>
    <n v="0"/>
    <s v="mifano"/>
    <s v="miguel-angel.fano@unirioja.es"/>
    <n v="4.5"/>
    <n v="4.5"/>
    <n v="504"/>
    <s v="PROFESOR TITULAR UNIVERSIDAD"/>
    <s v="C01"/>
    <s v="TIEMPO COMPLETO"/>
    <s v="2011-09-01 00:00:00.0"/>
    <s v="null"/>
    <s v="DF3569"/>
    <s v="TITULAR DE UNIVERSIDAD"/>
    <s v="R114"/>
    <x v="3"/>
    <n v="695"/>
    <s v="PREHISTORIA"/>
  </r>
  <r>
    <x v="9"/>
    <n v="36168750"/>
    <x v="2"/>
    <n v="363"/>
    <s v="363G"/>
    <s v="GRUPO-A"/>
    <s v="Filosofía II"/>
    <s v="GG"/>
    <s v="GRUPO GRANDE"/>
    <s v="363G"/>
    <s v="GRUPO GRANDE DE Filosofía II"/>
    <s v="GRUPO-A"/>
    <s v="Grupo Grande de Filosofía II"/>
    <s v="2S"/>
    <n v="36168750"/>
    <s v="FERNÁNDEZ"/>
    <s v="GUERRERO"/>
    <s v="OLAYA"/>
    <s v="FERNÁNDEZ GUERRERO, OLAYA"/>
    <x v="0"/>
    <x v="0"/>
    <x v="0"/>
    <n v="0"/>
    <n v="0"/>
    <s v="olferng"/>
    <s v="olaya.fernandez@unirioja.es"/>
    <n v="4.5"/>
    <n v="4.5"/>
    <n v="536"/>
    <s v="PROFESOR INTERINO"/>
    <s v="C01"/>
    <s v="TIEMPO COMPLETO"/>
    <s v="2017-09-15 00:00:00.0"/>
    <s v="null"/>
    <s v="PI101279"/>
    <s v="PROFESOR CONTRATADO INTERINO"/>
    <s v="R114"/>
    <x v="3"/>
    <n v="383"/>
    <s v="FILOSOFÍA MORAL"/>
  </r>
  <r>
    <x v="9"/>
    <n v="16548322"/>
    <x v="2"/>
    <n v="364"/>
    <s v="364G"/>
    <s v="GRUPO-A"/>
    <s v="Geografía de Europa"/>
    <s v="GG"/>
    <s v="GRUPO GRANDE"/>
    <s v="364G"/>
    <s v="GRUPO GRANDE DE Geografía de Europa"/>
    <s v="GRUPO-A"/>
    <s v="Grupo Grande de Geografía de Europa"/>
    <s v="2S"/>
    <n v="16548322"/>
    <s v="PASCUAL"/>
    <s v="BELLIDO"/>
    <s v="NURIA ESTHER"/>
    <s v="PASCUAL BELLIDO, NURIA ESTHER"/>
    <x v="0"/>
    <x v="0"/>
    <x v="0"/>
    <n v="0"/>
    <n v="1"/>
    <s v="nupascua"/>
    <s v="nuria-esther.pascual@unirioja.es"/>
    <n v="0"/>
    <n v="0"/>
    <n v="504"/>
    <s v="PROFESOR TITULAR UNIVERSIDAD"/>
    <s v="C01"/>
    <s v="TIEMPO COMPLETO"/>
    <s v="2011-09-01 00:00:00.0"/>
    <s v="null"/>
    <s v="DF100298"/>
    <s v="PROFESOR TITULAR DE UNIVERSIDAD"/>
    <s v="R114"/>
    <x v="3"/>
    <n v="10"/>
    <s v="ANÁLISIS GEOGRÁFICO REGIONAL"/>
  </r>
  <r>
    <x v="9"/>
    <n v="25475404"/>
    <x v="2"/>
    <n v="364"/>
    <s v="364G"/>
    <s v="GRUPO-A"/>
    <s v="Geografía de Europa"/>
    <s v="GG"/>
    <s v="GRUPO GRANDE"/>
    <s v="364G"/>
    <s v="GRUPO GRANDE DE Geografía de Europa"/>
    <s v="GRUPO-A"/>
    <s v="Grupo Grande de Geografía de Europa"/>
    <s v="2S"/>
    <n v="25475404"/>
    <s v="LANA-RENAULT"/>
    <s v="MONREAL"/>
    <s v="NOEMÍ SOLANGE"/>
    <s v="LANA-RENAULT MONREAL, NOEMÍ SOLANGE"/>
    <x v="1"/>
    <x v="0"/>
    <x v="0"/>
    <n v="0"/>
    <n v="0"/>
    <s v="nolanare"/>
    <s v="noemi-solange.lana-renault@unirioja.es"/>
    <n v="4.5"/>
    <n v="4.5"/>
    <n v="536"/>
    <s v="PROFESOR INTERINO"/>
    <s v="C01"/>
    <s v="TIEMPO COMPLETO"/>
    <s v="2018-09-17 00:00:00.0"/>
    <s v="null"/>
    <s v="PI101388"/>
    <s v="PROFESOR CONTRATADO INTERINO"/>
    <s v="R114"/>
    <x v="3"/>
    <n v="10"/>
    <s v="ANÁLISIS GEOGRÁFICO REGIONAL"/>
  </r>
  <r>
    <x v="9"/>
    <n v="73141176"/>
    <x v="2"/>
    <n v="364"/>
    <s v="364R"/>
    <s v="GRUPO-A1"/>
    <s v="Geografía de Europa"/>
    <s v="GR"/>
    <s v="GRUPO REDUCIDO"/>
    <s v="364R"/>
    <s v="GRUPO REDUCIDO DE Geografía de Europa"/>
    <s v="GRUPO-A1"/>
    <s v="Grupo Reducido de Geografía de Europa"/>
    <s v="2S"/>
    <n v="73141176"/>
    <s v="PUEYO"/>
    <s v="MOLER"/>
    <s v="RUBEN"/>
    <s v="PUEYO MOLER, RUBEN"/>
    <x v="1"/>
    <x v="0"/>
    <x v="1"/>
    <n v="0"/>
    <n v="0"/>
    <s v="rupueyo"/>
    <s v="ruben.pueyo@unirioja.es"/>
    <n v="1.5"/>
    <n v="1.5"/>
    <n v="536"/>
    <s v="PROFESOR INTERINO"/>
    <s v="P05"/>
    <s v="TIEMPO PARCIAL (5+5 HORAS)"/>
    <s v="2019-02-06 00:00:00.0"/>
    <s v="2019-09-14 00:00:00.0"/>
    <s v="PI101454"/>
    <s v="PROFESOR CONTRATADO INTERINO"/>
    <s v="R114"/>
    <x v="3"/>
    <n v="10"/>
    <s v="ANÁLISIS GEOGRÁFICO REGIONAL"/>
  </r>
  <r>
    <x v="9"/>
    <n v="16528324"/>
    <x v="2"/>
    <n v="365"/>
    <s v="365G"/>
    <s v="GRUPO-A"/>
    <s v="Historia contemporánea II"/>
    <s v="GG"/>
    <s v="GRUPO GRANDE"/>
    <s v="365G"/>
    <s v="GRUPO GRANDE DE Historia contemporánea II"/>
    <s v="GRUPO-A"/>
    <s v="Grupo Grande de Historia contemporánea II"/>
    <s v="2S"/>
    <n v="16528324"/>
    <s v="NAVAJAS"/>
    <s v="ZUBELDÍA"/>
    <s v="CARLOS"/>
    <s v="NAVAJAS ZUBELDÍA, CARLOS"/>
    <x v="1"/>
    <x v="0"/>
    <x v="0"/>
    <n v="4"/>
    <n v="0"/>
    <s v="canavaja"/>
    <s v="carlos.navajas@unirioja.es"/>
    <n v="4.5"/>
    <n v="4.5"/>
    <n v="504"/>
    <s v="PROFESOR TITULAR UNIVERSIDAD"/>
    <s v="C01"/>
    <s v="TIEMPO COMPLETO"/>
    <s v="2018-12-18 00:00:00.0"/>
    <s v="null"/>
    <s v="DF100370"/>
    <s v="PROFESOR TITULAR DE UNIVERSIDAD"/>
    <s v="R114"/>
    <x v="3"/>
    <n v="450"/>
    <s v="HISTORIA CONTEMPORÁNEA"/>
  </r>
  <r>
    <x v="9"/>
    <n v="13103464"/>
    <x v="2"/>
    <n v="367"/>
    <s v="367G"/>
    <s v="GRUPO-A"/>
    <s v="Historia medieval de España"/>
    <s v="GG"/>
    <s v="GRUPO GRANDE"/>
    <s v="367G"/>
    <s v="GRUPO GRANDE DE Historia medieval de España"/>
    <s v="GRUPO-A"/>
    <s v="Grupo Grande de Historia medieval de España"/>
    <s v="2S"/>
    <n v="13103464"/>
    <s v="ÁLVAREZ"/>
    <s v="BORGE"/>
    <s v="IGNACIO"/>
    <s v="ÁLVAREZ BORGE, IGNACIO"/>
    <x v="0"/>
    <x v="0"/>
    <x v="0"/>
    <n v="5"/>
    <n v="5"/>
    <s v="ialvarez"/>
    <s v="ignacio.alvarez@unirioja.es"/>
    <n v="4.5"/>
    <n v="4.5"/>
    <n v="500"/>
    <s v="CATEDRATICO DE UNIVERSIDAD"/>
    <s v="01R"/>
    <s v="TIEMPO COMPLETO REDUCIDO"/>
    <s v="2017-12-04 00:00:00.0"/>
    <s v="null"/>
    <s v="DF100348"/>
    <s v="CATEDRÁTICO DE UNIVERSIDAD"/>
    <s v="R114"/>
    <x v="3"/>
    <n v="485"/>
    <s v="HISTORIA MEDIEVAL"/>
  </r>
  <r>
    <x v="9"/>
    <n v="16539010"/>
    <x v="2"/>
    <n v="368"/>
    <s v="368G"/>
    <s v="GRUPO-A"/>
    <s v="Cartografía y representación gráfica"/>
    <s v="GG"/>
    <s v="GRUPO GRANDE"/>
    <s v="368G"/>
    <s v="GG de Cartografía y representación gráfica"/>
    <s v="GRUPO-A"/>
    <s v="GG de Cartografía y representación gráfica"/>
    <s v="1S"/>
    <n v="16539010"/>
    <s v="RUIZ"/>
    <s v="FLAÑO"/>
    <s v="PURIFICACIÓN"/>
    <s v="RUIZ FLAÑO, PURIFICACIÓN"/>
    <x v="1"/>
    <x v="0"/>
    <x v="0"/>
    <n v="5"/>
    <n v="4"/>
    <s v="puruiz"/>
    <s v="purificacion.ruiz@unirioja.es"/>
    <n v="0"/>
    <n v="0"/>
    <n v="504"/>
    <s v="PROFESOR TITULAR UNIVERSIDAD"/>
    <s v="01R"/>
    <s v="TIEMPO COMPLETO REDUCIDO"/>
    <s v="2017-09-15 00:00:00.0"/>
    <s v="null"/>
    <s v="DF3369"/>
    <s v="PROFESOR TITULAR DE UNIVERSIDAD"/>
    <s v="R114"/>
    <x v="3"/>
    <n v="430"/>
    <s v="GEOGRAFÍA FÍSICA"/>
  </r>
  <r>
    <x v="9"/>
    <n v="16606836"/>
    <x v="2"/>
    <n v="368"/>
    <s v="368G"/>
    <s v="GRUPO-A"/>
    <s v="Cartografía y representación gráfica"/>
    <s v="GG"/>
    <s v="GRUPO GRANDE"/>
    <s v="368G"/>
    <s v="GG de Cartografía y representación gráfica"/>
    <s v="GRUPO-A"/>
    <s v="GG de Cartografía y representación gráfica"/>
    <s v="1S"/>
    <n v="16606836"/>
    <s v="LLORENTE"/>
    <s v="ADÁN"/>
    <s v="JOSÉ ÁNGEL"/>
    <s v="LLORENTE ADÁN, JOSÉ ÁNGEL"/>
    <x v="0"/>
    <x v="0"/>
    <x v="0"/>
    <n v="0"/>
    <n v="0"/>
    <s v="jollorad"/>
    <s v="jose-angel.llorente@unirioja.es"/>
    <n v="3.2"/>
    <n v="3.2"/>
    <n v="536"/>
    <s v="PROFESOR INTERINO"/>
    <s v="C01"/>
    <s v="TIEMPO COMPLETO"/>
    <s v="2018-09-17 00:00:00.0"/>
    <s v="2019-09-14 00:00:00.0"/>
    <s v="PI101280"/>
    <s v="PROFESOR CONTRATADO INTERINO"/>
    <s v="R114"/>
    <x v="3"/>
    <n v="430"/>
    <s v="GEOGRAFÍA FÍSICA"/>
  </r>
  <r>
    <x v="9"/>
    <n v="16499934"/>
    <x v="2"/>
    <n v="369"/>
    <s v="369G"/>
    <s v="GRUPO-A"/>
    <s v="Historia de España moderna"/>
    <s v="GG"/>
    <s v="GRUPO GRANDE"/>
    <s v="369G"/>
    <s v="GG de Historia de España moderna"/>
    <s v="GRUPO-A"/>
    <s v="GG de Historia de España moderna"/>
    <s v="1S"/>
    <n v="16499934"/>
    <s v="GÓMEZ"/>
    <s v="URDÁÑEZ"/>
    <s v="JOSÉ LUIS"/>
    <s v="GÓMEZ URDÁÑEZ, JOSÉ LUIS"/>
    <x v="1"/>
    <x v="0"/>
    <x v="0"/>
    <n v="6"/>
    <n v="3"/>
    <s v="jlgomez"/>
    <s v="jose-luis.gomez@unirioja.es"/>
    <n v="4.5"/>
    <n v="4.5"/>
    <n v="500"/>
    <s v="CATEDRATICO DE UNIVERSIDAD"/>
    <s v="C01"/>
    <s v="TIEMPO COMPLETO"/>
    <s v="2017-09-15 00:00:00.0"/>
    <s v="null"/>
    <s v="DF3518"/>
    <s v="CATEDRÁTICO DE UNIVERSIDAD"/>
    <s v="R114"/>
    <x v="3"/>
    <n v="490"/>
    <s v="HISTORIA MODERNA"/>
  </r>
  <r>
    <x v="9"/>
    <n v="72573678"/>
    <x v="2"/>
    <n v="373"/>
    <s v="373G"/>
    <s v="GRUPO-A"/>
    <s v="Paleografía y diplomática"/>
    <s v="GG"/>
    <s v="GRUPO GRANDE"/>
    <s v="373G"/>
    <s v="GG de Paleografía y diplomática"/>
    <s v="GRUPO-A"/>
    <s v="GG de Paleografía y diplomática"/>
    <s v="1S"/>
    <n v="72573678"/>
    <s v="GOICOLEA"/>
    <s v="JULIÁN"/>
    <s v="FRANCISCO JAVIER"/>
    <s v="GOICOLEA JULIÁN, FRANCISCO JAVIER"/>
    <x v="0"/>
    <x v="0"/>
    <x v="0"/>
    <n v="0"/>
    <n v="0"/>
    <s v="frgoicol"/>
    <s v="francisco-javier.goicolea@unirioja.es"/>
    <n v="1.4"/>
    <n v="1.4"/>
    <n v="536"/>
    <s v="PROFESOR INTERINO"/>
    <s v="P06"/>
    <s v="TIEMPO PARCIAL (6+6 HORAS)"/>
    <s v="2017-09-15 00:00:00.0"/>
    <s v="null"/>
    <s v="PI101285"/>
    <s v="PROFESOR CONTRATADO INTERINO"/>
    <s v="R114"/>
    <x v="3"/>
    <n v="485"/>
    <s v="HISTORIA MEDIEVAL"/>
  </r>
  <r>
    <x v="9"/>
    <n v="13120437"/>
    <x v="2"/>
    <n v="374"/>
    <s v="374G"/>
    <s v="GRUPO-A"/>
    <s v="Nuevas tendencias en historia moderna"/>
    <s v="GG"/>
    <s v="GRUPO GRANDE"/>
    <s v="374G"/>
    <s v="GG de Nuevas tendencias en historia moderna"/>
    <s v="GRUPO-A"/>
    <s v="GG de Nuevas tendencias en historia moderna"/>
    <s v="2S"/>
    <n v="13120437"/>
    <s v="ATIENZA"/>
    <s v="LÓPEZ"/>
    <s v="MARÍA ÁNGELA"/>
    <s v="ATIENZA LÓPEZ, MARÍA ÁNGELA"/>
    <x v="0"/>
    <x v="0"/>
    <x v="0"/>
    <n v="6"/>
    <n v="4"/>
    <s v="aatienza"/>
    <s v="angela.atienza@unirioja.es"/>
    <n v="2.5"/>
    <n v="2.5"/>
    <n v="500"/>
    <s v="CATEDRATICO DE UNIVERSIDAD"/>
    <s v="01R"/>
    <s v="TIEMPO COMPLETO REDUCIDO"/>
    <s v="2016-11-12 00:00:00.0"/>
    <s v="null"/>
    <s v="DF100339"/>
    <s v="CATEDRÁTICO DE UNIVERSIDAD"/>
    <s v="R114"/>
    <x v="3"/>
    <n v="490"/>
    <s v="HISTORIA MODERNA"/>
  </r>
  <r>
    <x v="9"/>
    <n v="16630524"/>
    <x v="2"/>
    <n v="374"/>
    <s v="374G"/>
    <s v="GRUPO-A"/>
    <s v="Nuevas tendencias en historia moderna"/>
    <s v="GG"/>
    <s v="GRUPO GRANDE"/>
    <s v="374G"/>
    <s v="GG de Nuevas tendencias en historia moderna"/>
    <s v="GRUPO-A"/>
    <s v="GG de Nuevas tendencias en historia moderna"/>
    <s v="2S"/>
    <n v="16630524"/>
    <s v="IBÁÑEZ"/>
    <s v="CASTRO"/>
    <s v="JUAN"/>
    <s v="IBÁÑEZ CASTRO, JUAN"/>
    <x v="1"/>
    <x v="0"/>
    <x v="1"/>
    <n v="0"/>
    <n v="0"/>
    <s v="juibanez"/>
    <s v="juan.ibanez@alum.unirioja.es"/>
    <n v="0.5"/>
    <n v="0.5"/>
    <n v="121"/>
    <s v="PERSONAL INVESTIGADOR EN FORMACIÓN"/>
    <n v="0"/>
    <s v="_"/>
    <s v="2016-09-10 00:00:00.0"/>
    <s v="2019-09-09 00:00:00.0"/>
    <s v="D14BECARIO1"/>
    <s v="PERSONAL INVESTIGADOR PREDOCTORAL EN FORMACIÓN"/>
    <s v="R114"/>
    <x v="3"/>
    <n v="490"/>
    <s v="HISTORIA MODERNA"/>
  </r>
  <r>
    <x v="9"/>
    <n v="33425722"/>
    <x v="2"/>
    <n v="377"/>
    <s v="377G"/>
    <s v="GRUPO-A"/>
    <s v="Patrimonio histórico-artístico II"/>
    <s v="GG"/>
    <s v="GRUPO GRANDE"/>
    <s v="377G"/>
    <s v="GG de Patrimonio histórico-artístico II"/>
    <s v="GRUPO-A"/>
    <s v="GG de Patrimonio histórico-artístico II"/>
    <s v="2S"/>
    <n v="33425722"/>
    <s v="ANDUEZA"/>
    <s v="UNANUA"/>
    <s v="Mª DEL PILAR"/>
    <s v="ANDUEZA UNANUA, Mª DEL PILAR"/>
    <x v="0"/>
    <x v="0"/>
    <x v="0"/>
    <n v="0"/>
    <n v="0"/>
    <s v="mdanduez"/>
    <s v="m-del-pilar.andueza@unirioja.es"/>
    <n v="3.2"/>
    <n v="3.2"/>
    <n v="504"/>
    <s v="PROFESOR TITULAR UNIVERSIDAD"/>
    <s v="C01"/>
    <s v="TIEMPO COMPLETO"/>
    <s v="2017-09-15 00:00:00.0"/>
    <s v="null"/>
    <s v="DF100343"/>
    <s v="PROFESOR TITULAR DE UNIVERSIDAD"/>
    <s v="R114"/>
    <x v="3"/>
    <n v="465"/>
    <s v="HISTORIA DEL ARTE"/>
  </r>
  <r>
    <x v="10"/>
    <n v="16512623"/>
    <x v="2"/>
    <n v="383"/>
    <s v="383G"/>
    <s v="GRUPO-A"/>
    <s v="Literatura hispanoamericana I"/>
    <s v="GG"/>
    <s v="GRUPO GRANDE"/>
    <s v="383G"/>
    <s v="GRUPO GRANDE DE Literatura hispanoamericana I"/>
    <s v="GRUPO-A"/>
    <s v="Grupo Grande de Literatura hispanoamericana I"/>
    <s v="1S"/>
    <n v="16512623"/>
    <s v="GONZÁLEZ DE GARAY"/>
    <s v="FERNÁNDEZ"/>
    <s v="MARÍA TERESA"/>
    <s v="GONZÁLEZ DE GARAY FERNÁNDEZ, MARÍA TERESA"/>
    <x v="0"/>
    <x v="0"/>
    <x v="0"/>
    <n v="6"/>
    <n v="4"/>
    <s v="tdgaray"/>
    <s v="teresa.gonzalez@unirioja.es"/>
    <n v="2"/>
    <n v="2"/>
    <n v="504"/>
    <s v="PROFESOR TITULAR UNIVERSIDAD"/>
    <s v="01R"/>
    <s v="TIEMPO COMPLETO REDUCIDO"/>
    <s v="2013-09-01 00:00:00.0"/>
    <s v="null"/>
    <s v="DF31546"/>
    <s v="TITULAR DE UNIVERSIDAD"/>
    <s v="R106"/>
    <x v="5"/>
    <n v="583"/>
    <s v="LITERATURA ESPAÑOLA"/>
  </r>
  <r>
    <x v="10"/>
    <n v="72801386"/>
    <x v="2"/>
    <n v="383"/>
    <s v="383G"/>
    <s v="GRUPO-A"/>
    <s v="Literatura hispanoamericana I"/>
    <s v="GG"/>
    <s v="GRUPO GRANDE"/>
    <s v="383G"/>
    <s v="GRUPO GRANDE DE Literatura hispanoamericana I"/>
    <s v="GRUPO-A"/>
    <s v="Grupo Grande de Literatura hispanoamericana I"/>
    <s v="1S"/>
    <n v="72801386"/>
    <s v="SAINZ"/>
    <s v="BARIAIN"/>
    <s v="ISABEL"/>
    <s v="SAINZ BARIAIN, ISABEL"/>
    <x v="1"/>
    <x v="0"/>
    <x v="0"/>
    <n v="0"/>
    <n v="0"/>
    <s v="issainb"/>
    <s v="isabel.sainzb@unirioja.es"/>
    <n v="2.5"/>
    <n v="2.5"/>
    <n v="536"/>
    <s v="PROFESOR INTERINO"/>
    <s v="P06"/>
    <s v="TIEMPO PARCIAL (6+6 HORAS)"/>
    <s v="2018-09-18 00:00:00.0"/>
    <s v="null"/>
    <s v="PI101365"/>
    <s v="PROFESOR CONTRATADO INTERINO"/>
    <s v="R106"/>
    <x v="5"/>
    <n v="583"/>
    <s v="LITERATURA ESPAÑOLA"/>
  </r>
  <r>
    <x v="10"/>
    <n v="70865948"/>
    <x v="2"/>
    <n v="384"/>
    <s v="384G"/>
    <s v="GRUPO-A"/>
    <s v="Linguística española IV"/>
    <s v="GG"/>
    <s v="GRUPO GRANDE"/>
    <s v="384G"/>
    <s v="GRUPO GRANDE DE Linguística española IV"/>
    <s v="GRUPO-A"/>
    <s v="Grupo Grande de Linguística española IV"/>
    <s v="1S"/>
    <n v="70865948"/>
    <s v="FASLA"/>
    <s v="FERNÁNDEZ"/>
    <s v="DALILA"/>
    <s v="FASLA FERNÁNDEZ, DALILA"/>
    <x v="1"/>
    <x v="0"/>
    <x v="0"/>
    <n v="4"/>
    <n v="1"/>
    <s v="dafasla"/>
    <s v="dalila.fasla@unirioja.es"/>
    <n v="4.5"/>
    <n v="4.5"/>
    <n v="504"/>
    <s v="PROFESOR TITULAR UNIVERSIDAD"/>
    <s v="01A"/>
    <s v="TIEMPO COMPLETO AMPLIADO"/>
    <s v="2012-09-01 00:00:00.0"/>
    <s v="null"/>
    <s v="DF100036"/>
    <s v="PROFESOR TITULAR DE UNIVERSIDAD"/>
    <s v="R106"/>
    <x v="5"/>
    <n v="575"/>
    <s v="LINGÜÍSTICA GENERAL"/>
  </r>
  <r>
    <x v="10"/>
    <n v="34798214"/>
    <x v="2"/>
    <n v="385"/>
    <s v="385G"/>
    <s v="GRUPO-A"/>
    <s v="Literatura española de los siglos XVIII y XIX"/>
    <s v="GG"/>
    <s v="GRUPO GRANDE"/>
    <s v="385G"/>
    <s v="GRUPO GRANDE DE Literatura española de los siglos XVIII y XIX"/>
    <s v="GRUPO-A"/>
    <s v="Grupo Grande de Literatura española de los siglos XVIII y XIX"/>
    <s v="2S"/>
    <n v="34798214"/>
    <s v="MARTÍNEZ"/>
    <s v="LÓPEZ"/>
    <s v="Mª ISABEL"/>
    <s v="MARTÍNEZ LÓPEZ, Mª ISABEL"/>
    <x v="0"/>
    <x v="0"/>
    <x v="0"/>
    <n v="3"/>
    <n v="0"/>
    <s v="mamartlop"/>
    <s v="maribel.martinez@unirioja.es"/>
    <n v="4.5"/>
    <n v="4.5"/>
    <n v="504"/>
    <s v="PROFESOR TITULAR UNIVERSIDAD"/>
    <s v="C01"/>
    <s v="TIEMPO COMPLETO"/>
    <s v="2018-11-26 00:00:00.0"/>
    <s v="null"/>
    <s v="DF31547"/>
    <s v="PROFESOR TITULAR DE UNIVERSIDAD"/>
    <s v="R106"/>
    <x v="5"/>
    <n v="583"/>
    <s v="LITERATURA ESPAÑOLA"/>
  </r>
  <r>
    <x v="10"/>
    <n v="1085841"/>
    <x v="2"/>
    <n v="386"/>
    <s v="386G"/>
    <s v="GRUPO-A"/>
    <s v="Literatura española del siglo XX (I)"/>
    <s v="GG"/>
    <s v="GRUPO GRANDE"/>
    <s v="386G"/>
    <s v="GRUPO GRANDE DE Literatura española del siglo XX (I)"/>
    <s v="GRUPO-A"/>
    <s v="Grupo Grande de Literatura española del siglo XX (I)"/>
    <s v="2S"/>
    <n v="1085841"/>
    <s v="DOMÍNGUEZ"/>
    <s v="MATITO"/>
    <s v="FRANCISCO"/>
    <s v="DOMÍNGUEZ MATITO, FRANCISCO"/>
    <x v="1"/>
    <x v="0"/>
    <x v="0"/>
    <n v="4"/>
    <n v="3"/>
    <s v="frdoming"/>
    <s v="fd.matito@unirioja.es"/>
    <n v="4.5"/>
    <n v="4.5"/>
    <n v="500"/>
    <s v="CATEDRATICO DE UNIVERSIDAD"/>
    <s v="C01"/>
    <s v="TIEMPO COMPLETO"/>
    <s v="2018-09-17 00:00:00.0"/>
    <s v="null"/>
    <s v="DF100351"/>
    <s v="CATEDRÁTICO DE UNIVERSIDAD"/>
    <s v="R106"/>
    <x v="5"/>
    <n v="583"/>
    <s v="LITERATURA ESPAÑOLA"/>
  </r>
  <r>
    <x v="10"/>
    <n v="16525052"/>
    <x v="2"/>
    <n v="387"/>
    <s v="387G"/>
    <s v="GRUPO-A"/>
    <s v="Competencia idiomática en el uso del español"/>
    <s v="GG"/>
    <s v="GRUPO GRANDE"/>
    <s v="387G"/>
    <s v="GRUPO GRANDE DE Competencia idiomática en el uso del español"/>
    <s v="GRUPO-A"/>
    <s v="Grupo Grande de Competencia idiomática en el uso del español"/>
    <s v="2S"/>
    <n v="16525052"/>
    <s v="BALMASEDA"/>
    <s v="MAESTU"/>
    <s v="ENRIQUE"/>
    <s v="BALMASEDA MAESTU, ENRIQUE"/>
    <x v="0"/>
    <x v="0"/>
    <x v="0"/>
    <n v="4"/>
    <n v="1"/>
    <s v="enbalmas"/>
    <s v="enrique.balmaseda@unirioja.es"/>
    <n v="4.5"/>
    <n v="4.5"/>
    <n v="504"/>
    <s v="PROFESOR TITULAR UNIVERSIDAD"/>
    <s v="01A"/>
    <s v="TIEMPO COMPLETO AMPLIADO"/>
    <s v="2018-09-17 00:00:00.0"/>
    <s v="null"/>
    <s v="DF100331"/>
    <s v="PROFESOR TITULAR DE UNIVERSIDAD"/>
    <s v="R106"/>
    <x v="5"/>
    <n v="567"/>
    <s v="LENGUA ESPAÑOLA"/>
  </r>
  <r>
    <x v="10"/>
    <n v="16595315"/>
    <x v="2"/>
    <n v="389"/>
    <s v="389G"/>
    <s v="GRUPO-A"/>
    <s v="Historia de la lengua española I"/>
    <s v="GG"/>
    <s v="GRUPO GRANDE"/>
    <s v="389G"/>
    <s v="GG de Historia de la lengua española I"/>
    <s v="GRUPO-A"/>
    <s v="GG de Historia de la lengua española I"/>
    <s v="1S"/>
    <n v="16595315"/>
    <s v="GARCÍA"/>
    <s v="ANDREVA"/>
    <s v="FERNANDO"/>
    <s v="GARCÍA ANDREVA, FERNANDO"/>
    <x v="0"/>
    <x v="0"/>
    <x v="1"/>
    <n v="2"/>
    <n v="0"/>
    <s v="fegarcan"/>
    <s v="fernando.garciaan@unirioja.es"/>
    <n v="4.5"/>
    <n v="4.5"/>
    <n v="536"/>
    <s v="PROFESOR INTERINO"/>
    <s v="C01"/>
    <s v="TIEMPO COMPLETO"/>
    <s v="2013-09-16 00:00:00.0"/>
    <s v="null"/>
    <s v="PI100914"/>
    <s v="PROFESOR CONTRATADO INTERINO"/>
    <s v="R106"/>
    <x v="5"/>
    <n v="567"/>
    <s v="LENGUA ESPAÑOLA"/>
  </r>
  <r>
    <x v="10"/>
    <n v="44972274"/>
    <x v="2"/>
    <n v="391"/>
    <s v="391G"/>
    <s v="GRUPO-A"/>
    <s v="Variedades del español II"/>
    <s v="GG"/>
    <s v="GRUPO GRANDE"/>
    <s v="391G"/>
    <s v="GG de Variedades del español II"/>
    <s v="GRUPO-A"/>
    <s v="GG de Variedades del español II"/>
    <s v="2S"/>
    <n v="44972274"/>
    <s v="GÓMEZ"/>
    <s v="SEIBANE"/>
    <s v="SARA"/>
    <s v="GÓMEZ SEIBANE, SARA"/>
    <x v="1"/>
    <x v="0"/>
    <x v="0"/>
    <n v="2"/>
    <n v="1"/>
    <s v="sagomes"/>
    <s v="sara.gomezs@unirioja.es"/>
    <n v="4.5"/>
    <n v="4.5"/>
    <n v="504"/>
    <s v="PROFESOR TITULAR UNIVERSIDAD"/>
    <s v="C01"/>
    <s v="TIEMPO COMPLETO"/>
    <s v="2017-12-04 00:00:00.0"/>
    <s v="null"/>
    <s v="DF100091"/>
    <s v="PROFESOR TITULAR DE UNIVERSIDAD"/>
    <s v="R106"/>
    <x v="5"/>
    <n v="567"/>
    <s v="LENGUA ESPAÑOLA"/>
  </r>
  <r>
    <x v="10"/>
    <n v="16549841"/>
    <x v="2"/>
    <n v="394"/>
    <s v="394G"/>
    <s v="GRUPO-A"/>
    <s v="Latín vulgar"/>
    <s v="GG"/>
    <s v="GRUPO GRANDE"/>
    <s v="394G"/>
    <s v="GRUPO GRANDE DE Latín vulgar"/>
    <s v="GRUPO-A"/>
    <s v="Grupo Grande de Latín vulgar"/>
    <s v="1S"/>
    <n v="16549841"/>
    <s v="FERNÁNDEZ"/>
    <s v="LÓPEZ"/>
    <s v="JORGE"/>
    <s v="FERNÁNDEZ LÓPEZ, JORGE"/>
    <x v="1"/>
    <x v="0"/>
    <x v="0"/>
    <n v="4"/>
    <n v="3"/>
    <s v="jorferlo"/>
    <s v="jorge.fernandez@unirioja.es"/>
    <n v="4.5"/>
    <n v="4.5"/>
    <s v="A-0500"/>
    <s v="CATEDRATICO DE UNIVERSIDAD"/>
    <s v="C01"/>
    <s v="TIEMPO COMPLETO"/>
    <s v="2010-11-10 00:00:00.0"/>
    <s v="null"/>
    <s v="DF100286"/>
    <s v="CATEDRÁTICO DE UNIVERSIDAD"/>
    <s v="R106"/>
    <x v="5"/>
    <n v="355"/>
    <s v="FILOLOGÍA LATINA"/>
  </r>
  <r>
    <x v="10"/>
    <n v="16620640"/>
    <x v="2"/>
    <n v="395"/>
    <s v="395G"/>
    <s v="GRUPO-A"/>
    <s v="El español como L2/LE"/>
    <s v="GG"/>
    <s v="GRUPO GRANDE"/>
    <s v="395G"/>
    <s v="GRUPO GRANDE DE El español como L2/LE"/>
    <s v="GRUPO-A"/>
    <s v="Grupo Grande de El español como L2/LE"/>
    <s v="2S"/>
    <n v="16620640"/>
    <s v="LAS HERAS"/>
    <s v="CALVO"/>
    <s v="MIGUEL"/>
    <s v="LAS HERAS CALVO, MIGUEL"/>
    <x v="1"/>
    <x v="0"/>
    <x v="1"/>
    <n v="0"/>
    <n v="0"/>
    <s v="milasher"/>
    <s v="miguel.las-heras@unirioja.es"/>
    <n v="2.25"/>
    <n v="2.25"/>
    <n v="536"/>
    <s v="PROFESOR INTERINO"/>
    <s v="C01"/>
    <s v="TIEMPO COMPLETO"/>
    <s v="2018-09-18 00:00:00.0"/>
    <s v="null"/>
    <s v="PI101364"/>
    <s v="PROFESOR CONTRATADO INTERINO"/>
    <s v="R106"/>
    <x v="5"/>
    <n v="567"/>
    <s v="LENGUA ESPAÑOLA"/>
  </r>
  <r>
    <x v="10"/>
    <n v="73152016"/>
    <x v="2"/>
    <n v="398"/>
    <s v="398G"/>
    <s v="GRUPO-A"/>
    <s v="Retórica clásica"/>
    <s v="GG"/>
    <s v="GRUPO GRANDE"/>
    <s v="398G"/>
    <s v="GG de Retórica clásica"/>
    <s v="GRUPO-A"/>
    <s v="GG de Retórica clásica"/>
    <s v="2S"/>
    <n v="73152016"/>
    <s v="CABALLERO"/>
    <s v="LÓPEZ"/>
    <s v="JOSÉ ANTONIO"/>
    <s v="CABALLERO LÓPEZ, JOSÉ ANTONIO"/>
    <x v="0"/>
    <x v="0"/>
    <x v="0"/>
    <n v="6"/>
    <n v="4"/>
    <s v="jcaballe"/>
    <s v="antonio.caballero@unirioja.es"/>
    <n v="4.5"/>
    <n v="4.5"/>
    <n v="500"/>
    <s v="CATEDRATICO DE UNIVERSIDAD"/>
    <s v="01R"/>
    <s v="TIEMPO COMPLETO REDUCIDO"/>
    <s v="2016-11-12 00:00:00.0"/>
    <s v="null"/>
    <s v="DF100337"/>
    <s v="CATEDRÁTICO DE UNIVERSIDAD"/>
    <s v="R106"/>
    <x v="5"/>
    <n v="340"/>
    <s v="FILOLOGÍA GRIEGA"/>
  </r>
  <r>
    <x v="10"/>
    <n v="13059875"/>
    <x v="2"/>
    <n v="399"/>
    <s v="399G"/>
    <s v="GRUPO-A"/>
    <s v="Renacimiento y Barroco en la literatura española"/>
    <s v="GG"/>
    <s v="GRUPO GRANDE"/>
    <s v="399G"/>
    <s v="GRUPO GRANDE DE Renacimiento y barroco en la literatura española"/>
    <s v="GRUPO-A"/>
    <s v="Grupo Grande de Renacimiento y barroco en la literatura española"/>
    <s v="1S"/>
    <n v="13059875"/>
    <s v="BRAVO"/>
    <s v="VEGA"/>
    <s v="JULIAN TOMÁS"/>
    <s v="BRAVO VEGA, JULIAN TOMÁS"/>
    <x v="1"/>
    <x v="0"/>
    <x v="0"/>
    <n v="6"/>
    <n v="2"/>
    <s v="jubravo"/>
    <s v="julian.bravo@unirioja.es"/>
    <n v="4.5"/>
    <n v="4.5"/>
    <n v="504"/>
    <s v="PROFESOR TITULAR UNIVERSIDAD"/>
    <s v="01A"/>
    <s v="TIEMPO COMPLETO AMPLIADO"/>
    <s v="2012-09-01 00:00:00.0"/>
    <s v="null"/>
    <s v="DF31545"/>
    <s v="TITULAR DE UNIVERSIDAD"/>
    <s v="R106"/>
    <x v="5"/>
    <n v="583"/>
    <s v="LITERATURA ESPAÑOLA"/>
  </r>
  <r>
    <x v="10"/>
    <n v="16529085"/>
    <x v="2"/>
    <n v="401"/>
    <s v="401G"/>
    <s v="GRUPO-A"/>
    <s v="Historia del cine"/>
    <s v="GG"/>
    <s v="GRUPO GRANDE"/>
    <s v="401G"/>
    <s v="GG de Historia del cine"/>
    <s v="GRUPO-A"/>
    <s v="GG de Historia del cine"/>
    <s v="1S"/>
    <n v="16529085"/>
    <s v="SÁNCHEZ"/>
    <s v="SALAS"/>
    <s v="BERNARDO"/>
    <s v="SÁNCHEZ SALAS, BERNARDO"/>
    <x v="1"/>
    <x v="0"/>
    <x v="0"/>
    <n v="0"/>
    <n v="0"/>
    <s v="besanche"/>
    <s v="bernardo.sanchez@unirioja.es"/>
    <n v="4.5"/>
    <n v="4.5"/>
    <n v="532"/>
    <s v="LABORAL DOCENTE-ASOCIADO"/>
    <s v="P04"/>
    <s v="TIEMPO PARCIAL (4+4 HORAS)"/>
    <s v="2015-09-15 00:00:00.0"/>
    <s v="2019-09-14 00:00:00.0"/>
    <s v="PI101031"/>
    <s v="PROFESOR ASOCIADO"/>
    <s v="R106"/>
    <x v="5"/>
    <n v="796"/>
    <s v="TEORÍA DE LA LITERATURA Y LITERATURA COMPARADA"/>
  </r>
  <r>
    <x v="10"/>
    <s v="X4359100"/>
    <x v="2"/>
    <n v="402"/>
    <s v="402G"/>
    <s v="GRUPO-A"/>
    <s v="Tradición clásica"/>
    <s v="GG"/>
    <s v="GRUPO GRANDE"/>
    <s v="402G"/>
    <s v="GG de Tradición clásica"/>
    <s v="GRUPO-A"/>
    <s v="GG de Tradición clásica"/>
    <s v="1S"/>
    <s v="X4359100"/>
    <s v="BORSARI"/>
    <s v="-"/>
    <s v="ELISA"/>
    <s v="BORSARI -, ELISA"/>
    <x v="1"/>
    <x v="0"/>
    <x v="1"/>
    <n v="0"/>
    <n v="0"/>
    <s v="elborsar"/>
    <s v="elisa.borsari@unirioja.es"/>
    <n v="4.5"/>
    <n v="4.5"/>
    <n v="0"/>
    <s v="DOCTOR"/>
    <n v="0"/>
    <s v="_"/>
    <s v="2017-01-16 00:00:00.0"/>
    <s v="2019-01-15 00:00:00.0"/>
    <s v="D06INVESTIGADOR1"/>
    <s v="ACCESO SISTEMA ESPAÑOL CIENCIA E INNOVACIÓN"/>
    <s v="R106"/>
    <x v="5"/>
    <n v="583"/>
    <s v="LITERATURA ESPAÑOLA"/>
  </r>
  <r>
    <x v="11"/>
    <n v="17199289"/>
    <x v="4"/>
    <n v="405"/>
    <s v="405G"/>
    <s v="GRUPO-A"/>
    <s v="Métodos de análisis multivariante"/>
    <s v="GG"/>
    <s v="GRUPO GRANDE"/>
    <s v="405G"/>
    <s v="GG de Métodos de análisis multivariante"/>
    <s v="GRUPO-A"/>
    <s v="GG de Métodos de análisis multivariante"/>
    <s v="2S"/>
    <n v="17199289"/>
    <s v="FILLAT"/>
    <s v="BALLESTEROS"/>
    <s v="JUAN CARLOS"/>
    <s v="FILLAT BALLESTEROS, JUAN CARLOS"/>
    <x v="1"/>
    <x v="0"/>
    <x v="0"/>
    <n v="6"/>
    <n v="0"/>
    <s v="jufillat"/>
    <s v="juan-carlos.fillat@unirioja.es"/>
    <n v="4"/>
    <n v="4"/>
    <n v="504"/>
    <s v="PROFESOR TITULAR UNIVERSIDAD"/>
    <s v="01A"/>
    <s v="TIEMPO COMPLETO AMPLIADO"/>
    <s v="2012-09-01 00:00:00.0"/>
    <s v="null"/>
    <s v="DF32187"/>
    <s v="TITULAR DE UNIVERSIDAD"/>
    <s v="R111"/>
    <x v="7"/>
    <n v="265"/>
    <s v="ESTADÍSTICA E INVESTIGACIÓN OPERATIVA"/>
  </r>
  <r>
    <x v="11"/>
    <n v="16619886"/>
    <x v="4"/>
    <n v="406"/>
    <s v="406G"/>
    <s v="GRUPO-A"/>
    <s v="Investigación operativa"/>
    <s v="GG"/>
    <s v="GRUPO GRANDE"/>
    <s v="406G"/>
    <s v="GG de Investigación Operativa"/>
    <s v="GRUPO-A"/>
    <s v="GG de Investigación Operativa"/>
    <s v="1S"/>
    <n v="16619886"/>
    <s v="HIGUERAS"/>
    <s v="HERNÁEZ"/>
    <s v="MANUEL"/>
    <s v="HIGUERAS HERNÁEZ, MANUEL"/>
    <x v="1"/>
    <x v="0"/>
    <x v="0"/>
    <n v="0"/>
    <n v="0"/>
    <s v="mahiguer"/>
    <s v="manuel.higueras@unirioja.es"/>
    <n v="4"/>
    <n v="4"/>
    <n v="504"/>
    <s v="PROFESOR TITULAR UNIVERSIDAD"/>
    <s v="C01"/>
    <s v="TIEMPO COMPLETO"/>
    <s v="2018-09-17 00:00:00.0"/>
    <s v="null"/>
    <s v="DF100359"/>
    <s v="PROFESOR TITULAR DE UNIVERSIDAD"/>
    <s v="R111"/>
    <x v="7"/>
    <n v="265"/>
    <s v="ESTADÍSTICA E INVESTIGACIÓN OPERATIVA"/>
  </r>
  <r>
    <x v="11"/>
    <n v="17764581"/>
    <x v="4"/>
    <n v="407"/>
    <s v="407G"/>
    <s v="GRUPO-A"/>
    <s v="Estructuras algebraicas"/>
    <s v="GG"/>
    <s v="GRUPO GRANDE"/>
    <s v="407G"/>
    <s v="GRUPO GRANDE DE Estructuras algebraicas"/>
    <s v="GRUPO-A"/>
    <s v="Grupo Grande de Estructuras algebraicas"/>
    <s v="1S"/>
    <n v="17764581"/>
    <s v="RODRIGO"/>
    <s v="ESCUDERO"/>
    <s v="ADRIAN"/>
    <s v="RODRIGO ESCUDERO, ADRIAN"/>
    <x v="1"/>
    <x v="0"/>
    <x v="1"/>
    <n v="0"/>
    <n v="0"/>
    <s v="adrodre"/>
    <s v="adrian.rodrigoe@unirioja.es"/>
    <n v="4"/>
    <n v="4"/>
    <n v="536"/>
    <s v="PROFESOR INTERINO"/>
    <s v="C01"/>
    <s v="TIEMPO COMPLETO"/>
    <s v="2018-09-17 00:00:00.0"/>
    <s v="2019-09-14 00:00:00.0"/>
    <s v="PI101404"/>
    <s v="PROFESOR CONTRATADO INTERINO"/>
    <s v="R111"/>
    <x v="7"/>
    <n v="5"/>
    <s v="ÁLGEBRA"/>
  </r>
  <r>
    <x v="11"/>
    <n v="16520200"/>
    <x v="4"/>
    <n v="409"/>
    <s v="409G"/>
    <s v="GRUPO-A"/>
    <s v="Métodos numéricos"/>
    <s v="GG"/>
    <s v="GRUPO GRANDE"/>
    <s v="409G"/>
    <s v="GRUPO GRANDE DE Métodos numéricos"/>
    <s v="GRUPO-A"/>
    <s v="Grupo Grande de Métodos numéricos"/>
    <s v="1S"/>
    <n v="16520200"/>
    <s v="HERNÁNDEZ"/>
    <s v="VERÓN"/>
    <s v="MIGUEL ANGEL"/>
    <s v="HERNÁNDEZ VERÓN, MIGUEL ANGEL"/>
    <x v="1"/>
    <x v="0"/>
    <x v="0"/>
    <n v="6"/>
    <n v="5"/>
    <s v="mahernan"/>
    <s v="mahernan@unirioja.es"/>
    <n v="4"/>
    <n v="4"/>
    <n v="500"/>
    <s v="CATEDRATICO DE UNIVERSIDAD"/>
    <s v="01R"/>
    <s v="TIEMPO COMPLETO REDUCIDO"/>
    <s v="2013-09-01 00:00:00.0"/>
    <s v="null"/>
    <s v="DF100262"/>
    <s v="CATEDRÁTICO DE UNIVERSIDAD"/>
    <s v="R111"/>
    <x v="7"/>
    <n v="595"/>
    <s v="MATEMÁTICA APLICADA"/>
  </r>
  <r>
    <x v="11"/>
    <n v="78649713"/>
    <x v="4"/>
    <n v="410"/>
    <s v="410G"/>
    <s v="GRUPO-A"/>
    <s v="Ecuaciones diferenciales"/>
    <s v="GG"/>
    <s v="GRUPO GRANDE"/>
    <s v="410G"/>
    <s v="GRUPO GRANDE DE Ecuaciones diferenciales"/>
    <s v="GRUPO-A"/>
    <s v="Grupo Grande de Ecuaciones diferenciales"/>
    <s v="1S"/>
    <n v="78649713"/>
    <s v="RODRÍGUEZ"/>
    <s v="LUIS"/>
    <s v="DANIEL JOSÉ"/>
    <s v="RODRÍGUEZ LUIS, DANIEL JOSÉ"/>
    <x v="1"/>
    <x v="0"/>
    <x v="0"/>
    <n v="0"/>
    <n v="0"/>
    <s v="darodrl"/>
    <s v="daniel-jose.rodriguez@unirioja.es"/>
    <n v="5"/>
    <n v="5"/>
    <n v="536"/>
    <s v="PROFESOR INTERINO"/>
    <s v="C01"/>
    <s v="TIEMPO COMPLETO"/>
    <s v="2017-09-15 00:00:00.0"/>
    <s v="null"/>
    <s v="PI101269"/>
    <s v="PROFESOR CONTRATADO INTERINO"/>
    <s v="R111"/>
    <x v="7"/>
    <n v="15"/>
    <s v="ANÁLISIS MATEMÁTICO"/>
  </r>
  <r>
    <x v="11"/>
    <n v="29103662"/>
    <x v="4"/>
    <n v="411"/>
    <s v="411G"/>
    <s v="GRUPO-A"/>
    <s v="Teoría de Galois"/>
    <s v="GG"/>
    <s v="GRUPO GRANDE"/>
    <s v="411G"/>
    <s v="GRUPO GRANDE DE Teoría de Galois"/>
    <s v="GRUPO-A"/>
    <s v="Grupo Grande de Teoría de Galois"/>
    <s v="2S"/>
    <n v="29103662"/>
    <s v="PÉREZ"/>
    <s v="IZQUIERDO"/>
    <s v="JOSÉ MARÍA"/>
    <s v="PÉREZ IZQUIERDO, JOSÉ MARÍA"/>
    <x v="0"/>
    <x v="0"/>
    <x v="0"/>
    <n v="5"/>
    <n v="3"/>
    <s v="jpperez"/>
    <s v="jm.perez@unirioja.es"/>
    <n v="4"/>
    <n v="4"/>
    <n v="504"/>
    <s v="PROFESOR TITULAR UNIVERSIDAD"/>
    <s v="01R"/>
    <s v="TIEMPO COMPLETO REDUCIDO"/>
    <s v="2013-09-01 00:00:00.0"/>
    <s v="null"/>
    <s v="DF32074"/>
    <s v="TITULAR DE UNIVERSIDAD"/>
    <s v="R111"/>
    <x v="7"/>
    <n v="5"/>
    <s v="ÁLGEBRA"/>
  </r>
  <r>
    <x v="11"/>
    <n v="16574152"/>
    <x v="4"/>
    <n v="412"/>
    <s v="412G"/>
    <s v="GRUPO-A"/>
    <s v="Modelización y optimización II"/>
    <s v="GG"/>
    <s v="GRUPO GRANDE"/>
    <s v="412G"/>
    <s v="GRUPO GRANDE DE Modelización y optimización II"/>
    <s v="GRUPO-A"/>
    <s v="Grupo Grande de Modelización y optimización II"/>
    <s v="2S"/>
    <n v="16574152"/>
    <s v="PASCUAL"/>
    <s v="LERÍA"/>
    <s v="ANA ISABEL"/>
    <s v="PASCUAL LERÍA, ANA ISABEL"/>
    <x v="1"/>
    <x v="0"/>
    <x v="0"/>
    <n v="4"/>
    <n v="0"/>
    <s v="aipasc"/>
    <s v="aipasc@unirioja.es"/>
    <n v="3.2"/>
    <n v="3.2"/>
    <n v="504"/>
    <s v="PROFESOR TITULAR UNIVERSIDAD"/>
    <s v="C01"/>
    <s v="TIEMPO COMPLETO"/>
    <s v="2018-12-18 00:00:00.0"/>
    <s v="null"/>
    <s v="DF32267"/>
    <s v="TITULAR DE UNIVERSIDAD"/>
    <s v="R111"/>
    <x v="7"/>
    <n v="595"/>
    <s v="MATEMÁTICA APLICADA"/>
  </r>
  <r>
    <x v="11"/>
    <n v="16573324"/>
    <x v="4"/>
    <n v="413"/>
    <s v="413G"/>
    <s v="GRUPO-A"/>
    <s v="Métodos numéricos en ecuaciones diferenciales"/>
    <s v="GG"/>
    <s v="GRUPO GRANDE"/>
    <s v="413G"/>
    <s v="GRUPO GRANDE DE Métodos numéricos en ecuaciones diferenciales"/>
    <s v="GRUPO-A"/>
    <s v="Grupo Grande de Métodos numéricos en ecuaciones diferenciales"/>
    <s v="2S"/>
    <n v="16573324"/>
    <s v="ROMERO"/>
    <s v="ÁLVAREZ"/>
    <s v="NATALIA"/>
    <s v="ROMERO ÁLVAREZ, NATALIA"/>
    <x v="1"/>
    <x v="0"/>
    <x v="0"/>
    <n v="3"/>
    <n v="2"/>
    <s v="naromero"/>
    <s v="natalia.romero@unirioja.es"/>
    <n v="4"/>
    <n v="4"/>
    <s v="A-0504"/>
    <s v="PROFESOR TITULAR UNIVERSIDAD"/>
    <s v="C01"/>
    <s v="TIEMPO COMPLETO"/>
    <s v="2010-11-18 00:00:00.0"/>
    <s v="null"/>
    <s v="DF100283"/>
    <s v="PROFESOR TITULAR DE UNIVERSIDAD"/>
    <s v="R111"/>
    <x v="7"/>
    <n v="595"/>
    <s v="MATEMÁTICA APLICADA"/>
  </r>
  <r>
    <x v="11"/>
    <n v="16510798"/>
    <x v="4"/>
    <n v="414"/>
    <s v="414G"/>
    <s v="GRUPO-A"/>
    <s v="Topología general"/>
    <s v="GG"/>
    <s v="GRUPO GRANDE"/>
    <s v="414G"/>
    <s v="GRUPO GRANDE DE Topología general"/>
    <s v="GRUPO-A"/>
    <s v="Grupo Grande de Topología general"/>
    <s v="2S"/>
    <n v="16510798"/>
    <s v="RIVAS"/>
    <s v="RODRÍGUEZ"/>
    <s v="MARÍA TERESA"/>
    <s v="RIVAS RODRÍGUEZ, MARÍA TERESA"/>
    <x v="1"/>
    <x v="0"/>
    <x v="0"/>
    <n v="6"/>
    <n v="3"/>
    <s v="marivas"/>
    <s v="maria-teresa.rivas@unirioja.es"/>
    <n v="0"/>
    <n v="0"/>
    <n v="504"/>
    <s v="PROFESOR TITULAR UNIVERSIDAD"/>
    <s v="01R"/>
    <s v="TIEMPO COMPLETO REDUCIDO"/>
    <s v="2016-09-15 00:00:00.0"/>
    <s v="null"/>
    <s v="DF32217"/>
    <s v="TITULAR DE UNIVERSIDAD"/>
    <s v="R111"/>
    <x v="7"/>
    <n v="440"/>
    <s v="GEOMETRÍA Y TOPOLOGÍA"/>
  </r>
  <r>
    <x v="11"/>
    <n v="18408601"/>
    <x v="4"/>
    <n v="414"/>
    <s v="414G"/>
    <s v="GRUPO-A"/>
    <s v="Topología general"/>
    <s v="GG"/>
    <s v="GRUPO GRANDE"/>
    <s v="414G"/>
    <s v="GRUPO GRANDE DE Topología general"/>
    <s v="GRUPO-A"/>
    <s v="Grupo Grande de Topología general"/>
    <s v="2S"/>
    <n v="18408601"/>
    <s v="HERNÁNDEZ"/>
    <s v="PARICIO"/>
    <s v="LUIS JAVIER"/>
    <s v="HERNÁNDEZ PARICIO, LUIS JAVIER"/>
    <x v="1"/>
    <x v="0"/>
    <x v="0"/>
    <n v="6"/>
    <n v="6"/>
    <s v="luhernan"/>
    <s v="luis-javier.hernandez@unirioja.es"/>
    <n v="4.2"/>
    <n v="4.2"/>
    <n v="500"/>
    <s v="CATEDRATICO DE UNIVERSIDAD"/>
    <s v="01R"/>
    <s v="TIEMPO COMPLETO REDUCIDO"/>
    <s v="2012-09-01 00:00:00.0"/>
    <s v="null"/>
    <s v="DF32212"/>
    <s v="CATEDRÁTICO DE UNIVERSIDAD"/>
    <s v="R111"/>
    <x v="7"/>
    <n v="440"/>
    <s v="GEOMETRÍA Y TOPOLOGÍA"/>
  </r>
  <r>
    <x v="11"/>
    <n v="72786536"/>
    <x v="4"/>
    <n v="415"/>
    <s v="415G"/>
    <s v="GRUPO-A"/>
    <s v="Análisis complejo"/>
    <s v="GG"/>
    <s v="GRUPO GRANDE"/>
    <s v="415G"/>
    <s v="GRUPO GRANDE DE Análisis complejo"/>
    <s v="GRUPO-A"/>
    <s v="Grupo Grande de Análisis complejo"/>
    <s v="2S"/>
    <n v="72786536"/>
    <s v="MÍNGUEZ"/>
    <s v="CENICEROS"/>
    <s v="JUDIT"/>
    <s v="MÍNGUEZ CENICEROS, JUDIT"/>
    <x v="0"/>
    <x v="0"/>
    <x v="0"/>
    <n v="3"/>
    <n v="2"/>
    <s v="jminguez"/>
    <s v="judit.minguez@unirioja.es"/>
    <n v="4"/>
    <n v="4"/>
    <n v="534"/>
    <s v="CONTRATADO DOCTOR -TIPO 1"/>
    <s v="C01"/>
    <s v="TIEMPO COMPLETO"/>
    <s v="2007-07-20 00:00:00.0"/>
    <s v="null"/>
    <s v="LD100578"/>
    <s v="CONTRATADO DOCTOR"/>
    <s v="R111"/>
    <x v="7"/>
    <n v="15"/>
    <s v="ANÁLISIS MATEMÁTICO"/>
  </r>
  <r>
    <x v="11"/>
    <n v="16617591"/>
    <x v="4"/>
    <n v="417"/>
    <s v="417G"/>
    <s v="GRUPO-A"/>
    <s v="Análisis real y funcional"/>
    <s v="GG"/>
    <s v="GRUPO GRANDE"/>
    <s v="417G"/>
    <s v="GG de Análisis real y funcional"/>
    <s v="GRUPO-A"/>
    <s v="GG de Análisis real y funcional"/>
    <s v="1S"/>
    <n v="16617591"/>
    <s v="BELLO"/>
    <s v="HERNÁNDEZ"/>
    <s v="MANUEL"/>
    <s v="BELLO HERNÁNDEZ, MANUEL"/>
    <x v="0"/>
    <x v="0"/>
    <x v="0"/>
    <n v="6"/>
    <n v="3"/>
    <s v="mbello"/>
    <s v="mbello@unirioja.es"/>
    <n v="4"/>
    <n v="4"/>
    <n v="504"/>
    <s v="PROFESOR TITULAR UNIVERSIDAD"/>
    <s v="01R"/>
    <s v="TIEMPO COMPLETO REDUCIDO"/>
    <s v="2018-09-17 00:00:00.0"/>
    <s v="null"/>
    <s v="DF100146"/>
    <s v="PROFESOR TITULAR DE UNIVERSIDAD"/>
    <s v="R111"/>
    <x v="7"/>
    <n v="15"/>
    <s v="ANÁLISIS MATEMÁTICO"/>
  </r>
  <r>
    <x v="11"/>
    <n v="16549295"/>
    <x v="4"/>
    <n v="418"/>
    <s v="418G"/>
    <s v="GRUPO-A"/>
    <s v="Ecuaciones en derivadas parciales"/>
    <s v="GG"/>
    <s v="GRUPO GRANDE"/>
    <s v="418G"/>
    <s v="GG de Ecuaciones en derivadas parciales"/>
    <s v="GRUPO-A"/>
    <s v="GG de Ecuaciones en derivadas parciales"/>
    <s v="1S"/>
    <n v="16549295"/>
    <s v="EZQUERRO"/>
    <s v="FERNÁNDEZ"/>
    <s v="JOSÉ ANTONIO"/>
    <s v="EZQUERRO FERNÁNDEZ, JOSÉ ANTONIO"/>
    <x v="0"/>
    <x v="0"/>
    <x v="0"/>
    <n v="5"/>
    <n v="4"/>
    <s v="jezquer"/>
    <s v="jezquer@unirioja.es"/>
    <n v="4"/>
    <n v="4"/>
    <n v="500"/>
    <s v="CATEDRATICO DE UNIVERSIDAD"/>
    <s v="01R"/>
    <s v="TIEMPO COMPLETO REDUCIDO"/>
    <s v="2018-09-17 00:00:00.0"/>
    <s v="null"/>
    <s v="DF100347"/>
    <s v="CATEDRÁTICO DE UNIVERSIDAD"/>
    <s v="R111"/>
    <x v="7"/>
    <n v="595"/>
    <s v="MATEMÁTICA APLICADA"/>
  </r>
  <r>
    <x v="11"/>
    <n v="16530493"/>
    <x v="4"/>
    <n v="419"/>
    <s v="419G"/>
    <s v="GRUPO-A"/>
    <s v="Teoría de números y criptografía"/>
    <s v="GG"/>
    <s v="GRUPO GRANDE"/>
    <s v="419G"/>
    <s v="GG de Teoría de números y criptografía"/>
    <s v="GRUPO-A"/>
    <s v="GG de Teoría de números y criptografía"/>
    <s v="1S"/>
    <n v="16530493"/>
    <s v="VARONA"/>
    <s v="MALUMBRES"/>
    <s v="JUAN LUIS"/>
    <s v="VARONA MALUMBRES, JUAN LUIS"/>
    <x v="1"/>
    <x v="0"/>
    <x v="0"/>
    <n v="6"/>
    <n v="5"/>
    <s v="jvarona"/>
    <s v="jvarona@unirioja.es"/>
    <n v="4"/>
    <n v="4"/>
    <n v="500"/>
    <s v="CATEDRATICO DE UNIVERSIDAD"/>
    <s v="01R"/>
    <s v="TIEMPO COMPLETO REDUCIDO"/>
    <s v="2012-09-01 00:00:00.0"/>
    <s v="null"/>
    <s v="DF100234"/>
    <s v="CATEDRÁTICO DE UNIVERSIDAD"/>
    <s v="R111"/>
    <x v="7"/>
    <n v="595"/>
    <s v="MATEMÁTICA APLICADA"/>
  </r>
  <r>
    <x v="11"/>
    <n v="16598388"/>
    <x v="4"/>
    <n v="421"/>
    <s v="421G"/>
    <s v="GRUPO-A"/>
    <s v="Análisis de Fourier"/>
    <s v="GG"/>
    <s v="GRUPO GRANDE"/>
    <s v="421G"/>
    <s v="GG de Análisis de Fourier"/>
    <s v="GRUPO-A"/>
    <s v="GG de Análisis de Fourier"/>
    <s v="2S"/>
    <n v="16598388"/>
    <s v="PÉREZ"/>
    <s v="LÁZARO"/>
    <s v="FRANCISCO JAVIER"/>
    <s v="PÉREZ LÁZARO, FRANCISCO JAVIER"/>
    <x v="0"/>
    <x v="0"/>
    <x v="0"/>
    <n v="3"/>
    <n v="2"/>
    <s v="franpere"/>
    <s v="javier.perezl@unirioja.es"/>
    <n v="4"/>
    <n v="4"/>
    <n v="534"/>
    <s v="CONTRATADO DOCTOR -TIPO 1"/>
    <s v="C01"/>
    <s v="TIEMPO COMPLETO"/>
    <s v="2010-09-01 00:00:00.0"/>
    <s v="null"/>
    <s v="PI100761"/>
    <s v="PROFESOR CONTRATADO DOCTOR"/>
    <s v="R111"/>
    <x v="7"/>
    <n v="15"/>
    <s v="ANÁLISIS MATEMÁTICO"/>
  </r>
  <r>
    <x v="11"/>
    <n v="16541342"/>
    <x v="4"/>
    <n v="423"/>
    <s v="423G"/>
    <s v="GRUPO-A"/>
    <s v="Cálculo numérico en EDP's"/>
    <s v="GG"/>
    <s v="GRUPO GRANDE"/>
    <s v="423G"/>
    <s v="GG de Cálculo numérico en EDP's"/>
    <s v="GRUPO-A"/>
    <s v="GG de Cálculo numérico en EDP's"/>
    <s v="2S"/>
    <n v="16541342"/>
    <s v="LANCHARES"/>
    <s v="BARRASA"/>
    <s v="VÍCTOR"/>
    <s v="LANCHARES BARRASA, VÍCTOR"/>
    <x v="0"/>
    <x v="0"/>
    <x v="0"/>
    <n v="5"/>
    <n v="4"/>
    <s v="vlancha"/>
    <s v="vlancha@unirioja.es"/>
    <n v="4"/>
    <n v="4"/>
    <n v="504"/>
    <s v="PROFESOR TITULAR UNIVERSIDAD"/>
    <s v="01R"/>
    <s v="TIEMPO COMPLETO REDUCIDO"/>
    <s v="2012-09-01 00:00:00.0"/>
    <s v="null"/>
    <s v="DF32264"/>
    <s v="TITULAR DE UNIVERSIDAD"/>
    <s v="R111"/>
    <x v="7"/>
    <n v="595"/>
    <s v="MATEMÁTICA APLICADA"/>
  </r>
  <r>
    <x v="11"/>
    <n v="17835356"/>
    <x v="4"/>
    <n v="424"/>
    <s v="424G"/>
    <s v="GRUPO-A"/>
    <s v="Historia de las matemáticas"/>
    <s v="GG"/>
    <s v="GRUPO GRANDE"/>
    <s v="424G"/>
    <s v="GG de Historia de las Matemáticas"/>
    <s v="GRUPO-A"/>
    <s v="GG de Historia de las matemáticas"/>
    <s v="2S"/>
    <n v="17835356"/>
    <s v="ESPAÑOL"/>
    <s v="GONZÁLEZ"/>
    <s v="LUIS"/>
    <s v="ESPAÑOL GONZÁLEZ, LUIS"/>
    <x v="1"/>
    <x v="0"/>
    <x v="0"/>
    <n v="6"/>
    <n v="1"/>
    <s v="lespanol"/>
    <s v="luis.espanol@unirioja.es"/>
    <n v="4"/>
    <n v="4"/>
    <n v="504"/>
    <s v="PROFESOR TITULAR UNIVERSIDAD"/>
    <s v="01A"/>
    <s v="TIEMPO COMPLETO AMPLIADO"/>
    <s v="2012-09-01 00:00:00.0"/>
    <s v="null"/>
    <s v="DF32213"/>
    <s v="TITULAR DE UNIVERSIDAD"/>
    <s v="R111"/>
    <x v="7"/>
    <n v="440"/>
    <s v="GEOMETRÍA Y TOPOLOGÍA"/>
  </r>
  <r>
    <x v="11"/>
    <n v="42057900"/>
    <x v="4"/>
    <n v="425"/>
    <s v="425G"/>
    <s v="GRUPO-A"/>
    <s v="Trabajo fin de grado en Matemáticas"/>
    <s v="GG"/>
    <s v="GRUPO GRANDE"/>
    <s v="425G"/>
    <s v="TRABAJO FIN DE GRADO"/>
    <s v="GRUPO-A"/>
    <s v="TRABAJO FIN DE GRADO"/>
    <s v="I"/>
    <n v="42057900"/>
    <s v="HERNÁNDEZ"/>
    <s v="MARTÍN"/>
    <s v="ZENAIDA"/>
    <s v="HERNÁNDEZ MARTÍN, ZENAIDA"/>
    <x v="1"/>
    <x v="0"/>
    <x v="1"/>
    <n v="6"/>
    <n v="0"/>
    <s v="zehernan"/>
    <s v="zenaida.hernandez@unirioja.es"/>
    <n v="0"/>
    <n v="0"/>
    <n v="506"/>
    <s v="PROFESOR TITULAR DE ESCUELA UNIVERSITARI"/>
    <s v="01A"/>
    <s v="TIEMPO COMPLETO AMPLIADO"/>
    <s v="2012-09-01 00:00:00.0"/>
    <s v="null"/>
    <s v="DF32193"/>
    <s v="TITULAR DE ESCUELAS UNIVERSITARIAS"/>
    <s v="R111"/>
    <x v="7"/>
    <n v="265"/>
    <s v="ESTADÍSTICA E INVESTIGACIÓN OPERATIVA"/>
  </r>
  <r>
    <x v="12"/>
    <n v="13109019"/>
    <x v="4"/>
    <n v="426"/>
    <s v="426G"/>
    <s v="GRUPO-A"/>
    <s v="Química analítica"/>
    <s v="GG"/>
    <s v="GRUPO GRANDE"/>
    <s v="426G"/>
    <s v="GRUPO GRANDE DE Química analítica"/>
    <s v="GRUPO-A"/>
    <s v="Grupo Grande de Química analítica"/>
    <s v="AN"/>
    <n v="13109019"/>
    <s v="PIZARRO"/>
    <s v="MILLÁN"/>
    <s v="CONSUELO"/>
    <s v="PIZARRO MILLÁN, CONSUELO"/>
    <x v="1"/>
    <x v="0"/>
    <x v="0"/>
    <n v="4"/>
    <n v="3"/>
    <s v="cpizarro"/>
    <s v="consuelo.pizarro@unirioja.es"/>
    <n v="1"/>
    <n v="1"/>
    <s v="A-0500"/>
    <s v="CATEDRATICO DE UNIVERSIDAD"/>
    <s v="C01"/>
    <s v="TIEMPO COMPLETO"/>
    <s v="2010-12-07 00:00:00.0"/>
    <s v="null"/>
    <s v="DF100287"/>
    <s v="CATEDRÁTICO DE UNIVERSIDAD"/>
    <s v="R112"/>
    <x v="8"/>
    <n v="750"/>
    <s v="QUÍMICA ANALÍTICA"/>
  </r>
  <r>
    <x v="12"/>
    <n v="16544605"/>
    <x v="4"/>
    <n v="426"/>
    <s v="426G"/>
    <s v="GRUPO-A"/>
    <s v="Química analítica"/>
    <s v="GG"/>
    <s v="GRUPO GRANDE"/>
    <s v="426G"/>
    <s v="GRUPO GRANDE DE Química analítica"/>
    <s v="GRUPO-A"/>
    <s v="Grupo Grande de Química analítica"/>
    <s v="AN"/>
    <n v="16544605"/>
    <s v="CABREDO"/>
    <s v="PINILLOS"/>
    <s v="SUSANA"/>
    <s v="CABREDO PINILLOS, SUSANA"/>
    <x v="0"/>
    <x v="0"/>
    <x v="0"/>
    <n v="4"/>
    <n v="3"/>
    <s v="susacapi"/>
    <s v="susana.cabredo@unirioja.es"/>
    <n v="5"/>
    <n v="5"/>
    <n v="504"/>
    <s v="PROFESOR TITULAR UNIVERSIDAD"/>
    <s v="01A"/>
    <s v="TIEMPO COMPLETO AMPLIADO"/>
    <s v="2017-09-15 00:00:00.0"/>
    <s v="null"/>
    <s v="DF32370"/>
    <s v="TITULAR DE UNIVERSIDAD"/>
    <s v="R112"/>
    <x v="8"/>
    <n v="750"/>
    <s v="QUÍMICA ANALÍTICA"/>
  </r>
  <r>
    <x v="13"/>
    <n v="13109019"/>
    <x v="4"/>
    <n v="426"/>
    <s v="426G"/>
    <s v="GRUPO-A"/>
    <s v="Química analítica"/>
    <s v="GG"/>
    <s v="GRUPO GRANDE"/>
    <s v="426G"/>
    <s v="GRUPO GRANDE DE Química analítica"/>
    <s v="GRUPO-A"/>
    <s v="Grupo Grande de Química analítica"/>
    <s v="AN"/>
    <n v="13109019"/>
    <s v="PIZARRO"/>
    <s v="MILLÁN"/>
    <s v="CONSUELO"/>
    <s v="PIZARRO MILLÁN, CONSUELO"/>
    <x v="1"/>
    <x v="0"/>
    <x v="0"/>
    <n v="4"/>
    <n v="3"/>
    <s v="cpizarro"/>
    <s v="consuelo.pizarro@unirioja.es"/>
    <n v="1"/>
    <m/>
    <s v="A-0500"/>
    <s v="CATEDRATICO DE UNIVERSIDAD"/>
    <s v="C01"/>
    <s v="TIEMPO COMPLETO"/>
    <s v="2010-12-07 00:00:00.0"/>
    <s v="null"/>
    <s v="DF100287"/>
    <s v="CATEDRÁTICO DE UNIVERSIDAD"/>
    <s v="R112"/>
    <x v="8"/>
    <n v="750"/>
    <s v="QUÍMICA ANALÍTICA"/>
  </r>
  <r>
    <x v="13"/>
    <n v="16544605"/>
    <x v="4"/>
    <n v="426"/>
    <s v="426G"/>
    <s v="GRUPO-A"/>
    <s v="Química analítica"/>
    <s v="GG"/>
    <s v="GRUPO GRANDE"/>
    <s v="426G"/>
    <s v="GRUPO GRANDE DE Química analítica"/>
    <s v="GRUPO-A"/>
    <s v="Grupo Grande de Química analítica"/>
    <s v="AN"/>
    <n v="16544605"/>
    <s v="CABREDO"/>
    <s v="PINILLOS"/>
    <s v="SUSANA"/>
    <s v="CABREDO PINILLOS, SUSANA"/>
    <x v="0"/>
    <x v="0"/>
    <x v="0"/>
    <n v="4"/>
    <n v="3"/>
    <s v="susacapi"/>
    <s v="susana.cabredo@unirioja.es"/>
    <n v="5"/>
    <m/>
    <n v="504"/>
    <s v="PROFESOR TITULAR UNIVERSIDAD"/>
    <s v="01A"/>
    <s v="TIEMPO COMPLETO AMPLIADO"/>
    <s v="2017-09-15 00:00:00.0"/>
    <s v="null"/>
    <s v="DF32370"/>
    <s v="TITULAR DE UNIVERSIDAD"/>
    <s v="R112"/>
    <x v="8"/>
    <n v="750"/>
    <s v="QUÍMICA ANALÍTICA"/>
  </r>
  <r>
    <x v="12"/>
    <n v="16524700"/>
    <x v="4"/>
    <n v="427"/>
    <s v="427G"/>
    <s v="GRUPO-A"/>
    <s v="Química física I"/>
    <s v="GG"/>
    <s v="GRUPO GRANDE"/>
    <s v="427G"/>
    <s v="GRUPO GRANDE DE Química física I"/>
    <s v="GRUPO-A"/>
    <s v="Grupo Grande de Química física I"/>
    <s v="AN"/>
    <n v="16524700"/>
    <s v="BAÑOS"/>
    <s v="ARRIBAS"/>
    <s v="IRENE"/>
    <s v="BAÑOS ARRIBAS, IRENE"/>
    <x v="0"/>
    <x v="0"/>
    <x v="0"/>
    <n v="6"/>
    <n v="1"/>
    <s v="ibanos"/>
    <s v="irene.banos@unirioja.es"/>
    <n v="6.8"/>
    <n v="6.8"/>
    <n v="504"/>
    <s v="PROFESOR TITULAR UNIVERSIDAD"/>
    <s v="01A"/>
    <s v="TIEMPO COMPLETO AMPLIADO"/>
    <s v="2012-09-01 00:00:00.0"/>
    <s v="null"/>
    <s v="DF32390"/>
    <s v="TITULAR DE UNIVERSIDAD"/>
    <s v="R112"/>
    <x v="8"/>
    <n v="755"/>
    <s v="QUÍMICA FÍSICA"/>
  </r>
  <r>
    <x v="12"/>
    <n v="16580433"/>
    <x v="4"/>
    <n v="427"/>
    <s v="427I"/>
    <s v="GRUPO-A1"/>
    <s v="Química física I"/>
    <s v="GI"/>
    <s v="GRUPO DE INFORMÁTICA"/>
    <s v="427I"/>
    <s v="INFORMÁTICA DE Química física I"/>
    <s v="GRUPO-A1"/>
    <s v="Informática de Química física I"/>
    <s v="AN"/>
    <n v="16580433"/>
    <s v="MARTÍNEZ"/>
    <s v="RUIZ"/>
    <s v="RODRIGO"/>
    <s v="MARTÍNEZ RUIZ, RODRIGO"/>
    <x v="0"/>
    <x v="0"/>
    <x v="0"/>
    <n v="2"/>
    <n v="0"/>
    <s v="romarine"/>
    <s v="rodrigo.martinez@unirioja.es"/>
    <n v="1"/>
    <n v="1"/>
    <n v="504"/>
    <s v="PROFESOR TITULAR UNIVERSIDAD"/>
    <s v="C01"/>
    <s v="TIEMPO COMPLETO"/>
    <s v="2018-12-18 00:00:00.0"/>
    <s v="null"/>
    <s v="DF100369"/>
    <s v="PROFESOR TITULAR DE UNIVERSIDAD"/>
    <s v="R112"/>
    <x v="8"/>
    <n v="755"/>
    <s v="QUÍMICA FÍSICA"/>
  </r>
  <r>
    <x v="12"/>
    <n v="16539508"/>
    <x v="4"/>
    <n v="427"/>
    <s v="427L"/>
    <s v="GRUPO-A1"/>
    <s v="Química física I"/>
    <s v="GL"/>
    <s v="GRUPO DE LABORATORIO"/>
    <s v="427L"/>
    <s v="LABORATORIO DE Química física I"/>
    <s v="GRUPO-A1"/>
    <s v="Laboratorio de Química física I"/>
    <s v="AN"/>
    <n v="16539508"/>
    <s v="MILLÁN"/>
    <s v="MONEO"/>
    <s v="JUDITH"/>
    <s v="MILLÁN MONEO, JUDITH"/>
    <x v="0"/>
    <x v="0"/>
    <x v="0"/>
    <n v="5"/>
    <n v="3"/>
    <s v="jumillan"/>
    <s v="judith.millan@unirioja.es"/>
    <n v="1"/>
    <n v="1"/>
    <n v="504"/>
    <s v="PROFESOR TITULAR UNIVERSIDAD"/>
    <s v="01R"/>
    <s v="TIEMPO COMPLETO REDUCIDO"/>
    <s v="2018-09-17 00:00:00.0"/>
    <s v="null"/>
    <s v="DF100345"/>
    <s v="PROFESOR TITULAR DE UNIVERSIDAD"/>
    <s v="R112"/>
    <x v="8"/>
    <n v="755"/>
    <s v="QUÍMICA FÍSICA"/>
  </r>
  <r>
    <x v="12"/>
    <n v="16547011"/>
    <x v="4"/>
    <n v="428"/>
    <s v="428G"/>
    <s v="GRUPO-A"/>
    <s v="Química inorgánica I"/>
    <s v="GG"/>
    <s v="GRUPO GRANDE"/>
    <s v="428G"/>
    <s v="GRUPO GRANDE DE Química inorgánica I"/>
    <s v="GRUPO-A"/>
    <s v="Grupo Grande de Química inorgánica I"/>
    <s v="AN"/>
    <n v="16547011"/>
    <s v="LÓPEZ DE LUZURIAGA"/>
    <s v="FERNÁNDEZ"/>
    <s v="JOSÉ MARÍA"/>
    <s v="LÓPEZ DE LUZURIAGA FERNÁNDEZ, JOSÉ MARÍA"/>
    <x v="0"/>
    <x v="0"/>
    <x v="0"/>
    <n v="5"/>
    <n v="4"/>
    <s v="jolopez"/>
    <s v="josemaria.lopez@unirioja.es"/>
    <n v="8.5"/>
    <n v="8.5"/>
    <n v="500"/>
    <s v="CATEDRATICO DE UNIVERSIDAD"/>
    <s v="01R"/>
    <s v="TIEMPO COMPLETO REDUCIDO"/>
    <s v="2016-09-15 00:00:00.0"/>
    <s v="null"/>
    <s v="DF100236"/>
    <s v="CATEDRÁTICO DE UNIVERSIDAD"/>
    <s v="R112"/>
    <x v="8"/>
    <n v="760"/>
    <s v="QUÍMICA INORGÁNICA"/>
  </r>
  <r>
    <x v="12"/>
    <n v="16508128"/>
    <x v="4"/>
    <n v="428"/>
    <s v="428L"/>
    <s v="GRUPO-A1"/>
    <s v="Química inorgánica I"/>
    <s v="GL"/>
    <s v="GRUPO DE LABORATORIO"/>
    <s v="428L"/>
    <s v="LABORATORIO DE Química inorgánica I"/>
    <s v="GRUPO-A1"/>
    <s v="Laboratorio de Química inorgánica I"/>
    <s v="AN"/>
    <n v="16508128"/>
    <s v="FERNÁNDEZ"/>
    <s v="GARBAYO"/>
    <s v="EDUARDO JACINTO"/>
    <s v="FERNÁNDEZ GARBAYO, EDUARDO JACINTO"/>
    <x v="0"/>
    <x v="0"/>
    <x v="0"/>
    <n v="6"/>
    <n v="5"/>
    <s v="edfernan"/>
    <s v="eduardo.fernandez@unirioja.es"/>
    <n v="0.5"/>
    <n v="0.5"/>
    <n v="500"/>
    <s v="CATEDRATICO DE UNIVERSIDAD"/>
    <s v="01R"/>
    <s v="TIEMPO COMPLETO REDUCIDO"/>
    <s v="2012-09-01 00:00:00.0"/>
    <s v="null"/>
    <s v="DF100235"/>
    <s v="CATEDRÁTICO DE UNIVERSIDAD"/>
    <s v="R112"/>
    <x v="8"/>
    <n v="760"/>
    <s v="QUÍMICA INORGÁNICA"/>
  </r>
  <r>
    <x v="12"/>
    <n v="16553823"/>
    <x v="4"/>
    <n v="428"/>
    <s v="428L"/>
    <s v="GRUPO-A1"/>
    <s v="Química inorgánica I"/>
    <s v="GL"/>
    <s v="GRUPO DE LABORATORIO"/>
    <s v="428L"/>
    <s v="LABORATORIO DE Química inorgánica I"/>
    <s v="GRUPO-A1"/>
    <s v="Laboratorio de Química inorgánica I"/>
    <s v="AN"/>
    <n v="16553823"/>
    <s v="OLMOS"/>
    <s v="PÉREZ"/>
    <s v="MARÍA ELENA"/>
    <s v="OLMOS PÉREZ, MARÍA ELENA"/>
    <x v="0"/>
    <x v="0"/>
    <x v="0"/>
    <n v="4"/>
    <n v="4"/>
    <s v="m-olmos"/>
    <s v="m-elena.olmos@unirioja.es"/>
    <n v="1.5"/>
    <n v="1.5"/>
    <n v="500"/>
    <s v="CATEDRATICO DE UNIVERSIDAD"/>
    <s v="01R"/>
    <s v="TIEMPO COMPLETO REDUCIDO"/>
    <s v="2018-12-18 00:00:00.0"/>
    <s v="null"/>
    <s v="DF100382"/>
    <s v="CATEDRÁTICO DE UNIVERSIDAD"/>
    <s v="R112"/>
    <x v="8"/>
    <n v="760"/>
    <s v="QUÍMICA INORGÁNICA"/>
  </r>
  <r>
    <x v="12"/>
    <n v="16517620"/>
    <x v="4"/>
    <n v="429"/>
    <s v="429G"/>
    <s v="GRUPO-A"/>
    <s v="Química orgánica"/>
    <s v="GG"/>
    <s v="GRUPO GRANDE"/>
    <s v="429G"/>
    <s v="GRUPO GRANDE DE Química orgánica"/>
    <s v="GRUPO-A"/>
    <s v="Grupo Grande de Química orgánica"/>
    <s v="AN"/>
    <n v="16517620"/>
    <s v="AVENOZA"/>
    <s v="AZNAR"/>
    <s v="ALBERTO"/>
    <s v="AVENOZA AZNAR, ALBERTO"/>
    <x v="0"/>
    <x v="0"/>
    <x v="0"/>
    <n v="6"/>
    <n v="5"/>
    <s v="avenoza"/>
    <s v="alberto.avenoza@unirioja.es"/>
    <n v="4.5"/>
    <n v="4.5"/>
    <n v="500"/>
    <s v="CATEDRATICO DE UNIVERSIDAD"/>
    <s v="01R"/>
    <s v="TIEMPO COMPLETO REDUCIDO"/>
    <s v="2012-09-01 00:00:00.0"/>
    <s v="null"/>
    <s v="DF100221"/>
    <s v="PROFESOR CATEDRÁTICO DE UNIVERSIDAD"/>
    <s v="R112"/>
    <x v="8"/>
    <n v="765"/>
    <s v="QUÍMICA ORGÁNICA"/>
  </r>
  <r>
    <x v="12"/>
    <n v="17836947"/>
    <x v="4"/>
    <n v="429"/>
    <s v="429G"/>
    <s v="GRUPO-A"/>
    <s v="Química orgánica"/>
    <s v="GG"/>
    <s v="GRUPO GRANDE"/>
    <s v="429G"/>
    <s v="GRUPO GRANDE DE Química orgánica"/>
    <s v="GRUPO-A"/>
    <s v="Grupo Grande de Química orgánica"/>
    <s v="AN"/>
    <n v="17836947"/>
    <s v="CAMPOS"/>
    <s v="GARCÍA"/>
    <s v="PEDRO JOSÉ"/>
    <s v="CAMPOS GARCÍA, PEDRO JOSÉ"/>
    <x v="1"/>
    <x v="0"/>
    <x v="0"/>
    <n v="6"/>
    <n v="6"/>
    <s v="pcampos"/>
    <s v="pedro.campos@unirioja.es"/>
    <n v="4"/>
    <n v="4"/>
    <n v="500"/>
    <s v="CATEDRATICO DE UNIVERSIDAD"/>
    <s v="01R"/>
    <s v="TIEMPO COMPLETO REDUCIDO"/>
    <s v="2012-09-01 00:00:00.0"/>
    <s v="null"/>
    <s v="DF32442"/>
    <s v="CATEDRÁTICO DE UNIVERSIDAD"/>
    <s v="R112"/>
    <x v="8"/>
    <n v="765"/>
    <s v="QUÍMICA ORGÁNICA"/>
  </r>
  <r>
    <x v="12"/>
    <n v="8958579"/>
    <x v="4"/>
    <n v="429"/>
    <s v="429R"/>
    <s v="GRUPO-A1"/>
    <s v="Química orgánica"/>
    <s v="GR"/>
    <s v="GRUPO REDUCIDO"/>
    <s v="429R"/>
    <s v="GRUPO REDUCIDO DE Química orgánica"/>
    <s v="GRUPO-A1"/>
    <s v="Grupo Reducido de Química orgánica"/>
    <s v="AN"/>
    <n v="8958579"/>
    <s v="RODRÍGUEZ"/>
    <s v="BARRANCO"/>
    <s v="MIGUEL ÁNGEL"/>
    <s v="RODRÍGUEZ BARRANCO, MIGUEL ÁNGEL"/>
    <x v="0"/>
    <x v="0"/>
    <x v="0"/>
    <n v="6"/>
    <n v="5"/>
    <s v="miguelr"/>
    <s v="miguelangel.rodriguez@unirioja.es"/>
    <n v="2"/>
    <n v="2"/>
    <n v="500"/>
    <s v="CATEDRATICO DE UNIVERSIDAD"/>
    <s v="01R"/>
    <s v="TIEMPO COMPLETO REDUCIDO"/>
    <s v="2012-09-01 00:00:00.0"/>
    <s v="null"/>
    <s v="DF100237"/>
    <s v="CATEDRÁTICO DE UNIVERSIDAD"/>
    <s v="R112"/>
    <x v="8"/>
    <n v="765"/>
    <s v="QUÍMICA ORGÁNICA"/>
  </r>
  <r>
    <x v="12"/>
    <n v="16557636"/>
    <x v="4"/>
    <n v="429"/>
    <s v="429R"/>
    <s v="GRUPO-A1"/>
    <s v="Química orgánica"/>
    <s v="GR"/>
    <s v="GRUPO REDUCIDO"/>
    <s v="429R"/>
    <s v="GRUPO REDUCIDO DE Química orgánica"/>
    <s v="GRUPO-A1"/>
    <s v="Grupo Reducido de Química orgánica"/>
    <s v="AN"/>
    <n v="16557636"/>
    <s v="BUSTO"/>
    <s v="SANCIRIÁN"/>
    <s v="JESÚS HÉCTOR"/>
    <s v="BUSTO SANCIRIÁN, JESÚS HÉCTOR"/>
    <x v="0"/>
    <x v="0"/>
    <x v="0"/>
    <n v="4"/>
    <n v="4"/>
    <s v="hebusto"/>
    <s v="hector.busto@unirioja.es"/>
    <n v="0.5"/>
    <n v="0.5"/>
    <n v="504"/>
    <s v="PROFESOR TITULAR UNIVERSIDAD"/>
    <s v="01R"/>
    <s v="TIEMPO COMPLETO REDUCIDO"/>
    <s v="2013-09-01 00:00:00.0"/>
    <s v="null"/>
    <s v="DF100220"/>
    <s v="PROFESOR TITULAR DE UNIVERSIDAD"/>
    <s v="R112"/>
    <x v="8"/>
    <n v="765"/>
    <s v="QUÍMICA ORGÁNICA"/>
  </r>
  <r>
    <x v="12"/>
    <n v="17199289"/>
    <x v="4"/>
    <n v="430"/>
    <s v="430G"/>
    <s v="GRUPO-A"/>
    <s v="Estadística y cálculo"/>
    <s v="GG"/>
    <s v="GRUPO GRANDE"/>
    <s v="430G"/>
    <s v="GRUPO GRANDE DE Estadística y cálculo"/>
    <s v="GRUPO-A"/>
    <s v="Grupo Grande de Estadística y cálculo"/>
    <s v="1S"/>
    <n v="17199289"/>
    <s v="FILLAT"/>
    <s v="BALLESTEROS"/>
    <s v="JUAN CARLOS"/>
    <s v="FILLAT BALLESTEROS, JUAN CARLOS"/>
    <x v="1"/>
    <x v="0"/>
    <x v="0"/>
    <n v="6"/>
    <n v="0"/>
    <s v="jufillat"/>
    <s v="juan-carlos.fillat@unirioja.es"/>
    <n v="4"/>
    <n v="4"/>
    <n v="504"/>
    <s v="PROFESOR TITULAR UNIVERSIDAD"/>
    <s v="01A"/>
    <s v="TIEMPO COMPLETO AMPLIADO"/>
    <s v="2012-09-01 00:00:00.0"/>
    <s v="null"/>
    <s v="DF32187"/>
    <s v="TITULAR DE UNIVERSIDAD"/>
    <s v="R111"/>
    <x v="7"/>
    <n v="265"/>
    <s v="ESTADÍSTICA E INVESTIGACIÓN OPERATIVA"/>
  </r>
  <r>
    <x v="13"/>
    <n v="17199289"/>
    <x v="4"/>
    <n v="430"/>
    <s v="430G"/>
    <s v="GRUPO-A"/>
    <s v="Estadística y cálculo"/>
    <s v="GG"/>
    <s v="GRUPO GRANDE"/>
    <s v="430G"/>
    <s v="GRUPO GRANDE DE Estadística y cálculo"/>
    <s v="GRUPO-A"/>
    <s v="Grupo Grande de Estadística y cálculo"/>
    <s v="1S"/>
    <n v="17199289"/>
    <s v="FILLAT"/>
    <s v="BALLESTEROS"/>
    <s v="JUAN CARLOS"/>
    <s v="FILLAT BALLESTEROS, JUAN CARLOS"/>
    <x v="1"/>
    <x v="0"/>
    <x v="0"/>
    <n v="6"/>
    <n v="0"/>
    <s v="jufillat"/>
    <s v="juan-carlos.fillat@unirioja.es"/>
    <n v="4"/>
    <m/>
    <n v="504"/>
    <s v="PROFESOR TITULAR UNIVERSIDAD"/>
    <s v="01A"/>
    <s v="TIEMPO COMPLETO AMPLIADO"/>
    <s v="2012-09-01 00:00:00.0"/>
    <s v="null"/>
    <s v="DF32187"/>
    <s v="TITULAR DE UNIVERSIDAD"/>
    <s v="R111"/>
    <x v="7"/>
    <n v="265"/>
    <s v="ESTADÍSTICA E INVESTIGACIÓN OPERATIVA"/>
  </r>
  <r>
    <x v="12"/>
    <n v="16570824"/>
    <x v="4"/>
    <n v="431"/>
    <s v="431G"/>
    <s v="GRUPO-A"/>
    <s v="Ingeniería Química"/>
    <s v="GG"/>
    <s v="GRUPO GRANDE"/>
    <s v="431G"/>
    <s v="GRUPO GRANDE DE Ingeniería Química"/>
    <s v="GRUPO-A"/>
    <s v="Grupo Grande de Ingeniería Química"/>
    <s v="2S"/>
    <n v="16570824"/>
    <s v="ESTEBAN"/>
    <s v="DÍEZ"/>
    <s v="ISABEL"/>
    <s v="ESTEBAN DÍEZ, ISABEL"/>
    <x v="0"/>
    <x v="0"/>
    <x v="0"/>
    <n v="2"/>
    <n v="0"/>
    <s v="iesteban"/>
    <s v="isabel.esteban@unirioja.es"/>
    <n v="3"/>
    <n v="3"/>
    <n v="504"/>
    <s v="PROFESOR TITULAR UNIVERSIDAD"/>
    <s v="C01"/>
    <s v="TIEMPO COMPLETO"/>
    <s v="2018-12-21 00:00:00.0"/>
    <s v="null"/>
    <s v="DF100368"/>
    <s v="PROFESOR TITULAR DE UNIVERSIDAD"/>
    <s v="R112"/>
    <x v="8"/>
    <n v="555"/>
    <s v="INGENIERÍA QUÍMICA"/>
  </r>
  <r>
    <x v="12"/>
    <n v="13092044"/>
    <x v="4"/>
    <n v="431"/>
    <s v="431L"/>
    <s v="GRUPO-A1"/>
    <s v="Ingeniería Química"/>
    <s v="GL"/>
    <s v="GRUPO DE LABORATORIO"/>
    <s v="431L"/>
    <s v="LABORATORIO DE Ingeniería Química"/>
    <s v="GRUPO-A1"/>
    <s v="Laboratorio de Ingeniería Química"/>
    <s v="2S"/>
    <n v="13092044"/>
    <s v="GONZÁLEZ"/>
    <s v="SÁIZ"/>
    <s v="JOSÉ MARÍA"/>
    <s v="GONZÁLEZ SÁIZ, JOSÉ MARÍA"/>
    <x v="1"/>
    <x v="0"/>
    <x v="0"/>
    <n v="5"/>
    <n v="4"/>
    <s v="jmgonza"/>
    <s v="josemaria.gonzalez@unirioja.es"/>
    <n v="1.4"/>
    <n v="1.4"/>
    <s v="A-0500"/>
    <s v="CATEDRATICO DE UNIVERSIDAD"/>
    <s v="01R"/>
    <s v="TIEMPO COMPLETO REDUCIDO"/>
    <s v="2014-09-15 00:00:00.0"/>
    <s v="null"/>
    <s v="DF100279"/>
    <s v="CATEDRÁTICO DE UNIVERSIDAD"/>
    <s v="R112"/>
    <x v="8"/>
    <n v="555"/>
    <s v="INGENIERÍA QUÍMICA"/>
  </r>
  <r>
    <x v="12"/>
    <n v="16543785"/>
    <x v="4"/>
    <n v="432"/>
    <s v="432G"/>
    <s v="GRUPO-A"/>
    <s v="Trabajo fin de grado en Química"/>
    <s v="GG"/>
    <s v="GRUPO GRANDE"/>
    <s v="432G"/>
    <s v="TRABAJO FIN DE GRADO"/>
    <s v="GRUPO-A"/>
    <s v="TRABAJO FIN DE GRADO"/>
    <s v="I"/>
    <n v="16543785"/>
    <s v="ZURBANO"/>
    <s v="ASENSIO"/>
    <s v="MARÍA DEL MAR"/>
    <s v="ZURBANO ASENSIO, MARÍA DEL MAR"/>
    <x v="1"/>
    <x v="0"/>
    <x v="0"/>
    <n v="5"/>
    <n v="4"/>
    <s v="mmzurba"/>
    <s v="marimar.zurbano@unirioja.es"/>
    <n v="0"/>
    <n v="0"/>
    <n v="504"/>
    <s v="PROFESOR TITULAR UNIVERSIDAD"/>
    <s v="01R"/>
    <s v="TIEMPO COMPLETO REDUCIDO"/>
    <s v="2016-09-15 00:00:00.0"/>
    <s v="null"/>
    <s v="DF100149"/>
    <s v="PROFESOR TITULAR DE UNIVERSIDAD"/>
    <s v="R112"/>
    <x v="8"/>
    <n v="765"/>
    <s v="QUÍMICA ORGÁNICA"/>
  </r>
  <r>
    <x v="13"/>
    <n v="8797523"/>
    <x v="4"/>
    <n v="433"/>
    <s v="433G"/>
    <s v="GRUPO-A"/>
    <s v="Fisiología de la vid"/>
    <s v="GG"/>
    <s v="GRUPO GRANDE"/>
    <s v="433G"/>
    <s v="GRUPO GRANDE DE Fisiología de la vid"/>
    <s v="GRUPO-A"/>
    <s v="Grupo Grande de Fisiología de la vid"/>
    <s v="2S"/>
    <n v="8797523"/>
    <s v="NÚÑEZ"/>
    <s v="OLIVERA"/>
    <s v="ENCARNACIÓN"/>
    <s v="NÚÑEZ OLIVERA, ENCARNACIÓN"/>
    <x v="0"/>
    <x v="0"/>
    <x v="0"/>
    <n v="6"/>
    <n v="4"/>
    <s v="eolivera"/>
    <s v="encarnacion.nunez@unirioja.es"/>
    <n v="1.8"/>
    <n v="1.8"/>
    <s v="A-0500"/>
    <s v="CATEDRATICO DE UNIVERSIDAD"/>
    <s v="01R"/>
    <s v="TIEMPO COMPLETO REDUCIDO"/>
    <s v="2015-09-15 00:00:00.0"/>
    <s v="null"/>
    <s v="DF100277"/>
    <s v="CATEDRÁTICO DE UNIVERSIDAD"/>
    <s v="R101"/>
    <x v="4"/>
    <n v="412"/>
    <s v="FISIOLOGÍA VEGETAL"/>
  </r>
  <r>
    <x v="13"/>
    <n v="16531083"/>
    <x v="4"/>
    <n v="433"/>
    <s v="433G"/>
    <s v="GRUPO-A"/>
    <s v="Fisiología de la vid"/>
    <s v="GG"/>
    <s v="GRUPO GRANDE"/>
    <s v="433G"/>
    <s v="GRUPO GRANDE DE Fisiología de la vid"/>
    <s v="GRUPO-A"/>
    <s v="Grupo Grande de Fisiología de la vid"/>
    <s v="2S"/>
    <n v="16531083"/>
    <s v="TOMÁS"/>
    <s v="LAS HERAS"/>
    <s v="RAFAEL"/>
    <s v="TOMÁS LAS HERAS, RAFAEL"/>
    <x v="0"/>
    <x v="0"/>
    <x v="0"/>
    <n v="6"/>
    <n v="3"/>
    <s v="ratomas"/>
    <s v="rafael.tomas@unirioja.es"/>
    <n v="1.8"/>
    <n v="1.8"/>
    <n v="504"/>
    <s v="PROFESOR TITULAR UNIVERSIDAD"/>
    <s v="01R"/>
    <s v="TIEMPO COMPLETO REDUCIDO"/>
    <s v="2017-09-15 00:00:00.0"/>
    <s v="null"/>
    <s v="DF100086"/>
    <s v="TITULAR DE ESCUELA UNIVERSITARIA"/>
    <s v="R101"/>
    <x v="4"/>
    <n v="412"/>
    <s v="FISIOLOGÍA VEGETAL"/>
  </r>
  <r>
    <x v="13"/>
    <n v="16603952"/>
    <x v="4"/>
    <n v="433"/>
    <s v="433L"/>
    <s v="GRUPO-A3"/>
    <s v="Fisiología de la vid"/>
    <s v="GL"/>
    <s v="GRUPO DE LABORATORIO"/>
    <s v="433L"/>
    <s v="LABORATORIO DE Fisiología de la vid"/>
    <s v="GRUPO-A3"/>
    <s v="Laboratorio de Fisiología de la vid"/>
    <s v="2S"/>
    <n v="16603952"/>
    <s v="MONFORTE"/>
    <s v="LÓPEZ"/>
    <s v="LAURA"/>
    <s v="MONFORTE LÓPEZ, LAURA"/>
    <x v="0"/>
    <x v="0"/>
    <x v="1"/>
    <n v="0"/>
    <n v="0"/>
    <s v="lamonfor"/>
    <s v="laura.monforte@unirioja.es"/>
    <n v="2.4"/>
    <n v="2.4"/>
    <n v="7081"/>
    <s v="AYUDANTE (DOCTOR)"/>
    <s v="C01"/>
    <s v="TIEMPO COMPLETO"/>
    <s v="2018-09-17 00:00:00.0"/>
    <s v="2021-09-16 00:00:00.0"/>
    <s v="PI101345"/>
    <s v="PROFESOR AYUDANTE DOCTOR"/>
    <s v="R101"/>
    <x v="4"/>
    <n v="412"/>
    <s v="FISIOLOGÍA VEGETAL"/>
  </r>
  <r>
    <x v="14"/>
    <n v="8797523"/>
    <x v="4"/>
    <n v="433"/>
    <s v="433G"/>
    <s v="GRUPO-A"/>
    <s v="Fisiología de la vid"/>
    <s v="GG"/>
    <s v="GRUPO GRANDE"/>
    <s v="433G"/>
    <s v="GRUPO GRANDE DE Fisiología de la vid"/>
    <s v="GRUPO-A"/>
    <s v="Grupo Grande de Fisiología de la vid"/>
    <s v="2S"/>
    <n v="8797523"/>
    <s v="NÚÑEZ"/>
    <s v="OLIVERA"/>
    <s v="ENCARNACIÓN"/>
    <s v="NÚÑEZ OLIVERA, ENCARNACIÓN"/>
    <x v="0"/>
    <x v="0"/>
    <x v="0"/>
    <n v="6"/>
    <n v="4"/>
    <s v="eolivera"/>
    <s v="encarnacion.nunez@unirioja.es"/>
    <n v="1.8"/>
    <m/>
    <s v="A-0500"/>
    <s v="CATEDRATICO DE UNIVERSIDAD"/>
    <s v="01R"/>
    <s v="TIEMPO COMPLETO REDUCIDO"/>
    <s v="2015-09-15 00:00:00.0"/>
    <s v="null"/>
    <s v="DF100277"/>
    <s v="CATEDRÁTICO DE UNIVERSIDAD"/>
    <s v="R101"/>
    <x v="4"/>
    <n v="412"/>
    <s v="FISIOLOGÍA VEGETAL"/>
  </r>
  <r>
    <x v="14"/>
    <n v="16531083"/>
    <x v="4"/>
    <n v="433"/>
    <s v="433G"/>
    <s v="GRUPO-A"/>
    <s v="Fisiología de la vid"/>
    <s v="GG"/>
    <s v="GRUPO GRANDE"/>
    <s v="433G"/>
    <s v="GRUPO GRANDE DE Fisiología de la vid"/>
    <s v="GRUPO-A"/>
    <s v="Grupo Grande de Fisiología de la vid"/>
    <s v="2S"/>
    <n v="16531083"/>
    <s v="TOMÁS"/>
    <s v="LAS HERAS"/>
    <s v="RAFAEL"/>
    <s v="TOMÁS LAS HERAS, RAFAEL"/>
    <x v="0"/>
    <x v="0"/>
    <x v="0"/>
    <n v="6"/>
    <n v="3"/>
    <s v="ratomas"/>
    <s v="rafael.tomas@unirioja.es"/>
    <n v="1.8"/>
    <m/>
    <n v="504"/>
    <s v="PROFESOR TITULAR UNIVERSIDAD"/>
    <s v="01R"/>
    <s v="TIEMPO COMPLETO REDUCIDO"/>
    <s v="2017-09-15 00:00:00.0"/>
    <s v="null"/>
    <s v="DF100086"/>
    <s v="TITULAR DE ESCUELA UNIVERSITARIA"/>
    <s v="R101"/>
    <x v="4"/>
    <n v="412"/>
    <s v="FISIOLOGÍA VEGETAL"/>
  </r>
  <r>
    <x v="14"/>
    <n v="16603952"/>
    <x v="4"/>
    <n v="433"/>
    <s v="433L"/>
    <s v="GRUPO-A3"/>
    <s v="Fisiología de la vid"/>
    <s v="GL"/>
    <s v="GRUPO DE LABORATORIO"/>
    <s v="433L"/>
    <s v="LABORATORIO DE Fisiología de la vid"/>
    <s v="GRUPO-A3"/>
    <s v="Laboratorio de Fisiología de la vid"/>
    <s v="2S"/>
    <n v="16603952"/>
    <s v="MONFORTE"/>
    <s v="LÓPEZ"/>
    <s v="LAURA"/>
    <s v="MONFORTE LÓPEZ, LAURA"/>
    <x v="0"/>
    <x v="0"/>
    <x v="1"/>
    <n v="0"/>
    <n v="0"/>
    <s v="lamonfor"/>
    <s v="laura.monforte@unirioja.es"/>
    <n v="2.4"/>
    <m/>
    <n v="7081"/>
    <s v="AYUDANTE (DOCTOR)"/>
    <s v="C01"/>
    <s v="TIEMPO COMPLETO"/>
    <s v="2018-09-17 00:00:00.0"/>
    <s v="2021-09-16 00:00:00.0"/>
    <s v="PI101345"/>
    <s v="PROFESOR AYUDANTE DOCTOR"/>
    <s v="R101"/>
    <x v="4"/>
    <n v="412"/>
    <s v="FISIOLOGÍA VEGETAL"/>
  </r>
  <r>
    <x v="12"/>
    <n v="16528703"/>
    <x v="4"/>
    <n v="434"/>
    <s v="434G"/>
    <s v="GRUPO-A"/>
    <s v="Enología I"/>
    <s v="GG"/>
    <s v="GRUPO GRANDE"/>
    <s v="434G"/>
    <s v="GRUPO GRANDE DE Enología I"/>
    <s v="GRUPO-A"/>
    <s v="Grupo Grande de Enología I"/>
    <s v="1S"/>
    <n v="16528703"/>
    <s v="GUTIÉRREZ"/>
    <s v="VIGUERA"/>
    <s v="ANA ROSA"/>
    <s v="GUTIÉRREZ VIGUERA, ANA ROSA"/>
    <x v="0"/>
    <x v="0"/>
    <x v="0"/>
    <n v="5"/>
    <n v="4"/>
    <s v="angutivi"/>
    <s v="ana-rosa.gutierrez@unirioja.es"/>
    <n v="4"/>
    <n v="4"/>
    <n v="500"/>
    <s v="CATEDRATICO DE UNIVERSIDAD"/>
    <s v="01R"/>
    <s v="TIEMPO COMPLETO REDUCIDO"/>
    <s v="2018-12-05 00:00:00.0"/>
    <s v="null"/>
    <s v="DF100374"/>
    <s v="CATEDRÁTICO DE UNIVERSIDAD"/>
    <s v="R101"/>
    <x v="4"/>
    <n v="780"/>
    <s v="TECNOLOGÍA DE ALIMENTOS"/>
  </r>
  <r>
    <x v="13"/>
    <n v="16528703"/>
    <x v="4"/>
    <n v="434"/>
    <s v="434G"/>
    <s v="GRUPO-A"/>
    <s v="Enología I"/>
    <s v="GG"/>
    <s v="GRUPO GRANDE"/>
    <s v="434G"/>
    <s v="GRUPO GRANDE DE Enología I"/>
    <s v="GRUPO-A"/>
    <s v="Grupo Grande de Enología I"/>
    <s v="1S"/>
    <n v="16528703"/>
    <s v="GUTIÉRREZ"/>
    <s v="VIGUERA"/>
    <s v="ANA ROSA"/>
    <s v="GUTIÉRREZ VIGUERA, ANA ROSA"/>
    <x v="0"/>
    <x v="0"/>
    <x v="0"/>
    <n v="5"/>
    <n v="4"/>
    <s v="angutivi"/>
    <s v="ana-rosa.gutierrez@unirioja.es"/>
    <n v="4"/>
    <m/>
    <n v="500"/>
    <s v="CATEDRATICO DE UNIVERSIDAD"/>
    <s v="01R"/>
    <s v="TIEMPO COMPLETO REDUCIDO"/>
    <s v="2018-12-05 00:00:00.0"/>
    <s v="null"/>
    <s v="DF100374"/>
    <s v="CATEDRÁTICO DE UNIVERSIDAD"/>
    <s v="R101"/>
    <x v="4"/>
    <n v="780"/>
    <s v="TECNOLOGÍA DE ALIMENTOS"/>
  </r>
  <r>
    <x v="14"/>
    <n v="16528703"/>
    <x v="4"/>
    <n v="434"/>
    <s v="434G"/>
    <s v="GRUPO-A"/>
    <s v="Enología I"/>
    <s v="GG"/>
    <s v="GRUPO GRANDE"/>
    <s v="434G"/>
    <s v="GRUPO GRANDE DE Enología I"/>
    <s v="GRUPO-A"/>
    <s v="Grupo Grande de Enología I"/>
    <s v="1S"/>
    <n v="16528703"/>
    <s v="GUTIÉRREZ"/>
    <s v="VIGUERA"/>
    <s v="ANA ROSA"/>
    <s v="GUTIÉRREZ VIGUERA, ANA ROSA"/>
    <x v="0"/>
    <x v="0"/>
    <x v="0"/>
    <n v="5"/>
    <n v="4"/>
    <s v="angutivi"/>
    <s v="ana-rosa.gutierrez@unirioja.es"/>
    <n v="4"/>
    <m/>
    <n v="500"/>
    <s v="CATEDRATICO DE UNIVERSIDAD"/>
    <s v="01R"/>
    <s v="TIEMPO COMPLETO REDUCIDO"/>
    <s v="2018-12-05 00:00:00.0"/>
    <s v="null"/>
    <s v="DF100374"/>
    <s v="CATEDRÁTICO DE UNIVERSIDAD"/>
    <s v="R101"/>
    <x v="4"/>
    <n v="780"/>
    <s v="TECNOLOGÍA DE ALIMENTOS"/>
  </r>
  <r>
    <x v="12"/>
    <n v="15841424"/>
    <x v="4"/>
    <n v="435"/>
    <s v="435G"/>
    <s v="GRUPO-A"/>
    <s v="Enología II"/>
    <s v="GG"/>
    <s v="GRUPO GRANDE"/>
    <s v="435G"/>
    <s v="GRUPO GRANDE DE Enologia II"/>
    <s v="GRUPO-A"/>
    <s v="Grupo Grande de Enologia II"/>
    <s v="2S"/>
    <n v="15841424"/>
    <s v="AYESTARÁN"/>
    <s v="ITURBE"/>
    <s v="Mª BELEN"/>
    <s v="AYESTARÁN ITURBE, Mª BELEN"/>
    <x v="0"/>
    <x v="0"/>
    <x v="0"/>
    <n v="4"/>
    <n v="3"/>
    <s v="beayesta"/>
    <s v="belen.ayestaran@unirioja.es"/>
    <n v="0"/>
    <n v="0"/>
    <n v="500"/>
    <s v="CATEDRATICO DE UNIVERSIDAD"/>
    <s v="01R"/>
    <s v="TIEMPO COMPLETO REDUCIDO"/>
    <s v="2018-12-05 00:00:00.0"/>
    <s v="null"/>
    <s v="DF100372"/>
    <s v="CATEDRÁTICO DE UNIVERSIDAD"/>
    <s v="R101"/>
    <x v="4"/>
    <n v="780"/>
    <s v="TECNOLOGÍA DE ALIMENTOS"/>
  </r>
  <r>
    <x v="12"/>
    <n v="16587648"/>
    <x v="4"/>
    <n v="435"/>
    <s v="435G"/>
    <s v="GRUPO-A"/>
    <s v="Enología II"/>
    <s v="GG"/>
    <s v="GRUPO GRANDE"/>
    <s v="435G"/>
    <s v="GRUPO GRANDE DE Enologia II"/>
    <s v="GRUPO-A"/>
    <s v="Grupo Grande de Enologia II"/>
    <s v="2S"/>
    <n v="16587648"/>
    <s v="GONZÁLEZ"/>
    <s v="ARENZANA"/>
    <s v="LUCÍA"/>
    <s v="GONZÁLEZ ARENZANA, LUCÍA"/>
    <x v="1"/>
    <x v="0"/>
    <x v="1"/>
    <n v="0"/>
    <n v="0"/>
    <s v="lugonza"/>
    <s v="lucia.gonzalez@unirioja.es"/>
    <n v="1.2"/>
    <n v="1.2"/>
    <n v="536"/>
    <s v="PROFESOR INTERINO"/>
    <s v="P05"/>
    <s v="TIEMPO PARCIAL (5+5 HORAS)"/>
    <s v="2019-03-02 00:00:00.0"/>
    <s v="2019-09-14 00:00:00.0"/>
    <s v="PI101425"/>
    <s v="PROFESOR CONTRATADO INTERINO"/>
    <s v="R101"/>
    <x v="4"/>
    <n v="780"/>
    <s v="TECNOLOGÍA DE ALIMENTOS"/>
  </r>
  <r>
    <x v="12"/>
    <n v="16609248"/>
    <x v="4"/>
    <n v="435"/>
    <s v="435G"/>
    <s v="GRUPO-A"/>
    <s v="Enología II"/>
    <s v="GG"/>
    <s v="GRUPO GRANDE"/>
    <s v="435G"/>
    <s v="GRUPO GRANDE DE Enologia II"/>
    <s v="GRUPO-A"/>
    <s v="Grupo Grande de Enologia II"/>
    <s v="2S"/>
    <n v="16609248"/>
    <s v="MARTÍNEZ"/>
    <s v="LAPUENTE"/>
    <s v="LETICIA"/>
    <s v="MARTÍNEZ LAPUENTE, LETICIA"/>
    <x v="1"/>
    <x v="0"/>
    <x v="0"/>
    <n v="0"/>
    <n v="0"/>
    <s v="lemartl"/>
    <s v="leticia.martinez@unirioja.es"/>
    <n v="2.8"/>
    <n v="2.8"/>
    <n v="536"/>
    <s v="PROFESOR INTERINO"/>
    <s v="C01"/>
    <s v="TIEMPO COMPLETO"/>
    <s v="2018-09-18 00:00:00.0"/>
    <s v="null"/>
    <s v="PI101226"/>
    <s v="PROFESOR CONTRATADO INTERINO"/>
    <s v="R101"/>
    <x v="4"/>
    <n v="780"/>
    <s v="TECNOLOGÍA DE ALIMENTOS"/>
  </r>
  <r>
    <x v="12"/>
    <n v="16567034"/>
    <x v="4"/>
    <n v="435"/>
    <s v="435L"/>
    <s v="GRUPO-A1"/>
    <s v="Enología II"/>
    <s v="GL"/>
    <s v="GRUPO DE LABORATORIO"/>
    <s v="435L"/>
    <s v="LABORATORIO DE Enologia II"/>
    <s v="GRUPO-A1"/>
    <s v="Laboratorio de Enologia II"/>
    <s v="2S"/>
    <n v="16567034"/>
    <s v="GUADALUPE"/>
    <s v="MÍNGUEZ"/>
    <s v="ZENAIDA"/>
    <s v="GUADALUPE MÍNGUEZ, ZENAIDA"/>
    <x v="1"/>
    <x v="0"/>
    <x v="0"/>
    <n v="2"/>
    <n v="0"/>
    <s v="zeguadal"/>
    <s v="zenaida.guadalupe@unirioja.es"/>
    <n v="2"/>
    <n v="2"/>
    <n v="504"/>
    <s v="PROFESOR TITULAR UNIVERSIDAD"/>
    <s v="C01"/>
    <s v="TIEMPO COMPLETO"/>
    <s v="2018-12-21 00:00:00.0"/>
    <s v="null"/>
    <s v="DF100361"/>
    <s v="PROFESOR TITULAR DE UNIVERSIDAD"/>
    <s v="R101"/>
    <x v="4"/>
    <n v="780"/>
    <s v="TECNOLOGÍA DE ALIMENTOS"/>
  </r>
  <r>
    <x v="13"/>
    <n v="15841424"/>
    <x v="4"/>
    <n v="435"/>
    <s v="435G"/>
    <s v="GRUPO-A"/>
    <s v="Enología II"/>
    <s v="GG"/>
    <s v="GRUPO GRANDE"/>
    <s v="435G"/>
    <s v="GRUPO GRANDE DE Enologia II"/>
    <s v="GRUPO-A"/>
    <s v="Grupo Grande de Enologia II"/>
    <s v="2S"/>
    <n v="15841424"/>
    <s v="AYESTARÁN"/>
    <s v="ITURBE"/>
    <s v="Mª BELEN"/>
    <s v="AYESTARÁN ITURBE, Mª BELEN"/>
    <x v="0"/>
    <x v="0"/>
    <x v="0"/>
    <n v="4"/>
    <n v="3"/>
    <s v="beayesta"/>
    <s v="belen.ayestaran@unirioja.es"/>
    <n v="0"/>
    <m/>
    <n v="500"/>
    <s v="CATEDRATICO DE UNIVERSIDAD"/>
    <s v="01R"/>
    <s v="TIEMPO COMPLETO REDUCIDO"/>
    <s v="2018-12-05 00:00:00.0"/>
    <s v="null"/>
    <s v="DF100372"/>
    <s v="CATEDRÁTICO DE UNIVERSIDAD"/>
    <s v="R101"/>
    <x v="4"/>
    <n v="780"/>
    <s v="TECNOLOGÍA DE ALIMENTOS"/>
  </r>
  <r>
    <x v="13"/>
    <n v="16587648"/>
    <x v="4"/>
    <n v="435"/>
    <s v="435G"/>
    <s v="GRUPO-A"/>
    <s v="Enología II"/>
    <s v="GG"/>
    <s v="GRUPO GRANDE"/>
    <s v="435G"/>
    <s v="GRUPO GRANDE DE Enologia II"/>
    <s v="GRUPO-A"/>
    <s v="Grupo Grande de Enologia II"/>
    <s v="2S"/>
    <n v="16587648"/>
    <s v="GONZÁLEZ"/>
    <s v="ARENZANA"/>
    <s v="LUCÍA"/>
    <s v="GONZÁLEZ ARENZANA, LUCÍA"/>
    <x v="1"/>
    <x v="0"/>
    <x v="1"/>
    <n v="0"/>
    <n v="0"/>
    <s v="lugonza"/>
    <s v="lucia.gonzalez@unirioja.es"/>
    <n v="1.2"/>
    <m/>
    <n v="536"/>
    <s v="PROFESOR INTERINO"/>
    <s v="P05"/>
    <s v="TIEMPO PARCIAL (5+5 HORAS)"/>
    <s v="2019-03-02 00:00:00.0"/>
    <s v="2019-09-14 00:00:00.0"/>
    <s v="PI101425"/>
    <s v="PROFESOR CONTRATADO INTERINO"/>
    <s v="R101"/>
    <x v="4"/>
    <n v="780"/>
    <s v="TECNOLOGÍA DE ALIMENTOS"/>
  </r>
  <r>
    <x v="13"/>
    <n v="16609248"/>
    <x v="4"/>
    <n v="435"/>
    <s v="435G"/>
    <s v="GRUPO-A"/>
    <s v="Enología II"/>
    <s v="GG"/>
    <s v="GRUPO GRANDE"/>
    <s v="435G"/>
    <s v="GRUPO GRANDE DE Enologia II"/>
    <s v="GRUPO-A"/>
    <s v="Grupo Grande de Enologia II"/>
    <s v="2S"/>
    <n v="16609248"/>
    <s v="MARTÍNEZ"/>
    <s v="LAPUENTE"/>
    <s v="LETICIA"/>
    <s v="MARTÍNEZ LAPUENTE, LETICIA"/>
    <x v="1"/>
    <x v="0"/>
    <x v="0"/>
    <n v="0"/>
    <n v="0"/>
    <s v="lemartl"/>
    <s v="leticia.martinez@unirioja.es"/>
    <n v="2.8"/>
    <m/>
    <n v="536"/>
    <s v="PROFESOR INTERINO"/>
    <s v="C01"/>
    <s v="TIEMPO COMPLETO"/>
    <s v="2018-09-18 00:00:00.0"/>
    <s v="null"/>
    <s v="PI101226"/>
    <s v="PROFESOR CONTRATADO INTERINO"/>
    <s v="R101"/>
    <x v="4"/>
    <n v="780"/>
    <s v="TECNOLOGÍA DE ALIMENTOS"/>
  </r>
  <r>
    <x v="13"/>
    <n v="16567034"/>
    <x v="4"/>
    <n v="435"/>
    <s v="435L"/>
    <s v="GRUPO-A1"/>
    <s v="Enología II"/>
    <s v="GL"/>
    <s v="GRUPO DE LABORATORIO"/>
    <s v="435L"/>
    <s v="LABORATORIO DE Enologia II"/>
    <s v="GRUPO-A1"/>
    <s v="Laboratorio de Enologia II"/>
    <s v="2S"/>
    <n v="16567034"/>
    <s v="GUADALUPE"/>
    <s v="MÍNGUEZ"/>
    <s v="ZENAIDA"/>
    <s v="GUADALUPE MÍNGUEZ, ZENAIDA"/>
    <x v="1"/>
    <x v="0"/>
    <x v="0"/>
    <n v="2"/>
    <n v="0"/>
    <s v="zeguadal"/>
    <s v="zenaida.guadalupe@unirioja.es"/>
    <n v="2"/>
    <m/>
    <n v="504"/>
    <s v="PROFESOR TITULAR UNIVERSIDAD"/>
    <s v="C01"/>
    <s v="TIEMPO COMPLETO"/>
    <s v="2018-12-21 00:00:00.0"/>
    <s v="null"/>
    <s v="DF100361"/>
    <s v="PROFESOR TITULAR DE UNIVERSIDAD"/>
    <s v="R101"/>
    <x v="4"/>
    <n v="780"/>
    <s v="TECNOLOGÍA DE ALIMENTOS"/>
  </r>
  <r>
    <x v="14"/>
    <n v="15841424"/>
    <x v="4"/>
    <n v="435"/>
    <s v="435G"/>
    <s v="GRUPO-A"/>
    <s v="Enología II"/>
    <s v="GG"/>
    <s v="GRUPO GRANDE"/>
    <s v="435G"/>
    <s v="GRUPO GRANDE DE Enologia II"/>
    <s v="GRUPO-A"/>
    <s v="Grupo Grande de Enologia II"/>
    <s v="2S"/>
    <n v="15841424"/>
    <s v="AYESTARÁN"/>
    <s v="ITURBE"/>
    <s v="Mª BELEN"/>
    <s v="AYESTARÁN ITURBE, Mª BELEN"/>
    <x v="0"/>
    <x v="0"/>
    <x v="0"/>
    <n v="4"/>
    <n v="3"/>
    <s v="beayesta"/>
    <s v="belen.ayestaran@unirioja.es"/>
    <n v="0"/>
    <m/>
    <n v="500"/>
    <s v="CATEDRATICO DE UNIVERSIDAD"/>
    <s v="01R"/>
    <s v="TIEMPO COMPLETO REDUCIDO"/>
    <s v="2018-12-05 00:00:00.0"/>
    <s v="null"/>
    <s v="DF100372"/>
    <s v="CATEDRÁTICO DE UNIVERSIDAD"/>
    <s v="R101"/>
    <x v="4"/>
    <n v="780"/>
    <s v="TECNOLOGÍA DE ALIMENTOS"/>
  </r>
  <r>
    <x v="14"/>
    <n v="16587648"/>
    <x v="4"/>
    <n v="435"/>
    <s v="435G"/>
    <s v="GRUPO-A"/>
    <s v="Enología II"/>
    <s v="GG"/>
    <s v="GRUPO GRANDE"/>
    <s v="435G"/>
    <s v="GRUPO GRANDE DE Enologia II"/>
    <s v="GRUPO-A"/>
    <s v="Grupo Grande de Enologia II"/>
    <s v="2S"/>
    <n v="16587648"/>
    <s v="GONZÁLEZ"/>
    <s v="ARENZANA"/>
    <s v="LUCÍA"/>
    <s v="GONZÁLEZ ARENZANA, LUCÍA"/>
    <x v="1"/>
    <x v="0"/>
    <x v="1"/>
    <n v="0"/>
    <n v="0"/>
    <s v="lugonza"/>
    <s v="lucia.gonzalez@unirioja.es"/>
    <n v="1.2"/>
    <m/>
    <n v="536"/>
    <s v="PROFESOR INTERINO"/>
    <s v="P05"/>
    <s v="TIEMPO PARCIAL (5+5 HORAS)"/>
    <s v="2019-03-02 00:00:00.0"/>
    <s v="2019-09-14 00:00:00.0"/>
    <s v="PI101425"/>
    <s v="PROFESOR CONTRATADO INTERINO"/>
    <s v="R101"/>
    <x v="4"/>
    <n v="780"/>
    <s v="TECNOLOGÍA DE ALIMENTOS"/>
  </r>
  <r>
    <x v="14"/>
    <n v="16609248"/>
    <x v="4"/>
    <n v="435"/>
    <s v="435G"/>
    <s v="GRUPO-A"/>
    <s v="Enología II"/>
    <s v="GG"/>
    <s v="GRUPO GRANDE"/>
    <s v="435G"/>
    <s v="GRUPO GRANDE DE Enologia II"/>
    <s v="GRUPO-A"/>
    <s v="Grupo Grande de Enologia II"/>
    <s v="2S"/>
    <n v="16609248"/>
    <s v="MARTÍNEZ"/>
    <s v="LAPUENTE"/>
    <s v="LETICIA"/>
    <s v="MARTÍNEZ LAPUENTE, LETICIA"/>
    <x v="1"/>
    <x v="0"/>
    <x v="0"/>
    <n v="0"/>
    <n v="0"/>
    <s v="lemartl"/>
    <s v="leticia.martinez@unirioja.es"/>
    <n v="2.8"/>
    <m/>
    <n v="536"/>
    <s v="PROFESOR INTERINO"/>
    <s v="C01"/>
    <s v="TIEMPO COMPLETO"/>
    <s v="2018-09-18 00:00:00.0"/>
    <s v="null"/>
    <s v="PI101226"/>
    <s v="PROFESOR CONTRATADO INTERINO"/>
    <s v="R101"/>
    <x v="4"/>
    <n v="780"/>
    <s v="TECNOLOGÍA DE ALIMENTOS"/>
  </r>
  <r>
    <x v="14"/>
    <n v="16567034"/>
    <x v="4"/>
    <n v="435"/>
    <s v="435L"/>
    <s v="GRUPO-A1"/>
    <s v="Enología II"/>
    <s v="GL"/>
    <s v="GRUPO DE LABORATORIO"/>
    <s v="435L"/>
    <s v="LABORATORIO DE Enologia II"/>
    <s v="GRUPO-A1"/>
    <s v="Laboratorio de Enologia II"/>
    <s v="2S"/>
    <n v="16567034"/>
    <s v="GUADALUPE"/>
    <s v="MÍNGUEZ"/>
    <s v="ZENAIDA"/>
    <s v="GUADALUPE MÍNGUEZ, ZENAIDA"/>
    <x v="1"/>
    <x v="0"/>
    <x v="0"/>
    <n v="2"/>
    <n v="0"/>
    <s v="zeguadal"/>
    <s v="zenaida.guadalupe@unirioja.es"/>
    <n v="2"/>
    <m/>
    <n v="504"/>
    <s v="PROFESOR TITULAR UNIVERSIDAD"/>
    <s v="C01"/>
    <s v="TIEMPO COMPLETO"/>
    <s v="2018-12-21 00:00:00.0"/>
    <s v="null"/>
    <s v="DF100361"/>
    <s v="PROFESOR TITULAR DE UNIVERSIDAD"/>
    <s v="R101"/>
    <x v="4"/>
    <n v="780"/>
    <s v="TECNOLOGÍA DE ALIMENTOS"/>
  </r>
  <r>
    <x v="12"/>
    <n v="16267404"/>
    <x v="4"/>
    <n v="436"/>
    <s v="436G"/>
    <s v="GRUPO-A"/>
    <s v="Composición y evolución del vino"/>
    <s v="GG"/>
    <s v="GRUPO GRANDE"/>
    <s v="436G"/>
    <s v="GRUPO GRANDE DE Composición y evolución del vino"/>
    <s v="GRUPO-A"/>
    <s v="Grupo Grande de Composición y evolución del vino"/>
    <s v="1S"/>
    <n v="16267404"/>
    <s v="FERNÁNDEZ"/>
    <s v="ZURBANO"/>
    <s v="MARÍA PURIFIC."/>
    <s v="FERNÁNDEZ ZURBANO, MARÍA PURIFIC."/>
    <x v="1"/>
    <x v="0"/>
    <x v="0"/>
    <n v="5"/>
    <n v="4"/>
    <s v="pfernan"/>
    <s v="puri.fernandez@unirioja.es"/>
    <n v="4.5"/>
    <n v="4.5"/>
    <n v="504"/>
    <s v="PROFESOR TITULAR UNIVERSIDAD"/>
    <s v="01R"/>
    <s v="TIEMPO COMPLETO REDUCIDO"/>
    <s v="2012-09-01 00:00:00.0"/>
    <s v="null"/>
    <s v="DF32369"/>
    <s v="TITULAR DE UNIVERSIDAD"/>
    <s v="R112"/>
    <x v="8"/>
    <n v="750"/>
    <s v="QUÍMICA ANALÍTICA"/>
  </r>
  <r>
    <x v="13"/>
    <n v="16267404"/>
    <x v="4"/>
    <n v="436"/>
    <s v="436G"/>
    <s v="GRUPO-A"/>
    <s v="Composición y evolución del vino"/>
    <s v="GG"/>
    <s v="GRUPO GRANDE"/>
    <s v="436G"/>
    <s v="GRUPO GRANDE DE Composición y evolución del vino"/>
    <s v="GRUPO-A"/>
    <s v="Grupo Grande de Composición y evolución del vino"/>
    <s v="1S"/>
    <n v="16267404"/>
    <s v="FERNÁNDEZ"/>
    <s v="ZURBANO"/>
    <s v="MARÍA PURIFIC."/>
    <s v="FERNÁNDEZ ZURBANO, MARÍA PURIFIC."/>
    <x v="1"/>
    <x v="0"/>
    <x v="0"/>
    <n v="5"/>
    <n v="4"/>
    <s v="pfernan"/>
    <s v="puri.fernandez@unirioja.es"/>
    <n v="4.5"/>
    <m/>
    <n v="504"/>
    <s v="PROFESOR TITULAR UNIVERSIDAD"/>
    <s v="01R"/>
    <s v="TIEMPO COMPLETO REDUCIDO"/>
    <s v="2012-09-01 00:00:00.0"/>
    <s v="null"/>
    <s v="DF32369"/>
    <s v="TITULAR DE UNIVERSIDAD"/>
    <s v="R112"/>
    <x v="8"/>
    <n v="750"/>
    <s v="QUÍMICA ANALÍTICA"/>
  </r>
  <r>
    <x v="12"/>
    <n v="16518664"/>
    <x v="4"/>
    <n v="437"/>
    <s v="437L"/>
    <s v="GRUPO-A1"/>
    <s v="Análisis químico"/>
    <s v="GL"/>
    <s v="GRUPO DE LABORATORIO"/>
    <s v="437L"/>
    <s v="LABORATORIO DE Análisis químico"/>
    <s v="GRUPO-A1"/>
    <s v="Laboratorio de Análisis químico"/>
    <s v="2S"/>
    <n v="16518664"/>
    <s v="MARTÍNEZ"/>
    <s v="SORIA"/>
    <s v="MARÍA TERESA"/>
    <s v="MARTÍNEZ SORIA, MARÍA TERESA"/>
    <x v="1"/>
    <x v="0"/>
    <x v="0"/>
    <n v="5"/>
    <n v="3"/>
    <s v="mmmartin"/>
    <s v="maria-teresa.martinez@unirioja.es"/>
    <n v="2"/>
    <n v="2"/>
    <n v="504"/>
    <s v="PROFESOR TITULAR UNIVERSIDAD"/>
    <s v="01R"/>
    <s v="TIEMPO COMPLETO REDUCIDO"/>
    <s v="2016-09-15 00:00:00.0"/>
    <s v="null"/>
    <s v="DF100033"/>
    <s v="PROFESOR TITULAR DE UNIVERSIDAD"/>
    <s v="R112"/>
    <x v="8"/>
    <n v="750"/>
    <s v="QUÍMICA ANALÍTICA"/>
  </r>
  <r>
    <x v="12"/>
    <n v="16525570"/>
    <x v="4"/>
    <n v="437"/>
    <s v="437L"/>
    <s v="GRUPO-A1"/>
    <s v="Análisis químico"/>
    <s v="GL"/>
    <s v="GRUPO DE LABORATORIO"/>
    <s v="437L"/>
    <s v="LABORATORIO DE Análisis químico"/>
    <s v="GRUPO-A1"/>
    <s v="Laboratorio de Análisis químico"/>
    <s v="2S"/>
    <n v="16525570"/>
    <s v="GALLARTA"/>
    <s v="GONZÁLEZ"/>
    <s v="FÉLIX"/>
    <s v="GALLARTA GONZÁLEZ, FÉLIX"/>
    <x v="1"/>
    <x v="0"/>
    <x v="0"/>
    <n v="5"/>
    <n v="0"/>
    <s v="fegallar"/>
    <s v="felix.gallarta@unirioja.es"/>
    <n v="2"/>
    <n v="2"/>
    <n v="504"/>
    <s v="PROFESOR TITULAR UNIVERSIDAD"/>
    <s v="01A"/>
    <s v="TIEMPO COMPLETO AMPLIADO"/>
    <s v="2012-09-01 00:00:00.0"/>
    <s v="null"/>
    <s v="DF32366"/>
    <s v="TITULAR DE UNIVERSIDAD"/>
    <s v="R112"/>
    <x v="8"/>
    <n v="750"/>
    <s v="QUÍMICA ANALÍTICA"/>
  </r>
  <r>
    <x v="12"/>
    <n v="16537076"/>
    <x v="4"/>
    <n v="437"/>
    <s v="437L"/>
    <s v="GRUPO-A2"/>
    <s v="Análisis químico"/>
    <s v="GL"/>
    <s v="GRUPO DE LABORATORIO"/>
    <s v="437L"/>
    <s v="LABORATORIO DE Análisis químico"/>
    <s v="GRUPO-A2"/>
    <s v="Laboratorio de Análisis químico"/>
    <s v="2S"/>
    <n v="16537076"/>
    <s v="SÁENZ"/>
    <s v="BARRIO"/>
    <s v="CECILIA"/>
    <s v="SÁENZ BARRIO, CECILIA"/>
    <x v="0"/>
    <x v="0"/>
    <x v="0"/>
    <n v="5"/>
    <n v="2"/>
    <s v="cesaenz"/>
    <s v="cecilia.saenz@unirioja.es"/>
    <n v="4"/>
    <n v="4"/>
    <n v="504"/>
    <s v="PROFESOR TITULAR UNIVERSIDAD"/>
    <s v="01A"/>
    <s v="TIEMPO COMPLETO AMPLIADO"/>
    <s v="2017-09-15 00:00:00.0"/>
    <s v="null"/>
    <s v="DF100090"/>
    <s v="PROFESOR TITULAR DE UNIVERSIDAD"/>
    <s v="R112"/>
    <x v="8"/>
    <n v="750"/>
    <s v="QUÍMICA ANALÍTICA"/>
  </r>
  <r>
    <x v="13"/>
    <n v="16518664"/>
    <x v="4"/>
    <n v="437"/>
    <s v="437L"/>
    <s v="GRUPO-A1"/>
    <s v="Análisis químico"/>
    <s v="GL"/>
    <s v="GRUPO DE LABORATORIO"/>
    <s v="437L"/>
    <s v="LABORATORIO DE Análisis químico"/>
    <s v="GRUPO-A1"/>
    <s v="Laboratorio de Análisis químico"/>
    <s v="2S"/>
    <n v="16518664"/>
    <s v="MARTÍNEZ"/>
    <s v="SORIA"/>
    <s v="MARÍA TERESA"/>
    <s v="MARTÍNEZ SORIA, MARÍA TERESA"/>
    <x v="1"/>
    <x v="0"/>
    <x v="0"/>
    <n v="5"/>
    <n v="3"/>
    <s v="mmmartin"/>
    <s v="maria-teresa.martinez@unirioja.es"/>
    <n v="2"/>
    <m/>
    <n v="504"/>
    <s v="PROFESOR TITULAR UNIVERSIDAD"/>
    <s v="01R"/>
    <s v="TIEMPO COMPLETO REDUCIDO"/>
    <s v="2016-09-15 00:00:00.0"/>
    <s v="null"/>
    <s v="DF100033"/>
    <s v="PROFESOR TITULAR DE UNIVERSIDAD"/>
    <s v="R112"/>
    <x v="8"/>
    <n v="750"/>
    <s v="QUÍMICA ANALÍTICA"/>
  </r>
  <r>
    <x v="13"/>
    <n v="16525570"/>
    <x v="4"/>
    <n v="437"/>
    <s v="437L"/>
    <s v="GRUPO-A1"/>
    <s v="Análisis químico"/>
    <s v="GL"/>
    <s v="GRUPO DE LABORATORIO"/>
    <s v="437L"/>
    <s v="LABORATORIO DE Análisis químico"/>
    <s v="GRUPO-A1"/>
    <s v="Laboratorio de Análisis químico"/>
    <s v="2S"/>
    <n v="16525570"/>
    <s v="GALLARTA"/>
    <s v="GONZÁLEZ"/>
    <s v="FÉLIX"/>
    <s v="GALLARTA GONZÁLEZ, FÉLIX"/>
    <x v="1"/>
    <x v="0"/>
    <x v="0"/>
    <n v="5"/>
    <n v="0"/>
    <s v="fegallar"/>
    <s v="felix.gallarta@unirioja.es"/>
    <n v="2"/>
    <m/>
    <n v="504"/>
    <s v="PROFESOR TITULAR UNIVERSIDAD"/>
    <s v="01A"/>
    <s v="TIEMPO COMPLETO AMPLIADO"/>
    <s v="2012-09-01 00:00:00.0"/>
    <s v="null"/>
    <s v="DF32366"/>
    <s v="TITULAR DE UNIVERSIDAD"/>
    <s v="R112"/>
    <x v="8"/>
    <n v="750"/>
    <s v="QUÍMICA ANALÍTICA"/>
  </r>
  <r>
    <x v="13"/>
    <n v="16537076"/>
    <x v="4"/>
    <n v="437"/>
    <s v="437L"/>
    <s v="GRUPO-A2"/>
    <s v="Análisis químico"/>
    <s v="GL"/>
    <s v="GRUPO DE LABORATORIO"/>
    <s v="437L"/>
    <s v="LABORATORIO DE Análisis químico"/>
    <s v="GRUPO-A2"/>
    <s v="Laboratorio de Análisis químico"/>
    <s v="2S"/>
    <n v="16537076"/>
    <s v="SÁENZ"/>
    <s v="BARRIO"/>
    <s v="CECILIA"/>
    <s v="SÁENZ BARRIO, CECILIA"/>
    <x v="0"/>
    <x v="0"/>
    <x v="0"/>
    <n v="5"/>
    <n v="2"/>
    <s v="cesaenz"/>
    <s v="cecilia.saenz@unirioja.es"/>
    <n v="4"/>
    <m/>
    <n v="504"/>
    <s v="PROFESOR TITULAR UNIVERSIDAD"/>
    <s v="01A"/>
    <s v="TIEMPO COMPLETO AMPLIADO"/>
    <s v="2017-09-15 00:00:00.0"/>
    <s v="null"/>
    <s v="DF100090"/>
    <s v="PROFESOR TITULAR DE UNIVERSIDAD"/>
    <s v="R112"/>
    <x v="8"/>
    <n v="750"/>
    <s v="QUÍMICA ANALÍTICA"/>
  </r>
  <r>
    <x v="12"/>
    <n v="690684"/>
    <x v="4"/>
    <n v="438"/>
    <s v="438G"/>
    <s v="GRUPO-A"/>
    <s v="Bioquímica enológica"/>
    <s v="GG"/>
    <s v="GRUPO GRANDE"/>
    <s v="438G"/>
    <s v="GRUPO GRANDE DE Bioquímica enólogica"/>
    <s v="GRUPO-A"/>
    <s v="Grupo Grande de Bioquímica enólogica"/>
    <s v="2S"/>
    <n v="690684"/>
    <s v="DIZY"/>
    <s v="SOTO"/>
    <s v="MARTA Mª INÉS"/>
    <s v="DIZY SOTO, MARTA Mª INÉS"/>
    <x v="1"/>
    <x v="0"/>
    <x v="0"/>
    <n v="5"/>
    <n v="3"/>
    <s v="madizy"/>
    <s v="marta.dizy@unirioja.es"/>
    <n v="2"/>
    <n v="2"/>
    <n v="504"/>
    <s v="PROFESOR TITULAR UNIVERSIDAD"/>
    <s v="01R"/>
    <s v="TIEMPO COMPLETO REDUCIDO"/>
    <s v="2017-09-15 00:00:00.0"/>
    <s v="null"/>
    <s v="DF348"/>
    <s v="TITULAR DE UNIVERSIDAD"/>
    <s v="R101"/>
    <x v="4"/>
    <n v="60"/>
    <s v="BIOQUÍMICA Y BIOLOGÍA MOLECULAR"/>
  </r>
  <r>
    <x v="12"/>
    <n v="14245719"/>
    <x v="4"/>
    <n v="438"/>
    <s v="438G"/>
    <s v="GRUPO-A"/>
    <s v="Bioquímica enológica"/>
    <s v="GG"/>
    <s v="GRUPO GRANDE"/>
    <s v="438G"/>
    <s v="GRUPO GRANDE DE Bioquímica enólogica"/>
    <s v="GRUPO-A"/>
    <s v="Grupo Grande de Bioquímica enólogica"/>
    <s v="2S"/>
    <n v="14245719"/>
    <s v="RUIZ"/>
    <s v="LARREA"/>
    <s v="MARÍA FERNANDA"/>
    <s v="RUIZ LARREA, MARÍA FERNANDA"/>
    <x v="1"/>
    <x v="0"/>
    <x v="0"/>
    <n v="5"/>
    <n v="5"/>
    <s v="fernruiz"/>
    <s v="fernanda.ruiz@unirioja.es"/>
    <n v="2"/>
    <n v="2"/>
    <s v="A-0500"/>
    <s v="CATEDRATICO DE UNIVERSIDAD"/>
    <s v="01R"/>
    <s v="TIEMPO COMPLETO REDUCIDO"/>
    <s v="2012-09-01 00:00:00.0"/>
    <s v="null"/>
    <s v="DF100284"/>
    <s v="CATEDRÁTICO DE UNIVERSIDAD"/>
    <s v="R101"/>
    <x v="4"/>
    <n v="60"/>
    <s v="BIOQUÍMICA Y BIOLOGÍA MOLECULAR"/>
  </r>
  <r>
    <x v="12"/>
    <n v="16606907"/>
    <x v="4"/>
    <n v="438"/>
    <s v="438L"/>
    <s v="GRUPO-A1"/>
    <s v="Bioquímica enológica"/>
    <s v="GL"/>
    <s v="GRUPO DE LABORATORIO"/>
    <s v="438L"/>
    <s v="LABORATORIO DE Bioquímica enólogica"/>
    <s v="GRUPO-A1"/>
    <s v="Laboratorio de Bioquímica enólogica"/>
    <s v="2S"/>
    <n v="16606907"/>
    <s v="FERNÁNDEZ"/>
    <s v="PÉREZ"/>
    <s v="MARÍA DEL ROCÍO"/>
    <s v="FERNÁNDEZ PÉREZ, MARÍA DEL ROCÍO"/>
    <x v="1"/>
    <x v="0"/>
    <x v="0"/>
    <n v="0"/>
    <n v="0"/>
    <s v="m.fernp"/>
    <s v="rocio.fernandez@unirioja.es"/>
    <n v="2"/>
    <n v="2"/>
    <n v="536"/>
    <s v="PROFESOR INTERINO"/>
    <s v="C01"/>
    <s v="TIEMPO COMPLETO"/>
    <s v="2019-02-04 00:00:00.0"/>
    <s v="2019-09-14 00:00:00.0"/>
    <s v="PI101449"/>
    <s v="PROFESOR CONTRATADO INTERINO"/>
    <s v="R101"/>
    <x v="4"/>
    <n v="60"/>
    <s v="BIOQUÍMICA Y BIOLOGÍA MOLECULAR"/>
  </r>
  <r>
    <x v="13"/>
    <n v="690684"/>
    <x v="4"/>
    <n v="438"/>
    <s v="438G"/>
    <s v="GRUPO-A"/>
    <s v="Bioquímica enológica"/>
    <s v="GG"/>
    <s v="GRUPO GRANDE"/>
    <s v="438G"/>
    <s v="GRUPO GRANDE DE Bioquímica enólogica"/>
    <s v="GRUPO-A"/>
    <s v="Grupo Grande de Bioquímica enólogica"/>
    <s v="2S"/>
    <n v="690684"/>
    <s v="DIZY"/>
    <s v="SOTO"/>
    <s v="MARTA Mª INÉS"/>
    <s v="DIZY SOTO, MARTA Mª INÉS"/>
    <x v="1"/>
    <x v="0"/>
    <x v="0"/>
    <n v="5"/>
    <n v="3"/>
    <s v="madizy"/>
    <s v="marta.dizy@unirioja.es"/>
    <n v="2"/>
    <m/>
    <n v="504"/>
    <s v="PROFESOR TITULAR UNIVERSIDAD"/>
    <s v="01R"/>
    <s v="TIEMPO COMPLETO REDUCIDO"/>
    <s v="2017-09-15 00:00:00.0"/>
    <s v="null"/>
    <s v="DF348"/>
    <s v="TITULAR DE UNIVERSIDAD"/>
    <s v="R101"/>
    <x v="4"/>
    <n v="60"/>
    <s v="BIOQUÍMICA Y BIOLOGÍA MOLECULAR"/>
  </r>
  <r>
    <x v="13"/>
    <n v="14245719"/>
    <x v="4"/>
    <n v="438"/>
    <s v="438G"/>
    <s v="GRUPO-A"/>
    <s v="Bioquímica enológica"/>
    <s v="GG"/>
    <s v="GRUPO GRANDE"/>
    <s v="438G"/>
    <s v="GRUPO GRANDE DE Bioquímica enólogica"/>
    <s v="GRUPO-A"/>
    <s v="Grupo Grande de Bioquímica enólogica"/>
    <s v="2S"/>
    <n v="14245719"/>
    <s v="RUIZ"/>
    <s v="LARREA"/>
    <s v="MARÍA FERNANDA"/>
    <s v="RUIZ LARREA, MARÍA FERNANDA"/>
    <x v="1"/>
    <x v="0"/>
    <x v="0"/>
    <n v="5"/>
    <n v="5"/>
    <s v="fernruiz"/>
    <s v="fernanda.ruiz@unirioja.es"/>
    <n v="2"/>
    <m/>
    <s v="A-0500"/>
    <s v="CATEDRATICO DE UNIVERSIDAD"/>
    <s v="01R"/>
    <s v="TIEMPO COMPLETO REDUCIDO"/>
    <s v="2012-09-01 00:00:00.0"/>
    <s v="null"/>
    <s v="DF100284"/>
    <s v="CATEDRÁTICO DE UNIVERSIDAD"/>
    <s v="R101"/>
    <x v="4"/>
    <n v="60"/>
    <s v="BIOQUÍMICA Y BIOLOGÍA MOLECULAR"/>
  </r>
  <r>
    <x v="13"/>
    <n v="16606907"/>
    <x v="4"/>
    <n v="438"/>
    <s v="438L"/>
    <s v="GRUPO-A1"/>
    <s v="Bioquímica enológica"/>
    <s v="GL"/>
    <s v="GRUPO DE LABORATORIO"/>
    <s v="438L"/>
    <s v="LABORATORIO DE Bioquímica enólogica"/>
    <s v="GRUPO-A1"/>
    <s v="Laboratorio de Bioquímica enólogica"/>
    <s v="2S"/>
    <n v="16606907"/>
    <s v="FERNÁNDEZ"/>
    <s v="PÉREZ"/>
    <s v="MARÍA DEL ROCÍO"/>
    <s v="FERNÁNDEZ PÉREZ, MARÍA DEL ROCÍO"/>
    <x v="1"/>
    <x v="0"/>
    <x v="0"/>
    <n v="0"/>
    <n v="0"/>
    <s v="m.fernp"/>
    <s v="rocio.fernandez@unirioja.es"/>
    <n v="2"/>
    <m/>
    <n v="536"/>
    <s v="PROFESOR INTERINO"/>
    <s v="C01"/>
    <s v="TIEMPO COMPLETO"/>
    <s v="2019-02-04 00:00:00.0"/>
    <s v="2019-09-14 00:00:00.0"/>
    <s v="PI101449"/>
    <s v="PROFESOR CONTRATADO INTERINO"/>
    <s v="R101"/>
    <x v="4"/>
    <n v="60"/>
    <s v="BIOQUÍMICA Y BIOLOGÍA MOLECULAR"/>
  </r>
  <r>
    <x v="14"/>
    <n v="690684"/>
    <x v="4"/>
    <n v="438"/>
    <s v="438G"/>
    <s v="GRUPO-A"/>
    <s v="Bioquímica enológica"/>
    <s v="GG"/>
    <s v="GRUPO GRANDE"/>
    <s v="438G"/>
    <s v="GRUPO GRANDE DE Bioquímica enólogica"/>
    <s v="GRUPO-A"/>
    <s v="Grupo Grande de Bioquímica enólogica"/>
    <s v="2S"/>
    <n v="690684"/>
    <s v="DIZY"/>
    <s v="SOTO"/>
    <s v="MARTA Mª INÉS"/>
    <s v="DIZY SOTO, MARTA Mª INÉS"/>
    <x v="1"/>
    <x v="0"/>
    <x v="0"/>
    <n v="5"/>
    <n v="3"/>
    <s v="madizy"/>
    <s v="marta.dizy@unirioja.es"/>
    <n v="2"/>
    <m/>
    <n v="504"/>
    <s v="PROFESOR TITULAR UNIVERSIDAD"/>
    <s v="01R"/>
    <s v="TIEMPO COMPLETO REDUCIDO"/>
    <s v="2017-09-15 00:00:00.0"/>
    <s v="null"/>
    <s v="DF348"/>
    <s v="TITULAR DE UNIVERSIDAD"/>
    <s v="R101"/>
    <x v="4"/>
    <n v="60"/>
    <s v="BIOQUÍMICA Y BIOLOGÍA MOLECULAR"/>
  </r>
  <r>
    <x v="14"/>
    <n v="14245719"/>
    <x v="4"/>
    <n v="438"/>
    <s v="438G"/>
    <s v="GRUPO-A"/>
    <s v="Bioquímica enológica"/>
    <s v="GG"/>
    <s v="GRUPO GRANDE"/>
    <s v="438G"/>
    <s v="GRUPO GRANDE DE Bioquímica enólogica"/>
    <s v="GRUPO-A"/>
    <s v="Grupo Grande de Bioquímica enólogica"/>
    <s v="2S"/>
    <n v="14245719"/>
    <s v="RUIZ"/>
    <s v="LARREA"/>
    <s v="MARÍA FERNANDA"/>
    <s v="RUIZ LARREA, MARÍA FERNANDA"/>
    <x v="1"/>
    <x v="0"/>
    <x v="0"/>
    <n v="5"/>
    <n v="5"/>
    <s v="fernruiz"/>
    <s v="fernanda.ruiz@unirioja.es"/>
    <n v="2"/>
    <m/>
    <s v="A-0500"/>
    <s v="CATEDRATICO DE UNIVERSIDAD"/>
    <s v="01R"/>
    <s v="TIEMPO COMPLETO REDUCIDO"/>
    <s v="2012-09-01 00:00:00.0"/>
    <s v="null"/>
    <s v="DF100284"/>
    <s v="CATEDRÁTICO DE UNIVERSIDAD"/>
    <s v="R101"/>
    <x v="4"/>
    <n v="60"/>
    <s v="BIOQUÍMICA Y BIOLOGÍA MOLECULAR"/>
  </r>
  <r>
    <x v="14"/>
    <n v="16606907"/>
    <x v="4"/>
    <n v="438"/>
    <s v="438L"/>
    <s v="GRUPO-A1"/>
    <s v="Bioquímica enológica"/>
    <s v="GL"/>
    <s v="GRUPO DE LABORATORIO"/>
    <s v="438L"/>
    <s v="LABORATORIO DE Bioquímica enólogica"/>
    <s v="GRUPO-A1"/>
    <s v="Laboratorio de Bioquímica enólogica"/>
    <s v="2S"/>
    <n v="16606907"/>
    <s v="FERNÁNDEZ"/>
    <s v="PÉREZ"/>
    <s v="MARÍA DEL ROCÍO"/>
    <s v="FERNÁNDEZ PÉREZ, MARÍA DEL ROCÍO"/>
    <x v="1"/>
    <x v="0"/>
    <x v="0"/>
    <n v="0"/>
    <n v="0"/>
    <s v="m.fernp"/>
    <s v="rocio.fernandez@unirioja.es"/>
    <n v="2"/>
    <m/>
    <n v="536"/>
    <s v="PROFESOR INTERINO"/>
    <s v="C01"/>
    <s v="TIEMPO COMPLETO"/>
    <s v="2019-02-04 00:00:00.0"/>
    <s v="2019-09-14 00:00:00.0"/>
    <s v="PI101449"/>
    <s v="PROFESOR CONTRATADO INTERINO"/>
    <s v="R101"/>
    <x v="4"/>
    <n v="60"/>
    <s v="BIOQUÍMICA Y BIOLOGÍA MOLECULAR"/>
  </r>
  <r>
    <x v="15"/>
    <n v="16546828"/>
    <x v="4"/>
    <n v="440"/>
    <s v="440G"/>
    <s v="GRUPO-A"/>
    <s v="Tecnología orientada a objetos"/>
    <s v="GG"/>
    <s v="GRUPO GRANDE"/>
    <s v="440G"/>
    <s v="GRUPO GRANDE DE Tecnología orientada a objetos"/>
    <s v="GRUPO-A"/>
    <s v="Grupo Grande de Tecnología orientada a objetos"/>
    <s v="1S"/>
    <n v="16546828"/>
    <s v="PASCUAL"/>
    <s v="MARTÍNEZ LOSA"/>
    <s v="MARÍA VICO"/>
    <s v="PASCUAL MARTÍNEZ LOSA, MARÍA VICO"/>
    <x v="0"/>
    <x v="0"/>
    <x v="0"/>
    <n v="4"/>
    <n v="2"/>
    <s v="mvico"/>
    <s v="mvico@unirioja.es"/>
    <n v="3.2"/>
    <n v="3.2"/>
    <n v="534"/>
    <s v="CONTRATADO DOCTOR -TIPO 1"/>
    <s v="C01"/>
    <s v="TIEMPO COMPLETO"/>
    <s v="2009-11-06 00:00:00.0"/>
    <s v="null"/>
    <s v="LD100291"/>
    <s v="CONTRATADO DOCTOR"/>
    <s v="R111"/>
    <x v="7"/>
    <n v="570"/>
    <s v="LENGUAJES Y SISTEMAS INFORMÁTICOS"/>
  </r>
  <r>
    <x v="15"/>
    <n v="16622450"/>
    <x v="4"/>
    <n v="441"/>
    <s v="441G"/>
    <s v="GRUPO-A"/>
    <s v="Sistemas distribuidos"/>
    <s v="GG"/>
    <s v="GRUPO GRANDE"/>
    <s v="441G"/>
    <s v="GRUPO GRANDE DE Sistemas distribuidos"/>
    <s v="GRUPO-A"/>
    <s v="Grupo Grande de Sistemas distribuidos"/>
    <s v="1S"/>
    <n v="16622450"/>
    <s v="DIVASÓN"/>
    <s v="MALLAGARAY"/>
    <s v="JOSE"/>
    <s v="DIVASÓN MALLAGARAY, JOSE"/>
    <x v="1"/>
    <x v="0"/>
    <x v="0"/>
    <n v="1"/>
    <n v="0"/>
    <s v="jodivaso"/>
    <s v="jose.divason@unirioja.es"/>
    <n v="3.2"/>
    <n v="3.2"/>
    <n v="536"/>
    <s v="PROFESOR INTERINO"/>
    <s v="C01"/>
    <s v="TIEMPO COMPLETO"/>
    <s v="2017-09-15 00:00:00.0"/>
    <s v="null"/>
    <s v="PI101270"/>
    <s v="PROFESOR CONTRATADO INTERINO"/>
    <s v="R111"/>
    <x v="7"/>
    <n v="75"/>
    <s v="CIENCIA DE LA COMPUTACIÓN E INTELIGENCIA ARTIFICIA"/>
  </r>
  <r>
    <x v="15"/>
    <n v="16553320"/>
    <x v="4"/>
    <n v="442"/>
    <s v="442G"/>
    <s v="GRUPO-A"/>
    <s v="Administración de redes y servidores"/>
    <s v="GG"/>
    <s v="GRUPO GRANDE"/>
    <s v="442G"/>
    <s v="GRUPO GRANDE DE Administración de redes y servidores"/>
    <s v="GRUPO-A"/>
    <s v="Grupo Grande de Administración de redes y servidores"/>
    <s v="1S"/>
    <n v="16553320"/>
    <s v="ELVIRA"/>
    <s v="IZURRATEGUI"/>
    <s v="CARLOS"/>
    <s v="ELVIRA IZURRATEGUI, CARLOS"/>
    <x v="1"/>
    <x v="0"/>
    <x v="1"/>
    <n v="5"/>
    <n v="0"/>
    <s v="celvira"/>
    <s v="carlos.elvira@unirioja.es"/>
    <n v="0"/>
    <n v="0"/>
    <n v="506"/>
    <s v="PROFESOR TITULAR DE ESCUELA UNIVERSITARI"/>
    <s v="01A"/>
    <s v="TIEMPO COMPLETO AMPLIADO"/>
    <s v="2012-09-01 00:00:00.0"/>
    <s v="null"/>
    <s v="DF31778"/>
    <s v="TITULAR DE ESCUELAS UNIVERSITARIAS"/>
    <s v="R109"/>
    <x v="9"/>
    <n v="520"/>
    <s v="INGENIERÍA DE SISTEMAS Y AUTOMÁTICA"/>
  </r>
  <r>
    <x v="15"/>
    <n v="16611012"/>
    <x v="4"/>
    <n v="442"/>
    <s v="442G"/>
    <s v="GRUPO-A"/>
    <s v="Administración de redes y servidores"/>
    <s v="GG"/>
    <s v="GRUPO GRANDE"/>
    <s v="442G"/>
    <s v="GRUPO GRANDE DE Administración de redes y servidores"/>
    <s v="GRUPO-A"/>
    <s v="Grupo Grande de Administración de redes y servidores"/>
    <s v="1S"/>
    <n v="16611012"/>
    <s v="NÁJERA"/>
    <s v="CANAL"/>
    <s v="SILVANO"/>
    <s v="NÁJERA CANAL, SILVANO"/>
    <x v="0"/>
    <x v="0"/>
    <x v="0"/>
    <n v="0"/>
    <n v="0"/>
    <s v="sinajera"/>
    <s v="silvano.najera@unirioja.es"/>
    <n v="3.2"/>
    <n v="3.2"/>
    <n v="536"/>
    <s v="PROFESOR INTERINO"/>
    <s v="C01"/>
    <s v="TIEMPO COMPLETO"/>
    <s v="2018-09-17 00:00:00.0"/>
    <s v="null"/>
    <s v="PI101375"/>
    <s v="PROFESOR CONTRATADO INTERINO TC"/>
    <s v="R109"/>
    <x v="9"/>
    <n v="520"/>
    <s v="INGENIERÍA DE SISTEMAS Y AUTOMÁTICA"/>
  </r>
  <r>
    <x v="15"/>
    <n v="16570582"/>
    <x v="4"/>
    <n v="443"/>
    <s v="443G"/>
    <s v="GRUPO-A"/>
    <s v="Arquitectura de computadores"/>
    <s v="GG"/>
    <s v="GRUPO GRANDE"/>
    <s v="443G"/>
    <s v="GRUPO GRANDE DE Arquitectura de computadores"/>
    <s v="GRUPO-A"/>
    <s v="Grupo Grande de Arquitectura de computadores"/>
    <s v="1S"/>
    <n v="16570582"/>
    <s v="PÉREZ"/>
    <s v="BARRÓN"/>
    <s v="IVÁN LUIS"/>
    <s v="PÉREZ BARRÓN, IVÁN LUIS"/>
    <x v="0"/>
    <x v="0"/>
    <x v="0"/>
    <n v="3"/>
    <n v="1"/>
    <s v="ivperez"/>
    <s v="ivan.perez@unirioja.es"/>
    <n v="3.6"/>
    <n v="3.6"/>
    <n v="534"/>
    <s v="CONTRATADO DOCTOR -TIPO 1"/>
    <s v="C01"/>
    <s v="TIEMPO COMPLETO"/>
    <s v="2015-12-23 00:00:00.0"/>
    <s v="null"/>
    <s v="LD100490"/>
    <s v="PROFESOR CONTRATADO DOCTOR TIPO 1"/>
    <s v="R109"/>
    <x v="9"/>
    <n v="785"/>
    <s v="TECNOLOGÍA ELECTRÓNICA"/>
  </r>
  <r>
    <x v="15"/>
    <n v="72791632"/>
    <x v="4"/>
    <n v="444"/>
    <s v="444G"/>
    <s v="GRUPO-A"/>
    <s v="Diseño tecnológico de sistemas de información"/>
    <s v="GG"/>
    <s v="GRUPO GRANDE"/>
    <s v="444G"/>
    <s v="GRUPO GRANDE DE Diseño tecnológico de sistemas de información"/>
    <s v="GRUPO-A"/>
    <s v="Grupo Grande de Diseño tecnológico de sistemas de información"/>
    <s v="1S"/>
    <n v="72791632"/>
    <s v="PÉREZ"/>
    <s v="VALLE"/>
    <s v="BEATRIZ"/>
    <s v="PÉREZ VALLE, BEATRIZ"/>
    <x v="0"/>
    <x v="0"/>
    <x v="0"/>
    <n v="2"/>
    <n v="0"/>
    <s v="beperev"/>
    <s v="beatriz.perez@unirioja.es"/>
    <n v="3.2"/>
    <n v="3.2"/>
    <n v="536"/>
    <s v="PROFESOR INTERINO"/>
    <s v="C01"/>
    <s v="TIEMPO COMPLETO"/>
    <s v="2009-10-01 00:00:00.0"/>
    <s v="null"/>
    <s v="PI100722"/>
    <s v="PROFESOR CONTRATADO INTERINO"/>
    <s v="R111"/>
    <x v="7"/>
    <n v="75"/>
    <s v="CIENCIA DE LA COMPUTACIÓN E INTELIGENCIA ARTIFICIA"/>
  </r>
  <r>
    <x v="15"/>
    <n v="17710488"/>
    <x v="4"/>
    <n v="445"/>
    <s v="445G"/>
    <s v="GRUPO-A"/>
    <s v="Procesadores de lenguajes"/>
    <s v="GG"/>
    <s v="GRUPO GRANDE"/>
    <s v="445G"/>
    <s v="GRUPO GRANDE DE Procesadores de lenguajes"/>
    <s v="GRUPO-A"/>
    <s v="Grupo Grande de Procesadores de lenguajes"/>
    <s v="2S"/>
    <n v="17710488"/>
    <s v="LAMBAN"/>
    <s v="PARDO"/>
    <s v="LAUREANO"/>
    <s v="LAMBAN PARDO, LAUREANO"/>
    <x v="0"/>
    <x v="0"/>
    <x v="0"/>
    <n v="6"/>
    <n v="2"/>
    <s v="lalamban"/>
    <s v="lalamban@unirioja.es"/>
    <n v="3.2"/>
    <n v="3.2"/>
    <n v="504"/>
    <s v="PROFESOR TITULAR UNIVERSIDAD"/>
    <s v="C01"/>
    <s v="TIEMPO COMPLETO"/>
    <s v="2016-09-15 00:00:00.0"/>
    <s v="null"/>
    <s v="DF32144"/>
    <s v="TITULAR DE ESCUELAS UNIVERSITARIAS"/>
    <s v="R111"/>
    <x v="7"/>
    <n v="75"/>
    <s v="CIENCIA DE LA COMPUTACIÓN E INTELIGENCIA ARTIFICIA"/>
  </r>
  <r>
    <x v="15"/>
    <n v="16561526"/>
    <x v="4"/>
    <n v="446"/>
    <s v="446G"/>
    <s v="GRUPO-A"/>
    <s v="Proyectos de informática"/>
    <s v="GG"/>
    <s v="GRUPO GRANDE"/>
    <s v="446G"/>
    <s v="GRUPO GRANDE DE Proyectos de informática"/>
    <s v="GRUPO-A"/>
    <s v="Grupo Grande de Proyectos de informática"/>
    <s v="2S"/>
    <n v="16561526"/>
    <s v="MARTÍNEZ DE PISÓN"/>
    <s v="ASCACIBAR"/>
    <s v="FCO.JAVIER"/>
    <s v="MARTÍNEZ DE PISÓN ASCACIBAR, FCO.JAVIER"/>
    <x v="0"/>
    <x v="0"/>
    <x v="0"/>
    <n v="4"/>
    <n v="3"/>
    <s v="fjmartin"/>
    <s v="fjmartin@unirioja.es"/>
    <n v="0"/>
    <n v="0"/>
    <n v="500"/>
    <s v="CATEDRATICO DE UNIVERSIDAD"/>
    <s v="01R"/>
    <s v="TIEMPO COMPLETO REDUCIDO"/>
    <s v="2018-11-26 00:00:00.0"/>
    <s v="null"/>
    <s v="DF32041"/>
    <s v="CATEDRÁTICO DE UNIVERSIDAD"/>
    <s v="R110"/>
    <x v="10"/>
    <n v="720"/>
    <s v="PROYECTOS DE INGENIERÍA"/>
  </r>
  <r>
    <x v="15"/>
    <n v="72779052"/>
    <x v="4"/>
    <n v="446"/>
    <s v="446G"/>
    <s v="GRUPO-A"/>
    <s v="Proyectos de informática"/>
    <s v="GG"/>
    <s v="GRUPO GRANDE"/>
    <s v="446G"/>
    <s v="GRUPO GRANDE DE Proyectos de informática"/>
    <s v="GRUPO-A"/>
    <s v="Grupo Grande de Proyectos de informática"/>
    <s v="2S"/>
    <n v="72779052"/>
    <s v="RUBIO"/>
    <s v="BARRAGÁN"/>
    <s v="NICOLÁS"/>
    <s v="RUBIO BARRAGÁN, NICOLÁS"/>
    <x v="1"/>
    <x v="0"/>
    <x v="1"/>
    <n v="0"/>
    <n v="0"/>
    <s v="nirubio"/>
    <s v="nicolas.rubio@unirioja.es"/>
    <n v="3.2"/>
    <n v="3.2"/>
    <n v="532"/>
    <s v="LABORAL DOCENTE-ASOCIADO"/>
    <s v="P03"/>
    <s v="TIEMPO PARCIAL (3+3 HORAS)"/>
    <s v="2018-09-18 00:00:00.0"/>
    <s v="2019-09-14 00:00:00.0"/>
    <s v="PI101382"/>
    <s v="PROFESOR ASOCIADO"/>
    <s v="R110"/>
    <x v="10"/>
    <n v="720"/>
    <s v="PROYECTOS DE INGENIERÍA"/>
  </r>
  <r>
    <x v="15"/>
    <n v="15973686"/>
    <x v="4"/>
    <n v="446"/>
    <s v="446I"/>
    <s v="GRUPO-A1"/>
    <s v="Proyectos de informática"/>
    <s v="GI"/>
    <s v="GRUPO DE INFORMÁTICA"/>
    <s v="446I"/>
    <s v="INFORMÁTICA DE Proyectos de informática"/>
    <s v="GRUPO-A1"/>
    <s v="Informática de Proyectos de informática"/>
    <s v="2S"/>
    <n v="15973686"/>
    <s v="JAIME"/>
    <s v="ELIZONDO"/>
    <s v="ARTURO"/>
    <s v="JAIME ELIZONDO, ARTURO"/>
    <x v="1"/>
    <x v="0"/>
    <x v="0"/>
    <n v="5"/>
    <n v="1"/>
    <s v="arjaime"/>
    <s v="arturo.jaime@unirioja.es"/>
    <n v="2.8"/>
    <n v="2.8"/>
    <n v="504"/>
    <s v="PROFESOR TITULAR UNIVERSIDAD"/>
    <s v="C01"/>
    <s v="TIEMPO COMPLETO"/>
    <s v="2015-09-15 00:00:00.0"/>
    <s v="null"/>
    <s v="DF100152"/>
    <s v="PROFESOR TITULAR DE UNIVERSIDAD"/>
    <s v="R111"/>
    <x v="7"/>
    <n v="570"/>
    <s v="LENGUAJES Y SISTEMAS INFORMÁTICOS"/>
  </r>
  <r>
    <x v="15"/>
    <n v="16551912"/>
    <x v="4"/>
    <n v="447"/>
    <s v="447G"/>
    <s v="GRUPO-A"/>
    <s v="Programación de aplicaciones web"/>
    <s v="GG"/>
    <s v="GRUPO GRANDE"/>
    <s v="447G"/>
    <s v="GRUPO GRANDE DE Programación de aplicaciones web"/>
    <s v="GRUPO-A"/>
    <s v="Grupo Grande de Programación de aplicaciones web"/>
    <s v="2S"/>
    <n v="16551912"/>
    <s v="GARCÍA"/>
    <s v="IZQUIERDO"/>
    <s v="FRANCISCO JOSÉ"/>
    <s v="GARCÍA IZQUIERDO, FRANCISCO JOSÉ"/>
    <x v="0"/>
    <x v="0"/>
    <x v="0"/>
    <n v="4"/>
    <n v="1"/>
    <s v="fgarcia"/>
    <s v="francisco.garcia@unirioja.es"/>
    <n v="3.2"/>
    <n v="3.2"/>
    <n v="534"/>
    <s v="CONTRATADO DOCTOR -TIPO 1"/>
    <s v="C01"/>
    <s v="TIEMPO COMPLETO"/>
    <s v="2013-07-20 00:00:00.0"/>
    <s v="null"/>
    <s v="LD100292"/>
    <s v="CONTRATADO DOCTOR"/>
    <s v="R111"/>
    <x v="7"/>
    <n v="570"/>
    <s v="LENGUAJES Y SISTEMAS INFORMÁTICOS"/>
  </r>
  <r>
    <x v="15"/>
    <n v="16537949"/>
    <x v="4"/>
    <n v="448"/>
    <s v="448G"/>
    <s v="GRUPO-A"/>
    <s v="Taller transversal I: programación y proceso de información"/>
    <s v="GG"/>
    <s v="GRUPO GRANDE"/>
    <s v="448G"/>
    <s v="GRUPO GRANDE DE Taller transversal I: programación y proceso de información"/>
    <s v="GRUPO-A"/>
    <s v="Grupo Grande de Taller transversal I: programación y proceso de información"/>
    <s v="2S"/>
    <n v="16537949"/>
    <s v="SAN JUAN"/>
    <s v="DÍAZ"/>
    <s v="JUAN FÉLIX"/>
    <s v="SAN JUAN DÍAZ, JUAN FÉLIX"/>
    <x v="1"/>
    <x v="0"/>
    <x v="0"/>
    <n v="5"/>
    <n v="4"/>
    <s v="juan"/>
    <s v="juanfelix.sanjuan@unirioja.es"/>
    <n v="1.8"/>
    <n v="1.8"/>
    <n v="500"/>
    <s v="CATEDRATICO DE UNIVERSIDAD"/>
    <s v="01R"/>
    <s v="TIEMPO COMPLETO REDUCIDO"/>
    <s v="2018-12-21 00:00:00.0"/>
    <s v="null"/>
    <s v="DF100380"/>
    <s v="CATEDRÁTICO DE UNIVERSIDAD"/>
    <s v="R111"/>
    <x v="7"/>
    <n v="570"/>
    <s v="LENGUAJES Y SISTEMAS INFORMÁTICOS"/>
  </r>
  <r>
    <x v="15"/>
    <n v="16545261"/>
    <x v="4"/>
    <n v="449"/>
    <s v="449G"/>
    <s v="GRUPO-A"/>
    <s v="Profesión de ingeniero en informática"/>
    <s v="GG"/>
    <s v="GRUPO GRANDE"/>
    <s v="449G"/>
    <s v="GG de Profesión de ingeniero en informática"/>
    <s v="GRUPO-A"/>
    <s v="GG de Profesión de ingeniero en informática"/>
    <s v="1S"/>
    <n v="16545261"/>
    <s v="OLARTE"/>
    <s v="LARREA"/>
    <s v="JUAN JOSÉ"/>
    <s v="OLARTE LARREA, JUAN JOSÉ"/>
    <x v="0"/>
    <x v="0"/>
    <x v="0"/>
    <n v="6"/>
    <n v="1"/>
    <s v="jjolarte"/>
    <s v="jjolarte@unirioja.es"/>
    <n v="5"/>
    <n v="5"/>
    <n v="504"/>
    <s v="PROFESOR TITULAR UNIVERSIDAD"/>
    <s v="C01"/>
    <s v="TIEMPO COMPLETO"/>
    <s v="2018-09-17 00:00:00.0"/>
    <s v="null"/>
    <s v="DF32239"/>
    <s v="PROFESOR TITULAR DE UNIVERSIDAD"/>
    <s v="R111"/>
    <x v="7"/>
    <n v="570"/>
    <s v="LENGUAJES Y SISTEMAS INFORMÁTICOS"/>
  </r>
  <r>
    <x v="15"/>
    <n v="30496784"/>
    <x v="4"/>
    <n v="450"/>
    <s v="450G"/>
    <s v="GRUPO-A"/>
    <s v="Seguridad"/>
    <s v="GG"/>
    <s v="GRUPO GRANDE"/>
    <s v="450G"/>
    <s v="GG de Seguridad"/>
    <s v="GRUPO-A"/>
    <s v="GG de Seguridad"/>
    <s v="1S"/>
    <n v="30496784"/>
    <s v="RODRÍGUEZ"/>
    <s v="PRIEGO"/>
    <s v="EMILIO"/>
    <s v="RODRÍGUEZ PRIEGO, EMILIO"/>
    <x v="1"/>
    <x v="0"/>
    <x v="0"/>
    <n v="0"/>
    <n v="0"/>
    <s v="emrodrig"/>
    <s v="emilio.rodriguez@unirioja.es"/>
    <n v="3.2"/>
    <n v="3.2"/>
    <n v="532"/>
    <s v="LABORAL DOCENTE-ASOCIADO"/>
    <s v="P06"/>
    <s v="TIEMPO PARCIAL (6+6 HORAS)"/>
    <s v="2016-09-15 00:00:00.0"/>
    <s v="2019-09-14 00:00:00.0"/>
    <s v="PI101124"/>
    <s v="PROFESOR ASOCIADO"/>
    <s v="R111"/>
    <x v="7"/>
    <n v="75"/>
    <s v="CIENCIA DE LA COMPUTACIÓN E INTELIGENCIA ARTIFICIA"/>
  </r>
  <r>
    <x v="15"/>
    <n v="16575155"/>
    <x v="4"/>
    <n v="451"/>
    <s v="451G"/>
    <s v="GRUPO-A"/>
    <s v="Taller transversal II: bases de datos y sistemas de información"/>
    <s v="GG"/>
    <s v="GRUPO GRANDE"/>
    <s v="451G"/>
    <s v="GG de Taller transversal II: Bases de datos y sistemas de información"/>
    <s v="GRUPO-A"/>
    <s v="GG de Taller transversal II: Bases de datos y sistemas de información"/>
    <s v="1S"/>
    <n v="16575155"/>
    <s v="DOMÍNGUEZ"/>
    <s v="PÉREZ"/>
    <s v="CÉSAR"/>
    <s v="DOMÍNGUEZ PÉREZ, CÉSAR"/>
    <x v="0"/>
    <x v="0"/>
    <x v="0"/>
    <n v="4"/>
    <n v="2"/>
    <s v="cedomin"/>
    <s v="cesar.dominguez@unirioja.es"/>
    <n v="0.9"/>
    <n v="0.9"/>
    <n v="504"/>
    <s v="PROFESOR TITULAR UNIVERSIDAD"/>
    <s v="C01"/>
    <s v="TIEMPO COMPLETO"/>
    <s v="2017-12-12 00:00:00.0"/>
    <s v="null"/>
    <s v="DF100346"/>
    <s v="PROFESOR TITULAR DE UNIVERSIDAD"/>
    <s v="R111"/>
    <x v="7"/>
    <n v="570"/>
    <s v="LENGUAJES Y SISTEMAS INFORMÁTICOS"/>
  </r>
  <r>
    <x v="15"/>
    <n v="16607644"/>
    <x v="4"/>
    <n v="452"/>
    <s v="452G"/>
    <s v="GRUPO-A"/>
    <s v="Desarrollo de interfaces para usuarios"/>
    <s v="GG"/>
    <s v="GRUPO GRANDE"/>
    <s v="452G"/>
    <s v="GRUPO GRANDE DE Desarrollo de interfaces para usuarios"/>
    <s v="GRUPO-A"/>
    <s v="Grupo Grande de Desarrollo de interfaces para usuarios"/>
    <s v="2S"/>
    <n v="16607644"/>
    <s v="IBÁÑEZ"/>
    <s v="SÁENZ LÓPEZ"/>
    <s v="MARÍA JOSÉ"/>
    <s v="IBÁÑEZ SÁENZ LÓPEZ, MARÍA JOSÉ"/>
    <x v="1"/>
    <x v="0"/>
    <x v="0"/>
    <n v="0"/>
    <n v="0"/>
    <s v="maibansa"/>
    <s v="maria-jose.ibanez@unirioja.es"/>
    <n v="3.2"/>
    <n v="3.2"/>
    <n v="532"/>
    <s v="LABORAL DOCENTE-ASOCIADO"/>
    <s v="P04"/>
    <s v="TIEMPO PARCIAL (4+4 HORAS)"/>
    <s v="2016-09-15 00:00:00.0"/>
    <s v="2019-09-14 00:00:00.0"/>
    <s v="PI101125"/>
    <s v="PROFESOR ASOCIADO"/>
    <s v="R111"/>
    <x v="7"/>
    <n v="75"/>
    <s v="CIENCIA DE LA COMPUTACIÓN E INTELIGENCIA ARTIFICIA"/>
  </r>
  <r>
    <x v="15"/>
    <n v="16536550"/>
    <x v="4"/>
    <n v="453"/>
    <s v="453G"/>
    <s v="GRUPO-A"/>
    <s v="Informática móvil"/>
    <s v="GG"/>
    <s v="GRUPO GRANDE"/>
    <s v="453G"/>
    <s v="GG de Informática Móvil"/>
    <s v="GRUPO-A"/>
    <s v="GG de Informática Móvil"/>
    <s v="2S"/>
    <n v="16536550"/>
    <s v="MATA"/>
    <s v="SOTÉS"/>
    <s v="ELOY JAVIER"/>
    <s v="MATA SOTÉS, ELOY JAVIER"/>
    <x v="0"/>
    <x v="0"/>
    <x v="0"/>
    <n v="5"/>
    <n v="1"/>
    <s v="mata"/>
    <s v="eloy.mata@unirioja.es"/>
    <n v="3.2"/>
    <n v="3.2"/>
    <n v="504"/>
    <s v="PROFESOR TITULAR UNIVERSIDAD"/>
    <s v="C01"/>
    <s v="TIEMPO COMPLETO"/>
    <s v="2018-09-17 00:00:00.0"/>
    <s v="null"/>
    <s v="DF32238"/>
    <s v="TITULAR DE UNIVERSIDAD"/>
    <s v="R111"/>
    <x v="7"/>
    <n v="570"/>
    <s v="LENGUAJES Y SISTEMAS INFORMÁTICOS"/>
  </r>
  <r>
    <x v="15"/>
    <n v="73079169"/>
    <x v="4"/>
    <n v="454"/>
    <s v="454G"/>
    <s v="GRUPO-A"/>
    <s v="Soluciones informáticas para la empresa"/>
    <s v="GG"/>
    <s v="GRUPO GRANDE"/>
    <s v="454G"/>
    <s v="GG de Soluciones informáticas para la empresa"/>
    <s v="GRUPO-A"/>
    <s v="GG de Soluciones informáticas para la empresa"/>
    <s v="2S"/>
    <n v="73079169"/>
    <s v="RUBIO"/>
    <s v="GARCÍA"/>
    <s v="ÁNGEL LUIS"/>
    <s v="RUBIO GARCÍA, ÁNGEL LUIS"/>
    <x v="0"/>
    <x v="0"/>
    <x v="0"/>
    <n v="4"/>
    <n v="0"/>
    <s v="arubio"/>
    <s v="arubio@unirioja.es"/>
    <n v="5"/>
    <n v="5"/>
    <n v="504"/>
    <s v="PROFESOR TITULAR UNIVERSIDAD"/>
    <s v="C01"/>
    <s v="TIEMPO COMPLETO"/>
    <s v="2018-12-18 00:00:00.0"/>
    <s v="null"/>
    <s v="DF100366"/>
    <s v="PROFESOR TITULAR DE UNIVERSIDAD"/>
    <s v="R111"/>
    <x v="7"/>
    <n v="570"/>
    <s v="LENGUAJES Y SISTEMAS INFORMÁTICOS"/>
  </r>
  <r>
    <x v="15"/>
    <n v="16564358"/>
    <x v="4"/>
    <n v="456"/>
    <s v="456G"/>
    <s v="GRUPO-A"/>
    <s v="Administración de sistemas de gestión de bases de datos"/>
    <s v="GG"/>
    <s v="GRUPO GRANDE"/>
    <s v="456G"/>
    <s v="GRUPO GRANDE DE Administración sistemas gestión de bases de datos"/>
    <s v="GRUPO-A"/>
    <s v="Grupo Grande de Administración sistemas gestión de bases de datos"/>
    <s v="2S"/>
    <n v="16564358"/>
    <s v="SOTA"/>
    <s v="EGUIZÁBAL"/>
    <s v="JOSÉ MANUEL"/>
    <s v="SOTA EGUIZÁBAL, JOSÉ MANUEL"/>
    <x v="0"/>
    <x v="0"/>
    <x v="1"/>
    <n v="0"/>
    <n v="0"/>
    <s v="jmsota"/>
    <s v="jose-manuel.sota@unirioja.es"/>
    <n v="3.2"/>
    <n v="3.2"/>
    <n v="532"/>
    <s v="LABORAL DOCENTE-ASOCIADO"/>
    <s v="P04"/>
    <s v="TIEMPO PARCIAL (4+4 HORAS)"/>
    <s v="2017-09-15 00:00:00.0"/>
    <s v="2019-09-14 00:00:00.0"/>
    <s v="PI101275"/>
    <s v="PROFESOR ASOCIADO"/>
    <s v="R111"/>
    <x v="7"/>
    <n v="570"/>
    <s v="LENGUAJES Y SISTEMAS INFORMÁTICOS"/>
  </r>
  <r>
    <x v="15"/>
    <n v="16537707"/>
    <x v="4"/>
    <n v="457"/>
    <s v="457G"/>
    <s v="GRUPO-A"/>
    <s v="Instalación y mantenimiento de computadores"/>
    <s v="GG"/>
    <s v="GRUPO GRANDE"/>
    <s v="457G"/>
    <s v="GG de Instalación y mantenimiento de computadores"/>
    <s v="GRUPO-A"/>
    <s v="GG de Instalación y mantenimiento de computadores"/>
    <s v="2S"/>
    <n v="16537707"/>
    <s v="MARTÍNEZ"/>
    <s v="SANTOLAYA"/>
    <s v="JOSÉ JAVIER"/>
    <s v="MARTÍNEZ SANTOLAYA, JOSÉ JAVIER"/>
    <x v="1"/>
    <x v="0"/>
    <x v="1"/>
    <n v="5"/>
    <n v="0"/>
    <s v="jjmartin"/>
    <s v="jose-javier.martinez@unirioja.es"/>
    <n v="3"/>
    <n v="3"/>
    <n v="506"/>
    <s v="PROFESOR TITULAR DE ESCUELA UNIVERSITARI"/>
    <s v="01A"/>
    <s v="TIEMPO COMPLETO AMPLIADO"/>
    <s v="2012-09-01 00:00:00.0"/>
    <s v="null"/>
    <s v="DF31833"/>
    <s v="TITULAR DE ESCUELAS UNIVERSITARIAS"/>
    <s v="R109"/>
    <x v="9"/>
    <n v="785"/>
    <s v="TECNOLOGÍA ELECTRÓNICA"/>
  </r>
  <r>
    <x v="15"/>
    <n v="16617096"/>
    <x v="4"/>
    <n v="457"/>
    <s v="457G"/>
    <s v="GRUPO-A"/>
    <s v="Instalación y mantenimiento de computadores"/>
    <s v="GG"/>
    <s v="GRUPO GRANDE"/>
    <s v="457G"/>
    <s v="GG de Instalación y mantenimiento de computadores"/>
    <s v="GRUPO-A"/>
    <s v="GG de Instalación y mantenimiento de computadores"/>
    <s v="2S"/>
    <n v="16617096"/>
    <s v="GIL"/>
    <s v="MARTÍNEZ"/>
    <s v="FRANCISCO"/>
    <s v="GIL MARTÍNEZ, FRANCISCO"/>
    <x v="1"/>
    <x v="0"/>
    <x v="1"/>
    <m/>
    <m/>
    <s v="frgil"/>
    <s v="francisco.gil@unirioja.es"/>
    <n v="0.2"/>
    <n v="0.2"/>
    <n v="536"/>
    <s v="PROFESOR INTERINO"/>
    <s v="P04"/>
    <s v="TIEMPO PARCIAL (4+4 HORAS)"/>
    <s v="2019-03-29 00:00:00.0"/>
    <s v="2019-07-25 00:00:00.0"/>
    <s v="PI101527"/>
    <s v="PROFESOR CONTRATADO INTERINO"/>
    <s v="R109"/>
    <x v="9"/>
    <n v="785"/>
    <s v="TECNOLOGÍA ELECTRÓNICA"/>
  </r>
  <r>
    <x v="15"/>
    <n v="16567689"/>
    <x v="4"/>
    <n v="460"/>
    <s v="460G"/>
    <s v="GRUPO-A"/>
    <s v="Prácticas externas II"/>
    <s v="GG"/>
    <s v="GRUPO GRANDE"/>
    <s v="460G"/>
    <s v="GG de Prácticas externas"/>
    <s v="GRUPO-A"/>
    <s v="GG de Prácticas externas"/>
    <s v="1S"/>
    <n v="16567689"/>
    <s v="SÁENZ DE CABEZÓN"/>
    <s v="IRIGARAY"/>
    <s v="EDUARDO"/>
    <s v="SÁENZ DE CABEZÓN IRIGARAY, EDUARDO"/>
    <x v="0"/>
    <x v="0"/>
    <x v="0"/>
    <n v="2"/>
    <n v="0"/>
    <s v="esaenz-d"/>
    <s v="eduardo.saenz-de-cabezon@unirioja.es"/>
    <n v="0.1"/>
    <n v="0.1"/>
    <n v="504"/>
    <s v="PROFESOR TITULAR UNIVERSIDAD"/>
    <s v="C01"/>
    <s v="TIEMPO COMPLETO"/>
    <s v="2018-12-18 00:00:00.0"/>
    <s v="null"/>
    <s v="DF100367"/>
    <s v="PROFESOR TITULAR DE UNIVERSIDAD"/>
    <s v="R111"/>
    <x v="7"/>
    <n v="570"/>
    <s v="LENGUAJES Y SISTEMAS INFORMÁTICOS"/>
  </r>
  <r>
    <x v="15"/>
    <n v="16590764"/>
    <x v="4"/>
    <n v="460"/>
    <s v="460G"/>
    <s v="GRUPO-A"/>
    <s v="Prácticas externas II"/>
    <s v="GG"/>
    <s v="GRUPO GRANDE"/>
    <s v="460G"/>
    <s v="GG de Prácticas externas"/>
    <s v="GRUPO-A"/>
    <s v="GG de Prácticas externas"/>
    <s v="1S"/>
    <n v="16590764"/>
    <s v="ARANSAY"/>
    <s v="AZOFRA"/>
    <s v="JESÚS MARÍA"/>
    <s v="ARANSAY AZOFRA, JESÚS MARÍA"/>
    <x v="0"/>
    <x v="0"/>
    <x v="0"/>
    <n v="3"/>
    <n v="1"/>
    <s v="jearansa"/>
    <s v="jesus-maria.aransay@unirioja.es"/>
    <n v="0.2"/>
    <n v="0.2"/>
    <n v="534"/>
    <s v="CONTRATADO DOCTOR -TIPO 1"/>
    <s v="C01"/>
    <s v="TIEMPO COMPLETO"/>
    <s v="2010-09-01 00:00:00.0"/>
    <s v="null"/>
    <s v="PI100763"/>
    <s v="PROFESOR CONTRATADO DOCTOR"/>
    <s v="R111"/>
    <x v="7"/>
    <n v="75"/>
    <s v="CIENCIA DE LA COMPUTACIÓN E INTELIGENCIA ARTIFICIA"/>
  </r>
  <r>
    <x v="15"/>
    <n v="16597051"/>
    <x v="4"/>
    <n v="460"/>
    <s v="460G"/>
    <s v="GRUPO-A"/>
    <s v="Prácticas externas II"/>
    <s v="GG"/>
    <s v="GRUPO GRANDE"/>
    <s v="460G"/>
    <s v="GG de Prácticas externas"/>
    <s v="GRUPO-A"/>
    <s v="GG de Prácticas externas"/>
    <s v="1S"/>
    <n v="16597051"/>
    <s v="ROMERO"/>
    <s v="IBÁÑEZ"/>
    <s v="ANA"/>
    <s v="ROMERO IBÁÑEZ, ANA"/>
    <x v="0"/>
    <x v="0"/>
    <x v="0"/>
    <n v="2"/>
    <n v="0"/>
    <s v="anromero"/>
    <s v="ana.romero@unirioja.es"/>
    <n v="0.2"/>
    <n v="0.2"/>
    <n v="504"/>
    <s v="PROFESOR TITULAR UNIVERSIDAD"/>
    <s v="C01"/>
    <s v="TIEMPO COMPLETO"/>
    <s v="2018-12-18 00:00:00.0"/>
    <s v="null"/>
    <s v="DF100324"/>
    <s v="PROFESOR TITULAR DE UNIVERSIDAD"/>
    <s v="R111"/>
    <x v="7"/>
    <n v="75"/>
    <s v="CIENCIA DE LA COMPUTACIÓN E INTELIGENCIA ARTIFICIA"/>
  </r>
  <r>
    <x v="15"/>
    <n v="16613711"/>
    <x v="4"/>
    <n v="460"/>
    <s v="460G"/>
    <s v="GRUPO-A"/>
    <s v="Prácticas externas II"/>
    <s v="GG"/>
    <s v="GRUPO GRANDE"/>
    <s v="460G"/>
    <s v="GG de Prácticas externas"/>
    <s v="GRUPO-A"/>
    <s v="GG de Prácticas externas"/>
    <s v="1S"/>
    <n v="16613711"/>
    <s v="HERAS"/>
    <s v="VICENTE"/>
    <s v="JÓNATAN"/>
    <s v="HERAS VICENTE, JÓNATAN"/>
    <x v="0"/>
    <x v="0"/>
    <x v="0"/>
    <n v="0"/>
    <n v="0"/>
    <s v="joheras"/>
    <s v="jonathan.heras@unirioja.es"/>
    <n v="0.2"/>
    <n v="0.2"/>
    <n v="536"/>
    <s v="PROFESOR INTERINO"/>
    <s v="C01"/>
    <s v="TIEMPO COMPLETO"/>
    <s v="2017-09-15 00:00:00.0"/>
    <s v="null"/>
    <s v="PI101271"/>
    <s v="PROFESOR CONTRATADO INTERINO"/>
    <s v="R111"/>
    <x v="7"/>
    <n v="75"/>
    <s v="CIENCIA DE LA COMPUTACIÓN E INTELIGENCIA ARTIFICIA"/>
  </r>
  <r>
    <x v="13"/>
    <n v="16526587"/>
    <x v="4"/>
    <n v="462"/>
    <s v="462G"/>
    <s v="GRUPO-A"/>
    <s v="Expresión gráfica"/>
    <s v="GG"/>
    <s v="GRUPO GRANDE"/>
    <s v="462G"/>
    <s v="GRUPO GRANDE DE Expresión gráfica"/>
    <s v="GRUPO-A"/>
    <s v="Grupo Grande de Expresión gráfica"/>
    <s v="1S"/>
    <n v="16526587"/>
    <s v="SANTAMARÍA"/>
    <s v="PEÑA"/>
    <s v="JACINTO"/>
    <s v="SANTAMARÍA PEÑA, JACINTO"/>
    <x v="1"/>
    <x v="0"/>
    <x v="0"/>
    <n v="4"/>
    <n v="1"/>
    <s v="jasanta"/>
    <s v="jacinto.santamaria@unirioja.es"/>
    <n v="3.6"/>
    <n v="3.6"/>
    <n v="504"/>
    <s v="PROFESOR TITULAR UNIVERSIDAD"/>
    <s v="C01"/>
    <s v="TIEMPO COMPLETO"/>
    <s v="2017-09-15 00:00:00.0"/>
    <s v="null"/>
    <s v="DF31894"/>
    <s v="TITULAR DE UNIVERSIDAD"/>
    <s v="R110"/>
    <x v="10"/>
    <n v="305"/>
    <s v="EXPRESIÓN GRÁFICA EN LA INGENIERÍA"/>
  </r>
  <r>
    <x v="13"/>
    <n v="16572481"/>
    <x v="4"/>
    <n v="462"/>
    <s v="462I"/>
    <s v="GRUPO-A1"/>
    <s v="Expresión gráfica"/>
    <s v="GI"/>
    <s v="GRUPO DE INFORMÁTICA"/>
    <s v="462I"/>
    <s v="INFORMÁTICA DE Expresión gráfica"/>
    <s v="GRUPO-A1"/>
    <s v="Informática de Expresión gráfica"/>
    <s v="1S"/>
    <n v="16572481"/>
    <s v="ARANCÓN"/>
    <s v="PÉREZ"/>
    <s v="DAVID"/>
    <s v="ARANCÓN PÉREZ, DAVID"/>
    <x v="1"/>
    <x v="0"/>
    <x v="0"/>
    <n v="0"/>
    <n v="0"/>
    <s v="daaranp"/>
    <s v="david.arancon@unirioja.es"/>
    <n v="1.5"/>
    <n v="1.5"/>
    <n v="532"/>
    <s v="LABORAL DOCENTE-ASOCIADO"/>
    <s v="P03"/>
    <s v="TIEMPO PARCIAL (3+3 HORAS)"/>
    <s v="2018-09-17 00:00:00.0"/>
    <s v="2019-09-14 00:00:00.0"/>
    <s v="PI101379"/>
    <s v="PROFESOR ASOCIADO"/>
    <s v="R110"/>
    <x v="10"/>
    <n v="305"/>
    <s v="EXPRESIÓN GRÁFICA EN LA INGENIERÍA"/>
  </r>
  <r>
    <x v="14"/>
    <n v="16526587"/>
    <x v="4"/>
    <n v="462"/>
    <s v="462G"/>
    <s v="GRUPO-A"/>
    <s v="Expresión gráfica"/>
    <s v="GG"/>
    <s v="GRUPO GRANDE"/>
    <s v="462G"/>
    <s v="GRUPO GRANDE DE Expresión gráfica"/>
    <s v="GRUPO-A"/>
    <s v="Grupo Grande de Expresión gráfica"/>
    <s v="1S"/>
    <n v="16526587"/>
    <s v="SANTAMARÍA"/>
    <s v="PEÑA"/>
    <s v="JACINTO"/>
    <s v="SANTAMARÍA PEÑA, JACINTO"/>
    <x v="1"/>
    <x v="0"/>
    <x v="0"/>
    <n v="4"/>
    <n v="1"/>
    <s v="jasanta"/>
    <s v="jacinto.santamaria@unirioja.es"/>
    <n v="3.6"/>
    <m/>
    <n v="504"/>
    <s v="PROFESOR TITULAR UNIVERSIDAD"/>
    <s v="C01"/>
    <s v="TIEMPO COMPLETO"/>
    <s v="2017-09-15 00:00:00.0"/>
    <s v="null"/>
    <s v="DF31894"/>
    <s v="TITULAR DE UNIVERSIDAD"/>
    <s v="R110"/>
    <x v="10"/>
    <n v="305"/>
    <s v="EXPRESIÓN GRÁFICA EN LA INGENIERÍA"/>
  </r>
  <r>
    <x v="14"/>
    <n v="16572481"/>
    <x v="4"/>
    <n v="462"/>
    <s v="462I"/>
    <s v="GRUPO-A1"/>
    <s v="Expresión gráfica"/>
    <s v="GI"/>
    <s v="GRUPO DE INFORMÁTICA"/>
    <s v="462I"/>
    <s v="INFORMÁTICA DE Expresión gráfica"/>
    <s v="GRUPO-A1"/>
    <s v="Informática de Expresión gráfica"/>
    <s v="1S"/>
    <n v="16572481"/>
    <s v="ARANCÓN"/>
    <s v="PÉREZ"/>
    <s v="DAVID"/>
    <s v="ARANCÓN PÉREZ, DAVID"/>
    <x v="1"/>
    <x v="0"/>
    <x v="0"/>
    <n v="0"/>
    <n v="0"/>
    <s v="daaranp"/>
    <s v="david.arancon@unirioja.es"/>
    <n v="1.5"/>
    <m/>
    <n v="532"/>
    <s v="LABORAL DOCENTE-ASOCIADO"/>
    <s v="P03"/>
    <s v="TIEMPO PARCIAL (3+3 HORAS)"/>
    <s v="2018-09-17 00:00:00.0"/>
    <s v="2019-09-14 00:00:00.0"/>
    <s v="PI101379"/>
    <s v="PROFESOR ASOCIADO"/>
    <s v="R110"/>
    <x v="10"/>
    <n v="305"/>
    <s v="EXPRESIÓN GRÁFICA EN LA INGENIERÍA"/>
  </r>
  <r>
    <x v="14"/>
    <n v="16590764"/>
    <x v="4"/>
    <n v="463"/>
    <s v="463G"/>
    <s v="GRUPO-A"/>
    <s v="Informática"/>
    <s v="GG"/>
    <s v="GRUPO GRANDE"/>
    <s v="463G"/>
    <s v="GRUPO GRANDE DE Informática"/>
    <s v="GRUPO-A"/>
    <s v="Grupo Grande de Informática"/>
    <s v="2S"/>
    <n v="16590764"/>
    <s v="ARANSAY"/>
    <s v="AZOFRA"/>
    <s v="JESÚS MARÍA"/>
    <s v="ARANSAY AZOFRA, JESÚS MARÍA"/>
    <x v="0"/>
    <x v="0"/>
    <x v="0"/>
    <n v="3"/>
    <n v="1"/>
    <s v="jearansa"/>
    <s v="jesus-maria.aransay@unirioja.es"/>
    <n v="3.6"/>
    <n v="3.6"/>
    <n v="534"/>
    <s v="CONTRATADO DOCTOR -TIPO 1"/>
    <s v="C01"/>
    <s v="TIEMPO COMPLETO"/>
    <s v="2010-09-01 00:00:00.0"/>
    <s v="null"/>
    <s v="PI100763"/>
    <s v="PROFESOR CONTRATADO DOCTOR"/>
    <s v="R111"/>
    <x v="7"/>
    <n v="75"/>
    <s v="CIENCIA DE LA COMPUTACIÓN E INTELIGENCIA ARTIFICIA"/>
  </r>
  <r>
    <x v="14"/>
    <n v="15863391"/>
    <x v="4"/>
    <n v="465"/>
    <s v="465G"/>
    <s v="GRUPO-A"/>
    <s v="Hidráulica"/>
    <s v="GG"/>
    <s v="GRUPO GRANDE"/>
    <s v="465G"/>
    <s v="GRUPO GRANDE DE Hidráulica"/>
    <s v="GRUPO-A"/>
    <s v="Grupo Grande de Hidráulica"/>
    <s v="1S"/>
    <n v="15863391"/>
    <s v="PEÑA"/>
    <s v="NAVARIDAS"/>
    <s v="JOSÉ MIGUEL"/>
    <s v="PEÑA NAVARIDAS, JOSÉ MIGUEL"/>
    <x v="1"/>
    <x v="0"/>
    <x v="0"/>
    <n v="4"/>
    <n v="0"/>
    <s v="jopena"/>
    <s v="jmiguel.penya@unirioja.es"/>
    <n v="3.6"/>
    <n v="3.6"/>
    <n v="533"/>
    <s v="COLABORADOR-TIPO 2 (Doctor)"/>
    <s v="C01"/>
    <s v="TIEMPO COMPLETO"/>
    <s v="2006-10-01 00:00:00.0"/>
    <s v="null"/>
    <s v="LD100579"/>
    <s v="PROFESOR COLABORADOR TIPO 2"/>
    <s v="R101"/>
    <x v="4"/>
    <n v="500"/>
    <s v="INGENIERÍA AGROFORESTAL"/>
  </r>
  <r>
    <x v="14"/>
    <n v="16586033"/>
    <x v="4"/>
    <n v="465"/>
    <s v="465L"/>
    <s v="GRUPO-A1"/>
    <s v="Hidráulica"/>
    <s v="GL"/>
    <s v="GRUPO DE LABORATORIO"/>
    <s v="465L"/>
    <s v="LABORATORIO DE Hidráulica"/>
    <s v="GRUPO-A1"/>
    <s v="Laboratorio de Hidráulica"/>
    <s v="1S"/>
    <n v="16586033"/>
    <s v="BAYONA"/>
    <s v="MANZANARES"/>
    <s v="JUDIT"/>
    <s v="BAYONA MANZANARES, JUDIT"/>
    <x v="1"/>
    <x v="0"/>
    <x v="1"/>
    <n v="0"/>
    <n v="0"/>
    <s v="jubayona"/>
    <s v="judit.bayona@unirioja.es"/>
    <n v="1.2"/>
    <n v="1.2"/>
    <n v="532"/>
    <s v="LABORAL DOCENTE-ASOCIADO"/>
    <s v="P02"/>
    <s v="TIEMPO PARCIAL (2+2 HORAS)"/>
    <s v="2016-09-15 00:00:00.0"/>
    <s v="2019-09-14 00:00:00.0"/>
    <s v="PI101097"/>
    <s v="PROFESOR ASOCIADO"/>
    <s v="R101"/>
    <x v="4"/>
    <n v="500"/>
    <s v="INGENIERÍA AGROFORESTAL"/>
  </r>
  <r>
    <x v="14"/>
    <n v="9740221"/>
    <x v="4"/>
    <n v="466"/>
    <s v="466G"/>
    <s v="GRUPO-A"/>
    <s v="Tecnología de los alimentos"/>
    <s v="GG"/>
    <s v="GRUPO GRANDE"/>
    <s v="466G"/>
    <s v="GRUPO GRANDE DE Tecnología de los alimentos"/>
    <s v="GRUPO-A"/>
    <s v="Grupo Grande de Tecnología de los alimentos"/>
    <s v="1S"/>
    <n v="9740221"/>
    <s v="GONZÁLEZ"/>
    <s v="FANDOS"/>
    <s v="MARÍA ELENA"/>
    <s v="GONZÁLEZ FANDOS, MARÍA ELENA"/>
    <x v="0"/>
    <x v="0"/>
    <x v="0"/>
    <n v="5"/>
    <n v="4"/>
    <s v="elengonz"/>
    <s v="elena.gonzalez@unirioja.es"/>
    <n v="0.4"/>
    <n v="0.4"/>
    <n v="500"/>
    <s v="CATEDRATICO DE UNIVERSIDAD"/>
    <s v="01R"/>
    <s v="TIEMPO COMPLETO REDUCIDO"/>
    <s v="2016-09-15 00:00:00.0"/>
    <s v="null"/>
    <s v="DF100230"/>
    <s v="CATEDRÁTICO DE UNIVERSIDAD"/>
    <s v="R101"/>
    <x v="4"/>
    <n v="780"/>
    <s v="TECNOLOGÍA DE ALIMENTOS"/>
  </r>
  <r>
    <x v="14"/>
    <n v="16580360"/>
    <x v="4"/>
    <n v="466"/>
    <s v="466G"/>
    <s v="GRUPO-A"/>
    <s v="Tecnología de los alimentos"/>
    <s v="GG"/>
    <s v="GRUPO GRANDE"/>
    <s v="466G"/>
    <s v="GRUPO GRANDE DE Tecnología de los alimentos"/>
    <s v="GRUPO-A"/>
    <s v="Grupo Grande de Tecnología de los alimentos"/>
    <s v="1S"/>
    <n v="16580360"/>
    <s v="GARCÍA"/>
    <s v="OLIVERAS"/>
    <s v="MARÍA CRISTINA"/>
    <s v="GARCÍA OLIVERAS, MARÍA CRISTINA"/>
    <x v="1"/>
    <x v="0"/>
    <x v="1"/>
    <m/>
    <m/>
    <s v="magarco"/>
    <s v="maria-cristina.garcia@unirioja.es"/>
    <n v="2.6"/>
    <n v="2.6"/>
    <n v="536"/>
    <s v="PROFESOR INTERINO"/>
    <s v="P04"/>
    <s v="TIEMPO PARCIAL (4+4 HORAS)"/>
    <s v="2018-10-29 00:00:00.0"/>
    <s v="2019-02-03 00:00:00.0"/>
    <s v="PI101444"/>
    <s v="PROFESOR CONTRATADO INTERINO"/>
    <s v="R101"/>
    <x v="4"/>
    <n v="780"/>
    <s v="TECNOLOGÍA DE ALIMENTOS"/>
  </r>
  <r>
    <x v="14"/>
    <n v="52442470"/>
    <x v="4"/>
    <n v="466"/>
    <s v="466G"/>
    <s v="GRUPO-A"/>
    <s v="Tecnología de los alimentos"/>
    <s v="GG"/>
    <s v="GRUPO GRANDE"/>
    <s v="466G"/>
    <s v="GRUPO GRANDE DE Tecnología de los alimentos"/>
    <s v="GRUPO-A"/>
    <s v="Grupo Grande de Tecnología de los alimentos"/>
    <s v="1S"/>
    <n v="52442470"/>
    <s v="PÉREZ"/>
    <s v="ARNEDO"/>
    <s v="M.ª IRACHE"/>
    <s v="PÉREZ ARNEDO, M.ª IRACHE"/>
    <x v="1"/>
    <x v="0"/>
    <x v="0"/>
    <n v="0"/>
    <n v="0"/>
    <s v="maperear"/>
    <s v="maria-irache.perez@unirioja.es"/>
    <n v="0.8"/>
    <n v="0.8"/>
    <n v="532"/>
    <s v="LABORAL DOCENTE-ASOCIADO"/>
    <s v="P03"/>
    <s v="TIEMPO PARCIAL (3+3 HORAS)"/>
    <s v="2018-09-17 00:00:00.0"/>
    <s v="2019-09-14 00:00:00.0"/>
    <s v="PI101348"/>
    <s v="PROFESOR ASOCIADO"/>
    <s v="R101"/>
    <x v="4"/>
    <n v="780"/>
    <s v="TECNOLOGÍA DE ALIMENTOS"/>
  </r>
  <r>
    <x v="14"/>
    <n v="16532287"/>
    <x v="4"/>
    <n v="467"/>
    <s v="467G"/>
    <s v="GRUPO-A"/>
    <s v="Botánica"/>
    <s v="GG"/>
    <s v="GRUPO GRANDE"/>
    <s v="467G"/>
    <s v="GRUPO GRANDE DE Botánica"/>
    <s v="GRUPO-A"/>
    <s v="Grupo Grande de Botánica"/>
    <s v="2S"/>
    <n v="16532287"/>
    <s v="MARTÍNEZ"/>
    <s v="ABAIGAR"/>
    <s v="JAVIER"/>
    <s v="MARTÍNEZ ABAIGAR, JAVIER"/>
    <x v="0"/>
    <x v="0"/>
    <x v="0"/>
    <n v="6"/>
    <n v="4"/>
    <s v="jabaigar"/>
    <s v="javier.martinez@unirioja.es"/>
    <n v="3.6"/>
    <n v="3.6"/>
    <n v="500"/>
    <s v="CATEDRATICO DE UNIVERSIDAD"/>
    <s v="01R"/>
    <s v="TIEMPO COMPLETO REDUCIDO"/>
    <s v="2014-09-15 00:00:00.0"/>
    <s v="null"/>
    <s v="DF100229"/>
    <s v="CATEDRÁTICO DE UNIVERSIDAD"/>
    <s v="R101"/>
    <x v="4"/>
    <n v="63"/>
    <s v="BOTÁNICA"/>
  </r>
  <r>
    <x v="14"/>
    <n v="72779211"/>
    <x v="4"/>
    <n v="469"/>
    <s v="469G"/>
    <s v="GRUPO-A"/>
    <s v="Cultivos"/>
    <s v="GG"/>
    <s v="GRUPO GRANDE"/>
    <s v="469G"/>
    <s v="GRUPO GRANDE DE Cultivos"/>
    <s v="GRUPO-A"/>
    <s v="Grupo Grande de Cultivos"/>
    <s v="2S"/>
    <n v="72779211"/>
    <s v="MARTÍNEZ"/>
    <s v="VILLAR"/>
    <s v="MARÍA ELENA"/>
    <s v="MARTÍNEZ VILLAR, MARÍA ELENA"/>
    <x v="1"/>
    <x v="0"/>
    <x v="0"/>
    <n v="5"/>
    <n v="0"/>
    <s v="elmartin"/>
    <s v="elena.martinez@unirioja.es"/>
    <n v="3.6"/>
    <n v="3.6"/>
    <n v="506"/>
    <s v="PROFESOR TITULAR DE ESCUELA UNIVERSITARI"/>
    <s v="01A"/>
    <s v="TIEMPO COMPLETO AMPLIADO"/>
    <s v="2012-09-01 00:00:00.0"/>
    <s v="null"/>
    <s v="DF3167"/>
    <s v="TITULAR DE ESCUELAS UNIVERSITARIAS"/>
    <s v="R101"/>
    <x v="4"/>
    <n v="705"/>
    <s v="PRODUCCIÓN VEGETAL"/>
  </r>
  <r>
    <x v="14"/>
    <n v="71427482"/>
    <x v="4"/>
    <n v="470"/>
    <s v="470G"/>
    <s v="GRUPO-A"/>
    <s v="Trabajo fin de grado en Ingeniería Agrícola"/>
    <s v="GG"/>
    <s v="GRUPO GRANDE"/>
    <s v="470G"/>
    <s v="TRABAJO FIN DE GRADO"/>
    <s v="GRUPO-A"/>
    <s v="TRABAJO FIN DE GRADO"/>
    <s v="I"/>
    <n v="71427482"/>
    <s v="TASCÓN"/>
    <s v="VEGAS"/>
    <s v="ALBERTO"/>
    <s v="TASCÓN VEGAS, ALBERTO"/>
    <x v="0"/>
    <x v="0"/>
    <x v="0"/>
    <n v="0"/>
    <n v="1"/>
    <s v="altascon"/>
    <s v="alberto.tascon@unirioja.es"/>
    <n v="0"/>
    <n v="0"/>
    <s v="A-0504"/>
    <s v="PROFESOR TITULAR UNIVERSIDAD"/>
    <s v="C01"/>
    <s v="TIEMPO COMPLETO"/>
    <s v="2010-09-01 00:00:00.0"/>
    <s v="null"/>
    <s v="DF100264"/>
    <s v="PROFESOR TITULAR INTERINO"/>
    <s v="R101"/>
    <x v="4"/>
    <n v="500"/>
    <s v="INGENIERÍA AGROFORESTAL"/>
  </r>
  <r>
    <x v="16"/>
    <n v="16542535"/>
    <x v="5"/>
    <n v="471"/>
    <s v="471G"/>
    <s v="GRUPO-A"/>
    <s v="Trabajo fin de grado en Ingeniería Mecánica"/>
    <s v="GG"/>
    <s v="GRUPO GRANDE"/>
    <s v="471G"/>
    <s v="TRABAJO FIN DE GRADO"/>
    <s v="GRUPO-A"/>
    <s v="TRABAJO FIN DE GRADO"/>
    <s v="I"/>
    <n v="16542535"/>
    <s v="BLANCO"/>
    <s v="FERNÁNDEZ"/>
    <s v="JULIO"/>
    <s v="BLANCO FERNÁNDEZ, JULIO"/>
    <x v="0"/>
    <x v="0"/>
    <x v="0"/>
    <n v="4"/>
    <n v="2"/>
    <s v="jublanco"/>
    <s v="julio.blanco@unirioja.es"/>
    <n v="0"/>
    <n v="0"/>
    <n v="500"/>
    <s v="CATEDRATICO DE UNIVERSIDAD"/>
    <s v="01R"/>
    <s v="TIEMPO COMPLETO REDUCIDO"/>
    <s v="2017-12-04 00:00:00.0"/>
    <s v="null"/>
    <s v="DF100352"/>
    <s v="CATEDRÁTICO DE UNIVERSIDAD"/>
    <s v="R110"/>
    <x v="10"/>
    <n v="515"/>
    <s v="INGENIERÍA DE LOS PROCESOS DE FABRICACIÓN"/>
  </r>
  <r>
    <x v="17"/>
    <n v="16541257"/>
    <x v="5"/>
    <n v="472"/>
    <s v="472G"/>
    <s v="GRUPO-A"/>
    <s v="Trabajo fin de grado en Ingeniería Eléctrica"/>
    <s v="GG"/>
    <s v="GRUPO GRANDE"/>
    <s v="472G"/>
    <s v="TRABAJO FIN DE GRADO"/>
    <s v="GRUPO-A"/>
    <s v="TRABAJO FIN DE GRADO"/>
    <s v="I"/>
    <n v="16541257"/>
    <s v="ZORZANO"/>
    <s v="SANTAMARÍA"/>
    <s v="PEDRO JOSÉ"/>
    <s v="ZORZANO SANTAMARÍA, PEDRO JOSÉ"/>
    <x v="1"/>
    <x v="0"/>
    <x v="0"/>
    <n v="4"/>
    <n v="2"/>
    <s v="pzorzano"/>
    <s v="pedrojose.zorzano@unirioja.es"/>
    <n v="0"/>
    <n v="0"/>
    <n v="504"/>
    <s v="PROFESOR TITULAR UNIVERSIDAD"/>
    <s v="C01"/>
    <s v="TIEMPO COMPLETO"/>
    <s v="2015-12-23 00:00:00.0"/>
    <s v="null"/>
    <s v="DF31818"/>
    <s v="PROFESOR TITULAR ESCUELA UNIVERSITARIA"/>
    <s v="R109"/>
    <x v="9"/>
    <n v="535"/>
    <s v="INGENIERÍA ELÉCTRICA"/>
  </r>
  <r>
    <x v="18"/>
    <n v="16549785"/>
    <x v="5"/>
    <n v="473"/>
    <s v="473G"/>
    <s v="GRUPO-A"/>
    <s v="Trabajo fin de grado en Ingeniería Electrónica Industrial y Automática"/>
    <s v="GG"/>
    <s v="GRUPO GRANDE"/>
    <s v="473G"/>
    <s v="TRABAJO FIN DE GRADO"/>
    <s v="GRUPO-A"/>
    <s v="TRABAJO FIN DE GRADO"/>
    <s v="I"/>
    <n v="16549785"/>
    <s v="VICUÑA"/>
    <s v="MARTÍNEZ"/>
    <s v="JAVIER ESTEBAN"/>
    <s v="VICUÑA MARTÍNEZ, JAVIER ESTEBAN"/>
    <x v="0"/>
    <x v="0"/>
    <x v="1"/>
    <n v="4"/>
    <n v="0"/>
    <s v="javicuna"/>
    <s v="javier.vicuna@unirioja.es"/>
    <n v="0"/>
    <n v="0"/>
    <n v="535"/>
    <s v="COLABORADOR-TIPO 1"/>
    <s v="C01"/>
    <s v="TIEMPO COMPLETO"/>
    <s v="2006-10-01 00:00:00.0"/>
    <s v="null"/>
    <s v="LD100575"/>
    <s v="COLABORADOR TIPO 1"/>
    <s v="R109"/>
    <x v="9"/>
    <n v="785"/>
    <s v="TECNOLOGÍA ELECTRÓNICA"/>
  </r>
  <r>
    <x v="5"/>
    <n v="72132561"/>
    <x v="2"/>
    <n v="474"/>
    <s v="474R"/>
    <s v="GRUPO-A1"/>
    <s v="Idioma moderno V: Inglés"/>
    <s v="GR"/>
    <s v="GRUPO REDUCIDO"/>
    <s v="474R"/>
    <s v="GRUPO REDUCIDO DE Idioma moderno V: inglés"/>
    <s v="GRUPO-A1"/>
    <s v="Grupo Reducido de Idioma moderno V: inglés"/>
    <s v="1S"/>
    <n v="72132561"/>
    <s v="TORRE"/>
    <s v="ALONSO"/>
    <s v="ROBERTO"/>
    <s v="TORRE ALONSO, ROBERTO"/>
    <x v="0"/>
    <x v="0"/>
    <x v="0"/>
    <n v="1"/>
    <n v="0"/>
    <s v="rotorre"/>
    <s v="roberto.torre@unirioja.es"/>
    <n v="1.5"/>
    <n v="1.5"/>
    <n v="536"/>
    <s v="PROFESOR INTERINO"/>
    <s v="C01"/>
    <s v="TIEMPO COMPLETO"/>
    <s v="2009-10-01 00:00:00.0"/>
    <s v="null"/>
    <s v="PI100719"/>
    <s v="PROFESOR CONTRATADO INTERINO"/>
    <s v="R107"/>
    <x v="6"/>
    <n v="345"/>
    <s v="FILOLOGÍA INGLESA"/>
  </r>
  <r>
    <x v="6"/>
    <n v="16615201"/>
    <x v="0"/>
    <n v="474"/>
    <s v="474G"/>
    <s v="GRUPO-B"/>
    <s v="Idioma moderno V: Inglés"/>
    <s v="GG"/>
    <s v="GRUPO GRANDE"/>
    <s v="474G"/>
    <s v="GRUPO GRANDE DE Idioma moderno V: inglés"/>
    <s v="GRUPO-B"/>
    <s v="Grupo Grande de Idioma moderno V: inglés"/>
    <s v="1S"/>
    <n v="16615201"/>
    <s v="VEA"/>
    <s v="ESCARZA"/>
    <s v="RAQUEL"/>
    <s v="VEA ESCARZA, RAQUEL"/>
    <x v="0"/>
    <x v="0"/>
    <x v="0"/>
    <n v="0"/>
    <n v="0"/>
    <s v="ravea"/>
    <s v="raquel.vea@unirioja.es"/>
    <n v="3"/>
    <n v="3"/>
    <n v="536"/>
    <s v="PROFESOR INTERINO"/>
    <s v="C01"/>
    <s v="TIEMPO COMPLETO"/>
    <s v="2015-09-15 00:00:00.0"/>
    <s v="null"/>
    <s v="PI101033"/>
    <s v="PROFESOR CONTRATADO INTERINO"/>
    <s v="R107"/>
    <x v="6"/>
    <n v="345"/>
    <s v="FILOLOGÍA INGLESA"/>
  </r>
  <r>
    <x v="8"/>
    <n v="16615201"/>
    <x v="2"/>
    <n v="474"/>
    <s v="474G"/>
    <s v="GRUPO-B"/>
    <s v="Idioma moderno V: Inglés"/>
    <s v="GG"/>
    <s v="GRUPO GRANDE"/>
    <s v="474G"/>
    <s v="GRUPO GRANDE DE Idioma moderno V: inglés"/>
    <s v="GRUPO-B"/>
    <s v="Grupo Grande de Idioma moderno V: inglés"/>
    <s v="1S"/>
    <n v="16615201"/>
    <s v="VEA"/>
    <s v="ESCARZA"/>
    <s v="RAQUEL"/>
    <s v="VEA ESCARZA, RAQUEL"/>
    <x v="0"/>
    <x v="0"/>
    <x v="0"/>
    <n v="0"/>
    <n v="0"/>
    <s v="ravea"/>
    <s v="raquel.vea@unirioja.es"/>
    <n v="3"/>
    <m/>
    <n v="536"/>
    <s v="PROFESOR INTERINO"/>
    <s v="C01"/>
    <s v="TIEMPO COMPLETO"/>
    <s v="2015-09-15 00:00:00.0"/>
    <s v="null"/>
    <s v="PI101033"/>
    <s v="PROFESOR CONTRATADO INTERINO"/>
    <s v="R107"/>
    <x v="6"/>
    <n v="345"/>
    <s v="FILOLOGÍA INGLESA"/>
  </r>
  <r>
    <x v="5"/>
    <n v="78758459"/>
    <x v="2"/>
    <n v="475"/>
    <s v="475LI"/>
    <s v="GRUPO-A1"/>
    <s v="Idioma moderno VI: Inglés"/>
    <s v="GLI"/>
    <s v="GRUPO DE LABORATORIO DE IDIOMAS"/>
    <s v="475LI"/>
    <s v="LABORATORIO DE IDIOMAS DE Idioma moderno VI: inglés"/>
    <s v="GRUPO-A1"/>
    <s v="Laboratorio de Idiomas de Idioma moderno VI: inglés"/>
    <s v="2S"/>
    <n v="78758459"/>
    <s v="GARCÍA"/>
    <s v="FERNÁNDEZ"/>
    <s v="LAURA"/>
    <s v="GARCÍA FERNÁNDEZ, LAURA"/>
    <x v="1"/>
    <x v="0"/>
    <x v="0"/>
    <n v="0"/>
    <n v="0"/>
    <s v="lagarcf"/>
    <s v="laura.garciaf@alum.unirioja.es"/>
    <n v="0.8"/>
    <n v="0.8"/>
    <n v="0"/>
    <s v="DOCTOR"/>
    <n v="0"/>
    <s v="_"/>
    <s v="2018-12-01 00:00:00.0"/>
    <s v="2019-11-30 00:00:00.0"/>
    <s v="D07INVESTIGADOR1"/>
    <s v="ACCESO SISTEMA ESPAÑOL CIENCIA E INNOVACIÓN"/>
    <s v="R107"/>
    <x v="6"/>
    <n v="345"/>
    <s v="FILOLOGÍA INGLESA"/>
  </r>
  <r>
    <x v="5"/>
    <n v="16640863"/>
    <x v="2"/>
    <n v="475"/>
    <s v="475LI"/>
    <s v="GRUPO-A2"/>
    <s v="Idioma moderno VI: Inglés"/>
    <s v="GLI"/>
    <s v="GRUPO DE LABORATORIO DE IDIOMAS"/>
    <s v="475LI"/>
    <s v="LABORATORIO DE IDIOMAS DE Idioma moderno VI: inglés"/>
    <s v="GRUPO-A2"/>
    <s v="Laboratorio de Idiomas de Idioma moderno VI: inglés"/>
    <s v="2S"/>
    <n v="16640863"/>
    <s v="MURO"/>
    <s v="LLORENTE"/>
    <s v="ALICIA"/>
    <s v="MURO LLORENTE, ALICIA"/>
    <x v="1"/>
    <x v="0"/>
    <x v="1"/>
    <n v="0"/>
    <n v="0"/>
    <s v="almuro"/>
    <s v="alicia.muro@alum.unirioja.es"/>
    <n v="1.5"/>
    <n v="1.5"/>
    <n v="536"/>
    <s v="PROFESOR INTERINO"/>
    <s v="P05"/>
    <s v="TIEMPO PARCIAL (5+5 HORAS)"/>
    <s v="2019-02-06 00:00:00.0"/>
    <s v="2019-09-14 00:00:00.0"/>
    <s v="PI101429"/>
    <s v="PROFESOR CONTRATADO INTERINO"/>
    <s v="R107"/>
    <x v="6"/>
    <n v="345"/>
    <s v="FILOLOGÍA INGLESA"/>
  </r>
  <r>
    <x v="6"/>
    <n v="16640863"/>
    <x v="0"/>
    <n v="475"/>
    <s v="475G"/>
    <s v="GRUPO-B"/>
    <s v="Idioma moderno VI: Inglés"/>
    <s v="GG"/>
    <s v="GRUPO GRANDE"/>
    <s v="475G"/>
    <s v="GRUPO GRANDE DE Idioma moderno VI: inglés"/>
    <s v="GRUPO-B"/>
    <s v="Grupo Grande de Idioma moderno VI: inglés"/>
    <s v="2S"/>
    <n v="16640863"/>
    <s v="MURO"/>
    <s v="LLORENTE"/>
    <s v="ALICIA"/>
    <s v="MURO LLORENTE, ALICIA"/>
    <x v="1"/>
    <x v="0"/>
    <x v="1"/>
    <n v="0"/>
    <n v="0"/>
    <s v="almuro"/>
    <s v="alicia.muro@alum.unirioja.es"/>
    <n v="3"/>
    <n v="3"/>
    <n v="536"/>
    <s v="PROFESOR INTERINO"/>
    <s v="P05"/>
    <s v="TIEMPO PARCIAL (5+5 HORAS)"/>
    <s v="2019-02-06 00:00:00.0"/>
    <s v="2019-09-14 00:00:00.0"/>
    <s v="PI101429"/>
    <s v="PROFESOR CONTRATADO INTERINO"/>
    <s v="R107"/>
    <x v="6"/>
    <n v="345"/>
    <s v="FILOLOGÍA INGLESA"/>
  </r>
  <r>
    <x v="8"/>
    <n v="16640863"/>
    <x v="2"/>
    <n v="475"/>
    <s v="475G"/>
    <s v="GRUPO-B"/>
    <s v="Idioma moderno VI: Inglés"/>
    <s v="GG"/>
    <s v="GRUPO GRANDE"/>
    <s v="475G"/>
    <s v="GRUPO GRANDE DE Idioma moderno VI: inglés"/>
    <s v="GRUPO-B"/>
    <s v="Grupo Grande de Idioma moderno VI: inglés"/>
    <s v="2S"/>
    <n v="16640863"/>
    <s v="MURO"/>
    <s v="LLORENTE"/>
    <s v="ALICIA"/>
    <s v="MURO LLORENTE, ALICIA"/>
    <x v="1"/>
    <x v="0"/>
    <x v="1"/>
    <n v="0"/>
    <n v="0"/>
    <s v="almuro"/>
    <s v="alicia.muro@alum.unirioja.es"/>
    <n v="3"/>
    <m/>
    <n v="536"/>
    <s v="PROFESOR INTERINO"/>
    <s v="P05"/>
    <s v="TIEMPO PARCIAL (5+5 HORAS)"/>
    <s v="2019-02-06 00:00:00.0"/>
    <s v="2019-09-14 00:00:00.0"/>
    <s v="PI101429"/>
    <s v="PROFESOR CONTRATADO INTERINO"/>
    <s v="R107"/>
    <x v="6"/>
    <n v="345"/>
    <s v="FILOLOGÍA INGLESA"/>
  </r>
  <r>
    <x v="15"/>
    <n v="16598388"/>
    <x v="4"/>
    <n v="477"/>
    <s v="477G"/>
    <s v="GRUPO-A"/>
    <s v="Modelización y optimización I"/>
    <s v="GG"/>
    <s v="GRUPO GRANDE"/>
    <s v="477G"/>
    <s v="GRUPO GRANDE DE Modelización y optimización I"/>
    <s v="GRUPO-A"/>
    <s v="Grupo Grande de Modelización y optimización I"/>
    <s v="1S"/>
    <n v="16598388"/>
    <s v="PÉREZ"/>
    <s v="LÁZARO"/>
    <s v="FRANCISCO JAVIER"/>
    <s v="PÉREZ LÁZARO, FRANCISCO JAVIER"/>
    <x v="0"/>
    <x v="0"/>
    <x v="0"/>
    <n v="3"/>
    <n v="2"/>
    <s v="franpere"/>
    <s v="javier.perezl@unirioja.es"/>
    <n v="3.2"/>
    <m/>
    <n v="534"/>
    <s v="CONTRATADO DOCTOR -TIPO 1"/>
    <s v="C01"/>
    <s v="TIEMPO COMPLETO"/>
    <s v="2010-09-01 00:00:00.0"/>
    <s v="null"/>
    <s v="PI100761"/>
    <s v="PROFESOR CONTRATADO DOCTOR"/>
    <s v="R111"/>
    <x v="7"/>
    <n v="15"/>
    <s v="ANÁLISIS MATEMÁTICO"/>
  </r>
  <r>
    <x v="11"/>
    <n v="16530288"/>
    <x v="4"/>
    <n v="478"/>
    <s v="478G"/>
    <s v="GRUPO-A"/>
    <s v="Teoría de autómatas y lenguajes formales"/>
    <s v="GG"/>
    <s v="GRUPO GRANDE"/>
    <s v="478G"/>
    <s v="GG de Teoría de autómatas y lenguajes formales"/>
    <s v="GRUPO-A"/>
    <s v="GG de Teoría de autómatas y lenguajes formales"/>
    <s v="1S"/>
    <n v="16530288"/>
    <s v="BENITO"/>
    <s v="CLAVIJO"/>
    <s v="MARÍA DEL PILAR"/>
    <s v="BENITO CLAVIJO, MARÍA DEL PILAR"/>
    <x v="1"/>
    <x v="0"/>
    <x v="0"/>
    <n v="6"/>
    <n v="3"/>
    <s v="mpbenito"/>
    <s v="pilar.benito@unirioja.es"/>
    <n v="3.2"/>
    <n v="3.2"/>
    <n v="504"/>
    <s v="PROFESOR TITULAR UNIVERSIDAD"/>
    <s v="01R"/>
    <s v="TIEMPO COMPLETO REDUCIDO"/>
    <s v="2015-09-15 00:00:00.0"/>
    <s v="null"/>
    <s v="DF32072"/>
    <s v="TITULAR DE UNIVERSIDAD"/>
    <s v="R111"/>
    <x v="7"/>
    <n v="5"/>
    <s v="ÁLGEBRA"/>
  </r>
  <r>
    <x v="15"/>
    <n v="16530288"/>
    <x v="4"/>
    <n v="478"/>
    <s v="478G"/>
    <s v="GRUPO-A"/>
    <s v="Teoría de autómatas y lenguajes formales"/>
    <s v="GG"/>
    <s v="GRUPO GRANDE"/>
    <s v="478G"/>
    <s v="GG de Teoría de autómatas y lenguajes formales"/>
    <s v="GRUPO-A"/>
    <s v="GG de Teoría de autómatas y lenguajes formales"/>
    <s v="1S"/>
    <n v="16530288"/>
    <s v="BENITO"/>
    <s v="CLAVIJO"/>
    <s v="MARÍA DEL PILAR"/>
    <s v="BENITO CLAVIJO, MARÍA DEL PILAR"/>
    <x v="1"/>
    <x v="0"/>
    <x v="0"/>
    <n v="6"/>
    <n v="3"/>
    <s v="mpbenito"/>
    <s v="pilar.benito@unirioja.es"/>
    <n v="3.2"/>
    <m/>
    <n v="504"/>
    <s v="PROFESOR TITULAR UNIVERSIDAD"/>
    <s v="01R"/>
    <s v="TIEMPO COMPLETO REDUCIDO"/>
    <s v="2015-09-15 00:00:00.0"/>
    <s v="null"/>
    <s v="DF32072"/>
    <s v="TITULAR DE UNIVERSIDAD"/>
    <s v="R111"/>
    <x v="7"/>
    <n v="5"/>
    <s v="ÁLGEBRA"/>
  </r>
  <r>
    <x v="11"/>
    <n v="16613711"/>
    <x v="4"/>
    <n v="479"/>
    <s v="479G"/>
    <s v="GRUPO-A"/>
    <s v="Inteligencia artificial"/>
    <s v="GG"/>
    <s v="GRUPO GRANDE"/>
    <s v="479G"/>
    <s v="GRUPO GRANDE DE Inteligencia artificial"/>
    <s v="GRUPO-A"/>
    <s v="Grupo Grande de Inteligencia artificial"/>
    <s v="2S"/>
    <n v="16613711"/>
    <s v="HERAS"/>
    <s v="VICENTE"/>
    <s v="JÓNATAN"/>
    <s v="HERAS VICENTE, JÓNATAN"/>
    <x v="0"/>
    <x v="0"/>
    <x v="0"/>
    <n v="0"/>
    <n v="0"/>
    <s v="joheras"/>
    <s v="jonathan.heras@unirioja.es"/>
    <n v="3.2"/>
    <n v="3.2"/>
    <n v="536"/>
    <s v="PROFESOR INTERINO"/>
    <s v="C01"/>
    <s v="TIEMPO COMPLETO"/>
    <s v="2017-09-15 00:00:00.0"/>
    <s v="null"/>
    <s v="PI101271"/>
    <s v="PROFESOR CONTRATADO INTERINO"/>
    <s v="R111"/>
    <x v="7"/>
    <n v="75"/>
    <s v="CIENCIA DE LA COMPUTACIÓN E INTELIGENCIA ARTIFICIA"/>
  </r>
  <r>
    <x v="2"/>
    <n v="16581606"/>
    <x v="1"/>
    <n v="480"/>
    <s v="480G"/>
    <s v="GRUPO-A"/>
    <s v="Diseño organizativo"/>
    <s v="GG"/>
    <s v="GRUPO GRANDE"/>
    <s v="480G"/>
    <s v="GRUPO GRANDE DE Diseño organizativo"/>
    <s v="GRUPO-A"/>
    <s v="Grupo Grande de Diseño organizativo"/>
    <s v="2S"/>
    <n v="16581606"/>
    <s v="SALAZAR"/>
    <s v="TERREROS"/>
    <s v="IDANA"/>
    <s v="SALAZAR TERREROS, IDANA"/>
    <x v="0"/>
    <x v="0"/>
    <x v="0"/>
    <n v="2"/>
    <n v="0"/>
    <s v="idsalaza"/>
    <s v="idana.salazar@unirioja.es"/>
    <n v="4"/>
    <m/>
    <n v="536"/>
    <s v="PROFESOR INTERINO"/>
    <s v="C01"/>
    <s v="TIEMPO COMPLETO"/>
    <s v="2015-09-15 00:00:00.0"/>
    <s v="null"/>
    <s v="PI101024"/>
    <s v="PROFESOR CONTRATADO INTERINO"/>
    <s v="R104"/>
    <x v="0"/>
    <n v="650"/>
    <s v="ORGANIZACIÓN DE EMPRESAS"/>
  </r>
  <r>
    <x v="0"/>
    <n v="16019533"/>
    <x v="0"/>
    <n v="481"/>
    <s v="481G"/>
    <s v="GRUPO-A"/>
    <s v="Crisis económica del empresario"/>
    <s v="GG"/>
    <s v="GRUPO GRANDE"/>
    <s v="481G"/>
    <s v="GG de Crisis económica del empresario"/>
    <s v="GRUPO-A"/>
    <s v="GG de Crisis económica del empresario"/>
    <s v="2S"/>
    <n v="16019533"/>
    <s v="GARCIANDÍA"/>
    <s v="GONZÁLEZ"/>
    <s v="PEDRO MARÍA"/>
    <s v="GARCIANDÍA GONZÁLEZ, PEDRO MARÍA"/>
    <x v="0"/>
    <x v="0"/>
    <x v="0"/>
    <n v="4"/>
    <n v="3"/>
    <s v="pgarcian"/>
    <s v="pedro.garciandia@unirioja.es"/>
    <n v="1.5"/>
    <n v="1.5"/>
    <n v="500"/>
    <s v="CATEDRATICO DE UNIVERSIDAD"/>
    <s v="C01"/>
    <s v="TIEMPO COMPLETO"/>
    <s v="2017-09-15 00:00:00.0"/>
    <s v="null"/>
    <s v="DF100278"/>
    <s v="CATEDRÁTICO DE UNIVERSIDAD"/>
    <s v="R103"/>
    <x v="1"/>
    <n v="175"/>
    <s v="DERECHO PROCESAL"/>
  </r>
  <r>
    <x v="0"/>
    <n v="16554886"/>
    <x v="0"/>
    <n v="481"/>
    <s v="481G"/>
    <s v="GRUPO-A"/>
    <s v="Crisis económica del empresario"/>
    <s v="GG"/>
    <s v="GRUPO GRANDE"/>
    <s v="481G"/>
    <s v="GG de Crisis económica del empresario"/>
    <s v="GRUPO-A"/>
    <s v="GG de Crisis económica del empresario"/>
    <s v="2S"/>
    <n v="16554886"/>
    <s v="SUFRATEGUI"/>
    <s v="TORRECILLA"/>
    <s v="SANTIAGO"/>
    <s v="SUFRATEGUI TORRECILLA, SANTIAGO"/>
    <x v="0"/>
    <x v="0"/>
    <x v="1"/>
    <n v="0"/>
    <n v="0"/>
    <s v="sasufrat"/>
    <s v="santiago.sufrategui@unirioja.es"/>
    <n v="3"/>
    <n v="3"/>
    <n v="532"/>
    <s v="LABORAL DOCENTE-ASOCIADO"/>
    <s v="P02"/>
    <s v="TIEMPO PARCIAL (2+2 HORAS)"/>
    <s v="2017-09-15 00:00:00.0"/>
    <s v="2019-09-14 00:00:00.0"/>
    <s v="PI101231"/>
    <s v="PROFESOR ASOCIADO"/>
    <s v="R103"/>
    <x v="1"/>
    <n v="175"/>
    <s v="DERECHO PROCESAL"/>
  </r>
  <r>
    <x v="1"/>
    <n v="16554886"/>
    <x v="1"/>
    <n v="481"/>
    <s v="481G"/>
    <s v="GRUPO-A"/>
    <s v="Crisis económica del empresario"/>
    <s v="GG"/>
    <s v="GRUPO GRANDE"/>
    <s v="481G"/>
    <s v="GG de Crisis económica del empresario"/>
    <s v="GRUPO-A"/>
    <s v="GG de Crisis económica del empresario"/>
    <s v="2S"/>
    <n v="16554886"/>
    <s v="SUFRATEGUI"/>
    <s v="TORRECILLA"/>
    <s v="SANTIAGO"/>
    <s v="SUFRATEGUI TORRECILLA, SANTIAGO"/>
    <x v="0"/>
    <x v="0"/>
    <x v="1"/>
    <n v="0"/>
    <n v="0"/>
    <s v="sasufrat"/>
    <s v="santiago.sufrategui@unirioja.es"/>
    <n v="3"/>
    <m/>
    <n v="532"/>
    <s v="LABORAL DOCENTE-ASOCIADO"/>
    <s v="P02"/>
    <s v="TIEMPO PARCIAL (2+2 HORAS)"/>
    <s v="2017-09-15 00:00:00.0"/>
    <s v="2019-09-14 00:00:00.0"/>
    <s v="PI101231"/>
    <s v="PROFESOR ASOCIADO"/>
    <s v="R103"/>
    <x v="1"/>
    <n v="175"/>
    <s v="DERECHO PROCESAL"/>
  </r>
  <r>
    <x v="0"/>
    <n v="16586761"/>
    <x v="0"/>
    <n v="482"/>
    <s v="482G"/>
    <s v="GRUPO-A"/>
    <s v="Derecho del comercio internacional"/>
    <s v="GG"/>
    <s v="GRUPO GRANDE"/>
    <s v="482G"/>
    <s v="GG de Derecho del comercio internacional"/>
    <s v="GRUPO-A"/>
    <s v="GG de Derecho del comercio internacional"/>
    <s v="2S"/>
    <n v="16586761"/>
    <s v="PÉREZ"/>
    <s v="ESCALONA"/>
    <s v="SUSANA"/>
    <s v="PÉREZ ESCALONA, SUSANA"/>
    <x v="1"/>
    <x v="0"/>
    <x v="0"/>
    <n v="3"/>
    <n v="0"/>
    <s v="superez"/>
    <s v="susana.perez@unirioja.es"/>
    <n v="3"/>
    <n v="3"/>
    <n v="534"/>
    <s v="CONTRATADO DOCTOR -TIPO 1"/>
    <s v="C01"/>
    <s v="TIEMPO COMPLETO"/>
    <s v="2009-10-01 00:00:00.0"/>
    <s v="null"/>
    <s v="PI100723"/>
    <s v="CONTRATADO DOCTOR"/>
    <s v="R103"/>
    <x v="1"/>
    <n v="165"/>
    <s v="DERECHO MERCANTIL"/>
  </r>
  <r>
    <x v="0"/>
    <n v="16554062"/>
    <x v="0"/>
    <n v="483"/>
    <s v="483G"/>
    <s v="GRUPO-A"/>
    <s v="Derecho del consumo"/>
    <s v="GG"/>
    <s v="GRUPO GRANDE"/>
    <s v="483G"/>
    <s v="GG de Derecho del consumo"/>
    <s v="GRUPO-A"/>
    <s v="GG de Derecho del consumo"/>
    <s v="2S"/>
    <n v="16554062"/>
    <s v="CÁMARA"/>
    <s v="LAPUENTE"/>
    <s v="SERGIO"/>
    <s v="CÁMARA LAPUENTE, SERGIO"/>
    <x v="0"/>
    <x v="0"/>
    <x v="0"/>
    <n v="5"/>
    <n v="3"/>
    <s v="secamara"/>
    <s v="sergio.camara@unirioja.es"/>
    <n v="3"/>
    <n v="3"/>
    <n v="500"/>
    <s v="CATEDRATICO DE UNIVERSIDAD"/>
    <s v="C01"/>
    <s v="TIEMPO COMPLETO"/>
    <s v="2007-10-15 00:00:00.0"/>
    <s v="null"/>
    <s v="DF100216"/>
    <s v="CATEDRÁTICO DE UNIVERSIDAD"/>
    <s v="R103"/>
    <x v="1"/>
    <n v="130"/>
    <s v="DERECHO CIVIL"/>
  </r>
  <r>
    <x v="0"/>
    <n v="16585809"/>
    <x v="0"/>
    <n v="484"/>
    <s v="484G"/>
    <s v="GRUPO-A"/>
    <s v="Derecho penal económico"/>
    <s v="GG"/>
    <s v="GRUPO GRANDE"/>
    <s v="484G"/>
    <s v="GG de Derecho penal económico"/>
    <s v="GRUPO-A"/>
    <s v="GG de Derecho penal económico"/>
    <s v="1S"/>
    <n v="16585809"/>
    <s v="ROMO"/>
    <s v="SABANDO"/>
    <s v="BARBARA MARÍA"/>
    <s v="ROMO SABANDO, BARBARA MARÍA"/>
    <x v="1"/>
    <x v="0"/>
    <x v="1"/>
    <n v="0"/>
    <n v="0"/>
    <s v="baromo"/>
    <s v="barbara-maria.romo@unirioja.es"/>
    <n v="3"/>
    <n v="3"/>
    <n v="532"/>
    <s v="LABORAL DOCENTE-ASOCIADO"/>
    <s v="P03"/>
    <s v="TIEMPO PARCIAL (3+3 HORAS)"/>
    <s v="2018-09-17 00:00:00.0"/>
    <s v="2019-09-14 00:00:00.0"/>
    <s v="PI101406"/>
    <s v="PROFESOR ASOCIADO"/>
    <s v="R103"/>
    <x v="1"/>
    <n v="170"/>
    <s v="DERECHO PENAL"/>
  </r>
  <r>
    <x v="0"/>
    <n v="16586693"/>
    <x v="0"/>
    <n v="484"/>
    <s v="484G"/>
    <s v="GRUPO-A"/>
    <s v="Derecho penal económico"/>
    <s v="GG"/>
    <s v="GRUPO GRANDE"/>
    <s v="484G"/>
    <s v="GG de Derecho penal económico"/>
    <s v="GRUPO-A"/>
    <s v="GG de Derecho penal económico"/>
    <s v="1S"/>
    <n v="16586693"/>
    <s v="PÉREZ"/>
    <s v="GONZÁLEZ"/>
    <s v="SERGIO"/>
    <s v="PÉREZ GONZÁLEZ, SERGIO"/>
    <x v="0"/>
    <x v="0"/>
    <x v="0"/>
    <n v="0"/>
    <n v="0"/>
    <s v="seperez"/>
    <s v="sergio.perezg@unirioja.es"/>
    <n v="0"/>
    <n v="0"/>
    <n v="536"/>
    <s v="PROFESOR INTERINO"/>
    <s v="C01"/>
    <s v="TIEMPO COMPLETO"/>
    <s v="2018-09-17 00:00:00.0"/>
    <s v="null"/>
    <s v="PI101351"/>
    <s v="PROFESOR CONTRATADO INTERINO"/>
    <s v="R103"/>
    <x v="1"/>
    <n v="170"/>
    <s v="DERECHO PENAL"/>
  </r>
  <r>
    <x v="0"/>
    <n v="16576351"/>
    <x v="0"/>
    <n v="485"/>
    <s v="485G"/>
    <s v="GRUPO-A"/>
    <s v="Políticas económicas y sociales de la Unión Europea"/>
    <s v="GG"/>
    <s v="GRUPO GRANDE"/>
    <s v="485G"/>
    <s v="GG de Políticas económicas y sociales de la Unión Europea"/>
    <s v="GRUPO-A"/>
    <s v="GG de Políticas económicas y sociales de la Unión Europea"/>
    <s v="1S"/>
    <n v="16576351"/>
    <s v="URREA"/>
    <s v="CORRES"/>
    <s v="MARIOLA"/>
    <s v="URREA CORRES, MARIOLA"/>
    <x v="1"/>
    <x v="0"/>
    <x v="0"/>
    <n v="4"/>
    <n v="2"/>
    <s v="maurrea"/>
    <s v="mariola.urrea@unirioja.es"/>
    <n v="2.25"/>
    <n v="2.25"/>
    <n v="504"/>
    <s v="PROFESOR TITULAR UNIVERSIDAD"/>
    <s v="C01"/>
    <s v="TIEMPO COMPLETO"/>
    <s v="2009-06-12 00:00:00.0"/>
    <s v="null"/>
    <s v="DF100231"/>
    <s v="PROFESOR TITULAR DE UNIVERSIDAD"/>
    <s v="R103"/>
    <x v="1"/>
    <n v="160"/>
    <s v="DERECHO INTERNACIONAL PUBLICO Y RELACIONES INTERNA"/>
  </r>
  <r>
    <x v="1"/>
    <n v="16543682"/>
    <x v="1"/>
    <n v="485"/>
    <s v="485G"/>
    <s v="GRUPO-A"/>
    <s v="Políticas económicas y sociales de la Unión Europea"/>
    <s v="GG"/>
    <s v="GRUPO GRANDE"/>
    <s v="485G"/>
    <s v="GG de Políticas económicas y sociales de la Unión Europea"/>
    <s v="GRUPO-A"/>
    <s v="GG de Políticas económicas y sociales de la Unión Europea"/>
    <s v="1S"/>
    <n v="16543682"/>
    <s v="NAVARRO"/>
    <s v="PÉREZ"/>
    <s v="Mª CRUZ"/>
    <s v="NAVARRO PÉREZ, Mª CRUZ"/>
    <x v="0"/>
    <x v="0"/>
    <x v="0"/>
    <n v="6"/>
    <n v="0"/>
    <s v="cnavarro"/>
    <s v="maricruz.navarro@unirioja.es"/>
    <n v="2.25"/>
    <m/>
    <n v="504"/>
    <s v="PROFESOR TITULAR UNIVERSIDAD"/>
    <s v="01A"/>
    <s v="TIEMPO COMPLETO AMPLIADO"/>
    <s v="2012-09-01 00:00:00.0"/>
    <s v="null"/>
    <s v="DF100001"/>
    <s v="PROFESOR TITULAR DE UNIVERSIDAD"/>
    <s v="R104"/>
    <x v="0"/>
    <n v="225"/>
    <s v="ECONOMÍA APLICADA"/>
  </r>
  <r>
    <x v="1"/>
    <n v="16576351"/>
    <x v="1"/>
    <n v="485"/>
    <s v="485G"/>
    <s v="GRUPO-A"/>
    <s v="Políticas económicas y sociales de la Unión Europea"/>
    <s v="GG"/>
    <s v="GRUPO GRANDE"/>
    <s v="485G"/>
    <s v="GG de Políticas económicas y sociales de la Unión Europea"/>
    <s v="GRUPO-A"/>
    <s v="GG de Políticas económicas y sociales de la Unión Europea"/>
    <s v="1S"/>
    <n v="16576351"/>
    <s v="URREA"/>
    <s v="CORRES"/>
    <s v="MARIOLA"/>
    <s v="URREA CORRES, MARIOLA"/>
    <x v="1"/>
    <x v="0"/>
    <x v="0"/>
    <n v="4"/>
    <n v="2"/>
    <s v="maurrea"/>
    <s v="mariola.urrea@unirioja.es"/>
    <n v="2.25"/>
    <m/>
    <n v="504"/>
    <s v="PROFESOR TITULAR UNIVERSIDAD"/>
    <s v="C01"/>
    <s v="TIEMPO COMPLETO"/>
    <s v="2009-06-12 00:00:00.0"/>
    <s v="null"/>
    <s v="DF100231"/>
    <s v="PROFESOR TITULAR DE UNIVERSIDAD"/>
    <s v="R103"/>
    <x v="1"/>
    <n v="160"/>
    <s v="DERECHO INTERNACIONAL PUBLICO Y RELACIONES INTERNA"/>
  </r>
  <r>
    <x v="8"/>
    <n v="16529085"/>
    <x v="2"/>
    <n v="486"/>
    <s v="486G"/>
    <s v="GRUPO-A"/>
    <s v="Cine y literatura"/>
    <s v="GG"/>
    <s v="GRUPO GRANDE"/>
    <s v="486G"/>
    <s v="GRUPO GRANDE DE Cine y literatura"/>
    <s v="GRUPO-A"/>
    <s v="Grupo Grande de Cine y literatura"/>
    <s v="1S"/>
    <n v="16529085"/>
    <s v="SÁNCHEZ"/>
    <s v="SALAS"/>
    <s v="BERNARDO"/>
    <s v="SÁNCHEZ SALAS, BERNARDO"/>
    <x v="1"/>
    <x v="0"/>
    <x v="0"/>
    <n v="0"/>
    <n v="0"/>
    <s v="besanche"/>
    <s v="bernardo.sanchez@unirioja.es"/>
    <n v="2.2999999999999998"/>
    <n v="2.2999999999999998"/>
    <n v="532"/>
    <s v="LABORAL DOCENTE-ASOCIADO"/>
    <s v="P04"/>
    <s v="TIEMPO PARCIAL (4+4 HORAS)"/>
    <s v="2015-09-15 00:00:00.0"/>
    <s v="2019-09-14 00:00:00.0"/>
    <s v="PI101031"/>
    <s v="PROFESOR ASOCIADO"/>
    <s v="R106"/>
    <x v="5"/>
    <n v="796"/>
    <s v="TEORÍA DE LA LITERATURA Y LITERATURA COMPARADA"/>
  </r>
  <r>
    <x v="10"/>
    <n v="9398535"/>
    <x v="2"/>
    <n v="486"/>
    <s v="486G"/>
    <s v="GRUPO-A"/>
    <s v="Cine y literatura"/>
    <s v="GG"/>
    <s v="GRUPO GRANDE"/>
    <s v="486G"/>
    <s v="GRUPO GRANDE DE Cine y literatura"/>
    <s v="GRUPO-A"/>
    <s v="Grupo Grande de Cine y literatura"/>
    <s v="1S"/>
    <n v="9398535"/>
    <s v="DÍAZ"/>
    <s v="CUESTA"/>
    <s v="JOSÉ"/>
    <s v="DÍAZ CUESTA, JOSÉ"/>
    <x v="1"/>
    <x v="0"/>
    <x v="0"/>
    <n v="4"/>
    <n v="1"/>
    <s v="josediaz"/>
    <s v="jose.diaz-cuesta@unirioja.es"/>
    <n v="2.2000000000000002"/>
    <m/>
    <n v="534"/>
    <s v="CONTRATADO DOCTOR -TIPO 1"/>
    <s v="C01"/>
    <s v="TIEMPO COMPLETO"/>
    <s v="2012-02-03 00:00:00.0"/>
    <s v="null"/>
    <s v="DF32499"/>
    <s v="CONTRATADO DOCTOR"/>
    <s v="R107"/>
    <x v="6"/>
    <n v="345"/>
    <s v="FILOLOGÍA INGLESA"/>
  </r>
  <r>
    <x v="10"/>
    <n v="16498683"/>
    <x v="2"/>
    <n v="487"/>
    <s v="487G"/>
    <s v="GRUPO-A"/>
    <s v="Lingüística aplicada"/>
    <s v="GG"/>
    <s v="GRUPO GRANDE"/>
    <s v="487G"/>
    <s v="GRUPO GRANDE DE Linguística aplicada"/>
    <s v="GRUPO-A"/>
    <s v="Grupo Grande de Linguística aplicada"/>
    <s v="1S"/>
    <n v="16498683"/>
    <s v="JIMÉNEZ"/>
    <s v="CATALÁN"/>
    <s v="ROSA MARÍA"/>
    <s v="JIMÉNEZ CATALÁN, ROSA MARÍA"/>
    <x v="1"/>
    <x v="0"/>
    <x v="0"/>
    <n v="5"/>
    <n v="4"/>
    <s v="rmjimene"/>
    <s v="rosa.jimenez@unirioja.es"/>
    <n v="4.5"/>
    <m/>
    <n v="500"/>
    <s v="CATEDRATICO DE UNIVERSIDAD"/>
    <s v="01R"/>
    <s v="TIEMPO COMPLETO REDUCIDO"/>
    <s v="2016-04-15 00:00:00.0"/>
    <s v="null"/>
    <s v="DF100328"/>
    <s v="CATEDRÁTICO DE UNIVERSIDAD"/>
    <s v="R107"/>
    <x v="6"/>
    <n v="345"/>
    <s v="FILOLOGÍA INGLESA"/>
  </r>
  <r>
    <x v="8"/>
    <n v="16519554"/>
    <x v="2"/>
    <n v="488"/>
    <s v="488G"/>
    <s v="GRUPO-A"/>
    <s v="Metodología del análisis e interpretación de la obra literaria"/>
    <s v="GG"/>
    <s v="GRUPO GRANDE"/>
    <s v="488G"/>
    <s v="GG Metodología del análisis e interpretación de la obra literaria"/>
    <s v="GRUPO-A"/>
    <s v="GG de Metodología del análisis e interpretación de la obra literaria"/>
    <s v="2S"/>
    <n v="16519554"/>
    <s v="MURO"/>
    <s v="MUNILLA"/>
    <s v="MIGUEL ANGEL"/>
    <s v="MURO MUNILLA, MIGUEL ANGEL"/>
    <x v="1"/>
    <x v="0"/>
    <x v="0"/>
    <n v="6"/>
    <n v="4"/>
    <s v="mimuro"/>
    <s v="miguel-angel.muro@unirioja.es"/>
    <n v="2.2000000000000002"/>
    <n v="2.2000000000000002"/>
    <n v="500"/>
    <s v="CATEDRATICO DE UNIVERSIDAD"/>
    <s v="C01"/>
    <s v="TIEMPO COMPLETO"/>
    <s v="2017-12-12 00:00:00.0"/>
    <s v="null"/>
    <s v="DF100350"/>
    <s v="CATEDRÁTICO DE UNIVERSIDAD"/>
    <s v="R106"/>
    <x v="5"/>
    <n v="796"/>
    <s v="TEORÍA DE LA LITERATURA Y LITERATURA COMPARADA"/>
  </r>
  <r>
    <x v="10"/>
    <n v="16519554"/>
    <x v="2"/>
    <n v="488"/>
    <s v="488G"/>
    <s v="GRUPO-A"/>
    <s v="Metodología del análisis e interpretación de la obra literaria"/>
    <s v="GG"/>
    <s v="GRUPO GRANDE"/>
    <s v="488G"/>
    <s v="GG Metodología del análisis e interpretación de la obra literaria"/>
    <s v="GRUPO-A"/>
    <s v="GG de Metodología del análisis e interpretación de la obra literaria"/>
    <s v="2S"/>
    <n v="16519554"/>
    <s v="MURO"/>
    <s v="MUNILLA"/>
    <s v="MIGUEL ANGEL"/>
    <s v="MURO MUNILLA, MIGUEL ANGEL"/>
    <x v="1"/>
    <x v="0"/>
    <x v="0"/>
    <n v="6"/>
    <n v="4"/>
    <s v="mimuro"/>
    <s v="miguel-angel.muro@unirioja.es"/>
    <n v="2.2000000000000002"/>
    <m/>
    <n v="500"/>
    <s v="CATEDRATICO DE UNIVERSIDAD"/>
    <s v="C01"/>
    <s v="TIEMPO COMPLETO"/>
    <s v="2017-12-12 00:00:00.0"/>
    <s v="null"/>
    <s v="DF100350"/>
    <s v="CATEDRÁTICO DE UNIVERSIDAD"/>
    <s v="R106"/>
    <x v="5"/>
    <n v="796"/>
    <s v="TEORÍA DE LA LITERATURA Y LITERATURA COMPARADA"/>
  </r>
  <r>
    <x v="10"/>
    <n v="16570999"/>
    <x v="2"/>
    <n v="488"/>
    <s v="488G"/>
    <s v="GRUPO-A"/>
    <s v="Metodología del análisis e interpretación de la obra literaria"/>
    <s v="GG"/>
    <s v="GRUPO GRANDE"/>
    <s v="488G"/>
    <s v="GG Metodología del análisis e interpretación de la obra literaria"/>
    <s v="GRUPO-A"/>
    <s v="GG de Metodología del análisis e interpretación de la obra literaria"/>
    <s v="2S"/>
    <n v="16570999"/>
    <s v="TERRAZAS"/>
    <s v="GALLEGO"/>
    <s v="MELANIA"/>
    <s v="TERRAZAS GALLEGO, MELANIA"/>
    <x v="0"/>
    <x v="0"/>
    <x v="0"/>
    <n v="3"/>
    <n v="1"/>
    <s v="mterraza"/>
    <s v="melania.terrazas@unirioja.es"/>
    <n v="2.2999999999999998"/>
    <m/>
    <n v="504"/>
    <s v="PROFESOR TITULAR UNIVERSIDAD"/>
    <s v="C01"/>
    <s v="TIEMPO COMPLETO"/>
    <s v="2016-11-26 00:00:00.0"/>
    <s v="null"/>
    <s v="DF100334"/>
    <s v="PROFESOR TITULAR DE UNIVERSIDAD"/>
    <s v="R107"/>
    <x v="6"/>
    <n v="345"/>
    <s v="FILOLOGÍA INGLESA"/>
  </r>
  <r>
    <x v="15"/>
    <n v="16563235"/>
    <x v="4"/>
    <n v="489"/>
    <s v="489G"/>
    <s v="GRUPO-A"/>
    <s v="Informática industrial y comunicaciones"/>
    <s v="GG"/>
    <s v="GRUPO GRANDE"/>
    <s v="489G"/>
    <s v="GG de Informática industrial y comunicaciones"/>
    <s v="GRUPO-A"/>
    <s v="GG de Informática industrial y comunicaciones"/>
    <s v="2S"/>
    <n v="16563235"/>
    <s v="MIRURI"/>
    <s v="SÁENZ"/>
    <s v="JUAN MARTÍN"/>
    <s v="MIRURI SÁENZ, JUAN MARTÍN"/>
    <x v="1"/>
    <x v="0"/>
    <x v="1"/>
    <n v="4"/>
    <n v="0"/>
    <s v="jumiruri"/>
    <s v="juan-martin.miruri@unirioja.es"/>
    <n v="3.2"/>
    <n v="3.2"/>
    <n v="535"/>
    <s v="COLABORADOR-TIPO 1"/>
    <s v="C01"/>
    <s v="TIEMPO COMPLETO"/>
    <s v="2006-10-01 00:00:00.0"/>
    <s v="null"/>
    <s v="LD100576"/>
    <s v="COLABORADOR TIPO 1"/>
    <s v="R109"/>
    <x v="9"/>
    <n v="520"/>
    <s v="INGENIERÍA DE SISTEMAS Y AUTOMÁTICA"/>
  </r>
  <r>
    <x v="18"/>
    <n v="16563235"/>
    <x v="5"/>
    <n v="489"/>
    <s v="489G"/>
    <s v="GRUPO-A"/>
    <s v="Informática industrial y comunicaciones"/>
    <s v="GG"/>
    <s v="GRUPO GRANDE"/>
    <s v="489G"/>
    <s v="GG de Informática industrial y comunicaciones"/>
    <s v="GRUPO-A"/>
    <s v="GG de Informática industrial y comunicaciones"/>
    <s v="2S"/>
    <n v="16563235"/>
    <s v="MIRURI"/>
    <s v="SÁENZ"/>
    <s v="JUAN MARTÍN"/>
    <s v="MIRURI SÁENZ, JUAN MARTÍN"/>
    <x v="1"/>
    <x v="0"/>
    <x v="1"/>
    <n v="4"/>
    <n v="0"/>
    <s v="jumiruri"/>
    <s v="juan-martin.miruri@unirioja.es"/>
    <n v="3.2"/>
    <m/>
    <n v="535"/>
    <s v="COLABORADOR-TIPO 1"/>
    <s v="C01"/>
    <s v="TIEMPO COMPLETO"/>
    <s v="2006-10-01 00:00:00.0"/>
    <s v="null"/>
    <s v="LD100576"/>
    <s v="COLABORADOR TIPO 1"/>
    <s v="R109"/>
    <x v="9"/>
    <n v="520"/>
    <s v="INGENIERÍA DE SISTEMAS Y AUTOMÁTICA"/>
  </r>
  <r>
    <x v="16"/>
    <n v="16527730"/>
    <x v="5"/>
    <n v="490"/>
    <s v="490G"/>
    <s v="GRUPO-A"/>
    <s v="Sistemas eléctricos"/>
    <s v="GG"/>
    <s v="GRUPO GRANDE"/>
    <s v="490G"/>
    <s v="GRUPO GRANDE DE Sistemas eléctricos"/>
    <s v="GRUPO-A"/>
    <s v="Grupo Grande de Sistemas eléctricos"/>
    <s v="1S"/>
    <n v="16527730"/>
    <s v="VILLOSLADA"/>
    <s v="VILLOSLADA"/>
    <s v="GREGORIO"/>
    <s v="VILLOSLADA VILLOSLADA, GREGORIO"/>
    <x v="0"/>
    <x v="0"/>
    <x v="1"/>
    <n v="6"/>
    <n v="0"/>
    <s v="grvillos"/>
    <s v="gregorio.villoslada@unirioja.es"/>
    <n v="1.5"/>
    <n v="1.5"/>
    <n v="506"/>
    <s v="PROFESOR TITULAR DE ESCUELA UNIVERSITARI"/>
    <s v="01A"/>
    <s v="TIEMPO COMPLETO AMPLIADO"/>
    <s v="2012-09-01 00:00:00.0"/>
    <s v="null"/>
    <s v="DF31817"/>
    <s v="TITULAR DE ESCUELAS UNIVERSITARIAS"/>
    <s v="R109"/>
    <x v="9"/>
    <n v="535"/>
    <s v="INGENIERÍA ELÉCTRICA"/>
  </r>
  <r>
    <x v="16"/>
    <n v="16553565"/>
    <x v="5"/>
    <n v="490"/>
    <s v="490G"/>
    <s v="GRUPO-A"/>
    <s v="Sistemas eléctricos"/>
    <s v="GG"/>
    <s v="GRUPO GRANDE"/>
    <s v="490G"/>
    <s v="GRUPO GRANDE DE Sistemas eléctricos"/>
    <s v="GRUPO-A"/>
    <s v="Grupo Grande de Sistemas eléctricos"/>
    <s v="1S"/>
    <n v="16553565"/>
    <s v="MENDOZA"/>
    <s v="VILLENA"/>
    <s v="MONTSERRAT"/>
    <s v="MENDOZA VILLENA, MONTSERRAT"/>
    <x v="0"/>
    <x v="0"/>
    <x v="0"/>
    <n v="5"/>
    <n v="1"/>
    <s v="mmendoza"/>
    <s v="montserrat.mendoza@unirioja.es"/>
    <n v="1.5"/>
    <n v="1.5"/>
    <n v="504"/>
    <s v="PROFESOR TITULAR UNIVERSIDAD"/>
    <s v="C01"/>
    <s v="TIEMPO COMPLETO"/>
    <s v="2018-09-17 00:00:00.0"/>
    <s v="null"/>
    <s v="DF31816"/>
    <s v="PROFESOR TITULAR DE UNIVERSIDAD"/>
    <s v="R109"/>
    <x v="9"/>
    <n v="535"/>
    <s v="INGENIERÍA ELÉCTRICA"/>
  </r>
  <r>
    <x v="16"/>
    <n v="16588655"/>
    <x v="5"/>
    <n v="490"/>
    <s v="490L"/>
    <s v="GRUPO-A2"/>
    <s v="Sistemas eléctricos"/>
    <s v="GL"/>
    <s v="GRUPO DE LABORATORIO"/>
    <s v="490L"/>
    <s v="LABORATORIO DE Sistemas eléctricos"/>
    <s v="GRUPO-A2"/>
    <s v="Laboratorio de Sistemas eléctricos"/>
    <s v="1S"/>
    <n v="16588655"/>
    <s v="ARANA"/>
    <s v="MARTÍNEZ"/>
    <s v="MARÍA NEREA"/>
    <s v="ARANA MARTÍNEZ, MARÍA NEREA"/>
    <x v="1"/>
    <x v="0"/>
    <x v="1"/>
    <n v="0"/>
    <n v="0"/>
    <s v="nearanm"/>
    <s v="maria-nerea.arana@unirioja.es"/>
    <n v="2"/>
    <n v="2"/>
    <n v="536"/>
    <s v="PROFESOR INTERINO"/>
    <s v="P04"/>
    <s v="TIEMPO PARCIAL (4+4 HORAS)"/>
    <s v="2018-09-17 00:00:00.0"/>
    <s v="2019-09-14 00:00:00.0"/>
    <s v="PI101409"/>
    <s v="PROFESOR CONTRATADO INTERINO"/>
    <s v="R109"/>
    <x v="9"/>
    <n v="535"/>
    <s v="INGENIERÍA ELÉCTRICA"/>
  </r>
  <r>
    <x v="16"/>
    <n v="16575777"/>
    <x v="5"/>
    <n v="490"/>
    <s v="490L"/>
    <s v="GRUPO-B2"/>
    <s v="Sistemas eléctricos"/>
    <s v="GL"/>
    <s v="GRUPO DE LABORATORIO"/>
    <s v="490L"/>
    <s v="LABORATORIO DE Sistemas eléctricos"/>
    <s v="GRUPO-B2"/>
    <s v="Laboratorio de Sistemas eléctricos"/>
    <s v="1S"/>
    <n v="16575777"/>
    <s v="SÁENZ"/>
    <s v="LÓPEZ"/>
    <s v="RAÚL"/>
    <s v="SÁENZ LÓPEZ, RAÚL"/>
    <x v="0"/>
    <x v="0"/>
    <x v="1"/>
    <n v="0"/>
    <n v="0"/>
    <s v="rasaenl"/>
    <s v="raul.saenz@unirioja.es"/>
    <n v="2"/>
    <n v="2"/>
    <n v="536"/>
    <s v="PROFESOR INTERINO"/>
    <s v="P04"/>
    <s v="TIEMPO PARCIAL (4+4 HORAS)"/>
    <s v="2018-09-17 00:00:00.0"/>
    <s v="null"/>
    <s v="PI101376"/>
    <s v="PROFESOR CONTRATADO INTERINO"/>
    <s v="R109"/>
    <x v="9"/>
    <n v="535"/>
    <s v="INGENIERÍA ELÉCTRICA"/>
  </r>
  <r>
    <x v="17"/>
    <n v="16527730"/>
    <x v="5"/>
    <n v="490"/>
    <s v="490G"/>
    <s v="GRUPO-A"/>
    <s v="Sistemas eléctricos"/>
    <s v="GG"/>
    <s v="GRUPO GRANDE"/>
    <s v="490G"/>
    <s v="GRUPO GRANDE DE Sistemas eléctricos"/>
    <s v="GRUPO-A"/>
    <s v="Grupo Grande de Sistemas eléctricos"/>
    <s v="1S"/>
    <n v="16527730"/>
    <s v="VILLOSLADA"/>
    <s v="VILLOSLADA"/>
    <s v="GREGORIO"/>
    <s v="VILLOSLADA VILLOSLADA, GREGORIO"/>
    <x v="0"/>
    <x v="0"/>
    <x v="1"/>
    <n v="6"/>
    <n v="0"/>
    <s v="grvillos"/>
    <s v="gregorio.villoslada@unirioja.es"/>
    <n v="1.5"/>
    <m/>
    <n v="506"/>
    <s v="PROFESOR TITULAR DE ESCUELA UNIVERSITARI"/>
    <s v="01A"/>
    <s v="TIEMPO COMPLETO AMPLIADO"/>
    <s v="2012-09-01 00:00:00.0"/>
    <s v="null"/>
    <s v="DF31817"/>
    <s v="TITULAR DE ESCUELAS UNIVERSITARIAS"/>
    <s v="R109"/>
    <x v="9"/>
    <n v="535"/>
    <s v="INGENIERÍA ELÉCTRICA"/>
  </r>
  <r>
    <x v="17"/>
    <n v="16553565"/>
    <x v="5"/>
    <n v="490"/>
    <s v="490G"/>
    <s v="GRUPO-A"/>
    <s v="Sistemas eléctricos"/>
    <s v="GG"/>
    <s v="GRUPO GRANDE"/>
    <s v="490G"/>
    <s v="GRUPO GRANDE DE Sistemas eléctricos"/>
    <s v="GRUPO-A"/>
    <s v="Grupo Grande de Sistemas eléctricos"/>
    <s v="1S"/>
    <n v="16553565"/>
    <s v="MENDOZA"/>
    <s v="VILLENA"/>
    <s v="MONTSERRAT"/>
    <s v="MENDOZA VILLENA, MONTSERRAT"/>
    <x v="0"/>
    <x v="0"/>
    <x v="0"/>
    <n v="5"/>
    <n v="1"/>
    <s v="mmendoza"/>
    <s v="montserrat.mendoza@unirioja.es"/>
    <n v="1.5"/>
    <m/>
    <n v="504"/>
    <s v="PROFESOR TITULAR UNIVERSIDAD"/>
    <s v="C01"/>
    <s v="TIEMPO COMPLETO"/>
    <s v="2018-09-17 00:00:00.0"/>
    <s v="null"/>
    <s v="DF31816"/>
    <s v="PROFESOR TITULAR DE UNIVERSIDAD"/>
    <s v="R109"/>
    <x v="9"/>
    <n v="535"/>
    <s v="INGENIERÍA ELÉCTRICA"/>
  </r>
  <r>
    <x v="17"/>
    <n v="16588655"/>
    <x v="5"/>
    <n v="490"/>
    <s v="490L"/>
    <s v="GRUPO-A2"/>
    <s v="Sistemas eléctricos"/>
    <s v="GL"/>
    <s v="GRUPO DE LABORATORIO"/>
    <s v="490L"/>
    <s v="LABORATORIO DE Sistemas eléctricos"/>
    <s v="GRUPO-A2"/>
    <s v="Laboratorio de Sistemas eléctricos"/>
    <s v="1S"/>
    <n v="16588655"/>
    <s v="ARANA"/>
    <s v="MARTÍNEZ"/>
    <s v="MARÍA NEREA"/>
    <s v="ARANA MARTÍNEZ, MARÍA NEREA"/>
    <x v="1"/>
    <x v="0"/>
    <x v="1"/>
    <n v="0"/>
    <n v="0"/>
    <s v="nearanm"/>
    <s v="maria-nerea.arana@unirioja.es"/>
    <n v="2"/>
    <m/>
    <n v="536"/>
    <s v="PROFESOR INTERINO"/>
    <s v="P04"/>
    <s v="TIEMPO PARCIAL (4+4 HORAS)"/>
    <s v="2018-09-17 00:00:00.0"/>
    <s v="2019-09-14 00:00:00.0"/>
    <s v="PI101409"/>
    <s v="PROFESOR CONTRATADO INTERINO"/>
    <s v="R109"/>
    <x v="9"/>
    <n v="535"/>
    <s v="INGENIERÍA ELÉCTRICA"/>
  </r>
  <r>
    <x v="17"/>
    <n v="16575777"/>
    <x v="5"/>
    <n v="490"/>
    <s v="490L"/>
    <s v="GRUPO-B2"/>
    <s v="Sistemas eléctricos"/>
    <s v="GL"/>
    <s v="GRUPO DE LABORATORIO"/>
    <s v="490L"/>
    <s v="LABORATORIO DE Sistemas eléctricos"/>
    <s v="GRUPO-B2"/>
    <s v="Laboratorio de Sistemas eléctricos"/>
    <s v="1S"/>
    <n v="16575777"/>
    <s v="SÁENZ"/>
    <s v="LÓPEZ"/>
    <s v="RAÚL"/>
    <s v="SÁENZ LÓPEZ, RAÚL"/>
    <x v="0"/>
    <x v="0"/>
    <x v="1"/>
    <n v="0"/>
    <n v="0"/>
    <s v="rasaenl"/>
    <s v="raul.saenz@unirioja.es"/>
    <n v="2"/>
    <m/>
    <n v="536"/>
    <s v="PROFESOR INTERINO"/>
    <s v="P04"/>
    <s v="TIEMPO PARCIAL (4+4 HORAS)"/>
    <s v="2018-09-17 00:00:00.0"/>
    <s v="null"/>
    <s v="PI101376"/>
    <s v="PROFESOR CONTRATADO INTERINO"/>
    <s v="R109"/>
    <x v="9"/>
    <n v="535"/>
    <s v="INGENIERÍA ELÉCTRICA"/>
  </r>
  <r>
    <x v="18"/>
    <n v="16527730"/>
    <x v="5"/>
    <n v="490"/>
    <s v="490G"/>
    <s v="GRUPO-A"/>
    <s v="Sistemas eléctricos"/>
    <s v="GG"/>
    <s v="GRUPO GRANDE"/>
    <s v="490G"/>
    <s v="GRUPO GRANDE DE Sistemas eléctricos"/>
    <s v="GRUPO-A"/>
    <s v="Grupo Grande de Sistemas eléctricos"/>
    <s v="1S"/>
    <n v="16527730"/>
    <s v="VILLOSLADA"/>
    <s v="VILLOSLADA"/>
    <s v="GREGORIO"/>
    <s v="VILLOSLADA VILLOSLADA, GREGORIO"/>
    <x v="0"/>
    <x v="0"/>
    <x v="1"/>
    <n v="6"/>
    <n v="0"/>
    <s v="grvillos"/>
    <s v="gregorio.villoslada@unirioja.es"/>
    <n v="1.5"/>
    <m/>
    <n v="506"/>
    <s v="PROFESOR TITULAR DE ESCUELA UNIVERSITARI"/>
    <s v="01A"/>
    <s v="TIEMPO COMPLETO AMPLIADO"/>
    <s v="2012-09-01 00:00:00.0"/>
    <s v="null"/>
    <s v="DF31817"/>
    <s v="TITULAR DE ESCUELAS UNIVERSITARIAS"/>
    <s v="R109"/>
    <x v="9"/>
    <n v="535"/>
    <s v="INGENIERÍA ELÉCTRICA"/>
  </r>
  <r>
    <x v="18"/>
    <n v="16553565"/>
    <x v="5"/>
    <n v="490"/>
    <s v="490G"/>
    <s v="GRUPO-A"/>
    <s v="Sistemas eléctricos"/>
    <s v="GG"/>
    <s v="GRUPO GRANDE"/>
    <s v="490G"/>
    <s v="GRUPO GRANDE DE Sistemas eléctricos"/>
    <s v="GRUPO-A"/>
    <s v="Grupo Grande de Sistemas eléctricos"/>
    <s v="1S"/>
    <n v="16553565"/>
    <s v="MENDOZA"/>
    <s v="VILLENA"/>
    <s v="MONTSERRAT"/>
    <s v="MENDOZA VILLENA, MONTSERRAT"/>
    <x v="0"/>
    <x v="0"/>
    <x v="0"/>
    <n v="5"/>
    <n v="1"/>
    <s v="mmendoza"/>
    <s v="montserrat.mendoza@unirioja.es"/>
    <n v="1.5"/>
    <m/>
    <n v="504"/>
    <s v="PROFESOR TITULAR UNIVERSIDAD"/>
    <s v="C01"/>
    <s v="TIEMPO COMPLETO"/>
    <s v="2018-09-17 00:00:00.0"/>
    <s v="null"/>
    <s v="DF31816"/>
    <s v="PROFESOR TITULAR DE UNIVERSIDAD"/>
    <s v="R109"/>
    <x v="9"/>
    <n v="535"/>
    <s v="INGENIERÍA ELÉCTRICA"/>
  </r>
  <r>
    <x v="18"/>
    <n v="16588655"/>
    <x v="5"/>
    <n v="490"/>
    <s v="490L"/>
    <s v="GRUPO-A2"/>
    <s v="Sistemas eléctricos"/>
    <s v="GL"/>
    <s v="GRUPO DE LABORATORIO"/>
    <s v="490L"/>
    <s v="LABORATORIO DE Sistemas eléctricos"/>
    <s v="GRUPO-A2"/>
    <s v="Laboratorio de Sistemas eléctricos"/>
    <s v="1S"/>
    <n v="16588655"/>
    <s v="ARANA"/>
    <s v="MARTÍNEZ"/>
    <s v="MARÍA NEREA"/>
    <s v="ARANA MARTÍNEZ, MARÍA NEREA"/>
    <x v="1"/>
    <x v="0"/>
    <x v="1"/>
    <n v="0"/>
    <n v="0"/>
    <s v="nearanm"/>
    <s v="maria-nerea.arana@unirioja.es"/>
    <n v="2"/>
    <m/>
    <n v="536"/>
    <s v="PROFESOR INTERINO"/>
    <s v="P04"/>
    <s v="TIEMPO PARCIAL (4+4 HORAS)"/>
    <s v="2018-09-17 00:00:00.0"/>
    <s v="2019-09-14 00:00:00.0"/>
    <s v="PI101409"/>
    <s v="PROFESOR CONTRATADO INTERINO"/>
    <s v="R109"/>
    <x v="9"/>
    <n v="535"/>
    <s v="INGENIERÍA ELÉCTRICA"/>
  </r>
  <r>
    <x v="18"/>
    <n v="16575777"/>
    <x v="5"/>
    <n v="490"/>
    <s v="490L"/>
    <s v="GRUPO-B2"/>
    <s v="Sistemas eléctricos"/>
    <s v="GL"/>
    <s v="GRUPO DE LABORATORIO"/>
    <s v="490L"/>
    <s v="LABORATORIO DE Sistemas eléctricos"/>
    <s v="GRUPO-B2"/>
    <s v="Laboratorio de Sistemas eléctricos"/>
    <s v="1S"/>
    <n v="16575777"/>
    <s v="SÁENZ"/>
    <s v="LÓPEZ"/>
    <s v="RAÚL"/>
    <s v="SÁENZ LÓPEZ, RAÚL"/>
    <x v="0"/>
    <x v="0"/>
    <x v="1"/>
    <n v="0"/>
    <n v="0"/>
    <s v="rasaenl"/>
    <s v="raul.saenz@unirioja.es"/>
    <n v="2"/>
    <m/>
    <n v="536"/>
    <s v="PROFESOR INTERINO"/>
    <s v="P04"/>
    <s v="TIEMPO PARCIAL (4+4 HORAS)"/>
    <s v="2018-09-17 00:00:00.0"/>
    <s v="null"/>
    <s v="PI101376"/>
    <s v="PROFESOR CONTRATADO INTERINO"/>
    <s v="R109"/>
    <x v="9"/>
    <n v="535"/>
    <s v="INGENIERÍA ELÉCTRICA"/>
  </r>
  <r>
    <x v="16"/>
    <n v="16631140"/>
    <x v="5"/>
    <n v="491"/>
    <s v="491G"/>
    <s v="GRUPO-A"/>
    <s v="Tecnología de fabricación"/>
    <s v="GG"/>
    <s v="GRUPO GRANDE"/>
    <s v="491G"/>
    <s v="GRUPO GRANDE DE Tecnología de fabricación"/>
    <s v="GRUPO-A"/>
    <s v="Grupo Grande de Tecnología de fabricación"/>
    <s v="2S"/>
    <n v="16631140"/>
    <s v="PERNÍA"/>
    <s v="ESPINOZA"/>
    <s v="ALPHA VERÓNICA"/>
    <s v="PERNÍA ESPINOZA, ALPHA VERÓNICA"/>
    <x v="0"/>
    <x v="0"/>
    <x v="0"/>
    <n v="2"/>
    <n v="2"/>
    <s v="alpernia"/>
    <s v="alpha.pernia@unirioja.es"/>
    <n v="3.6"/>
    <n v="3.6"/>
    <n v="504"/>
    <s v="PROFESOR TITULAR UNIVERSIDAD"/>
    <s v="C01"/>
    <s v="TIEMPO COMPLETO"/>
    <s v="2011-11-02 00:00:00.0"/>
    <s v="null"/>
    <s v="DF31915"/>
    <s v="PROFESOR TITULAR DE UNIVERSIDAD"/>
    <s v="R110"/>
    <x v="10"/>
    <n v="515"/>
    <s v="INGENIERÍA DE LOS PROCESOS DE FABRICACIÓN"/>
  </r>
  <r>
    <x v="16"/>
    <n v="16523160"/>
    <x v="5"/>
    <n v="491"/>
    <s v="491L"/>
    <s v="GRUPO-B1"/>
    <s v="Tecnología de fabricación"/>
    <s v="GL"/>
    <s v="GRUPO DE LABORATORIO"/>
    <s v="491L"/>
    <s v="LABORATORIO DE Tecnología de fabricación"/>
    <s v="GRUPO-B1"/>
    <s v="Laboratorio de Tecnología de fabricación"/>
    <s v="2S"/>
    <n v="16523160"/>
    <s v="AZOFRA"/>
    <s v="RUEDA"/>
    <s v="JUAN CARLOS"/>
    <s v="AZOFRA RUEDA, JUAN CARLOS"/>
    <x v="0"/>
    <x v="0"/>
    <x v="0"/>
    <n v="0"/>
    <n v="0"/>
    <s v="juazofra"/>
    <s v="juancarlos.azofra@unirioja.es"/>
    <n v="1.2"/>
    <n v="1.2"/>
    <n v="532"/>
    <s v="LABORAL DOCENTE-ASOCIADO"/>
    <s v="P03"/>
    <s v="TIEMPO PARCIAL (3+3 HORAS)"/>
    <s v="2016-09-15 00:00:00.0"/>
    <s v="2019-09-14 00:00:00.0"/>
    <s v="PI101122"/>
    <s v="PROFESOR ASOCIADO"/>
    <s v="R110"/>
    <x v="10"/>
    <n v="515"/>
    <s v="INGENIERÍA DE LOS PROCESOS DE FABRICACIÓN"/>
  </r>
  <r>
    <x v="17"/>
    <n v="16631140"/>
    <x v="5"/>
    <n v="491"/>
    <s v="491G"/>
    <s v="GRUPO-A"/>
    <s v="Tecnología de fabricación"/>
    <s v="GG"/>
    <s v="GRUPO GRANDE"/>
    <s v="491G"/>
    <s v="GRUPO GRANDE DE Tecnología de fabricación"/>
    <s v="GRUPO-A"/>
    <s v="Grupo Grande de Tecnología de fabricación"/>
    <s v="2S"/>
    <n v="16631140"/>
    <s v="PERNÍA"/>
    <s v="ESPINOZA"/>
    <s v="ALPHA VERÓNICA"/>
    <s v="PERNÍA ESPINOZA, ALPHA VERÓNICA"/>
    <x v="0"/>
    <x v="0"/>
    <x v="0"/>
    <n v="2"/>
    <n v="2"/>
    <s v="alpernia"/>
    <s v="alpha.pernia@unirioja.es"/>
    <n v="3.6"/>
    <m/>
    <n v="504"/>
    <s v="PROFESOR TITULAR UNIVERSIDAD"/>
    <s v="C01"/>
    <s v="TIEMPO COMPLETO"/>
    <s v="2011-11-02 00:00:00.0"/>
    <s v="null"/>
    <s v="DF31915"/>
    <s v="PROFESOR TITULAR DE UNIVERSIDAD"/>
    <s v="R110"/>
    <x v="10"/>
    <n v="515"/>
    <s v="INGENIERÍA DE LOS PROCESOS DE FABRICACIÓN"/>
  </r>
  <r>
    <x v="17"/>
    <n v="16523160"/>
    <x v="5"/>
    <n v="491"/>
    <s v="491L"/>
    <s v="GRUPO-B1"/>
    <s v="Tecnología de fabricación"/>
    <s v="GL"/>
    <s v="GRUPO DE LABORATORIO"/>
    <s v="491L"/>
    <s v="LABORATORIO DE Tecnología de fabricación"/>
    <s v="GRUPO-B1"/>
    <s v="Laboratorio de Tecnología de fabricación"/>
    <s v="2S"/>
    <n v="16523160"/>
    <s v="AZOFRA"/>
    <s v="RUEDA"/>
    <s v="JUAN CARLOS"/>
    <s v="AZOFRA RUEDA, JUAN CARLOS"/>
    <x v="0"/>
    <x v="0"/>
    <x v="0"/>
    <n v="0"/>
    <n v="0"/>
    <s v="juazofra"/>
    <s v="juancarlos.azofra@unirioja.es"/>
    <n v="1.2"/>
    <m/>
    <n v="532"/>
    <s v="LABORAL DOCENTE-ASOCIADO"/>
    <s v="P03"/>
    <s v="TIEMPO PARCIAL (3+3 HORAS)"/>
    <s v="2016-09-15 00:00:00.0"/>
    <s v="2019-09-14 00:00:00.0"/>
    <s v="PI101122"/>
    <s v="PROFESOR ASOCIADO"/>
    <s v="R110"/>
    <x v="10"/>
    <n v="515"/>
    <s v="INGENIERÍA DE LOS PROCESOS DE FABRICACIÓN"/>
  </r>
  <r>
    <x v="18"/>
    <n v="16631140"/>
    <x v="5"/>
    <n v="491"/>
    <s v="491G"/>
    <s v="GRUPO-A"/>
    <s v="Tecnología de fabricación"/>
    <s v="GG"/>
    <s v="GRUPO GRANDE"/>
    <s v="491G"/>
    <s v="GRUPO GRANDE DE Tecnología de fabricación"/>
    <s v="GRUPO-A"/>
    <s v="Grupo Grande de Tecnología de fabricación"/>
    <s v="2S"/>
    <n v="16631140"/>
    <s v="PERNÍA"/>
    <s v="ESPINOZA"/>
    <s v="ALPHA VERÓNICA"/>
    <s v="PERNÍA ESPINOZA, ALPHA VERÓNICA"/>
    <x v="0"/>
    <x v="0"/>
    <x v="0"/>
    <n v="2"/>
    <n v="2"/>
    <s v="alpernia"/>
    <s v="alpha.pernia@unirioja.es"/>
    <n v="3.6"/>
    <m/>
    <n v="504"/>
    <s v="PROFESOR TITULAR UNIVERSIDAD"/>
    <s v="C01"/>
    <s v="TIEMPO COMPLETO"/>
    <s v="2011-11-02 00:00:00.0"/>
    <s v="null"/>
    <s v="DF31915"/>
    <s v="PROFESOR TITULAR DE UNIVERSIDAD"/>
    <s v="R110"/>
    <x v="10"/>
    <n v="515"/>
    <s v="INGENIERÍA DE LOS PROCESOS DE FABRICACIÓN"/>
  </r>
  <r>
    <x v="18"/>
    <n v="16523160"/>
    <x v="5"/>
    <n v="491"/>
    <s v="491L"/>
    <s v="GRUPO-B1"/>
    <s v="Tecnología de fabricación"/>
    <s v="GL"/>
    <s v="GRUPO DE LABORATORIO"/>
    <s v="491L"/>
    <s v="LABORATORIO DE Tecnología de fabricación"/>
    <s v="GRUPO-B1"/>
    <s v="Laboratorio de Tecnología de fabricación"/>
    <s v="2S"/>
    <n v="16523160"/>
    <s v="AZOFRA"/>
    <s v="RUEDA"/>
    <s v="JUAN CARLOS"/>
    <s v="AZOFRA RUEDA, JUAN CARLOS"/>
    <x v="0"/>
    <x v="0"/>
    <x v="0"/>
    <n v="0"/>
    <n v="0"/>
    <s v="juazofra"/>
    <s v="juancarlos.azofra@unirioja.es"/>
    <n v="1.2"/>
    <m/>
    <n v="532"/>
    <s v="LABORAL DOCENTE-ASOCIADO"/>
    <s v="P03"/>
    <s v="TIEMPO PARCIAL (3+3 HORAS)"/>
    <s v="2016-09-15 00:00:00.0"/>
    <s v="2019-09-14 00:00:00.0"/>
    <s v="PI101122"/>
    <s v="PROFESOR ASOCIADO"/>
    <s v="R110"/>
    <x v="10"/>
    <n v="515"/>
    <s v="INGENIERÍA DE LOS PROCESOS DE FABRICACIÓN"/>
  </r>
  <r>
    <x v="16"/>
    <n v="28498543"/>
    <x v="5"/>
    <n v="492"/>
    <s v="492G"/>
    <s v="GRUPO-A"/>
    <s v="Ciencia de materiales"/>
    <s v="GG"/>
    <s v="GRUPO GRANDE"/>
    <s v="492G"/>
    <s v="GRUPO GRANDE DE Ciencia de materiales"/>
    <s v="GRUPO-A"/>
    <s v="Grupo Grande de Ciencia de materiales"/>
    <s v="1S"/>
    <n v="28498543"/>
    <s v="PÉREZ"/>
    <s v="DE LA PARTE"/>
    <s v="Mª DE LAS MERCEDES"/>
    <s v="PÉREZ DE LA PARTE, Mª DE LAS MERCEDES"/>
    <x v="1"/>
    <x v="0"/>
    <x v="0"/>
    <n v="3"/>
    <n v="2"/>
    <s v="mdperez"/>
    <s v="mercedes.perez@unirioja.es"/>
    <n v="2.4"/>
    <n v="2.4"/>
    <n v="504"/>
    <s v="PROFESOR TITULAR UNIVERSIDAD"/>
    <s v="C01"/>
    <s v="TIEMPO COMPLETO"/>
    <s v="2011-11-28 00:00:00.0"/>
    <s v="null"/>
    <s v="DF100257"/>
    <s v="PROFESOR TITULAR DE UNIVERSIDAD"/>
    <s v="R110"/>
    <x v="10"/>
    <n v="65"/>
    <s v="CIENCIA DE LOS MATERIALES E INGENIERÍA METALÚRGICA"/>
  </r>
  <r>
    <x v="16"/>
    <n v="815254"/>
    <x v="5"/>
    <n v="492"/>
    <s v="492G"/>
    <s v="GRUPO-B"/>
    <s v="Ciencia de materiales"/>
    <s v="GG"/>
    <s v="GRUPO GRANDE"/>
    <s v="492G"/>
    <s v="GRUPO GRANDE DE Ciencia de materiales"/>
    <s v="GRUPO-B"/>
    <s v="Grupo Grande de Ciencia de materiales"/>
    <s v="1S"/>
    <n v="815254"/>
    <s v="MARTÍNEZ"/>
    <s v="CALVO"/>
    <s v="MARÍA ÁNGELES"/>
    <s v="MARTÍNEZ CALVO, MARÍA ÁNGELES"/>
    <x v="0"/>
    <x v="0"/>
    <x v="0"/>
    <n v="5"/>
    <n v="0"/>
    <s v="anmartin"/>
    <s v="marian.martinez@unirioja.es"/>
    <n v="2.4"/>
    <n v="2.4"/>
    <n v="506"/>
    <s v="PROFESOR TITULAR DE ESCUELA UNIVERSITARI"/>
    <s v="01A"/>
    <s v="TIEMPO COMPLETO AMPLIADO"/>
    <s v="2012-09-01 00:00:00.0"/>
    <s v="null"/>
    <s v="DF31868"/>
    <s v="TITULAR DE ESCUELAS UNIVERSITARIAS"/>
    <s v="R110"/>
    <x v="10"/>
    <n v="65"/>
    <s v="CIENCIA DE LOS MATERIALES E INGENIERÍA METALÚRGICA"/>
  </r>
  <r>
    <x v="17"/>
    <n v="28498543"/>
    <x v="5"/>
    <n v="492"/>
    <s v="492G"/>
    <s v="GRUPO-A"/>
    <s v="Ciencia de materiales"/>
    <s v="GG"/>
    <s v="GRUPO GRANDE"/>
    <s v="492G"/>
    <s v="GRUPO GRANDE DE Ciencia de materiales"/>
    <s v="GRUPO-A"/>
    <s v="Grupo Grande de Ciencia de materiales"/>
    <s v="1S"/>
    <n v="28498543"/>
    <s v="PÉREZ"/>
    <s v="DE LA PARTE"/>
    <s v="Mª DE LAS MERCEDES"/>
    <s v="PÉREZ DE LA PARTE, Mª DE LAS MERCEDES"/>
    <x v="1"/>
    <x v="0"/>
    <x v="0"/>
    <n v="3"/>
    <n v="2"/>
    <s v="mdperez"/>
    <s v="mercedes.perez@unirioja.es"/>
    <n v="2.4"/>
    <m/>
    <n v="504"/>
    <s v="PROFESOR TITULAR UNIVERSIDAD"/>
    <s v="C01"/>
    <s v="TIEMPO COMPLETO"/>
    <s v="2011-11-28 00:00:00.0"/>
    <s v="null"/>
    <s v="DF100257"/>
    <s v="PROFESOR TITULAR DE UNIVERSIDAD"/>
    <s v="R110"/>
    <x v="10"/>
    <n v="65"/>
    <s v="CIENCIA DE LOS MATERIALES E INGENIERÍA METALÚRGICA"/>
  </r>
  <r>
    <x v="17"/>
    <n v="815254"/>
    <x v="5"/>
    <n v="492"/>
    <s v="492G"/>
    <s v="GRUPO-B"/>
    <s v="Ciencia de materiales"/>
    <s v="GG"/>
    <s v="GRUPO GRANDE"/>
    <s v="492G"/>
    <s v="GRUPO GRANDE DE Ciencia de materiales"/>
    <s v="GRUPO-B"/>
    <s v="Grupo Grande de Ciencia de materiales"/>
    <s v="1S"/>
    <n v="815254"/>
    <s v="MARTÍNEZ"/>
    <s v="CALVO"/>
    <s v="MARÍA ÁNGELES"/>
    <s v="MARTÍNEZ CALVO, MARÍA ÁNGELES"/>
    <x v="0"/>
    <x v="0"/>
    <x v="0"/>
    <n v="5"/>
    <n v="0"/>
    <s v="anmartin"/>
    <s v="marian.martinez@unirioja.es"/>
    <n v="2.4"/>
    <m/>
    <n v="506"/>
    <s v="PROFESOR TITULAR DE ESCUELA UNIVERSITARI"/>
    <s v="01A"/>
    <s v="TIEMPO COMPLETO AMPLIADO"/>
    <s v="2012-09-01 00:00:00.0"/>
    <s v="null"/>
    <s v="DF31868"/>
    <s v="TITULAR DE ESCUELAS UNIVERSITARIAS"/>
    <s v="R110"/>
    <x v="10"/>
    <n v="65"/>
    <s v="CIENCIA DE LOS MATERIALES E INGENIERÍA METALÚRGICA"/>
  </r>
  <r>
    <x v="18"/>
    <n v="28498543"/>
    <x v="5"/>
    <n v="492"/>
    <s v="492G"/>
    <s v="GRUPO-A"/>
    <s v="Ciencia de materiales"/>
    <s v="GG"/>
    <s v="GRUPO GRANDE"/>
    <s v="492G"/>
    <s v="GRUPO GRANDE DE Ciencia de materiales"/>
    <s v="GRUPO-A"/>
    <s v="Grupo Grande de Ciencia de materiales"/>
    <s v="1S"/>
    <n v="28498543"/>
    <s v="PÉREZ"/>
    <s v="DE LA PARTE"/>
    <s v="Mª DE LAS MERCEDES"/>
    <s v="PÉREZ DE LA PARTE, Mª DE LAS MERCEDES"/>
    <x v="1"/>
    <x v="0"/>
    <x v="0"/>
    <n v="3"/>
    <n v="2"/>
    <s v="mdperez"/>
    <s v="mercedes.perez@unirioja.es"/>
    <n v="2.4"/>
    <m/>
    <n v="504"/>
    <s v="PROFESOR TITULAR UNIVERSIDAD"/>
    <s v="C01"/>
    <s v="TIEMPO COMPLETO"/>
    <s v="2011-11-28 00:00:00.0"/>
    <s v="null"/>
    <s v="DF100257"/>
    <s v="PROFESOR TITULAR DE UNIVERSIDAD"/>
    <s v="R110"/>
    <x v="10"/>
    <n v="65"/>
    <s v="CIENCIA DE LOS MATERIALES E INGENIERÍA METALÚRGICA"/>
  </r>
  <r>
    <x v="18"/>
    <n v="815254"/>
    <x v="5"/>
    <n v="492"/>
    <s v="492G"/>
    <s v="GRUPO-B"/>
    <s v="Ciencia de materiales"/>
    <s v="GG"/>
    <s v="GRUPO GRANDE"/>
    <s v="492G"/>
    <s v="GRUPO GRANDE DE Ciencia de materiales"/>
    <s v="GRUPO-B"/>
    <s v="Grupo Grande de Ciencia de materiales"/>
    <s v="1S"/>
    <n v="815254"/>
    <s v="MARTÍNEZ"/>
    <s v="CALVO"/>
    <s v="MARÍA ÁNGELES"/>
    <s v="MARTÍNEZ CALVO, MARÍA ÁNGELES"/>
    <x v="0"/>
    <x v="0"/>
    <x v="0"/>
    <n v="5"/>
    <n v="0"/>
    <s v="anmartin"/>
    <s v="marian.martinez@unirioja.es"/>
    <n v="2.4"/>
    <m/>
    <n v="506"/>
    <s v="PROFESOR TITULAR DE ESCUELA UNIVERSITARI"/>
    <s v="01A"/>
    <s v="TIEMPO COMPLETO AMPLIADO"/>
    <s v="2012-09-01 00:00:00.0"/>
    <s v="null"/>
    <s v="DF31868"/>
    <s v="TITULAR DE ESCUELAS UNIVERSITARIAS"/>
    <s v="R110"/>
    <x v="10"/>
    <n v="65"/>
    <s v="CIENCIA DE LOS MATERIALES E INGENIERÍA METALÚRGICA"/>
  </r>
  <r>
    <x v="16"/>
    <n v="16506383"/>
    <x v="5"/>
    <n v="493"/>
    <s v="493G"/>
    <s v="GRUPO-A"/>
    <s v="Teoría de mecanismos"/>
    <s v="GG"/>
    <s v="GRUPO GRANDE"/>
    <s v="493G"/>
    <s v="GRUPO GRANDE DE Teoría de mecanismos"/>
    <s v="GRUPO-A"/>
    <s v="Grupo Garnde de Teoría de mecanismos"/>
    <s v="1S"/>
    <n v="16506383"/>
    <s v="ALBA"/>
    <s v="IRURZUN"/>
    <s v="JOSÉ ANTONIO"/>
    <s v="ALBA IRURZUN, JOSÉ ANTONIO"/>
    <x v="1"/>
    <x v="0"/>
    <x v="0"/>
    <n v="6"/>
    <n v="0"/>
    <s v="jalba"/>
    <s v="joseantonio.alba@unirioja.es"/>
    <n v="3"/>
    <n v="3"/>
    <n v="505"/>
    <s v="CATEDRATICO ESCUELA UNIVERSITARIA"/>
    <s v="01A"/>
    <s v="TIEMPO COMPLETO AMPLIADO"/>
    <s v="2016-09-15 00:00:00.0"/>
    <s v="null"/>
    <s v="DF31935"/>
    <s v="CATEDRÁTICO DE ESCUELA UNIVERSITARIA"/>
    <s v="R110"/>
    <x v="10"/>
    <n v="545"/>
    <s v="INGENIERÍA MECÁNICA"/>
  </r>
  <r>
    <x v="16"/>
    <n v="16564276"/>
    <x v="5"/>
    <n v="493"/>
    <s v="493I"/>
    <s v="GRUPO-A1"/>
    <s v="Teoría de mecanismos"/>
    <s v="GI"/>
    <s v="GRUPO DE INFORMÁTICA"/>
    <s v="493I"/>
    <s v="INFORMÁTICA DE Teoría de mecanismos"/>
    <s v="GRUPO-A1"/>
    <s v="Informática de Teoría de mecanismos"/>
    <s v="1S"/>
    <n v="16564276"/>
    <s v="GÓMEZ"/>
    <s v="CRISTÓBAL"/>
    <s v="JOSÉ ANTONIO"/>
    <s v="GÓMEZ CRISTÓBAL, JOSÉ ANTONIO"/>
    <x v="1"/>
    <x v="0"/>
    <x v="0"/>
    <n v="4"/>
    <n v="0"/>
    <s v="jggomez"/>
    <s v="jose-antonio.gomez@unirioja.es"/>
    <n v="1"/>
    <n v="1"/>
    <n v="533"/>
    <s v="COLABORADOR-TIPO 2 (Doctor)"/>
    <s v="C01"/>
    <s v="TIEMPO COMPLETO"/>
    <s v="2006-10-01 00:00:00.0"/>
    <s v="null"/>
    <s v="LD100577"/>
    <s v="COLABORADOR TIPO 2"/>
    <s v="R110"/>
    <x v="10"/>
    <n v="545"/>
    <s v="INGENIERÍA MECÁNICA"/>
  </r>
  <r>
    <x v="16"/>
    <n v="78743818"/>
    <x v="5"/>
    <n v="493"/>
    <s v="493L"/>
    <s v="GRUPO-A1"/>
    <s v="Teoría de mecanismos"/>
    <s v="GL"/>
    <s v="GRUPO DE LABORATORIO"/>
    <s v="493L"/>
    <s v="LABORATORIO DE Teoría de mecanismos"/>
    <s v="GRUPO-A1"/>
    <s v="Laboratorio de Teoría de mecanismos"/>
    <s v="1S"/>
    <n v="78743818"/>
    <s v="LOSTADO"/>
    <s v="LORZA"/>
    <s v="RUBÉN"/>
    <s v="LOSTADO LORZA, RUBÉN"/>
    <x v="0"/>
    <x v="0"/>
    <x v="0"/>
    <n v="0"/>
    <n v="1"/>
    <s v="rulostad"/>
    <s v="ruben.lostado@unirioja.es"/>
    <n v="1"/>
    <n v="1"/>
    <n v="504"/>
    <s v="PROFESOR TITULAR UNIVERSIDAD"/>
    <s v="C01"/>
    <s v="TIEMPO COMPLETO"/>
    <s v="2011-09-01 00:00:00.0"/>
    <s v="null"/>
    <s v="DF100304"/>
    <s v="PROFESOR TITULAR DE UNIVERSIDAD"/>
    <s v="R110"/>
    <x v="10"/>
    <n v="545"/>
    <s v="INGENIERÍA MECÁNICA"/>
  </r>
  <r>
    <x v="17"/>
    <n v="16506383"/>
    <x v="5"/>
    <n v="493"/>
    <s v="493G"/>
    <s v="GRUPO-A"/>
    <s v="Teoría de mecanismos"/>
    <s v="GG"/>
    <s v="GRUPO GRANDE"/>
    <s v="493G"/>
    <s v="GRUPO GRANDE DE Teoría de mecanismos"/>
    <s v="GRUPO-A"/>
    <s v="Grupo Garnde de Teoría de mecanismos"/>
    <s v="1S"/>
    <n v="16506383"/>
    <s v="ALBA"/>
    <s v="IRURZUN"/>
    <s v="JOSÉ ANTONIO"/>
    <s v="ALBA IRURZUN, JOSÉ ANTONIO"/>
    <x v="1"/>
    <x v="0"/>
    <x v="0"/>
    <n v="6"/>
    <n v="0"/>
    <s v="jalba"/>
    <s v="joseantonio.alba@unirioja.es"/>
    <n v="3"/>
    <m/>
    <n v="505"/>
    <s v="CATEDRATICO ESCUELA UNIVERSITARIA"/>
    <s v="01A"/>
    <s v="TIEMPO COMPLETO AMPLIADO"/>
    <s v="2016-09-15 00:00:00.0"/>
    <s v="null"/>
    <s v="DF31935"/>
    <s v="CATEDRÁTICO DE ESCUELA UNIVERSITARIA"/>
    <s v="R110"/>
    <x v="10"/>
    <n v="545"/>
    <s v="INGENIERÍA MECÁNICA"/>
  </r>
  <r>
    <x v="17"/>
    <n v="16564276"/>
    <x v="5"/>
    <n v="493"/>
    <s v="493I"/>
    <s v="GRUPO-A1"/>
    <s v="Teoría de mecanismos"/>
    <s v="GI"/>
    <s v="GRUPO DE INFORMÁTICA"/>
    <s v="493I"/>
    <s v="INFORMÁTICA DE Teoría de mecanismos"/>
    <s v="GRUPO-A1"/>
    <s v="Informática de Teoría de mecanismos"/>
    <s v="1S"/>
    <n v="16564276"/>
    <s v="GÓMEZ"/>
    <s v="CRISTÓBAL"/>
    <s v="JOSÉ ANTONIO"/>
    <s v="GÓMEZ CRISTÓBAL, JOSÉ ANTONIO"/>
    <x v="1"/>
    <x v="0"/>
    <x v="0"/>
    <n v="4"/>
    <n v="0"/>
    <s v="jggomez"/>
    <s v="jose-antonio.gomez@unirioja.es"/>
    <n v="1"/>
    <m/>
    <n v="533"/>
    <s v="COLABORADOR-TIPO 2 (Doctor)"/>
    <s v="C01"/>
    <s v="TIEMPO COMPLETO"/>
    <s v="2006-10-01 00:00:00.0"/>
    <s v="null"/>
    <s v="LD100577"/>
    <s v="COLABORADOR TIPO 2"/>
    <s v="R110"/>
    <x v="10"/>
    <n v="545"/>
    <s v="INGENIERÍA MECÁNICA"/>
  </r>
  <r>
    <x v="17"/>
    <n v="78743818"/>
    <x v="5"/>
    <n v="493"/>
    <s v="493L"/>
    <s v="GRUPO-A1"/>
    <s v="Teoría de mecanismos"/>
    <s v="GL"/>
    <s v="GRUPO DE LABORATORIO"/>
    <s v="493L"/>
    <s v="LABORATORIO DE Teoría de mecanismos"/>
    <s v="GRUPO-A1"/>
    <s v="Laboratorio de Teoría de mecanismos"/>
    <s v="1S"/>
    <n v="78743818"/>
    <s v="LOSTADO"/>
    <s v="LORZA"/>
    <s v="RUBÉN"/>
    <s v="LOSTADO LORZA, RUBÉN"/>
    <x v="0"/>
    <x v="0"/>
    <x v="0"/>
    <n v="0"/>
    <n v="1"/>
    <s v="rulostad"/>
    <s v="ruben.lostado@unirioja.es"/>
    <n v="1"/>
    <m/>
    <n v="504"/>
    <s v="PROFESOR TITULAR UNIVERSIDAD"/>
    <s v="C01"/>
    <s v="TIEMPO COMPLETO"/>
    <s v="2011-09-01 00:00:00.0"/>
    <s v="null"/>
    <s v="DF100304"/>
    <s v="PROFESOR TITULAR DE UNIVERSIDAD"/>
    <s v="R110"/>
    <x v="10"/>
    <n v="545"/>
    <s v="INGENIERÍA MECÁNICA"/>
  </r>
  <r>
    <x v="18"/>
    <n v="16506383"/>
    <x v="5"/>
    <n v="493"/>
    <s v="493G"/>
    <s v="GRUPO-A"/>
    <s v="Teoría de mecanismos"/>
    <s v="GG"/>
    <s v="GRUPO GRANDE"/>
    <s v="493G"/>
    <s v="GRUPO GRANDE DE Teoría de mecanismos"/>
    <s v="GRUPO-A"/>
    <s v="Grupo Garnde de Teoría de mecanismos"/>
    <s v="1S"/>
    <n v="16506383"/>
    <s v="ALBA"/>
    <s v="IRURZUN"/>
    <s v="JOSÉ ANTONIO"/>
    <s v="ALBA IRURZUN, JOSÉ ANTONIO"/>
    <x v="1"/>
    <x v="0"/>
    <x v="0"/>
    <n v="6"/>
    <n v="0"/>
    <s v="jalba"/>
    <s v="joseantonio.alba@unirioja.es"/>
    <n v="3"/>
    <m/>
    <n v="505"/>
    <s v="CATEDRATICO ESCUELA UNIVERSITARIA"/>
    <s v="01A"/>
    <s v="TIEMPO COMPLETO AMPLIADO"/>
    <s v="2016-09-15 00:00:00.0"/>
    <s v="null"/>
    <s v="DF31935"/>
    <s v="CATEDRÁTICO DE ESCUELA UNIVERSITARIA"/>
    <s v="R110"/>
    <x v="10"/>
    <n v="545"/>
    <s v="INGENIERÍA MECÁNICA"/>
  </r>
  <r>
    <x v="18"/>
    <n v="16564276"/>
    <x v="5"/>
    <n v="493"/>
    <s v="493I"/>
    <s v="GRUPO-A1"/>
    <s v="Teoría de mecanismos"/>
    <s v="GI"/>
    <s v="GRUPO DE INFORMÁTICA"/>
    <s v="493I"/>
    <s v="INFORMÁTICA DE Teoría de mecanismos"/>
    <s v="GRUPO-A1"/>
    <s v="Informática de Teoría de mecanismos"/>
    <s v="1S"/>
    <n v="16564276"/>
    <s v="GÓMEZ"/>
    <s v="CRISTÓBAL"/>
    <s v="JOSÉ ANTONIO"/>
    <s v="GÓMEZ CRISTÓBAL, JOSÉ ANTONIO"/>
    <x v="1"/>
    <x v="0"/>
    <x v="0"/>
    <n v="4"/>
    <n v="0"/>
    <s v="jggomez"/>
    <s v="jose-antonio.gomez@unirioja.es"/>
    <n v="1"/>
    <m/>
    <n v="533"/>
    <s v="COLABORADOR-TIPO 2 (Doctor)"/>
    <s v="C01"/>
    <s v="TIEMPO COMPLETO"/>
    <s v="2006-10-01 00:00:00.0"/>
    <s v="null"/>
    <s v="LD100577"/>
    <s v="COLABORADOR TIPO 2"/>
    <s v="R110"/>
    <x v="10"/>
    <n v="545"/>
    <s v="INGENIERÍA MECÁNICA"/>
  </r>
  <r>
    <x v="18"/>
    <n v="78743818"/>
    <x v="5"/>
    <n v="493"/>
    <s v="493L"/>
    <s v="GRUPO-A1"/>
    <s v="Teoría de mecanismos"/>
    <s v="GL"/>
    <s v="GRUPO DE LABORATORIO"/>
    <s v="493L"/>
    <s v="LABORATORIO DE Teoría de mecanismos"/>
    <s v="GRUPO-A1"/>
    <s v="Laboratorio de Teoría de mecanismos"/>
    <s v="1S"/>
    <n v="78743818"/>
    <s v="LOSTADO"/>
    <s v="LORZA"/>
    <s v="RUBÉN"/>
    <s v="LOSTADO LORZA, RUBÉN"/>
    <x v="0"/>
    <x v="0"/>
    <x v="0"/>
    <n v="0"/>
    <n v="1"/>
    <s v="rulostad"/>
    <s v="ruben.lostado@unirioja.es"/>
    <n v="1"/>
    <m/>
    <n v="504"/>
    <s v="PROFESOR TITULAR UNIVERSIDAD"/>
    <s v="C01"/>
    <s v="TIEMPO COMPLETO"/>
    <s v="2011-09-01 00:00:00.0"/>
    <s v="null"/>
    <s v="DF100304"/>
    <s v="PROFESOR TITULAR DE UNIVERSIDAD"/>
    <s v="R110"/>
    <x v="10"/>
    <n v="545"/>
    <s v="INGENIERÍA MECÁNICA"/>
  </r>
  <r>
    <x v="16"/>
    <n v="16504002"/>
    <x v="5"/>
    <n v="494"/>
    <s v="494G"/>
    <s v="GRUPO-A"/>
    <s v="Sistemas electrónicos"/>
    <s v="GG"/>
    <s v="GRUPO GRANDE"/>
    <s v="494G"/>
    <s v="GRUPO GRANDE DE Sistemas electrónicos"/>
    <s v="GRUPO-A"/>
    <s v="Grupo Grande de Sistemas electrónicos"/>
    <s v="1S"/>
    <n v="16504002"/>
    <s v="RODRÍGUEZ"/>
    <s v="GONZÁLEZ"/>
    <s v="CARLOS ALBERTO"/>
    <s v="RODRÍGUEZ GONZÁLEZ, CARLOS ALBERTO"/>
    <x v="0"/>
    <x v="0"/>
    <x v="1"/>
    <n v="7"/>
    <n v="0"/>
    <s v="carodri"/>
    <s v="carlos.rodriguez@unirioja.es"/>
    <n v="1"/>
    <n v="1"/>
    <n v="506"/>
    <s v="PROFESOR TITULAR DE ESCUELA UNIVERSITARI"/>
    <s v="01A"/>
    <s v="TIEMPO COMPLETO AMPLIADO"/>
    <s v="2012-09-01 00:00:00.0"/>
    <s v="null"/>
    <s v="DF31815"/>
    <s v="TITULAR DE ESCUELAS UNIVERSITARIAS"/>
    <s v="R109"/>
    <x v="9"/>
    <n v="785"/>
    <s v="TECNOLOGÍA ELECTRÓNICA"/>
  </r>
  <r>
    <x v="16"/>
    <n v="16513797"/>
    <x v="5"/>
    <n v="494"/>
    <s v="494G"/>
    <s v="GRUPO-A"/>
    <s v="Sistemas electrónicos"/>
    <s v="GG"/>
    <s v="GRUPO GRANDE"/>
    <s v="494G"/>
    <s v="GRUPO GRANDE DE Sistemas electrónicos"/>
    <s v="GRUPO-A"/>
    <s v="Grupo Grande de Sistemas electrónicos"/>
    <s v="1S"/>
    <n v="16513797"/>
    <s v="ZORZANO"/>
    <s v="MARTÍNEZ"/>
    <s v="JOSÉ MARÍA"/>
    <s v="ZORZANO MARTÍNEZ, JOSÉ MARÍA"/>
    <x v="1"/>
    <x v="0"/>
    <x v="0"/>
    <n v="6"/>
    <n v="0"/>
    <s v="jzorzano"/>
    <s v="jose.zorzano@unirioja.es"/>
    <n v="1"/>
    <n v="1"/>
    <n v="506"/>
    <s v="PROFESOR TITULAR DE ESCUELA UNIVERSITARI"/>
    <s v="01A"/>
    <s v="TIEMPO COMPLETO AMPLIADO"/>
    <s v="2012-09-01 00:00:00.0"/>
    <s v="null"/>
    <s v="DF31835"/>
    <s v="TITULAR DE ESCUELAS UNIVERSITARIAS"/>
    <s v="R109"/>
    <x v="9"/>
    <n v="785"/>
    <s v="TECNOLOGÍA ELECTRÓNICA"/>
  </r>
  <r>
    <x v="16"/>
    <n v="16537707"/>
    <x v="5"/>
    <n v="494"/>
    <s v="494G"/>
    <s v="GRUPO-A"/>
    <s v="Sistemas electrónicos"/>
    <s v="GG"/>
    <s v="GRUPO GRANDE"/>
    <s v="494G"/>
    <s v="GRUPO GRANDE DE Sistemas electrónicos"/>
    <s v="GRUPO-A"/>
    <s v="Grupo Grande de Sistemas electrónicos"/>
    <s v="1S"/>
    <n v="16537707"/>
    <s v="MARTÍNEZ"/>
    <s v="SANTOLAYA"/>
    <s v="JOSÉ JAVIER"/>
    <s v="MARTÍNEZ SANTOLAYA, JOSÉ JAVIER"/>
    <x v="1"/>
    <x v="0"/>
    <x v="1"/>
    <n v="5"/>
    <n v="0"/>
    <s v="jjmartin"/>
    <s v="jose-javier.martinez@unirioja.es"/>
    <n v="1"/>
    <n v="1"/>
    <n v="506"/>
    <s v="PROFESOR TITULAR DE ESCUELA UNIVERSITARI"/>
    <s v="01A"/>
    <s v="TIEMPO COMPLETO AMPLIADO"/>
    <s v="2012-09-01 00:00:00.0"/>
    <s v="null"/>
    <s v="DF31833"/>
    <s v="TITULAR DE ESCUELAS UNIVERSITARIAS"/>
    <s v="R109"/>
    <x v="9"/>
    <n v="785"/>
    <s v="TECNOLOGÍA ELECTRÓNICA"/>
  </r>
  <r>
    <x v="17"/>
    <n v="16504002"/>
    <x v="5"/>
    <n v="494"/>
    <s v="494G"/>
    <s v="GRUPO-A"/>
    <s v="Sistemas electrónicos"/>
    <s v="GG"/>
    <s v="GRUPO GRANDE"/>
    <s v="494G"/>
    <s v="GRUPO GRANDE DE Sistemas electrónicos"/>
    <s v="GRUPO-A"/>
    <s v="Grupo Grande de Sistemas electrónicos"/>
    <s v="1S"/>
    <n v="16504002"/>
    <s v="RODRÍGUEZ"/>
    <s v="GONZÁLEZ"/>
    <s v="CARLOS ALBERTO"/>
    <s v="RODRÍGUEZ GONZÁLEZ, CARLOS ALBERTO"/>
    <x v="0"/>
    <x v="0"/>
    <x v="1"/>
    <n v="7"/>
    <n v="0"/>
    <s v="carodri"/>
    <s v="carlos.rodriguez@unirioja.es"/>
    <n v="1"/>
    <m/>
    <n v="506"/>
    <s v="PROFESOR TITULAR DE ESCUELA UNIVERSITARI"/>
    <s v="01A"/>
    <s v="TIEMPO COMPLETO AMPLIADO"/>
    <s v="2012-09-01 00:00:00.0"/>
    <s v="null"/>
    <s v="DF31815"/>
    <s v="TITULAR DE ESCUELAS UNIVERSITARIAS"/>
    <s v="R109"/>
    <x v="9"/>
    <n v="785"/>
    <s v="TECNOLOGÍA ELECTRÓNICA"/>
  </r>
  <r>
    <x v="17"/>
    <n v="16513797"/>
    <x v="5"/>
    <n v="494"/>
    <s v="494G"/>
    <s v="GRUPO-A"/>
    <s v="Sistemas electrónicos"/>
    <s v="GG"/>
    <s v="GRUPO GRANDE"/>
    <s v="494G"/>
    <s v="GRUPO GRANDE DE Sistemas electrónicos"/>
    <s v="GRUPO-A"/>
    <s v="Grupo Grande de Sistemas electrónicos"/>
    <s v="1S"/>
    <n v="16513797"/>
    <s v="ZORZANO"/>
    <s v="MARTÍNEZ"/>
    <s v="JOSÉ MARÍA"/>
    <s v="ZORZANO MARTÍNEZ, JOSÉ MARÍA"/>
    <x v="1"/>
    <x v="0"/>
    <x v="0"/>
    <n v="6"/>
    <n v="0"/>
    <s v="jzorzano"/>
    <s v="jose.zorzano@unirioja.es"/>
    <n v="1"/>
    <m/>
    <n v="506"/>
    <s v="PROFESOR TITULAR DE ESCUELA UNIVERSITARI"/>
    <s v="01A"/>
    <s v="TIEMPO COMPLETO AMPLIADO"/>
    <s v="2012-09-01 00:00:00.0"/>
    <s v="null"/>
    <s v="DF31835"/>
    <s v="TITULAR DE ESCUELAS UNIVERSITARIAS"/>
    <s v="R109"/>
    <x v="9"/>
    <n v="785"/>
    <s v="TECNOLOGÍA ELECTRÓNICA"/>
  </r>
  <r>
    <x v="17"/>
    <n v="16537707"/>
    <x v="5"/>
    <n v="494"/>
    <s v="494G"/>
    <s v="GRUPO-A"/>
    <s v="Sistemas electrónicos"/>
    <s v="GG"/>
    <s v="GRUPO GRANDE"/>
    <s v="494G"/>
    <s v="GRUPO GRANDE DE Sistemas electrónicos"/>
    <s v="GRUPO-A"/>
    <s v="Grupo Grande de Sistemas electrónicos"/>
    <s v="1S"/>
    <n v="16537707"/>
    <s v="MARTÍNEZ"/>
    <s v="SANTOLAYA"/>
    <s v="JOSÉ JAVIER"/>
    <s v="MARTÍNEZ SANTOLAYA, JOSÉ JAVIER"/>
    <x v="1"/>
    <x v="0"/>
    <x v="1"/>
    <n v="5"/>
    <n v="0"/>
    <s v="jjmartin"/>
    <s v="jose-javier.martinez@unirioja.es"/>
    <n v="1"/>
    <m/>
    <n v="506"/>
    <s v="PROFESOR TITULAR DE ESCUELA UNIVERSITARI"/>
    <s v="01A"/>
    <s v="TIEMPO COMPLETO AMPLIADO"/>
    <s v="2012-09-01 00:00:00.0"/>
    <s v="null"/>
    <s v="DF31833"/>
    <s v="TITULAR DE ESCUELAS UNIVERSITARIAS"/>
    <s v="R109"/>
    <x v="9"/>
    <n v="785"/>
    <s v="TECNOLOGÍA ELECTRÓNICA"/>
  </r>
  <r>
    <x v="18"/>
    <n v="16504002"/>
    <x v="5"/>
    <n v="494"/>
    <s v="494G"/>
    <s v="GRUPO-A"/>
    <s v="Sistemas electrónicos"/>
    <s v="GG"/>
    <s v="GRUPO GRANDE"/>
    <s v="494G"/>
    <s v="GRUPO GRANDE DE Sistemas electrónicos"/>
    <s v="GRUPO-A"/>
    <s v="Grupo Grande de Sistemas electrónicos"/>
    <s v="1S"/>
    <n v="16504002"/>
    <s v="RODRÍGUEZ"/>
    <s v="GONZÁLEZ"/>
    <s v="CARLOS ALBERTO"/>
    <s v="RODRÍGUEZ GONZÁLEZ, CARLOS ALBERTO"/>
    <x v="0"/>
    <x v="0"/>
    <x v="1"/>
    <n v="7"/>
    <n v="0"/>
    <s v="carodri"/>
    <s v="carlos.rodriguez@unirioja.es"/>
    <n v="1"/>
    <m/>
    <n v="506"/>
    <s v="PROFESOR TITULAR DE ESCUELA UNIVERSITARI"/>
    <s v="01A"/>
    <s v="TIEMPO COMPLETO AMPLIADO"/>
    <s v="2012-09-01 00:00:00.0"/>
    <s v="null"/>
    <s v="DF31815"/>
    <s v="TITULAR DE ESCUELAS UNIVERSITARIAS"/>
    <s v="R109"/>
    <x v="9"/>
    <n v="785"/>
    <s v="TECNOLOGÍA ELECTRÓNICA"/>
  </r>
  <r>
    <x v="18"/>
    <n v="16513797"/>
    <x v="5"/>
    <n v="494"/>
    <s v="494G"/>
    <s v="GRUPO-A"/>
    <s v="Sistemas electrónicos"/>
    <s v="GG"/>
    <s v="GRUPO GRANDE"/>
    <s v="494G"/>
    <s v="GRUPO GRANDE DE Sistemas electrónicos"/>
    <s v="GRUPO-A"/>
    <s v="Grupo Grande de Sistemas electrónicos"/>
    <s v="1S"/>
    <n v="16513797"/>
    <s v="ZORZANO"/>
    <s v="MARTÍNEZ"/>
    <s v="JOSÉ MARÍA"/>
    <s v="ZORZANO MARTÍNEZ, JOSÉ MARÍA"/>
    <x v="1"/>
    <x v="0"/>
    <x v="0"/>
    <n v="6"/>
    <n v="0"/>
    <s v="jzorzano"/>
    <s v="jose.zorzano@unirioja.es"/>
    <n v="1"/>
    <m/>
    <n v="506"/>
    <s v="PROFESOR TITULAR DE ESCUELA UNIVERSITARI"/>
    <s v="01A"/>
    <s v="TIEMPO COMPLETO AMPLIADO"/>
    <s v="2012-09-01 00:00:00.0"/>
    <s v="null"/>
    <s v="DF31835"/>
    <s v="TITULAR DE ESCUELAS UNIVERSITARIAS"/>
    <s v="R109"/>
    <x v="9"/>
    <n v="785"/>
    <s v="TECNOLOGÍA ELECTRÓNICA"/>
  </r>
  <r>
    <x v="18"/>
    <n v="16537707"/>
    <x v="5"/>
    <n v="494"/>
    <s v="494G"/>
    <s v="GRUPO-A"/>
    <s v="Sistemas electrónicos"/>
    <s v="GG"/>
    <s v="GRUPO GRANDE"/>
    <s v="494G"/>
    <s v="GRUPO GRANDE DE Sistemas electrónicos"/>
    <s v="GRUPO-A"/>
    <s v="Grupo Grande de Sistemas electrónicos"/>
    <s v="1S"/>
    <n v="16537707"/>
    <s v="MARTÍNEZ"/>
    <s v="SANTOLAYA"/>
    <s v="JOSÉ JAVIER"/>
    <s v="MARTÍNEZ SANTOLAYA, JOSÉ JAVIER"/>
    <x v="1"/>
    <x v="0"/>
    <x v="1"/>
    <n v="5"/>
    <n v="0"/>
    <s v="jjmartin"/>
    <s v="jose-javier.martinez@unirioja.es"/>
    <n v="1"/>
    <m/>
    <n v="506"/>
    <s v="PROFESOR TITULAR DE ESCUELA UNIVERSITARI"/>
    <s v="01A"/>
    <s v="TIEMPO COMPLETO AMPLIADO"/>
    <s v="2012-09-01 00:00:00.0"/>
    <s v="null"/>
    <s v="DF31833"/>
    <s v="TITULAR DE ESCUELAS UNIVERSITARIAS"/>
    <s v="R109"/>
    <x v="9"/>
    <n v="785"/>
    <s v="TECNOLOGÍA ELECTRÓNICA"/>
  </r>
  <r>
    <x v="16"/>
    <n v="16555425"/>
    <x v="5"/>
    <n v="495"/>
    <s v="495G"/>
    <s v="GRUPO-A"/>
    <s v="Resistencia de materiales"/>
    <s v="GG"/>
    <s v="GRUPO GRANDE"/>
    <s v="495G"/>
    <s v="GRUPO GRANDE DE Resistencia de materiales"/>
    <s v="GRUPO-A"/>
    <s v="Grupo Grande de Resistencia de materiales"/>
    <s v="1S"/>
    <n v="16555425"/>
    <s v="CELORRIO"/>
    <s v="BARRAGUÉ"/>
    <s v="LUIS"/>
    <s v="CELORRIO BARRAGUÉ, LUIS"/>
    <x v="1"/>
    <x v="0"/>
    <x v="0"/>
    <n v="0"/>
    <n v="0"/>
    <s v="lucelorr"/>
    <s v="luis.celorrio@unirioja.es"/>
    <n v="4"/>
    <n v="4"/>
    <s v="A-0504"/>
    <s v="PROFESOR TITULAR UNIVERSIDAD"/>
    <s v="C01"/>
    <s v="TIEMPO COMPLETO"/>
    <s v="2010-09-01 00:00:00.0"/>
    <s v="null"/>
    <s v="DF100272"/>
    <s v="PROFESOR TITULAR INTERINO"/>
    <s v="R110"/>
    <x v="10"/>
    <n v="605"/>
    <s v="MECÁNICA DE MEDIOS CONTINUOS Y TEORÍA DE ESTRUCTUR"/>
  </r>
  <r>
    <x v="16"/>
    <n v="16561901"/>
    <x v="5"/>
    <n v="495"/>
    <s v="495G"/>
    <s v="GRUPO-A"/>
    <s v="Resistencia de materiales"/>
    <s v="GG"/>
    <s v="GRUPO GRANDE"/>
    <s v="495G"/>
    <s v="GRUPO GRANDE DE Resistencia de materiales"/>
    <s v="GRUPO-A"/>
    <s v="Grupo Grande de Resistencia de materiales"/>
    <s v="1S"/>
    <n v="16561901"/>
    <s v="FRAILE"/>
    <s v="GARCÍA"/>
    <s v="ESTEBAN"/>
    <s v="FRAILE GARCÍA, ESTEBAN"/>
    <x v="1"/>
    <x v="0"/>
    <x v="1"/>
    <n v="2"/>
    <n v="0"/>
    <s v="esfraile"/>
    <s v="esteban.fraile@unirioja.es"/>
    <n v="0"/>
    <n v="0"/>
    <n v="536"/>
    <s v="PROFESOR INTERINO"/>
    <s v="C01"/>
    <s v="TIEMPO COMPLETO"/>
    <s v="2012-09-01 00:00:00.0"/>
    <s v="null"/>
    <s v="PI100871"/>
    <s v="PROFESOR CONTRATADO INTERINO"/>
    <s v="R110"/>
    <x v="10"/>
    <n v="605"/>
    <s v="MECÁNICA DE MEDIOS CONTINUOS Y TEORÍA DE ESTRUCTUR"/>
  </r>
  <r>
    <x v="16"/>
    <n v="16588620"/>
    <x v="5"/>
    <n v="495"/>
    <s v="495R"/>
    <s v="GRUPO-A1"/>
    <s v="Resistencia de materiales"/>
    <s v="GR"/>
    <s v="GRUPO REDUCIDO"/>
    <s v="495R"/>
    <s v="GRUPO REDUCIDO DE Resistencia de materiales"/>
    <s v="GRUPO-A1"/>
    <s v="Grupo Reducido de Resistencia de materiales"/>
    <s v="1S"/>
    <n v="16588620"/>
    <s v="FERREIRO"/>
    <s v="CABELLO"/>
    <s v="JAVIER"/>
    <s v="FERREIRO CABELLO, JAVIER"/>
    <x v="0"/>
    <x v="0"/>
    <x v="1"/>
    <n v="0"/>
    <n v="0"/>
    <s v="jaferrei"/>
    <s v="javier.ferreiro@unirioja.es"/>
    <n v="2"/>
    <n v="2"/>
    <n v="532"/>
    <s v="LABORAL DOCENTE-ASOCIADO"/>
    <s v="P06"/>
    <s v="TIEMPO PARCIAL (6+6 HORAS)"/>
    <s v="2018-09-28 00:00:00.0"/>
    <s v="2019-09-14 00:00:00.0"/>
    <s v="PI101044"/>
    <s v="PROFESOR ASOCIADO"/>
    <s v="R110"/>
    <x v="10"/>
    <n v="605"/>
    <s v="MECÁNICA DE MEDIOS CONTINUOS Y TEORÍA DE ESTRUCTUR"/>
  </r>
  <r>
    <x v="17"/>
    <n v="16555425"/>
    <x v="5"/>
    <n v="495"/>
    <s v="495G"/>
    <s v="GRUPO-A"/>
    <s v="Resistencia de materiales"/>
    <s v="GG"/>
    <s v="GRUPO GRANDE"/>
    <s v="495G"/>
    <s v="GRUPO GRANDE DE Resistencia de materiales"/>
    <s v="GRUPO-A"/>
    <s v="Grupo Grande de Resistencia de materiales"/>
    <s v="1S"/>
    <n v="16555425"/>
    <s v="CELORRIO"/>
    <s v="BARRAGUÉ"/>
    <s v="LUIS"/>
    <s v="CELORRIO BARRAGUÉ, LUIS"/>
    <x v="1"/>
    <x v="0"/>
    <x v="0"/>
    <n v="0"/>
    <n v="0"/>
    <s v="lucelorr"/>
    <s v="luis.celorrio@unirioja.es"/>
    <n v="4"/>
    <m/>
    <s v="A-0504"/>
    <s v="PROFESOR TITULAR UNIVERSIDAD"/>
    <s v="C01"/>
    <s v="TIEMPO COMPLETO"/>
    <s v="2010-09-01 00:00:00.0"/>
    <s v="null"/>
    <s v="DF100272"/>
    <s v="PROFESOR TITULAR INTERINO"/>
    <s v="R110"/>
    <x v="10"/>
    <n v="605"/>
    <s v="MECÁNICA DE MEDIOS CONTINUOS Y TEORÍA DE ESTRUCTUR"/>
  </r>
  <r>
    <x v="17"/>
    <n v="16561901"/>
    <x v="5"/>
    <n v="495"/>
    <s v="495G"/>
    <s v="GRUPO-A"/>
    <s v="Resistencia de materiales"/>
    <s v="GG"/>
    <s v="GRUPO GRANDE"/>
    <s v="495G"/>
    <s v="GRUPO GRANDE DE Resistencia de materiales"/>
    <s v="GRUPO-A"/>
    <s v="Grupo Grande de Resistencia de materiales"/>
    <s v="1S"/>
    <n v="16561901"/>
    <s v="FRAILE"/>
    <s v="GARCÍA"/>
    <s v="ESTEBAN"/>
    <s v="FRAILE GARCÍA, ESTEBAN"/>
    <x v="1"/>
    <x v="0"/>
    <x v="1"/>
    <n v="2"/>
    <n v="0"/>
    <s v="esfraile"/>
    <s v="esteban.fraile@unirioja.es"/>
    <n v="0"/>
    <m/>
    <n v="536"/>
    <s v="PROFESOR INTERINO"/>
    <s v="C01"/>
    <s v="TIEMPO COMPLETO"/>
    <s v="2012-09-01 00:00:00.0"/>
    <s v="null"/>
    <s v="PI100871"/>
    <s v="PROFESOR CONTRATADO INTERINO"/>
    <s v="R110"/>
    <x v="10"/>
    <n v="605"/>
    <s v="MECÁNICA DE MEDIOS CONTINUOS Y TEORÍA DE ESTRUCTUR"/>
  </r>
  <r>
    <x v="17"/>
    <n v="16588620"/>
    <x v="5"/>
    <n v="495"/>
    <s v="495R"/>
    <s v="GRUPO-A1"/>
    <s v="Resistencia de materiales"/>
    <s v="GR"/>
    <s v="GRUPO REDUCIDO"/>
    <s v="495R"/>
    <s v="GRUPO REDUCIDO DE Resistencia de materiales"/>
    <s v="GRUPO-A1"/>
    <s v="Grupo Reducido de Resistencia de materiales"/>
    <s v="1S"/>
    <n v="16588620"/>
    <s v="FERREIRO"/>
    <s v="CABELLO"/>
    <s v="JAVIER"/>
    <s v="FERREIRO CABELLO, JAVIER"/>
    <x v="0"/>
    <x v="0"/>
    <x v="1"/>
    <n v="0"/>
    <n v="0"/>
    <s v="jaferrei"/>
    <s v="javier.ferreiro@unirioja.es"/>
    <n v="2"/>
    <m/>
    <n v="532"/>
    <s v="LABORAL DOCENTE-ASOCIADO"/>
    <s v="P06"/>
    <s v="TIEMPO PARCIAL (6+6 HORAS)"/>
    <s v="2018-09-28 00:00:00.0"/>
    <s v="2019-09-14 00:00:00.0"/>
    <s v="PI101044"/>
    <s v="PROFESOR ASOCIADO"/>
    <s v="R110"/>
    <x v="10"/>
    <n v="605"/>
    <s v="MECÁNICA DE MEDIOS CONTINUOS Y TEORÍA DE ESTRUCTUR"/>
  </r>
  <r>
    <x v="18"/>
    <n v="16555425"/>
    <x v="5"/>
    <n v="495"/>
    <s v="495G"/>
    <s v="GRUPO-A"/>
    <s v="Resistencia de materiales"/>
    <s v="GG"/>
    <s v="GRUPO GRANDE"/>
    <s v="495G"/>
    <s v="GRUPO GRANDE DE Resistencia de materiales"/>
    <s v="GRUPO-A"/>
    <s v="Grupo Grande de Resistencia de materiales"/>
    <s v="1S"/>
    <n v="16555425"/>
    <s v="CELORRIO"/>
    <s v="BARRAGUÉ"/>
    <s v="LUIS"/>
    <s v="CELORRIO BARRAGUÉ, LUIS"/>
    <x v="1"/>
    <x v="0"/>
    <x v="0"/>
    <n v="0"/>
    <n v="0"/>
    <s v="lucelorr"/>
    <s v="luis.celorrio@unirioja.es"/>
    <n v="4"/>
    <m/>
    <s v="A-0504"/>
    <s v="PROFESOR TITULAR UNIVERSIDAD"/>
    <s v="C01"/>
    <s v="TIEMPO COMPLETO"/>
    <s v="2010-09-01 00:00:00.0"/>
    <s v="null"/>
    <s v="DF100272"/>
    <s v="PROFESOR TITULAR INTERINO"/>
    <s v="R110"/>
    <x v="10"/>
    <n v="605"/>
    <s v="MECÁNICA DE MEDIOS CONTINUOS Y TEORÍA DE ESTRUCTUR"/>
  </r>
  <r>
    <x v="18"/>
    <n v="16561901"/>
    <x v="5"/>
    <n v="495"/>
    <s v="495G"/>
    <s v="GRUPO-A"/>
    <s v="Resistencia de materiales"/>
    <s v="GG"/>
    <s v="GRUPO GRANDE"/>
    <s v="495G"/>
    <s v="GRUPO GRANDE DE Resistencia de materiales"/>
    <s v="GRUPO-A"/>
    <s v="Grupo Grande de Resistencia de materiales"/>
    <s v="1S"/>
    <n v="16561901"/>
    <s v="FRAILE"/>
    <s v="GARCÍA"/>
    <s v="ESTEBAN"/>
    <s v="FRAILE GARCÍA, ESTEBAN"/>
    <x v="1"/>
    <x v="0"/>
    <x v="1"/>
    <n v="2"/>
    <n v="0"/>
    <s v="esfraile"/>
    <s v="esteban.fraile@unirioja.es"/>
    <n v="0"/>
    <m/>
    <n v="536"/>
    <s v="PROFESOR INTERINO"/>
    <s v="C01"/>
    <s v="TIEMPO COMPLETO"/>
    <s v="2012-09-01 00:00:00.0"/>
    <s v="null"/>
    <s v="PI100871"/>
    <s v="PROFESOR CONTRATADO INTERINO"/>
    <s v="R110"/>
    <x v="10"/>
    <n v="605"/>
    <s v="MECÁNICA DE MEDIOS CONTINUOS Y TEORÍA DE ESTRUCTUR"/>
  </r>
  <r>
    <x v="18"/>
    <n v="16588620"/>
    <x v="5"/>
    <n v="495"/>
    <s v="495R"/>
    <s v="GRUPO-A1"/>
    <s v="Resistencia de materiales"/>
    <s v="GR"/>
    <s v="GRUPO REDUCIDO"/>
    <s v="495R"/>
    <s v="GRUPO REDUCIDO DE Resistencia de materiales"/>
    <s v="GRUPO-A1"/>
    <s v="Grupo Reducido de Resistencia de materiales"/>
    <s v="1S"/>
    <n v="16588620"/>
    <s v="FERREIRO"/>
    <s v="CABELLO"/>
    <s v="JAVIER"/>
    <s v="FERREIRO CABELLO, JAVIER"/>
    <x v="0"/>
    <x v="0"/>
    <x v="1"/>
    <n v="0"/>
    <n v="0"/>
    <s v="jaferrei"/>
    <s v="javier.ferreiro@unirioja.es"/>
    <n v="2"/>
    <m/>
    <n v="532"/>
    <s v="LABORAL DOCENTE-ASOCIADO"/>
    <s v="P06"/>
    <s v="TIEMPO PARCIAL (6+6 HORAS)"/>
    <s v="2018-09-28 00:00:00.0"/>
    <s v="2019-09-14 00:00:00.0"/>
    <s v="PI101044"/>
    <s v="PROFESOR ASOCIADO"/>
    <s v="R110"/>
    <x v="10"/>
    <n v="605"/>
    <s v="MECÁNICA DE MEDIOS CONTINUOS Y TEORÍA DE ESTRUCTUR"/>
  </r>
  <r>
    <x v="16"/>
    <n v="16542461"/>
    <x v="5"/>
    <n v="496"/>
    <s v="496G"/>
    <s v="GRUPO-A"/>
    <s v="Gestión de empresas"/>
    <s v="GG"/>
    <s v="GRUPO GRANDE"/>
    <s v="496G"/>
    <s v="GRUPO GRANDE Gestión de empresas"/>
    <s v="GRUPO-A"/>
    <s v="Grupo Grande de Gestión de empresas"/>
    <s v="2S"/>
    <n v="16542461"/>
    <s v="CASTRESANA"/>
    <s v="RUIZ CARRILLO"/>
    <s v="JOSÉ IGNACIO"/>
    <s v="CASTRESANA RUIZ CARRILLO, JOSÉ IGNACIO"/>
    <x v="0"/>
    <x v="0"/>
    <x v="0"/>
    <n v="5"/>
    <n v="0"/>
    <s v="jocastre"/>
    <s v="jignacio.castresana@unirioja.es"/>
    <n v="3"/>
    <n v="3"/>
    <n v="504"/>
    <s v="PROFESOR TITULAR UNIVERSIDAD"/>
    <s v="01A"/>
    <s v="TIEMPO COMPLETO AMPLIADO"/>
    <s v="2012-09-01 00:00:00.0"/>
    <s v="null"/>
    <s v="DF31294"/>
    <s v="TITULAR DE UNIVERSIDAD"/>
    <s v="R104"/>
    <x v="0"/>
    <n v="650"/>
    <s v="ORGANIZACIÓN DE EMPRESAS"/>
  </r>
  <r>
    <x v="16"/>
    <n v="16593137"/>
    <x v="5"/>
    <n v="496"/>
    <s v="496G"/>
    <s v="GRUPO-A"/>
    <s v="Gestión de empresas"/>
    <s v="GG"/>
    <s v="GRUPO GRANDE"/>
    <s v="496G"/>
    <s v="GRUPO GRANDE Gestión de empresas"/>
    <s v="GRUPO-A"/>
    <s v="Grupo Grande de Gestión de empresas"/>
    <s v="2S"/>
    <n v="16593137"/>
    <s v="PARRAS"/>
    <s v="GÓMEZ"/>
    <s v="MAITE"/>
    <s v="PARRAS GÓMEZ, MAITE"/>
    <x v="1"/>
    <x v="0"/>
    <x v="1"/>
    <n v="0"/>
    <n v="0"/>
    <s v="maparras"/>
    <s v="maite.parras@unirioja.es"/>
    <n v="0.63"/>
    <n v="0.63"/>
    <n v="536"/>
    <s v="PROFESOR INTERINO"/>
    <s v="C01"/>
    <s v="TIEMPO COMPLETO"/>
    <s v="2018-10-04 00:00:00.0"/>
    <s v="2019-04-05 00:00:00.0"/>
    <s v="PI101438"/>
    <s v="PROFESOR CONTRATADO INTERINO"/>
    <s v="R104"/>
    <x v="0"/>
    <n v="650"/>
    <s v="ORGANIZACIÓN DE EMPRESAS"/>
  </r>
  <r>
    <x v="16"/>
    <n v="16614068"/>
    <x v="5"/>
    <n v="496"/>
    <s v="496G"/>
    <s v="GRUPO-A"/>
    <s v="Gestión de empresas"/>
    <s v="GG"/>
    <s v="GRUPO GRANDE"/>
    <s v="496G"/>
    <s v="GRUPO GRANDE Gestión de empresas"/>
    <s v="GRUPO-A"/>
    <s v="Grupo Grande de Gestión de empresas"/>
    <s v="2S"/>
    <n v="16614068"/>
    <s v="ORCOS"/>
    <s v="SÁNCHEZ"/>
    <s v="RAQUEL"/>
    <s v="ORCOS SÁNCHEZ, RAQUEL"/>
    <x v="1"/>
    <x v="0"/>
    <x v="0"/>
    <n v="0"/>
    <n v="0"/>
    <s v="raorcosa"/>
    <s v="raquel.orcos@unirioja.es"/>
    <n v="0.37"/>
    <n v="0.37"/>
    <n v="536"/>
    <s v="PROFESOR INTERINO"/>
    <s v="C01"/>
    <s v="TIEMPO COMPLETO"/>
    <s v="2018-09-17 00:00:00.0"/>
    <s v="null"/>
    <s v="PI101360"/>
    <s v="PROFESOR CONTRATADO INTERINO"/>
    <s v="R104"/>
    <x v="0"/>
    <n v="650"/>
    <s v="ORGANIZACIÓN DE EMPRESAS"/>
  </r>
  <r>
    <x v="17"/>
    <n v="16542461"/>
    <x v="5"/>
    <n v="496"/>
    <s v="496G"/>
    <s v="GRUPO-A"/>
    <s v="Gestión de empresas"/>
    <s v="GG"/>
    <s v="GRUPO GRANDE"/>
    <s v="496G"/>
    <s v="GRUPO GRANDE Gestión de empresas"/>
    <s v="GRUPO-A"/>
    <s v="Grupo Grande de Gestión de empresas"/>
    <s v="2S"/>
    <n v="16542461"/>
    <s v="CASTRESANA"/>
    <s v="RUIZ CARRILLO"/>
    <s v="JOSÉ IGNACIO"/>
    <s v="CASTRESANA RUIZ CARRILLO, JOSÉ IGNACIO"/>
    <x v="0"/>
    <x v="0"/>
    <x v="0"/>
    <n v="5"/>
    <n v="0"/>
    <s v="jocastre"/>
    <s v="jignacio.castresana@unirioja.es"/>
    <n v="3"/>
    <m/>
    <n v="504"/>
    <s v="PROFESOR TITULAR UNIVERSIDAD"/>
    <s v="01A"/>
    <s v="TIEMPO COMPLETO AMPLIADO"/>
    <s v="2012-09-01 00:00:00.0"/>
    <s v="null"/>
    <s v="DF31294"/>
    <s v="TITULAR DE UNIVERSIDAD"/>
    <s v="R104"/>
    <x v="0"/>
    <n v="650"/>
    <s v="ORGANIZACIÓN DE EMPRESAS"/>
  </r>
  <r>
    <x v="17"/>
    <n v="16593137"/>
    <x v="5"/>
    <n v="496"/>
    <s v="496G"/>
    <s v="GRUPO-A"/>
    <s v="Gestión de empresas"/>
    <s v="GG"/>
    <s v="GRUPO GRANDE"/>
    <s v="496G"/>
    <s v="GRUPO GRANDE Gestión de empresas"/>
    <s v="GRUPO-A"/>
    <s v="Grupo Grande de Gestión de empresas"/>
    <s v="2S"/>
    <n v="16593137"/>
    <s v="PARRAS"/>
    <s v="GÓMEZ"/>
    <s v="MAITE"/>
    <s v="PARRAS GÓMEZ, MAITE"/>
    <x v="1"/>
    <x v="0"/>
    <x v="1"/>
    <n v="0"/>
    <n v="0"/>
    <s v="maparras"/>
    <s v="maite.parras@unirioja.es"/>
    <n v="0.63"/>
    <m/>
    <n v="536"/>
    <s v="PROFESOR INTERINO"/>
    <s v="C01"/>
    <s v="TIEMPO COMPLETO"/>
    <s v="2018-10-04 00:00:00.0"/>
    <s v="2019-04-05 00:00:00.0"/>
    <s v="PI101438"/>
    <s v="PROFESOR CONTRATADO INTERINO"/>
    <s v="R104"/>
    <x v="0"/>
    <n v="650"/>
    <s v="ORGANIZACIÓN DE EMPRESAS"/>
  </r>
  <r>
    <x v="17"/>
    <n v="16614068"/>
    <x v="5"/>
    <n v="496"/>
    <s v="496G"/>
    <s v="GRUPO-A"/>
    <s v="Gestión de empresas"/>
    <s v="GG"/>
    <s v="GRUPO GRANDE"/>
    <s v="496G"/>
    <s v="GRUPO GRANDE Gestión de empresas"/>
    <s v="GRUPO-A"/>
    <s v="Grupo Grande de Gestión de empresas"/>
    <s v="2S"/>
    <n v="16614068"/>
    <s v="ORCOS"/>
    <s v="SÁNCHEZ"/>
    <s v="RAQUEL"/>
    <s v="ORCOS SÁNCHEZ, RAQUEL"/>
    <x v="1"/>
    <x v="0"/>
    <x v="0"/>
    <n v="0"/>
    <n v="0"/>
    <s v="raorcosa"/>
    <s v="raquel.orcos@unirioja.es"/>
    <n v="0.37"/>
    <m/>
    <n v="536"/>
    <s v="PROFESOR INTERINO"/>
    <s v="C01"/>
    <s v="TIEMPO COMPLETO"/>
    <s v="2018-09-17 00:00:00.0"/>
    <s v="null"/>
    <s v="PI101360"/>
    <s v="PROFESOR CONTRATADO INTERINO"/>
    <s v="R104"/>
    <x v="0"/>
    <n v="650"/>
    <s v="ORGANIZACIÓN DE EMPRESAS"/>
  </r>
  <r>
    <x v="18"/>
    <n v="16542461"/>
    <x v="5"/>
    <n v="496"/>
    <s v="496G"/>
    <s v="GRUPO-A"/>
    <s v="Gestión de empresas"/>
    <s v="GG"/>
    <s v="GRUPO GRANDE"/>
    <s v="496G"/>
    <s v="GRUPO GRANDE Gestión de empresas"/>
    <s v="GRUPO-A"/>
    <s v="Grupo Grande de Gestión de empresas"/>
    <s v="2S"/>
    <n v="16542461"/>
    <s v="CASTRESANA"/>
    <s v="RUIZ CARRILLO"/>
    <s v="JOSÉ IGNACIO"/>
    <s v="CASTRESANA RUIZ CARRILLO, JOSÉ IGNACIO"/>
    <x v="0"/>
    <x v="0"/>
    <x v="0"/>
    <n v="5"/>
    <n v="0"/>
    <s v="jocastre"/>
    <s v="jignacio.castresana@unirioja.es"/>
    <n v="3"/>
    <m/>
    <n v="504"/>
    <s v="PROFESOR TITULAR UNIVERSIDAD"/>
    <s v="01A"/>
    <s v="TIEMPO COMPLETO AMPLIADO"/>
    <s v="2012-09-01 00:00:00.0"/>
    <s v="null"/>
    <s v="DF31294"/>
    <s v="TITULAR DE UNIVERSIDAD"/>
    <s v="R104"/>
    <x v="0"/>
    <n v="650"/>
    <s v="ORGANIZACIÓN DE EMPRESAS"/>
  </r>
  <r>
    <x v="18"/>
    <n v="16593137"/>
    <x v="5"/>
    <n v="496"/>
    <s v="496G"/>
    <s v="GRUPO-A"/>
    <s v="Gestión de empresas"/>
    <s v="GG"/>
    <s v="GRUPO GRANDE"/>
    <s v="496G"/>
    <s v="GRUPO GRANDE Gestión de empresas"/>
    <s v="GRUPO-A"/>
    <s v="Grupo Grande de Gestión de empresas"/>
    <s v="2S"/>
    <n v="16593137"/>
    <s v="PARRAS"/>
    <s v="GÓMEZ"/>
    <s v="MAITE"/>
    <s v="PARRAS GÓMEZ, MAITE"/>
    <x v="1"/>
    <x v="0"/>
    <x v="1"/>
    <n v="0"/>
    <n v="0"/>
    <s v="maparras"/>
    <s v="maite.parras@unirioja.es"/>
    <n v="0.63"/>
    <m/>
    <n v="536"/>
    <s v="PROFESOR INTERINO"/>
    <s v="C01"/>
    <s v="TIEMPO COMPLETO"/>
    <s v="2018-10-04 00:00:00.0"/>
    <s v="2019-04-05 00:00:00.0"/>
    <s v="PI101438"/>
    <s v="PROFESOR CONTRATADO INTERINO"/>
    <s v="R104"/>
    <x v="0"/>
    <n v="650"/>
    <s v="ORGANIZACIÓN DE EMPRESAS"/>
  </r>
  <r>
    <x v="18"/>
    <n v="16614068"/>
    <x v="5"/>
    <n v="496"/>
    <s v="496G"/>
    <s v="GRUPO-A"/>
    <s v="Gestión de empresas"/>
    <s v="GG"/>
    <s v="GRUPO GRANDE"/>
    <s v="496G"/>
    <s v="GRUPO GRANDE Gestión de empresas"/>
    <s v="GRUPO-A"/>
    <s v="Grupo Grande de Gestión de empresas"/>
    <s v="2S"/>
    <n v="16614068"/>
    <s v="ORCOS"/>
    <s v="SÁNCHEZ"/>
    <s v="RAQUEL"/>
    <s v="ORCOS SÁNCHEZ, RAQUEL"/>
    <x v="1"/>
    <x v="0"/>
    <x v="0"/>
    <n v="0"/>
    <n v="0"/>
    <s v="raorcosa"/>
    <s v="raquel.orcos@unirioja.es"/>
    <n v="0.37"/>
    <m/>
    <n v="536"/>
    <s v="PROFESOR INTERINO"/>
    <s v="C01"/>
    <s v="TIEMPO COMPLETO"/>
    <s v="2018-09-17 00:00:00.0"/>
    <s v="null"/>
    <s v="PI101360"/>
    <s v="PROFESOR CONTRATADO INTERINO"/>
    <s v="R104"/>
    <x v="0"/>
    <n v="650"/>
    <s v="ORGANIZACIÓN DE EMPRESAS"/>
  </r>
  <r>
    <x v="13"/>
    <n v="9373135"/>
    <x v="4"/>
    <n v="499"/>
    <s v="499G"/>
    <s v="GRUPO-A"/>
    <s v="Producción vegetal"/>
    <s v="GG"/>
    <s v="GRUPO GRANDE"/>
    <s v="499G"/>
    <s v="GRUPO GRANDE DE Producción vegetal"/>
    <s v="GRUPO-A"/>
    <s v="Grupo Grande de Producción vegetal"/>
    <s v="AN"/>
    <n v="9373135"/>
    <s v="MENÉNDEZ"/>
    <s v="MENÉNDEZ"/>
    <s v="CRISTINA"/>
    <s v="MENÉNDEZ MENÉNDEZ, CRISTINA"/>
    <x v="1"/>
    <x v="0"/>
    <x v="0"/>
    <n v="5"/>
    <n v="2"/>
    <s v="crmenend"/>
    <s v="cristina.menendez@unirioja.es"/>
    <n v="2.7"/>
    <n v="2.7"/>
    <n v="504"/>
    <s v="PROFESOR TITULAR UNIVERSIDAD"/>
    <s v="C01"/>
    <s v="TIEMPO COMPLETO"/>
    <s v="2018-09-17 00:00:00.0"/>
    <s v="null"/>
    <s v="DF100044"/>
    <s v="TITULAR UNIVERSIDAD"/>
    <s v="R101"/>
    <x v="4"/>
    <n v="705"/>
    <s v="PRODUCCIÓN VEGETAL"/>
  </r>
  <r>
    <x v="13"/>
    <n v="17437495"/>
    <x v="4"/>
    <n v="499"/>
    <s v="499G"/>
    <s v="GRUPO-A"/>
    <s v="Producción vegetal"/>
    <s v="GG"/>
    <s v="GRUPO GRANDE"/>
    <s v="499G"/>
    <s v="GRUPO GRANDE DE Producción vegetal"/>
    <s v="GRUPO-A"/>
    <s v="Grupo Grande de Producción vegetal"/>
    <s v="AN"/>
    <n v="17437495"/>
    <s v="MARCO"/>
    <s v="MANCEBÓN"/>
    <s v="VICENTE SANTIAGO"/>
    <s v="MARCO MANCEBÓN, VICENTE SANTIAGO"/>
    <x v="0"/>
    <x v="0"/>
    <x v="0"/>
    <n v="4"/>
    <n v="3"/>
    <s v="vimarco"/>
    <s v="vicente.marco@unirioja.es"/>
    <n v="0"/>
    <n v="0"/>
    <n v="504"/>
    <s v="PROFESOR TITULAR UNIVERSIDAD"/>
    <s v="01R"/>
    <s v="TIEMPO COMPLETO REDUCIDO"/>
    <s v="2014-09-15 00:00:00.0"/>
    <s v="null"/>
    <s v="DF3157"/>
    <s v="TITULAR DE UNIVERSIDAD"/>
    <s v="R101"/>
    <x v="4"/>
    <n v="705"/>
    <s v="PRODUCCIÓN VEGETAL"/>
  </r>
  <r>
    <x v="13"/>
    <n v="50301761"/>
    <x v="4"/>
    <n v="499"/>
    <s v="499G"/>
    <s v="GRUPO-A"/>
    <s v="Producción vegetal"/>
    <s v="GG"/>
    <s v="GRUPO GRANDE"/>
    <s v="499G"/>
    <s v="GRUPO GRANDE DE Producción vegetal"/>
    <s v="GRUPO-A"/>
    <s v="Grupo Grande de Producción vegetal"/>
    <s v="AN"/>
    <n v="50301761"/>
    <s v="PRADO"/>
    <s v="VILLAR"/>
    <s v="EDUARDO"/>
    <s v="PRADO VILLAR, EDUARDO"/>
    <x v="1"/>
    <x v="0"/>
    <x v="1"/>
    <n v="5"/>
    <n v="0"/>
    <s v="eduprado"/>
    <s v="eduardo.prado@unirioja.es"/>
    <n v="2.7"/>
    <n v="2.7"/>
    <n v="506"/>
    <s v="PROFESOR TITULAR DE ESCUELA UNIVERSITARI"/>
    <s v="01A"/>
    <s v="TIEMPO COMPLETO AMPLIADO"/>
    <s v="2012-09-01 00:00:00.0"/>
    <s v="null"/>
    <s v="DF3168"/>
    <s v="TITULAR DE ESCUELAS UNIVERSITARIAS"/>
    <s v="R101"/>
    <x v="4"/>
    <n v="705"/>
    <s v="PRODUCCIÓN VEGETAL"/>
  </r>
  <r>
    <x v="13"/>
    <n v="16609517"/>
    <x v="4"/>
    <n v="499"/>
    <s v="499L"/>
    <s v="GRUPO-A1"/>
    <s v="Producción vegetal"/>
    <s v="GL"/>
    <s v="GRUPO DE LABORATORIO"/>
    <s v="499L"/>
    <s v="LABORATORIO DE Producción vegetal"/>
    <s v="GRUPO-A1"/>
    <s v="Laboratorio de Producción vegetal"/>
    <s v="AN"/>
    <n v="16609517"/>
    <s v="PESQUERA"/>
    <s v="ALEGRÍA"/>
    <s v="CRISTINA"/>
    <s v="PESQUERA ALEGRÍA, CRISTINA"/>
    <x v="1"/>
    <x v="0"/>
    <x v="1"/>
    <n v="0"/>
    <n v="0"/>
    <s v="crpesque"/>
    <s v="cristina.pesquera@alum.unirioja.es"/>
    <n v="0.3"/>
    <n v="0.3"/>
    <n v="121"/>
    <s v="PERSONAL INVESTIGADOR EN FORMACIÓN"/>
    <n v="0"/>
    <s v="_"/>
    <s v="2017-06-01 00:00:00.0"/>
    <s v="2019-05-31 00:00:00.0"/>
    <s v="D01BECARIO4"/>
    <s v="PERSONAL INVESTIGADOR PREDOCTORAL EN FORMACIÓN"/>
    <s v="R101"/>
    <x v="4"/>
    <n v="705"/>
    <s v="PRODUCCIÓN VEGETAL"/>
  </r>
  <r>
    <x v="14"/>
    <n v="9373135"/>
    <x v="4"/>
    <n v="499"/>
    <s v="499G"/>
    <s v="GRUPO-A"/>
    <s v="Producción vegetal"/>
    <s v="GG"/>
    <s v="GRUPO GRANDE"/>
    <s v="499G"/>
    <s v="GRUPO GRANDE DE Producción vegetal"/>
    <s v="GRUPO-A"/>
    <s v="Grupo Grande de Producción vegetal"/>
    <s v="AN"/>
    <n v="9373135"/>
    <s v="MENÉNDEZ"/>
    <s v="MENÉNDEZ"/>
    <s v="CRISTINA"/>
    <s v="MENÉNDEZ MENÉNDEZ, CRISTINA"/>
    <x v="1"/>
    <x v="0"/>
    <x v="0"/>
    <n v="5"/>
    <n v="2"/>
    <s v="crmenend"/>
    <s v="cristina.menendez@unirioja.es"/>
    <n v="2.7"/>
    <m/>
    <n v="504"/>
    <s v="PROFESOR TITULAR UNIVERSIDAD"/>
    <s v="C01"/>
    <s v="TIEMPO COMPLETO"/>
    <s v="2018-09-17 00:00:00.0"/>
    <s v="null"/>
    <s v="DF100044"/>
    <s v="TITULAR UNIVERSIDAD"/>
    <s v="R101"/>
    <x v="4"/>
    <n v="705"/>
    <s v="PRODUCCIÓN VEGETAL"/>
  </r>
  <r>
    <x v="14"/>
    <n v="17437495"/>
    <x v="4"/>
    <n v="499"/>
    <s v="499G"/>
    <s v="GRUPO-A"/>
    <s v="Producción vegetal"/>
    <s v="GG"/>
    <s v="GRUPO GRANDE"/>
    <s v="499G"/>
    <s v="GRUPO GRANDE DE Producción vegetal"/>
    <s v="GRUPO-A"/>
    <s v="Grupo Grande de Producción vegetal"/>
    <s v="AN"/>
    <n v="17437495"/>
    <s v="MARCO"/>
    <s v="MANCEBÓN"/>
    <s v="VICENTE SANTIAGO"/>
    <s v="MARCO MANCEBÓN, VICENTE SANTIAGO"/>
    <x v="0"/>
    <x v="0"/>
    <x v="0"/>
    <n v="4"/>
    <n v="3"/>
    <s v="vimarco"/>
    <s v="vicente.marco@unirioja.es"/>
    <n v="0"/>
    <m/>
    <n v="504"/>
    <s v="PROFESOR TITULAR UNIVERSIDAD"/>
    <s v="01R"/>
    <s v="TIEMPO COMPLETO REDUCIDO"/>
    <s v="2014-09-15 00:00:00.0"/>
    <s v="null"/>
    <s v="DF3157"/>
    <s v="TITULAR DE UNIVERSIDAD"/>
    <s v="R101"/>
    <x v="4"/>
    <n v="705"/>
    <s v="PRODUCCIÓN VEGETAL"/>
  </r>
  <r>
    <x v="14"/>
    <n v="50301761"/>
    <x v="4"/>
    <n v="499"/>
    <s v="499G"/>
    <s v="GRUPO-A"/>
    <s v="Producción vegetal"/>
    <s v="GG"/>
    <s v="GRUPO GRANDE"/>
    <s v="499G"/>
    <s v="GRUPO GRANDE DE Producción vegetal"/>
    <s v="GRUPO-A"/>
    <s v="Grupo Grande de Producción vegetal"/>
    <s v="AN"/>
    <n v="50301761"/>
    <s v="PRADO"/>
    <s v="VILLAR"/>
    <s v="EDUARDO"/>
    <s v="PRADO VILLAR, EDUARDO"/>
    <x v="1"/>
    <x v="0"/>
    <x v="1"/>
    <n v="5"/>
    <n v="0"/>
    <s v="eduprado"/>
    <s v="eduardo.prado@unirioja.es"/>
    <n v="2.7"/>
    <m/>
    <n v="506"/>
    <s v="PROFESOR TITULAR DE ESCUELA UNIVERSITARI"/>
    <s v="01A"/>
    <s v="TIEMPO COMPLETO AMPLIADO"/>
    <s v="2012-09-01 00:00:00.0"/>
    <s v="null"/>
    <s v="DF3168"/>
    <s v="TITULAR DE ESCUELAS UNIVERSITARIAS"/>
    <s v="R101"/>
    <x v="4"/>
    <n v="705"/>
    <s v="PRODUCCIÓN VEGETAL"/>
  </r>
  <r>
    <x v="14"/>
    <n v="16609517"/>
    <x v="4"/>
    <n v="499"/>
    <s v="499L"/>
    <s v="GRUPO-A1"/>
    <s v="Producción vegetal"/>
    <s v="GL"/>
    <s v="GRUPO DE LABORATORIO"/>
    <s v="499L"/>
    <s v="LABORATORIO DE Producción vegetal"/>
    <s v="GRUPO-A1"/>
    <s v="Laboratorio de Producción vegetal"/>
    <s v="AN"/>
    <n v="16609517"/>
    <s v="PESQUERA"/>
    <s v="ALEGRÍA"/>
    <s v="CRISTINA"/>
    <s v="PESQUERA ALEGRÍA, CRISTINA"/>
    <x v="1"/>
    <x v="0"/>
    <x v="1"/>
    <n v="0"/>
    <n v="0"/>
    <s v="crpesque"/>
    <s v="cristina.pesquera@alum.unirioja.es"/>
    <n v="0.3"/>
    <m/>
    <n v="121"/>
    <s v="PERSONAL INVESTIGADOR EN FORMACIÓN"/>
    <n v="0"/>
    <s v="_"/>
    <s v="2017-06-01 00:00:00.0"/>
    <s v="2019-05-31 00:00:00.0"/>
    <s v="D01BECARIO4"/>
    <s v="PERSONAL INVESTIGADOR PREDOCTORAL EN FORMACIÓN"/>
    <s v="R101"/>
    <x v="4"/>
    <n v="705"/>
    <s v="PRODUCCIÓN VEGETAL"/>
  </r>
  <r>
    <x v="13"/>
    <n v="16543567"/>
    <x v="4"/>
    <n v="500"/>
    <s v="500G"/>
    <s v="GRUPO-A"/>
    <s v="Operaciones básicas de la industria alimentaria"/>
    <s v="GG"/>
    <s v="GRUPO GRANDE"/>
    <s v="500G"/>
    <s v="GRUPO GRANDE DE Operaciones básicas de la industria alimentaria"/>
    <s v="GRUPO-A"/>
    <s v="Grupo Grande de Operaciones básicas de la industria alimentaria"/>
    <s v="1S"/>
    <n v="16543567"/>
    <s v="OLARTE"/>
    <s v="MARTÍNEZ"/>
    <s v="Mª. DEL CARMEN"/>
    <s v="OLARTE MARTÍNEZ, Mª. DEL CARMEN"/>
    <x v="0"/>
    <x v="0"/>
    <x v="0"/>
    <n v="4"/>
    <n v="3"/>
    <s v="carolama"/>
    <s v="carmen.olarte@unirioja.es"/>
    <n v="3.4"/>
    <n v="3.4"/>
    <n v="504"/>
    <s v="PROFESOR TITULAR UNIVERSIDAD"/>
    <s v="01R"/>
    <s v="TIEMPO COMPLETO REDUCIDO"/>
    <s v="2015-09-15 00:00:00.0"/>
    <s v="null"/>
    <s v="DF100138"/>
    <s v="PROFESOR TITULAR DE ESCUELA UNIVERSITARIA"/>
    <s v="R101"/>
    <x v="4"/>
    <n v="780"/>
    <s v="TECNOLOGÍA DE ALIMENTOS"/>
  </r>
  <r>
    <x v="14"/>
    <n v="16543567"/>
    <x v="4"/>
    <n v="500"/>
    <s v="500G"/>
    <s v="GRUPO-A"/>
    <s v="Operaciones básicas de la industria alimentaria"/>
    <s v="GG"/>
    <s v="GRUPO GRANDE"/>
    <s v="500G"/>
    <s v="GRUPO GRANDE DE Operaciones básicas de la industria alimentaria"/>
    <s v="GRUPO-A"/>
    <s v="Grupo Grande de Operaciones básicas de la industria alimentaria"/>
    <s v="1S"/>
    <n v="16543567"/>
    <s v="OLARTE"/>
    <s v="MARTÍNEZ"/>
    <s v="Mª. DEL CARMEN"/>
    <s v="OLARTE MARTÍNEZ, Mª. DEL CARMEN"/>
    <x v="0"/>
    <x v="0"/>
    <x v="0"/>
    <n v="4"/>
    <n v="3"/>
    <s v="carolama"/>
    <s v="carmen.olarte@unirioja.es"/>
    <n v="3.4"/>
    <m/>
    <n v="504"/>
    <s v="PROFESOR TITULAR UNIVERSIDAD"/>
    <s v="01R"/>
    <s v="TIEMPO COMPLETO REDUCIDO"/>
    <s v="2015-09-15 00:00:00.0"/>
    <s v="null"/>
    <s v="DF100138"/>
    <s v="PROFESOR TITULAR DE ESCUELA UNIVERSITARIA"/>
    <s v="R101"/>
    <x v="4"/>
    <n v="780"/>
    <s v="TECNOLOGÍA DE ALIMENTOS"/>
  </r>
  <r>
    <x v="12"/>
    <n v="11728090"/>
    <x v="4"/>
    <n v="501"/>
    <s v="501G"/>
    <s v="GRUPO-A"/>
    <s v="Microbiología"/>
    <s v="GG"/>
    <s v="GRUPO GRANDE"/>
    <s v="501G"/>
    <s v="GRUPO GRANDE DE Microbiología"/>
    <s v="GRUPO-A"/>
    <s v="Grupo Grande de Microbiología"/>
    <s v="1S"/>
    <n v="11728090"/>
    <s v="SANZ"/>
    <s v="CERVERA"/>
    <s v="SUSANA A."/>
    <s v="SANZ CERVERA, SUSANA A."/>
    <x v="0"/>
    <x v="0"/>
    <x v="0"/>
    <n v="6"/>
    <n v="3"/>
    <s v="susacerv"/>
    <s v="susana.sanz@unirioja.es"/>
    <n v="4.5"/>
    <n v="4.5"/>
    <n v="500"/>
    <s v="CATEDRATICO DE UNIVERSIDAD"/>
    <s v="01R"/>
    <s v="TIEMPO COMPLETO REDUCIDO"/>
    <s v="2018-12-05 00:00:00.0"/>
    <s v="null"/>
    <s v="DF100373"/>
    <s v="CATEDRÁTICO DE UNIVERSIDAD"/>
    <s v="R101"/>
    <x v="4"/>
    <n v="780"/>
    <s v="TECNOLOGÍA DE ALIMENTOS"/>
  </r>
  <r>
    <x v="13"/>
    <n v="11728090"/>
    <x v="4"/>
    <n v="501"/>
    <s v="501G"/>
    <s v="GRUPO-A"/>
    <s v="Microbiología"/>
    <s v="GG"/>
    <s v="GRUPO GRANDE"/>
    <s v="501G"/>
    <s v="GRUPO GRANDE DE Microbiología"/>
    <s v="GRUPO-A"/>
    <s v="Grupo Grande de Microbiología"/>
    <s v="1S"/>
    <n v="11728090"/>
    <s v="SANZ"/>
    <s v="CERVERA"/>
    <s v="SUSANA A."/>
    <s v="SANZ CERVERA, SUSANA A."/>
    <x v="0"/>
    <x v="0"/>
    <x v="0"/>
    <n v="6"/>
    <n v="3"/>
    <s v="susacerv"/>
    <s v="susana.sanz@unirioja.es"/>
    <n v="4.5"/>
    <m/>
    <n v="500"/>
    <s v="CATEDRATICO DE UNIVERSIDAD"/>
    <s v="01R"/>
    <s v="TIEMPO COMPLETO REDUCIDO"/>
    <s v="2018-12-05 00:00:00.0"/>
    <s v="null"/>
    <s v="DF100373"/>
    <s v="CATEDRÁTICO DE UNIVERSIDAD"/>
    <s v="R101"/>
    <x v="4"/>
    <n v="780"/>
    <s v="TECNOLOGÍA DE ALIMENTOS"/>
  </r>
  <r>
    <x v="14"/>
    <n v="11728090"/>
    <x v="4"/>
    <n v="501"/>
    <s v="501G"/>
    <s v="GRUPO-A"/>
    <s v="Microbiología"/>
    <s v="GG"/>
    <s v="GRUPO GRANDE"/>
    <s v="501G"/>
    <s v="GRUPO GRANDE DE Microbiología"/>
    <s v="GRUPO-A"/>
    <s v="Grupo Grande de Microbiología"/>
    <s v="1S"/>
    <n v="11728090"/>
    <s v="SANZ"/>
    <s v="CERVERA"/>
    <s v="SUSANA A."/>
    <s v="SANZ CERVERA, SUSANA A."/>
    <x v="0"/>
    <x v="0"/>
    <x v="0"/>
    <n v="6"/>
    <n v="3"/>
    <s v="susacerv"/>
    <s v="susana.sanz@unirioja.es"/>
    <n v="4.5"/>
    <m/>
    <n v="500"/>
    <s v="CATEDRATICO DE UNIVERSIDAD"/>
    <s v="01R"/>
    <s v="TIEMPO COMPLETO REDUCIDO"/>
    <s v="2018-12-05 00:00:00.0"/>
    <s v="null"/>
    <s v="DF100373"/>
    <s v="CATEDRÁTICO DE UNIVERSIDAD"/>
    <s v="R101"/>
    <x v="4"/>
    <n v="780"/>
    <s v="TECNOLOGÍA DE ALIMENTOS"/>
  </r>
  <r>
    <x v="15"/>
    <n v="16541690"/>
    <x v="4"/>
    <n v="502"/>
    <s v="502G"/>
    <s v="GRUPO-A"/>
    <s v="Automatización industrial"/>
    <s v="GG"/>
    <s v="GRUPO GRANDE"/>
    <s v="502G"/>
    <s v="GG de Automatización Industrial"/>
    <s v="GRUPO-A"/>
    <s v="GG de Automatización Industrial"/>
    <s v="2S"/>
    <n v="16541690"/>
    <s v="BRETÓN"/>
    <s v="RODRÍGUEZ"/>
    <s v="JAVIER"/>
    <s v="BRETÓN RODRÍGUEZ, JAVIER"/>
    <x v="1"/>
    <x v="0"/>
    <x v="1"/>
    <n v="5"/>
    <n v="0"/>
    <s v="jabreton"/>
    <s v="javier.breton@unirioja.es"/>
    <n v="3.2"/>
    <n v="3.2"/>
    <n v="506"/>
    <s v="PROFESOR TITULAR DE ESCUELA UNIVERSITARI"/>
    <s v="01A"/>
    <s v="TIEMPO COMPLETO AMPLIADO"/>
    <s v="2012-09-01 00:00:00.0"/>
    <s v="null"/>
    <s v="DF100087"/>
    <s v="TITULAR DE ESCUELA UNIVERSITARIA"/>
    <s v="R109"/>
    <x v="9"/>
    <n v="520"/>
    <s v="INGENIERÍA DE SISTEMAS Y AUTOMÁTICA"/>
  </r>
  <r>
    <x v="18"/>
    <n v="16541690"/>
    <x v="5"/>
    <n v="502"/>
    <s v="502G"/>
    <s v="GRUPO-A"/>
    <s v="Automatización industrial"/>
    <s v="GG"/>
    <s v="GRUPO GRANDE"/>
    <s v="502G"/>
    <s v="GG de Automatización Industrial"/>
    <s v="GRUPO-A"/>
    <s v="GG de Automatización Industrial"/>
    <s v="2S"/>
    <n v="16541690"/>
    <s v="BRETÓN"/>
    <s v="RODRÍGUEZ"/>
    <s v="JAVIER"/>
    <s v="BRETÓN RODRÍGUEZ, JAVIER"/>
    <x v="1"/>
    <x v="0"/>
    <x v="1"/>
    <n v="5"/>
    <n v="0"/>
    <s v="jabreton"/>
    <s v="javier.breton@unirioja.es"/>
    <n v="3.2"/>
    <m/>
    <n v="506"/>
    <s v="PROFESOR TITULAR DE ESCUELA UNIVERSITARI"/>
    <s v="01A"/>
    <s v="TIEMPO COMPLETO AMPLIADO"/>
    <s v="2012-09-01 00:00:00.0"/>
    <s v="null"/>
    <s v="DF100087"/>
    <s v="TITULAR DE ESCUELA UNIVERSITARIA"/>
    <s v="R109"/>
    <x v="9"/>
    <n v="520"/>
    <s v="INGENIERÍA DE SISTEMAS Y AUTOMÁTICA"/>
  </r>
  <r>
    <x v="6"/>
    <n v="16548322"/>
    <x v="0"/>
    <n v="504"/>
    <s v="504G"/>
    <s v="GRUPO-A"/>
    <s v="Geografía de España"/>
    <s v="GG"/>
    <s v="GRUPO GRANDE"/>
    <s v="504G"/>
    <s v="GRUPO GRANDE DE Geografía de España"/>
    <s v="GRUPO-A"/>
    <s v="Grupo Grande de Geografía de España"/>
    <s v="1S"/>
    <n v="16548322"/>
    <s v="PASCUAL"/>
    <s v="BELLIDO"/>
    <s v="NURIA ESTHER"/>
    <s v="PASCUAL BELLIDO, NURIA ESTHER"/>
    <x v="0"/>
    <x v="0"/>
    <x v="0"/>
    <n v="0"/>
    <n v="1"/>
    <s v="nupascua"/>
    <s v="nuria-esther.pascual@unirioja.es"/>
    <n v="4.5"/>
    <n v="4.5"/>
    <n v="504"/>
    <s v="PROFESOR TITULAR UNIVERSIDAD"/>
    <s v="C01"/>
    <s v="TIEMPO COMPLETO"/>
    <s v="2011-09-01 00:00:00.0"/>
    <s v="null"/>
    <s v="DF100298"/>
    <s v="PROFESOR TITULAR DE UNIVERSIDAD"/>
    <s v="R114"/>
    <x v="3"/>
    <n v="10"/>
    <s v="ANÁLISIS GEOGRÁFICO REGIONAL"/>
  </r>
  <r>
    <x v="6"/>
    <n v="29127998"/>
    <x v="0"/>
    <n v="504"/>
    <s v="504R"/>
    <s v="GRUPO-A1"/>
    <s v="Geografía de España"/>
    <s v="GR"/>
    <s v="GRUPO REDUCIDO"/>
    <s v="504R"/>
    <s v="GRUPO REDUCIDO DE Geografía de España"/>
    <s v="GRUPO-A1"/>
    <s v="Grupo Reducido de Geografía de España"/>
    <s v="1S"/>
    <n v="29127998"/>
    <s v="LÓPEZ"/>
    <s v="VICENTE"/>
    <s v="MANUEL"/>
    <s v="LÓPEZ VICENTE, MANUEL"/>
    <x v="1"/>
    <x v="0"/>
    <x v="0"/>
    <n v="0"/>
    <n v="0"/>
    <s v="malopev"/>
    <s v="manuel.lopezv@unirioja.es"/>
    <n v="1.5"/>
    <n v="1.5"/>
    <n v="536"/>
    <s v="PROFESOR INTERINO"/>
    <s v="P06"/>
    <s v="TIEMPO PARCIAL (6+6 HORAS)"/>
    <s v="2018-10-08 00:00:00.0"/>
    <s v="2019-09-14 00:00:00.0"/>
    <s v="PI101440"/>
    <s v="PROFESOR CONTRATADO INTERINO"/>
    <s v="R114"/>
    <x v="3"/>
    <n v="10"/>
    <s v="ANÁLISIS GEOGRÁFICO REGIONAL"/>
  </r>
  <r>
    <x v="9"/>
    <n v="29127998"/>
    <x v="2"/>
    <n v="504"/>
    <s v="504R"/>
    <s v="GRUPO-A2"/>
    <s v="Geografía de España"/>
    <s v="GR"/>
    <s v="GRUPO REDUCIDO"/>
    <s v="504R"/>
    <s v="GRUPO REDUCIDO DE Geografía de España"/>
    <s v="GRUPO-A2"/>
    <s v="Grupo Reducido de Geografía de España"/>
    <s v="1S"/>
    <n v="29127998"/>
    <s v="LÓPEZ"/>
    <s v="VICENTE"/>
    <s v="MANUEL"/>
    <s v="LÓPEZ VICENTE, MANUEL"/>
    <x v="1"/>
    <x v="0"/>
    <x v="0"/>
    <n v="0"/>
    <n v="0"/>
    <s v="malopev"/>
    <s v="manuel.lopezv@unirioja.es"/>
    <n v="1.5"/>
    <n v="1.5"/>
    <n v="536"/>
    <s v="PROFESOR INTERINO"/>
    <s v="P06"/>
    <s v="TIEMPO PARCIAL (6+6 HORAS)"/>
    <s v="2018-10-08 00:00:00.0"/>
    <s v="2019-09-14 00:00:00.0"/>
    <s v="PI101440"/>
    <s v="PROFESOR CONTRATADO INTERINO"/>
    <s v="R114"/>
    <x v="3"/>
    <n v="10"/>
    <s v="ANÁLISIS GEOGRÁFICO REGIONAL"/>
  </r>
  <r>
    <x v="2"/>
    <n v="16559462"/>
    <x v="1"/>
    <n v="506"/>
    <s v="506G"/>
    <s v="GRUPO-B"/>
    <s v="Análisis de estados financieros"/>
    <s v="GG"/>
    <s v="GRUPO GRANDE"/>
    <s v="506G"/>
    <s v="GRUPO GRANDE DE Análisis de estados financieros"/>
    <s v="GRUPO-B"/>
    <s v="Grupo Grande de Análisis de estados financieros"/>
    <s v="2S"/>
    <n v="16559462"/>
    <s v="LACALZADA"/>
    <s v="ESQUIVEL"/>
    <s v="JOSÉ ANGEL"/>
    <s v="LACALZADA ESQUIVEL, JOSÉ ANGEL"/>
    <x v="1"/>
    <x v="0"/>
    <x v="1"/>
    <n v="0"/>
    <n v="0"/>
    <s v="jolacae"/>
    <s v="jose-angel.lacalzada@unirioja.es"/>
    <n v="4"/>
    <m/>
    <n v="532"/>
    <s v="LABORAL DOCENTE-ASOCIADO"/>
    <s v="P06"/>
    <s v="TIEMPO PARCIAL (6+6 HORAS)"/>
    <s v="2015-09-15 00:00:00.0"/>
    <s v="2019-09-14 00:00:00.0"/>
    <s v="PI101023"/>
    <s v="PROFESOR ASOCIADO"/>
    <s v="R104"/>
    <x v="0"/>
    <n v="230"/>
    <s v="ECONOMÍA FINANCIERA Y CONTABILIDAD"/>
  </r>
  <r>
    <x v="2"/>
    <n v="31228810"/>
    <x v="1"/>
    <n v="506"/>
    <s v="506I"/>
    <s v="GRUPO-B2"/>
    <s v="Análisis de estados financieros"/>
    <s v="GI"/>
    <s v="GRUPO DE INFORMÁTICA"/>
    <s v="506I"/>
    <s v="INFORMÁTICA DE Análisis de estados financieros"/>
    <s v="GRUPO-B2"/>
    <s v="Informática de Análisis de estados financieros"/>
    <s v="2S"/>
    <n v="31228810"/>
    <s v="GONZÁLEZ"/>
    <s v="JIMÉNEZ"/>
    <s v="LUIS"/>
    <s v="GONZÁLEZ JIMÉNEZ, LUIS"/>
    <x v="1"/>
    <x v="0"/>
    <x v="0"/>
    <n v="5"/>
    <n v="1"/>
    <s v="lugonzal"/>
    <s v="luis.gonzalez@unirioja.es"/>
    <n v="2"/>
    <m/>
    <n v="504"/>
    <s v="PROFESOR TITULAR UNIVERSIDAD"/>
    <s v="01A"/>
    <s v="TIEMPO COMPLETO AMPLIADO"/>
    <s v="2012-09-01 00:00:00.0"/>
    <s v="null"/>
    <s v="DF100049"/>
    <s v="TITULAR DE UNIVERSIDAD"/>
    <s v="R104"/>
    <x v="0"/>
    <n v="230"/>
    <s v="ECONOMÍA FINANCIERA Y CONTABILIDAD"/>
  </r>
  <r>
    <x v="6"/>
    <n v="25475404"/>
    <x v="0"/>
    <n v="507"/>
    <s v="507G"/>
    <s v="GRUPO-A"/>
    <s v="Patrimonio natural"/>
    <s v="GG"/>
    <s v="GRUPO GRANDE"/>
    <s v="507G"/>
    <s v="GG de Patrimonio natural"/>
    <s v="GRUPO-A"/>
    <s v="GG de Patrimonio natural"/>
    <s v="1S"/>
    <n v="25475404"/>
    <s v="LANA-RENAULT"/>
    <s v="MONREAL"/>
    <s v="NOEMÍ SOLANGE"/>
    <s v="LANA-RENAULT MONREAL, NOEMÍ SOLANGE"/>
    <x v="1"/>
    <x v="0"/>
    <x v="0"/>
    <n v="0"/>
    <n v="0"/>
    <s v="nolanare"/>
    <s v="noemi-solange.lana-renault@unirioja.es"/>
    <n v="3.2"/>
    <n v="3.2"/>
    <n v="536"/>
    <s v="PROFESOR INTERINO"/>
    <s v="C01"/>
    <s v="TIEMPO COMPLETO"/>
    <s v="2018-09-17 00:00:00.0"/>
    <s v="null"/>
    <s v="PI101388"/>
    <s v="PROFESOR CONTRATADO INTERINO"/>
    <s v="R114"/>
    <x v="3"/>
    <n v="10"/>
    <s v="ANÁLISIS GEOGRÁFICO REGIONAL"/>
  </r>
  <r>
    <x v="6"/>
    <n v="16594259"/>
    <x v="0"/>
    <n v="511"/>
    <s v="511G"/>
    <s v="GRUPO-A"/>
    <s v="Calidad y atención al cliente"/>
    <s v="GG"/>
    <s v="GRUPO GRANDE"/>
    <s v="511G"/>
    <s v="GG de Calidad y atención al cliente"/>
    <s v="GRUPO-A"/>
    <s v="GG de Calidad y atención al cliente"/>
    <s v="2S"/>
    <n v="16594259"/>
    <s v="JUANEDA"/>
    <s v="AYENSA"/>
    <s v="EMMA"/>
    <s v="JUANEDA AYENSA, EMMA"/>
    <x v="1"/>
    <x v="0"/>
    <x v="0"/>
    <n v="2"/>
    <n v="0"/>
    <s v="ejuaneda"/>
    <s v="emma.juaneda@unirioja.es"/>
    <n v="1"/>
    <n v="1"/>
    <n v="536"/>
    <s v="PROFESOR INTERINO"/>
    <s v="C01"/>
    <s v="TIEMPO COMPLETO"/>
    <s v="2015-12-22 00:00:00.0"/>
    <s v="null"/>
    <s v="PI101025"/>
    <s v="PROFESOR CONTRATADO INTERINO"/>
    <s v="R104"/>
    <x v="0"/>
    <n v="650"/>
    <s v="ORGANIZACIÓN DE EMPRESAS"/>
  </r>
  <r>
    <x v="6"/>
    <n v="16619340"/>
    <x v="0"/>
    <n v="511"/>
    <s v="511G"/>
    <s v="GRUPO-A"/>
    <s v="Calidad y atención al cliente"/>
    <s v="GG"/>
    <s v="GRUPO GRANDE"/>
    <s v="511G"/>
    <s v="GG de Calidad y atención al cliente"/>
    <s v="GRUPO-A"/>
    <s v="GG de Calidad y atención al cliente"/>
    <s v="2S"/>
    <n v="16619340"/>
    <s v="PÉREZ-ARADROS"/>
    <s v="MURO"/>
    <s v="BEATRIZ"/>
    <s v="PÉREZ-ARADROS MURO, BEATRIZ"/>
    <x v="1"/>
    <x v="0"/>
    <x v="0"/>
    <n v="0"/>
    <n v="0"/>
    <s v="beperem"/>
    <s v="beatriz.perez-aradros@unirioja.es"/>
    <n v="3"/>
    <n v="3"/>
    <n v="536"/>
    <s v="PROFESOR INTERINO"/>
    <s v="C01"/>
    <s v="TIEMPO COMPLETO"/>
    <s v="2018-09-17 00:00:00.0"/>
    <s v="2019-09-14 00:00:00.0"/>
    <s v="PI101411"/>
    <s v="PROFESOR CONTRATADO INTERINO"/>
    <s v="R104"/>
    <x v="0"/>
    <n v="650"/>
    <s v="ORGANIZACIÓN DE EMPRESAS"/>
  </r>
  <r>
    <x v="6"/>
    <n v="9335106"/>
    <x v="0"/>
    <n v="512"/>
    <s v="512G"/>
    <s v="GRUPO-A"/>
    <s v="Estados financieros y contabilidad de costes"/>
    <s v="GG"/>
    <s v="GRUPO GRANDE"/>
    <s v="512G"/>
    <s v="GG de Estados financieros y contabilidad de costes"/>
    <s v="GRUPO-A"/>
    <s v="GG de Estados financieros y contabilidad de costes"/>
    <s v="1S"/>
    <n v="9335106"/>
    <s v="RUANO"/>
    <s v="MARRÓN"/>
    <s v="LUIS ALBERTO"/>
    <s v="RUANO MARRÓN, LUIS ALBERTO"/>
    <x v="1"/>
    <x v="0"/>
    <x v="0"/>
    <n v="0"/>
    <n v="0"/>
    <s v="luruano"/>
    <s v="luis-alberto.ruano@unirioja.es"/>
    <n v="3.2"/>
    <n v="3.2"/>
    <n v="532"/>
    <s v="LABORAL DOCENTE-ASOCIADO"/>
    <s v="P03"/>
    <s v="TIEMPO PARCIAL (3+3 HORAS)"/>
    <s v="2018-09-18 00:00:00.0"/>
    <s v="2019-09-14 00:00:00.0"/>
    <s v="PI101110"/>
    <s v="PROFESOR ASOCIADO"/>
    <s v="R104"/>
    <x v="0"/>
    <n v="230"/>
    <s v="ECONOMÍA FINANCIERA Y CONTABILIDAD"/>
  </r>
  <r>
    <x v="6"/>
    <n v="72778836"/>
    <x v="0"/>
    <n v="513"/>
    <s v="513G"/>
    <s v="GRUPO-A"/>
    <s v="Gestión de alojamientos y restauración"/>
    <s v="GG"/>
    <s v="GRUPO GRANDE"/>
    <s v="513G"/>
    <s v="GG de Gestión de alojamientos y restauración"/>
    <s v="GRUPO-A"/>
    <s v="GG de Gestión de alojamientos y restauración"/>
    <s v="1S"/>
    <n v="72778836"/>
    <s v="ÁLVAREZ"/>
    <s v="GURREA"/>
    <s v="JUAN CARLOS"/>
    <s v="ÁLVAREZ GURREA, JUAN CARLOS"/>
    <x v="1"/>
    <x v="0"/>
    <x v="0"/>
    <n v="0"/>
    <n v="0"/>
    <s v="jualvag"/>
    <s v="juan-carlos.alvarez@unirioja.es"/>
    <n v="4"/>
    <n v="4"/>
    <n v="532"/>
    <s v="LABORAL DOCENTE-ASOCIADO"/>
    <s v="P06"/>
    <s v="TIEMPO PARCIAL (6+6 HORAS)"/>
    <s v="2015-09-15 00:00:00.0"/>
    <s v="2019-09-14 00:00:00.0"/>
    <s v="PI101026"/>
    <s v="PROFESOR ASOCIADO"/>
    <s v="R104"/>
    <x v="0"/>
    <n v="650"/>
    <s v="ORGANIZACIÓN DE EMPRESAS"/>
  </r>
  <r>
    <x v="6"/>
    <n v="10828501"/>
    <x v="0"/>
    <n v="514"/>
    <s v="514G"/>
    <s v="GRUPO-A"/>
    <s v="Intermediación turística"/>
    <s v="GG"/>
    <s v="GRUPO GRANDE"/>
    <s v="514G"/>
    <s v="GG de Intermediación turística"/>
    <s v="GRUPO-A"/>
    <s v="GG de Intermediación turística"/>
    <s v="2S"/>
    <n v="10828501"/>
    <s v="RUIZ"/>
    <s v="VEGA"/>
    <s v="AGUSTÍN V."/>
    <s v="RUIZ VEGA, AGUSTÍN V."/>
    <x v="0"/>
    <x v="0"/>
    <x v="0"/>
    <n v="6"/>
    <n v="0"/>
    <s v="agusruve"/>
    <s v="agustin.ruiz@unirioja.es"/>
    <n v="2"/>
    <n v="2"/>
    <n v="500"/>
    <s v="CATEDRATICO DE UNIVERSIDAD"/>
    <s v="01A"/>
    <s v="TIEMPO COMPLETO AMPLIADO"/>
    <s v="2013-09-01 00:00:00.0"/>
    <s v="null"/>
    <s v="DF31131"/>
    <s v="CATEDRÁTICO DE UNIVERSIDAD"/>
    <s v="R104"/>
    <x v="0"/>
    <n v="95"/>
    <s v="COMERCIALIZACIÓN E INVESTIGACIÓN DE MERCADOS"/>
  </r>
  <r>
    <x v="6"/>
    <n v="72780423"/>
    <x v="0"/>
    <n v="514"/>
    <s v="514G"/>
    <s v="GRUPO-A"/>
    <s v="Intermediación turística"/>
    <s v="GG"/>
    <s v="GRUPO GRANDE"/>
    <s v="514G"/>
    <s v="GG de Intermediación turística"/>
    <s v="GRUPO-A"/>
    <s v="GG de Intermediación turística"/>
    <s v="2S"/>
    <n v="72780423"/>
    <s v="RIAÑO"/>
    <s v="GIL"/>
    <s v="CONSUELO"/>
    <s v="RIAÑO GIL, CONSUELO"/>
    <x v="1"/>
    <x v="0"/>
    <x v="0"/>
    <n v="5"/>
    <n v="1"/>
    <s v="coriano"/>
    <s v="consuelo.riano@unirioja.es"/>
    <n v="2"/>
    <n v="2"/>
    <n v="504"/>
    <s v="PROFESOR TITULAR UNIVERSIDAD"/>
    <s v="01A"/>
    <s v="TIEMPO COMPLETO AMPLIADO"/>
    <s v="2018-09-17 00:00:00.0"/>
    <s v="null"/>
    <s v="DF31218"/>
    <s v="TITULAR DE UNIVERSIDAD"/>
    <s v="R104"/>
    <x v="0"/>
    <n v="95"/>
    <s v="COMERCIALIZACIÓN E INVESTIGACIÓN DE MERCADOS"/>
  </r>
  <r>
    <x v="6"/>
    <n v="16544594"/>
    <x v="0"/>
    <n v="515"/>
    <s v="515G"/>
    <s v="GRUPO-A"/>
    <s v="Patrimonio cultural"/>
    <s v="GG"/>
    <s v="GRUPO GRANDE"/>
    <s v="515G"/>
    <s v="GG de Patrimonio cultural"/>
    <s v="GRUPO-A"/>
    <s v="GG de Patrimonio cultural"/>
    <s v="1S"/>
    <n v="16544594"/>
    <s v="SÁENZ"/>
    <s v="RODRÍGUEZ"/>
    <s v="MINERVA"/>
    <s v="SÁENZ RODRÍGUEZ, MINERVA"/>
    <x v="1"/>
    <x v="0"/>
    <x v="0"/>
    <n v="0"/>
    <n v="0"/>
    <s v="misaenz"/>
    <s v="minerva.saenz@unirioja.es"/>
    <n v="4"/>
    <n v="4"/>
    <n v="504"/>
    <s v="PROFESOR TITULAR UNIVERSIDAD"/>
    <s v="C01"/>
    <s v="TIEMPO COMPLETO"/>
    <s v="2017-09-15 00:00:00.0"/>
    <s v="null"/>
    <s v="DF100342"/>
    <s v="PROFESOR TITULAR DE UNIVERSIDAD"/>
    <s v="R114"/>
    <x v="3"/>
    <n v="465"/>
    <s v="HISTORIA DEL ARTE"/>
  </r>
  <r>
    <x v="6"/>
    <n v="14580970"/>
    <x v="0"/>
    <n v="515"/>
    <s v="515R"/>
    <s v="GRUPO-A1"/>
    <s v="Patrimonio cultural"/>
    <s v="GR"/>
    <s v="GRUPO REDUCIDO"/>
    <s v="515R"/>
    <s v="GR de Patrimonio cultural"/>
    <s v="GRUPO-A1"/>
    <s v="GR de Patrimonio cultural"/>
    <s v="1S"/>
    <n v="14580970"/>
    <s v="CERRILLO"/>
    <s v="RUBIO"/>
    <s v="Mª INMACULADA"/>
    <s v="CERRILLO RUBIO, Mª INMACULADA"/>
    <x v="1"/>
    <x v="0"/>
    <x v="0"/>
    <n v="0"/>
    <n v="0"/>
    <s v="macerril"/>
    <s v="maria-inmaculada.cerrillo@unirioja.es"/>
    <n v="2"/>
    <n v="2"/>
    <n v="532"/>
    <s v="LABORAL DOCENTE-ASOCIADO"/>
    <s v="P03"/>
    <s v="TIEMPO PARCIAL (3+3 HORAS)"/>
    <s v="2017-09-15 00:00:00.0"/>
    <s v="2019-09-14 00:00:00.0"/>
    <s v="PI101284"/>
    <s v="PROFESOR ASOCIADO"/>
    <s v="R114"/>
    <x v="3"/>
    <n v="465"/>
    <s v="HISTORIA DEL ARTE"/>
  </r>
  <r>
    <x v="6"/>
    <n v="16643156"/>
    <x v="0"/>
    <n v="517"/>
    <s v="517G"/>
    <s v="GRUPO-A"/>
    <s v="Planificación y gestión del turismo en espacios naturales y rurales"/>
    <s v="GG"/>
    <s v="GRUPO GRANDE"/>
    <s v="517G"/>
    <s v="GG de Planificación y gestión del turismo en espacios naturales y rurales"/>
    <s v="GRUPO-A"/>
    <s v="GG de Planificación y gestión del turismo en espacios naturales y rurales"/>
    <s v="2S"/>
    <n v="16643156"/>
    <s v="OJANGUREN"/>
    <s v="SARRIÓN"/>
    <s v="RAFAEL SIXTO"/>
    <s v="OJANGUREN SARRIÓN, RAFAEL SIXTO"/>
    <x v="1"/>
    <x v="0"/>
    <x v="1"/>
    <n v="0"/>
    <n v="0"/>
    <s v="raojangu"/>
    <s v="rafael-sixto.ojanguren@unirioja.es"/>
    <n v="4.5"/>
    <n v="4.5"/>
    <n v="536"/>
    <s v="PROFESOR INTERINO"/>
    <s v="P02"/>
    <s v="TIEMPO PARCIAL (2+2 HORAS)"/>
    <s v="2018-09-24 00:00:00.0"/>
    <s v="2019-09-14 00:00:00.0"/>
    <s v="PI101424"/>
    <s v="PROFESOR CONTRATADO INTERINO"/>
    <s v="R114"/>
    <x v="3"/>
    <n v="10"/>
    <s v="ANÁLISIS GEOGRÁFICO REGIONAL"/>
  </r>
  <r>
    <x v="6"/>
    <n v="16587685"/>
    <x v="0"/>
    <n v="518"/>
    <s v="518G"/>
    <s v="GRUPO-A"/>
    <s v="Planificación y gestión del turismo enológico"/>
    <s v="GG"/>
    <s v="GRUPO GRANDE"/>
    <s v="518G"/>
    <s v="GG de Planificación y gestión del turismo enológico"/>
    <s v="GRUPO-A"/>
    <s v="GG de Planificación y gestión del turismo enológico"/>
    <s v="1S"/>
    <n v="16587685"/>
    <s v="DÍAZ"/>
    <s v="DEL RÍO"/>
    <s v="Mª DE LAS MERCEDES"/>
    <s v="DÍAZ DEL RÍO, Mª DE LAS MERCEDES"/>
    <x v="1"/>
    <x v="0"/>
    <x v="0"/>
    <n v="0"/>
    <n v="0"/>
    <s v="m-diaz-d"/>
    <s v="mercedes.diaz@unirioja.es"/>
    <n v="4"/>
    <n v="4"/>
    <n v="532"/>
    <s v="LABORAL DOCENTE-ASOCIADO"/>
    <s v="P06"/>
    <s v="TIEMPO PARCIAL (6+6 HORAS)"/>
    <s v="2016-09-15 00:00:00.0"/>
    <s v="2019-09-14 00:00:00.0"/>
    <s v="PI101098"/>
    <s v="PROFESOR ASOCIADO"/>
    <s v="R101"/>
    <x v="4"/>
    <n v="780"/>
    <s v="TECNOLOGÍA DE ALIMENTOS"/>
  </r>
  <r>
    <x v="6"/>
    <n v="73209342"/>
    <x v="0"/>
    <n v="519"/>
    <s v="519G"/>
    <s v="GRUPO-A"/>
    <s v="Régimen fiscal de las empresas turísticas"/>
    <s v="GG"/>
    <s v="GRUPO GRANDE"/>
    <s v="519G"/>
    <s v="GG de Régimen fiscal de las empresas turísticas"/>
    <s v="GRUPO-A"/>
    <s v="GG de Régimen fiscal de las empresas turísticas"/>
    <s v="1S"/>
    <n v="73209342"/>
    <s v="CASTILLO"/>
    <s v="MURCIEGO"/>
    <s v="ÁNGELA"/>
    <s v="CASTILLO MURCIEGO, ÁNGELA"/>
    <x v="1"/>
    <x v="0"/>
    <x v="1"/>
    <n v="0"/>
    <n v="0"/>
    <s v="ancastmu"/>
    <s v="angela.castillo@unirioja.es"/>
    <n v="4"/>
    <n v="4"/>
    <n v="536"/>
    <s v="PROFESOR INTERINO"/>
    <s v="C01"/>
    <s v="TIEMPO COMPLETO"/>
    <s v="2018-09-17 00:00:00.0"/>
    <s v="null"/>
    <s v="PI101354"/>
    <s v="PROFESOR CONTRATADO INTERINO"/>
    <s v="R104"/>
    <x v="0"/>
    <n v="225"/>
    <s v="ECONOMÍA APLICADA"/>
  </r>
  <r>
    <x v="12"/>
    <n v="16570470"/>
    <x v="4"/>
    <n v="520"/>
    <s v="520G"/>
    <s v="GRUPO-A"/>
    <s v="Ampliación de química orgánica"/>
    <s v="GG"/>
    <s v="GRUPO GRANDE"/>
    <s v="520G"/>
    <s v="GG de Ampliación de química orgánica"/>
    <s v="GRUPO-A"/>
    <s v="GG de Ampliación de química orgánica"/>
    <s v="2S"/>
    <n v="16570470"/>
    <s v="CORZANA"/>
    <s v="LÓPEZ"/>
    <s v="FRANCISCO"/>
    <s v="CORZANA LÓPEZ, FRANCISCO"/>
    <x v="0"/>
    <x v="0"/>
    <x v="0"/>
    <n v="2"/>
    <n v="3"/>
    <s v="frcorzan"/>
    <s v="francisco.corzana@unirioja.es"/>
    <n v="2"/>
    <n v="2"/>
    <n v="504"/>
    <s v="PROFESOR TITULAR UNIVERSIDAD"/>
    <s v="01R"/>
    <s v="TIEMPO COMPLETO REDUCIDO"/>
    <s v="2018-09-17 00:00:00.0"/>
    <s v="null"/>
    <s v="DF100344"/>
    <s v="PROFESOR TITULAR DE UNIVERSIDAD"/>
    <s v="R112"/>
    <x v="8"/>
    <n v="765"/>
    <s v="QUÍMICA ORGÁNICA"/>
  </r>
  <r>
    <x v="12"/>
    <n v="14587726"/>
    <x v="4"/>
    <n v="521"/>
    <s v="521G"/>
    <s v="GRUPO-A"/>
    <s v="Química física II"/>
    <s v="GG"/>
    <s v="GRUPO GRANDE"/>
    <s v="521G"/>
    <s v="GG de Química física II"/>
    <s v="GRUPO-A"/>
    <s v="GG de Química física II"/>
    <s v="1S"/>
    <n v="14587726"/>
    <s v="PUYUELO"/>
    <s v="GARCÍA"/>
    <s v="MARÍA PILAR"/>
    <s v="PUYUELO GARCÍA, MARÍA PILAR"/>
    <x v="0"/>
    <x v="0"/>
    <x v="0"/>
    <n v="5"/>
    <n v="1"/>
    <s v="mpuyuelo"/>
    <s v="pilar.puyuelo@unirioja.es"/>
    <n v="1.7"/>
    <n v="1.7"/>
    <n v="504"/>
    <s v="PROFESOR TITULAR UNIVERSIDAD"/>
    <s v="C01"/>
    <s v="TIEMPO COMPLETO"/>
    <s v="2014-09-15 00:00:00.0"/>
    <s v="null"/>
    <s v="DF100037"/>
    <s v="PROFESOR TITULAR DE UNIVERSIDAD"/>
    <s v="R112"/>
    <x v="8"/>
    <n v="755"/>
    <s v="QUÍMICA FÍSICA"/>
  </r>
  <r>
    <x v="12"/>
    <n v="50822746"/>
    <x v="4"/>
    <n v="521"/>
    <s v="521G"/>
    <s v="GRUPO-A"/>
    <s v="Química física II"/>
    <s v="GG"/>
    <s v="GRUPO GRANDE"/>
    <s v="521G"/>
    <s v="GG de Química física II"/>
    <s v="GRUPO-A"/>
    <s v="GG de Química física II"/>
    <s v="1S"/>
    <n v="50822746"/>
    <s v="ENRIQUEZ"/>
    <s v="PALMA"/>
    <s v="PEDRO ALBERTO"/>
    <s v="ENRIQUEZ PALMA, PEDRO ALBERTO"/>
    <x v="1"/>
    <x v="0"/>
    <x v="0"/>
    <n v="5"/>
    <n v="1"/>
    <s v="enriquez"/>
    <s v="pedro.enriquez@unirioja.es"/>
    <n v="1.7"/>
    <n v="1.7"/>
    <n v="504"/>
    <s v="PROFESOR TITULAR UNIVERSIDAD"/>
    <s v="01A"/>
    <s v="TIEMPO COMPLETO AMPLIADO"/>
    <s v="2012-09-01 00:00:00.0"/>
    <s v="null"/>
    <s v="DF100147"/>
    <s v="PROFESOR TITULAR DE UNIVERSIDAD"/>
    <s v="R112"/>
    <x v="8"/>
    <n v="755"/>
    <s v="QUÍMICA FÍSICA"/>
  </r>
  <r>
    <x v="12"/>
    <n v="5386149"/>
    <x v="4"/>
    <n v="523"/>
    <s v="523G"/>
    <s v="GRUPO-A"/>
    <s v="Química inorgánica II"/>
    <s v="GG"/>
    <s v="GRUPO GRANDE"/>
    <s v="523G"/>
    <s v="GG de Química inorgánica II"/>
    <s v="GRUPO-A"/>
    <s v="GG de Química inorgánica II"/>
    <s v="1S"/>
    <n v="5386149"/>
    <s v="MORENO"/>
    <s v="GARCÍA"/>
    <s v="MARÍA TERESA"/>
    <s v="MORENO GARCÍA, MARÍA TERESA"/>
    <x v="1"/>
    <x v="0"/>
    <x v="0"/>
    <n v="6"/>
    <n v="4"/>
    <s v="temoreno"/>
    <s v="teresa.moreno@unirioja.es"/>
    <n v="4.8"/>
    <n v="4.8"/>
    <n v="500"/>
    <s v="CATEDRATICO DE UNIVERSIDAD"/>
    <s v="01R"/>
    <s v="TIEMPO COMPLETO REDUCIDO"/>
    <s v="2018-12-18 00:00:00.0"/>
    <s v="null"/>
    <s v="DF100381"/>
    <s v="CATEDRÁTICO DE UNIVERSIDAD"/>
    <s v="R112"/>
    <x v="8"/>
    <n v="760"/>
    <s v="QUÍMICA INORGÁNICA"/>
  </r>
  <r>
    <x v="12"/>
    <n v="16640471"/>
    <x v="4"/>
    <n v="524"/>
    <s v="524L"/>
    <s v="GRUPO-A1"/>
    <s v="Química inorgánica III"/>
    <s v="GL"/>
    <s v="GRUPO DE LABORATORIO"/>
    <s v="524L"/>
    <s v="GL de Química inorgánica III"/>
    <s v="GRUPO-A1"/>
    <s v="GL de Química inorgánica III"/>
    <s v="2S"/>
    <n v="16640471"/>
    <s v="BLASCO"/>
    <s v="SANTANA"/>
    <s v="DANIEL"/>
    <s v="BLASCO SANTANA, DANIEL"/>
    <x v="1"/>
    <x v="0"/>
    <x v="1"/>
    <n v="0"/>
    <n v="0"/>
    <s v="dablasco"/>
    <s v="daniel.blascos@alum.unirioja.es"/>
    <n v="1"/>
    <n v="1"/>
    <n v="121"/>
    <s v="PERSONAL INVESTIGADOR EN FORMACIÓN"/>
    <n v="0"/>
    <s v="_"/>
    <s v="2018-09-17 00:00:00.0"/>
    <s v="2019-09-20 00:00:00.0"/>
    <s v="D12BECARIO1"/>
    <s v="BECARIO FPI (Daniel Blasco Santana)"/>
    <s v="R112"/>
    <x v="8"/>
    <n v="760"/>
    <s v="QUÍMICA INORGÁNICA"/>
  </r>
  <r>
    <x v="12"/>
    <n v="16546910"/>
    <x v="4"/>
    <n v="524"/>
    <s v="524L"/>
    <s v="GRUPO-A2"/>
    <s v="Química inorgánica III"/>
    <s v="GL"/>
    <s v="GRUPO DE LABORATORIO"/>
    <s v="524L"/>
    <s v="GL de Química inorgánica III"/>
    <s v="GRUPO-A2"/>
    <s v="GL de Química inorgánica III"/>
    <s v="2S"/>
    <n v="16546910"/>
    <s v="BERENGUER"/>
    <s v="MARÍN"/>
    <s v="JESÚS RUBÉN"/>
    <s v="BERENGUER MARÍN, JESÚS RUBÉN"/>
    <x v="0"/>
    <x v="0"/>
    <x v="0"/>
    <n v="5"/>
    <n v="4"/>
    <s v="jberen"/>
    <s v="jesus.berenguer@unirioja.es"/>
    <n v="1"/>
    <n v="1"/>
    <n v="504"/>
    <s v="PROFESOR TITULAR UNIVERSIDAD"/>
    <s v="01R"/>
    <s v="TIEMPO COMPLETO REDUCIDO"/>
    <s v="2012-09-01 00:00:00.0"/>
    <s v="null"/>
    <s v="DF100075"/>
    <s v="PROFESOR TITULAR DE UNIVERSIDAD"/>
    <s v="R112"/>
    <x v="8"/>
    <n v="760"/>
    <s v="QUÍMICA INORGÁNICA"/>
  </r>
  <r>
    <x v="12"/>
    <n v="33425090"/>
    <x v="4"/>
    <n v="524"/>
    <s v="524L"/>
    <s v="GRUPO-A2"/>
    <s v="Química inorgánica III"/>
    <s v="GL"/>
    <s v="GRUPO DE LABORATORIO"/>
    <s v="524L"/>
    <s v="GL de Química inorgánica III"/>
    <s v="GRUPO-A2"/>
    <s v="GL de Química inorgánica III"/>
    <s v="2S"/>
    <n v="33425090"/>
    <s v="MONGE"/>
    <s v="OROZ"/>
    <s v="MIGUEL"/>
    <s v="MONGE OROZ, MIGUEL"/>
    <x v="0"/>
    <x v="0"/>
    <x v="0"/>
    <n v="3"/>
    <n v="3"/>
    <s v="mimonge"/>
    <s v="miguel.monge@unirioja.es"/>
    <n v="2"/>
    <n v="2"/>
    <n v="504"/>
    <s v="PROFESOR TITULAR UNIVERSIDAD"/>
    <s v="01R"/>
    <s v="TIEMPO COMPLETO REDUCIDO"/>
    <s v="2017-09-15 00:00:00.0"/>
    <s v="null"/>
    <s v="DF100215"/>
    <s v="TITULAR DE UNIVERSIDAD"/>
    <s v="R112"/>
    <x v="8"/>
    <n v="760"/>
    <s v="QUÍMICA INORGÁNICA"/>
  </r>
  <r>
    <x v="12"/>
    <n v="16578210"/>
    <x v="4"/>
    <n v="525"/>
    <s v="525G"/>
    <s v="GRUPO-A"/>
    <s v="Química orgánica experimental"/>
    <s v="GG"/>
    <s v="GRUPO GRANDE"/>
    <s v="525G"/>
    <s v="GG de Química orgánica experimental"/>
    <s v="GRUPO-A"/>
    <s v="GG de Química orgánica experimental"/>
    <s v="1S"/>
    <n v="16578210"/>
    <s v="SAMPEDRO"/>
    <s v="RUIZ"/>
    <s v="DIEGO"/>
    <s v="SAMPEDRO RUIZ, DIEGO"/>
    <x v="1"/>
    <x v="0"/>
    <x v="0"/>
    <n v="2"/>
    <n v="3"/>
    <s v="dsampedr"/>
    <s v="diego.sampedro@unirioja.es"/>
    <n v="0.5"/>
    <n v="0.5"/>
    <n v="504"/>
    <s v="PROFESOR TITULAR UNIVERSIDAD"/>
    <s v="01R"/>
    <s v="TIEMPO COMPLETO REDUCIDO"/>
    <s v="2016-09-15 00:00:00.0"/>
    <s v="null"/>
    <s v="DF100290"/>
    <s v="PROFESOR TITULAR DE UNIVERSIDAD"/>
    <s v="R112"/>
    <x v="8"/>
    <n v="765"/>
    <s v="QUÍMICA ORGÁNICA"/>
  </r>
  <r>
    <x v="12"/>
    <n v="16616491"/>
    <x v="4"/>
    <n v="525"/>
    <s v="525L"/>
    <s v="GRUPO-A1"/>
    <s v="Química orgánica experimental"/>
    <s v="GL"/>
    <s v="GRUPO DE LABORATORIO"/>
    <s v="525L"/>
    <s v="GL de Química orgánica experimental"/>
    <s v="GRUPO-A1"/>
    <s v="GL de Química orgánica experimental"/>
    <s v="1S"/>
    <n v="16616491"/>
    <s v="COMPAÑON"/>
    <s v="PÉREZ"/>
    <s v="ISMAEL"/>
    <s v="COMPAÑON PÉREZ, ISMAEL"/>
    <x v="1"/>
    <x v="0"/>
    <x v="1"/>
    <n v="0"/>
    <n v="0"/>
    <s v="iscompan"/>
    <s v="ismael.companon@alum.unirioja.es"/>
    <n v="1"/>
    <n v="1"/>
    <n v="121"/>
    <s v="PERSONAL INVESTIGADOR EN FORMACIÓN"/>
    <n v="0"/>
    <s v="_"/>
    <s v="2015-09-01 00:00:00.0"/>
    <s v="2019-08-31 00:00:00.0"/>
    <s v="D12BECARIO6"/>
    <s v="PERSONAL INVESTIGADOR PREDOCTORAL EN FORMACIÓN"/>
    <s v="R112"/>
    <x v="8"/>
    <n v="765"/>
    <s v="QUÍMICA ORGÁNICA"/>
  </r>
  <r>
    <x v="12"/>
    <n v="16625716"/>
    <x v="4"/>
    <n v="525"/>
    <s v="525L"/>
    <s v="GRUPO-A2"/>
    <s v="Química orgánica experimental"/>
    <s v="GL"/>
    <s v="GRUPO DE LABORATORIO"/>
    <s v="525L"/>
    <s v="GL de Química orgánica experimental"/>
    <s v="GRUPO-A2"/>
    <s v="GL de Química orgánica experimental"/>
    <s v="1S"/>
    <n v="16625716"/>
    <s v="MARTÍNEZ"/>
    <s v="LÓPEZ"/>
    <s v="DAVID"/>
    <s v="MARTÍNEZ LÓPEZ, DAVID"/>
    <x v="1"/>
    <x v="0"/>
    <x v="1"/>
    <n v="0"/>
    <n v="0"/>
    <s v="damartl"/>
    <s v="david.martinezl@alum.unirioja.es"/>
    <n v="1"/>
    <n v="1"/>
    <n v="121"/>
    <s v="PERSONAL INVESTIGADOR EN FORMACIÓN"/>
    <n v="0"/>
    <s v="_"/>
    <s v="2015-09-01 00:00:00.0"/>
    <s v="2019-08-31 00:00:00.0"/>
    <s v="D12BECARIO7"/>
    <s v="PERSONAL INVESTIGADOR PREDOCTORAL EN FORMACIÓN"/>
    <s v="R112"/>
    <x v="8"/>
    <n v="765"/>
    <s v="QUÍMICA ORGÁNICA"/>
  </r>
  <r>
    <x v="13"/>
    <n v="16506579"/>
    <x v="4"/>
    <n v="527"/>
    <s v="527G"/>
    <s v="GRUPO-A"/>
    <s v="Técnicas vitícolas"/>
    <s v="GG"/>
    <s v="GRUPO GRANDE"/>
    <s v="527G"/>
    <s v="GG de Técnicas vitícolas"/>
    <s v="GRUPO-A"/>
    <s v="GG de Técnicas vitícolas"/>
    <s v="2S"/>
    <n v="16506579"/>
    <s v="MARTÍNEZ DE TODA"/>
    <s v="FERNÁNDEZ"/>
    <s v="FERNANDO"/>
    <s v="MARTÍNEZ DE TODA FERNÁNDEZ, FERNANDO"/>
    <x v="0"/>
    <x v="0"/>
    <x v="0"/>
    <n v="6"/>
    <n v="5"/>
    <s v="fmartine"/>
    <s v="fernando.martinezdetoda@unirioja.es"/>
    <n v="4"/>
    <n v="4"/>
    <n v="500"/>
    <s v="CATEDRATICO DE UNIVERSIDAD"/>
    <s v="01R"/>
    <s v="TIEMPO COMPLETO REDUCIDO"/>
    <s v="2012-09-01 00:00:00.0"/>
    <s v="null"/>
    <s v="DF100030"/>
    <s v="CATEDRÁTICO DE UNIVERSIDAD"/>
    <s v="R101"/>
    <x v="4"/>
    <n v="705"/>
    <s v="PRODUCCIÓN VEGETAL"/>
  </r>
  <r>
    <x v="13"/>
    <n v="16584746"/>
    <x v="4"/>
    <n v="527"/>
    <s v="527L"/>
    <s v="GRUPO-A1"/>
    <s v="Técnicas vitícolas"/>
    <s v="GL"/>
    <s v="GRUPO DE LABORATORIO"/>
    <s v="527L"/>
    <s v="GL de Técnicas vitícolas"/>
    <s v="GRUPO-A1"/>
    <s v="GL de Técnicas vitícolas"/>
    <s v="2S"/>
    <n v="16584746"/>
    <s v="DIAGO"/>
    <s v="SANTAMARÍA"/>
    <s v="MARÍA PAZ"/>
    <s v="DIAGO SANTAMARÍA, MARÍA PAZ"/>
    <x v="1"/>
    <x v="0"/>
    <x v="0"/>
    <n v="0"/>
    <n v="0"/>
    <s v="madiago"/>
    <s v="maria-paz.diago@unirioja.es"/>
    <n v="0.5"/>
    <n v="0.5"/>
    <n v="0"/>
    <s v="DOCTOR"/>
    <n v="0"/>
    <s v="_"/>
    <s v="2016-12-01 00:00:00.0"/>
    <s v="2021-11-30 00:00:00.0"/>
    <s v="D01INVESTIGADOR1"/>
    <s v="ACCESO SISTEMA ESPAÑOL CIENCIA E INNOVACIÓN"/>
    <s v="R101"/>
    <x v="4"/>
    <n v="705"/>
    <s v="PRODUCCIÓN VEGETAL"/>
  </r>
  <r>
    <x v="13"/>
    <n v="44670759"/>
    <x v="4"/>
    <n v="527"/>
    <s v="527L"/>
    <s v="GRUPO-A1"/>
    <s v="Técnicas vitícolas"/>
    <s v="GL"/>
    <s v="GRUPO DE LABORATORIO"/>
    <s v="527L"/>
    <s v="GL de Técnicas vitícolas"/>
    <s v="GRUPO-A1"/>
    <s v="GL de Técnicas vitícolas"/>
    <s v="2S"/>
    <n v="44670759"/>
    <s v="RAMOS"/>
    <s v="SÁEZ DE OJER"/>
    <s v="JOSÉ LUIS"/>
    <s v="RAMOS SÁEZ DE OJER, JOSÉ LUIS"/>
    <x v="1"/>
    <x v="0"/>
    <x v="1"/>
    <n v="0"/>
    <n v="0"/>
    <s v="joramosae"/>
    <s v="jose-luis.ramos@unirioja.es"/>
    <n v="0.5"/>
    <n v="0.5"/>
    <n v="532"/>
    <s v="LABORAL DOCENTE-ASOCIADO"/>
    <s v="P02"/>
    <s v="TIEMPO PARCIAL (2+2 HORAS)"/>
    <s v="2018-09-17 00:00:00.0"/>
    <s v="2019-09-14 00:00:00.0"/>
    <s v="PI101347"/>
    <s v="PROFESOR ASOCIADO"/>
    <s v="R101"/>
    <x v="4"/>
    <n v="705"/>
    <s v="PRODUCCIÓN VEGETAL"/>
  </r>
  <r>
    <x v="14"/>
    <n v="16506579"/>
    <x v="4"/>
    <n v="527"/>
    <s v="527G"/>
    <s v="GRUPO-A"/>
    <s v="Técnicas vitícolas"/>
    <s v="GG"/>
    <s v="GRUPO GRANDE"/>
    <s v="527G"/>
    <s v="GG de Técnicas vitícolas"/>
    <s v="GRUPO-A"/>
    <s v="GG de Técnicas vitícolas"/>
    <s v="2S"/>
    <n v="16506579"/>
    <s v="MARTÍNEZ DE TODA"/>
    <s v="FERNÁNDEZ"/>
    <s v="FERNANDO"/>
    <s v="MARTÍNEZ DE TODA FERNÁNDEZ, FERNANDO"/>
    <x v="0"/>
    <x v="0"/>
    <x v="0"/>
    <n v="6"/>
    <n v="5"/>
    <s v="fmartine"/>
    <s v="fernando.martinezdetoda@unirioja.es"/>
    <n v="4"/>
    <m/>
    <n v="500"/>
    <s v="CATEDRATICO DE UNIVERSIDAD"/>
    <s v="01R"/>
    <s v="TIEMPO COMPLETO REDUCIDO"/>
    <s v="2012-09-01 00:00:00.0"/>
    <s v="null"/>
    <s v="DF100030"/>
    <s v="CATEDRÁTICO DE UNIVERSIDAD"/>
    <s v="R101"/>
    <x v="4"/>
    <n v="705"/>
    <s v="PRODUCCIÓN VEGETAL"/>
  </r>
  <r>
    <x v="14"/>
    <n v="16584746"/>
    <x v="4"/>
    <n v="527"/>
    <s v="527L"/>
    <s v="GRUPO-A1"/>
    <s v="Técnicas vitícolas"/>
    <s v="GL"/>
    <s v="GRUPO DE LABORATORIO"/>
    <s v="527L"/>
    <s v="GL de Técnicas vitícolas"/>
    <s v="GRUPO-A1"/>
    <s v="GL de Técnicas vitícolas"/>
    <s v="2S"/>
    <n v="16584746"/>
    <s v="DIAGO"/>
    <s v="SANTAMARÍA"/>
    <s v="MARÍA PAZ"/>
    <s v="DIAGO SANTAMARÍA, MARÍA PAZ"/>
    <x v="1"/>
    <x v="0"/>
    <x v="0"/>
    <n v="0"/>
    <n v="0"/>
    <s v="madiago"/>
    <s v="maria-paz.diago@unirioja.es"/>
    <n v="0.5"/>
    <m/>
    <n v="0"/>
    <s v="DOCTOR"/>
    <n v="0"/>
    <s v="_"/>
    <s v="2016-12-01 00:00:00.0"/>
    <s v="2021-11-30 00:00:00.0"/>
    <s v="D01INVESTIGADOR1"/>
    <s v="ACCESO SISTEMA ESPAÑOL CIENCIA E INNOVACIÓN"/>
    <s v="R101"/>
    <x v="4"/>
    <n v="705"/>
    <s v="PRODUCCIÓN VEGETAL"/>
  </r>
  <r>
    <x v="14"/>
    <n v="44670759"/>
    <x v="4"/>
    <n v="527"/>
    <s v="527L"/>
    <s v="GRUPO-A1"/>
    <s v="Técnicas vitícolas"/>
    <s v="GL"/>
    <s v="GRUPO DE LABORATORIO"/>
    <s v="527L"/>
    <s v="GL de Técnicas vitícolas"/>
    <s v="GRUPO-A1"/>
    <s v="GL de Técnicas vitícolas"/>
    <s v="2S"/>
    <n v="44670759"/>
    <s v="RAMOS"/>
    <s v="SÁEZ DE OJER"/>
    <s v="JOSÉ LUIS"/>
    <s v="RAMOS SÁEZ DE OJER, JOSÉ LUIS"/>
    <x v="1"/>
    <x v="0"/>
    <x v="1"/>
    <n v="0"/>
    <n v="0"/>
    <s v="joramosae"/>
    <s v="jose-luis.ramos@unirioja.es"/>
    <n v="0.5"/>
    <m/>
    <n v="532"/>
    <s v="LABORAL DOCENTE-ASOCIADO"/>
    <s v="P02"/>
    <s v="TIEMPO PARCIAL (2+2 HORAS)"/>
    <s v="2018-09-17 00:00:00.0"/>
    <s v="2019-09-14 00:00:00.0"/>
    <s v="PI101347"/>
    <s v="PROFESOR ASOCIADO"/>
    <s v="R101"/>
    <x v="4"/>
    <n v="705"/>
    <s v="PRODUCCIÓN VEGETAL"/>
  </r>
  <r>
    <x v="12"/>
    <n v="16629968"/>
    <x v="4"/>
    <n v="528"/>
    <s v="528L"/>
    <s v="GRUPO-A1"/>
    <s v="Ciencia de materiales"/>
    <s v="GL"/>
    <s v="GRUPO DE LABORATORIO"/>
    <s v="528L"/>
    <s v="GL de Ciencia de materiales"/>
    <s v="GRUPO-A1"/>
    <s v="GL de Ciencia de materiales"/>
    <s v="2S"/>
    <n v="16629968"/>
    <s v="EZQUERRO"/>
    <s v="PARMO"/>
    <s v="CINTIA"/>
    <s v="EZQUERRO PARMO, CINTIA"/>
    <x v="1"/>
    <x v="0"/>
    <x v="1"/>
    <n v="0"/>
    <n v="0"/>
    <s v="ciezquer"/>
    <s v="cintia.ezquerro@alum.unirioja.es"/>
    <n v="0.9"/>
    <n v="0.9"/>
    <n v="121"/>
    <s v="PERSONAL INVESTIGADOR EN FORMACIÓN"/>
    <n v="0"/>
    <s v="_"/>
    <s v="2016-09-01 00:00:00.0"/>
    <s v="2019-08-31 00:00:00.0"/>
    <s v="D12BECARIO3"/>
    <s v="PERSONAL INVESTIGADOR PREDOCTORAL EN FORMACIÓN"/>
    <s v="R112"/>
    <x v="8"/>
    <n v="760"/>
    <s v="QUÍMICA INORGÁNICA"/>
  </r>
  <r>
    <x v="12"/>
    <n v="16542732"/>
    <x v="4"/>
    <n v="529"/>
    <s v="529G"/>
    <s v="GRUPO-A"/>
    <s v="Compuestos orgánicos bioactivos"/>
    <s v="GG"/>
    <s v="GRUPO GRANDE"/>
    <s v="529G"/>
    <s v="GG de Compuestos orgánicos bioactivos"/>
    <s v="GRUPO-A"/>
    <s v="GG de Compuestos orgánicos bioactivos"/>
    <s v="1S"/>
    <n v="16542732"/>
    <s v="PEREGRINA"/>
    <s v="GARCÍA"/>
    <s v="JESÚS MANUEL"/>
    <s v="PEREGRINA GARCÍA, JESÚS MANUEL"/>
    <x v="0"/>
    <x v="0"/>
    <x v="0"/>
    <n v="5"/>
    <n v="4"/>
    <s v="pere11"/>
    <s v="jesusmanuel.peregrina@unirioja.es"/>
    <n v="2.5"/>
    <n v="2.5"/>
    <n v="500"/>
    <s v="CATEDRATICO DE UNIVERSIDAD"/>
    <s v="01R"/>
    <s v="TIEMPO COMPLETO REDUCIDO"/>
    <s v="2014-09-15 00:00:00.0"/>
    <s v="null"/>
    <s v="DF100238"/>
    <s v="CATEDRÁTICO DE UNIVERSIDAD"/>
    <s v="R112"/>
    <x v="8"/>
    <n v="765"/>
    <s v="QUÍMICA ORGÁNICA"/>
  </r>
  <r>
    <x v="12"/>
    <n v="30520840"/>
    <x v="4"/>
    <n v="532"/>
    <s v="532G"/>
    <s v="GRUPO-A"/>
    <s v="Laboratorio avanzado de química analítica"/>
    <s v="GG"/>
    <s v="GRUPO GRANDE"/>
    <s v="532G"/>
    <s v="GG de Laboratorio avanzado de química analítica"/>
    <s v="GRUPO-A"/>
    <s v="GG de Laboratorio avanzado de química analítica"/>
    <s v="2S"/>
    <n v="30520840"/>
    <s v="TENA"/>
    <s v="VÁZQUEZ DE LA TORRE"/>
    <s v="MARÍA TERESA"/>
    <s v="TENA VÁZQUEZ DE LA TORRE, MARÍA TERESA"/>
    <x v="1"/>
    <x v="0"/>
    <x v="0"/>
    <n v="5"/>
    <n v="4"/>
    <s v="matena"/>
    <s v="maria-teresa.tena@unirioja.es"/>
    <n v="1.5"/>
    <n v="1.5"/>
    <s v="A-0500"/>
    <s v="CATEDRATICO DE UNIVERSIDAD"/>
    <s v="01R"/>
    <s v="TIEMPO COMPLETO REDUCIDO"/>
    <s v="2016-09-15 00:00:00.0"/>
    <s v="null"/>
    <s v="DF100288"/>
    <s v="CATEDRÁTICO DE UNIVERSIDAD"/>
    <s v="R112"/>
    <x v="8"/>
    <n v="750"/>
    <s v="QUÍMICA ANALÍTICA"/>
  </r>
  <r>
    <x v="12"/>
    <n v="16620264"/>
    <x v="4"/>
    <n v="533"/>
    <s v="533L"/>
    <s v="GRUPO-A1"/>
    <s v="Laboratorio integrado de química"/>
    <s v="GL"/>
    <s v="GRUPO DE LABORATORIO"/>
    <s v="533L"/>
    <s v="GL de Laboratorio integrado de química"/>
    <s v="GRUPO-A1"/>
    <s v="GL de Laboratorio integrado de química"/>
    <s v="1S"/>
    <n v="16620264"/>
    <s v="LOSANTOS"/>
    <s v="CABELLO"/>
    <s v="RAÚL"/>
    <s v="LOSANTOS CABELLO, RAÚL"/>
    <x v="1"/>
    <x v="0"/>
    <x v="1"/>
    <n v="0"/>
    <n v="0"/>
    <s v="ralosant"/>
    <s v="raul.losantosc@unirioja.es"/>
    <n v="1"/>
    <n v="1"/>
    <n v="121"/>
    <s v="PERSONAL INVESTIGADOR EN FORMACIÓN"/>
    <n v="0"/>
    <s v="_"/>
    <s v="2015-09-01 00:00:00.0"/>
    <s v="2019-08-31 00:00:00.0"/>
    <s v="D12BECARIO8"/>
    <s v="PERSONAL INVESTIGADOR EN FORMACIÓN"/>
    <s v="R112"/>
    <x v="8"/>
    <n v="765"/>
    <s v="QUÍMICA ORGÁNICA"/>
  </r>
  <r>
    <x v="12"/>
    <n v="16614434"/>
    <x v="4"/>
    <n v="533"/>
    <s v="533L"/>
    <s v="GRUPO-A2"/>
    <s v="Laboratorio integrado de química"/>
    <s v="GL"/>
    <s v="GRUPO DE LABORATORIO"/>
    <s v="533L"/>
    <s v="GL de Laboratorio integrado de química"/>
    <s v="GRUPO-A2"/>
    <s v="GL de Laboratorio integrado de química"/>
    <s v="1S"/>
    <n v="16614434"/>
    <s v="DONAMARÍA"/>
    <s v="SÁEZ"/>
    <s v="ROCÍO"/>
    <s v="DONAMARÍA SÁEZ, ROCÍO"/>
    <x v="1"/>
    <x v="0"/>
    <x v="1"/>
    <m/>
    <m/>
    <s v="rodonama"/>
    <s v="rocio.donamaria@alum.unirioja.es"/>
    <n v="1"/>
    <n v="1"/>
    <n v="121"/>
    <s v="PERSONAL INVESTIGADOR EN FORMACIÓN"/>
    <n v="0"/>
    <s v="_"/>
    <s v="2015-01-01 00:00:00.0"/>
    <s v="2018-12-31 00:00:00.0"/>
    <s v="D12BECARIO2"/>
    <s v="PERSONAL INVESTIGADOR PREDOCTORAL"/>
    <s v="R112"/>
    <x v="8"/>
    <n v="760"/>
    <s v="QUÍMICA INORGÁNICA"/>
  </r>
  <r>
    <x v="12"/>
    <n v="17140700"/>
    <x v="4"/>
    <n v="542"/>
    <s v="542G"/>
    <s v="GRUPO-A"/>
    <s v="Determinación estructural"/>
    <s v="GG"/>
    <s v="GRUPO GRANDE"/>
    <s v="542G"/>
    <s v="GG de Determinación estructural"/>
    <s v="GRUPO-A"/>
    <s v="GG de Determinación estructural"/>
    <s v="2S"/>
    <n v="17140700"/>
    <s v="LALINDE"/>
    <s v="PEÑA"/>
    <s v="ELENA"/>
    <s v="LALINDE PEÑA, ELENA"/>
    <x v="1"/>
    <x v="0"/>
    <x v="0"/>
    <n v="6"/>
    <n v="5"/>
    <s v="elalinde"/>
    <s v="elena.lalinde@unirioja.es"/>
    <n v="1.67"/>
    <n v="1.67"/>
    <n v="500"/>
    <s v="CATEDRATICO DE UNIVERSIDAD"/>
    <s v="01R"/>
    <s v="TIEMPO COMPLETO REDUCIDO"/>
    <s v="2012-09-01 00:00:00.0"/>
    <s v="null"/>
    <s v="DF100217"/>
    <s v="CATEDRÁTICO DE UNIVERSIDAD"/>
    <s v="R112"/>
    <x v="8"/>
    <n v="760"/>
    <s v="QUÍMICA INORGÁNICA"/>
  </r>
  <r>
    <x v="13"/>
    <n v="16542732"/>
    <x v="4"/>
    <n v="542"/>
    <s v="542G"/>
    <s v="GRUPO-A"/>
    <s v="Determinación estructural"/>
    <s v="GG"/>
    <s v="GRUPO GRANDE"/>
    <s v="542G"/>
    <s v="GG de Determinación estructural"/>
    <s v="GRUPO-A"/>
    <s v="GG de Determinación estructural"/>
    <s v="2S"/>
    <n v="16542732"/>
    <s v="PEREGRINA"/>
    <s v="GARCÍA"/>
    <s v="JESÚS MANUEL"/>
    <s v="PEREGRINA GARCÍA, JESÚS MANUEL"/>
    <x v="0"/>
    <x v="0"/>
    <x v="0"/>
    <n v="5"/>
    <n v="4"/>
    <s v="pere11"/>
    <s v="jesusmanuel.peregrina@unirioja.es"/>
    <n v="2.33"/>
    <m/>
    <n v="500"/>
    <s v="CATEDRATICO DE UNIVERSIDAD"/>
    <s v="01R"/>
    <s v="TIEMPO COMPLETO REDUCIDO"/>
    <s v="2014-09-15 00:00:00.0"/>
    <s v="null"/>
    <s v="DF100238"/>
    <s v="CATEDRÁTICO DE UNIVERSIDAD"/>
    <s v="R112"/>
    <x v="8"/>
    <n v="765"/>
    <s v="QUÍMICA ORGÁNICA"/>
  </r>
  <r>
    <x v="13"/>
    <n v="17140700"/>
    <x v="4"/>
    <n v="542"/>
    <s v="542G"/>
    <s v="GRUPO-A"/>
    <s v="Determinación estructural"/>
    <s v="GG"/>
    <s v="GRUPO GRANDE"/>
    <s v="542G"/>
    <s v="GG de Determinación estructural"/>
    <s v="GRUPO-A"/>
    <s v="GG de Determinación estructural"/>
    <s v="2S"/>
    <n v="17140700"/>
    <s v="LALINDE"/>
    <s v="PEÑA"/>
    <s v="ELENA"/>
    <s v="LALINDE PEÑA, ELENA"/>
    <x v="1"/>
    <x v="0"/>
    <x v="0"/>
    <n v="6"/>
    <n v="5"/>
    <s v="elalinde"/>
    <s v="elena.lalinde@unirioja.es"/>
    <n v="1.67"/>
    <m/>
    <n v="500"/>
    <s v="CATEDRATICO DE UNIVERSIDAD"/>
    <s v="01R"/>
    <s v="TIEMPO COMPLETO REDUCIDO"/>
    <s v="2012-09-01 00:00:00.0"/>
    <s v="null"/>
    <s v="DF100217"/>
    <s v="CATEDRÁTICO DE UNIVERSIDAD"/>
    <s v="R112"/>
    <x v="8"/>
    <n v="760"/>
    <s v="QUÍMICA INORGÁNICA"/>
  </r>
  <r>
    <x v="13"/>
    <n v="5625302"/>
    <x v="4"/>
    <n v="543"/>
    <s v="543G"/>
    <s v="GRUPO-A"/>
    <s v="Microbiología enológica"/>
    <s v="GG"/>
    <s v="GRUPO GRANDE"/>
    <s v="543G"/>
    <s v="GG de Microbiología enológica"/>
    <s v="GRUPO-A"/>
    <s v="GG de Microbiología enológica"/>
    <s v="1S"/>
    <n v="5625302"/>
    <s v="TORRES"/>
    <s v="MANRIQUE"/>
    <s v="CARMEN"/>
    <s v="TORRES MANRIQUE, CARMEN"/>
    <x v="0"/>
    <x v="0"/>
    <x v="0"/>
    <n v="6"/>
    <n v="4"/>
    <s v="catorres"/>
    <s v="carmen.torres@unirioja.es"/>
    <n v="1.4"/>
    <n v="1.4"/>
    <n v="500"/>
    <s v="CATEDRATICO DE UNIVERSIDAD"/>
    <s v="01R"/>
    <s v="TIEMPO COMPLETO REDUCIDO"/>
    <s v="2014-09-15 00:00:00.0"/>
    <s v="null"/>
    <s v="DF100139"/>
    <s v="CATEDRATICO DE UNIVERSIDAD"/>
    <s v="R101"/>
    <x v="4"/>
    <n v="60"/>
    <s v="BIOQUÍMICA Y BIOLOGÍA MOLECULAR"/>
  </r>
  <r>
    <x v="13"/>
    <n v="16552787"/>
    <x v="4"/>
    <n v="543"/>
    <s v="543G"/>
    <s v="GRUPO-A"/>
    <s v="Microbiología enológica"/>
    <s v="GG"/>
    <s v="GRUPO GRANDE"/>
    <s v="543G"/>
    <s v="GG de Microbiología enológica"/>
    <s v="GRUPO-A"/>
    <s v="GG de Microbiología enológica"/>
    <s v="1S"/>
    <n v="16552787"/>
    <s v="TENORIO"/>
    <s v="RODRÍGUEZ"/>
    <s v="CARMEN"/>
    <s v="TENORIO RODRÍGUEZ, CARMEN"/>
    <x v="0"/>
    <x v="0"/>
    <x v="0"/>
    <n v="2"/>
    <n v="3"/>
    <s v="catenori"/>
    <s v="carmen.tenorio@unirioja.es"/>
    <n v="0.7"/>
    <n v="0.7"/>
    <n v="504"/>
    <s v="PROFESOR TITULAR UNIVERSIDAD"/>
    <s v="01R"/>
    <s v="TIEMPO COMPLETO REDUCIDO"/>
    <s v="2018-09-17 00:00:00.0"/>
    <s v="null"/>
    <s v="DF100263"/>
    <s v="PROFESOR TITULAR DE UNIVERSIDAD"/>
    <s v="R101"/>
    <x v="4"/>
    <n v="60"/>
    <s v="BIOQUÍMICA Y BIOLOGÍA MOLECULAR"/>
  </r>
  <r>
    <x v="14"/>
    <n v="5625302"/>
    <x v="4"/>
    <n v="543"/>
    <s v="543G"/>
    <s v="GRUPO-A"/>
    <s v="Microbiología enológica"/>
    <s v="GG"/>
    <s v="GRUPO GRANDE"/>
    <s v="543G"/>
    <s v="GG de Microbiología enológica"/>
    <s v="GRUPO-A"/>
    <s v="GG de Microbiología enológica"/>
    <s v="1S"/>
    <n v="5625302"/>
    <s v="TORRES"/>
    <s v="MANRIQUE"/>
    <s v="CARMEN"/>
    <s v="TORRES MANRIQUE, CARMEN"/>
    <x v="0"/>
    <x v="0"/>
    <x v="0"/>
    <n v="6"/>
    <n v="4"/>
    <s v="catorres"/>
    <s v="carmen.torres@unirioja.es"/>
    <n v="1.4"/>
    <m/>
    <n v="500"/>
    <s v="CATEDRATICO DE UNIVERSIDAD"/>
    <s v="01R"/>
    <s v="TIEMPO COMPLETO REDUCIDO"/>
    <s v="2014-09-15 00:00:00.0"/>
    <s v="null"/>
    <s v="DF100139"/>
    <s v="CATEDRATICO DE UNIVERSIDAD"/>
    <s v="R101"/>
    <x v="4"/>
    <n v="60"/>
    <s v="BIOQUÍMICA Y BIOLOGÍA MOLECULAR"/>
  </r>
  <r>
    <x v="14"/>
    <n v="16552787"/>
    <x v="4"/>
    <n v="543"/>
    <s v="543G"/>
    <s v="GRUPO-A"/>
    <s v="Microbiología enológica"/>
    <s v="GG"/>
    <s v="GRUPO GRANDE"/>
    <s v="543G"/>
    <s v="GG de Microbiología enológica"/>
    <s v="GRUPO-A"/>
    <s v="GG de Microbiología enológica"/>
    <s v="1S"/>
    <n v="16552787"/>
    <s v="TENORIO"/>
    <s v="RODRÍGUEZ"/>
    <s v="CARMEN"/>
    <s v="TENORIO RODRÍGUEZ, CARMEN"/>
    <x v="0"/>
    <x v="0"/>
    <x v="0"/>
    <n v="2"/>
    <n v="3"/>
    <s v="catenori"/>
    <s v="carmen.tenorio@unirioja.es"/>
    <n v="0.7"/>
    <m/>
    <n v="504"/>
    <s v="PROFESOR TITULAR UNIVERSIDAD"/>
    <s v="01R"/>
    <s v="TIEMPO COMPLETO REDUCIDO"/>
    <s v="2018-09-17 00:00:00.0"/>
    <s v="null"/>
    <s v="DF100263"/>
    <s v="PROFESOR TITULAR DE UNIVERSIDAD"/>
    <s v="R101"/>
    <x v="4"/>
    <n v="60"/>
    <s v="BIOQUÍMICA Y BIOLOGÍA MOLECULAR"/>
  </r>
  <r>
    <x v="13"/>
    <n v="7859589"/>
    <x v="4"/>
    <n v="544"/>
    <s v="544G"/>
    <s v="GRUPO-A"/>
    <s v="Análisis sensorial"/>
    <s v="GG"/>
    <s v="GRUPO GRANDE"/>
    <s v="544G"/>
    <s v="GG de Análisis sensorial"/>
    <s v="GRUPO-A"/>
    <s v="GG de Análisis sensorial"/>
    <s v="AN"/>
    <n v="7859589"/>
    <s v="PALACIOS"/>
    <s v="GARCÍA"/>
    <s v="ANTONIO TOMÁS"/>
    <s v="PALACIOS GARCÍA, ANTONIO TOMÁS"/>
    <x v="0"/>
    <x v="0"/>
    <x v="0"/>
    <n v="0"/>
    <n v="0"/>
    <s v="anpalaga"/>
    <s v="antonio-tomas.palacios@unirioja.es"/>
    <n v="2"/>
    <n v="2"/>
    <n v="532"/>
    <s v="LABORAL DOCENTE-ASOCIADO"/>
    <s v="P06"/>
    <s v="TIEMPO PARCIAL (6+6 HORAS)"/>
    <s v="2015-09-15 00:00:00.0"/>
    <s v="2019-09-14 00:00:00.0"/>
    <s v="PI101016"/>
    <s v="PROFESOR ASOCIADO"/>
    <s v="R101"/>
    <x v="4"/>
    <n v="780"/>
    <s v="TECNOLOGÍA DE ALIMENTOS"/>
  </r>
  <r>
    <x v="13"/>
    <n v="16580683"/>
    <x v="4"/>
    <n v="544"/>
    <s v="544G"/>
    <s v="GRUPO-A"/>
    <s v="Análisis sensorial"/>
    <s v="GG"/>
    <s v="GRUPO GRANDE"/>
    <s v="544G"/>
    <s v="GG de Análisis sensorial"/>
    <s v="GRUPO-A"/>
    <s v="GG de Análisis sensorial"/>
    <s v="AN"/>
    <n v="16580683"/>
    <s v="LÓPEZ"/>
    <s v="ALFARO"/>
    <s v="ISABEL"/>
    <s v="LÓPEZ ALFARO, ISABEL"/>
    <x v="0"/>
    <x v="0"/>
    <x v="0"/>
    <n v="1"/>
    <n v="0"/>
    <s v="islopez"/>
    <s v="isabel.lopez@unirioja.es"/>
    <n v="0"/>
    <n v="0"/>
    <n v="536"/>
    <s v="PROFESOR INTERINO"/>
    <s v="C01"/>
    <s v="TIEMPO COMPLETO"/>
    <s v="2015-09-15 00:00:00.0"/>
    <s v="null"/>
    <s v="PI101014"/>
    <s v="PROFESOR CONTRATADO INTERINO"/>
    <s v="R101"/>
    <x v="4"/>
    <n v="780"/>
    <s v="TECNOLOGÍA DE ALIMENTOS"/>
  </r>
  <r>
    <x v="13"/>
    <n v="13152345"/>
    <x v="4"/>
    <n v="544"/>
    <s v="544L"/>
    <s v="GRUPO-A1"/>
    <s v="Análisis sensorial"/>
    <s v="GL"/>
    <s v="GRUPO DE LABORATORIO"/>
    <s v="544L"/>
    <s v="GL de Análisis sensorial"/>
    <s v="GRUPO-A1"/>
    <s v="GL de Análisis sensorial"/>
    <s v="AN"/>
    <n v="13152345"/>
    <s v="GONZÁLEZ"/>
    <s v="MARCOS"/>
    <s v="DAVID"/>
    <s v="GONZÁLEZ MARCOS, DAVID"/>
    <x v="1"/>
    <x v="0"/>
    <x v="1"/>
    <n v="0"/>
    <n v="0"/>
    <s v="davgonzmarc"/>
    <s v="david.gonzalez@unirioja.es"/>
    <n v="1.25"/>
    <n v="1.25"/>
    <n v="532"/>
    <s v="LABORAL DOCENTE-ASOCIADO"/>
    <s v="P03"/>
    <s v="TIEMPO PARCIAL (3+3 HORAS)"/>
    <s v="2019-03-02 00:00:00.0"/>
    <s v="2019-09-14 00:00:00.0"/>
    <s v="PI101412"/>
    <s v="PROFESOR ASOCIADO"/>
    <s v="R101"/>
    <x v="4"/>
    <n v="780"/>
    <s v="TECNOLOGÍA DE ALIMENTOS"/>
  </r>
  <r>
    <x v="13"/>
    <n v="10828501"/>
    <x v="4"/>
    <n v="545"/>
    <s v="545G"/>
    <s v="GRUPO-A"/>
    <s v="Economía y marketing"/>
    <s v="GG"/>
    <s v="GRUPO GRANDE"/>
    <s v="545G"/>
    <s v="GG de Economía y márketing"/>
    <s v="GRUPO-A"/>
    <s v="GG de Economía y márketing"/>
    <s v="2S"/>
    <n v="10828501"/>
    <s v="RUIZ"/>
    <s v="VEGA"/>
    <s v="AGUSTÍN V."/>
    <s v="RUIZ VEGA, AGUSTÍN V."/>
    <x v="0"/>
    <x v="0"/>
    <x v="0"/>
    <n v="6"/>
    <n v="0"/>
    <s v="agusruve"/>
    <s v="agustin.ruiz@unirioja.es"/>
    <n v="1.5"/>
    <n v="1.5"/>
    <n v="500"/>
    <s v="CATEDRATICO DE UNIVERSIDAD"/>
    <s v="01A"/>
    <s v="TIEMPO COMPLETO AMPLIADO"/>
    <s v="2013-09-01 00:00:00.0"/>
    <s v="null"/>
    <s v="DF31131"/>
    <s v="CATEDRÁTICO DE UNIVERSIDAD"/>
    <s v="R104"/>
    <x v="0"/>
    <n v="95"/>
    <s v="COMERCIALIZACIÓN E INVESTIGACIÓN DE MERCADOS"/>
  </r>
  <r>
    <x v="13"/>
    <n v="16515085"/>
    <x v="4"/>
    <n v="545"/>
    <s v="545G"/>
    <s v="GRUPO-A"/>
    <s v="Economía y marketing"/>
    <s v="GG"/>
    <s v="GRUPO GRANDE"/>
    <s v="545G"/>
    <s v="GG de Economía y márketing"/>
    <s v="GRUPO-A"/>
    <s v="GG de Economía y márketing"/>
    <s v="2S"/>
    <n v="16515085"/>
    <s v="BARCO"/>
    <s v="ROYO"/>
    <s v="EMILIO"/>
    <s v="BARCO ROYO, EMILIO"/>
    <x v="1"/>
    <x v="0"/>
    <x v="0"/>
    <n v="1"/>
    <n v="0"/>
    <s v="ebarco"/>
    <s v="emilio.barco@unirioja.es"/>
    <n v="1.1599999999999999"/>
    <n v="1.1599999999999999"/>
    <n v="536"/>
    <s v="PROFESOR INTERINO"/>
    <s v="C01"/>
    <s v="TIEMPO COMPLETO"/>
    <s v="2017-09-15 00:00:00.0"/>
    <s v="null"/>
    <s v="PI101301"/>
    <s v="PROFESOR CONTRATADO INTERINO"/>
    <s v="R104"/>
    <x v="0"/>
    <n v="225"/>
    <s v="ECONOMÍA APLICADA"/>
  </r>
  <r>
    <x v="13"/>
    <n v="16570616"/>
    <x v="4"/>
    <n v="545"/>
    <s v="545G"/>
    <s v="GRUPO-A"/>
    <s v="Economía y marketing"/>
    <s v="GG"/>
    <s v="GRUPO GRANDE"/>
    <s v="545G"/>
    <s v="GG de Economía y márketing"/>
    <s v="GRUPO-A"/>
    <s v="GG de Economía y márketing"/>
    <s v="2S"/>
    <n v="16570616"/>
    <s v="AMO"/>
    <s v="MATARRANZ"/>
    <s v="DAVID"/>
    <s v="AMO MATARRANZ, DAVID"/>
    <x v="1"/>
    <x v="0"/>
    <x v="1"/>
    <n v="0"/>
    <n v="0"/>
    <s v="daamo"/>
    <s v="david.amo@unirioja.es"/>
    <n v="1.34"/>
    <n v="1.34"/>
    <n v="532"/>
    <s v="LABORAL DOCENTE-ASOCIADO"/>
    <s v="P04"/>
    <s v="TIEMPO PARCIAL (4+4 HORAS)"/>
    <s v="2017-09-15 00:00:00.0"/>
    <s v="2019-09-14 00:00:00.0"/>
    <s v="PI101240"/>
    <s v="PROFESOR ASOCIADO"/>
    <s v="R104"/>
    <x v="0"/>
    <n v="230"/>
    <s v="ECONOMÍA FINANCIERA Y CONTABILIDAD"/>
  </r>
  <r>
    <x v="13"/>
    <n v="16556951"/>
    <x v="4"/>
    <n v="546"/>
    <s v="546L"/>
    <s v="GRUPO-A1"/>
    <s v="Prácticas integradas enológicas"/>
    <s v="GL"/>
    <s v="GRUPO DE LABORATORIO"/>
    <s v="546L"/>
    <s v="GL de Prácticas integradas enológicas"/>
    <s v="GRUPO-A1"/>
    <s v="GL de Prácticas integradas enológicas"/>
    <s v="AN"/>
    <n v="16556951"/>
    <s v="BERRUECO"/>
    <s v="PUELLES"/>
    <s v="Mª INMACULADA"/>
    <s v="BERRUECO PUELLES, Mª INMACULADA"/>
    <x v="1"/>
    <x v="0"/>
    <x v="1"/>
    <m/>
    <m/>
    <s v="miberrue"/>
    <s v="m-inmaculada.berrueco@unirioja.es"/>
    <n v="1.2"/>
    <n v="1.2"/>
    <n v="536"/>
    <s v="PROFESOR INTERINO"/>
    <s v="P04"/>
    <s v="TIEMPO PARCIAL (4+4 HORAS)"/>
    <s v="2019-02-11 00:00:00.0"/>
    <s v="2019-03-01 00:00:00.0"/>
    <s v="PI101455"/>
    <s v="PROFESOR CONTRATADO INTERINO"/>
    <s v="R101"/>
    <x v="4"/>
    <n v="780"/>
    <s v="TECNOLOGÍA DE ALIMENTOS"/>
  </r>
  <r>
    <x v="13"/>
    <n v="50793513"/>
    <x v="4"/>
    <n v="549"/>
    <s v="549G"/>
    <s v="GRUPO-A"/>
    <s v="Cultura vitivinícola"/>
    <s v="GG"/>
    <s v="GRUPO GRANDE"/>
    <s v="549G"/>
    <s v="GG de Cultura vitivinícola"/>
    <s v="GRUPO-A"/>
    <s v="GG de Cultura vitivinícola"/>
    <s v="2S"/>
    <n v="50793513"/>
    <s v="PAEZ DE LA CADENA"/>
    <s v="TORTOSA"/>
    <s v="FRANCISCO"/>
    <s v="PAEZ DE LA CADENA TORTOSA, FRANCISCO"/>
    <x v="1"/>
    <x v="0"/>
    <x v="0"/>
    <n v="4"/>
    <n v="0"/>
    <s v="franpaez"/>
    <s v="paco.pc@unirioja.es"/>
    <n v="3.3"/>
    <n v="3.3"/>
    <n v="504"/>
    <s v="PROFESOR TITULAR UNIVERSIDAD"/>
    <s v="C01"/>
    <s v="TIEMPO COMPLETO"/>
    <s v="2018-09-17 00:00:00.0"/>
    <s v="null"/>
    <s v="DF100079"/>
    <s v="PROFESOR TITULAR DE UNIVERSIDAD"/>
    <s v="R101"/>
    <x v="4"/>
    <n v="705"/>
    <s v="PRODUCCIÓN VEGETAL"/>
  </r>
  <r>
    <x v="13"/>
    <n v="16616932"/>
    <x v="4"/>
    <n v="551"/>
    <s v="551G"/>
    <s v="GRUPO-A"/>
    <s v="Marketing internacional del vino"/>
    <s v="GG"/>
    <s v="GRUPO GRANDE"/>
    <s v="551G"/>
    <s v="GG de Márketing internacional del vino"/>
    <s v="GRUPO-A"/>
    <s v="GG de Márketing internacional del vino"/>
    <s v="1S"/>
    <n v="16616932"/>
    <s v="MEDRANO"/>
    <s v="SÁEZ"/>
    <s v="NATALIA"/>
    <s v="MEDRANO SÁEZ, NATALIA"/>
    <x v="1"/>
    <x v="0"/>
    <x v="1"/>
    <m/>
    <m/>
    <s v="namedran"/>
    <s v="natalia.medrano@unirioja.es"/>
    <n v="2.8"/>
    <n v="2.8"/>
    <n v="536"/>
    <s v="PROFESOR INTERINO"/>
    <s v="C01"/>
    <s v="TIEMPO COMPLETO"/>
    <s v="2018-09-17 00:00:00.0"/>
    <s v="2019-01-18 00:00:00.0"/>
    <s v="PI101353"/>
    <s v="PROFESOR CONTRATADO INTERINO TC"/>
    <s v="R104"/>
    <x v="0"/>
    <n v="95"/>
    <s v="COMERCIALIZACIÓN E INVESTIGACIÓN DE MERCADOS"/>
  </r>
  <r>
    <x v="13"/>
    <n v="7852960"/>
    <x v="4"/>
    <n v="553"/>
    <s v="553G"/>
    <s v="GRUPO-A"/>
    <s v="Prácticas externas"/>
    <s v="GG"/>
    <s v="GRUPO GRANDE"/>
    <s v="553G"/>
    <s v="GG de Prácticas en empresa"/>
    <s v="GRUPO-A"/>
    <s v="GG de Prácticas en empresa"/>
    <s v="AN"/>
    <n v="7852960"/>
    <s v="TARDÁGUILA"/>
    <s v="LASO"/>
    <s v="MANUEL JAVIER"/>
    <s v="TARDÁGUILA LASO, MANUEL JAVIER"/>
    <x v="1"/>
    <x v="0"/>
    <x v="0"/>
    <n v="5"/>
    <n v="3"/>
    <s v="jatardag"/>
    <s v="javier.tardaguila@unirioja.es"/>
    <n v="0.2"/>
    <n v="0.2"/>
    <n v="500"/>
    <s v="CATEDRATICO DE UNIVERSIDAD"/>
    <s v="01R"/>
    <s v="TIEMPO COMPLETO REDUCIDO"/>
    <s v="2018-11-26 00:00:00.0"/>
    <s v="null"/>
    <s v="DF100371"/>
    <s v="CATEDRÁTICO DE UNIVERSIDAD"/>
    <s v="R101"/>
    <x v="4"/>
    <n v="705"/>
    <s v="PRODUCCIÓN VEGETAL"/>
  </r>
  <r>
    <x v="13"/>
    <n v="15863391"/>
    <x v="4"/>
    <n v="553"/>
    <s v="553G"/>
    <s v="GRUPO-A"/>
    <s v="Prácticas externas"/>
    <s v="GG"/>
    <s v="GRUPO GRANDE"/>
    <s v="553G"/>
    <s v="GG de Prácticas en empresa"/>
    <s v="GRUPO-A"/>
    <s v="GG de Prácticas en empresa"/>
    <s v="AN"/>
    <n v="15863391"/>
    <s v="PEÑA"/>
    <s v="NAVARIDAS"/>
    <s v="JOSÉ MIGUEL"/>
    <s v="PEÑA NAVARIDAS, JOSÉ MIGUEL"/>
    <x v="1"/>
    <x v="0"/>
    <x v="0"/>
    <n v="4"/>
    <n v="0"/>
    <s v="jopena"/>
    <s v="jmiguel.penya@unirioja.es"/>
    <n v="0.2"/>
    <n v="0.2"/>
    <n v="533"/>
    <s v="COLABORADOR-TIPO 2 (Doctor)"/>
    <s v="C01"/>
    <s v="TIEMPO COMPLETO"/>
    <s v="2006-10-01 00:00:00.0"/>
    <s v="null"/>
    <s v="LD100579"/>
    <s v="PROFESOR COLABORADOR TIPO 2"/>
    <s v="R101"/>
    <x v="4"/>
    <n v="500"/>
    <s v="INGENIERÍA AGROFORESTAL"/>
  </r>
  <r>
    <x v="13"/>
    <n v="30520840"/>
    <x v="4"/>
    <n v="553"/>
    <s v="553G"/>
    <s v="GRUPO-A"/>
    <s v="Prácticas externas"/>
    <s v="GG"/>
    <s v="GRUPO GRANDE"/>
    <s v="553G"/>
    <s v="GG de Prácticas en empresa"/>
    <s v="GRUPO-A"/>
    <s v="GG de Prácticas en empresa"/>
    <s v="AN"/>
    <n v="30520840"/>
    <s v="TENA"/>
    <s v="VÁZQUEZ DE LA TORRE"/>
    <s v="MARÍA TERESA"/>
    <s v="TENA VÁZQUEZ DE LA TORRE, MARÍA TERESA"/>
    <x v="1"/>
    <x v="0"/>
    <x v="0"/>
    <n v="5"/>
    <n v="4"/>
    <s v="matena"/>
    <s v="maria-teresa.tena@unirioja.es"/>
    <n v="0.6"/>
    <n v="0.6"/>
    <s v="A-0500"/>
    <s v="CATEDRATICO DE UNIVERSIDAD"/>
    <s v="01R"/>
    <s v="TIEMPO COMPLETO REDUCIDO"/>
    <s v="2016-09-15 00:00:00.0"/>
    <s v="null"/>
    <s v="DF100288"/>
    <s v="CATEDRÁTICO DE UNIVERSIDAD"/>
    <s v="R112"/>
    <x v="8"/>
    <n v="750"/>
    <s v="QUÍMICA ANALÍTICA"/>
  </r>
  <r>
    <x v="13"/>
    <n v="31618249"/>
    <x v="4"/>
    <n v="553"/>
    <s v="553G"/>
    <s v="GRUPO-A"/>
    <s v="Prácticas externas"/>
    <s v="GG"/>
    <s v="GRUPO GRANDE"/>
    <s v="553G"/>
    <s v="GG de Prácticas en empresa"/>
    <s v="GRUPO-A"/>
    <s v="GG de Prácticas en empresa"/>
    <s v="AN"/>
    <n v="31618249"/>
    <s v="ANDRADES"/>
    <s v="RODRÍGUEZ"/>
    <s v="MARÍA SOLEDAD"/>
    <s v="ANDRADES RODRÍGUEZ, MARÍA SOLEDAD"/>
    <x v="0"/>
    <x v="0"/>
    <x v="0"/>
    <n v="5"/>
    <n v="3"/>
    <s v="mandrade"/>
    <s v="marisol.andrades@unirioja.es"/>
    <n v="0.2"/>
    <n v="0.2"/>
    <n v="504"/>
    <s v="PROFESOR TITULAR UNIVERSIDAD"/>
    <s v="01R"/>
    <s v="TIEMPO COMPLETO REDUCIDO"/>
    <s v="2018-09-17 00:00:00.0"/>
    <s v="null"/>
    <s v="DF3164"/>
    <s v="TITULAR DE ESCUELAS UNIVERSITARIAS"/>
    <s v="R101"/>
    <x v="4"/>
    <n v="705"/>
    <s v="PRODUCCIÓN VEGETAL"/>
  </r>
  <r>
    <x v="13"/>
    <n v="72778746"/>
    <x v="4"/>
    <n v="553"/>
    <s v="553G"/>
    <s v="GRUPO-A"/>
    <s v="Prácticas externas"/>
    <s v="GG"/>
    <s v="GRUPO GRANDE"/>
    <s v="553G"/>
    <s v="GG de Prácticas en empresa"/>
    <s v="GRUPO-A"/>
    <s v="GG de Prácticas en empresa"/>
    <s v="AN"/>
    <n v="72778746"/>
    <s v="PÉREZ"/>
    <s v="MORENO"/>
    <s v="IGNACIO"/>
    <s v="PÉREZ MORENO, IGNACIO"/>
    <x v="0"/>
    <x v="0"/>
    <x v="0"/>
    <n v="5"/>
    <n v="3"/>
    <s v="igperez"/>
    <s v="ignacio.perez@unirioja.es"/>
    <n v="0.2"/>
    <n v="0.2"/>
    <n v="504"/>
    <s v="PROFESOR TITULAR UNIVERSIDAD"/>
    <s v="01R"/>
    <s v="TIEMPO COMPLETO REDUCIDO"/>
    <s v="2017-09-15 00:00:00.0"/>
    <s v="null"/>
    <s v="DF3158"/>
    <s v="TITULAR DE UNIVERSIDAD"/>
    <s v="R101"/>
    <x v="4"/>
    <n v="705"/>
    <s v="PRODUCCIÓN VEGETAL"/>
  </r>
  <r>
    <x v="13"/>
    <n v="71458565"/>
    <x v="4"/>
    <n v="556"/>
    <s v="556G"/>
    <s v="GRUPO-A"/>
    <s v="Sistemas de calidad y seguridad laboral"/>
    <s v="GG"/>
    <s v="GRUPO GRANDE"/>
    <s v="556G"/>
    <s v="GG de Sistemas de calidad y seguridad laboral"/>
    <s v="GRUPO-A"/>
    <s v="GG de Sistemas de calidad y seguridad laboral"/>
    <s v="1S"/>
    <n v="71458565"/>
    <s v="GARCÍA"/>
    <s v="GONZÁLEZ"/>
    <s v="JULIA"/>
    <s v="GARCÍA GONZÁLEZ, JULIA"/>
    <x v="1"/>
    <x v="0"/>
    <x v="0"/>
    <m/>
    <m/>
    <s v="jugarcgo"/>
    <s v="julia.garciag@unirioja.es"/>
    <n v="1"/>
    <n v="1"/>
    <n v="7081"/>
    <s v="AYUDANTE (DOCTOR)"/>
    <s v="C01"/>
    <s v="TIEMPO COMPLETO"/>
    <s v="2018-09-17 00:00:00.0"/>
    <s v="2019-02-03 00:00:00.0"/>
    <s v="PI101346"/>
    <s v="PROFESOR AYUDANTE DOCTOR"/>
    <s v="R101"/>
    <x v="4"/>
    <n v="500"/>
    <s v="INGENIERÍA AGROFORESTAL"/>
  </r>
  <r>
    <x v="13"/>
    <n v="76629951"/>
    <x v="4"/>
    <n v="557"/>
    <s v="557G"/>
    <s v="GRUPO-A"/>
    <s v="Viticultura de precisión"/>
    <s v="GG"/>
    <s v="GRUPO GRANDE"/>
    <s v="557G"/>
    <s v="GG de VitIcultura de precisión"/>
    <s v="GRUPO-A"/>
    <s v="GG de VitIcultura de precisión"/>
    <s v="2S"/>
    <n v="76629951"/>
    <s v="PALACIOS"/>
    <s v="LÓPEZ"/>
    <s v="FERNANDO"/>
    <s v="PALACIOS LÓPEZ, FERNANDO"/>
    <x v="1"/>
    <x v="0"/>
    <x v="1"/>
    <n v="0"/>
    <n v="0"/>
    <s v="fepalal"/>
    <s v="fernando.palacios@alum.unirioja.es"/>
    <n v="0.5"/>
    <n v="0.5"/>
    <n v="121"/>
    <s v="PERSONAL INVESTIGADOR EN FORMACIÓN"/>
    <n v="0"/>
    <s v="_"/>
    <s v="2017-06-01 00:00:00.0"/>
    <s v="2019-05-31 00:00:00.0"/>
    <s v="D01BECARIO3"/>
    <s v="PERSONAL INVESTIGADOR PREDOCTORAL EN FORMACIÓN"/>
    <s v="R101"/>
    <x v="4"/>
    <n v="705"/>
    <s v="PRODUCCIÓN VEGETAL"/>
  </r>
  <r>
    <x v="13"/>
    <n v="10200766"/>
    <x v="4"/>
    <n v="557"/>
    <s v="557R"/>
    <s v="GRUPO-A1"/>
    <s v="Viticultura de precisión"/>
    <s v="GR"/>
    <s v="GRUPO REDUCIDO"/>
    <s v="557R"/>
    <s v="GR de VitIcultura de precisión"/>
    <s v="GRUPO-A1"/>
    <s v="GR de VitIcultura de precisión"/>
    <s v="2S"/>
    <n v="10200766"/>
    <s v="ROMÁN"/>
    <s v="FERNÁNDEZ"/>
    <s v="LUIS RUBÉN"/>
    <s v="ROMÁN FERNÁNDEZ, LUIS RUBÉN"/>
    <x v="1"/>
    <x v="0"/>
    <x v="0"/>
    <n v="0"/>
    <n v="0"/>
    <s v="luroman"/>
    <s v="luis-ruben.roman@unirioja.es"/>
    <n v="0.8"/>
    <n v="0.8"/>
    <n v="532"/>
    <s v="LABORAL DOCENTE-ASOCIADO"/>
    <s v="P06"/>
    <s v="TIEMPO PARCIAL (6+6 HORAS)"/>
    <s v="2019-02-07 00:00:00.0"/>
    <s v="2019-09-14 00:00:00.0"/>
    <s v="PI101451"/>
    <s v="PROFESOR ASOCIADO"/>
    <s v="R101"/>
    <x v="4"/>
    <n v="705"/>
    <s v="PRODUCCIÓN VEGETAL"/>
  </r>
  <r>
    <x v="13"/>
    <n v="72781903"/>
    <x v="4"/>
    <n v="558"/>
    <s v="558G"/>
    <s v="GRUPO-A"/>
    <s v="Ingeniería de procesos enológicos"/>
    <s v="GG"/>
    <s v="GRUPO GRANDE"/>
    <s v="558G"/>
    <s v="GG de Ingenieria de procesos enológicos"/>
    <s v="GRUPO-A"/>
    <s v="GG de Ingenieria de procesos enológicos"/>
    <s v="2S"/>
    <n v="72781903"/>
    <s v="ARBIZU"/>
    <s v="MILAGRO"/>
    <s v="MARÍA JULIA"/>
    <s v="ARBIZU MILAGRO, MARÍA JULIA"/>
    <x v="1"/>
    <x v="0"/>
    <x v="0"/>
    <n v="0"/>
    <n v="0"/>
    <s v="juarbizu"/>
    <s v="julia.arbizu@unirioja.es"/>
    <n v="0.5"/>
    <n v="0.5"/>
    <n v="536"/>
    <s v="PROFESOR INTERINO"/>
    <s v="C01"/>
    <s v="TIEMPO COMPLETO"/>
    <s v="2015-09-15 00:00:00.0"/>
    <s v="null"/>
    <s v="PI101012"/>
    <s v="PROFESOR CONTRATADO INTERINO"/>
    <s v="R101"/>
    <x v="4"/>
    <n v="500"/>
    <s v="INGENIERÍA AGROFORESTAL"/>
  </r>
  <r>
    <x v="14"/>
    <n v="72781903"/>
    <x v="4"/>
    <n v="558"/>
    <s v="558G"/>
    <s v="GRUPO-A"/>
    <s v="Ingeniería de procesos enológicos"/>
    <s v="GG"/>
    <s v="GRUPO GRANDE"/>
    <s v="558G"/>
    <s v="GG de Ingenieria de procesos enológicos"/>
    <s v="GRUPO-A"/>
    <s v="GG de Ingenieria de procesos enológicos"/>
    <s v="2S"/>
    <n v="72781903"/>
    <s v="ARBIZU"/>
    <s v="MILAGRO"/>
    <s v="MARÍA JULIA"/>
    <s v="ARBIZU MILAGRO, MARÍA JULIA"/>
    <x v="1"/>
    <x v="0"/>
    <x v="0"/>
    <n v="0"/>
    <n v="0"/>
    <s v="juarbizu"/>
    <s v="julia.arbizu@unirioja.es"/>
    <n v="0.5"/>
    <m/>
    <n v="536"/>
    <s v="PROFESOR INTERINO"/>
    <s v="C01"/>
    <s v="TIEMPO COMPLETO"/>
    <s v="2015-09-15 00:00:00.0"/>
    <s v="null"/>
    <s v="PI101012"/>
    <s v="PROFESOR CONTRATADO INTERINO"/>
    <s v="R101"/>
    <x v="4"/>
    <n v="500"/>
    <s v="INGENIERÍA AGROFORESTAL"/>
  </r>
  <r>
    <x v="13"/>
    <n v="77353168"/>
    <x v="4"/>
    <n v="559"/>
    <s v="559L"/>
    <s v="GRUPO-A1"/>
    <s v="Prácticas integradas de viticultura"/>
    <s v="GL"/>
    <s v="GRUPO DE LABORATORIO"/>
    <s v="559L"/>
    <s v="GL de Prácticas integradas de viticultura"/>
    <s v="GRUPO-A1"/>
    <s v="GL de Prácticas integradas de viticultura"/>
    <s v="AN"/>
    <n v="77353168"/>
    <s v="GUTIÉRREZ"/>
    <s v="SALCEDO"/>
    <s v="SALVADOR"/>
    <s v="GUTIÉRREZ SALCEDO, SALVADOR"/>
    <x v="1"/>
    <x v="0"/>
    <x v="1"/>
    <m/>
    <m/>
    <s v="sagutis"/>
    <s v="salvador.gutierrez@alum.unirioja.es"/>
    <n v="0.15"/>
    <n v="0.15"/>
    <n v="121"/>
    <s v="PERSONAL INVESTIGADOR EN FORMACIÓN"/>
    <n v="0"/>
    <s v="_"/>
    <s v="2016-09-01 00:00:00.0"/>
    <s v="2019-02-06 00:00:00.0"/>
    <s v="D01BECARIO2"/>
    <s v="PERSONAL INVESTIGADOR PREDOCTORAL EN FORMACIÓN"/>
    <s v="R101"/>
    <x v="4"/>
    <n v="705"/>
    <s v="PRODUCCIÓN VEGETAL"/>
  </r>
  <r>
    <x v="14"/>
    <n v="7852960"/>
    <x v="4"/>
    <n v="559"/>
    <s v="559G"/>
    <s v="GRUPO-A"/>
    <s v="Prácticas integradas de viticultura"/>
    <s v="GG"/>
    <s v="GRUPO GRANDE"/>
    <s v="559G"/>
    <s v="GG de Prácticas integradas de viticultura"/>
    <s v="GRUPO-A"/>
    <s v="GG de Prácticas integradas de viticultura"/>
    <s v="AN"/>
    <n v="7852960"/>
    <s v="TARDÁGUILA"/>
    <s v="LASO"/>
    <s v="MANUEL JAVIER"/>
    <s v="TARDÁGUILA LASO, MANUEL JAVIER"/>
    <x v="1"/>
    <x v="0"/>
    <x v="0"/>
    <n v="5"/>
    <n v="3"/>
    <s v="jatardag"/>
    <s v="javier.tardaguila@unirioja.es"/>
    <n v="1"/>
    <m/>
    <n v="500"/>
    <s v="CATEDRATICO DE UNIVERSIDAD"/>
    <s v="01R"/>
    <s v="TIEMPO COMPLETO REDUCIDO"/>
    <s v="2018-11-26 00:00:00.0"/>
    <s v="null"/>
    <s v="DF100371"/>
    <s v="CATEDRÁTICO DE UNIVERSIDAD"/>
    <s v="R101"/>
    <x v="4"/>
    <n v="705"/>
    <s v="PRODUCCIÓN VEGETAL"/>
  </r>
  <r>
    <x v="14"/>
    <n v="10200766"/>
    <x v="4"/>
    <n v="559"/>
    <s v="559L"/>
    <s v="GRUPO-A1"/>
    <s v="Prácticas integradas de viticultura"/>
    <s v="GL"/>
    <s v="GRUPO DE LABORATORIO"/>
    <s v="559L"/>
    <s v="GL de Prácticas integradas de viticultura"/>
    <s v="GRUPO-A1"/>
    <s v="GL de Prácticas integradas de viticultura"/>
    <s v="AN"/>
    <n v="10200766"/>
    <s v="ROMÁN"/>
    <s v="FERNÁNDEZ"/>
    <s v="LUIS RUBÉN"/>
    <s v="ROMÁN FERNÁNDEZ, LUIS RUBÉN"/>
    <x v="1"/>
    <x v="0"/>
    <x v="0"/>
    <n v="0"/>
    <n v="0"/>
    <s v="luroman"/>
    <s v="luis-ruben.roman@unirioja.es"/>
    <n v="1.1000000000000001"/>
    <m/>
    <n v="532"/>
    <s v="LABORAL DOCENTE-ASOCIADO"/>
    <s v="P06"/>
    <s v="TIEMPO PARCIAL (6+6 HORAS)"/>
    <s v="2019-02-07 00:00:00.0"/>
    <s v="2019-09-14 00:00:00.0"/>
    <s v="PI101451"/>
    <s v="PROFESOR ASOCIADO"/>
    <s v="R101"/>
    <x v="4"/>
    <n v="705"/>
    <s v="PRODUCCIÓN VEGETAL"/>
  </r>
  <r>
    <x v="14"/>
    <n v="77353168"/>
    <x v="4"/>
    <n v="559"/>
    <s v="559L"/>
    <s v="GRUPO-A1"/>
    <s v="Prácticas integradas de viticultura"/>
    <s v="GL"/>
    <s v="GRUPO DE LABORATORIO"/>
    <s v="559L"/>
    <s v="GL de Prácticas integradas de viticultura"/>
    <s v="GRUPO-A1"/>
    <s v="GL de Prácticas integradas de viticultura"/>
    <s v="AN"/>
    <n v="77353168"/>
    <s v="GUTIÉRREZ"/>
    <s v="SALCEDO"/>
    <s v="SALVADOR"/>
    <s v="GUTIÉRREZ SALCEDO, SALVADOR"/>
    <x v="1"/>
    <x v="0"/>
    <x v="1"/>
    <m/>
    <m/>
    <s v="sagutis"/>
    <s v="salvador.gutierrez@alum.unirioja.es"/>
    <n v="0.15"/>
    <m/>
    <n v="121"/>
    <s v="PERSONAL INVESTIGADOR EN FORMACIÓN"/>
    <n v="0"/>
    <s v="_"/>
    <s v="2016-09-01 00:00:00.0"/>
    <s v="2019-02-06 00:00:00.0"/>
    <s v="D01BECARIO2"/>
    <s v="PERSONAL INVESTIGADOR PREDOCTORAL EN FORMACIÓN"/>
    <s v="R101"/>
    <x v="4"/>
    <n v="705"/>
    <s v="PRODUCCIÓN VEGETAL"/>
  </r>
  <r>
    <x v="14"/>
    <n v="72778746"/>
    <x v="4"/>
    <n v="560"/>
    <s v="560L"/>
    <s v="GRUPO-A1"/>
    <s v="Protección de cultivos"/>
    <s v="GL"/>
    <s v="GRUPO DE LABORATORIO"/>
    <s v="560L"/>
    <s v="GL de Protección de cultivos"/>
    <s v="GRUPO-A1"/>
    <s v="GL de Protección de cultivos"/>
    <s v="1S"/>
    <n v="72778746"/>
    <s v="PÉREZ"/>
    <s v="MORENO"/>
    <s v="IGNACIO"/>
    <s v="PÉREZ MORENO, IGNACIO"/>
    <x v="0"/>
    <x v="0"/>
    <x v="0"/>
    <n v="5"/>
    <n v="3"/>
    <s v="igperez"/>
    <s v="ignacio.perez@unirioja.es"/>
    <n v="1"/>
    <m/>
    <n v="504"/>
    <s v="PROFESOR TITULAR UNIVERSIDAD"/>
    <s v="01R"/>
    <s v="TIEMPO COMPLETO REDUCIDO"/>
    <s v="2017-09-15 00:00:00.0"/>
    <s v="null"/>
    <s v="DF3158"/>
    <s v="TITULAR DE UNIVERSIDAD"/>
    <s v="R101"/>
    <x v="4"/>
    <n v="705"/>
    <s v="PRODUCCIÓN VEGETAL"/>
  </r>
  <r>
    <x v="13"/>
    <n v="16787895"/>
    <x v="4"/>
    <n v="564"/>
    <s v="564G"/>
    <s v="GRUPO-A"/>
    <s v="Diseño de industrias"/>
    <s v="GG"/>
    <s v="GRUPO GRANDE"/>
    <s v="564G"/>
    <s v="GG de Diseño de industrias"/>
    <s v="GRUPO-A"/>
    <s v="GG de Diseño de industrias"/>
    <s v="1S"/>
    <n v="16787895"/>
    <s v="MARTÍNEZ"/>
    <s v="BLASCO"/>
    <s v="ISABEL"/>
    <s v="MARTÍNEZ BLASCO, ISABEL"/>
    <x v="1"/>
    <x v="0"/>
    <x v="0"/>
    <n v="0"/>
    <n v="0"/>
    <s v="mismabla"/>
    <s v="isabel.martinez@unirioja.es"/>
    <n v="2.5"/>
    <n v="2.5"/>
    <n v="532"/>
    <s v="LABORAL DOCENTE-ASOCIADO"/>
    <s v="P03"/>
    <s v="TIEMPO PARCIAL (3+3 HORAS)"/>
    <s v="2015-09-15 00:00:00.0"/>
    <s v="2019-09-14 00:00:00.0"/>
    <s v="PI101013"/>
    <s v="PROFESOR ASOCIADO"/>
    <s v="R101"/>
    <x v="4"/>
    <n v="500"/>
    <s v="INGENIERÍA AGROFORESTAL"/>
  </r>
  <r>
    <x v="14"/>
    <n v="16787895"/>
    <x v="4"/>
    <n v="564"/>
    <s v="564G"/>
    <s v="GRUPO-A"/>
    <s v="Diseño de industrias"/>
    <s v="GG"/>
    <s v="GRUPO GRANDE"/>
    <s v="564G"/>
    <s v="GG de Diseño de industrias"/>
    <s v="GRUPO-A"/>
    <s v="GG de Diseño de industrias"/>
    <s v="1S"/>
    <n v="16787895"/>
    <s v="MARTÍNEZ"/>
    <s v="BLASCO"/>
    <s v="ISABEL"/>
    <s v="MARTÍNEZ BLASCO, ISABEL"/>
    <x v="1"/>
    <x v="0"/>
    <x v="0"/>
    <n v="0"/>
    <n v="0"/>
    <s v="mismabla"/>
    <s v="isabel.martinez@unirioja.es"/>
    <n v="2.5"/>
    <m/>
    <n v="532"/>
    <s v="LABORAL DOCENTE-ASOCIADO"/>
    <s v="P03"/>
    <s v="TIEMPO PARCIAL (3+3 HORAS)"/>
    <s v="2015-09-15 00:00:00.0"/>
    <s v="2019-09-14 00:00:00.0"/>
    <s v="PI101013"/>
    <s v="PROFESOR ASOCIADO"/>
    <s v="R101"/>
    <x v="4"/>
    <n v="500"/>
    <s v="INGENIERÍA AGROFORESTAL"/>
  </r>
  <r>
    <x v="13"/>
    <n v="71427482"/>
    <x v="4"/>
    <n v="565"/>
    <s v="565G"/>
    <s v="GRUPO-A"/>
    <s v="Equipos y máquinas en ingeniería alimentaria"/>
    <s v="GG"/>
    <s v="GRUPO GRANDE"/>
    <s v="565G"/>
    <s v="GG de Equipos y máquinas en ingeniería alimentaria"/>
    <s v="GRUPO-A"/>
    <s v="GG de Equipos y máquinas en ingeniería alimentaria"/>
    <s v="1S"/>
    <n v="71427482"/>
    <s v="TASCÓN"/>
    <s v="VEGAS"/>
    <s v="ALBERTO"/>
    <s v="TASCÓN VEGAS, ALBERTO"/>
    <x v="0"/>
    <x v="0"/>
    <x v="0"/>
    <n v="0"/>
    <n v="1"/>
    <s v="altascon"/>
    <s v="alberto.tascon@unirioja.es"/>
    <n v="0"/>
    <n v="0"/>
    <s v="A-0504"/>
    <s v="PROFESOR TITULAR UNIVERSIDAD"/>
    <s v="C01"/>
    <s v="TIEMPO COMPLETO"/>
    <s v="2010-09-01 00:00:00.0"/>
    <s v="null"/>
    <s v="DF100264"/>
    <s v="PROFESOR TITULAR INTERINO"/>
    <s v="R101"/>
    <x v="4"/>
    <n v="500"/>
    <s v="INGENIERÍA AGROFORESTAL"/>
  </r>
  <r>
    <x v="14"/>
    <n v="71458565"/>
    <x v="4"/>
    <n v="565"/>
    <s v="565G"/>
    <s v="GRUPO-A"/>
    <s v="Equipos y máquinas en ingeniería alimentaria"/>
    <s v="GG"/>
    <s v="GRUPO GRANDE"/>
    <s v="565G"/>
    <s v="GG de Equipos y máquinas en ingeniería alimentaria"/>
    <s v="GRUPO-A"/>
    <s v="GG de Equipos y máquinas en ingeniería alimentaria"/>
    <s v="1S"/>
    <n v="71458565"/>
    <s v="GARCÍA"/>
    <s v="GONZÁLEZ"/>
    <s v="JULIA"/>
    <s v="GARCÍA GONZÁLEZ, JULIA"/>
    <x v="1"/>
    <x v="0"/>
    <x v="0"/>
    <m/>
    <m/>
    <s v="jugarcgo"/>
    <s v="julia.garciag@unirioja.es"/>
    <n v="2.5"/>
    <m/>
    <n v="7081"/>
    <s v="AYUDANTE (DOCTOR)"/>
    <s v="C01"/>
    <s v="TIEMPO COMPLETO"/>
    <s v="2018-09-17 00:00:00.0"/>
    <s v="2019-02-03 00:00:00.0"/>
    <s v="PI101346"/>
    <s v="PROFESOR AYUDANTE DOCTOR"/>
    <s v="R101"/>
    <x v="4"/>
    <n v="500"/>
    <s v="INGENIERÍA AGROFORESTAL"/>
  </r>
  <r>
    <x v="13"/>
    <n v="16561901"/>
    <x v="4"/>
    <n v="566"/>
    <s v="566G"/>
    <s v="GRUPO-A"/>
    <s v="Estructuras y construcción"/>
    <s v="GG"/>
    <s v="GRUPO GRANDE"/>
    <s v="566G"/>
    <s v="GG de Estructuras y construcción"/>
    <s v="GRUPO-A"/>
    <s v="GG de Estructuras y construcción"/>
    <s v="1S"/>
    <n v="16561901"/>
    <s v="FRAILE"/>
    <s v="GARCÍA"/>
    <s v="ESTEBAN"/>
    <s v="FRAILE GARCÍA, ESTEBAN"/>
    <x v="1"/>
    <x v="0"/>
    <x v="1"/>
    <n v="2"/>
    <n v="0"/>
    <s v="esfraile"/>
    <s v="esteban.fraile@unirioja.es"/>
    <n v="0"/>
    <n v="0"/>
    <n v="536"/>
    <s v="PROFESOR INTERINO"/>
    <s v="C01"/>
    <s v="TIEMPO COMPLETO"/>
    <s v="2012-09-01 00:00:00.0"/>
    <s v="null"/>
    <s v="PI100871"/>
    <s v="PROFESOR CONTRATADO INTERINO"/>
    <s v="R110"/>
    <x v="10"/>
    <n v="605"/>
    <s v="MECÁNICA DE MEDIOS CONTINUOS Y TEORÍA DE ESTRUCTUR"/>
  </r>
  <r>
    <x v="13"/>
    <n v="16588620"/>
    <x v="4"/>
    <n v="566"/>
    <s v="566G"/>
    <s v="GRUPO-A"/>
    <s v="Estructuras y construcción"/>
    <s v="GG"/>
    <s v="GRUPO GRANDE"/>
    <s v="566G"/>
    <s v="GG de Estructuras y construcción"/>
    <s v="GRUPO-A"/>
    <s v="GG de Estructuras y construcción"/>
    <s v="1S"/>
    <n v="16588620"/>
    <s v="FERREIRO"/>
    <s v="CABELLO"/>
    <s v="JAVIER"/>
    <s v="FERREIRO CABELLO, JAVIER"/>
    <x v="0"/>
    <x v="0"/>
    <x v="1"/>
    <n v="0"/>
    <n v="0"/>
    <s v="jaferrei"/>
    <s v="javier.ferreiro@unirioja.es"/>
    <n v="3.8"/>
    <n v="3.8"/>
    <n v="532"/>
    <s v="LABORAL DOCENTE-ASOCIADO"/>
    <s v="P06"/>
    <s v="TIEMPO PARCIAL (6+6 HORAS)"/>
    <s v="2018-09-28 00:00:00.0"/>
    <s v="2019-09-14 00:00:00.0"/>
    <s v="PI101044"/>
    <s v="PROFESOR ASOCIADO"/>
    <s v="R110"/>
    <x v="10"/>
    <n v="605"/>
    <s v="MECÁNICA DE MEDIOS CONTINUOS Y TEORÍA DE ESTRUCTUR"/>
  </r>
  <r>
    <x v="14"/>
    <n v="16561901"/>
    <x v="4"/>
    <n v="566"/>
    <s v="566G"/>
    <s v="GRUPO-A"/>
    <s v="Estructuras y construcción"/>
    <s v="GG"/>
    <s v="GRUPO GRANDE"/>
    <s v="566G"/>
    <s v="GG de Estructuras y construcción"/>
    <s v="GRUPO-A"/>
    <s v="GG de Estructuras y construcción"/>
    <s v="1S"/>
    <n v="16561901"/>
    <s v="FRAILE"/>
    <s v="GARCÍA"/>
    <s v="ESTEBAN"/>
    <s v="FRAILE GARCÍA, ESTEBAN"/>
    <x v="1"/>
    <x v="0"/>
    <x v="1"/>
    <n v="2"/>
    <n v="0"/>
    <s v="esfraile"/>
    <s v="esteban.fraile@unirioja.es"/>
    <n v="0"/>
    <m/>
    <n v="536"/>
    <s v="PROFESOR INTERINO"/>
    <s v="C01"/>
    <s v="TIEMPO COMPLETO"/>
    <s v="2012-09-01 00:00:00.0"/>
    <s v="null"/>
    <s v="PI100871"/>
    <s v="PROFESOR CONTRATADO INTERINO"/>
    <s v="R110"/>
    <x v="10"/>
    <n v="605"/>
    <s v="MECÁNICA DE MEDIOS CONTINUOS Y TEORÍA DE ESTRUCTUR"/>
  </r>
  <r>
    <x v="14"/>
    <n v="16588620"/>
    <x v="4"/>
    <n v="566"/>
    <s v="566G"/>
    <s v="GRUPO-A"/>
    <s v="Estructuras y construcción"/>
    <s v="GG"/>
    <s v="GRUPO GRANDE"/>
    <s v="566G"/>
    <s v="GG de Estructuras y construcción"/>
    <s v="GRUPO-A"/>
    <s v="GG de Estructuras y construcción"/>
    <s v="1S"/>
    <n v="16588620"/>
    <s v="FERREIRO"/>
    <s v="CABELLO"/>
    <s v="JAVIER"/>
    <s v="FERREIRO CABELLO, JAVIER"/>
    <x v="0"/>
    <x v="0"/>
    <x v="1"/>
    <n v="0"/>
    <n v="0"/>
    <s v="jaferrei"/>
    <s v="javier.ferreiro@unirioja.es"/>
    <n v="3.8"/>
    <m/>
    <n v="532"/>
    <s v="LABORAL DOCENTE-ASOCIADO"/>
    <s v="P06"/>
    <s v="TIEMPO PARCIAL (6+6 HORAS)"/>
    <s v="2018-09-28 00:00:00.0"/>
    <s v="2019-09-14 00:00:00.0"/>
    <s v="PI101044"/>
    <s v="PROFESOR ASOCIADO"/>
    <s v="R110"/>
    <x v="10"/>
    <n v="605"/>
    <s v="MECÁNICA DE MEDIOS CONTINUOS Y TEORÍA DE ESTRUCTUR"/>
  </r>
  <r>
    <x v="13"/>
    <n v="16587858"/>
    <x v="4"/>
    <n v="567"/>
    <s v="567G"/>
    <s v="GRUPO-A"/>
    <s v="Gestión de residuos"/>
    <s v="GG"/>
    <s v="GRUPO GRANDE"/>
    <s v="567G"/>
    <s v="GG de Gestión de residuos"/>
    <s v="GRUPO-A"/>
    <s v="GG de Gestión de residuos"/>
    <s v="2S"/>
    <n v="16587858"/>
    <s v="SÁENZ DE URTURI"/>
    <s v="SÁNCHEZ"/>
    <s v="IGNACIO"/>
    <s v="SÁENZ DE URTURI SÁNCHEZ, IGNACIO"/>
    <x v="1"/>
    <x v="0"/>
    <x v="1"/>
    <n v="0"/>
    <n v="0"/>
    <s v="igsaenzd"/>
    <s v="ignacio.saenz-deurturi@unirioja.es"/>
    <n v="0.8"/>
    <n v="0.8"/>
    <n v="532"/>
    <s v="LABORAL DOCENTE-ASOCIADO"/>
    <s v="P02"/>
    <s v="TIEMPO PARCIAL (2+2 HORAS)"/>
    <s v="2016-09-15 00:00:00.0"/>
    <s v="2019-09-14 00:00:00.0"/>
    <s v="PI101096"/>
    <s v="PROFESOR ASOCIADO"/>
    <s v="R101"/>
    <x v="4"/>
    <n v="500"/>
    <s v="INGENIERÍA AGROFORESTAL"/>
  </r>
  <r>
    <x v="13"/>
    <n v="16586033"/>
    <x v="4"/>
    <n v="567"/>
    <s v="567L"/>
    <s v="GRUPO-A1"/>
    <s v="Gestión de residuos"/>
    <s v="GL"/>
    <s v="GRUPO DE LABORATORIO"/>
    <s v="567L"/>
    <s v="GL de Gestión de residuos"/>
    <s v="GRUPO-A1"/>
    <s v="GL de Gestión de residuos"/>
    <s v="2S"/>
    <n v="16586033"/>
    <s v="BAYONA"/>
    <s v="MANZANARES"/>
    <s v="JUDIT"/>
    <s v="BAYONA MANZANARES, JUDIT"/>
    <x v="1"/>
    <x v="0"/>
    <x v="1"/>
    <n v="0"/>
    <n v="0"/>
    <s v="jubayona"/>
    <s v="judit.bayona@unirioja.es"/>
    <n v="0.5"/>
    <n v="0.5"/>
    <n v="532"/>
    <s v="LABORAL DOCENTE-ASOCIADO"/>
    <s v="P02"/>
    <s v="TIEMPO PARCIAL (2+2 HORAS)"/>
    <s v="2016-09-15 00:00:00.0"/>
    <s v="2019-09-14 00:00:00.0"/>
    <s v="PI101097"/>
    <s v="PROFESOR ASOCIADO"/>
    <s v="R101"/>
    <x v="4"/>
    <n v="500"/>
    <s v="INGENIERÍA AGROFORESTAL"/>
  </r>
  <r>
    <x v="14"/>
    <n v="16587858"/>
    <x v="4"/>
    <n v="567"/>
    <s v="567G"/>
    <s v="GRUPO-A"/>
    <s v="Gestión de residuos"/>
    <s v="GG"/>
    <s v="GRUPO GRANDE"/>
    <s v="567G"/>
    <s v="GG de Gestión de residuos"/>
    <s v="GRUPO-A"/>
    <s v="GG de Gestión de residuos"/>
    <s v="2S"/>
    <n v="16587858"/>
    <s v="SÁENZ DE URTURI"/>
    <s v="SÁNCHEZ"/>
    <s v="IGNACIO"/>
    <s v="SÁENZ DE URTURI SÁNCHEZ, IGNACIO"/>
    <x v="1"/>
    <x v="0"/>
    <x v="1"/>
    <n v="0"/>
    <n v="0"/>
    <s v="igsaenzd"/>
    <s v="ignacio.saenz-deurturi@unirioja.es"/>
    <n v="0.8"/>
    <m/>
    <n v="532"/>
    <s v="LABORAL DOCENTE-ASOCIADO"/>
    <s v="P02"/>
    <s v="TIEMPO PARCIAL (2+2 HORAS)"/>
    <s v="2016-09-15 00:00:00.0"/>
    <s v="2019-09-14 00:00:00.0"/>
    <s v="PI101096"/>
    <s v="PROFESOR ASOCIADO"/>
    <s v="R101"/>
    <x v="4"/>
    <n v="500"/>
    <s v="INGENIERÍA AGROFORESTAL"/>
  </r>
  <r>
    <x v="13"/>
    <n v="16261031"/>
    <x v="4"/>
    <n v="568"/>
    <s v="568G"/>
    <s v="GRUPO-A"/>
    <s v="Legislación vitivinícola"/>
    <s v="GG"/>
    <s v="GRUPO GRANDE"/>
    <s v="568G"/>
    <s v="GG de Legislación vitivinícola"/>
    <s v="GRUPO-A"/>
    <s v="GG de Legislación vitivinícola"/>
    <s v="2S"/>
    <n v="16261031"/>
    <s v="SANTAMARÍA"/>
    <s v="ARINAS"/>
    <s v="RENÉ JAVIER"/>
    <s v="SANTAMARÍA ARINAS, RENÉ JAVIER"/>
    <x v="0"/>
    <x v="0"/>
    <x v="0"/>
    <n v="4"/>
    <n v="3"/>
    <s v="resantam"/>
    <s v="rene-javier.santamaria@unirioja.es"/>
    <n v="0"/>
    <n v="0"/>
    <n v="504"/>
    <s v="PROFESOR TITULAR UNIVERSIDAD"/>
    <s v="01R"/>
    <s v="TIEMPO COMPLETO REDUCIDO"/>
    <s v="2016-09-15 00:00:00.0"/>
    <s v="null"/>
    <s v="DF100199"/>
    <s v="PROFESOR TITULAR DE UNIVERSIDAD"/>
    <s v="R103"/>
    <x v="1"/>
    <n v="125"/>
    <s v="DERECHO ADMINISTRATIVO"/>
  </r>
  <r>
    <x v="13"/>
    <n v="16566979"/>
    <x v="4"/>
    <n v="568"/>
    <s v="568G"/>
    <s v="GRUPO-A"/>
    <s v="Legislación vitivinícola"/>
    <s v="GG"/>
    <s v="GRUPO GRANDE"/>
    <s v="568G"/>
    <s v="GG de Legislación vitivinícola"/>
    <s v="GRUPO-A"/>
    <s v="GG de Legislación vitivinícola"/>
    <s v="2S"/>
    <n v="16566979"/>
    <s v="BARRIOBERO"/>
    <s v="MARTÍNEZ"/>
    <s v="IGNACIO"/>
    <s v="BARRIOBERO MARTÍNEZ, IGNACIO"/>
    <x v="1"/>
    <x v="0"/>
    <x v="0"/>
    <n v="0"/>
    <n v="0"/>
    <s v="igbarrio"/>
    <s v="ignacio.barriobero@unirioja.es"/>
    <n v="2.2000000000000002"/>
    <n v="2.2000000000000002"/>
    <n v="532"/>
    <s v="LABORAL DOCENTE-ASOCIADO"/>
    <s v="P06"/>
    <s v="TIEMPO PARCIAL (6+6 HORAS)"/>
    <s v="2016-09-15 00:00:00.0"/>
    <s v="2019-09-14 00:00:00.0"/>
    <s v="PI101100"/>
    <s v="PROFESOR ASOCIADO"/>
    <s v="R103"/>
    <x v="1"/>
    <n v="125"/>
    <s v="DERECHO ADMINISTRATIVO"/>
  </r>
  <r>
    <x v="14"/>
    <n v="16261031"/>
    <x v="4"/>
    <n v="568"/>
    <s v="568G"/>
    <s v="GRUPO-A"/>
    <s v="Legislación vitivinícola"/>
    <s v="GG"/>
    <s v="GRUPO GRANDE"/>
    <s v="568G"/>
    <s v="GG de Legislación vitivinícola"/>
    <s v="GRUPO-A"/>
    <s v="GG de Legislación vitivinícola"/>
    <s v="2S"/>
    <n v="16261031"/>
    <s v="SANTAMARÍA"/>
    <s v="ARINAS"/>
    <s v="RENÉ JAVIER"/>
    <s v="SANTAMARÍA ARINAS, RENÉ JAVIER"/>
    <x v="0"/>
    <x v="0"/>
    <x v="0"/>
    <n v="4"/>
    <n v="3"/>
    <s v="resantam"/>
    <s v="rene-javier.santamaria@unirioja.es"/>
    <n v="0"/>
    <m/>
    <n v="504"/>
    <s v="PROFESOR TITULAR UNIVERSIDAD"/>
    <s v="01R"/>
    <s v="TIEMPO COMPLETO REDUCIDO"/>
    <s v="2016-09-15 00:00:00.0"/>
    <s v="null"/>
    <s v="DF100199"/>
    <s v="PROFESOR TITULAR DE UNIVERSIDAD"/>
    <s v="R103"/>
    <x v="1"/>
    <n v="125"/>
    <s v="DERECHO ADMINISTRATIVO"/>
  </r>
  <r>
    <x v="14"/>
    <n v="16566979"/>
    <x v="4"/>
    <n v="568"/>
    <s v="568G"/>
    <s v="GRUPO-A"/>
    <s v="Legislación vitivinícola"/>
    <s v="GG"/>
    <s v="GRUPO GRANDE"/>
    <s v="568G"/>
    <s v="GG de Legislación vitivinícola"/>
    <s v="GRUPO-A"/>
    <s v="GG de Legislación vitivinícola"/>
    <s v="2S"/>
    <n v="16566979"/>
    <s v="BARRIOBERO"/>
    <s v="MARTÍNEZ"/>
    <s v="IGNACIO"/>
    <s v="BARRIOBERO MARTÍNEZ, IGNACIO"/>
    <x v="1"/>
    <x v="0"/>
    <x v="0"/>
    <n v="0"/>
    <n v="0"/>
    <s v="igbarrio"/>
    <s v="ignacio.barriobero@unirioja.es"/>
    <n v="2.2000000000000002"/>
    <m/>
    <n v="532"/>
    <s v="LABORAL DOCENTE-ASOCIADO"/>
    <s v="P06"/>
    <s v="TIEMPO PARCIAL (6+6 HORAS)"/>
    <s v="2016-09-15 00:00:00.0"/>
    <s v="2019-09-14 00:00:00.0"/>
    <s v="PI101100"/>
    <s v="PROFESOR ASOCIADO"/>
    <s v="R103"/>
    <x v="1"/>
    <n v="125"/>
    <s v="DERECHO ADMINISTRATIVO"/>
  </r>
  <r>
    <x v="13"/>
    <n v="9740221"/>
    <x v="4"/>
    <n v="569"/>
    <s v="569G"/>
    <s v="GRUPO-A"/>
    <s v="Procesos tecnológicos"/>
    <s v="GG"/>
    <s v="GRUPO GRANDE"/>
    <s v="569G"/>
    <s v="GG de Procesos tecnológicos"/>
    <s v="GRUPO-A"/>
    <s v="GG de Procesos tecnológicos"/>
    <s v="2S"/>
    <n v="9740221"/>
    <s v="GONZÁLEZ"/>
    <s v="FANDOS"/>
    <s v="MARÍA ELENA"/>
    <s v="GONZÁLEZ FANDOS, MARÍA ELENA"/>
    <x v="0"/>
    <x v="0"/>
    <x v="0"/>
    <n v="5"/>
    <n v="4"/>
    <s v="elengonz"/>
    <s v="elena.gonzalez@unirioja.es"/>
    <n v="0.5"/>
    <n v="0.5"/>
    <n v="500"/>
    <s v="CATEDRATICO DE UNIVERSIDAD"/>
    <s v="01R"/>
    <s v="TIEMPO COMPLETO REDUCIDO"/>
    <s v="2016-09-15 00:00:00.0"/>
    <s v="null"/>
    <s v="DF100230"/>
    <s v="CATEDRÁTICO DE UNIVERSIDAD"/>
    <s v="R101"/>
    <x v="4"/>
    <n v="780"/>
    <s v="TECNOLOGÍA DE ALIMENTOS"/>
  </r>
  <r>
    <x v="13"/>
    <n v="16587685"/>
    <x v="4"/>
    <n v="569"/>
    <s v="569G"/>
    <s v="GRUPO-A"/>
    <s v="Procesos tecnológicos"/>
    <s v="GG"/>
    <s v="GRUPO GRANDE"/>
    <s v="569G"/>
    <s v="GG de Procesos tecnológicos"/>
    <s v="GRUPO-A"/>
    <s v="GG de Procesos tecnológicos"/>
    <s v="2S"/>
    <n v="16587685"/>
    <s v="DÍAZ"/>
    <s v="DEL RÍO"/>
    <s v="Mª DE LAS MERCEDES"/>
    <s v="DÍAZ DEL RÍO, Mª DE LAS MERCEDES"/>
    <x v="1"/>
    <x v="0"/>
    <x v="0"/>
    <n v="0"/>
    <n v="0"/>
    <s v="m-diaz-d"/>
    <s v="mercedes.diaz@unirioja.es"/>
    <n v="4.5"/>
    <n v="4.5"/>
    <n v="532"/>
    <s v="LABORAL DOCENTE-ASOCIADO"/>
    <s v="P06"/>
    <s v="TIEMPO PARCIAL (6+6 HORAS)"/>
    <s v="2016-09-15 00:00:00.0"/>
    <s v="2019-09-14 00:00:00.0"/>
    <s v="PI101098"/>
    <s v="PROFESOR ASOCIADO"/>
    <s v="R101"/>
    <x v="4"/>
    <n v="780"/>
    <s v="TECNOLOGÍA DE ALIMENTOS"/>
  </r>
  <r>
    <x v="14"/>
    <n v="16587685"/>
    <x v="4"/>
    <n v="569"/>
    <s v="569G"/>
    <s v="GRUPO-A"/>
    <s v="Procesos tecnológicos"/>
    <s v="GG"/>
    <s v="GRUPO GRANDE"/>
    <s v="569G"/>
    <s v="GG de Procesos tecnológicos"/>
    <s v="GRUPO-A"/>
    <s v="GG de Procesos tecnológicos"/>
    <s v="2S"/>
    <n v="16587685"/>
    <s v="DÍAZ"/>
    <s v="DEL RÍO"/>
    <s v="Mª DE LAS MERCEDES"/>
    <s v="DÍAZ DEL RÍO, Mª DE LAS MERCEDES"/>
    <x v="1"/>
    <x v="0"/>
    <x v="0"/>
    <n v="0"/>
    <n v="0"/>
    <s v="m-diaz-d"/>
    <s v="mercedes.diaz@unirioja.es"/>
    <n v="4.5"/>
    <m/>
    <n v="532"/>
    <s v="LABORAL DOCENTE-ASOCIADO"/>
    <s v="P06"/>
    <s v="TIEMPO PARCIAL (6+6 HORAS)"/>
    <s v="2016-09-15 00:00:00.0"/>
    <s v="2019-09-14 00:00:00.0"/>
    <s v="PI101098"/>
    <s v="PROFESOR ASOCIADO"/>
    <s v="R101"/>
    <x v="4"/>
    <n v="780"/>
    <s v="TECNOLOGÍA DE ALIMENTOS"/>
  </r>
  <r>
    <x v="14"/>
    <n v="16515085"/>
    <x v="4"/>
    <n v="571"/>
    <s v="571G"/>
    <s v="GRUPO-A"/>
    <s v="Economía agraria"/>
    <s v="GG"/>
    <s v="GRUPO GRANDE"/>
    <s v="571G"/>
    <s v="GG de Economía agraria"/>
    <s v="GRUPO-A"/>
    <s v="GG de Economía agraria"/>
    <s v="2S"/>
    <n v="16515085"/>
    <s v="BARCO"/>
    <s v="ROYO"/>
    <s v="EMILIO"/>
    <s v="BARCO ROYO, EMILIO"/>
    <x v="1"/>
    <x v="0"/>
    <x v="0"/>
    <n v="1"/>
    <n v="0"/>
    <s v="ebarco"/>
    <s v="emilio.barco@unirioja.es"/>
    <n v="1"/>
    <n v="1"/>
    <n v="536"/>
    <s v="PROFESOR INTERINO"/>
    <s v="C01"/>
    <s v="TIEMPO COMPLETO"/>
    <s v="2017-09-15 00:00:00.0"/>
    <s v="null"/>
    <s v="PI101301"/>
    <s v="PROFESOR CONTRATADO INTERINO"/>
    <s v="R104"/>
    <x v="0"/>
    <n v="225"/>
    <s v="ECONOMÍA APLICADA"/>
  </r>
  <r>
    <x v="14"/>
    <n v="16545318"/>
    <x v="4"/>
    <n v="571"/>
    <s v="571G"/>
    <s v="GRUPO-A"/>
    <s v="Economía agraria"/>
    <s v="GG"/>
    <s v="GRUPO GRANDE"/>
    <s v="571G"/>
    <s v="GG de Economía agraria"/>
    <s v="GRUPO-A"/>
    <s v="GG de Economía agraria"/>
    <s v="2S"/>
    <n v="16545318"/>
    <s v="RUIZ-OLALLA"/>
    <s v="CORCUERA"/>
    <s v="Mª CARMEN"/>
    <s v="RUIZ-OLALLA CORCUERA, Mª CARMEN"/>
    <x v="0"/>
    <x v="0"/>
    <x v="0"/>
    <n v="4"/>
    <n v="0"/>
    <s v="caruiz-o"/>
    <s v="carmen.ruiz-olalla@unirioja.es"/>
    <n v="0"/>
    <n v="0"/>
    <n v="504"/>
    <s v="PROFESOR TITULAR UNIVERSIDAD"/>
    <s v="01A"/>
    <s v="TIEMPO COMPLETO AMPLIADO"/>
    <s v="2012-09-01 00:00:00.0"/>
    <s v="null"/>
    <s v="DF100082"/>
    <s v="PROFESOR TITULAR DE UNIVERSIDAD"/>
    <s v="R104"/>
    <x v="0"/>
    <n v="230"/>
    <s v="ECONOMÍA FINANCIERA Y CONTABILIDAD"/>
  </r>
  <r>
    <x v="14"/>
    <n v="16557181"/>
    <x v="4"/>
    <n v="571"/>
    <s v="571G"/>
    <s v="GRUPO-A"/>
    <s v="Economía agraria"/>
    <s v="GG"/>
    <s v="GRUPO GRANDE"/>
    <s v="571G"/>
    <s v="GG de Economía agraria"/>
    <s v="GRUPO-A"/>
    <s v="GG de Economía agraria"/>
    <s v="2S"/>
    <n v="16557181"/>
    <s v="PELEGRÍN"/>
    <s v="BORONDO"/>
    <s v="JULIO ENRIQUE"/>
    <s v="PELEGRÍN BORONDO, JULIO ENRIQUE"/>
    <x v="1"/>
    <x v="0"/>
    <x v="1"/>
    <n v="0"/>
    <n v="0"/>
    <s v="jupelegr"/>
    <s v="julio-enrique.pelegrin@unirioja.es"/>
    <n v="1.5"/>
    <n v="1.5"/>
    <n v="532"/>
    <s v="LABORAL DOCENTE-ASOCIADO"/>
    <s v="P06"/>
    <s v="TIEMPO PARCIAL (6+6 HORAS)"/>
    <s v="2017-09-15 00:00:00.0"/>
    <s v="2019-09-14 00:00:00.0"/>
    <s v="PI101234"/>
    <s v="PROFESOR ASOCIADO"/>
    <s v="R104"/>
    <x v="0"/>
    <n v="95"/>
    <s v="COMERCIALIZACIÓN E INVESTIGACIÓN DE MERCADOS"/>
  </r>
  <r>
    <x v="14"/>
    <n v="16570616"/>
    <x v="4"/>
    <n v="571"/>
    <s v="571G"/>
    <s v="GRUPO-A"/>
    <s v="Economía agraria"/>
    <s v="GG"/>
    <s v="GRUPO GRANDE"/>
    <s v="571G"/>
    <s v="GG de Economía agraria"/>
    <s v="GRUPO-A"/>
    <s v="GG de Economía agraria"/>
    <s v="2S"/>
    <n v="16570616"/>
    <s v="AMO"/>
    <s v="MATARRANZ"/>
    <s v="DAVID"/>
    <s v="AMO MATARRANZ, DAVID"/>
    <x v="1"/>
    <x v="0"/>
    <x v="1"/>
    <n v="0"/>
    <n v="0"/>
    <s v="daamo"/>
    <s v="david.amo@unirioja.es"/>
    <n v="1.5"/>
    <n v="1.5"/>
    <n v="532"/>
    <s v="LABORAL DOCENTE-ASOCIADO"/>
    <s v="P04"/>
    <s v="TIEMPO PARCIAL (4+4 HORAS)"/>
    <s v="2017-09-15 00:00:00.0"/>
    <s v="2019-09-14 00:00:00.0"/>
    <s v="PI101240"/>
    <s v="PROFESOR ASOCIADO"/>
    <s v="R104"/>
    <x v="0"/>
    <n v="230"/>
    <s v="ECONOMÍA FINANCIERA Y CONTABILIDAD"/>
  </r>
  <r>
    <x v="14"/>
    <n v="18187979"/>
    <x v="4"/>
    <n v="573"/>
    <s v="573G"/>
    <s v="GRUPO-A"/>
    <s v="Máquinas agrícolas"/>
    <s v="GG"/>
    <s v="GRUPO GRANDE"/>
    <s v="573G"/>
    <s v="GG de Máquinas agrícolas"/>
    <s v="GRUPO-A"/>
    <s v="GG de Máquinas agrícolas"/>
    <s v="2S"/>
    <n v="18187979"/>
    <s v="CARVAJAL"/>
    <s v="MONTOYA"/>
    <s v="LUZ DARY"/>
    <s v="CARVAJAL MONTOYA, LUZ DARY"/>
    <x v="1"/>
    <x v="0"/>
    <x v="1"/>
    <n v="0"/>
    <n v="0"/>
    <s v="null"/>
    <s v="luz-dary.carvajal@unirioja.es"/>
    <n v="2.5"/>
    <n v="2.5"/>
    <n v="536"/>
    <s v="PROFESOR INTERINO"/>
    <s v="P04"/>
    <s v="TIEMPO PARCIAL (4+4 HORAS)"/>
    <s v="2019-02-12 00:00:00.0"/>
    <s v="2019-09-14 00:00:00.0"/>
    <s v="PI101458"/>
    <s v="PROFESOR CONTRATADO INTERINO"/>
    <s v="R101"/>
    <x v="4"/>
    <n v="500"/>
    <s v="INGENIERÍA AGROFORESTAL"/>
  </r>
  <r>
    <x v="14"/>
    <n v="50793513"/>
    <x v="4"/>
    <n v="577"/>
    <s v="577G"/>
    <s v="GRUPO-A"/>
    <s v="Paisajismo II"/>
    <s v="GG"/>
    <s v="GRUPO GRANDE"/>
    <s v="577G"/>
    <s v="GG de Paisajismo II"/>
    <s v="GRUPO-A"/>
    <s v="GG de Paisajismo II"/>
    <s v="2S"/>
    <n v="50793513"/>
    <s v="PAEZ DE LA CADENA"/>
    <s v="TORTOSA"/>
    <s v="FRANCISCO"/>
    <s v="PAEZ DE LA CADENA TORTOSA, FRANCISCO"/>
    <x v="1"/>
    <x v="0"/>
    <x v="0"/>
    <n v="4"/>
    <n v="0"/>
    <s v="franpaez"/>
    <s v="paco.pc@unirioja.es"/>
    <n v="2.4"/>
    <n v="2.4"/>
    <n v="504"/>
    <s v="PROFESOR TITULAR UNIVERSIDAD"/>
    <s v="C01"/>
    <s v="TIEMPO COMPLETO"/>
    <s v="2018-09-17 00:00:00.0"/>
    <s v="null"/>
    <s v="DF100079"/>
    <s v="PROFESOR TITULAR DE UNIVERSIDAD"/>
    <s v="R101"/>
    <x v="4"/>
    <n v="705"/>
    <s v="PRODUCCIÓN VEGETAL"/>
  </r>
  <r>
    <x v="14"/>
    <n v="25136873"/>
    <x v="4"/>
    <n v="578"/>
    <s v="578G"/>
    <s v="GRUPO-A"/>
    <s v="Producción animal"/>
    <s v="GG"/>
    <s v="GRUPO GRANDE"/>
    <s v="578G"/>
    <s v="GG de Producción animal"/>
    <s v="GRUPO-A"/>
    <s v="GG de Producción animal"/>
    <s v="2S"/>
    <n v="25136873"/>
    <s v="ZARAZAGA"/>
    <s v="CHAMORRO"/>
    <s v="MIRIAM"/>
    <s v="ZARAZAGA CHAMORRO, MIRIAM"/>
    <x v="0"/>
    <x v="0"/>
    <x v="0"/>
    <n v="5"/>
    <n v="3"/>
    <s v="myzaraza"/>
    <s v="myriam.zarazaga@unirioja.es"/>
    <n v="0"/>
    <n v="0"/>
    <n v="504"/>
    <s v="PROFESOR TITULAR UNIVERSIDAD"/>
    <s v="01R"/>
    <s v="TIEMPO COMPLETO REDUCIDO"/>
    <s v="2015-09-15 00:00:00.0"/>
    <s v="null"/>
    <s v="DF100142"/>
    <s v="PROFESOR TITULAR DE UNIVIERSIDADQ"/>
    <s v="R101"/>
    <x v="4"/>
    <n v="60"/>
    <s v="BIOQUÍMICA Y BIOLOGÍA MOLECULAR"/>
  </r>
  <r>
    <x v="14"/>
    <n v="47168662"/>
    <x v="4"/>
    <n v="578"/>
    <s v="578G"/>
    <s v="GRUPO-A"/>
    <s v="Producción animal"/>
    <s v="GG"/>
    <s v="GRUPO GRANDE"/>
    <s v="578G"/>
    <s v="GG de Producción animal"/>
    <s v="GRUPO-A"/>
    <s v="GG de Producción animal"/>
    <s v="2S"/>
    <n v="47168662"/>
    <s v="GÓMEZ"/>
    <s v="VILLAESCUSA"/>
    <s v="PAULA"/>
    <s v="GÓMEZ VILLAESCUSA, PAULA"/>
    <x v="1"/>
    <x v="0"/>
    <x v="1"/>
    <n v="0"/>
    <n v="0"/>
    <s v="pagomev"/>
    <s v="paula.gomezv@alum.unirioja.es"/>
    <n v="2"/>
    <n v="2"/>
    <n v="536"/>
    <s v="PROFESOR INTERINO"/>
    <s v="C01"/>
    <s v="TIEMPO COMPLETO"/>
    <s v="2019-02-04 00:00:00.0"/>
    <s v="2019-09-14 00:00:00.0"/>
    <s v="PI101450"/>
    <s v="PROFESOR CONTRATADO INTERINO"/>
    <s v="R101"/>
    <x v="4"/>
    <n v="60"/>
    <s v="BIOQUÍMICA Y BIOLOGÍA MOLECULAR"/>
  </r>
  <r>
    <x v="14"/>
    <n v="16580683"/>
    <x v="4"/>
    <n v="580"/>
    <s v="580G"/>
    <s v="GRUPO-A"/>
    <s v="Análisis sensorial de alimentos"/>
    <s v="GG"/>
    <s v="GRUPO GRANDE"/>
    <s v="580G"/>
    <s v="GG de Análisis sensorial de alimentos"/>
    <s v="GRUPO-A"/>
    <s v="GG de Análisis sensorial de alimentos"/>
    <s v="1S"/>
    <n v="16580683"/>
    <s v="LÓPEZ"/>
    <s v="ALFARO"/>
    <s v="ISABEL"/>
    <s v="LÓPEZ ALFARO, ISABEL"/>
    <x v="0"/>
    <x v="0"/>
    <x v="0"/>
    <n v="1"/>
    <n v="0"/>
    <s v="islopez"/>
    <s v="isabel.lopez@unirioja.es"/>
    <n v="1.5"/>
    <n v="1.5"/>
    <n v="536"/>
    <s v="PROFESOR INTERINO"/>
    <s v="C01"/>
    <s v="TIEMPO COMPLETO"/>
    <s v="2015-09-15 00:00:00.0"/>
    <s v="null"/>
    <s v="PI101014"/>
    <s v="PROFESOR CONTRATADO INTERINO"/>
    <s v="R101"/>
    <x v="4"/>
    <n v="780"/>
    <s v="TECNOLOGÍA DE ALIMENTOS"/>
  </r>
  <r>
    <x v="14"/>
    <n v="16527730"/>
    <x v="4"/>
    <n v="589"/>
    <s v="589G"/>
    <s v="GRUPO-A"/>
    <s v="Instalaciones eléctricas"/>
    <s v="GG"/>
    <s v="GRUPO GRANDE"/>
    <s v="589G"/>
    <s v="GG de Instalaciones eléctricas"/>
    <s v="GRUPO-A"/>
    <s v="GG de Instalaciones eléctricas"/>
    <s v="1S"/>
    <n v="16527730"/>
    <s v="VILLOSLADA"/>
    <s v="VILLOSLADA"/>
    <s v="GREGORIO"/>
    <s v="VILLOSLADA VILLOSLADA, GREGORIO"/>
    <x v="0"/>
    <x v="0"/>
    <x v="1"/>
    <n v="6"/>
    <n v="0"/>
    <s v="grvillos"/>
    <s v="gregorio.villoslada@unirioja.es"/>
    <n v="2.5"/>
    <n v="2.5"/>
    <n v="506"/>
    <s v="PROFESOR TITULAR DE ESCUELA UNIVERSITARI"/>
    <s v="01A"/>
    <s v="TIEMPO COMPLETO AMPLIADO"/>
    <s v="2012-09-01 00:00:00.0"/>
    <s v="null"/>
    <s v="DF31817"/>
    <s v="TITULAR DE ESCUELAS UNIVERSITARIAS"/>
    <s v="R109"/>
    <x v="9"/>
    <n v="535"/>
    <s v="INGENIERÍA ELÉCTRICA"/>
  </r>
  <r>
    <x v="13"/>
    <n v="16592485"/>
    <x v="4"/>
    <n v="593"/>
    <s v="593G"/>
    <s v="GRUPO-A"/>
    <s v="Proyectos"/>
    <s v="GG"/>
    <s v="GRUPO GRANDE"/>
    <s v="593G"/>
    <s v="GG de Proyectos"/>
    <s v="GRUPO-A"/>
    <s v="GG de Proyectos"/>
    <s v="1S"/>
    <n v="16592485"/>
    <s v="CORRAL"/>
    <s v="BOBADILLA"/>
    <s v="MARINA"/>
    <s v="CORRAL BOBADILLA, MARINA"/>
    <x v="0"/>
    <x v="0"/>
    <x v="0"/>
    <n v="0"/>
    <n v="0"/>
    <s v="macorrb"/>
    <s v="marina.corral@unirioja.es"/>
    <n v="2.4"/>
    <n v="2.4"/>
    <n v="504"/>
    <s v="PROFESOR TITULAR UNIVERSIDAD"/>
    <s v="C01"/>
    <s v="TIEMPO COMPLETO"/>
    <s v="2018-09-17 00:00:00.0"/>
    <s v="null"/>
    <s v="DF100360"/>
    <s v="PROFESOR TITULAR UNIVERSIDAD INTERINO"/>
    <s v="R110"/>
    <x v="10"/>
    <n v="720"/>
    <s v="PROYECTOS DE INGENIERÍA"/>
  </r>
  <r>
    <x v="13"/>
    <n v="72779052"/>
    <x v="4"/>
    <n v="593"/>
    <s v="593G"/>
    <s v="GRUPO-A"/>
    <s v="Proyectos"/>
    <s v="GG"/>
    <s v="GRUPO GRANDE"/>
    <s v="593G"/>
    <s v="GG de Proyectos"/>
    <s v="GRUPO-A"/>
    <s v="GG de Proyectos"/>
    <s v="1S"/>
    <n v="72779052"/>
    <s v="RUBIO"/>
    <s v="BARRAGÁN"/>
    <s v="NICOLÁS"/>
    <s v="RUBIO BARRAGÁN, NICOLÁS"/>
    <x v="1"/>
    <x v="0"/>
    <x v="1"/>
    <n v="0"/>
    <n v="0"/>
    <s v="nirubio"/>
    <s v="nicolas.rubio@unirioja.es"/>
    <n v="1.2"/>
    <n v="1.2"/>
    <n v="532"/>
    <s v="LABORAL DOCENTE-ASOCIADO"/>
    <s v="P03"/>
    <s v="TIEMPO PARCIAL (3+3 HORAS)"/>
    <s v="2018-09-18 00:00:00.0"/>
    <s v="2019-09-14 00:00:00.0"/>
    <s v="PI101382"/>
    <s v="PROFESOR ASOCIADO"/>
    <s v="R110"/>
    <x v="10"/>
    <n v="720"/>
    <s v="PROYECTOS DE INGENIERÍA"/>
  </r>
  <r>
    <x v="14"/>
    <n v="16592485"/>
    <x v="4"/>
    <n v="593"/>
    <s v="593G"/>
    <s v="GRUPO-A"/>
    <s v="Proyectos"/>
    <s v="GG"/>
    <s v="GRUPO GRANDE"/>
    <s v="593G"/>
    <s v="GG de Proyectos"/>
    <s v="GRUPO-A"/>
    <s v="GG de Proyectos"/>
    <s v="1S"/>
    <n v="16592485"/>
    <s v="CORRAL"/>
    <s v="BOBADILLA"/>
    <s v="MARINA"/>
    <s v="CORRAL BOBADILLA, MARINA"/>
    <x v="0"/>
    <x v="0"/>
    <x v="0"/>
    <n v="0"/>
    <n v="0"/>
    <s v="macorrb"/>
    <s v="marina.corral@unirioja.es"/>
    <n v="2.4"/>
    <m/>
    <n v="504"/>
    <s v="PROFESOR TITULAR UNIVERSIDAD"/>
    <s v="C01"/>
    <s v="TIEMPO COMPLETO"/>
    <s v="2018-09-17 00:00:00.0"/>
    <s v="null"/>
    <s v="DF100360"/>
    <s v="PROFESOR TITULAR UNIVERSIDAD INTERINO"/>
    <s v="R110"/>
    <x v="10"/>
    <n v="720"/>
    <s v="PROYECTOS DE INGENIERÍA"/>
  </r>
  <r>
    <x v="14"/>
    <n v="72779052"/>
    <x v="4"/>
    <n v="593"/>
    <s v="593G"/>
    <s v="GRUPO-A"/>
    <s v="Proyectos"/>
    <s v="GG"/>
    <s v="GRUPO GRANDE"/>
    <s v="593G"/>
    <s v="GG de Proyectos"/>
    <s v="GRUPO-A"/>
    <s v="GG de Proyectos"/>
    <s v="1S"/>
    <n v="72779052"/>
    <s v="RUBIO"/>
    <s v="BARRAGÁN"/>
    <s v="NICOLÁS"/>
    <s v="RUBIO BARRAGÁN, NICOLÁS"/>
    <x v="1"/>
    <x v="0"/>
    <x v="1"/>
    <n v="0"/>
    <n v="0"/>
    <s v="nirubio"/>
    <s v="nicolas.rubio@unirioja.es"/>
    <n v="1.2"/>
    <m/>
    <n v="532"/>
    <s v="LABORAL DOCENTE-ASOCIADO"/>
    <s v="P03"/>
    <s v="TIEMPO PARCIAL (3+3 HORAS)"/>
    <s v="2018-09-18 00:00:00.0"/>
    <s v="2019-09-14 00:00:00.0"/>
    <s v="PI101382"/>
    <s v="PROFESOR ASOCIADO"/>
    <s v="R110"/>
    <x v="10"/>
    <n v="720"/>
    <s v="PROYECTOS DE INGENIERÍA"/>
  </r>
  <r>
    <x v="16"/>
    <n v="16538994"/>
    <x v="5"/>
    <n v="597"/>
    <s v="597R"/>
    <s v="GRUPO-A1"/>
    <s v="Elasticidad y resistencia de materiales"/>
    <s v="GR"/>
    <s v="GRUPO REDUCIDO"/>
    <s v="597R"/>
    <s v="GR de Elasticidad y resistencia de materiales"/>
    <s v="GRUPO-A1"/>
    <s v="GR de Elasticidad y resistencia de materiales"/>
    <s v="1S"/>
    <n v="16538994"/>
    <s v="MARTÍNEZ DE PISÓN"/>
    <s v="ASCACÍBAR"/>
    <s v="EDUARDO"/>
    <s v="MARTÍNEZ DE PISÓN ASCACÍBAR, EDUARDO"/>
    <x v="1"/>
    <x v="0"/>
    <x v="0"/>
    <n v="4"/>
    <n v="1"/>
    <s v="edmartin"/>
    <s v="eduardo.mtnezdepison@unirioja.es"/>
    <n v="2.8"/>
    <n v="2.8"/>
    <n v="504"/>
    <s v="PROFESOR TITULAR UNIVERSIDAD"/>
    <s v="C01"/>
    <s v="TIEMPO COMPLETO"/>
    <s v="2014-09-15 00:00:00.0"/>
    <s v="null"/>
    <s v="DF100069"/>
    <s v="TITULAR DE UNIVERSIDAD"/>
    <s v="R110"/>
    <x v="10"/>
    <n v="605"/>
    <s v="MECÁNICA DE MEDIOS CONTINUOS Y TEORÍA DE ESTRUCTUR"/>
  </r>
  <r>
    <x v="16"/>
    <n v="16509086"/>
    <x v="5"/>
    <n v="599"/>
    <s v="599G"/>
    <s v="GRUPO-A"/>
    <s v="Ingeniería gráfica"/>
    <s v="GG"/>
    <s v="GRUPO GRANDE"/>
    <s v="599G"/>
    <s v="GG de Ingeniería gráfica"/>
    <s v="GRUPO-A"/>
    <s v="GG de Ingeniería gráfica"/>
    <s v="1S"/>
    <n v="16509086"/>
    <s v="SANZ"/>
    <s v="ADÁN"/>
    <s v="FÉLIX"/>
    <s v="SANZ ADÁN, FÉLIX"/>
    <x v="1"/>
    <x v="0"/>
    <x v="0"/>
    <n v="6"/>
    <n v="2"/>
    <s v="fesanz"/>
    <s v="felix.sanz@unirioja.es"/>
    <n v="3.2"/>
    <n v="3.2"/>
    <n v="500"/>
    <s v="CATEDRATICO DE UNIVERSIDAD"/>
    <s v="C01"/>
    <s v="TIEMPO COMPLETO"/>
    <s v="2007-05-13 00:00:00.0"/>
    <s v="null"/>
    <s v="DF100094"/>
    <s v="CATEDRÁTICO DE UNIVERSIDAD"/>
    <s v="R110"/>
    <x v="10"/>
    <n v="305"/>
    <s v="EXPRESIÓN GRÁFICA EN LA INGENIERÍA"/>
  </r>
  <r>
    <x v="16"/>
    <n v="16572481"/>
    <x v="5"/>
    <n v="599"/>
    <s v="599I"/>
    <s v="GRUPO-A1"/>
    <s v="Ingeniería gráfica"/>
    <s v="GI"/>
    <s v="GRUPO DE INFORMÁTICA"/>
    <s v="599I"/>
    <s v="GI de Ingeniería gráfica"/>
    <s v="GRUPO-A1"/>
    <s v="GI de Ingeniería gráfica"/>
    <s v="1S"/>
    <n v="16572481"/>
    <s v="ARANCÓN"/>
    <s v="PÉREZ"/>
    <s v="DAVID"/>
    <s v="ARANCÓN PÉREZ, DAVID"/>
    <x v="1"/>
    <x v="0"/>
    <x v="0"/>
    <n v="0"/>
    <n v="0"/>
    <s v="daaranp"/>
    <s v="david.arancon@unirioja.es"/>
    <n v="1.4"/>
    <n v="1.4"/>
    <n v="532"/>
    <s v="LABORAL DOCENTE-ASOCIADO"/>
    <s v="P03"/>
    <s v="TIEMPO PARCIAL (3+3 HORAS)"/>
    <s v="2018-09-17 00:00:00.0"/>
    <s v="2019-09-14 00:00:00.0"/>
    <s v="PI101379"/>
    <s v="PROFESOR ASOCIADO"/>
    <s v="R110"/>
    <x v="10"/>
    <n v="305"/>
    <s v="EXPRESIÓN GRÁFICA EN LA INGENIERÍA"/>
  </r>
  <r>
    <x v="16"/>
    <n v="16606912"/>
    <x v="5"/>
    <n v="600"/>
    <s v="600G"/>
    <s v="GRUPO-A"/>
    <s v="Instalaciones mecánicas básicas"/>
    <s v="GG"/>
    <s v="GRUPO GRANDE"/>
    <s v="600G"/>
    <s v="GG de Instalaciones mecánicas básicas"/>
    <s v="GRUPO-A"/>
    <s v="GG de Instalaciones mecánicas básicas"/>
    <s v="2S"/>
    <n v="16606912"/>
    <s v="GARCÍA"/>
    <s v="LOZANO"/>
    <s v="CÉSAR"/>
    <s v="GARCÍA LOZANO, CÉSAR"/>
    <x v="1"/>
    <x v="0"/>
    <x v="1"/>
    <n v="1"/>
    <n v="0"/>
    <s v="cegarcia"/>
    <s v="cesar.garcia@unirioja.es"/>
    <n v="3.2"/>
    <n v="3.2"/>
    <n v="536"/>
    <s v="PROFESOR INTERINO"/>
    <s v="C01"/>
    <s v="TIEMPO COMPLETO"/>
    <s v="2013-09-16 00:00:00.0"/>
    <s v="null"/>
    <s v="PI100918"/>
    <s v="PROFESOR CONTRATADO INTERINO"/>
    <s v="R110"/>
    <x v="10"/>
    <n v="590"/>
    <s v="MÁQUINAS Y MOTORES TÉRMICOS"/>
  </r>
  <r>
    <x v="16"/>
    <n v="16587294"/>
    <x v="5"/>
    <n v="600"/>
    <s v="600I"/>
    <s v="GRUPO-A1"/>
    <s v="Instalaciones mecánicas básicas"/>
    <s v="GI"/>
    <s v="GRUPO DE INFORMÁTICA"/>
    <s v="600I"/>
    <s v="GI de Instalaciones mecánicas básicas"/>
    <s v="GRUPO-A1"/>
    <s v="GI de Instalaciones mecánicas básicas"/>
    <s v="2S"/>
    <n v="16587294"/>
    <s v="SAN VICENTE"/>
    <s v="NAVARRO"/>
    <s v="ALEJANDRO"/>
    <s v="SAN VICENTE NAVARRO, ALEJANDRO"/>
    <x v="1"/>
    <x v="0"/>
    <x v="1"/>
    <n v="0"/>
    <n v="0"/>
    <s v="alsanvic"/>
    <s v="alejandro.san-vicente@unirioja.es"/>
    <n v="1"/>
    <n v="1"/>
    <n v="532"/>
    <s v="LABORAL DOCENTE-ASOCIADO"/>
    <s v="P02"/>
    <s v="TIEMPO PARCIAL (2+2 HORAS)"/>
    <s v="2017-09-15 00:00:00.0"/>
    <s v="2019-09-14 00:00:00.0"/>
    <s v="PI101265"/>
    <s v="PROFESOR ASOCIADO"/>
    <s v="R110"/>
    <x v="10"/>
    <n v="590"/>
    <s v="MÁQUINAS Y MOTORES TÉRMICOS"/>
  </r>
  <r>
    <x v="16"/>
    <n v="16584554"/>
    <x v="5"/>
    <n v="601"/>
    <s v="601G"/>
    <s v="GRUPO-A"/>
    <s v="Integración ambiental de proyectos de ingeniería"/>
    <s v="GG"/>
    <s v="GRUPO GRANDE"/>
    <s v="601G"/>
    <s v="GG de Integración ambiental de proyectos de ingeniería"/>
    <s v="GRUPO-A"/>
    <s v="GG de Integración ambiental de proyectos de ingeniería"/>
    <s v="2S"/>
    <n v="16584554"/>
    <s v="GONZÁLEZ"/>
    <s v="MARCOS"/>
    <s v="ANA"/>
    <s v="GONZÁLEZ MARCOS, ANA"/>
    <x v="0"/>
    <x v="0"/>
    <x v="0"/>
    <n v="2"/>
    <n v="2"/>
    <s v="amarcos"/>
    <s v="ana.gonzalez@unirioja.es"/>
    <n v="3.2"/>
    <n v="3.2"/>
    <n v="504"/>
    <s v="PROFESOR TITULAR UNIVERSIDAD"/>
    <s v="C01"/>
    <s v="TIEMPO COMPLETO"/>
    <s v="2011-11-02 00:00:00.0"/>
    <s v="null"/>
    <s v="DF100310"/>
    <s v="PROFESOR TITULAR DE UNIVERSIDAD"/>
    <s v="R110"/>
    <x v="10"/>
    <n v="720"/>
    <s v="PROYECTOS DE INGENIERÍA"/>
  </r>
  <r>
    <x v="16"/>
    <n v="16521843"/>
    <x v="5"/>
    <n v="602"/>
    <s v="602G"/>
    <s v="GRUPO-A"/>
    <s v="Máquinas fluidomecánicas"/>
    <s v="GG"/>
    <s v="GRUPO GRANDE"/>
    <s v="602G"/>
    <s v="GG de Máquinas fluidomecánicas"/>
    <s v="GRUPO-A"/>
    <s v="GG de Máquinas fluidomecánicas"/>
    <s v="2S"/>
    <n v="16521843"/>
    <s v="DOMÉNECH"/>
    <s v="SUBIRÁN"/>
    <s v="JUANA"/>
    <s v="DOMÉNECH SUBIRÁN, JUANA"/>
    <x v="1"/>
    <x v="0"/>
    <x v="0"/>
    <n v="4"/>
    <n v="0"/>
    <s v="judomene"/>
    <s v="juana.domenech@unirioja.es"/>
    <n v="3.2"/>
    <n v="3.2"/>
    <n v="504"/>
    <s v="PROFESOR TITULAR UNIVERSIDAD"/>
    <s v="01A"/>
    <s v="TIEMPO COMPLETO AMPLIADO"/>
    <s v="2012-09-01 00:00:00.0"/>
    <s v="null"/>
    <s v="DF100132"/>
    <s v="TITULAR DE UNIVERSIDAD"/>
    <s v="R110"/>
    <x v="10"/>
    <n v="590"/>
    <s v="MÁQUINAS Y MOTORES TÉRMICOS"/>
  </r>
  <r>
    <x v="16"/>
    <n v="16606034"/>
    <x v="5"/>
    <n v="602"/>
    <s v="602R"/>
    <s v="GRUPO-A1"/>
    <s v="Máquinas fluidomecánicas"/>
    <s v="GR"/>
    <s v="GRUPO REDUCIDO"/>
    <s v="602R"/>
    <s v="GR de Máquinas fluidomecánicas"/>
    <s v="GRUPO-A1"/>
    <s v="GR de Máquinas fluidomecánicas"/>
    <s v="2S"/>
    <n v="16606034"/>
    <s v="LAS HERAS"/>
    <s v="CASAS"/>
    <s v="JESÚS"/>
    <s v="LAS HERAS CASAS, JESÚS"/>
    <x v="1"/>
    <x v="0"/>
    <x v="0"/>
    <n v="0"/>
    <n v="0"/>
    <s v="jelas-he"/>
    <s v="jesus.las-herasc@unirioja.es"/>
    <n v="0.3"/>
    <n v="0.3"/>
    <n v="532"/>
    <s v="LABORAL DOCENTE-ASOCIADO"/>
    <s v="P04"/>
    <s v="TIEMPO PARCIAL (4+4 HORAS)"/>
    <s v="2018-09-17 00:00:00.0"/>
    <s v="2019-09-14 00:00:00.0"/>
    <s v="PI101041"/>
    <s v="PROFESOR ASOCIADO"/>
    <s v="R110"/>
    <x v="10"/>
    <n v="590"/>
    <s v="MÁQUINAS Y MOTORES TÉRMICOS"/>
  </r>
  <r>
    <x v="16"/>
    <n v="72787346"/>
    <x v="5"/>
    <n v="603"/>
    <s v="603G"/>
    <s v="GRUPO-A"/>
    <s v="Máquinas y motores térmicos"/>
    <s v="GG"/>
    <s v="GRUPO GRANDE"/>
    <s v="603G"/>
    <s v="GG de Máquinas y motores térmicos"/>
    <s v="GRUPO-A"/>
    <s v="GG de Máquinas y motores térmicos"/>
    <s v="1S"/>
    <n v="72787346"/>
    <s v="LÓPEZ"/>
    <s v="OCHOA"/>
    <s v="LUIS MARÍA"/>
    <s v="LÓPEZ OCHOA, LUIS MARÍA"/>
    <x v="0"/>
    <x v="0"/>
    <x v="0"/>
    <n v="2"/>
    <n v="1"/>
    <s v="lulopeo"/>
    <s v="luis-maria.lopezo@unirioja.es"/>
    <n v="3.2"/>
    <n v="3.2"/>
    <n v="504"/>
    <s v="PROFESOR TITULAR UNIVERSIDAD"/>
    <s v="C01"/>
    <s v="TIEMPO COMPLETO"/>
    <s v="2016-03-22 00:00:00.0"/>
    <s v="null"/>
    <s v="DF31980"/>
    <s v="PROFESOR TITULAR DE UNIVERSIDAD"/>
    <s v="R110"/>
    <x v="10"/>
    <n v="590"/>
    <s v="MÁQUINAS Y MOTORES TÉRMICOS"/>
  </r>
  <r>
    <x v="16"/>
    <n v="16599457"/>
    <x v="5"/>
    <n v="604"/>
    <s v="604G"/>
    <s v="GRUPO-A"/>
    <s v="Tecnología mecánica"/>
    <s v="GG"/>
    <s v="GRUPO GRANDE"/>
    <s v="604G"/>
    <s v="GG de Tecnología mecánica"/>
    <s v="GRUPO-A"/>
    <s v="GG de Tecnología mecánica"/>
    <s v="2S"/>
    <n v="16599457"/>
    <s v="MARTÍNEZ"/>
    <s v="CÁMARA"/>
    <s v="EDUARDO"/>
    <s v="MARTÍNEZ CÁMARA, EDUARDO"/>
    <x v="0"/>
    <x v="0"/>
    <x v="0"/>
    <n v="0"/>
    <n v="0"/>
    <s v="eduamart"/>
    <s v="eduardo.martinezc@unirioja.es"/>
    <n v="1.5"/>
    <n v="1.5"/>
    <n v="532"/>
    <s v="LABORAL DOCENTE-ASOCIADO"/>
    <s v="P04"/>
    <s v="TIEMPO PARCIAL (4+4 HORAS)"/>
    <s v="2017-09-15 00:00:00.0"/>
    <s v="2019-09-14 00:00:00.0"/>
    <s v="PI101264"/>
    <s v="PROFESOR ASOCIADO"/>
    <s v="R110"/>
    <x v="10"/>
    <n v="515"/>
    <s v="INGENIERÍA DE LOS PROCESOS DE FABRICACIÓN"/>
  </r>
  <r>
    <x v="16"/>
    <n v="16553136"/>
    <x v="5"/>
    <n v="615"/>
    <s v="615L"/>
    <s v="GRUPO-A1"/>
    <s v="Producción integrada"/>
    <s v="GL"/>
    <s v="GRUPO DE LABORATORIO"/>
    <s v="615L"/>
    <s v="GL de Producción integrada"/>
    <s v="GRUPO-A1"/>
    <s v="GL de Producción integrada"/>
    <s v="2S"/>
    <n v="16553136"/>
    <s v="GÓMEZ"/>
    <s v="CHOMÓN"/>
    <s v="JOSÉ CARLOS"/>
    <s v="GÓMEZ CHOMÓN, JOSÉ CARLOS"/>
    <x v="0"/>
    <x v="0"/>
    <x v="0"/>
    <n v="0"/>
    <n v="0"/>
    <s v="jogomech"/>
    <s v="jose-carlos.gomez@unirioja.es"/>
    <n v="1"/>
    <n v="1"/>
    <n v="532"/>
    <s v="LABORAL DOCENTE-ASOCIADO"/>
    <s v="P02"/>
    <s v="TIEMPO PARCIAL (2+2 HORAS)"/>
    <s v="2017-09-15 00:00:00.0"/>
    <s v="2019-09-14 00:00:00.0"/>
    <s v="PI101263"/>
    <s v="PROFESOR ASOCIADO"/>
    <s v="R110"/>
    <x v="10"/>
    <n v="515"/>
    <s v="INGENIERÍA DE LOS PROCESOS DE FABRICACIÓN"/>
  </r>
  <r>
    <x v="16"/>
    <n v="16592485"/>
    <x v="5"/>
    <n v="616"/>
    <s v="616G"/>
    <s v="GRUPO-A"/>
    <s v="Urbanismo industrial"/>
    <s v="GG"/>
    <s v="GRUPO GRANDE"/>
    <s v="616G"/>
    <s v="GG de Urbanismo industrial"/>
    <s v="GRUPO-A"/>
    <s v="GG de Urbanismo industrial"/>
    <s v="1S"/>
    <n v="16592485"/>
    <s v="CORRAL"/>
    <s v="BOBADILLA"/>
    <s v="MARINA"/>
    <s v="CORRAL BOBADILLA, MARINA"/>
    <x v="0"/>
    <x v="0"/>
    <x v="0"/>
    <n v="0"/>
    <n v="0"/>
    <s v="macorrb"/>
    <s v="marina.corral@unirioja.es"/>
    <n v="2"/>
    <n v="2"/>
    <n v="504"/>
    <s v="PROFESOR TITULAR UNIVERSIDAD"/>
    <s v="C01"/>
    <s v="TIEMPO COMPLETO"/>
    <s v="2018-09-17 00:00:00.0"/>
    <s v="null"/>
    <s v="DF100360"/>
    <s v="PROFESOR TITULAR UNIVERSIDAD INTERINO"/>
    <s v="R110"/>
    <x v="10"/>
    <n v="720"/>
    <s v="PROYECTOS DE INGENIERÍA"/>
  </r>
  <r>
    <x v="16"/>
    <n v="13155868"/>
    <x v="5"/>
    <n v="616"/>
    <s v="616L"/>
    <s v="GRUPO-A1"/>
    <s v="Urbanismo industrial"/>
    <s v="GL"/>
    <s v="GRUPO DE LABORATORIO"/>
    <s v="616L"/>
    <s v="GL de Urbanismo industrial"/>
    <s v="GRUPO-A1"/>
    <s v="GL de Urbanismo industrial"/>
    <s v="1S"/>
    <n v="13155868"/>
    <s v="ALBA"/>
    <s v="ELÍAS"/>
    <s v="FERNANDO"/>
    <s v="ALBA ELÍAS, FERNANDO"/>
    <x v="0"/>
    <x v="0"/>
    <x v="0"/>
    <n v="3"/>
    <n v="2"/>
    <s v="falba"/>
    <s v="fernando.alba@unirioja.es"/>
    <n v="2.5"/>
    <n v="2.5"/>
    <n v="504"/>
    <s v="PROFESOR TITULAR UNIVERSIDAD"/>
    <s v="C01"/>
    <s v="TIEMPO COMPLETO"/>
    <s v="2007-10-09 00:00:00.0"/>
    <s v="null"/>
    <s v="DF100214"/>
    <s v="PROFESOR TITULAR DE UNIVERSIDAD"/>
    <s v="R110"/>
    <x v="10"/>
    <n v="720"/>
    <s v="PROYECTOS DE INGENIERÍA"/>
  </r>
  <r>
    <x v="16"/>
    <n v="16594259"/>
    <x v="5"/>
    <n v="617"/>
    <s v="617G"/>
    <s v="GRUPO-A"/>
    <s v="Organización de la producción"/>
    <s v="GG"/>
    <s v="GRUPO GRANDE"/>
    <s v="617G"/>
    <s v="GG de Organización de la producción"/>
    <s v="GRUPO-A"/>
    <s v="GG de Organización de la producción"/>
    <s v="1S"/>
    <n v="16594259"/>
    <s v="JUANEDA"/>
    <s v="AYENSA"/>
    <s v="EMMA"/>
    <s v="JUANEDA AYENSA, EMMA"/>
    <x v="1"/>
    <x v="0"/>
    <x v="0"/>
    <n v="2"/>
    <n v="0"/>
    <s v="ejuaneda"/>
    <s v="emma.juaneda@unirioja.es"/>
    <n v="3.2"/>
    <n v="3.2"/>
    <n v="536"/>
    <s v="PROFESOR INTERINO"/>
    <s v="C01"/>
    <s v="TIEMPO COMPLETO"/>
    <s v="2015-12-22 00:00:00.0"/>
    <s v="null"/>
    <s v="PI101025"/>
    <s v="PROFESOR CONTRATADO INTERINO"/>
    <s v="R104"/>
    <x v="0"/>
    <n v="650"/>
    <s v="ORGANIZACIÓN DE EMPRESAS"/>
  </r>
  <r>
    <x v="16"/>
    <n v="16521624"/>
    <x v="5"/>
    <n v="617"/>
    <s v="617I"/>
    <s v="GRUPO-A3"/>
    <s v="Organización de la producción"/>
    <s v="GI"/>
    <s v="GRUPO DE INFORMÁTICA"/>
    <s v="617I"/>
    <s v="GI de Organización de la producción"/>
    <s v="GRUPO-A3"/>
    <s v="GI de Organización de la producción"/>
    <s v="1S"/>
    <n v="16521624"/>
    <s v="ANGUIANO"/>
    <s v="BAÑOS"/>
    <s v="ALBERTO"/>
    <s v="ANGUIANO BAÑOS, ALBERTO"/>
    <x v="1"/>
    <x v="0"/>
    <x v="1"/>
    <n v="0"/>
    <n v="0"/>
    <s v="alanguia"/>
    <s v="alberto.anguiano@unirioja.es"/>
    <n v="0.5"/>
    <n v="0.5"/>
    <n v="532"/>
    <s v="LABORAL DOCENTE-ASOCIADO"/>
    <s v="P02"/>
    <s v="TIEMPO PARCIAL (2+2 HORAS)"/>
    <s v="2018-09-17 00:00:00.0"/>
    <s v="2019-09-14 00:00:00.0"/>
    <s v="PI101362"/>
    <s v="PROFESOR ASOCIADO"/>
    <s v="R104"/>
    <x v="0"/>
    <n v="650"/>
    <s v="ORGANIZACIÓN DE EMPRESAS"/>
  </r>
  <r>
    <x v="17"/>
    <n v="16594259"/>
    <x v="5"/>
    <n v="617"/>
    <s v="617G"/>
    <s v="GRUPO-A"/>
    <s v="Organización de la producción"/>
    <s v="GG"/>
    <s v="GRUPO GRANDE"/>
    <s v="617G"/>
    <s v="GG de Organización de la producción"/>
    <s v="GRUPO-A"/>
    <s v="GG de Organización de la producción"/>
    <s v="1S"/>
    <n v="16594259"/>
    <s v="JUANEDA"/>
    <s v="AYENSA"/>
    <s v="EMMA"/>
    <s v="JUANEDA AYENSA, EMMA"/>
    <x v="1"/>
    <x v="0"/>
    <x v="0"/>
    <n v="2"/>
    <n v="0"/>
    <s v="ejuaneda"/>
    <s v="emma.juaneda@unirioja.es"/>
    <n v="3.2"/>
    <m/>
    <n v="536"/>
    <s v="PROFESOR INTERINO"/>
    <s v="C01"/>
    <s v="TIEMPO COMPLETO"/>
    <s v="2015-12-22 00:00:00.0"/>
    <s v="null"/>
    <s v="PI101025"/>
    <s v="PROFESOR CONTRATADO INTERINO"/>
    <s v="R104"/>
    <x v="0"/>
    <n v="650"/>
    <s v="ORGANIZACIÓN DE EMPRESAS"/>
  </r>
  <r>
    <x v="17"/>
    <n v="16521624"/>
    <x v="5"/>
    <n v="617"/>
    <s v="617I"/>
    <s v="GRUPO-A3"/>
    <s v="Organización de la producción"/>
    <s v="GI"/>
    <s v="GRUPO DE INFORMÁTICA"/>
    <s v="617I"/>
    <s v="GI de Organización de la producción"/>
    <s v="GRUPO-A3"/>
    <s v="GI de Organización de la producción"/>
    <s v="1S"/>
    <n v="16521624"/>
    <s v="ANGUIANO"/>
    <s v="BAÑOS"/>
    <s v="ALBERTO"/>
    <s v="ANGUIANO BAÑOS, ALBERTO"/>
    <x v="1"/>
    <x v="0"/>
    <x v="1"/>
    <n v="0"/>
    <n v="0"/>
    <s v="alanguia"/>
    <s v="alberto.anguiano@unirioja.es"/>
    <n v="0.5"/>
    <m/>
    <n v="532"/>
    <s v="LABORAL DOCENTE-ASOCIADO"/>
    <s v="P02"/>
    <s v="TIEMPO PARCIAL (2+2 HORAS)"/>
    <s v="2018-09-17 00:00:00.0"/>
    <s v="2019-09-14 00:00:00.0"/>
    <s v="PI101362"/>
    <s v="PROFESOR ASOCIADO"/>
    <s v="R104"/>
    <x v="0"/>
    <n v="650"/>
    <s v="ORGANIZACIÓN DE EMPRESAS"/>
  </r>
  <r>
    <x v="18"/>
    <n v="16594259"/>
    <x v="5"/>
    <n v="617"/>
    <s v="617G"/>
    <s v="GRUPO-A"/>
    <s v="Organización de la producción"/>
    <s v="GG"/>
    <s v="GRUPO GRANDE"/>
    <s v="617G"/>
    <s v="GG de Organización de la producción"/>
    <s v="GRUPO-A"/>
    <s v="GG de Organización de la producción"/>
    <s v="1S"/>
    <n v="16594259"/>
    <s v="JUANEDA"/>
    <s v="AYENSA"/>
    <s v="EMMA"/>
    <s v="JUANEDA AYENSA, EMMA"/>
    <x v="1"/>
    <x v="0"/>
    <x v="0"/>
    <n v="2"/>
    <n v="0"/>
    <s v="ejuaneda"/>
    <s v="emma.juaneda@unirioja.es"/>
    <n v="3.2"/>
    <m/>
    <n v="536"/>
    <s v="PROFESOR INTERINO"/>
    <s v="C01"/>
    <s v="TIEMPO COMPLETO"/>
    <s v="2015-12-22 00:00:00.0"/>
    <s v="null"/>
    <s v="PI101025"/>
    <s v="PROFESOR CONTRATADO INTERINO"/>
    <s v="R104"/>
    <x v="0"/>
    <n v="650"/>
    <s v="ORGANIZACIÓN DE EMPRESAS"/>
  </r>
  <r>
    <x v="18"/>
    <n v="16521624"/>
    <x v="5"/>
    <n v="617"/>
    <s v="617I"/>
    <s v="GRUPO-A3"/>
    <s v="Organización de la producción"/>
    <s v="GI"/>
    <s v="GRUPO DE INFORMÁTICA"/>
    <s v="617I"/>
    <s v="GI de Organización de la producción"/>
    <s v="GRUPO-A3"/>
    <s v="GI de Organización de la producción"/>
    <s v="1S"/>
    <n v="16521624"/>
    <s v="ANGUIANO"/>
    <s v="BAÑOS"/>
    <s v="ALBERTO"/>
    <s v="ANGUIANO BAÑOS, ALBERTO"/>
    <x v="1"/>
    <x v="0"/>
    <x v="1"/>
    <n v="0"/>
    <n v="0"/>
    <s v="alanguia"/>
    <s v="alberto.anguiano@unirioja.es"/>
    <n v="0.5"/>
    <m/>
    <n v="532"/>
    <s v="LABORAL DOCENTE-ASOCIADO"/>
    <s v="P02"/>
    <s v="TIEMPO PARCIAL (2+2 HORAS)"/>
    <s v="2018-09-17 00:00:00.0"/>
    <s v="2019-09-14 00:00:00.0"/>
    <s v="PI101362"/>
    <s v="PROFESOR ASOCIADO"/>
    <s v="R104"/>
    <x v="0"/>
    <n v="650"/>
    <s v="ORGANIZACIÓN DE EMPRESAS"/>
  </r>
  <r>
    <x v="16"/>
    <n v="5402584"/>
    <x v="5"/>
    <n v="618"/>
    <s v="618I"/>
    <s v="GRUPO-A2"/>
    <s v="Proyectos"/>
    <s v="GI"/>
    <s v="GRUPO DE INFORMÁTICA"/>
    <s v="618I"/>
    <s v="GI de Proyectos"/>
    <s v="GRUPO-A2"/>
    <s v="GI de Proyectos"/>
    <s v="1S"/>
    <n v="5402584"/>
    <s v="GUTIÉRREZ"/>
    <s v="LÓPEZ"/>
    <s v="JOSÉ LUIS"/>
    <s v="GUTIÉRREZ LÓPEZ, JOSÉ LUIS"/>
    <x v="0"/>
    <x v="0"/>
    <x v="1"/>
    <n v="0"/>
    <n v="0"/>
    <s v="jogutirr"/>
    <s v="jose-luis.gutirrez@unirioja.es"/>
    <n v="1"/>
    <n v="1"/>
    <n v="532"/>
    <s v="LABORAL DOCENTE-ASOCIADO"/>
    <s v="P04"/>
    <s v="TIEMPO PARCIAL (4+4 HORAS)"/>
    <s v="2018-09-24 00:00:00.0"/>
    <s v="2019-09-14 00:00:00.0"/>
    <s v="PI101423"/>
    <s v="PROFESOR ASOCIADO"/>
    <s v="R110"/>
    <x v="10"/>
    <n v="720"/>
    <s v="PROYECTOS DE INGENIERÍA"/>
  </r>
  <r>
    <x v="17"/>
    <n v="16584554"/>
    <x v="5"/>
    <n v="618"/>
    <s v="618G"/>
    <s v="GRUPO-A"/>
    <s v="Proyectos"/>
    <s v="GG"/>
    <s v="GRUPO GRANDE"/>
    <s v="618G"/>
    <s v="GG de Proyectos"/>
    <s v="GRUPO-A"/>
    <s v="GG de Proyectos"/>
    <s v="1S"/>
    <n v="16584554"/>
    <s v="GONZÁLEZ"/>
    <s v="MARCOS"/>
    <s v="ANA"/>
    <s v="GONZÁLEZ MARCOS, ANA"/>
    <x v="0"/>
    <x v="0"/>
    <x v="0"/>
    <n v="2"/>
    <n v="2"/>
    <s v="amarcos"/>
    <s v="ana.gonzalez@unirioja.es"/>
    <n v="3.2"/>
    <m/>
    <n v="504"/>
    <s v="PROFESOR TITULAR UNIVERSIDAD"/>
    <s v="C01"/>
    <s v="TIEMPO COMPLETO"/>
    <s v="2011-11-02 00:00:00.0"/>
    <s v="null"/>
    <s v="DF100310"/>
    <s v="PROFESOR TITULAR DE UNIVERSIDAD"/>
    <s v="R110"/>
    <x v="10"/>
    <n v="720"/>
    <s v="PROYECTOS DE INGENIERÍA"/>
  </r>
  <r>
    <x v="17"/>
    <n v="16532885"/>
    <x v="5"/>
    <n v="618"/>
    <s v="618I"/>
    <s v="GRUPO-A4"/>
    <s v="Proyectos"/>
    <s v="GI"/>
    <s v="GRUPO DE INFORMÁTICA"/>
    <s v="618I"/>
    <s v="GI de Proyectos"/>
    <s v="GRUPO-A4"/>
    <s v="GI de Proyectos"/>
    <s v="1S"/>
    <n v="16532885"/>
    <s v="ZORZANO"/>
    <s v="ALBA"/>
    <s v="ENRIQUE"/>
    <s v="ZORZANO ALBA, ENRIQUE"/>
    <x v="0"/>
    <x v="0"/>
    <x v="1"/>
    <n v="4"/>
    <n v="1"/>
    <s v="enzorzan"/>
    <s v="enrique.zorzano@unirioja.es"/>
    <n v="1"/>
    <n v="1"/>
    <n v="506"/>
    <s v="PROFESOR TITULAR DE ESCUELA UNIVERSITARI"/>
    <s v="C01"/>
    <s v="TIEMPO COMPLETO"/>
    <s v="2018-09-17 00:00:00.0"/>
    <s v="null"/>
    <s v="DF100073"/>
    <s v="PROFESOR TITULAR DE ESCUELA UNIVERSITARIA"/>
    <s v="R109"/>
    <x v="9"/>
    <n v="535"/>
    <s v="INGENIERÍA ELÉCTRICA"/>
  </r>
  <r>
    <x v="18"/>
    <n v="16584554"/>
    <x v="5"/>
    <n v="618"/>
    <s v="618G"/>
    <s v="GRUPO-A"/>
    <s v="Proyectos"/>
    <s v="GG"/>
    <s v="GRUPO GRANDE"/>
    <s v="618G"/>
    <s v="GG de Proyectos"/>
    <s v="GRUPO-A"/>
    <s v="GG de Proyectos"/>
    <s v="1S"/>
    <n v="16584554"/>
    <s v="GONZÁLEZ"/>
    <s v="MARCOS"/>
    <s v="ANA"/>
    <s v="GONZÁLEZ MARCOS, ANA"/>
    <x v="0"/>
    <x v="0"/>
    <x v="0"/>
    <n v="2"/>
    <n v="2"/>
    <s v="amarcos"/>
    <s v="ana.gonzalez@unirioja.es"/>
    <n v="3.2"/>
    <m/>
    <n v="504"/>
    <s v="PROFESOR TITULAR UNIVERSIDAD"/>
    <s v="C01"/>
    <s v="TIEMPO COMPLETO"/>
    <s v="2011-11-02 00:00:00.0"/>
    <s v="null"/>
    <s v="DF100310"/>
    <s v="PROFESOR TITULAR DE UNIVERSIDAD"/>
    <s v="R110"/>
    <x v="10"/>
    <n v="720"/>
    <s v="PROYECTOS DE INGENIERÍA"/>
  </r>
  <r>
    <x v="17"/>
    <n v="16562066"/>
    <x v="5"/>
    <n v="621"/>
    <s v="621G"/>
    <s v="GRUPO-A"/>
    <s v="Líneas eléctricas"/>
    <s v="GG"/>
    <s v="GRUPO GRANDE"/>
    <s v="621G"/>
    <s v="GG de Líneas eléctricas"/>
    <s v="GRUPO-A"/>
    <s v="GG de Líneas eléctricas"/>
    <s v="1S"/>
    <n v="16562066"/>
    <s v="GARCÍA"/>
    <s v="GARRIDO"/>
    <s v="EDUARDO"/>
    <s v="GARCÍA GARRIDO, EDUARDO"/>
    <x v="0"/>
    <x v="0"/>
    <x v="0"/>
    <n v="4"/>
    <n v="2"/>
    <s v="edgarcia"/>
    <s v="eduardo.garcia@unirioja.es"/>
    <n v="3.2"/>
    <n v="3.2"/>
    <n v="534"/>
    <s v="CONTRATADO DOCTOR -TIPO 1"/>
    <s v="C01"/>
    <s v="TIEMPO COMPLETO"/>
    <s v="2019-02-08 00:00:00.0"/>
    <s v="null"/>
    <s v="LD100574"/>
    <s v="PROFESOR COLABORADOR-TIPO 1"/>
    <s v="R109"/>
    <x v="9"/>
    <n v="535"/>
    <s v="INGENIERÍA ELÉCTRICA"/>
  </r>
  <r>
    <x v="17"/>
    <n v="16608199"/>
    <x v="5"/>
    <n v="622"/>
    <s v="622L"/>
    <s v="GRUPO-A1"/>
    <s v="Generación de energía eléctrica I"/>
    <s v="GL"/>
    <s v="GRUPO DE LABORATORIO"/>
    <s v="622L"/>
    <s v="GL de Generación de energía eléctrica I"/>
    <s v="GRUPO-A1"/>
    <s v="GL de Generación de energía eléctrica I"/>
    <s v="1S"/>
    <n v="16608199"/>
    <s v="MUÑOZ"/>
    <s v="JIMÉNEZ"/>
    <s v="ANDRÉS"/>
    <s v="MUÑOZ JIMÉNEZ, ANDRÉS"/>
    <x v="1"/>
    <x v="0"/>
    <x v="0"/>
    <n v="0"/>
    <n v="0"/>
    <s v="anmunoz"/>
    <s v="andres.munoz@unirioja.es"/>
    <n v="2.4"/>
    <n v="2.4"/>
    <n v="536"/>
    <s v="PROFESOR INTERINO"/>
    <s v="P02"/>
    <s v="TIEMPO PARCIAL (2+2 HORAS)"/>
    <s v="2018-09-17 00:00:00.0"/>
    <s v="null"/>
    <s v="PI101377"/>
    <s v="PROFESOR CONTRATADO INTERINO"/>
    <s v="R109"/>
    <x v="9"/>
    <n v="535"/>
    <s v="INGENIERÍA ELÉCTRICA"/>
  </r>
  <r>
    <x v="17"/>
    <n v="16551240"/>
    <x v="5"/>
    <n v="623"/>
    <s v="623G"/>
    <s v="GRUPO-A"/>
    <s v="Electrónica industrial"/>
    <s v="GG"/>
    <s v="GRUPO GRANDE"/>
    <s v="623G"/>
    <s v="GG de Electrónica industrial"/>
    <s v="GRUPO-A"/>
    <s v="GG de Electrónica industrial"/>
    <s v="1S"/>
    <n v="16551240"/>
    <s v="CAPELLÁN"/>
    <s v="VILLACIÁN"/>
    <s v="CÁNDIDO"/>
    <s v="CAPELLÁN VILLACIÁN, CÁNDIDO"/>
    <x v="1"/>
    <x v="0"/>
    <x v="0"/>
    <n v="0"/>
    <n v="0"/>
    <s v="cacapell"/>
    <s v="candido.capellan@unirioja.es"/>
    <n v="3.2"/>
    <n v="3.2"/>
    <n v="536"/>
    <s v="PROFESOR INTERINO"/>
    <s v="C01"/>
    <s v="TIEMPO COMPLETO"/>
    <s v="2018-09-17 00:00:00.0"/>
    <s v="2019-04-09 00:00:00.0"/>
    <s v="PI101408"/>
    <s v="PROFESOR CONTRATADO INTERINO"/>
    <s v="R109"/>
    <x v="9"/>
    <n v="785"/>
    <s v="TECNOLOGÍA ELECTRÓNICA"/>
  </r>
  <r>
    <x v="17"/>
    <n v="16549519"/>
    <x v="5"/>
    <n v="623"/>
    <s v="623L"/>
    <s v="GRUPO-A1"/>
    <s v="Electrónica industrial"/>
    <s v="GL"/>
    <s v="GRUPO DE LABORATORIO"/>
    <s v="623L"/>
    <s v="GL de Electrónica industrial"/>
    <s v="GRUPO-A1"/>
    <s v="GL de Electrónica industrial"/>
    <s v="1S"/>
    <n v="16549519"/>
    <s v="ZORZANO"/>
    <s v="MARTÍNEZ"/>
    <s v="ANTONIO MOISÉS"/>
    <s v="ZORZANO MARTÍNEZ, ANTONIO MOISÉS"/>
    <x v="1"/>
    <x v="0"/>
    <x v="0"/>
    <n v="4"/>
    <n v="0"/>
    <s v="azorzano"/>
    <s v="antonio.zorzano@unirioja.es"/>
    <n v="0"/>
    <n v="0"/>
    <s v="A-0504"/>
    <s v="PROFESOR TITULAR UNIVERSIDAD"/>
    <s v="01A"/>
    <s v="TIEMPO COMPLETO AMPLIADO"/>
    <s v="2012-09-01 00:00:00.0"/>
    <s v="null"/>
    <s v="DF31836"/>
    <s v="PROFESOR TITULAR DE UNIVERSIDAD"/>
    <s v="R109"/>
    <x v="9"/>
    <n v="785"/>
    <s v="TECNOLOGÍA ELECTRÓNICA"/>
  </r>
  <r>
    <x v="17"/>
    <n v="16553057"/>
    <x v="5"/>
    <n v="625"/>
    <s v="625G"/>
    <s v="GRUPO-A"/>
    <s v="Instalaciones eléctricas II"/>
    <s v="GG"/>
    <s v="GRUPO GRANDE"/>
    <s v="625G"/>
    <s v="GG de Instalaciones eléctricas II"/>
    <s v="GRUPO-A"/>
    <s v="GG de Instalaciones eléctricas II"/>
    <s v="2S"/>
    <n v="16553057"/>
    <s v="SÁENZ DIEZ"/>
    <s v="MURO"/>
    <s v="JUAN CARLOS"/>
    <s v="SÁENZ DIEZ MURO, JUAN CARLOS"/>
    <x v="0"/>
    <x v="0"/>
    <x v="0"/>
    <n v="4"/>
    <n v="0"/>
    <s v="jusaenzd"/>
    <s v="juan-carlos.saenz-diez@unirioja.es"/>
    <n v="3.2"/>
    <n v="3.2"/>
    <n v="504"/>
    <s v="PROFESOR TITULAR UNIVERSIDAD"/>
    <s v="C01"/>
    <s v="TIEMPO COMPLETO"/>
    <s v="2018-11-26 00:00:00.0"/>
    <s v="null"/>
    <s v="DF31811"/>
    <s v="TITULAR DE UNIVERSIDAD"/>
    <s v="R109"/>
    <x v="9"/>
    <n v="535"/>
    <s v="INGENIERÍA ELÉCTRICA"/>
  </r>
  <r>
    <x v="17"/>
    <n v="16533382"/>
    <x v="5"/>
    <n v="626"/>
    <s v="626G"/>
    <s v="GRUPO-A"/>
    <s v="Sistemas eléctricos de potencia"/>
    <s v="GG"/>
    <s v="GRUPO GRANDE"/>
    <s v="626G"/>
    <s v="GG de Sistemas eléctricos de potencia"/>
    <s v="GRUPO-A"/>
    <s v="GG de Sistemas eléctricos de potencia"/>
    <s v="2S"/>
    <n v="16533382"/>
    <s v="FERNÁNDEZ"/>
    <s v="JIMÉNEZ"/>
    <s v="LUIS ALFREDO"/>
    <s v="FERNÁNDEZ JIMÉNEZ, LUIS ALFREDO"/>
    <x v="0"/>
    <x v="0"/>
    <x v="0"/>
    <n v="6"/>
    <n v="3"/>
    <s v="lafernan"/>
    <s v="luisalfredo.fernandez@unirioja.es"/>
    <n v="3.2"/>
    <n v="3.2"/>
    <n v="504"/>
    <s v="PROFESOR TITULAR UNIVERSIDAD"/>
    <s v="01R"/>
    <s v="TIEMPO COMPLETO REDUCIDO"/>
    <s v="2018-09-17 00:00:00.0"/>
    <s v="null"/>
    <s v="DF31813"/>
    <s v="TITULAR DE UNIVERSIDAD"/>
    <s v="R109"/>
    <x v="9"/>
    <n v="535"/>
    <s v="INGENIERÍA ELÉCTRICA"/>
  </r>
  <r>
    <x v="17"/>
    <n v="16557336"/>
    <x v="5"/>
    <n v="627"/>
    <s v="627G"/>
    <s v="GRUPO-A"/>
    <s v="Generación de energía eléctrica II"/>
    <s v="GG"/>
    <s v="GRUPO GRANDE"/>
    <s v="627G"/>
    <s v="GG de Generación de energía eléctrica II"/>
    <s v="GRUPO-A"/>
    <s v="GG de Generación de energía eléctrica II"/>
    <s v="2S"/>
    <n v="16557336"/>
    <s v="BLANCO"/>
    <s v="BARRERO"/>
    <s v="JUAN MANUEL"/>
    <s v="BLANCO BARRERO, JUAN MANUEL"/>
    <x v="0"/>
    <x v="0"/>
    <x v="0"/>
    <n v="4"/>
    <n v="1"/>
    <s v="jbblanco"/>
    <s v="juan-manuel.blanco@unirioja.es"/>
    <n v="3.2"/>
    <n v="3.2"/>
    <n v="504"/>
    <s v="PROFESOR TITULAR UNIVERSIDAD"/>
    <s v="C01"/>
    <s v="TIEMPO COMPLETO"/>
    <s v="2015-11-13 00:00:00.0"/>
    <s v="null"/>
    <s v="DF100035"/>
    <s v="PROFESOR TITULAR DE UNIVERSIDAD"/>
    <s v="R109"/>
    <x v="9"/>
    <n v="535"/>
    <s v="INGENIERÍA ELÉCTRICA"/>
  </r>
  <r>
    <x v="17"/>
    <n v="13142250"/>
    <x v="5"/>
    <n v="628"/>
    <s v="628G"/>
    <s v="GRUPO-A"/>
    <s v="Regulación automática y automatización industrial"/>
    <s v="GG"/>
    <s v="GRUPO GRANDE"/>
    <s v="628G"/>
    <s v="GG de Regulación automática y automatización industrial"/>
    <s v="GRUPO-A"/>
    <s v="GG de Regulación automática y automatización industrial"/>
    <s v="2S"/>
    <n v="13142250"/>
    <s v="GIL"/>
    <s v="MARTÍNEZ"/>
    <s v="MONTSERRAT"/>
    <s v="GIL MARTÍNEZ, MONTSERRAT"/>
    <x v="0"/>
    <x v="0"/>
    <x v="0"/>
    <n v="4"/>
    <n v="2"/>
    <s v="mogil"/>
    <s v="montse.gil@unirioja.es"/>
    <n v="1.6"/>
    <n v="1.6"/>
    <n v="504"/>
    <s v="PROFESOR TITULAR UNIVERSIDAD"/>
    <s v="C01"/>
    <s v="TIEMPO COMPLETO"/>
    <s v="2017-12-21 00:00:00.0"/>
    <s v="null"/>
    <s v="DF100289"/>
    <s v="PROFESOR TITULAR DE UNIVERSIDAD"/>
    <s v="R109"/>
    <x v="9"/>
    <n v="520"/>
    <s v="INGENIERÍA DE SISTEMAS Y AUTOMÁTICA"/>
  </r>
  <r>
    <x v="17"/>
    <n v="16553320"/>
    <x v="5"/>
    <n v="628"/>
    <s v="628G"/>
    <s v="GRUPO-A"/>
    <s v="Regulación automática y automatización industrial"/>
    <s v="GG"/>
    <s v="GRUPO GRANDE"/>
    <s v="628G"/>
    <s v="GG de Regulación automática y automatización industrial"/>
    <s v="GRUPO-A"/>
    <s v="GG de Regulación automática y automatización industrial"/>
    <s v="2S"/>
    <n v="16553320"/>
    <s v="ELVIRA"/>
    <s v="IZURRATEGUI"/>
    <s v="CARLOS"/>
    <s v="ELVIRA IZURRATEGUI, CARLOS"/>
    <x v="1"/>
    <x v="0"/>
    <x v="1"/>
    <n v="5"/>
    <n v="0"/>
    <s v="celvira"/>
    <s v="carlos.elvira@unirioja.es"/>
    <n v="1.6"/>
    <n v="1.6"/>
    <n v="506"/>
    <s v="PROFESOR TITULAR DE ESCUELA UNIVERSITARI"/>
    <s v="01A"/>
    <s v="TIEMPO COMPLETO AMPLIADO"/>
    <s v="2012-09-01 00:00:00.0"/>
    <s v="null"/>
    <s v="DF31778"/>
    <s v="TITULAR DE ESCUELAS UNIVERSITARIAS"/>
    <s v="R109"/>
    <x v="9"/>
    <n v="520"/>
    <s v="INGENIERÍA DE SISTEMAS Y AUTOMÁTICA"/>
  </r>
  <r>
    <x v="17"/>
    <n v="13141259"/>
    <x v="5"/>
    <n v="629"/>
    <s v="629G"/>
    <s v="GRUPO-A"/>
    <s v="Prácticas externas"/>
    <s v="GG"/>
    <s v="GRUPO GRANDE"/>
    <s v="629G"/>
    <s v="GG de Prácticas en empresa"/>
    <s v="GRUPO-A"/>
    <s v="GG de Prácticas en empresa"/>
    <s v="2S"/>
    <n v="13141259"/>
    <s v="LARA"/>
    <s v="SANTILLÁN"/>
    <s v="PEDRO MARÍA"/>
    <s v="LARA SANTILLÁN, PEDRO MARÍA"/>
    <x v="1"/>
    <x v="0"/>
    <x v="0"/>
    <n v="4"/>
    <n v="1"/>
    <s v="pemarala"/>
    <s v="pedro.lara@unirioja.es"/>
    <n v="0.1"/>
    <n v="0.1"/>
    <n v="504"/>
    <s v="PROFESOR TITULAR UNIVERSIDAD"/>
    <s v="C01"/>
    <s v="TIEMPO COMPLETO"/>
    <s v="2016-09-15 00:00:00.0"/>
    <s v="null"/>
    <s v="DF100045"/>
    <s v="TITULAR UNIVERSIDAD"/>
    <s v="R109"/>
    <x v="9"/>
    <n v="535"/>
    <s v="INGENIERÍA ELÉCTRICA"/>
  </r>
  <r>
    <x v="17"/>
    <n v="16584517"/>
    <x v="5"/>
    <n v="629"/>
    <s v="629G"/>
    <s v="GRUPO-A"/>
    <s v="Prácticas externas"/>
    <s v="GG"/>
    <s v="GRUPO GRANDE"/>
    <s v="629G"/>
    <s v="GG de Prácticas en empresa"/>
    <s v="GRUPO-A"/>
    <s v="GG de Prácticas en empresa"/>
    <s v="2S"/>
    <n v="16584517"/>
    <s v="FALCES"/>
    <s v="DE ANDRÉS"/>
    <s v="ALBERTO"/>
    <s v="FALCES DE ANDRÉS, ALBERTO"/>
    <x v="0"/>
    <x v="0"/>
    <x v="0"/>
    <n v="0"/>
    <n v="0"/>
    <s v="alfalces"/>
    <s v="alberto.falces@unirioja.es"/>
    <n v="0.1"/>
    <n v="0.1"/>
    <n v="536"/>
    <s v="PROFESOR INTERINO"/>
    <s v="C01"/>
    <s v="TIEMPO COMPLETO"/>
    <s v="2009-10-01 00:00:00.0"/>
    <s v="null"/>
    <s v="PI100720"/>
    <s v="PROFESOR CONTRATADO INTERINO"/>
    <s v="R109"/>
    <x v="9"/>
    <n v="535"/>
    <s v="INGENIERÍA ELÉCTRICA"/>
  </r>
  <r>
    <x v="18"/>
    <n v="16553320"/>
    <x v="5"/>
    <n v="640"/>
    <s v="640G"/>
    <s v="GRUPO-A"/>
    <s v="Control y programación de robots"/>
    <s v="GG"/>
    <s v="GRUPO GRANDE"/>
    <s v="640G"/>
    <s v="GG de Control y programación de robots"/>
    <s v="GRUPO-A"/>
    <s v="GG de Control y programación de robots"/>
    <s v="1S"/>
    <n v="16553320"/>
    <s v="ELVIRA"/>
    <s v="IZURRATEGUI"/>
    <s v="CARLOS"/>
    <s v="ELVIRA IZURRATEGUI, CARLOS"/>
    <x v="1"/>
    <x v="0"/>
    <x v="1"/>
    <n v="5"/>
    <n v="0"/>
    <s v="celvira"/>
    <s v="carlos.elvira@unirioja.es"/>
    <n v="3.2"/>
    <n v="3.2"/>
    <n v="506"/>
    <s v="PROFESOR TITULAR DE ESCUELA UNIVERSITARI"/>
    <s v="01A"/>
    <s v="TIEMPO COMPLETO AMPLIADO"/>
    <s v="2012-09-01 00:00:00.0"/>
    <s v="null"/>
    <s v="DF31778"/>
    <s v="TITULAR DE ESCUELAS UNIVERSITARIAS"/>
    <s v="R109"/>
    <x v="9"/>
    <n v="520"/>
    <s v="INGENIERÍA DE SISTEMAS Y AUTOMÁTICA"/>
  </r>
  <r>
    <x v="18"/>
    <n v="16551240"/>
    <x v="5"/>
    <n v="641"/>
    <s v="641G"/>
    <s v="GRUPO-A"/>
    <s v="Electrónica analógica"/>
    <s v="GG"/>
    <s v="GRUPO GRANDE"/>
    <s v="641G"/>
    <s v="GG de Electrónica analógica"/>
    <s v="GRUPO-A"/>
    <s v="GG de Electrónica analógica"/>
    <s v="1S"/>
    <n v="16551240"/>
    <s v="CAPELLÁN"/>
    <s v="VILLACIÁN"/>
    <s v="CÁNDIDO"/>
    <s v="CAPELLÁN VILLACIÁN, CÁNDIDO"/>
    <x v="1"/>
    <x v="0"/>
    <x v="0"/>
    <n v="0"/>
    <n v="0"/>
    <s v="cacapell"/>
    <s v="candido.capellan@unirioja.es"/>
    <n v="3.2"/>
    <n v="3.2"/>
    <n v="536"/>
    <s v="PROFESOR INTERINO"/>
    <s v="C01"/>
    <s v="TIEMPO COMPLETO"/>
    <s v="2018-09-17 00:00:00.0"/>
    <s v="2019-04-09 00:00:00.0"/>
    <s v="PI101408"/>
    <s v="PROFESOR CONTRATADO INTERINO"/>
    <s v="R109"/>
    <x v="9"/>
    <n v="785"/>
    <s v="TECNOLOGÍA ELECTRÓNICA"/>
  </r>
  <r>
    <x v="18"/>
    <n v="16549519"/>
    <x v="5"/>
    <n v="641"/>
    <s v="641L"/>
    <s v="GRUPO-A1"/>
    <s v="Electrónica analógica"/>
    <s v="GL"/>
    <s v="GRUPO DE LABORATORIO"/>
    <s v="641L"/>
    <s v="GL de Electrónica analógica"/>
    <s v="GRUPO-A1"/>
    <s v="GL de Electrónica analógica"/>
    <s v="1S"/>
    <n v="16549519"/>
    <s v="ZORZANO"/>
    <s v="MARTÍNEZ"/>
    <s v="ANTONIO MOISÉS"/>
    <s v="ZORZANO MARTÍNEZ, ANTONIO MOISÉS"/>
    <x v="1"/>
    <x v="0"/>
    <x v="0"/>
    <n v="4"/>
    <n v="0"/>
    <s v="azorzano"/>
    <s v="antonio.zorzano@unirioja.es"/>
    <n v="0"/>
    <n v="0"/>
    <s v="A-0504"/>
    <s v="PROFESOR TITULAR UNIVERSIDAD"/>
    <s v="01A"/>
    <s v="TIEMPO COMPLETO AMPLIADO"/>
    <s v="2012-09-01 00:00:00.0"/>
    <s v="null"/>
    <s v="DF31836"/>
    <s v="PROFESOR TITULAR DE UNIVERSIDAD"/>
    <s v="R109"/>
    <x v="9"/>
    <n v="785"/>
    <s v="TECNOLOGÍA ELECTRÓNICA"/>
  </r>
  <r>
    <x v="18"/>
    <n v="13141259"/>
    <x v="5"/>
    <n v="644"/>
    <s v="644G"/>
    <s v="GRUPO-A"/>
    <s v="Electrotecnia"/>
    <s v="GG"/>
    <s v="GRUPO GRANDE"/>
    <s v="644G"/>
    <s v="GG de Electrotecnia"/>
    <s v="GRUPO-A"/>
    <s v="GG de Electrotecnia"/>
    <s v="1S"/>
    <n v="13141259"/>
    <s v="LARA"/>
    <s v="SANTILLÁN"/>
    <s v="PEDRO MARÍA"/>
    <s v="LARA SANTILLÁN, PEDRO MARÍA"/>
    <x v="1"/>
    <x v="0"/>
    <x v="0"/>
    <n v="4"/>
    <n v="1"/>
    <s v="pemarala"/>
    <s v="pedro.lara@unirioja.es"/>
    <n v="3.2"/>
    <n v="3.2"/>
    <n v="504"/>
    <s v="PROFESOR TITULAR UNIVERSIDAD"/>
    <s v="C01"/>
    <s v="TIEMPO COMPLETO"/>
    <s v="2016-09-15 00:00:00.0"/>
    <s v="null"/>
    <s v="DF100045"/>
    <s v="TITULAR UNIVERSIDAD"/>
    <s v="R109"/>
    <x v="9"/>
    <n v="535"/>
    <s v="INGENIERÍA ELÉCTRICA"/>
  </r>
  <r>
    <x v="18"/>
    <n v="78750288"/>
    <x v="5"/>
    <n v="645"/>
    <s v="645G"/>
    <s v="GRUPO-A"/>
    <s v="Ingeniería de control"/>
    <s v="GG"/>
    <s v="GRUPO GRANDE"/>
    <s v="645G"/>
    <s v="GG de Ingeniería de control"/>
    <s v="GRUPO-A"/>
    <s v="GG de Ingeniería de control"/>
    <s v="2S"/>
    <n v="78750288"/>
    <s v="RICO"/>
    <s v="AZAGRA"/>
    <s v="JAVIER"/>
    <s v="RICO AZAGRA, JAVIER"/>
    <x v="0"/>
    <x v="0"/>
    <x v="0"/>
    <n v="1"/>
    <n v="0"/>
    <s v="jarico"/>
    <s v="javier.rico@unirioja.es"/>
    <n v="3.2"/>
    <n v="3.2"/>
    <n v="536"/>
    <s v="PROFESOR INTERINO"/>
    <s v="C01"/>
    <s v="TIEMPO COMPLETO"/>
    <s v="2010-09-01 00:00:00.0"/>
    <s v="null"/>
    <s v="PI100757"/>
    <s v="PROFESOR CONTRATADO INTERINO"/>
    <s v="R109"/>
    <x v="9"/>
    <n v="520"/>
    <s v="INGENIERÍA DE SISTEMAS Y AUTOMÁTICA"/>
  </r>
  <r>
    <x v="18"/>
    <n v="16518274"/>
    <x v="5"/>
    <n v="646"/>
    <s v="646G"/>
    <s v="GRUPO-A"/>
    <s v="Instrumentación electrónica"/>
    <s v="GG"/>
    <s v="GRUPO GRANDE"/>
    <s v="646G"/>
    <s v="GG de Instrumentación electrónica"/>
    <s v="GRUPO-A"/>
    <s v="GG de Instrumentación electrónica"/>
    <s v="2S"/>
    <n v="16518274"/>
    <s v="ZORZANO"/>
    <s v="MARTÍNEZ"/>
    <s v="LUIS FRANCISCO"/>
    <s v="ZORZANO MARTÍNEZ, LUIS FRANCISCO"/>
    <x v="1"/>
    <x v="0"/>
    <x v="0"/>
    <n v="6"/>
    <n v="0"/>
    <s v="lzorzano"/>
    <s v="luis.zorzano@unirioja.es"/>
    <n v="0"/>
    <n v="0"/>
    <n v="505"/>
    <s v="CATEDRATICO ESCUELA UNIVERSITARIA"/>
    <s v="01A"/>
    <s v="TIEMPO COMPLETO AMPLIADO"/>
    <s v="2012-09-01 00:00:00.0"/>
    <s v="null"/>
    <s v="DF100144"/>
    <s v="CATEDRÁTICO DE ESCUELA UNIVERSITARIA"/>
    <s v="R109"/>
    <x v="9"/>
    <n v="785"/>
    <s v="TECNOLOGÍA ELECTRÓNICA"/>
  </r>
  <r>
    <x v="18"/>
    <n v="16617096"/>
    <x v="5"/>
    <n v="646"/>
    <s v="646G"/>
    <s v="GRUPO-A"/>
    <s v="Instrumentación electrónica"/>
    <s v="GG"/>
    <s v="GRUPO GRANDE"/>
    <s v="646G"/>
    <s v="GG de Instrumentación electrónica"/>
    <s v="GRUPO-A"/>
    <s v="GG de Instrumentación electrónica"/>
    <s v="2S"/>
    <n v="16617096"/>
    <s v="GIL"/>
    <s v="MARTÍNEZ"/>
    <s v="FRANCISCO"/>
    <s v="GIL MARTÍNEZ, FRANCISCO"/>
    <x v="1"/>
    <x v="0"/>
    <x v="1"/>
    <m/>
    <m/>
    <s v="frgil"/>
    <s v="francisco.gil@unirioja.es"/>
    <n v="3.2"/>
    <n v="3.2"/>
    <n v="536"/>
    <s v="PROFESOR INTERINO"/>
    <s v="P04"/>
    <s v="TIEMPO PARCIAL (4+4 HORAS)"/>
    <s v="2019-03-29 00:00:00.0"/>
    <s v="2019-07-25 00:00:00.0"/>
    <s v="PI101527"/>
    <s v="PROFESOR CONTRATADO INTERINO"/>
    <s v="R109"/>
    <x v="9"/>
    <n v="785"/>
    <s v="TECNOLOGÍA ELECTRÓNICA"/>
  </r>
  <r>
    <x v="18"/>
    <n v="16611012"/>
    <x v="5"/>
    <n v="647"/>
    <s v="647L"/>
    <s v="GRUPO-A1"/>
    <s v="Automatización de sistemas de producción flexible"/>
    <s v="GL"/>
    <s v="GRUPO DE LABORATORIO"/>
    <s v="647L"/>
    <s v="GL de Automatización de sistemas de producción flexible"/>
    <s v="GRUPO-A1"/>
    <s v="GL de Automatización de sistemas de producción flexible"/>
    <s v="1S"/>
    <n v="16611012"/>
    <s v="NÁJERA"/>
    <s v="CANAL"/>
    <s v="SILVANO"/>
    <s v="NÁJERA CANAL, SILVANO"/>
    <x v="0"/>
    <x v="0"/>
    <x v="0"/>
    <n v="0"/>
    <n v="0"/>
    <s v="sinajera"/>
    <s v="silvano.najera@unirioja.es"/>
    <n v="2.8"/>
    <n v="2.8"/>
    <n v="536"/>
    <s v="PROFESOR INTERINO"/>
    <s v="C01"/>
    <s v="TIEMPO COMPLETO"/>
    <s v="2018-09-17 00:00:00.0"/>
    <s v="null"/>
    <s v="PI101375"/>
    <s v="PROFESOR CONTRATADO INTERINO TC"/>
    <s v="R109"/>
    <x v="9"/>
    <n v="520"/>
    <s v="INGENIERÍA DE SISTEMAS Y AUTOMÁTICA"/>
  </r>
  <r>
    <x v="18"/>
    <n v="13142250"/>
    <x v="5"/>
    <n v="648"/>
    <s v="648G"/>
    <s v="GRUPO-A"/>
    <s v="Control aplicado de procesos"/>
    <s v="GG"/>
    <s v="GRUPO GRANDE"/>
    <s v="648G"/>
    <s v="GG de Control aplicado de procesos"/>
    <s v="GRUPO-A"/>
    <s v="GG de Control aplicado de procesos"/>
    <s v="2S"/>
    <n v="13142250"/>
    <s v="GIL"/>
    <s v="MARTÍNEZ"/>
    <s v="MONTSERRAT"/>
    <s v="GIL MARTÍNEZ, MONTSERRAT"/>
    <x v="0"/>
    <x v="0"/>
    <x v="0"/>
    <n v="4"/>
    <n v="2"/>
    <s v="mogil"/>
    <s v="montse.gil@unirioja.es"/>
    <n v="3.2"/>
    <n v="3.2"/>
    <n v="504"/>
    <s v="PROFESOR TITULAR UNIVERSIDAD"/>
    <s v="C01"/>
    <s v="TIEMPO COMPLETO"/>
    <s v="2017-12-21 00:00:00.0"/>
    <s v="null"/>
    <s v="DF100289"/>
    <s v="PROFESOR TITULAR DE UNIVERSIDAD"/>
    <s v="R109"/>
    <x v="9"/>
    <n v="520"/>
    <s v="INGENIERÍA DE SISTEMAS Y AUTOMÁTICA"/>
  </r>
  <r>
    <x v="18"/>
    <n v="16565868"/>
    <x v="5"/>
    <n v="652"/>
    <s v="652G"/>
    <s v="GRUPO-A"/>
    <s v="Modelado y simulación de sistemas de producción"/>
    <s v="GG"/>
    <s v="GRUPO GRANDE"/>
    <s v="652G"/>
    <s v="GG de Modelado y simulación de sistemas de producción"/>
    <s v="GRUPO-A"/>
    <s v="GG de Modelado y simulación de sistemas de producción"/>
    <s v="1S"/>
    <n v="16565868"/>
    <s v="JIMÉNEZ"/>
    <s v="MACÍAS"/>
    <s v="EMILIO"/>
    <s v="JIMÉNEZ MACÍAS, EMILIO"/>
    <x v="0"/>
    <x v="0"/>
    <x v="0"/>
    <n v="3"/>
    <n v="3"/>
    <s v="emjimene"/>
    <s v="emilio.jimenez@unirioja.es"/>
    <n v="2.4"/>
    <n v="2.4"/>
    <n v="500"/>
    <s v="CATEDRATICO DE UNIVERSIDAD"/>
    <s v="C01"/>
    <s v="TIEMPO COMPLETO"/>
    <s v="2016-04-15 00:00:00.0"/>
    <s v="null"/>
    <s v="DF100329"/>
    <s v="CATEDRÁTICO DE UNIVERSIDAD"/>
    <s v="R109"/>
    <x v="9"/>
    <n v="520"/>
    <s v="INGENIERÍA DE SISTEMAS Y AUTOMÁTICA"/>
  </r>
  <r>
    <x v="18"/>
    <n v="16570582"/>
    <x v="5"/>
    <n v="653"/>
    <s v="653G"/>
    <s v="GRUPO-A"/>
    <s v="Prácticas en empresa"/>
    <s v="GG"/>
    <s v="GRUPO GRANDE"/>
    <s v="653G"/>
    <s v="GG de Prácticas en empresa"/>
    <s v="GRUPO-A"/>
    <s v="GG de Prácticas en empresa"/>
    <s v="2S"/>
    <n v="16570582"/>
    <s v="PÉREZ"/>
    <s v="BARRÓN"/>
    <s v="IVÁN LUIS"/>
    <s v="PÉREZ BARRÓN, IVÁN LUIS"/>
    <x v="0"/>
    <x v="0"/>
    <x v="0"/>
    <n v="3"/>
    <n v="1"/>
    <s v="ivperez"/>
    <s v="ivan.perez@unirioja.es"/>
    <n v="0.1"/>
    <n v="0.1"/>
    <n v="534"/>
    <s v="CONTRATADO DOCTOR -TIPO 1"/>
    <s v="C01"/>
    <s v="TIEMPO COMPLETO"/>
    <s v="2015-12-23 00:00:00.0"/>
    <s v="null"/>
    <s v="LD100490"/>
    <s v="PROFESOR CONTRATADO DOCTOR TIPO 1"/>
    <s v="R109"/>
    <x v="9"/>
    <n v="785"/>
    <s v="TECNOLOGÍA ELECTRÓNICA"/>
  </r>
  <r>
    <x v="2"/>
    <n v="72781400"/>
    <x v="1"/>
    <n v="660"/>
    <s v="660G"/>
    <s v="GRUPO-A"/>
    <s v="Derecho colectivo del trabajo"/>
    <s v="GG"/>
    <s v="GRUPO GRANDE"/>
    <s v="660G"/>
    <s v="GG de Derecho colectivo del trabajo"/>
    <s v="GRUPO-A"/>
    <s v="GG de Derecho colectivo del trabajo"/>
    <s v="2S"/>
    <n v="72781400"/>
    <s v="MORCILLO"/>
    <s v="GARCÍA"/>
    <s v="JUAN CARLOS"/>
    <s v="MORCILLO GARCÍA, JUAN CARLOS"/>
    <x v="1"/>
    <x v="0"/>
    <x v="1"/>
    <n v="0"/>
    <n v="0"/>
    <s v="jumorcil"/>
    <s v="juan-carlos.morcillo@unirioja.es"/>
    <n v="4.5"/>
    <n v="4.5"/>
    <s v="A-0539"/>
    <s v="TITULAR"/>
    <s v="P06"/>
    <s v="TIEMPO PARCIAL (6+6 HORAS)"/>
    <s v="2011-01-01 00:00:00.0"/>
    <s v="null"/>
    <s v="PI100799"/>
    <s v="AGREGADO"/>
    <s v="R103"/>
    <x v="1"/>
    <n v="140"/>
    <s v="DERECHO DEL TRABAJO Y DE LA SEGURIDAD SOCIAL"/>
  </r>
  <r>
    <x v="2"/>
    <n v="16542669"/>
    <x v="1"/>
    <n v="661"/>
    <s v="661G"/>
    <s v="GRUPO-A"/>
    <s v="Derecho individual del trabajo"/>
    <s v="GG"/>
    <s v="GRUPO GRANDE"/>
    <s v="661G"/>
    <s v="GG de Derecho individual del trabajo"/>
    <s v="GRUPO-A"/>
    <s v="GG de Derecho individual del trabajo"/>
    <s v="1S"/>
    <n v="16542669"/>
    <s v="ARRUGA"/>
    <s v="SEGURA"/>
    <s v="MARÍA CONCEPCIÓN"/>
    <s v="ARRUGA SEGURA, MARÍA CONCEPCIÓN"/>
    <x v="1"/>
    <x v="0"/>
    <x v="1"/>
    <n v="5"/>
    <n v="0"/>
    <s v="m-arruga"/>
    <s v="maria-concepcion.arruga@unirioja.es"/>
    <n v="4.5"/>
    <n v="4.5"/>
    <s v="A-0537"/>
    <s v="TITULAR"/>
    <s v="C01"/>
    <s v="TIEMPO COMPLETO"/>
    <s v="2011-01-01 00:00:00.0"/>
    <s v="null"/>
    <s v="PI100875"/>
    <s v="TITULAR"/>
    <s v="R103"/>
    <x v="1"/>
    <n v="140"/>
    <s v="DERECHO DEL TRABAJO Y DE LA SEGURIDAD SOCIAL"/>
  </r>
  <r>
    <x v="2"/>
    <n v="16533310"/>
    <x v="1"/>
    <n v="662"/>
    <s v="662G"/>
    <s v="GRUPO-A"/>
    <s v="Economía del trabajo"/>
    <s v="GG"/>
    <s v="GRUPO GRANDE"/>
    <s v="662G"/>
    <s v="GG de Economía del trabajo"/>
    <s v="GRUPO-A"/>
    <s v="GG de Economía del trabajo"/>
    <s v="1S"/>
    <n v="16533310"/>
    <s v="DE TORRE"/>
    <s v="RESA"/>
    <s v="MARÍA JESÚS"/>
    <s v="DE TORRE RESA, MARÍA JESÚS"/>
    <x v="1"/>
    <x v="0"/>
    <x v="1"/>
    <n v="6"/>
    <n v="0"/>
    <s v="marirede"/>
    <s v="chechu.detorre@unirioja.es"/>
    <n v="0"/>
    <n v="0"/>
    <n v="506"/>
    <s v="PROFESOR TITULAR DE ESCUELA UNIVERSITARI"/>
    <s v="01A"/>
    <s v="TIEMPO COMPLETO AMPLIADO"/>
    <s v="2012-09-01 00:00:00.0"/>
    <s v="null"/>
    <s v="DF31239"/>
    <s v="TITULAR DE ESCUELAS UNIVERSITARIAS"/>
    <s v="R104"/>
    <x v="0"/>
    <n v="415"/>
    <s v="FUNDAMENTOS DEL ANÁLISIS ECONÓMICO"/>
  </r>
  <r>
    <x v="2"/>
    <n v="73003437"/>
    <x v="1"/>
    <n v="662"/>
    <s v="662G"/>
    <s v="GRUPO-A"/>
    <s v="Economía del trabajo"/>
    <s v="GG"/>
    <s v="GRUPO GRANDE"/>
    <s v="662G"/>
    <s v="GG de Economía del trabajo"/>
    <s v="GRUPO-A"/>
    <s v="GG de Economía del trabajo"/>
    <s v="1S"/>
    <n v="73003437"/>
    <s v="LANGARITA"/>
    <s v="TEJERO"/>
    <s v="RAQUEL"/>
    <s v="LANGARITA TEJERO, RAQUEL"/>
    <x v="1"/>
    <x v="0"/>
    <x v="1"/>
    <n v="0"/>
    <n v="0"/>
    <s v="ralangar"/>
    <s v="raquel.langarita@unirioja.es"/>
    <n v="4.5"/>
    <n v="4.5"/>
    <n v="536"/>
    <s v="PROFESOR INTERINO"/>
    <s v="C01"/>
    <s v="TIEMPO COMPLETO"/>
    <s v="2018-09-17 00:00:00.0"/>
    <s v="null"/>
    <s v="PI101357"/>
    <s v="PROFESOR CONTRATADO INTERINO"/>
    <s v="R104"/>
    <x v="0"/>
    <n v="415"/>
    <s v="FUNDAMENTOS DEL ANÁLISIS ECONÓMICO"/>
  </r>
  <r>
    <x v="2"/>
    <n v="16563493"/>
    <x v="1"/>
    <n v="663"/>
    <s v="663R"/>
    <s v="GRUPO-A1"/>
    <s v="Marco normativo de la Seguridad Social"/>
    <s v="GR"/>
    <s v="GRUPO REDUCIDO"/>
    <s v="663R"/>
    <s v="GR de Marco normativo de la seguridad social"/>
    <s v="GRUPO-A1"/>
    <s v="GR de Marco normativo de la seguridad social"/>
    <s v="2S"/>
    <n v="16563493"/>
    <s v="SESMA"/>
    <s v="BASTIDA"/>
    <s v="BEGOÑA"/>
    <s v="SESMA BASTIDA, BEGOÑA"/>
    <x v="1"/>
    <x v="0"/>
    <x v="0"/>
    <n v="3"/>
    <n v="0"/>
    <s v="bsesma"/>
    <s v="begona.sesma@unirioja.es"/>
    <n v="0.5"/>
    <n v="0.5"/>
    <n v="534"/>
    <s v="CONTRATADO DOCTOR -TIPO 1"/>
    <s v="C01"/>
    <s v="TIEMPO COMPLETO"/>
    <s v="2008-09-19 00:00:00.0"/>
    <s v="null"/>
    <s v="LD100628"/>
    <s v="PROFESOR CONTRATADO DOCTOR -TIPO 1"/>
    <s v="R103"/>
    <x v="1"/>
    <n v="140"/>
    <s v="DERECHO DEL TRABAJO Y DE LA SEGURIDAD SOCIAL"/>
  </r>
  <r>
    <x v="2"/>
    <n v="72786271"/>
    <x v="1"/>
    <n v="665"/>
    <s v="665G"/>
    <s v="GRUPO-A"/>
    <s v="Teoría y técnicas de negociación"/>
    <s v="GG"/>
    <s v="GRUPO GRANDE"/>
    <s v="665G"/>
    <s v="GG de Teoría y técnicas de negociación"/>
    <s v="GRUPO-A"/>
    <s v="GG de Teoría y técnicas de negociación"/>
    <s v="1S"/>
    <n v="72786271"/>
    <s v="MONTAÑÉS"/>
    <s v="MURO"/>
    <s v="MARÍA PILAR"/>
    <s v="MONTAÑÉS MURO, MARÍA PILAR"/>
    <x v="0"/>
    <x v="0"/>
    <x v="1"/>
    <n v="1"/>
    <n v="0"/>
    <s v="mamontan"/>
    <s v="maria-pilar.montanes@unirioja.es"/>
    <n v="4.5"/>
    <n v="4.5"/>
    <n v="536"/>
    <s v="PROFESOR INTERINO"/>
    <s v="C01"/>
    <s v="TIEMPO COMPLETO"/>
    <s v="2012-09-01 00:00:00.0"/>
    <s v="null"/>
    <s v="PI100845"/>
    <s v="PROFESOR CONTRATADO INTERINO"/>
    <s v="R115"/>
    <x v="2"/>
    <n v="740"/>
    <s v="PSICOLOGÍA SOCIAL"/>
  </r>
  <r>
    <x v="2"/>
    <n v="16562995"/>
    <x v="1"/>
    <n v="667"/>
    <s v="667G"/>
    <s v="GRUPO-A"/>
    <s v="Derecho sindical"/>
    <s v="GG"/>
    <s v="GRUPO GRANDE"/>
    <s v="667G"/>
    <s v="GG de Derecho sindical"/>
    <s v="GRUPO-A"/>
    <s v="GG de Derecho sindical"/>
    <s v="1S"/>
    <n v="16562995"/>
    <s v="SOMALO"/>
    <s v="SAN JUAN"/>
    <s v="MARÍA"/>
    <s v="SOMALO SAN JUAN, MARÍA"/>
    <x v="1"/>
    <x v="0"/>
    <x v="1"/>
    <n v="0"/>
    <n v="0"/>
    <s v="masomalo"/>
    <s v="maria.somalo@unirioja.es"/>
    <n v="4.5"/>
    <n v="4.5"/>
    <n v="536"/>
    <s v="PROFESOR INTERINO"/>
    <s v="P03"/>
    <s v="TIEMPO PARCIAL (3+3 HORAS)"/>
    <s v="2019-03-09 00:00:00.0"/>
    <s v="null"/>
    <s v="PI101019"/>
    <s v="PROFESOR CONTRATADO INTERINO"/>
    <s v="R103"/>
    <x v="1"/>
    <n v="140"/>
    <s v="DERECHO DEL TRABAJO Y DE LA SEGURIDAD SOCIAL"/>
  </r>
  <r>
    <x v="2"/>
    <n v="16517184"/>
    <x v="1"/>
    <n v="670"/>
    <s v="670G"/>
    <s v="GRUPO-A"/>
    <s v="Gestión de responsabilidad social corporativa"/>
    <s v="GG"/>
    <s v="GRUPO GRANDE"/>
    <s v="670G"/>
    <s v="GG de Gestión de responsabilidad social corporativa"/>
    <s v="GRUPO-A"/>
    <s v="GG de Gestión de responsabilidad social corporativa"/>
    <s v="1S"/>
    <n v="16517184"/>
    <s v="JUÁREZ"/>
    <s v="CASTELLÓ"/>
    <s v="CARMELO ARTURO"/>
    <s v="JUÁREZ CASTELLÓ, CARMELO ARTURO"/>
    <x v="0"/>
    <x v="0"/>
    <x v="0"/>
    <n v="4"/>
    <n v="2"/>
    <s v="cajuarez"/>
    <s v="carmelo.juarez@unirioja.es"/>
    <n v="4.5"/>
    <n v="4.5"/>
    <n v="504"/>
    <s v="PROFESOR TITULAR UNIVERSIDAD"/>
    <s v="C01"/>
    <s v="TIEMPO COMPLETO"/>
    <s v="2013-09-13 00:00:00.0"/>
    <s v="null"/>
    <s v="DF31303"/>
    <s v="TITULAR DE UNIVERSIDAD"/>
    <s v="R104"/>
    <x v="0"/>
    <n v="650"/>
    <s v="ORGANIZACIÓN DE EMPRESAS"/>
  </r>
  <r>
    <x v="2"/>
    <n v="16525592"/>
    <x v="1"/>
    <n v="671"/>
    <s v="671G"/>
    <s v="GRUPO-A"/>
    <s v="Marco normativo y de gestión de la prevención de riesgos laborales"/>
    <s v="GG"/>
    <s v="GRUPO GRANDE"/>
    <s v="671G"/>
    <s v="GG de Marco normativo y de gestión de la prevención de riesgos laborales"/>
    <s v="GRUPO-A"/>
    <s v="GG de Marco normativo y de gestión de la prevención de riesgos laborales"/>
    <s v="1S"/>
    <n v="16525592"/>
    <s v="RUBIO"/>
    <s v="LERENA"/>
    <s v="MARÍA VICTORIA"/>
    <s v="RUBIO LERENA, MARÍA VICTORIA"/>
    <x v="0"/>
    <x v="0"/>
    <x v="1"/>
    <n v="5"/>
    <n v="0"/>
    <s v="m-rubio"/>
    <s v="maria-victoria.rubio@unirioja.es"/>
    <n v="4.5"/>
    <n v="4.5"/>
    <s v="A-0537"/>
    <s v="TITULAR"/>
    <s v="C01"/>
    <s v="TIEMPO COMPLETO"/>
    <s v="2011-01-01 00:00:00.0"/>
    <s v="null"/>
    <s v="PI100793"/>
    <s v="TITULAR"/>
    <s v="R103"/>
    <x v="1"/>
    <n v="140"/>
    <s v="DERECHO DEL TRABAJO Y DE LA SEGURIDAD SOCIAL"/>
  </r>
  <r>
    <x v="2"/>
    <n v="16507414"/>
    <x v="1"/>
    <n v="672"/>
    <s v="672G"/>
    <s v="GRUPO-A"/>
    <s v="Prácticas externas"/>
    <s v="GG"/>
    <s v="GRUPO GRANDE"/>
    <s v="672G"/>
    <s v="GG de Prácticas en empresa"/>
    <s v="GRUPO-A"/>
    <s v="GG de Prácticas en empresa"/>
    <s v="1S"/>
    <n v="16507414"/>
    <s v="SAINZ"/>
    <s v="OCHOA"/>
    <s v="ALBERTO"/>
    <s v="SAINZ OCHOA, ALBERTO"/>
    <x v="1"/>
    <x v="0"/>
    <x v="0"/>
    <n v="6"/>
    <n v="0"/>
    <s v="alsainz"/>
    <s v="alberto.sainz@unirioja.es"/>
    <n v="0.6"/>
    <n v="0.6"/>
    <n v="504"/>
    <s v="PROFESOR TITULAR UNIVERSIDAD"/>
    <s v="01A"/>
    <s v="TIEMPO COMPLETO AMPLIADO"/>
    <s v="2012-09-01 00:00:00.0"/>
    <s v="null"/>
    <s v="DF31301"/>
    <s v="TITULAR DE UNIVERSIDAD"/>
    <s v="R104"/>
    <x v="0"/>
    <n v="650"/>
    <s v="ORGANIZACIÓN DE EMPRESAS"/>
  </r>
  <r>
    <x v="2"/>
    <n v="16594506"/>
    <x v="1"/>
    <n v="672"/>
    <s v="672G"/>
    <s v="GRUPO-A"/>
    <s v="Prácticas externas"/>
    <s v="GG"/>
    <s v="GRUPO GRANDE"/>
    <s v="672G"/>
    <s v="GG de Prácticas en empresa"/>
    <s v="GRUPO-A"/>
    <s v="GG de Prácticas en empresa"/>
    <s v="1S"/>
    <n v="16594506"/>
    <s v="VARGAS"/>
    <s v="MONTOYA"/>
    <s v="PILAR"/>
    <s v="VARGAS MONTOYA, PILAR"/>
    <x v="1"/>
    <x v="0"/>
    <x v="0"/>
    <n v="3"/>
    <n v="0"/>
    <s v="pivargas"/>
    <s v="pilar.vargas@unirioja.es"/>
    <n v="0.4"/>
    <n v="0.4"/>
    <n v="504"/>
    <s v="PROFESOR TITULAR UNIVERSIDAD"/>
    <s v="C01"/>
    <s v="TIEMPO COMPLETO"/>
    <s v="2018-11-26 00:00:00.0"/>
    <s v="null"/>
    <s v="DF100362"/>
    <s v="PROFESOR TITULAR DE UNIVERSIDAD"/>
    <s v="R104"/>
    <x v="0"/>
    <n v="650"/>
    <s v="ORGANIZACIÓN DE EMPRESAS"/>
  </r>
  <r>
    <x v="0"/>
    <n v="16500778"/>
    <x v="0"/>
    <n v="677"/>
    <s v="029G"/>
    <s v="GRUPO-A"/>
    <s v="Elementos de Derecho positivo"/>
    <s v="GG"/>
    <s v="GRUPO GRANDE"/>
    <s v="029G"/>
    <s v="CLASES MAGISTRALES DE ELEMENTOS DE DERECHO POSITIVO"/>
    <s v="GRUPO-A"/>
    <s v="Grupo de Clases Magistrales de ELEMENTOS DE DERECHO POSITIVO"/>
    <s v="1S"/>
    <n v="16500778"/>
    <s v="MURILLAS"/>
    <s v="ESCUDERO"/>
    <s v="JUAN MANUEL"/>
    <s v="MURILLAS ESCUDERO, JUAN MANUEL"/>
    <x v="0"/>
    <x v="0"/>
    <x v="0"/>
    <n v="5"/>
    <n v="1"/>
    <s v="jumurill"/>
    <s v="juan-manuel.murillas@unirioja.es"/>
    <n v="2.1"/>
    <n v="2.1"/>
    <n v="534"/>
    <s v="CONTRATADO DOCTOR -TIPO 1"/>
    <s v="C01"/>
    <s v="TIEMPO COMPLETO"/>
    <s v="2015-10-17 00:00:00.0"/>
    <s v="null"/>
    <s v="LD100615"/>
    <s v="PROFESOR CONTRATADO DOCTOR -TIPO 1"/>
    <s v="R103"/>
    <x v="1"/>
    <n v="130"/>
    <s v="DERECHO CIVIL"/>
  </r>
  <r>
    <x v="0"/>
    <n v="16563493"/>
    <x v="0"/>
    <n v="677"/>
    <s v="029G"/>
    <s v="GRUPO-A"/>
    <s v="Elementos de Derecho positivo"/>
    <s v="GG"/>
    <s v="GRUPO GRANDE"/>
    <s v="029G"/>
    <s v="CLASES MAGISTRALES DE ELEMENTOS DE DERECHO POSITIVO"/>
    <s v="GRUPO-A"/>
    <s v="Grupo de Clases Magistrales de ELEMENTOS DE DERECHO POSITIVO"/>
    <s v="1S"/>
    <n v="16563493"/>
    <s v="SESMA"/>
    <s v="BASTIDA"/>
    <s v="BEGOÑA"/>
    <s v="SESMA BASTIDA, BEGOÑA"/>
    <x v="1"/>
    <x v="0"/>
    <x v="0"/>
    <n v="3"/>
    <n v="0"/>
    <s v="bsesma"/>
    <s v="begona.sesma@unirioja.es"/>
    <n v="1.2"/>
    <n v="1.2"/>
    <n v="534"/>
    <s v="CONTRATADO DOCTOR -TIPO 1"/>
    <s v="C01"/>
    <s v="TIEMPO COMPLETO"/>
    <s v="2008-09-19 00:00:00.0"/>
    <s v="null"/>
    <s v="LD100628"/>
    <s v="PROFESOR CONTRATADO DOCTOR -TIPO 1"/>
    <s v="R103"/>
    <x v="1"/>
    <n v="140"/>
    <s v="DERECHO DEL TRABAJO Y DE LA SEGURIDAD SOCIAL"/>
  </r>
  <r>
    <x v="0"/>
    <n v="16598717"/>
    <x v="0"/>
    <n v="677"/>
    <s v="029G"/>
    <s v="GRUPO-A"/>
    <s v="Elementos de Derecho positivo"/>
    <s v="GG"/>
    <s v="GRUPO GRANDE"/>
    <s v="029G"/>
    <s v="CLASES MAGISTRALES DE ELEMENTOS DE DERECHO POSITIVO"/>
    <s v="GRUPO-A"/>
    <s v="Grupo de Clases Magistrales de ELEMENTOS DE DERECHO POSITIVO"/>
    <s v="1S"/>
    <n v="16598717"/>
    <s v="SAN MARTÍN"/>
    <s v="SEGURA"/>
    <s v="DAVID"/>
    <s v="SAN MARTÍN SEGURA, DAVID"/>
    <x v="1"/>
    <x v="0"/>
    <x v="1"/>
    <n v="0"/>
    <n v="0"/>
    <s v="dasan-ma"/>
    <s v="david.san-martin@unirioja.es"/>
    <n v="1.2"/>
    <n v="1.2"/>
    <n v="536"/>
    <s v="PROFESOR INTERINO"/>
    <s v="C01"/>
    <s v="TIEMPO COMPLETO"/>
    <s v="2018-09-24 00:00:00.0"/>
    <s v="2019-09-14 00:00:00.0"/>
    <s v="PI101421"/>
    <s v="PROFESOR CONTRATADO INTERINO"/>
    <s v="R103"/>
    <x v="1"/>
    <n v="125"/>
    <s v="DERECHO ADMINISTRATIVO"/>
  </r>
  <r>
    <x v="0"/>
    <n v="16566979"/>
    <x v="0"/>
    <n v="677"/>
    <s v="029G"/>
    <s v="GRUPO-B"/>
    <s v="Elementos de Derecho positivo"/>
    <s v="GG"/>
    <s v="GRUPO GRANDE"/>
    <s v="029G"/>
    <s v="CLASES MAGISTRALES DE ELEMENTOS DE DERECHO POSITIVO"/>
    <s v="GRUPO-B"/>
    <s v="Grupo de Clases Magistrales de ELEMENTOS DE DERECHO POSITIVO"/>
    <s v="1S"/>
    <n v="16566979"/>
    <s v="BARRIOBERO"/>
    <s v="MARTÍNEZ"/>
    <s v="IGNACIO"/>
    <s v="BARRIOBERO MARTÍNEZ, IGNACIO"/>
    <x v="1"/>
    <x v="0"/>
    <x v="0"/>
    <n v="0"/>
    <n v="0"/>
    <s v="igbarrio"/>
    <s v="ignacio.barriobero@unirioja.es"/>
    <n v="1.2"/>
    <n v="1.2"/>
    <n v="532"/>
    <s v="LABORAL DOCENTE-ASOCIADO"/>
    <s v="P06"/>
    <s v="TIEMPO PARCIAL (6+6 HORAS)"/>
    <s v="2016-09-15 00:00:00.0"/>
    <s v="2019-09-14 00:00:00.0"/>
    <s v="PI101100"/>
    <s v="PROFESOR ASOCIADO"/>
    <s v="R103"/>
    <x v="1"/>
    <n v="125"/>
    <s v="DERECHO ADMINISTRATIVO"/>
  </r>
  <r>
    <x v="0"/>
    <n v="42053327"/>
    <x v="0"/>
    <n v="677"/>
    <s v="029G"/>
    <s v="GRUPO-B"/>
    <s v="Elementos de Derecho positivo"/>
    <s v="GG"/>
    <s v="GRUPO GRANDE"/>
    <s v="029G"/>
    <s v="CLASES MAGISTRALES DE ELEMENTOS DE DERECHO POSITIVO"/>
    <s v="GRUPO-B"/>
    <s v="Grupo de Clases Magistrales de ELEMENTOS DE DERECHO POSITIVO"/>
    <s v="1S"/>
    <n v="42053327"/>
    <s v="VENTURA"/>
    <s v="VENTURA"/>
    <s v="JOSÉ MANUEL"/>
    <s v="VENTURA VENTURA, JOSÉ MANUEL"/>
    <x v="0"/>
    <x v="0"/>
    <x v="0"/>
    <n v="6"/>
    <n v="2"/>
    <s v="joventur"/>
    <s v="jmanuel.ventura@unirioja.es"/>
    <n v="2.1"/>
    <n v="2.1"/>
    <n v="534"/>
    <s v="CONTRATADO DOCTOR -TIPO 1"/>
    <s v="C01"/>
    <s v="TIEMPO COMPLETO"/>
    <s v="2004-10-01 00:00:00.0"/>
    <s v="null"/>
    <s v="LD100299"/>
    <s v="CONTRATADO DOCTOR TIPO1"/>
    <s v="R103"/>
    <x v="1"/>
    <n v="130"/>
    <s v="DERECHO CIVIL"/>
  </r>
  <r>
    <x v="0"/>
    <n v="16632993"/>
    <x v="0"/>
    <n v="677"/>
    <s v="029R"/>
    <s v="GRUPO-A1"/>
    <s v="Elementos de Derecho positivo"/>
    <s v="GR"/>
    <s v="GRUPO REDUCIDO"/>
    <s v="029R"/>
    <s v="GRUPO REDUCIDO DE ELEMENTOS DE DERECHO POSITIVO"/>
    <s v="GRUPO-A1"/>
    <s v="Grupo Reducido de Elementos de Derecho positivo"/>
    <s v="1S"/>
    <n v="16632993"/>
    <s v="MUÑOZ"/>
    <s v="BENITO"/>
    <s v="LUCÍA"/>
    <s v="MUÑOZ BENITO, LUCÍA"/>
    <x v="1"/>
    <x v="0"/>
    <x v="1"/>
    <n v="0"/>
    <n v="0"/>
    <s v="lumunob"/>
    <s v="lucia.munoz@alum.unirioja.es"/>
    <n v="0.3"/>
    <n v="0.3"/>
    <n v="536"/>
    <s v="PROFESOR INTERINO"/>
    <s v="P03"/>
    <s v="TIEMPO PARCIAL (3+3 HORAS)"/>
    <s v="2018-09-24 00:00:00.0"/>
    <s v="2019-09-14 00:00:00.0"/>
    <s v="PI101419"/>
    <s v="PROFESOR CONTRATADO INTERINO"/>
    <s v="R103"/>
    <x v="1"/>
    <n v="125"/>
    <s v="DERECHO ADMINISTRATIVO"/>
  </r>
  <r>
    <x v="0"/>
    <n v="16588594"/>
    <x v="0"/>
    <n v="677"/>
    <s v="029R"/>
    <s v="GRUPO-A2"/>
    <s v="Elementos de Derecho positivo"/>
    <s v="GR"/>
    <s v="GRUPO REDUCIDO"/>
    <s v="029R"/>
    <s v="GRUPO REDUCIDO DE ELEMENTOS DE DERECHO POSITIVO"/>
    <s v="GRUPO-A2"/>
    <s v="Grupo Reducido de Elementos de Derecho positivo"/>
    <s v="1S"/>
    <n v="16588594"/>
    <s v="LOZA"/>
    <s v="MARIN"/>
    <s v="EVA MARÍA"/>
    <s v="LOZA MARIN, EVA MARÍA"/>
    <x v="1"/>
    <x v="0"/>
    <x v="1"/>
    <n v="0"/>
    <n v="0"/>
    <s v="evloza"/>
    <s v="eva-maria.loza@unirioja.es"/>
    <n v="0.9"/>
    <n v="0.9"/>
    <n v="532"/>
    <s v="LABORAL DOCENTE-ASOCIADO"/>
    <s v="P06"/>
    <s v="TIEMPO PARCIAL (6+6 HORAS)"/>
    <s v="2018-10-09 00:00:00.0"/>
    <s v="2019-09-14 00:00:00.0"/>
    <s v="PI101349"/>
    <s v="PROFESOR ASOCIADO"/>
    <s v="R103"/>
    <x v="1"/>
    <n v="130"/>
    <s v="DERECHO CIVIL"/>
  </r>
  <r>
    <x v="1"/>
    <n v="72781400"/>
    <x v="1"/>
    <n v="677"/>
    <s v="029G"/>
    <s v="GRUPO-C"/>
    <s v="Elementos de Derecho positivo"/>
    <s v="GG"/>
    <s v="GRUPO GRANDE"/>
    <s v="029G"/>
    <s v="CLASES MAGISTRALES DE ELEMENTOS DE DERECHO POSITIVO"/>
    <s v="GRUPO-C"/>
    <s v="Grupo de Clases Magistrales de ELEMENTOS DE DERECHO POSITIVO"/>
    <s v="1S"/>
    <n v="72781400"/>
    <s v="MORCILLO"/>
    <s v="GARCÍA"/>
    <s v="JUAN CARLOS"/>
    <s v="MORCILLO GARCÍA, JUAN CARLOS"/>
    <x v="1"/>
    <x v="0"/>
    <x v="1"/>
    <n v="0"/>
    <n v="0"/>
    <s v="jumorcil"/>
    <s v="juan-carlos.morcillo@unirioja.es"/>
    <n v="1.2"/>
    <n v="1.2"/>
    <s v="A-0539"/>
    <s v="TITULAR"/>
    <s v="P06"/>
    <s v="TIEMPO PARCIAL (6+6 HORAS)"/>
    <s v="2011-01-01 00:00:00.0"/>
    <s v="null"/>
    <s v="PI100799"/>
    <s v="AGREGADO"/>
    <s v="R103"/>
    <x v="1"/>
    <n v="140"/>
    <s v="DERECHO DEL TRABAJO Y DE LA SEGURIDAD SOCIAL"/>
  </r>
  <r>
    <x v="3"/>
    <n v="16500778"/>
    <x v="1"/>
    <n v="677"/>
    <s v="029G"/>
    <s v="GRUPO-D"/>
    <s v="Elementos de Derecho positivo"/>
    <s v="GG"/>
    <s v="GRUPO GRANDE"/>
    <s v="029G"/>
    <s v="CLASES MAGISTRALES DE ELEMENTOS DE DERECHO POSITIVO"/>
    <s v="GRUPO-D"/>
    <s v="Grupo de Clases Magistrales de ELEMENTOS DE DERECHO POSITIVO"/>
    <s v="1S"/>
    <n v="16500778"/>
    <s v="MURILLAS"/>
    <s v="ESCUDERO"/>
    <s v="JUAN MANUEL"/>
    <s v="MURILLAS ESCUDERO, JUAN MANUEL"/>
    <x v="0"/>
    <x v="0"/>
    <x v="0"/>
    <n v="5"/>
    <n v="1"/>
    <s v="jumurill"/>
    <s v="juan-manuel.murillas@unirioja.es"/>
    <n v="2.1"/>
    <n v="2.1"/>
    <n v="534"/>
    <s v="CONTRATADO DOCTOR -TIPO 1"/>
    <s v="C01"/>
    <s v="TIEMPO COMPLETO"/>
    <s v="2015-10-17 00:00:00.0"/>
    <s v="null"/>
    <s v="LD100615"/>
    <s v="PROFESOR CONTRATADO DOCTOR -TIPO 1"/>
    <s v="R103"/>
    <x v="1"/>
    <n v="130"/>
    <s v="DERECHO CIVIL"/>
  </r>
  <r>
    <x v="3"/>
    <n v="16632993"/>
    <x v="1"/>
    <n v="677"/>
    <s v="029G"/>
    <s v="GRUPO-D"/>
    <s v="Elementos de Derecho positivo"/>
    <s v="GG"/>
    <s v="GRUPO GRANDE"/>
    <s v="029G"/>
    <s v="CLASES MAGISTRALES DE ELEMENTOS DE DERECHO POSITIVO"/>
    <s v="GRUPO-D"/>
    <s v="Grupo de Clases Magistrales de ELEMENTOS DE DERECHO POSITIVO"/>
    <s v="1S"/>
    <n v="16632993"/>
    <s v="MUÑOZ"/>
    <s v="BENITO"/>
    <s v="LUCÍA"/>
    <s v="MUÑOZ BENITO, LUCÍA"/>
    <x v="1"/>
    <x v="0"/>
    <x v="1"/>
    <n v="0"/>
    <n v="0"/>
    <s v="lumunob"/>
    <s v="lucia.munoz@alum.unirioja.es"/>
    <n v="1.2"/>
    <n v="1.2"/>
    <n v="536"/>
    <s v="PROFESOR INTERINO"/>
    <s v="P03"/>
    <s v="TIEMPO PARCIAL (3+3 HORAS)"/>
    <s v="2018-09-24 00:00:00.0"/>
    <s v="2019-09-14 00:00:00.0"/>
    <s v="PI101419"/>
    <s v="PROFESOR CONTRATADO INTERINO"/>
    <s v="R103"/>
    <x v="1"/>
    <n v="125"/>
    <s v="DERECHO ADMINISTRATIVO"/>
  </r>
  <r>
    <x v="3"/>
    <n v="72781400"/>
    <x v="1"/>
    <n v="677"/>
    <s v="029G"/>
    <s v="GRUPO-D"/>
    <s v="Elementos de Derecho positivo"/>
    <s v="GG"/>
    <s v="GRUPO GRANDE"/>
    <s v="029G"/>
    <s v="CLASES MAGISTRALES DE ELEMENTOS DE DERECHO POSITIVO"/>
    <s v="GRUPO-D"/>
    <s v="Grupo de Clases Magistrales de ELEMENTOS DE DERECHO POSITIVO"/>
    <s v="1S"/>
    <n v="72781400"/>
    <s v="MORCILLO"/>
    <s v="GARCÍA"/>
    <s v="JUAN CARLOS"/>
    <s v="MORCILLO GARCÍA, JUAN CARLOS"/>
    <x v="1"/>
    <x v="0"/>
    <x v="1"/>
    <n v="0"/>
    <n v="0"/>
    <s v="jumorcil"/>
    <s v="juan-carlos.morcillo@unirioja.es"/>
    <n v="1.2"/>
    <n v="1.2"/>
    <s v="A-0539"/>
    <s v="TITULAR"/>
    <s v="P06"/>
    <s v="TIEMPO PARCIAL (6+6 HORAS)"/>
    <s v="2011-01-01 00:00:00.0"/>
    <s v="null"/>
    <s v="PI100799"/>
    <s v="AGREGADO"/>
    <s v="R103"/>
    <x v="1"/>
    <n v="140"/>
    <s v="DERECHO DEL TRABAJO Y DE LA SEGURIDAD SOCIAL"/>
  </r>
  <r>
    <x v="2"/>
    <n v="13104263"/>
    <x v="1"/>
    <n v="677"/>
    <s v="029G"/>
    <s v="GRUPO-C"/>
    <s v="Elementos de Derecho positivo"/>
    <s v="GG"/>
    <s v="GRUPO GRANDE"/>
    <s v="029G"/>
    <s v="CLASES MAGISTRALES DE ELEMENTOS DE DERECHO POSITIVO"/>
    <s v="GRUPO-C"/>
    <s v="Grupo de Clases Magistrales de ELEMENTOS DE DERECHO POSITIVO"/>
    <s v="1S"/>
    <n v="13104263"/>
    <s v="SÁNCHEZ"/>
    <s v="HERNÁNDEZ"/>
    <s v="ÁNGEL"/>
    <s v="SÁNCHEZ HERNÁNDEZ, ÁNGEL"/>
    <x v="0"/>
    <x v="0"/>
    <x v="0"/>
    <n v="5"/>
    <n v="4"/>
    <s v="asanchez"/>
    <s v="angel.sanchez@unirioja.es"/>
    <n v="2.1"/>
    <m/>
    <n v="500"/>
    <s v="CATEDRATICO DE UNIVERSIDAD"/>
    <s v="01R"/>
    <s v="TIEMPO COMPLETO REDUCIDO"/>
    <s v="2018-12-18 00:00:00.0"/>
    <s v="null"/>
    <s v="DF100376"/>
    <s v="CATEDRÁTICO DE UNIVERSIDAD"/>
    <s v="R103"/>
    <x v="1"/>
    <n v="130"/>
    <s v="DERECHO CIVIL"/>
  </r>
  <r>
    <x v="2"/>
    <n v="16598717"/>
    <x v="1"/>
    <n v="677"/>
    <s v="029G"/>
    <s v="GRUPO-C"/>
    <s v="Elementos de Derecho positivo"/>
    <s v="GG"/>
    <s v="GRUPO GRANDE"/>
    <s v="029G"/>
    <s v="CLASES MAGISTRALES DE ELEMENTOS DE DERECHO POSITIVO"/>
    <s v="GRUPO-C"/>
    <s v="Grupo de Clases Magistrales de ELEMENTOS DE DERECHO POSITIVO"/>
    <s v="1S"/>
    <n v="16598717"/>
    <s v="SAN MARTÍN"/>
    <s v="SEGURA"/>
    <s v="DAVID"/>
    <s v="SAN MARTÍN SEGURA, DAVID"/>
    <x v="1"/>
    <x v="0"/>
    <x v="1"/>
    <n v="0"/>
    <n v="0"/>
    <s v="dasan-ma"/>
    <s v="david.san-martin@unirioja.es"/>
    <n v="1.2"/>
    <m/>
    <n v="536"/>
    <s v="PROFESOR INTERINO"/>
    <s v="C01"/>
    <s v="TIEMPO COMPLETO"/>
    <s v="2018-09-24 00:00:00.0"/>
    <s v="2019-09-14 00:00:00.0"/>
    <s v="PI101421"/>
    <s v="PROFESOR CONTRATADO INTERINO"/>
    <s v="R103"/>
    <x v="1"/>
    <n v="125"/>
    <s v="DERECHO ADMINISTRATIVO"/>
  </r>
  <r>
    <x v="6"/>
    <n v="16632993"/>
    <x v="0"/>
    <n v="677"/>
    <s v="029G"/>
    <s v="GRUPO-D"/>
    <s v="Elementos de Derecho positivo"/>
    <s v="GG"/>
    <s v="GRUPO GRANDE"/>
    <s v="029G"/>
    <s v="CLASES MAGISTRALES DE ELEMENTOS DE DERECHO POSITIVO"/>
    <s v="GRUPO-D"/>
    <s v="Grupo de Clases Magistrales de ELEMENTOS DE DERECHO POSITIVO"/>
    <s v="1S"/>
    <n v="16632993"/>
    <s v="MUÑOZ"/>
    <s v="BENITO"/>
    <s v="LUCÍA"/>
    <s v="MUÑOZ BENITO, LUCÍA"/>
    <x v="1"/>
    <x v="0"/>
    <x v="1"/>
    <n v="0"/>
    <n v="0"/>
    <s v="lumunob"/>
    <s v="lucia.munoz@alum.unirioja.es"/>
    <n v="1.2"/>
    <m/>
    <n v="536"/>
    <s v="PROFESOR INTERINO"/>
    <s v="P03"/>
    <s v="TIEMPO PARCIAL (3+3 HORAS)"/>
    <s v="2018-09-24 00:00:00.0"/>
    <s v="2019-09-14 00:00:00.0"/>
    <s v="PI101419"/>
    <s v="PROFESOR CONTRATADO INTERINO"/>
    <s v="R103"/>
    <x v="1"/>
    <n v="125"/>
    <s v="DERECHO ADMINISTRATIVO"/>
  </r>
  <r>
    <x v="6"/>
    <n v="72781400"/>
    <x v="0"/>
    <n v="677"/>
    <s v="029G"/>
    <s v="GRUPO-D"/>
    <s v="Elementos de Derecho positivo"/>
    <s v="GG"/>
    <s v="GRUPO GRANDE"/>
    <s v="029G"/>
    <s v="CLASES MAGISTRALES DE ELEMENTOS DE DERECHO POSITIVO"/>
    <s v="GRUPO-D"/>
    <s v="Grupo de Clases Magistrales de ELEMENTOS DE DERECHO POSITIVO"/>
    <s v="1S"/>
    <n v="72781400"/>
    <s v="MORCILLO"/>
    <s v="GARCÍA"/>
    <s v="JUAN CARLOS"/>
    <s v="MORCILLO GARCÍA, JUAN CARLOS"/>
    <x v="1"/>
    <x v="0"/>
    <x v="1"/>
    <n v="0"/>
    <n v="0"/>
    <s v="jumorcil"/>
    <s v="juan-carlos.morcillo@unirioja.es"/>
    <n v="1.2"/>
    <m/>
    <s v="A-0539"/>
    <s v="TITULAR"/>
    <s v="P06"/>
    <s v="TIEMPO PARCIAL (6+6 HORAS)"/>
    <s v="2011-01-01 00:00:00.0"/>
    <s v="null"/>
    <s v="PI100799"/>
    <s v="AGREGADO"/>
    <s v="R103"/>
    <x v="1"/>
    <n v="140"/>
    <s v="DERECHO DEL TRABAJO Y DE LA SEGURIDAD SOCIAL"/>
  </r>
  <r>
    <x v="0"/>
    <n v="73003437"/>
    <x v="0"/>
    <n v="678"/>
    <s v="034G"/>
    <s v="GRUPO-A"/>
    <s v="Fundamentos de economía"/>
    <s v="GG"/>
    <s v="GRUPO GRANDE"/>
    <s v="034G"/>
    <s v="CLASE MAGISTRAL DE FUNDAMENTOS DE ECONOMÍA"/>
    <s v="GRUPO-A"/>
    <s v="Grupo de Clase Magistral de FUNDAMENTOS DE ECONOMÍA"/>
    <s v="1S"/>
    <n v="73003437"/>
    <s v="LANGARITA"/>
    <s v="TEJERO"/>
    <s v="RAQUEL"/>
    <s v="LANGARITA TEJERO, RAQUEL"/>
    <x v="1"/>
    <x v="0"/>
    <x v="1"/>
    <n v="0"/>
    <n v="0"/>
    <s v="ralangar"/>
    <s v="raquel.langarita@unirioja.es"/>
    <n v="4"/>
    <n v="4"/>
    <n v="536"/>
    <s v="PROFESOR INTERINO"/>
    <s v="C01"/>
    <s v="TIEMPO COMPLETO"/>
    <s v="2018-09-17 00:00:00.0"/>
    <s v="null"/>
    <s v="PI101357"/>
    <s v="PROFESOR CONTRATADO INTERINO"/>
    <s v="R104"/>
    <x v="0"/>
    <n v="415"/>
    <s v="FUNDAMENTOS DEL ANÁLISIS ECONÓMICO"/>
  </r>
  <r>
    <x v="0"/>
    <n v="16557941"/>
    <x v="0"/>
    <n v="678"/>
    <s v="034R"/>
    <s v="GRUPO-A1"/>
    <s v="Fundamentos de economía"/>
    <s v="GR"/>
    <s v="GRUPO REDUCIDO"/>
    <s v="034R"/>
    <s v="CLASES PRÁCTICAS, SEMINARIOS Y TUTORIAS DE FUNDAMENTOS DE ECONOMÍA"/>
    <s v="GRUPO-A1"/>
    <s v="Grupo de clases prácticas de Fundamentos de economía"/>
    <s v="1S"/>
    <n v="16557941"/>
    <s v="MARÍN"/>
    <s v="MIGUEL"/>
    <s v="ÁNGEL FERNANDO"/>
    <s v="MARÍN MIGUEL, ÁNGEL FERNANDO"/>
    <x v="1"/>
    <x v="0"/>
    <x v="1"/>
    <n v="0"/>
    <n v="0"/>
    <s v="femarim"/>
    <s v="fernando.marinm@unirioja.es"/>
    <n v="2"/>
    <n v="2"/>
    <n v="532"/>
    <s v="LABORAL DOCENTE-ASOCIADO"/>
    <s v="P04"/>
    <s v="TIEMPO PARCIAL (4+4 HORAS)"/>
    <s v="2018-09-24 00:00:00.0"/>
    <s v="2019-09-14 00:00:00.0"/>
    <s v="PI101358"/>
    <s v="PROFESOR ASOCIADO"/>
    <s v="R104"/>
    <x v="0"/>
    <n v="415"/>
    <s v="FUNDAMENTOS DEL ANÁLISIS ECONÓMICO"/>
  </r>
  <r>
    <x v="1"/>
    <n v="73003437"/>
    <x v="1"/>
    <n v="678"/>
    <s v="034G"/>
    <s v="GRUPO-C"/>
    <s v="Fundamentos de economía"/>
    <s v="GG"/>
    <s v="GRUPO GRANDE"/>
    <s v="034G"/>
    <s v="CLASE MAGISTRAL DE FUNDAMENTOS DE ECONOMÍA"/>
    <s v="GRUPO-C"/>
    <s v="Grupo de Clase Magistral de FUNDAMENTOS DE ECONOMÍA"/>
    <s v="1S"/>
    <n v="73003437"/>
    <s v="LANGARITA"/>
    <s v="TEJERO"/>
    <s v="RAQUEL"/>
    <s v="LANGARITA TEJERO, RAQUEL"/>
    <x v="1"/>
    <x v="0"/>
    <x v="1"/>
    <n v="0"/>
    <n v="0"/>
    <s v="ralangar"/>
    <s v="raquel.langarita@unirioja.es"/>
    <n v="4"/>
    <n v="4"/>
    <n v="536"/>
    <s v="PROFESOR INTERINO"/>
    <s v="C01"/>
    <s v="TIEMPO COMPLETO"/>
    <s v="2018-09-17 00:00:00.0"/>
    <s v="null"/>
    <s v="PI101357"/>
    <s v="PROFESOR CONTRATADO INTERINO"/>
    <s v="R104"/>
    <x v="0"/>
    <n v="415"/>
    <s v="FUNDAMENTOS DEL ANÁLISIS ECONÓMICO"/>
  </r>
  <r>
    <x v="3"/>
    <n v="16578084"/>
    <x v="1"/>
    <n v="678"/>
    <s v="034G"/>
    <s v="GRUPO-D"/>
    <s v="Fundamentos de economía"/>
    <s v="GG"/>
    <s v="GRUPO GRANDE"/>
    <s v="034G"/>
    <s v="CLASE MAGISTRAL DE FUNDAMENTOS DE ECONOMÍA"/>
    <s v="GRUPO-D"/>
    <s v="Grupo de Clase Magistral de FUNDAMENTOS DE ECONOMÍA"/>
    <s v="1S"/>
    <n v="16578084"/>
    <s v="LORENTE"/>
    <s v="ANTOÑANZAS"/>
    <s v="MARÍA REYES"/>
    <s v="LORENTE ANTOÑANZAS, MARÍA REYES"/>
    <x v="1"/>
    <x v="0"/>
    <x v="0"/>
    <n v="0"/>
    <n v="1"/>
    <s v="marreyelore"/>
    <s v="maria-reyes.lorente@unirioja.es"/>
    <n v="4"/>
    <n v="4"/>
    <n v="504"/>
    <s v="PROFESOR TITULAR UNIVERSIDAD"/>
    <s v="C01"/>
    <s v="TIEMPO COMPLETO"/>
    <s v="2018-09-17 00:00:00.0"/>
    <s v="null"/>
    <s v="DF100357"/>
    <s v="PROFESOR TITULAR DE UNIVERSIDAD"/>
    <s v="R104"/>
    <x v="0"/>
    <n v="415"/>
    <s v="FUNDAMENTOS DEL ANÁLISIS ECONÓMICO"/>
  </r>
  <r>
    <x v="3"/>
    <n v="16557941"/>
    <x v="1"/>
    <n v="678"/>
    <s v="034R"/>
    <s v="GRUPO-D4"/>
    <s v="Fundamentos de economía"/>
    <s v="GR"/>
    <s v="GRUPO REDUCIDO"/>
    <s v="034R"/>
    <s v="CLASES PRÁCTICAS, SEMINARIOS Y TUTORIAS DE FUNDAMENTOS DE ECONOMÍA"/>
    <s v="GRUPO-D4"/>
    <s v="Grupo de clases prácticas de Fundamentos de economía"/>
    <s v="1S"/>
    <n v="16557941"/>
    <s v="MARÍN"/>
    <s v="MIGUEL"/>
    <s v="ÁNGEL FERNANDO"/>
    <s v="MARÍN MIGUEL, ÁNGEL FERNANDO"/>
    <x v="1"/>
    <x v="0"/>
    <x v="1"/>
    <n v="0"/>
    <n v="0"/>
    <s v="femarim"/>
    <s v="fernando.marinm@unirioja.es"/>
    <n v="2"/>
    <n v="2"/>
    <n v="532"/>
    <s v="LABORAL DOCENTE-ASOCIADO"/>
    <s v="P04"/>
    <s v="TIEMPO PARCIAL (4+4 HORAS)"/>
    <s v="2018-09-24 00:00:00.0"/>
    <s v="2019-09-14 00:00:00.0"/>
    <s v="PI101358"/>
    <s v="PROFESOR ASOCIADO"/>
    <s v="R104"/>
    <x v="0"/>
    <n v="415"/>
    <s v="FUNDAMENTOS DEL ANÁLISIS ECONÓMICO"/>
  </r>
  <r>
    <x v="2"/>
    <n v="16578084"/>
    <x v="1"/>
    <n v="678"/>
    <s v="034R"/>
    <s v="GRUPO-C3"/>
    <s v="Fundamentos de economía"/>
    <s v="GR"/>
    <s v="GRUPO REDUCIDO"/>
    <s v="034R"/>
    <s v="CLASES PRÁCTICAS, SEMINARIOS Y TUTORIAS DE FUNDAMENTOS DE ECONOMÍA"/>
    <s v="GRUPO-C3"/>
    <s v="Grupo de clases prácticas de Fundamentos de economía"/>
    <s v="1S"/>
    <n v="16578084"/>
    <s v="LORENTE"/>
    <s v="ANTOÑANZAS"/>
    <s v="MARÍA REYES"/>
    <s v="LORENTE ANTOÑANZAS, MARÍA REYES"/>
    <x v="1"/>
    <x v="0"/>
    <x v="0"/>
    <n v="0"/>
    <n v="1"/>
    <s v="marreyelore"/>
    <s v="maria-reyes.lorente@unirioja.es"/>
    <n v="2"/>
    <n v="2"/>
    <n v="504"/>
    <s v="PROFESOR TITULAR UNIVERSIDAD"/>
    <s v="C01"/>
    <s v="TIEMPO COMPLETO"/>
    <s v="2018-09-17 00:00:00.0"/>
    <s v="null"/>
    <s v="DF100357"/>
    <s v="PROFESOR TITULAR DE UNIVERSIDAD"/>
    <s v="R104"/>
    <x v="0"/>
    <n v="415"/>
    <s v="FUNDAMENTOS DEL ANÁLISIS ECONÓMICO"/>
  </r>
  <r>
    <x v="6"/>
    <n v="16578084"/>
    <x v="0"/>
    <n v="678"/>
    <s v="034G"/>
    <s v="GRUPO-D"/>
    <s v="Fundamentos de economía"/>
    <s v="GG"/>
    <s v="GRUPO GRANDE"/>
    <s v="034G"/>
    <s v="CLASE MAGISTRAL DE FUNDAMENTOS DE ECONOMÍA"/>
    <s v="GRUPO-D"/>
    <s v="Grupo de Clase Magistral de FUNDAMENTOS DE ECONOMÍA"/>
    <s v="1S"/>
    <n v="16578084"/>
    <s v="LORENTE"/>
    <s v="ANTOÑANZAS"/>
    <s v="MARÍA REYES"/>
    <s v="LORENTE ANTOÑANZAS, MARÍA REYES"/>
    <x v="1"/>
    <x v="0"/>
    <x v="0"/>
    <n v="0"/>
    <n v="1"/>
    <s v="marreyelore"/>
    <s v="maria-reyes.lorente@unirioja.es"/>
    <n v="4"/>
    <m/>
    <n v="504"/>
    <s v="PROFESOR TITULAR UNIVERSIDAD"/>
    <s v="C01"/>
    <s v="TIEMPO COMPLETO"/>
    <s v="2018-09-17 00:00:00.0"/>
    <s v="null"/>
    <s v="DF100357"/>
    <s v="PROFESOR TITULAR DE UNIVERSIDAD"/>
    <s v="R104"/>
    <x v="0"/>
    <n v="415"/>
    <s v="FUNDAMENTOS DEL ANÁLISIS ECONÓMICO"/>
  </r>
  <r>
    <x v="0"/>
    <n v="16607692"/>
    <x v="0"/>
    <n v="679"/>
    <s v="035G"/>
    <s v="GRUPO-A"/>
    <s v="Gestión de organizaciones"/>
    <s v="GG"/>
    <s v="GRUPO GRANDE"/>
    <s v="035G"/>
    <s v="CLASE MAGISTRAL DE GESTIÓN DE ORGANIZACIONES"/>
    <s v="GRUPO-A"/>
    <s v="Grupo de Clase Magistral de GESTIÓN DE ORGANIZACIONES"/>
    <s v="1S"/>
    <n v="16607692"/>
    <s v="CLAVEL"/>
    <s v="SAN EMETERIO"/>
    <s v="MÓNICA"/>
    <s v="CLAVEL SAN EMETERIO, MÓNICA"/>
    <x v="1"/>
    <x v="0"/>
    <x v="0"/>
    <n v="0"/>
    <n v="0"/>
    <s v="moclavel"/>
    <s v="monica.clavel-san@unirioja.es"/>
    <n v="2.5"/>
    <n v="2.5"/>
    <n v="536"/>
    <s v="PROFESOR INTERINO"/>
    <s v="C01"/>
    <s v="TIEMPO COMPLETO"/>
    <s v="2019-01-19 00:00:00.0"/>
    <s v="null"/>
    <s v="PI101353"/>
    <s v="PROFESOR CONTRATADO INTERINO TC"/>
    <s v="R104"/>
    <x v="0"/>
    <n v="95"/>
    <s v="COMERCIALIZACIÓN E INVESTIGACIÓN DE MERCADOS"/>
  </r>
  <r>
    <x v="1"/>
    <n v="16593137"/>
    <x v="1"/>
    <n v="679"/>
    <s v="035G"/>
    <s v="GRUPO-D"/>
    <s v="Gestión de organizaciones"/>
    <s v="GG"/>
    <s v="GRUPO GRANDE"/>
    <s v="035G"/>
    <s v="CLASE MAGISTRAL DE GESTIÓN DE ORGANIZACIONES"/>
    <s v="GRUPO-D"/>
    <s v="Grupo de Clase Magistral de GESTIÓN DE ORGANIZACIONES"/>
    <s v="1S"/>
    <n v="16593137"/>
    <s v="PARRAS"/>
    <s v="GÓMEZ"/>
    <s v="MAITE"/>
    <s v="PARRAS GÓMEZ, MAITE"/>
    <x v="1"/>
    <x v="0"/>
    <x v="1"/>
    <n v="0"/>
    <n v="0"/>
    <s v="maparras"/>
    <s v="maite.parras@unirioja.es"/>
    <n v="2.5"/>
    <n v="2.5"/>
    <n v="536"/>
    <s v="PROFESOR INTERINO"/>
    <s v="C01"/>
    <s v="TIEMPO COMPLETO"/>
    <s v="2018-10-04 00:00:00.0"/>
    <s v="2019-04-05 00:00:00.0"/>
    <s v="PI101438"/>
    <s v="PROFESOR CONTRATADO INTERINO"/>
    <s v="R104"/>
    <x v="0"/>
    <n v="650"/>
    <s v="ORGANIZACIÓN DE EMPRESAS"/>
  </r>
  <r>
    <x v="1"/>
    <n v="16614068"/>
    <x v="1"/>
    <n v="679"/>
    <s v="035G"/>
    <s v="GRUPO-D"/>
    <s v="Gestión de organizaciones"/>
    <s v="GG"/>
    <s v="GRUPO GRANDE"/>
    <s v="035G"/>
    <s v="CLASE MAGISTRAL DE GESTIÓN DE ORGANIZACIONES"/>
    <s v="GRUPO-D"/>
    <s v="Grupo de Clase Magistral de GESTIÓN DE ORGANIZACIONES"/>
    <s v="1S"/>
    <n v="16614068"/>
    <s v="ORCOS"/>
    <s v="SÁNCHEZ"/>
    <s v="RAQUEL"/>
    <s v="ORCOS SÁNCHEZ, RAQUEL"/>
    <x v="1"/>
    <x v="0"/>
    <x v="0"/>
    <n v="0"/>
    <n v="0"/>
    <s v="raorcosa"/>
    <s v="raquel.orcos@unirioja.es"/>
    <n v="0"/>
    <n v="0"/>
    <n v="536"/>
    <s v="PROFESOR INTERINO"/>
    <s v="C01"/>
    <s v="TIEMPO COMPLETO"/>
    <s v="2018-09-17 00:00:00.0"/>
    <s v="null"/>
    <s v="PI101360"/>
    <s v="PROFESOR CONTRATADO INTERINO"/>
    <s v="R104"/>
    <x v="0"/>
    <n v="650"/>
    <s v="ORGANIZACIÓN DE EMPRESAS"/>
  </r>
  <r>
    <x v="1"/>
    <n v="16619340"/>
    <x v="1"/>
    <n v="679"/>
    <s v="035G"/>
    <s v="GRUPO-D"/>
    <s v="Gestión de organizaciones"/>
    <s v="GG"/>
    <s v="GRUPO GRANDE"/>
    <s v="035G"/>
    <s v="CLASE MAGISTRAL DE GESTIÓN DE ORGANIZACIONES"/>
    <s v="GRUPO-D"/>
    <s v="Grupo de Clase Magistral de GESTIÓN DE ORGANIZACIONES"/>
    <s v="1S"/>
    <n v="16619340"/>
    <s v="PÉREZ-ARADROS"/>
    <s v="MURO"/>
    <s v="BEATRIZ"/>
    <s v="PÉREZ-ARADROS MURO, BEATRIZ"/>
    <x v="1"/>
    <x v="0"/>
    <x v="0"/>
    <n v="0"/>
    <n v="0"/>
    <s v="beperem"/>
    <s v="beatriz.perez-aradros@unirioja.es"/>
    <n v="2"/>
    <n v="2"/>
    <n v="536"/>
    <s v="PROFESOR INTERINO"/>
    <s v="C01"/>
    <s v="TIEMPO COMPLETO"/>
    <s v="2018-09-17 00:00:00.0"/>
    <s v="2019-09-14 00:00:00.0"/>
    <s v="PI101411"/>
    <s v="PROFESOR CONTRATADO INTERINO"/>
    <s v="R104"/>
    <x v="0"/>
    <n v="650"/>
    <s v="ORGANIZACIÓN DE EMPRESAS"/>
  </r>
  <r>
    <x v="3"/>
    <n v="16569252"/>
    <x v="1"/>
    <n v="679"/>
    <s v="035G"/>
    <s v="GRUPO-E"/>
    <s v="Gestión de organizaciones"/>
    <s v="GG"/>
    <s v="GRUPO GRANDE"/>
    <s v="035G"/>
    <s v="CLASE MAGISTRAL DE GESTIÓN DE ORGANIZACIONES"/>
    <s v="GRUPO-E"/>
    <s v="Grupo de Clase Magistral de GESTIÓN DE ORGANIZACIONES"/>
    <s v="1S"/>
    <n v="16569252"/>
    <s v="IBÁÑEZ"/>
    <s v="PRADO"/>
    <s v="JOSÉ RAMÓN"/>
    <s v="IBÁÑEZ PRADO, JOSÉ RAMÓN"/>
    <x v="0"/>
    <x v="0"/>
    <x v="1"/>
    <n v="0"/>
    <n v="0"/>
    <s v="joibanez"/>
    <s v="jose-ramon.ibanez@unirioja.es"/>
    <n v="4.5"/>
    <n v="4.5"/>
    <n v="532"/>
    <s v="LABORAL DOCENTE-ASOCIADO"/>
    <s v="P05"/>
    <s v="TIEMPO PARCIAL (5+5 HORAS)"/>
    <s v="2016-09-15 00:00:00.0"/>
    <s v="2019-09-14 00:00:00.0"/>
    <s v="PI101113"/>
    <s v="PROFESOR ASOCIADO"/>
    <s v="R104"/>
    <x v="0"/>
    <n v="650"/>
    <s v="ORGANIZACIÓN DE EMPRESAS"/>
  </r>
  <r>
    <x v="2"/>
    <n v="16593137"/>
    <x v="1"/>
    <n v="679"/>
    <s v="035G"/>
    <s v="GRUPO-D"/>
    <s v="Gestión de organizaciones"/>
    <s v="GG"/>
    <s v="GRUPO GRANDE"/>
    <s v="035G"/>
    <s v="CLASE MAGISTRAL DE GESTIÓN DE ORGANIZACIONES"/>
    <s v="GRUPO-D"/>
    <s v="Grupo de Clase Magistral de GESTIÓN DE ORGANIZACIONES"/>
    <s v="1S"/>
    <n v="16593137"/>
    <s v="PARRAS"/>
    <s v="GÓMEZ"/>
    <s v="MAITE"/>
    <s v="PARRAS GÓMEZ, MAITE"/>
    <x v="1"/>
    <x v="0"/>
    <x v="1"/>
    <n v="0"/>
    <n v="0"/>
    <s v="maparras"/>
    <s v="maite.parras@unirioja.es"/>
    <n v="2.5"/>
    <m/>
    <n v="536"/>
    <s v="PROFESOR INTERINO"/>
    <s v="C01"/>
    <s v="TIEMPO COMPLETO"/>
    <s v="2018-10-04 00:00:00.0"/>
    <s v="2019-04-05 00:00:00.0"/>
    <s v="PI101438"/>
    <s v="PROFESOR CONTRATADO INTERINO"/>
    <s v="R104"/>
    <x v="0"/>
    <n v="650"/>
    <s v="ORGANIZACIÓN DE EMPRESAS"/>
  </r>
  <r>
    <x v="2"/>
    <n v="16614068"/>
    <x v="1"/>
    <n v="679"/>
    <s v="035G"/>
    <s v="GRUPO-D"/>
    <s v="Gestión de organizaciones"/>
    <s v="GG"/>
    <s v="GRUPO GRANDE"/>
    <s v="035G"/>
    <s v="CLASE MAGISTRAL DE GESTIÓN DE ORGANIZACIONES"/>
    <s v="GRUPO-D"/>
    <s v="Grupo de Clase Magistral de GESTIÓN DE ORGANIZACIONES"/>
    <s v="1S"/>
    <n v="16614068"/>
    <s v="ORCOS"/>
    <s v="SÁNCHEZ"/>
    <s v="RAQUEL"/>
    <s v="ORCOS SÁNCHEZ, RAQUEL"/>
    <x v="1"/>
    <x v="0"/>
    <x v="0"/>
    <n v="0"/>
    <n v="0"/>
    <s v="raorcosa"/>
    <s v="raquel.orcos@unirioja.es"/>
    <n v="0"/>
    <m/>
    <n v="536"/>
    <s v="PROFESOR INTERINO"/>
    <s v="C01"/>
    <s v="TIEMPO COMPLETO"/>
    <s v="2018-09-17 00:00:00.0"/>
    <s v="null"/>
    <s v="PI101360"/>
    <s v="PROFESOR CONTRATADO INTERINO"/>
    <s v="R104"/>
    <x v="0"/>
    <n v="650"/>
    <s v="ORGANIZACIÓN DE EMPRESAS"/>
  </r>
  <r>
    <x v="3"/>
    <n v="16604672"/>
    <x v="1"/>
    <n v="680"/>
    <s v="030G"/>
    <s v="GRUPO-D"/>
    <s v="Historia social y económica"/>
    <s v="GG"/>
    <s v="GRUPO GRANDE"/>
    <s v="030G"/>
    <s v="CLASE MAGISTRAL DE HISTORIA SOCIAL Y ECONÓMICA"/>
    <s v="GRUPO-D"/>
    <s v="Grupo de Clase Magistral de HISTORIA SOCIAL Y ECONÓMICA"/>
    <s v="1S"/>
    <n v="16604672"/>
    <s v="VIGUERA"/>
    <s v="RUIZ"/>
    <s v="REBECA"/>
    <s v="VIGUERA RUIZ, REBECA"/>
    <x v="0"/>
    <x v="0"/>
    <x v="1"/>
    <n v="0"/>
    <n v="0"/>
    <s v="reviguer"/>
    <s v="rebeca.viguera@unirioja.es"/>
    <n v="4.5"/>
    <n v="4.5"/>
    <n v="536"/>
    <s v="PROFESOR INTERINO"/>
    <s v="P06"/>
    <s v="TIEMPO PARCIAL (6+6 HORAS)"/>
    <s v="2017-09-15 00:00:00.0"/>
    <s v="null"/>
    <s v="PI101282"/>
    <s v="PROFESOR CONTRATADO INTERINO"/>
    <s v="R114"/>
    <x v="3"/>
    <n v="450"/>
    <s v="HISTORIA CONTEMPORÁNEA"/>
  </r>
  <r>
    <x v="2"/>
    <n v="16604672"/>
    <x v="1"/>
    <n v="680"/>
    <s v="030G"/>
    <s v="GRUPO-C"/>
    <s v="Historia social y económica"/>
    <s v="GG"/>
    <s v="GRUPO GRANDE"/>
    <s v="030G"/>
    <s v="CLASE MAGISTRAL DE HISTORIA SOCIAL Y ECONÓMICA"/>
    <s v="GRUPO-C"/>
    <s v="Grupo de Clase Magistral de HISTORIA SOCIAL Y ECONÓMICA"/>
    <s v="1S"/>
    <n v="16604672"/>
    <s v="VIGUERA"/>
    <s v="RUIZ"/>
    <s v="REBECA"/>
    <s v="VIGUERA RUIZ, REBECA"/>
    <x v="0"/>
    <x v="0"/>
    <x v="1"/>
    <n v="0"/>
    <n v="0"/>
    <s v="reviguer"/>
    <s v="rebeca.viguera@unirioja.es"/>
    <n v="4.5"/>
    <n v="4.5"/>
    <n v="536"/>
    <s v="PROFESOR INTERINO"/>
    <s v="P06"/>
    <s v="TIEMPO PARCIAL (6+6 HORAS)"/>
    <s v="2017-09-15 00:00:00.0"/>
    <s v="null"/>
    <s v="PI101282"/>
    <s v="PROFESOR CONTRATADO INTERINO"/>
    <s v="R114"/>
    <x v="3"/>
    <n v="450"/>
    <s v="HISTORIA CONTEMPORÁNEA"/>
  </r>
  <r>
    <x v="2"/>
    <n v="25103899"/>
    <x v="1"/>
    <n v="680"/>
    <s v="030R"/>
    <s v="GRUPO-C1"/>
    <s v="Historia social y económica"/>
    <s v="GR"/>
    <s v="GRUPO REDUCIDO"/>
    <s v="030R"/>
    <s v="PRACTICAS DE AULA DE HISTORIA SOCIAL Y ECONÓMICA"/>
    <s v="GRUPO-C1"/>
    <s v="Grupo de Aula de Historia social y económica"/>
    <s v="1S"/>
    <n v="25103899"/>
    <s v="PINO"/>
    <s v="LOZANO"/>
    <s v="MANUEL FRANCISCO"/>
    <s v="PINO LOZANO, MANUEL FRANCISCO"/>
    <x v="1"/>
    <x v="0"/>
    <x v="1"/>
    <n v="0"/>
    <n v="0"/>
    <s v="mapino"/>
    <s v="manuel-francisco.pino@unirioja.es"/>
    <n v="1.5"/>
    <n v="1.5"/>
    <n v="532"/>
    <s v="LABORAL DOCENTE-ASOCIADO"/>
    <s v="P04"/>
    <s v="TIEMPO PARCIAL (4+4 HORAS)"/>
    <s v="2018-09-17 00:00:00.0"/>
    <s v="2019-09-14 00:00:00.0"/>
    <s v="PI101356"/>
    <s v="PROFESOR ASOCIADO"/>
    <s v="R104"/>
    <x v="0"/>
    <n v="225"/>
    <s v="ECONOMÍA APLICADA"/>
  </r>
  <r>
    <x v="6"/>
    <n v="16604672"/>
    <x v="0"/>
    <n v="680"/>
    <s v="030G"/>
    <s v="GRUPO-C"/>
    <s v="Historia social y económica"/>
    <s v="GG"/>
    <s v="GRUPO GRANDE"/>
    <s v="030G"/>
    <s v="CLASE MAGISTRAL DE HISTORIA SOCIAL Y ECONÓMICA"/>
    <s v="GRUPO-C"/>
    <s v="Grupo de Clase Magistral de HISTORIA SOCIAL Y ECONÓMICA"/>
    <s v="1S"/>
    <n v="16604672"/>
    <s v="VIGUERA"/>
    <s v="RUIZ"/>
    <s v="REBECA"/>
    <s v="VIGUERA RUIZ, REBECA"/>
    <x v="0"/>
    <x v="0"/>
    <x v="1"/>
    <n v="0"/>
    <n v="0"/>
    <s v="reviguer"/>
    <s v="rebeca.viguera@unirioja.es"/>
    <n v="4.5"/>
    <m/>
    <n v="536"/>
    <s v="PROFESOR INTERINO"/>
    <s v="P06"/>
    <s v="TIEMPO PARCIAL (6+6 HORAS)"/>
    <s v="2017-09-15 00:00:00.0"/>
    <s v="null"/>
    <s v="PI101282"/>
    <s v="PROFESOR CONTRATADO INTERINO"/>
    <s v="R114"/>
    <x v="3"/>
    <n v="450"/>
    <s v="HISTORIA CONTEMPORÁNEA"/>
  </r>
  <r>
    <x v="6"/>
    <n v="16597697"/>
    <x v="0"/>
    <n v="680"/>
    <s v="030R"/>
    <s v="GRUPO-C2"/>
    <s v="Historia social y económica"/>
    <s v="GR"/>
    <s v="GRUPO REDUCIDO"/>
    <s v="030R"/>
    <s v="PRACTICAS DE AULA DE HISTORIA SOCIAL Y ECONÓMICA"/>
    <s v="GRUPO-C2"/>
    <s v="Grupo de Aula de Historia social y económica"/>
    <s v="1S"/>
    <n v="16597697"/>
    <s v="VILLAR"/>
    <s v="ARETIO"/>
    <s v="RUBÉN"/>
    <s v="VILLAR ARETIO, RUBÉN"/>
    <x v="1"/>
    <x v="0"/>
    <x v="1"/>
    <n v="0"/>
    <n v="0"/>
    <s v="ruvillare"/>
    <s v="ruben.villara@unirioja.es"/>
    <n v="1.5"/>
    <n v="1.5"/>
    <n v="532"/>
    <s v="LABORAL DOCENTE-ASOCIADO"/>
    <s v="P05"/>
    <s v="TIEMPO PARCIAL (5+5 HORAS)"/>
    <s v="2018-09-27 00:00:00.0"/>
    <s v="2019-09-14 00:00:00.0"/>
    <s v="PI101433"/>
    <s v="PROFESOR ASOCIADO"/>
    <s v="R104"/>
    <x v="0"/>
    <n v="225"/>
    <s v="ECONOMÍA APLICADA"/>
  </r>
  <r>
    <x v="0"/>
    <n v="16538692"/>
    <x v="0"/>
    <n v="681"/>
    <s v="201105G"/>
    <s v="GRUPO-A"/>
    <s v="Matemáticas"/>
    <s v="GG"/>
    <s v="GRUPO GRANDE"/>
    <s v="201105G"/>
    <s v="GRUPO GRANDE DE MATEMÁTICAS"/>
    <s v="GRUPO-A"/>
    <s v="Grupo Grande de MATEMÁTICAS"/>
    <s v="1S"/>
    <n v="16538692"/>
    <s v="MARTÍNEZ"/>
    <s v="GARCÍA"/>
    <s v="MARÍA ÁNGELES"/>
    <s v="MARTÍNEZ GARCÍA, MARÍA ÁNGELES"/>
    <x v="0"/>
    <x v="0"/>
    <x v="0"/>
    <n v="5"/>
    <n v="0"/>
    <s v="mamartin"/>
    <s v="angeles.martinez@unirioja.es"/>
    <n v="4"/>
    <n v="4"/>
    <n v="534"/>
    <s v="CONTRATADO DOCTOR -TIPO 1"/>
    <s v="C01"/>
    <s v="TIEMPO COMPLETO"/>
    <s v="2012-05-04 00:00:00.0"/>
    <s v="null"/>
    <s v="DF32281"/>
    <s v="CONTRATADO DOCTOR"/>
    <s v="R111"/>
    <x v="7"/>
    <n v="595"/>
    <s v="MATEMÁTICA APLICADA"/>
  </r>
  <r>
    <x v="0"/>
    <n v="16520200"/>
    <x v="0"/>
    <n v="681"/>
    <s v="201105G"/>
    <s v="GRUPO-B"/>
    <s v="Matemáticas"/>
    <s v="GG"/>
    <s v="GRUPO GRANDE"/>
    <s v="201105G"/>
    <s v="GRUPO GRANDE DE MATEMÁTICAS"/>
    <s v="GRUPO-B"/>
    <s v="Grupo Grande de MATEMÁTICAS"/>
    <s v="1S"/>
    <n v="16520200"/>
    <s v="HERNÁNDEZ"/>
    <s v="VERÓN"/>
    <s v="MIGUEL ANGEL"/>
    <s v="HERNÁNDEZ VERÓN, MIGUEL ANGEL"/>
    <x v="1"/>
    <x v="0"/>
    <x v="0"/>
    <n v="6"/>
    <n v="5"/>
    <s v="mahernan"/>
    <s v="mahernan@unirioja.es"/>
    <n v="4"/>
    <n v="4"/>
    <n v="500"/>
    <s v="CATEDRATICO DE UNIVERSIDAD"/>
    <s v="01R"/>
    <s v="TIEMPO COMPLETO REDUCIDO"/>
    <s v="2013-09-01 00:00:00.0"/>
    <s v="null"/>
    <s v="DF100262"/>
    <s v="CATEDRÁTICO DE UNIVERSIDAD"/>
    <s v="R111"/>
    <x v="7"/>
    <n v="595"/>
    <s v="MATEMÁTICA APLICADA"/>
  </r>
  <r>
    <x v="0"/>
    <n v="16035217"/>
    <x v="0"/>
    <n v="682"/>
    <s v="033R"/>
    <s v="GRUPO-B3"/>
    <s v="Comportamiento organizativo"/>
    <s v="GR"/>
    <s v="GRUPO REDUCIDO"/>
    <s v="033R"/>
    <s v="PRACTICAS DE AULA DE COMPORTAMIENTO ORGANIZATIVO"/>
    <s v="GRUPO-B3"/>
    <s v="Prácticas de Aula de Comportamiento organizativo"/>
    <s v="2S"/>
    <n v="16035217"/>
    <s v="MANZANO"/>
    <s v="GARCÍA"/>
    <s v="GUADALUPE"/>
    <s v="MANZANO GARCÍA, GUADALUPE"/>
    <x v="0"/>
    <x v="0"/>
    <x v="0"/>
    <n v="3"/>
    <n v="1"/>
    <s v="gumanzan"/>
    <s v="guadalupe.manzano@unirioja.es"/>
    <n v="1.5"/>
    <n v="1.5"/>
    <n v="504"/>
    <s v="PROFESOR TITULAR UNIVERSIDAD"/>
    <s v="C01"/>
    <s v="TIEMPO COMPLETO"/>
    <s v="2016-09-15 00:00:00.0"/>
    <s v="null"/>
    <s v="DF100046"/>
    <s v="TITULAR DE UNIVERSIDAD"/>
    <s v="R115"/>
    <x v="2"/>
    <n v="740"/>
    <s v="PSICOLOGÍA SOCIAL"/>
  </r>
  <r>
    <x v="1"/>
    <n v="16035217"/>
    <x v="1"/>
    <n v="682"/>
    <s v="033G"/>
    <s v="GRUPO-C"/>
    <s v="Comportamiento organizativo"/>
    <s v="GG"/>
    <s v="GRUPO GRANDE"/>
    <s v="033G"/>
    <s v="CLASE MAGISTRAL DE COMPORTAMIENTO ORGANIZATIVO"/>
    <s v="GRUPO-C"/>
    <s v="Grupo de Clase Magistral de COMPORTAMIENTO ORGANIZATIVO"/>
    <s v="2S"/>
    <n v="16035217"/>
    <s v="MANZANO"/>
    <s v="GARCÍA"/>
    <s v="GUADALUPE"/>
    <s v="MANZANO GARCÍA, GUADALUPE"/>
    <x v="0"/>
    <x v="0"/>
    <x v="0"/>
    <n v="3"/>
    <n v="1"/>
    <s v="gumanzan"/>
    <s v="guadalupe.manzano@unirioja.es"/>
    <n v="4.5"/>
    <n v="4.5"/>
    <n v="504"/>
    <s v="PROFESOR TITULAR UNIVERSIDAD"/>
    <s v="C01"/>
    <s v="TIEMPO COMPLETO"/>
    <s v="2016-09-15 00:00:00.0"/>
    <s v="null"/>
    <s v="DF100046"/>
    <s v="TITULAR DE UNIVERSIDAD"/>
    <s v="R115"/>
    <x v="2"/>
    <n v="740"/>
    <s v="PSICOLOGÍA SOCIAL"/>
  </r>
  <r>
    <x v="2"/>
    <n v="16035217"/>
    <x v="1"/>
    <n v="682"/>
    <s v="033G"/>
    <s v="GRUPO-C"/>
    <s v="Comportamiento organizativo"/>
    <s v="GG"/>
    <s v="GRUPO GRANDE"/>
    <s v="033G"/>
    <s v="CLASE MAGISTRAL DE COMPORTAMIENTO ORGANIZATIVO"/>
    <s v="GRUPO-C"/>
    <s v="Grupo de Clase Magistral de COMPORTAMIENTO ORGANIZATIVO"/>
    <s v="2S"/>
    <n v="16035217"/>
    <s v="MANZANO"/>
    <s v="GARCÍA"/>
    <s v="GUADALUPE"/>
    <s v="MANZANO GARCÍA, GUADALUPE"/>
    <x v="0"/>
    <x v="0"/>
    <x v="0"/>
    <n v="3"/>
    <n v="1"/>
    <s v="gumanzan"/>
    <s v="guadalupe.manzano@unirioja.es"/>
    <n v="4.5"/>
    <m/>
    <n v="504"/>
    <s v="PROFESOR TITULAR UNIVERSIDAD"/>
    <s v="C01"/>
    <s v="TIEMPO COMPLETO"/>
    <s v="2016-09-15 00:00:00.0"/>
    <s v="null"/>
    <s v="DF100046"/>
    <s v="TITULAR DE UNIVERSIDAD"/>
    <s v="R115"/>
    <x v="2"/>
    <n v="740"/>
    <s v="PSICOLOGÍA SOCIAL"/>
  </r>
  <r>
    <x v="2"/>
    <n v="7974905"/>
    <x v="1"/>
    <n v="682"/>
    <s v="033R"/>
    <s v="GRUPO-C3"/>
    <s v="Comportamiento organizativo"/>
    <s v="GR"/>
    <s v="GRUPO REDUCIDO"/>
    <s v="033R"/>
    <s v="PRACTICAS DE AULA DE COMPORTAMIENTO ORGANIZATIVO"/>
    <s v="GRUPO-C3"/>
    <s v="Prácticas de Aula de Comportamiento organizativo"/>
    <s v="2S"/>
    <n v="7974905"/>
    <s v="QUEIRUGA"/>
    <s v="DIOS"/>
    <s v="DOLORES ALICIA"/>
    <s v="QUEIRUGA DIOS, DOLORES ALICIA"/>
    <x v="1"/>
    <x v="0"/>
    <x v="0"/>
    <n v="0"/>
    <n v="0"/>
    <s v="doqueiru"/>
    <s v="dolores.queiruga@unirioja.es"/>
    <n v="1.5"/>
    <n v="1.5"/>
    <n v="504"/>
    <s v="PROFESOR TITULAR UNIVERSIDAD"/>
    <s v="C01"/>
    <s v="TIEMPO COMPLETO"/>
    <s v="2011-09-01 00:00:00.0"/>
    <s v="null"/>
    <s v="DF100301"/>
    <s v="PROFESOR TITULAR DE UNIVERSIDAD"/>
    <s v="R104"/>
    <x v="0"/>
    <n v="650"/>
    <s v="ORGANIZACIÓN DE EMPRESAS"/>
  </r>
  <r>
    <x v="0"/>
    <n v="15839379"/>
    <x v="0"/>
    <n v="683"/>
    <s v="036G"/>
    <s v="GRUPO-A"/>
    <s v="Derecho privado de la empresa"/>
    <s v="GG"/>
    <s v="GRUPO GRANDE"/>
    <s v="036G"/>
    <s v="GRUPO GRANDE DE DERECHO PRIVADO DE LA EMPRESA"/>
    <s v="GRUPO-A"/>
    <s v="Grupo Grande de DERECHO PRIVADO DE LA EMPRESA"/>
    <s v="2S"/>
    <n v="15839379"/>
    <s v="COBO"/>
    <s v="SÁENZ"/>
    <s v="MARÍA TERESA"/>
    <s v="COBO SÁENZ, MARÍA TERESA"/>
    <x v="1"/>
    <x v="0"/>
    <x v="1"/>
    <n v="5"/>
    <n v="0"/>
    <s v="terecobo"/>
    <s v="teresa.cobo@unirioja.es"/>
    <n v="4.5"/>
    <n v="4.5"/>
    <n v="535"/>
    <s v="COLABORADOR-TIPO 1"/>
    <s v="C01"/>
    <s v="TIEMPO COMPLETO"/>
    <s v="2007-02-26 00:00:00.0"/>
    <s v="null"/>
    <s v="LD100617"/>
    <s v="PROFESOR COLABORADOR TIPO 1"/>
    <s v="R103"/>
    <x v="1"/>
    <n v="165"/>
    <s v="DERECHO MERCANTIL"/>
  </r>
  <r>
    <x v="1"/>
    <n v="15839379"/>
    <x v="1"/>
    <n v="683"/>
    <s v="036R"/>
    <s v="GRUPO-C1"/>
    <s v="Derecho privado de la empresa"/>
    <s v="GR"/>
    <s v="GRUPO REDUCIDO"/>
    <s v="036R"/>
    <s v="GRUPO REDUCIDO DE DERECHO PRIVADO DE LA EMPRESA"/>
    <s v="GRUPO-C1"/>
    <s v="Grupo Reducido de Derecho privado de la empresa"/>
    <s v="2S"/>
    <n v="15839379"/>
    <s v="COBO"/>
    <s v="SÁENZ"/>
    <s v="MARÍA TERESA"/>
    <s v="COBO SÁENZ, MARÍA TERESA"/>
    <x v="1"/>
    <x v="0"/>
    <x v="1"/>
    <n v="5"/>
    <n v="0"/>
    <s v="terecobo"/>
    <s v="teresa.cobo@unirioja.es"/>
    <n v="1.5"/>
    <n v="1.5"/>
    <n v="535"/>
    <s v="COLABORADOR-TIPO 1"/>
    <s v="C01"/>
    <s v="TIEMPO COMPLETO"/>
    <s v="2007-02-26 00:00:00.0"/>
    <s v="null"/>
    <s v="LD100617"/>
    <s v="PROFESOR COLABORADOR TIPO 1"/>
    <s v="R103"/>
    <x v="1"/>
    <n v="165"/>
    <s v="DERECHO MERCANTIL"/>
  </r>
  <r>
    <x v="2"/>
    <n v="16566533"/>
    <x v="1"/>
    <n v="683"/>
    <s v="036G"/>
    <s v="GRUPO-C"/>
    <s v="Derecho privado de la empresa"/>
    <s v="GG"/>
    <s v="GRUPO GRANDE"/>
    <s v="036G"/>
    <s v="GRUPO GRANDE DE DERECHO PRIVADO DE LA EMPRESA"/>
    <s v="GRUPO-C"/>
    <s v="Grupo Grande de DERECHO PRIVADO DE LA EMPRESA"/>
    <s v="2S"/>
    <n v="16566533"/>
    <s v="EZQUERRO"/>
    <s v="SOLAS"/>
    <s v="JORGE JULIO"/>
    <s v="EZQUERRO SOLAS, JORGE JULIO"/>
    <x v="1"/>
    <x v="0"/>
    <x v="1"/>
    <n v="0"/>
    <n v="0"/>
    <s v="joezquer"/>
    <s v="jorge-julio.ezquerro@unirioja.es"/>
    <n v="4.5"/>
    <m/>
    <n v="532"/>
    <s v="LABORAL DOCENTE-ASOCIADO"/>
    <s v="P04"/>
    <s v="TIEMPO PARCIAL (4+4 HORAS)"/>
    <s v="2018-09-17 00:00:00.0"/>
    <s v="2019-09-14 00:00:00.0"/>
    <s v="PI101350"/>
    <s v="PROFESOR ASOCIADO"/>
    <s v="R103"/>
    <x v="1"/>
    <n v="165"/>
    <s v="DERECHO MERCANTIL"/>
  </r>
  <r>
    <x v="2"/>
    <n v="15839379"/>
    <x v="1"/>
    <n v="683"/>
    <s v="036R"/>
    <s v="GRUPO-C3"/>
    <s v="Derecho privado de la empresa"/>
    <s v="GR"/>
    <s v="GRUPO REDUCIDO"/>
    <s v="036R"/>
    <s v="GRUPO REDUCIDO DE DERECHO PRIVADO DE LA EMPRESA"/>
    <s v="GRUPO-C3"/>
    <s v="Grupo Reducido de Derecho privado de la empresa"/>
    <s v="2S"/>
    <n v="15839379"/>
    <s v="COBO"/>
    <s v="SÁENZ"/>
    <s v="MARÍA TERESA"/>
    <s v="COBO SÁENZ, MARÍA TERESA"/>
    <x v="1"/>
    <x v="0"/>
    <x v="1"/>
    <n v="5"/>
    <n v="0"/>
    <s v="terecobo"/>
    <s v="teresa.cobo@unirioja.es"/>
    <n v="1.5"/>
    <n v="1.5"/>
    <n v="535"/>
    <s v="COLABORADOR-TIPO 1"/>
    <s v="C01"/>
    <s v="TIEMPO COMPLETO"/>
    <s v="2007-02-26 00:00:00.0"/>
    <s v="null"/>
    <s v="LD100617"/>
    <s v="PROFESOR COLABORADOR TIPO 1"/>
    <s v="R103"/>
    <x v="1"/>
    <n v="165"/>
    <s v="DERECHO MERCANTIL"/>
  </r>
  <r>
    <x v="6"/>
    <n v="15839379"/>
    <x v="0"/>
    <n v="683"/>
    <s v="036G"/>
    <s v="GRUPO-A"/>
    <s v="Derecho privado de la empresa"/>
    <s v="GG"/>
    <s v="GRUPO GRANDE"/>
    <s v="036G"/>
    <s v="GRUPO GRANDE DE DERECHO PRIVADO DE LA EMPRESA"/>
    <s v="GRUPO-A"/>
    <s v="Grupo Grande de DERECHO PRIVADO DE LA EMPRESA"/>
    <s v="2S"/>
    <n v="15839379"/>
    <s v="COBO"/>
    <s v="SÁENZ"/>
    <s v="MARÍA TERESA"/>
    <s v="COBO SÁENZ, MARÍA TERESA"/>
    <x v="1"/>
    <x v="0"/>
    <x v="1"/>
    <n v="5"/>
    <n v="0"/>
    <s v="terecobo"/>
    <s v="teresa.cobo@unirioja.es"/>
    <n v="4.5"/>
    <m/>
    <n v="535"/>
    <s v="COLABORADOR-TIPO 1"/>
    <s v="C01"/>
    <s v="TIEMPO COMPLETO"/>
    <s v="2007-02-26 00:00:00.0"/>
    <s v="null"/>
    <s v="LD100617"/>
    <s v="PROFESOR COLABORADOR TIPO 1"/>
    <s v="R103"/>
    <x v="1"/>
    <n v="165"/>
    <s v="DERECHO MERCANTIL"/>
  </r>
  <r>
    <x v="6"/>
    <n v="16586761"/>
    <x v="0"/>
    <n v="683"/>
    <s v="036G"/>
    <s v="GRUPO-A"/>
    <s v="Derecho privado de la empresa"/>
    <s v="GG"/>
    <s v="GRUPO GRANDE"/>
    <s v="036G"/>
    <s v="GRUPO GRANDE DE DERECHO PRIVADO DE LA EMPRESA"/>
    <s v="GRUPO-A"/>
    <s v="Grupo Grande de DERECHO PRIVADO DE LA EMPRESA"/>
    <s v="2S"/>
    <n v="16586761"/>
    <s v="PÉREZ"/>
    <s v="ESCALONA"/>
    <s v="SUSANA"/>
    <s v="PÉREZ ESCALONA, SUSANA"/>
    <x v="1"/>
    <x v="0"/>
    <x v="0"/>
    <n v="3"/>
    <n v="0"/>
    <s v="superez"/>
    <s v="susana.perez@unirioja.es"/>
    <n v="0"/>
    <m/>
    <n v="534"/>
    <s v="CONTRATADO DOCTOR -TIPO 1"/>
    <s v="C01"/>
    <s v="TIEMPO COMPLETO"/>
    <s v="2009-10-01 00:00:00.0"/>
    <s v="null"/>
    <s v="PI100723"/>
    <s v="CONTRATADO DOCTOR"/>
    <s v="R103"/>
    <x v="1"/>
    <n v="165"/>
    <s v="DERECHO MERCANTIL"/>
  </r>
  <r>
    <x v="0"/>
    <n v="16597697"/>
    <x v="0"/>
    <n v="684"/>
    <s v="046I"/>
    <s v="GRUPO-A1"/>
    <s v="Entorno económico internacional"/>
    <s v="GI"/>
    <s v="GRUPO DE INFORMÁTICA"/>
    <s v="046I"/>
    <s v="PRÁCTICAS DE INFORMÁTICA DE ENTORNO ECONÓMICO INTERNACIONAL"/>
    <s v="GRUPO-A1"/>
    <s v="Prácticas de Informática de Entorno económico internacional"/>
    <s v="2S"/>
    <n v="16597697"/>
    <s v="VILLAR"/>
    <s v="ARETIO"/>
    <s v="RUBÉN"/>
    <s v="VILLAR ARETIO, RUBÉN"/>
    <x v="1"/>
    <x v="0"/>
    <x v="1"/>
    <n v="0"/>
    <n v="0"/>
    <s v="ruvillare"/>
    <s v="ruben.villara@unirioja.es"/>
    <n v="0.5"/>
    <n v="0.5"/>
    <n v="532"/>
    <s v="LABORAL DOCENTE-ASOCIADO"/>
    <s v="P05"/>
    <s v="TIEMPO PARCIAL (5+5 HORAS)"/>
    <s v="2018-09-27 00:00:00.0"/>
    <s v="2019-09-14 00:00:00.0"/>
    <s v="PI101433"/>
    <s v="PROFESOR ASOCIADO"/>
    <s v="R104"/>
    <x v="0"/>
    <n v="225"/>
    <s v="ECONOMÍA APLICADA"/>
  </r>
  <r>
    <x v="1"/>
    <n v="16562098"/>
    <x v="1"/>
    <n v="684"/>
    <s v="046I"/>
    <s v="GRUPO-D2"/>
    <s v="Entorno económico internacional"/>
    <s v="GI"/>
    <s v="GRUPO DE INFORMÁTICA"/>
    <s v="046I"/>
    <s v="PRÁCTICAS DE INFORMÁTICA DE ENTORNO ECONÓMICO INTERNACIONAL"/>
    <s v="GRUPO-D2"/>
    <s v="Prácticas de Informática de Entorno económico internacional"/>
    <s v="2S"/>
    <n v="16562098"/>
    <s v="PINILLOS"/>
    <s v="GARCÍA"/>
    <s v="Mª CARMEN"/>
    <s v="PINILLOS GARCÍA, Mª CARMEN"/>
    <x v="0"/>
    <x v="0"/>
    <x v="1"/>
    <n v="0"/>
    <n v="0"/>
    <s v="capinill"/>
    <s v="carmen.pinillos@unirioja.es"/>
    <n v="2"/>
    <n v="2"/>
    <n v="532"/>
    <s v="LABORAL DOCENTE-ASOCIADO"/>
    <s v="P02"/>
    <s v="TIEMPO PARCIAL (2+2 HORAS)"/>
    <s v="2017-09-15 00:00:00.0"/>
    <s v="2019-09-14 00:00:00.0"/>
    <s v="PI101236"/>
    <s v="PROFESOR ASOCIADO"/>
    <s v="R104"/>
    <x v="0"/>
    <n v="225"/>
    <s v="ECONOMÍA APLICADA"/>
  </r>
  <r>
    <x v="2"/>
    <n v="16543682"/>
    <x v="1"/>
    <n v="684"/>
    <s v="046G"/>
    <s v="GRUPO-D"/>
    <s v="Entorno económico internacional"/>
    <s v="GG"/>
    <s v="GRUPO GRANDE"/>
    <s v="046G"/>
    <s v="CLASE MAGISTRAL DE ENTORNO ECONÓMICO INTERNACIONAL"/>
    <s v="GRUPO-D"/>
    <s v="Grupo de Teoria de ENTORNO ECONÓMICO INTERNACIONAL"/>
    <s v="2S"/>
    <n v="16543682"/>
    <s v="NAVARRO"/>
    <s v="PÉREZ"/>
    <s v="Mª CRUZ"/>
    <s v="NAVARRO PÉREZ, Mª CRUZ"/>
    <x v="0"/>
    <x v="0"/>
    <x v="0"/>
    <n v="6"/>
    <n v="0"/>
    <s v="cnavarro"/>
    <s v="maricruz.navarro@unirioja.es"/>
    <n v="4"/>
    <m/>
    <n v="504"/>
    <s v="PROFESOR TITULAR UNIVERSIDAD"/>
    <s v="01A"/>
    <s v="TIEMPO COMPLETO AMPLIADO"/>
    <s v="2012-09-01 00:00:00.0"/>
    <s v="null"/>
    <s v="DF100001"/>
    <s v="PROFESOR TITULAR DE UNIVERSIDAD"/>
    <s v="R104"/>
    <x v="0"/>
    <n v="225"/>
    <s v="ECONOMÍA APLICADA"/>
  </r>
  <r>
    <x v="2"/>
    <n v="16597697"/>
    <x v="1"/>
    <n v="684"/>
    <s v="046I"/>
    <s v="GRUPO-D1"/>
    <s v="Entorno económico internacional"/>
    <s v="GI"/>
    <s v="GRUPO DE INFORMÁTICA"/>
    <s v="046I"/>
    <s v="PRÁCTICAS DE INFORMÁTICA DE ENTORNO ECONÓMICO INTERNACIONAL"/>
    <s v="GRUPO-D1"/>
    <s v="Prácticas de Informática de Entorno económico internacional"/>
    <s v="2S"/>
    <n v="16597697"/>
    <s v="VILLAR"/>
    <s v="ARETIO"/>
    <s v="RUBÉN"/>
    <s v="VILLAR ARETIO, RUBÉN"/>
    <x v="1"/>
    <x v="0"/>
    <x v="1"/>
    <n v="0"/>
    <n v="0"/>
    <s v="ruvillare"/>
    <s v="ruben.villara@unirioja.es"/>
    <n v="1"/>
    <n v="1"/>
    <n v="532"/>
    <s v="LABORAL DOCENTE-ASOCIADO"/>
    <s v="P05"/>
    <s v="TIEMPO PARCIAL (5+5 HORAS)"/>
    <s v="2018-09-27 00:00:00.0"/>
    <s v="2019-09-14 00:00:00.0"/>
    <s v="PI101433"/>
    <s v="PROFESOR ASOCIADO"/>
    <s v="R104"/>
    <x v="0"/>
    <n v="225"/>
    <s v="ECONOMÍA APLICADA"/>
  </r>
  <r>
    <x v="2"/>
    <n v="16562098"/>
    <x v="1"/>
    <n v="684"/>
    <s v="046I"/>
    <s v="GRUPO-D2"/>
    <s v="Entorno económico internacional"/>
    <s v="GI"/>
    <s v="GRUPO DE INFORMÁTICA"/>
    <s v="046I"/>
    <s v="PRÁCTICAS DE INFORMÁTICA DE ENTORNO ECONÓMICO INTERNACIONAL"/>
    <s v="GRUPO-D2"/>
    <s v="Prácticas de Informática de Entorno económico internacional"/>
    <s v="2S"/>
    <n v="16562098"/>
    <s v="PINILLOS"/>
    <s v="GARCÍA"/>
    <s v="Mª CARMEN"/>
    <s v="PINILLOS GARCÍA, Mª CARMEN"/>
    <x v="0"/>
    <x v="0"/>
    <x v="1"/>
    <n v="0"/>
    <n v="0"/>
    <s v="capinill"/>
    <s v="carmen.pinillos@unirioja.es"/>
    <n v="2"/>
    <m/>
    <n v="532"/>
    <s v="LABORAL DOCENTE-ASOCIADO"/>
    <s v="P02"/>
    <s v="TIEMPO PARCIAL (2+2 HORAS)"/>
    <s v="2017-09-15 00:00:00.0"/>
    <s v="2019-09-14 00:00:00.0"/>
    <s v="PI101236"/>
    <s v="PROFESOR ASOCIADO"/>
    <s v="R104"/>
    <x v="0"/>
    <n v="225"/>
    <s v="ECONOMÍA APLICADA"/>
  </r>
  <r>
    <x v="6"/>
    <n v="16543682"/>
    <x v="0"/>
    <n v="684"/>
    <s v="046G"/>
    <s v="GRUPO-D"/>
    <s v="Entorno económico internacional"/>
    <s v="GG"/>
    <s v="GRUPO GRANDE"/>
    <s v="046G"/>
    <s v="CLASE MAGISTRAL DE ENTORNO ECONÓMICO INTERNACIONAL"/>
    <s v="GRUPO-D"/>
    <s v="Grupo de Teoria de ENTORNO ECONÓMICO INTERNACIONAL"/>
    <s v="2S"/>
    <n v="16543682"/>
    <s v="NAVARRO"/>
    <s v="PÉREZ"/>
    <s v="Mª CRUZ"/>
    <s v="NAVARRO PÉREZ, Mª CRUZ"/>
    <x v="0"/>
    <x v="0"/>
    <x v="0"/>
    <n v="6"/>
    <n v="0"/>
    <s v="cnavarro"/>
    <s v="maricruz.navarro@unirioja.es"/>
    <n v="4"/>
    <m/>
    <n v="504"/>
    <s v="PROFESOR TITULAR UNIVERSIDAD"/>
    <s v="01A"/>
    <s v="TIEMPO COMPLETO AMPLIADO"/>
    <s v="2012-09-01 00:00:00.0"/>
    <s v="null"/>
    <s v="DF100001"/>
    <s v="PROFESOR TITULAR DE UNIVERSIDAD"/>
    <s v="R104"/>
    <x v="0"/>
    <n v="225"/>
    <s v="ECONOMÍA APLICADA"/>
  </r>
  <r>
    <x v="1"/>
    <n v="16547433"/>
    <x v="1"/>
    <n v="685"/>
    <s v="071G"/>
    <s v="GRUPO-B"/>
    <s v="Fundamentos de marketing"/>
    <s v="GG"/>
    <s v="GRUPO GRANDE"/>
    <s v="071G"/>
    <s v="GRUPO GRANDE DE FUNDAMENTOS DE MÁRKETING"/>
    <s v="GRUPO-B"/>
    <s v="Grupo Grande de FUNDAMENTOS DE MÁRKETING"/>
    <s v="1S"/>
    <n v="16547433"/>
    <s v="OLARTE"/>
    <s v="PASCUAL"/>
    <s v="Mª CRISTINA"/>
    <s v="OLARTE PASCUAL, Mª CRISTINA"/>
    <x v="0"/>
    <x v="0"/>
    <x v="0"/>
    <n v="4"/>
    <n v="1"/>
    <s v="m-olarte"/>
    <s v="cristina.olarte@unirioja.es"/>
    <n v="3.4"/>
    <m/>
    <n v="504"/>
    <s v="PROFESOR TITULAR UNIVERSIDAD"/>
    <s v="C01"/>
    <s v="TIEMPO COMPLETO"/>
    <s v="2017-09-15 00:00:00.0"/>
    <s v="null"/>
    <s v="DF100194"/>
    <s v="PROFESOR TITULAR DE UNIVERSIDAD"/>
    <s v="R104"/>
    <x v="0"/>
    <n v="95"/>
    <s v="COMERCIALIZACIÓN E INVESTIGACIÓN DE MERCADOS"/>
  </r>
  <r>
    <x v="1"/>
    <n v="16612716"/>
    <x v="1"/>
    <n v="685"/>
    <s v="071G"/>
    <s v="GRUPO-B"/>
    <s v="Fundamentos de marketing"/>
    <s v="GG"/>
    <s v="GRUPO GRANDE"/>
    <s v="071G"/>
    <s v="GRUPO GRANDE DE FUNDAMENTOS DE MÁRKETING"/>
    <s v="GRUPO-B"/>
    <s v="Grupo Grande de FUNDAMENTOS DE MÁRKETING"/>
    <s v="1S"/>
    <n v="16612716"/>
    <s v="ALESANCO"/>
    <s v="LLORENTE"/>
    <s v="MARÍA"/>
    <s v="ALESANCO LLORENTE, MARÍA"/>
    <x v="1"/>
    <x v="0"/>
    <x v="1"/>
    <n v="0"/>
    <n v="0"/>
    <s v="maalesan"/>
    <s v="maria.alesanco@unirioja.es"/>
    <n v="0.6"/>
    <m/>
    <n v="532"/>
    <s v="LABORAL DOCENTE-ASOCIADO"/>
    <s v="P02"/>
    <s v="TIEMPO PARCIAL (2+2 HORAS)"/>
    <s v="2018-09-25 00:00:00.0"/>
    <s v="2019-09-14 00:00:00.0"/>
    <s v="PI101430"/>
    <s v="PROFESOR ASOCIADO"/>
    <s v="R104"/>
    <x v="0"/>
    <n v="95"/>
    <s v="COMERCIALIZACIÓN E INVESTIGACIÓN DE MERCADOS"/>
  </r>
  <r>
    <x v="1"/>
    <n v="16616932"/>
    <x v="1"/>
    <n v="685"/>
    <s v="071I"/>
    <s v="GRUPO-B2"/>
    <s v="Fundamentos de marketing"/>
    <s v="GI"/>
    <s v="GRUPO DE INFORMÁTICA"/>
    <s v="071I"/>
    <s v="GRUPO INFORMÁTICA DE FUNDAMENTOS DE MÁRKETING"/>
    <s v="GRUPO-B2"/>
    <s v="Grupo de Informática de FUNDAMENTOS DE MÁRKETING"/>
    <s v="1S"/>
    <n v="16616932"/>
    <s v="MEDRANO"/>
    <s v="SÁEZ"/>
    <s v="NATALIA"/>
    <s v="MEDRANO SÁEZ, NATALIA"/>
    <x v="1"/>
    <x v="0"/>
    <x v="1"/>
    <m/>
    <m/>
    <s v="namedran"/>
    <s v="natalia.medrano@unirioja.es"/>
    <n v="0.5"/>
    <m/>
    <n v="536"/>
    <s v="PROFESOR INTERINO"/>
    <s v="C01"/>
    <s v="TIEMPO COMPLETO"/>
    <s v="2018-09-17 00:00:00.0"/>
    <s v="2019-01-18 00:00:00.0"/>
    <s v="PI101353"/>
    <s v="PROFESOR CONTRATADO INTERINO TC"/>
    <s v="R104"/>
    <x v="0"/>
    <n v="95"/>
    <s v="COMERCIALIZACIÓN E INVESTIGACIÓN DE MERCADOS"/>
  </r>
  <r>
    <x v="1"/>
    <n v="16557181"/>
    <x v="1"/>
    <n v="685"/>
    <s v="071R"/>
    <s v="GRUPO-B2"/>
    <s v="Fundamentos de marketing"/>
    <s v="GR"/>
    <s v="GRUPO REDUCIDO"/>
    <s v="071R"/>
    <s v="GRUPO REDUCIDO DE FUNDAMENTOS DE MÁRKETING"/>
    <s v="GRUPO-B2"/>
    <s v="Grupo Reducido de FUNDAMENTOS DE MÁRKETING"/>
    <s v="1S"/>
    <n v="16557181"/>
    <s v="PELEGRÍN"/>
    <s v="BORONDO"/>
    <s v="JULIO ENRIQUE"/>
    <s v="PELEGRÍN BORONDO, JULIO ENRIQUE"/>
    <x v="1"/>
    <x v="0"/>
    <x v="1"/>
    <n v="0"/>
    <n v="0"/>
    <s v="jupelegr"/>
    <s v="julio-enrique.pelegrin@unirioja.es"/>
    <n v="0.4"/>
    <m/>
    <n v="532"/>
    <s v="LABORAL DOCENTE-ASOCIADO"/>
    <s v="P06"/>
    <s v="TIEMPO PARCIAL (6+6 HORAS)"/>
    <s v="2017-09-15 00:00:00.0"/>
    <s v="2019-09-14 00:00:00.0"/>
    <s v="PI101234"/>
    <s v="PROFESOR ASOCIADO"/>
    <s v="R104"/>
    <x v="0"/>
    <n v="95"/>
    <s v="COMERCIALIZACIÓN E INVESTIGACIÓN DE MERCADOS"/>
  </r>
  <r>
    <x v="2"/>
    <n v="16547433"/>
    <x v="1"/>
    <n v="685"/>
    <s v="071G"/>
    <s v="GRUPO-B"/>
    <s v="Fundamentos de marketing"/>
    <s v="GG"/>
    <s v="GRUPO GRANDE"/>
    <s v="071G"/>
    <s v="GRUPO GRANDE DE FUNDAMENTOS DE MÁRKETING"/>
    <s v="GRUPO-B"/>
    <s v="Grupo Grande de FUNDAMENTOS DE MÁRKETING"/>
    <s v="1S"/>
    <n v="16547433"/>
    <s v="OLARTE"/>
    <s v="PASCUAL"/>
    <s v="Mª CRISTINA"/>
    <s v="OLARTE PASCUAL, Mª CRISTINA"/>
    <x v="0"/>
    <x v="0"/>
    <x v="0"/>
    <n v="4"/>
    <n v="1"/>
    <s v="m-olarte"/>
    <s v="cristina.olarte@unirioja.es"/>
    <n v="3.4"/>
    <m/>
    <n v="504"/>
    <s v="PROFESOR TITULAR UNIVERSIDAD"/>
    <s v="C01"/>
    <s v="TIEMPO COMPLETO"/>
    <s v="2017-09-15 00:00:00.0"/>
    <s v="null"/>
    <s v="DF100194"/>
    <s v="PROFESOR TITULAR DE UNIVERSIDAD"/>
    <s v="R104"/>
    <x v="0"/>
    <n v="95"/>
    <s v="COMERCIALIZACIÓN E INVESTIGACIÓN DE MERCADOS"/>
  </r>
  <r>
    <x v="2"/>
    <n v="16612716"/>
    <x v="1"/>
    <n v="685"/>
    <s v="071G"/>
    <s v="GRUPO-B"/>
    <s v="Fundamentos de marketing"/>
    <s v="GG"/>
    <s v="GRUPO GRANDE"/>
    <s v="071G"/>
    <s v="GRUPO GRANDE DE FUNDAMENTOS DE MÁRKETING"/>
    <s v="GRUPO-B"/>
    <s v="Grupo Grande de FUNDAMENTOS DE MÁRKETING"/>
    <s v="1S"/>
    <n v="16612716"/>
    <s v="ALESANCO"/>
    <s v="LLORENTE"/>
    <s v="MARÍA"/>
    <s v="ALESANCO LLORENTE, MARÍA"/>
    <x v="1"/>
    <x v="0"/>
    <x v="1"/>
    <n v="0"/>
    <n v="0"/>
    <s v="maalesan"/>
    <s v="maria.alesanco@unirioja.es"/>
    <n v="0.6"/>
    <m/>
    <n v="532"/>
    <s v="LABORAL DOCENTE-ASOCIADO"/>
    <s v="P02"/>
    <s v="TIEMPO PARCIAL (2+2 HORAS)"/>
    <s v="2018-09-25 00:00:00.0"/>
    <s v="2019-09-14 00:00:00.0"/>
    <s v="PI101430"/>
    <s v="PROFESOR ASOCIADO"/>
    <s v="R104"/>
    <x v="0"/>
    <n v="95"/>
    <s v="COMERCIALIZACIÓN E INVESTIGACIÓN DE MERCADOS"/>
  </r>
  <r>
    <x v="2"/>
    <n v="16616932"/>
    <x v="1"/>
    <n v="685"/>
    <s v="071I"/>
    <s v="GRUPO-B2"/>
    <s v="Fundamentos de marketing"/>
    <s v="GI"/>
    <s v="GRUPO DE INFORMÁTICA"/>
    <s v="071I"/>
    <s v="GRUPO INFORMÁTICA DE FUNDAMENTOS DE MÁRKETING"/>
    <s v="GRUPO-B2"/>
    <s v="Grupo de Informática de FUNDAMENTOS DE MÁRKETING"/>
    <s v="1S"/>
    <n v="16616932"/>
    <s v="MEDRANO"/>
    <s v="SÁEZ"/>
    <s v="NATALIA"/>
    <s v="MEDRANO SÁEZ, NATALIA"/>
    <x v="1"/>
    <x v="0"/>
    <x v="1"/>
    <m/>
    <m/>
    <s v="namedran"/>
    <s v="natalia.medrano@unirioja.es"/>
    <n v="0.5"/>
    <m/>
    <n v="536"/>
    <s v="PROFESOR INTERINO"/>
    <s v="C01"/>
    <s v="TIEMPO COMPLETO"/>
    <s v="2018-09-17 00:00:00.0"/>
    <s v="2019-01-18 00:00:00.0"/>
    <s v="PI101353"/>
    <s v="PROFESOR CONTRATADO INTERINO TC"/>
    <s v="R104"/>
    <x v="0"/>
    <n v="95"/>
    <s v="COMERCIALIZACIÓN E INVESTIGACIÓN DE MERCADOS"/>
  </r>
  <r>
    <x v="2"/>
    <n v="16557181"/>
    <x v="1"/>
    <n v="685"/>
    <s v="071R"/>
    <s v="GRUPO-B2"/>
    <s v="Fundamentos de marketing"/>
    <s v="GR"/>
    <s v="GRUPO REDUCIDO"/>
    <s v="071R"/>
    <s v="GRUPO REDUCIDO DE FUNDAMENTOS DE MÁRKETING"/>
    <s v="GRUPO-B2"/>
    <s v="Grupo Reducido de FUNDAMENTOS DE MÁRKETING"/>
    <s v="1S"/>
    <n v="16557181"/>
    <s v="PELEGRÍN"/>
    <s v="BORONDO"/>
    <s v="JULIO ENRIQUE"/>
    <s v="PELEGRÍN BORONDO, JULIO ENRIQUE"/>
    <x v="1"/>
    <x v="0"/>
    <x v="1"/>
    <n v="0"/>
    <n v="0"/>
    <s v="jupelegr"/>
    <s v="julio-enrique.pelegrin@unirioja.es"/>
    <n v="0.4"/>
    <m/>
    <n v="532"/>
    <s v="LABORAL DOCENTE-ASOCIADO"/>
    <s v="P06"/>
    <s v="TIEMPO PARCIAL (6+6 HORAS)"/>
    <s v="2017-09-15 00:00:00.0"/>
    <s v="2019-09-14 00:00:00.0"/>
    <s v="PI101234"/>
    <s v="PROFESOR ASOCIADO"/>
    <s v="R104"/>
    <x v="0"/>
    <n v="95"/>
    <s v="COMERCIALIZACIÓN E INVESTIGACIÓN DE MERCADOS"/>
  </r>
  <r>
    <x v="6"/>
    <n v="16547433"/>
    <x v="0"/>
    <n v="685"/>
    <s v="071G"/>
    <s v="GRUPO-B"/>
    <s v="Fundamentos de marketing"/>
    <s v="GG"/>
    <s v="GRUPO GRANDE"/>
    <s v="071G"/>
    <s v="GRUPO GRANDE DE FUNDAMENTOS DE MÁRKETING"/>
    <s v="GRUPO-B"/>
    <s v="Grupo Grande de FUNDAMENTOS DE MÁRKETING"/>
    <s v="1S"/>
    <n v="16547433"/>
    <s v="OLARTE"/>
    <s v="PASCUAL"/>
    <s v="Mª CRISTINA"/>
    <s v="OLARTE PASCUAL, Mª CRISTINA"/>
    <x v="0"/>
    <x v="0"/>
    <x v="0"/>
    <n v="4"/>
    <n v="1"/>
    <s v="m-olarte"/>
    <s v="cristina.olarte@unirioja.es"/>
    <n v="3.4"/>
    <m/>
    <n v="504"/>
    <s v="PROFESOR TITULAR UNIVERSIDAD"/>
    <s v="C01"/>
    <s v="TIEMPO COMPLETO"/>
    <s v="2017-09-15 00:00:00.0"/>
    <s v="null"/>
    <s v="DF100194"/>
    <s v="PROFESOR TITULAR DE UNIVERSIDAD"/>
    <s v="R104"/>
    <x v="0"/>
    <n v="95"/>
    <s v="COMERCIALIZACIÓN E INVESTIGACIÓN DE MERCADOS"/>
  </r>
  <r>
    <x v="6"/>
    <n v="16616932"/>
    <x v="0"/>
    <n v="685"/>
    <s v="071I"/>
    <s v="GRUPO-B3"/>
    <s v="Fundamentos de marketing"/>
    <s v="GI"/>
    <s v="GRUPO DE INFORMÁTICA"/>
    <s v="071I"/>
    <s v="GRUPO INFORMÁTICA DE FUNDAMENTOS DE MÁRKETING"/>
    <s v="GRUPO-B3"/>
    <s v="Grupo de Informática de FUNDAMENTOS DE MÁRKETING"/>
    <s v="1S"/>
    <n v="16616932"/>
    <s v="MEDRANO"/>
    <s v="SÁEZ"/>
    <s v="NATALIA"/>
    <s v="MEDRANO SÁEZ, NATALIA"/>
    <x v="1"/>
    <x v="0"/>
    <x v="1"/>
    <m/>
    <m/>
    <s v="namedran"/>
    <s v="natalia.medrano@unirioja.es"/>
    <n v="0.5"/>
    <n v="0.5"/>
    <n v="536"/>
    <s v="PROFESOR INTERINO"/>
    <s v="C01"/>
    <s v="TIEMPO COMPLETO"/>
    <s v="2018-09-17 00:00:00.0"/>
    <s v="2019-01-18 00:00:00.0"/>
    <s v="PI101353"/>
    <s v="PROFESOR CONTRATADO INTERINO TC"/>
    <s v="R104"/>
    <x v="0"/>
    <n v="95"/>
    <s v="COMERCIALIZACIÓN E INVESTIGACIÓN DE MERCADOS"/>
  </r>
  <r>
    <x v="6"/>
    <n v="16557181"/>
    <x v="0"/>
    <n v="685"/>
    <s v="071R"/>
    <s v="GRUPO-B3"/>
    <s v="Fundamentos de marketing"/>
    <s v="GR"/>
    <s v="GRUPO REDUCIDO"/>
    <s v="071R"/>
    <s v="GRUPO REDUCIDO DE FUNDAMENTOS DE MÁRKETING"/>
    <s v="GRUPO-B3"/>
    <s v="Grupo Reducido de FUNDAMENTOS DE MÁRKETING"/>
    <s v="1S"/>
    <n v="16557181"/>
    <s v="PELEGRÍN"/>
    <s v="BORONDO"/>
    <s v="JULIO ENRIQUE"/>
    <s v="PELEGRÍN BORONDO, JULIO ENRIQUE"/>
    <x v="1"/>
    <x v="0"/>
    <x v="1"/>
    <n v="0"/>
    <n v="0"/>
    <s v="jupelegr"/>
    <s v="julio-enrique.pelegrin@unirioja.es"/>
    <n v="0.4"/>
    <n v="0.4"/>
    <n v="532"/>
    <s v="LABORAL DOCENTE-ASOCIADO"/>
    <s v="P06"/>
    <s v="TIEMPO PARCIAL (6+6 HORAS)"/>
    <s v="2017-09-15 00:00:00.0"/>
    <s v="2019-09-14 00:00:00.0"/>
    <s v="PI101234"/>
    <s v="PROFESOR ASOCIADO"/>
    <s v="R104"/>
    <x v="0"/>
    <n v="95"/>
    <s v="COMERCIALIZACIÓN E INVESTIGACIÓN DE MERCADOS"/>
  </r>
  <r>
    <x v="0"/>
    <n v="9335106"/>
    <x v="0"/>
    <n v="686"/>
    <s v="060R"/>
    <s v="GRUPO-A1"/>
    <s v="Contabilidad financiera y analítica"/>
    <s v="GR"/>
    <s v="GRUPO REDUCIDO"/>
    <s v="060R"/>
    <s v="PRÁCTICAS DE AULA DE CONTABILIDAD FINANCIERA Y ANALÍTICA"/>
    <s v="GRUPO-A1"/>
    <s v="Prácticas de Aula de CONTABILIDAD FINANCIERA Y ANALÍTICA"/>
    <s v="2S"/>
    <n v="9335106"/>
    <s v="RUANO"/>
    <s v="MARRÓN"/>
    <s v="LUIS ALBERTO"/>
    <s v="RUANO MARRÓN, LUIS ALBERTO"/>
    <x v="1"/>
    <x v="0"/>
    <x v="0"/>
    <n v="0"/>
    <n v="0"/>
    <s v="luruano"/>
    <s v="luis-alberto.ruano@unirioja.es"/>
    <n v="1"/>
    <n v="1"/>
    <n v="532"/>
    <s v="LABORAL DOCENTE-ASOCIADO"/>
    <s v="P03"/>
    <s v="TIEMPO PARCIAL (3+3 HORAS)"/>
    <s v="2018-09-18 00:00:00.0"/>
    <s v="2019-09-14 00:00:00.0"/>
    <s v="PI101110"/>
    <s v="PROFESOR ASOCIADO"/>
    <s v="R104"/>
    <x v="0"/>
    <n v="230"/>
    <s v="ECONOMÍA FINANCIERA Y CONTABILIDAD"/>
  </r>
  <r>
    <x v="6"/>
    <n v="16802653"/>
    <x v="0"/>
    <n v="686"/>
    <s v="060G"/>
    <s v="GRUPO-C"/>
    <s v="Contabilidad financiera y analítica"/>
    <s v="GG"/>
    <s v="GRUPO GRANDE"/>
    <s v="060G"/>
    <s v="CLASE MAGISTRAL DE CONTABILIDAD FINANCIERA Y ANALÍTICA"/>
    <s v="GRUPO-C"/>
    <s v="Clase Magistral de CONTABILIDAD FINANCIERA Y ANALÍTICA"/>
    <s v="2S"/>
    <n v="16802653"/>
    <s v="MARÍN"/>
    <s v="VINUESA"/>
    <s v="LUZ MARÍA"/>
    <s v="MARÍN VINUESA, LUZ MARÍA"/>
    <x v="0"/>
    <x v="0"/>
    <x v="0"/>
    <n v="3"/>
    <n v="0"/>
    <s v="lumarin"/>
    <s v="luz-maria.marin@unirioja.es"/>
    <n v="2"/>
    <m/>
    <n v="536"/>
    <s v="PROFESOR INTERINO"/>
    <s v="C01"/>
    <s v="TIEMPO COMPLETO"/>
    <s v="2016-09-15 00:00:00.0"/>
    <s v="null"/>
    <s v="PI101109"/>
    <s v="PROFESOR CONTRATADO INTERINO"/>
    <s v="R104"/>
    <x v="0"/>
    <n v="230"/>
    <s v="ECONOMÍA FINANCIERA Y CONTABILIDAD"/>
  </r>
  <r>
    <x v="6"/>
    <n v="72793905"/>
    <x v="0"/>
    <n v="686"/>
    <s v="060G"/>
    <s v="GRUPO-C"/>
    <s v="Contabilidad financiera y analítica"/>
    <s v="GG"/>
    <s v="GRUPO GRANDE"/>
    <s v="060G"/>
    <s v="CLASE MAGISTRAL DE CONTABILIDAD FINANCIERA Y ANALÍTICA"/>
    <s v="GRUPO-C"/>
    <s v="Clase Magistral de CONTABILIDAD FINANCIERA Y ANALÍTICA"/>
    <s v="2S"/>
    <n v="72793905"/>
    <s v="DÍAZ"/>
    <s v="MENDOZA"/>
    <s v="ANA CARMEN"/>
    <s v="DÍAZ MENDOZA, ANA CARMEN"/>
    <x v="1"/>
    <x v="0"/>
    <x v="0"/>
    <n v="0"/>
    <n v="0"/>
    <s v="andiazm"/>
    <s v="ana-carmen.diaz@unirioja.es"/>
    <n v="2"/>
    <m/>
    <n v="536"/>
    <s v="PROFESOR INTERINO"/>
    <s v="C01"/>
    <s v="TIEMPO COMPLETO"/>
    <s v="2017-09-15 00:00:00.0"/>
    <s v="null"/>
    <s v="PI101238"/>
    <s v="PROFESOR CONTRATADO INTERINO"/>
    <s v="R104"/>
    <x v="0"/>
    <n v="230"/>
    <s v="ECONOMÍA FINANCIERA Y CONTABILIDAD"/>
  </r>
  <r>
    <x v="15"/>
    <n v="16802653"/>
    <x v="4"/>
    <n v="686"/>
    <s v="060G"/>
    <s v="GRUPO-C"/>
    <s v="Contabilidad financiera y analítica"/>
    <s v="GG"/>
    <s v="GRUPO GRANDE"/>
    <s v="060G"/>
    <s v="CLASE MAGISTRAL DE CONTABILIDAD FINANCIERA Y ANALÍTICA"/>
    <s v="GRUPO-C"/>
    <s v="Clase Magistral de CONTABILIDAD FINANCIERA Y ANALÍTICA"/>
    <s v="2S"/>
    <n v="16802653"/>
    <s v="MARÍN"/>
    <s v="VINUESA"/>
    <s v="LUZ MARÍA"/>
    <s v="MARÍN VINUESA, LUZ MARÍA"/>
    <x v="0"/>
    <x v="0"/>
    <x v="0"/>
    <n v="3"/>
    <n v="0"/>
    <s v="lumarin"/>
    <s v="luz-maria.marin@unirioja.es"/>
    <n v="2"/>
    <m/>
    <n v="536"/>
    <s v="PROFESOR INTERINO"/>
    <s v="C01"/>
    <s v="TIEMPO COMPLETO"/>
    <s v="2016-09-15 00:00:00.0"/>
    <s v="null"/>
    <s v="PI101109"/>
    <s v="PROFESOR CONTRATADO INTERINO"/>
    <s v="R104"/>
    <x v="0"/>
    <n v="230"/>
    <s v="ECONOMÍA FINANCIERA Y CONTABILIDAD"/>
  </r>
  <r>
    <x v="15"/>
    <n v="72793905"/>
    <x v="4"/>
    <n v="686"/>
    <s v="060G"/>
    <s v="GRUPO-C"/>
    <s v="Contabilidad financiera y analítica"/>
    <s v="GG"/>
    <s v="GRUPO GRANDE"/>
    <s v="060G"/>
    <s v="CLASE MAGISTRAL DE CONTABILIDAD FINANCIERA Y ANALÍTICA"/>
    <s v="GRUPO-C"/>
    <s v="Clase Magistral de CONTABILIDAD FINANCIERA Y ANALÍTICA"/>
    <s v="2S"/>
    <n v="72793905"/>
    <s v="DÍAZ"/>
    <s v="MENDOZA"/>
    <s v="ANA CARMEN"/>
    <s v="DÍAZ MENDOZA, ANA CARMEN"/>
    <x v="1"/>
    <x v="0"/>
    <x v="0"/>
    <n v="0"/>
    <n v="0"/>
    <s v="andiazm"/>
    <s v="ana-carmen.diaz@unirioja.es"/>
    <n v="2"/>
    <m/>
    <n v="536"/>
    <s v="PROFESOR INTERINO"/>
    <s v="C01"/>
    <s v="TIEMPO COMPLETO"/>
    <s v="2017-09-15 00:00:00.0"/>
    <s v="null"/>
    <s v="PI101238"/>
    <s v="PROFESOR CONTRATADO INTERINO"/>
    <s v="R104"/>
    <x v="0"/>
    <n v="230"/>
    <s v="ECONOMÍA FINANCIERA Y CONTABILIDAD"/>
  </r>
  <r>
    <x v="15"/>
    <n v="16533958"/>
    <x v="4"/>
    <n v="686"/>
    <s v="060R"/>
    <s v="GRUPO-C1"/>
    <s v="Contabilidad financiera y analítica"/>
    <s v="GR"/>
    <s v="GRUPO REDUCIDO"/>
    <s v="060R"/>
    <s v="PRÁCTICAS DE AULA DE CONTABILIDAD FINANCIERA Y ANALÍTICA"/>
    <s v="GRUPO-C1"/>
    <s v="Prácticas de Aula de CONTABILIDAD FINANCIERA Y ANALÍTICA"/>
    <s v="2S"/>
    <n v="16533958"/>
    <s v="ECHARRI"/>
    <s v="SÁEZ"/>
    <s v="ROSA MARÍA"/>
    <s v="ECHARRI SÁEZ, ROSA MARÍA"/>
    <x v="1"/>
    <x v="0"/>
    <x v="1"/>
    <n v="6"/>
    <n v="0"/>
    <s v="recharri"/>
    <s v="rosa.echarri@unirioja.es"/>
    <n v="1"/>
    <m/>
    <n v="506"/>
    <s v="PROFESOR TITULAR DE ESCUELA UNIVERSITARI"/>
    <s v="01A"/>
    <s v="TIEMPO COMPLETO AMPLIADO"/>
    <s v="2012-09-01 00:00:00.0"/>
    <s v="null"/>
    <s v="DF31216"/>
    <s v="TITULAR DE ESCUELAS UNIVERSITARIAS"/>
    <s v="R104"/>
    <x v="0"/>
    <n v="230"/>
    <s v="ECONOMÍA FINANCIERA Y CONTABILIDAD"/>
  </r>
  <r>
    <x v="15"/>
    <n v="16544280"/>
    <x v="4"/>
    <n v="686"/>
    <s v="060R"/>
    <s v="GRUPO-C1"/>
    <s v="Contabilidad financiera y analítica"/>
    <s v="GR"/>
    <s v="GRUPO REDUCIDO"/>
    <s v="060R"/>
    <s v="PRÁCTICAS DE AULA DE CONTABILIDAD FINANCIERA Y ANALÍTICA"/>
    <s v="GRUPO-C1"/>
    <s v="Prácticas de Aula de CONTABILIDAD FINANCIERA Y ANALÍTICA"/>
    <s v="2S"/>
    <n v="16544280"/>
    <s v="AZCONA"/>
    <s v="CIRIZA"/>
    <s v="ESPERANZA"/>
    <s v="AZCONA CIRIZA, ESPERANZA"/>
    <x v="1"/>
    <x v="0"/>
    <x v="1"/>
    <n v="5"/>
    <n v="0"/>
    <s v="esazcona"/>
    <s v="esperanza.azcona@unirioja.es"/>
    <n v="1"/>
    <m/>
    <n v="506"/>
    <s v="PROFESOR TITULAR DE ESCUELA UNIVERSITARI"/>
    <s v="01A"/>
    <s v="TIEMPO COMPLETO AMPLIADO"/>
    <s v="2012-09-01 00:00:00.0"/>
    <s v="null"/>
    <s v="DF31215"/>
    <s v="TITULAR DE ESCUELAS UNIVERSITARIAS"/>
    <s v="R104"/>
    <x v="0"/>
    <n v="230"/>
    <s v="ECONOMÍA FINANCIERA Y CONTABILIDAD"/>
  </r>
  <r>
    <x v="1"/>
    <n v="16545318"/>
    <x v="1"/>
    <n v="687"/>
    <s v="104G"/>
    <s v="GRUPO-D"/>
    <s v="Operaciones financieras"/>
    <s v="GG"/>
    <s v="GRUPO GRANDE"/>
    <s v="104G"/>
    <s v="CLASE MAGISTRAL DE OPERACIONES FINANCIERAS"/>
    <s v="GRUPO-D"/>
    <s v="Grupo de Clase Magistral de OPERACIONES FINANCIERAS (docencia en español)"/>
    <s v="2S"/>
    <n v="16545318"/>
    <s v="RUIZ-OLALLA"/>
    <s v="CORCUERA"/>
    <s v="Mª CARMEN"/>
    <s v="RUIZ-OLALLA CORCUERA, Mª CARMEN"/>
    <x v="0"/>
    <x v="0"/>
    <x v="0"/>
    <n v="4"/>
    <n v="0"/>
    <s v="caruiz-o"/>
    <s v="carmen.ruiz-olalla@unirioja.es"/>
    <n v="4"/>
    <m/>
    <n v="504"/>
    <s v="PROFESOR TITULAR UNIVERSIDAD"/>
    <s v="01A"/>
    <s v="TIEMPO COMPLETO AMPLIADO"/>
    <s v="2012-09-01 00:00:00.0"/>
    <s v="null"/>
    <s v="DF100082"/>
    <s v="PROFESOR TITULAR DE UNIVERSIDAD"/>
    <s v="R104"/>
    <x v="0"/>
    <n v="230"/>
    <s v="ECONOMÍA FINANCIERA Y CONTABILIDAD"/>
  </r>
  <r>
    <x v="1"/>
    <n v="16532770"/>
    <x v="1"/>
    <n v="687"/>
    <s v="104I"/>
    <s v="GRUPO-D1"/>
    <s v="Operaciones financieras"/>
    <s v="GI"/>
    <s v="GRUPO DE INFORMÁTICA"/>
    <s v="104I"/>
    <s v="PRÁCTICAS DE INFORMÁTICA DE OPERACIONES FINANCIERAS"/>
    <s v="GRUPO-D1"/>
    <s v="Grupo de Prácticas de Informática de OPERACIONES FINANCIERAS"/>
    <s v="2S"/>
    <n v="16532770"/>
    <s v="BLASCO"/>
    <s v="TOMÁS"/>
    <s v="YOLANDA"/>
    <s v="BLASCO TOMÁS, YOLANDA"/>
    <x v="1"/>
    <x v="0"/>
    <x v="1"/>
    <n v="6"/>
    <n v="0"/>
    <s v="yoblasco"/>
    <s v="yolanda.blasco@unirioja.es"/>
    <n v="1.25"/>
    <m/>
    <n v="506"/>
    <s v="PROFESOR TITULAR DE ESCUELA UNIVERSITARI"/>
    <s v="01A"/>
    <s v="TIEMPO COMPLETO AMPLIADO"/>
    <s v="2012-09-01 00:00:00.0"/>
    <s v="null"/>
    <s v="DF31220"/>
    <s v="TITULAR DE ESCUELAS UNIVERSITARIAS"/>
    <s v="R104"/>
    <x v="0"/>
    <n v="230"/>
    <s v="ECONOMÍA FINANCIERA Y CONTABILIDAD"/>
  </r>
  <r>
    <x v="1"/>
    <n v="16544145"/>
    <x v="1"/>
    <n v="687"/>
    <s v="104I"/>
    <s v="GRUPO-D1"/>
    <s v="Operaciones financieras"/>
    <s v="GI"/>
    <s v="GRUPO DE INFORMÁTICA"/>
    <s v="104I"/>
    <s v="PRÁCTICAS DE INFORMÁTICA DE OPERACIONES FINANCIERAS"/>
    <s v="GRUPO-D1"/>
    <s v="Grupo de Prácticas de Informática de OPERACIONES FINANCIERAS"/>
    <s v="2S"/>
    <n v="16544145"/>
    <s v="ACEDO"/>
    <s v="RAMÍREZ"/>
    <s v="MIGUEL ANGEL"/>
    <s v="ACEDO RAMÍREZ, MIGUEL ANGEL"/>
    <x v="0"/>
    <x v="0"/>
    <x v="0"/>
    <n v="3"/>
    <n v="0"/>
    <s v="miacedo"/>
    <s v="miguel-angel.acedo@unirioja.es"/>
    <n v="0.25"/>
    <m/>
    <n v="504"/>
    <s v="PROFESOR TITULAR UNIVERSIDAD"/>
    <s v="C01"/>
    <s v="TIEMPO COMPLETO"/>
    <s v="2018-11-26 00:00:00.0"/>
    <s v="null"/>
    <s v="DF31207"/>
    <s v="PROFESOR TITULAR DE UNIVERSIDAD"/>
    <s v="R104"/>
    <x v="0"/>
    <n v="230"/>
    <s v="ECONOMÍA FINANCIERA Y CONTABILIDAD"/>
  </r>
  <r>
    <x v="1"/>
    <n v="16559462"/>
    <x v="1"/>
    <n v="687"/>
    <s v="104I"/>
    <s v="GRUPO-D2"/>
    <s v="Operaciones financieras"/>
    <s v="GI"/>
    <s v="GRUPO DE INFORMÁTICA"/>
    <s v="104I"/>
    <s v="PRÁCTICAS DE INFORMÁTICA DE OPERACIONES FINANCIERAS"/>
    <s v="GRUPO-D2"/>
    <s v="Grupo de Prácticas de Informática de OPERACIONES FINANCIERAS"/>
    <s v="2S"/>
    <n v="16559462"/>
    <s v="LACALZADA"/>
    <s v="ESQUIVEL"/>
    <s v="JOSÉ ANGEL"/>
    <s v="LACALZADA ESQUIVEL, JOSÉ ANGEL"/>
    <x v="1"/>
    <x v="0"/>
    <x v="1"/>
    <n v="0"/>
    <n v="0"/>
    <s v="jolacae"/>
    <s v="jose-angel.lacalzada@unirioja.es"/>
    <n v="1"/>
    <m/>
    <n v="532"/>
    <s v="LABORAL DOCENTE-ASOCIADO"/>
    <s v="P06"/>
    <s v="TIEMPO PARCIAL (6+6 HORAS)"/>
    <s v="2015-09-15 00:00:00.0"/>
    <s v="2019-09-14 00:00:00.0"/>
    <s v="PI101023"/>
    <s v="PROFESOR ASOCIADO"/>
    <s v="R104"/>
    <x v="0"/>
    <n v="230"/>
    <s v="ECONOMÍA FINANCIERA Y CONTABILIDAD"/>
  </r>
  <r>
    <x v="2"/>
    <n v="16532770"/>
    <x v="1"/>
    <n v="687"/>
    <s v="104G"/>
    <s v="GRUPO-A"/>
    <s v="Operaciones financieras"/>
    <s v="GG"/>
    <s v="GRUPO GRANDE"/>
    <s v="104G"/>
    <s v="CLASE MAGISTRAL DE OPERACIONES FINANCIERAS"/>
    <s v="GRUPO-A"/>
    <s v="Grupo de Clase Magistral de OPERACIONES FINANCIERAS (docencia en español)"/>
    <s v="2S"/>
    <n v="16532770"/>
    <s v="BLASCO"/>
    <s v="TOMÁS"/>
    <s v="YOLANDA"/>
    <s v="BLASCO TOMÁS, YOLANDA"/>
    <x v="1"/>
    <x v="0"/>
    <x v="1"/>
    <n v="6"/>
    <n v="0"/>
    <s v="yoblasco"/>
    <s v="yolanda.blasco@unirioja.es"/>
    <n v="0"/>
    <m/>
    <n v="506"/>
    <s v="PROFESOR TITULAR DE ESCUELA UNIVERSITARI"/>
    <s v="01A"/>
    <s v="TIEMPO COMPLETO AMPLIADO"/>
    <s v="2012-09-01 00:00:00.0"/>
    <s v="null"/>
    <s v="DF31220"/>
    <s v="TITULAR DE ESCUELAS UNIVERSITARIAS"/>
    <s v="R104"/>
    <x v="0"/>
    <n v="230"/>
    <s v="ECONOMÍA FINANCIERA Y CONTABILIDAD"/>
  </r>
  <r>
    <x v="2"/>
    <n v="16545318"/>
    <x v="1"/>
    <n v="687"/>
    <s v="104G"/>
    <s v="GRUPO-A"/>
    <s v="Operaciones financieras"/>
    <s v="GG"/>
    <s v="GRUPO GRANDE"/>
    <s v="104G"/>
    <s v="CLASE MAGISTRAL DE OPERACIONES FINANCIERAS"/>
    <s v="GRUPO-A"/>
    <s v="Grupo de Clase Magistral de OPERACIONES FINANCIERAS (docencia en español)"/>
    <s v="2S"/>
    <n v="16545318"/>
    <s v="RUIZ-OLALLA"/>
    <s v="CORCUERA"/>
    <s v="Mª CARMEN"/>
    <s v="RUIZ-OLALLA CORCUERA, Mª CARMEN"/>
    <x v="0"/>
    <x v="0"/>
    <x v="0"/>
    <n v="4"/>
    <n v="0"/>
    <s v="caruiz-o"/>
    <s v="carmen.ruiz-olalla@unirioja.es"/>
    <n v="4"/>
    <m/>
    <n v="504"/>
    <s v="PROFESOR TITULAR UNIVERSIDAD"/>
    <s v="01A"/>
    <s v="TIEMPO COMPLETO AMPLIADO"/>
    <s v="2012-09-01 00:00:00.0"/>
    <s v="null"/>
    <s v="DF100082"/>
    <s v="PROFESOR TITULAR DE UNIVERSIDAD"/>
    <s v="R104"/>
    <x v="0"/>
    <n v="230"/>
    <s v="ECONOMÍA FINANCIERA Y CONTABILIDAD"/>
  </r>
  <r>
    <x v="2"/>
    <n v="16544145"/>
    <x v="1"/>
    <n v="687"/>
    <s v="104I"/>
    <s v="GRUPO-A3"/>
    <s v="Operaciones financieras"/>
    <s v="GI"/>
    <s v="GRUPO DE INFORMÁTICA"/>
    <s v="104I"/>
    <s v="PRÁCTICAS DE INFORMÁTICA DE OPERACIONES FINANCIERAS"/>
    <s v="GRUPO-A3"/>
    <s v="Grupo de Prácticas de Informática de OPERACIONES FINANCIERAS"/>
    <s v="2S"/>
    <n v="16544145"/>
    <s v="ACEDO"/>
    <s v="RAMÍREZ"/>
    <s v="MIGUEL ANGEL"/>
    <s v="ACEDO RAMÍREZ, MIGUEL ANGEL"/>
    <x v="0"/>
    <x v="0"/>
    <x v="0"/>
    <n v="3"/>
    <n v="0"/>
    <s v="miacedo"/>
    <s v="miguel-angel.acedo@unirioja.es"/>
    <n v="0.25"/>
    <m/>
    <n v="504"/>
    <s v="PROFESOR TITULAR UNIVERSIDAD"/>
    <s v="C01"/>
    <s v="TIEMPO COMPLETO"/>
    <s v="2018-11-26 00:00:00.0"/>
    <s v="null"/>
    <s v="DF31207"/>
    <s v="PROFESOR TITULAR DE UNIVERSIDAD"/>
    <s v="R104"/>
    <x v="0"/>
    <n v="230"/>
    <s v="ECONOMÍA FINANCIERA Y CONTABILIDAD"/>
  </r>
  <r>
    <x v="6"/>
    <n v="16544145"/>
    <x v="0"/>
    <n v="687"/>
    <s v="104G"/>
    <s v="GRUPO-C"/>
    <s v="Operaciones financieras"/>
    <s v="GG"/>
    <s v="GRUPO GRANDE"/>
    <s v="104G"/>
    <s v="CLASE MAGISTRAL DE OPERACIONES FINANCIERAS"/>
    <s v="GRUPO-C"/>
    <s v="Grupo de Clase Magistral de OPERACIONES FINANCIERAS (docencia en inglés)"/>
    <s v="2S"/>
    <n v="16544145"/>
    <s v="ACEDO"/>
    <s v="RAMÍREZ"/>
    <s v="MIGUEL ANGEL"/>
    <s v="ACEDO RAMÍREZ, MIGUEL ANGEL"/>
    <x v="0"/>
    <x v="0"/>
    <x v="0"/>
    <n v="3"/>
    <n v="0"/>
    <s v="miacedo"/>
    <s v="miguel-angel.acedo@unirioja.es"/>
    <n v="4"/>
    <m/>
    <n v="504"/>
    <s v="PROFESOR TITULAR UNIVERSIDAD"/>
    <s v="C01"/>
    <s v="TIEMPO COMPLETO"/>
    <s v="2018-11-26 00:00:00.0"/>
    <s v="null"/>
    <s v="DF31207"/>
    <s v="PROFESOR TITULAR DE UNIVERSIDAD"/>
    <s v="R104"/>
    <x v="0"/>
    <n v="230"/>
    <s v="ECONOMÍA FINANCIERA Y CONTABILIDAD"/>
  </r>
  <r>
    <x v="1"/>
    <n v="31228810"/>
    <x v="1"/>
    <n v="688"/>
    <s v="201203G"/>
    <s v="GRUPO-B"/>
    <s v="Contabilidad financiera"/>
    <s v="GG"/>
    <s v="GRUPO GRANDE"/>
    <s v="201203G"/>
    <s v="GRUPO GRANDE DE CONTABILIDAD FINANCIERA"/>
    <s v="GRUPO-B"/>
    <s v="Grupo Grande de CONTABILIDAD FINANCIERA"/>
    <s v="1S"/>
    <n v="31228810"/>
    <s v="GONZÁLEZ"/>
    <s v="JIMÉNEZ"/>
    <s v="LUIS"/>
    <s v="GONZÁLEZ JIMÉNEZ, LUIS"/>
    <x v="1"/>
    <x v="0"/>
    <x v="0"/>
    <n v="5"/>
    <n v="1"/>
    <s v="lugonzal"/>
    <s v="luis.gonzalez@unirioja.es"/>
    <n v="4"/>
    <m/>
    <n v="504"/>
    <s v="PROFESOR TITULAR UNIVERSIDAD"/>
    <s v="01A"/>
    <s v="TIEMPO COMPLETO AMPLIADO"/>
    <s v="2012-09-01 00:00:00.0"/>
    <s v="null"/>
    <s v="DF100049"/>
    <s v="TITULAR DE UNIVERSIDAD"/>
    <s v="R104"/>
    <x v="0"/>
    <n v="230"/>
    <s v="ECONOMÍA FINANCIERA Y CONTABILIDAD"/>
  </r>
  <r>
    <x v="1"/>
    <n v="16533958"/>
    <x v="1"/>
    <n v="688"/>
    <s v="201203I"/>
    <s v="GRUPO-B3"/>
    <s v="Contabilidad financiera"/>
    <s v="GI"/>
    <s v="GRUPO DE INFORMÁTICA"/>
    <s v="201203I"/>
    <s v="GRUPO INFORMÁTICA DE CONTABILIDAD FINANCIERA"/>
    <s v="GRUPO-B3"/>
    <s v="Grupo de Informática de CONTABILIDAD FINANCIERA"/>
    <s v="1S"/>
    <n v="16533958"/>
    <s v="ECHARRI"/>
    <s v="SÁEZ"/>
    <s v="ROSA MARÍA"/>
    <s v="ECHARRI SÁEZ, ROSA MARÍA"/>
    <x v="1"/>
    <x v="0"/>
    <x v="1"/>
    <n v="6"/>
    <n v="0"/>
    <s v="recharri"/>
    <s v="rosa.echarri@unirioja.es"/>
    <n v="1.5"/>
    <m/>
    <n v="506"/>
    <s v="PROFESOR TITULAR DE ESCUELA UNIVERSITARI"/>
    <s v="01A"/>
    <s v="TIEMPO COMPLETO AMPLIADO"/>
    <s v="2012-09-01 00:00:00.0"/>
    <s v="null"/>
    <s v="DF31216"/>
    <s v="TITULAR DE ESCUELAS UNIVERSITARIAS"/>
    <s v="R104"/>
    <x v="0"/>
    <n v="230"/>
    <s v="ECONOMÍA FINANCIERA Y CONTABILIDAD"/>
  </r>
  <r>
    <x v="0"/>
    <n v="16015792"/>
    <x v="0"/>
    <n v="689"/>
    <s v="201204I"/>
    <s v="GRUPO-A3"/>
    <s v="Dirección de la producción"/>
    <s v="GI"/>
    <s v="GRUPO DE INFORMÁTICA"/>
    <s v="201204I"/>
    <s v="GRUPO INFORMÁTICA DE DIRECCIÓN DE LA PRODUCCIÓN"/>
    <s v="GRUPO-A3"/>
    <s v="Grupo Informática de DIRECCIÓN DE LA PRODUCCIÓN"/>
    <s v="1S"/>
    <n v="16015792"/>
    <s v="GIL"/>
    <s v="LÓPEZ"/>
    <s v="ALFONSO JESÚS"/>
    <s v="GIL LÓPEZ, ALFONSO JESÚS"/>
    <x v="0"/>
    <x v="0"/>
    <x v="0"/>
    <n v="1"/>
    <n v="0"/>
    <s v="algil"/>
    <s v="alfonso.gil@unirioja.es"/>
    <n v="1.5"/>
    <n v="1.5"/>
    <n v="536"/>
    <s v="PROFESOR INTERINO"/>
    <s v="C01"/>
    <s v="TIEMPO COMPLETO"/>
    <s v="2017-09-15 00:00:00.0"/>
    <s v="null"/>
    <s v="PI101241"/>
    <s v="PROFESOR CONTRATADO INTERINO"/>
    <s v="R104"/>
    <x v="0"/>
    <n v="650"/>
    <s v="ORGANIZACIÓN DE EMPRESAS"/>
  </r>
  <r>
    <x v="0"/>
    <n v="16562098"/>
    <x v="0"/>
    <n v="690"/>
    <s v="201205I"/>
    <s v="GRUPO-A2"/>
    <s v="Economía española"/>
    <s v="GI"/>
    <s v="GRUPO DE INFORMÁTICA"/>
    <s v="201205I"/>
    <s v="GRUPO INFORMÁTICA DE ECONOMÍA ESPAÑOLA"/>
    <s v="GRUPO-A2"/>
    <s v="Grupo de Informática de ECONOMIA ESPAÑOLA"/>
    <s v="1S"/>
    <n v="16562098"/>
    <s v="PINILLOS"/>
    <s v="GARCÍA"/>
    <s v="Mª CARMEN"/>
    <s v="PINILLOS GARCÍA, Mª CARMEN"/>
    <x v="0"/>
    <x v="0"/>
    <x v="1"/>
    <n v="0"/>
    <n v="0"/>
    <s v="capinill"/>
    <s v="carmen.pinillos@unirioja.es"/>
    <n v="0.6"/>
    <n v="0.6"/>
    <n v="532"/>
    <s v="LABORAL DOCENTE-ASOCIADO"/>
    <s v="P02"/>
    <s v="TIEMPO PARCIAL (2+2 HORAS)"/>
    <s v="2017-09-15 00:00:00.0"/>
    <s v="2019-09-14 00:00:00.0"/>
    <s v="PI101236"/>
    <s v="PROFESOR ASOCIADO"/>
    <s v="R104"/>
    <x v="0"/>
    <n v="225"/>
    <s v="ECONOMÍA APLICADA"/>
  </r>
  <r>
    <x v="1"/>
    <n v="16533890"/>
    <x v="1"/>
    <n v="690"/>
    <s v="201205G"/>
    <s v="GRUPO-B"/>
    <s v="Economía española"/>
    <s v="GG"/>
    <s v="GRUPO GRANDE"/>
    <s v="201205G"/>
    <s v="GRUPO GRANDE DE ECONOMÍA ESPAÑOLA"/>
    <s v="GRUPO-B"/>
    <s v="Grupo Grande de ECONOMÍA ESPAÑOLA"/>
    <s v="1S"/>
    <n v="16533890"/>
    <s v="PORTILLO"/>
    <s v="PÉREZ DE VIÑASPRE"/>
    <s v="FABIOLA"/>
    <s v="PORTILLO PÉREZ DE VIÑASPRE, FABIOLA"/>
    <x v="0"/>
    <x v="0"/>
    <x v="0"/>
    <n v="4"/>
    <n v="1"/>
    <s v="faporti"/>
    <s v="fabiola.portillo@unirioja.es"/>
    <n v="1.6"/>
    <m/>
    <n v="504"/>
    <s v="PROFESOR TITULAR UNIVERSIDAD"/>
    <s v="01A"/>
    <s v="TIEMPO COMPLETO AMPLIADO"/>
    <s v="2016-09-15 00:00:00.0"/>
    <s v="null"/>
    <s v="DF100141"/>
    <s v="PROFESOR TITULAR DE UNIVERSIDAD"/>
    <s v="R104"/>
    <x v="0"/>
    <n v="225"/>
    <s v="ECONOMÍA APLICADA"/>
  </r>
  <r>
    <x v="1"/>
    <n v="16549972"/>
    <x v="1"/>
    <n v="690"/>
    <s v="201205G"/>
    <s v="GRUPO-B"/>
    <s v="Economía española"/>
    <s v="GG"/>
    <s v="GRUPO GRANDE"/>
    <s v="201205G"/>
    <s v="GRUPO GRANDE DE ECONOMÍA ESPAÑOLA"/>
    <s v="GRUPO-B"/>
    <s v="Grupo Grande de ECONOMÍA ESPAÑOLA"/>
    <s v="1S"/>
    <n v="16549972"/>
    <s v="PINILLOS"/>
    <s v="GARCÍA"/>
    <s v="MARÍA DE LA O"/>
    <s v="PINILLOS GARCÍA, MARÍA DE LA O"/>
    <x v="0"/>
    <x v="0"/>
    <x v="0"/>
    <n v="5"/>
    <n v="1"/>
    <s v="mpinillo"/>
    <s v="maria.pinillos@unirioja.es"/>
    <n v="2.4"/>
    <m/>
    <n v="504"/>
    <s v="PROFESOR TITULAR UNIVERSIDAD"/>
    <s v="C01"/>
    <s v="TIEMPO COMPLETO"/>
    <s v="2014-09-15 00:00:00.0"/>
    <s v="null"/>
    <s v="DF31176"/>
    <s v="PROFESOR TITULAR DE UNIVERSIDAD"/>
    <s v="R104"/>
    <x v="0"/>
    <n v="225"/>
    <s v="ECONOMÍA APLICADA"/>
  </r>
  <r>
    <x v="2"/>
    <n v="16533890"/>
    <x v="1"/>
    <n v="690"/>
    <s v="201205G"/>
    <s v="GRUPO-B"/>
    <s v="Economía española"/>
    <s v="GG"/>
    <s v="GRUPO GRANDE"/>
    <s v="201205G"/>
    <s v="GRUPO GRANDE DE ECONOMÍA ESPAÑOLA"/>
    <s v="GRUPO-B"/>
    <s v="Grupo Grande de ECONOMÍA ESPAÑOLA"/>
    <s v="1S"/>
    <n v="16533890"/>
    <s v="PORTILLO"/>
    <s v="PÉREZ DE VIÑASPRE"/>
    <s v="FABIOLA"/>
    <s v="PORTILLO PÉREZ DE VIÑASPRE, FABIOLA"/>
    <x v="0"/>
    <x v="0"/>
    <x v="0"/>
    <n v="4"/>
    <n v="1"/>
    <s v="faporti"/>
    <s v="fabiola.portillo@unirioja.es"/>
    <n v="1.6"/>
    <m/>
    <n v="504"/>
    <s v="PROFESOR TITULAR UNIVERSIDAD"/>
    <s v="01A"/>
    <s v="TIEMPO COMPLETO AMPLIADO"/>
    <s v="2016-09-15 00:00:00.0"/>
    <s v="null"/>
    <s v="DF100141"/>
    <s v="PROFESOR TITULAR DE UNIVERSIDAD"/>
    <s v="R104"/>
    <x v="0"/>
    <n v="225"/>
    <s v="ECONOMÍA APLICADA"/>
  </r>
  <r>
    <x v="2"/>
    <n v="16549972"/>
    <x v="1"/>
    <n v="690"/>
    <s v="201205G"/>
    <s v="GRUPO-B"/>
    <s v="Economía española"/>
    <s v="GG"/>
    <s v="GRUPO GRANDE"/>
    <s v="201205G"/>
    <s v="GRUPO GRANDE DE ECONOMÍA ESPAÑOLA"/>
    <s v="GRUPO-B"/>
    <s v="Grupo Grande de ECONOMÍA ESPAÑOLA"/>
    <s v="1S"/>
    <n v="16549972"/>
    <s v="PINILLOS"/>
    <s v="GARCÍA"/>
    <s v="MARÍA DE LA O"/>
    <s v="PINILLOS GARCÍA, MARÍA DE LA O"/>
    <x v="0"/>
    <x v="0"/>
    <x v="0"/>
    <n v="5"/>
    <n v="1"/>
    <s v="mpinillo"/>
    <s v="maria.pinillos@unirioja.es"/>
    <n v="2.4"/>
    <m/>
    <n v="504"/>
    <s v="PROFESOR TITULAR UNIVERSIDAD"/>
    <s v="C01"/>
    <s v="TIEMPO COMPLETO"/>
    <s v="2014-09-15 00:00:00.0"/>
    <s v="null"/>
    <s v="DF31176"/>
    <s v="PROFESOR TITULAR DE UNIVERSIDAD"/>
    <s v="R104"/>
    <x v="0"/>
    <n v="225"/>
    <s v="ECONOMÍA APLICADA"/>
  </r>
  <r>
    <x v="0"/>
    <n v="16593137"/>
    <x v="0"/>
    <n v="692"/>
    <s v="106R"/>
    <s v="GRUPO-A1"/>
    <s v="Dirección de Recursos Humanos"/>
    <s v="GR"/>
    <s v="GRUPO REDUCIDO"/>
    <s v="106R"/>
    <s v="GRUPO REDUCIDO DE DIRECCIÓN DE RR.HH."/>
    <s v="GRUPO-A1"/>
    <s v="Grupo reducido de DIRECCIÓN DE RECURSOS HUMANOS"/>
    <s v="2S"/>
    <n v="16593137"/>
    <s v="PARRAS"/>
    <s v="GÓMEZ"/>
    <s v="MAITE"/>
    <s v="PARRAS GÓMEZ, MAITE"/>
    <x v="1"/>
    <x v="0"/>
    <x v="1"/>
    <n v="0"/>
    <n v="0"/>
    <s v="maparras"/>
    <s v="maite.parras@unirioja.es"/>
    <n v="1.26"/>
    <n v="1.26"/>
    <n v="536"/>
    <s v="PROFESOR INTERINO"/>
    <s v="C01"/>
    <s v="TIEMPO COMPLETO"/>
    <s v="2018-10-04 00:00:00.0"/>
    <s v="2019-04-05 00:00:00.0"/>
    <s v="PI101438"/>
    <s v="PROFESOR CONTRATADO INTERINO"/>
    <s v="R104"/>
    <x v="0"/>
    <n v="650"/>
    <s v="ORGANIZACIÓN DE EMPRESAS"/>
  </r>
  <r>
    <x v="0"/>
    <n v="16614068"/>
    <x v="0"/>
    <n v="692"/>
    <s v="106R"/>
    <s v="GRUPO-A1"/>
    <s v="Dirección de Recursos Humanos"/>
    <s v="GR"/>
    <s v="GRUPO REDUCIDO"/>
    <s v="106R"/>
    <s v="GRUPO REDUCIDO DE DIRECCIÓN DE RR.HH."/>
    <s v="GRUPO-A1"/>
    <s v="Grupo reducido de DIRECCIÓN DE RECURSOS HUMANOS"/>
    <s v="2S"/>
    <n v="16614068"/>
    <s v="ORCOS"/>
    <s v="SÁNCHEZ"/>
    <s v="RAQUEL"/>
    <s v="ORCOS SÁNCHEZ, RAQUEL"/>
    <x v="1"/>
    <x v="0"/>
    <x v="0"/>
    <n v="0"/>
    <n v="0"/>
    <s v="raorcosa"/>
    <s v="raquel.orcos@unirioja.es"/>
    <n v="0.74"/>
    <n v="0.74"/>
    <n v="536"/>
    <s v="PROFESOR INTERINO"/>
    <s v="C01"/>
    <s v="TIEMPO COMPLETO"/>
    <s v="2018-09-17 00:00:00.0"/>
    <s v="null"/>
    <s v="PI101360"/>
    <s v="PROFESOR CONTRATADO INTERINO"/>
    <s v="R104"/>
    <x v="0"/>
    <n v="650"/>
    <s v="ORGANIZACIÓN DE EMPRESAS"/>
  </r>
  <r>
    <x v="0"/>
    <n v="16569252"/>
    <x v="0"/>
    <n v="692"/>
    <s v="106R"/>
    <s v="GRUPO-B1"/>
    <s v="Dirección de Recursos Humanos"/>
    <s v="GR"/>
    <s v="GRUPO REDUCIDO"/>
    <s v="106R"/>
    <s v="GRUPO REDUCIDO DE DIRECCIÓN DE RR.HH."/>
    <s v="GRUPO-B1"/>
    <s v="Grupo reducido de DIRECCIÓN DE RECURSOS HUMANOS"/>
    <s v="2S"/>
    <n v="16569252"/>
    <s v="IBÁÑEZ"/>
    <s v="PRADO"/>
    <s v="JOSÉ RAMÓN"/>
    <s v="IBÁÑEZ PRADO, JOSÉ RAMÓN"/>
    <x v="0"/>
    <x v="0"/>
    <x v="1"/>
    <n v="0"/>
    <n v="0"/>
    <s v="joibanez"/>
    <s v="jose-ramon.ibanez@unirioja.es"/>
    <n v="2"/>
    <n v="2"/>
    <n v="532"/>
    <s v="LABORAL DOCENTE-ASOCIADO"/>
    <s v="P05"/>
    <s v="TIEMPO PARCIAL (5+5 HORAS)"/>
    <s v="2016-09-15 00:00:00.0"/>
    <s v="2019-09-14 00:00:00.0"/>
    <s v="PI101113"/>
    <s v="PROFESOR ASOCIADO"/>
    <s v="R104"/>
    <x v="0"/>
    <n v="650"/>
    <s v="ORGANIZACIÓN DE EMPRESAS"/>
  </r>
  <r>
    <x v="1"/>
    <n v="16517184"/>
    <x v="1"/>
    <n v="692"/>
    <s v="106G"/>
    <s v="GRUPO-A"/>
    <s v="Dirección de Recursos Humanos"/>
    <s v="GG"/>
    <s v="GRUPO GRANDE"/>
    <s v="106G"/>
    <s v="GRUPO GRANDE DE DIRECCIÓN DE RR.HH."/>
    <s v="GRUPO-A"/>
    <s v="Grupo Grande de DIRECCIÓN DE RR. HUMANOS"/>
    <s v="2S"/>
    <n v="16517184"/>
    <s v="JUÁREZ"/>
    <s v="CASTELLÓ"/>
    <s v="CARMELO ARTURO"/>
    <s v="JUÁREZ CASTELLÓ, CARMELO ARTURO"/>
    <x v="0"/>
    <x v="0"/>
    <x v="0"/>
    <n v="4"/>
    <n v="2"/>
    <s v="cajuarez"/>
    <s v="carmelo.juarez@unirioja.es"/>
    <n v="4"/>
    <m/>
    <n v="504"/>
    <s v="PROFESOR TITULAR UNIVERSIDAD"/>
    <s v="C01"/>
    <s v="TIEMPO COMPLETO"/>
    <s v="2013-09-13 00:00:00.0"/>
    <s v="null"/>
    <s v="DF31303"/>
    <s v="TITULAR DE UNIVERSIDAD"/>
    <s v="R104"/>
    <x v="0"/>
    <n v="650"/>
    <s v="ORGANIZACIÓN DE EMPRESAS"/>
  </r>
  <r>
    <x v="1"/>
    <n v="72780209"/>
    <x v="1"/>
    <n v="692"/>
    <s v="106R"/>
    <s v="GRUPO-A4"/>
    <s v="Dirección de Recursos Humanos"/>
    <s v="GR"/>
    <s v="GRUPO REDUCIDO"/>
    <s v="106R"/>
    <s v="GRUPO REDUCIDO DE DIRECCIÓN DE RR.HH."/>
    <s v="GRUPO-A4"/>
    <s v="Grupo reducido de DIRECCIÓN DE RECURSOS HUMANOS"/>
    <s v="2S"/>
    <n v="72780209"/>
    <s v="JIMÉNEZ"/>
    <s v="GALÁN"/>
    <s v="EDUARDO MIGUEL"/>
    <s v="JIMÉNEZ GALÁN, EDUARDO MIGUEL"/>
    <x v="1"/>
    <x v="0"/>
    <x v="1"/>
    <n v="0"/>
    <n v="0"/>
    <s v="emjimeneg"/>
    <s v="eduardo.jimenez@unirioja.es"/>
    <n v="2"/>
    <n v="2"/>
    <n v="532"/>
    <s v="LABORAL DOCENTE-ASOCIADO"/>
    <s v="P02"/>
    <s v="TIEMPO PARCIAL (2+2 HORAS)"/>
    <s v="2018-09-24 00:00:00.0"/>
    <s v="2019-09-14 00:00:00.0"/>
    <s v="PI101416"/>
    <s v="PROFESOR ASOCIADO"/>
    <s v="R104"/>
    <x v="0"/>
    <n v="650"/>
    <s v="ORGANIZACIÓN DE EMPRESAS"/>
  </r>
  <r>
    <x v="2"/>
    <n v="72780209"/>
    <x v="1"/>
    <n v="692"/>
    <s v="106R"/>
    <s v="GRUPO-A4"/>
    <s v="Dirección de Recursos Humanos"/>
    <s v="GR"/>
    <s v="GRUPO REDUCIDO"/>
    <s v="106R"/>
    <s v="GRUPO REDUCIDO DE DIRECCIÓN DE RR.HH."/>
    <s v="GRUPO-A4"/>
    <s v="Grupo reducido de DIRECCIÓN DE RECURSOS HUMANOS"/>
    <s v="2S"/>
    <n v="72780209"/>
    <s v="JIMÉNEZ"/>
    <s v="GALÁN"/>
    <s v="EDUARDO MIGUEL"/>
    <s v="JIMÉNEZ GALÁN, EDUARDO MIGUEL"/>
    <x v="1"/>
    <x v="0"/>
    <x v="1"/>
    <n v="0"/>
    <n v="0"/>
    <s v="emjimeneg"/>
    <s v="eduardo.jimenez@unirioja.es"/>
    <n v="2"/>
    <m/>
    <n v="532"/>
    <s v="LABORAL DOCENTE-ASOCIADO"/>
    <s v="P02"/>
    <s v="TIEMPO PARCIAL (2+2 HORAS)"/>
    <s v="2018-09-24 00:00:00.0"/>
    <s v="2019-09-14 00:00:00.0"/>
    <s v="PI101416"/>
    <s v="PROFESOR ASOCIADO"/>
    <s v="R104"/>
    <x v="0"/>
    <n v="650"/>
    <s v="ORGANIZACIÓN DE EMPRESAS"/>
  </r>
  <r>
    <x v="6"/>
    <n v="16551895"/>
    <x v="0"/>
    <n v="692"/>
    <s v="106G"/>
    <s v="GRUPO-B"/>
    <s v="Dirección de Recursos Humanos"/>
    <s v="GG"/>
    <s v="GRUPO GRANDE"/>
    <s v="106G"/>
    <s v="GRUPO GRANDE DE DIRECCIÓN DE RR.HH."/>
    <s v="GRUPO-B"/>
    <s v="Grupo Grande de DIRECCIÓN DE RR. HUMANOS"/>
    <s v="2S"/>
    <n v="16551895"/>
    <s v="SALINAS"/>
    <s v="ZÁRATE"/>
    <s v="RODOLFO"/>
    <s v="SALINAS ZÁRATE, RODOLFO"/>
    <x v="1"/>
    <x v="0"/>
    <x v="0"/>
    <n v="5"/>
    <n v="0"/>
    <s v="rosalina"/>
    <s v="rodolfo.salinas@unirioja.es"/>
    <n v="4"/>
    <m/>
    <n v="504"/>
    <s v="PROFESOR TITULAR UNIVERSIDAD"/>
    <s v="01A"/>
    <s v="TIEMPO COMPLETO AMPLIADO"/>
    <s v="2012-09-01 00:00:00.0"/>
    <s v="null"/>
    <s v="DF100088"/>
    <s v="PROFESOR TITULAR DE UNIVERSIDAD"/>
    <s v="R104"/>
    <x v="0"/>
    <n v="650"/>
    <s v="ORGANIZACIÓN DE EMPRESAS"/>
  </r>
  <r>
    <x v="6"/>
    <n v="16569252"/>
    <x v="0"/>
    <n v="692"/>
    <s v="106R"/>
    <s v="GRUPO-B3"/>
    <s v="Dirección de Recursos Humanos"/>
    <s v="GR"/>
    <s v="GRUPO REDUCIDO"/>
    <s v="106R"/>
    <s v="GRUPO REDUCIDO DE DIRECCIÓN DE RR.HH."/>
    <s v="GRUPO-B3"/>
    <s v="Grupo reducido de DIRECCIÓN DE RECURSOS HUMANOS"/>
    <s v="2S"/>
    <n v="16569252"/>
    <s v="IBÁÑEZ"/>
    <s v="PRADO"/>
    <s v="JOSÉ RAMÓN"/>
    <s v="IBÁÑEZ PRADO, JOSÉ RAMÓN"/>
    <x v="0"/>
    <x v="0"/>
    <x v="1"/>
    <n v="0"/>
    <n v="0"/>
    <s v="joibanez"/>
    <s v="jose-ramon.ibanez@unirioja.es"/>
    <n v="2"/>
    <n v="2"/>
    <n v="532"/>
    <s v="LABORAL DOCENTE-ASOCIADO"/>
    <s v="P05"/>
    <s v="TIEMPO PARCIAL (5+5 HORAS)"/>
    <s v="2016-09-15 00:00:00.0"/>
    <s v="2019-09-14 00:00:00.0"/>
    <s v="PI101113"/>
    <s v="PROFESOR ASOCIADO"/>
    <s v="R104"/>
    <x v="0"/>
    <n v="650"/>
    <s v="ORGANIZACIÓN DE EMPRESAS"/>
  </r>
  <r>
    <x v="0"/>
    <n v="16578084"/>
    <x v="0"/>
    <n v="693"/>
    <s v="201208G"/>
    <s v="GRUPO-A"/>
    <s v="Macroeconomía"/>
    <s v="GG"/>
    <s v="GRUPO GRANDE"/>
    <s v="201208G"/>
    <s v="GRUPO GRANDE DE MACROECONOMÍA"/>
    <s v="GRUPO-A"/>
    <s v="Grupo Grande de Macroeconomía"/>
    <s v="2S"/>
    <n v="16578084"/>
    <s v="LORENTE"/>
    <s v="ANTOÑANZAS"/>
    <s v="MARÍA REYES"/>
    <s v="LORENTE ANTOÑANZAS, MARÍA REYES"/>
    <x v="1"/>
    <x v="0"/>
    <x v="0"/>
    <n v="0"/>
    <n v="1"/>
    <s v="marreyelore"/>
    <s v="maria-reyes.lorente@unirioja.es"/>
    <n v="0"/>
    <n v="0"/>
    <n v="504"/>
    <s v="PROFESOR TITULAR UNIVERSIDAD"/>
    <s v="C01"/>
    <s v="TIEMPO COMPLETO"/>
    <s v="2018-09-17 00:00:00.0"/>
    <s v="null"/>
    <s v="DF100357"/>
    <s v="PROFESOR TITULAR DE UNIVERSIDAD"/>
    <s v="R104"/>
    <x v="0"/>
    <n v="415"/>
    <s v="FUNDAMENTOS DEL ANÁLISIS ECONÓMICO"/>
  </r>
  <r>
    <x v="1"/>
    <n v="16607692"/>
    <x v="1"/>
    <n v="694"/>
    <s v="201209G"/>
    <s v="GRUPO-B"/>
    <s v="Marketing operativo"/>
    <s v="GG"/>
    <s v="GRUPO GRANDE"/>
    <s v="201209G"/>
    <s v="GRUPO GRANDE DE MÁRKETING OPERATIVO"/>
    <s v="GRUPO-B"/>
    <s v="Grupo Grande de MÁRKETING OPERATIVO"/>
    <s v="2S"/>
    <n v="16607692"/>
    <s v="CLAVEL"/>
    <s v="SAN EMETERIO"/>
    <s v="MÓNICA"/>
    <s v="CLAVEL SAN EMETERIO, MÓNICA"/>
    <x v="1"/>
    <x v="0"/>
    <x v="0"/>
    <n v="0"/>
    <n v="0"/>
    <s v="moclavel"/>
    <s v="monica.clavel-san@unirioja.es"/>
    <n v="0.9"/>
    <m/>
    <n v="536"/>
    <s v="PROFESOR INTERINO"/>
    <s v="C01"/>
    <s v="TIEMPO COMPLETO"/>
    <s v="2019-01-19 00:00:00.0"/>
    <s v="null"/>
    <s v="PI101353"/>
    <s v="PROFESOR CONTRATADO INTERINO TC"/>
    <s v="R104"/>
    <x v="0"/>
    <n v="95"/>
    <s v="COMERCIALIZACIÓN E INVESTIGACIÓN DE MERCADOS"/>
  </r>
  <r>
    <x v="1"/>
    <n v="16608832"/>
    <x v="1"/>
    <n v="694"/>
    <s v="201209I"/>
    <s v="GRUPO-B3"/>
    <s v="Marketing operativo"/>
    <s v="GI"/>
    <s v="GRUPO DE INFORMÁTICA"/>
    <s v="201209I"/>
    <s v="INFORMÁTICA DE MÁRKETING OPERATIVO"/>
    <s v="GRUPO-B3"/>
    <s v="Informática de Márketing operativo"/>
    <s v="2S"/>
    <n v="16608832"/>
    <s v="MOSQUERA"/>
    <s v="DE LA FUENTE"/>
    <s v="ANA MARÍA"/>
    <s v="MOSQUERA DE LA FUENTE, ANA MARÍA"/>
    <x v="1"/>
    <x v="0"/>
    <x v="1"/>
    <n v="0"/>
    <n v="0"/>
    <s v="anmosque"/>
    <s v="ana-maria.mosquera@alum.unirioja.es"/>
    <n v="0.2"/>
    <m/>
    <n v="121"/>
    <s v="PERSONAL INVESTIGADOR EN FORMACIÓN"/>
    <n v="0"/>
    <s v="_"/>
    <s v="2015-09-01 00:00:00.0"/>
    <s v="2019-08-31 00:00:00.0"/>
    <s v="D04BECARIO1"/>
    <s v="PERSONAL INVESTIGADOR PREDOCTORAL EN FORMACIÓN"/>
    <s v="R104"/>
    <x v="0"/>
    <n v="95"/>
    <s v="COMERCIALIZACIÓN E INVESTIGACIÓN DE MERCADOS"/>
  </r>
  <r>
    <x v="1"/>
    <n v="72780423"/>
    <x v="1"/>
    <n v="694"/>
    <s v="201209I"/>
    <s v="GRUPO-B3"/>
    <s v="Marketing operativo"/>
    <s v="GI"/>
    <s v="GRUPO DE INFORMÁTICA"/>
    <s v="201209I"/>
    <s v="INFORMÁTICA DE MÁRKETING OPERATIVO"/>
    <s v="GRUPO-B3"/>
    <s v="Informática de Márketing operativo"/>
    <s v="2S"/>
    <n v="72780423"/>
    <s v="RIAÑO"/>
    <s v="GIL"/>
    <s v="CONSUELO"/>
    <s v="RIAÑO GIL, CONSUELO"/>
    <x v="1"/>
    <x v="0"/>
    <x v="0"/>
    <n v="5"/>
    <n v="1"/>
    <s v="coriano"/>
    <s v="consuelo.riano@unirioja.es"/>
    <n v="0.2"/>
    <m/>
    <n v="504"/>
    <s v="PROFESOR TITULAR UNIVERSIDAD"/>
    <s v="01A"/>
    <s v="TIEMPO COMPLETO AMPLIADO"/>
    <s v="2018-09-17 00:00:00.0"/>
    <s v="null"/>
    <s v="DF31218"/>
    <s v="TITULAR DE UNIVERSIDAD"/>
    <s v="R104"/>
    <x v="0"/>
    <n v="95"/>
    <s v="COMERCIALIZACIÓN E INVESTIGACIÓN DE MERCADOS"/>
  </r>
  <r>
    <x v="2"/>
    <n v="73209342"/>
    <x v="1"/>
    <n v="695"/>
    <s v="201210G"/>
    <s v="GRUPO-B"/>
    <s v="Hacienda pública y sistema fiscal"/>
    <s v="GG"/>
    <s v="GRUPO GRANDE"/>
    <s v="201210G"/>
    <s v="GRUPO GRANDE DE SISTEMA FISCAL"/>
    <s v="GRUPO-B"/>
    <s v="Grupo Grande de SISTEMA FISCAL"/>
    <s v="2S"/>
    <n v="73209342"/>
    <s v="CASTILLO"/>
    <s v="MURCIEGO"/>
    <s v="ÁNGELA"/>
    <s v="CASTILLO MURCIEGO, ÁNGELA"/>
    <x v="1"/>
    <x v="0"/>
    <x v="1"/>
    <n v="0"/>
    <n v="0"/>
    <s v="ancastmu"/>
    <s v="angela.castillo@unirioja.es"/>
    <n v="4"/>
    <m/>
    <n v="536"/>
    <s v="PROFESOR INTERINO"/>
    <s v="C01"/>
    <s v="TIEMPO COMPLETO"/>
    <s v="2018-09-17 00:00:00.0"/>
    <s v="null"/>
    <s v="PI101354"/>
    <s v="PROFESOR CONTRATADO INTERINO"/>
    <s v="R104"/>
    <x v="0"/>
    <n v="225"/>
    <s v="ECONOMÍA APLICADA"/>
  </r>
  <r>
    <x v="2"/>
    <n v="72791252"/>
    <x v="1"/>
    <n v="695"/>
    <s v="201210I"/>
    <s v="GRUPO-B3"/>
    <s v="Hacienda pública y sistema fiscal"/>
    <s v="GI"/>
    <s v="GRUPO DE INFORMÁTICA"/>
    <s v="201210I"/>
    <s v="GRUPO DE INFORMÁTICA DE SISTEMA FISCAL"/>
    <s v="GRUPO-B3"/>
    <s v="Informática de Sistema fiscal"/>
    <s v="2S"/>
    <n v="72791252"/>
    <s v="EGUIZÁBAL"/>
    <s v="MARÍN"/>
    <s v="FÁTIMA"/>
    <s v="EGUIZÁBAL MARÍN, FÁTIMA"/>
    <x v="1"/>
    <x v="0"/>
    <x v="1"/>
    <n v="0"/>
    <n v="0"/>
    <s v="faeguiza"/>
    <s v="fatima.eguizabal@unirioja.es"/>
    <n v="2"/>
    <m/>
    <n v="536"/>
    <s v="PROFESOR INTERINO"/>
    <s v="C01"/>
    <s v="TIEMPO COMPLETO"/>
    <s v="2018-09-27 00:00:00.0"/>
    <s v="2019-09-14 00:00:00.0"/>
    <s v="PI101417"/>
    <s v="PROFESOR CONTRATADO INTERINO"/>
    <s v="R104"/>
    <x v="0"/>
    <n v="225"/>
    <s v="ECONOMÍA APLICADA"/>
  </r>
  <r>
    <x v="3"/>
    <n v="16558242"/>
    <x v="1"/>
    <n v="698"/>
    <s v="042G"/>
    <s v="GRUPO-B"/>
    <s v="Derechos fundamentales y derechos humanos"/>
    <s v="GG"/>
    <s v="GRUPO GRANDE"/>
    <s v="042G"/>
    <s v="GRUPO GRANDE DE D. FUNDAMENTALES Y D. HUMANOS"/>
    <s v="GRUPO-B"/>
    <s v="Grupo Grande de D. FUNDAMENTALES y D. HUMANOS"/>
    <s v="1S"/>
    <n v="16558242"/>
    <s v="PASCUAL"/>
    <s v="MEDRANO"/>
    <s v="MARÍA AMELIA"/>
    <s v="PASCUAL MEDRANO, MARÍA AMELIA"/>
    <x v="0"/>
    <x v="0"/>
    <x v="0"/>
    <n v="5"/>
    <n v="2"/>
    <s v="apascual"/>
    <s v="amelia.pascual@unirioja.es"/>
    <n v="3.6"/>
    <n v="3.6"/>
    <n v="504"/>
    <s v="PROFESOR TITULAR UNIVERSIDAD"/>
    <s v="C01"/>
    <s v="TIEMPO COMPLETO"/>
    <s v="2013-09-01 00:00:00.0"/>
    <s v="null"/>
    <s v="DF100131"/>
    <s v="TITULAR DE UNIVERSIDAD"/>
    <s v="R103"/>
    <x v="1"/>
    <n v="135"/>
    <s v="DERECHO CONSTITUCIONAL"/>
  </r>
  <r>
    <x v="3"/>
    <n v="16576351"/>
    <x v="1"/>
    <n v="698"/>
    <s v="042G"/>
    <s v="GRUPO-B"/>
    <s v="Derechos fundamentales y derechos humanos"/>
    <s v="GG"/>
    <s v="GRUPO GRANDE"/>
    <s v="042G"/>
    <s v="GRUPO GRANDE DE D. FUNDAMENTALES Y D. HUMANOS"/>
    <s v="GRUPO-B"/>
    <s v="Grupo Grande de D. FUNDAMENTALES y D. HUMANOS"/>
    <s v="1S"/>
    <n v="16576351"/>
    <s v="URREA"/>
    <s v="CORRES"/>
    <s v="MARIOLA"/>
    <s v="URREA CORRES, MARIOLA"/>
    <x v="1"/>
    <x v="0"/>
    <x v="0"/>
    <n v="4"/>
    <n v="2"/>
    <s v="maurrea"/>
    <s v="mariola.urrea@unirioja.es"/>
    <n v="0.9"/>
    <n v="0.9"/>
    <n v="504"/>
    <s v="PROFESOR TITULAR UNIVERSIDAD"/>
    <s v="C01"/>
    <s v="TIEMPO COMPLETO"/>
    <s v="2009-06-12 00:00:00.0"/>
    <s v="null"/>
    <s v="DF100231"/>
    <s v="PROFESOR TITULAR DE UNIVERSIDAD"/>
    <s v="R103"/>
    <x v="1"/>
    <n v="160"/>
    <s v="DERECHO INTERNACIONAL PUBLICO Y RELACIONES INTERNA"/>
  </r>
  <r>
    <x v="3"/>
    <n v="16532175"/>
    <x v="1"/>
    <n v="698"/>
    <s v="042R"/>
    <s v="GRUPO-B1"/>
    <s v="Derechos fundamentales y derechos humanos"/>
    <s v="GR"/>
    <s v="GRUPO REDUCIDO"/>
    <s v="042R"/>
    <s v="GRUPO REDUCIDO DE D. FUNDAMENTALES Y D. HUMANOS"/>
    <s v="GRUPO-B1"/>
    <s v="Grupo Reducido de D. FUNDAMENTALES Y D. HUMANOS"/>
    <s v="1S"/>
    <n v="16532175"/>
    <s v="IBARRA"/>
    <s v="CUCALÓN"/>
    <s v="ALBERTO ANDRÉS"/>
    <s v="IBARRA CUCALÓN, ALBERTO ANDRÉS"/>
    <x v="1"/>
    <x v="0"/>
    <x v="1"/>
    <n v="0"/>
    <n v="0"/>
    <s v="alibarra"/>
    <s v="alberto-andres.ibarra@unirioja.es"/>
    <n v="1.2"/>
    <n v="1.2"/>
    <n v="532"/>
    <s v="LABORAL DOCENTE-ASOCIADO"/>
    <s v="P06"/>
    <s v="TIEMPO PARCIAL (6+6 HORAS)"/>
    <s v="2016-09-15 00:00:00.0"/>
    <s v="2019-09-14 00:00:00.0"/>
    <s v="PI101102"/>
    <s v="PROFESOR ASOCIADO"/>
    <s v="R103"/>
    <x v="1"/>
    <n v="135"/>
    <s v="DERECHO CONSTITUCIONAL"/>
  </r>
  <r>
    <x v="2"/>
    <n v="16558242"/>
    <x v="1"/>
    <n v="698"/>
    <s v="042G"/>
    <s v="GRUPO-B"/>
    <s v="Derechos fundamentales y derechos humanos"/>
    <s v="GG"/>
    <s v="GRUPO GRANDE"/>
    <s v="042G"/>
    <s v="GRUPO GRANDE DE D. FUNDAMENTALES Y D. HUMANOS"/>
    <s v="GRUPO-B"/>
    <s v="Grupo Grande de D. FUNDAMENTALES y D. HUMANOS"/>
    <s v="1S"/>
    <n v="16558242"/>
    <s v="PASCUAL"/>
    <s v="MEDRANO"/>
    <s v="MARÍA AMELIA"/>
    <s v="PASCUAL MEDRANO, MARÍA AMELIA"/>
    <x v="0"/>
    <x v="0"/>
    <x v="0"/>
    <n v="5"/>
    <n v="2"/>
    <s v="apascual"/>
    <s v="amelia.pascual@unirioja.es"/>
    <n v="3.6"/>
    <m/>
    <n v="504"/>
    <s v="PROFESOR TITULAR UNIVERSIDAD"/>
    <s v="C01"/>
    <s v="TIEMPO COMPLETO"/>
    <s v="2013-09-01 00:00:00.0"/>
    <s v="null"/>
    <s v="DF100131"/>
    <s v="TITULAR DE UNIVERSIDAD"/>
    <s v="R103"/>
    <x v="1"/>
    <n v="135"/>
    <s v="DERECHO CONSTITUCIONAL"/>
  </r>
  <r>
    <x v="2"/>
    <n v="16576351"/>
    <x v="1"/>
    <n v="698"/>
    <s v="042G"/>
    <s v="GRUPO-B"/>
    <s v="Derechos fundamentales y derechos humanos"/>
    <s v="GG"/>
    <s v="GRUPO GRANDE"/>
    <s v="042G"/>
    <s v="GRUPO GRANDE DE D. FUNDAMENTALES Y D. HUMANOS"/>
    <s v="GRUPO-B"/>
    <s v="Grupo Grande de D. FUNDAMENTALES y D. HUMANOS"/>
    <s v="1S"/>
    <n v="16576351"/>
    <s v="URREA"/>
    <s v="CORRES"/>
    <s v="MARIOLA"/>
    <s v="URREA CORRES, MARIOLA"/>
    <x v="1"/>
    <x v="0"/>
    <x v="0"/>
    <n v="4"/>
    <n v="2"/>
    <s v="maurrea"/>
    <s v="mariola.urrea@unirioja.es"/>
    <n v="0.9"/>
    <m/>
    <n v="504"/>
    <s v="PROFESOR TITULAR UNIVERSIDAD"/>
    <s v="C01"/>
    <s v="TIEMPO COMPLETO"/>
    <s v="2009-06-12 00:00:00.0"/>
    <s v="null"/>
    <s v="DF100231"/>
    <s v="PROFESOR TITULAR DE UNIVERSIDAD"/>
    <s v="R103"/>
    <x v="1"/>
    <n v="160"/>
    <s v="DERECHO INTERNACIONAL PUBLICO Y RELACIONES INTERNA"/>
  </r>
  <r>
    <x v="2"/>
    <n v="16614140"/>
    <x v="1"/>
    <n v="698"/>
    <s v="042R"/>
    <s v="GRUPO-B3"/>
    <s v="Derechos fundamentales y derechos humanos"/>
    <s v="GR"/>
    <s v="GRUPO REDUCIDO"/>
    <s v="042R"/>
    <s v="GRUPO REDUCIDO DE D. FUNDAMENTALES Y D. HUMANOS"/>
    <s v="GRUPO-B3"/>
    <s v="Grupo Reducido de D. FUNDAMENTALES Y D. HUMANOS"/>
    <s v="1S"/>
    <n v="16614140"/>
    <s v="OCON"/>
    <s v="GARCIA"/>
    <s v="JUAN DE LA CRUZ"/>
    <s v="OCON GARCIA, JUAN DE LA CRUZ"/>
    <x v="1"/>
    <x v="0"/>
    <x v="1"/>
    <n v="0"/>
    <n v="0"/>
    <s v="juocon"/>
    <s v="juan.ocon@alum.unirioja.es"/>
    <n v="1.2"/>
    <n v="1.2"/>
    <n v="121"/>
    <s v="PERSONAL INVESTIGADOR EN FORMACIÓN"/>
    <n v="0"/>
    <s v="_"/>
    <s v="2018-09-14 00:00:00.0"/>
    <s v="2019-09-14 00:00:00.0"/>
    <s v="D03BECARIO1"/>
    <s v="PERSONAL INVESTIGADOR PREDOCTORAL EN FORMACIÓN"/>
    <s v="R103"/>
    <x v="1"/>
    <n v="135"/>
    <s v="DERECHO CONSTITUCIONAL"/>
  </r>
  <r>
    <x v="3"/>
    <n v="9308464"/>
    <x v="1"/>
    <n v="699"/>
    <s v="045G"/>
    <s v="GRUPO-B"/>
    <s v="Nacionalidad, extranjería e integración social"/>
    <s v="GG"/>
    <s v="GRUPO GRANDE"/>
    <s v="045G"/>
    <s v="GRUPO GRANDE DE NACIONALIDAD, EXTRANJERÍA E INTEGRACIÓN SOCIAL"/>
    <s v="GRUPO-B"/>
    <s v="Grupo Grande de NACIONALIDAD, EXTRANJERÍA E INTEGRACIÓN SOCIAL"/>
    <s v="2S"/>
    <n v="9308464"/>
    <s v="VEGA"/>
    <s v="GUTIÉRREZ"/>
    <s v="ANA MARÍA"/>
    <s v="VEGA GUTIÉRREZ, ANA MARÍA"/>
    <x v="0"/>
    <x v="0"/>
    <x v="0"/>
    <n v="5"/>
    <n v="3"/>
    <s v="anavega"/>
    <s v="ana.vega@unirioja.es"/>
    <n v="2"/>
    <n v="2"/>
    <n v="500"/>
    <s v="CATEDRATICO DE UNIVERSIDAD"/>
    <s v="C01"/>
    <s v="TIEMPO COMPLETO"/>
    <s v="2007-05-13 00:00:00.0"/>
    <s v="null"/>
    <s v="DF100208"/>
    <s v="CATEDRÁTICO DE UNIVERSIDAD"/>
    <s v="R103"/>
    <x v="1"/>
    <n v="145"/>
    <s v="DERECHO ECLESIÁSTICO DEL ESTADO"/>
  </r>
  <r>
    <x v="3"/>
    <n v="42053327"/>
    <x v="1"/>
    <n v="699"/>
    <s v="045G"/>
    <s v="GRUPO-B"/>
    <s v="Nacionalidad, extranjería e integración social"/>
    <s v="GG"/>
    <s v="GRUPO GRANDE"/>
    <s v="045G"/>
    <s v="GRUPO GRANDE DE NACIONALIDAD, EXTRANJERÍA E INTEGRACIÓN SOCIAL"/>
    <s v="GRUPO-B"/>
    <s v="Grupo Grande de NACIONALIDAD, EXTRANJERÍA E INTEGRACIÓN SOCIAL"/>
    <s v="2S"/>
    <n v="42053327"/>
    <s v="VENTURA"/>
    <s v="VENTURA"/>
    <s v="JOSÉ MANUEL"/>
    <s v="VENTURA VENTURA, JOSÉ MANUEL"/>
    <x v="0"/>
    <x v="0"/>
    <x v="0"/>
    <n v="6"/>
    <n v="2"/>
    <s v="joventur"/>
    <s v="jmanuel.ventura@unirioja.es"/>
    <n v="0.6"/>
    <n v="0.6"/>
    <n v="534"/>
    <s v="CONTRATADO DOCTOR -TIPO 1"/>
    <s v="C01"/>
    <s v="TIEMPO COMPLETO"/>
    <s v="2004-10-01 00:00:00.0"/>
    <s v="null"/>
    <s v="LD100299"/>
    <s v="CONTRATADO DOCTOR TIPO1"/>
    <s v="R103"/>
    <x v="1"/>
    <n v="130"/>
    <s v="DERECHO CIVIL"/>
  </r>
  <r>
    <x v="3"/>
    <n v="51616377"/>
    <x v="1"/>
    <n v="699"/>
    <s v="045G"/>
    <s v="GRUPO-B"/>
    <s v="Nacionalidad, extranjería e integración social"/>
    <s v="GG"/>
    <s v="GRUPO GRANDE"/>
    <s v="045G"/>
    <s v="GRUPO GRANDE DE NACIONALIDAD, EXTRANJERÍA E INTEGRACIÓN SOCIAL"/>
    <s v="GRUPO-B"/>
    <s v="Grupo Grande de NACIONALIDAD, EXTRANJERÍA E INTEGRACIÓN SOCIAL"/>
    <s v="2S"/>
    <n v="51616377"/>
    <s v="AGUDO"/>
    <s v="RUIZ"/>
    <s v="ALFONSO"/>
    <s v="AGUDO RUIZ, ALFONSO"/>
    <x v="0"/>
    <x v="0"/>
    <x v="0"/>
    <n v="6"/>
    <n v="3"/>
    <s v="alagudo"/>
    <s v="alfonso.agudo@unirioja.es"/>
    <n v="0.7"/>
    <n v="0.7"/>
    <n v="500"/>
    <s v="CATEDRATICO DE UNIVERSIDAD"/>
    <s v="C01"/>
    <s v="TIEMPO COMPLETO"/>
    <s v="2013-09-01 00:00:00.0"/>
    <s v="null"/>
    <s v="DF100223"/>
    <s v="CATEDRÁTICO DE UNIVERSIDAD"/>
    <s v="R103"/>
    <x v="1"/>
    <n v="180"/>
    <s v="DERECHO ROMANO"/>
  </r>
  <r>
    <x v="2"/>
    <n v="9308464"/>
    <x v="1"/>
    <n v="699"/>
    <s v="045G"/>
    <s v="GRUPO-B"/>
    <s v="Nacionalidad, extranjería e integración social"/>
    <s v="GG"/>
    <s v="GRUPO GRANDE"/>
    <s v="045G"/>
    <s v="GRUPO GRANDE DE NACIONALIDAD, EXTRANJERÍA E INTEGRACIÓN SOCIAL"/>
    <s v="GRUPO-B"/>
    <s v="Grupo Grande de NACIONALIDAD, EXTRANJERÍA E INTEGRACIÓN SOCIAL"/>
    <s v="2S"/>
    <n v="9308464"/>
    <s v="VEGA"/>
    <s v="GUTIÉRREZ"/>
    <s v="ANA MARÍA"/>
    <s v="VEGA GUTIÉRREZ, ANA MARÍA"/>
    <x v="0"/>
    <x v="0"/>
    <x v="0"/>
    <n v="5"/>
    <n v="3"/>
    <s v="anavega"/>
    <s v="ana.vega@unirioja.es"/>
    <n v="2"/>
    <m/>
    <n v="500"/>
    <s v="CATEDRATICO DE UNIVERSIDAD"/>
    <s v="C01"/>
    <s v="TIEMPO COMPLETO"/>
    <s v="2007-05-13 00:00:00.0"/>
    <s v="null"/>
    <s v="DF100208"/>
    <s v="CATEDRÁTICO DE UNIVERSIDAD"/>
    <s v="R103"/>
    <x v="1"/>
    <n v="145"/>
    <s v="DERECHO ECLESIÁSTICO DEL ESTADO"/>
  </r>
  <r>
    <x v="2"/>
    <n v="51616377"/>
    <x v="1"/>
    <n v="699"/>
    <s v="045G"/>
    <s v="GRUPO-B"/>
    <s v="Nacionalidad, extranjería e integración social"/>
    <s v="GG"/>
    <s v="GRUPO GRANDE"/>
    <s v="045G"/>
    <s v="GRUPO GRANDE DE NACIONALIDAD, EXTRANJERÍA E INTEGRACIÓN SOCIAL"/>
    <s v="GRUPO-B"/>
    <s v="Grupo Grande de NACIONALIDAD, EXTRANJERÍA E INTEGRACIÓN SOCIAL"/>
    <s v="2S"/>
    <n v="51616377"/>
    <s v="AGUDO"/>
    <s v="RUIZ"/>
    <s v="ALFONSO"/>
    <s v="AGUDO RUIZ, ALFONSO"/>
    <x v="0"/>
    <x v="0"/>
    <x v="0"/>
    <n v="6"/>
    <n v="3"/>
    <s v="alagudo"/>
    <s v="alfonso.agudo@unirioja.es"/>
    <n v="0.7"/>
    <m/>
    <n v="500"/>
    <s v="CATEDRATICO DE UNIVERSIDAD"/>
    <s v="C01"/>
    <s v="TIEMPO COMPLETO"/>
    <s v="2013-09-01 00:00:00.0"/>
    <s v="null"/>
    <s v="DF100223"/>
    <s v="CATEDRÁTICO DE UNIVERSIDAD"/>
    <s v="R103"/>
    <x v="1"/>
    <n v="180"/>
    <s v="DERECHO ROMANO"/>
  </r>
  <r>
    <x v="1"/>
    <n v="17845083"/>
    <x v="1"/>
    <n v="700"/>
    <s v="202201G"/>
    <s v="GRUPO-A"/>
    <s v="Estructura del ordenamiento y sistema de fuentes"/>
    <s v="GG"/>
    <s v="GRUPO GRANDE"/>
    <s v="202201G"/>
    <s v="GRUPO GRANDE DE ESTRUCTURA DEL ORDENAMIENTO Y SISTEMA DE FUENTES"/>
    <s v="GRUPO-A"/>
    <s v="Grupo Grande de ESTRUCTURA DEL ORDENAMIENTO Y SISTEMA DE FUENTES"/>
    <s v="2S"/>
    <n v="17845083"/>
    <s v="CHUECA"/>
    <s v="RODRÍGUEZ"/>
    <s v="RICARDO LUIS"/>
    <s v="CHUECA RODRÍGUEZ, RICARDO LUIS"/>
    <x v="0"/>
    <x v="0"/>
    <x v="0"/>
    <n v="6"/>
    <n v="5"/>
    <s v="richueca"/>
    <s v="ricardo.chueca@unirioja.es"/>
    <n v="3"/>
    <n v="3"/>
    <n v="500"/>
    <s v="CATEDRATICO DE UNIVERSIDAD"/>
    <s v="01R"/>
    <s v="TIEMPO COMPLETO REDUCIDO"/>
    <s v="2012-09-01 00:00:00.0"/>
    <s v="null"/>
    <s v="DF100096"/>
    <s v="CATEDRATICO DE UNIVERSIDAD"/>
    <s v="R103"/>
    <x v="1"/>
    <n v="135"/>
    <s v="DERECHO CONSTITUCIONAL"/>
  </r>
  <r>
    <x v="1"/>
    <n v="16569491"/>
    <x v="1"/>
    <n v="701"/>
    <s v="202202G"/>
    <s v="GRUPO-A"/>
    <s v="Sistema judicial español"/>
    <s v="GG"/>
    <s v="GRUPO GRANDE"/>
    <s v="202202G"/>
    <s v="CLASES TEÓRICAS DE SISTEMA JUDICIAL ESPAÑOL"/>
    <s v="GRUPO-A"/>
    <s v="Grupo de Clases Teóricas de SISTEMA JUDICIAL ESPAÑOL"/>
    <s v="2S"/>
    <n v="16569491"/>
    <s v="DÍEZ"/>
    <s v="MORRÁS"/>
    <s v="FRANCISCO JAVIER"/>
    <s v="DÍEZ MORRÁS, FRANCISCO JAVIER"/>
    <x v="1"/>
    <x v="0"/>
    <x v="1"/>
    <n v="0"/>
    <n v="0"/>
    <s v="frdiez"/>
    <s v="francisco-javier.diezm@alum.unirioja.es"/>
    <n v="1.5"/>
    <n v="1.5"/>
    <n v="532"/>
    <s v="LABORAL DOCENTE-ASOCIADO"/>
    <s v="P02"/>
    <s v="TIEMPO PARCIAL (2+2 HORAS)"/>
    <s v="2019-02-11 00:00:00.0"/>
    <s v="2019-09-14 00:00:00.0"/>
    <s v="PI101457"/>
    <s v="PROFESOR ASOCIADO"/>
    <s v="R103"/>
    <x v="1"/>
    <n v="470"/>
    <s v="HISTORIA DEL DERECHO Y DE LAS INSTITUCIONES"/>
  </r>
  <r>
    <x v="1"/>
    <n v="18196196"/>
    <x v="1"/>
    <n v="705"/>
    <s v="043G"/>
    <s v="GRUPO-A"/>
    <s v="Derecho de la persona"/>
    <s v="GG"/>
    <s v="GRUPO GRANDE"/>
    <s v="043G"/>
    <s v="GRUPO GRANDE DE DCHO. DE LA PERSONA"/>
    <s v="GRUPO-A"/>
    <s v="Grupo Grande de DERECHO DE LA PERSONA"/>
    <s v="1S"/>
    <n v="18196196"/>
    <s v="BARBER"/>
    <s v="CÁRCAMO"/>
    <s v="Mª RONCESVALLES"/>
    <s v="BARBER CÁRCAMO, Mª RONCESVALLES"/>
    <x v="0"/>
    <x v="0"/>
    <x v="0"/>
    <n v="6"/>
    <n v="3"/>
    <s v="robarber"/>
    <s v="roncesvalles.barber@unirioja.es"/>
    <n v="4.5"/>
    <n v="4.5"/>
    <n v="500"/>
    <s v="CATEDRATICO DE UNIVERSIDAD"/>
    <s v="01R"/>
    <s v="TIEMPO COMPLETO REDUCIDO"/>
    <s v="2018-12-05 00:00:00.0"/>
    <s v="null"/>
    <s v="DF100375"/>
    <s v="CATEDRÁTICO DE UNIVERSIDAD"/>
    <s v="R103"/>
    <x v="1"/>
    <n v="130"/>
    <s v="DERECHO CIVIL"/>
  </r>
  <r>
    <x v="3"/>
    <n v="13104263"/>
    <x v="1"/>
    <n v="705"/>
    <s v="043G"/>
    <s v="GRUPO-B"/>
    <s v="Derecho de la persona"/>
    <s v="GG"/>
    <s v="GRUPO GRANDE"/>
    <s v="043G"/>
    <s v="GRUPO GRANDE DE DCHO. DE LA PERSONA"/>
    <s v="GRUPO-B"/>
    <s v="Grupo Grande de DERECHO DE LA PERSONA"/>
    <s v="1S"/>
    <n v="13104263"/>
    <s v="SÁNCHEZ"/>
    <s v="HERNÁNDEZ"/>
    <s v="ÁNGEL"/>
    <s v="SÁNCHEZ HERNÁNDEZ, ÁNGEL"/>
    <x v="0"/>
    <x v="0"/>
    <x v="0"/>
    <n v="5"/>
    <n v="4"/>
    <s v="asanchez"/>
    <s v="angel.sanchez@unirioja.es"/>
    <n v="4.5"/>
    <n v="4.5"/>
    <n v="500"/>
    <s v="CATEDRATICO DE UNIVERSIDAD"/>
    <s v="01R"/>
    <s v="TIEMPO COMPLETO REDUCIDO"/>
    <s v="2018-12-18 00:00:00.0"/>
    <s v="null"/>
    <s v="DF100376"/>
    <s v="CATEDRÁTICO DE UNIVERSIDAD"/>
    <s v="R103"/>
    <x v="1"/>
    <n v="130"/>
    <s v="DERECHO CIVIL"/>
  </r>
  <r>
    <x v="3"/>
    <n v="16598717"/>
    <x v="1"/>
    <n v="706"/>
    <s v="044G"/>
    <s v="GRUPO-B"/>
    <s v="Derecho de las Administraciones Públicas"/>
    <s v="GG"/>
    <s v="GRUPO GRANDE"/>
    <s v="044G"/>
    <s v="GRUPO GRANDE DE DCHO. DE LAS ADMONES. PÚBLICAS"/>
    <s v="GRUPO-B"/>
    <s v="Grupo Grande de DCHO. DE LAS ADMONES. PÚBLICAS"/>
    <s v="1S"/>
    <n v="16598717"/>
    <s v="SAN MARTÍN"/>
    <s v="SEGURA"/>
    <s v="DAVID"/>
    <s v="SAN MARTÍN SEGURA, DAVID"/>
    <x v="1"/>
    <x v="0"/>
    <x v="1"/>
    <n v="0"/>
    <n v="0"/>
    <s v="dasan-ma"/>
    <s v="david.san-martin@unirioja.es"/>
    <n v="4.5"/>
    <n v="4.5"/>
    <n v="536"/>
    <s v="PROFESOR INTERINO"/>
    <s v="C01"/>
    <s v="TIEMPO COMPLETO"/>
    <s v="2018-09-24 00:00:00.0"/>
    <s v="2019-09-14 00:00:00.0"/>
    <s v="PI101421"/>
    <s v="PROFESOR CONTRATADO INTERINO"/>
    <s v="R103"/>
    <x v="1"/>
    <n v="125"/>
    <s v="DERECHO ADMINISTRATIVO"/>
  </r>
  <r>
    <x v="2"/>
    <n v="16632993"/>
    <x v="1"/>
    <n v="706"/>
    <s v="044R"/>
    <s v="GRUPO-B3"/>
    <s v="Derecho de las Administraciones Públicas"/>
    <s v="GR"/>
    <s v="GRUPO REDUCIDO"/>
    <s v="044R"/>
    <s v="GRUPO REDUCIDO DE DCHO. DE LAS ADMONES. PÚBLICAS"/>
    <s v="GRUPO-B3"/>
    <s v="Grupo Reducido de DCHO. DE LAS ADMONES. PÚBLICAS"/>
    <s v="1S"/>
    <n v="16632993"/>
    <s v="MUÑOZ"/>
    <s v="BENITO"/>
    <s v="LUCÍA"/>
    <s v="MUÑOZ BENITO, LUCÍA"/>
    <x v="1"/>
    <x v="0"/>
    <x v="1"/>
    <n v="0"/>
    <n v="0"/>
    <s v="lumunob"/>
    <s v="lucia.munoz@alum.unirioja.es"/>
    <n v="1.5"/>
    <n v="1.5"/>
    <n v="536"/>
    <s v="PROFESOR INTERINO"/>
    <s v="P03"/>
    <s v="TIEMPO PARCIAL (3+3 HORAS)"/>
    <s v="2018-09-24 00:00:00.0"/>
    <s v="2019-09-14 00:00:00.0"/>
    <s v="PI101419"/>
    <s v="PROFESOR CONTRATADO INTERINO"/>
    <s v="R103"/>
    <x v="1"/>
    <n v="125"/>
    <s v="DERECHO ADMINISTRATIVO"/>
  </r>
  <r>
    <x v="1"/>
    <n v="16562995"/>
    <x v="1"/>
    <n v="707"/>
    <s v="048G"/>
    <s v="GRUPO-A"/>
    <s v="Derecho de las Relaciones Laborales y de la Seguridad Social"/>
    <s v="GG"/>
    <s v="GRUPO GRANDE"/>
    <s v="048G"/>
    <s v="GRUPO GRANDE DE DCHO. DE LAS RR.LL. Y SEG. SOCIAL"/>
    <s v="GRUPO-A"/>
    <s v="Grupo Grande de Derecho de las relaciones laborales y seguridad social"/>
    <s v="2S"/>
    <n v="16562995"/>
    <s v="SOMALO"/>
    <s v="SAN JUAN"/>
    <s v="MARÍA"/>
    <s v="SOMALO SAN JUAN, MARÍA"/>
    <x v="1"/>
    <x v="0"/>
    <x v="1"/>
    <n v="0"/>
    <n v="0"/>
    <s v="masomalo"/>
    <s v="maria.somalo@unirioja.es"/>
    <n v="2"/>
    <n v="2"/>
    <n v="536"/>
    <s v="PROFESOR INTERINO"/>
    <s v="P03"/>
    <s v="TIEMPO PARCIAL (3+3 HORAS)"/>
    <s v="2019-03-09 00:00:00.0"/>
    <s v="null"/>
    <s v="PI101019"/>
    <s v="PROFESOR CONTRATADO INTERINO"/>
    <s v="R103"/>
    <x v="1"/>
    <n v="140"/>
    <s v="DERECHO DEL TRABAJO Y DE LA SEGURIDAD SOCIAL"/>
  </r>
  <r>
    <x v="1"/>
    <n v="16563493"/>
    <x v="1"/>
    <n v="707"/>
    <s v="048G"/>
    <s v="GRUPO-A"/>
    <s v="Derecho de las Relaciones Laborales y de la Seguridad Social"/>
    <s v="GG"/>
    <s v="GRUPO GRANDE"/>
    <s v="048G"/>
    <s v="GRUPO GRANDE DE DCHO. DE LAS RR.LL. Y SEG. SOCIAL"/>
    <s v="GRUPO-A"/>
    <s v="Grupo Grande de Derecho de las relaciones laborales y seguridad social"/>
    <s v="2S"/>
    <n v="16563493"/>
    <s v="SESMA"/>
    <s v="BASTIDA"/>
    <s v="BEGOÑA"/>
    <s v="SESMA BASTIDA, BEGOÑA"/>
    <x v="1"/>
    <x v="0"/>
    <x v="0"/>
    <n v="3"/>
    <n v="0"/>
    <s v="bsesma"/>
    <s v="begona.sesma@unirioja.es"/>
    <n v="4.5"/>
    <n v="4.5"/>
    <n v="534"/>
    <s v="CONTRATADO DOCTOR -TIPO 1"/>
    <s v="C01"/>
    <s v="TIEMPO COMPLETO"/>
    <s v="2008-09-19 00:00:00.0"/>
    <s v="null"/>
    <s v="LD100628"/>
    <s v="PROFESOR CONTRATADO DOCTOR -TIPO 1"/>
    <s v="R103"/>
    <x v="1"/>
    <n v="140"/>
    <s v="DERECHO DEL TRABAJO Y DE LA SEGURIDAD SOCIAL"/>
  </r>
  <r>
    <x v="3"/>
    <n v="16525592"/>
    <x v="1"/>
    <n v="707"/>
    <s v="048G"/>
    <s v="GRUPO-B"/>
    <s v="Derecho de las Relaciones Laborales y de la Seguridad Social"/>
    <s v="GG"/>
    <s v="GRUPO GRANDE"/>
    <s v="048G"/>
    <s v="GRUPO GRANDE DE DCHO. DE LAS RR.LL. Y SEG. SOCIAL"/>
    <s v="GRUPO-B"/>
    <s v="Grupo Grande de Derecho de las relaciones laborales y seguridad social"/>
    <s v="2S"/>
    <n v="16525592"/>
    <s v="RUBIO"/>
    <s v="LERENA"/>
    <s v="MARÍA VICTORIA"/>
    <s v="RUBIO LERENA, MARÍA VICTORIA"/>
    <x v="0"/>
    <x v="0"/>
    <x v="1"/>
    <n v="5"/>
    <n v="0"/>
    <s v="m-rubio"/>
    <s v="maria-victoria.rubio@unirioja.es"/>
    <n v="6.5"/>
    <n v="6.5"/>
    <s v="A-0537"/>
    <s v="TITULAR"/>
    <s v="C01"/>
    <s v="TIEMPO COMPLETO"/>
    <s v="2011-01-01 00:00:00.0"/>
    <s v="null"/>
    <s v="PI100793"/>
    <s v="TITULAR"/>
    <s v="R103"/>
    <x v="1"/>
    <n v="140"/>
    <s v="DERECHO DEL TRABAJO Y DE LA SEGURIDAD SOCIAL"/>
  </r>
  <r>
    <x v="1"/>
    <n v="51365599"/>
    <x v="1"/>
    <n v="708"/>
    <s v="031G"/>
    <s v="GRUPO-A"/>
    <s v="Sociedad y estructura social"/>
    <s v="GG"/>
    <s v="GRUPO GRANDE"/>
    <s v="031G"/>
    <s v="GRUPO GRANDE DE SOCIEDAD Y ESTRUCTURA SOCIAL"/>
    <s v="GRUPO-A"/>
    <s v="Grupo Grande de SOCIEDAD Y ESTRUCTURA SOCIAL"/>
    <s v="1S"/>
    <n v="51365599"/>
    <s v="DÍAZ"/>
    <s v="ORUETA"/>
    <s v="FERNANDO"/>
    <s v="DÍAZ ORUETA, FERNANDO"/>
    <x v="0"/>
    <x v="0"/>
    <x v="0"/>
    <n v="5"/>
    <n v="3"/>
    <s v="fediazo"/>
    <s v="fernando.diaz@unirioja.es"/>
    <n v="4.5"/>
    <n v="4.5"/>
    <n v="500"/>
    <s v="CATEDRATICO DE UNIVERSIDAD"/>
    <s v="C01"/>
    <s v="TIEMPO COMPLETO"/>
    <s v="2017-12-14 00:00:00.0"/>
    <s v="null"/>
    <s v="DF100349"/>
    <s v="CATEDRÁTICO DE UNIVERSIDAD"/>
    <s v="R114"/>
    <x v="3"/>
    <n v="775"/>
    <s v="SOCIOLOGÍA"/>
  </r>
  <r>
    <x v="6"/>
    <n v="72823017"/>
    <x v="0"/>
    <n v="708"/>
    <s v="031G"/>
    <s v="GRUPO-C"/>
    <s v="Sociedad y estructura social"/>
    <s v="GG"/>
    <s v="GRUPO GRANDE"/>
    <s v="031G"/>
    <s v="GRUPO GRANDE DE SOCIEDAD Y ESTRUCTURA SOCIAL"/>
    <s v="GRUPO-C"/>
    <s v="Grupo Grande de SOCIEDAD Y ESTRUCTURA SOCIAL"/>
    <s v="1S"/>
    <n v="72823017"/>
    <s v="BOGINO"/>
    <s v="LARRAMBEBERE"/>
    <s v="MARÍA VICTORIA"/>
    <s v="BOGINO LARRAMBEBERE, MARÍA VICTORIA"/>
    <x v="1"/>
    <x v="0"/>
    <x v="1"/>
    <n v="0"/>
    <n v="0"/>
    <s v="mabogino"/>
    <s v="maria-victoria.bogino@unirioja.es"/>
    <n v="4.5"/>
    <m/>
    <n v="536"/>
    <s v="PROFESOR INTERINO"/>
    <s v="P06"/>
    <s v="TIEMPO PARCIAL (6+6 HORAS)"/>
    <s v="2018-09-18 00:00:00.0"/>
    <s v="null"/>
    <s v="PI101392"/>
    <s v="PROFESOR CONTRATADO INTERINO"/>
    <s v="R114"/>
    <x v="3"/>
    <n v="775"/>
    <s v="SOCIOLOGÍA"/>
  </r>
  <r>
    <x v="1"/>
    <n v="16614140"/>
    <x v="1"/>
    <n v="709"/>
    <s v="032R"/>
    <s v="GRUPO-A1"/>
    <s v="Teoría del Estado y Derecho Constitucional"/>
    <s v="GR"/>
    <s v="GRUPO REDUCIDO"/>
    <s v="032R"/>
    <s v="GRUPO REDUCIDO DE TEORÍA DEL ESTADO Y DERECHO CONSTITUCIONAL"/>
    <s v="GRUPO-A1"/>
    <s v="Grupo Reducido de Teoría del Estado y Derecho constitucional"/>
    <s v="1S"/>
    <n v="16614140"/>
    <s v="OCON"/>
    <s v="GARCIA"/>
    <s v="JUAN DE LA CRUZ"/>
    <s v="OCON GARCIA, JUAN DE LA CRUZ"/>
    <x v="1"/>
    <x v="0"/>
    <x v="1"/>
    <n v="0"/>
    <n v="0"/>
    <s v="juocon"/>
    <s v="juan.ocon@alum.unirioja.es"/>
    <n v="1.5"/>
    <n v="1.5"/>
    <n v="121"/>
    <s v="PERSONAL INVESTIGADOR EN FORMACIÓN"/>
    <n v="0"/>
    <s v="_"/>
    <s v="2018-09-14 00:00:00.0"/>
    <s v="2019-09-14 00:00:00.0"/>
    <s v="D03BECARIO1"/>
    <s v="PERSONAL INVESTIGADOR PREDOCTORAL EN FORMACIÓN"/>
    <s v="R103"/>
    <x v="1"/>
    <n v="135"/>
    <s v="DERECHO CONSTITUCIONAL"/>
  </r>
  <r>
    <x v="2"/>
    <n v="16532175"/>
    <x v="1"/>
    <n v="709"/>
    <s v="032G"/>
    <s v="GRUPO-C"/>
    <s v="Teoría del Estado y Derecho Constitucional"/>
    <s v="GG"/>
    <s v="GRUPO GRANDE"/>
    <s v="032G"/>
    <s v="GRUPO GRANDE DE TEORÍA DEL ESTADO Y DERECHO CONSTITUCIONAL"/>
    <s v="GRUPO-C"/>
    <s v="Grupo Grande de TEORÍA DEL ESTADO Y DERECHO CONSTITUCIONAL"/>
    <s v="1S"/>
    <n v="16532175"/>
    <s v="IBARRA"/>
    <s v="CUCALÓN"/>
    <s v="ALBERTO ANDRÉS"/>
    <s v="IBARRA CUCALÓN, ALBERTO ANDRÉS"/>
    <x v="1"/>
    <x v="0"/>
    <x v="1"/>
    <n v="0"/>
    <n v="0"/>
    <s v="alibarra"/>
    <s v="alberto-andres.ibarra@unirioja.es"/>
    <n v="4.5"/>
    <n v="4.5"/>
    <n v="532"/>
    <s v="LABORAL DOCENTE-ASOCIADO"/>
    <s v="P06"/>
    <s v="TIEMPO PARCIAL (6+6 HORAS)"/>
    <s v="2016-09-15 00:00:00.0"/>
    <s v="2019-09-14 00:00:00.0"/>
    <s v="PI101102"/>
    <s v="PROFESOR ASOCIADO"/>
    <s v="R103"/>
    <x v="1"/>
    <n v="135"/>
    <s v="DERECHO CONSTITUCIONAL"/>
  </r>
  <r>
    <x v="0"/>
    <n v="42057900"/>
    <x v="0"/>
    <n v="710"/>
    <s v="047G"/>
    <s v="GRUPO-A"/>
    <s v="Métodos de análisis de datos"/>
    <s v="GG"/>
    <s v="GRUPO GRANDE"/>
    <s v="047G"/>
    <s v="GRUPO GRANDE DE MÉTODOS DE ANÁLISIS DE DATOS"/>
    <s v="GRUPO-A"/>
    <s v="Grupo Grande de MÉTODOS DE ANÁLISIS DE DATOS"/>
    <s v="2S"/>
    <n v="42057900"/>
    <s v="HERNÁNDEZ"/>
    <s v="MARTÍN"/>
    <s v="ZENAIDA"/>
    <s v="HERNÁNDEZ MARTÍN, ZENAIDA"/>
    <x v="1"/>
    <x v="0"/>
    <x v="1"/>
    <n v="6"/>
    <n v="0"/>
    <s v="zehernan"/>
    <s v="zenaida.hernandez@unirioja.es"/>
    <n v="4"/>
    <n v="4"/>
    <n v="506"/>
    <s v="PROFESOR TITULAR DE ESCUELA UNIVERSITARI"/>
    <s v="01A"/>
    <s v="TIEMPO COMPLETO AMPLIADO"/>
    <s v="2012-09-01 00:00:00.0"/>
    <s v="null"/>
    <s v="DF32193"/>
    <s v="TITULAR DE ESCUELAS UNIVERSITARIAS"/>
    <s v="R111"/>
    <x v="7"/>
    <n v="265"/>
    <s v="ESTADÍSTICA E INVESTIGACIÓN OPERATIVA"/>
  </r>
  <r>
    <x v="0"/>
    <n v="16598388"/>
    <x v="0"/>
    <n v="710"/>
    <s v="047G"/>
    <s v="GRUPO-B"/>
    <s v="Métodos de análisis de datos"/>
    <s v="GG"/>
    <s v="GRUPO GRANDE"/>
    <s v="047G"/>
    <s v="GRUPO GRANDE DE MÉTODOS DE ANÁLISIS DE DATOS"/>
    <s v="GRUPO-B"/>
    <s v="Grupo Grande de MÉTODOS DE ANÁLISIS DE DATOS"/>
    <s v="2S"/>
    <n v="16598388"/>
    <s v="PÉREZ"/>
    <s v="LÁZARO"/>
    <s v="FRANCISCO JAVIER"/>
    <s v="PÉREZ LÁZARO, FRANCISCO JAVIER"/>
    <x v="0"/>
    <x v="0"/>
    <x v="0"/>
    <n v="3"/>
    <n v="2"/>
    <s v="franpere"/>
    <s v="javier.perezl@unirioja.es"/>
    <n v="4"/>
    <n v="4"/>
    <n v="534"/>
    <s v="CONTRATADO DOCTOR -TIPO 1"/>
    <s v="C01"/>
    <s v="TIEMPO COMPLETO"/>
    <s v="2010-09-01 00:00:00.0"/>
    <s v="null"/>
    <s v="PI100761"/>
    <s v="PROFESOR CONTRATADO DOCTOR"/>
    <s v="R111"/>
    <x v="7"/>
    <n v="15"/>
    <s v="ANÁLISIS MATEMÁTICO"/>
  </r>
  <r>
    <x v="0"/>
    <n v="16558491"/>
    <x v="0"/>
    <n v="710"/>
    <s v="047I"/>
    <s v="GRUPO-A1"/>
    <s v="Métodos de análisis de datos"/>
    <s v="GI"/>
    <s v="GRUPO DE INFORMÁTICA"/>
    <s v="047I"/>
    <s v="GRUPO DE INFORMÁTICA DE MÉTODOS DE ANÁLISIS DE DATOS"/>
    <s v="GRUPO-A1"/>
    <s v="Grupo de Informática de Métodos de análisis de datos"/>
    <s v="2S"/>
    <n v="16558491"/>
    <s v="CILLERO"/>
    <s v="JIMÉNEZ"/>
    <s v="MARÍA BELÉN"/>
    <s v="CILLERO JIMÉNEZ, MARÍA BELÉN"/>
    <x v="1"/>
    <x v="0"/>
    <x v="1"/>
    <n v="0"/>
    <n v="0"/>
    <s v="macillj"/>
    <s v="belen.cillero@unirioja.es"/>
    <n v="1.2"/>
    <n v="1.2"/>
    <n v="532"/>
    <s v="LABORAL DOCENTE-ASOCIADO"/>
    <s v="P06"/>
    <s v="TIEMPO PARCIAL (6+6 HORAS)"/>
    <s v="2019-02-04 00:00:00.0"/>
    <s v="2019-09-14 00:00:00.0"/>
    <s v="PI101385"/>
    <s v="PROFESOR ASOCIADO"/>
    <s v="R111"/>
    <x v="7"/>
    <n v="265"/>
    <s v="ESTADÍSTICA E INVESTIGACIÓN OPERATIVA"/>
  </r>
  <r>
    <x v="3"/>
    <n v="16527500"/>
    <x v="1"/>
    <n v="712"/>
    <s v="203202G"/>
    <s v="GRUPO-A"/>
    <s v="Desarrollo del comportamiento humano en el ciclo vital"/>
    <s v="GG"/>
    <s v="GRUPO GRANDE"/>
    <s v="203202G"/>
    <s v="GRUPO GRANDE DE DESARROLLO DEL COMPORTAMIENTO HUMANO EN EL CICLO VITAL"/>
    <s v="GRUPO-A"/>
    <s v="Grupo Grande de DESARROLLO DEL COMPORTAMIENTO HUMANO EN EL CICLO VITAL"/>
    <s v="2S"/>
    <n v="16527500"/>
    <s v="SOARES"/>
    <s v="SANTOS"/>
    <s v="MARÍA YOLANDA"/>
    <s v="SOARES SANTOS, MARÍA YOLANDA"/>
    <x v="0"/>
    <x v="0"/>
    <x v="1"/>
    <n v="2"/>
    <n v="0"/>
    <s v="masoares"/>
    <s v="maria-yolanda.soares@unirioja.es"/>
    <n v="4.5"/>
    <n v="4.5"/>
    <n v="536"/>
    <s v="PROFESOR INTERINO"/>
    <s v="C01"/>
    <s v="TIEMPO COMPLETO"/>
    <s v="2014-09-15 00:00:00.0"/>
    <s v="null"/>
    <s v="PI100981"/>
    <s v="PROFESOR CONTRATADO INTERINO"/>
    <s v="R115"/>
    <x v="2"/>
    <n v="735"/>
    <s v="PSICOLOGÍA EVOLUTIVA Y DE LA EDUCACIÓN"/>
  </r>
  <r>
    <x v="3"/>
    <n v="42819023"/>
    <x v="1"/>
    <n v="712"/>
    <s v="203202G"/>
    <s v="GRUPO-A"/>
    <s v="Desarrollo del comportamiento humano en el ciclo vital"/>
    <s v="GG"/>
    <s v="GRUPO GRANDE"/>
    <s v="203202G"/>
    <s v="GRUPO GRANDE DE DESARROLLO DEL COMPORTAMIENTO HUMANO EN EL CICLO VITAL"/>
    <s v="GRUPO-A"/>
    <s v="Grupo Grande de DESARROLLO DEL COMPORTAMIENTO HUMANO EN EL CICLO VITAL"/>
    <s v="2S"/>
    <n v="42819023"/>
    <s v="URRACA"/>
    <s v="MARTÍNEZ"/>
    <s v="MARÍA LUZ"/>
    <s v="URRACA MARTÍNEZ, MARÍA LUZ"/>
    <x v="0"/>
    <x v="0"/>
    <x v="0"/>
    <n v="1"/>
    <n v="0"/>
    <s v="maurraca"/>
    <s v="maria-luz.urraca@unirioja.es"/>
    <n v="0"/>
    <n v="0"/>
    <n v="536"/>
    <s v="PROFESOR INTERINO"/>
    <s v="C01"/>
    <s v="TIEMPO COMPLETO"/>
    <s v="2012-09-01 00:00:00.0"/>
    <s v="null"/>
    <s v="PI100843"/>
    <s v="PROFESOR CONTRATADO INTERINO"/>
    <s v="R115"/>
    <x v="2"/>
    <n v="735"/>
    <s v="PSICOLOGÍA EVOLUTIVA Y DE LA EDUCACIÓN"/>
  </r>
  <r>
    <x v="3"/>
    <n v="51365599"/>
    <x v="1"/>
    <n v="716"/>
    <s v="203208G"/>
    <s v="GRUPO-A"/>
    <s v="Desigualdad, pobreza y exclusión social"/>
    <s v="GG"/>
    <s v="GRUPO GRANDE"/>
    <s v="203208G"/>
    <s v="GRUPO GRANDE DE DESIGUALDAD, POBREZA Y EXCLUSIÓN SOCIAL"/>
    <s v="GRUPO-A"/>
    <s v="Grupo Grande de DESIGUALDAD, POBREZA Y EXCLUSIÓN SOCIAL"/>
    <s v="2S"/>
    <n v="51365599"/>
    <s v="DÍAZ"/>
    <s v="ORUETA"/>
    <s v="FERNANDO"/>
    <s v="DÍAZ ORUETA, FERNANDO"/>
    <x v="0"/>
    <x v="0"/>
    <x v="0"/>
    <n v="5"/>
    <n v="3"/>
    <s v="fediazo"/>
    <s v="fernando.diaz@unirioja.es"/>
    <n v="4.5"/>
    <n v="4.5"/>
    <n v="500"/>
    <s v="CATEDRATICO DE UNIVERSIDAD"/>
    <s v="C01"/>
    <s v="TIEMPO COMPLETO"/>
    <s v="2017-12-14 00:00:00.0"/>
    <s v="null"/>
    <s v="DF100349"/>
    <s v="CATEDRÁTICO DE UNIVERSIDAD"/>
    <s v="R114"/>
    <x v="3"/>
    <n v="775"/>
    <s v="SOCIOLOGÍA"/>
  </r>
  <r>
    <x v="3"/>
    <n v="16261031"/>
    <x v="1"/>
    <n v="717"/>
    <s v="203209G"/>
    <s v="GRUPO-A"/>
    <s v="Sistema público de servicios sociales"/>
    <s v="GG"/>
    <s v="GRUPO GRANDE"/>
    <s v="203209G"/>
    <s v="GRUPO GRANDE DE SISTEMA PÚB. DE SERVICIOS SOCIALES"/>
    <s v="GRUPO-A"/>
    <s v="Grupo grande de SISTEMA PÚB. DE SERVICIOS SOCIALES"/>
    <s v="2S"/>
    <n v="16261031"/>
    <s v="SANTAMARÍA"/>
    <s v="ARINAS"/>
    <s v="RENÉ JAVIER"/>
    <s v="SANTAMARÍA ARINAS, RENÉ JAVIER"/>
    <x v="0"/>
    <x v="0"/>
    <x v="0"/>
    <n v="4"/>
    <n v="3"/>
    <s v="resantam"/>
    <s v="rene-javier.santamaria@unirioja.es"/>
    <n v="0"/>
    <n v="0"/>
    <n v="504"/>
    <s v="PROFESOR TITULAR UNIVERSIDAD"/>
    <s v="01R"/>
    <s v="TIEMPO COMPLETO REDUCIDO"/>
    <s v="2016-09-15 00:00:00.0"/>
    <s v="null"/>
    <s v="DF100199"/>
    <s v="PROFESOR TITULAR DE UNIVERSIDAD"/>
    <s v="R103"/>
    <x v="1"/>
    <n v="125"/>
    <s v="DERECHO ADMINISTRATIVO"/>
  </r>
  <r>
    <x v="4"/>
    <n v="39847439"/>
    <x v="2"/>
    <n v="720"/>
    <s v="205101G"/>
    <s v="GRUPO-A"/>
    <s v="Atención temprana"/>
    <s v="GG"/>
    <s v="GRUPO GRANDE"/>
    <s v="205101G"/>
    <s v="GRUPO GRANDE DE ATENCIÓN TEMPRANA"/>
    <s v="GRUPO-A"/>
    <s v="Grupo Grande de ATENCIÓN TEMPRANA"/>
    <s v="1S"/>
    <n v="39847439"/>
    <s v="SASTRE"/>
    <s v="I RIBA"/>
    <s v="SYLVIA"/>
    <s v="SASTRE I RIBA, SYLVIA"/>
    <x v="1"/>
    <x v="0"/>
    <x v="0"/>
    <n v="5"/>
    <n v="3"/>
    <s v="sisastre"/>
    <s v="silvia.sastre@unirioja.es"/>
    <n v="0"/>
    <n v="0"/>
    <n v="500"/>
    <s v="CATEDRATICO DE UNIVERSIDAD"/>
    <s v="C01"/>
    <s v="TIEMPO COMPLETO"/>
    <s v="2007-05-13 00:00:00.0"/>
    <s v="null"/>
    <s v="DF3590"/>
    <s v="CATEDRÁTICO DE UNIVERSIDAD"/>
    <s v="R115"/>
    <x v="2"/>
    <n v="735"/>
    <s v="PSICOLOGÍA EVOLUTIVA Y DE LA EDUCACIÓN"/>
  </r>
  <r>
    <x v="4"/>
    <n v="72770953"/>
    <x v="2"/>
    <n v="722"/>
    <s v="205103G"/>
    <s v="GRUPO-A"/>
    <s v="La escuela de educación infantil"/>
    <s v="GG"/>
    <s v="GRUPO GRANDE"/>
    <s v="205103G"/>
    <s v="GRUPO GRANDE DE LA ESCUELA DE EDUCACIÓN INFANTIL"/>
    <s v="GRUPO-A"/>
    <s v="Grupo Grande de LA ESCUELA DE EDUCACIÓN INFANTIL"/>
    <s v="AN"/>
    <n v="72770953"/>
    <s v="PÉREZ"/>
    <s v="MERINO"/>
    <s v="CRUZ"/>
    <s v="PÉREZ MERINO, CRUZ"/>
    <x v="1"/>
    <x v="0"/>
    <x v="1"/>
    <n v="0"/>
    <n v="0"/>
    <s v="crperez"/>
    <s v="cruz.perez@unirioja.es"/>
    <n v="6"/>
    <n v="6"/>
    <n v="536"/>
    <s v="PROFESOR INTERINO"/>
    <s v="C01"/>
    <s v="TIEMPO COMPLETO"/>
    <s v="2012-09-01 00:00:00.0"/>
    <s v="null"/>
    <s v="PI100847"/>
    <s v="PROFESOR CONTRATADO INTERINO"/>
    <s v="R115"/>
    <x v="2"/>
    <n v="805"/>
    <s v="TEORÍA E HISTORIA DE LA EDUCACIÓN"/>
  </r>
  <r>
    <x v="4"/>
    <n v="72781428"/>
    <x v="2"/>
    <n v="724"/>
    <s v="205105G"/>
    <s v="GRUPO-A"/>
    <s v="Didáctica general en educación infantil"/>
    <s v="GG"/>
    <s v="GRUPO GRANDE"/>
    <s v="205105G"/>
    <s v="GRUPO GRANDE DE DIDÁCTICA GENERAL EN EDUCACIÓN INFANTIL"/>
    <s v="GRUPO-A"/>
    <s v="Grupo Grande de DIDÁCTICA GENERAL EN EDUCACIÓN INFANTIL"/>
    <s v="2S"/>
    <n v="72781428"/>
    <s v="NAVARIDAS"/>
    <s v="NALDA"/>
    <s v="FERMÍN"/>
    <s v="NAVARIDAS NALDA, FERMÍN"/>
    <x v="0"/>
    <x v="0"/>
    <x v="0"/>
    <n v="3"/>
    <n v="1"/>
    <s v="fenavari"/>
    <s v="fermin.navaridas@unirioja.es"/>
    <n v="4"/>
    <n v="4"/>
    <n v="504"/>
    <s v="PROFESOR TITULAR UNIVERSIDAD"/>
    <s v="C01"/>
    <s v="TIEMPO COMPLETO"/>
    <s v="2016-11-26 00:00:00.0"/>
    <s v="null"/>
    <s v="DF100332"/>
    <s v="PROFESOR TITULAR DE UNIVERSIDAD"/>
    <s v="R115"/>
    <x v="2"/>
    <n v="215"/>
    <s v="DIDÁCTICA Y ORGANIZACIÓN ESCOLAR"/>
  </r>
  <r>
    <x v="4"/>
    <n v="16527500"/>
    <x v="2"/>
    <n v="725"/>
    <s v="205106G"/>
    <s v="GRUPO-A"/>
    <s v="Psicología de la educación infantil (3-6 años)"/>
    <s v="GG"/>
    <s v="GRUPO GRANDE"/>
    <s v="205106G"/>
    <s v="GRUPO GRANDE DE PSICOLOGIA DE LA EDUCACIÓN INFANTIL (3-6 AÑOS)"/>
    <s v="GRUPO-A"/>
    <s v="Grupo Grande de PSICOLOGIA DE LA EDUCACIÓN INFANTIL (3-6 AÑOS)"/>
    <s v="2S"/>
    <n v="16527500"/>
    <s v="SOARES"/>
    <s v="SANTOS"/>
    <s v="MARÍA YOLANDA"/>
    <s v="SOARES SANTOS, MARÍA YOLANDA"/>
    <x v="0"/>
    <x v="0"/>
    <x v="1"/>
    <n v="2"/>
    <n v="0"/>
    <s v="masoares"/>
    <s v="maria-yolanda.soares@unirioja.es"/>
    <n v="4"/>
    <n v="4"/>
    <n v="536"/>
    <s v="PROFESOR INTERINO"/>
    <s v="C01"/>
    <s v="TIEMPO COMPLETO"/>
    <s v="2014-09-15 00:00:00.0"/>
    <s v="null"/>
    <s v="PI100981"/>
    <s v="PROFESOR CONTRATADO INTERINO"/>
    <s v="R115"/>
    <x v="2"/>
    <n v="735"/>
    <s v="PSICOLOGÍA EVOLUTIVA Y DE LA EDUCACIÓN"/>
  </r>
  <r>
    <x v="4"/>
    <n v="78871077"/>
    <x v="2"/>
    <n v="725"/>
    <s v="205106G"/>
    <s v="GRUPO-A"/>
    <s v="Psicología de la educación infantil (3-6 años)"/>
    <s v="GG"/>
    <s v="GRUPO GRANDE"/>
    <s v="205106G"/>
    <s v="GRUPO GRANDE DE PSICOLOGIA DE LA EDUCACIÓN INFANTIL (3-6 AÑOS)"/>
    <s v="GRUPO-A"/>
    <s v="Grupo Grande de PSICOLOGIA DE LA EDUCACIÓN INFANTIL (3-6 AÑOS)"/>
    <s v="2S"/>
    <n v="78871077"/>
    <s v="PÉREZ DE ALBÉNIZ"/>
    <s v="ITURRIAGA"/>
    <s v="ALICIA"/>
    <s v="PÉREZ DE ALBÉNIZ ITURRIAGA, ALICIA"/>
    <x v="0"/>
    <x v="0"/>
    <x v="0"/>
    <n v="2"/>
    <n v="3"/>
    <s v="alperei"/>
    <s v="alicia.perez@unirioja.es"/>
    <n v="0"/>
    <n v="0"/>
    <n v="504"/>
    <s v="PROFESOR TITULAR UNIVERSIDAD"/>
    <s v="01R"/>
    <s v="TIEMPO COMPLETO REDUCIDO"/>
    <s v="2017-09-15 00:00:00.0"/>
    <s v="null"/>
    <s v="DF100181"/>
    <s v="TITULAR DE UNIVERSIDAD"/>
    <s v="R115"/>
    <x v="2"/>
    <n v="735"/>
    <s v="PSICOLOGÍA EVOLUTIVA Y DE LA EDUCACIÓN"/>
  </r>
  <r>
    <x v="4"/>
    <n v="16538859"/>
    <x v="2"/>
    <n v="727"/>
    <s v="205109G"/>
    <s v="GRUPO-A"/>
    <s v="Observación sistemática en la escuela infantil"/>
    <s v="GG"/>
    <s v="GRUPO GRANDE"/>
    <s v="205109G"/>
    <s v="GRUPO GRANDE DE OBSERVACIÓN SISTEMÁTICA EN LA EDUCACIÓN INFANTIL"/>
    <s v="GRUPO-A"/>
    <s v="Grupo Grande de OBSERVACIÓN SISTEMÁTICA EN LA EDUCACIÓN INFANTIL"/>
    <s v="AN"/>
    <n v="16538859"/>
    <s v="ARANA"/>
    <s v="IDIAQUEZ"/>
    <s v="JAVIER SABINO"/>
    <s v="ARANA IDIAQUEZ, JAVIER SABINO"/>
    <x v="1"/>
    <x v="0"/>
    <x v="1"/>
    <n v="0"/>
    <n v="0"/>
    <s v="jaarana"/>
    <s v="xabier.arana@unirioja.es"/>
    <n v="6"/>
    <n v="6"/>
    <n v="536"/>
    <s v="PROFESOR INTERINO"/>
    <s v="C01"/>
    <s v="TIEMPO COMPLETO"/>
    <s v="2018-09-17 00:00:00.0"/>
    <s v="null"/>
    <s v="PI101399"/>
    <s v="PROFESOR CONTRATADO INTERINO"/>
    <s v="R115"/>
    <x v="2"/>
    <n v="735"/>
    <s v="PSICOLOGÍA EVOLUTIVA Y DE LA EDUCACIÓN"/>
  </r>
  <r>
    <x v="4"/>
    <n v="16603653"/>
    <x v="2"/>
    <n v="730"/>
    <s v="205201G"/>
    <s v="GRUPO-A"/>
    <s v="Enseñanza y aprendizaje de la lengua castellana y lecto-escritura"/>
    <s v="GG"/>
    <s v="GRUPO GRANDE"/>
    <s v="205201G"/>
    <s v="TEORIA DE ENSEÑANZA Y APRENDIZAJE DE LA LENGUA CASTELLANA Y LECTOESCRITURA"/>
    <s v="GRUPO-A"/>
    <s v="Grupo de Teoria de ENSEÑANZA Y APRENDIZAJE DE LA LENGUA CASTELLANA Y LECTOE"/>
    <s v="1S"/>
    <n v="16603653"/>
    <s v="LÁZARO"/>
    <s v="NISO"/>
    <s v="REBECA"/>
    <s v="LÁZARO NISO, REBECA"/>
    <x v="0"/>
    <x v="0"/>
    <x v="0"/>
    <n v="0"/>
    <n v="0"/>
    <s v="relazaro"/>
    <s v="rebeca.lazaro@unirioja.es"/>
    <n v="4"/>
    <n v="4"/>
    <n v="536"/>
    <s v="PROFESOR INTERINO"/>
    <s v="C01"/>
    <s v="TIEMPO COMPLETO"/>
    <s v="2016-09-15 00:00:00.0"/>
    <s v="null"/>
    <s v="PI101114"/>
    <s v="PROFESOR CONTRATADO INTERINO"/>
    <s v="R106"/>
    <x v="5"/>
    <n v="195"/>
    <s v="DIDÁCTICA DE LA LENGUA Y LA LITERATURA"/>
  </r>
  <r>
    <x v="4"/>
    <n v="16594022"/>
    <x v="2"/>
    <n v="730"/>
    <s v="205201R"/>
    <s v="GRUPO-A1"/>
    <s v="Enseñanza y aprendizaje de la lengua castellana y lecto-escritura"/>
    <s v="GR"/>
    <s v="GRUPO REDUCIDO"/>
    <s v="205201R"/>
    <s v="PRÁCTICA ENSEÑANZA Y APRENDIZAJE DE LA LENGUA CASTELLANA Y LECTOESCRITURA"/>
    <s v="GRUPO-A1"/>
    <s v="Prác. de Enseñanza y aprendizaje de la lengua castellana y lecto-escritura"/>
    <s v="1S"/>
    <n v="16594022"/>
    <s v="GARCÍA"/>
    <s v="CUEVA"/>
    <s v="MARTA"/>
    <s v="GARCÍA CUEVA, MARTA"/>
    <x v="1"/>
    <x v="0"/>
    <x v="1"/>
    <m/>
    <m/>
    <s v="magarccu"/>
    <s v="marta.garciac@unirioja.es"/>
    <n v="2"/>
    <n v="2"/>
    <n v="536"/>
    <s v="PROFESOR INTERINO"/>
    <s v="C01"/>
    <s v="TIEMPO COMPLETO"/>
    <s v="2018-09-24 00:00:00.0"/>
    <s v="2019-01-28 00:00:00.0"/>
    <s v="PI101418"/>
    <s v="PROFESOR CONTRATADO INTERINO"/>
    <s v="R106"/>
    <x v="5"/>
    <n v="195"/>
    <s v="DIDÁCTICA DE LA LENGUA Y LA LITERATURA"/>
  </r>
  <r>
    <x v="4"/>
    <n v="33437205"/>
    <x v="2"/>
    <n v="731"/>
    <s v="205202G"/>
    <s v="GRUPO-A"/>
    <s v="Literatura infantil en lengua castellana"/>
    <s v="GG"/>
    <s v="GRUPO GRANDE"/>
    <s v="205202G"/>
    <s v="TEORIA DE LITERATURA INFANTIL EN LENGUA CASTELLANA"/>
    <s v="GRUPO-A"/>
    <s v="Grupo de Teoria de LITERATURA INFANTIL EN LENGUA CASTELLANA"/>
    <s v="2S"/>
    <n v="33437205"/>
    <s v="ESCUDERO"/>
    <s v="BAZTAN"/>
    <s v="JUAN MANUEL"/>
    <s v="ESCUDERO BAZTAN, JUAN MANUEL"/>
    <x v="1"/>
    <x v="0"/>
    <x v="0"/>
    <n v="0"/>
    <n v="0"/>
    <s v="juescude"/>
    <s v="juan-manuel.escudero@unirioja.es"/>
    <n v="4"/>
    <n v="4"/>
    <n v="534"/>
    <s v="CONTRATADO DOCTOR -TIPO 1"/>
    <s v="C01"/>
    <s v="TIEMPO COMPLETO"/>
    <s v="2019-02-01 00:00:00.0"/>
    <s v="null"/>
    <s v="PI100711"/>
    <s v="PROFESOR CONTRATADO DOCTOR -TIPO 1"/>
    <s v="R106"/>
    <x v="5"/>
    <n v="195"/>
    <s v="DIDÁCTICA DE LA LENGUA Y LA LITERATURA"/>
  </r>
  <r>
    <x v="5"/>
    <n v="78871077"/>
    <x v="2"/>
    <n v="734"/>
    <s v="206101G"/>
    <s v="GRUPO-A"/>
    <s v="Psicología de la educación"/>
    <s v="GG"/>
    <s v="GRUPO GRANDE"/>
    <s v="206101G"/>
    <s v="GRUPO GRANDE DE PSICOLOGÍA DE LA EDUCACIÓN"/>
    <s v="GRUPO-A"/>
    <s v="Grupo Grande de PSICOLOGÍA DE LA EDUCACIÓN"/>
    <s v="1S"/>
    <n v="78871077"/>
    <s v="PÉREZ DE ALBÉNIZ"/>
    <s v="ITURRIAGA"/>
    <s v="ALICIA"/>
    <s v="PÉREZ DE ALBÉNIZ ITURRIAGA, ALICIA"/>
    <x v="0"/>
    <x v="0"/>
    <x v="0"/>
    <n v="2"/>
    <n v="3"/>
    <s v="alperei"/>
    <s v="alicia.perez@unirioja.es"/>
    <n v="4"/>
    <n v="4"/>
    <n v="504"/>
    <s v="PROFESOR TITULAR UNIVERSIDAD"/>
    <s v="01R"/>
    <s v="TIEMPO COMPLETO REDUCIDO"/>
    <s v="2017-09-15 00:00:00.0"/>
    <s v="null"/>
    <s v="DF100181"/>
    <s v="TITULAR DE UNIVERSIDAD"/>
    <s v="R115"/>
    <x v="2"/>
    <n v="735"/>
    <s v="PSICOLOGÍA EVOLUTIVA Y DE LA EDUCACIÓN"/>
  </r>
  <r>
    <x v="5"/>
    <n v="16527500"/>
    <x v="2"/>
    <n v="734"/>
    <s v="206101R"/>
    <s v="GRUPO-A2"/>
    <s v="Psicología de la educación"/>
    <s v="GR"/>
    <s v="GRUPO REDUCIDO"/>
    <s v="206101R"/>
    <s v="GRUPO REDUCIDO DE PSICOLOGÍA DE LA EDUCACIÓN"/>
    <s v="GRUPO-A2"/>
    <s v="Grupo Reducido de Psicología de la educación"/>
    <s v="1S"/>
    <n v="16527500"/>
    <s v="SOARES"/>
    <s v="SANTOS"/>
    <s v="MARÍA YOLANDA"/>
    <s v="SOARES SANTOS, MARÍA YOLANDA"/>
    <x v="0"/>
    <x v="0"/>
    <x v="1"/>
    <n v="2"/>
    <n v="0"/>
    <s v="masoares"/>
    <s v="maria-yolanda.soares@unirioja.es"/>
    <n v="2"/>
    <n v="2"/>
    <n v="536"/>
    <s v="PROFESOR INTERINO"/>
    <s v="C01"/>
    <s v="TIEMPO COMPLETO"/>
    <s v="2014-09-15 00:00:00.0"/>
    <s v="null"/>
    <s v="PI100981"/>
    <s v="PROFESOR CONTRATADO INTERINO"/>
    <s v="R115"/>
    <x v="2"/>
    <n v="735"/>
    <s v="PSICOLOGÍA EVOLUTIVA Y DE LA EDUCACIÓN"/>
  </r>
  <r>
    <x v="5"/>
    <n v="72823017"/>
    <x v="2"/>
    <n v="736"/>
    <s v="206103G"/>
    <s v="GRUPO-A"/>
    <s v="Sociedad, familia y tutoría"/>
    <s v="GG"/>
    <s v="GRUPO GRANDE"/>
    <s v="206103G"/>
    <s v="GRUPO GRANDE DE SOCIEDAD, FAMILIA Y TUTORIA"/>
    <s v="GRUPO-A"/>
    <s v="Grupo Grande de SOCIEDAD, FAMILIA Y TUTORIA"/>
    <s v="1S"/>
    <n v="72823017"/>
    <s v="BOGINO"/>
    <s v="LARRAMBEBERE"/>
    <s v="MARÍA VICTORIA"/>
    <s v="BOGINO LARRAMBEBERE, MARÍA VICTORIA"/>
    <x v="1"/>
    <x v="0"/>
    <x v="1"/>
    <n v="0"/>
    <n v="0"/>
    <s v="mabogino"/>
    <s v="maria-victoria.bogino@unirioja.es"/>
    <n v="2"/>
    <n v="2"/>
    <n v="536"/>
    <s v="PROFESOR INTERINO"/>
    <s v="P06"/>
    <s v="TIEMPO PARCIAL (6+6 HORAS)"/>
    <s v="2018-09-18 00:00:00.0"/>
    <s v="null"/>
    <s v="PI101392"/>
    <s v="PROFESOR CONTRATADO INTERINO"/>
    <s v="R114"/>
    <x v="3"/>
    <n v="775"/>
    <s v="SOCIOLOGÍA"/>
  </r>
  <r>
    <x v="5"/>
    <n v="42819023"/>
    <x v="2"/>
    <n v="737"/>
    <s v="206104G"/>
    <s v="GRUPO-A"/>
    <s v="Psicología del desarrollo"/>
    <s v="GG"/>
    <s v="GRUPO GRANDE"/>
    <s v="206104G"/>
    <s v="GRUPO GRANDE DE PSICOLOGÍA DEL DESARROLLO"/>
    <s v="GRUPO-A"/>
    <s v="Grupo Grande de PSICOLOGÍA DEL DESARROLLO"/>
    <s v="AN"/>
    <n v="42819023"/>
    <s v="URRACA"/>
    <s v="MARTÍNEZ"/>
    <s v="MARÍA LUZ"/>
    <s v="URRACA MARTÍNEZ, MARÍA LUZ"/>
    <x v="0"/>
    <x v="0"/>
    <x v="0"/>
    <n v="1"/>
    <n v="0"/>
    <s v="maurraca"/>
    <s v="maria-luz.urraca@unirioja.es"/>
    <n v="8"/>
    <n v="8"/>
    <n v="536"/>
    <s v="PROFESOR INTERINO"/>
    <s v="C01"/>
    <s v="TIEMPO COMPLETO"/>
    <s v="2012-09-01 00:00:00.0"/>
    <s v="null"/>
    <s v="PI100843"/>
    <s v="PROFESOR CONTRATADO INTERINO"/>
    <s v="R115"/>
    <x v="2"/>
    <n v="735"/>
    <s v="PSICOLOGÍA EVOLUTIVA Y DE LA EDUCACIÓN"/>
  </r>
  <r>
    <x v="5"/>
    <n v="16618049"/>
    <x v="2"/>
    <n v="737"/>
    <s v="206104G"/>
    <s v="GRUPO-B"/>
    <s v="Psicología del desarrollo"/>
    <s v="GG"/>
    <s v="GRUPO GRANDE"/>
    <s v="206104G"/>
    <s v="GRUPO GRANDE DE PSICOLOGÍA DEL DESARROLLO"/>
    <s v="GRUPO-B"/>
    <s v="Grupo Grande de PSICOLOGÍA DEL DESARROLLO"/>
    <s v="AN"/>
    <n v="16618049"/>
    <s v="PÉREZ"/>
    <s v="SÁENZ"/>
    <s v="JULIA"/>
    <s v="PÉREZ SÁENZ, JULIA"/>
    <x v="1"/>
    <x v="0"/>
    <x v="1"/>
    <n v="0"/>
    <n v="0"/>
    <s v="juperesa"/>
    <s v="julia.perez@unirioja.es"/>
    <n v="2"/>
    <n v="2"/>
    <n v="532"/>
    <s v="LABORAL DOCENTE-ASOCIADO"/>
    <s v="P05"/>
    <s v="TIEMPO PARCIAL (5+5 HORAS)"/>
    <s v="2018-10-10 00:00:00.0"/>
    <s v="2019-09-14 00:00:00.0"/>
    <s v="PI101441"/>
    <s v="PROFESOR ASOCIADO"/>
    <s v="R115"/>
    <x v="2"/>
    <n v="735"/>
    <s v="PSICOLOGÍA EVOLUTIVA Y DE LA EDUCACIÓN"/>
  </r>
  <r>
    <x v="5"/>
    <n v="5384326"/>
    <x v="2"/>
    <n v="738"/>
    <s v="206105G"/>
    <s v="GRUPO-A"/>
    <s v="Didáctica general en educación primaria"/>
    <s v="GG"/>
    <s v="GRUPO GRANDE"/>
    <s v="206105G"/>
    <s v="GRUPO GRANDE DE DIDÁCTICA GENERAL EN EDUCACIÓN PRIMARIA"/>
    <s v="GRUPO-A"/>
    <s v="Grupo Grande de DIDÁCTICA GENERAL EN EDUCACIÓN PRIMARIA"/>
    <s v="2S"/>
    <n v="5384326"/>
    <s v="ÁLVAREZ"/>
    <s v="IRARRETA"/>
    <s v="M.ª ALMUDENA"/>
    <s v="ÁLVAREZ IRARRETA, M.ª ALMUDENA"/>
    <x v="1"/>
    <x v="0"/>
    <x v="0"/>
    <n v="0"/>
    <n v="0"/>
    <s v="maalvai"/>
    <s v="m-almudena.alvarez@unirioja.es"/>
    <n v="2.5"/>
    <n v="2.5"/>
    <n v="532"/>
    <s v="LABORAL DOCENTE-ASOCIADO"/>
    <s v="P05"/>
    <s v="TIEMPO PARCIAL (5+5 HORAS)"/>
    <s v="2018-09-17 00:00:00.0"/>
    <s v="2019-09-14 00:00:00.0"/>
    <s v="PI101292"/>
    <s v="PROFESOR ASOCIADO"/>
    <s v="R115"/>
    <x v="2"/>
    <n v="215"/>
    <s v="DIDÁCTICA Y ORGANIZACIÓN ESCOLAR"/>
  </r>
  <r>
    <x v="5"/>
    <n v="16611235"/>
    <x v="2"/>
    <n v="738"/>
    <s v="206105G"/>
    <s v="GRUPO-A"/>
    <s v="Didáctica general en educación primaria"/>
    <s v="GG"/>
    <s v="GRUPO GRANDE"/>
    <s v="206105G"/>
    <s v="GRUPO GRANDE DE DIDÁCTICA GENERAL EN EDUCACIÓN PRIMARIA"/>
    <s v="GRUPO-A"/>
    <s v="Grupo Grande de DIDÁCTICA GENERAL EN EDUCACIÓN PRIMARIA"/>
    <s v="2S"/>
    <n v="16611235"/>
    <s v="FERNÁNDEZ"/>
    <s v="PASTOR"/>
    <s v="SERGIO"/>
    <s v="FERNÁNDEZ PASTOR, SERGIO"/>
    <x v="1"/>
    <x v="0"/>
    <x v="1"/>
    <n v="0"/>
    <n v="0"/>
    <s v="sefernp"/>
    <s v="sergio.fernandezp@unirioja.es"/>
    <n v="1.5"/>
    <n v="1.5"/>
    <n v="532"/>
    <s v="LABORAL DOCENTE-ASOCIADO"/>
    <s v="P06"/>
    <s v="TIEMPO PARCIAL (6+6 HORAS)"/>
    <s v="2017-09-15 00:00:00.0"/>
    <s v="2019-09-14 00:00:00.0"/>
    <s v="PI101293"/>
    <s v="PROFESOR ASOCIADO"/>
    <s v="R115"/>
    <x v="2"/>
    <n v="215"/>
    <s v="DIDÁCTICA Y ORGANIZACIÓN ESCOLAR"/>
  </r>
  <r>
    <x v="5"/>
    <n v="29032967"/>
    <x v="2"/>
    <n v="738"/>
    <s v="206105G"/>
    <s v="GRUPO-B"/>
    <s v="Didáctica general en educación primaria"/>
    <s v="GG"/>
    <s v="GRUPO GRANDE"/>
    <s v="206105G"/>
    <s v="GRUPO GRANDE DE DIDÁCTICA GENERAL EN EDUCACIÓN PRIMARIA"/>
    <s v="GRUPO-B"/>
    <s v="Grupo Grande de DIDÁCTICA GENERAL EN EDUCACIÓN PRIMARIA"/>
    <s v="2S"/>
    <n v="29032967"/>
    <s v="SUBERVIOLA"/>
    <s v="OVEJAS"/>
    <s v="IRATXE"/>
    <s v="SUBERVIOLA OVEJAS, IRATXE"/>
    <x v="0"/>
    <x v="0"/>
    <x v="1"/>
    <n v="0"/>
    <n v="0"/>
    <s v="irsuberv"/>
    <s v="iratxe.suberviola@unirioja.es"/>
    <n v="2.5"/>
    <n v="2.5"/>
    <n v="532"/>
    <s v="LABORAL DOCENTE-ASOCIADO"/>
    <s v="P06"/>
    <s v="TIEMPO PARCIAL (6+6 HORAS)"/>
    <s v="2016-09-15 00:00:00.0"/>
    <s v="2019-09-14 00:00:00.0"/>
    <s v="PI101133"/>
    <s v="PROFESOR ASOCIADO"/>
    <s v="R115"/>
    <x v="2"/>
    <n v="215"/>
    <s v="DIDÁCTICA Y ORGANIZACIÓN ESCOLAR"/>
  </r>
  <r>
    <x v="5"/>
    <n v="16532195"/>
    <x v="2"/>
    <n v="739"/>
    <s v="206106G"/>
    <s v="GRUPO-A"/>
    <s v="Trastornos del desarrollo y dificultad de aprendizaje"/>
    <s v="GG"/>
    <s v="GRUPO GRANDE"/>
    <s v="206106G"/>
    <s v="GRUPO GRANDE DE TRASTORNOS DEL DESARROLLO Y DIFICULTAD DE APRENDIZAJE"/>
    <s v="GRUPO-A"/>
    <s v="Grupo Grande de TRASTORNOS DEL DESARROLLO Y DIFICULTAD DE APRENDIZAJE"/>
    <s v="1S"/>
    <n v="16532195"/>
    <s v="PASCUAL"/>
    <s v="SUFRATE"/>
    <s v="MARÍA TERESA"/>
    <s v="PASCUAL SUFRATE, MARÍA TERESA"/>
    <x v="0"/>
    <x v="0"/>
    <x v="0"/>
    <n v="6"/>
    <n v="0"/>
    <s v="tpascual"/>
    <s v="teresa.pascual@unirioja.es"/>
    <n v="4"/>
    <n v="4"/>
    <n v="504"/>
    <s v="PROFESOR TITULAR UNIVERSIDAD"/>
    <s v="01A"/>
    <s v="TIEMPO COMPLETO AMPLIADO"/>
    <s v="2017-04-12 00:00:00.0"/>
    <s v="null"/>
    <s v="DF3607"/>
    <s v="PROFESOR TITULAR DE UNIVERSIDAD"/>
    <s v="R115"/>
    <x v="2"/>
    <n v="735"/>
    <s v="PSICOLOGÍA EVOLUTIVA Y DE LA EDUCACIÓN"/>
  </r>
  <r>
    <x v="5"/>
    <n v="16536389"/>
    <x v="2"/>
    <n v="739"/>
    <s v="206106G"/>
    <s v="GRUPO-B"/>
    <s v="Trastornos del desarrollo y dificultad de aprendizaje"/>
    <s v="GG"/>
    <s v="GRUPO GRANDE"/>
    <s v="206106G"/>
    <s v="GRUPO GRANDE DE TRASTORNOS DEL DESARROLLO Y DIFICULTAD DE APRENDIZAJE"/>
    <s v="GRUPO-B"/>
    <s v="Grupo Grande de TRASTORNOS DEL DESARROLLO Y DIFICULTAD DE APRENDIZAJE"/>
    <s v="1S"/>
    <n v="16536389"/>
    <s v="LOZANO"/>
    <s v="HERCE"/>
    <s v="ROBERTO"/>
    <s v="LOZANO HERCE, ROBERTO"/>
    <x v="0"/>
    <x v="0"/>
    <x v="0"/>
    <n v="0"/>
    <n v="0"/>
    <s v="rolozano"/>
    <s v="roberto.lozano@unirioja.es"/>
    <n v="4"/>
    <n v="4"/>
    <n v="532"/>
    <s v="LABORAL DOCENTE-ASOCIADO"/>
    <s v="P02"/>
    <s v="TIEMPO PARCIAL (2+2 HORAS)"/>
    <s v="2018-09-17 00:00:00.0"/>
    <s v="2019-09-14 00:00:00.0"/>
    <s v="PI101402"/>
    <s v="PROFESOR ASOCIADO A TIEMPO PARCIAL 2+2"/>
    <s v="R115"/>
    <x v="2"/>
    <n v="735"/>
    <s v="PSICOLOGÍA EVOLUTIVA Y DE LA EDUCACIÓN"/>
  </r>
  <r>
    <x v="4"/>
    <n v="16617135"/>
    <x v="2"/>
    <n v="743"/>
    <s v="014G"/>
    <s v="GRUPO-D"/>
    <s v="Idioma moderno I: Inglés"/>
    <s v="GG"/>
    <s v="GRUPO GRANDE"/>
    <s v="014G"/>
    <s v="TEORIA DE IDIOMA MODERNO I: INGLÉS"/>
    <s v="GRUPO-D"/>
    <s v="Grupo de Teoria de IDIOMA MODERNO I: INGLÉS"/>
    <s v="1S"/>
    <n v="16617135"/>
    <s v="METOLA"/>
    <s v="RODRÍGUEZ"/>
    <s v="DARÍO"/>
    <s v="METOLA RODRÍGUEZ, DARÍO"/>
    <x v="1"/>
    <x v="0"/>
    <x v="1"/>
    <m/>
    <m/>
    <s v="dametola"/>
    <s v="dario.metola@unirioja.es"/>
    <n v="3"/>
    <n v="3"/>
    <n v="536"/>
    <s v="PROFESOR INTERINO"/>
    <s v="P06"/>
    <s v="TIEMPO PARCIAL (6+6 HORAS)"/>
    <s v="2018-09-17 00:00:00.0"/>
    <s v="2019-01-04 00:00:00.0"/>
    <s v="PI101413"/>
    <s v="PROFESOR CONTRATADO INTERINO"/>
    <s v="R107"/>
    <x v="6"/>
    <n v="345"/>
    <s v="FILOLOGÍA INGLESA"/>
  </r>
  <r>
    <x v="4"/>
    <n v="16641973"/>
    <x v="2"/>
    <n v="743"/>
    <s v="014LI"/>
    <s v="GRUPO-D2"/>
    <s v="Idioma moderno I: Inglés"/>
    <s v="GLI"/>
    <s v="GRUPO DE LABORATORIO DE IDIOMAS"/>
    <s v="014LI"/>
    <s v="PRÁCTICAS DE LABORATORIO DE IDIOMA MODERNO I: INGLÉS"/>
    <s v="GRUPO-D2"/>
    <s v="Grupo de Laboratorio de Idioma de Idioma moderno I: inglés"/>
    <s v="1S"/>
    <n v="16641973"/>
    <s v="LOZANO"/>
    <s v="PALACIO"/>
    <s v="INÉS"/>
    <s v="LOZANO PALACIO, INÉS"/>
    <x v="1"/>
    <x v="0"/>
    <x v="1"/>
    <n v="0"/>
    <n v="0"/>
    <s v="inlozano"/>
    <s v="ines.lozano@alum.unirioja.es"/>
    <n v="1.5"/>
    <n v="1.5"/>
    <n v="121"/>
    <s v="PERSONAL INVESTIGADOR EN FORMACIÓN"/>
    <n v="0"/>
    <s v="_"/>
    <s v="2017-10-15 00:00:00.0"/>
    <s v="2018-10-14 00:00:00.0"/>
    <s v="D07BECARIO4"/>
    <s v="PERSONAL INVESTIGADOR PREDOCTORAL EN FORMACIÓN"/>
    <s v="R107"/>
    <x v="6"/>
    <n v="345"/>
    <s v="FILOLOGÍA INGLESA"/>
  </r>
  <r>
    <x v="5"/>
    <n v="16520166"/>
    <x v="2"/>
    <n v="743"/>
    <s v="014G"/>
    <s v="GRUPO-A"/>
    <s v="Idioma moderno I: Inglés"/>
    <s v="GG"/>
    <s v="GRUPO GRANDE"/>
    <s v="014G"/>
    <s v="TEORIA DE IDIOMA MODERNO I: INGLÉS"/>
    <s v="GRUPO-A"/>
    <s v="Grupo de Teoria de IDIOMA MODERNO I: INGLÉS"/>
    <s v="1S"/>
    <n v="16520166"/>
    <s v="SANTANA"/>
    <s v="MARTÍNEZ"/>
    <s v="PEDRO"/>
    <s v="SANTANA MARTÍNEZ, PEDRO"/>
    <x v="1"/>
    <x v="0"/>
    <x v="0"/>
    <n v="6"/>
    <n v="1"/>
    <s v="psantana"/>
    <s v="pedro.santana@unirioja.es"/>
    <n v="3"/>
    <n v="3"/>
    <n v="504"/>
    <s v="PROFESOR TITULAR UNIVERSIDAD"/>
    <s v="01A"/>
    <s v="TIEMPO COMPLETO AMPLIADO"/>
    <s v="2012-09-01 00:00:00.0"/>
    <s v="null"/>
    <s v="DF31690"/>
    <s v="TITULAR DE UNIVERSIDAD"/>
    <s v="R107"/>
    <x v="6"/>
    <n v="345"/>
    <s v="FILOLOGÍA INGLESA"/>
  </r>
  <r>
    <x v="5"/>
    <n v="16607430"/>
    <x v="2"/>
    <n v="743"/>
    <s v="014G"/>
    <s v="GRUPO-B"/>
    <s v="Idioma moderno I: Inglés"/>
    <s v="GG"/>
    <s v="GRUPO GRANDE"/>
    <s v="014G"/>
    <s v="TEORIA DE IDIOMA MODERNO I: INGLÉS"/>
    <s v="GRUPO-B"/>
    <s v="Grupo de Teoria de IDIOMA MODERNO I: INGLÉS"/>
    <s v="1S"/>
    <n v="16607430"/>
    <s v="ARRIBAS"/>
    <s v="GARCÍA"/>
    <s v="MARIO"/>
    <s v="ARRIBAS GARCÍA, MARIO"/>
    <x v="1"/>
    <x v="0"/>
    <x v="1"/>
    <n v="0"/>
    <n v="0"/>
    <s v="maarriba"/>
    <s v="mario.arribas@alum.unirioja.es"/>
    <n v="3"/>
    <n v="3"/>
    <n v="532"/>
    <s v="LABORAL DOCENTE-ASOCIADO"/>
    <s v="P03"/>
    <s v="TIEMPO PARCIAL (3+3 HORAS)"/>
    <s v="2018-09-17 00:00:00.0"/>
    <s v="2019-09-14 00:00:00.0"/>
    <s v="PI101407"/>
    <s v="PROFESOR ASOCIADO"/>
    <s v="R107"/>
    <x v="6"/>
    <n v="345"/>
    <s v="FILOLOGÍA INGLESA"/>
  </r>
  <r>
    <x v="5"/>
    <n v="25142660"/>
    <x v="2"/>
    <n v="743"/>
    <s v="014G"/>
    <s v="GRUPO-C"/>
    <s v="Idioma moderno I: Inglés"/>
    <s v="GG"/>
    <s v="GRUPO GRANDE"/>
    <s v="014G"/>
    <s v="TEORIA DE IDIOMA MODERNO I: INGLÉS"/>
    <s v="GRUPO-C"/>
    <s v="Grupo de Teoria de IDIOMA MODERNO I: INGLÉS"/>
    <s v="1S"/>
    <n v="25142660"/>
    <s v="GARCÍA"/>
    <s v="ALAMÁN"/>
    <s v="MARTA"/>
    <s v="GARCÍA ALAMÁN, MARTA"/>
    <x v="0"/>
    <x v="0"/>
    <x v="1"/>
    <n v="0"/>
    <n v="0"/>
    <s v="magarcala"/>
    <s v="marta.garciaa@unirioja.es"/>
    <n v="3"/>
    <n v="3"/>
    <n v="532"/>
    <s v="LABORAL DOCENTE-ASOCIADO"/>
    <s v="P03"/>
    <s v="TIEMPO PARCIAL (3+3 HORAS)"/>
    <s v="2018-09-17 00:00:00.0"/>
    <s v="2019-09-14 00:00:00.0"/>
    <s v="PI101374"/>
    <s v="PROFESOR ASOCIADO"/>
    <s v="R107"/>
    <x v="6"/>
    <n v="345"/>
    <s v="FILOLOGÍA INGLESA"/>
  </r>
  <r>
    <x v="5"/>
    <n v="47106053"/>
    <x v="2"/>
    <n v="743"/>
    <s v="014LI"/>
    <s v="GRUPO-A1"/>
    <s v="Idioma moderno I: Inglés"/>
    <s v="GLI"/>
    <s v="GRUPO DE LABORATORIO DE IDIOMAS"/>
    <s v="014LI"/>
    <s v="PRÁCTICAS DE LABORATORIO DE IDIOMA MODERNO I: INGLÉS"/>
    <s v="GRUPO-A1"/>
    <s v="Grupo de Laboratorio de Idioma de Idioma moderno I: inglés"/>
    <s v="1S"/>
    <n v="47106053"/>
    <s v="FIDALGO"/>
    <s v="ALLO"/>
    <s v="LUISA"/>
    <s v="FIDALGO ALLO, LUISA"/>
    <x v="1"/>
    <x v="0"/>
    <x v="0"/>
    <n v="0"/>
    <n v="0"/>
    <s v="lufidalg"/>
    <s v="luisa.fidalgoa@unirioja.es"/>
    <n v="1.5"/>
    <n v="1.5"/>
    <n v="536"/>
    <s v="PROFESOR INTERINO"/>
    <s v="C01"/>
    <s v="TIEMPO COMPLETO"/>
    <s v="2017-09-15 00:00:00.0"/>
    <s v="null"/>
    <s v="PI101261"/>
    <s v="PROFESOR CONTRATADO INTERINO"/>
    <s v="R107"/>
    <x v="6"/>
    <n v="345"/>
    <s v="FILOLOGÍA INGLESA"/>
  </r>
  <r>
    <x v="5"/>
    <n v="16521187"/>
    <x v="2"/>
    <n v="743"/>
    <s v="014LI"/>
    <s v="GRUPO-B1"/>
    <s v="Idioma moderno I: Inglés"/>
    <s v="GLI"/>
    <s v="GRUPO DE LABORATORIO DE IDIOMAS"/>
    <s v="014LI"/>
    <s v="PRÁCTICAS DE LABORATORIO DE IDIOMA MODERNO I: INGLÉS"/>
    <s v="GRUPO-B1"/>
    <s v="Grupo de Laboratorio de Idioma de Idioma moderno I: inglés"/>
    <s v="1S"/>
    <n v="16521187"/>
    <s v="ÁLVARO"/>
    <s v="ROJO"/>
    <s v="Mª CONCEPCIÓN"/>
    <s v="ÁLVARO ROJO, Mª CONCEPCIÓN"/>
    <x v="1"/>
    <x v="0"/>
    <x v="1"/>
    <n v="0"/>
    <n v="0"/>
    <s v="mcalvaro"/>
    <s v="m-concepcion.alvaro@unirioja.es"/>
    <n v="1.5"/>
    <n v="1.5"/>
    <n v="532"/>
    <s v="LABORAL DOCENTE-ASOCIADO"/>
    <s v="P04"/>
    <s v="TIEMPO PARCIAL (4+4 HORAS)"/>
    <s v="2017-09-15 00:00:00.0"/>
    <s v="2019-09-14 00:00:00.0"/>
    <s v="PI101257"/>
    <s v="PROFESOR ASOCIADO"/>
    <s v="R107"/>
    <x v="6"/>
    <n v="345"/>
    <s v="FILOLOGÍA INGLESA"/>
  </r>
  <r>
    <x v="5"/>
    <n v="45663944"/>
    <x v="2"/>
    <n v="743"/>
    <s v="014LI"/>
    <s v="GRUPO-B2"/>
    <s v="Idioma moderno I: Inglés"/>
    <s v="GLI"/>
    <s v="GRUPO DE LABORATORIO DE IDIOMAS"/>
    <s v="014LI"/>
    <s v="PRÁCTICAS DE LABORATORIO DE IDIOMA MODERNO I: INGLÉS"/>
    <s v="GRUPO-B2"/>
    <s v="Grupo de Laboratorio de Idioma de Idioma moderno I: inglés"/>
    <s v="1S"/>
    <n v="45663944"/>
    <s v="GARRETAS"/>
    <s v="FERNÁNDEZ"/>
    <s v="VIRGINIA"/>
    <s v="GARRETAS FERNÁNDEZ, VIRGINIA"/>
    <x v="1"/>
    <x v="0"/>
    <x v="1"/>
    <n v="0"/>
    <n v="0"/>
    <s v="vigarret"/>
    <s v="virginia.garretas@unirioja.es"/>
    <n v="1.5"/>
    <n v="1.5"/>
    <n v="532"/>
    <s v="LABORAL DOCENTE-ASOCIADO"/>
    <s v="P03"/>
    <s v="TIEMPO PARCIAL (3+3 HORAS)"/>
    <s v="2016-09-15 00:00:00.0"/>
    <s v="2019-09-14 00:00:00.0"/>
    <s v="PI101120"/>
    <s v="PROFESOR ASOCIADO"/>
    <s v="R107"/>
    <x v="6"/>
    <n v="345"/>
    <s v="FILOLOGÍA INGLESA"/>
  </r>
  <r>
    <x v="6"/>
    <n v="16593055"/>
    <x v="0"/>
    <n v="743"/>
    <s v="014G"/>
    <s v="GRUPO-E"/>
    <s v="Idioma moderno I: Inglés"/>
    <s v="GG"/>
    <s v="GRUPO GRANDE"/>
    <s v="014G"/>
    <s v="TEORIA DE IDIOMA MODERNO I: INGLÉS"/>
    <s v="GRUPO-E"/>
    <s v="Grupo de Teoria de IDIOMA MODERNO I: INGLÉS"/>
    <s v="1S"/>
    <n v="16593055"/>
    <s v="NOVO"/>
    <s v="URRACA"/>
    <s v="CARMEN"/>
    <s v="NOVO URRACA, CARMEN"/>
    <x v="1"/>
    <x v="0"/>
    <x v="0"/>
    <n v="0"/>
    <n v="0"/>
    <s v="canovo"/>
    <s v="carmen.novo@unirioja.es"/>
    <n v="3"/>
    <n v="3"/>
    <n v="536"/>
    <s v="PROFESOR INTERINO"/>
    <s v="C01"/>
    <s v="TIEMPO COMPLETO"/>
    <s v="2018-09-17 00:00:00.0"/>
    <s v="null"/>
    <s v="PI101369"/>
    <s v="PROFESOR CONTRATADO INTERINO"/>
    <s v="R107"/>
    <x v="6"/>
    <n v="345"/>
    <s v="FILOLOGÍA INGLESA"/>
  </r>
  <r>
    <x v="6"/>
    <n v="16626763"/>
    <x v="0"/>
    <n v="743"/>
    <s v="014LI"/>
    <s v="GRUPO-E1"/>
    <s v="Idioma moderno I: Inglés"/>
    <s v="GLI"/>
    <s v="GRUPO DE LABORATORIO DE IDIOMAS"/>
    <s v="014LI"/>
    <s v="PRÁCTICAS DE LABORATORIO DE IDIOMA MODERNO I: INGLÉS"/>
    <s v="GRUPO-E1"/>
    <s v="Grupo de Laboratorio de Idioma de Idioma moderno I: inglés"/>
    <s v="1S"/>
    <n v="16626763"/>
    <s v="OJANGUREN"/>
    <s v="LÓPEZ"/>
    <s v="ANA ELVIRA"/>
    <s v="OJANGUREN LÓPEZ, ANA ELVIRA"/>
    <x v="1"/>
    <x v="0"/>
    <x v="1"/>
    <n v="0"/>
    <n v="0"/>
    <s v="anojangu"/>
    <s v="ana-elvira.ojanguren@unirioja.es"/>
    <n v="0.8"/>
    <n v="0.8"/>
    <n v="536"/>
    <s v="PROFESOR INTERINO"/>
    <s v="C01"/>
    <s v="TIEMPO COMPLETO"/>
    <s v="2019-01-29 00:00:00.0"/>
    <s v="null"/>
    <s v="PI101370"/>
    <s v="PROFESOR CONTRATADO INTERINO"/>
    <s v="R107"/>
    <x v="6"/>
    <n v="345"/>
    <s v="FILOLOGÍA INGLESA"/>
  </r>
  <r>
    <x v="6"/>
    <n v="75147826"/>
    <x v="0"/>
    <n v="743"/>
    <s v="014LI"/>
    <s v="GRUPO-E1"/>
    <s v="Idioma moderno I: Inglés"/>
    <s v="GLI"/>
    <s v="GRUPO DE LABORATORIO DE IDIOMAS"/>
    <s v="014LI"/>
    <s v="PRÁCTICAS DE LABORATORIO DE IDIOMA MODERNO I: INGLÉS"/>
    <s v="GRUPO-E1"/>
    <s v="Grupo de Laboratorio de Idioma de Idioma moderno I: inglés"/>
    <s v="1S"/>
    <n v="75147826"/>
    <s v="GÓMEZ"/>
    <s v="JIMÉNEZ"/>
    <s v="EVA MARÍA"/>
    <s v="GÓMEZ JIMÉNEZ, EVA MARÍA"/>
    <x v="1"/>
    <x v="0"/>
    <x v="1"/>
    <m/>
    <m/>
    <s v="evgomej"/>
    <s v="eva-maria.gomez@unirioja.es"/>
    <n v="0.7"/>
    <n v="0.7"/>
    <n v="536"/>
    <s v="PROFESOR INTERINO"/>
    <s v="C01"/>
    <s v="TIEMPO COMPLETO"/>
    <s v="2018-09-17 00:00:00.0"/>
    <s v="2018-11-14 00:00:00.0"/>
    <s v="PI101370"/>
    <s v="PROFESOR CONTRATADO INTERINO"/>
    <s v="R107"/>
    <x v="6"/>
    <n v="345"/>
    <s v="FILOLOGÍA INGLESA"/>
  </r>
  <r>
    <x v="8"/>
    <n v="16593055"/>
    <x v="2"/>
    <n v="743"/>
    <s v="014G"/>
    <s v="GRUPO-E"/>
    <s v="Idioma moderno I: Inglés"/>
    <s v="GG"/>
    <s v="GRUPO GRANDE"/>
    <s v="014G"/>
    <s v="TEORIA DE IDIOMA MODERNO I: INGLÉS"/>
    <s v="GRUPO-E"/>
    <s v="Grupo de Teoria de IDIOMA MODERNO I: INGLÉS"/>
    <s v="1S"/>
    <n v="16593055"/>
    <s v="NOVO"/>
    <s v="URRACA"/>
    <s v="CARMEN"/>
    <s v="NOVO URRACA, CARMEN"/>
    <x v="1"/>
    <x v="0"/>
    <x v="0"/>
    <n v="0"/>
    <n v="0"/>
    <s v="canovo"/>
    <s v="carmen.novo@unirioja.es"/>
    <n v="3"/>
    <m/>
    <n v="536"/>
    <s v="PROFESOR INTERINO"/>
    <s v="C01"/>
    <s v="TIEMPO COMPLETO"/>
    <s v="2018-09-17 00:00:00.0"/>
    <s v="null"/>
    <s v="PI101369"/>
    <s v="PROFESOR CONTRATADO INTERINO"/>
    <s v="R107"/>
    <x v="6"/>
    <n v="345"/>
    <s v="FILOLOGÍA INGLESA"/>
  </r>
  <r>
    <x v="8"/>
    <n v="16626763"/>
    <x v="2"/>
    <n v="743"/>
    <s v="014LI"/>
    <s v="GRUPO-E3"/>
    <s v="Idioma moderno I: Inglés"/>
    <s v="GLI"/>
    <s v="GRUPO DE LABORATORIO DE IDIOMAS"/>
    <s v="014LI"/>
    <s v="PRÁCTICAS DE LABORATORIO DE IDIOMA MODERNO I: INGLÉS"/>
    <s v="GRUPO-E3"/>
    <s v="Grupo de Laboratorio de Idioma de Idioma moderno I: inglés"/>
    <s v="1S"/>
    <n v="16626763"/>
    <s v="OJANGUREN"/>
    <s v="LÓPEZ"/>
    <s v="ANA ELVIRA"/>
    <s v="OJANGUREN LÓPEZ, ANA ELVIRA"/>
    <x v="1"/>
    <x v="0"/>
    <x v="1"/>
    <n v="0"/>
    <n v="0"/>
    <s v="anojangu"/>
    <s v="ana-elvira.ojanguren@unirioja.es"/>
    <n v="0.8"/>
    <n v="0.8"/>
    <n v="536"/>
    <s v="PROFESOR INTERINO"/>
    <s v="C01"/>
    <s v="TIEMPO COMPLETO"/>
    <s v="2019-01-29 00:00:00.0"/>
    <s v="null"/>
    <s v="PI101370"/>
    <s v="PROFESOR CONTRATADO INTERINO"/>
    <s v="R107"/>
    <x v="6"/>
    <n v="345"/>
    <s v="FILOLOGÍA INGLESA"/>
  </r>
  <r>
    <x v="8"/>
    <n v="75147826"/>
    <x v="2"/>
    <n v="743"/>
    <s v="014LI"/>
    <s v="GRUPO-E3"/>
    <s v="Idioma moderno I: Inglés"/>
    <s v="GLI"/>
    <s v="GRUPO DE LABORATORIO DE IDIOMAS"/>
    <s v="014LI"/>
    <s v="PRÁCTICAS DE LABORATORIO DE IDIOMA MODERNO I: INGLÉS"/>
    <s v="GRUPO-E3"/>
    <s v="Grupo de Laboratorio de Idioma de Idioma moderno I: inglés"/>
    <s v="1S"/>
    <n v="75147826"/>
    <s v="GÓMEZ"/>
    <s v="JIMÉNEZ"/>
    <s v="EVA MARÍA"/>
    <s v="GÓMEZ JIMÉNEZ, EVA MARÍA"/>
    <x v="1"/>
    <x v="0"/>
    <x v="1"/>
    <m/>
    <m/>
    <s v="evgomej"/>
    <s v="eva-maria.gomez@unirioja.es"/>
    <n v="0.7"/>
    <n v="0.7"/>
    <n v="536"/>
    <s v="PROFESOR INTERINO"/>
    <s v="C01"/>
    <s v="TIEMPO COMPLETO"/>
    <s v="2018-09-17 00:00:00.0"/>
    <s v="2018-11-14 00:00:00.0"/>
    <s v="PI101370"/>
    <s v="PROFESOR CONTRATADO INTERINO"/>
    <s v="R107"/>
    <x v="6"/>
    <n v="345"/>
    <s v="FILOLOGÍA INGLESA"/>
  </r>
  <r>
    <x v="9"/>
    <n v="16591198"/>
    <x v="2"/>
    <n v="743"/>
    <s v="014G"/>
    <s v="GRUPO-F"/>
    <s v="Idioma moderno I: Inglés"/>
    <s v="GG"/>
    <s v="GRUPO GRANDE"/>
    <s v="014G"/>
    <s v="TEORIA DE IDIOMA MODERNO I: INGLÉS"/>
    <s v="GRUPO-F"/>
    <s v="Grupo de Teoria de IDIOMA MODERNO I: INGLÉS"/>
    <s v="1S"/>
    <n v="16591198"/>
    <s v="DÍEZ"/>
    <s v="VELASCO"/>
    <s v="OLGA ISABEL"/>
    <s v="DÍEZ VELASCO, OLGA ISABEL"/>
    <x v="0"/>
    <x v="0"/>
    <x v="0"/>
    <n v="0"/>
    <n v="0"/>
    <s v="oldiez"/>
    <s v="olga-isabel.diez@unirioja.es"/>
    <n v="3"/>
    <n v="3"/>
    <n v="532"/>
    <s v="LABORAL DOCENTE-ASOCIADO"/>
    <s v="P03"/>
    <s v="TIEMPO PARCIAL (3+3 HORAS)"/>
    <s v="2016-09-15 00:00:00.0"/>
    <s v="2019-09-14 00:00:00.0"/>
    <s v="PI101035"/>
    <s v="PROFESOR ASOCIADO"/>
    <s v="R107"/>
    <x v="6"/>
    <n v="345"/>
    <s v="FILOLOGÍA INGLESA"/>
  </r>
  <r>
    <x v="9"/>
    <n v="16626817"/>
    <x v="2"/>
    <n v="743"/>
    <s v="014LI"/>
    <s v="GRUPO-F1"/>
    <s v="Idioma moderno I: Inglés"/>
    <s v="GLI"/>
    <s v="GRUPO DE LABORATORIO DE IDIOMAS"/>
    <s v="014LI"/>
    <s v="PRÁCTICAS DE LABORATORIO DE IDIOMA MODERNO I: INGLÉS"/>
    <s v="GRUPO-F1"/>
    <s v="Grupo de Laboratorio de Idioma de Idioma moderno I: inglés"/>
    <s v="1S"/>
    <n v="16626817"/>
    <s v="GONZÁLEZ"/>
    <s v="GARCÍA"/>
    <s v="JONATAN"/>
    <s v="GONZÁLEZ GARCÍA, JONATAN"/>
    <x v="1"/>
    <x v="0"/>
    <x v="1"/>
    <n v="0"/>
    <n v="0"/>
    <s v="jogonzg"/>
    <s v="jonatan.gonzalezg@alum.unirioja.es"/>
    <n v="1.5"/>
    <n v="1.5"/>
    <n v="121"/>
    <s v="PERSONAL INVESTIGADOR EN FORMACIÓN"/>
    <n v="0"/>
    <s v="_"/>
    <s v="2017-05-15 00:00:00.0"/>
    <s v="2019-05-14 00:00:00.0"/>
    <s v="D07BECARIO2"/>
    <s v="PERSONAL INVESTIGADOR PREDOCTORAL EN FORMACIÓN"/>
    <s v="R107"/>
    <x v="6"/>
    <n v="345"/>
    <s v="FILOLOGÍA INGLESA"/>
  </r>
  <r>
    <x v="9"/>
    <n v="16617135"/>
    <x v="2"/>
    <n v="743"/>
    <s v="014LI"/>
    <s v="GRUPO-F2"/>
    <s v="Idioma moderno I: Inglés"/>
    <s v="GLI"/>
    <s v="GRUPO DE LABORATORIO DE IDIOMAS"/>
    <s v="014LI"/>
    <s v="PRÁCTICAS DE LABORATORIO DE IDIOMA MODERNO I: INGLÉS"/>
    <s v="GRUPO-F2"/>
    <s v="Grupo de Laboratorio de Idioma de Idioma moderno I: inglés"/>
    <s v="1S"/>
    <n v="16617135"/>
    <s v="METOLA"/>
    <s v="RODRÍGUEZ"/>
    <s v="DARÍO"/>
    <s v="METOLA RODRÍGUEZ, DARÍO"/>
    <x v="1"/>
    <x v="0"/>
    <x v="1"/>
    <m/>
    <m/>
    <s v="dametola"/>
    <s v="dario.metola@unirioja.es"/>
    <n v="1.5"/>
    <n v="1.5"/>
    <n v="536"/>
    <s v="PROFESOR INTERINO"/>
    <s v="P06"/>
    <s v="TIEMPO PARCIAL (6+6 HORAS)"/>
    <s v="2018-09-17 00:00:00.0"/>
    <s v="2019-01-04 00:00:00.0"/>
    <s v="PI101413"/>
    <s v="PROFESOR CONTRATADO INTERINO"/>
    <s v="R107"/>
    <x v="6"/>
    <n v="345"/>
    <s v="FILOLOGÍA INGLESA"/>
  </r>
  <r>
    <x v="9"/>
    <n v="72692212"/>
    <x v="2"/>
    <n v="743"/>
    <s v="014LI"/>
    <s v="GRUPO-F2"/>
    <s v="Idioma moderno I: Inglés"/>
    <s v="GLI"/>
    <s v="GRUPO DE LABORATORIO DE IDIOMAS"/>
    <s v="014LI"/>
    <s v="PRÁCTICAS DE LABORATORIO DE IDIOMA MODERNO I: INGLÉS"/>
    <s v="GRUPO-F2"/>
    <s v="Grupo de Laboratorio de Idioma de Idioma moderno I: inglés"/>
    <s v="1S"/>
    <n v="72692212"/>
    <s v="IZA"/>
    <s v="ERVITI"/>
    <s v="ANEIDER"/>
    <s v="IZA ERVITI, ANEIDER"/>
    <x v="0"/>
    <x v="0"/>
    <x v="0"/>
    <n v="1"/>
    <n v="0"/>
    <s v="aniza"/>
    <s v="aneider.izae@unirioja.es"/>
    <n v="0"/>
    <n v="0"/>
    <n v="536"/>
    <s v="PROFESOR INTERINO"/>
    <s v="C01"/>
    <s v="TIEMPO COMPLETO"/>
    <s v="2015-12-22 00:00:00.0"/>
    <s v="null"/>
    <s v="PI101034"/>
    <s v="PROFESOR CONTRATADO INTERINO"/>
    <s v="R107"/>
    <x v="6"/>
    <n v="345"/>
    <s v="FILOLOGÍA INGLESA"/>
  </r>
  <r>
    <x v="10"/>
    <n v="16591198"/>
    <x v="2"/>
    <n v="743"/>
    <s v="014G"/>
    <s v="GRUPO-F"/>
    <s v="Idioma moderno I: Inglés"/>
    <s v="GG"/>
    <s v="GRUPO GRANDE"/>
    <s v="014G"/>
    <s v="TEORIA DE IDIOMA MODERNO I: INGLÉS"/>
    <s v="GRUPO-F"/>
    <s v="Grupo de Teoria de IDIOMA MODERNO I: INGLÉS"/>
    <s v="1S"/>
    <n v="16591198"/>
    <s v="DÍEZ"/>
    <s v="VELASCO"/>
    <s v="OLGA ISABEL"/>
    <s v="DÍEZ VELASCO, OLGA ISABEL"/>
    <x v="0"/>
    <x v="0"/>
    <x v="0"/>
    <n v="0"/>
    <n v="0"/>
    <s v="oldiez"/>
    <s v="olga-isabel.diez@unirioja.es"/>
    <n v="3"/>
    <m/>
    <n v="532"/>
    <s v="LABORAL DOCENTE-ASOCIADO"/>
    <s v="P03"/>
    <s v="TIEMPO PARCIAL (3+3 HORAS)"/>
    <s v="2016-09-15 00:00:00.0"/>
    <s v="2019-09-14 00:00:00.0"/>
    <s v="PI101035"/>
    <s v="PROFESOR ASOCIADO"/>
    <s v="R107"/>
    <x v="6"/>
    <n v="345"/>
    <s v="FILOLOGÍA INGLESA"/>
  </r>
  <r>
    <x v="10"/>
    <n v="16626817"/>
    <x v="2"/>
    <n v="743"/>
    <s v="014LI"/>
    <s v="GRUPO-F1"/>
    <s v="Idioma moderno I: Inglés"/>
    <s v="GLI"/>
    <s v="GRUPO DE LABORATORIO DE IDIOMAS"/>
    <s v="014LI"/>
    <s v="PRÁCTICAS DE LABORATORIO DE IDIOMA MODERNO I: INGLÉS"/>
    <s v="GRUPO-F1"/>
    <s v="Grupo de Laboratorio de Idioma de Idioma moderno I: inglés"/>
    <s v="1S"/>
    <n v="16626817"/>
    <s v="GONZÁLEZ"/>
    <s v="GARCÍA"/>
    <s v="JONATAN"/>
    <s v="GONZÁLEZ GARCÍA, JONATAN"/>
    <x v="1"/>
    <x v="0"/>
    <x v="1"/>
    <n v="0"/>
    <n v="0"/>
    <s v="jogonzg"/>
    <s v="jonatan.gonzalezg@alum.unirioja.es"/>
    <n v="1.5"/>
    <m/>
    <n v="121"/>
    <s v="PERSONAL INVESTIGADOR EN FORMACIÓN"/>
    <n v="0"/>
    <s v="_"/>
    <s v="2017-05-15 00:00:00.0"/>
    <s v="2019-05-14 00:00:00.0"/>
    <s v="D07BECARIO2"/>
    <s v="PERSONAL INVESTIGADOR PREDOCTORAL EN FORMACIÓN"/>
    <s v="R107"/>
    <x v="6"/>
    <n v="345"/>
    <s v="FILOLOGÍA INGLESA"/>
  </r>
  <r>
    <x v="10"/>
    <n v="16617135"/>
    <x v="2"/>
    <n v="743"/>
    <s v="014LI"/>
    <s v="GRUPO-F2"/>
    <s v="Idioma moderno I: Inglés"/>
    <s v="GLI"/>
    <s v="GRUPO DE LABORATORIO DE IDIOMAS"/>
    <s v="014LI"/>
    <s v="PRÁCTICAS DE LABORATORIO DE IDIOMA MODERNO I: INGLÉS"/>
    <s v="GRUPO-F2"/>
    <s v="Grupo de Laboratorio de Idioma de Idioma moderno I: inglés"/>
    <s v="1S"/>
    <n v="16617135"/>
    <s v="METOLA"/>
    <s v="RODRÍGUEZ"/>
    <s v="DARÍO"/>
    <s v="METOLA RODRÍGUEZ, DARÍO"/>
    <x v="1"/>
    <x v="0"/>
    <x v="1"/>
    <m/>
    <m/>
    <s v="dametola"/>
    <s v="dario.metola@unirioja.es"/>
    <n v="1.5"/>
    <m/>
    <n v="536"/>
    <s v="PROFESOR INTERINO"/>
    <s v="P06"/>
    <s v="TIEMPO PARCIAL (6+6 HORAS)"/>
    <s v="2018-09-17 00:00:00.0"/>
    <s v="2019-01-04 00:00:00.0"/>
    <s v="PI101413"/>
    <s v="PROFESOR CONTRATADO INTERINO"/>
    <s v="R107"/>
    <x v="6"/>
    <n v="345"/>
    <s v="FILOLOGÍA INGLESA"/>
  </r>
  <r>
    <x v="10"/>
    <n v="72692212"/>
    <x v="2"/>
    <n v="743"/>
    <s v="014LI"/>
    <s v="GRUPO-F2"/>
    <s v="Idioma moderno I: Inglés"/>
    <s v="GLI"/>
    <s v="GRUPO DE LABORATORIO DE IDIOMAS"/>
    <s v="014LI"/>
    <s v="PRÁCTICAS DE LABORATORIO DE IDIOMA MODERNO I: INGLÉS"/>
    <s v="GRUPO-F2"/>
    <s v="Grupo de Laboratorio de Idioma de Idioma moderno I: inglés"/>
    <s v="1S"/>
    <n v="72692212"/>
    <s v="IZA"/>
    <s v="ERVITI"/>
    <s v="ANEIDER"/>
    <s v="IZA ERVITI, ANEIDER"/>
    <x v="0"/>
    <x v="0"/>
    <x v="0"/>
    <n v="1"/>
    <n v="0"/>
    <s v="aniza"/>
    <s v="aneider.izae@unirioja.es"/>
    <n v="0"/>
    <m/>
    <n v="536"/>
    <s v="PROFESOR INTERINO"/>
    <s v="C01"/>
    <s v="TIEMPO COMPLETO"/>
    <s v="2015-12-22 00:00:00.0"/>
    <s v="null"/>
    <s v="PI101034"/>
    <s v="PROFESOR CONTRATADO INTERINO"/>
    <s v="R107"/>
    <x v="6"/>
    <n v="345"/>
    <s v="FILOLOGÍA INGLESA"/>
  </r>
  <r>
    <x v="4"/>
    <n v="16593524"/>
    <x v="2"/>
    <n v="744"/>
    <s v="017G"/>
    <s v="GRUPO-A"/>
    <s v="Idioma moderno I: Francés"/>
    <s v="GG"/>
    <s v="GRUPO GRANDE"/>
    <s v="017G"/>
    <s v="TEORIA DE IDIOMA MODERNO I: FRANCES"/>
    <s v="GRUPO-A"/>
    <s v="Grupo de Teoria de IDIOMA MODERNO I: FRANCES"/>
    <s v="1S"/>
    <n v="16593524"/>
    <s v="PASCUAL"/>
    <s v="MONTEJO"/>
    <s v="LUIS"/>
    <s v="PASCUAL MONTEJO, LUIS"/>
    <x v="1"/>
    <x v="0"/>
    <x v="1"/>
    <n v="0"/>
    <n v="0"/>
    <s v="lupascm"/>
    <s v="luis.pascual@unirioja.es"/>
    <n v="3"/>
    <n v="3"/>
    <n v="532"/>
    <s v="LABORAL DOCENTE-ASOCIADO"/>
    <s v="P02"/>
    <s v="TIEMPO PARCIAL (2+2 HORAS)"/>
    <s v="2018-09-17 00:00:00.0"/>
    <s v="2019-09-14 00:00:00.0"/>
    <s v="PI101368"/>
    <s v="PROFESOR ASOCIADO"/>
    <s v="R107"/>
    <x v="6"/>
    <n v="335"/>
    <s v="FILOLOGÍA FRANCESA"/>
  </r>
  <r>
    <x v="5"/>
    <n v="16593524"/>
    <x v="2"/>
    <n v="744"/>
    <s v="017G"/>
    <s v="GRUPO-A"/>
    <s v="Idioma moderno I: Francés"/>
    <s v="GG"/>
    <s v="GRUPO GRANDE"/>
    <s v="017G"/>
    <s v="TEORIA DE IDIOMA MODERNO I: FRANCES"/>
    <s v="GRUPO-A"/>
    <s v="Grupo de Teoria de IDIOMA MODERNO I: FRANCES"/>
    <s v="1S"/>
    <n v="16593524"/>
    <s v="PASCUAL"/>
    <s v="MONTEJO"/>
    <s v="LUIS"/>
    <s v="PASCUAL MONTEJO, LUIS"/>
    <x v="1"/>
    <x v="0"/>
    <x v="1"/>
    <n v="0"/>
    <n v="0"/>
    <s v="lupascm"/>
    <s v="luis.pascual@unirioja.es"/>
    <n v="3"/>
    <m/>
    <n v="532"/>
    <s v="LABORAL DOCENTE-ASOCIADO"/>
    <s v="P02"/>
    <s v="TIEMPO PARCIAL (2+2 HORAS)"/>
    <s v="2018-09-17 00:00:00.0"/>
    <s v="2019-09-14 00:00:00.0"/>
    <s v="PI101368"/>
    <s v="PROFESOR ASOCIADO"/>
    <s v="R107"/>
    <x v="6"/>
    <n v="335"/>
    <s v="FILOLOGÍA FRANCESA"/>
  </r>
  <r>
    <x v="9"/>
    <n v="16535879"/>
    <x v="2"/>
    <n v="744"/>
    <s v="017G"/>
    <s v="GRUPO-A"/>
    <s v="Idioma moderno I: Francés"/>
    <s v="GG"/>
    <s v="GRUPO GRANDE"/>
    <s v="017G"/>
    <s v="TEORIA DE IDIOMA MODERNO I: FRANCES"/>
    <s v="GRUPO-A"/>
    <s v="Grupo de Teoria de IDIOMA MODERNO I: FRANCES"/>
    <s v="1S"/>
    <n v="16535879"/>
    <s v="IÑARREA"/>
    <s v="LAS HERAS"/>
    <s v="IGNACIO"/>
    <s v="IÑARREA LAS HERAS, IGNACIO"/>
    <x v="1"/>
    <x v="0"/>
    <x v="0"/>
    <n v="5"/>
    <n v="3"/>
    <s v="iinarrea"/>
    <s v="ignacio.inarrea@unirioja.es"/>
    <n v="0"/>
    <m/>
    <n v="500"/>
    <s v="CATEDRATICO DE UNIVERSIDAD"/>
    <s v="C01"/>
    <s v="TIEMPO COMPLETO"/>
    <s v="2017-12-18 00:00:00.0"/>
    <s v="null"/>
    <s v="DF100353"/>
    <s v="CATEDRÁTICO DE UNIVERSIDAD"/>
    <s v="R107"/>
    <x v="6"/>
    <n v="335"/>
    <s v="FILOLOGÍA FRANCESA"/>
  </r>
  <r>
    <x v="9"/>
    <n v="16593524"/>
    <x v="2"/>
    <n v="744"/>
    <s v="017G"/>
    <s v="GRUPO-A"/>
    <s v="Idioma moderno I: Francés"/>
    <s v="GG"/>
    <s v="GRUPO GRANDE"/>
    <s v="017G"/>
    <s v="TEORIA DE IDIOMA MODERNO I: FRANCES"/>
    <s v="GRUPO-A"/>
    <s v="Grupo de Teoria de IDIOMA MODERNO I: FRANCES"/>
    <s v="1S"/>
    <n v="16593524"/>
    <s v="PASCUAL"/>
    <s v="MONTEJO"/>
    <s v="LUIS"/>
    <s v="PASCUAL MONTEJO, LUIS"/>
    <x v="1"/>
    <x v="0"/>
    <x v="1"/>
    <n v="0"/>
    <n v="0"/>
    <s v="lupascm"/>
    <s v="luis.pascual@unirioja.es"/>
    <n v="3"/>
    <m/>
    <n v="532"/>
    <s v="LABORAL DOCENTE-ASOCIADO"/>
    <s v="P02"/>
    <s v="TIEMPO PARCIAL (2+2 HORAS)"/>
    <s v="2018-09-17 00:00:00.0"/>
    <s v="2019-09-14 00:00:00.0"/>
    <s v="PI101368"/>
    <s v="PROFESOR ASOCIADO"/>
    <s v="R107"/>
    <x v="6"/>
    <n v="335"/>
    <s v="FILOLOGÍA FRANCESA"/>
  </r>
  <r>
    <x v="10"/>
    <n v="16535879"/>
    <x v="2"/>
    <n v="744"/>
    <s v="017G"/>
    <s v="GRUPO-A"/>
    <s v="Idioma moderno I: Francés"/>
    <s v="GG"/>
    <s v="GRUPO GRANDE"/>
    <s v="017G"/>
    <s v="TEORIA DE IDIOMA MODERNO I: FRANCES"/>
    <s v="GRUPO-A"/>
    <s v="Grupo de Teoria de IDIOMA MODERNO I: FRANCES"/>
    <s v="1S"/>
    <n v="16535879"/>
    <s v="IÑARREA"/>
    <s v="LAS HERAS"/>
    <s v="IGNACIO"/>
    <s v="IÑARREA LAS HERAS, IGNACIO"/>
    <x v="1"/>
    <x v="0"/>
    <x v="0"/>
    <n v="5"/>
    <n v="3"/>
    <s v="iinarrea"/>
    <s v="ignacio.inarrea@unirioja.es"/>
    <n v="0"/>
    <m/>
    <n v="500"/>
    <s v="CATEDRATICO DE UNIVERSIDAD"/>
    <s v="C01"/>
    <s v="TIEMPO COMPLETO"/>
    <s v="2017-12-18 00:00:00.0"/>
    <s v="null"/>
    <s v="DF100353"/>
    <s v="CATEDRÁTICO DE UNIVERSIDAD"/>
    <s v="R107"/>
    <x v="6"/>
    <n v="335"/>
    <s v="FILOLOGÍA FRANCESA"/>
  </r>
  <r>
    <x v="10"/>
    <n v="16593524"/>
    <x v="2"/>
    <n v="744"/>
    <s v="017G"/>
    <s v="GRUPO-A"/>
    <s v="Idioma moderno I: Francés"/>
    <s v="GG"/>
    <s v="GRUPO GRANDE"/>
    <s v="017G"/>
    <s v="TEORIA DE IDIOMA MODERNO I: FRANCES"/>
    <s v="GRUPO-A"/>
    <s v="Grupo de Teoria de IDIOMA MODERNO I: FRANCES"/>
    <s v="1S"/>
    <n v="16593524"/>
    <s v="PASCUAL"/>
    <s v="MONTEJO"/>
    <s v="LUIS"/>
    <s v="PASCUAL MONTEJO, LUIS"/>
    <x v="1"/>
    <x v="0"/>
    <x v="1"/>
    <n v="0"/>
    <n v="0"/>
    <s v="lupascm"/>
    <s v="luis.pascual@unirioja.es"/>
    <n v="3"/>
    <m/>
    <n v="532"/>
    <s v="LABORAL DOCENTE-ASOCIADO"/>
    <s v="P02"/>
    <s v="TIEMPO PARCIAL (2+2 HORAS)"/>
    <s v="2018-09-17 00:00:00.0"/>
    <s v="2019-09-14 00:00:00.0"/>
    <s v="PI101368"/>
    <s v="PROFESOR ASOCIADO"/>
    <s v="R107"/>
    <x v="6"/>
    <n v="335"/>
    <s v="FILOLOGÍA FRANCESA"/>
  </r>
  <r>
    <x v="4"/>
    <n v="16605769"/>
    <x v="2"/>
    <n v="745"/>
    <s v="019G"/>
    <s v="GRUPO-D"/>
    <s v="Idioma moderno II: Inglés"/>
    <s v="GG"/>
    <s v="GRUPO GRANDE"/>
    <s v="019G"/>
    <s v="TEORIA DE IDIOMA MODERNO II: INGLÉS"/>
    <s v="GRUPO-D"/>
    <s v="Grupo de Teoria de IDIOMA MODERNO II: INGLÉS"/>
    <s v="2S"/>
    <n v="16605769"/>
    <s v="LACALLE"/>
    <s v="PALACIOS"/>
    <s v="MIGUEL"/>
    <s v="LACALLE PALACIOS, MIGUEL"/>
    <x v="1"/>
    <x v="0"/>
    <x v="1"/>
    <n v="0"/>
    <n v="0"/>
    <s v="milacall"/>
    <s v="miguel.lacalle@unirioja.es"/>
    <n v="3"/>
    <n v="3"/>
    <n v="536"/>
    <s v="PROFESOR INTERINO"/>
    <s v="C01"/>
    <s v="TIEMPO COMPLETO"/>
    <s v="2017-09-15 00:00:00.0"/>
    <s v="null"/>
    <s v="PI101259"/>
    <s v="PROFESOR CONTRATADO INTERINO"/>
    <s v="R107"/>
    <x v="6"/>
    <n v="345"/>
    <s v="FILOLOGÍA INGLESA"/>
  </r>
  <r>
    <x v="4"/>
    <n v="72792366"/>
    <x v="2"/>
    <n v="745"/>
    <s v="019G"/>
    <s v="GRUPO-G"/>
    <s v="Idioma moderno II: Inglés"/>
    <s v="GG"/>
    <s v="GRUPO GRANDE"/>
    <s v="019G"/>
    <s v="TEORIA DE IDIOMA MODERNO II: INGLÉS"/>
    <s v="GRUPO-G"/>
    <s v="Grupo de Teoria de IDIOMA MODERNO II: INGLÉS"/>
    <s v="2S"/>
    <n v="72792366"/>
    <s v="JIMÉNEZ"/>
    <s v="MARTÍNEZ LOSA"/>
    <s v="NOELIA"/>
    <s v="JIMÉNEZ MARTÍNEZ LOSA, NOELIA"/>
    <x v="1"/>
    <x v="0"/>
    <x v="1"/>
    <n v="0"/>
    <n v="0"/>
    <s v="nojimene"/>
    <s v="noelia.jimenez@unirioja.es"/>
    <n v="1"/>
    <n v="1"/>
    <n v="532"/>
    <s v="LABORAL DOCENTE-ASOCIADO"/>
    <s v="P04"/>
    <s v="TIEMPO PARCIAL (4+4 HORAS)"/>
    <s v="2018-09-17 00:00:00.0"/>
    <s v="2019-09-14 00:00:00.0"/>
    <s v="PI101373"/>
    <s v="PROFESOR ASOCIADO"/>
    <s v="R107"/>
    <x v="6"/>
    <n v="345"/>
    <s v="FILOLOGÍA INGLESA"/>
  </r>
  <r>
    <x v="4"/>
    <n v="78758459"/>
    <x v="2"/>
    <n v="745"/>
    <s v="019G"/>
    <s v="GRUPO-G"/>
    <s v="Idioma moderno II: Inglés"/>
    <s v="GG"/>
    <s v="GRUPO GRANDE"/>
    <s v="019G"/>
    <s v="TEORIA DE IDIOMA MODERNO II: INGLÉS"/>
    <s v="GRUPO-G"/>
    <s v="Grupo de Teoria de IDIOMA MODERNO II: INGLÉS"/>
    <s v="2S"/>
    <n v="78758459"/>
    <s v="GARCÍA"/>
    <s v="FERNÁNDEZ"/>
    <s v="LAURA"/>
    <s v="GARCÍA FERNÁNDEZ, LAURA"/>
    <x v="1"/>
    <x v="0"/>
    <x v="0"/>
    <n v="0"/>
    <n v="0"/>
    <s v="lagarcf"/>
    <s v="laura.garciaf@alum.unirioja.es"/>
    <n v="2"/>
    <n v="2"/>
    <n v="0"/>
    <s v="DOCTOR"/>
    <n v="0"/>
    <s v="_"/>
    <s v="2018-12-01 00:00:00.0"/>
    <s v="2019-11-30 00:00:00.0"/>
    <s v="D07INVESTIGADOR1"/>
    <s v="ACCESO SISTEMA ESPAÑOL CIENCIA E INNOVACIÓN"/>
    <s v="R107"/>
    <x v="6"/>
    <n v="345"/>
    <s v="FILOLOGÍA INGLESA"/>
  </r>
  <r>
    <x v="4"/>
    <n v="25142660"/>
    <x v="2"/>
    <n v="745"/>
    <s v="019LI"/>
    <s v="GRUPO-G1"/>
    <s v="Idioma moderno II: Inglés"/>
    <s v="GLI"/>
    <s v="GRUPO DE LABORATORIO DE IDIOMAS"/>
    <s v="019LI"/>
    <s v="PRÁCTICAS DE LABORATORIO DE IDIOMA MODERNO I: INGLÉS"/>
    <s v="GRUPO-G1"/>
    <s v="Grupo de Laboratorio de Idiomas de Idioma moderno II: inglés"/>
    <s v="2S"/>
    <n v="25142660"/>
    <s v="GARCÍA"/>
    <s v="ALAMÁN"/>
    <s v="MARTA"/>
    <s v="GARCÍA ALAMÁN, MARTA"/>
    <x v="0"/>
    <x v="0"/>
    <x v="1"/>
    <n v="0"/>
    <n v="0"/>
    <s v="magarcala"/>
    <s v="marta.garciaa@unirioja.es"/>
    <n v="1.5"/>
    <n v="1.5"/>
    <n v="532"/>
    <s v="LABORAL DOCENTE-ASOCIADO"/>
    <s v="P03"/>
    <s v="TIEMPO PARCIAL (3+3 HORAS)"/>
    <s v="2018-09-17 00:00:00.0"/>
    <s v="2019-09-14 00:00:00.0"/>
    <s v="PI101374"/>
    <s v="PROFESOR ASOCIADO"/>
    <s v="R107"/>
    <x v="6"/>
    <n v="345"/>
    <s v="FILOLOGÍA INGLESA"/>
  </r>
  <r>
    <x v="6"/>
    <n v="72792366"/>
    <x v="0"/>
    <n v="745"/>
    <s v="019G"/>
    <s v="GRUPO-E"/>
    <s v="Idioma moderno II: Inglés"/>
    <s v="GG"/>
    <s v="GRUPO GRANDE"/>
    <s v="019G"/>
    <s v="TEORIA DE IDIOMA MODERNO II: INGLÉS"/>
    <s v="GRUPO-E"/>
    <s v="Grupo de Teoria de IDIOMA MODERNO II: INGLÉS"/>
    <s v="2S"/>
    <n v="72792366"/>
    <s v="JIMÉNEZ"/>
    <s v="MARTÍNEZ LOSA"/>
    <s v="NOELIA"/>
    <s v="JIMÉNEZ MARTÍNEZ LOSA, NOELIA"/>
    <x v="1"/>
    <x v="0"/>
    <x v="1"/>
    <n v="0"/>
    <n v="0"/>
    <s v="nojimene"/>
    <s v="noelia.jimenez@unirioja.es"/>
    <n v="1"/>
    <n v="1"/>
    <n v="532"/>
    <s v="LABORAL DOCENTE-ASOCIADO"/>
    <s v="P04"/>
    <s v="TIEMPO PARCIAL (4+4 HORAS)"/>
    <s v="2018-09-17 00:00:00.0"/>
    <s v="2019-09-14 00:00:00.0"/>
    <s v="PI101373"/>
    <s v="PROFESOR ASOCIADO"/>
    <s v="R107"/>
    <x v="6"/>
    <n v="345"/>
    <s v="FILOLOGÍA INGLESA"/>
  </r>
  <r>
    <x v="6"/>
    <n v="78758459"/>
    <x v="0"/>
    <n v="745"/>
    <s v="019G"/>
    <s v="GRUPO-E"/>
    <s v="Idioma moderno II: Inglés"/>
    <s v="GG"/>
    <s v="GRUPO GRANDE"/>
    <s v="019G"/>
    <s v="TEORIA DE IDIOMA MODERNO II: INGLÉS"/>
    <s v="GRUPO-E"/>
    <s v="Grupo de Teoria de IDIOMA MODERNO II: INGLÉS"/>
    <s v="2S"/>
    <n v="78758459"/>
    <s v="GARCÍA"/>
    <s v="FERNÁNDEZ"/>
    <s v="LAURA"/>
    <s v="GARCÍA FERNÁNDEZ, LAURA"/>
    <x v="1"/>
    <x v="0"/>
    <x v="0"/>
    <n v="0"/>
    <n v="0"/>
    <s v="lagarcf"/>
    <s v="laura.garciaf@alum.unirioja.es"/>
    <n v="2"/>
    <n v="2"/>
    <n v="0"/>
    <s v="DOCTOR"/>
    <n v="0"/>
    <s v="_"/>
    <s v="2018-12-01 00:00:00.0"/>
    <s v="2019-11-30 00:00:00.0"/>
    <s v="D07INVESTIGADOR1"/>
    <s v="ACCESO SISTEMA ESPAÑOL CIENCIA E INNOVACIÓN"/>
    <s v="R107"/>
    <x v="6"/>
    <n v="345"/>
    <s v="FILOLOGÍA INGLESA"/>
  </r>
  <r>
    <x v="6"/>
    <n v="16627564"/>
    <x v="0"/>
    <n v="745"/>
    <s v="019LI"/>
    <s v="GRUPO-E1"/>
    <s v="Idioma moderno II: Inglés"/>
    <s v="GLI"/>
    <s v="GRUPO DE LABORATORIO DE IDIOMAS"/>
    <s v="019LI"/>
    <s v="PRÁCTICAS DE LABORATORIO DE IDIOMA MODERNO I: INGLÉS"/>
    <s v="GRUPO-E1"/>
    <s v="Grupo de Laboratorio de Idiomas de Idioma moderno II: inglés"/>
    <s v="2S"/>
    <n v="16627564"/>
    <s v="CIFONE"/>
    <s v="PONTE"/>
    <s v="MARÍA DANIELA"/>
    <s v="CIFONE PONTE, MARÍA DANIELA"/>
    <x v="1"/>
    <x v="0"/>
    <x v="1"/>
    <n v="0"/>
    <n v="0"/>
    <s v="mdcifone"/>
    <s v="m-daniela.cifone@unirioja.es"/>
    <n v="1.5"/>
    <n v="1.5"/>
    <n v="532"/>
    <s v="LABORAL DOCENTE-ASOCIADO"/>
    <s v="P05"/>
    <s v="TIEMPO PARCIAL (5+5 HORAS)"/>
    <s v="2018-09-17 00:00:00.0"/>
    <s v="2019-09-14 00:00:00.0"/>
    <s v="PI101371"/>
    <s v="PROFESOR ASOCIADO"/>
    <s v="R107"/>
    <x v="6"/>
    <n v="345"/>
    <s v="FILOLOGÍA INGLESA"/>
  </r>
  <r>
    <x v="6"/>
    <n v="16626817"/>
    <x v="0"/>
    <n v="745"/>
    <s v="019LI"/>
    <s v="GRUPO-E2"/>
    <s v="Idioma moderno II: Inglés"/>
    <s v="GLI"/>
    <s v="GRUPO DE LABORATORIO DE IDIOMAS"/>
    <s v="019LI"/>
    <s v="PRÁCTICAS DE LABORATORIO DE IDIOMA MODERNO I: INGLÉS"/>
    <s v="GRUPO-E2"/>
    <s v="Grupo de Laboratorio de Idiomas de Idioma moderno II: inglés"/>
    <s v="2S"/>
    <n v="16626817"/>
    <s v="GONZÁLEZ"/>
    <s v="GARCÍA"/>
    <s v="JONATAN"/>
    <s v="GONZÁLEZ GARCÍA, JONATAN"/>
    <x v="1"/>
    <x v="0"/>
    <x v="1"/>
    <n v="0"/>
    <n v="0"/>
    <s v="jogonzg"/>
    <s v="jonatan.gonzalezg@alum.unirioja.es"/>
    <n v="1.5"/>
    <n v="1.5"/>
    <n v="121"/>
    <s v="PERSONAL INVESTIGADOR EN FORMACIÓN"/>
    <n v="0"/>
    <s v="_"/>
    <s v="2017-05-15 00:00:00.0"/>
    <s v="2019-05-14 00:00:00.0"/>
    <s v="D07BECARIO2"/>
    <s v="PERSONAL INVESTIGADOR PREDOCTORAL EN FORMACIÓN"/>
    <s v="R107"/>
    <x v="6"/>
    <n v="345"/>
    <s v="FILOLOGÍA INGLESA"/>
  </r>
  <r>
    <x v="6"/>
    <n v="72797030"/>
    <x v="0"/>
    <n v="745"/>
    <s v="019R"/>
    <s v="GRUPO-E1"/>
    <s v="Idioma moderno II: Inglés"/>
    <s v="GR"/>
    <s v="GRUPO REDUCIDO"/>
    <s v="019R"/>
    <s v="PRACTICAS DE AULA DE IDIOMA MODERNO I: INGLÉS"/>
    <s v="GRUPO-E1"/>
    <s v="Grupo de Aula de Idioma moderno II: inglés"/>
    <s v="2S"/>
    <n v="72797030"/>
    <s v="TÍO"/>
    <s v="SÁENZ"/>
    <s v="MARTA"/>
    <s v="TÍO SÁENZ, MARTA"/>
    <x v="1"/>
    <x v="0"/>
    <x v="1"/>
    <n v="0"/>
    <n v="0"/>
    <s v="matio"/>
    <s v="marta.tio@alum.unirioja.es"/>
    <n v="1.5"/>
    <n v="1.5"/>
    <n v="121"/>
    <s v="PERSONAL INVESTIGADOR EN FORMACIÓN"/>
    <n v="0"/>
    <s v="_"/>
    <s v="2015-09-01 00:00:00.0"/>
    <s v="2019-08-31 00:00:00.0"/>
    <s v="D07BECARIO3"/>
    <s v="PERSONAL INVESTIGADOR PREDOCTORAL EN FORMACIÓN"/>
    <s v="R107"/>
    <x v="6"/>
    <n v="345"/>
    <s v="FILOLOGÍA INGLESA"/>
  </r>
  <r>
    <x v="8"/>
    <n v="72792366"/>
    <x v="2"/>
    <n v="745"/>
    <s v="019G"/>
    <s v="GRUPO-E"/>
    <s v="Idioma moderno II: Inglés"/>
    <s v="GG"/>
    <s v="GRUPO GRANDE"/>
    <s v="019G"/>
    <s v="TEORIA DE IDIOMA MODERNO II: INGLÉS"/>
    <s v="GRUPO-E"/>
    <s v="Grupo de Teoria de IDIOMA MODERNO II: INGLÉS"/>
    <s v="2S"/>
    <n v="72792366"/>
    <s v="JIMÉNEZ"/>
    <s v="MARTÍNEZ LOSA"/>
    <s v="NOELIA"/>
    <s v="JIMÉNEZ MARTÍNEZ LOSA, NOELIA"/>
    <x v="1"/>
    <x v="0"/>
    <x v="1"/>
    <n v="0"/>
    <n v="0"/>
    <s v="nojimene"/>
    <s v="noelia.jimenez@unirioja.es"/>
    <n v="1"/>
    <m/>
    <n v="532"/>
    <s v="LABORAL DOCENTE-ASOCIADO"/>
    <s v="P04"/>
    <s v="TIEMPO PARCIAL (4+4 HORAS)"/>
    <s v="2018-09-17 00:00:00.0"/>
    <s v="2019-09-14 00:00:00.0"/>
    <s v="PI101373"/>
    <s v="PROFESOR ASOCIADO"/>
    <s v="R107"/>
    <x v="6"/>
    <n v="345"/>
    <s v="FILOLOGÍA INGLESA"/>
  </r>
  <r>
    <x v="8"/>
    <n v="78758459"/>
    <x v="2"/>
    <n v="745"/>
    <s v="019G"/>
    <s v="GRUPO-E"/>
    <s v="Idioma moderno II: Inglés"/>
    <s v="GG"/>
    <s v="GRUPO GRANDE"/>
    <s v="019G"/>
    <s v="TEORIA DE IDIOMA MODERNO II: INGLÉS"/>
    <s v="GRUPO-E"/>
    <s v="Grupo de Teoria de IDIOMA MODERNO II: INGLÉS"/>
    <s v="2S"/>
    <n v="78758459"/>
    <s v="GARCÍA"/>
    <s v="FERNÁNDEZ"/>
    <s v="LAURA"/>
    <s v="GARCÍA FERNÁNDEZ, LAURA"/>
    <x v="1"/>
    <x v="0"/>
    <x v="0"/>
    <n v="0"/>
    <n v="0"/>
    <s v="lagarcf"/>
    <s v="laura.garciaf@alum.unirioja.es"/>
    <n v="2"/>
    <m/>
    <n v="0"/>
    <s v="DOCTOR"/>
    <n v="0"/>
    <s v="_"/>
    <s v="2018-12-01 00:00:00.0"/>
    <s v="2019-11-30 00:00:00.0"/>
    <s v="D07INVESTIGADOR1"/>
    <s v="ACCESO SISTEMA ESPAÑOL CIENCIA E INNOVACIÓN"/>
    <s v="R107"/>
    <x v="6"/>
    <n v="345"/>
    <s v="FILOLOGÍA INGLESA"/>
  </r>
  <r>
    <x v="9"/>
    <n v="47106053"/>
    <x v="2"/>
    <n v="745"/>
    <s v="019G"/>
    <s v="GRUPO-F"/>
    <s v="Idioma moderno II: Inglés"/>
    <s v="GG"/>
    <s v="GRUPO GRANDE"/>
    <s v="019G"/>
    <s v="TEORIA DE IDIOMA MODERNO II: INGLÉS"/>
    <s v="GRUPO-F"/>
    <s v="Grupo de Teoria de IDIOMA MODERNO II: INGLÉS"/>
    <s v="2S"/>
    <n v="47106053"/>
    <s v="FIDALGO"/>
    <s v="ALLO"/>
    <s v="LUISA"/>
    <s v="FIDALGO ALLO, LUISA"/>
    <x v="1"/>
    <x v="0"/>
    <x v="0"/>
    <n v="0"/>
    <n v="0"/>
    <s v="lufidalg"/>
    <s v="luisa.fidalgoa@unirioja.es"/>
    <n v="3"/>
    <n v="3"/>
    <n v="536"/>
    <s v="PROFESOR INTERINO"/>
    <s v="C01"/>
    <s v="TIEMPO COMPLETO"/>
    <s v="2017-09-15 00:00:00.0"/>
    <s v="null"/>
    <s v="PI101261"/>
    <s v="PROFESOR CONTRATADO INTERINO"/>
    <s v="R107"/>
    <x v="6"/>
    <n v="345"/>
    <s v="FILOLOGÍA INGLESA"/>
  </r>
  <r>
    <x v="9"/>
    <n v="9414088"/>
    <x v="2"/>
    <n v="745"/>
    <s v="019LI"/>
    <s v="GRUPO-F1"/>
    <s v="Idioma moderno II: Inglés"/>
    <s v="GLI"/>
    <s v="GRUPO DE LABORATORIO DE IDIOMAS"/>
    <s v="019LI"/>
    <s v="PRÁCTICAS DE LABORATORIO DE IDIOMA MODERNO I: INGLÉS"/>
    <s v="GRUPO-F1"/>
    <s v="Grupo de Laboratorio de Idiomas de Idioma moderno II: inglés"/>
    <s v="2S"/>
    <n v="9414088"/>
    <s v="TABOADA"/>
    <s v="FERRERO"/>
    <s v="CAROLINA"/>
    <s v="TABOADA FERRERO, CAROLINA"/>
    <x v="0"/>
    <x v="0"/>
    <x v="0"/>
    <n v="0"/>
    <n v="0"/>
    <s v="cataboad"/>
    <s v="carolina.taboada@unirioja.es"/>
    <n v="1.5"/>
    <n v="1.5"/>
    <n v="504"/>
    <s v="PROFESOR TITULAR UNIVERSIDAD"/>
    <s v="C01"/>
    <s v="TIEMPO COMPLETO"/>
    <s v="2008-09-30 00:00:00.0"/>
    <s v="null"/>
    <s v="DF100228"/>
    <s v="PROFESOR TITULAR DE UNIVERSIDAD INTERINO"/>
    <s v="R107"/>
    <x v="6"/>
    <n v="345"/>
    <s v="FILOLOGÍA INGLESA"/>
  </r>
  <r>
    <x v="10"/>
    <n v="47106053"/>
    <x v="2"/>
    <n v="745"/>
    <s v="019G"/>
    <s v="GRUPO-F"/>
    <s v="Idioma moderno II: Inglés"/>
    <s v="GG"/>
    <s v="GRUPO GRANDE"/>
    <s v="019G"/>
    <s v="TEORIA DE IDIOMA MODERNO II: INGLÉS"/>
    <s v="GRUPO-F"/>
    <s v="Grupo de Teoria de IDIOMA MODERNO II: INGLÉS"/>
    <s v="2S"/>
    <n v="47106053"/>
    <s v="FIDALGO"/>
    <s v="ALLO"/>
    <s v="LUISA"/>
    <s v="FIDALGO ALLO, LUISA"/>
    <x v="1"/>
    <x v="0"/>
    <x v="0"/>
    <n v="0"/>
    <n v="0"/>
    <s v="lufidalg"/>
    <s v="luisa.fidalgoa@unirioja.es"/>
    <n v="3"/>
    <m/>
    <n v="536"/>
    <s v="PROFESOR INTERINO"/>
    <s v="C01"/>
    <s v="TIEMPO COMPLETO"/>
    <s v="2017-09-15 00:00:00.0"/>
    <s v="null"/>
    <s v="PI101261"/>
    <s v="PROFESOR CONTRATADO INTERINO"/>
    <s v="R107"/>
    <x v="6"/>
    <n v="345"/>
    <s v="FILOLOGÍA INGLESA"/>
  </r>
  <r>
    <x v="10"/>
    <n v="9414088"/>
    <x v="2"/>
    <n v="745"/>
    <s v="019LI"/>
    <s v="GRUPO-F1"/>
    <s v="Idioma moderno II: Inglés"/>
    <s v="GLI"/>
    <s v="GRUPO DE LABORATORIO DE IDIOMAS"/>
    <s v="019LI"/>
    <s v="PRÁCTICAS DE LABORATORIO DE IDIOMA MODERNO I: INGLÉS"/>
    <s v="GRUPO-F1"/>
    <s v="Grupo de Laboratorio de Idiomas de Idioma moderno II: inglés"/>
    <s v="2S"/>
    <n v="9414088"/>
    <s v="TABOADA"/>
    <s v="FERRERO"/>
    <s v="CAROLINA"/>
    <s v="TABOADA FERRERO, CAROLINA"/>
    <x v="0"/>
    <x v="0"/>
    <x v="0"/>
    <n v="0"/>
    <n v="0"/>
    <s v="cataboad"/>
    <s v="carolina.taboada@unirioja.es"/>
    <n v="1.5"/>
    <m/>
    <n v="504"/>
    <s v="PROFESOR TITULAR UNIVERSIDAD"/>
    <s v="C01"/>
    <s v="TIEMPO COMPLETO"/>
    <s v="2008-09-30 00:00:00.0"/>
    <s v="null"/>
    <s v="DF100228"/>
    <s v="PROFESOR TITULAR DE UNIVERSIDAD INTERINO"/>
    <s v="R107"/>
    <x v="6"/>
    <n v="345"/>
    <s v="FILOLOGÍA INGLESA"/>
  </r>
  <r>
    <x v="4"/>
    <n v="16570961"/>
    <x v="2"/>
    <n v="746"/>
    <s v="021G"/>
    <s v="GRUPO-A"/>
    <s v="Idioma moderno II: Francés"/>
    <s v="GG"/>
    <s v="GRUPO GRANDE"/>
    <s v="021G"/>
    <s v="TEORIA DE IDIOMA MODERNO I: FRANCES"/>
    <s v="GRUPO-A"/>
    <s v="Grupo de Teoría de IDIOMA MODERNO II: FRANCÉS"/>
    <s v="2S"/>
    <n v="16570961"/>
    <s v="CABELLO"/>
    <s v="ANDRÉS"/>
    <s v="NURIA"/>
    <s v="CABELLO ANDRÉS, NURIA"/>
    <x v="0"/>
    <x v="0"/>
    <x v="1"/>
    <n v="1"/>
    <n v="0"/>
    <s v="nucabea"/>
    <s v="nuria.cabelloa@unirioja.es"/>
    <n v="3"/>
    <n v="3"/>
    <n v="536"/>
    <s v="PROFESOR INTERINO"/>
    <s v="C01"/>
    <s v="TIEMPO COMPLETO"/>
    <s v="2015-09-15 00:00:00.0"/>
    <s v="null"/>
    <s v="PI101032"/>
    <s v="PROFESOR CONTRATADO INTERINO"/>
    <s v="R107"/>
    <x v="6"/>
    <n v="335"/>
    <s v="FILOLOGÍA FRANCESA"/>
  </r>
  <r>
    <x v="5"/>
    <n v="16570961"/>
    <x v="2"/>
    <n v="746"/>
    <s v="021G"/>
    <s v="GRUPO-A"/>
    <s v="Idioma moderno II: Francés"/>
    <s v="GG"/>
    <s v="GRUPO GRANDE"/>
    <s v="021G"/>
    <s v="TEORIA DE IDIOMA MODERNO I: FRANCES"/>
    <s v="GRUPO-A"/>
    <s v="Grupo de Teoría de IDIOMA MODERNO II: FRANCÉS"/>
    <s v="2S"/>
    <n v="16570961"/>
    <s v="CABELLO"/>
    <s v="ANDRÉS"/>
    <s v="NURIA"/>
    <s v="CABELLO ANDRÉS, NURIA"/>
    <x v="0"/>
    <x v="0"/>
    <x v="1"/>
    <n v="1"/>
    <n v="0"/>
    <s v="nucabea"/>
    <s v="nuria.cabelloa@unirioja.es"/>
    <n v="3"/>
    <m/>
    <n v="536"/>
    <s v="PROFESOR INTERINO"/>
    <s v="C01"/>
    <s v="TIEMPO COMPLETO"/>
    <s v="2015-09-15 00:00:00.0"/>
    <s v="null"/>
    <s v="PI101032"/>
    <s v="PROFESOR CONTRATADO INTERINO"/>
    <s v="R107"/>
    <x v="6"/>
    <n v="335"/>
    <s v="FILOLOGÍA FRANCESA"/>
  </r>
  <r>
    <x v="9"/>
    <n v="16570961"/>
    <x v="2"/>
    <n v="746"/>
    <s v="021G"/>
    <s v="GRUPO-A"/>
    <s v="Idioma moderno II: Francés"/>
    <s v="GG"/>
    <s v="GRUPO GRANDE"/>
    <s v="021G"/>
    <s v="TEORIA DE IDIOMA MODERNO I: FRANCES"/>
    <s v="GRUPO-A"/>
    <s v="Grupo de Teoría de IDIOMA MODERNO II: FRANCÉS"/>
    <s v="2S"/>
    <n v="16570961"/>
    <s v="CABELLO"/>
    <s v="ANDRÉS"/>
    <s v="NURIA"/>
    <s v="CABELLO ANDRÉS, NURIA"/>
    <x v="0"/>
    <x v="0"/>
    <x v="1"/>
    <n v="1"/>
    <n v="0"/>
    <s v="nucabea"/>
    <s v="nuria.cabelloa@unirioja.es"/>
    <n v="3"/>
    <m/>
    <n v="536"/>
    <s v="PROFESOR INTERINO"/>
    <s v="C01"/>
    <s v="TIEMPO COMPLETO"/>
    <s v="2015-09-15 00:00:00.0"/>
    <s v="null"/>
    <s v="PI101032"/>
    <s v="PROFESOR CONTRATADO INTERINO"/>
    <s v="R107"/>
    <x v="6"/>
    <n v="335"/>
    <s v="FILOLOGÍA FRANCESA"/>
  </r>
  <r>
    <x v="10"/>
    <n v="16570961"/>
    <x v="2"/>
    <n v="746"/>
    <s v="021G"/>
    <s v="GRUPO-A"/>
    <s v="Idioma moderno II: Francés"/>
    <s v="GG"/>
    <s v="GRUPO GRANDE"/>
    <s v="021G"/>
    <s v="TEORIA DE IDIOMA MODERNO I: FRANCES"/>
    <s v="GRUPO-A"/>
    <s v="Grupo de Teoría de IDIOMA MODERNO II: FRANCÉS"/>
    <s v="2S"/>
    <n v="16570961"/>
    <s v="CABELLO"/>
    <s v="ANDRÉS"/>
    <s v="NURIA"/>
    <s v="CABELLO ANDRÉS, NURIA"/>
    <x v="0"/>
    <x v="0"/>
    <x v="1"/>
    <n v="1"/>
    <n v="0"/>
    <s v="nucabea"/>
    <s v="nuria.cabelloa@unirioja.es"/>
    <n v="3"/>
    <m/>
    <n v="536"/>
    <s v="PROFESOR INTERINO"/>
    <s v="C01"/>
    <s v="TIEMPO COMPLETO"/>
    <s v="2015-09-15 00:00:00.0"/>
    <s v="null"/>
    <s v="PI101032"/>
    <s v="PROFESOR CONTRATADO INTERINO"/>
    <s v="R107"/>
    <x v="6"/>
    <n v="335"/>
    <s v="FILOLOGÍA FRANCESA"/>
  </r>
  <r>
    <x v="5"/>
    <n v="16059799"/>
    <x v="2"/>
    <n v="747"/>
    <s v="206205G"/>
    <s v="GRUPO-C"/>
    <s v="Lengua castellana para maestros"/>
    <s v="GG"/>
    <s v="GRUPO GRANDE"/>
    <s v="206205G"/>
    <s v="TEORIA DE LENGUA CASTELLANA PARA MAESTROS"/>
    <s v="GRUPO-C"/>
    <s v="Grupo de Teoria de LENGUA CASTELLANA PARA MAESTROS"/>
    <s v="2S"/>
    <n v="16059799"/>
    <s v="VIÑUELA"/>
    <s v="SOTO"/>
    <s v="LETICIA"/>
    <s v="VIÑUELA SOTO, LETICIA"/>
    <x v="1"/>
    <x v="0"/>
    <x v="1"/>
    <n v="0"/>
    <n v="0"/>
    <s v="levinuel"/>
    <s v="leticia.vinuela@alum.unirioja.es"/>
    <n v="4"/>
    <n v="4"/>
    <n v="121"/>
    <s v="PERSONAL INVESTIGADOR EN FORMACIÓN"/>
    <n v="0"/>
    <s v="_"/>
    <s v="2017-10-01 00:00:00.0"/>
    <s v="2018-09-30 00:00:00.0"/>
    <s v="D06BECARIO1"/>
    <s v="PERSONAL INVESTIGADOR PREDOCTORAL EN FORMACIÓN"/>
    <s v="R106"/>
    <x v="5"/>
    <n v="567"/>
    <s v="LENGUA ESPAÑOLA"/>
  </r>
  <r>
    <x v="5"/>
    <s v="X4359100"/>
    <x v="2"/>
    <n v="747"/>
    <s v="206205R"/>
    <s v="GRUPO-C2"/>
    <s v="Lengua castellana para maestros"/>
    <s v="GR"/>
    <s v="GRUPO REDUCIDO"/>
    <s v="206205R"/>
    <s v="PRACTICA DE LENGUA CASTELLANA PARA MAESTROS"/>
    <s v="GRUPO-C2"/>
    <s v="Práctica de Lengua castellana para maestros"/>
    <s v="2S"/>
    <s v="X4359100"/>
    <s v="BORSARI"/>
    <s v="-"/>
    <s v="ELISA"/>
    <s v="BORSARI -, ELISA"/>
    <x v="1"/>
    <x v="0"/>
    <x v="1"/>
    <n v="0"/>
    <n v="0"/>
    <s v="elborsar"/>
    <s v="elisa.borsari@unirioja.es"/>
    <n v="2"/>
    <n v="2"/>
    <n v="0"/>
    <s v="DOCTOR"/>
    <n v="0"/>
    <s v="_"/>
    <s v="2017-01-16 00:00:00.0"/>
    <s v="2019-01-15 00:00:00.0"/>
    <s v="D06INVESTIGADOR1"/>
    <s v="ACCESO SISTEMA ESPAÑOL CIENCIA E INNOVACIÓN"/>
    <s v="R106"/>
    <x v="5"/>
    <n v="583"/>
    <s v="LITERATURA ESPAÑOLA"/>
  </r>
  <r>
    <x v="5"/>
    <n v="16603591"/>
    <x v="2"/>
    <n v="748"/>
    <s v="206206G"/>
    <s v="GRUPO-B"/>
    <s v="Matemáticas básicas para maestros"/>
    <s v="GG"/>
    <s v="GRUPO GRANDE"/>
    <s v="206206G"/>
    <s v="GRUPO GRANDE DE MATEMÁTICAS BASICAS PARA MAESTRO"/>
    <s v="GRUPO-B"/>
    <s v="Grupo Grande de MATEMÁTICAS BASICAS PARA MAESTRO"/>
    <s v="2S"/>
    <n v="16603591"/>
    <s v="FERNÁNDEZ"/>
    <s v="CESTAU"/>
    <s v="JAIME MARTÍN"/>
    <s v="FERNÁNDEZ CESTAU, JAIME MARTÍN"/>
    <x v="1"/>
    <x v="0"/>
    <x v="1"/>
    <n v="0"/>
    <n v="0"/>
    <s v="jafernc"/>
    <s v="jaime.fernandez@unirioja.es"/>
    <n v="4.5"/>
    <n v="4.5"/>
    <n v="536"/>
    <s v="PROFESOR INTERINO"/>
    <s v="C01"/>
    <s v="TIEMPO COMPLETO"/>
    <s v="2019-02-04 00:00:00.0"/>
    <s v="2019-08-08 00:00:00.0"/>
    <s v="D11CONIN14"/>
    <s v="PROFESOR CONTRATADO INTERINO"/>
    <s v="R111"/>
    <x v="7"/>
    <n v="440"/>
    <s v="GEOMETRÍA Y TOPOLOGÍA"/>
  </r>
  <r>
    <x v="5"/>
    <n v="16612389"/>
    <x v="2"/>
    <n v="748"/>
    <s v="206206R"/>
    <s v="GRUPO-B1"/>
    <s v="Matemáticas básicas para maestros"/>
    <s v="GR"/>
    <s v="GRUPO REDUCIDO"/>
    <s v="206206R"/>
    <s v="GRUPO REDUCIDO DE MATEMÁTICAS BASICAS PARA MAESTRO"/>
    <s v="GRUPO-B1"/>
    <s v="Grupo Reducido de MATEMÁTICAS BASICAS PARA MAESTRO"/>
    <s v="2S"/>
    <n v="16612389"/>
    <s v="MAGREÑÁN"/>
    <s v="RUIZ"/>
    <s v="ÁNGEL ALBERTO"/>
    <s v="MAGREÑÁN RUIZ, ÁNGEL ALBERTO"/>
    <x v="1"/>
    <x v="0"/>
    <x v="0"/>
    <n v="0"/>
    <n v="0"/>
    <s v="anmagren"/>
    <s v="angel-alberto.magrenan@unirioja.es"/>
    <n v="1.5"/>
    <n v="1.5"/>
    <n v="536"/>
    <s v="PROFESOR INTERINO"/>
    <s v="C01"/>
    <s v="TIEMPO COMPLETO"/>
    <s v="2018-09-17 00:00:00.0"/>
    <s v="null"/>
    <s v="PI101383"/>
    <s v="PROFESOR CONTRATADO INTERINO"/>
    <s v="R111"/>
    <x v="7"/>
    <n v="200"/>
    <s v="DIDÁCTICA DE LA MATEMÁTICA"/>
  </r>
  <r>
    <x v="4"/>
    <n v="9414088"/>
    <x v="2"/>
    <n v="749"/>
    <s v="022G"/>
    <s v="GRUPO-C"/>
    <s v="Idioma moderno III: Inglés"/>
    <s v="GG"/>
    <s v="GRUPO GRANDE"/>
    <s v="022G"/>
    <s v="GRUPO GRANDE DE IDIOMA MODERNO III: (INGLÉS)"/>
    <s v="GRUPO-C"/>
    <s v="Grupo Grande de IDIOMA MODERNO III: (INGLÉS)"/>
    <s v="1S"/>
    <n v="9414088"/>
    <s v="TABOADA"/>
    <s v="FERRERO"/>
    <s v="CAROLINA"/>
    <s v="TABOADA FERRERO, CAROLINA"/>
    <x v="0"/>
    <x v="0"/>
    <x v="0"/>
    <n v="0"/>
    <n v="0"/>
    <s v="cataboad"/>
    <s v="carolina.taboada@unirioja.es"/>
    <n v="3"/>
    <n v="3"/>
    <n v="504"/>
    <s v="PROFESOR TITULAR UNIVERSIDAD"/>
    <s v="C01"/>
    <s v="TIEMPO COMPLETO"/>
    <s v="2008-09-30 00:00:00.0"/>
    <s v="null"/>
    <s v="DF100228"/>
    <s v="PROFESOR TITULAR DE UNIVERSIDAD INTERINO"/>
    <s v="R107"/>
    <x v="6"/>
    <n v="345"/>
    <s v="FILOLOGÍA INGLESA"/>
  </r>
  <r>
    <x v="5"/>
    <n v="16581717"/>
    <x v="2"/>
    <n v="749"/>
    <s v="022G"/>
    <s v="GRUPO-B"/>
    <s v="Idioma moderno III: Inglés"/>
    <s v="GG"/>
    <s v="GRUPO GRANDE"/>
    <s v="022G"/>
    <s v="GRUPO GRANDE DE IDIOMA MODERNO III: (INGLÉS)"/>
    <s v="GRUPO-B"/>
    <s v="Grupo Grande de IDIOMA MODERNO III: (INGLÉS)"/>
    <s v="1S"/>
    <n v="16581717"/>
    <s v="SANTIBÁÑEZ"/>
    <s v="SÁENZ"/>
    <s v="FRANCISCO"/>
    <s v="SANTIBÁÑEZ SÁENZ, FRANCISCO"/>
    <x v="0"/>
    <x v="0"/>
    <x v="1"/>
    <n v="0"/>
    <n v="0"/>
    <s v="frsantib"/>
    <s v="francisco.santibanez@unirioja.es"/>
    <n v="3"/>
    <n v="3"/>
    <n v="532"/>
    <s v="LABORAL DOCENTE-ASOCIADO"/>
    <s v="P04"/>
    <s v="TIEMPO PARCIAL (4+4 HORAS)"/>
    <s v="2017-09-15 00:00:00.0"/>
    <s v="2019-09-14 00:00:00.0"/>
    <s v="PI101302"/>
    <s v="PROFESOR ASOCIADO"/>
    <s v="R107"/>
    <x v="6"/>
    <n v="345"/>
    <s v="FILOLOGÍA INGLESA"/>
  </r>
  <r>
    <x v="6"/>
    <n v="16583327"/>
    <x v="0"/>
    <n v="749"/>
    <s v="022G"/>
    <s v="GRUPO-D"/>
    <s v="Idioma moderno III: Inglés"/>
    <s v="GG"/>
    <s v="GRUPO GRANDE"/>
    <s v="022G"/>
    <s v="GRUPO GRANDE DE IDIOMA MODERNO III: (INGLÉS)"/>
    <s v="GRUPO-D"/>
    <s v="Grupo Grande de IDIOMA MODERNO III: (INGLÉS)"/>
    <s v="1S"/>
    <n v="16583327"/>
    <s v="FLORES"/>
    <s v="MORENO"/>
    <s v="CRISTINA"/>
    <s v="FLORES MORENO, CRISTINA"/>
    <x v="1"/>
    <x v="0"/>
    <x v="0"/>
    <n v="2"/>
    <n v="0"/>
    <s v="criflormore"/>
    <s v="cristina.flores@unirioja.es"/>
    <n v="3"/>
    <n v="3"/>
    <n v="504"/>
    <s v="PROFESOR TITULAR UNIVERSIDAD"/>
    <s v="C01"/>
    <s v="TIEMPO COMPLETO"/>
    <s v="2018-11-26 00:00:00.0"/>
    <s v="null"/>
    <s v="DF100363"/>
    <s v="PROFESOR TITULAR DE UNIVERSIDAD"/>
    <s v="R107"/>
    <x v="6"/>
    <n v="345"/>
    <s v="FILOLOGÍA INGLESA"/>
  </r>
  <r>
    <x v="9"/>
    <n v="78758459"/>
    <x v="2"/>
    <n v="749"/>
    <s v="022LI"/>
    <s v="GRUPO-E3"/>
    <s v="Idioma moderno III: Inglés"/>
    <s v="GLI"/>
    <s v="GRUPO DE LABORATORIO DE IDIOMAS"/>
    <s v="022LI"/>
    <s v="LABORATORIO DE IDIOMAS DE IDIOMA MODERNO III: (INGLÉS)"/>
    <s v="GRUPO-E3"/>
    <s v="Laboratorio de Idiomas de IDIOMA MODERNO III: (INGLÉS)"/>
    <s v="1S"/>
    <n v="78758459"/>
    <s v="GARCÍA"/>
    <s v="FERNÁNDEZ"/>
    <s v="LAURA"/>
    <s v="GARCÍA FERNÁNDEZ, LAURA"/>
    <x v="1"/>
    <x v="0"/>
    <x v="0"/>
    <n v="0"/>
    <n v="0"/>
    <s v="lagarcf"/>
    <s v="laura.garciaf@alum.unirioja.es"/>
    <n v="1.5"/>
    <n v="1.5"/>
    <n v="0"/>
    <s v="DOCTOR"/>
    <n v="0"/>
    <s v="_"/>
    <s v="2018-12-01 00:00:00.0"/>
    <s v="2019-11-30 00:00:00.0"/>
    <s v="D07INVESTIGADOR1"/>
    <s v="ACCESO SISTEMA ESPAÑOL CIENCIA E INNOVACIÓN"/>
    <s v="R107"/>
    <x v="6"/>
    <n v="345"/>
    <s v="FILOLOGÍA INGLESA"/>
  </r>
  <r>
    <x v="9"/>
    <n v="16641973"/>
    <x v="2"/>
    <n v="749"/>
    <s v="022R"/>
    <s v="GRUPO-E3"/>
    <s v="Idioma moderno III: Inglés"/>
    <s v="GR"/>
    <s v="GRUPO REDUCIDO"/>
    <s v="022R"/>
    <s v="GRUPO REDUCIDO DE IDIOMA MODERNO III: (INGLÉS)"/>
    <s v="GRUPO-E3"/>
    <s v="Grupo Reducido de Idioma moderno III: inglés"/>
    <s v="1S"/>
    <n v="16641973"/>
    <s v="LOZANO"/>
    <s v="PALACIO"/>
    <s v="INÉS"/>
    <s v="LOZANO PALACIO, INÉS"/>
    <x v="1"/>
    <x v="0"/>
    <x v="1"/>
    <n v="0"/>
    <n v="0"/>
    <s v="inlozano"/>
    <s v="ines.lozano@alum.unirioja.es"/>
    <n v="1.5"/>
    <n v="1.5"/>
    <n v="121"/>
    <s v="PERSONAL INVESTIGADOR EN FORMACIÓN"/>
    <n v="0"/>
    <s v="_"/>
    <s v="2017-10-15 00:00:00.0"/>
    <s v="2018-10-14 00:00:00.0"/>
    <s v="D07BECARIO4"/>
    <s v="PERSONAL INVESTIGADOR PREDOCTORAL EN FORMACIÓN"/>
    <s v="R107"/>
    <x v="6"/>
    <n v="345"/>
    <s v="FILOLOGÍA INGLESA"/>
  </r>
  <r>
    <x v="10"/>
    <n v="78758459"/>
    <x v="2"/>
    <n v="749"/>
    <s v="022LI"/>
    <s v="GRUPO-E3"/>
    <s v="Idioma moderno III: Inglés"/>
    <s v="GLI"/>
    <s v="GRUPO DE LABORATORIO DE IDIOMAS"/>
    <s v="022LI"/>
    <s v="LABORATORIO DE IDIOMAS DE IDIOMA MODERNO III: (INGLÉS)"/>
    <s v="GRUPO-E3"/>
    <s v="Laboratorio de Idiomas de IDIOMA MODERNO III: (INGLÉS)"/>
    <s v="1S"/>
    <n v="78758459"/>
    <s v="GARCÍA"/>
    <s v="FERNÁNDEZ"/>
    <s v="LAURA"/>
    <s v="GARCÍA FERNÁNDEZ, LAURA"/>
    <x v="1"/>
    <x v="0"/>
    <x v="0"/>
    <n v="0"/>
    <n v="0"/>
    <s v="lagarcf"/>
    <s v="laura.garciaf@alum.unirioja.es"/>
    <n v="1.5"/>
    <m/>
    <n v="0"/>
    <s v="DOCTOR"/>
    <n v="0"/>
    <s v="_"/>
    <s v="2018-12-01 00:00:00.0"/>
    <s v="2019-11-30 00:00:00.0"/>
    <s v="D07INVESTIGADOR1"/>
    <s v="ACCESO SISTEMA ESPAÑOL CIENCIA E INNOVACIÓN"/>
    <s v="R107"/>
    <x v="6"/>
    <n v="345"/>
    <s v="FILOLOGÍA INGLESA"/>
  </r>
  <r>
    <x v="10"/>
    <n v="16641973"/>
    <x v="2"/>
    <n v="749"/>
    <s v="022R"/>
    <s v="GRUPO-E3"/>
    <s v="Idioma moderno III: Inglés"/>
    <s v="GR"/>
    <s v="GRUPO REDUCIDO"/>
    <s v="022R"/>
    <s v="GRUPO REDUCIDO DE IDIOMA MODERNO III: (INGLÉS)"/>
    <s v="GRUPO-E3"/>
    <s v="Grupo Reducido de Idioma moderno III: inglés"/>
    <s v="1S"/>
    <n v="16641973"/>
    <s v="LOZANO"/>
    <s v="PALACIO"/>
    <s v="INÉS"/>
    <s v="LOZANO PALACIO, INÉS"/>
    <x v="1"/>
    <x v="0"/>
    <x v="1"/>
    <n v="0"/>
    <n v="0"/>
    <s v="inlozano"/>
    <s v="ines.lozano@alum.unirioja.es"/>
    <n v="1.5"/>
    <m/>
    <n v="121"/>
    <s v="PERSONAL INVESTIGADOR EN FORMACIÓN"/>
    <n v="0"/>
    <s v="_"/>
    <s v="2017-10-15 00:00:00.0"/>
    <s v="2018-10-14 00:00:00.0"/>
    <s v="D07BECARIO4"/>
    <s v="PERSONAL INVESTIGADOR PREDOCTORAL EN FORMACIÓN"/>
    <s v="R107"/>
    <x v="6"/>
    <n v="345"/>
    <s v="FILOLOGÍA INGLESA"/>
  </r>
  <r>
    <x v="5"/>
    <n v="16561261"/>
    <x v="2"/>
    <n v="752"/>
    <s v="206210A"/>
    <s v="GRUPO-A"/>
    <s v="Educación física y su didáctica"/>
    <s v="GG"/>
    <s v="GRUPO GRANDE"/>
    <s v="206210A"/>
    <s v="PRÁCTICAS DE AULA DE EDUCACIÓN FÍSICA Y SU DIDÁCTICA"/>
    <s v="GRUPO-A"/>
    <s v="Prácticas de Aula de Educación física y su didáctica"/>
    <s v="AN"/>
    <n v="16561261"/>
    <s v="LAPRESA"/>
    <s v="AJAMIL"/>
    <s v="DANIEL"/>
    <s v="LAPRESA AJAMIL, DANIEL"/>
    <x v="0"/>
    <x v="0"/>
    <x v="0"/>
    <n v="4"/>
    <n v="2"/>
    <s v="dalapres"/>
    <s v="daniel.lapresa@unirioja.es"/>
    <n v="2"/>
    <n v="2"/>
    <n v="504"/>
    <s v="PROFESOR TITULAR UNIVERSIDAD"/>
    <s v="C01"/>
    <s v="TIEMPO COMPLETO"/>
    <s v="2014-09-15 00:00:00.0"/>
    <s v="null"/>
    <s v="DF100092"/>
    <s v="PROFESOR TITULAR DE UNIVERSIDAD"/>
    <s v="R115"/>
    <x v="2"/>
    <n v="187"/>
    <s v="DIDÁCTICA DE LA EXPRESIÓN CORPORAL"/>
  </r>
  <r>
    <x v="5"/>
    <n v="16633495"/>
    <x v="2"/>
    <n v="753"/>
    <s v="206211G"/>
    <s v="GRUPO-A"/>
    <s v="Didáctica de la lengua castellana y su literatura"/>
    <s v="GG"/>
    <s v="GRUPO GRANDE"/>
    <s v="206211G"/>
    <s v="GRUPO GRANDE DE DIDÁCTICA DE LA LENGUA CASTELLANA Y SU LITERATURA"/>
    <s v="GRUPO-A"/>
    <s v="Grupo Grande de DIDÁCTICA DE LA LENGUA CASTELLANA Y SU LITERATURA"/>
    <s v="AN"/>
    <n v="16633495"/>
    <s v="SERRANO"/>
    <s v="ROMERO"/>
    <s v="TAMARA"/>
    <s v="SERRANO ROMERO, TAMARA"/>
    <x v="1"/>
    <x v="0"/>
    <x v="1"/>
    <n v="0"/>
    <n v="0"/>
    <s v="taserran"/>
    <s v="tamara.serrano@unirioja.es"/>
    <n v="4"/>
    <n v="4"/>
    <n v="536"/>
    <s v="PROFESOR INTERINO"/>
    <s v="P06"/>
    <s v="TIEMPO PARCIAL (6+6 HORAS)"/>
    <s v="2018-09-24 00:00:00.0"/>
    <s v="2019-09-14 00:00:00.0"/>
    <s v="PI101422"/>
    <s v="PROFESOR CONTRATADO INTERINO"/>
    <s v="R106"/>
    <x v="5"/>
    <n v="195"/>
    <s v="DIDÁCTICA DE LA LENGUA Y LA LITERATURA"/>
  </r>
  <r>
    <x v="5"/>
    <n v="16542622"/>
    <x v="2"/>
    <n v="753"/>
    <s v="206211G"/>
    <s v="GRUPO-B"/>
    <s v="Didáctica de la lengua castellana y su literatura"/>
    <s v="GG"/>
    <s v="GRUPO GRANDE"/>
    <s v="206211G"/>
    <s v="GRUPO GRANDE DE DIDÁCTICA DE LA LENGUA CASTELLANA Y SU LITERATURA"/>
    <s v="GRUPO-B"/>
    <s v="Grupo Grande de DIDÁCTICA DE LA LENGUA CASTELLANA Y SU LITERATURA"/>
    <s v="AN"/>
    <n v="16542622"/>
    <s v="GARCÍA"/>
    <s v="IZQUIERDO"/>
    <s v="MARIA VICTORIA"/>
    <s v="GARCÍA IZQUIERDO, MARIA VICTORIA"/>
    <x v="1"/>
    <x v="0"/>
    <x v="1"/>
    <n v="0"/>
    <n v="0"/>
    <s v="magarciz"/>
    <s v="maria-victoria.garcia@unirioja.es"/>
    <n v="3"/>
    <n v="3"/>
    <n v="532"/>
    <s v="LABORAL DOCENTE-ASOCIADO"/>
    <s v="P04"/>
    <s v="TIEMPO PARCIAL (4+4 HORAS)"/>
    <s v="2018-09-24 00:00:00.0"/>
    <s v="2019-09-14 00:00:00.0"/>
    <s v="PI101426"/>
    <s v="PROFESOR ASOCIADO"/>
    <s v="R106"/>
    <x v="5"/>
    <n v="195"/>
    <s v="DIDÁCTICA DE LA LENGUA Y LA LITERATURA"/>
  </r>
  <r>
    <x v="8"/>
    <n v="16544594"/>
    <x v="2"/>
    <n v="755"/>
    <s v="028G"/>
    <s v="GRUPO-A"/>
    <s v="Introducción a la historia del arte"/>
    <s v="GG"/>
    <s v="GRUPO GRANDE"/>
    <s v="028G"/>
    <s v="GRUPO GRANDE DE INTRODUCCIÓN A LA HISTORIA DEL ARTE"/>
    <s v="GRUPO-A"/>
    <s v="Grupo Grande de INTRODUCCIÓN A LA HISTORIA DEL ARTE"/>
    <s v="2S"/>
    <n v="16544594"/>
    <s v="SÁENZ"/>
    <s v="RODRÍGUEZ"/>
    <s v="MINERVA"/>
    <s v="SÁENZ RODRÍGUEZ, MINERVA"/>
    <x v="1"/>
    <x v="0"/>
    <x v="0"/>
    <n v="0"/>
    <n v="0"/>
    <s v="misaenz"/>
    <s v="minerva.saenz@unirioja.es"/>
    <n v="4.5"/>
    <m/>
    <n v="504"/>
    <s v="PROFESOR TITULAR UNIVERSIDAD"/>
    <s v="C01"/>
    <s v="TIEMPO COMPLETO"/>
    <s v="2017-09-15 00:00:00.0"/>
    <s v="null"/>
    <s v="DF100342"/>
    <s v="PROFESOR TITULAR DE UNIVERSIDAD"/>
    <s v="R114"/>
    <x v="3"/>
    <n v="465"/>
    <s v="HISTORIA DEL ARTE"/>
  </r>
  <r>
    <x v="10"/>
    <n v="33425722"/>
    <x v="2"/>
    <n v="755"/>
    <s v="028G"/>
    <s v="GRUPO-B"/>
    <s v="Introducción a la historia del arte"/>
    <s v="GG"/>
    <s v="GRUPO GRANDE"/>
    <s v="028G"/>
    <s v="GRUPO GRANDE DE INTRODUCCIÓN A LA HISTORIA DEL ARTE"/>
    <s v="GRUPO-B"/>
    <s v="Grupo Grande de INTRODUCCIÓN A LA HISTORIA DEL ARTE"/>
    <s v="2S"/>
    <n v="33425722"/>
    <s v="ANDUEZA"/>
    <s v="UNANUA"/>
    <s v="Mª DEL PILAR"/>
    <s v="ANDUEZA UNANUA, Mª DEL PILAR"/>
    <x v="0"/>
    <x v="0"/>
    <x v="0"/>
    <n v="0"/>
    <n v="0"/>
    <s v="mdanduez"/>
    <s v="m-del-pilar.andueza@unirioja.es"/>
    <n v="4.5"/>
    <m/>
    <n v="504"/>
    <s v="PROFESOR TITULAR UNIVERSIDAD"/>
    <s v="C01"/>
    <s v="TIEMPO COMPLETO"/>
    <s v="2017-09-15 00:00:00.0"/>
    <s v="null"/>
    <s v="DF100343"/>
    <s v="PROFESOR TITULAR DE UNIVERSIDAD"/>
    <s v="R114"/>
    <x v="3"/>
    <n v="465"/>
    <s v="HISTORIA DEL ARTE"/>
  </r>
  <r>
    <x v="8"/>
    <n v="29127998"/>
    <x v="2"/>
    <n v="756"/>
    <s v="027G"/>
    <s v="GRUPO-A"/>
    <s v="Geografía y medio ambiente"/>
    <s v="GG"/>
    <s v="GRUPO GRANDE"/>
    <s v="027G"/>
    <s v="GRUPO GRANDE DE GEOGRAFIA Y MEDIO AMBIENTE"/>
    <s v="GRUPO-A"/>
    <s v="Grupo Grande de GEOGRAFIA Y MEDIO AMBIENTE"/>
    <s v="2S"/>
    <n v="29127998"/>
    <s v="LÓPEZ"/>
    <s v="VICENTE"/>
    <s v="MANUEL"/>
    <s v="LÓPEZ VICENTE, MANUEL"/>
    <x v="1"/>
    <x v="0"/>
    <x v="0"/>
    <n v="0"/>
    <n v="0"/>
    <s v="malopev"/>
    <s v="manuel.lopezv@unirioja.es"/>
    <n v="4.5"/>
    <m/>
    <n v="536"/>
    <s v="PROFESOR INTERINO"/>
    <s v="P06"/>
    <s v="TIEMPO PARCIAL (6+6 HORAS)"/>
    <s v="2018-10-08 00:00:00.0"/>
    <s v="2019-09-14 00:00:00.0"/>
    <s v="PI101440"/>
    <s v="PROFESOR CONTRATADO INTERINO"/>
    <s v="R114"/>
    <x v="3"/>
    <n v="10"/>
    <s v="ANÁLISIS GEOGRÁFICO REGIONAL"/>
  </r>
  <r>
    <x v="10"/>
    <n v="16606836"/>
    <x v="2"/>
    <n v="756"/>
    <s v="027G"/>
    <s v="GRUPO-B"/>
    <s v="Geografía y medio ambiente"/>
    <s v="GG"/>
    <s v="GRUPO GRANDE"/>
    <s v="027G"/>
    <s v="GRUPO GRANDE DE GEOGRAFIA Y MEDIO AMBIENTE"/>
    <s v="GRUPO-B"/>
    <s v="Grupo Grande de GEOGRAFIA Y MEDIO AMBIENTE"/>
    <s v="2S"/>
    <n v="16606836"/>
    <s v="LLORENTE"/>
    <s v="ADÁN"/>
    <s v="JOSÉ ÁNGEL"/>
    <s v="LLORENTE ADÁN, JOSÉ ÁNGEL"/>
    <x v="0"/>
    <x v="0"/>
    <x v="0"/>
    <n v="0"/>
    <n v="0"/>
    <s v="jollorad"/>
    <s v="jose-angel.llorente@unirioja.es"/>
    <n v="4"/>
    <m/>
    <n v="536"/>
    <s v="PROFESOR INTERINO"/>
    <s v="C01"/>
    <s v="TIEMPO COMPLETO"/>
    <s v="2018-09-17 00:00:00.0"/>
    <s v="2019-09-14 00:00:00.0"/>
    <s v="PI101280"/>
    <s v="PROFESOR CONTRATADO INTERINO"/>
    <s v="R114"/>
    <x v="3"/>
    <n v="430"/>
    <s v="GEOGRAFÍA FÍSICA"/>
  </r>
  <r>
    <x v="10"/>
    <n v="29127998"/>
    <x v="2"/>
    <n v="756"/>
    <s v="027G"/>
    <s v="GRUPO-B"/>
    <s v="Geografía y medio ambiente"/>
    <s v="GG"/>
    <s v="GRUPO GRANDE"/>
    <s v="027G"/>
    <s v="GRUPO GRANDE DE GEOGRAFIA Y MEDIO AMBIENTE"/>
    <s v="GRUPO-B"/>
    <s v="Grupo Grande de GEOGRAFIA Y MEDIO AMBIENTE"/>
    <s v="2S"/>
    <n v="29127998"/>
    <s v="LÓPEZ"/>
    <s v="VICENTE"/>
    <s v="MANUEL"/>
    <s v="LÓPEZ VICENTE, MANUEL"/>
    <x v="1"/>
    <x v="0"/>
    <x v="0"/>
    <n v="0"/>
    <n v="0"/>
    <s v="malopev"/>
    <s v="manuel.lopezv@unirioja.es"/>
    <n v="0.5"/>
    <m/>
    <n v="536"/>
    <s v="PROFESOR INTERINO"/>
    <s v="P06"/>
    <s v="TIEMPO PARCIAL (6+6 HORAS)"/>
    <s v="2018-10-08 00:00:00.0"/>
    <s v="2019-09-14 00:00:00.0"/>
    <s v="PI101440"/>
    <s v="PROFESOR CONTRATADO INTERINO"/>
    <s v="R114"/>
    <x v="3"/>
    <n v="10"/>
    <s v="ANÁLISIS GEOGRÁFICO REGIONAL"/>
  </r>
  <r>
    <x v="10"/>
    <n v="16539010"/>
    <x v="2"/>
    <n v="756"/>
    <s v="027I"/>
    <s v="GRUPO-B1"/>
    <s v="Geografía y medio ambiente"/>
    <s v="GI"/>
    <s v="GRUPO DE INFORMÁTICA"/>
    <s v="027I"/>
    <s v="GRUPO DE INFORMÁTICA DE GEOGRAFIA Y MEDIO AMBIENTE"/>
    <s v="GRUPO-B1"/>
    <s v="Grupo de Informática de Geografía y medio ambiente"/>
    <s v="2S"/>
    <n v="16539010"/>
    <s v="RUIZ"/>
    <s v="FLAÑO"/>
    <s v="PURIFICACIÓN"/>
    <s v="RUIZ FLAÑO, PURIFICACIÓN"/>
    <x v="1"/>
    <x v="0"/>
    <x v="0"/>
    <n v="5"/>
    <n v="4"/>
    <s v="puruiz"/>
    <s v="purificacion.ruiz@unirioja.es"/>
    <n v="1.5"/>
    <m/>
    <n v="504"/>
    <s v="PROFESOR TITULAR UNIVERSIDAD"/>
    <s v="01R"/>
    <s v="TIEMPO COMPLETO REDUCIDO"/>
    <s v="2017-09-15 00:00:00.0"/>
    <s v="null"/>
    <s v="DF3369"/>
    <s v="PROFESOR TITULAR DE UNIVERSIDAD"/>
    <s v="R114"/>
    <x v="3"/>
    <n v="430"/>
    <s v="GEOGRAFÍA FÍSICA"/>
  </r>
  <r>
    <x v="7"/>
    <n v="77566977"/>
    <x v="3"/>
    <n v="760"/>
    <s v="760G"/>
    <s v="GRUPO-A"/>
    <s v="Informática"/>
    <s v="GG"/>
    <s v="GRUPO GRANDE"/>
    <s v="760G"/>
    <s v="GG de Informática"/>
    <s v="GRUPO-A"/>
    <s v="GG de Informática"/>
    <s v="1S"/>
    <n v="77566977"/>
    <s v="LÓPEZ"/>
    <s v="GÓMEZ"/>
    <s v="ROSARIO"/>
    <s v="LÓPEZ GÓMEZ, ROSARIO"/>
    <x v="1"/>
    <x v="0"/>
    <x v="1"/>
    <n v="0"/>
    <n v="0"/>
    <s v="rolopez"/>
    <s v="rosario.lopez@unirioja.es"/>
    <n v="4"/>
    <n v="4"/>
    <n v="532"/>
    <s v="LABORAL DOCENTE-ASOCIADO"/>
    <s v="P05"/>
    <s v="TIEMPO PARCIAL (5+5 HORAS)"/>
    <s v="2018-09-17 00:00:00.0"/>
    <s v="2019-09-14 00:00:00.0"/>
    <s v="PI101387"/>
    <s v="PROFESOR ASOCIADO"/>
    <s v="R111"/>
    <x v="7"/>
    <n v="570"/>
    <s v="LENGUAJES Y SISTEMAS INFORMÁTICOS"/>
  </r>
  <r>
    <x v="7"/>
    <n v="25136873"/>
    <x v="3"/>
    <n v="762"/>
    <s v="762G"/>
    <s v="GRUPO-A"/>
    <s v="Bioquímica"/>
    <s v="GG"/>
    <s v="GRUPO GRANDE"/>
    <s v="762G"/>
    <s v="GG de Bioquímica"/>
    <s v="GRUPO-A"/>
    <s v="GG de Bioquímica"/>
    <s v="2S"/>
    <n v="25136873"/>
    <s v="ZARAZAGA"/>
    <s v="CHAMORRO"/>
    <s v="MIRIAM"/>
    <s v="ZARAZAGA CHAMORRO, MIRIAM"/>
    <x v="0"/>
    <x v="0"/>
    <x v="0"/>
    <n v="5"/>
    <n v="3"/>
    <s v="myzaraza"/>
    <s v="myriam.zarazaga@unirioja.es"/>
    <n v="2.1"/>
    <n v="2.1"/>
    <n v="504"/>
    <s v="PROFESOR TITULAR UNIVERSIDAD"/>
    <s v="01R"/>
    <s v="TIEMPO COMPLETO REDUCIDO"/>
    <s v="2015-09-15 00:00:00.0"/>
    <s v="null"/>
    <s v="DF100142"/>
    <s v="PROFESOR TITULAR DE UNIVIERSIDADQ"/>
    <s v="R101"/>
    <x v="4"/>
    <n v="60"/>
    <s v="BIOQUÍMICA Y BIOLOGÍA MOLECULAR"/>
  </r>
  <r>
    <x v="7"/>
    <n v="16522419"/>
    <x v="3"/>
    <n v="764"/>
    <s v="764G"/>
    <s v="GRUPO-A"/>
    <s v="Enfermería comunitaria I"/>
    <s v="GG"/>
    <s v="GRUPO GRANDE"/>
    <s v="764G"/>
    <s v="GG de Enfermería comunitaria I"/>
    <s v="GRUPO-A"/>
    <s v="GG de Enfermería comunitaria I"/>
    <s v="2S"/>
    <n v="16522419"/>
    <s v="ARANDA"/>
    <s v="AYENSA"/>
    <s v="ÁNGEL"/>
    <s v="ARANDA AYENSA, ÁNGEL"/>
    <x v="0"/>
    <x v="0"/>
    <x v="1"/>
    <n v="0"/>
    <n v="0"/>
    <s v="anaranda"/>
    <s v="angel.aranda@unirioja.es"/>
    <n v="3.5"/>
    <n v="3.5"/>
    <s v="A-0537"/>
    <s v="TITULAR"/>
    <s v="P03"/>
    <s v="TIEMPO PARCIAL (3+3 HORAS)"/>
    <s v="2011-01-01 00:00:00.0"/>
    <s v="null"/>
    <s v="PI100798"/>
    <s v="TITULAR"/>
    <s v="R111"/>
    <x v="7"/>
    <n v="265"/>
    <s v="ESTADÍSTICA E INVESTIGACIÓN OPERATIVA"/>
  </r>
  <r>
    <x v="8"/>
    <n v="34798214"/>
    <x v="2"/>
    <n v="767"/>
    <s v="016G"/>
    <s v="GRUPO-A"/>
    <s v="Introducción a la literatura española"/>
    <s v="GG"/>
    <s v="GRUPO GRANDE"/>
    <s v="016G"/>
    <s v="TEORIA DE INTRODUCCIÓN A LA LITERATURA ESPAÑOLA"/>
    <s v="GRUPO-A"/>
    <s v="Grupo de Teoría de INTRODUCCIÓN A LA LITERATURA ESPAÑOLA"/>
    <s v="1S"/>
    <n v="34798214"/>
    <s v="MARTÍNEZ"/>
    <s v="LÓPEZ"/>
    <s v="Mª ISABEL"/>
    <s v="MARTÍNEZ LÓPEZ, Mª ISABEL"/>
    <x v="0"/>
    <x v="0"/>
    <x v="0"/>
    <n v="3"/>
    <n v="0"/>
    <s v="mamartlop"/>
    <s v="maribel.martinez@unirioja.es"/>
    <n v="0"/>
    <n v="0"/>
    <n v="504"/>
    <s v="PROFESOR TITULAR UNIVERSIDAD"/>
    <s v="C01"/>
    <s v="TIEMPO COMPLETO"/>
    <s v="2018-11-26 00:00:00.0"/>
    <s v="null"/>
    <s v="DF31547"/>
    <s v="PROFESOR TITULAR DE UNIVERSIDAD"/>
    <s v="R106"/>
    <x v="5"/>
    <n v="583"/>
    <s v="LITERATURA ESPAÑOLA"/>
  </r>
  <r>
    <x v="8"/>
    <n v="72801386"/>
    <x v="2"/>
    <n v="767"/>
    <s v="016G"/>
    <s v="GRUPO-A"/>
    <s v="Introducción a la literatura española"/>
    <s v="GG"/>
    <s v="GRUPO GRANDE"/>
    <s v="016G"/>
    <s v="TEORIA DE INTRODUCCIÓN A LA LITERATURA ESPAÑOLA"/>
    <s v="GRUPO-A"/>
    <s v="Grupo de Teoría de INTRODUCCIÓN A LA LITERATURA ESPAÑOLA"/>
    <s v="1S"/>
    <n v="72801386"/>
    <s v="SAINZ"/>
    <s v="BARIAIN"/>
    <s v="ISABEL"/>
    <s v="SAINZ BARIAIN, ISABEL"/>
    <x v="1"/>
    <x v="0"/>
    <x v="0"/>
    <n v="0"/>
    <n v="0"/>
    <s v="issainb"/>
    <s v="isabel.sainzb@unirioja.es"/>
    <n v="4.5"/>
    <n v="4.5"/>
    <n v="536"/>
    <s v="PROFESOR INTERINO"/>
    <s v="P06"/>
    <s v="TIEMPO PARCIAL (6+6 HORAS)"/>
    <s v="2018-09-18 00:00:00.0"/>
    <s v="null"/>
    <s v="PI101365"/>
    <s v="PROFESOR CONTRATADO INTERINO"/>
    <s v="R106"/>
    <x v="5"/>
    <n v="583"/>
    <s v="LITERATURA ESPAÑOLA"/>
  </r>
  <r>
    <x v="9"/>
    <n v="34798214"/>
    <x v="2"/>
    <n v="767"/>
    <s v="016G"/>
    <s v="GRUPO-A"/>
    <s v="Introducción a la literatura española"/>
    <s v="GG"/>
    <s v="GRUPO GRANDE"/>
    <s v="016G"/>
    <s v="TEORIA DE INTRODUCCIÓN A LA LITERATURA ESPAÑOLA"/>
    <s v="GRUPO-A"/>
    <s v="Grupo de Teoría de INTRODUCCIÓN A LA LITERATURA ESPAÑOLA"/>
    <s v="1S"/>
    <n v="34798214"/>
    <s v="MARTÍNEZ"/>
    <s v="LÓPEZ"/>
    <s v="Mª ISABEL"/>
    <s v="MARTÍNEZ LÓPEZ, Mª ISABEL"/>
    <x v="0"/>
    <x v="0"/>
    <x v="0"/>
    <n v="3"/>
    <n v="0"/>
    <s v="mamartlop"/>
    <s v="maribel.martinez@unirioja.es"/>
    <n v="0"/>
    <m/>
    <n v="504"/>
    <s v="PROFESOR TITULAR UNIVERSIDAD"/>
    <s v="C01"/>
    <s v="TIEMPO COMPLETO"/>
    <s v="2018-11-26 00:00:00.0"/>
    <s v="null"/>
    <s v="DF31547"/>
    <s v="PROFESOR TITULAR DE UNIVERSIDAD"/>
    <s v="R106"/>
    <x v="5"/>
    <n v="583"/>
    <s v="LITERATURA ESPAÑOLA"/>
  </r>
  <r>
    <x v="9"/>
    <n v="72801386"/>
    <x v="2"/>
    <n v="767"/>
    <s v="016G"/>
    <s v="GRUPO-A"/>
    <s v="Introducción a la literatura española"/>
    <s v="GG"/>
    <s v="GRUPO GRANDE"/>
    <s v="016G"/>
    <s v="TEORIA DE INTRODUCCIÓN A LA LITERATURA ESPAÑOLA"/>
    <s v="GRUPO-A"/>
    <s v="Grupo de Teoría de INTRODUCCIÓN A LA LITERATURA ESPAÑOLA"/>
    <s v="1S"/>
    <n v="72801386"/>
    <s v="SAINZ"/>
    <s v="BARIAIN"/>
    <s v="ISABEL"/>
    <s v="SAINZ BARIAIN, ISABEL"/>
    <x v="1"/>
    <x v="0"/>
    <x v="0"/>
    <n v="0"/>
    <n v="0"/>
    <s v="issainb"/>
    <s v="isabel.sainzb@unirioja.es"/>
    <n v="4.5"/>
    <m/>
    <n v="536"/>
    <s v="PROFESOR INTERINO"/>
    <s v="P06"/>
    <s v="TIEMPO PARCIAL (6+6 HORAS)"/>
    <s v="2018-09-18 00:00:00.0"/>
    <s v="null"/>
    <s v="PI101365"/>
    <s v="PROFESOR CONTRATADO INTERINO"/>
    <s v="R106"/>
    <x v="5"/>
    <n v="583"/>
    <s v="LITERATURA ESPAÑOLA"/>
  </r>
  <r>
    <x v="8"/>
    <n v="73134033"/>
    <x v="2"/>
    <n v="768"/>
    <s v="020G"/>
    <s v="GRUPO-A"/>
    <s v="Lengua y literatura clásicas"/>
    <s v="GG"/>
    <s v="GRUPO GRANDE"/>
    <s v="020G"/>
    <s v="TEORIA DE LENGUA Y LITERATURA CLÁSICAS"/>
    <s v="GRUPO-A"/>
    <s v="Grupo de Teoria de LENGUA Y LITERATURA CLÁSICAS"/>
    <s v="2S"/>
    <n v="73134033"/>
    <s v="IBARZO"/>
    <s v="JOVEN"/>
    <s v="CLAUDIA"/>
    <s v="IBARZO JOVEN, CLAUDIA"/>
    <x v="1"/>
    <x v="0"/>
    <x v="1"/>
    <n v="0"/>
    <n v="0"/>
    <s v="clibarzo"/>
    <s v="claudia.ibarzo@unirioja.es"/>
    <n v="4.5"/>
    <n v="4.5"/>
    <n v="536"/>
    <s v="PROFESOR INTERINO"/>
    <s v="C01"/>
    <s v="TIEMPO COMPLETO"/>
    <s v="2019-02-11 00:00:00.0"/>
    <s v="2019-07-28 00:00:00.0"/>
    <s v="PI101456"/>
    <s v="PROFESOR CONTRATADO INTERINO"/>
    <s v="R106"/>
    <x v="5"/>
    <n v="355"/>
    <s v="FILOLOGÍA LATINA"/>
  </r>
  <r>
    <x v="9"/>
    <n v="73134033"/>
    <x v="2"/>
    <n v="768"/>
    <s v="020G"/>
    <s v="GRUPO-A"/>
    <s v="Lengua y literatura clásicas"/>
    <s v="GG"/>
    <s v="GRUPO GRANDE"/>
    <s v="020G"/>
    <s v="TEORIA DE LENGUA Y LITERATURA CLÁSICAS"/>
    <s v="GRUPO-A"/>
    <s v="Grupo de Teoria de LENGUA Y LITERATURA CLÁSICAS"/>
    <s v="2S"/>
    <n v="73134033"/>
    <s v="IBARZO"/>
    <s v="JOVEN"/>
    <s v="CLAUDIA"/>
    <s v="IBARZO JOVEN, CLAUDIA"/>
    <x v="1"/>
    <x v="0"/>
    <x v="1"/>
    <n v="0"/>
    <n v="0"/>
    <s v="clibarzo"/>
    <s v="claudia.ibarzo@unirioja.es"/>
    <n v="4.5"/>
    <m/>
    <n v="536"/>
    <s v="PROFESOR INTERINO"/>
    <s v="C01"/>
    <s v="TIEMPO COMPLETO"/>
    <s v="2019-02-11 00:00:00.0"/>
    <s v="2019-07-28 00:00:00.0"/>
    <s v="PI101456"/>
    <s v="PROFESOR CONTRATADO INTERINO"/>
    <s v="R106"/>
    <x v="5"/>
    <n v="355"/>
    <s v="FILOLOGÍA LATINA"/>
  </r>
  <r>
    <x v="10"/>
    <n v="73134033"/>
    <x v="2"/>
    <n v="768"/>
    <s v="020G"/>
    <s v="GRUPO-A"/>
    <s v="Lengua y literatura clásicas"/>
    <s v="GG"/>
    <s v="GRUPO GRANDE"/>
    <s v="020G"/>
    <s v="TEORIA DE LENGUA Y LITERATURA CLÁSICAS"/>
    <s v="GRUPO-A"/>
    <s v="Grupo de Teoria de LENGUA Y LITERATURA CLÁSICAS"/>
    <s v="2S"/>
    <n v="73134033"/>
    <s v="IBARZO"/>
    <s v="JOVEN"/>
    <s v="CLAUDIA"/>
    <s v="IBARZO JOVEN, CLAUDIA"/>
    <x v="1"/>
    <x v="0"/>
    <x v="1"/>
    <n v="0"/>
    <n v="0"/>
    <s v="clibarzo"/>
    <s v="claudia.ibarzo@unirioja.es"/>
    <n v="4.5"/>
    <m/>
    <n v="536"/>
    <s v="PROFESOR INTERINO"/>
    <s v="C01"/>
    <s v="TIEMPO COMPLETO"/>
    <s v="2019-02-11 00:00:00.0"/>
    <s v="2019-07-28 00:00:00.0"/>
    <s v="PI101456"/>
    <s v="PROFESOR CONTRATADO INTERINO"/>
    <s v="R106"/>
    <x v="5"/>
    <n v="355"/>
    <s v="FILOLOGÍA LATINA"/>
  </r>
  <r>
    <x v="6"/>
    <n v="16535879"/>
    <x v="0"/>
    <n v="769"/>
    <s v="103G"/>
    <s v="GRUPO-A"/>
    <s v="Segundo idioma moderno I: Francés"/>
    <s v="GG"/>
    <s v="GRUPO GRANDE"/>
    <s v="103G"/>
    <s v="TEORIA DE SEGUNDO IDIOMA MODERNO I: FRANCÉS"/>
    <s v="GRUPO-A"/>
    <s v="Grupo de Teoria deSEGUNDO IDIOMA MODERNO I: FRANCÉS"/>
    <s v="1S"/>
    <n v="16535879"/>
    <s v="IÑARREA"/>
    <s v="LAS HERAS"/>
    <s v="IGNACIO"/>
    <s v="IÑARREA LAS HERAS, IGNACIO"/>
    <x v="1"/>
    <x v="0"/>
    <x v="0"/>
    <n v="5"/>
    <n v="3"/>
    <s v="iinarrea"/>
    <s v="ignacio.inarrea@unirioja.es"/>
    <n v="3"/>
    <n v="3"/>
    <n v="500"/>
    <s v="CATEDRATICO DE UNIVERSIDAD"/>
    <s v="C01"/>
    <s v="TIEMPO COMPLETO"/>
    <s v="2017-12-18 00:00:00.0"/>
    <s v="null"/>
    <s v="DF100353"/>
    <s v="CATEDRÁTICO DE UNIVERSIDAD"/>
    <s v="R107"/>
    <x v="6"/>
    <n v="335"/>
    <s v="FILOLOGÍA FRANCESA"/>
  </r>
  <r>
    <x v="8"/>
    <n v="16535879"/>
    <x v="2"/>
    <n v="769"/>
    <s v="103G"/>
    <s v="GRUPO-A"/>
    <s v="Segundo idioma moderno I: Francés"/>
    <s v="GG"/>
    <s v="GRUPO GRANDE"/>
    <s v="103G"/>
    <s v="TEORIA DE SEGUNDO IDIOMA MODERNO I: FRANCÉS"/>
    <s v="GRUPO-A"/>
    <s v="Grupo de Teoria deSEGUNDO IDIOMA MODERNO I: FRANCÉS"/>
    <s v="1S"/>
    <n v="16535879"/>
    <s v="IÑARREA"/>
    <s v="LAS HERAS"/>
    <s v="IGNACIO"/>
    <s v="IÑARREA LAS HERAS, IGNACIO"/>
    <x v="1"/>
    <x v="0"/>
    <x v="0"/>
    <n v="5"/>
    <n v="3"/>
    <s v="iinarrea"/>
    <s v="ignacio.inarrea@unirioja.es"/>
    <n v="3"/>
    <m/>
    <n v="500"/>
    <s v="CATEDRATICO DE UNIVERSIDAD"/>
    <s v="C01"/>
    <s v="TIEMPO COMPLETO"/>
    <s v="2017-12-18 00:00:00.0"/>
    <s v="null"/>
    <s v="DF100353"/>
    <s v="CATEDRÁTICO DE UNIVERSIDAD"/>
    <s v="R107"/>
    <x v="6"/>
    <n v="335"/>
    <s v="FILOLOGÍA FRANCESA"/>
  </r>
  <r>
    <x v="8"/>
    <s v="X4135783"/>
    <x v="2"/>
    <n v="769"/>
    <s v="103LI"/>
    <s v="GRUPO-A2"/>
    <s v="Segundo idioma moderno I: Francés"/>
    <s v="GLI"/>
    <s v="GRUPO DE LABORATORIO DE IDIOMAS"/>
    <s v="103LI"/>
    <s v="PRÁCTICAS DE LABORATORIO DE SEGUNDO IDIOMA MODERNO I: FRANCÉS"/>
    <s v="GRUPO-A2"/>
    <s v="Laboratorio de Idiomas de Segundo idioma moderno I: francés"/>
    <s v="1S"/>
    <s v="X4135783"/>
    <s v="VIEL"/>
    <s v="-"/>
    <s v="ANITA JOCELYNE MARIE"/>
    <s v="VIEL -, ANITA JOCELYNE MARIE"/>
    <x v="1"/>
    <x v="0"/>
    <x v="1"/>
    <n v="0"/>
    <n v="0"/>
    <s v="anviel"/>
    <s v="anita.viel@unirioja.es"/>
    <n v="1.5"/>
    <n v="1.5"/>
    <n v="532"/>
    <s v="LABORAL DOCENTE-ASOCIADO"/>
    <s v="P03"/>
    <s v="TIEMPO PARCIAL (3+3 HORAS)"/>
    <s v="2018-09-17 00:00:00.0"/>
    <s v="2019-09-14 00:00:00.0"/>
    <s v="PI101367"/>
    <s v="PROFESOR ASOCIADO"/>
    <s v="R107"/>
    <x v="6"/>
    <n v="335"/>
    <s v="FILOLOGÍA FRANCESA"/>
  </r>
  <r>
    <x v="8"/>
    <n v="70865948"/>
    <x v="2"/>
    <n v="770"/>
    <s v="018G"/>
    <s v="GRUPO-A"/>
    <s v="Teoría del lenguaje"/>
    <s v="GG"/>
    <s v="GRUPO GRANDE"/>
    <s v="018G"/>
    <s v="TEORIA DE TEORIA DEL LENGUAJE"/>
    <s v="GRUPO-A"/>
    <s v="Grupo de Teoria de TEORIA DEL LENGUAJE"/>
    <s v="1S"/>
    <n v="70865948"/>
    <s v="FASLA"/>
    <s v="FERNÁNDEZ"/>
    <s v="DALILA"/>
    <s v="FASLA FERNÁNDEZ, DALILA"/>
    <x v="1"/>
    <x v="0"/>
    <x v="0"/>
    <n v="4"/>
    <n v="1"/>
    <s v="dafasla"/>
    <s v="dalila.fasla@unirioja.es"/>
    <n v="3"/>
    <n v="3"/>
    <n v="504"/>
    <s v="PROFESOR TITULAR UNIVERSIDAD"/>
    <s v="01A"/>
    <s v="TIEMPO COMPLETO AMPLIADO"/>
    <s v="2012-09-01 00:00:00.0"/>
    <s v="null"/>
    <s v="DF100036"/>
    <s v="PROFESOR TITULAR DE UNIVERSIDAD"/>
    <s v="R106"/>
    <x v="5"/>
    <n v="575"/>
    <s v="LINGÜÍSTICA GENERAL"/>
  </r>
  <r>
    <x v="6"/>
    <n v="16570961"/>
    <x v="0"/>
    <n v="771"/>
    <s v="105G"/>
    <s v="GRUPO-A"/>
    <s v="Segundo idioma moderno II: Francés"/>
    <s v="GG"/>
    <s v="GRUPO GRANDE"/>
    <s v="105G"/>
    <s v="TEORIA DE SEGUNDO IDIOMA MODERNO I: FRANCÉS"/>
    <s v="GRUPO-A"/>
    <s v="Grupo de Teoria de SEGUNDO IDIOMA MODERNO II: FRANCÉS"/>
    <s v="2S"/>
    <n v="16570961"/>
    <s v="CABELLO"/>
    <s v="ANDRÉS"/>
    <s v="NURIA"/>
    <s v="CABELLO ANDRÉS, NURIA"/>
    <x v="0"/>
    <x v="0"/>
    <x v="1"/>
    <n v="1"/>
    <n v="0"/>
    <s v="nucabea"/>
    <s v="nuria.cabelloa@unirioja.es"/>
    <n v="3"/>
    <n v="3"/>
    <n v="536"/>
    <s v="PROFESOR INTERINO"/>
    <s v="C01"/>
    <s v="TIEMPO COMPLETO"/>
    <s v="2015-09-15 00:00:00.0"/>
    <s v="null"/>
    <s v="PI101032"/>
    <s v="PROFESOR CONTRATADO INTERINO"/>
    <s v="R107"/>
    <x v="6"/>
    <n v="335"/>
    <s v="FILOLOGÍA FRANCESA"/>
  </r>
  <r>
    <x v="6"/>
    <n v="9398535"/>
    <x v="0"/>
    <n v="776"/>
    <s v="039G"/>
    <s v="GRUPO-A"/>
    <s v="Idioma moderno IV: Inglés"/>
    <s v="GG"/>
    <s v="GRUPO GRANDE"/>
    <s v="039G"/>
    <s v="GRUPO GRANDE DE IDIOMA MODERNO IV: INGLÉS"/>
    <s v="GRUPO-A"/>
    <s v="Grupo Grande de IDIOMA MODERNO IV: INGLÉS"/>
    <s v="2S"/>
    <n v="9398535"/>
    <s v="DÍAZ"/>
    <s v="CUESTA"/>
    <s v="JOSÉ"/>
    <s v="DÍAZ CUESTA, JOSÉ"/>
    <x v="1"/>
    <x v="0"/>
    <x v="0"/>
    <n v="4"/>
    <n v="1"/>
    <s v="josediaz"/>
    <s v="jose.diaz-cuesta@unirioja.es"/>
    <n v="2.2000000000000002"/>
    <n v="2.2000000000000002"/>
    <n v="534"/>
    <s v="CONTRATADO DOCTOR -TIPO 1"/>
    <s v="C01"/>
    <s v="TIEMPO COMPLETO"/>
    <s v="2012-02-03 00:00:00.0"/>
    <s v="null"/>
    <s v="DF32499"/>
    <s v="CONTRATADO DOCTOR"/>
    <s v="R107"/>
    <x v="6"/>
    <n v="345"/>
    <s v="FILOLOGÍA INGLESA"/>
  </r>
  <r>
    <x v="8"/>
    <n v="16546617"/>
    <x v="2"/>
    <n v="777"/>
    <s v="040G"/>
    <s v="GRUPO-A"/>
    <s v="Literatura inglesa I"/>
    <s v="GG"/>
    <s v="GRUPO GRANDE"/>
    <s v="040G"/>
    <s v="GRUPO GRANDE DE LITERATURA INGLESA I"/>
    <s v="GRUPO-A"/>
    <s v="Grupo Grande de LITERATURA INGLESA I"/>
    <s v="2S"/>
    <n v="16546617"/>
    <s v="BARRERAS"/>
    <s v="GÓMEZ"/>
    <s v="MARÍA ASUNCIÓN"/>
    <s v="BARRERAS GÓMEZ, MARÍA ASUNCIÓN"/>
    <x v="1"/>
    <x v="0"/>
    <x v="0"/>
    <n v="5"/>
    <n v="2"/>
    <s v="mabarrer"/>
    <s v="asuncion.barreras@unirioja.es"/>
    <n v="4.5"/>
    <n v="4.5"/>
    <n v="504"/>
    <s v="PROFESOR TITULAR UNIVERSIDAD"/>
    <s v="C01"/>
    <s v="TIEMPO COMPLETO"/>
    <s v="2017-09-15 00:00:00.0"/>
    <s v="null"/>
    <s v="DF31707"/>
    <s v="PROFESOR TITULAR DE UNIVERSIDAD"/>
    <s v="R107"/>
    <x v="6"/>
    <n v="345"/>
    <s v="FILOLOGÍA INGLESA"/>
  </r>
  <r>
    <x v="8"/>
    <n v="36168750"/>
    <x v="2"/>
    <n v="778"/>
    <s v="026G"/>
    <s v="GRUPO-A"/>
    <s v="Introducción a las ideas filosóficas"/>
    <s v="GG"/>
    <s v="GRUPO GRANDE"/>
    <s v="026G"/>
    <s v="GRUPO GRANDE DE INTRODUCCIÓN A LAS IDEAS FILOSOFICAS"/>
    <s v="GRUPO-A"/>
    <s v="Grupo Grande de INTRODUCCIÓN A LAS IDEAS FILOSÓFICAS"/>
    <s v="2S"/>
    <n v="36168750"/>
    <s v="FERNÁNDEZ"/>
    <s v="GUERRERO"/>
    <s v="OLAYA"/>
    <s v="FERNÁNDEZ GUERRERO, OLAYA"/>
    <x v="0"/>
    <x v="0"/>
    <x v="0"/>
    <n v="0"/>
    <n v="0"/>
    <s v="olferng"/>
    <s v="olaya.fernandez@unirioja.es"/>
    <n v="4.5"/>
    <n v="4.5"/>
    <n v="536"/>
    <s v="PROFESOR INTERINO"/>
    <s v="C01"/>
    <s v="TIEMPO COMPLETO"/>
    <s v="2017-09-15 00:00:00.0"/>
    <s v="null"/>
    <s v="PI101279"/>
    <s v="PROFESOR CONTRATADO INTERINO"/>
    <s v="R114"/>
    <x v="3"/>
    <n v="383"/>
    <s v="FILOSOFÍA MORAL"/>
  </r>
  <r>
    <x v="10"/>
    <n v="36168750"/>
    <x v="2"/>
    <n v="778"/>
    <s v="026G"/>
    <s v="GRUPO-A"/>
    <s v="Introducción a las ideas filosóficas"/>
    <s v="GG"/>
    <s v="GRUPO GRANDE"/>
    <s v="026G"/>
    <s v="GRUPO GRANDE DE INTRODUCCIÓN A LAS IDEAS FILOSOFICAS"/>
    <s v="GRUPO-A"/>
    <s v="Grupo Grande de INTRODUCCIÓN A LAS IDEAS FILOSÓFICAS"/>
    <s v="2S"/>
    <n v="36168750"/>
    <s v="FERNÁNDEZ"/>
    <s v="GUERRERO"/>
    <s v="OLAYA"/>
    <s v="FERNÁNDEZ GUERRERO, OLAYA"/>
    <x v="0"/>
    <x v="0"/>
    <x v="0"/>
    <n v="0"/>
    <n v="0"/>
    <s v="olferng"/>
    <s v="olaya.fernandez@unirioja.es"/>
    <n v="4.5"/>
    <m/>
    <n v="536"/>
    <s v="PROFESOR INTERINO"/>
    <s v="C01"/>
    <s v="TIEMPO COMPLETO"/>
    <s v="2017-09-15 00:00:00.0"/>
    <s v="null"/>
    <s v="PI101279"/>
    <s v="PROFESOR CONTRATADO INTERINO"/>
    <s v="R114"/>
    <x v="3"/>
    <n v="383"/>
    <s v="FILOSOFÍA MORAL"/>
  </r>
  <r>
    <x v="9"/>
    <n v="16567556"/>
    <x v="2"/>
    <n v="785"/>
    <s v="602207G"/>
    <s v="GRUPO-A"/>
    <s v="Filosofía I"/>
    <s v="GG"/>
    <s v="GRUPO GRANDE"/>
    <s v="602207G"/>
    <s v="GRUPO GRANDE DE FILOSOFÍA I"/>
    <s v="GRUPO-A"/>
    <s v="Grupo Grande de FILOSOFÍA I"/>
    <s v="2S"/>
    <n v="16567556"/>
    <s v="HERNÁNDEZ"/>
    <s v="SÁENZ"/>
    <s v="ALBERTO"/>
    <s v="HERNÁNDEZ SÁENZ, ALBERTO"/>
    <x v="1"/>
    <x v="0"/>
    <x v="1"/>
    <n v="0"/>
    <n v="0"/>
    <s v="alhernsa"/>
    <s v="alberto.hernandez@unirioja.es"/>
    <n v="4.5"/>
    <n v="4.5"/>
    <n v="532"/>
    <s v="LABORAL DOCENTE-ASOCIADO"/>
    <s v="P04"/>
    <s v="TIEMPO PARCIAL (4+4 HORAS)"/>
    <s v="2019-02-04 00:00:00.0"/>
    <s v="2019-09-14 00:00:00.0"/>
    <s v="PI101452"/>
    <s v="PROFESOR ASOCIADO"/>
    <s v="R114"/>
    <x v="3"/>
    <n v="375"/>
    <s v="FILOSOFÍA"/>
  </r>
  <r>
    <x v="8"/>
    <n v="16595315"/>
    <x v="2"/>
    <n v="789"/>
    <s v="015G"/>
    <s v="GRUPO-A"/>
    <s v="Norma y uso del español actual"/>
    <s v="GG"/>
    <s v="GRUPO GRANDE"/>
    <s v="015G"/>
    <s v="TEORIA DE NORMA Y USO DEL ESPAÑOL ACTUAL"/>
    <s v="GRUPO-A"/>
    <s v="Grupo de Teoria de NORMA Y USO DEL ESPAÑOL ACTUAL"/>
    <s v="1S"/>
    <n v="16595315"/>
    <s v="GARCÍA"/>
    <s v="ANDREVA"/>
    <s v="FERNANDO"/>
    <s v="GARCÍA ANDREVA, FERNANDO"/>
    <x v="0"/>
    <x v="0"/>
    <x v="1"/>
    <n v="2"/>
    <n v="0"/>
    <s v="fegarcan"/>
    <s v="fernando.garciaan@unirioja.es"/>
    <n v="1.5"/>
    <n v="1.5"/>
    <n v="536"/>
    <s v="PROFESOR INTERINO"/>
    <s v="C01"/>
    <s v="TIEMPO COMPLETO"/>
    <s v="2013-09-16 00:00:00.0"/>
    <s v="null"/>
    <s v="PI100914"/>
    <s v="PROFESOR CONTRATADO INTERINO"/>
    <s v="R106"/>
    <x v="5"/>
    <n v="567"/>
    <s v="LENGUA ESPAÑOLA"/>
  </r>
  <r>
    <x v="8"/>
    <n v="16620640"/>
    <x v="2"/>
    <n v="789"/>
    <s v="015G"/>
    <s v="GRUPO-A"/>
    <s v="Norma y uso del español actual"/>
    <s v="GG"/>
    <s v="GRUPO GRANDE"/>
    <s v="015G"/>
    <s v="TEORIA DE NORMA Y USO DEL ESPAÑOL ACTUAL"/>
    <s v="GRUPO-A"/>
    <s v="Grupo de Teoria de NORMA Y USO DEL ESPAÑOL ACTUAL"/>
    <s v="1S"/>
    <n v="16620640"/>
    <s v="LAS HERAS"/>
    <s v="CALVO"/>
    <s v="MIGUEL"/>
    <s v="LAS HERAS CALVO, MIGUEL"/>
    <x v="1"/>
    <x v="0"/>
    <x v="1"/>
    <n v="0"/>
    <n v="0"/>
    <s v="milasher"/>
    <s v="miguel.las-heras@unirioja.es"/>
    <n v="3"/>
    <n v="3"/>
    <n v="536"/>
    <s v="PROFESOR INTERINO"/>
    <s v="C01"/>
    <s v="TIEMPO COMPLETO"/>
    <s v="2018-09-18 00:00:00.0"/>
    <s v="null"/>
    <s v="PI101364"/>
    <s v="PROFESOR CONTRATADO INTERINO"/>
    <s v="R106"/>
    <x v="5"/>
    <n v="567"/>
    <s v="LENGUA ESPAÑOLA"/>
  </r>
  <r>
    <x v="9"/>
    <n v="16595315"/>
    <x v="2"/>
    <n v="789"/>
    <s v="015G"/>
    <s v="GRUPO-A"/>
    <s v="Norma y uso del español actual"/>
    <s v="GG"/>
    <s v="GRUPO GRANDE"/>
    <s v="015G"/>
    <s v="TEORIA DE NORMA Y USO DEL ESPAÑOL ACTUAL"/>
    <s v="GRUPO-A"/>
    <s v="Grupo de Teoria de NORMA Y USO DEL ESPAÑOL ACTUAL"/>
    <s v="1S"/>
    <n v="16595315"/>
    <s v="GARCÍA"/>
    <s v="ANDREVA"/>
    <s v="FERNANDO"/>
    <s v="GARCÍA ANDREVA, FERNANDO"/>
    <x v="0"/>
    <x v="0"/>
    <x v="1"/>
    <n v="2"/>
    <n v="0"/>
    <s v="fegarcan"/>
    <s v="fernando.garciaan@unirioja.es"/>
    <n v="1.5"/>
    <m/>
    <n v="536"/>
    <s v="PROFESOR INTERINO"/>
    <s v="C01"/>
    <s v="TIEMPO COMPLETO"/>
    <s v="2013-09-16 00:00:00.0"/>
    <s v="null"/>
    <s v="PI100914"/>
    <s v="PROFESOR CONTRATADO INTERINO"/>
    <s v="R106"/>
    <x v="5"/>
    <n v="567"/>
    <s v="LENGUA ESPAÑOLA"/>
  </r>
  <r>
    <x v="9"/>
    <n v="16620640"/>
    <x v="2"/>
    <n v="789"/>
    <s v="015G"/>
    <s v="GRUPO-A"/>
    <s v="Norma y uso del español actual"/>
    <s v="GG"/>
    <s v="GRUPO GRANDE"/>
    <s v="015G"/>
    <s v="TEORIA DE NORMA Y USO DEL ESPAÑOL ACTUAL"/>
    <s v="GRUPO-A"/>
    <s v="Grupo de Teoria de NORMA Y USO DEL ESPAÑOL ACTUAL"/>
    <s v="1S"/>
    <n v="16620640"/>
    <s v="LAS HERAS"/>
    <s v="CALVO"/>
    <s v="MIGUEL"/>
    <s v="LAS HERAS CALVO, MIGUEL"/>
    <x v="1"/>
    <x v="0"/>
    <x v="1"/>
    <n v="0"/>
    <n v="0"/>
    <s v="milasher"/>
    <s v="miguel.las-heras@unirioja.es"/>
    <n v="3"/>
    <m/>
    <n v="536"/>
    <s v="PROFESOR INTERINO"/>
    <s v="C01"/>
    <s v="TIEMPO COMPLETO"/>
    <s v="2018-09-18 00:00:00.0"/>
    <s v="null"/>
    <s v="PI101364"/>
    <s v="PROFESOR CONTRATADO INTERINO"/>
    <s v="R106"/>
    <x v="5"/>
    <n v="567"/>
    <s v="LENGUA ESPAÑOLA"/>
  </r>
  <r>
    <x v="8"/>
    <n v="16592004"/>
    <x v="2"/>
    <n v="790"/>
    <s v="023G"/>
    <s v="GRUPO-A"/>
    <s v="Introducción a la historia y la historiografía"/>
    <s v="GG"/>
    <s v="GRUPO GRANDE"/>
    <s v="023G"/>
    <s v="GRUPO GRANDE DE INTRODUCCIÓN A LA HISTORIA Y A LA HISTORIOGRAFÍA"/>
    <s v="GRUPO-A"/>
    <s v="Grupo Grande de INTRODUCCIÓN A LA HISTORIA Y A LA HISTORIOGRAFIA"/>
    <s v="1S"/>
    <n v="16592004"/>
    <s v="ITURRIAGA"/>
    <s v="BARCO"/>
    <s v="DIEGO"/>
    <s v="ITURRIAGA BARCO, DIEGO"/>
    <x v="1"/>
    <x v="0"/>
    <x v="0"/>
    <n v="0"/>
    <n v="0"/>
    <s v="diiturri"/>
    <s v="diego.iturriaga@unirioja.es"/>
    <n v="4.5"/>
    <n v="4.5"/>
    <n v="536"/>
    <s v="PROFESOR INTERINO"/>
    <s v="C01"/>
    <s v="TIEMPO COMPLETO"/>
    <s v="2017-09-15 00:00:00.0"/>
    <s v="null"/>
    <s v="PI101283"/>
    <s v="PROFESOR CONTRATADO INTERINO"/>
    <s v="R114"/>
    <x v="3"/>
    <n v="450"/>
    <s v="HISTORIA CONTEMPORÁNEA"/>
  </r>
  <r>
    <x v="9"/>
    <n v="16592004"/>
    <x v="2"/>
    <n v="790"/>
    <s v="023G"/>
    <s v="GRUPO-A"/>
    <s v="Introducción a la historia y la historiografía"/>
    <s v="GG"/>
    <s v="GRUPO GRANDE"/>
    <s v="023G"/>
    <s v="GRUPO GRANDE DE INTRODUCCIÓN A LA HISTORIA Y A LA HISTORIOGRAFÍA"/>
    <s v="GRUPO-A"/>
    <s v="Grupo Grande de INTRODUCCIÓN A LA HISTORIA Y A LA HISTORIOGRAFIA"/>
    <s v="1S"/>
    <n v="16592004"/>
    <s v="ITURRIAGA"/>
    <s v="BARCO"/>
    <s v="DIEGO"/>
    <s v="ITURRIAGA BARCO, DIEGO"/>
    <x v="1"/>
    <x v="0"/>
    <x v="0"/>
    <n v="0"/>
    <n v="0"/>
    <s v="diiturri"/>
    <s v="diego.iturriaga@unirioja.es"/>
    <n v="4.5"/>
    <m/>
    <n v="536"/>
    <s v="PROFESOR INTERINO"/>
    <s v="C01"/>
    <s v="TIEMPO COMPLETO"/>
    <s v="2017-09-15 00:00:00.0"/>
    <s v="null"/>
    <s v="PI101283"/>
    <s v="PROFESOR CONTRATADO INTERINO"/>
    <s v="R114"/>
    <x v="3"/>
    <n v="450"/>
    <s v="HISTORIA CONTEMPORÁNEA"/>
  </r>
  <r>
    <x v="10"/>
    <n v="16592004"/>
    <x v="2"/>
    <n v="790"/>
    <s v="023G"/>
    <s v="GRUPO-A"/>
    <s v="Introducción a la historia y la historiografía"/>
    <s v="GG"/>
    <s v="GRUPO GRANDE"/>
    <s v="023G"/>
    <s v="GRUPO GRANDE DE INTRODUCCIÓN A LA HISTORIA Y A LA HISTORIOGRAFÍA"/>
    <s v="GRUPO-A"/>
    <s v="Grupo Grande de INTRODUCCIÓN A LA HISTORIA Y A LA HISTORIOGRAFIA"/>
    <s v="1S"/>
    <n v="16592004"/>
    <s v="ITURRIAGA"/>
    <s v="BARCO"/>
    <s v="DIEGO"/>
    <s v="ITURRIAGA BARCO, DIEGO"/>
    <x v="1"/>
    <x v="0"/>
    <x v="0"/>
    <n v="0"/>
    <n v="0"/>
    <s v="diiturri"/>
    <s v="diego.iturriaga@unirioja.es"/>
    <n v="4.5"/>
    <m/>
    <n v="536"/>
    <s v="PROFESOR INTERINO"/>
    <s v="C01"/>
    <s v="TIEMPO COMPLETO"/>
    <s v="2017-09-15 00:00:00.0"/>
    <s v="null"/>
    <s v="PI101283"/>
    <s v="PROFESOR CONTRATADO INTERINO"/>
    <s v="R114"/>
    <x v="3"/>
    <n v="450"/>
    <s v="HISTORIA CONTEMPORÁNEA"/>
  </r>
  <r>
    <x v="11"/>
    <n v="16565041"/>
    <x v="4"/>
    <n v="801"/>
    <s v="701107G"/>
    <s v="GRUPO-A"/>
    <s v="Análisis de una variable real"/>
    <s v="GG"/>
    <s v="GRUPO GRANDE"/>
    <s v="701107G"/>
    <s v="GRUPO GRANDE DE ANÁLISIS DE UNA VARIABLE REAL"/>
    <s v="GRUPO-A"/>
    <s v="Grupo Grande de ANÁLISIS DE UNA VARIABLE REAL"/>
    <s v="2S"/>
    <n v="16565041"/>
    <s v="CIAURRI"/>
    <s v="RAMÍREZ"/>
    <s v="OSCAR"/>
    <s v="CIAURRI RAMÍREZ, OSCAR"/>
    <x v="1"/>
    <x v="0"/>
    <x v="0"/>
    <n v="4"/>
    <n v="3"/>
    <s v="osciaurr"/>
    <s v="oscar.ciaurri@unirioja.es"/>
    <n v="4"/>
    <n v="4"/>
    <n v="500"/>
    <s v="CATEDRATICO DE UNIVERSIDAD"/>
    <s v="01R"/>
    <s v="TIEMPO COMPLETO REDUCIDO"/>
    <s v="2018-12-05 00:00:00.0"/>
    <s v="null"/>
    <s v="DF100379"/>
    <s v="CATEDRÁTICO DE UNIVERSIDAD"/>
    <s v="R111"/>
    <x v="7"/>
    <n v="15"/>
    <s v="ANÁLISIS MATEMÁTICO"/>
  </r>
  <r>
    <x v="11"/>
    <n v="16511992"/>
    <x v="4"/>
    <n v="803"/>
    <s v="701205G"/>
    <s v="GRUPO-A"/>
    <s v="Geometría afín y euclídea"/>
    <s v="GG"/>
    <s v="GRUPO GRANDE"/>
    <s v="701205G"/>
    <s v="GRUPO GRANDE DE GEOMETRÍA AFÍN Y EUCLÍDEA"/>
    <s v="GRUPO-A"/>
    <s v="Grupo Grande de GEOMETRÍA AFÍN Y EUCLÍDEA"/>
    <s v="1S"/>
    <n v="16511992"/>
    <s v="EXTREMIANA"/>
    <s v="ALDANA"/>
    <s v="JOSÉ IGNACIO"/>
    <s v="EXTREMIANA ALDANA, JOSÉ IGNACIO"/>
    <x v="0"/>
    <x v="0"/>
    <x v="0"/>
    <n v="6"/>
    <n v="1"/>
    <s v="jextremi"/>
    <s v="jextremi@unirioja.es"/>
    <n v="3.8"/>
    <n v="3.8"/>
    <n v="504"/>
    <s v="PROFESOR TITULAR UNIVERSIDAD"/>
    <s v="01A"/>
    <s v="TIEMPO COMPLETO AMPLIADO"/>
    <s v="2012-09-01 00:00:00.0"/>
    <s v="null"/>
    <s v="DF32214"/>
    <s v="TITULAR DE UNIVERSIDAD"/>
    <s v="R111"/>
    <x v="7"/>
    <n v="440"/>
    <s v="GEOMETRÍA Y TOPOLOGÍA"/>
  </r>
  <r>
    <x v="12"/>
    <n v="16621534"/>
    <x v="4"/>
    <n v="807"/>
    <s v="091G"/>
    <s v="GRUPO-A"/>
    <s v="Física"/>
    <s v="GG"/>
    <s v="GRUPO GRANDE"/>
    <s v="091G"/>
    <s v="GRUPO GRANDE DE FÍSICA"/>
    <s v="GRUPO-A"/>
    <s v="Grupo Grande de FÍSICA"/>
    <s v="AN"/>
    <n v="16621534"/>
    <s v="IRAZOLA"/>
    <s v="ROSALES"/>
    <s v="LETICIA"/>
    <s v="IRAZOLA ROSALES, LETICIA"/>
    <x v="1"/>
    <x v="0"/>
    <x v="0"/>
    <n v="0"/>
    <n v="0"/>
    <s v="leirazol"/>
    <s v="leticia.irazola@unirioja.es"/>
    <n v="8"/>
    <n v="8"/>
    <n v="536"/>
    <s v="PROFESOR INTERINO"/>
    <s v="P05"/>
    <s v="TIEMPO PARCIAL (5+5 HORAS)"/>
    <s v="2018-09-17 00:00:00.0"/>
    <s v="2019-05-20 00:00:00.0"/>
    <s v="PI101410"/>
    <s v="PROFESOR CONTRATADO INTERINO"/>
    <s v="R112"/>
    <x v="8"/>
    <n v="385"/>
    <s v="FÍSICA APLICADA"/>
  </r>
  <r>
    <x v="12"/>
    <n v="16623516"/>
    <x v="4"/>
    <n v="807"/>
    <s v="091L"/>
    <s v="GRUPO-A1"/>
    <s v="Física"/>
    <s v="GL"/>
    <s v="GRUPO DE LABORATORIO"/>
    <s v="091L"/>
    <s v="LABORATORIO DE FÍSICA"/>
    <s v="GRUPO-A1"/>
    <s v="Grupo de Laboratorio de Física"/>
    <s v="AN"/>
    <n v="16623516"/>
    <s v="BAÑARES"/>
    <s v="PALACIOS"/>
    <s v="PAULA"/>
    <s v="BAÑARES PALACIOS, PAULA"/>
    <x v="1"/>
    <x v="0"/>
    <x v="1"/>
    <n v="0"/>
    <n v="0"/>
    <s v="pabanare"/>
    <s v="paula.banares@unirioja.es"/>
    <n v="0.8"/>
    <n v="0.8"/>
    <n v="536"/>
    <s v="PROFESOR INTERINO"/>
    <s v="P06"/>
    <s v="TIEMPO PARCIAL (6+6 HORAS)"/>
    <s v="2018-09-18 00:00:00.0"/>
    <s v="null"/>
    <s v="PI101276"/>
    <s v="PROFESOR CONTRATADO INTERINO"/>
    <s v="R112"/>
    <x v="8"/>
    <n v="385"/>
    <s v="FÍSICA APLICADA"/>
  </r>
  <r>
    <x v="12"/>
    <n v="16542973"/>
    <x v="4"/>
    <n v="807"/>
    <s v="091L"/>
    <s v="GRUPO-A3"/>
    <s v="Física"/>
    <s v="GL"/>
    <s v="GRUPO DE LABORATORIO"/>
    <s v="091L"/>
    <s v="LABORATORIO DE FÍSICA"/>
    <s v="GRUPO-A3"/>
    <s v="Grupo de Laboratorio de Física"/>
    <s v="AN"/>
    <n v="16542973"/>
    <s v="SALAS"/>
    <s v="ILARRAZA"/>
    <s v="JOSÉ PABLO"/>
    <s v="SALAS ILARRAZA, JOSÉ PABLO"/>
    <x v="1"/>
    <x v="0"/>
    <x v="0"/>
    <n v="5"/>
    <n v="4"/>
    <s v="jpsalas"/>
    <s v="josepablo.salas@unirioja.es"/>
    <n v="0.8"/>
    <n v="0.8"/>
    <n v="504"/>
    <s v="PROFESOR TITULAR UNIVERSIDAD"/>
    <s v="01R"/>
    <s v="TIEMPO COMPLETO REDUCIDO"/>
    <s v="2012-09-01 00:00:00.0"/>
    <s v="null"/>
    <s v="DF100291"/>
    <s v="PROFESOR TITULAR DE UNIVERSIDAD"/>
    <s v="R112"/>
    <x v="8"/>
    <n v="385"/>
    <s v="FÍSICA APLICADA"/>
  </r>
  <r>
    <x v="13"/>
    <n v="16547976"/>
    <x v="4"/>
    <n v="807"/>
    <s v="091G"/>
    <s v="GRUPO-B"/>
    <s v="Física"/>
    <s v="GG"/>
    <s v="GRUPO GRANDE"/>
    <s v="091G"/>
    <s v="GRUPO GRANDE DE FÍSICA"/>
    <s v="GRUPO-B"/>
    <s v="Grupo Grande de FÍSICA"/>
    <s v="AN"/>
    <n v="16547976"/>
    <s v="IÑARREA"/>
    <s v="LAS HERAS"/>
    <s v="MANUEL"/>
    <s v="IÑARREA LAS HERAS, MANUEL"/>
    <x v="0"/>
    <x v="0"/>
    <x v="0"/>
    <n v="5"/>
    <n v="3"/>
    <s v="mheras"/>
    <s v="manuel.inarrea@unirioja.es"/>
    <n v="8"/>
    <n v="8"/>
    <n v="504"/>
    <s v="PROFESOR TITULAR UNIVERSIDAD"/>
    <s v="01R"/>
    <s v="TIEMPO COMPLETO REDUCIDO"/>
    <s v="2018-09-17 00:00:00.0"/>
    <s v="null"/>
    <s v="DF32324"/>
    <s v="PROFESOR TITULAR DE UNIVERSIDAD"/>
    <s v="R112"/>
    <x v="8"/>
    <n v="385"/>
    <s v="FÍSICA APLICADA"/>
  </r>
  <r>
    <x v="13"/>
    <n v="16542973"/>
    <x v="4"/>
    <n v="807"/>
    <s v="091L"/>
    <s v="GRUPO-B1"/>
    <s v="Física"/>
    <s v="GL"/>
    <s v="GRUPO DE LABORATORIO"/>
    <s v="091L"/>
    <s v="LABORATORIO DE FÍSICA"/>
    <s v="GRUPO-B1"/>
    <s v="Grupo de Laboratorio de Física"/>
    <s v="AN"/>
    <n v="16542973"/>
    <s v="SALAS"/>
    <s v="ILARRAZA"/>
    <s v="JOSÉ PABLO"/>
    <s v="SALAS ILARRAZA, JOSÉ PABLO"/>
    <x v="1"/>
    <x v="0"/>
    <x v="0"/>
    <n v="5"/>
    <n v="4"/>
    <s v="jpsalas"/>
    <s v="josepablo.salas@unirioja.es"/>
    <n v="0.8"/>
    <n v="0.8"/>
    <n v="504"/>
    <s v="PROFESOR TITULAR UNIVERSIDAD"/>
    <s v="01R"/>
    <s v="TIEMPO COMPLETO REDUCIDO"/>
    <s v="2012-09-01 00:00:00.0"/>
    <s v="null"/>
    <s v="DF100291"/>
    <s v="PROFESOR TITULAR DE UNIVERSIDAD"/>
    <s v="R112"/>
    <x v="8"/>
    <n v="385"/>
    <s v="FÍSICA APLICADA"/>
  </r>
  <r>
    <x v="13"/>
    <n v="16623516"/>
    <x v="4"/>
    <n v="807"/>
    <s v="091L"/>
    <s v="GRUPO-B1"/>
    <s v="Física"/>
    <s v="GL"/>
    <s v="GRUPO DE LABORATORIO"/>
    <s v="091L"/>
    <s v="LABORATORIO DE FÍSICA"/>
    <s v="GRUPO-B1"/>
    <s v="Grupo de Laboratorio de Física"/>
    <s v="AN"/>
    <n v="16623516"/>
    <s v="BAÑARES"/>
    <s v="PALACIOS"/>
    <s v="PAULA"/>
    <s v="BAÑARES PALACIOS, PAULA"/>
    <x v="1"/>
    <x v="0"/>
    <x v="1"/>
    <n v="0"/>
    <n v="0"/>
    <s v="pabanare"/>
    <s v="paula.banares@unirioja.es"/>
    <n v="0.8"/>
    <n v="0.8"/>
    <n v="536"/>
    <s v="PROFESOR INTERINO"/>
    <s v="P06"/>
    <s v="TIEMPO PARCIAL (6+6 HORAS)"/>
    <s v="2018-09-18 00:00:00.0"/>
    <s v="null"/>
    <s v="PI101276"/>
    <s v="PROFESOR CONTRATADO INTERINO"/>
    <s v="R112"/>
    <x v="8"/>
    <n v="385"/>
    <s v="FÍSICA APLICADA"/>
  </r>
  <r>
    <x v="13"/>
    <n v="13122718"/>
    <x v="4"/>
    <n v="807"/>
    <s v="091L"/>
    <s v="GRUPO-B2"/>
    <s v="Física"/>
    <s v="GL"/>
    <s v="GRUPO DE LABORATORIO"/>
    <s v="091L"/>
    <s v="LABORATORIO DE FÍSICA"/>
    <s v="GRUPO-B2"/>
    <s v="Grupo de Laboratorio de Física"/>
    <s v="AN"/>
    <n v="13122718"/>
    <s v="SIERRA"/>
    <s v="MURILLO"/>
    <s v="JOSÉ DANIEL"/>
    <s v="SIERRA MURILLO, JOSÉ DANIEL"/>
    <x v="1"/>
    <x v="0"/>
    <x v="0"/>
    <n v="5"/>
    <n v="2"/>
    <s v="dsierra"/>
    <s v="daniel.sierra@unirioja.es"/>
    <n v="0.8"/>
    <n v="0.8"/>
    <n v="534"/>
    <s v="CONTRATADO DOCTOR -TIPO 1"/>
    <s v="C01"/>
    <s v="TIEMPO COMPLETO"/>
    <s v="2007-02-13 00:00:00.0"/>
    <s v="null"/>
    <s v="LD100611"/>
    <s v="PROFESOR CONTRATADO DOCTOR"/>
    <s v="R112"/>
    <x v="8"/>
    <n v="385"/>
    <s v="FÍSICA APLICADA"/>
  </r>
  <r>
    <x v="14"/>
    <n v="16547976"/>
    <x v="4"/>
    <n v="807"/>
    <s v="091G"/>
    <s v="GRUPO-B"/>
    <s v="Física"/>
    <s v="GG"/>
    <s v="GRUPO GRANDE"/>
    <s v="091G"/>
    <s v="GRUPO GRANDE DE FÍSICA"/>
    <s v="GRUPO-B"/>
    <s v="Grupo Grande de FÍSICA"/>
    <s v="AN"/>
    <n v="16547976"/>
    <s v="IÑARREA"/>
    <s v="LAS HERAS"/>
    <s v="MANUEL"/>
    <s v="IÑARREA LAS HERAS, MANUEL"/>
    <x v="0"/>
    <x v="0"/>
    <x v="0"/>
    <n v="5"/>
    <n v="3"/>
    <s v="mheras"/>
    <s v="manuel.inarrea@unirioja.es"/>
    <n v="8"/>
    <m/>
    <n v="504"/>
    <s v="PROFESOR TITULAR UNIVERSIDAD"/>
    <s v="01R"/>
    <s v="TIEMPO COMPLETO REDUCIDO"/>
    <s v="2018-09-17 00:00:00.0"/>
    <s v="null"/>
    <s v="DF32324"/>
    <s v="PROFESOR TITULAR DE UNIVERSIDAD"/>
    <s v="R112"/>
    <x v="8"/>
    <n v="385"/>
    <s v="FÍSICA APLICADA"/>
  </r>
  <r>
    <x v="14"/>
    <n v="16542973"/>
    <x v="4"/>
    <n v="807"/>
    <s v="091L"/>
    <s v="GRUPO-B1"/>
    <s v="Física"/>
    <s v="GL"/>
    <s v="GRUPO DE LABORATORIO"/>
    <s v="091L"/>
    <s v="LABORATORIO DE FÍSICA"/>
    <s v="GRUPO-B1"/>
    <s v="Grupo de Laboratorio de Física"/>
    <s v="AN"/>
    <n v="16542973"/>
    <s v="SALAS"/>
    <s v="ILARRAZA"/>
    <s v="JOSÉ PABLO"/>
    <s v="SALAS ILARRAZA, JOSÉ PABLO"/>
    <x v="1"/>
    <x v="0"/>
    <x v="0"/>
    <n v="5"/>
    <n v="4"/>
    <s v="jpsalas"/>
    <s v="josepablo.salas@unirioja.es"/>
    <n v="0.8"/>
    <m/>
    <n v="504"/>
    <s v="PROFESOR TITULAR UNIVERSIDAD"/>
    <s v="01R"/>
    <s v="TIEMPO COMPLETO REDUCIDO"/>
    <s v="2012-09-01 00:00:00.0"/>
    <s v="null"/>
    <s v="DF100291"/>
    <s v="PROFESOR TITULAR DE UNIVERSIDAD"/>
    <s v="R112"/>
    <x v="8"/>
    <n v="385"/>
    <s v="FÍSICA APLICADA"/>
  </r>
  <r>
    <x v="14"/>
    <n v="16623516"/>
    <x v="4"/>
    <n v="807"/>
    <s v="091L"/>
    <s v="GRUPO-B1"/>
    <s v="Física"/>
    <s v="GL"/>
    <s v="GRUPO DE LABORATORIO"/>
    <s v="091L"/>
    <s v="LABORATORIO DE FÍSICA"/>
    <s v="GRUPO-B1"/>
    <s v="Grupo de Laboratorio de Física"/>
    <s v="AN"/>
    <n v="16623516"/>
    <s v="BAÑARES"/>
    <s v="PALACIOS"/>
    <s v="PAULA"/>
    <s v="BAÑARES PALACIOS, PAULA"/>
    <x v="1"/>
    <x v="0"/>
    <x v="1"/>
    <n v="0"/>
    <n v="0"/>
    <s v="pabanare"/>
    <s v="paula.banares@unirioja.es"/>
    <n v="0.8"/>
    <m/>
    <n v="536"/>
    <s v="PROFESOR INTERINO"/>
    <s v="P06"/>
    <s v="TIEMPO PARCIAL (6+6 HORAS)"/>
    <s v="2018-09-18 00:00:00.0"/>
    <s v="null"/>
    <s v="PI101276"/>
    <s v="PROFESOR CONTRATADO INTERINO"/>
    <s v="R112"/>
    <x v="8"/>
    <n v="385"/>
    <s v="FÍSICA APLICADA"/>
  </r>
  <r>
    <x v="14"/>
    <n v="13122718"/>
    <x v="4"/>
    <n v="807"/>
    <s v="091L"/>
    <s v="GRUPO-B2"/>
    <s v="Física"/>
    <s v="GL"/>
    <s v="GRUPO DE LABORATORIO"/>
    <s v="091L"/>
    <s v="LABORATORIO DE FÍSICA"/>
    <s v="GRUPO-B2"/>
    <s v="Grupo de Laboratorio de Física"/>
    <s v="AN"/>
    <n v="13122718"/>
    <s v="SIERRA"/>
    <s v="MURILLO"/>
    <s v="JOSÉ DANIEL"/>
    <s v="SIERRA MURILLO, JOSÉ DANIEL"/>
    <x v="1"/>
    <x v="0"/>
    <x v="0"/>
    <n v="5"/>
    <n v="2"/>
    <s v="dsierra"/>
    <s v="daniel.sierra@unirioja.es"/>
    <n v="0.8"/>
    <m/>
    <n v="534"/>
    <s v="CONTRATADO DOCTOR -TIPO 1"/>
    <s v="C01"/>
    <s v="TIEMPO COMPLETO"/>
    <s v="2007-02-13 00:00:00.0"/>
    <s v="null"/>
    <s v="LD100611"/>
    <s v="PROFESOR CONTRATADO DOCTOR"/>
    <s v="R112"/>
    <x v="8"/>
    <n v="385"/>
    <s v="FÍSICA APLICADA"/>
  </r>
  <r>
    <x v="12"/>
    <n v="16546065"/>
    <x v="4"/>
    <n v="808"/>
    <s v="092G"/>
    <s v="GRUPO-A"/>
    <s v="Matemáticas I"/>
    <s v="GG"/>
    <s v="GRUPO GRANDE"/>
    <s v="092G"/>
    <s v="GRUPO GRANDE DE MATEMÁTICAS I"/>
    <s v="GRUPO-A"/>
    <s v="Grupo Grande de MATEMÁTICAS I"/>
    <s v="1S"/>
    <n v="16546065"/>
    <s v="GUTIÉRREZ"/>
    <s v="JIMÉNEZ"/>
    <s v="JOSÉ MANUEL"/>
    <s v="GUTIÉRREZ JIMÉNEZ, JOSÉ MANUEL"/>
    <x v="1"/>
    <x v="0"/>
    <x v="0"/>
    <n v="5"/>
    <n v="4"/>
    <s v="jmguti"/>
    <s v="jmguti@unirioja.es"/>
    <n v="4"/>
    <n v="4"/>
    <n v="504"/>
    <s v="PROFESOR TITULAR UNIVERSIDAD"/>
    <s v="01R"/>
    <s v="TIEMPO COMPLETO REDUCIDO"/>
    <s v="2012-09-01 00:00:00.0"/>
    <s v="null"/>
    <s v="DF32266"/>
    <s v="TITULAR DE UNIVERSIDAD"/>
    <s v="R111"/>
    <x v="7"/>
    <n v="595"/>
    <s v="MATEMÁTICA APLICADA"/>
  </r>
  <r>
    <x v="12"/>
    <n v="16574152"/>
    <x v="4"/>
    <n v="808"/>
    <s v="092I"/>
    <s v="GRUPO-A1"/>
    <s v="Matemáticas I"/>
    <s v="GI"/>
    <s v="GRUPO DE INFORMÁTICA"/>
    <s v="092I"/>
    <s v="INFORMÁTICA DE MATEMÁTICAS I"/>
    <s v="GRUPO-A1"/>
    <s v="Grupo de Informática de Matemáticas I"/>
    <s v="1S"/>
    <n v="16574152"/>
    <s v="PASCUAL"/>
    <s v="LERÍA"/>
    <s v="ANA ISABEL"/>
    <s v="PASCUAL LERÍA, ANA ISABEL"/>
    <x v="1"/>
    <x v="0"/>
    <x v="0"/>
    <n v="4"/>
    <n v="0"/>
    <s v="aipasc"/>
    <s v="aipasc@unirioja.es"/>
    <n v="1"/>
    <n v="1"/>
    <n v="504"/>
    <s v="PROFESOR TITULAR UNIVERSIDAD"/>
    <s v="C01"/>
    <s v="TIEMPO COMPLETO"/>
    <s v="2018-12-18 00:00:00.0"/>
    <s v="null"/>
    <s v="DF32267"/>
    <s v="TITULAR DE UNIVERSIDAD"/>
    <s v="R111"/>
    <x v="7"/>
    <n v="595"/>
    <s v="MATEMÁTICA APLICADA"/>
  </r>
  <r>
    <x v="13"/>
    <n v="16530493"/>
    <x v="4"/>
    <n v="808"/>
    <s v="092G"/>
    <s v="GRUPO-B"/>
    <s v="Matemáticas I"/>
    <s v="GG"/>
    <s v="GRUPO GRANDE"/>
    <s v="092G"/>
    <s v="GRUPO GRANDE DE MATEMÁTICAS I"/>
    <s v="GRUPO-B"/>
    <s v="Grupo Grande de MATEMÁTICAS I"/>
    <s v="1S"/>
    <n v="16530493"/>
    <s v="VARONA"/>
    <s v="MALUMBRES"/>
    <s v="JUAN LUIS"/>
    <s v="VARONA MALUMBRES, JUAN LUIS"/>
    <x v="1"/>
    <x v="0"/>
    <x v="0"/>
    <n v="6"/>
    <n v="5"/>
    <s v="jvarona"/>
    <s v="jvarona@unirioja.es"/>
    <n v="4"/>
    <n v="4"/>
    <n v="500"/>
    <s v="CATEDRATICO DE UNIVERSIDAD"/>
    <s v="01R"/>
    <s v="TIEMPO COMPLETO REDUCIDO"/>
    <s v="2012-09-01 00:00:00.0"/>
    <s v="null"/>
    <s v="DF100234"/>
    <s v="CATEDRÁTICO DE UNIVERSIDAD"/>
    <s v="R111"/>
    <x v="7"/>
    <n v="595"/>
    <s v="MATEMÁTICA APLICADA"/>
  </r>
  <r>
    <x v="13"/>
    <n v="16546065"/>
    <x v="4"/>
    <n v="808"/>
    <s v="092I"/>
    <s v="GRUPO-B1"/>
    <s v="Matemáticas I"/>
    <s v="GI"/>
    <s v="GRUPO DE INFORMÁTICA"/>
    <s v="092I"/>
    <s v="INFORMÁTICA DE MATEMÁTICAS I"/>
    <s v="GRUPO-B1"/>
    <s v="Grupo de Informática de Matemáticas I"/>
    <s v="1S"/>
    <n v="16546065"/>
    <s v="GUTIÉRREZ"/>
    <s v="JIMÉNEZ"/>
    <s v="JOSÉ MANUEL"/>
    <s v="GUTIÉRREZ JIMÉNEZ, JOSÉ MANUEL"/>
    <x v="1"/>
    <x v="0"/>
    <x v="0"/>
    <n v="5"/>
    <n v="4"/>
    <s v="jmguti"/>
    <s v="jmguti@unirioja.es"/>
    <n v="1"/>
    <n v="1"/>
    <n v="504"/>
    <s v="PROFESOR TITULAR UNIVERSIDAD"/>
    <s v="01R"/>
    <s v="TIEMPO COMPLETO REDUCIDO"/>
    <s v="2012-09-01 00:00:00.0"/>
    <s v="null"/>
    <s v="DF32266"/>
    <s v="TITULAR DE UNIVERSIDAD"/>
    <s v="R111"/>
    <x v="7"/>
    <n v="595"/>
    <s v="MATEMÁTICA APLICADA"/>
  </r>
  <r>
    <x v="14"/>
    <n v="16530493"/>
    <x v="4"/>
    <n v="808"/>
    <s v="092G"/>
    <s v="GRUPO-B"/>
    <s v="Matemáticas I"/>
    <s v="GG"/>
    <s v="GRUPO GRANDE"/>
    <s v="092G"/>
    <s v="GRUPO GRANDE DE MATEMÁTICAS I"/>
    <s v="GRUPO-B"/>
    <s v="Grupo Grande de MATEMÁTICAS I"/>
    <s v="1S"/>
    <n v="16530493"/>
    <s v="VARONA"/>
    <s v="MALUMBRES"/>
    <s v="JUAN LUIS"/>
    <s v="VARONA MALUMBRES, JUAN LUIS"/>
    <x v="1"/>
    <x v="0"/>
    <x v="0"/>
    <n v="6"/>
    <n v="5"/>
    <s v="jvarona"/>
    <s v="jvarona@unirioja.es"/>
    <n v="4"/>
    <m/>
    <n v="500"/>
    <s v="CATEDRATICO DE UNIVERSIDAD"/>
    <s v="01R"/>
    <s v="TIEMPO COMPLETO REDUCIDO"/>
    <s v="2012-09-01 00:00:00.0"/>
    <s v="null"/>
    <s v="DF100234"/>
    <s v="CATEDRÁTICO DE UNIVERSIDAD"/>
    <s v="R111"/>
    <x v="7"/>
    <n v="595"/>
    <s v="MATEMÁTICA APLICADA"/>
  </r>
  <r>
    <x v="14"/>
    <n v="16546065"/>
    <x v="4"/>
    <n v="808"/>
    <s v="092I"/>
    <s v="GRUPO-B1"/>
    <s v="Matemáticas I"/>
    <s v="GI"/>
    <s v="GRUPO DE INFORMÁTICA"/>
    <s v="092I"/>
    <s v="INFORMÁTICA DE MATEMÁTICAS I"/>
    <s v="GRUPO-B1"/>
    <s v="Grupo de Informática de Matemáticas I"/>
    <s v="1S"/>
    <n v="16546065"/>
    <s v="GUTIÉRREZ"/>
    <s v="JIMÉNEZ"/>
    <s v="JOSÉ MANUEL"/>
    <s v="GUTIÉRREZ JIMÉNEZ, JOSÉ MANUEL"/>
    <x v="1"/>
    <x v="0"/>
    <x v="0"/>
    <n v="5"/>
    <n v="4"/>
    <s v="jmguti"/>
    <s v="jmguti@unirioja.es"/>
    <n v="1"/>
    <m/>
    <n v="504"/>
    <s v="PROFESOR TITULAR UNIVERSIDAD"/>
    <s v="01R"/>
    <s v="TIEMPO COMPLETO REDUCIDO"/>
    <s v="2012-09-01 00:00:00.0"/>
    <s v="null"/>
    <s v="DF32266"/>
    <s v="TITULAR DE UNIVERSIDAD"/>
    <s v="R111"/>
    <x v="7"/>
    <n v="595"/>
    <s v="MATEMÁTICA APLICADA"/>
  </r>
  <r>
    <x v="12"/>
    <n v="8797523"/>
    <x v="4"/>
    <n v="809"/>
    <s v="093G"/>
    <s v="GRUPO-A"/>
    <s v="Biología"/>
    <s v="GG"/>
    <s v="GRUPO GRANDE"/>
    <s v="093G"/>
    <s v="GRUPO GRANDE DE BIOLOGÍA"/>
    <s v="GRUPO-A"/>
    <s v="Grupo Grande de BIOLOGÍA"/>
    <s v="1S"/>
    <n v="8797523"/>
    <s v="NÚÑEZ"/>
    <s v="OLIVERA"/>
    <s v="ENCARNACIÓN"/>
    <s v="NÚÑEZ OLIVERA, ENCARNACIÓN"/>
    <x v="0"/>
    <x v="0"/>
    <x v="0"/>
    <n v="6"/>
    <n v="4"/>
    <s v="eolivera"/>
    <s v="encarnacion.nunez@unirioja.es"/>
    <n v="0"/>
    <n v="0"/>
    <s v="A-0500"/>
    <s v="CATEDRATICO DE UNIVERSIDAD"/>
    <s v="01R"/>
    <s v="TIEMPO COMPLETO REDUCIDO"/>
    <s v="2015-09-15 00:00:00.0"/>
    <s v="null"/>
    <s v="DF100277"/>
    <s v="CATEDRÁTICO DE UNIVERSIDAD"/>
    <s v="R101"/>
    <x v="4"/>
    <n v="412"/>
    <s v="FISIOLOGÍA VEGETAL"/>
  </r>
  <r>
    <x v="12"/>
    <n v="16531083"/>
    <x v="4"/>
    <n v="809"/>
    <s v="093G"/>
    <s v="GRUPO-A"/>
    <s v="Biología"/>
    <s v="GG"/>
    <s v="GRUPO GRANDE"/>
    <s v="093G"/>
    <s v="GRUPO GRANDE DE BIOLOGÍA"/>
    <s v="GRUPO-A"/>
    <s v="Grupo Grande de BIOLOGÍA"/>
    <s v="1S"/>
    <n v="16531083"/>
    <s v="TOMÁS"/>
    <s v="LAS HERAS"/>
    <s v="RAFAEL"/>
    <s v="TOMÁS LAS HERAS, RAFAEL"/>
    <x v="0"/>
    <x v="0"/>
    <x v="0"/>
    <n v="6"/>
    <n v="3"/>
    <s v="ratomas"/>
    <s v="rafael.tomas@unirioja.es"/>
    <n v="3.6"/>
    <n v="3.6"/>
    <n v="504"/>
    <s v="PROFESOR TITULAR UNIVERSIDAD"/>
    <s v="01R"/>
    <s v="TIEMPO COMPLETO REDUCIDO"/>
    <s v="2017-09-15 00:00:00.0"/>
    <s v="null"/>
    <s v="DF100086"/>
    <s v="TITULAR DE ESCUELA UNIVERSITARIA"/>
    <s v="R101"/>
    <x v="4"/>
    <n v="412"/>
    <s v="FISIOLOGÍA VEGETAL"/>
  </r>
  <r>
    <x v="12"/>
    <n v="16532287"/>
    <x v="4"/>
    <n v="809"/>
    <s v="093L"/>
    <s v="GRUPO-A1"/>
    <s v="Biología"/>
    <s v="GL"/>
    <s v="GRUPO DE LABORATORIO"/>
    <s v="093L"/>
    <s v="GRUPO LABORATORIO DE BIOLOGÍA"/>
    <s v="GRUPO-A1"/>
    <s v="Grupo de Laboratorio de BIOLOGÍA"/>
    <s v="1S"/>
    <n v="16532287"/>
    <s v="MARTÍNEZ"/>
    <s v="ABAIGAR"/>
    <s v="JAVIER"/>
    <s v="MARTÍNEZ ABAIGAR, JAVIER"/>
    <x v="0"/>
    <x v="0"/>
    <x v="0"/>
    <n v="6"/>
    <n v="4"/>
    <s v="jabaigar"/>
    <s v="javier.martinez@unirioja.es"/>
    <n v="0.65"/>
    <n v="0.65"/>
    <n v="500"/>
    <s v="CATEDRATICO DE UNIVERSIDAD"/>
    <s v="01R"/>
    <s v="TIEMPO COMPLETO REDUCIDO"/>
    <s v="2014-09-15 00:00:00.0"/>
    <s v="null"/>
    <s v="DF100229"/>
    <s v="CATEDRÁTICO DE UNIVERSIDAD"/>
    <s v="R101"/>
    <x v="4"/>
    <n v="63"/>
    <s v="BOTÁNICA"/>
  </r>
  <r>
    <x v="12"/>
    <n v="16603952"/>
    <x v="4"/>
    <n v="809"/>
    <s v="093L"/>
    <s v="GRUPO-A1"/>
    <s v="Biología"/>
    <s v="GL"/>
    <s v="GRUPO DE LABORATORIO"/>
    <s v="093L"/>
    <s v="GRUPO LABORATORIO DE BIOLOGÍA"/>
    <s v="GRUPO-A1"/>
    <s v="Grupo de Laboratorio de BIOLOGÍA"/>
    <s v="1S"/>
    <n v="16603952"/>
    <s v="MONFORTE"/>
    <s v="LÓPEZ"/>
    <s v="LAURA"/>
    <s v="MONFORTE LÓPEZ, LAURA"/>
    <x v="0"/>
    <x v="0"/>
    <x v="1"/>
    <n v="0"/>
    <n v="0"/>
    <s v="lamonfor"/>
    <s v="laura.monforte@unirioja.es"/>
    <n v="1.5"/>
    <n v="1.5"/>
    <n v="7081"/>
    <s v="AYUDANTE (DOCTOR)"/>
    <s v="C01"/>
    <s v="TIEMPO COMPLETO"/>
    <s v="2018-09-17 00:00:00.0"/>
    <s v="2021-09-16 00:00:00.0"/>
    <s v="PI101345"/>
    <s v="PROFESOR AYUDANTE DOCTOR"/>
    <s v="R101"/>
    <x v="4"/>
    <n v="412"/>
    <s v="FISIOLOGÍA VEGETAL"/>
  </r>
  <r>
    <x v="12"/>
    <n v="16603964"/>
    <x v="4"/>
    <n v="809"/>
    <s v="093L"/>
    <s v="GRUPO-A1"/>
    <s v="Biología"/>
    <s v="GL"/>
    <s v="GRUPO DE LABORATORIO"/>
    <s v="093L"/>
    <s v="GRUPO LABORATORIO DE BIOLOGÍA"/>
    <s v="GRUPO-A1"/>
    <s v="Grupo de Laboratorio de BIOLOGÍA"/>
    <s v="1S"/>
    <n v="16603964"/>
    <s v="DEL CASTILLO"/>
    <s v="ALONSO"/>
    <s v="MARÍA ÁNGELES"/>
    <s v="DEL CASTILLO ALONSO, MARÍA ÁNGELES"/>
    <x v="1"/>
    <x v="0"/>
    <x v="1"/>
    <m/>
    <m/>
    <s v="macastil"/>
    <s v="maria-angeles-del.castillo@alum.unirioja.es"/>
    <n v="0.25"/>
    <n v="0.25"/>
    <n v="121"/>
    <s v="PERSONAL INVESTIGADOR EN FORMACIÓN"/>
    <n v="0"/>
    <s v="_"/>
    <s v="2014-09-01 00:00:00.0"/>
    <s v="2019-01-29 00:00:00.0"/>
    <s v="D01BECARIO1"/>
    <s v="PERSONAL INVESTIGADOR PREDOCTORAL EN FORMACIÓN"/>
    <s v="R101"/>
    <x v="4"/>
    <n v="412"/>
    <s v="FISIOLOGÍA VEGETAL"/>
  </r>
  <r>
    <x v="13"/>
    <n v="16532287"/>
    <x v="4"/>
    <n v="809"/>
    <s v="093L"/>
    <s v="GRUPO-B1"/>
    <s v="Biología"/>
    <s v="GL"/>
    <s v="GRUPO DE LABORATORIO"/>
    <s v="093L"/>
    <s v="GRUPO LABORATORIO DE BIOLOGÍA"/>
    <s v="GRUPO-B1"/>
    <s v="Grupo de Laboratorio de BIOLOGÍA"/>
    <s v="1S"/>
    <n v="16532287"/>
    <s v="MARTÍNEZ"/>
    <s v="ABAIGAR"/>
    <s v="JAVIER"/>
    <s v="MARTÍNEZ ABAIGAR, JAVIER"/>
    <x v="0"/>
    <x v="0"/>
    <x v="0"/>
    <n v="6"/>
    <n v="4"/>
    <s v="jabaigar"/>
    <s v="javier.martinez@unirioja.es"/>
    <n v="0.65"/>
    <n v="0.65"/>
    <n v="500"/>
    <s v="CATEDRATICO DE UNIVERSIDAD"/>
    <s v="01R"/>
    <s v="TIEMPO COMPLETO REDUCIDO"/>
    <s v="2014-09-15 00:00:00.0"/>
    <s v="null"/>
    <s v="DF100229"/>
    <s v="CATEDRÁTICO DE UNIVERSIDAD"/>
    <s v="R101"/>
    <x v="4"/>
    <n v="63"/>
    <s v="BOTÁNICA"/>
  </r>
  <r>
    <x v="13"/>
    <n v="16603964"/>
    <x v="4"/>
    <n v="809"/>
    <s v="093L"/>
    <s v="GRUPO-B1"/>
    <s v="Biología"/>
    <s v="GL"/>
    <s v="GRUPO DE LABORATORIO"/>
    <s v="093L"/>
    <s v="GRUPO LABORATORIO DE BIOLOGÍA"/>
    <s v="GRUPO-B1"/>
    <s v="Grupo de Laboratorio de BIOLOGÍA"/>
    <s v="1S"/>
    <n v="16603964"/>
    <s v="DEL CASTILLO"/>
    <s v="ALONSO"/>
    <s v="MARÍA ÁNGELES"/>
    <s v="DEL CASTILLO ALONSO, MARÍA ÁNGELES"/>
    <x v="1"/>
    <x v="0"/>
    <x v="1"/>
    <m/>
    <m/>
    <s v="macastil"/>
    <s v="maria-angeles-del.castillo@alum.unirioja.es"/>
    <n v="0.25"/>
    <n v="0.25"/>
    <n v="121"/>
    <s v="PERSONAL INVESTIGADOR EN FORMACIÓN"/>
    <n v="0"/>
    <s v="_"/>
    <s v="2014-09-01 00:00:00.0"/>
    <s v="2019-01-29 00:00:00.0"/>
    <s v="D01BECARIO1"/>
    <s v="PERSONAL INVESTIGADOR PREDOCTORAL EN FORMACIÓN"/>
    <s v="R101"/>
    <x v="4"/>
    <n v="412"/>
    <s v="FISIOLOGÍA VEGETAL"/>
  </r>
  <r>
    <x v="14"/>
    <n v="16603964"/>
    <x v="4"/>
    <n v="809"/>
    <s v="093L"/>
    <s v="GRUPO-B1"/>
    <s v="Biología"/>
    <s v="GL"/>
    <s v="GRUPO DE LABORATORIO"/>
    <s v="093L"/>
    <s v="GRUPO LABORATORIO DE BIOLOGÍA"/>
    <s v="GRUPO-B1"/>
    <s v="Grupo de Laboratorio de BIOLOGÍA"/>
    <s v="1S"/>
    <n v="16603964"/>
    <s v="DEL CASTILLO"/>
    <s v="ALONSO"/>
    <s v="MARÍA ÁNGELES"/>
    <s v="DEL CASTILLO ALONSO, MARÍA ÁNGELES"/>
    <x v="1"/>
    <x v="0"/>
    <x v="1"/>
    <m/>
    <m/>
    <s v="macastil"/>
    <s v="maria-angeles-del.castillo@alum.unirioja.es"/>
    <n v="0.25"/>
    <m/>
    <n v="121"/>
    <s v="PERSONAL INVESTIGADOR EN FORMACIÓN"/>
    <n v="0"/>
    <s v="_"/>
    <s v="2014-09-01 00:00:00.0"/>
    <s v="2019-01-29 00:00:00.0"/>
    <s v="D01BECARIO1"/>
    <s v="PERSONAL INVESTIGADOR PREDOCTORAL EN FORMACIÓN"/>
    <s v="R101"/>
    <x v="4"/>
    <n v="412"/>
    <s v="FISIOLOGÍA VEGETAL"/>
  </r>
  <r>
    <x v="13"/>
    <n v="14587726"/>
    <x v="4"/>
    <n v="810"/>
    <s v="095L"/>
    <s v="GRUPO-B1"/>
    <s v="Química"/>
    <s v="GL"/>
    <s v="GRUPO DE LABORATORIO"/>
    <s v="095L"/>
    <s v="LABORATORIO DE QUÍMICA"/>
    <s v="GRUPO-B1"/>
    <s v="Grupo de Laboratorio de Química"/>
    <s v="AN"/>
    <n v="14587726"/>
    <s v="PUYUELO"/>
    <s v="GARCÍA"/>
    <s v="MARÍA PILAR"/>
    <s v="PUYUELO GARCÍA, MARÍA PILAR"/>
    <x v="0"/>
    <x v="0"/>
    <x v="0"/>
    <n v="5"/>
    <n v="1"/>
    <s v="mpuyuelo"/>
    <s v="pilar.puyuelo@unirioja.es"/>
    <n v="2.25"/>
    <n v="2.25"/>
    <n v="504"/>
    <s v="PROFESOR TITULAR UNIVERSIDAD"/>
    <s v="C01"/>
    <s v="TIEMPO COMPLETO"/>
    <s v="2014-09-15 00:00:00.0"/>
    <s v="null"/>
    <s v="DF100037"/>
    <s v="PROFESOR TITULAR DE UNIVERSIDAD"/>
    <s v="R112"/>
    <x v="8"/>
    <n v="755"/>
    <s v="QUÍMICA FÍSICA"/>
  </r>
  <r>
    <x v="13"/>
    <n v="50822746"/>
    <x v="4"/>
    <n v="810"/>
    <s v="095L"/>
    <s v="GRUPO-B1"/>
    <s v="Química"/>
    <s v="GL"/>
    <s v="GRUPO DE LABORATORIO"/>
    <s v="095L"/>
    <s v="LABORATORIO DE QUÍMICA"/>
    <s v="GRUPO-B1"/>
    <s v="Grupo de Laboratorio de Química"/>
    <s v="AN"/>
    <n v="50822746"/>
    <s v="ENRIQUEZ"/>
    <s v="PALMA"/>
    <s v="PEDRO ALBERTO"/>
    <s v="ENRIQUEZ PALMA, PEDRO ALBERTO"/>
    <x v="1"/>
    <x v="0"/>
    <x v="0"/>
    <n v="5"/>
    <n v="1"/>
    <s v="enriquez"/>
    <s v="pedro.enriquez@unirioja.es"/>
    <n v="1.75"/>
    <n v="1.75"/>
    <n v="504"/>
    <s v="PROFESOR TITULAR UNIVERSIDAD"/>
    <s v="01A"/>
    <s v="TIEMPO COMPLETO AMPLIADO"/>
    <s v="2012-09-01 00:00:00.0"/>
    <s v="null"/>
    <s v="DF100147"/>
    <s v="PROFESOR TITULAR DE UNIVERSIDAD"/>
    <s v="R112"/>
    <x v="8"/>
    <n v="755"/>
    <s v="QUÍMICA FÍSICA"/>
  </r>
  <r>
    <x v="13"/>
    <n v="16524700"/>
    <x v="4"/>
    <n v="810"/>
    <s v="095L"/>
    <s v="GRUPO-B3"/>
    <s v="Química"/>
    <s v="GL"/>
    <s v="GRUPO DE LABORATORIO"/>
    <s v="095L"/>
    <s v="LABORATORIO DE QUÍMICA"/>
    <s v="GRUPO-B3"/>
    <s v="Grupo de Laboratorio de Química"/>
    <s v="AN"/>
    <n v="16524700"/>
    <s v="BAÑOS"/>
    <s v="ARRIBAS"/>
    <s v="IRENE"/>
    <s v="BAÑOS ARRIBAS, IRENE"/>
    <x v="0"/>
    <x v="0"/>
    <x v="0"/>
    <n v="6"/>
    <n v="1"/>
    <s v="ibanos"/>
    <s v="irene.banos@unirioja.es"/>
    <n v="4"/>
    <n v="4"/>
    <n v="504"/>
    <s v="PROFESOR TITULAR UNIVERSIDAD"/>
    <s v="01A"/>
    <s v="TIEMPO COMPLETO AMPLIADO"/>
    <s v="2012-09-01 00:00:00.0"/>
    <s v="null"/>
    <s v="DF32390"/>
    <s v="TITULAR DE UNIVERSIDAD"/>
    <s v="R112"/>
    <x v="8"/>
    <n v="755"/>
    <s v="QUÍMICA FÍSICA"/>
  </r>
  <r>
    <x v="14"/>
    <n v="16525570"/>
    <x v="4"/>
    <n v="810"/>
    <s v="095G"/>
    <s v="GRUPO-B"/>
    <s v="Química"/>
    <s v="GG"/>
    <s v="GRUPO GRANDE"/>
    <s v="095G"/>
    <s v="GRUPO GRANDE DE QUÍMICA"/>
    <s v="GRUPO-B"/>
    <s v="Grupo Grande de QUÍMICA"/>
    <s v="AN"/>
    <n v="16525570"/>
    <s v="GALLARTA"/>
    <s v="GONZÁLEZ"/>
    <s v="FÉLIX"/>
    <s v="GALLARTA GONZÁLEZ, FÉLIX"/>
    <x v="1"/>
    <x v="0"/>
    <x v="0"/>
    <n v="5"/>
    <n v="0"/>
    <s v="fegallar"/>
    <s v="felix.gallarta@unirioja.es"/>
    <n v="6"/>
    <m/>
    <n v="504"/>
    <s v="PROFESOR TITULAR UNIVERSIDAD"/>
    <s v="01A"/>
    <s v="TIEMPO COMPLETO AMPLIADO"/>
    <s v="2012-09-01 00:00:00.0"/>
    <s v="null"/>
    <s v="DF32366"/>
    <s v="TITULAR DE UNIVERSIDAD"/>
    <s v="R112"/>
    <x v="8"/>
    <n v="750"/>
    <s v="QUÍMICA ANALÍTICA"/>
  </r>
  <r>
    <x v="14"/>
    <n v="14587726"/>
    <x v="4"/>
    <n v="810"/>
    <s v="095L"/>
    <s v="GRUPO-B1"/>
    <s v="Química"/>
    <s v="GL"/>
    <s v="GRUPO DE LABORATORIO"/>
    <s v="095L"/>
    <s v="LABORATORIO DE QUÍMICA"/>
    <s v="GRUPO-B1"/>
    <s v="Grupo de Laboratorio de Química"/>
    <s v="AN"/>
    <n v="14587726"/>
    <s v="PUYUELO"/>
    <s v="GARCÍA"/>
    <s v="MARÍA PILAR"/>
    <s v="PUYUELO GARCÍA, MARÍA PILAR"/>
    <x v="0"/>
    <x v="0"/>
    <x v="0"/>
    <n v="5"/>
    <n v="1"/>
    <s v="mpuyuelo"/>
    <s v="pilar.puyuelo@unirioja.es"/>
    <n v="2.25"/>
    <m/>
    <n v="504"/>
    <s v="PROFESOR TITULAR UNIVERSIDAD"/>
    <s v="C01"/>
    <s v="TIEMPO COMPLETO"/>
    <s v="2014-09-15 00:00:00.0"/>
    <s v="null"/>
    <s v="DF100037"/>
    <s v="PROFESOR TITULAR DE UNIVERSIDAD"/>
    <s v="R112"/>
    <x v="8"/>
    <n v="755"/>
    <s v="QUÍMICA FÍSICA"/>
  </r>
  <r>
    <x v="14"/>
    <n v="50822746"/>
    <x v="4"/>
    <n v="810"/>
    <s v="095L"/>
    <s v="GRUPO-B1"/>
    <s v="Química"/>
    <s v="GL"/>
    <s v="GRUPO DE LABORATORIO"/>
    <s v="095L"/>
    <s v="LABORATORIO DE QUÍMICA"/>
    <s v="GRUPO-B1"/>
    <s v="Grupo de Laboratorio de Química"/>
    <s v="AN"/>
    <n v="50822746"/>
    <s v="ENRIQUEZ"/>
    <s v="PALMA"/>
    <s v="PEDRO ALBERTO"/>
    <s v="ENRIQUEZ PALMA, PEDRO ALBERTO"/>
    <x v="1"/>
    <x v="0"/>
    <x v="0"/>
    <n v="5"/>
    <n v="1"/>
    <s v="enriquez"/>
    <s v="pedro.enriquez@unirioja.es"/>
    <n v="1.75"/>
    <m/>
    <n v="504"/>
    <s v="PROFESOR TITULAR UNIVERSIDAD"/>
    <s v="01A"/>
    <s v="TIEMPO COMPLETO AMPLIADO"/>
    <s v="2012-09-01 00:00:00.0"/>
    <s v="null"/>
    <s v="DF100147"/>
    <s v="PROFESOR TITULAR DE UNIVERSIDAD"/>
    <s v="R112"/>
    <x v="8"/>
    <n v="755"/>
    <s v="QUÍMICA FÍSICA"/>
  </r>
  <r>
    <x v="14"/>
    <n v="16537076"/>
    <x v="4"/>
    <n v="810"/>
    <s v="095L"/>
    <s v="GRUPO-B2"/>
    <s v="Química"/>
    <s v="GL"/>
    <s v="GRUPO DE LABORATORIO"/>
    <s v="095L"/>
    <s v="LABORATORIO DE QUÍMICA"/>
    <s v="GRUPO-B2"/>
    <s v="Grupo de Laboratorio de Química"/>
    <s v="AN"/>
    <n v="16537076"/>
    <s v="SÁENZ"/>
    <s v="BARRIO"/>
    <s v="CECILIA"/>
    <s v="SÁENZ BARRIO, CECILIA"/>
    <x v="0"/>
    <x v="0"/>
    <x v="0"/>
    <n v="5"/>
    <n v="2"/>
    <s v="cesaenz"/>
    <s v="cecilia.saenz@unirioja.es"/>
    <n v="4"/>
    <m/>
    <n v="504"/>
    <s v="PROFESOR TITULAR UNIVERSIDAD"/>
    <s v="01A"/>
    <s v="TIEMPO COMPLETO AMPLIADO"/>
    <s v="2017-09-15 00:00:00.0"/>
    <s v="null"/>
    <s v="DF100090"/>
    <s v="PROFESOR TITULAR DE UNIVERSIDAD"/>
    <s v="R112"/>
    <x v="8"/>
    <n v="750"/>
    <s v="QUÍMICA ANALÍTICA"/>
  </r>
  <r>
    <x v="14"/>
    <n v="16524700"/>
    <x v="4"/>
    <n v="810"/>
    <s v="095L"/>
    <s v="GRUPO-B3"/>
    <s v="Química"/>
    <s v="GL"/>
    <s v="GRUPO DE LABORATORIO"/>
    <s v="095L"/>
    <s v="LABORATORIO DE QUÍMICA"/>
    <s v="GRUPO-B3"/>
    <s v="Grupo de Laboratorio de Química"/>
    <s v="AN"/>
    <n v="16524700"/>
    <s v="BAÑOS"/>
    <s v="ARRIBAS"/>
    <s v="IRENE"/>
    <s v="BAÑOS ARRIBAS, IRENE"/>
    <x v="0"/>
    <x v="0"/>
    <x v="0"/>
    <n v="6"/>
    <n v="1"/>
    <s v="ibanos"/>
    <s v="irene.banos@unirioja.es"/>
    <n v="4"/>
    <m/>
    <n v="504"/>
    <s v="PROFESOR TITULAR UNIVERSIDAD"/>
    <s v="01A"/>
    <s v="TIEMPO COMPLETO AMPLIADO"/>
    <s v="2012-09-01 00:00:00.0"/>
    <s v="null"/>
    <s v="DF32390"/>
    <s v="TITULAR DE UNIVERSIDAD"/>
    <s v="R112"/>
    <x v="8"/>
    <n v="755"/>
    <s v="QUÍMICA FÍSICA"/>
  </r>
  <r>
    <x v="12"/>
    <n v="16625245"/>
    <x v="4"/>
    <n v="811"/>
    <s v="702105L"/>
    <s v="GRUPO-A1"/>
    <s v="Complementos de química"/>
    <s v="GL"/>
    <s v="GRUPO DE LABORATORIO"/>
    <s v="702105L"/>
    <s v="LABORATORIO DE COMPLEMENTOS DE QUÍMICA"/>
    <s v="GRUPO-A1"/>
    <s v="Laboratorio de Complementos de química"/>
    <s v="AN"/>
    <n v="16625245"/>
    <s v="GIMÉNEZ"/>
    <s v="LIZARDI"/>
    <s v="NORA"/>
    <s v="GIMÉNEZ LIZARDI, NORA"/>
    <x v="1"/>
    <x v="0"/>
    <x v="1"/>
    <n v="0"/>
    <n v="0"/>
    <s v="nogimene"/>
    <s v="nora.gimenez@alum.unirioja.es"/>
    <n v="1"/>
    <n v="1"/>
    <n v="121"/>
    <s v="PERSONAL INVESTIGADOR EN FORMACIÓN"/>
    <n v="0"/>
    <s v="_"/>
    <s v="2015-09-01 00:00:00.0"/>
    <s v="2019-08-31 00:00:00.0"/>
    <s v="D12BECARIO4"/>
    <s v="PERSONAL INVESTIGADOR PREDOCTORAL EN FORMACIÓN"/>
    <s v="R112"/>
    <x v="8"/>
    <n v="760"/>
    <s v="QUÍMICA INORGÁNICA"/>
  </r>
  <r>
    <x v="12"/>
    <n v="78649713"/>
    <x v="4"/>
    <n v="812"/>
    <s v="094G"/>
    <s v="GRUPO-A"/>
    <s v="Matemáticas II"/>
    <s v="GG"/>
    <s v="GRUPO GRANDE"/>
    <s v="094G"/>
    <s v="GRUPO GRANDE DE MATEMÁTICAS II"/>
    <s v="GRUPO-A"/>
    <s v="Grupo Grande de MATEMÁTICAS II"/>
    <s v="2S"/>
    <n v="78649713"/>
    <s v="RODRÍGUEZ"/>
    <s v="LUIS"/>
    <s v="DANIEL JOSÉ"/>
    <s v="RODRÍGUEZ LUIS, DANIEL JOSÉ"/>
    <x v="1"/>
    <x v="0"/>
    <x v="0"/>
    <n v="0"/>
    <n v="0"/>
    <s v="darodrl"/>
    <s v="daniel-jose.rodriguez@unirioja.es"/>
    <n v="4"/>
    <n v="4"/>
    <n v="536"/>
    <s v="PROFESOR INTERINO"/>
    <s v="C01"/>
    <s v="TIEMPO COMPLETO"/>
    <s v="2017-09-15 00:00:00.0"/>
    <s v="null"/>
    <s v="PI101269"/>
    <s v="PROFESOR CONTRATADO INTERINO"/>
    <s v="R111"/>
    <x v="7"/>
    <n v="15"/>
    <s v="ANÁLISIS MATEMÁTICO"/>
  </r>
  <r>
    <x v="13"/>
    <n v="16509284"/>
    <x v="4"/>
    <n v="812"/>
    <s v="094G"/>
    <s v="GRUPO-B"/>
    <s v="Matemáticas II"/>
    <s v="GG"/>
    <s v="GRUPO GRANDE"/>
    <s v="094G"/>
    <s v="GRUPO GRANDE DE MATEMÁTICAS II"/>
    <s v="GRUPO-B"/>
    <s v="Grupo Grande de MATEMÁTICAS II"/>
    <s v="2S"/>
    <n v="16509284"/>
    <s v="RUBIO"/>
    <s v="CRESPO"/>
    <s v="MARÍA JESÚS"/>
    <s v="RUBIO CRESPO, MARÍA JESÚS"/>
    <x v="1"/>
    <x v="0"/>
    <x v="0"/>
    <n v="5"/>
    <n v="2"/>
    <s v="mjrubio"/>
    <s v="mjesus.rubio@unirioja.es"/>
    <n v="4"/>
    <n v="4"/>
    <n v="534"/>
    <s v="CONTRATADO DOCTOR -TIPO 1"/>
    <s v="C01"/>
    <s v="TIEMPO COMPLETO"/>
    <s v="2007-09-14 00:00:00.0"/>
    <s v="null"/>
    <s v="DF32282"/>
    <s v="CONTRATADO DOCTOR"/>
    <s v="R111"/>
    <x v="7"/>
    <n v="595"/>
    <s v="MATEMÁTICA APLICADA"/>
  </r>
  <r>
    <x v="14"/>
    <n v="16509284"/>
    <x v="4"/>
    <n v="812"/>
    <s v="094G"/>
    <s v="GRUPO-B"/>
    <s v="Matemáticas II"/>
    <s v="GG"/>
    <s v="GRUPO GRANDE"/>
    <s v="094G"/>
    <s v="GRUPO GRANDE DE MATEMÁTICAS II"/>
    <s v="GRUPO-B"/>
    <s v="Grupo Grande de MATEMÁTICAS II"/>
    <s v="2S"/>
    <n v="16509284"/>
    <s v="RUBIO"/>
    <s v="CRESPO"/>
    <s v="MARÍA JESÚS"/>
    <s v="RUBIO CRESPO, MARÍA JESÚS"/>
    <x v="1"/>
    <x v="0"/>
    <x v="0"/>
    <n v="5"/>
    <n v="2"/>
    <s v="mjrubio"/>
    <s v="mjesus.rubio@unirioja.es"/>
    <n v="4"/>
    <m/>
    <n v="534"/>
    <s v="CONTRATADO DOCTOR -TIPO 1"/>
    <s v="C01"/>
    <s v="TIEMPO COMPLETO"/>
    <s v="2007-09-14 00:00:00.0"/>
    <s v="null"/>
    <s v="DF32282"/>
    <s v="CONTRATADO DOCTOR"/>
    <s v="R111"/>
    <x v="7"/>
    <n v="595"/>
    <s v="MATEMÁTICA APLICADA"/>
  </r>
  <r>
    <x v="12"/>
    <n v="5625302"/>
    <x v="4"/>
    <n v="813"/>
    <s v="096G"/>
    <s v="GRUPO-A"/>
    <s v="Bioquímica"/>
    <s v="GG"/>
    <s v="GRUPO GRANDE"/>
    <s v="096G"/>
    <s v="GRUPO GRANDE DE BIOQUÍMICA"/>
    <s v="GRUPO-A"/>
    <s v="Grupo Grande de BIOQUÍMICA"/>
    <s v="2S"/>
    <n v="5625302"/>
    <s v="TORRES"/>
    <s v="MANRIQUE"/>
    <s v="CARMEN"/>
    <s v="TORRES MANRIQUE, CARMEN"/>
    <x v="0"/>
    <x v="0"/>
    <x v="0"/>
    <n v="6"/>
    <n v="4"/>
    <s v="catorres"/>
    <s v="carmen.torres@unirioja.es"/>
    <n v="0.7"/>
    <n v="0.7"/>
    <n v="500"/>
    <s v="CATEDRATICO DE UNIVERSIDAD"/>
    <s v="01R"/>
    <s v="TIEMPO COMPLETO REDUCIDO"/>
    <s v="2014-09-15 00:00:00.0"/>
    <s v="null"/>
    <s v="DF100139"/>
    <s v="CATEDRATICO DE UNIVERSIDAD"/>
    <s v="R101"/>
    <x v="4"/>
    <n v="60"/>
    <s v="BIOQUÍMICA Y BIOLOGÍA MOLECULAR"/>
  </r>
  <r>
    <x v="12"/>
    <n v="25136873"/>
    <x v="4"/>
    <n v="813"/>
    <s v="096G"/>
    <s v="GRUPO-A"/>
    <s v="Bioquímica"/>
    <s v="GG"/>
    <s v="GRUPO GRANDE"/>
    <s v="096G"/>
    <s v="GRUPO GRANDE DE BIOQUÍMICA"/>
    <s v="GRUPO-A"/>
    <s v="Grupo Grande de BIOQUÍMICA"/>
    <s v="2S"/>
    <n v="25136873"/>
    <s v="ZARAZAGA"/>
    <s v="CHAMORRO"/>
    <s v="MIRIAM"/>
    <s v="ZARAZAGA CHAMORRO, MIRIAM"/>
    <x v="0"/>
    <x v="0"/>
    <x v="0"/>
    <n v="5"/>
    <n v="3"/>
    <s v="myzaraza"/>
    <s v="myriam.zarazaga@unirioja.es"/>
    <n v="2.9"/>
    <n v="2.9"/>
    <n v="504"/>
    <s v="PROFESOR TITULAR UNIVERSIDAD"/>
    <s v="01R"/>
    <s v="TIEMPO COMPLETO REDUCIDO"/>
    <s v="2015-09-15 00:00:00.0"/>
    <s v="null"/>
    <s v="DF100142"/>
    <s v="PROFESOR TITULAR DE UNIVIERSIDADQ"/>
    <s v="R101"/>
    <x v="4"/>
    <n v="60"/>
    <s v="BIOQUÍMICA Y BIOLOGÍA MOLECULAR"/>
  </r>
  <r>
    <x v="12"/>
    <n v="47168662"/>
    <x v="4"/>
    <n v="813"/>
    <s v="096L"/>
    <s v="GRUPO-A1"/>
    <s v="Bioquímica"/>
    <s v="GL"/>
    <s v="GRUPO DE LABORATORIO"/>
    <s v="096L"/>
    <s v="GRUPO LABORATORIO DE BIOQUÍMICA"/>
    <s v="GRUPO-A1"/>
    <s v="Grupo de Laboratorio de Bioquímica"/>
    <s v="2S"/>
    <n v="47168662"/>
    <s v="GÓMEZ"/>
    <s v="VILLAESCUSA"/>
    <s v="PAULA"/>
    <s v="GÓMEZ VILLAESCUSA, PAULA"/>
    <x v="1"/>
    <x v="0"/>
    <x v="1"/>
    <n v="0"/>
    <n v="0"/>
    <s v="pagomev"/>
    <s v="paula.gomezv@alum.unirioja.es"/>
    <n v="0.4"/>
    <n v="0.4"/>
    <n v="536"/>
    <s v="PROFESOR INTERINO"/>
    <s v="C01"/>
    <s v="TIEMPO COMPLETO"/>
    <s v="2019-02-04 00:00:00.0"/>
    <s v="2019-09-14 00:00:00.0"/>
    <s v="PI101450"/>
    <s v="PROFESOR CONTRATADO INTERINO"/>
    <s v="R101"/>
    <x v="4"/>
    <n v="60"/>
    <s v="BIOQUÍMICA Y BIOLOGÍA MOLECULAR"/>
  </r>
  <r>
    <x v="13"/>
    <n v="47168662"/>
    <x v="4"/>
    <n v="813"/>
    <s v="096L"/>
    <s v="GRUPO-B1"/>
    <s v="Bioquímica"/>
    <s v="GL"/>
    <s v="GRUPO DE LABORATORIO"/>
    <s v="096L"/>
    <s v="GRUPO LABORATORIO DE BIOQUÍMICA"/>
    <s v="GRUPO-B1"/>
    <s v="Grupo de Laboratorio de Bioquímica"/>
    <s v="2S"/>
    <n v="47168662"/>
    <s v="GÓMEZ"/>
    <s v="VILLAESCUSA"/>
    <s v="PAULA"/>
    <s v="GÓMEZ VILLAESCUSA, PAULA"/>
    <x v="1"/>
    <x v="0"/>
    <x v="1"/>
    <n v="0"/>
    <n v="0"/>
    <s v="pagomev"/>
    <s v="paula.gomezv@alum.unirioja.es"/>
    <n v="1.2"/>
    <n v="1.2"/>
    <n v="536"/>
    <s v="PROFESOR INTERINO"/>
    <s v="C01"/>
    <s v="TIEMPO COMPLETO"/>
    <s v="2019-02-04 00:00:00.0"/>
    <s v="2019-09-14 00:00:00.0"/>
    <s v="PI101450"/>
    <s v="PROFESOR CONTRATADO INTERINO"/>
    <s v="R101"/>
    <x v="4"/>
    <n v="60"/>
    <s v="BIOQUÍMICA Y BIOLOGÍA MOLECULAR"/>
  </r>
  <r>
    <x v="15"/>
    <n v="72786536"/>
    <x v="4"/>
    <n v="814"/>
    <s v="001G"/>
    <s v="GRUPO-A"/>
    <s v="Cálculo infinitesimal"/>
    <s v="GG"/>
    <s v="GRUPO GRANDE"/>
    <s v="001G"/>
    <s v="GRUPO GRANDE DE CÁLCULO INFINITESIMAL"/>
    <s v="GRUPO-A"/>
    <s v="Grupo Grande de CÁLCULO INFINITESIMAL"/>
    <s v="1S"/>
    <n v="72786536"/>
    <s v="MÍNGUEZ"/>
    <s v="CENICEROS"/>
    <s v="JUDIT"/>
    <s v="MÍNGUEZ CENICEROS, JUDIT"/>
    <x v="0"/>
    <x v="0"/>
    <x v="0"/>
    <n v="3"/>
    <n v="2"/>
    <s v="jminguez"/>
    <s v="judit.minguez@unirioja.es"/>
    <n v="4"/>
    <m/>
    <n v="534"/>
    <s v="CONTRATADO DOCTOR -TIPO 1"/>
    <s v="C01"/>
    <s v="TIEMPO COMPLETO"/>
    <s v="2007-07-20 00:00:00.0"/>
    <s v="null"/>
    <s v="LD100578"/>
    <s v="CONTRATADO DOCTOR"/>
    <s v="R111"/>
    <x v="7"/>
    <n v="15"/>
    <s v="ANÁLISIS MATEMÁTICO"/>
  </r>
  <r>
    <x v="15"/>
    <n v="16617591"/>
    <x v="4"/>
    <n v="814"/>
    <s v="001G"/>
    <s v="GRUPO-B"/>
    <s v="Cálculo infinitesimal"/>
    <s v="GG"/>
    <s v="GRUPO GRANDE"/>
    <s v="001G"/>
    <s v="GRUPO GRANDE DE CÁLCULO INFINITESIMAL"/>
    <s v="GRUPO-B"/>
    <s v="Grupo Grande de CÁLCULO INFINITESIMAL"/>
    <s v="1S"/>
    <n v="16617591"/>
    <s v="BELLO"/>
    <s v="HERNÁNDEZ"/>
    <s v="MANUEL"/>
    <s v="BELLO HERNÁNDEZ, MANUEL"/>
    <x v="0"/>
    <x v="0"/>
    <x v="0"/>
    <n v="6"/>
    <n v="3"/>
    <s v="mbello"/>
    <s v="mbello@unirioja.es"/>
    <n v="4"/>
    <m/>
    <n v="504"/>
    <s v="PROFESOR TITULAR UNIVERSIDAD"/>
    <s v="01R"/>
    <s v="TIEMPO COMPLETO REDUCIDO"/>
    <s v="2018-09-17 00:00:00.0"/>
    <s v="null"/>
    <s v="DF100146"/>
    <s v="PROFESOR TITULAR DE UNIVERSIDAD"/>
    <s v="R111"/>
    <x v="7"/>
    <n v="15"/>
    <s v="ANÁLISIS MATEMÁTICO"/>
  </r>
  <r>
    <x v="15"/>
    <n v="16565041"/>
    <x v="4"/>
    <n v="814"/>
    <s v="001I"/>
    <s v="GRUPO-A3"/>
    <s v="Cálculo infinitesimal"/>
    <s v="GI"/>
    <s v="GRUPO DE INFORMÁTICA"/>
    <s v="001I"/>
    <s v="GRUPO DE INFORMÁTICA DE CÁLCULO INFINITESIMAL"/>
    <s v="GRUPO-A3"/>
    <s v="Grupo de Informática de CÁLCULO INFINITESIMAL"/>
    <s v="1S"/>
    <n v="16565041"/>
    <s v="CIAURRI"/>
    <s v="RAMÍREZ"/>
    <s v="OSCAR"/>
    <s v="CIAURRI RAMÍREZ, OSCAR"/>
    <x v="1"/>
    <x v="0"/>
    <x v="0"/>
    <n v="4"/>
    <n v="3"/>
    <s v="osciaurr"/>
    <s v="oscar.ciaurri@unirioja.es"/>
    <n v="1"/>
    <m/>
    <n v="500"/>
    <s v="CATEDRATICO DE UNIVERSIDAD"/>
    <s v="01R"/>
    <s v="TIEMPO COMPLETO REDUCIDO"/>
    <s v="2018-12-05 00:00:00.0"/>
    <s v="null"/>
    <s v="DF100379"/>
    <s v="CATEDRÁTICO DE UNIVERSIDAD"/>
    <s v="R111"/>
    <x v="7"/>
    <n v="15"/>
    <s v="ANÁLISIS MATEMÁTICO"/>
  </r>
  <r>
    <x v="15"/>
    <n v="17764581"/>
    <x v="4"/>
    <n v="815"/>
    <s v="002G"/>
    <s v="GRUPO-B"/>
    <s v="Cálculo matricial y vectorial"/>
    <s v="GG"/>
    <s v="GRUPO GRANDE"/>
    <s v="002G"/>
    <s v="GRUPO GRANDE DE CALCULO MATRICIAL Y VECTORIAL"/>
    <s v="GRUPO-B"/>
    <s v="Grupo Grande de CÁLCULO MATRICIAL Y VECTORIAL8"/>
    <s v="1S"/>
    <n v="17764581"/>
    <s v="RODRIGO"/>
    <s v="ESCUDERO"/>
    <s v="ADRIAN"/>
    <s v="RODRIGO ESCUDERO, ADRIAN"/>
    <x v="1"/>
    <x v="0"/>
    <x v="1"/>
    <n v="0"/>
    <n v="0"/>
    <s v="adrodre"/>
    <s v="adrian.rodrigoe@unirioja.es"/>
    <n v="4"/>
    <m/>
    <n v="536"/>
    <s v="PROFESOR INTERINO"/>
    <s v="C01"/>
    <s v="TIEMPO COMPLETO"/>
    <s v="2018-09-17 00:00:00.0"/>
    <s v="2019-09-14 00:00:00.0"/>
    <s v="PI101404"/>
    <s v="PROFESOR CONTRATADO INTERINO"/>
    <s v="R111"/>
    <x v="7"/>
    <n v="5"/>
    <s v="ÁLGEBRA"/>
  </r>
  <r>
    <x v="11"/>
    <n v="16542973"/>
    <x v="4"/>
    <n v="816"/>
    <s v="003G"/>
    <s v="GRUPO-A"/>
    <s v="Física"/>
    <s v="GG"/>
    <s v="GRUPO GRANDE"/>
    <s v="003G"/>
    <s v="GRUPO GRANDE DE FÍSICA"/>
    <s v="GRUPO-A"/>
    <s v="Grupo Grande de FISICA"/>
    <s v="2S"/>
    <n v="16542973"/>
    <s v="SALAS"/>
    <s v="ILARRAZA"/>
    <s v="JOSÉ PABLO"/>
    <s v="SALAS ILARRAZA, JOSÉ PABLO"/>
    <x v="1"/>
    <x v="0"/>
    <x v="0"/>
    <n v="5"/>
    <n v="4"/>
    <s v="jpsalas"/>
    <s v="josepablo.salas@unirioja.es"/>
    <n v="4"/>
    <n v="4"/>
    <n v="504"/>
    <s v="PROFESOR TITULAR UNIVERSIDAD"/>
    <s v="01R"/>
    <s v="TIEMPO COMPLETO REDUCIDO"/>
    <s v="2012-09-01 00:00:00.0"/>
    <s v="null"/>
    <s v="DF100291"/>
    <s v="PROFESOR TITULAR DE UNIVERSIDAD"/>
    <s v="R112"/>
    <x v="8"/>
    <n v="385"/>
    <s v="FÍSICA APLICADA"/>
  </r>
  <r>
    <x v="15"/>
    <n v="16542973"/>
    <x v="4"/>
    <n v="816"/>
    <s v="003G"/>
    <s v="GRUPO-A"/>
    <s v="Física"/>
    <s v="GG"/>
    <s v="GRUPO GRANDE"/>
    <s v="003G"/>
    <s v="GRUPO GRANDE DE FÍSICA"/>
    <s v="GRUPO-A"/>
    <s v="Grupo Grande de FISICA"/>
    <s v="2S"/>
    <n v="16542973"/>
    <s v="SALAS"/>
    <s v="ILARRAZA"/>
    <s v="JOSÉ PABLO"/>
    <s v="SALAS ILARRAZA, JOSÉ PABLO"/>
    <x v="1"/>
    <x v="0"/>
    <x v="0"/>
    <n v="5"/>
    <n v="4"/>
    <s v="jpsalas"/>
    <s v="josepablo.salas@unirioja.es"/>
    <n v="4"/>
    <m/>
    <n v="504"/>
    <s v="PROFESOR TITULAR UNIVERSIDAD"/>
    <s v="01R"/>
    <s v="TIEMPO COMPLETO REDUCIDO"/>
    <s v="2012-09-01 00:00:00.0"/>
    <s v="null"/>
    <s v="DF100291"/>
    <s v="PROFESOR TITULAR DE UNIVERSIDAD"/>
    <s v="R112"/>
    <x v="8"/>
    <n v="385"/>
    <s v="FÍSICA APLICADA"/>
  </r>
  <r>
    <x v="11"/>
    <n v="17710488"/>
    <x v="4"/>
    <n v="817"/>
    <s v="004G"/>
    <s v="GRUPO-A"/>
    <s v="Metodología de la programación"/>
    <s v="GG"/>
    <s v="GRUPO GRANDE"/>
    <s v="004G"/>
    <s v="GRUPO GRANDE DE METODOLOGIA DE LA PROGRAMACIÓN"/>
    <s v="GRUPO-A"/>
    <s v="Grupo Grande de METODOLOGIA DE LA PROGRAMACIÓN"/>
    <s v="1S"/>
    <n v="17710488"/>
    <s v="LAMBAN"/>
    <s v="PARDO"/>
    <s v="LAUREANO"/>
    <s v="LAMBAN PARDO, LAUREANO"/>
    <x v="0"/>
    <x v="0"/>
    <x v="0"/>
    <n v="6"/>
    <n v="2"/>
    <s v="lalamban"/>
    <s v="lalamban@unirioja.es"/>
    <n v="3.2"/>
    <n v="3.2"/>
    <n v="504"/>
    <s v="PROFESOR TITULAR UNIVERSIDAD"/>
    <s v="C01"/>
    <s v="TIEMPO COMPLETO"/>
    <s v="2016-09-15 00:00:00.0"/>
    <s v="null"/>
    <s v="DF32144"/>
    <s v="TITULAR DE ESCUELAS UNIVERSITARIAS"/>
    <s v="R111"/>
    <x v="7"/>
    <n v="75"/>
    <s v="CIENCIA DE LA COMPUTACIÓN E INTELIGENCIA ARTIFICIA"/>
  </r>
  <r>
    <x v="11"/>
    <n v="16551912"/>
    <x v="4"/>
    <n v="817"/>
    <s v="004I"/>
    <s v="GRUPO-A2"/>
    <s v="Metodología de la programación"/>
    <s v="GI"/>
    <s v="GRUPO DE INFORMÁTICA"/>
    <s v="004I"/>
    <s v="GRUPO DE INFORMÁTICA DE METODOLOGIA DE LA PROGRAMACIÓN"/>
    <s v="GRUPO-A2"/>
    <s v="Grupo de Informática de Metodología de la programación"/>
    <s v="1S"/>
    <n v="16551912"/>
    <s v="GARCÍA"/>
    <s v="IZQUIERDO"/>
    <s v="FRANCISCO JOSÉ"/>
    <s v="GARCÍA IZQUIERDO, FRANCISCO JOSÉ"/>
    <x v="0"/>
    <x v="0"/>
    <x v="0"/>
    <n v="4"/>
    <n v="1"/>
    <s v="fgarcia"/>
    <s v="francisco.garcia@unirioja.es"/>
    <n v="2.8"/>
    <n v="2.8"/>
    <n v="534"/>
    <s v="CONTRATADO DOCTOR -TIPO 1"/>
    <s v="C01"/>
    <s v="TIEMPO COMPLETO"/>
    <s v="2013-07-20 00:00:00.0"/>
    <s v="null"/>
    <s v="LD100292"/>
    <s v="CONTRATADO DOCTOR"/>
    <s v="R111"/>
    <x v="7"/>
    <n v="570"/>
    <s v="LENGUAJES Y SISTEMAS INFORMÁTICOS"/>
  </r>
  <r>
    <x v="11"/>
    <n v="16567689"/>
    <x v="4"/>
    <n v="818"/>
    <s v="005G"/>
    <s v="GRUPO-A"/>
    <s v="Sistemas informáticos"/>
    <s v="GG"/>
    <s v="GRUPO GRANDE"/>
    <s v="005G"/>
    <s v="GRUPO GRANDE DE SISTEMAS INFORMÁTICOS"/>
    <s v="GRUPO-A"/>
    <s v="Grupo Grande de SISTEMAS INFORMÁTICOS"/>
    <s v="1S"/>
    <n v="16567689"/>
    <s v="SÁENZ DE CABEZÓN"/>
    <s v="IRIGARAY"/>
    <s v="EDUARDO"/>
    <s v="SÁENZ DE CABEZÓN IRIGARAY, EDUARDO"/>
    <x v="0"/>
    <x v="0"/>
    <x v="0"/>
    <n v="2"/>
    <n v="0"/>
    <s v="esaenz-d"/>
    <s v="eduardo.saenz-de-cabezon@unirioja.es"/>
    <n v="1.8"/>
    <n v="1.8"/>
    <n v="504"/>
    <s v="PROFESOR TITULAR UNIVERSIDAD"/>
    <s v="C01"/>
    <s v="TIEMPO COMPLETO"/>
    <s v="2018-12-18 00:00:00.0"/>
    <s v="null"/>
    <s v="DF100367"/>
    <s v="PROFESOR TITULAR DE UNIVERSIDAD"/>
    <s v="R111"/>
    <x v="7"/>
    <n v="570"/>
    <s v="LENGUAJES Y SISTEMAS INFORMÁTICOS"/>
  </r>
  <r>
    <x v="11"/>
    <n v="16597051"/>
    <x v="4"/>
    <n v="818"/>
    <s v="005I"/>
    <s v="GRUPO-A1"/>
    <s v="Sistemas informáticos"/>
    <s v="GI"/>
    <s v="GRUPO DE INFORMÁTICA"/>
    <s v="005I"/>
    <s v="GRUPO DE INFORMÁTICA DE SISTEMAS INFORMÁTICOS"/>
    <s v="GRUPO-A1"/>
    <s v="Grupo de Informática de Sistemas informáticos"/>
    <s v="1S"/>
    <n v="16597051"/>
    <s v="ROMERO"/>
    <s v="IBÁÑEZ"/>
    <s v="ANA"/>
    <s v="ROMERO IBÁÑEZ, ANA"/>
    <x v="0"/>
    <x v="0"/>
    <x v="0"/>
    <n v="2"/>
    <n v="0"/>
    <s v="anromero"/>
    <s v="ana.romero@unirioja.es"/>
    <n v="2.1"/>
    <n v="2.1"/>
    <n v="504"/>
    <s v="PROFESOR TITULAR UNIVERSIDAD"/>
    <s v="C01"/>
    <s v="TIEMPO COMPLETO"/>
    <s v="2018-12-18 00:00:00.0"/>
    <s v="null"/>
    <s v="DF100324"/>
    <s v="PROFESOR TITULAR DE UNIVERSIDAD"/>
    <s v="R111"/>
    <x v="7"/>
    <n v="75"/>
    <s v="CIENCIA DE LA COMPUTACIÓN E INTELIGENCIA ARTIFICIA"/>
  </r>
  <r>
    <x v="11"/>
    <n v="16607644"/>
    <x v="4"/>
    <n v="818"/>
    <s v="005I"/>
    <s v="GRUPO-B1"/>
    <s v="Sistemas informáticos"/>
    <s v="GI"/>
    <s v="GRUPO DE INFORMÁTICA"/>
    <s v="005I"/>
    <s v="GRUPO DE INFORMÁTICA DE SISTEMAS INFORMÁTICOS"/>
    <s v="GRUPO-B1"/>
    <s v="Grupo de Informática de Sistemas informáticos"/>
    <s v="1S"/>
    <n v="16607644"/>
    <s v="IBÁÑEZ"/>
    <s v="SÁENZ LÓPEZ"/>
    <s v="MARÍA JOSÉ"/>
    <s v="IBÁÑEZ SÁENZ LÓPEZ, MARÍA JOSÉ"/>
    <x v="1"/>
    <x v="0"/>
    <x v="0"/>
    <n v="0"/>
    <n v="0"/>
    <s v="maibansa"/>
    <s v="maria-jose.ibanez@unirioja.es"/>
    <n v="4.2"/>
    <n v="4.2"/>
    <n v="532"/>
    <s v="LABORAL DOCENTE-ASOCIADO"/>
    <s v="P04"/>
    <s v="TIEMPO PARCIAL (4+4 HORAS)"/>
    <s v="2016-09-15 00:00:00.0"/>
    <s v="2019-09-14 00:00:00.0"/>
    <s v="PI101125"/>
    <s v="PROFESOR ASOCIADO"/>
    <s v="R111"/>
    <x v="7"/>
    <n v="75"/>
    <s v="CIENCIA DE LA COMPUTACIÓN E INTELIGENCIA ARTIFICIA"/>
  </r>
  <r>
    <x v="11"/>
    <n v="16628965"/>
    <x v="4"/>
    <n v="818"/>
    <s v="005I"/>
    <s v="GRUPO-B2"/>
    <s v="Sistemas informáticos"/>
    <s v="GI"/>
    <s v="GRUPO DE INFORMÁTICA"/>
    <s v="005I"/>
    <s v="GRUPO DE INFORMÁTICA DE SISTEMAS INFORMÁTICOS"/>
    <s v="GRUPO-B2"/>
    <s v="Grupo de Informática de Sistemas informáticos"/>
    <s v="1S"/>
    <n v="16628965"/>
    <s v="CASADO"/>
    <s v="GARCÍA"/>
    <s v="ÁNGELA"/>
    <s v="CASADO GARCÍA, ÁNGELA"/>
    <x v="1"/>
    <x v="0"/>
    <x v="1"/>
    <n v="0"/>
    <n v="0"/>
    <s v="ancasag"/>
    <s v="angela.casado@alum.unirioja.es"/>
    <n v="4.2"/>
    <n v="4.2"/>
    <n v="536"/>
    <s v="PROFESOR INTERINO"/>
    <s v="P04"/>
    <s v="TIEMPO PARCIAL (4+4 HORAS)"/>
    <s v="2018-09-17 00:00:00.0"/>
    <s v="2019-02-28 00:00:00.0"/>
    <s v="PI101273"/>
    <s v="PROFESOR CONTRATADO INTERINO"/>
    <s v="R111"/>
    <x v="7"/>
    <n v="570"/>
    <s v="LENGUAJES Y SISTEMAS INFORMÁTICOS"/>
  </r>
  <r>
    <x v="15"/>
    <n v="16628965"/>
    <x v="4"/>
    <n v="818"/>
    <s v="005I"/>
    <s v="GRUPO-B2"/>
    <s v="Sistemas informáticos"/>
    <s v="GI"/>
    <s v="GRUPO DE INFORMÁTICA"/>
    <s v="005I"/>
    <s v="GRUPO DE INFORMÁTICA DE SISTEMAS INFORMÁTICOS"/>
    <s v="GRUPO-B2"/>
    <s v="Grupo de Informática de Sistemas informáticos"/>
    <s v="1S"/>
    <n v="16628965"/>
    <s v="CASADO"/>
    <s v="GARCÍA"/>
    <s v="ÁNGELA"/>
    <s v="CASADO GARCÍA, ÁNGELA"/>
    <x v="1"/>
    <x v="0"/>
    <x v="1"/>
    <n v="0"/>
    <n v="0"/>
    <s v="ancasag"/>
    <s v="angela.casado@alum.unirioja.es"/>
    <n v="4.2"/>
    <m/>
    <n v="536"/>
    <s v="PROFESOR INTERINO"/>
    <s v="P04"/>
    <s v="TIEMPO PARCIAL (4+4 HORAS)"/>
    <s v="2018-09-17 00:00:00.0"/>
    <s v="2019-02-28 00:00:00.0"/>
    <s v="PI101273"/>
    <s v="PROFESOR CONTRATADO INTERINO"/>
    <s v="R111"/>
    <x v="7"/>
    <n v="570"/>
    <s v="LENGUAJES Y SISTEMAS INFORMÁTICOS"/>
  </r>
  <r>
    <x v="11"/>
    <n v="16570582"/>
    <x v="4"/>
    <n v="819"/>
    <s v="801106G"/>
    <s v="GRUPO-A"/>
    <s v="Estructura de computadores"/>
    <s v="GG"/>
    <s v="GRUPO GRANDE"/>
    <s v="801106G"/>
    <s v="CONTENIDOS TEÓRICOS DE ESTRUCTURA DE COMPUTADORES"/>
    <s v="GRUPO-A"/>
    <s v="Grupo Grande de Estructura de computadores"/>
    <s v="2S"/>
    <n v="16570582"/>
    <s v="PÉREZ"/>
    <s v="BARRÓN"/>
    <s v="IVÁN LUIS"/>
    <s v="PÉREZ BARRÓN, IVÁN LUIS"/>
    <x v="0"/>
    <x v="0"/>
    <x v="0"/>
    <n v="3"/>
    <n v="1"/>
    <s v="ivperez"/>
    <s v="ivan.perez@unirioja.es"/>
    <n v="3.6"/>
    <n v="3.6"/>
    <n v="534"/>
    <s v="CONTRATADO DOCTOR -TIPO 1"/>
    <s v="C01"/>
    <s v="TIEMPO COMPLETO"/>
    <s v="2015-12-23 00:00:00.0"/>
    <s v="null"/>
    <s v="LD100490"/>
    <s v="PROFESOR CONTRATADO DOCTOR TIPO 1"/>
    <s v="R109"/>
    <x v="9"/>
    <n v="785"/>
    <s v="TECNOLOGÍA ELECTRÓNICA"/>
  </r>
  <r>
    <x v="11"/>
    <n v="16622450"/>
    <x v="4"/>
    <n v="820"/>
    <s v="008G"/>
    <s v="GRUPO-A"/>
    <s v="Tecnología de la programación"/>
    <s v="GG"/>
    <s v="GRUPO GRANDE"/>
    <s v="008G"/>
    <s v="GRUPO GRANDE DE TECNOLOGIA DE LA PROGRAMACIÓN"/>
    <s v="GRUPO-A"/>
    <s v="Grupo Grande de TECNOLOGIA DE LA PROGRAMACIÓN"/>
    <s v="2S"/>
    <n v="16622450"/>
    <s v="DIVASÓN"/>
    <s v="MALLAGARAY"/>
    <s v="JOSE"/>
    <s v="DIVASÓN MALLAGARAY, JOSE"/>
    <x v="1"/>
    <x v="0"/>
    <x v="0"/>
    <n v="1"/>
    <n v="0"/>
    <s v="jodivaso"/>
    <s v="jose.divason@unirioja.es"/>
    <n v="3.2"/>
    <n v="3.2"/>
    <n v="536"/>
    <s v="PROFESOR INTERINO"/>
    <s v="C01"/>
    <s v="TIEMPO COMPLETO"/>
    <s v="2017-09-15 00:00:00.0"/>
    <s v="null"/>
    <s v="PI101270"/>
    <s v="PROFESOR CONTRATADO INTERINO"/>
    <s v="R111"/>
    <x v="7"/>
    <n v="75"/>
    <s v="CIENCIA DE LA COMPUTACIÓN E INTELIGENCIA ARTIFICIA"/>
  </r>
  <r>
    <x v="11"/>
    <n v="16635790"/>
    <x v="4"/>
    <n v="820"/>
    <s v="008G"/>
    <s v="GRUPO-B"/>
    <s v="Tecnología de la programación"/>
    <s v="GG"/>
    <s v="GRUPO GRANDE"/>
    <s v="008G"/>
    <s v="GRUPO GRANDE DE TECNOLOGIA DE LA PROGRAMACIÓN"/>
    <s v="GRUPO-B"/>
    <s v="Grupo Grande de TECNOLOGIA DE LA PROGRAMACIÓN"/>
    <s v="2S"/>
    <n v="16635790"/>
    <s v="PÉREZ-ARADROS"/>
    <s v="MARTÍNEZ"/>
    <s v="IVÁN"/>
    <s v="PÉREZ-ARADROS MARTÍNEZ, IVÁN"/>
    <x v="1"/>
    <x v="0"/>
    <x v="1"/>
    <n v="0"/>
    <n v="0"/>
    <s v="ivpereza"/>
    <s v="ivan.perez-aradros@unirioja.es"/>
    <n v="2.6"/>
    <n v="2.6"/>
    <n v="536"/>
    <s v="PROFESOR INTERINO"/>
    <s v="P04"/>
    <s v="TIEMPO PARCIAL (4+4 HORAS)"/>
    <s v="2019-03-04 00:00:00.0"/>
    <s v="2019-09-14 00:00:00.0"/>
    <s v="PI101273"/>
    <s v="PROFESOR CONTRATADO INTERINO"/>
    <s v="R111"/>
    <x v="7"/>
    <n v="570"/>
    <s v="LENGUAJES Y SISTEMAS INFORMÁTICOS"/>
  </r>
  <r>
    <x v="11"/>
    <n v="30496784"/>
    <x v="4"/>
    <n v="820"/>
    <s v="008I"/>
    <s v="GRUPO-A2"/>
    <s v="Tecnología de la programación"/>
    <s v="GI"/>
    <s v="GRUPO DE INFORMÁTICA"/>
    <s v="008I"/>
    <s v="GRUPO DE INFORMÁTICA DE TECNOLOGIA DE LA PROGRAMACIÓN"/>
    <s v="GRUPO-A2"/>
    <s v="Grupo de Informática de Tecnología de la programación"/>
    <s v="2S"/>
    <n v="30496784"/>
    <s v="RODRÍGUEZ"/>
    <s v="PRIEGO"/>
    <s v="EMILIO"/>
    <s v="RODRÍGUEZ PRIEGO, EMILIO"/>
    <x v="1"/>
    <x v="0"/>
    <x v="0"/>
    <n v="0"/>
    <n v="0"/>
    <s v="emrodrig"/>
    <s v="emilio.rodriguez@unirioja.es"/>
    <n v="2.8"/>
    <n v="2.8"/>
    <n v="532"/>
    <s v="LABORAL DOCENTE-ASOCIADO"/>
    <s v="P06"/>
    <s v="TIEMPO PARCIAL (6+6 HORAS)"/>
    <s v="2016-09-15 00:00:00.0"/>
    <s v="2019-09-14 00:00:00.0"/>
    <s v="PI101124"/>
    <s v="PROFESOR ASOCIADO"/>
    <s v="R111"/>
    <x v="7"/>
    <n v="75"/>
    <s v="CIENCIA DE LA COMPUTACIÓN E INTELIGENCIA ARTIFICIA"/>
  </r>
  <r>
    <x v="11"/>
    <n v="77566977"/>
    <x v="4"/>
    <n v="820"/>
    <s v="008I"/>
    <s v="GRUPO-A3"/>
    <s v="Tecnología de la programación"/>
    <s v="GI"/>
    <s v="GRUPO DE INFORMÁTICA"/>
    <s v="008I"/>
    <s v="GRUPO DE INFORMÁTICA DE TECNOLOGIA DE LA PROGRAMACIÓN"/>
    <s v="GRUPO-A3"/>
    <s v="Grupo de Informática de Tecnología de la programación"/>
    <s v="2S"/>
    <n v="77566977"/>
    <s v="LÓPEZ"/>
    <s v="GÓMEZ"/>
    <s v="ROSARIO"/>
    <s v="LÓPEZ GÓMEZ, ROSARIO"/>
    <x v="1"/>
    <x v="0"/>
    <x v="1"/>
    <n v="0"/>
    <n v="0"/>
    <s v="rolopez"/>
    <s v="rosario.lopez@unirioja.es"/>
    <n v="2.8"/>
    <n v="2.8"/>
    <n v="532"/>
    <s v="LABORAL DOCENTE-ASOCIADO"/>
    <s v="P05"/>
    <s v="TIEMPO PARCIAL (5+5 HORAS)"/>
    <s v="2018-09-17 00:00:00.0"/>
    <s v="2019-09-14 00:00:00.0"/>
    <s v="PI101387"/>
    <s v="PROFESOR ASOCIADO"/>
    <s v="R111"/>
    <x v="7"/>
    <n v="570"/>
    <s v="LENGUAJES Y SISTEMAS INFORMÁTICOS"/>
  </r>
  <r>
    <x v="15"/>
    <n v="16635790"/>
    <x v="4"/>
    <n v="820"/>
    <s v="008G"/>
    <s v="GRUPO-B"/>
    <s v="Tecnología de la programación"/>
    <s v="GG"/>
    <s v="GRUPO GRANDE"/>
    <s v="008G"/>
    <s v="GRUPO GRANDE DE TECNOLOGIA DE LA PROGRAMACIÓN"/>
    <s v="GRUPO-B"/>
    <s v="Grupo Grande de TECNOLOGIA DE LA PROGRAMACIÓN"/>
    <s v="2S"/>
    <n v="16635790"/>
    <s v="PÉREZ-ARADROS"/>
    <s v="MARTÍNEZ"/>
    <s v="IVÁN"/>
    <s v="PÉREZ-ARADROS MARTÍNEZ, IVÁN"/>
    <x v="1"/>
    <x v="0"/>
    <x v="1"/>
    <n v="0"/>
    <n v="0"/>
    <s v="ivpereza"/>
    <s v="ivan.perez-aradros@unirioja.es"/>
    <n v="2.6"/>
    <m/>
    <n v="536"/>
    <s v="PROFESOR INTERINO"/>
    <s v="P04"/>
    <s v="TIEMPO PARCIAL (4+4 HORAS)"/>
    <s v="2019-03-04 00:00:00.0"/>
    <s v="2019-09-14 00:00:00.0"/>
    <s v="PI101273"/>
    <s v="PROFESOR CONTRATADO INTERINO"/>
    <s v="R111"/>
    <x v="7"/>
    <n v="570"/>
    <s v="LENGUAJES Y SISTEMAS INFORMÁTICOS"/>
  </r>
  <r>
    <x v="15"/>
    <n v="77566977"/>
    <x v="4"/>
    <n v="820"/>
    <s v="008I"/>
    <s v="GRUPO-A3"/>
    <s v="Tecnología de la programación"/>
    <s v="GI"/>
    <s v="GRUPO DE INFORMÁTICA"/>
    <s v="008I"/>
    <s v="GRUPO DE INFORMÁTICA DE TECNOLOGIA DE LA PROGRAMACIÓN"/>
    <s v="GRUPO-A3"/>
    <s v="Grupo de Informática de Tecnología de la programación"/>
    <s v="2S"/>
    <n v="77566977"/>
    <s v="LÓPEZ"/>
    <s v="GÓMEZ"/>
    <s v="ROSARIO"/>
    <s v="LÓPEZ GÓMEZ, ROSARIO"/>
    <x v="1"/>
    <x v="0"/>
    <x v="1"/>
    <n v="0"/>
    <n v="0"/>
    <s v="rolopez"/>
    <s v="rosario.lopez@unirioja.es"/>
    <n v="2.8"/>
    <m/>
    <n v="532"/>
    <s v="LABORAL DOCENTE-ASOCIADO"/>
    <s v="P05"/>
    <s v="TIEMPO PARCIAL (5+5 HORAS)"/>
    <s v="2018-09-17 00:00:00.0"/>
    <s v="2019-09-14 00:00:00.0"/>
    <s v="PI101387"/>
    <s v="PROFESOR ASOCIADO"/>
    <s v="R111"/>
    <x v="7"/>
    <n v="570"/>
    <s v="LENGUAJES Y SISTEMAS INFORMÁTICOS"/>
  </r>
  <r>
    <x v="11"/>
    <n v="16522419"/>
    <x v="4"/>
    <n v="821"/>
    <s v="009I"/>
    <s v="GRUPO-A1"/>
    <s v="Estadística"/>
    <s v="GI"/>
    <s v="GRUPO DE INFORMÁTICA"/>
    <s v="009I"/>
    <s v="INFORMÁTICA DE ESTADÍSTICA"/>
    <s v="GRUPO-A1"/>
    <s v="Grupo de Informática de Estadística"/>
    <s v="1S"/>
    <n v="16522419"/>
    <s v="ARANDA"/>
    <s v="AYENSA"/>
    <s v="ÁNGEL"/>
    <s v="ARANDA AYENSA, ÁNGEL"/>
    <x v="0"/>
    <x v="0"/>
    <x v="1"/>
    <n v="0"/>
    <n v="0"/>
    <s v="anaranda"/>
    <s v="angel.aranda@unirioja.es"/>
    <n v="2"/>
    <n v="2"/>
    <s v="A-0537"/>
    <s v="TITULAR"/>
    <s v="P03"/>
    <s v="TIEMPO PARCIAL (3+3 HORAS)"/>
    <s v="2011-01-01 00:00:00.0"/>
    <s v="null"/>
    <s v="PI100798"/>
    <s v="TITULAR"/>
    <s v="R111"/>
    <x v="7"/>
    <n v="265"/>
    <s v="ESTADÍSTICA E INVESTIGACIÓN OPERATIVA"/>
  </r>
  <r>
    <x v="15"/>
    <n v="42057900"/>
    <x v="4"/>
    <n v="821"/>
    <s v="009G"/>
    <s v="GRUPO-A"/>
    <s v="Estadística"/>
    <s v="GG"/>
    <s v="GRUPO GRANDE"/>
    <s v="009G"/>
    <s v="GRUPO GRANDE DE ESTADÍSTICA"/>
    <s v="GRUPO-A"/>
    <s v="Grupo Grande de ESTADÍSTICA"/>
    <s v="1S"/>
    <n v="42057900"/>
    <s v="HERNÁNDEZ"/>
    <s v="MARTÍN"/>
    <s v="ZENAIDA"/>
    <s v="HERNÁNDEZ MARTÍN, ZENAIDA"/>
    <x v="1"/>
    <x v="0"/>
    <x v="1"/>
    <n v="6"/>
    <n v="0"/>
    <s v="zehernan"/>
    <s v="zenaida.hernandez@unirioja.es"/>
    <n v="4"/>
    <m/>
    <n v="506"/>
    <s v="PROFESOR TITULAR DE ESCUELA UNIVERSITARI"/>
    <s v="01A"/>
    <s v="TIEMPO COMPLETO AMPLIADO"/>
    <s v="2012-09-01 00:00:00.0"/>
    <s v="null"/>
    <s v="DF32193"/>
    <s v="TITULAR DE ESCUELAS UNIVERSITARIAS"/>
    <s v="R111"/>
    <x v="7"/>
    <n v="265"/>
    <s v="ESTADÍSTICA E INVESTIGACIÓN OPERATIVA"/>
  </r>
  <r>
    <x v="15"/>
    <n v="16522419"/>
    <x v="4"/>
    <n v="821"/>
    <s v="009I"/>
    <s v="GRUPO-A1"/>
    <s v="Estadística"/>
    <s v="GI"/>
    <s v="GRUPO DE INFORMÁTICA"/>
    <s v="009I"/>
    <s v="INFORMÁTICA DE ESTADÍSTICA"/>
    <s v="GRUPO-A1"/>
    <s v="Grupo de Informática de Estadística"/>
    <s v="1S"/>
    <n v="16522419"/>
    <s v="ARANDA"/>
    <s v="AYENSA"/>
    <s v="ÁNGEL"/>
    <s v="ARANDA AYENSA, ÁNGEL"/>
    <x v="0"/>
    <x v="0"/>
    <x v="1"/>
    <n v="0"/>
    <n v="0"/>
    <s v="anaranda"/>
    <s v="angel.aranda@unirioja.es"/>
    <n v="2"/>
    <m/>
    <s v="A-0537"/>
    <s v="TITULAR"/>
    <s v="P03"/>
    <s v="TIEMPO PARCIAL (3+3 HORAS)"/>
    <s v="2011-01-01 00:00:00.0"/>
    <s v="null"/>
    <s v="PI100798"/>
    <s v="TITULAR"/>
    <s v="R111"/>
    <x v="7"/>
    <n v="265"/>
    <s v="ESTADÍSTICA E INVESTIGACIÓN OPERATIVA"/>
  </r>
  <r>
    <x v="15"/>
    <n v="16573324"/>
    <x v="4"/>
    <n v="822"/>
    <s v="010G"/>
    <s v="GRUPO-A"/>
    <s v="Métodos algorítmicos en matemáticas"/>
    <s v="GG"/>
    <s v="GRUPO GRANDE"/>
    <s v="010G"/>
    <s v="GRUPO GRANDE DE MÉTODOS ALGORÍTMICOS EN MATEMÁTICAS"/>
    <s v="GRUPO-A"/>
    <s v="Grupo Grande de MÉTODOS ALGORÍTMICOS EN MATEMÁTICAS"/>
    <s v="1S"/>
    <n v="16573324"/>
    <s v="ROMERO"/>
    <s v="ÁLVAREZ"/>
    <s v="NATALIA"/>
    <s v="ROMERO ÁLVAREZ, NATALIA"/>
    <x v="1"/>
    <x v="0"/>
    <x v="0"/>
    <n v="3"/>
    <n v="2"/>
    <s v="naromero"/>
    <s v="natalia.romero@unirioja.es"/>
    <n v="4"/>
    <m/>
    <s v="A-0504"/>
    <s v="PROFESOR TITULAR UNIVERSIDAD"/>
    <s v="C01"/>
    <s v="TIEMPO COMPLETO"/>
    <s v="2010-11-18 00:00:00.0"/>
    <s v="null"/>
    <s v="DF100283"/>
    <s v="PROFESOR TITULAR DE UNIVERSIDAD"/>
    <s v="R111"/>
    <x v="7"/>
    <n v="595"/>
    <s v="MATEMÁTICA APLICADA"/>
  </r>
  <r>
    <x v="11"/>
    <n v="16507414"/>
    <x v="4"/>
    <n v="823"/>
    <s v="011G"/>
    <s v="GRUPO-A"/>
    <s v="Empresa"/>
    <s v="GG"/>
    <s v="GRUPO GRANDE"/>
    <s v="011G"/>
    <s v="GRUPO GRANDE DE EMPRESA"/>
    <s v="GRUPO-A"/>
    <s v="Grupo Grande de EMPRESA"/>
    <s v="2S"/>
    <n v="16507414"/>
    <s v="SAINZ"/>
    <s v="OCHOA"/>
    <s v="ALBERTO"/>
    <s v="SAINZ OCHOA, ALBERTO"/>
    <x v="1"/>
    <x v="0"/>
    <x v="0"/>
    <n v="6"/>
    <n v="0"/>
    <s v="alsainz"/>
    <s v="alberto.sainz@unirioja.es"/>
    <n v="5"/>
    <n v="5"/>
    <n v="504"/>
    <s v="PROFESOR TITULAR UNIVERSIDAD"/>
    <s v="01A"/>
    <s v="TIEMPO COMPLETO AMPLIADO"/>
    <s v="2012-09-01 00:00:00.0"/>
    <s v="null"/>
    <s v="DF31301"/>
    <s v="TITULAR DE UNIVERSIDAD"/>
    <s v="R104"/>
    <x v="0"/>
    <n v="650"/>
    <s v="ORGANIZACIÓN DE EMPRESAS"/>
  </r>
  <r>
    <x v="15"/>
    <n v="16507414"/>
    <x v="4"/>
    <n v="823"/>
    <s v="011G"/>
    <s v="GRUPO-A"/>
    <s v="Empresa"/>
    <s v="GG"/>
    <s v="GRUPO GRANDE"/>
    <s v="011G"/>
    <s v="GRUPO GRANDE DE EMPRESA"/>
    <s v="GRUPO-A"/>
    <s v="Grupo Grande de EMPRESA"/>
    <s v="2S"/>
    <n v="16507414"/>
    <s v="SAINZ"/>
    <s v="OCHOA"/>
    <s v="ALBERTO"/>
    <s v="SAINZ OCHOA, ALBERTO"/>
    <x v="1"/>
    <x v="0"/>
    <x v="0"/>
    <n v="6"/>
    <n v="0"/>
    <s v="alsainz"/>
    <s v="alberto.sainz@unirioja.es"/>
    <n v="5"/>
    <m/>
    <n v="504"/>
    <s v="PROFESOR TITULAR UNIVERSIDAD"/>
    <s v="01A"/>
    <s v="TIEMPO COMPLETO AMPLIADO"/>
    <s v="2012-09-01 00:00:00.0"/>
    <s v="null"/>
    <s v="DF31301"/>
    <s v="TITULAR DE UNIVERSIDAD"/>
    <s v="R104"/>
    <x v="0"/>
    <n v="650"/>
    <s v="ORGANIZACIÓN DE EMPRESAS"/>
  </r>
  <r>
    <x v="11"/>
    <n v="16575155"/>
    <x v="4"/>
    <n v="824"/>
    <s v="054G"/>
    <s v="GRUPO-A"/>
    <s v="Bases de datos"/>
    <s v="GG"/>
    <s v="GRUPO GRANDE"/>
    <s v="054G"/>
    <s v="GRUPO GRANDE DE BASES DE DATOS"/>
    <s v="GRUPO-A"/>
    <s v="Grupo Grande de Bases de datos"/>
    <s v="2S"/>
    <n v="16575155"/>
    <s v="DOMÍNGUEZ"/>
    <s v="PÉREZ"/>
    <s v="CÉSAR"/>
    <s v="DOMÍNGUEZ PÉREZ, CÉSAR"/>
    <x v="0"/>
    <x v="0"/>
    <x v="0"/>
    <n v="4"/>
    <n v="2"/>
    <s v="cedomin"/>
    <s v="cesar.dominguez@unirioja.es"/>
    <n v="3.2"/>
    <n v="3.2"/>
    <n v="504"/>
    <s v="PROFESOR TITULAR UNIVERSIDAD"/>
    <s v="C01"/>
    <s v="TIEMPO COMPLETO"/>
    <s v="2017-12-12 00:00:00.0"/>
    <s v="null"/>
    <s v="DF100346"/>
    <s v="PROFESOR TITULAR DE UNIVERSIDAD"/>
    <s v="R111"/>
    <x v="7"/>
    <n v="570"/>
    <s v="LENGUAJES Y SISTEMAS INFORMÁTICOS"/>
  </r>
  <r>
    <x v="11"/>
    <n v="15973686"/>
    <x v="4"/>
    <n v="824"/>
    <s v="054I"/>
    <s v="GRUPO-A2"/>
    <s v="Bases de datos"/>
    <s v="GI"/>
    <s v="GRUPO DE INFORMÁTICA"/>
    <s v="054I"/>
    <s v="INFORMÁTICA DE BASES DE DATOS"/>
    <s v="GRUPO-A2"/>
    <s v="Grupo de Informática de Bases de datos"/>
    <s v="2S"/>
    <n v="15973686"/>
    <s v="JAIME"/>
    <s v="ELIZONDO"/>
    <s v="ARTURO"/>
    <s v="JAIME ELIZONDO, ARTURO"/>
    <x v="1"/>
    <x v="0"/>
    <x v="0"/>
    <n v="5"/>
    <n v="1"/>
    <s v="arjaime"/>
    <s v="arturo.jaime@unirioja.es"/>
    <n v="2.8"/>
    <n v="2.8"/>
    <n v="504"/>
    <s v="PROFESOR TITULAR UNIVERSIDAD"/>
    <s v="C01"/>
    <s v="TIEMPO COMPLETO"/>
    <s v="2015-09-15 00:00:00.0"/>
    <s v="null"/>
    <s v="DF100152"/>
    <s v="PROFESOR TITULAR DE UNIVERSIDAD"/>
    <s v="R111"/>
    <x v="7"/>
    <n v="570"/>
    <s v="LENGUAJES Y SISTEMAS INFORMÁTICOS"/>
  </r>
  <r>
    <x v="11"/>
    <n v="16622967"/>
    <x v="4"/>
    <n v="824"/>
    <s v="054I"/>
    <s v="GRUPO-A3"/>
    <s v="Bases de datos"/>
    <s v="GI"/>
    <s v="GRUPO DE INFORMÁTICA"/>
    <s v="054I"/>
    <s v="INFORMÁTICA DE BASES DE DATOS"/>
    <s v="GRUPO-A3"/>
    <s v="Grupo de Informática de Bases de datos"/>
    <s v="2S"/>
    <n v="16622967"/>
    <s v="SÁENZ"/>
    <s v="ADÁN"/>
    <s v="CARLOS"/>
    <s v="SÁENZ ADÁN, CARLOS"/>
    <x v="1"/>
    <x v="0"/>
    <x v="1"/>
    <n v="0"/>
    <n v="0"/>
    <s v="casaenad"/>
    <s v="carlos.saenz@alum.unirioja.es"/>
    <n v="2.8"/>
    <n v="2.8"/>
    <n v="121"/>
    <s v="PERSONAL INVESTIGADOR EN FORMACIÓN"/>
    <n v="0"/>
    <s v="_"/>
    <s v="2015-09-01 00:00:00.0"/>
    <s v="2019-08-31 00:00:00.0"/>
    <s v="D11BECARIO1"/>
    <s v="PERSONAL INVESTIGADOR PREDOCTORAL EN FORMACIÓN"/>
    <s v="R111"/>
    <x v="7"/>
    <n v="570"/>
    <s v="LENGUAJES Y SISTEMAS INFORMÁTICOS"/>
  </r>
  <r>
    <x v="15"/>
    <n v="16622967"/>
    <x v="4"/>
    <n v="824"/>
    <s v="054I"/>
    <s v="GRUPO-A3"/>
    <s v="Bases de datos"/>
    <s v="GI"/>
    <s v="GRUPO DE INFORMÁTICA"/>
    <s v="054I"/>
    <s v="INFORMÁTICA DE BASES DE DATOS"/>
    <s v="GRUPO-A3"/>
    <s v="Grupo de Informática de Bases de datos"/>
    <s v="2S"/>
    <n v="16622967"/>
    <s v="SÁENZ"/>
    <s v="ADÁN"/>
    <s v="CARLOS"/>
    <s v="SÁENZ ADÁN, CARLOS"/>
    <x v="1"/>
    <x v="0"/>
    <x v="1"/>
    <n v="0"/>
    <n v="0"/>
    <s v="casaenad"/>
    <s v="carlos.saenz@alum.unirioja.es"/>
    <n v="2.8"/>
    <m/>
    <n v="121"/>
    <s v="PERSONAL INVESTIGADOR EN FORMACIÓN"/>
    <n v="0"/>
    <s v="_"/>
    <s v="2015-09-01 00:00:00.0"/>
    <s v="2019-08-31 00:00:00.0"/>
    <s v="D11BECARIO1"/>
    <s v="PERSONAL INVESTIGADOR PREDOCTORAL EN FORMACIÓN"/>
    <s v="R111"/>
    <x v="7"/>
    <n v="570"/>
    <s v="LENGUAJES Y SISTEMAS INFORMÁTICOS"/>
  </r>
  <r>
    <x v="11"/>
    <n v="16603591"/>
    <x v="4"/>
    <n v="825"/>
    <s v="006I"/>
    <s v="GRUPO-A1"/>
    <s v="Lógica"/>
    <s v="GI"/>
    <s v="GRUPO DE INFORMÁTICA"/>
    <s v="006I"/>
    <s v="GRUPO DE INFORMÁTICA DE LÓGICA"/>
    <s v="GRUPO-A1"/>
    <s v="Grupo de Informática de Lógica"/>
    <s v="2S"/>
    <n v="16603591"/>
    <s v="FERNÁNDEZ"/>
    <s v="CESTAU"/>
    <s v="JAIME MARTÍN"/>
    <s v="FERNÁNDEZ CESTAU, JAIME MARTÍN"/>
    <x v="1"/>
    <x v="0"/>
    <x v="1"/>
    <n v="0"/>
    <n v="0"/>
    <s v="jafernc"/>
    <s v="jaime.fernandez@unirioja.es"/>
    <n v="1.4"/>
    <n v="1.4"/>
    <n v="536"/>
    <s v="PROFESOR INTERINO"/>
    <s v="C01"/>
    <s v="TIEMPO COMPLETO"/>
    <s v="2019-02-04 00:00:00.0"/>
    <s v="2019-08-08 00:00:00.0"/>
    <s v="D11CONIN14"/>
    <s v="PROFESOR CONTRATADO INTERINO"/>
    <s v="R111"/>
    <x v="7"/>
    <n v="440"/>
    <s v="GEOMETRÍA Y TOPOLOGÍA"/>
  </r>
  <r>
    <x v="15"/>
    <n v="17835356"/>
    <x v="4"/>
    <n v="825"/>
    <s v="006G"/>
    <s v="GRUPO-A"/>
    <s v="Lógica"/>
    <s v="GG"/>
    <s v="GRUPO GRANDE"/>
    <s v="006G"/>
    <s v="GRUPO GRANDE DE LÓGICA"/>
    <s v="GRUPO-A"/>
    <s v="Grupo Grande de LÓGICA"/>
    <s v="2S"/>
    <n v="17835356"/>
    <s v="ESPAÑOL"/>
    <s v="GONZÁLEZ"/>
    <s v="LUIS"/>
    <s v="ESPAÑOL GONZÁLEZ, LUIS"/>
    <x v="1"/>
    <x v="0"/>
    <x v="0"/>
    <n v="6"/>
    <n v="1"/>
    <s v="lespanol"/>
    <s v="luis.espanol@unirioja.es"/>
    <n v="4"/>
    <m/>
    <n v="504"/>
    <s v="PROFESOR TITULAR UNIVERSIDAD"/>
    <s v="01A"/>
    <s v="TIEMPO COMPLETO AMPLIADO"/>
    <s v="2012-09-01 00:00:00.0"/>
    <s v="null"/>
    <s v="DF32213"/>
    <s v="TITULAR DE UNIVERSIDAD"/>
    <s v="R111"/>
    <x v="7"/>
    <n v="440"/>
    <s v="GEOMETRÍA Y TOPOLOGÍA"/>
  </r>
  <r>
    <x v="15"/>
    <n v="18408601"/>
    <x v="4"/>
    <n v="825"/>
    <s v="006G"/>
    <s v="GRUPO-A"/>
    <s v="Lógica"/>
    <s v="GG"/>
    <s v="GRUPO GRANDE"/>
    <s v="006G"/>
    <s v="GRUPO GRANDE DE LÓGICA"/>
    <s v="GRUPO-A"/>
    <s v="Grupo Grande de LÓGICA"/>
    <s v="2S"/>
    <n v="18408601"/>
    <s v="HERNÁNDEZ"/>
    <s v="PARICIO"/>
    <s v="LUIS JAVIER"/>
    <s v="HERNÁNDEZ PARICIO, LUIS JAVIER"/>
    <x v="1"/>
    <x v="0"/>
    <x v="0"/>
    <n v="6"/>
    <n v="6"/>
    <s v="luhernan"/>
    <s v="luis-javier.hernandez@unirioja.es"/>
    <n v="0"/>
    <m/>
    <n v="500"/>
    <s v="CATEDRATICO DE UNIVERSIDAD"/>
    <s v="01R"/>
    <s v="TIEMPO COMPLETO REDUCIDO"/>
    <s v="2012-09-01 00:00:00.0"/>
    <s v="null"/>
    <s v="DF32212"/>
    <s v="CATEDRÁTICO DE UNIVERSIDAD"/>
    <s v="R111"/>
    <x v="7"/>
    <n v="440"/>
    <s v="GEOMETRÍA Y TOPOLOGÍA"/>
  </r>
  <r>
    <x v="15"/>
    <n v="16603591"/>
    <x v="4"/>
    <n v="825"/>
    <s v="006I"/>
    <s v="GRUPO-A1"/>
    <s v="Lógica"/>
    <s v="GI"/>
    <s v="GRUPO DE INFORMÁTICA"/>
    <s v="006I"/>
    <s v="GRUPO DE INFORMÁTICA DE LÓGICA"/>
    <s v="GRUPO-A1"/>
    <s v="Grupo de Informática de Lógica"/>
    <s v="2S"/>
    <n v="16603591"/>
    <s v="FERNÁNDEZ"/>
    <s v="CESTAU"/>
    <s v="JAIME MARTÍN"/>
    <s v="FERNÁNDEZ CESTAU, JAIME MARTÍN"/>
    <x v="1"/>
    <x v="0"/>
    <x v="1"/>
    <n v="0"/>
    <n v="0"/>
    <s v="jafernc"/>
    <s v="jaime.fernandez@unirioja.es"/>
    <n v="1.4"/>
    <m/>
    <n v="536"/>
    <s v="PROFESOR INTERINO"/>
    <s v="C01"/>
    <s v="TIEMPO COMPLETO"/>
    <s v="2019-02-04 00:00:00.0"/>
    <s v="2019-08-08 00:00:00.0"/>
    <s v="D11CONIN14"/>
    <s v="PROFESOR CONTRATADO INTERINO"/>
    <s v="R111"/>
    <x v="7"/>
    <n v="440"/>
    <s v="GEOMETRÍA Y TOPOLOGÍA"/>
  </r>
  <r>
    <x v="11"/>
    <n v="18009522"/>
    <x v="4"/>
    <n v="826"/>
    <s v="007G"/>
    <s v="GRUPO-A"/>
    <s v="Matemática discreta"/>
    <s v="GG"/>
    <s v="GRUPO GRANDE"/>
    <s v="007G"/>
    <s v="GRUPO GRANDE DE MATEMÁTICA DISCRETA"/>
    <s v="GRUPO-A"/>
    <s v="Grupo Grande de MATEMÁTICA DISCRETA"/>
    <s v="1S"/>
    <n v="18009522"/>
    <s v="LALIENA"/>
    <s v="CLEMENTE"/>
    <s v="JESÚS ANTONIO"/>
    <s v="LALIENA CLEMENTE, JESÚS ANTONIO"/>
    <x v="0"/>
    <x v="0"/>
    <x v="0"/>
    <n v="6"/>
    <n v="4"/>
    <s v="laliena"/>
    <s v="jesus.laliena@unirioja.es"/>
    <n v="4"/>
    <n v="4"/>
    <n v="500"/>
    <s v="CATEDRATICO DE UNIVERSIDAD"/>
    <s v="01R"/>
    <s v="TIEMPO COMPLETO REDUCIDO"/>
    <s v="2018-11-27 00:00:00.0"/>
    <s v="null"/>
    <s v="DF100378"/>
    <s v="CATEDRÁTICO DE UNIVERSIDAD"/>
    <s v="R111"/>
    <x v="7"/>
    <n v="5"/>
    <s v="ÁLGEBRA"/>
  </r>
  <r>
    <x v="11"/>
    <n v="43187774"/>
    <x v="4"/>
    <n v="826"/>
    <s v="007G"/>
    <s v="GRUPO-B"/>
    <s v="Matemática discreta"/>
    <s v="GG"/>
    <s v="GRUPO GRANDE"/>
    <s v="007G"/>
    <s v="GRUPO GRANDE DE MATEMÁTICA DISCRETA"/>
    <s v="GRUPO-B"/>
    <s v="Grupo Grande de MATEMÁTICA DISCRETA"/>
    <s v="1S"/>
    <n v="43187774"/>
    <s v="ROTGER"/>
    <s v="GARCÍA"/>
    <s v="LUCÍA"/>
    <s v="ROTGER GARCÍA, LUCÍA"/>
    <x v="1"/>
    <x v="0"/>
    <x v="1"/>
    <n v="0"/>
    <n v="0"/>
    <s v="lurotger"/>
    <s v="lucia.rotger@unirioja.es"/>
    <n v="4"/>
    <n v="4"/>
    <n v="536"/>
    <s v="PROFESOR INTERINO"/>
    <s v="C01"/>
    <s v="TIEMPO COMPLETO"/>
    <s v="2019-02-12 00:00:00.0"/>
    <s v="2019-09-14 00:00:00.0"/>
    <s v="PI101414"/>
    <s v="PROFESOR CONTRADO INTERINO"/>
    <s v="R111"/>
    <x v="7"/>
    <n v="5"/>
    <s v="ÁLGEBRA"/>
  </r>
  <r>
    <x v="15"/>
    <n v="18009522"/>
    <x v="4"/>
    <n v="826"/>
    <s v="007G"/>
    <s v="GRUPO-A"/>
    <s v="Matemática discreta"/>
    <s v="GG"/>
    <s v="GRUPO GRANDE"/>
    <s v="007G"/>
    <s v="GRUPO GRANDE DE MATEMÁTICA DISCRETA"/>
    <s v="GRUPO-A"/>
    <s v="Grupo Grande de MATEMÁTICA DISCRETA"/>
    <s v="1S"/>
    <n v="18009522"/>
    <s v="LALIENA"/>
    <s v="CLEMENTE"/>
    <s v="JESÚS ANTONIO"/>
    <s v="LALIENA CLEMENTE, JESÚS ANTONIO"/>
    <x v="0"/>
    <x v="0"/>
    <x v="0"/>
    <n v="6"/>
    <n v="4"/>
    <s v="laliena"/>
    <s v="jesus.laliena@unirioja.es"/>
    <n v="4"/>
    <m/>
    <n v="500"/>
    <s v="CATEDRATICO DE UNIVERSIDAD"/>
    <s v="01R"/>
    <s v="TIEMPO COMPLETO REDUCIDO"/>
    <s v="2018-11-27 00:00:00.0"/>
    <s v="null"/>
    <s v="DF100378"/>
    <s v="CATEDRÁTICO DE UNIVERSIDAD"/>
    <s v="R111"/>
    <x v="7"/>
    <n v="5"/>
    <s v="ÁLGEBRA"/>
  </r>
  <r>
    <x v="15"/>
    <n v="43187774"/>
    <x v="4"/>
    <n v="826"/>
    <s v="007G"/>
    <s v="GRUPO-B"/>
    <s v="Matemática discreta"/>
    <s v="GG"/>
    <s v="GRUPO GRANDE"/>
    <s v="007G"/>
    <s v="GRUPO GRANDE DE MATEMÁTICA DISCRETA"/>
    <s v="GRUPO-B"/>
    <s v="Grupo Grande de MATEMÁTICA DISCRETA"/>
    <s v="1S"/>
    <n v="43187774"/>
    <s v="ROTGER"/>
    <s v="GARCÍA"/>
    <s v="LUCÍA"/>
    <s v="ROTGER GARCÍA, LUCÍA"/>
    <x v="1"/>
    <x v="0"/>
    <x v="1"/>
    <n v="0"/>
    <n v="0"/>
    <s v="lurotger"/>
    <s v="lucia.rotger@unirioja.es"/>
    <n v="4"/>
    <m/>
    <n v="536"/>
    <s v="PROFESOR INTERINO"/>
    <s v="C01"/>
    <s v="TIEMPO COMPLETO"/>
    <s v="2019-02-12 00:00:00.0"/>
    <s v="2019-09-14 00:00:00.0"/>
    <s v="PI101414"/>
    <s v="PROFESOR CONTRADO INTERINO"/>
    <s v="R111"/>
    <x v="7"/>
    <n v="5"/>
    <s v="ÁLGEBRA"/>
  </r>
  <r>
    <x v="15"/>
    <n v="16541342"/>
    <x v="4"/>
    <n v="826"/>
    <s v="007I"/>
    <s v="GRUPO-A1"/>
    <s v="Matemática discreta"/>
    <s v="GI"/>
    <s v="GRUPO DE INFORMÁTICA"/>
    <s v="007I"/>
    <s v="GRUPO DE INFORMÁTICA DE MATEMÁTICA DISCRETA"/>
    <s v="GRUPO-A1"/>
    <s v="Grupo de Informática de Matemática discreta"/>
    <s v="1S"/>
    <n v="16541342"/>
    <s v="LANCHARES"/>
    <s v="BARRASA"/>
    <s v="VÍCTOR"/>
    <s v="LANCHARES BARRASA, VÍCTOR"/>
    <x v="0"/>
    <x v="0"/>
    <x v="0"/>
    <n v="5"/>
    <n v="4"/>
    <s v="vlancha"/>
    <s v="vlancha@unirioja.es"/>
    <n v="1.4"/>
    <m/>
    <n v="504"/>
    <s v="PROFESOR TITULAR UNIVERSIDAD"/>
    <s v="01R"/>
    <s v="TIEMPO COMPLETO REDUCIDO"/>
    <s v="2012-09-01 00:00:00.0"/>
    <s v="null"/>
    <s v="DF32264"/>
    <s v="TITULAR DE UNIVERSIDAD"/>
    <s v="R111"/>
    <x v="7"/>
    <n v="595"/>
    <s v="MATEMÁTICA APLICADA"/>
  </r>
  <r>
    <x v="15"/>
    <n v="29103662"/>
    <x v="4"/>
    <n v="826"/>
    <s v="007I"/>
    <s v="GRUPO-B1"/>
    <s v="Matemática discreta"/>
    <s v="GI"/>
    <s v="GRUPO DE INFORMÁTICA"/>
    <s v="007I"/>
    <s v="GRUPO DE INFORMÁTICA DE MATEMÁTICA DISCRETA"/>
    <s v="GRUPO-B1"/>
    <s v="Grupo de Informática de Matemática discreta"/>
    <s v="1S"/>
    <n v="29103662"/>
    <s v="PÉREZ"/>
    <s v="IZQUIERDO"/>
    <s v="JOSÉ MARÍA"/>
    <s v="PÉREZ IZQUIERDO, JOSÉ MARÍA"/>
    <x v="0"/>
    <x v="0"/>
    <x v="0"/>
    <n v="5"/>
    <n v="3"/>
    <s v="jpperez"/>
    <s v="jm.perez@unirioja.es"/>
    <n v="1.4"/>
    <m/>
    <n v="504"/>
    <s v="PROFESOR TITULAR UNIVERSIDAD"/>
    <s v="01R"/>
    <s v="TIEMPO COMPLETO REDUCIDO"/>
    <s v="2013-09-01 00:00:00.0"/>
    <s v="null"/>
    <s v="DF32074"/>
    <s v="TITULAR DE UNIVERSIDAD"/>
    <s v="R111"/>
    <x v="7"/>
    <n v="5"/>
    <s v="ÁLGEBRA"/>
  </r>
  <r>
    <x v="11"/>
    <n v="16590764"/>
    <x v="4"/>
    <n v="828"/>
    <s v="012G"/>
    <s v="GRUPO-A"/>
    <s v="Programación orientada a objetos"/>
    <s v="GG"/>
    <s v="GRUPO GRANDE"/>
    <s v="012G"/>
    <s v="GRUPO GRANDE DE PROGRAMACIÓN ORIENTADA A OBJETOS"/>
    <s v="GRUPO-A"/>
    <s v="Grupo Grande de PROGRAMACIÓN ORIENTADA A OBJETOS"/>
    <s v="1S"/>
    <n v="16590764"/>
    <s v="ARANSAY"/>
    <s v="AZOFRA"/>
    <s v="JESÚS MARÍA"/>
    <s v="ARANSAY AZOFRA, JESÚS MARÍA"/>
    <x v="0"/>
    <x v="0"/>
    <x v="0"/>
    <n v="3"/>
    <n v="1"/>
    <s v="jearansa"/>
    <s v="jesus-maria.aransay@unirioja.es"/>
    <n v="3.2"/>
    <n v="3.2"/>
    <n v="534"/>
    <s v="CONTRATADO DOCTOR -TIPO 1"/>
    <s v="C01"/>
    <s v="TIEMPO COMPLETO"/>
    <s v="2010-09-01 00:00:00.0"/>
    <s v="null"/>
    <s v="PI100763"/>
    <s v="PROFESOR CONTRATADO DOCTOR"/>
    <s v="R111"/>
    <x v="7"/>
    <n v="75"/>
    <s v="CIENCIA DE LA COMPUTACIÓN E INTELIGENCIA ARTIFICIA"/>
  </r>
  <r>
    <x v="11"/>
    <n v="16536550"/>
    <x v="4"/>
    <n v="829"/>
    <s v="801206G"/>
    <s v="GRUPO-A"/>
    <s v="Sistemas operativos"/>
    <s v="GG"/>
    <s v="GRUPO GRANDE"/>
    <s v="801206G"/>
    <s v="GRUPO GRANDE DE SISTEMAS OPERATIVOS"/>
    <s v="GRUPO-A"/>
    <s v="Grupo Grande de Sistemas operativos"/>
    <s v="1S"/>
    <n v="16536550"/>
    <s v="MATA"/>
    <s v="SOTÉS"/>
    <s v="ELOY JAVIER"/>
    <s v="MATA SOTÉS, ELOY JAVIER"/>
    <x v="0"/>
    <x v="0"/>
    <x v="0"/>
    <n v="5"/>
    <n v="1"/>
    <s v="mata"/>
    <s v="eloy.mata@unirioja.es"/>
    <n v="3.2"/>
    <n v="3.2"/>
    <n v="504"/>
    <s v="PROFESOR TITULAR UNIVERSIDAD"/>
    <s v="C01"/>
    <s v="TIEMPO COMPLETO"/>
    <s v="2018-09-17 00:00:00.0"/>
    <s v="null"/>
    <s v="DF32238"/>
    <s v="TITULAR DE UNIVERSIDAD"/>
    <s v="R111"/>
    <x v="7"/>
    <n v="570"/>
    <s v="LENGUAJES Y SISTEMAS INFORMÁTICOS"/>
  </r>
  <r>
    <x v="11"/>
    <n v="72791632"/>
    <x v="4"/>
    <n v="832"/>
    <s v="038G"/>
    <s v="GRUPO-A"/>
    <s v="Programación de bases de datos"/>
    <s v="GG"/>
    <s v="GRUPO GRANDE"/>
    <s v="038G"/>
    <s v="GRUPO GRANDE DE PROGRAMACIÓN DE BASES DE DATOS"/>
    <s v="GRUPO-A"/>
    <s v="Grupo Grande de Programación de bases de datos"/>
    <s v="2S"/>
    <n v="72791632"/>
    <s v="PÉREZ"/>
    <s v="VALLE"/>
    <s v="BEATRIZ"/>
    <s v="PÉREZ VALLE, BEATRIZ"/>
    <x v="0"/>
    <x v="0"/>
    <x v="0"/>
    <n v="2"/>
    <n v="0"/>
    <s v="beperev"/>
    <s v="beatriz.perez@unirioja.es"/>
    <n v="3.2"/>
    <n v="3.2"/>
    <n v="536"/>
    <s v="PROFESOR INTERINO"/>
    <s v="C01"/>
    <s v="TIEMPO COMPLETO"/>
    <s v="2009-10-01 00:00:00.0"/>
    <s v="null"/>
    <s v="PI100722"/>
    <s v="PROFESOR CONTRATADO INTERINO"/>
    <s v="R111"/>
    <x v="7"/>
    <n v="75"/>
    <s v="CIENCIA DE LA COMPUTACIÓN E INTELIGENCIA ARTIFICIA"/>
  </r>
  <r>
    <x v="15"/>
    <n v="16518274"/>
    <x v="4"/>
    <n v="833"/>
    <s v="801210G"/>
    <s v="GRUPO-A"/>
    <s v="Redes de computadores"/>
    <s v="GG"/>
    <s v="GRUPO GRANDE"/>
    <s v="801210G"/>
    <s v="GRUPO GRANDE DE REDES DE COMPUTADORES"/>
    <s v="GRUPO-A"/>
    <s v="Grupo Grande de Redes de computadores"/>
    <s v="2S"/>
    <n v="16518274"/>
    <s v="ZORZANO"/>
    <s v="MARTÍNEZ"/>
    <s v="LUIS FRANCISCO"/>
    <s v="ZORZANO MARTÍNEZ, LUIS FRANCISCO"/>
    <x v="1"/>
    <x v="0"/>
    <x v="0"/>
    <n v="6"/>
    <n v="0"/>
    <s v="lzorzano"/>
    <s v="luis.zorzano@unirioja.es"/>
    <n v="3.6"/>
    <n v="3.6"/>
    <n v="505"/>
    <s v="CATEDRATICO ESCUELA UNIVERSITARIA"/>
    <s v="01A"/>
    <s v="TIEMPO COMPLETO AMPLIADO"/>
    <s v="2012-09-01 00:00:00.0"/>
    <s v="null"/>
    <s v="DF100144"/>
    <s v="CATEDRÁTICO DE ESCUELA UNIVERSITARIA"/>
    <s v="R109"/>
    <x v="9"/>
    <n v="785"/>
    <s v="TECNOLOGÍA ELECTRÓNICA"/>
  </r>
  <r>
    <x v="12"/>
    <n v="16507414"/>
    <x v="4"/>
    <n v="834"/>
    <s v="097G"/>
    <s v="GRUPO-A"/>
    <s v="Empresa"/>
    <s v="GG"/>
    <s v="GRUPO GRANDE"/>
    <s v="097G"/>
    <s v="GRUPO GRANDE DE EMPRESA"/>
    <s v="GRUPO-A"/>
    <s v="Grupo Grande de EMPRESA"/>
    <s v="1S"/>
    <n v="16507414"/>
    <s v="SAINZ"/>
    <s v="OCHOA"/>
    <s v="ALBERTO"/>
    <s v="SAINZ OCHOA, ALBERTO"/>
    <x v="1"/>
    <x v="0"/>
    <x v="0"/>
    <n v="6"/>
    <n v="0"/>
    <s v="alsainz"/>
    <s v="alberto.sainz@unirioja.es"/>
    <n v="4.5"/>
    <n v="4.5"/>
    <n v="504"/>
    <s v="PROFESOR TITULAR UNIVERSIDAD"/>
    <s v="01A"/>
    <s v="TIEMPO COMPLETO AMPLIADO"/>
    <s v="2012-09-01 00:00:00.0"/>
    <s v="null"/>
    <s v="DF31301"/>
    <s v="TITULAR DE UNIVERSIDAD"/>
    <s v="R104"/>
    <x v="0"/>
    <n v="650"/>
    <s v="ORGANIZACIÓN DE EMPRESAS"/>
  </r>
  <r>
    <x v="13"/>
    <n v="16507414"/>
    <x v="4"/>
    <n v="834"/>
    <s v="097G"/>
    <s v="GRUPO-A"/>
    <s v="Empresa"/>
    <s v="GG"/>
    <s v="GRUPO GRANDE"/>
    <s v="097G"/>
    <s v="GRUPO GRANDE DE EMPRESA"/>
    <s v="GRUPO-A"/>
    <s v="Grupo Grande de EMPRESA"/>
    <s v="1S"/>
    <n v="16507414"/>
    <s v="SAINZ"/>
    <s v="OCHOA"/>
    <s v="ALBERTO"/>
    <s v="SAINZ OCHOA, ALBERTO"/>
    <x v="1"/>
    <x v="0"/>
    <x v="0"/>
    <n v="6"/>
    <n v="0"/>
    <s v="alsainz"/>
    <s v="alberto.sainz@unirioja.es"/>
    <n v="4.5"/>
    <m/>
    <n v="504"/>
    <s v="PROFESOR TITULAR UNIVERSIDAD"/>
    <s v="01A"/>
    <s v="TIEMPO COMPLETO AMPLIADO"/>
    <s v="2012-09-01 00:00:00.0"/>
    <s v="null"/>
    <s v="DF31301"/>
    <s v="TITULAR DE UNIVERSIDAD"/>
    <s v="R104"/>
    <x v="0"/>
    <n v="650"/>
    <s v="ORGANIZACIÓN DE EMPRESAS"/>
  </r>
  <r>
    <x v="14"/>
    <n v="16507414"/>
    <x v="4"/>
    <n v="834"/>
    <s v="097G"/>
    <s v="GRUPO-A"/>
    <s v="Empresa"/>
    <s v="GG"/>
    <s v="GRUPO GRANDE"/>
    <s v="097G"/>
    <s v="GRUPO GRANDE DE EMPRESA"/>
    <s v="GRUPO-A"/>
    <s v="Grupo Grande de EMPRESA"/>
    <s v="1S"/>
    <n v="16507414"/>
    <s v="SAINZ"/>
    <s v="OCHOA"/>
    <s v="ALBERTO"/>
    <s v="SAINZ OCHOA, ALBERTO"/>
    <x v="1"/>
    <x v="0"/>
    <x v="0"/>
    <n v="6"/>
    <n v="0"/>
    <s v="alsainz"/>
    <s v="alberto.sainz@unirioja.es"/>
    <n v="4.5"/>
    <m/>
    <n v="504"/>
    <s v="PROFESOR TITULAR UNIVERSIDAD"/>
    <s v="01A"/>
    <s v="TIEMPO COMPLETO AMPLIADO"/>
    <s v="2012-09-01 00:00:00.0"/>
    <s v="null"/>
    <s v="DF31301"/>
    <s v="TITULAR DE UNIVERSIDAD"/>
    <s v="R104"/>
    <x v="0"/>
    <n v="650"/>
    <s v="ORGANIZACIÓN DE EMPRESAS"/>
  </r>
  <r>
    <x v="14"/>
    <n v="31618249"/>
    <x v="4"/>
    <n v="835"/>
    <s v="098G"/>
    <s v="GRUPO-A"/>
    <s v="Geología, suelo y clima"/>
    <s v="GG"/>
    <s v="GRUPO GRANDE"/>
    <s v="098G"/>
    <s v="GRUPO GRANDE DE GEOLOGÍA, SUELO Y CLIMA"/>
    <s v="GRUPO-A"/>
    <s v="Grupo Grande de GEOLOGÍA, SUELO Y CLIMA"/>
    <s v="2S"/>
    <n v="31618249"/>
    <s v="ANDRADES"/>
    <s v="RODRÍGUEZ"/>
    <s v="MARÍA SOLEDAD"/>
    <s v="ANDRADES RODRÍGUEZ, MARÍA SOLEDAD"/>
    <x v="0"/>
    <x v="0"/>
    <x v="0"/>
    <n v="5"/>
    <n v="3"/>
    <s v="mandrade"/>
    <s v="marisol.andrades@unirioja.es"/>
    <n v="3.6"/>
    <m/>
    <n v="504"/>
    <s v="PROFESOR TITULAR UNIVERSIDAD"/>
    <s v="01R"/>
    <s v="TIEMPO COMPLETO REDUCIDO"/>
    <s v="2018-09-17 00:00:00.0"/>
    <s v="null"/>
    <s v="DF3164"/>
    <s v="TITULAR DE ESCUELAS UNIVERSITARIAS"/>
    <s v="R101"/>
    <x v="4"/>
    <n v="705"/>
    <s v="PRODUCCIÓN VEGETAL"/>
  </r>
  <r>
    <x v="16"/>
    <n v="25432171"/>
    <x v="5"/>
    <n v="836"/>
    <s v="072G"/>
    <s v="GRUPO-A"/>
    <s v="Matemáticas I"/>
    <s v="GG"/>
    <s v="GRUPO GRANDE"/>
    <s v="072G"/>
    <s v="GRUPO GRANDE DE MATEMÁTICAS I"/>
    <s v="GRUPO-A"/>
    <s v="Grupo Grande de Matemáticas I"/>
    <s v="1S"/>
    <n v="25432171"/>
    <s v="ARREGUI"/>
    <s v="CASAUS"/>
    <s v="JOSÉ LUIS"/>
    <s v="ARREGUI CASAUS, JOSÉ LUIS"/>
    <x v="0"/>
    <x v="0"/>
    <x v="0"/>
    <n v="0"/>
    <n v="0"/>
    <s v="joarregu"/>
    <s v="jose-luis.arregui@unirioja.es"/>
    <n v="4"/>
    <n v="4"/>
    <n v="504"/>
    <s v="PROFESOR TITULAR UNIVERSIDAD"/>
    <s v="C01"/>
    <s v="TIEMPO COMPLETO"/>
    <s v="2009-09-29 00:00:00.0"/>
    <s v="null"/>
    <s v="DF100247"/>
    <s v="PROFESOR TITULAR DE UNIVERSIDAD"/>
    <s v="R111"/>
    <x v="7"/>
    <n v="15"/>
    <s v="ANÁLISIS MATEMÁTICO"/>
  </r>
  <r>
    <x v="16"/>
    <n v="78649713"/>
    <x v="5"/>
    <n v="836"/>
    <s v="072G"/>
    <s v="GRUPO-B"/>
    <s v="Matemáticas I"/>
    <s v="GG"/>
    <s v="GRUPO GRANDE"/>
    <s v="072G"/>
    <s v="GRUPO GRANDE DE MATEMÁTICAS I"/>
    <s v="GRUPO-B"/>
    <s v="Grupo Grande de Matemáticas I"/>
    <s v="1S"/>
    <n v="78649713"/>
    <s v="RODRÍGUEZ"/>
    <s v="LUIS"/>
    <s v="DANIEL JOSÉ"/>
    <s v="RODRÍGUEZ LUIS, DANIEL JOSÉ"/>
    <x v="1"/>
    <x v="0"/>
    <x v="0"/>
    <n v="0"/>
    <n v="0"/>
    <s v="darodrl"/>
    <s v="daniel-jose.rodriguez@unirioja.es"/>
    <n v="4"/>
    <n v="4"/>
    <n v="536"/>
    <s v="PROFESOR INTERINO"/>
    <s v="C01"/>
    <s v="TIEMPO COMPLETO"/>
    <s v="2017-09-15 00:00:00.0"/>
    <s v="null"/>
    <s v="PI101269"/>
    <s v="PROFESOR CONTRATADO INTERINO"/>
    <s v="R111"/>
    <x v="7"/>
    <n v="15"/>
    <s v="ANÁLISIS MATEMÁTICO"/>
  </r>
  <r>
    <x v="17"/>
    <n v="25432171"/>
    <x v="5"/>
    <n v="836"/>
    <s v="072G"/>
    <s v="GRUPO-A"/>
    <s v="Matemáticas I"/>
    <s v="GG"/>
    <s v="GRUPO GRANDE"/>
    <s v="072G"/>
    <s v="GRUPO GRANDE DE MATEMÁTICAS I"/>
    <s v="GRUPO-A"/>
    <s v="Grupo Grande de Matemáticas I"/>
    <s v="1S"/>
    <n v="25432171"/>
    <s v="ARREGUI"/>
    <s v="CASAUS"/>
    <s v="JOSÉ LUIS"/>
    <s v="ARREGUI CASAUS, JOSÉ LUIS"/>
    <x v="0"/>
    <x v="0"/>
    <x v="0"/>
    <n v="0"/>
    <n v="0"/>
    <s v="joarregu"/>
    <s v="jose-luis.arregui@unirioja.es"/>
    <n v="4"/>
    <m/>
    <n v="504"/>
    <s v="PROFESOR TITULAR UNIVERSIDAD"/>
    <s v="C01"/>
    <s v="TIEMPO COMPLETO"/>
    <s v="2009-09-29 00:00:00.0"/>
    <s v="null"/>
    <s v="DF100247"/>
    <s v="PROFESOR TITULAR DE UNIVERSIDAD"/>
    <s v="R111"/>
    <x v="7"/>
    <n v="15"/>
    <s v="ANÁLISIS MATEMÁTICO"/>
  </r>
  <r>
    <x v="17"/>
    <n v="78649713"/>
    <x v="5"/>
    <n v="836"/>
    <s v="072G"/>
    <s v="GRUPO-B"/>
    <s v="Matemáticas I"/>
    <s v="GG"/>
    <s v="GRUPO GRANDE"/>
    <s v="072G"/>
    <s v="GRUPO GRANDE DE MATEMÁTICAS I"/>
    <s v="GRUPO-B"/>
    <s v="Grupo Grande de Matemáticas I"/>
    <s v="1S"/>
    <n v="78649713"/>
    <s v="RODRÍGUEZ"/>
    <s v="LUIS"/>
    <s v="DANIEL JOSÉ"/>
    <s v="RODRÍGUEZ LUIS, DANIEL JOSÉ"/>
    <x v="1"/>
    <x v="0"/>
    <x v="0"/>
    <n v="0"/>
    <n v="0"/>
    <s v="darodrl"/>
    <s v="daniel-jose.rodriguez@unirioja.es"/>
    <n v="4"/>
    <m/>
    <n v="536"/>
    <s v="PROFESOR INTERINO"/>
    <s v="C01"/>
    <s v="TIEMPO COMPLETO"/>
    <s v="2017-09-15 00:00:00.0"/>
    <s v="null"/>
    <s v="PI101269"/>
    <s v="PROFESOR CONTRATADO INTERINO"/>
    <s v="R111"/>
    <x v="7"/>
    <n v="15"/>
    <s v="ANÁLISIS MATEMÁTICO"/>
  </r>
  <r>
    <x v="18"/>
    <n v="25432171"/>
    <x v="5"/>
    <n v="836"/>
    <s v="072G"/>
    <s v="GRUPO-A"/>
    <s v="Matemáticas I"/>
    <s v="GG"/>
    <s v="GRUPO GRANDE"/>
    <s v="072G"/>
    <s v="GRUPO GRANDE DE MATEMÁTICAS I"/>
    <s v="GRUPO-A"/>
    <s v="Grupo Grande de Matemáticas I"/>
    <s v="1S"/>
    <n v="25432171"/>
    <s v="ARREGUI"/>
    <s v="CASAUS"/>
    <s v="JOSÉ LUIS"/>
    <s v="ARREGUI CASAUS, JOSÉ LUIS"/>
    <x v="0"/>
    <x v="0"/>
    <x v="0"/>
    <n v="0"/>
    <n v="0"/>
    <s v="joarregu"/>
    <s v="jose-luis.arregui@unirioja.es"/>
    <n v="4"/>
    <m/>
    <n v="504"/>
    <s v="PROFESOR TITULAR UNIVERSIDAD"/>
    <s v="C01"/>
    <s v="TIEMPO COMPLETO"/>
    <s v="2009-09-29 00:00:00.0"/>
    <s v="null"/>
    <s v="DF100247"/>
    <s v="PROFESOR TITULAR DE UNIVERSIDAD"/>
    <s v="R111"/>
    <x v="7"/>
    <n v="15"/>
    <s v="ANÁLISIS MATEMÁTICO"/>
  </r>
  <r>
    <x v="18"/>
    <n v="78649713"/>
    <x v="5"/>
    <n v="836"/>
    <s v="072G"/>
    <s v="GRUPO-B"/>
    <s v="Matemáticas I"/>
    <s v="GG"/>
    <s v="GRUPO GRANDE"/>
    <s v="072G"/>
    <s v="GRUPO GRANDE DE MATEMÁTICAS I"/>
    <s v="GRUPO-B"/>
    <s v="Grupo Grande de Matemáticas I"/>
    <s v="1S"/>
    <n v="78649713"/>
    <s v="RODRÍGUEZ"/>
    <s v="LUIS"/>
    <s v="DANIEL JOSÉ"/>
    <s v="RODRÍGUEZ LUIS, DANIEL JOSÉ"/>
    <x v="1"/>
    <x v="0"/>
    <x v="0"/>
    <n v="0"/>
    <n v="0"/>
    <s v="darodrl"/>
    <s v="daniel-jose.rodriguez@unirioja.es"/>
    <n v="4"/>
    <m/>
    <n v="536"/>
    <s v="PROFESOR INTERINO"/>
    <s v="C01"/>
    <s v="TIEMPO COMPLETO"/>
    <s v="2017-09-15 00:00:00.0"/>
    <s v="null"/>
    <s v="PI101269"/>
    <s v="PROFESOR CONTRATADO INTERINO"/>
    <s v="R111"/>
    <x v="7"/>
    <n v="15"/>
    <s v="ANÁLISIS MATEMÁTICO"/>
  </r>
  <r>
    <x v="16"/>
    <n v="16509284"/>
    <x v="5"/>
    <n v="837"/>
    <s v="073G"/>
    <s v="GRUPO-A"/>
    <s v="Matemáticas II"/>
    <s v="GG"/>
    <s v="GRUPO GRANDE"/>
    <s v="073G"/>
    <s v="GRUPO GRANDE DE MATEMÁTICAS II"/>
    <s v="GRUPO-A"/>
    <s v="Grupo Grande de MATEMÁTICAS II"/>
    <s v="1S"/>
    <n v="16509284"/>
    <s v="RUBIO"/>
    <s v="CRESPO"/>
    <s v="MARÍA JESÚS"/>
    <s v="RUBIO CRESPO, MARÍA JESÚS"/>
    <x v="1"/>
    <x v="0"/>
    <x v="0"/>
    <n v="5"/>
    <n v="2"/>
    <s v="mjrubio"/>
    <s v="mjesus.rubio@unirioja.es"/>
    <n v="4"/>
    <n v="4"/>
    <n v="534"/>
    <s v="CONTRATADO DOCTOR -TIPO 1"/>
    <s v="C01"/>
    <s v="TIEMPO COMPLETO"/>
    <s v="2007-09-14 00:00:00.0"/>
    <s v="null"/>
    <s v="DF32282"/>
    <s v="CONTRATADO DOCTOR"/>
    <s v="R111"/>
    <x v="7"/>
    <n v="595"/>
    <s v="MATEMÁTICA APLICADA"/>
  </r>
  <r>
    <x v="16"/>
    <n v="16574152"/>
    <x v="5"/>
    <n v="837"/>
    <s v="073G"/>
    <s v="GRUPO-B"/>
    <s v="Matemáticas II"/>
    <s v="GG"/>
    <s v="GRUPO GRANDE"/>
    <s v="073G"/>
    <s v="GRUPO GRANDE DE MATEMÁTICAS II"/>
    <s v="GRUPO-B"/>
    <s v="Grupo Grande de MATEMÁTICAS II"/>
    <s v="1S"/>
    <n v="16574152"/>
    <s v="PASCUAL"/>
    <s v="LERÍA"/>
    <s v="ANA ISABEL"/>
    <s v="PASCUAL LERÍA, ANA ISABEL"/>
    <x v="1"/>
    <x v="0"/>
    <x v="0"/>
    <n v="4"/>
    <n v="0"/>
    <s v="aipasc"/>
    <s v="aipasc@unirioja.es"/>
    <n v="4"/>
    <n v="4"/>
    <n v="504"/>
    <s v="PROFESOR TITULAR UNIVERSIDAD"/>
    <s v="C01"/>
    <s v="TIEMPO COMPLETO"/>
    <s v="2018-12-18 00:00:00.0"/>
    <s v="null"/>
    <s v="DF32267"/>
    <s v="TITULAR DE UNIVERSIDAD"/>
    <s v="R111"/>
    <x v="7"/>
    <n v="595"/>
    <s v="MATEMÁTICA APLICADA"/>
  </r>
  <r>
    <x v="17"/>
    <n v="16509284"/>
    <x v="5"/>
    <n v="837"/>
    <s v="073G"/>
    <s v="GRUPO-A"/>
    <s v="Matemáticas II"/>
    <s v="GG"/>
    <s v="GRUPO GRANDE"/>
    <s v="073G"/>
    <s v="GRUPO GRANDE DE MATEMÁTICAS II"/>
    <s v="GRUPO-A"/>
    <s v="Grupo Grande de MATEMÁTICAS II"/>
    <s v="1S"/>
    <n v="16509284"/>
    <s v="RUBIO"/>
    <s v="CRESPO"/>
    <s v="MARÍA JESÚS"/>
    <s v="RUBIO CRESPO, MARÍA JESÚS"/>
    <x v="1"/>
    <x v="0"/>
    <x v="0"/>
    <n v="5"/>
    <n v="2"/>
    <s v="mjrubio"/>
    <s v="mjesus.rubio@unirioja.es"/>
    <n v="4"/>
    <m/>
    <n v="534"/>
    <s v="CONTRATADO DOCTOR -TIPO 1"/>
    <s v="C01"/>
    <s v="TIEMPO COMPLETO"/>
    <s v="2007-09-14 00:00:00.0"/>
    <s v="null"/>
    <s v="DF32282"/>
    <s v="CONTRATADO DOCTOR"/>
    <s v="R111"/>
    <x v="7"/>
    <n v="595"/>
    <s v="MATEMÁTICA APLICADA"/>
  </r>
  <r>
    <x v="17"/>
    <n v="16574152"/>
    <x v="5"/>
    <n v="837"/>
    <s v="073G"/>
    <s v="GRUPO-B"/>
    <s v="Matemáticas II"/>
    <s v="GG"/>
    <s v="GRUPO GRANDE"/>
    <s v="073G"/>
    <s v="GRUPO GRANDE DE MATEMÁTICAS II"/>
    <s v="GRUPO-B"/>
    <s v="Grupo Grande de MATEMÁTICAS II"/>
    <s v="1S"/>
    <n v="16574152"/>
    <s v="PASCUAL"/>
    <s v="LERÍA"/>
    <s v="ANA ISABEL"/>
    <s v="PASCUAL LERÍA, ANA ISABEL"/>
    <x v="1"/>
    <x v="0"/>
    <x v="0"/>
    <n v="4"/>
    <n v="0"/>
    <s v="aipasc"/>
    <s v="aipasc@unirioja.es"/>
    <n v="4"/>
    <m/>
    <n v="504"/>
    <s v="PROFESOR TITULAR UNIVERSIDAD"/>
    <s v="C01"/>
    <s v="TIEMPO COMPLETO"/>
    <s v="2018-12-18 00:00:00.0"/>
    <s v="null"/>
    <s v="DF32267"/>
    <s v="TITULAR DE UNIVERSIDAD"/>
    <s v="R111"/>
    <x v="7"/>
    <n v="595"/>
    <s v="MATEMÁTICA APLICADA"/>
  </r>
  <r>
    <x v="18"/>
    <n v="16509284"/>
    <x v="5"/>
    <n v="837"/>
    <s v="073G"/>
    <s v="GRUPO-A"/>
    <s v="Matemáticas II"/>
    <s v="GG"/>
    <s v="GRUPO GRANDE"/>
    <s v="073G"/>
    <s v="GRUPO GRANDE DE MATEMÁTICAS II"/>
    <s v="GRUPO-A"/>
    <s v="Grupo Grande de MATEMÁTICAS II"/>
    <s v="1S"/>
    <n v="16509284"/>
    <s v="RUBIO"/>
    <s v="CRESPO"/>
    <s v="MARÍA JESÚS"/>
    <s v="RUBIO CRESPO, MARÍA JESÚS"/>
    <x v="1"/>
    <x v="0"/>
    <x v="0"/>
    <n v="5"/>
    <n v="2"/>
    <s v="mjrubio"/>
    <s v="mjesus.rubio@unirioja.es"/>
    <n v="4"/>
    <m/>
    <n v="534"/>
    <s v="CONTRATADO DOCTOR -TIPO 1"/>
    <s v="C01"/>
    <s v="TIEMPO COMPLETO"/>
    <s v="2007-09-14 00:00:00.0"/>
    <s v="null"/>
    <s v="DF32282"/>
    <s v="CONTRATADO DOCTOR"/>
    <s v="R111"/>
    <x v="7"/>
    <n v="595"/>
    <s v="MATEMÁTICA APLICADA"/>
  </r>
  <r>
    <x v="18"/>
    <n v="16574152"/>
    <x v="5"/>
    <n v="837"/>
    <s v="073G"/>
    <s v="GRUPO-B"/>
    <s v="Matemáticas II"/>
    <s v="GG"/>
    <s v="GRUPO GRANDE"/>
    <s v="073G"/>
    <s v="GRUPO GRANDE DE MATEMÁTICAS II"/>
    <s v="GRUPO-B"/>
    <s v="Grupo Grande de MATEMÁTICAS II"/>
    <s v="1S"/>
    <n v="16574152"/>
    <s v="PASCUAL"/>
    <s v="LERÍA"/>
    <s v="ANA ISABEL"/>
    <s v="PASCUAL LERÍA, ANA ISABEL"/>
    <x v="1"/>
    <x v="0"/>
    <x v="0"/>
    <n v="4"/>
    <n v="0"/>
    <s v="aipasc"/>
    <s v="aipasc@unirioja.es"/>
    <n v="4"/>
    <m/>
    <n v="504"/>
    <s v="PROFESOR TITULAR UNIVERSIDAD"/>
    <s v="C01"/>
    <s v="TIEMPO COMPLETO"/>
    <s v="2018-12-18 00:00:00.0"/>
    <s v="null"/>
    <s v="DF32267"/>
    <s v="TITULAR DE UNIVERSIDAD"/>
    <s v="R111"/>
    <x v="7"/>
    <n v="595"/>
    <s v="MATEMÁTICA APLICADA"/>
  </r>
  <r>
    <x v="16"/>
    <n v="16553823"/>
    <x v="5"/>
    <n v="838"/>
    <s v="074G"/>
    <s v="GRUPO-A"/>
    <s v="Química"/>
    <s v="GG"/>
    <s v="GRUPO GRANDE"/>
    <s v="074G"/>
    <s v="GRUPO GRANDE DE QUÍMICA"/>
    <s v="GRUPO-A"/>
    <s v="Grupo Grande de QUÍMICA"/>
    <s v="1S"/>
    <n v="16553823"/>
    <s v="OLMOS"/>
    <s v="PÉREZ"/>
    <s v="MARÍA ELENA"/>
    <s v="OLMOS PÉREZ, MARÍA ELENA"/>
    <x v="0"/>
    <x v="0"/>
    <x v="0"/>
    <n v="4"/>
    <n v="4"/>
    <s v="m-olmos"/>
    <s v="m-elena.olmos@unirioja.es"/>
    <n v="4"/>
    <n v="4"/>
    <n v="500"/>
    <s v="CATEDRATICO DE UNIVERSIDAD"/>
    <s v="01R"/>
    <s v="TIEMPO COMPLETO REDUCIDO"/>
    <s v="2018-12-18 00:00:00.0"/>
    <s v="null"/>
    <s v="DF100382"/>
    <s v="CATEDRÁTICO DE UNIVERSIDAD"/>
    <s v="R112"/>
    <x v="8"/>
    <n v="760"/>
    <s v="QUÍMICA INORGÁNICA"/>
  </r>
  <r>
    <x v="16"/>
    <n v="33425090"/>
    <x v="5"/>
    <n v="838"/>
    <s v="074G"/>
    <s v="GRUPO-B"/>
    <s v="Química"/>
    <s v="GG"/>
    <s v="GRUPO GRANDE"/>
    <s v="074G"/>
    <s v="GRUPO GRANDE DE QUÍMICA"/>
    <s v="GRUPO-B"/>
    <s v="Grupo Grande de QUÍMICA"/>
    <s v="1S"/>
    <n v="33425090"/>
    <s v="MONGE"/>
    <s v="OROZ"/>
    <s v="MIGUEL"/>
    <s v="MONGE OROZ, MIGUEL"/>
    <x v="0"/>
    <x v="0"/>
    <x v="0"/>
    <n v="3"/>
    <n v="3"/>
    <s v="mimonge"/>
    <s v="miguel.monge@unirioja.es"/>
    <n v="4"/>
    <n v="4"/>
    <n v="504"/>
    <s v="PROFESOR TITULAR UNIVERSIDAD"/>
    <s v="01R"/>
    <s v="TIEMPO COMPLETO REDUCIDO"/>
    <s v="2017-09-15 00:00:00.0"/>
    <s v="null"/>
    <s v="DF100215"/>
    <s v="TITULAR DE UNIVERSIDAD"/>
    <s v="R112"/>
    <x v="8"/>
    <n v="760"/>
    <s v="QUÍMICA INORGÁNICA"/>
  </r>
  <r>
    <x v="16"/>
    <n v="13092044"/>
    <x v="5"/>
    <n v="838"/>
    <s v="074L"/>
    <s v="GRUPO-A1"/>
    <s v="Química"/>
    <s v="GL"/>
    <s v="GRUPO DE LABORATORIO"/>
    <s v="074L"/>
    <s v="LABORATORIO DE QUÍMICA"/>
    <s v="GRUPO-A1"/>
    <s v="Grupo de Laboratorio de Química"/>
    <s v="1S"/>
    <n v="13092044"/>
    <s v="GONZÁLEZ"/>
    <s v="SÁIZ"/>
    <s v="JOSÉ MARÍA"/>
    <s v="GONZÁLEZ SÁIZ, JOSÉ MARÍA"/>
    <x v="1"/>
    <x v="0"/>
    <x v="0"/>
    <n v="5"/>
    <n v="4"/>
    <s v="jmgonza"/>
    <s v="josemaria.gonzalez@unirioja.es"/>
    <n v="1"/>
    <n v="1"/>
    <s v="A-0500"/>
    <s v="CATEDRATICO DE UNIVERSIDAD"/>
    <s v="01R"/>
    <s v="TIEMPO COMPLETO REDUCIDO"/>
    <s v="2014-09-15 00:00:00.0"/>
    <s v="null"/>
    <s v="DF100279"/>
    <s v="CATEDRÁTICO DE UNIVERSIDAD"/>
    <s v="R112"/>
    <x v="8"/>
    <n v="555"/>
    <s v="INGENIERÍA QUÍMICA"/>
  </r>
  <r>
    <x v="16"/>
    <n v="16570824"/>
    <x v="5"/>
    <n v="838"/>
    <s v="074L"/>
    <s v="GRUPO-A2"/>
    <s v="Química"/>
    <s v="GL"/>
    <s v="GRUPO DE LABORATORIO"/>
    <s v="074L"/>
    <s v="LABORATORIO DE QUÍMICA"/>
    <s v="GRUPO-A2"/>
    <s v="Grupo de Laboratorio de Química"/>
    <s v="1S"/>
    <n v="16570824"/>
    <s v="ESTEBAN"/>
    <s v="DÍEZ"/>
    <s v="ISABEL"/>
    <s v="ESTEBAN DÍEZ, ISABEL"/>
    <x v="0"/>
    <x v="0"/>
    <x v="0"/>
    <n v="2"/>
    <n v="0"/>
    <s v="iesteban"/>
    <s v="isabel.esteban@unirioja.es"/>
    <n v="1"/>
    <n v="1"/>
    <n v="504"/>
    <s v="PROFESOR TITULAR UNIVERSIDAD"/>
    <s v="C01"/>
    <s v="TIEMPO COMPLETO"/>
    <s v="2018-12-21 00:00:00.0"/>
    <s v="null"/>
    <s v="DF100368"/>
    <s v="PROFESOR TITULAR DE UNIVERSIDAD"/>
    <s v="R112"/>
    <x v="8"/>
    <n v="555"/>
    <s v="INGENIERÍA QUÍMICA"/>
  </r>
  <r>
    <x v="16"/>
    <n v="14587726"/>
    <x v="5"/>
    <n v="838"/>
    <s v="074L"/>
    <s v="GRUPO-B1"/>
    <s v="Química"/>
    <s v="GL"/>
    <s v="GRUPO DE LABORATORIO"/>
    <s v="074L"/>
    <s v="LABORATORIO DE QUÍMICA"/>
    <s v="GRUPO-B1"/>
    <s v="Grupo de Laboratorio de Química"/>
    <s v="1S"/>
    <n v="14587726"/>
    <s v="PUYUELO"/>
    <s v="GARCÍA"/>
    <s v="MARÍA PILAR"/>
    <s v="PUYUELO GARCÍA, MARÍA PILAR"/>
    <x v="0"/>
    <x v="0"/>
    <x v="0"/>
    <n v="5"/>
    <n v="1"/>
    <s v="mpuyuelo"/>
    <s v="pilar.puyuelo@unirioja.es"/>
    <n v="1"/>
    <n v="1"/>
    <n v="504"/>
    <s v="PROFESOR TITULAR UNIVERSIDAD"/>
    <s v="C01"/>
    <s v="TIEMPO COMPLETO"/>
    <s v="2014-09-15 00:00:00.0"/>
    <s v="null"/>
    <s v="DF100037"/>
    <s v="PROFESOR TITULAR DE UNIVERSIDAD"/>
    <s v="R112"/>
    <x v="8"/>
    <n v="755"/>
    <s v="QUÍMICA FÍSICA"/>
  </r>
  <r>
    <x v="16"/>
    <n v="16580433"/>
    <x v="5"/>
    <n v="838"/>
    <s v="074R"/>
    <s v="GRUPO-A1"/>
    <s v="Química"/>
    <s v="GR"/>
    <s v="GRUPO REDUCIDO"/>
    <s v="074R"/>
    <s v="GRUPO REDUCIDO DE QUÍMICA"/>
    <s v="GRUPO-A1"/>
    <s v="Grupo Reducido de Química"/>
    <s v="1S"/>
    <n v="16580433"/>
    <s v="MARTÍNEZ"/>
    <s v="RUIZ"/>
    <s v="RODRIGO"/>
    <s v="MARTÍNEZ RUIZ, RODRIGO"/>
    <x v="0"/>
    <x v="0"/>
    <x v="0"/>
    <n v="2"/>
    <n v="0"/>
    <s v="romarine"/>
    <s v="rodrigo.martinez@unirioja.es"/>
    <n v="1"/>
    <n v="1"/>
    <n v="504"/>
    <s v="PROFESOR TITULAR UNIVERSIDAD"/>
    <s v="C01"/>
    <s v="TIEMPO COMPLETO"/>
    <s v="2018-12-18 00:00:00.0"/>
    <s v="null"/>
    <s v="DF100369"/>
    <s v="PROFESOR TITULAR DE UNIVERSIDAD"/>
    <s v="R112"/>
    <x v="8"/>
    <n v="755"/>
    <s v="QUÍMICA FÍSICA"/>
  </r>
  <r>
    <x v="16"/>
    <n v="50822746"/>
    <x v="5"/>
    <n v="838"/>
    <s v="074R"/>
    <s v="GRUPO-A2"/>
    <s v="Química"/>
    <s v="GR"/>
    <s v="GRUPO REDUCIDO"/>
    <s v="074R"/>
    <s v="GRUPO REDUCIDO DE QUÍMICA"/>
    <s v="GRUPO-A2"/>
    <s v="Grupo Reducido de Química"/>
    <s v="1S"/>
    <n v="50822746"/>
    <s v="ENRIQUEZ"/>
    <s v="PALMA"/>
    <s v="PEDRO ALBERTO"/>
    <s v="ENRIQUEZ PALMA, PEDRO ALBERTO"/>
    <x v="1"/>
    <x v="0"/>
    <x v="0"/>
    <n v="5"/>
    <n v="1"/>
    <s v="enriquez"/>
    <s v="pedro.enriquez@unirioja.es"/>
    <n v="1"/>
    <n v="1"/>
    <n v="504"/>
    <s v="PROFESOR TITULAR UNIVERSIDAD"/>
    <s v="01A"/>
    <s v="TIEMPO COMPLETO AMPLIADO"/>
    <s v="2012-09-01 00:00:00.0"/>
    <s v="null"/>
    <s v="DF100147"/>
    <s v="PROFESOR TITULAR DE UNIVERSIDAD"/>
    <s v="R112"/>
    <x v="8"/>
    <n v="755"/>
    <s v="QUÍMICA FÍSICA"/>
  </r>
  <r>
    <x v="17"/>
    <n v="16553823"/>
    <x v="5"/>
    <n v="838"/>
    <s v="074G"/>
    <s v="GRUPO-A"/>
    <s v="Química"/>
    <s v="GG"/>
    <s v="GRUPO GRANDE"/>
    <s v="074G"/>
    <s v="GRUPO GRANDE DE QUÍMICA"/>
    <s v="GRUPO-A"/>
    <s v="Grupo Grande de QUÍMICA"/>
    <s v="1S"/>
    <n v="16553823"/>
    <s v="OLMOS"/>
    <s v="PÉREZ"/>
    <s v="MARÍA ELENA"/>
    <s v="OLMOS PÉREZ, MARÍA ELENA"/>
    <x v="0"/>
    <x v="0"/>
    <x v="0"/>
    <n v="4"/>
    <n v="4"/>
    <s v="m-olmos"/>
    <s v="m-elena.olmos@unirioja.es"/>
    <n v="4"/>
    <m/>
    <n v="500"/>
    <s v="CATEDRATICO DE UNIVERSIDAD"/>
    <s v="01R"/>
    <s v="TIEMPO COMPLETO REDUCIDO"/>
    <s v="2018-12-18 00:00:00.0"/>
    <s v="null"/>
    <s v="DF100382"/>
    <s v="CATEDRÁTICO DE UNIVERSIDAD"/>
    <s v="R112"/>
    <x v="8"/>
    <n v="760"/>
    <s v="QUÍMICA INORGÁNICA"/>
  </r>
  <r>
    <x v="17"/>
    <n v="33425090"/>
    <x v="5"/>
    <n v="838"/>
    <s v="074G"/>
    <s v="GRUPO-B"/>
    <s v="Química"/>
    <s v="GG"/>
    <s v="GRUPO GRANDE"/>
    <s v="074G"/>
    <s v="GRUPO GRANDE DE QUÍMICA"/>
    <s v="GRUPO-B"/>
    <s v="Grupo Grande de QUÍMICA"/>
    <s v="1S"/>
    <n v="33425090"/>
    <s v="MONGE"/>
    <s v="OROZ"/>
    <s v="MIGUEL"/>
    <s v="MONGE OROZ, MIGUEL"/>
    <x v="0"/>
    <x v="0"/>
    <x v="0"/>
    <n v="3"/>
    <n v="3"/>
    <s v="mimonge"/>
    <s v="miguel.monge@unirioja.es"/>
    <n v="4"/>
    <m/>
    <n v="504"/>
    <s v="PROFESOR TITULAR UNIVERSIDAD"/>
    <s v="01R"/>
    <s v="TIEMPO COMPLETO REDUCIDO"/>
    <s v="2017-09-15 00:00:00.0"/>
    <s v="null"/>
    <s v="DF100215"/>
    <s v="TITULAR DE UNIVERSIDAD"/>
    <s v="R112"/>
    <x v="8"/>
    <n v="760"/>
    <s v="QUÍMICA INORGÁNICA"/>
  </r>
  <r>
    <x v="17"/>
    <n v="13092044"/>
    <x v="5"/>
    <n v="838"/>
    <s v="074L"/>
    <s v="GRUPO-A1"/>
    <s v="Química"/>
    <s v="GL"/>
    <s v="GRUPO DE LABORATORIO"/>
    <s v="074L"/>
    <s v="LABORATORIO DE QUÍMICA"/>
    <s v="GRUPO-A1"/>
    <s v="Grupo de Laboratorio de Química"/>
    <s v="1S"/>
    <n v="13092044"/>
    <s v="GONZÁLEZ"/>
    <s v="SÁIZ"/>
    <s v="JOSÉ MARÍA"/>
    <s v="GONZÁLEZ SÁIZ, JOSÉ MARÍA"/>
    <x v="1"/>
    <x v="0"/>
    <x v="0"/>
    <n v="5"/>
    <n v="4"/>
    <s v="jmgonza"/>
    <s v="josemaria.gonzalez@unirioja.es"/>
    <n v="1"/>
    <m/>
    <s v="A-0500"/>
    <s v="CATEDRATICO DE UNIVERSIDAD"/>
    <s v="01R"/>
    <s v="TIEMPO COMPLETO REDUCIDO"/>
    <s v="2014-09-15 00:00:00.0"/>
    <s v="null"/>
    <s v="DF100279"/>
    <s v="CATEDRÁTICO DE UNIVERSIDAD"/>
    <s v="R112"/>
    <x v="8"/>
    <n v="555"/>
    <s v="INGENIERÍA QUÍMICA"/>
  </r>
  <r>
    <x v="17"/>
    <n v="16570824"/>
    <x v="5"/>
    <n v="838"/>
    <s v="074L"/>
    <s v="GRUPO-A2"/>
    <s v="Química"/>
    <s v="GL"/>
    <s v="GRUPO DE LABORATORIO"/>
    <s v="074L"/>
    <s v="LABORATORIO DE QUÍMICA"/>
    <s v="GRUPO-A2"/>
    <s v="Grupo de Laboratorio de Química"/>
    <s v="1S"/>
    <n v="16570824"/>
    <s v="ESTEBAN"/>
    <s v="DÍEZ"/>
    <s v="ISABEL"/>
    <s v="ESTEBAN DÍEZ, ISABEL"/>
    <x v="0"/>
    <x v="0"/>
    <x v="0"/>
    <n v="2"/>
    <n v="0"/>
    <s v="iesteban"/>
    <s v="isabel.esteban@unirioja.es"/>
    <n v="1"/>
    <m/>
    <n v="504"/>
    <s v="PROFESOR TITULAR UNIVERSIDAD"/>
    <s v="C01"/>
    <s v="TIEMPO COMPLETO"/>
    <s v="2018-12-21 00:00:00.0"/>
    <s v="null"/>
    <s v="DF100368"/>
    <s v="PROFESOR TITULAR DE UNIVERSIDAD"/>
    <s v="R112"/>
    <x v="8"/>
    <n v="555"/>
    <s v="INGENIERÍA QUÍMICA"/>
  </r>
  <r>
    <x v="17"/>
    <n v="14587726"/>
    <x v="5"/>
    <n v="838"/>
    <s v="074L"/>
    <s v="GRUPO-B1"/>
    <s v="Química"/>
    <s v="GL"/>
    <s v="GRUPO DE LABORATORIO"/>
    <s v="074L"/>
    <s v="LABORATORIO DE QUÍMICA"/>
    <s v="GRUPO-B1"/>
    <s v="Grupo de Laboratorio de Química"/>
    <s v="1S"/>
    <n v="14587726"/>
    <s v="PUYUELO"/>
    <s v="GARCÍA"/>
    <s v="MARÍA PILAR"/>
    <s v="PUYUELO GARCÍA, MARÍA PILAR"/>
    <x v="0"/>
    <x v="0"/>
    <x v="0"/>
    <n v="5"/>
    <n v="1"/>
    <s v="mpuyuelo"/>
    <s v="pilar.puyuelo@unirioja.es"/>
    <n v="1"/>
    <m/>
    <n v="504"/>
    <s v="PROFESOR TITULAR UNIVERSIDAD"/>
    <s v="C01"/>
    <s v="TIEMPO COMPLETO"/>
    <s v="2014-09-15 00:00:00.0"/>
    <s v="null"/>
    <s v="DF100037"/>
    <s v="PROFESOR TITULAR DE UNIVERSIDAD"/>
    <s v="R112"/>
    <x v="8"/>
    <n v="755"/>
    <s v="QUÍMICA FÍSICA"/>
  </r>
  <r>
    <x v="17"/>
    <n v="16580433"/>
    <x v="5"/>
    <n v="838"/>
    <s v="074R"/>
    <s v="GRUPO-A1"/>
    <s v="Química"/>
    <s v="GR"/>
    <s v="GRUPO REDUCIDO"/>
    <s v="074R"/>
    <s v="GRUPO REDUCIDO DE QUÍMICA"/>
    <s v="GRUPO-A1"/>
    <s v="Grupo Reducido de Química"/>
    <s v="1S"/>
    <n v="16580433"/>
    <s v="MARTÍNEZ"/>
    <s v="RUIZ"/>
    <s v="RODRIGO"/>
    <s v="MARTÍNEZ RUIZ, RODRIGO"/>
    <x v="0"/>
    <x v="0"/>
    <x v="0"/>
    <n v="2"/>
    <n v="0"/>
    <s v="romarine"/>
    <s v="rodrigo.martinez@unirioja.es"/>
    <n v="1"/>
    <m/>
    <n v="504"/>
    <s v="PROFESOR TITULAR UNIVERSIDAD"/>
    <s v="C01"/>
    <s v="TIEMPO COMPLETO"/>
    <s v="2018-12-18 00:00:00.0"/>
    <s v="null"/>
    <s v="DF100369"/>
    <s v="PROFESOR TITULAR DE UNIVERSIDAD"/>
    <s v="R112"/>
    <x v="8"/>
    <n v="755"/>
    <s v="QUÍMICA FÍSICA"/>
  </r>
  <r>
    <x v="17"/>
    <n v="50822746"/>
    <x v="5"/>
    <n v="838"/>
    <s v="074R"/>
    <s v="GRUPO-A2"/>
    <s v="Química"/>
    <s v="GR"/>
    <s v="GRUPO REDUCIDO"/>
    <s v="074R"/>
    <s v="GRUPO REDUCIDO DE QUÍMICA"/>
    <s v="GRUPO-A2"/>
    <s v="Grupo Reducido de Química"/>
    <s v="1S"/>
    <n v="50822746"/>
    <s v="ENRIQUEZ"/>
    <s v="PALMA"/>
    <s v="PEDRO ALBERTO"/>
    <s v="ENRIQUEZ PALMA, PEDRO ALBERTO"/>
    <x v="1"/>
    <x v="0"/>
    <x v="0"/>
    <n v="5"/>
    <n v="1"/>
    <s v="enriquez"/>
    <s v="pedro.enriquez@unirioja.es"/>
    <n v="1"/>
    <m/>
    <n v="504"/>
    <s v="PROFESOR TITULAR UNIVERSIDAD"/>
    <s v="01A"/>
    <s v="TIEMPO COMPLETO AMPLIADO"/>
    <s v="2012-09-01 00:00:00.0"/>
    <s v="null"/>
    <s v="DF100147"/>
    <s v="PROFESOR TITULAR DE UNIVERSIDAD"/>
    <s v="R112"/>
    <x v="8"/>
    <n v="755"/>
    <s v="QUÍMICA FÍSICA"/>
  </r>
  <r>
    <x v="18"/>
    <n v="16553823"/>
    <x v="5"/>
    <n v="838"/>
    <s v="074G"/>
    <s v="GRUPO-A"/>
    <s v="Química"/>
    <s v="GG"/>
    <s v="GRUPO GRANDE"/>
    <s v="074G"/>
    <s v="GRUPO GRANDE DE QUÍMICA"/>
    <s v="GRUPO-A"/>
    <s v="Grupo Grande de QUÍMICA"/>
    <s v="1S"/>
    <n v="16553823"/>
    <s v="OLMOS"/>
    <s v="PÉREZ"/>
    <s v="MARÍA ELENA"/>
    <s v="OLMOS PÉREZ, MARÍA ELENA"/>
    <x v="0"/>
    <x v="0"/>
    <x v="0"/>
    <n v="4"/>
    <n v="4"/>
    <s v="m-olmos"/>
    <s v="m-elena.olmos@unirioja.es"/>
    <n v="4"/>
    <m/>
    <n v="500"/>
    <s v="CATEDRATICO DE UNIVERSIDAD"/>
    <s v="01R"/>
    <s v="TIEMPO COMPLETO REDUCIDO"/>
    <s v="2018-12-18 00:00:00.0"/>
    <s v="null"/>
    <s v="DF100382"/>
    <s v="CATEDRÁTICO DE UNIVERSIDAD"/>
    <s v="R112"/>
    <x v="8"/>
    <n v="760"/>
    <s v="QUÍMICA INORGÁNICA"/>
  </r>
  <r>
    <x v="18"/>
    <n v="33425090"/>
    <x v="5"/>
    <n v="838"/>
    <s v="074G"/>
    <s v="GRUPO-B"/>
    <s v="Química"/>
    <s v="GG"/>
    <s v="GRUPO GRANDE"/>
    <s v="074G"/>
    <s v="GRUPO GRANDE DE QUÍMICA"/>
    <s v="GRUPO-B"/>
    <s v="Grupo Grande de QUÍMICA"/>
    <s v="1S"/>
    <n v="33425090"/>
    <s v="MONGE"/>
    <s v="OROZ"/>
    <s v="MIGUEL"/>
    <s v="MONGE OROZ, MIGUEL"/>
    <x v="0"/>
    <x v="0"/>
    <x v="0"/>
    <n v="3"/>
    <n v="3"/>
    <s v="mimonge"/>
    <s v="miguel.monge@unirioja.es"/>
    <n v="4"/>
    <m/>
    <n v="504"/>
    <s v="PROFESOR TITULAR UNIVERSIDAD"/>
    <s v="01R"/>
    <s v="TIEMPO COMPLETO REDUCIDO"/>
    <s v="2017-09-15 00:00:00.0"/>
    <s v="null"/>
    <s v="DF100215"/>
    <s v="TITULAR DE UNIVERSIDAD"/>
    <s v="R112"/>
    <x v="8"/>
    <n v="760"/>
    <s v="QUÍMICA INORGÁNICA"/>
  </r>
  <r>
    <x v="18"/>
    <n v="13092044"/>
    <x v="5"/>
    <n v="838"/>
    <s v="074L"/>
    <s v="GRUPO-A1"/>
    <s v="Química"/>
    <s v="GL"/>
    <s v="GRUPO DE LABORATORIO"/>
    <s v="074L"/>
    <s v="LABORATORIO DE QUÍMICA"/>
    <s v="GRUPO-A1"/>
    <s v="Grupo de Laboratorio de Química"/>
    <s v="1S"/>
    <n v="13092044"/>
    <s v="GONZÁLEZ"/>
    <s v="SÁIZ"/>
    <s v="JOSÉ MARÍA"/>
    <s v="GONZÁLEZ SÁIZ, JOSÉ MARÍA"/>
    <x v="1"/>
    <x v="0"/>
    <x v="0"/>
    <n v="5"/>
    <n v="4"/>
    <s v="jmgonza"/>
    <s v="josemaria.gonzalez@unirioja.es"/>
    <n v="1"/>
    <m/>
    <s v="A-0500"/>
    <s v="CATEDRATICO DE UNIVERSIDAD"/>
    <s v="01R"/>
    <s v="TIEMPO COMPLETO REDUCIDO"/>
    <s v="2014-09-15 00:00:00.0"/>
    <s v="null"/>
    <s v="DF100279"/>
    <s v="CATEDRÁTICO DE UNIVERSIDAD"/>
    <s v="R112"/>
    <x v="8"/>
    <n v="555"/>
    <s v="INGENIERÍA QUÍMICA"/>
  </r>
  <r>
    <x v="18"/>
    <n v="16570824"/>
    <x v="5"/>
    <n v="838"/>
    <s v="074L"/>
    <s v="GRUPO-A2"/>
    <s v="Química"/>
    <s v="GL"/>
    <s v="GRUPO DE LABORATORIO"/>
    <s v="074L"/>
    <s v="LABORATORIO DE QUÍMICA"/>
    <s v="GRUPO-A2"/>
    <s v="Grupo de Laboratorio de Química"/>
    <s v="1S"/>
    <n v="16570824"/>
    <s v="ESTEBAN"/>
    <s v="DÍEZ"/>
    <s v="ISABEL"/>
    <s v="ESTEBAN DÍEZ, ISABEL"/>
    <x v="0"/>
    <x v="0"/>
    <x v="0"/>
    <n v="2"/>
    <n v="0"/>
    <s v="iesteban"/>
    <s v="isabel.esteban@unirioja.es"/>
    <n v="1"/>
    <m/>
    <n v="504"/>
    <s v="PROFESOR TITULAR UNIVERSIDAD"/>
    <s v="C01"/>
    <s v="TIEMPO COMPLETO"/>
    <s v="2018-12-21 00:00:00.0"/>
    <s v="null"/>
    <s v="DF100368"/>
    <s v="PROFESOR TITULAR DE UNIVERSIDAD"/>
    <s v="R112"/>
    <x v="8"/>
    <n v="555"/>
    <s v="INGENIERÍA QUÍMICA"/>
  </r>
  <r>
    <x v="18"/>
    <n v="14587726"/>
    <x v="5"/>
    <n v="838"/>
    <s v="074L"/>
    <s v="GRUPO-B1"/>
    <s v="Química"/>
    <s v="GL"/>
    <s v="GRUPO DE LABORATORIO"/>
    <s v="074L"/>
    <s v="LABORATORIO DE QUÍMICA"/>
    <s v="GRUPO-B1"/>
    <s v="Grupo de Laboratorio de Química"/>
    <s v="1S"/>
    <n v="14587726"/>
    <s v="PUYUELO"/>
    <s v="GARCÍA"/>
    <s v="MARÍA PILAR"/>
    <s v="PUYUELO GARCÍA, MARÍA PILAR"/>
    <x v="0"/>
    <x v="0"/>
    <x v="0"/>
    <n v="5"/>
    <n v="1"/>
    <s v="mpuyuelo"/>
    <s v="pilar.puyuelo@unirioja.es"/>
    <n v="1"/>
    <m/>
    <n v="504"/>
    <s v="PROFESOR TITULAR UNIVERSIDAD"/>
    <s v="C01"/>
    <s v="TIEMPO COMPLETO"/>
    <s v="2014-09-15 00:00:00.0"/>
    <s v="null"/>
    <s v="DF100037"/>
    <s v="PROFESOR TITULAR DE UNIVERSIDAD"/>
    <s v="R112"/>
    <x v="8"/>
    <n v="755"/>
    <s v="QUÍMICA FÍSICA"/>
  </r>
  <r>
    <x v="18"/>
    <n v="16580433"/>
    <x v="5"/>
    <n v="838"/>
    <s v="074R"/>
    <s v="GRUPO-A1"/>
    <s v="Química"/>
    <s v="GR"/>
    <s v="GRUPO REDUCIDO"/>
    <s v="074R"/>
    <s v="GRUPO REDUCIDO DE QUÍMICA"/>
    <s v="GRUPO-A1"/>
    <s v="Grupo Reducido de Química"/>
    <s v="1S"/>
    <n v="16580433"/>
    <s v="MARTÍNEZ"/>
    <s v="RUIZ"/>
    <s v="RODRIGO"/>
    <s v="MARTÍNEZ RUIZ, RODRIGO"/>
    <x v="0"/>
    <x v="0"/>
    <x v="0"/>
    <n v="2"/>
    <n v="0"/>
    <s v="romarine"/>
    <s v="rodrigo.martinez@unirioja.es"/>
    <n v="1"/>
    <m/>
    <n v="504"/>
    <s v="PROFESOR TITULAR UNIVERSIDAD"/>
    <s v="C01"/>
    <s v="TIEMPO COMPLETO"/>
    <s v="2018-12-18 00:00:00.0"/>
    <s v="null"/>
    <s v="DF100369"/>
    <s v="PROFESOR TITULAR DE UNIVERSIDAD"/>
    <s v="R112"/>
    <x v="8"/>
    <n v="755"/>
    <s v="QUÍMICA FÍSICA"/>
  </r>
  <r>
    <x v="18"/>
    <n v="50822746"/>
    <x v="5"/>
    <n v="838"/>
    <s v="074R"/>
    <s v="GRUPO-A2"/>
    <s v="Química"/>
    <s v="GR"/>
    <s v="GRUPO REDUCIDO"/>
    <s v="074R"/>
    <s v="GRUPO REDUCIDO DE QUÍMICA"/>
    <s v="GRUPO-A2"/>
    <s v="Grupo Reducido de Química"/>
    <s v="1S"/>
    <n v="50822746"/>
    <s v="ENRIQUEZ"/>
    <s v="PALMA"/>
    <s v="PEDRO ALBERTO"/>
    <s v="ENRIQUEZ PALMA, PEDRO ALBERTO"/>
    <x v="1"/>
    <x v="0"/>
    <x v="0"/>
    <n v="5"/>
    <n v="1"/>
    <s v="enriquez"/>
    <s v="pedro.enriquez@unirioja.es"/>
    <n v="1"/>
    <m/>
    <n v="504"/>
    <s v="PROFESOR TITULAR UNIVERSIDAD"/>
    <s v="01A"/>
    <s v="TIEMPO COMPLETO AMPLIADO"/>
    <s v="2012-09-01 00:00:00.0"/>
    <s v="null"/>
    <s v="DF100147"/>
    <s v="PROFESOR TITULAR DE UNIVERSIDAD"/>
    <s v="R112"/>
    <x v="8"/>
    <n v="755"/>
    <s v="QUÍMICA FÍSICA"/>
  </r>
  <r>
    <x v="16"/>
    <n v="16526587"/>
    <x v="5"/>
    <n v="839"/>
    <s v="075I"/>
    <s v="GRUPO-A1"/>
    <s v="Expresión gráfica y DAO"/>
    <s v="GI"/>
    <s v="GRUPO DE INFORMÁTICA"/>
    <s v="075I"/>
    <s v="INFORMÁTICA DE EXPRESIÓN GRÁFICA Y DAO"/>
    <s v="GRUPO-A1"/>
    <s v="Grupo de Informática de Expresión gráfica y DAO"/>
    <s v="1S"/>
    <n v="16526587"/>
    <s v="SANTAMARÍA"/>
    <s v="PEÑA"/>
    <s v="JACINTO"/>
    <s v="SANTAMARÍA PEÑA, JACINTO"/>
    <x v="1"/>
    <x v="0"/>
    <x v="0"/>
    <n v="4"/>
    <n v="1"/>
    <s v="jasanta"/>
    <s v="jacinto.santamaria@unirioja.es"/>
    <n v="3"/>
    <n v="3"/>
    <n v="504"/>
    <s v="PROFESOR TITULAR UNIVERSIDAD"/>
    <s v="C01"/>
    <s v="TIEMPO COMPLETO"/>
    <s v="2017-09-15 00:00:00.0"/>
    <s v="null"/>
    <s v="DF31894"/>
    <s v="TITULAR DE UNIVERSIDAD"/>
    <s v="R110"/>
    <x v="10"/>
    <n v="305"/>
    <s v="EXPRESIÓN GRÁFICA EN LA INGENIERÍA"/>
  </r>
  <r>
    <x v="16"/>
    <n v="72785742"/>
    <x v="5"/>
    <n v="839"/>
    <s v="075I"/>
    <s v="GRUPO-B1"/>
    <s v="Expresión gráfica y DAO"/>
    <s v="GI"/>
    <s v="GRUPO DE INFORMÁTICA"/>
    <s v="075I"/>
    <s v="INFORMÁTICA DE EXPRESIÓN GRÁFICA Y DAO"/>
    <s v="GRUPO-B1"/>
    <s v="Grupo de Informática de Expresión gráfica y DAO"/>
    <s v="1S"/>
    <n v="72785742"/>
    <s v="TARANCÓN"/>
    <s v="ANDRÉS"/>
    <s v="EFRÉN"/>
    <s v="TARANCÓN ANDRÉS, EFRÉN"/>
    <x v="1"/>
    <x v="0"/>
    <x v="1"/>
    <n v="0"/>
    <n v="0"/>
    <s v="eftaranc"/>
    <s v="efren.tarancon@unirioja.es"/>
    <n v="3"/>
    <n v="3"/>
    <n v="532"/>
    <s v="LABORAL DOCENTE-ASOCIADO"/>
    <s v="P03"/>
    <s v="TIEMPO PARCIAL (3+3 HORAS)"/>
    <s v="2018-09-17 00:00:00.0"/>
    <s v="2019-09-14 00:00:00.0"/>
    <s v="PI101378"/>
    <s v="PROFESOR ASOCIADO"/>
    <s v="R110"/>
    <x v="10"/>
    <n v="305"/>
    <s v="EXPRESIÓN GRÁFICA EN LA INGENIERÍA"/>
  </r>
  <r>
    <x v="17"/>
    <n v="16509086"/>
    <x v="5"/>
    <n v="839"/>
    <s v="075G"/>
    <s v="GRUPO-A"/>
    <s v="Expresión gráfica y DAO"/>
    <s v="GG"/>
    <s v="GRUPO GRANDE"/>
    <s v="075G"/>
    <s v="GRUPO GRANDE DE EXPRESIÓN GRÁFICA Y DAO"/>
    <s v="GRUPO-A"/>
    <s v="Grupo Grande de EXPRESIÓN GRÁFICA Y DAO"/>
    <s v="1S"/>
    <n v="16509086"/>
    <s v="SANZ"/>
    <s v="ADÁN"/>
    <s v="FÉLIX"/>
    <s v="SANZ ADÁN, FÉLIX"/>
    <x v="1"/>
    <x v="0"/>
    <x v="0"/>
    <n v="6"/>
    <n v="2"/>
    <s v="fesanz"/>
    <s v="felix.sanz@unirioja.es"/>
    <n v="3"/>
    <m/>
    <n v="500"/>
    <s v="CATEDRATICO DE UNIVERSIDAD"/>
    <s v="C01"/>
    <s v="TIEMPO COMPLETO"/>
    <s v="2007-05-13 00:00:00.0"/>
    <s v="null"/>
    <s v="DF100094"/>
    <s v="CATEDRÁTICO DE UNIVERSIDAD"/>
    <s v="R110"/>
    <x v="10"/>
    <n v="305"/>
    <s v="EXPRESIÓN GRÁFICA EN LA INGENIERÍA"/>
  </r>
  <r>
    <x v="17"/>
    <n v="16526587"/>
    <x v="5"/>
    <n v="839"/>
    <s v="075I"/>
    <s v="GRUPO-A1"/>
    <s v="Expresión gráfica y DAO"/>
    <s v="GI"/>
    <s v="GRUPO DE INFORMÁTICA"/>
    <s v="075I"/>
    <s v="INFORMÁTICA DE EXPRESIÓN GRÁFICA Y DAO"/>
    <s v="GRUPO-A1"/>
    <s v="Grupo de Informática de Expresión gráfica y DAO"/>
    <s v="1S"/>
    <n v="16526587"/>
    <s v="SANTAMARÍA"/>
    <s v="PEÑA"/>
    <s v="JACINTO"/>
    <s v="SANTAMARÍA PEÑA, JACINTO"/>
    <x v="1"/>
    <x v="0"/>
    <x v="0"/>
    <n v="4"/>
    <n v="1"/>
    <s v="jasanta"/>
    <s v="jacinto.santamaria@unirioja.es"/>
    <n v="3"/>
    <m/>
    <n v="504"/>
    <s v="PROFESOR TITULAR UNIVERSIDAD"/>
    <s v="C01"/>
    <s v="TIEMPO COMPLETO"/>
    <s v="2017-09-15 00:00:00.0"/>
    <s v="null"/>
    <s v="DF31894"/>
    <s v="TITULAR DE UNIVERSIDAD"/>
    <s v="R110"/>
    <x v="10"/>
    <n v="305"/>
    <s v="EXPRESIÓN GRÁFICA EN LA INGENIERÍA"/>
  </r>
  <r>
    <x v="17"/>
    <n v="72785742"/>
    <x v="5"/>
    <n v="839"/>
    <s v="075I"/>
    <s v="GRUPO-B1"/>
    <s v="Expresión gráfica y DAO"/>
    <s v="GI"/>
    <s v="GRUPO DE INFORMÁTICA"/>
    <s v="075I"/>
    <s v="INFORMÁTICA DE EXPRESIÓN GRÁFICA Y DAO"/>
    <s v="GRUPO-B1"/>
    <s v="Grupo de Informática de Expresión gráfica y DAO"/>
    <s v="1S"/>
    <n v="72785742"/>
    <s v="TARANCÓN"/>
    <s v="ANDRÉS"/>
    <s v="EFRÉN"/>
    <s v="TARANCÓN ANDRÉS, EFRÉN"/>
    <x v="1"/>
    <x v="0"/>
    <x v="1"/>
    <n v="0"/>
    <n v="0"/>
    <s v="eftaranc"/>
    <s v="efren.tarancon@unirioja.es"/>
    <n v="3"/>
    <m/>
    <n v="532"/>
    <s v="LABORAL DOCENTE-ASOCIADO"/>
    <s v="P03"/>
    <s v="TIEMPO PARCIAL (3+3 HORAS)"/>
    <s v="2018-09-17 00:00:00.0"/>
    <s v="2019-09-14 00:00:00.0"/>
    <s v="PI101378"/>
    <s v="PROFESOR ASOCIADO"/>
    <s v="R110"/>
    <x v="10"/>
    <n v="305"/>
    <s v="EXPRESIÓN GRÁFICA EN LA INGENIERÍA"/>
  </r>
  <r>
    <x v="18"/>
    <n v="16509086"/>
    <x v="5"/>
    <n v="839"/>
    <s v="075G"/>
    <s v="GRUPO-A"/>
    <s v="Expresión gráfica y DAO"/>
    <s v="GG"/>
    <s v="GRUPO GRANDE"/>
    <s v="075G"/>
    <s v="GRUPO GRANDE DE EXPRESIÓN GRÁFICA Y DAO"/>
    <s v="GRUPO-A"/>
    <s v="Grupo Grande de EXPRESIÓN GRÁFICA Y DAO"/>
    <s v="1S"/>
    <n v="16509086"/>
    <s v="SANZ"/>
    <s v="ADÁN"/>
    <s v="FÉLIX"/>
    <s v="SANZ ADÁN, FÉLIX"/>
    <x v="1"/>
    <x v="0"/>
    <x v="0"/>
    <n v="6"/>
    <n v="2"/>
    <s v="fesanz"/>
    <s v="felix.sanz@unirioja.es"/>
    <n v="3"/>
    <m/>
    <n v="500"/>
    <s v="CATEDRATICO DE UNIVERSIDAD"/>
    <s v="C01"/>
    <s v="TIEMPO COMPLETO"/>
    <s v="2007-05-13 00:00:00.0"/>
    <s v="null"/>
    <s v="DF100094"/>
    <s v="CATEDRÁTICO DE UNIVERSIDAD"/>
    <s v="R110"/>
    <x v="10"/>
    <n v="305"/>
    <s v="EXPRESIÓN GRÁFICA EN LA INGENIERÍA"/>
  </r>
  <r>
    <x v="18"/>
    <n v="16526587"/>
    <x v="5"/>
    <n v="839"/>
    <s v="075I"/>
    <s v="GRUPO-A1"/>
    <s v="Expresión gráfica y DAO"/>
    <s v="GI"/>
    <s v="GRUPO DE INFORMÁTICA"/>
    <s v="075I"/>
    <s v="INFORMÁTICA DE EXPRESIÓN GRÁFICA Y DAO"/>
    <s v="GRUPO-A1"/>
    <s v="Grupo de Informática de Expresión gráfica y DAO"/>
    <s v="1S"/>
    <n v="16526587"/>
    <s v="SANTAMARÍA"/>
    <s v="PEÑA"/>
    <s v="JACINTO"/>
    <s v="SANTAMARÍA PEÑA, JACINTO"/>
    <x v="1"/>
    <x v="0"/>
    <x v="0"/>
    <n v="4"/>
    <n v="1"/>
    <s v="jasanta"/>
    <s v="jacinto.santamaria@unirioja.es"/>
    <n v="3"/>
    <m/>
    <n v="504"/>
    <s v="PROFESOR TITULAR UNIVERSIDAD"/>
    <s v="C01"/>
    <s v="TIEMPO COMPLETO"/>
    <s v="2017-09-15 00:00:00.0"/>
    <s v="null"/>
    <s v="DF31894"/>
    <s v="TITULAR DE UNIVERSIDAD"/>
    <s v="R110"/>
    <x v="10"/>
    <n v="305"/>
    <s v="EXPRESIÓN GRÁFICA EN LA INGENIERÍA"/>
  </r>
  <r>
    <x v="18"/>
    <n v="72785742"/>
    <x v="5"/>
    <n v="839"/>
    <s v="075I"/>
    <s v="GRUPO-B1"/>
    <s v="Expresión gráfica y DAO"/>
    <s v="GI"/>
    <s v="GRUPO DE INFORMÁTICA"/>
    <s v="075I"/>
    <s v="INFORMÁTICA DE EXPRESIÓN GRÁFICA Y DAO"/>
    <s v="GRUPO-B1"/>
    <s v="Grupo de Informática de Expresión gráfica y DAO"/>
    <s v="1S"/>
    <n v="72785742"/>
    <s v="TARANCÓN"/>
    <s v="ANDRÉS"/>
    <s v="EFRÉN"/>
    <s v="TARANCÓN ANDRÉS, EFRÉN"/>
    <x v="1"/>
    <x v="0"/>
    <x v="1"/>
    <n v="0"/>
    <n v="0"/>
    <s v="eftaranc"/>
    <s v="efren.tarancon@unirioja.es"/>
    <n v="3"/>
    <m/>
    <n v="532"/>
    <s v="LABORAL DOCENTE-ASOCIADO"/>
    <s v="P03"/>
    <s v="TIEMPO PARCIAL (3+3 HORAS)"/>
    <s v="2018-09-17 00:00:00.0"/>
    <s v="2019-09-14 00:00:00.0"/>
    <s v="PI101378"/>
    <s v="PROFESOR ASOCIADO"/>
    <s v="R110"/>
    <x v="10"/>
    <n v="305"/>
    <s v="EXPRESIÓN GRÁFICA EN LA INGENIERÍA"/>
  </r>
  <r>
    <x v="11"/>
    <n v="13122718"/>
    <x v="4"/>
    <n v="840"/>
    <s v="076G"/>
    <s v="GRUPO-A"/>
    <s v="Mecánica"/>
    <s v="GG"/>
    <s v="GRUPO GRANDE"/>
    <s v="076G"/>
    <s v="GRUPO GRANDE DE MECÁNICA"/>
    <s v="GRUPO-A"/>
    <s v="Grupo Grande de MECÁNICA"/>
    <s v="1S"/>
    <n v="13122718"/>
    <s v="SIERRA"/>
    <s v="MURILLO"/>
    <s v="JOSÉ DANIEL"/>
    <s v="SIERRA MURILLO, JOSÉ DANIEL"/>
    <x v="1"/>
    <x v="0"/>
    <x v="0"/>
    <n v="5"/>
    <n v="2"/>
    <s v="dsierra"/>
    <s v="daniel.sierra@unirioja.es"/>
    <n v="4"/>
    <n v="4"/>
    <n v="534"/>
    <s v="CONTRATADO DOCTOR -TIPO 1"/>
    <s v="C01"/>
    <s v="TIEMPO COMPLETO"/>
    <s v="2007-02-13 00:00:00.0"/>
    <s v="null"/>
    <s v="LD100611"/>
    <s v="PROFESOR CONTRATADO DOCTOR"/>
    <s v="R112"/>
    <x v="8"/>
    <n v="385"/>
    <s v="FÍSICA APLICADA"/>
  </r>
  <r>
    <x v="16"/>
    <n v="13122718"/>
    <x v="5"/>
    <n v="840"/>
    <s v="076G"/>
    <s v="GRUPO-A"/>
    <s v="Mecánica"/>
    <s v="GG"/>
    <s v="GRUPO GRANDE"/>
    <s v="076G"/>
    <s v="GRUPO GRANDE DE MECÁNICA"/>
    <s v="GRUPO-A"/>
    <s v="Grupo Grande de MECÁNICA"/>
    <s v="1S"/>
    <n v="13122718"/>
    <s v="SIERRA"/>
    <s v="MURILLO"/>
    <s v="JOSÉ DANIEL"/>
    <s v="SIERRA MURILLO, JOSÉ DANIEL"/>
    <x v="1"/>
    <x v="0"/>
    <x v="0"/>
    <n v="5"/>
    <n v="2"/>
    <s v="dsierra"/>
    <s v="daniel.sierra@unirioja.es"/>
    <n v="4"/>
    <m/>
    <n v="534"/>
    <s v="CONTRATADO DOCTOR -TIPO 1"/>
    <s v="C01"/>
    <s v="TIEMPO COMPLETO"/>
    <s v="2007-02-13 00:00:00.0"/>
    <s v="null"/>
    <s v="LD100611"/>
    <s v="PROFESOR CONTRATADO DOCTOR"/>
    <s v="R112"/>
    <x v="8"/>
    <n v="385"/>
    <s v="FÍSICA APLICADA"/>
  </r>
  <r>
    <x v="17"/>
    <n v="13122718"/>
    <x v="5"/>
    <n v="840"/>
    <s v="076G"/>
    <s v="GRUPO-A"/>
    <s v="Mecánica"/>
    <s v="GG"/>
    <s v="GRUPO GRANDE"/>
    <s v="076G"/>
    <s v="GRUPO GRANDE DE MECÁNICA"/>
    <s v="GRUPO-A"/>
    <s v="Grupo Grande de MECÁNICA"/>
    <s v="1S"/>
    <n v="13122718"/>
    <s v="SIERRA"/>
    <s v="MURILLO"/>
    <s v="JOSÉ DANIEL"/>
    <s v="SIERRA MURILLO, JOSÉ DANIEL"/>
    <x v="1"/>
    <x v="0"/>
    <x v="0"/>
    <n v="5"/>
    <n v="2"/>
    <s v="dsierra"/>
    <s v="daniel.sierra@unirioja.es"/>
    <n v="4"/>
    <m/>
    <n v="534"/>
    <s v="CONTRATADO DOCTOR -TIPO 1"/>
    <s v="C01"/>
    <s v="TIEMPO COMPLETO"/>
    <s v="2007-02-13 00:00:00.0"/>
    <s v="null"/>
    <s v="LD100611"/>
    <s v="PROFESOR CONTRATADO DOCTOR"/>
    <s v="R112"/>
    <x v="8"/>
    <n v="385"/>
    <s v="FÍSICA APLICADA"/>
  </r>
  <r>
    <x v="18"/>
    <n v="13122718"/>
    <x v="5"/>
    <n v="840"/>
    <s v="076G"/>
    <s v="GRUPO-A"/>
    <s v="Mecánica"/>
    <s v="GG"/>
    <s v="GRUPO GRANDE"/>
    <s v="076G"/>
    <s v="GRUPO GRANDE DE MECÁNICA"/>
    <s v="GRUPO-A"/>
    <s v="Grupo Grande de MECÁNICA"/>
    <s v="1S"/>
    <n v="13122718"/>
    <s v="SIERRA"/>
    <s v="MURILLO"/>
    <s v="JOSÉ DANIEL"/>
    <s v="SIERRA MURILLO, JOSÉ DANIEL"/>
    <x v="1"/>
    <x v="0"/>
    <x v="0"/>
    <n v="5"/>
    <n v="2"/>
    <s v="dsierra"/>
    <s v="daniel.sierra@unirioja.es"/>
    <n v="4"/>
    <m/>
    <n v="534"/>
    <s v="CONTRATADO DOCTOR -TIPO 1"/>
    <s v="C01"/>
    <s v="TIEMPO COMPLETO"/>
    <s v="2007-02-13 00:00:00.0"/>
    <s v="null"/>
    <s v="LD100611"/>
    <s v="PROFESOR CONTRATADO DOCTOR"/>
    <s v="R112"/>
    <x v="8"/>
    <n v="385"/>
    <s v="FÍSICA APLICADA"/>
  </r>
  <r>
    <x v="16"/>
    <n v="13141259"/>
    <x v="5"/>
    <n v="841"/>
    <s v="077G"/>
    <s v="GRUPO-A"/>
    <s v="Electricidad y magnetismo"/>
    <s v="GG"/>
    <s v="GRUPO GRANDE"/>
    <s v="077G"/>
    <s v="GRUPO GRANDE DE ELECTRICIDAD Y MAGNETISMO"/>
    <s v="GRUPO-A"/>
    <s v="Grupo Grande de ELECTRICIDAD Y MAGNETISMO"/>
    <s v="2S"/>
    <n v="13141259"/>
    <s v="LARA"/>
    <s v="SANTILLÁN"/>
    <s v="PEDRO MARÍA"/>
    <s v="LARA SANTILLÁN, PEDRO MARÍA"/>
    <x v="1"/>
    <x v="0"/>
    <x v="0"/>
    <n v="4"/>
    <n v="1"/>
    <s v="pemarala"/>
    <s v="pedro.lara@unirioja.es"/>
    <n v="2"/>
    <n v="2"/>
    <n v="504"/>
    <s v="PROFESOR TITULAR UNIVERSIDAD"/>
    <s v="C01"/>
    <s v="TIEMPO COMPLETO"/>
    <s v="2016-09-15 00:00:00.0"/>
    <s v="null"/>
    <s v="DF100045"/>
    <s v="TITULAR UNIVERSIDAD"/>
    <s v="R109"/>
    <x v="9"/>
    <n v="535"/>
    <s v="INGENIERÍA ELÉCTRICA"/>
  </r>
  <r>
    <x v="16"/>
    <n v="16557336"/>
    <x v="5"/>
    <n v="841"/>
    <s v="077G"/>
    <s v="GRUPO-A"/>
    <s v="Electricidad y magnetismo"/>
    <s v="GG"/>
    <s v="GRUPO GRANDE"/>
    <s v="077G"/>
    <s v="GRUPO GRANDE DE ELECTRICIDAD Y MAGNETISMO"/>
    <s v="GRUPO-A"/>
    <s v="Grupo Grande de ELECTRICIDAD Y MAGNETISMO"/>
    <s v="2S"/>
    <n v="16557336"/>
    <s v="BLANCO"/>
    <s v="BARRERO"/>
    <s v="JUAN MANUEL"/>
    <s v="BLANCO BARRERO, JUAN MANUEL"/>
    <x v="0"/>
    <x v="0"/>
    <x v="0"/>
    <n v="4"/>
    <n v="1"/>
    <s v="jbblanco"/>
    <s v="juan-manuel.blanco@unirioja.es"/>
    <n v="2"/>
    <n v="2"/>
    <n v="504"/>
    <s v="PROFESOR TITULAR UNIVERSIDAD"/>
    <s v="C01"/>
    <s v="TIEMPO COMPLETO"/>
    <s v="2015-11-13 00:00:00.0"/>
    <s v="null"/>
    <s v="DF100035"/>
    <s v="PROFESOR TITULAR DE UNIVERSIDAD"/>
    <s v="R109"/>
    <x v="9"/>
    <n v="535"/>
    <s v="INGENIERÍA ELÉCTRICA"/>
  </r>
  <r>
    <x v="16"/>
    <n v="16571904"/>
    <x v="5"/>
    <n v="841"/>
    <s v="077L"/>
    <s v="GRUPO-A2"/>
    <s v="Electricidad y magnetismo"/>
    <s v="GL"/>
    <s v="GRUPO DE LABORATORIO"/>
    <s v="077L"/>
    <s v="LABORATORIO DE ELECTRICIDAD Y MAGNETISMO"/>
    <s v="GRUPO-A2"/>
    <s v="Grupo de Laboratorio de Electricidad y magnetismo"/>
    <s v="2S"/>
    <n v="16571904"/>
    <s v="SÁINZ"/>
    <s v="ESCRICH"/>
    <s v="CARLOS"/>
    <s v="SÁINZ ESCRICH, CARLOS"/>
    <x v="1"/>
    <x v="0"/>
    <x v="1"/>
    <m/>
    <m/>
    <s v="casainz"/>
    <s v="carlos.sainz@alum.unirioja.es"/>
    <n v="0.7"/>
    <n v="0.7"/>
    <n v="536"/>
    <s v="PROFESOR INTERINO"/>
    <s v="P03"/>
    <s v="TIEMPO PARCIAL (3+3 HORAS)"/>
    <s v="2019-03-29 00:00:00.0"/>
    <s v="2019-07-25 00:00:00.0"/>
    <s v="PI101526"/>
    <s v="PROFESOR CONTRATADO INTERINO"/>
    <s v="R109"/>
    <x v="9"/>
    <n v="785"/>
    <s v="TECNOLOGÍA ELECTRÓNICA"/>
  </r>
  <r>
    <x v="17"/>
    <n v="16571904"/>
    <x v="5"/>
    <n v="841"/>
    <s v="077L"/>
    <s v="GRUPO-A2"/>
    <s v="Electricidad y magnetismo"/>
    <s v="GL"/>
    <s v="GRUPO DE LABORATORIO"/>
    <s v="077L"/>
    <s v="LABORATORIO DE ELECTRICIDAD Y MAGNETISMO"/>
    <s v="GRUPO-A2"/>
    <s v="Grupo de Laboratorio de Electricidad y magnetismo"/>
    <s v="2S"/>
    <n v="16571904"/>
    <s v="SÁINZ"/>
    <s v="ESCRICH"/>
    <s v="CARLOS"/>
    <s v="SÁINZ ESCRICH, CARLOS"/>
    <x v="1"/>
    <x v="0"/>
    <x v="1"/>
    <m/>
    <m/>
    <s v="casainz"/>
    <s v="carlos.sainz@alum.unirioja.es"/>
    <n v="0.7"/>
    <m/>
    <n v="536"/>
    <s v="PROFESOR INTERINO"/>
    <s v="P03"/>
    <s v="TIEMPO PARCIAL (3+3 HORAS)"/>
    <s v="2019-03-29 00:00:00.0"/>
    <s v="2019-07-25 00:00:00.0"/>
    <s v="PI101526"/>
    <s v="PROFESOR CONTRATADO INTERINO"/>
    <s v="R109"/>
    <x v="9"/>
    <n v="785"/>
    <s v="TECNOLOGÍA ELECTRÓNICA"/>
  </r>
  <r>
    <x v="18"/>
    <n v="16557336"/>
    <x v="5"/>
    <n v="841"/>
    <s v="077G"/>
    <s v="GRUPO-A"/>
    <s v="Electricidad y magnetismo"/>
    <s v="GG"/>
    <s v="GRUPO GRANDE"/>
    <s v="077G"/>
    <s v="GRUPO GRANDE DE ELECTRICIDAD Y MAGNETISMO"/>
    <s v="GRUPO-A"/>
    <s v="Grupo Grande de ELECTRICIDAD Y MAGNETISMO"/>
    <s v="2S"/>
    <n v="16557336"/>
    <s v="BLANCO"/>
    <s v="BARRERO"/>
    <s v="JUAN MANUEL"/>
    <s v="BLANCO BARRERO, JUAN MANUEL"/>
    <x v="0"/>
    <x v="0"/>
    <x v="0"/>
    <n v="4"/>
    <n v="1"/>
    <s v="jbblanco"/>
    <s v="juan-manuel.blanco@unirioja.es"/>
    <n v="2"/>
    <m/>
    <n v="504"/>
    <s v="PROFESOR TITULAR UNIVERSIDAD"/>
    <s v="C01"/>
    <s v="TIEMPO COMPLETO"/>
    <s v="2015-11-13 00:00:00.0"/>
    <s v="null"/>
    <s v="DF100035"/>
    <s v="PROFESOR TITULAR DE UNIVERSIDAD"/>
    <s v="R109"/>
    <x v="9"/>
    <n v="535"/>
    <s v="INGENIERÍA ELÉCTRICA"/>
  </r>
  <r>
    <x v="18"/>
    <n v="16571904"/>
    <x v="5"/>
    <n v="841"/>
    <s v="077L"/>
    <s v="GRUPO-A2"/>
    <s v="Electricidad y magnetismo"/>
    <s v="GL"/>
    <s v="GRUPO DE LABORATORIO"/>
    <s v="077L"/>
    <s v="LABORATORIO DE ELECTRICIDAD Y MAGNETISMO"/>
    <s v="GRUPO-A2"/>
    <s v="Grupo de Laboratorio de Electricidad y magnetismo"/>
    <s v="2S"/>
    <n v="16571904"/>
    <s v="SÁINZ"/>
    <s v="ESCRICH"/>
    <s v="CARLOS"/>
    <s v="SÁINZ ESCRICH, CARLOS"/>
    <x v="1"/>
    <x v="0"/>
    <x v="1"/>
    <m/>
    <m/>
    <s v="casainz"/>
    <s v="carlos.sainz@alum.unirioja.es"/>
    <n v="0.7"/>
    <m/>
    <n v="536"/>
    <s v="PROFESOR INTERINO"/>
    <s v="P03"/>
    <s v="TIEMPO PARCIAL (3+3 HORAS)"/>
    <s v="2019-03-29 00:00:00.0"/>
    <s v="2019-07-25 00:00:00.0"/>
    <s v="PI101526"/>
    <s v="PROFESOR CONTRATADO INTERINO"/>
    <s v="R109"/>
    <x v="9"/>
    <n v="785"/>
    <s v="TECNOLOGÍA ELECTRÓNICA"/>
  </r>
  <r>
    <x v="16"/>
    <n v="16508509"/>
    <x v="5"/>
    <n v="842"/>
    <s v="078G"/>
    <s v="GRUPO-A"/>
    <s v="Termodinámica"/>
    <s v="GG"/>
    <s v="GRUPO GRANDE"/>
    <s v="078G"/>
    <s v="GRUPO GRANDE DE TERMODINÁMICA"/>
    <s v="GRUPO-A"/>
    <s v="Grupo Grande de TERMODINÁMICA"/>
    <s v="2S"/>
    <n v="16508509"/>
    <s v="JUÁREZ"/>
    <s v="CASTELLÓ"/>
    <s v="MANUEL CELSO"/>
    <s v="JUÁREZ CASTELLÓ, MANUEL CELSO"/>
    <x v="1"/>
    <x v="0"/>
    <x v="0"/>
    <n v="6"/>
    <n v="2"/>
    <s v="mcjuarez"/>
    <s v="manuel.juarez@unirioja.es"/>
    <n v="2"/>
    <n v="2"/>
    <n v="500"/>
    <s v="CATEDRATICO DE UNIVERSIDAD"/>
    <s v="C01"/>
    <s v="TIEMPO COMPLETO"/>
    <s v="2018-12-05 00:00:00.0"/>
    <s v="null"/>
    <s v="DF100377"/>
    <s v="CATEDRÁTICO DE UNIVERSIDAD"/>
    <s v="R110"/>
    <x v="10"/>
    <n v="590"/>
    <s v="MÁQUINAS Y MOTORES TÉRMICOS"/>
  </r>
  <r>
    <x v="16"/>
    <n v="16623516"/>
    <x v="5"/>
    <n v="842"/>
    <s v="078G"/>
    <s v="GRUPO-A"/>
    <s v="Termodinámica"/>
    <s v="GG"/>
    <s v="GRUPO GRANDE"/>
    <s v="078G"/>
    <s v="GRUPO GRANDE DE TERMODINÁMICA"/>
    <s v="GRUPO-A"/>
    <s v="Grupo Grande de TERMODINÁMICA"/>
    <s v="2S"/>
    <n v="16623516"/>
    <s v="BAÑARES"/>
    <s v="PALACIOS"/>
    <s v="PAULA"/>
    <s v="BAÑARES PALACIOS, PAULA"/>
    <x v="1"/>
    <x v="0"/>
    <x v="1"/>
    <n v="0"/>
    <n v="0"/>
    <s v="pabanare"/>
    <s v="paula.banares@unirioja.es"/>
    <n v="2"/>
    <n v="2"/>
    <n v="536"/>
    <s v="PROFESOR INTERINO"/>
    <s v="P06"/>
    <s v="TIEMPO PARCIAL (6+6 HORAS)"/>
    <s v="2018-09-18 00:00:00.0"/>
    <s v="null"/>
    <s v="PI101276"/>
    <s v="PROFESOR CONTRATADO INTERINO"/>
    <s v="R112"/>
    <x v="8"/>
    <n v="385"/>
    <s v="FÍSICA APLICADA"/>
  </r>
  <r>
    <x v="16"/>
    <n v="16535939"/>
    <x v="5"/>
    <n v="842"/>
    <s v="078I"/>
    <s v="GRUPO-A1"/>
    <s v="Termodinámica"/>
    <s v="GI"/>
    <s v="GRUPO DE INFORMÁTICA"/>
    <s v="078I"/>
    <s v="INFORMÁTICA DE TERMODINÁMICA"/>
    <s v="GRUPO-A1"/>
    <s v="Grupo de Informática de Termodinámica"/>
    <s v="2S"/>
    <n v="16535939"/>
    <s v="MENDÍVIL"/>
    <s v="GIRO"/>
    <s v="MANUEL ANTONIO"/>
    <s v="MENDÍVIL GIRO, MANUEL ANTONIO"/>
    <x v="0"/>
    <x v="0"/>
    <x v="0"/>
    <n v="0"/>
    <n v="0"/>
    <s v="mamendiv"/>
    <s v="manuel-antonio.mendivil@unirioja.es"/>
    <n v="1"/>
    <n v="1"/>
    <n v="532"/>
    <s v="LABORAL DOCENTE-ASOCIADO"/>
    <s v="P04"/>
    <s v="TIEMPO PARCIAL (4+4 HORAS)"/>
    <s v="2016-09-15 00:00:00.0"/>
    <s v="2019-09-14 00:00:00.0"/>
    <s v="PI101042"/>
    <s v="PROFESOR ASOCIADO"/>
    <s v="R110"/>
    <x v="10"/>
    <n v="590"/>
    <s v="MÁQUINAS Y MOTORES TÉRMICOS"/>
  </r>
  <r>
    <x v="17"/>
    <n v="16508509"/>
    <x v="5"/>
    <n v="842"/>
    <s v="078G"/>
    <s v="GRUPO-A"/>
    <s v="Termodinámica"/>
    <s v="GG"/>
    <s v="GRUPO GRANDE"/>
    <s v="078G"/>
    <s v="GRUPO GRANDE DE TERMODINÁMICA"/>
    <s v="GRUPO-A"/>
    <s v="Grupo Grande de TERMODINÁMICA"/>
    <s v="2S"/>
    <n v="16508509"/>
    <s v="JUÁREZ"/>
    <s v="CASTELLÓ"/>
    <s v="MANUEL CELSO"/>
    <s v="JUÁREZ CASTELLÓ, MANUEL CELSO"/>
    <x v="1"/>
    <x v="0"/>
    <x v="0"/>
    <n v="6"/>
    <n v="2"/>
    <s v="mcjuarez"/>
    <s v="manuel.juarez@unirioja.es"/>
    <n v="2"/>
    <m/>
    <n v="500"/>
    <s v="CATEDRATICO DE UNIVERSIDAD"/>
    <s v="C01"/>
    <s v="TIEMPO COMPLETO"/>
    <s v="2018-12-05 00:00:00.0"/>
    <s v="null"/>
    <s v="DF100377"/>
    <s v="CATEDRÁTICO DE UNIVERSIDAD"/>
    <s v="R110"/>
    <x v="10"/>
    <n v="590"/>
    <s v="MÁQUINAS Y MOTORES TÉRMICOS"/>
  </r>
  <r>
    <x v="17"/>
    <n v="16623516"/>
    <x v="5"/>
    <n v="842"/>
    <s v="078G"/>
    <s v="GRUPO-A"/>
    <s v="Termodinámica"/>
    <s v="GG"/>
    <s v="GRUPO GRANDE"/>
    <s v="078G"/>
    <s v="GRUPO GRANDE DE TERMODINÁMICA"/>
    <s v="GRUPO-A"/>
    <s v="Grupo Grande de TERMODINÁMICA"/>
    <s v="2S"/>
    <n v="16623516"/>
    <s v="BAÑARES"/>
    <s v="PALACIOS"/>
    <s v="PAULA"/>
    <s v="BAÑARES PALACIOS, PAULA"/>
    <x v="1"/>
    <x v="0"/>
    <x v="1"/>
    <n v="0"/>
    <n v="0"/>
    <s v="pabanare"/>
    <s v="paula.banares@unirioja.es"/>
    <n v="2"/>
    <m/>
    <n v="536"/>
    <s v="PROFESOR INTERINO"/>
    <s v="P06"/>
    <s v="TIEMPO PARCIAL (6+6 HORAS)"/>
    <s v="2018-09-18 00:00:00.0"/>
    <s v="null"/>
    <s v="PI101276"/>
    <s v="PROFESOR CONTRATADO INTERINO"/>
    <s v="R112"/>
    <x v="8"/>
    <n v="385"/>
    <s v="FÍSICA APLICADA"/>
  </r>
  <r>
    <x v="17"/>
    <n v="16535939"/>
    <x v="5"/>
    <n v="842"/>
    <s v="078I"/>
    <s v="GRUPO-A1"/>
    <s v="Termodinámica"/>
    <s v="GI"/>
    <s v="GRUPO DE INFORMÁTICA"/>
    <s v="078I"/>
    <s v="INFORMÁTICA DE TERMODINÁMICA"/>
    <s v="GRUPO-A1"/>
    <s v="Grupo de Informática de Termodinámica"/>
    <s v="2S"/>
    <n v="16535939"/>
    <s v="MENDÍVIL"/>
    <s v="GIRO"/>
    <s v="MANUEL ANTONIO"/>
    <s v="MENDÍVIL GIRO, MANUEL ANTONIO"/>
    <x v="0"/>
    <x v="0"/>
    <x v="0"/>
    <n v="0"/>
    <n v="0"/>
    <s v="mamendiv"/>
    <s v="manuel-antonio.mendivil@unirioja.es"/>
    <n v="1"/>
    <m/>
    <n v="532"/>
    <s v="LABORAL DOCENTE-ASOCIADO"/>
    <s v="P04"/>
    <s v="TIEMPO PARCIAL (4+4 HORAS)"/>
    <s v="2016-09-15 00:00:00.0"/>
    <s v="2019-09-14 00:00:00.0"/>
    <s v="PI101042"/>
    <s v="PROFESOR ASOCIADO"/>
    <s v="R110"/>
    <x v="10"/>
    <n v="590"/>
    <s v="MÁQUINAS Y MOTORES TÉRMICOS"/>
  </r>
  <r>
    <x v="18"/>
    <n v="16508509"/>
    <x v="5"/>
    <n v="842"/>
    <s v="078G"/>
    <s v="GRUPO-A"/>
    <s v="Termodinámica"/>
    <s v="GG"/>
    <s v="GRUPO GRANDE"/>
    <s v="078G"/>
    <s v="GRUPO GRANDE DE TERMODINÁMICA"/>
    <s v="GRUPO-A"/>
    <s v="Grupo Grande de TERMODINÁMICA"/>
    <s v="2S"/>
    <n v="16508509"/>
    <s v="JUÁREZ"/>
    <s v="CASTELLÓ"/>
    <s v="MANUEL CELSO"/>
    <s v="JUÁREZ CASTELLÓ, MANUEL CELSO"/>
    <x v="1"/>
    <x v="0"/>
    <x v="0"/>
    <n v="6"/>
    <n v="2"/>
    <s v="mcjuarez"/>
    <s v="manuel.juarez@unirioja.es"/>
    <n v="2"/>
    <m/>
    <n v="500"/>
    <s v="CATEDRATICO DE UNIVERSIDAD"/>
    <s v="C01"/>
    <s v="TIEMPO COMPLETO"/>
    <s v="2018-12-05 00:00:00.0"/>
    <s v="null"/>
    <s v="DF100377"/>
    <s v="CATEDRÁTICO DE UNIVERSIDAD"/>
    <s v="R110"/>
    <x v="10"/>
    <n v="590"/>
    <s v="MÁQUINAS Y MOTORES TÉRMICOS"/>
  </r>
  <r>
    <x v="18"/>
    <n v="16623516"/>
    <x v="5"/>
    <n v="842"/>
    <s v="078G"/>
    <s v="GRUPO-A"/>
    <s v="Termodinámica"/>
    <s v="GG"/>
    <s v="GRUPO GRANDE"/>
    <s v="078G"/>
    <s v="GRUPO GRANDE DE TERMODINÁMICA"/>
    <s v="GRUPO-A"/>
    <s v="Grupo Grande de TERMODINÁMICA"/>
    <s v="2S"/>
    <n v="16623516"/>
    <s v="BAÑARES"/>
    <s v="PALACIOS"/>
    <s v="PAULA"/>
    <s v="BAÑARES PALACIOS, PAULA"/>
    <x v="1"/>
    <x v="0"/>
    <x v="1"/>
    <n v="0"/>
    <n v="0"/>
    <s v="pabanare"/>
    <s v="paula.banares@unirioja.es"/>
    <n v="2"/>
    <m/>
    <n v="536"/>
    <s v="PROFESOR INTERINO"/>
    <s v="P06"/>
    <s v="TIEMPO PARCIAL (6+6 HORAS)"/>
    <s v="2018-09-18 00:00:00.0"/>
    <s v="null"/>
    <s v="PI101276"/>
    <s v="PROFESOR CONTRATADO INTERINO"/>
    <s v="R112"/>
    <x v="8"/>
    <n v="385"/>
    <s v="FÍSICA APLICADA"/>
  </r>
  <r>
    <x v="18"/>
    <n v="16535939"/>
    <x v="5"/>
    <n v="842"/>
    <s v="078I"/>
    <s v="GRUPO-A1"/>
    <s v="Termodinámica"/>
    <s v="GI"/>
    <s v="GRUPO DE INFORMÁTICA"/>
    <s v="078I"/>
    <s v="INFORMÁTICA DE TERMODINÁMICA"/>
    <s v="GRUPO-A1"/>
    <s v="Grupo de Informática de Termodinámica"/>
    <s v="2S"/>
    <n v="16535939"/>
    <s v="MENDÍVIL"/>
    <s v="GIRO"/>
    <s v="MANUEL ANTONIO"/>
    <s v="MENDÍVIL GIRO, MANUEL ANTONIO"/>
    <x v="0"/>
    <x v="0"/>
    <x v="0"/>
    <n v="0"/>
    <n v="0"/>
    <s v="mamendiv"/>
    <s v="manuel-antonio.mendivil@unirioja.es"/>
    <n v="1"/>
    <m/>
    <n v="532"/>
    <s v="LABORAL DOCENTE-ASOCIADO"/>
    <s v="P04"/>
    <s v="TIEMPO PARCIAL (4+4 HORAS)"/>
    <s v="2016-09-15 00:00:00.0"/>
    <s v="2019-09-14 00:00:00.0"/>
    <s v="PI101042"/>
    <s v="PROFESOR ASOCIADO"/>
    <s v="R110"/>
    <x v="10"/>
    <n v="590"/>
    <s v="MÁQUINAS Y MOTORES TÉRMICOS"/>
  </r>
  <r>
    <x v="16"/>
    <n v="16567689"/>
    <x v="5"/>
    <n v="843"/>
    <s v="079G"/>
    <s v="GRUPO-A"/>
    <s v="Informática"/>
    <s v="GG"/>
    <s v="GRUPO GRANDE"/>
    <s v="079G"/>
    <s v="GRUPO GRANDE DE INFORMÁTICA"/>
    <s v="GRUPO-A"/>
    <s v="Grupo Grande de INFORMÁTICA"/>
    <s v="2S"/>
    <n v="16567689"/>
    <s v="SÁENZ DE CABEZÓN"/>
    <s v="IRIGARAY"/>
    <s v="EDUARDO"/>
    <s v="SÁENZ DE CABEZÓN IRIGARAY, EDUARDO"/>
    <x v="0"/>
    <x v="0"/>
    <x v="0"/>
    <n v="2"/>
    <n v="0"/>
    <s v="esaenz-d"/>
    <s v="eduardo.saenz-de-cabezon@unirioja.es"/>
    <n v="3"/>
    <n v="3"/>
    <n v="504"/>
    <s v="PROFESOR TITULAR UNIVERSIDAD"/>
    <s v="C01"/>
    <s v="TIEMPO COMPLETO"/>
    <s v="2018-12-18 00:00:00.0"/>
    <s v="null"/>
    <s v="DF100367"/>
    <s v="PROFESOR TITULAR DE UNIVERSIDAD"/>
    <s v="R111"/>
    <x v="7"/>
    <n v="570"/>
    <s v="LENGUAJES Y SISTEMAS INFORMÁTICOS"/>
  </r>
  <r>
    <x v="16"/>
    <n v="16622450"/>
    <x v="5"/>
    <n v="843"/>
    <s v="079I"/>
    <s v="GRUPO-A1"/>
    <s v="Informática"/>
    <s v="GI"/>
    <s v="GRUPO DE INFORMÁTICA"/>
    <s v="079I"/>
    <s v="INFORMÁTICA DE INFORMÁTICA"/>
    <s v="GRUPO-A1"/>
    <s v="Grupo Informático de Informática"/>
    <s v="2S"/>
    <n v="16622450"/>
    <s v="DIVASÓN"/>
    <s v="MALLAGARAY"/>
    <s v="JOSE"/>
    <s v="DIVASÓN MALLAGARAY, JOSE"/>
    <x v="1"/>
    <x v="0"/>
    <x v="0"/>
    <n v="1"/>
    <n v="0"/>
    <s v="jodivaso"/>
    <s v="jose.divason@unirioja.es"/>
    <n v="2.2000000000000002"/>
    <n v="2.2000000000000002"/>
    <n v="536"/>
    <s v="PROFESOR INTERINO"/>
    <s v="C01"/>
    <s v="TIEMPO COMPLETO"/>
    <s v="2017-09-15 00:00:00.0"/>
    <s v="null"/>
    <s v="PI101270"/>
    <s v="PROFESOR CONTRATADO INTERINO"/>
    <s v="R111"/>
    <x v="7"/>
    <n v="75"/>
    <s v="CIENCIA DE LA COMPUTACIÓN E INTELIGENCIA ARTIFICIA"/>
  </r>
  <r>
    <x v="16"/>
    <n v="77566977"/>
    <x v="5"/>
    <n v="843"/>
    <s v="079I"/>
    <s v="GRUPO-B1"/>
    <s v="Informática"/>
    <s v="GI"/>
    <s v="GRUPO DE INFORMÁTICA"/>
    <s v="079I"/>
    <s v="INFORMÁTICA DE INFORMÁTICA"/>
    <s v="GRUPO-B1"/>
    <s v="Grupo Informático de Informática"/>
    <s v="2S"/>
    <n v="77566977"/>
    <s v="LÓPEZ"/>
    <s v="GÓMEZ"/>
    <s v="ROSARIO"/>
    <s v="LÓPEZ GÓMEZ, ROSARIO"/>
    <x v="1"/>
    <x v="0"/>
    <x v="1"/>
    <n v="0"/>
    <n v="0"/>
    <s v="rolopez"/>
    <s v="rosario.lopez@unirioja.es"/>
    <n v="2.2000000000000002"/>
    <n v="2.2000000000000002"/>
    <n v="532"/>
    <s v="LABORAL DOCENTE-ASOCIADO"/>
    <s v="P05"/>
    <s v="TIEMPO PARCIAL (5+5 HORAS)"/>
    <s v="2018-09-17 00:00:00.0"/>
    <s v="2019-09-14 00:00:00.0"/>
    <s v="PI101387"/>
    <s v="PROFESOR ASOCIADO"/>
    <s v="R111"/>
    <x v="7"/>
    <n v="570"/>
    <s v="LENGUAJES Y SISTEMAS INFORMÁTICOS"/>
  </r>
  <r>
    <x v="17"/>
    <n v="16567689"/>
    <x v="5"/>
    <n v="843"/>
    <s v="079G"/>
    <s v="GRUPO-A"/>
    <s v="Informática"/>
    <s v="GG"/>
    <s v="GRUPO GRANDE"/>
    <s v="079G"/>
    <s v="GRUPO GRANDE DE INFORMÁTICA"/>
    <s v="GRUPO-A"/>
    <s v="Grupo Grande de INFORMÁTICA"/>
    <s v="2S"/>
    <n v="16567689"/>
    <s v="SÁENZ DE CABEZÓN"/>
    <s v="IRIGARAY"/>
    <s v="EDUARDO"/>
    <s v="SÁENZ DE CABEZÓN IRIGARAY, EDUARDO"/>
    <x v="0"/>
    <x v="0"/>
    <x v="0"/>
    <n v="2"/>
    <n v="0"/>
    <s v="esaenz-d"/>
    <s v="eduardo.saenz-de-cabezon@unirioja.es"/>
    <n v="3"/>
    <m/>
    <n v="504"/>
    <s v="PROFESOR TITULAR UNIVERSIDAD"/>
    <s v="C01"/>
    <s v="TIEMPO COMPLETO"/>
    <s v="2018-12-18 00:00:00.0"/>
    <s v="null"/>
    <s v="DF100367"/>
    <s v="PROFESOR TITULAR DE UNIVERSIDAD"/>
    <s v="R111"/>
    <x v="7"/>
    <n v="570"/>
    <s v="LENGUAJES Y SISTEMAS INFORMÁTICOS"/>
  </r>
  <r>
    <x v="17"/>
    <n v="16622450"/>
    <x v="5"/>
    <n v="843"/>
    <s v="079I"/>
    <s v="GRUPO-A1"/>
    <s v="Informática"/>
    <s v="GI"/>
    <s v="GRUPO DE INFORMÁTICA"/>
    <s v="079I"/>
    <s v="INFORMÁTICA DE INFORMÁTICA"/>
    <s v="GRUPO-A1"/>
    <s v="Grupo Informático de Informática"/>
    <s v="2S"/>
    <n v="16622450"/>
    <s v="DIVASÓN"/>
    <s v="MALLAGARAY"/>
    <s v="JOSE"/>
    <s v="DIVASÓN MALLAGARAY, JOSE"/>
    <x v="1"/>
    <x v="0"/>
    <x v="0"/>
    <n v="1"/>
    <n v="0"/>
    <s v="jodivaso"/>
    <s v="jose.divason@unirioja.es"/>
    <n v="2.2000000000000002"/>
    <m/>
    <n v="536"/>
    <s v="PROFESOR INTERINO"/>
    <s v="C01"/>
    <s v="TIEMPO COMPLETO"/>
    <s v="2017-09-15 00:00:00.0"/>
    <s v="null"/>
    <s v="PI101270"/>
    <s v="PROFESOR CONTRATADO INTERINO"/>
    <s v="R111"/>
    <x v="7"/>
    <n v="75"/>
    <s v="CIENCIA DE LA COMPUTACIÓN E INTELIGENCIA ARTIFICIA"/>
  </r>
  <r>
    <x v="17"/>
    <n v="77566977"/>
    <x v="5"/>
    <n v="843"/>
    <s v="079I"/>
    <s v="GRUPO-B1"/>
    <s v="Informática"/>
    <s v="GI"/>
    <s v="GRUPO DE INFORMÁTICA"/>
    <s v="079I"/>
    <s v="INFORMÁTICA DE INFORMÁTICA"/>
    <s v="GRUPO-B1"/>
    <s v="Grupo Informático de Informática"/>
    <s v="2S"/>
    <n v="77566977"/>
    <s v="LÓPEZ"/>
    <s v="GÓMEZ"/>
    <s v="ROSARIO"/>
    <s v="LÓPEZ GÓMEZ, ROSARIO"/>
    <x v="1"/>
    <x v="0"/>
    <x v="1"/>
    <n v="0"/>
    <n v="0"/>
    <s v="rolopez"/>
    <s v="rosario.lopez@unirioja.es"/>
    <n v="2.2000000000000002"/>
    <m/>
    <n v="532"/>
    <s v="LABORAL DOCENTE-ASOCIADO"/>
    <s v="P05"/>
    <s v="TIEMPO PARCIAL (5+5 HORAS)"/>
    <s v="2018-09-17 00:00:00.0"/>
    <s v="2019-09-14 00:00:00.0"/>
    <s v="PI101387"/>
    <s v="PROFESOR ASOCIADO"/>
    <s v="R111"/>
    <x v="7"/>
    <n v="570"/>
    <s v="LENGUAJES Y SISTEMAS INFORMÁTICOS"/>
  </r>
  <r>
    <x v="18"/>
    <n v="16567689"/>
    <x v="5"/>
    <n v="843"/>
    <s v="079G"/>
    <s v="GRUPO-A"/>
    <s v="Informática"/>
    <s v="GG"/>
    <s v="GRUPO GRANDE"/>
    <s v="079G"/>
    <s v="GRUPO GRANDE DE INFORMÁTICA"/>
    <s v="GRUPO-A"/>
    <s v="Grupo Grande de INFORMÁTICA"/>
    <s v="2S"/>
    <n v="16567689"/>
    <s v="SÁENZ DE CABEZÓN"/>
    <s v="IRIGARAY"/>
    <s v="EDUARDO"/>
    <s v="SÁENZ DE CABEZÓN IRIGARAY, EDUARDO"/>
    <x v="0"/>
    <x v="0"/>
    <x v="0"/>
    <n v="2"/>
    <n v="0"/>
    <s v="esaenz-d"/>
    <s v="eduardo.saenz-de-cabezon@unirioja.es"/>
    <n v="3"/>
    <m/>
    <n v="504"/>
    <s v="PROFESOR TITULAR UNIVERSIDAD"/>
    <s v="C01"/>
    <s v="TIEMPO COMPLETO"/>
    <s v="2018-12-18 00:00:00.0"/>
    <s v="null"/>
    <s v="DF100367"/>
    <s v="PROFESOR TITULAR DE UNIVERSIDAD"/>
    <s v="R111"/>
    <x v="7"/>
    <n v="570"/>
    <s v="LENGUAJES Y SISTEMAS INFORMÁTICOS"/>
  </r>
  <r>
    <x v="18"/>
    <n v="16622450"/>
    <x v="5"/>
    <n v="843"/>
    <s v="079I"/>
    <s v="GRUPO-A1"/>
    <s v="Informática"/>
    <s v="GI"/>
    <s v="GRUPO DE INFORMÁTICA"/>
    <s v="079I"/>
    <s v="INFORMÁTICA DE INFORMÁTICA"/>
    <s v="GRUPO-A1"/>
    <s v="Grupo Informático de Informática"/>
    <s v="2S"/>
    <n v="16622450"/>
    <s v="DIVASÓN"/>
    <s v="MALLAGARAY"/>
    <s v="JOSE"/>
    <s v="DIVASÓN MALLAGARAY, JOSE"/>
    <x v="1"/>
    <x v="0"/>
    <x v="0"/>
    <n v="1"/>
    <n v="0"/>
    <s v="jodivaso"/>
    <s v="jose.divason@unirioja.es"/>
    <n v="2.2000000000000002"/>
    <m/>
    <n v="536"/>
    <s v="PROFESOR INTERINO"/>
    <s v="C01"/>
    <s v="TIEMPO COMPLETO"/>
    <s v="2017-09-15 00:00:00.0"/>
    <s v="null"/>
    <s v="PI101270"/>
    <s v="PROFESOR CONTRATADO INTERINO"/>
    <s v="R111"/>
    <x v="7"/>
    <n v="75"/>
    <s v="CIENCIA DE LA COMPUTACIÓN E INTELIGENCIA ARTIFICIA"/>
  </r>
  <r>
    <x v="18"/>
    <n v="77566977"/>
    <x v="5"/>
    <n v="843"/>
    <s v="079I"/>
    <s v="GRUPO-B1"/>
    <s v="Informática"/>
    <s v="GI"/>
    <s v="GRUPO DE INFORMÁTICA"/>
    <s v="079I"/>
    <s v="INFORMÁTICA DE INFORMÁTICA"/>
    <s v="GRUPO-B1"/>
    <s v="Grupo Informático de Informática"/>
    <s v="2S"/>
    <n v="77566977"/>
    <s v="LÓPEZ"/>
    <s v="GÓMEZ"/>
    <s v="ROSARIO"/>
    <s v="LÓPEZ GÓMEZ, ROSARIO"/>
    <x v="1"/>
    <x v="0"/>
    <x v="1"/>
    <n v="0"/>
    <n v="0"/>
    <s v="rolopez"/>
    <s v="rosario.lopez@unirioja.es"/>
    <n v="2.2000000000000002"/>
    <m/>
    <n v="532"/>
    <s v="LABORAL DOCENTE-ASOCIADO"/>
    <s v="P05"/>
    <s v="TIEMPO PARCIAL (5+5 HORAS)"/>
    <s v="2018-09-17 00:00:00.0"/>
    <s v="2019-09-14 00:00:00.0"/>
    <s v="PI101387"/>
    <s v="PROFESOR ASOCIADO"/>
    <s v="R111"/>
    <x v="7"/>
    <n v="570"/>
    <s v="LENGUAJES Y SISTEMAS INFORMÁTICOS"/>
  </r>
  <r>
    <x v="16"/>
    <n v="16549295"/>
    <x v="5"/>
    <n v="844"/>
    <s v="080G"/>
    <s v="GRUPO-A"/>
    <s v="Matemáticas III"/>
    <s v="GG"/>
    <s v="GRUPO GRANDE"/>
    <s v="080G"/>
    <s v="GRUPO GRANDE DE MATEMÁTICAS III"/>
    <s v="GRUPO-A"/>
    <s v="Grupo Grande de MATEMÁTICAS III"/>
    <s v="2S"/>
    <n v="16549295"/>
    <s v="EZQUERRO"/>
    <s v="FERNÁNDEZ"/>
    <s v="JOSÉ ANTONIO"/>
    <s v="EZQUERRO FERNÁNDEZ, JOSÉ ANTONIO"/>
    <x v="0"/>
    <x v="0"/>
    <x v="0"/>
    <n v="5"/>
    <n v="4"/>
    <s v="jezquer"/>
    <s v="jezquer@unirioja.es"/>
    <n v="4"/>
    <n v="4"/>
    <n v="500"/>
    <s v="CATEDRATICO DE UNIVERSIDAD"/>
    <s v="01R"/>
    <s v="TIEMPO COMPLETO REDUCIDO"/>
    <s v="2018-09-17 00:00:00.0"/>
    <s v="null"/>
    <s v="DF100347"/>
    <s v="CATEDRÁTICO DE UNIVERSIDAD"/>
    <s v="R111"/>
    <x v="7"/>
    <n v="595"/>
    <s v="MATEMÁTICA APLICADA"/>
  </r>
  <r>
    <x v="16"/>
    <n v="16538692"/>
    <x v="5"/>
    <n v="844"/>
    <s v="080G"/>
    <s v="GRUPO-B"/>
    <s v="Matemáticas III"/>
    <s v="GG"/>
    <s v="GRUPO GRANDE"/>
    <s v="080G"/>
    <s v="GRUPO GRANDE DE MATEMÁTICAS III"/>
    <s v="GRUPO-B"/>
    <s v="Grupo Grande de MATEMÁTICAS III"/>
    <s v="2S"/>
    <n v="16538692"/>
    <s v="MARTÍNEZ"/>
    <s v="GARCÍA"/>
    <s v="MARÍA ÁNGELES"/>
    <s v="MARTÍNEZ GARCÍA, MARÍA ÁNGELES"/>
    <x v="0"/>
    <x v="0"/>
    <x v="0"/>
    <n v="5"/>
    <n v="0"/>
    <s v="mamartin"/>
    <s v="angeles.martinez@unirioja.es"/>
    <n v="4"/>
    <n v="4"/>
    <n v="534"/>
    <s v="CONTRATADO DOCTOR -TIPO 1"/>
    <s v="C01"/>
    <s v="TIEMPO COMPLETO"/>
    <s v="2012-05-04 00:00:00.0"/>
    <s v="null"/>
    <s v="DF32281"/>
    <s v="CONTRATADO DOCTOR"/>
    <s v="R111"/>
    <x v="7"/>
    <n v="595"/>
    <s v="MATEMÁTICA APLICADA"/>
  </r>
  <r>
    <x v="16"/>
    <n v="16573324"/>
    <x v="5"/>
    <n v="844"/>
    <s v="080I"/>
    <s v="GRUPO-A1"/>
    <s v="Matemáticas III"/>
    <s v="GI"/>
    <s v="GRUPO DE INFORMÁTICA"/>
    <s v="080I"/>
    <s v="INFORMÁTICA DE MATEMÁTICAS III"/>
    <s v="GRUPO-A1"/>
    <s v="Grupo de Informática de Matemáticas III"/>
    <s v="2S"/>
    <n v="16573324"/>
    <s v="ROMERO"/>
    <s v="ÁLVAREZ"/>
    <s v="NATALIA"/>
    <s v="ROMERO ÁLVAREZ, NATALIA"/>
    <x v="1"/>
    <x v="0"/>
    <x v="0"/>
    <n v="3"/>
    <n v="2"/>
    <s v="naromero"/>
    <s v="natalia.romero@unirioja.es"/>
    <n v="1"/>
    <n v="1"/>
    <s v="A-0504"/>
    <s v="PROFESOR TITULAR UNIVERSIDAD"/>
    <s v="C01"/>
    <s v="TIEMPO COMPLETO"/>
    <s v="2010-11-18 00:00:00.0"/>
    <s v="null"/>
    <s v="DF100283"/>
    <s v="PROFESOR TITULAR DE UNIVERSIDAD"/>
    <s v="R111"/>
    <x v="7"/>
    <n v="595"/>
    <s v="MATEMÁTICA APLICADA"/>
  </r>
  <r>
    <x v="17"/>
    <n v="16549295"/>
    <x v="5"/>
    <n v="844"/>
    <s v="080G"/>
    <s v="GRUPO-A"/>
    <s v="Matemáticas III"/>
    <s v="GG"/>
    <s v="GRUPO GRANDE"/>
    <s v="080G"/>
    <s v="GRUPO GRANDE DE MATEMÁTICAS III"/>
    <s v="GRUPO-A"/>
    <s v="Grupo Grande de MATEMÁTICAS III"/>
    <s v="2S"/>
    <n v="16549295"/>
    <s v="EZQUERRO"/>
    <s v="FERNÁNDEZ"/>
    <s v="JOSÉ ANTONIO"/>
    <s v="EZQUERRO FERNÁNDEZ, JOSÉ ANTONIO"/>
    <x v="0"/>
    <x v="0"/>
    <x v="0"/>
    <n v="5"/>
    <n v="4"/>
    <s v="jezquer"/>
    <s v="jezquer@unirioja.es"/>
    <n v="4"/>
    <m/>
    <n v="500"/>
    <s v="CATEDRATICO DE UNIVERSIDAD"/>
    <s v="01R"/>
    <s v="TIEMPO COMPLETO REDUCIDO"/>
    <s v="2018-09-17 00:00:00.0"/>
    <s v="null"/>
    <s v="DF100347"/>
    <s v="CATEDRÁTICO DE UNIVERSIDAD"/>
    <s v="R111"/>
    <x v="7"/>
    <n v="595"/>
    <s v="MATEMÁTICA APLICADA"/>
  </r>
  <r>
    <x v="17"/>
    <n v="16538692"/>
    <x v="5"/>
    <n v="844"/>
    <s v="080G"/>
    <s v="GRUPO-B"/>
    <s v="Matemáticas III"/>
    <s v="GG"/>
    <s v="GRUPO GRANDE"/>
    <s v="080G"/>
    <s v="GRUPO GRANDE DE MATEMÁTICAS III"/>
    <s v="GRUPO-B"/>
    <s v="Grupo Grande de MATEMÁTICAS III"/>
    <s v="2S"/>
    <n v="16538692"/>
    <s v="MARTÍNEZ"/>
    <s v="GARCÍA"/>
    <s v="MARÍA ÁNGELES"/>
    <s v="MARTÍNEZ GARCÍA, MARÍA ÁNGELES"/>
    <x v="0"/>
    <x v="0"/>
    <x v="0"/>
    <n v="5"/>
    <n v="0"/>
    <s v="mamartin"/>
    <s v="angeles.martinez@unirioja.es"/>
    <n v="4"/>
    <m/>
    <n v="534"/>
    <s v="CONTRATADO DOCTOR -TIPO 1"/>
    <s v="C01"/>
    <s v="TIEMPO COMPLETO"/>
    <s v="2012-05-04 00:00:00.0"/>
    <s v="null"/>
    <s v="DF32281"/>
    <s v="CONTRATADO DOCTOR"/>
    <s v="R111"/>
    <x v="7"/>
    <n v="595"/>
    <s v="MATEMÁTICA APLICADA"/>
  </r>
  <r>
    <x v="17"/>
    <n v="16573324"/>
    <x v="5"/>
    <n v="844"/>
    <s v="080I"/>
    <s v="GRUPO-A1"/>
    <s v="Matemáticas III"/>
    <s v="GI"/>
    <s v="GRUPO DE INFORMÁTICA"/>
    <s v="080I"/>
    <s v="INFORMÁTICA DE MATEMÁTICAS III"/>
    <s v="GRUPO-A1"/>
    <s v="Grupo de Informática de Matemáticas III"/>
    <s v="2S"/>
    <n v="16573324"/>
    <s v="ROMERO"/>
    <s v="ÁLVAREZ"/>
    <s v="NATALIA"/>
    <s v="ROMERO ÁLVAREZ, NATALIA"/>
    <x v="1"/>
    <x v="0"/>
    <x v="0"/>
    <n v="3"/>
    <n v="2"/>
    <s v="naromero"/>
    <s v="natalia.romero@unirioja.es"/>
    <n v="1"/>
    <m/>
    <s v="A-0504"/>
    <s v="PROFESOR TITULAR UNIVERSIDAD"/>
    <s v="C01"/>
    <s v="TIEMPO COMPLETO"/>
    <s v="2010-11-18 00:00:00.0"/>
    <s v="null"/>
    <s v="DF100283"/>
    <s v="PROFESOR TITULAR DE UNIVERSIDAD"/>
    <s v="R111"/>
    <x v="7"/>
    <n v="595"/>
    <s v="MATEMÁTICA APLICADA"/>
  </r>
  <r>
    <x v="18"/>
    <n v="16549295"/>
    <x v="5"/>
    <n v="844"/>
    <s v="080G"/>
    <s v="GRUPO-A"/>
    <s v="Matemáticas III"/>
    <s v="GG"/>
    <s v="GRUPO GRANDE"/>
    <s v="080G"/>
    <s v="GRUPO GRANDE DE MATEMÁTICAS III"/>
    <s v="GRUPO-A"/>
    <s v="Grupo Grande de MATEMÁTICAS III"/>
    <s v="2S"/>
    <n v="16549295"/>
    <s v="EZQUERRO"/>
    <s v="FERNÁNDEZ"/>
    <s v="JOSÉ ANTONIO"/>
    <s v="EZQUERRO FERNÁNDEZ, JOSÉ ANTONIO"/>
    <x v="0"/>
    <x v="0"/>
    <x v="0"/>
    <n v="5"/>
    <n v="4"/>
    <s v="jezquer"/>
    <s v="jezquer@unirioja.es"/>
    <n v="4"/>
    <m/>
    <n v="500"/>
    <s v="CATEDRATICO DE UNIVERSIDAD"/>
    <s v="01R"/>
    <s v="TIEMPO COMPLETO REDUCIDO"/>
    <s v="2018-09-17 00:00:00.0"/>
    <s v="null"/>
    <s v="DF100347"/>
    <s v="CATEDRÁTICO DE UNIVERSIDAD"/>
    <s v="R111"/>
    <x v="7"/>
    <n v="595"/>
    <s v="MATEMÁTICA APLICADA"/>
  </r>
  <r>
    <x v="18"/>
    <n v="16538692"/>
    <x v="5"/>
    <n v="844"/>
    <s v="080G"/>
    <s v="GRUPO-B"/>
    <s v="Matemáticas III"/>
    <s v="GG"/>
    <s v="GRUPO GRANDE"/>
    <s v="080G"/>
    <s v="GRUPO GRANDE DE MATEMÁTICAS III"/>
    <s v="GRUPO-B"/>
    <s v="Grupo Grande de MATEMÁTICAS III"/>
    <s v="2S"/>
    <n v="16538692"/>
    <s v="MARTÍNEZ"/>
    <s v="GARCÍA"/>
    <s v="MARÍA ÁNGELES"/>
    <s v="MARTÍNEZ GARCÍA, MARÍA ÁNGELES"/>
    <x v="0"/>
    <x v="0"/>
    <x v="0"/>
    <n v="5"/>
    <n v="0"/>
    <s v="mamartin"/>
    <s v="angeles.martinez@unirioja.es"/>
    <n v="4"/>
    <m/>
    <n v="534"/>
    <s v="CONTRATADO DOCTOR -TIPO 1"/>
    <s v="C01"/>
    <s v="TIEMPO COMPLETO"/>
    <s v="2012-05-04 00:00:00.0"/>
    <s v="null"/>
    <s v="DF32281"/>
    <s v="CONTRATADO DOCTOR"/>
    <s v="R111"/>
    <x v="7"/>
    <n v="595"/>
    <s v="MATEMÁTICA APLICADA"/>
  </r>
  <r>
    <x v="18"/>
    <n v="16573324"/>
    <x v="5"/>
    <n v="844"/>
    <s v="080I"/>
    <s v="GRUPO-A1"/>
    <s v="Matemáticas III"/>
    <s v="GI"/>
    <s v="GRUPO DE INFORMÁTICA"/>
    <s v="080I"/>
    <s v="INFORMÁTICA DE MATEMÁTICAS III"/>
    <s v="GRUPO-A1"/>
    <s v="Grupo de Informática de Matemáticas III"/>
    <s v="2S"/>
    <n v="16573324"/>
    <s v="ROMERO"/>
    <s v="ÁLVAREZ"/>
    <s v="NATALIA"/>
    <s v="ROMERO ÁLVAREZ, NATALIA"/>
    <x v="1"/>
    <x v="0"/>
    <x v="0"/>
    <n v="3"/>
    <n v="2"/>
    <s v="naromero"/>
    <s v="natalia.romero@unirioja.es"/>
    <n v="1"/>
    <m/>
    <s v="A-0504"/>
    <s v="PROFESOR TITULAR UNIVERSIDAD"/>
    <s v="C01"/>
    <s v="TIEMPO COMPLETO"/>
    <s v="2010-11-18 00:00:00.0"/>
    <s v="null"/>
    <s v="DF100283"/>
    <s v="PROFESOR TITULAR DE UNIVERSIDAD"/>
    <s v="R111"/>
    <x v="7"/>
    <n v="595"/>
    <s v="MATEMÁTICA APLICADA"/>
  </r>
  <r>
    <x v="16"/>
    <n v="72779052"/>
    <x v="5"/>
    <n v="845"/>
    <s v="081R"/>
    <s v="GRUPO-A1"/>
    <s v="Ingeniería del medio ambiente"/>
    <s v="GR"/>
    <s v="GRUPO REDUCIDO"/>
    <s v="081R"/>
    <s v="GRUPO REDUCIDO DE INGENIERÍA DEL MEDIO AMBIENTE"/>
    <s v="GRUPO-A1"/>
    <s v="Grupo Reducido de Ingeniería del medio ambiente"/>
    <s v="2S"/>
    <n v="72779052"/>
    <s v="RUBIO"/>
    <s v="BARRAGÁN"/>
    <s v="NICOLÁS"/>
    <s v="RUBIO BARRAGÁN, NICOLÁS"/>
    <x v="1"/>
    <x v="0"/>
    <x v="1"/>
    <n v="0"/>
    <n v="0"/>
    <s v="nirubio"/>
    <s v="nicolas.rubio@unirioja.es"/>
    <n v="1"/>
    <n v="1"/>
    <n v="532"/>
    <s v="LABORAL DOCENTE-ASOCIADO"/>
    <s v="P03"/>
    <s v="TIEMPO PARCIAL (3+3 HORAS)"/>
    <s v="2018-09-18 00:00:00.0"/>
    <s v="2019-09-14 00:00:00.0"/>
    <s v="PI101382"/>
    <s v="PROFESOR ASOCIADO"/>
    <s v="R110"/>
    <x v="10"/>
    <n v="720"/>
    <s v="PROYECTOS DE INGENIERÍA"/>
  </r>
  <r>
    <x v="17"/>
    <n v="16592485"/>
    <x v="5"/>
    <n v="845"/>
    <s v="081G"/>
    <s v="GRUPO-A"/>
    <s v="Ingeniería del medio ambiente"/>
    <s v="GG"/>
    <s v="GRUPO GRANDE"/>
    <s v="081G"/>
    <s v="GRUPO GRANDE DE INGENIERÍA DEL MEDIO AMBIENTE"/>
    <s v="GRUPO-A"/>
    <s v="Grupo Grande de INGENIERÍA DEL MEDIO AMBIENTE"/>
    <s v="2S"/>
    <n v="16592485"/>
    <s v="CORRAL"/>
    <s v="BOBADILLA"/>
    <s v="MARINA"/>
    <s v="CORRAL BOBADILLA, MARINA"/>
    <x v="0"/>
    <x v="0"/>
    <x v="0"/>
    <n v="0"/>
    <n v="0"/>
    <s v="macorrb"/>
    <s v="marina.corral@unirioja.es"/>
    <n v="4"/>
    <m/>
    <n v="504"/>
    <s v="PROFESOR TITULAR UNIVERSIDAD"/>
    <s v="C01"/>
    <s v="TIEMPO COMPLETO"/>
    <s v="2018-09-17 00:00:00.0"/>
    <s v="null"/>
    <s v="DF100360"/>
    <s v="PROFESOR TITULAR UNIVERSIDAD INTERINO"/>
    <s v="R110"/>
    <x v="10"/>
    <n v="720"/>
    <s v="PROYECTOS DE INGENIERÍA"/>
  </r>
  <r>
    <x v="17"/>
    <n v="5402584"/>
    <x v="5"/>
    <n v="845"/>
    <s v="081L"/>
    <s v="GRUPO-A1"/>
    <s v="Ingeniería del medio ambiente"/>
    <s v="GL"/>
    <s v="GRUPO DE LABORATORIO"/>
    <s v="081L"/>
    <s v="LABORATORIO DE INGENIERÍA DEL MEDIO AMBIENTE"/>
    <s v="GRUPO-A1"/>
    <s v="Grupo de Laboratorio de Ingeniería del medio ambiente"/>
    <s v="2S"/>
    <n v="5402584"/>
    <s v="GUTIÉRREZ"/>
    <s v="LÓPEZ"/>
    <s v="JOSÉ LUIS"/>
    <s v="GUTIÉRREZ LÓPEZ, JOSÉ LUIS"/>
    <x v="0"/>
    <x v="0"/>
    <x v="1"/>
    <n v="0"/>
    <n v="0"/>
    <s v="jogutirr"/>
    <s v="jose-luis.gutirrez@unirioja.es"/>
    <n v="1"/>
    <m/>
    <n v="532"/>
    <s v="LABORAL DOCENTE-ASOCIADO"/>
    <s v="P04"/>
    <s v="TIEMPO PARCIAL (4+4 HORAS)"/>
    <s v="2018-09-24 00:00:00.0"/>
    <s v="2019-09-14 00:00:00.0"/>
    <s v="PI101423"/>
    <s v="PROFESOR ASOCIADO"/>
    <s v="R110"/>
    <x v="10"/>
    <n v="720"/>
    <s v="PROYECTOS DE INGENIERÍA"/>
  </r>
  <r>
    <x v="17"/>
    <n v="72779052"/>
    <x v="5"/>
    <n v="845"/>
    <s v="081R"/>
    <s v="GRUPO-A1"/>
    <s v="Ingeniería del medio ambiente"/>
    <s v="GR"/>
    <s v="GRUPO REDUCIDO"/>
    <s v="081R"/>
    <s v="GRUPO REDUCIDO DE INGENIERÍA DEL MEDIO AMBIENTE"/>
    <s v="GRUPO-A1"/>
    <s v="Grupo Reducido de Ingeniería del medio ambiente"/>
    <s v="2S"/>
    <n v="72779052"/>
    <s v="RUBIO"/>
    <s v="BARRAGÁN"/>
    <s v="NICOLÁS"/>
    <s v="RUBIO BARRAGÁN, NICOLÁS"/>
    <x v="1"/>
    <x v="0"/>
    <x v="1"/>
    <n v="0"/>
    <n v="0"/>
    <s v="nirubio"/>
    <s v="nicolas.rubio@unirioja.es"/>
    <n v="1"/>
    <m/>
    <n v="532"/>
    <s v="LABORAL DOCENTE-ASOCIADO"/>
    <s v="P03"/>
    <s v="TIEMPO PARCIAL (3+3 HORAS)"/>
    <s v="2018-09-18 00:00:00.0"/>
    <s v="2019-09-14 00:00:00.0"/>
    <s v="PI101382"/>
    <s v="PROFESOR ASOCIADO"/>
    <s v="R110"/>
    <x v="10"/>
    <n v="720"/>
    <s v="PROYECTOS DE INGENIERÍA"/>
  </r>
  <r>
    <x v="18"/>
    <n v="16592485"/>
    <x v="5"/>
    <n v="845"/>
    <s v="081G"/>
    <s v="GRUPO-A"/>
    <s v="Ingeniería del medio ambiente"/>
    <s v="GG"/>
    <s v="GRUPO GRANDE"/>
    <s v="081G"/>
    <s v="GRUPO GRANDE DE INGENIERÍA DEL MEDIO AMBIENTE"/>
    <s v="GRUPO-A"/>
    <s v="Grupo Grande de INGENIERÍA DEL MEDIO AMBIENTE"/>
    <s v="2S"/>
    <n v="16592485"/>
    <s v="CORRAL"/>
    <s v="BOBADILLA"/>
    <s v="MARINA"/>
    <s v="CORRAL BOBADILLA, MARINA"/>
    <x v="0"/>
    <x v="0"/>
    <x v="0"/>
    <n v="0"/>
    <n v="0"/>
    <s v="macorrb"/>
    <s v="marina.corral@unirioja.es"/>
    <n v="4"/>
    <m/>
    <n v="504"/>
    <s v="PROFESOR TITULAR UNIVERSIDAD"/>
    <s v="C01"/>
    <s v="TIEMPO COMPLETO"/>
    <s v="2018-09-17 00:00:00.0"/>
    <s v="null"/>
    <s v="DF100360"/>
    <s v="PROFESOR TITULAR UNIVERSIDAD INTERINO"/>
    <s v="R110"/>
    <x v="10"/>
    <n v="720"/>
    <s v="PROYECTOS DE INGENIERÍA"/>
  </r>
  <r>
    <x v="18"/>
    <n v="5402584"/>
    <x v="5"/>
    <n v="845"/>
    <s v="081L"/>
    <s v="GRUPO-A1"/>
    <s v="Ingeniería del medio ambiente"/>
    <s v="GL"/>
    <s v="GRUPO DE LABORATORIO"/>
    <s v="081L"/>
    <s v="LABORATORIO DE INGENIERÍA DEL MEDIO AMBIENTE"/>
    <s v="GRUPO-A1"/>
    <s v="Grupo de Laboratorio de Ingeniería del medio ambiente"/>
    <s v="2S"/>
    <n v="5402584"/>
    <s v="GUTIÉRREZ"/>
    <s v="LÓPEZ"/>
    <s v="JOSÉ LUIS"/>
    <s v="GUTIÉRREZ LÓPEZ, JOSÉ LUIS"/>
    <x v="0"/>
    <x v="0"/>
    <x v="1"/>
    <n v="0"/>
    <n v="0"/>
    <s v="jogutirr"/>
    <s v="jose-luis.gutirrez@unirioja.es"/>
    <n v="1"/>
    <m/>
    <n v="532"/>
    <s v="LABORAL DOCENTE-ASOCIADO"/>
    <s v="P04"/>
    <s v="TIEMPO PARCIAL (4+4 HORAS)"/>
    <s v="2018-09-24 00:00:00.0"/>
    <s v="2019-09-14 00:00:00.0"/>
    <s v="PI101423"/>
    <s v="PROFESOR ASOCIADO"/>
    <s v="R110"/>
    <x v="10"/>
    <n v="720"/>
    <s v="PROYECTOS DE INGENIERÍA"/>
  </r>
  <r>
    <x v="18"/>
    <n v="72779052"/>
    <x v="5"/>
    <n v="845"/>
    <s v="081R"/>
    <s v="GRUPO-A1"/>
    <s v="Ingeniería del medio ambiente"/>
    <s v="GR"/>
    <s v="GRUPO REDUCIDO"/>
    <s v="081R"/>
    <s v="GRUPO REDUCIDO DE INGENIERÍA DEL MEDIO AMBIENTE"/>
    <s v="GRUPO-A1"/>
    <s v="Grupo Reducido de Ingeniería del medio ambiente"/>
    <s v="2S"/>
    <n v="72779052"/>
    <s v="RUBIO"/>
    <s v="BARRAGÁN"/>
    <s v="NICOLÁS"/>
    <s v="RUBIO BARRAGÁN, NICOLÁS"/>
    <x v="1"/>
    <x v="0"/>
    <x v="1"/>
    <n v="0"/>
    <n v="0"/>
    <s v="nirubio"/>
    <s v="nicolas.rubio@unirioja.es"/>
    <n v="1"/>
    <m/>
    <n v="532"/>
    <s v="LABORAL DOCENTE-ASOCIADO"/>
    <s v="P03"/>
    <s v="TIEMPO PARCIAL (3+3 HORAS)"/>
    <s v="2018-09-18 00:00:00.0"/>
    <s v="2019-09-14 00:00:00.0"/>
    <s v="PI101382"/>
    <s v="PROFESOR ASOCIADO"/>
    <s v="R110"/>
    <x v="10"/>
    <n v="720"/>
    <s v="PROYECTOS DE INGENIERÍA"/>
  </r>
  <r>
    <x v="5"/>
    <n v="13748929"/>
    <x v="2"/>
    <n v="851"/>
    <s v="851G"/>
    <s v="GRUPO-A"/>
    <s v="Prácticum I"/>
    <s v="GG"/>
    <s v="GRUPO GRANDE"/>
    <s v="851G"/>
    <s v="GG del PRÁCTICUM DE PRIMARIA"/>
    <s v="GRUPO-A"/>
    <s v="GG del PRÁCTICUM DE PRIMARIA"/>
    <s v="AN"/>
    <n v="13748929"/>
    <s v="VILLAR"/>
    <s v="FLOR"/>
    <s v="CARLOS JOSÉ"/>
    <s v="VILLAR FLOR, CARLOS JOSÉ"/>
    <x v="1"/>
    <x v="0"/>
    <x v="0"/>
    <n v="4"/>
    <n v="2"/>
    <s v="cavillar"/>
    <s v="carlos.villar@unirioja.es"/>
    <n v="1"/>
    <n v="1"/>
    <n v="504"/>
    <s v="PROFESOR TITULAR UNIVERSIDAD"/>
    <s v="C01"/>
    <s v="TIEMPO COMPLETO"/>
    <s v="2014-09-15 00:00:00.0"/>
    <s v="null"/>
    <s v="DF31687"/>
    <s v="TITULAR DE UNIVERSIDAD"/>
    <s v="R107"/>
    <x v="6"/>
    <n v="345"/>
    <s v="FILOLOGÍA INGLESA"/>
  </r>
  <r>
    <x v="5"/>
    <n v="16539110"/>
    <x v="2"/>
    <n v="851"/>
    <s v="851G"/>
    <s v="GRUPO-A"/>
    <s v="Prácticum I"/>
    <s v="GG"/>
    <s v="GRUPO GRANDE"/>
    <s v="851G"/>
    <s v="GG del PRÁCTICUM DE PRIMARIA"/>
    <s v="GRUPO-A"/>
    <s v="GG del PRÁCTICUM DE PRIMARIA"/>
    <s v="AN"/>
    <n v="16539110"/>
    <s v="HERNÁEZ"/>
    <s v="LERENA"/>
    <s v="MARÍA JESÚS"/>
    <s v="HERNÁEZ LERENA, MARÍA JESÚS"/>
    <x v="0"/>
    <x v="0"/>
    <x v="0"/>
    <n v="5"/>
    <n v="3"/>
    <s v="mjhernae"/>
    <s v="mariaj.hernaez@unirioja.es"/>
    <n v="0.5"/>
    <n v="0.5"/>
    <n v="504"/>
    <s v="PROFESOR TITULAR UNIVERSIDAD"/>
    <s v="01R"/>
    <s v="TIEMPO COMPLETO REDUCIDO"/>
    <s v="2017-09-15 00:00:00.0"/>
    <s v="null"/>
    <s v="DF31691"/>
    <s v="TITULAR DE UNIVERSIDAD"/>
    <s v="R107"/>
    <x v="6"/>
    <n v="345"/>
    <s v="FILOLOGÍA INGLESA"/>
  </r>
  <r>
    <x v="5"/>
    <n v="16617135"/>
    <x v="2"/>
    <n v="851"/>
    <s v="851G"/>
    <s v="GRUPO-A"/>
    <s v="Prácticum I"/>
    <s v="GG"/>
    <s v="GRUPO GRANDE"/>
    <s v="851G"/>
    <s v="GG del PRÁCTICUM DE PRIMARIA"/>
    <s v="GRUPO-A"/>
    <s v="GG del PRÁCTICUM DE PRIMARIA"/>
    <s v="AN"/>
    <n v="16617135"/>
    <s v="METOLA"/>
    <s v="RODRÍGUEZ"/>
    <s v="DARÍO"/>
    <s v="METOLA RODRÍGUEZ, DARÍO"/>
    <x v="1"/>
    <x v="0"/>
    <x v="1"/>
    <m/>
    <m/>
    <s v="dametola"/>
    <s v="dario.metola@unirioja.es"/>
    <n v="0.5"/>
    <n v="0.5"/>
    <n v="536"/>
    <s v="PROFESOR INTERINO"/>
    <s v="P06"/>
    <s v="TIEMPO PARCIAL (6+6 HORAS)"/>
    <s v="2018-09-17 00:00:00.0"/>
    <s v="2019-01-04 00:00:00.0"/>
    <s v="PI101413"/>
    <s v="PROFESOR CONTRATADO INTERINO"/>
    <s v="R107"/>
    <x v="6"/>
    <n v="345"/>
    <s v="FILOLOGÍA INGLESA"/>
  </r>
  <r>
    <x v="5"/>
    <n v="72692212"/>
    <x v="2"/>
    <n v="851"/>
    <s v="851G"/>
    <s v="GRUPO-A"/>
    <s v="Prácticum I"/>
    <s v="GG"/>
    <s v="GRUPO GRANDE"/>
    <s v="851G"/>
    <s v="GG del PRÁCTICUM DE PRIMARIA"/>
    <s v="GRUPO-A"/>
    <s v="GG del PRÁCTICUM DE PRIMARIA"/>
    <s v="AN"/>
    <n v="72692212"/>
    <s v="IZA"/>
    <s v="ERVITI"/>
    <s v="ANEIDER"/>
    <s v="IZA ERVITI, ANEIDER"/>
    <x v="0"/>
    <x v="0"/>
    <x v="0"/>
    <n v="1"/>
    <n v="0"/>
    <s v="aniza"/>
    <s v="aneider.izae@unirioja.es"/>
    <n v="1.5"/>
    <n v="1.5"/>
    <n v="536"/>
    <s v="PROFESOR INTERINO"/>
    <s v="C01"/>
    <s v="TIEMPO COMPLETO"/>
    <s v="2015-12-22 00:00:00.0"/>
    <s v="null"/>
    <s v="PI101034"/>
    <s v="PROFESOR CONTRATADO INTERINO"/>
    <s v="R107"/>
    <x v="6"/>
    <n v="345"/>
    <s v="FILOLOGÍA INGLESA"/>
  </r>
  <r>
    <x v="4"/>
    <n v="16576808"/>
    <x v="2"/>
    <n v="852"/>
    <s v="852G"/>
    <s v="GRUPO-A"/>
    <s v="La Iglesia, los sacramentos y la moral"/>
    <s v="GG"/>
    <s v="GRUPO GRANDE"/>
    <s v="852G"/>
    <s v="GG de La Iglesia, los sacramentos y la moral"/>
    <s v="GRUPO-A"/>
    <s v="GG de La Iglesia, los sacramentos y la moral"/>
    <s v="1S"/>
    <n v="16576808"/>
    <s v="SÁENZ"/>
    <s v="COMUNIÓN"/>
    <s v="NOELIA"/>
    <s v="SÁENZ COMUNIÓN, NOELIA"/>
    <x v="1"/>
    <x v="0"/>
    <x v="1"/>
    <n v="0"/>
    <n v="0"/>
    <s v="nosaenc"/>
    <s v="noelia.saenz@unirioja.es"/>
    <n v="6"/>
    <n v="6"/>
    <n v="532"/>
    <s v="LABORAL DOCENTE-ASOCIADO"/>
    <s v="P06"/>
    <s v="TIEMPO PARCIAL (6+6 HORAS)"/>
    <s v="2016-09-15 00:00:00.0"/>
    <s v="2019-09-14 00:00:00.0"/>
    <s v="PI101057"/>
    <s v="PROFESOR ASOCIADO"/>
    <s v="R115"/>
    <x v="2"/>
    <n v="210"/>
    <s v="DIDÁCTICA DE LAS CIENCIAS SOCIALES"/>
  </r>
  <r>
    <x v="5"/>
    <n v="16576808"/>
    <x v="2"/>
    <n v="852"/>
    <s v="852G"/>
    <s v="GRUPO-A"/>
    <s v="La Iglesia, los sacramentos y la moral"/>
    <s v="GG"/>
    <s v="GRUPO GRANDE"/>
    <s v="852G"/>
    <s v="GG de La Iglesia, los sacramentos y la moral"/>
    <s v="GRUPO-A"/>
    <s v="GG de La Iglesia, los sacramentos y la moral"/>
    <s v="1S"/>
    <n v="16576808"/>
    <s v="SÁENZ"/>
    <s v="COMUNIÓN"/>
    <s v="NOELIA"/>
    <s v="SÁENZ COMUNIÓN, NOELIA"/>
    <x v="1"/>
    <x v="0"/>
    <x v="1"/>
    <n v="0"/>
    <n v="0"/>
    <s v="nosaenc"/>
    <s v="noelia.saenz@unirioja.es"/>
    <n v="6"/>
    <m/>
    <n v="532"/>
    <s v="LABORAL DOCENTE-ASOCIADO"/>
    <s v="P06"/>
    <s v="TIEMPO PARCIAL (6+6 HORAS)"/>
    <s v="2016-09-15 00:00:00.0"/>
    <s v="2019-09-14 00:00:00.0"/>
    <s v="PI101057"/>
    <s v="PROFESOR ASOCIADO"/>
    <s v="R115"/>
    <x v="2"/>
    <n v="210"/>
    <s v="DIDÁCTICA DE LAS CIENCIAS SOCIALES"/>
  </r>
  <r>
    <x v="4"/>
    <n v="16524856"/>
    <x v="2"/>
    <n v="853"/>
    <s v="853G"/>
    <s v="GRUPO-A"/>
    <s v="Pedagogía y didáctica de la religión en la escuela"/>
    <s v="GG"/>
    <s v="GRUPO GRANDE"/>
    <s v="853G"/>
    <s v="GG de Pedagogía y didáctica de la religión en la escuela"/>
    <s v="GRUPO-A"/>
    <s v="GG de Pedagogía y didáctica de la religión en la escuela"/>
    <s v="2S"/>
    <n v="16524856"/>
    <s v="OSÉS"/>
    <s v="CORRAL"/>
    <s v="JOSÉ FÉLIX"/>
    <s v="OSÉS CORRAL, JOSÉ FÉLIX"/>
    <x v="1"/>
    <x v="0"/>
    <x v="1"/>
    <n v="0"/>
    <n v="0"/>
    <s v="jooses"/>
    <s v="jose-felix.oses@unirioja.es"/>
    <n v="6"/>
    <n v="6"/>
    <n v="532"/>
    <s v="LABORAL DOCENTE-ASOCIADO"/>
    <s v="P02"/>
    <s v="TIEMPO PARCIAL (2+2 HORAS)"/>
    <s v="2016-09-15 00:00:00.0"/>
    <s v="2019-09-14 00:00:00.0"/>
    <s v="PI100876"/>
    <s v="PROFESOR ASOCIADO"/>
    <s v="R115"/>
    <x v="2"/>
    <n v="210"/>
    <s v="DIDÁCTICA DE LAS CIENCIAS SOCIALES"/>
  </r>
  <r>
    <x v="5"/>
    <n v="16524856"/>
    <x v="2"/>
    <n v="853"/>
    <s v="853G"/>
    <s v="GRUPO-A"/>
    <s v="Pedagogía y didáctica de la religión en la escuela"/>
    <s v="GG"/>
    <s v="GRUPO GRANDE"/>
    <s v="853G"/>
    <s v="GG de Pedagogía y didáctica de la religión en la escuela"/>
    <s v="GRUPO-A"/>
    <s v="GG de Pedagogía y didáctica de la religión en la escuela"/>
    <s v="2S"/>
    <n v="16524856"/>
    <s v="OSÉS"/>
    <s v="CORRAL"/>
    <s v="JOSÉ FÉLIX"/>
    <s v="OSÉS CORRAL, JOSÉ FÉLIX"/>
    <x v="1"/>
    <x v="0"/>
    <x v="1"/>
    <n v="0"/>
    <n v="0"/>
    <s v="jooses"/>
    <s v="jose-felix.oses@unirioja.es"/>
    <n v="6"/>
    <m/>
    <n v="532"/>
    <s v="LABORAL DOCENTE-ASOCIADO"/>
    <s v="P02"/>
    <s v="TIEMPO PARCIAL (2+2 HORAS)"/>
    <s v="2016-09-15 00:00:00.0"/>
    <s v="2019-09-14 00:00:00.0"/>
    <s v="PI100876"/>
    <s v="PROFESOR ASOCIADO"/>
    <s v="R115"/>
    <x v="2"/>
    <n v="210"/>
    <s v="DIDÁCTICA DE LAS CIENCIAS SOCIALES"/>
  </r>
  <r>
    <x v="7"/>
    <n v="32877122"/>
    <x v="3"/>
    <n v="865"/>
    <s v="865G"/>
    <s v="GRUPO-A"/>
    <s v="Inglés técnico"/>
    <s v="GG"/>
    <s v="GRUPO GRANDE"/>
    <s v="865G"/>
    <s v="GG de Inglés técnico"/>
    <s v="GRUPO-A"/>
    <s v="GG de Inglés técnico"/>
    <s v="1S"/>
    <n v="32877122"/>
    <s v="CANGA"/>
    <s v="ALONSO"/>
    <s v="ANDRÉS"/>
    <s v="CANGA ALONSO, ANDRÉS"/>
    <x v="0"/>
    <x v="0"/>
    <x v="0"/>
    <n v="0"/>
    <n v="1"/>
    <s v="ancanga"/>
    <s v="andres.canga@unirioja.es"/>
    <n v="3"/>
    <n v="3"/>
    <n v="504"/>
    <s v="PROFESOR TITULAR UNIVERSIDAD"/>
    <s v="C01"/>
    <s v="TIEMPO COMPLETO"/>
    <s v="2009-09-29 00:00:00.0"/>
    <s v="null"/>
    <s v="DF100243"/>
    <s v="PROFESOR TITULAR DE UNIVERSIDAD"/>
    <s v="R107"/>
    <x v="6"/>
    <n v="345"/>
    <s v="FILOLOGÍA INGLESA"/>
  </r>
  <r>
    <x v="5"/>
    <n v="16603653"/>
    <x v="2"/>
    <n v="869"/>
    <s v="869G"/>
    <s v="GRUPO-A"/>
    <s v="Didáctica de las lenguas"/>
    <s v="GG"/>
    <s v="GRUPO GRANDE"/>
    <s v="869G"/>
    <s v="GG de Didáctica de las lenguas"/>
    <s v="GRUPO-A"/>
    <s v="GG de Didáctica de las lenguas"/>
    <s v="2S"/>
    <n v="16603653"/>
    <s v="LÁZARO"/>
    <s v="NISO"/>
    <s v="REBECA"/>
    <s v="LÁZARO NISO, REBECA"/>
    <x v="0"/>
    <x v="0"/>
    <x v="0"/>
    <n v="0"/>
    <n v="0"/>
    <s v="relazaro"/>
    <s v="rebeca.lazaro@unirioja.es"/>
    <n v="0"/>
    <n v="0"/>
    <n v="536"/>
    <s v="PROFESOR INTERINO"/>
    <s v="C01"/>
    <s v="TIEMPO COMPLETO"/>
    <s v="2016-09-15 00:00:00.0"/>
    <s v="null"/>
    <s v="PI101114"/>
    <s v="PROFESOR CONTRATADO INTERINO"/>
    <s v="R106"/>
    <x v="5"/>
    <n v="195"/>
    <s v="DIDÁCTICA DE LA LENGUA Y LA LITERATURA"/>
  </r>
  <r>
    <x v="16"/>
    <n v="78750288"/>
    <x v="5"/>
    <n v="877"/>
    <s v="877G"/>
    <s v="GRUPO-A"/>
    <s v="Fundamentos de control industrial"/>
    <s v="GG"/>
    <s v="GRUPO GRANDE"/>
    <s v="877G"/>
    <s v="GG de Fundamentos de control industraial"/>
    <s v="GRUPO-A"/>
    <s v="GG de Fundamentos de control industrial"/>
    <s v="2S"/>
    <n v="78750288"/>
    <s v="RICO"/>
    <s v="AZAGRA"/>
    <s v="JAVIER"/>
    <s v="RICO AZAGRA, JAVIER"/>
    <x v="0"/>
    <x v="0"/>
    <x v="0"/>
    <n v="1"/>
    <n v="0"/>
    <s v="jarico"/>
    <s v="javier.rico@unirioja.es"/>
    <n v="2"/>
    <n v="2"/>
    <n v="536"/>
    <s v="PROFESOR INTERINO"/>
    <s v="C01"/>
    <s v="TIEMPO COMPLETO"/>
    <s v="2010-09-01 00:00:00.0"/>
    <s v="null"/>
    <s v="PI100757"/>
    <s v="PROFESOR CONTRATADO INTERINO"/>
    <s v="R109"/>
    <x v="9"/>
    <n v="520"/>
    <s v="INGENIERÍA DE SISTEMAS Y AUTOMÁTICA"/>
  </r>
  <r>
    <x v="16"/>
    <n v="16518274"/>
    <x v="5"/>
    <n v="877"/>
    <s v="877L"/>
    <s v="GRUPO-A1"/>
    <s v="Fundamentos de control industrial"/>
    <s v="GL"/>
    <s v="GRUPO DE LABORATORIO"/>
    <s v="877L"/>
    <s v="GL de Fundamentos de control industrial"/>
    <s v="GRUPO-A1"/>
    <s v="GL de Fundamentos de control industrial"/>
    <s v="2S"/>
    <n v="16518274"/>
    <s v="ZORZANO"/>
    <s v="MARTÍNEZ"/>
    <s v="LUIS FRANCISCO"/>
    <s v="ZORZANO MARTÍNEZ, LUIS FRANCISCO"/>
    <x v="1"/>
    <x v="0"/>
    <x v="0"/>
    <n v="6"/>
    <n v="0"/>
    <s v="lzorzano"/>
    <s v="luis.zorzano@unirioja.es"/>
    <n v="1.5"/>
    <n v="1.5"/>
    <n v="505"/>
    <s v="CATEDRATICO ESCUELA UNIVERSITARIA"/>
    <s v="01A"/>
    <s v="TIEMPO COMPLETO AMPLIADO"/>
    <s v="2012-09-01 00:00:00.0"/>
    <s v="null"/>
    <s v="DF100144"/>
    <s v="CATEDRÁTICO DE ESCUELA UNIVERSITARIA"/>
    <s v="R109"/>
    <x v="9"/>
    <n v="785"/>
    <s v="TECNOLOGÍA ELECTRÓNICA"/>
  </r>
  <r>
    <x v="16"/>
    <n v="16611012"/>
    <x v="5"/>
    <n v="877"/>
    <s v="877L"/>
    <s v="GRUPO-A3"/>
    <s v="Fundamentos de control industrial"/>
    <s v="GL"/>
    <s v="GRUPO DE LABORATORIO"/>
    <s v="877L"/>
    <s v="GL de Fundamentos de control industrial"/>
    <s v="GRUPO-A3"/>
    <s v="GL de Fundamentos de control industrial"/>
    <s v="2S"/>
    <n v="16611012"/>
    <s v="NÁJERA"/>
    <s v="CANAL"/>
    <s v="SILVANO"/>
    <s v="NÁJERA CANAL, SILVANO"/>
    <x v="0"/>
    <x v="0"/>
    <x v="0"/>
    <n v="0"/>
    <n v="0"/>
    <s v="sinajera"/>
    <s v="silvano.najera@unirioja.es"/>
    <n v="1.5"/>
    <n v="1.5"/>
    <n v="536"/>
    <s v="PROFESOR INTERINO"/>
    <s v="C01"/>
    <s v="TIEMPO COMPLETO"/>
    <s v="2018-09-17 00:00:00.0"/>
    <s v="null"/>
    <s v="PI101375"/>
    <s v="PROFESOR CONTRATADO INTERINO TC"/>
    <s v="R109"/>
    <x v="9"/>
    <n v="520"/>
    <s v="INGENIERÍA DE SISTEMAS Y AUTOMÁTICA"/>
  </r>
  <r>
    <x v="16"/>
    <n v="16563235"/>
    <x v="5"/>
    <n v="877"/>
    <s v="877L"/>
    <s v="GRUPO-B1"/>
    <s v="Fundamentos de control industrial"/>
    <s v="GL"/>
    <s v="GRUPO DE LABORATORIO"/>
    <s v="877L"/>
    <s v="GL de Fundamentos de control industrial"/>
    <s v="GRUPO-B1"/>
    <s v="GL de Fundamentos de control industrial"/>
    <s v="2S"/>
    <n v="16563235"/>
    <s v="MIRURI"/>
    <s v="SÁENZ"/>
    <s v="JUAN MARTÍN"/>
    <s v="MIRURI SÁENZ, JUAN MARTÍN"/>
    <x v="1"/>
    <x v="0"/>
    <x v="1"/>
    <n v="4"/>
    <n v="0"/>
    <s v="jumiruri"/>
    <s v="juan-martin.miruri@unirioja.es"/>
    <n v="1.5"/>
    <n v="1.5"/>
    <n v="535"/>
    <s v="COLABORADOR-TIPO 1"/>
    <s v="C01"/>
    <s v="TIEMPO COMPLETO"/>
    <s v="2006-10-01 00:00:00.0"/>
    <s v="null"/>
    <s v="LD100576"/>
    <s v="COLABORADOR TIPO 1"/>
    <s v="R109"/>
    <x v="9"/>
    <n v="520"/>
    <s v="INGENIERÍA DE SISTEMAS Y AUTOMÁTICA"/>
  </r>
  <r>
    <x v="17"/>
    <n v="78750288"/>
    <x v="5"/>
    <n v="877"/>
    <s v="877G"/>
    <s v="GRUPO-A"/>
    <s v="Fundamentos de control industrial"/>
    <s v="GG"/>
    <s v="GRUPO GRANDE"/>
    <s v="877G"/>
    <s v="GG de Fundamentos de control industraial"/>
    <s v="GRUPO-A"/>
    <s v="GG de Fundamentos de control industrial"/>
    <s v="2S"/>
    <n v="78750288"/>
    <s v="RICO"/>
    <s v="AZAGRA"/>
    <s v="JAVIER"/>
    <s v="RICO AZAGRA, JAVIER"/>
    <x v="0"/>
    <x v="0"/>
    <x v="0"/>
    <n v="1"/>
    <n v="0"/>
    <s v="jarico"/>
    <s v="javier.rico@unirioja.es"/>
    <n v="2"/>
    <m/>
    <n v="536"/>
    <s v="PROFESOR INTERINO"/>
    <s v="C01"/>
    <s v="TIEMPO COMPLETO"/>
    <s v="2010-09-01 00:00:00.0"/>
    <s v="null"/>
    <s v="PI100757"/>
    <s v="PROFESOR CONTRATADO INTERINO"/>
    <s v="R109"/>
    <x v="9"/>
    <n v="520"/>
    <s v="INGENIERÍA DE SISTEMAS Y AUTOMÁTICA"/>
  </r>
  <r>
    <x v="17"/>
    <n v="16518274"/>
    <x v="5"/>
    <n v="877"/>
    <s v="877L"/>
    <s v="GRUPO-A1"/>
    <s v="Fundamentos de control industrial"/>
    <s v="GL"/>
    <s v="GRUPO DE LABORATORIO"/>
    <s v="877L"/>
    <s v="GL de Fundamentos de control industrial"/>
    <s v="GRUPO-A1"/>
    <s v="GL de Fundamentos de control industrial"/>
    <s v="2S"/>
    <n v="16518274"/>
    <s v="ZORZANO"/>
    <s v="MARTÍNEZ"/>
    <s v="LUIS FRANCISCO"/>
    <s v="ZORZANO MARTÍNEZ, LUIS FRANCISCO"/>
    <x v="1"/>
    <x v="0"/>
    <x v="0"/>
    <n v="6"/>
    <n v="0"/>
    <s v="lzorzano"/>
    <s v="luis.zorzano@unirioja.es"/>
    <n v="1.5"/>
    <m/>
    <n v="505"/>
    <s v="CATEDRATICO ESCUELA UNIVERSITARIA"/>
    <s v="01A"/>
    <s v="TIEMPO COMPLETO AMPLIADO"/>
    <s v="2012-09-01 00:00:00.0"/>
    <s v="null"/>
    <s v="DF100144"/>
    <s v="CATEDRÁTICO DE ESCUELA UNIVERSITARIA"/>
    <s v="R109"/>
    <x v="9"/>
    <n v="785"/>
    <s v="TECNOLOGÍA ELECTRÓNICA"/>
  </r>
  <r>
    <x v="17"/>
    <n v="16611012"/>
    <x v="5"/>
    <n v="877"/>
    <s v="877L"/>
    <s v="GRUPO-A3"/>
    <s v="Fundamentos de control industrial"/>
    <s v="GL"/>
    <s v="GRUPO DE LABORATORIO"/>
    <s v="877L"/>
    <s v="GL de Fundamentos de control industrial"/>
    <s v="GRUPO-A3"/>
    <s v="GL de Fundamentos de control industrial"/>
    <s v="2S"/>
    <n v="16611012"/>
    <s v="NÁJERA"/>
    <s v="CANAL"/>
    <s v="SILVANO"/>
    <s v="NÁJERA CANAL, SILVANO"/>
    <x v="0"/>
    <x v="0"/>
    <x v="0"/>
    <n v="0"/>
    <n v="0"/>
    <s v="sinajera"/>
    <s v="silvano.najera@unirioja.es"/>
    <n v="1.5"/>
    <m/>
    <n v="536"/>
    <s v="PROFESOR INTERINO"/>
    <s v="C01"/>
    <s v="TIEMPO COMPLETO"/>
    <s v="2018-09-17 00:00:00.0"/>
    <s v="null"/>
    <s v="PI101375"/>
    <s v="PROFESOR CONTRATADO INTERINO TC"/>
    <s v="R109"/>
    <x v="9"/>
    <n v="520"/>
    <s v="INGENIERÍA DE SISTEMAS Y AUTOMÁTICA"/>
  </r>
  <r>
    <x v="17"/>
    <n v="16563235"/>
    <x v="5"/>
    <n v="877"/>
    <s v="877L"/>
    <s v="GRUPO-B1"/>
    <s v="Fundamentos de control industrial"/>
    <s v="GL"/>
    <s v="GRUPO DE LABORATORIO"/>
    <s v="877L"/>
    <s v="GL de Fundamentos de control industrial"/>
    <s v="GRUPO-B1"/>
    <s v="GL de Fundamentos de control industrial"/>
    <s v="2S"/>
    <n v="16563235"/>
    <s v="MIRURI"/>
    <s v="SÁENZ"/>
    <s v="JUAN MARTÍN"/>
    <s v="MIRURI SÁENZ, JUAN MARTÍN"/>
    <x v="1"/>
    <x v="0"/>
    <x v="1"/>
    <n v="4"/>
    <n v="0"/>
    <s v="jumiruri"/>
    <s v="juan-martin.miruri@unirioja.es"/>
    <n v="1.5"/>
    <m/>
    <n v="535"/>
    <s v="COLABORADOR-TIPO 1"/>
    <s v="C01"/>
    <s v="TIEMPO COMPLETO"/>
    <s v="2006-10-01 00:00:00.0"/>
    <s v="null"/>
    <s v="LD100576"/>
    <s v="COLABORADOR TIPO 1"/>
    <s v="R109"/>
    <x v="9"/>
    <n v="520"/>
    <s v="INGENIERÍA DE SISTEMAS Y AUTOMÁTICA"/>
  </r>
  <r>
    <x v="16"/>
    <n v="16541690"/>
    <x v="5"/>
    <n v="878"/>
    <s v="878G"/>
    <s v="GRUPO-A"/>
    <s v="Fundamentos de automatización industrial"/>
    <s v="GG"/>
    <s v="GRUPO GRANDE"/>
    <s v="878G"/>
    <s v="GG de Fundamentos de automatización industrial"/>
    <s v="GRUPO-A"/>
    <s v="GG de Fundamentos de automatización industrial"/>
    <s v="2S"/>
    <n v="16541690"/>
    <s v="BRETÓN"/>
    <s v="RODRÍGUEZ"/>
    <s v="JAVIER"/>
    <s v="BRETÓN RODRÍGUEZ, JAVIER"/>
    <x v="1"/>
    <x v="0"/>
    <x v="1"/>
    <n v="5"/>
    <n v="0"/>
    <s v="jabreton"/>
    <s v="javier.breton@unirioja.es"/>
    <n v="1"/>
    <n v="1"/>
    <n v="506"/>
    <s v="PROFESOR TITULAR DE ESCUELA UNIVERSITARI"/>
    <s v="01A"/>
    <s v="TIEMPO COMPLETO AMPLIADO"/>
    <s v="2012-09-01 00:00:00.0"/>
    <s v="null"/>
    <s v="DF100087"/>
    <s v="TITULAR DE ESCUELA UNIVERSITARIA"/>
    <s v="R109"/>
    <x v="9"/>
    <n v="520"/>
    <s v="INGENIERÍA DE SISTEMAS Y AUTOMÁTICA"/>
  </r>
  <r>
    <x v="16"/>
    <n v="16553320"/>
    <x v="5"/>
    <n v="878"/>
    <s v="878G"/>
    <s v="GRUPO-A"/>
    <s v="Fundamentos de automatización industrial"/>
    <s v="GG"/>
    <s v="GRUPO GRANDE"/>
    <s v="878G"/>
    <s v="GG de Fundamentos de automatización industrial"/>
    <s v="GRUPO-A"/>
    <s v="GG de Fundamentos de automatización industrial"/>
    <s v="2S"/>
    <n v="16553320"/>
    <s v="ELVIRA"/>
    <s v="IZURRATEGUI"/>
    <s v="CARLOS"/>
    <s v="ELVIRA IZURRATEGUI, CARLOS"/>
    <x v="1"/>
    <x v="0"/>
    <x v="1"/>
    <n v="5"/>
    <n v="0"/>
    <s v="celvira"/>
    <s v="carlos.elvira@unirioja.es"/>
    <n v="1"/>
    <n v="1"/>
    <n v="506"/>
    <s v="PROFESOR TITULAR DE ESCUELA UNIVERSITARI"/>
    <s v="01A"/>
    <s v="TIEMPO COMPLETO AMPLIADO"/>
    <s v="2012-09-01 00:00:00.0"/>
    <s v="null"/>
    <s v="DF31778"/>
    <s v="TITULAR DE ESCUELAS UNIVERSITARIAS"/>
    <s v="R109"/>
    <x v="9"/>
    <n v="520"/>
    <s v="INGENIERÍA DE SISTEMAS Y AUTOMÁTICA"/>
  </r>
  <r>
    <x v="17"/>
    <n v="16541690"/>
    <x v="5"/>
    <n v="878"/>
    <s v="878G"/>
    <s v="GRUPO-A"/>
    <s v="Fundamentos de automatización industrial"/>
    <s v="GG"/>
    <s v="GRUPO GRANDE"/>
    <s v="878G"/>
    <s v="GG de Fundamentos de automatización industrial"/>
    <s v="GRUPO-A"/>
    <s v="GG de Fundamentos de automatización industrial"/>
    <s v="2S"/>
    <n v="16541690"/>
    <s v="BRETÓN"/>
    <s v="RODRÍGUEZ"/>
    <s v="JAVIER"/>
    <s v="BRETÓN RODRÍGUEZ, JAVIER"/>
    <x v="1"/>
    <x v="0"/>
    <x v="1"/>
    <n v="5"/>
    <n v="0"/>
    <s v="jabreton"/>
    <s v="javier.breton@unirioja.es"/>
    <n v="1"/>
    <m/>
    <n v="506"/>
    <s v="PROFESOR TITULAR DE ESCUELA UNIVERSITARI"/>
    <s v="01A"/>
    <s v="TIEMPO COMPLETO AMPLIADO"/>
    <s v="2012-09-01 00:00:00.0"/>
    <s v="null"/>
    <s v="DF100087"/>
    <s v="TITULAR DE ESCUELA UNIVERSITARIA"/>
    <s v="R109"/>
    <x v="9"/>
    <n v="520"/>
    <s v="INGENIERÍA DE SISTEMAS Y AUTOMÁTICA"/>
  </r>
  <r>
    <x v="17"/>
    <n v="16606034"/>
    <x v="5"/>
    <n v="879"/>
    <s v="879G"/>
    <s v="GRUPO-A"/>
    <s v="Fundamentos de ingeniería térmica"/>
    <s v="GG"/>
    <s v="GRUPO GRANDE"/>
    <s v="879G"/>
    <s v="GG de Fundamentos de ingeniería térmica"/>
    <s v="GRUPO-A"/>
    <s v="GG de Fundamentos de ingeniería térmica"/>
    <s v="2S"/>
    <n v="16606034"/>
    <s v="LAS HERAS"/>
    <s v="CASAS"/>
    <s v="JESÚS"/>
    <s v="LAS HERAS CASAS, JESÚS"/>
    <x v="1"/>
    <x v="0"/>
    <x v="0"/>
    <n v="0"/>
    <n v="0"/>
    <s v="jelas-he"/>
    <s v="jesus.las-herasc@unirioja.es"/>
    <n v="1.5"/>
    <m/>
    <n v="532"/>
    <s v="LABORAL DOCENTE-ASOCIADO"/>
    <s v="P04"/>
    <s v="TIEMPO PARCIAL (4+4 HORAS)"/>
    <s v="2018-09-17 00:00:00.0"/>
    <s v="2019-09-14 00:00:00.0"/>
    <s v="PI101041"/>
    <s v="PROFESOR ASOCIADO"/>
    <s v="R110"/>
    <x v="10"/>
    <n v="590"/>
    <s v="MÁQUINAS Y MOTORES TÉRMICOS"/>
  </r>
  <r>
    <x v="17"/>
    <n v="72787346"/>
    <x v="5"/>
    <n v="879"/>
    <s v="879G"/>
    <s v="GRUPO-A"/>
    <s v="Fundamentos de ingeniería térmica"/>
    <s v="GG"/>
    <s v="GRUPO GRANDE"/>
    <s v="879G"/>
    <s v="GG de Fundamentos de ingeniería térmica"/>
    <s v="GRUPO-A"/>
    <s v="GG de Fundamentos de ingeniería térmica"/>
    <s v="2S"/>
    <n v="72787346"/>
    <s v="LÓPEZ"/>
    <s v="OCHOA"/>
    <s v="LUIS MARÍA"/>
    <s v="LÓPEZ OCHOA, LUIS MARÍA"/>
    <x v="0"/>
    <x v="0"/>
    <x v="0"/>
    <n v="2"/>
    <n v="1"/>
    <s v="lulopeo"/>
    <s v="luis-maria.lopezo@unirioja.es"/>
    <n v="1.5"/>
    <m/>
    <n v="504"/>
    <s v="PROFESOR TITULAR UNIVERSIDAD"/>
    <s v="C01"/>
    <s v="TIEMPO COMPLETO"/>
    <s v="2016-03-22 00:00:00.0"/>
    <s v="null"/>
    <s v="DF31980"/>
    <s v="PROFESOR TITULAR DE UNIVERSIDAD"/>
    <s v="R110"/>
    <x v="10"/>
    <n v="590"/>
    <s v="MÁQUINAS Y MOTORES TÉRMICOS"/>
  </r>
  <r>
    <x v="18"/>
    <n v="16606034"/>
    <x v="5"/>
    <n v="879"/>
    <s v="879G"/>
    <s v="GRUPO-A"/>
    <s v="Fundamentos de ingeniería térmica"/>
    <s v="GG"/>
    <s v="GRUPO GRANDE"/>
    <s v="879G"/>
    <s v="GG de Fundamentos de ingeniería térmica"/>
    <s v="GRUPO-A"/>
    <s v="GG de Fundamentos de ingeniería térmica"/>
    <s v="2S"/>
    <n v="16606034"/>
    <s v="LAS HERAS"/>
    <s v="CASAS"/>
    <s v="JESÚS"/>
    <s v="LAS HERAS CASAS, JESÚS"/>
    <x v="1"/>
    <x v="0"/>
    <x v="0"/>
    <n v="0"/>
    <n v="0"/>
    <s v="jelas-he"/>
    <s v="jesus.las-herasc@unirioja.es"/>
    <n v="1.5"/>
    <m/>
    <n v="532"/>
    <s v="LABORAL DOCENTE-ASOCIADO"/>
    <s v="P04"/>
    <s v="TIEMPO PARCIAL (4+4 HORAS)"/>
    <s v="2018-09-17 00:00:00.0"/>
    <s v="2019-09-14 00:00:00.0"/>
    <s v="PI101041"/>
    <s v="PROFESOR ASOCIADO"/>
    <s v="R110"/>
    <x v="10"/>
    <n v="590"/>
    <s v="MÁQUINAS Y MOTORES TÉRMICOS"/>
  </r>
  <r>
    <x v="18"/>
    <n v="72787346"/>
    <x v="5"/>
    <n v="879"/>
    <s v="879G"/>
    <s v="GRUPO-A"/>
    <s v="Fundamentos de ingeniería térmica"/>
    <s v="GG"/>
    <s v="GRUPO GRANDE"/>
    <s v="879G"/>
    <s v="GG de Fundamentos de ingeniería térmica"/>
    <s v="GRUPO-A"/>
    <s v="GG de Fundamentos de ingeniería térmica"/>
    <s v="2S"/>
    <n v="72787346"/>
    <s v="LÓPEZ"/>
    <s v="OCHOA"/>
    <s v="LUIS MARÍA"/>
    <s v="LÓPEZ OCHOA, LUIS MARÍA"/>
    <x v="0"/>
    <x v="0"/>
    <x v="0"/>
    <n v="2"/>
    <n v="1"/>
    <s v="lulopeo"/>
    <s v="luis-maria.lopezo@unirioja.es"/>
    <n v="1.5"/>
    <m/>
    <n v="504"/>
    <s v="PROFESOR TITULAR UNIVERSIDAD"/>
    <s v="C01"/>
    <s v="TIEMPO COMPLETO"/>
    <s v="2016-03-22 00:00:00.0"/>
    <s v="null"/>
    <s v="DF31980"/>
    <s v="PROFESOR TITULAR DE UNIVERSIDAD"/>
    <s v="R110"/>
    <x v="10"/>
    <n v="590"/>
    <s v="MÁQUINAS Y MOTORES TÉRMICOS"/>
  </r>
  <r>
    <x v="17"/>
    <n v="16606912"/>
    <x v="5"/>
    <n v="880"/>
    <s v="880G"/>
    <s v="GRUPO-A"/>
    <s v="Fundamentos de ingeniería fluidomecánica"/>
    <s v="GG"/>
    <s v="GRUPO GRANDE"/>
    <s v="880G"/>
    <s v="GG de Fundamentos de ingeniería fluidomecánica"/>
    <s v="GRUPO-A"/>
    <s v="GG de Fundamentos de ingeniería fluidomecánica"/>
    <s v="2S"/>
    <n v="16606912"/>
    <s v="GARCÍA"/>
    <s v="LOZANO"/>
    <s v="CÉSAR"/>
    <s v="GARCÍA LOZANO, CÉSAR"/>
    <x v="1"/>
    <x v="0"/>
    <x v="1"/>
    <n v="1"/>
    <n v="0"/>
    <s v="cegarcia"/>
    <s v="cesar.garcia@unirioja.es"/>
    <n v="3"/>
    <m/>
    <n v="536"/>
    <s v="PROFESOR INTERINO"/>
    <s v="C01"/>
    <s v="TIEMPO COMPLETO"/>
    <s v="2013-09-16 00:00:00.0"/>
    <s v="null"/>
    <s v="PI100918"/>
    <s v="PROFESOR CONTRATADO INTERINO"/>
    <s v="R110"/>
    <x v="10"/>
    <n v="590"/>
    <s v="MÁQUINAS Y MOTORES TÉRMICOS"/>
  </r>
  <r>
    <x v="18"/>
    <n v="16606912"/>
    <x v="5"/>
    <n v="880"/>
    <s v="880G"/>
    <s v="GRUPO-A"/>
    <s v="Fundamentos de ingeniería fluidomecánica"/>
    <s v="GG"/>
    <s v="GRUPO GRANDE"/>
    <s v="880G"/>
    <s v="GG de Fundamentos de ingeniería fluidomecánica"/>
    <s v="GRUPO-A"/>
    <s v="GG de Fundamentos de ingeniería fluidomecánica"/>
    <s v="2S"/>
    <n v="16606912"/>
    <s v="GARCÍA"/>
    <s v="LOZANO"/>
    <s v="CÉSAR"/>
    <s v="GARCÍA LOZANO, CÉSAR"/>
    <x v="1"/>
    <x v="0"/>
    <x v="1"/>
    <n v="1"/>
    <n v="0"/>
    <s v="cegarcia"/>
    <s v="cesar.garcia@unirioja.es"/>
    <n v="3"/>
    <m/>
    <n v="536"/>
    <s v="PROFESOR INTERINO"/>
    <s v="C01"/>
    <s v="TIEMPO COMPLETO"/>
    <s v="2013-09-16 00:00:00.0"/>
    <s v="null"/>
    <s v="PI100918"/>
    <s v="PROFESOR CONTRATADO INTERINO"/>
    <s v="R110"/>
    <x v="10"/>
    <n v="590"/>
    <s v="MÁQUINAS Y MOTORES TÉRMICOS"/>
  </r>
  <r>
    <x v="3"/>
    <n v="17199289"/>
    <x v="1"/>
    <n v="881"/>
    <s v="881G"/>
    <s v="GRUPO-A"/>
    <s v="Métodos de análisis de datos"/>
    <s v="GG"/>
    <s v="GRUPO GRANDE"/>
    <s v="881G"/>
    <s v="GG de Métodos de análisis de datos"/>
    <s v="GRUPO-A"/>
    <s v="GG de Métodos de análisis de datos"/>
    <s v="2S"/>
    <n v="17199289"/>
    <s v="FILLAT"/>
    <s v="BALLESTEROS"/>
    <s v="JUAN CARLOS"/>
    <s v="FILLAT BALLESTEROS, JUAN CARLOS"/>
    <x v="1"/>
    <x v="0"/>
    <x v="0"/>
    <n v="6"/>
    <n v="0"/>
    <s v="jufillat"/>
    <s v="juan-carlos.fillat@unirioja.es"/>
    <n v="4"/>
    <n v="4"/>
    <n v="504"/>
    <s v="PROFESOR TITULAR UNIVERSIDAD"/>
    <s v="01A"/>
    <s v="TIEMPO COMPLETO AMPLIADO"/>
    <s v="2012-09-01 00:00:00.0"/>
    <s v="null"/>
    <s v="DF32187"/>
    <s v="TITULAR DE UNIVERSIDAD"/>
    <s v="R111"/>
    <x v="7"/>
    <n v="265"/>
    <s v="ESTADÍSTICA E INVESTIGACIÓN OPERATIVA"/>
  </r>
  <r>
    <x v="3"/>
    <n v="25432171"/>
    <x v="1"/>
    <n v="881"/>
    <s v="881I"/>
    <s v="GRUPO-A1"/>
    <s v="Métodos de análisis de datos"/>
    <s v="GI"/>
    <s v="GRUPO DE INFORMÁTICA"/>
    <s v="881I"/>
    <s v="GI de Métodos de análisis de datos"/>
    <s v="GRUPO-A1"/>
    <s v="GI de Métodos de análisis de datos"/>
    <s v="2S"/>
    <n v="25432171"/>
    <s v="ARREGUI"/>
    <s v="CASAUS"/>
    <s v="JOSÉ LUIS"/>
    <s v="ARREGUI CASAUS, JOSÉ LUIS"/>
    <x v="0"/>
    <x v="0"/>
    <x v="0"/>
    <n v="0"/>
    <n v="0"/>
    <s v="joarregu"/>
    <s v="jose-luis.arregui@unirioja.es"/>
    <n v="1.2"/>
    <n v="1.2"/>
    <n v="504"/>
    <s v="PROFESOR TITULAR UNIVERSIDAD"/>
    <s v="C01"/>
    <s v="TIEMPO COMPLETO"/>
    <s v="2009-09-29 00:00:00.0"/>
    <s v="null"/>
    <s v="DF100247"/>
    <s v="PROFESOR TITULAR DE UNIVERSIDAD"/>
    <s v="R111"/>
    <x v="7"/>
    <n v="15"/>
    <s v="ANÁLISIS MATEMÁTICO"/>
  </r>
  <r>
    <x v="2"/>
    <n v="16619886"/>
    <x v="1"/>
    <n v="881"/>
    <s v="881G"/>
    <s v="GRUPO-B"/>
    <s v="Métodos de análisis de datos"/>
    <s v="GG"/>
    <s v="GRUPO GRANDE"/>
    <s v="881G"/>
    <s v="GG de Métodos de análisis de datos"/>
    <s v="GRUPO-B"/>
    <s v="GG de Métodos de análisis de datos"/>
    <s v="2S"/>
    <n v="16619886"/>
    <s v="HIGUERAS"/>
    <s v="HERNÁEZ"/>
    <s v="MANUEL"/>
    <s v="HIGUERAS HERNÁEZ, MANUEL"/>
    <x v="1"/>
    <x v="0"/>
    <x v="0"/>
    <n v="0"/>
    <n v="0"/>
    <s v="mahiguer"/>
    <s v="manuel.higueras@unirioja.es"/>
    <n v="4"/>
    <n v="4"/>
    <n v="504"/>
    <s v="PROFESOR TITULAR UNIVERSIDAD"/>
    <s v="C01"/>
    <s v="TIEMPO COMPLETO"/>
    <s v="2018-09-17 00:00:00.0"/>
    <s v="null"/>
    <s v="DF100359"/>
    <s v="PROFESOR TITULAR DE UNIVERSIDAD"/>
    <s v="R111"/>
    <x v="7"/>
    <n v="265"/>
    <s v="ESTADÍSTICA E INVESTIGACIÓN OPERATIVA"/>
  </r>
  <r>
    <x v="6"/>
    <n v="16619886"/>
    <x v="0"/>
    <n v="881"/>
    <s v="881G"/>
    <s v="GRUPO-B"/>
    <s v="Métodos de análisis de datos"/>
    <s v="GG"/>
    <s v="GRUPO GRANDE"/>
    <s v="881G"/>
    <s v="GG de Métodos de análisis de datos"/>
    <s v="GRUPO-B"/>
    <s v="GG de Métodos de análisis de datos"/>
    <s v="2S"/>
    <n v="16619886"/>
    <s v="HIGUERAS"/>
    <s v="HERNÁEZ"/>
    <s v="MANUEL"/>
    <s v="HIGUERAS HERNÁEZ, MANUEL"/>
    <x v="1"/>
    <x v="0"/>
    <x v="0"/>
    <n v="0"/>
    <n v="0"/>
    <s v="mahiguer"/>
    <s v="manuel.higueras@unirioja.es"/>
    <n v="4"/>
    <m/>
    <n v="504"/>
    <s v="PROFESOR TITULAR UNIVERSIDAD"/>
    <s v="C01"/>
    <s v="TIEMPO COMPLETO"/>
    <s v="2018-09-17 00:00:00.0"/>
    <s v="null"/>
    <s v="DF100359"/>
    <s v="PROFESOR TITULAR DE UNIVERSIDAD"/>
    <s v="R111"/>
    <x v="7"/>
    <n v="265"/>
    <s v="ESTADÍSTICA E INVESTIGACIÓN OPERATIVA"/>
  </r>
  <r>
    <x v="4"/>
    <n v="16530288"/>
    <x v="2"/>
    <n v="882"/>
    <s v="882G"/>
    <s v="GRUPO-A"/>
    <s v="Prácticum I"/>
    <s v="GG"/>
    <s v="GRUPO GRANDE"/>
    <s v="882G"/>
    <s v="PRÁCTICUM I DEL GRADO EN EDUCACIÓN INFANTIL"/>
    <s v="GRUPO-A"/>
    <s v="PRÁCTICUM I DEL GRADO EN EDUCACIÓN INFANTIL"/>
    <s v="AN"/>
    <n v="16530288"/>
    <s v="BENITO"/>
    <s v="CLAVIJO"/>
    <s v="MARÍA DEL PILAR"/>
    <s v="BENITO CLAVIJO, MARÍA DEL PILAR"/>
    <x v="1"/>
    <x v="0"/>
    <x v="0"/>
    <n v="6"/>
    <n v="3"/>
    <s v="mpbenito"/>
    <s v="pilar.benito@unirioja.es"/>
    <n v="1"/>
    <n v="1"/>
    <n v="504"/>
    <s v="PROFESOR TITULAR UNIVERSIDAD"/>
    <s v="01R"/>
    <s v="TIEMPO COMPLETO REDUCIDO"/>
    <s v="2015-09-15 00:00:00.0"/>
    <s v="null"/>
    <s v="DF32072"/>
    <s v="TITULAR DE UNIVERSIDAD"/>
    <s v="R111"/>
    <x v="7"/>
    <n v="5"/>
    <s v="ÁLGEBRA"/>
  </r>
  <r>
    <x v="4"/>
    <n v="16535214"/>
    <x v="2"/>
    <n v="882"/>
    <s v="882G"/>
    <s v="GRUPO-A"/>
    <s v="Prácticum I"/>
    <s v="GG"/>
    <s v="GRUPO GRANDE"/>
    <s v="882G"/>
    <s v="PRÁCTICUM I DEL GRADO EN EDUCACIÓN INFANTIL"/>
    <s v="GRUPO-A"/>
    <s v="PRÁCTICUM I DEL GRADO EN EDUCACIÓN INFANTIL"/>
    <s v="AN"/>
    <n v="16535214"/>
    <s v="MARTÍNEZ"/>
    <s v="EZQUERRO"/>
    <s v="AURORA"/>
    <s v="MARTÍNEZ EZQUERRO, AURORA"/>
    <x v="0"/>
    <x v="0"/>
    <x v="0"/>
    <n v="0"/>
    <n v="1"/>
    <s v="aumarte"/>
    <s v="aurora.martinez@unirioja.es"/>
    <n v="0.5"/>
    <n v="0.5"/>
    <n v="504"/>
    <s v="PROFESOR TITULAR UNIVERSIDAD"/>
    <s v="C01"/>
    <s v="TIEMPO COMPLETO"/>
    <s v="2011-09-01 00:00:00.0"/>
    <s v="null"/>
    <s v="DF100303"/>
    <s v="PROFESOR TITULAR DE UNIVERSIDAD"/>
    <s v="R106"/>
    <x v="5"/>
    <n v="195"/>
    <s v="DIDÁCTICA DE LA LENGUA Y LA LITERATURA"/>
  </r>
  <r>
    <x v="4"/>
    <n v="16542622"/>
    <x v="2"/>
    <n v="882"/>
    <s v="882G"/>
    <s v="GRUPO-A"/>
    <s v="Prácticum I"/>
    <s v="GG"/>
    <s v="GRUPO GRANDE"/>
    <s v="882G"/>
    <s v="PRÁCTICUM I DEL GRADO EN EDUCACIÓN INFANTIL"/>
    <s v="GRUPO-A"/>
    <s v="PRÁCTICUM I DEL GRADO EN EDUCACIÓN INFANTIL"/>
    <s v="AN"/>
    <n v="16542622"/>
    <s v="GARCÍA"/>
    <s v="IZQUIERDO"/>
    <s v="MARIA VICTORIA"/>
    <s v="GARCÍA IZQUIERDO, MARIA VICTORIA"/>
    <x v="1"/>
    <x v="0"/>
    <x v="1"/>
    <n v="0"/>
    <n v="0"/>
    <s v="magarciz"/>
    <s v="maria-victoria.garcia@unirioja.es"/>
    <n v="1.5"/>
    <n v="1.5"/>
    <n v="532"/>
    <s v="LABORAL DOCENTE-ASOCIADO"/>
    <s v="P04"/>
    <s v="TIEMPO PARCIAL (4+4 HORAS)"/>
    <s v="2018-09-24 00:00:00.0"/>
    <s v="2019-09-14 00:00:00.0"/>
    <s v="PI101426"/>
    <s v="PROFESOR ASOCIADO"/>
    <s v="R106"/>
    <x v="5"/>
    <n v="195"/>
    <s v="DIDÁCTICA DE LA LENGUA Y LA LITERATURA"/>
  </r>
  <r>
    <x v="4"/>
    <n v="16546065"/>
    <x v="2"/>
    <n v="882"/>
    <s v="882G"/>
    <s v="GRUPO-A"/>
    <s v="Prácticum I"/>
    <s v="GG"/>
    <s v="GRUPO GRANDE"/>
    <s v="882G"/>
    <s v="PRÁCTICUM I DEL GRADO EN EDUCACIÓN INFANTIL"/>
    <s v="GRUPO-A"/>
    <s v="PRÁCTICUM I DEL GRADO EN EDUCACIÓN INFANTIL"/>
    <s v="AN"/>
    <n v="16546065"/>
    <s v="GUTIÉRREZ"/>
    <s v="JIMÉNEZ"/>
    <s v="JOSÉ MANUEL"/>
    <s v="GUTIÉRREZ JIMÉNEZ, JOSÉ MANUEL"/>
    <x v="1"/>
    <x v="0"/>
    <x v="0"/>
    <n v="5"/>
    <n v="4"/>
    <s v="jmguti"/>
    <s v="jmguti@unirioja.es"/>
    <n v="1"/>
    <n v="1"/>
    <n v="504"/>
    <s v="PROFESOR TITULAR UNIVERSIDAD"/>
    <s v="01R"/>
    <s v="TIEMPO COMPLETO REDUCIDO"/>
    <s v="2012-09-01 00:00:00.0"/>
    <s v="null"/>
    <s v="DF32266"/>
    <s v="TITULAR DE UNIVERSIDAD"/>
    <s v="R111"/>
    <x v="7"/>
    <n v="595"/>
    <s v="MATEMÁTICA APLICADA"/>
  </r>
  <r>
    <x v="4"/>
    <n v="16610808"/>
    <x v="2"/>
    <n v="882"/>
    <s v="882G"/>
    <s v="GRUPO-A"/>
    <s v="Prácticum I"/>
    <s v="GG"/>
    <s v="GRUPO GRANDE"/>
    <s v="882G"/>
    <s v="PRÁCTICUM I DEL GRADO EN EDUCACIÓN INFANTIL"/>
    <s v="GRUPO-A"/>
    <s v="PRÁCTICUM I DEL GRADO EN EDUCACIÓN INFANTIL"/>
    <s v="AN"/>
    <n v="16610808"/>
    <s v="ARITIO"/>
    <s v="SOLANA"/>
    <s v="REBECA"/>
    <s v="ARITIO SOLANA, REBECA"/>
    <x v="0"/>
    <x v="0"/>
    <x v="1"/>
    <n v="0"/>
    <n v="0"/>
    <s v="rearitio"/>
    <s v="rebeca.aritio@unirioja.es"/>
    <n v="1.5"/>
    <n v="1.5"/>
    <n v="536"/>
    <s v="PROFESOR INTERINO"/>
    <s v="P05"/>
    <s v="TIEMPO PARCIAL (5+5 HORAS)"/>
    <s v="2018-10-01 00:00:00.0"/>
    <s v="2019-09-14 00:00:00.0"/>
    <s v="PI101436"/>
    <s v="PROFESOR CONTRATADO INTERINO"/>
    <s v="R115"/>
    <x v="2"/>
    <n v="735"/>
    <s v="PSICOLOGÍA EVOLUTIVA Y DE LA EDUCACIÓN"/>
  </r>
  <r>
    <x v="4"/>
    <n v="16620378"/>
    <x v="2"/>
    <n v="882"/>
    <s v="882G"/>
    <s v="GRUPO-A"/>
    <s v="Prácticum I"/>
    <s v="GG"/>
    <s v="GRUPO GRANDE"/>
    <s v="882G"/>
    <s v="PRÁCTICUM I DEL GRADO EN EDUCACIÓN INFANTIL"/>
    <s v="GRUPO-A"/>
    <s v="PRÁCTICUM I DEL GRADO EN EDUCACIÓN INFANTIL"/>
    <s v="AN"/>
    <n v="16620378"/>
    <s v="MATEO"/>
    <s v="MENDAZA"/>
    <s v="RAQUEL"/>
    <s v="MATEO MENDAZA, RAQUEL"/>
    <x v="1"/>
    <x v="0"/>
    <x v="0"/>
    <n v="0"/>
    <n v="0"/>
    <s v="ramatem"/>
    <s v="raquel.mateo@unirioja.es"/>
    <n v="1"/>
    <n v="1"/>
    <n v="536"/>
    <s v="PROFESOR INTERINO"/>
    <s v="C01"/>
    <s v="TIEMPO COMPLETO"/>
    <s v="2018-09-18 00:00:00.0"/>
    <s v="2019-09-14 00:00:00.0"/>
    <s v="PI101415"/>
    <s v="PROFESOR CONTRATADO INTERINO"/>
    <s v="R107"/>
    <x v="6"/>
    <n v="345"/>
    <s v="FILOLOGÍA INGLESA"/>
  </r>
  <r>
    <x v="4"/>
    <n v="72786536"/>
    <x v="2"/>
    <n v="882"/>
    <s v="882G"/>
    <s v="GRUPO-A"/>
    <s v="Prácticum I"/>
    <s v="GG"/>
    <s v="GRUPO GRANDE"/>
    <s v="882G"/>
    <s v="PRÁCTICUM I DEL GRADO EN EDUCACIÓN INFANTIL"/>
    <s v="GRUPO-A"/>
    <s v="PRÁCTICUM I DEL GRADO EN EDUCACIÓN INFANTIL"/>
    <s v="AN"/>
    <n v="72786536"/>
    <s v="MÍNGUEZ"/>
    <s v="CENICEROS"/>
    <s v="JUDIT"/>
    <s v="MÍNGUEZ CENICEROS, JUDIT"/>
    <x v="0"/>
    <x v="0"/>
    <x v="0"/>
    <n v="3"/>
    <n v="2"/>
    <s v="jminguez"/>
    <s v="judit.minguez@unirioja.es"/>
    <n v="1.5"/>
    <n v="1.5"/>
    <n v="534"/>
    <s v="CONTRATADO DOCTOR -TIPO 1"/>
    <s v="C01"/>
    <s v="TIEMPO COMPLETO"/>
    <s v="2007-07-20 00:00:00.0"/>
    <s v="null"/>
    <s v="LD100578"/>
    <s v="CONTRATADO DOCTOR"/>
    <s v="R111"/>
    <x v="7"/>
    <n v="15"/>
    <s v="ANÁLISIS MATEMÁTICO"/>
  </r>
  <r>
    <x v="14"/>
    <n v="16584517"/>
    <x v="4"/>
    <n v="885"/>
    <s v="885G"/>
    <s v="GRUPO-A"/>
    <s v="Electrotecnia"/>
    <s v="GG"/>
    <s v="GRUPO GRANDE"/>
    <s v="885G"/>
    <s v="GG de Electrotecnia"/>
    <s v="GRUPO-A"/>
    <s v="GG de Electrotecnia"/>
    <s v="AN"/>
    <n v="16584517"/>
    <s v="FALCES"/>
    <s v="DE ANDRÉS"/>
    <s v="ALBERTO"/>
    <s v="FALCES DE ANDRÉS, ALBERTO"/>
    <x v="0"/>
    <x v="0"/>
    <x v="0"/>
    <n v="0"/>
    <n v="0"/>
    <s v="alfalces"/>
    <s v="alberto.falces@unirioja.es"/>
    <n v="2.7"/>
    <n v="2.7"/>
    <n v="536"/>
    <s v="PROFESOR INTERINO"/>
    <s v="C01"/>
    <s v="TIEMPO COMPLETO"/>
    <s v="2009-10-01 00:00:00.0"/>
    <s v="null"/>
    <s v="PI100720"/>
    <s v="PROFESOR CONTRATADO INTERINO"/>
    <s v="R109"/>
    <x v="9"/>
    <n v="535"/>
    <s v="INGENIERÍA ELÉCTRICA"/>
  </r>
  <r>
    <x v="14"/>
    <n v="16588655"/>
    <x v="4"/>
    <n v="885"/>
    <s v="885L"/>
    <s v="GRUPO-A1"/>
    <s v="Electrotecnia"/>
    <s v="GL"/>
    <s v="GRUPO DE LABORATORIO"/>
    <s v="885L"/>
    <s v="GL de Electrotecnia"/>
    <s v="GRUPO-A1"/>
    <s v="GL de Electrotecnia"/>
    <s v="AN"/>
    <n v="16588655"/>
    <s v="ARANA"/>
    <s v="MARTÍNEZ"/>
    <s v="MARÍA NEREA"/>
    <s v="ARANA MARTÍNEZ, MARÍA NEREA"/>
    <x v="1"/>
    <x v="0"/>
    <x v="1"/>
    <n v="0"/>
    <n v="0"/>
    <s v="nearanm"/>
    <s v="maria-nerea.arana@unirioja.es"/>
    <n v="0.8"/>
    <n v="0.8"/>
    <n v="536"/>
    <s v="PROFESOR INTERINO"/>
    <s v="P04"/>
    <s v="TIEMPO PARCIAL (4+4 HORAS)"/>
    <s v="2018-09-17 00:00:00.0"/>
    <s v="2019-09-14 00:00:00.0"/>
    <s v="PI101409"/>
    <s v="PROFESOR CONTRATADO INTERINO"/>
    <s v="R109"/>
    <x v="9"/>
    <n v="535"/>
    <s v="INGENIERÍA ELÉCTRICA"/>
  </r>
  <r>
    <x v="19"/>
    <n v="16019533"/>
    <x v="6"/>
    <n v="5000"/>
    <s v="5000G"/>
    <s v="GRUPO-A"/>
    <s v="Deontología profesional"/>
    <s v="GG"/>
    <s v="GRUPO GRANDE"/>
    <s v="5000G"/>
    <s v="GG de Deontología profesional"/>
    <s v="GRUPO-A"/>
    <s v="GG de Deontología profesional"/>
    <s v="1S"/>
    <n v="16019533"/>
    <s v="GARCIANDÍA"/>
    <s v="GONZÁLEZ"/>
    <s v="PEDRO MARÍA"/>
    <s v="GARCIANDÍA GONZÁLEZ, PEDRO MARÍA"/>
    <x v="0"/>
    <x v="0"/>
    <x v="0"/>
    <n v="4"/>
    <n v="3"/>
    <s v="pgarcian"/>
    <s v="pedro.garciandia@unirioja.es"/>
    <n v="0"/>
    <n v="0"/>
    <n v="500"/>
    <s v="CATEDRATICO DE UNIVERSIDAD"/>
    <s v="C01"/>
    <s v="TIEMPO COMPLETO"/>
    <s v="2017-09-15 00:00:00.0"/>
    <s v="null"/>
    <s v="DF100278"/>
    <s v="CATEDRÁTICO DE UNIVERSIDAD"/>
    <s v="R103"/>
    <x v="1"/>
    <n v="175"/>
    <s v="DERECHO PROCESAL"/>
  </r>
  <r>
    <x v="19"/>
    <n v="17206354"/>
    <x v="6"/>
    <n v="5006"/>
    <s v="5006G"/>
    <s v="GRUPO-A"/>
    <s v="Argumentación y documentación"/>
    <s v="GG"/>
    <s v="GRUPO GRANDE"/>
    <s v="5006G"/>
    <s v="GG de Argumentación y documentación"/>
    <s v="GRUPO-A"/>
    <s v="GG de Argumentación y documentación"/>
    <s v="1S"/>
    <n v="17206354"/>
    <s v="MARTÍNEZ DE PISÓN"/>
    <s v="CAVERO"/>
    <s v="JOSÉ MARÍA"/>
    <s v="MARTÍNEZ DE PISÓN CAVERO, JOSÉ MARÍA"/>
    <x v="0"/>
    <x v="0"/>
    <x v="0"/>
    <n v="6"/>
    <n v="5"/>
    <s v="jdepison"/>
    <s v="jose.mezdepison@unirioja.es"/>
    <n v="1"/>
    <n v="1"/>
    <n v="500"/>
    <s v="CATEDRATICO DE UNIVERSIDAD"/>
    <s v="01R"/>
    <s v="TIEMPO COMPLETO REDUCIDO"/>
    <s v="2013-09-01 00:00:00.0"/>
    <s v="null"/>
    <s v="DF31106"/>
    <s v="CATEDRÁTICO DE UNIVERSIDAD"/>
    <s v="R103"/>
    <x v="1"/>
    <n v="381"/>
    <s v="FILOSOFÍA DEL DERECHO"/>
  </r>
  <r>
    <x v="19"/>
    <n v="16586761"/>
    <x v="6"/>
    <n v="5007"/>
    <s v="5007G"/>
    <s v="GRUPO-A"/>
    <s v="Negociación y resolución de conflictos"/>
    <s v="GG"/>
    <s v="GRUPO GRANDE"/>
    <s v="5007G"/>
    <s v="GG de Negociación y resolución de conflictos"/>
    <s v="GRUPO-A"/>
    <s v="GG de Negociación y resolución de conflictos"/>
    <s v="1S"/>
    <n v="16586761"/>
    <s v="PÉREZ"/>
    <s v="ESCALONA"/>
    <s v="SUSANA"/>
    <s v="PÉREZ ESCALONA, SUSANA"/>
    <x v="1"/>
    <x v="0"/>
    <x v="0"/>
    <n v="3"/>
    <n v="0"/>
    <s v="superez"/>
    <s v="susana.perez@unirioja.es"/>
    <n v="1"/>
    <n v="1"/>
    <n v="534"/>
    <s v="CONTRATADO DOCTOR -TIPO 1"/>
    <s v="C01"/>
    <s v="TIEMPO COMPLETO"/>
    <s v="2009-10-01 00:00:00.0"/>
    <s v="null"/>
    <s v="PI100723"/>
    <s v="CONTRATADO DOCTOR"/>
    <s v="R103"/>
    <x v="1"/>
    <n v="165"/>
    <s v="DERECHO MERCANTIL"/>
  </r>
  <r>
    <x v="19"/>
    <n v="18027322"/>
    <x v="6"/>
    <n v="5007"/>
    <s v="5007G"/>
    <s v="GRUPO-A"/>
    <s v="Negociación y resolución de conflictos"/>
    <s v="GG"/>
    <s v="GRUPO GRANDE"/>
    <s v="5007G"/>
    <s v="GG de Negociación y resolución de conflictos"/>
    <s v="GRUPO-A"/>
    <s v="GG de Negociación y resolución de conflictos"/>
    <s v="1S"/>
    <n v="18027322"/>
    <s v="SUSÍN"/>
    <s v="BETRÁN"/>
    <s v="RAÚL"/>
    <s v="SUSÍN BETRÁN, RAÚL"/>
    <x v="1"/>
    <x v="0"/>
    <x v="0"/>
    <n v="4"/>
    <n v="2"/>
    <s v="rasusin"/>
    <s v="raul.susin@unirioja.es"/>
    <n v="1"/>
    <n v="1"/>
    <n v="504"/>
    <s v="PROFESOR TITULAR UNIVERSIDAD"/>
    <s v="C01"/>
    <s v="TIEMPO COMPLETO"/>
    <s v="2015-09-15 00:00:00.0"/>
    <s v="null"/>
    <s v="DF100148"/>
    <s v="PROFESOR TITULAR DE UNIVERSIDAD"/>
    <s v="R103"/>
    <x v="1"/>
    <n v="381"/>
    <s v="FILOSOFÍA DEL DERECHO"/>
  </r>
  <r>
    <x v="19"/>
    <n v="17845083"/>
    <x v="6"/>
    <n v="5009"/>
    <s v="5009G"/>
    <s v="GRUPO-A"/>
    <s v="Tutela constitucional"/>
    <s v="GG"/>
    <s v="GRUPO GRANDE"/>
    <s v="5009G"/>
    <s v="GG de Tutela constitucional"/>
    <s v="GRUPO-A"/>
    <s v="GG de Tutela constitucional"/>
    <s v="1S"/>
    <n v="17845083"/>
    <s v="CHUECA"/>
    <s v="RODRÍGUEZ"/>
    <s v="RICARDO LUIS"/>
    <s v="CHUECA RODRÍGUEZ, RICARDO LUIS"/>
    <x v="0"/>
    <x v="0"/>
    <x v="0"/>
    <n v="6"/>
    <n v="5"/>
    <s v="richueca"/>
    <s v="ricardo.chueca@unirioja.es"/>
    <n v="2"/>
    <n v="2"/>
    <n v="500"/>
    <s v="CATEDRATICO DE UNIVERSIDAD"/>
    <s v="01R"/>
    <s v="TIEMPO COMPLETO REDUCIDO"/>
    <s v="2012-09-01 00:00:00.0"/>
    <s v="null"/>
    <s v="DF100096"/>
    <s v="CATEDRATICO DE UNIVERSIDAD"/>
    <s v="R103"/>
    <x v="1"/>
    <n v="135"/>
    <s v="DERECHO CONSTITUCIONAL"/>
  </r>
  <r>
    <x v="19"/>
    <n v="7863146"/>
    <x v="6"/>
    <n v="5010"/>
    <s v="5010G"/>
    <s v="GRUPO-A"/>
    <s v="Tutela europea"/>
    <s v="GG"/>
    <s v="GRUPO GRANDE"/>
    <s v="5010G"/>
    <s v="GG de Tutela europea"/>
    <s v="GRUPO-A"/>
    <s v="GG de Tutela europea"/>
    <s v="1S"/>
    <n v="7863146"/>
    <s v="CARRERA"/>
    <s v="HERNÁNDEZ"/>
    <s v="FRANCISCO JESÚS"/>
    <s v="CARRERA HERNÁNDEZ, FRANCISCO JESÚS"/>
    <x v="0"/>
    <x v="0"/>
    <x v="0"/>
    <n v="5"/>
    <n v="4"/>
    <s v="frcarrer"/>
    <s v="francisco-jesus.carrera@unirioja.es"/>
    <n v="2"/>
    <n v="2"/>
    <n v="500"/>
    <s v="CATEDRATICO DE UNIVERSIDAD"/>
    <s v="01R"/>
    <s v="TIEMPO COMPLETO REDUCIDO"/>
    <s v="2016-09-15 00:00:00.0"/>
    <s v="null"/>
    <s v="DF100040"/>
    <s v="CATEDRÁTICO DE UNIVERSIDAD"/>
    <s v="R103"/>
    <x v="1"/>
    <n v="160"/>
    <s v="DERECHO INTERNACIONAL PUBLICO Y RELACIONES INTERNA"/>
  </r>
  <r>
    <x v="19"/>
    <n v="13104263"/>
    <x v="6"/>
    <n v="5011"/>
    <s v="5011G"/>
    <s v="GRUPO-A"/>
    <s v="Tutela civil"/>
    <s v="GG"/>
    <s v="GRUPO GRANDE"/>
    <s v="5011G"/>
    <s v="GG de Tutela civil"/>
    <s v="GRUPO-A"/>
    <s v="GG de Tutela civil"/>
    <s v="1S"/>
    <n v="13104263"/>
    <s v="SÁNCHEZ"/>
    <s v="HERNÁNDEZ"/>
    <s v="ÁNGEL"/>
    <s v="SÁNCHEZ HERNÁNDEZ, ÁNGEL"/>
    <x v="0"/>
    <x v="0"/>
    <x v="0"/>
    <n v="5"/>
    <n v="4"/>
    <s v="asanchez"/>
    <s v="angel.sanchez@unirioja.es"/>
    <n v="0.5"/>
    <n v="0.5"/>
    <n v="500"/>
    <s v="CATEDRATICO DE UNIVERSIDAD"/>
    <s v="01R"/>
    <s v="TIEMPO COMPLETO REDUCIDO"/>
    <s v="2018-12-18 00:00:00.0"/>
    <s v="null"/>
    <s v="DF100376"/>
    <s v="CATEDRÁTICO DE UNIVERSIDAD"/>
    <s v="R103"/>
    <x v="1"/>
    <n v="130"/>
    <s v="DERECHO CIVIL"/>
  </r>
  <r>
    <x v="19"/>
    <n v="16243789"/>
    <x v="6"/>
    <n v="5011"/>
    <s v="5011G"/>
    <s v="GRUPO-A"/>
    <s v="Tutela civil"/>
    <s v="GG"/>
    <s v="GRUPO GRANDE"/>
    <s v="5011G"/>
    <s v="GG de Tutela civil"/>
    <s v="GRUPO-A"/>
    <s v="GG de Tutela civil"/>
    <s v="1S"/>
    <n v="16243789"/>
    <s v="PABLO"/>
    <s v="CONTRERAS"/>
    <s v="PEDRO V. DE"/>
    <s v="PABLO CONTRERAS, PEDRO V. DE"/>
    <x v="0"/>
    <x v="0"/>
    <x v="0"/>
    <n v="6"/>
    <n v="5"/>
    <s v="pedpablo"/>
    <s v="pedro.depablo@unirioja.es"/>
    <n v="2.2799999999999998"/>
    <n v="2.2799999999999998"/>
    <n v="500"/>
    <s v="CATEDRATICO DE UNIVERSIDAD"/>
    <s v="01R"/>
    <s v="TIEMPO COMPLETO REDUCIDO"/>
    <s v="2013-09-01 00:00:00.0"/>
    <s v="null"/>
    <s v="DF3721"/>
    <s v="CATEDRÁTICO DE UNIVERSIDAD"/>
    <s v="R103"/>
    <x v="1"/>
    <n v="130"/>
    <s v="DERECHO CIVIL"/>
  </r>
  <r>
    <x v="19"/>
    <n v="16588594"/>
    <x v="6"/>
    <n v="5011"/>
    <s v="5011G"/>
    <s v="GRUPO-A"/>
    <s v="Tutela civil"/>
    <s v="GG"/>
    <s v="GRUPO GRANDE"/>
    <s v="5011G"/>
    <s v="GG de Tutela civil"/>
    <s v="GRUPO-A"/>
    <s v="GG de Tutela civil"/>
    <s v="1S"/>
    <n v="16588594"/>
    <s v="LOZA"/>
    <s v="MARIN"/>
    <s v="EVA MARÍA"/>
    <s v="LOZA MARIN, EVA MARÍA"/>
    <x v="1"/>
    <x v="0"/>
    <x v="1"/>
    <n v="0"/>
    <n v="0"/>
    <s v="evloza"/>
    <s v="eva-maria.loza@unirioja.es"/>
    <n v="0.72"/>
    <n v="0.72"/>
    <n v="532"/>
    <s v="LABORAL DOCENTE-ASOCIADO"/>
    <s v="P06"/>
    <s v="TIEMPO PARCIAL (6+6 HORAS)"/>
    <s v="2018-10-09 00:00:00.0"/>
    <s v="2019-09-14 00:00:00.0"/>
    <s v="PI101349"/>
    <s v="PROFESOR ASOCIADO"/>
    <s v="R103"/>
    <x v="1"/>
    <n v="130"/>
    <s v="DERECHO CIVIL"/>
  </r>
  <r>
    <x v="19"/>
    <n v="18196196"/>
    <x v="6"/>
    <n v="5011"/>
    <s v="5011G"/>
    <s v="GRUPO-A"/>
    <s v="Tutela civil"/>
    <s v="GG"/>
    <s v="GRUPO GRANDE"/>
    <s v="5011G"/>
    <s v="GG de Tutela civil"/>
    <s v="GRUPO-A"/>
    <s v="GG de Tutela civil"/>
    <s v="1S"/>
    <n v="18196196"/>
    <s v="BARBER"/>
    <s v="CÁRCAMO"/>
    <s v="Mª RONCESVALLES"/>
    <s v="BARBER CÁRCAMO, Mª RONCESVALLES"/>
    <x v="0"/>
    <x v="0"/>
    <x v="0"/>
    <n v="6"/>
    <n v="3"/>
    <s v="robarber"/>
    <s v="roncesvalles.barber@unirioja.es"/>
    <n v="1"/>
    <n v="1"/>
    <n v="500"/>
    <s v="CATEDRATICO DE UNIVERSIDAD"/>
    <s v="01R"/>
    <s v="TIEMPO COMPLETO REDUCIDO"/>
    <s v="2018-12-05 00:00:00.0"/>
    <s v="null"/>
    <s v="DF100375"/>
    <s v="CATEDRÁTICO DE UNIVERSIDAD"/>
    <s v="R103"/>
    <x v="1"/>
    <n v="130"/>
    <s v="DERECHO CIVIL"/>
  </r>
  <r>
    <x v="19"/>
    <n v="42053327"/>
    <x v="6"/>
    <n v="5011"/>
    <s v="5011G"/>
    <s v="GRUPO-A"/>
    <s v="Tutela civil"/>
    <s v="GG"/>
    <s v="GRUPO GRANDE"/>
    <s v="5011G"/>
    <s v="GG de Tutela civil"/>
    <s v="GRUPO-A"/>
    <s v="GG de Tutela civil"/>
    <s v="1S"/>
    <n v="42053327"/>
    <s v="VENTURA"/>
    <s v="VENTURA"/>
    <s v="JOSÉ MANUEL"/>
    <s v="VENTURA VENTURA, JOSÉ MANUEL"/>
    <x v="0"/>
    <x v="0"/>
    <x v="0"/>
    <n v="6"/>
    <n v="2"/>
    <s v="joventur"/>
    <s v="jmanuel.ventura@unirioja.es"/>
    <n v="0.5"/>
    <n v="0.5"/>
    <n v="534"/>
    <s v="CONTRATADO DOCTOR -TIPO 1"/>
    <s v="C01"/>
    <s v="TIEMPO COMPLETO"/>
    <s v="2004-10-01 00:00:00.0"/>
    <s v="null"/>
    <s v="LD100299"/>
    <s v="CONTRATADO DOCTOR TIPO1"/>
    <s v="R103"/>
    <x v="1"/>
    <n v="130"/>
    <s v="DERECHO CIVIL"/>
  </r>
  <r>
    <x v="19"/>
    <n v="16532587"/>
    <x v="6"/>
    <n v="5013"/>
    <s v="5013G"/>
    <s v="GRUPO-A"/>
    <s v="Tutela procesal civil"/>
    <s v="GG"/>
    <s v="GRUPO GRANDE"/>
    <s v="5013G"/>
    <s v="GG de Tutela procesal civil"/>
    <s v="GRUPO-A"/>
    <s v="GG de Tutela procesal civil"/>
    <s v="2S"/>
    <n v="16532587"/>
    <s v="LASHERAS"/>
    <s v="HERRERO"/>
    <s v="MARÍA PILAR"/>
    <s v="LASHERAS HERRERO, MARÍA PILAR"/>
    <x v="1"/>
    <x v="0"/>
    <x v="1"/>
    <n v="0"/>
    <n v="0"/>
    <s v="malashh"/>
    <s v="pilar.lasheras@unirioja.es"/>
    <n v="1"/>
    <n v="1"/>
    <n v="532"/>
    <s v="LABORAL DOCENTE-ASOCIADO"/>
    <s v="P04"/>
    <s v="TIEMPO PARCIAL (4+4 HORAS)"/>
    <s v="2016-09-15 00:00:00.0"/>
    <s v="2019-09-14 00:00:00.0"/>
    <s v="PI101105"/>
    <s v="PROFESOR ASOCIADO"/>
    <s v="R103"/>
    <x v="1"/>
    <n v="175"/>
    <s v="DERECHO PROCESAL"/>
  </r>
  <r>
    <x v="19"/>
    <n v="16576351"/>
    <x v="6"/>
    <n v="5015"/>
    <s v="5015G"/>
    <s v="GRUPO-A"/>
    <s v="Tutela penal y penitenciaria"/>
    <s v="GG"/>
    <s v="GRUPO GRANDE"/>
    <s v="5015G"/>
    <s v="GG de Tutela penal y penitenciaria"/>
    <s v="GRUPO-A"/>
    <s v="GG de Tutela penal y penitenciaria"/>
    <s v="1S"/>
    <n v="16576351"/>
    <s v="URREA"/>
    <s v="CORRES"/>
    <s v="MARIOLA"/>
    <s v="URREA CORRES, MARIOLA"/>
    <x v="1"/>
    <x v="0"/>
    <x v="0"/>
    <n v="4"/>
    <n v="2"/>
    <s v="maurrea"/>
    <s v="mariola.urrea@unirioja.es"/>
    <n v="0.5"/>
    <n v="0.5"/>
    <n v="504"/>
    <s v="PROFESOR TITULAR UNIVERSIDAD"/>
    <s v="C01"/>
    <s v="TIEMPO COMPLETO"/>
    <s v="2009-06-12 00:00:00.0"/>
    <s v="null"/>
    <s v="DF100231"/>
    <s v="PROFESOR TITULAR DE UNIVERSIDAD"/>
    <s v="R103"/>
    <x v="1"/>
    <n v="160"/>
    <s v="DERECHO INTERNACIONAL PUBLICO Y RELACIONES INTERNA"/>
  </r>
  <r>
    <x v="19"/>
    <n v="16586693"/>
    <x v="6"/>
    <n v="5015"/>
    <s v="5015G"/>
    <s v="GRUPO-A"/>
    <s v="Tutela penal y penitenciaria"/>
    <s v="GG"/>
    <s v="GRUPO GRANDE"/>
    <s v="5015G"/>
    <s v="GG de Tutela penal y penitenciaria"/>
    <s v="GRUPO-A"/>
    <s v="GG de Tutela penal y penitenciaria"/>
    <s v="1S"/>
    <n v="16586693"/>
    <s v="PÉREZ"/>
    <s v="GONZÁLEZ"/>
    <s v="SERGIO"/>
    <s v="PÉREZ GONZÁLEZ, SERGIO"/>
    <x v="0"/>
    <x v="0"/>
    <x v="0"/>
    <n v="0"/>
    <n v="0"/>
    <s v="seperez"/>
    <s v="sergio.perezg@unirioja.es"/>
    <n v="1.5"/>
    <n v="1.5"/>
    <n v="536"/>
    <s v="PROFESOR INTERINO"/>
    <s v="C01"/>
    <s v="TIEMPO COMPLETO"/>
    <s v="2018-09-17 00:00:00.0"/>
    <s v="null"/>
    <s v="PI101351"/>
    <s v="PROFESOR CONTRATADO INTERINO"/>
    <s v="R103"/>
    <x v="1"/>
    <n v="170"/>
    <s v="DERECHO PENAL"/>
  </r>
  <r>
    <x v="19"/>
    <n v="16261031"/>
    <x v="6"/>
    <n v="5016"/>
    <s v="5016G"/>
    <s v="GRUPO-A"/>
    <s v="Tutela administrativa y tributaria"/>
    <s v="GG"/>
    <s v="GRUPO GRANDE"/>
    <s v="5016G"/>
    <s v="GG de Tutela administrativa y tributaria"/>
    <s v="GRUPO-A"/>
    <s v="GG de Tutela administrativa y tributaria"/>
    <s v="2S"/>
    <n v="16261031"/>
    <s v="SANTAMARÍA"/>
    <s v="ARINAS"/>
    <s v="RENÉ JAVIER"/>
    <s v="SANTAMARÍA ARINAS, RENÉ JAVIER"/>
    <x v="0"/>
    <x v="0"/>
    <x v="0"/>
    <n v="4"/>
    <n v="3"/>
    <s v="resantam"/>
    <s v="rene-javier.santamaria@unirioja.es"/>
    <n v="1"/>
    <n v="1"/>
    <n v="504"/>
    <s v="PROFESOR TITULAR UNIVERSIDAD"/>
    <s v="01R"/>
    <s v="TIEMPO COMPLETO REDUCIDO"/>
    <s v="2016-09-15 00:00:00.0"/>
    <s v="null"/>
    <s v="DF100199"/>
    <s v="PROFESOR TITULAR DE UNIVERSIDAD"/>
    <s v="R103"/>
    <x v="1"/>
    <n v="125"/>
    <s v="DERECHO ADMINISTRATIVO"/>
  </r>
  <r>
    <x v="19"/>
    <n v="16536773"/>
    <x v="6"/>
    <n v="5016"/>
    <s v="5016G"/>
    <s v="GRUPO-A"/>
    <s v="Tutela administrativa y tributaria"/>
    <s v="GG"/>
    <s v="GRUPO GRANDE"/>
    <s v="5016G"/>
    <s v="GG de Tutela administrativa y tributaria"/>
    <s v="GRUPO-A"/>
    <s v="GG de Tutela administrativa y tributaria"/>
    <s v="2S"/>
    <n v="16536773"/>
    <s v="RUIZ DE PALACIOS"/>
    <s v="VILLAVERDE"/>
    <s v="JOSÉ IGNACIO"/>
    <s v="RUIZ DE PALACIOS VILLAVERDE, JOSÉ IGNACIO"/>
    <x v="1"/>
    <x v="0"/>
    <x v="1"/>
    <n v="4"/>
    <n v="0"/>
    <s v="jiruizp"/>
    <s v="ji.ruiz-de-palacios@unirioja.es"/>
    <n v="1"/>
    <n v="1"/>
    <n v="535"/>
    <s v="COLABORADOR-TIPO 1"/>
    <s v="C01"/>
    <s v="TIEMPO COMPLETO"/>
    <s v="2007-06-13 00:00:00.0"/>
    <s v="null"/>
    <s v="LD100627"/>
    <s v="PROFESOR COLABORADOR TIPO 1"/>
    <s v="R103"/>
    <x v="1"/>
    <n v="150"/>
    <s v="DERECHO FINANCIERO Y TRIBUTARIO"/>
  </r>
  <r>
    <x v="19"/>
    <n v="16566979"/>
    <x v="6"/>
    <n v="5016"/>
    <s v="5016G"/>
    <s v="GRUPO-A"/>
    <s v="Tutela administrativa y tributaria"/>
    <s v="GG"/>
    <s v="GRUPO GRANDE"/>
    <s v="5016G"/>
    <s v="GG de Tutela administrativa y tributaria"/>
    <s v="GRUPO-A"/>
    <s v="GG de Tutela administrativa y tributaria"/>
    <s v="2S"/>
    <n v="16566979"/>
    <s v="BARRIOBERO"/>
    <s v="MARTÍNEZ"/>
    <s v="IGNACIO"/>
    <s v="BARRIOBERO MARTÍNEZ, IGNACIO"/>
    <x v="1"/>
    <x v="0"/>
    <x v="0"/>
    <n v="0"/>
    <n v="0"/>
    <s v="igbarrio"/>
    <s v="ignacio.barriobero@unirioja.es"/>
    <n v="1"/>
    <n v="1"/>
    <n v="532"/>
    <s v="LABORAL DOCENTE-ASOCIADO"/>
    <s v="P06"/>
    <s v="TIEMPO PARCIAL (6+6 HORAS)"/>
    <s v="2016-09-15 00:00:00.0"/>
    <s v="2019-09-14 00:00:00.0"/>
    <s v="PI101100"/>
    <s v="PROFESOR ASOCIADO"/>
    <s v="R103"/>
    <x v="1"/>
    <n v="125"/>
    <s v="DERECHO ADMINISTRATIVO"/>
  </r>
  <r>
    <x v="19"/>
    <n v="16598717"/>
    <x v="6"/>
    <n v="5016"/>
    <s v="5016G"/>
    <s v="GRUPO-A"/>
    <s v="Tutela administrativa y tributaria"/>
    <s v="GG"/>
    <s v="GRUPO GRANDE"/>
    <s v="5016G"/>
    <s v="GG de Tutela administrativa y tributaria"/>
    <s v="GRUPO-A"/>
    <s v="GG de Tutela administrativa y tributaria"/>
    <s v="2S"/>
    <n v="16598717"/>
    <s v="SAN MARTÍN"/>
    <s v="SEGURA"/>
    <s v="DAVID"/>
    <s v="SAN MARTÍN SEGURA, DAVID"/>
    <x v="1"/>
    <x v="0"/>
    <x v="1"/>
    <n v="0"/>
    <n v="0"/>
    <s v="dasan-ma"/>
    <s v="david.san-martin@unirioja.es"/>
    <n v="2"/>
    <n v="2"/>
    <n v="536"/>
    <s v="PROFESOR INTERINO"/>
    <s v="C01"/>
    <s v="TIEMPO COMPLETO"/>
    <s v="2018-09-24 00:00:00.0"/>
    <s v="2019-09-14 00:00:00.0"/>
    <s v="PI101421"/>
    <s v="PROFESOR CONTRATADO INTERINO"/>
    <s v="R103"/>
    <x v="1"/>
    <n v="125"/>
    <s v="DERECHO ADMINISTRATIVO"/>
  </r>
  <r>
    <x v="19"/>
    <n v="16542669"/>
    <x v="6"/>
    <n v="5017"/>
    <s v="5017G"/>
    <s v="GRUPO-A"/>
    <s v="Tutela laboral"/>
    <s v="GG"/>
    <s v="GRUPO GRANDE"/>
    <s v="5017G"/>
    <s v="GG de Tutela laboral"/>
    <s v="GRUPO-A"/>
    <s v="GG de Tutela laboral"/>
    <s v="2S"/>
    <n v="16542669"/>
    <s v="ARRUGA"/>
    <s v="SEGURA"/>
    <s v="MARÍA CONCEPCIÓN"/>
    <s v="ARRUGA SEGURA, MARÍA CONCEPCIÓN"/>
    <x v="1"/>
    <x v="0"/>
    <x v="1"/>
    <n v="5"/>
    <n v="0"/>
    <s v="m-arruga"/>
    <s v="maria-concepcion.arruga@unirioja.es"/>
    <n v="0.2"/>
    <n v="0.2"/>
    <s v="A-0537"/>
    <s v="TITULAR"/>
    <s v="C01"/>
    <s v="TIEMPO COMPLETO"/>
    <s v="2011-01-01 00:00:00.0"/>
    <s v="null"/>
    <s v="PI100875"/>
    <s v="TITULAR"/>
    <s v="R103"/>
    <x v="1"/>
    <n v="140"/>
    <s v="DERECHO DEL TRABAJO Y DE LA SEGURIDAD SOCIAL"/>
  </r>
  <r>
    <x v="19"/>
    <n v="16563493"/>
    <x v="6"/>
    <n v="5017"/>
    <s v="5017G"/>
    <s v="GRUPO-A"/>
    <s v="Tutela laboral"/>
    <s v="GG"/>
    <s v="GRUPO GRANDE"/>
    <s v="5017G"/>
    <s v="GG de Tutela laboral"/>
    <s v="GRUPO-A"/>
    <s v="GG de Tutela laboral"/>
    <s v="2S"/>
    <n v="16563493"/>
    <s v="SESMA"/>
    <s v="BASTIDA"/>
    <s v="BEGOÑA"/>
    <s v="SESMA BASTIDA, BEGOÑA"/>
    <x v="1"/>
    <x v="0"/>
    <x v="0"/>
    <n v="3"/>
    <n v="0"/>
    <s v="bsesma"/>
    <s v="begona.sesma@unirioja.es"/>
    <n v="2.8"/>
    <n v="2.8"/>
    <n v="534"/>
    <s v="CONTRATADO DOCTOR -TIPO 1"/>
    <s v="C01"/>
    <s v="TIEMPO COMPLETO"/>
    <s v="2008-09-19 00:00:00.0"/>
    <s v="null"/>
    <s v="LD100628"/>
    <s v="PROFESOR CONTRATADO DOCTOR -TIPO 1"/>
    <s v="R103"/>
    <x v="1"/>
    <n v="140"/>
    <s v="DERECHO DEL TRABAJO Y DE LA SEGURIDAD SOCIAL"/>
  </r>
  <r>
    <x v="19"/>
    <n v="2856545"/>
    <x v="6"/>
    <n v="5018"/>
    <s v="5018G"/>
    <s v="GRUPO-A"/>
    <s v="Prácticas externas I"/>
    <s v="GG"/>
    <s v="GRUPO GRANDE"/>
    <s v="5018G"/>
    <s v="GG de Prácticas externas I"/>
    <s v="GRUPO-A"/>
    <s v="GG de Prácticas externas I"/>
    <s v="2S"/>
    <n v="2856545"/>
    <s v="MARTÍNEZ"/>
    <s v="NAVAS"/>
    <s v="ISABEL"/>
    <s v="MARTÍNEZ NAVAS, ISABEL"/>
    <x v="1"/>
    <x v="0"/>
    <x v="0"/>
    <n v="6"/>
    <n v="3"/>
    <s v="ismarti"/>
    <s v="isabel.mnavas@unirioja.es"/>
    <n v="0.2"/>
    <n v="0.2"/>
    <n v="504"/>
    <s v="PROFESOR TITULAR UNIVERSIDAD"/>
    <s v="01R"/>
    <s v="TIEMPO COMPLETO REDUCIDO"/>
    <s v="2017-09-16 00:00:00.0"/>
    <s v="null"/>
    <s v="DF31109"/>
    <s v="TITULAR DE UNIVERSIDAD"/>
    <s v="R103"/>
    <x v="1"/>
    <n v="470"/>
    <s v="HISTORIA DEL DERECHO Y DE LAS INSTITUCIONES"/>
  </r>
  <r>
    <x v="19"/>
    <n v="9308464"/>
    <x v="6"/>
    <n v="5018"/>
    <s v="5018G"/>
    <s v="GRUPO-A"/>
    <s v="Prácticas externas I"/>
    <s v="GG"/>
    <s v="GRUPO GRANDE"/>
    <s v="5018G"/>
    <s v="GG de Prácticas externas I"/>
    <s v="GRUPO-A"/>
    <s v="GG de Prácticas externas I"/>
    <s v="2S"/>
    <n v="9308464"/>
    <s v="VEGA"/>
    <s v="GUTIÉRREZ"/>
    <s v="ANA MARÍA"/>
    <s v="VEGA GUTIÉRREZ, ANA MARÍA"/>
    <x v="0"/>
    <x v="0"/>
    <x v="0"/>
    <n v="5"/>
    <n v="3"/>
    <s v="anavega"/>
    <s v="ana.vega@unirioja.es"/>
    <n v="0.2"/>
    <n v="0.2"/>
    <n v="500"/>
    <s v="CATEDRATICO DE UNIVERSIDAD"/>
    <s v="C01"/>
    <s v="TIEMPO COMPLETO"/>
    <s v="2007-05-13 00:00:00.0"/>
    <s v="null"/>
    <s v="DF100208"/>
    <s v="CATEDRÁTICO DE UNIVERSIDAD"/>
    <s v="R103"/>
    <x v="1"/>
    <n v="145"/>
    <s v="DERECHO ECLESIÁSTICO DEL ESTADO"/>
  </r>
  <r>
    <x v="19"/>
    <n v="16500778"/>
    <x v="6"/>
    <n v="5018"/>
    <s v="5018G"/>
    <s v="GRUPO-A"/>
    <s v="Prácticas externas I"/>
    <s v="GG"/>
    <s v="GRUPO GRANDE"/>
    <s v="5018G"/>
    <s v="GG de Prácticas externas I"/>
    <s v="GRUPO-A"/>
    <s v="GG de Prácticas externas I"/>
    <s v="2S"/>
    <n v="16500778"/>
    <s v="MURILLAS"/>
    <s v="ESCUDERO"/>
    <s v="JUAN MANUEL"/>
    <s v="MURILLAS ESCUDERO, JUAN MANUEL"/>
    <x v="0"/>
    <x v="0"/>
    <x v="0"/>
    <n v="5"/>
    <n v="1"/>
    <s v="jumurill"/>
    <s v="juan-manuel.murillas@unirioja.es"/>
    <n v="0.2"/>
    <n v="0.2"/>
    <n v="534"/>
    <s v="CONTRATADO DOCTOR -TIPO 1"/>
    <s v="C01"/>
    <s v="TIEMPO COMPLETO"/>
    <s v="2015-10-17 00:00:00.0"/>
    <s v="null"/>
    <s v="LD100615"/>
    <s v="PROFESOR CONTRATADO DOCTOR -TIPO 1"/>
    <s v="R103"/>
    <x v="1"/>
    <n v="130"/>
    <s v="DERECHO CIVIL"/>
  </r>
  <r>
    <x v="19"/>
    <n v="16554062"/>
    <x v="6"/>
    <n v="5018"/>
    <s v="5018G"/>
    <s v="GRUPO-A"/>
    <s v="Prácticas externas I"/>
    <s v="GG"/>
    <s v="GRUPO GRANDE"/>
    <s v="5018G"/>
    <s v="GG de Prácticas externas I"/>
    <s v="GRUPO-A"/>
    <s v="GG de Prácticas externas I"/>
    <s v="2S"/>
    <n v="16554062"/>
    <s v="CÁMARA"/>
    <s v="LAPUENTE"/>
    <s v="SERGIO"/>
    <s v="CÁMARA LAPUENTE, SERGIO"/>
    <x v="0"/>
    <x v="0"/>
    <x v="0"/>
    <n v="5"/>
    <n v="3"/>
    <s v="secamara"/>
    <s v="sergio.camara@unirioja.es"/>
    <n v="0.2"/>
    <n v="0.2"/>
    <n v="500"/>
    <s v="CATEDRATICO DE UNIVERSIDAD"/>
    <s v="C01"/>
    <s v="TIEMPO COMPLETO"/>
    <s v="2007-10-15 00:00:00.0"/>
    <s v="null"/>
    <s v="DF100216"/>
    <s v="CATEDRÁTICO DE UNIVERSIDAD"/>
    <s v="R103"/>
    <x v="1"/>
    <n v="130"/>
    <s v="DERECHO CIVIL"/>
  </r>
  <r>
    <x v="19"/>
    <n v="51616377"/>
    <x v="6"/>
    <n v="5018"/>
    <s v="5018G"/>
    <s v="GRUPO-A"/>
    <s v="Prácticas externas I"/>
    <s v="GG"/>
    <s v="GRUPO GRANDE"/>
    <s v="5018G"/>
    <s v="GG de Prácticas externas I"/>
    <s v="GRUPO-A"/>
    <s v="GG de Prácticas externas I"/>
    <s v="2S"/>
    <n v="51616377"/>
    <s v="AGUDO"/>
    <s v="RUIZ"/>
    <s v="ALFONSO"/>
    <s v="AGUDO RUIZ, ALFONSO"/>
    <x v="0"/>
    <x v="0"/>
    <x v="0"/>
    <n v="6"/>
    <n v="3"/>
    <s v="alagudo"/>
    <s v="alfonso.agudo@unirioja.es"/>
    <n v="0.2"/>
    <n v="0.2"/>
    <n v="500"/>
    <s v="CATEDRATICO DE UNIVERSIDAD"/>
    <s v="C01"/>
    <s v="TIEMPO COMPLETO"/>
    <s v="2013-09-01 00:00:00.0"/>
    <s v="null"/>
    <s v="DF100223"/>
    <s v="CATEDRÁTICO DE UNIVERSIDAD"/>
    <s v="R103"/>
    <x v="1"/>
    <n v="180"/>
    <s v="DERECHO ROMANO"/>
  </r>
  <r>
    <x v="19"/>
    <n v="16503381"/>
    <x v="6"/>
    <n v="5019"/>
    <s v="5019G"/>
    <s v="GRUPO-A"/>
    <s v="Prácticas externas II"/>
    <s v="GG"/>
    <s v="GRUPO GRANDE"/>
    <s v="5019G"/>
    <s v="GG de Prácticas externas II"/>
    <s v="GRUPO-A"/>
    <s v="GG de Prácticas externas II"/>
    <s v="1S"/>
    <n v="16503381"/>
    <s v="SÁENZ"/>
    <s v="BERCEO"/>
    <s v="Mª. CARMEN"/>
    <s v="SÁENZ BERCEO, Mª. CARMEN"/>
    <x v="0"/>
    <x v="0"/>
    <x v="0"/>
    <n v="5"/>
    <n v="1"/>
    <s v="casaenz"/>
    <s v="carmen.saenz@unirioja.es"/>
    <n v="0.8"/>
    <n v="0.8"/>
    <n v="504"/>
    <s v="PROFESOR TITULAR UNIVERSIDAD"/>
    <s v="01A"/>
    <s v="TIEMPO COMPLETO AMPLIADO"/>
    <s v="2012-09-01 00:00:00.0"/>
    <s v="2018-12-02 00:00:00.0"/>
    <s v="DF31110"/>
    <s v="TITULAR DE UNIVERSIDAD"/>
    <s v="R103"/>
    <x v="1"/>
    <n v="470"/>
    <s v="HISTORIA DEL DERECHO Y DE LAS INSTITUCIONES"/>
  </r>
  <r>
    <x v="20"/>
    <n v="16541342"/>
    <x v="6"/>
    <n v="5030"/>
    <s v="5030G"/>
    <s v="GRUPO-A"/>
    <s v="Dinámica no lineal y aplicaciones"/>
    <s v="GG"/>
    <s v="GRUPO GRANDE"/>
    <s v="5030G"/>
    <s v="GG de Dinámica no lineal y aplicaciones"/>
    <s v="GRUPO-A"/>
    <s v="GG de Dinámica no lineal y aplicaciones"/>
    <s v="2S"/>
    <n v="16541342"/>
    <s v="LANCHARES"/>
    <s v="BARRASA"/>
    <s v="VÍCTOR"/>
    <s v="LANCHARES BARRASA, VÍCTOR"/>
    <x v="0"/>
    <x v="0"/>
    <x v="0"/>
    <n v="5"/>
    <n v="4"/>
    <s v="vlancha"/>
    <s v="vlancha@unirioja.es"/>
    <n v="2"/>
    <n v="2"/>
    <n v="504"/>
    <s v="PROFESOR TITULAR UNIVERSIDAD"/>
    <s v="01R"/>
    <s v="TIEMPO COMPLETO REDUCIDO"/>
    <s v="2012-09-01 00:00:00.0"/>
    <s v="null"/>
    <s v="DF32264"/>
    <s v="TITULAR DE UNIVERSIDAD"/>
    <s v="R111"/>
    <x v="7"/>
    <n v="595"/>
    <s v="MATEMÁTICA APLICADA"/>
  </r>
  <r>
    <x v="20"/>
    <n v="18009522"/>
    <x v="6"/>
    <n v="5036"/>
    <s v="5036G"/>
    <s v="GRUPO-A"/>
    <s v="Programación científica y Álgebra computacional"/>
    <s v="GG"/>
    <s v="GRUPO GRANDE"/>
    <s v="5036G"/>
    <s v="GG de Programación científica y Álgebra computacional"/>
    <s v="GRUPO-A"/>
    <s v="GG de Programación científica y Álgebra computacional"/>
    <s v="2S"/>
    <n v="18009522"/>
    <s v="LALIENA"/>
    <s v="CLEMENTE"/>
    <s v="JESÚS ANTONIO"/>
    <s v="LALIENA CLEMENTE, JESÚS ANTONIO"/>
    <x v="0"/>
    <x v="0"/>
    <x v="0"/>
    <n v="6"/>
    <n v="4"/>
    <s v="laliena"/>
    <s v="jesus.laliena@unirioja.es"/>
    <n v="3"/>
    <n v="3"/>
    <n v="500"/>
    <s v="CATEDRATICO DE UNIVERSIDAD"/>
    <s v="01R"/>
    <s v="TIEMPO COMPLETO REDUCIDO"/>
    <s v="2018-11-27 00:00:00.0"/>
    <s v="null"/>
    <s v="DF100378"/>
    <s v="CATEDRÁTICO DE UNIVERSIDAD"/>
    <s v="R111"/>
    <x v="7"/>
    <n v="5"/>
    <s v="ÁLGEBRA"/>
  </r>
  <r>
    <x v="20"/>
    <n v="16565041"/>
    <x v="6"/>
    <n v="5037"/>
    <s v="5037G"/>
    <s v="GRUPO-A"/>
    <s v="Análisis funcional y de Fourier"/>
    <s v="GG"/>
    <s v="GRUPO GRANDE"/>
    <s v="5037G"/>
    <s v="GG de Análisis funcional y de Fourier"/>
    <s v="GRUPO-A"/>
    <s v="GG de Análisis funcional y de Fourier"/>
    <s v="1S"/>
    <n v="16565041"/>
    <s v="CIAURRI"/>
    <s v="RAMÍREZ"/>
    <s v="OSCAR"/>
    <s v="CIAURRI RAMÍREZ, OSCAR"/>
    <x v="1"/>
    <x v="0"/>
    <x v="0"/>
    <n v="4"/>
    <n v="3"/>
    <s v="osciaurr"/>
    <s v="oscar.ciaurri@unirioja.es"/>
    <n v="2"/>
    <n v="2"/>
    <n v="500"/>
    <s v="CATEDRATICO DE UNIVERSIDAD"/>
    <s v="01R"/>
    <s v="TIEMPO COMPLETO REDUCIDO"/>
    <s v="2018-12-05 00:00:00.0"/>
    <s v="null"/>
    <s v="DF100379"/>
    <s v="CATEDRÁTICO DE UNIVERSIDAD"/>
    <s v="R111"/>
    <x v="7"/>
    <n v="15"/>
    <s v="ANÁLISIS MATEMÁTICO"/>
  </r>
  <r>
    <x v="20"/>
    <n v="72786536"/>
    <x v="6"/>
    <n v="5037"/>
    <s v="5037G"/>
    <s v="GRUPO-A"/>
    <s v="Análisis funcional y de Fourier"/>
    <s v="GG"/>
    <s v="GRUPO GRANDE"/>
    <s v="5037G"/>
    <s v="GG de Análisis funcional y de Fourier"/>
    <s v="GRUPO-A"/>
    <s v="GG de Análisis funcional y de Fourier"/>
    <s v="1S"/>
    <n v="72786536"/>
    <s v="MÍNGUEZ"/>
    <s v="CENICEROS"/>
    <s v="JUDIT"/>
    <s v="MÍNGUEZ CENICEROS, JUDIT"/>
    <x v="0"/>
    <x v="0"/>
    <x v="0"/>
    <n v="3"/>
    <n v="2"/>
    <s v="jminguez"/>
    <s v="judit.minguez@unirioja.es"/>
    <n v="2"/>
    <n v="2"/>
    <n v="534"/>
    <s v="CONTRATADO DOCTOR -TIPO 1"/>
    <s v="C01"/>
    <s v="TIEMPO COMPLETO"/>
    <s v="2007-07-20 00:00:00.0"/>
    <s v="null"/>
    <s v="LD100578"/>
    <s v="CONTRATADO DOCTOR"/>
    <s v="R111"/>
    <x v="7"/>
    <n v="15"/>
    <s v="ANÁLISIS MATEMÁTICO"/>
  </r>
  <r>
    <x v="20"/>
    <n v="16511992"/>
    <x v="6"/>
    <n v="5041"/>
    <s v="5041G"/>
    <s v="GRUPO-A"/>
    <s v="Trabajo fin de Máster"/>
    <s v="GG"/>
    <s v="GRUPO GRANDE"/>
    <s v="5041G"/>
    <s v="GG de Trabajo fin de Máster"/>
    <s v="GRUPO-A"/>
    <s v="GRUPO DE MATRÍCULA"/>
    <s v="I"/>
    <n v="16511992"/>
    <s v="EXTREMIANA"/>
    <s v="ALDANA"/>
    <s v="JOSÉ IGNACIO"/>
    <s v="EXTREMIANA ALDANA, JOSÉ IGNACIO"/>
    <x v="0"/>
    <x v="0"/>
    <x v="0"/>
    <n v="6"/>
    <n v="1"/>
    <s v="jextremi"/>
    <s v="jextremi@unirioja.es"/>
    <n v="0"/>
    <n v="0"/>
    <n v="504"/>
    <s v="PROFESOR TITULAR UNIVERSIDAD"/>
    <s v="01A"/>
    <s v="TIEMPO COMPLETO AMPLIADO"/>
    <s v="2012-09-01 00:00:00.0"/>
    <s v="null"/>
    <s v="DF32214"/>
    <s v="TITULAR DE UNIVERSIDAD"/>
    <s v="R111"/>
    <x v="7"/>
    <n v="440"/>
    <s v="GEOMETRÍA Y TOPOLOGÍA"/>
  </r>
  <r>
    <x v="21"/>
    <n v="3893393"/>
    <x v="6"/>
    <n v="5042"/>
    <s v="5042G"/>
    <s v="GRUPO-A"/>
    <s v="Historia de la música (siglos XVI-XXI)"/>
    <s v="GG"/>
    <s v="GRUPO GRANDE"/>
    <s v="5042G"/>
    <s v="GG de Historia de la música (siglos XVI-XXI)"/>
    <s v="GRUPO-A"/>
    <s v="GG de Historia de la música (siglos XVI-XXI)"/>
    <s v="1S"/>
    <n v="3893393"/>
    <s v="DOMÍNGUEZ"/>
    <s v="RODRÍGUEZ"/>
    <s v="JOSÉ MARÍA"/>
    <s v="DOMÍNGUEZ RODRÍGUEZ, JOSÉ MARÍA"/>
    <x v="0"/>
    <x v="0"/>
    <x v="0"/>
    <m/>
    <m/>
    <s v="jodoming"/>
    <s v="jose-maria.dominguez@unirioja.es"/>
    <n v="4.5"/>
    <n v="4.5"/>
    <n v="536"/>
    <s v="PROFESOR INTERINO"/>
    <s v="C01"/>
    <s v="TIEMPO COMPLETO"/>
    <s v="2015-09-15 00:00:00.0"/>
    <s v="2018-11-08 00:00:00.0"/>
    <s v="PI101052"/>
    <s v="PROFESOR CONTRATADO INTERINO"/>
    <s v="R114"/>
    <x v="3"/>
    <n v="635"/>
    <s v="MÚSICA"/>
  </r>
  <r>
    <x v="21"/>
    <n v="47913128"/>
    <x v="6"/>
    <n v="5042"/>
    <s v="5042G"/>
    <s v="GRUPO-A"/>
    <s v="Historia de la música (siglos XVI-XXI)"/>
    <s v="GG"/>
    <s v="GRUPO GRANDE"/>
    <s v="5042G"/>
    <s v="GG de Historia de la música (siglos XVI-XXI)"/>
    <s v="GRUPO-A"/>
    <s v="GG de Historia de la música (siglos XVI-XXI)"/>
    <s v="1S"/>
    <n v="47913128"/>
    <s v="BERTRAN"/>
    <s v="XIRAU"/>
    <s v="LLUIS"/>
    <s v="BERTRAN XIRAU, LLUIS"/>
    <x v="1"/>
    <x v="0"/>
    <x v="0"/>
    <n v="0"/>
    <n v="0"/>
    <s v="llbertra"/>
    <s v="lluis.bertran@unirioja.es"/>
    <n v="5.5"/>
    <n v="5.5"/>
    <n v="536"/>
    <s v="PROFESOR INTERINO"/>
    <s v="C01"/>
    <s v="TIEMPO COMPLETO"/>
    <s v="2018-11-23 00:00:00.0"/>
    <s v="2019-09-14 00:00:00.0"/>
    <s v="PI101445."/>
    <s v="PROFESOR CONTRATADO INTERINO A TIEMPO COMPLETO"/>
    <s v="R114"/>
    <x v="3"/>
    <n v="635"/>
    <s v="MÚSICA"/>
  </r>
  <r>
    <x v="21"/>
    <n v="71118167"/>
    <x v="6"/>
    <n v="5043"/>
    <s v="5043G"/>
    <s v="GRUPO-A"/>
    <s v="Historia y técnica del análisis musical (siglos XVI-XXI)"/>
    <s v="GG"/>
    <s v="GRUPO GRANDE"/>
    <s v="5043G"/>
    <s v="GG de Historia y técnica del análisis musical (siglos XVI-XXI)"/>
    <s v="GRUPO-A"/>
    <s v="GG de Historia y técnica del análisis musical (siglos XVI-XXI)"/>
    <s v="1S"/>
    <n v="71118167"/>
    <s v="QUEIPO"/>
    <s v="GUTIÉRREZ"/>
    <s v="CAROLINA"/>
    <s v="QUEIPO GUTIÉRREZ, CAROLINA"/>
    <x v="1"/>
    <x v="0"/>
    <x v="1"/>
    <n v="0"/>
    <n v="0"/>
    <s v="caqueipo"/>
    <s v="carolina.queipo@unirioja.es"/>
    <n v="10"/>
    <n v="10"/>
    <n v="532"/>
    <s v="LABORAL DOCENTE-ASOCIADO"/>
    <s v="P04"/>
    <s v="TIEMPO PARCIAL (4+4 HORAS)"/>
    <s v="2018-10-08 00:00:00.0"/>
    <s v="2019-09-14 00:00:00.0"/>
    <s v="PI101439"/>
    <s v="PROFESOR ASOCIADO"/>
    <s v="R114"/>
    <x v="3"/>
    <n v="635"/>
    <s v="MÚSICA"/>
  </r>
  <r>
    <x v="21"/>
    <s v="X1448109"/>
    <x v="6"/>
    <n v="5043"/>
    <s v="5043G"/>
    <s v="GRUPO-A"/>
    <s v="Historia y técnica del análisis musical (siglos XVI-XXI)"/>
    <s v="GG"/>
    <s v="GRUPO GRANDE"/>
    <s v="5043G"/>
    <s v="GG de Historia y técnica del análisis musical (siglos XVI-XXI)"/>
    <s v="GRUPO-A"/>
    <s v="GG de Historia y técnica del análisis musical (siglos XVI-XXI)"/>
    <s v="1S"/>
    <s v="X1448109"/>
    <s v="SCHMITT"/>
    <s v="null"/>
    <s v="THOMAS LUDWIG"/>
    <s v="SCHMITT null, THOMAS LUDWIG"/>
    <x v="0"/>
    <x v="0"/>
    <x v="0"/>
    <n v="5"/>
    <n v="3"/>
    <s v="thschmit"/>
    <s v="thomas.schmitt@unirioja.es"/>
    <n v="0"/>
    <n v="0"/>
    <n v="504"/>
    <s v="PROFESOR TITULAR UNIVERSIDAD"/>
    <s v="01R"/>
    <s v="TIEMPO COMPLETO REDUCIDO"/>
    <s v="2015-09-15 00:00:00.0"/>
    <s v="null"/>
    <s v="DF100140"/>
    <s v="PROFESOR TITULAR DE UNIVERSIDAD"/>
    <s v="R114"/>
    <x v="3"/>
    <n v="635"/>
    <s v="MÚSICA"/>
  </r>
  <r>
    <x v="21"/>
    <n v="74845135"/>
    <x v="6"/>
    <n v="5044"/>
    <s v="5044G"/>
    <s v="GRUPO-A"/>
    <s v="Métodos y técnicas de la investigación"/>
    <s v="GG"/>
    <s v="GRUPO GRANDE"/>
    <s v="5044G"/>
    <s v="GG de Métodos y técnicas de la investigación"/>
    <s v="GRUPO-A"/>
    <s v="GG de Métodos y técnicas de la investigación"/>
    <s v="2S"/>
    <n v="74845135"/>
    <s v="VEGA"/>
    <s v="PICHACO"/>
    <s v="BELÉN"/>
    <s v="VEGA PICHACO, BELÉN"/>
    <x v="0"/>
    <x v="0"/>
    <x v="1"/>
    <n v="0"/>
    <n v="0"/>
    <s v="bevega"/>
    <s v="belen.vega@unirioja.es"/>
    <n v="5"/>
    <n v="5"/>
    <n v="536"/>
    <s v="PROFESOR INTERINO"/>
    <s v="C01"/>
    <s v="TIEMPO COMPLETO"/>
    <s v="2017-09-15 00:00:00.0"/>
    <s v="null"/>
    <s v="PI101286"/>
    <s v="PROFESOR CONTRATADO INTERIO"/>
    <s v="R114"/>
    <x v="3"/>
    <n v="635"/>
    <s v="MÚSICA"/>
  </r>
  <r>
    <x v="21"/>
    <n v="11956190"/>
    <x v="6"/>
    <n v="5047"/>
    <s v="5047G"/>
    <s v="GRUPO-A"/>
    <s v="Historia y teoría de la interpretación musical"/>
    <s v="GG"/>
    <s v="GRUPO GRANDE"/>
    <s v="5047G"/>
    <s v="GG de Historia y teoría de la interpretación musical"/>
    <s v="GRUPO-A"/>
    <s v="GG de Historia y teoría de la interpretación musical"/>
    <s v="1S"/>
    <n v="11956190"/>
    <s v="RODRÍGUEZ"/>
    <s v="FERNÁNDEZ"/>
    <s v="PABLO LORENZO"/>
    <s v="RODRÍGUEZ FERNÁNDEZ, PABLO LORENZO"/>
    <x v="0"/>
    <x v="0"/>
    <x v="0"/>
    <n v="3"/>
    <n v="2"/>
    <s v="parodrf"/>
    <s v="pablo.rodriguez@unirioja.es"/>
    <n v="5"/>
    <n v="5"/>
    <n v="534"/>
    <s v="CONTRATADO DOCTOR -TIPO 1"/>
    <s v="C01"/>
    <s v="TIEMPO COMPLETO"/>
    <s v="2011-07-29 00:00:00.0"/>
    <s v="null"/>
    <s v="DF31401"/>
    <s v="PROFESOR CONTRATADO DOCTOR"/>
    <s v="R114"/>
    <x v="3"/>
    <n v="635"/>
    <s v="MÚSICA"/>
  </r>
  <r>
    <x v="21"/>
    <n v="24297134"/>
    <x v="6"/>
    <n v="5049"/>
    <s v="5049G"/>
    <s v="GRUPO-A"/>
    <s v="Historiografía de la música"/>
    <s v="GG"/>
    <s v="GRUPO GRANDE"/>
    <s v="5049G"/>
    <s v="GG de Historiografía de la música"/>
    <s v="GRUPO-A"/>
    <s v="GG de Historiografía de la música"/>
    <s v="1S"/>
    <n v="24297134"/>
    <s v="RAMOS"/>
    <s v="LÓPEZ"/>
    <s v="MARÍA PILAR"/>
    <s v="RAMOS LÓPEZ, MARÍA PILAR"/>
    <x v="0"/>
    <x v="0"/>
    <x v="0"/>
    <n v="5"/>
    <n v="4"/>
    <s v="maramol"/>
    <s v="pilar.ramos@unirioja.es"/>
    <n v="5"/>
    <n v="5"/>
    <n v="504"/>
    <s v="PROFESOR TITULAR UNIVERSIDAD"/>
    <s v="01R"/>
    <s v="TIEMPO COMPLETO REDUCIDO"/>
    <s v="2014-09-15 00:00:00.0"/>
    <s v="null"/>
    <s v="DF100213"/>
    <s v="PROFESOR TITULAR DE UNIVERSIDAD"/>
    <s v="R114"/>
    <x v="3"/>
    <n v="635"/>
    <s v="MÚSICA"/>
  </r>
  <r>
    <x v="21"/>
    <n v="45077734"/>
    <x v="6"/>
    <n v="5051"/>
    <s v="5051G"/>
    <s v="GRUPO-A"/>
    <s v="Crítica musical"/>
    <s v="GG"/>
    <s v="GRUPO GRANDE"/>
    <s v="5051G"/>
    <s v="GG de Crítica musical"/>
    <s v="GRUPO-A"/>
    <s v="GG de Crítica musical"/>
    <s v="2S"/>
    <n v="45077734"/>
    <s v="CASCUDO"/>
    <s v="GARCÍA-VILLARACO"/>
    <s v="TERESA"/>
    <s v="CASCUDO GARCÍA-VILLARACO, TERESA"/>
    <x v="0"/>
    <x v="0"/>
    <x v="0"/>
    <n v="3"/>
    <n v="2"/>
    <s v="tecascud"/>
    <s v="teresa.cascudo@unirioja.es"/>
    <n v="0"/>
    <n v="0"/>
    <s v="A-0504"/>
    <s v="PROFESOR TITULAR UNIVERSIDAD"/>
    <s v="C01"/>
    <s v="TIEMPO COMPLETO"/>
    <s v="2010-11-12 00:00:00.0"/>
    <s v="null"/>
    <s v="DF100285"/>
    <s v="PROFESOR TITULAR DE UNIVERSIDAD"/>
    <s v="R114"/>
    <x v="3"/>
    <n v="635"/>
    <s v="MÚSICA"/>
  </r>
  <r>
    <x v="21"/>
    <n v="26484884"/>
    <x v="6"/>
    <n v="5053"/>
    <s v="5053G"/>
    <s v="GRUPO-A"/>
    <s v="Programación y gestión musical"/>
    <s v="GG"/>
    <s v="GRUPO GRANDE"/>
    <s v="5053G"/>
    <s v="GG de Programación y gestión musical"/>
    <s v="GRUPO-A"/>
    <s v="GG de Programación y gestión musical"/>
    <s v="2S"/>
    <n v="26484884"/>
    <s v="MARÍN"/>
    <s v="LÓPEZ"/>
    <s v="MIGUEL ÁNGEL"/>
    <s v="MARÍN LÓPEZ, MIGUEL ÁNGEL"/>
    <x v="0"/>
    <x v="0"/>
    <x v="0"/>
    <n v="2"/>
    <n v="3"/>
    <s v="mimaril"/>
    <s v="miguel-angel.marin@unirioja.es"/>
    <n v="5"/>
    <n v="5"/>
    <n v="504"/>
    <s v="PROFESOR TITULAR UNIVERSIDAD"/>
    <s v="P06"/>
    <s v="TIEMPO PARCIAL (6+6 HORAS)"/>
    <s v="2009-10-01 00:00:00.0"/>
    <s v="null"/>
    <s v="DF100192"/>
    <s v="PROFESOR TITULAR DE UNIVERSIDAD"/>
    <s v="R114"/>
    <x v="3"/>
    <n v="635"/>
    <s v="MÚSICA"/>
  </r>
  <r>
    <x v="22"/>
    <n v="16533382"/>
    <x v="6"/>
    <n v="5062"/>
    <s v="5062G"/>
    <s v="GRUPO-A"/>
    <s v="Sistemas de Energía Eléctrica"/>
    <s v="GG"/>
    <s v="GRUPO GRANDE"/>
    <s v="5062G"/>
    <s v="GG de Sistemas de Energía Eléctrica"/>
    <s v="GRUPO-A"/>
    <s v="GG de Sistemas de Energía Eléctrica"/>
    <s v="1S"/>
    <n v="16533382"/>
    <s v="FERNÁNDEZ"/>
    <s v="JIMÉNEZ"/>
    <s v="LUIS ALFREDO"/>
    <s v="FERNÁNDEZ JIMÉNEZ, LUIS ALFREDO"/>
    <x v="0"/>
    <x v="0"/>
    <x v="0"/>
    <n v="6"/>
    <n v="3"/>
    <s v="lafernan"/>
    <s v="luisalfredo.fernandez@unirioja.es"/>
    <n v="2"/>
    <n v="2"/>
    <n v="504"/>
    <s v="PROFESOR TITULAR UNIVERSIDAD"/>
    <s v="01R"/>
    <s v="TIEMPO COMPLETO REDUCIDO"/>
    <s v="2018-09-17 00:00:00.0"/>
    <s v="null"/>
    <s v="DF31813"/>
    <s v="TITULAR DE UNIVERSIDAD"/>
    <s v="R109"/>
    <x v="9"/>
    <n v="535"/>
    <s v="INGENIERÍA ELÉCTRICA"/>
  </r>
  <r>
    <x v="22"/>
    <n v="16562066"/>
    <x v="6"/>
    <n v="5062"/>
    <s v="5062L"/>
    <s v="GRUPO-A1"/>
    <s v="Sistemas de Energía Eléctrica"/>
    <s v="GL"/>
    <s v="GRUPO DE LABORATORIO"/>
    <s v="5062L"/>
    <s v="GL de Sistemas de Energía Eléctrica"/>
    <s v="GRUPO-A1"/>
    <s v="GL de Sistemas de Energía Eléctrica"/>
    <s v="1S"/>
    <n v="16562066"/>
    <s v="GARCÍA"/>
    <s v="GARRIDO"/>
    <s v="EDUARDO"/>
    <s v="GARCÍA GARRIDO, EDUARDO"/>
    <x v="0"/>
    <x v="0"/>
    <x v="0"/>
    <n v="4"/>
    <n v="2"/>
    <s v="edgarcia"/>
    <s v="eduardo.garcia@unirioja.es"/>
    <n v="1.5"/>
    <n v="1.5"/>
    <n v="534"/>
    <s v="CONTRATADO DOCTOR -TIPO 1"/>
    <s v="C01"/>
    <s v="TIEMPO COMPLETO"/>
    <s v="2019-02-08 00:00:00.0"/>
    <s v="null"/>
    <s v="LD100574"/>
    <s v="PROFESOR COLABORADOR-TIPO 1"/>
    <s v="R109"/>
    <x v="9"/>
    <n v="535"/>
    <s v="INGENIERÍA ELÉCTRICA"/>
  </r>
  <r>
    <x v="22"/>
    <n v="16553565"/>
    <x v="6"/>
    <n v="5062"/>
    <s v="5062E"/>
    <s v="GRUPO-A3"/>
    <s v="Sistemas de Energía Eléctrica"/>
    <s v="GRE"/>
    <s v="GRUPO REDUCIDO ESPECIAL"/>
    <s v="5062E"/>
    <s v="GRE de Sistemas de Energía Eléctrica"/>
    <s v="GRUPO-A3"/>
    <s v="GRE de Sistemas de Energía Eléctrica"/>
    <s v="1S"/>
    <n v="16553565"/>
    <s v="MENDOZA"/>
    <s v="VILLENA"/>
    <s v="MONTSERRAT"/>
    <s v="MENDOZA VILLENA, MONTSERRAT"/>
    <x v="0"/>
    <x v="0"/>
    <x v="0"/>
    <n v="5"/>
    <n v="1"/>
    <s v="mmendoza"/>
    <s v="montserrat.mendoza@unirioja.es"/>
    <n v="2.5"/>
    <n v="2.5"/>
    <n v="504"/>
    <s v="PROFESOR TITULAR UNIVERSIDAD"/>
    <s v="C01"/>
    <s v="TIEMPO COMPLETO"/>
    <s v="2018-09-17 00:00:00.0"/>
    <s v="null"/>
    <s v="DF31816"/>
    <s v="PROFESOR TITULAR DE UNIVERSIDAD"/>
    <s v="R109"/>
    <x v="9"/>
    <n v="535"/>
    <s v="INGENIERÍA ELÉCTRICA"/>
  </r>
  <r>
    <x v="22"/>
    <n v="16532885"/>
    <x v="6"/>
    <n v="5062"/>
    <s v="5062E"/>
    <s v="GRUPO-A5"/>
    <s v="Sistemas de Energía Eléctrica"/>
    <s v="GRE"/>
    <s v="GRUPO REDUCIDO ESPECIAL"/>
    <s v="5062E"/>
    <s v="GRE de Sistemas de Energía Eléctrica"/>
    <s v="GRUPO-A5"/>
    <s v="GRE de Sistemas de Energía Eléctrica"/>
    <s v="1S"/>
    <n v="16532885"/>
    <s v="ZORZANO"/>
    <s v="ALBA"/>
    <s v="ENRIQUE"/>
    <s v="ZORZANO ALBA, ENRIQUE"/>
    <x v="0"/>
    <x v="0"/>
    <x v="1"/>
    <n v="4"/>
    <n v="1"/>
    <s v="enzorzan"/>
    <s v="enrique.zorzano@unirioja.es"/>
    <n v="2.5"/>
    <n v="2.5"/>
    <n v="506"/>
    <s v="PROFESOR TITULAR DE ESCUELA UNIVERSITARI"/>
    <s v="C01"/>
    <s v="TIEMPO COMPLETO"/>
    <s v="2018-09-17 00:00:00.0"/>
    <s v="null"/>
    <s v="DF100073"/>
    <s v="PROFESOR TITULAR DE ESCUELA UNIVERSITARIA"/>
    <s v="R109"/>
    <x v="9"/>
    <n v="535"/>
    <s v="INGENIERÍA ELÉCTRICA"/>
  </r>
  <r>
    <x v="22"/>
    <n v="78743818"/>
    <x v="6"/>
    <n v="5063"/>
    <s v="5063G"/>
    <s v="GRUPO-A"/>
    <s v="Maquinaria y Fabricación"/>
    <s v="GG"/>
    <s v="GRUPO GRANDE"/>
    <s v="5063G"/>
    <s v="GG de Maquinaria y Fabricación"/>
    <s v="GRUPO-A"/>
    <s v="GG de Maquinaria y Fabricación"/>
    <s v="2S"/>
    <n v="78743818"/>
    <s v="LOSTADO"/>
    <s v="LORZA"/>
    <s v="RUBÉN"/>
    <s v="LOSTADO LORZA, RUBÉN"/>
    <x v="0"/>
    <x v="0"/>
    <x v="0"/>
    <n v="0"/>
    <n v="1"/>
    <s v="rulostad"/>
    <s v="ruben.lostado@unirioja.es"/>
    <n v="2"/>
    <n v="2"/>
    <n v="504"/>
    <s v="PROFESOR TITULAR UNIVERSIDAD"/>
    <s v="C01"/>
    <s v="TIEMPO COMPLETO"/>
    <s v="2011-09-01 00:00:00.0"/>
    <s v="null"/>
    <s v="DF100304"/>
    <s v="PROFESOR TITULAR DE UNIVERSIDAD"/>
    <s v="R110"/>
    <x v="10"/>
    <n v="545"/>
    <s v="INGENIERÍA MECÁNICA"/>
  </r>
  <r>
    <x v="22"/>
    <n v="16555425"/>
    <x v="6"/>
    <n v="5063"/>
    <s v="5063E"/>
    <s v="GRUPO-A1"/>
    <s v="Maquinaria y Fabricación"/>
    <s v="GRE"/>
    <s v="GRUPO REDUCIDO ESPECIAL"/>
    <s v="5063E"/>
    <s v="GRE de Maquinaria y Fabricación"/>
    <s v="GRUPO-A1"/>
    <s v="GRE de Maquinaria y Fabricación"/>
    <s v="2S"/>
    <n v="16555425"/>
    <s v="CELORRIO"/>
    <s v="BARRAGUÉ"/>
    <s v="LUIS"/>
    <s v="CELORRIO BARRAGUÉ, LUIS"/>
    <x v="1"/>
    <x v="0"/>
    <x v="0"/>
    <n v="0"/>
    <n v="0"/>
    <s v="lucelorr"/>
    <s v="luis.celorrio@unirioja.es"/>
    <n v="2.5"/>
    <n v="2.5"/>
    <s v="A-0504"/>
    <s v="PROFESOR TITULAR UNIVERSIDAD"/>
    <s v="C01"/>
    <s v="TIEMPO COMPLETO"/>
    <s v="2010-09-01 00:00:00.0"/>
    <s v="null"/>
    <s v="DF100272"/>
    <s v="PROFESOR TITULAR INTERINO"/>
    <s v="R110"/>
    <x v="10"/>
    <n v="605"/>
    <s v="MECÁNICA DE MEDIOS CONTINUOS Y TEORÍA DE ESTRUCTUR"/>
  </r>
  <r>
    <x v="22"/>
    <n v="16553136"/>
    <x v="6"/>
    <n v="5063"/>
    <s v="5063E"/>
    <s v="GRUPO-A2"/>
    <s v="Maquinaria y Fabricación"/>
    <s v="GRE"/>
    <s v="GRUPO REDUCIDO ESPECIAL"/>
    <s v="5063E"/>
    <s v="GRE de Maquinaria y Fabricación"/>
    <s v="GRUPO-A2"/>
    <s v="GRE de Maquinaria y Fabricación"/>
    <s v="2S"/>
    <n v="16553136"/>
    <s v="GÓMEZ"/>
    <s v="CHOMÓN"/>
    <s v="JOSÉ CARLOS"/>
    <s v="GÓMEZ CHOMÓN, JOSÉ CARLOS"/>
    <x v="0"/>
    <x v="0"/>
    <x v="0"/>
    <n v="0"/>
    <n v="0"/>
    <s v="jogomech"/>
    <s v="jose-carlos.gomez@unirioja.es"/>
    <n v="2.5"/>
    <n v="2.5"/>
    <n v="532"/>
    <s v="LABORAL DOCENTE-ASOCIADO"/>
    <s v="P02"/>
    <s v="TIEMPO PARCIAL (2+2 HORAS)"/>
    <s v="2017-09-15 00:00:00.0"/>
    <s v="2019-09-14 00:00:00.0"/>
    <s v="PI101263"/>
    <s v="PROFESOR ASOCIADO"/>
    <s v="R110"/>
    <x v="10"/>
    <n v="515"/>
    <s v="INGENIERÍA DE LOS PROCESOS DE FABRICACIÓN"/>
  </r>
  <r>
    <x v="22"/>
    <n v="28498543"/>
    <x v="6"/>
    <n v="5063"/>
    <s v="5063E"/>
    <s v="GRUPO-A4"/>
    <s v="Maquinaria y Fabricación"/>
    <s v="GRE"/>
    <s v="GRUPO REDUCIDO ESPECIAL"/>
    <s v="5063E"/>
    <s v="GRE de Maquinaria y Fabricación"/>
    <s v="GRUPO-A4"/>
    <s v="GRE de Maquinaria y Fabricación"/>
    <s v="2S"/>
    <n v="28498543"/>
    <s v="PÉREZ"/>
    <s v="DE LA PARTE"/>
    <s v="Mª DE LAS MERCEDES"/>
    <s v="PÉREZ DE LA PARTE, Mª DE LAS MERCEDES"/>
    <x v="1"/>
    <x v="0"/>
    <x v="0"/>
    <n v="3"/>
    <n v="2"/>
    <s v="mdperez"/>
    <s v="mercedes.perez@unirioja.es"/>
    <n v="2.5"/>
    <n v="2.5"/>
    <n v="504"/>
    <s v="PROFESOR TITULAR UNIVERSIDAD"/>
    <s v="C01"/>
    <s v="TIEMPO COMPLETO"/>
    <s v="2011-11-28 00:00:00.0"/>
    <s v="null"/>
    <s v="DF100257"/>
    <s v="PROFESOR TITULAR DE UNIVERSIDAD"/>
    <s v="R110"/>
    <x v="10"/>
    <n v="65"/>
    <s v="CIENCIA DE LOS MATERIALES E INGENIERÍA METALÚRGICA"/>
  </r>
  <r>
    <x v="22"/>
    <n v="16509169"/>
    <x v="6"/>
    <n v="5064"/>
    <s v="5064G"/>
    <s v="GRUPO-A"/>
    <s v="Ingeniería Térmica"/>
    <s v="GG"/>
    <s v="GRUPO GRANDE"/>
    <s v="5064G"/>
    <s v="GG de Ingeniería Térmica"/>
    <s v="GRUPO-A"/>
    <s v="GG de Ingeniería Térmica"/>
    <s v="1S"/>
    <n v="16509169"/>
    <s v="LÓPEZ"/>
    <s v="GONZÁLEZ"/>
    <s v="LUIS MARÍA"/>
    <s v="LÓPEZ GONZÁLEZ, LUIS MARÍA"/>
    <x v="0"/>
    <x v="0"/>
    <x v="0"/>
    <n v="4"/>
    <n v="4"/>
    <s v="luisgolo"/>
    <s v="luis-maria.lopez@unirioja.es"/>
    <n v="2"/>
    <n v="2"/>
    <n v="500"/>
    <s v="CATEDRATICO DE UNIVERSIDAD"/>
    <s v="01R"/>
    <s v="TIEMPO COMPLETO REDUCIDO"/>
    <s v="2017-09-15 00:00:00.0"/>
    <s v="null"/>
    <s v="DF100233"/>
    <s v="CATEDRÁTICO DE UNIVERSIDAD"/>
    <s v="R110"/>
    <x v="10"/>
    <n v="590"/>
    <s v="MÁQUINAS Y MOTORES TÉRMICOS"/>
  </r>
  <r>
    <x v="22"/>
    <n v="72787346"/>
    <x v="6"/>
    <n v="5064"/>
    <s v="5064L"/>
    <s v="GRUPO-A1"/>
    <s v="Ingeniería Térmica"/>
    <s v="GL"/>
    <s v="GRUPO DE LABORATORIO"/>
    <s v="5064L"/>
    <s v="GL de Ingeniería Térmica"/>
    <s v="GRUPO-A1"/>
    <s v="GL de Ingeniería Térmica"/>
    <s v="1S"/>
    <n v="72787346"/>
    <s v="LÓPEZ"/>
    <s v="OCHOA"/>
    <s v="LUIS MARÍA"/>
    <s v="LÓPEZ OCHOA, LUIS MARÍA"/>
    <x v="0"/>
    <x v="0"/>
    <x v="0"/>
    <n v="2"/>
    <n v="1"/>
    <s v="lulopeo"/>
    <s v="luis-maria.lopezo@unirioja.es"/>
    <n v="1.5"/>
    <n v="1.5"/>
    <n v="504"/>
    <s v="PROFESOR TITULAR UNIVERSIDAD"/>
    <s v="C01"/>
    <s v="TIEMPO COMPLETO"/>
    <s v="2016-03-22 00:00:00.0"/>
    <s v="null"/>
    <s v="DF31980"/>
    <s v="PROFESOR TITULAR DE UNIVERSIDAD"/>
    <s v="R110"/>
    <x v="10"/>
    <n v="590"/>
    <s v="MÁQUINAS Y MOTORES TÉRMICOS"/>
  </r>
  <r>
    <x v="22"/>
    <n v="16521843"/>
    <x v="6"/>
    <n v="5064"/>
    <s v="5064E"/>
    <s v="GRUPO-A1"/>
    <s v="Ingeniería Térmica"/>
    <s v="GRE"/>
    <s v="GRUPO REDUCIDO ESPECIAL"/>
    <s v="5064E"/>
    <s v="GRE de Ingeniería Térmica"/>
    <s v="GRUPO-A1"/>
    <s v="GRE de Ingeniería Térmica"/>
    <s v="1S"/>
    <n v="16521843"/>
    <s v="DOMÉNECH"/>
    <s v="SUBIRÁN"/>
    <s v="JUANA"/>
    <s v="DOMÉNECH SUBIRÁN, JUANA"/>
    <x v="1"/>
    <x v="0"/>
    <x v="0"/>
    <n v="4"/>
    <n v="0"/>
    <s v="judomene"/>
    <s v="juana.domenech@unirioja.es"/>
    <n v="2.5"/>
    <n v="2.5"/>
    <n v="504"/>
    <s v="PROFESOR TITULAR UNIVERSIDAD"/>
    <s v="01A"/>
    <s v="TIEMPO COMPLETO AMPLIADO"/>
    <s v="2012-09-01 00:00:00.0"/>
    <s v="null"/>
    <s v="DF100132"/>
    <s v="TITULAR DE UNIVERSIDAD"/>
    <s v="R110"/>
    <x v="10"/>
    <n v="590"/>
    <s v="MÁQUINAS Y MOTORES TÉRMICOS"/>
  </r>
  <r>
    <x v="22"/>
    <n v="16606034"/>
    <x v="6"/>
    <n v="5064"/>
    <s v="5064E"/>
    <s v="GRUPO-A2"/>
    <s v="Ingeniería Térmica"/>
    <s v="GRE"/>
    <s v="GRUPO REDUCIDO ESPECIAL"/>
    <s v="5064E"/>
    <s v="GRE de Ingeniería Térmica"/>
    <s v="GRUPO-A2"/>
    <s v="GRE de Ingeniería Térmica"/>
    <s v="1S"/>
    <n v="16606034"/>
    <s v="LAS HERAS"/>
    <s v="CASAS"/>
    <s v="JESÚS"/>
    <s v="LAS HERAS CASAS, JESÚS"/>
    <x v="1"/>
    <x v="0"/>
    <x v="0"/>
    <n v="0"/>
    <n v="0"/>
    <s v="jelas-he"/>
    <s v="jesus.las-herasc@unirioja.es"/>
    <n v="2.5"/>
    <n v="2.5"/>
    <n v="532"/>
    <s v="LABORAL DOCENTE-ASOCIADO"/>
    <s v="P04"/>
    <s v="TIEMPO PARCIAL (4+4 HORAS)"/>
    <s v="2018-09-17 00:00:00.0"/>
    <s v="2019-09-14 00:00:00.0"/>
    <s v="PI101041"/>
    <s v="PROFESOR ASOCIADO"/>
    <s v="R110"/>
    <x v="10"/>
    <n v="590"/>
    <s v="MÁQUINAS Y MOTORES TÉRMICOS"/>
  </r>
  <r>
    <x v="22"/>
    <n v="16606912"/>
    <x v="6"/>
    <n v="5064"/>
    <s v="5064E"/>
    <s v="GRUPO-A3"/>
    <s v="Ingeniería Térmica"/>
    <s v="GRE"/>
    <s v="GRUPO REDUCIDO ESPECIAL"/>
    <s v="5064E"/>
    <s v="GRE de Ingeniería Térmica"/>
    <s v="GRUPO-A3"/>
    <s v="GRE de Ingeniería Térmica"/>
    <s v="1S"/>
    <n v="16606912"/>
    <s v="GARCÍA"/>
    <s v="LOZANO"/>
    <s v="CÉSAR"/>
    <s v="GARCÍA LOZANO, CÉSAR"/>
    <x v="1"/>
    <x v="0"/>
    <x v="1"/>
    <n v="1"/>
    <n v="0"/>
    <s v="cegarcia"/>
    <s v="cesar.garcia@unirioja.es"/>
    <n v="2.5"/>
    <n v="2.5"/>
    <n v="536"/>
    <s v="PROFESOR INTERINO"/>
    <s v="C01"/>
    <s v="TIEMPO COMPLETO"/>
    <s v="2013-09-16 00:00:00.0"/>
    <s v="null"/>
    <s v="PI100918"/>
    <s v="PROFESOR CONTRATADO INTERINO"/>
    <s v="R110"/>
    <x v="10"/>
    <n v="590"/>
    <s v="MÁQUINAS Y MOTORES TÉRMICOS"/>
  </r>
  <r>
    <x v="22"/>
    <n v="16535939"/>
    <x v="6"/>
    <n v="5064"/>
    <s v="5064E"/>
    <s v="GRUPO-A4"/>
    <s v="Ingeniería Térmica"/>
    <s v="GRE"/>
    <s v="GRUPO REDUCIDO ESPECIAL"/>
    <s v="5064E"/>
    <s v="GRE de Ingeniería Térmica"/>
    <s v="GRUPO-A4"/>
    <s v="GRE de Ingeniería Térmica"/>
    <s v="1S"/>
    <n v="16535939"/>
    <s v="MENDÍVIL"/>
    <s v="GIRO"/>
    <s v="MANUEL ANTONIO"/>
    <s v="MENDÍVIL GIRO, MANUEL ANTONIO"/>
    <x v="0"/>
    <x v="0"/>
    <x v="0"/>
    <n v="0"/>
    <n v="0"/>
    <s v="mamendiv"/>
    <s v="manuel-antonio.mendivil@unirioja.es"/>
    <n v="2.5"/>
    <n v="2.5"/>
    <n v="532"/>
    <s v="LABORAL DOCENTE-ASOCIADO"/>
    <s v="P04"/>
    <s v="TIEMPO PARCIAL (4+4 HORAS)"/>
    <s v="2016-09-15 00:00:00.0"/>
    <s v="2019-09-14 00:00:00.0"/>
    <s v="PI101042"/>
    <s v="PROFESOR ASOCIADO"/>
    <s v="R110"/>
    <x v="10"/>
    <n v="590"/>
    <s v="MÁQUINAS Y MOTORES TÉRMICOS"/>
  </r>
  <r>
    <x v="22"/>
    <n v="16513797"/>
    <x v="6"/>
    <n v="5065"/>
    <s v="5065G"/>
    <s v="GRUPO-A"/>
    <s v="Ingeniería Electrónica y Automática"/>
    <s v="GG"/>
    <s v="GRUPO GRANDE"/>
    <s v="5065G"/>
    <s v="GG de Ingeniería Electrónica y Automática"/>
    <s v="GRUPO-A"/>
    <s v="GG de Ingeniería Electrónica y Automática"/>
    <s v="1S"/>
    <n v="16513797"/>
    <s v="ZORZANO"/>
    <s v="MARTÍNEZ"/>
    <s v="JOSÉ MARÍA"/>
    <s v="ZORZANO MARTÍNEZ, JOSÉ MARÍA"/>
    <x v="1"/>
    <x v="0"/>
    <x v="0"/>
    <n v="6"/>
    <n v="0"/>
    <s v="jzorzano"/>
    <s v="jose.zorzano@unirioja.es"/>
    <n v="1"/>
    <n v="1"/>
    <n v="506"/>
    <s v="PROFESOR TITULAR DE ESCUELA UNIVERSITARI"/>
    <s v="01A"/>
    <s v="TIEMPO COMPLETO AMPLIADO"/>
    <s v="2012-09-01 00:00:00.0"/>
    <s v="null"/>
    <s v="DF31835"/>
    <s v="TITULAR DE ESCUELAS UNIVERSITARIAS"/>
    <s v="R109"/>
    <x v="9"/>
    <n v="785"/>
    <s v="TECNOLOGÍA ELECTRÓNICA"/>
  </r>
  <r>
    <x v="22"/>
    <n v="16565868"/>
    <x v="6"/>
    <n v="5065"/>
    <s v="5065G"/>
    <s v="GRUPO-A"/>
    <s v="Ingeniería Electrónica y Automática"/>
    <s v="GG"/>
    <s v="GRUPO GRANDE"/>
    <s v="5065G"/>
    <s v="GG de Ingeniería Electrónica y Automática"/>
    <s v="GRUPO-A"/>
    <s v="GG de Ingeniería Electrónica y Automática"/>
    <s v="1S"/>
    <n v="16565868"/>
    <s v="JIMÉNEZ"/>
    <s v="MACÍAS"/>
    <s v="EMILIO"/>
    <s v="JIMÉNEZ MACÍAS, EMILIO"/>
    <x v="0"/>
    <x v="0"/>
    <x v="0"/>
    <n v="3"/>
    <n v="3"/>
    <s v="emjimene"/>
    <s v="emilio.jimenez@unirioja.es"/>
    <n v="1"/>
    <n v="1"/>
    <n v="500"/>
    <s v="CATEDRATICO DE UNIVERSIDAD"/>
    <s v="C01"/>
    <s v="TIEMPO COMPLETO"/>
    <s v="2016-04-15 00:00:00.0"/>
    <s v="null"/>
    <s v="DF100329"/>
    <s v="CATEDRÁTICO DE UNIVERSIDAD"/>
    <s v="R109"/>
    <x v="9"/>
    <n v="520"/>
    <s v="INGENIERÍA DE SISTEMAS Y AUTOMÁTICA"/>
  </r>
  <r>
    <x v="22"/>
    <n v="16518274"/>
    <x v="6"/>
    <n v="5065"/>
    <s v="5065E"/>
    <s v="GRUPO-A1"/>
    <s v="Ingeniería Electrónica y Automática"/>
    <s v="GRE"/>
    <s v="GRUPO REDUCIDO ESPECIAL"/>
    <s v="5065E"/>
    <s v="GRE de Ingeniería Electrónica y Automática"/>
    <s v="GRUPO-A1"/>
    <s v="GRE de Ingeniería Electrónica y Automática"/>
    <s v="1S"/>
    <n v="16518274"/>
    <s v="ZORZANO"/>
    <s v="MARTÍNEZ"/>
    <s v="LUIS FRANCISCO"/>
    <s v="ZORZANO MARTÍNEZ, LUIS FRANCISCO"/>
    <x v="1"/>
    <x v="0"/>
    <x v="0"/>
    <n v="6"/>
    <n v="0"/>
    <s v="lzorzano"/>
    <s v="luis.zorzano@unirioja.es"/>
    <n v="2.5"/>
    <n v="2.5"/>
    <n v="505"/>
    <s v="CATEDRATICO ESCUELA UNIVERSITARIA"/>
    <s v="01A"/>
    <s v="TIEMPO COMPLETO AMPLIADO"/>
    <s v="2012-09-01 00:00:00.0"/>
    <s v="null"/>
    <s v="DF100144"/>
    <s v="CATEDRÁTICO DE ESCUELA UNIVERSITARIA"/>
    <s v="R109"/>
    <x v="9"/>
    <n v="785"/>
    <s v="TECNOLOGÍA ELECTRÓNICA"/>
  </r>
  <r>
    <x v="22"/>
    <n v="16549785"/>
    <x v="6"/>
    <n v="5065"/>
    <s v="5065E"/>
    <s v="GRUPO-A2"/>
    <s v="Ingeniería Electrónica y Automática"/>
    <s v="GRE"/>
    <s v="GRUPO REDUCIDO ESPECIAL"/>
    <s v="5065E"/>
    <s v="GRE de Ingeniería Electrónica y Automática"/>
    <s v="GRUPO-A2"/>
    <s v="GRE de Ingeniería Electrónica y Automática"/>
    <s v="1S"/>
    <n v="16549785"/>
    <s v="VICUÑA"/>
    <s v="MARTÍNEZ"/>
    <s v="JAVIER ESTEBAN"/>
    <s v="VICUÑA MARTÍNEZ, JAVIER ESTEBAN"/>
    <x v="0"/>
    <x v="0"/>
    <x v="1"/>
    <n v="4"/>
    <n v="0"/>
    <s v="javicuna"/>
    <s v="javier.vicuna@unirioja.es"/>
    <n v="2.5"/>
    <n v="2.5"/>
    <n v="535"/>
    <s v="COLABORADOR-TIPO 1"/>
    <s v="C01"/>
    <s v="TIEMPO COMPLETO"/>
    <s v="2006-10-01 00:00:00.0"/>
    <s v="null"/>
    <s v="LD100575"/>
    <s v="COLABORADOR TIPO 1"/>
    <s v="R109"/>
    <x v="9"/>
    <n v="785"/>
    <s v="TECNOLOGÍA ELECTRÓNICA"/>
  </r>
  <r>
    <x v="22"/>
    <n v="13142250"/>
    <x v="6"/>
    <n v="5065"/>
    <s v="5065E"/>
    <s v="GRUPO-A3"/>
    <s v="Ingeniería Electrónica y Automática"/>
    <s v="GRE"/>
    <s v="GRUPO REDUCIDO ESPECIAL"/>
    <s v="5065E"/>
    <s v="GRE de Ingeniería Electrónica y Automática"/>
    <s v="GRUPO-A3"/>
    <s v="GRE de Ingeniería Electrónica y Automática"/>
    <s v="1S"/>
    <n v="13142250"/>
    <s v="GIL"/>
    <s v="MARTÍNEZ"/>
    <s v="MONTSERRAT"/>
    <s v="GIL MARTÍNEZ, MONTSERRAT"/>
    <x v="0"/>
    <x v="0"/>
    <x v="0"/>
    <n v="4"/>
    <n v="2"/>
    <s v="mogil"/>
    <s v="montse.gil@unirioja.es"/>
    <n v="2.5"/>
    <n v="2.5"/>
    <n v="504"/>
    <s v="PROFESOR TITULAR UNIVERSIDAD"/>
    <s v="C01"/>
    <s v="TIEMPO COMPLETO"/>
    <s v="2017-12-21 00:00:00.0"/>
    <s v="null"/>
    <s v="DF100289"/>
    <s v="PROFESOR TITULAR DE UNIVERSIDAD"/>
    <s v="R109"/>
    <x v="9"/>
    <n v="520"/>
    <s v="INGENIERÍA DE SISTEMAS Y AUTOMÁTICA"/>
  </r>
  <r>
    <x v="22"/>
    <n v="13155868"/>
    <x v="6"/>
    <n v="5066"/>
    <s v="5066G"/>
    <s v="GRUPO-A"/>
    <s v="Dirección Integrada de Proyectos"/>
    <s v="GG"/>
    <s v="GRUPO GRANDE"/>
    <s v="5066G"/>
    <s v="GG de Dirección Integrada de Proyectos"/>
    <s v="GRUPO-A"/>
    <s v="GG de Dirección Integrada de Proyectos"/>
    <s v="1S"/>
    <n v="13155868"/>
    <s v="ALBA"/>
    <s v="ELÍAS"/>
    <s v="FERNANDO"/>
    <s v="ALBA ELÍAS, FERNANDO"/>
    <x v="0"/>
    <x v="0"/>
    <x v="0"/>
    <n v="3"/>
    <n v="2"/>
    <s v="falba"/>
    <s v="fernando.alba@unirioja.es"/>
    <n v="2"/>
    <n v="2"/>
    <n v="504"/>
    <s v="PROFESOR TITULAR UNIVERSIDAD"/>
    <s v="C01"/>
    <s v="TIEMPO COMPLETO"/>
    <s v="2007-10-09 00:00:00.0"/>
    <s v="null"/>
    <s v="DF100214"/>
    <s v="PROFESOR TITULAR DE UNIVERSIDAD"/>
    <s v="R110"/>
    <x v="10"/>
    <n v="720"/>
    <s v="PROYECTOS DE INGENIERÍA"/>
  </r>
  <r>
    <x v="22"/>
    <n v="5402584"/>
    <x v="6"/>
    <n v="5066"/>
    <s v="5066L"/>
    <s v="GRUPO-A2"/>
    <s v="Dirección Integrada de Proyectos"/>
    <s v="GL"/>
    <s v="GRUPO DE LABORATORIO"/>
    <s v="5066L"/>
    <s v="GL de Dirección Integrada de Proyectos"/>
    <s v="GRUPO-A2"/>
    <s v="GL de Dirección Integrada de Proyectos"/>
    <s v="1S"/>
    <n v="5402584"/>
    <s v="GUTIÉRREZ"/>
    <s v="LÓPEZ"/>
    <s v="JOSÉ LUIS"/>
    <s v="GUTIÉRREZ LÓPEZ, JOSÉ LUIS"/>
    <x v="0"/>
    <x v="0"/>
    <x v="1"/>
    <n v="0"/>
    <n v="0"/>
    <s v="jogutirr"/>
    <s v="jose-luis.gutirrez@unirioja.es"/>
    <n v="1.5"/>
    <n v="1.5"/>
    <n v="532"/>
    <s v="LABORAL DOCENTE-ASOCIADO"/>
    <s v="P04"/>
    <s v="TIEMPO PARCIAL (4+4 HORAS)"/>
    <s v="2018-09-24 00:00:00.0"/>
    <s v="2019-09-14 00:00:00.0"/>
    <s v="PI101423"/>
    <s v="PROFESOR ASOCIADO"/>
    <s v="R110"/>
    <x v="10"/>
    <n v="720"/>
    <s v="PROYECTOS DE INGENIERÍA"/>
  </r>
  <r>
    <x v="22"/>
    <n v="16594506"/>
    <x v="6"/>
    <n v="5067"/>
    <s v="5067G"/>
    <s v="GRUPO-A"/>
    <s v="Dirección Estratégica e Innovación"/>
    <s v="GG"/>
    <s v="GRUPO GRANDE"/>
    <s v="5067G"/>
    <s v="GG de Dirección Estratégica e Innovación"/>
    <s v="GRUPO-A"/>
    <s v="GG de Dirección Estratégica e Innovación"/>
    <s v="2S"/>
    <n v="16594506"/>
    <s v="VARGAS"/>
    <s v="MONTOYA"/>
    <s v="PILAR"/>
    <s v="VARGAS MONTOYA, PILAR"/>
    <x v="1"/>
    <x v="0"/>
    <x v="0"/>
    <n v="3"/>
    <n v="0"/>
    <s v="pivargas"/>
    <s v="pilar.vargas@unirioja.es"/>
    <n v="2"/>
    <n v="2"/>
    <n v="504"/>
    <s v="PROFESOR TITULAR UNIVERSIDAD"/>
    <s v="C01"/>
    <s v="TIEMPO COMPLETO"/>
    <s v="2018-11-26 00:00:00.0"/>
    <s v="null"/>
    <s v="DF100362"/>
    <s v="PROFESOR TITULAR DE UNIVERSIDAD"/>
    <s v="R104"/>
    <x v="0"/>
    <n v="650"/>
    <s v="ORGANIZACIÓN DE EMPRESAS"/>
  </r>
  <r>
    <x v="22"/>
    <n v="72778836"/>
    <x v="6"/>
    <n v="5067"/>
    <s v="5067E"/>
    <s v="GRUPO-A1"/>
    <s v="Dirección Estratégica e Innovación"/>
    <s v="GRE"/>
    <s v="GRUPO REDUCIDO ESPECIAL"/>
    <s v="5067E"/>
    <s v="GRE de Dirección Estratégica e Innovación"/>
    <s v="GRUPO-A1"/>
    <s v="GRE de Dirección Estratégica e Innovación"/>
    <s v="2S"/>
    <n v="72778836"/>
    <s v="ÁLVAREZ"/>
    <s v="GURREA"/>
    <s v="JUAN CARLOS"/>
    <s v="ÁLVAREZ GURREA, JUAN CARLOS"/>
    <x v="1"/>
    <x v="0"/>
    <x v="0"/>
    <n v="0"/>
    <n v="0"/>
    <s v="jualvag"/>
    <s v="juan-carlos.alvarez@unirioja.es"/>
    <n v="2.5"/>
    <n v="2.5"/>
    <n v="532"/>
    <s v="LABORAL DOCENTE-ASOCIADO"/>
    <s v="P06"/>
    <s v="TIEMPO PARCIAL (6+6 HORAS)"/>
    <s v="2015-09-15 00:00:00.0"/>
    <s v="2019-09-14 00:00:00.0"/>
    <s v="PI101026"/>
    <s v="PROFESOR ASOCIADO"/>
    <s v="R104"/>
    <x v="0"/>
    <n v="650"/>
    <s v="ORGANIZACIÓN DE EMPRESAS"/>
  </r>
  <r>
    <x v="22"/>
    <n v="815254"/>
    <x v="6"/>
    <n v="5067"/>
    <s v="5067E"/>
    <s v="GRUPO-A3"/>
    <s v="Dirección Estratégica e Innovación"/>
    <s v="GRE"/>
    <s v="GRUPO REDUCIDO ESPECIAL"/>
    <s v="5067E"/>
    <s v="GRE de Dirección Estratégica e Innovación"/>
    <s v="GRUPO-A3"/>
    <s v="GRE de Dirección Estratégica e Innovación"/>
    <s v="2S"/>
    <n v="815254"/>
    <s v="MARTÍNEZ"/>
    <s v="CALVO"/>
    <s v="MARÍA ÁNGELES"/>
    <s v="MARTÍNEZ CALVO, MARÍA ÁNGELES"/>
    <x v="0"/>
    <x v="0"/>
    <x v="0"/>
    <n v="5"/>
    <n v="0"/>
    <s v="anmartin"/>
    <s v="marian.martinez@unirioja.es"/>
    <n v="2.5"/>
    <n v="2.5"/>
    <n v="506"/>
    <s v="PROFESOR TITULAR DE ESCUELA UNIVERSITARI"/>
    <s v="01A"/>
    <s v="TIEMPO COMPLETO AMPLIADO"/>
    <s v="2012-09-01 00:00:00.0"/>
    <s v="null"/>
    <s v="DF31868"/>
    <s v="TITULAR DE ESCUELAS UNIVERSITARIAS"/>
    <s v="R110"/>
    <x v="10"/>
    <n v="65"/>
    <s v="CIENCIA DE LOS MATERIALES E INGENIERÍA METALÚRGICA"/>
  </r>
  <r>
    <x v="22"/>
    <n v="16561901"/>
    <x v="6"/>
    <n v="5068"/>
    <s v="5068G"/>
    <s v="GRUPO-A"/>
    <s v="Construcciones Industriales"/>
    <s v="GG"/>
    <s v="GRUPO GRANDE"/>
    <s v="5068G"/>
    <s v="GG de Construcciones Industriales"/>
    <s v="GRUPO-A"/>
    <s v="GG de Construcciones Industriales"/>
    <s v="2S"/>
    <n v="16561901"/>
    <s v="FRAILE"/>
    <s v="GARCÍA"/>
    <s v="ESTEBAN"/>
    <s v="FRAILE GARCÍA, ESTEBAN"/>
    <x v="1"/>
    <x v="0"/>
    <x v="1"/>
    <n v="2"/>
    <n v="0"/>
    <s v="esfraile"/>
    <s v="esteban.fraile@unirioja.es"/>
    <n v="2"/>
    <n v="2"/>
    <n v="536"/>
    <s v="PROFESOR INTERINO"/>
    <s v="C01"/>
    <s v="TIEMPO COMPLETO"/>
    <s v="2012-09-01 00:00:00.0"/>
    <s v="null"/>
    <s v="PI100871"/>
    <s v="PROFESOR CONTRATADO INTERINO"/>
    <s v="R110"/>
    <x v="10"/>
    <n v="605"/>
    <s v="MECÁNICA DE MEDIOS CONTINUOS Y TEORÍA DE ESTRUCTUR"/>
  </r>
  <r>
    <x v="22"/>
    <n v="16588620"/>
    <x v="6"/>
    <n v="5068"/>
    <s v="5068L"/>
    <s v="GRUPO-A1"/>
    <s v="Construcciones Industriales"/>
    <s v="GL"/>
    <s v="GRUPO DE LABORATORIO"/>
    <s v="5068L"/>
    <s v="GL de Construcciones Industriales"/>
    <s v="GRUPO-A1"/>
    <s v="GL de Construcciones Industriales"/>
    <s v="2S"/>
    <n v="16588620"/>
    <s v="FERREIRO"/>
    <s v="CABELLO"/>
    <s v="JAVIER"/>
    <s v="FERREIRO CABELLO, JAVIER"/>
    <x v="0"/>
    <x v="0"/>
    <x v="1"/>
    <n v="0"/>
    <n v="0"/>
    <s v="jaferrei"/>
    <s v="javier.ferreiro@unirioja.es"/>
    <n v="1.4"/>
    <n v="1.4"/>
    <n v="532"/>
    <s v="LABORAL DOCENTE-ASOCIADO"/>
    <s v="P06"/>
    <s v="TIEMPO PARCIAL (6+6 HORAS)"/>
    <s v="2018-09-28 00:00:00.0"/>
    <s v="2019-09-14 00:00:00.0"/>
    <s v="PI101044"/>
    <s v="PROFESOR ASOCIADO"/>
    <s v="R110"/>
    <x v="10"/>
    <n v="605"/>
    <s v="MECÁNICA DE MEDIOS CONTINUOS Y TEORÍA DE ESTRUCTUR"/>
  </r>
  <r>
    <x v="22"/>
    <n v="16538994"/>
    <x v="6"/>
    <n v="5068"/>
    <s v="5068R"/>
    <s v="GRUPO-A1"/>
    <s v="Construcciones Industriales"/>
    <s v="GR"/>
    <s v="GRUPO REDUCIDO"/>
    <s v="5068R"/>
    <s v="GR de Construcciones Industriales"/>
    <s v="GRUPO-A1"/>
    <s v="GR de Construcciones Industriales"/>
    <s v="2S"/>
    <n v="16538994"/>
    <s v="MARTÍNEZ DE PISÓN"/>
    <s v="ASCACÍBAR"/>
    <s v="EDUARDO"/>
    <s v="MARTÍNEZ DE PISÓN ASCACÍBAR, EDUARDO"/>
    <x v="1"/>
    <x v="0"/>
    <x v="0"/>
    <n v="4"/>
    <n v="1"/>
    <s v="edmartin"/>
    <s v="eduardo.mtnezdepison@unirioja.es"/>
    <n v="1.5"/>
    <n v="1.5"/>
    <n v="504"/>
    <s v="PROFESOR TITULAR UNIVERSIDAD"/>
    <s v="C01"/>
    <s v="TIEMPO COMPLETO"/>
    <s v="2014-09-15 00:00:00.0"/>
    <s v="null"/>
    <s v="DF100069"/>
    <s v="TITULAR DE UNIVERSIDAD"/>
    <s v="R110"/>
    <x v="10"/>
    <n v="605"/>
    <s v="MECÁNICA DE MEDIOS CONTINUOS Y TEORÍA DE ESTRUCTUR"/>
  </r>
  <r>
    <x v="22"/>
    <n v="16541257"/>
    <x v="6"/>
    <n v="5069"/>
    <s v="5069G"/>
    <s v="GRUPO-A"/>
    <s v="Instalaciones Industriales"/>
    <s v="GG"/>
    <s v="GRUPO GRANDE"/>
    <s v="5069G"/>
    <s v="GG de Instalaciones Industriales"/>
    <s v="GRUPO-A"/>
    <s v="GG de Instalaciones Industriales"/>
    <s v="2S"/>
    <n v="16541257"/>
    <s v="ZORZANO"/>
    <s v="SANTAMARÍA"/>
    <s v="PEDRO JOSÉ"/>
    <s v="ZORZANO SANTAMARÍA, PEDRO JOSÉ"/>
    <x v="1"/>
    <x v="0"/>
    <x v="0"/>
    <n v="4"/>
    <n v="2"/>
    <s v="pzorzano"/>
    <s v="pedrojose.zorzano@unirioja.es"/>
    <n v="1"/>
    <n v="1"/>
    <n v="504"/>
    <s v="PROFESOR TITULAR UNIVERSIDAD"/>
    <s v="C01"/>
    <s v="TIEMPO COMPLETO"/>
    <s v="2015-12-23 00:00:00.0"/>
    <s v="null"/>
    <s v="DF31818"/>
    <s v="PROFESOR TITULAR ESCUELA UNIVERSITARIA"/>
    <s v="R109"/>
    <x v="9"/>
    <n v="535"/>
    <s v="INGENIERÍA ELÉCTRICA"/>
  </r>
  <r>
    <x v="22"/>
    <n v="16553320"/>
    <x v="6"/>
    <n v="5069"/>
    <s v="5069G"/>
    <s v="GRUPO-A"/>
    <s v="Instalaciones Industriales"/>
    <s v="GG"/>
    <s v="GRUPO GRANDE"/>
    <s v="5069G"/>
    <s v="GG de Instalaciones Industriales"/>
    <s v="GRUPO-A"/>
    <s v="GG de Instalaciones Industriales"/>
    <s v="2S"/>
    <n v="16553320"/>
    <s v="ELVIRA"/>
    <s v="IZURRATEGUI"/>
    <s v="CARLOS"/>
    <s v="ELVIRA IZURRATEGUI, CARLOS"/>
    <x v="1"/>
    <x v="0"/>
    <x v="1"/>
    <n v="5"/>
    <n v="0"/>
    <s v="celvira"/>
    <s v="carlos.elvira@unirioja.es"/>
    <n v="1"/>
    <n v="1"/>
    <n v="506"/>
    <s v="PROFESOR TITULAR DE ESCUELA UNIVERSITARI"/>
    <s v="01A"/>
    <s v="TIEMPO COMPLETO AMPLIADO"/>
    <s v="2012-09-01 00:00:00.0"/>
    <s v="null"/>
    <s v="DF31778"/>
    <s v="TITULAR DE ESCUELAS UNIVERSITARIAS"/>
    <s v="R109"/>
    <x v="9"/>
    <n v="520"/>
    <s v="INGENIERÍA DE SISTEMAS Y AUTOMÁTICA"/>
  </r>
  <r>
    <x v="22"/>
    <n v="16608199"/>
    <x v="6"/>
    <n v="5069"/>
    <s v="5069E"/>
    <s v="GRUPO-A1"/>
    <s v="Instalaciones Industriales"/>
    <s v="GRE"/>
    <s v="GRUPO REDUCIDO ESPECIAL"/>
    <s v="5069E"/>
    <s v="GRE de Instalaciones Industriales"/>
    <s v="GRUPO-A1"/>
    <s v="GRE de Instalaciones Industriales"/>
    <s v="2S"/>
    <n v="16608199"/>
    <s v="MUÑOZ"/>
    <s v="JIMÉNEZ"/>
    <s v="ANDRÉS"/>
    <s v="MUÑOZ JIMÉNEZ, ANDRÉS"/>
    <x v="1"/>
    <x v="0"/>
    <x v="0"/>
    <n v="0"/>
    <n v="0"/>
    <s v="anmunoz"/>
    <s v="andres.munoz@unirioja.es"/>
    <n v="2.5"/>
    <n v="2.5"/>
    <n v="536"/>
    <s v="PROFESOR INTERINO"/>
    <s v="P02"/>
    <s v="TIEMPO PARCIAL (2+2 HORAS)"/>
    <s v="2018-09-17 00:00:00.0"/>
    <s v="null"/>
    <s v="PI101377"/>
    <s v="PROFESOR CONTRATADO INTERINO"/>
    <s v="R109"/>
    <x v="9"/>
    <n v="535"/>
    <s v="INGENIERÍA ELÉCTRICA"/>
  </r>
  <r>
    <x v="22"/>
    <n v="16604826"/>
    <x v="6"/>
    <n v="5069"/>
    <s v="5069E"/>
    <s v="GRUPO-A3"/>
    <s v="Instalaciones Industriales"/>
    <s v="GRE"/>
    <s v="GRUPO REDUCIDO ESPECIAL"/>
    <s v="5069E"/>
    <s v="GRE de Instalaciones Industriales"/>
    <s v="GRUPO-A3"/>
    <s v="GRE de Instalaciones Industriales"/>
    <s v="2S"/>
    <n v="16604826"/>
    <s v="OLASOLO"/>
    <s v="ALONSO"/>
    <s v="PABLO"/>
    <s v="OLASOLO ALONSO, PABLO"/>
    <x v="1"/>
    <x v="0"/>
    <x v="0"/>
    <n v="0"/>
    <n v="0"/>
    <s v="paolasol"/>
    <s v="pablo.olasolo@alum.unirioja.es"/>
    <n v="2.5"/>
    <n v="2.5"/>
    <n v="532"/>
    <s v="LABORAL DOCENTE-ASOCIADO"/>
    <s v="P05"/>
    <s v="TIEMPO PARCIAL (5+5 HORAS)"/>
    <s v="2019-02-04 00:00:00.0"/>
    <s v="2019-09-14 00:00:00.0"/>
    <s v="PI101381"/>
    <s v="PROFESOR ASOCIADO"/>
    <s v="R110"/>
    <x v="10"/>
    <n v="590"/>
    <s v="MÁQUINAS Y MOTORES TÉRMICOS"/>
  </r>
  <r>
    <x v="22"/>
    <n v="16553057"/>
    <x v="6"/>
    <n v="5070"/>
    <s v="5070G"/>
    <s v="GRUPO-A"/>
    <s v="Prácticas externas"/>
    <s v="GG"/>
    <s v="GRUPO GRANDE"/>
    <s v="5070G"/>
    <s v="GG de Prácticas externas"/>
    <s v="GRUPO-A"/>
    <s v="GG de Prácticas externas"/>
    <s v="1S"/>
    <n v="16553057"/>
    <s v="SÁENZ DIEZ"/>
    <s v="MURO"/>
    <s v="JUAN CARLOS"/>
    <s v="SÁENZ DIEZ MURO, JUAN CARLOS"/>
    <x v="0"/>
    <x v="0"/>
    <x v="0"/>
    <n v="4"/>
    <n v="0"/>
    <s v="jusaenzd"/>
    <s v="juan-carlos.saenz-diez@unirioja.es"/>
    <n v="0.1"/>
    <n v="0.1"/>
    <n v="504"/>
    <s v="PROFESOR TITULAR UNIVERSIDAD"/>
    <s v="C01"/>
    <s v="TIEMPO COMPLETO"/>
    <s v="2018-11-26 00:00:00.0"/>
    <s v="null"/>
    <s v="DF31811"/>
    <s v="TITULAR DE UNIVERSIDAD"/>
    <s v="R109"/>
    <x v="9"/>
    <n v="535"/>
    <s v="INGENIERÍA ELÉCTRICA"/>
  </r>
  <r>
    <x v="22"/>
    <n v="16541690"/>
    <x v="6"/>
    <n v="5071"/>
    <s v="5071G"/>
    <s v="GRUPO-A"/>
    <s v="Tecnologías de la Información y de la Comunicación Industriales I"/>
    <s v="GG"/>
    <s v="GRUPO GRANDE"/>
    <s v="5071G"/>
    <s v="GG de Tecnologías de la Información y de la Comunicación Industriales I"/>
    <s v="GRUPO-A"/>
    <s v="GG de Tecnologías de la Información y de la Comunicación Industriales I"/>
    <s v="1S"/>
    <n v="16541690"/>
    <s v="BRETÓN"/>
    <s v="RODRÍGUEZ"/>
    <s v="JAVIER"/>
    <s v="BRETÓN RODRÍGUEZ, JAVIER"/>
    <x v="1"/>
    <x v="0"/>
    <x v="1"/>
    <n v="5"/>
    <n v="0"/>
    <s v="jabreton"/>
    <s v="javier.breton@unirioja.es"/>
    <n v="1"/>
    <n v="1"/>
    <n v="506"/>
    <s v="PROFESOR TITULAR DE ESCUELA UNIVERSITARI"/>
    <s v="01A"/>
    <s v="TIEMPO COMPLETO AMPLIADO"/>
    <s v="2012-09-01 00:00:00.0"/>
    <s v="null"/>
    <s v="DF100087"/>
    <s v="TITULAR DE ESCUELA UNIVERSITARIA"/>
    <s v="R109"/>
    <x v="9"/>
    <n v="520"/>
    <s v="INGENIERÍA DE SISTEMAS Y AUTOMÁTICA"/>
  </r>
  <r>
    <x v="22"/>
    <n v="16561526"/>
    <x v="6"/>
    <n v="5072"/>
    <s v="5072G"/>
    <s v="GRUPO-A"/>
    <s v="Tecnologías de la Información y de la Comunicación Industriales II"/>
    <s v="GG"/>
    <s v="GRUPO GRANDE"/>
    <s v="5072G"/>
    <s v="GG de Tecnologías de la Información y de la Comunicación Industriales II"/>
    <s v="GRUPO-A"/>
    <s v="GG de Tecnologías de la Información y de la Comunicación Industriales II"/>
    <s v="1S"/>
    <n v="16561526"/>
    <s v="MARTÍNEZ DE PISÓN"/>
    <s v="ASCACIBAR"/>
    <s v="FCO.JAVIER"/>
    <s v="MARTÍNEZ DE PISÓN ASCACIBAR, FCO.JAVIER"/>
    <x v="0"/>
    <x v="0"/>
    <x v="0"/>
    <n v="4"/>
    <n v="3"/>
    <s v="fjmartin"/>
    <s v="fjmartin@unirioja.es"/>
    <n v="2"/>
    <n v="2"/>
    <n v="500"/>
    <s v="CATEDRATICO DE UNIVERSIDAD"/>
    <s v="01R"/>
    <s v="TIEMPO COMPLETO REDUCIDO"/>
    <s v="2018-11-26 00:00:00.0"/>
    <s v="null"/>
    <s v="DF32041"/>
    <s v="CATEDRÁTICO DE UNIVERSIDAD"/>
    <s v="R110"/>
    <x v="10"/>
    <n v="720"/>
    <s v="PROYECTOS DE INGENIERÍA"/>
  </r>
  <r>
    <x v="22"/>
    <n v="16557336"/>
    <x v="6"/>
    <n v="5073"/>
    <s v="5073G"/>
    <s v="GRUPO-A"/>
    <s v="Energías Renovables I"/>
    <s v="GG"/>
    <s v="GRUPO GRANDE"/>
    <s v="5073G"/>
    <s v="GG de Energías Renovables I"/>
    <s v="GRUPO-A"/>
    <s v="GG de Energías Renovables I"/>
    <s v="1S"/>
    <n v="16557336"/>
    <s v="BLANCO"/>
    <s v="BARRERO"/>
    <s v="JUAN MANUEL"/>
    <s v="BLANCO BARRERO, JUAN MANUEL"/>
    <x v="0"/>
    <x v="0"/>
    <x v="0"/>
    <n v="4"/>
    <n v="1"/>
    <s v="jbblanco"/>
    <s v="juan-manuel.blanco@unirioja.es"/>
    <n v="2"/>
    <n v="2"/>
    <n v="504"/>
    <s v="PROFESOR TITULAR UNIVERSIDAD"/>
    <s v="C01"/>
    <s v="TIEMPO COMPLETO"/>
    <s v="2015-11-13 00:00:00.0"/>
    <s v="null"/>
    <s v="DF100035"/>
    <s v="PROFESOR TITULAR DE UNIVERSIDAD"/>
    <s v="R109"/>
    <x v="9"/>
    <n v="535"/>
    <s v="INGENIERÍA ELÉCTRICA"/>
  </r>
  <r>
    <x v="23"/>
    <n v="15863391"/>
    <x v="6"/>
    <n v="5076"/>
    <s v="5076G"/>
    <s v="GRUPO-A"/>
    <s v="Gestión de recursos hídricos"/>
    <s v="GG"/>
    <s v="GRUPO GRANDE"/>
    <s v="5076G"/>
    <s v="GG de Gestión de recursos hídricos"/>
    <s v="GRUPO-A"/>
    <s v="GG de Gestión de recursos hídricos"/>
    <s v="1S"/>
    <n v="15863391"/>
    <s v="PEÑA"/>
    <s v="NAVARIDAS"/>
    <s v="JOSÉ MIGUEL"/>
    <s v="PEÑA NAVARIDAS, JOSÉ MIGUEL"/>
    <x v="1"/>
    <x v="0"/>
    <x v="0"/>
    <n v="4"/>
    <n v="0"/>
    <s v="jopena"/>
    <s v="jmiguel.penya@unirioja.es"/>
    <n v="2"/>
    <n v="2"/>
    <n v="533"/>
    <s v="COLABORADOR-TIPO 2 (Doctor)"/>
    <s v="C01"/>
    <s v="TIEMPO COMPLETO"/>
    <s v="2006-10-01 00:00:00.0"/>
    <s v="null"/>
    <s v="LD100579"/>
    <s v="PROFESOR COLABORADOR TIPO 2"/>
    <s v="R101"/>
    <x v="4"/>
    <n v="500"/>
    <s v="INGENIERÍA AGROFORESTAL"/>
  </r>
  <r>
    <x v="23"/>
    <n v="16521843"/>
    <x v="6"/>
    <n v="5077"/>
    <s v="5077G"/>
    <s v="GRUPO-A"/>
    <s v="Ahorro y eficiencia energética en el sector agroalimentario"/>
    <s v="GG"/>
    <s v="GRUPO GRANDE"/>
    <s v="5077G"/>
    <s v="GG de Ahorro y eficiencia energética en el sector agroalimentario"/>
    <s v="GRUPO-A"/>
    <s v="GG de Ahorro y eficiencia energética en el sector agroalimentario"/>
    <s v="1S"/>
    <n v="16521843"/>
    <s v="DOMÉNECH"/>
    <s v="SUBIRÁN"/>
    <s v="JUANA"/>
    <s v="DOMÉNECH SUBIRÁN, JUANA"/>
    <x v="1"/>
    <x v="0"/>
    <x v="0"/>
    <n v="4"/>
    <n v="0"/>
    <s v="judomene"/>
    <s v="juana.domenech@unirioja.es"/>
    <n v="2"/>
    <n v="2"/>
    <n v="504"/>
    <s v="PROFESOR TITULAR UNIVERSIDAD"/>
    <s v="01A"/>
    <s v="TIEMPO COMPLETO AMPLIADO"/>
    <s v="2012-09-01 00:00:00.0"/>
    <s v="null"/>
    <s v="DF100132"/>
    <s v="TITULAR DE UNIVERSIDAD"/>
    <s v="R110"/>
    <x v="10"/>
    <n v="590"/>
    <s v="MÁQUINAS Y MOTORES TÉRMICOS"/>
  </r>
  <r>
    <x v="23"/>
    <n v="71427482"/>
    <x v="6"/>
    <n v="5078"/>
    <s v="5078G"/>
    <s v="GRUPO-A"/>
    <s v="Ingeniería Rural"/>
    <s v="GG"/>
    <s v="GRUPO GRANDE"/>
    <s v="5078G"/>
    <s v="GG de Ingeniería Rural"/>
    <s v="GRUPO-A"/>
    <s v="GG de Ingeniería Rural"/>
    <s v="2S"/>
    <n v="71427482"/>
    <s v="TASCÓN"/>
    <s v="VEGAS"/>
    <s v="ALBERTO"/>
    <s v="TASCÓN VEGAS, ALBERTO"/>
    <x v="0"/>
    <x v="0"/>
    <x v="0"/>
    <n v="0"/>
    <n v="1"/>
    <s v="altascon"/>
    <s v="alberto.tascon@unirioja.es"/>
    <n v="2.4"/>
    <n v="2.4"/>
    <s v="A-0504"/>
    <s v="PROFESOR TITULAR UNIVERSIDAD"/>
    <s v="C01"/>
    <s v="TIEMPO COMPLETO"/>
    <s v="2010-09-01 00:00:00.0"/>
    <s v="null"/>
    <s v="DF100264"/>
    <s v="PROFESOR TITULAR INTERINO"/>
    <s v="R101"/>
    <x v="4"/>
    <n v="500"/>
    <s v="INGENIERÍA AGROFORESTAL"/>
  </r>
  <r>
    <x v="23"/>
    <n v="16591357"/>
    <x v="6"/>
    <n v="5078"/>
    <s v="5078L"/>
    <s v="GRUPO-A1"/>
    <s v="Ingeniería Rural"/>
    <s v="GL"/>
    <s v="GRUPO DE LABORATORIO"/>
    <s v="5078L"/>
    <s v="GL de Ingeniería Rural"/>
    <s v="GRUPO-A1"/>
    <s v="GL de Ingeniería Rural"/>
    <s v="2S"/>
    <n v="16591357"/>
    <s v="LÓPEZ"/>
    <s v="OCÓN"/>
    <s v="ELENA"/>
    <s v="LÓPEZ OCÓN, ELENA"/>
    <x v="1"/>
    <x v="0"/>
    <x v="1"/>
    <n v="0"/>
    <n v="0"/>
    <s v="ellopeo"/>
    <s v="elena.lopez@unirioja.es"/>
    <n v="0.2"/>
    <n v="0.2"/>
    <n v="536"/>
    <s v="PROFESOR INTERINO"/>
    <s v="P02"/>
    <s v="TIEMPO PARCIAL (2+2 HORAS)"/>
    <s v="2019-02-21 00:00:00.0"/>
    <s v="2019-09-14 00:00:00.0"/>
    <s v="PI101459"/>
    <s v="PROFESOR CONTRATADO INTERINO"/>
    <s v="R101"/>
    <x v="4"/>
    <n v="500"/>
    <s v="INGENIERÍA AGROFORESTAL"/>
  </r>
  <r>
    <x v="23"/>
    <n v="16539010"/>
    <x v="6"/>
    <n v="5079"/>
    <s v="5079G"/>
    <s v="GRUPO-A"/>
    <s v="Ordenación y gestión del territorio"/>
    <s v="GG"/>
    <s v="GRUPO GRANDE"/>
    <s v="5079G"/>
    <s v="GG de Ordenación y gestión del territorio"/>
    <s v="GRUPO-A"/>
    <s v="GG de Ordenación y gestión del territorio"/>
    <s v="1S"/>
    <n v="16539010"/>
    <s v="RUIZ"/>
    <s v="FLAÑO"/>
    <s v="PURIFICACIÓN"/>
    <s v="RUIZ FLAÑO, PURIFICACIÓN"/>
    <x v="1"/>
    <x v="0"/>
    <x v="0"/>
    <n v="5"/>
    <n v="4"/>
    <s v="puruiz"/>
    <s v="purificacion.ruiz@unirioja.es"/>
    <n v="0.6"/>
    <n v="0.6"/>
    <n v="504"/>
    <s v="PROFESOR TITULAR UNIVERSIDAD"/>
    <s v="01R"/>
    <s v="TIEMPO COMPLETO REDUCIDO"/>
    <s v="2017-09-15 00:00:00.0"/>
    <s v="null"/>
    <s v="DF3369"/>
    <s v="PROFESOR TITULAR DE UNIVERSIDAD"/>
    <s v="R114"/>
    <x v="3"/>
    <n v="430"/>
    <s v="GEOGRAFÍA FÍSICA"/>
  </r>
  <r>
    <x v="23"/>
    <n v="50793513"/>
    <x v="6"/>
    <n v="5079"/>
    <s v="5079G"/>
    <s v="GRUPO-A"/>
    <s v="Ordenación y gestión del territorio"/>
    <s v="GG"/>
    <s v="GRUPO GRANDE"/>
    <s v="5079G"/>
    <s v="GG de Ordenación y gestión del territorio"/>
    <s v="GRUPO-A"/>
    <s v="GG de Ordenación y gestión del territorio"/>
    <s v="1S"/>
    <n v="50793513"/>
    <s v="PAEZ DE LA CADENA"/>
    <s v="TORTOSA"/>
    <s v="FRANCISCO"/>
    <s v="PAEZ DE LA CADENA TORTOSA, FRANCISCO"/>
    <x v="1"/>
    <x v="0"/>
    <x v="0"/>
    <n v="4"/>
    <n v="0"/>
    <s v="franpaez"/>
    <s v="paco.pc@unirioja.es"/>
    <n v="0.6"/>
    <n v="0.6"/>
    <n v="504"/>
    <s v="PROFESOR TITULAR UNIVERSIDAD"/>
    <s v="C01"/>
    <s v="TIEMPO COMPLETO"/>
    <s v="2018-09-17 00:00:00.0"/>
    <s v="null"/>
    <s v="DF100079"/>
    <s v="PROFESOR TITULAR DE UNIVERSIDAD"/>
    <s v="R101"/>
    <x v="4"/>
    <n v="705"/>
    <s v="PRODUCCIÓN VEGETAL"/>
  </r>
  <r>
    <x v="23"/>
    <n v="50301761"/>
    <x v="6"/>
    <n v="5079"/>
    <s v="5079I"/>
    <s v="GRUPO-A1"/>
    <s v="Ordenación y gestión del territorio"/>
    <s v="GI"/>
    <s v="GRUPO DE INFORMÁTICA"/>
    <s v="5079I"/>
    <s v="GI de Ordenación y gestión del territorio"/>
    <s v="GRUPO-A1"/>
    <s v="GI de Ordenación y gestión del territorio"/>
    <s v="1S"/>
    <n v="50301761"/>
    <s v="PRADO"/>
    <s v="VILLAR"/>
    <s v="EDUARDO"/>
    <s v="PRADO VILLAR, EDUARDO"/>
    <x v="1"/>
    <x v="0"/>
    <x v="1"/>
    <n v="5"/>
    <n v="0"/>
    <s v="eduprado"/>
    <s v="eduardo.prado@unirioja.es"/>
    <n v="1"/>
    <n v="1"/>
    <n v="506"/>
    <s v="PROFESOR TITULAR DE ESCUELA UNIVERSITARI"/>
    <s v="01A"/>
    <s v="TIEMPO COMPLETO AMPLIADO"/>
    <s v="2012-09-01 00:00:00.0"/>
    <s v="null"/>
    <s v="DF3168"/>
    <s v="TITULAR DE ESCUELAS UNIVERSITARIAS"/>
    <s v="R101"/>
    <x v="4"/>
    <n v="705"/>
    <s v="PRODUCCIÓN VEGETAL"/>
  </r>
  <r>
    <x v="23"/>
    <n v="17437495"/>
    <x v="6"/>
    <n v="5080"/>
    <s v="5080G"/>
    <s v="GRUPO-A"/>
    <s v="Protección integrada de cultivos"/>
    <s v="GG"/>
    <s v="GRUPO GRANDE"/>
    <s v="5080G"/>
    <s v="GG de Protección integrada de cultivos"/>
    <s v="GRUPO-A"/>
    <s v="GG de Protección integrada de cultivos"/>
    <s v="2S"/>
    <n v="17437495"/>
    <s v="MARCO"/>
    <s v="MANCEBÓN"/>
    <s v="VICENTE SANTIAGO"/>
    <s v="MARCO MANCEBÓN, VICENTE SANTIAGO"/>
    <x v="0"/>
    <x v="0"/>
    <x v="0"/>
    <n v="4"/>
    <n v="3"/>
    <s v="vimarco"/>
    <s v="vicente.marco@unirioja.es"/>
    <n v="1"/>
    <n v="1"/>
    <n v="504"/>
    <s v="PROFESOR TITULAR UNIVERSIDAD"/>
    <s v="01R"/>
    <s v="TIEMPO COMPLETO REDUCIDO"/>
    <s v="2014-09-15 00:00:00.0"/>
    <s v="null"/>
    <s v="DF3157"/>
    <s v="TITULAR DE UNIVERSIDAD"/>
    <s v="R101"/>
    <x v="4"/>
    <n v="705"/>
    <s v="PRODUCCIÓN VEGETAL"/>
  </r>
  <r>
    <x v="23"/>
    <n v="72778746"/>
    <x v="6"/>
    <n v="5080"/>
    <s v="5080G"/>
    <s v="GRUPO-A"/>
    <s v="Protección integrada de cultivos"/>
    <s v="GG"/>
    <s v="GRUPO GRANDE"/>
    <s v="5080G"/>
    <s v="GG de Protección integrada de cultivos"/>
    <s v="GRUPO-A"/>
    <s v="GG de Protección integrada de cultivos"/>
    <s v="2S"/>
    <n v="72778746"/>
    <s v="PÉREZ"/>
    <s v="MORENO"/>
    <s v="IGNACIO"/>
    <s v="PÉREZ MORENO, IGNACIO"/>
    <x v="0"/>
    <x v="0"/>
    <x v="0"/>
    <n v="5"/>
    <n v="3"/>
    <s v="igperez"/>
    <s v="ignacio.perez@unirioja.es"/>
    <n v="1"/>
    <n v="1"/>
    <n v="504"/>
    <s v="PROFESOR TITULAR UNIVERSIDAD"/>
    <s v="01R"/>
    <s v="TIEMPO COMPLETO REDUCIDO"/>
    <s v="2017-09-15 00:00:00.0"/>
    <s v="null"/>
    <s v="DF3158"/>
    <s v="TITULAR DE UNIVERSIDAD"/>
    <s v="R101"/>
    <x v="4"/>
    <n v="705"/>
    <s v="PRODUCCIÓN VEGETAL"/>
  </r>
  <r>
    <x v="23"/>
    <n v="16506579"/>
    <x v="6"/>
    <n v="5081"/>
    <s v="5081G"/>
    <s v="GRUPO-A"/>
    <s v="Sistemas de producción vegetal"/>
    <s v="GG"/>
    <s v="GRUPO GRANDE"/>
    <s v="5081G"/>
    <s v="GG de Sistemas de producción vegetal"/>
    <s v="GRUPO-A"/>
    <s v="GG de Sistemas de producción vegetal"/>
    <s v="2S"/>
    <n v="16506579"/>
    <s v="MARTÍNEZ DE TODA"/>
    <s v="FERNÁNDEZ"/>
    <s v="FERNANDO"/>
    <s v="MARTÍNEZ DE TODA FERNÁNDEZ, FERNANDO"/>
    <x v="0"/>
    <x v="0"/>
    <x v="0"/>
    <n v="6"/>
    <n v="5"/>
    <s v="fmartine"/>
    <s v="fernando.martinezdetoda@unirioja.es"/>
    <n v="0.6"/>
    <n v="0.6"/>
    <n v="500"/>
    <s v="CATEDRATICO DE UNIVERSIDAD"/>
    <s v="01R"/>
    <s v="TIEMPO COMPLETO REDUCIDO"/>
    <s v="2012-09-01 00:00:00.0"/>
    <s v="null"/>
    <s v="DF100030"/>
    <s v="CATEDRÁTICO DE UNIVERSIDAD"/>
    <s v="R101"/>
    <x v="4"/>
    <n v="705"/>
    <s v="PRODUCCIÓN VEGETAL"/>
  </r>
  <r>
    <x v="23"/>
    <n v="9373135"/>
    <x v="6"/>
    <n v="5082"/>
    <s v="5082G"/>
    <s v="GRUPO-A"/>
    <s v="Nuevas tecnologías de la producción vegetal"/>
    <s v="GG"/>
    <s v="GRUPO GRANDE"/>
    <s v="5082G"/>
    <s v="GG de Nuevas tecnologías de la producción vegetal"/>
    <s v="GRUPO-A"/>
    <s v="GG de Nuevas tecnologías de la producción vegetal"/>
    <s v="2S"/>
    <n v="9373135"/>
    <s v="MENÉNDEZ"/>
    <s v="MENÉNDEZ"/>
    <s v="CRISTINA"/>
    <s v="MENÉNDEZ MENÉNDEZ, CRISTINA"/>
    <x v="1"/>
    <x v="0"/>
    <x v="0"/>
    <n v="5"/>
    <n v="2"/>
    <s v="crmenend"/>
    <s v="cristina.menendez@unirioja.es"/>
    <n v="1.6"/>
    <n v="1.6"/>
    <n v="504"/>
    <s v="PROFESOR TITULAR UNIVERSIDAD"/>
    <s v="C01"/>
    <s v="TIEMPO COMPLETO"/>
    <s v="2018-09-17 00:00:00.0"/>
    <s v="null"/>
    <s v="DF100044"/>
    <s v="TITULAR UNIVERSIDAD"/>
    <s v="R101"/>
    <x v="4"/>
    <n v="705"/>
    <s v="PRODUCCIÓN VEGETAL"/>
  </r>
  <r>
    <x v="23"/>
    <n v="16531083"/>
    <x v="6"/>
    <n v="5082"/>
    <s v="5082G"/>
    <s v="GRUPO-A"/>
    <s v="Nuevas tecnologías de la producción vegetal"/>
    <s v="GG"/>
    <s v="GRUPO GRANDE"/>
    <s v="5082G"/>
    <s v="GG de Nuevas tecnologías de la producción vegetal"/>
    <s v="GRUPO-A"/>
    <s v="GG de Nuevas tecnologías de la producción vegetal"/>
    <s v="2S"/>
    <n v="16531083"/>
    <s v="TOMÁS"/>
    <s v="LAS HERAS"/>
    <s v="RAFAEL"/>
    <s v="TOMÁS LAS HERAS, RAFAEL"/>
    <x v="0"/>
    <x v="0"/>
    <x v="0"/>
    <n v="6"/>
    <n v="3"/>
    <s v="ratomas"/>
    <s v="rafael.tomas@unirioja.es"/>
    <n v="0.1"/>
    <n v="0.1"/>
    <n v="504"/>
    <s v="PROFESOR TITULAR UNIVERSIDAD"/>
    <s v="01R"/>
    <s v="TIEMPO COMPLETO REDUCIDO"/>
    <s v="2017-09-15 00:00:00.0"/>
    <s v="null"/>
    <s v="DF100086"/>
    <s v="TITULAR DE ESCUELA UNIVERSITARIA"/>
    <s v="R101"/>
    <x v="4"/>
    <n v="412"/>
    <s v="FISIOLOGÍA VEGETAL"/>
  </r>
  <r>
    <x v="23"/>
    <n v="16532287"/>
    <x v="6"/>
    <n v="5082"/>
    <s v="5082G"/>
    <s v="GRUPO-A"/>
    <s v="Nuevas tecnologías de la producción vegetal"/>
    <s v="GG"/>
    <s v="GRUPO GRANDE"/>
    <s v="5082G"/>
    <s v="GG de Nuevas tecnologías de la producción vegetal"/>
    <s v="GRUPO-A"/>
    <s v="GG de Nuevas tecnologías de la producción vegetal"/>
    <s v="2S"/>
    <n v="16532287"/>
    <s v="MARTÍNEZ"/>
    <s v="ABAIGAR"/>
    <s v="JAVIER"/>
    <s v="MARTÍNEZ ABAIGAR, JAVIER"/>
    <x v="0"/>
    <x v="0"/>
    <x v="0"/>
    <n v="6"/>
    <n v="4"/>
    <s v="jabaigar"/>
    <s v="javier.martinez@unirioja.es"/>
    <n v="0.3"/>
    <n v="0.3"/>
    <n v="500"/>
    <s v="CATEDRATICO DE UNIVERSIDAD"/>
    <s v="01R"/>
    <s v="TIEMPO COMPLETO REDUCIDO"/>
    <s v="2014-09-15 00:00:00.0"/>
    <s v="null"/>
    <s v="DF100229"/>
    <s v="CATEDRÁTICO DE UNIVERSIDAD"/>
    <s v="R101"/>
    <x v="4"/>
    <n v="63"/>
    <s v="BOTÁNICA"/>
  </r>
  <r>
    <x v="23"/>
    <n v="72779211"/>
    <x v="6"/>
    <n v="5082"/>
    <s v="5082G"/>
    <s v="GRUPO-A"/>
    <s v="Nuevas tecnologías de la producción vegetal"/>
    <s v="GG"/>
    <s v="GRUPO GRANDE"/>
    <s v="5082G"/>
    <s v="GG de Nuevas tecnologías de la producción vegetal"/>
    <s v="GRUPO-A"/>
    <s v="GG de Nuevas tecnologías de la producción vegetal"/>
    <s v="2S"/>
    <n v="72779211"/>
    <s v="MARTÍNEZ"/>
    <s v="VILLAR"/>
    <s v="MARÍA ELENA"/>
    <s v="MARTÍNEZ VILLAR, MARÍA ELENA"/>
    <x v="1"/>
    <x v="0"/>
    <x v="0"/>
    <n v="5"/>
    <n v="0"/>
    <s v="elmartin"/>
    <s v="elena.martinez@unirioja.es"/>
    <n v="0.4"/>
    <n v="0.4"/>
    <n v="506"/>
    <s v="PROFESOR TITULAR DE ESCUELA UNIVERSITARI"/>
    <s v="01A"/>
    <s v="TIEMPO COMPLETO AMPLIADO"/>
    <s v="2012-09-01 00:00:00.0"/>
    <s v="null"/>
    <s v="DF3167"/>
    <s v="TITULAR DE ESCUELAS UNIVERSITARIAS"/>
    <s v="R101"/>
    <x v="4"/>
    <n v="705"/>
    <s v="PRODUCCIÓN VEGETAL"/>
  </r>
  <r>
    <x v="23"/>
    <n v="8797523"/>
    <x v="6"/>
    <n v="5082"/>
    <s v="5082L"/>
    <s v="GRUPO-A1"/>
    <s v="Nuevas tecnologías de la producción vegetal"/>
    <s v="GL"/>
    <s v="GRUPO DE LABORATORIO"/>
    <s v="5082L"/>
    <s v="GL de Nuevas tecnologías de la producción vegetal"/>
    <s v="GRUPO-A1"/>
    <s v="GL de Nuevas tecnologías de la producción vegetal"/>
    <s v="2S"/>
    <n v="8797523"/>
    <s v="NÚÑEZ"/>
    <s v="OLIVERA"/>
    <s v="ENCARNACIÓN"/>
    <s v="NÚÑEZ OLIVERA, ENCARNACIÓN"/>
    <x v="0"/>
    <x v="0"/>
    <x v="0"/>
    <n v="6"/>
    <n v="4"/>
    <s v="eolivera"/>
    <s v="encarnacion.nunez@unirioja.es"/>
    <n v="0.4"/>
    <n v="0.4"/>
    <s v="A-0500"/>
    <s v="CATEDRATICO DE UNIVERSIDAD"/>
    <s v="01R"/>
    <s v="TIEMPO COMPLETO REDUCIDO"/>
    <s v="2015-09-15 00:00:00.0"/>
    <s v="null"/>
    <s v="DF100277"/>
    <s v="CATEDRÁTICO DE UNIVERSIDAD"/>
    <s v="R101"/>
    <x v="4"/>
    <n v="412"/>
    <s v="FISIOLOGÍA VEGETAL"/>
  </r>
  <r>
    <x v="23"/>
    <n v="25136873"/>
    <x v="6"/>
    <n v="5083"/>
    <s v="5083G"/>
    <s v="GRUPO-A"/>
    <s v="Biotecnología animal"/>
    <s v="GG"/>
    <s v="GRUPO GRANDE"/>
    <s v="5083G"/>
    <s v="GG de Biotecnología animal"/>
    <s v="GRUPO-A"/>
    <s v="GG de Biotecnología animal"/>
    <s v="1S"/>
    <n v="25136873"/>
    <s v="ZARAZAGA"/>
    <s v="CHAMORRO"/>
    <s v="MIRIAM"/>
    <s v="ZARAZAGA CHAMORRO, MIRIAM"/>
    <x v="0"/>
    <x v="0"/>
    <x v="0"/>
    <n v="5"/>
    <n v="3"/>
    <s v="myzaraza"/>
    <s v="myriam.zarazaga@unirioja.es"/>
    <n v="1.8"/>
    <n v="1.8"/>
    <n v="504"/>
    <s v="PROFESOR TITULAR UNIVERSIDAD"/>
    <s v="01R"/>
    <s v="TIEMPO COMPLETO REDUCIDO"/>
    <s v="2015-09-15 00:00:00.0"/>
    <s v="null"/>
    <s v="DF100142"/>
    <s v="PROFESOR TITULAR DE UNIVIERSIDADQ"/>
    <s v="R101"/>
    <x v="4"/>
    <n v="60"/>
    <s v="BIOQUÍMICA Y BIOLOGÍA MOLECULAR"/>
  </r>
  <r>
    <x v="23"/>
    <n v="72781903"/>
    <x v="6"/>
    <n v="5084"/>
    <s v="5084G"/>
    <s v="GRUPO-A"/>
    <s v="Tecnología de la producción animal"/>
    <s v="GG"/>
    <s v="GRUPO GRANDE"/>
    <s v="5084G"/>
    <s v="GG de Tecnología de la producción animal"/>
    <s v="GRUPO-A"/>
    <s v="GG de Tecnología de la producción animal"/>
    <s v="1S"/>
    <n v="72781903"/>
    <s v="ARBIZU"/>
    <s v="MILAGRO"/>
    <s v="MARÍA JULIA"/>
    <s v="ARBIZU MILAGRO, MARÍA JULIA"/>
    <x v="1"/>
    <x v="0"/>
    <x v="0"/>
    <n v="0"/>
    <n v="0"/>
    <s v="juarbizu"/>
    <s v="julia.arbizu@unirioja.es"/>
    <n v="3.6"/>
    <n v="3.6"/>
    <n v="536"/>
    <s v="PROFESOR INTERINO"/>
    <s v="C01"/>
    <s v="TIEMPO COMPLETO"/>
    <s v="2015-09-15 00:00:00.0"/>
    <s v="null"/>
    <s v="PI101012"/>
    <s v="PROFESOR CONTRATADO INTERINO"/>
    <s v="R101"/>
    <x v="4"/>
    <n v="500"/>
    <s v="INGENIERÍA AGROFORESTAL"/>
  </r>
  <r>
    <x v="23"/>
    <n v="15841424"/>
    <x v="6"/>
    <n v="5085"/>
    <s v="5085G"/>
    <s v="GRUPO-A"/>
    <s v="Industrias Agroalimentarias"/>
    <s v="GG"/>
    <s v="GRUPO GRANDE"/>
    <s v="5085G"/>
    <s v="GG de Industrias Agroalimentarias"/>
    <s v="GRUPO-A"/>
    <s v="GG de Industrias Agroalimentarias"/>
    <s v="2S"/>
    <n v="15841424"/>
    <s v="AYESTARÁN"/>
    <s v="ITURBE"/>
    <s v="Mª BELEN"/>
    <s v="AYESTARÁN ITURBE, Mª BELEN"/>
    <x v="0"/>
    <x v="0"/>
    <x v="0"/>
    <n v="4"/>
    <n v="3"/>
    <s v="beayesta"/>
    <s v="belen.ayestaran@unirioja.es"/>
    <n v="0"/>
    <n v="0"/>
    <n v="500"/>
    <s v="CATEDRATICO DE UNIVERSIDAD"/>
    <s v="01R"/>
    <s v="TIEMPO COMPLETO REDUCIDO"/>
    <s v="2018-12-05 00:00:00.0"/>
    <s v="null"/>
    <s v="DF100372"/>
    <s v="CATEDRÁTICO DE UNIVERSIDAD"/>
    <s v="R101"/>
    <x v="4"/>
    <n v="780"/>
    <s v="TECNOLOGÍA DE ALIMENTOS"/>
  </r>
  <r>
    <x v="23"/>
    <n v="16567034"/>
    <x v="6"/>
    <n v="5085"/>
    <s v="5085G"/>
    <s v="GRUPO-A"/>
    <s v="Industrias Agroalimentarias"/>
    <s v="GG"/>
    <s v="GRUPO GRANDE"/>
    <s v="5085G"/>
    <s v="GG de Industrias Agroalimentarias"/>
    <s v="GRUPO-A"/>
    <s v="GG de Industrias Agroalimentarias"/>
    <s v="2S"/>
    <n v="16567034"/>
    <s v="GUADALUPE"/>
    <s v="MÍNGUEZ"/>
    <s v="ZENAIDA"/>
    <s v="GUADALUPE MÍNGUEZ, ZENAIDA"/>
    <x v="1"/>
    <x v="0"/>
    <x v="0"/>
    <n v="2"/>
    <n v="0"/>
    <s v="zeguadal"/>
    <s v="zenaida.guadalupe@unirioja.es"/>
    <n v="0.9"/>
    <n v="0.9"/>
    <n v="504"/>
    <s v="PROFESOR TITULAR UNIVERSIDAD"/>
    <s v="C01"/>
    <s v="TIEMPO COMPLETO"/>
    <s v="2018-12-21 00:00:00.0"/>
    <s v="null"/>
    <s v="DF100361"/>
    <s v="PROFESOR TITULAR DE UNIVERSIDAD"/>
    <s v="R101"/>
    <x v="4"/>
    <n v="780"/>
    <s v="TECNOLOGÍA DE ALIMENTOS"/>
  </r>
  <r>
    <x v="23"/>
    <n v="690684"/>
    <x v="6"/>
    <n v="5085"/>
    <s v="5085L"/>
    <s v="GRUPO-A1"/>
    <s v="Industrias Agroalimentarias"/>
    <s v="GL"/>
    <s v="GRUPO DE LABORATORIO"/>
    <s v="5085L"/>
    <s v="GL de Industrias Agroalimentarias"/>
    <s v="GRUPO-A1"/>
    <s v="GL de Industrias Agroalimentarias"/>
    <s v="2S"/>
    <n v="690684"/>
    <s v="DIZY"/>
    <s v="SOTO"/>
    <s v="MARTA Mª INÉS"/>
    <s v="DIZY SOTO, MARTA Mª INÉS"/>
    <x v="1"/>
    <x v="0"/>
    <x v="0"/>
    <n v="5"/>
    <n v="3"/>
    <s v="madizy"/>
    <s v="marta.dizy@unirioja.es"/>
    <n v="0.2"/>
    <n v="0.2"/>
    <n v="504"/>
    <s v="PROFESOR TITULAR UNIVERSIDAD"/>
    <s v="01R"/>
    <s v="TIEMPO COMPLETO REDUCIDO"/>
    <s v="2017-09-15 00:00:00.0"/>
    <s v="null"/>
    <s v="DF348"/>
    <s v="TITULAR DE UNIVERSIDAD"/>
    <s v="R101"/>
    <x v="4"/>
    <n v="60"/>
    <s v="BIOQUÍMICA Y BIOLOGÍA MOLECULAR"/>
  </r>
  <r>
    <x v="23"/>
    <n v="9740221"/>
    <x v="6"/>
    <n v="5086"/>
    <s v="5086G"/>
    <s v="GRUPO-A"/>
    <s v="Seguridad Alimentaria"/>
    <s v="GG"/>
    <s v="GRUPO GRANDE"/>
    <s v="5086G"/>
    <s v="GG de Seguridad Alimentaria"/>
    <s v="GRUPO-A"/>
    <s v="GG de Seguridad Alimentaria"/>
    <s v="1S"/>
    <n v="9740221"/>
    <s v="GONZÁLEZ"/>
    <s v="FANDOS"/>
    <s v="MARÍA ELENA"/>
    <s v="GONZÁLEZ FANDOS, MARÍA ELENA"/>
    <x v="0"/>
    <x v="0"/>
    <x v="0"/>
    <n v="5"/>
    <n v="4"/>
    <s v="elengonz"/>
    <s v="elena.gonzalez@unirioja.es"/>
    <n v="1.1000000000000001"/>
    <n v="1.1000000000000001"/>
    <n v="500"/>
    <s v="CATEDRATICO DE UNIVERSIDAD"/>
    <s v="01R"/>
    <s v="TIEMPO COMPLETO REDUCIDO"/>
    <s v="2016-09-15 00:00:00.0"/>
    <s v="null"/>
    <s v="DF100230"/>
    <s v="CATEDRÁTICO DE UNIVERSIDAD"/>
    <s v="R101"/>
    <x v="4"/>
    <n v="780"/>
    <s v="TECNOLOGÍA DE ALIMENTOS"/>
  </r>
  <r>
    <x v="23"/>
    <n v="13142250"/>
    <x v="6"/>
    <n v="5087"/>
    <s v="5087G"/>
    <s v="GRUPO-A"/>
    <s v="Automatización y control de procesos Agroalimentarios"/>
    <s v="GG"/>
    <s v="GRUPO GRANDE"/>
    <s v="5087G"/>
    <s v="GG de Automatización y control de procesos Agroalimentarios"/>
    <s v="GRUPO-A"/>
    <s v="GG de Automatización y control de procesos Agroalimentarios"/>
    <s v="1S"/>
    <n v="13142250"/>
    <s v="GIL"/>
    <s v="MARTÍNEZ"/>
    <s v="MONTSERRAT"/>
    <s v="GIL MARTÍNEZ, MONTSERRAT"/>
    <x v="0"/>
    <x v="0"/>
    <x v="0"/>
    <n v="4"/>
    <n v="2"/>
    <s v="mogil"/>
    <s v="montse.gil@unirioja.es"/>
    <n v="1.5"/>
    <n v="1.5"/>
    <n v="504"/>
    <s v="PROFESOR TITULAR UNIVERSIDAD"/>
    <s v="C01"/>
    <s v="TIEMPO COMPLETO"/>
    <s v="2017-12-21 00:00:00.0"/>
    <s v="null"/>
    <s v="DF100289"/>
    <s v="PROFESOR TITULAR DE UNIVERSIDAD"/>
    <s v="R109"/>
    <x v="9"/>
    <n v="520"/>
    <s v="INGENIERÍA DE SISTEMAS Y AUTOMÁTICA"/>
  </r>
  <r>
    <x v="23"/>
    <n v="7974905"/>
    <x v="6"/>
    <n v="5088"/>
    <s v="5088G"/>
    <s v="GRUPO-A"/>
    <s v="Estrategia de la Empresa Agroalimentaria"/>
    <s v="GG"/>
    <s v="GRUPO GRANDE"/>
    <s v="5088G"/>
    <s v="GG de Estrategia de la Empresa Agroalimentaria"/>
    <s v="GRUPO-A"/>
    <s v="GG de Estrategia de la Empresa Agroalimentaria"/>
    <s v="2S"/>
    <n v="7974905"/>
    <s v="QUEIRUGA"/>
    <s v="DIOS"/>
    <s v="DOLORES ALICIA"/>
    <s v="QUEIRUGA DIOS, DOLORES ALICIA"/>
    <x v="1"/>
    <x v="0"/>
    <x v="0"/>
    <n v="0"/>
    <n v="0"/>
    <s v="doqueiru"/>
    <s v="dolores.queiruga@unirioja.es"/>
    <n v="1.5"/>
    <n v="1.5"/>
    <n v="504"/>
    <s v="PROFESOR TITULAR UNIVERSIDAD"/>
    <s v="C01"/>
    <s v="TIEMPO COMPLETO"/>
    <s v="2011-09-01 00:00:00.0"/>
    <s v="null"/>
    <s v="DF100301"/>
    <s v="PROFESOR TITULAR DE UNIVERSIDAD"/>
    <s v="R104"/>
    <x v="0"/>
    <n v="650"/>
    <s v="ORGANIZACIÓN DE EMPRESAS"/>
  </r>
  <r>
    <x v="23"/>
    <n v="16507414"/>
    <x v="6"/>
    <n v="5088"/>
    <s v="5088G"/>
    <s v="GRUPO-A"/>
    <s v="Estrategia de la Empresa Agroalimentaria"/>
    <s v="GG"/>
    <s v="GRUPO GRANDE"/>
    <s v="5088G"/>
    <s v="GG de Estrategia de la Empresa Agroalimentaria"/>
    <s v="GRUPO-A"/>
    <s v="GG de Estrategia de la Empresa Agroalimentaria"/>
    <s v="2S"/>
    <n v="16507414"/>
    <s v="SAINZ"/>
    <s v="OCHOA"/>
    <s v="ALBERTO"/>
    <s v="SAINZ OCHOA, ALBERTO"/>
    <x v="1"/>
    <x v="0"/>
    <x v="0"/>
    <n v="6"/>
    <n v="0"/>
    <s v="alsainz"/>
    <s v="alberto.sainz@unirioja.es"/>
    <n v="2.5"/>
    <n v="2.5"/>
    <n v="504"/>
    <s v="PROFESOR TITULAR UNIVERSIDAD"/>
    <s v="01A"/>
    <s v="TIEMPO COMPLETO AMPLIADO"/>
    <s v="2012-09-01 00:00:00.0"/>
    <s v="null"/>
    <s v="DF31301"/>
    <s v="TITULAR DE UNIVERSIDAD"/>
    <s v="R104"/>
    <x v="0"/>
    <n v="650"/>
    <s v="ORGANIZACIÓN DE EMPRESAS"/>
  </r>
  <r>
    <x v="23"/>
    <n v="10828501"/>
    <x v="6"/>
    <n v="5089"/>
    <s v="5089G"/>
    <s v="GRUPO-A"/>
    <s v="Marketing Agroalimentario"/>
    <s v="GG"/>
    <s v="GRUPO GRANDE"/>
    <s v="5089G"/>
    <s v="GG de Marketing Agroalimentario"/>
    <s v="GRUPO-A"/>
    <s v="GG de Marketing Agroalimentario"/>
    <s v="2S"/>
    <n v="10828501"/>
    <s v="RUIZ"/>
    <s v="VEGA"/>
    <s v="AGUSTÍN V."/>
    <s v="RUIZ VEGA, AGUSTÍN V."/>
    <x v="0"/>
    <x v="0"/>
    <x v="0"/>
    <n v="6"/>
    <n v="0"/>
    <s v="agusruve"/>
    <s v="agustin.ruiz@unirioja.es"/>
    <n v="1.6"/>
    <n v="1.6"/>
    <n v="500"/>
    <s v="CATEDRATICO DE UNIVERSIDAD"/>
    <s v="01A"/>
    <s v="TIEMPO COMPLETO AMPLIADO"/>
    <s v="2013-09-01 00:00:00.0"/>
    <s v="null"/>
    <s v="DF31131"/>
    <s v="CATEDRÁTICO DE UNIVERSIDAD"/>
    <s v="R104"/>
    <x v="0"/>
    <n v="95"/>
    <s v="COMERCIALIZACIÓN E INVESTIGACIÓN DE MERCADOS"/>
  </r>
  <r>
    <x v="23"/>
    <n v="72780423"/>
    <x v="6"/>
    <n v="5089"/>
    <s v="5089G"/>
    <s v="GRUPO-A"/>
    <s v="Marketing Agroalimentario"/>
    <s v="GG"/>
    <s v="GRUPO GRANDE"/>
    <s v="5089G"/>
    <s v="GG de Marketing Agroalimentario"/>
    <s v="GRUPO-A"/>
    <s v="GG de Marketing Agroalimentario"/>
    <s v="2S"/>
    <n v="72780423"/>
    <s v="RIAÑO"/>
    <s v="GIL"/>
    <s v="CONSUELO"/>
    <s v="RIAÑO GIL, CONSUELO"/>
    <x v="1"/>
    <x v="0"/>
    <x v="0"/>
    <n v="5"/>
    <n v="1"/>
    <s v="coriano"/>
    <s v="consuelo.riano@unirioja.es"/>
    <n v="1.4"/>
    <n v="1.4"/>
    <n v="504"/>
    <s v="PROFESOR TITULAR UNIVERSIDAD"/>
    <s v="01A"/>
    <s v="TIEMPO COMPLETO AMPLIADO"/>
    <s v="2018-09-17 00:00:00.0"/>
    <s v="null"/>
    <s v="DF31218"/>
    <s v="TITULAR DE UNIVERSIDAD"/>
    <s v="R104"/>
    <x v="0"/>
    <n v="95"/>
    <s v="COMERCIALIZACIÓN E INVESTIGACIÓN DE MERCADOS"/>
  </r>
  <r>
    <x v="24"/>
    <n v="16551912"/>
    <x v="6"/>
    <n v="5092"/>
    <s v="5092G"/>
    <s v="GRUPO-A"/>
    <s v="Lenguajes y paradigmas de programación"/>
    <s v="GG"/>
    <s v="GRUPO GRANDE"/>
    <s v="5092G"/>
    <s v="GG de Lenguajes y paradigmas de programación"/>
    <s v="GRUPO-A"/>
    <s v="GG de Lenguajes y paradigmas de programación"/>
    <s v="1S"/>
    <n v="16551912"/>
    <s v="GARCÍA"/>
    <s v="IZQUIERDO"/>
    <s v="FRANCISCO JOSÉ"/>
    <s v="GARCÍA IZQUIERDO, FRANCISCO JOSÉ"/>
    <x v="0"/>
    <x v="0"/>
    <x v="0"/>
    <n v="4"/>
    <n v="1"/>
    <s v="fgarcia"/>
    <s v="francisco.garcia@unirioja.es"/>
    <n v="0.5"/>
    <n v="0.5"/>
    <n v="534"/>
    <s v="CONTRATADO DOCTOR -TIPO 1"/>
    <s v="C01"/>
    <s v="TIEMPO COMPLETO"/>
    <s v="2013-07-20 00:00:00.0"/>
    <s v="null"/>
    <s v="LD100292"/>
    <s v="CONTRATADO DOCTOR"/>
    <s v="R111"/>
    <x v="7"/>
    <n v="570"/>
    <s v="LENGUAJES Y SISTEMAS INFORMÁTICOS"/>
  </r>
  <r>
    <x v="24"/>
    <n v="17710488"/>
    <x v="6"/>
    <n v="5092"/>
    <s v="5092G"/>
    <s v="GRUPO-A"/>
    <s v="Lenguajes y paradigmas de programación"/>
    <s v="GG"/>
    <s v="GRUPO GRANDE"/>
    <s v="5092G"/>
    <s v="GG de Lenguajes y paradigmas de programación"/>
    <s v="GRUPO-A"/>
    <s v="GG de Lenguajes y paradigmas de programación"/>
    <s v="1S"/>
    <n v="17710488"/>
    <s v="LAMBAN"/>
    <s v="PARDO"/>
    <s v="LAUREANO"/>
    <s v="LAMBAN PARDO, LAUREANO"/>
    <x v="0"/>
    <x v="0"/>
    <x v="0"/>
    <n v="6"/>
    <n v="2"/>
    <s v="lalamban"/>
    <s v="lalamban@unirioja.es"/>
    <n v="1"/>
    <n v="1"/>
    <n v="504"/>
    <s v="PROFESOR TITULAR UNIVERSIDAD"/>
    <s v="C01"/>
    <s v="TIEMPO COMPLETO"/>
    <s v="2016-09-15 00:00:00.0"/>
    <s v="null"/>
    <s v="DF32144"/>
    <s v="TITULAR DE ESCUELAS UNIVERSITARIAS"/>
    <s v="R111"/>
    <x v="7"/>
    <n v="75"/>
    <s v="CIENCIA DE LA COMPUTACIÓN E INTELIGENCIA ARTIFICIA"/>
  </r>
  <r>
    <x v="24"/>
    <n v="15973686"/>
    <x v="6"/>
    <n v="5094"/>
    <s v="5094G"/>
    <s v="GRUPO-A"/>
    <s v="Tratamiento de datos para la inteligencia empresarial"/>
    <s v="GG"/>
    <s v="GRUPO GRANDE"/>
    <s v="5094G"/>
    <s v="GG de Tratamiento de datos para la inteligencia empresarial"/>
    <s v="GRUPO-A"/>
    <s v="GG de Tratamiento de datos para la inteligencia empresarial"/>
    <s v="1S"/>
    <n v="15973686"/>
    <s v="JAIME"/>
    <s v="ELIZONDO"/>
    <s v="ARTURO"/>
    <s v="JAIME ELIZONDO, ARTURO"/>
    <x v="1"/>
    <x v="0"/>
    <x v="0"/>
    <n v="5"/>
    <n v="1"/>
    <s v="arjaime"/>
    <s v="arturo.jaime@unirioja.es"/>
    <n v="0.75"/>
    <n v="0.75"/>
    <n v="504"/>
    <s v="PROFESOR TITULAR UNIVERSIDAD"/>
    <s v="C01"/>
    <s v="TIEMPO COMPLETO"/>
    <s v="2015-09-15 00:00:00.0"/>
    <s v="null"/>
    <s v="DF100152"/>
    <s v="PROFESOR TITULAR DE UNIVERSIDAD"/>
    <s v="R111"/>
    <x v="7"/>
    <n v="570"/>
    <s v="LENGUAJES Y SISTEMAS INFORMÁTICOS"/>
  </r>
  <r>
    <x v="24"/>
    <n v="16575155"/>
    <x v="6"/>
    <n v="5094"/>
    <s v="5094G"/>
    <s v="GRUPO-A"/>
    <s v="Tratamiento de datos para la inteligencia empresarial"/>
    <s v="GG"/>
    <s v="GRUPO GRANDE"/>
    <s v="5094G"/>
    <s v="GG de Tratamiento de datos para la inteligencia empresarial"/>
    <s v="GRUPO-A"/>
    <s v="GG de Tratamiento de datos para la inteligencia empresarial"/>
    <s v="1S"/>
    <n v="16575155"/>
    <s v="DOMÍNGUEZ"/>
    <s v="PÉREZ"/>
    <s v="CÉSAR"/>
    <s v="DOMÍNGUEZ PÉREZ, CÉSAR"/>
    <x v="0"/>
    <x v="0"/>
    <x v="0"/>
    <n v="4"/>
    <n v="2"/>
    <s v="cedomin"/>
    <s v="cesar.dominguez@unirioja.es"/>
    <n v="0.75"/>
    <n v="0.75"/>
    <n v="504"/>
    <s v="PROFESOR TITULAR UNIVERSIDAD"/>
    <s v="C01"/>
    <s v="TIEMPO COMPLETO"/>
    <s v="2017-12-12 00:00:00.0"/>
    <s v="null"/>
    <s v="DF100346"/>
    <s v="PROFESOR TITULAR DE UNIVERSIDAD"/>
    <s v="R111"/>
    <x v="7"/>
    <n v="570"/>
    <s v="LENGUAJES Y SISTEMAS INFORMÁTICOS"/>
  </r>
  <r>
    <x v="24"/>
    <n v="16590764"/>
    <x v="6"/>
    <n v="5095"/>
    <s v="5095G"/>
    <s v="GRUPO-A"/>
    <s v="Técnicas para el desarrollo de software en producción"/>
    <s v="GG"/>
    <s v="GRUPO GRANDE"/>
    <s v="5095G"/>
    <s v="GG de Técnicas para el desarrollo de software en producción"/>
    <s v="GRUPO-A"/>
    <s v="GG de Técnicas para el desarrollo de software en producción"/>
    <s v="AN"/>
    <n v="16590764"/>
    <s v="ARANSAY"/>
    <s v="AZOFRA"/>
    <s v="JESÚS MARÍA"/>
    <s v="ARANSAY AZOFRA, JESÚS MARÍA"/>
    <x v="0"/>
    <x v="0"/>
    <x v="0"/>
    <n v="3"/>
    <n v="1"/>
    <s v="jearansa"/>
    <s v="jesus-maria.aransay@unirioja.es"/>
    <n v="1.5"/>
    <n v="1.5"/>
    <n v="534"/>
    <s v="CONTRATADO DOCTOR -TIPO 1"/>
    <s v="C01"/>
    <s v="TIEMPO COMPLETO"/>
    <s v="2010-09-01 00:00:00.0"/>
    <s v="null"/>
    <s v="PI100763"/>
    <s v="PROFESOR CONTRATADO DOCTOR"/>
    <s v="R111"/>
    <x v="7"/>
    <n v="75"/>
    <s v="CIENCIA DE LA COMPUTACIÓN E INTELIGENCIA ARTIFICIA"/>
  </r>
  <r>
    <x v="24"/>
    <n v="16545261"/>
    <x v="6"/>
    <n v="5096"/>
    <s v="5096G"/>
    <s v="GRUPO-A"/>
    <s v="Proyectos informáticos e Ingeniería del software"/>
    <s v="GG"/>
    <s v="GRUPO GRANDE"/>
    <s v="5096G"/>
    <s v="GG de Proyectos informáticos e Ingeniería del software"/>
    <s v="GRUPO-A"/>
    <s v="GG de Proyectos informáticos e Ingeniería del software"/>
    <s v="AN"/>
    <n v="16545261"/>
    <s v="OLARTE"/>
    <s v="LARREA"/>
    <s v="JUAN JOSÉ"/>
    <s v="OLARTE LARREA, JUAN JOSÉ"/>
    <x v="0"/>
    <x v="0"/>
    <x v="0"/>
    <n v="6"/>
    <n v="1"/>
    <s v="jjolarte"/>
    <s v="jjolarte@unirioja.es"/>
    <n v="1.5"/>
    <n v="1.5"/>
    <n v="504"/>
    <s v="PROFESOR TITULAR UNIVERSIDAD"/>
    <s v="C01"/>
    <s v="TIEMPO COMPLETO"/>
    <s v="2018-09-17 00:00:00.0"/>
    <s v="null"/>
    <s v="DF32239"/>
    <s v="PROFESOR TITULAR DE UNIVERSIDAD"/>
    <s v="R111"/>
    <x v="7"/>
    <n v="570"/>
    <s v="LENGUAJES Y SISTEMAS INFORMÁTICOS"/>
  </r>
  <r>
    <x v="24"/>
    <n v="16567689"/>
    <x v="6"/>
    <n v="5097"/>
    <s v="5097G"/>
    <s v="GRUPO-A"/>
    <s v="Informática para el sector agroalimentario"/>
    <s v="GG"/>
    <s v="GRUPO GRANDE"/>
    <s v="5097G"/>
    <s v="GG de Informática para el sector agroalimentario"/>
    <s v="GRUPO-A"/>
    <s v="GG de Informática para el sector agroalimentario"/>
    <s v="AN"/>
    <n v="16567689"/>
    <s v="SÁENZ DE CABEZÓN"/>
    <s v="IRIGARAY"/>
    <s v="EDUARDO"/>
    <s v="SÁENZ DE CABEZÓN IRIGARAY, EDUARDO"/>
    <x v="0"/>
    <x v="0"/>
    <x v="0"/>
    <n v="2"/>
    <n v="0"/>
    <s v="esaenz-d"/>
    <s v="eduardo.saenz-de-cabezon@unirioja.es"/>
    <n v="1"/>
    <n v="1"/>
    <n v="504"/>
    <s v="PROFESOR TITULAR UNIVERSIDAD"/>
    <s v="C01"/>
    <s v="TIEMPO COMPLETO"/>
    <s v="2018-12-18 00:00:00.0"/>
    <s v="null"/>
    <s v="DF100367"/>
    <s v="PROFESOR TITULAR DE UNIVERSIDAD"/>
    <s v="R111"/>
    <x v="7"/>
    <n v="570"/>
    <s v="LENGUAJES Y SISTEMAS INFORMÁTICOS"/>
  </r>
  <r>
    <x v="24"/>
    <n v="17437495"/>
    <x v="6"/>
    <n v="5097"/>
    <s v="5097G"/>
    <s v="GRUPO-A"/>
    <s v="Informática para el sector agroalimentario"/>
    <s v="GG"/>
    <s v="GRUPO GRANDE"/>
    <s v="5097G"/>
    <s v="GG de Informática para el sector agroalimentario"/>
    <s v="GRUPO-A"/>
    <s v="GG de Informática para el sector agroalimentario"/>
    <s v="AN"/>
    <n v="17437495"/>
    <s v="MARCO"/>
    <s v="MANCEBÓN"/>
    <s v="VICENTE SANTIAGO"/>
    <s v="MARCO MANCEBÓN, VICENTE SANTIAGO"/>
    <x v="0"/>
    <x v="0"/>
    <x v="0"/>
    <n v="4"/>
    <n v="3"/>
    <s v="vimarco"/>
    <s v="vicente.marco@unirioja.es"/>
    <n v="0.5"/>
    <n v="0.5"/>
    <n v="504"/>
    <s v="PROFESOR TITULAR UNIVERSIDAD"/>
    <s v="01R"/>
    <s v="TIEMPO COMPLETO REDUCIDO"/>
    <s v="2014-09-15 00:00:00.0"/>
    <s v="null"/>
    <s v="DF3157"/>
    <s v="TITULAR DE UNIVERSIDAD"/>
    <s v="R101"/>
    <x v="4"/>
    <n v="705"/>
    <s v="PRODUCCIÓN VEGETAL"/>
  </r>
  <r>
    <x v="24"/>
    <n v="16530493"/>
    <x v="6"/>
    <n v="5098"/>
    <s v="5098G"/>
    <s v="GRUPO-A"/>
    <s v="Modelización y tratamiento científico de datos"/>
    <s v="GG"/>
    <s v="GRUPO GRANDE"/>
    <s v="5098G"/>
    <s v="GG de Modelización y tratamiento científico de datos"/>
    <s v="GRUPO-A"/>
    <s v="GG de Modelización y tratamiento científico de datos"/>
    <s v="AN"/>
    <n v="16530493"/>
    <s v="VARONA"/>
    <s v="MALUMBRES"/>
    <s v="JUAN LUIS"/>
    <s v="VARONA MALUMBRES, JUAN LUIS"/>
    <x v="1"/>
    <x v="0"/>
    <x v="0"/>
    <n v="6"/>
    <n v="5"/>
    <s v="jvarona"/>
    <s v="jvarona@unirioja.es"/>
    <n v="0.5"/>
    <n v="0.5"/>
    <n v="500"/>
    <s v="CATEDRATICO DE UNIVERSIDAD"/>
    <s v="01R"/>
    <s v="TIEMPO COMPLETO REDUCIDO"/>
    <s v="2012-09-01 00:00:00.0"/>
    <s v="null"/>
    <s v="DF100234"/>
    <s v="CATEDRÁTICO DE UNIVERSIDAD"/>
    <s v="R111"/>
    <x v="7"/>
    <n v="595"/>
    <s v="MATEMÁTICA APLICADA"/>
  </r>
  <r>
    <x v="24"/>
    <n v="16536550"/>
    <x v="6"/>
    <n v="5098"/>
    <s v="5098G"/>
    <s v="GRUPO-A"/>
    <s v="Modelización y tratamiento científico de datos"/>
    <s v="GG"/>
    <s v="GRUPO GRANDE"/>
    <s v="5098G"/>
    <s v="GG de Modelización y tratamiento científico de datos"/>
    <s v="GRUPO-A"/>
    <s v="GG de Modelización y tratamiento científico de datos"/>
    <s v="AN"/>
    <n v="16536550"/>
    <s v="MATA"/>
    <s v="SOTÉS"/>
    <s v="ELOY JAVIER"/>
    <s v="MATA SOTÉS, ELOY JAVIER"/>
    <x v="0"/>
    <x v="0"/>
    <x v="0"/>
    <n v="5"/>
    <n v="1"/>
    <s v="mata"/>
    <s v="eloy.mata@unirioja.es"/>
    <n v="0.5"/>
    <n v="0.5"/>
    <n v="504"/>
    <s v="PROFESOR TITULAR UNIVERSIDAD"/>
    <s v="C01"/>
    <s v="TIEMPO COMPLETO"/>
    <s v="2018-09-17 00:00:00.0"/>
    <s v="null"/>
    <s v="DF32238"/>
    <s v="TITULAR DE UNIVERSIDAD"/>
    <s v="R111"/>
    <x v="7"/>
    <n v="570"/>
    <s v="LENGUAJES Y SISTEMAS INFORMÁTICOS"/>
  </r>
  <r>
    <x v="24"/>
    <n v="16580433"/>
    <x v="6"/>
    <n v="5098"/>
    <s v="5098G"/>
    <s v="GRUPO-A"/>
    <s v="Modelización y tratamiento científico de datos"/>
    <s v="GG"/>
    <s v="GRUPO GRANDE"/>
    <s v="5098G"/>
    <s v="GG de Modelización y tratamiento científico de datos"/>
    <s v="GRUPO-A"/>
    <s v="GG de Modelización y tratamiento científico de datos"/>
    <s v="AN"/>
    <n v="16580433"/>
    <s v="MARTÍNEZ"/>
    <s v="RUIZ"/>
    <s v="RODRIGO"/>
    <s v="MARTÍNEZ RUIZ, RODRIGO"/>
    <x v="0"/>
    <x v="0"/>
    <x v="0"/>
    <n v="2"/>
    <n v="0"/>
    <s v="romarine"/>
    <s v="rodrigo.martinez@unirioja.es"/>
    <n v="0.5"/>
    <n v="0.5"/>
    <n v="504"/>
    <s v="PROFESOR TITULAR UNIVERSIDAD"/>
    <s v="C01"/>
    <s v="TIEMPO COMPLETO"/>
    <s v="2018-12-18 00:00:00.0"/>
    <s v="null"/>
    <s v="DF100369"/>
    <s v="PROFESOR TITULAR DE UNIVERSIDAD"/>
    <s v="R112"/>
    <x v="8"/>
    <n v="755"/>
    <s v="QUÍMICA FÍSICA"/>
  </r>
  <r>
    <x v="24"/>
    <n v="16597051"/>
    <x v="6"/>
    <n v="5099"/>
    <s v="5099G"/>
    <s v="GRUPO-A"/>
    <s v="Procesamiento de imágenes digitales"/>
    <s v="GG"/>
    <s v="GRUPO GRANDE"/>
    <s v="5099G"/>
    <s v="GG de Procesamiento de imágenes digitales"/>
    <s v="GRUPO-A"/>
    <s v="GG de Procesamiento de imágenes digitales"/>
    <s v="AN"/>
    <n v="16597051"/>
    <s v="ROMERO"/>
    <s v="IBÁÑEZ"/>
    <s v="ANA"/>
    <s v="ROMERO IBÁÑEZ, ANA"/>
    <x v="0"/>
    <x v="0"/>
    <x v="0"/>
    <n v="2"/>
    <n v="0"/>
    <s v="anromero"/>
    <s v="ana.romero@unirioja.es"/>
    <n v="1.5"/>
    <n v="1.5"/>
    <n v="504"/>
    <s v="PROFESOR TITULAR UNIVERSIDAD"/>
    <s v="C01"/>
    <s v="TIEMPO COMPLETO"/>
    <s v="2018-12-18 00:00:00.0"/>
    <s v="null"/>
    <s v="DF100324"/>
    <s v="PROFESOR TITULAR DE UNIVERSIDAD"/>
    <s v="R111"/>
    <x v="7"/>
    <n v="75"/>
    <s v="CIENCIA DE LA COMPUTACIÓN E INTELIGENCIA ARTIFICIA"/>
  </r>
  <r>
    <x v="24"/>
    <n v="16607644"/>
    <x v="6"/>
    <n v="5100"/>
    <s v="5100G"/>
    <s v="GRUPO-A"/>
    <s v="Tecnologías semánticas"/>
    <s v="GG"/>
    <s v="GRUPO GRANDE"/>
    <s v="5100G"/>
    <s v="GG de Tecnologías semánticas"/>
    <s v="GRUPO-A"/>
    <s v="GG de Tecnologías semánticas"/>
    <s v="AN"/>
    <n v="16607644"/>
    <s v="IBÁÑEZ"/>
    <s v="SÁENZ LÓPEZ"/>
    <s v="MARÍA JOSÉ"/>
    <s v="IBÁÑEZ SÁENZ LÓPEZ, MARÍA JOSÉ"/>
    <x v="1"/>
    <x v="0"/>
    <x v="0"/>
    <n v="0"/>
    <n v="0"/>
    <s v="maibansa"/>
    <s v="maria-jose.ibanez@unirioja.es"/>
    <n v="0.9"/>
    <n v="0.9"/>
    <n v="532"/>
    <s v="LABORAL DOCENTE-ASOCIADO"/>
    <s v="P04"/>
    <s v="TIEMPO PARCIAL (4+4 HORAS)"/>
    <s v="2016-09-15 00:00:00.0"/>
    <s v="2019-09-14 00:00:00.0"/>
    <s v="PI101125"/>
    <s v="PROFESOR ASOCIADO"/>
    <s v="R111"/>
    <x v="7"/>
    <n v="75"/>
    <s v="CIENCIA DE LA COMPUTACIÓN E INTELIGENCIA ARTIFICIA"/>
  </r>
  <r>
    <x v="24"/>
    <n v="16613711"/>
    <x v="6"/>
    <n v="5100"/>
    <s v="5100G"/>
    <s v="GRUPO-A"/>
    <s v="Tecnologías semánticas"/>
    <s v="GG"/>
    <s v="GRUPO GRANDE"/>
    <s v="5100G"/>
    <s v="GG de Tecnologías semánticas"/>
    <s v="GRUPO-A"/>
    <s v="GG de Tecnologías semánticas"/>
    <s v="AN"/>
    <n v="16613711"/>
    <s v="HERAS"/>
    <s v="VICENTE"/>
    <s v="JÓNATAN"/>
    <s v="HERAS VICENTE, JÓNATAN"/>
    <x v="0"/>
    <x v="0"/>
    <x v="0"/>
    <n v="0"/>
    <n v="0"/>
    <s v="joheras"/>
    <s v="jonathan.heras@unirioja.es"/>
    <n v="0.6"/>
    <n v="0.6"/>
    <n v="536"/>
    <s v="PROFESOR INTERINO"/>
    <s v="C01"/>
    <s v="TIEMPO COMPLETO"/>
    <s v="2017-09-15 00:00:00.0"/>
    <s v="null"/>
    <s v="PI101271"/>
    <s v="PROFESOR CONTRATADO INTERINO"/>
    <s v="R111"/>
    <x v="7"/>
    <n v="75"/>
    <s v="CIENCIA DE LA COMPUTACIÓN E INTELIGENCIA ARTIFICIA"/>
  </r>
  <r>
    <x v="24"/>
    <n v="72791632"/>
    <x v="6"/>
    <n v="5101"/>
    <s v="5101G"/>
    <s v="GRUPO-A"/>
    <s v="Prácticas Externas I"/>
    <s v="GG"/>
    <s v="GRUPO GRANDE"/>
    <s v="5101G"/>
    <s v="GG de Prácticas Externas I"/>
    <s v="GRUPO-A"/>
    <s v="GG de Prácticas Externas I"/>
    <s v="2S"/>
    <n v="72791632"/>
    <s v="PÉREZ"/>
    <s v="VALLE"/>
    <s v="BEATRIZ"/>
    <s v="PÉREZ VALLE, BEATRIZ"/>
    <x v="0"/>
    <x v="0"/>
    <x v="0"/>
    <n v="2"/>
    <n v="0"/>
    <s v="beperev"/>
    <s v="beatriz.perez@unirioja.es"/>
    <n v="0.05"/>
    <n v="0.05"/>
    <n v="536"/>
    <s v="PROFESOR INTERINO"/>
    <s v="C01"/>
    <s v="TIEMPO COMPLETO"/>
    <s v="2009-10-01 00:00:00.0"/>
    <s v="null"/>
    <s v="PI100722"/>
    <s v="PROFESOR CONTRATADO INTERINO"/>
    <s v="R111"/>
    <x v="7"/>
    <n v="75"/>
    <s v="CIENCIA DE LA COMPUTACIÓN E INTELIGENCIA ARTIFICIA"/>
  </r>
  <r>
    <x v="24"/>
    <n v="16546828"/>
    <x v="6"/>
    <n v="5103"/>
    <s v="5103G"/>
    <s v="GRUPO-A"/>
    <s v="Plataformas para el desarrollo de software"/>
    <s v="GG"/>
    <s v="GRUPO GRANDE"/>
    <s v="5103G"/>
    <s v="GG de Plataformas para el desarrollo de software"/>
    <s v="GRUPO-A"/>
    <s v="GG de Plataformas para el desarrollo de software"/>
    <s v="1S"/>
    <n v="16546828"/>
    <s v="PASCUAL"/>
    <s v="MARTÍNEZ LOSA"/>
    <s v="MARÍA VICO"/>
    <s v="PASCUAL MARTÍNEZ LOSA, MARÍA VICO"/>
    <x v="0"/>
    <x v="0"/>
    <x v="0"/>
    <n v="4"/>
    <n v="2"/>
    <s v="mvico"/>
    <s v="mvico@unirioja.es"/>
    <n v="1.5"/>
    <n v="1.5"/>
    <n v="534"/>
    <s v="CONTRATADO DOCTOR -TIPO 1"/>
    <s v="C01"/>
    <s v="TIEMPO COMPLETO"/>
    <s v="2009-11-06 00:00:00.0"/>
    <s v="null"/>
    <s v="LD100291"/>
    <s v="CONTRATADO DOCTOR"/>
    <s v="R111"/>
    <x v="7"/>
    <n v="570"/>
    <s v="LENGUAJES Y SISTEMAS INFORMÁTICOS"/>
  </r>
  <r>
    <x v="24"/>
    <n v="73079169"/>
    <x v="6"/>
    <n v="5107"/>
    <s v="5107G"/>
    <s v="GRUPO-A"/>
    <s v="Protocolos y trazabilidad de procesos de negocio"/>
    <s v="GG"/>
    <s v="GRUPO GRANDE"/>
    <s v="5107G"/>
    <s v="GG de Protocolos y trazabilidad de procesos de negocio"/>
    <s v="GRUPO-A"/>
    <s v="GG de Protocolos y trazabilidad de procesos de negocio"/>
    <s v="AN"/>
    <n v="73079169"/>
    <s v="RUBIO"/>
    <s v="GARCÍA"/>
    <s v="ÁNGEL LUIS"/>
    <s v="RUBIO GARCÍA, ÁNGEL LUIS"/>
    <x v="0"/>
    <x v="0"/>
    <x v="0"/>
    <n v="4"/>
    <n v="0"/>
    <s v="arubio"/>
    <s v="arubio@unirioja.es"/>
    <n v="1.5"/>
    <n v="1.5"/>
    <n v="504"/>
    <s v="PROFESOR TITULAR UNIVERSIDAD"/>
    <s v="C01"/>
    <s v="TIEMPO COMPLETO"/>
    <s v="2018-12-18 00:00:00.0"/>
    <s v="null"/>
    <s v="DF100366"/>
    <s v="PROFESOR TITULAR DE UNIVERSIDAD"/>
    <s v="R111"/>
    <x v="7"/>
    <n v="570"/>
    <s v="LENGUAJES Y SISTEMAS INFORMÁTICOS"/>
  </r>
  <r>
    <x v="25"/>
    <n v="16553823"/>
    <x v="6"/>
    <n v="5111"/>
    <s v="5111G"/>
    <s v="GRUPO-A"/>
    <s v="Métodos instrumentales y experimientales en Química y Biotecnología"/>
    <s v="GG"/>
    <s v="GRUPO GRANDE"/>
    <s v="5111G"/>
    <s v="GG de Métodos instrumentales y experimientales en Química y Biotecnología"/>
    <s v="GRUPO-A"/>
    <s v="GG de Métodos instrumentales y experimientales en Química y Biotecnología"/>
    <s v="1S"/>
    <n v="16553823"/>
    <s v="OLMOS"/>
    <s v="PÉREZ"/>
    <s v="MARÍA ELENA"/>
    <s v="OLMOS PÉREZ, MARÍA ELENA"/>
    <x v="0"/>
    <x v="0"/>
    <x v="0"/>
    <n v="4"/>
    <n v="4"/>
    <s v="m-olmos"/>
    <s v="m-elena.olmos@unirioja.es"/>
    <n v="1"/>
    <n v="1"/>
    <n v="500"/>
    <s v="CATEDRATICO DE UNIVERSIDAD"/>
    <s v="01R"/>
    <s v="TIEMPO COMPLETO REDUCIDO"/>
    <s v="2018-12-18 00:00:00.0"/>
    <s v="null"/>
    <s v="DF100382"/>
    <s v="CATEDRÁTICO DE UNIVERSIDAD"/>
    <s v="R112"/>
    <x v="8"/>
    <n v="760"/>
    <s v="QUÍMICA INORGÁNICA"/>
  </r>
  <r>
    <x v="25"/>
    <n v="16557636"/>
    <x v="6"/>
    <n v="5111"/>
    <s v="5111G"/>
    <s v="GRUPO-A"/>
    <s v="Métodos instrumentales y experimientales en Química y Biotecnología"/>
    <s v="GG"/>
    <s v="GRUPO GRANDE"/>
    <s v="5111G"/>
    <s v="GG de Métodos instrumentales y experimientales en Química y Biotecnología"/>
    <s v="GRUPO-A"/>
    <s v="GG de Métodos instrumentales y experimientales en Química y Biotecnología"/>
    <s v="1S"/>
    <n v="16557636"/>
    <s v="BUSTO"/>
    <s v="SANCIRIÁN"/>
    <s v="JESÚS HÉCTOR"/>
    <s v="BUSTO SANCIRIÁN, JESÚS HÉCTOR"/>
    <x v="0"/>
    <x v="0"/>
    <x v="0"/>
    <n v="4"/>
    <n v="4"/>
    <s v="hebusto"/>
    <s v="hector.busto@unirioja.es"/>
    <n v="1.1000000000000001"/>
    <n v="1.1000000000000001"/>
    <n v="504"/>
    <s v="PROFESOR TITULAR UNIVERSIDAD"/>
    <s v="01R"/>
    <s v="TIEMPO COMPLETO REDUCIDO"/>
    <s v="2013-09-01 00:00:00.0"/>
    <s v="null"/>
    <s v="DF100220"/>
    <s v="PROFESOR TITULAR DE UNIVERSIDAD"/>
    <s v="R112"/>
    <x v="8"/>
    <n v="765"/>
    <s v="QUÍMICA ORGÁNICA"/>
  </r>
  <r>
    <x v="25"/>
    <n v="30520840"/>
    <x v="6"/>
    <n v="5111"/>
    <s v="5111G"/>
    <s v="GRUPO-A"/>
    <s v="Métodos instrumentales y experimientales en Química y Biotecnología"/>
    <s v="GG"/>
    <s v="GRUPO GRANDE"/>
    <s v="5111G"/>
    <s v="GG de Métodos instrumentales y experimientales en Química y Biotecnología"/>
    <s v="GRUPO-A"/>
    <s v="GG de Métodos instrumentales y experimientales en Química y Biotecnología"/>
    <s v="1S"/>
    <n v="30520840"/>
    <s v="TENA"/>
    <s v="VÁZQUEZ DE LA TORRE"/>
    <s v="MARÍA TERESA"/>
    <s v="TENA VÁZQUEZ DE LA TORRE, MARÍA TERESA"/>
    <x v="1"/>
    <x v="0"/>
    <x v="0"/>
    <n v="5"/>
    <n v="4"/>
    <s v="matena"/>
    <s v="maria-teresa.tena@unirioja.es"/>
    <n v="0.9"/>
    <n v="0.9"/>
    <s v="A-0500"/>
    <s v="CATEDRATICO DE UNIVERSIDAD"/>
    <s v="01R"/>
    <s v="TIEMPO COMPLETO REDUCIDO"/>
    <s v="2016-09-15 00:00:00.0"/>
    <s v="null"/>
    <s v="DF100288"/>
    <s v="CATEDRÁTICO DE UNIVERSIDAD"/>
    <s v="R112"/>
    <x v="8"/>
    <n v="750"/>
    <s v="QUÍMICA ANALÍTICA"/>
  </r>
  <r>
    <x v="25"/>
    <n v="690684"/>
    <x v="6"/>
    <n v="5112"/>
    <s v="5112G"/>
    <s v="GRUPO-A"/>
    <s v="Técnicas experimentales en Biología Molecular"/>
    <s v="GG"/>
    <s v="GRUPO GRANDE"/>
    <s v="5112G"/>
    <s v="GG de Técnicas experimentales en Biología Molecular"/>
    <s v="GRUPO-A"/>
    <s v="GG de Técnicas experimentales en Biología Molecular"/>
    <s v="1S"/>
    <n v="690684"/>
    <s v="DIZY"/>
    <s v="SOTO"/>
    <s v="MARTA Mª INÉS"/>
    <s v="DIZY SOTO, MARTA Mª INÉS"/>
    <x v="1"/>
    <x v="0"/>
    <x v="0"/>
    <n v="5"/>
    <n v="3"/>
    <s v="madizy"/>
    <s v="marta.dizy@unirioja.es"/>
    <n v="0.8"/>
    <n v="0.8"/>
    <n v="504"/>
    <s v="PROFESOR TITULAR UNIVERSIDAD"/>
    <s v="01R"/>
    <s v="TIEMPO COMPLETO REDUCIDO"/>
    <s v="2017-09-15 00:00:00.0"/>
    <s v="null"/>
    <s v="DF348"/>
    <s v="TITULAR DE UNIVERSIDAD"/>
    <s v="R101"/>
    <x v="4"/>
    <n v="60"/>
    <s v="BIOQUÍMICA Y BIOLOGÍA MOLECULAR"/>
  </r>
  <r>
    <x v="25"/>
    <n v="16552787"/>
    <x v="6"/>
    <n v="5112"/>
    <s v="5112G"/>
    <s v="GRUPO-A"/>
    <s v="Técnicas experimentales en Biología Molecular"/>
    <s v="GG"/>
    <s v="GRUPO GRANDE"/>
    <s v="5112G"/>
    <s v="GG de Técnicas experimentales en Biología Molecular"/>
    <s v="GRUPO-A"/>
    <s v="GG de Técnicas experimentales en Biología Molecular"/>
    <s v="1S"/>
    <n v="16552787"/>
    <s v="TENORIO"/>
    <s v="RODRÍGUEZ"/>
    <s v="CARMEN"/>
    <s v="TENORIO RODRÍGUEZ, CARMEN"/>
    <x v="0"/>
    <x v="0"/>
    <x v="0"/>
    <n v="2"/>
    <n v="3"/>
    <s v="catenori"/>
    <s v="carmen.tenorio@unirioja.es"/>
    <n v="0.7"/>
    <n v="0.7"/>
    <n v="504"/>
    <s v="PROFESOR TITULAR UNIVERSIDAD"/>
    <s v="01R"/>
    <s v="TIEMPO COMPLETO REDUCIDO"/>
    <s v="2018-09-17 00:00:00.0"/>
    <s v="null"/>
    <s v="DF100263"/>
    <s v="PROFESOR TITULAR DE UNIVERSIDAD"/>
    <s v="R101"/>
    <x v="4"/>
    <n v="60"/>
    <s v="BIOQUÍMICA Y BIOLOGÍA MOLECULAR"/>
  </r>
  <r>
    <x v="25"/>
    <n v="16537949"/>
    <x v="6"/>
    <n v="5113"/>
    <s v="5113G"/>
    <s v="GRUPO-A"/>
    <s v="Modelización de sistemas químicos y diseño de análisis biológicos"/>
    <s v="GG"/>
    <s v="GRUPO GRANDE"/>
    <s v="5113G"/>
    <s v="GG de Modelización de sistemas químicas y diseño de análisis biológicos"/>
    <s v="GRUPO-A"/>
    <s v="GG de Modelización de sistemas químicas y diseño de análisis biológicos"/>
    <s v="1S"/>
    <n v="16537949"/>
    <s v="SAN JUAN"/>
    <s v="DÍAZ"/>
    <s v="JUAN FÉLIX"/>
    <s v="SAN JUAN DÍAZ, JUAN FÉLIX"/>
    <x v="1"/>
    <x v="0"/>
    <x v="0"/>
    <n v="5"/>
    <n v="4"/>
    <s v="juan"/>
    <s v="juanfelix.sanjuan@unirioja.es"/>
    <n v="1.5"/>
    <n v="1.5"/>
    <n v="500"/>
    <s v="CATEDRATICO DE UNIVERSIDAD"/>
    <s v="01R"/>
    <s v="TIEMPO COMPLETO REDUCIDO"/>
    <s v="2018-12-21 00:00:00.0"/>
    <s v="null"/>
    <s v="DF100380"/>
    <s v="CATEDRÁTICO DE UNIVERSIDAD"/>
    <s v="R111"/>
    <x v="7"/>
    <n v="570"/>
    <s v="LENGUAJES Y SISTEMAS INFORMÁTICOS"/>
  </r>
  <r>
    <x v="25"/>
    <n v="16578210"/>
    <x v="6"/>
    <n v="5113"/>
    <s v="5113G"/>
    <s v="GRUPO-A"/>
    <s v="Modelización de sistemas químicos y diseño de análisis biológicos"/>
    <s v="GG"/>
    <s v="GRUPO GRANDE"/>
    <s v="5113G"/>
    <s v="GG de Modelización de sistemas químicas y diseño de análisis biológicos"/>
    <s v="GRUPO-A"/>
    <s v="GG de Modelización de sistemas químicas y diseño de análisis biológicos"/>
    <s v="1S"/>
    <n v="16578210"/>
    <s v="SAMPEDRO"/>
    <s v="RUIZ"/>
    <s v="DIEGO"/>
    <s v="SAMPEDRO RUIZ, DIEGO"/>
    <x v="1"/>
    <x v="0"/>
    <x v="0"/>
    <n v="2"/>
    <n v="3"/>
    <s v="dsampedr"/>
    <s v="diego.sampedro@unirioja.es"/>
    <n v="1"/>
    <n v="1"/>
    <n v="504"/>
    <s v="PROFESOR TITULAR UNIVERSIDAD"/>
    <s v="01R"/>
    <s v="TIEMPO COMPLETO REDUCIDO"/>
    <s v="2016-09-15 00:00:00.0"/>
    <s v="null"/>
    <s v="DF100290"/>
    <s v="PROFESOR TITULAR DE UNIVERSIDAD"/>
    <s v="R112"/>
    <x v="8"/>
    <n v="765"/>
    <s v="QUÍMICA ORGÁNICA"/>
  </r>
  <r>
    <x v="25"/>
    <n v="16580433"/>
    <x v="6"/>
    <n v="5113"/>
    <s v="5113G"/>
    <s v="GRUPO-A"/>
    <s v="Modelización de sistemas químicos y diseño de análisis biológicos"/>
    <s v="GG"/>
    <s v="GRUPO GRANDE"/>
    <s v="5113G"/>
    <s v="GG de Modelización de sistemas químicas y diseño de análisis biológicos"/>
    <s v="GRUPO-A"/>
    <s v="GG de Modelización de sistemas químicas y diseño de análisis biológicos"/>
    <s v="1S"/>
    <n v="16580433"/>
    <s v="MARTÍNEZ"/>
    <s v="RUIZ"/>
    <s v="RODRIGO"/>
    <s v="MARTÍNEZ RUIZ, RODRIGO"/>
    <x v="0"/>
    <x v="0"/>
    <x v="0"/>
    <n v="2"/>
    <n v="0"/>
    <s v="romarine"/>
    <s v="rodrigo.martinez@unirioja.es"/>
    <n v="0.5"/>
    <n v="0.5"/>
    <n v="504"/>
    <s v="PROFESOR TITULAR UNIVERSIDAD"/>
    <s v="C01"/>
    <s v="TIEMPO COMPLETO"/>
    <s v="2018-12-18 00:00:00.0"/>
    <s v="null"/>
    <s v="DF100369"/>
    <s v="PROFESOR TITULAR DE UNIVERSIDAD"/>
    <s v="R112"/>
    <x v="8"/>
    <n v="755"/>
    <s v="QUÍMICA FÍSICA"/>
  </r>
  <r>
    <x v="25"/>
    <n v="16581606"/>
    <x v="6"/>
    <n v="5114"/>
    <s v="5114G"/>
    <s v="GRUPO-A"/>
    <s v="Empresa y nuevos retos"/>
    <s v="GG"/>
    <s v="GRUPO GRANDE"/>
    <s v="5114G"/>
    <s v="GG de Empresa y nuevos retos"/>
    <s v="GRUPO-A"/>
    <s v="GG de Empresa y nuevos retos"/>
    <s v="1S"/>
    <n v="16581606"/>
    <s v="SALAZAR"/>
    <s v="TERREROS"/>
    <s v="IDANA"/>
    <s v="SALAZAR TERREROS, IDANA"/>
    <x v="0"/>
    <x v="0"/>
    <x v="0"/>
    <n v="2"/>
    <n v="0"/>
    <s v="idsalaza"/>
    <s v="idana.salazar@unirioja.es"/>
    <n v="2"/>
    <n v="2"/>
    <n v="536"/>
    <s v="PROFESOR INTERINO"/>
    <s v="C01"/>
    <s v="TIEMPO COMPLETO"/>
    <s v="2015-09-15 00:00:00.0"/>
    <s v="null"/>
    <s v="PI101024"/>
    <s v="PROFESOR CONTRATADO INTERINO"/>
    <s v="R104"/>
    <x v="0"/>
    <n v="650"/>
    <s v="ORGANIZACIÓN DE EMPRESAS"/>
  </r>
  <r>
    <x v="25"/>
    <n v="5625302"/>
    <x v="6"/>
    <n v="5115"/>
    <s v="5115G"/>
    <s v="GRUPO-A"/>
    <s v="Química Biológica"/>
    <s v="GG"/>
    <s v="GRUPO GRANDE"/>
    <s v="5115G"/>
    <s v="GG de Química Biológica"/>
    <s v="GRUPO-A"/>
    <s v="GG de Química Biológica"/>
    <s v="1S"/>
    <n v="5625302"/>
    <s v="TORRES"/>
    <s v="MANRIQUE"/>
    <s v="CARMEN"/>
    <s v="TORRES MANRIQUE, CARMEN"/>
    <x v="0"/>
    <x v="0"/>
    <x v="0"/>
    <n v="6"/>
    <n v="4"/>
    <s v="catorres"/>
    <s v="carmen.torres@unirioja.es"/>
    <n v="0.5"/>
    <n v="0.5"/>
    <n v="500"/>
    <s v="CATEDRATICO DE UNIVERSIDAD"/>
    <s v="01R"/>
    <s v="TIEMPO COMPLETO REDUCIDO"/>
    <s v="2014-09-15 00:00:00.0"/>
    <s v="null"/>
    <s v="DF100139"/>
    <s v="CATEDRATICO DE UNIVERSIDAD"/>
    <s v="R101"/>
    <x v="4"/>
    <n v="60"/>
    <s v="BIOQUÍMICA Y BIOLOGÍA MOLECULAR"/>
  </r>
  <r>
    <x v="25"/>
    <n v="16517620"/>
    <x v="6"/>
    <n v="5115"/>
    <s v="5115G"/>
    <s v="GRUPO-A"/>
    <s v="Química Biológica"/>
    <s v="GG"/>
    <s v="GRUPO GRANDE"/>
    <s v="5115G"/>
    <s v="GG de Química Biológica"/>
    <s v="GRUPO-A"/>
    <s v="GG de Química Biológica"/>
    <s v="1S"/>
    <n v="16517620"/>
    <s v="AVENOZA"/>
    <s v="AZNAR"/>
    <s v="ALBERTO"/>
    <s v="AVENOZA AZNAR, ALBERTO"/>
    <x v="0"/>
    <x v="0"/>
    <x v="0"/>
    <n v="6"/>
    <n v="5"/>
    <s v="avenoza"/>
    <s v="alberto.avenoza@unirioja.es"/>
    <n v="2"/>
    <n v="2"/>
    <n v="500"/>
    <s v="CATEDRATICO DE UNIVERSIDAD"/>
    <s v="01R"/>
    <s v="TIEMPO COMPLETO REDUCIDO"/>
    <s v="2012-09-01 00:00:00.0"/>
    <s v="null"/>
    <s v="DF100221"/>
    <s v="PROFESOR CATEDRÁTICO DE UNIVERSIDAD"/>
    <s v="R112"/>
    <x v="8"/>
    <n v="765"/>
    <s v="QUÍMICA ORGÁNICA"/>
  </r>
  <r>
    <x v="25"/>
    <n v="17140700"/>
    <x v="6"/>
    <n v="5115"/>
    <s v="5115G"/>
    <s v="GRUPO-A"/>
    <s v="Química Biológica"/>
    <s v="GG"/>
    <s v="GRUPO GRANDE"/>
    <s v="5115G"/>
    <s v="GG de Química Biológica"/>
    <s v="GRUPO-A"/>
    <s v="GG de Química Biológica"/>
    <s v="1S"/>
    <n v="17140700"/>
    <s v="LALINDE"/>
    <s v="PEÑA"/>
    <s v="ELENA"/>
    <s v="LALINDE PEÑA, ELENA"/>
    <x v="1"/>
    <x v="0"/>
    <x v="0"/>
    <n v="6"/>
    <n v="5"/>
    <s v="elalinde"/>
    <s v="elena.lalinde@unirioja.es"/>
    <n v="1"/>
    <n v="1"/>
    <n v="500"/>
    <s v="CATEDRATICO DE UNIVERSIDAD"/>
    <s v="01R"/>
    <s v="TIEMPO COMPLETO REDUCIDO"/>
    <s v="2012-09-01 00:00:00.0"/>
    <s v="null"/>
    <s v="DF100217"/>
    <s v="CATEDRÁTICO DE UNIVERSIDAD"/>
    <s v="R112"/>
    <x v="8"/>
    <n v="760"/>
    <s v="QUÍMICA INORGÁNICA"/>
  </r>
  <r>
    <x v="25"/>
    <n v="25136873"/>
    <x v="6"/>
    <n v="5115"/>
    <s v="5115G"/>
    <s v="GRUPO-A"/>
    <s v="Química Biológica"/>
    <s v="GG"/>
    <s v="GRUPO GRANDE"/>
    <s v="5115G"/>
    <s v="GG de Química Biológica"/>
    <s v="GRUPO-A"/>
    <s v="GG de Química Biológica"/>
    <s v="1S"/>
    <n v="25136873"/>
    <s v="ZARAZAGA"/>
    <s v="CHAMORRO"/>
    <s v="MIRIAM"/>
    <s v="ZARAZAGA CHAMORRO, MIRIAM"/>
    <x v="0"/>
    <x v="0"/>
    <x v="0"/>
    <n v="5"/>
    <n v="3"/>
    <s v="myzaraza"/>
    <s v="myriam.zarazaga@unirioja.es"/>
    <n v="0.5"/>
    <n v="0.5"/>
    <n v="504"/>
    <s v="PROFESOR TITULAR UNIVERSIDAD"/>
    <s v="01R"/>
    <s v="TIEMPO COMPLETO REDUCIDO"/>
    <s v="2015-09-15 00:00:00.0"/>
    <s v="null"/>
    <s v="DF100142"/>
    <s v="PROFESOR TITULAR DE UNIVIERSIDADQ"/>
    <s v="R101"/>
    <x v="4"/>
    <n v="60"/>
    <s v="BIOQUÍMICA Y BIOLOGÍA MOLECULAR"/>
  </r>
  <r>
    <x v="25"/>
    <n v="16543785"/>
    <x v="6"/>
    <n v="5116"/>
    <s v="5116G"/>
    <s v="GRUPO-A"/>
    <s v="Tecnología de materiales y biomateriales"/>
    <s v="GG"/>
    <s v="GRUPO GRANDE"/>
    <s v="5116G"/>
    <s v="GG de Tecnología de materiales y biomateriales"/>
    <s v="GRUPO-A"/>
    <s v="GG de Tecnología de materiales y biomateriales"/>
    <s v="1S"/>
    <n v="16543785"/>
    <s v="ZURBANO"/>
    <s v="ASENSIO"/>
    <s v="MARÍA DEL MAR"/>
    <s v="ZURBANO ASENSIO, MARÍA DEL MAR"/>
    <x v="1"/>
    <x v="0"/>
    <x v="0"/>
    <n v="5"/>
    <n v="4"/>
    <s v="mmzurba"/>
    <s v="marimar.zurbano@unirioja.es"/>
    <n v="1"/>
    <n v="1"/>
    <n v="504"/>
    <s v="PROFESOR TITULAR UNIVERSIDAD"/>
    <s v="01R"/>
    <s v="TIEMPO COMPLETO REDUCIDO"/>
    <s v="2016-09-15 00:00:00.0"/>
    <s v="null"/>
    <s v="DF100149"/>
    <s v="PROFESOR TITULAR DE UNIVERSIDAD"/>
    <s v="R112"/>
    <x v="8"/>
    <n v="765"/>
    <s v="QUÍMICA ORGÁNICA"/>
  </r>
  <r>
    <x v="25"/>
    <n v="16546910"/>
    <x v="6"/>
    <n v="5116"/>
    <s v="5116G"/>
    <s v="GRUPO-A"/>
    <s v="Tecnología de materiales y biomateriales"/>
    <s v="GG"/>
    <s v="GRUPO GRANDE"/>
    <s v="5116G"/>
    <s v="GG de Tecnología de materiales y biomateriales"/>
    <s v="GRUPO-A"/>
    <s v="GG de Tecnología de materiales y biomateriales"/>
    <s v="1S"/>
    <n v="16546910"/>
    <s v="BERENGUER"/>
    <s v="MARÍN"/>
    <s v="JESÚS RUBÉN"/>
    <s v="BERENGUER MARÍN, JESÚS RUBÉN"/>
    <x v="0"/>
    <x v="0"/>
    <x v="0"/>
    <n v="5"/>
    <n v="4"/>
    <s v="jberen"/>
    <s v="jesus.berenguer@unirioja.es"/>
    <n v="1"/>
    <n v="1"/>
    <n v="504"/>
    <s v="PROFESOR TITULAR UNIVERSIDAD"/>
    <s v="01R"/>
    <s v="TIEMPO COMPLETO REDUCIDO"/>
    <s v="2012-09-01 00:00:00.0"/>
    <s v="null"/>
    <s v="DF100075"/>
    <s v="PROFESOR TITULAR DE UNIVERSIDAD"/>
    <s v="R112"/>
    <x v="8"/>
    <n v="760"/>
    <s v="QUÍMICA INORGÁNICA"/>
  </r>
  <r>
    <x v="25"/>
    <n v="17836947"/>
    <x v="6"/>
    <n v="5116"/>
    <s v="5116G"/>
    <s v="GRUPO-A"/>
    <s v="Tecnología de materiales y biomateriales"/>
    <s v="GG"/>
    <s v="GRUPO GRANDE"/>
    <s v="5116G"/>
    <s v="GG de Tecnología de materiales y biomateriales"/>
    <s v="GRUPO-A"/>
    <s v="GG de Tecnología de materiales y biomateriales"/>
    <s v="1S"/>
    <n v="17836947"/>
    <s v="CAMPOS"/>
    <s v="GARCÍA"/>
    <s v="PEDRO JOSÉ"/>
    <s v="CAMPOS GARCÍA, PEDRO JOSÉ"/>
    <x v="1"/>
    <x v="0"/>
    <x v="0"/>
    <n v="6"/>
    <n v="6"/>
    <s v="pcampos"/>
    <s v="pedro.campos@unirioja.es"/>
    <n v="2"/>
    <n v="2"/>
    <n v="500"/>
    <s v="CATEDRATICO DE UNIVERSIDAD"/>
    <s v="01R"/>
    <s v="TIEMPO COMPLETO REDUCIDO"/>
    <s v="2012-09-01 00:00:00.0"/>
    <s v="null"/>
    <s v="DF32442"/>
    <s v="CATEDRÁTICO DE UNIVERSIDAD"/>
    <s v="R112"/>
    <x v="8"/>
    <n v="765"/>
    <s v="QUÍMICA ORGÁNICA"/>
  </r>
  <r>
    <x v="25"/>
    <n v="8958579"/>
    <x v="6"/>
    <n v="5117"/>
    <s v="5117G"/>
    <s v="GRUPO-A"/>
    <s v="Nanociencia y Nanotecnología"/>
    <s v="GG"/>
    <s v="GRUPO GRANDE"/>
    <s v="5117G"/>
    <s v="GG de Nanociencia y Nanotecnología"/>
    <s v="GRUPO-A"/>
    <s v="GG de Nanociencia y Nanotecnología"/>
    <s v="1S"/>
    <n v="8958579"/>
    <s v="RODRÍGUEZ"/>
    <s v="BARRANCO"/>
    <s v="MIGUEL ÁNGEL"/>
    <s v="RODRÍGUEZ BARRANCO, MIGUEL ÁNGEL"/>
    <x v="0"/>
    <x v="0"/>
    <x v="0"/>
    <n v="6"/>
    <n v="5"/>
    <s v="miguelr"/>
    <s v="miguelangel.rodriguez@unirioja.es"/>
    <n v="1"/>
    <n v="1"/>
    <n v="500"/>
    <s v="CATEDRATICO DE UNIVERSIDAD"/>
    <s v="01R"/>
    <s v="TIEMPO COMPLETO REDUCIDO"/>
    <s v="2012-09-01 00:00:00.0"/>
    <s v="null"/>
    <s v="DF100237"/>
    <s v="CATEDRÁTICO DE UNIVERSIDAD"/>
    <s v="R112"/>
    <x v="8"/>
    <n v="765"/>
    <s v="QUÍMICA ORGÁNICA"/>
  </r>
  <r>
    <x v="25"/>
    <n v="16547011"/>
    <x v="6"/>
    <n v="5117"/>
    <s v="5117G"/>
    <s v="GRUPO-A"/>
    <s v="Nanociencia y Nanotecnología"/>
    <s v="GG"/>
    <s v="GRUPO GRANDE"/>
    <s v="5117G"/>
    <s v="GG de Nanociencia y Nanotecnología"/>
    <s v="GRUPO-A"/>
    <s v="GG de Nanociencia y Nanotecnología"/>
    <s v="1S"/>
    <n v="16547011"/>
    <s v="LÓPEZ DE LUZURIAGA"/>
    <s v="FERNÁNDEZ"/>
    <s v="JOSÉ MARÍA"/>
    <s v="LÓPEZ DE LUZURIAGA FERNÁNDEZ, JOSÉ MARÍA"/>
    <x v="0"/>
    <x v="0"/>
    <x v="0"/>
    <n v="5"/>
    <n v="4"/>
    <s v="jolopez"/>
    <s v="josemaria.lopez@unirioja.es"/>
    <n v="1"/>
    <n v="1"/>
    <n v="500"/>
    <s v="CATEDRATICO DE UNIVERSIDAD"/>
    <s v="01R"/>
    <s v="TIEMPO COMPLETO REDUCIDO"/>
    <s v="2016-09-15 00:00:00.0"/>
    <s v="null"/>
    <s v="DF100236"/>
    <s v="CATEDRÁTICO DE UNIVERSIDAD"/>
    <s v="R112"/>
    <x v="8"/>
    <n v="760"/>
    <s v="QUÍMICA INORGÁNICA"/>
  </r>
  <r>
    <x v="25"/>
    <n v="33425090"/>
    <x v="6"/>
    <n v="5117"/>
    <s v="5117G"/>
    <s v="GRUPO-A"/>
    <s v="Nanociencia y Nanotecnología"/>
    <s v="GG"/>
    <s v="GRUPO GRANDE"/>
    <s v="5117G"/>
    <s v="GG de Nanociencia y Nanotecnología"/>
    <s v="GRUPO-A"/>
    <s v="GG de Nanociencia y Nanotecnología"/>
    <s v="1S"/>
    <n v="33425090"/>
    <s v="MONGE"/>
    <s v="OROZ"/>
    <s v="MIGUEL"/>
    <s v="MONGE OROZ, MIGUEL"/>
    <x v="0"/>
    <x v="0"/>
    <x v="0"/>
    <n v="3"/>
    <n v="3"/>
    <s v="mimonge"/>
    <s v="miguel.monge@unirioja.es"/>
    <n v="1"/>
    <n v="1"/>
    <n v="504"/>
    <s v="PROFESOR TITULAR UNIVERSIDAD"/>
    <s v="01R"/>
    <s v="TIEMPO COMPLETO REDUCIDO"/>
    <s v="2017-09-15 00:00:00.0"/>
    <s v="null"/>
    <s v="DF100215"/>
    <s v="TITULAR DE UNIVERSIDAD"/>
    <s v="R112"/>
    <x v="8"/>
    <n v="760"/>
    <s v="QUÍMICA INORGÁNICA"/>
  </r>
  <r>
    <x v="25"/>
    <n v="5386149"/>
    <x v="6"/>
    <n v="5118"/>
    <s v="5118G"/>
    <s v="GRUPO-A"/>
    <s v="Temas frontera en Química"/>
    <s v="GG"/>
    <s v="GRUPO GRANDE"/>
    <s v="5118G"/>
    <s v="GG de Temas frontera en Química"/>
    <s v="GRUPO-A"/>
    <s v="GG de Temas frontera en Química"/>
    <s v="1S"/>
    <n v="5386149"/>
    <s v="MORENO"/>
    <s v="GARCÍA"/>
    <s v="MARÍA TERESA"/>
    <s v="MORENO GARCÍA, MARÍA TERESA"/>
    <x v="1"/>
    <x v="0"/>
    <x v="0"/>
    <n v="6"/>
    <n v="4"/>
    <s v="temoreno"/>
    <s v="teresa.moreno@unirioja.es"/>
    <n v="1.8"/>
    <n v="1.8"/>
    <n v="500"/>
    <s v="CATEDRATICO DE UNIVERSIDAD"/>
    <s v="01R"/>
    <s v="TIEMPO COMPLETO REDUCIDO"/>
    <s v="2018-12-18 00:00:00.0"/>
    <s v="null"/>
    <s v="DF100381"/>
    <s v="CATEDRÁTICO DE UNIVERSIDAD"/>
    <s v="R112"/>
    <x v="8"/>
    <n v="760"/>
    <s v="QUÍMICA INORGÁNICA"/>
  </r>
  <r>
    <x v="25"/>
    <n v="16570470"/>
    <x v="6"/>
    <n v="5118"/>
    <s v="5118G"/>
    <s v="GRUPO-A"/>
    <s v="Temas frontera en Química"/>
    <s v="GG"/>
    <s v="GRUPO GRANDE"/>
    <s v="5118G"/>
    <s v="GG de Temas frontera en Química"/>
    <s v="GRUPO-A"/>
    <s v="GG de Temas frontera en Química"/>
    <s v="1S"/>
    <n v="16570470"/>
    <s v="CORZANA"/>
    <s v="LÓPEZ"/>
    <s v="FRANCISCO"/>
    <s v="CORZANA LÓPEZ, FRANCISCO"/>
    <x v="0"/>
    <x v="0"/>
    <x v="0"/>
    <n v="2"/>
    <n v="3"/>
    <s v="frcorzan"/>
    <s v="francisco.corzana@unirioja.es"/>
    <n v="1"/>
    <n v="1"/>
    <n v="504"/>
    <s v="PROFESOR TITULAR UNIVERSIDAD"/>
    <s v="01R"/>
    <s v="TIEMPO COMPLETO REDUCIDO"/>
    <s v="2018-09-17 00:00:00.0"/>
    <s v="null"/>
    <s v="DF100344"/>
    <s v="PROFESOR TITULAR DE UNIVERSIDAD"/>
    <s v="R112"/>
    <x v="8"/>
    <n v="765"/>
    <s v="QUÍMICA ORGÁNICA"/>
  </r>
  <r>
    <x v="25"/>
    <n v="16542732"/>
    <x v="6"/>
    <n v="5119"/>
    <s v="5119G"/>
    <s v="GRUPO-A"/>
    <s v="Técnicas avanzadas de determinación estructural"/>
    <s v="GG"/>
    <s v="GRUPO GRANDE"/>
    <s v="5119G"/>
    <s v="GG de Técnicas avanzadas de determinación estructural"/>
    <s v="GRUPO-A"/>
    <s v="GG de Técnicas avanzadas de determinación estructural"/>
    <s v="2S"/>
    <n v="16542732"/>
    <s v="PEREGRINA"/>
    <s v="GARCÍA"/>
    <s v="JESÚS MANUEL"/>
    <s v="PEREGRINA GARCÍA, JESÚS MANUEL"/>
    <x v="0"/>
    <x v="0"/>
    <x v="0"/>
    <n v="5"/>
    <n v="4"/>
    <s v="pere11"/>
    <s v="jesusmanuel.peregrina@unirioja.es"/>
    <n v="1"/>
    <n v="1"/>
    <n v="500"/>
    <s v="CATEDRATICO DE UNIVERSIDAD"/>
    <s v="01R"/>
    <s v="TIEMPO COMPLETO REDUCIDO"/>
    <s v="2014-09-15 00:00:00.0"/>
    <s v="null"/>
    <s v="DF100238"/>
    <s v="CATEDRÁTICO DE UNIVERSIDAD"/>
    <s v="R112"/>
    <x v="8"/>
    <n v="765"/>
    <s v="QUÍMICA ORGÁNICA"/>
  </r>
  <r>
    <x v="25"/>
    <n v="14245719"/>
    <x v="6"/>
    <n v="5120"/>
    <s v="5120G"/>
    <s v="GRUPO-A"/>
    <s v="Biotecnología microbiana y aplicaciones"/>
    <s v="GG"/>
    <s v="GRUPO GRANDE"/>
    <s v="5120G"/>
    <s v="GG de Biotecnología microbiana y aplicaciones"/>
    <s v="GRUPO-A"/>
    <s v="GG de Biotecnología microbiana y aplicaciones"/>
    <s v="1S"/>
    <n v="14245719"/>
    <s v="RUIZ"/>
    <s v="LARREA"/>
    <s v="MARÍA FERNANDA"/>
    <s v="RUIZ LARREA, MARÍA FERNANDA"/>
    <x v="1"/>
    <x v="0"/>
    <x v="0"/>
    <n v="5"/>
    <n v="5"/>
    <s v="fernruiz"/>
    <s v="fernanda.ruiz@unirioja.es"/>
    <n v="1.5"/>
    <n v="1.5"/>
    <s v="A-0500"/>
    <s v="CATEDRATICO DE UNIVERSIDAD"/>
    <s v="01R"/>
    <s v="TIEMPO COMPLETO REDUCIDO"/>
    <s v="2012-09-01 00:00:00.0"/>
    <s v="null"/>
    <s v="DF100284"/>
    <s v="CATEDRÁTICO DE UNIVERSIDAD"/>
    <s v="R101"/>
    <x v="4"/>
    <n v="60"/>
    <s v="BIOQUÍMICA Y BIOLOGÍA MOLECULAR"/>
  </r>
  <r>
    <x v="25"/>
    <n v="9740221"/>
    <x v="6"/>
    <n v="5121"/>
    <s v="5121G"/>
    <s v="GRUPO-A"/>
    <s v="Biotecnología y seguridad alimentaria"/>
    <s v="GG"/>
    <s v="GRUPO GRANDE"/>
    <s v="5121G"/>
    <s v="GG de Biotecnología y seguridad alimentaria"/>
    <s v="GRUPO-A"/>
    <s v="GG de Biotecnología y seguridad alimentaria"/>
    <s v="1S"/>
    <n v="9740221"/>
    <s v="GONZÁLEZ"/>
    <s v="FANDOS"/>
    <s v="MARÍA ELENA"/>
    <s v="GONZÁLEZ FANDOS, MARÍA ELENA"/>
    <x v="0"/>
    <x v="0"/>
    <x v="0"/>
    <n v="5"/>
    <n v="4"/>
    <s v="elengonz"/>
    <s v="elena.gonzalez@unirioja.es"/>
    <n v="1"/>
    <n v="1"/>
    <n v="500"/>
    <s v="CATEDRATICO DE UNIVERSIDAD"/>
    <s v="01R"/>
    <s v="TIEMPO COMPLETO REDUCIDO"/>
    <s v="2016-09-15 00:00:00.0"/>
    <s v="null"/>
    <s v="DF100230"/>
    <s v="CATEDRÁTICO DE UNIVERSIDAD"/>
    <s v="R101"/>
    <x v="4"/>
    <n v="780"/>
    <s v="TECNOLOGÍA DE ALIMENTOS"/>
  </r>
  <r>
    <x v="26"/>
    <n v="16572280"/>
    <x v="6"/>
    <n v="5127"/>
    <s v="5127G"/>
    <s v="GRUPO-A"/>
    <s v="Estrategia empresarial"/>
    <s v="GG"/>
    <s v="GRUPO GRANDE"/>
    <s v="5127G"/>
    <s v="GG de Estrategia empresarial"/>
    <s v="GRUPO-A"/>
    <s v="GG de Estrategia empresarial"/>
    <s v="1S"/>
    <n v="16572280"/>
    <s v="GÓMEZ"/>
    <s v="VILLASCUERNA"/>
    <s v="JAIME"/>
    <s v="GÓMEZ VILLASCUERNA, JAIME"/>
    <x v="0"/>
    <x v="0"/>
    <x v="0"/>
    <n v="4"/>
    <n v="3"/>
    <s v="jagomev"/>
    <s v="jaime.gomez@unirioja.es"/>
    <n v="1.35"/>
    <n v="1.35"/>
    <n v="500"/>
    <s v="CATEDRATICO DE UNIVERSIDAD"/>
    <s v="C01"/>
    <s v="TIEMPO COMPLETO"/>
    <s v="2017-09-15 00:00:00.0"/>
    <s v="null"/>
    <s v="DF100336"/>
    <s v="CATEDRÁTICO DE UNIVERSIDAD"/>
    <s v="R104"/>
    <x v="0"/>
    <n v="650"/>
    <s v="ORGANIZACIÓN DE EMPRESAS"/>
  </r>
  <r>
    <x v="26"/>
    <n v="16594506"/>
    <x v="6"/>
    <n v="5127"/>
    <s v="5127G"/>
    <s v="GRUPO-A"/>
    <s v="Estrategia empresarial"/>
    <s v="GG"/>
    <s v="GRUPO GRANDE"/>
    <s v="5127G"/>
    <s v="GG de Estrategia empresarial"/>
    <s v="GRUPO-A"/>
    <s v="GG de Estrategia empresarial"/>
    <s v="1S"/>
    <n v="16594506"/>
    <s v="VARGAS"/>
    <s v="MONTOYA"/>
    <s v="PILAR"/>
    <s v="VARGAS MONTOYA, PILAR"/>
    <x v="1"/>
    <x v="0"/>
    <x v="0"/>
    <n v="3"/>
    <n v="0"/>
    <s v="pivargas"/>
    <s v="pilar.vargas@unirioja.es"/>
    <n v="1.35"/>
    <n v="1.35"/>
    <n v="504"/>
    <s v="PROFESOR TITULAR UNIVERSIDAD"/>
    <s v="C01"/>
    <s v="TIEMPO COMPLETO"/>
    <s v="2018-11-26 00:00:00.0"/>
    <s v="null"/>
    <s v="DF100362"/>
    <s v="PROFESOR TITULAR DE UNIVERSIDAD"/>
    <s v="R104"/>
    <x v="0"/>
    <n v="650"/>
    <s v="ORGANIZACIÓN DE EMPRESAS"/>
  </r>
  <r>
    <x v="26"/>
    <n v="16542461"/>
    <x v="6"/>
    <n v="5128"/>
    <s v="5128G"/>
    <s v="GRUPO-A"/>
    <s v="Liderazgo"/>
    <s v="GG"/>
    <s v="GRUPO GRANDE"/>
    <s v="5128G"/>
    <s v="GG de Liderazgo"/>
    <s v="GRUPO-A"/>
    <s v="GG de Liderazgo"/>
    <s v="1S"/>
    <n v="16542461"/>
    <s v="CASTRESANA"/>
    <s v="RUIZ CARRILLO"/>
    <s v="JOSÉ IGNACIO"/>
    <s v="CASTRESANA RUIZ CARRILLO, JOSÉ IGNACIO"/>
    <x v="0"/>
    <x v="0"/>
    <x v="0"/>
    <n v="5"/>
    <n v="0"/>
    <s v="jocastre"/>
    <s v="jignacio.castresana@unirioja.es"/>
    <n v="1.3"/>
    <n v="1.3"/>
    <n v="504"/>
    <s v="PROFESOR TITULAR UNIVERSIDAD"/>
    <s v="01A"/>
    <s v="TIEMPO COMPLETO AMPLIADO"/>
    <s v="2012-09-01 00:00:00.0"/>
    <s v="null"/>
    <s v="DF31294"/>
    <s v="TITULAR DE UNIVERSIDAD"/>
    <s v="R104"/>
    <x v="0"/>
    <n v="650"/>
    <s v="ORGANIZACIÓN DE EMPRESAS"/>
  </r>
  <r>
    <x v="26"/>
    <n v="18033042"/>
    <x v="6"/>
    <n v="5129"/>
    <s v="5129G"/>
    <s v="GRUPO-A"/>
    <s v="Reporting corporativo"/>
    <s v="GG"/>
    <s v="GRUPO GRANDE"/>
    <s v="5129G"/>
    <s v="GG de Reporting corporativo"/>
    <s v="GRUPO-A"/>
    <s v="GG de Reporting corporativo"/>
    <s v="1S"/>
    <n v="18033042"/>
    <s v="BLANCO"/>
    <s v="PASCUAL"/>
    <s v="LUIS"/>
    <s v="BLANCO PASCUAL, LUIS"/>
    <x v="0"/>
    <x v="0"/>
    <x v="0"/>
    <n v="3"/>
    <n v="0"/>
    <s v="lublanco"/>
    <s v="luis.blanco@unirioja.es"/>
    <n v="1.5"/>
    <n v="1.5"/>
    <n v="534"/>
    <s v="CONTRATADO DOCTOR -TIPO 1"/>
    <s v="C01"/>
    <s v="TIEMPO COMPLETO"/>
    <s v="2011-07-29 00:00:00.0"/>
    <s v="null"/>
    <s v="PI100783"/>
    <s v="PROFESOR CONTRATADO DOCTOR"/>
    <s v="R104"/>
    <x v="0"/>
    <n v="230"/>
    <s v="ECONOMÍA FINANCIERA Y CONTABILIDAD"/>
  </r>
  <r>
    <x v="26"/>
    <n v="16545318"/>
    <x v="6"/>
    <n v="5129"/>
    <s v="5129R"/>
    <s v="GRUPO-A1"/>
    <s v="Reporting corporativo"/>
    <s v="GR"/>
    <s v="GRUPO REDUCIDO"/>
    <s v="5129R"/>
    <s v="GR de Reporting corporativo"/>
    <s v="GRUPO-A1"/>
    <s v="GR de Reporting corporativo"/>
    <s v="1S"/>
    <n v="16545318"/>
    <s v="RUIZ-OLALLA"/>
    <s v="CORCUERA"/>
    <s v="Mª CARMEN"/>
    <s v="RUIZ-OLALLA CORCUERA, Mª CARMEN"/>
    <x v="0"/>
    <x v="0"/>
    <x v="0"/>
    <n v="4"/>
    <n v="0"/>
    <s v="caruiz-o"/>
    <s v="carmen.ruiz-olalla@unirioja.es"/>
    <n v="0.6"/>
    <n v="0.6"/>
    <n v="504"/>
    <s v="PROFESOR TITULAR UNIVERSIDAD"/>
    <s v="01A"/>
    <s v="TIEMPO COMPLETO AMPLIADO"/>
    <s v="2012-09-01 00:00:00.0"/>
    <s v="null"/>
    <s v="DF100082"/>
    <s v="PROFESOR TITULAR DE UNIVERSIDAD"/>
    <s v="R104"/>
    <x v="0"/>
    <n v="230"/>
    <s v="ECONOMÍA FINANCIERA Y CONTABILIDAD"/>
  </r>
  <r>
    <x v="26"/>
    <n v="16802653"/>
    <x v="6"/>
    <n v="5129"/>
    <s v="5129R"/>
    <s v="GRUPO-A1"/>
    <s v="Reporting corporativo"/>
    <s v="GR"/>
    <s v="GRUPO REDUCIDO"/>
    <s v="5129R"/>
    <s v="GR de Reporting corporativo"/>
    <s v="GRUPO-A1"/>
    <s v="GR de Reporting corporativo"/>
    <s v="1S"/>
    <n v="16802653"/>
    <s v="MARÍN"/>
    <s v="VINUESA"/>
    <s v="LUZ MARÍA"/>
    <s v="MARÍN VINUESA, LUZ MARÍA"/>
    <x v="0"/>
    <x v="0"/>
    <x v="0"/>
    <n v="3"/>
    <n v="0"/>
    <s v="lumarin"/>
    <s v="luz-maria.marin@unirioja.es"/>
    <n v="0.6"/>
    <n v="0.6"/>
    <n v="536"/>
    <s v="PROFESOR INTERINO"/>
    <s v="C01"/>
    <s v="TIEMPO COMPLETO"/>
    <s v="2016-09-15 00:00:00.0"/>
    <s v="null"/>
    <s v="PI101109"/>
    <s v="PROFESOR CONTRATADO INTERINO"/>
    <s v="R104"/>
    <x v="0"/>
    <n v="230"/>
    <s v="ECONOMÍA FINANCIERA Y CONTABILIDAD"/>
  </r>
  <r>
    <x v="26"/>
    <n v="17159455"/>
    <x v="6"/>
    <n v="5130"/>
    <s v="5130G"/>
    <s v="GRUPO-A"/>
    <s v="Finanzas corporativas"/>
    <s v="GG"/>
    <s v="GRUPO GRANDE"/>
    <s v="5130G"/>
    <s v="GG de Finanzas corporativas"/>
    <s v="GRUPO-A"/>
    <s v="GG de Finanzas corporativas"/>
    <s v="1S"/>
    <n v="17159455"/>
    <s v="RUIZ"/>
    <s v="CABESTRE"/>
    <s v="FCO. JAVIER"/>
    <s v="RUIZ CABESTRE, FCO. JAVIER"/>
    <x v="0"/>
    <x v="0"/>
    <x v="0"/>
    <n v="5"/>
    <n v="4"/>
    <s v="fjruiz"/>
    <s v="javier.ruiz@unirioja.es"/>
    <n v="1.5"/>
    <n v="1.5"/>
    <n v="500"/>
    <s v="CATEDRATICO DE UNIVERSIDAD"/>
    <s v="01R"/>
    <s v="TIEMPO COMPLETO REDUCIDO"/>
    <s v="2016-11-12 00:00:00.0"/>
    <s v="null"/>
    <s v="DF100335"/>
    <s v="CATEDRÁTICO DE UNIVERSIDAD"/>
    <s v="R104"/>
    <x v="0"/>
    <n v="230"/>
    <s v="ECONOMÍA FINANCIERA Y CONTABILIDAD"/>
  </r>
  <r>
    <x v="26"/>
    <n v="10828501"/>
    <x v="6"/>
    <n v="5131"/>
    <s v="5131G"/>
    <s v="GRUPO-A"/>
    <s v="Dirección comercial"/>
    <s v="GG"/>
    <s v="GRUPO GRANDE"/>
    <s v="5131G"/>
    <s v="GG de Dirección comercial"/>
    <s v="GRUPO-A"/>
    <s v="GG de Dirección comercial"/>
    <s v="1S"/>
    <n v="10828501"/>
    <s v="RUIZ"/>
    <s v="VEGA"/>
    <s v="AGUSTÍN V."/>
    <s v="RUIZ VEGA, AGUSTÍN V."/>
    <x v="0"/>
    <x v="0"/>
    <x v="0"/>
    <n v="6"/>
    <n v="0"/>
    <s v="agusruve"/>
    <s v="agustin.ruiz@unirioja.es"/>
    <n v="2"/>
    <n v="2"/>
    <n v="500"/>
    <s v="CATEDRATICO DE UNIVERSIDAD"/>
    <s v="01A"/>
    <s v="TIEMPO COMPLETO AMPLIADO"/>
    <s v="2013-09-01 00:00:00.0"/>
    <s v="null"/>
    <s v="DF31131"/>
    <s v="CATEDRÁTICO DE UNIVERSIDAD"/>
    <s v="R104"/>
    <x v="0"/>
    <n v="95"/>
    <s v="COMERCIALIZACIÓN E INVESTIGACIÓN DE MERCADOS"/>
  </r>
  <r>
    <x v="26"/>
    <n v="16516900"/>
    <x v="6"/>
    <n v="5132"/>
    <s v="5132G"/>
    <s v="GRUPO-A"/>
    <s v="Métodos cuantitativos"/>
    <s v="GG"/>
    <s v="GRUPO GRANDE"/>
    <s v="5132G"/>
    <s v="GG de Métodos cuantitativos"/>
    <s v="GRUPO-A"/>
    <s v="GG de Métodos cuantitativos"/>
    <s v="1S"/>
    <n v="16516900"/>
    <s v="ANTOÑANZAS"/>
    <s v="VILLAR"/>
    <s v="FERNANDO"/>
    <s v="ANTOÑANZAS VILLAR, FERNANDO"/>
    <x v="1"/>
    <x v="0"/>
    <x v="0"/>
    <n v="7"/>
    <n v="4"/>
    <s v="feantona"/>
    <s v="fernando.antonanzas@unirioja.es"/>
    <n v="2"/>
    <n v="2"/>
    <n v="500"/>
    <s v="CATEDRATICO DE UNIVERSIDAD"/>
    <s v="01R"/>
    <s v="TIEMPO COMPLETO REDUCIDO"/>
    <s v="2017-09-15 00:00:00.0"/>
    <s v="null"/>
    <s v="DF31159"/>
    <s v="CATEDRÁTICO DE UNIVERSIDAD"/>
    <s v="R104"/>
    <x v="0"/>
    <n v="225"/>
    <s v="ECONOMÍA APLICADA"/>
  </r>
  <r>
    <x v="26"/>
    <n v="16543682"/>
    <x v="6"/>
    <n v="5133"/>
    <s v="5133G"/>
    <s v="GRUPO-A"/>
    <s v="Habilidades directivas y temas avanzados de gestión de empresas"/>
    <s v="GG"/>
    <s v="GRUPO GRANDE"/>
    <s v="5133G"/>
    <s v="GG de Habilidades directivas y temas avanzados de gestión de empresas"/>
    <s v="GRUPO-A"/>
    <s v="GG de Habilidades directivas y temas avanzados de gestión de empresas"/>
    <s v="AN"/>
    <n v="16543682"/>
    <s v="NAVARRO"/>
    <s v="PÉREZ"/>
    <s v="Mª CRUZ"/>
    <s v="NAVARRO PÉREZ, Mª CRUZ"/>
    <x v="0"/>
    <x v="0"/>
    <x v="0"/>
    <n v="6"/>
    <n v="0"/>
    <s v="cnavarro"/>
    <s v="maricruz.navarro@unirioja.es"/>
    <n v="2"/>
    <n v="2"/>
    <n v="504"/>
    <s v="PROFESOR TITULAR UNIVERSIDAD"/>
    <s v="01A"/>
    <s v="TIEMPO COMPLETO AMPLIADO"/>
    <s v="2012-09-01 00:00:00.0"/>
    <s v="null"/>
    <s v="DF100001"/>
    <s v="PROFESOR TITULAR DE UNIVERSIDAD"/>
    <s v="R104"/>
    <x v="0"/>
    <n v="225"/>
    <s v="ECONOMÍA APLICADA"/>
  </r>
  <r>
    <x v="26"/>
    <n v="72793905"/>
    <x v="6"/>
    <n v="5133"/>
    <s v="5133R"/>
    <s v="GRUPO-A1"/>
    <s v="Habilidades directivas y temas avanzados de gestión de empresas"/>
    <s v="GR"/>
    <s v="GRUPO REDUCIDO"/>
    <s v="5133R"/>
    <s v="GR de Habilidades directivas y temas avanzados de gestión de empresas"/>
    <s v="GRUPO-A1"/>
    <s v="GR de Habilidades directivas y temas avanzados de gestión de empresas"/>
    <s v="AN"/>
    <n v="72793905"/>
    <s v="DÍAZ"/>
    <s v="MENDOZA"/>
    <s v="ANA CARMEN"/>
    <s v="DÍAZ MENDOZA, ANA CARMEN"/>
    <x v="1"/>
    <x v="0"/>
    <x v="0"/>
    <n v="0"/>
    <n v="0"/>
    <s v="andiazm"/>
    <s v="ana-carmen.diaz@unirioja.es"/>
    <n v="1"/>
    <n v="1"/>
    <n v="536"/>
    <s v="PROFESOR INTERINO"/>
    <s v="C01"/>
    <s v="TIEMPO COMPLETO"/>
    <s v="2017-09-15 00:00:00.0"/>
    <s v="null"/>
    <s v="PI101238"/>
    <s v="PROFESOR CONTRATADO INTERINO"/>
    <s v="R104"/>
    <x v="0"/>
    <n v="230"/>
    <s v="ECONOMÍA FINANCIERA Y CONTABILIDAD"/>
  </r>
  <r>
    <x v="26"/>
    <n v="16551895"/>
    <x v="6"/>
    <n v="5134"/>
    <s v="5134G"/>
    <s v="GRUPO-A"/>
    <s v="Dirección de la empresa internacional"/>
    <s v="GG"/>
    <s v="GRUPO GRANDE"/>
    <s v="5134G"/>
    <s v="GG de Dirección de la empresa internacional"/>
    <s v="GRUPO-A"/>
    <s v="GG de Dirección de la empresa internacional"/>
    <s v="AN"/>
    <n v="16551895"/>
    <s v="SALINAS"/>
    <s v="ZÁRATE"/>
    <s v="RODOLFO"/>
    <s v="SALINAS ZÁRATE, RODOLFO"/>
    <x v="1"/>
    <x v="0"/>
    <x v="0"/>
    <n v="5"/>
    <n v="0"/>
    <s v="rosalina"/>
    <s v="rodolfo.salinas@unirioja.es"/>
    <n v="2"/>
    <n v="2"/>
    <n v="504"/>
    <s v="PROFESOR TITULAR UNIVERSIDAD"/>
    <s v="01A"/>
    <s v="TIEMPO COMPLETO AMPLIADO"/>
    <s v="2012-09-01 00:00:00.0"/>
    <s v="null"/>
    <s v="DF100088"/>
    <s v="PROFESOR TITULAR DE UNIVERSIDAD"/>
    <s v="R104"/>
    <x v="0"/>
    <n v="650"/>
    <s v="ORGANIZACIÓN DE EMPRESAS"/>
  </r>
  <r>
    <x v="26"/>
    <n v="16544145"/>
    <x v="6"/>
    <n v="5135"/>
    <s v="5135G"/>
    <s v="GRUPO-A"/>
    <s v="Finanzas internacionales"/>
    <s v="GG"/>
    <s v="GRUPO GRANDE"/>
    <s v="5135G"/>
    <s v="GG de Finanzas internacionales"/>
    <s v="GRUPO-A"/>
    <s v="GG de Finanzas internacionales"/>
    <s v="AN"/>
    <n v="16544145"/>
    <s v="ACEDO"/>
    <s v="RAMÍREZ"/>
    <s v="MIGUEL ANGEL"/>
    <s v="ACEDO RAMÍREZ, MIGUEL ANGEL"/>
    <x v="0"/>
    <x v="0"/>
    <x v="0"/>
    <n v="3"/>
    <n v="0"/>
    <s v="miacedo"/>
    <s v="miguel-angel.acedo@unirioja.es"/>
    <n v="1.5"/>
    <n v="1.5"/>
    <n v="504"/>
    <s v="PROFESOR TITULAR UNIVERSIDAD"/>
    <s v="C01"/>
    <s v="TIEMPO COMPLETO"/>
    <s v="2018-11-26 00:00:00.0"/>
    <s v="null"/>
    <s v="DF31207"/>
    <s v="PROFESOR TITULAR DE UNIVERSIDAD"/>
    <s v="R104"/>
    <x v="0"/>
    <n v="230"/>
    <s v="ECONOMÍA FINANCIERA Y CONTABILIDAD"/>
  </r>
  <r>
    <x v="26"/>
    <n v="16530052"/>
    <x v="6"/>
    <n v="5135"/>
    <s v="5135R"/>
    <s v="GRUPO-A1"/>
    <s v="Finanzas internacionales"/>
    <s v="GR"/>
    <s v="GRUPO REDUCIDO"/>
    <s v="5135R"/>
    <s v="GR de Finanzas internacionales"/>
    <s v="GRUPO-A1"/>
    <s v="GR de Finanzas internacionales"/>
    <s v="AN"/>
    <n v="16530052"/>
    <s v="AYALA"/>
    <s v="CALVO"/>
    <s v="JUAN CARLOS"/>
    <s v="AYALA CALVO, JUAN CARLOS"/>
    <x v="0"/>
    <x v="0"/>
    <x v="0"/>
    <n v="6"/>
    <n v="1"/>
    <s v="juayala"/>
    <s v="juan-carlos.ayala@unirioja.es"/>
    <n v="1.5"/>
    <n v="1.5"/>
    <n v="500"/>
    <s v="CATEDRATICO DE UNIVERSIDAD"/>
    <s v="C01"/>
    <s v="TIEMPO COMPLETO"/>
    <s v="2016-09-15 00:00:00.0"/>
    <s v="null"/>
    <s v="DF31196"/>
    <s v="CATEDRÁTICO DE UNIVERSIDAD"/>
    <s v="R104"/>
    <x v="0"/>
    <n v="230"/>
    <s v="ECONOMÍA FINANCIERA Y CONTABILIDAD"/>
  </r>
  <r>
    <x v="26"/>
    <n v="16547433"/>
    <x v="6"/>
    <n v="5136"/>
    <s v="5136G"/>
    <s v="GRUPO-A"/>
    <s v="Marketing internacional"/>
    <s v="GG"/>
    <s v="GRUPO GRANDE"/>
    <s v="5136G"/>
    <s v="GG de Marketing internacional"/>
    <s v="GRUPO-A"/>
    <s v="GG de Marketing internacional"/>
    <s v="AN"/>
    <n v="16547433"/>
    <s v="OLARTE"/>
    <s v="PASCUAL"/>
    <s v="Mª CRISTINA"/>
    <s v="OLARTE PASCUAL, Mª CRISTINA"/>
    <x v="0"/>
    <x v="0"/>
    <x v="0"/>
    <n v="4"/>
    <n v="1"/>
    <s v="m-olarte"/>
    <s v="cristina.olarte@unirioja.es"/>
    <n v="1.4"/>
    <n v="1.4"/>
    <n v="504"/>
    <s v="PROFESOR TITULAR UNIVERSIDAD"/>
    <s v="C01"/>
    <s v="TIEMPO COMPLETO"/>
    <s v="2017-09-15 00:00:00.0"/>
    <s v="null"/>
    <s v="DF100194"/>
    <s v="PROFESOR TITULAR DE UNIVERSIDAD"/>
    <s v="R104"/>
    <x v="0"/>
    <n v="95"/>
    <s v="COMERCIALIZACIÓN E INVESTIGACIÓN DE MERCADOS"/>
  </r>
  <r>
    <x v="26"/>
    <n v="16563058"/>
    <x v="6"/>
    <n v="5136"/>
    <s v="5136G"/>
    <s v="GRUPO-A"/>
    <s v="Marketing internacional"/>
    <s v="GG"/>
    <s v="GRUPO GRANDE"/>
    <s v="5136G"/>
    <s v="GG de Marketing internacional"/>
    <s v="GRUPO-A"/>
    <s v="GG de Marketing internacional"/>
    <s v="AN"/>
    <n v="16563058"/>
    <s v="PELEGRÍN"/>
    <s v="BORONDO"/>
    <s v="JORGE"/>
    <s v="PELEGRÍN BORONDO, JORGE"/>
    <x v="0"/>
    <x v="0"/>
    <x v="0"/>
    <n v="2"/>
    <n v="1"/>
    <s v="jopelegr"/>
    <s v="jorge.pelegrin@unirioja.es"/>
    <n v="0.6"/>
    <n v="0.6"/>
    <n v="534"/>
    <s v="CONTRATADO DOCTOR -TIPO 1"/>
    <s v="C01"/>
    <s v="TIEMPO COMPLETO"/>
    <s v="2015-04-23 00:00:00.0"/>
    <s v="null"/>
    <s v="LD100612"/>
    <s v="PROFESOR CONTRATADO DOCTOR- TIPO 1"/>
    <s v="R104"/>
    <x v="0"/>
    <n v="95"/>
    <s v="COMERCIALIZACIÓN E INVESTIGACIÓN DE MERCADOS"/>
  </r>
  <r>
    <x v="26"/>
    <n v="16549972"/>
    <x v="6"/>
    <n v="5137"/>
    <s v="5137G"/>
    <s v="GRUPO-A"/>
    <s v="Economía internacional"/>
    <s v="GG"/>
    <s v="GRUPO GRANDE"/>
    <s v="5137G"/>
    <s v="GG de Economía internacional"/>
    <s v="GRUPO-A"/>
    <s v="GG de Economía internacional"/>
    <s v="AN"/>
    <n v="16549972"/>
    <s v="PINILLOS"/>
    <s v="GARCÍA"/>
    <s v="MARÍA DE LA O"/>
    <s v="PINILLOS GARCÍA, MARÍA DE LA O"/>
    <x v="0"/>
    <x v="0"/>
    <x v="0"/>
    <n v="5"/>
    <n v="1"/>
    <s v="mpinillo"/>
    <s v="maria.pinillos@unirioja.es"/>
    <n v="0.75"/>
    <n v="0.75"/>
    <n v="504"/>
    <s v="PROFESOR TITULAR UNIVERSIDAD"/>
    <s v="C01"/>
    <s v="TIEMPO COMPLETO"/>
    <s v="2014-09-15 00:00:00.0"/>
    <s v="null"/>
    <s v="DF31176"/>
    <s v="PROFESOR TITULAR DE UNIVERSIDAD"/>
    <s v="R104"/>
    <x v="0"/>
    <n v="225"/>
    <s v="ECONOMÍA APLICADA"/>
  </r>
  <r>
    <x v="26"/>
    <n v="16517184"/>
    <x v="6"/>
    <n v="5138"/>
    <s v="5138G"/>
    <s v="GRUPO-A"/>
    <s v="Dirección de la tecnología y la innovación"/>
    <s v="GG"/>
    <s v="GRUPO GRANDE"/>
    <s v="5138G"/>
    <s v="GG de Dirección de la tecnología y la innovación"/>
    <s v="GRUPO-A"/>
    <s v="GG de Dirección de la tecnología y la innovación"/>
    <s v="AN"/>
    <n v="16517184"/>
    <s v="JUÁREZ"/>
    <s v="CASTELLÓ"/>
    <s v="CARMELO ARTURO"/>
    <s v="JUÁREZ CASTELLÓ, CARMELO ARTURO"/>
    <x v="0"/>
    <x v="0"/>
    <x v="0"/>
    <n v="4"/>
    <n v="2"/>
    <s v="cajuarez"/>
    <s v="carmelo.juarez@unirioja.es"/>
    <n v="2"/>
    <n v="2"/>
    <n v="504"/>
    <s v="PROFESOR TITULAR UNIVERSIDAD"/>
    <s v="C01"/>
    <s v="TIEMPO COMPLETO"/>
    <s v="2013-09-13 00:00:00.0"/>
    <s v="null"/>
    <s v="DF31303"/>
    <s v="TITULAR DE UNIVERSIDAD"/>
    <s v="R104"/>
    <x v="0"/>
    <n v="650"/>
    <s v="ORGANIZACIÓN DE EMPRESAS"/>
  </r>
  <r>
    <x v="26"/>
    <n v="14943754"/>
    <x v="6"/>
    <n v="5139"/>
    <s v="5139G"/>
    <s v="GRUPO-A"/>
    <s v="Diseño y modelos de investigación"/>
    <s v="GG"/>
    <s v="GRUPO GRANDE"/>
    <s v="5139G"/>
    <s v="GG de Diseño y modelos de investigación"/>
    <s v="GRUPO-A"/>
    <s v="GG de Diseño y modelos de investigación"/>
    <s v="AN"/>
    <n v="14943754"/>
    <s v="RODRÍGUEZ"/>
    <s v="IBEAS"/>
    <s v="ROBERTO"/>
    <s v="RODRÍGUEZ IBEAS, ROBERTO"/>
    <x v="1"/>
    <x v="0"/>
    <x v="0"/>
    <n v="3"/>
    <n v="2"/>
    <s v="rorodrig"/>
    <s v="roberto.rodriguez@unirioja.es"/>
    <n v="1"/>
    <n v="1"/>
    <n v="504"/>
    <s v="PROFESOR TITULAR UNIVERSIDAD"/>
    <s v="C01"/>
    <s v="TIEMPO COMPLETO"/>
    <s v="2012-07-13 00:00:00.0"/>
    <s v="null"/>
    <s v="DF100089"/>
    <s v="PROFESOR TITULAR DE UNIVERSIDAD"/>
    <s v="R104"/>
    <x v="0"/>
    <n v="415"/>
    <s v="FUNDAMENTOS DEL ANÁLISIS ECONÓMICO"/>
  </r>
  <r>
    <x v="26"/>
    <n v="16533890"/>
    <x v="6"/>
    <n v="5140"/>
    <s v="5140G"/>
    <s v="GRUPO-A"/>
    <s v="Métodos de investigación"/>
    <s v="GG"/>
    <s v="GRUPO GRANDE"/>
    <s v="5140G"/>
    <s v="GG de Métodos de investigación"/>
    <s v="GRUPO-A"/>
    <s v="GG de Métodos de investigación"/>
    <s v="AN"/>
    <n v="16533890"/>
    <s v="PORTILLO"/>
    <s v="PÉREZ DE VIÑASPRE"/>
    <s v="FABIOLA"/>
    <s v="PORTILLO PÉREZ DE VIÑASPRE, FABIOLA"/>
    <x v="0"/>
    <x v="0"/>
    <x v="0"/>
    <n v="4"/>
    <n v="1"/>
    <s v="faporti"/>
    <s v="fabiola.portillo@unirioja.es"/>
    <n v="0.5"/>
    <n v="0.5"/>
    <n v="504"/>
    <s v="PROFESOR TITULAR UNIVERSIDAD"/>
    <s v="01A"/>
    <s v="TIEMPO COMPLETO AMPLIADO"/>
    <s v="2016-09-15 00:00:00.0"/>
    <s v="null"/>
    <s v="DF100141"/>
    <s v="PROFESOR TITULAR DE UNIVERSIDAD"/>
    <s v="R104"/>
    <x v="0"/>
    <n v="225"/>
    <s v="ECONOMÍA APLICADA"/>
  </r>
  <r>
    <x v="26"/>
    <n v="72780423"/>
    <x v="6"/>
    <n v="5140"/>
    <s v="5140G"/>
    <s v="GRUPO-A"/>
    <s v="Métodos de investigación"/>
    <s v="GG"/>
    <s v="GRUPO GRANDE"/>
    <s v="5140G"/>
    <s v="GG de Métodos de investigación"/>
    <s v="GRUPO-A"/>
    <s v="GG de Métodos de investigación"/>
    <s v="AN"/>
    <n v="72780423"/>
    <s v="RIAÑO"/>
    <s v="GIL"/>
    <s v="CONSUELO"/>
    <s v="RIAÑO GIL, CONSUELO"/>
    <x v="1"/>
    <x v="0"/>
    <x v="0"/>
    <n v="5"/>
    <n v="1"/>
    <s v="coriano"/>
    <s v="consuelo.riano@unirioja.es"/>
    <n v="1"/>
    <n v="1"/>
    <n v="504"/>
    <s v="PROFESOR TITULAR UNIVERSIDAD"/>
    <s v="01A"/>
    <s v="TIEMPO COMPLETO AMPLIADO"/>
    <s v="2018-09-17 00:00:00.0"/>
    <s v="null"/>
    <s v="DF31218"/>
    <s v="TITULAR DE UNIVERSIDAD"/>
    <s v="R104"/>
    <x v="0"/>
    <n v="95"/>
    <s v="COMERCIALIZACIÓN E INVESTIGACIÓN DE MERCADOS"/>
  </r>
  <r>
    <x v="26"/>
    <n v="16594259"/>
    <x v="6"/>
    <n v="5140"/>
    <s v="5140I"/>
    <s v="GRUPO-A1"/>
    <s v="Métodos de investigación"/>
    <s v="GI"/>
    <s v="GRUPO DE INFORMÁTICA"/>
    <s v="5140I"/>
    <s v="GI de Métodos de investigación"/>
    <s v="GRUPO-A1"/>
    <s v="GI de Métodos de investigación"/>
    <s v="AN"/>
    <n v="16594259"/>
    <s v="JUANEDA"/>
    <s v="AYENSA"/>
    <s v="EMMA"/>
    <s v="JUANEDA AYENSA, EMMA"/>
    <x v="1"/>
    <x v="0"/>
    <x v="0"/>
    <n v="2"/>
    <n v="0"/>
    <s v="ejuaneda"/>
    <s v="emma.juaneda@unirioja.es"/>
    <n v="0.5"/>
    <n v="0.5"/>
    <n v="536"/>
    <s v="PROFESOR INTERINO"/>
    <s v="C01"/>
    <s v="TIEMPO COMPLETO"/>
    <s v="2015-12-22 00:00:00.0"/>
    <s v="null"/>
    <s v="PI101025"/>
    <s v="PROFESOR CONTRATADO INTERINO"/>
    <s v="R104"/>
    <x v="0"/>
    <n v="650"/>
    <s v="ORGANIZACIÓN DE EMPRESAS"/>
  </r>
  <r>
    <x v="27"/>
    <n v="39847439"/>
    <x v="6"/>
    <n v="5143"/>
    <s v="5143G"/>
    <s v="GRUPO-A"/>
    <s v="Neurociencia, desarrollo humano y educación"/>
    <s v="GG"/>
    <s v="GRUPO GRANDE"/>
    <s v="5143G"/>
    <s v="GG de Neurociencia, desarrollo humano y educación"/>
    <s v="GRUPO-A"/>
    <s v="GG de Neurociencia, desarrollo humano y educación"/>
    <s v="1S"/>
    <n v="39847439"/>
    <s v="SASTRE"/>
    <s v="I RIBA"/>
    <s v="SYLVIA"/>
    <s v="SASTRE I RIBA, SYLVIA"/>
    <x v="1"/>
    <x v="0"/>
    <x v="0"/>
    <n v="5"/>
    <n v="3"/>
    <s v="sisastre"/>
    <s v="silvia.sastre@unirioja.es"/>
    <n v="3"/>
    <n v="3"/>
    <n v="500"/>
    <s v="CATEDRATICO DE UNIVERSIDAD"/>
    <s v="C01"/>
    <s v="TIEMPO COMPLETO"/>
    <s v="2007-05-13 00:00:00.0"/>
    <s v="null"/>
    <s v="DF3590"/>
    <s v="CATEDRÁTICO DE UNIVERSIDAD"/>
    <s v="R115"/>
    <x v="2"/>
    <n v="735"/>
    <s v="PSICOLOGÍA EVOLUTIVA Y DE LA EDUCACIÓN"/>
  </r>
  <r>
    <x v="27"/>
    <n v="72703170"/>
    <x v="6"/>
    <n v="5145"/>
    <s v="5145G"/>
    <s v="GRUPO-A"/>
    <s v="Prevención del fracaso escolar"/>
    <s v="GG"/>
    <s v="GRUPO GRANDE"/>
    <s v="5145G"/>
    <s v="GG de Prevención del fracaso escolar"/>
    <s v="GRUPO-A"/>
    <s v="GG de Prevención del fracaso escolar"/>
    <s v="2S"/>
    <n v="72703170"/>
    <s v="CHOCARRO"/>
    <s v="DE LUIS"/>
    <s v="EDURNE"/>
    <s v="CHOCARRO DE LUIS, EDURNE"/>
    <x v="0"/>
    <x v="0"/>
    <x v="0"/>
    <n v="0"/>
    <n v="1"/>
    <s v="edchocar"/>
    <s v="edurne.chocarro@unirioja.es"/>
    <n v="3"/>
    <n v="3"/>
    <n v="534"/>
    <s v="CONTRATADO DOCTOR -TIPO 1"/>
    <s v="C01"/>
    <s v="TIEMPO COMPLETO"/>
    <s v="2018-11-30 00:00:00.0"/>
    <s v="null"/>
    <s v="LD100293"/>
    <s v="PROFESOR CONTRATADO DOCTOR -TIPO 1"/>
    <s v="R115"/>
    <x v="2"/>
    <n v="215"/>
    <s v="DIDÁCTICA Y ORGANIZACIÓN ESCOLAR"/>
  </r>
  <r>
    <x v="27"/>
    <n v="16512032"/>
    <x v="6"/>
    <n v="5146"/>
    <s v="5146G"/>
    <s v="GRUPO-A"/>
    <s v="Prevención e intervención en dificultades de la lecto-escritura en la escuela de ed. infantil y prim"/>
    <s v="GG"/>
    <s v="GRUPO GRANDE"/>
    <s v="5146G"/>
    <s v="GG de Prevención e intervención en dificultades de la lecto-escritura en la"/>
    <s v="GRUPO-A"/>
    <s v="GG de Prevención e intervención en dificultades de la lecto-escritura en la"/>
    <s v="1S"/>
    <n v="16512032"/>
    <s v="TORRES"/>
    <s v="RUIZ"/>
    <s v="MARÍA DEL MAR"/>
    <s v="TORRES RUIZ, MARÍA DEL MAR"/>
    <x v="1"/>
    <x v="0"/>
    <x v="0"/>
    <n v="0"/>
    <n v="0"/>
    <s v="matorrr"/>
    <s v="maria-mar.torres@unirioja.es"/>
    <n v="3"/>
    <n v="3"/>
    <n v="532"/>
    <s v="LABORAL DOCENTE-ASOCIADO"/>
    <s v="P05"/>
    <s v="TIEMPO PARCIAL (5+5 HORAS)"/>
    <s v="2017-09-15 00:00:00.0"/>
    <s v="2019-09-14 00:00:00.0"/>
    <s v="PI101245"/>
    <s v="PROFESOR ASOCIADO"/>
    <s v="R106"/>
    <x v="5"/>
    <n v="195"/>
    <s v="DIDÁCTICA DE LA LENGUA Y LA LITERATURA"/>
  </r>
  <r>
    <x v="27"/>
    <n v="16556358"/>
    <x v="6"/>
    <n v="5146"/>
    <s v="5146G"/>
    <s v="GRUPO-A"/>
    <s v="Prevención e intervención en dificultades de la lecto-escritura en la escuela de ed. infantil y prim"/>
    <s v="GG"/>
    <s v="GRUPO GRANDE"/>
    <s v="5146G"/>
    <s v="GG de Prevención e intervención en dificultades de la lecto-escritura en la"/>
    <s v="GRUPO-A"/>
    <s v="GG de Prevención e intervención en dificultades de la lecto-escritura en la"/>
    <s v="1S"/>
    <n v="16556358"/>
    <s v="SILVESTRE"/>
    <s v="SALAS"/>
    <s v="MARÍA DEL SOL"/>
    <s v="SILVESTRE SALAS, MARÍA DEL SOL"/>
    <x v="1"/>
    <x v="0"/>
    <x v="0"/>
    <n v="2"/>
    <n v="0"/>
    <s v="masilves"/>
    <s v="marysol.silvestre@unirioja.es"/>
    <n v="0"/>
    <n v="0"/>
    <n v="536"/>
    <s v="PROFESOR INTERINO"/>
    <s v="C01"/>
    <s v="TIEMPO COMPLETO"/>
    <s v="2013-09-16 00:00:00.0"/>
    <s v="null"/>
    <s v="PI100910"/>
    <s v="PROFESOR CONTRATADO INTERINO"/>
    <s v="R106"/>
    <x v="5"/>
    <n v="195"/>
    <s v="DIDÁCTICA DE LA LENGUA Y LA LITERATURA"/>
  </r>
  <r>
    <x v="27"/>
    <n v="72781428"/>
    <x v="6"/>
    <n v="5147"/>
    <s v="5147G"/>
    <s v="GRUPO-A"/>
    <s v="Evaluación de la calidad educativa"/>
    <s v="GG"/>
    <s v="GRUPO GRANDE"/>
    <s v="5147G"/>
    <s v="GG de Evaluación de la calidad educativa"/>
    <s v="GRUPO-A"/>
    <s v="GG de Evaluación de la calidad educativa"/>
    <s v="1S"/>
    <n v="72781428"/>
    <s v="NAVARIDAS"/>
    <s v="NALDA"/>
    <s v="FERMÍN"/>
    <s v="NAVARIDAS NALDA, FERMÍN"/>
    <x v="0"/>
    <x v="0"/>
    <x v="0"/>
    <n v="3"/>
    <n v="1"/>
    <s v="fenavari"/>
    <s v="fermin.navaridas@unirioja.es"/>
    <n v="3"/>
    <n v="3"/>
    <n v="504"/>
    <s v="PROFESOR TITULAR UNIVERSIDAD"/>
    <s v="C01"/>
    <s v="TIEMPO COMPLETO"/>
    <s v="2016-11-26 00:00:00.0"/>
    <s v="null"/>
    <s v="DF100332"/>
    <s v="PROFESOR TITULAR DE UNIVERSIDAD"/>
    <s v="R115"/>
    <x v="2"/>
    <n v="215"/>
    <s v="DIDÁCTICA Y ORGANIZACIÓN ESCOLAR"/>
  </r>
  <r>
    <x v="27"/>
    <n v="16509812"/>
    <x v="6"/>
    <n v="5148"/>
    <s v="5148G"/>
    <s v="GRUPO-A"/>
    <s v="Juego, deporte e innovación en el aula"/>
    <s v="GG"/>
    <s v="GRUPO GRANDE"/>
    <s v="5148G"/>
    <s v="GG de Juego, deporte e innovación en el aula"/>
    <s v="GRUPO-A"/>
    <s v="GG de Juego, deporte e innovación en el aula"/>
    <s v="2S"/>
    <n v="16509812"/>
    <s v="LOZA"/>
    <s v="OLAVE"/>
    <s v="EDMUNDO"/>
    <s v="LOZA OLAVE, EDMUNDO"/>
    <x v="0"/>
    <x v="0"/>
    <x v="0"/>
    <n v="6"/>
    <n v="0"/>
    <s v="edloza"/>
    <s v="edmundo.loza@unirioja.es"/>
    <n v="2"/>
    <n v="2"/>
    <n v="504"/>
    <s v="PROFESOR TITULAR UNIVERSIDAD"/>
    <s v="01A"/>
    <s v="TIEMPO COMPLETO AMPLIADO"/>
    <s v="2012-09-01 00:00:00.0"/>
    <s v="null"/>
    <s v="DF31336"/>
    <s v="TITULAR DE UNIVERSIDAD"/>
    <s v="R115"/>
    <x v="2"/>
    <n v="187"/>
    <s v="DIDÁCTICA DE LA EXPRESIÓN CORPORAL"/>
  </r>
  <r>
    <x v="27"/>
    <n v="40310935"/>
    <x v="6"/>
    <n v="5148"/>
    <s v="5148G"/>
    <s v="GRUPO-A"/>
    <s v="Juego, deporte e innovación en el aula"/>
    <s v="GG"/>
    <s v="GRUPO GRANDE"/>
    <s v="5148G"/>
    <s v="GG de Juego, deporte e innovación en el aula"/>
    <s v="GRUPO-A"/>
    <s v="GG de Juego, deporte e innovación en el aula"/>
    <s v="2S"/>
    <n v="40310935"/>
    <s v="DALMAU"/>
    <s v="TORRES"/>
    <s v="JOSEP MARÍA"/>
    <s v="DALMAU TORRES, JOSEP MARÍA"/>
    <x v="0"/>
    <x v="0"/>
    <x v="0"/>
    <n v="4"/>
    <n v="1"/>
    <s v="jodalmau"/>
    <s v="jose-maria.dalmau@unirioja.es"/>
    <n v="1"/>
    <n v="1"/>
    <n v="534"/>
    <s v="CONTRATADO DOCTOR -TIPO 1"/>
    <s v="C01"/>
    <s v="TIEMPO COMPLETO"/>
    <s v="2012-10-31 00:00:00.0"/>
    <s v="null"/>
    <s v="LD100297"/>
    <s v="CONTRATADA DOCTOR"/>
    <s v="R115"/>
    <x v="2"/>
    <n v="187"/>
    <s v="DIDÁCTICA DE LA EXPRESIÓN CORPORAL"/>
  </r>
  <r>
    <x v="27"/>
    <n v="78871077"/>
    <x v="6"/>
    <n v="5149"/>
    <s v="5149G"/>
    <s v="GRUPO-A"/>
    <s v="Aprendizaje en el aula basado en proyectos"/>
    <s v="GG"/>
    <s v="GRUPO GRANDE"/>
    <s v="5149G"/>
    <s v="GG de Aprendizaje en el aula basado en proyectos"/>
    <s v="GRUPO-A"/>
    <s v="GG de Aprendizaje en el aula basado en proyectos"/>
    <s v="1S"/>
    <n v="78871077"/>
    <s v="PÉREZ DE ALBÉNIZ"/>
    <s v="ITURRIAGA"/>
    <s v="ALICIA"/>
    <s v="PÉREZ DE ALBÉNIZ ITURRIAGA, ALICIA"/>
    <x v="0"/>
    <x v="0"/>
    <x v="0"/>
    <n v="2"/>
    <n v="3"/>
    <s v="alperei"/>
    <s v="alicia.perez@unirioja.es"/>
    <n v="3"/>
    <n v="3"/>
    <n v="504"/>
    <s v="PROFESOR TITULAR UNIVERSIDAD"/>
    <s v="01R"/>
    <s v="TIEMPO COMPLETO REDUCIDO"/>
    <s v="2017-09-15 00:00:00.0"/>
    <s v="null"/>
    <s v="DF100181"/>
    <s v="TITULAR DE UNIVERSIDAD"/>
    <s v="R115"/>
    <x v="2"/>
    <n v="735"/>
    <s v="PSICOLOGÍA EVOLUTIVA Y DE LA EDUCACIÓN"/>
  </r>
  <r>
    <x v="27"/>
    <n v="16567689"/>
    <x v="6"/>
    <n v="5150"/>
    <s v="5150G"/>
    <s v="GRUPO-A"/>
    <s v="Tecnologías y adaptaciones de acceso para alumnos con necesidades educativas especiales"/>
    <s v="GG"/>
    <s v="GRUPO GRANDE"/>
    <s v="5150G"/>
    <s v="GG de Tecnologías y adaptaciones de acceso para alumnos con necesidades edu"/>
    <s v="GRUPO-A"/>
    <s v="GG de Tecnologías y adaptaciones de acceso para alumnos con necesidades edu"/>
    <s v="1S"/>
    <n v="16567689"/>
    <s v="SÁENZ DE CABEZÓN"/>
    <s v="IRIGARAY"/>
    <s v="EDUARDO"/>
    <s v="SÁENZ DE CABEZÓN IRIGARAY, EDUARDO"/>
    <x v="0"/>
    <x v="0"/>
    <x v="0"/>
    <n v="2"/>
    <n v="0"/>
    <s v="esaenz-d"/>
    <s v="eduardo.saenz-de-cabezon@unirioja.es"/>
    <n v="1.5"/>
    <n v="1.5"/>
    <n v="504"/>
    <s v="PROFESOR TITULAR UNIVERSIDAD"/>
    <s v="C01"/>
    <s v="TIEMPO COMPLETO"/>
    <s v="2018-12-18 00:00:00.0"/>
    <s v="null"/>
    <s v="DF100367"/>
    <s v="PROFESOR TITULAR DE UNIVERSIDAD"/>
    <s v="R111"/>
    <x v="7"/>
    <n v="570"/>
    <s v="LENGUAJES Y SISTEMAS INFORMÁTICOS"/>
  </r>
  <r>
    <x v="27"/>
    <n v="71639421"/>
    <x v="6"/>
    <n v="5151"/>
    <s v="5151G"/>
    <s v="GRUPO-A"/>
    <s v="Diseños de investigación y análisis estadístico aplicados a la educación"/>
    <s v="GG"/>
    <s v="GRUPO GRANDE"/>
    <s v="5151G"/>
    <s v="GG de Diseños de investig. y análisis estadístico aplicados a la educación"/>
    <s v="GRUPO-A"/>
    <s v="GG de Diseños de investig. y análisis estadístico aplicados a la educación"/>
    <s v="1S"/>
    <n v="71639421"/>
    <s v="FONSECA"/>
    <s v="PEDRERO"/>
    <s v="EDUARDO"/>
    <s v="FONSECA PEDRERO, EDUARDO"/>
    <x v="0"/>
    <x v="0"/>
    <x v="0"/>
    <n v="0"/>
    <n v="1"/>
    <s v="edfonsec"/>
    <s v="eduardo.fonseca@unirioja.es"/>
    <n v="2"/>
    <n v="2"/>
    <n v="504"/>
    <s v="PROFESOR TITULAR UNIVERSIDAD"/>
    <s v="C01"/>
    <s v="TIEMPO COMPLETO"/>
    <s v="2011-09-01 00:00:00.0"/>
    <s v="null"/>
    <s v="DF100295"/>
    <s v="PROFESOR TITULAR DE UNIVERSIDAD"/>
    <s v="R115"/>
    <x v="2"/>
    <n v="735"/>
    <s v="PSICOLOGÍA EVOLUTIVA Y DE LA EDUCACIÓN"/>
  </r>
  <r>
    <x v="27"/>
    <n v="16561261"/>
    <x v="6"/>
    <n v="5152"/>
    <s v="5152G"/>
    <s v="GRUPO-A"/>
    <s v="Metodología observacional en la escuela"/>
    <s v="GG"/>
    <s v="GRUPO GRANDE"/>
    <s v="5152G"/>
    <s v="GG de Metodología observacional en la escuela"/>
    <s v="GRUPO-A"/>
    <s v="GG de Metodología observacional en la escuela"/>
    <s v="1S"/>
    <n v="16561261"/>
    <s v="LAPRESA"/>
    <s v="AJAMIL"/>
    <s v="DANIEL"/>
    <s v="LAPRESA AJAMIL, DANIEL"/>
    <x v="0"/>
    <x v="0"/>
    <x v="0"/>
    <n v="4"/>
    <n v="2"/>
    <s v="dalapres"/>
    <s v="daniel.lapresa@unirioja.es"/>
    <n v="2"/>
    <n v="2"/>
    <n v="504"/>
    <s v="PROFESOR TITULAR UNIVERSIDAD"/>
    <s v="C01"/>
    <s v="TIEMPO COMPLETO"/>
    <s v="2014-09-15 00:00:00.0"/>
    <s v="null"/>
    <s v="DF100092"/>
    <s v="PROFESOR TITULAR DE UNIVERSIDAD"/>
    <s v="R115"/>
    <x v="2"/>
    <n v="187"/>
    <s v="DIDÁCTICA DE LA EXPRESIÓN CORPORAL"/>
  </r>
  <r>
    <x v="27"/>
    <n v="73587035"/>
    <x v="6"/>
    <n v="5153"/>
    <s v="5153G"/>
    <s v="GRUPO-A"/>
    <s v="Prevención e interv. en las dificultades de aprend. de las matemáticas en la escuela infantil y prim"/>
    <s v="GG"/>
    <s v="GRUPO GRANDE"/>
    <s v="5153G"/>
    <s v="GG de Prevención e interv. en las dificultades de aprend. de las matemática"/>
    <s v="GRUPO-A"/>
    <s v="GG de Prevención e interv. en las dificultades de aprend. de las matemática"/>
    <s v="1S"/>
    <n v="73587035"/>
    <s v="RIBERA"/>
    <s v="PUCHADES"/>
    <s v="JUAN MIGUEL"/>
    <s v="RIBERA PUCHADES, JUAN MIGUEL"/>
    <x v="1"/>
    <x v="0"/>
    <x v="0"/>
    <n v="0"/>
    <n v="0"/>
    <s v="juribera"/>
    <s v="juan-miguel.ribera@unirioja.es"/>
    <n v="3"/>
    <n v="3"/>
    <n v="504"/>
    <s v="PROFESOR TITULAR UNIVERSIDAD"/>
    <s v="C01"/>
    <s v="TIEMPO COMPLETO"/>
    <s v="2017-09-15 00:00:00.0"/>
    <s v="null"/>
    <s v="DF100341"/>
    <s v="PROFEESOR TITULAR DE UNIVERSIDAD"/>
    <s v="R111"/>
    <x v="7"/>
    <n v="200"/>
    <s v="DIDÁCTICA DE LA MATEMÁTICA"/>
  </r>
  <r>
    <x v="27"/>
    <n v="16546617"/>
    <x v="6"/>
    <n v="5155"/>
    <s v="5155G"/>
    <s v="GRUPO-A"/>
    <s v="El aula bilingüe en la escuela inclusiva"/>
    <s v="GG"/>
    <s v="GRUPO GRANDE"/>
    <s v="5155G"/>
    <s v="GG de El aula bilingüe en la escuela inclusiva"/>
    <s v="GRUPO-A"/>
    <s v="GG de El aula bilingüe en la escuela inclusiva"/>
    <s v="1S"/>
    <n v="16546617"/>
    <s v="BARRERAS"/>
    <s v="GÓMEZ"/>
    <s v="MARÍA ASUNCIÓN"/>
    <s v="BARRERAS GÓMEZ, MARÍA ASUNCIÓN"/>
    <x v="1"/>
    <x v="0"/>
    <x v="0"/>
    <n v="5"/>
    <n v="2"/>
    <s v="mabarrer"/>
    <s v="asuncion.barreras@unirioja.es"/>
    <n v="3"/>
    <n v="3"/>
    <n v="504"/>
    <s v="PROFESOR TITULAR UNIVERSIDAD"/>
    <s v="C01"/>
    <s v="TIEMPO COMPLETO"/>
    <s v="2017-09-15 00:00:00.0"/>
    <s v="null"/>
    <s v="DF31707"/>
    <s v="PROFESOR TITULAR DE UNIVERSIDAD"/>
    <s v="R107"/>
    <x v="6"/>
    <n v="345"/>
    <s v="FILOLOGÍA INGLESA"/>
  </r>
  <r>
    <x v="27"/>
    <n v="72786271"/>
    <x v="6"/>
    <n v="5156"/>
    <s v="5156G"/>
    <s v="GRUPO-A"/>
    <s v="Competencias para la inserción laboral en educación"/>
    <s v="GG"/>
    <s v="GRUPO GRANDE"/>
    <s v="5156G"/>
    <s v="GG de Competencias para la inserción laboral en educación"/>
    <s v="GRUPO-A"/>
    <s v="GG de Competencias para la inserción laboral en educación"/>
    <s v="1S"/>
    <n v="72786271"/>
    <s v="MONTAÑÉS"/>
    <s v="MURO"/>
    <s v="MARÍA PILAR"/>
    <s v="MONTAÑÉS MURO, MARÍA PILAR"/>
    <x v="0"/>
    <x v="0"/>
    <x v="1"/>
    <n v="1"/>
    <n v="0"/>
    <s v="mamontan"/>
    <s v="maria-pilar.montanes@unirioja.es"/>
    <n v="3"/>
    <n v="3"/>
    <n v="536"/>
    <s v="PROFESOR INTERINO"/>
    <s v="C01"/>
    <s v="TIEMPO COMPLETO"/>
    <s v="2012-09-01 00:00:00.0"/>
    <s v="null"/>
    <s v="PI100845"/>
    <s v="PROFESOR CONTRATADO INTERINO"/>
    <s v="R115"/>
    <x v="2"/>
    <n v="740"/>
    <s v="PSICOLOGÍA SOCIAL"/>
  </r>
  <r>
    <x v="28"/>
    <n v="16539010"/>
    <x v="6"/>
    <n v="5159"/>
    <s v="5159G"/>
    <s v="GRUPO-A"/>
    <s v="Métodos cuantitativos y estadísticos de investigación en Humanidades"/>
    <s v="GG"/>
    <s v="GRUPO GRANDE"/>
    <s v="5159G"/>
    <s v="GG de Métodos cuantitativos y estadísticos de investigación en Humanidades"/>
    <s v="GRUPO-A"/>
    <s v="GG de Métodos cuantitativos y estadísticos de investigación en Humanidades"/>
    <s v="1S"/>
    <n v="16539010"/>
    <s v="RUIZ"/>
    <s v="FLAÑO"/>
    <s v="PURIFICACIÓN"/>
    <s v="RUIZ FLAÑO, PURIFICACIÓN"/>
    <x v="1"/>
    <x v="0"/>
    <x v="0"/>
    <n v="5"/>
    <n v="4"/>
    <s v="puruiz"/>
    <s v="purificacion.ruiz@unirioja.es"/>
    <n v="0"/>
    <n v="0"/>
    <n v="504"/>
    <s v="PROFESOR TITULAR UNIVERSIDAD"/>
    <s v="01R"/>
    <s v="TIEMPO COMPLETO REDUCIDO"/>
    <s v="2017-09-15 00:00:00.0"/>
    <s v="null"/>
    <s v="DF3369"/>
    <s v="PROFESOR TITULAR DE UNIVERSIDAD"/>
    <s v="R114"/>
    <x v="3"/>
    <n v="430"/>
    <s v="GEOGRAFÍA FÍSICA"/>
  </r>
  <r>
    <x v="28"/>
    <n v="29127998"/>
    <x v="6"/>
    <n v="5159"/>
    <s v="5159G"/>
    <s v="GRUPO-A"/>
    <s v="Métodos cuantitativos y estadísticos de investigación en Humanidades"/>
    <s v="GG"/>
    <s v="GRUPO GRANDE"/>
    <s v="5159G"/>
    <s v="GG de Métodos cuantitativos y estadísticos de investigación en Humanidades"/>
    <s v="GRUPO-A"/>
    <s v="GG de Métodos cuantitativos y estadísticos de investigación en Humanidades"/>
    <s v="1S"/>
    <n v="29127998"/>
    <s v="LÓPEZ"/>
    <s v="VICENTE"/>
    <s v="MANUEL"/>
    <s v="LÓPEZ VICENTE, MANUEL"/>
    <x v="1"/>
    <x v="0"/>
    <x v="0"/>
    <n v="0"/>
    <n v="0"/>
    <s v="malopev"/>
    <s v="manuel.lopezv@unirioja.es"/>
    <n v="3"/>
    <n v="3"/>
    <n v="536"/>
    <s v="PROFESOR INTERINO"/>
    <s v="P06"/>
    <s v="TIEMPO PARCIAL (6+6 HORAS)"/>
    <s v="2018-10-08 00:00:00.0"/>
    <s v="2019-09-14 00:00:00.0"/>
    <s v="PI101440"/>
    <s v="PROFESOR CONTRATADO INTERINO"/>
    <s v="R114"/>
    <x v="3"/>
    <n v="10"/>
    <s v="ANÁLISIS GEOGRÁFICO REGIONAL"/>
  </r>
  <r>
    <x v="28"/>
    <n v="16535879"/>
    <x v="6"/>
    <n v="5160"/>
    <s v="5160G"/>
    <s v="GRUPO-A"/>
    <s v="Tecnologías de la información y la comunicación y Humanidades digitales"/>
    <s v="GG"/>
    <s v="GRUPO GRANDE"/>
    <s v="5160G"/>
    <s v="GG de Tecnologías de la información y la comunicación y Humanidades digital"/>
    <s v="GRUPO-A"/>
    <s v="GG de Tecnologías de la información y la comunicación y Humanidades digital"/>
    <s v="1S"/>
    <n v="16535879"/>
    <s v="IÑARREA"/>
    <s v="LAS HERAS"/>
    <s v="IGNACIO"/>
    <s v="IÑARREA LAS HERAS, IGNACIO"/>
    <x v="1"/>
    <x v="0"/>
    <x v="0"/>
    <n v="5"/>
    <n v="3"/>
    <s v="iinarrea"/>
    <s v="ignacio.inarrea@unirioja.es"/>
    <n v="3"/>
    <n v="3"/>
    <n v="500"/>
    <s v="CATEDRATICO DE UNIVERSIDAD"/>
    <s v="C01"/>
    <s v="TIEMPO COMPLETO"/>
    <s v="2017-12-18 00:00:00.0"/>
    <s v="null"/>
    <s v="DF100353"/>
    <s v="CATEDRÁTICO DE UNIVERSIDAD"/>
    <s v="R107"/>
    <x v="6"/>
    <n v="335"/>
    <s v="FILOLOGÍA FRANCESA"/>
  </r>
  <r>
    <x v="28"/>
    <n v="16519554"/>
    <x v="6"/>
    <n v="5161"/>
    <s v="5161G"/>
    <s v="GRUPO-A"/>
    <s v="Claves de interpretación cultural de los textos"/>
    <s v="GG"/>
    <s v="GRUPO GRANDE"/>
    <s v="5161G"/>
    <s v="GG de Claves de interpretación cultural de los textos"/>
    <s v="GRUPO-A"/>
    <s v="GG de Claves de interpretación cultural de los textos"/>
    <s v="2S"/>
    <n v="16519554"/>
    <s v="MURO"/>
    <s v="MUNILLA"/>
    <s v="MIGUEL ANGEL"/>
    <s v="MURO MUNILLA, MIGUEL ANGEL"/>
    <x v="1"/>
    <x v="0"/>
    <x v="0"/>
    <n v="6"/>
    <n v="4"/>
    <s v="mimuro"/>
    <s v="miguel-angel.muro@unirioja.es"/>
    <n v="1.5"/>
    <n v="1.5"/>
    <n v="500"/>
    <s v="CATEDRATICO DE UNIVERSIDAD"/>
    <s v="C01"/>
    <s v="TIEMPO COMPLETO"/>
    <s v="2017-12-12 00:00:00.0"/>
    <s v="null"/>
    <s v="DF100350"/>
    <s v="CATEDRÁTICO DE UNIVERSIDAD"/>
    <s v="R106"/>
    <x v="5"/>
    <n v="796"/>
    <s v="TEORÍA DE LA LITERATURA Y LITERATURA COMPARADA"/>
  </r>
  <r>
    <x v="28"/>
    <n v="16578573"/>
    <x v="6"/>
    <n v="5161"/>
    <s v="5161G"/>
    <s v="GRUPO-A"/>
    <s v="Claves de interpretación cultural de los textos"/>
    <s v="GG"/>
    <s v="GRUPO GRANDE"/>
    <s v="5161G"/>
    <s v="GG de Claves de interpretación cultural de los textos"/>
    <s v="GRUPO-A"/>
    <s v="GG de Claves de interpretación cultural de los textos"/>
    <s v="2S"/>
    <n v="16578573"/>
    <s v="PEÑA"/>
    <s v="CERVEL"/>
    <s v="MARÍA SANDRA"/>
    <s v="PEÑA CERVEL, MARÍA SANDRA"/>
    <x v="0"/>
    <x v="0"/>
    <x v="0"/>
    <n v="3"/>
    <n v="3"/>
    <s v="mapenac"/>
    <s v="sandra.pena@unirioja.es"/>
    <n v="1"/>
    <n v="1"/>
    <n v="504"/>
    <s v="PROFESOR TITULAR UNIVERSIDAD"/>
    <s v="01R"/>
    <s v="TIEMPO COMPLETO REDUCIDO"/>
    <s v="2017-09-15 00:00:00.0"/>
    <s v="null"/>
    <s v="DF31712"/>
    <s v="PROFESOR TITULAR DE UNIVERSIDAD"/>
    <s v="R107"/>
    <x v="6"/>
    <n v="345"/>
    <s v="FILOLOGÍA INGLESA"/>
  </r>
  <r>
    <x v="28"/>
    <n v="72692212"/>
    <x v="6"/>
    <n v="5161"/>
    <s v="5161G"/>
    <s v="GRUPO-A"/>
    <s v="Claves de interpretación cultural de los textos"/>
    <s v="GG"/>
    <s v="GRUPO GRANDE"/>
    <s v="5161G"/>
    <s v="GG de Claves de interpretación cultural de los textos"/>
    <s v="GRUPO-A"/>
    <s v="GG de Claves de interpretación cultural de los textos"/>
    <s v="2S"/>
    <n v="72692212"/>
    <s v="IZA"/>
    <s v="ERVITI"/>
    <s v="ANEIDER"/>
    <s v="IZA ERVITI, ANEIDER"/>
    <x v="0"/>
    <x v="0"/>
    <x v="0"/>
    <n v="1"/>
    <n v="0"/>
    <s v="aniza"/>
    <s v="aneider.izae@unirioja.es"/>
    <n v="0.5"/>
    <n v="0.5"/>
    <n v="536"/>
    <s v="PROFESOR INTERINO"/>
    <s v="C01"/>
    <s v="TIEMPO COMPLETO"/>
    <s v="2015-12-22 00:00:00.0"/>
    <s v="null"/>
    <s v="PI101034"/>
    <s v="PROFESOR CONTRATADO INTERINO"/>
    <s v="R107"/>
    <x v="6"/>
    <n v="345"/>
    <s v="FILOLOGÍA INGLESA"/>
  </r>
  <r>
    <x v="28"/>
    <n v="16525052"/>
    <x v="6"/>
    <n v="5162"/>
    <s v="5162G"/>
    <s v="GRUPO-A"/>
    <s v="Técnicas avanzadas de expresión y comunicación para el ámbito académico"/>
    <s v="GG"/>
    <s v="GRUPO GRANDE"/>
    <s v="5162G"/>
    <s v="GG de Técnicas avanzadas de expresión y comunicación para el ámbito a"/>
    <s v="GRUPO-A"/>
    <s v="GG de Técnicas avanzadas de expresión y comunicación para el"/>
    <s v="2S"/>
    <n v="16525052"/>
    <s v="BALMASEDA"/>
    <s v="MAESTU"/>
    <s v="ENRIQUE"/>
    <s v="BALMASEDA MAESTU, ENRIQUE"/>
    <x v="0"/>
    <x v="0"/>
    <x v="0"/>
    <n v="4"/>
    <n v="1"/>
    <s v="enbalmas"/>
    <s v="enrique.balmaseda@unirioja.es"/>
    <n v="1.5"/>
    <n v="1.5"/>
    <n v="504"/>
    <s v="PROFESOR TITULAR UNIVERSIDAD"/>
    <s v="01A"/>
    <s v="TIEMPO COMPLETO AMPLIADO"/>
    <s v="2018-09-17 00:00:00.0"/>
    <s v="null"/>
    <s v="DF100331"/>
    <s v="PROFESOR TITULAR DE UNIVERSIDAD"/>
    <s v="R106"/>
    <x v="5"/>
    <n v="567"/>
    <s v="LENGUA ESPAÑOLA"/>
  </r>
  <r>
    <x v="28"/>
    <n v="16570999"/>
    <x v="6"/>
    <n v="5162"/>
    <s v="5162G"/>
    <s v="GRUPO-A"/>
    <s v="Técnicas avanzadas de expresión y comunicación para el ámbito académico"/>
    <s v="GG"/>
    <s v="GRUPO GRANDE"/>
    <s v="5162G"/>
    <s v="GG de Técnicas avanzadas de expresión y comunicación para el ámbito a"/>
    <s v="GRUPO-A"/>
    <s v="GG de Técnicas avanzadas de expresión y comunicación para el"/>
    <s v="2S"/>
    <n v="16570999"/>
    <s v="TERRAZAS"/>
    <s v="GALLEGO"/>
    <s v="MELANIA"/>
    <s v="TERRAZAS GALLEGO, MELANIA"/>
    <x v="0"/>
    <x v="0"/>
    <x v="0"/>
    <n v="3"/>
    <n v="1"/>
    <s v="mterraza"/>
    <s v="melania.terrazas@unirioja.es"/>
    <n v="1.5"/>
    <n v="1.5"/>
    <n v="504"/>
    <s v="PROFESOR TITULAR UNIVERSIDAD"/>
    <s v="C01"/>
    <s v="TIEMPO COMPLETO"/>
    <s v="2016-11-26 00:00:00.0"/>
    <s v="null"/>
    <s v="DF100334"/>
    <s v="PROFESOR TITULAR DE UNIVERSIDAD"/>
    <s v="R107"/>
    <x v="6"/>
    <n v="345"/>
    <s v="FILOLOGÍA INGLESA"/>
  </r>
  <r>
    <x v="28"/>
    <n v="33425722"/>
    <x v="6"/>
    <n v="5163"/>
    <s v="5163G"/>
    <s v="GRUPO-A"/>
    <s v="Fuentes para la investigación en Humanidades"/>
    <s v="GG"/>
    <s v="GRUPO GRANDE"/>
    <s v="5163G"/>
    <s v="GG de Fuentes para la investigación en Humanidades"/>
    <s v="GRUPO-A"/>
    <s v="GG de Fuentes para la investigación en Humanidades"/>
    <s v="1S"/>
    <n v="33425722"/>
    <s v="ANDUEZA"/>
    <s v="UNANUA"/>
    <s v="Mª DEL PILAR"/>
    <s v="ANDUEZA UNANUA, Mª DEL PILAR"/>
    <x v="0"/>
    <x v="0"/>
    <x v="0"/>
    <n v="0"/>
    <n v="0"/>
    <s v="mdanduez"/>
    <s v="m-del-pilar.andueza@unirioja.es"/>
    <n v="1.5"/>
    <n v="1.5"/>
    <n v="504"/>
    <s v="PROFESOR TITULAR UNIVERSIDAD"/>
    <s v="C01"/>
    <s v="TIEMPO COMPLETO"/>
    <s v="2017-09-15 00:00:00.0"/>
    <s v="null"/>
    <s v="DF100343"/>
    <s v="PROFESOR TITULAR DE UNIVERSIDAD"/>
    <s v="R114"/>
    <x v="3"/>
    <n v="465"/>
    <s v="HISTORIA DEL ARTE"/>
  </r>
  <r>
    <x v="28"/>
    <n v="16539110"/>
    <x v="6"/>
    <n v="5164"/>
    <s v="5164G"/>
    <s v="GRUPO-A"/>
    <s v="Literaturas en inglés y cultura visual"/>
    <s v="GG"/>
    <s v="GRUPO GRANDE"/>
    <s v="5164G"/>
    <s v="GG de Literaturas en inglés y cultura visual"/>
    <s v="GRUPO-A"/>
    <s v="GG de Literaturas en inglés y cultura visual"/>
    <s v="1S"/>
    <n v="16539110"/>
    <s v="HERNÁEZ"/>
    <s v="LERENA"/>
    <s v="MARÍA JESÚS"/>
    <s v="HERNÁEZ LERENA, MARÍA JESÚS"/>
    <x v="0"/>
    <x v="0"/>
    <x v="0"/>
    <n v="5"/>
    <n v="3"/>
    <s v="mjhernae"/>
    <s v="mariaj.hernaez@unirioja.es"/>
    <n v="3"/>
    <n v="3"/>
    <n v="504"/>
    <s v="PROFESOR TITULAR UNIVERSIDAD"/>
    <s v="01R"/>
    <s v="TIEMPO COMPLETO REDUCIDO"/>
    <s v="2017-09-15 00:00:00.0"/>
    <s v="null"/>
    <s v="DF31691"/>
    <s v="TITULAR DE UNIVERSIDAD"/>
    <s v="R107"/>
    <x v="6"/>
    <n v="345"/>
    <s v="FILOLOGÍA INGLESA"/>
  </r>
  <r>
    <x v="28"/>
    <n v="9398535"/>
    <x v="6"/>
    <n v="5165"/>
    <s v="5165G"/>
    <s v="GRUPO-A"/>
    <s v="Estrategias de identidad en la literatura y el cine en lengua inglesa"/>
    <s v="GG"/>
    <s v="GRUPO GRANDE"/>
    <s v="5165G"/>
    <s v="GG de Estrategias de identidad en la literatura y el cine en lengua inglesa"/>
    <s v="GRUPO-A"/>
    <s v="GG de Estrategias de identidad en la literatura y el cine en lengua inglesa"/>
    <s v="1S"/>
    <n v="9398535"/>
    <s v="DÍAZ"/>
    <s v="CUESTA"/>
    <s v="JOSÉ"/>
    <s v="DÍAZ CUESTA, JOSÉ"/>
    <x v="1"/>
    <x v="0"/>
    <x v="0"/>
    <n v="4"/>
    <n v="1"/>
    <s v="josediaz"/>
    <s v="jose.diaz-cuesta@unirioja.es"/>
    <n v="1"/>
    <n v="1"/>
    <n v="534"/>
    <s v="CONTRATADO DOCTOR -TIPO 1"/>
    <s v="C01"/>
    <s v="TIEMPO COMPLETO"/>
    <s v="2012-02-03 00:00:00.0"/>
    <s v="null"/>
    <s v="DF32499"/>
    <s v="CONTRATADO DOCTOR"/>
    <s v="R107"/>
    <x v="6"/>
    <n v="345"/>
    <s v="FILOLOGÍA INGLESA"/>
  </r>
  <r>
    <x v="28"/>
    <n v="13748929"/>
    <x v="6"/>
    <n v="5165"/>
    <s v="5165G"/>
    <s v="GRUPO-A"/>
    <s v="Estrategias de identidad en la literatura y el cine en lengua inglesa"/>
    <s v="GG"/>
    <s v="GRUPO GRANDE"/>
    <s v="5165G"/>
    <s v="GG de Estrategias de identidad en la literatura y el cine en lengua inglesa"/>
    <s v="GRUPO-A"/>
    <s v="GG de Estrategias de identidad en la literatura y el cine en lengua inglesa"/>
    <s v="1S"/>
    <n v="13748929"/>
    <s v="VILLAR"/>
    <s v="FLOR"/>
    <s v="CARLOS JOSÉ"/>
    <s v="VILLAR FLOR, CARLOS JOSÉ"/>
    <x v="1"/>
    <x v="0"/>
    <x v="0"/>
    <n v="4"/>
    <n v="2"/>
    <s v="cavillar"/>
    <s v="carlos.villar@unirioja.es"/>
    <n v="1"/>
    <n v="1"/>
    <n v="504"/>
    <s v="PROFESOR TITULAR UNIVERSIDAD"/>
    <s v="C01"/>
    <s v="TIEMPO COMPLETO"/>
    <s v="2014-09-15 00:00:00.0"/>
    <s v="null"/>
    <s v="DF31687"/>
    <s v="TITULAR DE UNIVERSIDAD"/>
    <s v="R107"/>
    <x v="6"/>
    <n v="345"/>
    <s v="FILOLOGÍA INGLESA"/>
  </r>
  <r>
    <x v="28"/>
    <n v="16557120"/>
    <x v="6"/>
    <n v="5165"/>
    <s v="5165G"/>
    <s v="GRUPO-A"/>
    <s v="Estrategias de identidad en la literatura y el cine en lengua inglesa"/>
    <s v="GG"/>
    <s v="GRUPO GRANDE"/>
    <s v="5165G"/>
    <s v="GG de Estrategias de identidad en la literatura y el cine en lengua inglesa"/>
    <s v="GRUPO-A"/>
    <s v="GG de Estrategias de identidad en la literatura y el cine en lengua inglesa"/>
    <s v="1S"/>
    <n v="16557120"/>
    <s v="ASENSIO"/>
    <s v="ARÓSTEGUI"/>
    <s v="MARÍA DEL MAR"/>
    <s v="ASENSIO ARÓSTEGUI, MARÍA DEL MAR"/>
    <x v="0"/>
    <x v="0"/>
    <x v="0"/>
    <n v="4"/>
    <n v="0"/>
    <s v="masensio"/>
    <s v="mar.asensio@unirioja.es"/>
    <n v="1"/>
    <n v="1"/>
    <n v="504"/>
    <s v="PROFESOR TITULAR UNIVERSIDAD"/>
    <s v="C01"/>
    <s v="TIEMPO COMPLETO"/>
    <s v="2018-12-24 00:00:00.0"/>
    <s v="null"/>
    <s v="DF100364"/>
    <s v="PROFESOR TITULAR DE UNIVERSIDAD"/>
    <s v="R107"/>
    <x v="6"/>
    <n v="345"/>
    <s v="FILOLOGÍA INGLESA"/>
  </r>
  <r>
    <x v="28"/>
    <n v="16546617"/>
    <x v="6"/>
    <n v="5166"/>
    <s v="5166G"/>
    <s v="GRUPO-A"/>
    <s v="Traducción literaria inglés-español/español-inglés"/>
    <s v="GG"/>
    <s v="GRUPO GRANDE"/>
    <s v="5166G"/>
    <s v="GG de Traducción literaria inglés-español/español-inglés"/>
    <s v="GRUPO-A"/>
    <s v="GG de Traducción literaria inglés-español/español-inglés"/>
    <s v="1S"/>
    <n v="16546617"/>
    <s v="BARRERAS"/>
    <s v="GÓMEZ"/>
    <s v="MARÍA ASUNCIÓN"/>
    <s v="BARRERAS GÓMEZ, MARÍA ASUNCIÓN"/>
    <x v="1"/>
    <x v="0"/>
    <x v="0"/>
    <n v="5"/>
    <n v="2"/>
    <s v="mabarrer"/>
    <s v="asuncion.barreras@unirioja.es"/>
    <n v="1.5"/>
    <n v="1.5"/>
    <n v="504"/>
    <s v="PROFESOR TITULAR UNIVERSIDAD"/>
    <s v="C01"/>
    <s v="TIEMPO COMPLETO"/>
    <s v="2017-09-15 00:00:00.0"/>
    <s v="null"/>
    <s v="DF31707"/>
    <s v="PROFESOR TITULAR DE UNIVERSIDAD"/>
    <s v="R107"/>
    <x v="6"/>
    <n v="345"/>
    <s v="FILOLOGÍA INGLESA"/>
  </r>
  <r>
    <x v="28"/>
    <n v="16583327"/>
    <x v="6"/>
    <n v="5166"/>
    <s v="5166G"/>
    <s v="GRUPO-A"/>
    <s v="Traducción literaria inglés-español/español-inglés"/>
    <s v="GG"/>
    <s v="GRUPO GRANDE"/>
    <s v="5166G"/>
    <s v="GG de Traducción literaria inglés-español/español-inglés"/>
    <s v="GRUPO-A"/>
    <s v="GG de Traducción literaria inglés-español/español-inglés"/>
    <s v="1S"/>
    <n v="16583327"/>
    <s v="FLORES"/>
    <s v="MORENO"/>
    <s v="CRISTINA"/>
    <s v="FLORES MORENO, CRISTINA"/>
    <x v="1"/>
    <x v="0"/>
    <x v="0"/>
    <n v="2"/>
    <n v="0"/>
    <s v="criflormore"/>
    <s v="cristina.flores@unirioja.es"/>
    <n v="1.5"/>
    <n v="1.5"/>
    <n v="504"/>
    <s v="PROFESOR TITULAR UNIVERSIDAD"/>
    <s v="C01"/>
    <s v="TIEMPO COMPLETO"/>
    <s v="2018-11-26 00:00:00.0"/>
    <s v="null"/>
    <s v="DF100363"/>
    <s v="PROFESOR TITULAR DE UNIVERSIDAD"/>
    <s v="R107"/>
    <x v="6"/>
    <n v="345"/>
    <s v="FILOLOGÍA INGLESA"/>
  </r>
  <r>
    <x v="28"/>
    <n v="16568247"/>
    <x v="6"/>
    <n v="5167"/>
    <s v="5167G"/>
    <s v="GRUPO-A"/>
    <s v="Lengua inglesa y cognición"/>
    <s v="GG"/>
    <s v="GRUPO GRANDE"/>
    <s v="5167G"/>
    <s v="GG de Lengua inglesa y cognición"/>
    <s v="GRUPO-A"/>
    <s v="GG de Lengua inglesa y cognición"/>
    <s v="1S"/>
    <n v="16568247"/>
    <s v="PÉREZ"/>
    <s v="HERNÁNDEZ"/>
    <s v="MARÍA LORENA"/>
    <s v="PÉREZ HERNÁNDEZ, MARÍA LORENA"/>
    <x v="0"/>
    <x v="0"/>
    <x v="0"/>
    <n v="4"/>
    <n v="3"/>
    <s v="loperez"/>
    <s v="lorena.perez@unirioja.es"/>
    <n v="3"/>
    <n v="3"/>
    <n v="504"/>
    <s v="PROFESOR TITULAR UNIVERSIDAD"/>
    <s v="01R"/>
    <s v="TIEMPO COMPLETO REDUCIDO"/>
    <s v="2016-09-15 00:00:00.0"/>
    <s v="null"/>
    <s v="DF100072"/>
    <s v="PROFESOR TITULAR DE UNIVERSIDAD"/>
    <s v="R107"/>
    <x v="6"/>
    <n v="345"/>
    <s v="FILOLOGÍA INGLESA"/>
  </r>
  <r>
    <x v="28"/>
    <n v="16535060"/>
    <x v="6"/>
    <n v="5168"/>
    <s v="5168G"/>
    <s v="GRUPO-A"/>
    <s v="Semántica y pragmática de la Lengua inglesa"/>
    <s v="GG"/>
    <s v="GRUPO GRANDE"/>
    <s v="5168G"/>
    <s v="GG de Semántica y pragmática de la Lengua inglesa"/>
    <s v="GRUPO-A"/>
    <s v="GG de Semántica y pragmática de la Lengua inglesa"/>
    <s v="1S"/>
    <n v="16535060"/>
    <s v="RUIZ DE MENDOZA"/>
    <s v="IBÁÑEZ"/>
    <s v="FRANCISCO JOSÉ"/>
    <s v="RUIZ DE MENDOZA IBÁÑEZ, FRANCISCO JOSÉ"/>
    <x v="0"/>
    <x v="0"/>
    <x v="0"/>
    <n v="6"/>
    <n v="4"/>
    <s v="franruiz"/>
    <s v="francisco.ruizdemendoza@unirioja.es"/>
    <n v="1.5"/>
    <n v="1.5"/>
    <n v="500"/>
    <s v="CATEDRATICO DE UNIVERSIDAD"/>
    <s v="01R"/>
    <s v="TIEMPO COMPLETO REDUCIDO"/>
    <s v="2016-09-15 00:00:00.0"/>
    <s v="null"/>
    <s v="DF31674"/>
    <s v="CATEDRÁTICO DE UNIVERSIDAD"/>
    <s v="R107"/>
    <x v="6"/>
    <n v="345"/>
    <s v="FILOLOGÍA INGLESA"/>
  </r>
  <r>
    <x v="28"/>
    <n v="17718016"/>
    <x v="6"/>
    <n v="5169"/>
    <s v="5169G"/>
    <s v="GRUPO-A"/>
    <s v="Inglés antiguo: análisis lingüístico y textual"/>
    <s v="GG"/>
    <s v="GRUPO GRANDE"/>
    <s v="5169G"/>
    <s v="GG de Inglés antiguo: análisis lingüístico y textual"/>
    <s v="GRUPO-A"/>
    <s v="GG de Inglés antiguo: análisis lingüístico y textual"/>
    <s v="1S"/>
    <n v="17718016"/>
    <s v="MARTÍN"/>
    <s v="ARISTA"/>
    <s v="FRANCISCO J."/>
    <s v="MARTÍN ARISTA, FRANCISCO J."/>
    <x v="1"/>
    <x v="0"/>
    <x v="0"/>
    <n v="5"/>
    <n v="4"/>
    <s v="jamartin"/>
    <s v="javier.martin@unirioja.es"/>
    <n v="3"/>
    <n v="3"/>
    <n v="500"/>
    <s v="CATEDRATICO DE UNIVERSIDAD"/>
    <s v="01R"/>
    <s v="TIEMPO COMPLETO REDUCIDO"/>
    <s v="2018-09-17 00:00:00.0"/>
    <s v="null"/>
    <s v="DF100327"/>
    <s v="CATEDRÁTICO DE UNIVERSIDAD"/>
    <s v="R107"/>
    <x v="6"/>
    <n v="345"/>
    <s v="FILOLOGÍA INGLESA"/>
  </r>
  <r>
    <x v="28"/>
    <n v="16498683"/>
    <x v="6"/>
    <n v="5170"/>
    <s v="5170G"/>
    <s v="GRUPO-A"/>
    <s v="Adquisición del léxico en inglés como lengua extranjera"/>
    <s v="GG"/>
    <s v="GRUPO GRANDE"/>
    <s v="5170G"/>
    <s v="GG de Adquisición del léxico en inglés como lengua extranjera"/>
    <s v="GRUPO-A"/>
    <s v="GG de Adquisición del léxico en inglés como lengua extranjera"/>
    <s v="1S"/>
    <n v="16498683"/>
    <s v="JIMÉNEZ"/>
    <s v="CATALÁN"/>
    <s v="ROSA MARÍA"/>
    <s v="JIMÉNEZ CATALÁN, ROSA MARÍA"/>
    <x v="1"/>
    <x v="0"/>
    <x v="0"/>
    <n v="5"/>
    <n v="4"/>
    <s v="rmjimene"/>
    <s v="rosa.jimenez@unirioja.es"/>
    <n v="3"/>
    <n v="3"/>
    <n v="500"/>
    <s v="CATEDRATICO DE UNIVERSIDAD"/>
    <s v="01R"/>
    <s v="TIEMPO COMPLETO REDUCIDO"/>
    <s v="2016-04-15 00:00:00.0"/>
    <s v="null"/>
    <s v="DF100328"/>
    <s v="CATEDRÁTICO DE UNIVERSIDAD"/>
    <s v="R107"/>
    <x v="6"/>
    <n v="345"/>
    <s v="FILOLOGÍA INGLESA"/>
  </r>
  <r>
    <x v="28"/>
    <n v="73152016"/>
    <x v="6"/>
    <n v="5171"/>
    <s v="5171G"/>
    <s v="GRUPO-A"/>
    <s v="Retórica y análisis del discurso"/>
    <s v="GG"/>
    <s v="GRUPO GRANDE"/>
    <s v="5171G"/>
    <s v="GG de Retórica y análisis del discurso"/>
    <s v="GRUPO-A"/>
    <s v="GG de Retórica y análisis del discurso"/>
    <s v="1S"/>
    <n v="73152016"/>
    <s v="CABALLERO"/>
    <s v="LÓPEZ"/>
    <s v="JOSÉ ANTONIO"/>
    <s v="CABALLERO LÓPEZ, JOSÉ ANTONIO"/>
    <x v="0"/>
    <x v="0"/>
    <x v="0"/>
    <n v="6"/>
    <n v="4"/>
    <s v="jcaballe"/>
    <s v="antonio.caballero@unirioja.es"/>
    <n v="3"/>
    <n v="3"/>
    <n v="500"/>
    <s v="CATEDRATICO DE UNIVERSIDAD"/>
    <s v="01R"/>
    <s v="TIEMPO COMPLETO REDUCIDO"/>
    <s v="2016-11-12 00:00:00.0"/>
    <s v="null"/>
    <s v="DF100337"/>
    <s v="CATEDRÁTICO DE UNIVERSIDAD"/>
    <s v="R106"/>
    <x v="5"/>
    <n v="340"/>
    <s v="FILOLOGÍA GRIEGA"/>
  </r>
  <r>
    <x v="28"/>
    <n v="70865948"/>
    <x v="6"/>
    <n v="5172"/>
    <s v="5172G"/>
    <s v="GRUPO-A"/>
    <s v="Bilingüismo, biculturalismo y sociedad"/>
    <s v="GG"/>
    <s v="GRUPO GRANDE"/>
    <s v="5172G"/>
    <s v="GG de Bilingüismo, biculturalismo y sociedad"/>
    <s v="GRUPO-A"/>
    <s v="GG de Bilingüismo, biculturalismo y sociedad"/>
    <s v="1S"/>
    <n v="70865948"/>
    <s v="FASLA"/>
    <s v="FERNÁNDEZ"/>
    <s v="DALILA"/>
    <s v="FASLA FERNÁNDEZ, DALILA"/>
    <x v="1"/>
    <x v="0"/>
    <x v="0"/>
    <n v="4"/>
    <n v="1"/>
    <s v="dafasla"/>
    <s v="dalila.fasla@unirioja.es"/>
    <n v="3"/>
    <n v="3"/>
    <n v="504"/>
    <s v="PROFESOR TITULAR UNIVERSIDAD"/>
    <s v="01A"/>
    <s v="TIEMPO COMPLETO AMPLIADO"/>
    <s v="2012-09-01 00:00:00.0"/>
    <s v="null"/>
    <s v="DF100036"/>
    <s v="PROFESOR TITULAR DE UNIVERSIDAD"/>
    <s v="R106"/>
    <x v="5"/>
    <n v="575"/>
    <s v="LINGÜÍSTICA GENERAL"/>
  </r>
  <r>
    <x v="28"/>
    <n v="13059875"/>
    <x v="6"/>
    <n v="5174"/>
    <s v="5174G"/>
    <s v="GRUPO-A"/>
    <s v="La novela picaresca española: revisión crítica"/>
    <s v="GG"/>
    <s v="GRUPO GRANDE"/>
    <s v="5174G"/>
    <s v="GG de La novela picaresca española: revisión crítica"/>
    <s v="GRUPO-A"/>
    <s v="GG de La novela picaresca española: revisión crítica"/>
    <s v="1S"/>
    <n v="13059875"/>
    <s v="BRAVO"/>
    <s v="VEGA"/>
    <s v="JULIAN TOMÁS"/>
    <s v="BRAVO VEGA, JULIAN TOMÁS"/>
    <x v="1"/>
    <x v="0"/>
    <x v="0"/>
    <n v="6"/>
    <n v="2"/>
    <s v="jubravo"/>
    <s v="julian.bravo@unirioja.es"/>
    <n v="3"/>
    <n v="3"/>
    <n v="504"/>
    <s v="PROFESOR TITULAR UNIVERSIDAD"/>
    <s v="01A"/>
    <s v="TIEMPO COMPLETO AMPLIADO"/>
    <s v="2012-09-01 00:00:00.0"/>
    <s v="null"/>
    <s v="DF31545"/>
    <s v="TITULAR DE UNIVERSIDAD"/>
    <s v="R106"/>
    <x v="5"/>
    <n v="583"/>
    <s v="LITERATURA ESPAÑOLA"/>
  </r>
  <r>
    <x v="28"/>
    <n v="1085841"/>
    <x v="6"/>
    <n v="5175"/>
    <s v="5175G"/>
    <s v="GRUPO-A"/>
    <s v="El Romanticismo en el teatro español"/>
    <s v="GG"/>
    <s v="GRUPO GRANDE"/>
    <s v="5175G"/>
    <s v="GG de El Romanticismo en el teatro español"/>
    <s v="GRUPO-A"/>
    <s v="GG de El Romanticismo en el teatro español"/>
    <s v="1S"/>
    <n v="1085841"/>
    <s v="DOMÍNGUEZ"/>
    <s v="MATITO"/>
    <s v="FRANCISCO"/>
    <s v="DOMÍNGUEZ MATITO, FRANCISCO"/>
    <x v="1"/>
    <x v="0"/>
    <x v="0"/>
    <n v="4"/>
    <n v="3"/>
    <s v="frdoming"/>
    <s v="fd.matito@unirioja.es"/>
    <n v="1"/>
    <n v="1"/>
    <n v="500"/>
    <s v="CATEDRATICO DE UNIVERSIDAD"/>
    <s v="C01"/>
    <s v="TIEMPO COMPLETO"/>
    <s v="2018-09-17 00:00:00.0"/>
    <s v="null"/>
    <s v="DF100351"/>
    <s v="CATEDRÁTICO DE UNIVERSIDAD"/>
    <s v="R106"/>
    <x v="5"/>
    <n v="583"/>
    <s v="LITERATURA ESPAÑOLA"/>
  </r>
  <r>
    <x v="28"/>
    <n v="34798214"/>
    <x v="6"/>
    <n v="5175"/>
    <s v="5175G"/>
    <s v="GRUPO-A"/>
    <s v="El Romanticismo en el teatro español"/>
    <s v="GG"/>
    <s v="GRUPO GRANDE"/>
    <s v="5175G"/>
    <s v="GG de El Romanticismo en el teatro español"/>
    <s v="GRUPO-A"/>
    <s v="GG de El Romanticismo en el teatro español"/>
    <s v="1S"/>
    <n v="34798214"/>
    <s v="MARTÍNEZ"/>
    <s v="LÓPEZ"/>
    <s v="Mª ISABEL"/>
    <s v="MARTÍNEZ LÓPEZ, Mª ISABEL"/>
    <x v="0"/>
    <x v="0"/>
    <x v="0"/>
    <n v="3"/>
    <n v="0"/>
    <s v="mamartlop"/>
    <s v="maribel.martinez@unirioja.es"/>
    <n v="2"/>
    <n v="2"/>
    <n v="504"/>
    <s v="PROFESOR TITULAR UNIVERSIDAD"/>
    <s v="C01"/>
    <s v="TIEMPO COMPLETO"/>
    <s v="2018-11-26 00:00:00.0"/>
    <s v="null"/>
    <s v="DF31547"/>
    <s v="PROFESOR TITULAR DE UNIVERSIDAD"/>
    <s v="R106"/>
    <x v="5"/>
    <n v="583"/>
    <s v="LITERATURA ESPAÑOLA"/>
  </r>
  <r>
    <x v="28"/>
    <n v="16512623"/>
    <x v="6"/>
    <n v="5176"/>
    <s v="5176G"/>
    <s v="GRUPO-A"/>
    <s v="Exilio y literatura en la España del siglo XX"/>
    <s v="GG"/>
    <s v="GRUPO GRANDE"/>
    <s v="5176G"/>
    <s v="GG de Exilio y literatura en la España del siglo XX"/>
    <s v="GRUPO-A"/>
    <s v="GG de Exilio y literatura en la España del siglo XX"/>
    <s v="1S"/>
    <n v="16512623"/>
    <s v="GONZÁLEZ DE GARAY"/>
    <s v="FERNÁNDEZ"/>
    <s v="MARÍA TERESA"/>
    <s v="GONZÁLEZ DE GARAY FERNÁNDEZ, MARÍA TERESA"/>
    <x v="0"/>
    <x v="0"/>
    <x v="0"/>
    <n v="6"/>
    <n v="4"/>
    <s v="tdgaray"/>
    <s v="teresa.gonzalez@unirioja.es"/>
    <n v="3"/>
    <n v="3"/>
    <n v="504"/>
    <s v="PROFESOR TITULAR UNIVERSIDAD"/>
    <s v="01R"/>
    <s v="TIEMPO COMPLETO REDUCIDO"/>
    <s v="2013-09-01 00:00:00.0"/>
    <s v="null"/>
    <s v="DF31546"/>
    <s v="TITULAR DE UNIVERSIDAD"/>
    <s v="R106"/>
    <x v="5"/>
    <n v="583"/>
    <s v="LITERATURA ESPAÑOLA"/>
  </r>
  <r>
    <x v="28"/>
    <n v="16536532"/>
    <x v="6"/>
    <n v="5178"/>
    <s v="5178G"/>
    <s v="GRUPO-A"/>
    <s v="Arqueología prehistórica y de la Antigüedad"/>
    <s v="GG"/>
    <s v="GRUPO GRANDE"/>
    <s v="5178G"/>
    <s v="GG de Arqueología prehistórica y de la Antigüedad"/>
    <s v="GRUPO-A"/>
    <s v="GG de Arqueología prehistórica y de la Antigüedad"/>
    <s v="1S"/>
    <n v="16536532"/>
    <s v="CASTILLO"/>
    <s v="PASCUAL"/>
    <s v="MARÍA JOSEFA"/>
    <s v="CASTILLO PASCUAL, MARÍA JOSEFA"/>
    <x v="0"/>
    <x v="0"/>
    <x v="0"/>
    <n v="5"/>
    <n v="2"/>
    <s v="mjcasti"/>
    <s v="mariajose.castillo@unirioja.es"/>
    <n v="3"/>
    <n v="3"/>
    <n v="504"/>
    <s v="PROFESOR TITULAR UNIVERSIDAD"/>
    <s v="C01"/>
    <s v="TIEMPO COMPLETO"/>
    <s v="2015-09-15 00:00:00.0"/>
    <s v="null"/>
    <s v="DF3402"/>
    <s v="TITULAR DE UNIVERSIDAD"/>
    <s v="R114"/>
    <x v="3"/>
    <n v="445"/>
    <s v="HISTORIA ANTIGUA"/>
  </r>
  <r>
    <x v="28"/>
    <n v="13103464"/>
    <x v="6"/>
    <n v="5179"/>
    <s v="5179G"/>
    <s v="GRUPO-A"/>
    <s v="Patrimonio histórico y documental de la Edad Media"/>
    <s v="GG"/>
    <s v="GRUPO GRANDE"/>
    <s v="5179G"/>
    <s v="GG de Patrimonio histórico y documental de la Edad Media"/>
    <s v="GRUPO-A"/>
    <s v="GG de Patrimonio histórico y documental de la Edad Media"/>
    <s v="1S"/>
    <n v="13103464"/>
    <s v="ÁLVAREZ"/>
    <s v="BORGE"/>
    <s v="IGNACIO"/>
    <s v="ÁLVAREZ BORGE, IGNACIO"/>
    <x v="0"/>
    <x v="0"/>
    <x v="0"/>
    <n v="5"/>
    <n v="5"/>
    <s v="ialvarez"/>
    <s v="ignacio.alvarez@unirioja.es"/>
    <n v="3"/>
    <n v="3"/>
    <n v="500"/>
    <s v="CATEDRATICO DE UNIVERSIDAD"/>
    <s v="01R"/>
    <s v="TIEMPO COMPLETO REDUCIDO"/>
    <s v="2017-12-04 00:00:00.0"/>
    <s v="null"/>
    <s v="DF100348"/>
    <s v="CATEDRÁTICO DE UNIVERSIDAD"/>
    <s v="R114"/>
    <x v="3"/>
    <n v="485"/>
    <s v="HISTORIA MEDIEVAL"/>
  </r>
  <r>
    <x v="28"/>
    <n v="16499934"/>
    <x v="6"/>
    <n v="5180"/>
    <s v="5180G"/>
    <s v="GRUPO-A"/>
    <s v="Patrimonio histórico y documental de la Edad Moderna"/>
    <s v="GG"/>
    <s v="GRUPO GRANDE"/>
    <s v="5180G"/>
    <s v="GG de Patrimonio histórico y documental de la Edad Moderna"/>
    <s v="GRUPO-A"/>
    <s v="GG de Patrimonio histórico y documental de la Edad Moderna"/>
    <s v="1S"/>
    <n v="16499934"/>
    <s v="GÓMEZ"/>
    <s v="URDÁÑEZ"/>
    <s v="JOSÉ LUIS"/>
    <s v="GÓMEZ URDÁÑEZ, JOSÉ LUIS"/>
    <x v="1"/>
    <x v="0"/>
    <x v="0"/>
    <n v="6"/>
    <n v="3"/>
    <s v="jlgomez"/>
    <s v="jose-luis.gomez@unirioja.es"/>
    <n v="3"/>
    <n v="3"/>
    <n v="500"/>
    <s v="CATEDRATICO DE UNIVERSIDAD"/>
    <s v="C01"/>
    <s v="TIEMPO COMPLETO"/>
    <s v="2017-09-15 00:00:00.0"/>
    <s v="null"/>
    <s v="DF3518"/>
    <s v="CATEDRÁTICO DE UNIVERSIDAD"/>
    <s v="R114"/>
    <x v="3"/>
    <n v="490"/>
    <s v="HISTORIA MODERNA"/>
  </r>
  <r>
    <x v="28"/>
    <n v="16528324"/>
    <x v="6"/>
    <n v="5181"/>
    <s v="5181G"/>
    <s v="GRUPO-A"/>
    <s v="Patrimonio histórico y documental de la Edad Contemporánea"/>
    <s v="GG"/>
    <s v="GRUPO GRANDE"/>
    <s v="5181G"/>
    <s v="GG de Patrimonio histórico y documental de la Edad Contemporánea"/>
    <s v="GRUPO-A"/>
    <s v="GG de Patrimonio histórico y documental de la Edad Contemporánea"/>
    <s v="1S"/>
    <n v="16528324"/>
    <s v="NAVAJAS"/>
    <s v="ZUBELDÍA"/>
    <s v="CARLOS"/>
    <s v="NAVAJAS ZUBELDÍA, CARLOS"/>
    <x v="1"/>
    <x v="0"/>
    <x v="0"/>
    <n v="4"/>
    <n v="0"/>
    <s v="canavaja"/>
    <s v="carlos.navajas@unirioja.es"/>
    <n v="3"/>
    <n v="3"/>
    <n v="504"/>
    <s v="PROFESOR TITULAR UNIVERSIDAD"/>
    <s v="C01"/>
    <s v="TIEMPO COMPLETO"/>
    <s v="2018-12-18 00:00:00.0"/>
    <s v="null"/>
    <s v="DF100370"/>
    <s v="PROFESOR TITULAR DE UNIVERSIDAD"/>
    <s v="R114"/>
    <x v="3"/>
    <n v="450"/>
    <s v="HISTORIA CONTEMPORÁNEA"/>
  </r>
  <r>
    <x v="28"/>
    <n v="25475404"/>
    <x v="6"/>
    <n v="5183"/>
    <s v="5183G"/>
    <s v="GRUPO-A"/>
    <s v="Nuevas técnicas aplicadas al análisis del patrimonio territorial"/>
    <s v="GG"/>
    <s v="GRUPO GRANDE"/>
    <s v="5183G"/>
    <s v="GG de Nuevas técnicas aplicadas al análisis del patrimonio territorial"/>
    <s v="GRUPO-A"/>
    <s v="GG de Nuevas técnicas aplicadas al análisis del patrimonio territorial"/>
    <s v="1S"/>
    <n v="25475404"/>
    <s v="LANA-RENAULT"/>
    <s v="MONREAL"/>
    <s v="NOEMÍ SOLANGE"/>
    <s v="LANA-RENAULT MONREAL, NOEMÍ SOLANGE"/>
    <x v="1"/>
    <x v="0"/>
    <x v="0"/>
    <n v="0"/>
    <n v="0"/>
    <s v="nolanare"/>
    <s v="noemi-solange.lana-renault@unirioja.es"/>
    <n v="3"/>
    <n v="3"/>
    <n v="536"/>
    <s v="PROFESOR INTERINO"/>
    <s v="C01"/>
    <s v="TIEMPO COMPLETO"/>
    <s v="2018-09-17 00:00:00.0"/>
    <s v="null"/>
    <s v="PI101388"/>
    <s v="PROFESOR CONTRATADO INTERINO"/>
    <s v="R114"/>
    <x v="3"/>
    <n v="10"/>
    <s v="ANÁLISIS GEOGRÁFICO REGIONAL"/>
  </r>
  <r>
    <x v="27"/>
    <n v="16538859"/>
    <x v="6"/>
    <n v="5188"/>
    <s v="5188G"/>
    <s v="GRUPO-A"/>
    <s v="Prácticas externas I"/>
    <s v="GG"/>
    <s v="GRUPO GRANDE"/>
    <s v="5188G"/>
    <s v="GG de Prácticas externas I"/>
    <s v="GRUPO-A"/>
    <s v="GG de Prácticas externas I"/>
    <s v="2S"/>
    <n v="16538859"/>
    <s v="ARANA"/>
    <s v="IDIAQUEZ"/>
    <s v="JAVIER SABINO"/>
    <s v="ARANA IDIAQUEZ, JAVIER SABINO"/>
    <x v="1"/>
    <x v="0"/>
    <x v="1"/>
    <n v="0"/>
    <n v="0"/>
    <s v="jaarana"/>
    <s v="xabier.arana@unirioja.es"/>
    <n v="0.6"/>
    <n v="0.6"/>
    <n v="536"/>
    <s v="PROFESOR INTERINO"/>
    <s v="C01"/>
    <s v="TIEMPO COMPLETO"/>
    <s v="2018-09-17 00:00:00.0"/>
    <s v="null"/>
    <s v="PI101399"/>
    <s v="PROFESOR CONTRATADO INTERINO"/>
    <s v="R115"/>
    <x v="2"/>
    <n v="735"/>
    <s v="PSICOLOGÍA EVOLUTIVA Y DE LA EDUCACIÓN"/>
  </r>
  <r>
    <x v="27"/>
    <n v="42819023"/>
    <x v="6"/>
    <n v="5188"/>
    <s v="5188G"/>
    <s v="GRUPO-A"/>
    <s v="Prácticas externas I"/>
    <s v="GG"/>
    <s v="GRUPO GRANDE"/>
    <s v="5188G"/>
    <s v="GG de Prácticas externas I"/>
    <s v="GRUPO-A"/>
    <s v="GG de Prácticas externas I"/>
    <s v="2S"/>
    <n v="42819023"/>
    <s v="URRACA"/>
    <s v="MARTÍNEZ"/>
    <s v="MARÍA LUZ"/>
    <s v="URRACA MARTÍNEZ, MARÍA LUZ"/>
    <x v="0"/>
    <x v="0"/>
    <x v="0"/>
    <n v="1"/>
    <n v="0"/>
    <s v="maurraca"/>
    <s v="maria-luz.urraca@unirioja.es"/>
    <n v="0.4"/>
    <n v="0.4"/>
    <n v="536"/>
    <s v="PROFESOR INTERINO"/>
    <s v="C01"/>
    <s v="TIEMPO COMPLETO"/>
    <s v="2012-09-01 00:00:00.0"/>
    <s v="null"/>
    <s v="PI100843"/>
    <s v="PROFESOR CONTRATADO INTERINO"/>
    <s v="R115"/>
    <x v="2"/>
    <n v="735"/>
    <s v="PSICOLOGÍA EVOLUTIVA Y DE LA EDUCACIÓN"/>
  </r>
  <r>
    <x v="27"/>
    <n v="72692212"/>
    <x v="6"/>
    <n v="5188"/>
    <s v="5188G"/>
    <s v="GRUPO-A"/>
    <s v="Prácticas externas I"/>
    <s v="GG"/>
    <s v="GRUPO GRANDE"/>
    <s v="5188G"/>
    <s v="GG de Prácticas externas I"/>
    <s v="GRUPO-A"/>
    <s v="GG de Prácticas externas I"/>
    <s v="2S"/>
    <n v="72692212"/>
    <s v="IZA"/>
    <s v="ERVITI"/>
    <s v="ANEIDER"/>
    <s v="IZA ERVITI, ANEIDER"/>
    <x v="0"/>
    <x v="0"/>
    <x v="0"/>
    <n v="1"/>
    <n v="0"/>
    <s v="aniza"/>
    <s v="aneider.izae@unirioja.es"/>
    <n v="0.4"/>
    <n v="0.4"/>
    <n v="536"/>
    <s v="PROFESOR INTERINO"/>
    <s v="C01"/>
    <s v="TIEMPO COMPLETO"/>
    <s v="2015-12-22 00:00:00.0"/>
    <s v="null"/>
    <s v="PI101034"/>
    <s v="PROFESOR CONTRATADO INTERINO"/>
    <s v="R107"/>
    <x v="6"/>
    <n v="345"/>
    <s v="FILOLOGÍA INGLESA"/>
  </r>
  <r>
    <x v="29"/>
    <n v="16607692"/>
    <x v="6"/>
    <n v="5195"/>
    <s v="5195G"/>
    <s v="GRUPO-A"/>
    <s v="Estrategias de internacionalización para el sector vitivinícola"/>
    <s v="GG"/>
    <s v="GRUPO GRANDE"/>
    <s v="5195G"/>
    <s v="GG de Estrategias de internacionalización para el sector vinícola"/>
    <s v="GRUPO-A"/>
    <s v="GG de Estrategias de internacionalización para el sector vinícola"/>
    <s v="1S"/>
    <n v="16607692"/>
    <s v="CLAVEL"/>
    <s v="SAN EMETERIO"/>
    <s v="MÓNICA"/>
    <s v="CLAVEL SAN EMETERIO, MÓNICA"/>
    <x v="1"/>
    <x v="0"/>
    <x v="0"/>
    <n v="0"/>
    <n v="0"/>
    <s v="moclavel"/>
    <s v="monica.clavel-san@unirioja.es"/>
    <n v="1.8"/>
    <n v="1.8"/>
    <n v="536"/>
    <s v="PROFESOR INTERINO"/>
    <s v="C01"/>
    <s v="TIEMPO COMPLETO"/>
    <s v="2019-01-19 00:00:00.0"/>
    <s v="null"/>
    <s v="PI101353"/>
    <s v="PROFESOR CONTRATADO INTERINO TC"/>
    <s v="R104"/>
    <x v="0"/>
    <n v="95"/>
    <s v="COMERCIALIZACIÓN E INVESTIGACIÓN DE MERCADOS"/>
  </r>
  <r>
    <x v="29"/>
    <n v="16507414"/>
    <x v="6"/>
    <n v="5196"/>
    <s v="5196G"/>
    <s v="GRUPO-A"/>
    <s v="Dirección estratégica"/>
    <s v="GG"/>
    <s v="GRUPO GRANDE"/>
    <s v="5196G"/>
    <s v="GG de Dirección estratégica"/>
    <s v="GRUPO-A"/>
    <s v="GG de Dirección estratégica"/>
    <s v="1S"/>
    <n v="16507414"/>
    <s v="SAINZ"/>
    <s v="OCHOA"/>
    <s v="ALBERTO"/>
    <s v="SAINZ OCHOA, ALBERTO"/>
    <x v="1"/>
    <x v="0"/>
    <x v="0"/>
    <n v="6"/>
    <n v="0"/>
    <s v="alsainz"/>
    <s v="alberto.sainz@unirioja.es"/>
    <n v="1.8"/>
    <n v="1.8"/>
    <n v="504"/>
    <s v="PROFESOR TITULAR UNIVERSIDAD"/>
    <s v="01A"/>
    <s v="TIEMPO COMPLETO AMPLIADO"/>
    <s v="2012-09-01 00:00:00.0"/>
    <s v="null"/>
    <s v="DF31301"/>
    <s v="TITULAR DE UNIVERSIDAD"/>
    <s v="R104"/>
    <x v="0"/>
    <n v="650"/>
    <s v="ORGANIZACIÓN DE EMPRESAS"/>
  </r>
  <r>
    <x v="29"/>
    <n v="18033042"/>
    <x v="6"/>
    <n v="5197"/>
    <s v="5197G"/>
    <s v="GRUPO-A"/>
    <s v="Análisis económico-financiero en las empresas del sector vitivinícola"/>
    <s v="GG"/>
    <s v="GRUPO GRANDE"/>
    <s v="5197G"/>
    <s v="GG de Análisis económico-financiero en las empresas del sector vitivinícola"/>
    <s v="GRUPO-A"/>
    <s v="GG de Análisis económico-financiero en las empresas del sector vitivinícola"/>
    <s v="1S"/>
    <n v="18033042"/>
    <s v="BLANCO"/>
    <s v="PASCUAL"/>
    <s v="LUIS"/>
    <s v="BLANCO PASCUAL, LUIS"/>
    <x v="0"/>
    <x v="0"/>
    <x v="0"/>
    <n v="3"/>
    <n v="0"/>
    <s v="lublanco"/>
    <s v="luis.blanco@unirioja.es"/>
    <n v="1.5"/>
    <n v="1.5"/>
    <n v="534"/>
    <s v="CONTRATADO DOCTOR -TIPO 1"/>
    <s v="C01"/>
    <s v="TIEMPO COMPLETO"/>
    <s v="2011-07-29 00:00:00.0"/>
    <s v="null"/>
    <s v="PI100783"/>
    <s v="PROFESOR CONTRATADO DOCTOR"/>
    <s v="R104"/>
    <x v="0"/>
    <n v="230"/>
    <s v="ECONOMÍA FINANCIERA Y CONTABILIDAD"/>
  </r>
  <r>
    <x v="29"/>
    <n v="16547433"/>
    <x v="6"/>
    <n v="5198"/>
    <s v="5198G"/>
    <s v="GRUPO-A"/>
    <s v="Instrumentos de comunicación comercial para el sector vitivinícola"/>
    <s v="GG"/>
    <s v="GRUPO GRANDE"/>
    <s v="5198G"/>
    <s v="GG de Instrumentos de comunicación comercial para el sector vitivinícola"/>
    <s v="GRUPO-A"/>
    <s v="GG de Instrumentos de comunicación comercial para el sector vitivinícola"/>
    <s v="1S"/>
    <n v="16547433"/>
    <s v="OLARTE"/>
    <s v="PASCUAL"/>
    <s v="Mª CRISTINA"/>
    <s v="OLARTE PASCUAL, Mª CRISTINA"/>
    <x v="0"/>
    <x v="0"/>
    <x v="0"/>
    <n v="4"/>
    <n v="1"/>
    <s v="m-olarte"/>
    <s v="cristina.olarte@unirioja.es"/>
    <n v="1.3"/>
    <n v="1.3"/>
    <n v="504"/>
    <s v="PROFESOR TITULAR UNIVERSIDAD"/>
    <s v="C01"/>
    <s v="TIEMPO COMPLETO"/>
    <s v="2017-09-15 00:00:00.0"/>
    <s v="null"/>
    <s v="DF100194"/>
    <s v="PROFESOR TITULAR DE UNIVERSIDAD"/>
    <s v="R104"/>
    <x v="0"/>
    <n v="95"/>
    <s v="COMERCIALIZACIÓN E INVESTIGACIÓN DE MERCADOS"/>
  </r>
  <r>
    <x v="29"/>
    <n v="16563058"/>
    <x v="6"/>
    <n v="5198"/>
    <s v="5198G"/>
    <s v="GRUPO-A"/>
    <s v="Instrumentos de comunicación comercial para el sector vitivinícola"/>
    <s v="GG"/>
    <s v="GRUPO GRANDE"/>
    <s v="5198G"/>
    <s v="GG de Instrumentos de comunicación comercial para el sector vitivinícola"/>
    <s v="GRUPO-A"/>
    <s v="GG de Instrumentos de comunicación comercial para el sector vitivinícola"/>
    <s v="1S"/>
    <n v="16563058"/>
    <s v="PELEGRÍN"/>
    <s v="BORONDO"/>
    <s v="JORGE"/>
    <s v="PELEGRÍN BORONDO, JORGE"/>
    <x v="0"/>
    <x v="0"/>
    <x v="0"/>
    <n v="2"/>
    <n v="1"/>
    <s v="jopelegr"/>
    <s v="jorge.pelegrin@unirioja.es"/>
    <n v="1.3"/>
    <n v="1.3"/>
    <n v="534"/>
    <s v="CONTRATADO DOCTOR -TIPO 1"/>
    <s v="C01"/>
    <s v="TIEMPO COMPLETO"/>
    <s v="2015-04-23 00:00:00.0"/>
    <s v="null"/>
    <s v="LD100612"/>
    <s v="PROFESOR CONTRATADO DOCTOR- TIPO 1"/>
    <s v="R104"/>
    <x v="0"/>
    <n v="95"/>
    <s v="COMERCIALIZACIÓN E INVESTIGACIÓN DE MERCADOS"/>
  </r>
  <r>
    <x v="29"/>
    <n v="7859589"/>
    <x v="6"/>
    <n v="5199"/>
    <s v="5199G"/>
    <s v="GRUPO-A"/>
    <s v="Evaluación sensorial avanzada"/>
    <s v="GG"/>
    <s v="GRUPO GRANDE"/>
    <s v="5199G"/>
    <s v="GG de Evaluación sensorial avanzada"/>
    <s v="GRUPO-A"/>
    <s v="GG de Evaluación sensorial avanzada"/>
    <s v="1S"/>
    <n v="7859589"/>
    <s v="PALACIOS"/>
    <s v="GARCÍA"/>
    <s v="ANTONIO TOMÁS"/>
    <s v="PALACIOS GARCÍA, ANTONIO TOMÁS"/>
    <x v="0"/>
    <x v="0"/>
    <x v="0"/>
    <n v="0"/>
    <n v="0"/>
    <s v="anpalaga"/>
    <s v="antonio-tomas.palacios@unirioja.es"/>
    <n v="1"/>
    <n v="1"/>
    <n v="532"/>
    <s v="LABORAL DOCENTE-ASOCIADO"/>
    <s v="P06"/>
    <s v="TIEMPO PARCIAL (6+6 HORAS)"/>
    <s v="2015-09-15 00:00:00.0"/>
    <s v="2019-09-14 00:00:00.0"/>
    <s v="PI101016"/>
    <s v="PROFESOR ASOCIADO"/>
    <s v="R101"/>
    <x v="4"/>
    <n v="780"/>
    <s v="TECNOLOGÍA DE ALIMENTOS"/>
  </r>
  <r>
    <x v="29"/>
    <n v="13152345"/>
    <x v="6"/>
    <n v="5199"/>
    <s v="5199L"/>
    <s v="GRUPO-A1"/>
    <s v="Evaluación sensorial avanzada"/>
    <s v="GL"/>
    <s v="GRUPO DE LABORATORIO"/>
    <s v="5199L"/>
    <s v="GL de Evaluación sensorial avanzada"/>
    <s v="GRUPO-A1"/>
    <s v="GL de Evaluación sensorial avanzada"/>
    <s v="1S"/>
    <n v="13152345"/>
    <s v="GONZÁLEZ"/>
    <s v="MARCOS"/>
    <s v="DAVID"/>
    <s v="GONZÁLEZ MARCOS, DAVID"/>
    <x v="1"/>
    <x v="0"/>
    <x v="1"/>
    <n v="0"/>
    <n v="0"/>
    <s v="davgonzmarc"/>
    <s v="david.gonzalez@unirioja.es"/>
    <n v="1"/>
    <n v="1"/>
    <n v="532"/>
    <s v="LABORAL DOCENTE-ASOCIADO"/>
    <s v="P03"/>
    <s v="TIEMPO PARCIAL (3+3 HORAS)"/>
    <s v="2019-03-02 00:00:00.0"/>
    <s v="2019-09-14 00:00:00.0"/>
    <s v="PI101412"/>
    <s v="PROFESOR ASOCIADO"/>
    <s v="R101"/>
    <x v="4"/>
    <n v="780"/>
    <s v="TECNOLOGÍA DE ALIMENTOS"/>
  </r>
  <r>
    <x v="29"/>
    <n v="7852960"/>
    <x v="6"/>
    <n v="5200"/>
    <s v="5200G"/>
    <s v="GRUPO-A"/>
    <s v="Retos en viticultura"/>
    <s v="GG"/>
    <s v="GRUPO GRANDE"/>
    <s v="5200G"/>
    <s v="GG de Retos de viticultura"/>
    <s v="GRUPO-A"/>
    <s v="GG de Retos de viticultura"/>
    <s v="AN"/>
    <n v="7852960"/>
    <s v="TARDÁGUILA"/>
    <s v="LASO"/>
    <s v="MANUEL JAVIER"/>
    <s v="TARDÁGUILA LASO, MANUEL JAVIER"/>
    <x v="1"/>
    <x v="0"/>
    <x v="0"/>
    <n v="5"/>
    <n v="3"/>
    <s v="jatardag"/>
    <s v="javier.tardaguila@unirioja.es"/>
    <n v="1.5"/>
    <n v="1.5"/>
    <n v="500"/>
    <s v="CATEDRATICO DE UNIVERSIDAD"/>
    <s v="01R"/>
    <s v="TIEMPO COMPLETO REDUCIDO"/>
    <s v="2018-11-26 00:00:00.0"/>
    <s v="null"/>
    <s v="DF100371"/>
    <s v="CATEDRÁTICO DE UNIVERSIDAD"/>
    <s v="R101"/>
    <x v="4"/>
    <n v="705"/>
    <s v="PRODUCCIÓN VEGETAL"/>
  </r>
  <r>
    <x v="29"/>
    <n v="8797523"/>
    <x v="6"/>
    <n v="5200"/>
    <s v="5200G"/>
    <s v="GRUPO-A"/>
    <s v="Retos en viticultura"/>
    <s v="GG"/>
    <s v="GRUPO GRANDE"/>
    <s v="5200G"/>
    <s v="GG de Retos de viticultura"/>
    <s v="GRUPO-A"/>
    <s v="GG de Retos de viticultura"/>
    <s v="AN"/>
    <n v="8797523"/>
    <s v="NÚÑEZ"/>
    <s v="OLIVERA"/>
    <s v="ENCARNACIÓN"/>
    <s v="NÚÑEZ OLIVERA, ENCARNACIÓN"/>
    <x v="0"/>
    <x v="0"/>
    <x v="0"/>
    <n v="6"/>
    <n v="4"/>
    <s v="eolivera"/>
    <s v="encarnacion.nunez@unirioja.es"/>
    <n v="0.5"/>
    <n v="0.5"/>
    <s v="A-0500"/>
    <s v="CATEDRATICO DE UNIVERSIDAD"/>
    <s v="01R"/>
    <s v="TIEMPO COMPLETO REDUCIDO"/>
    <s v="2015-09-15 00:00:00.0"/>
    <s v="null"/>
    <s v="DF100277"/>
    <s v="CATEDRÁTICO DE UNIVERSIDAD"/>
    <s v="R101"/>
    <x v="4"/>
    <n v="412"/>
    <s v="FISIOLOGÍA VEGETAL"/>
  </r>
  <r>
    <x v="29"/>
    <n v="16531083"/>
    <x v="6"/>
    <n v="5200"/>
    <s v="5200G"/>
    <s v="GRUPO-A"/>
    <s v="Retos en viticultura"/>
    <s v="GG"/>
    <s v="GRUPO GRANDE"/>
    <s v="5200G"/>
    <s v="GG de Retos de viticultura"/>
    <s v="GRUPO-A"/>
    <s v="GG de Retos de viticultura"/>
    <s v="AN"/>
    <n v="16531083"/>
    <s v="TOMÁS"/>
    <s v="LAS HERAS"/>
    <s v="RAFAEL"/>
    <s v="TOMÁS LAS HERAS, RAFAEL"/>
    <x v="0"/>
    <x v="0"/>
    <x v="0"/>
    <n v="6"/>
    <n v="3"/>
    <s v="ratomas"/>
    <s v="rafael.tomas@unirioja.es"/>
    <n v="0.5"/>
    <n v="0.5"/>
    <n v="504"/>
    <s v="PROFESOR TITULAR UNIVERSIDAD"/>
    <s v="01R"/>
    <s v="TIEMPO COMPLETO REDUCIDO"/>
    <s v="2017-09-15 00:00:00.0"/>
    <s v="null"/>
    <s v="DF100086"/>
    <s v="TITULAR DE ESCUELA UNIVERSITARIA"/>
    <s v="R101"/>
    <x v="4"/>
    <n v="412"/>
    <s v="FISIOLOGÍA VEGETAL"/>
  </r>
  <r>
    <x v="29"/>
    <n v="16584746"/>
    <x v="6"/>
    <n v="5200"/>
    <s v="5200G"/>
    <s v="GRUPO-A"/>
    <s v="Retos en viticultura"/>
    <s v="GG"/>
    <s v="GRUPO GRANDE"/>
    <s v="5200G"/>
    <s v="GG de Retos de viticultura"/>
    <s v="GRUPO-A"/>
    <s v="GG de Retos de viticultura"/>
    <s v="AN"/>
    <n v="16584746"/>
    <s v="DIAGO"/>
    <s v="SANTAMARÍA"/>
    <s v="MARÍA PAZ"/>
    <s v="DIAGO SANTAMARÍA, MARÍA PAZ"/>
    <x v="1"/>
    <x v="0"/>
    <x v="0"/>
    <n v="0"/>
    <n v="0"/>
    <s v="madiago"/>
    <s v="maria-paz.diago@unirioja.es"/>
    <n v="1"/>
    <n v="1"/>
    <n v="0"/>
    <s v="DOCTOR"/>
    <n v="0"/>
    <s v="_"/>
    <s v="2016-12-01 00:00:00.0"/>
    <s v="2021-11-30 00:00:00.0"/>
    <s v="D01INVESTIGADOR1"/>
    <s v="ACCESO SISTEMA ESPAÑOL CIENCIA E INNOVACIÓN"/>
    <s v="R101"/>
    <x v="4"/>
    <n v="705"/>
    <s v="PRODUCCIÓN VEGETAL"/>
  </r>
  <r>
    <x v="29"/>
    <n v="16591357"/>
    <x v="6"/>
    <n v="5200"/>
    <s v="5200G"/>
    <s v="GRUPO-A"/>
    <s v="Retos en viticultura"/>
    <s v="GG"/>
    <s v="GRUPO GRANDE"/>
    <s v="5200G"/>
    <s v="GG de Retos de viticultura"/>
    <s v="GRUPO-A"/>
    <s v="GG de Retos de viticultura"/>
    <s v="AN"/>
    <n v="16591357"/>
    <s v="LÓPEZ"/>
    <s v="OCÓN"/>
    <s v="ELENA"/>
    <s v="LÓPEZ OCÓN, ELENA"/>
    <x v="1"/>
    <x v="0"/>
    <x v="1"/>
    <n v="0"/>
    <n v="0"/>
    <s v="ellopeo"/>
    <s v="elena.lopez@unirioja.es"/>
    <n v="1"/>
    <n v="1"/>
    <n v="536"/>
    <s v="PROFESOR INTERINO"/>
    <s v="P02"/>
    <s v="TIEMPO PARCIAL (2+2 HORAS)"/>
    <s v="2019-02-21 00:00:00.0"/>
    <s v="2019-09-14 00:00:00.0"/>
    <s v="PI101459"/>
    <s v="PROFESOR CONTRATADO INTERINO"/>
    <s v="R101"/>
    <x v="4"/>
    <n v="500"/>
    <s v="INGENIERÍA AGROFORESTAL"/>
  </r>
  <r>
    <x v="29"/>
    <n v="17437495"/>
    <x v="6"/>
    <n v="5200"/>
    <s v="5200R"/>
    <s v="GRUPO-A1"/>
    <s v="Retos en viticultura"/>
    <s v="GR"/>
    <s v="GRUPO REDUCIDO"/>
    <s v="5200R"/>
    <s v="GR de Retos de viticultura"/>
    <s v="GRUPO-A1"/>
    <s v="GR de Retos de viticultura"/>
    <s v="AN"/>
    <n v="17437495"/>
    <s v="MARCO"/>
    <s v="MANCEBÓN"/>
    <s v="VICENTE SANTIAGO"/>
    <s v="MARCO MANCEBÓN, VICENTE SANTIAGO"/>
    <x v="0"/>
    <x v="0"/>
    <x v="0"/>
    <n v="4"/>
    <n v="3"/>
    <s v="vimarco"/>
    <s v="vicente.marco@unirioja.es"/>
    <n v="1"/>
    <n v="1"/>
    <n v="504"/>
    <s v="PROFESOR TITULAR UNIVERSIDAD"/>
    <s v="01R"/>
    <s v="TIEMPO COMPLETO REDUCIDO"/>
    <s v="2014-09-15 00:00:00.0"/>
    <s v="null"/>
    <s v="DF3157"/>
    <s v="TITULAR DE UNIVERSIDAD"/>
    <s v="R101"/>
    <x v="4"/>
    <n v="705"/>
    <s v="PRODUCCIÓN VEGETAL"/>
  </r>
  <r>
    <x v="29"/>
    <n v="16267404"/>
    <x v="6"/>
    <n v="5201"/>
    <s v="5201G"/>
    <s v="GRUPO-A"/>
    <s v="Retos en enología"/>
    <s v="GG"/>
    <s v="GRUPO GRANDE"/>
    <s v="5201G"/>
    <s v="GG de Retos de enología"/>
    <s v="GRUPO-A"/>
    <s v="GG de Retos de enología"/>
    <s v="AN"/>
    <n v="16267404"/>
    <s v="FERNÁNDEZ"/>
    <s v="ZURBANO"/>
    <s v="MARÍA PURIFIC."/>
    <s v="FERNÁNDEZ ZURBANO, MARÍA PURIFIC."/>
    <x v="1"/>
    <x v="0"/>
    <x v="0"/>
    <n v="5"/>
    <n v="4"/>
    <s v="pfernan"/>
    <s v="puri.fernandez@unirioja.es"/>
    <n v="0.5"/>
    <n v="0.5"/>
    <n v="504"/>
    <s v="PROFESOR TITULAR UNIVERSIDAD"/>
    <s v="01R"/>
    <s v="TIEMPO COMPLETO REDUCIDO"/>
    <s v="2012-09-01 00:00:00.0"/>
    <s v="null"/>
    <s v="DF32369"/>
    <s v="TITULAR DE UNIVERSIDAD"/>
    <s v="R112"/>
    <x v="8"/>
    <n v="750"/>
    <s v="QUÍMICA ANALÍTICA"/>
  </r>
  <r>
    <x v="29"/>
    <n v="16528703"/>
    <x v="6"/>
    <n v="5201"/>
    <s v="5201G"/>
    <s v="GRUPO-A"/>
    <s v="Retos en enología"/>
    <s v="GG"/>
    <s v="GRUPO GRANDE"/>
    <s v="5201G"/>
    <s v="GG de Retos de enología"/>
    <s v="GRUPO-A"/>
    <s v="GG de Retos de enología"/>
    <s v="AN"/>
    <n v="16528703"/>
    <s v="GUTIÉRREZ"/>
    <s v="VIGUERA"/>
    <s v="ANA ROSA"/>
    <s v="GUTIÉRREZ VIGUERA, ANA ROSA"/>
    <x v="0"/>
    <x v="0"/>
    <x v="0"/>
    <n v="5"/>
    <n v="4"/>
    <s v="angutivi"/>
    <s v="ana-rosa.gutierrez@unirioja.es"/>
    <n v="1"/>
    <n v="1"/>
    <n v="500"/>
    <s v="CATEDRATICO DE UNIVERSIDAD"/>
    <s v="01R"/>
    <s v="TIEMPO COMPLETO REDUCIDO"/>
    <s v="2018-12-05 00:00:00.0"/>
    <s v="null"/>
    <s v="DF100374"/>
    <s v="CATEDRÁTICO DE UNIVERSIDAD"/>
    <s v="R101"/>
    <x v="4"/>
    <n v="780"/>
    <s v="TECNOLOGÍA DE ALIMENTOS"/>
  </r>
  <r>
    <x v="29"/>
    <n v="16567034"/>
    <x v="6"/>
    <n v="5201"/>
    <s v="5201G"/>
    <s v="GRUPO-A"/>
    <s v="Retos en enología"/>
    <s v="GG"/>
    <s v="GRUPO GRANDE"/>
    <s v="5201G"/>
    <s v="GG de Retos de enología"/>
    <s v="GRUPO-A"/>
    <s v="GG de Retos de enología"/>
    <s v="AN"/>
    <n v="16567034"/>
    <s v="GUADALUPE"/>
    <s v="MÍNGUEZ"/>
    <s v="ZENAIDA"/>
    <s v="GUADALUPE MÍNGUEZ, ZENAIDA"/>
    <x v="1"/>
    <x v="0"/>
    <x v="0"/>
    <n v="2"/>
    <n v="0"/>
    <s v="zeguadal"/>
    <s v="zenaida.guadalupe@unirioja.es"/>
    <n v="1"/>
    <n v="1"/>
    <n v="504"/>
    <s v="PROFESOR TITULAR UNIVERSIDAD"/>
    <s v="C01"/>
    <s v="TIEMPO COMPLETO"/>
    <s v="2018-12-21 00:00:00.0"/>
    <s v="null"/>
    <s v="DF100361"/>
    <s v="PROFESOR TITULAR DE UNIVERSIDAD"/>
    <s v="R101"/>
    <x v="4"/>
    <n v="780"/>
    <s v="TECNOLOGÍA DE ALIMENTOS"/>
  </r>
  <r>
    <x v="29"/>
    <n v="16580683"/>
    <x v="6"/>
    <n v="5201"/>
    <s v="5201G"/>
    <s v="GRUPO-A"/>
    <s v="Retos en enología"/>
    <s v="GG"/>
    <s v="GRUPO GRANDE"/>
    <s v="5201G"/>
    <s v="GG de Retos de enología"/>
    <s v="GRUPO-A"/>
    <s v="GG de Retos de enología"/>
    <s v="AN"/>
    <n v="16580683"/>
    <s v="LÓPEZ"/>
    <s v="ALFARO"/>
    <s v="ISABEL"/>
    <s v="LÓPEZ ALFARO, ISABEL"/>
    <x v="0"/>
    <x v="0"/>
    <x v="0"/>
    <n v="1"/>
    <n v="0"/>
    <s v="islopez"/>
    <s v="isabel.lopez@unirioja.es"/>
    <n v="0.5"/>
    <n v="0.5"/>
    <n v="536"/>
    <s v="PROFESOR INTERINO"/>
    <s v="C01"/>
    <s v="TIEMPO COMPLETO"/>
    <s v="2015-09-15 00:00:00.0"/>
    <s v="null"/>
    <s v="PI101014"/>
    <s v="PROFESOR CONTRATADO INTERINO"/>
    <s v="R101"/>
    <x v="4"/>
    <n v="780"/>
    <s v="TECNOLOGÍA DE ALIMENTOS"/>
  </r>
  <r>
    <x v="29"/>
    <n v="16587648"/>
    <x v="6"/>
    <n v="5201"/>
    <s v="5201G"/>
    <s v="GRUPO-A"/>
    <s v="Retos en enología"/>
    <s v="GG"/>
    <s v="GRUPO GRANDE"/>
    <s v="5201G"/>
    <s v="GG de Retos de enología"/>
    <s v="GRUPO-A"/>
    <s v="GG de Retos de enología"/>
    <s v="AN"/>
    <n v="16587648"/>
    <s v="GONZÁLEZ"/>
    <s v="ARENZANA"/>
    <s v="LUCÍA"/>
    <s v="GONZÁLEZ ARENZANA, LUCÍA"/>
    <x v="1"/>
    <x v="0"/>
    <x v="1"/>
    <n v="0"/>
    <n v="0"/>
    <s v="lugonza"/>
    <s v="lucia.gonzalez@unirioja.es"/>
    <n v="1"/>
    <n v="1"/>
    <n v="536"/>
    <s v="PROFESOR INTERINO"/>
    <s v="P05"/>
    <s v="TIEMPO PARCIAL (5+5 HORAS)"/>
    <s v="2019-03-02 00:00:00.0"/>
    <s v="2019-09-14 00:00:00.0"/>
    <s v="PI101425"/>
    <s v="PROFESOR CONTRATADO INTERINO"/>
    <s v="R101"/>
    <x v="4"/>
    <n v="780"/>
    <s v="TECNOLOGÍA DE ALIMENTOS"/>
  </r>
  <r>
    <x v="29"/>
    <n v="16609248"/>
    <x v="6"/>
    <n v="5201"/>
    <s v="5201R"/>
    <s v="GRUPO-A1"/>
    <s v="Retos en enología"/>
    <s v="GR"/>
    <s v="GRUPO REDUCIDO"/>
    <s v="5201R"/>
    <s v="GR de Retos de enología"/>
    <s v="GRUPO-A1"/>
    <s v="GR de Retos de enología"/>
    <s v="AN"/>
    <n v="16609248"/>
    <s v="MARTÍNEZ"/>
    <s v="LAPUENTE"/>
    <s v="LETICIA"/>
    <s v="MARTÍNEZ LAPUENTE, LETICIA"/>
    <x v="1"/>
    <x v="0"/>
    <x v="0"/>
    <n v="0"/>
    <n v="0"/>
    <s v="lemartl"/>
    <s v="leticia.martinez@unirioja.es"/>
    <n v="1"/>
    <n v="1"/>
    <n v="536"/>
    <s v="PROFESOR INTERINO"/>
    <s v="C01"/>
    <s v="TIEMPO COMPLETO"/>
    <s v="2018-09-18 00:00:00.0"/>
    <s v="null"/>
    <s v="PI101226"/>
    <s v="PROFESOR CONTRATADO INTERINO"/>
    <s v="R101"/>
    <x v="4"/>
    <n v="780"/>
    <s v="TECNOLOGÍA DE ALIMENTOS"/>
  </r>
  <r>
    <x v="29"/>
    <n v="690684"/>
    <x v="6"/>
    <n v="5202"/>
    <s v="5202G"/>
    <s v="GRUPO-A"/>
    <s v="Biotecnología actual en viticultura y enología"/>
    <s v="GG"/>
    <s v="GRUPO GRANDE"/>
    <s v="5202G"/>
    <s v="GG de Biotecnología actual en viticultura y enología"/>
    <s v="GRUPO-A"/>
    <s v="GG de Biotecnología actual en viticultura y enología"/>
    <s v="2S"/>
    <n v="690684"/>
    <s v="DIZY"/>
    <s v="SOTO"/>
    <s v="MARTA Mª INÉS"/>
    <s v="DIZY SOTO, MARTA Mª INÉS"/>
    <x v="1"/>
    <x v="0"/>
    <x v="0"/>
    <n v="5"/>
    <n v="3"/>
    <s v="madizy"/>
    <s v="marta.dizy@unirioja.es"/>
    <n v="0.5"/>
    <n v="0.5"/>
    <n v="504"/>
    <s v="PROFESOR TITULAR UNIVERSIDAD"/>
    <s v="01R"/>
    <s v="TIEMPO COMPLETO REDUCIDO"/>
    <s v="2017-09-15 00:00:00.0"/>
    <s v="null"/>
    <s v="DF348"/>
    <s v="TITULAR DE UNIVERSIDAD"/>
    <s v="R101"/>
    <x v="4"/>
    <n v="60"/>
    <s v="BIOQUÍMICA Y BIOLOGÍA MOLECULAR"/>
  </r>
  <r>
    <x v="29"/>
    <n v="14245719"/>
    <x v="6"/>
    <n v="5202"/>
    <s v="5202G"/>
    <s v="GRUPO-A"/>
    <s v="Biotecnología actual en viticultura y enología"/>
    <s v="GG"/>
    <s v="GRUPO GRANDE"/>
    <s v="5202G"/>
    <s v="GG de Biotecnología actual en viticultura y enología"/>
    <s v="GRUPO-A"/>
    <s v="GG de Biotecnología actual en viticultura y enología"/>
    <s v="2S"/>
    <n v="14245719"/>
    <s v="RUIZ"/>
    <s v="LARREA"/>
    <s v="MARÍA FERNANDA"/>
    <s v="RUIZ LARREA, MARÍA FERNANDA"/>
    <x v="1"/>
    <x v="0"/>
    <x v="0"/>
    <n v="5"/>
    <n v="5"/>
    <s v="fernruiz"/>
    <s v="fernanda.ruiz@unirioja.es"/>
    <n v="1.5"/>
    <n v="1.5"/>
    <s v="A-0500"/>
    <s v="CATEDRATICO DE UNIVERSIDAD"/>
    <s v="01R"/>
    <s v="TIEMPO COMPLETO REDUCIDO"/>
    <s v="2012-09-01 00:00:00.0"/>
    <s v="null"/>
    <s v="DF100284"/>
    <s v="CATEDRÁTICO DE UNIVERSIDAD"/>
    <s v="R101"/>
    <x v="4"/>
    <n v="60"/>
    <s v="BIOQUÍMICA Y BIOLOGÍA MOLECULAR"/>
  </r>
  <r>
    <x v="29"/>
    <n v="9373135"/>
    <x v="6"/>
    <n v="5202"/>
    <s v="5202R"/>
    <s v="GRUPO-A1"/>
    <s v="Biotecnología actual en viticultura y enología"/>
    <s v="GR"/>
    <s v="GRUPO REDUCIDO"/>
    <s v="5202R"/>
    <s v="GR de Biotecnología actual en viticultura y enología"/>
    <s v="GRUPO-A1"/>
    <s v="GR de Biotecnología actual en viticultura y enología"/>
    <s v="2S"/>
    <n v="9373135"/>
    <s v="MENÉNDEZ"/>
    <s v="MENÉNDEZ"/>
    <s v="CRISTINA"/>
    <s v="MENÉNDEZ MENÉNDEZ, CRISTINA"/>
    <x v="1"/>
    <x v="0"/>
    <x v="0"/>
    <n v="5"/>
    <n v="2"/>
    <s v="crmenend"/>
    <s v="cristina.menendez@unirioja.es"/>
    <n v="1"/>
    <n v="1"/>
    <n v="504"/>
    <s v="PROFESOR TITULAR UNIVERSIDAD"/>
    <s v="C01"/>
    <s v="TIEMPO COMPLETO"/>
    <s v="2018-09-17 00:00:00.0"/>
    <s v="null"/>
    <s v="DF100044"/>
    <s v="TITULAR UNIVERSIDAD"/>
    <s v="R101"/>
    <x v="4"/>
    <n v="705"/>
    <s v="PRODUCCIÓN VEGETAL"/>
  </r>
  <r>
    <x v="29"/>
    <n v="13092044"/>
    <x v="6"/>
    <n v="5203"/>
    <s v="5203G"/>
    <s v="GRUPO-A"/>
    <s v="Herramientas de análisis de datos en vitivinicultura"/>
    <s v="GG"/>
    <s v="GRUPO GRANDE"/>
    <s v="5203G"/>
    <s v="GG de Herramientas de análisis de datos en vitivinicultura"/>
    <s v="GRUPO-A"/>
    <s v="GG de Herramientas de análisis de datos en vitivinicultura"/>
    <s v="1S"/>
    <n v="13092044"/>
    <s v="GONZÁLEZ"/>
    <s v="SÁIZ"/>
    <s v="JOSÉ MARÍA"/>
    <s v="GONZÁLEZ SÁIZ, JOSÉ MARÍA"/>
    <x v="1"/>
    <x v="0"/>
    <x v="0"/>
    <n v="5"/>
    <n v="4"/>
    <s v="jmgonza"/>
    <s v="josemaria.gonzalez@unirioja.es"/>
    <n v="0.5"/>
    <n v="0.5"/>
    <s v="A-0500"/>
    <s v="CATEDRATICO DE UNIVERSIDAD"/>
    <s v="01R"/>
    <s v="TIEMPO COMPLETO REDUCIDO"/>
    <s v="2014-09-15 00:00:00.0"/>
    <s v="null"/>
    <s v="DF100279"/>
    <s v="CATEDRÁTICO DE UNIVERSIDAD"/>
    <s v="R112"/>
    <x v="8"/>
    <n v="555"/>
    <s v="INGENIERÍA QUÍMICA"/>
  </r>
  <r>
    <x v="29"/>
    <n v="13109019"/>
    <x v="6"/>
    <n v="5203"/>
    <s v="5203G"/>
    <s v="GRUPO-A"/>
    <s v="Herramientas de análisis de datos en vitivinicultura"/>
    <s v="GG"/>
    <s v="GRUPO GRANDE"/>
    <s v="5203G"/>
    <s v="GG de Herramientas de análisis de datos en vitivinicultura"/>
    <s v="GRUPO-A"/>
    <s v="GG de Herramientas de análisis de datos en vitivinicultura"/>
    <s v="1S"/>
    <n v="13109019"/>
    <s v="PIZARRO"/>
    <s v="MILLÁN"/>
    <s v="CONSUELO"/>
    <s v="PIZARRO MILLÁN, CONSUELO"/>
    <x v="1"/>
    <x v="0"/>
    <x v="0"/>
    <n v="4"/>
    <n v="3"/>
    <s v="cpizarro"/>
    <s v="consuelo.pizarro@unirioja.es"/>
    <n v="0.5"/>
    <n v="0.5"/>
    <s v="A-0500"/>
    <s v="CATEDRATICO DE UNIVERSIDAD"/>
    <s v="C01"/>
    <s v="TIEMPO COMPLETO"/>
    <s v="2010-12-07 00:00:00.0"/>
    <s v="null"/>
    <s v="DF100287"/>
    <s v="CATEDRÁTICO DE UNIVERSIDAD"/>
    <s v="R112"/>
    <x v="8"/>
    <n v="750"/>
    <s v="QUÍMICA ANALÍTICA"/>
  </r>
  <r>
    <x v="29"/>
    <n v="17199289"/>
    <x v="6"/>
    <n v="5203"/>
    <s v="5203G"/>
    <s v="GRUPO-A"/>
    <s v="Herramientas de análisis de datos en vitivinicultura"/>
    <s v="GG"/>
    <s v="GRUPO GRANDE"/>
    <s v="5203G"/>
    <s v="GG de Herramientas de análisis de datos en vitivinicultura"/>
    <s v="GRUPO-A"/>
    <s v="GG de Herramientas de análisis de datos en vitivinicultura"/>
    <s v="1S"/>
    <n v="17199289"/>
    <s v="FILLAT"/>
    <s v="BALLESTEROS"/>
    <s v="JUAN CARLOS"/>
    <s v="FILLAT BALLESTEROS, JUAN CARLOS"/>
    <x v="1"/>
    <x v="0"/>
    <x v="0"/>
    <n v="6"/>
    <n v="0"/>
    <s v="jufillat"/>
    <s v="juan-carlos.fillat@unirioja.es"/>
    <n v="1"/>
    <n v="1"/>
    <n v="504"/>
    <s v="PROFESOR TITULAR UNIVERSIDAD"/>
    <s v="01A"/>
    <s v="TIEMPO COMPLETO AMPLIADO"/>
    <s v="2012-09-01 00:00:00.0"/>
    <s v="null"/>
    <s v="DF32187"/>
    <s v="TITULAR DE UNIVERSIDAD"/>
    <s v="R111"/>
    <x v="7"/>
    <n v="265"/>
    <s v="ESTADÍSTICA E INVESTIGACIÓN OPERATIVA"/>
  </r>
  <r>
    <x v="29"/>
    <n v="42057900"/>
    <x v="6"/>
    <n v="5203"/>
    <s v="5203R"/>
    <s v="GRUPO-A1"/>
    <s v="Herramientas de análisis de datos en vitivinicultura"/>
    <s v="GR"/>
    <s v="GRUPO REDUCIDO"/>
    <s v="5203R"/>
    <s v="GR de Herramientas de análisis de datos en vitivinicultura"/>
    <s v="GRUPO-A1"/>
    <s v="GR de Herramientas de análisis de datos en vitivinicultura"/>
    <s v="1S"/>
    <n v="42057900"/>
    <s v="HERNÁNDEZ"/>
    <s v="MARTÍN"/>
    <s v="ZENAIDA"/>
    <s v="HERNÁNDEZ MARTÍN, ZENAIDA"/>
    <x v="1"/>
    <x v="0"/>
    <x v="1"/>
    <n v="6"/>
    <n v="0"/>
    <s v="zehernan"/>
    <s v="zenaida.hernandez@unirioja.es"/>
    <n v="0.5"/>
    <n v="0.5"/>
    <n v="506"/>
    <s v="PROFESOR TITULAR DE ESCUELA UNIVERSITARI"/>
    <s v="01A"/>
    <s v="TIEMPO COMPLETO AMPLIADO"/>
    <s v="2012-09-01 00:00:00.0"/>
    <s v="null"/>
    <s v="DF32193"/>
    <s v="TITULAR DE ESCUELAS UNIVERSITARIAS"/>
    <s v="R111"/>
    <x v="7"/>
    <n v="265"/>
    <s v="ESTADÍSTICA E INVESTIGACIÓN OPERATIVA"/>
  </r>
  <r>
    <x v="29"/>
    <n v="16565868"/>
    <x v="6"/>
    <n v="5204"/>
    <s v="5204G"/>
    <s v="GRUPO-A"/>
    <s v="Gestión de la calidad y de la innovación vitivinícola"/>
    <s v="GG"/>
    <s v="GRUPO GRANDE"/>
    <s v="5204G"/>
    <s v="GG de Gestión de la calidad y de la innovación vitivinícola"/>
    <s v="GRUPO-A"/>
    <s v="GG de Gestión de la calidad y de la innovación vitivinícola"/>
    <s v="1S"/>
    <n v="16565868"/>
    <s v="JIMÉNEZ"/>
    <s v="MACÍAS"/>
    <s v="EMILIO"/>
    <s v="JIMÉNEZ MACÍAS, EMILIO"/>
    <x v="0"/>
    <x v="0"/>
    <x v="0"/>
    <n v="3"/>
    <n v="3"/>
    <s v="emjimene"/>
    <s v="emilio.jimenez@unirioja.es"/>
    <n v="0.5"/>
    <n v="0.5"/>
    <n v="500"/>
    <s v="CATEDRATICO DE UNIVERSIDAD"/>
    <s v="C01"/>
    <s v="TIEMPO COMPLETO"/>
    <s v="2016-04-15 00:00:00.0"/>
    <s v="null"/>
    <s v="DF100329"/>
    <s v="CATEDRÁTICO DE UNIVERSIDAD"/>
    <s v="R109"/>
    <x v="9"/>
    <n v="520"/>
    <s v="INGENIERÍA DE SISTEMAS Y AUTOMÁTICA"/>
  </r>
  <r>
    <x v="29"/>
    <n v="16552787"/>
    <x v="6"/>
    <n v="5206"/>
    <s v="5206G"/>
    <s v="GRUPO-A"/>
    <s v="Prácticas externas"/>
    <s v="GG"/>
    <s v="GRUPO GRANDE"/>
    <s v="5206G"/>
    <s v="GG de Prácticas externas"/>
    <s v="GRUPO-A"/>
    <s v="GG de Prácticas externas"/>
    <s v="2S"/>
    <n v="16552787"/>
    <s v="TENORIO"/>
    <s v="RODRÍGUEZ"/>
    <s v="CARMEN"/>
    <s v="TENORIO RODRÍGUEZ, CARMEN"/>
    <x v="0"/>
    <x v="0"/>
    <x v="0"/>
    <n v="2"/>
    <n v="3"/>
    <s v="catenori"/>
    <s v="carmen.tenorio@unirioja.es"/>
    <n v="0.3"/>
    <n v="0.3"/>
    <n v="504"/>
    <s v="PROFESOR TITULAR UNIVERSIDAD"/>
    <s v="01R"/>
    <s v="TIEMPO COMPLETO REDUCIDO"/>
    <s v="2018-09-17 00:00:00.0"/>
    <s v="null"/>
    <s v="DF100263"/>
    <s v="PROFESOR TITULAR DE UNIVERSIDAD"/>
    <s v="R101"/>
    <x v="4"/>
    <n v="60"/>
    <s v="BIOQUÍMICA Y BIOLOGÍA MOLECULAR"/>
  </r>
  <r>
    <x v="29"/>
    <n v="71458565"/>
    <x v="6"/>
    <n v="5206"/>
    <s v="5206G"/>
    <s v="GRUPO-A"/>
    <s v="Prácticas externas"/>
    <s v="GG"/>
    <s v="GRUPO GRANDE"/>
    <s v="5206G"/>
    <s v="GG de Prácticas externas"/>
    <s v="GRUPO-A"/>
    <s v="GG de Prácticas externas"/>
    <s v="2S"/>
    <n v="71458565"/>
    <s v="GARCÍA"/>
    <s v="GONZÁLEZ"/>
    <s v="JULIA"/>
    <s v="GARCÍA GONZÁLEZ, JULIA"/>
    <x v="1"/>
    <x v="0"/>
    <x v="0"/>
    <m/>
    <m/>
    <s v="jugarcgo"/>
    <s v="julia.garciag@unirioja.es"/>
    <n v="0.15"/>
    <n v="0.15"/>
    <n v="7081"/>
    <s v="AYUDANTE (DOCTOR)"/>
    <s v="C01"/>
    <s v="TIEMPO COMPLETO"/>
    <s v="2018-09-17 00:00:00.0"/>
    <s v="2019-02-03 00:00:00.0"/>
    <s v="PI101346"/>
    <s v="PROFESOR AYUDANTE DOCTOR"/>
    <s v="R101"/>
    <x v="4"/>
    <n v="500"/>
    <s v="INGENIERÍA AGROFORESTAL"/>
  </r>
  <r>
    <x v="29"/>
    <n v="72779211"/>
    <x v="6"/>
    <n v="5206"/>
    <s v="5206G"/>
    <s v="GRUPO-A"/>
    <s v="Prácticas externas"/>
    <s v="GG"/>
    <s v="GRUPO GRANDE"/>
    <s v="5206G"/>
    <s v="GG de Prácticas externas"/>
    <s v="GRUPO-A"/>
    <s v="GG de Prácticas externas"/>
    <s v="2S"/>
    <n v="72779211"/>
    <s v="MARTÍNEZ"/>
    <s v="VILLAR"/>
    <s v="MARÍA ELENA"/>
    <s v="MARTÍNEZ VILLAR, MARÍA ELENA"/>
    <x v="1"/>
    <x v="0"/>
    <x v="0"/>
    <n v="5"/>
    <n v="0"/>
    <s v="elmartin"/>
    <s v="elena.martinez@unirioja.es"/>
    <n v="0.15"/>
    <n v="0.15"/>
    <n v="506"/>
    <s v="PROFESOR TITULAR DE ESCUELA UNIVERSITARI"/>
    <s v="01A"/>
    <s v="TIEMPO COMPLETO AMPLIADO"/>
    <s v="2012-09-01 00:00:00.0"/>
    <s v="null"/>
    <s v="DF3167"/>
    <s v="TITULAR DE ESCUELAS UNIVERSITARIAS"/>
    <s v="R101"/>
    <x v="4"/>
    <n v="705"/>
    <s v="PRODUCCIÓN VEGETAL"/>
  </r>
  <r>
    <x v="29"/>
    <n v="16515085"/>
    <x v="6"/>
    <n v="5211"/>
    <s v="5211G"/>
    <s v="GRUPO-A"/>
    <s v="Entorno económico y marco institucional del sector vitivinícola"/>
    <s v="GG"/>
    <s v="GRUPO GRANDE"/>
    <s v="5211G"/>
    <s v="GG de Entorno económico y marco institucional del sector vitivinícola"/>
    <s v="GRUPO-A"/>
    <s v="GG de Entorno económico y marco institucional del sector vitivinícola"/>
    <s v="1R"/>
    <n v="16515085"/>
    <s v="BARCO"/>
    <s v="ROYO"/>
    <s v="EMILIO"/>
    <s v="BARCO ROYO, EMILIO"/>
    <x v="1"/>
    <x v="0"/>
    <x v="0"/>
    <n v="1"/>
    <n v="0"/>
    <s v="ebarco"/>
    <s v="emilio.barco@unirioja.es"/>
    <n v="1.6"/>
    <n v="1.6"/>
    <n v="536"/>
    <s v="PROFESOR INTERINO"/>
    <s v="C01"/>
    <s v="TIEMPO COMPLETO"/>
    <s v="2017-09-15 00:00:00.0"/>
    <s v="null"/>
    <s v="PI101301"/>
    <s v="PROFESOR CONTRATADO INTERINO"/>
    <s v="R104"/>
    <x v="0"/>
    <n v="225"/>
    <s v="ECONOMÍA APLICADA"/>
  </r>
  <r>
    <x v="29"/>
    <n v="16543682"/>
    <x v="6"/>
    <n v="5211"/>
    <s v="5211G"/>
    <s v="GRUPO-A"/>
    <s v="Entorno económico y marco institucional del sector vitivinícola"/>
    <s v="GG"/>
    <s v="GRUPO GRANDE"/>
    <s v="5211G"/>
    <s v="GG de Entorno económico y marco institucional del sector vitivinícola"/>
    <s v="GRUPO-A"/>
    <s v="GG de Entorno económico y marco institucional del sector vitivinícola"/>
    <s v="1R"/>
    <n v="16543682"/>
    <s v="NAVARRO"/>
    <s v="PÉREZ"/>
    <s v="Mª CRUZ"/>
    <s v="NAVARRO PÉREZ, Mª CRUZ"/>
    <x v="0"/>
    <x v="0"/>
    <x v="0"/>
    <n v="6"/>
    <n v="0"/>
    <s v="cnavarro"/>
    <s v="maricruz.navarro@unirioja.es"/>
    <n v="0.6"/>
    <n v="0.6"/>
    <n v="504"/>
    <s v="PROFESOR TITULAR UNIVERSIDAD"/>
    <s v="01A"/>
    <s v="TIEMPO COMPLETO AMPLIADO"/>
    <s v="2012-09-01 00:00:00.0"/>
    <s v="null"/>
    <s v="DF100001"/>
    <s v="PROFESOR TITULAR DE UNIVERSIDAD"/>
    <s v="R104"/>
    <x v="0"/>
    <n v="225"/>
    <s v="ECONOMÍA APLICADA"/>
  </r>
  <r>
    <x v="30"/>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n v="0"/>
    <n v="1"/>
    <s v="edfonsec"/>
    <s v="eduardo.fonseca@unirioja.es"/>
    <n v="3"/>
    <n v="3"/>
    <n v="504"/>
    <s v="PROFESOR TITULAR UNIVERSIDAD"/>
    <s v="C01"/>
    <s v="TIEMPO COMPLETO"/>
    <s v="2011-09-01 00:00:00.0"/>
    <s v="null"/>
    <s v="DF100295"/>
    <s v="PROFESOR TITULAR DE UNIVERSIDAD"/>
    <s v="R115"/>
    <x v="2"/>
    <n v="735"/>
    <s v="PSICOLOGÍA EVOLUTIVA Y DE LA EDUCACIÓN"/>
  </r>
  <r>
    <x v="31"/>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n v="0"/>
    <n v="1"/>
    <s v="edfonsec"/>
    <s v="eduardo.fonseca@unirioja.es"/>
    <n v="3"/>
    <m/>
    <n v="504"/>
    <s v="PROFESOR TITULAR UNIVERSIDAD"/>
    <s v="C01"/>
    <s v="TIEMPO COMPLETO"/>
    <s v="2011-09-01 00:00:00.0"/>
    <s v="null"/>
    <s v="DF100295"/>
    <s v="PROFESOR TITULAR DE UNIVERSIDAD"/>
    <s v="R115"/>
    <x v="2"/>
    <n v="735"/>
    <s v="PSICOLOGÍA EVOLUTIVA Y DE LA EDUCACIÓN"/>
  </r>
  <r>
    <x v="32"/>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n v="0"/>
    <n v="1"/>
    <s v="edfonsec"/>
    <s v="eduardo.fonseca@unirioja.es"/>
    <n v="3"/>
    <m/>
    <n v="504"/>
    <s v="PROFESOR TITULAR UNIVERSIDAD"/>
    <s v="C01"/>
    <s v="TIEMPO COMPLETO"/>
    <s v="2011-09-01 00:00:00.0"/>
    <s v="null"/>
    <s v="DF100295"/>
    <s v="PROFESOR TITULAR DE UNIVERSIDAD"/>
    <s v="R115"/>
    <x v="2"/>
    <n v="735"/>
    <s v="PSICOLOGÍA EVOLUTIVA Y DE LA EDUCACIÓN"/>
  </r>
  <r>
    <x v="33"/>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n v="0"/>
    <n v="1"/>
    <s v="edfonsec"/>
    <s v="eduardo.fonseca@unirioja.es"/>
    <n v="3"/>
    <m/>
    <n v="504"/>
    <s v="PROFESOR TITULAR UNIVERSIDAD"/>
    <s v="C01"/>
    <s v="TIEMPO COMPLETO"/>
    <s v="2011-09-01 00:00:00.0"/>
    <s v="null"/>
    <s v="DF100295"/>
    <s v="PROFESOR TITULAR DE UNIVERSIDAD"/>
    <s v="R115"/>
    <x v="2"/>
    <n v="735"/>
    <s v="PSICOLOGÍA EVOLUTIVA Y DE LA EDUCACIÓN"/>
  </r>
  <r>
    <x v="34"/>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n v="0"/>
    <n v="1"/>
    <s v="edfonsec"/>
    <s v="eduardo.fonseca@unirioja.es"/>
    <n v="3"/>
    <m/>
    <n v="504"/>
    <s v="PROFESOR TITULAR UNIVERSIDAD"/>
    <s v="C01"/>
    <s v="TIEMPO COMPLETO"/>
    <s v="2011-09-01 00:00:00.0"/>
    <s v="null"/>
    <s v="DF100295"/>
    <s v="PROFESOR TITULAR DE UNIVERSIDAD"/>
    <s v="R115"/>
    <x v="2"/>
    <n v="735"/>
    <s v="PSICOLOGÍA EVOLUTIVA Y DE LA EDUCACIÓN"/>
  </r>
  <r>
    <x v="35"/>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n v="0"/>
    <n v="1"/>
    <s v="edfonsec"/>
    <s v="eduardo.fonseca@unirioja.es"/>
    <n v="3"/>
    <m/>
    <n v="504"/>
    <s v="PROFESOR TITULAR UNIVERSIDAD"/>
    <s v="C01"/>
    <s v="TIEMPO COMPLETO"/>
    <s v="2011-09-01 00:00:00.0"/>
    <s v="null"/>
    <s v="DF100295"/>
    <s v="PROFESOR TITULAR DE UNIVERSIDAD"/>
    <s v="R115"/>
    <x v="2"/>
    <n v="735"/>
    <s v="PSICOLOGÍA EVOLUTIVA Y DE LA EDUCACIÓN"/>
  </r>
  <r>
    <x v="36"/>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0"/>
    <x v="0"/>
    <n v="0"/>
    <n v="1"/>
    <s v="edfonsec"/>
    <s v="eduardo.fonseca@unirioja.es"/>
    <n v="3"/>
    <m/>
    <n v="504"/>
    <s v="PROFESOR TITULAR UNIVERSIDAD"/>
    <s v="C01"/>
    <s v="TIEMPO COMPLETO"/>
    <s v="2011-09-01 00:00:00.0"/>
    <s v="null"/>
    <s v="DF100295"/>
    <s v="PROFESOR TITULAR DE UNIVERSIDAD"/>
    <s v="R115"/>
    <x v="2"/>
    <n v="735"/>
    <s v="PSICOLOGÍA EVOLUTIVA Y DE LA EDUCACIÓN"/>
  </r>
  <r>
    <x v="30"/>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n v="3"/>
    <n v="1"/>
    <s v="fenavari"/>
    <s v="fermin.navaridas@unirioja.es"/>
    <n v="3"/>
    <n v="3"/>
    <n v="504"/>
    <s v="PROFESOR TITULAR UNIVERSIDAD"/>
    <s v="C01"/>
    <s v="TIEMPO COMPLETO"/>
    <s v="2016-11-26 00:00:00.0"/>
    <s v="null"/>
    <s v="DF100332"/>
    <s v="PROFESOR TITULAR DE UNIVERSIDAD"/>
    <s v="R115"/>
    <x v="2"/>
    <n v="215"/>
    <s v="DIDÁCTICA Y ORGANIZACIÓN ESCOLAR"/>
  </r>
  <r>
    <x v="30"/>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n v="0"/>
    <n v="0"/>
    <s v="maalvai"/>
    <s v="m-almudena.alvarez@unirioja.es"/>
    <n v="1.5"/>
    <n v="1.5"/>
    <n v="532"/>
    <s v="LABORAL DOCENTE-ASOCIADO"/>
    <s v="P05"/>
    <s v="TIEMPO PARCIAL (5+5 HORAS)"/>
    <s v="2018-09-17 00:00:00.0"/>
    <s v="2019-09-14 00:00:00.0"/>
    <s v="PI101292"/>
    <s v="PROFESOR ASOCIADO"/>
    <s v="R115"/>
    <x v="2"/>
    <n v="215"/>
    <s v="DIDÁCTICA Y ORGANIZACIÓN ESCOLAR"/>
  </r>
  <r>
    <x v="31"/>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n v="3"/>
    <n v="1"/>
    <s v="fenavari"/>
    <s v="fermin.navaridas@unirioja.es"/>
    <n v="3"/>
    <m/>
    <n v="504"/>
    <s v="PROFESOR TITULAR UNIVERSIDAD"/>
    <s v="C01"/>
    <s v="TIEMPO COMPLETO"/>
    <s v="2016-11-26 00:00:00.0"/>
    <s v="null"/>
    <s v="DF100332"/>
    <s v="PROFESOR TITULAR DE UNIVERSIDAD"/>
    <s v="R115"/>
    <x v="2"/>
    <n v="215"/>
    <s v="DIDÁCTICA Y ORGANIZACIÓN ESCOLAR"/>
  </r>
  <r>
    <x v="31"/>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n v="0"/>
    <n v="0"/>
    <s v="maalvai"/>
    <s v="m-almudena.alvarez@unirioja.es"/>
    <n v="1.5"/>
    <m/>
    <n v="532"/>
    <s v="LABORAL DOCENTE-ASOCIADO"/>
    <s v="P05"/>
    <s v="TIEMPO PARCIAL (5+5 HORAS)"/>
    <s v="2018-09-17 00:00:00.0"/>
    <s v="2019-09-14 00:00:00.0"/>
    <s v="PI101292"/>
    <s v="PROFESOR ASOCIADO"/>
    <s v="R115"/>
    <x v="2"/>
    <n v="215"/>
    <s v="DIDÁCTICA Y ORGANIZACIÓN ESCOLAR"/>
  </r>
  <r>
    <x v="32"/>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n v="3"/>
    <n v="1"/>
    <s v="fenavari"/>
    <s v="fermin.navaridas@unirioja.es"/>
    <n v="3"/>
    <m/>
    <n v="504"/>
    <s v="PROFESOR TITULAR UNIVERSIDAD"/>
    <s v="C01"/>
    <s v="TIEMPO COMPLETO"/>
    <s v="2016-11-26 00:00:00.0"/>
    <s v="null"/>
    <s v="DF100332"/>
    <s v="PROFESOR TITULAR DE UNIVERSIDAD"/>
    <s v="R115"/>
    <x v="2"/>
    <n v="215"/>
    <s v="DIDÁCTICA Y ORGANIZACIÓN ESCOLAR"/>
  </r>
  <r>
    <x v="32"/>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n v="0"/>
    <n v="0"/>
    <s v="maalvai"/>
    <s v="m-almudena.alvarez@unirioja.es"/>
    <n v="1.5"/>
    <m/>
    <n v="532"/>
    <s v="LABORAL DOCENTE-ASOCIADO"/>
    <s v="P05"/>
    <s v="TIEMPO PARCIAL (5+5 HORAS)"/>
    <s v="2018-09-17 00:00:00.0"/>
    <s v="2019-09-14 00:00:00.0"/>
    <s v="PI101292"/>
    <s v="PROFESOR ASOCIADO"/>
    <s v="R115"/>
    <x v="2"/>
    <n v="215"/>
    <s v="DIDÁCTICA Y ORGANIZACIÓN ESCOLAR"/>
  </r>
  <r>
    <x v="33"/>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n v="3"/>
    <n v="1"/>
    <s v="fenavari"/>
    <s v="fermin.navaridas@unirioja.es"/>
    <n v="3"/>
    <m/>
    <n v="504"/>
    <s v="PROFESOR TITULAR UNIVERSIDAD"/>
    <s v="C01"/>
    <s v="TIEMPO COMPLETO"/>
    <s v="2016-11-26 00:00:00.0"/>
    <s v="null"/>
    <s v="DF100332"/>
    <s v="PROFESOR TITULAR DE UNIVERSIDAD"/>
    <s v="R115"/>
    <x v="2"/>
    <n v="215"/>
    <s v="DIDÁCTICA Y ORGANIZACIÓN ESCOLAR"/>
  </r>
  <r>
    <x v="33"/>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n v="0"/>
    <n v="0"/>
    <s v="maalvai"/>
    <s v="m-almudena.alvarez@unirioja.es"/>
    <n v="1.5"/>
    <m/>
    <n v="532"/>
    <s v="LABORAL DOCENTE-ASOCIADO"/>
    <s v="P05"/>
    <s v="TIEMPO PARCIAL (5+5 HORAS)"/>
    <s v="2018-09-17 00:00:00.0"/>
    <s v="2019-09-14 00:00:00.0"/>
    <s v="PI101292"/>
    <s v="PROFESOR ASOCIADO"/>
    <s v="R115"/>
    <x v="2"/>
    <n v="215"/>
    <s v="DIDÁCTICA Y ORGANIZACIÓN ESCOLAR"/>
  </r>
  <r>
    <x v="34"/>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n v="3"/>
    <n v="1"/>
    <s v="fenavari"/>
    <s v="fermin.navaridas@unirioja.es"/>
    <n v="3"/>
    <m/>
    <n v="504"/>
    <s v="PROFESOR TITULAR UNIVERSIDAD"/>
    <s v="C01"/>
    <s v="TIEMPO COMPLETO"/>
    <s v="2016-11-26 00:00:00.0"/>
    <s v="null"/>
    <s v="DF100332"/>
    <s v="PROFESOR TITULAR DE UNIVERSIDAD"/>
    <s v="R115"/>
    <x v="2"/>
    <n v="215"/>
    <s v="DIDÁCTICA Y ORGANIZACIÓN ESCOLAR"/>
  </r>
  <r>
    <x v="34"/>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n v="0"/>
    <n v="0"/>
    <s v="maalvai"/>
    <s v="m-almudena.alvarez@unirioja.es"/>
    <n v="1.5"/>
    <m/>
    <n v="532"/>
    <s v="LABORAL DOCENTE-ASOCIADO"/>
    <s v="P05"/>
    <s v="TIEMPO PARCIAL (5+5 HORAS)"/>
    <s v="2018-09-17 00:00:00.0"/>
    <s v="2019-09-14 00:00:00.0"/>
    <s v="PI101292"/>
    <s v="PROFESOR ASOCIADO"/>
    <s v="R115"/>
    <x v="2"/>
    <n v="215"/>
    <s v="DIDÁCTICA Y ORGANIZACIÓN ESCOLAR"/>
  </r>
  <r>
    <x v="35"/>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n v="3"/>
    <n v="1"/>
    <s v="fenavari"/>
    <s v="fermin.navaridas@unirioja.es"/>
    <n v="3"/>
    <m/>
    <n v="504"/>
    <s v="PROFESOR TITULAR UNIVERSIDAD"/>
    <s v="C01"/>
    <s v="TIEMPO COMPLETO"/>
    <s v="2016-11-26 00:00:00.0"/>
    <s v="null"/>
    <s v="DF100332"/>
    <s v="PROFESOR TITULAR DE UNIVERSIDAD"/>
    <s v="R115"/>
    <x v="2"/>
    <n v="215"/>
    <s v="DIDÁCTICA Y ORGANIZACIÓN ESCOLAR"/>
  </r>
  <r>
    <x v="35"/>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n v="0"/>
    <n v="0"/>
    <s v="maalvai"/>
    <s v="m-almudena.alvarez@unirioja.es"/>
    <n v="1.5"/>
    <m/>
    <n v="532"/>
    <s v="LABORAL DOCENTE-ASOCIADO"/>
    <s v="P05"/>
    <s v="TIEMPO PARCIAL (5+5 HORAS)"/>
    <s v="2018-09-17 00:00:00.0"/>
    <s v="2019-09-14 00:00:00.0"/>
    <s v="PI101292"/>
    <s v="PROFESOR ASOCIADO"/>
    <s v="R115"/>
    <x v="2"/>
    <n v="215"/>
    <s v="DIDÁCTICA Y ORGANIZACIÓN ESCOLAR"/>
  </r>
  <r>
    <x v="36"/>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n v="3"/>
    <n v="1"/>
    <s v="fenavari"/>
    <s v="fermin.navaridas@unirioja.es"/>
    <n v="3"/>
    <m/>
    <n v="504"/>
    <s v="PROFESOR TITULAR UNIVERSIDAD"/>
    <s v="C01"/>
    <s v="TIEMPO COMPLETO"/>
    <s v="2016-11-26 00:00:00.0"/>
    <s v="null"/>
    <s v="DF100332"/>
    <s v="PROFESOR TITULAR DE UNIVERSIDAD"/>
    <s v="R115"/>
    <x v="2"/>
    <n v="215"/>
    <s v="DIDÁCTICA Y ORGANIZACIÓN ESCOLAR"/>
  </r>
  <r>
    <x v="36"/>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0"/>
    <x v="0"/>
    <n v="0"/>
    <n v="0"/>
    <s v="maalvai"/>
    <s v="m-almudena.alvarez@unirioja.es"/>
    <n v="1.5"/>
    <m/>
    <n v="532"/>
    <s v="LABORAL DOCENTE-ASOCIADO"/>
    <s v="P05"/>
    <s v="TIEMPO PARCIAL (5+5 HORAS)"/>
    <s v="2018-09-17 00:00:00.0"/>
    <s v="2019-09-14 00:00:00.0"/>
    <s v="PI101292"/>
    <s v="PROFESOR ASOCIADO"/>
    <s v="R115"/>
    <x v="2"/>
    <n v="215"/>
    <s v="DIDÁCTICA Y ORGANIZACIÓN ESCOLAR"/>
  </r>
  <r>
    <x v="30"/>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n v="4"/>
    <n v="1"/>
    <s v="jogiro"/>
    <s v="joaquin.giro@unirioja.es"/>
    <n v="3"/>
    <n v="3"/>
    <n v="504"/>
    <s v="PROFESOR TITULAR UNIVERSIDAD"/>
    <s v="C01"/>
    <s v="TIEMPO COMPLETO"/>
    <s v="2015-09-15 00:00:00.0"/>
    <s v="null"/>
    <s v="DF100184"/>
    <s v="PROFESOR TITULAR UNIVERSIDAD"/>
    <s v="R114"/>
    <x v="3"/>
    <n v="775"/>
    <s v="SOCIOLOGÍA"/>
  </r>
  <r>
    <x v="30"/>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n v="5"/>
    <n v="3"/>
    <s v="fediazo"/>
    <s v="fernando.diaz@unirioja.es"/>
    <n v="3"/>
    <n v="3"/>
    <n v="500"/>
    <s v="CATEDRATICO DE UNIVERSIDAD"/>
    <s v="C01"/>
    <s v="TIEMPO COMPLETO"/>
    <s v="2017-12-14 00:00:00.0"/>
    <s v="null"/>
    <s v="DF100349"/>
    <s v="CATEDRÁTICO DE UNIVERSIDAD"/>
    <s v="R114"/>
    <x v="3"/>
    <n v="775"/>
    <s v="SOCIOLOGÍA"/>
  </r>
  <r>
    <x v="31"/>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n v="4"/>
    <n v="1"/>
    <s v="jogiro"/>
    <s v="joaquin.giro@unirioja.es"/>
    <n v="3"/>
    <m/>
    <n v="504"/>
    <s v="PROFESOR TITULAR UNIVERSIDAD"/>
    <s v="C01"/>
    <s v="TIEMPO COMPLETO"/>
    <s v="2015-09-15 00:00:00.0"/>
    <s v="null"/>
    <s v="DF100184"/>
    <s v="PROFESOR TITULAR UNIVERSIDAD"/>
    <s v="R114"/>
    <x v="3"/>
    <n v="775"/>
    <s v="SOCIOLOGÍA"/>
  </r>
  <r>
    <x v="31"/>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n v="5"/>
    <n v="3"/>
    <s v="fediazo"/>
    <s v="fernando.diaz@unirioja.es"/>
    <n v="3"/>
    <m/>
    <n v="500"/>
    <s v="CATEDRATICO DE UNIVERSIDAD"/>
    <s v="C01"/>
    <s v="TIEMPO COMPLETO"/>
    <s v="2017-12-14 00:00:00.0"/>
    <s v="null"/>
    <s v="DF100349"/>
    <s v="CATEDRÁTICO DE UNIVERSIDAD"/>
    <s v="R114"/>
    <x v="3"/>
    <n v="775"/>
    <s v="SOCIOLOGÍA"/>
  </r>
  <r>
    <x v="32"/>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n v="4"/>
    <n v="1"/>
    <s v="jogiro"/>
    <s v="joaquin.giro@unirioja.es"/>
    <n v="3"/>
    <m/>
    <n v="504"/>
    <s v="PROFESOR TITULAR UNIVERSIDAD"/>
    <s v="C01"/>
    <s v="TIEMPO COMPLETO"/>
    <s v="2015-09-15 00:00:00.0"/>
    <s v="null"/>
    <s v="DF100184"/>
    <s v="PROFESOR TITULAR UNIVERSIDAD"/>
    <s v="R114"/>
    <x v="3"/>
    <n v="775"/>
    <s v="SOCIOLOGÍA"/>
  </r>
  <r>
    <x v="32"/>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n v="5"/>
    <n v="3"/>
    <s v="fediazo"/>
    <s v="fernando.diaz@unirioja.es"/>
    <n v="3"/>
    <m/>
    <n v="500"/>
    <s v="CATEDRATICO DE UNIVERSIDAD"/>
    <s v="C01"/>
    <s v="TIEMPO COMPLETO"/>
    <s v="2017-12-14 00:00:00.0"/>
    <s v="null"/>
    <s v="DF100349"/>
    <s v="CATEDRÁTICO DE UNIVERSIDAD"/>
    <s v="R114"/>
    <x v="3"/>
    <n v="775"/>
    <s v="SOCIOLOGÍA"/>
  </r>
  <r>
    <x v="33"/>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n v="4"/>
    <n v="1"/>
    <s v="jogiro"/>
    <s v="joaquin.giro@unirioja.es"/>
    <n v="3"/>
    <m/>
    <n v="504"/>
    <s v="PROFESOR TITULAR UNIVERSIDAD"/>
    <s v="C01"/>
    <s v="TIEMPO COMPLETO"/>
    <s v="2015-09-15 00:00:00.0"/>
    <s v="null"/>
    <s v="DF100184"/>
    <s v="PROFESOR TITULAR UNIVERSIDAD"/>
    <s v="R114"/>
    <x v="3"/>
    <n v="775"/>
    <s v="SOCIOLOGÍA"/>
  </r>
  <r>
    <x v="33"/>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n v="5"/>
    <n v="3"/>
    <s v="fediazo"/>
    <s v="fernando.diaz@unirioja.es"/>
    <n v="3"/>
    <m/>
    <n v="500"/>
    <s v="CATEDRATICO DE UNIVERSIDAD"/>
    <s v="C01"/>
    <s v="TIEMPO COMPLETO"/>
    <s v="2017-12-14 00:00:00.0"/>
    <s v="null"/>
    <s v="DF100349"/>
    <s v="CATEDRÁTICO DE UNIVERSIDAD"/>
    <s v="R114"/>
    <x v="3"/>
    <n v="775"/>
    <s v="SOCIOLOGÍA"/>
  </r>
  <r>
    <x v="34"/>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n v="4"/>
    <n v="1"/>
    <s v="jogiro"/>
    <s v="joaquin.giro@unirioja.es"/>
    <n v="3"/>
    <m/>
    <n v="504"/>
    <s v="PROFESOR TITULAR UNIVERSIDAD"/>
    <s v="C01"/>
    <s v="TIEMPO COMPLETO"/>
    <s v="2015-09-15 00:00:00.0"/>
    <s v="null"/>
    <s v="DF100184"/>
    <s v="PROFESOR TITULAR UNIVERSIDAD"/>
    <s v="R114"/>
    <x v="3"/>
    <n v="775"/>
    <s v="SOCIOLOGÍA"/>
  </r>
  <r>
    <x v="34"/>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n v="5"/>
    <n v="3"/>
    <s v="fediazo"/>
    <s v="fernando.diaz@unirioja.es"/>
    <n v="3"/>
    <m/>
    <n v="500"/>
    <s v="CATEDRATICO DE UNIVERSIDAD"/>
    <s v="C01"/>
    <s v="TIEMPO COMPLETO"/>
    <s v="2017-12-14 00:00:00.0"/>
    <s v="null"/>
    <s v="DF100349"/>
    <s v="CATEDRÁTICO DE UNIVERSIDAD"/>
    <s v="R114"/>
    <x v="3"/>
    <n v="775"/>
    <s v="SOCIOLOGÍA"/>
  </r>
  <r>
    <x v="35"/>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n v="4"/>
    <n v="1"/>
    <s v="jogiro"/>
    <s v="joaquin.giro@unirioja.es"/>
    <n v="3"/>
    <m/>
    <n v="504"/>
    <s v="PROFESOR TITULAR UNIVERSIDAD"/>
    <s v="C01"/>
    <s v="TIEMPO COMPLETO"/>
    <s v="2015-09-15 00:00:00.0"/>
    <s v="null"/>
    <s v="DF100184"/>
    <s v="PROFESOR TITULAR UNIVERSIDAD"/>
    <s v="R114"/>
    <x v="3"/>
    <n v="775"/>
    <s v="SOCIOLOGÍA"/>
  </r>
  <r>
    <x v="35"/>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n v="5"/>
    <n v="3"/>
    <s v="fediazo"/>
    <s v="fernando.diaz@unirioja.es"/>
    <n v="3"/>
    <m/>
    <n v="500"/>
    <s v="CATEDRATICO DE UNIVERSIDAD"/>
    <s v="C01"/>
    <s v="TIEMPO COMPLETO"/>
    <s v="2017-12-14 00:00:00.0"/>
    <s v="null"/>
    <s v="DF100349"/>
    <s v="CATEDRÁTICO DE UNIVERSIDAD"/>
    <s v="R114"/>
    <x v="3"/>
    <n v="775"/>
    <s v="SOCIOLOGÍA"/>
  </r>
  <r>
    <x v="36"/>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0"/>
    <x v="0"/>
    <n v="4"/>
    <n v="1"/>
    <s v="jogiro"/>
    <s v="joaquin.giro@unirioja.es"/>
    <n v="3"/>
    <m/>
    <n v="504"/>
    <s v="PROFESOR TITULAR UNIVERSIDAD"/>
    <s v="C01"/>
    <s v="TIEMPO COMPLETO"/>
    <s v="2015-09-15 00:00:00.0"/>
    <s v="null"/>
    <s v="DF100184"/>
    <s v="PROFESOR TITULAR UNIVERSIDAD"/>
    <s v="R114"/>
    <x v="3"/>
    <n v="775"/>
    <s v="SOCIOLOGÍA"/>
  </r>
  <r>
    <x v="36"/>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0"/>
    <x v="0"/>
    <n v="5"/>
    <n v="3"/>
    <s v="fediazo"/>
    <s v="fernando.diaz@unirioja.es"/>
    <n v="3"/>
    <m/>
    <n v="500"/>
    <s v="CATEDRATICO DE UNIVERSIDAD"/>
    <s v="C01"/>
    <s v="TIEMPO COMPLETO"/>
    <s v="2017-12-14 00:00:00.0"/>
    <s v="null"/>
    <s v="DF100349"/>
    <s v="CATEDRÁTICO DE UNIVERSIDAD"/>
    <s v="R114"/>
    <x v="3"/>
    <n v="775"/>
    <s v="SOCIOLOGÍA"/>
  </r>
  <r>
    <x v="30"/>
    <n v="14943754"/>
    <x v="6"/>
    <n v="261204000"/>
    <s v="261204G"/>
    <s v="GRUPO-A"/>
    <s v="Complementos para la formación disciplinar. Economía"/>
    <s v="GG"/>
    <s v="GRUPO GRANDE"/>
    <s v="261204G"/>
    <s v="GG COMPLEMENTOS PARA LA FORMACIÓN DISCIPLINAR. ECONOMÍA"/>
    <s v="GRUPO-A"/>
    <s v="GG de Complementos para la formación disciplinar. Economía"/>
    <s v="1S"/>
    <n v="14943754"/>
    <s v="RODRÍGUEZ"/>
    <s v="IBEAS"/>
    <s v="ROBERTO"/>
    <s v="RODRÍGUEZ IBEAS, ROBERTO"/>
    <x v="1"/>
    <x v="0"/>
    <x v="0"/>
    <n v="3"/>
    <n v="2"/>
    <s v="rorodrig"/>
    <s v="roberto.rodriguez@unirioja.es"/>
    <n v="1"/>
    <n v="1"/>
    <n v="504"/>
    <s v="PROFESOR TITULAR UNIVERSIDAD"/>
    <s v="C01"/>
    <s v="TIEMPO COMPLETO"/>
    <s v="2012-07-13 00:00:00.0"/>
    <s v="null"/>
    <s v="DF100089"/>
    <s v="PROFESOR TITULAR DE UNIVERSIDAD"/>
    <s v="R104"/>
    <x v="0"/>
    <n v="415"/>
    <s v="FUNDAMENTOS DEL ANÁLISIS ECONÓMICO"/>
  </r>
  <r>
    <x v="30"/>
    <n v="16015792"/>
    <x v="6"/>
    <n v="261204000"/>
    <s v="261204G"/>
    <s v="GRUPO-A"/>
    <s v="Complementos para la formación disciplinar. Economía"/>
    <s v="GG"/>
    <s v="GRUPO GRANDE"/>
    <s v="261204G"/>
    <s v="GG COMPLEMENTOS PARA LA FORMACIÓN DISCIPLINAR. ECONOMÍA"/>
    <s v="GRUPO-A"/>
    <s v="GG de Complementos para la formación disciplinar. Economía"/>
    <s v="1S"/>
    <n v="16015792"/>
    <s v="GIL"/>
    <s v="LÓPEZ"/>
    <s v="ALFONSO JESÚS"/>
    <s v="GIL LÓPEZ, ALFONSO JESÚS"/>
    <x v="0"/>
    <x v="0"/>
    <x v="0"/>
    <n v="1"/>
    <n v="0"/>
    <s v="algil"/>
    <s v="alfonso.gil@unirioja.es"/>
    <n v="1"/>
    <n v="1"/>
    <n v="536"/>
    <s v="PROFESOR INTERINO"/>
    <s v="C01"/>
    <s v="TIEMPO COMPLETO"/>
    <s v="2017-09-15 00:00:00.0"/>
    <s v="null"/>
    <s v="PI101241"/>
    <s v="PROFESOR CONTRATADO INTERINO"/>
    <s v="R104"/>
    <x v="0"/>
    <n v="650"/>
    <s v="ORGANIZACIÓN DE EMPRESAS"/>
  </r>
  <r>
    <x v="30"/>
    <n v="16578084"/>
    <x v="6"/>
    <n v="261204000"/>
    <s v="261204G"/>
    <s v="GRUPO-A"/>
    <s v="Complementos para la formación disciplinar. Economía"/>
    <s v="GG"/>
    <s v="GRUPO GRANDE"/>
    <s v="261204G"/>
    <s v="GG COMPLEMENTOS PARA LA FORMACIÓN DISCIPLINAR. ECONOMÍA"/>
    <s v="GRUPO-A"/>
    <s v="GG de Complementos para la formación disciplinar. Economía"/>
    <s v="1S"/>
    <n v="16578084"/>
    <s v="LORENTE"/>
    <s v="ANTOÑANZAS"/>
    <s v="MARÍA REYES"/>
    <s v="LORENTE ANTOÑANZAS, MARÍA REYES"/>
    <x v="1"/>
    <x v="0"/>
    <x v="0"/>
    <n v="0"/>
    <n v="1"/>
    <s v="marreyelore"/>
    <s v="maria-reyes.lorente@unirioja.es"/>
    <n v="1"/>
    <n v="1"/>
    <n v="504"/>
    <s v="PROFESOR TITULAR UNIVERSIDAD"/>
    <s v="C01"/>
    <s v="TIEMPO COMPLETO"/>
    <s v="2018-09-17 00:00:00.0"/>
    <s v="null"/>
    <s v="DF100357"/>
    <s v="PROFESOR TITULAR DE UNIVERSIDAD"/>
    <s v="R104"/>
    <x v="0"/>
    <n v="415"/>
    <s v="FUNDAMENTOS DEL ANÁLISIS ECONÓMICO"/>
  </r>
  <r>
    <x v="30"/>
    <n v="16562098"/>
    <x v="6"/>
    <n v="261205000"/>
    <s v="261205G"/>
    <s v="GRUPO-A"/>
    <s v="Aprendizaje y enseñanza de la Economía"/>
    <s v="GG"/>
    <s v="GRUPO GRANDE"/>
    <s v="261205G"/>
    <s v="GG APRENDIZAJE Y ENSEÑANZA DE LA ECONOMÍA"/>
    <s v="GRUPO-A"/>
    <s v="GG de Aprendizaje y enseñanza de la Economía"/>
    <s v="AN"/>
    <n v="16562098"/>
    <s v="PINILLOS"/>
    <s v="GARCÍA"/>
    <s v="Mª CARMEN"/>
    <s v="PINILLOS GARCÍA, Mª CARMEN"/>
    <x v="0"/>
    <x v="0"/>
    <x v="1"/>
    <n v="0"/>
    <n v="0"/>
    <s v="capinill"/>
    <s v="carmen.pinillos@unirioja.es"/>
    <n v="1.8"/>
    <n v="1.8"/>
    <n v="532"/>
    <s v="LABORAL DOCENTE-ASOCIADO"/>
    <s v="P02"/>
    <s v="TIEMPO PARCIAL (2+2 HORAS)"/>
    <s v="2017-09-15 00:00:00.0"/>
    <s v="2019-09-14 00:00:00.0"/>
    <s v="PI101236"/>
    <s v="PROFESOR ASOCIADO"/>
    <s v="R104"/>
    <x v="0"/>
    <n v="225"/>
    <s v="ECONOMÍA APLICADA"/>
  </r>
  <r>
    <x v="30"/>
    <n v="72791252"/>
    <x v="6"/>
    <n v="261205000"/>
    <s v="261205G"/>
    <s v="GRUPO-A"/>
    <s v="Aprendizaje y enseñanza de la Economía"/>
    <s v="GG"/>
    <s v="GRUPO GRANDE"/>
    <s v="261205G"/>
    <s v="GG APRENDIZAJE Y ENSEÑANZA DE LA ECONOMÍA"/>
    <s v="GRUPO-A"/>
    <s v="GG de Aprendizaje y enseñanza de la Economía"/>
    <s v="AN"/>
    <n v="72791252"/>
    <s v="EGUIZÁBAL"/>
    <s v="MARÍN"/>
    <s v="FÁTIMA"/>
    <s v="EGUIZÁBAL MARÍN, FÁTIMA"/>
    <x v="1"/>
    <x v="0"/>
    <x v="1"/>
    <n v="0"/>
    <n v="0"/>
    <s v="faeguiza"/>
    <s v="fatima.eguizabal@unirioja.es"/>
    <n v="5.7"/>
    <n v="5.7"/>
    <n v="536"/>
    <s v="PROFESOR INTERINO"/>
    <s v="C01"/>
    <s v="TIEMPO COMPLETO"/>
    <s v="2018-09-27 00:00:00.0"/>
    <s v="2019-09-14 00:00:00.0"/>
    <s v="PI101417"/>
    <s v="PROFESOR CONTRATADO INTERINO"/>
    <s v="R104"/>
    <x v="0"/>
    <n v="225"/>
    <s v="ECONOMÍA APLICADA"/>
  </r>
  <r>
    <x v="30"/>
    <n v="16570616"/>
    <x v="6"/>
    <n v="261205000"/>
    <s v="261205R"/>
    <s v="GRUPO-A1"/>
    <s v="Aprendizaje y enseñanza de la Economía"/>
    <s v="GR"/>
    <s v="GRUPO REDUCIDO"/>
    <s v="261205R"/>
    <s v="C. MAGISTRAL Y P. AULA DE APRENDIZAJE Y ENSEÑANZA DE LA ECONOMÍA"/>
    <s v="GRUPO-A1"/>
    <s v="C. Magistral y P. Aula de APRENDIZAJE Y ENSEÑANZA DE LA ECONOMÍA"/>
    <s v="AN"/>
    <n v="16570616"/>
    <s v="AMO"/>
    <s v="MATARRANZ"/>
    <s v="DAVID"/>
    <s v="AMO MATARRANZ, DAVID"/>
    <x v="1"/>
    <x v="0"/>
    <x v="1"/>
    <n v="0"/>
    <n v="0"/>
    <s v="daamo"/>
    <s v="david.amo@unirioja.es"/>
    <n v="6"/>
    <n v="6"/>
    <n v="532"/>
    <s v="LABORAL DOCENTE-ASOCIADO"/>
    <s v="P04"/>
    <s v="TIEMPO PARCIAL (4+4 HORAS)"/>
    <s v="2017-09-15 00:00:00.0"/>
    <s v="2019-09-14 00:00:00.0"/>
    <s v="PI101240"/>
    <s v="PROFESOR ASOCIADO"/>
    <s v="R104"/>
    <x v="0"/>
    <n v="230"/>
    <s v="ECONOMÍA FINANCIERA Y CONTABILIDAD"/>
  </r>
  <r>
    <x v="30"/>
    <n v="16544280"/>
    <x v="6"/>
    <n v="261206000"/>
    <s v="261206G"/>
    <s v="GRUPO-A"/>
    <s v="Innovación docente e iniciación a la investigación educativa. Economía"/>
    <s v="GG"/>
    <s v="GRUPO GRANDE"/>
    <s v="261206G"/>
    <s v="GG INNOVACIÓN DOCENTE E INICIACIÓN A LA INVESTIGACIÓN EDUCATIVA. ECONOMÍA"/>
    <s v="GRUPO-A"/>
    <s v="GG de Innovación docente e iniciación a la investigación educativa. Economí"/>
    <s v="2S"/>
    <n v="16544280"/>
    <s v="AZCONA"/>
    <s v="CIRIZA"/>
    <s v="ESPERANZA"/>
    <s v="AZCONA CIRIZA, ESPERANZA"/>
    <x v="1"/>
    <x v="0"/>
    <x v="1"/>
    <n v="5"/>
    <n v="0"/>
    <s v="esazcona"/>
    <s v="esperanza.azcona@unirioja.es"/>
    <n v="2.5"/>
    <n v="2.5"/>
    <n v="506"/>
    <s v="PROFESOR TITULAR DE ESCUELA UNIVERSITARI"/>
    <s v="01A"/>
    <s v="TIEMPO COMPLETO AMPLIADO"/>
    <s v="2012-09-01 00:00:00.0"/>
    <s v="null"/>
    <s v="DF31215"/>
    <s v="TITULAR DE ESCUELAS UNIVERSITARIAS"/>
    <s v="R104"/>
    <x v="0"/>
    <n v="230"/>
    <s v="ECONOMÍA FINANCIERA Y CONTABILIDAD"/>
  </r>
  <r>
    <x v="30"/>
    <n v="17159455"/>
    <x v="6"/>
    <n v="261206000"/>
    <s v="261206G"/>
    <s v="GRUPO-A"/>
    <s v="Innovación docente e iniciación a la investigación educativa. Economía"/>
    <s v="GG"/>
    <s v="GRUPO GRANDE"/>
    <s v="261206G"/>
    <s v="GG INNOVACIÓN DOCENTE E INICIACIÓN A LA INVESTIGACIÓN EDUCATIVA. ECONOMÍA"/>
    <s v="GRUPO-A"/>
    <s v="GG de Innovación docente e iniciación a la investigación educativa. Economí"/>
    <s v="2S"/>
    <n v="17159455"/>
    <s v="RUIZ"/>
    <s v="CABESTRE"/>
    <s v="FCO. JAVIER"/>
    <s v="RUIZ CABESTRE, FCO. JAVIER"/>
    <x v="0"/>
    <x v="0"/>
    <x v="0"/>
    <n v="5"/>
    <n v="4"/>
    <s v="fjruiz"/>
    <s v="javier.ruiz@unirioja.es"/>
    <n v="0.5"/>
    <n v="0.5"/>
    <n v="500"/>
    <s v="CATEDRATICO DE UNIVERSIDAD"/>
    <s v="01R"/>
    <s v="TIEMPO COMPLETO REDUCIDO"/>
    <s v="2016-11-12 00:00:00.0"/>
    <s v="null"/>
    <s v="DF100335"/>
    <s v="CATEDRÁTICO DE UNIVERSIDAD"/>
    <s v="R104"/>
    <x v="0"/>
    <n v="230"/>
    <s v="ECONOMÍA FINANCIERA Y CONTABILIDAD"/>
  </r>
  <r>
    <x v="30"/>
    <n v="16533890"/>
    <x v="6"/>
    <n v="261401000"/>
    <s v="261401R"/>
    <s v="GRUPO-A"/>
    <s v="Prácticum en la especialidad de Economía"/>
    <s v="GR"/>
    <s v="GRUPO REDUCIDO"/>
    <s v="261401R"/>
    <s v="C. MAGISTRAL Y P. AULA DE PRACTICUM EN ECONOMÍA / TRABAJO FIN DE MÁSTER"/>
    <s v="GRUPO-A"/>
    <s v="C. Magistral y P. Aula de PRÁCTICUM EN LA ESPECIALIDAD DE ECONOMÍA"/>
    <s v="2S"/>
    <n v="16533890"/>
    <s v="PORTILLO"/>
    <s v="PÉREZ DE VIÑASPRE"/>
    <s v="FABIOLA"/>
    <s v="PORTILLO PÉREZ DE VIÑASPRE, FABIOLA"/>
    <x v="0"/>
    <x v="0"/>
    <x v="0"/>
    <n v="4"/>
    <n v="1"/>
    <s v="faporti"/>
    <s v="fabiola.portillo@unirioja.es"/>
    <n v="1.4"/>
    <n v="1.4"/>
    <n v="504"/>
    <s v="PROFESOR TITULAR UNIVERSIDAD"/>
    <s v="01A"/>
    <s v="TIEMPO COMPLETO AMPLIADO"/>
    <s v="2016-09-15 00:00:00.0"/>
    <s v="null"/>
    <s v="DF100141"/>
    <s v="PROFESOR TITULAR DE UNIVERSIDAD"/>
    <s v="R104"/>
    <x v="0"/>
    <n v="225"/>
    <s v="ECONOMÍA APLICADA"/>
  </r>
  <r>
    <x v="30"/>
    <n v="16549972"/>
    <x v="6"/>
    <n v="261401000"/>
    <s v="261401R"/>
    <s v="GRUPO-A"/>
    <s v="Prácticum en la especialidad de Economía"/>
    <s v="GR"/>
    <s v="GRUPO REDUCIDO"/>
    <s v="261401R"/>
    <s v="C. MAGISTRAL Y P. AULA DE PRACTICUM EN ECONOMÍA / TRABAJO FIN DE MÁSTER"/>
    <s v="GRUPO-A"/>
    <s v="C. Magistral y P. Aula de PRÁCTICUM EN LA ESPECIALIDAD DE ECONOMÍA"/>
    <s v="2S"/>
    <n v="16549972"/>
    <s v="PINILLOS"/>
    <s v="GARCÍA"/>
    <s v="MARÍA DE LA O"/>
    <s v="PINILLOS GARCÍA, MARÍA DE LA O"/>
    <x v="0"/>
    <x v="0"/>
    <x v="0"/>
    <n v="5"/>
    <n v="1"/>
    <s v="mpinillo"/>
    <s v="maria.pinillos@unirioja.es"/>
    <n v="1.4"/>
    <n v="1.4"/>
    <n v="504"/>
    <s v="PROFESOR TITULAR UNIVERSIDAD"/>
    <s v="C01"/>
    <s v="TIEMPO COMPLETO"/>
    <s v="2014-09-15 00:00:00.0"/>
    <s v="null"/>
    <s v="DF31176"/>
    <s v="PROFESOR TITULAR DE UNIVERSIDAD"/>
    <s v="R104"/>
    <x v="0"/>
    <n v="225"/>
    <s v="ECONOMÍA APLICADA"/>
  </r>
  <r>
    <x v="30"/>
    <n v="50842132"/>
    <x v="6"/>
    <n v="261401000"/>
    <s v="261401R"/>
    <s v="GRUPO-A"/>
    <s v="Prácticum en la especialidad de Economía"/>
    <s v="GR"/>
    <s v="GRUPO REDUCIDO"/>
    <s v="261401R"/>
    <s v="C. MAGISTRAL Y P. AULA DE PRACTICUM EN ECONOMÍA / TRABAJO FIN DE MÁSTER"/>
    <s v="GRUPO-A"/>
    <s v="C. Magistral y P. Aula de PRÁCTICUM EN LA ESPECIALIDAD DE ECONOMÍA"/>
    <s v="2S"/>
    <n v="50842132"/>
    <s v="GAVELA"/>
    <s v="GARCÍA"/>
    <s v="DELIA DEL PILAR"/>
    <s v="GAVELA GARCÍA, DELIA DEL PILAR"/>
    <x v="0"/>
    <x v="0"/>
    <x v="0"/>
    <n v="1"/>
    <n v="1"/>
    <s v="degavela"/>
    <s v="delia.gavela@unirioja.es"/>
    <n v="0"/>
    <n v="0"/>
    <n v="504"/>
    <s v="PROFESOR TITULAR UNIVERSIDAD"/>
    <s v="C01"/>
    <s v="TIEMPO COMPLETO"/>
    <s v="2017-09-15 00:00:00.0"/>
    <s v="null"/>
    <s v="DF100302"/>
    <s v="PROFESOR TITULAR DE UNIVERSIDAD"/>
    <s v="R106"/>
    <x v="5"/>
    <n v="195"/>
    <s v="DIDÁCTICA DE LA LENGUA Y LA LITERATURA"/>
  </r>
  <r>
    <x v="31"/>
    <n v="16524700"/>
    <x v="6"/>
    <n v="262204000"/>
    <s v="262204G"/>
    <s v="GRUPO-A"/>
    <s v="Complementos para la formación disciplinar. Física y Química"/>
    <s v="GG"/>
    <s v="GRUPO GRANDE"/>
    <s v="262204G"/>
    <s v="GG COMPLEMENTOS PARA LA FORMACIÓN DISCIPLINAR. FÍSICA Y QUÍMICA"/>
    <s v="GRUPO-A"/>
    <s v="GG de Complementos para la formación disciplinar. Física y Química"/>
    <s v="1S"/>
    <n v="16524700"/>
    <s v="BAÑOS"/>
    <s v="ARRIBAS"/>
    <s v="IRENE"/>
    <s v="BAÑOS ARRIBAS, IRENE"/>
    <x v="0"/>
    <x v="0"/>
    <x v="0"/>
    <n v="6"/>
    <n v="1"/>
    <s v="ibanos"/>
    <s v="irene.banos@unirioja.es"/>
    <n v="3"/>
    <n v="3"/>
    <n v="504"/>
    <s v="PROFESOR TITULAR UNIVERSIDAD"/>
    <s v="01A"/>
    <s v="TIEMPO COMPLETO AMPLIADO"/>
    <s v="2012-09-01 00:00:00.0"/>
    <s v="null"/>
    <s v="DF32390"/>
    <s v="TITULAR DE UNIVERSIDAD"/>
    <s v="R112"/>
    <x v="8"/>
    <n v="755"/>
    <s v="QUÍMICA FÍSICA"/>
  </r>
  <r>
    <x v="31"/>
    <n v="50822746"/>
    <x v="6"/>
    <n v="262204000"/>
    <s v="262204L"/>
    <s v="GRUPO-A1"/>
    <s v="Complementos para la formación disciplinar. Física y Química"/>
    <s v="GL"/>
    <s v="GRUPO DE LABORATORIO"/>
    <s v="262204L"/>
    <s v="GL COMPLEMENTOS PARA LA FORMACIÓN DISCIPLINAR. FÍSICA Y QUÍMICA"/>
    <s v="GRUPO-A1"/>
    <s v="GL de Complementos para la formación disciplinar. Física y Química"/>
    <s v="1S"/>
    <n v="50822746"/>
    <s v="ENRIQUEZ"/>
    <s v="PALMA"/>
    <s v="PEDRO ALBERTO"/>
    <s v="ENRIQUEZ PALMA, PEDRO ALBERTO"/>
    <x v="1"/>
    <x v="0"/>
    <x v="0"/>
    <n v="5"/>
    <n v="1"/>
    <s v="enriquez"/>
    <s v="pedro.enriquez@unirioja.es"/>
    <n v="0.4"/>
    <n v="0.4"/>
    <n v="504"/>
    <s v="PROFESOR TITULAR UNIVERSIDAD"/>
    <s v="01A"/>
    <s v="TIEMPO COMPLETO AMPLIADO"/>
    <s v="2012-09-01 00:00:00.0"/>
    <s v="null"/>
    <s v="DF100147"/>
    <s v="PROFESOR TITULAR DE UNIVERSIDAD"/>
    <s v="R112"/>
    <x v="8"/>
    <n v="755"/>
    <s v="QUÍMICA FÍSICA"/>
  </r>
  <r>
    <x v="31"/>
    <n v="16508128"/>
    <x v="6"/>
    <n v="262204000"/>
    <s v="262204R"/>
    <s v="GRUPO-A1"/>
    <s v="Complementos para la formación disciplinar. Física y Química"/>
    <s v="GR"/>
    <s v="GRUPO REDUCIDO"/>
    <s v="262204R"/>
    <s v="GR DE COMPLEMENTOS PARA LA FORMACIÓN DISCIPLINAR: LAS MATERIAS DE FÍSICA Y"/>
    <s v="GRUPO-A1"/>
    <s v="GR de COMPLEMENTOS PARA LA FORMACIÓN DISCIPLINAR"/>
    <s v="1S"/>
    <n v="16508128"/>
    <s v="FERNÁNDEZ"/>
    <s v="GARBAYO"/>
    <s v="EDUARDO JACINTO"/>
    <s v="FERNÁNDEZ GARBAYO, EDUARDO JACINTO"/>
    <x v="0"/>
    <x v="0"/>
    <x v="0"/>
    <n v="6"/>
    <n v="5"/>
    <s v="edfernan"/>
    <s v="eduardo.fernandez@unirioja.es"/>
    <n v="0.3"/>
    <n v="0.3"/>
    <n v="500"/>
    <s v="CATEDRATICO DE UNIVERSIDAD"/>
    <s v="01R"/>
    <s v="TIEMPO COMPLETO REDUCIDO"/>
    <s v="2012-09-01 00:00:00.0"/>
    <s v="null"/>
    <s v="DF100235"/>
    <s v="CATEDRÁTICO DE UNIVERSIDAD"/>
    <s v="R112"/>
    <x v="8"/>
    <n v="760"/>
    <s v="QUÍMICA INORGÁNICA"/>
  </r>
  <r>
    <x v="31"/>
    <n v="16539508"/>
    <x v="6"/>
    <n v="262205000"/>
    <s v="262205G"/>
    <s v="GRUPO-A"/>
    <s v="Aprendizaje y enseñanza de la Física y Química"/>
    <s v="GG"/>
    <s v="GRUPO GRANDE"/>
    <s v="262205G"/>
    <s v="GG APRENDIZAJE Y ENSEÑANZA DE LA FÍSICA Y QUÍMICA"/>
    <s v="GRUPO-A"/>
    <s v="GG de Aprendizaje y enseñanza de la Física y Química"/>
    <s v="AN"/>
    <n v="16539508"/>
    <s v="MILLÁN"/>
    <s v="MONEO"/>
    <s v="JUDITH"/>
    <s v="MILLÁN MONEO, JUDITH"/>
    <x v="0"/>
    <x v="0"/>
    <x v="0"/>
    <n v="5"/>
    <n v="3"/>
    <s v="jumillan"/>
    <s v="judith.millan@unirioja.es"/>
    <n v="3"/>
    <n v="3"/>
    <n v="504"/>
    <s v="PROFESOR TITULAR UNIVERSIDAD"/>
    <s v="01R"/>
    <s v="TIEMPO COMPLETO REDUCIDO"/>
    <s v="2018-09-17 00:00:00.0"/>
    <s v="null"/>
    <s v="DF100345"/>
    <s v="PROFESOR TITULAR DE UNIVERSIDAD"/>
    <s v="R112"/>
    <x v="8"/>
    <n v="755"/>
    <s v="QUÍMICA FÍSICA"/>
  </r>
  <r>
    <x v="31"/>
    <n v="16570470"/>
    <x v="6"/>
    <n v="262205000"/>
    <s v="262205G"/>
    <s v="GRUPO-A"/>
    <s v="Aprendizaje y enseñanza de la Física y Química"/>
    <s v="GG"/>
    <s v="GRUPO GRANDE"/>
    <s v="262205G"/>
    <s v="GG APRENDIZAJE Y ENSEÑANZA DE LA FÍSICA Y QUÍMICA"/>
    <s v="GRUPO-A"/>
    <s v="GG de Aprendizaje y enseñanza de la Física y Química"/>
    <s v="AN"/>
    <n v="16570470"/>
    <s v="CORZANA"/>
    <s v="LÓPEZ"/>
    <s v="FRANCISCO"/>
    <s v="CORZANA LÓPEZ, FRANCISCO"/>
    <x v="0"/>
    <x v="0"/>
    <x v="0"/>
    <n v="2"/>
    <n v="3"/>
    <s v="frcorzan"/>
    <s v="francisco.corzana@unirioja.es"/>
    <n v="2"/>
    <n v="2"/>
    <n v="504"/>
    <s v="PROFESOR TITULAR UNIVERSIDAD"/>
    <s v="01R"/>
    <s v="TIEMPO COMPLETO REDUCIDO"/>
    <s v="2018-09-17 00:00:00.0"/>
    <s v="null"/>
    <s v="DF100344"/>
    <s v="PROFESOR TITULAR DE UNIVERSIDAD"/>
    <s v="R112"/>
    <x v="8"/>
    <n v="765"/>
    <s v="QUÍMICA ORGÁNICA"/>
  </r>
  <r>
    <x v="31"/>
    <n v="16578210"/>
    <x v="6"/>
    <n v="262205000"/>
    <s v="262205G"/>
    <s v="GRUPO-A"/>
    <s v="Aprendizaje y enseñanza de la Física y Química"/>
    <s v="GG"/>
    <s v="GRUPO GRANDE"/>
    <s v="262205G"/>
    <s v="GG APRENDIZAJE Y ENSEÑANZA DE LA FÍSICA Y QUÍMICA"/>
    <s v="GRUPO-A"/>
    <s v="GG de Aprendizaje y enseñanza de la Física y Química"/>
    <s v="AN"/>
    <n v="16578210"/>
    <s v="SAMPEDRO"/>
    <s v="RUIZ"/>
    <s v="DIEGO"/>
    <s v="SAMPEDRO RUIZ, DIEGO"/>
    <x v="1"/>
    <x v="0"/>
    <x v="0"/>
    <n v="2"/>
    <n v="3"/>
    <s v="dsampedr"/>
    <s v="diego.sampedro@unirioja.es"/>
    <n v="2"/>
    <n v="2"/>
    <n v="504"/>
    <s v="PROFESOR TITULAR UNIVERSIDAD"/>
    <s v="01R"/>
    <s v="TIEMPO COMPLETO REDUCIDO"/>
    <s v="2016-09-15 00:00:00.0"/>
    <s v="null"/>
    <s v="DF100290"/>
    <s v="PROFESOR TITULAR DE UNIVERSIDAD"/>
    <s v="R112"/>
    <x v="8"/>
    <n v="765"/>
    <s v="QUÍMICA ORGÁNICA"/>
  </r>
  <r>
    <x v="31"/>
    <n v="16543785"/>
    <x v="6"/>
    <n v="262205000"/>
    <s v="262205R"/>
    <s v="GRUPO-A1"/>
    <s v="Aprendizaje y enseñanza de la Física y Química"/>
    <s v="GR"/>
    <s v="GRUPO REDUCIDO"/>
    <s v="262205R"/>
    <s v="GRUPO REDUCIDO DE APRENDIZAJE Y ENSEÑANZA DE LA FÍSICA Y QUÍMICA"/>
    <s v="GRUPO-A1"/>
    <s v="GR de APRENDIZAJE Y ENSEÑANZA DE LA FÍSICA Y QUÍMICA"/>
    <s v="AN"/>
    <n v="16543785"/>
    <s v="ZURBANO"/>
    <s v="ASENSIO"/>
    <s v="MARÍA DEL MAR"/>
    <s v="ZURBANO ASENSIO, MARÍA DEL MAR"/>
    <x v="1"/>
    <x v="0"/>
    <x v="0"/>
    <n v="5"/>
    <n v="4"/>
    <s v="mmzurba"/>
    <s v="marimar.zurbano@unirioja.es"/>
    <n v="1.6"/>
    <n v="1.6"/>
    <n v="504"/>
    <s v="PROFESOR TITULAR UNIVERSIDAD"/>
    <s v="01R"/>
    <s v="TIEMPO COMPLETO REDUCIDO"/>
    <s v="2016-09-15 00:00:00.0"/>
    <s v="null"/>
    <s v="DF100149"/>
    <s v="PROFESOR TITULAR DE UNIVERSIDAD"/>
    <s v="R112"/>
    <x v="8"/>
    <n v="765"/>
    <s v="QUÍMICA ORGÁNICA"/>
  </r>
  <r>
    <x v="31"/>
    <n v="16570824"/>
    <x v="6"/>
    <n v="262205000"/>
    <s v="262205R"/>
    <s v="GRUPO-A1"/>
    <s v="Aprendizaje y enseñanza de la Física y Química"/>
    <s v="GR"/>
    <s v="GRUPO REDUCIDO"/>
    <s v="262205R"/>
    <s v="GRUPO REDUCIDO DE APRENDIZAJE Y ENSEÑANZA DE LA FÍSICA Y QUÍMICA"/>
    <s v="GRUPO-A1"/>
    <s v="GR de APRENDIZAJE Y ENSEÑANZA DE LA FÍSICA Y QUÍMICA"/>
    <s v="AN"/>
    <n v="16570824"/>
    <s v="ESTEBAN"/>
    <s v="DÍEZ"/>
    <s v="ISABEL"/>
    <s v="ESTEBAN DÍEZ, ISABEL"/>
    <x v="0"/>
    <x v="0"/>
    <x v="0"/>
    <n v="2"/>
    <n v="0"/>
    <s v="iesteban"/>
    <s v="isabel.esteban@unirioja.es"/>
    <n v="3"/>
    <n v="3"/>
    <n v="504"/>
    <s v="PROFESOR TITULAR UNIVERSIDAD"/>
    <s v="C01"/>
    <s v="TIEMPO COMPLETO"/>
    <s v="2018-12-21 00:00:00.0"/>
    <s v="null"/>
    <s v="DF100368"/>
    <s v="PROFESOR TITULAR DE UNIVERSIDAD"/>
    <s v="R112"/>
    <x v="8"/>
    <n v="555"/>
    <s v="INGENIERÍA QUÍMICA"/>
  </r>
  <r>
    <x v="31"/>
    <n v="16580433"/>
    <x v="6"/>
    <n v="262205000"/>
    <s v="262205R"/>
    <s v="GRUPO-A1"/>
    <s v="Aprendizaje y enseñanza de la Física y Química"/>
    <s v="GR"/>
    <s v="GRUPO REDUCIDO"/>
    <s v="262205R"/>
    <s v="GRUPO REDUCIDO DE APRENDIZAJE Y ENSEÑANZA DE LA FÍSICA Y QUÍMICA"/>
    <s v="GRUPO-A1"/>
    <s v="GR de APRENDIZAJE Y ENSEÑANZA DE LA FÍSICA Y QUÍMICA"/>
    <s v="AN"/>
    <n v="16580433"/>
    <s v="MARTÍNEZ"/>
    <s v="RUIZ"/>
    <s v="RODRIGO"/>
    <s v="MARTÍNEZ RUIZ, RODRIGO"/>
    <x v="0"/>
    <x v="0"/>
    <x v="0"/>
    <n v="2"/>
    <n v="0"/>
    <s v="romarine"/>
    <s v="rodrigo.martinez@unirioja.es"/>
    <n v="3"/>
    <n v="3"/>
    <n v="504"/>
    <s v="PROFESOR TITULAR UNIVERSIDAD"/>
    <s v="C01"/>
    <s v="TIEMPO COMPLETO"/>
    <s v="2018-12-18 00:00:00.0"/>
    <s v="null"/>
    <s v="DF100369"/>
    <s v="PROFESOR TITULAR DE UNIVERSIDAD"/>
    <s v="R112"/>
    <x v="8"/>
    <n v="755"/>
    <s v="QUÍMICA FÍSICA"/>
  </r>
  <r>
    <x v="31"/>
    <n v="16568302"/>
    <x v="6"/>
    <n v="262206000"/>
    <s v="262206G"/>
    <s v="GRUPO-A"/>
    <s v="Innovación docente e iniciación a la investigación educativa. Física y Química"/>
    <s v="GG"/>
    <s v="GRUPO GRANDE"/>
    <s v="262206G"/>
    <s v="GG INNOVACIÓN DOCENTE E INICIACIÓN A LA INVESTIGACIÓN EDUCATIVA. FÍSICA"/>
    <s v="GRUPO-A"/>
    <s v="GG de Innovación Docente e Iniciación a la Investigación Educativa. Física"/>
    <s v="2S"/>
    <n v="16568302"/>
    <s v="ROBREDO"/>
    <s v="VALGAÑÓN"/>
    <s v="BEATRIZ"/>
    <s v="ROBREDO VALGAÑÓN, BEATRIZ"/>
    <x v="0"/>
    <x v="0"/>
    <x v="0"/>
    <n v="0"/>
    <n v="0"/>
    <s v="berobred"/>
    <s v="beatriz.robredo@unirioja.es"/>
    <n v="2.6"/>
    <n v="2.6"/>
    <n v="504"/>
    <s v="PROFESOR TITULAR UNIVERSIDAD"/>
    <s v="C01"/>
    <s v="TIEMPO COMPLETO"/>
    <s v="2018-09-17 00:00:00.0"/>
    <s v="null"/>
    <s v="DF386"/>
    <s v="PROFESOR TITULAR DE UNIVERSIDAD"/>
    <s v="R101"/>
    <x v="4"/>
    <n v="205"/>
    <s v="DIDÁCTICA DE LAS CIENCIAS EXPERIMENTALES"/>
  </r>
  <r>
    <x v="31"/>
    <n v="72780033"/>
    <x v="6"/>
    <n v="262206000"/>
    <s v="262206G"/>
    <s v="GRUPO-A"/>
    <s v="Innovación docente e iniciación a la investigación educativa. Física y Química"/>
    <s v="GG"/>
    <s v="GRUPO GRANDE"/>
    <s v="262206G"/>
    <s v="GG INNOVACIÓN DOCENTE E INICIACIÓN A LA INVESTIGACIÓN EDUCATIVA. FÍSICA"/>
    <s v="GRUPO-A"/>
    <s v="GG de Innovación Docente e Iniciación a la Investigación Educativa. Física"/>
    <s v="2S"/>
    <n v="72780033"/>
    <s v="HERNÁNDEZ"/>
    <s v="ÁLAMOS"/>
    <s v="MARÍA DEL MAR"/>
    <s v="HERNÁNDEZ ÁLAMOS, MARÍA DEL MAR"/>
    <x v="1"/>
    <x v="0"/>
    <x v="0"/>
    <n v="0"/>
    <n v="1"/>
    <s v="maherna"/>
    <s v="mara.hernandez@unirioja.es"/>
    <n v="0"/>
    <n v="0"/>
    <n v="504"/>
    <s v="PROFESOR TITULAR UNIVERSIDAD"/>
    <s v="C01"/>
    <s v="TIEMPO COMPLETO"/>
    <s v="2011-09-01 00:00:00.0"/>
    <s v="null"/>
    <s v="DF100292"/>
    <s v="PROFESOR TITULAR DE UNIVERSIDAD"/>
    <s v="R101"/>
    <x v="4"/>
    <n v="205"/>
    <s v="DIDÁCTICA DE LAS CIENCIAS EXPERIMENTALES"/>
  </r>
  <r>
    <x v="31"/>
    <n v="50842132"/>
    <x v="6"/>
    <n v="262401000"/>
    <s v="262401R"/>
    <s v="GRUPO-A"/>
    <s v="Prácticum en la especialidad de Física y Química"/>
    <s v="GR"/>
    <s v="GRUPO REDUCIDO"/>
    <s v="262401R"/>
    <s v="GRUPO REDUCIDO DE PRÁCTICUM EN FISICA Y QUÍMICA / TRABAJO FIN MASTER"/>
    <s v="GRUPO-A"/>
    <s v="GR de PRÁCTICUM EN LA ESPECIALIDAD DE FÍSICA Y QUÍMICA"/>
    <s v="2S"/>
    <n v="50842132"/>
    <s v="GAVELA"/>
    <s v="GARCÍA"/>
    <s v="DELIA DEL PILAR"/>
    <s v="GAVELA GARCÍA, DELIA DEL PILAR"/>
    <x v="0"/>
    <x v="0"/>
    <x v="0"/>
    <n v="1"/>
    <n v="1"/>
    <s v="degavela"/>
    <s v="delia.gavela@unirioja.es"/>
    <n v="0"/>
    <n v="0"/>
    <n v="504"/>
    <s v="PROFESOR TITULAR UNIVERSIDAD"/>
    <s v="C01"/>
    <s v="TIEMPO COMPLETO"/>
    <s v="2017-09-15 00:00:00.0"/>
    <s v="null"/>
    <s v="DF100302"/>
    <s v="PROFESOR TITULAR DE UNIVERSIDAD"/>
    <s v="R106"/>
    <x v="5"/>
    <n v="195"/>
    <s v="DIDÁCTICA DE LA LENGUA Y LA LITERATURA"/>
  </r>
  <r>
    <x v="32"/>
    <n v="16499934"/>
    <x v="6"/>
    <n v="263204000"/>
    <s v="263204G"/>
    <s v="GRUPO-A"/>
    <s v="Complementos para la formación disciplinar. Geografía e Historia"/>
    <s v="GG"/>
    <s v="GRUPO GRANDE"/>
    <s v="263204G"/>
    <s v="GG DE COMPLEMENTOS PARA LA FORMACIÓN DISCIPLINAR. GEOGRAFÍA E HISTORIA"/>
    <s v="GRUPO-A"/>
    <s v="GG de Complementos para la formación disciplinar. Geografía e Historia"/>
    <s v="1S"/>
    <n v="16499934"/>
    <s v="GÓMEZ"/>
    <s v="URDÁÑEZ"/>
    <s v="JOSÉ LUIS"/>
    <s v="GÓMEZ URDÁÑEZ, JOSÉ LUIS"/>
    <x v="1"/>
    <x v="0"/>
    <x v="0"/>
    <n v="6"/>
    <n v="3"/>
    <s v="jlgomez"/>
    <s v="jose-luis.gomez@unirioja.es"/>
    <n v="1.5"/>
    <n v="1.5"/>
    <n v="500"/>
    <s v="CATEDRATICO DE UNIVERSIDAD"/>
    <s v="C01"/>
    <s v="TIEMPO COMPLETO"/>
    <s v="2017-09-15 00:00:00.0"/>
    <s v="null"/>
    <s v="DF3518"/>
    <s v="CATEDRÁTICO DE UNIVERSIDAD"/>
    <s v="R114"/>
    <x v="3"/>
    <n v="490"/>
    <s v="HISTORIA MODERNA"/>
  </r>
  <r>
    <x v="32"/>
    <n v="16548322"/>
    <x v="6"/>
    <n v="263204000"/>
    <s v="263204G"/>
    <s v="GRUPO-A"/>
    <s v="Complementos para la formación disciplinar. Geografía e Historia"/>
    <s v="GG"/>
    <s v="GRUPO GRANDE"/>
    <s v="263204G"/>
    <s v="GG DE COMPLEMENTOS PARA LA FORMACIÓN DISCIPLINAR. GEOGRAFÍA E HISTORIA"/>
    <s v="GRUPO-A"/>
    <s v="GG de Complementos para la formación disciplinar. Geografía e Historia"/>
    <s v="1S"/>
    <n v="16548322"/>
    <s v="PASCUAL"/>
    <s v="BELLIDO"/>
    <s v="NURIA ESTHER"/>
    <s v="PASCUAL BELLIDO, NURIA ESTHER"/>
    <x v="0"/>
    <x v="0"/>
    <x v="0"/>
    <n v="0"/>
    <n v="1"/>
    <s v="nupascua"/>
    <s v="nuria-esther.pascual@unirioja.es"/>
    <n v="1.5"/>
    <n v="1.5"/>
    <n v="504"/>
    <s v="PROFESOR TITULAR UNIVERSIDAD"/>
    <s v="C01"/>
    <s v="TIEMPO COMPLETO"/>
    <s v="2011-09-01 00:00:00.0"/>
    <s v="null"/>
    <s v="DF100298"/>
    <s v="PROFESOR TITULAR DE UNIVERSIDAD"/>
    <s v="R114"/>
    <x v="3"/>
    <n v="10"/>
    <s v="ANÁLISIS GEOGRÁFICO REGIONAL"/>
  </r>
  <r>
    <x v="32"/>
    <n v="16527579"/>
    <x v="6"/>
    <n v="263205000"/>
    <s v="263205G"/>
    <s v="GRUPO-A"/>
    <s v="Aprendizaje y enseñanza de la Geografía e Historia"/>
    <s v="GG"/>
    <s v="GRUPO GRANDE"/>
    <s v="263205G"/>
    <s v="GG APRENDIZAJE Y ENSEÑANZA DE LA GEOGRAFÍA E HISTORIA"/>
    <s v="GRUPO-A"/>
    <s v="GG de Aprendizaje y enseñanza de la Geografía e Historia"/>
    <s v="AN"/>
    <n v="16527579"/>
    <s v="GIL-DÍEZ"/>
    <s v="USANDIZAGA"/>
    <s v="IGNACIO"/>
    <s v="GIL-DÍEZ USANDIZAGA, IGNACIO"/>
    <x v="0"/>
    <x v="0"/>
    <x v="0"/>
    <n v="1"/>
    <n v="1"/>
    <s v="iggildie"/>
    <s v="ignacio.gil-diez@unirioja.es"/>
    <n v="7.5"/>
    <n v="7.5"/>
    <n v="504"/>
    <s v="PROFESOR TITULAR UNIVERSIDAD"/>
    <s v="C01"/>
    <s v="TIEMPO COMPLETO"/>
    <s v="2016-11-12 00:00:00.0"/>
    <s v="null"/>
    <s v="DF100293"/>
    <s v="PROFESOR TITULAR DE UNIVERSIDAD"/>
    <s v="R115"/>
    <x v="2"/>
    <n v="210"/>
    <s v="DIDÁCTICA DE LAS CIENCIAS SOCIALES"/>
  </r>
  <r>
    <x v="32"/>
    <n v="72786679"/>
    <x v="6"/>
    <n v="263205000"/>
    <s v="263205R"/>
    <s v="GRUPO-A1"/>
    <s v="Aprendizaje y enseñanza de la Geografía e Historia"/>
    <s v="GR"/>
    <s v="GRUPO REDUCIDO"/>
    <s v="263205R"/>
    <s v="GRUPO REDUCIDO DE APRENDIZAJE Y ENSEÑANZA DE LAS CIENCIAS SOCIALES"/>
    <s v="GRUPO-A1"/>
    <s v="GR de APRENDIZAJE Y ENSEÑANZA DE LAS CIENCIAS SOCIALES"/>
    <s v="AN"/>
    <n v="72786679"/>
    <s v="HERREROS"/>
    <s v="GONZÁLEZ"/>
    <s v="CARMEN"/>
    <s v="HERREROS GONZÁLEZ, CARMEN"/>
    <x v="1"/>
    <x v="0"/>
    <x v="1"/>
    <n v="0"/>
    <n v="0"/>
    <s v="caherrer"/>
    <s v="carmen.herreros@unirioja.es"/>
    <n v="3"/>
    <n v="3"/>
    <n v="532"/>
    <s v="LABORAL DOCENTE-ASOCIADO"/>
    <s v="P02"/>
    <s v="TIEMPO PARCIAL (2+2 HORAS)"/>
    <s v="2018-09-17 00:00:00.0"/>
    <s v="2019-09-14 00:00:00.0"/>
    <s v="PI101395"/>
    <s v="PROFESOR ASOCIADO"/>
    <s v="R115"/>
    <x v="2"/>
    <n v="210"/>
    <s v="DIDÁCTICA DE LAS CIENCIAS SOCIALES"/>
  </r>
  <r>
    <x v="32"/>
    <n v="16592004"/>
    <x v="6"/>
    <n v="263206000"/>
    <s v="263206G"/>
    <s v="GRUPO-A"/>
    <s v="Innovación docente e iniciación a la investigación educativa. Geografía e Historia"/>
    <s v="GG"/>
    <s v="GRUPO GRANDE"/>
    <s v="263206G"/>
    <s v="GG INNOVACIÓN DOCENTE E INICIACIÓN A LA INVESTIGACIÓN EDUCATIVA. GEOGRAFÍA"/>
    <s v="GRUPO-A"/>
    <s v="GG de Innovación docente e iniciación a la investigación educativa. Geograf"/>
    <s v="2S"/>
    <n v="16592004"/>
    <s v="ITURRIAGA"/>
    <s v="BARCO"/>
    <s v="DIEGO"/>
    <s v="ITURRIAGA BARCO, DIEGO"/>
    <x v="1"/>
    <x v="0"/>
    <x v="0"/>
    <n v="0"/>
    <n v="0"/>
    <s v="diiturri"/>
    <s v="diego.iturriaga@unirioja.es"/>
    <n v="3"/>
    <n v="3"/>
    <n v="536"/>
    <s v="PROFESOR INTERINO"/>
    <s v="C01"/>
    <s v="TIEMPO COMPLETO"/>
    <s v="2017-09-15 00:00:00.0"/>
    <s v="null"/>
    <s v="PI101283"/>
    <s v="PROFESOR CONTRATADO INTERINO"/>
    <s v="R114"/>
    <x v="3"/>
    <n v="450"/>
    <s v="HISTORIA CONTEMPORÁNEA"/>
  </r>
  <r>
    <x v="32"/>
    <n v="16528324"/>
    <x v="6"/>
    <n v="263401000"/>
    <s v="263401R"/>
    <s v="GRUPO-A"/>
    <s v="Prácticum en la especialidad de Geografía e Historia"/>
    <s v="GR"/>
    <s v="GRUPO REDUCIDO"/>
    <s v="263401R"/>
    <s v="GRUPO REDUCIDO DE PRÁCTICUM/TRABAJO FIN DE MÁSTER"/>
    <s v="GRUPO-A"/>
    <s v="GR de PRÁCTICUM EN LA ESPECIALIDAD DE GEOGRAFÍA E HISTORIA"/>
    <s v="2S"/>
    <n v="16528324"/>
    <s v="NAVAJAS"/>
    <s v="ZUBELDÍA"/>
    <s v="CARLOS"/>
    <s v="NAVAJAS ZUBELDÍA, CARLOS"/>
    <x v="1"/>
    <x v="0"/>
    <x v="0"/>
    <n v="4"/>
    <n v="0"/>
    <s v="canavaja"/>
    <s v="carlos.navajas@unirioja.es"/>
    <n v="2.8"/>
    <n v="2.8"/>
    <n v="504"/>
    <s v="PROFESOR TITULAR UNIVERSIDAD"/>
    <s v="C01"/>
    <s v="TIEMPO COMPLETO"/>
    <s v="2018-12-18 00:00:00.0"/>
    <s v="null"/>
    <s v="DF100370"/>
    <s v="PROFESOR TITULAR DE UNIVERSIDAD"/>
    <s v="R114"/>
    <x v="3"/>
    <n v="450"/>
    <s v="HISTORIA CONTEMPORÁNEA"/>
  </r>
  <r>
    <x v="32"/>
    <n v="20170417"/>
    <x v="6"/>
    <n v="263401000"/>
    <s v="263401R"/>
    <s v="GRUPO-A"/>
    <s v="Prácticum en la especialidad de Geografía e Historia"/>
    <s v="GR"/>
    <s v="GRUPO REDUCIDO"/>
    <s v="263401R"/>
    <s v="GRUPO REDUCIDO DE PRÁCTICUM/TRABAJO FIN DE MÁSTER"/>
    <s v="GRUPO-A"/>
    <s v="GR de PRÁCTICUM EN LA ESPECIALIDAD DE GEOGRAFÍA E HISTORIA"/>
    <s v="2S"/>
    <n v="20170417"/>
    <s v="FANO"/>
    <s v="MARTÍNEZ"/>
    <s v="MIGUEL ÁNGEL"/>
    <s v="FANO MARTÍNEZ, MIGUEL ÁNGEL"/>
    <x v="0"/>
    <x v="0"/>
    <x v="0"/>
    <n v="0"/>
    <n v="0"/>
    <s v="mifano"/>
    <s v="miguel-angel.fano@unirioja.es"/>
    <n v="2.1"/>
    <n v="2.1"/>
    <n v="504"/>
    <s v="PROFESOR TITULAR UNIVERSIDAD"/>
    <s v="C01"/>
    <s v="TIEMPO COMPLETO"/>
    <s v="2011-09-01 00:00:00.0"/>
    <s v="null"/>
    <s v="DF3569"/>
    <s v="TITULAR DE UNIVERSIDAD"/>
    <s v="R114"/>
    <x v="3"/>
    <n v="695"/>
    <s v="PREHISTORIA"/>
  </r>
  <r>
    <x v="32"/>
    <n v="50842132"/>
    <x v="6"/>
    <n v="263401000"/>
    <s v="263401R"/>
    <s v="GRUPO-A"/>
    <s v="Prácticum en la especialidad de Geografía e Historia"/>
    <s v="GR"/>
    <s v="GRUPO REDUCIDO"/>
    <s v="263401R"/>
    <s v="GRUPO REDUCIDO DE PRÁCTICUM/TRABAJO FIN DE MÁSTER"/>
    <s v="GRUPO-A"/>
    <s v="GR de PRÁCTICUM EN LA ESPECIALIDAD DE GEOGRAFÍA E HISTORIA"/>
    <s v="2S"/>
    <n v="50842132"/>
    <s v="GAVELA"/>
    <s v="GARCÍA"/>
    <s v="DELIA DEL PILAR"/>
    <s v="GAVELA GARCÍA, DELIA DEL PILAR"/>
    <x v="0"/>
    <x v="0"/>
    <x v="0"/>
    <n v="1"/>
    <n v="1"/>
    <s v="degavela"/>
    <s v="delia.gavela@unirioja.es"/>
    <n v="0"/>
    <n v="0"/>
    <n v="504"/>
    <s v="PROFESOR TITULAR UNIVERSIDAD"/>
    <s v="C01"/>
    <s v="TIEMPO COMPLETO"/>
    <s v="2017-09-15 00:00:00.0"/>
    <s v="null"/>
    <s v="DF100302"/>
    <s v="PROFESOR TITULAR DE UNIVERSIDAD"/>
    <s v="R106"/>
    <x v="5"/>
    <n v="195"/>
    <s v="DIDÁCTICA DE LA LENGUA Y LA LITERATURA"/>
  </r>
  <r>
    <x v="33"/>
    <n v="16583068"/>
    <x v="6"/>
    <n v="264204000"/>
    <s v="264204G"/>
    <s v="GRUPO-A"/>
    <s v="Complementos para la formación disciplinar. Inglés"/>
    <s v="GG"/>
    <s v="GRUPO GRANDE"/>
    <s v="264204G"/>
    <s v="GG COMPLEMENTOS PARA LA FORMACIÓN DISCIPLINAR: INGLÉS"/>
    <s v="GRUPO-A"/>
    <s v="GG de Complementos para la formación displinar: Inglés"/>
    <s v="1S"/>
    <n v="16583068"/>
    <s v="AGUSTÍN"/>
    <s v="LLACH"/>
    <s v="M.ª PILAR"/>
    <s v="AGUSTÍN LLACH, M.ª PILAR"/>
    <x v="0"/>
    <x v="0"/>
    <x v="0"/>
    <n v="2"/>
    <n v="2"/>
    <s v="maagusti"/>
    <s v="maria-del-pilar.agustin@unirioja.es"/>
    <n v="0"/>
    <n v="0"/>
    <n v="504"/>
    <s v="PROFESOR TITULAR UNIVERSIDAD"/>
    <s v="C01"/>
    <s v="TIEMPO COMPLETO"/>
    <s v="2017-12-04 00:00:00.0"/>
    <s v="null"/>
    <s v="DF31688"/>
    <s v="PROFESOR TITULAR DE UNIVERSIDAD"/>
    <s v="R107"/>
    <x v="6"/>
    <n v="345"/>
    <s v="FILOLOGÍA INGLESA"/>
  </r>
  <r>
    <x v="33"/>
    <n v="16589144"/>
    <x v="6"/>
    <n v="264204000"/>
    <s v="264204G"/>
    <s v="GRUPO-A"/>
    <s v="Complementos para la formación disciplinar. Inglés"/>
    <s v="GG"/>
    <s v="GRUPO GRANDE"/>
    <s v="264204G"/>
    <s v="GG COMPLEMENTOS PARA LA FORMACIÓN DISCIPLINAR: INGLÉS"/>
    <s v="GRUPO-A"/>
    <s v="GG de Complementos para la formación displinar: Inglés"/>
    <s v="1S"/>
    <n v="16589144"/>
    <s v="FERNÁNDEZ"/>
    <s v="FONTECHA"/>
    <s v="ALMUDENA"/>
    <s v="FERNÁNDEZ FONTECHA, ALMUDENA"/>
    <x v="0"/>
    <x v="0"/>
    <x v="0"/>
    <n v="0"/>
    <n v="1"/>
    <s v="alfernf"/>
    <s v="almudena.fernandez@unirioja.es"/>
    <n v="3"/>
    <n v="3"/>
    <n v="504"/>
    <s v="PROFESOR TITULAR UNIVERSIDAD"/>
    <s v="C01"/>
    <s v="TIEMPO COMPLETO"/>
    <s v="2008-09-30 00:00:00.0"/>
    <s v="null"/>
    <s v="DF100227"/>
    <s v="PROFESOR TITULAR DE UNIVERSIDAD"/>
    <s v="R107"/>
    <x v="6"/>
    <n v="345"/>
    <s v="FILOLOGÍA INGLESA"/>
  </r>
  <r>
    <x v="33"/>
    <n v="32877122"/>
    <x v="6"/>
    <n v="264206000"/>
    <s v="264206G"/>
    <s v="GRUPO-A"/>
    <s v="Innovación docente e iniciación a la investigación educativa. Inglés"/>
    <s v="GG"/>
    <s v="GRUPO GRANDE"/>
    <s v="264206G"/>
    <s v="GG INNOVACIÓN DOCENTE E INICIACIÓN A LA INVESTIGACIÓN EDUCATIVA: INGLÉS"/>
    <s v="GRUPO-A"/>
    <s v="GG de Innovación docente e iniciación a la investigación educativa: Inglés"/>
    <s v="2S"/>
    <n v="32877122"/>
    <s v="CANGA"/>
    <s v="ALONSO"/>
    <s v="ANDRÉS"/>
    <s v="CANGA ALONSO, ANDRÉS"/>
    <x v="0"/>
    <x v="0"/>
    <x v="0"/>
    <n v="0"/>
    <n v="1"/>
    <s v="ancanga"/>
    <s v="andres.canga@unirioja.es"/>
    <n v="3"/>
    <n v="3"/>
    <n v="504"/>
    <s v="PROFESOR TITULAR UNIVERSIDAD"/>
    <s v="C01"/>
    <s v="TIEMPO COMPLETO"/>
    <s v="2009-09-29 00:00:00.0"/>
    <s v="null"/>
    <s v="DF100243"/>
    <s v="PROFESOR TITULAR DE UNIVERSIDAD"/>
    <s v="R107"/>
    <x v="6"/>
    <n v="345"/>
    <s v="FILOLOGÍA INGLESA"/>
  </r>
  <r>
    <x v="33"/>
    <n v="9414088"/>
    <x v="6"/>
    <n v="264401000"/>
    <s v="264401R"/>
    <s v="GRUPO-A"/>
    <s v="Prácticum en la especialidad de Inglés"/>
    <s v="GR"/>
    <s v="GRUPO REDUCIDO"/>
    <s v="264401R"/>
    <s v="CT/CT DE PRÁCTICUM EN LENGUA EXTRANJERA / TRABAJO FIN MÁSTER"/>
    <s v="GRUPO-A"/>
    <s v="GR de PRÁCTICUM EN LA ESPECIALIDAD DE INGLÉS"/>
    <s v="2S"/>
    <n v="9414088"/>
    <s v="TABOADA"/>
    <s v="FERRERO"/>
    <s v="CAROLINA"/>
    <s v="TABOADA FERRERO, CAROLINA"/>
    <x v="0"/>
    <x v="0"/>
    <x v="0"/>
    <n v="0"/>
    <n v="0"/>
    <s v="cataboad"/>
    <s v="carolina.taboada@unirioja.es"/>
    <n v="0.7"/>
    <n v="0.7"/>
    <n v="504"/>
    <s v="PROFESOR TITULAR UNIVERSIDAD"/>
    <s v="C01"/>
    <s v="TIEMPO COMPLETO"/>
    <s v="2008-09-30 00:00:00.0"/>
    <s v="null"/>
    <s v="DF100228"/>
    <s v="PROFESOR TITULAR DE UNIVERSIDAD INTERINO"/>
    <s v="R107"/>
    <x v="6"/>
    <n v="345"/>
    <s v="FILOLOGÍA INGLESA"/>
  </r>
  <r>
    <x v="33"/>
    <n v="16498683"/>
    <x v="6"/>
    <n v="264401000"/>
    <s v="264401R"/>
    <s v="GRUPO-A"/>
    <s v="Prácticum en la especialidad de Inglés"/>
    <s v="GR"/>
    <s v="GRUPO REDUCIDO"/>
    <s v="264401R"/>
    <s v="CT/CT DE PRÁCTICUM EN LENGUA EXTRANJERA / TRABAJO FIN MÁSTER"/>
    <s v="GRUPO-A"/>
    <s v="GR de PRÁCTICUM EN LA ESPECIALIDAD DE INGLÉS"/>
    <s v="2S"/>
    <n v="16498683"/>
    <s v="JIMÉNEZ"/>
    <s v="CATALÁN"/>
    <s v="ROSA MARÍA"/>
    <s v="JIMÉNEZ CATALÁN, ROSA MARÍA"/>
    <x v="1"/>
    <x v="0"/>
    <x v="0"/>
    <n v="5"/>
    <n v="4"/>
    <s v="rmjimene"/>
    <s v="rosa.jimenez@unirioja.es"/>
    <n v="0.7"/>
    <n v="0.7"/>
    <n v="500"/>
    <s v="CATEDRATICO DE UNIVERSIDAD"/>
    <s v="01R"/>
    <s v="TIEMPO COMPLETO REDUCIDO"/>
    <s v="2016-04-15 00:00:00.0"/>
    <s v="null"/>
    <s v="DF100328"/>
    <s v="CATEDRÁTICO DE UNIVERSIDAD"/>
    <s v="R107"/>
    <x v="6"/>
    <n v="345"/>
    <s v="FILOLOGÍA INGLESA"/>
  </r>
  <r>
    <x v="33"/>
    <n v="16520166"/>
    <x v="6"/>
    <n v="264401000"/>
    <s v="264401R"/>
    <s v="GRUPO-A"/>
    <s v="Prácticum en la especialidad de Inglés"/>
    <s v="GR"/>
    <s v="GRUPO REDUCIDO"/>
    <s v="264401R"/>
    <s v="CT/CT DE PRÁCTICUM EN LENGUA EXTRANJERA / TRABAJO FIN MÁSTER"/>
    <s v="GRUPO-A"/>
    <s v="GR de PRÁCTICUM EN LA ESPECIALIDAD DE INGLÉS"/>
    <s v="2S"/>
    <n v="16520166"/>
    <s v="SANTANA"/>
    <s v="MARTÍNEZ"/>
    <s v="PEDRO"/>
    <s v="SANTANA MARTÍNEZ, PEDRO"/>
    <x v="1"/>
    <x v="0"/>
    <x v="0"/>
    <n v="6"/>
    <n v="1"/>
    <s v="psantana"/>
    <s v="pedro.santana@unirioja.es"/>
    <n v="2.8"/>
    <n v="2.8"/>
    <n v="504"/>
    <s v="PROFESOR TITULAR UNIVERSIDAD"/>
    <s v="01A"/>
    <s v="TIEMPO COMPLETO AMPLIADO"/>
    <s v="2012-09-01 00:00:00.0"/>
    <s v="null"/>
    <s v="DF31690"/>
    <s v="TITULAR DE UNIVERSIDAD"/>
    <s v="R107"/>
    <x v="6"/>
    <n v="345"/>
    <s v="FILOLOGÍA INGLESA"/>
  </r>
  <r>
    <x v="33"/>
    <n v="16605769"/>
    <x v="6"/>
    <n v="264401000"/>
    <s v="264401R"/>
    <s v="GRUPO-A"/>
    <s v="Prácticum en la especialidad de Inglés"/>
    <s v="GR"/>
    <s v="GRUPO REDUCIDO"/>
    <s v="264401R"/>
    <s v="CT/CT DE PRÁCTICUM EN LENGUA EXTRANJERA / TRABAJO FIN MÁSTER"/>
    <s v="GRUPO-A"/>
    <s v="GR de PRÁCTICUM EN LA ESPECIALIDAD DE INGLÉS"/>
    <s v="2S"/>
    <n v="16605769"/>
    <s v="LACALLE"/>
    <s v="PALACIOS"/>
    <s v="MIGUEL"/>
    <s v="LACALLE PALACIOS, MIGUEL"/>
    <x v="1"/>
    <x v="0"/>
    <x v="1"/>
    <n v="0"/>
    <n v="0"/>
    <s v="milacall"/>
    <s v="miguel.lacalle@unirioja.es"/>
    <n v="1.4"/>
    <n v="1.4"/>
    <n v="536"/>
    <s v="PROFESOR INTERINO"/>
    <s v="C01"/>
    <s v="TIEMPO COMPLETO"/>
    <s v="2017-09-15 00:00:00.0"/>
    <s v="null"/>
    <s v="PI101259"/>
    <s v="PROFESOR CONTRATADO INTERINO"/>
    <s v="R107"/>
    <x v="6"/>
    <n v="345"/>
    <s v="FILOLOGÍA INGLESA"/>
  </r>
  <r>
    <x v="33"/>
    <n v="16620378"/>
    <x v="6"/>
    <n v="264401000"/>
    <s v="264401R"/>
    <s v="GRUPO-A"/>
    <s v="Prácticum en la especialidad de Inglés"/>
    <s v="GR"/>
    <s v="GRUPO REDUCIDO"/>
    <s v="264401R"/>
    <s v="CT/CT DE PRÁCTICUM EN LENGUA EXTRANJERA / TRABAJO FIN MÁSTER"/>
    <s v="GRUPO-A"/>
    <s v="GR de PRÁCTICUM EN LA ESPECIALIDAD DE INGLÉS"/>
    <s v="2S"/>
    <n v="16620378"/>
    <s v="MATEO"/>
    <s v="MENDAZA"/>
    <s v="RAQUEL"/>
    <s v="MATEO MENDAZA, RAQUEL"/>
    <x v="1"/>
    <x v="0"/>
    <x v="0"/>
    <n v="0"/>
    <n v="0"/>
    <s v="ramatem"/>
    <s v="raquel.mateo@unirioja.es"/>
    <n v="2.1"/>
    <n v="2.1"/>
    <n v="536"/>
    <s v="PROFESOR INTERINO"/>
    <s v="C01"/>
    <s v="TIEMPO COMPLETO"/>
    <s v="2018-09-18 00:00:00.0"/>
    <s v="2019-09-14 00:00:00.0"/>
    <s v="PI101415"/>
    <s v="PROFESOR CONTRATADO INTERINO"/>
    <s v="R107"/>
    <x v="6"/>
    <n v="345"/>
    <s v="FILOLOGÍA INGLESA"/>
  </r>
  <r>
    <x v="33"/>
    <n v="16626763"/>
    <x v="6"/>
    <n v="264401000"/>
    <s v="264401R"/>
    <s v="GRUPO-A"/>
    <s v="Prácticum en la especialidad de Inglés"/>
    <s v="GR"/>
    <s v="GRUPO REDUCIDO"/>
    <s v="264401R"/>
    <s v="CT/CT DE PRÁCTICUM EN LENGUA EXTRANJERA / TRABAJO FIN MÁSTER"/>
    <s v="GRUPO-A"/>
    <s v="GR de PRÁCTICUM EN LA ESPECIALIDAD DE INGLÉS"/>
    <s v="2S"/>
    <n v="16626763"/>
    <s v="OJANGUREN"/>
    <s v="LÓPEZ"/>
    <s v="ANA ELVIRA"/>
    <s v="OJANGUREN LÓPEZ, ANA ELVIRA"/>
    <x v="1"/>
    <x v="0"/>
    <x v="1"/>
    <n v="0"/>
    <n v="0"/>
    <s v="anojangu"/>
    <s v="ana-elvira.ojanguren@unirioja.es"/>
    <n v="0.7"/>
    <n v="0.7"/>
    <n v="536"/>
    <s v="PROFESOR INTERINO"/>
    <s v="C01"/>
    <s v="TIEMPO COMPLETO"/>
    <s v="2019-01-29 00:00:00.0"/>
    <s v="null"/>
    <s v="PI101370"/>
    <s v="PROFESOR CONTRATADO INTERINO"/>
    <s v="R107"/>
    <x v="6"/>
    <n v="345"/>
    <s v="FILOLOGÍA INGLESA"/>
  </r>
  <r>
    <x v="33"/>
    <n v="47106053"/>
    <x v="6"/>
    <n v="264401000"/>
    <s v="264401R"/>
    <s v="GRUPO-A"/>
    <s v="Prácticum en la especialidad de Inglés"/>
    <s v="GR"/>
    <s v="GRUPO REDUCIDO"/>
    <s v="264401R"/>
    <s v="CT/CT DE PRÁCTICUM EN LENGUA EXTRANJERA / TRABAJO FIN MÁSTER"/>
    <s v="GRUPO-A"/>
    <s v="GR de PRÁCTICUM EN LA ESPECIALIDAD DE INGLÉS"/>
    <s v="2S"/>
    <n v="47106053"/>
    <s v="FIDALGO"/>
    <s v="ALLO"/>
    <s v="LUISA"/>
    <s v="FIDALGO ALLO, LUISA"/>
    <x v="1"/>
    <x v="0"/>
    <x v="0"/>
    <n v="0"/>
    <n v="0"/>
    <s v="lufidalg"/>
    <s v="luisa.fidalgoa@unirioja.es"/>
    <n v="2.1"/>
    <n v="2.1"/>
    <n v="536"/>
    <s v="PROFESOR INTERINO"/>
    <s v="C01"/>
    <s v="TIEMPO COMPLETO"/>
    <s v="2017-09-15 00:00:00.0"/>
    <s v="null"/>
    <s v="PI101261"/>
    <s v="PROFESOR CONTRATADO INTERINO"/>
    <s v="R107"/>
    <x v="6"/>
    <n v="345"/>
    <s v="FILOLOGÍA INGLESA"/>
  </r>
  <r>
    <x v="33"/>
    <n v="50842132"/>
    <x v="6"/>
    <n v="264401000"/>
    <s v="264401R"/>
    <s v="GRUPO-A"/>
    <s v="Prácticum en la especialidad de Inglés"/>
    <s v="GR"/>
    <s v="GRUPO REDUCIDO"/>
    <s v="264401R"/>
    <s v="CT/CT DE PRÁCTICUM EN LENGUA EXTRANJERA / TRABAJO FIN MÁSTER"/>
    <s v="GRUPO-A"/>
    <s v="GR de PRÁCTICUM EN LA ESPECIALIDAD DE INGLÉS"/>
    <s v="2S"/>
    <n v="50842132"/>
    <s v="GAVELA"/>
    <s v="GARCÍA"/>
    <s v="DELIA DEL PILAR"/>
    <s v="GAVELA GARCÍA, DELIA DEL PILAR"/>
    <x v="0"/>
    <x v="0"/>
    <x v="0"/>
    <n v="1"/>
    <n v="1"/>
    <s v="degavela"/>
    <s v="delia.gavela@unirioja.es"/>
    <n v="0"/>
    <n v="0"/>
    <n v="504"/>
    <s v="PROFESOR TITULAR UNIVERSIDAD"/>
    <s v="C01"/>
    <s v="TIEMPO COMPLETO"/>
    <s v="2017-09-15 00:00:00.0"/>
    <s v="null"/>
    <s v="DF100302"/>
    <s v="PROFESOR TITULAR DE UNIVERSIDAD"/>
    <s v="R106"/>
    <x v="5"/>
    <n v="195"/>
    <s v="DIDÁCTICA DE LA LENGUA Y LA LITERATURA"/>
  </r>
  <r>
    <x v="33"/>
    <n v="72692212"/>
    <x v="6"/>
    <n v="264401000"/>
    <s v="264401R"/>
    <s v="GRUPO-A"/>
    <s v="Prácticum en la especialidad de Inglés"/>
    <s v="GR"/>
    <s v="GRUPO REDUCIDO"/>
    <s v="264401R"/>
    <s v="CT/CT DE PRÁCTICUM EN LENGUA EXTRANJERA / TRABAJO FIN MÁSTER"/>
    <s v="GRUPO-A"/>
    <s v="GR de PRÁCTICUM EN LA ESPECIALIDAD DE INGLÉS"/>
    <s v="2S"/>
    <n v="72692212"/>
    <s v="IZA"/>
    <s v="ERVITI"/>
    <s v="ANEIDER"/>
    <s v="IZA ERVITI, ANEIDER"/>
    <x v="0"/>
    <x v="0"/>
    <x v="0"/>
    <n v="1"/>
    <n v="0"/>
    <s v="aniza"/>
    <s v="aneider.izae@unirioja.es"/>
    <n v="2.1"/>
    <n v="2.1"/>
    <n v="536"/>
    <s v="PROFESOR INTERINO"/>
    <s v="C01"/>
    <s v="TIEMPO COMPLETO"/>
    <s v="2015-12-22 00:00:00.0"/>
    <s v="null"/>
    <s v="PI101034"/>
    <s v="PROFESOR CONTRATADO INTERINO"/>
    <s v="R107"/>
    <x v="6"/>
    <n v="345"/>
    <s v="FILOLOGÍA INGLESA"/>
  </r>
  <r>
    <x v="34"/>
    <n v="16603653"/>
    <x v="6"/>
    <n v="265204000"/>
    <s v="265204G"/>
    <s v="GRUPO-A"/>
    <s v="Complementos para la formación disciplinar. Lengua Castellana y Literatura"/>
    <s v="GG"/>
    <s v="GRUPO GRANDE"/>
    <s v="265204G"/>
    <s v="GG COMPLEMENTOS PARA LA FORMACIÓN DISCIPLINAR: LENGUA CASTELLANA Y LITERATU"/>
    <s v="GRUPO-A"/>
    <s v="GG de Complementos para la formación disciplinar. Lengua Castellana y Liter"/>
    <s v="1S"/>
    <n v="16603653"/>
    <s v="LÁZARO"/>
    <s v="NISO"/>
    <s v="REBECA"/>
    <s v="LÁZARO NISO, REBECA"/>
    <x v="0"/>
    <x v="0"/>
    <x v="0"/>
    <n v="0"/>
    <n v="0"/>
    <s v="relazaro"/>
    <s v="rebeca.lazaro@unirioja.es"/>
    <n v="3"/>
    <n v="3"/>
    <n v="536"/>
    <s v="PROFESOR INTERINO"/>
    <s v="C01"/>
    <s v="TIEMPO COMPLETO"/>
    <s v="2016-09-15 00:00:00.0"/>
    <s v="null"/>
    <s v="PI101114"/>
    <s v="PROFESOR CONTRATADO INTERINO"/>
    <s v="R106"/>
    <x v="5"/>
    <n v="195"/>
    <s v="DIDÁCTICA DE LA LENGUA Y LA LITERATURA"/>
  </r>
  <r>
    <x v="34"/>
    <n v="44445308"/>
    <x v="6"/>
    <n v="265204000"/>
    <s v="265204G"/>
    <s v="GRUPO-A"/>
    <s v="Complementos para la formación disciplinar. Lengua Castellana y Literatura"/>
    <s v="GG"/>
    <s v="GRUPO GRANDE"/>
    <s v="265204G"/>
    <s v="GG COMPLEMENTOS PARA LA FORMACIÓN DISCIPLINAR: LENGUA CASTELLANA Y LITERATU"/>
    <s v="GRUPO-A"/>
    <s v="GG de Complementos para la formación disciplinar. Lengua Castellana y Liter"/>
    <s v="1S"/>
    <n v="44445308"/>
    <s v="VILA"/>
    <s v="CARNEIRO"/>
    <s v="ZAIDA"/>
    <s v="VILA CARNEIRO, ZAIDA"/>
    <x v="0"/>
    <x v="0"/>
    <x v="1"/>
    <m/>
    <m/>
    <s v="zavila"/>
    <s v="zaida.vila@unirioja.es"/>
    <n v="0"/>
    <n v="0"/>
    <n v="536"/>
    <s v="PROFESOR INTERINO"/>
    <s v="C01"/>
    <s v="TIEMPO COMPLETO"/>
    <s v="2013-09-16 00:00:00.0"/>
    <s v="2019-01-28 00:00:00.0"/>
    <s v="PI100911"/>
    <s v="PROFESOR CONTRATADO INTERINO"/>
    <s v="R106"/>
    <x v="5"/>
    <n v="195"/>
    <s v="DIDÁCTICA DE LA LENGUA Y LA LITERATURA"/>
  </r>
  <r>
    <x v="34"/>
    <n v="16535214"/>
    <x v="6"/>
    <n v="265205000"/>
    <s v="265205G"/>
    <s v="GRUPO-A"/>
    <s v="Aprendizaje y enseñanza de la Lengua Castellana y Literatura"/>
    <s v="GG"/>
    <s v="GRUPO GRANDE"/>
    <s v="265205G"/>
    <s v="GG APRENDIZAJE Y ENSEÑANZA DE LA LENGUA CASTELLANA Y LITERATURA"/>
    <s v="GRUPO-A"/>
    <s v="GG de Aprendizaje y enseñanza de la Lengua Castellana y Literatura"/>
    <s v="AN"/>
    <n v="16535214"/>
    <s v="MARTÍNEZ"/>
    <s v="EZQUERRO"/>
    <s v="AURORA"/>
    <s v="MARTÍNEZ EZQUERRO, AURORA"/>
    <x v="0"/>
    <x v="0"/>
    <x v="0"/>
    <n v="0"/>
    <n v="1"/>
    <s v="aumarte"/>
    <s v="aurora.martinez@unirioja.es"/>
    <n v="4.5"/>
    <n v="4.5"/>
    <n v="504"/>
    <s v="PROFESOR TITULAR UNIVERSIDAD"/>
    <s v="C01"/>
    <s v="TIEMPO COMPLETO"/>
    <s v="2011-09-01 00:00:00.0"/>
    <s v="null"/>
    <s v="DF100303"/>
    <s v="PROFESOR TITULAR DE UNIVERSIDAD"/>
    <s v="R106"/>
    <x v="5"/>
    <n v="195"/>
    <s v="DIDÁCTICA DE LA LENGUA Y LA LITERATURA"/>
  </r>
  <r>
    <x v="34"/>
    <n v="33437205"/>
    <x v="6"/>
    <n v="265205000"/>
    <s v="265205G"/>
    <s v="GRUPO-A"/>
    <s v="Aprendizaje y enseñanza de la Lengua Castellana y Literatura"/>
    <s v="GG"/>
    <s v="GRUPO GRANDE"/>
    <s v="265205G"/>
    <s v="GG APRENDIZAJE Y ENSEÑANZA DE LA LENGUA CASTELLANA Y LITERATURA"/>
    <s v="GRUPO-A"/>
    <s v="GG de Aprendizaje y enseñanza de la Lengua Castellana y Literatura"/>
    <s v="AN"/>
    <n v="33437205"/>
    <s v="ESCUDERO"/>
    <s v="BAZTAN"/>
    <s v="JUAN MANUEL"/>
    <s v="ESCUDERO BAZTAN, JUAN MANUEL"/>
    <x v="1"/>
    <x v="0"/>
    <x v="0"/>
    <n v="0"/>
    <n v="0"/>
    <s v="juescude"/>
    <s v="juan-manuel.escudero@unirioja.es"/>
    <n v="1"/>
    <n v="1"/>
    <n v="534"/>
    <s v="CONTRATADO DOCTOR -TIPO 1"/>
    <s v="C01"/>
    <s v="TIEMPO COMPLETO"/>
    <s v="2019-02-01 00:00:00.0"/>
    <s v="null"/>
    <s v="PI100711"/>
    <s v="PROFESOR CONTRATADO DOCTOR -TIPO 1"/>
    <s v="R106"/>
    <x v="5"/>
    <n v="195"/>
    <s v="DIDÁCTICA DE LA LENGUA Y LA LITERATURA"/>
  </r>
  <r>
    <x v="34"/>
    <n v="50842132"/>
    <x v="6"/>
    <n v="265205000"/>
    <s v="265205G"/>
    <s v="GRUPO-A"/>
    <s v="Aprendizaje y enseñanza de la Lengua Castellana y Literatura"/>
    <s v="GG"/>
    <s v="GRUPO GRANDE"/>
    <s v="265205G"/>
    <s v="GG APRENDIZAJE Y ENSEÑANZA DE LA LENGUA CASTELLANA Y LITERATURA"/>
    <s v="GRUPO-A"/>
    <s v="GG de Aprendizaje y enseñanza de la Lengua Castellana y Literatura"/>
    <s v="AN"/>
    <n v="50842132"/>
    <s v="GAVELA"/>
    <s v="GARCÍA"/>
    <s v="DELIA DEL PILAR"/>
    <s v="GAVELA GARCÍA, DELIA DEL PILAR"/>
    <x v="0"/>
    <x v="0"/>
    <x v="0"/>
    <n v="1"/>
    <n v="1"/>
    <s v="degavela"/>
    <s v="delia.gavela@unirioja.es"/>
    <n v="2"/>
    <n v="2"/>
    <n v="504"/>
    <s v="PROFESOR TITULAR UNIVERSIDAD"/>
    <s v="C01"/>
    <s v="TIEMPO COMPLETO"/>
    <s v="2017-09-15 00:00:00.0"/>
    <s v="null"/>
    <s v="DF100302"/>
    <s v="PROFESOR TITULAR DE UNIVERSIDAD"/>
    <s v="R106"/>
    <x v="5"/>
    <n v="195"/>
    <s v="DIDÁCTICA DE LA LENGUA Y LA LITERATURA"/>
  </r>
  <r>
    <x v="34"/>
    <n v="16556358"/>
    <x v="6"/>
    <n v="265401000"/>
    <s v="265401R"/>
    <s v="GRUPO-A"/>
    <s v="Prácticum en la especialidad de Lengua Castellana y Literatura"/>
    <s v="GR"/>
    <s v="GRUPO REDUCIDO"/>
    <s v="265401R"/>
    <s v="GR DE PRÁCTICUM EN LENGUA CASTELLANA Y LITERATURA / TRABAJO FIN MÁSTER"/>
    <s v="GRUPO-A"/>
    <s v="GR de PRÁCTICUM EN LA ESPECIALIDAD DE LENGUA CASTELLANA Y LITERATURA"/>
    <s v="2S"/>
    <n v="16556358"/>
    <s v="SILVESTRE"/>
    <s v="SALAS"/>
    <s v="MARÍA DEL SOL"/>
    <s v="SILVESTRE SALAS, MARÍA DEL SOL"/>
    <x v="1"/>
    <x v="0"/>
    <x v="0"/>
    <n v="2"/>
    <n v="0"/>
    <s v="masilves"/>
    <s v="marysol.silvestre@unirioja.es"/>
    <n v="2.1"/>
    <n v="2.1"/>
    <n v="536"/>
    <s v="PROFESOR INTERINO"/>
    <s v="C01"/>
    <s v="TIEMPO COMPLETO"/>
    <s v="2013-09-16 00:00:00.0"/>
    <s v="null"/>
    <s v="PI100910"/>
    <s v="PROFESOR CONTRATADO INTERINO"/>
    <s v="R106"/>
    <x v="5"/>
    <n v="195"/>
    <s v="DIDÁCTICA DE LA LENGUA Y LA LITERATURA"/>
  </r>
  <r>
    <x v="34"/>
    <n v="16581906"/>
    <x v="6"/>
    <n v="265401000"/>
    <s v="265401R"/>
    <s v="GRUPO-A"/>
    <s v="Prácticum en la especialidad de Lengua Castellana y Literatura"/>
    <s v="GR"/>
    <s v="GRUPO REDUCIDO"/>
    <s v="265401R"/>
    <s v="GR DE PRÁCTICUM EN LENGUA CASTELLANA Y LITERATURA / TRABAJO FIN MÁSTER"/>
    <s v="GRUPO-A"/>
    <s v="GR de PRÁCTICUM EN LA ESPECIALIDAD DE LENGUA CASTELLANA Y LITERATURA"/>
    <s v="2S"/>
    <n v="16581906"/>
    <s v="SAMPEDRO"/>
    <s v="PASCUAL"/>
    <s v="SIMÓN"/>
    <s v="SAMPEDRO PASCUAL, SIMÓN"/>
    <x v="0"/>
    <x v="0"/>
    <x v="0"/>
    <n v="0"/>
    <n v="0"/>
    <s v="sisamped"/>
    <s v="simon.sampedro@unirioja.es"/>
    <n v="0.7"/>
    <n v="0.7"/>
    <n v="536"/>
    <s v="PROFESOR INTERINO"/>
    <s v="C01"/>
    <s v="TIEMPO COMPLETO"/>
    <s v="2018-09-17 00:00:00.0"/>
    <s v="null"/>
    <s v="PI101363"/>
    <s v="PROFESOR CONTRATADO INTERINO TC"/>
    <s v="R106"/>
    <x v="5"/>
    <n v="195"/>
    <s v="DIDÁCTICA DE LA LENGUA Y LA LITERATURA"/>
  </r>
  <r>
    <x v="35"/>
    <n v="16552126"/>
    <x v="6"/>
    <n v="266204000"/>
    <s v="266204G"/>
    <s v="GRUPO-A"/>
    <s v="Complementos para la formación disciplinar. Matemáticas"/>
    <s v="GG"/>
    <s v="GRUPO GRANDE"/>
    <s v="266204G"/>
    <s v="GG COMPLEMENTOS PARA LA FORMACIÓN DISCIPLINAR. MATEMÁTICAS"/>
    <s v="GRUPO-A"/>
    <s v="GG de Complementos para la formación disciplinar. Matemáticas"/>
    <s v="1S"/>
    <n v="16552126"/>
    <s v="CASTELLANOS"/>
    <s v="FONSECA"/>
    <s v="ROBERTO"/>
    <s v="CASTELLANOS FONSECA, ROBERTO"/>
    <x v="0"/>
    <x v="0"/>
    <x v="0"/>
    <n v="0"/>
    <n v="0"/>
    <s v="rocastel"/>
    <s v="roberto.castellanos@unirioja.es"/>
    <n v="1.5"/>
    <n v="1.5"/>
    <n v="532"/>
    <s v="LABORAL DOCENTE-ASOCIADO"/>
    <s v="P02"/>
    <s v="TIEMPO PARCIAL (2+2 HORAS)"/>
    <s v="2015-09-15 00:00:00.0"/>
    <s v="2019-09-14 00:00:00.0"/>
    <s v="PI101047"/>
    <s v="PROFESOR ASOCIADO"/>
    <s v="R111"/>
    <x v="7"/>
    <n v="200"/>
    <s v="DIDÁCTICA DE LA MATEMÁTICA"/>
  </r>
  <r>
    <x v="35"/>
    <n v="17835356"/>
    <x v="6"/>
    <n v="266204000"/>
    <s v="266204G"/>
    <s v="GRUPO-A"/>
    <s v="Complementos para la formación disciplinar. Matemáticas"/>
    <s v="GG"/>
    <s v="GRUPO GRANDE"/>
    <s v="266204G"/>
    <s v="GG COMPLEMENTOS PARA LA FORMACIÓN DISCIPLINAR. MATEMÁTICAS"/>
    <s v="GRUPO-A"/>
    <s v="GG de Complementos para la formación disciplinar. Matemáticas"/>
    <s v="1S"/>
    <n v="17835356"/>
    <s v="ESPAÑOL"/>
    <s v="GONZÁLEZ"/>
    <s v="LUIS"/>
    <s v="ESPAÑOL GONZÁLEZ, LUIS"/>
    <x v="1"/>
    <x v="0"/>
    <x v="0"/>
    <n v="6"/>
    <n v="1"/>
    <s v="lespanol"/>
    <s v="luis.espanol@unirioja.es"/>
    <n v="1.5"/>
    <n v="1.5"/>
    <n v="504"/>
    <s v="PROFESOR TITULAR UNIVERSIDAD"/>
    <s v="01A"/>
    <s v="TIEMPO COMPLETO AMPLIADO"/>
    <s v="2012-09-01 00:00:00.0"/>
    <s v="null"/>
    <s v="DF32213"/>
    <s v="TITULAR DE UNIVERSIDAD"/>
    <s v="R111"/>
    <x v="7"/>
    <n v="440"/>
    <s v="GEOMETRÍA Y TOPOLOGÍA"/>
  </r>
  <r>
    <x v="35"/>
    <n v="16560638"/>
    <x v="6"/>
    <n v="266205000"/>
    <s v="266205G"/>
    <s v="GRUPO-A"/>
    <s v="Aprendizaje y enseñanza de las Matemáticas"/>
    <s v="GG"/>
    <s v="GRUPO GRANDE"/>
    <s v="266205G"/>
    <s v="GG APRENDIZAJE Y ENSEÑANZA DE LAS MATEMÁTICAS"/>
    <s v="GRUPO-A"/>
    <s v="GG de Aprendizaje y enseñanza de las Matemáticas"/>
    <s v="AN"/>
    <n v="16560638"/>
    <s v="JIMÉNEZ"/>
    <s v="GESTAL"/>
    <s v="CLARA"/>
    <s v="JIMÉNEZ GESTAL, CLARA"/>
    <x v="1"/>
    <x v="0"/>
    <x v="0"/>
    <n v="0"/>
    <n v="0"/>
    <s v="clajimenez"/>
    <s v="clara.jimenez@unirioja.es"/>
    <n v="5"/>
    <n v="5"/>
    <s v="A-0504"/>
    <s v="PROFESOR TITULAR UNIVERSIDAD"/>
    <s v="C01"/>
    <s v="TIEMPO COMPLETO"/>
    <s v="2010-09-01 00:00:00.0"/>
    <s v="null"/>
    <s v="DF100275"/>
    <s v="PROFESOR TITULAR INTERINO"/>
    <s v="R111"/>
    <x v="7"/>
    <n v="200"/>
    <s v="DIDÁCTICA DE LA MATEMÁTICA"/>
  </r>
  <r>
    <x v="35"/>
    <n v="16612389"/>
    <x v="6"/>
    <n v="266205000"/>
    <s v="266205G"/>
    <s v="GRUPO-A"/>
    <s v="Aprendizaje y enseñanza de las Matemáticas"/>
    <s v="GG"/>
    <s v="GRUPO GRANDE"/>
    <s v="266205G"/>
    <s v="GG APRENDIZAJE Y ENSEÑANZA DE LAS MATEMÁTICAS"/>
    <s v="GRUPO-A"/>
    <s v="GG de Aprendizaje y enseñanza de las Matemáticas"/>
    <s v="AN"/>
    <n v="16612389"/>
    <s v="MAGREÑÁN"/>
    <s v="RUIZ"/>
    <s v="ÁNGEL ALBERTO"/>
    <s v="MAGREÑÁN RUIZ, ÁNGEL ALBERTO"/>
    <x v="1"/>
    <x v="0"/>
    <x v="0"/>
    <n v="0"/>
    <n v="0"/>
    <s v="anmagren"/>
    <s v="angel-alberto.magrenan@unirioja.es"/>
    <n v="2.5"/>
    <n v="2.5"/>
    <n v="536"/>
    <s v="PROFESOR INTERINO"/>
    <s v="C01"/>
    <s v="TIEMPO COMPLETO"/>
    <s v="2018-09-17 00:00:00.0"/>
    <s v="null"/>
    <s v="PI101383"/>
    <s v="PROFESOR CONTRATADO INTERINO"/>
    <s v="R111"/>
    <x v="7"/>
    <n v="200"/>
    <s v="DIDÁCTICA DE LA MATEMÁTICA"/>
  </r>
  <r>
    <x v="35"/>
    <n v="43187774"/>
    <x v="6"/>
    <n v="266205000"/>
    <s v="266205R"/>
    <s v="GRUPO-A1"/>
    <s v="Aprendizaje y enseñanza de las Matemáticas"/>
    <s v="GR"/>
    <s v="GRUPO REDUCIDO"/>
    <s v="266205R"/>
    <s v="GRUPO REDUCIDO DE APRENDIZAJE Y ENSEÑANZA DE LAS MATEMÁTICAS"/>
    <s v="GRUPO-A1"/>
    <s v="GR de APRENDIZAJE Y ENSEÑANZA DE LAS MATEMÁTICAS"/>
    <s v="AN"/>
    <n v="43187774"/>
    <s v="ROTGER"/>
    <s v="GARCÍA"/>
    <s v="LUCÍA"/>
    <s v="ROTGER GARCÍA, LUCÍA"/>
    <x v="1"/>
    <x v="0"/>
    <x v="1"/>
    <n v="0"/>
    <n v="0"/>
    <s v="lurotger"/>
    <s v="lucia.rotger@unirioja.es"/>
    <n v="6"/>
    <n v="6"/>
    <n v="536"/>
    <s v="PROFESOR INTERINO"/>
    <s v="C01"/>
    <s v="TIEMPO COMPLETO"/>
    <s v="2019-02-12 00:00:00.0"/>
    <s v="2019-09-14 00:00:00.0"/>
    <s v="PI101414"/>
    <s v="PROFESOR CONTRADO INTERINO"/>
    <s v="R111"/>
    <x v="7"/>
    <n v="5"/>
    <s v="ÁLGEBRA"/>
  </r>
  <r>
    <x v="35"/>
    <n v="16620864"/>
    <x v="6"/>
    <n v="266401000"/>
    <s v="266401R"/>
    <s v="GRUPO-A"/>
    <s v="Prácticum en la especialidad de Matemáticas"/>
    <s v="GR"/>
    <s v="GRUPO REDUCIDO"/>
    <s v="266401R"/>
    <s v="GR DE PRÁCTICUM EN MATEMÁTICAS / TRABAJO FIN MÁSTER"/>
    <s v="GRUPO-A"/>
    <s v="GR de PRÁCTICUM EN LA ESPECIALIDAD DE MATEMÁTICAS"/>
    <s v="2S"/>
    <n v="16620864"/>
    <s v="MARAÑÓN"/>
    <s v="GRANDES"/>
    <s v="MIGUEL"/>
    <s v="MARAÑÓN GRANDES, MIGUEL"/>
    <x v="1"/>
    <x v="0"/>
    <x v="1"/>
    <n v="0"/>
    <n v="0"/>
    <s v="mimarano"/>
    <s v="miguel.maranon@unirioja.es"/>
    <n v="0.7"/>
    <n v="0.7"/>
    <n v="532"/>
    <s v="LABORAL DOCENTE-ASOCIADO"/>
    <s v="P04"/>
    <s v="TIEMPO PARCIAL (4+4 HORAS)"/>
    <s v="2017-09-15 00:00:00.0"/>
    <s v="2019-09-14 00:00:00.0"/>
    <s v="PI101272"/>
    <s v="PROFESOR ASOCIADO"/>
    <s v="R111"/>
    <x v="7"/>
    <n v="200"/>
    <s v="DIDÁCTICA DE LA MATEMÁTICA"/>
  </r>
  <r>
    <x v="35"/>
    <n v="50842132"/>
    <x v="6"/>
    <n v="266401000"/>
    <s v="266401R"/>
    <s v="GRUPO-A"/>
    <s v="Prácticum en la especialidad de Matemáticas"/>
    <s v="GR"/>
    <s v="GRUPO REDUCIDO"/>
    <s v="266401R"/>
    <s v="GR DE PRÁCTICUM EN MATEMÁTICAS / TRABAJO FIN MÁSTER"/>
    <s v="GRUPO-A"/>
    <s v="GR de PRÁCTICUM EN LA ESPECIALIDAD DE MATEMÁTICAS"/>
    <s v="2S"/>
    <n v="50842132"/>
    <s v="GAVELA"/>
    <s v="GARCÍA"/>
    <s v="DELIA DEL PILAR"/>
    <s v="GAVELA GARCÍA, DELIA DEL PILAR"/>
    <x v="0"/>
    <x v="0"/>
    <x v="0"/>
    <n v="1"/>
    <n v="1"/>
    <s v="degavela"/>
    <s v="delia.gavela@unirioja.es"/>
    <n v="0"/>
    <n v="0"/>
    <n v="504"/>
    <s v="PROFESOR TITULAR UNIVERSIDAD"/>
    <s v="C01"/>
    <s v="TIEMPO COMPLETO"/>
    <s v="2017-09-15 00:00:00.0"/>
    <s v="null"/>
    <s v="DF100302"/>
    <s v="PROFESOR TITULAR DE UNIVERSIDAD"/>
    <s v="R106"/>
    <x v="5"/>
    <n v="195"/>
    <s v="DIDÁCTICA DE LA LENGUA Y LA LITERATURA"/>
  </r>
  <r>
    <x v="35"/>
    <n v="73587035"/>
    <x v="6"/>
    <n v="266401000"/>
    <s v="266401R"/>
    <s v="GRUPO-A"/>
    <s v="Prácticum en la especialidad de Matemáticas"/>
    <s v="GR"/>
    <s v="GRUPO REDUCIDO"/>
    <s v="266401R"/>
    <s v="GR DE PRÁCTICUM EN MATEMÁTICAS / TRABAJO FIN MÁSTER"/>
    <s v="GRUPO-A"/>
    <s v="GR de PRÁCTICUM EN LA ESPECIALIDAD DE MATEMÁTICAS"/>
    <s v="2S"/>
    <n v="73587035"/>
    <s v="RIBERA"/>
    <s v="PUCHADES"/>
    <s v="JUAN MIGUEL"/>
    <s v="RIBERA PUCHADES, JUAN MIGUEL"/>
    <x v="1"/>
    <x v="0"/>
    <x v="0"/>
    <n v="0"/>
    <n v="0"/>
    <s v="juribera"/>
    <s v="juan-miguel.ribera@unirioja.es"/>
    <n v="2.1"/>
    <n v="2.1"/>
    <n v="504"/>
    <s v="PROFESOR TITULAR UNIVERSIDAD"/>
    <s v="C01"/>
    <s v="TIEMPO COMPLETO"/>
    <s v="2017-09-15 00:00:00.0"/>
    <s v="null"/>
    <s v="DF100341"/>
    <s v="PROFEESOR TITULAR DE UNIVERSIDAD"/>
    <s v="R111"/>
    <x v="7"/>
    <n v="200"/>
    <s v="DIDÁCTICA DE LA MATEMÁTICA"/>
  </r>
  <r>
    <x v="36"/>
    <n v="16553057"/>
    <x v="6"/>
    <n v="267204000"/>
    <s v="267204G"/>
    <s v="GRUPO-A"/>
    <s v="Complementos para la formación disciplinar. Tecnología"/>
    <s v="GG"/>
    <s v="GRUPO GRANDE"/>
    <s v="267204G"/>
    <s v="GG COMPLEMENTOS PARA LA FORMACIÓN DISCIPLINAR. TECNOLOGÍA"/>
    <s v="GRUPO-A"/>
    <s v="GG de Complementos para la formación disciplinar. Tecnología"/>
    <s v="1S"/>
    <n v="16553057"/>
    <s v="SÁENZ DIEZ"/>
    <s v="MURO"/>
    <s v="JUAN CARLOS"/>
    <s v="SÁENZ DIEZ MURO, JUAN CARLOS"/>
    <x v="0"/>
    <x v="0"/>
    <x v="0"/>
    <n v="4"/>
    <n v="0"/>
    <s v="jusaenzd"/>
    <s v="juan-carlos.saenz-diez@unirioja.es"/>
    <n v="1.5"/>
    <n v="1.5"/>
    <n v="504"/>
    <s v="PROFESOR TITULAR UNIVERSIDAD"/>
    <s v="C01"/>
    <s v="TIEMPO COMPLETO"/>
    <s v="2018-11-26 00:00:00.0"/>
    <s v="null"/>
    <s v="DF31811"/>
    <s v="TITULAR DE UNIVERSIDAD"/>
    <s v="R109"/>
    <x v="9"/>
    <n v="535"/>
    <s v="INGENIERÍA ELÉCTRICA"/>
  </r>
  <r>
    <x v="36"/>
    <n v="16583523"/>
    <x v="6"/>
    <n v="267204000"/>
    <s v="267204G"/>
    <s v="GRUPO-A"/>
    <s v="Complementos para la formación disciplinar. Tecnología"/>
    <s v="GG"/>
    <s v="GRUPO GRANDE"/>
    <s v="267204G"/>
    <s v="GG COMPLEMENTOS PARA LA FORMACIÓN DISCIPLINAR. TECNOLOGÍA"/>
    <s v="GRUPO-A"/>
    <s v="GG de Complementos para la formación disciplinar. Tecnología"/>
    <s v="1S"/>
    <n v="16583523"/>
    <s v="LÓPEZ"/>
    <s v="MARTÍNEZ"/>
    <s v="DIEGO"/>
    <s v="LÓPEZ MARTÍNEZ, DIEGO"/>
    <x v="1"/>
    <x v="0"/>
    <x v="1"/>
    <n v="0"/>
    <n v="0"/>
    <s v="dilopem"/>
    <s v="diego.lopez@unirioja.es"/>
    <n v="1.5"/>
    <n v="1.5"/>
    <n v="532"/>
    <s v="LABORAL DOCENTE-ASOCIADO"/>
    <s v="P03"/>
    <s v="TIEMPO PARCIAL (3+3 HORAS)"/>
    <s v="2018-10-11 00:00:00.0"/>
    <s v="2019-09-14 00:00:00.0"/>
    <s v="PI101442"/>
    <s v="PROFESOR ASOCIADO A TIEMPO PARCIAL 3+3"/>
    <s v="R110"/>
    <x v="10"/>
    <n v="545"/>
    <s v="INGENIERÍA MECÁNICA"/>
  </r>
  <r>
    <x v="36"/>
    <n v="16526587"/>
    <x v="6"/>
    <n v="267205000"/>
    <s v="267205G"/>
    <s v="GRUPO-A"/>
    <s v="Aprendizaje y enseñanza de la Tecnología"/>
    <s v="GG"/>
    <s v="GRUPO GRANDE"/>
    <s v="267205G"/>
    <s v="GG APRENDIZAJE Y ENSEÑANZA DE LA TECNOLOGÍA"/>
    <s v="GRUPO-A"/>
    <s v="GG de Aprendizaje y enseñanza de la Tecnología"/>
    <s v="AN"/>
    <n v="16526587"/>
    <s v="SANTAMARÍA"/>
    <s v="PEÑA"/>
    <s v="JACINTO"/>
    <s v="SANTAMARÍA PEÑA, JACINTO"/>
    <x v="1"/>
    <x v="0"/>
    <x v="0"/>
    <n v="4"/>
    <n v="1"/>
    <s v="jasanta"/>
    <s v="jacinto.santamaria@unirioja.es"/>
    <n v="1"/>
    <n v="1"/>
    <n v="504"/>
    <s v="PROFESOR TITULAR UNIVERSIDAD"/>
    <s v="C01"/>
    <s v="TIEMPO COMPLETO"/>
    <s v="2017-09-15 00:00:00.0"/>
    <s v="null"/>
    <s v="DF31894"/>
    <s v="TITULAR DE UNIVERSIDAD"/>
    <s v="R110"/>
    <x v="10"/>
    <n v="305"/>
    <s v="EXPRESIÓN GRÁFICA EN LA INGENIERÍA"/>
  </r>
  <r>
    <x v="36"/>
    <n v="16549519"/>
    <x v="6"/>
    <n v="267205000"/>
    <s v="267205G"/>
    <s v="GRUPO-A"/>
    <s v="Aprendizaje y enseñanza de la Tecnología"/>
    <s v="GG"/>
    <s v="GRUPO GRANDE"/>
    <s v="267205G"/>
    <s v="GG APRENDIZAJE Y ENSEÑANZA DE LA TECNOLOGÍA"/>
    <s v="GRUPO-A"/>
    <s v="GG de Aprendizaje y enseñanza de la Tecnología"/>
    <s v="AN"/>
    <n v="16549519"/>
    <s v="ZORZANO"/>
    <s v="MARTÍNEZ"/>
    <s v="ANTONIO MOISÉS"/>
    <s v="ZORZANO MARTÍNEZ, ANTONIO MOISÉS"/>
    <x v="1"/>
    <x v="0"/>
    <x v="0"/>
    <n v="4"/>
    <n v="0"/>
    <s v="azorzano"/>
    <s v="antonio.zorzano@unirioja.es"/>
    <n v="1.2"/>
    <n v="1.2"/>
    <s v="A-0504"/>
    <s v="PROFESOR TITULAR UNIVERSIDAD"/>
    <s v="01A"/>
    <s v="TIEMPO COMPLETO AMPLIADO"/>
    <s v="2012-09-01 00:00:00.0"/>
    <s v="null"/>
    <s v="DF31836"/>
    <s v="PROFESOR TITULAR DE UNIVERSIDAD"/>
    <s v="R109"/>
    <x v="9"/>
    <n v="785"/>
    <s v="TECNOLOGÍA ELECTRÓNICA"/>
  </r>
  <r>
    <x v="36"/>
    <n v="16551240"/>
    <x v="6"/>
    <n v="267205000"/>
    <s v="267205G"/>
    <s v="GRUPO-A"/>
    <s v="Aprendizaje y enseñanza de la Tecnología"/>
    <s v="GG"/>
    <s v="GRUPO GRANDE"/>
    <s v="267205G"/>
    <s v="GG APRENDIZAJE Y ENSEÑANZA DE LA TECNOLOGÍA"/>
    <s v="GRUPO-A"/>
    <s v="GG de Aprendizaje y enseñanza de la Tecnología"/>
    <s v="AN"/>
    <n v="16551240"/>
    <s v="CAPELLÁN"/>
    <s v="VILLACIÁN"/>
    <s v="CÁNDIDO"/>
    <s v="CAPELLÁN VILLACIÁN, CÁNDIDO"/>
    <x v="1"/>
    <x v="0"/>
    <x v="0"/>
    <n v="0"/>
    <n v="0"/>
    <s v="cacapell"/>
    <s v="candido.capellan@unirioja.es"/>
    <n v="1.3"/>
    <n v="1.3"/>
    <n v="536"/>
    <s v="PROFESOR INTERINO"/>
    <s v="C01"/>
    <s v="TIEMPO COMPLETO"/>
    <s v="2018-09-17 00:00:00.0"/>
    <s v="2019-04-09 00:00:00.0"/>
    <s v="PI101408"/>
    <s v="PROFESOR CONTRATADO INTERINO"/>
    <s v="R109"/>
    <x v="9"/>
    <n v="785"/>
    <s v="TECNOLOGÍA ELECTRÓNICA"/>
  </r>
  <r>
    <x v="36"/>
    <n v="78750288"/>
    <x v="6"/>
    <n v="267205000"/>
    <s v="267205G"/>
    <s v="GRUPO-A"/>
    <s v="Aprendizaje y enseñanza de la Tecnología"/>
    <s v="GG"/>
    <s v="GRUPO GRANDE"/>
    <s v="267205G"/>
    <s v="GG APRENDIZAJE Y ENSEÑANZA DE LA TECNOLOGÍA"/>
    <s v="GRUPO-A"/>
    <s v="GG de Aprendizaje y enseñanza de la Tecnología"/>
    <s v="AN"/>
    <n v="78750288"/>
    <s v="RICO"/>
    <s v="AZAGRA"/>
    <s v="JAVIER"/>
    <s v="RICO AZAGRA, JAVIER"/>
    <x v="0"/>
    <x v="0"/>
    <x v="0"/>
    <n v="1"/>
    <n v="0"/>
    <s v="jarico"/>
    <s v="javier.rico@unirioja.es"/>
    <n v="1"/>
    <n v="1"/>
    <n v="536"/>
    <s v="PROFESOR INTERINO"/>
    <s v="C01"/>
    <s v="TIEMPO COMPLETO"/>
    <s v="2010-09-01 00:00:00.0"/>
    <s v="null"/>
    <s v="PI100757"/>
    <s v="PROFESOR CONTRATADO INTERINO"/>
    <s v="R109"/>
    <x v="9"/>
    <n v="520"/>
    <s v="INGENIERÍA DE SISTEMAS Y AUTOMÁTICA"/>
  </r>
  <r>
    <x v="36"/>
    <n v="16508509"/>
    <x v="6"/>
    <n v="267205000"/>
    <s v="267205I"/>
    <s v="GRUPO-A1"/>
    <s v="Aprendizaje y enseñanza de la Tecnología"/>
    <s v="GI"/>
    <s v="GRUPO DE INFORMÁTICA"/>
    <s v="267205I"/>
    <s v="GI APRENDIZAJE Y ENSEÑANZA DE LA TECNOLOGÍA"/>
    <s v="GRUPO-A1"/>
    <s v="GI de Aprendizaje y enseñanza de la Tecnología"/>
    <s v="AN"/>
    <n v="16508509"/>
    <s v="JUÁREZ"/>
    <s v="CASTELLÓ"/>
    <s v="MANUEL CELSO"/>
    <s v="JUÁREZ CASTELLÓ, MANUEL CELSO"/>
    <x v="1"/>
    <x v="0"/>
    <x v="0"/>
    <n v="6"/>
    <n v="2"/>
    <s v="mcjuarez"/>
    <s v="manuel.juarez@unirioja.es"/>
    <n v="1"/>
    <n v="1"/>
    <n v="500"/>
    <s v="CATEDRATICO DE UNIVERSIDAD"/>
    <s v="C01"/>
    <s v="TIEMPO COMPLETO"/>
    <s v="2018-12-05 00:00:00.0"/>
    <s v="null"/>
    <s v="DF100377"/>
    <s v="CATEDRÁTICO DE UNIVERSIDAD"/>
    <s v="R110"/>
    <x v="10"/>
    <n v="590"/>
    <s v="MÁQUINAS Y MOTORES TÉRMICOS"/>
  </r>
  <r>
    <x v="36"/>
    <n v="16541690"/>
    <x v="6"/>
    <n v="267206000"/>
    <s v="267206G"/>
    <s v="GRUPO-A"/>
    <s v="Innovación docente e iniciación a la investigación educativa. Tecnología"/>
    <s v="GG"/>
    <s v="GRUPO GRANDE"/>
    <s v="267206G"/>
    <s v="GG INNOVACIÓN E INICIACIÓN A LA INVESTIGACIÓN EDUCATIVA. TECNOLOGÍA"/>
    <s v="GRUPO-A"/>
    <s v="GG de Innovación docente e iniciación a la investigación educativa. Tecnolo"/>
    <s v="2S"/>
    <n v="16541690"/>
    <s v="BRETÓN"/>
    <s v="RODRÍGUEZ"/>
    <s v="JAVIER"/>
    <s v="BRETÓN RODRÍGUEZ, JAVIER"/>
    <x v="1"/>
    <x v="0"/>
    <x v="1"/>
    <n v="5"/>
    <n v="0"/>
    <s v="jabreton"/>
    <s v="javier.breton@unirioja.es"/>
    <n v="1.5"/>
    <n v="1.5"/>
    <n v="506"/>
    <s v="PROFESOR TITULAR DE ESCUELA UNIVERSITARI"/>
    <s v="01A"/>
    <s v="TIEMPO COMPLETO AMPLIADO"/>
    <s v="2012-09-01 00:00:00.0"/>
    <s v="null"/>
    <s v="DF100087"/>
    <s v="TITULAR DE ESCUELA UNIVERSITARIA"/>
    <s v="R109"/>
    <x v="9"/>
    <n v="520"/>
    <s v="INGENIERÍA DE SISTEMAS Y AUTOMÁTICA"/>
  </r>
  <r>
    <x v="36"/>
    <n v="50842132"/>
    <x v="6"/>
    <n v="267401000"/>
    <s v="267401R"/>
    <s v="GRUPO-A"/>
    <s v="Prácticum en la especialidad de Tecnología"/>
    <s v="GR"/>
    <s v="GRUPO REDUCIDO"/>
    <s v="267401R"/>
    <s v="GR DE PRÁCTICUM EN TECNOLOGIA / TRABAJO FIN MÁSTER"/>
    <s v="GRUPO-A"/>
    <s v="GR de PRÁCTICUM EN LA ESPECIALIDAD DE TECNOLOGÍA"/>
    <s v="2S"/>
    <n v="50842132"/>
    <s v="GAVELA"/>
    <s v="GARCÍA"/>
    <s v="DELIA DEL PILAR"/>
    <s v="GAVELA GARCÍA, DELIA DEL PILAR"/>
    <x v="0"/>
    <x v="0"/>
    <x v="0"/>
    <n v="1"/>
    <n v="1"/>
    <s v="degavela"/>
    <s v="delia.gavela@unirioja.es"/>
    <n v="0"/>
    <n v="0"/>
    <n v="504"/>
    <s v="PROFESOR TITULAR UNIVERSIDAD"/>
    <s v="C01"/>
    <s v="TIEMPO COMPLETO"/>
    <s v="2017-09-15 00:00:00.0"/>
    <s v="null"/>
    <s v="DF100302"/>
    <s v="PROFESOR TITULAR DE UNIVERSIDAD"/>
    <s v="R106"/>
    <x v="5"/>
    <n v="195"/>
    <s v="DIDÁCTICA DE LA LENGUA Y LA LITERATURA"/>
  </r>
  <r>
    <x v="37"/>
    <n v="16561526"/>
    <x v="6"/>
    <n v="851201000"/>
    <s v="851201T"/>
    <s v="GRUPO-A"/>
    <s v="Fundamentos de la dirección de proyectos"/>
    <s v="CT"/>
    <s v="CLASES TEORICAS"/>
    <s v="851201T"/>
    <s v="CURSO INTERUNIVERSITARIO"/>
    <s v="GRUPO-A"/>
    <s v="GRUPO DE MATRÍCULA"/>
    <s v="1S"/>
    <n v="16561526"/>
    <s v="MARTÍNEZ DE PISÓN"/>
    <s v="ASCACIBAR"/>
    <s v="FCO.JAVIER"/>
    <s v="MARTÍNEZ DE PISÓN ASCACIBAR, FCO.JAVIER"/>
    <x v="0"/>
    <x v="0"/>
    <x v="0"/>
    <n v="4"/>
    <n v="3"/>
    <s v="fjmartin"/>
    <s v="fjmartin@unirioja.es"/>
    <n v="0"/>
    <n v="0"/>
    <n v="500"/>
    <s v="CATEDRATICO DE UNIVERSIDAD"/>
    <s v="01R"/>
    <s v="TIEMPO COMPLETO REDUCIDO"/>
    <s v="2018-11-26 00:00:00.0"/>
    <s v="null"/>
    <s v="DF32041"/>
    <s v="CATEDRÁTICO DE UNIVERSIDAD"/>
    <s v="R110"/>
    <x v="10"/>
    <n v="720"/>
    <s v="PROYECTOS DE INGENIERÍA"/>
  </r>
  <r>
    <x v="37"/>
    <n v="16592485"/>
    <x v="6"/>
    <n v="851204000"/>
    <s v="M004G"/>
    <s v="GRUPO-A"/>
    <s v="Dirección de plazos"/>
    <s v="GG"/>
    <s v="GRUPO GRANDE"/>
    <s v="M004G"/>
    <s v="GRUPO GRANDE DE DIRECCIÓN DE PLAZOS"/>
    <s v="GRUPO-A"/>
    <s v="GG de Dirección de Plazos"/>
    <s v="1S"/>
    <n v="16592485"/>
    <s v="CORRAL"/>
    <s v="BOBADILLA"/>
    <s v="MARINA"/>
    <s v="CORRAL BOBADILLA, MARINA"/>
    <x v="0"/>
    <x v="0"/>
    <x v="0"/>
    <n v="0"/>
    <n v="0"/>
    <s v="macorrb"/>
    <s v="marina.corral@unirioja.es"/>
    <n v="4"/>
    <n v="4"/>
    <n v="504"/>
    <s v="PROFESOR TITULAR UNIVERSIDAD"/>
    <s v="C01"/>
    <s v="TIEMPO COMPLETO"/>
    <s v="2018-09-17 00:00:00.0"/>
    <s v="null"/>
    <s v="DF100360"/>
    <s v="PROFESOR TITULAR UNIVERSIDAD INTERINO"/>
    <s v="R110"/>
    <x v="10"/>
    <n v="720"/>
    <s v="PROYECTOS DE INGENIERÍA"/>
  </r>
  <r>
    <x v="37"/>
    <n v="16588620"/>
    <x v="6"/>
    <n v="851415000"/>
    <s v="851415G"/>
    <s v="GRUPO-A"/>
    <s v="Prácticas externas en empresas"/>
    <s v="GG"/>
    <s v="GRUPO GRANDE"/>
    <s v="851415G"/>
    <s v="CURSO INTERUNIVERSITARIO"/>
    <s v="GRUPO-A"/>
    <s v="GG de Prácticas externas en empresas"/>
    <s v="2S"/>
    <n v="16588620"/>
    <s v="FERREIRO"/>
    <s v="CABELLO"/>
    <s v="JAVIER"/>
    <s v="FERREIRO CABELLO, JAVIER"/>
    <x v="0"/>
    <x v="0"/>
    <x v="1"/>
    <n v="0"/>
    <n v="0"/>
    <s v="jaferrei"/>
    <s v="javier.ferreiro@unirioja.es"/>
    <n v="0.1"/>
    <n v="0.1"/>
    <n v="532"/>
    <s v="LABORAL DOCENTE-ASOCIADO"/>
    <s v="P06"/>
    <s v="TIEMPO PARCIAL (6+6 HORAS)"/>
    <s v="2018-09-28 00:00:00.0"/>
    <s v="2019-09-14 00:00:00.0"/>
    <s v="PI101044"/>
    <s v="PROFESOR ASOCIADO"/>
    <s v="R110"/>
    <x v="10"/>
    <n v="605"/>
    <s v="MECÁNICA DE MEDIOS CONTINUOS Y TEORÍA DE ESTRUCTUR"/>
  </r>
  <r>
    <x v="38"/>
    <m/>
    <x v="7"/>
    <m/>
    <m/>
    <m/>
    <m/>
    <m/>
    <m/>
    <m/>
    <m/>
    <m/>
    <m/>
    <m/>
    <m/>
    <m/>
    <m/>
    <m/>
    <m/>
    <x v="2"/>
    <x v="0"/>
    <x v="2"/>
    <m/>
    <m/>
    <m/>
    <m/>
    <m/>
    <m/>
    <m/>
    <m/>
    <m/>
    <m/>
    <m/>
    <m/>
    <m/>
    <m/>
    <m/>
    <x v="11"/>
    <m/>
    <m/>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88">
  <r>
    <x v="0"/>
    <n v="16545318"/>
    <s v="FCE"/>
    <n v="201"/>
    <s v="201G"/>
    <s v="GRUPO-A"/>
    <s v="Contabilidad de gestión"/>
    <s v="GG"/>
    <s v="GRUPO GRANDE"/>
    <s v="201G"/>
    <s v="GRUPO GRANDE DE Contabilidad de gestión"/>
    <s v="GRUPO-A"/>
    <s v="Grupo Grande de Contabilidad de gestión"/>
    <s v="1S"/>
    <n v="16545318"/>
    <s v="RUIZ-OLALLA"/>
    <s v="CORCUERA"/>
    <s v="Mª CARMEN"/>
    <s v="caruiz-o"/>
    <s v="carmen.ruiz-olalla@unirioja.es"/>
    <n v="4"/>
    <n v="4"/>
    <x v="0"/>
    <n v="504"/>
    <s v="PROFESOR TITULAR UNIVERSIDAD"/>
    <s v="01A"/>
    <s v="TIEMPO COMPLETO AMPLIADO"/>
    <s v="2012-09-01 00:00:00.0"/>
    <s v="null"/>
    <s v="DF100082"/>
    <s v="PROFESOR TITULAR DE UNIVERSIDAD"/>
    <s v="R104"/>
    <x v="0"/>
    <n v="230"/>
    <s v="ECONOMÍA FINANCIERA Y CONTABILIDAD"/>
  </r>
  <r>
    <x v="0"/>
    <n v="16545318"/>
    <s v="FCE"/>
    <n v="201"/>
    <s v="201G"/>
    <s v="GRUPO-B"/>
    <s v="Contabilidad de gestión"/>
    <s v="GG"/>
    <s v="GRUPO GRANDE"/>
    <s v="201G"/>
    <s v="GRUPO GRANDE DE Contabilidad de gestión"/>
    <s v="GRUPO-B"/>
    <s v="Grupo Grande de Contabilidad de gestión"/>
    <s v="1S"/>
    <n v="16545318"/>
    <s v="RUIZ-OLALLA"/>
    <s v="CORCUERA"/>
    <s v="Mª CARMEN"/>
    <s v="caruiz-o"/>
    <s v="carmen.ruiz-olalla@unirioja.es"/>
    <n v="4"/>
    <n v="4"/>
    <x v="0"/>
    <n v="504"/>
    <s v="PROFESOR TITULAR UNIVERSIDAD"/>
    <s v="01A"/>
    <s v="TIEMPO COMPLETO AMPLIADO"/>
    <s v="2012-09-01 00:00:00.0"/>
    <s v="null"/>
    <s v="DF100082"/>
    <s v="PROFESOR TITULAR DE UNIVERSIDAD"/>
    <s v="R104"/>
    <x v="0"/>
    <n v="230"/>
    <s v="ECONOMÍA FINANCIERA Y CONTABILIDAD"/>
  </r>
  <r>
    <x v="0"/>
    <n v="16802653"/>
    <s v="FCE"/>
    <n v="201"/>
    <s v="201I"/>
    <s v="GRUPO-A1"/>
    <s v="Contabilidad de gestión"/>
    <s v="GI"/>
    <s v="GRUPO DE INFORMÁTICA"/>
    <s v="201I"/>
    <s v="INFORMÁTICA DE Contabilidad de gestión"/>
    <s v="GRUPO-A1"/>
    <s v="Informática de Contabilidad de gestión"/>
    <s v="1S"/>
    <n v="16802653"/>
    <s v="MARÍN"/>
    <s v="VINUESA"/>
    <s v="LUZ MARÍA"/>
    <s v="lumarin"/>
    <s v="luz-maria.marin@unirioja.es"/>
    <n v="0.5"/>
    <n v="0.5"/>
    <x v="0"/>
    <n v="536"/>
    <s v="PROFESOR INTERINO"/>
    <s v="C01"/>
    <s v="TIEMPO COMPLETO"/>
    <s v="2016-09-15 00:00:00.0"/>
    <s v="null"/>
    <s v="PI101109"/>
    <s v="PROFESOR CONTRATADO INTERINO"/>
    <s v="R104"/>
    <x v="0"/>
    <n v="230"/>
    <s v="ECONOMÍA FINANCIERA Y CONTABILIDAD"/>
  </r>
  <r>
    <x v="0"/>
    <n v="16545318"/>
    <s v="FCE"/>
    <n v="201"/>
    <s v="201I"/>
    <s v="GRUPO-A2"/>
    <s v="Contabilidad de gestión"/>
    <s v="GI"/>
    <s v="GRUPO DE INFORMÁTICA"/>
    <s v="201I"/>
    <s v="INFORMÁTICA DE Contabilidad de gestión"/>
    <s v="GRUPO-A2"/>
    <s v="Informática de Contabilidad de gestión"/>
    <s v="1S"/>
    <n v="16545318"/>
    <s v="RUIZ-OLALLA"/>
    <s v="CORCUERA"/>
    <s v="Mª CARMEN"/>
    <s v="caruiz-o"/>
    <s v="carmen.ruiz-olalla@unirioja.es"/>
    <n v="0.5"/>
    <n v="0.5"/>
    <x v="0"/>
    <n v="504"/>
    <s v="PROFESOR TITULAR UNIVERSIDAD"/>
    <s v="01A"/>
    <s v="TIEMPO COMPLETO AMPLIADO"/>
    <s v="2012-09-01 00:00:00.0"/>
    <s v="null"/>
    <s v="DF100082"/>
    <s v="PROFESOR TITULAR DE UNIVERSIDAD"/>
    <s v="R104"/>
    <x v="0"/>
    <n v="230"/>
    <s v="ECONOMÍA FINANCIERA Y CONTABILIDAD"/>
  </r>
  <r>
    <x v="0"/>
    <n v="16802653"/>
    <s v="FCE"/>
    <n v="201"/>
    <s v="201I"/>
    <s v="GRUPO-A3"/>
    <s v="Contabilidad de gestión"/>
    <s v="GI"/>
    <s v="GRUPO DE INFORMÁTICA"/>
    <s v="201I"/>
    <s v="INFORMÁTICA DE Contabilidad de gestión"/>
    <s v="GRUPO-A3"/>
    <s v="Informática de Contabilidad de gestión"/>
    <s v="1S"/>
    <n v="16802653"/>
    <s v="MARÍN"/>
    <s v="VINUESA"/>
    <s v="LUZ MARÍA"/>
    <s v="lumarin"/>
    <s v="luz-maria.marin@unirioja.es"/>
    <n v="0.5"/>
    <n v="0.5"/>
    <x v="0"/>
    <n v="536"/>
    <s v="PROFESOR INTERINO"/>
    <s v="C01"/>
    <s v="TIEMPO COMPLETO"/>
    <s v="2016-09-15 00:00:00.0"/>
    <s v="null"/>
    <s v="PI101109"/>
    <s v="PROFESOR CONTRATADO INTERINO"/>
    <s v="R104"/>
    <x v="0"/>
    <n v="230"/>
    <s v="ECONOMÍA FINANCIERA Y CONTABILIDAD"/>
  </r>
  <r>
    <x v="0"/>
    <n v="16545318"/>
    <s v="FCE"/>
    <n v="201"/>
    <s v="201I"/>
    <s v="GRUPO-A4"/>
    <s v="Contabilidad de gestión"/>
    <s v="GI"/>
    <s v="GRUPO DE INFORMÁTICA"/>
    <s v="201I"/>
    <s v="INFORMÁTICA DE Contabilidad de gestión"/>
    <s v="GRUPO-A4"/>
    <s v="Informática de Contabilidad de gestión"/>
    <s v="1S"/>
    <n v="16545318"/>
    <s v="RUIZ-OLALLA"/>
    <s v="CORCUERA"/>
    <s v="Mª CARMEN"/>
    <s v="caruiz-o"/>
    <s v="carmen.ruiz-olalla@unirioja.es"/>
    <n v="0.5"/>
    <n v="0.5"/>
    <x v="0"/>
    <n v="504"/>
    <s v="PROFESOR TITULAR UNIVERSIDAD"/>
    <s v="01A"/>
    <s v="TIEMPO COMPLETO AMPLIADO"/>
    <s v="2012-09-01 00:00:00.0"/>
    <s v="null"/>
    <s v="DF100082"/>
    <s v="PROFESOR TITULAR DE UNIVERSIDAD"/>
    <s v="R104"/>
    <x v="0"/>
    <n v="230"/>
    <s v="ECONOMÍA FINANCIERA Y CONTABILIDAD"/>
  </r>
  <r>
    <x v="0"/>
    <n v="16545318"/>
    <s v="FCE"/>
    <n v="201"/>
    <s v="201I"/>
    <s v="GRUPO-B1"/>
    <s v="Contabilidad de gestión"/>
    <s v="GI"/>
    <s v="GRUPO DE INFORMÁTICA"/>
    <s v="201I"/>
    <s v="INFORMÁTICA DE Contabilidad de gestión"/>
    <s v="GRUPO-B1"/>
    <s v="Informática de Contabilidad de gestión"/>
    <s v="1S"/>
    <n v="16545318"/>
    <s v="RUIZ-OLALLA"/>
    <s v="CORCUERA"/>
    <s v="Mª CARMEN"/>
    <s v="caruiz-o"/>
    <s v="carmen.ruiz-olalla@unirioja.es"/>
    <n v="0.5"/>
    <n v="0.5"/>
    <x v="0"/>
    <n v="504"/>
    <s v="PROFESOR TITULAR UNIVERSIDAD"/>
    <s v="01A"/>
    <s v="TIEMPO COMPLETO AMPLIADO"/>
    <s v="2012-09-01 00:00:00.0"/>
    <s v="null"/>
    <s v="DF100082"/>
    <s v="PROFESOR TITULAR DE UNIVERSIDAD"/>
    <s v="R104"/>
    <x v="0"/>
    <n v="230"/>
    <s v="ECONOMÍA FINANCIERA Y CONTABILIDAD"/>
  </r>
  <r>
    <x v="0"/>
    <n v="16545318"/>
    <s v="FCE"/>
    <n v="201"/>
    <s v="201I"/>
    <s v="GRUPO-B2"/>
    <s v="Contabilidad de gestión"/>
    <s v="GI"/>
    <s v="GRUPO DE INFORMÁTICA"/>
    <s v="201I"/>
    <s v="INFORMÁTICA DE Contabilidad de gestión"/>
    <s v="GRUPO-B2"/>
    <s v="Informática de Contabilidad de gestión"/>
    <s v="1S"/>
    <n v="16545318"/>
    <s v="RUIZ-OLALLA"/>
    <s v="CORCUERA"/>
    <s v="Mª CARMEN"/>
    <s v="caruiz-o"/>
    <s v="carmen.ruiz-olalla@unirioja.es"/>
    <n v="0.5"/>
    <n v="0.5"/>
    <x v="0"/>
    <n v="504"/>
    <s v="PROFESOR TITULAR UNIVERSIDAD"/>
    <s v="01A"/>
    <s v="TIEMPO COMPLETO AMPLIADO"/>
    <s v="2012-09-01 00:00:00.0"/>
    <s v="null"/>
    <s v="DF100082"/>
    <s v="PROFESOR TITULAR DE UNIVERSIDAD"/>
    <s v="R104"/>
    <x v="0"/>
    <n v="230"/>
    <s v="ECONOMÍA FINANCIERA Y CONTABILIDAD"/>
  </r>
  <r>
    <x v="0"/>
    <n v="16802653"/>
    <s v="FCE"/>
    <n v="201"/>
    <s v="201I"/>
    <s v="GRUPO-B3"/>
    <s v="Contabilidad de gestión"/>
    <s v="GI"/>
    <s v="GRUPO DE INFORMÁTICA"/>
    <s v="201I"/>
    <s v="INFORMÁTICA DE Contabilidad de gestión"/>
    <s v="GRUPO-B3"/>
    <s v="Informática de Contabilidad de gestión"/>
    <s v="1S"/>
    <n v="16802653"/>
    <s v="MARÍN"/>
    <s v="VINUESA"/>
    <s v="LUZ MARÍA"/>
    <s v="lumarin"/>
    <s v="luz-maria.marin@unirioja.es"/>
    <n v="0.5"/>
    <n v="0.5"/>
    <x v="0"/>
    <n v="536"/>
    <s v="PROFESOR INTERINO"/>
    <s v="C01"/>
    <s v="TIEMPO COMPLETO"/>
    <s v="2016-09-15 00:00:00.0"/>
    <s v="null"/>
    <s v="PI101109"/>
    <s v="PROFESOR CONTRATADO INTERINO"/>
    <s v="R104"/>
    <x v="0"/>
    <n v="230"/>
    <s v="ECONOMÍA FINANCIERA Y CONTABILIDAD"/>
  </r>
  <r>
    <x v="0"/>
    <n v="16802653"/>
    <s v="FCE"/>
    <n v="201"/>
    <s v="201R"/>
    <s v="GRUPO-A1"/>
    <s v="Contabilidad de gestión"/>
    <s v="GR"/>
    <s v="GRUPO REDUCIDO"/>
    <s v="201R"/>
    <s v="GRUPO REDUCIDO DE Contabilidad de gestión"/>
    <s v="GRUPO-A1"/>
    <s v="Grupo Reducido de Contabilidad de gestión"/>
    <s v="1S"/>
    <n v="16802653"/>
    <s v="MARÍN"/>
    <s v="VINUESA"/>
    <s v="LUZ MARÍA"/>
    <s v="lumarin"/>
    <s v="luz-maria.marin@unirioja.es"/>
    <n v="1.5"/>
    <n v="1.5"/>
    <x v="0"/>
    <n v="536"/>
    <s v="PROFESOR INTERINO"/>
    <s v="C01"/>
    <s v="TIEMPO COMPLETO"/>
    <s v="2016-09-15 00:00:00.0"/>
    <s v="null"/>
    <s v="PI101109"/>
    <s v="PROFESOR CONTRATADO INTERINO"/>
    <s v="R104"/>
    <x v="0"/>
    <n v="230"/>
    <s v="ECONOMÍA FINANCIERA Y CONTABILIDAD"/>
  </r>
  <r>
    <x v="0"/>
    <n v="16545318"/>
    <s v="FCE"/>
    <n v="201"/>
    <s v="201R"/>
    <s v="GRUPO-A2"/>
    <s v="Contabilidad de gestión"/>
    <s v="GR"/>
    <s v="GRUPO REDUCIDO"/>
    <s v="201R"/>
    <s v="GRUPO REDUCIDO DE Contabilidad de gestión"/>
    <s v="GRUPO-A2"/>
    <s v="Grupo Reducido de Contabilidad de gestión"/>
    <s v="1S"/>
    <n v="16545318"/>
    <s v="RUIZ-OLALLA"/>
    <s v="CORCUERA"/>
    <s v="Mª CARMEN"/>
    <s v="caruiz-o"/>
    <s v="carmen.ruiz-olalla@unirioja.es"/>
    <n v="1.5"/>
    <n v="1.5"/>
    <x v="0"/>
    <n v="504"/>
    <s v="PROFESOR TITULAR UNIVERSIDAD"/>
    <s v="01A"/>
    <s v="TIEMPO COMPLETO AMPLIADO"/>
    <s v="2012-09-01 00:00:00.0"/>
    <s v="null"/>
    <s v="DF100082"/>
    <s v="PROFESOR TITULAR DE UNIVERSIDAD"/>
    <s v="R104"/>
    <x v="0"/>
    <n v="230"/>
    <s v="ECONOMÍA FINANCIERA Y CONTABILIDAD"/>
  </r>
  <r>
    <x v="0"/>
    <n v="16802653"/>
    <s v="FCE"/>
    <n v="201"/>
    <s v="201R"/>
    <s v="GRUPO-A3"/>
    <s v="Contabilidad de gestión"/>
    <s v="GR"/>
    <s v="GRUPO REDUCIDO"/>
    <s v="201R"/>
    <s v="GRUPO REDUCIDO DE Contabilidad de gestión"/>
    <s v="GRUPO-A3"/>
    <s v="Grupo Reducido de Contabilidad de gestión"/>
    <s v="1S"/>
    <n v="16802653"/>
    <s v="MARÍN"/>
    <s v="VINUESA"/>
    <s v="LUZ MARÍA"/>
    <s v="lumarin"/>
    <s v="luz-maria.marin@unirioja.es"/>
    <n v="1.5"/>
    <n v="1.5"/>
    <x v="0"/>
    <n v="536"/>
    <s v="PROFESOR INTERINO"/>
    <s v="C01"/>
    <s v="TIEMPO COMPLETO"/>
    <s v="2016-09-15 00:00:00.0"/>
    <s v="null"/>
    <s v="PI101109"/>
    <s v="PROFESOR CONTRATADO INTERINO"/>
    <s v="R104"/>
    <x v="0"/>
    <n v="230"/>
    <s v="ECONOMÍA FINANCIERA Y CONTABILIDAD"/>
  </r>
  <r>
    <x v="0"/>
    <n v="16545318"/>
    <s v="FCE"/>
    <n v="201"/>
    <s v="201R"/>
    <s v="GRUPO-A4"/>
    <s v="Contabilidad de gestión"/>
    <s v="GR"/>
    <s v="GRUPO REDUCIDO"/>
    <s v="201R"/>
    <s v="GRUPO REDUCIDO DE Contabilidad de gestión"/>
    <s v="GRUPO-A4"/>
    <s v="Grupo Reducido de Contabilidad de gestión"/>
    <s v="1S"/>
    <n v="16545318"/>
    <s v="RUIZ-OLALLA"/>
    <s v="CORCUERA"/>
    <s v="Mª CARMEN"/>
    <s v="caruiz-o"/>
    <s v="carmen.ruiz-olalla@unirioja.es"/>
    <n v="1.5"/>
    <n v="1.5"/>
    <x v="0"/>
    <n v="504"/>
    <s v="PROFESOR TITULAR UNIVERSIDAD"/>
    <s v="01A"/>
    <s v="TIEMPO COMPLETO AMPLIADO"/>
    <s v="2012-09-01 00:00:00.0"/>
    <s v="null"/>
    <s v="DF100082"/>
    <s v="PROFESOR TITULAR DE UNIVERSIDAD"/>
    <s v="R104"/>
    <x v="0"/>
    <n v="230"/>
    <s v="ECONOMÍA FINANCIERA Y CONTABILIDAD"/>
  </r>
  <r>
    <x v="0"/>
    <n v="16802653"/>
    <s v="FCE"/>
    <n v="201"/>
    <s v="201R"/>
    <s v="GRUPO-B1"/>
    <s v="Contabilidad de gestión"/>
    <s v="GR"/>
    <s v="GRUPO REDUCIDO"/>
    <s v="201R"/>
    <s v="GRUPO REDUCIDO DE Contabilidad de gestión"/>
    <s v="GRUPO-B1"/>
    <s v="Grupo Reducido de Contabilidad de gestión"/>
    <s v="1S"/>
    <n v="16802653"/>
    <s v="MARÍN"/>
    <s v="VINUESA"/>
    <s v="LUZ MARÍA"/>
    <s v="lumarin"/>
    <s v="luz-maria.marin@unirioja.es"/>
    <n v="1.5"/>
    <n v="1.5"/>
    <x v="0"/>
    <n v="536"/>
    <s v="PROFESOR INTERINO"/>
    <s v="C01"/>
    <s v="TIEMPO COMPLETO"/>
    <s v="2016-09-15 00:00:00.0"/>
    <s v="null"/>
    <s v="PI101109"/>
    <s v="PROFESOR CONTRATADO INTERINO"/>
    <s v="R104"/>
    <x v="0"/>
    <n v="230"/>
    <s v="ECONOMÍA FINANCIERA Y CONTABILIDAD"/>
  </r>
  <r>
    <x v="0"/>
    <n v="16802653"/>
    <s v="FCE"/>
    <n v="201"/>
    <s v="201R"/>
    <s v="GRUPO-B2"/>
    <s v="Contabilidad de gestión"/>
    <s v="GR"/>
    <s v="GRUPO REDUCIDO"/>
    <s v="201R"/>
    <s v="GRUPO REDUCIDO DE Contabilidad de gestión"/>
    <s v="GRUPO-B2"/>
    <s v="Grupo Reducido de Contabilidad de gestión"/>
    <s v="1S"/>
    <n v="16802653"/>
    <s v="MARÍN"/>
    <s v="VINUESA"/>
    <s v="LUZ MARÍA"/>
    <s v="lumarin"/>
    <s v="luz-maria.marin@unirioja.es"/>
    <n v="1.5"/>
    <n v="1.5"/>
    <x v="0"/>
    <n v="536"/>
    <s v="PROFESOR INTERINO"/>
    <s v="C01"/>
    <s v="TIEMPO COMPLETO"/>
    <s v="2016-09-15 00:00:00.0"/>
    <s v="null"/>
    <s v="PI101109"/>
    <s v="PROFESOR CONTRATADO INTERINO"/>
    <s v="R104"/>
    <x v="0"/>
    <n v="230"/>
    <s v="ECONOMÍA FINANCIERA Y CONTABILIDAD"/>
  </r>
  <r>
    <x v="0"/>
    <n v="16802653"/>
    <s v="FCE"/>
    <n v="201"/>
    <s v="201R"/>
    <s v="GRUPO-B3"/>
    <s v="Contabilidad de gestión"/>
    <s v="GR"/>
    <s v="GRUPO REDUCIDO"/>
    <s v="201R"/>
    <s v="GRUPO REDUCIDO DE Contabilidad de gestión"/>
    <s v="GRUPO-B3"/>
    <s v="Grupo Reducido de Contabilidad de gestión"/>
    <s v="1S"/>
    <n v="16802653"/>
    <s v="MARÍN"/>
    <s v="VINUESA"/>
    <s v="LUZ MARÍA"/>
    <s v="lumarin"/>
    <s v="luz-maria.marin@unirioja.es"/>
    <n v="1.5"/>
    <n v="1.5"/>
    <x v="0"/>
    <n v="536"/>
    <s v="PROFESOR INTERINO"/>
    <s v="C01"/>
    <s v="TIEMPO COMPLETO"/>
    <s v="2016-09-15 00:00:00.0"/>
    <s v="null"/>
    <s v="PI101109"/>
    <s v="PROFESOR CONTRATADO INTERINO"/>
    <s v="R104"/>
    <x v="0"/>
    <n v="230"/>
    <s v="ECONOMÍA FINANCIERA Y CONTABILIDAD"/>
  </r>
  <r>
    <x v="0"/>
    <n v="16516900"/>
    <s v="FCE"/>
    <n v="202"/>
    <s v="202G"/>
    <s v="GRUPO-A"/>
    <s v="Econometría"/>
    <s v="GG"/>
    <s v="GRUPO GRANDE"/>
    <s v="202G"/>
    <s v="GRUPO GRANDE DE Econometría"/>
    <s v="GRUPO-A"/>
    <s v="Grupo Grande de Econometría"/>
    <s v="1S"/>
    <n v="16516900"/>
    <s v="ANTOÑANZAS"/>
    <s v="VILLAR"/>
    <s v="FERNANDO"/>
    <s v="feantona"/>
    <s v="fernando.antonanzas@unirioja.es"/>
    <n v="2.5"/>
    <n v="2.5"/>
    <x v="1"/>
    <n v="500"/>
    <s v="CATEDRATICO DE UNIVERSIDAD"/>
    <s v="01R"/>
    <s v="TIEMPO COMPLETO REDUCIDO"/>
    <s v="2017-09-15 00:00:00.0"/>
    <s v="null"/>
    <s v="DF31159"/>
    <s v="CATEDRÁTICO DE UNIVERSIDAD"/>
    <s v="R104"/>
    <x v="0"/>
    <n v="225"/>
    <s v="ECONOMÍA APLICADA"/>
  </r>
  <r>
    <x v="0"/>
    <n v="16598701"/>
    <s v="FCE"/>
    <n v="202"/>
    <s v="202G"/>
    <s v="GRUPO-A"/>
    <s v="Econometría"/>
    <s v="GG"/>
    <s v="GRUPO GRANDE"/>
    <s v="202G"/>
    <s v="GRUPO GRANDE DE Econometría"/>
    <s v="GRUPO-A"/>
    <s v="Grupo Grande de Econometría"/>
    <s v="1S"/>
    <n v="16598701"/>
    <s v="CABEZÓN"/>
    <s v="BENITO"/>
    <s v="FRANCISCO"/>
    <s v="frcabezo"/>
    <s v="francisco.cabezon@unirioja.es"/>
    <n v="1.5"/>
    <n v="1.5"/>
    <x v="1"/>
    <n v="532"/>
    <s v="LABORAL DOCENTE-ASOCIADO"/>
    <s v="P04"/>
    <s v="TIEMPO PARCIAL (4+4 HORAS)"/>
    <s v="2017-09-15 00:00:00.0"/>
    <s v="2019-09-14 00:00:00.0"/>
    <s v="PI101237"/>
    <s v="PROFESOR ASOCIADO"/>
    <s v="R104"/>
    <x v="0"/>
    <n v="225"/>
    <s v="ECONOMÍA APLICADA"/>
  </r>
  <r>
    <x v="0"/>
    <n v="16516900"/>
    <s v="FCE"/>
    <n v="202"/>
    <s v="202G"/>
    <s v="GRUPO-B"/>
    <s v="Econometría"/>
    <s v="GG"/>
    <s v="GRUPO GRANDE"/>
    <s v="202G"/>
    <s v="GRUPO GRANDE DE Econometría"/>
    <s v="GRUPO-B"/>
    <s v="Grupo Grande de Econometría"/>
    <s v="1S"/>
    <n v="16516900"/>
    <s v="ANTOÑANZAS"/>
    <s v="VILLAR"/>
    <s v="FERNANDO"/>
    <s v="feantona"/>
    <s v="fernando.antonanzas@unirioja.es"/>
    <n v="2.5"/>
    <n v="2.5"/>
    <x v="1"/>
    <n v="500"/>
    <s v="CATEDRATICO DE UNIVERSIDAD"/>
    <s v="01R"/>
    <s v="TIEMPO COMPLETO REDUCIDO"/>
    <s v="2017-09-15 00:00:00.0"/>
    <s v="null"/>
    <s v="DF31159"/>
    <s v="CATEDRÁTICO DE UNIVERSIDAD"/>
    <s v="R104"/>
    <x v="0"/>
    <n v="225"/>
    <s v="ECONOMÍA APLICADA"/>
  </r>
  <r>
    <x v="0"/>
    <n v="16598701"/>
    <s v="FCE"/>
    <n v="202"/>
    <s v="202G"/>
    <s v="GRUPO-B"/>
    <s v="Econometría"/>
    <s v="GG"/>
    <s v="GRUPO GRANDE"/>
    <s v="202G"/>
    <s v="GRUPO GRANDE DE Econometría"/>
    <s v="GRUPO-B"/>
    <s v="Grupo Grande de Econometría"/>
    <s v="1S"/>
    <n v="16598701"/>
    <s v="CABEZÓN"/>
    <s v="BENITO"/>
    <s v="FRANCISCO"/>
    <s v="frcabezo"/>
    <s v="francisco.cabezon@unirioja.es"/>
    <n v="1.5"/>
    <n v="1.5"/>
    <x v="1"/>
    <n v="532"/>
    <s v="LABORAL DOCENTE-ASOCIADO"/>
    <s v="P04"/>
    <s v="TIEMPO PARCIAL (4+4 HORAS)"/>
    <s v="2017-09-15 00:00:00.0"/>
    <s v="2019-09-14 00:00:00.0"/>
    <s v="PI101237"/>
    <s v="PROFESOR ASOCIADO"/>
    <s v="R104"/>
    <x v="0"/>
    <n v="225"/>
    <s v="ECONOMÍA APLICADA"/>
  </r>
  <r>
    <x v="0"/>
    <n v="16533890"/>
    <s v="FCE"/>
    <n v="202"/>
    <s v="202G"/>
    <s v="GRUPO-C"/>
    <s v="Econometría"/>
    <s v="GG"/>
    <s v="GRUPO GRANDE"/>
    <s v="202G"/>
    <s v="GRUPO GRANDE DE Econometría"/>
    <s v="GRUPO-C"/>
    <s v="Grupo Grande de Econometría (docencia en inglés)"/>
    <s v="1S"/>
    <n v="16533890"/>
    <s v="PORTILLO"/>
    <s v="PÉREZ DE VIÑASPRE"/>
    <s v="FABIOLA"/>
    <s v="faporti"/>
    <s v="fabiola.portillo@unirioja.es"/>
    <n v="4"/>
    <n v="4"/>
    <x v="0"/>
    <n v="504"/>
    <s v="PROFESOR TITULAR UNIVERSIDAD"/>
    <s v="01A"/>
    <s v="TIEMPO COMPLETO AMPLIADO"/>
    <s v="2016-09-15 00:00:00.0"/>
    <s v="null"/>
    <s v="DF100141"/>
    <s v="PROFESOR TITULAR DE UNIVERSIDAD"/>
    <s v="R104"/>
    <x v="0"/>
    <n v="225"/>
    <s v="ECONOMÍA APLICADA"/>
  </r>
  <r>
    <x v="0"/>
    <n v="16598701"/>
    <s v="FCE"/>
    <n v="202"/>
    <s v="202I"/>
    <s v="GRUPO-A1"/>
    <s v="Econometría"/>
    <s v="GI"/>
    <s v="GRUPO DE INFORMÁTICA"/>
    <s v="202I"/>
    <s v="INFORMÁTICA DE Econometría"/>
    <s v="GRUPO-A1"/>
    <s v="Informática de Econometría"/>
    <s v="1S"/>
    <n v="16598701"/>
    <s v="CABEZÓN"/>
    <s v="BENITO"/>
    <s v="FRANCISCO"/>
    <s v="frcabezo"/>
    <s v="francisco.cabezon@unirioja.es"/>
    <n v="1.5"/>
    <n v="1.5"/>
    <x v="1"/>
    <n v="532"/>
    <s v="LABORAL DOCENTE-ASOCIADO"/>
    <s v="P04"/>
    <s v="TIEMPO PARCIAL (4+4 HORAS)"/>
    <s v="2017-09-15 00:00:00.0"/>
    <s v="2019-09-14 00:00:00.0"/>
    <s v="PI101237"/>
    <s v="PROFESOR ASOCIADO"/>
    <s v="R104"/>
    <x v="0"/>
    <n v="225"/>
    <s v="ECONOMÍA APLICADA"/>
  </r>
  <r>
    <x v="0"/>
    <n v="16598701"/>
    <s v="FCE"/>
    <n v="202"/>
    <s v="202I"/>
    <s v="GRUPO-A2"/>
    <s v="Econometría"/>
    <s v="GI"/>
    <s v="GRUPO DE INFORMÁTICA"/>
    <s v="202I"/>
    <s v="INFORMÁTICA DE Econometría"/>
    <s v="GRUPO-A2"/>
    <s v="Informática de Econometría"/>
    <s v="1S"/>
    <n v="16598701"/>
    <s v="CABEZÓN"/>
    <s v="BENITO"/>
    <s v="FRANCISCO"/>
    <s v="frcabezo"/>
    <s v="francisco.cabezon@unirioja.es"/>
    <n v="1.5"/>
    <n v="1.5"/>
    <x v="1"/>
    <n v="532"/>
    <s v="LABORAL DOCENTE-ASOCIADO"/>
    <s v="P04"/>
    <s v="TIEMPO PARCIAL (4+4 HORAS)"/>
    <s v="2017-09-15 00:00:00.0"/>
    <s v="2019-09-14 00:00:00.0"/>
    <s v="PI101237"/>
    <s v="PROFESOR ASOCIADO"/>
    <s v="R104"/>
    <x v="0"/>
    <n v="225"/>
    <s v="ECONOMÍA APLICADA"/>
  </r>
  <r>
    <x v="0"/>
    <n v="16598701"/>
    <s v="FCE"/>
    <n v="202"/>
    <s v="202I"/>
    <s v="GRUPO-A3"/>
    <s v="Econometría"/>
    <s v="GI"/>
    <s v="GRUPO DE INFORMÁTICA"/>
    <s v="202I"/>
    <s v="INFORMÁTICA DE Econometría"/>
    <s v="GRUPO-A3"/>
    <s v="Informática de Econometría"/>
    <s v="1S"/>
    <n v="16598701"/>
    <s v="CABEZÓN"/>
    <s v="BENITO"/>
    <s v="FRANCISCO"/>
    <s v="frcabezo"/>
    <s v="francisco.cabezon@unirioja.es"/>
    <n v="1.5"/>
    <n v="1.5"/>
    <x v="1"/>
    <n v="532"/>
    <s v="LABORAL DOCENTE-ASOCIADO"/>
    <s v="P04"/>
    <s v="TIEMPO PARCIAL (4+4 HORAS)"/>
    <s v="2017-09-15 00:00:00.0"/>
    <s v="2019-09-14 00:00:00.0"/>
    <s v="PI101237"/>
    <s v="PROFESOR ASOCIADO"/>
    <s v="R104"/>
    <x v="0"/>
    <n v="225"/>
    <s v="ECONOMÍA APLICADA"/>
  </r>
  <r>
    <x v="0"/>
    <n v="16598701"/>
    <s v="FCE"/>
    <n v="202"/>
    <s v="202I"/>
    <s v="GRUPO-B1"/>
    <s v="Econometría"/>
    <s v="GI"/>
    <s v="GRUPO DE INFORMÁTICA"/>
    <s v="202I"/>
    <s v="INFORMÁTICA DE Econometría"/>
    <s v="GRUPO-B1"/>
    <s v="Informática de Econometría"/>
    <s v="1S"/>
    <n v="16598701"/>
    <s v="CABEZÓN"/>
    <s v="BENITO"/>
    <s v="FRANCISCO"/>
    <s v="frcabezo"/>
    <s v="francisco.cabezon@unirioja.es"/>
    <n v="1.5"/>
    <n v="1.5"/>
    <x v="1"/>
    <n v="532"/>
    <s v="LABORAL DOCENTE-ASOCIADO"/>
    <s v="P04"/>
    <s v="TIEMPO PARCIAL (4+4 HORAS)"/>
    <s v="2017-09-15 00:00:00.0"/>
    <s v="2019-09-14 00:00:00.0"/>
    <s v="PI101237"/>
    <s v="PROFESOR ASOCIADO"/>
    <s v="R104"/>
    <x v="0"/>
    <n v="225"/>
    <s v="ECONOMÍA APLICADA"/>
  </r>
  <r>
    <x v="0"/>
    <n v="16598701"/>
    <s v="FCE"/>
    <n v="202"/>
    <s v="202I"/>
    <s v="GRUPO-B2"/>
    <s v="Econometría"/>
    <s v="GI"/>
    <s v="GRUPO DE INFORMÁTICA"/>
    <s v="202I"/>
    <s v="INFORMÁTICA DE Econometría"/>
    <s v="GRUPO-B2"/>
    <s v="Informática de Econometría"/>
    <s v="1S"/>
    <n v="16598701"/>
    <s v="CABEZÓN"/>
    <s v="BENITO"/>
    <s v="FRANCISCO"/>
    <s v="frcabezo"/>
    <s v="francisco.cabezon@unirioja.es"/>
    <n v="1.5"/>
    <n v="1.5"/>
    <x v="1"/>
    <n v="532"/>
    <s v="LABORAL DOCENTE-ASOCIADO"/>
    <s v="P04"/>
    <s v="TIEMPO PARCIAL (4+4 HORAS)"/>
    <s v="2017-09-15 00:00:00.0"/>
    <s v="2019-09-14 00:00:00.0"/>
    <s v="PI101237"/>
    <s v="PROFESOR ASOCIADO"/>
    <s v="R104"/>
    <x v="0"/>
    <n v="225"/>
    <s v="ECONOMÍA APLICADA"/>
  </r>
  <r>
    <x v="0"/>
    <n v="16533890"/>
    <s v="FCE"/>
    <n v="202"/>
    <s v="202I"/>
    <s v="GRUPO-C1"/>
    <s v="Econometría"/>
    <s v="GI"/>
    <s v="GRUPO DE INFORMÁTICA"/>
    <s v="202I"/>
    <s v="INFORMÁTICA DE Econometría"/>
    <s v="GRUPO-C1"/>
    <s v="Informática de Econometría (docencia en inglés)"/>
    <s v="1S"/>
    <n v="16533890"/>
    <s v="PORTILLO"/>
    <s v="PÉREZ DE VIÑASPRE"/>
    <s v="FABIOLA"/>
    <s v="faporti"/>
    <s v="fabiola.portillo@unirioja.es"/>
    <n v="1.5"/>
    <n v="1.5"/>
    <x v="0"/>
    <n v="504"/>
    <s v="PROFESOR TITULAR UNIVERSIDAD"/>
    <s v="01A"/>
    <s v="TIEMPO COMPLETO AMPLIADO"/>
    <s v="2016-09-15 00:00:00.0"/>
    <s v="null"/>
    <s v="DF100141"/>
    <s v="PROFESOR TITULAR DE UNIVERSIDAD"/>
    <s v="R104"/>
    <x v="0"/>
    <n v="225"/>
    <s v="ECONOMÍA APLICADA"/>
  </r>
  <r>
    <x v="0"/>
    <n v="16516900"/>
    <s v="FCE"/>
    <n v="202"/>
    <s v="202R"/>
    <s v="GRUPO-A1"/>
    <s v="Econometría"/>
    <s v="GR"/>
    <s v="GRUPO REDUCIDO"/>
    <s v="202R"/>
    <s v="GRUPO REDUCIDO DE Econometría"/>
    <s v="GRUPO-A1"/>
    <s v="Grupo Reducido de Econometría"/>
    <s v="1S"/>
    <n v="16516900"/>
    <s v="ANTOÑANZAS"/>
    <s v="VILLAR"/>
    <s v="FERNANDO"/>
    <s v="feantona"/>
    <s v="fernando.antonanzas@unirioja.es"/>
    <n v="0.5"/>
    <n v="0.5"/>
    <x v="1"/>
    <n v="500"/>
    <s v="CATEDRATICO DE UNIVERSIDAD"/>
    <s v="01R"/>
    <s v="TIEMPO COMPLETO REDUCIDO"/>
    <s v="2017-09-15 00:00:00.0"/>
    <s v="null"/>
    <s v="DF31159"/>
    <s v="CATEDRÁTICO DE UNIVERSIDAD"/>
    <s v="R104"/>
    <x v="0"/>
    <n v="225"/>
    <s v="ECONOMÍA APLICADA"/>
  </r>
  <r>
    <x v="0"/>
    <n v="16516900"/>
    <s v="FCE"/>
    <n v="202"/>
    <s v="202R"/>
    <s v="GRUPO-A2"/>
    <s v="Econometría"/>
    <s v="GR"/>
    <s v="GRUPO REDUCIDO"/>
    <s v="202R"/>
    <s v="GRUPO REDUCIDO DE Econometría"/>
    <s v="GRUPO-A2"/>
    <s v="Grupo Reducido de Econometría"/>
    <s v="1S"/>
    <n v="16516900"/>
    <s v="ANTOÑANZAS"/>
    <s v="VILLAR"/>
    <s v="FERNANDO"/>
    <s v="feantona"/>
    <s v="fernando.antonanzas@unirioja.es"/>
    <n v="0.5"/>
    <n v="0.5"/>
    <x v="1"/>
    <n v="500"/>
    <s v="CATEDRATICO DE UNIVERSIDAD"/>
    <s v="01R"/>
    <s v="TIEMPO COMPLETO REDUCIDO"/>
    <s v="2017-09-15 00:00:00.0"/>
    <s v="null"/>
    <s v="DF31159"/>
    <s v="CATEDRÁTICO DE UNIVERSIDAD"/>
    <s v="R104"/>
    <x v="0"/>
    <n v="225"/>
    <s v="ECONOMÍA APLICADA"/>
  </r>
  <r>
    <x v="0"/>
    <n v="16516900"/>
    <s v="FCE"/>
    <n v="202"/>
    <s v="202R"/>
    <s v="GRUPO-A3"/>
    <s v="Econometría"/>
    <s v="GR"/>
    <s v="GRUPO REDUCIDO"/>
    <s v="202R"/>
    <s v="GRUPO REDUCIDO DE Econometría"/>
    <s v="GRUPO-A3"/>
    <s v="Grupo Reducido de Econometría"/>
    <s v="1S"/>
    <n v="16516900"/>
    <s v="ANTOÑANZAS"/>
    <s v="VILLAR"/>
    <s v="FERNANDO"/>
    <s v="feantona"/>
    <s v="fernando.antonanzas@unirioja.es"/>
    <n v="0.5"/>
    <n v="0.5"/>
    <x v="1"/>
    <n v="500"/>
    <s v="CATEDRATICO DE UNIVERSIDAD"/>
    <s v="01R"/>
    <s v="TIEMPO COMPLETO REDUCIDO"/>
    <s v="2017-09-15 00:00:00.0"/>
    <s v="null"/>
    <s v="DF31159"/>
    <s v="CATEDRÁTICO DE UNIVERSIDAD"/>
    <s v="R104"/>
    <x v="0"/>
    <n v="225"/>
    <s v="ECONOMÍA APLICADA"/>
  </r>
  <r>
    <x v="0"/>
    <n v="16516900"/>
    <s v="FCE"/>
    <n v="202"/>
    <s v="202R"/>
    <s v="GRUPO-B1"/>
    <s v="Econometría"/>
    <s v="GR"/>
    <s v="GRUPO REDUCIDO"/>
    <s v="202R"/>
    <s v="GRUPO REDUCIDO DE Econometría"/>
    <s v="GRUPO-B1"/>
    <s v="Grupo Reducido de Econometría"/>
    <s v="1S"/>
    <n v="16516900"/>
    <s v="ANTOÑANZAS"/>
    <s v="VILLAR"/>
    <s v="FERNANDO"/>
    <s v="feantona"/>
    <s v="fernando.antonanzas@unirioja.es"/>
    <n v="0.5"/>
    <n v="0.5"/>
    <x v="1"/>
    <n v="500"/>
    <s v="CATEDRATICO DE UNIVERSIDAD"/>
    <s v="01R"/>
    <s v="TIEMPO COMPLETO REDUCIDO"/>
    <s v="2017-09-15 00:00:00.0"/>
    <s v="null"/>
    <s v="DF31159"/>
    <s v="CATEDRÁTICO DE UNIVERSIDAD"/>
    <s v="R104"/>
    <x v="0"/>
    <n v="225"/>
    <s v="ECONOMÍA APLICADA"/>
  </r>
  <r>
    <x v="0"/>
    <n v="16516900"/>
    <s v="FCE"/>
    <n v="202"/>
    <s v="202R"/>
    <s v="GRUPO-B2"/>
    <s v="Econometría"/>
    <s v="GR"/>
    <s v="GRUPO REDUCIDO"/>
    <s v="202R"/>
    <s v="GRUPO REDUCIDO DE Econometría"/>
    <s v="GRUPO-B2"/>
    <s v="Grupo Reducido de Econometría"/>
    <s v="1S"/>
    <n v="16516900"/>
    <s v="ANTOÑANZAS"/>
    <s v="VILLAR"/>
    <s v="FERNANDO"/>
    <s v="feantona"/>
    <s v="fernando.antonanzas@unirioja.es"/>
    <n v="0.5"/>
    <n v="0.5"/>
    <x v="1"/>
    <n v="500"/>
    <s v="CATEDRATICO DE UNIVERSIDAD"/>
    <s v="01R"/>
    <s v="TIEMPO COMPLETO REDUCIDO"/>
    <s v="2017-09-15 00:00:00.0"/>
    <s v="null"/>
    <s v="DF31159"/>
    <s v="CATEDRÁTICO DE UNIVERSIDAD"/>
    <s v="R104"/>
    <x v="0"/>
    <n v="225"/>
    <s v="ECONOMÍA APLICADA"/>
  </r>
  <r>
    <x v="0"/>
    <n v="16533890"/>
    <s v="FCE"/>
    <n v="202"/>
    <s v="202R"/>
    <s v="GRUPO-C1"/>
    <s v="Econometría"/>
    <s v="GR"/>
    <s v="GRUPO REDUCIDO"/>
    <s v="202R"/>
    <s v="GRUPO REDUCIDO DE Econometría"/>
    <s v="GRUPO-C1"/>
    <s v="Grupo Reducido de Econometría (docencia en inglés)"/>
    <s v="1S"/>
    <n v="16533890"/>
    <s v="PORTILLO"/>
    <s v="PÉREZ DE VIÑASPRE"/>
    <s v="FABIOLA"/>
    <s v="faporti"/>
    <s v="fabiola.portillo@unirioja.es"/>
    <n v="0.5"/>
    <n v="0.5"/>
    <x v="0"/>
    <n v="504"/>
    <s v="PROFESOR TITULAR UNIVERSIDAD"/>
    <s v="01A"/>
    <s v="TIEMPO COMPLETO AMPLIADO"/>
    <s v="2016-09-15 00:00:00.0"/>
    <s v="null"/>
    <s v="DF100141"/>
    <s v="PROFESOR TITULAR DE UNIVERSIDAD"/>
    <s v="R104"/>
    <x v="0"/>
    <n v="225"/>
    <s v="ECONOMÍA APLICADA"/>
  </r>
  <r>
    <x v="0"/>
    <n v="16532770"/>
    <s v="FCE"/>
    <n v="203"/>
    <s v="203G"/>
    <s v="GRUPO-A"/>
    <s v="Inversión"/>
    <s v="GG"/>
    <s v="GRUPO GRANDE"/>
    <s v="203G"/>
    <s v="GRUPO GRANDE DE Inversión"/>
    <s v="GRUPO-A"/>
    <s v="Grupo Grande de Inversión"/>
    <s v="1S"/>
    <n v="16532770"/>
    <s v="BLASCO"/>
    <s v="TOMÁS"/>
    <s v="YOLANDA"/>
    <s v="yoblasco"/>
    <s v="yolanda.blasco@unirioja.es"/>
    <n v="4"/>
    <n v="4"/>
    <x v="1"/>
    <n v="506"/>
    <s v="PROFESOR TITULAR DE ESCUELA UNIVERSITARI"/>
    <s v="01A"/>
    <s v="TIEMPO COMPLETO AMPLIADO"/>
    <s v="2012-09-01 00:00:00.0"/>
    <s v="null"/>
    <s v="DF31220"/>
    <s v="TITULAR DE ESCUELAS UNIVERSITARIAS"/>
    <s v="R104"/>
    <x v="0"/>
    <n v="230"/>
    <s v="ECONOMÍA FINANCIERA Y CONTABILIDAD"/>
  </r>
  <r>
    <x v="0"/>
    <n v="16532770"/>
    <s v="FCE"/>
    <n v="203"/>
    <s v="203G"/>
    <s v="GRUPO-B"/>
    <s v="Inversión"/>
    <s v="GG"/>
    <s v="GRUPO GRANDE"/>
    <s v="203G"/>
    <s v="GRUPO GRANDE DE Inversión"/>
    <s v="GRUPO-B"/>
    <s v="Grupo Grande de Inversión"/>
    <s v="1S"/>
    <n v="16532770"/>
    <s v="BLASCO"/>
    <s v="TOMÁS"/>
    <s v="YOLANDA"/>
    <s v="yoblasco"/>
    <s v="yolanda.blasco@unirioja.es"/>
    <n v="4"/>
    <n v="4"/>
    <x v="1"/>
    <n v="506"/>
    <s v="PROFESOR TITULAR DE ESCUELA UNIVERSITARI"/>
    <s v="01A"/>
    <s v="TIEMPO COMPLETO AMPLIADO"/>
    <s v="2012-09-01 00:00:00.0"/>
    <s v="null"/>
    <s v="DF31220"/>
    <s v="TITULAR DE ESCUELAS UNIVERSITARIAS"/>
    <s v="R104"/>
    <x v="0"/>
    <n v="230"/>
    <s v="ECONOMÍA FINANCIERA Y CONTABILIDAD"/>
  </r>
  <r>
    <x v="0"/>
    <n v="16530052"/>
    <s v="FCE"/>
    <n v="203"/>
    <s v="203I"/>
    <s v="GRUPO-A1"/>
    <s v="Inversión"/>
    <s v="GI"/>
    <s v="GRUPO DE INFORMÁTICA"/>
    <s v="203I"/>
    <s v="INFORMÁTICA DE Inversión"/>
    <s v="GRUPO-A1"/>
    <s v="Informática de Inversión"/>
    <s v="1S"/>
    <n v="16530052"/>
    <s v="AYALA"/>
    <s v="CALVO"/>
    <s v="JUAN CARLOS"/>
    <s v="juayala"/>
    <s v="juan-carlos.ayala@unirioja.es"/>
    <n v="0.5"/>
    <n v="0.5"/>
    <x v="0"/>
    <n v="500"/>
    <s v="CATEDRATICO DE UNIVERSIDAD"/>
    <s v="C01"/>
    <s v="TIEMPO COMPLETO"/>
    <s v="2016-09-15 00:00:00.0"/>
    <s v="null"/>
    <s v="DF31196"/>
    <s v="CATEDRÁTICO DE UNIVERSIDAD"/>
    <s v="R104"/>
    <x v="0"/>
    <n v="230"/>
    <s v="ECONOMÍA FINANCIERA Y CONTABILIDAD"/>
  </r>
  <r>
    <x v="0"/>
    <n v="16530052"/>
    <s v="FCE"/>
    <n v="203"/>
    <s v="203I"/>
    <s v="GRUPO-A2"/>
    <s v="Inversión"/>
    <s v="GI"/>
    <s v="GRUPO DE INFORMÁTICA"/>
    <s v="203I"/>
    <s v="INFORMÁTICA DE Inversión"/>
    <s v="GRUPO-A2"/>
    <s v="Informática de Inversión"/>
    <s v="1S"/>
    <n v="16530052"/>
    <s v="AYALA"/>
    <s v="CALVO"/>
    <s v="JUAN CARLOS"/>
    <s v="juayala"/>
    <s v="juan-carlos.ayala@unirioja.es"/>
    <n v="0.5"/>
    <n v="0.5"/>
    <x v="0"/>
    <n v="500"/>
    <s v="CATEDRATICO DE UNIVERSIDAD"/>
    <s v="C01"/>
    <s v="TIEMPO COMPLETO"/>
    <s v="2016-09-15 00:00:00.0"/>
    <s v="null"/>
    <s v="DF31196"/>
    <s v="CATEDRÁTICO DE UNIVERSIDAD"/>
    <s v="R104"/>
    <x v="0"/>
    <n v="230"/>
    <s v="ECONOMÍA FINANCIERA Y CONTABILIDAD"/>
  </r>
  <r>
    <x v="0"/>
    <n v="16530052"/>
    <s v="FCE"/>
    <n v="203"/>
    <s v="203I"/>
    <s v="GRUPO-A3"/>
    <s v="Inversión"/>
    <s v="GI"/>
    <s v="GRUPO DE INFORMÁTICA"/>
    <s v="203I"/>
    <s v="INFORMÁTICA DE Inversión"/>
    <s v="GRUPO-A3"/>
    <s v="Informática de Inversión"/>
    <s v="1S"/>
    <n v="16530052"/>
    <s v="AYALA"/>
    <s v="CALVO"/>
    <s v="JUAN CARLOS"/>
    <s v="juayala"/>
    <s v="juan-carlos.ayala@unirioja.es"/>
    <n v="0.5"/>
    <n v="0.5"/>
    <x v="0"/>
    <n v="500"/>
    <s v="CATEDRATICO DE UNIVERSIDAD"/>
    <s v="C01"/>
    <s v="TIEMPO COMPLETO"/>
    <s v="2016-09-15 00:00:00.0"/>
    <s v="null"/>
    <s v="DF31196"/>
    <s v="CATEDRÁTICO DE UNIVERSIDAD"/>
    <s v="R104"/>
    <x v="0"/>
    <n v="230"/>
    <s v="ECONOMÍA FINANCIERA Y CONTABILIDAD"/>
  </r>
  <r>
    <x v="0"/>
    <n v="16530052"/>
    <s v="FCE"/>
    <n v="203"/>
    <s v="203I"/>
    <s v="GRUPO-B1"/>
    <s v="Inversión"/>
    <s v="GI"/>
    <s v="GRUPO DE INFORMÁTICA"/>
    <s v="203I"/>
    <s v="INFORMÁTICA DE Inversión"/>
    <s v="GRUPO-B1"/>
    <s v="Informática de Inversión"/>
    <s v="1S"/>
    <n v="16530052"/>
    <s v="AYALA"/>
    <s v="CALVO"/>
    <s v="JUAN CARLOS"/>
    <s v="juayala"/>
    <s v="juan-carlos.ayala@unirioja.es"/>
    <n v="0.5"/>
    <n v="0.5"/>
    <x v="0"/>
    <n v="500"/>
    <s v="CATEDRATICO DE UNIVERSIDAD"/>
    <s v="C01"/>
    <s v="TIEMPO COMPLETO"/>
    <s v="2016-09-15 00:00:00.0"/>
    <s v="null"/>
    <s v="DF31196"/>
    <s v="CATEDRÁTICO DE UNIVERSIDAD"/>
    <s v="R104"/>
    <x v="0"/>
    <n v="230"/>
    <s v="ECONOMÍA FINANCIERA Y CONTABILIDAD"/>
  </r>
  <r>
    <x v="0"/>
    <n v="16530052"/>
    <s v="FCE"/>
    <n v="203"/>
    <s v="203I"/>
    <s v="GRUPO-B2"/>
    <s v="Inversión"/>
    <s v="GI"/>
    <s v="GRUPO DE INFORMÁTICA"/>
    <s v="203I"/>
    <s v="INFORMÁTICA DE Inversión"/>
    <s v="GRUPO-B2"/>
    <s v="Informática de Inversión"/>
    <s v="1S"/>
    <n v="16530052"/>
    <s v="AYALA"/>
    <s v="CALVO"/>
    <s v="JUAN CARLOS"/>
    <s v="juayala"/>
    <s v="juan-carlos.ayala@unirioja.es"/>
    <n v="0.5"/>
    <n v="0.5"/>
    <x v="0"/>
    <n v="500"/>
    <s v="CATEDRATICO DE UNIVERSIDAD"/>
    <s v="C01"/>
    <s v="TIEMPO COMPLETO"/>
    <s v="2016-09-15 00:00:00.0"/>
    <s v="null"/>
    <s v="DF31196"/>
    <s v="CATEDRÁTICO DE UNIVERSIDAD"/>
    <s v="R104"/>
    <x v="0"/>
    <n v="230"/>
    <s v="ECONOMÍA FINANCIERA Y CONTABILIDAD"/>
  </r>
  <r>
    <x v="0"/>
    <n v="16530052"/>
    <s v="FCE"/>
    <n v="203"/>
    <s v="203I"/>
    <s v="GRUPO-B3"/>
    <s v="Inversión"/>
    <s v="GI"/>
    <s v="GRUPO DE INFORMÁTICA"/>
    <s v="203I"/>
    <s v="INFORMÁTICA DE Inversión"/>
    <s v="GRUPO-B3"/>
    <s v="Informática de Inversión"/>
    <s v="1S"/>
    <n v="16530052"/>
    <s v="AYALA"/>
    <s v="CALVO"/>
    <s v="JUAN CARLOS"/>
    <s v="juayala"/>
    <s v="juan-carlos.ayala@unirioja.es"/>
    <n v="0.5"/>
    <n v="0.5"/>
    <x v="0"/>
    <n v="500"/>
    <s v="CATEDRATICO DE UNIVERSIDAD"/>
    <s v="C01"/>
    <s v="TIEMPO COMPLETO"/>
    <s v="2016-09-15 00:00:00.0"/>
    <s v="null"/>
    <s v="DF31196"/>
    <s v="CATEDRÁTICO DE UNIVERSIDAD"/>
    <s v="R104"/>
    <x v="0"/>
    <n v="230"/>
    <s v="ECONOMÍA FINANCIERA Y CONTABILIDAD"/>
  </r>
  <r>
    <x v="0"/>
    <n v="16532770"/>
    <s v="FCE"/>
    <n v="203"/>
    <s v="203R"/>
    <s v="GRUPO-A1"/>
    <s v="Inversión"/>
    <s v="GR"/>
    <s v="GRUPO REDUCIDO"/>
    <s v="203R"/>
    <s v="GRUPO REDUCIDO DE Inversión"/>
    <s v="GRUPO-A1"/>
    <s v="Grupo Reducido de Inversión"/>
    <s v="1S"/>
    <n v="16532770"/>
    <s v="BLASCO"/>
    <s v="TOMÁS"/>
    <s v="YOLANDA"/>
    <s v="yoblasco"/>
    <s v="yolanda.blasco@unirioja.es"/>
    <n v="1.5"/>
    <n v="1.5"/>
    <x v="1"/>
    <n v="506"/>
    <s v="PROFESOR TITULAR DE ESCUELA UNIVERSITARI"/>
    <s v="01A"/>
    <s v="TIEMPO COMPLETO AMPLIADO"/>
    <s v="2012-09-01 00:00:00.0"/>
    <s v="null"/>
    <s v="DF31220"/>
    <s v="TITULAR DE ESCUELAS UNIVERSITARIAS"/>
    <s v="R104"/>
    <x v="0"/>
    <n v="230"/>
    <s v="ECONOMÍA FINANCIERA Y CONTABILIDAD"/>
  </r>
  <r>
    <x v="0"/>
    <n v="16570616"/>
    <s v="FCE"/>
    <n v="203"/>
    <s v="203R"/>
    <s v="GRUPO-A2"/>
    <s v="Inversión"/>
    <s v="GR"/>
    <s v="GRUPO REDUCIDO"/>
    <s v="203R"/>
    <s v="GRUPO REDUCIDO DE Inversión"/>
    <s v="GRUPO-A2"/>
    <s v="Grupo Reducido de Inversión"/>
    <s v="1S"/>
    <n v="16570616"/>
    <s v="AMO"/>
    <s v="MATARRANZ"/>
    <s v="DAVID"/>
    <s v="daamo"/>
    <s v="david.amo@unirioja.es"/>
    <n v="1.5"/>
    <n v="1.5"/>
    <x v="1"/>
    <n v="532"/>
    <s v="LABORAL DOCENTE-ASOCIADO"/>
    <s v="P04"/>
    <s v="TIEMPO PARCIAL (4+4 HORAS)"/>
    <s v="2017-09-15 00:00:00.0"/>
    <s v="2019-09-14 00:00:00.0"/>
    <s v="PI101240"/>
    <s v="PROFESOR ASOCIADO"/>
    <s v="R104"/>
    <x v="0"/>
    <n v="230"/>
    <s v="ECONOMÍA FINANCIERA Y CONTABILIDAD"/>
  </r>
  <r>
    <x v="0"/>
    <n v="16530052"/>
    <s v="FCE"/>
    <n v="203"/>
    <s v="203R"/>
    <s v="GRUPO-A3"/>
    <s v="Inversión"/>
    <s v="GR"/>
    <s v="GRUPO REDUCIDO"/>
    <s v="203R"/>
    <s v="GRUPO REDUCIDO DE Inversión"/>
    <s v="GRUPO-A3"/>
    <s v="Grupo Reducido de Inversión"/>
    <s v="1S"/>
    <n v="16530052"/>
    <s v="AYALA"/>
    <s v="CALVO"/>
    <s v="JUAN CARLOS"/>
    <s v="juayala"/>
    <s v="juan-carlos.ayala@unirioja.es"/>
    <n v="1.5"/>
    <n v="1.5"/>
    <x v="0"/>
    <n v="500"/>
    <s v="CATEDRATICO DE UNIVERSIDAD"/>
    <s v="C01"/>
    <s v="TIEMPO COMPLETO"/>
    <s v="2016-09-15 00:00:00.0"/>
    <s v="null"/>
    <s v="DF31196"/>
    <s v="CATEDRÁTICO DE UNIVERSIDAD"/>
    <s v="R104"/>
    <x v="0"/>
    <n v="230"/>
    <s v="ECONOMÍA FINANCIERA Y CONTABILIDAD"/>
  </r>
  <r>
    <x v="0"/>
    <n v="16532770"/>
    <s v="FCE"/>
    <n v="203"/>
    <s v="203R"/>
    <s v="GRUPO-B1"/>
    <s v="Inversión"/>
    <s v="GR"/>
    <s v="GRUPO REDUCIDO"/>
    <s v="203R"/>
    <s v="GRUPO REDUCIDO DE Inversión"/>
    <s v="GRUPO-B1"/>
    <s v="Grupo Reducido de Inversión"/>
    <s v="1S"/>
    <n v="16532770"/>
    <s v="BLASCO"/>
    <s v="TOMÁS"/>
    <s v="YOLANDA"/>
    <s v="yoblasco"/>
    <s v="yolanda.blasco@unirioja.es"/>
    <n v="1.5"/>
    <n v="1.5"/>
    <x v="1"/>
    <n v="506"/>
    <s v="PROFESOR TITULAR DE ESCUELA UNIVERSITARI"/>
    <s v="01A"/>
    <s v="TIEMPO COMPLETO AMPLIADO"/>
    <s v="2012-09-01 00:00:00.0"/>
    <s v="null"/>
    <s v="DF31220"/>
    <s v="TITULAR DE ESCUELAS UNIVERSITARIAS"/>
    <s v="R104"/>
    <x v="0"/>
    <n v="230"/>
    <s v="ECONOMÍA FINANCIERA Y CONTABILIDAD"/>
  </r>
  <r>
    <x v="0"/>
    <n v="16530052"/>
    <s v="FCE"/>
    <n v="203"/>
    <s v="203R"/>
    <s v="GRUPO-B2"/>
    <s v="Inversión"/>
    <s v="GR"/>
    <s v="GRUPO REDUCIDO"/>
    <s v="203R"/>
    <s v="GRUPO REDUCIDO DE Inversión"/>
    <s v="GRUPO-B2"/>
    <s v="Grupo Reducido de Inversión"/>
    <s v="1S"/>
    <n v="16530052"/>
    <s v="AYALA"/>
    <s v="CALVO"/>
    <s v="JUAN CARLOS"/>
    <s v="juayala"/>
    <s v="juan-carlos.ayala@unirioja.es"/>
    <n v="1.5"/>
    <n v="1.5"/>
    <x v="0"/>
    <n v="500"/>
    <s v="CATEDRATICO DE UNIVERSIDAD"/>
    <s v="C01"/>
    <s v="TIEMPO COMPLETO"/>
    <s v="2016-09-15 00:00:00.0"/>
    <s v="null"/>
    <s v="DF31196"/>
    <s v="CATEDRÁTICO DE UNIVERSIDAD"/>
    <s v="R104"/>
    <x v="0"/>
    <n v="230"/>
    <s v="ECONOMÍA FINANCIERA Y CONTABILIDAD"/>
  </r>
  <r>
    <x v="0"/>
    <n v="16532770"/>
    <s v="FCE"/>
    <n v="203"/>
    <s v="203R"/>
    <s v="GRUPO-B3"/>
    <s v="Inversión"/>
    <s v="GR"/>
    <s v="GRUPO REDUCIDO"/>
    <s v="203R"/>
    <s v="GRUPO REDUCIDO DE Inversión"/>
    <s v="GRUPO-B3"/>
    <s v="Grupo Reducido de Inversión"/>
    <s v="1S"/>
    <n v="16532770"/>
    <s v="BLASCO"/>
    <s v="TOMÁS"/>
    <s v="YOLANDA"/>
    <s v="yoblasco"/>
    <s v="yolanda.blasco@unirioja.es"/>
    <n v="1.5"/>
    <n v="1.5"/>
    <x v="1"/>
    <n v="506"/>
    <s v="PROFESOR TITULAR DE ESCUELA UNIVERSITARI"/>
    <s v="01A"/>
    <s v="TIEMPO COMPLETO AMPLIADO"/>
    <s v="2012-09-01 00:00:00.0"/>
    <s v="null"/>
    <s v="DF31220"/>
    <s v="TITULAR DE ESCUELAS UNIVERSITARIAS"/>
    <s v="R104"/>
    <x v="0"/>
    <n v="230"/>
    <s v="ECONOMÍA FINANCIERA Y CONTABILIDAD"/>
  </r>
  <r>
    <x v="0"/>
    <n v="10828501"/>
    <s v="FCE"/>
    <n v="204"/>
    <s v="204G"/>
    <s v="GRUPO-A"/>
    <s v="Investigación comercial"/>
    <s v="GG"/>
    <s v="GRUPO GRANDE"/>
    <s v="204G"/>
    <s v="GRUPO GRANDE DE Investigación comercial"/>
    <s v="GRUPO-A"/>
    <s v="Grupo Grande de Investigación comercial"/>
    <s v="1S"/>
    <n v="10828501"/>
    <s v="RUIZ"/>
    <s v="VEGA"/>
    <s v="AGUSTÍN V."/>
    <s v="agusruve"/>
    <s v="agustin.ruiz@unirioja.es"/>
    <n v="1.6"/>
    <n v="1.6"/>
    <x v="0"/>
    <n v="500"/>
    <s v="CATEDRATICO DE UNIVERSIDAD"/>
    <s v="01A"/>
    <s v="TIEMPO COMPLETO AMPLIADO"/>
    <s v="2013-09-01 00:00:00.0"/>
    <s v="null"/>
    <s v="DF31131"/>
    <s v="CATEDRÁTICO DE UNIVERSIDAD"/>
    <s v="R104"/>
    <x v="0"/>
    <n v="95"/>
    <s v="COMERCIALIZACIÓN E INVESTIGACIÓN DE MERCADOS"/>
  </r>
  <r>
    <x v="0"/>
    <n v="16612716"/>
    <s v="FCE"/>
    <n v="204"/>
    <s v="204G"/>
    <s v="GRUPO-A"/>
    <s v="Investigación comercial"/>
    <s v="GG"/>
    <s v="GRUPO GRANDE"/>
    <s v="204G"/>
    <s v="GRUPO GRANDE DE Investigación comercial"/>
    <s v="GRUPO-A"/>
    <s v="Grupo Grande de Investigación comercial"/>
    <s v="1S"/>
    <n v="16612716"/>
    <s v="ALESANCO"/>
    <s v="LLORENTE"/>
    <s v="MARÍA"/>
    <s v="maalesan"/>
    <s v="maria.alesanco@unirioja.es"/>
    <n v="1"/>
    <n v="1"/>
    <x v="1"/>
    <n v="532"/>
    <s v="LABORAL DOCENTE-ASOCIADO"/>
    <s v="P02"/>
    <s v="TIEMPO PARCIAL (2+2 HORAS)"/>
    <s v="2018-09-25 00:00:00.0"/>
    <s v="2019-09-14 00:00:00.0"/>
    <s v="PI101430"/>
    <s v="PROFESOR ASOCIADO"/>
    <s v="R104"/>
    <x v="0"/>
    <n v="95"/>
    <s v="COMERCIALIZACIÓN E INVESTIGACIÓN DE MERCADOS"/>
  </r>
  <r>
    <x v="0"/>
    <n v="72780423"/>
    <s v="FCE"/>
    <n v="204"/>
    <s v="204G"/>
    <s v="GRUPO-A"/>
    <s v="Investigación comercial"/>
    <s v="GG"/>
    <s v="GRUPO GRANDE"/>
    <s v="204G"/>
    <s v="GRUPO GRANDE DE Investigación comercial"/>
    <s v="GRUPO-A"/>
    <s v="Grupo Grande de Investigación comercial"/>
    <s v="1S"/>
    <n v="72780423"/>
    <s v="RIAÑO"/>
    <s v="GIL"/>
    <s v="CONSUELO"/>
    <s v="coriano"/>
    <s v="consuelo.riano@unirioja.es"/>
    <n v="1.4"/>
    <n v="1.4"/>
    <x v="1"/>
    <n v="504"/>
    <s v="PROFESOR TITULAR UNIVERSIDAD"/>
    <s v="01A"/>
    <s v="TIEMPO COMPLETO AMPLIADO"/>
    <s v="2018-09-17 00:00:00.0"/>
    <s v="null"/>
    <s v="DF31218"/>
    <s v="TITULAR DE UNIVERSIDAD"/>
    <s v="R104"/>
    <x v="0"/>
    <n v="95"/>
    <s v="COMERCIALIZACIÓN E INVESTIGACIÓN DE MERCADOS"/>
  </r>
  <r>
    <x v="0"/>
    <n v="10828501"/>
    <s v="FCE"/>
    <n v="204"/>
    <s v="204G"/>
    <s v="GRUPO-B"/>
    <s v="Investigación comercial"/>
    <s v="GG"/>
    <s v="GRUPO GRANDE"/>
    <s v="204G"/>
    <s v="GRUPO GRANDE DE Investigación comercial"/>
    <s v="GRUPO-B"/>
    <s v="Grupo Grande de Investigación comercial"/>
    <s v="1S"/>
    <n v="10828501"/>
    <s v="RUIZ"/>
    <s v="VEGA"/>
    <s v="AGUSTÍN V."/>
    <s v="agusruve"/>
    <s v="agustin.ruiz@unirioja.es"/>
    <n v="2.4"/>
    <n v="2.4"/>
    <x v="0"/>
    <n v="500"/>
    <s v="CATEDRATICO DE UNIVERSIDAD"/>
    <s v="01A"/>
    <s v="TIEMPO COMPLETO AMPLIADO"/>
    <s v="2013-09-01 00:00:00.0"/>
    <s v="null"/>
    <s v="DF31131"/>
    <s v="CATEDRÁTICO DE UNIVERSIDAD"/>
    <s v="R104"/>
    <x v="0"/>
    <n v="95"/>
    <s v="COMERCIALIZACIÓN E INVESTIGACIÓN DE MERCADOS"/>
  </r>
  <r>
    <x v="0"/>
    <n v="16612716"/>
    <s v="FCE"/>
    <n v="204"/>
    <s v="204G"/>
    <s v="GRUPO-B"/>
    <s v="Investigación comercial"/>
    <s v="GG"/>
    <s v="GRUPO GRANDE"/>
    <s v="204G"/>
    <s v="GRUPO GRANDE DE Investigación comercial"/>
    <s v="GRUPO-B"/>
    <s v="Grupo Grande de Investigación comercial"/>
    <s v="1S"/>
    <n v="16612716"/>
    <s v="ALESANCO"/>
    <s v="LLORENTE"/>
    <s v="MARÍA"/>
    <s v="maalesan"/>
    <s v="maria.alesanco@unirioja.es"/>
    <n v="0.2"/>
    <n v="0.2"/>
    <x v="1"/>
    <n v="532"/>
    <s v="LABORAL DOCENTE-ASOCIADO"/>
    <s v="P02"/>
    <s v="TIEMPO PARCIAL (2+2 HORAS)"/>
    <s v="2018-09-25 00:00:00.0"/>
    <s v="2019-09-14 00:00:00.0"/>
    <s v="PI101430"/>
    <s v="PROFESOR ASOCIADO"/>
    <s v="R104"/>
    <x v="0"/>
    <n v="95"/>
    <s v="COMERCIALIZACIÓN E INVESTIGACIÓN DE MERCADOS"/>
  </r>
  <r>
    <x v="0"/>
    <n v="72780423"/>
    <s v="FCE"/>
    <n v="204"/>
    <s v="204G"/>
    <s v="GRUPO-B"/>
    <s v="Investigación comercial"/>
    <s v="GG"/>
    <s v="GRUPO GRANDE"/>
    <s v="204G"/>
    <s v="GRUPO GRANDE DE Investigación comercial"/>
    <s v="GRUPO-B"/>
    <s v="Grupo Grande de Investigación comercial"/>
    <s v="1S"/>
    <n v="72780423"/>
    <s v="RIAÑO"/>
    <s v="GIL"/>
    <s v="CONSUELO"/>
    <s v="coriano"/>
    <s v="consuelo.riano@unirioja.es"/>
    <n v="1.4"/>
    <n v="1.4"/>
    <x v="1"/>
    <n v="504"/>
    <s v="PROFESOR TITULAR UNIVERSIDAD"/>
    <s v="01A"/>
    <s v="TIEMPO COMPLETO AMPLIADO"/>
    <s v="2018-09-17 00:00:00.0"/>
    <s v="null"/>
    <s v="DF31218"/>
    <s v="TITULAR DE UNIVERSIDAD"/>
    <s v="R104"/>
    <x v="0"/>
    <n v="95"/>
    <s v="COMERCIALIZACIÓN E INVESTIGACIÓN DE MERCADOS"/>
  </r>
  <r>
    <x v="0"/>
    <n v="10828501"/>
    <s v="FCE"/>
    <n v="204"/>
    <s v="204I"/>
    <s v="GRUPO-A1"/>
    <s v="Investigación comercial"/>
    <s v="GI"/>
    <s v="GRUPO DE INFORMÁTICA"/>
    <s v="204I"/>
    <s v="INFORMÁTICA DE Investigación comercial"/>
    <s v="GRUPO-A1"/>
    <s v="Informática de Investigación comercial"/>
    <s v="1S"/>
    <n v="10828501"/>
    <s v="RUIZ"/>
    <s v="VEGA"/>
    <s v="AGUSTÍN V."/>
    <s v="agusruve"/>
    <s v="agustin.ruiz@unirioja.es"/>
    <n v="0.8"/>
    <n v="0.8"/>
    <x v="0"/>
    <n v="500"/>
    <s v="CATEDRATICO DE UNIVERSIDAD"/>
    <s v="01A"/>
    <s v="TIEMPO COMPLETO AMPLIADO"/>
    <s v="2013-09-01 00:00:00.0"/>
    <s v="null"/>
    <s v="DF31131"/>
    <s v="CATEDRÁTICO DE UNIVERSIDAD"/>
    <s v="R104"/>
    <x v="0"/>
    <n v="95"/>
    <s v="COMERCIALIZACIÓN E INVESTIGACIÓN DE MERCADOS"/>
  </r>
  <r>
    <x v="0"/>
    <n v="72780423"/>
    <s v="FCE"/>
    <n v="204"/>
    <s v="204I"/>
    <s v="GRUPO-A1"/>
    <s v="Investigación comercial"/>
    <s v="GI"/>
    <s v="GRUPO DE INFORMÁTICA"/>
    <s v="204I"/>
    <s v="INFORMÁTICA DE Investigación comercial"/>
    <s v="GRUPO-A1"/>
    <s v="Informática de Investigación comercial"/>
    <s v="1S"/>
    <n v="72780423"/>
    <s v="RIAÑO"/>
    <s v="GIL"/>
    <s v="CONSUELO"/>
    <s v="coriano"/>
    <s v="consuelo.riano@unirioja.es"/>
    <n v="0.7"/>
    <n v="0.7"/>
    <x v="1"/>
    <n v="504"/>
    <s v="PROFESOR TITULAR UNIVERSIDAD"/>
    <s v="01A"/>
    <s v="TIEMPO COMPLETO AMPLIADO"/>
    <s v="2018-09-17 00:00:00.0"/>
    <s v="null"/>
    <s v="DF31218"/>
    <s v="TITULAR DE UNIVERSIDAD"/>
    <s v="R104"/>
    <x v="0"/>
    <n v="95"/>
    <s v="COMERCIALIZACIÓN E INVESTIGACIÓN DE MERCADOS"/>
  </r>
  <r>
    <x v="0"/>
    <n v="10828501"/>
    <s v="FCE"/>
    <n v="204"/>
    <s v="204I"/>
    <s v="GRUPO-A2"/>
    <s v="Investigación comercial"/>
    <s v="GI"/>
    <s v="GRUPO DE INFORMÁTICA"/>
    <s v="204I"/>
    <s v="INFORMÁTICA DE Investigación comercial"/>
    <s v="GRUPO-A2"/>
    <s v="Informática de Investigación comercial"/>
    <s v="1S"/>
    <n v="10828501"/>
    <s v="RUIZ"/>
    <s v="VEGA"/>
    <s v="AGUSTÍN V."/>
    <s v="agusruve"/>
    <s v="agustin.ruiz@unirioja.es"/>
    <n v="0.8"/>
    <n v="0.8"/>
    <x v="0"/>
    <n v="500"/>
    <s v="CATEDRATICO DE UNIVERSIDAD"/>
    <s v="01A"/>
    <s v="TIEMPO COMPLETO AMPLIADO"/>
    <s v="2013-09-01 00:00:00.0"/>
    <s v="null"/>
    <s v="DF31131"/>
    <s v="CATEDRÁTICO DE UNIVERSIDAD"/>
    <s v="R104"/>
    <x v="0"/>
    <n v="95"/>
    <s v="COMERCIALIZACIÓN E INVESTIGACIÓN DE MERCADOS"/>
  </r>
  <r>
    <x v="0"/>
    <n v="72780423"/>
    <s v="FCE"/>
    <n v="204"/>
    <s v="204I"/>
    <s v="GRUPO-A2"/>
    <s v="Investigación comercial"/>
    <s v="GI"/>
    <s v="GRUPO DE INFORMÁTICA"/>
    <s v="204I"/>
    <s v="INFORMÁTICA DE Investigación comercial"/>
    <s v="GRUPO-A2"/>
    <s v="Informática de Investigación comercial"/>
    <s v="1S"/>
    <n v="72780423"/>
    <s v="RIAÑO"/>
    <s v="GIL"/>
    <s v="CONSUELO"/>
    <s v="coriano"/>
    <s v="consuelo.riano@unirioja.es"/>
    <n v="0.7"/>
    <n v="0.7"/>
    <x v="1"/>
    <n v="504"/>
    <s v="PROFESOR TITULAR UNIVERSIDAD"/>
    <s v="01A"/>
    <s v="TIEMPO COMPLETO AMPLIADO"/>
    <s v="2018-09-17 00:00:00.0"/>
    <s v="null"/>
    <s v="DF31218"/>
    <s v="TITULAR DE UNIVERSIDAD"/>
    <s v="R104"/>
    <x v="0"/>
    <n v="95"/>
    <s v="COMERCIALIZACIÓN E INVESTIGACIÓN DE MERCADOS"/>
  </r>
  <r>
    <x v="0"/>
    <n v="10828501"/>
    <s v="FCE"/>
    <n v="204"/>
    <s v="204I"/>
    <s v="GRUPO-A3"/>
    <s v="Investigación comercial"/>
    <s v="GI"/>
    <s v="GRUPO DE INFORMÁTICA"/>
    <s v="204I"/>
    <s v="INFORMÁTICA DE Investigación comercial"/>
    <s v="GRUPO-A3"/>
    <s v="Informática de Investigación comercial"/>
    <s v="1S"/>
    <n v="10828501"/>
    <s v="RUIZ"/>
    <s v="VEGA"/>
    <s v="AGUSTÍN V."/>
    <s v="agusruve"/>
    <s v="agustin.ruiz@unirioja.es"/>
    <n v="0.8"/>
    <n v="0.8"/>
    <x v="0"/>
    <n v="500"/>
    <s v="CATEDRATICO DE UNIVERSIDAD"/>
    <s v="01A"/>
    <s v="TIEMPO COMPLETO AMPLIADO"/>
    <s v="2013-09-01 00:00:00.0"/>
    <s v="null"/>
    <s v="DF31131"/>
    <s v="CATEDRÁTICO DE UNIVERSIDAD"/>
    <s v="R104"/>
    <x v="0"/>
    <n v="95"/>
    <s v="COMERCIALIZACIÓN E INVESTIGACIÓN DE MERCADOS"/>
  </r>
  <r>
    <x v="0"/>
    <n v="72780423"/>
    <s v="FCE"/>
    <n v="204"/>
    <s v="204I"/>
    <s v="GRUPO-A3"/>
    <s v="Investigación comercial"/>
    <s v="GI"/>
    <s v="GRUPO DE INFORMÁTICA"/>
    <s v="204I"/>
    <s v="INFORMÁTICA DE Investigación comercial"/>
    <s v="GRUPO-A3"/>
    <s v="Informática de Investigación comercial"/>
    <s v="1S"/>
    <n v="72780423"/>
    <s v="RIAÑO"/>
    <s v="GIL"/>
    <s v="CONSUELO"/>
    <s v="coriano"/>
    <s v="consuelo.riano@unirioja.es"/>
    <n v="0.7"/>
    <n v="0.7"/>
    <x v="1"/>
    <n v="504"/>
    <s v="PROFESOR TITULAR UNIVERSIDAD"/>
    <s v="01A"/>
    <s v="TIEMPO COMPLETO AMPLIADO"/>
    <s v="2018-09-17 00:00:00.0"/>
    <s v="null"/>
    <s v="DF31218"/>
    <s v="TITULAR DE UNIVERSIDAD"/>
    <s v="R104"/>
    <x v="0"/>
    <n v="95"/>
    <s v="COMERCIALIZACIÓN E INVESTIGACIÓN DE MERCADOS"/>
  </r>
  <r>
    <x v="0"/>
    <n v="10828501"/>
    <s v="FCE"/>
    <n v="204"/>
    <s v="204I"/>
    <s v="GRUPO-B1"/>
    <s v="Investigación comercial"/>
    <s v="GI"/>
    <s v="GRUPO DE INFORMÁTICA"/>
    <s v="204I"/>
    <s v="INFORMÁTICA DE Investigación comercial"/>
    <s v="GRUPO-B1"/>
    <s v="Informática de Investigación comercial"/>
    <s v="1S"/>
    <n v="10828501"/>
    <s v="RUIZ"/>
    <s v="VEGA"/>
    <s v="AGUSTÍN V."/>
    <s v="agusruve"/>
    <s v="agustin.ruiz@unirioja.es"/>
    <n v="0.8"/>
    <n v="0.8"/>
    <x v="0"/>
    <n v="500"/>
    <s v="CATEDRATICO DE UNIVERSIDAD"/>
    <s v="01A"/>
    <s v="TIEMPO COMPLETO AMPLIADO"/>
    <s v="2013-09-01 00:00:00.0"/>
    <s v="null"/>
    <s v="DF31131"/>
    <s v="CATEDRÁTICO DE UNIVERSIDAD"/>
    <s v="R104"/>
    <x v="0"/>
    <n v="95"/>
    <s v="COMERCIALIZACIÓN E INVESTIGACIÓN DE MERCADOS"/>
  </r>
  <r>
    <x v="0"/>
    <n v="72780423"/>
    <s v="FCE"/>
    <n v="204"/>
    <s v="204I"/>
    <s v="GRUPO-B1"/>
    <s v="Investigación comercial"/>
    <s v="GI"/>
    <s v="GRUPO DE INFORMÁTICA"/>
    <s v="204I"/>
    <s v="INFORMÁTICA DE Investigación comercial"/>
    <s v="GRUPO-B1"/>
    <s v="Informática de Investigación comercial"/>
    <s v="1S"/>
    <n v="72780423"/>
    <s v="RIAÑO"/>
    <s v="GIL"/>
    <s v="CONSUELO"/>
    <s v="coriano"/>
    <s v="consuelo.riano@unirioja.es"/>
    <n v="0.7"/>
    <n v="0.7"/>
    <x v="1"/>
    <n v="504"/>
    <s v="PROFESOR TITULAR UNIVERSIDAD"/>
    <s v="01A"/>
    <s v="TIEMPO COMPLETO AMPLIADO"/>
    <s v="2018-09-17 00:00:00.0"/>
    <s v="null"/>
    <s v="DF31218"/>
    <s v="TITULAR DE UNIVERSIDAD"/>
    <s v="R104"/>
    <x v="0"/>
    <n v="95"/>
    <s v="COMERCIALIZACIÓN E INVESTIGACIÓN DE MERCADOS"/>
  </r>
  <r>
    <x v="0"/>
    <n v="10828501"/>
    <s v="FCE"/>
    <n v="204"/>
    <s v="204I"/>
    <s v="GRUPO-B2"/>
    <s v="Investigación comercial"/>
    <s v="GI"/>
    <s v="GRUPO DE INFORMÁTICA"/>
    <s v="204I"/>
    <s v="INFORMÁTICA DE Investigación comercial"/>
    <s v="GRUPO-B2"/>
    <s v="Informática de Investigación comercial"/>
    <s v="1S"/>
    <n v="10828501"/>
    <s v="RUIZ"/>
    <s v="VEGA"/>
    <s v="AGUSTÍN V."/>
    <s v="agusruve"/>
    <s v="agustin.ruiz@unirioja.es"/>
    <n v="0.8"/>
    <n v="0.8"/>
    <x v="0"/>
    <n v="500"/>
    <s v="CATEDRATICO DE UNIVERSIDAD"/>
    <s v="01A"/>
    <s v="TIEMPO COMPLETO AMPLIADO"/>
    <s v="2013-09-01 00:00:00.0"/>
    <s v="null"/>
    <s v="DF31131"/>
    <s v="CATEDRÁTICO DE UNIVERSIDAD"/>
    <s v="R104"/>
    <x v="0"/>
    <n v="95"/>
    <s v="COMERCIALIZACIÓN E INVESTIGACIÓN DE MERCADOS"/>
  </r>
  <r>
    <x v="0"/>
    <n v="72780423"/>
    <s v="FCE"/>
    <n v="204"/>
    <s v="204I"/>
    <s v="GRUPO-B2"/>
    <s v="Investigación comercial"/>
    <s v="GI"/>
    <s v="GRUPO DE INFORMÁTICA"/>
    <s v="204I"/>
    <s v="INFORMÁTICA DE Investigación comercial"/>
    <s v="GRUPO-B2"/>
    <s v="Informática de Investigación comercial"/>
    <s v="1S"/>
    <n v="72780423"/>
    <s v="RIAÑO"/>
    <s v="GIL"/>
    <s v="CONSUELO"/>
    <s v="coriano"/>
    <s v="consuelo.riano@unirioja.es"/>
    <n v="0.7"/>
    <n v="0.7"/>
    <x v="1"/>
    <n v="504"/>
    <s v="PROFESOR TITULAR UNIVERSIDAD"/>
    <s v="01A"/>
    <s v="TIEMPO COMPLETO AMPLIADO"/>
    <s v="2018-09-17 00:00:00.0"/>
    <s v="null"/>
    <s v="DF31218"/>
    <s v="TITULAR DE UNIVERSIDAD"/>
    <s v="R104"/>
    <x v="0"/>
    <n v="95"/>
    <s v="COMERCIALIZACIÓN E INVESTIGACIÓN DE MERCADOS"/>
  </r>
  <r>
    <x v="0"/>
    <n v="10828501"/>
    <s v="FCE"/>
    <n v="204"/>
    <s v="204I"/>
    <s v="GRUPO-B3"/>
    <s v="Investigación comercial"/>
    <s v="GI"/>
    <s v="GRUPO DE INFORMÁTICA"/>
    <s v="204I"/>
    <s v="INFORMÁTICA DE Investigación comercial"/>
    <s v="GRUPO-B3"/>
    <s v="Informática de Investigación comercial"/>
    <s v="1S"/>
    <n v="10828501"/>
    <s v="RUIZ"/>
    <s v="VEGA"/>
    <s v="AGUSTÍN V."/>
    <s v="agusruve"/>
    <s v="agustin.ruiz@unirioja.es"/>
    <n v="0.8"/>
    <n v="0.8"/>
    <x v="0"/>
    <n v="500"/>
    <s v="CATEDRATICO DE UNIVERSIDAD"/>
    <s v="01A"/>
    <s v="TIEMPO COMPLETO AMPLIADO"/>
    <s v="2013-09-01 00:00:00.0"/>
    <s v="null"/>
    <s v="DF31131"/>
    <s v="CATEDRÁTICO DE UNIVERSIDAD"/>
    <s v="R104"/>
    <x v="0"/>
    <n v="95"/>
    <s v="COMERCIALIZACIÓN E INVESTIGACIÓN DE MERCADOS"/>
  </r>
  <r>
    <x v="0"/>
    <n v="72780423"/>
    <s v="FCE"/>
    <n v="204"/>
    <s v="204I"/>
    <s v="GRUPO-B3"/>
    <s v="Investigación comercial"/>
    <s v="GI"/>
    <s v="GRUPO DE INFORMÁTICA"/>
    <s v="204I"/>
    <s v="INFORMÁTICA DE Investigación comercial"/>
    <s v="GRUPO-B3"/>
    <s v="Informática de Investigación comercial"/>
    <s v="1S"/>
    <n v="72780423"/>
    <s v="RIAÑO"/>
    <s v="GIL"/>
    <s v="CONSUELO"/>
    <s v="coriano"/>
    <s v="consuelo.riano@unirioja.es"/>
    <n v="0.7"/>
    <n v="0.7"/>
    <x v="1"/>
    <n v="504"/>
    <s v="PROFESOR TITULAR UNIVERSIDAD"/>
    <s v="01A"/>
    <s v="TIEMPO COMPLETO AMPLIADO"/>
    <s v="2018-09-17 00:00:00.0"/>
    <s v="null"/>
    <s v="DF31218"/>
    <s v="TITULAR DE UNIVERSIDAD"/>
    <s v="R104"/>
    <x v="0"/>
    <n v="95"/>
    <s v="COMERCIALIZACIÓN E INVESTIGACIÓN DE MERCADOS"/>
  </r>
  <r>
    <x v="0"/>
    <n v="72780423"/>
    <s v="FCE"/>
    <n v="204"/>
    <s v="204R"/>
    <s v="GRUPO-A1"/>
    <s v="Investigación comercial"/>
    <s v="GR"/>
    <s v="GRUPO REDUCIDO"/>
    <s v="204R"/>
    <s v="GRUPO REDUCIDO DE Investigación comercial"/>
    <s v="GRUPO-A1"/>
    <s v="Grupo Reducido de Investigación comercial"/>
    <s v="1S"/>
    <n v="72780423"/>
    <s v="RIAÑO"/>
    <s v="GIL"/>
    <s v="CONSUELO"/>
    <s v="coriano"/>
    <s v="consuelo.riano@unirioja.es"/>
    <n v="0.5"/>
    <n v="0.5"/>
    <x v="1"/>
    <n v="504"/>
    <s v="PROFESOR TITULAR UNIVERSIDAD"/>
    <s v="01A"/>
    <s v="TIEMPO COMPLETO AMPLIADO"/>
    <s v="2018-09-17 00:00:00.0"/>
    <s v="null"/>
    <s v="DF31218"/>
    <s v="TITULAR DE UNIVERSIDAD"/>
    <s v="R104"/>
    <x v="0"/>
    <n v="95"/>
    <s v="COMERCIALIZACIÓN E INVESTIGACIÓN DE MERCADOS"/>
  </r>
  <r>
    <x v="0"/>
    <n v="72780423"/>
    <s v="FCE"/>
    <n v="204"/>
    <s v="204R"/>
    <s v="GRUPO-A2"/>
    <s v="Investigación comercial"/>
    <s v="GR"/>
    <s v="GRUPO REDUCIDO"/>
    <s v="204R"/>
    <s v="GRUPO REDUCIDO DE Investigación comercial"/>
    <s v="GRUPO-A2"/>
    <s v="Grupo Reducido de Investigación comercial"/>
    <s v="1S"/>
    <n v="72780423"/>
    <s v="RIAÑO"/>
    <s v="GIL"/>
    <s v="CONSUELO"/>
    <s v="coriano"/>
    <s v="consuelo.riano@unirioja.es"/>
    <n v="0.5"/>
    <n v="0.5"/>
    <x v="1"/>
    <n v="504"/>
    <s v="PROFESOR TITULAR UNIVERSIDAD"/>
    <s v="01A"/>
    <s v="TIEMPO COMPLETO AMPLIADO"/>
    <s v="2018-09-17 00:00:00.0"/>
    <s v="null"/>
    <s v="DF31218"/>
    <s v="TITULAR DE UNIVERSIDAD"/>
    <s v="R104"/>
    <x v="0"/>
    <n v="95"/>
    <s v="COMERCIALIZACIÓN E INVESTIGACIÓN DE MERCADOS"/>
  </r>
  <r>
    <x v="0"/>
    <n v="72780423"/>
    <s v="FCE"/>
    <n v="204"/>
    <s v="204R"/>
    <s v="GRUPO-A3"/>
    <s v="Investigación comercial"/>
    <s v="GR"/>
    <s v="GRUPO REDUCIDO"/>
    <s v="204R"/>
    <s v="GRUPO REDUCIDO DE Investigación comercial"/>
    <s v="GRUPO-A3"/>
    <s v="Grupo Reducido de Investigación comercial"/>
    <s v="1S"/>
    <n v="72780423"/>
    <s v="RIAÑO"/>
    <s v="GIL"/>
    <s v="CONSUELO"/>
    <s v="coriano"/>
    <s v="consuelo.riano@unirioja.es"/>
    <n v="0.5"/>
    <n v="0.5"/>
    <x v="1"/>
    <n v="504"/>
    <s v="PROFESOR TITULAR UNIVERSIDAD"/>
    <s v="01A"/>
    <s v="TIEMPO COMPLETO AMPLIADO"/>
    <s v="2018-09-17 00:00:00.0"/>
    <s v="null"/>
    <s v="DF31218"/>
    <s v="TITULAR DE UNIVERSIDAD"/>
    <s v="R104"/>
    <x v="0"/>
    <n v="95"/>
    <s v="COMERCIALIZACIÓN E INVESTIGACIÓN DE MERCADOS"/>
  </r>
  <r>
    <x v="0"/>
    <n v="72780423"/>
    <s v="FCE"/>
    <n v="204"/>
    <s v="204R"/>
    <s v="GRUPO-B1"/>
    <s v="Investigación comercial"/>
    <s v="GR"/>
    <s v="GRUPO REDUCIDO"/>
    <s v="204R"/>
    <s v="GRUPO REDUCIDO DE Investigación comercial"/>
    <s v="GRUPO-B1"/>
    <s v="Grupo Reducido de Investigación comercial"/>
    <s v="1S"/>
    <n v="72780423"/>
    <s v="RIAÑO"/>
    <s v="GIL"/>
    <s v="CONSUELO"/>
    <s v="coriano"/>
    <s v="consuelo.riano@unirioja.es"/>
    <n v="0.5"/>
    <n v="0.5"/>
    <x v="1"/>
    <n v="504"/>
    <s v="PROFESOR TITULAR UNIVERSIDAD"/>
    <s v="01A"/>
    <s v="TIEMPO COMPLETO AMPLIADO"/>
    <s v="2018-09-17 00:00:00.0"/>
    <s v="null"/>
    <s v="DF31218"/>
    <s v="TITULAR DE UNIVERSIDAD"/>
    <s v="R104"/>
    <x v="0"/>
    <n v="95"/>
    <s v="COMERCIALIZACIÓN E INVESTIGACIÓN DE MERCADOS"/>
  </r>
  <r>
    <x v="0"/>
    <n v="72780423"/>
    <s v="FCE"/>
    <n v="204"/>
    <s v="204R"/>
    <s v="GRUPO-B2"/>
    <s v="Investigación comercial"/>
    <s v="GR"/>
    <s v="GRUPO REDUCIDO"/>
    <s v="204R"/>
    <s v="GRUPO REDUCIDO DE Investigación comercial"/>
    <s v="GRUPO-B2"/>
    <s v="Grupo Reducido de Investigación comercial"/>
    <s v="1S"/>
    <n v="72780423"/>
    <s v="RIAÑO"/>
    <s v="GIL"/>
    <s v="CONSUELO"/>
    <s v="coriano"/>
    <s v="consuelo.riano@unirioja.es"/>
    <n v="0.5"/>
    <n v="0.5"/>
    <x v="1"/>
    <n v="504"/>
    <s v="PROFESOR TITULAR UNIVERSIDAD"/>
    <s v="01A"/>
    <s v="TIEMPO COMPLETO AMPLIADO"/>
    <s v="2018-09-17 00:00:00.0"/>
    <s v="null"/>
    <s v="DF31218"/>
    <s v="TITULAR DE UNIVERSIDAD"/>
    <s v="R104"/>
    <x v="0"/>
    <n v="95"/>
    <s v="COMERCIALIZACIÓN E INVESTIGACIÓN DE MERCADOS"/>
  </r>
  <r>
    <x v="0"/>
    <n v="72780423"/>
    <s v="FCE"/>
    <n v="204"/>
    <s v="204R"/>
    <s v="GRUPO-B3"/>
    <s v="Investigación comercial"/>
    <s v="GR"/>
    <s v="GRUPO REDUCIDO"/>
    <s v="204R"/>
    <s v="GRUPO REDUCIDO DE Investigación comercial"/>
    <s v="GRUPO-B3"/>
    <s v="Grupo Reducido de Investigación comercial"/>
    <s v="1S"/>
    <n v="72780423"/>
    <s v="RIAÑO"/>
    <s v="GIL"/>
    <s v="CONSUELO"/>
    <s v="coriano"/>
    <s v="consuelo.riano@unirioja.es"/>
    <n v="0.5"/>
    <n v="0.5"/>
    <x v="1"/>
    <n v="504"/>
    <s v="PROFESOR TITULAR UNIVERSIDAD"/>
    <s v="01A"/>
    <s v="TIEMPO COMPLETO AMPLIADO"/>
    <s v="2018-09-17 00:00:00.0"/>
    <s v="null"/>
    <s v="DF31218"/>
    <s v="TITULAR DE UNIVERSIDAD"/>
    <s v="R104"/>
    <x v="0"/>
    <n v="95"/>
    <s v="COMERCIALIZACIÓN E INVESTIGACIÓN DE MERCADOS"/>
  </r>
  <r>
    <x v="0"/>
    <n v="16533958"/>
    <s v="FCE"/>
    <n v="205"/>
    <s v="205G"/>
    <s v="GRUPO-A"/>
    <s v="Contabilidad e impuestos"/>
    <s v="GG"/>
    <s v="GRUPO GRANDE"/>
    <s v="205G"/>
    <s v="GRUPO GRANDE DE Contabilidad e impuestos"/>
    <s v="GRUPO-A"/>
    <s v="Grupo Grande de Contabilidad e impuestos"/>
    <s v="2S"/>
    <n v="16533958"/>
    <s v="ECHARRI"/>
    <s v="SÁEZ"/>
    <s v="ROSA MARÍA"/>
    <s v="recharri"/>
    <s v="rosa.echarri@unirioja.es"/>
    <n v="2"/>
    <n v="2"/>
    <x v="1"/>
    <n v="506"/>
    <s v="PROFESOR TITULAR DE ESCUELA UNIVERSITARI"/>
    <s v="01A"/>
    <s v="TIEMPO COMPLETO AMPLIADO"/>
    <s v="2012-09-01 00:00:00.0"/>
    <s v="null"/>
    <s v="DF31216"/>
    <s v="TITULAR DE ESCUELAS UNIVERSITARIAS"/>
    <s v="R104"/>
    <x v="0"/>
    <n v="230"/>
    <s v="ECONOMÍA FINANCIERA Y CONTABILIDAD"/>
  </r>
  <r>
    <x v="0"/>
    <n v="73209342"/>
    <s v="FCE"/>
    <n v="205"/>
    <s v="205G"/>
    <s v="GRUPO-A"/>
    <s v="Contabilidad e impuestos"/>
    <s v="GG"/>
    <s v="GRUPO GRANDE"/>
    <s v="205G"/>
    <s v="GRUPO GRANDE DE Contabilidad e impuestos"/>
    <s v="GRUPO-A"/>
    <s v="Grupo Grande de Contabilidad e impuestos"/>
    <s v="2S"/>
    <n v="73209342"/>
    <s v="CASTILLO"/>
    <s v="MURCIEGO"/>
    <s v="ÁNGELA"/>
    <s v="ancastmu"/>
    <s v="angela.castillo@unirioja.es"/>
    <n v="2"/>
    <n v="2"/>
    <x v="1"/>
    <n v="536"/>
    <s v="PROFESOR INTERINO"/>
    <s v="C01"/>
    <s v="TIEMPO COMPLETO"/>
    <s v="2018-09-17 00:00:00.0"/>
    <s v="null"/>
    <s v="PI101354"/>
    <s v="PROFESOR CONTRATADO INTERINO"/>
    <s v="R104"/>
    <x v="0"/>
    <n v="225"/>
    <s v="ECONOMÍA APLICADA"/>
  </r>
  <r>
    <x v="0"/>
    <n v="16533958"/>
    <s v="FCE"/>
    <n v="205"/>
    <s v="205G"/>
    <s v="GRUPO-B"/>
    <s v="Contabilidad e impuestos"/>
    <s v="GG"/>
    <s v="GRUPO GRANDE"/>
    <s v="205G"/>
    <s v="GRUPO GRANDE DE Contabilidad e impuestos"/>
    <s v="GRUPO-B"/>
    <s v="Grupo Grande de Contabilidad e impuestos"/>
    <s v="2S"/>
    <n v="16533958"/>
    <s v="ECHARRI"/>
    <s v="SÁEZ"/>
    <s v="ROSA MARÍA"/>
    <s v="recharri"/>
    <s v="rosa.echarri@unirioja.es"/>
    <n v="2"/>
    <n v="2"/>
    <x v="1"/>
    <n v="506"/>
    <s v="PROFESOR TITULAR DE ESCUELA UNIVERSITARI"/>
    <s v="01A"/>
    <s v="TIEMPO COMPLETO AMPLIADO"/>
    <s v="2012-09-01 00:00:00.0"/>
    <s v="null"/>
    <s v="DF31216"/>
    <s v="TITULAR DE ESCUELAS UNIVERSITARIAS"/>
    <s v="R104"/>
    <x v="0"/>
    <n v="230"/>
    <s v="ECONOMÍA FINANCIERA Y CONTABILIDAD"/>
  </r>
  <r>
    <x v="0"/>
    <n v="73209342"/>
    <s v="FCE"/>
    <n v="205"/>
    <s v="205G"/>
    <s v="GRUPO-B"/>
    <s v="Contabilidad e impuestos"/>
    <s v="GG"/>
    <s v="GRUPO GRANDE"/>
    <s v="205G"/>
    <s v="GRUPO GRANDE DE Contabilidad e impuestos"/>
    <s v="GRUPO-B"/>
    <s v="Grupo Grande de Contabilidad e impuestos"/>
    <s v="2S"/>
    <n v="73209342"/>
    <s v="CASTILLO"/>
    <s v="MURCIEGO"/>
    <s v="ÁNGELA"/>
    <s v="ancastmu"/>
    <s v="angela.castillo@unirioja.es"/>
    <n v="2"/>
    <n v="2"/>
    <x v="1"/>
    <n v="536"/>
    <s v="PROFESOR INTERINO"/>
    <s v="C01"/>
    <s v="TIEMPO COMPLETO"/>
    <s v="2018-09-17 00:00:00.0"/>
    <s v="null"/>
    <s v="PI101354"/>
    <s v="PROFESOR CONTRATADO INTERINO"/>
    <s v="R104"/>
    <x v="0"/>
    <n v="225"/>
    <s v="ECONOMÍA APLICADA"/>
  </r>
  <r>
    <x v="0"/>
    <n v="16533958"/>
    <s v="FCE"/>
    <n v="205"/>
    <s v="205I"/>
    <s v="GRUPO-A1"/>
    <s v="Contabilidad e impuestos"/>
    <s v="GI"/>
    <s v="GRUPO DE INFORMÁTICA"/>
    <s v="205I"/>
    <s v="INFORMÁTICA DE Contabilidad e impuestos"/>
    <s v="GRUPO-A1"/>
    <s v="Informática de Contabilidad e impuestos"/>
    <s v="2S"/>
    <n v="16533958"/>
    <s v="ECHARRI"/>
    <s v="SÁEZ"/>
    <s v="ROSA MARÍA"/>
    <s v="recharri"/>
    <s v="rosa.echarri@unirioja.es"/>
    <n v="0.5"/>
    <n v="0.5"/>
    <x v="1"/>
    <n v="506"/>
    <s v="PROFESOR TITULAR DE ESCUELA UNIVERSITARI"/>
    <s v="01A"/>
    <s v="TIEMPO COMPLETO AMPLIADO"/>
    <s v="2012-09-01 00:00:00.0"/>
    <s v="null"/>
    <s v="DF31216"/>
    <s v="TITULAR DE ESCUELAS UNIVERSITARIAS"/>
    <s v="R104"/>
    <x v="0"/>
    <n v="230"/>
    <s v="ECONOMÍA FINANCIERA Y CONTABILIDAD"/>
  </r>
  <r>
    <x v="0"/>
    <n v="73209342"/>
    <s v="FCE"/>
    <n v="205"/>
    <s v="205I"/>
    <s v="GRUPO-A1"/>
    <s v="Contabilidad e impuestos"/>
    <s v="GI"/>
    <s v="GRUPO DE INFORMÁTICA"/>
    <s v="205I"/>
    <s v="INFORMÁTICA DE Contabilidad e impuestos"/>
    <s v="GRUPO-A1"/>
    <s v="Informática de Contabilidad e impuestos"/>
    <s v="2S"/>
    <n v="73209342"/>
    <s v="CASTILLO"/>
    <s v="MURCIEGO"/>
    <s v="ÁNGELA"/>
    <s v="ancastmu"/>
    <s v="angela.castillo@unirioja.es"/>
    <n v="0.5"/>
    <n v="0.5"/>
    <x v="1"/>
    <n v="536"/>
    <s v="PROFESOR INTERINO"/>
    <s v="C01"/>
    <s v="TIEMPO COMPLETO"/>
    <s v="2018-09-17 00:00:00.0"/>
    <s v="null"/>
    <s v="PI101354"/>
    <s v="PROFESOR CONTRATADO INTERINO"/>
    <s v="R104"/>
    <x v="0"/>
    <n v="225"/>
    <s v="ECONOMÍA APLICADA"/>
  </r>
  <r>
    <x v="0"/>
    <n v="16533958"/>
    <s v="FCE"/>
    <n v="205"/>
    <s v="205I"/>
    <s v="GRUPO-A2"/>
    <s v="Contabilidad e impuestos"/>
    <s v="GI"/>
    <s v="GRUPO DE INFORMÁTICA"/>
    <s v="205I"/>
    <s v="INFORMÁTICA DE Contabilidad e impuestos"/>
    <s v="GRUPO-A2"/>
    <s v="Informática de Contabilidad e impuestos"/>
    <s v="2S"/>
    <n v="16533958"/>
    <s v="ECHARRI"/>
    <s v="SÁEZ"/>
    <s v="ROSA MARÍA"/>
    <s v="recharri"/>
    <s v="rosa.echarri@unirioja.es"/>
    <n v="0.5"/>
    <n v="0.5"/>
    <x v="1"/>
    <n v="506"/>
    <s v="PROFESOR TITULAR DE ESCUELA UNIVERSITARI"/>
    <s v="01A"/>
    <s v="TIEMPO COMPLETO AMPLIADO"/>
    <s v="2012-09-01 00:00:00.0"/>
    <s v="null"/>
    <s v="DF31216"/>
    <s v="TITULAR DE ESCUELAS UNIVERSITARIAS"/>
    <s v="R104"/>
    <x v="0"/>
    <n v="230"/>
    <s v="ECONOMÍA FINANCIERA Y CONTABILIDAD"/>
  </r>
  <r>
    <x v="0"/>
    <n v="73209342"/>
    <s v="FCE"/>
    <n v="205"/>
    <s v="205I"/>
    <s v="GRUPO-A2"/>
    <s v="Contabilidad e impuestos"/>
    <s v="GI"/>
    <s v="GRUPO DE INFORMÁTICA"/>
    <s v="205I"/>
    <s v="INFORMÁTICA DE Contabilidad e impuestos"/>
    <s v="GRUPO-A2"/>
    <s v="Informática de Contabilidad e impuestos"/>
    <s v="2S"/>
    <n v="73209342"/>
    <s v="CASTILLO"/>
    <s v="MURCIEGO"/>
    <s v="ÁNGELA"/>
    <s v="ancastmu"/>
    <s v="angela.castillo@unirioja.es"/>
    <n v="0.5"/>
    <n v="0.5"/>
    <x v="1"/>
    <n v="536"/>
    <s v="PROFESOR INTERINO"/>
    <s v="C01"/>
    <s v="TIEMPO COMPLETO"/>
    <s v="2018-09-17 00:00:00.0"/>
    <s v="null"/>
    <s v="PI101354"/>
    <s v="PROFESOR CONTRATADO INTERINO"/>
    <s v="R104"/>
    <x v="0"/>
    <n v="225"/>
    <s v="ECONOMÍA APLICADA"/>
  </r>
  <r>
    <x v="0"/>
    <n v="16533958"/>
    <s v="FCE"/>
    <n v="205"/>
    <s v="205I"/>
    <s v="GRUPO-A3"/>
    <s v="Contabilidad e impuestos"/>
    <s v="GI"/>
    <s v="GRUPO DE INFORMÁTICA"/>
    <s v="205I"/>
    <s v="INFORMÁTICA DE Contabilidad e impuestos"/>
    <s v="GRUPO-A3"/>
    <s v="Informática de Contabilidad e impuestos"/>
    <s v="2S"/>
    <n v="16533958"/>
    <s v="ECHARRI"/>
    <s v="SÁEZ"/>
    <s v="ROSA MARÍA"/>
    <s v="recharri"/>
    <s v="rosa.echarri@unirioja.es"/>
    <n v="0.5"/>
    <n v="0.5"/>
    <x v="1"/>
    <n v="506"/>
    <s v="PROFESOR TITULAR DE ESCUELA UNIVERSITARI"/>
    <s v="01A"/>
    <s v="TIEMPO COMPLETO AMPLIADO"/>
    <s v="2012-09-01 00:00:00.0"/>
    <s v="null"/>
    <s v="DF31216"/>
    <s v="TITULAR DE ESCUELAS UNIVERSITARIAS"/>
    <s v="R104"/>
    <x v="0"/>
    <n v="230"/>
    <s v="ECONOMÍA FINANCIERA Y CONTABILIDAD"/>
  </r>
  <r>
    <x v="0"/>
    <n v="73209342"/>
    <s v="FCE"/>
    <n v="205"/>
    <s v="205I"/>
    <s v="GRUPO-A3"/>
    <s v="Contabilidad e impuestos"/>
    <s v="GI"/>
    <s v="GRUPO DE INFORMÁTICA"/>
    <s v="205I"/>
    <s v="INFORMÁTICA DE Contabilidad e impuestos"/>
    <s v="GRUPO-A3"/>
    <s v="Informática de Contabilidad e impuestos"/>
    <s v="2S"/>
    <n v="73209342"/>
    <s v="CASTILLO"/>
    <s v="MURCIEGO"/>
    <s v="ÁNGELA"/>
    <s v="ancastmu"/>
    <s v="angela.castillo@unirioja.es"/>
    <n v="0.5"/>
    <n v="0.5"/>
    <x v="1"/>
    <n v="536"/>
    <s v="PROFESOR INTERINO"/>
    <s v="C01"/>
    <s v="TIEMPO COMPLETO"/>
    <s v="2018-09-17 00:00:00.0"/>
    <s v="null"/>
    <s v="PI101354"/>
    <s v="PROFESOR CONTRATADO INTERINO"/>
    <s v="R104"/>
    <x v="0"/>
    <n v="225"/>
    <s v="ECONOMÍA APLICADA"/>
  </r>
  <r>
    <x v="0"/>
    <n v="16533958"/>
    <s v="FCE"/>
    <n v="205"/>
    <s v="205I"/>
    <s v="GRUPO-B1"/>
    <s v="Contabilidad e impuestos"/>
    <s v="GI"/>
    <s v="GRUPO DE INFORMÁTICA"/>
    <s v="205I"/>
    <s v="INFORMÁTICA DE Contabilidad e impuestos"/>
    <s v="GRUPO-B1"/>
    <s v="Informática de Contabilidad e impuestos"/>
    <s v="2S"/>
    <n v="16533958"/>
    <s v="ECHARRI"/>
    <s v="SÁEZ"/>
    <s v="ROSA MARÍA"/>
    <s v="recharri"/>
    <s v="rosa.echarri@unirioja.es"/>
    <n v="0.5"/>
    <n v="0.5"/>
    <x v="1"/>
    <n v="506"/>
    <s v="PROFESOR TITULAR DE ESCUELA UNIVERSITARI"/>
    <s v="01A"/>
    <s v="TIEMPO COMPLETO AMPLIADO"/>
    <s v="2012-09-01 00:00:00.0"/>
    <s v="null"/>
    <s v="DF31216"/>
    <s v="TITULAR DE ESCUELAS UNIVERSITARIAS"/>
    <s v="R104"/>
    <x v="0"/>
    <n v="230"/>
    <s v="ECONOMÍA FINANCIERA Y CONTABILIDAD"/>
  </r>
  <r>
    <x v="0"/>
    <n v="73209342"/>
    <s v="FCE"/>
    <n v="205"/>
    <s v="205I"/>
    <s v="GRUPO-B1"/>
    <s v="Contabilidad e impuestos"/>
    <s v="GI"/>
    <s v="GRUPO DE INFORMÁTICA"/>
    <s v="205I"/>
    <s v="INFORMÁTICA DE Contabilidad e impuestos"/>
    <s v="GRUPO-B1"/>
    <s v="Informática de Contabilidad e impuestos"/>
    <s v="2S"/>
    <n v="73209342"/>
    <s v="CASTILLO"/>
    <s v="MURCIEGO"/>
    <s v="ÁNGELA"/>
    <s v="ancastmu"/>
    <s v="angela.castillo@unirioja.es"/>
    <n v="0.5"/>
    <n v="0.5"/>
    <x v="1"/>
    <n v="536"/>
    <s v="PROFESOR INTERINO"/>
    <s v="C01"/>
    <s v="TIEMPO COMPLETO"/>
    <s v="2018-09-17 00:00:00.0"/>
    <s v="null"/>
    <s v="PI101354"/>
    <s v="PROFESOR CONTRATADO INTERINO"/>
    <s v="R104"/>
    <x v="0"/>
    <n v="225"/>
    <s v="ECONOMÍA APLICADA"/>
  </r>
  <r>
    <x v="0"/>
    <n v="16533958"/>
    <s v="FCE"/>
    <n v="205"/>
    <s v="205I"/>
    <s v="GRUPO-B2"/>
    <s v="Contabilidad e impuestos"/>
    <s v="GI"/>
    <s v="GRUPO DE INFORMÁTICA"/>
    <s v="205I"/>
    <s v="INFORMÁTICA DE Contabilidad e impuestos"/>
    <s v="GRUPO-B2"/>
    <s v="Informática de Contabilidad e impuestos"/>
    <s v="2S"/>
    <n v="16533958"/>
    <s v="ECHARRI"/>
    <s v="SÁEZ"/>
    <s v="ROSA MARÍA"/>
    <s v="recharri"/>
    <s v="rosa.echarri@unirioja.es"/>
    <n v="0.5"/>
    <n v="0.5"/>
    <x v="1"/>
    <n v="506"/>
    <s v="PROFESOR TITULAR DE ESCUELA UNIVERSITARI"/>
    <s v="01A"/>
    <s v="TIEMPO COMPLETO AMPLIADO"/>
    <s v="2012-09-01 00:00:00.0"/>
    <s v="null"/>
    <s v="DF31216"/>
    <s v="TITULAR DE ESCUELAS UNIVERSITARIAS"/>
    <s v="R104"/>
    <x v="0"/>
    <n v="230"/>
    <s v="ECONOMÍA FINANCIERA Y CONTABILIDAD"/>
  </r>
  <r>
    <x v="0"/>
    <n v="73209342"/>
    <s v="FCE"/>
    <n v="205"/>
    <s v="205I"/>
    <s v="GRUPO-B2"/>
    <s v="Contabilidad e impuestos"/>
    <s v="GI"/>
    <s v="GRUPO DE INFORMÁTICA"/>
    <s v="205I"/>
    <s v="INFORMÁTICA DE Contabilidad e impuestos"/>
    <s v="GRUPO-B2"/>
    <s v="Informática de Contabilidad e impuestos"/>
    <s v="2S"/>
    <n v="73209342"/>
    <s v="CASTILLO"/>
    <s v="MURCIEGO"/>
    <s v="ÁNGELA"/>
    <s v="ancastmu"/>
    <s v="angela.castillo@unirioja.es"/>
    <n v="0.5"/>
    <n v="0.5"/>
    <x v="1"/>
    <n v="536"/>
    <s v="PROFESOR INTERINO"/>
    <s v="C01"/>
    <s v="TIEMPO COMPLETO"/>
    <s v="2018-09-17 00:00:00.0"/>
    <s v="null"/>
    <s v="PI101354"/>
    <s v="PROFESOR CONTRATADO INTERINO"/>
    <s v="R104"/>
    <x v="0"/>
    <n v="225"/>
    <s v="ECONOMÍA APLICADA"/>
  </r>
  <r>
    <x v="0"/>
    <n v="16533958"/>
    <s v="FCE"/>
    <n v="205"/>
    <s v="205I"/>
    <s v="GRUPO-B3"/>
    <s v="Contabilidad e impuestos"/>
    <s v="GI"/>
    <s v="GRUPO DE INFORMÁTICA"/>
    <s v="205I"/>
    <s v="INFORMÁTICA DE Contabilidad e impuestos"/>
    <s v="GRUPO-B3"/>
    <s v="Informática de Contabilidad e impuestos"/>
    <s v="2S"/>
    <n v="16533958"/>
    <s v="ECHARRI"/>
    <s v="SÁEZ"/>
    <s v="ROSA MARÍA"/>
    <s v="recharri"/>
    <s v="rosa.echarri@unirioja.es"/>
    <n v="0.5"/>
    <n v="0.5"/>
    <x v="1"/>
    <n v="506"/>
    <s v="PROFESOR TITULAR DE ESCUELA UNIVERSITARI"/>
    <s v="01A"/>
    <s v="TIEMPO COMPLETO AMPLIADO"/>
    <s v="2012-09-01 00:00:00.0"/>
    <s v="null"/>
    <s v="DF31216"/>
    <s v="TITULAR DE ESCUELAS UNIVERSITARIAS"/>
    <s v="R104"/>
    <x v="0"/>
    <n v="230"/>
    <s v="ECONOMÍA FINANCIERA Y CONTABILIDAD"/>
  </r>
  <r>
    <x v="0"/>
    <n v="73209342"/>
    <s v="FCE"/>
    <n v="205"/>
    <s v="205I"/>
    <s v="GRUPO-B3"/>
    <s v="Contabilidad e impuestos"/>
    <s v="GI"/>
    <s v="GRUPO DE INFORMÁTICA"/>
    <s v="205I"/>
    <s v="INFORMÁTICA DE Contabilidad e impuestos"/>
    <s v="GRUPO-B3"/>
    <s v="Informática de Contabilidad e impuestos"/>
    <s v="2S"/>
    <n v="73209342"/>
    <s v="CASTILLO"/>
    <s v="MURCIEGO"/>
    <s v="ÁNGELA"/>
    <s v="ancastmu"/>
    <s v="angela.castillo@unirioja.es"/>
    <n v="0.5"/>
    <n v="0.5"/>
    <x v="1"/>
    <n v="536"/>
    <s v="PROFESOR INTERINO"/>
    <s v="C01"/>
    <s v="TIEMPO COMPLETO"/>
    <s v="2018-09-17 00:00:00.0"/>
    <s v="null"/>
    <s v="PI101354"/>
    <s v="PROFESOR CONTRATADO INTERINO"/>
    <s v="R104"/>
    <x v="0"/>
    <n v="225"/>
    <s v="ECONOMÍA APLICADA"/>
  </r>
  <r>
    <x v="0"/>
    <n v="16533958"/>
    <s v="FCE"/>
    <n v="205"/>
    <s v="205R"/>
    <s v="GRUPO-A1"/>
    <s v="Contabilidad e impuestos"/>
    <s v="GR"/>
    <s v="GRUPO REDUCIDO"/>
    <s v="205R"/>
    <s v="GRUPO REDUCIDO DE Contabilidad e impuestos"/>
    <s v="GRUPO-A1"/>
    <s v="Grupo Reducido de Contabilidad e impuestos"/>
    <s v="2S"/>
    <n v="16533958"/>
    <s v="ECHARRI"/>
    <s v="SÁEZ"/>
    <s v="ROSA MARÍA"/>
    <s v="recharri"/>
    <s v="rosa.echarri@unirioja.es"/>
    <n v="0.5"/>
    <n v="0.5"/>
    <x v="1"/>
    <n v="506"/>
    <s v="PROFESOR TITULAR DE ESCUELA UNIVERSITARI"/>
    <s v="01A"/>
    <s v="TIEMPO COMPLETO AMPLIADO"/>
    <s v="2012-09-01 00:00:00.0"/>
    <s v="null"/>
    <s v="DF31216"/>
    <s v="TITULAR DE ESCUELAS UNIVERSITARIAS"/>
    <s v="R104"/>
    <x v="0"/>
    <n v="230"/>
    <s v="ECONOMÍA FINANCIERA Y CONTABILIDAD"/>
  </r>
  <r>
    <x v="0"/>
    <n v="73209342"/>
    <s v="FCE"/>
    <n v="205"/>
    <s v="205R"/>
    <s v="GRUPO-A1"/>
    <s v="Contabilidad e impuestos"/>
    <s v="GR"/>
    <s v="GRUPO REDUCIDO"/>
    <s v="205R"/>
    <s v="GRUPO REDUCIDO DE Contabilidad e impuestos"/>
    <s v="GRUPO-A1"/>
    <s v="Grupo Reducido de Contabilidad e impuestos"/>
    <s v="2S"/>
    <n v="73209342"/>
    <s v="CASTILLO"/>
    <s v="MURCIEGO"/>
    <s v="ÁNGELA"/>
    <s v="ancastmu"/>
    <s v="angela.castillo@unirioja.es"/>
    <n v="0.5"/>
    <n v="0.5"/>
    <x v="1"/>
    <n v="536"/>
    <s v="PROFESOR INTERINO"/>
    <s v="C01"/>
    <s v="TIEMPO COMPLETO"/>
    <s v="2018-09-17 00:00:00.0"/>
    <s v="null"/>
    <s v="PI101354"/>
    <s v="PROFESOR CONTRATADO INTERINO"/>
    <s v="R104"/>
    <x v="0"/>
    <n v="225"/>
    <s v="ECONOMÍA APLICADA"/>
  </r>
  <r>
    <x v="0"/>
    <n v="16533958"/>
    <s v="FCE"/>
    <n v="205"/>
    <s v="205R"/>
    <s v="GRUPO-A2"/>
    <s v="Contabilidad e impuestos"/>
    <s v="GR"/>
    <s v="GRUPO REDUCIDO"/>
    <s v="205R"/>
    <s v="GRUPO REDUCIDO DE Contabilidad e impuestos"/>
    <s v="GRUPO-A2"/>
    <s v="Grupo Reducido de Contabilidad e impuestos"/>
    <s v="2S"/>
    <n v="16533958"/>
    <s v="ECHARRI"/>
    <s v="SÁEZ"/>
    <s v="ROSA MARÍA"/>
    <s v="recharri"/>
    <s v="rosa.echarri@unirioja.es"/>
    <n v="0.5"/>
    <n v="0.5"/>
    <x v="1"/>
    <n v="506"/>
    <s v="PROFESOR TITULAR DE ESCUELA UNIVERSITARI"/>
    <s v="01A"/>
    <s v="TIEMPO COMPLETO AMPLIADO"/>
    <s v="2012-09-01 00:00:00.0"/>
    <s v="null"/>
    <s v="DF31216"/>
    <s v="TITULAR DE ESCUELAS UNIVERSITARIAS"/>
    <s v="R104"/>
    <x v="0"/>
    <n v="230"/>
    <s v="ECONOMÍA FINANCIERA Y CONTABILIDAD"/>
  </r>
  <r>
    <x v="0"/>
    <n v="73209342"/>
    <s v="FCE"/>
    <n v="205"/>
    <s v="205R"/>
    <s v="GRUPO-A2"/>
    <s v="Contabilidad e impuestos"/>
    <s v="GR"/>
    <s v="GRUPO REDUCIDO"/>
    <s v="205R"/>
    <s v="GRUPO REDUCIDO DE Contabilidad e impuestos"/>
    <s v="GRUPO-A2"/>
    <s v="Grupo Reducido de Contabilidad e impuestos"/>
    <s v="2S"/>
    <n v="73209342"/>
    <s v="CASTILLO"/>
    <s v="MURCIEGO"/>
    <s v="ÁNGELA"/>
    <s v="ancastmu"/>
    <s v="angela.castillo@unirioja.es"/>
    <n v="0.5"/>
    <n v="0.5"/>
    <x v="1"/>
    <n v="536"/>
    <s v="PROFESOR INTERINO"/>
    <s v="C01"/>
    <s v="TIEMPO COMPLETO"/>
    <s v="2018-09-17 00:00:00.0"/>
    <s v="null"/>
    <s v="PI101354"/>
    <s v="PROFESOR CONTRATADO INTERINO"/>
    <s v="R104"/>
    <x v="0"/>
    <n v="225"/>
    <s v="ECONOMÍA APLICADA"/>
  </r>
  <r>
    <x v="0"/>
    <n v="16533958"/>
    <s v="FCE"/>
    <n v="205"/>
    <s v="205R"/>
    <s v="GRUPO-A3"/>
    <s v="Contabilidad e impuestos"/>
    <s v="GR"/>
    <s v="GRUPO REDUCIDO"/>
    <s v="205R"/>
    <s v="GRUPO REDUCIDO DE Contabilidad e impuestos"/>
    <s v="GRUPO-A3"/>
    <s v="Grupo Reducido de Contabilidad e impuestos"/>
    <s v="2S"/>
    <n v="16533958"/>
    <s v="ECHARRI"/>
    <s v="SÁEZ"/>
    <s v="ROSA MARÍA"/>
    <s v="recharri"/>
    <s v="rosa.echarri@unirioja.es"/>
    <n v="0.5"/>
    <n v="0.5"/>
    <x v="1"/>
    <n v="506"/>
    <s v="PROFESOR TITULAR DE ESCUELA UNIVERSITARI"/>
    <s v="01A"/>
    <s v="TIEMPO COMPLETO AMPLIADO"/>
    <s v="2012-09-01 00:00:00.0"/>
    <s v="null"/>
    <s v="DF31216"/>
    <s v="TITULAR DE ESCUELAS UNIVERSITARIAS"/>
    <s v="R104"/>
    <x v="0"/>
    <n v="230"/>
    <s v="ECONOMÍA FINANCIERA Y CONTABILIDAD"/>
  </r>
  <r>
    <x v="0"/>
    <n v="73209342"/>
    <s v="FCE"/>
    <n v="205"/>
    <s v="205R"/>
    <s v="GRUPO-A3"/>
    <s v="Contabilidad e impuestos"/>
    <s v="GR"/>
    <s v="GRUPO REDUCIDO"/>
    <s v="205R"/>
    <s v="GRUPO REDUCIDO DE Contabilidad e impuestos"/>
    <s v="GRUPO-A3"/>
    <s v="Grupo Reducido de Contabilidad e impuestos"/>
    <s v="2S"/>
    <n v="73209342"/>
    <s v="CASTILLO"/>
    <s v="MURCIEGO"/>
    <s v="ÁNGELA"/>
    <s v="ancastmu"/>
    <s v="angela.castillo@unirioja.es"/>
    <n v="0.5"/>
    <n v="0.5"/>
    <x v="1"/>
    <n v="536"/>
    <s v="PROFESOR INTERINO"/>
    <s v="C01"/>
    <s v="TIEMPO COMPLETO"/>
    <s v="2018-09-17 00:00:00.0"/>
    <s v="null"/>
    <s v="PI101354"/>
    <s v="PROFESOR CONTRATADO INTERINO"/>
    <s v="R104"/>
    <x v="0"/>
    <n v="225"/>
    <s v="ECONOMÍA APLICADA"/>
  </r>
  <r>
    <x v="0"/>
    <n v="16533958"/>
    <s v="FCE"/>
    <n v="205"/>
    <s v="205R"/>
    <s v="GRUPO-B1"/>
    <s v="Contabilidad e impuestos"/>
    <s v="GR"/>
    <s v="GRUPO REDUCIDO"/>
    <s v="205R"/>
    <s v="GRUPO REDUCIDO DE Contabilidad e impuestos"/>
    <s v="GRUPO-B1"/>
    <s v="Grupo Reducido de Contabilidad e impuestos"/>
    <s v="2S"/>
    <n v="16533958"/>
    <s v="ECHARRI"/>
    <s v="SÁEZ"/>
    <s v="ROSA MARÍA"/>
    <s v="recharri"/>
    <s v="rosa.echarri@unirioja.es"/>
    <n v="0.5"/>
    <n v="0.5"/>
    <x v="1"/>
    <n v="506"/>
    <s v="PROFESOR TITULAR DE ESCUELA UNIVERSITARI"/>
    <s v="01A"/>
    <s v="TIEMPO COMPLETO AMPLIADO"/>
    <s v="2012-09-01 00:00:00.0"/>
    <s v="null"/>
    <s v="DF31216"/>
    <s v="TITULAR DE ESCUELAS UNIVERSITARIAS"/>
    <s v="R104"/>
    <x v="0"/>
    <n v="230"/>
    <s v="ECONOMÍA FINANCIERA Y CONTABILIDAD"/>
  </r>
  <r>
    <x v="0"/>
    <n v="73209342"/>
    <s v="FCE"/>
    <n v="205"/>
    <s v="205R"/>
    <s v="GRUPO-B1"/>
    <s v="Contabilidad e impuestos"/>
    <s v="GR"/>
    <s v="GRUPO REDUCIDO"/>
    <s v="205R"/>
    <s v="GRUPO REDUCIDO DE Contabilidad e impuestos"/>
    <s v="GRUPO-B1"/>
    <s v="Grupo Reducido de Contabilidad e impuestos"/>
    <s v="2S"/>
    <n v="73209342"/>
    <s v="CASTILLO"/>
    <s v="MURCIEGO"/>
    <s v="ÁNGELA"/>
    <s v="ancastmu"/>
    <s v="angela.castillo@unirioja.es"/>
    <n v="0.5"/>
    <n v="0.5"/>
    <x v="1"/>
    <n v="536"/>
    <s v="PROFESOR INTERINO"/>
    <s v="C01"/>
    <s v="TIEMPO COMPLETO"/>
    <s v="2018-09-17 00:00:00.0"/>
    <s v="null"/>
    <s v="PI101354"/>
    <s v="PROFESOR CONTRATADO INTERINO"/>
    <s v="R104"/>
    <x v="0"/>
    <n v="225"/>
    <s v="ECONOMÍA APLICADA"/>
  </r>
  <r>
    <x v="0"/>
    <n v="16533958"/>
    <s v="FCE"/>
    <n v="205"/>
    <s v="205R"/>
    <s v="GRUPO-B2"/>
    <s v="Contabilidad e impuestos"/>
    <s v="GR"/>
    <s v="GRUPO REDUCIDO"/>
    <s v="205R"/>
    <s v="GRUPO REDUCIDO DE Contabilidad e impuestos"/>
    <s v="GRUPO-B2"/>
    <s v="Grupo Reducido de Contabilidad e impuestos"/>
    <s v="2S"/>
    <n v="16533958"/>
    <s v="ECHARRI"/>
    <s v="SÁEZ"/>
    <s v="ROSA MARÍA"/>
    <s v="recharri"/>
    <s v="rosa.echarri@unirioja.es"/>
    <n v="0.5"/>
    <n v="0.5"/>
    <x v="1"/>
    <n v="506"/>
    <s v="PROFESOR TITULAR DE ESCUELA UNIVERSITARI"/>
    <s v="01A"/>
    <s v="TIEMPO COMPLETO AMPLIADO"/>
    <s v="2012-09-01 00:00:00.0"/>
    <s v="null"/>
    <s v="DF31216"/>
    <s v="TITULAR DE ESCUELAS UNIVERSITARIAS"/>
    <s v="R104"/>
    <x v="0"/>
    <n v="230"/>
    <s v="ECONOMÍA FINANCIERA Y CONTABILIDAD"/>
  </r>
  <r>
    <x v="0"/>
    <n v="73209342"/>
    <s v="FCE"/>
    <n v="205"/>
    <s v="205R"/>
    <s v="GRUPO-B2"/>
    <s v="Contabilidad e impuestos"/>
    <s v="GR"/>
    <s v="GRUPO REDUCIDO"/>
    <s v="205R"/>
    <s v="GRUPO REDUCIDO DE Contabilidad e impuestos"/>
    <s v="GRUPO-B2"/>
    <s v="Grupo Reducido de Contabilidad e impuestos"/>
    <s v="2S"/>
    <n v="73209342"/>
    <s v="CASTILLO"/>
    <s v="MURCIEGO"/>
    <s v="ÁNGELA"/>
    <s v="ancastmu"/>
    <s v="angela.castillo@unirioja.es"/>
    <n v="0.5"/>
    <n v="0.5"/>
    <x v="1"/>
    <n v="536"/>
    <s v="PROFESOR INTERINO"/>
    <s v="C01"/>
    <s v="TIEMPO COMPLETO"/>
    <s v="2018-09-17 00:00:00.0"/>
    <s v="null"/>
    <s v="PI101354"/>
    <s v="PROFESOR CONTRATADO INTERINO"/>
    <s v="R104"/>
    <x v="0"/>
    <n v="225"/>
    <s v="ECONOMÍA APLICADA"/>
  </r>
  <r>
    <x v="0"/>
    <n v="16533958"/>
    <s v="FCE"/>
    <n v="205"/>
    <s v="205R"/>
    <s v="GRUPO-B3"/>
    <s v="Contabilidad e impuestos"/>
    <s v="GR"/>
    <s v="GRUPO REDUCIDO"/>
    <s v="205R"/>
    <s v="GRUPO REDUCIDO DE Contabilidad e impuestos"/>
    <s v="GRUPO-B3"/>
    <s v="Grupo Reducido de Contabilidad e impuestos"/>
    <s v="2S"/>
    <n v="16533958"/>
    <s v="ECHARRI"/>
    <s v="SÁEZ"/>
    <s v="ROSA MARÍA"/>
    <s v="recharri"/>
    <s v="rosa.echarri@unirioja.es"/>
    <n v="0.5"/>
    <n v="0.5"/>
    <x v="1"/>
    <n v="506"/>
    <s v="PROFESOR TITULAR DE ESCUELA UNIVERSITARI"/>
    <s v="01A"/>
    <s v="TIEMPO COMPLETO AMPLIADO"/>
    <s v="2012-09-01 00:00:00.0"/>
    <s v="null"/>
    <s v="DF31216"/>
    <s v="TITULAR DE ESCUELAS UNIVERSITARIAS"/>
    <s v="R104"/>
    <x v="0"/>
    <n v="230"/>
    <s v="ECONOMÍA FINANCIERA Y CONTABILIDAD"/>
  </r>
  <r>
    <x v="0"/>
    <n v="73209342"/>
    <s v="FCE"/>
    <n v="205"/>
    <s v="205R"/>
    <s v="GRUPO-B3"/>
    <s v="Contabilidad e impuestos"/>
    <s v="GR"/>
    <s v="GRUPO REDUCIDO"/>
    <s v="205R"/>
    <s v="GRUPO REDUCIDO DE Contabilidad e impuestos"/>
    <s v="GRUPO-B3"/>
    <s v="Grupo Reducido de Contabilidad e impuestos"/>
    <s v="2S"/>
    <n v="73209342"/>
    <s v="CASTILLO"/>
    <s v="MURCIEGO"/>
    <s v="ÁNGELA"/>
    <s v="ancastmu"/>
    <s v="angela.castillo@unirioja.es"/>
    <n v="0.5"/>
    <n v="0.5"/>
    <x v="1"/>
    <n v="536"/>
    <s v="PROFESOR INTERINO"/>
    <s v="C01"/>
    <s v="TIEMPO COMPLETO"/>
    <s v="2018-09-17 00:00:00.0"/>
    <s v="null"/>
    <s v="PI101354"/>
    <s v="PROFESOR CONTRATADO INTERINO"/>
    <s v="R104"/>
    <x v="0"/>
    <n v="225"/>
    <s v="ECONOMÍA APLICADA"/>
  </r>
  <r>
    <x v="0"/>
    <n v="16634063"/>
    <s v="FCE"/>
    <n v="206"/>
    <s v="206G"/>
    <s v="GRUPO-A"/>
    <s v="Financiación"/>
    <s v="GG"/>
    <s v="GRUPO GRANDE"/>
    <s v="206G"/>
    <s v="GRUPO GRANDE DE Financiación"/>
    <s v="GRUPO-A"/>
    <s v="Grupo Grande de Financiación"/>
    <s v="2S"/>
    <n v="16634063"/>
    <s v="BAÑUELOS"/>
    <s v="CAMPO"/>
    <s v="ARKAITZ"/>
    <s v="arbanuel"/>
    <s v="arkaitz.banuelos@unirioja.es"/>
    <n v="4"/>
    <n v="4"/>
    <x v="1"/>
    <n v="536"/>
    <s v="PROFESOR INTERINO"/>
    <s v="C01"/>
    <s v="TIEMPO COMPLETO"/>
    <s v="2018-10-01 00:00:00.0"/>
    <s v="2019-09-14 00:00:00.0"/>
    <s v="PI101434"/>
    <s v="PROFESOR CONTRATADO INTERINO"/>
    <s v="R104"/>
    <x v="0"/>
    <n v="230"/>
    <s v="ECONOMÍA FINANCIERA Y CONTABILIDAD"/>
  </r>
  <r>
    <x v="0"/>
    <n v="17159455"/>
    <s v="FCE"/>
    <n v="206"/>
    <s v="206G"/>
    <s v="GRUPO-A"/>
    <s v="Financiación"/>
    <s v="GG"/>
    <s v="GRUPO GRANDE"/>
    <s v="206G"/>
    <s v="GRUPO GRANDE DE Financiación"/>
    <s v="GRUPO-A"/>
    <s v="Grupo Grande de Financiación"/>
    <s v="2S"/>
    <n v="17159455"/>
    <s v="RUIZ"/>
    <s v="CABESTRE"/>
    <s v="FCO. JAVIER"/>
    <s v="fjruiz"/>
    <s v="javier.ruiz@unirioja.es"/>
    <n v="0"/>
    <n v="0"/>
    <x v="0"/>
    <n v="500"/>
    <s v="CATEDRATICO DE UNIVERSIDAD"/>
    <s v="01R"/>
    <s v="TIEMPO COMPLETO REDUCIDO"/>
    <s v="2016-11-12 00:00:00.0"/>
    <s v="null"/>
    <s v="DF100335"/>
    <s v="CATEDRÁTICO DE UNIVERSIDAD"/>
    <s v="R104"/>
    <x v="0"/>
    <n v="230"/>
    <s v="ECONOMÍA FINANCIERA Y CONTABILIDAD"/>
  </r>
  <r>
    <x v="0"/>
    <n v="16634063"/>
    <s v="FCE"/>
    <n v="206"/>
    <s v="206G"/>
    <s v="GRUPO-B"/>
    <s v="Financiación"/>
    <s v="GG"/>
    <s v="GRUPO GRANDE"/>
    <s v="206G"/>
    <s v="GRUPO GRANDE DE Financiación"/>
    <s v="GRUPO-B"/>
    <s v="Grupo Grande de Financiación"/>
    <s v="2S"/>
    <n v="16634063"/>
    <s v="BAÑUELOS"/>
    <s v="CAMPO"/>
    <s v="ARKAITZ"/>
    <s v="arbanuel"/>
    <s v="arkaitz.banuelos@unirioja.es"/>
    <n v="4"/>
    <n v="4"/>
    <x v="1"/>
    <n v="536"/>
    <s v="PROFESOR INTERINO"/>
    <s v="C01"/>
    <s v="TIEMPO COMPLETO"/>
    <s v="2018-10-01 00:00:00.0"/>
    <s v="2019-09-14 00:00:00.0"/>
    <s v="PI101434"/>
    <s v="PROFESOR CONTRATADO INTERINO"/>
    <s v="R104"/>
    <x v="0"/>
    <n v="230"/>
    <s v="ECONOMÍA FINANCIERA Y CONTABILIDAD"/>
  </r>
  <r>
    <x v="0"/>
    <n v="16544280"/>
    <s v="FCE"/>
    <n v="206"/>
    <s v="206I"/>
    <s v="GRUPO-A1"/>
    <s v="Financiación"/>
    <s v="GI"/>
    <s v="GRUPO DE INFORMÁTICA"/>
    <s v="206I"/>
    <s v="INFORMÁTICA DE Financiación"/>
    <s v="GRUPO-A1"/>
    <s v="Informática de Financiación"/>
    <s v="2S"/>
    <n v="16544280"/>
    <s v="AZCONA"/>
    <s v="CIRIZA"/>
    <s v="ESPERANZA"/>
    <s v="esazcona"/>
    <s v="esperanza.azcona@unirioja.es"/>
    <n v="0.05"/>
    <n v="0.05"/>
    <x v="1"/>
    <n v="506"/>
    <s v="PROFESOR TITULAR DE ESCUELA UNIVERSITARI"/>
    <s v="01A"/>
    <s v="TIEMPO COMPLETO AMPLIADO"/>
    <s v="2012-09-01 00:00:00.0"/>
    <s v="null"/>
    <s v="DF31215"/>
    <s v="TITULAR DE ESCUELAS UNIVERSITARIAS"/>
    <s v="R104"/>
    <x v="0"/>
    <n v="230"/>
    <s v="ECONOMÍA FINANCIERA Y CONTABILIDAD"/>
  </r>
  <r>
    <x v="0"/>
    <n v="16559462"/>
    <s v="FCE"/>
    <n v="206"/>
    <s v="206I"/>
    <s v="GRUPO-A1"/>
    <s v="Financiación"/>
    <s v="GI"/>
    <s v="GRUPO DE INFORMÁTICA"/>
    <s v="206I"/>
    <s v="INFORMÁTICA DE Financiación"/>
    <s v="GRUPO-A1"/>
    <s v="Informática de Financiación"/>
    <s v="2S"/>
    <n v="16559462"/>
    <s v="LACALZADA"/>
    <s v="ESQUIVEL"/>
    <s v="JOSÉ ANGEL"/>
    <s v="jolacae"/>
    <s v="jose-angel.lacalzada@unirioja.es"/>
    <n v="0.2"/>
    <n v="0.2"/>
    <x v="1"/>
    <n v="532"/>
    <s v="LABORAL DOCENTE-ASOCIADO"/>
    <s v="P06"/>
    <s v="TIEMPO PARCIAL (6+6 HORAS)"/>
    <s v="2015-09-15 00:00:00.0"/>
    <s v="2019-09-14 00:00:00.0"/>
    <s v="PI101023"/>
    <s v="PROFESOR ASOCIADO"/>
    <s v="R104"/>
    <x v="0"/>
    <n v="230"/>
    <s v="ECONOMÍA FINANCIERA Y CONTABILIDAD"/>
  </r>
  <r>
    <x v="0"/>
    <n v="16634063"/>
    <s v="FCE"/>
    <n v="206"/>
    <s v="206I"/>
    <s v="GRUPO-A1"/>
    <s v="Financiación"/>
    <s v="GI"/>
    <s v="GRUPO DE INFORMÁTICA"/>
    <s v="206I"/>
    <s v="INFORMÁTICA DE Financiación"/>
    <s v="GRUPO-A1"/>
    <s v="Informática de Financiación"/>
    <s v="2S"/>
    <n v="16634063"/>
    <s v="BAÑUELOS"/>
    <s v="CAMPO"/>
    <s v="ARKAITZ"/>
    <s v="arbanuel"/>
    <s v="arkaitz.banuelos@unirioja.es"/>
    <n v="0.25"/>
    <n v="0.25"/>
    <x v="1"/>
    <n v="536"/>
    <s v="PROFESOR INTERINO"/>
    <s v="C01"/>
    <s v="TIEMPO COMPLETO"/>
    <s v="2018-10-01 00:00:00.0"/>
    <s v="2019-09-14 00:00:00.0"/>
    <s v="PI101434"/>
    <s v="PROFESOR CONTRATADO INTERINO"/>
    <s v="R104"/>
    <x v="0"/>
    <n v="230"/>
    <s v="ECONOMÍA FINANCIERA Y CONTABILIDAD"/>
  </r>
  <r>
    <x v="0"/>
    <n v="16544280"/>
    <s v="FCE"/>
    <n v="206"/>
    <s v="206I"/>
    <s v="GRUPO-A2"/>
    <s v="Financiación"/>
    <s v="GI"/>
    <s v="GRUPO DE INFORMÁTICA"/>
    <s v="206I"/>
    <s v="INFORMÁTICA DE Financiación"/>
    <s v="GRUPO-A2"/>
    <s v="Informática de Financiación"/>
    <s v="2S"/>
    <n v="16544280"/>
    <s v="AZCONA"/>
    <s v="CIRIZA"/>
    <s v="ESPERANZA"/>
    <s v="esazcona"/>
    <s v="esperanza.azcona@unirioja.es"/>
    <n v="0.25"/>
    <n v="0.25"/>
    <x v="1"/>
    <n v="506"/>
    <s v="PROFESOR TITULAR DE ESCUELA UNIVERSITARI"/>
    <s v="01A"/>
    <s v="TIEMPO COMPLETO AMPLIADO"/>
    <s v="2012-09-01 00:00:00.0"/>
    <s v="null"/>
    <s v="DF31215"/>
    <s v="TITULAR DE ESCUELAS UNIVERSITARIAS"/>
    <s v="R104"/>
    <x v="0"/>
    <n v="230"/>
    <s v="ECONOMÍA FINANCIERA Y CONTABILIDAD"/>
  </r>
  <r>
    <x v="0"/>
    <n v="16634063"/>
    <s v="FCE"/>
    <n v="206"/>
    <s v="206I"/>
    <s v="GRUPO-A2"/>
    <s v="Financiación"/>
    <s v="GI"/>
    <s v="GRUPO DE INFORMÁTICA"/>
    <s v="206I"/>
    <s v="INFORMÁTICA DE Financiación"/>
    <s v="GRUPO-A2"/>
    <s v="Informática de Financiación"/>
    <s v="2S"/>
    <n v="16634063"/>
    <s v="BAÑUELOS"/>
    <s v="CAMPO"/>
    <s v="ARKAITZ"/>
    <s v="arbanuel"/>
    <s v="arkaitz.banuelos@unirioja.es"/>
    <n v="0.25"/>
    <n v="0.25"/>
    <x v="1"/>
    <n v="536"/>
    <s v="PROFESOR INTERINO"/>
    <s v="C01"/>
    <s v="TIEMPO COMPLETO"/>
    <s v="2018-10-01 00:00:00.0"/>
    <s v="2019-09-14 00:00:00.0"/>
    <s v="PI101434"/>
    <s v="PROFESOR CONTRATADO INTERINO"/>
    <s v="R104"/>
    <x v="0"/>
    <n v="230"/>
    <s v="ECONOMÍA FINANCIERA Y CONTABILIDAD"/>
  </r>
  <r>
    <x v="0"/>
    <n v="16544280"/>
    <s v="FCE"/>
    <n v="206"/>
    <s v="206I"/>
    <s v="GRUPO-A3"/>
    <s v="Financiación"/>
    <s v="GI"/>
    <s v="GRUPO DE INFORMÁTICA"/>
    <s v="206I"/>
    <s v="INFORMÁTICA DE Financiación"/>
    <s v="GRUPO-A3"/>
    <s v="Informática de Financiación"/>
    <s v="2S"/>
    <n v="16544280"/>
    <s v="AZCONA"/>
    <s v="CIRIZA"/>
    <s v="ESPERANZA"/>
    <s v="esazcona"/>
    <s v="esperanza.azcona@unirioja.es"/>
    <n v="0.25"/>
    <n v="0.25"/>
    <x v="1"/>
    <n v="506"/>
    <s v="PROFESOR TITULAR DE ESCUELA UNIVERSITARI"/>
    <s v="01A"/>
    <s v="TIEMPO COMPLETO AMPLIADO"/>
    <s v="2012-09-01 00:00:00.0"/>
    <s v="null"/>
    <s v="DF31215"/>
    <s v="TITULAR DE ESCUELAS UNIVERSITARIAS"/>
    <s v="R104"/>
    <x v="0"/>
    <n v="230"/>
    <s v="ECONOMÍA FINANCIERA Y CONTABILIDAD"/>
  </r>
  <r>
    <x v="0"/>
    <n v="16634063"/>
    <s v="FCE"/>
    <n v="206"/>
    <s v="206I"/>
    <s v="GRUPO-A3"/>
    <s v="Financiación"/>
    <s v="GI"/>
    <s v="GRUPO DE INFORMÁTICA"/>
    <s v="206I"/>
    <s v="INFORMÁTICA DE Financiación"/>
    <s v="GRUPO-A3"/>
    <s v="Informática de Financiación"/>
    <s v="2S"/>
    <n v="16634063"/>
    <s v="BAÑUELOS"/>
    <s v="CAMPO"/>
    <s v="ARKAITZ"/>
    <s v="arbanuel"/>
    <s v="arkaitz.banuelos@unirioja.es"/>
    <n v="0.25"/>
    <n v="0.25"/>
    <x v="1"/>
    <n v="536"/>
    <s v="PROFESOR INTERINO"/>
    <s v="C01"/>
    <s v="TIEMPO COMPLETO"/>
    <s v="2018-10-01 00:00:00.0"/>
    <s v="2019-09-14 00:00:00.0"/>
    <s v="PI101434"/>
    <s v="PROFESOR CONTRATADO INTERINO"/>
    <s v="R104"/>
    <x v="0"/>
    <n v="230"/>
    <s v="ECONOMÍA FINANCIERA Y CONTABILIDAD"/>
  </r>
  <r>
    <x v="0"/>
    <n v="16634063"/>
    <s v="FCE"/>
    <n v="206"/>
    <s v="206I"/>
    <s v="GRUPO-B1"/>
    <s v="Financiación"/>
    <s v="GI"/>
    <s v="GRUPO DE INFORMÁTICA"/>
    <s v="206I"/>
    <s v="INFORMÁTICA DE Financiación"/>
    <s v="GRUPO-B1"/>
    <s v="Informática de Financiación"/>
    <s v="2S"/>
    <n v="16634063"/>
    <s v="BAÑUELOS"/>
    <s v="CAMPO"/>
    <s v="ARKAITZ"/>
    <s v="arbanuel"/>
    <s v="arkaitz.banuelos@unirioja.es"/>
    <n v="0.5"/>
    <n v="0.5"/>
    <x v="1"/>
    <n v="536"/>
    <s v="PROFESOR INTERINO"/>
    <s v="C01"/>
    <s v="TIEMPO COMPLETO"/>
    <s v="2018-10-01 00:00:00.0"/>
    <s v="2019-09-14 00:00:00.0"/>
    <s v="PI101434"/>
    <s v="PROFESOR CONTRATADO INTERINO"/>
    <s v="R104"/>
    <x v="0"/>
    <n v="230"/>
    <s v="ECONOMÍA FINANCIERA Y CONTABILIDAD"/>
  </r>
  <r>
    <x v="0"/>
    <n v="16634063"/>
    <s v="FCE"/>
    <n v="206"/>
    <s v="206I"/>
    <s v="GRUPO-B2"/>
    <s v="Financiación"/>
    <s v="GI"/>
    <s v="GRUPO DE INFORMÁTICA"/>
    <s v="206I"/>
    <s v="INFORMÁTICA DE Financiación"/>
    <s v="GRUPO-B2"/>
    <s v="Informática de Financiación"/>
    <s v="2S"/>
    <n v="16634063"/>
    <s v="BAÑUELOS"/>
    <s v="CAMPO"/>
    <s v="ARKAITZ"/>
    <s v="arbanuel"/>
    <s v="arkaitz.banuelos@unirioja.es"/>
    <n v="0.5"/>
    <n v="0.5"/>
    <x v="1"/>
    <n v="536"/>
    <s v="PROFESOR INTERINO"/>
    <s v="C01"/>
    <s v="TIEMPO COMPLETO"/>
    <s v="2018-10-01 00:00:00.0"/>
    <s v="2019-09-14 00:00:00.0"/>
    <s v="PI101434"/>
    <s v="PROFESOR CONTRATADO INTERINO"/>
    <s v="R104"/>
    <x v="0"/>
    <n v="230"/>
    <s v="ECONOMÍA FINANCIERA Y CONTABILIDAD"/>
  </r>
  <r>
    <x v="0"/>
    <n v="16544280"/>
    <s v="FCE"/>
    <n v="206"/>
    <s v="206I"/>
    <s v="GRUPO-B3"/>
    <s v="Financiación"/>
    <s v="GI"/>
    <s v="GRUPO DE INFORMÁTICA"/>
    <s v="206I"/>
    <s v="INFORMÁTICA DE Financiación"/>
    <s v="GRUPO-B3"/>
    <s v="Informática de Financiación"/>
    <s v="2S"/>
    <n v="16544280"/>
    <s v="AZCONA"/>
    <s v="CIRIZA"/>
    <s v="ESPERANZA"/>
    <s v="esazcona"/>
    <s v="esperanza.azcona@unirioja.es"/>
    <n v="0.5"/>
    <n v="0.5"/>
    <x v="1"/>
    <n v="506"/>
    <s v="PROFESOR TITULAR DE ESCUELA UNIVERSITARI"/>
    <s v="01A"/>
    <s v="TIEMPO COMPLETO AMPLIADO"/>
    <s v="2012-09-01 00:00:00.0"/>
    <s v="null"/>
    <s v="DF31215"/>
    <s v="TITULAR DE ESCUELAS UNIVERSITARIAS"/>
    <s v="R104"/>
    <x v="0"/>
    <n v="230"/>
    <s v="ECONOMÍA FINANCIERA Y CONTABILIDAD"/>
  </r>
  <r>
    <x v="0"/>
    <n v="16634063"/>
    <s v="FCE"/>
    <n v="206"/>
    <s v="206R"/>
    <s v="GRUPO-A1"/>
    <s v="Financiación"/>
    <s v="GR"/>
    <s v="GRUPO REDUCIDO"/>
    <s v="206R"/>
    <s v="GRUPO REDUCIDO DE Financiación"/>
    <s v="GRUPO-A1"/>
    <s v="Grupo Reducido de Financiación"/>
    <s v="2S"/>
    <n v="16634063"/>
    <s v="BAÑUELOS"/>
    <s v="CAMPO"/>
    <s v="ARKAITZ"/>
    <s v="arbanuel"/>
    <s v="arkaitz.banuelos@unirioja.es"/>
    <n v="1.5"/>
    <n v="1.5"/>
    <x v="1"/>
    <n v="536"/>
    <s v="PROFESOR INTERINO"/>
    <s v="C01"/>
    <s v="TIEMPO COMPLETO"/>
    <s v="2018-10-01 00:00:00.0"/>
    <s v="2019-09-14 00:00:00.0"/>
    <s v="PI101434"/>
    <s v="PROFESOR CONTRATADO INTERINO"/>
    <s v="R104"/>
    <x v="0"/>
    <n v="230"/>
    <s v="ECONOMÍA FINANCIERA Y CONTABILIDAD"/>
  </r>
  <r>
    <x v="0"/>
    <n v="16634063"/>
    <s v="FCE"/>
    <n v="206"/>
    <s v="206R"/>
    <s v="GRUPO-A2"/>
    <s v="Financiación"/>
    <s v="GR"/>
    <s v="GRUPO REDUCIDO"/>
    <s v="206R"/>
    <s v="GRUPO REDUCIDO DE Financiación"/>
    <s v="GRUPO-A2"/>
    <s v="Grupo Reducido de Financiación"/>
    <s v="2S"/>
    <n v="16634063"/>
    <s v="BAÑUELOS"/>
    <s v="CAMPO"/>
    <s v="ARKAITZ"/>
    <s v="arbanuel"/>
    <s v="arkaitz.banuelos@unirioja.es"/>
    <n v="1.5"/>
    <n v="1.5"/>
    <x v="1"/>
    <n v="536"/>
    <s v="PROFESOR INTERINO"/>
    <s v="C01"/>
    <s v="TIEMPO COMPLETO"/>
    <s v="2018-10-01 00:00:00.0"/>
    <s v="2019-09-14 00:00:00.0"/>
    <s v="PI101434"/>
    <s v="PROFESOR CONTRATADO INTERINO"/>
    <s v="R104"/>
    <x v="0"/>
    <n v="230"/>
    <s v="ECONOMÍA FINANCIERA Y CONTABILIDAD"/>
  </r>
  <r>
    <x v="0"/>
    <n v="16634063"/>
    <s v="FCE"/>
    <n v="206"/>
    <s v="206R"/>
    <s v="GRUPO-A3"/>
    <s v="Financiación"/>
    <s v="GR"/>
    <s v="GRUPO REDUCIDO"/>
    <s v="206R"/>
    <s v="GRUPO REDUCIDO DE Financiación"/>
    <s v="GRUPO-A3"/>
    <s v="Grupo Reducido de Financiación"/>
    <s v="2S"/>
    <n v="16634063"/>
    <s v="BAÑUELOS"/>
    <s v="CAMPO"/>
    <s v="ARKAITZ"/>
    <s v="arbanuel"/>
    <s v="arkaitz.banuelos@unirioja.es"/>
    <n v="1.5"/>
    <n v="1.5"/>
    <x v="1"/>
    <n v="536"/>
    <s v="PROFESOR INTERINO"/>
    <s v="C01"/>
    <s v="TIEMPO COMPLETO"/>
    <s v="2018-10-01 00:00:00.0"/>
    <s v="2019-09-14 00:00:00.0"/>
    <s v="PI101434"/>
    <s v="PROFESOR CONTRATADO INTERINO"/>
    <s v="R104"/>
    <x v="0"/>
    <n v="230"/>
    <s v="ECONOMÍA FINANCIERA Y CONTABILIDAD"/>
  </r>
  <r>
    <x v="0"/>
    <n v="16634063"/>
    <s v="FCE"/>
    <n v="206"/>
    <s v="206R"/>
    <s v="GRUPO-B1"/>
    <s v="Financiación"/>
    <s v="GR"/>
    <s v="GRUPO REDUCIDO"/>
    <s v="206R"/>
    <s v="GRUPO REDUCIDO DE Financiación"/>
    <s v="GRUPO-B1"/>
    <s v="Grupo Reducido de Financiación"/>
    <s v="2S"/>
    <n v="16634063"/>
    <s v="BAÑUELOS"/>
    <s v="CAMPO"/>
    <s v="ARKAITZ"/>
    <s v="arbanuel"/>
    <s v="arkaitz.banuelos@unirioja.es"/>
    <n v="1.5"/>
    <n v="1.5"/>
    <x v="1"/>
    <n v="536"/>
    <s v="PROFESOR INTERINO"/>
    <s v="C01"/>
    <s v="TIEMPO COMPLETO"/>
    <s v="2018-10-01 00:00:00.0"/>
    <s v="2019-09-14 00:00:00.0"/>
    <s v="PI101434"/>
    <s v="PROFESOR CONTRATADO INTERINO"/>
    <s v="R104"/>
    <x v="0"/>
    <n v="230"/>
    <s v="ECONOMÍA FINANCIERA Y CONTABILIDAD"/>
  </r>
  <r>
    <x v="0"/>
    <n v="16634063"/>
    <s v="FCE"/>
    <n v="206"/>
    <s v="206R"/>
    <s v="GRUPO-B2"/>
    <s v="Financiación"/>
    <s v="GR"/>
    <s v="GRUPO REDUCIDO"/>
    <s v="206R"/>
    <s v="GRUPO REDUCIDO DE Financiación"/>
    <s v="GRUPO-B2"/>
    <s v="Grupo Reducido de Financiación"/>
    <s v="2S"/>
    <n v="16634063"/>
    <s v="BAÑUELOS"/>
    <s v="CAMPO"/>
    <s v="ARKAITZ"/>
    <s v="arbanuel"/>
    <s v="arkaitz.banuelos@unirioja.es"/>
    <n v="1.5"/>
    <n v="1.5"/>
    <x v="1"/>
    <n v="536"/>
    <s v="PROFESOR INTERINO"/>
    <s v="C01"/>
    <s v="TIEMPO COMPLETO"/>
    <s v="2018-10-01 00:00:00.0"/>
    <s v="2019-09-14 00:00:00.0"/>
    <s v="PI101434"/>
    <s v="PROFESOR CONTRATADO INTERINO"/>
    <s v="R104"/>
    <x v="0"/>
    <n v="230"/>
    <s v="ECONOMÍA FINANCIERA Y CONTABILIDAD"/>
  </r>
  <r>
    <x v="0"/>
    <n v="16559462"/>
    <s v="FCE"/>
    <n v="206"/>
    <s v="206R"/>
    <s v="GRUPO-B3"/>
    <s v="Financiación"/>
    <s v="GR"/>
    <s v="GRUPO REDUCIDO"/>
    <s v="206R"/>
    <s v="GRUPO REDUCIDO DE Financiación"/>
    <s v="GRUPO-B3"/>
    <s v="Grupo Reducido de Financiación"/>
    <s v="2S"/>
    <n v="16559462"/>
    <s v="LACALZADA"/>
    <s v="ESQUIVEL"/>
    <s v="JOSÉ ANGEL"/>
    <s v="jolacae"/>
    <s v="jose-angel.lacalzada@unirioja.es"/>
    <n v="1.5"/>
    <n v="1.5"/>
    <x v="1"/>
    <n v="532"/>
    <s v="LABORAL DOCENTE-ASOCIADO"/>
    <s v="P06"/>
    <s v="TIEMPO PARCIAL (6+6 HORAS)"/>
    <s v="2015-09-15 00:00:00.0"/>
    <s v="2019-09-14 00:00:00.0"/>
    <s v="PI101023"/>
    <s v="PROFESOR ASOCIADO"/>
    <s v="R104"/>
    <x v="0"/>
    <n v="230"/>
    <s v="ECONOMÍA FINANCIERA Y CONTABILIDAD"/>
  </r>
  <r>
    <x v="0"/>
    <n v="13080014"/>
    <s v="FCE"/>
    <n v="207"/>
    <s v="207G"/>
    <s v="GRUPO-A"/>
    <s v="Dirección y gestión de ventas"/>
    <s v="GG"/>
    <s v="GRUPO GRANDE"/>
    <s v="207G"/>
    <s v="GRUPO GRANDE DE Dirección y gestión de ventas"/>
    <s v="GRUPO-A"/>
    <s v="Grupo Grande de Dirección y gestión de ventas"/>
    <s v="2S"/>
    <n v="13080014"/>
    <s v="SIERRA"/>
    <s v="MURILLO"/>
    <s v="MARÍA YOLANDA"/>
    <s v="yosierra"/>
    <s v="yolanda.sierra@unirioja.es"/>
    <n v="4"/>
    <n v="4"/>
    <x v="1"/>
    <n v="506"/>
    <s v="PROFESOR TITULAR DE ESCUELA UNIVERSITARI"/>
    <s v="C01"/>
    <s v="TIEMPO COMPLETO"/>
    <s v="2018-09-17 00:00:00.0"/>
    <s v="null"/>
    <s v="DF31142"/>
    <s v="TITULAR DE ESCUELAS UNIVERSITARIAS"/>
    <s v="R104"/>
    <x v="0"/>
    <n v="95"/>
    <s v="COMERCIALIZACIÓN E INVESTIGACIÓN DE MERCADOS"/>
  </r>
  <r>
    <x v="0"/>
    <n v="13080014"/>
    <s v="FCE"/>
    <n v="207"/>
    <s v="207G"/>
    <s v="GRUPO-B"/>
    <s v="Dirección y gestión de ventas"/>
    <s v="GG"/>
    <s v="GRUPO GRANDE"/>
    <s v="207G"/>
    <s v="GRUPO GRANDE DE Dirección y gestión de ventas"/>
    <s v="GRUPO-B"/>
    <s v="Grupo Grande de Dirección y gestión de ventas"/>
    <s v="2S"/>
    <n v="13080014"/>
    <s v="SIERRA"/>
    <s v="MURILLO"/>
    <s v="MARÍA YOLANDA"/>
    <s v="yosierra"/>
    <s v="yolanda.sierra@unirioja.es"/>
    <n v="4"/>
    <n v="4"/>
    <x v="1"/>
    <n v="506"/>
    <s v="PROFESOR TITULAR DE ESCUELA UNIVERSITARI"/>
    <s v="C01"/>
    <s v="TIEMPO COMPLETO"/>
    <s v="2018-09-17 00:00:00.0"/>
    <s v="null"/>
    <s v="DF31142"/>
    <s v="TITULAR DE ESCUELAS UNIVERSITARIAS"/>
    <s v="R104"/>
    <x v="0"/>
    <n v="95"/>
    <s v="COMERCIALIZACIÓN E INVESTIGACIÓN DE MERCADOS"/>
  </r>
  <r>
    <x v="0"/>
    <n v="13080014"/>
    <s v="FCE"/>
    <n v="207"/>
    <s v="207I"/>
    <s v="GRUPO-A1"/>
    <s v="Dirección y gestión de ventas"/>
    <s v="GI"/>
    <s v="GRUPO DE INFORMÁTICA"/>
    <s v="207I"/>
    <s v="INFORMÁTICA DE Dirección y gestión de ventas"/>
    <s v="GRUPO-A1"/>
    <s v="Informática de Dirección y gestión de ventas"/>
    <s v="2S"/>
    <n v="13080014"/>
    <s v="SIERRA"/>
    <s v="MURILLO"/>
    <s v="MARÍA YOLANDA"/>
    <s v="yosierra"/>
    <s v="yolanda.sierra@unirioja.es"/>
    <n v="0.3"/>
    <n v="0.3"/>
    <x v="1"/>
    <n v="506"/>
    <s v="PROFESOR TITULAR DE ESCUELA UNIVERSITARI"/>
    <s v="C01"/>
    <s v="TIEMPO COMPLETO"/>
    <s v="2018-09-17 00:00:00.0"/>
    <s v="null"/>
    <s v="DF31142"/>
    <s v="TITULAR DE ESCUELAS UNIVERSITARIAS"/>
    <s v="R104"/>
    <x v="0"/>
    <n v="95"/>
    <s v="COMERCIALIZACIÓN E INVESTIGACIÓN DE MERCADOS"/>
  </r>
  <r>
    <x v="0"/>
    <n v="16608832"/>
    <s v="FCE"/>
    <n v="207"/>
    <s v="207I"/>
    <s v="GRUPO-A1"/>
    <s v="Dirección y gestión de ventas"/>
    <s v="GI"/>
    <s v="GRUPO DE INFORMÁTICA"/>
    <s v="207I"/>
    <s v="INFORMÁTICA DE Dirección y gestión de ventas"/>
    <s v="GRUPO-A1"/>
    <s v="Informática de Dirección y gestión de ventas"/>
    <s v="2S"/>
    <n v="16608832"/>
    <s v="MOSQUERA"/>
    <s v="DE LA FUENTE"/>
    <s v="ANA MARÍA"/>
    <s v="anmosque"/>
    <s v="ana-maria.mosquera@alum.unirioja.es"/>
    <n v="0.2"/>
    <n v="0.2"/>
    <x v="1"/>
    <n v="121"/>
    <s v="PERSONAL INVESTIGADOR EN FORMACIÓN"/>
    <n v="0"/>
    <s v="_"/>
    <s v="2015-09-01 00:00:00.0"/>
    <s v="2019-08-31 00:00:00.0"/>
    <s v="D04BECARIO1"/>
    <s v="PERSONAL INVESTIGADOR PREDOCTORAL EN FORMACIÓN"/>
    <s v="R104"/>
    <x v="0"/>
    <n v="95"/>
    <s v="COMERCIALIZACIÓN E INVESTIGACIÓN DE MERCADOS"/>
  </r>
  <r>
    <x v="0"/>
    <n v="13080014"/>
    <s v="FCE"/>
    <n v="207"/>
    <s v="207I"/>
    <s v="GRUPO-A2"/>
    <s v="Dirección y gestión de ventas"/>
    <s v="GI"/>
    <s v="GRUPO DE INFORMÁTICA"/>
    <s v="207I"/>
    <s v="INFORMÁTICA DE Dirección y gestión de ventas"/>
    <s v="GRUPO-A2"/>
    <s v="Informática de Dirección y gestión de ventas"/>
    <s v="2S"/>
    <n v="13080014"/>
    <s v="SIERRA"/>
    <s v="MURILLO"/>
    <s v="MARÍA YOLANDA"/>
    <s v="yosierra"/>
    <s v="yolanda.sierra@unirioja.es"/>
    <n v="0.5"/>
    <n v="0.5"/>
    <x v="1"/>
    <n v="506"/>
    <s v="PROFESOR TITULAR DE ESCUELA UNIVERSITARI"/>
    <s v="C01"/>
    <s v="TIEMPO COMPLETO"/>
    <s v="2018-09-17 00:00:00.0"/>
    <s v="null"/>
    <s v="DF31142"/>
    <s v="TITULAR DE ESCUELAS UNIVERSITARIAS"/>
    <s v="R104"/>
    <x v="0"/>
    <n v="95"/>
    <s v="COMERCIALIZACIÓN E INVESTIGACIÓN DE MERCADOS"/>
  </r>
  <r>
    <x v="0"/>
    <n v="13080014"/>
    <s v="FCE"/>
    <n v="207"/>
    <s v="207I"/>
    <s v="GRUPO-B1"/>
    <s v="Dirección y gestión de ventas"/>
    <s v="GI"/>
    <s v="GRUPO DE INFORMÁTICA"/>
    <s v="207I"/>
    <s v="INFORMÁTICA DE Dirección y gestión de ventas"/>
    <s v="GRUPO-B1"/>
    <s v="Informática de Dirección y gestión de ventas"/>
    <s v="2S"/>
    <n v="13080014"/>
    <s v="SIERRA"/>
    <s v="MURILLO"/>
    <s v="MARÍA YOLANDA"/>
    <s v="yosierra"/>
    <s v="yolanda.sierra@unirioja.es"/>
    <n v="0.5"/>
    <n v="0.5"/>
    <x v="1"/>
    <n v="506"/>
    <s v="PROFESOR TITULAR DE ESCUELA UNIVERSITARI"/>
    <s v="C01"/>
    <s v="TIEMPO COMPLETO"/>
    <s v="2018-09-17 00:00:00.0"/>
    <s v="null"/>
    <s v="DF31142"/>
    <s v="TITULAR DE ESCUELAS UNIVERSITARIAS"/>
    <s v="R104"/>
    <x v="0"/>
    <n v="95"/>
    <s v="COMERCIALIZACIÓN E INVESTIGACIÓN DE MERCADOS"/>
  </r>
  <r>
    <x v="0"/>
    <n v="13080014"/>
    <s v="FCE"/>
    <n v="207"/>
    <s v="207I"/>
    <s v="GRUPO-B2"/>
    <s v="Dirección y gestión de ventas"/>
    <s v="GI"/>
    <s v="GRUPO DE INFORMÁTICA"/>
    <s v="207I"/>
    <s v="INFORMÁTICA DE Dirección y gestión de ventas"/>
    <s v="GRUPO-B2"/>
    <s v="Informática de Dirección y gestión de ventas"/>
    <s v="2S"/>
    <n v="13080014"/>
    <s v="SIERRA"/>
    <s v="MURILLO"/>
    <s v="MARÍA YOLANDA"/>
    <s v="yosierra"/>
    <s v="yolanda.sierra@unirioja.es"/>
    <n v="0.5"/>
    <n v="0.5"/>
    <x v="1"/>
    <n v="506"/>
    <s v="PROFESOR TITULAR DE ESCUELA UNIVERSITARI"/>
    <s v="C01"/>
    <s v="TIEMPO COMPLETO"/>
    <s v="2018-09-17 00:00:00.0"/>
    <s v="null"/>
    <s v="DF31142"/>
    <s v="TITULAR DE ESCUELAS UNIVERSITARIAS"/>
    <s v="R104"/>
    <x v="0"/>
    <n v="95"/>
    <s v="COMERCIALIZACIÓN E INVESTIGACIÓN DE MERCADOS"/>
  </r>
  <r>
    <x v="0"/>
    <n v="13080014"/>
    <s v="FCE"/>
    <n v="207"/>
    <s v="207R"/>
    <s v="GRUPO-A1"/>
    <s v="Dirección y gestión de ventas"/>
    <s v="GR"/>
    <s v="GRUPO REDUCIDO"/>
    <s v="207R"/>
    <s v="GRUPO REDUCIDO DE Dirección y gestión de ventas"/>
    <s v="GRUPO-A1"/>
    <s v="Grupo Reducido de Dirección y gestión de ventas"/>
    <s v="2S"/>
    <n v="13080014"/>
    <s v="SIERRA"/>
    <s v="MURILLO"/>
    <s v="MARÍA YOLANDA"/>
    <s v="yosierra"/>
    <s v="yolanda.sierra@unirioja.es"/>
    <n v="0.9"/>
    <n v="0.9"/>
    <x v="1"/>
    <n v="506"/>
    <s v="PROFESOR TITULAR DE ESCUELA UNIVERSITARI"/>
    <s v="C01"/>
    <s v="TIEMPO COMPLETO"/>
    <s v="2018-09-17 00:00:00.0"/>
    <s v="null"/>
    <s v="DF31142"/>
    <s v="TITULAR DE ESCUELAS UNIVERSITARIAS"/>
    <s v="R104"/>
    <x v="0"/>
    <n v="95"/>
    <s v="COMERCIALIZACIÓN E INVESTIGACIÓN DE MERCADOS"/>
  </r>
  <r>
    <x v="0"/>
    <n v="16608832"/>
    <s v="FCE"/>
    <n v="207"/>
    <s v="207R"/>
    <s v="GRUPO-A1"/>
    <s v="Dirección y gestión de ventas"/>
    <s v="GR"/>
    <s v="GRUPO REDUCIDO"/>
    <s v="207R"/>
    <s v="GRUPO REDUCIDO DE Dirección y gestión de ventas"/>
    <s v="GRUPO-A1"/>
    <s v="Grupo Reducido de Dirección y gestión de ventas"/>
    <s v="2S"/>
    <n v="16608832"/>
    <s v="MOSQUERA"/>
    <s v="DE LA FUENTE"/>
    <s v="ANA MARÍA"/>
    <s v="anmosque"/>
    <s v="ana-maria.mosquera@alum.unirioja.es"/>
    <n v="0.6"/>
    <n v="0.6"/>
    <x v="1"/>
    <n v="121"/>
    <s v="PERSONAL INVESTIGADOR EN FORMACIÓN"/>
    <n v="0"/>
    <s v="_"/>
    <s v="2015-09-01 00:00:00.0"/>
    <s v="2019-08-31 00:00:00.0"/>
    <s v="D04BECARIO1"/>
    <s v="PERSONAL INVESTIGADOR PREDOCTORAL EN FORMACIÓN"/>
    <s v="R104"/>
    <x v="0"/>
    <n v="95"/>
    <s v="COMERCIALIZACIÓN E INVESTIGACIÓN DE MERCADOS"/>
  </r>
  <r>
    <x v="0"/>
    <n v="13080014"/>
    <s v="FCE"/>
    <n v="207"/>
    <s v="207R"/>
    <s v="GRUPO-A2"/>
    <s v="Dirección y gestión de ventas"/>
    <s v="GR"/>
    <s v="GRUPO REDUCIDO"/>
    <s v="207R"/>
    <s v="GRUPO REDUCIDO DE Dirección y gestión de ventas"/>
    <s v="GRUPO-A2"/>
    <s v="Grupo Reducido de Dirección y gestión de ventas"/>
    <s v="2S"/>
    <n v="13080014"/>
    <s v="SIERRA"/>
    <s v="MURILLO"/>
    <s v="MARÍA YOLANDA"/>
    <s v="yosierra"/>
    <s v="yolanda.sierra@unirioja.es"/>
    <n v="0.9"/>
    <n v="0.9"/>
    <x v="1"/>
    <n v="506"/>
    <s v="PROFESOR TITULAR DE ESCUELA UNIVERSITARI"/>
    <s v="C01"/>
    <s v="TIEMPO COMPLETO"/>
    <s v="2018-09-17 00:00:00.0"/>
    <s v="null"/>
    <s v="DF31142"/>
    <s v="TITULAR DE ESCUELAS UNIVERSITARIAS"/>
    <s v="R104"/>
    <x v="0"/>
    <n v="95"/>
    <s v="COMERCIALIZACIÓN E INVESTIGACIÓN DE MERCADOS"/>
  </r>
  <r>
    <x v="0"/>
    <n v="16608832"/>
    <s v="FCE"/>
    <n v="207"/>
    <s v="207R"/>
    <s v="GRUPO-A2"/>
    <s v="Dirección y gestión de ventas"/>
    <s v="GR"/>
    <s v="GRUPO REDUCIDO"/>
    <s v="207R"/>
    <s v="GRUPO REDUCIDO DE Dirección y gestión de ventas"/>
    <s v="GRUPO-A2"/>
    <s v="Grupo Reducido de Dirección y gestión de ventas"/>
    <s v="2S"/>
    <n v="16608832"/>
    <s v="MOSQUERA"/>
    <s v="DE LA FUENTE"/>
    <s v="ANA MARÍA"/>
    <s v="anmosque"/>
    <s v="ana-maria.mosquera@alum.unirioja.es"/>
    <n v="0.6"/>
    <n v="0.6"/>
    <x v="1"/>
    <n v="121"/>
    <s v="PERSONAL INVESTIGADOR EN FORMACIÓN"/>
    <n v="0"/>
    <s v="_"/>
    <s v="2015-09-01 00:00:00.0"/>
    <s v="2019-08-31 00:00:00.0"/>
    <s v="D04BECARIO1"/>
    <s v="PERSONAL INVESTIGADOR PREDOCTORAL EN FORMACIÓN"/>
    <s v="R104"/>
    <x v="0"/>
    <n v="95"/>
    <s v="COMERCIALIZACIÓN E INVESTIGACIÓN DE MERCADOS"/>
  </r>
  <r>
    <x v="0"/>
    <n v="13080014"/>
    <s v="FCE"/>
    <n v="207"/>
    <s v="207R"/>
    <s v="GRUPO-B1"/>
    <s v="Dirección y gestión de ventas"/>
    <s v="GR"/>
    <s v="GRUPO REDUCIDO"/>
    <s v="207R"/>
    <s v="GRUPO REDUCIDO DE Dirección y gestión de ventas"/>
    <s v="GRUPO-B1"/>
    <s v="Grupo Reducido de Dirección y gestión de ventas"/>
    <s v="2S"/>
    <n v="13080014"/>
    <s v="SIERRA"/>
    <s v="MURILLO"/>
    <s v="MARÍA YOLANDA"/>
    <s v="yosierra"/>
    <s v="yolanda.sierra@unirioja.es"/>
    <n v="0.9"/>
    <n v="0.9"/>
    <x v="1"/>
    <n v="506"/>
    <s v="PROFESOR TITULAR DE ESCUELA UNIVERSITARI"/>
    <s v="C01"/>
    <s v="TIEMPO COMPLETO"/>
    <s v="2018-09-17 00:00:00.0"/>
    <s v="null"/>
    <s v="DF31142"/>
    <s v="TITULAR DE ESCUELAS UNIVERSITARIAS"/>
    <s v="R104"/>
    <x v="0"/>
    <n v="95"/>
    <s v="COMERCIALIZACIÓN E INVESTIGACIÓN DE MERCADOS"/>
  </r>
  <r>
    <x v="0"/>
    <n v="16608832"/>
    <s v="FCE"/>
    <n v="207"/>
    <s v="207R"/>
    <s v="GRUPO-B1"/>
    <s v="Dirección y gestión de ventas"/>
    <s v="GR"/>
    <s v="GRUPO REDUCIDO"/>
    <s v="207R"/>
    <s v="GRUPO REDUCIDO DE Dirección y gestión de ventas"/>
    <s v="GRUPO-B1"/>
    <s v="Grupo Reducido de Dirección y gestión de ventas"/>
    <s v="2S"/>
    <n v="16608832"/>
    <s v="MOSQUERA"/>
    <s v="DE LA FUENTE"/>
    <s v="ANA MARÍA"/>
    <s v="anmosque"/>
    <s v="ana-maria.mosquera@alum.unirioja.es"/>
    <n v="0.6"/>
    <n v="0.6"/>
    <x v="1"/>
    <n v="121"/>
    <s v="PERSONAL INVESTIGADOR EN FORMACIÓN"/>
    <n v="0"/>
    <s v="_"/>
    <s v="2015-09-01 00:00:00.0"/>
    <s v="2019-08-31 00:00:00.0"/>
    <s v="D04BECARIO1"/>
    <s v="PERSONAL INVESTIGADOR PREDOCTORAL EN FORMACIÓN"/>
    <s v="R104"/>
    <x v="0"/>
    <n v="95"/>
    <s v="COMERCIALIZACIÓN E INVESTIGACIÓN DE MERCADOS"/>
  </r>
  <r>
    <x v="0"/>
    <n v="13080014"/>
    <s v="FCE"/>
    <n v="207"/>
    <s v="207R"/>
    <s v="GRUPO-B2"/>
    <s v="Dirección y gestión de ventas"/>
    <s v="GR"/>
    <s v="GRUPO REDUCIDO"/>
    <s v="207R"/>
    <s v="GRUPO REDUCIDO DE Dirección y gestión de ventas"/>
    <s v="GRUPO-B2"/>
    <s v="Grupo Reducido de Dirección y gestión de ventas"/>
    <s v="2S"/>
    <n v="13080014"/>
    <s v="SIERRA"/>
    <s v="MURILLO"/>
    <s v="MARÍA YOLANDA"/>
    <s v="yosierra"/>
    <s v="yolanda.sierra@unirioja.es"/>
    <n v="0.9"/>
    <n v="0.9"/>
    <x v="1"/>
    <n v="506"/>
    <s v="PROFESOR TITULAR DE ESCUELA UNIVERSITARI"/>
    <s v="C01"/>
    <s v="TIEMPO COMPLETO"/>
    <s v="2018-09-17 00:00:00.0"/>
    <s v="null"/>
    <s v="DF31142"/>
    <s v="TITULAR DE ESCUELAS UNIVERSITARIAS"/>
    <s v="R104"/>
    <x v="0"/>
    <n v="95"/>
    <s v="COMERCIALIZACIÓN E INVESTIGACIÓN DE MERCADOS"/>
  </r>
  <r>
    <x v="0"/>
    <n v="16608832"/>
    <s v="FCE"/>
    <n v="207"/>
    <s v="207R"/>
    <s v="GRUPO-B2"/>
    <s v="Dirección y gestión de ventas"/>
    <s v="GR"/>
    <s v="GRUPO REDUCIDO"/>
    <s v="207R"/>
    <s v="GRUPO REDUCIDO DE Dirección y gestión de ventas"/>
    <s v="GRUPO-B2"/>
    <s v="Grupo Reducido de Dirección y gestión de ventas"/>
    <s v="2S"/>
    <n v="16608832"/>
    <s v="MOSQUERA"/>
    <s v="DE LA FUENTE"/>
    <s v="ANA MARÍA"/>
    <s v="anmosque"/>
    <s v="ana-maria.mosquera@alum.unirioja.es"/>
    <n v="0.6"/>
    <n v="0.6"/>
    <x v="1"/>
    <n v="121"/>
    <s v="PERSONAL INVESTIGADOR EN FORMACIÓN"/>
    <n v="0"/>
    <s v="_"/>
    <s v="2015-09-01 00:00:00.0"/>
    <s v="2019-08-31 00:00:00.0"/>
    <s v="D04BECARIO1"/>
    <s v="PERSONAL INVESTIGADOR PREDOCTORAL EN FORMACIÓN"/>
    <s v="R104"/>
    <x v="0"/>
    <n v="95"/>
    <s v="COMERCIALIZACIÓN E INVESTIGACIÓN DE MERCADOS"/>
  </r>
  <r>
    <x v="0"/>
    <n v="10828501"/>
    <s v="FCE"/>
    <n v="208"/>
    <s v="208G"/>
    <s v="GRUPO-A"/>
    <s v="Prácticas en empresa"/>
    <s v="GG"/>
    <s v="GRUPO GRANDE"/>
    <s v="208G"/>
    <s v="GG de Prácticas en empresa"/>
    <s v="GRUPO-A"/>
    <s v="GG de Prácticas en empresa"/>
    <s v="1S"/>
    <n v="10828501"/>
    <s v="RUIZ"/>
    <s v="VEGA"/>
    <s v="AGUSTÍN V."/>
    <s v="agusruve"/>
    <s v="agustin.ruiz@unirioja.es"/>
    <n v="0.6"/>
    <n v="0.6"/>
    <x v="0"/>
    <n v="500"/>
    <s v="CATEDRATICO DE UNIVERSIDAD"/>
    <s v="01A"/>
    <s v="TIEMPO COMPLETO AMPLIADO"/>
    <s v="2013-09-01 00:00:00.0"/>
    <s v="null"/>
    <s v="DF31131"/>
    <s v="CATEDRÁTICO DE UNIVERSIDAD"/>
    <s v="R104"/>
    <x v="0"/>
    <n v="95"/>
    <s v="COMERCIALIZACIÓN E INVESTIGACIÓN DE MERCADOS"/>
  </r>
  <r>
    <x v="0"/>
    <n v="13080014"/>
    <s v="FCE"/>
    <n v="208"/>
    <s v="208G"/>
    <s v="GRUPO-A"/>
    <s v="Prácticas en empresa"/>
    <s v="GG"/>
    <s v="GRUPO GRANDE"/>
    <s v="208G"/>
    <s v="GG de Prácticas en empresa"/>
    <s v="GRUPO-A"/>
    <s v="GG de Prácticas en empresa"/>
    <s v="1S"/>
    <n v="13080014"/>
    <s v="SIERRA"/>
    <s v="MURILLO"/>
    <s v="MARÍA YOLANDA"/>
    <s v="yosierra"/>
    <s v="yolanda.sierra@unirioja.es"/>
    <n v="0.6"/>
    <n v="0.6"/>
    <x v="1"/>
    <n v="506"/>
    <s v="PROFESOR TITULAR DE ESCUELA UNIVERSITARI"/>
    <s v="C01"/>
    <s v="TIEMPO COMPLETO"/>
    <s v="2018-09-17 00:00:00.0"/>
    <s v="null"/>
    <s v="DF31142"/>
    <s v="TITULAR DE ESCUELAS UNIVERSITARIAS"/>
    <s v="R104"/>
    <x v="0"/>
    <n v="95"/>
    <s v="COMERCIALIZACIÓN E INVESTIGACIÓN DE MERCADOS"/>
  </r>
  <r>
    <x v="0"/>
    <n v="14943754"/>
    <s v="FCE"/>
    <n v="208"/>
    <s v="208G"/>
    <s v="GRUPO-A"/>
    <s v="Prácticas en empresa"/>
    <s v="GG"/>
    <s v="GRUPO GRANDE"/>
    <s v="208G"/>
    <s v="GG de Prácticas en empresa"/>
    <s v="GRUPO-A"/>
    <s v="GG de Prácticas en empresa"/>
    <s v="1S"/>
    <n v="14943754"/>
    <s v="RODRÍGUEZ"/>
    <s v="IBEAS"/>
    <s v="ROBERTO"/>
    <s v="rorodrig"/>
    <s v="roberto.rodriguez@unirioja.es"/>
    <n v="1.4"/>
    <n v="1.4"/>
    <x v="1"/>
    <n v="504"/>
    <s v="PROFESOR TITULAR UNIVERSIDAD"/>
    <s v="C01"/>
    <s v="TIEMPO COMPLETO"/>
    <s v="2012-07-13 00:00:00.0"/>
    <s v="null"/>
    <s v="DF100089"/>
    <s v="PROFESOR TITULAR DE UNIVERSIDAD"/>
    <s v="R104"/>
    <x v="0"/>
    <n v="415"/>
    <s v="FUNDAMENTOS DEL ANÁLISIS ECONÓMICO"/>
  </r>
  <r>
    <x v="0"/>
    <n v="16515085"/>
    <s v="FCE"/>
    <n v="208"/>
    <s v="208G"/>
    <s v="GRUPO-A"/>
    <s v="Prácticas en empresa"/>
    <s v="GG"/>
    <s v="GRUPO GRANDE"/>
    <s v="208G"/>
    <s v="GG de Prácticas en empresa"/>
    <s v="GRUPO-A"/>
    <s v="GG de Prácticas en empresa"/>
    <s v="1S"/>
    <n v="16515085"/>
    <s v="BARCO"/>
    <s v="ROYO"/>
    <s v="EMILIO"/>
    <s v="ebarco"/>
    <s v="emilio.barco@unirioja.es"/>
    <n v="0.6"/>
    <n v="0.6"/>
    <x v="1"/>
    <n v="536"/>
    <s v="PROFESOR INTERINO"/>
    <s v="C01"/>
    <s v="TIEMPO COMPLETO"/>
    <s v="2017-09-15 00:00:00.0"/>
    <s v="null"/>
    <s v="PI101301"/>
    <s v="PROFESOR CONTRATADO INTERINO"/>
    <s v="R104"/>
    <x v="0"/>
    <n v="225"/>
    <s v="ECONOMÍA APLICADA"/>
  </r>
  <r>
    <x v="0"/>
    <n v="16516900"/>
    <s v="FCE"/>
    <n v="208"/>
    <s v="208G"/>
    <s v="GRUPO-A"/>
    <s v="Prácticas en empresa"/>
    <s v="GG"/>
    <s v="GRUPO GRANDE"/>
    <s v="208G"/>
    <s v="GG de Prácticas en empresa"/>
    <s v="GRUPO-A"/>
    <s v="GG de Prácticas en empresa"/>
    <s v="1S"/>
    <n v="16516900"/>
    <s v="ANTOÑANZAS"/>
    <s v="VILLAR"/>
    <s v="FERNANDO"/>
    <s v="feantona"/>
    <s v="fernando.antonanzas@unirioja.es"/>
    <n v="0.2"/>
    <n v="0.2"/>
    <x v="1"/>
    <n v="500"/>
    <s v="CATEDRATICO DE UNIVERSIDAD"/>
    <s v="01R"/>
    <s v="TIEMPO COMPLETO REDUCIDO"/>
    <s v="2017-09-15 00:00:00.0"/>
    <s v="null"/>
    <s v="DF31159"/>
    <s v="CATEDRÁTICO DE UNIVERSIDAD"/>
    <s v="R104"/>
    <x v="0"/>
    <n v="225"/>
    <s v="ECONOMÍA APLICADA"/>
  </r>
  <r>
    <x v="0"/>
    <n v="16530052"/>
    <s v="FCE"/>
    <n v="208"/>
    <s v="208G"/>
    <s v="GRUPO-A"/>
    <s v="Prácticas en empresa"/>
    <s v="GG"/>
    <s v="GRUPO GRANDE"/>
    <s v="208G"/>
    <s v="GG de Prácticas en empresa"/>
    <s v="GRUPO-A"/>
    <s v="GG de Prácticas en empresa"/>
    <s v="1S"/>
    <n v="16530052"/>
    <s v="AYALA"/>
    <s v="CALVO"/>
    <s v="JUAN CARLOS"/>
    <s v="juayala"/>
    <s v="juan-carlos.ayala@unirioja.es"/>
    <n v="1.4"/>
    <n v="1.4"/>
    <x v="0"/>
    <n v="500"/>
    <s v="CATEDRATICO DE UNIVERSIDAD"/>
    <s v="C01"/>
    <s v="TIEMPO COMPLETO"/>
    <s v="2016-09-15 00:00:00.0"/>
    <s v="null"/>
    <s v="DF31196"/>
    <s v="CATEDRÁTICO DE UNIVERSIDAD"/>
    <s v="R104"/>
    <x v="0"/>
    <n v="230"/>
    <s v="ECONOMÍA FINANCIERA Y CONTABILIDAD"/>
  </r>
  <r>
    <x v="0"/>
    <n v="16533310"/>
    <s v="FCE"/>
    <n v="208"/>
    <s v="208G"/>
    <s v="GRUPO-A"/>
    <s v="Prácticas en empresa"/>
    <s v="GG"/>
    <s v="GRUPO GRANDE"/>
    <s v="208G"/>
    <s v="GG de Prácticas en empresa"/>
    <s v="GRUPO-A"/>
    <s v="GG de Prácticas en empresa"/>
    <s v="1S"/>
    <n v="16533310"/>
    <s v="DE TORRE"/>
    <s v="RESA"/>
    <s v="MARÍA JESÚS"/>
    <s v="marirede"/>
    <s v="chechu.detorre@unirioja.es"/>
    <n v="0.6"/>
    <n v="0.6"/>
    <x v="1"/>
    <n v="506"/>
    <s v="PROFESOR TITULAR DE ESCUELA UNIVERSITARI"/>
    <s v="01A"/>
    <s v="TIEMPO COMPLETO AMPLIADO"/>
    <s v="2012-09-01 00:00:00.0"/>
    <s v="null"/>
    <s v="DF31239"/>
    <s v="TITULAR DE ESCUELAS UNIVERSITARIAS"/>
    <s v="R104"/>
    <x v="0"/>
    <n v="415"/>
    <s v="FUNDAMENTOS DEL ANÁLISIS ECONÓMICO"/>
  </r>
  <r>
    <x v="0"/>
    <n v="16533890"/>
    <s v="FCE"/>
    <n v="208"/>
    <s v="208G"/>
    <s v="GRUPO-A"/>
    <s v="Prácticas en empresa"/>
    <s v="GG"/>
    <s v="GRUPO GRANDE"/>
    <s v="208G"/>
    <s v="GG de Prácticas en empresa"/>
    <s v="GRUPO-A"/>
    <s v="GG de Prácticas en empresa"/>
    <s v="1S"/>
    <n v="16533890"/>
    <s v="PORTILLO"/>
    <s v="PÉREZ DE VIÑASPRE"/>
    <s v="FABIOLA"/>
    <s v="faporti"/>
    <s v="fabiola.portillo@unirioja.es"/>
    <n v="0.8"/>
    <n v="0.8"/>
    <x v="0"/>
    <n v="504"/>
    <s v="PROFESOR TITULAR UNIVERSIDAD"/>
    <s v="01A"/>
    <s v="TIEMPO COMPLETO AMPLIADO"/>
    <s v="2016-09-15 00:00:00.0"/>
    <s v="null"/>
    <s v="DF100141"/>
    <s v="PROFESOR TITULAR DE UNIVERSIDAD"/>
    <s v="R104"/>
    <x v="0"/>
    <n v="225"/>
    <s v="ECONOMÍA APLICADA"/>
  </r>
  <r>
    <x v="0"/>
    <n v="16533958"/>
    <s v="FCE"/>
    <n v="208"/>
    <s v="208G"/>
    <s v="GRUPO-A"/>
    <s v="Prácticas en empresa"/>
    <s v="GG"/>
    <s v="GRUPO GRANDE"/>
    <s v="208G"/>
    <s v="GG de Prácticas en empresa"/>
    <s v="GRUPO-A"/>
    <s v="GG de Prácticas en empresa"/>
    <s v="1S"/>
    <n v="16533958"/>
    <s v="ECHARRI"/>
    <s v="SÁEZ"/>
    <s v="ROSA MARÍA"/>
    <s v="recharri"/>
    <s v="rosa.echarri@unirioja.es"/>
    <n v="1.4"/>
    <n v="1.4"/>
    <x v="1"/>
    <n v="506"/>
    <s v="PROFESOR TITULAR DE ESCUELA UNIVERSITARI"/>
    <s v="01A"/>
    <s v="TIEMPO COMPLETO AMPLIADO"/>
    <s v="2012-09-01 00:00:00.0"/>
    <s v="null"/>
    <s v="DF31216"/>
    <s v="TITULAR DE ESCUELAS UNIVERSITARIAS"/>
    <s v="R104"/>
    <x v="0"/>
    <n v="230"/>
    <s v="ECONOMÍA FINANCIERA Y CONTABILIDAD"/>
  </r>
  <r>
    <x v="0"/>
    <n v="16543682"/>
    <s v="FCE"/>
    <n v="208"/>
    <s v="208G"/>
    <s v="GRUPO-A"/>
    <s v="Prácticas en empresa"/>
    <s v="GG"/>
    <s v="GRUPO GRANDE"/>
    <s v="208G"/>
    <s v="GG de Prácticas en empresa"/>
    <s v="GRUPO-A"/>
    <s v="GG de Prácticas en empresa"/>
    <s v="1S"/>
    <n v="16543682"/>
    <s v="NAVARRO"/>
    <s v="PÉREZ"/>
    <s v="Mª CRUZ"/>
    <s v="cnavarro"/>
    <s v="maricruz.navarro@unirioja.es"/>
    <n v="1"/>
    <n v="1"/>
    <x v="0"/>
    <n v="504"/>
    <s v="PROFESOR TITULAR UNIVERSIDAD"/>
    <s v="01A"/>
    <s v="TIEMPO COMPLETO AMPLIADO"/>
    <s v="2012-09-01 00:00:00.0"/>
    <s v="null"/>
    <s v="DF100001"/>
    <s v="PROFESOR TITULAR DE UNIVERSIDAD"/>
    <s v="R104"/>
    <x v="0"/>
    <n v="225"/>
    <s v="ECONOMÍA APLICADA"/>
  </r>
  <r>
    <x v="0"/>
    <n v="16544145"/>
    <s v="FCE"/>
    <n v="208"/>
    <s v="208G"/>
    <s v="GRUPO-A"/>
    <s v="Prácticas en empresa"/>
    <s v="GG"/>
    <s v="GRUPO GRANDE"/>
    <s v="208G"/>
    <s v="GG de Prácticas en empresa"/>
    <s v="GRUPO-A"/>
    <s v="GG de Prácticas en empresa"/>
    <s v="1S"/>
    <n v="16544145"/>
    <s v="ACEDO"/>
    <s v="RAMÍREZ"/>
    <s v="MIGUEL ANGEL"/>
    <s v="miacedo"/>
    <s v="miguel-angel.acedo@unirioja.es"/>
    <n v="0"/>
    <n v="0"/>
    <x v="0"/>
    <n v="504"/>
    <s v="PROFESOR TITULAR UNIVERSIDAD"/>
    <s v="C01"/>
    <s v="TIEMPO COMPLETO"/>
    <s v="2018-11-26 00:00:00.0"/>
    <s v="null"/>
    <s v="DF31207"/>
    <s v="PROFESOR TITULAR DE UNIVERSIDAD"/>
    <s v="R104"/>
    <x v="0"/>
    <n v="230"/>
    <s v="ECONOMÍA FINANCIERA Y CONTABILIDAD"/>
  </r>
  <r>
    <x v="0"/>
    <n v="16545318"/>
    <s v="FCE"/>
    <n v="208"/>
    <s v="208G"/>
    <s v="GRUPO-A"/>
    <s v="Prácticas en empresa"/>
    <s v="GG"/>
    <s v="GRUPO GRANDE"/>
    <s v="208G"/>
    <s v="GG de Prácticas en empresa"/>
    <s v="GRUPO-A"/>
    <s v="GG de Prácticas en empresa"/>
    <s v="1S"/>
    <n v="16545318"/>
    <s v="RUIZ-OLALLA"/>
    <s v="CORCUERA"/>
    <s v="Mª CARMEN"/>
    <s v="caruiz-o"/>
    <s v="carmen.ruiz-olalla@unirioja.es"/>
    <n v="1.3"/>
    <n v="1.3"/>
    <x v="0"/>
    <n v="504"/>
    <s v="PROFESOR TITULAR UNIVERSIDAD"/>
    <s v="01A"/>
    <s v="TIEMPO COMPLETO AMPLIADO"/>
    <s v="2012-09-01 00:00:00.0"/>
    <s v="null"/>
    <s v="DF100082"/>
    <s v="PROFESOR TITULAR DE UNIVERSIDAD"/>
    <s v="R104"/>
    <x v="0"/>
    <n v="230"/>
    <s v="ECONOMÍA FINANCIERA Y CONTABILIDAD"/>
  </r>
  <r>
    <x v="0"/>
    <n v="16547433"/>
    <s v="FCE"/>
    <n v="208"/>
    <s v="208G"/>
    <s v="GRUPO-A"/>
    <s v="Prácticas en empresa"/>
    <s v="GG"/>
    <s v="GRUPO GRANDE"/>
    <s v="208G"/>
    <s v="GG de Prácticas en empresa"/>
    <s v="GRUPO-A"/>
    <s v="GG de Prácticas en empresa"/>
    <s v="1S"/>
    <n v="16547433"/>
    <s v="OLARTE"/>
    <s v="PASCUAL"/>
    <s v="Mª CRISTINA"/>
    <s v="m-olarte"/>
    <s v="cristina.olarte@unirioja.es"/>
    <n v="0.6"/>
    <n v="0.6"/>
    <x v="0"/>
    <n v="504"/>
    <s v="PROFESOR TITULAR UNIVERSIDAD"/>
    <s v="C01"/>
    <s v="TIEMPO COMPLETO"/>
    <s v="2017-09-15 00:00:00.0"/>
    <s v="null"/>
    <s v="DF100194"/>
    <s v="PROFESOR TITULAR DE UNIVERSIDAD"/>
    <s v="R104"/>
    <x v="0"/>
    <n v="95"/>
    <s v="COMERCIALIZACIÓN E INVESTIGACIÓN DE MERCADOS"/>
  </r>
  <r>
    <x v="0"/>
    <n v="16549972"/>
    <s v="FCE"/>
    <n v="208"/>
    <s v="208G"/>
    <s v="GRUPO-A"/>
    <s v="Prácticas en empresa"/>
    <s v="GG"/>
    <s v="GRUPO GRANDE"/>
    <s v="208G"/>
    <s v="GG de Prácticas en empresa"/>
    <s v="GRUPO-A"/>
    <s v="GG de Prácticas en empresa"/>
    <s v="1S"/>
    <n v="16549972"/>
    <s v="PINILLOS"/>
    <s v="GARCÍA"/>
    <s v="MARÍA DE LA O"/>
    <s v="mpinillo"/>
    <s v="maria.pinillos@unirioja.es"/>
    <n v="0.8"/>
    <n v="0.8"/>
    <x v="0"/>
    <n v="504"/>
    <s v="PROFESOR TITULAR UNIVERSIDAD"/>
    <s v="C01"/>
    <s v="TIEMPO COMPLETO"/>
    <s v="2014-09-15 00:00:00.0"/>
    <s v="null"/>
    <s v="DF31176"/>
    <s v="PROFESOR TITULAR DE UNIVERSIDAD"/>
    <s v="R104"/>
    <x v="0"/>
    <n v="225"/>
    <s v="ECONOMÍA APLICADA"/>
  </r>
  <r>
    <x v="0"/>
    <n v="16551895"/>
    <s v="FCE"/>
    <n v="208"/>
    <s v="208G"/>
    <s v="GRUPO-A"/>
    <s v="Prácticas en empresa"/>
    <s v="GG"/>
    <s v="GRUPO GRANDE"/>
    <s v="208G"/>
    <s v="GG de Prácticas en empresa"/>
    <s v="GRUPO-A"/>
    <s v="GG de Prácticas en empresa"/>
    <s v="1S"/>
    <n v="16551895"/>
    <s v="SALINAS"/>
    <s v="ZÁRATE"/>
    <s v="RODOLFO"/>
    <s v="rosalina"/>
    <s v="rodolfo.salinas@unirioja.es"/>
    <n v="0.6"/>
    <n v="0.6"/>
    <x v="1"/>
    <n v="504"/>
    <s v="PROFESOR TITULAR UNIVERSIDAD"/>
    <s v="01A"/>
    <s v="TIEMPO COMPLETO AMPLIADO"/>
    <s v="2012-09-01 00:00:00.0"/>
    <s v="null"/>
    <s v="DF100088"/>
    <s v="PROFESOR TITULAR DE UNIVERSIDAD"/>
    <s v="R104"/>
    <x v="0"/>
    <n v="650"/>
    <s v="ORGANIZACIÓN DE EMPRESAS"/>
  </r>
  <r>
    <x v="0"/>
    <n v="16563058"/>
    <s v="FCE"/>
    <n v="208"/>
    <s v="208G"/>
    <s v="GRUPO-A"/>
    <s v="Prácticas en empresa"/>
    <s v="GG"/>
    <s v="GRUPO GRANDE"/>
    <s v="208G"/>
    <s v="GG de Prácticas en empresa"/>
    <s v="GRUPO-A"/>
    <s v="GG de Prácticas en empresa"/>
    <s v="1S"/>
    <n v="16563058"/>
    <s v="PELEGRÍN"/>
    <s v="BORONDO"/>
    <s v="JORGE"/>
    <s v="jopelegr"/>
    <s v="jorge.pelegrin@unirioja.es"/>
    <n v="0.6"/>
    <n v="0.6"/>
    <x v="0"/>
    <n v="534"/>
    <s v="CONTRATADO DOCTOR -TIPO 1"/>
    <s v="C01"/>
    <s v="TIEMPO COMPLETO"/>
    <s v="2015-04-23 00:00:00.0"/>
    <s v="null"/>
    <s v="LD100612"/>
    <s v="PROFESOR CONTRATADO DOCTOR- TIPO 1"/>
    <s v="R104"/>
    <x v="0"/>
    <n v="95"/>
    <s v="COMERCIALIZACIÓN E INVESTIGACIÓN DE MERCADOS"/>
  </r>
  <r>
    <x v="0"/>
    <n v="16572280"/>
    <s v="FCE"/>
    <n v="208"/>
    <s v="208G"/>
    <s v="GRUPO-A"/>
    <s v="Prácticas en empresa"/>
    <s v="GG"/>
    <s v="GRUPO GRANDE"/>
    <s v="208G"/>
    <s v="GG de Prácticas en empresa"/>
    <s v="GRUPO-A"/>
    <s v="GG de Prácticas en empresa"/>
    <s v="1S"/>
    <n v="16572280"/>
    <s v="GÓMEZ"/>
    <s v="VILLASCUERNA"/>
    <s v="JAIME"/>
    <s v="jagomev"/>
    <s v="jaime.gomez@unirioja.es"/>
    <n v="1"/>
    <n v="1"/>
    <x v="0"/>
    <n v="500"/>
    <s v="CATEDRATICO DE UNIVERSIDAD"/>
    <s v="C01"/>
    <s v="TIEMPO COMPLETO"/>
    <s v="2017-09-15 00:00:00.0"/>
    <s v="null"/>
    <s v="DF100336"/>
    <s v="CATEDRÁTICO DE UNIVERSIDAD"/>
    <s v="R104"/>
    <x v="0"/>
    <n v="650"/>
    <s v="ORGANIZACIÓN DE EMPRESAS"/>
  </r>
  <r>
    <x v="0"/>
    <n v="16581606"/>
    <s v="FCE"/>
    <n v="208"/>
    <s v="208G"/>
    <s v="GRUPO-A"/>
    <s v="Prácticas en empresa"/>
    <s v="GG"/>
    <s v="GRUPO GRANDE"/>
    <s v="208G"/>
    <s v="GG de Prácticas en empresa"/>
    <s v="GRUPO-A"/>
    <s v="GG de Prácticas en empresa"/>
    <s v="1S"/>
    <n v="16581606"/>
    <s v="SALAZAR"/>
    <s v="TERREROS"/>
    <s v="IDANA"/>
    <s v="idsalaza"/>
    <s v="idana.salazar@unirioja.es"/>
    <n v="0.8"/>
    <n v="0.8"/>
    <x v="0"/>
    <n v="536"/>
    <s v="PROFESOR INTERINO"/>
    <s v="C01"/>
    <s v="TIEMPO COMPLETO"/>
    <s v="2015-09-15 00:00:00.0"/>
    <s v="null"/>
    <s v="PI101024"/>
    <s v="PROFESOR CONTRATADO INTERINO"/>
    <s v="R104"/>
    <x v="0"/>
    <n v="650"/>
    <s v="ORGANIZACIÓN DE EMPRESAS"/>
  </r>
  <r>
    <x v="0"/>
    <n v="16594259"/>
    <s v="FCE"/>
    <n v="208"/>
    <s v="208G"/>
    <s v="GRUPO-A"/>
    <s v="Prácticas en empresa"/>
    <s v="GG"/>
    <s v="GRUPO GRANDE"/>
    <s v="208G"/>
    <s v="GG de Prácticas en empresa"/>
    <s v="GRUPO-A"/>
    <s v="GG de Prácticas en empresa"/>
    <s v="1S"/>
    <n v="16594259"/>
    <s v="JUANEDA"/>
    <s v="AYENSA"/>
    <s v="EMMA"/>
    <s v="ejuaneda"/>
    <s v="emma.juaneda@unirioja.es"/>
    <n v="0.6"/>
    <n v="0.6"/>
    <x v="1"/>
    <n v="536"/>
    <s v="PROFESOR INTERINO"/>
    <s v="C01"/>
    <s v="TIEMPO COMPLETO"/>
    <s v="2015-12-22 00:00:00.0"/>
    <s v="null"/>
    <s v="PI101025"/>
    <s v="PROFESOR CONTRATADO INTERINO"/>
    <s v="R104"/>
    <x v="0"/>
    <n v="650"/>
    <s v="ORGANIZACIÓN DE EMPRESAS"/>
  </r>
  <r>
    <x v="0"/>
    <n v="16802653"/>
    <s v="FCE"/>
    <n v="208"/>
    <s v="208G"/>
    <s v="GRUPO-A"/>
    <s v="Prácticas en empresa"/>
    <s v="GG"/>
    <s v="GRUPO GRANDE"/>
    <s v="208G"/>
    <s v="GG de Prácticas en empresa"/>
    <s v="GRUPO-A"/>
    <s v="GG de Prácticas en empresa"/>
    <s v="1S"/>
    <n v="16802653"/>
    <s v="MARÍN"/>
    <s v="VINUESA"/>
    <s v="LUZ MARÍA"/>
    <s v="lumarin"/>
    <s v="luz-maria.marin@unirioja.es"/>
    <n v="0.9"/>
    <n v="0.9"/>
    <x v="0"/>
    <n v="536"/>
    <s v="PROFESOR INTERINO"/>
    <s v="C01"/>
    <s v="TIEMPO COMPLETO"/>
    <s v="2016-09-15 00:00:00.0"/>
    <s v="null"/>
    <s v="PI101109"/>
    <s v="PROFESOR CONTRATADO INTERINO"/>
    <s v="R104"/>
    <x v="0"/>
    <n v="230"/>
    <s v="ECONOMÍA FINANCIERA Y CONTABILIDAD"/>
  </r>
  <r>
    <x v="0"/>
    <n v="72780423"/>
    <s v="FCE"/>
    <n v="208"/>
    <s v="208G"/>
    <s v="GRUPO-A"/>
    <s v="Prácticas en empresa"/>
    <s v="GG"/>
    <s v="GRUPO GRANDE"/>
    <s v="208G"/>
    <s v="GG de Prácticas en empresa"/>
    <s v="GRUPO-A"/>
    <s v="GG de Prácticas en empresa"/>
    <s v="1S"/>
    <n v="72780423"/>
    <s v="RIAÑO"/>
    <s v="GIL"/>
    <s v="CONSUELO"/>
    <s v="coriano"/>
    <s v="consuelo.riano@unirioja.es"/>
    <n v="0.8"/>
    <n v="0.8"/>
    <x v="1"/>
    <n v="504"/>
    <s v="PROFESOR TITULAR UNIVERSIDAD"/>
    <s v="01A"/>
    <s v="TIEMPO COMPLETO AMPLIADO"/>
    <s v="2018-09-17 00:00:00.0"/>
    <s v="null"/>
    <s v="DF31218"/>
    <s v="TITULAR DE UNIVERSIDAD"/>
    <s v="R104"/>
    <x v="0"/>
    <n v="95"/>
    <s v="COMERCIALIZACIÓN E INVESTIGACIÓN DE MERCADOS"/>
  </r>
  <r>
    <x v="0"/>
    <n v="72791252"/>
    <s v="FCE"/>
    <n v="208"/>
    <s v="208G"/>
    <s v="GRUPO-A"/>
    <s v="Prácticas en empresa"/>
    <s v="GG"/>
    <s v="GRUPO GRANDE"/>
    <s v="208G"/>
    <s v="GG de Prácticas en empresa"/>
    <s v="GRUPO-A"/>
    <s v="GG de Prácticas en empresa"/>
    <s v="1S"/>
    <n v="72791252"/>
    <s v="EGUIZÁBAL"/>
    <s v="MARÍN"/>
    <s v="FÁTIMA"/>
    <s v="faeguiza"/>
    <s v="fatima.eguizabal@unirioja.es"/>
    <n v="0.4"/>
    <n v="0.4"/>
    <x v="1"/>
    <n v="536"/>
    <s v="PROFESOR INTERINO"/>
    <s v="C01"/>
    <s v="TIEMPO COMPLETO"/>
    <s v="2018-09-27 00:00:00.0"/>
    <s v="2019-09-14 00:00:00.0"/>
    <s v="PI101417"/>
    <s v="PROFESOR CONTRATADO INTERINO"/>
    <s v="R104"/>
    <x v="0"/>
    <n v="225"/>
    <s v="ECONOMÍA APLICADA"/>
  </r>
  <r>
    <x v="0"/>
    <n v="31228810"/>
    <s v="FCE"/>
    <n v="209"/>
    <s v="209G"/>
    <s v="GRUPO-A"/>
    <s v="Contabilidad financiera y de sociedades"/>
    <s v="GG"/>
    <s v="GRUPO GRANDE"/>
    <s v="209G"/>
    <s v="GG de Contabilidad financiera y de sociedades"/>
    <s v="GRUPO-A"/>
    <s v="GG de Contabilidad financiera y de sociedades"/>
    <s v="1S"/>
    <n v="31228810"/>
    <s v="GONZÁLEZ"/>
    <s v="JIMÉNEZ"/>
    <s v="LUIS"/>
    <s v="lugonzal"/>
    <s v="luis.gonzalez@unirioja.es"/>
    <n v="4"/>
    <n v="4"/>
    <x v="1"/>
    <n v="504"/>
    <s v="PROFESOR TITULAR UNIVERSIDAD"/>
    <s v="01A"/>
    <s v="TIEMPO COMPLETO AMPLIADO"/>
    <s v="2012-09-01 00:00:00.0"/>
    <s v="null"/>
    <s v="DF100049"/>
    <s v="TITULAR DE UNIVERSIDAD"/>
    <s v="R104"/>
    <x v="0"/>
    <n v="230"/>
    <s v="ECONOMÍA FINANCIERA Y CONTABILIDAD"/>
  </r>
  <r>
    <x v="0"/>
    <n v="31228810"/>
    <s v="FCE"/>
    <n v="209"/>
    <s v="209R"/>
    <s v="GRUPO-A1"/>
    <s v="Contabilidad financiera y de sociedades"/>
    <s v="GR"/>
    <s v="GRUPO REDUCIDO"/>
    <s v="209R"/>
    <s v="GR de Contabilidad financiera y de sociedades"/>
    <s v="GRUPO-A1"/>
    <s v="GR de Contabilidad financiera y de sociedades"/>
    <s v="1S"/>
    <n v="31228810"/>
    <s v="GONZÁLEZ"/>
    <s v="JIMÉNEZ"/>
    <s v="LUIS"/>
    <s v="lugonzal"/>
    <s v="luis.gonzalez@unirioja.es"/>
    <n v="2"/>
    <n v="2"/>
    <x v="1"/>
    <n v="504"/>
    <s v="PROFESOR TITULAR UNIVERSIDAD"/>
    <s v="01A"/>
    <s v="TIEMPO COMPLETO AMPLIADO"/>
    <s v="2012-09-01 00:00:00.0"/>
    <s v="null"/>
    <s v="DF100049"/>
    <s v="TITULAR DE UNIVERSIDAD"/>
    <s v="R104"/>
    <x v="0"/>
    <n v="230"/>
    <s v="ECONOMÍA FINANCIERA Y CONTABILIDAD"/>
  </r>
  <r>
    <x v="0"/>
    <n v="16544280"/>
    <s v="FCE"/>
    <n v="210"/>
    <s v="210G"/>
    <s v="GRUPO-A"/>
    <s v="Control de gestión"/>
    <s v="GG"/>
    <s v="GRUPO GRANDE"/>
    <s v="210G"/>
    <s v="GG de Control de gestión"/>
    <s v="GRUPO-A"/>
    <s v="GG de Control de gestión"/>
    <s v="1S"/>
    <n v="16544280"/>
    <s v="AZCONA"/>
    <s v="CIRIZA"/>
    <s v="ESPERANZA"/>
    <s v="esazcona"/>
    <s v="esperanza.azcona@unirioja.es"/>
    <n v="4"/>
    <n v="4"/>
    <x v="1"/>
    <n v="506"/>
    <s v="PROFESOR TITULAR DE ESCUELA UNIVERSITARI"/>
    <s v="01A"/>
    <s v="TIEMPO COMPLETO AMPLIADO"/>
    <s v="2012-09-01 00:00:00.0"/>
    <s v="null"/>
    <s v="DF31215"/>
    <s v="TITULAR DE ESCUELAS UNIVERSITARIAS"/>
    <s v="R104"/>
    <x v="0"/>
    <n v="230"/>
    <s v="ECONOMÍA FINANCIERA Y CONTABILIDAD"/>
  </r>
  <r>
    <x v="0"/>
    <n v="16544280"/>
    <s v="FCE"/>
    <n v="210"/>
    <s v="210I"/>
    <s v="GRUPO-A1"/>
    <s v="Control de gestión"/>
    <s v="GI"/>
    <s v="GRUPO DE INFORMÁTICA"/>
    <s v="210I"/>
    <s v="Gi de Control de gestión"/>
    <s v="GRUPO-A1"/>
    <s v="GI de Control de gestión"/>
    <s v="1S"/>
    <n v="16544280"/>
    <s v="AZCONA"/>
    <s v="CIRIZA"/>
    <s v="ESPERANZA"/>
    <s v="esazcona"/>
    <s v="esperanza.azcona@unirioja.es"/>
    <n v="1"/>
    <n v="1"/>
    <x v="1"/>
    <n v="506"/>
    <s v="PROFESOR TITULAR DE ESCUELA UNIVERSITARI"/>
    <s v="01A"/>
    <s v="TIEMPO COMPLETO AMPLIADO"/>
    <s v="2012-09-01 00:00:00.0"/>
    <s v="null"/>
    <s v="DF31215"/>
    <s v="TITULAR DE ESCUELAS UNIVERSITARIAS"/>
    <s v="R104"/>
    <x v="0"/>
    <n v="230"/>
    <s v="ECONOMÍA FINANCIERA Y CONTABILIDAD"/>
  </r>
  <r>
    <x v="0"/>
    <n v="16544280"/>
    <s v="FCE"/>
    <n v="210"/>
    <s v="210R"/>
    <s v="GRUPO-A1"/>
    <s v="Control de gestión"/>
    <s v="GR"/>
    <s v="GRUPO REDUCIDO"/>
    <s v="210R"/>
    <s v="GR de Control de gestión"/>
    <s v="GRUPO-A1"/>
    <s v="GR de Control de gestión"/>
    <s v="1S"/>
    <n v="16544280"/>
    <s v="AZCONA"/>
    <s v="CIRIZA"/>
    <s v="ESPERANZA"/>
    <s v="esazcona"/>
    <s v="esperanza.azcona@unirioja.es"/>
    <n v="1"/>
    <n v="1"/>
    <x v="1"/>
    <n v="506"/>
    <s v="PROFESOR TITULAR DE ESCUELA UNIVERSITARI"/>
    <s v="01A"/>
    <s v="TIEMPO COMPLETO AMPLIADO"/>
    <s v="2012-09-01 00:00:00.0"/>
    <s v="null"/>
    <s v="DF31215"/>
    <s v="TITULAR DE ESCUELAS UNIVERSITARIAS"/>
    <s v="R104"/>
    <x v="0"/>
    <n v="230"/>
    <s v="ECONOMÍA FINANCIERA Y CONTABILIDAD"/>
  </r>
  <r>
    <x v="0"/>
    <n v="18033042"/>
    <s v="FCE"/>
    <n v="211"/>
    <s v="211G"/>
    <s v="GRUPO-A"/>
    <s v="Sistemas de información contable"/>
    <s v="GG"/>
    <s v="GRUPO GRANDE"/>
    <s v="211G"/>
    <s v="GG de Sistemas de información contable"/>
    <s v="GRUPO-A"/>
    <s v="GG de Sistemas de información contable"/>
    <s v="1S"/>
    <n v="18033042"/>
    <s v="BLANCO"/>
    <s v="PASCUAL"/>
    <s v="LUIS"/>
    <s v="lublanco"/>
    <s v="luis.blanco@unirioja.es"/>
    <n v="4"/>
    <n v="4"/>
    <x v="0"/>
    <n v="534"/>
    <s v="CONTRATADO DOCTOR -TIPO 1"/>
    <s v="C01"/>
    <s v="TIEMPO COMPLETO"/>
    <s v="2011-07-29 00:00:00.0"/>
    <s v="null"/>
    <s v="PI100783"/>
    <s v="PROFESOR CONTRATADO DOCTOR"/>
    <s v="R104"/>
    <x v="0"/>
    <n v="230"/>
    <s v="ECONOMÍA FINANCIERA Y CONTABILIDAD"/>
  </r>
  <r>
    <x v="0"/>
    <n v="18033042"/>
    <s v="FCE"/>
    <n v="211"/>
    <s v="211I"/>
    <s v="GRUPO-A1"/>
    <s v="Sistemas de información contable"/>
    <s v="GI"/>
    <s v="GRUPO DE INFORMÁTICA"/>
    <s v="211I"/>
    <s v="GI de Sistemas de información contable"/>
    <s v="GRUPO-A1"/>
    <s v="GI de Sistemas de información contable"/>
    <s v="1S"/>
    <n v="18033042"/>
    <s v="BLANCO"/>
    <s v="PASCUAL"/>
    <s v="LUIS"/>
    <s v="lublanco"/>
    <s v="luis.blanco@unirioja.es"/>
    <n v="2"/>
    <n v="2"/>
    <x v="0"/>
    <n v="534"/>
    <s v="CONTRATADO DOCTOR -TIPO 1"/>
    <s v="C01"/>
    <s v="TIEMPO COMPLETO"/>
    <s v="2011-07-29 00:00:00.0"/>
    <s v="null"/>
    <s v="PI100783"/>
    <s v="PROFESOR CONTRATADO DOCTOR"/>
    <s v="R104"/>
    <x v="0"/>
    <n v="230"/>
    <s v="ECONOMÍA FINANCIERA Y CONTABILIDAD"/>
  </r>
  <r>
    <x v="0"/>
    <n v="18033042"/>
    <s v="FCE"/>
    <n v="211"/>
    <s v="211I"/>
    <s v="GRUPO-A2"/>
    <s v="Sistemas de información contable"/>
    <s v="GI"/>
    <s v="GRUPO DE INFORMÁTICA"/>
    <s v="211I"/>
    <s v="GI de Sistemas de información contable"/>
    <s v="GRUPO-A2"/>
    <s v="GI de Sistemas de información contable"/>
    <s v="1S"/>
    <n v="18033042"/>
    <s v="BLANCO"/>
    <s v="PASCUAL"/>
    <s v="LUIS"/>
    <s v="lublanco"/>
    <s v="luis.blanco@unirioja.es"/>
    <n v="2"/>
    <n v="2"/>
    <x v="0"/>
    <n v="534"/>
    <s v="CONTRATADO DOCTOR -TIPO 1"/>
    <s v="C01"/>
    <s v="TIEMPO COMPLETO"/>
    <s v="2011-07-29 00:00:00.0"/>
    <s v="null"/>
    <s v="PI100783"/>
    <s v="PROFESOR CONTRATADO DOCTOR"/>
    <s v="R104"/>
    <x v="0"/>
    <n v="230"/>
    <s v="ECONOMÍA FINANCIERA Y CONTABILIDAD"/>
  </r>
  <r>
    <x v="0"/>
    <n v="16544145"/>
    <s v="FCE"/>
    <n v="212"/>
    <s v="212G"/>
    <s v="GRUPO-A"/>
    <s v="Gestión de riesgos financieros"/>
    <s v="GG"/>
    <s v="GRUPO GRANDE"/>
    <s v="212G"/>
    <s v="GG de Gestión de riesgos financieros"/>
    <s v="GRUPO-A"/>
    <s v="GG de Gestión de riesgos financieros"/>
    <s v="1S"/>
    <n v="16544145"/>
    <s v="ACEDO"/>
    <s v="RAMÍREZ"/>
    <s v="MIGUEL ANGEL"/>
    <s v="miacedo"/>
    <s v="miguel-angel.acedo@unirioja.es"/>
    <n v="0"/>
    <n v="0"/>
    <x v="0"/>
    <n v="504"/>
    <s v="PROFESOR TITULAR UNIVERSIDAD"/>
    <s v="C01"/>
    <s v="TIEMPO COMPLETO"/>
    <s v="2018-11-26 00:00:00.0"/>
    <s v="null"/>
    <s v="DF31207"/>
    <s v="PROFESOR TITULAR DE UNIVERSIDAD"/>
    <s v="R104"/>
    <x v="0"/>
    <n v="230"/>
    <s v="ECONOMÍA FINANCIERA Y CONTABILIDAD"/>
  </r>
  <r>
    <x v="0"/>
    <n v="72793905"/>
    <s v="FCE"/>
    <n v="212"/>
    <s v="212G"/>
    <s v="GRUPO-A"/>
    <s v="Gestión de riesgos financieros"/>
    <s v="GG"/>
    <s v="GRUPO GRANDE"/>
    <s v="212G"/>
    <s v="GG de Gestión de riesgos financieros"/>
    <s v="GRUPO-A"/>
    <s v="GG de Gestión de riesgos financieros"/>
    <s v="1S"/>
    <n v="72793905"/>
    <s v="DÍAZ"/>
    <s v="MENDOZA"/>
    <s v="ANA CARMEN"/>
    <s v="andiazm"/>
    <s v="ana-carmen.diaz@unirioja.es"/>
    <n v="4"/>
    <n v="4"/>
    <x v="1"/>
    <n v="536"/>
    <s v="PROFESOR INTERINO"/>
    <s v="C01"/>
    <s v="TIEMPO COMPLETO"/>
    <s v="2017-09-15 00:00:00.0"/>
    <s v="null"/>
    <s v="PI101238"/>
    <s v="PROFESOR CONTRATADO INTERINO"/>
    <s v="R104"/>
    <x v="0"/>
    <n v="230"/>
    <s v="ECONOMÍA FINANCIERA Y CONTABILIDAD"/>
  </r>
  <r>
    <x v="0"/>
    <n v="72793905"/>
    <s v="FCE"/>
    <n v="212"/>
    <s v="212I"/>
    <s v="GRUPO-A1"/>
    <s v="Gestión de riesgos financieros"/>
    <s v="GI"/>
    <s v="GRUPO DE INFORMÁTICA"/>
    <s v="212I"/>
    <s v="GI de Gestión de riesgos financieros"/>
    <s v="GRUPO-A1"/>
    <s v="GI de Gestión de riesgos financieros"/>
    <s v="1S"/>
    <n v="72793905"/>
    <s v="DÍAZ"/>
    <s v="MENDOZA"/>
    <s v="ANA CARMEN"/>
    <s v="andiazm"/>
    <s v="ana-carmen.diaz@unirioja.es"/>
    <n v="2"/>
    <n v="2"/>
    <x v="1"/>
    <n v="536"/>
    <s v="PROFESOR INTERINO"/>
    <s v="C01"/>
    <s v="TIEMPO COMPLETO"/>
    <s v="2017-09-15 00:00:00.0"/>
    <s v="null"/>
    <s v="PI101238"/>
    <s v="PROFESOR CONTRATADO INTERINO"/>
    <s v="R104"/>
    <x v="0"/>
    <n v="230"/>
    <s v="ECONOMÍA FINANCIERA Y CONTABILIDAD"/>
  </r>
  <r>
    <x v="0"/>
    <n v="72793905"/>
    <s v="FCE"/>
    <n v="212"/>
    <s v="212I"/>
    <s v="GRUPO-A2"/>
    <s v="Gestión de riesgos financieros"/>
    <s v="GI"/>
    <s v="GRUPO DE INFORMÁTICA"/>
    <s v="212I"/>
    <s v="GI de Gestión de riesgos financieros"/>
    <s v="GRUPO-A2"/>
    <s v="GI de Gestión de riesgos financieros"/>
    <s v="1S"/>
    <n v="72793905"/>
    <s v="DÍAZ"/>
    <s v="MENDOZA"/>
    <s v="ANA CARMEN"/>
    <s v="andiazm"/>
    <s v="ana-carmen.diaz@unirioja.es"/>
    <n v="2"/>
    <n v="2"/>
    <x v="1"/>
    <n v="536"/>
    <s v="PROFESOR INTERINO"/>
    <s v="C01"/>
    <s v="TIEMPO COMPLETO"/>
    <s v="2017-09-15 00:00:00.0"/>
    <s v="null"/>
    <s v="PI101238"/>
    <s v="PROFESOR CONTRATADO INTERINO"/>
    <s v="R104"/>
    <x v="0"/>
    <n v="230"/>
    <s v="ECONOMÍA FINANCIERA Y CONTABILIDAD"/>
  </r>
  <r>
    <x v="0"/>
    <n v="16530052"/>
    <s v="FCE"/>
    <n v="213"/>
    <s v="213G"/>
    <s v="GRUPO-A"/>
    <s v="Creación y desarrollo de la empresa"/>
    <s v="GG"/>
    <s v="GRUPO GRANDE"/>
    <s v="213G"/>
    <s v="GG de Creación y desarrollo de la empresa"/>
    <s v="GRUPO-A"/>
    <s v="GG de Creación y desarrollo de la empresa"/>
    <s v="2S"/>
    <n v="16530052"/>
    <s v="AYALA"/>
    <s v="CALVO"/>
    <s v="JUAN CARLOS"/>
    <s v="juayala"/>
    <s v="juan-carlos.ayala@unirioja.es"/>
    <n v="1.5"/>
    <n v="1.5"/>
    <x v="0"/>
    <n v="500"/>
    <s v="CATEDRATICO DE UNIVERSIDAD"/>
    <s v="C01"/>
    <s v="TIEMPO COMPLETO"/>
    <s v="2016-09-15 00:00:00.0"/>
    <s v="null"/>
    <s v="DF31196"/>
    <s v="CATEDRÁTICO DE UNIVERSIDAD"/>
    <s v="R104"/>
    <x v="0"/>
    <n v="230"/>
    <s v="ECONOMÍA FINANCIERA Y CONTABILIDAD"/>
  </r>
  <r>
    <x v="0"/>
    <n v="16542461"/>
    <s v="FCE"/>
    <n v="213"/>
    <s v="213G"/>
    <s v="GRUPO-A"/>
    <s v="Creación y desarrollo de la empresa"/>
    <s v="GG"/>
    <s v="GRUPO GRANDE"/>
    <s v="213G"/>
    <s v="GG de Creación y desarrollo de la empresa"/>
    <s v="GRUPO-A"/>
    <s v="GG de Creación y desarrollo de la empresa"/>
    <s v="2S"/>
    <n v="16542461"/>
    <s v="CASTRESANA"/>
    <s v="RUIZ CARRILLO"/>
    <s v="JOSÉ IGNACIO"/>
    <s v="jocastre"/>
    <s v="jignacio.castresana@unirioja.es"/>
    <n v="1.5"/>
    <n v="1.5"/>
    <x v="0"/>
    <n v="504"/>
    <s v="PROFESOR TITULAR UNIVERSIDAD"/>
    <s v="01A"/>
    <s v="TIEMPO COMPLETO AMPLIADO"/>
    <s v="2012-09-01 00:00:00.0"/>
    <s v="null"/>
    <s v="DF31294"/>
    <s v="TITULAR DE UNIVERSIDAD"/>
    <s v="R104"/>
    <x v="0"/>
    <n v="650"/>
    <s v="ORGANIZACIÓN DE EMPRESAS"/>
  </r>
  <r>
    <x v="0"/>
    <n v="16557181"/>
    <s v="FCE"/>
    <n v="213"/>
    <s v="213G"/>
    <s v="GRUPO-A"/>
    <s v="Creación y desarrollo de la empresa"/>
    <s v="GG"/>
    <s v="GRUPO GRANDE"/>
    <s v="213G"/>
    <s v="GG de Creación y desarrollo de la empresa"/>
    <s v="GRUPO-A"/>
    <s v="GG de Creación y desarrollo de la empresa"/>
    <s v="2S"/>
    <n v="16557181"/>
    <s v="PELEGRÍN"/>
    <s v="BORONDO"/>
    <s v="JULIO ENRIQUE"/>
    <s v="jupelegr"/>
    <s v="julio-enrique.pelegrin@unirioja.es"/>
    <n v="1"/>
    <n v="1"/>
    <x v="1"/>
    <n v="532"/>
    <s v="LABORAL DOCENTE-ASOCIADO"/>
    <s v="P06"/>
    <s v="TIEMPO PARCIAL (6+6 HORAS)"/>
    <s v="2017-09-15 00:00:00.0"/>
    <s v="2019-09-14 00:00:00.0"/>
    <s v="PI101234"/>
    <s v="PROFESOR ASOCIADO"/>
    <s v="R104"/>
    <x v="0"/>
    <n v="95"/>
    <s v="COMERCIALIZACIÓN E INVESTIGACIÓN DE MERCADOS"/>
  </r>
  <r>
    <x v="0"/>
    <n v="16530052"/>
    <s v="FCE"/>
    <n v="213"/>
    <s v="213I"/>
    <s v="GRUPO-A1"/>
    <s v="Creación y desarrollo de la empresa"/>
    <s v="GI"/>
    <s v="GRUPO DE INFORMÁTICA"/>
    <s v="213I"/>
    <s v="GI de Creación y desarrollo de la empresa"/>
    <s v="GRUPO-A1"/>
    <s v="GI de Creación y desarrollo de la empresa"/>
    <s v="2S"/>
    <n v="16530052"/>
    <s v="AYALA"/>
    <s v="CALVO"/>
    <s v="JUAN CARLOS"/>
    <s v="juayala"/>
    <s v="juan-carlos.ayala@unirioja.es"/>
    <n v="0.75"/>
    <n v="0.75"/>
    <x v="0"/>
    <n v="500"/>
    <s v="CATEDRATICO DE UNIVERSIDAD"/>
    <s v="C01"/>
    <s v="TIEMPO COMPLETO"/>
    <s v="2016-09-15 00:00:00.0"/>
    <s v="null"/>
    <s v="DF31196"/>
    <s v="CATEDRÁTICO DE UNIVERSIDAD"/>
    <s v="R104"/>
    <x v="0"/>
    <n v="230"/>
    <s v="ECONOMÍA FINANCIERA Y CONTABILIDAD"/>
  </r>
  <r>
    <x v="0"/>
    <n v="16542461"/>
    <s v="FCE"/>
    <n v="213"/>
    <s v="213I"/>
    <s v="GRUPO-A1"/>
    <s v="Creación y desarrollo de la empresa"/>
    <s v="GI"/>
    <s v="GRUPO DE INFORMÁTICA"/>
    <s v="213I"/>
    <s v="GI de Creación y desarrollo de la empresa"/>
    <s v="GRUPO-A1"/>
    <s v="GI de Creación y desarrollo de la empresa"/>
    <s v="2S"/>
    <n v="16542461"/>
    <s v="CASTRESANA"/>
    <s v="RUIZ CARRILLO"/>
    <s v="JOSÉ IGNACIO"/>
    <s v="jocastre"/>
    <s v="jignacio.castresana@unirioja.es"/>
    <n v="1"/>
    <n v="1"/>
    <x v="0"/>
    <n v="504"/>
    <s v="PROFESOR TITULAR UNIVERSIDAD"/>
    <s v="01A"/>
    <s v="TIEMPO COMPLETO AMPLIADO"/>
    <s v="2012-09-01 00:00:00.0"/>
    <s v="null"/>
    <s v="DF31294"/>
    <s v="TITULAR DE UNIVERSIDAD"/>
    <s v="R104"/>
    <x v="0"/>
    <n v="650"/>
    <s v="ORGANIZACIÓN DE EMPRESAS"/>
  </r>
  <r>
    <x v="0"/>
    <n v="16557181"/>
    <s v="FCE"/>
    <n v="213"/>
    <s v="213I"/>
    <s v="GRUPO-A1"/>
    <s v="Creación y desarrollo de la empresa"/>
    <s v="GI"/>
    <s v="GRUPO DE INFORMÁTICA"/>
    <s v="213I"/>
    <s v="GI de Creación y desarrollo de la empresa"/>
    <s v="GRUPO-A1"/>
    <s v="GI de Creación y desarrollo de la empresa"/>
    <s v="2S"/>
    <n v="16557181"/>
    <s v="PELEGRÍN"/>
    <s v="BORONDO"/>
    <s v="JULIO ENRIQUE"/>
    <s v="jupelegr"/>
    <s v="julio-enrique.pelegrin@unirioja.es"/>
    <n v="0.25"/>
    <n v="0.25"/>
    <x v="1"/>
    <n v="532"/>
    <s v="LABORAL DOCENTE-ASOCIADO"/>
    <s v="P06"/>
    <s v="TIEMPO PARCIAL (6+6 HORAS)"/>
    <s v="2017-09-15 00:00:00.0"/>
    <s v="2019-09-14 00:00:00.0"/>
    <s v="PI101234"/>
    <s v="PROFESOR ASOCIADO"/>
    <s v="R104"/>
    <x v="0"/>
    <n v="95"/>
    <s v="COMERCIALIZACIÓN E INVESTIGACIÓN DE MERCADOS"/>
  </r>
  <r>
    <x v="0"/>
    <n v="16530052"/>
    <s v="FCE"/>
    <n v="213"/>
    <s v="213I"/>
    <s v="GRUPO-A2"/>
    <s v="Creación y desarrollo de la empresa"/>
    <s v="GI"/>
    <s v="GRUPO DE INFORMÁTICA"/>
    <s v="213I"/>
    <s v="GI de Creación y desarrollo de la empresa"/>
    <s v="GRUPO-A2"/>
    <s v="GI de Creación y desarrollo de la empresa"/>
    <s v="2S"/>
    <n v="16530052"/>
    <s v="AYALA"/>
    <s v="CALVO"/>
    <s v="JUAN CARLOS"/>
    <s v="juayala"/>
    <s v="juan-carlos.ayala@unirioja.es"/>
    <n v="0.75"/>
    <n v="0.75"/>
    <x v="0"/>
    <n v="500"/>
    <s v="CATEDRATICO DE UNIVERSIDAD"/>
    <s v="C01"/>
    <s v="TIEMPO COMPLETO"/>
    <s v="2016-09-15 00:00:00.0"/>
    <s v="null"/>
    <s v="DF31196"/>
    <s v="CATEDRÁTICO DE UNIVERSIDAD"/>
    <s v="R104"/>
    <x v="0"/>
    <n v="230"/>
    <s v="ECONOMÍA FINANCIERA Y CONTABILIDAD"/>
  </r>
  <r>
    <x v="0"/>
    <n v="16557181"/>
    <s v="FCE"/>
    <n v="213"/>
    <s v="213I"/>
    <s v="GRUPO-A2"/>
    <s v="Creación y desarrollo de la empresa"/>
    <s v="GI"/>
    <s v="GRUPO DE INFORMÁTICA"/>
    <s v="213I"/>
    <s v="GI de Creación y desarrollo de la empresa"/>
    <s v="GRUPO-A2"/>
    <s v="GI de Creación y desarrollo de la empresa"/>
    <s v="2S"/>
    <n v="16557181"/>
    <s v="PELEGRÍN"/>
    <s v="BORONDO"/>
    <s v="JULIO ENRIQUE"/>
    <s v="jupelegr"/>
    <s v="julio-enrique.pelegrin@unirioja.es"/>
    <n v="1.25"/>
    <n v="1.25"/>
    <x v="1"/>
    <n v="532"/>
    <s v="LABORAL DOCENTE-ASOCIADO"/>
    <s v="P06"/>
    <s v="TIEMPO PARCIAL (6+6 HORAS)"/>
    <s v="2017-09-15 00:00:00.0"/>
    <s v="2019-09-14 00:00:00.0"/>
    <s v="PI101234"/>
    <s v="PROFESOR ASOCIADO"/>
    <s v="R104"/>
    <x v="0"/>
    <n v="95"/>
    <s v="COMERCIALIZACIÓN E INVESTIGACIÓN DE MERCADOS"/>
  </r>
  <r>
    <x v="0"/>
    <n v="16594506"/>
    <s v="FCE"/>
    <n v="214"/>
    <s v="214G"/>
    <s v="GRUPO-A"/>
    <s v="Dirección de la innovación"/>
    <s v="GG"/>
    <s v="GRUPO GRANDE"/>
    <s v="214G"/>
    <s v="GG de Dirección de la innovación"/>
    <s v="GRUPO-A"/>
    <s v="GG de Dirección de la innovación"/>
    <s v="1S"/>
    <n v="16594506"/>
    <s v="VARGAS"/>
    <s v="MONTOYA"/>
    <s v="PILAR"/>
    <s v="pivargas"/>
    <s v="pilar.vargas@unirioja.es"/>
    <n v="2"/>
    <n v="2"/>
    <x v="1"/>
    <n v="504"/>
    <s v="PROFESOR TITULAR UNIVERSIDAD"/>
    <s v="C01"/>
    <s v="TIEMPO COMPLETO"/>
    <s v="2018-11-26 00:00:00.0"/>
    <s v="null"/>
    <s v="DF100362"/>
    <s v="PROFESOR TITULAR DE UNIVERSIDAD"/>
    <s v="R104"/>
    <x v="0"/>
    <n v="650"/>
    <s v="ORGANIZACIÓN DE EMPRESAS"/>
  </r>
  <r>
    <x v="0"/>
    <n v="72780209"/>
    <s v="FCE"/>
    <n v="214"/>
    <s v="214G"/>
    <s v="GRUPO-A"/>
    <s v="Dirección de la innovación"/>
    <s v="GG"/>
    <s v="GRUPO GRANDE"/>
    <s v="214G"/>
    <s v="GG de Dirección de la innovación"/>
    <s v="GRUPO-A"/>
    <s v="GG de Dirección de la innovación"/>
    <s v="1S"/>
    <n v="72780209"/>
    <s v="JIMÉNEZ"/>
    <s v="GALÁN"/>
    <s v="EDUARDO MIGUEL"/>
    <s v="emjimeneg"/>
    <s v="eduardo.jimenez@unirioja.es"/>
    <n v="2"/>
    <n v="2"/>
    <x v="1"/>
    <n v="532"/>
    <s v="LABORAL DOCENTE-ASOCIADO"/>
    <s v="P02"/>
    <s v="TIEMPO PARCIAL (2+2 HORAS)"/>
    <s v="2018-09-24 00:00:00.0"/>
    <s v="2019-09-14 00:00:00.0"/>
    <s v="PI101416"/>
    <s v="PROFESOR ASOCIADO"/>
    <s v="R104"/>
    <x v="0"/>
    <n v="650"/>
    <s v="ORGANIZACIÓN DE EMPRESAS"/>
  </r>
  <r>
    <x v="0"/>
    <n v="72780209"/>
    <s v="FCE"/>
    <n v="214"/>
    <s v="214R"/>
    <s v="GRUPO-A1"/>
    <s v="Dirección de la innovación"/>
    <s v="GR"/>
    <s v="GRUPO REDUCIDO"/>
    <s v="214R"/>
    <s v="GR de Dirección de la innovación"/>
    <s v="GRUPO-A1"/>
    <s v="GR de Dirección de la innovación"/>
    <s v="1S"/>
    <n v="72780209"/>
    <s v="JIMÉNEZ"/>
    <s v="GALÁN"/>
    <s v="EDUARDO MIGUEL"/>
    <s v="emjimeneg"/>
    <s v="eduardo.jimenez@unirioja.es"/>
    <n v="2"/>
    <n v="2"/>
    <x v="1"/>
    <n v="532"/>
    <s v="LABORAL DOCENTE-ASOCIADO"/>
    <s v="P02"/>
    <s v="TIEMPO PARCIAL (2+2 HORAS)"/>
    <s v="2018-09-24 00:00:00.0"/>
    <s v="2019-09-14 00:00:00.0"/>
    <s v="PI101416"/>
    <s v="PROFESOR ASOCIADO"/>
    <s v="R104"/>
    <x v="0"/>
    <n v="650"/>
    <s v="ORGANIZACIÓN DE EMPRESAS"/>
  </r>
  <r>
    <x v="0"/>
    <n v="16594259"/>
    <s v="FCE"/>
    <n v="215"/>
    <s v="215G"/>
    <s v="GRUPO-A"/>
    <s v="Dirección de organizaciones no lucrativas"/>
    <s v="GG"/>
    <s v="GRUPO GRANDE"/>
    <s v="215G"/>
    <s v="GG de Dirección de organizaciones no lucrativas"/>
    <s v="GRUPO-A"/>
    <s v="GG de Dirección de organizaciones no lucrativas"/>
    <s v="1S"/>
    <n v="16594259"/>
    <s v="JUANEDA"/>
    <s v="AYENSA"/>
    <s v="EMMA"/>
    <s v="ejuaneda"/>
    <s v="emma.juaneda@unirioja.es"/>
    <n v="4"/>
    <n v="4"/>
    <x v="1"/>
    <n v="536"/>
    <s v="PROFESOR INTERINO"/>
    <s v="C01"/>
    <s v="TIEMPO COMPLETO"/>
    <s v="2015-12-22 00:00:00.0"/>
    <s v="null"/>
    <s v="PI101025"/>
    <s v="PROFESOR CONTRATADO INTERINO"/>
    <s v="R104"/>
    <x v="0"/>
    <n v="650"/>
    <s v="ORGANIZACIÓN DE EMPRESAS"/>
  </r>
  <r>
    <x v="0"/>
    <n v="16594259"/>
    <s v="FCE"/>
    <n v="215"/>
    <s v="215R"/>
    <s v="GRUPO-A1"/>
    <s v="Dirección de organizaciones no lucrativas"/>
    <s v="GR"/>
    <s v="GRUPO REDUCIDO"/>
    <s v="215R"/>
    <s v="GR de Dirección de organizaciones no lucrativas"/>
    <s v="GRUPO-A1"/>
    <s v="GR de Dirección de organizaciones no lucrativas"/>
    <s v="1S"/>
    <n v="16594259"/>
    <s v="JUANEDA"/>
    <s v="AYENSA"/>
    <s v="EMMA"/>
    <s v="ejuaneda"/>
    <s v="emma.juaneda@unirioja.es"/>
    <n v="2"/>
    <n v="2"/>
    <x v="1"/>
    <n v="536"/>
    <s v="PROFESOR INTERINO"/>
    <s v="C01"/>
    <s v="TIEMPO COMPLETO"/>
    <s v="2015-12-22 00:00:00.0"/>
    <s v="null"/>
    <s v="PI101025"/>
    <s v="PROFESOR CONTRATADO INTERINO"/>
    <s v="R104"/>
    <x v="0"/>
    <n v="650"/>
    <s v="ORGANIZACIÓN DE EMPRESAS"/>
  </r>
  <r>
    <x v="0"/>
    <n v="16517184"/>
    <s v="FCE"/>
    <n v="216"/>
    <s v="216G"/>
    <s v="GRUPO-A"/>
    <s v="Dirección y toma de decisiones"/>
    <s v="GG"/>
    <s v="GRUPO GRANDE"/>
    <s v="216G"/>
    <s v="GG de Dirección y toma de decisiones"/>
    <s v="GRUPO-A"/>
    <s v="GG de Dirección y toma de decisiones"/>
    <s v="1S"/>
    <n v="16517184"/>
    <s v="JUÁREZ"/>
    <s v="CASTELLÓ"/>
    <s v="CARMELO ARTURO"/>
    <s v="cajuarez"/>
    <s v="carmelo.juarez@unirioja.es"/>
    <n v="4"/>
    <n v="4"/>
    <x v="0"/>
    <n v="504"/>
    <s v="PROFESOR TITULAR UNIVERSIDAD"/>
    <s v="C01"/>
    <s v="TIEMPO COMPLETO"/>
    <s v="2013-09-13 00:00:00.0"/>
    <s v="null"/>
    <s v="DF31303"/>
    <s v="TITULAR DE UNIVERSIDAD"/>
    <s v="R104"/>
    <x v="0"/>
    <n v="650"/>
    <s v="ORGANIZACIÓN DE EMPRESAS"/>
  </r>
  <r>
    <x v="0"/>
    <n v="16517184"/>
    <s v="FCE"/>
    <n v="216"/>
    <s v="216I"/>
    <s v="GRUPO-A1"/>
    <s v="Dirección y toma de decisiones"/>
    <s v="GI"/>
    <s v="GRUPO DE INFORMÁTICA"/>
    <s v="216I"/>
    <s v="GI de Dirección y toma de decisiones"/>
    <s v="GRUPO-A1"/>
    <s v="GI de Dirección y toma de decisiones"/>
    <s v="1S"/>
    <n v="16517184"/>
    <s v="JUÁREZ"/>
    <s v="CASTELLÓ"/>
    <s v="CARMELO ARTURO"/>
    <s v="cajuarez"/>
    <s v="carmelo.juarez@unirioja.es"/>
    <n v="0.5"/>
    <n v="0.5"/>
    <x v="0"/>
    <n v="504"/>
    <s v="PROFESOR TITULAR UNIVERSIDAD"/>
    <s v="C01"/>
    <s v="TIEMPO COMPLETO"/>
    <s v="2013-09-13 00:00:00.0"/>
    <s v="null"/>
    <s v="DF31303"/>
    <s v="TITULAR DE UNIVERSIDAD"/>
    <s v="R104"/>
    <x v="0"/>
    <n v="650"/>
    <s v="ORGANIZACIÓN DE EMPRESAS"/>
  </r>
  <r>
    <x v="0"/>
    <n v="16517184"/>
    <s v="FCE"/>
    <n v="216"/>
    <s v="216R"/>
    <s v="GRUPO-A1"/>
    <s v="Dirección y toma de decisiones"/>
    <s v="GR"/>
    <s v="GRUPO REDUCIDO"/>
    <s v="216R"/>
    <s v="GR de Dirección y toma de decisiones"/>
    <s v="GRUPO-A1"/>
    <s v="GR de Dirección y toma de decisiones"/>
    <s v="1S"/>
    <n v="16517184"/>
    <s v="JUÁREZ"/>
    <s v="CASTELLÓ"/>
    <s v="CARMELO ARTURO"/>
    <s v="cajuarez"/>
    <s v="carmelo.juarez@unirioja.es"/>
    <n v="1.5"/>
    <n v="1.5"/>
    <x v="0"/>
    <n v="504"/>
    <s v="PROFESOR TITULAR UNIVERSIDAD"/>
    <s v="C01"/>
    <s v="TIEMPO COMPLETO"/>
    <s v="2013-09-13 00:00:00.0"/>
    <s v="null"/>
    <s v="DF31303"/>
    <s v="TITULAR DE UNIVERSIDAD"/>
    <s v="R104"/>
    <x v="0"/>
    <n v="650"/>
    <s v="ORGANIZACIÓN DE EMPRESAS"/>
  </r>
  <r>
    <x v="0"/>
    <n v="16551895"/>
    <s v="FCE"/>
    <n v="217"/>
    <s v="217G"/>
    <s v="GRUPO-A"/>
    <s v="Estrategia corporativa"/>
    <s v="GG"/>
    <s v="GRUPO GRANDE"/>
    <s v="217G"/>
    <s v="GG de Estrategia corporativa"/>
    <s v="GRUPO-A"/>
    <s v="GG de Estrategia corporativa"/>
    <s v="1S"/>
    <n v="16551895"/>
    <s v="SALINAS"/>
    <s v="ZÁRATE"/>
    <s v="RODOLFO"/>
    <s v="rosalina"/>
    <s v="rodolfo.salinas@unirioja.es"/>
    <n v="4"/>
    <n v="4"/>
    <x v="1"/>
    <n v="504"/>
    <s v="PROFESOR TITULAR UNIVERSIDAD"/>
    <s v="01A"/>
    <s v="TIEMPO COMPLETO AMPLIADO"/>
    <s v="2012-09-01 00:00:00.0"/>
    <s v="null"/>
    <s v="DF100088"/>
    <s v="PROFESOR TITULAR DE UNIVERSIDAD"/>
    <s v="R104"/>
    <x v="0"/>
    <n v="650"/>
    <s v="ORGANIZACIÓN DE EMPRESAS"/>
  </r>
  <r>
    <x v="0"/>
    <n v="16551895"/>
    <s v="FCE"/>
    <n v="217"/>
    <s v="217R"/>
    <s v="GRUPO-A1"/>
    <s v="Estrategia corporativa"/>
    <s v="GR"/>
    <s v="GRUPO REDUCIDO"/>
    <s v="217R"/>
    <s v="GR de Estrategia corporativa"/>
    <s v="GRUPO-A1"/>
    <s v="GR de Estrategia corporativa"/>
    <s v="1S"/>
    <n v="16551895"/>
    <s v="SALINAS"/>
    <s v="ZÁRATE"/>
    <s v="RODOLFO"/>
    <s v="rosalina"/>
    <s v="rodolfo.salinas@unirioja.es"/>
    <n v="2"/>
    <n v="2"/>
    <x v="1"/>
    <n v="504"/>
    <s v="PROFESOR TITULAR UNIVERSIDAD"/>
    <s v="01A"/>
    <s v="TIEMPO COMPLETO AMPLIADO"/>
    <s v="2012-09-01 00:00:00.0"/>
    <s v="null"/>
    <s v="DF100088"/>
    <s v="PROFESOR TITULAR DE UNIVERSIDAD"/>
    <s v="R104"/>
    <x v="0"/>
    <n v="650"/>
    <s v="ORGANIZACIÓN DE EMPRESAS"/>
  </r>
  <r>
    <x v="0"/>
    <n v="16551895"/>
    <s v="FCE"/>
    <n v="217"/>
    <s v="217R"/>
    <s v="GRUPO-A2"/>
    <s v="Estrategia corporativa"/>
    <s v="GR"/>
    <s v="GRUPO REDUCIDO"/>
    <s v="217R"/>
    <s v="GR de Estrategia corporativa"/>
    <s v="GRUPO-A2"/>
    <s v="GR de Estrategia corporativa"/>
    <s v="1S"/>
    <n v="16551895"/>
    <s v="SALINAS"/>
    <s v="ZÁRATE"/>
    <s v="RODOLFO"/>
    <s v="rosalina"/>
    <s v="rodolfo.salinas@unirioja.es"/>
    <n v="2"/>
    <n v="2"/>
    <x v="1"/>
    <n v="504"/>
    <s v="PROFESOR TITULAR UNIVERSIDAD"/>
    <s v="01A"/>
    <s v="TIEMPO COMPLETO AMPLIADO"/>
    <s v="2012-09-01 00:00:00.0"/>
    <s v="null"/>
    <s v="DF100088"/>
    <s v="PROFESOR TITULAR DE UNIVERSIDAD"/>
    <s v="R104"/>
    <x v="0"/>
    <n v="650"/>
    <s v="ORGANIZACIÓN DE EMPRESAS"/>
  </r>
  <r>
    <x v="0"/>
    <n v="16594259"/>
    <s v="FCE"/>
    <n v="218"/>
    <s v="218G"/>
    <s v="GRUPO-A"/>
    <s v="Gestión de la calidad"/>
    <s v="GG"/>
    <s v="GRUPO GRANDE"/>
    <s v="218G"/>
    <s v="GG de Gestión de la calidad"/>
    <s v="GRUPO-A"/>
    <s v="GG de Gestión de la calidad"/>
    <s v="1S"/>
    <n v="16594259"/>
    <s v="JUANEDA"/>
    <s v="AYENSA"/>
    <s v="EMMA"/>
    <s v="ejuaneda"/>
    <s v="emma.juaneda@unirioja.es"/>
    <n v="2"/>
    <n v="2"/>
    <x v="1"/>
    <n v="536"/>
    <s v="PROFESOR INTERINO"/>
    <s v="C01"/>
    <s v="TIEMPO COMPLETO"/>
    <s v="2015-12-22 00:00:00.0"/>
    <s v="null"/>
    <s v="PI101025"/>
    <s v="PROFESOR CONTRATADO INTERINO"/>
    <s v="R104"/>
    <x v="0"/>
    <n v="650"/>
    <s v="ORGANIZACIÓN DE EMPRESAS"/>
  </r>
  <r>
    <x v="0"/>
    <n v="72778836"/>
    <s v="FCE"/>
    <n v="218"/>
    <s v="218G"/>
    <s v="GRUPO-A"/>
    <s v="Gestión de la calidad"/>
    <s v="GG"/>
    <s v="GRUPO GRANDE"/>
    <s v="218G"/>
    <s v="GG de Gestión de la calidad"/>
    <s v="GRUPO-A"/>
    <s v="GG de Gestión de la calidad"/>
    <s v="1S"/>
    <n v="72778836"/>
    <s v="ÁLVAREZ"/>
    <s v="GURREA"/>
    <s v="JUAN CARLOS"/>
    <s v="jualvag"/>
    <s v="juan-carlos.alvarez@unirioja.es"/>
    <n v="2"/>
    <n v="2"/>
    <x v="1"/>
    <n v="532"/>
    <s v="LABORAL DOCENTE-ASOCIADO"/>
    <s v="P06"/>
    <s v="TIEMPO PARCIAL (6+6 HORAS)"/>
    <s v="2015-09-15 00:00:00.0"/>
    <s v="2019-09-14 00:00:00.0"/>
    <s v="PI101026"/>
    <s v="PROFESOR ASOCIADO"/>
    <s v="R104"/>
    <x v="0"/>
    <n v="650"/>
    <s v="ORGANIZACIÓN DE EMPRESAS"/>
  </r>
  <r>
    <x v="0"/>
    <n v="16594259"/>
    <s v="FCE"/>
    <n v="218"/>
    <s v="218R"/>
    <s v="GRUPO-A1"/>
    <s v="Gestión de la calidad"/>
    <s v="GR"/>
    <s v="GRUPO REDUCIDO"/>
    <s v="218R"/>
    <s v="GR de Gestión de la calidad"/>
    <s v="GRUPO-A1"/>
    <s v="GR de Gestión de la calidad"/>
    <s v="1S"/>
    <n v="16594259"/>
    <s v="JUANEDA"/>
    <s v="AYENSA"/>
    <s v="EMMA"/>
    <s v="ejuaneda"/>
    <s v="emma.juaneda@unirioja.es"/>
    <n v="1"/>
    <n v="1"/>
    <x v="1"/>
    <n v="536"/>
    <s v="PROFESOR INTERINO"/>
    <s v="C01"/>
    <s v="TIEMPO COMPLETO"/>
    <s v="2015-12-22 00:00:00.0"/>
    <s v="null"/>
    <s v="PI101025"/>
    <s v="PROFESOR CONTRATADO INTERINO"/>
    <s v="R104"/>
    <x v="0"/>
    <n v="650"/>
    <s v="ORGANIZACIÓN DE EMPRESAS"/>
  </r>
  <r>
    <x v="0"/>
    <n v="72778836"/>
    <s v="FCE"/>
    <n v="218"/>
    <s v="218R"/>
    <s v="GRUPO-A1"/>
    <s v="Gestión de la calidad"/>
    <s v="GR"/>
    <s v="GRUPO REDUCIDO"/>
    <s v="218R"/>
    <s v="GR de Gestión de la calidad"/>
    <s v="GRUPO-A1"/>
    <s v="GR de Gestión de la calidad"/>
    <s v="1S"/>
    <n v="72778836"/>
    <s v="ÁLVAREZ"/>
    <s v="GURREA"/>
    <s v="JUAN CARLOS"/>
    <s v="jualvag"/>
    <s v="juan-carlos.alvarez@unirioja.es"/>
    <n v="1"/>
    <n v="1"/>
    <x v="1"/>
    <n v="532"/>
    <s v="LABORAL DOCENTE-ASOCIADO"/>
    <s v="P06"/>
    <s v="TIEMPO PARCIAL (6+6 HORAS)"/>
    <s v="2015-09-15 00:00:00.0"/>
    <s v="2019-09-14 00:00:00.0"/>
    <s v="PI101026"/>
    <s v="PROFESOR ASOCIADO"/>
    <s v="R104"/>
    <x v="0"/>
    <n v="650"/>
    <s v="ORGANIZACIÓN DE EMPRESAS"/>
  </r>
  <r>
    <x v="0"/>
    <n v="16544145"/>
    <s v="FCE"/>
    <n v="219"/>
    <s v="219G"/>
    <s v="GRUPO-A"/>
    <s v="Mercados financieros"/>
    <s v="GG"/>
    <s v="GRUPO GRANDE"/>
    <s v="219G"/>
    <s v="GG de Mercados financieros"/>
    <s v="GRUPO-A"/>
    <s v="GG de Mercados financieros"/>
    <s v="1S"/>
    <n v="16544145"/>
    <s v="ACEDO"/>
    <s v="RAMÍREZ"/>
    <s v="MIGUEL ANGEL"/>
    <s v="miacedo"/>
    <s v="miguel-angel.acedo@unirioja.es"/>
    <n v="1.5"/>
    <n v="1.5"/>
    <x v="0"/>
    <n v="504"/>
    <s v="PROFESOR TITULAR UNIVERSIDAD"/>
    <s v="C01"/>
    <s v="TIEMPO COMPLETO"/>
    <s v="2018-11-26 00:00:00.0"/>
    <s v="null"/>
    <s v="DF31207"/>
    <s v="PROFESOR TITULAR DE UNIVERSIDAD"/>
    <s v="R104"/>
    <x v="0"/>
    <n v="230"/>
    <s v="ECONOMÍA FINANCIERA Y CONTABILIDAD"/>
  </r>
  <r>
    <x v="0"/>
    <n v="16612791"/>
    <s v="FCE"/>
    <n v="219"/>
    <s v="219G"/>
    <s v="GRUPO-A"/>
    <s v="Mercados financieros"/>
    <s v="GG"/>
    <s v="GRUPO GRANDE"/>
    <s v="219G"/>
    <s v="GG de Mercados financieros"/>
    <s v="GRUPO-A"/>
    <s v="GG de Mercados financieros"/>
    <s v="1S"/>
    <n v="16612791"/>
    <s v="MELÓN"/>
    <s v="IZCO"/>
    <s v="ÁLVARO"/>
    <s v="almelon"/>
    <s v="alvaro.melon@alum.unirioja.es"/>
    <n v="0.8"/>
    <n v="0.8"/>
    <x v="0"/>
    <n v="536"/>
    <s v="PROFESOR INTERINO"/>
    <s v="C01"/>
    <s v="TIEMPO COMPLETO"/>
    <s v="2018-09-17 00:00:00.0"/>
    <s v="2018-09-30 00:00:00.0"/>
    <s v="PI101108"/>
    <s v="PROFESOR CONTRATADO INTERINO"/>
    <s v="R104"/>
    <x v="0"/>
    <n v="230"/>
    <s v="ECONOMÍA FINANCIERA Y CONTABILIDAD"/>
  </r>
  <r>
    <x v="0"/>
    <n v="16634063"/>
    <s v="FCE"/>
    <n v="219"/>
    <s v="219G"/>
    <s v="GRUPO-A"/>
    <s v="Mercados financieros"/>
    <s v="GG"/>
    <s v="GRUPO GRANDE"/>
    <s v="219G"/>
    <s v="GG de Mercados financieros"/>
    <s v="GRUPO-A"/>
    <s v="GG de Mercados financieros"/>
    <s v="1S"/>
    <n v="16634063"/>
    <s v="BAÑUELOS"/>
    <s v="CAMPO"/>
    <s v="ARKAITZ"/>
    <s v="arbanuel"/>
    <s v="arkaitz.banuelos@unirioja.es"/>
    <n v="1.7"/>
    <n v="1.7"/>
    <x v="1"/>
    <n v="536"/>
    <s v="PROFESOR INTERINO"/>
    <s v="C01"/>
    <s v="TIEMPO COMPLETO"/>
    <s v="2018-10-01 00:00:00.0"/>
    <s v="2019-09-14 00:00:00.0"/>
    <s v="PI101434"/>
    <s v="PROFESOR CONTRATADO INTERINO"/>
    <s v="R104"/>
    <x v="0"/>
    <n v="230"/>
    <s v="ECONOMÍA FINANCIERA Y CONTABILIDAD"/>
  </r>
  <r>
    <x v="0"/>
    <n v="16634063"/>
    <s v="FCE"/>
    <n v="219"/>
    <s v="219I"/>
    <s v="GRUPO-A1"/>
    <s v="Mercados financieros"/>
    <s v="GI"/>
    <s v="GRUPO DE INFORMÁTICA"/>
    <s v="219I"/>
    <s v="GI de Mercados financieros"/>
    <s v="GRUPO-A1"/>
    <s v="GI de Mercados financieros"/>
    <s v="1S"/>
    <n v="16634063"/>
    <s v="BAÑUELOS"/>
    <s v="CAMPO"/>
    <s v="ARKAITZ"/>
    <s v="arbanuel"/>
    <s v="arkaitz.banuelos@unirioja.es"/>
    <n v="2"/>
    <n v="2"/>
    <x v="1"/>
    <n v="536"/>
    <s v="PROFESOR INTERINO"/>
    <s v="C01"/>
    <s v="TIEMPO COMPLETO"/>
    <s v="2018-10-01 00:00:00.0"/>
    <s v="2019-09-14 00:00:00.0"/>
    <s v="PI101434"/>
    <s v="PROFESOR CONTRATADO INTERINO"/>
    <s v="R104"/>
    <x v="0"/>
    <n v="230"/>
    <s v="ECONOMÍA FINANCIERA Y CONTABILIDAD"/>
  </r>
  <r>
    <x v="0"/>
    <n v="16634063"/>
    <s v="FCE"/>
    <n v="219"/>
    <s v="219I"/>
    <s v="GRUPO-A2"/>
    <s v="Mercados financieros"/>
    <s v="GI"/>
    <s v="GRUPO DE INFORMÁTICA"/>
    <s v="219I"/>
    <s v="GI de Mercados financieros"/>
    <s v="GRUPO-A2"/>
    <s v="GI de Mercados financieros"/>
    <s v="1S"/>
    <n v="16634063"/>
    <s v="BAÑUELOS"/>
    <s v="CAMPO"/>
    <s v="ARKAITZ"/>
    <s v="arbanuel"/>
    <s v="arkaitz.banuelos@unirioja.es"/>
    <n v="2"/>
    <n v="2"/>
    <x v="1"/>
    <n v="536"/>
    <s v="PROFESOR INTERINO"/>
    <s v="C01"/>
    <s v="TIEMPO COMPLETO"/>
    <s v="2018-10-01 00:00:00.0"/>
    <s v="2019-09-14 00:00:00.0"/>
    <s v="PI101434"/>
    <s v="PROFESOR CONTRATADO INTERINO"/>
    <s v="R104"/>
    <x v="0"/>
    <n v="230"/>
    <s v="ECONOMÍA FINANCIERA Y CONTABILIDAD"/>
  </r>
  <r>
    <x v="0"/>
    <n v="25103899"/>
    <s v="FCE"/>
    <n v="220"/>
    <s v="220G"/>
    <s v="GRUPO-A"/>
    <s v="Planificación fiscal"/>
    <s v="GG"/>
    <s v="GRUPO GRANDE"/>
    <s v="220G"/>
    <s v="GG de Planificación fiscal"/>
    <s v="GRUPO-A"/>
    <s v="GG de Planificación fiscal"/>
    <s v="2S"/>
    <n v="25103899"/>
    <s v="PINO"/>
    <s v="LOZANO"/>
    <s v="MANUEL FRANCISCO"/>
    <s v="mapino"/>
    <s v="manuel-francisco.pino@unirioja.es"/>
    <n v="4"/>
    <n v="4"/>
    <x v="1"/>
    <n v="532"/>
    <s v="LABORAL DOCENTE-ASOCIADO"/>
    <s v="P04"/>
    <s v="TIEMPO PARCIAL (4+4 HORAS)"/>
    <s v="2018-09-17 00:00:00.0"/>
    <s v="2019-09-14 00:00:00.0"/>
    <s v="PI101356"/>
    <s v="PROFESOR ASOCIADO"/>
    <s v="R104"/>
    <x v="0"/>
    <n v="225"/>
    <s v="ECONOMÍA APLICADA"/>
  </r>
  <r>
    <x v="0"/>
    <n v="73209342"/>
    <s v="FCE"/>
    <n v="220"/>
    <s v="220G"/>
    <s v="GRUPO-A"/>
    <s v="Planificación fiscal"/>
    <s v="GG"/>
    <s v="GRUPO GRANDE"/>
    <s v="220G"/>
    <s v="GG de Planificación fiscal"/>
    <s v="GRUPO-A"/>
    <s v="GG de Planificación fiscal"/>
    <s v="2S"/>
    <n v="73209342"/>
    <s v="CASTILLO"/>
    <s v="MURCIEGO"/>
    <s v="ÁNGELA"/>
    <s v="ancastmu"/>
    <s v="angela.castillo@unirioja.es"/>
    <n v="0"/>
    <n v="0"/>
    <x v="1"/>
    <n v="536"/>
    <s v="PROFESOR INTERINO"/>
    <s v="C01"/>
    <s v="TIEMPO COMPLETO"/>
    <s v="2018-09-17 00:00:00.0"/>
    <s v="null"/>
    <s v="PI101354"/>
    <s v="PROFESOR CONTRATADO INTERINO"/>
    <s v="R104"/>
    <x v="0"/>
    <n v="225"/>
    <s v="ECONOMÍA APLICADA"/>
  </r>
  <r>
    <x v="0"/>
    <n v="25103899"/>
    <s v="FCE"/>
    <n v="220"/>
    <s v="220I"/>
    <s v="GRUPO-A1"/>
    <s v="Planificación fiscal"/>
    <s v="GI"/>
    <s v="GRUPO DE INFORMÁTICA"/>
    <s v="220I"/>
    <s v="GI de Planificación fiscal"/>
    <s v="GRUPO-A1"/>
    <s v="GI de Planificación fiscal"/>
    <s v="2S"/>
    <n v="25103899"/>
    <s v="PINO"/>
    <s v="LOZANO"/>
    <s v="MANUEL FRANCISCO"/>
    <s v="mapino"/>
    <s v="manuel-francisco.pino@unirioja.es"/>
    <n v="2"/>
    <n v="2"/>
    <x v="1"/>
    <n v="532"/>
    <s v="LABORAL DOCENTE-ASOCIADO"/>
    <s v="P04"/>
    <s v="TIEMPO PARCIAL (4+4 HORAS)"/>
    <s v="2018-09-17 00:00:00.0"/>
    <s v="2019-09-14 00:00:00.0"/>
    <s v="PI101356"/>
    <s v="PROFESOR ASOCIADO"/>
    <s v="R104"/>
    <x v="0"/>
    <n v="225"/>
    <s v="ECONOMÍA APLICADA"/>
  </r>
  <r>
    <x v="0"/>
    <n v="10828501"/>
    <s v="FCE"/>
    <n v="221"/>
    <s v="221G"/>
    <s v="GRUPO-A"/>
    <s v="Canales de distribución"/>
    <s v="GG"/>
    <s v="GRUPO GRANDE"/>
    <s v="221G"/>
    <s v="GG de Canales de distribución"/>
    <s v="GRUPO-A"/>
    <s v="GG de Canales de distribución"/>
    <s v="1S"/>
    <n v="10828501"/>
    <s v="RUIZ"/>
    <s v="VEGA"/>
    <s v="AGUSTÍN V."/>
    <s v="agusruve"/>
    <s v="agustin.ruiz@unirioja.es"/>
    <n v="2"/>
    <n v="2"/>
    <x v="0"/>
    <n v="500"/>
    <s v="CATEDRATICO DE UNIVERSIDAD"/>
    <s v="01A"/>
    <s v="TIEMPO COMPLETO AMPLIADO"/>
    <s v="2013-09-01 00:00:00.0"/>
    <s v="null"/>
    <s v="DF31131"/>
    <s v="CATEDRÁTICO DE UNIVERSIDAD"/>
    <s v="R104"/>
    <x v="0"/>
    <n v="95"/>
    <s v="COMERCIALIZACIÓN E INVESTIGACIÓN DE MERCADOS"/>
  </r>
  <r>
    <x v="0"/>
    <n v="72780423"/>
    <s v="FCE"/>
    <n v="221"/>
    <s v="221G"/>
    <s v="GRUPO-A"/>
    <s v="Canales de distribución"/>
    <s v="GG"/>
    <s v="GRUPO GRANDE"/>
    <s v="221G"/>
    <s v="GG de Canales de distribución"/>
    <s v="GRUPO-A"/>
    <s v="GG de Canales de distribución"/>
    <s v="1S"/>
    <n v="72780423"/>
    <s v="RIAÑO"/>
    <s v="GIL"/>
    <s v="CONSUELO"/>
    <s v="coriano"/>
    <s v="consuelo.riano@unirioja.es"/>
    <n v="2"/>
    <n v="2"/>
    <x v="1"/>
    <n v="504"/>
    <s v="PROFESOR TITULAR UNIVERSIDAD"/>
    <s v="01A"/>
    <s v="TIEMPO COMPLETO AMPLIADO"/>
    <s v="2018-09-17 00:00:00.0"/>
    <s v="null"/>
    <s v="DF31218"/>
    <s v="TITULAR DE UNIVERSIDAD"/>
    <s v="R104"/>
    <x v="0"/>
    <n v="95"/>
    <s v="COMERCIALIZACIÓN E INVESTIGACIÓN DE MERCADOS"/>
  </r>
  <r>
    <x v="0"/>
    <n v="72780423"/>
    <s v="FCE"/>
    <n v="221"/>
    <s v="221I"/>
    <s v="GRUPO-A1"/>
    <s v="Canales de distribución"/>
    <s v="GI"/>
    <s v="GRUPO DE INFORMÁTICA"/>
    <s v="221I"/>
    <s v="GI de Canales de distribución"/>
    <s v="GRUPO-A1"/>
    <s v="GI de Canales de distribución"/>
    <s v="1S"/>
    <n v="72780423"/>
    <s v="RIAÑO"/>
    <s v="GIL"/>
    <s v="CONSUELO"/>
    <s v="coriano"/>
    <s v="consuelo.riano@unirioja.es"/>
    <n v="0.5"/>
    <n v="0.5"/>
    <x v="1"/>
    <n v="504"/>
    <s v="PROFESOR TITULAR UNIVERSIDAD"/>
    <s v="01A"/>
    <s v="TIEMPO COMPLETO AMPLIADO"/>
    <s v="2018-09-17 00:00:00.0"/>
    <s v="null"/>
    <s v="DF31218"/>
    <s v="TITULAR DE UNIVERSIDAD"/>
    <s v="R104"/>
    <x v="0"/>
    <n v="95"/>
    <s v="COMERCIALIZACIÓN E INVESTIGACIÓN DE MERCADOS"/>
  </r>
  <r>
    <x v="0"/>
    <n v="10828501"/>
    <s v="FCE"/>
    <n v="221"/>
    <s v="221R"/>
    <s v="GRUPO-A1"/>
    <s v="Canales de distribución"/>
    <s v="GR"/>
    <s v="GRUPO REDUCIDO"/>
    <s v="221R"/>
    <s v="GR de Canales de distribución"/>
    <s v="GRUPO-A1"/>
    <s v="GR de Canales de distribución"/>
    <s v="1S"/>
    <n v="10828501"/>
    <s v="RUIZ"/>
    <s v="VEGA"/>
    <s v="AGUSTÍN V."/>
    <s v="agusruve"/>
    <s v="agustin.ruiz@unirioja.es"/>
    <n v="1.2"/>
    <n v="1.2"/>
    <x v="0"/>
    <n v="500"/>
    <s v="CATEDRATICO DE UNIVERSIDAD"/>
    <s v="01A"/>
    <s v="TIEMPO COMPLETO AMPLIADO"/>
    <s v="2013-09-01 00:00:00.0"/>
    <s v="null"/>
    <s v="DF31131"/>
    <s v="CATEDRÁTICO DE UNIVERSIDAD"/>
    <s v="R104"/>
    <x v="0"/>
    <n v="95"/>
    <s v="COMERCIALIZACIÓN E INVESTIGACIÓN DE MERCADOS"/>
  </r>
  <r>
    <x v="0"/>
    <n v="72780423"/>
    <s v="FCE"/>
    <n v="221"/>
    <s v="221R"/>
    <s v="GRUPO-A1"/>
    <s v="Canales de distribución"/>
    <s v="GR"/>
    <s v="GRUPO REDUCIDO"/>
    <s v="221R"/>
    <s v="GR de Canales de distribución"/>
    <s v="GRUPO-A1"/>
    <s v="GR de Canales de distribución"/>
    <s v="1S"/>
    <n v="72780423"/>
    <s v="RIAÑO"/>
    <s v="GIL"/>
    <s v="CONSUELO"/>
    <s v="coriano"/>
    <s v="consuelo.riano@unirioja.es"/>
    <n v="0.3"/>
    <n v="0.3"/>
    <x v="1"/>
    <n v="504"/>
    <s v="PROFESOR TITULAR UNIVERSIDAD"/>
    <s v="01A"/>
    <s v="TIEMPO COMPLETO AMPLIADO"/>
    <s v="2018-09-17 00:00:00.0"/>
    <s v="null"/>
    <s v="DF31218"/>
    <s v="TITULAR DE UNIVERSIDAD"/>
    <s v="R104"/>
    <x v="0"/>
    <n v="95"/>
    <s v="COMERCIALIZACIÓN E INVESTIGACIÓN DE MERCADOS"/>
  </r>
  <r>
    <x v="0"/>
    <n v="13080014"/>
    <s v="FCE"/>
    <n v="222"/>
    <s v="222G"/>
    <s v="GRUPO-A"/>
    <s v="Marketing de servicios profesionales"/>
    <s v="GG"/>
    <s v="GRUPO GRANDE"/>
    <s v="222G"/>
    <s v="GG de Márketing de servicios profesionales"/>
    <s v="GRUPO-A"/>
    <s v="GG de Márketing de servicios profesionales"/>
    <s v="1S"/>
    <n v="13080014"/>
    <s v="SIERRA"/>
    <s v="MURILLO"/>
    <s v="MARÍA YOLANDA"/>
    <s v="yosierra"/>
    <s v="yolanda.sierra@unirioja.es"/>
    <n v="0"/>
    <n v="0"/>
    <x v="1"/>
    <n v="506"/>
    <s v="PROFESOR TITULAR DE ESCUELA UNIVERSITARI"/>
    <s v="C01"/>
    <s v="TIEMPO COMPLETO"/>
    <s v="2018-09-17 00:00:00.0"/>
    <s v="null"/>
    <s v="DF31142"/>
    <s v="TITULAR DE ESCUELAS UNIVERSITARIAS"/>
    <s v="R104"/>
    <x v="0"/>
    <n v="95"/>
    <s v="COMERCIALIZACIÓN E INVESTIGACIÓN DE MERCADOS"/>
  </r>
  <r>
    <x v="0"/>
    <n v="16616932"/>
    <s v="FCE"/>
    <n v="222"/>
    <s v="222G"/>
    <s v="GRUPO-A"/>
    <s v="Marketing de servicios profesionales"/>
    <s v="GG"/>
    <s v="GRUPO GRANDE"/>
    <s v="222G"/>
    <s v="GG de Márketing de servicios profesionales"/>
    <s v="GRUPO-A"/>
    <s v="GG de Márketing de servicios profesionales"/>
    <s v="1S"/>
    <n v="16616932"/>
    <s v="MEDRANO"/>
    <s v="SÁEZ"/>
    <s v="NATALIA"/>
    <s v="namedran"/>
    <s v="natalia.medrano@unirioja.es"/>
    <n v="4"/>
    <n v="4"/>
    <x v="1"/>
    <n v="536"/>
    <s v="PROFESOR INTERINO"/>
    <s v="C01"/>
    <s v="TIEMPO COMPLETO"/>
    <s v="2018-09-17 00:00:00.0"/>
    <s v="2019-01-18 00:00:00.0"/>
    <s v="PI101353"/>
    <s v="PROFESOR CONTRATADO INTERINO TC"/>
    <s v="R104"/>
    <x v="0"/>
    <n v="95"/>
    <s v="COMERCIALIZACIÓN E INVESTIGACIÓN DE MERCADOS"/>
  </r>
  <r>
    <x v="0"/>
    <n v="16616932"/>
    <s v="FCE"/>
    <n v="222"/>
    <s v="222I"/>
    <s v="GRUPO-A1"/>
    <s v="Marketing de servicios profesionales"/>
    <s v="GI"/>
    <s v="GRUPO DE INFORMÁTICA"/>
    <s v="222I"/>
    <s v="GI de Márketing de servicios profesionales"/>
    <s v="GRUPO-A1"/>
    <s v="GI de Márketing de servicios profesionales"/>
    <s v="1S"/>
    <n v="16616932"/>
    <s v="MEDRANO"/>
    <s v="SÁEZ"/>
    <s v="NATALIA"/>
    <s v="namedran"/>
    <s v="natalia.medrano@unirioja.es"/>
    <n v="0.5"/>
    <n v="0.5"/>
    <x v="1"/>
    <n v="536"/>
    <s v="PROFESOR INTERINO"/>
    <s v="C01"/>
    <s v="TIEMPO COMPLETO"/>
    <s v="2018-09-17 00:00:00.0"/>
    <s v="2019-01-18 00:00:00.0"/>
    <s v="PI101353"/>
    <s v="PROFESOR CONTRATADO INTERINO TC"/>
    <s v="R104"/>
    <x v="0"/>
    <n v="95"/>
    <s v="COMERCIALIZACIÓN E INVESTIGACIÓN DE MERCADOS"/>
  </r>
  <r>
    <x v="0"/>
    <n v="16616932"/>
    <s v="FCE"/>
    <n v="222"/>
    <s v="222I"/>
    <s v="GRUPO-A2"/>
    <s v="Marketing de servicios profesionales"/>
    <s v="GI"/>
    <s v="GRUPO DE INFORMÁTICA"/>
    <s v="222I"/>
    <s v="GI de Márketing de servicios profesionales"/>
    <s v="GRUPO-A2"/>
    <s v="GI de Márketing de servicios profesionales"/>
    <s v="1S"/>
    <n v="16616932"/>
    <s v="MEDRANO"/>
    <s v="SÁEZ"/>
    <s v="NATALIA"/>
    <s v="namedran"/>
    <s v="natalia.medrano@unirioja.es"/>
    <n v="0.5"/>
    <n v="0.5"/>
    <x v="1"/>
    <n v="536"/>
    <s v="PROFESOR INTERINO"/>
    <s v="C01"/>
    <s v="TIEMPO COMPLETO"/>
    <s v="2018-09-17 00:00:00.0"/>
    <s v="2019-01-18 00:00:00.0"/>
    <s v="PI101353"/>
    <s v="PROFESOR CONTRATADO INTERINO TC"/>
    <s v="R104"/>
    <x v="0"/>
    <n v="95"/>
    <s v="COMERCIALIZACIÓN E INVESTIGACIÓN DE MERCADOS"/>
  </r>
  <r>
    <x v="0"/>
    <n v="16616932"/>
    <s v="FCE"/>
    <n v="222"/>
    <s v="222R"/>
    <s v="GRUPO-A1"/>
    <s v="Marketing de servicios profesionales"/>
    <s v="GR"/>
    <s v="GRUPO REDUCIDO"/>
    <s v="222R"/>
    <s v="GR de Márketing de servicios profesionales"/>
    <s v="GRUPO-A1"/>
    <s v="GR de Márketing de servicios profesionales"/>
    <s v="1S"/>
    <n v="16616932"/>
    <s v="MEDRANO"/>
    <s v="SÁEZ"/>
    <s v="NATALIA"/>
    <s v="namedran"/>
    <s v="natalia.medrano@unirioja.es"/>
    <n v="1.5"/>
    <n v="1.5"/>
    <x v="1"/>
    <n v="536"/>
    <s v="PROFESOR INTERINO"/>
    <s v="C01"/>
    <s v="TIEMPO COMPLETO"/>
    <s v="2018-09-17 00:00:00.0"/>
    <s v="2019-01-18 00:00:00.0"/>
    <s v="PI101353"/>
    <s v="PROFESOR CONTRATADO INTERINO TC"/>
    <s v="R104"/>
    <x v="0"/>
    <n v="95"/>
    <s v="COMERCIALIZACIÓN E INVESTIGACIÓN DE MERCADOS"/>
  </r>
  <r>
    <x v="0"/>
    <n v="16616932"/>
    <s v="FCE"/>
    <n v="222"/>
    <s v="222R"/>
    <s v="GRUPO-A2"/>
    <s v="Marketing de servicios profesionales"/>
    <s v="GR"/>
    <s v="GRUPO REDUCIDO"/>
    <s v="222R"/>
    <s v="GR de Márketing de servicios profesionales"/>
    <s v="GRUPO-A2"/>
    <s v="GR de Márketing de servicios profesionales"/>
    <s v="1S"/>
    <n v="16616932"/>
    <s v="MEDRANO"/>
    <s v="SÁEZ"/>
    <s v="NATALIA"/>
    <s v="namedran"/>
    <s v="natalia.medrano@unirioja.es"/>
    <n v="1.5"/>
    <n v="1.5"/>
    <x v="1"/>
    <n v="536"/>
    <s v="PROFESOR INTERINO"/>
    <s v="C01"/>
    <s v="TIEMPO COMPLETO"/>
    <s v="2018-09-17 00:00:00.0"/>
    <s v="2019-01-18 00:00:00.0"/>
    <s v="PI101353"/>
    <s v="PROFESOR CONTRATADO INTERINO TC"/>
    <s v="R104"/>
    <x v="0"/>
    <n v="95"/>
    <s v="COMERCIALIZACIÓN E INVESTIGACIÓN DE MERCADOS"/>
  </r>
  <r>
    <x v="0"/>
    <n v="13080014"/>
    <s v="FCE"/>
    <n v="223"/>
    <s v="223G"/>
    <s v="GRUPO-A"/>
    <s v="Marketing directo y promoción de ventas"/>
    <s v="GG"/>
    <s v="GRUPO GRANDE"/>
    <s v="223G"/>
    <s v="GG de Márketing directo y promoción de ventas"/>
    <s v="GRUPO-A"/>
    <s v="GG de Márketing directo y promoción de ventas"/>
    <s v="1S"/>
    <n v="13080014"/>
    <s v="SIERRA"/>
    <s v="MURILLO"/>
    <s v="MARÍA YOLANDA"/>
    <s v="yosierra"/>
    <s v="yolanda.sierra@unirioja.es"/>
    <n v="4"/>
    <n v="4"/>
    <x v="1"/>
    <n v="506"/>
    <s v="PROFESOR TITULAR DE ESCUELA UNIVERSITARI"/>
    <s v="C01"/>
    <s v="TIEMPO COMPLETO"/>
    <s v="2018-09-17 00:00:00.0"/>
    <s v="null"/>
    <s v="DF31142"/>
    <s v="TITULAR DE ESCUELAS UNIVERSITARIAS"/>
    <s v="R104"/>
    <x v="0"/>
    <n v="95"/>
    <s v="COMERCIALIZACIÓN E INVESTIGACIÓN DE MERCADOS"/>
  </r>
  <r>
    <x v="0"/>
    <n v="13080014"/>
    <s v="FCE"/>
    <n v="223"/>
    <s v="223I"/>
    <s v="GRUPO-A1"/>
    <s v="Marketing directo y promoción de ventas"/>
    <s v="GI"/>
    <s v="GRUPO DE INFORMÁTICA"/>
    <s v="223I"/>
    <s v="GI de Márketing directo y promoción de ventas"/>
    <s v="GRUPO-A1"/>
    <s v="GI de Márketing directo y promoción de ventas"/>
    <s v="1S"/>
    <n v="13080014"/>
    <s v="SIERRA"/>
    <s v="MURILLO"/>
    <s v="MARÍA YOLANDA"/>
    <s v="yosierra"/>
    <s v="yolanda.sierra@unirioja.es"/>
    <n v="0.5"/>
    <n v="0.5"/>
    <x v="1"/>
    <n v="506"/>
    <s v="PROFESOR TITULAR DE ESCUELA UNIVERSITARI"/>
    <s v="C01"/>
    <s v="TIEMPO COMPLETO"/>
    <s v="2018-09-17 00:00:00.0"/>
    <s v="null"/>
    <s v="DF31142"/>
    <s v="TITULAR DE ESCUELAS UNIVERSITARIAS"/>
    <s v="R104"/>
    <x v="0"/>
    <n v="95"/>
    <s v="COMERCIALIZACIÓN E INVESTIGACIÓN DE MERCADOS"/>
  </r>
  <r>
    <x v="0"/>
    <n v="13080014"/>
    <s v="FCE"/>
    <n v="223"/>
    <s v="223I"/>
    <s v="GRUPO-A2"/>
    <s v="Marketing directo y promoción de ventas"/>
    <s v="GI"/>
    <s v="GRUPO DE INFORMÁTICA"/>
    <s v="223I"/>
    <s v="GI de Márketing directo y promoción de ventas"/>
    <s v="GRUPO-A2"/>
    <s v="GI de Márketing directo y promoción de ventas"/>
    <s v="1S"/>
    <n v="13080014"/>
    <s v="SIERRA"/>
    <s v="MURILLO"/>
    <s v="MARÍA YOLANDA"/>
    <s v="yosierra"/>
    <s v="yolanda.sierra@unirioja.es"/>
    <n v="0.5"/>
    <n v="0.5"/>
    <x v="1"/>
    <n v="506"/>
    <s v="PROFESOR TITULAR DE ESCUELA UNIVERSITARI"/>
    <s v="C01"/>
    <s v="TIEMPO COMPLETO"/>
    <s v="2018-09-17 00:00:00.0"/>
    <s v="null"/>
    <s v="DF31142"/>
    <s v="TITULAR DE ESCUELAS UNIVERSITARIAS"/>
    <s v="R104"/>
    <x v="0"/>
    <n v="95"/>
    <s v="COMERCIALIZACIÓN E INVESTIGACIÓN DE MERCADOS"/>
  </r>
  <r>
    <x v="0"/>
    <n v="13080014"/>
    <s v="FCE"/>
    <n v="223"/>
    <s v="223R"/>
    <s v="GRUPO-A1"/>
    <s v="Marketing directo y promoción de ventas"/>
    <s v="GR"/>
    <s v="GRUPO REDUCIDO"/>
    <s v="223R"/>
    <s v="GR de Márketing directo y promoción de ventas"/>
    <s v="GRUPO-A1"/>
    <s v="GR de Márketing directo y promoción de ventas"/>
    <s v="1S"/>
    <n v="13080014"/>
    <s v="SIERRA"/>
    <s v="MURILLO"/>
    <s v="MARÍA YOLANDA"/>
    <s v="yosierra"/>
    <s v="yolanda.sierra@unirioja.es"/>
    <n v="1.5"/>
    <n v="1.5"/>
    <x v="1"/>
    <n v="506"/>
    <s v="PROFESOR TITULAR DE ESCUELA UNIVERSITARI"/>
    <s v="C01"/>
    <s v="TIEMPO COMPLETO"/>
    <s v="2018-09-17 00:00:00.0"/>
    <s v="null"/>
    <s v="DF31142"/>
    <s v="TITULAR DE ESCUELAS UNIVERSITARIAS"/>
    <s v="R104"/>
    <x v="0"/>
    <n v="95"/>
    <s v="COMERCIALIZACIÓN E INVESTIGACIÓN DE MERCADOS"/>
  </r>
  <r>
    <x v="0"/>
    <n v="13080014"/>
    <s v="FCE"/>
    <n v="223"/>
    <s v="223R"/>
    <s v="GRUPO-A2"/>
    <s v="Marketing directo y promoción de ventas"/>
    <s v="GR"/>
    <s v="GRUPO REDUCIDO"/>
    <s v="223R"/>
    <s v="GR de Márketing directo y promoción de ventas"/>
    <s v="GRUPO-A2"/>
    <s v="GR de Márketing directo y promoción de ventas"/>
    <s v="1S"/>
    <n v="13080014"/>
    <s v="SIERRA"/>
    <s v="MURILLO"/>
    <s v="MARÍA YOLANDA"/>
    <s v="yosierra"/>
    <s v="yolanda.sierra@unirioja.es"/>
    <n v="1.5"/>
    <n v="1.5"/>
    <x v="1"/>
    <n v="506"/>
    <s v="PROFESOR TITULAR DE ESCUELA UNIVERSITARI"/>
    <s v="C01"/>
    <s v="TIEMPO COMPLETO"/>
    <s v="2018-09-17 00:00:00.0"/>
    <s v="null"/>
    <s v="DF31142"/>
    <s v="TITULAR DE ESCUELAS UNIVERSITARIAS"/>
    <s v="R104"/>
    <x v="0"/>
    <n v="95"/>
    <s v="COMERCIALIZACIÓN E INVESTIGACIÓN DE MERCADOS"/>
  </r>
  <r>
    <x v="0"/>
    <n v="16547433"/>
    <s v="FCE"/>
    <n v="224"/>
    <s v="224G"/>
    <s v="GRUPO-A"/>
    <s v="Comunicación publicitaria"/>
    <s v="GG"/>
    <s v="GRUPO GRANDE"/>
    <s v="224G"/>
    <s v="GG de Comunicación publicitaria"/>
    <s v="GRUPO-A"/>
    <s v="GG de Comunicación publicitaria"/>
    <s v="1S"/>
    <n v="16547433"/>
    <s v="OLARTE"/>
    <s v="PASCUAL"/>
    <s v="Mª CRISTINA"/>
    <s v="m-olarte"/>
    <s v="cristina.olarte@unirioja.es"/>
    <n v="4"/>
    <n v="4"/>
    <x v="0"/>
    <n v="504"/>
    <s v="PROFESOR TITULAR UNIVERSIDAD"/>
    <s v="C01"/>
    <s v="TIEMPO COMPLETO"/>
    <s v="2017-09-15 00:00:00.0"/>
    <s v="null"/>
    <s v="DF100194"/>
    <s v="PROFESOR TITULAR DE UNIVERSIDAD"/>
    <s v="R104"/>
    <x v="0"/>
    <n v="95"/>
    <s v="COMERCIALIZACIÓN E INVESTIGACIÓN DE MERCADOS"/>
  </r>
  <r>
    <x v="0"/>
    <n v="16547433"/>
    <s v="FCE"/>
    <n v="224"/>
    <s v="224I"/>
    <s v="GRUPO-A1"/>
    <s v="Comunicación publicitaria"/>
    <s v="GI"/>
    <s v="GRUPO DE INFORMÁTICA"/>
    <s v="224I"/>
    <s v="GI de Comunicación publicitaria"/>
    <s v="GRUPO-A1"/>
    <s v="GI de Comunicación publicitaria"/>
    <s v="1S"/>
    <n v="16547433"/>
    <s v="OLARTE"/>
    <s v="PASCUAL"/>
    <s v="Mª CRISTINA"/>
    <s v="m-olarte"/>
    <s v="cristina.olarte@unirioja.es"/>
    <n v="0.5"/>
    <n v="0.5"/>
    <x v="0"/>
    <n v="504"/>
    <s v="PROFESOR TITULAR UNIVERSIDAD"/>
    <s v="C01"/>
    <s v="TIEMPO COMPLETO"/>
    <s v="2017-09-15 00:00:00.0"/>
    <s v="null"/>
    <s v="DF100194"/>
    <s v="PROFESOR TITULAR DE UNIVERSIDAD"/>
    <s v="R104"/>
    <x v="0"/>
    <n v="95"/>
    <s v="COMERCIALIZACIÓN E INVESTIGACIÓN DE MERCADOS"/>
  </r>
  <r>
    <x v="0"/>
    <n v="16547433"/>
    <s v="FCE"/>
    <n v="224"/>
    <s v="224I"/>
    <s v="GRUPO-A2"/>
    <s v="Comunicación publicitaria"/>
    <s v="GI"/>
    <s v="GRUPO DE INFORMÁTICA"/>
    <s v="224I"/>
    <s v="GI de Comunicación publicitaria"/>
    <s v="GRUPO-A2"/>
    <s v="GI de Comunicación publicitaria"/>
    <s v="1S"/>
    <n v="16547433"/>
    <s v="OLARTE"/>
    <s v="PASCUAL"/>
    <s v="Mª CRISTINA"/>
    <s v="m-olarte"/>
    <s v="cristina.olarte@unirioja.es"/>
    <n v="0.5"/>
    <n v="0.5"/>
    <x v="0"/>
    <n v="504"/>
    <s v="PROFESOR TITULAR UNIVERSIDAD"/>
    <s v="C01"/>
    <s v="TIEMPO COMPLETO"/>
    <s v="2017-09-15 00:00:00.0"/>
    <s v="null"/>
    <s v="DF100194"/>
    <s v="PROFESOR TITULAR DE UNIVERSIDAD"/>
    <s v="R104"/>
    <x v="0"/>
    <n v="95"/>
    <s v="COMERCIALIZACIÓN E INVESTIGACIÓN DE MERCADOS"/>
  </r>
  <r>
    <x v="0"/>
    <n v="16547433"/>
    <s v="FCE"/>
    <n v="224"/>
    <s v="224R"/>
    <s v="GRUPO-A1"/>
    <s v="Comunicación publicitaria"/>
    <s v="GR"/>
    <s v="GRUPO REDUCIDO"/>
    <s v="224R"/>
    <s v="GR de Comunicación publicitaria"/>
    <s v="GRUPO-A1"/>
    <s v="GR de Comunicación publicitaria"/>
    <s v="1S"/>
    <n v="16547433"/>
    <s v="OLARTE"/>
    <s v="PASCUAL"/>
    <s v="Mª CRISTINA"/>
    <s v="m-olarte"/>
    <s v="cristina.olarte@unirioja.es"/>
    <n v="1.5"/>
    <n v="1.5"/>
    <x v="0"/>
    <n v="504"/>
    <s v="PROFESOR TITULAR UNIVERSIDAD"/>
    <s v="C01"/>
    <s v="TIEMPO COMPLETO"/>
    <s v="2017-09-15 00:00:00.0"/>
    <s v="null"/>
    <s v="DF100194"/>
    <s v="PROFESOR TITULAR DE UNIVERSIDAD"/>
    <s v="R104"/>
    <x v="0"/>
    <n v="95"/>
    <s v="COMERCIALIZACIÓN E INVESTIGACIÓN DE MERCADOS"/>
  </r>
  <r>
    <x v="0"/>
    <n v="16547433"/>
    <s v="FCE"/>
    <n v="224"/>
    <s v="224R"/>
    <s v="GRUPO-A2"/>
    <s v="Comunicación publicitaria"/>
    <s v="GR"/>
    <s v="GRUPO REDUCIDO"/>
    <s v="224R"/>
    <s v="GR de Comunicación publicitaria"/>
    <s v="GRUPO-A2"/>
    <s v="GR de Comunicación publicitaria"/>
    <s v="1S"/>
    <n v="16547433"/>
    <s v="OLARTE"/>
    <s v="PASCUAL"/>
    <s v="Mª CRISTINA"/>
    <s v="m-olarte"/>
    <s v="cristina.olarte@unirioja.es"/>
    <n v="1.5"/>
    <n v="1.5"/>
    <x v="0"/>
    <n v="504"/>
    <s v="PROFESOR TITULAR UNIVERSIDAD"/>
    <s v="C01"/>
    <s v="TIEMPO COMPLETO"/>
    <s v="2017-09-15 00:00:00.0"/>
    <s v="null"/>
    <s v="DF100194"/>
    <s v="PROFESOR TITULAR DE UNIVERSIDAD"/>
    <s v="R104"/>
    <x v="0"/>
    <n v="95"/>
    <s v="COMERCIALIZACIÓN E INVESTIGACIÓN DE MERCADOS"/>
  </r>
  <r>
    <x v="0"/>
    <n v="16544145"/>
    <s v="FCE"/>
    <n v="225"/>
    <s v="225G"/>
    <s v="GRUPO-A"/>
    <s v="Trabajo fin de grado en Administración y Dirección de Empresas"/>
    <s v="GG"/>
    <s v="GRUPO GRANDE"/>
    <s v="225G"/>
    <s v="TRABAJO FIN DE GRADO"/>
    <s v="GRUPO-A"/>
    <s v="TRABAJO FIN DE GRADO"/>
    <s v="I"/>
    <n v="16544145"/>
    <s v="ACEDO"/>
    <s v="RAMÍREZ"/>
    <s v="MIGUEL ANGEL"/>
    <s v="miacedo"/>
    <s v="miguel-angel.acedo@unirioja.es"/>
    <n v="0"/>
    <n v="0"/>
    <x v="0"/>
    <n v="504"/>
    <s v="PROFESOR TITULAR UNIVERSIDAD"/>
    <s v="C01"/>
    <s v="TIEMPO COMPLETO"/>
    <s v="2018-11-26 00:00:00.0"/>
    <s v="null"/>
    <s v="DF31207"/>
    <s v="PROFESOR TITULAR DE UNIVERSIDAD"/>
    <s v="R104"/>
    <x v="0"/>
    <n v="230"/>
    <s v="ECONOMÍA FINANCIERA Y CONTABILIDAD"/>
  </r>
  <r>
    <x v="1"/>
    <n v="16586693"/>
    <s v="FCJS"/>
    <n v="226"/>
    <s v="226G"/>
    <s v="GRUPO-A"/>
    <s v="Derecho penal"/>
    <s v="GG"/>
    <s v="GRUPO GRANDE"/>
    <s v="226G"/>
    <s v="GRUPO GRANDE DE Derecho penal"/>
    <s v="GRUPO-A"/>
    <s v="Grupo Grande de Derecho penal"/>
    <s v="AN"/>
    <n v="16586693"/>
    <s v="PÉREZ"/>
    <s v="GONZÁLEZ"/>
    <s v="SERGIO"/>
    <s v="seperez"/>
    <s v="sergio.perezg@unirioja.es"/>
    <n v="9"/>
    <n v="9"/>
    <x v="0"/>
    <n v="536"/>
    <s v="PROFESOR INTERINO"/>
    <s v="C01"/>
    <s v="TIEMPO COMPLETO"/>
    <s v="2018-09-17 00:00:00.0"/>
    <s v="null"/>
    <s v="PI101351"/>
    <s v="PROFESOR CONTRATADO INTERINO"/>
    <s v="R103"/>
    <x v="1"/>
    <n v="170"/>
    <s v="DERECHO PENAL"/>
  </r>
  <r>
    <x v="1"/>
    <n v="16585809"/>
    <s v="FCJS"/>
    <n v="226"/>
    <s v="226R"/>
    <s v="GRUPO-A1"/>
    <s v="Derecho penal"/>
    <s v="GR"/>
    <s v="GRUPO REDUCIDO"/>
    <s v="226R"/>
    <s v="GRUPO REDUCIDO DE Derecho penal"/>
    <s v="GRUPO-A1"/>
    <s v="Grupo Reducido de Derecho penal"/>
    <s v="AN"/>
    <n v="16585809"/>
    <s v="ROMO"/>
    <s v="SABANDO"/>
    <s v="BARBARA MARÍA"/>
    <s v="baromo"/>
    <s v="barbara-maria.romo@unirioja.es"/>
    <n v="1.5"/>
    <n v="1.5"/>
    <x v="1"/>
    <n v="532"/>
    <s v="LABORAL DOCENTE-ASOCIADO"/>
    <s v="P03"/>
    <s v="TIEMPO PARCIAL (3+3 HORAS)"/>
    <s v="2018-09-17 00:00:00.0"/>
    <s v="2019-09-14 00:00:00.0"/>
    <s v="PI101406"/>
    <s v="PROFESOR ASOCIADO"/>
    <s v="R103"/>
    <x v="1"/>
    <n v="170"/>
    <s v="DERECHO PENAL"/>
  </r>
  <r>
    <x v="1"/>
    <n v="16586693"/>
    <s v="FCJS"/>
    <n v="226"/>
    <s v="226R"/>
    <s v="GRUPO-A1"/>
    <s v="Derecho penal"/>
    <s v="GR"/>
    <s v="GRUPO REDUCIDO"/>
    <s v="226R"/>
    <s v="GRUPO REDUCIDO DE Derecho penal"/>
    <s v="GRUPO-A1"/>
    <s v="Grupo Reducido de Derecho penal"/>
    <s v="AN"/>
    <n v="16586693"/>
    <s v="PÉREZ"/>
    <s v="GONZÁLEZ"/>
    <s v="SERGIO"/>
    <s v="seperez"/>
    <s v="sergio.perezg@unirioja.es"/>
    <n v="1.5"/>
    <n v="1.5"/>
    <x v="0"/>
    <n v="536"/>
    <s v="PROFESOR INTERINO"/>
    <s v="C01"/>
    <s v="TIEMPO COMPLETO"/>
    <s v="2018-09-17 00:00:00.0"/>
    <s v="null"/>
    <s v="PI101351"/>
    <s v="PROFESOR CONTRATADO INTERINO"/>
    <s v="R103"/>
    <x v="1"/>
    <n v="170"/>
    <s v="DERECHO PENAL"/>
  </r>
  <r>
    <x v="1"/>
    <n v="16585809"/>
    <s v="FCJS"/>
    <n v="226"/>
    <s v="226R"/>
    <s v="GRUPO-A2"/>
    <s v="Derecho penal"/>
    <s v="GR"/>
    <s v="GRUPO REDUCIDO"/>
    <s v="226R"/>
    <s v="GRUPO REDUCIDO DE Derecho penal"/>
    <s v="GRUPO-A2"/>
    <s v="Grupo Reducido de Derecho penal"/>
    <s v="AN"/>
    <n v="16585809"/>
    <s v="ROMO"/>
    <s v="SABANDO"/>
    <s v="BARBARA MARÍA"/>
    <s v="baromo"/>
    <s v="barbara-maria.romo@unirioja.es"/>
    <n v="1.5"/>
    <n v="1.5"/>
    <x v="1"/>
    <n v="532"/>
    <s v="LABORAL DOCENTE-ASOCIADO"/>
    <s v="P03"/>
    <s v="TIEMPO PARCIAL (3+3 HORAS)"/>
    <s v="2018-09-17 00:00:00.0"/>
    <s v="2019-09-14 00:00:00.0"/>
    <s v="PI101406"/>
    <s v="PROFESOR ASOCIADO"/>
    <s v="R103"/>
    <x v="1"/>
    <n v="170"/>
    <s v="DERECHO PENAL"/>
  </r>
  <r>
    <x v="1"/>
    <n v="16586693"/>
    <s v="FCJS"/>
    <n v="226"/>
    <s v="226R"/>
    <s v="GRUPO-A2"/>
    <s v="Derecho penal"/>
    <s v="GR"/>
    <s v="GRUPO REDUCIDO"/>
    <s v="226R"/>
    <s v="GRUPO REDUCIDO DE Derecho penal"/>
    <s v="GRUPO-A2"/>
    <s v="Grupo Reducido de Derecho penal"/>
    <s v="AN"/>
    <n v="16586693"/>
    <s v="PÉREZ"/>
    <s v="GONZÁLEZ"/>
    <s v="SERGIO"/>
    <s v="seperez"/>
    <s v="sergio.perezg@unirioja.es"/>
    <n v="1.5"/>
    <n v="1.5"/>
    <x v="0"/>
    <n v="536"/>
    <s v="PROFESOR INTERINO"/>
    <s v="C01"/>
    <s v="TIEMPO COMPLETO"/>
    <s v="2018-09-17 00:00:00.0"/>
    <s v="null"/>
    <s v="PI101351"/>
    <s v="PROFESOR CONTRATADO INTERINO"/>
    <s v="R103"/>
    <x v="1"/>
    <n v="170"/>
    <s v="DERECHO PENAL"/>
  </r>
  <r>
    <x v="1"/>
    <n v="16019533"/>
    <s v="FCJS"/>
    <n v="227"/>
    <s v="227G"/>
    <s v="GRUPO-A"/>
    <s v="Derecho procesal civil"/>
    <s v="GG"/>
    <s v="GRUPO GRANDE"/>
    <s v="227G"/>
    <s v="GRUPO GRANDE DE Derecho procesal civil"/>
    <s v="GRUPO-A"/>
    <s v="Grupo Grande de Derecho procesal civil"/>
    <s v="1S"/>
    <n v="16019533"/>
    <s v="GARCIANDÍA"/>
    <s v="GONZÁLEZ"/>
    <s v="PEDRO MARÍA"/>
    <s v="pgarcian"/>
    <s v="pedro.garciandia@unirioja.es"/>
    <n v="4"/>
    <n v="4"/>
    <x v="0"/>
    <n v="500"/>
    <s v="CATEDRATICO DE UNIVERSIDAD"/>
    <s v="C01"/>
    <s v="TIEMPO COMPLETO"/>
    <s v="2017-09-15 00:00:00.0"/>
    <s v="null"/>
    <s v="DF100278"/>
    <s v="CATEDRÁTICO DE UNIVERSIDAD"/>
    <s v="R103"/>
    <x v="1"/>
    <n v="175"/>
    <s v="DERECHO PROCESAL"/>
  </r>
  <r>
    <x v="1"/>
    <n v="16532587"/>
    <s v="FCJS"/>
    <n v="227"/>
    <s v="227G"/>
    <s v="GRUPO-A"/>
    <s v="Derecho procesal civil"/>
    <s v="GG"/>
    <s v="GRUPO GRANDE"/>
    <s v="227G"/>
    <s v="GRUPO GRANDE DE Derecho procesal civil"/>
    <s v="GRUPO-A"/>
    <s v="Grupo Grande de Derecho procesal civil"/>
    <s v="1S"/>
    <n v="16532587"/>
    <s v="LASHERAS"/>
    <s v="HERRERO"/>
    <s v="MARÍA PILAR"/>
    <s v="malashh"/>
    <s v="pilar.lasheras@unirioja.es"/>
    <n v="0.5"/>
    <n v="0.5"/>
    <x v="1"/>
    <n v="532"/>
    <s v="LABORAL DOCENTE-ASOCIADO"/>
    <s v="P04"/>
    <s v="TIEMPO PARCIAL (4+4 HORAS)"/>
    <s v="2016-09-15 00:00:00.0"/>
    <s v="2019-09-14 00:00:00.0"/>
    <s v="PI101105"/>
    <s v="PROFESOR ASOCIADO"/>
    <s v="R103"/>
    <x v="1"/>
    <n v="175"/>
    <s v="DERECHO PROCESAL"/>
  </r>
  <r>
    <x v="1"/>
    <n v="16019533"/>
    <s v="FCJS"/>
    <n v="227"/>
    <s v="227R"/>
    <s v="GRUPO-A1"/>
    <s v="Derecho procesal civil"/>
    <s v="GR"/>
    <s v="GRUPO REDUCIDO"/>
    <s v="227R"/>
    <s v="GRUPO REDUCIDO DE Derecho procesal civil"/>
    <s v="GRUPO-A1"/>
    <s v="Grupo Reducido de Derecho procesal civil"/>
    <s v="1S"/>
    <n v="16019533"/>
    <s v="GARCIANDÍA"/>
    <s v="GONZÁLEZ"/>
    <s v="PEDRO MARÍA"/>
    <s v="pgarcian"/>
    <s v="pedro.garciandia@unirioja.es"/>
    <n v="1.5"/>
    <n v="1.5"/>
    <x v="0"/>
    <n v="500"/>
    <s v="CATEDRATICO DE UNIVERSIDAD"/>
    <s v="C01"/>
    <s v="TIEMPO COMPLETO"/>
    <s v="2017-09-15 00:00:00.0"/>
    <s v="null"/>
    <s v="DF100278"/>
    <s v="CATEDRÁTICO DE UNIVERSIDAD"/>
    <s v="R103"/>
    <x v="1"/>
    <n v="175"/>
    <s v="DERECHO PROCESAL"/>
  </r>
  <r>
    <x v="1"/>
    <n v="16019533"/>
    <s v="FCJS"/>
    <n v="227"/>
    <s v="227R"/>
    <s v="GRUPO-A2"/>
    <s v="Derecho procesal civil"/>
    <s v="GR"/>
    <s v="GRUPO REDUCIDO"/>
    <s v="227R"/>
    <s v="GRUPO REDUCIDO DE Derecho procesal civil"/>
    <s v="GRUPO-A2"/>
    <s v="Grupo Reducido de Derecho procesal civil"/>
    <s v="1S"/>
    <n v="16019533"/>
    <s v="GARCIANDÍA"/>
    <s v="GONZÁLEZ"/>
    <s v="PEDRO MARÍA"/>
    <s v="pgarcian"/>
    <s v="pedro.garciandia@unirioja.es"/>
    <n v="1.5"/>
    <n v="1.5"/>
    <x v="0"/>
    <n v="500"/>
    <s v="CATEDRATICO DE UNIVERSIDAD"/>
    <s v="C01"/>
    <s v="TIEMPO COMPLETO"/>
    <s v="2017-09-15 00:00:00.0"/>
    <s v="null"/>
    <s v="DF100278"/>
    <s v="CATEDRÁTICO DE UNIVERSIDAD"/>
    <s v="R103"/>
    <x v="1"/>
    <n v="175"/>
    <s v="DERECHO PROCESAL"/>
  </r>
  <r>
    <x v="1"/>
    <n v="16554062"/>
    <s v="FCJS"/>
    <n v="228"/>
    <s v="228G"/>
    <s v="GRUPO-A"/>
    <s v="Derecho de obligaciones y contratos civiles"/>
    <s v="GG"/>
    <s v="GRUPO GRANDE"/>
    <s v="228G"/>
    <s v="GRUPO GRANDE DE Derecho de obligaciones y contratos civiles"/>
    <s v="GRUPO-A"/>
    <s v="Grupo Grande de Derecho de obligaciones y contratos civiles"/>
    <s v="1S"/>
    <n v="16554062"/>
    <s v="CÁMARA"/>
    <s v="LAPUENTE"/>
    <s v="SERGIO"/>
    <s v="secamara"/>
    <s v="sergio.camara@unirioja.es"/>
    <n v="4"/>
    <n v="4"/>
    <x v="0"/>
    <n v="500"/>
    <s v="CATEDRATICO DE UNIVERSIDAD"/>
    <s v="C01"/>
    <s v="TIEMPO COMPLETO"/>
    <s v="2007-10-15 00:00:00.0"/>
    <s v="null"/>
    <s v="DF100216"/>
    <s v="CATEDRÁTICO DE UNIVERSIDAD"/>
    <s v="R103"/>
    <x v="1"/>
    <n v="130"/>
    <s v="DERECHO CIVIL"/>
  </r>
  <r>
    <x v="1"/>
    <n v="42053327"/>
    <s v="FCJS"/>
    <n v="228"/>
    <s v="228G"/>
    <s v="GRUPO-A"/>
    <s v="Derecho de obligaciones y contratos civiles"/>
    <s v="GG"/>
    <s v="GRUPO GRANDE"/>
    <s v="228G"/>
    <s v="GRUPO GRANDE DE Derecho de obligaciones y contratos civiles"/>
    <s v="GRUPO-A"/>
    <s v="Grupo Grande de Derecho de obligaciones y contratos civiles"/>
    <s v="1S"/>
    <n v="42053327"/>
    <s v="VENTURA"/>
    <s v="VENTURA"/>
    <s v="JOSÉ MANUEL"/>
    <s v="joventur"/>
    <s v="jmanuel.ventura@unirioja.es"/>
    <n v="2"/>
    <n v="2"/>
    <x v="0"/>
    <n v="534"/>
    <s v="CONTRATADO DOCTOR -TIPO 1"/>
    <s v="C01"/>
    <s v="TIEMPO COMPLETO"/>
    <s v="2004-10-01 00:00:00.0"/>
    <s v="null"/>
    <s v="LD100299"/>
    <s v="CONTRATADO DOCTOR TIPO1"/>
    <s v="R103"/>
    <x v="1"/>
    <n v="130"/>
    <s v="DERECHO CIVIL"/>
  </r>
  <r>
    <x v="1"/>
    <n v="16554062"/>
    <s v="FCJS"/>
    <n v="228"/>
    <s v="228R"/>
    <s v="GRUPO-A1"/>
    <s v="Derecho de obligaciones y contratos civiles"/>
    <s v="GR"/>
    <s v="GRUPO REDUCIDO"/>
    <s v="228R"/>
    <s v="GRUPO REDUCIDO DE Derecho de obligaciones y contratos civiles"/>
    <s v="GRUPO-A1"/>
    <s v="Grupo Reducido de Derecho de obligaciones y contratos civiles"/>
    <s v="1S"/>
    <n v="16554062"/>
    <s v="CÁMARA"/>
    <s v="LAPUENTE"/>
    <s v="SERGIO"/>
    <s v="secamara"/>
    <s v="sergio.camara@unirioja.es"/>
    <n v="1"/>
    <n v="1"/>
    <x v="0"/>
    <n v="500"/>
    <s v="CATEDRATICO DE UNIVERSIDAD"/>
    <s v="C01"/>
    <s v="TIEMPO COMPLETO"/>
    <s v="2007-10-15 00:00:00.0"/>
    <s v="null"/>
    <s v="DF100216"/>
    <s v="CATEDRÁTICO DE UNIVERSIDAD"/>
    <s v="R103"/>
    <x v="1"/>
    <n v="130"/>
    <s v="DERECHO CIVIL"/>
  </r>
  <r>
    <x v="1"/>
    <n v="42053327"/>
    <s v="FCJS"/>
    <n v="228"/>
    <s v="228R"/>
    <s v="GRUPO-A1"/>
    <s v="Derecho de obligaciones y contratos civiles"/>
    <s v="GR"/>
    <s v="GRUPO REDUCIDO"/>
    <s v="228R"/>
    <s v="GRUPO REDUCIDO DE Derecho de obligaciones y contratos civiles"/>
    <s v="GRUPO-A1"/>
    <s v="Grupo Reducido de Derecho de obligaciones y contratos civiles"/>
    <s v="1S"/>
    <n v="42053327"/>
    <s v="VENTURA"/>
    <s v="VENTURA"/>
    <s v="JOSÉ MANUEL"/>
    <s v="joventur"/>
    <s v="jmanuel.ventura@unirioja.es"/>
    <n v="0.5"/>
    <n v="0.5"/>
    <x v="0"/>
    <n v="534"/>
    <s v="CONTRATADO DOCTOR -TIPO 1"/>
    <s v="C01"/>
    <s v="TIEMPO COMPLETO"/>
    <s v="2004-10-01 00:00:00.0"/>
    <s v="null"/>
    <s v="LD100299"/>
    <s v="CONTRATADO DOCTOR TIPO1"/>
    <s v="R103"/>
    <x v="1"/>
    <n v="130"/>
    <s v="DERECHO CIVIL"/>
  </r>
  <r>
    <x v="1"/>
    <n v="16554062"/>
    <s v="FCJS"/>
    <n v="228"/>
    <s v="228R"/>
    <s v="GRUPO-A2"/>
    <s v="Derecho de obligaciones y contratos civiles"/>
    <s v="GR"/>
    <s v="GRUPO REDUCIDO"/>
    <s v="228R"/>
    <s v="GRUPO REDUCIDO DE Derecho de obligaciones y contratos civiles"/>
    <s v="GRUPO-A2"/>
    <s v="Grupo Reducido de Derecho de obligaciones y contratos civiles"/>
    <s v="1S"/>
    <n v="16554062"/>
    <s v="CÁMARA"/>
    <s v="LAPUENTE"/>
    <s v="SERGIO"/>
    <s v="secamara"/>
    <s v="sergio.camara@unirioja.es"/>
    <n v="1"/>
    <n v="1"/>
    <x v="0"/>
    <n v="500"/>
    <s v="CATEDRATICO DE UNIVERSIDAD"/>
    <s v="C01"/>
    <s v="TIEMPO COMPLETO"/>
    <s v="2007-10-15 00:00:00.0"/>
    <s v="null"/>
    <s v="DF100216"/>
    <s v="CATEDRÁTICO DE UNIVERSIDAD"/>
    <s v="R103"/>
    <x v="1"/>
    <n v="130"/>
    <s v="DERECHO CIVIL"/>
  </r>
  <r>
    <x v="1"/>
    <n v="42053327"/>
    <s v="FCJS"/>
    <n v="228"/>
    <s v="228R"/>
    <s v="GRUPO-A2"/>
    <s v="Derecho de obligaciones y contratos civiles"/>
    <s v="GR"/>
    <s v="GRUPO REDUCIDO"/>
    <s v="228R"/>
    <s v="GRUPO REDUCIDO DE Derecho de obligaciones y contratos civiles"/>
    <s v="GRUPO-A2"/>
    <s v="Grupo Reducido de Derecho de obligaciones y contratos civiles"/>
    <s v="1S"/>
    <n v="42053327"/>
    <s v="VENTURA"/>
    <s v="VENTURA"/>
    <s v="JOSÉ MANUEL"/>
    <s v="joventur"/>
    <s v="jmanuel.ventura@unirioja.es"/>
    <n v="0.5"/>
    <n v="0.5"/>
    <x v="0"/>
    <n v="534"/>
    <s v="CONTRATADO DOCTOR -TIPO 1"/>
    <s v="C01"/>
    <s v="TIEMPO COMPLETO"/>
    <s v="2004-10-01 00:00:00.0"/>
    <s v="null"/>
    <s v="LD100299"/>
    <s v="CONTRATADO DOCTOR TIPO1"/>
    <s v="R103"/>
    <x v="1"/>
    <n v="130"/>
    <s v="DERECHO CIVIL"/>
  </r>
  <r>
    <x v="2"/>
    <n v="16554062"/>
    <s v="FCJS"/>
    <n v="228"/>
    <s v="228G"/>
    <s v="GRUPO-A"/>
    <s v="Derecho de obligaciones y contratos civiles"/>
    <s v="GG"/>
    <s v="GRUPO GRANDE"/>
    <s v="228G"/>
    <s v="GRUPO GRANDE DE Derecho de obligaciones y contratos civiles"/>
    <s v="GRUPO-A"/>
    <s v="Grupo Grande de Derecho de obligaciones y contratos civiles"/>
    <s v="1S"/>
    <n v="16554062"/>
    <s v="CÁMARA"/>
    <s v="LAPUENTE"/>
    <s v="SERGIO"/>
    <s v="secamara"/>
    <s v="sergio.camara@unirioja.es"/>
    <n v="4"/>
    <m/>
    <x v="0"/>
    <n v="500"/>
    <s v="CATEDRATICO DE UNIVERSIDAD"/>
    <s v="C01"/>
    <s v="TIEMPO COMPLETO"/>
    <s v="2007-10-15 00:00:00.0"/>
    <s v="null"/>
    <s v="DF100216"/>
    <s v="CATEDRÁTICO DE UNIVERSIDAD"/>
    <s v="R103"/>
    <x v="1"/>
    <n v="130"/>
    <s v="DERECHO CIVIL"/>
  </r>
  <r>
    <x v="2"/>
    <n v="42053327"/>
    <s v="FCJS"/>
    <n v="228"/>
    <s v="228G"/>
    <s v="GRUPO-A"/>
    <s v="Derecho de obligaciones y contratos civiles"/>
    <s v="GG"/>
    <s v="GRUPO GRANDE"/>
    <s v="228G"/>
    <s v="GRUPO GRANDE DE Derecho de obligaciones y contratos civiles"/>
    <s v="GRUPO-A"/>
    <s v="Grupo Grande de Derecho de obligaciones y contratos civiles"/>
    <s v="1S"/>
    <n v="42053327"/>
    <s v="VENTURA"/>
    <s v="VENTURA"/>
    <s v="JOSÉ MANUEL"/>
    <s v="joventur"/>
    <s v="jmanuel.ventura@unirioja.es"/>
    <n v="2"/>
    <m/>
    <x v="0"/>
    <n v="534"/>
    <s v="CONTRATADO DOCTOR -TIPO 1"/>
    <s v="C01"/>
    <s v="TIEMPO COMPLETO"/>
    <s v="2004-10-01 00:00:00.0"/>
    <s v="null"/>
    <s v="LD100299"/>
    <s v="CONTRATADO DOCTOR TIPO1"/>
    <s v="R103"/>
    <x v="1"/>
    <n v="130"/>
    <s v="DERECHO CIVIL"/>
  </r>
  <r>
    <x v="2"/>
    <n v="16554062"/>
    <s v="FCJS"/>
    <n v="228"/>
    <s v="228R"/>
    <s v="GRUPO-A2"/>
    <s v="Derecho de obligaciones y contratos civiles"/>
    <s v="GR"/>
    <s v="GRUPO REDUCIDO"/>
    <s v="228R"/>
    <s v="GRUPO REDUCIDO DE Derecho de obligaciones y contratos civiles"/>
    <s v="GRUPO-A2"/>
    <s v="Grupo Reducido de Derecho de obligaciones y contratos civiles"/>
    <s v="1S"/>
    <n v="16554062"/>
    <s v="CÁMARA"/>
    <s v="LAPUENTE"/>
    <s v="SERGIO"/>
    <s v="secamara"/>
    <s v="sergio.camara@unirioja.es"/>
    <n v="1"/>
    <m/>
    <x v="0"/>
    <n v="500"/>
    <s v="CATEDRATICO DE UNIVERSIDAD"/>
    <s v="C01"/>
    <s v="TIEMPO COMPLETO"/>
    <s v="2007-10-15 00:00:00.0"/>
    <s v="null"/>
    <s v="DF100216"/>
    <s v="CATEDRÁTICO DE UNIVERSIDAD"/>
    <s v="R103"/>
    <x v="1"/>
    <n v="130"/>
    <s v="DERECHO CIVIL"/>
  </r>
  <r>
    <x v="2"/>
    <n v="42053327"/>
    <s v="FCJS"/>
    <n v="228"/>
    <s v="228R"/>
    <s v="GRUPO-A2"/>
    <s v="Derecho de obligaciones y contratos civiles"/>
    <s v="GR"/>
    <s v="GRUPO REDUCIDO"/>
    <s v="228R"/>
    <s v="GRUPO REDUCIDO DE Derecho de obligaciones y contratos civiles"/>
    <s v="GRUPO-A2"/>
    <s v="Grupo Reducido de Derecho de obligaciones y contratos civiles"/>
    <s v="1S"/>
    <n v="42053327"/>
    <s v="VENTURA"/>
    <s v="VENTURA"/>
    <s v="JOSÉ MANUEL"/>
    <s v="joventur"/>
    <s v="jmanuel.ventura@unirioja.es"/>
    <n v="0.5"/>
    <m/>
    <x v="0"/>
    <n v="534"/>
    <s v="CONTRATADO DOCTOR -TIPO 1"/>
    <s v="C01"/>
    <s v="TIEMPO COMPLETO"/>
    <s v="2004-10-01 00:00:00.0"/>
    <s v="null"/>
    <s v="LD100299"/>
    <s v="CONTRATADO DOCTOR TIPO1"/>
    <s v="R103"/>
    <x v="1"/>
    <n v="130"/>
    <s v="DERECHO CIVIL"/>
  </r>
  <r>
    <x v="1"/>
    <n v="16261031"/>
    <s v="FCJS"/>
    <n v="229"/>
    <s v="229G"/>
    <s v="GRUPO-A"/>
    <s v="Derecho administrativo patrimonial y económico"/>
    <s v="GG"/>
    <s v="GRUPO GRANDE"/>
    <s v="229G"/>
    <s v="GRUPO GRANDE DE Derecho administrativo patrimonial y económico"/>
    <s v="GRUPO-A"/>
    <s v="Grupo Grande de Derecho administrativo patrimonial y económico"/>
    <s v="1S"/>
    <n v="16261031"/>
    <s v="SANTAMARÍA"/>
    <s v="ARINAS"/>
    <s v="RENÉ JAVIER"/>
    <s v="resantam"/>
    <s v="rene-javier.santamaria@unirioja.es"/>
    <n v="6"/>
    <n v="6"/>
    <x v="0"/>
    <n v="504"/>
    <s v="PROFESOR TITULAR UNIVERSIDAD"/>
    <s v="01R"/>
    <s v="TIEMPO COMPLETO REDUCIDO"/>
    <s v="2016-09-15 00:00:00.0"/>
    <s v="null"/>
    <s v="DF100199"/>
    <s v="PROFESOR TITULAR DE UNIVERSIDAD"/>
    <s v="R103"/>
    <x v="1"/>
    <n v="125"/>
    <s v="DERECHO ADMINISTRATIVO"/>
  </r>
  <r>
    <x v="1"/>
    <n v="16566979"/>
    <s v="FCJS"/>
    <n v="229"/>
    <s v="229R"/>
    <s v="GRUPO-A1"/>
    <s v="Derecho administrativo patrimonial y económico"/>
    <s v="GR"/>
    <s v="GRUPO REDUCIDO"/>
    <s v="229R"/>
    <s v="GRUPO REDUCIDO DE Derecho administrativo patrimonial y económico"/>
    <s v="GRUPO-A1"/>
    <s v="Grupo Reducido de Derecho administrativo patrimonial y económico"/>
    <s v="1S"/>
    <n v="16566979"/>
    <s v="BARRIOBERO"/>
    <s v="MARTÍNEZ"/>
    <s v="IGNACIO"/>
    <s v="igbarrio"/>
    <s v="ignacio.barriobero@unirioja.es"/>
    <n v="1.5"/>
    <n v="1.5"/>
    <x v="1"/>
    <n v="532"/>
    <s v="LABORAL DOCENTE-ASOCIADO"/>
    <s v="P06"/>
    <s v="TIEMPO PARCIAL (6+6 HORAS)"/>
    <s v="2016-09-15 00:00:00.0"/>
    <s v="2019-09-14 00:00:00.0"/>
    <s v="PI101100"/>
    <s v="PROFESOR ASOCIADO"/>
    <s v="R103"/>
    <x v="1"/>
    <n v="125"/>
    <s v="DERECHO ADMINISTRATIVO"/>
  </r>
  <r>
    <x v="1"/>
    <n v="16598717"/>
    <s v="FCJS"/>
    <n v="229"/>
    <s v="229R"/>
    <s v="GRUPO-A2"/>
    <s v="Derecho administrativo patrimonial y económico"/>
    <s v="GR"/>
    <s v="GRUPO REDUCIDO"/>
    <s v="229R"/>
    <s v="GRUPO REDUCIDO DE Derecho administrativo patrimonial y económico"/>
    <s v="GRUPO-A2"/>
    <s v="Grupo Reducido de Derecho administrativo patrimonial y económico"/>
    <s v="1S"/>
    <n v="16598717"/>
    <s v="SAN MARTÍN"/>
    <s v="SEGURA"/>
    <s v="DAVID"/>
    <s v="dasan-ma"/>
    <s v="david.san-martin@unirioja.es"/>
    <n v="1.5"/>
    <n v="1.5"/>
    <x v="1"/>
    <n v="536"/>
    <s v="PROFESOR INTERINO"/>
    <s v="C01"/>
    <s v="TIEMPO COMPLETO"/>
    <s v="2018-09-24 00:00:00.0"/>
    <s v="2019-09-14 00:00:00.0"/>
    <s v="PI101421"/>
    <s v="PROFESOR CONTRATADO INTERINO"/>
    <s v="R103"/>
    <x v="1"/>
    <n v="125"/>
    <s v="DERECHO ADMINISTRATIVO"/>
  </r>
  <r>
    <x v="0"/>
    <n v="16572280"/>
    <s v="FCE"/>
    <n v="230"/>
    <s v="230G"/>
    <s v="GRUPO-A"/>
    <s v="Dirección estratégica"/>
    <s v="GG"/>
    <s v="GRUPO GRANDE"/>
    <s v="230G"/>
    <s v="GRUPO GRANDE DE Dirección estratégica"/>
    <s v="GRUPO-A"/>
    <s v="Grupo Grande de Dirección estratégica"/>
    <s v="1S"/>
    <n v="16572280"/>
    <s v="GÓMEZ"/>
    <s v="VILLASCUERNA"/>
    <s v="JAIME"/>
    <s v="jagomev"/>
    <s v="jaime.gomez@unirioja.es"/>
    <n v="4"/>
    <n v="4"/>
    <x v="0"/>
    <n v="500"/>
    <s v="CATEDRATICO DE UNIVERSIDAD"/>
    <s v="C01"/>
    <s v="TIEMPO COMPLETO"/>
    <s v="2017-09-15 00:00:00.0"/>
    <s v="null"/>
    <s v="DF100336"/>
    <s v="CATEDRÁTICO DE UNIVERSIDAD"/>
    <s v="R104"/>
    <x v="0"/>
    <n v="650"/>
    <s v="ORGANIZACIÓN DE EMPRESAS"/>
  </r>
  <r>
    <x v="0"/>
    <n v="16572280"/>
    <s v="FCE"/>
    <n v="230"/>
    <s v="230G"/>
    <s v="GRUPO-B"/>
    <s v="Dirección estratégica"/>
    <s v="GG"/>
    <s v="GRUPO GRANDE"/>
    <s v="230G"/>
    <s v="GRUPO GRANDE DE Dirección estratégica"/>
    <s v="GRUPO-B"/>
    <s v="Grupo Grande de Dirección estratégica"/>
    <s v="1S"/>
    <n v="16572280"/>
    <s v="GÓMEZ"/>
    <s v="VILLASCUERNA"/>
    <s v="JAIME"/>
    <s v="jagomev"/>
    <s v="jaime.gomez@unirioja.es"/>
    <n v="4"/>
    <n v="4"/>
    <x v="0"/>
    <n v="500"/>
    <s v="CATEDRATICO DE UNIVERSIDAD"/>
    <s v="C01"/>
    <s v="TIEMPO COMPLETO"/>
    <s v="2017-09-15 00:00:00.0"/>
    <s v="null"/>
    <s v="DF100336"/>
    <s v="CATEDRÁTICO DE UNIVERSIDAD"/>
    <s v="R104"/>
    <x v="0"/>
    <n v="650"/>
    <s v="ORGANIZACIÓN DE EMPRESAS"/>
  </r>
  <r>
    <x v="0"/>
    <n v="16619340"/>
    <s v="FCE"/>
    <n v="230"/>
    <s v="230R"/>
    <s v="GRUPO-A1"/>
    <s v="Dirección estratégica"/>
    <s v="GR"/>
    <s v="GRUPO REDUCIDO"/>
    <s v="230R"/>
    <s v="GRUPO REDUCIDO DE Dirección estratégica"/>
    <s v="GRUPO-A1"/>
    <s v="Grupo Reducido de Dirección estratégica"/>
    <s v="1S"/>
    <n v="16619340"/>
    <s v="PÉREZ-ARADROS"/>
    <s v="MURO"/>
    <s v="BEATRIZ"/>
    <s v="beperem"/>
    <s v="beatriz.perez-aradros@unirioja.es"/>
    <n v="2"/>
    <n v="2"/>
    <x v="1"/>
    <n v="536"/>
    <s v="PROFESOR INTERINO"/>
    <s v="C01"/>
    <s v="TIEMPO COMPLETO"/>
    <s v="2018-09-17 00:00:00.0"/>
    <s v="2019-09-14 00:00:00.0"/>
    <s v="PI101411"/>
    <s v="PROFESOR CONTRATADO INTERINO"/>
    <s v="R104"/>
    <x v="0"/>
    <n v="650"/>
    <s v="ORGANIZACIÓN DE EMPRESAS"/>
  </r>
  <r>
    <x v="0"/>
    <n v="16572280"/>
    <s v="FCE"/>
    <n v="230"/>
    <s v="230R"/>
    <s v="GRUPO-A2"/>
    <s v="Dirección estratégica"/>
    <s v="GR"/>
    <s v="GRUPO REDUCIDO"/>
    <s v="230R"/>
    <s v="GRUPO REDUCIDO DE Dirección estratégica"/>
    <s v="GRUPO-A2"/>
    <s v="Grupo Reducido de Dirección estratégica"/>
    <s v="1S"/>
    <n v="16572280"/>
    <s v="GÓMEZ"/>
    <s v="VILLASCUERNA"/>
    <s v="JAIME"/>
    <s v="jagomev"/>
    <s v="jaime.gomez@unirioja.es"/>
    <n v="2"/>
    <n v="2"/>
    <x v="0"/>
    <n v="500"/>
    <s v="CATEDRATICO DE UNIVERSIDAD"/>
    <s v="C01"/>
    <s v="TIEMPO COMPLETO"/>
    <s v="2017-09-15 00:00:00.0"/>
    <s v="null"/>
    <s v="DF100336"/>
    <s v="CATEDRÁTICO DE UNIVERSIDAD"/>
    <s v="R104"/>
    <x v="0"/>
    <n v="650"/>
    <s v="ORGANIZACIÓN DE EMPRESAS"/>
  </r>
  <r>
    <x v="0"/>
    <n v="16572280"/>
    <s v="FCE"/>
    <n v="230"/>
    <s v="230R"/>
    <s v="GRUPO-A3"/>
    <s v="Dirección estratégica"/>
    <s v="GR"/>
    <s v="GRUPO REDUCIDO"/>
    <s v="230R"/>
    <s v="GRUPO REDUCIDO DE Dirección estratégica"/>
    <s v="GRUPO-A3"/>
    <s v="Grupo Reducido de Dirección estratégica"/>
    <s v="1S"/>
    <n v="16572280"/>
    <s v="GÓMEZ"/>
    <s v="VILLASCUERNA"/>
    <s v="JAIME"/>
    <s v="jagomev"/>
    <s v="jaime.gomez@unirioja.es"/>
    <n v="2"/>
    <n v="2"/>
    <x v="0"/>
    <n v="500"/>
    <s v="CATEDRATICO DE UNIVERSIDAD"/>
    <s v="C01"/>
    <s v="TIEMPO COMPLETO"/>
    <s v="2017-09-15 00:00:00.0"/>
    <s v="null"/>
    <s v="DF100336"/>
    <s v="CATEDRÁTICO DE UNIVERSIDAD"/>
    <s v="R104"/>
    <x v="0"/>
    <n v="650"/>
    <s v="ORGANIZACIÓN DE EMPRESAS"/>
  </r>
  <r>
    <x v="0"/>
    <n v="16619340"/>
    <s v="FCE"/>
    <n v="230"/>
    <s v="230R"/>
    <s v="GRUPO-B1"/>
    <s v="Dirección estratégica"/>
    <s v="GR"/>
    <s v="GRUPO REDUCIDO"/>
    <s v="230R"/>
    <s v="GRUPO REDUCIDO DE Dirección estratégica"/>
    <s v="GRUPO-B1"/>
    <s v="Grupo Reducido de Dirección estratégica"/>
    <s v="1S"/>
    <n v="16619340"/>
    <s v="PÉREZ-ARADROS"/>
    <s v="MURO"/>
    <s v="BEATRIZ"/>
    <s v="beperem"/>
    <s v="beatriz.perez-aradros@unirioja.es"/>
    <n v="2"/>
    <n v="2"/>
    <x v="1"/>
    <n v="536"/>
    <s v="PROFESOR INTERINO"/>
    <s v="C01"/>
    <s v="TIEMPO COMPLETO"/>
    <s v="2018-09-17 00:00:00.0"/>
    <s v="2019-09-14 00:00:00.0"/>
    <s v="PI101411"/>
    <s v="PROFESOR CONTRATADO INTERINO"/>
    <s v="R104"/>
    <x v="0"/>
    <n v="650"/>
    <s v="ORGANIZACIÓN DE EMPRESAS"/>
  </r>
  <r>
    <x v="0"/>
    <n v="7974905"/>
    <s v="FCE"/>
    <n v="230"/>
    <s v="230R"/>
    <s v="GRUPO-B2"/>
    <s v="Dirección estratégica"/>
    <s v="GR"/>
    <s v="GRUPO REDUCIDO"/>
    <s v="230R"/>
    <s v="GRUPO REDUCIDO DE Dirección estratégica"/>
    <s v="GRUPO-B2"/>
    <s v="Grupo Reducido de Dirección estratégica"/>
    <s v="1S"/>
    <n v="7974905"/>
    <s v="QUEIRUGA"/>
    <s v="DIOS"/>
    <s v="DOLORES ALICIA"/>
    <s v="doqueiru"/>
    <s v="dolores.queiruga@unirioja.es"/>
    <n v="2"/>
    <n v="2"/>
    <x v="1"/>
    <n v="504"/>
    <s v="PROFESOR TITULAR UNIVERSIDAD"/>
    <s v="C01"/>
    <s v="TIEMPO COMPLETO"/>
    <s v="2011-09-01 00:00:00.0"/>
    <s v="null"/>
    <s v="DF100301"/>
    <s v="PROFESOR TITULAR DE UNIVERSIDAD"/>
    <s v="R104"/>
    <x v="0"/>
    <n v="650"/>
    <s v="ORGANIZACIÓN DE EMPRESAS"/>
  </r>
  <r>
    <x v="2"/>
    <n v="16572280"/>
    <s v="FCJS"/>
    <n v="230"/>
    <s v="230G"/>
    <s v="GRUPO-B"/>
    <s v="Dirección estratégica"/>
    <s v="GG"/>
    <s v="GRUPO GRANDE"/>
    <s v="230G"/>
    <s v="GRUPO GRANDE DE Dirección estratégica"/>
    <s v="GRUPO-B"/>
    <s v="Grupo Grande de Dirección estratégica"/>
    <s v="1S"/>
    <n v="16572280"/>
    <s v="GÓMEZ"/>
    <s v="VILLASCUERNA"/>
    <s v="JAIME"/>
    <s v="jagomev"/>
    <s v="jaime.gomez@unirioja.es"/>
    <n v="4"/>
    <m/>
    <x v="0"/>
    <n v="500"/>
    <s v="CATEDRATICO DE UNIVERSIDAD"/>
    <s v="C01"/>
    <s v="TIEMPO COMPLETO"/>
    <s v="2017-09-15 00:00:00.0"/>
    <s v="null"/>
    <s v="DF100336"/>
    <s v="CATEDRÁTICO DE UNIVERSIDAD"/>
    <s v="R104"/>
    <x v="0"/>
    <n v="650"/>
    <s v="ORGANIZACIÓN DE EMPRESAS"/>
  </r>
  <r>
    <x v="2"/>
    <n v="16619340"/>
    <s v="FCJS"/>
    <n v="230"/>
    <s v="230R"/>
    <s v="GRUPO-B3"/>
    <s v="Dirección estratégica"/>
    <s v="GR"/>
    <s v="GRUPO REDUCIDO"/>
    <s v="230R"/>
    <s v="GRUPO REDUCIDO DE Dirección estratégica"/>
    <s v="GRUPO-B3"/>
    <s v="Grupo Reducido de Dirección estratégica"/>
    <s v="1S"/>
    <n v="16619340"/>
    <s v="PÉREZ-ARADROS"/>
    <s v="MURO"/>
    <s v="BEATRIZ"/>
    <s v="beperem"/>
    <s v="beatriz.perez-aradros@unirioja.es"/>
    <n v="2"/>
    <n v="2"/>
    <x v="1"/>
    <n v="536"/>
    <s v="PROFESOR INTERINO"/>
    <s v="C01"/>
    <s v="TIEMPO COMPLETO"/>
    <s v="2018-09-17 00:00:00.0"/>
    <s v="2019-09-14 00:00:00.0"/>
    <s v="PI101411"/>
    <s v="PROFESOR CONTRATADO INTERINO"/>
    <s v="R104"/>
    <x v="0"/>
    <n v="650"/>
    <s v="ORGANIZACIÓN DE EMPRESAS"/>
  </r>
  <r>
    <x v="1"/>
    <n v="16532587"/>
    <s v="FCJS"/>
    <n v="231"/>
    <s v="231G"/>
    <s v="GRUPO-A"/>
    <s v="Derecho procesal penal"/>
    <s v="GG"/>
    <s v="GRUPO GRANDE"/>
    <s v="231G"/>
    <s v="GRUPO GRANDE DE Derecho procesal penal"/>
    <s v="GRUPO-A"/>
    <s v="Grupo Grande de Derecho procesal penal"/>
    <s v="2S"/>
    <n v="16532587"/>
    <s v="LASHERAS"/>
    <s v="HERRERO"/>
    <s v="MARÍA PILAR"/>
    <s v="malashh"/>
    <s v="pilar.lasheras@unirioja.es"/>
    <n v="4.5"/>
    <n v="4.5"/>
    <x v="1"/>
    <n v="532"/>
    <s v="LABORAL DOCENTE-ASOCIADO"/>
    <s v="P04"/>
    <s v="TIEMPO PARCIAL (4+4 HORAS)"/>
    <s v="2016-09-15 00:00:00.0"/>
    <s v="2019-09-14 00:00:00.0"/>
    <s v="PI101105"/>
    <s v="PROFESOR ASOCIADO"/>
    <s v="R103"/>
    <x v="1"/>
    <n v="175"/>
    <s v="DERECHO PROCESAL"/>
  </r>
  <r>
    <x v="1"/>
    <n v="16532587"/>
    <s v="FCJS"/>
    <n v="231"/>
    <s v="231R"/>
    <s v="GRUPO-A1"/>
    <s v="Derecho procesal penal"/>
    <s v="GR"/>
    <s v="GRUPO REDUCIDO"/>
    <s v="231R"/>
    <s v="GRUPO REDUCIDO DE Derecho procesal penal"/>
    <s v="GRUPO-A1"/>
    <s v="Grupo Reducido de Derecho procesal penal"/>
    <s v="2S"/>
    <n v="16532587"/>
    <s v="LASHERAS"/>
    <s v="HERRERO"/>
    <s v="MARÍA PILAR"/>
    <s v="malashh"/>
    <s v="pilar.lasheras@unirioja.es"/>
    <n v="1.5"/>
    <n v="1.5"/>
    <x v="1"/>
    <n v="532"/>
    <s v="LABORAL DOCENTE-ASOCIADO"/>
    <s v="P04"/>
    <s v="TIEMPO PARCIAL (4+4 HORAS)"/>
    <s v="2016-09-15 00:00:00.0"/>
    <s v="2019-09-14 00:00:00.0"/>
    <s v="PI101105"/>
    <s v="PROFESOR ASOCIADO"/>
    <s v="R103"/>
    <x v="1"/>
    <n v="175"/>
    <s v="DERECHO PROCESAL"/>
  </r>
  <r>
    <x v="1"/>
    <n v="16532587"/>
    <s v="FCJS"/>
    <n v="231"/>
    <s v="231R"/>
    <s v="GRUPO-A2"/>
    <s v="Derecho procesal penal"/>
    <s v="GR"/>
    <s v="GRUPO REDUCIDO"/>
    <s v="231R"/>
    <s v="GRUPO REDUCIDO DE Derecho procesal penal"/>
    <s v="GRUPO-A2"/>
    <s v="Grupo Reducido de Derecho procesal penal"/>
    <s v="2S"/>
    <n v="16532587"/>
    <s v="LASHERAS"/>
    <s v="HERRERO"/>
    <s v="MARÍA PILAR"/>
    <s v="malashh"/>
    <s v="pilar.lasheras@unirioja.es"/>
    <n v="1.5"/>
    <n v="1.5"/>
    <x v="1"/>
    <n v="532"/>
    <s v="LABORAL DOCENTE-ASOCIADO"/>
    <s v="P04"/>
    <s v="TIEMPO PARCIAL (4+4 HORAS)"/>
    <s v="2016-09-15 00:00:00.0"/>
    <s v="2019-09-14 00:00:00.0"/>
    <s v="PI101105"/>
    <s v="PROFESOR ASOCIADO"/>
    <s v="R103"/>
    <x v="1"/>
    <n v="175"/>
    <s v="DERECHO PROCESAL"/>
  </r>
  <r>
    <x v="1"/>
    <n v="16536773"/>
    <s v="FCJS"/>
    <n v="232"/>
    <s v="232G"/>
    <s v="GRUPO-A"/>
    <s v="Derecho financiero"/>
    <s v="GG"/>
    <s v="GRUPO GRANDE"/>
    <s v="232G"/>
    <s v="GRUPO GRANDE DE Derecho financiero"/>
    <s v="GRUPO-A"/>
    <s v="Grupo Grande de Derecho financiero"/>
    <s v="2S"/>
    <n v="16536773"/>
    <s v="RUIZ DE PALACIOS"/>
    <s v="VILLAVERDE"/>
    <s v="JOSÉ IGNACIO"/>
    <s v="jiruizp"/>
    <s v="ji.ruiz-de-palacios@unirioja.es"/>
    <n v="4.5"/>
    <n v="4.5"/>
    <x v="1"/>
    <n v="535"/>
    <s v="COLABORADOR-TIPO 1"/>
    <s v="C01"/>
    <s v="TIEMPO COMPLETO"/>
    <s v="2007-06-13 00:00:00.0"/>
    <s v="null"/>
    <s v="LD100627"/>
    <s v="PROFESOR COLABORADOR TIPO 1"/>
    <s v="R103"/>
    <x v="1"/>
    <n v="150"/>
    <s v="DERECHO FINANCIERO Y TRIBUTARIO"/>
  </r>
  <r>
    <x v="1"/>
    <n v="16536773"/>
    <s v="FCJS"/>
    <n v="232"/>
    <s v="232R"/>
    <s v="GRUPO-A1"/>
    <s v="Derecho financiero"/>
    <s v="GR"/>
    <s v="GRUPO REDUCIDO"/>
    <s v="232R"/>
    <s v="GRUPO REDUCIDO DE Derecho financiero"/>
    <s v="GRUPO-A1"/>
    <s v="Grupo Reducido de Derecho financiero"/>
    <s v="2S"/>
    <n v="16536773"/>
    <s v="RUIZ DE PALACIOS"/>
    <s v="VILLAVERDE"/>
    <s v="JOSÉ IGNACIO"/>
    <s v="jiruizp"/>
    <s v="ji.ruiz-de-palacios@unirioja.es"/>
    <n v="1.5"/>
    <n v="1.5"/>
    <x v="1"/>
    <n v="535"/>
    <s v="COLABORADOR-TIPO 1"/>
    <s v="C01"/>
    <s v="TIEMPO COMPLETO"/>
    <s v="2007-06-13 00:00:00.0"/>
    <s v="null"/>
    <s v="LD100627"/>
    <s v="PROFESOR COLABORADOR TIPO 1"/>
    <s v="R103"/>
    <x v="1"/>
    <n v="150"/>
    <s v="DERECHO FINANCIERO Y TRIBUTARIO"/>
  </r>
  <r>
    <x v="1"/>
    <n v="16536773"/>
    <s v="FCJS"/>
    <n v="232"/>
    <s v="232R"/>
    <s v="GRUPO-A2"/>
    <s v="Derecho financiero"/>
    <s v="GR"/>
    <s v="GRUPO REDUCIDO"/>
    <s v="232R"/>
    <s v="GRUPO REDUCIDO DE Derecho financiero"/>
    <s v="GRUPO-A2"/>
    <s v="Grupo Reducido de Derecho financiero"/>
    <s v="2S"/>
    <n v="16536773"/>
    <s v="RUIZ DE PALACIOS"/>
    <s v="VILLAVERDE"/>
    <s v="JOSÉ IGNACIO"/>
    <s v="jiruizp"/>
    <s v="ji.ruiz-de-palacios@unirioja.es"/>
    <n v="1.5"/>
    <n v="1.5"/>
    <x v="1"/>
    <n v="535"/>
    <s v="COLABORADOR-TIPO 1"/>
    <s v="C01"/>
    <s v="TIEMPO COMPLETO"/>
    <s v="2007-06-13 00:00:00.0"/>
    <s v="null"/>
    <s v="LD100627"/>
    <s v="PROFESOR COLABORADOR TIPO 1"/>
    <s v="R103"/>
    <x v="1"/>
    <n v="150"/>
    <s v="DERECHO FINANCIERO Y TRIBUTARIO"/>
  </r>
  <r>
    <x v="1"/>
    <n v="16536773"/>
    <s v="FCJS"/>
    <n v="232"/>
    <s v="232R"/>
    <s v="GRUPO-A3"/>
    <s v="Derecho financiero"/>
    <s v="GR"/>
    <s v="GRUPO REDUCIDO"/>
    <s v="232R"/>
    <s v="GRUPO REDUCIDO DE Derecho financiero"/>
    <s v="GRUPO-A3"/>
    <s v="Grupo Reducido de Derecho financiero"/>
    <s v="2S"/>
    <n v="16536773"/>
    <s v="RUIZ DE PALACIOS"/>
    <s v="VILLAVERDE"/>
    <s v="JOSÉ IGNACIO"/>
    <s v="jiruizp"/>
    <s v="ji.ruiz-de-palacios@unirioja.es"/>
    <n v="1.5"/>
    <n v="1.5"/>
    <x v="1"/>
    <n v="535"/>
    <s v="COLABORADOR-TIPO 1"/>
    <s v="C01"/>
    <s v="TIEMPO COMPLETO"/>
    <s v="2007-06-13 00:00:00.0"/>
    <s v="null"/>
    <s v="LD100627"/>
    <s v="PROFESOR COLABORADOR TIPO 1"/>
    <s v="R103"/>
    <x v="1"/>
    <n v="150"/>
    <s v="DERECHO FINANCIERO Y TRIBUTARIO"/>
  </r>
  <r>
    <x v="1"/>
    <n v="16243789"/>
    <s v="FCJS"/>
    <n v="233"/>
    <s v="233G"/>
    <s v="GRUPO-A"/>
    <s v="Propiedad y derechos reales"/>
    <s v="GG"/>
    <s v="GRUPO GRANDE"/>
    <s v="233G"/>
    <s v="GRUPO GRANDE DE Propiedad y derechos reales"/>
    <s v="GRUPO-A"/>
    <s v="Grupo Grande de Propiedad y derechos reales"/>
    <s v="2S"/>
    <n v="16243789"/>
    <s v="PABLO"/>
    <s v="CONTRERAS"/>
    <s v="PEDRO V. DE"/>
    <s v="pedpablo"/>
    <s v="pedro.depablo@unirioja.es"/>
    <n v="0"/>
    <n v="0"/>
    <x v="0"/>
    <n v="500"/>
    <s v="CATEDRATICO DE UNIVERSIDAD"/>
    <s v="01R"/>
    <s v="TIEMPO COMPLETO REDUCIDO"/>
    <s v="2013-09-01 00:00:00.0"/>
    <s v="null"/>
    <s v="DF3721"/>
    <s v="CATEDRÁTICO DE UNIVERSIDAD"/>
    <s v="R103"/>
    <x v="1"/>
    <n v="130"/>
    <s v="DERECHO CIVIL"/>
  </r>
  <r>
    <x v="1"/>
    <n v="16583877"/>
    <s v="FCJS"/>
    <n v="233"/>
    <s v="233G"/>
    <s v="GRUPO-A"/>
    <s v="Propiedad y derechos reales"/>
    <s v="GG"/>
    <s v="GRUPO GRANDE"/>
    <s v="233G"/>
    <s v="GRUPO GRANDE DE Propiedad y derechos reales"/>
    <s v="GRUPO-A"/>
    <s v="Grupo Grande de Propiedad y derechos reales"/>
    <s v="2S"/>
    <n v="16583877"/>
    <s v="MARTÍNEZ"/>
    <s v="RIPA"/>
    <s v="JOSÉ"/>
    <s v="jomartri"/>
    <s v="jose.martinezr@unirioja.es"/>
    <n v="6"/>
    <n v="6"/>
    <x v="1"/>
    <n v="536"/>
    <s v="PROFESOR INTERINO"/>
    <s v="P06"/>
    <s v="TIEMPO PARCIAL (6+6 HORAS)"/>
    <s v="2019-02-05 00:00:00.0"/>
    <s v="2019-06-24 00:00:00.0"/>
    <s v="PI101453"/>
    <s v="PROFESOR CONTRATADO INTERINO"/>
    <s v="R103"/>
    <x v="1"/>
    <n v="130"/>
    <s v="DERECHO CIVIL"/>
  </r>
  <r>
    <x v="1"/>
    <n v="16243789"/>
    <s v="FCJS"/>
    <n v="233"/>
    <s v="233R"/>
    <s v="GRUPO-A1"/>
    <s v="Propiedad y derechos reales"/>
    <s v="GR"/>
    <s v="GRUPO REDUCIDO"/>
    <s v="233R"/>
    <s v="GRUPO REDUCIDO DE Propiedad y derechos reales"/>
    <s v="GRUPO-A1"/>
    <s v="Grupo Reducido de Propiedad y derechos reales"/>
    <s v="2S"/>
    <n v="16243789"/>
    <s v="PABLO"/>
    <s v="CONTRERAS"/>
    <s v="PEDRO V. DE"/>
    <s v="pedpablo"/>
    <s v="pedro.depablo@unirioja.es"/>
    <n v="0"/>
    <n v="0"/>
    <x v="0"/>
    <n v="500"/>
    <s v="CATEDRATICO DE UNIVERSIDAD"/>
    <s v="01R"/>
    <s v="TIEMPO COMPLETO REDUCIDO"/>
    <s v="2013-09-01 00:00:00.0"/>
    <s v="null"/>
    <s v="DF3721"/>
    <s v="CATEDRÁTICO DE UNIVERSIDAD"/>
    <s v="R103"/>
    <x v="1"/>
    <n v="130"/>
    <s v="DERECHO CIVIL"/>
  </r>
  <r>
    <x v="1"/>
    <n v="16583877"/>
    <s v="FCJS"/>
    <n v="233"/>
    <s v="233R"/>
    <s v="GRUPO-A1"/>
    <s v="Propiedad y derechos reales"/>
    <s v="GR"/>
    <s v="GRUPO REDUCIDO"/>
    <s v="233R"/>
    <s v="GRUPO REDUCIDO DE Propiedad y derechos reales"/>
    <s v="GRUPO-A1"/>
    <s v="Grupo Reducido de Propiedad y derechos reales"/>
    <s v="2S"/>
    <n v="16583877"/>
    <s v="MARTÍNEZ"/>
    <s v="RIPA"/>
    <s v="JOSÉ"/>
    <s v="jomartri"/>
    <s v="jose.martinezr@unirioja.es"/>
    <n v="1.5"/>
    <n v="1.5"/>
    <x v="1"/>
    <n v="536"/>
    <s v="PROFESOR INTERINO"/>
    <s v="P06"/>
    <s v="TIEMPO PARCIAL (6+6 HORAS)"/>
    <s v="2019-02-05 00:00:00.0"/>
    <s v="2019-06-24 00:00:00.0"/>
    <s v="PI101453"/>
    <s v="PROFESOR CONTRATADO INTERINO"/>
    <s v="R103"/>
    <x v="1"/>
    <n v="130"/>
    <s v="DERECHO CIVIL"/>
  </r>
  <r>
    <x v="1"/>
    <n v="16588594"/>
    <s v="FCJS"/>
    <n v="233"/>
    <s v="233R"/>
    <s v="GRUPO-A1"/>
    <s v="Propiedad y derechos reales"/>
    <s v="GR"/>
    <s v="GRUPO REDUCIDO"/>
    <s v="233R"/>
    <s v="GRUPO REDUCIDO DE Propiedad y derechos reales"/>
    <s v="GRUPO-A1"/>
    <s v="Grupo Reducido de Propiedad y derechos reales"/>
    <s v="2S"/>
    <n v="16588594"/>
    <s v="LOZA"/>
    <s v="MARIN"/>
    <s v="EVA MARÍA"/>
    <s v="evloza"/>
    <s v="eva-maria.loza@unirioja.es"/>
    <n v="0"/>
    <n v="0"/>
    <x v="1"/>
    <n v="532"/>
    <s v="LABORAL DOCENTE-ASOCIADO"/>
    <s v="P06"/>
    <s v="TIEMPO PARCIAL (6+6 HORAS)"/>
    <s v="2018-10-09 00:00:00.0"/>
    <s v="2019-09-14 00:00:00.0"/>
    <s v="PI101349"/>
    <s v="PROFESOR ASOCIADO"/>
    <s v="R103"/>
    <x v="1"/>
    <n v="130"/>
    <s v="DERECHO CIVIL"/>
  </r>
  <r>
    <x v="1"/>
    <n v="16243789"/>
    <s v="FCJS"/>
    <n v="233"/>
    <s v="233R"/>
    <s v="GRUPO-A2"/>
    <s v="Propiedad y derechos reales"/>
    <s v="GR"/>
    <s v="GRUPO REDUCIDO"/>
    <s v="233R"/>
    <s v="GRUPO REDUCIDO DE Propiedad y derechos reales"/>
    <s v="GRUPO-A2"/>
    <s v="Grupo Reducido de Propiedad y derechos reales"/>
    <s v="2S"/>
    <n v="16243789"/>
    <s v="PABLO"/>
    <s v="CONTRERAS"/>
    <s v="PEDRO V. DE"/>
    <s v="pedpablo"/>
    <s v="pedro.depablo@unirioja.es"/>
    <n v="0"/>
    <n v="0"/>
    <x v="0"/>
    <n v="500"/>
    <s v="CATEDRATICO DE UNIVERSIDAD"/>
    <s v="01R"/>
    <s v="TIEMPO COMPLETO REDUCIDO"/>
    <s v="2013-09-01 00:00:00.0"/>
    <s v="null"/>
    <s v="DF3721"/>
    <s v="CATEDRÁTICO DE UNIVERSIDAD"/>
    <s v="R103"/>
    <x v="1"/>
    <n v="130"/>
    <s v="DERECHO CIVIL"/>
  </r>
  <r>
    <x v="1"/>
    <n v="16583877"/>
    <s v="FCJS"/>
    <n v="233"/>
    <s v="233R"/>
    <s v="GRUPO-A2"/>
    <s v="Propiedad y derechos reales"/>
    <s v="GR"/>
    <s v="GRUPO REDUCIDO"/>
    <s v="233R"/>
    <s v="GRUPO REDUCIDO DE Propiedad y derechos reales"/>
    <s v="GRUPO-A2"/>
    <s v="Grupo Reducido de Propiedad y derechos reales"/>
    <s v="2S"/>
    <n v="16583877"/>
    <s v="MARTÍNEZ"/>
    <s v="RIPA"/>
    <s v="JOSÉ"/>
    <s v="jomartri"/>
    <s v="jose.martinezr@unirioja.es"/>
    <n v="1.5"/>
    <n v="1.5"/>
    <x v="1"/>
    <n v="536"/>
    <s v="PROFESOR INTERINO"/>
    <s v="P06"/>
    <s v="TIEMPO PARCIAL (6+6 HORAS)"/>
    <s v="2019-02-05 00:00:00.0"/>
    <s v="2019-06-24 00:00:00.0"/>
    <s v="PI101453"/>
    <s v="PROFESOR CONTRATADO INTERINO"/>
    <s v="R103"/>
    <x v="1"/>
    <n v="130"/>
    <s v="DERECHO CIVIL"/>
  </r>
  <r>
    <x v="1"/>
    <n v="16588594"/>
    <s v="FCJS"/>
    <n v="233"/>
    <s v="233R"/>
    <s v="GRUPO-A2"/>
    <s v="Propiedad y derechos reales"/>
    <s v="GR"/>
    <s v="GRUPO REDUCIDO"/>
    <s v="233R"/>
    <s v="GRUPO REDUCIDO DE Propiedad y derechos reales"/>
    <s v="GRUPO-A2"/>
    <s v="Grupo Reducido de Propiedad y derechos reales"/>
    <s v="2S"/>
    <n v="16588594"/>
    <s v="LOZA"/>
    <s v="MARIN"/>
    <s v="EVA MARÍA"/>
    <s v="evloza"/>
    <s v="eva-maria.loza@unirioja.es"/>
    <n v="0"/>
    <n v="0"/>
    <x v="1"/>
    <n v="532"/>
    <s v="LABORAL DOCENTE-ASOCIADO"/>
    <s v="P06"/>
    <s v="TIEMPO PARCIAL (6+6 HORAS)"/>
    <s v="2018-10-09 00:00:00.0"/>
    <s v="2019-09-14 00:00:00.0"/>
    <s v="PI101349"/>
    <s v="PROFESOR ASOCIADO"/>
    <s v="R103"/>
    <x v="1"/>
    <n v="130"/>
    <s v="DERECHO CIVIL"/>
  </r>
  <r>
    <x v="2"/>
    <n v="16243789"/>
    <s v="FCJS"/>
    <n v="233"/>
    <s v="233G"/>
    <s v="GRUPO-A"/>
    <s v="Propiedad y derechos reales"/>
    <s v="GG"/>
    <s v="GRUPO GRANDE"/>
    <s v="233G"/>
    <s v="GRUPO GRANDE DE Propiedad y derechos reales"/>
    <s v="GRUPO-A"/>
    <s v="Grupo Grande de Propiedad y derechos reales"/>
    <s v="2S"/>
    <n v="16243789"/>
    <s v="PABLO"/>
    <s v="CONTRERAS"/>
    <s v="PEDRO V. DE"/>
    <s v="pedpablo"/>
    <s v="pedro.depablo@unirioja.es"/>
    <n v="0"/>
    <m/>
    <x v="0"/>
    <n v="500"/>
    <s v="CATEDRATICO DE UNIVERSIDAD"/>
    <s v="01R"/>
    <s v="TIEMPO COMPLETO REDUCIDO"/>
    <s v="2013-09-01 00:00:00.0"/>
    <s v="null"/>
    <s v="DF3721"/>
    <s v="CATEDRÁTICO DE UNIVERSIDAD"/>
    <s v="R103"/>
    <x v="1"/>
    <n v="130"/>
    <s v="DERECHO CIVIL"/>
  </r>
  <r>
    <x v="2"/>
    <n v="16583877"/>
    <s v="FCJS"/>
    <n v="233"/>
    <s v="233G"/>
    <s v="GRUPO-A"/>
    <s v="Propiedad y derechos reales"/>
    <s v="GG"/>
    <s v="GRUPO GRANDE"/>
    <s v="233G"/>
    <s v="GRUPO GRANDE DE Propiedad y derechos reales"/>
    <s v="GRUPO-A"/>
    <s v="Grupo Grande de Propiedad y derechos reales"/>
    <s v="2S"/>
    <n v="16583877"/>
    <s v="MARTÍNEZ"/>
    <s v="RIPA"/>
    <s v="JOSÉ"/>
    <s v="jomartri"/>
    <s v="jose.martinezr@unirioja.es"/>
    <n v="6"/>
    <m/>
    <x v="1"/>
    <n v="536"/>
    <s v="PROFESOR INTERINO"/>
    <s v="P06"/>
    <s v="TIEMPO PARCIAL (6+6 HORAS)"/>
    <s v="2019-02-05 00:00:00.0"/>
    <s v="2019-06-24 00:00:00.0"/>
    <s v="PI101453"/>
    <s v="PROFESOR CONTRATADO INTERINO"/>
    <s v="R103"/>
    <x v="1"/>
    <n v="130"/>
    <s v="DERECHO CIVIL"/>
  </r>
  <r>
    <x v="2"/>
    <n v="16243789"/>
    <s v="FCJS"/>
    <n v="233"/>
    <s v="233R"/>
    <s v="GRUPO-A1"/>
    <s v="Propiedad y derechos reales"/>
    <s v="GR"/>
    <s v="GRUPO REDUCIDO"/>
    <s v="233R"/>
    <s v="GRUPO REDUCIDO DE Propiedad y derechos reales"/>
    <s v="GRUPO-A1"/>
    <s v="Grupo Reducido de Propiedad y derechos reales"/>
    <s v="2S"/>
    <n v="16243789"/>
    <s v="PABLO"/>
    <s v="CONTRERAS"/>
    <s v="PEDRO V. DE"/>
    <s v="pedpablo"/>
    <s v="pedro.depablo@unirioja.es"/>
    <n v="0"/>
    <m/>
    <x v="0"/>
    <n v="500"/>
    <s v="CATEDRATICO DE UNIVERSIDAD"/>
    <s v="01R"/>
    <s v="TIEMPO COMPLETO REDUCIDO"/>
    <s v="2013-09-01 00:00:00.0"/>
    <s v="null"/>
    <s v="DF3721"/>
    <s v="CATEDRÁTICO DE UNIVERSIDAD"/>
    <s v="R103"/>
    <x v="1"/>
    <n v="130"/>
    <s v="DERECHO CIVIL"/>
  </r>
  <r>
    <x v="2"/>
    <n v="16583877"/>
    <s v="FCJS"/>
    <n v="233"/>
    <s v="233R"/>
    <s v="GRUPO-A1"/>
    <s v="Propiedad y derechos reales"/>
    <s v="GR"/>
    <s v="GRUPO REDUCIDO"/>
    <s v="233R"/>
    <s v="GRUPO REDUCIDO DE Propiedad y derechos reales"/>
    <s v="GRUPO-A1"/>
    <s v="Grupo Reducido de Propiedad y derechos reales"/>
    <s v="2S"/>
    <n v="16583877"/>
    <s v="MARTÍNEZ"/>
    <s v="RIPA"/>
    <s v="JOSÉ"/>
    <s v="jomartri"/>
    <s v="jose.martinezr@unirioja.es"/>
    <n v="1.5"/>
    <m/>
    <x v="1"/>
    <n v="536"/>
    <s v="PROFESOR INTERINO"/>
    <s v="P06"/>
    <s v="TIEMPO PARCIAL (6+6 HORAS)"/>
    <s v="2019-02-05 00:00:00.0"/>
    <s v="2019-06-24 00:00:00.0"/>
    <s v="PI101453"/>
    <s v="PROFESOR CONTRATADO INTERINO"/>
    <s v="R103"/>
    <x v="1"/>
    <n v="130"/>
    <s v="DERECHO CIVIL"/>
  </r>
  <r>
    <x v="2"/>
    <n v="16588594"/>
    <s v="FCJS"/>
    <n v="233"/>
    <s v="233R"/>
    <s v="GRUPO-A1"/>
    <s v="Propiedad y derechos reales"/>
    <s v="GR"/>
    <s v="GRUPO REDUCIDO"/>
    <s v="233R"/>
    <s v="GRUPO REDUCIDO DE Propiedad y derechos reales"/>
    <s v="GRUPO-A1"/>
    <s v="Grupo Reducido de Propiedad y derechos reales"/>
    <s v="2S"/>
    <n v="16588594"/>
    <s v="LOZA"/>
    <s v="MARIN"/>
    <s v="EVA MARÍA"/>
    <s v="evloza"/>
    <s v="eva-maria.loza@unirioja.es"/>
    <n v="0"/>
    <m/>
    <x v="1"/>
    <n v="532"/>
    <s v="LABORAL DOCENTE-ASOCIADO"/>
    <s v="P06"/>
    <s v="TIEMPO PARCIAL (6+6 HORAS)"/>
    <s v="2018-10-09 00:00:00.0"/>
    <s v="2019-09-14 00:00:00.0"/>
    <s v="PI101349"/>
    <s v="PROFESOR ASOCIADO"/>
    <s v="R103"/>
    <x v="1"/>
    <n v="130"/>
    <s v="DERECHO CIVIL"/>
  </r>
  <r>
    <x v="2"/>
    <n v="16243789"/>
    <s v="FCJS"/>
    <n v="233"/>
    <s v="233R"/>
    <s v="GRUPO-A2"/>
    <s v="Propiedad y derechos reales"/>
    <s v="GR"/>
    <s v="GRUPO REDUCIDO"/>
    <s v="233R"/>
    <s v="GRUPO REDUCIDO DE Propiedad y derechos reales"/>
    <s v="GRUPO-A2"/>
    <s v="Grupo Reducido de Propiedad y derechos reales"/>
    <s v="2S"/>
    <n v="16243789"/>
    <s v="PABLO"/>
    <s v="CONTRERAS"/>
    <s v="PEDRO V. DE"/>
    <s v="pedpablo"/>
    <s v="pedro.depablo@unirioja.es"/>
    <n v="0"/>
    <m/>
    <x v="0"/>
    <n v="500"/>
    <s v="CATEDRATICO DE UNIVERSIDAD"/>
    <s v="01R"/>
    <s v="TIEMPO COMPLETO REDUCIDO"/>
    <s v="2013-09-01 00:00:00.0"/>
    <s v="null"/>
    <s v="DF3721"/>
    <s v="CATEDRÁTICO DE UNIVERSIDAD"/>
    <s v="R103"/>
    <x v="1"/>
    <n v="130"/>
    <s v="DERECHO CIVIL"/>
  </r>
  <r>
    <x v="2"/>
    <n v="16583877"/>
    <s v="FCJS"/>
    <n v="233"/>
    <s v="233R"/>
    <s v="GRUPO-A2"/>
    <s v="Propiedad y derechos reales"/>
    <s v="GR"/>
    <s v="GRUPO REDUCIDO"/>
    <s v="233R"/>
    <s v="GRUPO REDUCIDO DE Propiedad y derechos reales"/>
    <s v="GRUPO-A2"/>
    <s v="Grupo Reducido de Propiedad y derechos reales"/>
    <s v="2S"/>
    <n v="16583877"/>
    <s v="MARTÍNEZ"/>
    <s v="RIPA"/>
    <s v="JOSÉ"/>
    <s v="jomartri"/>
    <s v="jose.martinezr@unirioja.es"/>
    <n v="1.5"/>
    <m/>
    <x v="1"/>
    <n v="536"/>
    <s v="PROFESOR INTERINO"/>
    <s v="P06"/>
    <s v="TIEMPO PARCIAL (6+6 HORAS)"/>
    <s v="2019-02-05 00:00:00.0"/>
    <s v="2019-06-24 00:00:00.0"/>
    <s v="PI101453"/>
    <s v="PROFESOR CONTRATADO INTERINO"/>
    <s v="R103"/>
    <x v="1"/>
    <n v="130"/>
    <s v="DERECHO CIVIL"/>
  </r>
  <r>
    <x v="2"/>
    <n v="16588594"/>
    <s v="FCJS"/>
    <n v="233"/>
    <s v="233R"/>
    <s v="GRUPO-A2"/>
    <s v="Propiedad y derechos reales"/>
    <s v="GR"/>
    <s v="GRUPO REDUCIDO"/>
    <s v="233R"/>
    <s v="GRUPO REDUCIDO DE Propiedad y derechos reales"/>
    <s v="GRUPO-A2"/>
    <s v="Grupo Reducido de Propiedad y derechos reales"/>
    <s v="2S"/>
    <n v="16588594"/>
    <s v="LOZA"/>
    <s v="MARIN"/>
    <s v="EVA MARÍA"/>
    <s v="evloza"/>
    <s v="eva-maria.loza@unirioja.es"/>
    <n v="0"/>
    <m/>
    <x v="1"/>
    <n v="532"/>
    <s v="LABORAL DOCENTE-ASOCIADO"/>
    <s v="P06"/>
    <s v="TIEMPO PARCIAL (6+6 HORAS)"/>
    <s v="2018-10-09 00:00:00.0"/>
    <s v="2019-09-14 00:00:00.0"/>
    <s v="PI101349"/>
    <s v="PROFESOR ASOCIADO"/>
    <s v="R103"/>
    <x v="1"/>
    <n v="130"/>
    <s v="DERECHO CIVIL"/>
  </r>
  <r>
    <x v="1"/>
    <n v="16586761"/>
    <s v="FCJS"/>
    <n v="234"/>
    <s v="234G"/>
    <s v="GRUPO-A"/>
    <s v="Contratos mercantiles y títulos valor"/>
    <s v="GG"/>
    <s v="GRUPO GRANDE"/>
    <s v="234G"/>
    <s v="GRUPO GRANDE DE Contratos mercantiles y títulos valor"/>
    <s v="GRUPO-A"/>
    <s v="Grupo Grande de Contratos mercantiles y títulos valor"/>
    <s v="2S"/>
    <n v="16586761"/>
    <s v="PÉREZ"/>
    <s v="ESCALONA"/>
    <s v="SUSANA"/>
    <s v="superez"/>
    <s v="susana.perez@unirioja.es"/>
    <n v="6"/>
    <n v="6"/>
    <x v="1"/>
    <n v="534"/>
    <s v="CONTRATADO DOCTOR -TIPO 1"/>
    <s v="C01"/>
    <s v="TIEMPO COMPLETO"/>
    <s v="2009-10-01 00:00:00.0"/>
    <s v="null"/>
    <s v="PI100723"/>
    <s v="CONTRATADO DOCTOR"/>
    <s v="R103"/>
    <x v="1"/>
    <n v="165"/>
    <s v="DERECHO MERCANTIL"/>
  </r>
  <r>
    <x v="1"/>
    <n v="16586761"/>
    <s v="FCJS"/>
    <n v="234"/>
    <s v="234R"/>
    <s v="GRUPO-A1"/>
    <s v="Contratos mercantiles y títulos valor"/>
    <s v="GR"/>
    <s v="GRUPO REDUCIDO"/>
    <s v="234R"/>
    <s v="GRUPO REDUCIDO DE Contratos mercantiles y títulos valor"/>
    <s v="GRUPO-A1"/>
    <s v="Grupo Reducido de Contratos mercantiles y títulos valor"/>
    <s v="2S"/>
    <n v="16586761"/>
    <s v="PÉREZ"/>
    <s v="ESCALONA"/>
    <s v="SUSANA"/>
    <s v="superez"/>
    <s v="susana.perez@unirioja.es"/>
    <n v="1.5"/>
    <n v="1.5"/>
    <x v="1"/>
    <n v="534"/>
    <s v="CONTRATADO DOCTOR -TIPO 1"/>
    <s v="C01"/>
    <s v="TIEMPO COMPLETO"/>
    <s v="2009-10-01 00:00:00.0"/>
    <s v="null"/>
    <s v="PI100723"/>
    <s v="CONTRATADO DOCTOR"/>
    <s v="R103"/>
    <x v="1"/>
    <n v="165"/>
    <s v="DERECHO MERCANTIL"/>
  </r>
  <r>
    <x v="1"/>
    <n v="16586761"/>
    <s v="FCJS"/>
    <n v="234"/>
    <s v="234R"/>
    <s v="GRUPO-A2"/>
    <s v="Contratos mercantiles y títulos valor"/>
    <s v="GR"/>
    <s v="GRUPO REDUCIDO"/>
    <s v="234R"/>
    <s v="GRUPO REDUCIDO DE Contratos mercantiles y títulos valor"/>
    <s v="GRUPO-A2"/>
    <s v="Grupo Reducido de Contratos mercantiles y títulos valor"/>
    <s v="2S"/>
    <n v="16586761"/>
    <s v="PÉREZ"/>
    <s v="ESCALONA"/>
    <s v="SUSANA"/>
    <s v="superez"/>
    <s v="susana.perez@unirioja.es"/>
    <n v="1.5"/>
    <n v="1.5"/>
    <x v="1"/>
    <n v="534"/>
    <s v="CONTRATADO DOCTOR -TIPO 1"/>
    <s v="C01"/>
    <s v="TIEMPO COMPLETO"/>
    <s v="2009-10-01 00:00:00.0"/>
    <s v="null"/>
    <s v="PI100723"/>
    <s v="CONTRATADO DOCTOR"/>
    <s v="R103"/>
    <x v="1"/>
    <n v="165"/>
    <s v="DERECHO MERCANTIL"/>
  </r>
  <r>
    <x v="1"/>
    <n v="9308464"/>
    <s v="FCJS"/>
    <n v="235"/>
    <s v="235G"/>
    <s v="GRUPO-A"/>
    <s v="Derecho de familia y sucesiones"/>
    <s v="GG"/>
    <s v="GRUPO GRANDE"/>
    <s v="235G"/>
    <s v="GG de Derecho de familia y sucesiones"/>
    <s v="GRUPO-A"/>
    <s v="GG de Derecho de familia y sucesiones"/>
    <s v="1S"/>
    <n v="9308464"/>
    <s v="VEGA"/>
    <s v="GUTIÉRREZ"/>
    <s v="ANA MARÍA"/>
    <s v="anavega"/>
    <s v="ana.vega@unirioja.es"/>
    <n v="0.9"/>
    <n v="0.9"/>
    <x v="0"/>
    <n v="500"/>
    <s v="CATEDRATICO DE UNIVERSIDAD"/>
    <s v="C01"/>
    <s v="TIEMPO COMPLETO"/>
    <s v="2007-05-13 00:00:00.0"/>
    <s v="null"/>
    <s v="DF100208"/>
    <s v="CATEDRÁTICO DE UNIVERSIDAD"/>
    <s v="R103"/>
    <x v="1"/>
    <n v="145"/>
    <s v="DERECHO ECLESIÁSTICO DEL ESTADO"/>
  </r>
  <r>
    <x v="1"/>
    <n v="16243789"/>
    <s v="FCJS"/>
    <n v="235"/>
    <s v="235G"/>
    <s v="GRUPO-A"/>
    <s v="Derecho de familia y sucesiones"/>
    <s v="GG"/>
    <s v="GRUPO GRANDE"/>
    <s v="235G"/>
    <s v="GG de Derecho de familia y sucesiones"/>
    <s v="GRUPO-A"/>
    <s v="GG de Derecho de familia y sucesiones"/>
    <s v="1S"/>
    <n v="16243789"/>
    <s v="PABLO"/>
    <s v="CONTRERAS"/>
    <s v="PEDRO V. DE"/>
    <s v="pedpablo"/>
    <s v="pedro.depablo@unirioja.es"/>
    <n v="2.7"/>
    <n v="2.7"/>
    <x v="0"/>
    <n v="500"/>
    <s v="CATEDRATICO DE UNIVERSIDAD"/>
    <s v="01R"/>
    <s v="TIEMPO COMPLETO REDUCIDO"/>
    <s v="2013-09-01 00:00:00.0"/>
    <s v="null"/>
    <s v="DF3721"/>
    <s v="CATEDRÁTICO DE UNIVERSIDAD"/>
    <s v="R103"/>
    <x v="1"/>
    <n v="130"/>
    <s v="DERECHO CIVIL"/>
  </r>
  <r>
    <x v="1"/>
    <n v="16588594"/>
    <s v="FCJS"/>
    <n v="235"/>
    <s v="235G"/>
    <s v="GRUPO-A"/>
    <s v="Derecho de familia y sucesiones"/>
    <s v="GG"/>
    <s v="GRUPO GRANDE"/>
    <s v="235G"/>
    <s v="GG de Derecho de familia y sucesiones"/>
    <s v="GRUPO-A"/>
    <s v="GG de Derecho de familia y sucesiones"/>
    <s v="1S"/>
    <n v="16588594"/>
    <s v="LOZA"/>
    <s v="MARIN"/>
    <s v="EVA MARÍA"/>
    <s v="evloza"/>
    <s v="eva-maria.loza@unirioja.es"/>
    <n v="0.9"/>
    <n v="0.9"/>
    <x v="1"/>
    <n v="532"/>
    <s v="LABORAL DOCENTE-ASOCIADO"/>
    <s v="P06"/>
    <s v="TIEMPO PARCIAL (6+6 HORAS)"/>
    <s v="2018-10-09 00:00:00.0"/>
    <s v="2019-09-14 00:00:00.0"/>
    <s v="PI101349"/>
    <s v="PROFESOR ASOCIADO"/>
    <s v="R103"/>
    <x v="1"/>
    <n v="130"/>
    <s v="DERECHO CIVIL"/>
  </r>
  <r>
    <x v="1"/>
    <n v="9308464"/>
    <s v="FCJS"/>
    <n v="235"/>
    <s v="235R"/>
    <s v="GRUPO-A1"/>
    <s v="Derecho de familia y sucesiones"/>
    <s v="GR"/>
    <s v="GRUPO REDUCIDO"/>
    <s v="235R"/>
    <s v="GR de Derecho de familia y sucesiones"/>
    <s v="GRUPO-A1"/>
    <s v="GR de Derecho de familia y sucesiones"/>
    <s v="1S"/>
    <n v="9308464"/>
    <s v="VEGA"/>
    <s v="GUTIÉRREZ"/>
    <s v="ANA MARÍA"/>
    <s v="anavega"/>
    <s v="ana.vega@unirioja.es"/>
    <n v="0.3"/>
    <n v="0.3"/>
    <x v="0"/>
    <n v="500"/>
    <s v="CATEDRATICO DE UNIVERSIDAD"/>
    <s v="C01"/>
    <s v="TIEMPO COMPLETO"/>
    <s v="2007-05-13 00:00:00.0"/>
    <s v="null"/>
    <s v="DF100208"/>
    <s v="CATEDRÁTICO DE UNIVERSIDAD"/>
    <s v="R103"/>
    <x v="1"/>
    <n v="145"/>
    <s v="DERECHO ECLESIÁSTICO DEL ESTADO"/>
  </r>
  <r>
    <x v="1"/>
    <n v="16243789"/>
    <s v="FCJS"/>
    <n v="235"/>
    <s v="235R"/>
    <s v="GRUPO-A1"/>
    <s v="Derecho de familia y sucesiones"/>
    <s v="GR"/>
    <s v="GRUPO REDUCIDO"/>
    <s v="235R"/>
    <s v="GR de Derecho de familia y sucesiones"/>
    <s v="GRUPO-A1"/>
    <s v="GR de Derecho de familia y sucesiones"/>
    <s v="1S"/>
    <n v="16243789"/>
    <s v="PABLO"/>
    <s v="CONTRERAS"/>
    <s v="PEDRO V. DE"/>
    <s v="pedpablo"/>
    <s v="pedro.depablo@unirioja.es"/>
    <n v="1.1000000000000001"/>
    <n v="1.1000000000000001"/>
    <x v="0"/>
    <n v="500"/>
    <s v="CATEDRATICO DE UNIVERSIDAD"/>
    <s v="01R"/>
    <s v="TIEMPO COMPLETO REDUCIDO"/>
    <s v="2013-09-01 00:00:00.0"/>
    <s v="null"/>
    <s v="DF3721"/>
    <s v="CATEDRÁTICO DE UNIVERSIDAD"/>
    <s v="R103"/>
    <x v="1"/>
    <n v="130"/>
    <s v="DERECHO CIVIL"/>
  </r>
  <r>
    <x v="1"/>
    <n v="16588594"/>
    <s v="FCJS"/>
    <n v="235"/>
    <s v="235R"/>
    <s v="GRUPO-A1"/>
    <s v="Derecho de familia y sucesiones"/>
    <s v="GR"/>
    <s v="GRUPO REDUCIDO"/>
    <s v="235R"/>
    <s v="GR de Derecho de familia y sucesiones"/>
    <s v="GRUPO-A1"/>
    <s v="GR de Derecho de familia y sucesiones"/>
    <s v="1S"/>
    <n v="16588594"/>
    <s v="LOZA"/>
    <s v="MARIN"/>
    <s v="EVA MARÍA"/>
    <s v="evloza"/>
    <s v="eva-maria.loza@unirioja.es"/>
    <n v="0.1"/>
    <n v="0.1"/>
    <x v="1"/>
    <n v="532"/>
    <s v="LABORAL DOCENTE-ASOCIADO"/>
    <s v="P06"/>
    <s v="TIEMPO PARCIAL (6+6 HORAS)"/>
    <s v="2018-10-09 00:00:00.0"/>
    <s v="2019-09-14 00:00:00.0"/>
    <s v="PI101349"/>
    <s v="PROFESOR ASOCIADO"/>
    <s v="R103"/>
    <x v="1"/>
    <n v="130"/>
    <s v="DERECHO CIVIL"/>
  </r>
  <r>
    <x v="1"/>
    <n v="9308464"/>
    <s v="FCJS"/>
    <n v="235"/>
    <s v="235R"/>
    <s v="GRUPO-A2"/>
    <s v="Derecho de familia y sucesiones"/>
    <s v="GR"/>
    <s v="GRUPO REDUCIDO"/>
    <s v="235R"/>
    <s v="GR de Derecho de familia y sucesiones"/>
    <s v="GRUPO-A2"/>
    <s v="GR de Derecho de familia y sucesiones"/>
    <s v="1S"/>
    <n v="9308464"/>
    <s v="VEGA"/>
    <s v="GUTIÉRREZ"/>
    <s v="ANA MARÍA"/>
    <s v="anavega"/>
    <s v="ana.vega@unirioja.es"/>
    <n v="0.3"/>
    <n v="0.3"/>
    <x v="0"/>
    <n v="500"/>
    <s v="CATEDRATICO DE UNIVERSIDAD"/>
    <s v="C01"/>
    <s v="TIEMPO COMPLETO"/>
    <s v="2007-05-13 00:00:00.0"/>
    <s v="null"/>
    <s v="DF100208"/>
    <s v="CATEDRÁTICO DE UNIVERSIDAD"/>
    <s v="R103"/>
    <x v="1"/>
    <n v="145"/>
    <s v="DERECHO ECLESIÁSTICO DEL ESTADO"/>
  </r>
  <r>
    <x v="1"/>
    <n v="16243789"/>
    <s v="FCJS"/>
    <n v="235"/>
    <s v="235R"/>
    <s v="GRUPO-A2"/>
    <s v="Derecho de familia y sucesiones"/>
    <s v="GR"/>
    <s v="GRUPO REDUCIDO"/>
    <s v="235R"/>
    <s v="GR de Derecho de familia y sucesiones"/>
    <s v="GRUPO-A2"/>
    <s v="GR de Derecho de familia y sucesiones"/>
    <s v="1S"/>
    <n v="16243789"/>
    <s v="PABLO"/>
    <s v="CONTRERAS"/>
    <s v="PEDRO V. DE"/>
    <s v="pedpablo"/>
    <s v="pedro.depablo@unirioja.es"/>
    <n v="1.1000000000000001"/>
    <n v="1.1000000000000001"/>
    <x v="0"/>
    <n v="500"/>
    <s v="CATEDRATICO DE UNIVERSIDAD"/>
    <s v="01R"/>
    <s v="TIEMPO COMPLETO REDUCIDO"/>
    <s v="2013-09-01 00:00:00.0"/>
    <s v="null"/>
    <s v="DF3721"/>
    <s v="CATEDRÁTICO DE UNIVERSIDAD"/>
    <s v="R103"/>
    <x v="1"/>
    <n v="130"/>
    <s v="DERECHO CIVIL"/>
  </r>
  <r>
    <x v="1"/>
    <n v="16588594"/>
    <s v="FCJS"/>
    <n v="235"/>
    <s v="235R"/>
    <s v="GRUPO-A2"/>
    <s v="Derecho de familia y sucesiones"/>
    <s v="GR"/>
    <s v="GRUPO REDUCIDO"/>
    <s v="235R"/>
    <s v="GR de Derecho de familia y sucesiones"/>
    <s v="GRUPO-A2"/>
    <s v="GR de Derecho de familia y sucesiones"/>
    <s v="1S"/>
    <n v="16588594"/>
    <s v="LOZA"/>
    <s v="MARIN"/>
    <s v="EVA MARÍA"/>
    <s v="evloza"/>
    <s v="eva-maria.loza@unirioja.es"/>
    <n v="0.1"/>
    <n v="0.1"/>
    <x v="1"/>
    <n v="532"/>
    <s v="LABORAL DOCENTE-ASOCIADO"/>
    <s v="P06"/>
    <s v="TIEMPO PARCIAL (6+6 HORAS)"/>
    <s v="2018-10-09 00:00:00.0"/>
    <s v="2019-09-14 00:00:00.0"/>
    <s v="PI101349"/>
    <s v="PROFESOR ASOCIADO"/>
    <s v="R103"/>
    <x v="1"/>
    <n v="130"/>
    <s v="DERECHO CIVIL"/>
  </r>
  <r>
    <x v="1"/>
    <n v="16536773"/>
    <s v="FCJS"/>
    <n v="236"/>
    <s v="236G"/>
    <s v="GRUPO-A"/>
    <s v="Derecho tributario"/>
    <s v="GG"/>
    <s v="GRUPO GRANDE"/>
    <s v="236G"/>
    <s v="GG de Derecho tributario"/>
    <s v="GRUPO-A"/>
    <s v="GG de Derecho tributario"/>
    <s v="1S"/>
    <n v="16536773"/>
    <s v="RUIZ DE PALACIOS"/>
    <s v="VILLAVERDE"/>
    <s v="JOSÉ IGNACIO"/>
    <s v="jiruizp"/>
    <s v="ji.ruiz-de-palacios@unirioja.es"/>
    <n v="4.5"/>
    <n v="4.5"/>
    <x v="1"/>
    <n v="535"/>
    <s v="COLABORADOR-TIPO 1"/>
    <s v="C01"/>
    <s v="TIEMPO COMPLETO"/>
    <s v="2007-06-13 00:00:00.0"/>
    <s v="null"/>
    <s v="LD100627"/>
    <s v="PROFESOR COLABORADOR TIPO 1"/>
    <s v="R103"/>
    <x v="1"/>
    <n v="150"/>
    <s v="DERECHO FINANCIERO Y TRIBUTARIO"/>
  </r>
  <r>
    <x v="1"/>
    <n v="16536773"/>
    <s v="FCJS"/>
    <n v="236"/>
    <s v="236R"/>
    <s v="GRUPO-A1"/>
    <s v="Derecho tributario"/>
    <s v="GR"/>
    <s v="GRUPO REDUCIDO"/>
    <s v="236R"/>
    <s v="GR de Derecho tributario"/>
    <s v="GRUPO-A1"/>
    <s v="GR de Derecho tributario"/>
    <s v="1S"/>
    <n v="16536773"/>
    <s v="RUIZ DE PALACIOS"/>
    <s v="VILLAVERDE"/>
    <s v="JOSÉ IGNACIO"/>
    <s v="jiruizp"/>
    <s v="ji.ruiz-de-palacios@unirioja.es"/>
    <n v="1.5"/>
    <n v="1.5"/>
    <x v="1"/>
    <n v="535"/>
    <s v="COLABORADOR-TIPO 1"/>
    <s v="C01"/>
    <s v="TIEMPO COMPLETO"/>
    <s v="2007-06-13 00:00:00.0"/>
    <s v="null"/>
    <s v="LD100627"/>
    <s v="PROFESOR COLABORADOR TIPO 1"/>
    <s v="R103"/>
    <x v="1"/>
    <n v="150"/>
    <s v="DERECHO FINANCIERO Y TRIBUTARIO"/>
  </r>
  <r>
    <x v="1"/>
    <n v="16536773"/>
    <s v="FCJS"/>
    <n v="236"/>
    <s v="236R"/>
    <s v="GRUPO-A2"/>
    <s v="Derecho tributario"/>
    <s v="GR"/>
    <s v="GRUPO REDUCIDO"/>
    <s v="236R"/>
    <s v="GR de Derecho tributario"/>
    <s v="GRUPO-A2"/>
    <s v="GR de Derecho tributario"/>
    <s v="1S"/>
    <n v="16536773"/>
    <s v="RUIZ DE PALACIOS"/>
    <s v="VILLAVERDE"/>
    <s v="JOSÉ IGNACIO"/>
    <s v="jiruizp"/>
    <s v="ji.ruiz-de-palacios@unirioja.es"/>
    <n v="1.5"/>
    <n v="1.5"/>
    <x v="1"/>
    <n v="535"/>
    <s v="COLABORADOR-TIPO 1"/>
    <s v="C01"/>
    <s v="TIEMPO COMPLETO"/>
    <s v="2007-06-13 00:00:00.0"/>
    <s v="null"/>
    <s v="LD100627"/>
    <s v="PROFESOR COLABORADOR TIPO 1"/>
    <s v="R103"/>
    <x v="1"/>
    <n v="150"/>
    <s v="DERECHO FINANCIERO Y TRIBUTARIO"/>
  </r>
  <r>
    <x v="1"/>
    <n v="16566533"/>
    <s v="FCJS"/>
    <n v="237"/>
    <s v="237G"/>
    <s v="GRUPO-A"/>
    <s v="Derecho internacional privado"/>
    <s v="GG"/>
    <s v="GRUPO GRANDE"/>
    <s v="237G"/>
    <s v="GG de Derecho internacional privado"/>
    <s v="GRUPO-A"/>
    <s v="GG de Derecho internacional privado"/>
    <s v="1S"/>
    <n v="16566533"/>
    <s v="EZQUERRO"/>
    <s v="SOLAS"/>
    <s v="JORGE JULIO"/>
    <s v="joezquer"/>
    <s v="jorge-julio.ezquerro@unirioja.es"/>
    <n v="4.5"/>
    <n v="4.5"/>
    <x v="1"/>
    <n v="532"/>
    <s v="LABORAL DOCENTE-ASOCIADO"/>
    <s v="P04"/>
    <s v="TIEMPO PARCIAL (4+4 HORAS)"/>
    <s v="2018-09-17 00:00:00.0"/>
    <s v="2019-09-14 00:00:00.0"/>
    <s v="PI101350"/>
    <s v="PROFESOR ASOCIADO"/>
    <s v="R103"/>
    <x v="1"/>
    <n v="165"/>
    <s v="DERECHO MERCANTIL"/>
  </r>
  <r>
    <x v="1"/>
    <n v="16586761"/>
    <s v="FCJS"/>
    <n v="237"/>
    <s v="237G"/>
    <s v="GRUPO-A"/>
    <s v="Derecho internacional privado"/>
    <s v="GG"/>
    <s v="GRUPO GRANDE"/>
    <s v="237G"/>
    <s v="GG de Derecho internacional privado"/>
    <s v="GRUPO-A"/>
    <s v="GG de Derecho internacional privado"/>
    <s v="1S"/>
    <n v="16586761"/>
    <s v="PÉREZ"/>
    <s v="ESCALONA"/>
    <s v="SUSANA"/>
    <s v="superez"/>
    <s v="susana.perez@unirioja.es"/>
    <n v="0"/>
    <n v="0"/>
    <x v="1"/>
    <n v="534"/>
    <s v="CONTRATADO DOCTOR -TIPO 1"/>
    <s v="C01"/>
    <s v="TIEMPO COMPLETO"/>
    <s v="2009-10-01 00:00:00.0"/>
    <s v="null"/>
    <s v="PI100723"/>
    <s v="CONTRATADO DOCTOR"/>
    <s v="R103"/>
    <x v="1"/>
    <n v="165"/>
    <s v="DERECHO MERCANTIL"/>
  </r>
  <r>
    <x v="1"/>
    <n v="16566533"/>
    <s v="FCJS"/>
    <n v="237"/>
    <s v="237R"/>
    <s v="GRUPO-A1"/>
    <s v="Derecho internacional privado"/>
    <s v="GR"/>
    <s v="GRUPO REDUCIDO"/>
    <s v="237R"/>
    <s v="GR de Derecho internacional privado"/>
    <s v="GRUPO-A1"/>
    <s v="GR de Derecho internacional privado"/>
    <s v="1S"/>
    <n v="16566533"/>
    <s v="EZQUERRO"/>
    <s v="SOLAS"/>
    <s v="JORGE JULIO"/>
    <s v="joezquer"/>
    <s v="jorge-julio.ezquerro@unirioja.es"/>
    <n v="1.5"/>
    <n v="1.5"/>
    <x v="1"/>
    <n v="532"/>
    <s v="LABORAL DOCENTE-ASOCIADO"/>
    <s v="P04"/>
    <s v="TIEMPO PARCIAL (4+4 HORAS)"/>
    <s v="2018-09-17 00:00:00.0"/>
    <s v="2019-09-14 00:00:00.0"/>
    <s v="PI101350"/>
    <s v="PROFESOR ASOCIADO"/>
    <s v="R103"/>
    <x v="1"/>
    <n v="165"/>
    <s v="DERECHO MERCANTIL"/>
  </r>
  <r>
    <x v="1"/>
    <n v="16566533"/>
    <s v="FCJS"/>
    <n v="237"/>
    <s v="237R"/>
    <s v="GRUPO-A2"/>
    <s v="Derecho internacional privado"/>
    <s v="GR"/>
    <s v="GRUPO REDUCIDO"/>
    <s v="237R"/>
    <s v="GR de Derecho internacional privado"/>
    <s v="GRUPO-A2"/>
    <s v="GR de Derecho internacional privado"/>
    <s v="1S"/>
    <n v="16566533"/>
    <s v="EZQUERRO"/>
    <s v="SOLAS"/>
    <s v="JORGE JULIO"/>
    <s v="joezquer"/>
    <s v="jorge-julio.ezquerro@unirioja.es"/>
    <n v="1.5"/>
    <n v="1.5"/>
    <x v="1"/>
    <n v="532"/>
    <s v="LABORAL DOCENTE-ASOCIADO"/>
    <s v="P04"/>
    <s v="TIEMPO PARCIAL (4+4 HORAS)"/>
    <s v="2018-09-17 00:00:00.0"/>
    <s v="2019-09-14 00:00:00.0"/>
    <s v="PI101350"/>
    <s v="PROFESOR ASOCIADO"/>
    <s v="R103"/>
    <x v="1"/>
    <n v="165"/>
    <s v="DERECHO MERCANTIL"/>
  </r>
  <r>
    <x v="1"/>
    <n v="2856545"/>
    <s v="FCJS"/>
    <n v="238"/>
    <s v="238G"/>
    <s v="GRUPO-A"/>
    <s v="Prácticas externas"/>
    <s v="GG"/>
    <s v="GRUPO GRANDE"/>
    <s v="238G"/>
    <s v="GG de Prácticas externas"/>
    <s v="GRUPO-A"/>
    <s v="GG de Prácticas externas"/>
    <s v="2S"/>
    <n v="2856545"/>
    <s v="MARTÍNEZ"/>
    <s v="NAVAS"/>
    <s v="ISABEL"/>
    <s v="ismarti"/>
    <s v="isabel.mnavas@unirioja.es"/>
    <n v="1.1000000000000001"/>
    <n v="1.1000000000000001"/>
    <x v="1"/>
    <n v="504"/>
    <s v="PROFESOR TITULAR UNIVERSIDAD"/>
    <s v="01R"/>
    <s v="TIEMPO COMPLETO REDUCIDO"/>
    <s v="2017-09-16 00:00:00.0"/>
    <s v="null"/>
    <s v="DF31109"/>
    <s v="TITULAR DE UNIVERSIDAD"/>
    <s v="R103"/>
    <x v="1"/>
    <n v="470"/>
    <s v="HISTORIA DEL DERECHO Y DE LAS INSTITUCIONES"/>
  </r>
  <r>
    <x v="1"/>
    <n v="16536773"/>
    <s v="FCJS"/>
    <n v="238"/>
    <s v="238G"/>
    <s v="GRUPO-A"/>
    <s v="Prácticas externas"/>
    <s v="GG"/>
    <s v="GRUPO GRANDE"/>
    <s v="238G"/>
    <s v="GG de Prácticas externas"/>
    <s v="GRUPO-A"/>
    <s v="GG de Prácticas externas"/>
    <s v="2S"/>
    <n v="16536773"/>
    <s v="RUIZ DE PALACIOS"/>
    <s v="VILLAVERDE"/>
    <s v="JOSÉ IGNACIO"/>
    <s v="jiruizp"/>
    <s v="ji.ruiz-de-palacios@unirioja.es"/>
    <n v="0.5"/>
    <n v="0.5"/>
    <x v="1"/>
    <n v="535"/>
    <s v="COLABORADOR-TIPO 1"/>
    <s v="C01"/>
    <s v="TIEMPO COMPLETO"/>
    <s v="2007-06-13 00:00:00.0"/>
    <s v="null"/>
    <s v="LD100627"/>
    <s v="PROFESOR COLABORADOR TIPO 1"/>
    <s v="R103"/>
    <x v="1"/>
    <n v="150"/>
    <s v="DERECHO FINANCIERO Y TRIBUTARIO"/>
  </r>
  <r>
    <x v="1"/>
    <n v="16542669"/>
    <s v="FCJS"/>
    <n v="238"/>
    <s v="238G"/>
    <s v="GRUPO-A"/>
    <s v="Prácticas externas"/>
    <s v="GG"/>
    <s v="GRUPO GRANDE"/>
    <s v="238G"/>
    <s v="GG de Prácticas externas"/>
    <s v="GRUPO-A"/>
    <s v="GG de Prácticas externas"/>
    <s v="2S"/>
    <n v="16542669"/>
    <s v="ARRUGA"/>
    <s v="SEGURA"/>
    <s v="MARÍA CONCEPCIÓN"/>
    <s v="m-arruga"/>
    <s v="maria-concepcion.arruga@unirioja.es"/>
    <n v="0.3"/>
    <n v="0.3"/>
    <x v="1"/>
    <s v="A-0537"/>
    <s v="TITULAR"/>
    <s v="C01"/>
    <s v="TIEMPO COMPLETO"/>
    <s v="2011-01-01 00:00:00.0"/>
    <s v="null"/>
    <s v="PI100875"/>
    <s v="TITULAR"/>
    <s v="R103"/>
    <x v="1"/>
    <n v="140"/>
    <s v="DERECHO DEL TRABAJO Y DE LA SEGURIDAD SOCIAL"/>
  </r>
  <r>
    <x v="1"/>
    <n v="17206354"/>
    <s v="FCJS"/>
    <n v="238"/>
    <s v="238G"/>
    <s v="GRUPO-A"/>
    <s v="Prácticas externas"/>
    <s v="GG"/>
    <s v="GRUPO GRANDE"/>
    <s v="238G"/>
    <s v="GG de Prácticas externas"/>
    <s v="GRUPO-A"/>
    <s v="GG de Prácticas externas"/>
    <s v="2S"/>
    <n v="17206354"/>
    <s v="MARTÍNEZ DE PISÓN"/>
    <s v="CAVERO"/>
    <s v="JOSÉ MARÍA"/>
    <s v="jdepison"/>
    <s v="jose.mezdepison@unirioja.es"/>
    <n v="0.8"/>
    <n v="0.8"/>
    <x v="0"/>
    <n v="500"/>
    <s v="CATEDRATICO DE UNIVERSIDAD"/>
    <s v="01R"/>
    <s v="TIEMPO COMPLETO REDUCIDO"/>
    <s v="2013-09-01 00:00:00.0"/>
    <s v="null"/>
    <s v="DF31106"/>
    <s v="CATEDRÁTICO DE UNIVERSIDAD"/>
    <s v="R103"/>
    <x v="1"/>
    <n v="381"/>
    <s v="FILOSOFÍA DEL DERECHO"/>
  </r>
  <r>
    <x v="1"/>
    <n v="18027322"/>
    <s v="FCJS"/>
    <n v="238"/>
    <s v="238G"/>
    <s v="GRUPO-A"/>
    <s v="Prácticas externas"/>
    <s v="GG"/>
    <s v="GRUPO GRANDE"/>
    <s v="238G"/>
    <s v="GG de Prácticas externas"/>
    <s v="GRUPO-A"/>
    <s v="GG de Prácticas externas"/>
    <s v="2S"/>
    <n v="18027322"/>
    <s v="SUSÍN"/>
    <s v="BETRÁN"/>
    <s v="RAÚL"/>
    <s v="rasusin"/>
    <s v="raul.susin@unirioja.es"/>
    <n v="0.7"/>
    <n v="0.7"/>
    <x v="1"/>
    <n v="504"/>
    <s v="PROFESOR TITULAR UNIVERSIDAD"/>
    <s v="C01"/>
    <s v="TIEMPO COMPLETO"/>
    <s v="2015-09-15 00:00:00.0"/>
    <s v="null"/>
    <s v="DF100148"/>
    <s v="PROFESOR TITULAR DE UNIVERSIDAD"/>
    <s v="R103"/>
    <x v="1"/>
    <n v="381"/>
    <s v="FILOSOFÍA DEL DERECHO"/>
  </r>
  <r>
    <x v="1"/>
    <n v="51616377"/>
    <s v="FCJS"/>
    <n v="238"/>
    <s v="238G"/>
    <s v="GRUPO-A"/>
    <s v="Prácticas externas"/>
    <s v="GG"/>
    <s v="GRUPO GRANDE"/>
    <s v="238G"/>
    <s v="GG de Prácticas externas"/>
    <s v="GRUPO-A"/>
    <s v="GG de Prácticas externas"/>
    <s v="2S"/>
    <n v="51616377"/>
    <s v="AGUDO"/>
    <s v="RUIZ"/>
    <s v="ALFONSO"/>
    <s v="alagudo"/>
    <s v="alfonso.agudo@unirioja.es"/>
    <n v="0.9"/>
    <n v="0.9"/>
    <x v="0"/>
    <n v="500"/>
    <s v="CATEDRATICO DE UNIVERSIDAD"/>
    <s v="C01"/>
    <s v="TIEMPO COMPLETO"/>
    <s v="2013-09-01 00:00:00.0"/>
    <s v="null"/>
    <s v="DF100223"/>
    <s v="CATEDRÁTICO DE UNIVERSIDAD"/>
    <s v="R103"/>
    <x v="1"/>
    <n v="180"/>
    <s v="DERECHO ROMANO"/>
  </r>
  <r>
    <x v="1"/>
    <n v="16558242"/>
    <s v="FCJS"/>
    <n v="239"/>
    <s v="239G"/>
    <s v="GRUPO-A"/>
    <s v="Derecho autonómico de La Rioja"/>
    <s v="GG"/>
    <s v="GRUPO GRANDE"/>
    <s v="239G"/>
    <s v="GG de Derecho autonómico de La Rioja"/>
    <s v="GRUPO-A"/>
    <s v="GG de Derecho autonómico de La Rioja"/>
    <s v="2S"/>
    <n v="16558242"/>
    <s v="PASCUAL"/>
    <s v="MEDRANO"/>
    <s v="MARÍA AMELIA"/>
    <s v="apascual"/>
    <s v="amelia.pascual@unirioja.es"/>
    <n v="3"/>
    <n v="3"/>
    <x v="0"/>
    <n v="504"/>
    <s v="PROFESOR TITULAR UNIVERSIDAD"/>
    <s v="C01"/>
    <s v="TIEMPO COMPLETO"/>
    <s v="2013-09-01 00:00:00.0"/>
    <s v="null"/>
    <s v="DF100131"/>
    <s v="TITULAR DE UNIVERSIDAD"/>
    <s v="R103"/>
    <x v="1"/>
    <n v="135"/>
    <s v="DERECHO CONSTITUCIONAL"/>
  </r>
  <r>
    <x v="1"/>
    <n v="16558242"/>
    <s v="FCJS"/>
    <n v="239"/>
    <s v="239R"/>
    <s v="GRUPO-A1"/>
    <s v="Derecho autonómico de La Rioja"/>
    <s v="GR"/>
    <s v="GRUPO REDUCIDO"/>
    <s v="239R"/>
    <s v="GR de Derecho autonómico de La Rioja"/>
    <s v="GRUPO-A1"/>
    <s v="GR de Derecho autonómico de La Rioja"/>
    <s v="2S"/>
    <n v="16558242"/>
    <s v="PASCUAL"/>
    <s v="MEDRANO"/>
    <s v="MARÍA AMELIA"/>
    <s v="apascual"/>
    <s v="amelia.pascual@unirioja.es"/>
    <n v="1.5"/>
    <n v="1.5"/>
    <x v="0"/>
    <n v="504"/>
    <s v="PROFESOR TITULAR UNIVERSIDAD"/>
    <s v="C01"/>
    <s v="TIEMPO COMPLETO"/>
    <s v="2013-09-01 00:00:00.0"/>
    <s v="null"/>
    <s v="DF100131"/>
    <s v="TITULAR DE UNIVERSIDAD"/>
    <s v="R103"/>
    <x v="1"/>
    <n v="135"/>
    <s v="DERECHO CONSTITUCIONAL"/>
  </r>
  <r>
    <x v="1"/>
    <n v="16566979"/>
    <s v="FCJS"/>
    <n v="240"/>
    <s v="240G"/>
    <s v="GRUPO-A"/>
    <s v="Derecho urbanístico"/>
    <s v="GG"/>
    <s v="GRUPO GRANDE"/>
    <s v="240G"/>
    <s v="GG de Derecho urbanístico"/>
    <s v="GRUPO-A"/>
    <s v="GG de Derecho urbanístico"/>
    <s v="1S"/>
    <n v="16566979"/>
    <s v="BARRIOBERO"/>
    <s v="MARTÍNEZ"/>
    <s v="IGNACIO"/>
    <s v="igbarrio"/>
    <s v="ignacio.barriobero@unirioja.es"/>
    <n v="3"/>
    <n v="3"/>
    <x v="1"/>
    <n v="532"/>
    <s v="LABORAL DOCENTE-ASOCIADO"/>
    <s v="P06"/>
    <s v="TIEMPO PARCIAL (6+6 HORAS)"/>
    <s v="2016-09-15 00:00:00.0"/>
    <s v="2019-09-14 00:00:00.0"/>
    <s v="PI101100"/>
    <s v="PROFESOR ASOCIADO"/>
    <s v="R103"/>
    <x v="1"/>
    <n v="125"/>
    <s v="DERECHO ADMINISTRATIVO"/>
  </r>
  <r>
    <x v="1"/>
    <n v="16261031"/>
    <s v="FCJS"/>
    <n v="240"/>
    <s v="240R"/>
    <s v="GRUPO-A1"/>
    <s v="Derecho urbanístico"/>
    <s v="GR"/>
    <s v="GRUPO REDUCIDO"/>
    <s v="240R"/>
    <s v="GR de Derecho urbanístico"/>
    <s v="GRUPO-A1"/>
    <s v="GR de Derecho urbanístico"/>
    <s v="1S"/>
    <n v="16261031"/>
    <s v="SANTAMARÍA"/>
    <s v="ARINAS"/>
    <s v="RENÉ JAVIER"/>
    <s v="resantam"/>
    <s v="rene-javier.santamaria@unirioja.es"/>
    <n v="0"/>
    <n v="0"/>
    <x v="0"/>
    <n v="504"/>
    <s v="PROFESOR TITULAR UNIVERSIDAD"/>
    <s v="01R"/>
    <s v="TIEMPO COMPLETO REDUCIDO"/>
    <s v="2016-09-15 00:00:00.0"/>
    <s v="null"/>
    <s v="DF100199"/>
    <s v="PROFESOR TITULAR DE UNIVERSIDAD"/>
    <s v="R103"/>
    <x v="1"/>
    <n v="125"/>
    <s v="DERECHO ADMINISTRATIVO"/>
  </r>
  <r>
    <x v="1"/>
    <n v="16566979"/>
    <s v="FCJS"/>
    <n v="240"/>
    <s v="240R"/>
    <s v="GRUPO-A1"/>
    <s v="Derecho urbanístico"/>
    <s v="GR"/>
    <s v="GRUPO REDUCIDO"/>
    <s v="240R"/>
    <s v="GR de Derecho urbanístico"/>
    <s v="GRUPO-A1"/>
    <s v="GR de Derecho urbanístico"/>
    <s v="1S"/>
    <n v="16566979"/>
    <s v="BARRIOBERO"/>
    <s v="MARTÍNEZ"/>
    <s v="IGNACIO"/>
    <s v="igbarrio"/>
    <s v="ignacio.barriobero@unirioja.es"/>
    <n v="1.5"/>
    <n v="1.5"/>
    <x v="1"/>
    <n v="532"/>
    <s v="LABORAL DOCENTE-ASOCIADO"/>
    <s v="P06"/>
    <s v="TIEMPO PARCIAL (6+6 HORAS)"/>
    <s v="2016-09-15 00:00:00.0"/>
    <s v="2019-09-14 00:00:00.0"/>
    <s v="PI101100"/>
    <s v="PROFESOR ASOCIADO"/>
    <s v="R103"/>
    <x v="1"/>
    <n v="125"/>
    <s v="DERECHO ADMINISTRATIVO"/>
  </r>
  <r>
    <x v="1"/>
    <n v="16261031"/>
    <s v="FCJS"/>
    <n v="241"/>
    <s v="241G"/>
    <s v="GRUPO-A"/>
    <s v="Derecho medioambiental"/>
    <s v="GG"/>
    <s v="GRUPO GRANDE"/>
    <s v="241G"/>
    <s v="GG de Derecho medioambiental"/>
    <s v="GRUPO-A"/>
    <s v="GG de Derecho medioambiental"/>
    <s v="2S"/>
    <n v="16261031"/>
    <s v="SANTAMARÍA"/>
    <s v="ARINAS"/>
    <s v="RENÉ JAVIER"/>
    <s v="resantam"/>
    <s v="rene-javier.santamaria@unirioja.es"/>
    <n v="3"/>
    <n v="3"/>
    <x v="0"/>
    <n v="504"/>
    <s v="PROFESOR TITULAR UNIVERSIDAD"/>
    <s v="01R"/>
    <s v="TIEMPO COMPLETO REDUCIDO"/>
    <s v="2016-09-15 00:00:00.0"/>
    <s v="null"/>
    <s v="DF100199"/>
    <s v="PROFESOR TITULAR DE UNIVERSIDAD"/>
    <s v="R103"/>
    <x v="1"/>
    <n v="125"/>
    <s v="DERECHO ADMINISTRATIVO"/>
  </r>
  <r>
    <x v="1"/>
    <n v="16632993"/>
    <s v="FCJS"/>
    <n v="241"/>
    <s v="241R"/>
    <s v="GRUPO-A1"/>
    <s v="Derecho medioambiental"/>
    <s v="GR"/>
    <s v="GRUPO REDUCIDO"/>
    <s v="241R"/>
    <s v="GR de Derecho medioambiental"/>
    <s v="GRUPO-A1"/>
    <s v="GR de Derecho medioambiental"/>
    <s v="2S"/>
    <n v="16632993"/>
    <s v="MUÑOZ"/>
    <s v="BENITO"/>
    <s v="LUCÍA"/>
    <s v="lumunob"/>
    <s v="lucia.munoz@alum.unirioja.es"/>
    <n v="1.5"/>
    <n v="1.5"/>
    <x v="1"/>
    <n v="536"/>
    <s v="PROFESOR INTERINO"/>
    <s v="P03"/>
    <s v="TIEMPO PARCIAL (3+3 HORAS)"/>
    <s v="2018-09-24 00:00:00.0"/>
    <s v="2019-09-14 00:00:00.0"/>
    <s v="PI101419"/>
    <s v="PROFESOR CONTRATADO INTERINO"/>
    <s v="R103"/>
    <x v="1"/>
    <n v="125"/>
    <s v="DERECHO ADMINISTRATIVO"/>
  </r>
  <r>
    <x v="1"/>
    <n v="13104263"/>
    <s v="FCJS"/>
    <n v="242"/>
    <s v="242G"/>
    <s v="GRUPO-A"/>
    <s v="Propiedad rústica y derecho agrario"/>
    <s v="GG"/>
    <s v="GRUPO GRANDE"/>
    <s v="242G"/>
    <s v="GG de Propiedad rústica y derecho agrario"/>
    <s v="GRUPO-A"/>
    <s v="GG de Propiedad rústica y derecho agrario"/>
    <s v="2S"/>
    <n v="13104263"/>
    <s v="SÁNCHEZ"/>
    <s v="HERNÁNDEZ"/>
    <s v="ÁNGEL"/>
    <s v="asanchez"/>
    <s v="angel.sanchez@unirioja.es"/>
    <n v="3"/>
    <n v="3"/>
    <x v="0"/>
    <n v="500"/>
    <s v="CATEDRATICO DE UNIVERSIDAD"/>
    <s v="01R"/>
    <s v="TIEMPO COMPLETO REDUCIDO"/>
    <s v="2018-12-18 00:00:00.0"/>
    <s v="null"/>
    <s v="DF100376"/>
    <s v="CATEDRÁTICO DE UNIVERSIDAD"/>
    <s v="R103"/>
    <x v="1"/>
    <n v="130"/>
    <s v="DERECHO CIVIL"/>
  </r>
  <r>
    <x v="1"/>
    <n v="13104263"/>
    <s v="FCJS"/>
    <n v="242"/>
    <s v="242R"/>
    <s v="GRUPO-A1"/>
    <s v="Propiedad rústica y derecho agrario"/>
    <s v="GR"/>
    <s v="GRUPO REDUCIDO"/>
    <s v="242R"/>
    <s v="GR de Propiedad rústica y derecho agrario"/>
    <s v="GRUPO-A1"/>
    <s v="GR de Propiedad rústica y derecho agrario"/>
    <s v="2S"/>
    <n v="13104263"/>
    <s v="SÁNCHEZ"/>
    <s v="HERNÁNDEZ"/>
    <s v="ÁNGEL"/>
    <s v="asanchez"/>
    <s v="angel.sanchez@unirioja.es"/>
    <n v="1.5"/>
    <n v="1.5"/>
    <x v="0"/>
    <n v="500"/>
    <s v="CATEDRATICO DE UNIVERSIDAD"/>
    <s v="01R"/>
    <s v="TIEMPO COMPLETO REDUCIDO"/>
    <s v="2018-12-18 00:00:00.0"/>
    <s v="null"/>
    <s v="DF100376"/>
    <s v="CATEDRÁTICO DE UNIVERSIDAD"/>
    <s v="R103"/>
    <x v="1"/>
    <n v="130"/>
    <s v="DERECHO CIVIL"/>
  </r>
  <r>
    <x v="1"/>
    <n v="9308464"/>
    <s v="FCJS"/>
    <n v="243"/>
    <s v="243G"/>
    <s v="GRUPO-A"/>
    <s v="Gestión de la diversidad cultural y religiosa"/>
    <s v="GG"/>
    <s v="GRUPO GRANDE"/>
    <s v="243G"/>
    <s v="GG de Gestión de la diversidad cultural y religiosa"/>
    <s v="GRUPO-A"/>
    <s v="GG de Gestión de la diversidad cultural y religiosa"/>
    <s v="1S"/>
    <n v="9308464"/>
    <s v="VEGA"/>
    <s v="GUTIÉRREZ"/>
    <s v="ANA MARÍA"/>
    <s v="anavega"/>
    <s v="ana.vega@unirioja.es"/>
    <n v="3"/>
    <n v="3"/>
    <x v="0"/>
    <n v="500"/>
    <s v="CATEDRATICO DE UNIVERSIDAD"/>
    <s v="C01"/>
    <s v="TIEMPO COMPLETO"/>
    <s v="2007-05-13 00:00:00.0"/>
    <s v="null"/>
    <s v="DF100208"/>
    <s v="CATEDRÁTICO DE UNIVERSIDAD"/>
    <s v="R103"/>
    <x v="1"/>
    <n v="145"/>
    <s v="DERECHO ECLESIÁSTICO DEL ESTADO"/>
  </r>
  <r>
    <x v="1"/>
    <n v="9308464"/>
    <s v="FCJS"/>
    <n v="243"/>
    <s v="243R"/>
    <s v="GRUPO-A1"/>
    <s v="Gestión de la diversidad cultural y religiosa"/>
    <s v="GR"/>
    <s v="GRUPO REDUCIDO"/>
    <s v="243R"/>
    <s v="GR de Gestión de la diversidad cultural y religiosa"/>
    <s v="GRUPO-A1"/>
    <s v="GR de Gestión de la diversidad cultural y religiosa"/>
    <s v="1S"/>
    <n v="9308464"/>
    <s v="VEGA"/>
    <s v="GUTIÉRREZ"/>
    <s v="ANA MARÍA"/>
    <s v="anavega"/>
    <s v="ana.vega@unirioja.es"/>
    <n v="1.5"/>
    <n v="1.5"/>
    <x v="0"/>
    <n v="500"/>
    <s v="CATEDRATICO DE UNIVERSIDAD"/>
    <s v="C01"/>
    <s v="TIEMPO COMPLETO"/>
    <s v="2007-05-13 00:00:00.0"/>
    <s v="null"/>
    <s v="DF100208"/>
    <s v="CATEDRÁTICO DE UNIVERSIDAD"/>
    <s v="R103"/>
    <x v="1"/>
    <n v="145"/>
    <s v="DERECHO ECLESIÁSTICO DEL ESTADO"/>
  </r>
  <r>
    <x v="1"/>
    <n v="2856545"/>
    <s v="FCJS"/>
    <n v="244"/>
    <s v="244G"/>
    <s v="GRUPO-A"/>
    <s v="Trabajo fin de grado en Derecho"/>
    <s v="GG"/>
    <s v="GRUPO GRANDE"/>
    <s v="244G"/>
    <s v="TRABAJO FIN DE GRADO"/>
    <s v="GRUPO-A"/>
    <s v="TRABAJO FIN DE GRADO"/>
    <s v="I"/>
    <n v="2856545"/>
    <s v="MARTÍNEZ"/>
    <s v="NAVAS"/>
    <s v="ISABEL"/>
    <s v="ismarti"/>
    <s v="isabel.mnavas@unirioja.es"/>
    <n v="0"/>
    <n v="0"/>
    <x v="1"/>
    <n v="504"/>
    <s v="PROFESOR TITULAR UNIVERSIDAD"/>
    <s v="01R"/>
    <s v="TIEMPO COMPLETO REDUCIDO"/>
    <s v="2017-09-16 00:00:00.0"/>
    <s v="null"/>
    <s v="DF31109"/>
    <s v="TITULAR DE UNIVERSIDAD"/>
    <s v="R103"/>
    <x v="1"/>
    <n v="470"/>
    <s v="HISTORIA DEL DERECHO Y DE LAS INSTITUCIONES"/>
  </r>
  <r>
    <x v="3"/>
    <n v="72786271"/>
    <s v="FCJS"/>
    <n v="245"/>
    <s v="245G"/>
    <s v="GRUPO-A"/>
    <s v="Psicología de la intervención social"/>
    <s v="GG"/>
    <s v="GRUPO GRANDE"/>
    <s v="245G"/>
    <s v="GRUPO GRANDE DE Psicología de la intervención social"/>
    <s v="GRUPO-A"/>
    <s v="Grupo Grande de Psicología de la intervención social"/>
    <s v="1S"/>
    <n v="72786271"/>
    <s v="MONTAÑÉS"/>
    <s v="MURO"/>
    <s v="MARÍA PILAR"/>
    <s v="mamontan"/>
    <s v="maria-pilar.montanes@unirioja.es"/>
    <n v="4.5"/>
    <n v="4.5"/>
    <x v="0"/>
    <n v="536"/>
    <s v="PROFESOR INTERINO"/>
    <s v="C01"/>
    <s v="TIEMPO COMPLETO"/>
    <s v="2012-09-01 00:00:00.0"/>
    <s v="null"/>
    <s v="PI100845"/>
    <s v="PROFESOR CONTRATADO INTERINO"/>
    <s v="R115"/>
    <x v="2"/>
    <n v="740"/>
    <s v="PSICOLOGÍA SOCIAL"/>
  </r>
  <r>
    <x v="3"/>
    <n v="72786271"/>
    <s v="FCJS"/>
    <n v="245"/>
    <s v="245R"/>
    <s v="GRUPO-A1"/>
    <s v="Psicología de la intervención social"/>
    <s v="GR"/>
    <s v="GRUPO REDUCIDO"/>
    <s v="245R"/>
    <s v="GRUPO REDUCIDO DE Psicología de la intervención social"/>
    <s v="GRUPO-A1"/>
    <s v="Grupo Reducido de Psicología de la intervención social"/>
    <s v="1S"/>
    <n v="72786271"/>
    <s v="MONTAÑÉS"/>
    <s v="MURO"/>
    <s v="MARÍA PILAR"/>
    <s v="mamontan"/>
    <s v="maria-pilar.montanes@unirioja.es"/>
    <n v="1.5"/>
    <n v="1.5"/>
    <x v="0"/>
    <n v="536"/>
    <s v="PROFESOR INTERINO"/>
    <s v="C01"/>
    <s v="TIEMPO COMPLETO"/>
    <s v="2012-09-01 00:00:00.0"/>
    <s v="null"/>
    <s v="PI100845"/>
    <s v="PROFESOR CONTRATADO INTERINO"/>
    <s v="R115"/>
    <x v="2"/>
    <n v="740"/>
    <s v="PSICOLOGÍA SOCIAL"/>
  </r>
  <r>
    <x v="3"/>
    <n v="72786271"/>
    <s v="FCJS"/>
    <n v="245"/>
    <s v="245R"/>
    <s v="GRUPO-A2"/>
    <s v="Psicología de la intervención social"/>
    <s v="GR"/>
    <s v="GRUPO REDUCIDO"/>
    <s v="245R"/>
    <s v="GRUPO REDUCIDO DE Psicología de la intervención social"/>
    <s v="GRUPO-A2"/>
    <s v="Grupo Reducido de Psicología de la intervención social"/>
    <s v="1S"/>
    <n v="72786271"/>
    <s v="MONTAÑÉS"/>
    <s v="MURO"/>
    <s v="MARÍA PILAR"/>
    <s v="mamontan"/>
    <s v="maria-pilar.montanes@unirioja.es"/>
    <n v="1.5"/>
    <n v="1.5"/>
    <x v="0"/>
    <n v="536"/>
    <s v="PROFESOR INTERINO"/>
    <s v="C01"/>
    <s v="TIEMPO COMPLETO"/>
    <s v="2012-09-01 00:00:00.0"/>
    <s v="null"/>
    <s v="PI100845"/>
    <s v="PROFESOR CONTRATADO INTERINO"/>
    <s v="R115"/>
    <x v="2"/>
    <n v="740"/>
    <s v="PSICOLOGÍA SOCIAL"/>
  </r>
  <r>
    <x v="3"/>
    <n v="46335272"/>
    <s v="FCJS"/>
    <n v="246"/>
    <s v="246G"/>
    <s v="GRUPO-A"/>
    <s v="Trabajo social con grupos"/>
    <s v="GG"/>
    <s v="GRUPO GRANDE"/>
    <s v="246G"/>
    <s v="GRUPO GRANDE DE Trabajo social en grupos"/>
    <s v="GRUPO-A"/>
    <s v="Grupo Grande de Trabajo social en grupos"/>
    <s v="1S"/>
    <n v="46335272"/>
    <s v="CAPARRÓS"/>
    <s v="CIVERA"/>
    <s v="MARÍA NEUS"/>
    <s v="macaparr"/>
    <s v="maria-neus.caparros@unirioja.es"/>
    <n v="4.5"/>
    <n v="4.5"/>
    <x v="0"/>
    <s v="A-0504"/>
    <s v="PROFESOR TITULAR UNIVERSIDAD"/>
    <s v="C01"/>
    <s v="TIEMPO COMPLETO"/>
    <s v="2009-09-29 00:00:00.0"/>
    <s v="null"/>
    <s v="DF100250"/>
    <s v="TITULAR DE UNIVERSIDAD"/>
    <s v="R103"/>
    <x v="1"/>
    <n v="813"/>
    <s v="TRABAJO SOCIAL Y SERVICIOS SOCIALES"/>
  </r>
  <r>
    <x v="3"/>
    <n v="46335272"/>
    <s v="FCJS"/>
    <n v="246"/>
    <s v="246R"/>
    <s v="GRUPO-A1"/>
    <s v="Trabajo social con grupos"/>
    <s v="GR"/>
    <s v="GRUPO REDUCIDO"/>
    <s v="246R"/>
    <s v="GRUPO REDUCIDO DE Trabajo social en grupos"/>
    <s v="GRUPO-A1"/>
    <s v="Grupo Reducido de Trabajo social en grupos"/>
    <s v="1S"/>
    <n v="46335272"/>
    <s v="CAPARRÓS"/>
    <s v="CIVERA"/>
    <s v="MARÍA NEUS"/>
    <s v="macaparr"/>
    <s v="maria-neus.caparros@unirioja.es"/>
    <n v="1.5"/>
    <n v="1.5"/>
    <x v="0"/>
    <s v="A-0504"/>
    <s v="PROFESOR TITULAR UNIVERSIDAD"/>
    <s v="C01"/>
    <s v="TIEMPO COMPLETO"/>
    <s v="2009-09-29 00:00:00.0"/>
    <s v="null"/>
    <s v="DF100250"/>
    <s v="TITULAR DE UNIVERSIDAD"/>
    <s v="R103"/>
    <x v="1"/>
    <n v="813"/>
    <s v="TRABAJO SOCIAL Y SERVICIOS SOCIALES"/>
  </r>
  <r>
    <x v="3"/>
    <n v="46335272"/>
    <s v="FCJS"/>
    <n v="246"/>
    <s v="246R"/>
    <s v="GRUPO-A2"/>
    <s v="Trabajo social con grupos"/>
    <s v="GR"/>
    <s v="GRUPO REDUCIDO"/>
    <s v="246R"/>
    <s v="GRUPO REDUCIDO DE Trabajo social en grupos"/>
    <s v="GRUPO-A2"/>
    <s v="Grupo Reducido de Trabajo social en grupos"/>
    <s v="1S"/>
    <n v="46335272"/>
    <s v="CAPARRÓS"/>
    <s v="CIVERA"/>
    <s v="MARÍA NEUS"/>
    <s v="macaparr"/>
    <s v="maria-neus.caparros@unirioja.es"/>
    <n v="1.5"/>
    <n v="1.5"/>
    <x v="0"/>
    <s v="A-0504"/>
    <s v="PROFESOR TITULAR UNIVERSIDAD"/>
    <s v="C01"/>
    <s v="TIEMPO COMPLETO"/>
    <s v="2009-09-29 00:00:00.0"/>
    <s v="null"/>
    <s v="DF100250"/>
    <s v="TITULAR DE UNIVERSIDAD"/>
    <s v="R103"/>
    <x v="1"/>
    <n v="813"/>
    <s v="TRABAJO SOCIAL Y SERVICIOS SOCIALES"/>
  </r>
  <r>
    <x v="3"/>
    <n v="36168750"/>
    <s v="FCJS"/>
    <n v="247"/>
    <s v="247G"/>
    <s v="GRUPO-A"/>
    <s v="Ética y deontología del trabajo social"/>
    <s v="GG"/>
    <s v="GRUPO GRANDE"/>
    <s v="247G"/>
    <s v="GRUPO GRANDE DE Ética y deontología del trabajo social"/>
    <s v="GRUPO-A"/>
    <s v="Grupo Grande de Ética y deontología del trabajo social"/>
    <s v="1S"/>
    <n v="36168750"/>
    <s v="FERNÁNDEZ"/>
    <s v="GUERRERO"/>
    <s v="OLAYA"/>
    <s v="olferng"/>
    <s v="olaya.fernandez@unirioja.es"/>
    <n v="4.5"/>
    <n v="4.5"/>
    <x v="0"/>
    <n v="536"/>
    <s v="PROFESOR INTERINO"/>
    <s v="C01"/>
    <s v="TIEMPO COMPLETO"/>
    <s v="2017-09-15 00:00:00.0"/>
    <s v="null"/>
    <s v="PI101279"/>
    <s v="PROFESOR CONTRATADO INTERINO"/>
    <s v="R114"/>
    <x v="3"/>
    <n v="383"/>
    <s v="FILOSOFÍA MORAL"/>
  </r>
  <r>
    <x v="3"/>
    <n v="36168750"/>
    <s v="FCJS"/>
    <n v="247"/>
    <s v="247R"/>
    <s v="GRUPO-A1"/>
    <s v="Ética y deontología del trabajo social"/>
    <s v="GR"/>
    <s v="GRUPO REDUCIDO"/>
    <s v="247R"/>
    <s v="GRUPO REDUCIDO DE Ética y deontología del trabajo social"/>
    <s v="GRUPO-A1"/>
    <s v="Grupo Reducido de Ética y deontología del trabajo social"/>
    <s v="1S"/>
    <n v="36168750"/>
    <s v="FERNÁNDEZ"/>
    <s v="GUERRERO"/>
    <s v="OLAYA"/>
    <s v="olferng"/>
    <s v="olaya.fernandez@unirioja.es"/>
    <n v="1.5"/>
    <n v="1.5"/>
    <x v="0"/>
    <n v="536"/>
    <s v="PROFESOR INTERINO"/>
    <s v="C01"/>
    <s v="TIEMPO COMPLETO"/>
    <s v="2017-09-15 00:00:00.0"/>
    <s v="null"/>
    <s v="PI101279"/>
    <s v="PROFESOR CONTRATADO INTERINO"/>
    <s v="R114"/>
    <x v="3"/>
    <n v="383"/>
    <s v="FILOSOFÍA MORAL"/>
  </r>
  <r>
    <x v="3"/>
    <n v="36168750"/>
    <s v="FCJS"/>
    <n v="247"/>
    <s v="247R"/>
    <s v="GRUPO-A2"/>
    <s v="Ética y deontología del trabajo social"/>
    <s v="GR"/>
    <s v="GRUPO REDUCIDO"/>
    <s v="247R"/>
    <s v="GRUPO REDUCIDO DE Ética y deontología del trabajo social"/>
    <s v="GRUPO-A2"/>
    <s v="Grupo Reducido de Ética y deontología del trabajo social"/>
    <s v="1S"/>
    <n v="36168750"/>
    <s v="FERNÁNDEZ"/>
    <s v="GUERRERO"/>
    <s v="OLAYA"/>
    <s v="olferng"/>
    <s v="olaya.fernandez@unirioja.es"/>
    <n v="1.5"/>
    <n v="1.5"/>
    <x v="0"/>
    <n v="536"/>
    <s v="PROFESOR INTERINO"/>
    <s v="C01"/>
    <s v="TIEMPO COMPLETO"/>
    <s v="2017-09-15 00:00:00.0"/>
    <s v="null"/>
    <s v="PI101279"/>
    <s v="PROFESOR CONTRATADO INTERINO"/>
    <s v="R114"/>
    <x v="3"/>
    <n v="383"/>
    <s v="FILOSOFÍA MORAL"/>
  </r>
  <r>
    <x v="3"/>
    <n v="16545002"/>
    <s v="FCJS"/>
    <n v="248"/>
    <s v="248G"/>
    <s v="GRUPO-A"/>
    <s v="Métodos y técnicas de investigación social"/>
    <s v="GG"/>
    <s v="GRUPO GRANDE"/>
    <s v="248G"/>
    <s v="GRUPO GRANDE DE Métodos y técnicas de investigación social"/>
    <s v="GRUPO-A"/>
    <s v="Grupo Grande de Métodos y técnicas de investigación social"/>
    <s v="1S"/>
    <n v="16545002"/>
    <s v="SABATER"/>
    <s v="FERNÁNDEZ"/>
    <s v="Mª CARMEN"/>
    <s v="mcsabaf"/>
    <s v="carmen.sabater@unirioja.es"/>
    <n v="4.5"/>
    <n v="4.5"/>
    <x v="0"/>
    <n v="536"/>
    <s v="PROFESOR INTERINO"/>
    <s v="C01"/>
    <s v="TIEMPO COMPLETO"/>
    <s v="2013-09-16 00:00:00.0"/>
    <s v="null"/>
    <s v="PI100925"/>
    <s v="PROFESOR CONTRATADO INTERINO"/>
    <s v="R114"/>
    <x v="3"/>
    <n v="775"/>
    <s v="SOCIOLOGÍA"/>
  </r>
  <r>
    <x v="3"/>
    <n v="16545002"/>
    <s v="FCJS"/>
    <n v="248"/>
    <s v="248R"/>
    <s v="GRUPO-A1"/>
    <s v="Métodos y técnicas de investigación social"/>
    <s v="GR"/>
    <s v="GRUPO REDUCIDO"/>
    <s v="248R"/>
    <s v="GRUPO REDUCIDO DE Métodos y técnicas de investigación social"/>
    <s v="GRUPO-A1"/>
    <s v="Grupo Reducido de Métodos y técnicas de investigación social"/>
    <s v="1S"/>
    <n v="16545002"/>
    <s v="SABATER"/>
    <s v="FERNÁNDEZ"/>
    <s v="Mª CARMEN"/>
    <s v="mcsabaf"/>
    <s v="carmen.sabater@unirioja.es"/>
    <n v="1.5"/>
    <n v="1.5"/>
    <x v="0"/>
    <n v="536"/>
    <s v="PROFESOR INTERINO"/>
    <s v="C01"/>
    <s v="TIEMPO COMPLETO"/>
    <s v="2013-09-16 00:00:00.0"/>
    <s v="null"/>
    <s v="PI100925"/>
    <s v="PROFESOR CONTRATADO INTERINO"/>
    <s v="R114"/>
    <x v="3"/>
    <n v="775"/>
    <s v="SOCIOLOGÍA"/>
  </r>
  <r>
    <x v="3"/>
    <n v="16545002"/>
    <s v="FCJS"/>
    <n v="248"/>
    <s v="248R"/>
    <s v="GRUPO-A2"/>
    <s v="Métodos y técnicas de investigación social"/>
    <s v="GR"/>
    <s v="GRUPO REDUCIDO"/>
    <s v="248R"/>
    <s v="GRUPO REDUCIDO DE Métodos y técnicas de investigación social"/>
    <s v="GRUPO-A2"/>
    <s v="Grupo Reducido de Métodos y técnicas de investigación social"/>
    <s v="1S"/>
    <n v="16545002"/>
    <s v="SABATER"/>
    <s v="FERNÁNDEZ"/>
    <s v="Mª CARMEN"/>
    <s v="mcsabaf"/>
    <s v="carmen.sabater@unirioja.es"/>
    <n v="1.5"/>
    <n v="1.5"/>
    <x v="0"/>
    <n v="536"/>
    <s v="PROFESOR INTERINO"/>
    <s v="C01"/>
    <s v="TIEMPO COMPLETO"/>
    <s v="2013-09-16 00:00:00.0"/>
    <s v="null"/>
    <s v="PI100925"/>
    <s v="PROFESOR CONTRATADO INTERINO"/>
    <s v="R114"/>
    <x v="3"/>
    <n v="775"/>
    <s v="SOCIOLOGÍA"/>
  </r>
  <r>
    <x v="2"/>
    <n v="16545002"/>
    <s v="FCJS"/>
    <n v="248"/>
    <s v="248G"/>
    <s v="GRUPO-A"/>
    <s v="Métodos y técnicas de investigación social"/>
    <s v="GG"/>
    <s v="GRUPO GRANDE"/>
    <s v="248G"/>
    <s v="GRUPO GRANDE DE Métodos y técnicas de investigación social"/>
    <s v="GRUPO-A"/>
    <s v="Grupo Grande de Métodos y técnicas de investigación social"/>
    <s v="1S"/>
    <n v="16545002"/>
    <s v="SABATER"/>
    <s v="FERNÁNDEZ"/>
    <s v="Mª CARMEN"/>
    <s v="mcsabaf"/>
    <s v="carmen.sabater@unirioja.es"/>
    <n v="4.5"/>
    <m/>
    <x v="0"/>
    <n v="536"/>
    <s v="PROFESOR INTERINO"/>
    <s v="C01"/>
    <s v="TIEMPO COMPLETO"/>
    <s v="2013-09-16 00:00:00.0"/>
    <s v="null"/>
    <s v="PI100925"/>
    <s v="PROFESOR CONTRATADO INTERINO"/>
    <s v="R114"/>
    <x v="3"/>
    <n v="775"/>
    <s v="SOCIOLOGÍA"/>
  </r>
  <r>
    <x v="2"/>
    <n v="16545002"/>
    <s v="FCJS"/>
    <n v="248"/>
    <s v="248R"/>
    <s v="GRUPO-A1"/>
    <s v="Métodos y técnicas de investigación social"/>
    <s v="GR"/>
    <s v="GRUPO REDUCIDO"/>
    <s v="248R"/>
    <s v="GRUPO REDUCIDO DE Métodos y técnicas de investigación social"/>
    <s v="GRUPO-A1"/>
    <s v="Grupo Reducido de Métodos y técnicas de investigación social"/>
    <s v="1S"/>
    <n v="16545002"/>
    <s v="SABATER"/>
    <s v="FERNÁNDEZ"/>
    <s v="Mª CARMEN"/>
    <s v="mcsabaf"/>
    <s v="carmen.sabater@unirioja.es"/>
    <n v="1.5"/>
    <m/>
    <x v="0"/>
    <n v="536"/>
    <s v="PROFESOR INTERINO"/>
    <s v="C01"/>
    <s v="TIEMPO COMPLETO"/>
    <s v="2013-09-16 00:00:00.0"/>
    <s v="null"/>
    <s v="PI100925"/>
    <s v="PROFESOR CONTRATADO INTERINO"/>
    <s v="R114"/>
    <x v="3"/>
    <n v="775"/>
    <s v="SOCIOLOGÍA"/>
  </r>
  <r>
    <x v="2"/>
    <n v="16545002"/>
    <s v="FCJS"/>
    <n v="248"/>
    <s v="248R"/>
    <s v="GRUPO-A2"/>
    <s v="Métodos y técnicas de investigación social"/>
    <s v="GR"/>
    <s v="GRUPO REDUCIDO"/>
    <s v="248R"/>
    <s v="GRUPO REDUCIDO DE Métodos y técnicas de investigación social"/>
    <s v="GRUPO-A2"/>
    <s v="Grupo Reducido de Métodos y técnicas de investigación social"/>
    <s v="1S"/>
    <n v="16545002"/>
    <s v="SABATER"/>
    <s v="FERNÁNDEZ"/>
    <s v="Mª CARMEN"/>
    <s v="mcsabaf"/>
    <s v="carmen.sabater@unirioja.es"/>
    <n v="1.5"/>
    <m/>
    <x v="0"/>
    <n v="536"/>
    <s v="PROFESOR INTERINO"/>
    <s v="C01"/>
    <s v="TIEMPO COMPLETO"/>
    <s v="2013-09-16 00:00:00.0"/>
    <s v="null"/>
    <s v="PI100925"/>
    <s v="PROFESOR CONTRATADO INTERINO"/>
    <s v="R114"/>
    <x v="3"/>
    <n v="775"/>
    <s v="SOCIOLOGÍA"/>
  </r>
  <r>
    <x v="3"/>
    <n v="15381719"/>
    <s v="FCJS"/>
    <n v="249"/>
    <s v="249G"/>
    <s v="GRUPO-A"/>
    <s v="Diseño y evaluación de programas sociales"/>
    <s v="GG"/>
    <s v="GRUPO GRANDE"/>
    <s v="249G"/>
    <s v="GRUPO GRANDE DE Diseño y evaluación de programas sociales"/>
    <s v="GRUPO-A"/>
    <s v="Grupo Grande de Diseño y evaluación de programas sociales"/>
    <s v="2S"/>
    <n v="15381719"/>
    <s v="RAYA"/>
    <s v="DÍEZ"/>
    <s v="ESTHER"/>
    <s v="esraya"/>
    <s v="esther.raya@unirioja.es"/>
    <n v="4.5"/>
    <n v="4.5"/>
    <x v="1"/>
    <n v="504"/>
    <s v="PROFESOR TITULAR UNIVERSIDAD"/>
    <s v="01A"/>
    <s v="TIEMPO COMPLETO AMPLIADO"/>
    <s v="2018-09-17 00:00:00.0"/>
    <s v="null"/>
    <s v="DF100205"/>
    <s v="PROFESOR TITULAR DE UNVERSIDAD"/>
    <s v="R103"/>
    <x v="1"/>
    <n v="813"/>
    <s v="TRABAJO SOCIAL Y SERVICIOS SOCIALES"/>
  </r>
  <r>
    <x v="3"/>
    <n v="15381719"/>
    <s v="FCJS"/>
    <n v="249"/>
    <s v="249R"/>
    <s v="GRUPO-A1"/>
    <s v="Diseño y evaluación de programas sociales"/>
    <s v="GR"/>
    <s v="GRUPO REDUCIDO"/>
    <s v="249R"/>
    <s v="GRUPO REDUCIDO DE Diseño y evaluación de programas sociales"/>
    <s v="GRUPO-A1"/>
    <s v="Grupo Reducido de Diseño y evaluación de programas sociales"/>
    <s v="2S"/>
    <n v="15381719"/>
    <s v="RAYA"/>
    <s v="DÍEZ"/>
    <s v="ESTHER"/>
    <s v="esraya"/>
    <s v="esther.raya@unirioja.es"/>
    <n v="1.5"/>
    <n v="1.5"/>
    <x v="1"/>
    <n v="504"/>
    <s v="PROFESOR TITULAR UNIVERSIDAD"/>
    <s v="01A"/>
    <s v="TIEMPO COMPLETO AMPLIADO"/>
    <s v="2018-09-17 00:00:00.0"/>
    <s v="null"/>
    <s v="DF100205"/>
    <s v="PROFESOR TITULAR DE UNVERSIDAD"/>
    <s v="R103"/>
    <x v="1"/>
    <n v="813"/>
    <s v="TRABAJO SOCIAL Y SERVICIOS SOCIALES"/>
  </r>
  <r>
    <x v="3"/>
    <n v="15381719"/>
    <s v="FCJS"/>
    <n v="249"/>
    <s v="249R"/>
    <s v="GRUPO-A2"/>
    <s v="Diseño y evaluación de programas sociales"/>
    <s v="GR"/>
    <s v="GRUPO REDUCIDO"/>
    <s v="249R"/>
    <s v="GRUPO REDUCIDO DE Diseño y evaluación de programas sociales"/>
    <s v="GRUPO-A2"/>
    <s v="Grupo Reducido de Diseño y evaluación de programas sociales"/>
    <s v="2S"/>
    <n v="15381719"/>
    <s v="RAYA"/>
    <s v="DÍEZ"/>
    <s v="ESTHER"/>
    <s v="esraya"/>
    <s v="esther.raya@unirioja.es"/>
    <n v="1.5"/>
    <n v="1.5"/>
    <x v="1"/>
    <n v="504"/>
    <s v="PROFESOR TITULAR UNIVERSIDAD"/>
    <s v="01A"/>
    <s v="TIEMPO COMPLETO AMPLIADO"/>
    <s v="2018-09-17 00:00:00.0"/>
    <s v="null"/>
    <s v="DF100205"/>
    <s v="PROFESOR TITULAR DE UNVERSIDAD"/>
    <s v="R103"/>
    <x v="1"/>
    <n v="813"/>
    <s v="TRABAJO SOCIAL Y SERVICIOS SOCIALES"/>
  </r>
  <r>
    <x v="3"/>
    <n v="15381719"/>
    <s v="FCJS"/>
    <n v="250"/>
    <s v="250G"/>
    <s v="GRUPO-A"/>
    <s v="Prácticas de estudio diagnóstico"/>
    <s v="GG"/>
    <s v="GRUPO GRANDE"/>
    <s v="250G"/>
    <s v="GG DE PRÁCTICUM DE TRABAJO SOCIAL DE 3º"/>
    <s v="GRUPO-A"/>
    <s v="GG DE PRÁCTICUM DE TRABAJO SOCIAL DE 3º"/>
    <s v="AN"/>
    <n v="15381719"/>
    <s v="RAYA"/>
    <s v="DÍEZ"/>
    <s v="ESTHER"/>
    <s v="esraya"/>
    <s v="esther.raya@unirioja.es"/>
    <n v="1"/>
    <n v="1"/>
    <x v="1"/>
    <n v="504"/>
    <s v="PROFESOR TITULAR UNIVERSIDAD"/>
    <s v="01A"/>
    <s v="TIEMPO COMPLETO AMPLIADO"/>
    <s v="2018-09-17 00:00:00.0"/>
    <s v="null"/>
    <s v="DF100205"/>
    <s v="PROFESOR TITULAR DE UNVERSIDAD"/>
    <s v="R103"/>
    <x v="1"/>
    <n v="813"/>
    <s v="TRABAJO SOCIAL Y SERVICIOS SOCIALES"/>
  </r>
  <r>
    <x v="3"/>
    <n v="16574975"/>
    <s v="FCJS"/>
    <n v="250"/>
    <s v="250G"/>
    <s v="GRUPO-A"/>
    <s v="Prácticas de estudio diagnóstico"/>
    <s v="GG"/>
    <s v="GRUPO GRANDE"/>
    <s v="250G"/>
    <s v="GG DE PRÁCTICUM DE TRABAJO SOCIAL DE 3º"/>
    <s v="GRUPO-A"/>
    <s v="GG DE PRÁCTICUM DE TRABAJO SOCIAL DE 3º"/>
    <s v="AN"/>
    <n v="16574975"/>
    <s v="TOBIAS"/>
    <s v="OLARTE"/>
    <s v="EVA"/>
    <s v="evtobias"/>
    <s v="eva.tobias@unirioja.es"/>
    <n v="1.5"/>
    <n v="1.5"/>
    <x v="0"/>
    <n v="532"/>
    <s v="LABORAL DOCENTE-ASOCIADO"/>
    <s v="P03"/>
    <s v="TIEMPO PARCIAL (3+3 HORAS)"/>
    <s v="2017-02-24 00:00:00.0"/>
    <s v="2019-06-30 00:00:00.0"/>
    <s v="PI101106"/>
    <s v="PROFESOR ASOCIADO"/>
    <s v="R103"/>
    <x v="1"/>
    <n v="813"/>
    <s v="TRABAJO SOCIAL Y SERVICIOS SOCIALES"/>
  </r>
  <r>
    <x v="3"/>
    <n v="16586796"/>
    <s v="FCJS"/>
    <n v="250"/>
    <s v="250G"/>
    <s v="GRUPO-A"/>
    <s v="Prácticas de estudio diagnóstico"/>
    <s v="GG"/>
    <s v="GRUPO GRANDE"/>
    <s v="250G"/>
    <s v="GG DE PRÁCTICUM DE TRABAJO SOCIAL DE 3º"/>
    <s v="GRUPO-A"/>
    <s v="GG DE PRÁCTICUM DE TRABAJO SOCIAL DE 3º"/>
    <s v="AN"/>
    <n v="16586796"/>
    <s v="CUESTA"/>
    <s v="RUIZ CLAVIJO"/>
    <s v="ANA BELEN"/>
    <s v="ancuesta"/>
    <s v="ana-belen.cuesta@unirioja.es"/>
    <n v="1"/>
    <n v="1"/>
    <x v="0"/>
    <n v="532"/>
    <s v="LABORAL DOCENTE-ASOCIADO"/>
    <s v="P03"/>
    <s v="TIEMPO PARCIAL (3+3 HORAS)"/>
    <s v="2018-06-23 00:00:00.0"/>
    <s v="2019-09-14 00:00:00.0"/>
    <s v="PI101107"/>
    <s v="PROFESOR ASOCIADO"/>
    <s v="R103"/>
    <x v="1"/>
    <n v="813"/>
    <s v="TRABAJO SOCIAL Y SERVICIOS SOCIALES"/>
  </r>
  <r>
    <x v="3"/>
    <n v="16599167"/>
    <s v="FCJS"/>
    <n v="250"/>
    <s v="250G"/>
    <s v="GRUPO-A"/>
    <s v="Prácticas de estudio diagnóstico"/>
    <s v="GG"/>
    <s v="GRUPO GRANDE"/>
    <s v="250G"/>
    <s v="GG DE PRÁCTICUM DE TRABAJO SOCIAL DE 3º"/>
    <s v="GRUPO-A"/>
    <s v="GG DE PRÁCTICUM DE TRABAJO SOCIAL DE 3º"/>
    <s v="AN"/>
    <n v="16599167"/>
    <s v="ACEÑA"/>
    <s v="IRIARTE"/>
    <s v="IRENE"/>
    <s v="ircen"/>
    <s v="irene.cen@unirioja.es"/>
    <n v="1"/>
    <n v="1"/>
    <x v="1"/>
    <n v="532"/>
    <s v="LABORAL DOCENTE-ASOCIADO"/>
    <s v="P02"/>
    <s v="TIEMPO PARCIAL (2+2 HORAS)"/>
    <s v="2017-09-15 00:00:00.0"/>
    <s v="2019-09-14 00:00:00.0"/>
    <s v="PI101300"/>
    <s v="PROFESOR ASOCIADO"/>
    <s v="R103"/>
    <x v="1"/>
    <n v="813"/>
    <s v="TRABAJO SOCIAL Y SERVICIOS SOCIALES"/>
  </r>
  <r>
    <x v="3"/>
    <n v="46335272"/>
    <s v="FCJS"/>
    <n v="250"/>
    <s v="250G"/>
    <s v="GRUPO-A"/>
    <s v="Prácticas de estudio diagnóstico"/>
    <s v="GG"/>
    <s v="GRUPO GRANDE"/>
    <s v="250G"/>
    <s v="GG DE PRÁCTICUM DE TRABAJO SOCIAL DE 3º"/>
    <s v="GRUPO-A"/>
    <s v="GG DE PRÁCTICUM DE TRABAJO SOCIAL DE 3º"/>
    <s v="AN"/>
    <n v="46335272"/>
    <s v="CAPARRÓS"/>
    <s v="CIVERA"/>
    <s v="MARÍA NEUS"/>
    <s v="macaparr"/>
    <s v="maria-neus.caparros@unirioja.es"/>
    <n v="1"/>
    <n v="1"/>
    <x v="0"/>
    <s v="A-0504"/>
    <s v="PROFESOR TITULAR UNIVERSIDAD"/>
    <s v="C01"/>
    <s v="TIEMPO COMPLETO"/>
    <s v="2009-09-29 00:00:00.0"/>
    <s v="null"/>
    <s v="DF100250"/>
    <s v="TITULAR DE UNIVERSIDAD"/>
    <s v="R103"/>
    <x v="1"/>
    <n v="813"/>
    <s v="TRABAJO SOCIAL Y SERVICIOS SOCIALES"/>
  </r>
  <r>
    <x v="3"/>
    <n v="72989041"/>
    <s v="FCJS"/>
    <n v="250"/>
    <s v="250G"/>
    <s v="GRUPO-A"/>
    <s v="Prácticas de estudio diagnóstico"/>
    <s v="GG"/>
    <s v="GRUPO GRANDE"/>
    <s v="250G"/>
    <s v="GG DE PRÁCTICUM DE TRABAJO SOCIAL DE 3º"/>
    <s v="GRUPO-A"/>
    <s v="GG DE PRÁCTICUM DE TRABAJO SOCIAL DE 3º"/>
    <s v="AN"/>
    <n v="72989041"/>
    <s v="SERRANO"/>
    <s v="MARTÍNEZ"/>
    <s v="CECILIA"/>
    <s v="ceserran"/>
    <s v="cecilia.serrano@unirioja.es"/>
    <n v="1.5"/>
    <n v="1.5"/>
    <x v="1"/>
    <n v="536"/>
    <s v="PROFESOR INTERINO"/>
    <s v="C01"/>
    <s v="TIEMPO COMPLETO"/>
    <s v="2017-09-15 00:00:00.0"/>
    <s v="null"/>
    <s v="PI101232"/>
    <s v="PROFESOR CONTRATADO INTERINO"/>
    <s v="R103"/>
    <x v="1"/>
    <n v="813"/>
    <s v="TRABAJO SOCIAL Y SERVICIOS SOCIALES"/>
  </r>
  <r>
    <x v="3"/>
    <n v="80154902"/>
    <s v="FCJS"/>
    <n v="250"/>
    <s v="250G"/>
    <s v="GRUPO-A"/>
    <s v="Prácticas de estudio diagnóstico"/>
    <s v="GG"/>
    <s v="GRUPO GRANDE"/>
    <s v="250G"/>
    <s v="GG DE PRÁCTICUM DE TRABAJO SOCIAL DE 3º"/>
    <s v="GRUPO-A"/>
    <s v="GG DE PRÁCTICUM DE TRABAJO SOCIAL DE 3º"/>
    <s v="AN"/>
    <n v="80154902"/>
    <s v="CARBONERO"/>
    <s v="MUÑOZ"/>
    <s v="DOMINGO"/>
    <s v="docarbon"/>
    <s v="domingo.carbonero@unirioja.es"/>
    <n v="1.5"/>
    <n v="1.5"/>
    <x v="0"/>
    <n v="536"/>
    <s v="PROFESOR INTERINO"/>
    <s v="C01"/>
    <s v="TIEMPO COMPLETO"/>
    <s v="2015-09-15 00:00:00.0"/>
    <s v="null"/>
    <s v="PI101021"/>
    <s v="PROFESOR CONTRATADO INTERINO"/>
    <s v="R103"/>
    <x v="1"/>
    <n v="813"/>
    <s v="TRABAJO SOCIAL Y SERVICIOS SOCIALES"/>
  </r>
  <r>
    <x v="3"/>
    <n v="16510691"/>
    <s v="FCJS"/>
    <n v="251"/>
    <s v="251G"/>
    <s v="GRUPO-A"/>
    <s v="Trabajo social con comunidades"/>
    <s v="GG"/>
    <s v="GRUPO GRANDE"/>
    <s v="251G"/>
    <s v="GRUPO GRANDE DE Trabajo social con comunidades"/>
    <s v="GRUPO-A"/>
    <s v="Grupo Grande de Trabajo social con comunidades"/>
    <s v="2S"/>
    <n v="16510691"/>
    <s v="RUIDÍAZ"/>
    <s v="GARCÍA"/>
    <s v="CARMEN"/>
    <s v="caruidia"/>
    <s v="carmen.ruidiaz@unirioja.es"/>
    <n v="0"/>
    <n v="0"/>
    <x v="0"/>
    <n v="504"/>
    <s v="PROFESOR TITULAR UNIVERSIDAD"/>
    <s v="01A"/>
    <s v="TIEMPO COMPLETO AMPLIADO"/>
    <s v="2017-09-15 00:00:00.0"/>
    <s v="null"/>
    <s v="DF100189"/>
    <s v="PROFESOR TITULAR DE UNIVERSIDAD"/>
    <s v="R103"/>
    <x v="1"/>
    <n v="813"/>
    <s v="TRABAJO SOCIAL Y SERVICIOS SOCIALES"/>
  </r>
  <r>
    <x v="3"/>
    <n v="16628645"/>
    <s v="FCJS"/>
    <n v="251"/>
    <s v="251G"/>
    <s v="GRUPO-A"/>
    <s v="Trabajo social con comunidades"/>
    <s v="GG"/>
    <s v="GRUPO GRANDE"/>
    <s v="251G"/>
    <s v="GRUPO GRANDE DE Trabajo social con comunidades"/>
    <s v="GRUPO-A"/>
    <s v="Grupo Grande de Trabajo social con comunidades"/>
    <s v="2S"/>
    <n v="16628645"/>
    <s v="MONTENEGRO"/>
    <s v="LEZA"/>
    <s v="SOFÍA"/>
    <s v="somonten"/>
    <s v="sofia.montenegro@alum.unirioja.es"/>
    <n v="1.5"/>
    <n v="1.5"/>
    <x v="1"/>
    <n v="121"/>
    <s v="PERSONAL INVESTIGADOR EN FORMACIÓN"/>
    <n v="0"/>
    <s v="_"/>
    <s v="2017-05-23 00:00:00.0"/>
    <s v="2019-05-22 00:00:00.0"/>
    <s v="D03BECARIO2"/>
    <s v="PERSONAL INVESTIGADOR PREDOCTORAL EN FORMACIÓN"/>
    <s v="R103"/>
    <x v="1"/>
    <n v="813"/>
    <s v="TRABAJO SOCIAL Y SERVICIOS SOCIALES"/>
  </r>
  <r>
    <x v="3"/>
    <n v="72989041"/>
    <s v="FCJS"/>
    <n v="251"/>
    <s v="251G"/>
    <s v="GRUPO-A"/>
    <s v="Trabajo social con comunidades"/>
    <s v="GG"/>
    <s v="GRUPO GRANDE"/>
    <s v="251G"/>
    <s v="GRUPO GRANDE DE Trabajo social con comunidades"/>
    <s v="GRUPO-A"/>
    <s v="Grupo Grande de Trabajo social con comunidades"/>
    <s v="2S"/>
    <n v="72989041"/>
    <s v="SERRANO"/>
    <s v="MARTÍNEZ"/>
    <s v="CECILIA"/>
    <s v="ceserran"/>
    <s v="cecilia.serrano@unirioja.es"/>
    <n v="3"/>
    <n v="3"/>
    <x v="1"/>
    <n v="536"/>
    <s v="PROFESOR INTERINO"/>
    <s v="C01"/>
    <s v="TIEMPO COMPLETO"/>
    <s v="2017-09-15 00:00:00.0"/>
    <s v="null"/>
    <s v="PI101232"/>
    <s v="PROFESOR CONTRATADO INTERINO"/>
    <s v="R103"/>
    <x v="1"/>
    <n v="813"/>
    <s v="TRABAJO SOCIAL Y SERVICIOS SOCIALES"/>
  </r>
  <r>
    <x v="3"/>
    <n v="16628645"/>
    <s v="FCJS"/>
    <n v="251"/>
    <s v="251R"/>
    <s v="GRUPO-A1"/>
    <s v="Trabajo social con comunidades"/>
    <s v="GR"/>
    <s v="GRUPO REDUCIDO"/>
    <s v="251R"/>
    <s v="GRUPO REDUCIDO DE Trabajo social con comunidades"/>
    <s v="GRUPO-A1"/>
    <s v="Grupo Reducido de Trabajo social con comunidades"/>
    <s v="2S"/>
    <n v="16628645"/>
    <s v="MONTENEGRO"/>
    <s v="LEZA"/>
    <s v="SOFÍA"/>
    <s v="somonten"/>
    <s v="sofia.montenegro@alum.unirioja.es"/>
    <n v="0.5"/>
    <n v="0.5"/>
    <x v="1"/>
    <n v="121"/>
    <s v="PERSONAL INVESTIGADOR EN FORMACIÓN"/>
    <n v="0"/>
    <s v="_"/>
    <s v="2017-05-23 00:00:00.0"/>
    <s v="2019-05-22 00:00:00.0"/>
    <s v="D03BECARIO2"/>
    <s v="PERSONAL INVESTIGADOR PREDOCTORAL EN FORMACIÓN"/>
    <s v="R103"/>
    <x v="1"/>
    <n v="813"/>
    <s v="TRABAJO SOCIAL Y SERVICIOS SOCIALES"/>
  </r>
  <r>
    <x v="3"/>
    <n v="72989041"/>
    <s v="FCJS"/>
    <n v="251"/>
    <s v="251R"/>
    <s v="GRUPO-A1"/>
    <s v="Trabajo social con comunidades"/>
    <s v="GR"/>
    <s v="GRUPO REDUCIDO"/>
    <s v="251R"/>
    <s v="GRUPO REDUCIDO DE Trabajo social con comunidades"/>
    <s v="GRUPO-A1"/>
    <s v="Grupo Reducido de Trabajo social con comunidades"/>
    <s v="2S"/>
    <n v="72989041"/>
    <s v="SERRANO"/>
    <s v="MARTÍNEZ"/>
    <s v="CECILIA"/>
    <s v="ceserran"/>
    <s v="cecilia.serrano@unirioja.es"/>
    <n v="1"/>
    <n v="1"/>
    <x v="1"/>
    <n v="536"/>
    <s v="PROFESOR INTERINO"/>
    <s v="C01"/>
    <s v="TIEMPO COMPLETO"/>
    <s v="2017-09-15 00:00:00.0"/>
    <s v="null"/>
    <s v="PI101232"/>
    <s v="PROFESOR CONTRATADO INTERINO"/>
    <s v="R103"/>
    <x v="1"/>
    <n v="813"/>
    <s v="TRABAJO SOCIAL Y SERVICIOS SOCIALES"/>
  </r>
  <r>
    <x v="3"/>
    <n v="16628645"/>
    <s v="FCJS"/>
    <n v="251"/>
    <s v="251R"/>
    <s v="GRUPO-A2"/>
    <s v="Trabajo social con comunidades"/>
    <s v="GR"/>
    <s v="GRUPO REDUCIDO"/>
    <s v="251R"/>
    <s v="GRUPO REDUCIDO DE Trabajo social con comunidades"/>
    <s v="GRUPO-A2"/>
    <s v="Grupo Reducido de Trabajo social con comunidades"/>
    <s v="2S"/>
    <n v="16628645"/>
    <s v="MONTENEGRO"/>
    <s v="LEZA"/>
    <s v="SOFÍA"/>
    <s v="somonten"/>
    <s v="sofia.montenegro@alum.unirioja.es"/>
    <n v="0.5"/>
    <n v="0.5"/>
    <x v="1"/>
    <n v="121"/>
    <s v="PERSONAL INVESTIGADOR EN FORMACIÓN"/>
    <n v="0"/>
    <s v="_"/>
    <s v="2017-05-23 00:00:00.0"/>
    <s v="2019-05-22 00:00:00.0"/>
    <s v="D03BECARIO2"/>
    <s v="PERSONAL INVESTIGADOR PREDOCTORAL EN FORMACIÓN"/>
    <s v="R103"/>
    <x v="1"/>
    <n v="813"/>
    <s v="TRABAJO SOCIAL Y SERVICIOS SOCIALES"/>
  </r>
  <r>
    <x v="3"/>
    <n v="72989041"/>
    <s v="FCJS"/>
    <n v="251"/>
    <s v="251R"/>
    <s v="GRUPO-A2"/>
    <s v="Trabajo social con comunidades"/>
    <s v="GR"/>
    <s v="GRUPO REDUCIDO"/>
    <s v="251R"/>
    <s v="GRUPO REDUCIDO DE Trabajo social con comunidades"/>
    <s v="GRUPO-A2"/>
    <s v="Grupo Reducido de Trabajo social con comunidades"/>
    <s v="2S"/>
    <n v="72989041"/>
    <s v="SERRANO"/>
    <s v="MARTÍNEZ"/>
    <s v="CECILIA"/>
    <s v="ceserran"/>
    <s v="cecilia.serrano@unirioja.es"/>
    <n v="1"/>
    <n v="1"/>
    <x v="1"/>
    <n v="536"/>
    <s v="PROFESOR INTERINO"/>
    <s v="C01"/>
    <s v="TIEMPO COMPLETO"/>
    <s v="2017-09-15 00:00:00.0"/>
    <s v="null"/>
    <s v="PI101232"/>
    <s v="PROFESOR CONTRATADO INTERINO"/>
    <s v="R103"/>
    <x v="1"/>
    <n v="813"/>
    <s v="TRABAJO SOCIAL Y SERVICIOS SOCIALES"/>
  </r>
  <r>
    <x v="3"/>
    <n v="16515910"/>
    <s v="FCJS"/>
    <n v="252"/>
    <s v="252G"/>
    <s v="GRUPO-A"/>
    <s v="Habilidades sociales y de comunicación para el trabajo social"/>
    <s v="GG"/>
    <s v="GRUPO GRANDE"/>
    <s v="252G"/>
    <s v="GG de Habilidades sociales y de comunicación para el trabajo social"/>
    <s v="GRUPO-A"/>
    <s v="GG de Habilidades sociales y de comunicación para el trabajo social"/>
    <s v="1S"/>
    <n v="16515910"/>
    <s v="LÁZARO"/>
    <s v="RUIZ"/>
    <s v="VICENTE"/>
    <s v="vilazaro"/>
    <s v="vicente.lazaro@unirioja.es"/>
    <n v="4.5"/>
    <n v="4.5"/>
    <x v="1"/>
    <s v="A-0538"/>
    <s v="TITULAR"/>
    <s v="C01"/>
    <s v="TIEMPO COMPLETO"/>
    <s v="2011-01-01 00:00:00.0"/>
    <s v="null"/>
    <s v="PI100795"/>
    <s v="TITULAR DOCTOR"/>
    <s v="R115"/>
    <x v="2"/>
    <n v="740"/>
    <s v="PSICOLOGÍA SOCIAL"/>
  </r>
  <r>
    <x v="3"/>
    <n v="16515910"/>
    <s v="FCJS"/>
    <n v="252"/>
    <s v="252R"/>
    <s v="GRUPO-A1"/>
    <s v="Habilidades sociales y de comunicación para el trabajo social"/>
    <s v="GR"/>
    <s v="GRUPO REDUCIDO"/>
    <s v="252R"/>
    <s v="GR de Habilidades sociales y de comunicación para el trabajo social"/>
    <s v="GRUPO-A1"/>
    <s v="GR de Habilidades sociales y de comunicación para el trabajo social"/>
    <s v="1S"/>
    <n v="16515910"/>
    <s v="LÁZARO"/>
    <s v="RUIZ"/>
    <s v="VICENTE"/>
    <s v="vilazaro"/>
    <s v="vicente.lazaro@unirioja.es"/>
    <n v="1.5"/>
    <n v="1.5"/>
    <x v="1"/>
    <s v="A-0538"/>
    <s v="TITULAR"/>
    <s v="C01"/>
    <s v="TIEMPO COMPLETO"/>
    <s v="2011-01-01 00:00:00.0"/>
    <s v="null"/>
    <s v="PI100795"/>
    <s v="TITULAR DOCTOR"/>
    <s v="R115"/>
    <x v="2"/>
    <n v="740"/>
    <s v="PSICOLOGÍA SOCIAL"/>
  </r>
  <r>
    <x v="3"/>
    <n v="15381719"/>
    <s v="FCJS"/>
    <n v="253"/>
    <s v="253G"/>
    <s v="GRUPO-A"/>
    <s v="Prácticas de intervención social"/>
    <s v="GG"/>
    <s v="GRUPO GRANDE"/>
    <s v="253G"/>
    <s v="GG de PRÁCTICUM DE TRABAJO SOCIAL DE 4º"/>
    <s v="GRUPO-A"/>
    <s v="GG DE PRÁCTICUM DE TRABAJO SOCIAL DE 4º"/>
    <s v="AN"/>
    <n v="15381719"/>
    <s v="RAYA"/>
    <s v="DÍEZ"/>
    <s v="ESTHER"/>
    <s v="esraya"/>
    <s v="esther.raya@unirioja.es"/>
    <n v="0.8"/>
    <n v="0.8"/>
    <x v="1"/>
    <n v="504"/>
    <s v="PROFESOR TITULAR UNIVERSIDAD"/>
    <s v="01A"/>
    <s v="TIEMPO COMPLETO AMPLIADO"/>
    <s v="2018-09-17 00:00:00.0"/>
    <s v="null"/>
    <s v="DF100205"/>
    <s v="PROFESOR TITULAR DE UNVERSIDAD"/>
    <s v="R103"/>
    <x v="1"/>
    <n v="813"/>
    <s v="TRABAJO SOCIAL Y SERVICIOS SOCIALES"/>
  </r>
  <r>
    <x v="3"/>
    <n v="16574975"/>
    <s v="FCJS"/>
    <n v="253"/>
    <s v="253G"/>
    <s v="GRUPO-A"/>
    <s v="Prácticas de intervención social"/>
    <s v="GG"/>
    <s v="GRUPO GRANDE"/>
    <s v="253G"/>
    <s v="GG de PRÁCTICUM DE TRABAJO SOCIAL DE 4º"/>
    <s v="GRUPO-A"/>
    <s v="GG DE PRÁCTICUM DE TRABAJO SOCIAL DE 4º"/>
    <s v="AN"/>
    <n v="16574975"/>
    <s v="TOBIAS"/>
    <s v="OLARTE"/>
    <s v="EVA"/>
    <s v="evtobias"/>
    <s v="eva.tobias@unirioja.es"/>
    <n v="1"/>
    <n v="1"/>
    <x v="0"/>
    <n v="532"/>
    <s v="LABORAL DOCENTE-ASOCIADO"/>
    <s v="P03"/>
    <s v="TIEMPO PARCIAL (3+3 HORAS)"/>
    <s v="2017-02-24 00:00:00.0"/>
    <s v="2019-06-30 00:00:00.0"/>
    <s v="PI101106"/>
    <s v="PROFESOR ASOCIADO"/>
    <s v="R103"/>
    <x v="1"/>
    <n v="813"/>
    <s v="TRABAJO SOCIAL Y SERVICIOS SOCIALES"/>
  </r>
  <r>
    <x v="3"/>
    <n v="16586796"/>
    <s v="FCJS"/>
    <n v="253"/>
    <s v="253G"/>
    <s v="GRUPO-A"/>
    <s v="Prácticas de intervención social"/>
    <s v="GG"/>
    <s v="GRUPO GRANDE"/>
    <s v="253G"/>
    <s v="GG de PRÁCTICUM DE TRABAJO SOCIAL DE 4º"/>
    <s v="GRUPO-A"/>
    <s v="GG DE PRÁCTICUM DE TRABAJO SOCIAL DE 4º"/>
    <s v="AN"/>
    <n v="16586796"/>
    <s v="CUESTA"/>
    <s v="RUIZ CLAVIJO"/>
    <s v="ANA BELEN"/>
    <s v="ancuesta"/>
    <s v="ana-belen.cuesta@unirioja.es"/>
    <n v="1"/>
    <n v="1"/>
    <x v="0"/>
    <n v="532"/>
    <s v="LABORAL DOCENTE-ASOCIADO"/>
    <s v="P03"/>
    <s v="TIEMPO PARCIAL (3+3 HORAS)"/>
    <s v="2018-06-23 00:00:00.0"/>
    <s v="2019-09-14 00:00:00.0"/>
    <s v="PI101107"/>
    <s v="PROFESOR ASOCIADO"/>
    <s v="R103"/>
    <x v="1"/>
    <n v="813"/>
    <s v="TRABAJO SOCIAL Y SERVICIOS SOCIALES"/>
  </r>
  <r>
    <x v="3"/>
    <n v="16599167"/>
    <s v="FCJS"/>
    <n v="253"/>
    <s v="253G"/>
    <s v="GRUPO-A"/>
    <s v="Prácticas de intervención social"/>
    <s v="GG"/>
    <s v="GRUPO GRANDE"/>
    <s v="253G"/>
    <s v="GG de PRÁCTICUM DE TRABAJO SOCIAL DE 4º"/>
    <s v="GRUPO-A"/>
    <s v="GG DE PRÁCTICUM DE TRABAJO SOCIAL DE 4º"/>
    <s v="AN"/>
    <n v="16599167"/>
    <s v="ACEÑA"/>
    <s v="IRIARTE"/>
    <s v="IRENE"/>
    <s v="ircen"/>
    <s v="irene.cen@unirioja.es"/>
    <n v="0.8"/>
    <n v="0.8"/>
    <x v="1"/>
    <n v="532"/>
    <s v="LABORAL DOCENTE-ASOCIADO"/>
    <s v="P02"/>
    <s v="TIEMPO PARCIAL (2+2 HORAS)"/>
    <s v="2017-09-15 00:00:00.0"/>
    <s v="2019-09-14 00:00:00.0"/>
    <s v="PI101300"/>
    <s v="PROFESOR ASOCIADO"/>
    <s v="R103"/>
    <x v="1"/>
    <n v="813"/>
    <s v="TRABAJO SOCIAL Y SERVICIOS SOCIALES"/>
  </r>
  <r>
    <x v="3"/>
    <n v="46335272"/>
    <s v="FCJS"/>
    <n v="253"/>
    <s v="253G"/>
    <s v="GRUPO-A"/>
    <s v="Prácticas de intervención social"/>
    <s v="GG"/>
    <s v="GRUPO GRANDE"/>
    <s v="253G"/>
    <s v="GG de PRÁCTICUM DE TRABAJO SOCIAL DE 4º"/>
    <s v="GRUPO-A"/>
    <s v="GG DE PRÁCTICUM DE TRABAJO SOCIAL DE 4º"/>
    <s v="AN"/>
    <n v="46335272"/>
    <s v="CAPARRÓS"/>
    <s v="CIVERA"/>
    <s v="MARÍA NEUS"/>
    <s v="macaparr"/>
    <s v="maria-neus.caparros@unirioja.es"/>
    <n v="0.6"/>
    <n v="0.6"/>
    <x v="0"/>
    <s v="A-0504"/>
    <s v="PROFESOR TITULAR UNIVERSIDAD"/>
    <s v="C01"/>
    <s v="TIEMPO COMPLETO"/>
    <s v="2009-09-29 00:00:00.0"/>
    <s v="null"/>
    <s v="DF100250"/>
    <s v="TITULAR DE UNIVERSIDAD"/>
    <s v="R103"/>
    <x v="1"/>
    <n v="813"/>
    <s v="TRABAJO SOCIAL Y SERVICIOS SOCIALES"/>
  </r>
  <r>
    <x v="3"/>
    <n v="72989041"/>
    <s v="FCJS"/>
    <n v="253"/>
    <s v="253G"/>
    <s v="GRUPO-A"/>
    <s v="Prácticas de intervención social"/>
    <s v="GG"/>
    <s v="GRUPO GRANDE"/>
    <s v="253G"/>
    <s v="GG de PRÁCTICUM DE TRABAJO SOCIAL DE 4º"/>
    <s v="GRUPO-A"/>
    <s v="GG DE PRÁCTICUM DE TRABAJO SOCIAL DE 4º"/>
    <s v="AN"/>
    <n v="72989041"/>
    <s v="SERRANO"/>
    <s v="MARTÍNEZ"/>
    <s v="CECILIA"/>
    <s v="ceserran"/>
    <s v="cecilia.serrano@unirioja.es"/>
    <n v="1.4"/>
    <n v="1.4"/>
    <x v="1"/>
    <n v="536"/>
    <s v="PROFESOR INTERINO"/>
    <s v="C01"/>
    <s v="TIEMPO COMPLETO"/>
    <s v="2017-09-15 00:00:00.0"/>
    <s v="null"/>
    <s v="PI101232"/>
    <s v="PROFESOR CONTRATADO INTERINO"/>
    <s v="R103"/>
    <x v="1"/>
    <n v="813"/>
    <s v="TRABAJO SOCIAL Y SERVICIOS SOCIALES"/>
  </r>
  <r>
    <x v="3"/>
    <n v="80154902"/>
    <s v="FCJS"/>
    <n v="253"/>
    <s v="253G"/>
    <s v="GRUPO-A"/>
    <s v="Prácticas de intervención social"/>
    <s v="GG"/>
    <s v="GRUPO GRANDE"/>
    <s v="253G"/>
    <s v="GG de PRÁCTICUM DE TRABAJO SOCIAL DE 4º"/>
    <s v="GRUPO-A"/>
    <s v="GG DE PRÁCTICUM DE TRABAJO SOCIAL DE 4º"/>
    <s v="AN"/>
    <n v="80154902"/>
    <s v="CARBONERO"/>
    <s v="MUÑOZ"/>
    <s v="DOMINGO"/>
    <s v="docarbon"/>
    <s v="domingo.carbonero@unirioja.es"/>
    <n v="1.4"/>
    <n v="1.4"/>
    <x v="0"/>
    <n v="536"/>
    <s v="PROFESOR INTERINO"/>
    <s v="C01"/>
    <s v="TIEMPO COMPLETO"/>
    <s v="2015-09-15 00:00:00.0"/>
    <s v="null"/>
    <s v="PI101021"/>
    <s v="PROFESOR CONTRATADO INTERINO"/>
    <s v="R103"/>
    <x v="1"/>
    <n v="813"/>
    <s v="TRABAJO SOCIAL Y SERVICIOS SOCIALES"/>
  </r>
  <r>
    <x v="3"/>
    <n v="15381719"/>
    <s v="FCJS"/>
    <n v="254"/>
    <s v="254G"/>
    <s v="GRUPO-A"/>
    <s v="Supervisión"/>
    <s v="GG"/>
    <s v="GRUPO GRANDE"/>
    <s v="254G"/>
    <s v="GG de Supervisión"/>
    <s v="GRUPO-A"/>
    <s v="GG de Supervisión"/>
    <s v="AN"/>
    <n v="15381719"/>
    <s v="RAYA"/>
    <s v="DÍEZ"/>
    <s v="ESTHER"/>
    <s v="esraya"/>
    <s v="esther.raya@unirioja.es"/>
    <n v="2"/>
    <n v="2"/>
    <x v="1"/>
    <n v="504"/>
    <s v="PROFESOR TITULAR UNIVERSIDAD"/>
    <s v="01A"/>
    <s v="TIEMPO COMPLETO AMPLIADO"/>
    <s v="2018-09-17 00:00:00.0"/>
    <s v="null"/>
    <s v="DF100205"/>
    <s v="PROFESOR TITULAR DE UNVERSIDAD"/>
    <s v="R103"/>
    <x v="1"/>
    <n v="813"/>
    <s v="TRABAJO SOCIAL Y SERVICIOS SOCIALES"/>
  </r>
  <r>
    <x v="3"/>
    <n v="16599167"/>
    <s v="FCJS"/>
    <n v="254"/>
    <s v="254G"/>
    <s v="GRUPO-A"/>
    <s v="Supervisión"/>
    <s v="GG"/>
    <s v="GRUPO GRANDE"/>
    <s v="254G"/>
    <s v="GG de Supervisión"/>
    <s v="GRUPO-A"/>
    <s v="GG de Supervisión"/>
    <s v="AN"/>
    <n v="16599167"/>
    <s v="ACEÑA"/>
    <s v="IRIARTE"/>
    <s v="IRENE"/>
    <s v="ircen"/>
    <s v="irene.cen@unirioja.es"/>
    <n v="2"/>
    <n v="2"/>
    <x v="1"/>
    <n v="532"/>
    <s v="LABORAL DOCENTE-ASOCIADO"/>
    <s v="P02"/>
    <s v="TIEMPO PARCIAL (2+2 HORAS)"/>
    <s v="2017-09-15 00:00:00.0"/>
    <s v="2019-09-14 00:00:00.0"/>
    <s v="PI101300"/>
    <s v="PROFESOR ASOCIADO"/>
    <s v="R103"/>
    <x v="1"/>
    <n v="813"/>
    <s v="TRABAJO SOCIAL Y SERVICIOS SOCIALES"/>
  </r>
  <r>
    <x v="3"/>
    <n v="16599167"/>
    <s v="FCJS"/>
    <n v="254"/>
    <s v="254R"/>
    <s v="GRUPO-A1"/>
    <s v="Supervisión"/>
    <s v="GR"/>
    <s v="GRUPO REDUCIDO"/>
    <s v="254R"/>
    <s v="GR de Supervisión"/>
    <s v="GRUPO-A1"/>
    <s v="GR de Supervisión"/>
    <s v="AN"/>
    <n v="16599167"/>
    <s v="ACEÑA"/>
    <s v="IRIARTE"/>
    <s v="IRENE"/>
    <s v="ircen"/>
    <s v="irene.cen@unirioja.es"/>
    <n v="2"/>
    <n v="2"/>
    <x v="1"/>
    <n v="532"/>
    <s v="LABORAL DOCENTE-ASOCIADO"/>
    <s v="P02"/>
    <s v="TIEMPO PARCIAL (2+2 HORAS)"/>
    <s v="2017-09-15 00:00:00.0"/>
    <s v="2019-09-14 00:00:00.0"/>
    <s v="PI101300"/>
    <s v="PROFESOR ASOCIADO"/>
    <s v="R103"/>
    <x v="1"/>
    <n v="813"/>
    <s v="TRABAJO SOCIAL Y SERVICIOS SOCIALES"/>
  </r>
  <r>
    <x v="3"/>
    <n v="16538859"/>
    <s v="FCJS"/>
    <n v="255"/>
    <s v="255G"/>
    <s v="GRUPO-A"/>
    <s v="Trastornos de la conducta en el desarrollo humano"/>
    <s v="GG"/>
    <s v="GRUPO GRANDE"/>
    <s v="255G"/>
    <s v="GG de Trastornos de la conducta en el desarrollo humano"/>
    <s v="GRUPO-A"/>
    <s v="GG de Trastornos de la conducta en el desarrollo humano"/>
    <s v="2S"/>
    <n v="16538859"/>
    <s v="ARANA"/>
    <s v="IDIAQUEZ"/>
    <s v="JAVIER SABINO"/>
    <s v="jaarana"/>
    <s v="xabier.arana@unirioja.es"/>
    <n v="3"/>
    <n v="3"/>
    <x v="1"/>
    <n v="536"/>
    <s v="PROFESOR INTERINO"/>
    <s v="C01"/>
    <s v="TIEMPO COMPLETO"/>
    <s v="2018-09-17 00:00:00.0"/>
    <s v="null"/>
    <s v="PI101399"/>
    <s v="PROFESOR CONTRATADO INTERINO"/>
    <s v="R115"/>
    <x v="2"/>
    <n v="735"/>
    <s v="PSICOLOGÍA EVOLUTIVA Y DE LA EDUCACIÓN"/>
  </r>
  <r>
    <x v="3"/>
    <n v="71639421"/>
    <s v="FCJS"/>
    <n v="255"/>
    <s v="255G"/>
    <s v="GRUPO-A"/>
    <s v="Trastornos de la conducta en el desarrollo humano"/>
    <s v="GG"/>
    <s v="GRUPO GRANDE"/>
    <s v="255G"/>
    <s v="GG de Trastornos de la conducta en el desarrollo humano"/>
    <s v="GRUPO-A"/>
    <s v="GG de Trastornos de la conducta en el desarrollo humano"/>
    <s v="2S"/>
    <n v="71639421"/>
    <s v="FONSECA"/>
    <s v="PEDRERO"/>
    <s v="EDUARDO"/>
    <s v="edfonsec"/>
    <s v="eduardo.fonseca@unirioja.es"/>
    <n v="0"/>
    <n v="0"/>
    <x v="0"/>
    <n v="504"/>
    <s v="PROFESOR TITULAR UNIVERSIDAD"/>
    <s v="C01"/>
    <s v="TIEMPO COMPLETO"/>
    <s v="2011-09-01 00:00:00.0"/>
    <s v="null"/>
    <s v="DF100295"/>
    <s v="PROFESOR TITULAR DE UNIVERSIDAD"/>
    <s v="R115"/>
    <x v="2"/>
    <n v="735"/>
    <s v="PSICOLOGÍA EVOLUTIVA Y DE LA EDUCACIÓN"/>
  </r>
  <r>
    <x v="3"/>
    <n v="16538859"/>
    <s v="FCJS"/>
    <n v="255"/>
    <s v="255R"/>
    <s v="GRUPO-A1"/>
    <s v="Trastornos de la conducta en el desarrollo humano"/>
    <s v="GR"/>
    <s v="GRUPO REDUCIDO"/>
    <s v="255R"/>
    <s v="GR de Trastornos de la conducta en el desarrollo humano"/>
    <s v="GRUPO-A1"/>
    <s v="GR de Trastornos de la conducta en el desarrollo humano"/>
    <s v="2S"/>
    <n v="16538859"/>
    <s v="ARANA"/>
    <s v="IDIAQUEZ"/>
    <s v="JAVIER SABINO"/>
    <s v="jaarana"/>
    <s v="xabier.arana@unirioja.es"/>
    <n v="1.5"/>
    <n v="1.5"/>
    <x v="1"/>
    <n v="536"/>
    <s v="PROFESOR INTERINO"/>
    <s v="C01"/>
    <s v="TIEMPO COMPLETO"/>
    <s v="2018-09-17 00:00:00.0"/>
    <s v="null"/>
    <s v="PI101399"/>
    <s v="PROFESOR CONTRATADO INTERINO"/>
    <s v="R115"/>
    <x v="2"/>
    <n v="735"/>
    <s v="PSICOLOGÍA EVOLUTIVA Y DE LA EDUCACIÓN"/>
  </r>
  <r>
    <x v="3"/>
    <n v="72786271"/>
    <s v="FCJS"/>
    <n v="256"/>
    <s v="256G"/>
    <s v="GRUPO-A"/>
    <s v="Contextos sociales y salud"/>
    <s v="GG"/>
    <s v="GRUPO GRANDE"/>
    <s v="256G"/>
    <s v="GG de Contextos sociales y salud"/>
    <s v="GRUPO-A"/>
    <s v="GG de Contextos sociales y salud"/>
    <s v="1S"/>
    <n v="72786271"/>
    <s v="MONTAÑÉS"/>
    <s v="MURO"/>
    <s v="MARÍA PILAR"/>
    <s v="mamontan"/>
    <s v="maria-pilar.montanes@unirioja.es"/>
    <n v="3"/>
    <n v="3"/>
    <x v="0"/>
    <n v="536"/>
    <s v="PROFESOR INTERINO"/>
    <s v="C01"/>
    <s v="TIEMPO COMPLETO"/>
    <s v="2012-09-01 00:00:00.0"/>
    <s v="null"/>
    <s v="PI100845"/>
    <s v="PROFESOR CONTRATADO INTERINO"/>
    <s v="R115"/>
    <x v="2"/>
    <n v="740"/>
    <s v="PSICOLOGÍA SOCIAL"/>
  </r>
  <r>
    <x v="3"/>
    <n v="72786271"/>
    <s v="FCJS"/>
    <n v="256"/>
    <s v="256R"/>
    <s v="GRUPO-A1"/>
    <s v="Contextos sociales y salud"/>
    <s v="GR"/>
    <s v="GRUPO REDUCIDO"/>
    <s v="256R"/>
    <s v="GR de Contextos sociales y salud"/>
    <s v="GRUPO-A1"/>
    <s v="GR de Contextos sociales y salud"/>
    <s v="1S"/>
    <n v="72786271"/>
    <s v="MONTAÑÉS"/>
    <s v="MURO"/>
    <s v="MARÍA PILAR"/>
    <s v="mamontan"/>
    <s v="maria-pilar.montanes@unirioja.es"/>
    <n v="1.5"/>
    <n v="1.5"/>
    <x v="0"/>
    <n v="536"/>
    <s v="PROFESOR INTERINO"/>
    <s v="C01"/>
    <s v="TIEMPO COMPLETO"/>
    <s v="2012-09-01 00:00:00.0"/>
    <s v="null"/>
    <s v="PI100845"/>
    <s v="PROFESOR CONTRATADO INTERINO"/>
    <s v="R115"/>
    <x v="2"/>
    <n v="740"/>
    <s v="PSICOLOGÍA SOCIAL"/>
  </r>
  <r>
    <x v="3"/>
    <n v="15381719"/>
    <s v="FCJS"/>
    <n v="257"/>
    <s v="257G"/>
    <s v="GRUPO-A"/>
    <s v="Discapacidad y dependencia"/>
    <s v="GG"/>
    <s v="GRUPO GRANDE"/>
    <s v="257G"/>
    <s v="GG de Discapacidad y dependencia"/>
    <s v="GRUPO-A"/>
    <s v="GG de Discapacidad y dependencia"/>
    <s v="2S"/>
    <n v="15381719"/>
    <s v="RAYA"/>
    <s v="DÍEZ"/>
    <s v="ESTHER"/>
    <s v="esraya"/>
    <s v="esther.raya@unirioja.es"/>
    <n v="0"/>
    <n v="0"/>
    <x v="1"/>
    <n v="504"/>
    <s v="PROFESOR TITULAR UNIVERSIDAD"/>
    <s v="01A"/>
    <s v="TIEMPO COMPLETO AMPLIADO"/>
    <s v="2018-09-17 00:00:00.0"/>
    <s v="null"/>
    <s v="DF100205"/>
    <s v="PROFESOR TITULAR DE UNVERSIDAD"/>
    <s v="R103"/>
    <x v="1"/>
    <n v="813"/>
    <s v="TRABAJO SOCIAL Y SERVICIOS SOCIALES"/>
  </r>
  <r>
    <x v="3"/>
    <n v="16035217"/>
    <s v="FCJS"/>
    <n v="257"/>
    <s v="257G"/>
    <s v="GRUPO-A"/>
    <s v="Discapacidad y dependencia"/>
    <s v="GG"/>
    <s v="GRUPO GRANDE"/>
    <s v="257G"/>
    <s v="GG de Discapacidad y dependencia"/>
    <s v="GRUPO-A"/>
    <s v="GG de Discapacidad y dependencia"/>
    <s v="2S"/>
    <n v="16035217"/>
    <s v="MANZANO"/>
    <s v="GARCÍA"/>
    <s v="GUADALUPE"/>
    <s v="gumanzan"/>
    <s v="guadalupe.manzano@unirioja.es"/>
    <n v="1"/>
    <n v="1"/>
    <x v="0"/>
    <n v="504"/>
    <s v="PROFESOR TITULAR UNIVERSIDAD"/>
    <s v="C01"/>
    <s v="TIEMPO COMPLETO"/>
    <s v="2016-09-15 00:00:00.0"/>
    <s v="null"/>
    <s v="DF100046"/>
    <s v="TITULAR DE UNIVERSIDAD"/>
    <s v="R115"/>
    <x v="2"/>
    <n v="740"/>
    <s v="PSICOLOGÍA SOCIAL"/>
  </r>
  <r>
    <x v="3"/>
    <n v="16574975"/>
    <s v="FCJS"/>
    <n v="257"/>
    <s v="257G"/>
    <s v="GRUPO-A"/>
    <s v="Discapacidad y dependencia"/>
    <s v="GG"/>
    <s v="GRUPO GRANDE"/>
    <s v="257G"/>
    <s v="GG de Discapacidad y dependencia"/>
    <s v="GRUPO-A"/>
    <s v="GG de Discapacidad y dependencia"/>
    <s v="2S"/>
    <n v="16574975"/>
    <s v="TOBIAS"/>
    <s v="OLARTE"/>
    <s v="EVA"/>
    <s v="evtobias"/>
    <s v="eva.tobias@unirioja.es"/>
    <n v="2"/>
    <n v="2"/>
    <x v="0"/>
    <n v="532"/>
    <s v="LABORAL DOCENTE-ASOCIADO"/>
    <s v="P03"/>
    <s v="TIEMPO PARCIAL (3+3 HORAS)"/>
    <s v="2017-02-24 00:00:00.0"/>
    <s v="2019-06-30 00:00:00.0"/>
    <s v="PI101106"/>
    <s v="PROFESOR ASOCIADO"/>
    <s v="R103"/>
    <x v="1"/>
    <n v="813"/>
    <s v="TRABAJO SOCIAL Y SERVICIOS SOCIALES"/>
  </r>
  <r>
    <x v="3"/>
    <n v="16035217"/>
    <s v="FCJS"/>
    <n v="257"/>
    <s v="257R"/>
    <s v="GRUPO-A1"/>
    <s v="Discapacidad y dependencia"/>
    <s v="GR"/>
    <s v="GRUPO REDUCIDO"/>
    <s v="257R"/>
    <s v="GR de Discapacidad y dependencia"/>
    <s v="GRUPO-A1"/>
    <s v="GR de Discapacidad y dependencia"/>
    <s v="2S"/>
    <n v="16035217"/>
    <s v="MANZANO"/>
    <s v="GARCÍA"/>
    <s v="GUADALUPE"/>
    <s v="gumanzan"/>
    <s v="guadalupe.manzano@unirioja.es"/>
    <n v="0.5"/>
    <n v="0.5"/>
    <x v="0"/>
    <n v="504"/>
    <s v="PROFESOR TITULAR UNIVERSIDAD"/>
    <s v="C01"/>
    <s v="TIEMPO COMPLETO"/>
    <s v="2016-09-15 00:00:00.0"/>
    <s v="null"/>
    <s v="DF100046"/>
    <s v="TITULAR DE UNIVERSIDAD"/>
    <s v="R115"/>
    <x v="2"/>
    <n v="740"/>
    <s v="PSICOLOGÍA SOCIAL"/>
  </r>
  <r>
    <x v="3"/>
    <n v="16574975"/>
    <s v="FCJS"/>
    <n v="257"/>
    <s v="257R"/>
    <s v="GRUPO-A1"/>
    <s v="Discapacidad y dependencia"/>
    <s v="GR"/>
    <s v="GRUPO REDUCIDO"/>
    <s v="257R"/>
    <s v="GR de Discapacidad y dependencia"/>
    <s v="GRUPO-A1"/>
    <s v="GR de Discapacidad y dependencia"/>
    <s v="2S"/>
    <n v="16574975"/>
    <s v="TOBIAS"/>
    <s v="OLARTE"/>
    <s v="EVA"/>
    <s v="evtobias"/>
    <s v="eva.tobias@unirioja.es"/>
    <n v="1"/>
    <n v="1"/>
    <x v="0"/>
    <n v="532"/>
    <s v="LABORAL DOCENTE-ASOCIADO"/>
    <s v="P03"/>
    <s v="TIEMPO PARCIAL (3+3 HORAS)"/>
    <s v="2017-02-24 00:00:00.0"/>
    <s v="2019-06-30 00:00:00.0"/>
    <s v="PI101106"/>
    <s v="PROFESOR ASOCIADO"/>
    <s v="R103"/>
    <x v="1"/>
    <n v="813"/>
    <s v="TRABAJO SOCIAL Y SERVICIOS SOCIALES"/>
  </r>
  <r>
    <x v="3"/>
    <n v="80154902"/>
    <s v="FCJS"/>
    <n v="258"/>
    <s v="258G"/>
    <s v="GRUPO-A"/>
    <s v="Trabajo social en salud"/>
    <s v="GG"/>
    <s v="GRUPO GRANDE"/>
    <s v="258G"/>
    <s v="GG de Trabajo social en salud"/>
    <s v="GRUPO-A"/>
    <s v="GG de Trabajo social en salud"/>
    <s v="1S"/>
    <n v="80154902"/>
    <s v="CARBONERO"/>
    <s v="MUÑOZ"/>
    <s v="DOMINGO"/>
    <s v="docarbon"/>
    <s v="domingo.carbonero@unirioja.es"/>
    <n v="3"/>
    <n v="3"/>
    <x v="0"/>
    <n v="536"/>
    <s v="PROFESOR INTERINO"/>
    <s v="C01"/>
    <s v="TIEMPO COMPLETO"/>
    <s v="2015-09-15 00:00:00.0"/>
    <s v="null"/>
    <s v="PI101021"/>
    <s v="PROFESOR CONTRATADO INTERINO"/>
    <s v="R103"/>
    <x v="1"/>
    <n v="813"/>
    <s v="TRABAJO SOCIAL Y SERVICIOS SOCIALES"/>
  </r>
  <r>
    <x v="3"/>
    <n v="80154902"/>
    <s v="FCJS"/>
    <n v="258"/>
    <s v="258R"/>
    <s v="GRUPO-A1"/>
    <s v="Trabajo social en salud"/>
    <s v="GR"/>
    <s v="GRUPO REDUCIDO"/>
    <s v="258R"/>
    <s v="GR de Trabajo social en salud"/>
    <s v="GRUPO-A1"/>
    <s v="GR de Trabajo social en salud"/>
    <s v="1S"/>
    <n v="80154902"/>
    <s v="CARBONERO"/>
    <s v="MUÑOZ"/>
    <s v="DOMINGO"/>
    <s v="docarbon"/>
    <s v="domingo.carbonero@unirioja.es"/>
    <n v="1.5"/>
    <n v="1.5"/>
    <x v="0"/>
    <n v="536"/>
    <s v="PROFESOR INTERINO"/>
    <s v="C01"/>
    <s v="TIEMPO COMPLETO"/>
    <s v="2015-09-15 00:00:00.0"/>
    <s v="null"/>
    <s v="PI101021"/>
    <s v="PROFESOR CONTRATADO INTERINO"/>
    <s v="R103"/>
    <x v="1"/>
    <n v="813"/>
    <s v="TRABAJO SOCIAL Y SERVICIOS SOCIALES"/>
  </r>
  <r>
    <x v="3"/>
    <n v="16574471"/>
    <s v="FCJS"/>
    <n v="259"/>
    <s v="259G"/>
    <s v="GRUPO-A"/>
    <s v="Globalización y TICs"/>
    <s v="GG"/>
    <s v="GRUPO GRANDE"/>
    <s v="259G"/>
    <s v="GG de Globalización y TICs"/>
    <s v="GRUPO-A"/>
    <s v="GG de Globalización y TICs"/>
    <s v="2S"/>
    <n v="16574471"/>
    <s v="ANDRÉS"/>
    <s v="CABELLO"/>
    <s v="SERGIO"/>
    <s v="seandrc"/>
    <s v="sergio.andres@unirioja.es"/>
    <n v="0"/>
    <n v="0"/>
    <x v="0"/>
    <n v="536"/>
    <s v="PROFESOR INTERINO"/>
    <s v="C01"/>
    <s v="TIEMPO COMPLETO"/>
    <s v="2013-09-16 00:00:00.0"/>
    <s v="null"/>
    <s v="PI100924"/>
    <s v="PROFESOR CONTRATADO INTERINO"/>
    <s v="R114"/>
    <x v="3"/>
    <n v="775"/>
    <s v="SOCIOLOGÍA"/>
  </r>
  <r>
    <x v="3"/>
    <n v="44156166"/>
    <s v="FCJS"/>
    <n v="259"/>
    <s v="259G"/>
    <s v="GRUPO-A"/>
    <s v="Globalización y TICs"/>
    <s v="GG"/>
    <s v="GRUPO GRANDE"/>
    <s v="259G"/>
    <s v="GG de Globalización y TICs"/>
    <s v="GRUPO-A"/>
    <s v="GG de Globalización y TICs"/>
    <s v="2S"/>
    <n v="44156166"/>
    <s v="UZCANGA"/>
    <s v="LACABE"/>
    <s v="CATALINA ANA"/>
    <s v="cauzcang"/>
    <s v="catalina-ana.uzcanga@unirioja.es"/>
    <n v="2.5"/>
    <n v="2.5"/>
    <x v="1"/>
    <n v="536"/>
    <s v="PROFESOR INTERINO"/>
    <s v="P05"/>
    <s v="TIEMPO PARCIAL (5+5 HORAS)"/>
    <s v="2018-10-02 00:00:00.0"/>
    <s v="2019-09-14 00:00:00.0"/>
    <s v="PI101437"/>
    <s v="PROFESOR CONTRATADO INTERINO"/>
    <s v="R114"/>
    <x v="3"/>
    <n v="775"/>
    <s v="SOCIOLOGÍA"/>
  </r>
  <r>
    <x v="3"/>
    <n v="44156166"/>
    <s v="FCJS"/>
    <n v="259"/>
    <s v="259I"/>
    <s v="GRUPO-A1"/>
    <s v="Globalización y TICs"/>
    <s v="GI"/>
    <s v="GRUPO DE INFORMÁTICA"/>
    <s v="259I"/>
    <s v="GI de Globalización y TICs"/>
    <s v="GRUPO-A1"/>
    <s v="GI de Globalización y TICs"/>
    <s v="2S"/>
    <n v="44156166"/>
    <s v="UZCANGA"/>
    <s v="LACABE"/>
    <s v="CATALINA ANA"/>
    <s v="cauzcang"/>
    <s v="catalina-ana.uzcanga@unirioja.es"/>
    <n v="1.5"/>
    <n v="1.5"/>
    <x v="1"/>
    <n v="536"/>
    <s v="PROFESOR INTERINO"/>
    <s v="P05"/>
    <s v="TIEMPO PARCIAL (5+5 HORAS)"/>
    <s v="2018-10-02 00:00:00.0"/>
    <s v="2019-09-14 00:00:00.0"/>
    <s v="PI101437"/>
    <s v="PROFESOR CONTRATADO INTERINO"/>
    <s v="R114"/>
    <x v="3"/>
    <n v="775"/>
    <s v="SOCIOLOGÍA"/>
  </r>
  <r>
    <x v="3"/>
    <n v="44156166"/>
    <s v="FCJS"/>
    <n v="259"/>
    <s v="259R"/>
    <s v="GRUPO-A1"/>
    <s v="Globalización y TICs"/>
    <s v="GR"/>
    <s v="GRUPO REDUCIDO"/>
    <s v="259R"/>
    <s v="GR de Globalización y TICs"/>
    <s v="GRUPO-A1"/>
    <s v="GR de Globalización y TICs"/>
    <s v="2S"/>
    <n v="44156166"/>
    <s v="UZCANGA"/>
    <s v="LACABE"/>
    <s v="CATALINA ANA"/>
    <s v="cauzcang"/>
    <s v="catalina-ana.uzcanga@unirioja.es"/>
    <n v="0.5"/>
    <n v="0.5"/>
    <x v="1"/>
    <n v="536"/>
    <s v="PROFESOR INTERINO"/>
    <s v="P05"/>
    <s v="TIEMPO PARCIAL (5+5 HORAS)"/>
    <s v="2018-10-02 00:00:00.0"/>
    <s v="2019-09-14 00:00:00.0"/>
    <s v="PI101437"/>
    <s v="PROFESOR CONTRATADO INTERINO"/>
    <s v="R114"/>
    <x v="3"/>
    <n v="775"/>
    <s v="SOCIOLOGÍA"/>
  </r>
  <r>
    <x v="3"/>
    <n v="16501828"/>
    <s v="FCJS"/>
    <n v="260"/>
    <s v="260G"/>
    <s v="GRUPO-A"/>
    <s v="Población y formas de convivencia"/>
    <s v="GG"/>
    <s v="GRUPO GRANDE"/>
    <s v="260G"/>
    <s v="GG de Población y formas de convivencia"/>
    <s v="GRUPO-A"/>
    <s v="GG de Población y formas de convivencia"/>
    <s v="1S"/>
    <n v="16501828"/>
    <s v="GIRÓ"/>
    <s v="MIRANDA"/>
    <s v="JOAQUÍN"/>
    <s v="jogiro"/>
    <s v="joaquin.giro@unirioja.es"/>
    <n v="2.5"/>
    <n v="2.5"/>
    <x v="1"/>
    <n v="504"/>
    <s v="PROFESOR TITULAR UNIVERSIDAD"/>
    <s v="C01"/>
    <s v="TIEMPO COMPLETO"/>
    <s v="2015-09-15 00:00:00.0"/>
    <s v="null"/>
    <s v="DF100184"/>
    <s v="PROFESOR TITULAR UNIVERSIDAD"/>
    <s v="R114"/>
    <x v="3"/>
    <n v="775"/>
    <s v="SOCIOLOGÍA"/>
  </r>
  <r>
    <x v="3"/>
    <n v="16501828"/>
    <s v="FCJS"/>
    <n v="260"/>
    <s v="260I"/>
    <s v="GRUPO-A1"/>
    <s v="Población y formas de convivencia"/>
    <s v="GI"/>
    <s v="GRUPO DE INFORMÁTICA"/>
    <s v="260I"/>
    <s v="GI de Población y formas de convivencia"/>
    <s v="GRUPO-A1"/>
    <s v="GI de Población y formas de convivencia"/>
    <s v="1S"/>
    <n v="16501828"/>
    <s v="GIRÓ"/>
    <s v="MIRANDA"/>
    <s v="JOAQUÍN"/>
    <s v="jogiro"/>
    <s v="joaquin.giro@unirioja.es"/>
    <n v="1"/>
    <n v="1"/>
    <x v="1"/>
    <n v="504"/>
    <s v="PROFESOR TITULAR UNIVERSIDAD"/>
    <s v="C01"/>
    <s v="TIEMPO COMPLETO"/>
    <s v="2015-09-15 00:00:00.0"/>
    <s v="null"/>
    <s v="DF100184"/>
    <s v="PROFESOR TITULAR UNIVERSIDAD"/>
    <s v="R114"/>
    <x v="3"/>
    <n v="775"/>
    <s v="SOCIOLOGÍA"/>
  </r>
  <r>
    <x v="3"/>
    <n v="16501828"/>
    <s v="FCJS"/>
    <n v="260"/>
    <s v="260R"/>
    <s v="GRUPO-A1"/>
    <s v="Población y formas de convivencia"/>
    <s v="GR"/>
    <s v="GRUPO REDUCIDO"/>
    <s v="260R"/>
    <s v="GR de Población y formas de convivencia"/>
    <s v="GRUPO-A1"/>
    <s v="GR de Población y formas de convivencia"/>
    <s v="1S"/>
    <n v="16501828"/>
    <s v="GIRÓ"/>
    <s v="MIRANDA"/>
    <s v="JOAQUÍN"/>
    <s v="jogiro"/>
    <s v="joaquin.giro@unirioja.es"/>
    <n v="1"/>
    <n v="1"/>
    <x v="1"/>
    <n v="504"/>
    <s v="PROFESOR TITULAR UNIVERSIDAD"/>
    <s v="C01"/>
    <s v="TIEMPO COMPLETO"/>
    <s v="2015-09-15 00:00:00.0"/>
    <s v="null"/>
    <s v="DF100184"/>
    <s v="PROFESOR TITULAR UNIVERSIDAD"/>
    <s v="R114"/>
    <x v="3"/>
    <n v="775"/>
    <s v="SOCIOLOGÍA"/>
  </r>
  <r>
    <x v="3"/>
    <n v="80154902"/>
    <s v="FCJS"/>
    <n v="261"/>
    <s v="261G"/>
    <s v="GRUPO-A"/>
    <s v="Acompañamiento e incorporación social"/>
    <s v="GG"/>
    <s v="GRUPO GRANDE"/>
    <s v="261G"/>
    <s v="GG de Acompañamiento e incorporación social"/>
    <s v="GRUPO-A"/>
    <s v="GG de Acompañamiento e incorporación social"/>
    <s v="2S"/>
    <n v="80154902"/>
    <s v="CARBONERO"/>
    <s v="MUÑOZ"/>
    <s v="DOMINGO"/>
    <s v="docarbon"/>
    <s v="domingo.carbonero@unirioja.es"/>
    <n v="3"/>
    <n v="3"/>
    <x v="0"/>
    <n v="536"/>
    <s v="PROFESOR INTERINO"/>
    <s v="C01"/>
    <s v="TIEMPO COMPLETO"/>
    <s v="2015-09-15 00:00:00.0"/>
    <s v="null"/>
    <s v="PI101021"/>
    <s v="PROFESOR CONTRATADO INTERINO"/>
    <s v="R103"/>
    <x v="1"/>
    <n v="813"/>
    <s v="TRABAJO SOCIAL Y SERVICIOS SOCIALES"/>
  </r>
  <r>
    <x v="3"/>
    <n v="80154902"/>
    <s v="FCJS"/>
    <n v="261"/>
    <s v="261R"/>
    <s v="GRUPO-A1"/>
    <s v="Acompañamiento e incorporación social"/>
    <s v="GR"/>
    <s v="GRUPO REDUCIDO"/>
    <s v="261R"/>
    <s v="GR de Acompañamiento e incorporación social"/>
    <s v="GRUPO-A1"/>
    <s v="GR de Acompañamiento e incorporación social"/>
    <s v="2S"/>
    <n v="80154902"/>
    <s v="CARBONERO"/>
    <s v="MUÑOZ"/>
    <s v="DOMINGO"/>
    <s v="docarbon"/>
    <s v="domingo.carbonero@unirioja.es"/>
    <n v="1.5"/>
    <n v="1.5"/>
    <x v="0"/>
    <n v="536"/>
    <s v="PROFESOR INTERINO"/>
    <s v="C01"/>
    <s v="TIEMPO COMPLETO"/>
    <s v="2015-09-15 00:00:00.0"/>
    <s v="null"/>
    <s v="PI101021"/>
    <s v="PROFESOR CONTRATADO INTERINO"/>
    <s v="R103"/>
    <x v="1"/>
    <n v="813"/>
    <s v="TRABAJO SOCIAL Y SERVICIOS SOCIALES"/>
  </r>
  <r>
    <x v="3"/>
    <n v="72989041"/>
    <s v="FCJS"/>
    <n v="262"/>
    <s v="262G"/>
    <s v="GRUPO-A"/>
    <s v="Mediación comunitaria e intercultural"/>
    <s v="GG"/>
    <s v="GRUPO GRANDE"/>
    <s v="262G"/>
    <s v="GG de Mediación comunitaria e intercultural"/>
    <s v="GRUPO-A"/>
    <s v="GG de Mediación comunitaria e intercultural"/>
    <s v="1S"/>
    <n v="72989041"/>
    <s v="SERRANO"/>
    <s v="MARTÍNEZ"/>
    <s v="CECILIA"/>
    <s v="ceserran"/>
    <s v="cecilia.serrano@unirioja.es"/>
    <n v="3"/>
    <n v="3"/>
    <x v="1"/>
    <n v="536"/>
    <s v="PROFESOR INTERINO"/>
    <s v="C01"/>
    <s v="TIEMPO COMPLETO"/>
    <s v="2017-09-15 00:00:00.0"/>
    <s v="null"/>
    <s v="PI101232"/>
    <s v="PROFESOR CONTRATADO INTERINO"/>
    <s v="R103"/>
    <x v="1"/>
    <n v="813"/>
    <s v="TRABAJO SOCIAL Y SERVICIOS SOCIALES"/>
  </r>
  <r>
    <x v="3"/>
    <n v="72989041"/>
    <s v="FCJS"/>
    <n v="262"/>
    <s v="262R"/>
    <s v="GRUPO-A1"/>
    <s v="Mediación comunitaria e intercultural"/>
    <s v="GR"/>
    <s v="GRUPO REDUCIDO"/>
    <s v="262R"/>
    <s v="GR de Mediación comunitaria e intercultural"/>
    <s v="GRUPO-A1"/>
    <s v="GR de Mediación comunitaria e intercultural"/>
    <s v="1S"/>
    <n v="72989041"/>
    <s v="SERRANO"/>
    <s v="MARTÍNEZ"/>
    <s v="CECILIA"/>
    <s v="ceserran"/>
    <s v="cecilia.serrano@unirioja.es"/>
    <n v="1.5"/>
    <n v="1.5"/>
    <x v="1"/>
    <n v="536"/>
    <s v="PROFESOR INTERINO"/>
    <s v="C01"/>
    <s v="TIEMPO COMPLETO"/>
    <s v="2017-09-15 00:00:00.0"/>
    <s v="null"/>
    <s v="PI101232"/>
    <s v="PROFESOR CONTRATADO INTERINO"/>
    <s v="R103"/>
    <x v="1"/>
    <n v="813"/>
    <s v="TRABAJO SOCIAL Y SERVICIOS SOCIALES"/>
  </r>
  <r>
    <x v="3"/>
    <n v="2531198"/>
    <s v="FCJS"/>
    <n v="263"/>
    <s v="263G"/>
    <s v="GRUPO-A"/>
    <s v="Desarrollo de competencias y modificación de conducta"/>
    <s v="GG"/>
    <s v="GRUPO GRANDE"/>
    <s v="263G"/>
    <s v="GG de Desarrollo de competencias y modificación de conducta"/>
    <s v="GRUPO-A"/>
    <s v="GG de Desarrollo de competencias y modificación de conducta"/>
    <s v="2S"/>
    <n v="2531198"/>
    <s v="DE VICENTE"/>
    <s v="CLEMENTE"/>
    <s v="MARÍA PALOMA"/>
    <s v="madevice"/>
    <s v="paloma.devicente@unirioja.es"/>
    <n v="4.5"/>
    <n v="4.5"/>
    <x v="1"/>
    <n v="532"/>
    <s v="LABORAL DOCENTE-ASOCIADO"/>
    <s v="P06"/>
    <s v="TIEMPO PARCIAL (6+6 HORAS)"/>
    <s v="2018-09-27 00:00:00.0"/>
    <s v="2019-09-14 00:00:00.0"/>
    <s v="PI101431"/>
    <s v="PROFESOR ASOCIADO"/>
    <s v="R115"/>
    <x v="2"/>
    <n v="735"/>
    <s v="PSICOLOGÍA EVOLUTIVA Y DE LA EDUCACIÓN"/>
  </r>
  <r>
    <x v="3"/>
    <n v="16601915"/>
    <s v="FCJS"/>
    <n v="263"/>
    <s v="263G"/>
    <s v="GRUPO-A"/>
    <s v="Desarrollo de competencias y modificación de conducta"/>
    <s v="GG"/>
    <s v="GRUPO GRANDE"/>
    <s v="263G"/>
    <s v="GG de Desarrollo de competencias y modificación de conducta"/>
    <s v="GRUPO-A"/>
    <s v="GG de Desarrollo de competencias y modificación de conducta"/>
    <s v="2S"/>
    <n v="16601915"/>
    <s v="ORTUÑO"/>
    <s v="SIERRA"/>
    <s v="JAVIER"/>
    <s v="jaortuno"/>
    <s v="javier.ortuno@unirioja.es"/>
    <n v="0"/>
    <n v="0"/>
    <x v="0"/>
    <n v="536"/>
    <s v="PROFESOR INTERINO"/>
    <s v="C01"/>
    <s v="TIEMPO COMPLETO"/>
    <s v="2016-09-15 00:00:00.0"/>
    <s v="null"/>
    <s v="PI101135"/>
    <s v="PROFESOR CONTRATADO INTERINO"/>
    <s v="R115"/>
    <x v="2"/>
    <n v="735"/>
    <s v="PSICOLOGÍA EVOLUTIVA Y DE LA EDUCACIÓN"/>
  </r>
  <r>
    <x v="3"/>
    <n v="16538859"/>
    <s v="FCJS"/>
    <n v="263"/>
    <s v="263R"/>
    <s v="GRUPO-A1"/>
    <s v="Desarrollo de competencias y modificación de conducta"/>
    <s v="GR"/>
    <s v="GRUPO REDUCIDO"/>
    <s v="263R"/>
    <s v="GR de Desarrollo de competencias y modificación de conducta"/>
    <s v="GRUPO-A1"/>
    <s v="GR de Desarrollo de competencias y modificación de conducta"/>
    <s v="2S"/>
    <n v="16538859"/>
    <s v="ARANA"/>
    <s v="IDIAQUEZ"/>
    <s v="JAVIER SABINO"/>
    <s v="jaarana"/>
    <s v="xabier.arana@unirioja.es"/>
    <n v="1.5"/>
    <n v="1.5"/>
    <x v="1"/>
    <n v="536"/>
    <s v="PROFESOR INTERINO"/>
    <s v="C01"/>
    <s v="TIEMPO COMPLETO"/>
    <s v="2018-09-17 00:00:00.0"/>
    <s v="null"/>
    <s v="PI101399"/>
    <s v="PROFESOR CONTRATADO INTERINO"/>
    <s v="R115"/>
    <x v="2"/>
    <n v="735"/>
    <s v="PSICOLOGÍA EVOLUTIVA Y DE LA EDUCACIÓN"/>
  </r>
  <r>
    <x v="3"/>
    <n v="15381719"/>
    <s v="FCJS"/>
    <n v="264"/>
    <s v="264G"/>
    <s v="GRUPO-A"/>
    <s v="Trabajo social en empresa"/>
    <s v="GG"/>
    <s v="GRUPO GRANDE"/>
    <s v="264G"/>
    <s v="GG de Trabajo social en empresa"/>
    <s v="GRUPO-A"/>
    <s v="GG de Trabajo social en empresa"/>
    <s v="1S"/>
    <n v="15381719"/>
    <s v="RAYA"/>
    <s v="DÍEZ"/>
    <s v="ESTHER"/>
    <s v="esraya"/>
    <s v="esther.raya@unirioja.es"/>
    <n v="0"/>
    <n v="0"/>
    <x v="1"/>
    <n v="504"/>
    <s v="PROFESOR TITULAR UNIVERSIDAD"/>
    <s v="01A"/>
    <s v="TIEMPO COMPLETO AMPLIADO"/>
    <s v="2018-09-17 00:00:00.0"/>
    <s v="null"/>
    <s v="DF100205"/>
    <s v="PROFESOR TITULAR DE UNVERSIDAD"/>
    <s v="R103"/>
    <x v="1"/>
    <n v="813"/>
    <s v="TRABAJO SOCIAL Y SERVICIOS SOCIALES"/>
  </r>
  <r>
    <x v="3"/>
    <n v="16574975"/>
    <s v="FCJS"/>
    <n v="264"/>
    <s v="264G"/>
    <s v="GRUPO-A"/>
    <s v="Trabajo social en empresa"/>
    <s v="GG"/>
    <s v="GRUPO GRANDE"/>
    <s v="264G"/>
    <s v="GG de Trabajo social en empresa"/>
    <s v="GRUPO-A"/>
    <s v="GG de Trabajo social en empresa"/>
    <s v="1S"/>
    <n v="16574975"/>
    <s v="TOBIAS"/>
    <s v="OLARTE"/>
    <s v="EVA"/>
    <s v="evtobias"/>
    <s v="eva.tobias@unirioja.es"/>
    <n v="2.5"/>
    <n v="2.5"/>
    <x v="0"/>
    <n v="532"/>
    <s v="LABORAL DOCENTE-ASOCIADO"/>
    <s v="P03"/>
    <s v="TIEMPO PARCIAL (3+3 HORAS)"/>
    <s v="2017-02-24 00:00:00.0"/>
    <s v="2019-06-30 00:00:00.0"/>
    <s v="PI101106"/>
    <s v="PROFESOR ASOCIADO"/>
    <s v="R103"/>
    <x v="1"/>
    <n v="813"/>
    <s v="TRABAJO SOCIAL Y SERVICIOS SOCIALES"/>
  </r>
  <r>
    <x v="3"/>
    <n v="16586796"/>
    <s v="FCJS"/>
    <n v="264"/>
    <s v="264G"/>
    <s v="GRUPO-A"/>
    <s v="Trabajo social en empresa"/>
    <s v="GG"/>
    <s v="GRUPO GRANDE"/>
    <s v="264G"/>
    <s v="GG de Trabajo social en empresa"/>
    <s v="GRUPO-A"/>
    <s v="GG de Trabajo social en empresa"/>
    <s v="1S"/>
    <n v="16586796"/>
    <s v="CUESTA"/>
    <s v="RUIZ CLAVIJO"/>
    <s v="ANA BELEN"/>
    <s v="ancuesta"/>
    <s v="ana-belen.cuesta@unirioja.es"/>
    <n v="2"/>
    <n v="2"/>
    <x v="0"/>
    <n v="532"/>
    <s v="LABORAL DOCENTE-ASOCIADO"/>
    <s v="P03"/>
    <s v="TIEMPO PARCIAL (3+3 HORAS)"/>
    <s v="2018-06-23 00:00:00.0"/>
    <s v="2019-09-14 00:00:00.0"/>
    <s v="PI101107"/>
    <s v="PROFESOR ASOCIADO"/>
    <s v="R103"/>
    <x v="1"/>
    <n v="813"/>
    <s v="TRABAJO SOCIAL Y SERVICIOS SOCIALES"/>
  </r>
  <r>
    <x v="3"/>
    <n v="16574975"/>
    <s v="FCJS"/>
    <n v="264"/>
    <s v="264R"/>
    <s v="GRUPO-A1"/>
    <s v="Trabajo social en empresa"/>
    <s v="GR"/>
    <s v="GRUPO REDUCIDO"/>
    <s v="264R"/>
    <s v="GR de Trabajo social en empresa"/>
    <s v="GRUPO-A1"/>
    <s v="GR de Trabajo social en empresa"/>
    <s v="1S"/>
    <n v="16574975"/>
    <s v="TOBIAS"/>
    <s v="OLARTE"/>
    <s v="EVA"/>
    <s v="evtobias"/>
    <s v="eva.tobias@unirioja.es"/>
    <n v="0.5"/>
    <n v="0.5"/>
    <x v="0"/>
    <n v="532"/>
    <s v="LABORAL DOCENTE-ASOCIADO"/>
    <s v="P03"/>
    <s v="TIEMPO PARCIAL (3+3 HORAS)"/>
    <s v="2017-02-24 00:00:00.0"/>
    <s v="2019-06-30 00:00:00.0"/>
    <s v="PI101106"/>
    <s v="PROFESOR ASOCIADO"/>
    <s v="R103"/>
    <x v="1"/>
    <n v="813"/>
    <s v="TRABAJO SOCIAL Y SERVICIOS SOCIALES"/>
  </r>
  <r>
    <x v="3"/>
    <n v="16586796"/>
    <s v="FCJS"/>
    <n v="264"/>
    <s v="264R"/>
    <s v="GRUPO-A1"/>
    <s v="Trabajo social en empresa"/>
    <s v="GR"/>
    <s v="GRUPO REDUCIDO"/>
    <s v="264R"/>
    <s v="GR de Trabajo social en empresa"/>
    <s v="GRUPO-A1"/>
    <s v="GR de Trabajo social en empresa"/>
    <s v="1S"/>
    <n v="16586796"/>
    <s v="CUESTA"/>
    <s v="RUIZ CLAVIJO"/>
    <s v="ANA BELEN"/>
    <s v="ancuesta"/>
    <s v="ana-belen.cuesta@unirioja.es"/>
    <n v="1"/>
    <n v="1"/>
    <x v="0"/>
    <n v="532"/>
    <s v="LABORAL DOCENTE-ASOCIADO"/>
    <s v="P03"/>
    <s v="TIEMPO PARCIAL (3+3 HORAS)"/>
    <s v="2018-06-23 00:00:00.0"/>
    <s v="2019-09-14 00:00:00.0"/>
    <s v="PI101107"/>
    <s v="PROFESOR ASOCIADO"/>
    <s v="R103"/>
    <x v="1"/>
    <n v="813"/>
    <s v="TRABAJO SOCIAL Y SERVICIOS SOCIALES"/>
  </r>
  <r>
    <x v="3"/>
    <n v="16515910"/>
    <s v="FCJS"/>
    <n v="265"/>
    <s v="265G"/>
    <s v="GRUPO-A"/>
    <s v="Intervención socioeducativa"/>
    <s v="GG"/>
    <s v="GRUPO GRANDE"/>
    <s v="265G"/>
    <s v="GG de Intervención socioeducativa"/>
    <s v="GRUPO-A"/>
    <s v="GG de Intervención socioeducativa"/>
    <s v="2S"/>
    <n v="16515910"/>
    <s v="LÁZARO"/>
    <s v="RUIZ"/>
    <s v="VICENTE"/>
    <s v="vilazaro"/>
    <s v="vicente.lazaro@unirioja.es"/>
    <n v="3"/>
    <n v="3"/>
    <x v="1"/>
    <s v="A-0538"/>
    <s v="TITULAR"/>
    <s v="C01"/>
    <s v="TIEMPO COMPLETO"/>
    <s v="2011-01-01 00:00:00.0"/>
    <s v="null"/>
    <s v="PI100795"/>
    <s v="TITULAR DOCTOR"/>
    <s v="R115"/>
    <x v="2"/>
    <n v="740"/>
    <s v="PSICOLOGÍA SOCIAL"/>
  </r>
  <r>
    <x v="3"/>
    <n v="16628645"/>
    <s v="FCJS"/>
    <n v="265"/>
    <s v="265G"/>
    <s v="GRUPO-A"/>
    <s v="Intervención socioeducativa"/>
    <s v="GG"/>
    <s v="GRUPO GRANDE"/>
    <s v="265G"/>
    <s v="GG de Intervención socioeducativa"/>
    <s v="GRUPO-A"/>
    <s v="GG de Intervención socioeducativa"/>
    <s v="2S"/>
    <n v="16628645"/>
    <s v="MONTENEGRO"/>
    <s v="LEZA"/>
    <s v="SOFÍA"/>
    <s v="somonten"/>
    <s v="sofia.montenegro@alum.unirioja.es"/>
    <n v="1.5"/>
    <n v="1.5"/>
    <x v="1"/>
    <n v="121"/>
    <s v="PERSONAL INVESTIGADOR EN FORMACIÓN"/>
    <n v="0"/>
    <s v="_"/>
    <s v="2017-05-23 00:00:00.0"/>
    <s v="2019-05-22 00:00:00.0"/>
    <s v="D03BECARIO2"/>
    <s v="PERSONAL INVESTIGADOR PREDOCTORAL EN FORMACIÓN"/>
    <s v="R103"/>
    <x v="1"/>
    <n v="813"/>
    <s v="TRABAJO SOCIAL Y SERVICIOS SOCIALES"/>
  </r>
  <r>
    <x v="3"/>
    <n v="16515910"/>
    <s v="FCJS"/>
    <n v="265"/>
    <s v="265R"/>
    <s v="GRUPO-A1"/>
    <s v="Intervención socioeducativa"/>
    <s v="GR"/>
    <s v="GRUPO REDUCIDO"/>
    <s v="265R"/>
    <s v="GR de Intervención socioeducativa"/>
    <s v="GRUPO-A1"/>
    <s v="GR de Intervención socioeducativa"/>
    <s v="2S"/>
    <n v="16515910"/>
    <s v="LÁZARO"/>
    <s v="RUIZ"/>
    <s v="VICENTE"/>
    <s v="vilazaro"/>
    <s v="vicente.lazaro@unirioja.es"/>
    <n v="1"/>
    <n v="1"/>
    <x v="1"/>
    <s v="A-0538"/>
    <s v="TITULAR"/>
    <s v="C01"/>
    <s v="TIEMPO COMPLETO"/>
    <s v="2011-01-01 00:00:00.0"/>
    <s v="null"/>
    <s v="PI100795"/>
    <s v="TITULAR DOCTOR"/>
    <s v="R115"/>
    <x v="2"/>
    <n v="740"/>
    <s v="PSICOLOGÍA SOCIAL"/>
  </r>
  <r>
    <x v="3"/>
    <n v="16628645"/>
    <s v="FCJS"/>
    <n v="265"/>
    <s v="265R"/>
    <s v="GRUPO-A1"/>
    <s v="Intervención socioeducativa"/>
    <s v="GR"/>
    <s v="GRUPO REDUCIDO"/>
    <s v="265R"/>
    <s v="GR de Intervención socioeducativa"/>
    <s v="GRUPO-A1"/>
    <s v="GR de Intervención socioeducativa"/>
    <s v="2S"/>
    <n v="16628645"/>
    <s v="MONTENEGRO"/>
    <s v="LEZA"/>
    <s v="SOFÍA"/>
    <s v="somonten"/>
    <s v="sofia.montenegro@alum.unirioja.es"/>
    <n v="0.5"/>
    <n v="0.5"/>
    <x v="1"/>
    <n v="121"/>
    <s v="PERSONAL INVESTIGADOR EN FORMACIÓN"/>
    <n v="0"/>
    <s v="_"/>
    <s v="2017-05-23 00:00:00.0"/>
    <s v="2019-05-22 00:00:00.0"/>
    <s v="D03BECARIO2"/>
    <s v="PERSONAL INVESTIGADOR PREDOCTORAL EN FORMACIÓN"/>
    <s v="R103"/>
    <x v="1"/>
    <n v="813"/>
    <s v="TRABAJO SOCIAL Y SERVICIOS SOCIALES"/>
  </r>
  <r>
    <x v="3"/>
    <n v="16510691"/>
    <s v="FCJS"/>
    <n v="266"/>
    <s v="266G"/>
    <s v="GRUPO-A"/>
    <s v="Trabajo social en justicia"/>
    <s v="GG"/>
    <s v="GRUPO GRANDE"/>
    <s v="266G"/>
    <s v="GG de Trabajo social en justicia"/>
    <s v="GRUPO-A"/>
    <s v="GG de Trabajo social en justicia"/>
    <s v="1S"/>
    <n v="16510691"/>
    <s v="RUIDÍAZ"/>
    <s v="GARCÍA"/>
    <s v="CARMEN"/>
    <s v="caruidia"/>
    <s v="carmen.ruidiaz@unirioja.es"/>
    <n v="4.5"/>
    <n v="4.5"/>
    <x v="0"/>
    <n v="504"/>
    <s v="PROFESOR TITULAR UNIVERSIDAD"/>
    <s v="01A"/>
    <s v="TIEMPO COMPLETO AMPLIADO"/>
    <s v="2017-09-15 00:00:00.0"/>
    <s v="null"/>
    <s v="DF100189"/>
    <s v="PROFESOR TITULAR DE UNIVERSIDAD"/>
    <s v="R103"/>
    <x v="1"/>
    <n v="813"/>
    <s v="TRABAJO SOCIAL Y SERVICIOS SOCIALES"/>
  </r>
  <r>
    <x v="3"/>
    <n v="16510691"/>
    <s v="FCJS"/>
    <n v="266"/>
    <s v="266R"/>
    <s v="GRUPO-A1"/>
    <s v="Trabajo social en justicia"/>
    <s v="GR"/>
    <s v="GRUPO REDUCIDO"/>
    <s v="266R"/>
    <s v="GR de Trabajo social en justicia"/>
    <s v="GRUPO-A1"/>
    <s v="GR de Trabajo social en justicia"/>
    <s v="1S"/>
    <n v="16510691"/>
    <s v="RUIDÍAZ"/>
    <s v="GARCÍA"/>
    <s v="CARMEN"/>
    <s v="caruidia"/>
    <s v="carmen.ruidiaz@unirioja.es"/>
    <n v="1.5"/>
    <n v="1.5"/>
    <x v="0"/>
    <n v="504"/>
    <s v="PROFESOR TITULAR UNIVERSIDAD"/>
    <s v="01A"/>
    <s v="TIEMPO COMPLETO AMPLIADO"/>
    <s v="2017-09-15 00:00:00.0"/>
    <s v="null"/>
    <s v="DF100189"/>
    <s v="PROFESOR TITULAR DE UNIVERSIDAD"/>
    <s v="R103"/>
    <x v="1"/>
    <n v="813"/>
    <s v="TRABAJO SOCIAL Y SERVICIOS SOCIALES"/>
  </r>
  <r>
    <x v="3"/>
    <n v="46335272"/>
    <s v="FCJS"/>
    <n v="267"/>
    <s v="267G"/>
    <s v="GRUPO-A"/>
    <s v="Trabajo fin de grado en Trabajo Social"/>
    <s v="GG"/>
    <s v="GRUPO GRANDE"/>
    <s v="267G"/>
    <s v="TRABAJO FIN DE GRADO"/>
    <s v="GRUPO-A"/>
    <s v="TRABAJO FIN DE GRADO"/>
    <s v="I"/>
    <n v="46335272"/>
    <s v="CAPARRÓS"/>
    <s v="CIVERA"/>
    <s v="MARÍA NEUS"/>
    <s v="macaparr"/>
    <s v="maria-neus.caparros@unirioja.es"/>
    <n v="0"/>
    <n v="0"/>
    <x v="0"/>
    <s v="A-0504"/>
    <s v="PROFESOR TITULAR UNIVERSIDAD"/>
    <s v="C01"/>
    <s v="TIEMPO COMPLETO"/>
    <s v="2009-09-29 00:00:00.0"/>
    <s v="null"/>
    <s v="DF100250"/>
    <s v="TITULAR DE UNIVERSIDAD"/>
    <s v="R103"/>
    <x v="1"/>
    <n v="813"/>
    <s v="TRABAJO SOCIAL Y SERVICIOS SOCIALES"/>
  </r>
  <r>
    <x v="1"/>
    <n v="16802653"/>
    <s v="FCJS"/>
    <n v="268"/>
    <s v="268G"/>
    <s v="GRUPO-A"/>
    <s v="Contabilidad"/>
    <s v="GG"/>
    <s v="GRUPO GRANDE"/>
    <s v="268G"/>
    <s v="GRUPO GRANDE DE Contabilidad"/>
    <s v="GRUPO-A"/>
    <s v="Grupo Grande de Contabilidad"/>
    <s v="1S"/>
    <n v="16802653"/>
    <s v="MARÍN"/>
    <s v="VINUESA"/>
    <s v="LUZ MARÍA"/>
    <s v="lumarin"/>
    <s v="luz-maria.marin@unirioja.es"/>
    <n v="3"/>
    <n v="3"/>
    <x v="0"/>
    <n v="536"/>
    <s v="PROFESOR INTERINO"/>
    <s v="C01"/>
    <s v="TIEMPO COMPLETO"/>
    <s v="2016-09-15 00:00:00.0"/>
    <s v="null"/>
    <s v="PI101109"/>
    <s v="PROFESOR CONTRATADO INTERINO"/>
    <s v="R104"/>
    <x v="0"/>
    <n v="230"/>
    <s v="ECONOMÍA FINANCIERA Y CONTABILIDAD"/>
  </r>
  <r>
    <x v="1"/>
    <n v="16802653"/>
    <s v="FCJS"/>
    <n v="268"/>
    <s v="268R"/>
    <s v="GRUPO-A1"/>
    <s v="Contabilidad"/>
    <s v="GR"/>
    <s v="GRUPO REDUCIDO"/>
    <s v="268R"/>
    <s v="GRUPO REDUCIDO DE Contabilidad"/>
    <s v="GRUPO-A1"/>
    <s v="Grupo Reducido de Contabilidad"/>
    <s v="1S"/>
    <n v="16802653"/>
    <s v="MARÍN"/>
    <s v="VINUESA"/>
    <s v="LUZ MARÍA"/>
    <s v="lumarin"/>
    <s v="luz-maria.marin@unirioja.es"/>
    <n v="1.5"/>
    <n v="1.5"/>
    <x v="0"/>
    <n v="536"/>
    <s v="PROFESOR INTERINO"/>
    <s v="C01"/>
    <s v="TIEMPO COMPLETO"/>
    <s v="2016-09-15 00:00:00.0"/>
    <s v="null"/>
    <s v="PI101109"/>
    <s v="PROFESOR CONTRATADO INTERINO"/>
    <s v="R104"/>
    <x v="0"/>
    <n v="230"/>
    <s v="ECONOMÍA FINANCIERA Y CONTABILIDAD"/>
  </r>
  <r>
    <x v="2"/>
    <n v="16802653"/>
    <s v="FCJS"/>
    <n v="268"/>
    <s v="268G"/>
    <s v="GRUPO-A"/>
    <s v="Contabilidad"/>
    <s v="GG"/>
    <s v="GRUPO GRANDE"/>
    <s v="268G"/>
    <s v="GRUPO GRANDE DE Contabilidad"/>
    <s v="GRUPO-A"/>
    <s v="Grupo Grande de Contabilidad"/>
    <s v="1S"/>
    <n v="16802653"/>
    <s v="MARÍN"/>
    <s v="VINUESA"/>
    <s v="LUZ MARÍA"/>
    <s v="lumarin"/>
    <s v="luz-maria.marin@unirioja.es"/>
    <n v="3"/>
    <m/>
    <x v="0"/>
    <n v="536"/>
    <s v="PROFESOR INTERINO"/>
    <s v="C01"/>
    <s v="TIEMPO COMPLETO"/>
    <s v="2016-09-15 00:00:00.0"/>
    <s v="null"/>
    <s v="PI101109"/>
    <s v="PROFESOR CONTRATADO INTERINO"/>
    <s v="R104"/>
    <x v="0"/>
    <n v="230"/>
    <s v="ECONOMÍA FINANCIERA Y CONTABILIDAD"/>
  </r>
  <r>
    <x v="2"/>
    <n v="16802653"/>
    <s v="FCJS"/>
    <n v="268"/>
    <s v="268R"/>
    <s v="GRUPO-A1"/>
    <s v="Contabilidad"/>
    <s v="GR"/>
    <s v="GRUPO REDUCIDO"/>
    <s v="268R"/>
    <s v="GRUPO REDUCIDO DE Contabilidad"/>
    <s v="GRUPO-A1"/>
    <s v="Grupo Reducido de Contabilidad"/>
    <s v="1S"/>
    <n v="16802653"/>
    <s v="MARÍN"/>
    <s v="VINUESA"/>
    <s v="LUZ MARÍA"/>
    <s v="lumarin"/>
    <s v="luz-maria.marin@unirioja.es"/>
    <n v="1.5"/>
    <m/>
    <x v="0"/>
    <n v="536"/>
    <s v="PROFESOR INTERINO"/>
    <s v="C01"/>
    <s v="TIEMPO COMPLETO"/>
    <s v="2016-09-15 00:00:00.0"/>
    <s v="null"/>
    <s v="PI101109"/>
    <s v="PROFESOR CONTRATADO INTERINO"/>
    <s v="R104"/>
    <x v="0"/>
    <n v="230"/>
    <s v="ECONOMÍA FINANCIERA Y CONTABILIDAD"/>
  </r>
  <r>
    <x v="2"/>
    <n v="16015792"/>
    <s v="FCJS"/>
    <n v="269"/>
    <s v="269G"/>
    <s v="GRUPO-A"/>
    <s v="Planificación, selección y evaluación de Recursos Humanos"/>
    <s v="GG"/>
    <s v="GRUPO GRANDE"/>
    <s v="269G"/>
    <s v="GRUPO GRANDE DE Planificación, selección y evaluación de recursos humanos"/>
    <s v="GRUPO-A"/>
    <s v="Grupo Grande de Planificación, selección y evaluación de recursos humanos"/>
    <s v="2S"/>
    <n v="16015792"/>
    <s v="GIL"/>
    <s v="LÓPEZ"/>
    <s v="ALFONSO JESÚS"/>
    <s v="algil"/>
    <s v="alfonso.gil@unirioja.es"/>
    <n v="0"/>
    <n v="0"/>
    <x v="0"/>
    <n v="536"/>
    <s v="PROFESOR INTERINO"/>
    <s v="C01"/>
    <s v="TIEMPO COMPLETO"/>
    <s v="2017-09-15 00:00:00.0"/>
    <s v="null"/>
    <s v="PI101241"/>
    <s v="PROFESOR CONTRATADO INTERINO"/>
    <s v="R104"/>
    <x v="0"/>
    <n v="650"/>
    <s v="ORGANIZACIÓN DE EMPRESAS"/>
  </r>
  <r>
    <x v="2"/>
    <n v="16515910"/>
    <s v="FCJS"/>
    <n v="269"/>
    <s v="269G"/>
    <s v="GRUPO-A"/>
    <s v="Planificación, selección y evaluación de Recursos Humanos"/>
    <s v="GG"/>
    <s v="GRUPO GRANDE"/>
    <s v="269G"/>
    <s v="GRUPO GRANDE DE Planificación, selección y evaluación de recursos humanos"/>
    <s v="GRUPO-A"/>
    <s v="Grupo Grande de Planificación, selección y evaluación de recursos humanos"/>
    <s v="2S"/>
    <n v="16515910"/>
    <s v="LÁZARO"/>
    <s v="RUIZ"/>
    <s v="VICENTE"/>
    <s v="vilazaro"/>
    <s v="vicente.lazaro@unirioja.es"/>
    <n v="3.1"/>
    <n v="3.1"/>
    <x v="1"/>
    <s v="A-0538"/>
    <s v="TITULAR"/>
    <s v="C01"/>
    <s v="TIEMPO COMPLETO"/>
    <s v="2011-01-01 00:00:00.0"/>
    <s v="null"/>
    <s v="PI100795"/>
    <s v="TITULAR DOCTOR"/>
    <s v="R115"/>
    <x v="2"/>
    <n v="740"/>
    <s v="PSICOLOGÍA SOCIAL"/>
  </r>
  <r>
    <x v="2"/>
    <n v="16521624"/>
    <s v="FCJS"/>
    <n v="269"/>
    <s v="269G"/>
    <s v="GRUPO-A"/>
    <s v="Planificación, selección y evaluación de Recursos Humanos"/>
    <s v="GG"/>
    <s v="GRUPO GRANDE"/>
    <s v="269G"/>
    <s v="GRUPO GRANDE DE Planificación, selección y evaluación de recursos humanos"/>
    <s v="GRUPO-A"/>
    <s v="Grupo Grande de Planificación, selección y evaluación de recursos humanos"/>
    <s v="2S"/>
    <n v="16521624"/>
    <s v="ANGUIANO"/>
    <s v="BAÑOS"/>
    <s v="ALBERTO"/>
    <s v="alanguia"/>
    <s v="alberto.anguiano@unirioja.es"/>
    <n v="3.1"/>
    <n v="3.1"/>
    <x v="1"/>
    <n v="532"/>
    <s v="LABORAL DOCENTE-ASOCIADO"/>
    <s v="P02"/>
    <s v="TIEMPO PARCIAL (2+2 HORAS)"/>
    <s v="2018-09-17 00:00:00.0"/>
    <s v="2019-09-14 00:00:00.0"/>
    <s v="PI101362"/>
    <s v="PROFESOR ASOCIADO"/>
    <s v="R104"/>
    <x v="0"/>
    <n v="650"/>
    <s v="ORGANIZACIÓN DE EMPRESAS"/>
  </r>
  <r>
    <x v="2"/>
    <n v="16515910"/>
    <s v="FCJS"/>
    <n v="269"/>
    <s v="269R"/>
    <s v="GRUPO-A1"/>
    <s v="Planificación, selección y evaluación de Recursos Humanos"/>
    <s v="GR"/>
    <s v="GRUPO REDUCIDO"/>
    <s v="269R"/>
    <s v="GRUPO REDUCIDO DE Planificación, selección y evaluación de recursos humanos"/>
    <s v="GRUPO-A1"/>
    <s v="Grupo Reducido de Planificación, selección y evaluación de recursos humanos"/>
    <s v="2S"/>
    <n v="16515910"/>
    <s v="LÁZARO"/>
    <s v="RUIZ"/>
    <s v="VICENTE"/>
    <s v="vilazaro"/>
    <s v="vicente.lazaro@unirioja.es"/>
    <n v="1.4"/>
    <n v="1.4"/>
    <x v="1"/>
    <s v="A-0538"/>
    <s v="TITULAR"/>
    <s v="C01"/>
    <s v="TIEMPO COMPLETO"/>
    <s v="2011-01-01 00:00:00.0"/>
    <s v="null"/>
    <s v="PI100795"/>
    <s v="TITULAR DOCTOR"/>
    <s v="R115"/>
    <x v="2"/>
    <n v="740"/>
    <s v="PSICOLOGÍA SOCIAL"/>
  </r>
  <r>
    <x v="2"/>
    <n v="16521624"/>
    <s v="FCJS"/>
    <n v="269"/>
    <s v="269R"/>
    <s v="GRUPO-A1"/>
    <s v="Planificación, selección y evaluación de Recursos Humanos"/>
    <s v="GR"/>
    <s v="GRUPO REDUCIDO"/>
    <s v="269R"/>
    <s v="GRUPO REDUCIDO DE Planificación, selección y evaluación de recursos humanos"/>
    <s v="GRUPO-A1"/>
    <s v="Grupo Reducido de Planificación, selección y evaluación de recursos humanos"/>
    <s v="2S"/>
    <n v="16521624"/>
    <s v="ANGUIANO"/>
    <s v="BAÑOS"/>
    <s v="ALBERTO"/>
    <s v="alanguia"/>
    <s v="alberto.anguiano@unirioja.es"/>
    <n v="1.4"/>
    <n v="1.4"/>
    <x v="1"/>
    <n v="532"/>
    <s v="LABORAL DOCENTE-ASOCIADO"/>
    <s v="P02"/>
    <s v="TIEMPO PARCIAL (2+2 HORAS)"/>
    <s v="2018-09-17 00:00:00.0"/>
    <s v="2019-09-14 00:00:00.0"/>
    <s v="PI101362"/>
    <s v="PROFESOR ASOCIADO"/>
    <s v="R104"/>
    <x v="0"/>
    <n v="650"/>
    <s v="ORGANIZACIÓN DE EMPRESAS"/>
  </r>
  <r>
    <x v="2"/>
    <n v="16545002"/>
    <s v="FCJS"/>
    <n v="270"/>
    <s v="270G"/>
    <s v="GRUPO-A"/>
    <s v="Sociología del trabajo"/>
    <s v="GG"/>
    <s v="GRUPO GRANDE"/>
    <s v="270G"/>
    <s v="GRUPO GRANDE DE Sociología del trabajo"/>
    <s v="GRUPO-A"/>
    <s v="Grupo Grande de Sociología del trabajo"/>
    <s v="2S"/>
    <n v="16545002"/>
    <s v="SABATER"/>
    <s v="FERNÁNDEZ"/>
    <s v="Mª CARMEN"/>
    <s v="mcsabaf"/>
    <s v="carmen.sabater@unirioja.es"/>
    <n v="3.5"/>
    <n v="3.5"/>
    <x v="0"/>
    <n v="536"/>
    <s v="PROFESOR INTERINO"/>
    <s v="C01"/>
    <s v="TIEMPO COMPLETO"/>
    <s v="2013-09-16 00:00:00.0"/>
    <s v="null"/>
    <s v="PI100925"/>
    <s v="PROFESOR CONTRATADO INTERINO"/>
    <s v="R114"/>
    <x v="3"/>
    <n v="775"/>
    <s v="SOCIOLOGÍA"/>
  </r>
  <r>
    <x v="2"/>
    <n v="72823017"/>
    <s v="FCJS"/>
    <n v="270"/>
    <s v="270G"/>
    <s v="GRUPO-A"/>
    <s v="Sociología del trabajo"/>
    <s v="GG"/>
    <s v="GRUPO GRANDE"/>
    <s v="270G"/>
    <s v="GRUPO GRANDE DE Sociología del trabajo"/>
    <s v="GRUPO-A"/>
    <s v="Grupo Grande de Sociología del trabajo"/>
    <s v="2S"/>
    <n v="72823017"/>
    <s v="BOGINO"/>
    <s v="LARRAMBEBERE"/>
    <s v="MARÍA VICTORIA"/>
    <s v="mabogino"/>
    <s v="maria-victoria.bogino@unirioja.es"/>
    <n v="1"/>
    <n v="1"/>
    <x v="1"/>
    <n v="536"/>
    <s v="PROFESOR INTERINO"/>
    <s v="P06"/>
    <s v="TIEMPO PARCIAL (6+6 HORAS)"/>
    <s v="2018-09-18 00:00:00.0"/>
    <s v="null"/>
    <s v="PI101392"/>
    <s v="PROFESOR CONTRATADO INTERINO"/>
    <s v="R114"/>
    <x v="3"/>
    <n v="775"/>
    <s v="SOCIOLOGÍA"/>
  </r>
  <r>
    <x v="2"/>
    <n v="16501828"/>
    <s v="FCJS"/>
    <n v="270"/>
    <s v="270R"/>
    <s v="GRUPO-A1"/>
    <s v="Sociología del trabajo"/>
    <s v="GR"/>
    <s v="GRUPO REDUCIDO"/>
    <s v="270R"/>
    <s v="GRUPO REDUCIDO DE Sociología del trabajo"/>
    <s v="GRUPO-A1"/>
    <s v="Grupo Reducido de Sociología del trabajo"/>
    <s v="2S"/>
    <n v="16501828"/>
    <s v="GIRÓ"/>
    <s v="MIRANDA"/>
    <s v="JOAQUÍN"/>
    <s v="jogiro"/>
    <s v="joaquin.giro@unirioja.es"/>
    <n v="0.5"/>
    <n v="0.5"/>
    <x v="1"/>
    <n v="504"/>
    <s v="PROFESOR TITULAR UNIVERSIDAD"/>
    <s v="C01"/>
    <s v="TIEMPO COMPLETO"/>
    <s v="2015-09-15 00:00:00.0"/>
    <s v="null"/>
    <s v="DF100184"/>
    <s v="PROFESOR TITULAR UNIVERSIDAD"/>
    <s v="R114"/>
    <x v="3"/>
    <n v="775"/>
    <s v="SOCIOLOGÍA"/>
  </r>
  <r>
    <x v="2"/>
    <n v="16545002"/>
    <s v="FCJS"/>
    <n v="270"/>
    <s v="270R"/>
    <s v="GRUPO-A1"/>
    <s v="Sociología del trabajo"/>
    <s v="GR"/>
    <s v="GRUPO REDUCIDO"/>
    <s v="270R"/>
    <s v="GRUPO REDUCIDO DE Sociología del trabajo"/>
    <s v="GRUPO-A1"/>
    <s v="Grupo Reducido de Sociología del trabajo"/>
    <s v="2S"/>
    <n v="16545002"/>
    <s v="SABATER"/>
    <s v="FERNÁNDEZ"/>
    <s v="Mª CARMEN"/>
    <s v="mcsabaf"/>
    <s v="carmen.sabater@unirioja.es"/>
    <n v="1"/>
    <n v="1"/>
    <x v="0"/>
    <n v="536"/>
    <s v="PROFESOR INTERINO"/>
    <s v="C01"/>
    <s v="TIEMPO COMPLETO"/>
    <s v="2013-09-16 00:00:00.0"/>
    <s v="null"/>
    <s v="PI100925"/>
    <s v="PROFESOR CONTRATADO INTERINO"/>
    <s v="R114"/>
    <x v="3"/>
    <n v="775"/>
    <s v="SOCIOLOGÍA"/>
  </r>
  <r>
    <x v="2"/>
    <n v="16563058"/>
    <s v="FCJS"/>
    <n v="271"/>
    <s v="271G"/>
    <s v="GRUPO-A"/>
    <s v="Trabajo fin de grado en Relaciones Laborales y Recursos Humanos"/>
    <s v="GG"/>
    <s v="GRUPO GRANDE"/>
    <s v="271G"/>
    <s v="TRABAJO FIN DE GRADO"/>
    <s v="GRUPO-A"/>
    <s v="TRABAJO FIN DE GRADO"/>
    <s v="I"/>
    <n v="16563058"/>
    <s v="PELEGRÍN"/>
    <s v="BORONDO"/>
    <s v="JORGE"/>
    <s v="jopelegr"/>
    <s v="jorge.pelegrin@unirioja.es"/>
    <n v="0"/>
    <n v="0"/>
    <x v="0"/>
    <n v="534"/>
    <s v="CONTRATADO DOCTOR -TIPO 1"/>
    <s v="C01"/>
    <s v="TIEMPO COMPLETO"/>
    <s v="2015-04-23 00:00:00.0"/>
    <s v="null"/>
    <s v="LD100612"/>
    <s v="PROFESOR CONTRATADO DOCTOR- TIPO 1"/>
    <s v="R104"/>
    <x v="0"/>
    <n v="95"/>
    <s v="COMERCIALIZACIÓN E INVESTIGACIÓN DE MERCADOS"/>
  </r>
  <r>
    <x v="4"/>
    <n v="16532195"/>
    <s v="FLE"/>
    <n v="272"/>
    <s v="272G"/>
    <s v="GRUPO-A"/>
    <s v="Trastornos del desarrollo y dificultades de aprendizaje"/>
    <s v="GG"/>
    <s v="GRUPO GRANDE"/>
    <s v="272G"/>
    <s v="GRUPO GRANDE DE Trastornos del desarrollo y dificultades de aprendizaje"/>
    <s v="GRUPO-A"/>
    <s v="Grupo Grande de Trastornos del desarrollo y dificultades de aprendizaje"/>
    <s v="AN"/>
    <n v="16532195"/>
    <s v="PASCUAL"/>
    <s v="SUFRATE"/>
    <s v="MARÍA TERESA"/>
    <s v="tpascual"/>
    <s v="teresa.pascual@unirioja.es"/>
    <n v="6.5"/>
    <n v="6.5"/>
    <x v="0"/>
    <n v="504"/>
    <s v="PROFESOR TITULAR UNIVERSIDAD"/>
    <s v="01A"/>
    <s v="TIEMPO COMPLETO AMPLIADO"/>
    <s v="2017-04-12 00:00:00.0"/>
    <s v="null"/>
    <s v="DF3607"/>
    <s v="PROFESOR TITULAR DE UNIVERSIDAD"/>
    <s v="R115"/>
    <x v="2"/>
    <n v="735"/>
    <s v="PSICOLOGÍA EVOLUTIVA Y DE LA EDUCACIÓN"/>
  </r>
  <r>
    <x v="4"/>
    <n v="16532195"/>
    <s v="FLE"/>
    <n v="272"/>
    <s v="272R"/>
    <s v="GRUPO-A1"/>
    <s v="Trastornos del desarrollo y dificultades de aprendizaje"/>
    <s v="GR"/>
    <s v="GRUPO REDUCIDO"/>
    <s v="272R"/>
    <s v="GRUPO REDUCIDO DE Trastornos del desarrollo y dificultades de aprendizaje"/>
    <s v="GRUPO-A1"/>
    <s v="Grupo Reducido de Trastornos del desarrollo y dificultades de aprendizaje"/>
    <s v="AN"/>
    <n v="16532195"/>
    <s v="PASCUAL"/>
    <s v="SUFRATE"/>
    <s v="MARÍA TERESA"/>
    <s v="tpascual"/>
    <s v="teresa.pascual@unirioja.es"/>
    <n v="3"/>
    <n v="3"/>
    <x v="0"/>
    <n v="504"/>
    <s v="PROFESOR TITULAR UNIVERSIDAD"/>
    <s v="01A"/>
    <s v="TIEMPO COMPLETO AMPLIADO"/>
    <s v="2017-04-12 00:00:00.0"/>
    <s v="null"/>
    <s v="DF3607"/>
    <s v="PROFESOR TITULAR DE UNIVERSIDAD"/>
    <s v="R115"/>
    <x v="2"/>
    <n v="735"/>
    <s v="PSICOLOGÍA EVOLUTIVA Y DE LA EDUCACIÓN"/>
  </r>
  <r>
    <x v="4"/>
    <n v="16532195"/>
    <s v="FLE"/>
    <n v="272"/>
    <s v="272R"/>
    <s v="GRUPO-A2"/>
    <s v="Trastornos del desarrollo y dificultades de aprendizaje"/>
    <s v="GR"/>
    <s v="GRUPO REDUCIDO"/>
    <s v="272R"/>
    <s v="GRUPO REDUCIDO DE Trastornos del desarrollo y dificultades de aprendizaje"/>
    <s v="GRUPO-A2"/>
    <s v="Grupo Reducido de Trastornos del desarrollo y dificultades de aprendizaje"/>
    <s v="AN"/>
    <n v="16532195"/>
    <s v="PASCUAL"/>
    <s v="SUFRATE"/>
    <s v="MARÍA TERESA"/>
    <s v="tpascual"/>
    <s v="teresa.pascual@unirioja.es"/>
    <n v="3"/>
    <n v="3"/>
    <x v="0"/>
    <n v="504"/>
    <s v="PROFESOR TITULAR UNIVERSIDAD"/>
    <s v="01A"/>
    <s v="TIEMPO COMPLETO AMPLIADO"/>
    <s v="2017-04-12 00:00:00.0"/>
    <s v="null"/>
    <s v="DF3607"/>
    <s v="PROFESOR TITULAR DE UNIVERSIDAD"/>
    <s v="R115"/>
    <x v="2"/>
    <n v="735"/>
    <s v="PSICOLOGÍA EVOLUTIVA Y DE LA EDUCACIÓN"/>
  </r>
  <r>
    <x v="4"/>
    <n v="16532195"/>
    <s v="FLE"/>
    <n v="272"/>
    <s v="272R"/>
    <s v="GRUPO-A3"/>
    <s v="Trastornos del desarrollo y dificultades de aprendizaje"/>
    <s v="GR"/>
    <s v="GRUPO REDUCIDO"/>
    <s v="272R"/>
    <s v="GRUPO REDUCIDO DE Trastornos del desarrollo y dificultades de aprendizaje"/>
    <s v="GRUPO-A3"/>
    <s v="Grupo Reducido de Trastornos del desarrollo y dificultades de aprendizaje"/>
    <s v="AN"/>
    <n v="16532195"/>
    <s v="PASCUAL"/>
    <s v="SUFRATE"/>
    <s v="MARÍA TERESA"/>
    <s v="tpascual"/>
    <s v="teresa.pascual@unirioja.es"/>
    <n v="3"/>
    <n v="3"/>
    <x v="0"/>
    <n v="504"/>
    <s v="PROFESOR TITULAR UNIVERSIDAD"/>
    <s v="01A"/>
    <s v="TIEMPO COMPLETO AMPLIADO"/>
    <s v="2017-04-12 00:00:00.0"/>
    <s v="null"/>
    <s v="DF3607"/>
    <s v="PROFESOR TITULAR DE UNIVERSIDAD"/>
    <s v="R115"/>
    <x v="2"/>
    <n v="735"/>
    <s v="PSICOLOGÍA EVOLUTIVA Y DE LA EDUCACIÓN"/>
  </r>
  <r>
    <x v="4"/>
    <n v="7017598"/>
    <s v="FLE"/>
    <n v="273"/>
    <s v="273G"/>
    <s v="GRUPO-A"/>
    <s v="Educación inclusiva y respuesta a la diversidad: 0-6 años"/>
    <s v="GG"/>
    <s v="GRUPO GRANDE"/>
    <s v="273G"/>
    <s v="GG Educación inclusiva y respuesta a la diversidad de la educación infantil"/>
    <s v="GRUPO-A"/>
    <s v="GG Educación inclusiva y respuesta a la diversidad de la educación infantil"/>
    <s v="AN"/>
    <n v="7017598"/>
    <s v="ALONSO"/>
    <s v="RUIZ"/>
    <s v="ROSA ANA"/>
    <s v="roalonr"/>
    <s v="rosa-ana.alonso@unirioja.es"/>
    <n v="3.5"/>
    <n v="3.5"/>
    <x v="0"/>
    <n v="536"/>
    <s v="PROFESOR INTERINO"/>
    <s v="C01"/>
    <s v="TIEMPO COMPLETO"/>
    <s v="2015-09-15 00:00:00.0"/>
    <s v="null"/>
    <s v="PI101053"/>
    <s v="PROFESOR CONTRATADO INTERINO"/>
    <s v="R115"/>
    <x v="2"/>
    <n v="215"/>
    <s v="DIDÁCTICA Y ORGANIZACIÓN ESCOLAR"/>
  </r>
  <r>
    <x v="4"/>
    <n v="72703170"/>
    <s v="FLE"/>
    <n v="273"/>
    <s v="273G"/>
    <s v="GRUPO-A"/>
    <s v="Educación inclusiva y respuesta a la diversidad: 0-6 años"/>
    <s v="GG"/>
    <s v="GRUPO GRANDE"/>
    <s v="273G"/>
    <s v="GG Educación inclusiva y respuesta a la diversidad de la educación infantil"/>
    <s v="GRUPO-A"/>
    <s v="GG Educación inclusiva y respuesta a la diversidad de la educación infantil"/>
    <s v="AN"/>
    <n v="72703170"/>
    <s v="CHOCARRO"/>
    <s v="DE LUIS"/>
    <s v="EDURNE"/>
    <s v="edchocar"/>
    <s v="edurne.chocarro@unirioja.es"/>
    <n v="3"/>
    <n v="3"/>
    <x v="0"/>
    <n v="534"/>
    <s v="CONTRATADO DOCTOR -TIPO 1"/>
    <s v="C01"/>
    <s v="TIEMPO COMPLETO"/>
    <s v="2018-11-30 00:00:00.0"/>
    <s v="null"/>
    <s v="LD100293"/>
    <s v="PROFESOR CONTRATADO DOCTOR -TIPO 1"/>
    <s v="R115"/>
    <x v="2"/>
    <n v="215"/>
    <s v="DIDÁCTICA Y ORGANIZACIÓN ESCOLAR"/>
  </r>
  <r>
    <x v="4"/>
    <n v="72703170"/>
    <s v="FLE"/>
    <n v="273"/>
    <s v="273R"/>
    <s v="GRUPO-A1"/>
    <s v="Educación inclusiva y respuesta a la diversidad: 0-6 años"/>
    <s v="GR"/>
    <s v="GRUPO REDUCIDO"/>
    <s v="273R"/>
    <s v="GR Educación inclusiva y respuesta a la diversidad de la educación infantil"/>
    <s v="GRUPO-A1"/>
    <s v="GR Educación inclusiva y respuesta a la diversidad de la educación infantil"/>
    <s v="AN"/>
    <n v="72703170"/>
    <s v="CHOCARRO"/>
    <s v="DE LUIS"/>
    <s v="EDURNE"/>
    <s v="edchocar"/>
    <s v="edurne.chocarro@unirioja.es"/>
    <n v="3"/>
    <n v="3"/>
    <x v="0"/>
    <n v="534"/>
    <s v="CONTRATADO DOCTOR -TIPO 1"/>
    <s v="C01"/>
    <s v="TIEMPO COMPLETO"/>
    <s v="2018-11-30 00:00:00.0"/>
    <s v="null"/>
    <s v="LD100293"/>
    <s v="PROFESOR CONTRATADO DOCTOR -TIPO 1"/>
    <s v="R115"/>
    <x v="2"/>
    <n v="215"/>
    <s v="DIDÁCTICA Y ORGANIZACIÓN ESCOLAR"/>
  </r>
  <r>
    <x v="4"/>
    <n v="7017598"/>
    <s v="FLE"/>
    <n v="273"/>
    <s v="273R"/>
    <s v="GRUPO-A2"/>
    <s v="Educación inclusiva y respuesta a la diversidad: 0-6 años"/>
    <s v="GR"/>
    <s v="GRUPO REDUCIDO"/>
    <s v="273R"/>
    <s v="GR Educación inclusiva y respuesta a la diversidad de la educación infantil"/>
    <s v="GRUPO-A2"/>
    <s v="GR Educación inclusiva y respuesta a la diversidad de la educación infantil"/>
    <s v="AN"/>
    <n v="7017598"/>
    <s v="ALONSO"/>
    <s v="RUIZ"/>
    <s v="ROSA ANA"/>
    <s v="roalonr"/>
    <s v="rosa-ana.alonso@unirioja.es"/>
    <n v="3"/>
    <n v="3"/>
    <x v="0"/>
    <n v="536"/>
    <s v="PROFESOR INTERINO"/>
    <s v="C01"/>
    <s v="TIEMPO COMPLETO"/>
    <s v="2015-09-15 00:00:00.0"/>
    <s v="null"/>
    <s v="PI101053"/>
    <s v="PROFESOR CONTRATADO INTERINO"/>
    <s v="R115"/>
    <x v="2"/>
    <n v="215"/>
    <s v="DIDÁCTICA Y ORGANIZACIÓN ESCOLAR"/>
  </r>
  <r>
    <x v="4"/>
    <n v="7017598"/>
    <s v="FLE"/>
    <n v="273"/>
    <s v="273R"/>
    <s v="GRUPO-A3"/>
    <s v="Educación inclusiva y respuesta a la diversidad: 0-6 años"/>
    <s v="GR"/>
    <s v="GRUPO REDUCIDO"/>
    <s v="273R"/>
    <s v="GR Educación inclusiva y respuesta a la diversidad de la educación infantil"/>
    <s v="GRUPO-A3"/>
    <s v="GR Educación inclusiva y respuesta a la diversidad de la educación infantil"/>
    <s v="AN"/>
    <n v="7017598"/>
    <s v="ALONSO"/>
    <s v="RUIZ"/>
    <s v="ROSA ANA"/>
    <s v="roalonr"/>
    <s v="rosa-ana.alonso@unirioja.es"/>
    <n v="3"/>
    <n v="3"/>
    <x v="0"/>
    <n v="536"/>
    <s v="PROFESOR INTERINO"/>
    <s v="C01"/>
    <s v="TIEMPO COMPLETO"/>
    <s v="2015-09-15 00:00:00.0"/>
    <s v="null"/>
    <s v="PI101053"/>
    <s v="PROFESOR CONTRATADO INTERINO"/>
    <s v="R115"/>
    <x v="2"/>
    <n v="215"/>
    <s v="DIDÁCTICA Y ORGANIZACIÓN ESCOLAR"/>
  </r>
  <r>
    <x v="4"/>
    <n v="16568302"/>
    <s v="FLE"/>
    <n v="274"/>
    <s v="274G"/>
    <s v="GRUPO-A"/>
    <s v="Didáctica de las Ciencias Experimentales"/>
    <s v="GG"/>
    <s v="GRUPO GRANDE"/>
    <s v="274G"/>
    <s v="GG de Didáctica de las ciencias experimentales"/>
    <s v="GRUPO-A"/>
    <s v="GG de Didáctica de las ciencias experimentales"/>
    <s v="2S"/>
    <n v="16568302"/>
    <s v="ROBREDO"/>
    <s v="VALGAÑÓN"/>
    <s v="BEATRIZ"/>
    <s v="berobred"/>
    <s v="beatriz.robredo@unirioja.es"/>
    <n v="3"/>
    <n v="3"/>
    <x v="0"/>
    <n v="504"/>
    <s v="PROFESOR TITULAR UNIVERSIDAD"/>
    <s v="C01"/>
    <s v="TIEMPO COMPLETO"/>
    <s v="2018-09-17 00:00:00.0"/>
    <s v="null"/>
    <s v="DF386"/>
    <s v="PROFESOR TITULAR DE UNIVERSIDAD"/>
    <s v="R101"/>
    <x v="4"/>
    <n v="205"/>
    <s v="DIDÁCTICA DE LAS CIENCIAS EXPERIMENTALES"/>
  </r>
  <r>
    <x v="4"/>
    <n v="72780033"/>
    <s v="FLE"/>
    <n v="274"/>
    <s v="274G"/>
    <s v="GRUPO-A"/>
    <s v="Didáctica de las Ciencias Experimentales"/>
    <s v="GG"/>
    <s v="GRUPO GRANDE"/>
    <s v="274G"/>
    <s v="GG de Didáctica de las ciencias experimentales"/>
    <s v="GRUPO-A"/>
    <s v="GG de Didáctica de las ciencias experimentales"/>
    <s v="2S"/>
    <n v="72780033"/>
    <s v="HERNÁNDEZ"/>
    <s v="ÁLAMOS"/>
    <s v="MARÍA DEL MAR"/>
    <s v="maherna"/>
    <s v="mara.hernandez@unirioja.es"/>
    <n v="0"/>
    <n v="0"/>
    <x v="1"/>
    <n v="504"/>
    <s v="PROFESOR TITULAR UNIVERSIDAD"/>
    <s v="C01"/>
    <s v="TIEMPO COMPLETO"/>
    <s v="2011-09-01 00:00:00.0"/>
    <s v="null"/>
    <s v="DF100292"/>
    <s v="PROFESOR TITULAR DE UNIVERSIDAD"/>
    <s v="R101"/>
    <x v="4"/>
    <n v="205"/>
    <s v="DIDÁCTICA DE LAS CIENCIAS EXPERIMENTALES"/>
  </r>
  <r>
    <x v="4"/>
    <n v="16568302"/>
    <s v="FLE"/>
    <n v="274"/>
    <s v="274L"/>
    <s v="GRUPO-A1"/>
    <s v="Didáctica de las Ciencias Experimentales"/>
    <s v="GL"/>
    <s v="GRUPO DE LABORATORIO"/>
    <s v="274L"/>
    <s v="GL de Didáctica de las ciencias experimentales"/>
    <s v="GRUPO-A1"/>
    <s v="GL de Didáctica de las ciencias experimentales"/>
    <s v="2S"/>
    <n v="16568302"/>
    <s v="ROBREDO"/>
    <s v="VALGAÑÓN"/>
    <s v="BEATRIZ"/>
    <s v="berobred"/>
    <s v="beatriz.robredo@unirioja.es"/>
    <n v="1.5"/>
    <n v="1.5"/>
    <x v="0"/>
    <n v="504"/>
    <s v="PROFESOR TITULAR UNIVERSIDAD"/>
    <s v="C01"/>
    <s v="TIEMPO COMPLETO"/>
    <s v="2018-09-17 00:00:00.0"/>
    <s v="null"/>
    <s v="DF386"/>
    <s v="PROFESOR TITULAR DE UNIVERSIDAD"/>
    <s v="R101"/>
    <x v="4"/>
    <n v="205"/>
    <s v="DIDÁCTICA DE LAS CIENCIAS EXPERIMENTALES"/>
  </r>
  <r>
    <x v="4"/>
    <n v="16568302"/>
    <s v="FLE"/>
    <n v="274"/>
    <s v="274L"/>
    <s v="GRUPO-A2"/>
    <s v="Didáctica de las Ciencias Experimentales"/>
    <s v="GL"/>
    <s v="GRUPO DE LABORATORIO"/>
    <s v="274L"/>
    <s v="GL de Didáctica de las ciencias experimentales"/>
    <s v="GRUPO-A2"/>
    <s v="GL de Didáctica de las ciencias experimentales"/>
    <s v="2S"/>
    <n v="16568302"/>
    <s v="ROBREDO"/>
    <s v="VALGAÑÓN"/>
    <s v="BEATRIZ"/>
    <s v="berobred"/>
    <s v="beatriz.robredo@unirioja.es"/>
    <n v="1.5"/>
    <n v="1.5"/>
    <x v="0"/>
    <n v="504"/>
    <s v="PROFESOR TITULAR UNIVERSIDAD"/>
    <s v="C01"/>
    <s v="TIEMPO COMPLETO"/>
    <s v="2018-09-17 00:00:00.0"/>
    <s v="null"/>
    <s v="DF386"/>
    <s v="PROFESOR TITULAR DE UNIVERSIDAD"/>
    <s v="R101"/>
    <x v="4"/>
    <n v="205"/>
    <s v="DIDÁCTICA DE LAS CIENCIAS EXPERIMENTALES"/>
  </r>
  <r>
    <x v="4"/>
    <n v="16568302"/>
    <s v="FLE"/>
    <n v="274"/>
    <s v="274L"/>
    <s v="GRUPO-A3"/>
    <s v="Didáctica de las Ciencias Experimentales"/>
    <s v="GL"/>
    <s v="GRUPO DE LABORATORIO"/>
    <s v="274L"/>
    <s v="GL de Didáctica de las ciencias experimentales"/>
    <s v="GRUPO-A3"/>
    <s v="GL de Didáctica de las ciencias experimentales"/>
    <s v="2S"/>
    <n v="16568302"/>
    <s v="ROBREDO"/>
    <s v="VALGAÑÓN"/>
    <s v="BEATRIZ"/>
    <s v="berobred"/>
    <s v="beatriz.robredo@unirioja.es"/>
    <n v="1.5"/>
    <n v="1.5"/>
    <x v="0"/>
    <n v="504"/>
    <s v="PROFESOR TITULAR UNIVERSIDAD"/>
    <s v="C01"/>
    <s v="TIEMPO COMPLETO"/>
    <s v="2018-09-17 00:00:00.0"/>
    <s v="null"/>
    <s v="DF386"/>
    <s v="PROFESOR TITULAR DE UNIVERSIDAD"/>
    <s v="R101"/>
    <x v="4"/>
    <n v="205"/>
    <s v="DIDÁCTICA DE LAS CIENCIAS EXPERIMENTALES"/>
  </r>
  <r>
    <x v="4"/>
    <n v="16268560"/>
    <s v="FLE"/>
    <n v="276"/>
    <s v="276G"/>
    <s v="GRUPO-A"/>
    <s v="Expresión plástica y su didáctica en educación infantil"/>
    <s v="GG"/>
    <s v="GRUPO GRANDE"/>
    <s v="276G"/>
    <s v="GG de Expresión plástica y su didáctica en educación infantil"/>
    <s v="GRUPO-A"/>
    <s v="GG de Expresión plástica y su didáctica en educación infantil"/>
    <s v="2S"/>
    <n v="16268560"/>
    <s v="TEJADA"/>
    <s v="SÁNCHEZ"/>
    <s v="Mª SORAYA"/>
    <s v="matejas"/>
    <s v="soraya.tejada@unirioja.es"/>
    <n v="4"/>
    <n v="4"/>
    <x v="0"/>
    <n v="536"/>
    <s v="PROFESOR INTERINO"/>
    <s v="C01"/>
    <s v="TIEMPO COMPLETO"/>
    <s v="2013-09-16 00:00:00.0"/>
    <s v="null"/>
    <s v="PI100929"/>
    <s v="PROFESOR CONTRATADO INTERINO"/>
    <s v="R115"/>
    <x v="2"/>
    <n v="193"/>
    <s v="DIDÁCTICA DE LA EXPRESIÓN PLÁSTICA"/>
  </r>
  <r>
    <x v="4"/>
    <n v="16574106"/>
    <s v="FLE"/>
    <n v="276"/>
    <s v="276R"/>
    <s v="GRUPO-A1"/>
    <s v="Expresión plástica y su didáctica en educación infantil"/>
    <s v="GR"/>
    <s v="GRUPO REDUCIDO"/>
    <s v="276R"/>
    <s v="GR de Expresión plástica y su didáctica en educación infantil"/>
    <s v="GRUPO-A1"/>
    <s v="GR de Expresión plástica y su didáctica en educación infantil"/>
    <s v="2S"/>
    <n v="16574106"/>
    <s v="BOBADILLA"/>
    <s v="RUIZ"/>
    <s v="M.ª CONCEPCIÓN"/>
    <s v="mcbobadi"/>
    <s v="m-concepcion.bobadilla@unirioja.es"/>
    <n v="2"/>
    <n v="2"/>
    <x v="1"/>
    <n v="532"/>
    <s v="LABORAL DOCENTE-ASOCIADO"/>
    <s v="P06"/>
    <s v="TIEMPO PARCIAL (6+6 HORAS)"/>
    <s v="2017-09-15 00:00:00.0"/>
    <s v="2019-09-14 00:00:00.0"/>
    <s v="PI101289"/>
    <s v="PROFESOR ASOCIADO"/>
    <s v="R115"/>
    <x v="2"/>
    <n v="185"/>
    <s v="DIBUJO"/>
  </r>
  <r>
    <x v="4"/>
    <n v="16574106"/>
    <s v="FLE"/>
    <n v="276"/>
    <s v="276R"/>
    <s v="GRUPO-A2"/>
    <s v="Expresión plástica y su didáctica en educación infantil"/>
    <s v="GR"/>
    <s v="GRUPO REDUCIDO"/>
    <s v="276R"/>
    <s v="GR de Expresión plástica y su didáctica en educación infantil"/>
    <s v="GRUPO-A2"/>
    <s v="GR de Expresión plástica y su didáctica en educación infantil"/>
    <s v="2S"/>
    <n v="16574106"/>
    <s v="BOBADILLA"/>
    <s v="RUIZ"/>
    <s v="M.ª CONCEPCIÓN"/>
    <s v="mcbobadi"/>
    <s v="m-concepcion.bobadilla@unirioja.es"/>
    <n v="2"/>
    <n v="2"/>
    <x v="1"/>
    <n v="532"/>
    <s v="LABORAL DOCENTE-ASOCIADO"/>
    <s v="P06"/>
    <s v="TIEMPO PARCIAL (6+6 HORAS)"/>
    <s v="2017-09-15 00:00:00.0"/>
    <s v="2019-09-14 00:00:00.0"/>
    <s v="PI101289"/>
    <s v="PROFESOR ASOCIADO"/>
    <s v="R115"/>
    <x v="2"/>
    <n v="185"/>
    <s v="DIBUJO"/>
  </r>
  <r>
    <x v="4"/>
    <n v="16574106"/>
    <s v="FLE"/>
    <n v="276"/>
    <s v="276R"/>
    <s v="GRUPO-A3"/>
    <s v="Expresión plástica y su didáctica en educación infantil"/>
    <s v="GR"/>
    <s v="GRUPO REDUCIDO"/>
    <s v="276R"/>
    <s v="GR de Expresión plástica y su didáctica en educación infantil"/>
    <s v="GRUPO-A3"/>
    <s v="GR de Expresión plástica y su didáctica en educación infantil"/>
    <s v="2S"/>
    <n v="16574106"/>
    <s v="BOBADILLA"/>
    <s v="RUIZ"/>
    <s v="M.ª CONCEPCIÓN"/>
    <s v="mcbobadi"/>
    <s v="m-concepcion.bobadilla@unirioja.es"/>
    <n v="2"/>
    <n v="2"/>
    <x v="1"/>
    <n v="532"/>
    <s v="LABORAL DOCENTE-ASOCIADO"/>
    <s v="P06"/>
    <s v="TIEMPO PARCIAL (6+6 HORAS)"/>
    <s v="2017-09-15 00:00:00.0"/>
    <s v="2019-09-14 00:00:00.0"/>
    <s v="PI101289"/>
    <s v="PROFESOR ASOCIADO"/>
    <s v="R115"/>
    <x v="2"/>
    <n v="185"/>
    <s v="DIBUJO"/>
  </r>
  <r>
    <x v="4"/>
    <n v="12745547"/>
    <s v="FLE"/>
    <n v="277"/>
    <s v="277G"/>
    <s v="GRUPO-A"/>
    <s v="Formación musical y su didáctica en educación infantil"/>
    <s v="GG"/>
    <s v="GRUPO GRANDE"/>
    <s v="277G"/>
    <s v="GG de Formación musical y su didáctica en educación infantil"/>
    <s v="GRUPO-A"/>
    <s v="GG de Formación musical y su didáctica en educación infantil"/>
    <s v="1S"/>
    <n v="12745547"/>
    <s v="CAMACHO"/>
    <s v="SÁNCHEZ"/>
    <s v="MARÍA DEL PILAR"/>
    <s v="picamach"/>
    <s v="pilar.camacho@unirioja.es"/>
    <n v="4"/>
    <n v="4"/>
    <x v="1"/>
    <n v="504"/>
    <s v="PROFESOR TITULAR UNIVERSIDAD"/>
    <s v="01A"/>
    <s v="TIEMPO COMPLETO AMPLIADO"/>
    <s v="2012-09-01 00:00:00.0"/>
    <s v="null"/>
    <s v="DF100099"/>
    <s v="PROFESORES TITULARES DE UNIVERSIDAD"/>
    <s v="R115"/>
    <x v="2"/>
    <n v="189"/>
    <s v="DIDÁCTICA DE LA EXPRESIÓN MUSICAL"/>
  </r>
  <r>
    <x v="4"/>
    <n v="12745547"/>
    <s v="FLE"/>
    <n v="277"/>
    <s v="277R"/>
    <s v="GRUPO-A1"/>
    <s v="Formación musical y su didáctica en educación infantil"/>
    <s v="GR"/>
    <s v="GRUPO REDUCIDO"/>
    <s v="277R"/>
    <s v="GR de Formación musical y su didáctica en educación infantil"/>
    <s v="GRUPO-A1"/>
    <s v="GR de Formación musical y su didáctica en educación infantil"/>
    <s v="1S"/>
    <n v="12745547"/>
    <s v="CAMACHO"/>
    <s v="SÁNCHEZ"/>
    <s v="MARÍA DEL PILAR"/>
    <s v="picamach"/>
    <s v="pilar.camacho@unirioja.es"/>
    <n v="2"/>
    <n v="2"/>
    <x v="1"/>
    <n v="504"/>
    <s v="PROFESOR TITULAR UNIVERSIDAD"/>
    <s v="01A"/>
    <s v="TIEMPO COMPLETO AMPLIADO"/>
    <s v="2012-09-01 00:00:00.0"/>
    <s v="null"/>
    <s v="DF100099"/>
    <s v="PROFESORES TITULARES DE UNIVERSIDAD"/>
    <s v="R115"/>
    <x v="2"/>
    <n v="189"/>
    <s v="DIDÁCTICA DE LA EXPRESIÓN MUSICAL"/>
  </r>
  <r>
    <x v="4"/>
    <n v="12745547"/>
    <s v="FLE"/>
    <n v="277"/>
    <s v="277R"/>
    <s v="GRUPO-A2"/>
    <s v="Formación musical y su didáctica en educación infantil"/>
    <s v="GR"/>
    <s v="GRUPO REDUCIDO"/>
    <s v="277R"/>
    <s v="GR de Formación musical y su didáctica en educación infantil"/>
    <s v="GRUPO-A2"/>
    <s v="GR de Formación musical y su didáctica en educación infantil"/>
    <s v="1S"/>
    <n v="12745547"/>
    <s v="CAMACHO"/>
    <s v="SÁNCHEZ"/>
    <s v="MARÍA DEL PILAR"/>
    <s v="picamach"/>
    <s v="pilar.camacho@unirioja.es"/>
    <n v="2"/>
    <n v="2"/>
    <x v="1"/>
    <n v="504"/>
    <s v="PROFESOR TITULAR UNIVERSIDAD"/>
    <s v="01A"/>
    <s v="TIEMPO COMPLETO AMPLIADO"/>
    <s v="2012-09-01 00:00:00.0"/>
    <s v="null"/>
    <s v="DF100099"/>
    <s v="PROFESORES TITULARES DE UNIVERSIDAD"/>
    <s v="R115"/>
    <x v="2"/>
    <n v="189"/>
    <s v="DIDÁCTICA DE LA EXPRESIÓN MUSICAL"/>
  </r>
  <r>
    <x v="4"/>
    <n v="12745547"/>
    <s v="FLE"/>
    <n v="277"/>
    <s v="277R"/>
    <s v="GRUPO-A3"/>
    <s v="Formación musical y su didáctica en educación infantil"/>
    <s v="GR"/>
    <s v="GRUPO REDUCIDO"/>
    <s v="277R"/>
    <s v="GR de Formación musical y su didáctica en educación infantil"/>
    <s v="GRUPO-A3"/>
    <s v="GR de Formación musical y su didáctica en educación infantil"/>
    <s v="1S"/>
    <n v="12745547"/>
    <s v="CAMACHO"/>
    <s v="SÁNCHEZ"/>
    <s v="MARÍA DEL PILAR"/>
    <s v="picamach"/>
    <s v="pilar.camacho@unirioja.es"/>
    <n v="2"/>
    <n v="2"/>
    <x v="1"/>
    <n v="504"/>
    <s v="PROFESOR TITULAR UNIVERSIDAD"/>
    <s v="01A"/>
    <s v="TIEMPO COMPLETO AMPLIADO"/>
    <s v="2012-09-01 00:00:00.0"/>
    <s v="null"/>
    <s v="DF100099"/>
    <s v="PROFESORES TITULARES DE UNIVERSIDAD"/>
    <s v="R115"/>
    <x v="2"/>
    <n v="189"/>
    <s v="DIDÁCTICA DE LA EXPRESIÓN MUSICAL"/>
  </r>
  <r>
    <x v="4"/>
    <n v="16581906"/>
    <s v="FLE"/>
    <n v="278"/>
    <s v="278G"/>
    <s v="GRUPO-A"/>
    <s v="Didáctica de las lenguas castellana y extranjeras"/>
    <s v="GG"/>
    <s v="GRUPO GRANDE"/>
    <s v="278G"/>
    <s v="GG de Didáctica de las lenguas castellana y extranjeras"/>
    <s v="GRUPO-A"/>
    <s v="GG de Didáctica de las lenguas castellana y extranjeras"/>
    <s v="1S"/>
    <n v="16581906"/>
    <s v="SAMPEDRO"/>
    <s v="PASCUAL"/>
    <s v="SIMÓN"/>
    <s v="sisamped"/>
    <s v="simon.sampedro@unirioja.es"/>
    <n v="2"/>
    <n v="2"/>
    <x v="0"/>
    <n v="536"/>
    <s v="PROFESOR INTERINO"/>
    <s v="C01"/>
    <s v="TIEMPO COMPLETO"/>
    <s v="2018-09-17 00:00:00.0"/>
    <s v="null"/>
    <s v="PI101363"/>
    <s v="PROFESOR CONTRATADO INTERINO TC"/>
    <s v="R106"/>
    <x v="5"/>
    <n v="195"/>
    <s v="DIDÁCTICA DE LA LENGUA Y LA LITERATURA"/>
  </r>
  <r>
    <x v="4"/>
    <n v="32877122"/>
    <s v="FLE"/>
    <n v="278"/>
    <s v="278G"/>
    <s v="GRUPO-A"/>
    <s v="Didáctica de las lenguas castellana y extranjeras"/>
    <s v="GG"/>
    <s v="GRUPO GRANDE"/>
    <s v="278G"/>
    <s v="GG de Didáctica de las lenguas castellana y extranjeras"/>
    <s v="GRUPO-A"/>
    <s v="GG de Didáctica de las lenguas castellana y extranjeras"/>
    <s v="1S"/>
    <n v="32877122"/>
    <s v="CANGA"/>
    <s v="ALONSO"/>
    <s v="ANDRÉS"/>
    <s v="ancanga"/>
    <s v="andres.canga@unirioja.es"/>
    <n v="2"/>
    <n v="2"/>
    <x v="0"/>
    <n v="504"/>
    <s v="PROFESOR TITULAR UNIVERSIDAD"/>
    <s v="C01"/>
    <s v="TIEMPO COMPLETO"/>
    <s v="2009-09-29 00:00:00.0"/>
    <s v="null"/>
    <s v="DF100243"/>
    <s v="PROFESOR TITULAR DE UNIVERSIDAD"/>
    <s v="R107"/>
    <x v="6"/>
    <n v="345"/>
    <s v="FILOLOGÍA INGLESA"/>
  </r>
  <r>
    <x v="4"/>
    <n v="44445308"/>
    <s v="FLE"/>
    <n v="278"/>
    <s v="278G"/>
    <s v="GRUPO-A"/>
    <s v="Didáctica de las lenguas castellana y extranjeras"/>
    <s v="GG"/>
    <s v="GRUPO GRANDE"/>
    <s v="278G"/>
    <s v="GG de Didáctica de las lenguas castellana y extranjeras"/>
    <s v="GRUPO-A"/>
    <s v="GG de Didáctica de las lenguas castellana y extranjeras"/>
    <s v="1S"/>
    <n v="44445308"/>
    <s v="VILA"/>
    <s v="CARNEIRO"/>
    <s v="ZAIDA"/>
    <s v="zavila"/>
    <s v="zaida.vila@unirioja.es"/>
    <n v="0"/>
    <n v="0"/>
    <x v="0"/>
    <n v="536"/>
    <s v="PROFESOR INTERINO"/>
    <s v="C01"/>
    <s v="TIEMPO COMPLETO"/>
    <s v="2013-09-16 00:00:00.0"/>
    <s v="2019-01-28 00:00:00.0"/>
    <s v="PI100911"/>
    <s v="PROFESOR CONTRATADO INTERINO"/>
    <s v="R106"/>
    <x v="5"/>
    <n v="195"/>
    <s v="DIDÁCTICA DE LA LENGUA Y LA LITERATURA"/>
  </r>
  <r>
    <x v="4"/>
    <n v="16581906"/>
    <s v="FLE"/>
    <n v="278"/>
    <s v="278R"/>
    <s v="GRUPO-A1"/>
    <s v="Didáctica de las lenguas castellana y extranjeras"/>
    <s v="GR"/>
    <s v="GRUPO REDUCIDO"/>
    <s v="278R"/>
    <s v="GR de Didáctica de las lenguas castellana y extranjeras"/>
    <s v="GRUPO-A1"/>
    <s v="GR de Didáctica de las lenguas castellana y extranjeras"/>
    <s v="1S"/>
    <n v="16581906"/>
    <s v="SAMPEDRO"/>
    <s v="PASCUAL"/>
    <s v="SIMÓN"/>
    <s v="sisamped"/>
    <s v="simon.sampedro@unirioja.es"/>
    <n v="1"/>
    <n v="1"/>
    <x v="0"/>
    <n v="536"/>
    <s v="PROFESOR INTERINO"/>
    <s v="C01"/>
    <s v="TIEMPO COMPLETO"/>
    <s v="2018-09-17 00:00:00.0"/>
    <s v="null"/>
    <s v="PI101363"/>
    <s v="PROFESOR CONTRATADO INTERINO TC"/>
    <s v="R106"/>
    <x v="5"/>
    <n v="195"/>
    <s v="DIDÁCTICA DE LA LENGUA Y LA LITERATURA"/>
  </r>
  <r>
    <x v="4"/>
    <n v="32877122"/>
    <s v="FLE"/>
    <n v="278"/>
    <s v="278R"/>
    <s v="GRUPO-A1"/>
    <s v="Didáctica de las lenguas castellana y extranjeras"/>
    <s v="GR"/>
    <s v="GRUPO REDUCIDO"/>
    <s v="278R"/>
    <s v="GR de Didáctica de las lenguas castellana y extranjeras"/>
    <s v="GRUPO-A1"/>
    <s v="GR de Didáctica de las lenguas castellana y extranjeras"/>
    <s v="1S"/>
    <n v="32877122"/>
    <s v="CANGA"/>
    <s v="ALONSO"/>
    <s v="ANDRÉS"/>
    <s v="ancanga"/>
    <s v="andres.canga@unirioja.es"/>
    <n v="1"/>
    <n v="1"/>
    <x v="0"/>
    <n v="504"/>
    <s v="PROFESOR TITULAR UNIVERSIDAD"/>
    <s v="C01"/>
    <s v="TIEMPO COMPLETO"/>
    <s v="2009-09-29 00:00:00.0"/>
    <s v="null"/>
    <s v="DF100243"/>
    <s v="PROFESOR TITULAR DE UNIVERSIDAD"/>
    <s v="R107"/>
    <x v="6"/>
    <n v="345"/>
    <s v="FILOLOGÍA INGLESA"/>
  </r>
  <r>
    <x v="4"/>
    <n v="16581906"/>
    <s v="FLE"/>
    <n v="278"/>
    <s v="278R"/>
    <s v="GRUPO-A2"/>
    <s v="Didáctica de las lenguas castellana y extranjeras"/>
    <s v="GR"/>
    <s v="GRUPO REDUCIDO"/>
    <s v="278R"/>
    <s v="GR de Didáctica de las lenguas castellana y extranjeras"/>
    <s v="GRUPO-A2"/>
    <s v="GR de Didáctica de las lenguas castellana y extranjeras"/>
    <s v="1S"/>
    <n v="16581906"/>
    <s v="SAMPEDRO"/>
    <s v="PASCUAL"/>
    <s v="SIMÓN"/>
    <s v="sisamped"/>
    <s v="simon.sampedro@unirioja.es"/>
    <n v="1"/>
    <n v="1"/>
    <x v="0"/>
    <n v="536"/>
    <s v="PROFESOR INTERINO"/>
    <s v="C01"/>
    <s v="TIEMPO COMPLETO"/>
    <s v="2018-09-17 00:00:00.0"/>
    <s v="null"/>
    <s v="PI101363"/>
    <s v="PROFESOR CONTRATADO INTERINO TC"/>
    <s v="R106"/>
    <x v="5"/>
    <n v="195"/>
    <s v="DIDÁCTICA DE LA LENGUA Y LA LITERATURA"/>
  </r>
  <r>
    <x v="4"/>
    <n v="32877122"/>
    <s v="FLE"/>
    <n v="278"/>
    <s v="278R"/>
    <s v="GRUPO-A2"/>
    <s v="Didáctica de las lenguas castellana y extranjeras"/>
    <s v="GR"/>
    <s v="GRUPO REDUCIDO"/>
    <s v="278R"/>
    <s v="GR de Didáctica de las lenguas castellana y extranjeras"/>
    <s v="GRUPO-A2"/>
    <s v="GR de Didáctica de las lenguas castellana y extranjeras"/>
    <s v="1S"/>
    <n v="32877122"/>
    <s v="CANGA"/>
    <s v="ALONSO"/>
    <s v="ANDRÉS"/>
    <s v="ancanga"/>
    <s v="andres.canga@unirioja.es"/>
    <n v="1"/>
    <n v="1"/>
    <x v="0"/>
    <n v="504"/>
    <s v="PROFESOR TITULAR UNIVERSIDAD"/>
    <s v="C01"/>
    <s v="TIEMPO COMPLETO"/>
    <s v="2009-09-29 00:00:00.0"/>
    <s v="null"/>
    <s v="DF100243"/>
    <s v="PROFESOR TITULAR DE UNIVERSIDAD"/>
    <s v="R107"/>
    <x v="6"/>
    <n v="345"/>
    <s v="FILOLOGÍA INGLESA"/>
  </r>
  <r>
    <x v="4"/>
    <n v="16581906"/>
    <s v="FLE"/>
    <n v="278"/>
    <s v="278R"/>
    <s v="GRUPO-A3"/>
    <s v="Didáctica de las lenguas castellana y extranjeras"/>
    <s v="GR"/>
    <s v="GRUPO REDUCIDO"/>
    <s v="278R"/>
    <s v="GR de Didáctica de las lenguas castellana y extranjeras"/>
    <s v="GRUPO-A3"/>
    <s v="GR de Didáctica de las lenguas castellana y extranjeras"/>
    <s v="1S"/>
    <n v="16581906"/>
    <s v="SAMPEDRO"/>
    <s v="PASCUAL"/>
    <s v="SIMÓN"/>
    <s v="sisamped"/>
    <s v="simon.sampedro@unirioja.es"/>
    <n v="1"/>
    <n v="1"/>
    <x v="0"/>
    <n v="536"/>
    <s v="PROFESOR INTERINO"/>
    <s v="C01"/>
    <s v="TIEMPO COMPLETO"/>
    <s v="2018-09-17 00:00:00.0"/>
    <s v="null"/>
    <s v="PI101363"/>
    <s v="PROFESOR CONTRATADO INTERINO TC"/>
    <s v="R106"/>
    <x v="5"/>
    <n v="195"/>
    <s v="DIDÁCTICA DE LA LENGUA Y LA LITERATURA"/>
  </r>
  <r>
    <x v="4"/>
    <n v="32877122"/>
    <s v="FLE"/>
    <n v="278"/>
    <s v="278R"/>
    <s v="GRUPO-A3"/>
    <s v="Didáctica de las lenguas castellana y extranjeras"/>
    <s v="GR"/>
    <s v="GRUPO REDUCIDO"/>
    <s v="278R"/>
    <s v="GR de Didáctica de las lenguas castellana y extranjeras"/>
    <s v="GRUPO-A3"/>
    <s v="GR de Didáctica de las lenguas castellana y extranjeras"/>
    <s v="1S"/>
    <n v="32877122"/>
    <s v="CANGA"/>
    <s v="ALONSO"/>
    <s v="ANDRÉS"/>
    <s v="ancanga"/>
    <s v="andres.canga@unirioja.es"/>
    <n v="1"/>
    <n v="1"/>
    <x v="0"/>
    <n v="504"/>
    <s v="PROFESOR TITULAR UNIVERSIDAD"/>
    <s v="C01"/>
    <s v="TIEMPO COMPLETO"/>
    <s v="2009-09-29 00:00:00.0"/>
    <s v="null"/>
    <s v="DF100243"/>
    <s v="PROFESOR TITULAR DE UNIVERSIDAD"/>
    <s v="R107"/>
    <x v="6"/>
    <n v="345"/>
    <s v="FILOLOGÍA INGLESA"/>
  </r>
  <r>
    <x v="4"/>
    <n v="16633495"/>
    <s v="FLE"/>
    <n v="280"/>
    <s v="280G"/>
    <s v="GRUPO-A"/>
    <s v="Lengua castellana en atención temprana"/>
    <s v="GG"/>
    <s v="GRUPO GRANDE"/>
    <s v="280G"/>
    <s v="GRUPO GRANDE DE Lengua castellana en atención temprana"/>
    <s v="GRUPO-A"/>
    <s v="Grupo Grande de Lengua castellana en atención temprana"/>
    <s v="1S"/>
    <n v="16633495"/>
    <s v="SERRANO"/>
    <s v="ROMERO"/>
    <s v="TAMARA"/>
    <s v="taserran"/>
    <s v="tamara.serrano@unirioja.es"/>
    <n v="3"/>
    <n v="3"/>
    <x v="1"/>
    <n v="536"/>
    <s v="PROFESOR INTERINO"/>
    <s v="P06"/>
    <s v="TIEMPO PARCIAL (6+6 HORAS)"/>
    <s v="2018-09-24 00:00:00.0"/>
    <s v="2019-09-14 00:00:00.0"/>
    <s v="PI101422"/>
    <s v="PROFESOR CONTRATADO INTERINO"/>
    <s v="R106"/>
    <x v="5"/>
    <n v="195"/>
    <s v="DIDÁCTICA DE LA LENGUA Y LA LITERATURA"/>
  </r>
  <r>
    <x v="4"/>
    <n v="50842132"/>
    <s v="FLE"/>
    <n v="280"/>
    <s v="280G"/>
    <s v="GRUPO-A"/>
    <s v="Lengua castellana en atención temprana"/>
    <s v="GG"/>
    <s v="GRUPO GRANDE"/>
    <s v="280G"/>
    <s v="GRUPO GRANDE DE Lengua castellana en atención temprana"/>
    <s v="GRUPO-A"/>
    <s v="Grupo Grande de Lengua castellana en atención temprana"/>
    <s v="1S"/>
    <n v="50842132"/>
    <s v="GAVELA"/>
    <s v="GARCÍA"/>
    <s v="DELIA DEL PILAR"/>
    <s v="degavela"/>
    <s v="delia.gavela@unirioja.es"/>
    <n v="0"/>
    <n v="0"/>
    <x v="0"/>
    <n v="504"/>
    <s v="PROFESOR TITULAR UNIVERSIDAD"/>
    <s v="C01"/>
    <s v="TIEMPO COMPLETO"/>
    <s v="2017-09-15 00:00:00.0"/>
    <s v="null"/>
    <s v="DF100302"/>
    <s v="PROFESOR TITULAR DE UNIVERSIDAD"/>
    <s v="R106"/>
    <x v="5"/>
    <n v="195"/>
    <s v="DIDÁCTICA DE LA LENGUA Y LA LITERATURA"/>
  </r>
  <r>
    <x v="4"/>
    <n v="16633495"/>
    <s v="FLE"/>
    <n v="280"/>
    <s v="280R"/>
    <s v="GRUPO-A1"/>
    <s v="Lengua castellana en atención temprana"/>
    <s v="GR"/>
    <s v="GRUPO REDUCIDO"/>
    <s v="280R"/>
    <s v="GRUPO REDUCIDO DE Lengua castellana en atención temprana"/>
    <s v="GRUPO-A1"/>
    <s v="Grupo Reducido de Lengua castellana en atención temprana"/>
    <s v="1S"/>
    <n v="16633495"/>
    <s v="SERRANO"/>
    <s v="ROMERO"/>
    <s v="TAMARA"/>
    <s v="taserran"/>
    <s v="tamara.serrano@unirioja.es"/>
    <n v="1.5"/>
    <n v="1.5"/>
    <x v="1"/>
    <n v="536"/>
    <s v="PROFESOR INTERINO"/>
    <s v="P06"/>
    <s v="TIEMPO PARCIAL (6+6 HORAS)"/>
    <s v="2018-09-24 00:00:00.0"/>
    <s v="2019-09-14 00:00:00.0"/>
    <s v="PI101422"/>
    <s v="PROFESOR CONTRATADO INTERINO"/>
    <s v="R106"/>
    <x v="5"/>
    <n v="195"/>
    <s v="DIDÁCTICA DE LA LENGUA Y LA LITERATURA"/>
  </r>
  <r>
    <x v="4"/>
    <n v="25147795"/>
    <s v="FLE"/>
    <n v="281"/>
    <s v="281G"/>
    <s v="GRUPO-A"/>
    <s v="Intervención motriz en educación infantil"/>
    <s v="GG"/>
    <s v="GRUPO GRANDE"/>
    <s v="281G"/>
    <s v="GRUPO GRANDE DE Intervención motriz en educación infantil"/>
    <s v="GRUPO-A"/>
    <s v="Grupo Grande de Intervención motriz en educación infantil"/>
    <s v="1S"/>
    <n v="25147795"/>
    <s v="GARGALLO"/>
    <s v="IBORT"/>
    <s v="MARÍA ESTHER"/>
    <s v="megarga"/>
    <s v="esther.gargallo@unirioja.es"/>
    <n v="3"/>
    <n v="3"/>
    <x v="0"/>
    <s v="A-0506"/>
    <s v="PROFESOR TITULAR DE ESCUELA UNIVERSITARI"/>
    <s v="01A"/>
    <s v="TIEMPO COMPLETO AMPLIADO"/>
    <s v="2012-09-01 00:00:00.0"/>
    <s v="null"/>
    <s v="DF100010"/>
    <s v="TITULAR DE ESCUELA UNIVERSITARIA"/>
    <s v="R115"/>
    <x v="2"/>
    <n v="187"/>
    <s v="DIDÁCTICA DE LA EXPRESIÓN CORPORAL"/>
  </r>
  <r>
    <x v="4"/>
    <n v="25147795"/>
    <s v="FLE"/>
    <n v="281"/>
    <s v="281R"/>
    <s v="GRUPO-A1"/>
    <s v="Intervención motriz en educación infantil"/>
    <s v="GR"/>
    <s v="GRUPO REDUCIDO"/>
    <s v="281R"/>
    <s v="GRUPO REDUCIDO DE Intervención motriz en educación infantil"/>
    <s v="GRUPO-A1"/>
    <s v="Grupo Reducido de Intervención motriz en educación infantil"/>
    <s v="1S"/>
    <n v="25147795"/>
    <s v="GARGALLO"/>
    <s v="IBORT"/>
    <s v="MARÍA ESTHER"/>
    <s v="megarga"/>
    <s v="esther.gargallo@unirioja.es"/>
    <n v="1.5"/>
    <n v="1.5"/>
    <x v="0"/>
    <s v="A-0506"/>
    <s v="PROFESOR TITULAR DE ESCUELA UNIVERSITARI"/>
    <s v="01A"/>
    <s v="TIEMPO COMPLETO AMPLIADO"/>
    <s v="2012-09-01 00:00:00.0"/>
    <s v="null"/>
    <s v="DF100010"/>
    <s v="TITULAR DE ESCUELA UNIVERSITARIA"/>
    <s v="R115"/>
    <x v="2"/>
    <n v="187"/>
    <s v="DIDÁCTICA DE LA EXPRESIÓN CORPORAL"/>
  </r>
  <r>
    <x v="4"/>
    <n v="16582446"/>
    <s v="FLE"/>
    <n v="282"/>
    <s v="282G"/>
    <s v="GRUPO-A"/>
    <s v="Intervención educativa especial"/>
    <s v="GG"/>
    <s v="GRUPO GRANDE"/>
    <s v="282G"/>
    <s v="GG de Intervención educativa especial"/>
    <s v="GRUPO-A"/>
    <s v="GG de Intervención educativa especial"/>
    <s v="1S"/>
    <n v="16582446"/>
    <s v="SÁENZ DE JUBERA"/>
    <s v="OCÓN"/>
    <s v="Mª. MAGDALENA"/>
    <s v="mmsaenzd"/>
    <s v="m-magdalena.saenz-de-jubera@unirioja.es"/>
    <n v="0"/>
    <n v="0"/>
    <x v="0"/>
    <n v="536"/>
    <s v="PROFESOR INTERINO"/>
    <s v="C01"/>
    <s v="TIEMPO COMPLETO"/>
    <s v="2013-09-16 00:00:00.0"/>
    <s v="null"/>
    <s v="PI100931"/>
    <s v="PROFESOR CONTRATADO INTERINO"/>
    <s v="R115"/>
    <x v="2"/>
    <n v="215"/>
    <s v="DIDÁCTICA Y ORGANIZACIÓN ESCOLAR"/>
  </r>
  <r>
    <x v="4"/>
    <n v="16611235"/>
    <s v="FLE"/>
    <n v="282"/>
    <s v="282G"/>
    <s v="GRUPO-A"/>
    <s v="Intervención educativa especial"/>
    <s v="GG"/>
    <s v="GRUPO GRANDE"/>
    <s v="282G"/>
    <s v="GG de Intervención educativa especial"/>
    <s v="GRUPO-A"/>
    <s v="GG de Intervención educativa especial"/>
    <s v="1S"/>
    <n v="16611235"/>
    <s v="FERNÁNDEZ"/>
    <s v="PASTOR"/>
    <s v="SERGIO"/>
    <s v="sefernp"/>
    <s v="sergio.fernandezp@unirioja.es"/>
    <n v="3"/>
    <n v="3"/>
    <x v="1"/>
    <n v="532"/>
    <s v="LABORAL DOCENTE-ASOCIADO"/>
    <s v="P06"/>
    <s v="TIEMPO PARCIAL (6+6 HORAS)"/>
    <s v="2017-09-15 00:00:00.0"/>
    <s v="2019-09-14 00:00:00.0"/>
    <s v="PI101293"/>
    <s v="PROFESOR ASOCIADO"/>
    <s v="R115"/>
    <x v="2"/>
    <n v="215"/>
    <s v="DIDÁCTICA Y ORGANIZACIÓN ESCOLAR"/>
  </r>
  <r>
    <x v="4"/>
    <n v="29032967"/>
    <s v="FLE"/>
    <n v="282"/>
    <s v="282R"/>
    <s v="GRUPO-A1"/>
    <s v="Intervención educativa especial"/>
    <s v="GR"/>
    <s v="GRUPO REDUCIDO"/>
    <s v="282R"/>
    <s v="GR de Intervención educativa especial"/>
    <s v="GRUPO-A1"/>
    <s v="GR de Intervención educativa especial"/>
    <s v="1S"/>
    <n v="29032967"/>
    <s v="SUBERVIOLA"/>
    <s v="OVEJAS"/>
    <s v="IRATXE"/>
    <s v="irsuberv"/>
    <s v="iratxe.suberviola@unirioja.es"/>
    <n v="1.5"/>
    <n v="1.5"/>
    <x v="0"/>
    <n v="532"/>
    <s v="LABORAL DOCENTE-ASOCIADO"/>
    <s v="P06"/>
    <s v="TIEMPO PARCIAL (6+6 HORAS)"/>
    <s v="2016-09-15 00:00:00.0"/>
    <s v="2019-09-14 00:00:00.0"/>
    <s v="PI101133"/>
    <s v="PROFESOR ASOCIADO"/>
    <s v="R115"/>
    <x v="2"/>
    <n v="215"/>
    <s v="DIDÁCTICA Y ORGANIZACIÓN ESCOLAR"/>
  </r>
  <r>
    <x v="4"/>
    <n v="16531888"/>
    <s v="FLE"/>
    <n v="283"/>
    <s v="283G"/>
    <s v="GRUPO-A"/>
    <s v="Instrumentos de detección del riesgo y secuelas en el desarrollo psicológico"/>
    <s v="GG"/>
    <s v="GRUPO GRANDE"/>
    <s v="283G"/>
    <s v="GG de Instrumentos de detección del riesgo y secuelas en el desarrollo psic"/>
    <s v="GRUPO-A"/>
    <s v="GG de Instrumentos de detección del riesgo y secuelas en el desarrollo psic"/>
    <s v="1S"/>
    <n v="16531888"/>
    <s v="VIANA"/>
    <s v="SÁENZ"/>
    <s v="LOURDES"/>
    <s v="loviana"/>
    <s v="lourdes.viana@unirioja.es"/>
    <n v="3"/>
    <n v="3"/>
    <x v="0"/>
    <n v="536"/>
    <s v="PROFESOR INTERINO"/>
    <s v="C01"/>
    <s v="TIEMPO COMPLETO"/>
    <s v="2018-09-17 00:00:00.0"/>
    <s v="null"/>
    <s v="PI101398"/>
    <s v="PROFESOR CONTRATADO INTERINO"/>
    <s v="R115"/>
    <x v="2"/>
    <n v="735"/>
    <s v="PSICOLOGÍA EVOLUTIVA Y DE LA EDUCACIÓN"/>
  </r>
  <r>
    <x v="4"/>
    <n v="42819023"/>
    <s v="FLE"/>
    <n v="283"/>
    <s v="283G"/>
    <s v="GRUPO-A"/>
    <s v="Instrumentos de detección del riesgo y secuelas en el desarrollo psicológico"/>
    <s v="GG"/>
    <s v="GRUPO GRANDE"/>
    <s v="283G"/>
    <s v="GG de Instrumentos de detección del riesgo y secuelas en el desarrollo psic"/>
    <s v="GRUPO-A"/>
    <s v="GG de Instrumentos de detección del riesgo y secuelas en el desarrollo psic"/>
    <s v="1S"/>
    <n v="42819023"/>
    <s v="URRACA"/>
    <s v="MARTÍNEZ"/>
    <s v="MARÍA LUZ"/>
    <s v="maurraca"/>
    <s v="maria-luz.urraca@unirioja.es"/>
    <n v="0"/>
    <n v="0"/>
    <x v="0"/>
    <n v="536"/>
    <s v="PROFESOR INTERINO"/>
    <s v="C01"/>
    <s v="TIEMPO COMPLETO"/>
    <s v="2012-09-01 00:00:00.0"/>
    <s v="null"/>
    <s v="PI100843"/>
    <s v="PROFESOR CONTRATADO INTERINO"/>
    <s v="R115"/>
    <x v="2"/>
    <n v="735"/>
    <s v="PSICOLOGÍA EVOLUTIVA Y DE LA EDUCACIÓN"/>
  </r>
  <r>
    <x v="4"/>
    <n v="16531888"/>
    <s v="FLE"/>
    <n v="283"/>
    <s v="283R"/>
    <s v="GRUPO-A1"/>
    <s v="Instrumentos de detección del riesgo y secuelas en el desarrollo psicológico"/>
    <s v="GR"/>
    <s v="GRUPO REDUCIDO"/>
    <s v="283R"/>
    <s v="Gr de Instrumentos de detección del riesgo y secuelas en el desarrollo psic"/>
    <s v="GRUPO-A1"/>
    <s v="GR de Instrumentos de detección del riesgo y secuelas en el desarrollo psic"/>
    <s v="1S"/>
    <n v="16531888"/>
    <s v="VIANA"/>
    <s v="SÁENZ"/>
    <s v="LOURDES"/>
    <s v="loviana"/>
    <s v="lourdes.viana@unirioja.es"/>
    <n v="1.5"/>
    <n v="1.5"/>
    <x v="0"/>
    <n v="536"/>
    <s v="PROFESOR INTERINO"/>
    <s v="C01"/>
    <s v="TIEMPO COMPLETO"/>
    <s v="2018-09-17 00:00:00.0"/>
    <s v="null"/>
    <s v="PI101398"/>
    <s v="PROFESOR CONTRATADO INTERINO"/>
    <s v="R115"/>
    <x v="2"/>
    <n v="735"/>
    <s v="PSICOLOGÍA EVOLUTIVA Y DE LA EDUCACIÓN"/>
  </r>
  <r>
    <x v="4"/>
    <n v="31618249"/>
    <s v="FLE"/>
    <n v="284"/>
    <s v="284G"/>
    <s v="GRUPO-A"/>
    <s v="Educación ambiental"/>
    <s v="GG"/>
    <s v="GRUPO GRANDE"/>
    <s v="284G"/>
    <s v="GG de Educación ambiental"/>
    <s v="GRUPO-A"/>
    <s v="GG de Educación ambiental"/>
    <s v="1S"/>
    <n v="31618249"/>
    <s v="ANDRADES"/>
    <s v="RODRÍGUEZ"/>
    <s v="MARÍA SOLEDAD"/>
    <s v="mandrade"/>
    <s v="marisol.andrades@unirioja.es"/>
    <n v="3"/>
    <n v="3"/>
    <x v="0"/>
    <n v="504"/>
    <s v="PROFESOR TITULAR UNIVERSIDAD"/>
    <s v="01R"/>
    <s v="TIEMPO COMPLETO REDUCIDO"/>
    <s v="2018-09-17 00:00:00.0"/>
    <s v="null"/>
    <s v="DF3164"/>
    <s v="TITULAR DE ESCUELAS UNIVERSITARIAS"/>
    <s v="R101"/>
    <x v="4"/>
    <n v="705"/>
    <s v="PRODUCCIÓN VEGETAL"/>
  </r>
  <r>
    <x v="4"/>
    <n v="31618249"/>
    <s v="FLE"/>
    <n v="284"/>
    <s v="284R"/>
    <s v="GRUPO-A1"/>
    <s v="Educación ambiental"/>
    <s v="GR"/>
    <s v="GRUPO REDUCIDO"/>
    <s v="284R"/>
    <s v="GR de Educación ambiental"/>
    <s v="GRUPO-A1"/>
    <s v="GR de Educación ambiental"/>
    <s v="1S"/>
    <n v="31618249"/>
    <s v="ANDRADES"/>
    <s v="RODRÍGUEZ"/>
    <s v="MARÍA SOLEDAD"/>
    <s v="mandrade"/>
    <s v="marisol.andrades@unirioja.es"/>
    <n v="1.5"/>
    <n v="1.5"/>
    <x v="0"/>
    <n v="504"/>
    <s v="PROFESOR TITULAR UNIVERSIDAD"/>
    <s v="01R"/>
    <s v="TIEMPO COMPLETO REDUCIDO"/>
    <s v="2018-09-17 00:00:00.0"/>
    <s v="null"/>
    <s v="DF3164"/>
    <s v="TITULAR DE ESCUELAS UNIVERSITARIAS"/>
    <s v="R101"/>
    <x v="4"/>
    <n v="705"/>
    <s v="PRODUCCIÓN VEGETAL"/>
  </r>
  <r>
    <x v="4"/>
    <n v="16527579"/>
    <s v="FLE"/>
    <n v="285"/>
    <s v="285G"/>
    <s v="GRUPO-A"/>
    <s v="Aprendizaje de las ciencias sociales"/>
    <s v="GG"/>
    <s v="GRUPO GRANDE"/>
    <s v="285G"/>
    <s v="GG de Aprendizaje de las ciencias sociales"/>
    <s v="GRUPO-A"/>
    <s v="GG de Aprendizaje de las ciencias sociales"/>
    <s v="1S"/>
    <n v="16527579"/>
    <s v="GIL-DÍEZ"/>
    <s v="USANDIZAGA"/>
    <s v="IGNACIO"/>
    <s v="iggildie"/>
    <s v="ignacio.gil-diez@unirioja.es"/>
    <n v="0"/>
    <n v="0"/>
    <x v="0"/>
    <n v="504"/>
    <s v="PROFESOR TITULAR UNIVERSIDAD"/>
    <s v="C01"/>
    <s v="TIEMPO COMPLETO"/>
    <s v="2016-11-12 00:00:00.0"/>
    <s v="null"/>
    <s v="DF100293"/>
    <s v="PROFESOR TITULAR DE UNIVERSIDAD"/>
    <s v="R115"/>
    <x v="2"/>
    <n v="210"/>
    <s v="DIDÁCTICA DE LAS CIENCIAS SOCIALES"/>
  </r>
  <r>
    <x v="4"/>
    <n v="16582369"/>
    <s v="FLE"/>
    <n v="285"/>
    <s v="285G"/>
    <s v="GRUPO-A"/>
    <s v="Aprendizaje de las ciencias sociales"/>
    <s v="GG"/>
    <s v="GRUPO GRANDE"/>
    <s v="285G"/>
    <s v="GG de Aprendizaje de las ciencias sociales"/>
    <s v="GRUPO-A"/>
    <s v="GG de Aprendizaje de las ciencias sociales"/>
    <s v="1S"/>
    <n v="16582369"/>
    <s v="TÉLLEZ"/>
    <s v="ALARCIA"/>
    <s v="DIEGO"/>
    <s v="dietellalar"/>
    <s v="diego.tellez@unirioja.es"/>
    <n v="3"/>
    <n v="3"/>
    <x v="0"/>
    <n v="534"/>
    <s v="CONTRATADO DOCTOR -TIPO 1"/>
    <s v="C01"/>
    <s v="TIEMPO COMPLETO"/>
    <s v="2018-11-30 00:00:00.0"/>
    <s v="null"/>
    <s v="PI101428"/>
    <s v="PROFESOR CONTRATADO DOCTOR"/>
    <s v="R115"/>
    <x v="2"/>
    <n v="210"/>
    <s v="DIDÁCTICA DE LAS CIENCIAS SOCIALES"/>
  </r>
  <r>
    <x v="4"/>
    <n v="16582369"/>
    <s v="FLE"/>
    <n v="285"/>
    <s v="285R"/>
    <s v="GRUPO-A1"/>
    <s v="Aprendizaje de las ciencias sociales"/>
    <s v="GR"/>
    <s v="GRUPO REDUCIDO"/>
    <s v="285R"/>
    <s v="GR de Aprendizaje de las ciencias sociales"/>
    <s v="GRUPO-A1"/>
    <s v="GR de Aprendizaje de las ciencias sociales"/>
    <s v="1S"/>
    <n v="16582369"/>
    <s v="TÉLLEZ"/>
    <s v="ALARCIA"/>
    <s v="DIEGO"/>
    <s v="dietellalar"/>
    <s v="diego.tellez@unirioja.es"/>
    <n v="1.5"/>
    <n v="1.5"/>
    <x v="0"/>
    <n v="534"/>
    <s v="CONTRATADO DOCTOR -TIPO 1"/>
    <s v="C01"/>
    <s v="TIEMPO COMPLETO"/>
    <s v="2018-11-30 00:00:00.0"/>
    <s v="null"/>
    <s v="PI101428"/>
    <s v="PROFESOR CONTRATADO DOCTOR"/>
    <s v="R115"/>
    <x v="2"/>
    <n v="210"/>
    <s v="DIDÁCTICA DE LAS CIENCIAS SOCIALES"/>
  </r>
  <r>
    <x v="4"/>
    <n v="42057900"/>
    <s v="FLE"/>
    <n v="286"/>
    <s v="286G"/>
    <s v="GRUPO-A"/>
    <s v="Estadística aplicada a las ciencias de la educación"/>
    <s v="GG"/>
    <s v="GRUPO GRANDE"/>
    <s v="286G"/>
    <s v="GRUPO GRANDE DE Estadística aplicada a las ciencias de la educación"/>
    <s v="GRUPO-A"/>
    <s v="Grupo Grande de Estadística aplicada a las ciencias de la educación"/>
    <s v="1S"/>
    <n v="42057900"/>
    <s v="HERNÁNDEZ"/>
    <s v="MARTÍN"/>
    <s v="ZENAIDA"/>
    <s v="zehernan"/>
    <s v="zenaida.hernandez@unirioja.es"/>
    <n v="3"/>
    <n v="3"/>
    <x v="1"/>
    <n v="506"/>
    <s v="PROFESOR TITULAR DE ESCUELA UNIVERSITARI"/>
    <s v="01A"/>
    <s v="TIEMPO COMPLETO AMPLIADO"/>
    <s v="2012-09-01 00:00:00.0"/>
    <s v="null"/>
    <s v="DF32193"/>
    <s v="TITULAR DE ESCUELAS UNIVERSITARIAS"/>
    <s v="R111"/>
    <x v="7"/>
    <n v="265"/>
    <s v="ESTADÍSTICA E INVESTIGACIÓN OPERATIVA"/>
  </r>
  <r>
    <x v="4"/>
    <n v="42057900"/>
    <s v="FLE"/>
    <n v="286"/>
    <s v="286R"/>
    <s v="GRUPO-A1"/>
    <s v="Estadística aplicada a las ciencias de la educación"/>
    <s v="GR"/>
    <s v="GRUPO REDUCIDO"/>
    <s v="286R"/>
    <s v="GRUPO REDUCIDO DE Estadística aplicada a las ciencias de la educación"/>
    <s v="GRUPO-A1"/>
    <s v="Grupo Reducido de Estadística aplicada a las ciencias de la educación"/>
    <s v="1S"/>
    <n v="42057900"/>
    <s v="HERNÁNDEZ"/>
    <s v="MARTÍN"/>
    <s v="ZENAIDA"/>
    <s v="zehernan"/>
    <s v="zenaida.hernandez@unirioja.es"/>
    <n v="1.5"/>
    <n v="1.5"/>
    <x v="1"/>
    <n v="506"/>
    <s v="PROFESOR TITULAR DE ESCUELA UNIVERSITARI"/>
    <s v="01A"/>
    <s v="TIEMPO COMPLETO AMPLIADO"/>
    <s v="2012-09-01 00:00:00.0"/>
    <s v="null"/>
    <s v="DF32193"/>
    <s v="TITULAR DE ESCUELAS UNIVERSITARIAS"/>
    <s v="R111"/>
    <x v="7"/>
    <n v="265"/>
    <s v="ESTADÍSTICA E INVESTIGACIÓN OPERATIVA"/>
  </r>
  <r>
    <x v="4"/>
    <n v="16556358"/>
    <s v="FLE"/>
    <n v="287"/>
    <s v="287G"/>
    <s v="GRUPO-A"/>
    <s v="Lengua castellana y lecto-escritura para maestros en educación infantil"/>
    <s v="GG"/>
    <s v="GRUPO GRANDE"/>
    <s v="287G"/>
    <s v="GG de Lengua castellana y lecto-escritura para maestros en educación infant"/>
    <s v="GRUPO-A"/>
    <s v="GG de Lengua castellana y lecto-escritura para maestros en educación infant"/>
    <s v="1S"/>
    <n v="16556358"/>
    <s v="SILVESTRE"/>
    <s v="SALAS"/>
    <s v="MARÍA DEL SOL"/>
    <s v="masilves"/>
    <s v="marysol.silvestre@unirioja.es"/>
    <n v="3"/>
    <n v="3"/>
    <x v="1"/>
    <n v="536"/>
    <s v="PROFESOR INTERINO"/>
    <s v="C01"/>
    <s v="TIEMPO COMPLETO"/>
    <s v="2013-09-16 00:00:00.0"/>
    <s v="null"/>
    <s v="PI100910"/>
    <s v="PROFESOR CONTRATADO INTERINO"/>
    <s v="R106"/>
    <x v="5"/>
    <n v="195"/>
    <s v="DIDÁCTICA DE LA LENGUA Y LA LITERATURA"/>
  </r>
  <r>
    <x v="4"/>
    <n v="16556358"/>
    <s v="FLE"/>
    <n v="287"/>
    <s v="287R"/>
    <s v="GRUPO-A1"/>
    <s v="Lengua castellana y lecto-escritura para maestros en educación infantil"/>
    <s v="GR"/>
    <s v="GRUPO REDUCIDO"/>
    <s v="287R"/>
    <s v="GR de Lengua castellana y lecto-escritura para maestros en educación infant"/>
    <s v="GRUPO-A1"/>
    <s v="GR de Lengua castellana y lecto-escritura para maestros en educación infant"/>
    <s v="1S"/>
    <n v="16556358"/>
    <s v="SILVESTRE"/>
    <s v="SALAS"/>
    <s v="MARÍA DEL SOL"/>
    <s v="masilves"/>
    <s v="marysol.silvestre@unirioja.es"/>
    <n v="1.5"/>
    <n v="1.5"/>
    <x v="1"/>
    <n v="536"/>
    <s v="PROFESOR INTERINO"/>
    <s v="C01"/>
    <s v="TIEMPO COMPLETO"/>
    <s v="2013-09-16 00:00:00.0"/>
    <s v="null"/>
    <s v="PI100910"/>
    <s v="PROFESOR CONTRATADO INTERINO"/>
    <s v="R106"/>
    <x v="5"/>
    <n v="195"/>
    <s v="DIDÁCTICA DE LA LENGUA Y LA LITERATURA"/>
  </r>
  <r>
    <x v="4"/>
    <n v="12745547"/>
    <s v="FLE"/>
    <n v="288"/>
    <s v="288G"/>
    <s v="GRUPO-A"/>
    <s v="Taller de desarrollo con la música en la etapa 0-6 años"/>
    <s v="GG"/>
    <s v="GRUPO GRANDE"/>
    <s v="288G"/>
    <s v="GG de Taller de desarrollo con la música en la etapa 0-6 años"/>
    <s v="GRUPO-A"/>
    <s v="GG de Taller de desarrollo con la música en la etapa 0-6 años"/>
    <s v="1S"/>
    <n v="12745547"/>
    <s v="CAMACHO"/>
    <s v="SÁNCHEZ"/>
    <s v="MARÍA DEL PILAR"/>
    <s v="picamach"/>
    <s v="pilar.camacho@unirioja.es"/>
    <n v="3"/>
    <n v="3"/>
    <x v="1"/>
    <n v="504"/>
    <s v="PROFESOR TITULAR UNIVERSIDAD"/>
    <s v="01A"/>
    <s v="TIEMPO COMPLETO AMPLIADO"/>
    <s v="2012-09-01 00:00:00.0"/>
    <s v="null"/>
    <s v="DF100099"/>
    <s v="PROFESORES TITULARES DE UNIVERSIDAD"/>
    <s v="R115"/>
    <x v="2"/>
    <n v="189"/>
    <s v="DIDÁCTICA DE LA EXPRESIÓN MUSICAL"/>
  </r>
  <r>
    <x v="4"/>
    <n v="12745547"/>
    <s v="FLE"/>
    <n v="288"/>
    <s v="288R"/>
    <s v="GRUPO-A1"/>
    <s v="Taller de desarrollo con la música en la etapa 0-6 años"/>
    <s v="GR"/>
    <s v="GRUPO REDUCIDO"/>
    <s v="288R"/>
    <s v="Gr de Taller de desarrollo con la música en la etapa 0-6 años"/>
    <s v="GRUPO-A1"/>
    <s v="GR de Taller de desarrollo con la música en la etapa 0-6 años"/>
    <s v="1S"/>
    <n v="12745547"/>
    <s v="CAMACHO"/>
    <s v="SÁNCHEZ"/>
    <s v="MARÍA DEL PILAR"/>
    <s v="picamach"/>
    <s v="pilar.camacho@unirioja.es"/>
    <n v="1.5"/>
    <n v="1.5"/>
    <x v="1"/>
    <n v="504"/>
    <s v="PROFESOR TITULAR UNIVERSIDAD"/>
    <s v="01A"/>
    <s v="TIEMPO COMPLETO AMPLIADO"/>
    <s v="2012-09-01 00:00:00.0"/>
    <s v="null"/>
    <s v="DF100099"/>
    <s v="PROFESORES TITULARES DE UNIVERSIDAD"/>
    <s v="R115"/>
    <x v="2"/>
    <n v="189"/>
    <s v="DIDÁCTICA DE LA EXPRESIÓN MUSICAL"/>
  </r>
  <r>
    <x v="4"/>
    <n v="16268560"/>
    <s v="FLE"/>
    <n v="289"/>
    <s v="289G"/>
    <s v="GRUPO-A"/>
    <s v="Taller de expresión plástica para educación infantil"/>
    <s v="GG"/>
    <s v="GRUPO GRANDE"/>
    <s v="289G"/>
    <s v="GRUPO GRANDE DE Taller de expresión plástica para educación infantil"/>
    <s v="GRUPO-A"/>
    <s v="Grupo Grande de Taller de expresión plástica para educación infantil"/>
    <s v="1S"/>
    <n v="16268560"/>
    <s v="TEJADA"/>
    <s v="SÁNCHEZ"/>
    <s v="Mª SORAYA"/>
    <s v="matejas"/>
    <s v="soraya.tejada@unirioja.es"/>
    <n v="0"/>
    <n v="0"/>
    <x v="0"/>
    <n v="536"/>
    <s v="PROFESOR INTERINO"/>
    <s v="C01"/>
    <s v="TIEMPO COMPLETO"/>
    <s v="2013-09-16 00:00:00.0"/>
    <s v="null"/>
    <s v="PI100929"/>
    <s v="PROFESOR CONTRATADO INTERINO"/>
    <s v="R115"/>
    <x v="2"/>
    <n v="193"/>
    <s v="DIDÁCTICA DE LA EXPRESIÓN PLÁSTICA"/>
  </r>
  <r>
    <x v="4"/>
    <n v="16574106"/>
    <s v="FLE"/>
    <n v="289"/>
    <s v="289G"/>
    <s v="GRUPO-A"/>
    <s v="Taller de expresión plástica para educación infantil"/>
    <s v="GG"/>
    <s v="GRUPO GRANDE"/>
    <s v="289G"/>
    <s v="GRUPO GRANDE DE Taller de expresión plástica para educación infantil"/>
    <s v="GRUPO-A"/>
    <s v="Grupo Grande de Taller de expresión plástica para educación infantil"/>
    <s v="1S"/>
    <n v="16574106"/>
    <s v="BOBADILLA"/>
    <s v="RUIZ"/>
    <s v="M.ª CONCEPCIÓN"/>
    <s v="mcbobadi"/>
    <s v="m-concepcion.bobadilla@unirioja.es"/>
    <n v="3"/>
    <n v="3"/>
    <x v="1"/>
    <n v="532"/>
    <s v="LABORAL DOCENTE-ASOCIADO"/>
    <s v="P06"/>
    <s v="TIEMPO PARCIAL (6+6 HORAS)"/>
    <s v="2017-09-15 00:00:00.0"/>
    <s v="2019-09-14 00:00:00.0"/>
    <s v="PI101289"/>
    <s v="PROFESOR ASOCIADO"/>
    <s v="R115"/>
    <x v="2"/>
    <n v="185"/>
    <s v="DIBUJO"/>
  </r>
  <r>
    <x v="4"/>
    <n v="16574106"/>
    <s v="FLE"/>
    <n v="289"/>
    <s v="289R"/>
    <s v="GRUPO-A1"/>
    <s v="Taller de expresión plástica para educación infantil"/>
    <s v="GR"/>
    <s v="GRUPO REDUCIDO"/>
    <s v="289R"/>
    <s v="GRUPO REDUCIDO DE Taller de expresión plástica para educación infantil"/>
    <s v="GRUPO-A1"/>
    <s v="Grupo Reducido de Taller de expresión plástica para educación infantil"/>
    <s v="1S"/>
    <n v="16574106"/>
    <s v="BOBADILLA"/>
    <s v="RUIZ"/>
    <s v="M.ª CONCEPCIÓN"/>
    <s v="mcbobadi"/>
    <s v="m-concepcion.bobadilla@unirioja.es"/>
    <n v="1.5"/>
    <n v="1.5"/>
    <x v="1"/>
    <n v="532"/>
    <s v="LABORAL DOCENTE-ASOCIADO"/>
    <s v="P06"/>
    <s v="TIEMPO PARCIAL (6+6 HORAS)"/>
    <s v="2017-09-15 00:00:00.0"/>
    <s v="2019-09-14 00:00:00.0"/>
    <s v="PI101289"/>
    <s v="PROFESOR ASOCIADO"/>
    <s v="R115"/>
    <x v="2"/>
    <n v="185"/>
    <s v="DIBUJO"/>
  </r>
  <r>
    <x v="4"/>
    <n v="16514966"/>
    <s v="FLE"/>
    <n v="290"/>
    <s v="290G"/>
    <s v="GRUPO-A"/>
    <s v="Lenguaje corporal y juego motor en educación infantil"/>
    <s v="GG"/>
    <s v="GRUPO GRANDE"/>
    <s v="290G"/>
    <s v="GRUPO GRANDE DE Lenguaje corporal y juego motor en educación infantil"/>
    <s v="GRUPO-A"/>
    <s v="Grupo Grande de Lenguaje corporal y juego motor en educación infantil"/>
    <s v="1S"/>
    <n v="16514966"/>
    <s v="PONCE DE LEÓN"/>
    <s v="ELIZONDO"/>
    <s v="ANA MARÍA"/>
    <s v="anaponel"/>
    <s v="ana.ponce@unirioja.es"/>
    <n v="2"/>
    <n v="2"/>
    <x v="0"/>
    <n v="500"/>
    <s v="CATEDRATICO DE UNIVERSIDAD"/>
    <s v="C01"/>
    <s v="TIEMPO COMPLETO"/>
    <s v="2016-04-15 00:00:00.0"/>
    <s v="null"/>
    <s v="DF100330"/>
    <s v="CATEDRÁTICO DE UNIVERSIDAD"/>
    <s v="R115"/>
    <x v="2"/>
    <n v="187"/>
    <s v="DIDÁCTICA DE LA EXPRESIÓN CORPORAL"/>
  </r>
  <r>
    <x v="4"/>
    <n v="16582228"/>
    <s v="FLE"/>
    <n v="290"/>
    <s v="290G"/>
    <s v="GRUPO-A"/>
    <s v="Lenguaje corporal y juego motor en educación infantil"/>
    <s v="GG"/>
    <s v="GRUPO GRANDE"/>
    <s v="290G"/>
    <s v="GRUPO GRANDE DE Lenguaje corporal y juego motor en educación infantil"/>
    <s v="GRUPO-A"/>
    <s v="Grupo Grande de Lenguaje corporal y juego motor en educación infantil"/>
    <s v="1S"/>
    <n v="16582228"/>
    <s v="SANZ"/>
    <s v="ARAZURI"/>
    <s v="EVA"/>
    <s v="evsanz"/>
    <s v="eva.sanz@unirioja.es"/>
    <n v="1"/>
    <n v="1"/>
    <x v="0"/>
    <n v="504"/>
    <s v="PROFESOR TITULAR UNIVERSIDAD"/>
    <s v="C01"/>
    <s v="TIEMPO COMPLETO"/>
    <s v="2017-12-22 00:00:00.0"/>
    <s v="null"/>
    <s v="DF31343"/>
    <s v="PROFESOR TITULAR DE UNIVERSIDAD"/>
    <s v="R115"/>
    <x v="2"/>
    <n v="187"/>
    <s v="DIDÁCTICA DE LA EXPRESIÓN CORPORAL"/>
  </r>
  <r>
    <x v="4"/>
    <n v="16514966"/>
    <s v="FLE"/>
    <n v="290"/>
    <s v="290R"/>
    <s v="GRUPO-A1"/>
    <s v="Lenguaje corporal y juego motor en educación infantil"/>
    <s v="GR"/>
    <s v="GRUPO REDUCIDO"/>
    <s v="290R"/>
    <s v="GRUPO REDUCIDO DE Lenguaje corporal y juego motor en educación infantil"/>
    <s v="GRUPO-A1"/>
    <s v="Grupo Reducido de Lenguaje corporal y juego motor en educación infantil"/>
    <s v="1S"/>
    <n v="16514966"/>
    <s v="PONCE DE LEÓN"/>
    <s v="ELIZONDO"/>
    <s v="ANA MARÍA"/>
    <s v="anaponel"/>
    <s v="ana.ponce@unirioja.es"/>
    <n v="1.5"/>
    <n v="1.5"/>
    <x v="0"/>
    <n v="500"/>
    <s v="CATEDRATICO DE UNIVERSIDAD"/>
    <s v="C01"/>
    <s v="TIEMPO COMPLETO"/>
    <s v="2016-04-15 00:00:00.0"/>
    <s v="null"/>
    <s v="DF100330"/>
    <s v="CATEDRÁTICO DE UNIVERSIDAD"/>
    <s v="R115"/>
    <x v="2"/>
    <n v="187"/>
    <s v="DIDÁCTICA DE LA EXPRESIÓN CORPORAL"/>
  </r>
  <r>
    <x v="4"/>
    <n v="2531198"/>
    <s v="FLE"/>
    <n v="291"/>
    <s v="291G"/>
    <s v="GRUPO-A"/>
    <s v="Trabajo fin de grado en Educación Infantil"/>
    <s v="GG"/>
    <s v="GRUPO GRANDE"/>
    <s v="291G"/>
    <s v="TRABAJO FIN DE GRADO"/>
    <s v="GRUPO-A"/>
    <s v="TRABAJO FIN DE GRADO"/>
    <s v="I"/>
    <n v="2531198"/>
    <s v="DE VICENTE"/>
    <s v="CLEMENTE"/>
    <s v="MARÍA PALOMA"/>
    <s v="madevice"/>
    <s v="paloma.devicente@unirioja.es"/>
    <n v="1.2"/>
    <n v="1.2"/>
    <x v="1"/>
    <n v="532"/>
    <s v="LABORAL DOCENTE-ASOCIADO"/>
    <s v="P06"/>
    <s v="TIEMPO PARCIAL (6+6 HORAS)"/>
    <s v="2018-09-27 00:00:00.0"/>
    <s v="2019-09-14 00:00:00.0"/>
    <s v="PI101431"/>
    <s v="PROFESOR ASOCIADO"/>
    <s v="R115"/>
    <x v="2"/>
    <n v="735"/>
    <s v="PSICOLOGÍA EVOLUTIVA Y DE LA EDUCACIÓN"/>
  </r>
  <r>
    <x v="4"/>
    <n v="7017598"/>
    <s v="FLE"/>
    <n v="291"/>
    <s v="291G"/>
    <s v="GRUPO-A"/>
    <s v="Trabajo fin de grado en Educación Infantil"/>
    <s v="GG"/>
    <s v="GRUPO GRANDE"/>
    <s v="291G"/>
    <s v="TRABAJO FIN DE GRADO"/>
    <s v="GRUPO-A"/>
    <s v="TRABAJO FIN DE GRADO"/>
    <s v="I"/>
    <n v="7017598"/>
    <s v="ALONSO"/>
    <s v="RUIZ"/>
    <s v="ROSA ANA"/>
    <s v="roalonr"/>
    <s v="rosa-ana.alonso@unirioja.es"/>
    <n v="0.3"/>
    <n v="0.3"/>
    <x v="0"/>
    <n v="536"/>
    <s v="PROFESOR INTERINO"/>
    <s v="C01"/>
    <s v="TIEMPO COMPLETO"/>
    <s v="2015-09-15 00:00:00.0"/>
    <s v="null"/>
    <s v="PI101053"/>
    <s v="PROFESOR CONTRATADO INTERINO"/>
    <s v="R115"/>
    <x v="2"/>
    <n v="215"/>
    <s v="DIDÁCTICA Y ORGANIZACIÓN ESCOLAR"/>
  </r>
  <r>
    <x v="4"/>
    <n v="12745547"/>
    <s v="FLE"/>
    <n v="291"/>
    <s v="291G"/>
    <s v="GRUPO-A"/>
    <s v="Trabajo fin de grado en Educación Infantil"/>
    <s v="GG"/>
    <s v="GRUPO GRANDE"/>
    <s v="291G"/>
    <s v="TRABAJO FIN DE GRADO"/>
    <s v="GRUPO-A"/>
    <s v="TRABAJO FIN DE GRADO"/>
    <s v="I"/>
    <n v="12745547"/>
    <s v="CAMACHO"/>
    <s v="SÁNCHEZ"/>
    <s v="MARÍA DEL PILAR"/>
    <s v="picamach"/>
    <s v="pilar.camacho@unirioja.es"/>
    <n v="0.6"/>
    <n v="0.6"/>
    <x v="1"/>
    <n v="504"/>
    <s v="PROFESOR TITULAR UNIVERSIDAD"/>
    <s v="01A"/>
    <s v="TIEMPO COMPLETO AMPLIADO"/>
    <s v="2012-09-01 00:00:00.0"/>
    <s v="null"/>
    <s v="DF100099"/>
    <s v="PROFESORES TITULARES DE UNIVERSIDAD"/>
    <s v="R115"/>
    <x v="2"/>
    <n v="189"/>
    <s v="DIDÁCTICA DE LA EXPRESIÓN MUSICAL"/>
  </r>
  <r>
    <x v="4"/>
    <n v="15849077"/>
    <s v="FLE"/>
    <n v="291"/>
    <s v="291G"/>
    <s v="GRUPO-A"/>
    <s v="Trabajo fin de grado en Educación Infantil"/>
    <s v="GG"/>
    <s v="GRUPO GRANDE"/>
    <s v="291G"/>
    <s v="TRABAJO FIN DE GRADO"/>
    <s v="GRUPO-A"/>
    <s v="TRABAJO FIN DE GRADO"/>
    <s v="I"/>
    <n v="15849077"/>
    <s v="SANTIAGO"/>
    <s v="CAMPIÓN"/>
    <s v="RAÚL"/>
    <s v="rasantia"/>
    <s v="raul.santiago@unirioja.es"/>
    <n v="1.2"/>
    <n v="1.2"/>
    <x v="0"/>
    <s v="A-0504"/>
    <s v="PROFESOR TITULAR UNIVERSIDAD"/>
    <s v="C01"/>
    <s v="TIEMPO COMPLETO"/>
    <s v="2010-09-01 00:00:00.0"/>
    <s v="null"/>
    <s v="DF100267"/>
    <s v="PROFESOR TITULAR INTERINO"/>
    <s v="R115"/>
    <x v="2"/>
    <n v="215"/>
    <s v="DIDÁCTICA Y ORGANIZACIÓN ESCOLAR"/>
  </r>
  <r>
    <x v="4"/>
    <n v="16509812"/>
    <s v="FLE"/>
    <n v="291"/>
    <s v="291G"/>
    <s v="GRUPO-A"/>
    <s v="Trabajo fin de grado en Educación Infantil"/>
    <s v="GG"/>
    <s v="GRUPO GRANDE"/>
    <s v="291G"/>
    <s v="TRABAJO FIN DE GRADO"/>
    <s v="GRUPO-A"/>
    <s v="TRABAJO FIN DE GRADO"/>
    <s v="I"/>
    <n v="16509812"/>
    <s v="LOZA"/>
    <s v="OLAVE"/>
    <s v="EDMUNDO"/>
    <s v="edloza"/>
    <s v="edmundo.loza@unirioja.es"/>
    <n v="0.3"/>
    <n v="0.3"/>
    <x v="0"/>
    <n v="504"/>
    <s v="PROFESOR TITULAR UNIVERSIDAD"/>
    <s v="01A"/>
    <s v="TIEMPO COMPLETO AMPLIADO"/>
    <s v="2012-09-01 00:00:00.0"/>
    <s v="null"/>
    <s v="DF31336"/>
    <s v="TITULAR DE UNIVERSIDAD"/>
    <s v="R115"/>
    <x v="2"/>
    <n v="187"/>
    <s v="DIDÁCTICA DE LA EXPRESIÓN CORPORAL"/>
  </r>
  <r>
    <x v="4"/>
    <n v="16511992"/>
    <s v="FLE"/>
    <n v="291"/>
    <s v="291G"/>
    <s v="GRUPO-A"/>
    <s v="Trabajo fin de grado en Educación Infantil"/>
    <s v="GG"/>
    <s v="GRUPO GRANDE"/>
    <s v="291G"/>
    <s v="TRABAJO FIN DE GRADO"/>
    <s v="GRUPO-A"/>
    <s v="TRABAJO FIN DE GRADO"/>
    <s v="I"/>
    <n v="16511992"/>
    <s v="EXTREMIANA"/>
    <s v="ALDANA"/>
    <s v="JOSÉ IGNACIO"/>
    <s v="jextremi"/>
    <s v="jextremi@unirioja.es"/>
    <n v="0.3"/>
    <n v="0.3"/>
    <x v="0"/>
    <n v="504"/>
    <s v="PROFESOR TITULAR UNIVERSIDAD"/>
    <s v="01A"/>
    <s v="TIEMPO COMPLETO AMPLIADO"/>
    <s v="2012-09-01 00:00:00.0"/>
    <s v="null"/>
    <s v="DF32214"/>
    <s v="TITULAR DE UNIVERSIDAD"/>
    <s v="R111"/>
    <x v="7"/>
    <n v="440"/>
    <s v="GEOMETRÍA Y TOPOLOGÍA"/>
  </r>
  <r>
    <x v="4"/>
    <n v="16512032"/>
    <s v="FLE"/>
    <n v="291"/>
    <s v="291G"/>
    <s v="GRUPO-A"/>
    <s v="Trabajo fin de grado en Educación Infantil"/>
    <s v="GG"/>
    <s v="GRUPO GRANDE"/>
    <s v="291G"/>
    <s v="TRABAJO FIN DE GRADO"/>
    <s v="GRUPO-A"/>
    <s v="TRABAJO FIN DE GRADO"/>
    <s v="I"/>
    <n v="16512032"/>
    <s v="TORRES"/>
    <s v="RUIZ"/>
    <s v="MARÍA DEL MAR"/>
    <s v="matorrr"/>
    <s v="maria-mar.torres@unirioja.es"/>
    <n v="0.3"/>
    <n v="0.3"/>
    <x v="1"/>
    <n v="532"/>
    <s v="LABORAL DOCENTE-ASOCIADO"/>
    <s v="P05"/>
    <s v="TIEMPO PARCIAL (5+5 HORAS)"/>
    <s v="2017-09-15 00:00:00.0"/>
    <s v="2019-09-14 00:00:00.0"/>
    <s v="PI101245"/>
    <s v="PROFESOR ASOCIADO"/>
    <s v="R106"/>
    <x v="5"/>
    <n v="195"/>
    <s v="DIDÁCTICA DE LA LENGUA Y LA LITERATURA"/>
  </r>
  <r>
    <x v="4"/>
    <n v="16514966"/>
    <s v="FLE"/>
    <n v="291"/>
    <s v="291G"/>
    <s v="GRUPO-A"/>
    <s v="Trabajo fin de grado en Educación Infantil"/>
    <s v="GG"/>
    <s v="GRUPO GRANDE"/>
    <s v="291G"/>
    <s v="TRABAJO FIN DE GRADO"/>
    <s v="GRUPO-A"/>
    <s v="TRABAJO FIN DE GRADO"/>
    <s v="I"/>
    <n v="16514966"/>
    <s v="PONCE DE LEÓN"/>
    <s v="ELIZONDO"/>
    <s v="ANA MARÍA"/>
    <s v="anaponel"/>
    <s v="ana.ponce@unirioja.es"/>
    <n v="0.6"/>
    <n v="0.6"/>
    <x v="0"/>
    <n v="500"/>
    <s v="CATEDRATICO DE UNIVERSIDAD"/>
    <s v="C01"/>
    <s v="TIEMPO COMPLETO"/>
    <s v="2016-04-15 00:00:00.0"/>
    <s v="null"/>
    <s v="DF100330"/>
    <s v="CATEDRÁTICO DE UNIVERSIDAD"/>
    <s v="R115"/>
    <x v="2"/>
    <n v="187"/>
    <s v="DIDÁCTICA DE LA EXPRESIÓN CORPORAL"/>
  </r>
  <r>
    <x v="4"/>
    <n v="16531888"/>
    <s v="FLE"/>
    <n v="291"/>
    <s v="291G"/>
    <s v="GRUPO-A"/>
    <s v="Trabajo fin de grado en Educación Infantil"/>
    <s v="GG"/>
    <s v="GRUPO GRANDE"/>
    <s v="291G"/>
    <s v="TRABAJO FIN DE GRADO"/>
    <s v="GRUPO-A"/>
    <s v="TRABAJO FIN DE GRADO"/>
    <s v="I"/>
    <n v="16531888"/>
    <s v="VIANA"/>
    <s v="SÁENZ"/>
    <s v="LOURDES"/>
    <s v="loviana"/>
    <s v="lourdes.viana@unirioja.es"/>
    <n v="0.6"/>
    <n v="0.6"/>
    <x v="0"/>
    <n v="536"/>
    <s v="PROFESOR INTERINO"/>
    <s v="C01"/>
    <s v="TIEMPO COMPLETO"/>
    <s v="2018-09-17 00:00:00.0"/>
    <s v="null"/>
    <s v="PI101398"/>
    <s v="PROFESOR CONTRATADO INTERINO"/>
    <s v="R115"/>
    <x v="2"/>
    <n v="735"/>
    <s v="PSICOLOGÍA EVOLUTIVA Y DE LA EDUCACIÓN"/>
  </r>
  <r>
    <x v="4"/>
    <n v="16535879"/>
    <s v="FLE"/>
    <n v="291"/>
    <s v="291G"/>
    <s v="GRUPO-A"/>
    <s v="Trabajo fin de grado en Educación Infantil"/>
    <s v="GG"/>
    <s v="GRUPO GRANDE"/>
    <s v="291G"/>
    <s v="TRABAJO FIN DE GRADO"/>
    <s v="GRUPO-A"/>
    <s v="TRABAJO FIN DE GRADO"/>
    <s v="I"/>
    <n v="16535879"/>
    <s v="IÑARREA"/>
    <s v="LAS HERAS"/>
    <s v="IGNACIO"/>
    <s v="iinarrea"/>
    <s v="ignacio.inarrea@unirioja.es"/>
    <n v="0.6"/>
    <n v="0.6"/>
    <x v="1"/>
    <n v="500"/>
    <s v="CATEDRATICO DE UNIVERSIDAD"/>
    <s v="C01"/>
    <s v="TIEMPO COMPLETO"/>
    <s v="2017-12-18 00:00:00.0"/>
    <s v="null"/>
    <s v="DF100353"/>
    <s v="CATEDRÁTICO DE UNIVERSIDAD"/>
    <s v="R107"/>
    <x v="6"/>
    <n v="335"/>
    <s v="FILOLOGÍA FRANCESA"/>
  </r>
  <r>
    <x v="4"/>
    <n v="16543068"/>
    <s v="FLE"/>
    <n v="291"/>
    <s v="291G"/>
    <s v="GRUPO-A"/>
    <s v="Trabajo fin de grado en Educación Infantil"/>
    <s v="GG"/>
    <s v="GRUPO GRANDE"/>
    <s v="291G"/>
    <s v="TRABAJO FIN DE GRADO"/>
    <s v="GRUPO-A"/>
    <s v="TRABAJO FIN DE GRADO"/>
    <s v="I"/>
    <n v="16543068"/>
    <s v="GOICOECHEA"/>
    <s v="GAONA"/>
    <s v="MARÍA ÁNGELES"/>
    <s v="magoicoe"/>
    <s v="angeles.goicoechea@unirioja.es"/>
    <n v="1.8"/>
    <n v="1.8"/>
    <x v="1"/>
    <n v="534"/>
    <s v="CONTRATADO DOCTOR -TIPO 1"/>
    <s v="C01"/>
    <s v="TIEMPO COMPLETO"/>
    <s v="2012-02-03 00:00:00.0"/>
    <s v="null"/>
    <s v="LD100580"/>
    <s v="CONTRATADO DOCTOR"/>
    <s v="R115"/>
    <x v="2"/>
    <n v="805"/>
    <s v="TEORÍA E HISTORIA DE LA EDUCACIÓN"/>
  </r>
  <r>
    <x v="4"/>
    <n v="16553678"/>
    <s v="FLE"/>
    <n v="291"/>
    <s v="291G"/>
    <s v="GRUPO-A"/>
    <s v="Trabajo fin de grado en Educación Infantil"/>
    <s v="GG"/>
    <s v="GRUPO GRANDE"/>
    <s v="291G"/>
    <s v="TRABAJO FIN DE GRADO"/>
    <s v="GRUPO-A"/>
    <s v="TRABAJO FIN DE GRADO"/>
    <s v="I"/>
    <n v="16553678"/>
    <s v="ELÍAS"/>
    <s v="RUIZ"/>
    <s v="VICENTE"/>
    <s v="vielias"/>
    <s v="vicente.elias@unirioja.es"/>
    <n v="1.2"/>
    <n v="1.2"/>
    <x v="1"/>
    <n v="532"/>
    <s v="LABORAL DOCENTE-ASOCIADO"/>
    <s v="P03"/>
    <s v="TIEMPO PARCIAL (3+3 HORAS)"/>
    <s v="2018-09-27 00:00:00.0"/>
    <s v="2019-09-14 00:00:00.0"/>
    <s v="PI101432"/>
    <s v="PROFESOR ASOCIADO"/>
    <s v="R115"/>
    <x v="2"/>
    <n v="615"/>
    <s v="MEDICINA PREVENTIVA Y SALUD PÚBLICA"/>
  </r>
  <r>
    <x v="4"/>
    <n v="16554464"/>
    <s v="FLE"/>
    <n v="291"/>
    <s v="291G"/>
    <s v="GRUPO-A"/>
    <s v="Trabajo fin de grado en Educación Infantil"/>
    <s v="GG"/>
    <s v="GRUPO GRANDE"/>
    <s v="291G"/>
    <s v="TRABAJO FIN DE GRADO"/>
    <s v="GRUPO-A"/>
    <s v="TRABAJO FIN DE GRADO"/>
    <s v="I"/>
    <n v="16554464"/>
    <s v="VALDEMOROS"/>
    <s v="SAN EMETERIO"/>
    <s v="Mª ÁNGELES"/>
    <s v="mavaldem"/>
    <s v="maria-de-los-angeles.valdemoros@unirioja.es"/>
    <n v="0.3"/>
    <n v="0.3"/>
    <x v="0"/>
    <n v="504"/>
    <s v="PROFESOR TITULAR UNIVERSIDAD"/>
    <s v="C01"/>
    <s v="TIEMPO COMPLETO"/>
    <s v="2016-03-22 00:00:00.0"/>
    <s v="null"/>
    <s v="DF100241"/>
    <s v="PROFESOR TITULAR DE UNIVERSIDAD"/>
    <s v="R115"/>
    <x v="2"/>
    <n v="805"/>
    <s v="TEORÍA E HISTORIA DE LA EDUCACIÓN"/>
  </r>
  <r>
    <x v="4"/>
    <n v="16556358"/>
    <s v="FLE"/>
    <n v="291"/>
    <s v="291G"/>
    <s v="GRUPO-A"/>
    <s v="Trabajo fin de grado en Educación Infantil"/>
    <s v="GG"/>
    <s v="GRUPO GRANDE"/>
    <s v="291G"/>
    <s v="TRABAJO FIN DE GRADO"/>
    <s v="GRUPO-A"/>
    <s v="TRABAJO FIN DE GRADO"/>
    <s v="I"/>
    <n v="16556358"/>
    <s v="SILVESTRE"/>
    <s v="SALAS"/>
    <s v="MARÍA DEL SOL"/>
    <s v="masilves"/>
    <s v="marysol.silvestre@unirioja.es"/>
    <n v="0.6"/>
    <n v="0.6"/>
    <x v="1"/>
    <n v="536"/>
    <s v="PROFESOR INTERINO"/>
    <s v="C01"/>
    <s v="TIEMPO COMPLETO"/>
    <s v="2013-09-16 00:00:00.0"/>
    <s v="null"/>
    <s v="PI100910"/>
    <s v="PROFESOR CONTRATADO INTERINO"/>
    <s v="R106"/>
    <x v="5"/>
    <n v="195"/>
    <s v="DIDÁCTICA DE LA LENGUA Y LA LITERATURA"/>
  </r>
  <r>
    <x v="4"/>
    <n v="16560638"/>
    <s v="FLE"/>
    <n v="291"/>
    <s v="291G"/>
    <s v="GRUPO-A"/>
    <s v="Trabajo fin de grado en Educación Infantil"/>
    <s v="GG"/>
    <s v="GRUPO GRANDE"/>
    <s v="291G"/>
    <s v="TRABAJO FIN DE GRADO"/>
    <s v="GRUPO-A"/>
    <s v="TRABAJO FIN DE GRADO"/>
    <s v="I"/>
    <n v="16560638"/>
    <s v="JIMÉNEZ"/>
    <s v="GESTAL"/>
    <s v="CLARA"/>
    <s v="clajimenez"/>
    <s v="clara.jimenez@unirioja.es"/>
    <n v="1.5"/>
    <n v="1.5"/>
    <x v="1"/>
    <s v="A-0504"/>
    <s v="PROFESOR TITULAR UNIVERSIDAD"/>
    <s v="C01"/>
    <s v="TIEMPO COMPLETO"/>
    <s v="2010-09-01 00:00:00.0"/>
    <s v="null"/>
    <s v="DF100275"/>
    <s v="PROFESOR TITULAR INTERINO"/>
    <s v="R111"/>
    <x v="7"/>
    <n v="200"/>
    <s v="DIDÁCTICA DE LA MATEMÁTICA"/>
  </r>
  <r>
    <x v="4"/>
    <n v="16568302"/>
    <s v="FLE"/>
    <n v="291"/>
    <s v="291G"/>
    <s v="GRUPO-A"/>
    <s v="Trabajo fin de grado en Educación Infantil"/>
    <s v="GG"/>
    <s v="GRUPO GRANDE"/>
    <s v="291G"/>
    <s v="TRABAJO FIN DE GRADO"/>
    <s v="GRUPO-A"/>
    <s v="TRABAJO FIN DE GRADO"/>
    <s v="I"/>
    <n v="16568302"/>
    <s v="ROBREDO"/>
    <s v="VALGAÑÓN"/>
    <s v="BEATRIZ"/>
    <s v="berobred"/>
    <s v="beatriz.robredo@unirioja.es"/>
    <n v="0.9"/>
    <n v="0.9"/>
    <x v="0"/>
    <n v="504"/>
    <s v="PROFESOR TITULAR UNIVERSIDAD"/>
    <s v="C01"/>
    <s v="TIEMPO COMPLETO"/>
    <s v="2018-09-17 00:00:00.0"/>
    <s v="null"/>
    <s v="DF386"/>
    <s v="PROFESOR TITULAR DE UNIVERSIDAD"/>
    <s v="R101"/>
    <x v="4"/>
    <n v="205"/>
    <s v="DIDÁCTICA DE LAS CIENCIAS EXPERIMENTALES"/>
  </r>
  <r>
    <x v="4"/>
    <n v="16574106"/>
    <s v="FLE"/>
    <n v="291"/>
    <s v="291G"/>
    <s v="GRUPO-A"/>
    <s v="Trabajo fin de grado en Educación Infantil"/>
    <s v="GG"/>
    <s v="GRUPO GRANDE"/>
    <s v="291G"/>
    <s v="TRABAJO FIN DE GRADO"/>
    <s v="GRUPO-A"/>
    <s v="TRABAJO FIN DE GRADO"/>
    <s v="I"/>
    <n v="16574106"/>
    <s v="BOBADILLA"/>
    <s v="RUIZ"/>
    <s v="M.ª CONCEPCIÓN"/>
    <s v="mcbobadi"/>
    <s v="m-concepcion.bobadilla@unirioja.es"/>
    <n v="0.9"/>
    <n v="0.9"/>
    <x v="1"/>
    <n v="532"/>
    <s v="LABORAL DOCENTE-ASOCIADO"/>
    <s v="P06"/>
    <s v="TIEMPO PARCIAL (6+6 HORAS)"/>
    <s v="2017-09-15 00:00:00.0"/>
    <s v="2019-09-14 00:00:00.0"/>
    <s v="PI101289"/>
    <s v="PROFESOR ASOCIADO"/>
    <s v="R115"/>
    <x v="2"/>
    <n v="185"/>
    <s v="DIBUJO"/>
  </r>
  <r>
    <x v="4"/>
    <n v="16574471"/>
    <s v="FLE"/>
    <n v="291"/>
    <s v="291G"/>
    <s v="GRUPO-A"/>
    <s v="Trabajo fin de grado en Educación Infantil"/>
    <s v="GG"/>
    <s v="GRUPO GRANDE"/>
    <s v="291G"/>
    <s v="TRABAJO FIN DE GRADO"/>
    <s v="GRUPO-A"/>
    <s v="TRABAJO FIN DE GRADO"/>
    <s v="I"/>
    <n v="16574471"/>
    <s v="ANDRÉS"/>
    <s v="CABELLO"/>
    <s v="SERGIO"/>
    <s v="seandrc"/>
    <s v="sergio.andres@unirioja.es"/>
    <n v="0.6"/>
    <n v="0.6"/>
    <x v="0"/>
    <n v="536"/>
    <s v="PROFESOR INTERINO"/>
    <s v="C01"/>
    <s v="TIEMPO COMPLETO"/>
    <s v="2013-09-16 00:00:00.0"/>
    <s v="null"/>
    <s v="PI100924"/>
    <s v="PROFESOR CONTRATADO INTERINO"/>
    <s v="R114"/>
    <x v="3"/>
    <n v="775"/>
    <s v="SOCIOLOGÍA"/>
  </r>
  <r>
    <x v="4"/>
    <n v="16581906"/>
    <s v="FLE"/>
    <n v="291"/>
    <s v="291G"/>
    <s v="GRUPO-A"/>
    <s v="Trabajo fin de grado en Educación Infantil"/>
    <s v="GG"/>
    <s v="GRUPO GRANDE"/>
    <s v="291G"/>
    <s v="TRABAJO FIN DE GRADO"/>
    <s v="GRUPO-A"/>
    <s v="TRABAJO FIN DE GRADO"/>
    <s v="I"/>
    <n v="16581906"/>
    <s v="SAMPEDRO"/>
    <s v="PASCUAL"/>
    <s v="SIMÓN"/>
    <s v="sisamped"/>
    <s v="simon.sampedro@unirioja.es"/>
    <n v="1.2"/>
    <n v="1.2"/>
    <x v="0"/>
    <n v="536"/>
    <s v="PROFESOR INTERINO"/>
    <s v="C01"/>
    <s v="TIEMPO COMPLETO"/>
    <s v="2018-09-17 00:00:00.0"/>
    <s v="null"/>
    <s v="PI101363"/>
    <s v="PROFESOR CONTRATADO INTERINO TC"/>
    <s v="R106"/>
    <x v="5"/>
    <n v="195"/>
    <s v="DIDÁCTICA DE LA LENGUA Y LA LITERATURA"/>
  </r>
  <r>
    <x v="4"/>
    <n v="16582369"/>
    <s v="FLE"/>
    <n v="291"/>
    <s v="291G"/>
    <s v="GRUPO-A"/>
    <s v="Trabajo fin de grado en Educación Infantil"/>
    <s v="GG"/>
    <s v="GRUPO GRANDE"/>
    <s v="291G"/>
    <s v="TRABAJO FIN DE GRADO"/>
    <s v="GRUPO-A"/>
    <s v="TRABAJO FIN DE GRADO"/>
    <s v="I"/>
    <n v="16582369"/>
    <s v="TÉLLEZ"/>
    <s v="ALARCIA"/>
    <s v="DIEGO"/>
    <s v="dietellalar"/>
    <s v="diego.tellez@unirioja.es"/>
    <n v="0.6"/>
    <n v="0.6"/>
    <x v="0"/>
    <n v="534"/>
    <s v="CONTRATADO DOCTOR -TIPO 1"/>
    <s v="C01"/>
    <s v="TIEMPO COMPLETO"/>
    <s v="2018-11-30 00:00:00.0"/>
    <s v="null"/>
    <s v="PI101428"/>
    <s v="PROFESOR CONTRATADO DOCTOR"/>
    <s v="R115"/>
    <x v="2"/>
    <n v="210"/>
    <s v="DIDÁCTICA DE LAS CIENCIAS SOCIALES"/>
  </r>
  <r>
    <x v="4"/>
    <n v="16593055"/>
    <s v="FLE"/>
    <n v="291"/>
    <s v="291G"/>
    <s v="GRUPO-A"/>
    <s v="Trabajo fin de grado en Educación Infantil"/>
    <s v="GG"/>
    <s v="GRUPO GRANDE"/>
    <s v="291G"/>
    <s v="TRABAJO FIN DE GRADO"/>
    <s v="GRUPO-A"/>
    <s v="TRABAJO FIN DE GRADO"/>
    <s v="I"/>
    <n v="16593055"/>
    <s v="NOVO"/>
    <s v="URRACA"/>
    <s v="CARMEN"/>
    <s v="canovo"/>
    <s v="carmen.novo@unirioja.es"/>
    <n v="0.3"/>
    <n v="0.3"/>
    <x v="1"/>
    <n v="536"/>
    <s v="PROFESOR INTERINO"/>
    <s v="C01"/>
    <s v="TIEMPO COMPLETO"/>
    <s v="2018-09-17 00:00:00.0"/>
    <s v="null"/>
    <s v="PI101369"/>
    <s v="PROFESOR CONTRATADO INTERINO"/>
    <s v="R107"/>
    <x v="6"/>
    <n v="345"/>
    <s v="FILOLOGÍA INGLESA"/>
  </r>
  <r>
    <x v="4"/>
    <n v="16601915"/>
    <s v="FLE"/>
    <n v="291"/>
    <s v="291G"/>
    <s v="GRUPO-A"/>
    <s v="Trabajo fin de grado en Educación Infantil"/>
    <s v="GG"/>
    <s v="GRUPO GRANDE"/>
    <s v="291G"/>
    <s v="TRABAJO FIN DE GRADO"/>
    <s v="GRUPO-A"/>
    <s v="TRABAJO FIN DE GRADO"/>
    <s v="I"/>
    <n v="16601915"/>
    <s v="ORTUÑO"/>
    <s v="SIERRA"/>
    <s v="JAVIER"/>
    <s v="jaortuno"/>
    <s v="javier.ortuno@unirioja.es"/>
    <n v="1.2"/>
    <n v="1.2"/>
    <x v="0"/>
    <n v="536"/>
    <s v="PROFESOR INTERINO"/>
    <s v="C01"/>
    <s v="TIEMPO COMPLETO"/>
    <s v="2016-09-15 00:00:00.0"/>
    <s v="null"/>
    <s v="PI101135"/>
    <s v="PROFESOR CONTRATADO INTERINO"/>
    <s v="R115"/>
    <x v="2"/>
    <n v="735"/>
    <s v="PSICOLOGÍA EVOLUTIVA Y DE LA EDUCACIÓN"/>
  </r>
  <r>
    <x v="4"/>
    <n v="16620640"/>
    <s v="FLE"/>
    <n v="291"/>
    <s v="291G"/>
    <s v="GRUPO-A"/>
    <s v="Trabajo fin de grado en Educación Infantil"/>
    <s v="GG"/>
    <s v="GRUPO GRANDE"/>
    <s v="291G"/>
    <s v="TRABAJO FIN DE GRADO"/>
    <s v="GRUPO-A"/>
    <s v="TRABAJO FIN DE GRADO"/>
    <s v="I"/>
    <n v="16620640"/>
    <s v="LAS HERAS"/>
    <s v="CALVO"/>
    <s v="MIGUEL"/>
    <s v="milasher"/>
    <s v="miguel.las-heras@unirioja.es"/>
    <n v="0.9"/>
    <n v="0.9"/>
    <x v="1"/>
    <n v="536"/>
    <s v="PROFESOR INTERINO"/>
    <s v="C01"/>
    <s v="TIEMPO COMPLETO"/>
    <s v="2018-09-18 00:00:00.0"/>
    <s v="null"/>
    <s v="PI101364"/>
    <s v="PROFESOR CONTRATADO INTERINO"/>
    <s v="R106"/>
    <x v="5"/>
    <n v="567"/>
    <s v="LENGUA ESPAÑOLA"/>
  </r>
  <r>
    <x v="4"/>
    <n v="16627564"/>
    <s v="FLE"/>
    <n v="291"/>
    <s v="291G"/>
    <s v="GRUPO-A"/>
    <s v="Trabajo fin de grado en Educación Infantil"/>
    <s v="GG"/>
    <s v="GRUPO GRANDE"/>
    <s v="291G"/>
    <s v="TRABAJO FIN DE GRADO"/>
    <s v="GRUPO-A"/>
    <s v="TRABAJO FIN DE GRADO"/>
    <s v="I"/>
    <n v="16627564"/>
    <s v="CIFONE"/>
    <s v="PONTE"/>
    <s v="MARÍA DANIELA"/>
    <s v="mdcifone"/>
    <s v="m-daniela.cifone@unirioja.es"/>
    <n v="2.1"/>
    <n v="2.1"/>
    <x v="1"/>
    <n v="532"/>
    <s v="LABORAL DOCENTE-ASOCIADO"/>
    <s v="P05"/>
    <s v="TIEMPO PARCIAL (5+5 HORAS)"/>
    <s v="2018-09-17 00:00:00.0"/>
    <s v="2019-09-14 00:00:00.0"/>
    <s v="PI101371"/>
    <s v="PROFESOR ASOCIADO"/>
    <s v="R107"/>
    <x v="6"/>
    <n v="345"/>
    <s v="FILOLOGÍA INGLESA"/>
  </r>
  <r>
    <x v="4"/>
    <n v="16799496"/>
    <s v="FLE"/>
    <n v="291"/>
    <s v="291G"/>
    <s v="GRUPO-A"/>
    <s v="Trabajo fin de grado en Educación Infantil"/>
    <s v="GG"/>
    <s v="GRUPO GRANDE"/>
    <s v="291G"/>
    <s v="TRABAJO FIN DE GRADO"/>
    <s v="GRUPO-A"/>
    <s v="TRABAJO FIN DE GRADO"/>
    <s v="I"/>
    <n v="16799496"/>
    <s v="RUIZ"/>
    <s v="OMEÑACA"/>
    <s v="JESÚS VICENTE"/>
    <s v="jeruiz"/>
    <s v="jesus-vicente.ruiz@unirioja.es"/>
    <n v="0.3"/>
    <n v="0.3"/>
    <x v="1"/>
    <n v="532"/>
    <s v="LABORAL DOCENTE-ASOCIADO"/>
    <s v="P04"/>
    <s v="TIEMPO PARCIAL (4+4 HORAS)"/>
    <s v="2017-09-15 00:00:00.0"/>
    <s v="2019-09-14 00:00:00.0"/>
    <s v="PI101298"/>
    <s v="PROFESOR ASOCIADO"/>
    <s v="R115"/>
    <x v="2"/>
    <n v="805"/>
    <s v="TEORÍA E HISTORIA DE LA EDUCACIÓN"/>
  </r>
  <r>
    <x v="4"/>
    <n v="25147795"/>
    <s v="FLE"/>
    <n v="291"/>
    <s v="291G"/>
    <s v="GRUPO-A"/>
    <s v="Trabajo fin de grado en Educación Infantil"/>
    <s v="GG"/>
    <s v="GRUPO GRANDE"/>
    <s v="291G"/>
    <s v="TRABAJO FIN DE GRADO"/>
    <s v="GRUPO-A"/>
    <s v="TRABAJO FIN DE GRADO"/>
    <s v="I"/>
    <n v="25147795"/>
    <s v="GARGALLO"/>
    <s v="IBORT"/>
    <s v="MARÍA ESTHER"/>
    <s v="megarga"/>
    <s v="esther.gargallo@unirioja.es"/>
    <n v="1.2"/>
    <n v="1.2"/>
    <x v="0"/>
    <s v="A-0506"/>
    <s v="PROFESOR TITULAR DE ESCUELA UNIVERSITARI"/>
    <s v="01A"/>
    <s v="TIEMPO COMPLETO AMPLIADO"/>
    <s v="2012-09-01 00:00:00.0"/>
    <s v="null"/>
    <s v="DF100010"/>
    <s v="TITULAR DE ESCUELA UNIVERSITARIA"/>
    <s v="R115"/>
    <x v="2"/>
    <n v="187"/>
    <s v="DIDÁCTICA DE LA EXPRESIÓN CORPORAL"/>
  </r>
  <r>
    <x v="4"/>
    <n v="30651788"/>
    <s v="FLE"/>
    <n v="291"/>
    <s v="291G"/>
    <s v="GRUPO-A"/>
    <s v="Trabajo fin de grado en Educación Infantil"/>
    <s v="GG"/>
    <s v="GRUPO GRANDE"/>
    <s v="291G"/>
    <s v="TRABAJO FIN DE GRADO"/>
    <s v="GRUPO-A"/>
    <s v="TRABAJO FIN DE GRADO"/>
    <s v="I"/>
    <n v="30651788"/>
    <s v="ALDAYTURRIAGA"/>
    <s v="MIERA"/>
    <s v="CARLOTA"/>
    <s v="caaldayt"/>
    <s v="carlota.aldayturriaga@unirioja.es"/>
    <n v="0.6"/>
    <n v="0.6"/>
    <x v="0"/>
    <n v="532"/>
    <s v="LABORAL DOCENTE-ASOCIADO"/>
    <s v="P06"/>
    <s v="TIEMPO PARCIAL (6+6 HORAS)"/>
    <s v="2017-09-15 00:00:00.0"/>
    <s v="2019-09-14 00:00:00.0"/>
    <s v="PI101290"/>
    <s v="PROFESOR ASOCIADO"/>
    <s v="R115"/>
    <x v="2"/>
    <n v="189"/>
    <s v="DIDÁCTICA DE LA EXPRESIÓN MUSICAL"/>
  </r>
  <r>
    <x v="4"/>
    <n v="47106053"/>
    <s v="FLE"/>
    <n v="291"/>
    <s v="291G"/>
    <s v="GRUPO-A"/>
    <s v="Trabajo fin de grado en Educación Infantil"/>
    <s v="GG"/>
    <s v="GRUPO GRANDE"/>
    <s v="291G"/>
    <s v="TRABAJO FIN DE GRADO"/>
    <s v="GRUPO-A"/>
    <s v="TRABAJO FIN DE GRADO"/>
    <s v="I"/>
    <n v="47106053"/>
    <s v="FIDALGO"/>
    <s v="ALLO"/>
    <s v="LUISA"/>
    <s v="lufidalg"/>
    <s v="luisa.fidalgoa@unirioja.es"/>
    <n v="1.5"/>
    <n v="1.5"/>
    <x v="1"/>
    <n v="536"/>
    <s v="PROFESOR INTERINO"/>
    <s v="C01"/>
    <s v="TIEMPO COMPLETO"/>
    <s v="2017-09-15 00:00:00.0"/>
    <s v="null"/>
    <s v="PI101261"/>
    <s v="PROFESOR CONTRATADO INTERINO"/>
    <s v="R107"/>
    <x v="6"/>
    <n v="345"/>
    <s v="FILOLOGÍA INGLESA"/>
  </r>
  <r>
    <x v="4"/>
    <n v="51101681"/>
    <s v="FLE"/>
    <n v="291"/>
    <s v="291G"/>
    <s v="GRUPO-A"/>
    <s v="Trabajo fin de grado en Educación Infantil"/>
    <s v="GG"/>
    <s v="GRUPO GRANDE"/>
    <s v="291G"/>
    <s v="TRABAJO FIN DE GRADO"/>
    <s v="GRUPO-A"/>
    <s v="TRABAJO FIN DE GRADO"/>
    <s v="I"/>
    <n v="51101681"/>
    <s v="SEBASTIÁN"/>
    <s v="ENESCO"/>
    <s v="CARLA ILEANA"/>
    <s v="casebast"/>
    <s v="carla-ileana.sebastian@unirioja.es"/>
    <n v="0.3"/>
    <n v="0.3"/>
    <x v="1"/>
    <n v="7081"/>
    <s v="AYUDANTE (DOCTOR)"/>
    <s v="C01"/>
    <s v="TIEMPO COMPLETO"/>
    <s v="2018-09-17 00:00:00.0"/>
    <s v="2021-09-16 00:00:00.0"/>
    <s v="PI101400"/>
    <s v="PROFESOR AYUDANTE DOCTOR"/>
    <s v="R115"/>
    <x v="2"/>
    <n v="735"/>
    <s v="PSICOLOGÍA EVOLUTIVA Y DE LA EDUCACIÓN"/>
  </r>
  <r>
    <x v="4"/>
    <n v="71639421"/>
    <s v="FLE"/>
    <n v="291"/>
    <s v="291G"/>
    <s v="GRUPO-A"/>
    <s v="Trabajo fin de grado en Educación Infantil"/>
    <s v="GG"/>
    <s v="GRUPO GRANDE"/>
    <s v="291G"/>
    <s v="TRABAJO FIN DE GRADO"/>
    <s v="GRUPO-A"/>
    <s v="TRABAJO FIN DE GRADO"/>
    <s v="I"/>
    <n v="71639421"/>
    <s v="FONSECA"/>
    <s v="PEDRERO"/>
    <s v="EDUARDO"/>
    <s v="edfonsec"/>
    <s v="eduardo.fonseca@unirioja.es"/>
    <n v="1.2"/>
    <n v="1.2"/>
    <x v="0"/>
    <n v="504"/>
    <s v="PROFESOR TITULAR UNIVERSIDAD"/>
    <s v="C01"/>
    <s v="TIEMPO COMPLETO"/>
    <s v="2011-09-01 00:00:00.0"/>
    <s v="null"/>
    <s v="DF100295"/>
    <s v="PROFESOR TITULAR DE UNIVERSIDAD"/>
    <s v="R115"/>
    <x v="2"/>
    <n v="735"/>
    <s v="PSICOLOGÍA EVOLUTIVA Y DE LA EDUCACIÓN"/>
  </r>
  <r>
    <x v="4"/>
    <n v="72692212"/>
    <s v="FLE"/>
    <n v="291"/>
    <s v="291G"/>
    <s v="GRUPO-A"/>
    <s v="Trabajo fin de grado en Educación Infantil"/>
    <s v="GG"/>
    <s v="GRUPO GRANDE"/>
    <s v="291G"/>
    <s v="TRABAJO FIN DE GRADO"/>
    <s v="GRUPO-A"/>
    <s v="TRABAJO FIN DE GRADO"/>
    <s v="I"/>
    <n v="72692212"/>
    <s v="IZA"/>
    <s v="ERVITI"/>
    <s v="ANEIDER"/>
    <s v="aniza"/>
    <s v="aneider.izae@unirioja.es"/>
    <n v="0.3"/>
    <n v="0.3"/>
    <x v="0"/>
    <n v="536"/>
    <s v="PROFESOR INTERINO"/>
    <s v="C01"/>
    <s v="TIEMPO COMPLETO"/>
    <s v="2015-12-22 00:00:00.0"/>
    <s v="null"/>
    <s v="PI101034"/>
    <s v="PROFESOR CONTRATADO INTERINO"/>
    <s v="R107"/>
    <x v="6"/>
    <n v="345"/>
    <s v="FILOLOGÍA INGLESA"/>
  </r>
  <r>
    <x v="4"/>
    <n v="72786679"/>
    <s v="FLE"/>
    <n v="291"/>
    <s v="291G"/>
    <s v="GRUPO-A"/>
    <s v="Trabajo fin de grado en Educación Infantil"/>
    <s v="GG"/>
    <s v="GRUPO GRANDE"/>
    <s v="291G"/>
    <s v="TRABAJO FIN DE GRADO"/>
    <s v="GRUPO-A"/>
    <s v="TRABAJO FIN DE GRADO"/>
    <s v="I"/>
    <n v="72786679"/>
    <s v="HERREROS"/>
    <s v="GONZÁLEZ"/>
    <s v="CARMEN"/>
    <s v="caherrer"/>
    <s v="carmen.herreros@unirioja.es"/>
    <n v="1.2"/>
    <n v="1.2"/>
    <x v="1"/>
    <n v="532"/>
    <s v="LABORAL DOCENTE-ASOCIADO"/>
    <s v="P02"/>
    <s v="TIEMPO PARCIAL (2+2 HORAS)"/>
    <s v="2018-09-17 00:00:00.0"/>
    <s v="2019-09-14 00:00:00.0"/>
    <s v="PI101395"/>
    <s v="PROFESOR ASOCIADO"/>
    <s v="R115"/>
    <x v="2"/>
    <n v="210"/>
    <s v="DIDÁCTICA DE LAS CIENCIAS SOCIALES"/>
  </r>
  <r>
    <x v="4"/>
    <s v="X4135783"/>
    <s v="FLE"/>
    <n v="291"/>
    <s v="291G"/>
    <s v="GRUPO-A"/>
    <s v="Trabajo fin de grado en Educación Infantil"/>
    <s v="GG"/>
    <s v="GRUPO GRANDE"/>
    <s v="291G"/>
    <s v="TRABAJO FIN DE GRADO"/>
    <s v="GRUPO-A"/>
    <s v="TRABAJO FIN DE GRADO"/>
    <s v="I"/>
    <s v="X4135783"/>
    <s v="VIEL"/>
    <s v="-"/>
    <s v="ANITA JOCELYNE MARIE"/>
    <s v="anviel"/>
    <s v="anita.viel@unirioja.es"/>
    <n v="0.9"/>
    <n v="0.9"/>
    <x v="1"/>
    <n v="532"/>
    <s v="LABORAL DOCENTE-ASOCIADO"/>
    <s v="P03"/>
    <s v="TIEMPO PARCIAL (3+3 HORAS)"/>
    <s v="2018-09-17 00:00:00.0"/>
    <s v="2019-09-14 00:00:00.0"/>
    <s v="PI101367"/>
    <s v="PROFESOR ASOCIADO"/>
    <s v="R107"/>
    <x v="6"/>
    <n v="335"/>
    <s v="FILOLOGÍA FRANCESA"/>
  </r>
  <r>
    <x v="5"/>
    <n v="16268560"/>
    <s v="FLE"/>
    <n v="292"/>
    <s v="292G"/>
    <s v="GRUPO-A"/>
    <s v="Educación plástica y visual"/>
    <s v="GG"/>
    <s v="GRUPO GRANDE"/>
    <s v="292G"/>
    <s v="GRUPO GRANDE DE Educación plástica y visual"/>
    <s v="GRUPO-A"/>
    <s v="Grupo Grande de Educación plástica y visual"/>
    <s v="1S"/>
    <n v="16268560"/>
    <s v="TEJADA"/>
    <s v="SÁNCHEZ"/>
    <s v="Mª SORAYA"/>
    <s v="matejas"/>
    <s v="soraya.tejada@unirioja.es"/>
    <n v="4"/>
    <n v="4"/>
    <x v="0"/>
    <n v="536"/>
    <s v="PROFESOR INTERINO"/>
    <s v="C01"/>
    <s v="TIEMPO COMPLETO"/>
    <s v="2013-09-16 00:00:00.0"/>
    <s v="null"/>
    <s v="PI100929"/>
    <s v="PROFESOR CONTRATADO INTERINO"/>
    <s v="R115"/>
    <x v="2"/>
    <n v="193"/>
    <s v="DIDÁCTICA DE LA EXPRESIÓN PLÁSTICA"/>
  </r>
  <r>
    <x v="5"/>
    <n v="16268560"/>
    <s v="FLE"/>
    <n v="292"/>
    <s v="292G"/>
    <s v="GRUPO-B"/>
    <s v="Educación plástica y visual"/>
    <s v="GG"/>
    <s v="GRUPO GRANDE"/>
    <s v="292G"/>
    <s v="GRUPO GRANDE DE Educación plástica y visual"/>
    <s v="GRUPO-B"/>
    <s v="Grupo Grande de Educación plástica y visual"/>
    <s v="1S"/>
    <n v="16268560"/>
    <s v="TEJADA"/>
    <s v="SÁNCHEZ"/>
    <s v="Mª SORAYA"/>
    <s v="matejas"/>
    <s v="soraya.tejada@unirioja.es"/>
    <n v="4"/>
    <n v="4"/>
    <x v="0"/>
    <n v="536"/>
    <s v="PROFESOR INTERINO"/>
    <s v="C01"/>
    <s v="TIEMPO COMPLETO"/>
    <s v="2013-09-16 00:00:00.0"/>
    <s v="null"/>
    <s v="PI100929"/>
    <s v="PROFESOR CONTRATADO INTERINO"/>
    <s v="R115"/>
    <x v="2"/>
    <n v="193"/>
    <s v="DIDÁCTICA DE LA EXPRESIÓN PLÁSTICA"/>
  </r>
  <r>
    <x v="5"/>
    <n v="16268560"/>
    <s v="FLE"/>
    <n v="292"/>
    <s v="292R"/>
    <s v="GRUPO-A1"/>
    <s v="Educación plástica y visual"/>
    <s v="GR"/>
    <s v="GRUPO REDUCIDO"/>
    <s v="292R"/>
    <s v="GRUPO REDUCIDO DE Educación plástica y visual"/>
    <s v="GRUPO-A1"/>
    <s v="Grupo Reducido de Educación plástica y visual"/>
    <s v="1S"/>
    <n v="16268560"/>
    <s v="TEJADA"/>
    <s v="SÁNCHEZ"/>
    <s v="Mª SORAYA"/>
    <s v="matejas"/>
    <s v="soraya.tejada@unirioja.es"/>
    <n v="2"/>
    <n v="2"/>
    <x v="0"/>
    <n v="536"/>
    <s v="PROFESOR INTERINO"/>
    <s v="C01"/>
    <s v="TIEMPO COMPLETO"/>
    <s v="2013-09-16 00:00:00.0"/>
    <s v="null"/>
    <s v="PI100929"/>
    <s v="PROFESOR CONTRATADO INTERINO"/>
    <s v="R115"/>
    <x v="2"/>
    <n v="193"/>
    <s v="DIDÁCTICA DE LA EXPRESIÓN PLÁSTICA"/>
  </r>
  <r>
    <x v="5"/>
    <n v="16268560"/>
    <s v="FLE"/>
    <n v="292"/>
    <s v="292R"/>
    <s v="GRUPO-A2"/>
    <s v="Educación plástica y visual"/>
    <s v="GR"/>
    <s v="GRUPO REDUCIDO"/>
    <s v="292R"/>
    <s v="GRUPO REDUCIDO DE Educación plástica y visual"/>
    <s v="GRUPO-A2"/>
    <s v="Grupo Reducido de Educación plástica y visual"/>
    <s v="1S"/>
    <n v="16268560"/>
    <s v="TEJADA"/>
    <s v="SÁNCHEZ"/>
    <s v="Mª SORAYA"/>
    <s v="matejas"/>
    <s v="soraya.tejada@unirioja.es"/>
    <n v="2"/>
    <n v="2"/>
    <x v="0"/>
    <n v="536"/>
    <s v="PROFESOR INTERINO"/>
    <s v="C01"/>
    <s v="TIEMPO COMPLETO"/>
    <s v="2013-09-16 00:00:00.0"/>
    <s v="null"/>
    <s v="PI100929"/>
    <s v="PROFESOR CONTRATADO INTERINO"/>
    <s v="R115"/>
    <x v="2"/>
    <n v="193"/>
    <s v="DIDÁCTICA DE LA EXPRESIÓN PLÁSTICA"/>
  </r>
  <r>
    <x v="5"/>
    <n v="16574106"/>
    <s v="FLE"/>
    <n v="292"/>
    <s v="292R"/>
    <s v="GRUPO-B1"/>
    <s v="Educación plástica y visual"/>
    <s v="GR"/>
    <s v="GRUPO REDUCIDO"/>
    <s v="292R"/>
    <s v="GRUPO REDUCIDO DE Educación plástica y visual"/>
    <s v="GRUPO-B1"/>
    <s v="Grupo Reducido de Educación plástica y visual"/>
    <s v="1S"/>
    <n v="16574106"/>
    <s v="BOBADILLA"/>
    <s v="RUIZ"/>
    <s v="M.ª CONCEPCIÓN"/>
    <s v="mcbobadi"/>
    <s v="m-concepcion.bobadilla@unirioja.es"/>
    <n v="2"/>
    <n v="2"/>
    <x v="1"/>
    <n v="532"/>
    <s v="LABORAL DOCENTE-ASOCIADO"/>
    <s v="P06"/>
    <s v="TIEMPO PARCIAL (6+6 HORAS)"/>
    <s v="2017-09-15 00:00:00.0"/>
    <s v="2019-09-14 00:00:00.0"/>
    <s v="PI101289"/>
    <s v="PROFESOR ASOCIADO"/>
    <s v="R115"/>
    <x v="2"/>
    <n v="185"/>
    <s v="DIBUJO"/>
  </r>
  <r>
    <x v="5"/>
    <n v="16574106"/>
    <s v="FLE"/>
    <n v="292"/>
    <s v="292R"/>
    <s v="GRUPO-B2"/>
    <s v="Educación plástica y visual"/>
    <s v="GR"/>
    <s v="GRUPO REDUCIDO"/>
    <s v="292R"/>
    <s v="GRUPO REDUCIDO DE Educación plástica y visual"/>
    <s v="GRUPO-B2"/>
    <s v="Grupo Reducido de Educación plástica y visual"/>
    <s v="1S"/>
    <n v="16574106"/>
    <s v="BOBADILLA"/>
    <s v="RUIZ"/>
    <s v="M.ª CONCEPCIÓN"/>
    <s v="mcbobadi"/>
    <s v="m-concepcion.bobadilla@unirioja.es"/>
    <n v="2"/>
    <n v="2"/>
    <x v="1"/>
    <n v="532"/>
    <s v="LABORAL DOCENTE-ASOCIADO"/>
    <s v="P06"/>
    <s v="TIEMPO PARCIAL (6+6 HORAS)"/>
    <s v="2017-09-15 00:00:00.0"/>
    <s v="2019-09-14 00:00:00.0"/>
    <s v="PI101289"/>
    <s v="PROFESOR ASOCIADO"/>
    <s v="R115"/>
    <x v="2"/>
    <n v="185"/>
    <s v="DIBUJO"/>
  </r>
  <r>
    <x v="5"/>
    <n v="73587035"/>
    <s v="FLE"/>
    <n v="293"/>
    <s v="293G"/>
    <s v="GRUPO-A"/>
    <s v="Matemáticas y su didáctica II"/>
    <s v="GG"/>
    <s v="GRUPO GRANDE"/>
    <s v="293G"/>
    <s v="GRUPO GRANDE DE Matemáticas y su didáctica II"/>
    <s v="GRUPO-A"/>
    <s v="Grupo Grande de Matemáticas y su didáctica II"/>
    <s v="1S"/>
    <n v="73587035"/>
    <s v="RIBERA"/>
    <s v="PUCHADES"/>
    <s v="JUAN MIGUEL"/>
    <s v="juribera"/>
    <s v="juan-miguel.ribera@unirioja.es"/>
    <n v="4"/>
    <n v="4"/>
    <x v="1"/>
    <n v="504"/>
    <s v="PROFESOR TITULAR UNIVERSIDAD"/>
    <s v="C01"/>
    <s v="TIEMPO COMPLETO"/>
    <s v="2017-09-15 00:00:00.0"/>
    <s v="null"/>
    <s v="DF100341"/>
    <s v="PROFEESOR TITULAR DE UNIVERSIDAD"/>
    <s v="R111"/>
    <x v="7"/>
    <n v="200"/>
    <s v="DIDÁCTICA DE LA MATEMÁTICA"/>
  </r>
  <r>
    <x v="5"/>
    <n v="18450825"/>
    <s v="FLE"/>
    <n v="293"/>
    <s v="293G"/>
    <s v="GRUPO-B"/>
    <s v="Matemáticas y su didáctica II"/>
    <s v="GG"/>
    <s v="GRUPO GRANDE"/>
    <s v="293G"/>
    <s v="GRUPO GRANDE DE Matemáticas y su didáctica II"/>
    <s v="GRUPO-B"/>
    <s v="Grupo Grande de Matemáticas y su didáctica II"/>
    <s v="1S"/>
    <n v="18450825"/>
    <s v="VIÑADO"/>
    <s v="LEREU"/>
    <s v="FRANCISCO"/>
    <s v="frvinado"/>
    <s v="francisco.vinado@unirioja.es"/>
    <n v="4"/>
    <n v="4"/>
    <x v="1"/>
    <n v="536"/>
    <s v="PROFESOR INTERINO"/>
    <s v="C01"/>
    <s v="TIEMPO COMPLETO"/>
    <s v="2018-09-17 00:00:00.0"/>
    <s v="2019-01-31 00:00:00.0"/>
    <s v="PI101384"/>
    <s v="PROFESOR CONTRATADO INTERINO"/>
    <s v="R111"/>
    <x v="7"/>
    <n v="200"/>
    <s v="DIDÁCTICA DE LA MATEMÁTICA"/>
  </r>
  <r>
    <x v="5"/>
    <n v="73587035"/>
    <s v="FLE"/>
    <n v="293"/>
    <s v="293L"/>
    <s v="GRUPO-A1"/>
    <s v="Matemáticas y su didáctica II"/>
    <s v="GL"/>
    <s v="GRUPO DE LABORATORIO"/>
    <s v="293L"/>
    <s v="LABORATORIO DE Matemáticas y su didáctica II"/>
    <s v="GRUPO-A1"/>
    <s v="Laboratorio de Matemáticas y su didáctica II"/>
    <s v="1S"/>
    <n v="73587035"/>
    <s v="RIBERA"/>
    <s v="PUCHADES"/>
    <s v="JUAN MIGUEL"/>
    <s v="juribera"/>
    <s v="juan-miguel.ribera@unirioja.es"/>
    <n v="2"/>
    <n v="2"/>
    <x v="1"/>
    <n v="504"/>
    <s v="PROFESOR TITULAR UNIVERSIDAD"/>
    <s v="C01"/>
    <s v="TIEMPO COMPLETO"/>
    <s v="2017-09-15 00:00:00.0"/>
    <s v="null"/>
    <s v="DF100341"/>
    <s v="PROFEESOR TITULAR DE UNIVERSIDAD"/>
    <s v="R111"/>
    <x v="7"/>
    <n v="200"/>
    <s v="DIDÁCTICA DE LA MATEMÁTICA"/>
  </r>
  <r>
    <x v="5"/>
    <n v="73587035"/>
    <s v="FLE"/>
    <n v="293"/>
    <s v="293L"/>
    <s v="GRUPO-A2"/>
    <s v="Matemáticas y su didáctica II"/>
    <s v="GL"/>
    <s v="GRUPO DE LABORATORIO"/>
    <s v="293L"/>
    <s v="LABORATORIO DE Matemáticas y su didáctica II"/>
    <s v="GRUPO-A2"/>
    <s v="Laboratorio de Matemáticas y su didáctica II"/>
    <s v="1S"/>
    <n v="73587035"/>
    <s v="RIBERA"/>
    <s v="PUCHADES"/>
    <s v="JUAN MIGUEL"/>
    <s v="juribera"/>
    <s v="juan-miguel.ribera@unirioja.es"/>
    <n v="2"/>
    <n v="2"/>
    <x v="1"/>
    <n v="504"/>
    <s v="PROFESOR TITULAR UNIVERSIDAD"/>
    <s v="C01"/>
    <s v="TIEMPO COMPLETO"/>
    <s v="2017-09-15 00:00:00.0"/>
    <s v="null"/>
    <s v="DF100341"/>
    <s v="PROFEESOR TITULAR DE UNIVERSIDAD"/>
    <s v="R111"/>
    <x v="7"/>
    <n v="200"/>
    <s v="DIDÁCTICA DE LA MATEMÁTICA"/>
  </r>
  <r>
    <x v="5"/>
    <n v="18450825"/>
    <s v="FLE"/>
    <n v="293"/>
    <s v="293L"/>
    <s v="GRUPO-B1"/>
    <s v="Matemáticas y su didáctica II"/>
    <s v="GL"/>
    <s v="GRUPO DE LABORATORIO"/>
    <s v="293L"/>
    <s v="LABORATORIO DE Matemáticas y su didáctica II"/>
    <s v="GRUPO-B1"/>
    <s v="Laboratorio de Matemáticas y su didáctica II"/>
    <s v="1S"/>
    <n v="18450825"/>
    <s v="VIÑADO"/>
    <s v="LEREU"/>
    <s v="FRANCISCO"/>
    <s v="frvinado"/>
    <s v="francisco.vinado@unirioja.es"/>
    <n v="2"/>
    <n v="2"/>
    <x v="1"/>
    <n v="536"/>
    <s v="PROFESOR INTERINO"/>
    <s v="C01"/>
    <s v="TIEMPO COMPLETO"/>
    <s v="2018-09-17 00:00:00.0"/>
    <s v="2019-01-31 00:00:00.0"/>
    <s v="PI101384"/>
    <s v="PROFESOR CONTRATADO INTERINO"/>
    <s v="R111"/>
    <x v="7"/>
    <n v="200"/>
    <s v="DIDÁCTICA DE LA MATEMÁTICA"/>
  </r>
  <r>
    <x v="5"/>
    <n v="18450825"/>
    <s v="FLE"/>
    <n v="293"/>
    <s v="293L"/>
    <s v="GRUPO-B2"/>
    <s v="Matemáticas y su didáctica II"/>
    <s v="GL"/>
    <s v="GRUPO DE LABORATORIO"/>
    <s v="293L"/>
    <s v="LABORATORIO DE Matemáticas y su didáctica II"/>
    <s v="GRUPO-B2"/>
    <s v="Laboratorio de Matemáticas y su didáctica II"/>
    <s v="1S"/>
    <n v="18450825"/>
    <s v="VIÑADO"/>
    <s v="LEREU"/>
    <s v="FRANCISCO"/>
    <s v="frvinado"/>
    <s v="francisco.vinado@unirioja.es"/>
    <n v="2"/>
    <n v="2"/>
    <x v="1"/>
    <n v="536"/>
    <s v="PROFESOR INTERINO"/>
    <s v="C01"/>
    <s v="TIEMPO COMPLETO"/>
    <s v="2018-09-17 00:00:00.0"/>
    <s v="2019-01-31 00:00:00.0"/>
    <s v="PI101384"/>
    <s v="PROFESOR CONTRATADO INTERINO"/>
    <s v="R111"/>
    <x v="7"/>
    <n v="200"/>
    <s v="DIDÁCTICA DE LA MATEMÁTICA"/>
  </r>
  <r>
    <x v="5"/>
    <n v="18450825"/>
    <s v="FLE"/>
    <n v="293"/>
    <s v="293L"/>
    <s v="GRUPO-B3"/>
    <s v="Matemáticas y su didáctica II"/>
    <s v="GL"/>
    <s v="GRUPO DE LABORATORIO"/>
    <s v="293L"/>
    <s v="LABORATORIO DE Matemáticas y su didáctica II"/>
    <s v="GRUPO-B3"/>
    <s v="Laboratorio de Matemáticas y su didáctica II"/>
    <s v="1S"/>
    <n v="18450825"/>
    <s v="VIÑADO"/>
    <s v="LEREU"/>
    <s v="FRANCISCO"/>
    <s v="frvinado"/>
    <s v="francisco.vinado@unirioja.es"/>
    <n v="2"/>
    <n v="2"/>
    <x v="1"/>
    <n v="536"/>
    <s v="PROFESOR INTERINO"/>
    <s v="C01"/>
    <s v="TIEMPO COMPLETO"/>
    <s v="2018-09-17 00:00:00.0"/>
    <s v="2019-01-31 00:00:00.0"/>
    <s v="PI101384"/>
    <s v="PROFESOR CONTRATADO INTERINO"/>
    <s v="R111"/>
    <x v="7"/>
    <n v="200"/>
    <s v="DIDÁCTICA DE LA MATEMÁTICA"/>
  </r>
  <r>
    <x v="5"/>
    <n v="73587035"/>
    <s v="FLE"/>
    <n v="293"/>
    <s v="293L"/>
    <s v="GRUPO-B4"/>
    <s v="Matemáticas y su didáctica II"/>
    <s v="GL"/>
    <s v="GRUPO DE LABORATORIO"/>
    <s v="293L"/>
    <s v="LABORATORIO DE Matemáticas y su didáctica II"/>
    <s v="GRUPO-B4"/>
    <s v="Laboratorio de Matemáticas y su didáctica II"/>
    <s v="1S"/>
    <n v="73587035"/>
    <s v="RIBERA"/>
    <s v="PUCHADES"/>
    <s v="JUAN MIGUEL"/>
    <s v="juribera"/>
    <s v="juan-miguel.ribera@unirioja.es"/>
    <n v="2"/>
    <n v="2"/>
    <x v="1"/>
    <n v="504"/>
    <s v="PROFESOR TITULAR UNIVERSIDAD"/>
    <s v="C01"/>
    <s v="TIEMPO COMPLETO"/>
    <s v="2017-09-15 00:00:00.0"/>
    <s v="null"/>
    <s v="DF100341"/>
    <s v="PROFEESOR TITULAR DE UNIVERSIDAD"/>
    <s v="R111"/>
    <x v="7"/>
    <n v="200"/>
    <s v="DIDÁCTICA DE LA MATEMÁTICA"/>
  </r>
  <r>
    <x v="5"/>
    <n v="50842132"/>
    <s v="FLE"/>
    <n v="294"/>
    <s v="294G"/>
    <s v="GRUPO-A"/>
    <s v="Habilidades lingüísticas para la enseñanza"/>
    <s v="GG"/>
    <s v="GRUPO GRANDE"/>
    <s v="294G"/>
    <s v="GRUPO GRANDE DE Habilidades lingüísticas para la enseñanza"/>
    <s v="GRUPO-A"/>
    <s v="Grupo Grande de Habilidades lingüísticas para la enseñanza"/>
    <s v="1S"/>
    <n v="50842132"/>
    <s v="GAVELA"/>
    <s v="GARCÍA"/>
    <s v="DELIA DEL PILAR"/>
    <s v="degavela"/>
    <s v="delia.gavela@unirioja.es"/>
    <n v="4"/>
    <n v="4"/>
    <x v="0"/>
    <n v="504"/>
    <s v="PROFESOR TITULAR UNIVERSIDAD"/>
    <s v="C01"/>
    <s v="TIEMPO COMPLETO"/>
    <s v="2017-09-15 00:00:00.0"/>
    <s v="null"/>
    <s v="DF100302"/>
    <s v="PROFESOR TITULAR DE UNIVERSIDAD"/>
    <s v="R106"/>
    <x v="5"/>
    <n v="195"/>
    <s v="DIDÁCTICA DE LA LENGUA Y LA LITERATURA"/>
  </r>
  <r>
    <x v="5"/>
    <n v="16556358"/>
    <s v="FLE"/>
    <n v="294"/>
    <s v="294G"/>
    <s v="GRUPO-B"/>
    <s v="Habilidades lingüísticas para la enseñanza"/>
    <s v="GG"/>
    <s v="GRUPO GRANDE"/>
    <s v="294G"/>
    <s v="GRUPO GRANDE DE Habilidades lingüísticas para la enseñanza"/>
    <s v="GRUPO-B"/>
    <s v="Grupo Grande de Habilidades lingüísticas para la enseñanza"/>
    <s v="1S"/>
    <n v="16556358"/>
    <s v="SILVESTRE"/>
    <s v="SALAS"/>
    <s v="MARÍA DEL SOL"/>
    <s v="masilves"/>
    <s v="marysol.silvestre@unirioja.es"/>
    <n v="4"/>
    <n v="4"/>
    <x v="1"/>
    <n v="536"/>
    <s v="PROFESOR INTERINO"/>
    <s v="C01"/>
    <s v="TIEMPO COMPLETO"/>
    <s v="2013-09-16 00:00:00.0"/>
    <s v="null"/>
    <s v="PI100910"/>
    <s v="PROFESOR CONTRATADO INTERINO"/>
    <s v="R106"/>
    <x v="5"/>
    <n v="195"/>
    <s v="DIDÁCTICA DE LA LENGUA Y LA LITERATURA"/>
  </r>
  <r>
    <x v="5"/>
    <n v="50842132"/>
    <s v="FLE"/>
    <n v="294"/>
    <s v="294R"/>
    <s v="GRUPO-A1"/>
    <s v="Habilidades lingüísticas para la enseñanza"/>
    <s v="GR"/>
    <s v="GRUPO REDUCIDO"/>
    <s v="294R"/>
    <s v="GRUPO REDUCIDO DE Habilidades lingüísticas para la enseñanza"/>
    <s v="GRUPO-A1"/>
    <s v="Grupo Reducido de Habilidades lingüísticas para la enseñanza"/>
    <s v="1S"/>
    <n v="50842132"/>
    <s v="GAVELA"/>
    <s v="GARCÍA"/>
    <s v="DELIA DEL PILAR"/>
    <s v="degavela"/>
    <s v="delia.gavela@unirioja.es"/>
    <n v="2"/>
    <n v="2"/>
    <x v="0"/>
    <n v="504"/>
    <s v="PROFESOR TITULAR UNIVERSIDAD"/>
    <s v="C01"/>
    <s v="TIEMPO COMPLETO"/>
    <s v="2017-09-15 00:00:00.0"/>
    <s v="null"/>
    <s v="DF100302"/>
    <s v="PROFESOR TITULAR DE UNIVERSIDAD"/>
    <s v="R106"/>
    <x v="5"/>
    <n v="195"/>
    <s v="DIDÁCTICA DE LA LENGUA Y LA LITERATURA"/>
  </r>
  <r>
    <x v="5"/>
    <n v="50842132"/>
    <s v="FLE"/>
    <n v="294"/>
    <s v="294R"/>
    <s v="GRUPO-A2"/>
    <s v="Habilidades lingüísticas para la enseñanza"/>
    <s v="GR"/>
    <s v="GRUPO REDUCIDO"/>
    <s v="294R"/>
    <s v="GRUPO REDUCIDO DE Habilidades lingüísticas para la enseñanza"/>
    <s v="GRUPO-A2"/>
    <s v="Grupo Reducido de Habilidades lingüísticas para la enseñanza"/>
    <s v="1S"/>
    <n v="50842132"/>
    <s v="GAVELA"/>
    <s v="GARCÍA"/>
    <s v="DELIA DEL PILAR"/>
    <s v="degavela"/>
    <s v="delia.gavela@unirioja.es"/>
    <n v="2"/>
    <n v="2"/>
    <x v="0"/>
    <n v="504"/>
    <s v="PROFESOR TITULAR UNIVERSIDAD"/>
    <s v="C01"/>
    <s v="TIEMPO COMPLETO"/>
    <s v="2017-09-15 00:00:00.0"/>
    <s v="null"/>
    <s v="DF100302"/>
    <s v="PROFESOR TITULAR DE UNIVERSIDAD"/>
    <s v="R106"/>
    <x v="5"/>
    <n v="195"/>
    <s v="DIDÁCTICA DE LA LENGUA Y LA LITERATURA"/>
  </r>
  <r>
    <x v="5"/>
    <n v="16556358"/>
    <s v="FLE"/>
    <n v="294"/>
    <s v="294R"/>
    <s v="GRUPO-B1"/>
    <s v="Habilidades lingüísticas para la enseñanza"/>
    <s v="GR"/>
    <s v="GRUPO REDUCIDO"/>
    <s v="294R"/>
    <s v="GRUPO REDUCIDO DE Habilidades lingüísticas para la enseñanza"/>
    <s v="GRUPO-B1"/>
    <s v="Grupo Reducido de Habilidades lingüísticas para la enseñanza"/>
    <s v="1S"/>
    <n v="16556358"/>
    <s v="SILVESTRE"/>
    <s v="SALAS"/>
    <s v="MARÍA DEL SOL"/>
    <s v="masilves"/>
    <s v="marysol.silvestre@unirioja.es"/>
    <n v="2"/>
    <n v="2"/>
    <x v="1"/>
    <n v="536"/>
    <s v="PROFESOR INTERINO"/>
    <s v="C01"/>
    <s v="TIEMPO COMPLETO"/>
    <s v="2013-09-16 00:00:00.0"/>
    <s v="null"/>
    <s v="PI100910"/>
    <s v="PROFESOR CONTRATADO INTERINO"/>
    <s v="R106"/>
    <x v="5"/>
    <n v="195"/>
    <s v="DIDÁCTICA DE LA LENGUA Y LA LITERATURA"/>
  </r>
  <r>
    <x v="5"/>
    <n v="16556358"/>
    <s v="FLE"/>
    <n v="294"/>
    <s v="294R"/>
    <s v="GRUPO-B2"/>
    <s v="Habilidades lingüísticas para la enseñanza"/>
    <s v="GR"/>
    <s v="GRUPO REDUCIDO"/>
    <s v="294R"/>
    <s v="GRUPO REDUCIDO DE Habilidades lingüísticas para la enseñanza"/>
    <s v="GRUPO-B2"/>
    <s v="Grupo Reducido de Habilidades lingüísticas para la enseñanza"/>
    <s v="1S"/>
    <n v="16556358"/>
    <s v="SILVESTRE"/>
    <s v="SALAS"/>
    <s v="MARÍA DEL SOL"/>
    <s v="masilves"/>
    <s v="marysol.silvestre@unirioja.es"/>
    <n v="2"/>
    <n v="2"/>
    <x v="1"/>
    <n v="536"/>
    <s v="PROFESOR INTERINO"/>
    <s v="C01"/>
    <s v="TIEMPO COMPLETO"/>
    <s v="2013-09-16 00:00:00.0"/>
    <s v="null"/>
    <s v="PI100910"/>
    <s v="PROFESOR CONTRATADO INTERINO"/>
    <s v="R106"/>
    <x v="5"/>
    <n v="195"/>
    <s v="DIDÁCTICA DE LA LENGUA Y LA LITERATURA"/>
  </r>
  <r>
    <x v="5"/>
    <n v="16527579"/>
    <s v="FLE"/>
    <n v="295"/>
    <s v="295G"/>
    <s v="GRUPO-A"/>
    <s v="Didáctica de las Ciencias Sociales: Historia"/>
    <s v="GG"/>
    <s v="GRUPO GRANDE"/>
    <s v="295G"/>
    <s v="GRUPO GRANDE DE Didáctica de las ciencias sociales: historia"/>
    <s v="GRUPO-A"/>
    <s v="Grupo Grande de Didáctica de las ciencias sociales: historia"/>
    <s v="1S"/>
    <n v="16527579"/>
    <s v="GIL-DÍEZ"/>
    <s v="USANDIZAGA"/>
    <s v="IGNACIO"/>
    <s v="iggildie"/>
    <s v="ignacio.gil-diez@unirioja.es"/>
    <n v="0"/>
    <n v="0"/>
    <x v="0"/>
    <n v="504"/>
    <s v="PROFESOR TITULAR UNIVERSIDAD"/>
    <s v="C01"/>
    <s v="TIEMPO COMPLETO"/>
    <s v="2016-11-12 00:00:00.0"/>
    <s v="null"/>
    <s v="DF100293"/>
    <s v="PROFESOR TITULAR DE UNIVERSIDAD"/>
    <s v="R115"/>
    <x v="2"/>
    <n v="210"/>
    <s v="DIDÁCTICA DE LAS CIENCIAS SOCIALES"/>
  </r>
  <r>
    <x v="5"/>
    <n v="16591402"/>
    <s v="FLE"/>
    <n v="295"/>
    <s v="295G"/>
    <s v="GRUPO-A"/>
    <s v="Didáctica de las Ciencias Sociales: Historia"/>
    <s v="GG"/>
    <s v="GRUPO GRANDE"/>
    <s v="295G"/>
    <s v="GRUPO GRANDE DE Didáctica de las ciencias sociales: historia"/>
    <s v="GRUPO-A"/>
    <s v="Grupo Grande de Didáctica de las ciencias sociales: historia"/>
    <s v="1S"/>
    <n v="16591402"/>
    <s v="FERNÁNDEZ"/>
    <s v="DÍEZ"/>
    <s v="ALBERTO ANTONIO"/>
    <s v="alferndi"/>
    <s v="alberto-antonio.fernandez@unirioja.es"/>
    <n v="4"/>
    <n v="4"/>
    <x v="1"/>
    <n v="532"/>
    <s v="LABORAL DOCENTE-ASOCIADO"/>
    <s v="P04"/>
    <s v="TIEMPO PARCIAL (4+4 HORAS)"/>
    <s v="2017-09-15 00:00:00.0"/>
    <s v="2019-09-14 00:00:00.0"/>
    <s v="PI101291"/>
    <s v="PROFESOR ASOCIADO"/>
    <s v="R115"/>
    <x v="2"/>
    <n v="210"/>
    <s v="DIDÁCTICA DE LAS CIENCIAS SOCIALES"/>
  </r>
  <r>
    <x v="5"/>
    <n v="16592004"/>
    <s v="FLE"/>
    <n v="295"/>
    <s v="295G"/>
    <s v="GRUPO-B"/>
    <s v="Didáctica de las Ciencias Sociales: Historia"/>
    <s v="GG"/>
    <s v="GRUPO GRANDE"/>
    <s v="295G"/>
    <s v="GRUPO GRANDE DE Didáctica de las ciencias sociales: historia"/>
    <s v="GRUPO-B"/>
    <s v="Grupo Grande de Didáctica de las ciencias sociales: historia"/>
    <s v="1S"/>
    <n v="16592004"/>
    <s v="ITURRIAGA"/>
    <s v="BARCO"/>
    <s v="DIEGO"/>
    <s v="diiturri"/>
    <s v="diego.iturriaga@unirioja.es"/>
    <n v="4"/>
    <n v="4"/>
    <x v="1"/>
    <n v="536"/>
    <s v="PROFESOR INTERINO"/>
    <s v="C01"/>
    <s v="TIEMPO COMPLETO"/>
    <s v="2017-09-15 00:00:00.0"/>
    <s v="null"/>
    <s v="PI101283"/>
    <s v="PROFESOR CONTRATADO INTERINO"/>
    <s v="R114"/>
    <x v="3"/>
    <n v="450"/>
    <s v="HISTORIA CONTEMPORÁNEA"/>
  </r>
  <r>
    <x v="5"/>
    <n v="16591402"/>
    <s v="FLE"/>
    <n v="295"/>
    <s v="295R"/>
    <s v="GRUPO-A1"/>
    <s v="Didáctica de las Ciencias Sociales: Historia"/>
    <s v="GR"/>
    <s v="GRUPO REDUCIDO"/>
    <s v="295R"/>
    <s v="GRUPO REDUCIDO DE Didáctica de las ciencias sociales: historia"/>
    <s v="GRUPO-A1"/>
    <s v="Grupo Reducido de Didáctica de las ciencias sociales: historia"/>
    <s v="1S"/>
    <n v="16591402"/>
    <s v="FERNÁNDEZ"/>
    <s v="DÍEZ"/>
    <s v="ALBERTO ANTONIO"/>
    <s v="alferndi"/>
    <s v="alberto-antonio.fernandez@unirioja.es"/>
    <n v="2"/>
    <n v="2"/>
    <x v="1"/>
    <n v="532"/>
    <s v="LABORAL DOCENTE-ASOCIADO"/>
    <s v="P04"/>
    <s v="TIEMPO PARCIAL (4+4 HORAS)"/>
    <s v="2017-09-15 00:00:00.0"/>
    <s v="2019-09-14 00:00:00.0"/>
    <s v="PI101291"/>
    <s v="PROFESOR ASOCIADO"/>
    <s v="R115"/>
    <x v="2"/>
    <n v="210"/>
    <s v="DIDÁCTICA DE LAS CIENCIAS SOCIALES"/>
  </r>
  <r>
    <x v="5"/>
    <n v="16591402"/>
    <s v="FLE"/>
    <n v="295"/>
    <s v="295R"/>
    <s v="GRUPO-A2"/>
    <s v="Didáctica de las Ciencias Sociales: Historia"/>
    <s v="GR"/>
    <s v="GRUPO REDUCIDO"/>
    <s v="295R"/>
    <s v="GRUPO REDUCIDO DE Didáctica de las ciencias sociales: historia"/>
    <s v="GRUPO-A2"/>
    <s v="Grupo Reducido de Didáctica de las ciencias sociales: historia"/>
    <s v="1S"/>
    <n v="16591402"/>
    <s v="FERNÁNDEZ"/>
    <s v="DÍEZ"/>
    <s v="ALBERTO ANTONIO"/>
    <s v="alferndi"/>
    <s v="alberto-antonio.fernandez@unirioja.es"/>
    <n v="2"/>
    <n v="2"/>
    <x v="1"/>
    <n v="532"/>
    <s v="LABORAL DOCENTE-ASOCIADO"/>
    <s v="P04"/>
    <s v="TIEMPO PARCIAL (4+4 HORAS)"/>
    <s v="2017-09-15 00:00:00.0"/>
    <s v="2019-09-14 00:00:00.0"/>
    <s v="PI101291"/>
    <s v="PROFESOR ASOCIADO"/>
    <s v="R115"/>
    <x v="2"/>
    <n v="210"/>
    <s v="DIDÁCTICA DE LAS CIENCIAS SOCIALES"/>
  </r>
  <r>
    <x v="5"/>
    <n v="16592004"/>
    <s v="FLE"/>
    <n v="295"/>
    <s v="295R"/>
    <s v="GRUPO-B1"/>
    <s v="Didáctica de las Ciencias Sociales: Historia"/>
    <s v="GR"/>
    <s v="GRUPO REDUCIDO"/>
    <s v="295R"/>
    <s v="GRUPO REDUCIDO DE Didáctica de las ciencias sociales: historia"/>
    <s v="GRUPO-B1"/>
    <s v="Grupo Reducido de Didáctica de las ciencias sociales: historia"/>
    <s v="1S"/>
    <n v="16592004"/>
    <s v="ITURRIAGA"/>
    <s v="BARCO"/>
    <s v="DIEGO"/>
    <s v="diiturri"/>
    <s v="diego.iturriaga@unirioja.es"/>
    <n v="2"/>
    <n v="2"/>
    <x v="1"/>
    <n v="536"/>
    <s v="PROFESOR INTERINO"/>
    <s v="C01"/>
    <s v="TIEMPO COMPLETO"/>
    <s v="2017-09-15 00:00:00.0"/>
    <s v="null"/>
    <s v="PI101283"/>
    <s v="PROFESOR CONTRATADO INTERINO"/>
    <s v="R114"/>
    <x v="3"/>
    <n v="450"/>
    <s v="HISTORIA CONTEMPORÁNEA"/>
  </r>
  <r>
    <x v="5"/>
    <n v="16592004"/>
    <s v="FLE"/>
    <n v="295"/>
    <s v="295R"/>
    <s v="GRUPO-B2"/>
    <s v="Didáctica de las Ciencias Sociales: Historia"/>
    <s v="GR"/>
    <s v="GRUPO REDUCIDO"/>
    <s v="295R"/>
    <s v="GRUPO REDUCIDO DE Didáctica de las ciencias sociales: historia"/>
    <s v="GRUPO-B2"/>
    <s v="Grupo Reducido de Didáctica de las ciencias sociales: historia"/>
    <s v="1S"/>
    <n v="16592004"/>
    <s v="ITURRIAGA"/>
    <s v="BARCO"/>
    <s v="DIEGO"/>
    <s v="diiturri"/>
    <s v="diego.iturriaga@unirioja.es"/>
    <n v="2"/>
    <n v="2"/>
    <x v="1"/>
    <n v="536"/>
    <s v="PROFESOR INTERINO"/>
    <s v="C01"/>
    <s v="TIEMPO COMPLETO"/>
    <s v="2017-09-15 00:00:00.0"/>
    <s v="null"/>
    <s v="PI101283"/>
    <s v="PROFESOR CONTRATADO INTERINO"/>
    <s v="R114"/>
    <x v="3"/>
    <n v="450"/>
    <s v="HISTORIA CONTEMPORÁNEA"/>
  </r>
  <r>
    <x v="5"/>
    <n v="72780033"/>
    <s v="FLE"/>
    <n v="296"/>
    <s v="296G"/>
    <s v="GRUPO-A"/>
    <s v="Didáctica de las Ciencias Experimentales: Biología y Geología"/>
    <s v="GG"/>
    <s v="GRUPO GRANDE"/>
    <s v="296G"/>
    <s v="GG Didáctica de las ciencias experimentales: biología y geología"/>
    <s v="GRUPO-A"/>
    <s v="GG de Didáctica de las ciencias experimentales: biología y geología"/>
    <s v="1S"/>
    <n v="72780033"/>
    <s v="HERNÁNDEZ"/>
    <s v="ÁLAMOS"/>
    <s v="MARÍA DEL MAR"/>
    <s v="maherna"/>
    <s v="mara.hernandez@unirioja.es"/>
    <n v="4"/>
    <n v="4"/>
    <x v="1"/>
    <n v="504"/>
    <s v="PROFESOR TITULAR UNIVERSIDAD"/>
    <s v="C01"/>
    <s v="TIEMPO COMPLETO"/>
    <s v="2011-09-01 00:00:00.0"/>
    <s v="null"/>
    <s v="DF100292"/>
    <s v="PROFESOR TITULAR DE UNIVERSIDAD"/>
    <s v="R101"/>
    <x v="4"/>
    <n v="205"/>
    <s v="DIDÁCTICA DE LAS CIENCIAS EXPERIMENTALES"/>
  </r>
  <r>
    <x v="5"/>
    <n v="72780033"/>
    <s v="FLE"/>
    <n v="296"/>
    <s v="296G"/>
    <s v="GRUPO-B"/>
    <s v="Didáctica de las Ciencias Experimentales: Biología y Geología"/>
    <s v="GG"/>
    <s v="GRUPO GRANDE"/>
    <s v="296G"/>
    <s v="GG Didáctica de las ciencias experimentales: biología y geología"/>
    <s v="GRUPO-B"/>
    <s v="GG de Didáctica de las ciencias experimentales: biología y geología"/>
    <s v="1S"/>
    <n v="72780033"/>
    <s v="HERNÁNDEZ"/>
    <s v="ÁLAMOS"/>
    <s v="MARÍA DEL MAR"/>
    <s v="maherna"/>
    <s v="mara.hernandez@unirioja.es"/>
    <n v="4"/>
    <n v="4"/>
    <x v="1"/>
    <n v="504"/>
    <s v="PROFESOR TITULAR UNIVERSIDAD"/>
    <s v="C01"/>
    <s v="TIEMPO COMPLETO"/>
    <s v="2011-09-01 00:00:00.0"/>
    <s v="null"/>
    <s v="DF100292"/>
    <s v="PROFESOR TITULAR DE UNIVERSIDAD"/>
    <s v="R101"/>
    <x v="4"/>
    <n v="205"/>
    <s v="DIDÁCTICA DE LAS CIENCIAS EXPERIMENTALES"/>
  </r>
  <r>
    <x v="5"/>
    <n v="16552787"/>
    <s v="FLE"/>
    <n v="296"/>
    <s v="296L"/>
    <s v="GRUPO-A1"/>
    <s v="Didáctica de las Ciencias Experimentales: Biología y Geología"/>
    <s v="GL"/>
    <s v="GRUPO DE LABORATORIO"/>
    <s v="296L"/>
    <s v="LABORATORIO Didáctica de las ciencias experimentales: biología y geología"/>
    <s v="GRUPO-A1"/>
    <s v="Laboratorio Didáctica de las ciencias experimentales: biología y geología"/>
    <s v="1S"/>
    <n v="16552787"/>
    <s v="TENORIO"/>
    <s v="RODRÍGUEZ"/>
    <s v="CARMEN"/>
    <s v="catenori"/>
    <s v="carmen.tenorio@unirioja.es"/>
    <n v="0.4"/>
    <n v="0.4"/>
    <x v="0"/>
    <n v="504"/>
    <s v="PROFESOR TITULAR UNIVERSIDAD"/>
    <s v="01R"/>
    <s v="TIEMPO COMPLETO REDUCIDO"/>
    <s v="2018-09-17 00:00:00.0"/>
    <s v="null"/>
    <s v="DF100263"/>
    <s v="PROFESOR TITULAR DE UNIVERSIDAD"/>
    <s v="R101"/>
    <x v="4"/>
    <n v="60"/>
    <s v="BIOQUÍMICA Y BIOLOGÍA MOLECULAR"/>
  </r>
  <r>
    <x v="5"/>
    <n v="16568302"/>
    <s v="FLE"/>
    <n v="296"/>
    <s v="296L"/>
    <s v="GRUPO-A1"/>
    <s v="Didáctica de las Ciencias Experimentales: Biología y Geología"/>
    <s v="GL"/>
    <s v="GRUPO DE LABORATORIO"/>
    <s v="296L"/>
    <s v="LABORATORIO Didáctica de las ciencias experimentales: biología y geología"/>
    <s v="GRUPO-A1"/>
    <s v="Laboratorio Didáctica de las ciencias experimentales: biología y geología"/>
    <s v="1S"/>
    <n v="16568302"/>
    <s v="ROBREDO"/>
    <s v="VALGAÑÓN"/>
    <s v="BEATRIZ"/>
    <s v="berobred"/>
    <s v="beatriz.robredo@unirioja.es"/>
    <n v="0.9"/>
    <n v="0.9"/>
    <x v="0"/>
    <n v="504"/>
    <s v="PROFESOR TITULAR UNIVERSIDAD"/>
    <s v="C01"/>
    <s v="TIEMPO COMPLETO"/>
    <s v="2018-09-17 00:00:00.0"/>
    <s v="null"/>
    <s v="DF386"/>
    <s v="PROFESOR TITULAR DE UNIVERSIDAD"/>
    <s v="R101"/>
    <x v="4"/>
    <n v="205"/>
    <s v="DIDÁCTICA DE LAS CIENCIAS EXPERIMENTALES"/>
  </r>
  <r>
    <x v="5"/>
    <n v="50793513"/>
    <s v="FLE"/>
    <n v="296"/>
    <s v="296L"/>
    <s v="GRUPO-A1"/>
    <s v="Didáctica de las Ciencias Experimentales: Biología y Geología"/>
    <s v="GL"/>
    <s v="GRUPO DE LABORATORIO"/>
    <s v="296L"/>
    <s v="LABORATORIO Didáctica de las ciencias experimentales: biología y geología"/>
    <s v="GRUPO-A1"/>
    <s v="Laboratorio Didáctica de las ciencias experimentales: biología y geología"/>
    <s v="1S"/>
    <n v="50793513"/>
    <s v="PAEZ DE LA CADENA"/>
    <s v="TORTOSA"/>
    <s v="FRANCISCO"/>
    <s v="franpaez"/>
    <s v="paco.pc@unirioja.es"/>
    <n v="0.2"/>
    <n v="0.2"/>
    <x v="1"/>
    <n v="504"/>
    <s v="PROFESOR TITULAR UNIVERSIDAD"/>
    <s v="C01"/>
    <s v="TIEMPO COMPLETO"/>
    <s v="2018-09-17 00:00:00.0"/>
    <s v="null"/>
    <s v="DF100079"/>
    <s v="PROFESOR TITULAR DE UNIVERSIDAD"/>
    <s v="R101"/>
    <x v="4"/>
    <n v="705"/>
    <s v="PRODUCCIÓN VEGETAL"/>
  </r>
  <r>
    <x v="5"/>
    <n v="16552787"/>
    <s v="FLE"/>
    <n v="296"/>
    <s v="296L"/>
    <s v="GRUPO-A2"/>
    <s v="Didáctica de las Ciencias Experimentales: Biología y Geología"/>
    <s v="GL"/>
    <s v="GRUPO DE LABORATORIO"/>
    <s v="296L"/>
    <s v="LABORATORIO Didáctica de las ciencias experimentales: biología y geología"/>
    <s v="GRUPO-A2"/>
    <s v="Laboratorio Didáctica de las ciencias experimentales: biología y geología"/>
    <s v="1S"/>
    <n v="16552787"/>
    <s v="TENORIO"/>
    <s v="RODRÍGUEZ"/>
    <s v="CARMEN"/>
    <s v="catenori"/>
    <s v="carmen.tenorio@unirioja.es"/>
    <n v="0.4"/>
    <n v="0.4"/>
    <x v="0"/>
    <n v="504"/>
    <s v="PROFESOR TITULAR UNIVERSIDAD"/>
    <s v="01R"/>
    <s v="TIEMPO COMPLETO REDUCIDO"/>
    <s v="2018-09-17 00:00:00.0"/>
    <s v="null"/>
    <s v="DF100263"/>
    <s v="PROFESOR TITULAR DE UNIVERSIDAD"/>
    <s v="R101"/>
    <x v="4"/>
    <n v="60"/>
    <s v="BIOQUÍMICA Y BIOLOGÍA MOLECULAR"/>
  </r>
  <r>
    <x v="5"/>
    <n v="16568302"/>
    <s v="FLE"/>
    <n v="296"/>
    <s v="296L"/>
    <s v="GRUPO-A2"/>
    <s v="Didáctica de las Ciencias Experimentales: Biología y Geología"/>
    <s v="GL"/>
    <s v="GRUPO DE LABORATORIO"/>
    <s v="296L"/>
    <s v="LABORATORIO Didáctica de las ciencias experimentales: biología y geología"/>
    <s v="GRUPO-A2"/>
    <s v="Laboratorio Didáctica de las ciencias experimentales: biología y geología"/>
    <s v="1S"/>
    <n v="16568302"/>
    <s v="ROBREDO"/>
    <s v="VALGAÑÓN"/>
    <s v="BEATRIZ"/>
    <s v="berobred"/>
    <s v="beatriz.robredo@unirioja.es"/>
    <n v="0.9"/>
    <n v="0.9"/>
    <x v="0"/>
    <n v="504"/>
    <s v="PROFESOR TITULAR UNIVERSIDAD"/>
    <s v="C01"/>
    <s v="TIEMPO COMPLETO"/>
    <s v="2018-09-17 00:00:00.0"/>
    <s v="null"/>
    <s v="DF386"/>
    <s v="PROFESOR TITULAR DE UNIVERSIDAD"/>
    <s v="R101"/>
    <x v="4"/>
    <n v="205"/>
    <s v="DIDÁCTICA DE LAS CIENCIAS EXPERIMENTALES"/>
  </r>
  <r>
    <x v="5"/>
    <n v="50793513"/>
    <s v="FLE"/>
    <n v="296"/>
    <s v="296L"/>
    <s v="GRUPO-A2"/>
    <s v="Didáctica de las Ciencias Experimentales: Biología y Geología"/>
    <s v="GL"/>
    <s v="GRUPO DE LABORATORIO"/>
    <s v="296L"/>
    <s v="LABORATORIO Didáctica de las ciencias experimentales: biología y geología"/>
    <s v="GRUPO-A2"/>
    <s v="Laboratorio Didáctica de las ciencias experimentales: biología y geología"/>
    <s v="1S"/>
    <n v="50793513"/>
    <s v="PAEZ DE LA CADENA"/>
    <s v="TORTOSA"/>
    <s v="FRANCISCO"/>
    <s v="franpaez"/>
    <s v="paco.pc@unirioja.es"/>
    <n v="0.2"/>
    <n v="0.2"/>
    <x v="1"/>
    <n v="504"/>
    <s v="PROFESOR TITULAR UNIVERSIDAD"/>
    <s v="C01"/>
    <s v="TIEMPO COMPLETO"/>
    <s v="2018-09-17 00:00:00.0"/>
    <s v="null"/>
    <s v="DF100079"/>
    <s v="PROFESOR TITULAR DE UNIVERSIDAD"/>
    <s v="R101"/>
    <x v="4"/>
    <n v="705"/>
    <s v="PRODUCCIÓN VEGETAL"/>
  </r>
  <r>
    <x v="5"/>
    <n v="16552787"/>
    <s v="FLE"/>
    <n v="296"/>
    <s v="296L"/>
    <s v="GRUPO-A3"/>
    <s v="Didáctica de las Ciencias Experimentales: Biología y Geología"/>
    <s v="GL"/>
    <s v="GRUPO DE LABORATORIO"/>
    <s v="296L"/>
    <s v="LABORATORIO Didáctica de las ciencias experimentales: biología y geología"/>
    <s v="GRUPO-A3"/>
    <s v="Laboratorio Didáctica de las ciencias experimentales: biología y geología"/>
    <s v="1S"/>
    <n v="16552787"/>
    <s v="TENORIO"/>
    <s v="RODRÍGUEZ"/>
    <s v="CARMEN"/>
    <s v="catenori"/>
    <s v="carmen.tenorio@unirioja.es"/>
    <n v="0.4"/>
    <n v="0.4"/>
    <x v="0"/>
    <n v="504"/>
    <s v="PROFESOR TITULAR UNIVERSIDAD"/>
    <s v="01R"/>
    <s v="TIEMPO COMPLETO REDUCIDO"/>
    <s v="2018-09-17 00:00:00.0"/>
    <s v="null"/>
    <s v="DF100263"/>
    <s v="PROFESOR TITULAR DE UNIVERSIDAD"/>
    <s v="R101"/>
    <x v="4"/>
    <n v="60"/>
    <s v="BIOQUÍMICA Y BIOLOGÍA MOLECULAR"/>
  </r>
  <r>
    <x v="5"/>
    <n v="16568302"/>
    <s v="FLE"/>
    <n v="296"/>
    <s v="296L"/>
    <s v="GRUPO-A3"/>
    <s v="Didáctica de las Ciencias Experimentales: Biología y Geología"/>
    <s v="GL"/>
    <s v="GRUPO DE LABORATORIO"/>
    <s v="296L"/>
    <s v="LABORATORIO Didáctica de las ciencias experimentales: biología y geología"/>
    <s v="GRUPO-A3"/>
    <s v="Laboratorio Didáctica de las ciencias experimentales: biología y geología"/>
    <s v="1S"/>
    <n v="16568302"/>
    <s v="ROBREDO"/>
    <s v="VALGAÑÓN"/>
    <s v="BEATRIZ"/>
    <s v="berobred"/>
    <s v="beatriz.robredo@unirioja.es"/>
    <n v="0.9"/>
    <n v="0.9"/>
    <x v="0"/>
    <n v="504"/>
    <s v="PROFESOR TITULAR UNIVERSIDAD"/>
    <s v="C01"/>
    <s v="TIEMPO COMPLETO"/>
    <s v="2018-09-17 00:00:00.0"/>
    <s v="null"/>
    <s v="DF386"/>
    <s v="PROFESOR TITULAR DE UNIVERSIDAD"/>
    <s v="R101"/>
    <x v="4"/>
    <n v="205"/>
    <s v="DIDÁCTICA DE LAS CIENCIAS EXPERIMENTALES"/>
  </r>
  <r>
    <x v="5"/>
    <n v="50793513"/>
    <s v="FLE"/>
    <n v="296"/>
    <s v="296L"/>
    <s v="GRUPO-A3"/>
    <s v="Didáctica de las Ciencias Experimentales: Biología y Geología"/>
    <s v="GL"/>
    <s v="GRUPO DE LABORATORIO"/>
    <s v="296L"/>
    <s v="LABORATORIO Didáctica de las ciencias experimentales: biología y geología"/>
    <s v="GRUPO-A3"/>
    <s v="Laboratorio Didáctica de las ciencias experimentales: biología y geología"/>
    <s v="1S"/>
    <n v="50793513"/>
    <s v="PAEZ DE LA CADENA"/>
    <s v="TORTOSA"/>
    <s v="FRANCISCO"/>
    <s v="franpaez"/>
    <s v="paco.pc@unirioja.es"/>
    <n v="0.2"/>
    <n v="0.2"/>
    <x v="1"/>
    <n v="504"/>
    <s v="PROFESOR TITULAR UNIVERSIDAD"/>
    <s v="C01"/>
    <s v="TIEMPO COMPLETO"/>
    <s v="2018-09-17 00:00:00.0"/>
    <s v="null"/>
    <s v="DF100079"/>
    <s v="PROFESOR TITULAR DE UNIVERSIDAD"/>
    <s v="R101"/>
    <x v="4"/>
    <n v="705"/>
    <s v="PRODUCCIÓN VEGETAL"/>
  </r>
  <r>
    <x v="5"/>
    <n v="16552787"/>
    <s v="FLE"/>
    <n v="296"/>
    <s v="296L"/>
    <s v="GRUPO-A4"/>
    <s v="Didáctica de las Ciencias Experimentales: Biología y Geología"/>
    <s v="GL"/>
    <s v="GRUPO DE LABORATORIO"/>
    <s v="296L"/>
    <s v="LABORATORIO Didáctica de las ciencias experimentales: biología y geología"/>
    <s v="GRUPO-A4"/>
    <s v="Laboratorio Didáctica de las ciencias experimentales: biología y geología"/>
    <s v="1S"/>
    <n v="16552787"/>
    <s v="TENORIO"/>
    <s v="RODRÍGUEZ"/>
    <s v="CARMEN"/>
    <s v="catenori"/>
    <s v="carmen.tenorio@unirioja.es"/>
    <n v="0.4"/>
    <n v="0.4"/>
    <x v="0"/>
    <n v="504"/>
    <s v="PROFESOR TITULAR UNIVERSIDAD"/>
    <s v="01R"/>
    <s v="TIEMPO COMPLETO REDUCIDO"/>
    <s v="2018-09-17 00:00:00.0"/>
    <s v="null"/>
    <s v="DF100263"/>
    <s v="PROFESOR TITULAR DE UNIVERSIDAD"/>
    <s v="R101"/>
    <x v="4"/>
    <n v="60"/>
    <s v="BIOQUÍMICA Y BIOLOGÍA MOLECULAR"/>
  </r>
  <r>
    <x v="5"/>
    <n v="16568302"/>
    <s v="FLE"/>
    <n v="296"/>
    <s v="296L"/>
    <s v="GRUPO-A4"/>
    <s v="Didáctica de las Ciencias Experimentales: Biología y Geología"/>
    <s v="GL"/>
    <s v="GRUPO DE LABORATORIO"/>
    <s v="296L"/>
    <s v="LABORATORIO Didáctica de las ciencias experimentales: biología y geología"/>
    <s v="GRUPO-A4"/>
    <s v="Laboratorio Didáctica de las ciencias experimentales: biología y geología"/>
    <s v="1S"/>
    <n v="16568302"/>
    <s v="ROBREDO"/>
    <s v="VALGAÑÓN"/>
    <s v="BEATRIZ"/>
    <s v="berobred"/>
    <s v="beatriz.robredo@unirioja.es"/>
    <n v="0.9"/>
    <n v="0.9"/>
    <x v="0"/>
    <n v="504"/>
    <s v="PROFESOR TITULAR UNIVERSIDAD"/>
    <s v="C01"/>
    <s v="TIEMPO COMPLETO"/>
    <s v="2018-09-17 00:00:00.0"/>
    <s v="null"/>
    <s v="DF386"/>
    <s v="PROFESOR TITULAR DE UNIVERSIDAD"/>
    <s v="R101"/>
    <x v="4"/>
    <n v="205"/>
    <s v="DIDÁCTICA DE LAS CIENCIAS EXPERIMENTALES"/>
  </r>
  <r>
    <x v="5"/>
    <n v="50793513"/>
    <s v="FLE"/>
    <n v="296"/>
    <s v="296L"/>
    <s v="GRUPO-A4"/>
    <s v="Didáctica de las Ciencias Experimentales: Biología y Geología"/>
    <s v="GL"/>
    <s v="GRUPO DE LABORATORIO"/>
    <s v="296L"/>
    <s v="LABORATORIO Didáctica de las ciencias experimentales: biología y geología"/>
    <s v="GRUPO-A4"/>
    <s v="Laboratorio Didáctica de las ciencias experimentales: biología y geología"/>
    <s v="1S"/>
    <n v="50793513"/>
    <s v="PAEZ DE LA CADENA"/>
    <s v="TORTOSA"/>
    <s v="FRANCISCO"/>
    <s v="franpaez"/>
    <s v="paco.pc@unirioja.es"/>
    <n v="0.2"/>
    <n v="0.2"/>
    <x v="1"/>
    <n v="504"/>
    <s v="PROFESOR TITULAR UNIVERSIDAD"/>
    <s v="C01"/>
    <s v="TIEMPO COMPLETO"/>
    <s v="2018-09-17 00:00:00.0"/>
    <s v="null"/>
    <s v="DF100079"/>
    <s v="PROFESOR TITULAR DE UNIVERSIDAD"/>
    <s v="R101"/>
    <x v="4"/>
    <n v="705"/>
    <s v="PRODUCCIÓN VEGETAL"/>
  </r>
  <r>
    <x v="5"/>
    <n v="16552787"/>
    <s v="FLE"/>
    <n v="296"/>
    <s v="296L"/>
    <s v="GRUPO-B1"/>
    <s v="Didáctica de las Ciencias Experimentales: Biología y Geología"/>
    <s v="GL"/>
    <s v="GRUPO DE LABORATORIO"/>
    <s v="296L"/>
    <s v="LABORATORIO Didáctica de las ciencias experimentales: biología y geología"/>
    <s v="GRUPO-B1"/>
    <s v="Laboratorio Didáctica de las ciencias experimentales: biología y geología"/>
    <s v="1S"/>
    <n v="16552787"/>
    <s v="TENORIO"/>
    <s v="RODRÍGUEZ"/>
    <s v="CARMEN"/>
    <s v="catenori"/>
    <s v="carmen.tenorio@unirioja.es"/>
    <n v="0.4"/>
    <n v="0.4"/>
    <x v="0"/>
    <n v="504"/>
    <s v="PROFESOR TITULAR UNIVERSIDAD"/>
    <s v="01R"/>
    <s v="TIEMPO COMPLETO REDUCIDO"/>
    <s v="2018-09-17 00:00:00.0"/>
    <s v="null"/>
    <s v="DF100263"/>
    <s v="PROFESOR TITULAR DE UNIVERSIDAD"/>
    <s v="R101"/>
    <x v="4"/>
    <n v="60"/>
    <s v="BIOQUÍMICA Y BIOLOGÍA MOLECULAR"/>
  </r>
  <r>
    <x v="5"/>
    <n v="16568302"/>
    <s v="FLE"/>
    <n v="296"/>
    <s v="296L"/>
    <s v="GRUPO-B1"/>
    <s v="Didáctica de las Ciencias Experimentales: Biología y Geología"/>
    <s v="GL"/>
    <s v="GRUPO DE LABORATORIO"/>
    <s v="296L"/>
    <s v="LABORATORIO Didáctica de las ciencias experimentales: biología y geología"/>
    <s v="GRUPO-B1"/>
    <s v="Laboratorio Didáctica de las ciencias experimentales: biología y geología"/>
    <s v="1S"/>
    <n v="16568302"/>
    <s v="ROBREDO"/>
    <s v="VALGAÑÓN"/>
    <s v="BEATRIZ"/>
    <s v="berobred"/>
    <s v="beatriz.robredo@unirioja.es"/>
    <n v="0.9"/>
    <n v="0.9"/>
    <x v="0"/>
    <n v="504"/>
    <s v="PROFESOR TITULAR UNIVERSIDAD"/>
    <s v="C01"/>
    <s v="TIEMPO COMPLETO"/>
    <s v="2018-09-17 00:00:00.0"/>
    <s v="null"/>
    <s v="DF386"/>
    <s v="PROFESOR TITULAR DE UNIVERSIDAD"/>
    <s v="R101"/>
    <x v="4"/>
    <n v="205"/>
    <s v="DIDÁCTICA DE LAS CIENCIAS EXPERIMENTALES"/>
  </r>
  <r>
    <x v="5"/>
    <n v="50793513"/>
    <s v="FLE"/>
    <n v="296"/>
    <s v="296L"/>
    <s v="GRUPO-B1"/>
    <s v="Didáctica de las Ciencias Experimentales: Biología y Geología"/>
    <s v="GL"/>
    <s v="GRUPO DE LABORATORIO"/>
    <s v="296L"/>
    <s v="LABORATORIO Didáctica de las ciencias experimentales: biología y geología"/>
    <s v="GRUPO-B1"/>
    <s v="Laboratorio Didáctica de las ciencias experimentales: biología y geología"/>
    <s v="1S"/>
    <n v="50793513"/>
    <s v="PAEZ DE LA CADENA"/>
    <s v="TORTOSA"/>
    <s v="FRANCISCO"/>
    <s v="franpaez"/>
    <s v="paco.pc@unirioja.es"/>
    <n v="0.2"/>
    <n v="0.2"/>
    <x v="1"/>
    <n v="504"/>
    <s v="PROFESOR TITULAR UNIVERSIDAD"/>
    <s v="C01"/>
    <s v="TIEMPO COMPLETO"/>
    <s v="2018-09-17 00:00:00.0"/>
    <s v="null"/>
    <s v="DF100079"/>
    <s v="PROFESOR TITULAR DE UNIVERSIDAD"/>
    <s v="R101"/>
    <x v="4"/>
    <n v="705"/>
    <s v="PRODUCCIÓN VEGETAL"/>
  </r>
  <r>
    <x v="5"/>
    <n v="16552787"/>
    <s v="FLE"/>
    <n v="296"/>
    <s v="296L"/>
    <s v="GRUPO-B2"/>
    <s v="Didáctica de las Ciencias Experimentales: Biología y Geología"/>
    <s v="GL"/>
    <s v="GRUPO DE LABORATORIO"/>
    <s v="296L"/>
    <s v="LABORATORIO Didáctica de las ciencias experimentales: biología y geología"/>
    <s v="GRUPO-B2"/>
    <s v="Laboratorio Didáctica de las ciencias experimentales: biología y geología"/>
    <s v="1S"/>
    <n v="16552787"/>
    <s v="TENORIO"/>
    <s v="RODRÍGUEZ"/>
    <s v="CARMEN"/>
    <s v="catenori"/>
    <s v="carmen.tenorio@unirioja.es"/>
    <n v="0.4"/>
    <n v="0.4"/>
    <x v="0"/>
    <n v="504"/>
    <s v="PROFESOR TITULAR UNIVERSIDAD"/>
    <s v="01R"/>
    <s v="TIEMPO COMPLETO REDUCIDO"/>
    <s v="2018-09-17 00:00:00.0"/>
    <s v="null"/>
    <s v="DF100263"/>
    <s v="PROFESOR TITULAR DE UNIVERSIDAD"/>
    <s v="R101"/>
    <x v="4"/>
    <n v="60"/>
    <s v="BIOQUÍMICA Y BIOLOGÍA MOLECULAR"/>
  </r>
  <r>
    <x v="5"/>
    <n v="16568302"/>
    <s v="FLE"/>
    <n v="296"/>
    <s v="296L"/>
    <s v="GRUPO-B2"/>
    <s v="Didáctica de las Ciencias Experimentales: Biología y Geología"/>
    <s v="GL"/>
    <s v="GRUPO DE LABORATORIO"/>
    <s v="296L"/>
    <s v="LABORATORIO Didáctica de las ciencias experimentales: biología y geología"/>
    <s v="GRUPO-B2"/>
    <s v="Laboratorio Didáctica de las ciencias experimentales: biología y geología"/>
    <s v="1S"/>
    <n v="16568302"/>
    <s v="ROBREDO"/>
    <s v="VALGAÑÓN"/>
    <s v="BEATRIZ"/>
    <s v="berobred"/>
    <s v="beatriz.robredo@unirioja.es"/>
    <n v="0.9"/>
    <n v="0.9"/>
    <x v="0"/>
    <n v="504"/>
    <s v="PROFESOR TITULAR UNIVERSIDAD"/>
    <s v="C01"/>
    <s v="TIEMPO COMPLETO"/>
    <s v="2018-09-17 00:00:00.0"/>
    <s v="null"/>
    <s v="DF386"/>
    <s v="PROFESOR TITULAR DE UNIVERSIDAD"/>
    <s v="R101"/>
    <x v="4"/>
    <n v="205"/>
    <s v="DIDÁCTICA DE LAS CIENCIAS EXPERIMENTALES"/>
  </r>
  <r>
    <x v="5"/>
    <n v="50793513"/>
    <s v="FLE"/>
    <n v="296"/>
    <s v="296L"/>
    <s v="GRUPO-B2"/>
    <s v="Didáctica de las Ciencias Experimentales: Biología y Geología"/>
    <s v="GL"/>
    <s v="GRUPO DE LABORATORIO"/>
    <s v="296L"/>
    <s v="LABORATORIO Didáctica de las ciencias experimentales: biología y geología"/>
    <s v="GRUPO-B2"/>
    <s v="Laboratorio Didáctica de las ciencias experimentales: biología y geología"/>
    <s v="1S"/>
    <n v="50793513"/>
    <s v="PAEZ DE LA CADENA"/>
    <s v="TORTOSA"/>
    <s v="FRANCISCO"/>
    <s v="franpaez"/>
    <s v="paco.pc@unirioja.es"/>
    <n v="0.2"/>
    <n v="0.2"/>
    <x v="1"/>
    <n v="504"/>
    <s v="PROFESOR TITULAR UNIVERSIDAD"/>
    <s v="C01"/>
    <s v="TIEMPO COMPLETO"/>
    <s v="2018-09-17 00:00:00.0"/>
    <s v="null"/>
    <s v="DF100079"/>
    <s v="PROFESOR TITULAR DE UNIVERSIDAD"/>
    <s v="R101"/>
    <x v="4"/>
    <n v="705"/>
    <s v="PRODUCCIÓN VEGETAL"/>
  </r>
  <r>
    <x v="5"/>
    <n v="16552787"/>
    <s v="FLE"/>
    <n v="296"/>
    <s v="296L"/>
    <s v="GRUPO-B3"/>
    <s v="Didáctica de las Ciencias Experimentales: Biología y Geología"/>
    <s v="GL"/>
    <s v="GRUPO DE LABORATORIO"/>
    <s v="296L"/>
    <s v="LABORATORIO Didáctica de las ciencias experimentales: biología y geología"/>
    <s v="GRUPO-B3"/>
    <s v="Laboratorio Didáctica de las ciencias experimentales: biología y geología"/>
    <s v="1S"/>
    <n v="16552787"/>
    <s v="TENORIO"/>
    <s v="RODRÍGUEZ"/>
    <s v="CARMEN"/>
    <s v="catenori"/>
    <s v="carmen.tenorio@unirioja.es"/>
    <n v="0.4"/>
    <n v="0.4"/>
    <x v="0"/>
    <n v="504"/>
    <s v="PROFESOR TITULAR UNIVERSIDAD"/>
    <s v="01R"/>
    <s v="TIEMPO COMPLETO REDUCIDO"/>
    <s v="2018-09-17 00:00:00.0"/>
    <s v="null"/>
    <s v="DF100263"/>
    <s v="PROFESOR TITULAR DE UNIVERSIDAD"/>
    <s v="R101"/>
    <x v="4"/>
    <n v="60"/>
    <s v="BIOQUÍMICA Y BIOLOGÍA MOLECULAR"/>
  </r>
  <r>
    <x v="5"/>
    <n v="16568302"/>
    <s v="FLE"/>
    <n v="296"/>
    <s v="296L"/>
    <s v="GRUPO-B3"/>
    <s v="Didáctica de las Ciencias Experimentales: Biología y Geología"/>
    <s v="GL"/>
    <s v="GRUPO DE LABORATORIO"/>
    <s v="296L"/>
    <s v="LABORATORIO Didáctica de las ciencias experimentales: biología y geología"/>
    <s v="GRUPO-B3"/>
    <s v="Laboratorio Didáctica de las ciencias experimentales: biología y geología"/>
    <s v="1S"/>
    <n v="16568302"/>
    <s v="ROBREDO"/>
    <s v="VALGAÑÓN"/>
    <s v="BEATRIZ"/>
    <s v="berobred"/>
    <s v="beatriz.robredo@unirioja.es"/>
    <n v="0.9"/>
    <n v="0.9"/>
    <x v="0"/>
    <n v="504"/>
    <s v="PROFESOR TITULAR UNIVERSIDAD"/>
    <s v="C01"/>
    <s v="TIEMPO COMPLETO"/>
    <s v="2018-09-17 00:00:00.0"/>
    <s v="null"/>
    <s v="DF386"/>
    <s v="PROFESOR TITULAR DE UNIVERSIDAD"/>
    <s v="R101"/>
    <x v="4"/>
    <n v="205"/>
    <s v="DIDÁCTICA DE LAS CIENCIAS EXPERIMENTALES"/>
  </r>
  <r>
    <x v="5"/>
    <n v="50793513"/>
    <s v="FLE"/>
    <n v="296"/>
    <s v="296L"/>
    <s v="GRUPO-B3"/>
    <s v="Didáctica de las Ciencias Experimentales: Biología y Geología"/>
    <s v="GL"/>
    <s v="GRUPO DE LABORATORIO"/>
    <s v="296L"/>
    <s v="LABORATORIO Didáctica de las ciencias experimentales: biología y geología"/>
    <s v="GRUPO-B3"/>
    <s v="Laboratorio Didáctica de las ciencias experimentales: biología y geología"/>
    <s v="1S"/>
    <n v="50793513"/>
    <s v="PAEZ DE LA CADENA"/>
    <s v="TORTOSA"/>
    <s v="FRANCISCO"/>
    <s v="franpaez"/>
    <s v="paco.pc@unirioja.es"/>
    <n v="0.2"/>
    <n v="0.2"/>
    <x v="1"/>
    <n v="504"/>
    <s v="PROFESOR TITULAR UNIVERSIDAD"/>
    <s v="C01"/>
    <s v="TIEMPO COMPLETO"/>
    <s v="2018-09-17 00:00:00.0"/>
    <s v="null"/>
    <s v="DF100079"/>
    <s v="PROFESOR TITULAR DE UNIVERSIDAD"/>
    <s v="R101"/>
    <x v="4"/>
    <n v="705"/>
    <s v="PRODUCCIÓN VEGETAL"/>
  </r>
  <r>
    <x v="5"/>
    <n v="16552787"/>
    <s v="FLE"/>
    <n v="296"/>
    <s v="296L"/>
    <s v="GRUPO-B4"/>
    <s v="Didáctica de las Ciencias Experimentales: Biología y Geología"/>
    <s v="GL"/>
    <s v="GRUPO DE LABORATORIO"/>
    <s v="296L"/>
    <s v="LABORATORIO Didáctica de las ciencias experimentales: biología y geología"/>
    <s v="GRUPO-B4"/>
    <s v="Laboratorio Didáctica de las ciencias experimentales: biología y geología"/>
    <s v="1S"/>
    <n v="16552787"/>
    <s v="TENORIO"/>
    <s v="RODRÍGUEZ"/>
    <s v="CARMEN"/>
    <s v="catenori"/>
    <s v="carmen.tenorio@unirioja.es"/>
    <n v="0.4"/>
    <n v="0.4"/>
    <x v="0"/>
    <n v="504"/>
    <s v="PROFESOR TITULAR UNIVERSIDAD"/>
    <s v="01R"/>
    <s v="TIEMPO COMPLETO REDUCIDO"/>
    <s v="2018-09-17 00:00:00.0"/>
    <s v="null"/>
    <s v="DF100263"/>
    <s v="PROFESOR TITULAR DE UNIVERSIDAD"/>
    <s v="R101"/>
    <x v="4"/>
    <n v="60"/>
    <s v="BIOQUÍMICA Y BIOLOGÍA MOLECULAR"/>
  </r>
  <r>
    <x v="5"/>
    <n v="16568302"/>
    <s v="FLE"/>
    <n v="296"/>
    <s v="296L"/>
    <s v="GRUPO-B4"/>
    <s v="Didáctica de las Ciencias Experimentales: Biología y Geología"/>
    <s v="GL"/>
    <s v="GRUPO DE LABORATORIO"/>
    <s v="296L"/>
    <s v="LABORATORIO Didáctica de las ciencias experimentales: biología y geología"/>
    <s v="GRUPO-B4"/>
    <s v="Laboratorio Didáctica de las ciencias experimentales: biología y geología"/>
    <s v="1S"/>
    <n v="16568302"/>
    <s v="ROBREDO"/>
    <s v="VALGAÑÓN"/>
    <s v="BEATRIZ"/>
    <s v="berobred"/>
    <s v="beatriz.robredo@unirioja.es"/>
    <n v="0.9"/>
    <n v="0.9"/>
    <x v="0"/>
    <n v="504"/>
    <s v="PROFESOR TITULAR UNIVERSIDAD"/>
    <s v="C01"/>
    <s v="TIEMPO COMPLETO"/>
    <s v="2018-09-17 00:00:00.0"/>
    <s v="null"/>
    <s v="DF386"/>
    <s v="PROFESOR TITULAR DE UNIVERSIDAD"/>
    <s v="R101"/>
    <x v="4"/>
    <n v="205"/>
    <s v="DIDÁCTICA DE LAS CIENCIAS EXPERIMENTALES"/>
  </r>
  <r>
    <x v="5"/>
    <n v="50793513"/>
    <s v="FLE"/>
    <n v="296"/>
    <s v="296L"/>
    <s v="GRUPO-B4"/>
    <s v="Didáctica de las Ciencias Experimentales: Biología y Geología"/>
    <s v="GL"/>
    <s v="GRUPO DE LABORATORIO"/>
    <s v="296L"/>
    <s v="LABORATORIO Didáctica de las ciencias experimentales: biología y geología"/>
    <s v="GRUPO-B4"/>
    <s v="Laboratorio Didáctica de las ciencias experimentales: biología y geología"/>
    <s v="1S"/>
    <n v="50793513"/>
    <s v="PAEZ DE LA CADENA"/>
    <s v="TORTOSA"/>
    <s v="FRANCISCO"/>
    <s v="franpaez"/>
    <s v="paco.pc@unirioja.es"/>
    <n v="0.2"/>
    <n v="0.2"/>
    <x v="1"/>
    <n v="504"/>
    <s v="PROFESOR TITULAR UNIVERSIDAD"/>
    <s v="C01"/>
    <s v="TIEMPO COMPLETO"/>
    <s v="2018-09-17 00:00:00.0"/>
    <s v="null"/>
    <s v="DF100079"/>
    <s v="PROFESOR TITULAR DE UNIVERSIDAD"/>
    <s v="R101"/>
    <x v="4"/>
    <n v="705"/>
    <s v="PRODUCCIÓN VEGETAL"/>
  </r>
  <r>
    <x v="5"/>
    <n v="72780033"/>
    <s v="FLE"/>
    <n v="296"/>
    <s v="296R"/>
    <s v="GRUPO-A1"/>
    <s v="Didáctica de las Ciencias Experimentales: Biología y Geología"/>
    <s v="GR"/>
    <s v="GRUPO REDUCIDO"/>
    <s v="296R"/>
    <s v="GR Didáctica de las ciencias experimentales: biología y geología"/>
    <s v="GRUPO-A1"/>
    <s v="GR de Didáctica de las ciencias experimentales: biología y geología"/>
    <s v="1S"/>
    <n v="72780033"/>
    <s v="HERNÁNDEZ"/>
    <s v="ÁLAMOS"/>
    <s v="MARÍA DEL MAR"/>
    <s v="maherna"/>
    <s v="mara.hernandez@unirioja.es"/>
    <n v="0.5"/>
    <n v="0.5"/>
    <x v="1"/>
    <n v="504"/>
    <s v="PROFESOR TITULAR UNIVERSIDAD"/>
    <s v="C01"/>
    <s v="TIEMPO COMPLETO"/>
    <s v="2011-09-01 00:00:00.0"/>
    <s v="null"/>
    <s v="DF100292"/>
    <s v="PROFESOR TITULAR DE UNIVERSIDAD"/>
    <s v="R101"/>
    <x v="4"/>
    <n v="205"/>
    <s v="DIDÁCTICA DE LAS CIENCIAS EXPERIMENTALES"/>
  </r>
  <r>
    <x v="5"/>
    <n v="72780033"/>
    <s v="FLE"/>
    <n v="296"/>
    <s v="296R"/>
    <s v="GRUPO-A2"/>
    <s v="Didáctica de las Ciencias Experimentales: Biología y Geología"/>
    <s v="GR"/>
    <s v="GRUPO REDUCIDO"/>
    <s v="296R"/>
    <s v="GR Didáctica de las ciencias experimentales: biología y geología"/>
    <s v="GRUPO-A2"/>
    <s v="GR de Didáctica de las ciencias experimentales: biología y geología"/>
    <s v="1S"/>
    <n v="72780033"/>
    <s v="HERNÁNDEZ"/>
    <s v="ÁLAMOS"/>
    <s v="MARÍA DEL MAR"/>
    <s v="maherna"/>
    <s v="mara.hernandez@unirioja.es"/>
    <n v="0.5"/>
    <n v="0.5"/>
    <x v="1"/>
    <n v="504"/>
    <s v="PROFESOR TITULAR UNIVERSIDAD"/>
    <s v="C01"/>
    <s v="TIEMPO COMPLETO"/>
    <s v="2011-09-01 00:00:00.0"/>
    <s v="null"/>
    <s v="DF100292"/>
    <s v="PROFESOR TITULAR DE UNIVERSIDAD"/>
    <s v="R101"/>
    <x v="4"/>
    <n v="205"/>
    <s v="DIDÁCTICA DE LAS CIENCIAS EXPERIMENTALES"/>
  </r>
  <r>
    <x v="5"/>
    <n v="72780033"/>
    <s v="FLE"/>
    <n v="296"/>
    <s v="296R"/>
    <s v="GRUPO-A3"/>
    <s v="Didáctica de las Ciencias Experimentales: Biología y Geología"/>
    <s v="GR"/>
    <s v="GRUPO REDUCIDO"/>
    <s v="296R"/>
    <s v="GR Didáctica de las ciencias experimentales: biología y geología"/>
    <s v="GRUPO-A3"/>
    <s v="GR de Didáctica de las ciencias experimentales: biología y geología"/>
    <s v="1S"/>
    <n v="72780033"/>
    <s v="HERNÁNDEZ"/>
    <s v="ÁLAMOS"/>
    <s v="MARÍA DEL MAR"/>
    <s v="maherna"/>
    <s v="mara.hernandez@unirioja.es"/>
    <n v="0.5"/>
    <n v="0.5"/>
    <x v="1"/>
    <n v="504"/>
    <s v="PROFESOR TITULAR UNIVERSIDAD"/>
    <s v="C01"/>
    <s v="TIEMPO COMPLETO"/>
    <s v="2011-09-01 00:00:00.0"/>
    <s v="null"/>
    <s v="DF100292"/>
    <s v="PROFESOR TITULAR DE UNIVERSIDAD"/>
    <s v="R101"/>
    <x v="4"/>
    <n v="205"/>
    <s v="DIDÁCTICA DE LAS CIENCIAS EXPERIMENTALES"/>
  </r>
  <r>
    <x v="5"/>
    <n v="72780033"/>
    <s v="FLE"/>
    <n v="296"/>
    <s v="296R"/>
    <s v="GRUPO-B1"/>
    <s v="Didáctica de las Ciencias Experimentales: Biología y Geología"/>
    <s v="GR"/>
    <s v="GRUPO REDUCIDO"/>
    <s v="296R"/>
    <s v="GR Didáctica de las ciencias experimentales: biología y geología"/>
    <s v="GRUPO-B1"/>
    <s v="GR de Didáctica de las ciencias experimentales: biología y geología"/>
    <s v="1S"/>
    <n v="72780033"/>
    <s v="HERNÁNDEZ"/>
    <s v="ÁLAMOS"/>
    <s v="MARÍA DEL MAR"/>
    <s v="maherna"/>
    <s v="mara.hernandez@unirioja.es"/>
    <n v="0.5"/>
    <n v="0.5"/>
    <x v="1"/>
    <n v="504"/>
    <s v="PROFESOR TITULAR UNIVERSIDAD"/>
    <s v="C01"/>
    <s v="TIEMPO COMPLETO"/>
    <s v="2011-09-01 00:00:00.0"/>
    <s v="null"/>
    <s v="DF100292"/>
    <s v="PROFESOR TITULAR DE UNIVERSIDAD"/>
    <s v="R101"/>
    <x v="4"/>
    <n v="205"/>
    <s v="DIDÁCTICA DE LAS CIENCIAS EXPERIMENTALES"/>
  </r>
  <r>
    <x v="5"/>
    <n v="72780033"/>
    <s v="FLE"/>
    <n v="296"/>
    <s v="296R"/>
    <s v="GRUPO-B2"/>
    <s v="Didáctica de las Ciencias Experimentales: Biología y Geología"/>
    <s v="GR"/>
    <s v="GRUPO REDUCIDO"/>
    <s v="296R"/>
    <s v="GR Didáctica de las ciencias experimentales: biología y geología"/>
    <s v="GRUPO-B2"/>
    <s v="GR de Didáctica de las ciencias experimentales: biología y geología"/>
    <s v="1S"/>
    <n v="72780033"/>
    <s v="HERNÁNDEZ"/>
    <s v="ÁLAMOS"/>
    <s v="MARÍA DEL MAR"/>
    <s v="maherna"/>
    <s v="mara.hernandez@unirioja.es"/>
    <n v="0.5"/>
    <n v="0.5"/>
    <x v="1"/>
    <n v="504"/>
    <s v="PROFESOR TITULAR UNIVERSIDAD"/>
    <s v="C01"/>
    <s v="TIEMPO COMPLETO"/>
    <s v="2011-09-01 00:00:00.0"/>
    <s v="null"/>
    <s v="DF100292"/>
    <s v="PROFESOR TITULAR DE UNIVERSIDAD"/>
    <s v="R101"/>
    <x v="4"/>
    <n v="205"/>
    <s v="DIDÁCTICA DE LAS CIENCIAS EXPERIMENTALES"/>
  </r>
  <r>
    <x v="5"/>
    <n v="72780033"/>
    <s v="FLE"/>
    <n v="296"/>
    <s v="296R"/>
    <s v="GRUPO-B3"/>
    <s v="Didáctica de las Ciencias Experimentales: Biología y Geología"/>
    <s v="GR"/>
    <s v="GRUPO REDUCIDO"/>
    <s v="296R"/>
    <s v="GR Didáctica de las ciencias experimentales: biología y geología"/>
    <s v="GRUPO-B3"/>
    <s v="GR de Didáctica de las ciencias experimentales: biología y geología"/>
    <s v="1S"/>
    <n v="72780033"/>
    <s v="HERNÁNDEZ"/>
    <s v="ÁLAMOS"/>
    <s v="MARÍA DEL MAR"/>
    <s v="maherna"/>
    <s v="mara.hernandez@unirioja.es"/>
    <n v="0.5"/>
    <n v="0.5"/>
    <x v="1"/>
    <n v="504"/>
    <s v="PROFESOR TITULAR UNIVERSIDAD"/>
    <s v="C01"/>
    <s v="TIEMPO COMPLETO"/>
    <s v="2011-09-01 00:00:00.0"/>
    <s v="null"/>
    <s v="DF100292"/>
    <s v="PROFESOR TITULAR DE UNIVERSIDAD"/>
    <s v="R101"/>
    <x v="4"/>
    <n v="205"/>
    <s v="DIDÁCTICA DE LAS CIENCIAS EXPERIMENTALES"/>
  </r>
  <r>
    <x v="5"/>
    <n v="12745547"/>
    <s v="FLE"/>
    <n v="298"/>
    <s v="298G"/>
    <s v="GRUPO-A"/>
    <s v="Educación musical y su didáctica"/>
    <s v="GG"/>
    <s v="GRUPO GRANDE"/>
    <s v="298G"/>
    <s v="GRUPO GRANDE DE Eduación musical y su didáctica"/>
    <s v="GRUPO-A"/>
    <s v="Grupo Grande de Eduación musical y su didáctica"/>
    <s v="2S"/>
    <n v="12745547"/>
    <s v="CAMACHO"/>
    <s v="SÁNCHEZ"/>
    <s v="MARÍA DEL PILAR"/>
    <s v="picamach"/>
    <s v="pilar.camacho@unirioja.es"/>
    <n v="1.2"/>
    <n v="1.2"/>
    <x v="1"/>
    <n v="504"/>
    <s v="PROFESOR TITULAR UNIVERSIDAD"/>
    <s v="01A"/>
    <s v="TIEMPO COMPLETO AMPLIADO"/>
    <s v="2012-09-01 00:00:00.0"/>
    <s v="null"/>
    <s v="DF100099"/>
    <s v="PROFESORES TITULARES DE UNIVERSIDAD"/>
    <s v="R115"/>
    <x v="2"/>
    <n v="189"/>
    <s v="DIDÁCTICA DE LA EXPRESIÓN MUSICAL"/>
  </r>
  <r>
    <x v="5"/>
    <n v="30651788"/>
    <s v="FLE"/>
    <n v="298"/>
    <s v="298G"/>
    <s v="GRUPO-A"/>
    <s v="Educación musical y su didáctica"/>
    <s v="GG"/>
    <s v="GRUPO GRANDE"/>
    <s v="298G"/>
    <s v="GRUPO GRANDE DE Eduación musical y su didáctica"/>
    <s v="GRUPO-A"/>
    <s v="Grupo Grande de Eduación musical y su didáctica"/>
    <s v="2S"/>
    <n v="30651788"/>
    <s v="ALDAYTURRIAGA"/>
    <s v="MIERA"/>
    <s v="CARLOTA"/>
    <s v="caaldayt"/>
    <s v="carlota.aldayturriaga@unirioja.es"/>
    <n v="2.8"/>
    <n v="2.8"/>
    <x v="0"/>
    <n v="532"/>
    <s v="LABORAL DOCENTE-ASOCIADO"/>
    <s v="P06"/>
    <s v="TIEMPO PARCIAL (6+6 HORAS)"/>
    <s v="2017-09-15 00:00:00.0"/>
    <s v="2019-09-14 00:00:00.0"/>
    <s v="PI101290"/>
    <s v="PROFESOR ASOCIADO"/>
    <s v="R115"/>
    <x v="2"/>
    <n v="189"/>
    <s v="DIDÁCTICA DE LA EXPRESIÓN MUSICAL"/>
  </r>
  <r>
    <x v="5"/>
    <n v="12745547"/>
    <s v="FLE"/>
    <n v="298"/>
    <s v="298G"/>
    <s v="GRUPO-B"/>
    <s v="Educación musical y su didáctica"/>
    <s v="GG"/>
    <s v="GRUPO GRANDE"/>
    <s v="298G"/>
    <s v="GRUPO GRANDE DE Eduación musical y su didáctica"/>
    <s v="GRUPO-B"/>
    <s v="Grupo Grande de Eduación musical y su didáctica"/>
    <s v="2S"/>
    <n v="12745547"/>
    <s v="CAMACHO"/>
    <s v="SÁNCHEZ"/>
    <s v="MARÍA DEL PILAR"/>
    <s v="picamach"/>
    <s v="pilar.camacho@unirioja.es"/>
    <n v="0.9"/>
    <n v="0.9"/>
    <x v="1"/>
    <n v="504"/>
    <s v="PROFESOR TITULAR UNIVERSIDAD"/>
    <s v="01A"/>
    <s v="TIEMPO COMPLETO AMPLIADO"/>
    <s v="2012-09-01 00:00:00.0"/>
    <s v="null"/>
    <s v="DF100099"/>
    <s v="PROFESORES TITULARES DE UNIVERSIDAD"/>
    <s v="R115"/>
    <x v="2"/>
    <n v="189"/>
    <s v="DIDÁCTICA DE LA EXPRESIÓN MUSICAL"/>
  </r>
  <r>
    <x v="5"/>
    <n v="30651788"/>
    <s v="FLE"/>
    <n v="298"/>
    <s v="298G"/>
    <s v="GRUPO-B"/>
    <s v="Educación musical y su didáctica"/>
    <s v="GG"/>
    <s v="GRUPO GRANDE"/>
    <s v="298G"/>
    <s v="GRUPO GRANDE DE Eduación musical y su didáctica"/>
    <s v="GRUPO-B"/>
    <s v="Grupo Grande de Eduación musical y su didáctica"/>
    <s v="2S"/>
    <n v="30651788"/>
    <s v="ALDAYTURRIAGA"/>
    <s v="MIERA"/>
    <s v="CARLOTA"/>
    <s v="caaldayt"/>
    <s v="carlota.aldayturriaga@unirioja.es"/>
    <n v="3.1"/>
    <n v="3.1"/>
    <x v="0"/>
    <n v="532"/>
    <s v="LABORAL DOCENTE-ASOCIADO"/>
    <s v="P06"/>
    <s v="TIEMPO PARCIAL (6+6 HORAS)"/>
    <s v="2017-09-15 00:00:00.0"/>
    <s v="2019-09-14 00:00:00.0"/>
    <s v="PI101290"/>
    <s v="PROFESOR ASOCIADO"/>
    <s v="R115"/>
    <x v="2"/>
    <n v="189"/>
    <s v="DIDÁCTICA DE LA EXPRESIÓN MUSICAL"/>
  </r>
  <r>
    <x v="5"/>
    <n v="12745547"/>
    <s v="FLE"/>
    <n v="298"/>
    <s v="298I"/>
    <s v="GRUPO-A1"/>
    <s v="Educación musical y su didáctica"/>
    <s v="GI"/>
    <s v="GRUPO DE INFORMÁTICA"/>
    <s v="298I"/>
    <s v="INFORMÁTICA DE Eduación musical y su didáctica"/>
    <s v="GRUPO-A1"/>
    <s v="Informática de Eduación musical y su didáctica"/>
    <s v="2S"/>
    <n v="12745547"/>
    <s v="CAMACHO"/>
    <s v="SÁNCHEZ"/>
    <s v="MARÍA DEL PILAR"/>
    <s v="picamach"/>
    <s v="pilar.camacho@unirioja.es"/>
    <n v="0.8"/>
    <n v="0.8"/>
    <x v="1"/>
    <n v="504"/>
    <s v="PROFESOR TITULAR UNIVERSIDAD"/>
    <s v="01A"/>
    <s v="TIEMPO COMPLETO AMPLIADO"/>
    <s v="2012-09-01 00:00:00.0"/>
    <s v="null"/>
    <s v="DF100099"/>
    <s v="PROFESORES TITULARES DE UNIVERSIDAD"/>
    <s v="R115"/>
    <x v="2"/>
    <n v="189"/>
    <s v="DIDÁCTICA DE LA EXPRESIÓN MUSICAL"/>
  </r>
  <r>
    <x v="5"/>
    <n v="30651788"/>
    <s v="FLE"/>
    <n v="298"/>
    <s v="298I"/>
    <s v="GRUPO-A1"/>
    <s v="Educación musical y su didáctica"/>
    <s v="GI"/>
    <s v="GRUPO DE INFORMÁTICA"/>
    <s v="298I"/>
    <s v="INFORMÁTICA DE Eduación musical y su didáctica"/>
    <s v="GRUPO-A1"/>
    <s v="Informática de Eduación musical y su didáctica"/>
    <s v="2S"/>
    <n v="30651788"/>
    <s v="ALDAYTURRIAGA"/>
    <s v="MIERA"/>
    <s v="CARLOTA"/>
    <s v="caaldayt"/>
    <s v="carlota.aldayturriaga@unirioja.es"/>
    <n v="1.2"/>
    <n v="1.2"/>
    <x v="0"/>
    <n v="532"/>
    <s v="LABORAL DOCENTE-ASOCIADO"/>
    <s v="P06"/>
    <s v="TIEMPO PARCIAL (6+6 HORAS)"/>
    <s v="2017-09-15 00:00:00.0"/>
    <s v="2019-09-14 00:00:00.0"/>
    <s v="PI101290"/>
    <s v="PROFESOR ASOCIADO"/>
    <s v="R115"/>
    <x v="2"/>
    <n v="189"/>
    <s v="DIDÁCTICA DE LA EXPRESIÓN MUSICAL"/>
  </r>
  <r>
    <x v="5"/>
    <n v="12745547"/>
    <s v="FLE"/>
    <n v="298"/>
    <s v="298I"/>
    <s v="GRUPO-A2"/>
    <s v="Educación musical y su didáctica"/>
    <s v="GI"/>
    <s v="GRUPO DE INFORMÁTICA"/>
    <s v="298I"/>
    <s v="INFORMÁTICA DE Eduación musical y su didáctica"/>
    <s v="GRUPO-A2"/>
    <s v="Informática de Eduación musical y su didáctica"/>
    <s v="2S"/>
    <n v="12745547"/>
    <s v="CAMACHO"/>
    <s v="SÁNCHEZ"/>
    <s v="MARÍA DEL PILAR"/>
    <s v="picamach"/>
    <s v="pilar.camacho@unirioja.es"/>
    <n v="0.8"/>
    <n v="0.8"/>
    <x v="1"/>
    <n v="504"/>
    <s v="PROFESOR TITULAR UNIVERSIDAD"/>
    <s v="01A"/>
    <s v="TIEMPO COMPLETO AMPLIADO"/>
    <s v="2012-09-01 00:00:00.0"/>
    <s v="null"/>
    <s v="DF100099"/>
    <s v="PROFESORES TITULARES DE UNIVERSIDAD"/>
    <s v="R115"/>
    <x v="2"/>
    <n v="189"/>
    <s v="DIDÁCTICA DE LA EXPRESIÓN MUSICAL"/>
  </r>
  <r>
    <x v="5"/>
    <n v="30651788"/>
    <s v="FLE"/>
    <n v="298"/>
    <s v="298I"/>
    <s v="GRUPO-A2"/>
    <s v="Educación musical y su didáctica"/>
    <s v="GI"/>
    <s v="GRUPO DE INFORMÁTICA"/>
    <s v="298I"/>
    <s v="INFORMÁTICA DE Eduación musical y su didáctica"/>
    <s v="GRUPO-A2"/>
    <s v="Informática de Eduación musical y su didáctica"/>
    <s v="2S"/>
    <n v="30651788"/>
    <s v="ALDAYTURRIAGA"/>
    <s v="MIERA"/>
    <s v="CARLOTA"/>
    <s v="caaldayt"/>
    <s v="carlota.aldayturriaga@unirioja.es"/>
    <n v="1.2"/>
    <n v="1.2"/>
    <x v="0"/>
    <n v="532"/>
    <s v="LABORAL DOCENTE-ASOCIADO"/>
    <s v="P06"/>
    <s v="TIEMPO PARCIAL (6+6 HORAS)"/>
    <s v="2017-09-15 00:00:00.0"/>
    <s v="2019-09-14 00:00:00.0"/>
    <s v="PI101290"/>
    <s v="PROFESOR ASOCIADO"/>
    <s v="R115"/>
    <x v="2"/>
    <n v="189"/>
    <s v="DIDÁCTICA DE LA EXPRESIÓN MUSICAL"/>
  </r>
  <r>
    <x v="5"/>
    <n v="12745547"/>
    <s v="FLE"/>
    <n v="298"/>
    <s v="298I"/>
    <s v="GRUPO-A3"/>
    <s v="Educación musical y su didáctica"/>
    <s v="GI"/>
    <s v="GRUPO DE INFORMÁTICA"/>
    <s v="298I"/>
    <s v="INFORMÁTICA DE Eduación musical y su didáctica"/>
    <s v="GRUPO-A3"/>
    <s v="Informática de Eduación musical y su didáctica"/>
    <s v="2S"/>
    <n v="12745547"/>
    <s v="CAMACHO"/>
    <s v="SÁNCHEZ"/>
    <s v="MARÍA DEL PILAR"/>
    <s v="picamach"/>
    <s v="pilar.camacho@unirioja.es"/>
    <n v="0.8"/>
    <n v="0.8"/>
    <x v="1"/>
    <n v="504"/>
    <s v="PROFESOR TITULAR UNIVERSIDAD"/>
    <s v="01A"/>
    <s v="TIEMPO COMPLETO AMPLIADO"/>
    <s v="2012-09-01 00:00:00.0"/>
    <s v="null"/>
    <s v="DF100099"/>
    <s v="PROFESORES TITULARES DE UNIVERSIDAD"/>
    <s v="R115"/>
    <x v="2"/>
    <n v="189"/>
    <s v="DIDÁCTICA DE LA EXPRESIÓN MUSICAL"/>
  </r>
  <r>
    <x v="5"/>
    <n v="30651788"/>
    <s v="FLE"/>
    <n v="298"/>
    <s v="298I"/>
    <s v="GRUPO-A3"/>
    <s v="Educación musical y su didáctica"/>
    <s v="GI"/>
    <s v="GRUPO DE INFORMÁTICA"/>
    <s v="298I"/>
    <s v="INFORMÁTICA DE Eduación musical y su didáctica"/>
    <s v="GRUPO-A3"/>
    <s v="Informática de Eduación musical y su didáctica"/>
    <s v="2S"/>
    <n v="30651788"/>
    <s v="ALDAYTURRIAGA"/>
    <s v="MIERA"/>
    <s v="CARLOTA"/>
    <s v="caaldayt"/>
    <s v="carlota.aldayturriaga@unirioja.es"/>
    <n v="1.2"/>
    <n v="1.2"/>
    <x v="0"/>
    <n v="532"/>
    <s v="LABORAL DOCENTE-ASOCIADO"/>
    <s v="P06"/>
    <s v="TIEMPO PARCIAL (6+6 HORAS)"/>
    <s v="2017-09-15 00:00:00.0"/>
    <s v="2019-09-14 00:00:00.0"/>
    <s v="PI101290"/>
    <s v="PROFESOR ASOCIADO"/>
    <s v="R115"/>
    <x v="2"/>
    <n v="189"/>
    <s v="DIDÁCTICA DE LA EXPRESIÓN MUSICAL"/>
  </r>
  <r>
    <x v="5"/>
    <n v="12745547"/>
    <s v="FLE"/>
    <n v="298"/>
    <s v="298I"/>
    <s v="GRUPO-B1"/>
    <s v="Educación musical y su didáctica"/>
    <s v="GI"/>
    <s v="GRUPO DE INFORMÁTICA"/>
    <s v="298I"/>
    <s v="INFORMÁTICA DE Eduación musical y su didáctica"/>
    <s v="GRUPO-B1"/>
    <s v="Informática de Eduación musical y su didáctica"/>
    <s v="2S"/>
    <n v="12745547"/>
    <s v="CAMACHO"/>
    <s v="SÁNCHEZ"/>
    <s v="MARÍA DEL PILAR"/>
    <s v="picamach"/>
    <s v="pilar.camacho@unirioja.es"/>
    <n v="0.6"/>
    <n v="0.6"/>
    <x v="1"/>
    <n v="504"/>
    <s v="PROFESOR TITULAR UNIVERSIDAD"/>
    <s v="01A"/>
    <s v="TIEMPO COMPLETO AMPLIADO"/>
    <s v="2012-09-01 00:00:00.0"/>
    <s v="null"/>
    <s v="DF100099"/>
    <s v="PROFESORES TITULARES DE UNIVERSIDAD"/>
    <s v="R115"/>
    <x v="2"/>
    <n v="189"/>
    <s v="DIDÁCTICA DE LA EXPRESIÓN MUSICAL"/>
  </r>
  <r>
    <x v="5"/>
    <n v="30651788"/>
    <s v="FLE"/>
    <n v="298"/>
    <s v="298I"/>
    <s v="GRUPO-B1"/>
    <s v="Educación musical y su didáctica"/>
    <s v="GI"/>
    <s v="GRUPO DE INFORMÁTICA"/>
    <s v="298I"/>
    <s v="INFORMÁTICA DE Eduación musical y su didáctica"/>
    <s v="GRUPO-B1"/>
    <s v="Informática de Eduación musical y su didáctica"/>
    <s v="2S"/>
    <n v="30651788"/>
    <s v="ALDAYTURRIAGA"/>
    <s v="MIERA"/>
    <s v="CARLOTA"/>
    <s v="caaldayt"/>
    <s v="carlota.aldayturriaga@unirioja.es"/>
    <n v="1.4"/>
    <n v="1.4"/>
    <x v="0"/>
    <n v="532"/>
    <s v="LABORAL DOCENTE-ASOCIADO"/>
    <s v="P06"/>
    <s v="TIEMPO PARCIAL (6+6 HORAS)"/>
    <s v="2017-09-15 00:00:00.0"/>
    <s v="2019-09-14 00:00:00.0"/>
    <s v="PI101290"/>
    <s v="PROFESOR ASOCIADO"/>
    <s v="R115"/>
    <x v="2"/>
    <n v="189"/>
    <s v="DIDÁCTICA DE LA EXPRESIÓN MUSICAL"/>
  </r>
  <r>
    <x v="5"/>
    <n v="12745547"/>
    <s v="FLE"/>
    <n v="298"/>
    <s v="298I"/>
    <s v="GRUPO-B2"/>
    <s v="Educación musical y su didáctica"/>
    <s v="GI"/>
    <s v="GRUPO DE INFORMÁTICA"/>
    <s v="298I"/>
    <s v="INFORMÁTICA DE Eduación musical y su didáctica"/>
    <s v="GRUPO-B2"/>
    <s v="Informática de Eduación musical y su didáctica"/>
    <s v="2S"/>
    <n v="12745547"/>
    <s v="CAMACHO"/>
    <s v="SÁNCHEZ"/>
    <s v="MARÍA DEL PILAR"/>
    <s v="picamach"/>
    <s v="pilar.camacho@unirioja.es"/>
    <n v="0.6"/>
    <n v="0.6"/>
    <x v="1"/>
    <n v="504"/>
    <s v="PROFESOR TITULAR UNIVERSIDAD"/>
    <s v="01A"/>
    <s v="TIEMPO COMPLETO AMPLIADO"/>
    <s v="2012-09-01 00:00:00.0"/>
    <s v="null"/>
    <s v="DF100099"/>
    <s v="PROFESORES TITULARES DE UNIVERSIDAD"/>
    <s v="R115"/>
    <x v="2"/>
    <n v="189"/>
    <s v="DIDÁCTICA DE LA EXPRESIÓN MUSICAL"/>
  </r>
  <r>
    <x v="5"/>
    <n v="30651788"/>
    <s v="FLE"/>
    <n v="298"/>
    <s v="298I"/>
    <s v="GRUPO-B2"/>
    <s v="Educación musical y su didáctica"/>
    <s v="GI"/>
    <s v="GRUPO DE INFORMÁTICA"/>
    <s v="298I"/>
    <s v="INFORMÁTICA DE Eduación musical y su didáctica"/>
    <s v="GRUPO-B2"/>
    <s v="Informática de Eduación musical y su didáctica"/>
    <s v="2S"/>
    <n v="30651788"/>
    <s v="ALDAYTURRIAGA"/>
    <s v="MIERA"/>
    <s v="CARLOTA"/>
    <s v="caaldayt"/>
    <s v="carlota.aldayturriaga@unirioja.es"/>
    <n v="1.4"/>
    <n v="1.4"/>
    <x v="0"/>
    <n v="532"/>
    <s v="LABORAL DOCENTE-ASOCIADO"/>
    <s v="P06"/>
    <s v="TIEMPO PARCIAL (6+6 HORAS)"/>
    <s v="2017-09-15 00:00:00.0"/>
    <s v="2019-09-14 00:00:00.0"/>
    <s v="PI101290"/>
    <s v="PROFESOR ASOCIADO"/>
    <s v="R115"/>
    <x v="2"/>
    <n v="189"/>
    <s v="DIDÁCTICA DE LA EXPRESIÓN MUSICAL"/>
  </r>
  <r>
    <x v="5"/>
    <n v="16548322"/>
    <s v="FLE"/>
    <n v="299"/>
    <s v="299G"/>
    <s v="GRUPO-A"/>
    <s v="Didáctica de las Ciencias Sociales: Geografía"/>
    <s v="GG"/>
    <s v="GRUPO GRANDE"/>
    <s v="299G"/>
    <s v="GRUPO GRANDE DE Didáctica de las ciencias sociales: geografía"/>
    <s v="GRUPO-A"/>
    <s v="Grupo Grande de Didáctica de las ciencias sociales: geografía"/>
    <s v="2S"/>
    <n v="16548322"/>
    <s v="PASCUAL"/>
    <s v="BELLIDO"/>
    <s v="NURIA ESTHER"/>
    <s v="nupascua"/>
    <s v="nuria-esther.pascual@unirioja.es"/>
    <n v="0"/>
    <n v="0"/>
    <x v="0"/>
    <n v="504"/>
    <s v="PROFESOR TITULAR UNIVERSIDAD"/>
    <s v="C01"/>
    <s v="TIEMPO COMPLETO"/>
    <s v="2011-09-01 00:00:00.0"/>
    <s v="null"/>
    <s v="DF100298"/>
    <s v="PROFESOR TITULAR DE UNIVERSIDAD"/>
    <s v="R114"/>
    <x v="3"/>
    <n v="10"/>
    <s v="ANÁLISIS GEOGRÁFICO REGIONAL"/>
  </r>
  <r>
    <x v="5"/>
    <n v="16606836"/>
    <s v="FLE"/>
    <n v="299"/>
    <s v="299G"/>
    <s v="GRUPO-A"/>
    <s v="Didáctica de las Ciencias Sociales: Geografía"/>
    <s v="GG"/>
    <s v="GRUPO GRANDE"/>
    <s v="299G"/>
    <s v="GRUPO GRANDE DE Didáctica de las ciencias sociales: geografía"/>
    <s v="GRUPO-A"/>
    <s v="Grupo Grande de Didáctica de las ciencias sociales: geografía"/>
    <s v="2S"/>
    <n v="16606836"/>
    <s v="LLORENTE"/>
    <s v="ADÁN"/>
    <s v="JOSÉ ÁNGEL"/>
    <s v="jollorad"/>
    <s v="jose-angel.llorente@unirioja.es"/>
    <n v="4"/>
    <n v="4"/>
    <x v="0"/>
    <n v="536"/>
    <s v="PROFESOR INTERINO"/>
    <s v="C01"/>
    <s v="TIEMPO COMPLETO"/>
    <s v="2018-09-17 00:00:00.0"/>
    <s v="2019-09-14 00:00:00.0"/>
    <s v="PI101280"/>
    <s v="PROFESOR CONTRATADO INTERINO"/>
    <s v="R114"/>
    <x v="3"/>
    <n v="430"/>
    <s v="GEOGRAFÍA FÍSICA"/>
  </r>
  <r>
    <x v="5"/>
    <n v="16591402"/>
    <s v="FLE"/>
    <n v="299"/>
    <s v="299G"/>
    <s v="GRUPO-B"/>
    <s v="Didáctica de las Ciencias Sociales: Geografía"/>
    <s v="GG"/>
    <s v="GRUPO GRANDE"/>
    <s v="299G"/>
    <s v="GRUPO GRANDE DE Didáctica de las ciencias sociales: geografía"/>
    <s v="GRUPO-B"/>
    <s v="Grupo Grande de Didáctica de las ciencias sociales: geografía"/>
    <s v="2S"/>
    <n v="16591402"/>
    <s v="FERNÁNDEZ"/>
    <s v="DÍEZ"/>
    <s v="ALBERTO ANTONIO"/>
    <s v="alferndi"/>
    <s v="alberto-antonio.fernandez@unirioja.es"/>
    <n v="4"/>
    <n v="4"/>
    <x v="1"/>
    <n v="532"/>
    <s v="LABORAL DOCENTE-ASOCIADO"/>
    <s v="P04"/>
    <s v="TIEMPO PARCIAL (4+4 HORAS)"/>
    <s v="2017-09-15 00:00:00.0"/>
    <s v="2019-09-14 00:00:00.0"/>
    <s v="PI101291"/>
    <s v="PROFESOR ASOCIADO"/>
    <s v="R115"/>
    <x v="2"/>
    <n v="210"/>
    <s v="DIDÁCTICA DE LAS CIENCIAS SOCIALES"/>
  </r>
  <r>
    <x v="5"/>
    <n v="16606836"/>
    <s v="FLE"/>
    <n v="299"/>
    <s v="299R"/>
    <s v="GRUPO-A1"/>
    <s v="Didáctica de las Ciencias Sociales: Geografía"/>
    <s v="GR"/>
    <s v="GRUPO REDUCIDO"/>
    <s v="299R"/>
    <s v="GRUPO REDUCIDO DE Didáctica de las ciencias sociales: geografía"/>
    <s v="GRUPO-A1"/>
    <s v="Grupo Reducido de Didáctica de las ciencias sociales: geografía"/>
    <s v="2S"/>
    <n v="16606836"/>
    <s v="LLORENTE"/>
    <s v="ADÁN"/>
    <s v="JOSÉ ÁNGEL"/>
    <s v="jollorad"/>
    <s v="jose-angel.llorente@unirioja.es"/>
    <n v="2"/>
    <n v="2"/>
    <x v="0"/>
    <n v="536"/>
    <s v="PROFESOR INTERINO"/>
    <s v="C01"/>
    <s v="TIEMPO COMPLETO"/>
    <s v="2018-09-17 00:00:00.0"/>
    <s v="2019-09-14 00:00:00.0"/>
    <s v="PI101280"/>
    <s v="PROFESOR CONTRATADO INTERINO"/>
    <s v="R114"/>
    <x v="3"/>
    <n v="430"/>
    <s v="GEOGRAFÍA FÍSICA"/>
  </r>
  <r>
    <x v="5"/>
    <n v="16606836"/>
    <s v="FLE"/>
    <n v="299"/>
    <s v="299R"/>
    <s v="GRUPO-A2"/>
    <s v="Didáctica de las Ciencias Sociales: Geografía"/>
    <s v="GR"/>
    <s v="GRUPO REDUCIDO"/>
    <s v="299R"/>
    <s v="GRUPO REDUCIDO DE Didáctica de las ciencias sociales: geografía"/>
    <s v="GRUPO-A2"/>
    <s v="Grupo Reducido de Didáctica de las ciencias sociales: geografía"/>
    <s v="2S"/>
    <n v="16606836"/>
    <s v="LLORENTE"/>
    <s v="ADÁN"/>
    <s v="JOSÉ ÁNGEL"/>
    <s v="jollorad"/>
    <s v="jose-angel.llorente@unirioja.es"/>
    <n v="2"/>
    <n v="2"/>
    <x v="0"/>
    <n v="536"/>
    <s v="PROFESOR INTERINO"/>
    <s v="C01"/>
    <s v="TIEMPO COMPLETO"/>
    <s v="2018-09-17 00:00:00.0"/>
    <s v="2019-09-14 00:00:00.0"/>
    <s v="PI101280"/>
    <s v="PROFESOR CONTRATADO INTERINO"/>
    <s v="R114"/>
    <x v="3"/>
    <n v="430"/>
    <s v="GEOGRAFÍA FÍSICA"/>
  </r>
  <r>
    <x v="5"/>
    <n v="16582369"/>
    <s v="FLE"/>
    <n v="299"/>
    <s v="299R"/>
    <s v="GRUPO-B1"/>
    <s v="Didáctica de las Ciencias Sociales: Geografía"/>
    <s v="GR"/>
    <s v="GRUPO REDUCIDO"/>
    <s v="299R"/>
    <s v="GRUPO REDUCIDO DE Didáctica de las ciencias sociales: geografía"/>
    <s v="GRUPO-B1"/>
    <s v="Grupo Reducido de Didáctica de las ciencias sociales: geografía"/>
    <s v="2S"/>
    <n v="16582369"/>
    <s v="TÉLLEZ"/>
    <s v="ALARCIA"/>
    <s v="DIEGO"/>
    <s v="dietellalar"/>
    <s v="diego.tellez@unirioja.es"/>
    <n v="2"/>
    <n v="2"/>
    <x v="0"/>
    <n v="534"/>
    <s v="CONTRATADO DOCTOR -TIPO 1"/>
    <s v="C01"/>
    <s v="TIEMPO COMPLETO"/>
    <s v="2018-11-30 00:00:00.0"/>
    <s v="null"/>
    <s v="PI101428"/>
    <s v="PROFESOR CONTRATADO DOCTOR"/>
    <s v="R115"/>
    <x v="2"/>
    <n v="210"/>
    <s v="DIDÁCTICA DE LAS CIENCIAS SOCIALES"/>
  </r>
  <r>
    <x v="5"/>
    <n v="16582369"/>
    <s v="FLE"/>
    <n v="299"/>
    <s v="299R"/>
    <s v="GRUPO-B2"/>
    <s v="Didáctica de las Ciencias Sociales: Geografía"/>
    <s v="GR"/>
    <s v="GRUPO REDUCIDO"/>
    <s v="299R"/>
    <s v="GRUPO REDUCIDO DE Didáctica de las ciencias sociales: geografía"/>
    <s v="GRUPO-B2"/>
    <s v="Grupo Reducido de Didáctica de las ciencias sociales: geografía"/>
    <s v="2S"/>
    <n v="16582369"/>
    <s v="TÉLLEZ"/>
    <s v="ALARCIA"/>
    <s v="DIEGO"/>
    <s v="dietellalar"/>
    <s v="diego.tellez@unirioja.es"/>
    <n v="2"/>
    <n v="2"/>
    <x v="0"/>
    <n v="534"/>
    <s v="CONTRATADO DOCTOR -TIPO 1"/>
    <s v="C01"/>
    <s v="TIEMPO COMPLETO"/>
    <s v="2018-11-30 00:00:00.0"/>
    <s v="null"/>
    <s v="PI101428"/>
    <s v="PROFESOR CONTRATADO DOCTOR"/>
    <s v="R115"/>
    <x v="2"/>
    <n v="210"/>
    <s v="DIDÁCTICA DE LAS CIENCIAS SOCIALES"/>
  </r>
  <r>
    <x v="5"/>
    <n v="16557636"/>
    <s v="FLE"/>
    <n v="301"/>
    <s v="301G"/>
    <s v="GRUPO-A"/>
    <s v="Didáctica de las Ciencias Experimentales: Física y Química"/>
    <s v="GG"/>
    <s v="GRUPO GRANDE"/>
    <s v="301G"/>
    <s v="GG de Didáctica de las ciencias experimentales: física y química"/>
    <s v="GRUPO-A"/>
    <s v="GG de Didáctica de las ciencias experimentales: física y química"/>
    <s v="2S"/>
    <n v="16557636"/>
    <s v="BUSTO"/>
    <s v="SANCIRIÁN"/>
    <s v="JESÚS HÉCTOR"/>
    <s v="hebusto"/>
    <s v="hector.busto@unirioja.es"/>
    <n v="1.5"/>
    <n v="1.5"/>
    <x v="0"/>
    <n v="504"/>
    <s v="PROFESOR TITULAR UNIVERSIDAD"/>
    <s v="01R"/>
    <s v="TIEMPO COMPLETO REDUCIDO"/>
    <s v="2013-09-01 00:00:00.0"/>
    <s v="null"/>
    <s v="DF100220"/>
    <s v="PROFESOR TITULAR DE UNIVERSIDAD"/>
    <s v="R112"/>
    <x v="8"/>
    <n v="765"/>
    <s v="QUÍMICA ORGÁNICA"/>
  </r>
  <r>
    <x v="5"/>
    <n v="16623516"/>
    <s v="FLE"/>
    <n v="301"/>
    <s v="301G"/>
    <s v="GRUPO-A"/>
    <s v="Didáctica de las Ciencias Experimentales: Física y Química"/>
    <s v="GG"/>
    <s v="GRUPO GRANDE"/>
    <s v="301G"/>
    <s v="GG de Didáctica de las ciencias experimentales: física y química"/>
    <s v="GRUPO-A"/>
    <s v="GG de Didáctica de las ciencias experimentales: física y química"/>
    <s v="2S"/>
    <n v="16623516"/>
    <s v="BAÑARES"/>
    <s v="PALACIOS"/>
    <s v="PAULA"/>
    <s v="pabanare"/>
    <s v="paula.banares@unirioja.es"/>
    <n v="1.5"/>
    <n v="1.5"/>
    <x v="1"/>
    <n v="536"/>
    <s v="PROFESOR INTERINO"/>
    <s v="P06"/>
    <s v="TIEMPO PARCIAL (6+6 HORAS)"/>
    <s v="2018-09-18 00:00:00.0"/>
    <s v="null"/>
    <s v="PI101276"/>
    <s v="PROFESOR CONTRATADO INTERINO"/>
    <s v="R112"/>
    <x v="8"/>
    <n v="385"/>
    <s v="FÍSICA APLICADA"/>
  </r>
  <r>
    <x v="5"/>
    <n v="72780033"/>
    <s v="FLE"/>
    <n v="301"/>
    <s v="301G"/>
    <s v="GRUPO-A"/>
    <s v="Didáctica de las Ciencias Experimentales: Física y Química"/>
    <s v="GG"/>
    <s v="GRUPO GRANDE"/>
    <s v="301G"/>
    <s v="GG de Didáctica de las ciencias experimentales: física y química"/>
    <s v="GRUPO-A"/>
    <s v="GG de Didáctica de las ciencias experimentales: física y química"/>
    <s v="2S"/>
    <n v="72780033"/>
    <s v="HERNÁNDEZ"/>
    <s v="ÁLAMOS"/>
    <s v="MARÍA DEL MAR"/>
    <s v="maherna"/>
    <s v="mara.hernandez@unirioja.es"/>
    <n v="0"/>
    <n v="0"/>
    <x v="1"/>
    <n v="504"/>
    <s v="PROFESOR TITULAR UNIVERSIDAD"/>
    <s v="C01"/>
    <s v="TIEMPO COMPLETO"/>
    <s v="2011-09-01 00:00:00.0"/>
    <s v="null"/>
    <s v="DF100292"/>
    <s v="PROFESOR TITULAR DE UNIVERSIDAD"/>
    <s v="R101"/>
    <x v="4"/>
    <n v="205"/>
    <s v="DIDÁCTICA DE LAS CIENCIAS EXPERIMENTALES"/>
  </r>
  <r>
    <x v="5"/>
    <n v="72791237"/>
    <s v="FLE"/>
    <n v="301"/>
    <s v="301G"/>
    <s v="GRUPO-A"/>
    <s v="Didáctica de las Ciencias Experimentales: Física y Química"/>
    <s v="GG"/>
    <s v="GRUPO GRANDE"/>
    <s v="301G"/>
    <s v="GG de Didáctica de las ciencias experimentales: física y química"/>
    <s v="GRUPO-A"/>
    <s v="GG de Didáctica de las ciencias experimentales: física y química"/>
    <s v="2S"/>
    <n v="72791237"/>
    <s v="LADRERA"/>
    <s v="FERNÁNDEZ"/>
    <s v="RUBÉN"/>
    <s v="ruladrer"/>
    <s v="ruben.ladrera@unirioja.es"/>
    <n v="1"/>
    <n v="1"/>
    <x v="1"/>
    <n v="532"/>
    <s v="LABORAL DOCENTE-ASOCIADO"/>
    <s v="P03"/>
    <s v="TIEMPO PARCIAL (3+3 HORAS)"/>
    <s v="2019-02-01 00:00:00.0"/>
    <s v="2019-09-14 00:00:00.0"/>
    <s v="PI101344"/>
    <s v="PROFESOR ASOCIADO A TIEMPO PARCIAL 3+3 2ºS"/>
    <s v="R101"/>
    <x v="4"/>
    <n v="205"/>
    <s v="DIDÁCTICA DE LAS CIENCIAS EXPERIMENTALES"/>
  </r>
  <r>
    <x v="5"/>
    <n v="16557636"/>
    <s v="FLE"/>
    <n v="301"/>
    <s v="301G"/>
    <s v="GRUPO-B"/>
    <s v="Didáctica de las Ciencias Experimentales: Física y Química"/>
    <s v="GG"/>
    <s v="GRUPO GRANDE"/>
    <s v="301G"/>
    <s v="GG de Didáctica de las ciencias experimentales: física y química"/>
    <s v="GRUPO-B"/>
    <s v="GG de Didáctica de las ciencias experimentales: física y química"/>
    <s v="2S"/>
    <n v="16557636"/>
    <s v="BUSTO"/>
    <s v="SANCIRIÁN"/>
    <s v="JESÚS HÉCTOR"/>
    <s v="hebusto"/>
    <s v="hector.busto@unirioja.es"/>
    <n v="1.5"/>
    <n v="1.5"/>
    <x v="0"/>
    <n v="504"/>
    <s v="PROFESOR TITULAR UNIVERSIDAD"/>
    <s v="01R"/>
    <s v="TIEMPO COMPLETO REDUCIDO"/>
    <s v="2013-09-01 00:00:00.0"/>
    <s v="null"/>
    <s v="DF100220"/>
    <s v="PROFESOR TITULAR DE UNIVERSIDAD"/>
    <s v="R112"/>
    <x v="8"/>
    <n v="765"/>
    <s v="QUÍMICA ORGÁNICA"/>
  </r>
  <r>
    <x v="5"/>
    <n v="16623516"/>
    <s v="FLE"/>
    <n v="301"/>
    <s v="301G"/>
    <s v="GRUPO-B"/>
    <s v="Didáctica de las Ciencias Experimentales: Física y Química"/>
    <s v="GG"/>
    <s v="GRUPO GRANDE"/>
    <s v="301G"/>
    <s v="GG de Didáctica de las ciencias experimentales: física y química"/>
    <s v="GRUPO-B"/>
    <s v="GG de Didáctica de las ciencias experimentales: física y química"/>
    <s v="2S"/>
    <n v="16623516"/>
    <s v="BAÑARES"/>
    <s v="PALACIOS"/>
    <s v="PAULA"/>
    <s v="pabanare"/>
    <s v="paula.banares@unirioja.es"/>
    <n v="1.5"/>
    <n v="1.5"/>
    <x v="1"/>
    <n v="536"/>
    <s v="PROFESOR INTERINO"/>
    <s v="P06"/>
    <s v="TIEMPO PARCIAL (6+6 HORAS)"/>
    <s v="2018-09-18 00:00:00.0"/>
    <s v="null"/>
    <s v="PI101276"/>
    <s v="PROFESOR CONTRATADO INTERINO"/>
    <s v="R112"/>
    <x v="8"/>
    <n v="385"/>
    <s v="FÍSICA APLICADA"/>
  </r>
  <r>
    <x v="5"/>
    <n v="72780033"/>
    <s v="FLE"/>
    <n v="301"/>
    <s v="301G"/>
    <s v="GRUPO-B"/>
    <s v="Didáctica de las Ciencias Experimentales: Física y Química"/>
    <s v="GG"/>
    <s v="GRUPO GRANDE"/>
    <s v="301G"/>
    <s v="GG de Didáctica de las ciencias experimentales: física y química"/>
    <s v="GRUPO-B"/>
    <s v="GG de Didáctica de las ciencias experimentales: física y química"/>
    <s v="2S"/>
    <n v="72780033"/>
    <s v="HERNÁNDEZ"/>
    <s v="ÁLAMOS"/>
    <s v="MARÍA DEL MAR"/>
    <s v="maherna"/>
    <s v="mara.hernandez@unirioja.es"/>
    <n v="0"/>
    <n v="0"/>
    <x v="1"/>
    <n v="504"/>
    <s v="PROFESOR TITULAR UNIVERSIDAD"/>
    <s v="C01"/>
    <s v="TIEMPO COMPLETO"/>
    <s v="2011-09-01 00:00:00.0"/>
    <s v="null"/>
    <s v="DF100292"/>
    <s v="PROFESOR TITULAR DE UNIVERSIDAD"/>
    <s v="R101"/>
    <x v="4"/>
    <n v="205"/>
    <s v="DIDÁCTICA DE LAS CIENCIAS EXPERIMENTALES"/>
  </r>
  <r>
    <x v="5"/>
    <n v="72791237"/>
    <s v="FLE"/>
    <n v="301"/>
    <s v="301G"/>
    <s v="GRUPO-B"/>
    <s v="Didáctica de las Ciencias Experimentales: Física y Química"/>
    <s v="GG"/>
    <s v="GRUPO GRANDE"/>
    <s v="301G"/>
    <s v="GG de Didáctica de las ciencias experimentales: física y química"/>
    <s v="GRUPO-B"/>
    <s v="GG de Didáctica de las ciencias experimentales: física y química"/>
    <s v="2S"/>
    <n v="72791237"/>
    <s v="LADRERA"/>
    <s v="FERNÁNDEZ"/>
    <s v="RUBÉN"/>
    <s v="ruladrer"/>
    <s v="ruben.ladrera@unirioja.es"/>
    <n v="1"/>
    <n v="1"/>
    <x v="1"/>
    <n v="532"/>
    <s v="LABORAL DOCENTE-ASOCIADO"/>
    <s v="P03"/>
    <s v="TIEMPO PARCIAL (3+3 HORAS)"/>
    <s v="2019-02-01 00:00:00.0"/>
    <s v="2019-09-14 00:00:00.0"/>
    <s v="PI101344"/>
    <s v="PROFESOR ASOCIADO A TIEMPO PARCIAL 3+3 2ºS"/>
    <s v="R101"/>
    <x v="4"/>
    <n v="205"/>
    <s v="DIDÁCTICA DE LAS CIENCIAS EXPERIMENTALES"/>
  </r>
  <r>
    <x v="5"/>
    <n v="16570824"/>
    <s v="FLE"/>
    <n v="301"/>
    <s v="301L"/>
    <s v="GRUPO-A1"/>
    <s v="Didáctica de las Ciencias Experimentales: Física y Química"/>
    <s v="GL"/>
    <s v="GRUPO DE LABORATORIO"/>
    <s v="301L"/>
    <s v="GL de Didáctica de las ciencias experimentales: física y química"/>
    <s v="GRUPO-A1"/>
    <s v="GL de Didáctica de las ciencias experimentales: física y química"/>
    <s v="2S"/>
    <n v="16570824"/>
    <s v="ESTEBAN"/>
    <s v="DÍEZ"/>
    <s v="ISABEL"/>
    <s v="iesteban"/>
    <s v="isabel.esteban@unirioja.es"/>
    <n v="0.75"/>
    <n v="0.75"/>
    <x v="0"/>
    <n v="504"/>
    <s v="PROFESOR TITULAR UNIVERSIDAD"/>
    <s v="C01"/>
    <s v="TIEMPO COMPLETO"/>
    <s v="2018-12-21 00:00:00.0"/>
    <s v="null"/>
    <s v="DF100368"/>
    <s v="PROFESOR TITULAR DE UNIVERSIDAD"/>
    <s v="R112"/>
    <x v="8"/>
    <n v="555"/>
    <s v="INGENIERÍA QUÍMICA"/>
  </r>
  <r>
    <x v="5"/>
    <n v="16623516"/>
    <s v="FLE"/>
    <n v="301"/>
    <s v="301L"/>
    <s v="GRUPO-A1"/>
    <s v="Didáctica de las Ciencias Experimentales: Física y Química"/>
    <s v="GL"/>
    <s v="GRUPO DE LABORATORIO"/>
    <s v="301L"/>
    <s v="GL de Didáctica de las ciencias experimentales: física y química"/>
    <s v="GRUPO-A1"/>
    <s v="GL de Didáctica de las ciencias experimentales: física y química"/>
    <s v="2S"/>
    <n v="16623516"/>
    <s v="BAÑARES"/>
    <s v="PALACIOS"/>
    <s v="PAULA"/>
    <s v="pabanare"/>
    <s v="paula.banares@unirioja.es"/>
    <n v="0.75"/>
    <n v="0.75"/>
    <x v="1"/>
    <n v="536"/>
    <s v="PROFESOR INTERINO"/>
    <s v="P06"/>
    <s v="TIEMPO PARCIAL (6+6 HORAS)"/>
    <s v="2018-09-18 00:00:00.0"/>
    <s v="null"/>
    <s v="PI101276"/>
    <s v="PROFESOR CONTRATADO INTERINO"/>
    <s v="R112"/>
    <x v="8"/>
    <n v="385"/>
    <s v="FÍSICA APLICADA"/>
  </r>
  <r>
    <x v="5"/>
    <n v="16570824"/>
    <s v="FLE"/>
    <n v="301"/>
    <s v="301L"/>
    <s v="GRUPO-A2"/>
    <s v="Didáctica de las Ciencias Experimentales: Física y Química"/>
    <s v="GL"/>
    <s v="GRUPO DE LABORATORIO"/>
    <s v="301L"/>
    <s v="GL de Didáctica de las ciencias experimentales: física y química"/>
    <s v="GRUPO-A2"/>
    <s v="GL de Didáctica de las ciencias experimentales: física y química"/>
    <s v="2S"/>
    <n v="16570824"/>
    <s v="ESTEBAN"/>
    <s v="DÍEZ"/>
    <s v="ISABEL"/>
    <s v="iesteban"/>
    <s v="isabel.esteban@unirioja.es"/>
    <n v="0.75"/>
    <n v="0.75"/>
    <x v="0"/>
    <n v="504"/>
    <s v="PROFESOR TITULAR UNIVERSIDAD"/>
    <s v="C01"/>
    <s v="TIEMPO COMPLETO"/>
    <s v="2018-12-21 00:00:00.0"/>
    <s v="null"/>
    <s v="DF100368"/>
    <s v="PROFESOR TITULAR DE UNIVERSIDAD"/>
    <s v="R112"/>
    <x v="8"/>
    <n v="555"/>
    <s v="INGENIERÍA QUÍMICA"/>
  </r>
  <r>
    <x v="5"/>
    <n v="16623516"/>
    <s v="FLE"/>
    <n v="301"/>
    <s v="301L"/>
    <s v="GRUPO-A2"/>
    <s v="Didáctica de las Ciencias Experimentales: Física y Química"/>
    <s v="GL"/>
    <s v="GRUPO DE LABORATORIO"/>
    <s v="301L"/>
    <s v="GL de Didáctica de las ciencias experimentales: física y química"/>
    <s v="GRUPO-A2"/>
    <s v="GL de Didáctica de las ciencias experimentales: física y química"/>
    <s v="2S"/>
    <n v="16623516"/>
    <s v="BAÑARES"/>
    <s v="PALACIOS"/>
    <s v="PAULA"/>
    <s v="pabanare"/>
    <s v="paula.banares@unirioja.es"/>
    <n v="0.75"/>
    <n v="0.75"/>
    <x v="1"/>
    <n v="536"/>
    <s v="PROFESOR INTERINO"/>
    <s v="P06"/>
    <s v="TIEMPO PARCIAL (6+6 HORAS)"/>
    <s v="2018-09-18 00:00:00.0"/>
    <s v="null"/>
    <s v="PI101276"/>
    <s v="PROFESOR CONTRATADO INTERINO"/>
    <s v="R112"/>
    <x v="8"/>
    <n v="385"/>
    <s v="FÍSICA APLICADA"/>
  </r>
  <r>
    <x v="5"/>
    <n v="16570824"/>
    <s v="FLE"/>
    <n v="301"/>
    <s v="301L"/>
    <s v="GRUPO-A3"/>
    <s v="Didáctica de las Ciencias Experimentales: Física y Química"/>
    <s v="GL"/>
    <s v="GRUPO DE LABORATORIO"/>
    <s v="301L"/>
    <s v="GL de Didáctica de las ciencias experimentales: física y química"/>
    <s v="GRUPO-A3"/>
    <s v="GL de Didáctica de las ciencias experimentales: física y química"/>
    <s v="2S"/>
    <n v="16570824"/>
    <s v="ESTEBAN"/>
    <s v="DÍEZ"/>
    <s v="ISABEL"/>
    <s v="iesteban"/>
    <s v="isabel.esteban@unirioja.es"/>
    <n v="0.75"/>
    <n v="0.75"/>
    <x v="0"/>
    <n v="504"/>
    <s v="PROFESOR TITULAR UNIVERSIDAD"/>
    <s v="C01"/>
    <s v="TIEMPO COMPLETO"/>
    <s v="2018-12-21 00:00:00.0"/>
    <s v="null"/>
    <s v="DF100368"/>
    <s v="PROFESOR TITULAR DE UNIVERSIDAD"/>
    <s v="R112"/>
    <x v="8"/>
    <n v="555"/>
    <s v="INGENIERÍA QUÍMICA"/>
  </r>
  <r>
    <x v="5"/>
    <n v="16623516"/>
    <s v="FLE"/>
    <n v="301"/>
    <s v="301L"/>
    <s v="GRUPO-A3"/>
    <s v="Didáctica de las Ciencias Experimentales: Física y Química"/>
    <s v="GL"/>
    <s v="GRUPO DE LABORATORIO"/>
    <s v="301L"/>
    <s v="GL de Didáctica de las ciencias experimentales: física y química"/>
    <s v="GRUPO-A3"/>
    <s v="GL de Didáctica de las ciencias experimentales: física y química"/>
    <s v="2S"/>
    <n v="16623516"/>
    <s v="BAÑARES"/>
    <s v="PALACIOS"/>
    <s v="PAULA"/>
    <s v="pabanare"/>
    <s v="paula.banares@unirioja.es"/>
    <n v="0.75"/>
    <n v="0.75"/>
    <x v="1"/>
    <n v="536"/>
    <s v="PROFESOR INTERINO"/>
    <s v="P06"/>
    <s v="TIEMPO PARCIAL (6+6 HORAS)"/>
    <s v="2018-09-18 00:00:00.0"/>
    <s v="null"/>
    <s v="PI101276"/>
    <s v="PROFESOR CONTRATADO INTERINO"/>
    <s v="R112"/>
    <x v="8"/>
    <n v="385"/>
    <s v="FÍSICA APLICADA"/>
  </r>
  <r>
    <x v="5"/>
    <n v="16570824"/>
    <s v="FLE"/>
    <n v="301"/>
    <s v="301L"/>
    <s v="GRUPO-A4"/>
    <s v="Didáctica de las Ciencias Experimentales: Física y Química"/>
    <s v="GL"/>
    <s v="GRUPO DE LABORATORIO"/>
    <s v="301L"/>
    <s v="GL de Didáctica de las ciencias experimentales: física y química"/>
    <s v="GRUPO-A4"/>
    <s v="GL de Didáctica de las ciencias experimentales: física y química"/>
    <s v="2S"/>
    <n v="16570824"/>
    <s v="ESTEBAN"/>
    <s v="DÍEZ"/>
    <s v="ISABEL"/>
    <s v="iesteban"/>
    <s v="isabel.esteban@unirioja.es"/>
    <n v="0.75"/>
    <n v="0.75"/>
    <x v="0"/>
    <n v="504"/>
    <s v="PROFESOR TITULAR UNIVERSIDAD"/>
    <s v="C01"/>
    <s v="TIEMPO COMPLETO"/>
    <s v="2018-12-21 00:00:00.0"/>
    <s v="null"/>
    <s v="DF100368"/>
    <s v="PROFESOR TITULAR DE UNIVERSIDAD"/>
    <s v="R112"/>
    <x v="8"/>
    <n v="555"/>
    <s v="INGENIERÍA QUÍMICA"/>
  </r>
  <r>
    <x v="5"/>
    <n v="16623516"/>
    <s v="FLE"/>
    <n v="301"/>
    <s v="301L"/>
    <s v="GRUPO-A4"/>
    <s v="Didáctica de las Ciencias Experimentales: Física y Química"/>
    <s v="GL"/>
    <s v="GRUPO DE LABORATORIO"/>
    <s v="301L"/>
    <s v="GL de Didáctica de las ciencias experimentales: física y química"/>
    <s v="GRUPO-A4"/>
    <s v="GL de Didáctica de las ciencias experimentales: física y química"/>
    <s v="2S"/>
    <n v="16623516"/>
    <s v="BAÑARES"/>
    <s v="PALACIOS"/>
    <s v="PAULA"/>
    <s v="pabanare"/>
    <s v="paula.banares@unirioja.es"/>
    <n v="0.75"/>
    <n v="0.75"/>
    <x v="1"/>
    <n v="536"/>
    <s v="PROFESOR INTERINO"/>
    <s v="P06"/>
    <s v="TIEMPO PARCIAL (6+6 HORAS)"/>
    <s v="2018-09-18 00:00:00.0"/>
    <s v="null"/>
    <s v="PI101276"/>
    <s v="PROFESOR CONTRATADO INTERINO"/>
    <s v="R112"/>
    <x v="8"/>
    <n v="385"/>
    <s v="FÍSICA APLICADA"/>
  </r>
  <r>
    <x v="5"/>
    <n v="16544605"/>
    <s v="FLE"/>
    <n v="301"/>
    <s v="301L"/>
    <s v="GRUPO-B1"/>
    <s v="Didáctica de las Ciencias Experimentales: Física y Química"/>
    <s v="GL"/>
    <s v="GRUPO DE LABORATORIO"/>
    <s v="301L"/>
    <s v="GL de Didáctica de las ciencias experimentales: física y química"/>
    <s v="GRUPO-B1"/>
    <s v="GL de Didáctica de las ciencias experimentales: física y química"/>
    <s v="2S"/>
    <n v="16544605"/>
    <s v="CABREDO"/>
    <s v="PINILLOS"/>
    <s v="SUSANA"/>
    <s v="susacapi"/>
    <s v="susana.cabredo@unirioja.es"/>
    <n v="0.75"/>
    <n v="0.75"/>
    <x v="0"/>
    <n v="504"/>
    <s v="PROFESOR TITULAR UNIVERSIDAD"/>
    <s v="01A"/>
    <s v="TIEMPO COMPLETO AMPLIADO"/>
    <s v="2017-09-15 00:00:00.0"/>
    <s v="null"/>
    <s v="DF32370"/>
    <s v="TITULAR DE UNIVERSIDAD"/>
    <s v="R112"/>
    <x v="8"/>
    <n v="750"/>
    <s v="QUÍMICA ANALÍTICA"/>
  </r>
  <r>
    <x v="5"/>
    <n v="16623516"/>
    <s v="FLE"/>
    <n v="301"/>
    <s v="301L"/>
    <s v="GRUPO-B1"/>
    <s v="Didáctica de las Ciencias Experimentales: Física y Química"/>
    <s v="GL"/>
    <s v="GRUPO DE LABORATORIO"/>
    <s v="301L"/>
    <s v="GL de Didáctica de las ciencias experimentales: física y química"/>
    <s v="GRUPO-B1"/>
    <s v="GL de Didáctica de las ciencias experimentales: física y química"/>
    <s v="2S"/>
    <n v="16623516"/>
    <s v="BAÑARES"/>
    <s v="PALACIOS"/>
    <s v="PAULA"/>
    <s v="pabanare"/>
    <s v="paula.banares@unirioja.es"/>
    <n v="0.75"/>
    <n v="0.75"/>
    <x v="1"/>
    <n v="536"/>
    <s v="PROFESOR INTERINO"/>
    <s v="P06"/>
    <s v="TIEMPO PARCIAL (6+6 HORAS)"/>
    <s v="2018-09-18 00:00:00.0"/>
    <s v="null"/>
    <s v="PI101276"/>
    <s v="PROFESOR CONTRATADO INTERINO"/>
    <s v="R112"/>
    <x v="8"/>
    <n v="385"/>
    <s v="FÍSICA APLICADA"/>
  </r>
  <r>
    <x v="5"/>
    <n v="16544605"/>
    <s v="FLE"/>
    <n v="301"/>
    <s v="301L"/>
    <s v="GRUPO-B2"/>
    <s v="Didáctica de las Ciencias Experimentales: Física y Química"/>
    <s v="GL"/>
    <s v="GRUPO DE LABORATORIO"/>
    <s v="301L"/>
    <s v="GL de Didáctica de las ciencias experimentales: física y química"/>
    <s v="GRUPO-B2"/>
    <s v="GL de Didáctica de las ciencias experimentales: física y química"/>
    <s v="2S"/>
    <n v="16544605"/>
    <s v="CABREDO"/>
    <s v="PINILLOS"/>
    <s v="SUSANA"/>
    <s v="susacapi"/>
    <s v="susana.cabredo@unirioja.es"/>
    <n v="0.75"/>
    <n v="0.75"/>
    <x v="0"/>
    <n v="504"/>
    <s v="PROFESOR TITULAR UNIVERSIDAD"/>
    <s v="01A"/>
    <s v="TIEMPO COMPLETO AMPLIADO"/>
    <s v="2017-09-15 00:00:00.0"/>
    <s v="null"/>
    <s v="DF32370"/>
    <s v="TITULAR DE UNIVERSIDAD"/>
    <s v="R112"/>
    <x v="8"/>
    <n v="750"/>
    <s v="QUÍMICA ANALÍTICA"/>
  </r>
  <r>
    <x v="5"/>
    <n v="16623516"/>
    <s v="FLE"/>
    <n v="301"/>
    <s v="301L"/>
    <s v="GRUPO-B2"/>
    <s v="Didáctica de las Ciencias Experimentales: Física y Química"/>
    <s v="GL"/>
    <s v="GRUPO DE LABORATORIO"/>
    <s v="301L"/>
    <s v="GL de Didáctica de las ciencias experimentales: física y química"/>
    <s v="GRUPO-B2"/>
    <s v="GL de Didáctica de las ciencias experimentales: física y química"/>
    <s v="2S"/>
    <n v="16623516"/>
    <s v="BAÑARES"/>
    <s v="PALACIOS"/>
    <s v="PAULA"/>
    <s v="pabanare"/>
    <s v="paula.banares@unirioja.es"/>
    <n v="0.75"/>
    <n v="0.75"/>
    <x v="1"/>
    <n v="536"/>
    <s v="PROFESOR INTERINO"/>
    <s v="P06"/>
    <s v="TIEMPO PARCIAL (6+6 HORAS)"/>
    <s v="2018-09-18 00:00:00.0"/>
    <s v="null"/>
    <s v="PI101276"/>
    <s v="PROFESOR CONTRATADO INTERINO"/>
    <s v="R112"/>
    <x v="8"/>
    <n v="385"/>
    <s v="FÍSICA APLICADA"/>
  </r>
  <r>
    <x v="5"/>
    <n v="16544605"/>
    <s v="FLE"/>
    <n v="301"/>
    <s v="301L"/>
    <s v="GRUPO-B3"/>
    <s v="Didáctica de las Ciencias Experimentales: Física y Química"/>
    <s v="GL"/>
    <s v="GRUPO DE LABORATORIO"/>
    <s v="301L"/>
    <s v="GL de Didáctica de las ciencias experimentales: física y química"/>
    <s v="GRUPO-B3"/>
    <s v="GL de Didáctica de las ciencias experimentales: física y química"/>
    <s v="2S"/>
    <n v="16544605"/>
    <s v="CABREDO"/>
    <s v="PINILLOS"/>
    <s v="SUSANA"/>
    <s v="susacapi"/>
    <s v="susana.cabredo@unirioja.es"/>
    <n v="0.75"/>
    <n v="0.75"/>
    <x v="0"/>
    <n v="504"/>
    <s v="PROFESOR TITULAR UNIVERSIDAD"/>
    <s v="01A"/>
    <s v="TIEMPO COMPLETO AMPLIADO"/>
    <s v="2017-09-15 00:00:00.0"/>
    <s v="null"/>
    <s v="DF32370"/>
    <s v="TITULAR DE UNIVERSIDAD"/>
    <s v="R112"/>
    <x v="8"/>
    <n v="750"/>
    <s v="QUÍMICA ANALÍTICA"/>
  </r>
  <r>
    <x v="5"/>
    <n v="16623516"/>
    <s v="FLE"/>
    <n v="301"/>
    <s v="301L"/>
    <s v="GRUPO-B3"/>
    <s v="Didáctica de las Ciencias Experimentales: Física y Química"/>
    <s v="GL"/>
    <s v="GRUPO DE LABORATORIO"/>
    <s v="301L"/>
    <s v="GL de Didáctica de las ciencias experimentales: física y química"/>
    <s v="GRUPO-B3"/>
    <s v="GL de Didáctica de las ciencias experimentales: física y química"/>
    <s v="2S"/>
    <n v="16623516"/>
    <s v="BAÑARES"/>
    <s v="PALACIOS"/>
    <s v="PAULA"/>
    <s v="pabanare"/>
    <s v="paula.banares@unirioja.es"/>
    <n v="0.75"/>
    <n v="0.75"/>
    <x v="1"/>
    <n v="536"/>
    <s v="PROFESOR INTERINO"/>
    <s v="P06"/>
    <s v="TIEMPO PARCIAL (6+6 HORAS)"/>
    <s v="2018-09-18 00:00:00.0"/>
    <s v="null"/>
    <s v="PI101276"/>
    <s v="PROFESOR CONTRATADO INTERINO"/>
    <s v="R112"/>
    <x v="8"/>
    <n v="385"/>
    <s v="FÍSICA APLICADA"/>
  </r>
  <r>
    <x v="5"/>
    <n v="72791237"/>
    <s v="FLE"/>
    <n v="301"/>
    <s v="301R"/>
    <s v="GRUPO-A1"/>
    <s v="Didáctica de las Ciencias Experimentales: Física y Química"/>
    <s v="GR"/>
    <s v="GRUPO REDUCIDO"/>
    <s v="301R"/>
    <s v="GR de Didáctica de las ciencias experimentales: física y química"/>
    <s v="GRUPO-A1"/>
    <s v="GR de Didáctica de las ciencias experimentales: física y química"/>
    <s v="2S"/>
    <n v="72791237"/>
    <s v="LADRERA"/>
    <s v="FERNÁNDEZ"/>
    <s v="RUBÉN"/>
    <s v="ruladrer"/>
    <s v="ruben.ladrera@unirioja.es"/>
    <n v="0.5"/>
    <n v="0.5"/>
    <x v="1"/>
    <n v="532"/>
    <s v="LABORAL DOCENTE-ASOCIADO"/>
    <s v="P03"/>
    <s v="TIEMPO PARCIAL (3+3 HORAS)"/>
    <s v="2019-02-01 00:00:00.0"/>
    <s v="2019-09-14 00:00:00.0"/>
    <s v="PI101344"/>
    <s v="PROFESOR ASOCIADO A TIEMPO PARCIAL 3+3 2ºS"/>
    <s v="R101"/>
    <x v="4"/>
    <n v="205"/>
    <s v="DIDÁCTICA DE LAS CIENCIAS EXPERIMENTALES"/>
  </r>
  <r>
    <x v="5"/>
    <n v="72791237"/>
    <s v="FLE"/>
    <n v="301"/>
    <s v="301R"/>
    <s v="GRUPO-A2"/>
    <s v="Didáctica de las Ciencias Experimentales: Física y Química"/>
    <s v="GR"/>
    <s v="GRUPO REDUCIDO"/>
    <s v="301R"/>
    <s v="GR de Didáctica de las ciencias experimentales: física y química"/>
    <s v="GRUPO-A2"/>
    <s v="GR de Didáctica de las ciencias experimentales: física y química"/>
    <s v="2S"/>
    <n v="72791237"/>
    <s v="LADRERA"/>
    <s v="FERNÁNDEZ"/>
    <s v="RUBÉN"/>
    <s v="ruladrer"/>
    <s v="ruben.ladrera@unirioja.es"/>
    <n v="0.5"/>
    <n v="0.5"/>
    <x v="1"/>
    <n v="532"/>
    <s v="LABORAL DOCENTE-ASOCIADO"/>
    <s v="P03"/>
    <s v="TIEMPO PARCIAL (3+3 HORAS)"/>
    <s v="2019-02-01 00:00:00.0"/>
    <s v="2019-09-14 00:00:00.0"/>
    <s v="PI101344"/>
    <s v="PROFESOR ASOCIADO A TIEMPO PARCIAL 3+3 2ºS"/>
    <s v="R101"/>
    <x v="4"/>
    <n v="205"/>
    <s v="DIDÁCTICA DE LAS CIENCIAS EXPERIMENTALES"/>
  </r>
  <r>
    <x v="5"/>
    <n v="72791237"/>
    <s v="FLE"/>
    <n v="301"/>
    <s v="301R"/>
    <s v="GRUPO-A3"/>
    <s v="Didáctica de las Ciencias Experimentales: Física y Química"/>
    <s v="GR"/>
    <s v="GRUPO REDUCIDO"/>
    <s v="301R"/>
    <s v="GR de Didáctica de las ciencias experimentales: física y química"/>
    <s v="GRUPO-A3"/>
    <s v="GR de Didáctica de las ciencias experimentales: física y química (3º curso)"/>
    <s v="2S"/>
    <n v="72791237"/>
    <s v="LADRERA"/>
    <s v="FERNÁNDEZ"/>
    <s v="RUBÉN"/>
    <s v="ruladrer"/>
    <s v="ruben.ladrera@unirioja.es"/>
    <n v="0.5"/>
    <n v="0.5"/>
    <x v="1"/>
    <n v="532"/>
    <s v="LABORAL DOCENTE-ASOCIADO"/>
    <s v="P03"/>
    <s v="TIEMPO PARCIAL (3+3 HORAS)"/>
    <s v="2019-02-01 00:00:00.0"/>
    <s v="2019-09-14 00:00:00.0"/>
    <s v="PI101344"/>
    <s v="PROFESOR ASOCIADO A TIEMPO PARCIAL 3+3 2ºS"/>
    <s v="R101"/>
    <x v="4"/>
    <n v="205"/>
    <s v="DIDÁCTICA DE LAS CIENCIAS EXPERIMENTALES"/>
  </r>
  <r>
    <x v="5"/>
    <n v="72791237"/>
    <s v="FLE"/>
    <n v="301"/>
    <s v="301R"/>
    <s v="GRUPO-B1"/>
    <s v="Didáctica de las Ciencias Experimentales: Física y Química"/>
    <s v="GR"/>
    <s v="GRUPO REDUCIDO"/>
    <s v="301R"/>
    <s v="GR de Didáctica de las ciencias experimentales: física y química"/>
    <s v="GRUPO-B1"/>
    <s v="GR de Didáctica de las ciencias experimentales: física y química"/>
    <s v="2S"/>
    <n v="72791237"/>
    <s v="LADRERA"/>
    <s v="FERNÁNDEZ"/>
    <s v="RUBÉN"/>
    <s v="ruladrer"/>
    <s v="ruben.ladrera@unirioja.es"/>
    <n v="0.5"/>
    <n v="0.5"/>
    <x v="1"/>
    <n v="532"/>
    <s v="LABORAL DOCENTE-ASOCIADO"/>
    <s v="P03"/>
    <s v="TIEMPO PARCIAL (3+3 HORAS)"/>
    <s v="2019-02-01 00:00:00.0"/>
    <s v="2019-09-14 00:00:00.0"/>
    <s v="PI101344"/>
    <s v="PROFESOR ASOCIADO A TIEMPO PARCIAL 3+3 2ºS"/>
    <s v="R101"/>
    <x v="4"/>
    <n v="205"/>
    <s v="DIDÁCTICA DE LAS CIENCIAS EXPERIMENTALES"/>
  </r>
  <r>
    <x v="5"/>
    <n v="72791237"/>
    <s v="FLE"/>
    <n v="301"/>
    <s v="301R"/>
    <s v="GRUPO-B2"/>
    <s v="Didáctica de las Ciencias Experimentales: Física y Química"/>
    <s v="GR"/>
    <s v="GRUPO REDUCIDO"/>
    <s v="301R"/>
    <s v="GR de Didáctica de las ciencias experimentales: física y química"/>
    <s v="GRUPO-B2"/>
    <s v="GR de Didáctica de las ciencias experimentales: física y química"/>
    <s v="2S"/>
    <n v="72791237"/>
    <s v="LADRERA"/>
    <s v="FERNÁNDEZ"/>
    <s v="RUBÉN"/>
    <s v="ruladrer"/>
    <s v="ruben.ladrera@unirioja.es"/>
    <n v="0.5"/>
    <n v="0.5"/>
    <x v="1"/>
    <n v="532"/>
    <s v="LABORAL DOCENTE-ASOCIADO"/>
    <s v="P03"/>
    <s v="TIEMPO PARCIAL (3+3 HORAS)"/>
    <s v="2019-02-01 00:00:00.0"/>
    <s v="2019-09-14 00:00:00.0"/>
    <s v="PI101344"/>
    <s v="PROFESOR ASOCIADO A TIEMPO PARCIAL 3+3 2ºS"/>
    <s v="R101"/>
    <x v="4"/>
    <n v="205"/>
    <s v="DIDÁCTICA DE LAS CIENCIAS EXPERIMENTALES"/>
  </r>
  <r>
    <x v="5"/>
    <n v="16509812"/>
    <s v="FLE"/>
    <n v="303"/>
    <s v="303G"/>
    <s v="GRUPO-A"/>
    <s v="Actividad física y salud"/>
    <s v="GG"/>
    <s v="GRUPO GRANDE"/>
    <s v="303G"/>
    <s v="GG de Actividad física y salud"/>
    <s v="GRUPO-A"/>
    <s v="GG de Actividad física y salud"/>
    <s v="2S"/>
    <n v="16509812"/>
    <s v="LOZA"/>
    <s v="OLAVE"/>
    <s v="EDMUNDO"/>
    <s v="edloza"/>
    <s v="edmundo.loza@unirioja.es"/>
    <n v="3"/>
    <n v="3"/>
    <x v="0"/>
    <n v="504"/>
    <s v="PROFESOR TITULAR UNIVERSIDAD"/>
    <s v="01A"/>
    <s v="TIEMPO COMPLETO AMPLIADO"/>
    <s v="2012-09-01 00:00:00.0"/>
    <s v="null"/>
    <s v="DF31336"/>
    <s v="TITULAR DE UNIVERSIDAD"/>
    <s v="R115"/>
    <x v="2"/>
    <n v="187"/>
    <s v="DIDÁCTICA DE LA EXPRESIÓN CORPORAL"/>
  </r>
  <r>
    <x v="5"/>
    <n v="16509812"/>
    <s v="FLE"/>
    <n v="303"/>
    <s v="303R"/>
    <s v="GRUPO-A1"/>
    <s v="Actividad física y salud"/>
    <s v="GR"/>
    <s v="GRUPO REDUCIDO"/>
    <s v="303R"/>
    <s v="GR de Actividad física y salud"/>
    <s v="GRUPO-A1"/>
    <s v="GR de Actividad física y salud"/>
    <s v="2S"/>
    <n v="16509812"/>
    <s v="LOZA"/>
    <s v="OLAVE"/>
    <s v="EDMUNDO"/>
    <s v="edloza"/>
    <s v="edmundo.loza@unirioja.es"/>
    <n v="1.5"/>
    <n v="1.5"/>
    <x v="0"/>
    <n v="504"/>
    <s v="PROFESOR TITULAR UNIVERSIDAD"/>
    <s v="01A"/>
    <s v="TIEMPO COMPLETO AMPLIADO"/>
    <s v="2012-09-01 00:00:00.0"/>
    <s v="null"/>
    <s v="DF31336"/>
    <s v="TITULAR DE UNIVERSIDAD"/>
    <s v="R115"/>
    <x v="2"/>
    <n v="187"/>
    <s v="DIDÁCTICA DE LA EXPRESIÓN CORPORAL"/>
  </r>
  <r>
    <x v="5"/>
    <n v="16509812"/>
    <s v="FLE"/>
    <n v="303"/>
    <s v="303R"/>
    <s v="GRUPO-A2"/>
    <s v="Actividad física y salud"/>
    <s v="GR"/>
    <s v="GRUPO REDUCIDO"/>
    <s v="303R"/>
    <s v="GR de Actividad física y salud"/>
    <s v="GRUPO-A2"/>
    <s v="GR de Actividad física y salud"/>
    <s v="2S"/>
    <n v="16509812"/>
    <s v="LOZA"/>
    <s v="OLAVE"/>
    <s v="EDMUNDO"/>
    <s v="edloza"/>
    <s v="edmundo.loza@unirioja.es"/>
    <n v="1.5"/>
    <n v="1.5"/>
    <x v="0"/>
    <n v="504"/>
    <s v="PROFESOR TITULAR UNIVERSIDAD"/>
    <s v="01A"/>
    <s v="TIEMPO COMPLETO AMPLIADO"/>
    <s v="2012-09-01 00:00:00.0"/>
    <s v="null"/>
    <s v="DF31336"/>
    <s v="TITULAR DE UNIVERSIDAD"/>
    <s v="R115"/>
    <x v="2"/>
    <n v="187"/>
    <s v="DIDÁCTICA DE LA EXPRESIÓN CORPORAL"/>
  </r>
  <r>
    <x v="5"/>
    <n v="16509812"/>
    <s v="FLE"/>
    <n v="304"/>
    <s v="304G"/>
    <s v="GRUPO-A"/>
    <s v="Cuerpo, percepción y habilidad motriz"/>
    <s v="GG"/>
    <s v="GRUPO GRANDE"/>
    <s v="304G"/>
    <s v="GG de Cuerpo, percepción y habilidad motriz"/>
    <s v="GRUPO-A"/>
    <s v="GG de Cuerpo, percepción y habilidad motriz"/>
    <s v="1S"/>
    <n v="16509812"/>
    <s v="LOZA"/>
    <s v="OLAVE"/>
    <s v="EDMUNDO"/>
    <s v="edloza"/>
    <s v="edmundo.loza@unirioja.es"/>
    <n v="3"/>
    <n v="3"/>
    <x v="0"/>
    <n v="504"/>
    <s v="PROFESOR TITULAR UNIVERSIDAD"/>
    <s v="01A"/>
    <s v="TIEMPO COMPLETO AMPLIADO"/>
    <s v="2012-09-01 00:00:00.0"/>
    <s v="null"/>
    <s v="DF31336"/>
    <s v="TITULAR DE UNIVERSIDAD"/>
    <s v="R115"/>
    <x v="2"/>
    <n v="187"/>
    <s v="DIDÁCTICA DE LA EXPRESIÓN CORPORAL"/>
  </r>
  <r>
    <x v="5"/>
    <n v="16509812"/>
    <s v="FLE"/>
    <n v="304"/>
    <s v="304R"/>
    <s v="GRUPO-A1"/>
    <s v="Cuerpo, percepción y habilidad motriz"/>
    <s v="GR"/>
    <s v="GRUPO REDUCIDO"/>
    <s v="304R"/>
    <s v="GR de Cuerpo, percepción y habilidad motriz"/>
    <s v="GRUPO-A1"/>
    <s v="GR de Cuerpo, percepción y habilidad motriz"/>
    <s v="1S"/>
    <n v="16509812"/>
    <s v="LOZA"/>
    <s v="OLAVE"/>
    <s v="EDMUNDO"/>
    <s v="edloza"/>
    <s v="edmundo.loza@unirioja.es"/>
    <n v="1.5"/>
    <n v="1.5"/>
    <x v="0"/>
    <n v="504"/>
    <s v="PROFESOR TITULAR UNIVERSIDAD"/>
    <s v="01A"/>
    <s v="TIEMPO COMPLETO AMPLIADO"/>
    <s v="2012-09-01 00:00:00.0"/>
    <s v="null"/>
    <s v="DF31336"/>
    <s v="TITULAR DE UNIVERSIDAD"/>
    <s v="R115"/>
    <x v="2"/>
    <n v="187"/>
    <s v="DIDÁCTICA DE LA EXPRESIÓN CORPORAL"/>
  </r>
  <r>
    <x v="5"/>
    <n v="16509812"/>
    <s v="FLE"/>
    <n v="304"/>
    <s v="304R"/>
    <s v="GRUPO-A2"/>
    <s v="Cuerpo, percepción y habilidad motriz"/>
    <s v="GR"/>
    <s v="GRUPO REDUCIDO"/>
    <s v="304R"/>
    <s v="GR de Cuerpo, percepción y habilidad motriz"/>
    <s v="GRUPO-A2"/>
    <s v="GR de Cuerpo, percepción y habilidad motriz"/>
    <s v="1S"/>
    <n v="16509812"/>
    <s v="LOZA"/>
    <s v="OLAVE"/>
    <s v="EDMUNDO"/>
    <s v="edloza"/>
    <s v="edmundo.loza@unirioja.es"/>
    <n v="1.5"/>
    <n v="1.5"/>
    <x v="0"/>
    <n v="504"/>
    <s v="PROFESOR TITULAR UNIVERSIDAD"/>
    <s v="01A"/>
    <s v="TIEMPO COMPLETO AMPLIADO"/>
    <s v="2012-09-01 00:00:00.0"/>
    <s v="null"/>
    <s v="DF31336"/>
    <s v="TITULAR DE UNIVERSIDAD"/>
    <s v="R115"/>
    <x v="2"/>
    <n v="187"/>
    <s v="DIDÁCTICA DE LA EXPRESIÓN CORPORAL"/>
  </r>
  <r>
    <x v="5"/>
    <n v="25147795"/>
    <s v="FLE"/>
    <n v="305"/>
    <s v="305G"/>
    <s v="GRUPO-A"/>
    <s v="Expresión y comunicación corporal"/>
    <s v="GG"/>
    <s v="GRUPO GRANDE"/>
    <s v="305G"/>
    <s v="GG Expresión y comunicación corporal"/>
    <s v="GRUPO-A"/>
    <s v="GG de Expresión y comunicación corporal"/>
    <s v="1S"/>
    <n v="25147795"/>
    <s v="GARGALLO"/>
    <s v="IBORT"/>
    <s v="MARÍA ESTHER"/>
    <s v="megarga"/>
    <s v="esther.gargallo@unirioja.es"/>
    <n v="3"/>
    <n v="3"/>
    <x v="0"/>
    <s v="A-0506"/>
    <s v="PROFESOR TITULAR DE ESCUELA UNIVERSITARI"/>
    <s v="01A"/>
    <s v="TIEMPO COMPLETO AMPLIADO"/>
    <s v="2012-09-01 00:00:00.0"/>
    <s v="null"/>
    <s v="DF100010"/>
    <s v="TITULAR DE ESCUELA UNIVERSITARIA"/>
    <s v="R115"/>
    <x v="2"/>
    <n v="187"/>
    <s v="DIDÁCTICA DE LA EXPRESIÓN CORPORAL"/>
  </r>
  <r>
    <x v="5"/>
    <n v="25147795"/>
    <s v="FLE"/>
    <n v="305"/>
    <s v="305R"/>
    <s v="GRUPO-A1"/>
    <s v="Expresión y comunicación corporal"/>
    <s v="GR"/>
    <s v="GRUPO REDUCIDO"/>
    <s v="305R"/>
    <s v="GR de Expresión y comunicación corporal"/>
    <s v="GRUPO-A1"/>
    <s v="GR de Expresión y comunicación corporal"/>
    <s v="1S"/>
    <n v="25147795"/>
    <s v="GARGALLO"/>
    <s v="IBORT"/>
    <s v="MARÍA ESTHER"/>
    <s v="megarga"/>
    <s v="esther.gargallo@unirioja.es"/>
    <n v="1.5"/>
    <n v="1.5"/>
    <x v="0"/>
    <s v="A-0506"/>
    <s v="PROFESOR TITULAR DE ESCUELA UNIVERSITARI"/>
    <s v="01A"/>
    <s v="TIEMPO COMPLETO AMPLIADO"/>
    <s v="2012-09-01 00:00:00.0"/>
    <s v="null"/>
    <s v="DF100010"/>
    <s v="TITULAR DE ESCUELA UNIVERSITARIA"/>
    <s v="R115"/>
    <x v="2"/>
    <n v="187"/>
    <s v="DIDÁCTICA DE LA EXPRESIÓN CORPORAL"/>
  </r>
  <r>
    <x v="5"/>
    <n v="25147795"/>
    <s v="FLE"/>
    <n v="305"/>
    <s v="305R"/>
    <s v="GRUPO-A2"/>
    <s v="Expresión y comunicación corporal"/>
    <s v="GR"/>
    <s v="GRUPO REDUCIDO"/>
    <s v="305R"/>
    <s v="GR de Expresión y comunicación corporal"/>
    <s v="GRUPO-A2"/>
    <s v="GR de Expresión y comunicación corporal"/>
    <s v="1S"/>
    <n v="25147795"/>
    <s v="GARGALLO"/>
    <s v="IBORT"/>
    <s v="MARÍA ESTHER"/>
    <s v="megarga"/>
    <s v="esther.gargallo@unirioja.es"/>
    <n v="1.5"/>
    <n v="1.5"/>
    <x v="0"/>
    <s v="A-0506"/>
    <s v="PROFESOR TITULAR DE ESCUELA UNIVERSITARI"/>
    <s v="01A"/>
    <s v="TIEMPO COMPLETO AMPLIADO"/>
    <s v="2012-09-01 00:00:00.0"/>
    <s v="null"/>
    <s v="DF100010"/>
    <s v="TITULAR DE ESCUELA UNIVERSITARIA"/>
    <s v="R115"/>
    <x v="2"/>
    <n v="187"/>
    <s v="DIDÁCTICA DE LA EXPRESIÓN CORPORAL"/>
  </r>
  <r>
    <x v="5"/>
    <n v="16509812"/>
    <s v="FLE"/>
    <n v="306"/>
    <s v="306G"/>
    <s v="GRUPO-A"/>
    <s v="Juego y actividad deportiva"/>
    <s v="GG"/>
    <s v="GRUPO GRANDE"/>
    <s v="306G"/>
    <s v="GG de Juego y actividad deportiva"/>
    <s v="GRUPO-A"/>
    <s v="GG de Juego y actividad deportiva"/>
    <s v="2S"/>
    <n v="16509812"/>
    <s v="LOZA"/>
    <s v="OLAVE"/>
    <s v="EDMUNDO"/>
    <s v="edloza"/>
    <s v="edmundo.loza@unirioja.es"/>
    <n v="3"/>
    <n v="3"/>
    <x v="0"/>
    <n v="504"/>
    <s v="PROFESOR TITULAR UNIVERSIDAD"/>
    <s v="01A"/>
    <s v="TIEMPO COMPLETO AMPLIADO"/>
    <s v="2012-09-01 00:00:00.0"/>
    <s v="null"/>
    <s v="DF31336"/>
    <s v="TITULAR DE UNIVERSIDAD"/>
    <s v="R115"/>
    <x v="2"/>
    <n v="187"/>
    <s v="DIDÁCTICA DE LA EXPRESIÓN CORPORAL"/>
  </r>
  <r>
    <x v="5"/>
    <n v="16509812"/>
    <s v="FLE"/>
    <n v="306"/>
    <s v="306R"/>
    <s v="GRUPO-A1"/>
    <s v="Juego y actividad deportiva"/>
    <s v="GR"/>
    <s v="GRUPO REDUCIDO"/>
    <s v="306R"/>
    <s v="GR de Juego y actividad deportiva"/>
    <s v="GRUPO-A1"/>
    <s v="GR de Juego y actividad deportiva"/>
    <s v="2S"/>
    <n v="16509812"/>
    <s v="LOZA"/>
    <s v="OLAVE"/>
    <s v="EDMUNDO"/>
    <s v="edloza"/>
    <s v="edmundo.loza@unirioja.es"/>
    <n v="1.5"/>
    <n v="1.5"/>
    <x v="0"/>
    <n v="504"/>
    <s v="PROFESOR TITULAR UNIVERSIDAD"/>
    <s v="01A"/>
    <s v="TIEMPO COMPLETO AMPLIADO"/>
    <s v="2012-09-01 00:00:00.0"/>
    <s v="null"/>
    <s v="DF31336"/>
    <s v="TITULAR DE UNIVERSIDAD"/>
    <s v="R115"/>
    <x v="2"/>
    <n v="187"/>
    <s v="DIDÁCTICA DE LA EXPRESIÓN CORPORAL"/>
  </r>
  <r>
    <x v="5"/>
    <n v="16509812"/>
    <s v="FLE"/>
    <n v="306"/>
    <s v="306R"/>
    <s v="GRUPO-A2"/>
    <s v="Juego y actividad deportiva"/>
    <s v="GR"/>
    <s v="GRUPO REDUCIDO"/>
    <s v="306R"/>
    <s v="GR de Juego y actividad deportiva"/>
    <s v="GRUPO-A2"/>
    <s v="GR de Juego y actividad deportiva"/>
    <s v="2S"/>
    <n v="16509812"/>
    <s v="LOZA"/>
    <s v="OLAVE"/>
    <s v="EDMUNDO"/>
    <s v="edloza"/>
    <s v="edmundo.loza@unirioja.es"/>
    <n v="1.5"/>
    <n v="1.5"/>
    <x v="0"/>
    <n v="504"/>
    <s v="PROFESOR TITULAR UNIVERSIDAD"/>
    <s v="01A"/>
    <s v="TIEMPO COMPLETO AMPLIADO"/>
    <s v="2012-09-01 00:00:00.0"/>
    <s v="null"/>
    <s v="DF31336"/>
    <s v="TITULAR DE UNIVERSIDAD"/>
    <s v="R115"/>
    <x v="2"/>
    <n v="187"/>
    <s v="DIDÁCTICA DE LA EXPRESIÓN CORPORAL"/>
  </r>
  <r>
    <x v="5"/>
    <n v="25147795"/>
    <s v="FLE"/>
    <n v="307"/>
    <s v="307G"/>
    <s v="GRUPO-A"/>
    <s v="Actividades físicas de tiempo libre"/>
    <s v="GG"/>
    <s v="GRUPO GRANDE"/>
    <s v="307G"/>
    <s v="GG de Actividades físicas de tiempo libre"/>
    <s v="GRUPO-A"/>
    <s v="GG de Actividades físicas de tiempo libre"/>
    <s v="2S"/>
    <n v="25147795"/>
    <s v="GARGALLO"/>
    <s v="IBORT"/>
    <s v="MARÍA ESTHER"/>
    <s v="megarga"/>
    <s v="esther.gargallo@unirioja.es"/>
    <n v="0.5"/>
    <n v="0.5"/>
    <x v="0"/>
    <s v="A-0506"/>
    <s v="PROFESOR TITULAR DE ESCUELA UNIVERSITARI"/>
    <s v="01A"/>
    <s v="TIEMPO COMPLETO AMPLIADO"/>
    <s v="2012-09-01 00:00:00.0"/>
    <s v="null"/>
    <s v="DF100010"/>
    <s v="TITULAR DE ESCUELA UNIVERSITARIA"/>
    <s v="R115"/>
    <x v="2"/>
    <n v="187"/>
    <s v="DIDÁCTICA DE LA EXPRESIÓN CORPORAL"/>
  </r>
  <r>
    <x v="5"/>
    <n v="40310935"/>
    <s v="FLE"/>
    <n v="307"/>
    <s v="307G"/>
    <s v="GRUPO-A"/>
    <s v="Actividades físicas de tiempo libre"/>
    <s v="GG"/>
    <s v="GRUPO GRANDE"/>
    <s v="307G"/>
    <s v="GG de Actividades físicas de tiempo libre"/>
    <s v="GRUPO-A"/>
    <s v="GG de Actividades físicas de tiempo libre"/>
    <s v="2S"/>
    <n v="40310935"/>
    <s v="DALMAU"/>
    <s v="TORRES"/>
    <s v="JOSEP MARÍA"/>
    <s v="jodalmau"/>
    <s v="jose-maria.dalmau@unirioja.es"/>
    <n v="2.5"/>
    <n v="2.5"/>
    <x v="0"/>
    <n v="534"/>
    <s v="CONTRATADO DOCTOR -TIPO 1"/>
    <s v="C01"/>
    <s v="TIEMPO COMPLETO"/>
    <s v="2012-10-31 00:00:00.0"/>
    <s v="null"/>
    <s v="LD100297"/>
    <s v="CONTRATADA DOCTOR"/>
    <s v="R115"/>
    <x v="2"/>
    <n v="187"/>
    <s v="DIDÁCTICA DE LA EXPRESIÓN CORPORAL"/>
  </r>
  <r>
    <x v="5"/>
    <n v="25147795"/>
    <s v="FLE"/>
    <n v="307"/>
    <s v="307R"/>
    <s v="GRUPO-A1"/>
    <s v="Actividades físicas de tiempo libre"/>
    <s v="GR"/>
    <s v="GRUPO REDUCIDO"/>
    <s v="307R"/>
    <s v="GR de Actividades físicas de tiempo libre"/>
    <s v="GRUPO-A1"/>
    <s v="GR de Actividades físicas de tiempo libre"/>
    <s v="2S"/>
    <n v="25147795"/>
    <s v="GARGALLO"/>
    <s v="IBORT"/>
    <s v="MARÍA ESTHER"/>
    <s v="megarga"/>
    <s v="esther.gargallo@unirioja.es"/>
    <n v="0.5"/>
    <n v="0.5"/>
    <x v="0"/>
    <s v="A-0506"/>
    <s v="PROFESOR TITULAR DE ESCUELA UNIVERSITARI"/>
    <s v="01A"/>
    <s v="TIEMPO COMPLETO AMPLIADO"/>
    <s v="2012-09-01 00:00:00.0"/>
    <s v="null"/>
    <s v="DF100010"/>
    <s v="TITULAR DE ESCUELA UNIVERSITARIA"/>
    <s v="R115"/>
    <x v="2"/>
    <n v="187"/>
    <s v="DIDÁCTICA DE LA EXPRESIÓN CORPORAL"/>
  </r>
  <r>
    <x v="5"/>
    <n v="40310935"/>
    <s v="FLE"/>
    <n v="307"/>
    <s v="307R"/>
    <s v="GRUPO-A1"/>
    <s v="Actividades físicas de tiempo libre"/>
    <s v="GR"/>
    <s v="GRUPO REDUCIDO"/>
    <s v="307R"/>
    <s v="GR de Actividades físicas de tiempo libre"/>
    <s v="GRUPO-A1"/>
    <s v="GR de Actividades físicas de tiempo libre"/>
    <s v="2S"/>
    <n v="40310935"/>
    <s v="DALMAU"/>
    <s v="TORRES"/>
    <s v="JOSEP MARÍA"/>
    <s v="jodalmau"/>
    <s v="jose-maria.dalmau@unirioja.es"/>
    <n v="1"/>
    <n v="1"/>
    <x v="0"/>
    <n v="534"/>
    <s v="CONTRATADO DOCTOR -TIPO 1"/>
    <s v="C01"/>
    <s v="TIEMPO COMPLETO"/>
    <s v="2012-10-31 00:00:00.0"/>
    <s v="null"/>
    <s v="LD100297"/>
    <s v="CONTRATADA DOCTOR"/>
    <s v="R115"/>
    <x v="2"/>
    <n v="187"/>
    <s v="DIDÁCTICA DE LA EXPRESIÓN CORPORAL"/>
  </r>
  <r>
    <x v="5"/>
    <n v="25147795"/>
    <s v="FLE"/>
    <n v="307"/>
    <s v="307R"/>
    <s v="GRUPO-A2"/>
    <s v="Actividades físicas de tiempo libre"/>
    <s v="GR"/>
    <s v="GRUPO REDUCIDO"/>
    <s v="307R"/>
    <s v="GR de Actividades físicas de tiempo libre"/>
    <s v="GRUPO-A2"/>
    <s v="GR de Actividades físicas de tiempo libre"/>
    <s v="2S"/>
    <n v="25147795"/>
    <s v="GARGALLO"/>
    <s v="IBORT"/>
    <s v="MARÍA ESTHER"/>
    <s v="megarga"/>
    <s v="esther.gargallo@unirioja.es"/>
    <n v="0.5"/>
    <n v="0.5"/>
    <x v="0"/>
    <s v="A-0506"/>
    <s v="PROFESOR TITULAR DE ESCUELA UNIVERSITARI"/>
    <s v="01A"/>
    <s v="TIEMPO COMPLETO AMPLIADO"/>
    <s v="2012-09-01 00:00:00.0"/>
    <s v="null"/>
    <s v="DF100010"/>
    <s v="TITULAR DE ESCUELA UNIVERSITARIA"/>
    <s v="R115"/>
    <x v="2"/>
    <n v="187"/>
    <s v="DIDÁCTICA DE LA EXPRESIÓN CORPORAL"/>
  </r>
  <r>
    <x v="5"/>
    <n v="40310935"/>
    <s v="FLE"/>
    <n v="307"/>
    <s v="307R"/>
    <s v="GRUPO-A2"/>
    <s v="Actividades físicas de tiempo libre"/>
    <s v="GR"/>
    <s v="GRUPO REDUCIDO"/>
    <s v="307R"/>
    <s v="GR de Actividades físicas de tiempo libre"/>
    <s v="GRUPO-A2"/>
    <s v="GR de Actividades físicas de tiempo libre"/>
    <s v="2S"/>
    <n v="40310935"/>
    <s v="DALMAU"/>
    <s v="TORRES"/>
    <s v="JOSEP MARÍA"/>
    <s v="jodalmau"/>
    <s v="jose-maria.dalmau@unirioja.es"/>
    <n v="1"/>
    <n v="1"/>
    <x v="0"/>
    <n v="534"/>
    <s v="CONTRATADO DOCTOR -TIPO 1"/>
    <s v="C01"/>
    <s v="TIEMPO COMPLETO"/>
    <s v="2012-10-31 00:00:00.0"/>
    <s v="null"/>
    <s v="LD100297"/>
    <s v="CONTRATADA DOCTOR"/>
    <s v="R115"/>
    <x v="2"/>
    <n v="187"/>
    <s v="DIDÁCTICA DE LA EXPRESIÓN CORPORAL"/>
  </r>
  <r>
    <x v="5"/>
    <n v="16546617"/>
    <s v="FLE"/>
    <n v="308"/>
    <s v="308G"/>
    <s v="GRUPO-A"/>
    <s v="Didáctica de las lenguas extranjeras"/>
    <s v="GG"/>
    <s v="GRUPO GRANDE"/>
    <s v="308G"/>
    <s v="GG de Didáctica de las lenguas extranjeras"/>
    <s v="GRUPO-A"/>
    <s v="GG de Didáctica de las lenguas extranjeras"/>
    <s v="2S"/>
    <n v="16546617"/>
    <s v="BARRERAS"/>
    <s v="GÓMEZ"/>
    <s v="MARÍA ASUNCIÓN"/>
    <s v="mabarrer"/>
    <s v="asuncion.barreras@unirioja.es"/>
    <n v="3"/>
    <n v="3"/>
    <x v="1"/>
    <n v="504"/>
    <s v="PROFESOR TITULAR UNIVERSIDAD"/>
    <s v="C01"/>
    <s v="TIEMPO COMPLETO"/>
    <s v="2017-09-15 00:00:00.0"/>
    <s v="null"/>
    <s v="DF31707"/>
    <s v="PROFESOR TITULAR DE UNIVERSIDAD"/>
    <s v="R107"/>
    <x v="6"/>
    <n v="345"/>
    <s v="FILOLOGÍA INGLESA"/>
  </r>
  <r>
    <x v="5"/>
    <n v="16546617"/>
    <s v="FLE"/>
    <n v="308"/>
    <s v="308R"/>
    <s v="GRUPO-A1"/>
    <s v="Didáctica de las lenguas extranjeras"/>
    <s v="GR"/>
    <s v="GRUPO REDUCIDO"/>
    <s v="308R"/>
    <s v="GR de Didáctica de las lenguas extranjeras"/>
    <s v="GRUPO-A1"/>
    <s v="GR de Didáctica de las lenguas extranjeras"/>
    <s v="2S"/>
    <n v="16546617"/>
    <s v="BARRERAS"/>
    <s v="GÓMEZ"/>
    <s v="MARÍA ASUNCIÓN"/>
    <s v="mabarrer"/>
    <s v="asuncion.barreras@unirioja.es"/>
    <n v="1.5"/>
    <n v="1.5"/>
    <x v="1"/>
    <n v="504"/>
    <s v="PROFESOR TITULAR UNIVERSIDAD"/>
    <s v="C01"/>
    <s v="TIEMPO COMPLETO"/>
    <s v="2017-09-15 00:00:00.0"/>
    <s v="null"/>
    <s v="DF31707"/>
    <s v="PROFESOR TITULAR DE UNIVERSIDAD"/>
    <s v="R107"/>
    <x v="6"/>
    <n v="345"/>
    <s v="FILOLOGÍA INGLESA"/>
  </r>
  <r>
    <x v="5"/>
    <n v="16546617"/>
    <s v="FLE"/>
    <n v="308"/>
    <s v="308R"/>
    <s v="GRUPO-A2"/>
    <s v="Didáctica de las lenguas extranjeras"/>
    <s v="GR"/>
    <s v="GRUPO REDUCIDO"/>
    <s v="308R"/>
    <s v="GR de Didáctica de las lenguas extranjeras"/>
    <s v="GRUPO-A2"/>
    <s v="GR de Didáctica de las lenguas extranjeras"/>
    <s v="2S"/>
    <n v="16546617"/>
    <s v="BARRERAS"/>
    <s v="GÓMEZ"/>
    <s v="MARÍA ASUNCIÓN"/>
    <s v="mabarrer"/>
    <s v="asuncion.barreras@unirioja.es"/>
    <n v="1.5"/>
    <n v="1.5"/>
    <x v="1"/>
    <n v="504"/>
    <s v="PROFESOR TITULAR UNIVERSIDAD"/>
    <s v="C01"/>
    <s v="TIEMPO COMPLETO"/>
    <s v="2017-09-15 00:00:00.0"/>
    <s v="null"/>
    <s v="DF31707"/>
    <s v="PROFESOR TITULAR DE UNIVERSIDAD"/>
    <s v="R107"/>
    <x v="6"/>
    <n v="345"/>
    <s v="FILOLOGÍA INGLESA"/>
  </r>
  <r>
    <x v="5"/>
    <n v="25147795"/>
    <s v="FLE"/>
    <n v="309"/>
    <s v="309G"/>
    <s v="GRUPO-A"/>
    <s v="Intervención motriz en las dificultades del aprendizaje"/>
    <s v="GG"/>
    <s v="GRUPO GRANDE"/>
    <s v="309G"/>
    <s v="GG de Intervención motriz en las dificultades del aprendizaje"/>
    <s v="GRUPO-A"/>
    <s v="GG de Intervención motriz en las dificultades del aprendizaje"/>
    <s v="2S"/>
    <n v="25147795"/>
    <s v="GARGALLO"/>
    <s v="IBORT"/>
    <s v="MARÍA ESTHER"/>
    <s v="megarga"/>
    <s v="esther.gargallo@unirioja.es"/>
    <n v="3"/>
    <n v="3"/>
    <x v="0"/>
    <s v="A-0506"/>
    <s v="PROFESOR TITULAR DE ESCUELA UNIVERSITARI"/>
    <s v="01A"/>
    <s v="TIEMPO COMPLETO AMPLIADO"/>
    <s v="2012-09-01 00:00:00.0"/>
    <s v="null"/>
    <s v="DF100010"/>
    <s v="TITULAR DE ESCUELA UNIVERSITARIA"/>
    <s v="R115"/>
    <x v="2"/>
    <n v="187"/>
    <s v="DIDÁCTICA DE LA EXPRESIÓN CORPORAL"/>
  </r>
  <r>
    <x v="5"/>
    <n v="25147795"/>
    <s v="FLE"/>
    <n v="309"/>
    <s v="309R"/>
    <s v="GRUPO-A1"/>
    <s v="Intervención motriz en las dificultades del aprendizaje"/>
    <s v="GR"/>
    <s v="GRUPO REDUCIDO"/>
    <s v="309R"/>
    <s v="GR de Intervención motriz en las dificultades del aprendizaje"/>
    <s v="GRUPO-A1"/>
    <s v="GR de Intervención motriz en las dificultades del aprendizaje"/>
    <s v="2S"/>
    <n v="25147795"/>
    <s v="GARGALLO"/>
    <s v="IBORT"/>
    <s v="MARÍA ESTHER"/>
    <s v="megarga"/>
    <s v="esther.gargallo@unirioja.es"/>
    <n v="1.5"/>
    <n v="1.5"/>
    <x v="0"/>
    <s v="A-0506"/>
    <s v="PROFESOR TITULAR DE ESCUELA UNIVERSITARI"/>
    <s v="01A"/>
    <s v="TIEMPO COMPLETO AMPLIADO"/>
    <s v="2012-09-01 00:00:00.0"/>
    <s v="null"/>
    <s v="DF100010"/>
    <s v="TITULAR DE ESCUELA UNIVERSITARIA"/>
    <s v="R115"/>
    <x v="2"/>
    <n v="187"/>
    <s v="DIDÁCTICA DE LA EXPRESIÓN CORPORAL"/>
  </r>
  <r>
    <x v="5"/>
    <n v="16496241"/>
    <s v="FLE"/>
    <n v="310"/>
    <s v="310G"/>
    <s v="GRUPO-A"/>
    <s v="Educación especial en educación primaria"/>
    <s v="GG"/>
    <s v="GRUPO GRANDE"/>
    <s v="310G"/>
    <s v="GG de Educación especial en educación infantil"/>
    <s v="GRUPO-A"/>
    <s v="GG de Educación especial en educación primaria"/>
    <s v="1S"/>
    <n v="16496241"/>
    <s v="JIMÉNEZ"/>
    <s v="TRENS"/>
    <s v="MARÍA ASUNCIÓN"/>
    <s v="ajimenez"/>
    <s v="asuncion.jtrens@unirioja.es"/>
    <n v="3"/>
    <n v="3"/>
    <x v="1"/>
    <n v="504"/>
    <s v="PROFESOR TITULAR UNIVERSIDAD"/>
    <s v="C01"/>
    <s v="TIEMPO COMPLETO"/>
    <s v="2017-09-15 00:00:00.0"/>
    <s v="null"/>
    <s v="DF3307"/>
    <s v="TITULAR DE ESCUELAS UNIVERSITARIAS"/>
    <s v="R115"/>
    <x v="2"/>
    <n v="215"/>
    <s v="DIDÁCTICA Y ORGANIZACIÓN ESCOLAR"/>
  </r>
  <r>
    <x v="5"/>
    <n v="16496241"/>
    <s v="FLE"/>
    <n v="310"/>
    <s v="310R"/>
    <s v="GRUPO-A1"/>
    <s v="Educación especial en educación primaria"/>
    <s v="GR"/>
    <s v="GRUPO REDUCIDO"/>
    <s v="310R"/>
    <s v="GR de Educación especial en educación infantil"/>
    <s v="GRUPO-A1"/>
    <s v="GR de Educación especial en educación primaria"/>
    <s v="1S"/>
    <n v="16496241"/>
    <s v="JIMÉNEZ"/>
    <s v="TRENS"/>
    <s v="MARÍA ASUNCIÓN"/>
    <s v="ajimenez"/>
    <s v="asuncion.jtrens@unirioja.es"/>
    <n v="1.5"/>
    <n v="1.5"/>
    <x v="1"/>
    <n v="504"/>
    <s v="PROFESOR TITULAR UNIVERSIDAD"/>
    <s v="C01"/>
    <s v="TIEMPO COMPLETO"/>
    <s v="2017-09-15 00:00:00.0"/>
    <s v="null"/>
    <s v="DF3307"/>
    <s v="TITULAR DE ESCUELAS UNIVERSITARIAS"/>
    <s v="R115"/>
    <x v="2"/>
    <n v="215"/>
    <s v="DIDÁCTICA Y ORGANIZACIÓN ESCOLAR"/>
  </r>
  <r>
    <x v="5"/>
    <n v="39847439"/>
    <s v="FLE"/>
    <n v="311"/>
    <s v="311G"/>
    <s v="GRUPO-A"/>
    <s v="Psicología de las altas capacidades"/>
    <s v="GG"/>
    <s v="GRUPO GRANDE"/>
    <s v="311G"/>
    <s v="GG de Psicología de las altas capacidades"/>
    <s v="GRUPO-A"/>
    <s v="GG de Psicología de las altas capacidades"/>
    <s v="2S"/>
    <n v="39847439"/>
    <s v="SASTRE"/>
    <s v="I RIBA"/>
    <s v="SYLVIA"/>
    <s v="sisastre"/>
    <s v="silvia.sastre@unirioja.es"/>
    <n v="3"/>
    <n v="3"/>
    <x v="1"/>
    <n v="500"/>
    <s v="CATEDRATICO DE UNIVERSIDAD"/>
    <s v="C01"/>
    <s v="TIEMPO COMPLETO"/>
    <s v="2007-05-13 00:00:00.0"/>
    <s v="null"/>
    <s v="DF3590"/>
    <s v="CATEDRÁTICO DE UNIVERSIDAD"/>
    <s v="R115"/>
    <x v="2"/>
    <n v="735"/>
    <s v="PSICOLOGÍA EVOLUTIVA Y DE LA EDUCACIÓN"/>
  </r>
  <r>
    <x v="5"/>
    <n v="16531888"/>
    <s v="FLE"/>
    <n v="311"/>
    <s v="311R"/>
    <s v="GRUPO-A1"/>
    <s v="Psicología de las altas capacidades"/>
    <s v="GR"/>
    <s v="GRUPO REDUCIDO"/>
    <s v="311R"/>
    <s v="GR de Psicología de las altas capacidades"/>
    <s v="GRUPO-A1"/>
    <s v="GR de Psicología de las altas capacidades"/>
    <s v="2S"/>
    <n v="16531888"/>
    <s v="VIANA"/>
    <s v="SÁENZ"/>
    <s v="LOURDES"/>
    <s v="loviana"/>
    <s v="lourdes.viana@unirioja.es"/>
    <n v="1.5"/>
    <n v="1.5"/>
    <x v="0"/>
    <n v="536"/>
    <s v="PROFESOR INTERINO"/>
    <s v="C01"/>
    <s v="TIEMPO COMPLETO"/>
    <s v="2018-09-17 00:00:00.0"/>
    <s v="null"/>
    <s v="PI101398"/>
    <s v="PROFESOR CONTRATADO INTERINO"/>
    <s v="R115"/>
    <x v="2"/>
    <n v="735"/>
    <s v="PSICOLOGÍA EVOLUTIVA Y DE LA EDUCACIÓN"/>
  </r>
  <r>
    <x v="5"/>
    <n v="16501828"/>
    <s v="FLE"/>
    <n v="312"/>
    <s v="312G"/>
    <s v="GRUPO-A"/>
    <s v="La acción socioeducativa en contextos multiculturales"/>
    <s v="GG"/>
    <s v="GRUPO GRANDE"/>
    <s v="312G"/>
    <s v="GG de La acción socioeducativa en contextos multiculturales"/>
    <s v="GRUPO-A"/>
    <s v="GG de La acción socioeducativa en contextos multiculturales"/>
    <s v="2S"/>
    <n v="16501828"/>
    <s v="GIRÓ"/>
    <s v="MIRANDA"/>
    <s v="JOAQUÍN"/>
    <s v="jogiro"/>
    <s v="joaquin.giro@unirioja.es"/>
    <n v="0"/>
    <n v="0"/>
    <x v="1"/>
    <n v="504"/>
    <s v="PROFESOR TITULAR UNIVERSIDAD"/>
    <s v="C01"/>
    <s v="TIEMPO COMPLETO"/>
    <s v="2015-09-15 00:00:00.0"/>
    <s v="null"/>
    <s v="DF100184"/>
    <s v="PROFESOR TITULAR UNIVERSIDAD"/>
    <s v="R114"/>
    <x v="3"/>
    <n v="775"/>
    <s v="SOCIOLOGÍA"/>
  </r>
  <r>
    <x v="5"/>
    <n v="44156166"/>
    <s v="FLE"/>
    <n v="312"/>
    <s v="312G"/>
    <s v="GRUPO-A"/>
    <s v="La acción socioeducativa en contextos multiculturales"/>
    <s v="GG"/>
    <s v="GRUPO GRANDE"/>
    <s v="312G"/>
    <s v="GG de La acción socioeducativa en contextos multiculturales"/>
    <s v="GRUPO-A"/>
    <s v="GG de La acción socioeducativa en contextos multiculturales"/>
    <s v="2S"/>
    <n v="44156166"/>
    <s v="UZCANGA"/>
    <s v="LACABE"/>
    <s v="CATALINA ANA"/>
    <s v="cauzcang"/>
    <s v="catalina-ana.uzcanga@unirioja.es"/>
    <n v="3"/>
    <n v="3"/>
    <x v="1"/>
    <n v="536"/>
    <s v="PROFESOR INTERINO"/>
    <s v="P05"/>
    <s v="TIEMPO PARCIAL (5+5 HORAS)"/>
    <s v="2018-10-02 00:00:00.0"/>
    <s v="2019-09-14 00:00:00.0"/>
    <s v="PI101437"/>
    <s v="PROFESOR CONTRATADO INTERINO"/>
    <s v="R114"/>
    <x v="3"/>
    <n v="775"/>
    <s v="SOCIOLOGÍA"/>
  </r>
  <r>
    <x v="5"/>
    <n v="44156166"/>
    <s v="FLE"/>
    <n v="312"/>
    <s v="312R"/>
    <s v="GRUPO-A1"/>
    <s v="La acción socioeducativa en contextos multiculturales"/>
    <s v="GR"/>
    <s v="GRUPO REDUCIDO"/>
    <s v="312R"/>
    <s v="GR de La acción socioeducativa en contextos multiculturales"/>
    <s v="GRUPO-A1"/>
    <s v="GR de La acción socioeducativa en contextos multiculturales"/>
    <s v="2S"/>
    <n v="44156166"/>
    <s v="UZCANGA"/>
    <s v="LACABE"/>
    <s v="CATALINA ANA"/>
    <s v="cauzcang"/>
    <s v="catalina-ana.uzcanga@unirioja.es"/>
    <n v="1.5"/>
    <n v="1.5"/>
    <x v="1"/>
    <n v="536"/>
    <s v="PROFESOR INTERINO"/>
    <s v="P05"/>
    <s v="TIEMPO PARCIAL (5+5 HORAS)"/>
    <s v="2018-10-02 00:00:00.0"/>
    <s v="2019-09-14 00:00:00.0"/>
    <s v="PI101437"/>
    <s v="PROFESOR CONTRATADO INTERINO"/>
    <s v="R114"/>
    <x v="3"/>
    <n v="775"/>
    <s v="SOCIOLOGÍA"/>
  </r>
  <r>
    <x v="5"/>
    <n v="43187774"/>
    <s v="FLE"/>
    <n v="313"/>
    <s v="313G"/>
    <s v="GRUPO-A"/>
    <s v="Innovación docente e iniciación a la investigación en la enseñanza de las matemáticas en la EP"/>
    <s v="GG"/>
    <s v="GRUPO GRANDE"/>
    <s v="313G"/>
    <s v="GG de Innovación docente e iniciación a la investigación en la enseñanza de"/>
    <s v="GRUPO-A"/>
    <s v="GG de Innovac. docente e iniciac. a a la invest. en la ens."/>
    <s v="2S"/>
    <n v="43187774"/>
    <s v="ROTGER"/>
    <s v="GARCÍA"/>
    <s v="LUCÍA"/>
    <s v="lurotger"/>
    <s v="lucia.rotger@unirioja.es"/>
    <n v="3"/>
    <n v="3"/>
    <x v="1"/>
    <n v="536"/>
    <s v="PROFESOR INTERINO"/>
    <s v="C01"/>
    <s v="TIEMPO COMPLETO"/>
    <s v="2019-02-12 00:00:00.0"/>
    <s v="2019-09-14 00:00:00.0"/>
    <s v="PI101414"/>
    <s v="PROFESOR CONTRADO INTERINO"/>
    <s v="R111"/>
    <x v="7"/>
    <n v="5"/>
    <s v="ÁLGEBRA"/>
  </r>
  <r>
    <x v="5"/>
    <n v="43187774"/>
    <s v="FLE"/>
    <n v="313"/>
    <s v="313R"/>
    <s v="GRUPO-A1"/>
    <s v="Innovación docente e iniciación a la investigación en la enseñanza de las matemáticas en la EP"/>
    <s v="GR"/>
    <s v="GRUPO REDUCIDO"/>
    <s v="313R"/>
    <s v="GR de Innovación docente e iniciación a la investigación en la enseñanza de"/>
    <s v="GRUPO-A1"/>
    <s v="GR de Innovac. docente e iniciac. a a la invest. en la ens."/>
    <s v="2S"/>
    <n v="43187774"/>
    <s v="ROTGER"/>
    <s v="GARCÍA"/>
    <s v="LUCÍA"/>
    <s v="lurotger"/>
    <s v="lucia.rotger@unirioja.es"/>
    <n v="1.5"/>
    <n v="1.5"/>
    <x v="1"/>
    <n v="536"/>
    <s v="PROFESOR INTERINO"/>
    <s v="C01"/>
    <s v="TIEMPO COMPLETO"/>
    <s v="2019-02-12 00:00:00.0"/>
    <s v="2019-09-14 00:00:00.0"/>
    <s v="PI101414"/>
    <s v="PROFESOR CONTRADO INTERINO"/>
    <s v="R111"/>
    <x v="7"/>
    <n v="5"/>
    <s v="ÁLGEBRA"/>
  </r>
  <r>
    <x v="5"/>
    <n v="12745547"/>
    <s v="FLE"/>
    <n v="314"/>
    <s v="314G"/>
    <s v="GRUPO-A"/>
    <s v="Taller de expresión y creación musical"/>
    <s v="GG"/>
    <s v="GRUPO GRANDE"/>
    <s v="314G"/>
    <s v="GG de Taller de expresión y creación musical"/>
    <s v="GRUPO-A"/>
    <s v="GG de Taller de expresión y creación musical"/>
    <s v="1S"/>
    <n v="12745547"/>
    <s v="CAMACHO"/>
    <s v="SÁNCHEZ"/>
    <s v="MARÍA DEL PILAR"/>
    <s v="picamach"/>
    <s v="pilar.camacho@unirioja.es"/>
    <n v="1.5"/>
    <n v="1.5"/>
    <x v="1"/>
    <n v="504"/>
    <s v="PROFESOR TITULAR UNIVERSIDAD"/>
    <s v="01A"/>
    <s v="TIEMPO COMPLETO AMPLIADO"/>
    <s v="2012-09-01 00:00:00.0"/>
    <s v="null"/>
    <s v="DF100099"/>
    <s v="PROFESORES TITULARES DE UNIVERSIDAD"/>
    <s v="R115"/>
    <x v="2"/>
    <n v="189"/>
    <s v="DIDÁCTICA DE LA EXPRESIÓN MUSICAL"/>
  </r>
  <r>
    <x v="5"/>
    <n v="30651788"/>
    <s v="FLE"/>
    <n v="314"/>
    <s v="314G"/>
    <s v="GRUPO-A"/>
    <s v="Taller de expresión y creación musical"/>
    <s v="GG"/>
    <s v="GRUPO GRANDE"/>
    <s v="314G"/>
    <s v="GG de Taller de expresión y creación musical"/>
    <s v="GRUPO-A"/>
    <s v="GG de Taller de expresión y creación musical"/>
    <s v="1S"/>
    <n v="30651788"/>
    <s v="ALDAYTURRIAGA"/>
    <s v="MIERA"/>
    <s v="CARLOTA"/>
    <s v="caaldayt"/>
    <s v="carlota.aldayturriaga@unirioja.es"/>
    <n v="1.5"/>
    <n v="1.5"/>
    <x v="0"/>
    <n v="532"/>
    <s v="LABORAL DOCENTE-ASOCIADO"/>
    <s v="P06"/>
    <s v="TIEMPO PARCIAL (6+6 HORAS)"/>
    <s v="2017-09-15 00:00:00.0"/>
    <s v="2019-09-14 00:00:00.0"/>
    <s v="PI101290"/>
    <s v="PROFESOR ASOCIADO"/>
    <s v="R115"/>
    <x v="2"/>
    <n v="189"/>
    <s v="DIDÁCTICA DE LA EXPRESIÓN MUSICAL"/>
  </r>
  <r>
    <x v="5"/>
    <n v="12745547"/>
    <s v="FLE"/>
    <n v="314"/>
    <s v="314R"/>
    <s v="GRUPO-A1"/>
    <s v="Taller de expresión y creación musical"/>
    <s v="GR"/>
    <s v="GRUPO REDUCIDO"/>
    <s v="314R"/>
    <s v="GR de Taller de expresión y creación musical"/>
    <s v="GRUPO-A1"/>
    <s v="GR de Taller de expresión y creación musical"/>
    <s v="1S"/>
    <n v="12745547"/>
    <s v="CAMACHO"/>
    <s v="SÁNCHEZ"/>
    <s v="MARÍA DEL PILAR"/>
    <s v="picamach"/>
    <s v="pilar.camacho@unirioja.es"/>
    <n v="0.9"/>
    <n v="0.9"/>
    <x v="1"/>
    <n v="504"/>
    <s v="PROFESOR TITULAR UNIVERSIDAD"/>
    <s v="01A"/>
    <s v="TIEMPO COMPLETO AMPLIADO"/>
    <s v="2012-09-01 00:00:00.0"/>
    <s v="null"/>
    <s v="DF100099"/>
    <s v="PROFESORES TITULARES DE UNIVERSIDAD"/>
    <s v="R115"/>
    <x v="2"/>
    <n v="189"/>
    <s v="DIDÁCTICA DE LA EXPRESIÓN MUSICAL"/>
  </r>
  <r>
    <x v="5"/>
    <n v="30651788"/>
    <s v="FLE"/>
    <n v="314"/>
    <s v="314R"/>
    <s v="GRUPO-A1"/>
    <s v="Taller de expresión y creación musical"/>
    <s v="GR"/>
    <s v="GRUPO REDUCIDO"/>
    <s v="314R"/>
    <s v="GR de Taller de expresión y creación musical"/>
    <s v="GRUPO-A1"/>
    <s v="GR de Taller de expresión y creación musical"/>
    <s v="1S"/>
    <n v="30651788"/>
    <s v="ALDAYTURRIAGA"/>
    <s v="MIERA"/>
    <s v="CARLOTA"/>
    <s v="caaldayt"/>
    <s v="carlota.aldayturriaga@unirioja.es"/>
    <n v="0.6"/>
    <n v="0.6"/>
    <x v="0"/>
    <n v="532"/>
    <s v="LABORAL DOCENTE-ASOCIADO"/>
    <s v="P06"/>
    <s v="TIEMPO PARCIAL (6+6 HORAS)"/>
    <s v="2017-09-15 00:00:00.0"/>
    <s v="2019-09-14 00:00:00.0"/>
    <s v="PI101290"/>
    <s v="PROFESOR ASOCIADO"/>
    <s v="R115"/>
    <x v="2"/>
    <n v="189"/>
    <s v="DIDÁCTICA DE LA EXPRESIÓN MUSICAL"/>
  </r>
  <r>
    <x v="5"/>
    <n v="16268560"/>
    <s v="FLE"/>
    <n v="315"/>
    <s v="315G"/>
    <s v="GRUPO-A"/>
    <s v="Taller de expresión plástica para educación primaria"/>
    <s v="GG"/>
    <s v="GRUPO GRANDE"/>
    <s v="315G"/>
    <s v="GG de Taller de expresión plástica para educación primaria"/>
    <s v="GRUPO-A"/>
    <s v="GG de Taller de expresión plástica para educación primaria"/>
    <s v="2S"/>
    <n v="16268560"/>
    <s v="TEJADA"/>
    <s v="SÁNCHEZ"/>
    <s v="Mª SORAYA"/>
    <s v="matejas"/>
    <s v="soraya.tejada@unirioja.es"/>
    <n v="3"/>
    <n v="3"/>
    <x v="0"/>
    <n v="536"/>
    <s v="PROFESOR INTERINO"/>
    <s v="C01"/>
    <s v="TIEMPO COMPLETO"/>
    <s v="2013-09-16 00:00:00.0"/>
    <s v="null"/>
    <s v="PI100929"/>
    <s v="PROFESOR CONTRATADO INTERINO"/>
    <s v="R115"/>
    <x v="2"/>
    <n v="193"/>
    <s v="DIDÁCTICA DE LA EXPRESIÓN PLÁSTICA"/>
  </r>
  <r>
    <x v="5"/>
    <n v="16268560"/>
    <s v="FLE"/>
    <n v="315"/>
    <s v="315R"/>
    <s v="GRUPO-A1"/>
    <s v="Taller de expresión plástica para educación primaria"/>
    <s v="GR"/>
    <s v="GRUPO REDUCIDO"/>
    <s v="315R"/>
    <s v="GR de Taller de expresión plástica para educación primaria"/>
    <s v="GRUPO-A1"/>
    <s v="GR de Taller de expresión plástica para educación primaria"/>
    <s v="2S"/>
    <n v="16268560"/>
    <s v="TEJADA"/>
    <s v="SÁNCHEZ"/>
    <s v="Mª SORAYA"/>
    <s v="matejas"/>
    <s v="soraya.tejada@unirioja.es"/>
    <n v="1.5"/>
    <n v="1.5"/>
    <x v="0"/>
    <n v="536"/>
    <s v="PROFESOR INTERINO"/>
    <s v="C01"/>
    <s v="TIEMPO COMPLETO"/>
    <s v="2013-09-16 00:00:00.0"/>
    <s v="null"/>
    <s v="PI100929"/>
    <s v="PROFESOR CONTRATADO INTERINO"/>
    <s v="R115"/>
    <x v="2"/>
    <n v="193"/>
    <s v="DIDÁCTICA DE LA EXPRESIÓN PLÁSTICA"/>
  </r>
  <r>
    <x v="5"/>
    <n v="16527579"/>
    <s v="FLE"/>
    <n v="316"/>
    <s v="316G"/>
    <s v="GRUPO-A"/>
    <s v="Innovación educativa en Didáctica de las Ciencias Sociales"/>
    <s v="GG"/>
    <s v="GRUPO GRANDE"/>
    <s v="316G"/>
    <s v="GG de Innovación educativa en didáctica de las ciencias sociales"/>
    <s v="GRUPO-A"/>
    <s v="GG de Innovación educativa en didáctica de las ciencias sociales"/>
    <s v="2S"/>
    <n v="16527579"/>
    <s v="GIL-DÍEZ"/>
    <s v="USANDIZAGA"/>
    <s v="IGNACIO"/>
    <s v="iggildie"/>
    <s v="ignacio.gil-diez@unirioja.es"/>
    <n v="0"/>
    <n v="0"/>
    <x v="0"/>
    <n v="504"/>
    <s v="PROFESOR TITULAR UNIVERSIDAD"/>
    <s v="C01"/>
    <s v="TIEMPO COMPLETO"/>
    <s v="2016-11-12 00:00:00.0"/>
    <s v="null"/>
    <s v="DF100293"/>
    <s v="PROFESOR TITULAR DE UNIVERSIDAD"/>
    <s v="R115"/>
    <x v="2"/>
    <n v="210"/>
    <s v="DIDÁCTICA DE LAS CIENCIAS SOCIALES"/>
  </r>
  <r>
    <x v="5"/>
    <n v="16582369"/>
    <s v="FLE"/>
    <n v="316"/>
    <s v="316G"/>
    <s v="GRUPO-A"/>
    <s v="Innovación educativa en Didáctica de las Ciencias Sociales"/>
    <s v="GG"/>
    <s v="GRUPO GRANDE"/>
    <s v="316G"/>
    <s v="GG de Innovación educativa en didáctica de las ciencias sociales"/>
    <s v="GRUPO-A"/>
    <s v="GG de Innovación educativa en didáctica de las ciencias sociales"/>
    <s v="2S"/>
    <n v="16582369"/>
    <s v="TÉLLEZ"/>
    <s v="ALARCIA"/>
    <s v="DIEGO"/>
    <s v="dietellalar"/>
    <s v="diego.tellez@unirioja.es"/>
    <n v="3"/>
    <n v="3"/>
    <x v="0"/>
    <n v="534"/>
    <s v="CONTRATADO DOCTOR -TIPO 1"/>
    <s v="C01"/>
    <s v="TIEMPO COMPLETO"/>
    <s v="2018-11-30 00:00:00.0"/>
    <s v="null"/>
    <s v="PI101428"/>
    <s v="PROFESOR CONTRATADO DOCTOR"/>
    <s v="R115"/>
    <x v="2"/>
    <n v="210"/>
    <s v="DIDÁCTICA DE LAS CIENCIAS SOCIALES"/>
  </r>
  <r>
    <x v="5"/>
    <n v="16582369"/>
    <s v="FLE"/>
    <n v="316"/>
    <s v="316R"/>
    <s v="GRUPO-A1"/>
    <s v="Innovación educativa en Didáctica de las Ciencias Sociales"/>
    <s v="GR"/>
    <s v="GRUPO REDUCIDO"/>
    <s v="316R"/>
    <s v="GR de Innovación educativa en didáctica de las ciencias sociales"/>
    <s v="GRUPO-A1"/>
    <s v="GR de Innovación educativa en didáctica de las ciencias sociales"/>
    <s v="2S"/>
    <n v="16582369"/>
    <s v="TÉLLEZ"/>
    <s v="ALARCIA"/>
    <s v="DIEGO"/>
    <s v="dietellalar"/>
    <s v="diego.tellez@unirioja.es"/>
    <n v="1.5"/>
    <n v="1.5"/>
    <x v="0"/>
    <n v="534"/>
    <s v="CONTRATADO DOCTOR -TIPO 1"/>
    <s v="C01"/>
    <s v="TIEMPO COMPLETO"/>
    <s v="2018-11-30 00:00:00.0"/>
    <s v="null"/>
    <s v="PI101428"/>
    <s v="PROFESOR CONTRATADO DOCTOR"/>
    <s v="R115"/>
    <x v="2"/>
    <n v="210"/>
    <s v="DIDÁCTICA DE LAS CIENCIAS SOCIALES"/>
  </r>
  <r>
    <x v="5"/>
    <n v="16574471"/>
    <s v="FLE"/>
    <n v="317"/>
    <s v="317G"/>
    <s v="GRUPO-A"/>
    <s v="Educación para la ciudadanía y derechos humanos"/>
    <s v="GG"/>
    <s v="GRUPO GRANDE"/>
    <s v="317G"/>
    <s v="GG de Educación para la ciudadanía y derechos humanos"/>
    <s v="GRUPO-A"/>
    <s v="GG de Educación para la ciudadanía y derechos humanos"/>
    <s v="1S"/>
    <n v="16574471"/>
    <s v="ANDRÉS"/>
    <s v="CABELLO"/>
    <s v="SERGIO"/>
    <s v="seandrc"/>
    <s v="sergio.andres@unirioja.es"/>
    <n v="3"/>
    <n v="3"/>
    <x v="0"/>
    <n v="536"/>
    <s v="PROFESOR INTERINO"/>
    <s v="C01"/>
    <s v="TIEMPO COMPLETO"/>
    <s v="2013-09-16 00:00:00.0"/>
    <s v="null"/>
    <s v="PI100924"/>
    <s v="PROFESOR CONTRATADO INTERINO"/>
    <s v="R114"/>
    <x v="3"/>
    <n v="775"/>
    <s v="SOCIOLOGÍA"/>
  </r>
  <r>
    <x v="5"/>
    <n v="16574471"/>
    <s v="FLE"/>
    <n v="317"/>
    <s v="317R"/>
    <s v="GRUPO-A1"/>
    <s v="Educación para la ciudadanía y derechos humanos"/>
    <s v="GR"/>
    <s v="GRUPO REDUCIDO"/>
    <s v="317R"/>
    <s v="GR de Educación para la ciudadanía y derechos humanos"/>
    <s v="GRUPO-A1"/>
    <s v="GR de Educación para la ciudadanía y derechos humanos"/>
    <s v="1S"/>
    <n v="16574471"/>
    <s v="ANDRÉS"/>
    <s v="CABELLO"/>
    <s v="SERGIO"/>
    <s v="seandrc"/>
    <s v="sergio.andres@unirioja.es"/>
    <n v="1.5"/>
    <n v="1.5"/>
    <x v="0"/>
    <n v="536"/>
    <s v="PROFESOR INTERINO"/>
    <s v="C01"/>
    <s v="TIEMPO COMPLETO"/>
    <s v="2013-09-16 00:00:00.0"/>
    <s v="null"/>
    <s v="PI100924"/>
    <s v="PROFESOR CONTRATADO INTERINO"/>
    <s v="R114"/>
    <x v="3"/>
    <n v="775"/>
    <s v="SOCIOLOGÍA"/>
  </r>
  <r>
    <x v="5"/>
    <n v="9398535"/>
    <s v="FLE"/>
    <n v="318"/>
    <s v="318G"/>
    <s v="GRUPO-A"/>
    <s v="Trabajo fin de grado en Educación Primaria"/>
    <s v="GG"/>
    <s v="GRUPO GRANDE"/>
    <s v="318G"/>
    <s v="TRABAJO FIN DE GRADO"/>
    <s v="GRUPO-A"/>
    <s v="TRABAJO FIN DE GRADO"/>
    <s v="I"/>
    <n v="9398535"/>
    <s v="DÍAZ"/>
    <s v="CUESTA"/>
    <s v="JOSÉ"/>
    <s v="josediaz"/>
    <s v="jose.diaz-cuesta@unirioja.es"/>
    <n v="0.6"/>
    <n v="0.6"/>
    <x v="1"/>
    <n v="534"/>
    <s v="CONTRATADO DOCTOR -TIPO 1"/>
    <s v="C01"/>
    <s v="TIEMPO COMPLETO"/>
    <s v="2012-02-03 00:00:00.0"/>
    <s v="null"/>
    <s v="DF32499"/>
    <s v="CONTRATADO DOCTOR"/>
    <s v="R107"/>
    <x v="6"/>
    <n v="345"/>
    <s v="FILOLOGÍA INGLESA"/>
  </r>
  <r>
    <x v="5"/>
    <n v="9414088"/>
    <s v="FLE"/>
    <n v="318"/>
    <s v="318G"/>
    <s v="GRUPO-A"/>
    <s v="Trabajo fin de grado en Educación Primaria"/>
    <s v="GG"/>
    <s v="GRUPO GRANDE"/>
    <s v="318G"/>
    <s v="TRABAJO FIN DE GRADO"/>
    <s v="GRUPO-A"/>
    <s v="TRABAJO FIN DE GRADO"/>
    <s v="I"/>
    <n v="9414088"/>
    <s v="TABOADA"/>
    <s v="FERRERO"/>
    <s v="CAROLINA"/>
    <s v="cataboad"/>
    <s v="carolina.taboada@unirioja.es"/>
    <n v="0.3"/>
    <n v="0.3"/>
    <x v="0"/>
    <n v="504"/>
    <s v="PROFESOR TITULAR UNIVERSIDAD"/>
    <s v="C01"/>
    <s v="TIEMPO COMPLETO"/>
    <s v="2008-09-30 00:00:00.0"/>
    <s v="null"/>
    <s v="DF100228"/>
    <s v="PROFESOR TITULAR DE UNIVERSIDAD INTERINO"/>
    <s v="R107"/>
    <x v="6"/>
    <n v="345"/>
    <s v="FILOLOGÍA INGLESA"/>
  </r>
  <r>
    <x v="5"/>
    <n v="12745547"/>
    <s v="FLE"/>
    <n v="318"/>
    <s v="318G"/>
    <s v="GRUPO-A"/>
    <s v="Trabajo fin de grado en Educación Primaria"/>
    <s v="GG"/>
    <s v="GRUPO GRANDE"/>
    <s v="318G"/>
    <s v="TRABAJO FIN DE GRADO"/>
    <s v="GRUPO-A"/>
    <s v="TRABAJO FIN DE GRADO"/>
    <s v="I"/>
    <n v="12745547"/>
    <s v="CAMACHO"/>
    <s v="SÁNCHEZ"/>
    <s v="MARÍA DEL PILAR"/>
    <s v="picamach"/>
    <s v="pilar.camacho@unirioja.es"/>
    <n v="0.3"/>
    <n v="0.3"/>
    <x v="1"/>
    <n v="504"/>
    <s v="PROFESOR TITULAR UNIVERSIDAD"/>
    <s v="01A"/>
    <s v="TIEMPO COMPLETO AMPLIADO"/>
    <s v="2012-09-01 00:00:00.0"/>
    <s v="null"/>
    <s v="DF100099"/>
    <s v="PROFESORES TITULARES DE UNIVERSIDAD"/>
    <s v="R115"/>
    <x v="2"/>
    <n v="189"/>
    <s v="DIDÁCTICA DE LA EXPRESIÓN MUSICAL"/>
  </r>
  <r>
    <x v="5"/>
    <n v="15849077"/>
    <s v="FLE"/>
    <n v="318"/>
    <s v="318G"/>
    <s v="GRUPO-A"/>
    <s v="Trabajo fin de grado en Educación Primaria"/>
    <s v="GG"/>
    <s v="GRUPO GRANDE"/>
    <s v="318G"/>
    <s v="TRABAJO FIN DE GRADO"/>
    <s v="GRUPO-A"/>
    <s v="TRABAJO FIN DE GRADO"/>
    <s v="I"/>
    <n v="15849077"/>
    <s v="SANTIAGO"/>
    <s v="CAMPIÓN"/>
    <s v="RAÚL"/>
    <s v="rasantia"/>
    <s v="raul.santiago@unirioja.es"/>
    <n v="1.2"/>
    <n v="1.2"/>
    <x v="0"/>
    <s v="A-0504"/>
    <s v="PROFESOR TITULAR UNIVERSIDAD"/>
    <s v="C01"/>
    <s v="TIEMPO COMPLETO"/>
    <s v="2010-09-01 00:00:00.0"/>
    <s v="null"/>
    <s v="DF100267"/>
    <s v="PROFESOR TITULAR INTERINO"/>
    <s v="R115"/>
    <x v="2"/>
    <n v="215"/>
    <s v="DIDÁCTICA Y ORGANIZACIÓN ESCOLAR"/>
  </r>
  <r>
    <x v="5"/>
    <n v="16268560"/>
    <s v="FLE"/>
    <n v="318"/>
    <s v="318G"/>
    <s v="GRUPO-A"/>
    <s v="Trabajo fin de grado en Educación Primaria"/>
    <s v="GG"/>
    <s v="GRUPO GRANDE"/>
    <s v="318G"/>
    <s v="TRABAJO FIN DE GRADO"/>
    <s v="GRUPO-A"/>
    <s v="TRABAJO FIN DE GRADO"/>
    <s v="I"/>
    <n v="16268560"/>
    <s v="TEJADA"/>
    <s v="SÁNCHEZ"/>
    <s v="Mª SORAYA"/>
    <s v="matejas"/>
    <s v="soraya.tejada@unirioja.es"/>
    <n v="0.3"/>
    <n v="0.3"/>
    <x v="0"/>
    <n v="536"/>
    <s v="PROFESOR INTERINO"/>
    <s v="C01"/>
    <s v="TIEMPO COMPLETO"/>
    <s v="2013-09-16 00:00:00.0"/>
    <s v="null"/>
    <s v="PI100929"/>
    <s v="PROFESOR CONTRATADO INTERINO"/>
    <s v="R115"/>
    <x v="2"/>
    <n v="193"/>
    <s v="DIDÁCTICA DE LA EXPRESIÓN PLÁSTICA"/>
  </r>
  <r>
    <x v="5"/>
    <n v="16496241"/>
    <s v="FLE"/>
    <n v="318"/>
    <s v="318G"/>
    <s v="GRUPO-A"/>
    <s v="Trabajo fin de grado en Educación Primaria"/>
    <s v="GG"/>
    <s v="GRUPO GRANDE"/>
    <s v="318G"/>
    <s v="TRABAJO FIN DE GRADO"/>
    <s v="GRUPO-A"/>
    <s v="TRABAJO FIN DE GRADO"/>
    <s v="I"/>
    <n v="16496241"/>
    <s v="JIMÉNEZ"/>
    <s v="TRENS"/>
    <s v="MARÍA ASUNCIÓN"/>
    <s v="ajimenez"/>
    <s v="asuncion.jtrens@unirioja.es"/>
    <n v="0.6"/>
    <n v="0.6"/>
    <x v="1"/>
    <n v="504"/>
    <s v="PROFESOR TITULAR UNIVERSIDAD"/>
    <s v="C01"/>
    <s v="TIEMPO COMPLETO"/>
    <s v="2017-09-15 00:00:00.0"/>
    <s v="null"/>
    <s v="DF3307"/>
    <s v="TITULAR DE ESCUELAS UNIVERSITARIAS"/>
    <s v="R115"/>
    <x v="2"/>
    <n v="215"/>
    <s v="DIDÁCTICA Y ORGANIZACIÓN ESCOLAR"/>
  </r>
  <r>
    <x v="5"/>
    <n v="16498683"/>
    <s v="FLE"/>
    <n v="318"/>
    <s v="318G"/>
    <s v="GRUPO-A"/>
    <s v="Trabajo fin de grado en Educación Primaria"/>
    <s v="GG"/>
    <s v="GRUPO GRANDE"/>
    <s v="318G"/>
    <s v="TRABAJO FIN DE GRADO"/>
    <s v="GRUPO-A"/>
    <s v="TRABAJO FIN DE GRADO"/>
    <s v="I"/>
    <n v="16498683"/>
    <s v="JIMÉNEZ"/>
    <s v="CATALÁN"/>
    <s v="ROSA MARÍA"/>
    <s v="rmjimene"/>
    <s v="rosa.jimenez@unirioja.es"/>
    <n v="0.3"/>
    <n v="0.3"/>
    <x v="1"/>
    <n v="500"/>
    <s v="CATEDRATICO DE UNIVERSIDAD"/>
    <s v="01R"/>
    <s v="TIEMPO COMPLETO REDUCIDO"/>
    <s v="2016-04-15 00:00:00.0"/>
    <s v="null"/>
    <s v="DF100328"/>
    <s v="CATEDRÁTICO DE UNIVERSIDAD"/>
    <s v="R107"/>
    <x v="6"/>
    <n v="345"/>
    <s v="FILOLOGÍA INGLESA"/>
  </r>
  <r>
    <x v="5"/>
    <n v="16509812"/>
    <s v="FLE"/>
    <n v="318"/>
    <s v="318G"/>
    <s v="GRUPO-A"/>
    <s v="Trabajo fin de grado en Educación Primaria"/>
    <s v="GG"/>
    <s v="GRUPO GRANDE"/>
    <s v="318G"/>
    <s v="TRABAJO FIN DE GRADO"/>
    <s v="GRUPO-A"/>
    <s v="TRABAJO FIN DE GRADO"/>
    <s v="I"/>
    <n v="16509812"/>
    <s v="LOZA"/>
    <s v="OLAVE"/>
    <s v="EDMUNDO"/>
    <s v="edloza"/>
    <s v="edmundo.loza@unirioja.es"/>
    <n v="1.8"/>
    <n v="1.8"/>
    <x v="0"/>
    <n v="504"/>
    <s v="PROFESOR TITULAR UNIVERSIDAD"/>
    <s v="01A"/>
    <s v="TIEMPO COMPLETO AMPLIADO"/>
    <s v="2012-09-01 00:00:00.0"/>
    <s v="null"/>
    <s v="DF31336"/>
    <s v="TITULAR DE UNIVERSIDAD"/>
    <s v="R115"/>
    <x v="2"/>
    <n v="187"/>
    <s v="DIDÁCTICA DE LA EXPRESIÓN CORPORAL"/>
  </r>
  <r>
    <x v="5"/>
    <n v="16511992"/>
    <s v="FLE"/>
    <n v="318"/>
    <s v="318G"/>
    <s v="GRUPO-A"/>
    <s v="Trabajo fin de grado en Educación Primaria"/>
    <s v="GG"/>
    <s v="GRUPO GRANDE"/>
    <s v="318G"/>
    <s v="TRABAJO FIN DE GRADO"/>
    <s v="GRUPO-A"/>
    <s v="TRABAJO FIN DE GRADO"/>
    <s v="I"/>
    <n v="16511992"/>
    <s v="EXTREMIANA"/>
    <s v="ALDANA"/>
    <s v="JOSÉ IGNACIO"/>
    <s v="jextremi"/>
    <s v="jextremi@unirioja.es"/>
    <n v="1.5"/>
    <n v="1.5"/>
    <x v="0"/>
    <n v="504"/>
    <s v="PROFESOR TITULAR UNIVERSIDAD"/>
    <s v="01A"/>
    <s v="TIEMPO COMPLETO AMPLIADO"/>
    <s v="2012-09-01 00:00:00.0"/>
    <s v="null"/>
    <s v="DF32214"/>
    <s v="TITULAR DE UNIVERSIDAD"/>
    <s v="R111"/>
    <x v="7"/>
    <n v="440"/>
    <s v="GEOMETRÍA Y TOPOLOGÍA"/>
  </r>
  <r>
    <x v="5"/>
    <n v="16512032"/>
    <s v="FLE"/>
    <n v="318"/>
    <s v="318G"/>
    <s v="GRUPO-A"/>
    <s v="Trabajo fin de grado en Educación Primaria"/>
    <s v="GG"/>
    <s v="GRUPO GRANDE"/>
    <s v="318G"/>
    <s v="TRABAJO FIN DE GRADO"/>
    <s v="GRUPO-A"/>
    <s v="TRABAJO FIN DE GRADO"/>
    <s v="I"/>
    <n v="16512032"/>
    <s v="TORRES"/>
    <s v="RUIZ"/>
    <s v="MARÍA DEL MAR"/>
    <s v="matorrr"/>
    <s v="maria-mar.torres@unirioja.es"/>
    <n v="0.9"/>
    <n v="0.9"/>
    <x v="1"/>
    <n v="532"/>
    <s v="LABORAL DOCENTE-ASOCIADO"/>
    <s v="P05"/>
    <s v="TIEMPO PARCIAL (5+5 HORAS)"/>
    <s v="2017-09-15 00:00:00.0"/>
    <s v="2019-09-14 00:00:00.0"/>
    <s v="PI101245"/>
    <s v="PROFESOR ASOCIADO"/>
    <s v="R106"/>
    <x v="5"/>
    <n v="195"/>
    <s v="DIDÁCTICA DE LA LENGUA Y LA LITERATURA"/>
  </r>
  <r>
    <x v="5"/>
    <n v="16522419"/>
    <s v="FLE"/>
    <n v="318"/>
    <s v="318G"/>
    <s v="GRUPO-A"/>
    <s v="Trabajo fin de grado en Educación Primaria"/>
    <s v="GG"/>
    <s v="GRUPO GRANDE"/>
    <s v="318G"/>
    <s v="TRABAJO FIN DE GRADO"/>
    <s v="GRUPO-A"/>
    <s v="TRABAJO FIN DE GRADO"/>
    <s v="I"/>
    <n v="16522419"/>
    <s v="ARANDA"/>
    <s v="AYENSA"/>
    <s v="ÁNGEL"/>
    <s v="anaranda"/>
    <s v="angel.aranda@unirioja.es"/>
    <n v="0.3"/>
    <n v="0.3"/>
    <x v="0"/>
    <s v="A-0537"/>
    <s v="TITULAR"/>
    <s v="P03"/>
    <s v="TIEMPO PARCIAL (3+3 HORAS)"/>
    <s v="2011-01-01 00:00:00.0"/>
    <s v="null"/>
    <s v="PI100798"/>
    <s v="TITULAR"/>
    <s v="R111"/>
    <x v="7"/>
    <n v="265"/>
    <s v="ESTADÍSTICA E INVESTIGACIÓN OPERATIVA"/>
  </r>
  <r>
    <x v="5"/>
    <n v="16531888"/>
    <s v="FLE"/>
    <n v="318"/>
    <s v="318G"/>
    <s v="GRUPO-A"/>
    <s v="Trabajo fin de grado en Educación Primaria"/>
    <s v="GG"/>
    <s v="GRUPO GRANDE"/>
    <s v="318G"/>
    <s v="TRABAJO FIN DE GRADO"/>
    <s v="GRUPO-A"/>
    <s v="TRABAJO FIN DE GRADO"/>
    <s v="I"/>
    <n v="16531888"/>
    <s v="VIANA"/>
    <s v="SÁENZ"/>
    <s v="LOURDES"/>
    <s v="loviana"/>
    <s v="lourdes.viana@unirioja.es"/>
    <n v="0.3"/>
    <n v="0.3"/>
    <x v="0"/>
    <n v="536"/>
    <s v="PROFESOR INTERINO"/>
    <s v="C01"/>
    <s v="TIEMPO COMPLETO"/>
    <s v="2018-09-17 00:00:00.0"/>
    <s v="null"/>
    <s v="PI101398"/>
    <s v="PROFESOR CONTRATADO INTERINO"/>
    <s v="R115"/>
    <x v="2"/>
    <n v="735"/>
    <s v="PSICOLOGÍA EVOLUTIVA Y DE LA EDUCACIÓN"/>
  </r>
  <r>
    <x v="5"/>
    <n v="16535214"/>
    <s v="FLE"/>
    <n v="318"/>
    <s v="318G"/>
    <s v="GRUPO-A"/>
    <s v="Trabajo fin de grado en Educación Primaria"/>
    <s v="GG"/>
    <s v="GRUPO GRANDE"/>
    <s v="318G"/>
    <s v="TRABAJO FIN DE GRADO"/>
    <s v="GRUPO-A"/>
    <s v="TRABAJO FIN DE GRADO"/>
    <s v="I"/>
    <n v="16535214"/>
    <s v="MARTÍNEZ"/>
    <s v="EZQUERRO"/>
    <s v="AURORA"/>
    <s v="aumarte"/>
    <s v="aurora.martinez@unirioja.es"/>
    <n v="0.9"/>
    <n v="0.9"/>
    <x v="0"/>
    <n v="504"/>
    <s v="PROFESOR TITULAR UNIVERSIDAD"/>
    <s v="C01"/>
    <s v="TIEMPO COMPLETO"/>
    <s v="2011-09-01 00:00:00.0"/>
    <s v="null"/>
    <s v="DF100303"/>
    <s v="PROFESOR TITULAR DE UNIVERSIDAD"/>
    <s v="R106"/>
    <x v="5"/>
    <n v="195"/>
    <s v="DIDÁCTICA DE LA LENGUA Y LA LITERATURA"/>
  </r>
  <r>
    <x v="5"/>
    <n v="16535879"/>
    <s v="FLE"/>
    <n v="318"/>
    <s v="318G"/>
    <s v="GRUPO-A"/>
    <s v="Trabajo fin de grado en Educación Primaria"/>
    <s v="GG"/>
    <s v="GRUPO GRANDE"/>
    <s v="318G"/>
    <s v="TRABAJO FIN DE GRADO"/>
    <s v="GRUPO-A"/>
    <s v="TRABAJO FIN DE GRADO"/>
    <s v="I"/>
    <n v="16535879"/>
    <s v="IÑARREA"/>
    <s v="LAS HERAS"/>
    <s v="IGNACIO"/>
    <s v="iinarrea"/>
    <s v="ignacio.inarrea@unirioja.es"/>
    <n v="0.9"/>
    <n v="0.9"/>
    <x v="1"/>
    <n v="500"/>
    <s v="CATEDRATICO DE UNIVERSIDAD"/>
    <s v="C01"/>
    <s v="TIEMPO COMPLETO"/>
    <s v="2017-12-18 00:00:00.0"/>
    <s v="null"/>
    <s v="DF100353"/>
    <s v="CATEDRÁTICO DE UNIVERSIDAD"/>
    <s v="R107"/>
    <x v="6"/>
    <n v="335"/>
    <s v="FILOLOGÍA FRANCESA"/>
  </r>
  <r>
    <x v="5"/>
    <n v="16538859"/>
    <s v="FLE"/>
    <n v="318"/>
    <s v="318G"/>
    <s v="GRUPO-A"/>
    <s v="Trabajo fin de grado en Educación Primaria"/>
    <s v="GG"/>
    <s v="GRUPO GRANDE"/>
    <s v="318G"/>
    <s v="TRABAJO FIN DE GRADO"/>
    <s v="GRUPO-A"/>
    <s v="TRABAJO FIN DE GRADO"/>
    <s v="I"/>
    <n v="16538859"/>
    <s v="ARANA"/>
    <s v="IDIAQUEZ"/>
    <s v="JAVIER SABINO"/>
    <s v="jaarana"/>
    <s v="xabier.arana@unirioja.es"/>
    <n v="0.9"/>
    <n v="0.9"/>
    <x v="1"/>
    <n v="536"/>
    <s v="PROFESOR INTERINO"/>
    <s v="C01"/>
    <s v="TIEMPO COMPLETO"/>
    <s v="2018-09-17 00:00:00.0"/>
    <s v="null"/>
    <s v="PI101399"/>
    <s v="PROFESOR CONTRATADO INTERINO"/>
    <s v="R115"/>
    <x v="2"/>
    <n v="735"/>
    <s v="PSICOLOGÍA EVOLUTIVA Y DE LA EDUCACIÓN"/>
  </r>
  <r>
    <x v="5"/>
    <n v="16543068"/>
    <s v="FLE"/>
    <n v="318"/>
    <s v="318G"/>
    <s v="GRUPO-A"/>
    <s v="Trabajo fin de grado en Educación Primaria"/>
    <s v="GG"/>
    <s v="GRUPO GRANDE"/>
    <s v="318G"/>
    <s v="TRABAJO FIN DE GRADO"/>
    <s v="GRUPO-A"/>
    <s v="TRABAJO FIN DE GRADO"/>
    <s v="I"/>
    <n v="16543068"/>
    <s v="GOICOECHEA"/>
    <s v="GAONA"/>
    <s v="MARÍA ÁNGELES"/>
    <s v="magoicoe"/>
    <s v="angeles.goicoechea@unirioja.es"/>
    <n v="0.3"/>
    <n v="0.3"/>
    <x v="1"/>
    <n v="534"/>
    <s v="CONTRATADO DOCTOR -TIPO 1"/>
    <s v="C01"/>
    <s v="TIEMPO COMPLETO"/>
    <s v="2012-02-03 00:00:00.0"/>
    <s v="null"/>
    <s v="LD100580"/>
    <s v="CONTRATADO DOCTOR"/>
    <s v="R115"/>
    <x v="2"/>
    <n v="805"/>
    <s v="TEORÍA E HISTORIA DE LA EDUCACIÓN"/>
  </r>
  <r>
    <x v="5"/>
    <n v="16544605"/>
    <s v="FLE"/>
    <n v="318"/>
    <s v="318G"/>
    <s v="GRUPO-A"/>
    <s v="Trabajo fin de grado en Educación Primaria"/>
    <s v="GG"/>
    <s v="GRUPO GRANDE"/>
    <s v="318G"/>
    <s v="TRABAJO FIN DE GRADO"/>
    <s v="GRUPO-A"/>
    <s v="TRABAJO FIN DE GRADO"/>
    <s v="I"/>
    <n v="16544605"/>
    <s v="CABREDO"/>
    <s v="PINILLOS"/>
    <s v="SUSANA"/>
    <s v="susacapi"/>
    <s v="susana.cabredo@unirioja.es"/>
    <n v="0.3"/>
    <n v="0.3"/>
    <x v="0"/>
    <n v="504"/>
    <s v="PROFESOR TITULAR UNIVERSIDAD"/>
    <s v="01A"/>
    <s v="TIEMPO COMPLETO AMPLIADO"/>
    <s v="2017-09-15 00:00:00.0"/>
    <s v="null"/>
    <s v="DF32370"/>
    <s v="TITULAR DE UNIVERSIDAD"/>
    <s v="R112"/>
    <x v="8"/>
    <n v="750"/>
    <s v="QUÍMICA ANALÍTICA"/>
  </r>
  <r>
    <x v="5"/>
    <n v="16545002"/>
    <s v="FLE"/>
    <n v="318"/>
    <s v="318G"/>
    <s v="GRUPO-A"/>
    <s v="Trabajo fin de grado en Educación Primaria"/>
    <s v="GG"/>
    <s v="GRUPO GRANDE"/>
    <s v="318G"/>
    <s v="TRABAJO FIN DE GRADO"/>
    <s v="GRUPO-A"/>
    <s v="TRABAJO FIN DE GRADO"/>
    <s v="I"/>
    <n v="16545002"/>
    <s v="SABATER"/>
    <s v="FERNÁNDEZ"/>
    <s v="Mª CARMEN"/>
    <s v="mcsabaf"/>
    <s v="carmen.sabater@unirioja.es"/>
    <n v="0"/>
    <n v="0"/>
    <x v="0"/>
    <n v="536"/>
    <s v="PROFESOR INTERINO"/>
    <s v="C01"/>
    <s v="TIEMPO COMPLETO"/>
    <s v="2013-09-16 00:00:00.0"/>
    <s v="null"/>
    <s v="PI100925"/>
    <s v="PROFESOR CONTRATADO INTERINO"/>
    <s v="R114"/>
    <x v="3"/>
    <n v="775"/>
    <s v="SOCIOLOGÍA"/>
  </r>
  <r>
    <x v="5"/>
    <n v="16546065"/>
    <s v="FLE"/>
    <n v="318"/>
    <s v="318G"/>
    <s v="GRUPO-A"/>
    <s v="Trabajo fin de grado en Educación Primaria"/>
    <s v="GG"/>
    <s v="GRUPO GRANDE"/>
    <s v="318G"/>
    <s v="TRABAJO FIN DE GRADO"/>
    <s v="GRUPO-A"/>
    <s v="TRABAJO FIN DE GRADO"/>
    <s v="I"/>
    <n v="16546065"/>
    <s v="GUTIÉRREZ"/>
    <s v="JIMÉNEZ"/>
    <s v="JOSÉ MANUEL"/>
    <s v="jmguti"/>
    <s v="jmguti@unirioja.es"/>
    <n v="0.3"/>
    <n v="0.3"/>
    <x v="1"/>
    <n v="504"/>
    <s v="PROFESOR TITULAR UNIVERSIDAD"/>
    <s v="01R"/>
    <s v="TIEMPO COMPLETO REDUCIDO"/>
    <s v="2012-09-01 00:00:00.0"/>
    <s v="null"/>
    <s v="DF32266"/>
    <s v="TITULAR DE UNIVERSIDAD"/>
    <s v="R111"/>
    <x v="7"/>
    <n v="595"/>
    <s v="MATEMÁTICA APLICADA"/>
  </r>
  <r>
    <x v="5"/>
    <n v="16553678"/>
    <s v="FLE"/>
    <n v="318"/>
    <s v="318G"/>
    <s v="GRUPO-A"/>
    <s v="Trabajo fin de grado en Educación Primaria"/>
    <s v="GG"/>
    <s v="GRUPO GRANDE"/>
    <s v="318G"/>
    <s v="TRABAJO FIN DE GRADO"/>
    <s v="GRUPO-A"/>
    <s v="TRABAJO FIN DE GRADO"/>
    <s v="I"/>
    <n v="16553678"/>
    <s v="ELÍAS"/>
    <s v="RUIZ"/>
    <s v="VICENTE"/>
    <s v="vielias"/>
    <s v="vicente.elias@unirioja.es"/>
    <n v="0.3"/>
    <n v="0.3"/>
    <x v="1"/>
    <n v="532"/>
    <s v="LABORAL DOCENTE-ASOCIADO"/>
    <s v="P03"/>
    <s v="TIEMPO PARCIAL (3+3 HORAS)"/>
    <s v="2018-09-27 00:00:00.0"/>
    <s v="2019-09-14 00:00:00.0"/>
    <s v="PI101432"/>
    <s v="PROFESOR ASOCIADO"/>
    <s v="R115"/>
    <x v="2"/>
    <n v="615"/>
    <s v="MEDICINA PREVENTIVA Y SALUD PÚBLICA"/>
  </r>
  <r>
    <x v="5"/>
    <n v="16554464"/>
    <s v="FLE"/>
    <n v="318"/>
    <s v="318G"/>
    <s v="GRUPO-A"/>
    <s v="Trabajo fin de grado en Educación Primaria"/>
    <s v="GG"/>
    <s v="GRUPO GRANDE"/>
    <s v="318G"/>
    <s v="TRABAJO FIN DE GRADO"/>
    <s v="GRUPO-A"/>
    <s v="TRABAJO FIN DE GRADO"/>
    <s v="I"/>
    <n v="16554464"/>
    <s v="VALDEMOROS"/>
    <s v="SAN EMETERIO"/>
    <s v="Mª ÁNGELES"/>
    <s v="mavaldem"/>
    <s v="maria-de-los-angeles.valdemoros@unirioja.es"/>
    <n v="2.1"/>
    <n v="2.1"/>
    <x v="0"/>
    <n v="504"/>
    <s v="PROFESOR TITULAR UNIVERSIDAD"/>
    <s v="C01"/>
    <s v="TIEMPO COMPLETO"/>
    <s v="2016-03-22 00:00:00.0"/>
    <s v="null"/>
    <s v="DF100241"/>
    <s v="PROFESOR TITULAR DE UNIVERSIDAD"/>
    <s v="R115"/>
    <x v="2"/>
    <n v="805"/>
    <s v="TEORÍA E HISTORIA DE LA EDUCACIÓN"/>
  </r>
  <r>
    <x v="5"/>
    <n v="16556358"/>
    <s v="FLE"/>
    <n v="318"/>
    <s v="318G"/>
    <s v="GRUPO-A"/>
    <s v="Trabajo fin de grado en Educación Primaria"/>
    <s v="GG"/>
    <s v="GRUPO GRANDE"/>
    <s v="318G"/>
    <s v="TRABAJO FIN DE GRADO"/>
    <s v="GRUPO-A"/>
    <s v="TRABAJO FIN DE GRADO"/>
    <s v="I"/>
    <n v="16556358"/>
    <s v="SILVESTRE"/>
    <s v="SALAS"/>
    <s v="MARÍA DEL SOL"/>
    <s v="masilves"/>
    <s v="marysol.silvestre@unirioja.es"/>
    <n v="0.6"/>
    <n v="0.6"/>
    <x v="1"/>
    <n v="536"/>
    <s v="PROFESOR INTERINO"/>
    <s v="C01"/>
    <s v="TIEMPO COMPLETO"/>
    <s v="2013-09-16 00:00:00.0"/>
    <s v="null"/>
    <s v="PI100910"/>
    <s v="PROFESOR CONTRATADO INTERINO"/>
    <s v="R106"/>
    <x v="5"/>
    <n v="195"/>
    <s v="DIDÁCTICA DE LA LENGUA Y LA LITERATURA"/>
  </r>
  <r>
    <x v="5"/>
    <n v="16557120"/>
    <s v="FLE"/>
    <n v="318"/>
    <s v="318G"/>
    <s v="GRUPO-A"/>
    <s v="Trabajo fin de grado en Educación Primaria"/>
    <s v="GG"/>
    <s v="GRUPO GRANDE"/>
    <s v="318G"/>
    <s v="TRABAJO FIN DE GRADO"/>
    <s v="GRUPO-A"/>
    <s v="TRABAJO FIN DE GRADO"/>
    <s v="I"/>
    <n v="16557120"/>
    <s v="ASENSIO"/>
    <s v="ARÓSTEGUI"/>
    <s v="MARÍA DEL MAR"/>
    <s v="masensio"/>
    <s v="mar.asensio@unirioja.es"/>
    <n v="0.9"/>
    <n v="0.9"/>
    <x v="0"/>
    <n v="504"/>
    <s v="PROFESOR TITULAR UNIVERSIDAD"/>
    <s v="C01"/>
    <s v="TIEMPO COMPLETO"/>
    <s v="2018-12-24 00:00:00.0"/>
    <s v="null"/>
    <s v="DF100364"/>
    <s v="PROFESOR TITULAR DE UNIVERSIDAD"/>
    <s v="R107"/>
    <x v="6"/>
    <n v="345"/>
    <s v="FILOLOGÍA INGLESA"/>
  </r>
  <r>
    <x v="5"/>
    <n v="16557636"/>
    <s v="FLE"/>
    <n v="318"/>
    <s v="318G"/>
    <s v="GRUPO-A"/>
    <s v="Trabajo fin de grado en Educación Primaria"/>
    <s v="GG"/>
    <s v="GRUPO GRANDE"/>
    <s v="318G"/>
    <s v="TRABAJO FIN DE GRADO"/>
    <s v="GRUPO-A"/>
    <s v="TRABAJO FIN DE GRADO"/>
    <s v="I"/>
    <n v="16557636"/>
    <s v="BUSTO"/>
    <s v="SANCIRIÁN"/>
    <s v="JESÚS HÉCTOR"/>
    <s v="hebusto"/>
    <s v="hector.busto@unirioja.es"/>
    <n v="0.3"/>
    <n v="0.3"/>
    <x v="0"/>
    <n v="504"/>
    <s v="PROFESOR TITULAR UNIVERSIDAD"/>
    <s v="01R"/>
    <s v="TIEMPO COMPLETO REDUCIDO"/>
    <s v="2013-09-01 00:00:00.0"/>
    <s v="null"/>
    <s v="DF100220"/>
    <s v="PROFESOR TITULAR DE UNIVERSIDAD"/>
    <s v="R112"/>
    <x v="8"/>
    <n v="765"/>
    <s v="QUÍMICA ORGÁNICA"/>
  </r>
  <r>
    <x v="5"/>
    <n v="16568302"/>
    <s v="FLE"/>
    <n v="318"/>
    <s v="318G"/>
    <s v="GRUPO-A"/>
    <s v="Trabajo fin de grado en Educación Primaria"/>
    <s v="GG"/>
    <s v="GRUPO GRANDE"/>
    <s v="318G"/>
    <s v="TRABAJO FIN DE GRADO"/>
    <s v="GRUPO-A"/>
    <s v="TRABAJO FIN DE GRADO"/>
    <s v="I"/>
    <n v="16568302"/>
    <s v="ROBREDO"/>
    <s v="VALGAÑÓN"/>
    <s v="BEATRIZ"/>
    <s v="berobred"/>
    <s v="beatriz.robredo@unirioja.es"/>
    <n v="1.8"/>
    <n v="1.8"/>
    <x v="0"/>
    <n v="504"/>
    <s v="PROFESOR TITULAR UNIVERSIDAD"/>
    <s v="C01"/>
    <s v="TIEMPO COMPLETO"/>
    <s v="2018-09-17 00:00:00.0"/>
    <s v="null"/>
    <s v="DF386"/>
    <s v="PROFESOR TITULAR DE UNIVERSIDAD"/>
    <s v="R101"/>
    <x v="4"/>
    <n v="205"/>
    <s v="DIDÁCTICA DE LAS CIENCIAS EXPERIMENTALES"/>
  </r>
  <r>
    <x v="5"/>
    <n v="16570999"/>
    <s v="FLE"/>
    <n v="318"/>
    <s v="318G"/>
    <s v="GRUPO-A"/>
    <s v="Trabajo fin de grado en Educación Primaria"/>
    <s v="GG"/>
    <s v="GRUPO GRANDE"/>
    <s v="318G"/>
    <s v="TRABAJO FIN DE GRADO"/>
    <s v="GRUPO-A"/>
    <s v="TRABAJO FIN DE GRADO"/>
    <s v="I"/>
    <n v="16570999"/>
    <s v="TERRAZAS"/>
    <s v="GALLEGO"/>
    <s v="MELANIA"/>
    <s v="mterraza"/>
    <s v="melania.terrazas@unirioja.es"/>
    <n v="0.3"/>
    <n v="0.3"/>
    <x v="0"/>
    <n v="504"/>
    <s v="PROFESOR TITULAR UNIVERSIDAD"/>
    <s v="C01"/>
    <s v="TIEMPO COMPLETO"/>
    <s v="2016-11-26 00:00:00.0"/>
    <s v="null"/>
    <s v="DF100334"/>
    <s v="PROFESOR TITULAR DE UNIVERSIDAD"/>
    <s v="R107"/>
    <x v="6"/>
    <n v="345"/>
    <s v="FILOLOGÍA INGLESA"/>
  </r>
  <r>
    <x v="5"/>
    <n v="16574106"/>
    <s v="FLE"/>
    <n v="318"/>
    <s v="318G"/>
    <s v="GRUPO-A"/>
    <s v="Trabajo fin de grado en Educación Primaria"/>
    <s v="GG"/>
    <s v="GRUPO GRANDE"/>
    <s v="318G"/>
    <s v="TRABAJO FIN DE GRADO"/>
    <s v="GRUPO-A"/>
    <s v="TRABAJO FIN DE GRADO"/>
    <s v="I"/>
    <n v="16574106"/>
    <s v="BOBADILLA"/>
    <s v="RUIZ"/>
    <s v="M.ª CONCEPCIÓN"/>
    <s v="mcbobadi"/>
    <s v="m-concepcion.bobadilla@unirioja.es"/>
    <n v="0.6"/>
    <n v="0.6"/>
    <x v="1"/>
    <n v="532"/>
    <s v="LABORAL DOCENTE-ASOCIADO"/>
    <s v="P06"/>
    <s v="TIEMPO PARCIAL (6+6 HORAS)"/>
    <s v="2017-09-15 00:00:00.0"/>
    <s v="2019-09-14 00:00:00.0"/>
    <s v="PI101289"/>
    <s v="PROFESOR ASOCIADO"/>
    <s v="R115"/>
    <x v="2"/>
    <n v="185"/>
    <s v="DIBUJO"/>
  </r>
  <r>
    <x v="5"/>
    <n v="16574471"/>
    <s v="FLE"/>
    <n v="318"/>
    <s v="318G"/>
    <s v="GRUPO-A"/>
    <s v="Trabajo fin de grado en Educación Primaria"/>
    <s v="GG"/>
    <s v="GRUPO GRANDE"/>
    <s v="318G"/>
    <s v="TRABAJO FIN DE GRADO"/>
    <s v="GRUPO-A"/>
    <s v="TRABAJO FIN DE GRADO"/>
    <s v="I"/>
    <n v="16574471"/>
    <s v="ANDRÉS"/>
    <s v="CABELLO"/>
    <s v="SERGIO"/>
    <s v="seandrc"/>
    <s v="sergio.andres@unirioja.es"/>
    <n v="1.8"/>
    <n v="1.8"/>
    <x v="0"/>
    <n v="536"/>
    <s v="PROFESOR INTERINO"/>
    <s v="C01"/>
    <s v="TIEMPO COMPLETO"/>
    <s v="2013-09-16 00:00:00.0"/>
    <s v="null"/>
    <s v="PI100924"/>
    <s v="PROFESOR CONTRATADO INTERINO"/>
    <s v="R114"/>
    <x v="3"/>
    <n v="775"/>
    <s v="SOCIOLOGÍA"/>
  </r>
  <r>
    <x v="5"/>
    <n v="16581906"/>
    <s v="FLE"/>
    <n v="318"/>
    <s v="318G"/>
    <s v="GRUPO-A"/>
    <s v="Trabajo fin de grado en Educación Primaria"/>
    <s v="GG"/>
    <s v="GRUPO GRANDE"/>
    <s v="318G"/>
    <s v="TRABAJO FIN DE GRADO"/>
    <s v="GRUPO-A"/>
    <s v="TRABAJO FIN DE GRADO"/>
    <s v="I"/>
    <n v="16581906"/>
    <s v="SAMPEDRO"/>
    <s v="PASCUAL"/>
    <s v="SIMÓN"/>
    <s v="sisamped"/>
    <s v="simon.sampedro@unirioja.es"/>
    <n v="1.2"/>
    <n v="1.2"/>
    <x v="0"/>
    <n v="536"/>
    <s v="PROFESOR INTERINO"/>
    <s v="C01"/>
    <s v="TIEMPO COMPLETO"/>
    <s v="2018-09-17 00:00:00.0"/>
    <s v="null"/>
    <s v="PI101363"/>
    <s v="PROFESOR CONTRATADO INTERINO TC"/>
    <s v="R106"/>
    <x v="5"/>
    <n v="195"/>
    <s v="DIDÁCTICA DE LA LENGUA Y LA LITERATURA"/>
  </r>
  <r>
    <x v="5"/>
    <n v="16582228"/>
    <s v="FLE"/>
    <n v="318"/>
    <s v="318G"/>
    <s v="GRUPO-A"/>
    <s v="Trabajo fin de grado en Educación Primaria"/>
    <s v="GG"/>
    <s v="GRUPO GRANDE"/>
    <s v="318G"/>
    <s v="TRABAJO FIN DE GRADO"/>
    <s v="GRUPO-A"/>
    <s v="TRABAJO FIN DE GRADO"/>
    <s v="I"/>
    <n v="16582228"/>
    <s v="SANZ"/>
    <s v="ARAZURI"/>
    <s v="EVA"/>
    <s v="evsanz"/>
    <s v="eva.sanz@unirioja.es"/>
    <n v="0.6"/>
    <n v="0.6"/>
    <x v="0"/>
    <n v="504"/>
    <s v="PROFESOR TITULAR UNIVERSIDAD"/>
    <s v="C01"/>
    <s v="TIEMPO COMPLETO"/>
    <s v="2017-12-22 00:00:00.0"/>
    <s v="null"/>
    <s v="DF31343"/>
    <s v="PROFESOR TITULAR DE UNIVERSIDAD"/>
    <s v="R115"/>
    <x v="2"/>
    <n v="187"/>
    <s v="DIDÁCTICA DE LA EXPRESIÓN CORPORAL"/>
  </r>
  <r>
    <x v="5"/>
    <n v="16582369"/>
    <s v="FLE"/>
    <n v="318"/>
    <s v="318G"/>
    <s v="GRUPO-A"/>
    <s v="Trabajo fin de grado en Educación Primaria"/>
    <s v="GG"/>
    <s v="GRUPO GRANDE"/>
    <s v="318G"/>
    <s v="TRABAJO FIN DE GRADO"/>
    <s v="GRUPO-A"/>
    <s v="TRABAJO FIN DE GRADO"/>
    <s v="I"/>
    <n v="16582369"/>
    <s v="TÉLLEZ"/>
    <s v="ALARCIA"/>
    <s v="DIEGO"/>
    <s v="dietellalar"/>
    <s v="diego.tellez@unirioja.es"/>
    <n v="0.9"/>
    <n v="0.9"/>
    <x v="0"/>
    <n v="534"/>
    <s v="CONTRATADO DOCTOR -TIPO 1"/>
    <s v="C01"/>
    <s v="TIEMPO COMPLETO"/>
    <s v="2018-11-30 00:00:00.0"/>
    <s v="null"/>
    <s v="PI101428"/>
    <s v="PROFESOR CONTRATADO DOCTOR"/>
    <s v="R115"/>
    <x v="2"/>
    <n v="210"/>
    <s v="DIDÁCTICA DE LAS CIENCIAS SOCIALES"/>
  </r>
  <r>
    <x v="5"/>
    <n v="16582446"/>
    <s v="FLE"/>
    <n v="318"/>
    <s v="318G"/>
    <s v="GRUPO-A"/>
    <s v="Trabajo fin de grado en Educación Primaria"/>
    <s v="GG"/>
    <s v="GRUPO GRANDE"/>
    <s v="318G"/>
    <s v="TRABAJO FIN DE GRADO"/>
    <s v="GRUPO-A"/>
    <s v="TRABAJO FIN DE GRADO"/>
    <s v="I"/>
    <n v="16582446"/>
    <s v="SÁENZ DE JUBERA"/>
    <s v="OCÓN"/>
    <s v="Mª. MAGDALENA"/>
    <s v="mmsaenzd"/>
    <s v="m-magdalena.saenz-de-jubera@unirioja.es"/>
    <n v="0.3"/>
    <n v="0.3"/>
    <x v="0"/>
    <n v="536"/>
    <s v="PROFESOR INTERINO"/>
    <s v="C01"/>
    <s v="TIEMPO COMPLETO"/>
    <s v="2013-09-16 00:00:00.0"/>
    <s v="null"/>
    <s v="PI100931"/>
    <s v="PROFESOR CONTRATADO INTERINO"/>
    <s v="R115"/>
    <x v="2"/>
    <n v="215"/>
    <s v="DIDÁCTICA Y ORGANIZACIÓN ESCOLAR"/>
  </r>
  <r>
    <x v="5"/>
    <n v="16583327"/>
    <s v="FLE"/>
    <n v="318"/>
    <s v="318G"/>
    <s v="GRUPO-A"/>
    <s v="Trabajo fin de grado en Educación Primaria"/>
    <s v="GG"/>
    <s v="GRUPO GRANDE"/>
    <s v="318G"/>
    <s v="TRABAJO FIN DE GRADO"/>
    <s v="GRUPO-A"/>
    <s v="TRABAJO FIN DE GRADO"/>
    <s v="I"/>
    <n v="16583327"/>
    <s v="FLORES"/>
    <s v="MORENO"/>
    <s v="CRISTINA"/>
    <s v="criflormore"/>
    <s v="cristina.flores@unirioja.es"/>
    <n v="0.6"/>
    <n v="0.6"/>
    <x v="1"/>
    <n v="504"/>
    <s v="PROFESOR TITULAR UNIVERSIDAD"/>
    <s v="C01"/>
    <s v="TIEMPO COMPLETO"/>
    <s v="2018-11-26 00:00:00.0"/>
    <s v="null"/>
    <s v="DF100363"/>
    <s v="PROFESOR TITULAR DE UNIVERSIDAD"/>
    <s v="R107"/>
    <x v="6"/>
    <n v="345"/>
    <s v="FILOLOGÍA INGLESA"/>
  </r>
  <r>
    <x v="5"/>
    <n v="16589144"/>
    <s v="FLE"/>
    <n v="318"/>
    <s v="318G"/>
    <s v="GRUPO-A"/>
    <s v="Trabajo fin de grado en Educación Primaria"/>
    <s v="GG"/>
    <s v="GRUPO GRANDE"/>
    <s v="318G"/>
    <s v="TRABAJO FIN DE GRADO"/>
    <s v="GRUPO-A"/>
    <s v="TRABAJO FIN DE GRADO"/>
    <s v="I"/>
    <n v="16589144"/>
    <s v="FERNÁNDEZ"/>
    <s v="FONTECHA"/>
    <s v="ALMUDENA"/>
    <s v="alfernf"/>
    <s v="almudena.fernandez@unirioja.es"/>
    <n v="0.3"/>
    <n v="0.3"/>
    <x v="0"/>
    <n v="504"/>
    <s v="PROFESOR TITULAR UNIVERSIDAD"/>
    <s v="C01"/>
    <s v="TIEMPO COMPLETO"/>
    <s v="2008-09-30 00:00:00.0"/>
    <s v="null"/>
    <s v="DF100227"/>
    <s v="PROFESOR TITULAR DE UNIVERSIDAD"/>
    <s v="R107"/>
    <x v="6"/>
    <n v="345"/>
    <s v="FILOLOGÍA INGLESA"/>
  </r>
  <r>
    <x v="5"/>
    <n v="16591198"/>
    <s v="FLE"/>
    <n v="318"/>
    <s v="318G"/>
    <s v="GRUPO-A"/>
    <s v="Trabajo fin de grado en Educación Primaria"/>
    <s v="GG"/>
    <s v="GRUPO GRANDE"/>
    <s v="318G"/>
    <s v="TRABAJO FIN DE GRADO"/>
    <s v="GRUPO-A"/>
    <s v="TRABAJO FIN DE GRADO"/>
    <s v="I"/>
    <n v="16591198"/>
    <s v="DÍEZ"/>
    <s v="VELASCO"/>
    <s v="OLGA ISABEL"/>
    <s v="oldiez"/>
    <s v="olga-isabel.diez@unirioja.es"/>
    <n v="1.2"/>
    <n v="1.2"/>
    <x v="0"/>
    <n v="532"/>
    <s v="LABORAL DOCENTE-ASOCIADO"/>
    <s v="P03"/>
    <s v="TIEMPO PARCIAL (3+3 HORAS)"/>
    <s v="2016-09-15 00:00:00.0"/>
    <s v="2019-09-14 00:00:00.0"/>
    <s v="PI101035"/>
    <s v="PROFESOR ASOCIADO"/>
    <s v="R107"/>
    <x v="6"/>
    <n v="345"/>
    <s v="FILOLOGÍA INGLESA"/>
  </r>
  <r>
    <x v="5"/>
    <n v="16592004"/>
    <s v="FLE"/>
    <n v="318"/>
    <s v="318G"/>
    <s v="GRUPO-A"/>
    <s v="Trabajo fin de grado en Educación Primaria"/>
    <s v="GG"/>
    <s v="GRUPO GRANDE"/>
    <s v="318G"/>
    <s v="TRABAJO FIN DE GRADO"/>
    <s v="GRUPO-A"/>
    <s v="TRABAJO FIN DE GRADO"/>
    <s v="I"/>
    <n v="16592004"/>
    <s v="ITURRIAGA"/>
    <s v="BARCO"/>
    <s v="DIEGO"/>
    <s v="diiturri"/>
    <s v="diego.iturriaga@unirioja.es"/>
    <n v="0.6"/>
    <n v="0.6"/>
    <x v="1"/>
    <n v="536"/>
    <s v="PROFESOR INTERINO"/>
    <s v="C01"/>
    <s v="TIEMPO COMPLETO"/>
    <s v="2017-09-15 00:00:00.0"/>
    <s v="null"/>
    <s v="PI101283"/>
    <s v="PROFESOR CONTRATADO INTERINO"/>
    <s v="R114"/>
    <x v="3"/>
    <n v="450"/>
    <s v="HISTORIA CONTEMPORÁNEA"/>
  </r>
  <r>
    <x v="5"/>
    <n v="16593055"/>
    <s v="FLE"/>
    <n v="318"/>
    <s v="318G"/>
    <s v="GRUPO-A"/>
    <s v="Trabajo fin de grado en Educación Primaria"/>
    <s v="GG"/>
    <s v="GRUPO GRANDE"/>
    <s v="318G"/>
    <s v="TRABAJO FIN DE GRADO"/>
    <s v="GRUPO-A"/>
    <s v="TRABAJO FIN DE GRADO"/>
    <s v="I"/>
    <n v="16593055"/>
    <s v="NOVO"/>
    <s v="URRACA"/>
    <s v="CARMEN"/>
    <s v="canovo"/>
    <s v="carmen.novo@unirioja.es"/>
    <n v="2.1"/>
    <n v="2.1"/>
    <x v="1"/>
    <n v="536"/>
    <s v="PROFESOR INTERINO"/>
    <s v="C01"/>
    <s v="TIEMPO COMPLETO"/>
    <s v="2018-09-17 00:00:00.0"/>
    <s v="null"/>
    <s v="PI101369"/>
    <s v="PROFESOR CONTRATADO INTERINO"/>
    <s v="R107"/>
    <x v="6"/>
    <n v="345"/>
    <s v="FILOLOGÍA INGLESA"/>
  </r>
  <r>
    <x v="5"/>
    <n v="16605769"/>
    <s v="FLE"/>
    <n v="318"/>
    <s v="318G"/>
    <s v="GRUPO-A"/>
    <s v="Trabajo fin de grado en Educación Primaria"/>
    <s v="GG"/>
    <s v="GRUPO GRANDE"/>
    <s v="318G"/>
    <s v="TRABAJO FIN DE GRADO"/>
    <s v="GRUPO-A"/>
    <s v="TRABAJO FIN DE GRADO"/>
    <s v="I"/>
    <n v="16605769"/>
    <s v="LACALLE"/>
    <s v="PALACIOS"/>
    <s v="MIGUEL"/>
    <s v="milacall"/>
    <s v="miguel.lacalle@unirioja.es"/>
    <n v="0.6"/>
    <n v="0.6"/>
    <x v="1"/>
    <n v="536"/>
    <s v="PROFESOR INTERINO"/>
    <s v="C01"/>
    <s v="TIEMPO COMPLETO"/>
    <s v="2017-09-15 00:00:00.0"/>
    <s v="null"/>
    <s v="PI101259"/>
    <s v="PROFESOR CONTRATADO INTERINO"/>
    <s v="R107"/>
    <x v="6"/>
    <n v="345"/>
    <s v="FILOLOGÍA INGLESA"/>
  </r>
  <r>
    <x v="5"/>
    <n v="16610808"/>
    <s v="FLE"/>
    <n v="318"/>
    <s v="318G"/>
    <s v="GRUPO-A"/>
    <s v="Trabajo fin de grado en Educación Primaria"/>
    <s v="GG"/>
    <s v="GRUPO GRANDE"/>
    <s v="318G"/>
    <s v="TRABAJO FIN DE GRADO"/>
    <s v="GRUPO-A"/>
    <s v="TRABAJO FIN DE GRADO"/>
    <s v="I"/>
    <n v="16610808"/>
    <s v="ARITIO"/>
    <s v="SOLANA"/>
    <s v="REBECA"/>
    <s v="rearitio"/>
    <s v="rebeca.aritio@unirioja.es"/>
    <n v="1.5"/>
    <n v="1.5"/>
    <x v="0"/>
    <n v="536"/>
    <s v="PROFESOR INTERINO"/>
    <s v="P05"/>
    <s v="TIEMPO PARCIAL (5+5 HORAS)"/>
    <s v="2018-10-01 00:00:00.0"/>
    <s v="2019-09-14 00:00:00.0"/>
    <s v="PI101436"/>
    <s v="PROFESOR CONTRATADO INTERINO"/>
    <s v="R115"/>
    <x v="2"/>
    <n v="735"/>
    <s v="PSICOLOGÍA EVOLUTIVA Y DE LA EDUCACIÓN"/>
  </r>
  <r>
    <x v="5"/>
    <n v="16620378"/>
    <s v="FLE"/>
    <n v="318"/>
    <s v="318G"/>
    <s v="GRUPO-A"/>
    <s v="Trabajo fin de grado en Educación Primaria"/>
    <s v="GG"/>
    <s v="GRUPO GRANDE"/>
    <s v="318G"/>
    <s v="TRABAJO FIN DE GRADO"/>
    <s v="GRUPO-A"/>
    <s v="TRABAJO FIN DE GRADO"/>
    <s v="I"/>
    <n v="16620378"/>
    <s v="MATEO"/>
    <s v="MENDAZA"/>
    <s v="RAQUEL"/>
    <s v="ramatem"/>
    <s v="raquel.mateo@unirioja.es"/>
    <n v="0.3"/>
    <n v="0.3"/>
    <x v="1"/>
    <n v="536"/>
    <s v="PROFESOR INTERINO"/>
    <s v="C01"/>
    <s v="TIEMPO COMPLETO"/>
    <s v="2018-09-18 00:00:00.0"/>
    <s v="2019-09-14 00:00:00.0"/>
    <s v="PI101415"/>
    <s v="PROFESOR CONTRATADO INTERINO"/>
    <s v="R107"/>
    <x v="6"/>
    <n v="345"/>
    <s v="FILOLOGÍA INGLESA"/>
  </r>
  <r>
    <x v="5"/>
    <n v="16620864"/>
    <s v="FLE"/>
    <n v="318"/>
    <s v="318G"/>
    <s v="GRUPO-A"/>
    <s v="Trabajo fin de grado en Educación Primaria"/>
    <s v="GG"/>
    <s v="GRUPO GRANDE"/>
    <s v="318G"/>
    <s v="TRABAJO FIN DE GRADO"/>
    <s v="GRUPO-A"/>
    <s v="TRABAJO FIN DE GRADO"/>
    <s v="I"/>
    <n v="16620864"/>
    <s v="MARAÑÓN"/>
    <s v="GRANDES"/>
    <s v="MIGUEL"/>
    <s v="mimarano"/>
    <s v="miguel.maranon@unirioja.es"/>
    <n v="0.3"/>
    <n v="0.3"/>
    <x v="1"/>
    <n v="532"/>
    <s v="LABORAL DOCENTE-ASOCIADO"/>
    <s v="P04"/>
    <s v="TIEMPO PARCIAL (4+4 HORAS)"/>
    <s v="2017-09-15 00:00:00.0"/>
    <s v="2019-09-14 00:00:00.0"/>
    <s v="PI101272"/>
    <s v="PROFESOR ASOCIADO"/>
    <s v="R111"/>
    <x v="7"/>
    <n v="200"/>
    <s v="DIDÁCTICA DE LA MATEMÁTICA"/>
  </r>
  <r>
    <x v="5"/>
    <n v="16626763"/>
    <s v="FLE"/>
    <n v="318"/>
    <s v="318G"/>
    <s v="GRUPO-A"/>
    <s v="Trabajo fin de grado en Educación Primaria"/>
    <s v="GG"/>
    <s v="GRUPO GRANDE"/>
    <s v="318G"/>
    <s v="TRABAJO FIN DE GRADO"/>
    <s v="GRUPO-A"/>
    <s v="TRABAJO FIN DE GRADO"/>
    <s v="I"/>
    <n v="16626763"/>
    <s v="OJANGUREN"/>
    <s v="LÓPEZ"/>
    <s v="ANA ELVIRA"/>
    <s v="anojangu"/>
    <s v="ana-elvira.ojanguren@unirioja.es"/>
    <n v="1.2"/>
    <n v="1.2"/>
    <x v="1"/>
    <n v="536"/>
    <s v="PROFESOR INTERINO"/>
    <s v="C01"/>
    <s v="TIEMPO COMPLETO"/>
    <s v="2019-01-29 00:00:00.0"/>
    <s v="null"/>
    <s v="PI101370"/>
    <s v="PROFESOR CONTRATADO INTERINO"/>
    <s v="R107"/>
    <x v="6"/>
    <n v="345"/>
    <s v="FILOLOGÍA INGLESA"/>
  </r>
  <r>
    <x v="5"/>
    <n v="16627564"/>
    <s v="FLE"/>
    <n v="318"/>
    <s v="318G"/>
    <s v="GRUPO-A"/>
    <s v="Trabajo fin de grado en Educación Primaria"/>
    <s v="GG"/>
    <s v="GRUPO GRANDE"/>
    <s v="318G"/>
    <s v="TRABAJO FIN DE GRADO"/>
    <s v="GRUPO-A"/>
    <s v="TRABAJO FIN DE GRADO"/>
    <s v="I"/>
    <n v="16627564"/>
    <s v="CIFONE"/>
    <s v="PONTE"/>
    <s v="MARÍA DANIELA"/>
    <s v="mdcifone"/>
    <s v="m-daniela.cifone@unirioja.es"/>
    <n v="0.9"/>
    <n v="0.9"/>
    <x v="1"/>
    <n v="532"/>
    <s v="LABORAL DOCENTE-ASOCIADO"/>
    <s v="P05"/>
    <s v="TIEMPO PARCIAL (5+5 HORAS)"/>
    <s v="2018-09-17 00:00:00.0"/>
    <s v="2019-09-14 00:00:00.0"/>
    <s v="PI101371"/>
    <s v="PROFESOR ASOCIADO"/>
    <s v="R107"/>
    <x v="6"/>
    <n v="345"/>
    <s v="FILOLOGÍA INGLESA"/>
  </r>
  <r>
    <x v="5"/>
    <n v="16799496"/>
    <s v="FLE"/>
    <n v="318"/>
    <s v="318G"/>
    <s v="GRUPO-A"/>
    <s v="Trabajo fin de grado en Educación Primaria"/>
    <s v="GG"/>
    <s v="GRUPO GRANDE"/>
    <s v="318G"/>
    <s v="TRABAJO FIN DE GRADO"/>
    <s v="GRUPO-A"/>
    <s v="TRABAJO FIN DE GRADO"/>
    <s v="I"/>
    <n v="16799496"/>
    <s v="RUIZ"/>
    <s v="OMEÑACA"/>
    <s v="JESÚS VICENTE"/>
    <s v="jeruiz"/>
    <s v="jesus-vicente.ruiz@unirioja.es"/>
    <n v="2.7"/>
    <n v="2.7"/>
    <x v="1"/>
    <n v="532"/>
    <s v="LABORAL DOCENTE-ASOCIADO"/>
    <s v="P04"/>
    <s v="TIEMPO PARCIAL (4+4 HORAS)"/>
    <s v="2017-09-15 00:00:00.0"/>
    <s v="2019-09-14 00:00:00.0"/>
    <s v="PI101298"/>
    <s v="PROFESOR ASOCIADO"/>
    <s v="R115"/>
    <x v="2"/>
    <n v="805"/>
    <s v="TEORÍA E HISTORIA DE LA EDUCACIÓN"/>
  </r>
  <r>
    <x v="5"/>
    <n v="17718016"/>
    <s v="FLE"/>
    <n v="318"/>
    <s v="318G"/>
    <s v="GRUPO-A"/>
    <s v="Trabajo fin de grado en Educación Primaria"/>
    <s v="GG"/>
    <s v="GRUPO GRANDE"/>
    <s v="318G"/>
    <s v="TRABAJO FIN DE GRADO"/>
    <s v="GRUPO-A"/>
    <s v="TRABAJO FIN DE GRADO"/>
    <s v="I"/>
    <n v="17718016"/>
    <s v="MARTÍN"/>
    <s v="ARISTA"/>
    <s v="FRANCISCO J."/>
    <s v="jamartin"/>
    <s v="javier.martin@unirioja.es"/>
    <n v="0.3"/>
    <n v="0.3"/>
    <x v="1"/>
    <n v="500"/>
    <s v="CATEDRATICO DE UNIVERSIDAD"/>
    <s v="01R"/>
    <s v="TIEMPO COMPLETO REDUCIDO"/>
    <s v="2018-09-17 00:00:00.0"/>
    <s v="null"/>
    <s v="DF100327"/>
    <s v="CATEDRÁTICO DE UNIVERSIDAD"/>
    <s v="R107"/>
    <x v="6"/>
    <n v="345"/>
    <s v="FILOLOGÍA INGLESA"/>
  </r>
  <r>
    <x v="5"/>
    <n v="25432171"/>
    <s v="FLE"/>
    <n v="318"/>
    <s v="318G"/>
    <s v="GRUPO-A"/>
    <s v="Trabajo fin de grado en Educación Primaria"/>
    <s v="GG"/>
    <s v="GRUPO GRANDE"/>
    <s v="318G"/>
    <s v="TRABAJO FIN DE GRADO"/>
    <s v="GRUPO-A"/>
    <s v="TRABAJO FIN DE GRADO"/>
    <s v="I"/>
    <n v="25432171"/>
    <s v="ARREGUI"/>
    <s v="CASAUS"/>
    <s v="JOSÉ LUIS"/>
    <s v="joarregu"/>
    <s v="jose-luis.arregui@unirioja.es"/>
    <n v="0.3"/>
    <n v="0.3"/>
    <x v="0"/>
    <n v="504"/>
    <s v="PROFESOR TITULAR UNIVERSIDAD"/>
    <s v="C01"/>
    <s v="TIEMPO COMPLETO"/>
    <s v="2009-09-29 00:00:00.0"/>
    <s v="null"/>
    <s v="DF100247"/>
    <s v="PROFESOR TITULAR DE UNIVERSIDAD"/>
    <s v="R111"/>
    <x v="7"/>
    <n v="15"/>
    <s v="ANÁLISIS MATEMÁTICO"/>
  </r>
  <r>
    <x v="5"/>
    <n v="30651788"/>
    <s v="FLE"/>
    <n v="318"/>
    <s v="318G"/>
    <s v="GRUPO-A"/>
    <s v="Trabajo fin de grado en Educación Primaria"/>
    <s v="GG"/>
    <s v="GRUPO GRANDE"/>
    <s v="318G"/>
    <s v="TRABAJO FIN DE GRADO"/>
    <s v="GRUPO-A"/>
    <s v="TRABAJO FIN DE GRADO"/>
    <s v="I"/>
    <n v="30651788"/>
    <s v="ALDAYTURRIAGA"/>
    <s v="MIERA"/>
    <s v="CARLOTA"/>
    <s v="caaldayt"/>
    <s v="carlota.aldayturriaga@unirioja.es"/>
    <n v="1.5"/>
    <n v="1.5"/>
    <x v="0"/>
    <n v="532"/>
    <s v="LABORAL DOCENTE-ASOCIADO"/>
    <s v="P06"/>
    <s v="TIEMPO PARCIAL (6+6 HORAS)"/>
    <s v="2017-09-15 00:00:00.0"/>
    <s v="2019-09-14 00:00:00.0"/>
    <s v="PI101290"/>
    <s v="PROFESOR ASOCIADO"/>
    <s v="R115"/>
    <x v="2"/>
    <n v="189"/>
    <s v="DIDÁCTICA DE LA EXPRESIÓN MUSICAL"/>
  </r>
  <r>
    <x v="5"/>
    <n v="32877122"/>
    <s v="FLE"/>
    <n v="318"/>
    <s v="318G"/>
    <s v="GRUPO-A"/>
    <s v="Trabajo fin de grado en Educación Primaria"/>
    <s v="GG"/>
    <s v="GRUPO GRANDE"/>
    <s v="318G"/>
    <s v="TRABAJO FIN DE GRADO"/>
    <s v="GRUPO-A"/>
    <s v="TRABAJO FIN DE GRADO"/>
    <s v="I"/>
    <n v="32877122"/>
    <s v="CANGA"/>
    <s v="ALONSO"/>
    <s v="ANDRÉS"/>
    <s v="ancanga"/>
    <s v="andres.canga@unirioja.es"/>
    <n v="0.3"/>
    <n v="0.3"/>
    <x v="0"/>
    <n v="504"/>
    <s v="PROFESOR TITULAR UNIVERSIDAD"/>
    <s v="C01"/>
    <s v="TIEMPO COMPLETO"/>
    <s v="2009-09-29 00:00:00.0"/>
    <s v="null"/>
    <s v="DF100243"/>
    <s v="PROFESOR TITULAR DE UNIVERSIDAD"/>
    <s v="R107"/>
    <x v="6"/>
    <n v="345"/>
    <s v="FILOLOGÍA INGLESA"/>
  </r>
  <r>
    <x v="5"/>
    <n v="33437205"/>
    <s v="FLE"/>
    <n v="318"/>
    <s v="318G"/>
    <s v="GRUPO-A"/>
    <s v="Trabajo fin de grado en Educación Primaria"/>
    <s v="GG"/>
    <s v="GRUPO GRANDE"/>
    <s v="318G"/>
    <s v="TRABAJO FIN DE GRADO"/>
    <s v="GRUPO-A"/>
    <s v="TRABAJO FIN DE GRADO"/>
    <s v="I"/>
    <n v="33437205"/>
    <s v="ESCUDERO"/>
    <s v="BAZTAN"/>
    <s v="JUAN MANUEL"/>
    <s v="juescude"/>
    <s v="juan-manuel.escudero@unirioja.es"/>
    <n v="0.6"/>
    <n v="0.6"/>
    <x v="1"/>
    <n v="534"/>
    <s v="CONTRATADO DOCTOR -TIPO 1"/>
    <s v="C01"/>
    <s v="TIEMPO COMPLETO"/>
    <s v="2019-02-01 00:00:00.0"/>
    <s v="null"/>
    <s v="PI100711"/>
    <s v="PROFESOR CONTRATADO DOCTOR -TIPO 1"/>
    <s v="R106"/>
    <x v="5"/>
    <n v="195"/>
    <s v="DIDÁCTICA DE LA LENGUA Y LA LITERATURA"/>
  </r>
  <r>
    <x v="5"/>
    <n v="40310935"/>
    <s v="FLE"/>
    <n v="318"/>
    <s v="318G"/>
    <s v="GRUPO-A"/>
    <s v="Trabajo fin de grado en Educación Primaria"/>
    <s v="GG"/>
    <s v="GRUPO GRANDE"/>
    <s v="318G"/>
    <s v="TRABAJO FIN DE GRADO"/>
    <s v="GRUPO-A"/>
    <s v="TRABAJO FIN DE GRADO"/>
    <s v="I"/>
    <n v="40310935"/>
    <s v="DALMAU"/>
    <s v="TORRES"/>
    <s v="JOSEP MARÍA"/>
    <s v="jodalmau"/>
    <s v="jose-maria.dalmau@unirioja.es"/>
    <n v="1.2"/>
    <n v="1.2"/>
    <x v="0"/>
    <n v="534"/>
    <s v="CONTRATADO DOCTOR -TIPO 1"/>
    <s v="C01"/>
    <s v="TIEMPO COMPLETO"/>
    <s v="2012-10-31 00:00:00.0"/>
    <s v="null"/>
    <s v="LD100297"/>
    <s v="CONTRATADA DOCTOR"/>
    <s v="R115"/>
    <x v="2"/>
    <n v="187"/>
    <s v="DIDÁCTICA DE LA EXPRESIÓN CORPORAL"/>
  </r>
  <r>
    <x v="5"/>
    <n v="51101681"/>
    <s v="FLE"/>
    <n v="318"/>
    <s v="318G"/>
    <s v="GRUPO-A"/>
    <s v="Trabajo fin de grado en Educación Primaria"/>
    <s v="GG"/>
    <s v="GRUPO GRANDE"/>
    <s v="318G"/>
    <s v="TRABAJO FIN DE GRADO"/>
    <s v="GRUPO-A"/>
    <s v="TRABAJO FIN DE GRADO"/>
    <s v="I"/>
    <n v="51101681"/>
    <s v="SEBASTIÁN"/>
    <s v="ENESCO"/>
    <s v="CARLA ILEANA"/>
    <s v="casebast"/>
    <s v="carla-ileana.sebastian@unirioja.es"/>
    <n v="0.6"/>
    <n v="0.6"/>
    <x v="1"/>
    <n v="7081"/>
    <s v="AYUDANTE (DOCTOR)"/>
    <s v="C01"/>
    <s v="TIEMPO COMPLETO"/>
    <s v="2018-09-17 00:00:00.0"/>
    <s v="2021-09-16 00:00:00.0"/>
    <s v="PI101400"/>
    <s v="PROFESOR AYUDANTE DOCTOR"/>
    <s v="R115"/>
    <x v="2"/>
    <n v="735"/>
    <s v="PSICOLOGÍA EVOLUTIVA Y DE LA EDUCACIÓN"/>
  </r>
  <r>
    <x v="5"/>
    <n v="71639421"/>
    <s v="FLE"/>
    <n v="318"/>
    <s v="318G"/>
    <s v="GRUPO-A"/>
    <s v="Trabajo fin de grado en Educación Primaria"/>
    <s v="GG"/>
    <s v="GRUPO GRANDE"/>
    <s v="318G"/>
    <s v="TRABAJO FIN DE GRADO"/>
    <s v="GRUPO-A"/>
    <s v="TRABAJO FIN DE GRADO"/>
    <s v="I"/>
    <n v="71639421"/>
    <s v="FONSECA"/>
    <s v="PEDRERO"/>
    <s v="EDUARDO"/>
    <s v="edfonsec"/>
    <s v="eduardo.fonseca@unirioja.es"/>
    <n v="0.3"/>
    <n v="0.3"/>
    <x v="0"/>
    <n v="504"/>
    <s v="PROFESOR TITULAR UNIVERSIDAD"/>
    <s v="C01"/>
    <s v="TIEMPO COMPLETO"/>
    <s v="2011-09-01 00:00:00.0"/>
    <s v="null"/>
    <s v="DF100295"/>
    <s v="PROFESOR TITULAR DE UNIVERSIDAD"/>
    <s v="R115"/>
    <x v="2"/>
    <n v="735"/>
    <s v="PSICOLOGÍA EVOLUTIVA Y DE LA EDUCACIÓN"/>
  </r>
  <r>
    <x v="5"/>
    <n v="72703170"/>
    <s v="FLE"/>
    <n v="318"/>
    <s v="318G"/>
    <s v="GRUPO-A"/>
    <s v="Trabajo fin de grado en Educación Primaria"/>
    <s v="GG"/>
    <s v="GRUPO GRANDE"/>
    <s v="318G"/>
    <s v="TRABAJO FIN DE GRADO"/>
    <s v="GRUPO-A"/>
    <s v="TRABAJO FIN DE GRADO"/>
    <s v="I"/>
    <n v="72703170"/>
    <s v="CHOCARRO"/>
    <s v="DE LUIS"/>
    <s v="EDURNE"/>
    <s v="edchocar"/>
    <s v="edurne.chocarro@unirioja.es"/>
    <n v="0.3"/>
    <n v="0.3"/>
    <x v="0"/>
    <n v="534"/>
    <s v="CONTRATADO DOCTOR -TIPO 1"/>
    <s v="C01"/>
    <s v="TIEMPO COMPLETO"/>
    <s v="2018-11-30 00:00:00.0"/>
    <s v="null"/>
    <s v="LD100293"/>
    <s v="PROFESOR CONTRATADO DOCTOR -TIPO 1"/>
    <s v="R115"/>
    <x v="2"/>
    <n v="215"/>
    <s v="DIDÁCTICA Y ORGANIZACIÓN ESCOLAR"/>
  </r>
  <r>
    <x v="5"/>
    <n v="72770953"/>
    <s v="FLE"/>
    <n v="318"/>
    <s v="318G"/>
    <s v="GRUPO-A"/>
    <s v="Trabajo fin de grado en Educación Primaria"/>
    <s v="GG"/>
    <s v="GRUPO GRANDE"/>
    <s v="318G"/>
    <s v="TRABAJO FIN DE GRADO"/>
    <s v="GRUPO-A"/>
    <s v="TRABAJO FIN DE GRADO"/>
    <s v="I"/>
    <n v="72770953"/>
    <s v="PÉREZ"/>
    <s v="MERINO"/>
    <s v="CRUZ"/>
    <s v="crperez"/>
    <s v="cruz.perez@unirioja.es"/>
    <n v="0.9"/>
    <n v="0.9"/>
    <x v="1"/>
    <n v="536"/>
    <s v="PROFESOR INTERINO"/>
    <s v="C01"/>
    <s v="TIEMPO COMPLETO"/>
    <s v="2012-09-01 00:00:00.0"/>
    <s v="null"/>
    <s v="PI100847"/>
    <s v="PROFESOR CONTRATADO INTERINO"/>
    <s v="R115"/>
    <x v="2"/>
    <n v="805"/>
    <s v="TEORÍA E HISTORIA DE LA EDUCACIÓN"/>
  </r>
  <r>
    <x v="5"/>
    <n v="72786679"/>
    <s v="FLE"/>
    <n v="318"/>
    <s v="318G"/>
    <s v="GRUPO-A"/>
    <s v="Trabajo fin de grado en Educación Primaria"/>
    <s v="GG"/>
    <s v="GRUPO GRANDE"/>
    <s v="318G"/>
    <s v="TRABAJO FIN DE GRADO"/>
    <s v="GRUPO-A"/>
    <s v="TRABAJO FIN DE GRADO"/>
    <s v="I"/>
    <n v="72786679"/>
    <s v="HERREROS"/>
    <s v="GONZÁLEZ"/>
    <s v="CARMEN"/>
    <s v="caherrer"/>
    <s v="carmen.herreros@unirioja.es"/>
    <n v="0.3"/>
    <n v="0.3"/>
    <x v="1"/>
    <n v="532"/>
    <s v="LABORAL DOCENTE-ASOCIADO"/>
    <s v="P02"/>
    <s v="TIEMPO PARCIAL (2+2 HORAS)"/>
    <s v="2018-09-17 00:00:00.0"/>
    <s v="2019-09-14 00:00:00.0"/>
    <s v="PI101395"/>
    <s v="PROFESOR ASOCIADO"/>
    <s v="R115"/>
    <x v="2"/>
    <n v="210"/>
    <s v="DIDÁCTICA DE LAS CIENCIAS SOCIALES"/>
  </r>
  <r>
    <x v="5"/>
    <n v="73587035"/>
    <s v="FLE"/>
    <n v="318"/>
    <s v="318G"/>
    <s v="GRUPO-A"/>
    <s v="Trabajo fin de grado en Educación Primaria"/>
    <s v="GG"/>
    <s v="GRUPO GRANDE"/>
    <s v="318G"/>
    <s v="TRABAJO FIN DE GRADO"/>
    <s v="GRUPO-A"/>
    <s v="TRABAJO FIN DE GRADO"/>
    <s v="I"/>
    <n v="73587035"/>
    <s v="RIBERA"/>
    <s v="PUCHADES"/>
    <s v="JUAN MIGUEL"/>
    <s v="juribera"/>
    <s v="juan-miguel.ribera@unirioja.es"/>
    <n v="0.9"/>
    <n v="0.9"/>
    <x v="1"/>
    <n v="504"/>
    <s v="PROFESOR TITULAR UNIVERSIDAD"/>
    <s v="C01"/>
    <s v="TIEMPO COMPLETO"/>
    <s v="2017-09-15 00:00:00.0"/>
    <s v="null"/>
    <s v="DF100341"/>
    <s v="PROFEESOR TITULAR DE UNIVERSIDAD"/>
    <s v="R111"/>
    <x v="7"/>
    <n v="200"/>
    <s v="DIDÁCTICA DE LA MATEMÁTICA"/>
  </r>
  <r>
    <x v="5"/>
    <s v="X4135783"/>
    <s v="FLE"/>
    <n v="318"/>
    <s v="318G"/>
    <s v="GRUPO-A"/>
    <s v="Trabajo fin de grado en Educación Primaria"/>
    <s v="GG"/>
    <s v="GRUPO GRANDE"/>
    <s v="318G"/>
    <s v="TRABAJO FIN DE GRADO"/>
    <s v="GRUPO-A"/>
    <s v="TRABAJO FIN DE GRADO"/>
    <s v="I"/>
    <s v="X4135783"/>
    <s v="VIEL"/>
    <s v="-"/>
    <s v="ANITA JOCELYNE MARIE"/>
    <s v="anviel"/>
    <s v="anita.viel@unirioja.es"/>
    <n v="0.6"/>
    <n v="0.6"/>
    <x v="1"/>
    <n v="532"/>
    <s v="LABORAL DOCENTE-ASOCIADO"/>
    <s v="P03"/>
    <s v="TIEMPO PARCIAL (3+3 HORAS)"/>
    <s v="2018-09-17 00:00:00.0"/>
    <s v="2019-09-14 00:00:00.0"/>
    <s v="PI101367"/>
    <s v="PROFESOR ASOCIADO"/>
    <s v="R107"/>
    <x v="6"/>
    <n v="335"/>
    <s v="FILOLOGÍA FRANCESA"/>
  </r>
  <r>
    <x v="6"/>
    <n v="16261031"/>
    <s v="FCE"/>
    <n v="319"/>
    <s v="319G"/>
    <s v="GRUPO-A"/>
    <s v="Derecho administrativo del turismo"/>
    <s v="GG"/>
    <s v="GRUPO GRANDE"/>
    <s v="319G"/>
    <s v="GG de Derecho administrativo del turismo"/>
    <s v="GRUPO-A"/>
    <s v="GG de Derecho administrativo del turismo"/>
    <s v="1S"/>
    <n v="16261031"/>
    <s v="SANTAMARÍA"/>
    <s v="ARINAS"/>
    <s v="RENÉ JAVIER"/>
    <s v="resantam"/>
    <s v="rene-javier.santamaria@unirioja.es"/>
    <n v="4"/>
    <n v="4"/>
    <x v="0"/>
    <n v="504"/>
    <s v="PROFESOR TITULAR UNIVERSIDAD"/>
    <s v="01R"/>
    <s v="TIEMPO COMPLETO REDUCIDO"/>
    <s v="2016-09-15 00:00:00.0"/>
    <s v="null"/>
    <s v="DF100199"/>
    <s v="PROFESOR TITULAR DE UNIVERSIDAD"/>
    <s v="R103"/>
    <x v="1"/>
    <n v="125"/>
    <s v="DERECHO ADMINISTRATIVO"/>
  </r>
  <r>
    <x v="6"/>
    <n v="16566979"/>
    <s v="FCE"/>
    <n v="319"/>
    <s v="319R"/>
    <s v="GRUPO-A1"/>
    <s v="Derecho administrativo del turismo"/>
    <s v="GR"/>
    <s v="GRUPO REDUCIDO"/>
    <s v="319R"/>
    <s v="GR de Derecho administrativo del turismo"/>
    <s v="GRUPO-A1"/>
    <s v="GR de Derecho administrativo del turismo"/>
    <s v="1S"/>
    <n v="16566979"/>
    <s v="BARRIOBERO"/>
    <s v="MARTÍNEZ"/>
    <s v="IGNACIO"/>
    <s v="igbarrio"/>
    <s v="ignacio.barriobero@unirioja.es"/>
    <n v="2"/>
    <n v="2"/>
    <x v="1"/>
    <n v="532"/>
    <s v="LABORAL DOCENTE-ASOCIADO"/>
    <s v="P06"/>
    <s v="TIEMPO PARCIAL (6+6 HORAS)"/>
    <s v="2016-09-15 00:00:00.0"/>
    <s v="2019-09-14 00:00:00.0"/>
    <s v="PI101100"/>
    <s v="PROFESOR ASOCIADO"/>
    <s v="R103"/>
    <x v="1"/>
    <n v="125"/>
    <s v="DERECHO ADMINISTRATIVO"/>
  </r>
  <r>
    <x v="6"/>
    <n v="16559462"/>
    <s v="FCE"/>
    <n v="320"/>
    <s v="320G"/>
    <s v="GRUPO-A"/>
    <s v="Gestión de empresas turísticas"/>
    <s v="GG"/>
    <s v="GRUPO GRANDE"/>
    <s v="320G"/>
    <s v="GG de Gestión de empresas turísticas"/>
    <s v="GRUPO-A"/>
    <s v="GG de Gestión de empresas turísticas"/>
    <s v="1S"/>
    <n v="16559462"/>
    <s v="LACALZADA"/>
    <s v="ESQUIVEL"/>
    <s v="JOSÉ ANGEL"/>
    <s v="jolacae"/>
    <s v="jose-angel.lacalzada@unirioja.es"/>
    <n v="2"/>
    <n v="2"/>
    <x v="1"/>
    <n v="532"/>
    <s v="LABORAL DOCENTE-ASOCIADO"/>
    <s v="P06"/>
    <s v="TIEMPO PARCIAL (6+6 HORAS)"/>
    <s v="2015-09-15 00:00:00.0"/>
    <s v="2019-09-14 00:00:00.0"/>
    <s v="PI101023"/>
    <s v="PROFESOR ASOCIADO"/>
    <s v="R104"/>
    <x v="0"/>
    <n v="230"/>
    <s v="ECONOMÍA FINANCIERA Y CONTABILIDAD"/>
  </r>
  <r>
    <x v="6"/>
    <n v="16593137"/>
    <s v="FCE"/>
    <n v="320"/>
    <s v="320G"/>
    <s v="GRUPO-A"/>
    <s v="Gestión de empresas turísticas"/>
    <s v="GG"/>
    <s v="GRUPO GRANDE"/>
    <s v="320G"/>
    <s v="GG de Gestión de empresas turísticas"/>
    <s v="GRUPO-A"/>
    <s v="GG de Gestión de empresas turísticas"/>
    <s v="1S"/>
    <n v="16593137"/>
    <s v="PARRAS"/>
    <s v="GÓMEZ"/>
    <s v="MAITE"/>
    <s v="maparras"/>
    <s v="maite.parras@unirioja.es"/>
    <n v="1.6"/>
    <n v="1.6"/>
    <x v="1"/>
    <n v="536"/>
    <s v="PROFESOR INTERINO"/>
    <s v="C01"/>
    <s v="TIEMPO COMPLETO"/>
    <s v="2018-10-04 00:00:00.0"/>
    <s v="2019-04-05 00:00:00.0"/>
    <s v="PI101438"/>
    <s v="PROFESOR CONTRATADO INTERINO"/>
    <s v="R104"/>
    <x v="0"/>
    <n v="650"/>
    <s v="ORGANIZACIÓN DE EMPRESAS"/>
  </r>
  <r>
    <x v="6"/>
    <n v="16607692"/>
    <s v="FCE"/>
    <n v="320"/>
    <s v="320G"/>
    <s v="GRUPO-A"/>
    <s v="Gestión de empresas turísticas"/>
    <s v="GG"/>
    <s v="GRUPO GRANDE"/>
    <s v="320G"/>
    <s v="GG de Gestión de empresas turísticas"/>
    <s v="GRUPO-A"/>
    <s v="GG de Gestión de empresas turísticas"/>
    <s v="1S"/>
    <n v="16607692"/>
    <s v="CLAVEL"/>
    <s v="SAN EMETERIO"/>
    <s v="MÓNICA"/>
    <s v="moclavel"/>
    <s v="monica.clavel-san@unirioja.es"/>
    <n v="0.4"/>
    <n v="0.4"/>
    <x v="1"/>
    <n v="536"/>
    <s v="PROFESOR INTERINO"/>
    <s v="C01"/>
    <s v="TIEMPO COMPLETO"/>
    <s v="2019-01-19 00:00:00.0"/>
    <s v="null"/>
    <s v="PI101353"/>
    <s v="PROFESOR CONTRATADO INTERINO TC"/>
    <s v="R104"/>
    <x v="0"/>
    <n v="95"/>
    <s v="COMERCIALIZACIÓN E INVESTIGACIÓN DE MERCADOS"/>
  </r>
  <r>
    <x v="6"/>
    <n v="16614068"/>
    <s v="FCE"/>
    <n v="320"/>
    <s v="320G"/>
    <s v="GRUPO-A"/>
    <s v="Gestión de empresas turísticas"/>
    <s v="GG"/>
    <s v="GRUPO GRANDE"/>
    <s v="320G"/>
    <s v="GG de Gestión de empresas turísticas"/>
    <s v="GRUPO-A"/>
    <s v="GG de Gestión de empresas turísticas"/>
    <s v="1S"/>
    <n v="16614068"/>
    <s v="ORCOS"/>
    <s v="SÁNCHEZ"/>
    <s v="RAQUEL"/>
    <s v="raorcosa"/>
    <s v="raquel.orcos@unirioja.es"/>
    <n v="0"/>
    <n v="0"/>
    <x v="1"/>
    <n v="536"/>
    <s v="PROFESOR INTERINO"/>
    <s v="C01"/>
    <s v="TIEMPO COMPLETO"/>
    <s v="2018-09-17 00:00:00.0"/>
    <s v="null"/>
    <s v="PI101360"/>
    <s v="PROFESOR CONTRATADO INTERINO"/>
    <s v="R104"/>
    <x v="0"/>
    <n v="650"/>
    <s v="ORGANIZACIÓN DE EMPRESAS"/>
  </r>
  <r>
    <x v="6"/>
    <n v="16559462"/>
    <s v="FCE"/>
    <n v="320"/>
    <s v="320R"/>
    <s v="GRUPO-A1"/>
    <s v="Gestión de empresas turísticas"/>
    <s v="GR"/>
    <s v="GRUPO REDUCIDO"/>
    <s v="320R"/>
    <s v="GR de Gestión de empresas turísticas"/>
    <s v="GRUPO-A1"/>
    <s v="GR de Gestión de empresas turísticas"/>
    <s v="1S"/>
    <n v="16559462"/>
    <s v="LACALZADA"/>
    <s v="ESQUIVEL"/>
    <s v="JOSÉ ANGEL"/>
    <s v="jolacae"/>
    <s v="jose-angel.lacalzada@unirioja.es"/>
    <n v="1"/>
    <n v="1"/>
    <x v="1"/>
    <n v="532"/>
    <s v="LABORAL DOCENTE-ASOCIADO"/>
    <s v="P06"/>
    <s v="TIEMPO PARCIAL (6+6 HORAS)"/>
    <s v="2015-09-15 00:00:00.0"/>
    <s v="2019-09-14 00:00:00.0"/>
    <s v="PI101023"/>
    <s v="PROFESOR ASOCIADO"/>
    <s v="R104"/>
    <x v="0"/>
    <n v="230"/>
    <s v="ECONOMÍA FINANCIERA Y CONTABILIDAD"/>
  </r>
  <r>
    <x v="6"/>
    <n v="16593137"/>
    <s v="FCE"/>
    <n v="320"/>
    <s v="320R"/>
    <s v="GRUPO-A1"/>
    <s v="Gestión de empresas turísticas"/>
    <s v="GR"/>
    <s v="GRUPO REDUCIDO"/>
    <s v="320R"/>
    <s v="GR de Gestión de empresas turísticas"/>
    <s v="GRUPO-A1"/>
    <s v="GR de Gestión de empresas turísticas"/>
    <s v="1S"/>
    <n v="16593137"/>
    <s v="PARRAS"/>
    <s v="GÓMEZ"/>
    <s v="MAITE"/>
    <s v="maparras"/>
    <s v="maite.parras@unirioja.es"/>
    <n v="0.8"/>
    <n v="0.8"/>
    <x v="1"/>
    <n v="536"/>
    <s v="PROFESOR INTERINO"/>
    <s v="C01"/>
    <s v="TIEMPO COMPLETO"/>
    <s v="2018-10-04 00:00:00.0"/>
    <s v="2019-04-05 00:00:00.0"/>
    <s v="PI101438"/>
    <s v="PROFESOR CONTRATADO INTERINO"/>
    <s v="R104"/>
    <x v="0"/>
    <n v="650"/>
    <s v="ORGANIZACIÓN DE EMPRESAS"/>
  </r>
  <r>
    <x v="6"/>
    <n v="16607692"/>
    <s v="FCE"/>
    <n v="320"/>
    <s v="320R"/>
    <s v="GRUPO-A1"/>
    <s v="Gestión de empresas turísticas"/>
    <s v="GR"/>
    <s v="GRUPO REDUCIDO"/>
    <s v="320R"/>
    <s v="GR de Gestión de empresas turísticas"/>
    <s v="GRUPO-A1"/>
    <s v="GR de Gestión de empresas turísticas"/>
    <s v="1S"/>
    <n v="16607692"/>
    <s v="CLAVEL"/>
    <s v="SAN EMETERIO"/>
    <s v="MÓNICA"/>
    <s v="moclavel"/>
    <s v="monica.clavel-san@unirioja.es"/>
    <n v="0.2"/>
    <n v="0.2"/>
    <x v="1"/>
    <n v="536"/>
    <s v="PROFESOR INTERINO"/>
    <s v="C01"/>
    <s v="TIEMPO COMPLETO"/>
    <s v="2019-01-19 00:00:00.0"/>
    <s v="null"/>
    <s v="PI101353"/>
    <s v="PROFESOR CONTRATADO INTERINO TC"/>
    <s v="R104"/>
    <x v="0"/>
    <n v="95"/>
    <s v="COMERCIALIZACIÓN E INVESTIGACIÓN DE MERCADOS"/>
  </r>
  <r>
    <x v="6"/>
    <n v="16614068"/>
    <s v="FCE"/>
    <n v="320"/>
    <s v="320R"/>
    <s v="GRUPO-A1"/>
    <s v="Gestión de empresas turísticas"/>
    <s v="GR"/>
    <s v="GRUPO REDUCIDO"/>
    <s v="320R"/>
    <s v="GR de Gestión de empresas turísticas"/>
    <s v="GRUPO-A1"/>
    <s v="GR de Gestión de empresas turísticas"/>
    <s v="1S"/>
    <n v="16614068"/>
    <s v="ORCOS"/>
    <s v="SÁNCHEZ"/>
    <s v="RAQUEL"/>
    <s v="raorcosa"/>
    <s v="raquel.orcos@unirioja.es"/>
    <n v="0"/>
    <n v="0"/>
    <x v="1"/>
    <n v="536"/>
    <s v="PROFESOR INTERINO"/>
    <s v="C01"/>
    <s v="TIEMPO COMPLETO"/>
    <s v="2018-09-17 00:00:00.0"/>
    <s v="null"/>
    <s v="PI101360"/>
    <s v="PROFESOR CONTRATADO INTERINO"/>
    <s v="R104"/>
    <x v="0"/>
    <n v="650"/>
    <s v="ORGANIZACIÓN DE EMPRESAS"/>
  </r>
  <r>
    <x v="6"/>
    <n v="16549972"/>
    <s v="FCE"/>
    <n v="321"/>
    <s v="321G"/>
    <s v="GRUPO-A"/>
    <s v="Economía del turismo"/>
    <s v="GG"/>
    <s v="GRUPO GRANDE"/>
    <s v="321G"/>
    <s v="GG de Economía del turismo"/>
    <s v="GRUPO-A"/>
    <s v="GG de Economía del turismo"/>
    <s v="1S"/>
    <n v="16549972"/>
    <s v="PINILLOS"/>
    <s v="GARCÍA"/>
    <s v="MARÍA DE LA O"/>
    <s v="mpinillo"/>
    <s v="maria.pinillos@unirioja.es"/>
    <n v="4"/>
    <n v="4"/>
    <x v="0"/>
    <n v="504"/>
    <s v="PROFESOR TITULAR UNIVERSIDAD"/>
    <s v="C01"/>
    <s v="TIEMPO COMPLETO"/>
    <s v="2014-09-15 00:00:00.0"/>
    <s v="null"/>
    <s v="DF31176"/>
    <s v="PROFESOR TITULAR DE UNIVERSIDAD"/>
    <s v="R104"/>
    <x v="0"/>
    <n v="225"/>
    <s v="ECONOMÍA APLICADA"/>
  </r>
  <r>
    <x v="6"/>
    <n v="16549972"/>
    <s v="FCE"/>
    <n v="321"/>
    <s v="321I"/>
    <s v="GRUPO-A1"/>
    <s v="Economía del turismo"/>
    <s v="GI"/>
    <s v="GRUPO DE INFORMÁTICA"/>
    <s v="321I"/>
    <s v="GI de Economía del turismo"/>
    <s v="GRUPO-A1"/>
    <s v="GI de Economía del turismo"/>
    <s v="1S"/>
    <n v="16549972"/>
    <s v="PINILLOS"/>
    <s v="GARCÍA"/>
    <s v="MARÍA DE LA O"/>
    <s v="mpinillo"/>
    <s v="maria.pinillos@unirioja.es"/>
    <n v="1.5"/>
    <n v="1.5"/>
    <x v="0"/>
    <n v="504"/>
    <s v="PROFESOR TITULAR UNIVERSIDAD"/>
    <s v="C01"/>
    <s v="TIEMPO COMPLETO"/>
    <s v="2014-09-15 00:00:00.0"/>
    <s v="null"/>
    <s v="DF31176"/>
    <s v="PROFESOR TITULAR DE UNIVERSIDAD"/>
    <s v="R104"/>
    <x v="0"/>
    <n v="225"/>
    <s v="ECONOMÍA APLICADA"/>
  </r>
  <r>
    <x v="6"/>
    <n v="16549972"/>
    <s v="FCE"/>
    <n v="321"/>
    <s v="321R"/>
    <s v="GRUPO-A1"/>
    <s v="Economía del turismo"/>
    <s v="GR"/>
    <s v="GRUPO REDUCIDO"/>
    <s v="321R"/>
    <s v="GR de Economía del turismo"/>
    <s v="GRUPO-A1"/>
    <s v="GR de Economía del turismo"/>
    <s v="1S"/>
    <n v="16549972"/>
    <s v="PINILLOS"/>
    <s v="GARCÍA"/>
    <s v="MARÍA DE LA O"/>
    <s v="mpinillo"/>
    <s v="maria.pinillos@unirioja.es"/>
    <n v="0.5"/>
    <n v="0.5"/>
    <x v="0"/>
    <n v="504"/>
    <s v="PROFESOR TITULAR UNIVERSIDAD"/>
    <s v="C01"/>
    <s v="TIEMPO COMPLETO"/>
    <s v="2014-09-15 00:00:00.0"/>
    <s v="null"/>
    <s v="DF31176"/>
    <s v="PROFESOR TITULAR DE UNIVERSIDAD"/>
    <s v="R104"/>
    <x v="0"/>
    <n v="225"/>
    <s v="ECONOMÍA APLICADA"/>
  </r>
  <r>
    <x v="6"/>
    <n v="16539010"/>
    <s v="FCE"/>
    <n v="322"/>
    <s v="322G"/>
    <s v="GRUPO-A"/>
    <s v="Geografía del turismo y del ocio"/>
    <s v="GG"/>
    <s v="GRUPO GRANDE"/>
    <s v="322G"/>
    <s v="GG de Geografia del turismo y del ocio"/>
    <s v="GRUPO-A"/>
    <s v="GG de Geografia del turismo y del ocio"/>
    <s v="2S"/>
    <n v="16539010"/>
    <s v="RUIZ"/>
    <s v="FLAÑO"/>
    <s v="PURIFICACIÓN"/>
    <s v="puruiz"/>
    <s v="purificacion.ruiz@unirioja.es"/>
    <n v="0"/>
    <n v="0"/>
    <x v="1"/>
    <n v="504"/>
    <s v="PROFESOR TITULAR UNIVERSIDAD"/>
    <s v="01R"/>
    <s v="TIEMPO COMPLETO REDUCIDO"/>
    <s v="2017-09-15 00:00:00.0"/>
    <s v="null"/>
    <s v="DF3369"/>
    <s v="PROFESOR TITULAR DE UNIVERSIDAD"/>
    <s v="R114"/>
    <x v="3"/>
    <n v="430"/>
    <s v="GEOGRAFÍA FÍSICA"/>
  </r>
  <r>
    <x v="6"/>
    <n v="16606836"/>
    <s v="FCE"/>
    <n v="322"/>
    <s v="322G"/>
    <s v="GRUPO-A"/>
    <s v="Geografía del turismo y del ocio"/>
    <s v="GG"/>
    <s v="GRUPO GRANDE"/>
    <s v="322G"/>
    <s v="GG de Geografia del turismo y del ocio"/>
    <s v="GRUPO-A"/>
    <s v="GG de Geografia del turismo y del ocio"/>
    <s v="2S"/>
    <n v="16606836"/>
    <s v="LLORENTE"/>
    <s v="ADÁN"/>
    <s v="JOSÉ ÁNGEL"/>
    <s v="jollorad"/>
    <s v="jose-angel.llorente@unirioja.es"/>
    <n v="4.5"/>
    <n v="4.5"/>
    <x v="0"/>
    <n v="536"/>
    <s v="PROFESOR INTERINO"/>
    <s v="C01"/>
    <s v="TIEMPO COMPLETO"/>
    <s v="2018-09-17 00:00:00.0"/>
    <s v="2019-09-14 00:00:00.0"/>
    <s v="PI101280"/>
    <s v="PROFESOR CONTRATADO INTERINO"/>
    <s v="R114"/>
    <x v="3"/>
    <n v="430"/>
    <s v="GEOGRAFÍA FÍSICA"/>
  </r>
  <r>
    <x v="6"/>
    <n v="16606836"/>
    <s v="FCE"/>
    <n v="322"/>
    <s v="322R"/>
    <s v="GRUPO-A1"/>
    <s v="Geografía del turismo y del ocio"/>
    <s v="GR"/>
    <s v="GRUPO REDUCIDO"/>
    <s v="322R"/>
    <s v="GR de Geografia del turismo y del ocio"/>
    <s v="GRUPO-A1"/>
    <s v="GR de Geografia del turismo y del ocio"/>
    <s v="2S"/>
    <n v="16606836"/>
    <s v="LLORENTE"/>
    <s v="ADÁN"/>
    <s v="JOSÉ ÁNGEL"/>
    <s v="jollorad"/>
    <s v="jose-angel.llorente@unirioja.es"/>
    <n v="1.5"/>
    <n v="1.5"/>
    <x v="0"/>
    <n v="536"/>
    <s v="PROFESOR INTERINO"/>
    <s v="C01"/>
    <s v="TIEMPO COMPLETO"/>
    <s v="2018-09-17 00:00:00.0"/>
    <s v="2019-09-14 00:00:00.0"/>
    <s v="PI101280"/>
    <s v="PROFESOR CONTRATADO INTERINO"/>
    <s v="R114"/>
    <x v="3"/>
    <n v="430"/>
    <s v="GEOGRAFÍA FÍSICA"/>
  </r>
  <r>
    <x v="6"/>
    <n v="16500778"/>
    <s v="FCE"/>
    <n v="323"/>
    <s v="323G"/>
    <s v="GRUPO-A"/>
    <s v="Derecho privado de la contratación en el sector turístico"/>
    <s v="GG"/>
    <s v="GRUPO GRANDE"/>
    <s v="323G"/>
    <s v="GG de Derecho privado de la contratación en el sector turístico"/>
    <s v="GRUPO-A"/>
    <s v="GG de Derecho privado de la contratación en el sector turístico"/>
    <s v="2S"/>
    <n v="16500778"/>
    <s v="MURILLAS"/>
    <s v="ESCUDERO"/>
    <s v="JUAN MANUEL"/>
    <s v="jumurill"/>
    <s v="juan-manuel.murillas@unirioja.es"/>
    <n v="4"/>
    <n v="4"/>
    <x v="0"/>
    <n v="534"/>
    <s v="CONTRATADO DOCTOR -TIPO 1"/>
    <s v="C01"/>
    <s v="TIEMPO COMPLETO"/>
    <s v="2015-10-17 00:00:00.0"/>
    <s v="null"/>
    <s v="LD100615"/>
    <s v="PROFESOR CONTRATADO DOCTOR -TIPO 1"/>
    <s v="R103"/>
    <x v="1"/>
    <n v="130"/>
    <s v="DERECHO CIVIL"/>
  </r>
  <r>
    <x v="6"/>
    <n v="16500778"/>
    <s v="FCE"/>
    <n v="323"/>
    <s v="323R"/>
    <s v="GRUPO-A1"/>
    <s v="Derecho privado de la contratación en el sector turístico"/>
    <s v="GR"/>
    <s v="GRUPO REDUCIDO"/>
    <s v="323R"/>
    <s v="GR de Derecho privado de la contratación en el sector turístico"/>
    <s v="GRUPO-A1"/>
    <s v="GR de Derecho privado de la contratación en el sector turístico"/>
    <s v="2S"/>
    <n v="16500778"/>
    <s v="MURILLAS"/>
    <s v="ESCUDERO"/>
    <s v="JUAN MANUEL"/>
    <s v="jumurill"/>
    <s v="juan-manuel.murillas@unirioja.es"/>
    <n v="2"/>
    <n v="2"/>
    <x v="0"/>
    <n v="534"/>
    <s v="CONTRATADO DOCTOR -TIPO 1"/>
    <s v="C01"/>
    <s v="TIEMPO COMPLETO"/>
    <s v="2015-10-17 00:00:00.0"/>
    <s v="null"/>
    <s v="LD100615"/>
    <s v="PROFESOR CONTRATADO DOCTOR -TIPO 1"/>
    <s v="R103"/>
    <x v="1"/>
    <n v="130"/>
    <s v="DERECHO CIVIL"/>
  </r>
  <r>
    <x v="6"/>
    <n v="16563058"/>
    <s v="FCE"/>
    <n v="324"/>
    <s v="324G"/>
    <s v="GRUPO-A"/>
    <s v="Marketing turístico y comunicación"/>
    <s v="GG"/>
    <s v="GRUPO GRANDE"/>
    <s v="324G"/>
    <s v="GG de Márketing turístico y comunicación"/>
    <s v="GRUPO-A"/>
    <s v="GG de Márketing turístico y comunicación"/>
    <s v="2S"/>
    <n v="16563058"/>
    <s v="PELEGRÍN"/>
    <s v="BORONDO"/>
    <s v="JORGE"/>
    <s v="jopelegr"/>
    <s v="jorge.pelegrin@unirioja.es"/>
    <n v="2.2000000000000002"/>
    <n v="2.2000000000000002"/>
    <x v="0"/>
    <n v="534"/>
    <s v="CONTRATADO DOCTOR -TIPO 1"/>
    <s v="C01"/>
    <s v="TIEMPO COMPLETO"/>
    <s v="2015-04-23 00:00:00.0"/>
    <s v="null"/>
    <s v="LD100612"/>
    <s v="PROFESOR CONTRATADO DOCTOR- TIPO 1"/>
    <s v="R104"/>
    <x v="0"/>
    <n v="95"/>
    <s v="COMERCIALIZACIÓN E INVESTIGACIÓN DE MERCADOS"/>
  </r>
  <r>
    <x v="6"/>
    <n v="16612716"/>
    <s v="FCE"/>
    <n v="324"/>
    <s v="324G"/>
    <s v="GRUPO-A"/>
    <s v="Marketing turístico y comunicación"/>
    <s v="GG"/>
    <s v="GRUPO GRANDE"/>
    <s v="324G"/>
    <s v="GG de Márketing turístico y comunicación"/>
    <s v="GRUPO-A"/>
    <s v="GG de Márketing turístico y comunicación"/>
    <s v="2S"/>
    <n v="16612716"/>
    <s v="ALESANCO"/>
    <s v="LLORENTE"/>
    <s v="MARÍA"/>
    <s v="maalesan"/>
    <s v="maria.alesanco@unirioja.es"/>
    <n v="1.8"/>
    <n v="1.8"/>
    <x v="1"/>
    <n v="532"/>
    <s v="LABORAL DOCENTE-ASOCIADO"/>
    <s v="P02"/>
    <s v="TIEMPO PARCIAL (2+2 HORAS)"/>
    <s v="2018-09-25 00:00:00.0"/>
    <s v="2019-09-14 00:00:00.0"/>
    <s v="PI101430"/>
    <s v="PROFESOR ASOCIADO"/>
    <s v="R104"/>
    <x v="0"/>
    <n v="95"/>
    <s v="COMERCIALIZACIÓN E INVESTIGACIÓN DE MERCADOS"/>
  </r>
  <r>
    <x v="6"/>
    <n v="16612716"/>
    <s v="FCE"/>
    <n v="324"/>
    <s v="324I"/>
    <s v="GRUPO-A1"/>
    <s v="Marketing turístico y comunicación"/>
    <s v="GI"/>
    <s v="GRUPO DE INFORMÁTICA"/>
    <s v="324I"/>
    <s v="GI de Márketing turístico y comunicación"/>
    <s v="GRUPO-A1"/>
    <s v="GI de Márketing turístico y comunicación"/>
    <s v="2S"/>
    <n v="16612716"/>
    <s v="ALESANCO"/>
    <s v="LLORENTE"/>
    <s v="MARÍA"/>
    <s v="maalesan"/>
    <s v="maria.alesanco@unirioja.es"/>
    <n v="0.4"/>
    <n v="0.4"/>
    <x v="1"/>
    <n v="532"/>
    <s v="LABORAL DOCENTE-ASOCIADO"/>
    <s v="P02"/>
    <s v="TIEMPO PARCIAL (2+2 HORAS)"/>
    <s v="2018-09-25 00:00:00.0"/>
    <s v="2019-09-14 00:00:00.0"/>
    <s v="PI101430"/>
    <s v="PROFESOR ASOCIADO"/>
    <s v="R104"/>
    <x v="0"/>
    <n v="95"/>
    <s v="COMERCIALIZACIÓN E INVESTIGACIÓN DE MERCADOS"/>
  </r>
  <r>
    <x v="6"/>
    <n v="16563058"/>
    <s v="FCE"/>
    <n v="324"/>
    <s v="324R"/>
    <s v="GRUPO-A1"/>
    <s v="Marketing turístico y comunicación"/>
    <s v="GR"/>
    <s v="GRUPO REDUCIDO"/>
    <s v="324R"/>
    <s v="GR de Márketing turístico y comunicación"/>
    <s v="GRUPO-A1"/>
    <s v="GR de Márketing turístico y comunicación"/>
    <s v="2S"/>
    <n v="16563058"/>
    <s v="PELEGRÍN"/>
    <s v="BORONDO"/>
    <s v="JORGE"/>
    <s v="jopelegr"/>
    <s v="jorge.pelegrin@unirioja.es"/>
    <n v="1.6"/>
    <n v="1.6"/>
    <x v="0"/>
    <n v="534"/>
    <s v="CONTRATADO DOCTOR -TIPO 1"/>
    <s v="C01"/>
    <s v="TIEMPO COMPLETO"/>
    <s v="2015-04-23 00:00:00.0"/>
    <s v="null"/>
    <s v="LD100612"/>
    <s v="PROFESOR CONTRATADO DOCTOR- TIPO 1"/>
    <s v="R104"/>
    <x v="0"/>
    <n v="95"/>
    <s v="COMERCIALIZACIÓN E INVESTIGACIÓN DE MERCADOS"/>
  </r>
  <r>
    <x v="6"/>
    <n v="16563058"/>
    <s v="FCE"/>
    <n v="325"/>
    <s v="325G"/>
    <s v="GRUPO-A"/>
    <s v="Gestión del transporte y destinos turísticos"/>
    <s v="GG"/>
    <s v="GRUPO GRANDE"/>
    <s v="325G"/>
    <s v="GG de Gestión del transporte y destinos turísticos"/>
    <s v="GRUPO-A"/>
    <s v="GG de Gestión del transporte y destinos turísticos"/>
    <s v="1S"/>
    <n v="16563058"/>
    <s v="PELEGRÍN"/>
    <s v="BORONDO"/>
    <s v="JORGE"/>
    <s v="jopelegr"/>
    <s v="jorge.pelegrin@unirioja.es"/>
    <n v="4"/>
    <n v="4"/>
    <x v="0"/>
    <n v="534"/>
    <s v="CONTRATADO DOCTOR -TIPO 1"/>
    <s v="C01"/>
    <s v="TIEMPO COMPLETO"/>
    <s v="2015-04-23 00:00:00.0"/>
    <s v="null"/>
    <s v="LD100612"/>
    <s v="PROFESOR CONTRATADO DOCTOR- TIPO 1"/>
    <s v="R104"/>
    <x v="0"/>
    <n v="95"/>
    <s v="COMERCIALIZACIÓN E INVESTIGACIÓN DE MERCADOS"/>
  </r>
  <r>
    <x v="6"/>
    <n v="16563058"/>
    <s v="FCE"/>
    <n v="325"/>
    <s v="325I"/>
    <s v="GRUPO-A1"/>
    <s v="Gestión del transporte y destinos turísticos"/>
    <s v="GI"/>
    <s v="GRUPO DE INFORMÁTICA"/>
    <s v="325I"/>
    <s v="GI de Gestión del transporte y destinos turísticos"/>
    <s v="GRUPO-A1"/>
    <s v="GI de Gestión del transporte y destinos turísticos"/>
    <s v="1S"/>
    <n v="16563058"/>
    <s v="PELEGRÍN"/>
    <s v="BORONDO"/>
    <s v="JORGE"/>
    <s v="jopelegr"/>
    <s v="jorge.pelegrin@unirioja.es"/>
    <n v="0.4"/>
    <n v="0.4"/>
    <x v="0"/>
    <n v="534"/>
    <s v="CONTRATADO DOCTOR -TIPO 1"/>
    <s v="C01"/>
    <s v="TIEMPO COMPLETO"/>
    <s v="2015-04-23 00:00:00.0"/>
    <s v="null"/>
    <s v="LD100612"/>
    <s v="PROFESOR CONTRATADO DOCTOR- TIPO 1"/>
    <s v="R104"/>
    <x v="0"/>
    <n v="95"/>
    <s v="COMERCIALIZACIÓN E INVESTIGACIÓN DE MERCADOS"/>
  </r>
  <r>
    <x v="6"/>
    <n v="16563058"/>
    <s v="FCE"/>
    <n v="325"/>
    <s v="325R"/>
    <s v="GRUPO-A1"/>
    <s v="Gestión del transporte y destinos turísticos"/>
    <s v="GR"/>
    <s v="GRUPO REDUCIDO"/>
    <s v="325R"/>
    <s v="GR de Gestión del transporte y destinos turísticos"/>
    <s v="GRUPO-A1"/>
    <s v="GR de Gestión del transporte y destinos turísticos"/>
    <s v="1S"/>
    <n v="16563058"/>
    <s v="PELEGRÍN"/>
    <s v="BORONDO"/>
    <s v="JORGE"/>
    <s v="jopelegr"/>
    <s v="jorge.pelegrin@unirioja.es"/>
    <n v="1.6"/>
    <n v="1.6"/>
    <x v="0"/>
    <n v="534"/>
    <s v="CONTRATADO DOCTOR -TIPO 1"/>
    <s v="C01"/>
    <s v="TIEMPO COMPLETO"/>
    <s v="2015-04-23 00:00:00.0"/>
    <s v="null"/>
    <s v="LD100612"/>
    <s v="PROFESOR CONTRATADO DOCTOR- TIPO 1"/>
    <s v="R104"/>
    <x v="0"/>
    <n v="95"/>
    <s v="COMERCIALIZACIÓN E INVESTIGACIÓN DE MERCADOS"/>
  </r>
  <r>
    <x v="6"/>
    <n v="16500778"/>
    <s v="FCE"/>
    <n v="326"/>
    <s v="326G"/>
    <s v="GRUPO-A"/>
    <s v="Protección jurídica del turista"/>
    <s v="GG"/>
    <s v="GRUPO GRANDE"/>
    <s v="326G"/>
    <s v="GG de Protección jurídica del turista"/>
    <s v="GRUPO-A"/>
    <s v="GG de Protección jurídica del turista"/>
    <s v="1S"/>
    <n v="16500778"/>
    <s v="MURILLAS"/>
    <s v="ESCUDERO"/>
    <s v="JUAN MANUEL"/>
    <s v="jumurill"/>
    <s v="juan-manuel.murillas@unirioja.es"/>
    <n v="4"/>
    <n v="4"/>
    <x v="0"/>
    <n v="534"/>
    <s v="CONTRATADO DOCTOR -TIPO 1"/>
    <s v="C01"/>
    <s v="TIEMPO COMPLETO"/>
    <s v="2015-10-17 00:00:00.0"/>
    <s v="null"/>
    <s v="LD100615"/>
    <s v="PROFESOR CONTRATADO DOCTOR -TIPO 1"/>
    <s v="R103"/>
    <x v="1"/>
    <n v="130"/>
    <s v="DERECHO CIVIL"/>
  </r>
  <r>
    <x v="6"/>
    <n v="16500778"/>
    <s v="FCE"/>
    <n v="326"/>
    <s v="326R"/>
    <s v="GRUPO-A1"/>
    <s v="Protección jurídica del turista"/>
    <s v="GR"/>
    <s v="GRUPO REDUCIDO"/>
    <s v="326R"/>
    <s v="GR de Protección jurídica del turista"/>
    <s v="GRUPO-A1"/>
    <s v="GR de Protección jurídica del turista"/>
    <s v="1S"/>
    <n v="16500778"/>
    <s v="MURILLAS"/>
    <s v="ESCUDERO"/>
    <s v="JUAN MANUEL"/>
    <s v="jumurill"/>
    <s v="juan-manuel.murillas@unirioja.es"/>
    <n v="2"/>
    <n v="2"/>
    <x v="0"/>
    <n v="534"/>
    <s v="CONTRATADO DOCTOR -TIPO 1"/>
    <s v="C01"/>
    <s v="TIEMPO COMPLETO"/>
    <s v="2015-10-17 00:00:00.0"/>
    <s v="null"/>
    <s v="LD100615"/>
    <s v="PROFESOR CONTRATADO DOCTOR -TIPO 1"/>
    <s v="R103"/>
    <x v="1"/>
    <n v="130"/>
    <s v="DERECHO CIVIL"/>
  </r>
  <r>
    <x v="6"/>
    <n v="7974905"/>
    <s v="FCE"/>
    <n v="327"/>
    <s v="327G"/>
    <s v="GRUPO-A"/>
    <s v="Prácticas externas"/>
    <s v="GG"/>
    <s v="GRUPO GRANDE"/>
    <s v="327G"/>
    <s v="GG de Prácticas en empresa"/>
    <s v="GRUPO-A"/>
    <s v="GG de Prácticas en empresa"/>
    <s v="2S"/>
    <n v="7974905"/>
    <s v="QUEIRUGA"/>
    <s v="DIOS"/>
    <s v="DOLORES ALICIA"/>
    <s v="doqueiru"/>
    <s v="dolores.queiruga@unirioja.es"/>
    <n v="1.2"/>
    <n v="1.2"/>
    <x v="1"/>
    <n v="504"/>
    <s v="PROFESOR TITULAR UNIVERSIDAD"/>
    <s v="C01"/>
    <s v="TIEMPO COMPLETO"/>
    <s v="2011-09-01 00:00:00.0"/>
    <s v="null"/>
    <s v="DF100301"/>
    <s v="PROFESOR TITULAR DE UNIVERSIDAD"/>
    <s v="R104"/>
    <x v="0"/>
    <n v="650"/>
    <s v="ORGANIZACIÓN DE EMPRESAS"/>
  </r>
  <r>
    <x v="6"/>
    <n v="16533890"/>
    <s v="FCE"/>
    <n v="327"/>
    <s v="327G"/>
    <s v="GRUPO-A"/>
    <s v="Prácticas externas"/>
    <s v="GG"/>
    <s v="GRUPO GRANDE"/>
    <s v="327G"/>
    <s v="GG de Prácticas en empresa"/>
    <s v="GRUPO-A"/>
    <s v="GG de Prácticas en empresa"/>
    <s v="2S"/>
    <n v="16533890"/>
    <s v="PORTILLO"/>
    <s v="PÉREZ DE VIÑASPRE"/>
    <s v="FABIOLA"/>
    <s v="faporti"/>
    <s v="fabiola.portillo@unirioja.es"/>
    <n v="0"/>
    <n v="0"/>
    <x v="0"/>
    <n v="504"/>
    <s v="PROFESOR TITULAR UNIVERSIDAD"/>
    <s v="01A"/>
    <s v="TIEMPO COMPLETO AMPLIADO"/>
    <s v="2016-09-15 00:00:00.0"/>
    <s v="null"/>
    <s v="DF100141"/>
    <s v="PROFESOR TITULAR DE UNIVERSIDAD"/>
    <s v="R104"/>
    <x v="0"/>
    <n v="225"/>
    <s v="ECONOMÍA APLICADA"/>
  </r>
  <r>
    <x v="6"/>
    <n v="16542461"/>
    <s v="FCE"/>
    <n v="327"/>
    <s v="327G"/>
    <s v="GRUPO-A"/>
    <s v="Prácticas externas"/>
    <s v="GG"/>
    <s v="GRUPO GRANDE"/>
    <s v="327G"/>
    <s v="GG de Prácticas en empresa"/>
    <s v="GRUPO-A"/>
    <s v="GG de Prácticas en empresa"/>
    <s v="2S"/>
    <n v="16542461"/>
    <s v="CASTRESANA"/>
    <s v="RUIZ CARRILLO"/>
    <s v="JOSÉ IGNACIO"/>
    <s v="jocastre"/>
    <s v="jignacio.castresana@unirioja.es"/>
    <n v="0.2"/>
    <n v="0.2"/>
    <x v="0"/>
    <n v="504"/>
    <s v="PROFESOR TITULAR UNIVERSIDAD"/>
    <s v="01A"/>
    <s v="TIEMPO COMPLETO AMPLIADO"/>
    <s v="2012-09-01 00:00:00.0"/>
    <s v="null"/>
    <s v="DF31294"/>
    <s v="TITULAR DE UNIVERSIDAD"/>
    <s v="R104"/>
    <x v="0"/>
    <n v="650"/>
    <s v="ORGANIZACIÓN DE EMPRESAS"/>
  </r>
  <r>
    <x v="6"/>
    <n v="16594506"/>
    <s v="FCE"/>
    <n v="327"/>
    <s v="327G"/>
    <s v="GRUPO-A"/>
    <s v="Prácticas externas"/>
    <s v="GG"/>
    <s v="GRUPO GRANDE"/>
    <s v="327G"/>
    <s v="GG de Prácticas en empresa"/>
    <s v="GRUPO-A"/>
    <s v="GG de Prácticas en empresa"/>
    <s v="2S"/>
    <n v="16594506"/>
    <s v="VARGAS"/>
    <s v="MONTOYA"/>
    <s v="PILAR"/>
    <s v="pivargas"/>
    <s v="pilar.vargas@unirioja.es"/>
    <n v="1.2"/>
    <n v="1.2"/>
    <x v="1"/>
    <n v="504"/>
    <s v="PROFESOR TITULAR UNIVERSIDAD"/>
    <s v="C01"/>
    <s v="TIEMPO COMPLETO"/>
    <s v="2018-11-26 00:00:00.0"/>
    <s v="null"/>
    <s v="DF100362"/>
    <s v="PROFESOR TITULAR DE UNIVERSIDAD"/>
    <s v="R104"/>
    <x v="0"/>
    <n v="650"/>
    <s v="ORGANIZACIÓN DE EMPRESAS"/>
  </r>
  <r>
    <x v="6"/>
    <n v="18033042"/>
    <s v="FCE"/>
    <n v="327"/>
    <s v="327G"/>
    <s v="GRUPO-A"/>
    <s v="Prácticas externas"/>
    <s v="GG"/>
    <s v="GRUPO GRANDE"/>
    <s v="327G"/>
    <s v="GG de Prácticas en empresa"/>
    <s v="GRUPO-A"/>
    <s v="GG de Prácticas en empresa"/>
    <s v="2S"/>
    <n v="18033042"/>
    <s v="BLANCO"/>
    <s v="PASCUAL"/>
    <s v="LUIS"/>
    <s v="lublanco"/>
    <s v="luis.blanco@unirioja.es"/>
    <n v="0"/>
    <n v="0"/>
    <x v="0"/>
    <n v="534"/>
    <s v="CONTRATADO DOCTOR -TIPO 1"/>
    <s v="C01"/>
    <s v="TIEMPO COMPLETO"/>
    <s v="2011-07-29 00:00:00.0"/>
    <s v="null"/>
    <s v="PI100783"/>
    <s v="PROFESOR CONTRATADO DOCTOR"/>
    <s v="R104"/>
    <x v="0"/>
    <n v="230"/>
    <s v="ECONOMÍA FINANCIERA Y CONTABILIDAD"/>
  </r>
  <r>
    <x v="6"/>
    <n v="44156166"/>
    <s v="FCE"/>
    <n v="327"/>
    <s v="327G"/>
    <s v="GRUPO-A"/>
    <s v="Prácticas externas"/>
    <s v="GG"/>
    <s v="GRUPO GRANDE"/>
    <s v="327G"/>
    <s v="GG de Prácticas en empresa"/>
    <s v="GRUPO-A"/>
    <s v="GG de Prácticas en empresa"/>
    <s v="2S"/>
    <n v="44156166"/>
    <s v="UZCANGA"/>
    <s v="LACABE"/>
    <s v="CATALINA ANA"/>
    <s v="cauzcang"/>
    <s v="catalina-ana.uzcanga@unirioja.es"/>
    <n v="1"/>
    <n v="1"/>
    <x v="1"/>
    <n v="536"/>
    <s v="PROFESOR INTERINO"/>
    <s v="P05"/>
    <s v="TIEMPO PARCIAL (5+5 HORAS)"/>
    <s v="2018-10-02 00:00:00.0"/>
    <s v="2019-09-14 00:00:00.0"/>
    <s v="PI101437"/>
    <s v="PROFESOR CONTRATADO INTERINO"/>
    <s v="R114"/>
    <x v="3"/>
    <n v="775"/>
    <s v="SOCIOLOGÍA"/>
  </r>
  <r>
    <x v="6"/>
    <n v="18033042"/>
    <s v="FCE"/>
    <n v="328"/>
    <s v="328G"/>
    <s v="GRUPO-A"/>
    <s v="Trabajo fin de grado en Turismo"/>
    <s v="GG"/>
    <s v="GRUPO GRANDE"/>
    <s v="328G"/>
    <s v="TRABAJO FIN DE GRADO"/>
    <s v="GRUPO-A"/>
    <s v="TRABAJO FIN DE GRADO"/>
    <s v="I"/>
    <n v="18033042"/>
    <s v="BLANCO"/>
    <s v="PASCUAL"/>
    <s v="LUIS"/>
    <s v="lublanco"/>
    <s v="luis.blanco@unirioja.es"/>
    <n v="0"/>
    <n v="0"/>
    <x v="0"/>
    <n v="534"/>
    <s v="CONTRATADO DOCTOR -TIPO 1"/>
    <s v="C01"/>
    <s v="TIEMPO COMPLETO"/>
    <s v="2011-07-29 00:00:00.0"/>
    <s v="null"/>
    <s v="PI100783"/>
    <s v="PROFESOR CONTRATADO DOCTOR"/>
    <s v="R104"/>
    <x v="0"/>
    <n v="230"/>
    <s v="ECONOMÍA FINANCIERA Y CONTABILIDAD"/>
  </r>
  <r>
    <x v="7"/>
    <n v="16591524"/>
    <s v="EUE"/>
    <n v="329"/>
    <s v="329G"/>
    <s v="GRUPO-A"/>
    <s v="Psicología II"/>
    <s v="GG"/>
    <s v="GRUPO GRANDE"/>
    <s v="329G"/>
    <s v="GG de Psicología II"/>
    <s v="GRUPO-A"/>
    <s v="GG de Psicología II"/>
    <s v="1S"/>
    <n v="16591524"/>
    <s v="IBAÑEZ"/>
    <s v="GOMEZ"/>
    <s v="DIANA"/>
    <s v="diibanez"/>
    <s v="diana.ibanez@unirioja.es"/>
    <n v="5.4"/>
    <n v="5.4"/>
    <x v="1"/>
    <n v="532"/>
    <s v="LABORAL DOCENTE-ASOCIADO"/>
    <s v="P06"/>
    <s v="TIEMPO PARCIAL (6+6 HORAS)"/>
    <s v="2018-09-17 00:00:00.0"/>
    <s v="2019-09-14 00:00:00.0"/>
    <s v="PI101401"/>
    <s v="PROFESOR ASOCIADO"/>
    <s v="R115"/>
    <x v="2"/>
    <n v="735"/>
    <s v="PSICOLOGÍA EVOLUTIVA Y DE LA EDUCACIÓN"/>
  </r>
  <r>
    <x v="7"/>
    <n v="39847439"/>
    <s v="EUE"/>
    <n v="329"/>
    <s v="329G"/>
    <s v="GRUPO-A"/>
    <s v="Psicología II"/>
    <s v="GG"/>
    <s v="GRUPO GRANDE"/>
    <s v="329G"/>
    <s v="GG de Psicología II"/>
    <s v="GRUPO-A"/>
    <s v="GG de Psicología II"/>
    <s v="1S"/>
    <n v="39847439"/>
    <s v="SASTRE"/>
    <s v="I RIBA"/>
    <s v="SYLVIA"/>
    <s v="sisastre"/>
    <s v="silvia.sastre@unirioja.es"/>
    <n v="0"/>
    <n v="0"/>
    <x v="1"/>
    <n v="500"/>
    <s v="CATEDRATICO DE UNIVERSIDAD"/>
    <s v="C01"/>
    <s v="TIEMPO COMPLETO"/>
    <s v="2007-05-13 00:00:00.0"/>
    <s v="null"/>
    <s v="DF3590"/>
    <s v="CATEDRÁTICO DE UNIVERSIDAD"/>
    <s v="R115"/>
    <x v="2"/>
    <n v="735"/>
    <s v="PSICOLOGÍA EVOLUTIVA Y DE LA EDUCACIÓN"/>
  </r>
  <r>
    <x v="7"/>
    <n v="16591524"/>
    <s v="EUE"/>
    <n v="329"/>
    <s v="329R"/>
    <s v="GRUPO-A1"/>
    <s v="Psicología II"/>
    <s v="GR"/>
    <s v="GRUPO REDUCIDO"/>
    <s v="329R"/>
    <s v="GR de Psicología II"/>
    <s v="GRUPO-A1"/>
    <s v="GR de Psicología II"/>
    <s v="1S"/>
    <n v="16591524"/>
    <s v="IBAÑEZ"/>
    <s v="GOMEZ"/>
    <s v="DIANA"/>
    <s v="diibanez"/>
    <s v="diana.ibanez@unirioja.es"/>
    <n v="0.6"/>
    <n v="0.6"/>
    <x v="1"/>
    <n v="532"/>
    <s v="LABORAL DOCENTE-ASOCIADO"/>
    <s v="P06"/>
    <s v="TIEMPO PARCIAL (6+6 HORAS)"/>
    <s v="2018-09-17 00:00:00.0"/>
    <s v="2019-09-14 00:00:00.0"/>
    <s v="PI101401"/>
    <s v="PROFESOR ASOCIADO"/>
    <s v="R115"/>
    <x v="2"/>
    <n v="735"/>
    <s v="PSICOLOGÍA EVOLUTIVA Y DE LA EDUCACIÓN"/>
  </r>
  <r>
    <x v="7"/>
    <n v="16591524"/>
    <s v="EUE"/>
    <n v="329"/>
    <s v="329R"/>
    <s v="GRUPO-A2"/>
    <s v="Psicología II"/>
    <s v="GR"/>
    <s v="GRUPO REDUCIDO"/>
    <s v="329R"/>
    <s v="GR de Psicología II"/>
    <s v="GRUPO-A2"/>
    <s v="GR de Psicología II"/>
    <s v="1S"/>
    <n v="16591524"/>
    <s v="IBAÑEZ"/>
    <s v="GOMEZ"/>
    <s v="DIANA"/>
    <s v="diibanez"/>
    <s v="diana.ibanez@unirioja.es"/>
    <n v="0.6"/>
    <n v="0.6"/>
    <x v="1"/>
    <n v="532"/>
    <s v="LABORAL DOCENTE-ASOCIADO"/>
    <s v="P06"/>
    <s v="TIEMPO PARCIAL (6+6 HORAS)"/>
    <s v="2018-09-17 00:00:00.0"/>
    <s v="2019-09-14 00:00:00.0"/>
    <s v="PI101401"/>
    <s v="PROFESOR ASOCIADO"/>
    <s v="R115"/>
    <x v="2"/>
    <n v="735"/>
    <s v="PSICOLOGÍA EVOLUTIVA Y DE LA EDUCACIÓN"/>
  </r>
  <r>
    <x v="7"/>
    <n v="16591524"/>
    <s v="EUE"/>
    <n v="329"/>
    <s v="329R"/>
    <s v="GRUPO-A3"/>
    <s v="Psicología II"/>
    <s v="GR"/>
    <s v="GRUPO REDUCIDO"/>
    <s v="329R"/>
    <s v="GR de Psicología II"/>
    <s v="GRUPO-A3"/>
    <s v="GR de Psicología II"/>
    <s v="1S"/>
    <n v="16591524"/>
    <s v="IBAÑEZ"/>
    <s v="GOMEZ"/>
    <s v="DIANA"/>
    <s v="diibanez"/>
    <s v="diana.ibanez@unirioja.es"/>
    <n v="0.6"/>
    <n v="0.6"/>
    <x v="1"/>
    <n v="532"/>
    <s v="LABORAL DOCENTE-ASOCIADO"/>
    <s v="P06"/>
    <s v="TIEMPO PARCIAL (6+6 HORAS)"/>
    <s v="2018-09-17 00:00:00.0"/>
    <s v="2019-09-14 00:00:00.0"/>
    <s v="PI101401"/>
    <s v="PROFESOR ASOCIADO"/>
    <s v="R115"/>
    <x v="2"/>
    <n v="735"/>
    <s v="PSICOLOGÍA EVOLUTIVA Y DE LA EDUCACIÓN"/>
  </r>
  <r>
    <x v="7"/>
    <n v="5625302"/>
    <s v="EUE"/>
    <n v="330"/>
    <s v="330G"/>
    <s v="GRUPO-A"/>
    <s v="Farmacología I"/>
    <s v="GG"/>
    <s v="GRUPO GRANDE"/>
    <s v="330G"/>
    <s v="GG de Farmacología I"/>
    <s v="GRUPO-A"/>
    <s v="GG de Farmacología I"/>
    <s v="1S"/>
    <n v="5625302"/>
    <s v="TORRES"/>
    <s v="MANRIQUE"/>
    <s v="CARMEN"/>
    <s v="catorres"/>
    <s v="carmen.torres@unirioja.es"/>
    <n v="0"/>
    <n v="0"/>
    <x v="0"/>
    <n v="500"/>
    <s v="CATEDRATICO DE UNIVERSIDAD"/>
    <s v="01R"/>
    <s v="TIEMPO COMPLETO REDUCIDO"/>
    <s v="2014-09-15 00:00:00.0"/>
    <s v="null"/>
    <s v="DF100139"/>
    <s v="CATEDRATICO DE UNIVERSIDAD"/>
    <s v="R101"/>
    <x v="4"/>
    <n v="60"/>
    <s v="BIOQUÍMICA Y BIOLOGÍA MOLECULAR"/>
  </r>
  <r>
    <x v="7"/>
    <n v="16611379"/>
    <s v="EUE"/>
    <n v="330"/>
    <s v="330G"/>
    <s v="GRUPO-A"/>
    <s v="Farmacología I"/>
    <s v="GG"/>
    <s v="GRUPO GRANDE"/>
    <s v="330G"/>
    <s v="GG de Farmacología I"/>
    <s v="GRUPO-A"/>
    <s v="GG de Farmacología I"/>
    <s v="1S"/>
    <n v="16611379"/>
    <s v="LOZANO"/>
    <s v="FERNÁNDEZ"/>
    <s v="CARMEN"/>
    <s v="calozaf"/>
    <s v="carmen.lozano@unirioja.es"/>
    <n v="6"/>
    <n v="6"/>
    <x v="1"/>
    <n v="504"/>
    <s v="PROFESOR TITULAR UNIVERSIDAD"/>
    <s v="C01"/>
    <s v="TIEMPO COMPLETO"/>
    <s v="2018-09-17 00:00:00.0"/>
    <s v="null"/>
    <s v="DF100355"/>
    <s v="PROFESOR TITULAR DE UNIVERSIDAD"/>
    <s v="R101"/>
    <x v="4"/>
    <n v="60"/>
    <s v="BIOQUÍMICA Y BIOLOGÍA MOLECULAR"/>
  </r>
  <r>
    <x v="7"/>
    <n v="5625302"/>
    <s v="EUE"/>
    <n v="332"/>
    <s v="332G"/>
    <s v="GRUPO-A"/>
    <s v="Farmacología II"/>
    <s v="GG"/>
    <s v="GRUPO GRANDE"/>
    <s v="332G"/>
    <s v="GG de Farmacología II"/>
    <s v="GRUPO-A"/>
    <s v="GG de Farmacología II"/>
    <s v="2S"/>
    <n v="5625302"/>
    <s v="TORRES"/>
    <s v="MANRIQUE"/>
    <s v="CARMEN"/>
    <s v="catorres"/>
    <s v="carmen.torres@unirioja.es"/>
    <n v="0.2"/>
    <n v="0.2"/>
    <x v="0"/>
    <n v="500"/>
    <s v="CATEDRATICO DE UNIVERSIDAD"/>
    <s v="01R"/>
    <s v="TIEMPO COMPLETO REDUCIDO"/>
    <s v="2014-09-15 00:00:00.0"/>
    <s v="null"/>
    <s v="DF100139"/>
    <s v="CATEDRATICO DE UNIVERSIDAD"/>
    <s v="R101"/>
    <x v="4"/>
    <n v="60"/>
    <s v="BIOQUÍMICA Y BIOLOGÍA MOLECULAR"/>
  </r>
  <r>
    <x v="7"/>
    <n v="16611379"/>
    <s v="EUE"/>
    <n v="332"/>
    <s v="332G"/>
    <s v="GRUPO-A"/>
    <s v="Farmacología II"/>
    <s v="GG"/>
    <s v="GRUPO GRANDE"/>
    <s v="332G"/>
    <s v="GG de Farmacología II"/>
    <s v="GRUPO-A"/>
    <s v="GG de Farmacología II"/>
    <s v="2S"/>
    <n v="16611379"/>
    <s v="LOZANO"/>
    <s v="FERNÁNDEZ"/>
    <s v="CARMEN"/>
    <s v="calozaf"/>
    <s v="carmen.lozano@unirioja.es"/>
    <n v="3.2"/>
    <n v="3.2"/>
    <x v="1"/>
    <n v="504"/>
    <s v="PROFESOR TITULAR UNIVERSIDAD"/>
    <s v="C01"/>
    <s v="TIEMPO COMPLETO"/>
    <s v="2018-09-17 00:00:00.0"/>
    <s v="null"/>
    <s v="DF100355"/>
    <s v="PROFESOR TITULAR DE UNIVERSIDAD"/>
    <s v="R101"/>
    <x v="4"/>
    <n v="60"/>
    <s v="BIOQUÍMICA Y BIOLOGÍA MOLECULAR"/>
  </r>
  <r>
    <x v="7"/>
    <n v="30629229"/>
    <s v="EUE"/>
    <n v="332"/>
    <s v="332G"/>
    <s v="GRUPO-A"/>
    <s v="Farmacología II"/>
    <s v="GG"/>
    <s v="GRUPO GRANDE"/>
    <s v="332G"/>
    <s v="GG de Farmacología II"/>
    <s v="GRUPO-A"/>
    <s v="GG de Farmacología II"/>
    <s v="2S"/>
    <n v="30629229"/>
    <s v="SAINZ DE ROZAS"/>
    <s v="APARICIO"/>
    <s v="CARLOS"/>
    <s v="casainzd"/>
    <s v="carlos.sainz-de-rozas@unirioja.es"/>
    <n v="2.6"/>
    <n v="2.6"/>
    <x v="1"/>
    <n v="536"/>
    <s v="PROFESOR INTERINO"/>
    <s v="P03"/>
    <s v="TIEMPO PARCIAL (3+3 HORAS)"/>
    <s v="2019-03-08 00:00:00.0"/>
    <s v="2019-05-03 00:00:00.0"/>
    <s v="PI101460"/>
    <s v="PROFESOR CONTRATADO INTERINO"/>
    <s v="R101"/>
    <x v="4"/>
    <n v="60"/>
    <s v="BIOQUÍMICA Y BIOLOGÍA MOLECULAR"/>
  </r>
  <r>
    <x v="7"/>
    <n v="16583134"/>
    <s v="EUE"/>
    <n v="335"/>
    <s v="335G"/>
    <s v="GRUPO-A"/>
    <s v="Ética y legislación"/>
    <s v="GG"/>
    <s v="GRUPO GRANDE"/>
    <s v="335G"/>
    <s v="GG de Ética y Legislación"/>
    <s v="GRUPO-A"/>
    <s v="GG de Ética y Legislación"/>
    <s v="1S"/>
    <n v="16583134"/>
    <s v="SANTOLALLA"/>
    <s v="ARNEDO"/>
    <s v="IVAN"/>
    <s v="ivsantol"/>
    <s v="ivan.santolalla@unirioja.es"/>
    <n v="5.2"/>
    <n v="5.2"/>
    <x v="1"/>
    <n v="532"/>
    <s v="LABORAL DOCENTE-ASOCIADO"/>
    <s v="P03"/>
    <s v="TIEMPO PARCIAL (3+3 HORAS)"/>
    <s v="2018-09-17 00:00:00.0"/>
    <s v="2019-09-14 00:00:00.0"/>
    <s v="PI101352"/>
    <s v="PROFESOR ASOCIADO"/>
    <s v="R103"/>
    <x v="1"/>
    <n v="381"/>
    <s v="FILOSOFÍA DEL DERECHO"/>
  </r>
  <r>
    <x v="7"/>
    <n v="18027322"/>
    <s v="EUE"/>
    <n v="335"/>
    <s v="335G"/>
    <s v="GRUPO-A"/>
    <s v="Ética y legislación"/>
    <s v="GG"/>
    <s v="GRUPO GRANDE"/>
    <s v="335G"/>
    <s v="GG de Ética y Legislación"/>
    <s v="GRUPO-A"/>
    <s v="GG de Ética y Legislación"/>
    <s v="1S"/>
    <n v="18027322"/>
    <s v="SUSÍN"/>
    <s v="BETRÁN"/>
    <s v="RAÚL"/>
    <s v="rasusin"/>
    <s v="raul.susin@unirioja.es"/>
    <n v="0"/>
    <n v="0"/>
    <x v="1"/>
    <n v="504"/>
    <s v="PROFESOR TITULAR UNIVERSIDAD"/>
    <s v="C01"/>
    <s v="TIEMPO COMPLETO"/>
    <s v="2015-09-15 00:00:00.0"/>
    <s v="null"/>
    <s v="DF100148"/>
    <s v="PROFESOR TITULAR DE UNIVERSIDAD"/>
    <s v="R103"/>
    <x v="1"/>
    <n v="381"/>
    <s v="FILOSOFÍA DEL DERECHO"/>
  </r>
  <r>
    <x v="7"/>
    <n v="16583134"/>
    <s v="EUE"/>
    <n v="335"/>
    <s v="335R"/>
    <s v="GRUPO-A1"/>
    <s v="Ética y legislación"/>
    <s v="GR"/>
    <s v="GRUPO REDUCIDO"/>
    <s v="335R"/>
    <s v="GR de Ética y Legislación"/>
    <s v="GRUPO-A1"/>
    <s v="GR de Ética y Legislación"/>
    <s v="1S"/>
    <n v="16583134"/>
    <s v="SANTOLALLA"/>
    <s v="ARNEDO"/>
    <s v="IVAN"/>
    <s v="ivsantol"/>
    <s v="ivan.santolalla@unirioja.es"/>
    <n v="0.8"/>
    <n v="0.8"/>
    <x v="1"/>
    <n v="532"/>
    <s v="LABORAL DOCENTE-ASOCIADO"/>
    <s v="P03"/>
    <s v="TIEMPO PARCIAL (3+3 HORAS)"/>
    <s v="2018-09-17 00:00:00.0"/>
    <s v="2019-09-14 00:00:00.0"/>
    <s v="PI101352"/>
    <s v="PROFESOR ASOCIADO"/>
    <s v="R103"/>
    <x v="1"/>
    <n v="381"/>
    <s v="FILOSOFÍA DEL DERECHO"/>
  </r>
  <r>
    <x v="7"/>
    <n v="16583134"/>
    <s v="EUE"/>
    <n v="335"/>
    <s v="335R"/>
    <s v="GRUPO-A2"/>
    <s v="Ética y legislación"/>
    <s v="GR"/>
    <s v="GRUPO REDUCIDO"/>
    <s v="335R"/>
    <s v="GR de Ética y Legislación"/>
    <s v="GRUPO-A2"/>
    <s v="GR de Ética y Legislación"/>
    <s v="1S"/>
    <n v="16583134"/>
    <s v="SANTOLALLA"/>
    <s v="ARNEDO"/>
    <s v="IVAN"/>
    <s v="ivsantol"/>
    <s v="ivan.santolalla@unirioja.es"/>
    <n v="0.8"/>
    <n v="0.8"/>
    <x v="1"/>
    <n v="532"/>
    <s v="LABORAL DOCENTE-ASOCIADO"/>
    <s v="P03"/>
    <s v="TIEMPO PARCIAL (3+3 HORAS)"/>
    <s v="2018-09-17 00:00:00.0"/>
    <s v="2019-09-14 00:00:00.0"/>
    <s v="PI101352"/>
    <s v="PROFESOR ASOCIADO"/>
    <s v="R103"/>
    <x v="1"/>
    <n v="381"/>
    <s v="FILOSOFÍA DEL DERECHO"/>
  </r>
  <r>
    <x v="7"/>
    <n v="16583134"/>
    <s v="EUE"/>
    <n v="335"/>
    <s v="335R"/>
    <s v="GRUPO-A3"/>
    <s v="Ética y legislación"/>
    <s v="GR"/>
    <s v="GRUPO REDUCIDO"/>
    <s v="335R"/>
    <s v="GR de Ética y Legislación"/>
    <s v="GRUPO-A3"/>
    <s v="GR de Ética y Legislación"/>
    <s v="1S"/>
    <n v="16583134"/>
    <s v="SANTOLALLA"/>
    <s v="ARNEDO"/>
    <s v="IVAN"/>
    <s v="ivsantol"/>
    <s v="ivan.santolalla@unirioja.es"/>
    <n v="0.8"/>
    <n v="0.8"/>
    <x v="1"/>
    <n v="532"/>
    <s v="LABORAL DOCENTE-ASOCIADO"/>
    <s v="P03"/>
    <s v="TIEMPO PARCIAL (3+3 HORAS)"/>
    <s v="2018-09-17 00:00:00.0"/>
    <s v="2019-09-14 00:00:00.0"/>
    <s v="PI101352"/>
    <s v="PROFESOR ASOCIADO"/>
    <s v="R103"/>
    <x v="1"/>
    <n v="381"/>
    <s v="FILOSOFÍA DEL DERECHO"/>
  </r>
  <r>
    <x v="7"/>
    <n v="52410292"/>
    <s v="EUE"/>
    <n v="336"/>
    <s v="336G"/>
    <s v="GRUPO-A"/>
    <s v="Enfermería médico-quirúrgica II"/>
    <s v="GG"/>
    <s v="GRUPO GRANDE"/>
    <s v="336G"/>
    <s v="GG de Enfermería médico-quirúrgica II"/>
    <s v="GRUPO-A"/>
    <s v="GG de Enfermería médico-quirúrgica II"/>
    <s v="2S"/>
    <n v="52410292"/>
    <s v="JUÁREZ"/>
    <s v="VELA"/>
    <s v="RAÚL"/>
    <s v="rajuarez"/>
    <s v="raul.juarez@unirioja.es"/>
    <n v="8.6"/>
    <n v="8.6"/>
    <x v="1"/>
    <n v="504"/>
    <s v="PROFESOR TITULAR UNIVERSIDAD"/>
    <s v="C01"/>
    <s v="TIEMPO COMPLETO"/>
    <s v="2018-09-17 00:00:00.0"/>
    <s v="null"/>
    <s v="DF100356"/>
    <s v="PROFESOR TITULAR DE UNIVERSIDAD"/>
    <s v="R101"/>
    <x v="4"/>
    <n v="255"/>
    <s v="ENFERMERÍA"/>
  </r>
  <r>
    <x v="7"/>
    <n v="52410292"/>
    <s v="EUE"/>
    <n v="336"/>
    <s v="336R"/>
    <s v="GRUPO-A1"/>
    <s v="Enfermería médico-quirúrgica II"/>
    <s v="GR"/>
    <s v="GRUPO REDUCIDO"/>
    <s v="336R"/>
    <s v="GR de Enfermería médico-quirúrgica II"/>
    <s v="GRUPO-A1"/>
    <s v="GR de Enfermería médico-quirúrgica II"/>
    <s v="2S"/>
    <n v="52410292"/>
    <s v="JUÁREZ"/>
    <s v="VELA"/>
    <s v="RAÚL"/>
    <s v="rajuarez"/>
    <s v="raul.juarez@unirioja.es"/>
    <n v="0.4"/>
    <n v="0.4"/>
    <x v="1"/>
    <n v="504"/>
    <s v="PROFESOR TITULAR UNIVERSIDAD"/>
    <s v="C01"/>
    <s v="TIEMPO COMPLETO"/>
    <s v="2018-09-17 00:00:00.0"/>
    <s v="null"/>
    <s v="DF100356"/>
    <s v="PROFESOR TITULAR DE UNIVERSIDAD"/>
    <s v="R101"/>
    <x v="4"/>
    <n v="255"/>
    <s v="ENFERMERÍA"/>
  </r>
  <r>
    <x v="7"/>
    <n v="52410292"/>
    <s v="EUE"/>
    <n v="336"/>
    <s v="336R"/>
    <s v="GRUPO-A2"/>
    <s v="Enfermería médico-quirúrgica II"/>
    <s v="GR"/>
    <s v="GRUPO REDUCIDO"/>
    <s v="336R"/>
    <s v="GR de Enfermería médico-quirúrgica II"/>
    <s v="GRUPO-A2"/>
    <s v="GR de Enfermería médico-quirúrgica II"/>
    <s v="2S"/>
    <n v="52410292"/>
    <s v="JUÁREZ"/>
    <s v="VELA"/>
    <s v="RAÚL"/>
    <s v="rajuarez"/>
    <s v="raul.juarez@unirioja.es"/>
    <n v="0.4"/>
    <n v="0.4"/>
    <x v="1"/>
    <n v="504"/>
    <s v="PROFESOR TITULAR UNIVERSIDAD"/>
    <s v="C01"/>
    <s v="TIEMPO COMPLETO"/>
    <s v="2018-09-17 00:00:00.0"/>
    <s v="null"/>
    <s v="DF100356"/>
    <s v="PROFESOR TITULAR DE UNIVERSIDAD"/>
    <s v="R101"/>
    <x v="4"/>
    <n v="255"/>
    <s v="ENFERMERÍA"/>
  </r>
  <r>
    <x v="7"/>
    <n v="52410292"/>
    <s v="EUE"/>
    <n v="336"/>
    <s v="336R"/>
    <s v="GRUPO-A3"/>
    <s v="Enfermería médico-quirúrgica II"/>
    <s v="GR"/>
    <s v="GRUPO REDUCIDO"/>
    <s v="336R"/>
    <s v="GR de Enfermería médico-quirúrgica II"/>
    <s v="GRUPO-A3"/>
    <s v="GR de Enfermería médico-quirúrgica II"/>
    <s v="2S"/>
    <n v="52410292"/>
    <s v="JUÁREZ"/>
    <s v="VELA"/>
    <s v="RAÚL"/>
    <s v="rajuarez"/>
    <s v="raul.juarez@unirioja.es"/>
    <n v="0.4"/>
    <n v="0.4"/>
    <x v="1"/>
    <n v="504"/>
    <s v="PROFESOR TITULAR UNIVERSIDAD"/>
    <s v="C01"/>
    <s v="TIEMPO COMPLETO"/>
    <s v="2018-09-17 00:00:00.0"/>
    <s v="null"/>
    <s v="DF100356"/>
    <s v="PROFESOR TITULAR DE UNIVERSIDAD"/>
    <s v="R101"/>
    <x v="4"/>
    <n v="255"/>
    <s v="ENFERMERÍA"/>
  </r>
  <r>
    <x v="7"/>
    <n v="52410292"/>
    <s v="EUE"/>
    <n v="337"/>
    <s v="337T"/>
    <s v="GRUPO-A"/>
    <s v="Prácticas clínicas I"/>
    <s v="GG"/>
    <s v="GRUPO GRANDE"/>
    <s v="337T"/>
    <s v="PRÁCTICAS EXTERNAS"/>
    <s v="GRUPO-A"/>
    <s v="GG de Prácticas clínicas I"/>
    <s v="2S"/>
    <n v="52410292"/>
    <s v="JUÁREZ"/>
    <s v="VELA"/>
    <s v="RAÚL"/>
    <s v="rajuarez"/>
    <s v="raul.juarez@unirioja.es"/>
    <n v="2"/>
    <n v="2"/>
    <x v="1"/>
    <n v="504"/>
    <s v="PROFESOR TITULAR UNIVERSIDAD"/>
    <s v="C01"/>
    <s v="TIEMPO COMPLETO"/>
    <s v="2018-09-17 00:00:00.0"/>
    <s v="null"/>
    <s v="DF100356"/>
    <s v="PROFESOR TITULAR DE UNIVERSIDAD"/>
    <s v="R101"/>
    <x v="4"/>
    <n v="255"/>
    <s v="ENFERMERÍA"/>
  </r>
  <r>
    <x v="7"/>
    <n v="16583134"/>
    <s v="EUE"/>
    <n v="338"/>
    <s v="338G"/>
    <s v="GRUPO-A"/>
    <s v="Trabajo fin de grado en Enfermería"/>
    <s v="GG"/>
    <s v="GRUPO GRANDE"/>
    <s v="338G"/>
    <s v="TRABAJO FIN DE GRADO"/>
    <s v="GRUPO-A"/>
    <s v="TRABAJO FIN DE GRADO"/>
    <s v="I"/>
    <n v="16583134"/>
    <s v="SANTOLALLA"/>
    <s v="ARNEDO"/>
    <s v="IVAN"/>
    <s v="ivsantol"/>
    <s v="ivan.santolalla@unirioja.es"/>
    <n v="1.2"/>
    <n v="1.2"/>
    <x v="1"/>
    <n v="532"/>
    <s v="LABORAL DOCENTE-ASOCIADO"/>
    <s v="P03"/>
    <s v="TIEMPO PARCIAL (3+3 HORAS)"/>
    <s v="2018-09-17 00:00:00.0"/>
    <s v="2019-09-14 00:00:00.0"/>
    <s v="PI101352"/>
    <s v="PROFESOR ASOCIADO"/>
    <s v="R103"/>
    <x v="1"/>
    <n v="381"/>
    <s v="FILOSOFÍA DEL DERECHO"/>
  </r>
  <r>
    <x v="7"/>
    <n v="16591524"/>
    <s v="EUE"/>
    <n v="338"/>
    <s v="338G"/>
    <s v="GRUPO-A"/>
    <s v="Trabajo fin de grado en Enfermería"/>
    <s v="GG"/>
    <s v="GRUPO GRANDE"/>
    <s v="338G"/>
    <s v="TRABAJO FIN DE GRADO"/>
    <s v="GRUPO-A"/>
    <s v="TRABAJO FIN DE GRADO"/>
    <s v="I"/>
    <n v="16591524"/>
    <s v="IBAÑEZ"/>
    <s v="GOMEZ"/>
    <s v="DIANA"/>
    <s v="diibanez"/>
    <s v="diana.ibanez@unirioja.es"/>
    <n v="1.8"/>
    <n v="1.8"/>
    <x v="1"/>
    <n v="532"/>
    <s v="LABORAL DOCENTE-ASOCIADO"/>
    <s v="P06"/>
    <s v="TIEMPO PARCIAL (6+6 HORAS)"/>
    <s v="2018-09-17 00:00:00.0"/>
    <s v="2019-09-14 00:00:00.0"/>
    <s v="PI101401"/>
    <s v="PROFESOR ASOCIADO"/>
    <s v="R115"/>
    <x v="2"/>
    <n v="735"/>
    <s v="PSICOLOGÍA EVOLUTIVA Y DE LA EDUCACIÓN"/>
  </r>
  <r>
    <x v="7"/>
    <n v="16611379"/>
    <s v="EUE"/>
    <n v="338"/>
    <s v="338G"/>
    <s v="GRUPO-A"/>
    <s v="Trabajo fin de grado en Enfermería"/>
    <s v="GG"/>
    <s v="GRUPO GRANDE"/>
    <s v="338G"/>
    <s v="TRABAJO FIN DE GRADO"/>
    <s v="GRUPO-A"/>
    <s v="TRABAJO FIN DE GRADO"/>
    <s v="I"/>
    <n v="16611379"/>
    <s v="LOZANO"/>
    <s v="FERNÁNDEZ"/>
    <s v="CARMEN"/>
    <s v="calozaf"/>
    <s v="carmen.lozano@unirioja.es"/>
    <n v="1.8"/>
    <n v="1.8"/>
    <x v="1"/>
    <n v="504"/>
    <s v="PROFESOR TITULAR UNIVERSIDAD"/>
    <s v="C01"/>
    <s v="TIEMPO COMPLETO"/>
    <s v="2018-09-17 00:00:00.0"/>
    <s v="null"/>
    <s v="DF100355"/>
    <s v="PROFESOR TITULAR DE UNIVERSIDAD"/>
    <s v="R101"/>
    <x v="4"/>
    <n v="60"/>
    <s v="BIOQUÍMICA Y BIOLOGÍA MOLECULAR"/>
  </r>
  <r>
    <x v="7"/>
    <n v="52410292"/>
    <s v="EUE"/>
    <n v="338"/>
    <s v="338G"/>
    <s v="GRUPO-A"/>
    <s v="Trabajo fin de grado en Enfermería"/>
    <s v="GG"/>
    <s v="GRUPO GRANDE"/>
    <s v="338G"/>
    <s v="TRABAJO FIN DE GRADO"/>
    <s v="GRUPO-A"/>
    <s v="TRABAJO FIN DE GRADO"/>
    <s v="I"/>
    <n v="52410292"/>
    <s v="JUÁREZ"/>
    <s v="VELA"/>
    <s v="RAÚL"/>
    <s v="rajuarez"/>
    <s v="raul.juarez@unirioja.es"/>
    <n v="1.8"/>
    <n v="1.8"/>
    <x v="1"/>
    <n v="504"/>
    <s v="PROFESOR TITULAR UNIVERSIDAD"/>
    <s v="C01"/>
    <s v="TIEMPO COMPLETO"/>
    <s v="2018-09-17 00:00:00.0"/>
    <s v="null"/>
    <s v="DF100356"/>
    <s v="PROFESOR TITULAR DE UNIVERSIDAD"/>
    <s v="R101"/>
    <x v="4"/>
    <n v="255"/>
    <s v="ENFERMERÍA"/>
  </r>
  <r>
    <x v="8"/>
    <n v="16568247"/>
    <s v="FLE"/>
    <n v="339"/>
    <s v="339G"/>
    <s v="GRUPO-A"/>
    <s v="Semántica de la lengua inglesa"/>
    <s v="GG"/>
    <s v="GRUPO GRANDE"/>
    <s v="339G"/>
    <s v="GRUPO GRANDE DE Semántica de la lengua inglesa"/>
    <s v="GRUPO-A"/>
    <s v="Grupo Grande de Semántica de la lengua inglesa"/>
    <s v="1S"/>
    <n v="16568247"/>
    <s v="PÉREZ"/>
    <s v="HERNÁNDEZ"/>
    <s v="MARÍA LORENA"/>
    <s v="loperez"/>
    <s v="lorena.perez@unirioja.es"/>
    <n v="4.5"/>
    <n v="4.5"/>
    <x v="0"/>
    <n v="504"/>
    <s v="PROFESOR TITULAR UNIVERSIDAD"/>
    <s v="01R"/>
    <s v="TIEMPO COMPLETO REDUCIDO"/>
    <s v="2016-09-15 00:00:00.0"/>
    <s v="null"/>
    <s v="DF100072"/>
    <s v="PROFESOR TITULAR DE UNIVERSIDAD"/>
    <s v="R107"/>
    <x v="6"/>
    <n v="345"/>
    <s v="FILOLOGÍA INGLESA"/>
  </r>
  <r>
    <x v="8"/>
    <n v="16568247"/>
    <s v="FLE"/>
    <n v="339"/>
    <s v="339R"/>
    <s v="GRUPO-A1"/>
    <s v="Semántica de la lengua inglesa"/>
    <s v="GR"/>
    <s v="GRUPO REDUCIDO"/>
    <s v="339R"/>
    <s v="GRUPO REDUCIDO DE Semántica de la lengua inglesa"/>
    <s v="GRUPO-A1"/>
    <s v="Grupo Reducido de Semántica de la lengua inglesa"/>
    <s v="1S"/>
    <n v="16568247"/>
    <s v="PÉREZ"/>
    <s v="HERNÁNDEZ"/>
    <s v="MARÍA LORENA"/>
    <s v="loperez"/>
    <s v="lorena.perez@unirioja.es"/>
    <n v="1.5"/>
    <n v="1.5"/>
    <x v="0"/>
    <n v="504"/>
    <s v="PROFESOR TITULAR UNIVERSIDAD"/>
    <s v="01R"/>
    <s v="TIEMPO COMPLETO REDUCIDO"/>
    <s v="2016-09-15 00:00:00.0"/>
    <s v="null"/>
    <s v="DF100072"/>
    <s v="PROFESOR TITULAR DE UNIVERSIDAD"/>
    <s v="R107"/>
    <x v="6"/>
    <n v="345"/>
    <s v="FILOLOGÍA INGLESA"/>
  </r>
  <r>
    <x v="8"/>
    <n v="13748929"/>
    <s v="FLE"/>
    <n v="340"/>
    <s v="340G"/>
    <s v="GRUPO-A"/>
    <s v="Literatura inglesa II"/>
    <s v="GG"/>
    <s v="GRUPO GRANDE"/>
    <s v="340G"/>
    <s v="GRUPO GRANDE DE Literatura inglesa II"/>
    <s v="GRUPO-A"/>
    <s v="Grupo Grande de Literatura inglesa II"/>
    <s v="1S"/>
    <n v="13748929"/>
    <s v="VILLAR"/>
    <s v="FLOR"/>
    <s v="CARLOS JOSÉ"/>
    <s v="cavillar"/>
    <s v="carlos.villar@unirioja.es"/>
    <n v="2.25"/>
    <n v="2.25"/>
    <x v="1"/>
    <n v="504"/>
    <s v="PROFESOR TITULAR UNIVERSIDAD"/>
    <s v="C01"/>
    <s v="TIEMPO COMPLETO"/>
    <s v="2014-09-15 00:00:00.0"/>
    <s v="null"/>
    <s v="DF31687"/>
    <s v="TITULAR DE UNIVERSIDAD"/>
    <s v="R107"/>
    <x v="6"/>
    <n v="345"/>
    <s v="FILOLOGÍA INGLESA"/>
  </r>
  <r>
    <x v="8"/>
    <n v="16570999"/>
    <s v="FLE"/>
    <n v="340"/>
    <s v="340G"/>
    <s v="GRUPO-A"/>
    <s v="Literatura inglesa II"/>
    <s v="GG"/>
    <s v="GRUPO GRANDE"/>
    <s v="340G"/>
    <s v="GRUPO GRANDE DE Literatura inglesa II"/>
    <s v="GRUPO-A"/>
    <s v="Grupo Grande de Literatura inglesa II"/>
    <s v="1S"/>
    <n v="16570999"/>
    <s v="TERRAZAS"/>
    <s v="GALLEGO"/>
    <s v="MELANIA"/>
    <s v="mterraza"/>
    <s v="melania.terrazas@unirioja.es"/>
    <n v="2.25"/>
    <n v="2.25"/>
    <x v="0"/>
    <n v="504"/>
    <s v="PROFESOR TITULAR UNIVERSIDAD"/>
    <s v="C01"/>
    <s v="TIEMPO COMPLETO"/>
    <s v="2016-11-26 00:00:00.0"/>
    <s v="null"/>
    <s v="DF100334"/>
    <s v="PROFESOR TITULAR DE UNIVERSIDAD"/>
    <s v="R107"/>
    <x v="6"/>
    <n v="345"/>
    <s v="FILOLOGÍA INGLESA"/>
  </r>
  <r>
    <x v="8"/>
    <n v="13748929"/>
    <s v="FLE"/>
    <n v="340"/>
    <s v="340R"/>
    <s v="GRUPO-A1"/>
    <s v="Literatura inglesa II"/>
    <s v="GR"/>
    <s v="GRUPO REDUCIDO"/>
    <s v="340R"/>
    <s v="GRUPO REDUCIDO DE Literatura inglesa II"/>
    <s v="GRUPO-A1"/>
    <s v="Grupo Reducido de Literatura inglesa II"/>
    <s v="1S"/>
    <n v="13748929"/>
    <s v="VILLAR"/>
    <s v="FLOR"/>
    <s v="CARLOS JOSÉ"/>
    <s v="cavillar"/>
    <s v="carlos.villar@unirioja.es"/>
    <n v="0.75"/>
    <n v="0.75"/>
    <x v="1"/>
    <n v="504"/>
    <s v="PROFESOR TITULAR UNIVERSIDAD"/>
    <s v="C01"/>
    <s v="TIEMPO COMPLETO"/>
    <s v="2014-09-15 00:00:00.0"/>
    <s v="null"/>
    <s v="DF31687"/>
    <s v="TITULAR DE UNIVERSIDAD"/>
    <s v="R107"/>
    <x v="6"/>
    <n v="345"/>
    <s v="FILOLOGÍA INGLESA"/>
  </r>
  <r>
    <x v="8"/>
    <n v="16570999"/>
    <s v="FLE"/>
    <n v="340"/>
    <s v="340R"/>
    <s v="GRUPO-A1"/>
    <s v="Literatura inglesa II"/>
    <s v="GR"/>
    <s v="GRUPO REDUCIDO"/>
    <s v="340R"/>
    <s v="GRUPO REDUCIDO DE Literatura inglesa II"/>
    <s v="GRUPO-A1"/>
    <s v="Grupo Reducido de Literatura inglesa II"/>
    <s v="1S"/>
    <n v="16570999"/>
    <s v="TERRAZAS"/>
    <s v="GALLEGO"/>
    <s v="MELANIA"/>
    <s v="mterraza"/>
    <s v="melania.terrazas@unirioja.es"/>
    <n v="0.75"/>
    <n v="0.75"/>
    <x v="0"/>
    <n v="504"/>
    <s v="PROFESOR TITULAR UNIVERSIDAD"/>
    <s v="C01"/>
    <s v="TIEMPO COMPLETO"/>
    <s v="2016-11-26 00:00:00.0"/>
    <s v="null"/>
    <s v="DF100334"/>
    <s v="PROFESOR TITULAR DE UNIVERSIDAD"/>
    <s v="R107"/>
    <x v="6"/>
    <n v="345"/>
    <s v="FILOLOGÍA INGLESA"/>
  </r>
  <r>
    <x v="8"/>
    <n v="16535060"/>
    <s v="FLE"/>
    <n v="341"/>
    <s v="341G"/>
    <s v="GRUPO-A"/>
    <s v="Pragmática de la lengua inglesa"/>
    <s v="GG"/>
    <s v="GRUPO GRANDE"/>
    <s v="341G"/>
    <s v="GRUPO GRANDE DE Pragmática de la lengua inglesa"/>
    <s v="GRUPO-A"/>
    <s v="Grupo Grande de Pragmática de la lengua inglesa"/>
    <s v="2S"/>
    <n v="16535060"/>
    <s v="RUIZ DE MENDOZA"/>
    <s v="IBÁÑEZ"/>
    <s v="FRANCISCO JOSÉ"/>
    <s v="franruiz"/>
    <s v="francisco.ruizdemendoza@unirioja.es"/>
    <n v="4.5"/>
    <n v="4.5"/>
    <x v="0"/>
    <n v="500"/>
    <s v="CATEDRATICO DE UNIVERSIDAD"/>
    <s v="01R"/>
    <s v="TIEMPO COMPLETO REDUCIDO"/>
    <s v="2016-09-15 00:00:00.0"/>
    <s v="null"/>
    <s v="DF31674"/>
    <s v="CATEDRÁTICO DE UNIVERSIDAD"/>
    <s v="R107"/>
    <x v="6"/>
    <n v="345"/>
    <s v="FILOLOGÍA INGLESA"/>
  </r>
  <r>
    <x v="8"/>
    <n v="16578573"/>
    <s v="FLE"/>
    <n v="341"/>
    <s v="341R"/>
    <s v="GRUPO-A1"/>
    <s v="Pragmática de la lengua inglesa"/>
    <s v="GR"/>
    <s v="GRUPO REDUCIDO"/>
    <s v="341R"/>
    <s v="GRUPO REDUCIDO DE Pragmática de la lengua inglesa"/>
    <s v="GRUPO-A1"/>
    <s v="Grupo Reducido de Pragmática de la lengua inglesa"/>
    <s v="2S"/>
    <n v="16578573"/>
    <s v="PEÑA"/>
    <s v="CERVEL"/>
    <s v="MARÍA SANDRA"/>
    <s v="mapenac"/>
    <s v="sandra.pena@unirioja.es"/>
    <n v="1.5"/>
    <n v="1.5"/>
    <x v="0"/>
    <n v="504"/>
    <s v="PROFESOR TITULAR UNIVERSIDAD"/>
    <s v="01R"/>
    <s v="TIEMPO COMPLETO REDUCIDO"/>
    <s v="2017-09-15 00:00:00.0"/>
    <s v="null"/>
    <s v="DF31712"/>
    <s v="PROFESOR TITULAR DE UNIVERSIDAD"/>
    <s v="R107"/>
    <x v="6"/>
    <n v="345"/>
    <s v="FILOLOGÍA INGLESA"/>
  </r>
  <r>
    <x v="8"/>
    <n v="17718016"/>
    <s v="FLE"/>
    <n v="342"/>
    <s v="342G"/>
    <s v="GRUPO-A"/>
    <s v="Idioma moderno VII: Inglés"/>
    <s v="GG"/>
    <s v="GRUPO GRANDE"/>
    <s v="342G"/>
    <s v="GG de Idioma moderno VII: inglés"/>
    <s v="GRUPO-A"/>
    <s v="GG de Idioma moderno VII: inglés"/>
    <s v="1S"/>
    <n v="17718016"/>
    <s v="MARTÍN"/>
    <s v="ARISTA"/>
    <s v="FRANCISCO J."/>
    <s v="jamartin"/>
    <s v="javier.martin@unirioja.es"/>
    <n v="3"/>
    <n v="3"/>
    <x v="1"/>
    <n v="500"/>
    <s v="CATEDRATICO DE UNIVERSIDAD"/>
    <s v="01R"/>
    <s v="TIEMPO COMPLETO REDUCIDO"/>
    <s v="2018-09-17 00:00:00.0"/>
    <s v="null"/>
    <s v="DF100327"/>
    <s v="CATEDRÁTICO DE UNIVERSIDAD"/>
    <s v="R107"/>
    <x v="6"/>
    <n v="345"/>
    <s v="FILOLOGÍA INGLESA"/>
  </r>
  <r>
    <x v="8"/>
    <n v="17718016"/>
    <s v="FLE"/>
    <n v="342"/>
    <s v="342LI"/>
    <s v="GRUPO-A1"/>
    <s v="Idioma moderno VII: Inglés"/>
    <s v="GLI"/>
    <s v="GRUPO DE LABORATORIO DE IDIOMAS"/>
    <s v="342LI"/>
    <s v="GLI de Idioma moderno VII: inglés"/>
    <s v="GRUPO-A1"/>
    <s v="GLI de Idioma moderno VII: inglés"/>
    <s v="1S"/>
    <n v="17718016"/>
    <s v="MARTÍN"/>
    <s v="ARISTA"/>
    <s v="FRANCISCO J."/>
    <s v="jamartin"/>
    <s v="javier.martin@unirioja.es"/>
    <n v="1.5"/>
    <n v="1.5"/>
    <x v="1"/>
    <n v="500"/>
    <s v="CATEDRATICO DE UNIVERSIDAD"/>
    <s v="01R"/>
    <s v="TIEMPO COMPLETO REDUCIDO"/>
    <s v="2018-09-17 00:00:00.0"/>
    <s v="null"/>
    <s v="DF100327"/>
    <s v="CATEDRÁTICO DE UNIVERSIDAD"/>
    <s v="R107"/>
    <x v="6"/>
    <n v="345"/>
    <s v="FILOLOGÍA INGLESA"/>
  </r>
  <r>
    <x v="8"/>
    <n v="16539110"/>
    <s v="FLE"/>
    <n v="342"/>
    <s v="342R"/>
    <s v="GRUPO-A1"/>
    <s v="Idioma moderno VII: Inglés"/>
    <s v="GR"/>
    <s v="GRUPO REDUCIDO"/>
    <s v="342R"/>
    <s v="GR de Idioma moderno VII: inglés"/>
    <s v="GRUPO-A1"/>
    <s v="GR de Idioma moderno VII: inglés"/>
    <s v="1S"/>
    <n v="16539110"/>
    <s v="HERNÁEZ"/>
    <s v="LERENA"/>
    <s v="MARÍA JESÚS"/>
    <s v="mjhernae"/>
    <s v="mariaj.hernaez@unirioja.es"/>
    <n v="1.5"/>
    <n v="1.5"/>
    <x v="0"/>
    <n v="504"/>
    <s v="PROFESOR TITULAR UNIVERSIDAD"/>
    <s v="01R"/>
    <s v="TIEMPO COMPLETO REDUCIDO"/>
    <s v="2017-09-15 00:00:00.0"/>
    <s v="null"/>
    <s v="DF31691"/>
    <s v="TITULAR DE UNIVERSIDAD"/>
    <s v="R107"/>
    <x v="6"/>
    <n v="345"/>
    <s v="FILOLOGÍA INGLESA"/>
  </r>
  <r>
    <x v="8"/>
    <n v="16570961"/>
    <s v="FLE"/>
    <n v="343"/>
    <s v="343G"/>
    <s v="GRUPO-A"/>
    <s v="Literatura europea"/>
    <s v="GG"/>
    <s v="GRUPO GRANDE"/>
    <s v="343G"/>
    <s v="GG de Literatura europea"/>
    <s v="GRUPO-A"/>
    <s v="GG de Literatura europea"/>
    <s v="1S"/>
    <n v="16570961"/>
    <s v="CABELLO"/>
    <s v="ANDRÉS"/>
    <s v="NURIA"/>
    <s v="nucabea"/>
    <s v="nuria.cabelloa@unirioja.es"/>
    <n v="4.5"/>
    <n v="4.5"/>
    <x v="0"/>
    <n v="536"/>
    <s v="PROFESOR INTERINO"/>
    <s v="C01"/>
    <s v="TIEMPO COMPLETO"/>
    <s v="2015-09-15 00:00:00.0"/>
    <s v="null"/>
    <s v="PI101032"/>
    <s v="PROFESOR CONTRATADO INTERINO"/>
    <s v="R107"/>
    <x v="6"/>
    <n v="335"/>
    <s v="FILOLOGÍA FRANCESA"/>
  </r>
  <r>
    <x v="8"/>
    <n v="16570961"/>
    <s v="FLE"/>
    <n v="343"/>
    <s v="343R"/>
    <s v="GRUPO-A1"/>
    <s v="Literatura europea"/>
    <s v="GR"/>
    <s v="GRUPO REDUCIDO"/>
    <s v="343R"/>
    <s v="GR de Literatura europea"/>
    <s v="GRUPO-A1"/>
    <s v="GR de Literatura europea"/>
    <s v="1S"/>
    <n v="16570961"/>
    <s v="CABELLO"/>
    <s v="ANDRÉS"/>
    <s v="NURIA"/>
    <s v="nucabea"/>
    <s v="nuria.cabelloa@unirioja.es"/>
    <n v="1.5"/>
    <n v="1.5"/>
    <x v="0"/>
    <n v="536"/>
    <s v="PROFESOR INTERINO"/>
    <s v="C01"/>
    <s v="TIEMPO COMPLETO"/>
    <s v="2015-09-15 00:00:00.0"/>
    <s v="null"/>
    <s v="PI101032"/>
    <s v="PROFESOR CONTRATADO INTERINO"/>
    <s v="R107"/>
    <x v="6"/>
    <n v="335"/>
    <s v="FILOLOGÍA FRANCESA"/>
  </r>
  <r>
    <x v="8"/>
    <n v="72132561"/>
    <s v="FLE"/>
    <n v="344"/>
    <s v="344G"/>
    <s v="GRUPO-A"/>
    <s v="Diacronía y tipología de la lengua inglesa"/>
    <s v="GG"/>
    <s v="GRUPO GRANDE"/>
    <s v="344G"/>
    <s v="GG de Diacronía y tipología de la lengua inglesa"/>
    <s v="GRUPO-A"/>
    <s v="GG de Diacronía y tipología de la lengua inglesa"/>
    <s v="1S"/>
    <n v="72132561"/>
    <s v="TORRE"/>
    <s v="ALONSO"/>
    <s v="ROBERTO"/>
    <s v="rotorre"/>
    <s v="roberto.torre@unirioja.es"/>
    <n v="4.5"/>
    <n v="4.5"/>
    <x v="0"/>
    <n v="536"/>
    <s v="PROFESOR INTERINO"/>
    <s v="C01"/>
    <s v="TIEMPO COMPLETO"/>
    <s v="2009-10-01 00:00:00.0"/>
    <s v="null"/>
    <s v="PI100719"/>
    <s v="PROFESOR CONTRATADO INTERINO"/>
    <s v="R107"/>
    <x v="6"/>
    <n v="345"/>
    <s v="FILOLOGÍA INGLESA"/>
  </r>
  <r>
    <x v="8"/>
    <n v="17718016"/>
    <s v="FLE"/>
    <n v="344"/>
    <s v="344R"/>
    <s v="GRUPO-A1"/>
    <s v="Diacronía y tipología de la lengua inglesa"/>
    <s v="GR"/>
    <s v="GRUPO REDUCIDO"/>
    <s v="344R"/>
    <s v="GR de Diacronía y tipología de la lengua inglesa"/>
    <s v="GRUPO-A1"/>
    <s v="GR de Diacronía y tipología de la lengua inglesa"/>
    <s v="1S"/>
    <n v="17718016"/>
    <s v="MARTÍN"/>
    <s v="ARISTA"/>
    <s v="FRANCISCO J."/>
    <s v="jamartin"/>
    <s v="javier.martin@unirioja.es"/>
    <n v="1.5"/>
    <n v="1.5"/>
    <x v="1"/>
    <n v="500"/>
    <s v="CATEDRATICO DE UNIVERSIDAD"/>
    <s v="01R"/>
    <s v="TIEMPO COMPLETO REDUCIDO"/>
    <s v="2018-09-17 00:00:00.0"/>
    <s v="null"/>
    <s v="DF100327"/>
    <s v="CATEDRÁTICO DE UNIVERSIDAD"/>
    <s v="R107"/>
    <x v="6"/>
    <n v="345"/>
    <s v="FILOLOGÍA INGLESA"/>
  </r>
  <r>
    <x v="8"/>
    <n v="16539110"/>
    <s v="FLE"/>
    <n v="345"/>
    <s v="345G"/>
    <s v="GRUPO-A"/>
    <s v="Literatura norteamericana"/>
    <s v="GG"/>
    <s v="GRUPO GRANDE"/>
    <s v="345G"/>
    <s v="GG de Literatura norteamericana"/>
    <s v="GRUPO-A"/>
    <s v="GG de Literatura norteamericana"/>
    <s v="1S"/>
    <n v="16539110"/>
    <s v="HERNÁEZ"/>
    <s v="LERENA"/>
    <s v="MARÍA JESÚS"/>
    <s v="mjhernae"/>
    <s v="mariaj.hernaez@unirioja.es"/>
    <n v="4.5"/>
    <n v="4.5"/>
    <x v="0"/>
    <n v="504"/>
    <s v="PROFESOR TITULAR UNIVERSIDAD"/>
    <s v="01R"/>
    <s v="TIEMPO COMPLETO REDUCIDO"/>
    <s v="2017-09-15 00:00:00.0"/>
    <s v="null"/>
    <s v="DF31691"/>
    <s v="TITULAR DE UNIVERSIDAD"/>
    <s v="R107"/>
    <x v="6"/>
    <n v="345"/>
    <s v="FILOLOGÍA INGLESA"/>
  </r>
  <r>
    <x v="8"/>
    <n v="16539110"/>
    <s v="FLE"/>
    <n v="345"/>
    <s v="345R"/>
    <s v="GRUPO-A1"/>
    <s v="Literatura norteamericana"/>
    <s v="GR"/>
    <s v="GRUPO REDUCIDO"/>
    <s v="345R"/>
    <s v="GR de Literatura norteamericana"/>
    <s v="GRUPO-A1"/>
    <s v="GR de Literatura norteamericana"/>
    <s v="1S"/>
    <n v="16539110"/>
    <s v="HERNÁEZ"/>
    <s v="LERENA"/>
    <s v="MARÍA JESÚS"/>
    <s v="mjhernae"/>
    <s v="mariaj.hernaez@unirioja.es"/>
    <n v="1.5"/>
    <n v="1.5"/>
    <x v="0"/>
    <n v="504"/>
    <s v="PROFESOR TITULAR UNIVERSIDAD"/>
    <s v="01R"/>
    <s v="TIEMPO COMPLETO REDUCIDO"/>
    <s v="2017-09-15 00:00:00.0"/>
    <s v="null"/>
    <s v="DF31691"/>
    <s v="TITULAR DE UNIVERSIDAD"/>
    <s v="R107"/>
    <x v="6"/>
    <n v="345"/>
    <s v="FILOLOGÍA INGLESA"/>
  </r>
  <r>
    <x v="8"/>
    <n v="16570999"/>
    <s v="FLE"/>
    <n v="346"/>
    <s v="346G"/>
    <s v="GRUPO-A"/>
    <s v="Idioma moderno VIII: Inglés"/>
    <s v="GG"/>
    <s v="GRUPO GRANDE"/>
    <s v="346G"/>
    <s v="GG de Idioma moderno VIII: inglés"/>
    <s v="GRUPO-A"/>
    <s v="GG de Idioma moderno VIII: inglés"/>
    <s v="2S"/>
    <n v="16570999"/>
    <s v="TERRAZAS"/>
    <s v="GALLEGO"/>
    <s v="MELANIA"/>
    <s v="mterraza"/>
    <s v="melania.terrazas@unirioja.es"/>
    <n v="3"/>
    <n v="3"/>
    <x v="0"/>
    <n v="504"/>
    <s v="PROFESOR TITULAR UNIVERSIDAD"/>
    <s v="C01"/>
    <s v="TIEMPO COMPLETO"/>
    <s v="2016-11-26 00:00:00.0"/>
    <s v="null"/>
    <s v="DF100334"/>
    <s v="PROFESOR TITULAR DE UNIVERSIDAD"/>
    <s v="R107"/>
    <x v="6"/>
    <n v="345"/>
    <s v="FILOLOGÍA INGLESA"/>
  </r>
  <r>
    <x v="8"/>
    <n v="16627564"/>
    <s v="FLE"/>
    <n v="346"/>
    <s v="346LI"/>
    <s v="GRUPO-A1"/>
    <s v="Idioma moderno VIII: Inglés"/>
    <s v="GLI"/>
    <s v="GRUPO DE LABORATORIO DE IDIOMAS"/>
    <s v="346LI"/>
    <s v="GLI de Idioma moderno VIII: inglés"/>
    <s v="GRUPO-A1"/>
    <s v="GLI de Idioma moderno VIII: inglés"/>
    <s v="2S"/>
    <n v="16627564"/>
    <s v="CIFONE"/>
    <s v="PONTE"/>
    <s v="MARÍA DANIELA"/>
    <s v="mdcifone"/>
    <s v="m-daniela.cifone@unirioja.es"/>
    <n v="1.5"/>
    <n v="1.5"/>
    <x v="1"/>
    <n v="532"/>
    <s v="LABORAL DOCENTE-ASOCIADO"/>
    <s v="P05"/>
    <s v="TIEMPO PARCIAL (5+5 HORAS)"/>
    <s v="2018-09-17 00:00:00.0"/>
    <s v="2019-09-14 00:00:00.0"/>
    <s v="PI101371"/>
    <s v="PROFESOR ASOCIADO"/>
    <s v="R107"/>
    <x v="6"/>
    <n v="345"/>
    <s v="FILOLOGÍA INGLESA"/>
  </r>
  <r>
    <x v="8"/>
    <n v="16627564"/>
    <s v="FLE"/>
    <n v="346"/>
    <s v="346R"/>
    <s v="GRUPO-A1"/>
    <s v="Idioma moderno VIII: Inglés"/>
    <s v="GR"/>
    <s v="GRUPO REDUCIDO"/>
    <s v="346R"/>
    <s v="GR de Idioma moderno VIII: inglés"/>
    <s v="GRUPO-A1"/>
    <s v="GR de Idioma moderno VIII: inglés"/>
    <s v="2S"/>
    <n v="16627564"/>
    <s v="CIFONE"/>
    <s v="PONTE"/>
    <s v="MARÍA DANIELA"/>
    <s v="mdcifone"/>
    <s v="m-daniela.cifone@unirioja.es"/>
    <n v="1.5"/>
    <n v="1.5"/>
    <x v="1"/>
    <n v="532"/>
    <s v="LABORAL DOCENTE-ASOCIADO"/>
    <s v="P05"/>
    <s v="TIEMPO PARCIAL (5+5 HORAS)"/>
    <s v="2018-09-17 00:00:00.0"/>
    <s v="2019-09-14 00:00:00.0"/>
    <s v="PI101371"/>
    <s v="PROFESOR ASOCIADO"/>
    <s v="R107"/>
    <x v="6"/>
    <n v="345"/>
    <s v="FILOLOGÍA INGLESA"/>
  </r>
  <r>
    <x v="8"/>
    <n v="9414088"/>
    <s v="FLE"/>
    <n v="347"/>
    <s v="347G"/>
    <s v="GRUPO-A"/>
    <s v="Otras literaturas en lengua inglesa"/>
    <s v="GG"/>
    <s v="GRUPO GRANDE"/>
    <s v="347G"/>
    <s v="GG de Otras literaturas en lengua inglesa"/>
    <s v="GRUPO-A"/>
    <s v="GG de Otras literaturas en lengua inglesa"/>
    <s v="2S"/>
    <n v="9414088"/>
    <s v="TABOADA"/>
    <s v="FERRERO"/>
    <s v="CAROLINA"/>
    <s v="cataboad"/>
    <s v="carolina.taboada@unirioja.es"/>
    <n v="4.5"/>
    <n v="4.5"/>
    <x v="0"/>
    <n v="504"/>
    <s v="PROFESOR TITULAR UNIVERSIDAD"/>
    <s v="C01"/>
    <s v="TIEMPO COMPLETO"/>
    <s v="2008-09-30 00:00:00.0"/>
    <s v="null"/>
    <s v="DF100228"/>
    <s v="PROFESOR TITULAR DE UNIVERSIDAD INTERINO"/>
    <s v="R107"/>
    <x v="6"/>
    <n v="345"/>
    <s v="FILOLOGÍA INGLESA"/>
  </r>
  <r>
    <x v="8"/>
    <n v="16539110"/>
    <s v="FLE"/>
    <n v="347"/>
    <s v="347G"/>
    <s v="GRUPO-A"/>
    <s v="Otras literaturas en lengua inglesa"/>
    <s v="GG"/>
    <s v="GRUPO GRANDE"/>
    <s v="347G"/>
    <s v="GG de Otras literaturas en lengua inglesa"/>
    <s v="GRUPO-A"/>
    <s v="GG de Otras literaturas en lengua inglesa"/>
    <s v="2S"/>
    <n v="16539110"/>
    <s v="HERNÁEZ"/>
    <s v="LERENA"/>
    <s v="MARÍA JESÚS"/>
    <s v="mjhernae"/>
    <s v="mariaj.hernaez@unirioja.es"/>
    <n v="0"/>
    <n v="0"/>
    <x v="0"/>
    <n v="504"/>
    <s v="PROFESOR TITULAR UNIVERSIDAD"/>
    <s v="01R"/>
    <s v="TIEMPO COMPLETO REDUCIDO"/>
    <s v="2017-09-15 00:00:00.0"/>
    <s v="null"/>
    <s v="DF31691"/>
    <s v="TITULAR DE UNIVERSIDAD"/>
    <s v="R107"/>
    <x v="6"/>
    <n v="345"/>
    <s v="FILOLOGÍA INGLESA"/>
  </r>
  <r>
    <x v="8"/>
    <n v="9414088"/>
    <s v="FLE"/>
    <n v="347"/>
    <s v="347R"/>
    <s v="GRUPO-A1"/>
    <s v="Otras literaturas en lengua inglesa"/>
    <s v="GR"/>
    <s v="GRUPO REDUCIDO"/>
    <s v="347R"/>
    <s v="GR de Otras literaturas en lengua inglesa"/>
    <s v="GRUPO-A1"/>
    <s v="GR de Otras literaturas en lengua inglesa"/>
    <s v="2S"/>
    <n v="9414088"/>
    <s v="TABOADA"/>
    <s v="FERRERO"/>
    <s v="CAROLINA"/>
    <s v="cataboad"/>
    <s v="carolina.taboada@unirioja.es"/>
    <n v="1.5"/>
    <n v="1.5"/>
    <x v="0"/>
    <n v="504"/>
    <s v="PROFESOR TITULAR UNIVERSIDAD"/>
    <s v="C01"/>
    <s v="TIEMPO COMPLETO"/>
    <s v="2008-09-30 00:00:00.0"/>
    <s v="null"/>
    <s v="DF100228"/>
    <s v="PROFESOR TITULAR DE UNIVERSIDAD INTERINO"/>
    <s v="R107"/>
    <x v="6"/>
    <n v="345"/>
    <s v="FILOLOGÍA INGLESA"/>
  </r>
  <r>
    <x v="8"/>
    <n v="9398535"/>
    <s v="FLE"/>
    <n v="348"/>
    <s v="348G"/>
    <s v="GRUPO-A"/>
    <s v="Comunicación literaria y audiovisual en el ámbito anglosajón"/>
    <s v="GG"/>
    <s v="GRUPO GRANDE"/>
    <s v="348G"/>
    <s v="GG Comunicación literaria y audiovisual en el ámbito anglosajón"/>
    <s v="GRUPO-A"/>
    <s v="GG de Comunicación literaria y audiovisual en el ámbito anglosajón"/>
    <s v="2S"/>
    <n v="9398535"/>
    <s v="DÍAZ"/>
    <s v="CUESTA"/>
    <s v="JOSÉ"/>
    <s v="josediaz"/>
    <s v="jose.diaz-cuesta@unirioja.es"/>
    <n v="3.3"/>
    <n v="3.3"/>
    <x v="1"/>
    <n v="534"/>
    <s v="CONTRATADO DOCTOR -TIPO 1"/>
    <s v="C01"/>
    <s v="TIEMPO COMPLETO"/>
    <s v="2012-02-03 00:00:00.0"/>
    <s v="null"/>
    <s v="DF32499"/>
    <s v="CONTRATADO DOCTOR"/>
    <s v="R107"/>
    <x v="6"/>
    <n v="345"/>
    <s v="FILOLOGÍA INGLESA"/>
  </r>
  <r>
    <x v="8"/>
    <n v="16626817"/>
    <s v="FLE"/>
    <n v="348"/>
    <s v="348G"/>
    <s v="GRUPO-A"/>
    <s v="Comunicación literaria y audiovisual en el ámbito anglosajón"/>
    <s v="GG"/>
    <s v="GRUPO GRANDE"/>
    <s v="348G"/>
    <s v="GG Comunicación literaria y audiovisual en el ámbito anglosajón"/>
    <s v="GRUPO-A"/>
    <s v="GG de Comunicación literaria y audiovisual en el ámbito anglosajón"/>
    <s v="2S"/>
    <n v="16626817"/>
    <s v="GONZÁLEZ"/>
    <s v="GARCÍA"/>
    <s v="JONATAN"/>
    <s v="jogonzg"/>
    <s v="jonatan.gonzalezg@alum.unirioja.es"/>
    <n v="1.2"/>
    <n v="1.2"/>
    <x v="1"/>
    <n v="121"/>
    <s v="PERSONAL INVESTIGADOR EN FORMACIÓN"/>
    <n v="0"/>
    <s v="_"/>
    <s v="2017-05-15 00:00:00.0"/>
    <s v="2019-05-14 00:00:00.0"/>
    <s v="D07BECARIO2"/>
    <s v="PERSONAL INVESTIGADOR PREDOCTORAL EN FORMACIÓN"/>
    <s v="R107"/>
    <x v="6"/>
    <n v="345"/>
    <s v="FILOLOGÍA INGLESA"/>
  </r>
  <r>
    <x v="8"/>
    <n v="9398535"/>
    <s v="FLE"/>
    <n v="348"/>
    <s v="348R"/>
    <s v="GRUPO-A1"/>
    <s v="Comunicación literaria y audiovisual en el ámbito anglosajón"/>
    <s v="GR"/>
    <s v="GRUPO REDUCIDO"/>
    <s v="348R"/>
    <s v="GR Comunicación literaria y audiovisual en el ámbito anglosajón"/>
    <s v="GRUPO-A1"/>
    <s v="GR de Comunicación literaria y audiovisual en el ámbito anglosajón"/>
    <s v="2S"/>
    <n v="9398535"/>
    <s v="DÍAZ"/>
    <s v="CUESTA"/>
    <s v="JOSÉ"/>
    <s v="josediaz"/>
    <s v="jose.diaz-cuesta@unirioja.es"/>
    <n v="1.1000000000000001"/>
    <n v="1.1000000000000001"/>
    <x v="1"/>
    <n v="534"/>
    <s v="CONTRATADO DOCTOR -TIPO 1"/>
    <s v="C01"/>
    <s v="TIEMPO COMPLETO"/>
    <s v="2012-02-03 00:00:00.0"/>
    <s v="null"/>
    <s v="DF32499"/>
    <s v="CONTRATADO DOCTOR"/>
    <s v="R107"/>
    <x v="6"/>
    <n v="345"/>
    <s v="FILOLOGÍA INGLESA"/>
  </r>
  <r>
    <x v="8"/>
    <n v="16626817"/>
    <s v="FLE"/>
    <n v="348"/>
    <s v="348R"/>
    <s v="GRUPO-A1"/>
    <s v="Comunicación literaria y audiovisual en el ámbito anglosajón"/>
    <s v="GR"/>
    <s v="GRUPO REDUCIDO"/>
    <s v="348R"/>
    <s v="GR Comunicación literaria y audiovisual en el ámbito anglosajón"/>
    <s v="GRUPO-A1"/>
    <s v="GR de Comunicación literaria y audiovisual en el ámbito anglosajón"/>
    <s v="2S"/>
    <n v="16626817"/>
    <s v="GONZÁLEZ"/>
    <s v="GARCÍA"/>
    <s v="JONATAN"/>
    <s v="jogonzg"/>
    <s v="jonatan.gonzalezg@alum.unirioja.es"/>
    <n v="0.4"/>
    <n v="0.4"/>
    <x v="1"/>
    <n v="121"/>
    <s v="PERSONAL INVESTIGADOR EN FORMACIÓN"/>
    <n v="0"/>
    <s v="_"/>
    <s v="2017-05-15 00:00:00.0"/>
    <s v="2019-05-14 00:00:00.0"/>
    <s v="D07BECARIO2"/>
    <s v="PERSONAL INVESTIGADOR PREDOCTORAL EN FORMACIÓN"/>
    <s v="R107"/>
    <x v="6"/>
    <n v="345"/>
    <s v="FILOLOGÍA INGLESA"/>
  </r>
  <r>
    <x v="8"/>
    <n v="13748929"/>
    <s v="FLE"/>
    <n v="349"/>
    <s v="349G"/>
    <s v="GRUPO-A"/>
    <s v="Temas centrales de la literatura y del cine en lengua inglesa"/>
    <s v="GG"/>
    <s v="GRUPO GRANDE"/>
    <s v="349G"/>
    <s v="GG Temas centrales de la literatura y del cine en lengua inglesa"/>
    <s v="GRUPO-A"/>
    <s v="GG de Temas centrales de la literatura y del cine en lengua inglesa"/>
    <s v="2S"/>
    <n v="13748929"/>
    <s v="VILLAR"/>
    <s v="FLOR"/>
    <s v="CARLOS JOSÉ"/>
    <s v="cavillar"/>
    <s v="carlos.villar@unirioja.es"/>
    <n v="4.5"/>
    <n v="4.5"/>
    <x v="1"/>
    <n v="504"/>
    <s v="PROFESOR TITULAR UNIVERSIDAD"/>
    <s v="C01"/>
    <s v="TIEMPO COMPLETO"/>
    <s v="2014-09-15 00:00:00.0"/>
    <s v="null"/>
    <s v="DF31687"/>
    <s v="TITULAR DE UNIVERSIDAD"/>
    <s v="R107"/>
    <x v="6"/>
    <n v="345"/>
    <s v="FILOLOGÍA INGLESA"/>
  </r>
  <r>
    <x v="8"/>
    <n v="13748929"/>
    <s v="FLE"/>
    <n v="349"/>
    <s v="349R"/>
    <s v="GRUPO-A1"/>
    <s v="Temas centrales de la literatura y del cine en lengua inglesa"/>
    <s v="GR"/>
    <s v="GRUPO REDUCIDO"/>
    <s v="349R"/>
    <s v="GR Temas centrales de la literatura y del cine en lengua inglesa"/>
    <s v="GRUPO-A1"/>
    <s v="GR de Temas centrales de la literatura y del cine en lengua inglesa"/>
    <s v="2S"/>
    <n v="13748929"/>
    <s v="VILLAR"/>
    <s v="FLOR"/>
    <s v="CARLOS JOSÉ"/>
    <s v="cavillar"/>
    <s v="carlos.villar@unirioja.es"/>
    <n v="1.5"/>
    <n v="1.5"/>
    <x v="1"/>
    <n v="504"/>
    <s v="PROFESOR TITULAR UNIVERSIDAD"/>
    <s v="C01"/>
    <s v="TIEMPO COMPLETO"/>
    <s v="2014-09-15 00:00:00.0"/>
    <s v="null"/>
    <s v="DF31687"/>
    <s v="TITULAR DE UNIVERSIDAD"/>
    <s v="R107"/>
    <x v="6"/>
    <n v="345"/>
    <s v="FILOLOGÍA INGLESA"/>
  </r>
  <r>
    <x v="8"/>
    <n v="13748929"/>
    <s v="FLE"/>
    <n v="350"/>
    <s v="350G"/>
    <s v="GRUPO-A"/>
    <s v="Teatro en lengua inglesa: texto y espectáculo"/>
    <s v="GG"/>
    <s v="GRUPO GRANDE"/>
    <s v="350G"/>
    <s v="GG de Teatro en lengua inglesa: texto y espectáculo"/>
    <s v="GRUPO-A"/>
    <s v="GG de Teatro en lengua inglesa: texto y espectáculo"/>
    <s v="2S"/>
    <n v="13748929"/>
    <s v="VILLAR"/>
    <s v="FLOR"/>
    <s v="CARLOS JOSÉ"/>
    <s v="cavillar"/>
    <s v="carlos.villar@unirioja.es"/>
    <n v="4.5"/>
    <n v="4.5"/>
    <x v="1"/>
    <n v="504"/>
    <s v="PROFESOR TITULAR UNIVERSIDAD"/>
    <s v="C01"/>
    <s v="TIEMPO COMPLETO"/>
    <s v="2014-09-15 00:00:00.0"/>
    <s v="null"/>
    <s v="DF31687"/>
    <s v="TITULAR DE UNIVERSIDAD"/>
    <s v="R107"/>
    <x v="6"/>
    <n v="345"/>
    <s v="FILOLOGÍA INGLESA"/>
  </r>
  <r>
    <x v="8"/>
    <n v="13748929"/>
    <s v="FLE"/>
    <n v="350"/>
    <s v="350R"/>
    <s v="GRUPO-A1"/>
    <s v="Teatro en lengua inglesa: texto y espectáculo"/>
    <s v="GR"/>
    <s v="GRUPO REDUCIDO"/>
    <s v="350R"/>
    <s v="GR de Teatro en lengua inglesa: texto y espectáculo"/>
    <s v="GRUPO-A1"/>
    <s v="GR de Teatro en lengua inglesa: texto y espectáculo"/>
    <s v="2S"/>
    <n v="13748929"/>
    <s v="VILLAR"/>
    <s v="FLOR"/>
    <s v="CARLOS JOSÉ"/>
    <s v="cavillar"/>
    <s v="carlos.villar@unirioja.es"/>
    <n v="1.5"/>
    <n v="1.5"/>
    <x v="1"/>
    <n v="504"/>
    <s v="PROFESOR TITULAR UNIVERSIDAD"/>
    <s v="C01"/>
    <s v="TIEMPO COMPLETO"/>
    <s v="2014-09-15 00:00:00.0"/>
    <s v="null"/>
    <s v="DF31687"/>
    <s v="TITULAR DE UNIVERSIDAD"/>
    <s v="R107"/>
    <x v="6"/>
    <n v="345"/>
    <s v="FILOLOGÍA INGLESA"/>
  </r>
  <r>
    <x v="8"/>
    <n v="16557120"/>
    <s v="FLE"/>
    <n v="351"/>
    <s v="351G"/>
    <s v="GRUPO-A"/>
    <s v="Narrativa actual en lengua inglesa"/>
    <s v="GG"/>
    <s v="GRUPO GRANDE"/>
    <s v="351G"/>
    <s v="GG de Narrativa actual en lengua inglesa"/>
    <s v="GRUPO-A"/>
    <s v="GG de Narrativa actual en lengua inglesa"/>
    <s v="2S"/>
    <n v="16557120"/>
    <s v="ASENSIO"/>
    <s v="ARÓSTEGUI"/>
    <s v="MARÍA DEL MAR"/>
    <s v="masensio"/>
    <s v="mar.asensio@unirioja.es"/>
    <n v="4.5"/>
    <n v="4.5"/>
    <x v="0"/>
    <n v="504"/>
    <s v="PROFESOR TITULAR UNIVERSIDAD"/>
    <s v="C01"/>
    <s v="TIEMPO COMPLETO"/>
    <s v="2018-12-24 00:00:00.0"/>
    <s v="null"/>
    <s v="DF100364"/>
    <s v="PROFESOR TITULAR DE UNIVERSIDAD"/>
    <s v="R107"/>
    <x v="6"/>
    <n v="345"/>
    <s v="FILOLOGÍA INGLESA"/>
  </r>
  <r>
    <x v="8"/>
    <n v="16557120"/>
    <s v="FLE"/>
    <n v="351"/>
    <s v="351R"/>
    <s v="GRUPO-A1"/>
    <s v="Narrativa actual en lengua inglesa"/>
    <s v="GR"/>
    <s v="GRUPO REDUCIDO"/>
    <s v="351R"/>
    <s v="GR de Narrativa actual en lengua inglesa"/>
    <s v="GRUPO-A1"/>
    <s v="GR de Narrativa actual en lengua inglesa"/>
    <s v="2S"/>
    <n v="16557120"/>
    <s v="ASENSIO"/>
    <s v="ARÓSTEGUI"/>
    <s v="MARÍA DEL MAR"/>
    <s v="masensio"/>
    <s v="mar.asensio@unirioja.es"/>
    <n v="1.5"/>
    <n v="1.5"/>
    <x v="0"/>
    <n v="504"/>
    <s v="PROFESOR TITULAR UNIVERSIDAD"/>
    <s v="C01"/>
    <s v="TIEMPO COMPLETO"/>
    <s v="2018-12-24 00:00:00.0"/>
    <s v="null"/>
    <s v="DF100364"/>
    <s v="PROFESOR TITULAR DE UNIVERSIDAD"/>
    <s v="R107"/>
    <x v="6"/>
    <n v="345"/>
    <s v="FILOLOGÍA INGLESA"/>
  </r>
  <r>
    <x v="8"/>
    <n v="16570999"/>
    <s v="FLE"/>
    <n v="352"/>
    <s v="352G"/>
    <s v="GRUPO-A"/>
    <s v="Etnicidad, clase y género en la literatura en lengua inglesa"/>
    <s v="GG"/>
    <s v="GRUPO GRANDE"/>
    <s v="352G"/>
    <s v="GG de Etnicidad, clase y género en la literatura en lengua inglesa"/>
    <s v="GRUPO-A"/>
    <s v="GG de Etnicidad, clase y género en la literatura en lengua inglesa"/>
    <s v="1S"/>
    <n v="16570999"/>
    <s v="TERRAZAS"/>
    <s v="GALLEGO"/>
    <s v="MELANIA"/>
    <s v="mterraza"/>
    <s v="melania.terrazas@unirioja.es"/>
    <n v="4.5"/>
    <n v="4.5"/>
    <x v="0"/>
    <n v="504"/>
    <s v="PROFESOR TITULAR UNIVERSIDAD"/>
    <s v="C01"/>
    <s v="TIEMPO COMPLETO"/>
    <s v="2016-11-26 00:00:00.0"/>
    <s v="null"/>
    <s v="DF100334"/>
    <s v="PROFESOR TITULAR DE UNIVERSIDAD"/>
    <s v="R107"/>
    <x v="6"/>
    <n v="345"/>
    <s v="FILOLOGÍA INGLESA"/>
  </r>
  <r>
    <x v="8"/>
    <n v="16570999"/>
    <s v="FLE"/>
    <n v="352"/>
    <s v="352R"/>
    <s v="GRUPO-A1"/>
    <s v="Etnicidad, clase y género en la literatura en lengua inglesa"/>
    <s v="GR"/>
    <s v="GRUPO REDUCIDO"/>
    <s v="352R"/>
    <s v="GR de Etnicidad, clase y género en la literatura en lengua inglesa"/>
    <s v="GRUPO-A1"/>
    <s v="GR de Etnicidad, clase y género en la literatura en lengua inglesa"/>
    <s v="1S"/>
    <n v="16570999"/>
    <s v="TERRAZAS"/>
    <s v="GALLEGO"/>
    <s v="MELANIA"/>
    <s v="mterraza"/>
    <s v="melania.terrazas@unirioja.es"/>
    <n v="1.5"/>
    <n v="1.5"/>
    <x v="0"/>
    <n v="504"/>
    <s v="PROFESOR TITULAR UNIVERSIDAD"/>
    <s v="C01"/>
    <s v="TIEMPO COMPLETO"/>
    <s v="2016-11-26 00:00:00.0"/>
    <s v="null"/>
    <s v="DF100334"/>
    <s v="PROFESOR TITULAR DE UNIVERSIDAD"/>
    <s v="R107"/>
    <x v="6"/>
    <n v="345"/>
    <s v="FILOLOGÍA INGLESA"/>
  </r>
  <r>
    <x v="8"/>
    <n v="16498683"/>
    <s v="FLE"/>
    <n v="353"/>
    <s v="353G"/>
    <s v="GRUPO-A"/>
    <s v="Adquisición del inglés como lengua extranjera"/>
    <s v="GG"/>
    <s v="GRUPO GRANDE"/>
    <s v="353G"/>
    <s v="GG de Adquisición del inglés como lengua extranjera"/>
    <s v="GRUPO-A"/>
    <s v="GG de Adquisición del inglés como lengua extranjera"/>
    <s v="1S"/>
    <n v="16498683"/>
    <s v="JIMÉNEZ"/>
    <s v="CATALÁN"/>
    <s v="ROSA MARÍA"/>
    <s v="rmjimene"/>
    <s v="rosa.jimenez@unirioja.es"/>
    <n v="0"/>
    <n v="0"/>
    <x v="1"/>
    <n v="500"/>
    <s v="CATEDRATICO DE UNIVERSIDAD"/>
    <s v="01R"/>
    <s v="TIEMPO COMPLETO REDUCIDO"/>
    <s v="2016-04-15 00:00:00.0"/>
    <s v="null"/>
    <s v="DF100328"/>
    <s v="CATEDRÁTICO DE UNIVERSIDAD"/>
    <s v="R107"/>
    <x v="6"/>
    <n v="345"/>
    <s v="FILOLOGÍA INGLESA"/>
  </r>
  <r>
    <x v="8"/>
    <n v="47106053"/>
    <s v="FLE"/>
    <n v="353"/>
    <s v="353G"/>
    <s v="GRUPO-A"/>
    <s v="Adquisición del inglés como lengua extranjera"/>
    <s v="GG"/>
    <s v="GRUPO GRANDE"/>
    <s v="353G"/>
    <s v="GG de Adquisición del inglés como lengua extranjera"/>
    <s v="GRUPO-A"/>
    <s v="GG de Adquisición del inglés como lengua extranjera"/>
    <s v="1S"/>
    <n v="47106053"/>
    <s v="FIDALGO"/>
    <s v="ALLO"/>
    <s v="LUISA"/>
    <s v="lufidalg"/>
    <s v="luisa.fidalgoa@unirioja.es"/>
    <n v="4.5"/>
    <n v="4.5"/>
    <x v="1"/>
    <n v="536"/>
    <s v="PROFESOR INTERINO"/>
    <s v="C01"/>
    <s v="TIEMPO COMPLETO"/>
    <s v="2017-09-15 00:00:00.0"/>
    <s v="null"/>
    <s v="PI101261"/>
    <s v="PROFESOR CONTRATADO INTERINO"/>
    <s v="R107"/>
    <x v="6"/>
    <n v="345"/>
    <s v="FILOLOGÍA INGLESA"/>
  </r>
  <r>
    <x v="8"/>
    <n v="47106053"/>
    <s v="FLE"/>
    <n v="353"/>
    <s v="353R"/>
    <s v="GRUPO-A1"/>
    <s v="Adquisición del inglés como lengua extranjera"/>
    <s v="GR"/>
    <s v="GRUPO REDUCIDO"/>
    <s v="353R"/>
    <s v="GR de Adquisición del inglés como lengua extranjera"/>
    <s v="GRUPO-A1"/>
    <s v="GR de Adquisición del inglés como lengua extranjera"/>
    <s v="1S"/>
    <n v="47106053"/>
    <s v="FIDALGO"/>
    <s v="ALLO"/>
    <s v="LUISA"/>
    <s v="lufidalg"/>
    <s v="luisa.fidalgoa@unirioja.es"/>
    <n v="1.5"/>
    <n v="1.5"/>
    <x v="1"/>
    <n v="536"/>
    <s v="PROFESOR INTERINO"/>
    <s v="C01"/>
    <s v="TIEMPO COMPLETO"/>
    <s v="2017-09-15 00:00:00.0"/>
    <s v="null"/>
    <s v="PI101261"/>
    <s v="PROFESOR CONTRATADO INTERINO"/>
    <s v="R107"/>
    <x v="6"/>
    <n v="345"/>
    <s v="FILOLOGÍA INGLESA"/>
  </r>
  <r>
    <x v="8"/>
    <n v="16535060"/>
    <s v="FLE"/>
    <n v="354"/>
    <s v="354G"/>
    <s v="GRUPO-A"/>
    <s v="Análisis del discurso en lengua inglesa"/>
    <s v="GG"/>
    <s v="GRUPO GRANDE"/>
    <s v="354G"/>
    <s v="GG de Análisis del discurso en lengua inglesa"/>
    <s v="GRUPO-A"/>
    <s v="GG de Análisis del discurso en lengua inglesa"/>
    <s v="2S"/>
    <n v="16535060"/>
    <s v="RUIZ DE MENDOZA"/>
    <s v="IBÁÑEZ"/>
    <s v="FRANCISCO JOSÉ"/>
    <s v="franruiz"/>
    <s v="francisco.ruizdemendoza@unirioja.es"/>
    <n v="4.5"/>
    <n v="4.5"/>
    <x v="0"/>
    <n v="500"/>
    <s v="CATEDRATICO DE UNIVERSIDAD"/>
    <s v="01R"/>
    <s v="TIEMPO COMPLETO REDUCIDO"/>
    <s v="2016-09-15 00:00:00.0"/>
    <s v="null"/>
    <s v="DF31674"/>
    <s v="CATEDRÁTICO DE UNIVERSIDAD"/>
    <s v="R107"/>
    <x v="6"/>
    <n v="345"/>
    <s v="FILOLOGÍA INGLESA"/>
  </r>
  <r>
    <x v="8"/>
    <n v="16535060"/>
    <s v="FLE"/>
    <n v="354"/>
    <s v="354R"/>
    <s v="GRUPO-A1"/>
    <s v="Análisis del discurso en lengua inglesa"/>
    <s v="GR"/>
    <s v="GRUPO REDUCIDO"/>
    <s v="354R"/>
    <s v="GR de Análisis del discurso en lengua inglesa"/>
    <s v="GRUPO-A1"/>
    <s v="GR de Análisis del discurso en lengua inglesa"/>
    <s v="2S"/>
    <n v="16535060"/>
    <s v="RUIZ DE MENDOZA"/>
    <s v="IBÁÑEZ"/>
    <s v="FRANCISCO JOSÉ"/>
    <s v="franruiz"/>
    <s v="francisco.ruizdemendoza@unirioja.es"/>
    <n v="1.5"/>
    <n v="1.5"/>
    <x v="0"/>
    <n v="500"/>
    <s v="CATEDRATICO DE UNIVERSIDAD"/>
    <s v="01R"/>
    <s v="TIEMPO COMPLETO REDUCIDO"/>
    <s v="2016-09-15 00:00:00.0"/>
    <s v="null"/>
    <s v="DF31674"/>
    <s v="CATEDRÁTICO DE UNIVERSIDAD"/>
    <s v="R107"/>
    <x v="6"/>
    <n v="345"/>
    <s v="FILOLOGÍA INGLESA"/>
  </r>
  <r>
    <x v="8"/>
    <n v="16568247"/>
    <s v="FLE"/>
    <n v="355"/>
    <s v="355G"/>
    <s v="GRUPO-A"/>
    <s v="Inglés para fines específicos"/>
    <s v="GG"/>
    <s v="GRUPO GRANDE"/>
    <s v="355G"/>
    <s v="GG de Inglés para fines específicos"/>
    <s v="GRUPO-A"/>
    <s v="GG de Inglés para fines específicos"/>
    <s v="2S"/>
    <n v="16568247"/>
    <s v="PÉREZ"/>
    <s v="HERNÁNDEZ"/>
    <s v="MARÍA LORENA"/>
    <s v="loperez"/>
    <s v="lorena.perez@unirioja.es"/>
    <n v="2"/>
    <n v="2"/>
    <x v="0"/>
    <n v="504"/>
    <s v="PROFESOR TITULAR UNIVERSIDAD"/>
    <s v="01R"/>
    <s v="TIEMPO COMPLETO REDUCIDO"/>
    <s v="2016-09-15 00:00:00.0"/>
    <s v="null"/>
    <s v="DF100072"/>
    <s v="PROFESOR TITULAR DE UNIVERSIDAD"/>
    <s v="R107"/>
    <x v="6"/>
    <n v="345"/>
    <s v="FILOLOGÍA INGLESA"/>
  </r>
  <r>
    <x v="8"/>
    <n v="72692212"/>
    <s v="FLE"/>
    <n v="355"/>
    <s v="355G"/>
    <s v="GRUPO-A"/>
    <s v="Inglés para fines específicos"/>
    <s v="GG"/>
    <s v="GRUPO GRANDE"/>
    <s v="355G"/>
    <s v="GG de Inglés para fines específicos"/>
    <s v="GRUPO-A"/>
    <s v="GG de Inglés para fines específicos"/>
    <s v="2S"/>
    <n v="72692212"/>
    <s v="IZA"/>
    <s v="ERVITI"/>
    <s v="ANEIDER"/>
    <s v="aniza"/>
    <s v="aneider.izae@unirioja.es"/>
    <n v="2.5"/>
    <n v="2.5"/>
    <x v="0"/>
    <n v="536"/>
    <s v="PROFESOR INTERINO"/>
    <s v="C01"/>
    <s v="TIEMPO COMPLETO"/>
    <s v="2015-12-22 00:00:00.0"/>
    <s v="null"/>
    <s v="PI101034"/>
    <s v="PROFESOR CONTRATADO INTERINO"/>
    <s v="R107"/>
    <x v="6"/>
    <n v="345"/>
    <s v="FILOLOGÍA INGLESA"/>
  </r>
  <r>
    <x v="8"/>
    <n v="16568247"/>
    <s v="FLE"/>
    <n v="355"/>
    <s v="355R"/>
    <s v="GRUPO-A1"/>
    <s v="Inglés para fines específicos"/>
    <s v="GR"/>
    <s v="GRUPO REDUCIDO"/>
    <s v="355R"/>
    <s v="GR de Inglés para fines específicos"/>
    <s v="GRUPO-A1"/>
    <s v="GR de Inglés para fines específicos"/>
    <s v="2S"/>
    <n v="16568247"/>
    <s v="PÉREZ"/>
    <s v="HERNÁNDEZ"/>
    <s v="MARÍA LORENA"/>
    <s v="loperez"/>
    <s v="lorena.perez@unirioja.es"/>
    <n v="1"/>
    <n v="1"/>
    <x v="0"/>
    <n v="504"/>
    <s v="PROFESOR TITULAR UNIVERSIDAD"/>
    <s v="01R"/>
    <s v="TIEMPO COMPLETO REDUCIDO"/>
    <s v="2016-09-15 00:00:00.0"/>
    <s v="null"/>
    <s v="DF100072"/>
    <s v="PROFESOR TITULAR DE UNIVERSIDAD"/>
    <s v="R107"/>
    <x v="6"/>
    <n v="345"/>
    <s v="FILOLOGÍA INGLESA"/>
  </r>
  <r>
    <x v="8"/>
    <n v="72692212"/>
    <s v="FLE"/>
    <n v="355"/>
    <s v="355R"/>
    <s v="GRUPO-A1"/>
    <s v="Inglés para fines específicos"/>
    <s v="GR"/>
    <s v="GRUPO REDUCIDO"/>
    <s v="355R"/>
    <s v="GR de Inglés para fines específicos"/>
    <s v="GRUPO-A1"/>
    <s v="GR de Inglés para fines específicos"/>
    <s v="2S"/>
    <n v="72692212"/>
    <s v="IZA"/>
    <s v="ERVITI"/>
    <s v="ANEIDER"/>
    <s v="aniza"/>
    <s v="aneider.izae@unirioja.es"/>
    <n v="0.5"/>
    <n v="0.5"/>
    <x v="0"/>
    <n v="536"/>
    <s v="PROFESOR INTERINO"/>
    <s v="C01"/>
    <s v="TIEMPO COMPLETO"/>
    <s v="2015-12-22 00:00:00.0"/>
    <s v="null"/>
    <s v="PI101034"/>
    <s v="PROFESOR CONTRATADO INTERINO"/>
    <s v="R107"/>
    <x v="6"/>
    <n v="345"/>
    <s v="FILOLOGÍA INGLESA"/>
  </r>
  <r>
    <x v="8"/>
    <n v="32877122"/>
    <s v="FLE"/>
    <n v="356"/>
    <s v="356G"/>
    <s v="GRUPO-A"/>
    <s v="Traducción español-inglés/inglés-español"/>
    <s v="GG"/>
    <s v="GRUPO GRANDE"/>
    <s v="356G"/>
    <s v="GRUPO GRANDE DE Traducción español-inglés/inglés-español"/>
    <s v="GRUPO-A"/>
    <s v="Grupo Grande de Traducción español-inglés/inglés-español"/>
    <s v="2S"/>
    <n v="32877122"/>
    <s v="CANGA"/>
    <s v="ALONSO"/>
    <s v="ANDRÉS"/>
    <s v="ancanga"/>
    <s v="andres.canga@unirioja.es"/>
    <n v="4.5"/>
    <n v="4.5"/>
    <x v="0"/>
    <n v="504"/>
    <s v="PROFESOR TITULAR UNIVERSIDAD"/>
    <s v="C01"/>
    <s v="TIEMPO COMPLETO"/>
    <s v="2009-09-29 00:00:00.0"/>
    <s v="null"/>
    <s v="DF100243"/>
    <s v="PROFESOR TITULAR DE UNIVERSIDAD"/>
    <s v="R107"/>
    <x v="6"/>
    <n v="345"/>
    <s v="FILOLOGÍA INGLESA"/>
  </r>
  <r>
    <x v="8"/>
    <n v="32877122"/>
    <s v="FLE"/>
    <n v="356"/>
    <s v="356R"/>
    <s v="GRUPO-A1"/>
    <s v="Traducción español-inglés/inglés-español"/>
    <s v="GR"/>
    <s v="GRUPO REDUCIDO"/>
    <s v="356R"/>
    <s v="GRUPO REDUCIDO DE Traducción español-inglés/inglés-español"/>
    <s v="GRUPO-A1"/>
    <s v="Grupo Reducido de Traducción español-inglés/inglés-español"/>
    <s v="2S"/>
    <n v="32877122"/>
    <s v="CANGA"/>
    <s v="ALONSO"/>
    <s v="ANDRÉS"/>
    <s v="ancanga"/>
    <s v="andres.canga@unirioja.es"/>
    <n v="1.5"/>
    <n v="1.5"/>
    <x v="0"/>
    <n v="504"/>
    <s v="PROFESOR TITULAR UNIVERSIDAD"/>
    <s v="C01"/>
    <s v="TIEMPO COMPLETO"/>
    <s v="2009-09-29 00:00:00.0"/>
    <s v="null"/>
    <s v="DF100243"/>
    <s v="PROFESOR TITULAR DE UNIVERSIDAD"/>
    <s v="R107"/>
    <x v="6"/>
    <n v="345"/>
    <s v="FILOLOGÍA INGLESA"/>
  </r>
  <r>
    <x v="8"/>
    <n v="16578573"/>
    <s v="FLE"/>
    <n v="357"/>
    <s v="357G"/>
    <s v="GRUPO-A"/>
    <s v="Lexicología y lexicografía de la lengua inglesa"/>
    <s v="GG"/>
    <s v="GRUPO GRANDE"/>
    <s v="357G"/>
    <s v="GRUPO GRANDE DE Lexicología y lexicografía de la lengua inglesa"/>
    <s v="GRUPO-A"/>
    <s v="Grupo Grande de Lexicología y lexicografía de la lengua inglesa"/>
    <s v="2S"/>
    <n v="16578573"/>
    <s v="PEÑA"/>
    <s v="CERVEL"/>
    <s v="MARÍA SANDRA"/>
    <s v="mapenac"/>
    <s v="sandra.pena@unirioja.es"/>
    <n v="4.5"/>
    <n v="4.5"/>
    <x v="0"/>
    <n v="504"/>
    <s v="PROFESOR TITULAR UNIVERSIDAD"/>
    <s v="01R"/>
    <s v="TIEMPO COMPLETO REDUCIDO"/>
    <s v="2017-09-15 00:00:00.0"/>
    <s v="null"/>
    <s v="DF31712"/>
    <s v="PROFESOR TITULAR DE UNIVERSIDAD"/>
    <s v="R107"/>
    <x v="6"/>
    <n v="345"/>
    <s v="FILOLOGÍA INGLESA"/>
  </r>
  <r>
    <x v="8"/>
    <n v="16578573"/>
    <s v="FLE"/>
    <n v="357"/>
    <s v="357R"/>
    <s v="GRUPO-A1"/>
    <s v="Lexicología y lexicografía de la lengua inglesa"/>
    <s v="GR"/>
    <s v="GRUPO REDUCIDO"/>
    <s v="357R"/>
    <s v="GRUPO REDUCIDO DE Lexicología y lexicografía de la lengua inglesa"/>
    <s v="GRUPO-A1"/>
    <s v="Grupo Reducido de Lexicología y lexicografía de la lengua inglesa"/>
    <s v="2S"/>
    <n v="16578573"/>
    <s v="PEÑA"/>
    <s v="CERVEL"/>
    <s v="MARÍA SANDRA"/>
    <s v="mapenac"/>
    <s v="sandra.pena@unirioja.es"/>
    <n v="1.5"/>
    <n v="1.5"/>
    <x v="0"/>
    <n v="504"/>
    <s v="PROFESOR TITULAR UNIVERSIDAD"/>
    <s v="01R"/>
    <s v="TIEMPO COMPLETO REDUCIDO"/>
    <s v="2017-09-15 00:00:00.0"/>
    <s v="null"/>
    <s v="DF31712"/>
    <s v="PROFESOR TITULAR DE UNIVERSIDAD"/>
    <s v="R107"/>
    <x v="6"/>
    <n v="345"/>
    <s v="FILOLOGÍA INGLESA"/>
  </r>
  <r>
    <x v="8"/>
    <n v="16583327"/>
    <s v="FLE"/>
    <n v="358"/>
    <s v="358G"/>
    <s v="GRUPO-A"/>
    <s v="Trabajo fin de grado en Estudios Ingleses"/>
    <s v="GG"/>
    <s v="GRUPO GRANDE"/>
    <s v="358G"/>
    <s v="TRABAJO FIN DE GRADO"/>
    <s v="GRUPO-A"/>
    <s v="TRABAJO FIN DE GRADO"/>
    <s v="I"/>
    <n v="16583327"/>
    <s v="FLORES"/>
    <s v="MORENO"/>
    <s v="CRISTINA"/>
    <s v="criflormore"/>
    <s v="cristina.flores@unirioja.es"/>
    <n v="0"/>
    <n v="0"/>
    <x v="1"/>
    <n v="504"/>
    <s v="PROFESOR TITULAR UNIVERSIDAD"/>
    <s v="C01"/>
    <s v="TIEMPO COMPLETO"/>
    <s v="2018-11-26 00:00:00.0"/>
    <s v="null"/>
    <s v="DF100363"/>
    <s v="PROFESOR TITULAR DE UNIVERSIDAD"/>
    <s v="R107"/>
    <x v="6"/>
    <n v="345"/>
    <s v="FILOLOGÍA INGLESA"/>
  </r>
  <r>
    <x v="9"/>
    <n v="16604672"/>
    <s v="FLE"/>
    <n v="359"/>
    <s v="359G"/>
    <s v="GRUPO-A"/>
    <s v="Historia contemporánea I"/>
    <s v="GG"/>
    <s v="GRUPO GRANDE"/>
    <s v="359G"/>
    <s v="GRUPO GRANDE DE Historia contemporánea I"/>
    <s v="GRUPO-A"/>
    <s v="Grupo Grande de Historia contemporánea I"/>
    <s v="1S"/>
    <n v="16604672"/>
    <s v="VIGUERA"/>
    <s v="RUIZ"/>
    <s v="REBECA"/>
    <s v="reviguer"/>
    <s v="rebeca.viguera@unirioja.es"/>
    <n v="4.5"/>
    <n v="4.5"/>
    <x v="0"/>
    <n v="536"/>
    <s v="PROFESOR INTERINO"/>
    <s v="P06"/>
    <s v="TIEMPO PARCIAL (6+6 HORAS)"/>
    <s v="2017-09-15 00:00:00.0"/>
    <s v="null"/>
    <s v="PI101282"/>
    <s v="PROFESOR CONTRATADO INTERINO"/>
    <s v="R114"/>
    <x v="3"/>
    <n v="450"/>
    <s v="HISTORIA CONTEMPORÁNEA"/>
  </r>
  <r>
    <x v="9"/>
    <n v="16604672"/>
    <s v="FLE"/>
    <n v="359"/>
    <s v="359R"/>
    <s v="GRUPO-A1"/>
    <s v="Historia contemporánea I"/>
    <s v="GR"/>
    <s v="GRUPO REDUCIDO"/>
    <s v="359R"/>
    <s v="GRUPO REDUCIDO DE Historia contemporánea I"/>
    <s v="GRUPO-A1"/>
    <s v="Grupo Reducido de Historia contemporánea I"/>
    <s v="1S"/>
    <n v="16604672"/>
    <s v="VIGUERA"/>
    <s v="RUIZ"/>
    <s v="REBECA"/>
    <s v="reviguer"/>
    <s v="rebeca.viguera@unirioja.es"/>
    <n v="1.5"/>
    <n v="1.5"/>
    <x v="0"/>
    <n v="536"/>
    <s v="PROFESOR INTERINO"/>
    <s v="P06"/>
    <s v="TIEMPO PARCIAL (6+6 HORAS)"/>
    <s v="2017-09-15 00:00:00.0"/>
    <s v="null"/>
    <s v="PI101282"/>
    <s v="PROFESOR CONTRATADO INTERINO"/>
    <s v="R114"/>
    <x v="3"/>
    <n v="450"/>
    <s v="HISTORIA CONTEMPORÁNEA"/>
  </r>
  <r>
    <x v="9"/>
    <n v="410009"/>
    <s v="FLE"/>
    <n v="360"/>
    <s v="360G"/>
    <s v="GRUPO-A"/>
    <s v="Historia de la antigüedad en España"/>
    <s v="GG"/>
    <s v="GRUPO GRANDE"/>
    <s v="360G"/>
    <s v="GRUPO GRANDE DE Historia de la antiguedad en España"/>
    <s v="GRUPO-A"/>
    <s v="Grupo Grande de Historia de la antiguedad en España"/>
    <s v="1S"/>
    <n v="410009"/>
    <s v="IGUACEL DE LA"/>
    <s v="CRUZ"/>
    <s v="MARÍA DEL PILAR"/>
    <s v="piiguad"/>
    <s v="pilar.iguacel@unirioja.es"/>
    <n v="4.5"/>
    <n v="4.5"/>
    <x v="0"/>
    <n v="532"/>
    <s v="LABORAL DOCENTE-ASOCIADO"/>
    <s v="P06"/>
    <s v="TIEMPO PARCIAL (6+6 HORAS)"/>
    <s v="2017-09-15 00:00:00.0"/>
    <s v="2019-09-14 00:00:00.0"/>
    <s v="PI101281"/>
    <s v="PROFESOR ASOCIADO"/>
    <s v="R114"/>
    <x v="3"/>
    <n v="445"/>
    <s v="HISTORIA ANTIGUA"/>
  </r>
  <r>
    <x v="9"/>
    <n v="16536532"/>
    <s v="FLE"/>
    <n v="360"/>
    <s v="360G"/>
    <s v="GRUPO-A"/>
    <s v="Historia de la antigüedad en España"/>
    <s v="GG"/>
    <s v="GRUPO GRANDE"/>
    <s v="360G"/>
    <s v="GRUPO GRANDE DE Historia de la antiguedad en España"/>
    <s v="GRUPO-A"/>
    <s v="Grupo Grande de Historia de la antiguedad en España"/>
    <s v="1S"/>
    <n v="16536532"/>
    <s v="CASTILLO"/>
    <s v="PASCUAL"/>
    <s v="MARÍA JOSEFA"/>
    <s v="mjcasti"/>
    <s v="mariajose.castillo@unirioja.es"/>
    <n v="0"/>
    <n v="0"/>
    <x v="0"/>
    <n v="504"/>
    <s v="PROFESOR TITULAR UNIVERSIDAD"/>
    <s v="C01"/>
    <s v="TIEMPO COMPLETO"/>
    <s v="2015-09-15 00:00:00.0"/>
    <s v="null"/>
    <s v="DF3402"/>
    <s v="TITULAR DE UNIVERSIDAD"/>
    <s v="R114"/>
    <x v="3"/>
    <n v="445"/>
    <s v="HISTORIA ANTIGUA"/>
  </r>
  <r>
    <x v="9"/>
    <n v="410009"/>
    <s v="FLE"/>
    <n v="360"/>
    <s v="360R"/>
    <s v="GRUPO-A1"/>
    <s v="Historia de la antigüedad en España"/>
    <s v="GR"/>
    <s v="GRUPO REDUCIDO"/>
    <s v="360R"/>
    <s v="GRUPO REDUCIDO DE Historia de la antiguedad en España"/>
    <s v="GRUPO-A1"/>
    <s v="Grupo Reducido de Historia de la antiguedad en España"/>
    <s v="1S"/>
    <n v="410009"/>
    <s v="IGUACEL DE LA"/>
    <s v="CRUZ"/>
    <s v="MARÍA DEL PILAR"/>
    <s v="piiguad"/>
    <s v="pilar.iguacel@unirioja.es"/>
    <n v="1.5"/>
    <n v="1.5"/>
    <x v="0"/>
    <n v="532"/>
    <s v="LABORAL DOCENTE-ASOCIADO"/>
    <s v="P06"/>
    <s v="TIEMPO PARCIAL (6+6 HORAS)"/>
    <s v="2017-09-15 00:00:00.0"/>
    <s v="2019-09-14 00:00:00.0"/>
    <s v="PI101281"/>
    <s v="PROFESOR ASOCIADO"/>
    <s v="R114"/>
    <x v="3"/>
    <n v="445"/>
    <s v="HISTORIA ANTIGUA"/>
  </r>
  <r>
    <x v="9"/>
    <n v="16544594"/>
    <s v="FLE"/>
    <n v="361"/>
    <s v="361G"/>
    <s v="GRUPO-A"/>
    <s v="Historia del arte I"/>
    <s v="GG"/>
    <s v="GRUPO GRANDE"/>
    <s v="361G"/>
    <s v="GRUPO GRANDE DE Historia del arte I"/>
    <s v="GRUPO-A"/>
    <s v="Grupo Grande de Historia del arte I"/>
    <s v="1S"/>
    <n v="16544594"/>
    <s v="SÁENZ"/>
    <s v="RODRÍGUEZ"/>
    <s v="MINERVA"/>
    <s v="misaenz"/>
    <s v="minerva.saenz@unirioja.es"/>
    <n v="4.5"/>
    <n v="4.5"/>
    <x v="1"/>
    <n v="504"/>
    <s v="PROFESOR TITULAR UNIVERSIDAD"/>
    <s v="C01"/>
    <s v="TIEMPO COMPLETO"/>
    <s v="2017-09-15 00:00:00.0"/>
    <s v="null"/>
    <s v="DF100342"/>
    <s v="PROFESOR TITULAR DE UNIVERSIDAD"/>
    <s v="R114"/>
    <x v="3"/>
    <n v="465"/>
    <s v="HISTORIA DEL ARTE"/>
  </r>
  <r>
    <x v="9"/>
    <n v="16544594"/>
    <s v="FLE"/>
    <n v="361"/>
    <s v="361R"/>
    <s v="GRUPO-A1"/>
    <s v="Historia del arte I"/>
    <s v="GR"/>
    <s v="GRUPO REDUCIDO"/>
    <s v="361R"/>
    <s v="GRUPO REDUCIDO DE Historia del arte I"/>
    <s v="GRUPO-A1"/>
    <s v="Grupo Reducido de Historia del arte I"/>
    <s v="1S"/>
    <n v="16544594"/>
    <s v="SÁENZ"/>
    <s v="RODRÍGUEZ"/>
    <s v="MINERVA"/>
    <s v="misaenz"/>
    <s v="minerva.saenz@unirioja.es"/>
    <n v="1.5"/>
    <n v="1.5"/>
    <x v="1"/>
    <n v="504"/>
    <s v="PROFESOR TITULAR UNIVERSIDAD"/>
    <s v="C01"/>
    <s v="TIEMPO COMPLETO"/>
    <s v="2017-09-15 00:00:00.0"/>
    <s v="null"/>
    <s v="DF100342"/>
    <s v="PROFESOR TITULAR DE UNIVERSIDAD"/>
    <s v="R114"/>
    <x v="3"/>
    <n v="465"/>
    <s v="HISTORIA DEL ARTE"/>
  </r>
  <r>
    <x v="9"/>
    <n v="20170417"/>
    <s v="FLE"/>
    <n v="362"/>
    <s v="362G"/>
    <s v="GRUPO-A"/>
    <s v="Prehistoria de la Península Ibérica"/>
    <s v="GG"/>
    <s v="GRUPO GRANDE"/>
    <s v="362G"/>
    <s v="GRUPO GRANDE DE Prehistoria de la Península Ibérica"/>
    <s v="GRUPO-A"/>
    <s v="Grupo Grande de Prehistoria de la Península Ibérica"/>
    <s v="1S"/>
    <n v="20170417"/>
    <s v="FANO"/>
    <s v="MARTÍNEZ"/>
    <s v="MIGUEL ÁNGEL"/>
    <s v="mifano"/>
    <s v="miguel-angel.fano@unirioja.es"/>
    <n v="4.5"/>
    <n v="4.5"/>
    <x v="0"/>
    <n v="504"/>
    <s v="PROFESOR TITULAR UNIVERSIDAD"/>
    <s v="C01"/>
    <s v="TIEMPO COMPLETO"/>
    <s v="2011-09-01 00:00:00.0"/>
    <s v="null"/>
    <s v="DF3569"/>
    <s v="TITULAR DE UNIVERSIDAD"/>
    <s v="R114"/>
    <x v="3"/>
    <n v="695"/>
    <s v="PREHISTORIA"/>
  </r>
  <r>
    <x v="9"/>
    <n v="20170417"/>
    <s v="FLE"/>
    <n v="362"/>
    <s v="362R"/>
    <s v="GRUPO-A1"/>
    <s v="Prehistoria de la Península Ibérica"/>
    <s v="GR"/>
    <s v="GRUPO REDUCIDO"/>
    <s v="362R"/>
    <s v="GRUPO REDUCIDO DE Prehistoria de la Península Ibérica"/>
    <s v="GRUPO-A1"/>
    <s v="Grupo Reducido de Prehistoria de la Península Ibérica"/>
    <s v="1S"/>
    <n v="20170417"/>
    <s v="FANO"/>
    <s v="MARTÍNEZ"/>
    <s v="MIGUEL ÁNGEL"/>
    <s v="mifano"/>
    <s v="miguel-angel.fano@unirioja.es"/>
    <n v="1.5"/>
    <n v="1.5"/>
    <x v="0"/>
    <n v="504"/>
    <s v="PROFESOR TITULAR UNIVERSIDAD"/>
    <s v="C01"/>
    <s v="TIEMPO COMPLETO"/>
    <s v="2011-09-01 00:00:00.0"/>
    <s v="null"/>
    <s v="DF3569"/>
    <s v="TITULAR DE UNIVERSIDAD"/>
    <s v="R114"/>
    <x v="3"/>
    <n v="695"/>
    <s v="PREHISTORIA"/>
  </r>
  <r>
    <x v="9"/>
    <n v="36168750"/>
    <s v="FLE"/>
    <n v="363"/>
    <s v="363G"/>
    <s v="GRUPO-A"/>
    <s v="Filosofía II"/>
    <s v="GG"/>
    <s v="GRUPO GRANDE"/>
    <s v="363G"/>
    <s v="GRUPO GRANDE DE Filosofía II"/>
    <s v="GRUPO-A"/>
    <s v="Grupo Grande de Filosofía II"/>
    <s v="2S"/>
    <n v="36168750"/>
    <s v="FERNÁNDEZ"/>
    <s v="GUERRERO"/>
    <s v="OLAYA"/>
    <s v="olferng"/>
    <s v="olaya.fernandez@unirioja.es"/>
    <n v="4.5"/>
    <n v="4.5"/>
    <x v="0"/>
    <n v="536"/>
    <s v="PROFESOR INTERINO"/>
    <s v="C01"/>
    <s v="TIEMPO COMPLETO"/>
    <s v="2017-09-15 00:00:00.0"/>
    <s v="null"/>
    <s v="PI101279"/>
    <s v="PROFESOR CONTRATADO INTERINO"/>
    <s v="R114"/>
    <x v="3"/>
    <n v="383"/>
    <s v="FILOSOFÍA MORAL"/>
  </r>
  <r>
    <x v="9"/>
    <n v="36168750"/>
    <s v="FLE"/>
    <n v="363"/>
    <s v="363R"/>
    <s v="GRUPO-A1"/>
    <s v="Filosofía II"/>
    <s v="GR"/>
    <s v="GRUPO REDUCIDO"/>
    <s v="363R"/>
    <s v="GRUPO REDUCIDO DE Filosofía II"/>
    <s v="GRUPO-A1"/>
    <s v="Grupo Reducido de Filosofía II"/>
    <s v="2S"/>
    <n v="36168750"/>
    <s v="FERNÁNDEZ"/>
    <s v="GUERRERO"/>
    <s v="OLAYA"/>
    <s v="olferng"/>
    <s v="olaya.fernandez@unirioja.es"/>
    <n v="1.5"/>
    <n v="1.5"/>
    <x v="0"/>
    <n v="536"/>
    <s v="PROFESOR INTERINO"/>
    <s v="C01"/>
    <s v="TIEMPO COMPLETO"/>
    <s v="2017-09-15 00:00:00.0"/>
    <s v="null"/>
    <s v="PI101279"/>
    <s v="PROFESOR CONTRATADO INTERINO"/>
    <s v="R114"/>
    <x v="3"/>
    <n v="383"/>
    <s v="FILOSOFÍA MORAL"/>
  </r>
  <r>
    <x v="9"/>
    <n v="16548322"/>
    <s v="FLE"/>
    <n v="364"/>
    <s v="364G"/>
    <s v="GRUPO-A"/>
    <s v="Geografía de Europa"/>
    <s v="GG"/>
    <s v="GRUPO GRANDE"/>
    <s v="364G"/>
    <s v="GRUPO GRANDE DE Geografía de Europa"/>
    <s v="GRUPO-A"/>
    <s v="Grupo Grande de Geografía de Europa"/>
    <s v="2S"/>
    <n v="16548322"/>
    <s v="PASCUAL"/>
    <s v="BELLIDO"/>
    <s v="NURIA ESTHER"/>
    <s v="nupascua"/>
    <s v="nuria-esther.pascual@unirioja.es"/>
    <n v="0"/>
    <n v="0"/>
    <x v="0"/>
    <n v="504"/>
    <s v="PROFESOR TITULAR UNIVERSIDAD"/>
    <s v="C01"/>
    <s v="TIEMPO COMPLETO"/>
    <s v="2011-09-01 00:00:00.0"/>
    <s v="null"/>
    <s v="DF100298"/>
    <s v="PROFESOR TITULAR DE UNIVERSIDAD"/>
    <s v="R114"/>
    <x v="3"/>
    <n v="10"/>
    <s v="ANÁLISIS GEOGRÁFICO REGIONAL"/>
  </r>
  <r>
    <x v="9"/>
    <n v="25475404"/>
    <s v="FLE"/>
    <n v="364"/>
    <s v="364G"/>
    <s v="GRUPO-A"/>
    <s v="Geografía de Europa"/>
    <s v="GG"/>
    <s v="GRUPO GRANDE"/>
    <s v="364G"/>
    <s v="GRUPO GRANDE DE Geografía de Europa"/>
    <s v="GRUPO-A"/>
    <s v="Grupo Grande de Geografía de Europa"/>
    <s v="2S"/>
    <n v="25475404"/>
    <s v="LANA-RENAULT"/>
    <s v="MONREAL"/>
    <s v="NOEMÍ SOLANGE"/>
    <s v="nolanare"/>
    <s v="noemi-solange.lana-renault@unirioja.es"/>
    <n v="4.5"/>
    <n v="4.5"/>
    <x v="1"/>
    <n v="536"/>
    <s v="PROFESOR INTERINO"/>
    <s v="C01"/>
    <s v="TIEMPO COMPLETO"/>
    <s v="2018-09-17 00:00:00.0"/>
    <s v="null"/>
    <s v="PI101388"/>
    <s v="PROFESOR CONTRATADO INTERINO"/>
    <s v="R114"/>
    <x v="3"/>
    <n v="10"/>
    <s v="ANÁLISIS GEOGRÁFICO REGIONAL"/>
  </r>
  <r>
    <x v="9"/>
    <n v="73141176"/>
    <s v="FLE"/>
    <n v="364"/>
    <s v="364R"/>
    <s v="GRUPO-A1"/>
    <s v="Geografía de Europa"/>
    <s v="GR"/>
    <s v="GRUPO REDUCIDO"/>
    <s v="364R"/>
    <s v="GRUPO REDUCIDO DE Geografía de Europa"/>
    <s v="GRUPO-A1"/>
    <s v="Grupo Reducido de Geografía de Europa"/>
    <s v="2S"/>
    <n v="73141176"/>
    <s v="PUEYO"/>
    <s v="MOLER"/>
    <s v="RUBEN"/>
    <s v="rupueyo"/>
    <s v="ruben.pueyo@unirioja.es"/>
    <n v="1.5"/>
    <n v="1.5"/>
    <x v="1"/>
    <n v="536"/>
    <s v="PROFESOR INTERINO"/>
    <s v="P05"/>
    <s v="TIEMPO PARCIAL (5+5 HORAS)"/>
    <s v="2019-02-06 00:00:00.0"/>
    <s v="2019-09-14 00:00:00.0"/>
    <s v="PI101454"/>
    <s v="PROFESOR CONTRATADO INTERINO"/>
    <s v="R114"/>
    <x v="3"/>
    <n v="10"/>
    <s v="ANÁLISIS GEOGRÁFICO REGIONAL"/>
  </r>
  <r>
    <x v="9"/>
    <n v="16528324"/>
    <s v="FLE"/>
    <n v="365"/>
    <s v="365G"/>
    <s v="GRUPO-A"/>
    <s v="Historia contemporánea II"/>
    <s v="GG"/>
    <s v="GRUPO GRANDE"/>
    <s v="365G"/>
    <s v="GRUPO GRANDE DE Historia contemporánea II"/>
    <s v="GRUPO-A"/>
    <s v="Grupo Grande de Historia contemporánea II"/>
    <s v="2S"/>
    <n v="16528324"/>
    <s v="NAVAJAS"/>
    <s v="ZUBELDÍA"/>
    <s v="CARLOS"/>
    <s v="canavaja"/>
    <s v="carlos.navajas@unirioja.es"/>
    <n v="4.5"/>
    <n v="4.5"/>
    <x v="1"/>
    <n v="504"/>
    <s v="PROFESOR TITULAR UNIVERSIDAD"/>
    <s v="C01"/>
    <s v="TIEMPO COMPLETO"/>
    <s v="2018-12-18 00:00:00.0"/>
    <s v="null"/>
    <s v="DF100370"/>
    <s v="PROFESOR TITULAR DE UNIVERSIDAD"/>
    <s v="R114"/>
    <x v="3"/>
    <n v="450"/>
    <s v="HISTORIA CONTEMPORÁNEA"/>
  </r>
  <r>
    <x v="9"/>
    <n v="16528324"/>
    <s v="FLE"/>
    <n v="365"/>
    <s v="365R"/>
    <s v="GRUPO-A1"/>
    <s v="Historia contemporánea II"/>
    <s v="GR"/>
    <s v="GRUPO REDUCIDO"/>
    <s v="365R"/>
    <s v="GRUPO REDUCIDO DE Historia contemporánea II"/>
    <s v="GRUPO-A1"/>
    <s v="Grupo Reducido de Historia contemporánea II"/>
    <s v="2S"/>
    <n v="16528324"/>
    <s v="NAVAJAS"/>
    <s v="ZUBELDÍA"/>
    <s v="CARLOS"/>
    <s v="canavaja"/>
    <s v="carlos.navajas@unirioja.es"/>
    <n v="1.5"/>
    <n v="1.5"/>
    <x v="1"/>
    <n v="504"/>
    <s v="PROFESOR TITULAR UNIVERSIDAD"/>
    <s v="C01"/>
    <s v="TIEMPO COMPLETO"/>
    <s v="2018-12-18 00:00:00.0"/>
    <s v="null"/>
    <s v="DF100370"/>
    <s v="PROFESOR TITULAR DE UNIVERSIDAD"/>
    <s v="R114"/>
    <x v="3"/>
    <n v="450"/>
    <s v="HISTORIA CONTEMPORÁNEA"/>
  </r>
  <r>
    <x v="9"/>
    <n v="16544594"/>
    <s v="FLE"/>
    <n v="366"/>
    <s v="366G"/>
    <s v="GRUPO-A"/>
    <s v="Historia del arte II"/>
    <s v="GG"/>
    <s v="GRUPO GRANDE"/>
    <s v="366G"/>
    <s v="GRUPO GRANDE DE Historia del arte II"/>
    <s v="GRUPO-A"/>
    <s v="Grupo Grande de Historia del arte II"/>
    <s v="2S"/>
    <n v="16544594"/>
    <s v="SÁENZ"/>
    <s v="RODRÍGUEZ"/>
    <s v="MINERVA"/>
    <s v="misaenz"/>
    <s v="minerva.saenz@unirioja.es"/>
    <n v="4.5"/>
    <n v="4.5"/>
    <x v="1"/>
    <n v="504"/>
    <s v="PROFESOR TITULAR UNIVERSIDAD"/>
    <s v="C01"/>
    <s v="TIEMPO COMPLETO"/>
    <s v="2017-09-15 00:00:00.0"/>
    <s v="null"/>
    <s v="DF100342"/>
    <s v="PROFESOR TITULAR DE UNIVERSIDAD"/>
    <s v="R114"/>
    <x v="3"/>
    <n v="465"/>
    <s v="HISTORIA DEL ARTE"/>
  </r>
  <r>
    <x v="9"/>
    <n v="16544594"/>
    <s v="FLE"/>
    <n v="366"/>
    <s v="366R"/>
    <s v="GRUPO-A1"/>
    <s v="Historia del arte II"/>
    <s v="GR"/>
    <s v="GRUPO REDUCIDO"/>
    <s v="366R"/>
    <s v="GRUPO REDUCIDO DE Historia del arte II"/>
    <s v="GRUPO-A1"/>
    <s v="Grupo Reducido de Historia del arte II"/>
    <s v="2S"/>
    <n v="16544594"/>
    <s v="SÁENZ"/>
    <s v="RODRÍGUEZ"/>
    <s v="MINERVA"/>
    <s v="misaenz"/>
    <s v="minerva.saenz@unirioja.es"/>
    <n v="1.5"/>
    <n v="1.5"/>
    <x v="1"/>
    <n v="504"/>
    <s v="PROFESOR TITULAR UNIVERSIDAD"/>
    <s v="C01"/>
    <s v="TIEMPO COMPLETO"/>
    <s v="2017-09-15 00:00:00.0"/>
    <s v="null"/>
    <s v="DF100342"/>
    <s v="PROFESOR TITULAR DE UNIVERSIDAD"/>
    <s v="R114"/>
    <x v="3"/>
    <n v="465"/>
    <s v="HISTORIA DEL ARTE"/>
  </r>
  <r>
    <x v="9"/>
    <n v="13103464"/>
    <s v="FLE"/>
    <n v="367"/>
    <s v="367G"/>
    <s v="GRUPO-A"/>
    <s v="Historia medieval de España"/>
    <s v="GG"/>
    <s v="GRUPO GRANDE"/>
    <s v="367G"/>
    <s v="GRUPO GRANDE DE Historia medieval de España"/>
    <s v="GRUPO-A"/>
    <s v="Grupo Grande de Historia medieval de España"/>
    <s v="2S"/>
    <n v="13103464"/>
    <s v="ÁLVAREZ"/>
    <s v="BORGE"/>
    <s v="IGNACIO"/>
    <s v="ialvarez"/>
    <s v="ignacio.alvarez@unirioja.es"/>
    <n v="4.5"/>
    <n v="4.5"/>
    <x v="0"/>
    <n v="500"/>
    <s v="CATEDRATICO DE UNIVERSIDAD"/>
    <s v="01R"/>
    <s v="TIEMPO COMPLETO REDUCIDO"/>
    <s v="2017-12-04 00:00:00.0"/>
    <s v="null"/>
    <s v="DF100348"/>
    <s v="CATEDRÁTICO DE UNIVERSIDAD"/>
    <s v="R114"/>
    <x v="3"/>
    <n v="485"/>
    <s v="HISTORIA MEDIEVAL"/>
  </r>
  <r>
    <x v="9"/>
    <n v="13103464"/>
    <s v="FLE"/>
    <n v="367"/>
    <s v="367R"/>
    <s v="GRUPO-A1"/>
    <s v="Historia medieval de España"/>
    <s v="GR"/>
    <s v="GRUPO REDUCIDO"/>
    <s v="367R"/>
    <s v="GRUPO REDUCIDO DE Historia medieval de España"/>
    <s v="GRUPO-A1"/>
    <s v="Grupo Reducido de Historia medieval de España"/>
    <s v="2S"/>
    <n v="13103464"/>
    <s v="ÁLVAREZ"/>
    <s v="BORGE"/>
    <s v="IGNACIO"/>
    <s v="ialvarez"/>
    <s v="ignacio.alvarez@unirioja.es"/>
    <n v="1.5"/>
    <n v="1.5"/>
    <x v="0"/>
    <n v="500"/>
    <s v="CATEDRATICO DE UNIVERSIDAD"/>
    <s v="01R"/>
    <s v="TIEMPO COMPLETO REDUCIDO"/>
    <s v="2017-12-04 00:00:00.0"/>
    <s v="null"/>
    <s v="DF100348"/>
    <s v="CATEDRÁTICO DE UNIVERSIDAD"/>
    <s v="R114"/>
    <x v="3"/>
    <n v="485"/>
    <s v="HISTORIA MEDIEVAL"/>
  </r>
  <r>
    <x v="9"/>
    <n v="16539010"/>
    <s v="FLE"/>
    <n v="368"/>
    <s v="368G"/>
    <s v="GRUPO-A"/>
    <s v="Cartografía y representación gráfica"/>
    <s v="GG"/>
    <s v="GRUPO GRANDE"/>
    <s v="368G"/>
    <s v="GG de Cartografía y representación gráfica"/>
    <s v="GRUPO-A"/>
    <s v="GG de Cartografía y representación gráfica"/>
    <s v="1S"/>
    <n v="16539010"/>
    <s v="RUIZ"/>
    <s v="FLAÑO"/>
    <s v="PURIFICACIÓN"/>
    <s v="puruiz"/>
    <s v="purificacion.ruiz@unirioja.es"/>
    <n v="0"/>
    <n v="0"/>
    <x v="1"/>
    <n v="504"/>
    <s v="PROFESOR TITULAR UNIVERSIDAD"/>
    <s v="01R"/>
    <s v="TIEMPO COMPLETO REDUCIDO"/>
    <s v="2017-09-15 00:00:00.0"/>
    <s v="null"/>
    <s v="DF3369"/>
    <s v="PROFESOR TITULAR DE UNIVERSIDAD"/>
    <s v="R114"/>
    <x v="3"/>
    <n v="430"/>
    <s v="GEOGRAFÍA FÍSICA"/>
  </r>
  <r>
    <x v="9"/>
    <n v="16606836"/>
    <s v="FLE"/>
    <n v="368"/>
    <s v="368G"/>
    <s v="GRUPO-A"/>
    <s v="Cartografía y representación gráfica"/>
    <s v="GG"/>
    <s v="GRUPO GRANDE"/>
    <s v="368G"/>
    <s v="GG de Cartografía y representación gráfica"/>
    <s v="GRUPO-A"/>
    <s v="GG de Cartografía y representación gráfica"/>
    <s v="1S"/>
    <n v="16606836"/>
    <s v="LLORENTE"/>
    <s v="ADÁN"/>
    <s v="JOSÉ ÁNGEL"/>
    <s v="jollorad"/>
    <s v="jose-angel.llorente@unirioja.es"/>
    <n v="3.2"/>
    <n v="3.2"/>
    <x v="0"/>
    <n v="536"/>
    <s v="PROFESOR INTERINO"/>
    <s v="C01"/>
    <s v="TIEMPO COMPLETO"/>
    <s v="2018-09-17 00:00:00.0"/>
    <s v="2019-09-14 00:00:00.0"/>
    <s v="PI101280"/>
    <s v="PROFESOR CONTRATADO INTERINO"/>
    <s v="R114"/>
    <x v="3"/>
    <n v="430"/>
    <s v="GEOGRAFÍA FÍSICA"/>
  </r>
  <r>
    <x v="9"/>
    <n v="16606836"/>
    <s v="FLE"/>
    <n v="368"/>
    <s v="368I"/>
    <s v="GRUPO-A1"/>
    <s v="Cartografía y representación gráfica"/>
    <s v="GI"/>
    <s v="GRUPO DE INFORMÁTICA"/>
    <s v="368I"/>
    <s v="GI de Cartografía y representación gráfica"/>
    <s v="GRUPO-A1"/>
    <s v="GI de Cartografía y representación gráfica"/>
    <s v="1S"/>
    <n v="16606836"/>
    <s v="LLORENTE"/>
    <s v="ADÁN"/>
    <s v="JOSÉ ÁNGEL"/>
    <s v="jollorad"/>
    <s v="jose-angel.llorente@unirioja.es"/>
    <n v="2.8"/>
    <n v="2.8"/>
    <x v="0"/>
    <n v="536"/>
    <s v="PROFESOR INTERINO"/>
    <s v="C01"/>
    <s v="TIEMPO COMPLETO"/>
    <s v="2018-09-17 00:00:00.0"/>
    <s v="2019-09-14 00:00:00.0"/>
    <s v="PI101280"/>
    <s v="PROFESOR CONTRATADO INTERINO"/>
    <s v="R114"/>
    <x v="3"/>
    <n v="430"/>
    <s v="GEOGRAFÍA FÍSICA"/>
  </r>
  <r>
    <x v="9"/>
    <n v="16499934"/>
    <s v="FLE"/>
    <n v="369"/>
    <s v="369G"/>
    <s v="GRUPO-A"/>
    <s v="Historia de España moderna"/>
    <s v="GG"/>
    <s v="GRUPO GRANDE"/>
    <s v="369G"/>
    <s v="GG de Historia de España moderna"/>
    <s v="GRUPO-A"/>
    <s v="GG de Historia de España moderna"/>
    <s v="1S"/>
    <n v="16499934"/>
    <s v="GÓMEZ"/>
    <s v="URDÁÑEZ"/>
    <s v="JOSÉ LUIS"/>
    <s v="jlgomez"/>
    <s v="jose-luis.gomez@unirioja.es"/>
    <n v="4.5"/>
    <n v="4.5"/>
    <x v="1"/>
    <n v="500"/>
    <s v="CATEDRATICO DE UNIVERSIDAD"/>
    <s v="C01"/>
    <s v="TIEMPO COMPLETO"/>
    <s v="2017-09-15 00:00:00.0"/>
    <s v="null"/>
    <s v="DF3518"/>
    <s v="CATEDRÁTICO DE UNIVERSIDAD"/>
    <s v="R114"/>
    <x v="3"/>
    <n v="490"/>
    <s v="HISTORIA MODERNA"/>
  </r>
  <r>
    <x v="9"/>
    <n v="16499934"/>
    <s v="FLE"/>
    <n v="369"/>
    <s v="369R"/>
    <s v="GRUPO-A1"/>
    <s v="Historia de España moderna"/>
    <s v="GR"/>
    <s v="GRUPO REDUCIDO"/>
    <s v="369R"/>
    <s v="GR de Historia de España moderna"/>
    <s v="GRUPO-A1"/>
    <s v="GR de Historia de España moderna"/>
    <s v="1S"/>
    <n v="16499934"/>
    <s v="GÓMEZ"/>
    <s v="URDÁÑEZ"/>
    <s v="JOSÉ LUIS"/>
    <s v="jlgomez"/>
    <s v="jose-luis.gomez@unirioja.es"/>
    <n v="1.5"/>
    <n v="1.5"/>
    <x v="1"/>
    <n v="500"/>
    <s v="CATEDRATICO DE UNIVERSIDAD"/>
    <s v="C01"/>
    <s v="TIEMPO COMPLETO"/>
    <s v="2017-09-15 00:00:00.0"/>
    <s v="null"/>
    <s v="DF3518"/>
    <s v="CATEDRÁTICO DE UNIVERSIDAD"/>
    <s v="R114"/>
    <x v="3"/>
    <n v="490"/>
    <s v="HISTORIA MODERNA"/>
  </r>
  <r>
    <x v="9"/>
    <n v="16548322"/>
    <s v="FLE"/>
    <n v="370"/>
    <s v="370G"/>
    <s v="GRUPO-A"/>
    <s v="Geografía de los espacios mundiales"/>
    <s v="GG"/>
    <s v="GRUPO GRANDE"/>
    <s v="370G"/>
    <s v="GG de Geografía de los espacios mundiales"/>
    <s v="GRUPO-A"/>
    <s v="GG de Geografía de los espacios mundiales"/>
    <s v="2S"/>
    <n v="16548322"/>
    <s v="PASCUAL"/>
    <s v="BELLIDO"/>
    <s v="NURIA ESTHER"/>
    <s v="nupascua"/>
    <s v="nuria-esther.pascual@unirioja.es"/>
    <n v="4.5"/>
    <n v="4.5"/>
    <x v="0"/>
    <n v="504"/>
    <s v="PROFESOR TITULAR UNIVERSIDAD"/>
    <s v="C01"/>
    <s v="TIEMPO COMPLETO"/>
    <s v="2011-09-01 00:00:00.0"/>
    <s v="null"/>
    <s v="DF100298"/>
    <s v="PROFESOR TITULAR DE UNIVERSIDAD"/>
    <s v="R114"/>
    <x v="3"/>
    <n v="10"/>
    <s v="ANÁLISIS GEOGRÁFICO REGIONAL"/>
  </r>
  <r>
    <x v="9"/>
    <n v="16548322"/>
    <s v="FLE"/>
    <n v="370"/>
    <s v="370R"/>
    <s v="GRUPO-A1"/>
    <s v="Geografía de los espacios mundiales"/>
    <s v="GR"/>
    <s v="GRUPO REDUCIDO"/>
    <s v="370R"/>
    <s v="GR de Geografía de los espacios mundiales"/>
    <s v="GRUPO-A1"/>
    <s v="GR de Geografía de los espacios mundiales"/>
    <s v="2S"/>
    <n v="16548322"/>
    <s v="PASCUAL"/>
    <s v="BELLIDO"/>
    <s v="NURIA ESTHER"/>
    <s v="nupascua"/>
    <s v="nuria-esther.pascual@unirioja.es"/>
    <n v="1.5"/>
    <n v="1.5"/>
    <x v="0"/>
    <n v="504"/>
    <s v="PROFESOR TITULAR UNIVERSIDAD"/>
    <s v="C01"/>
    <s v="TIEMPO COMPLETO"/>
    <s v="2011-09-01 00:00:00.0"/>
    <s v="null"/>
    <s v="DF100298"/>
    <s v="PROFESOR TITULAR DE UNIVERSIDAD"/>
    <s v="R114"/>
    <x v="3"/>
    <n v="10"/>
    <s v="ANÁLISIS GEOGRÁFICO REGIONAL"/>
  </r>
  <r>
    <x v="9"/>
    <n v="16528324"/>
    <s v="FLE"/>
    <n v="371"/>
    <s v="371G"/>
    <s v="GRUPO-A"/>
    <s v="Historia Contemporánea de España"/>
    <s v="GG"/>
    <s v="GRUPO GRANDE"/>
    <s v="371G"/>
    <s v="GG de Historia Contemporánea de España"/>
    <s v="GRUPO-A"/>
    <s v="GG de Historia Contemporánea de España"/>
    <s v="2S"/>
    <n v="16528324"/>
    <s v="NAVAJAS"/>
    <s v="ZUBELDÍA"/>
    <s v="CARLOS"/>
    <s v="canavaja"/>
    <s v="carlos.navajas@unirioja.es"/>
    <n v="4.5"/>
    <n v="4.5"/>
    <x v="1"/>
    <n v="504"/>
    <s v="PROFESOR TITULAR UNIVERSIDAD"/>
    <s v="C01"/>
    <s v="TIEMPO COMPLETO"/>
    <s v="2018-12-18 00:00:00.0"/>
    <s v="null"/>
    <s v="DF100370"/>
    <s v="PROFESOR TITULAR DE UNIVERSIDAD"/>
    <s v="R114"/>
    <x v="3"/>
    <n v="450"/>
    <s v="HISTORIA CONTEMPORÁNEA"/>
  </r>
  <r>
    <x v="9"/>
    <n v="16528324"/>
    <s v="FLE"/>
    <n v="371"/>
    <s v="371R"/>
    <s v="GRUPO-A1"/>
    <s v="Historia Contemporánea de España"/>
    <s v="GR"/>
    <s v="GRUPO REDUCIDO"/>
    <s v="371R"/>
    <s v="GR de Historia Contemporánea de España"/>
    <s v="GRUPO-A1"/>
    <s v="GR de Historia Contemporánea de España"/>
    <s v="2S"/>
    <n v="16528324"/>
    <s v="NAVAJAS"/>
    <s v="ZUBELDÍA"/>
    <s v="CARLOS"/>
    <s v="canavaja"/>
    <s v="carlos.navajas@unirioja.es"/>
    <n v="1.5"/>
    <n v="1.5"/>
    <x v="1"/>
    <n v="504"/>
    <s v="PROFESOR TITULAR UNIVERSIDAD"/>
    <s v="C01"/>
    <s v="TIEMPO COMPLETO"/>
    <s v="2018-12-18 00:00:00.0"/>
    <s v="null"/>
    <s v="DF100370"/>
    <s v="PROFESOR TITULAR DE UNIVERSIDAD"/>
    <s v="R114"/>
    <x v="3"/>
    <n v="450"/>
    <s v="HISTORIA CONTEMPORÁNEA"/>
  </r>
  <r>
    <x v="9"/>
    <n v="13103464"/>
    <s v="FLE"/>
    <n v="372"/>
    <s v="372G"/>
    <s v="GRUPO-A"/>
    <s v="Fuentes históricas de la Edad Media"/>
    <s v="GG"/>
    <s v="GRUPO GRANDE"/>
    <s v="372G"/>
    <s v="GG de Fuentes históricas de la Edad Media"/>
    <s v="GRUPO-A"/>
    <s v="GG de Fuentes históricas de la Edad Media"/>
    <s v="1S"/>
    <n v="13103464"/>
    <s v="ÁLVAREZ"/>
    <s v="BORGE"/>
    <s v="IGNACIO"/>
    <s v="ialvarez"/>
    <s v="ignacio.alvarez@unirioja.es"/>
    <n v="4.5"/>
    <n v="4.5"/>
    <x v="0"/>
    <n v="500"/>
    <s v="CATEDRATICO DE UNIVERSIDAD"/>
    <s v="01R"/>
    <s v="TIEMPO COMPLETO REDUCIDO"/>
    <s v="2017-12-04 00:00:00.0"/>
    <s v="null"/>
    <s v="DF100348"/>
    <s v="CATEDRÁTICO DE UNIVERSIDAD"/>
    <s v="R114"/>
    <x v="3"/>
    <n v="485"/>
    <s v="HISTORIA MEDIEVAL"/>
  </r>
  <r>
    <x v="9"/>
    <n v="13103464"/>
    <s v="FLE"/>
    <n v="372"/>
    <s v="372R"/>
    <s v="GRUPO-A1"/>
    <s v="Fuentes históricas de la Edad Media"/>
    <s v="GR"/>
    <s v="GRUPO REDUCIDO"/>
    <s v="372R"/>
    <s v="GR de Fuentes históricas de la Edad Media"/>
    <s v="GRUPO-A1"/>
    <s v="GR de Fuentes históricas de la Edad Media"/>
    <s v="1S"/>
    <n v="13103464"/>
    <s v="ÁLVAREZ"/>
    <s v="BORGE"/>
    <s v="IGNACIO"/>
    <s v="ialvarez"/>
    <s v="ignacio.alvarez@unirioja.es"/>
    <n v="1.5"/>
    <n v="1.5"/>
    <x v="0"/>
    <n v="500"/>
    <s v="CATEDRATICO DE UNIVERSIDAD"/>
    <s v="01R"/>
    <s v="TIEMPO COMPLETO REDUCIDO"/>
    <s v="2017-12-04 00:00:00.0"/>
    <s v="null"/>
    <s v="DF100348"/>
    <s v="CATEDRÁTICO DE UNIVERSIDAD"/>
    <s v="R114"/>
    <x v="3"/>
    <n v="485"/>
    <s v="HISTORIA MEDIEVAL"/>
  </r>
  <r>
    <x v="9"/>
    <n v="13103464"/>
    <s v="FLE"/>
    <n v="373"/>
    <s v="373G"/>
    <s v="GRUPO-A"/>
    <s v="Paleografía y diplomática"/>
    <s v="GG"/>
    <s v="GRUPO GRANDE"/>
    <s v="373G"/>
    <s v="GG de Paleografía y diplomática"/>
    <s v="GRUPO-A"/>
    <s v="GG de Paleografía y diplomática"/>
    <s v="1S"/>
    <n v="13103464"/>
    <s v="ÁLVAREZ"/>
    <s v="BORGE"/>
    <s v="IGNACIO"/>
    <s v="ialvarez"/>
    <s v="ignacio.alvarez@unirioja.es"/>
    <n v="1"/>
    <n v="1"/>
    <x v="0"/>
    <n v="500"/>
    <s v="CATEDRATICO DE UNIVERSIDAD"/>
    <s v="01R"/>
    <s v="TIEMPO COMPLETO REDUCIDO"/>
    <s v="2017-12-04 00:00:00.0"/>
    <s v="null"/>
    <s v="DF100348"/>
    <s v="CATEDRÁTICO DE UNIVERSIDAD"/>
    <s v="R114"/>
    <x v="3"/>
    <n v="485"/>
    <s v="HISTORIA MEDIEVAL"/>
  </r>
  <r>
    <x v="9"/>
    <n v="72573678"/>
    <s v="FLE"/>
    <n v="373"/>
    <s v="373G"/>
    <s v="GRUPO-A"/>
    <s v="Paleografía y diplomática"/>
    <s v="GG"/>
    <s v="GRUPO GRANDE"/>
    <s v="373G"/>
    <s v="GG de Paleografía y diplomática"/>
    <s v="GRUPO-A"/>
    <s v="GG de Paleografía y diplomática"/>
    <s v="1S"/>
    <n v="72573678"/>
    <s v="GOICOLEA"/>
    <s v="JULIÁN"/>
    <s v="FRANCISCO JAVIER"/>
    <s v="frgoicol"/>
    <s v="francisco-javier.goicolea@unirioja.es"/>
    <n v="1.4"/>
    <n v="1.4"/>
    <x v="0"/>
    <n v="536"/>
    <s v="PROFESOR INTERINO"/>
    <s v="P06"/>
    <s v="TIEMPO PARCIAL (6+6 HORAS)"/>
    <s v="2017-09-15 00:00:00.0"/>
    <s v="null"/>
    <s v="PI101285"/>
    <s v="PROFESOR CONTRATADO INTERINO"/>
    <s v="R114"/>
    <x v="3"/>
    <n v="485"/>
    <s v="HISTORIA MEDIEVAL"/>
  </r>
  <r>
    <x v="9"/>
    <n v="72573678"/>
    <s v="FLE"/>
    <n v="373"/>
    <s v="373I"/>
    <s v="GRUPO-A1"/>
    <s v="Paleografía y diplomática"/>
    <s v="GI"/>
    <s v="GRUPO DE INFORMÁTICA"/>
    <s v="373I"/>
    <s v="GI de Paleografía y diplomática"/>
    <s v="GRUPO-A1"/>
    <s v="GI de Paleografía y diplomática"/>
    <s v="1S"/>
    <n v="72573678"/>
    <s v="GOICOLEA"/>
    <s v="JULIÁN"/>
    <s v="FRANCISCO JAVIER"/>
    <s v="frgoicol"/>
    <s v="francisco-javier.goicolea@unirioja.es"/>
    <n v="2.1"/>
    <n v="2.1"/>
    <x v="0"/>
    <n v="536"/>
    <s v="PROFESOR INTERINO"/>
    <s v="P06"/>
    <s v="TIEMPO PARCIAL (6+6 HORAS)"/>
    <s v="2017-09-15 00:00:00.0"/>
    <s v="null"/>
    <s v="PI101285"/>
    <s v="PROFESOR CONTRATADO INTERINO"/>
    <s v="R114"/>
    <x v="3"/>
    <n v="485"/>
    <s v="HISTORIA MEDIEVAL"/>
  </r>
  <r>
    <x v="9"/>
    <n v="13120437"/>
    <s v="FLE"/>
    <n v="374"/>
    <s v="374G"/>
    <s v="GRUPO-A"/>
    <s v="Nuevas tendencias en historia moderna"/>
    <s v="GG"/>
    <s v="GRUPO GRANDE"/>
    <s v="374G"/>
    <s v="GG de Nuevas tendencias en historia moderna"/>
    <s v="GRUPO-A"/>
    <s v="GG de Nuevas tendencias en historia moderna"/>
    <s v="2S"/>
    <n v="13120437"/>
    <s v="ATIENZA"/>
    <s v="LÓPEZ"/>
    <s v="MARÍA ÁNGELA"/>
    <s v="aatienza"/>
    <s v="angela.atienza@unirioja.es"/>
    <n v="2.5"/>
    <n v="2.5"/>
    <x v="0"/>
    <n v="500"/>
    <s v="CATEDRATICO DE UNIVERSIDAD"/>
    <s v="01R"/>
    <s v="TIEMPO COMPLETO REDUCIDO"/>
    <s v="2016-11-12 00:00:00.0"/>
    <s v="null"/>
    <s v="DF100339"/>
    <s v="CATEDRÁTICO DE UNIVERSIDAD"/>
    <s v="R114"/>
    <x v="3"/>
    <n v="490"/>
    <s v="HISTORIA MODERNA"/>
  </r>
  <r>
    <x v="9"/>
    <n v="16630524"/>
    <s v="FLE"/>
    <n v="374"/>
    <s v="374G"/>
    <s v="GRUPO-A"/>
    <s v="Nuevas tendencias en historia moderna"/>
    <s v="GG"/>
    <s v="GRUPO GRANDE"/>
    <s v="374G"/>
    <s v="GG de Nuevas tendencias en historia moderna"/>
    <s v="GRUPO-A"/>
    <s v="GG de Nuevas tendencias en historia moderna"/>
    <s v="2S"/>
    <n v="16630524"/>
    <s v="IBÁÑEZ"/>
    <s v="CASTRO"/>
    <s v="JUAN"/>
    <s v="juibanez"/>
    <s v="juan.ibanez@alum.unirioja.es"/>
    <n v="0.5"/>
    <n v="0.5"/>
    <x v="1"/>
    <n v="121"/>
    <s v="PERSONAL INVESTIGADOR EN FORMACIÓN"/>
    <n v="0"/>
    <s v="_"/>
    <s v="2016-09-10 00:00:00.0"/>
    <s v="2019-09-09 00:00:00.0"/>
    <s v="D14BECARIO1"/>
    <s v="PERSONAL INVESTIGADOR PREDOCTORAL EN FORMACIÓN"/>
    <s v="R114"/>
    <x v="3"/>
    <n v="490"/>
    <s v="HISTORIA MODERNA"/>
  </r>
  <r>
    <x v="9"/>
    <n v="13120437"/>
    <s v="FLE"/>
    <n v="374"/>
    <s v="374R"/>
    <s v="GRUPO-A1"/>
    <s v="Nuevas tendencias en historia moderna"/>
    <s v="GR"/>
    <s v="GRUPO REDUCIDO"/>
    <s v="374R"/>
    <s v="GR de Nuevas tendencias en historia moderna"/>
    <s v="GRUPO-A1"/>
    <s v="GR de Nuevas tendencias en historia moderna"/>
    <s v="2S"/>
    <n v="13120437"/>
    <s v="ATIENZA"/>
    <s v="LÓPEZ"/>
    <s v="MARÍA ÁNGELA"/>
    <s v="aatienza"/>
    <s v="angela.atienza@unirioja.es"/>
    <n v="1"/>
    <n v="1"/>
    <x v="0"/>
    <n v="500"/>
    <s v="CATEDRATICO DE UNIVERSIDAD"/>
    <s v="01R"/>
    <s v="TIEMPO COMPLETO REDUCIDO"/>
    <s v="2016-11-12 00:00:00.0"/>
    <s v="null"/>
    <s v="DF100339"/>
    <s v="CATEDRÁTICO DE UNIVERSIDAD"/>
    <s v="R114"/>
    <x v="3"/>
    <n v="490"/>
    <s v="HISTORIA MODERNA"/>
  </r>
  <r>
    <x v="9"/>
    <n v="16630524"/>
    <s v="FLE"/>
    <n v="374"/>
    <s v="374R"/>
    <s v="GRUPO-A1"/>
    <s v="Nuevas tendencias en historia moderna"/>
    <s v="GR"/>
    <s v="GRUPO REDUCIDO"/>
    <s v="374R"/>
    <s v="GR de Nuevas tendencias en historia moderna"/>
    <s v="GRUPO-A1"/>
    <s v="GR de Nuevas tendencias en historia moderna"/>
    <s v="2S"/>
    <n v="16630524"/>
    <s v="IBÁÑEZ"/>
    <s v="CASTRO"/>
    <s v="JUAN"/>
    <s v="juibanez"/>
    <s v="juan.ibanez@alum.unirioja.es"/>
    <n v="0.5"/>
    <n v="0.5"/>
    <x v="1"/>
    <n v="121"/>
    <s v="PERSONAL INVESTIGADOR EN FORMACIÓN"/>
    <n v="0"/>
    <s v="_"/>
    <s v="2016-09-10 00:00:00.0"/>
    <s v="2019-09-09 00:00:00.0"/>
    <s v="D14BECARIO1"/>
    <s v="PERSONAL INVESTIGADOR PREDOCTORAL EN FORMACIÓN"/>
    <s v="R114"/>
    <x v="3"/>
    <n v="490"/>
    <s v="HISTORIA MODERNA"/>
  </r>
  <r>
    <x v="9"/>
    <n v="16499934"/>
    <s v="FLE"/>
    <n v="375"/>
    <s v="375G"/>
    <s v="GRUPO-A"/>
    <s v="Metodología de la historia moderna"/>
    <s v="GG"/>
    <s v="GRUPO GRANDE"/>
    <s v="375G"/>
    <s v="GG de Metodología de la historia moderna"/>
    <s v="GRUPO-A"/>
    <s v="GG de Metodología de la historia moderna"/>
    <s v="2S"/>
    <n v="16499934"/>
    <s v="GÓMEZ"/>
    <s v="URDÁÑEZ"/>
    <s v="JOSÉ LUIS"/>
    <s v="jlgomez"/>
    <s v="jose-luis.gomez@unirioja.es"/>
    <n v="4.5"/>
    <n v="4.5"/>
    <x v="1"/>
    <n v="500"/>
    <s v="CATEDRATICO DE UNIVERSIDAD"/>
    <s v="C01"/>
    <s v="TIEMPO COMPLETO"/>
    <s v="2017-09-15 00:00:00.0"/>
    <s v="null"/>
    <s v="DF3518"/>
    <s v="CATEDRÁTICO DE UNIVERSIDAD"/>
    <s v="R114"/>
    <x v="3"/>
    <n v="490"/>
    <s v="HISTORIA MODERNA"/>
  </r>
  <r>
    <x v="9"/>
    <n v="16499934"/>
    <s v="FLE"/>
    <n v="375"/>
    <s v="375R"/>
    <s v="GRUPO-A1"/>
    <s v="Metodología de la historia moderna"/>
    <s v="GR"/>
    <s v="GRUPO REDUCIDO"/>
    <s v="375R"/>
    <s v="GR de Metodología de la historia moderna"/>
    <s v="GRUPO-A1"/>
    <s v="GR de Metodología de la historia moderna"/>
    <s v="2S"/>
    <n v="16499934"/>
    <s v="GÓMEZ"/>
    <s v="URDÁÑEZ"/>
    <s v="JOSÉ LUIS"/>
    <s v="jlgomez"/>
    <s v="jose-luis.gomez@unirioja.es"/>
    <n v="1.5"/>
    <n v="1.5"/>
    <x v="1"/>
    <n v="500"/>
    <s v="CATEDRATICO DE UNIVERSIDAD"/>
    <s v="C01"/>
    <s v="TIEMPO COMPLETO"/>
    <s v="2017-09-15 00:00:00.0"/>
    <s v="null"/>
    <s v="DF3518"/>
    <s v="CATEDRÁTICO DE UNIVERSIDAD"/>
    <s v="R114"/>
    <x v="3"/>
    <n v="490"/>
    <s v="HISTORIA MODERNA"/>
  </r>
  <r>
    <x v="9"/>
    <n v="20170417"/>
    <s v="FLE"/>
    <n v="376"/>
    <s v="376G"/>
    <s v="GRUPO-A"/>
    <s v="Patrimonio arqueológico"/>
    <s v="GG"/>
    <s v="GRUPO GRANDE"/>
    <s v="376G"/>
    <s v="GG de Patrimonio arqueológico"/>
    <s v="GRUPO-A"/>
    <s v="GG de Patrimonio arqueológico"/>
    <s v="2S"/>
    <n v="20170417"/>
    <s v="FANO"/>
    <s v="MARTÍNEZ"/>
    <s v="MIGUEL ÁNGEL"/>
    <s v="mifano"/>
    <s v="miguel-angel.fano@unirioja.es"/>
    <n v="4.5"/>
    <n v="4.5"/>
    <x v="0"/>
    <n v="504"/>
    <s v="PROFESOR TITULAR UNIVERSIDAD"/>
    <s v="C01"/>
    <s v="TIEMPO COMPLETO"/>
    <s v="2011-09-01 00:00:00.0"/>
    <s v="null"/>
    <s v="DF3569"/>
    <s v="TITULAR DE UNIVERSIDAD"/>
    <s v="R114"/>
    <x v="3"/>
    <n v="695"/>
    <s v="PREHISTORIA"/>
  </r>
  <r>
    <x v="9"/>
    <n v="20170417"/>
    <s v="FLE"/>
    <n v="376"/>
    <s v="376R"/>
    <s v="GRUPO-A1"/>
    <s v="Patrimonio arqueológico"/>
    <s v="GR"/>
    <s v="GRUPO REDUCIDO"/>
    <s v="376R"/>
    <s v="GR de Patrimonio arqueológico"/>
    <s v="GRUPO-A1"/>
    <s v="GR de Patrimonio arqueológico"/>
    <s v="2S"/>
    <n v="20170417"/>
    <s v="FANO"/>
    <s v="MARTÍNEZ"/>
    <s v="MIGUEL ÁNGEL"/>
    <s v="mifano"/>
    <s v="miguel-angel.fano@unirioja.es"/>
    <n v="1.5"/>
    <n v="1.5"/>
    <x v="0"/>
    <n v="504"/>
    <s v="PROFESOR TITULAR UNIVERSIDAD"/>
    <s v="C01"/>
    <s v="TIEMPO COMPLETO"/>
    <s v="2011-09-01 00:00:00.0"/>
    <s v="null"/>
    <s v="DF3569"/>
    <s v="TITULAR DE UNIVERSIDAD"/>
    <s v="R114"/>
    <x v="3"/>
    <n v="695"/>
    <s v="PREHISTORIA"/>
  </r>
  <r>
    <x v="9"/>
    <n v="33425722"/>
    <s v="FLE"/>
    <n v="377"/>
    <s v="377G"/>
    <s v="GRUPO-A"/>
    <s v="Patrimonio histórico-artístico II"/>
    <s v="GG"/>
    <s v="GRUPO GRANDE"/>
    <s v="377G"/>
    <s v="GG de Patrimonio histórico-artístico II"/>
    <s v="GRUPO-A"/>
    <s v="GG de Patrimonio histórico-artístico II"/>
    <s v="2S"/>
    <n v="33425722"/>
    <s v="ANDUEZA"/>
    <s v="UNANUA"/>
    <s v="Mª DEL PILAR"/>
    <s v="mdanduez"/>
    <s v="m-del-pilar.andueza@unirioja.es"/>
    <n v="3.2"/>
    <n v="3.2"/>
    <x v="0"/>
    <n v="504"/>
    <s v="PROFESOR TITULAR UNIVERSIDAD"/>
    <s v="C01"/>
    <s v="TIEMPO COMPLETO"/>
    <s v="2017-09-15 00:00:00.0"/>
    <s v="null"/>
    <s v="DF100343"/>
    <s v="PROFESOR TITULAR DE UNIVERSIDAD"/>
    <s v="R114"/>
    <x v="3"/>
    <n v="465"/>
    <s v="HISTORIA DEL ARTE"/>
  </r>
  <r>
    <x v="9"/>
    <n v="33425722"/>
    <s v="FLE"/>
    <n v="377"/>
    <s v="377R"/>
    <s v="GRUPO-A1"/>
    <s v="Patrimonio histórico-artístico II"/>
    <s v="GR"/>
    <s v="GRUPO REDUCIDO"/>
    <s v="377R"/>
    <s v="GR de Patrimonio histórico-artístico II"/>
    <s v="GRUPO-A1"/>
    <s v="GR de Patrimonio histórico-artístico II"/>
    <s v="2S"/>
    <n v="33425722"/>
    <s v="ANDUEZA"/>
    <s v="UNANUA"/>
    <s v="Mª DEL PILAR"/>
    <s v="mdanduez"/>
    <s v="m-del-pilar.andueza@unirioja.es"/>
    <n v="2.8"/>
    <n v="2.8"/>
    <x v="0"/>
    <n v="504"/>
    <s v="PROFESOR TITULAR UNIVERSIDAD"/>
    <s v="C01"/>
    <s v="TIEMPO COMPLETO"/>
    <s v="2017-09-15 00:00:00.0"/>
    <s v="null"/>
    <s v="DF100343"/>
    <s v="PROFESOR TITULAR DE UNIVERSIDAD"/>
    <s v="R114"/>
    <x v="3"/>
    <n v="465"/>
    <s v="HISTORIA DEL ARTE"/>
  </r>
  <r>
    <x v="9"/>
    <n v="16536532"/>
    <s v="FLE"/>
    <n v="378"/>
    <s v="378G"/>
    <s v="GRUPO-A"/>
    <s v="Arqueología"/>
    <s v="GG"/>
    <s v="GRUPO GRANDE"/>
    <s v="378G"/>
    <s v="GG de Arqueología"/>
    <s v="GRUPO-A"/>
    <s v="GG de Arqueología"/>
    <s v="1S"/>
    <n v="16536532"/>
    <s v="CASTILLO"/>
    <s v="PASCUAL"/>
    <s v="MARÍA JOSEFA"/>
    <s v="mjcasti"/>
    <s v="mariajose.castillo@unirioja.es"/>
    <n v="4.5"/>
    <n v="4.5"/>
    <x v="0"/>
    <n v="504"/>
    <s v="PROFESOR TITULAR UNIVERSIDAD"/>
    <s v="C01"/>
    <s v="TIEMPO COMPLETO"/>
    <s v="2015-09-15 00:00:00.0"/>
    <s v="null"/>
    <s v="DF3402"/>
    <s v="TITULAR DE UNIVERSIDAD"/>
    <s v="R114"/>
    <x v="3"/>
    <n v="445"/>
    <s v="HISTORIA ANTIGUA"/>
  </r>
  <r>
    <x v="9"/>
    <n v="16536532"/>
    <s v="FLE"/>
    <n v="378"/>
    <s v="378R"/>
    <s v="GRUPO-A1"/>
    <s v="Arqueología"/>
    <s v="GR"/>
    <s v="GRUPO REDUCIDO"/>
    <s v="378R"/>
    <s v="GR de Arqueología"/>
    <s v="GRUPO-A1"/>
    <s v="GR de Arqueología"/>
    <s v="1S"/>
    <n v="16536532"/>
    <s v="CASTILLO"/>
    <s v="PASCUAL"/>
    <s v="MARÍA JOSEFA"/>
    <s v="mjcasti"/>
    <s v="mariajose.castillo@unirioja.es"/>
    <n v="1.5"/>
    <n v="1.5"/>
    <x v="0"/>
    <n v="504"/>
    <s v="PROFESOR TITULAR UNIVERSIDAD"/>
    <s v="C01"/>
    <s v="TIEMPO COMPLETO"/>
    <s v="2015-09-15 00:00:00.0"/>
    <s v="null"/>
    <s v="DF3402"/>
    <s v="TITULAR DE UNIVERSIDAD"/>
    <s v="R114"/>
    <x v="3"/>
    <n v="445"/>
    <s v="HISTORIA ANTIGUA"/>
  </r>
  <r>
    <x v="9"/>
    <n v="33425722"/>
    <s v="FLE"/>
    <n v="379"/>
    <s v="379G"/>
    <s v="GRUPO-A"/>
    <s v="Patrimonio histórico-artístico I"/>
    <s v="GG"/>
    <s v="GRUPO GRANDE"/>
    <s v="379G"/>
    <s v="GG de Patrimonio histórico-artístico I"/>
    <s v="GRUPO-A"/>
    <s v="GG de Patrimonio histórico-artístico I"/>
    <s v="1S"/>
    <n v="33425722"/>
    <s v="ANDUEZA"/>
    <s v="UNANUA"/>
    <s v="Mª DEL PILAR"/>
    <s v="mdanduez"/>
    <s v="m-del-pilar.andueza@unirioja.es"/>
    <n v="4.5"/>
    <n v="4.5"/>
    <x v="0"/>
    <n v="504"/>
    <s v="PROFESOR TITULAR UNIVERSIDAD"/>
    <s v="C01"/>
    <s v="TIEMPO COMPLETO"/>
    <s v="2017-09-15 00:00:00.0"/>
    <s v="null"/>
    <s v="DF100343"/>
    <s v="PROFESOR TITULAR DE UNIVERSIDAD"/>
    <s v="R114"/>
    <x v="3"/>
    <n v="465"/>
    <s v="HISTORIA DEL ARTE"/>
  </r>
  <r>
    <x v="9"/>
    <n v="33425722"/>
    <s v="FLE"/>
    <n v="379"/>
    <s v="379R"/>
    <s v="GRUPO-A1"/>
    <s v="Patrimonio histórico-artístico I"/>
    <s v="GR"/>
    <s v="GRUPO REDUCIDO"/>
    <s v="379R"/>
    <s v="GR de Patrimonio histórico-artístico I"/>
    <s v="GRUPO-A1"/>
    <s v="GR de Patrimonio histórico-artístico I"/>
    <s v="1S"/>
    <n v="33425722"/>
    <s v="ANDUEZA"/>
    <s v="UNANUA"/>
    <s v="Mª DEL PILAR"/>
    <s v="mdanduez"/>
    <s v="m-del-pilar.andueza@unirioja.es"/>
    <n v="1.5"/>
    <n v="1.5"/>
    <x v="0"/>
    <n v="504"/>
    <s v="PROFESOR TITULAR UNIVERSIDAD"/>
    <s v="C01"/>
    <s v="TIEMPO COMPLETO"/>
    <s v="2017-09-15 00:00:00.0"/>
    <s v="null"/>
    <s v="DF100343"/>
    <s v="PROFESOR TITULAR DE UNIVERSIDAD"/>
    <s v="R114"/>
    <x v="3"/>
    <n v="465"/>
    <s v="HISTORIA DEL ARTE"/>
  </r>
  <r>
    <x v="9"/>
    <n v="16536532"/>
    <s v="FLE"/>
    <n v="380"/>
    <s v="380G"/>
    <s v="GRUPO-A"/>
    <s v="Religiones antiguas mediterráneas"/>
    <s v="GG"/>
    <s v="GRUPO GRANDE"/>
    <s v="380G"/>
    <s v="GG de Religiones antiguas mediterráneas"/>
    <s v="GRUPO-A"/>
    <s v="GG de Religiones antiguas mediterráneas"/>
    <s v="1S"/>
    <n v="16536532"/>
    <s v="CASTILLO"/>
    <s v="PASCUAL"/>
    <s v="MARÍA JOSEFA"/>
    <s v="mjcasti"/>
    <s v="mariajose.castillo@unirioja.es"/>
    <n v="3"/>
    <n v="3"/>
    <x v="0"/>
    <n v="504"/>
    <s v="PROFESOR TITULAR UNIVERSIDAD"/>
    <s v="C01"/>
    <s v="TIEMPO COMPLETO"/>
    <s v="2015-09-15 00:00:00.0"/>
    <s v="null"/>
    <s v="DF3402"/>
    <s v="TITULAR DE UNIVERSIDAD"/>
    <s v="R114"/>
    <x v="3"/>
    <n v="445"/>
    <s v="HISTORIA ANTIGUA"/>
  </r>
  <r>
    <x v="9"/>
    <n v="16536532"/>
    <s v="FLE"/>
    <n v="380"/>
    <s v="380R"/>
    <s v="GRUPO-A1"/>
    <s v="Religiones antiguas mediterráneas"/>
    <s v="GR"/>
    <s v="GRUPO REDUCIDO"/>
    <s v="380R"/>
    <s v="GR de Religiones antiguas mediterráneas"/>
    <s v="GRUPO-A1"/>
    <s v="GR de Religiones antiguas mediterráneas"/>
    <s v="1S"/>
    <n v="16536532"/>
    <s v="CASTILLO"/>
    <s v="PASCUAL"/>
    <s v="MARÍA JOSEFA"/>
    <s v="mjcasti"/>
    <s v="mariajose.castillo@unirioja.es"/>
    <n v="1.5"/>
    <n v="1.5"/>
    <x v="0"/>
    <n v="504"/>
    <s v="PROFESOR TITULAR UNIVERSIDAD"/>
    <s v="C01"/>
    <s v="TIEMPO COMPLETO"/>
    <s v="2015-09-15 00:00:00.0"/>
    <s v="null"/>
    <s v="DF3402"/>
    <s v="TITULAR DE UNIVERSIDAD"/>
    <s v="R114"/>
    <x v="3"/>
    <n v="445"/>
    <s v="HISTORIA ANTIGUA"/>
  </r>
  <r>
    <x v="9"/>
    <n v="16528324"/>
    <s v="FLE"/>
    <n v="381"/>
    <s v="381G"/>
    <s v="GRUPO-A"/>
    <s v="Historia de las ideas y movimientos sociales contemporáneos"/>
    <s v="GG"/>
    <s v="GRUPO GRANDE"/>
    <s v="381G"/>
    <s v="GG de Historia de las ideas y movimientos sociales contemporáneos"/>
    <s v="GRUPO-A"/>
    <s v="GG de Historia de las ideas y movimientos sociales contemporáneos"/>
    <s v="2S"/>
    <n v="16528324"/>
    <s v="NAVAJAS"/>
    <s v="ZUBELDÍA"/>
    <s v="CARLOS"/>
    <s v="canavaja"/>
    <s v="carlos.navajas@unirioja.es"/>
    <n v="3"/>
    <n v="3"/>
    <x v="1"/>
    <n v="504"/>
    <s v="PROFESOR TITULAR UNIVERSIDAD"/>
    <s v="C01"/>
    <s v="TIEMPO COMPLETO"/>
    <s v="2018-12-18 00:00:00.0"/>
    <s v="null"/>
    <s v="DF100370"/>
    <s v="PROFESOR TITULAR DE UNIVERSIDAD"/>
    <s v="R114"/>
    <x v="3"/>
    <n v="450"/>
    <s v="HISTORIA CONTEMPORÁNEA"/>
  </r>
  <r>
    <x v="9"/>
    <n v="16528324"/>
    <s v="FLE"/>
    <n v="381"/>
    <s v="381R"/>
    <s v="GRUPO-A1"/>
    <s v="Historia de las ideas y movimientos sociales contemporáneos"/>
    <s v="GR"/>
    <s v="GRUPO REDUCIDO"/>
    <s v="381R"/>
    <s v="GR de Historia de las ideas y movimientos sociales contemporáneos"/>
    <s v="GRUPO-A1"/>
    <s v="GR de Historia de las ideas y movimientos sociales contemporáneos"/>
    <s v="2S"/>
    <n v="16528324"/>
    <s v="NAVAJAS"/>
    <s v="ZUBELDÍA"/>
    <s v="CARLOS"/>
    <s v="canavaja"/>
    <s v="carlos.navajas@unirioja.es"/>
    <n v="1.5"/>
    <n v="1.5"/>
    <x v="1"/>
    <n v="504"/>
    <s v="PROFESOR TITULAR UNIVERSIDAD"/>
    <s v="C01"/>
    <s v="TIEMPO COMPLETO"/>
    <s v="2018-12-18 00:00:00.0"/>
    <s v="null"/>
    <s v="DF100370"/>
    <s v="PROFESOR TITULAR DE UNIVERSIDAD"/>
    <s v="R114"/>
    <x v="3"/>
    <n v="450"/>
    <s v="HISTORIA CONTEMPORÁNEA"/>
  </r>
  <r>
    <x v="9"/>
    <n v="16539010"/>
    <s v="FLE"/>
    <n v="382"/>
    <s v="382G"/>
    <s v="GRUPO-A"/>
    <s v="Trabajo fin de grado en Geografía e Historia"/>
    <s v="GG"/>
    <s v="GRUPO GRANDE"/>
    <s v="382G"/>
    <s v="TRABAJO FIN DE GRADO"/>
    <s v="GRUPO-A"/>
    <s v="TRABAJO FIN DE GRADO"/>
    <s v="I"/>
    <n v="16539010"/>
    <s v="RUIZ"/>
    <s v="FLAÑO"/>
    <s v="PURIFICACIÓN"/>
    <s v="puruiz"/>
    <s v="purificacion.ruiz@unirioja.es"/>
    <n v="0"/>
    <n v="0"/>
    <x v="1"/>
    <n v="504"/>
    <s v="PROFESOR TITULAR UNIVERSIDAD"/>
    <s v="01R"/>
    <s v="TIEMPO COMPLETO REDUCIDO"/>
    <s v="2017-09-15 00:00:00.0"/>
    <s v="null"/>
    <s v="DF3369"/>
    <s v="PROFESOR TITULAR DE UNIVERSIDAD"/>
    <s v="R114"/>
    <x v="3"/>
    <n v="430"/>
    <s v="GEOGRAFÍA FÍSICA"/>
  </r>
  <r>
    <x v="10"/>
    <n v="16512623"/>
    <s v="FLE"/>
    <n v="383"/>
    <s v="383G"/>
    <s v="GRUPO-A"/>
    <s v="Literatura hispanoamericana I"/>
    <s v="GG"/>
    <s v="GRUPO GRANDE"/>
    <s v="383G"/>
    <s v="GRUPO GRANDE DE Literatura hispanoamericana I"/>
    <s v="GRUPO-A"/>
    <s v="Grupo Grande de Literatura hispanoamericana I"/>
    <s v="1S"/>
    <n v="16512623"/>
    <s v="GONZÁLEZ DE GARAY"/>
    <s v="FERNÁNDEZ"/>
    <s v="MARÍA TERESA"/>
    <s v="tdgaray"/>
    <s v="teresa.gonzalez@unirioja.es"/>
    <n v="2"/>
    <n v="2"/>
    <x v="0"/>
    <n v="504"/>
    <s v="PROFESOR TITULAR UNIVERSIDAD"/>
    <s v="01R"/>
    <s v="TIEMPO COMPLETO REDUCIDO"/>
    <s v="2013-09-01 00:00:00.0"/>
    <s v="null"/>
    <s v="DF31546"/>
    <s v="TITULAR DE UNIVERSIDAD"/>
    <s v="R106"/>
    <x v="5"/>
    <n v="583"/>
    <s v="LITERATURA ESPAÑOLA"/>
  </r>
  <r>
    <x v="10"/>
    <n v="72801386"/>
    <s v="FLE"/>
    <n v="383"/>
    <s v="383G"/>
    <s v="GRUPO-A"/>
    <s v="Literatura hispanoamericana I"/>
    <s v="GG"/>
    <s v="GRUPO GRANDE"/>
    <s v="383G"/>
    <s v="GRUPO GRANDE DE Literatura hispanoamericana I"/>
    <s v="GRUPO-A"/>
    <s v="Grupo Grande de Literatura hispanoamericana I"/>
    <s v="1S"/>
    <n v="72801386"/>
    <s v="SAINZ"/>
    <s v="BARIAIN"/>
    <s v="ISABEL"/>
    <s v="issainb"/>
    <s v="isabel.sainzb@unirioja.es"/>
    <n v="2.5"/>
    <n v="2.5"/>
    <x v="1"/>
    <n v="536"/>
    <s v="PROFESOR INTERINO"/>
    <s v="P06"/>
    <s v="TIEMPO PARCIAL (6+6 HORAS)"/>
    <s v="2018-09-18 00:00:00.0"/>
    <s v="null"/>
    <s v="PI101365"/>
    <s v="PROFESOR CONTRATADO INTERINO"/>
    <s v="R106"/>
    <x v="5"/>
    <n v="583"/>
    <s v="LITERATURA ESPAÑOLA"/>
  </r>
  <r>
    <x v="10"/>
    <n v="16512623"/>
    <s v="FLE"/>
    <n v="383"/>
    <s v="383R"/>
    <s v="GRUPO-A1"/>
    <s v="Literatura hispanoamericana I"/>
    <s v="GR"/>
    <s v="GRUPO REDUCIDO"/>
    <s v="383R"/>
    <s v="GRUPO REDUCIDO DE Literatura hispanoamericana I"/>
    <s v="GRUPO-A1"/>
    <s v="Grupo Reducido de Literatura hispanoamericana I"/>
    <s v="1S"/>
    <n v="16512623"/>
    <s v="GONZÁLEZ DE GARAY"/>
    <s v="FERNÁNDEZ"/>
    <s v="MARÍA TERESA"/>
    <s v="tdgaray"/>
    <s v="teresa.gonzalez@unirioja.es"/>
    <n v="1"/>
    <n v="1"/>
    <x v="0"/>
    <n v="504"/>
    <s v="PROFESOR TITULAR UNIVERSIDAD"/>
    <s v="01R"/>
    <s v="TIEMPO COMPLETO REDUCIDO"/>
    <s v="2013-09-01 00:00:00.0"/>
    <s v="null"/>
    <s v="DF31546"/>
    <s v="TITULAR DE UNIVERSIDAD"/>
    <s v="R106"/>
    <x v="5"/>
    <n v="583"/>
    <s v="LITERATURA ESPAÑOLA"/>
  </r>
  <r>
    <x v="10"/>
    <n v="72801386"/>
    <s v="FLE"/>
    <n v="383"/>
    <s v="383R"/>
    <s v="GRUPO-A1"/>
    <s v="Literatura hispanoamericana I"/>
    <s v="GR"/>
    <s v="GRUPO REDUCIDO"/>
    <s v="383R"/>
    <s v="GRUPO REDUCIDO DE Literatura hispanoamericana I"/>
    <s v="GRUPO-A1"/>
    <s v="Grupo Reducido de Literatura hispanoamericana I"/>
    <s v="1S"/>
    <n v="72801386"/>
    <s v="SAINZ"/>
    <s v="BARIAIN"/>
    <s v="ISABEL"/>
    <s v="issainb"/>
    <s v="isabel.sainzb@unirioja.es"/>
    <n v="0.5"/>
    <n v="0.5"/>
    <x v="1"/>
    <n v="536"/>
    <s v="PROFESOR INTERINO"/>
    <s v="P06"/>
    <s v="TIEMPO PARCIAL (6+6 HORAS)"/>
    <s v="2018-09-18 00:00:00.0"/>
    <s v="null"/>
    <s v="PI101365"/>
    <s v="PROFESOR CONTRATADO INTERINO"/>
    <s v="R106"/>
    <x v="5"/>
    <n v="583"/>
    <s v="LITERATURA ESPAÑOLA"/>
  </r>
  <r>
    <x v="10"/>
    <n v="70865948"/>
    <s v="FLE"/>
    <n v="384"/>
    <s v="384G"/>
    <s v="GRUPO-A"/>
    <s v="Linguística española IV"/>
    <s v="GG"/>
    <s v="GRUPO GRANDE"/>
    <s v="384G"/>
    <s v="GRUPO GRANDE DE Linguística española IV"/>
    <s v="GRUPO-A"/>
    <s v="Grupo Grande de Linguística española IV"/>
    <s v="1S"/>
    <n v="70865948"/>
    <s v="FASLA"/>
    <s v="FERNÁNDEZ"/>
    <s v="DALILA"/>
    <s v="dafasla"/>
    <s v="dalila.fasla@unirioja.es"/>
    <n v="4.5"/>
    <n v="4.5"/>
    <x v="1"/>
    <n v="504"/>
    <s v="PROFESOR TITULAR UNIVERSIDAD"/>
    <s v="01A"/>
    <s v="TIEMPO COMPLETO AMPLIADO"/>
    <s v="2012-09-01 00:00:00.0"/>
    <s v="null"/>
    <s v="DF100036"/>
    <s v="PROFESOR TITULAR DE UNIVERSIDAD"/>
    <s v="R106"/>
    <x v="5"/>
    <n v="575"/>
    <s v="LINGÜÍSTICA GENERAL"/>
  </r>
  <r>
    <x v="10"/>
    <n v="70865948"/>
    <s v="FLE"/>
    <n v="384"/>
    <s v="384R"/>
    <s v="GRUPO-A1"/>
    <s v="Linguística española IV"/>
    <s v="GR"/>
    <s v="GRUPO REDUCIDO"/>
    <s v="384R"/>
    <s v="GRUPO REDUCIDO DE Linguística española IV"/>
    <s v="GRUPO-A1"/>
    <s v="Grupo Reducido de Linguística española IV"/>
    <s v="1S"/>
    <n v="70865948"/>
    <s v="FASLA"/>
    <s v="FERNÁNDEZ"/>
    <s v="DALILA"/>
    <s v="dafasla"/>
    <s v="dalila.fasla@unirioja.es"/>
    <n v="1.5"/>
    <n v="1.5"/>
    <x v="1"/>
    <n v="504"/>
    <s v="PROFESOR TITULAR UNIVERSIDAD"/>
    <s v="01A"/>
    <s v="TIEMPO COMPLETO AMPLIADO"/>
    <s v="2012-09-01 00:00:00.0"/>
    <s v="null"/>
    <s v="DF100036"/>
    <s v="PROFESOR TITULAR DE UNIVERSIDAD"/>
    <s v="R106"/>
    <x v="5"/>
    <n v="575"/>
    <s v="LINGÜÍSTICA GENERAL"/>
  </r>
  <r>
    <x v="10"/>
    <n v="34798214"/>
    <s v="FLE"/>
    <n v="385"/>
    <s v="385G"/>
    <s v="GRUPO-A"/>
    <s v="Literatura española de los siglos XVIII y XIX"/>
    <s v="GG"/>
    <s v="GRUPO GRANDE"/>
    <s v="385G"/>
    <s v="GRUPO GRANDE DE Literatura española de los siglos XVIII y XIX"/>
    <s v="GRUPO-A"/>
    <s v="Grupo Grande de Literatura española de los siglos XVIII y XIX"/>
    <s v="2S"/>
    <n v="34798214"/>
    <s v="MARTÍNEZ"/>
    <s v="LÓPEZ"/>
    <s v="Mª ISABEL"/>
    <s v="mamartlop"/>
    <s v="maribel.martinez@unirioja.es"/>
    <n v="4.5"/>
    <n v="4.5"/>
    <x v="0"/>
    <n v="504"/>
    <s v="PROFESOR TITULAR UNIVERSIDAD"/>
    <s v="C01"/>
    <s v="TIEMPO COMPLETO"/>
    <s v="2018-11-26 00:00:00.0"/>
    <s v="null"/>
    <s v="DF31547"/>
    <s v="PROFESOR TITULAR DE UNIVERSIDAD"/>
    <s v="R106"/>
    <x v="5"/>
    <n v="583"/>
    <s v="LITERATURA ESPAÑOLA"/>
  </r>
  <r>
    <x v="10"/>
    <n v="34798214"/>
    <s v="FLE"/>
    <n v="385"/>
    <s v="385R"/>
    <s v="GRUPO-A1"/>
    <s v="Literatura española de los siglos XVIII y XIX"/>
    <s v="GR"/>
    <s v="GRUPO REDUCIDO"/>
    <s v="385R"/>
    <s v="GRUPO REDUCIDO DE Literatura española de los siglos XVIII y XIX"/>
    <s v="GRUPO-A1"/>
    <s v="Grupo Reducido de Literatura española de los siglos XVIII y XIX"/>
    <s v="2S"/>
    <n v="34798214"/>
    <s v="MARTÍNEZ"/>
    <s v="LÓPEZ"/>
    <s v="Mª ISABEL"/>
    <s v="mamartlop"/>
    <s v="maribel.martinez@unirioja.es"/>
    <n v="1.5"/>
    <n v="1.5"/>
    <x v="0"/>
    <n v="504"/>
    <s v="PROFESOR TITULAR UNIVERSIDAD"/>
    <s v="C01"/>
    <s v="TIEMPO COMPLETO"/>
    <s v="2018-11-26 00:00:00.0"/>
    <s v="null"/>
    <s v="DF31547"/>
    <s v="PROFESOR TITULAR DE UNIVERSIDAD"/>
    <s v="R106"/>
    <x v="5"/>
    <n v="583"/>
    <s v="LITERATURA ESPAÑOLA"/>
  </r>
  <r>
    <x v="10"/>
    <n v="1085841"/>
    <s v="FLE"/>
    <n v="386"/>
    <s v="386G"/>
    <s v="GRUPO-A"/>
    <s v="Literatura española del siglo XX (I)"/>
    <s v="GG"/>
    <s v="GRUPO GRANDE"/>
    <s v="386G"/>
    <s v="GRUPO GRANDE DE Literatura española del siglo XX (I)"/>
    <s v="GRUPO-A"/>
    <s v="Grupo Grande de Literatura española del siglo XX (I)"/>
    <s v="2S"/>
    <n v="1085841"/>
    <s v="DOMÍNGUEZ"/>
    <s v="MATITO"/>
    <s v="FRANCISCO"/>
    <s v="frdoming"/>
    <s v="fd.matito@unirioja.es"/>
    <n v="4.5"/>
    <n v="4.5"/>
    <x v="1"/>
    <n v="500"/>
    <s v="CATEDRATICO DE UNIVERSIDAD"/>
    <s v="C01"/>
    <s v="TIEMPO COMPLETO"/>
    <s v="2018-09-17 00:00:00.0"/>
    <s v="null"/>
    <s v="DF100351"/>
    <s v="CATEDRÁTICO DE UNIVERSIDAD"/>
    <s v="R106"/>
    <x v="5"/>
    <n v="583"/>
    <s v="LITERATURA ESPAÑOLA"/>
  </r>
  <r>
    <x v="10"/>
    <n v="1085841"/>
    <s v="FLE"/>
    <n v="386"/>
    <s v="386R"/>
    <s v="GRUPO-A1"/>
    <s v="Literatura española del siglo XX (I)"/>
    <s v="GR"/>
    <s v="GRUPO REDUCIDO"/>
    <s v="386R"/>
    <s v="GRUPO REDUCIDO DE Literatura española del siglo XX"/>
    <s v="GRUPO-A1"/>
    <s v="Grupo Reducido de Literatura española del siglo XX (I)"/>
    <s v="2S"/>
    <n v="1085841"/>
    <s v="DOMÍNGUEZ"/>
    <s v="MATITO"/>
    <s v="FRANCISCO"/>
    <s v="frdoming"/>
    <s v="fd.matito@unirioja.es"/>
    <n v="1.5"/>
    <n v="1.5"/>
    <x v="1"/>
    <n v="500"/>
    <s v="CATEDRATICO DE UNIVERSIDAD"/>
    <s v="C01"/>
    <s v="TIEMPO COMPLETO"/>
    <s v="2018-09-17 00:00:00.0"/>
    <s v="null"/>
    <s v="DF100351"/>
    <s v="CATEDRÁTICO DE UNIVERSIDAD"/>
    <s v="R106"/>
    <x v="5"/>
    <n v="583"/>
    <s v="LITERATURA ESPAÑOLA"/>
  </r>
  <r>
    <x v="10"/>
    <n v="16525052"/>
    <s v="FLE"/>
    <n v="387"/>
    <s v="387G"/>
    <s v="GRUPO-A"/>
    <s v="Competencia idiomática en el uso del español"/>
    <s v="GG"/>
    <s v="GRUPO GRANDE"/>
    <s v="387G"/>
    <s v="GRUPO GRANDE DE Competencia idiomática en el uso del español"/>
    <s v="GRUPO-A"/>
    <s v="Grupo Grande de Competencia idiomática en el uso del español"/>
    <s v="2S"/>
    <n v="16525052"/>
    <s v="BALMASEDA"/>
    <s v="MAESTU"/>
    <s v="ENRIQUE"/>
    <s v="enbalmas"/>
    <s v="enrique.balmaseda@unirioja.es"/>
    <n v="4.5"/>
    <n v="4.5"/>
    <x v="0"/>
    <n v="504"/>
    <s v="PROFESOR TITULAR UNIVERSIDAD"/>
    <s v="01A"/>
    <s v="TIEMPO COMPLETO AMPLIADO"/>
    <s v="2018-09-17 00:00:00.0"/>
    <s v="null"/>
    <s v="DF100331"/>
    <s v="PROFESOR TITULAR DE UNIVERSIDAD"/>
    <s v="R106"/>
    <x v="5"/>
    <n v="567"/>
    <s v="LENGUA ESPAÑOLA"/>
  </r>
  <r>
    <x v="10"/>
    <n v="16525052"/>
    <s v="FLE"/>
    <n v="387"/>
    <s v="387R"/>
    <s v="GRUPO-A1"/>
    <s v="Competencia idiomática en el uso del español"/>
    <s v="GR"/>
    <s v="GRUPO REDUCIDO"/>
    <s v="387R"/>
    <s v="GRUPO REDUCIDO DE Competencia idiomática en el uso del español"/>
    <s v="GRUPO-A1"/>
    <s v="Grupo Reducido de Competencia idiomática en el uso del español"/>
    <s v="2S"/>
    <n v="16525052"/>
    <s v="BALMASEDA"/>
    <s v="MAESTU"/>
    <s v="ENRIQUE"/>
    <s v="enbalmas"/>
    <s v="enrique.balmaseda@unirioja.es"/>
    <n v="1.5"/>
    <n v="1.5"/>
    <x v="0"/>
    <n v="504"/>
    <s v="PROFESOR TITULAR UNIVERSIDAD"/>
    <s v="01A"/>
    <s v="TIEMPO COMPLETO AMPLIADO"/>
    <s v="2018-09-17 00:00:00.0"/>
    <s v="null"/>
    <s v="DF100331"/>
    <s v="PROFESOR TITULAR DE UNIVERSIDAD"/>
    <s v="R106"/>
    <x v="5"/>
    <n v="567"/>
    <s v="LENGUA ESPAÑOLA"/>
  </r>
  <r>
    <x v="10"/>
    <n v="16525052"/>
    <s v="FLE"/>
    <n v="388"/>
    <s v="388G"/>
    <s v="GRUPO-A"/>
    <s v="Variedades del español I"/>
    <s v="GG"/>
    <s v="GRUPO GRANDE"/>
    <s v="388G"/>
    <s v="GG de Variedades del español I"/>
    <s v="GRUPO-A"/>
    <s v="GG de Variedades del español I"/>
    <s v="1S"/>
    <n v="16525052"/>
    <s v="BALMASEDA"/>
    <s v="MAESTU"/>
    <s v="ENRIQUE"/>
    <s v="enbalmas"/>
    <s v="enrique.balmaseda@unirioja.es"/>
    <n v="4.5"/>
    <n v="4.5"/>
    <x v="0"/>
    <n v="504"/>
    <s v="PROFESOR TITULAR UNIVERSIDAD"/>
    <s v="01A"/>
    <s v="TIEMPO COMPLETO AMPLIADO"/>
    <s v="2018-09-17 00:00:00.0"/>
    <s v="null"/>
    <s v="DF100331"/>
    <s v="PROFESOR TITULAR DE UNIVERSIDAD"/>
    <s v="R106"/>
    <x v="5"/>
    <n v="567"/>
    <s v="LENGUA ESPAÑOLA"/>
  </r>
  <r>
    <x v="10"/>
    <n v="16525052"/>
    <s v="FLE"/>
    <n v="388"/>
    <s v="388R"/>
    <s v="GRUPO-A1"/>
    <s v="Variedades del español I"/>
    <s v="GR"/>
    <s v="GRUPO REDUCIDO"/>
    <s v="388R"/>
    <s v="GR de Variedades del español I"/>
    <s v="GRUPO-A1"/>
    <s v="GR de Variedades del español I"/>
    <s v="1S"/>
    <n v="16525052"/>
    <s v="BALMASEDA"/>
    <s v="MAESTU"/>
    <s v="ENRIQUE"/>
    <s v="enbalmas"/>
    <s v="enrique.balmaseda@unirioja.es"/>
    <n v="1.5"/>
    <n v="1.5"/>
    <x v="0"/>
    <n v="504"/>
    <s v="PROFESOR TITULAR UNIVERSIDAD"/>
    <s v="01A"/>
    <s v="TIEMPO COMPLETO AMPLIADO"/>
    <s v="2018-09-17 00:00:00.0"/>
    <s v="null"/>
    <s v="DF100331"/>
    <s v="PROFESOR TITULAR DE UNIVERSIDAD"/>
    <s v="R106"/>
    <x v="5"/>
    <n v="567"/>
    <s v="LENGUA ESPAÑOLA"/>
  </r>
  <r>
    <x v="10"/>
    <n v="16595315"/>
    <s v="FLE"/>
    <n v="389"/>
    <s v="389G"/>
    <s v="GRUPO-A"/>
    <s v="Historia de la lengua española I"/>
    <s v="GG"/>
    <s v="GRUPO GRANDE"/>
    <s v="389G"/>
    <s v="GG de Historia de la lengua española I"/>
    <s v="GRUPO-A"/>
    <s v="GG de Historia de la lengua española I"/>
    <s v="1S"/>
    <n v="16595315"/>
    <s v="GARCÍA"/>
    <s v="ANDREVA"/>
    <s v="FERNANDO"/>
    <s v="fegarcan"/>
    <s v="fernando.garciaan@unirioja.es"/>
    <n v="4.5"/>
    <n v="4.5"/>
    <x v="0"/>
    <n v="536"/>
    <s v="PROFESOR INTERINO"/>
    <s v="C01"/>
    <s v="TIEMPO COMPLETO"/>
    <s v="2013-09-16 00:00:00.0"/>
    <s v="null"/>
    <s v="PI100914"/>
    <s v="PROFESOR CONTRATADO INTERINO"/>
    <s v="R106"/>
    <x v="5"/>
    <n v="567"/>
    <s v="LENGUA ESPAÑOLA"/>
  </r>
  <r>
    <x v="10"/>
    <n v="16595315"/>
    <s v="FLE"/>
    <n v="389"/>
    <s v="389R"/>
    <s v="GRUPO-A1"/>
    <s v="Historia de la lengua española I"/>
    <s v="GR"/>
    <s v="GRUPO REDUCIDO"/>
    <s v="389R"/>
    <s v="GR de Historia de la lengua española I"/>
    <s v="GRUPO-A1"/>
    <s v="GR de Historia de la lengua española I"/>
    <s v="1S"/>
    <n v="16595315"/>
    <s v="GARCÍA"/>
    <s v="ANDREVA"/>
    <s v="FERNANDO"/>
    <s v="fegarcan"/>
    <s v="fernando.garciaan@unirioja.es"/>
    <n v="1.5"/>
    <n v="1.5"/>
    <x v="0"/>
    <n v="536"/>
    <s v="PROFESOR INTERINO"/>
    <s v="C01"/>
    <s v="TIEMPO COMPLETO"/>
    <s v="2013-09-16 00:00:00.0"/>
    <s v="null"/>
    <s v="PI100914"/>
    <s v="PROFESOR CONTRATADO INTERINO"/>
    <s v="R106"/>
    <x v="5"/>
    <n v="567"/>
    <s v="LENGUA ESPAÑOLA"/>
  </r>
  <r>
    <x v="10"/>
    <n v="16512623"/>
    <s v="FLE"/>
    <n v="390"/>
    <s v="390G"/>
    <s v="GRUPO-A"/>
    <s v="Literatura hispanoamericana II"/>
    <s v="GG"/>
    <s v="GRUPO GRANDE"/>
    <s v="390G"/>
    <s v="GG de Literatura hispanoamericana II"/>
    <s v="GRUPO-A"/>
    <s v="GG de Literatura hispanoamericana II"/>
    <s v="1S"/>
    <n v="16512623"/>
    <s v="GONZÁLEZ DE GARAY"/>
    <s v="FERNÁNDEZ"/>
    <s v="MARÍA TERESA"/>
    <s v="tdgaray"/>
    <s v="teresa.gonzalez@unirioja.es"/>
    <n v="4.5"/>
    <n v="4.5"/>
    <x v="0"/>
    <n v="504"/>
    <s v="PROFESOR TITULAR UNIVERSIDAD"/>
    <s v="01R"/>
    <s v="TIEMPO COMPLETO REDUCIDO"/>
    <s v="2013-09-01 00:00:00.0"/>
    <s v="null"/>
    <s v="DF31546"/>
    <s v="TITULAR DE UNIVERSIDAD"/>
    <s v="R106"/>
    <x v="5"/>
    <n v="583"/>
    <s v="LITERATURA ESPAÑOLA"/>
  </r>
  <r>
    <x v="10"/>
    <n v="16512623"/>
    <s v="FLE"/>
    <n v="390"/>
    <s v="390R"/>
    <s v="GRUPO-A1"/>
    <s v="Literatura hispanoamericana II"/>
    <s v="GR"/>
    <s v="GRUPO REDUCIDO"/>
    <s v="390R"/>
    <s v="GR de Literatura hispanoamericana II"/>
    <s v="GRUPO-A1"/>
    <s v="GR de Literatura hispanoamericana II"/>
    <s v="1S"/>
    <n v="16512623"/>
    <s v="GONZÁLEZ DE GARAY"/>
    <s v="FERNÁNDEZ"/>
    <s v="MARÍA TERESA"/>
    <s v="tdgaray"/>
    <s v="teresa.gonzalez@unirioja.es"/>
    <n v="1.5"/>
    <n v="1.5"/>
    <x v="0"/>
    <n v="504"/>
    <s v="PROFESOR TITULAR UNIVERSIDAD"/>
    <s v="01R"/>
    <s v="TIEMPO COMPLETO REDUCIDO"/>
    <s v="2013-09-01 00:00:00.0"/>
    <s v="null"/>
    <s v="DF31546"/>
    <s v="TITULAR DE UNIVERSIDAD"/>
    <s v="R106"/>
    <x v="5"/>
    <n v="583"/>
    <s v="LITERATURA ESPAÑOLA"/>
  </r>
  <r>
    <x v="10"/>
    <n v="44972274"/>
    <s v="FLE"/>
    <n v="391"/>
    <s v="391G"/>
    <s v="GRUPO-A"/>
    <s v="Variedades del español II"/>
    <s v="GG"/>
    <s v="GRUPO GRANDE"/>
    <s v="391G"/>
    <s v="GG de Variedades del español II"/>
    <s v="GRUPO-A"/>
    <s v="GG de Variedades del español II"/>
    <s v="2S"/>
    <n v="44972274"/>
    <s v="GÓMEZ"/>
    <s v="SEIBANE"/>
    <s v="SARA"/>
    <s v="sagomes"/>
    <s v="sara.gomezs@unirioja.es"/>
    <n v="4.5"/>
    <n v="4.5"/>
    <x v="1"/>
    <n v="504"/>
    <s v="PROFESOR TITULAR UNIVERSIDAD"/>
    <s v="C01"/>
    <s v="TIEMPO COMPLETO"/>
    <s v="2017-12-04 00:00:00.0"/>
    <s v="null"/>
    <s v="DF100091"/>
    <s v="PROFESOR TITULAR DE UNIVERSIDAD"/>
    <s v="R106"/>
    <x v="5"/>
    <n v="567"/>
    <s v="LENGUA ESPAÑOLA"/>
  </r>
  <r>
    <x v="10"/>
    <n v="44972274"/>
    <s v="FLE"/>
    <n v="391"/>
    <s v="391R"/>
    <s v="GRUPO-A1"/>
    <s v="Variedades del español II"/>
    <s v="GR"/>
    <s v="GRUPO REDUCIDO"/>
    <s v="391R"/>
    <s v="GR de Variedades del español II"/>
    <s v="GRUPO-A1"/>
    <s v="GR de Variedades del español II"/>
    <s v="2S"/>
    <n v="44972274"/>
    <s v="GÓMEZ"/>
    <s v="SEIBANE"/>
    <s v="SARA"/>
    <s v="sagomes"/>
    <s v="sara.gomezs@unirioja.es"/>
    <n v="1.5"/>
    <n v="1.5"/>
    <x v="1"/>
    <n v="504"/>
    <s v="PROFESOR TITULAR UNIVERSIDAD"/>
    <s v="C01"/>
    <s v="TIEMPO COMPLETO"/>
    <s v="2017-12-04 00:00:00.0"/>
    <s v="null"/>
    <s v="DF100091"/>
    <s v="PROFESOR TITULAR DE UNIVERSIDAD"/>
    <s v="R106"/>
    <x v="5"/>
    <n v="567"/>
    <s v="LENGUA ESPAÑOLA"/>
  </r>
  <r>
    <x v="10"/>
    <n v="16595315"/>
    <s v="FLE"/>
    <n v="392"/>
    <s v="392G"/>
    <s v="GRUPO-A"/>
    <s v="Historia de la lengua española II"/>
    <s v="GG"/>
    <s v="GRUPO GRANDE"/>
    <s v="392G"/>
    <s v="GG de Historia de la lengua española II"/>
    <s v="GRUPO-A"/>
    <s v="GG de Historia de la lengua española II"/>
    <s v="2S"/>
    <n v="16595315"/>
    <s v="GARCÍA"/>
    <s v="ANDREVA"/>
    <s v="FERNANDO"/>
    <s v="fegarcan"/>
    <s v="fernando.garciaan@unirioja.es"/>
    <n v="4.5"/>
    <n v="4.5"/>
    <x v="0"/>
    <n v="536"/>
    <s v="PROFESOR INTERINO"/>
    <s v="C01"/>
    <s v="TIEMPO COMPLETO"/>
    <s v="2013-09-16 00:00:00.0"/>
    <s v="null"/>
    <s v="PI100914"/>
    <s v="PROFESOR CONTRATADO INTERINO"/>
    <s v="R106"/>
    <x v="5"/>
    <n v="567"/>
    <s v="LENGUA ESPAÑOLA"/>
  </r>
  <r>
    <x v="10"/>
    <n v="16595315"/>
    <s v="FLE"/>
    <n v="392"/>
    <s v="392R"/>
    <s v="GRUPO-A1"/>
    <s v="Historia de la lengua española II"/>
    <s v="GR"/>
    <s v="GRUPO REDUCIDO"/>
    <s v="392R"/>
    <s v="GR de Historia de la lengua española II"/>
    <s v="GRUPO-A1"/>
    <s v="GR de Historia de la lengua española II"/>
    <s v="2S"/>
    <n v="16595315"/>
    <s v="GARCÍA"/>
    <s v="ANDREVA"/>
    <s v="FERNANDO"/>
    <s v="fegarcan"/>
    <s v="fernando.garciaan@unirioja.es"/>
    <n v="1.5"/>
    <n v="1.5"/>
    <x v="0"/>
    <n v="536"/>
    <s v="PROFESOR INTERINO"/>
    <s v="C01"/>
    <s v="TIEMPO COMPLETO"/>
    <s v="2013-09-16 00:00:00.0"/>
    <s v="null"/>
    <s v="PI100914"/>
    <s v="PROFESOR CONTRATADO INTERINO"/>
    <s v="R106"/>
    <x v="5"/>
    <n v="567"/>
    <s v="LENGUA ESPAÑOLA"/>
  </r>
  <r>
    <x v="10"/>
    <n v="34798214"/>
    <s v="FLE"/>
    <n v="393"/>
    <s v="393G"/>
    <s v="GRUPO-A"/>
    <s v="Literatura española del siglo XX (II)"/>
    <s v="GG"/>
    <s v="GRUPO GRANDE"/>
    <s v="393G"/>
    <s v="GG de Literatura española del siglo XX (II)"/>
    <s v="GRUPO-A"/>
    <s v="GG de Literatura española del siglo XX (II)"/>
    <s v="2S"/>
    <n v="34798214"/>
    <s v="MARTÍNEZ"/>
    <s v="LÓPEZ"/>
    <s v="Mª ISABEL"/>
    <s v="mamartlop"/>
    <s v="maribel.martinez@unirioja.es"/>
    <n v="4.5"/>
    <n v="4.5"/>
    <x v="0"/>
    <n v="504"/>
    <s v="PROFESOR TITULAR UNIVERSIDAD"/>
    <s v="C01"/>
    <s v="TIEMPO COMPLETO"/>
    <s v="2018-11-26 00:00:00.0"/>
    <s v="null"/>
    <s v="DF31547"/>
    <s v="PROFESOR TITULAR DE UNIVERSIDAD"/>
    <s v="R106"/>
    <x v="5"/>
    <n v="583"/>
    <s v="LITERATURA ESPAÑOLA"/>
  </r>
  <r>
    <x v="10"/>
    <n v="34798214"/>
    <s v="FLE"/>
    <n v="393"/>
    <s v="393R"/>
    <s v="GRUPO-A1"/>
    <s v="Literatura española del siglo XX (II)"/>
    <s v="GR"/>
    <s v="GRUPO REDUCIDO"/>
    <s v="393R"/>
    <s v="GR de Literatura española del siglo XX (II)"/>
    <s v="GRUPO-A1"/>
    <s v="GR de Literatura española del siglo XX (II)"/>
    <s v="2S"/>
    <n v="34798214"/>
    <s v="MARTÍNEZ"/>
    <s v="LÓPEZ"/>
    <s v="Mª ISABEL"/>
    <s v="mamartlop"/>
    <s v="maribel.martinez@unirioja.es"/>
    <n v="1.5"/>
    <n v="1.5"/>
    <x v="0"/>
    <n v="504"/>
    <s v="PROFESOR TITULAR UNIVERSIDAD"/>
    <s v="C01"/>
    <s v="TIEMPO COMPLETO"/>
    <s v="2018-11-26 00:00:00.0"/>
    <s v="null"/>
    <s v="DF31547"/>
    <s v="PROFESOR TITULAR DE UNIVERSIDAD"/>
    <s v="R106"/>
    <x v="5"/>
    <n v="583"/>
    <s v="LITERATURA ESPAÑOLA"/>
  </r>
  <r>
    <x v="10"/>
    <n v="16549841"/>
    <s v="FLE"/>
    <n v="394"/>
    <s v="394G"/>
    <s v="GRUPO-A"/>
    <s v="Latín vulgar"/>
    <s v="GG"/>
    <s v="GRUPO GRANDE"/>
    <s v="394G"/>
    <s v="GRUPO GRANDE DE Latín vulgar"/>
    <s v="GRUPO-A"/>
    <s v="Grupo Grande de Latín vulgar"/>
    <s v="1S"/>
    <n v="16549841"/>
    <s v="FERNÁNDEZ"/>
    <s v="LÓPEZ"/>
    <s v="JORGE"/>
    <s v="jorferlo"/>
    <s v="jorge.fernandez@unirioja.es"/>
    <n v="4.5"/>
    <n v="4.5"/>
    <x v="1"/>
    <s v="A-0500"/>
    <s v="CATEDRATICO DE UNIVERSIDAD"/>
    <s v="C01"/>
    <s v="TIEMPO COMPLETO"/>
    <s v="2010-11-10 00:00:00.0"/>
    <s v="null"/>
    <s v="DF100286"/>
    <s v="CATEDRÁTICO DE UNIVERSIDAD"/>
    <s v="R106"/>
    <x v="5"/>
    <n v="355"/>
    <s v="FILOLOGÍA LATINA"/>
  </r>
  <r>
    <x v="10"/>
    <n v="16549841"/>
    <s v="FLE"/>
    <n v="394"/>
    <s v="394R"/>
    <s v="GRUPO-A1"/>
    <s v="Latín vulgar"/>
    <s v="GR"/>
    <s v="GRUPO REDUCIDO"/>
    <s v="394R"/>
    <s v="GRUPO REDUCIDO DE Latín vulgar"/>
    <s v="GRUPO-A1"/>
    <s v="Grupo Reducido de Latín vulgar"/>
    <s v="1S"/>
    <n v="16549841"/>
    <s v="FERNÁNDEZ"/>
    <s v="LÓPEZ"/>
    <s v="JORGE"/>
    <s v="jorferlo"/>
    <s v="jorge.fernandez@unirioja.es"/>
    <n v="1.5"/>
    <n v="1.5"/>
    <x v="1"/>
    <s v="A-0500"/>
    <s v="CATEDRATICO DE UNIVERSIDAD"/>
    <s v="C01"/>
    <s v="TIEMPO COMPLETO"/>
    <s v="2010-11-10 00:00:00.0"/>
    <s v="null"/>
    <s v="DF100286"/>
    <s v="CATEDRÁTICO DE UNIVERSIDAD"/>
    <s v="R106"/>
    <x v="5"/>
    <n v="355"/>
    <s v="FILOLOGÍA LATINA"/>
  </r>
  <r>
    <x v="10"/>
    <n v="16620640"/>
    <s v="FLE"/>
    <n v="395"/>
    <s v="395G"/>
    <s v="GRUPO-A"/>
    <s v="El español como L2/LE"/>
    <s v="GG"/>
    <s v="GRUPO GRANDE"/>
    <s v="395G"/>
    <s v="GRUPO GRANDE DE El español como L2/LE"/>
    <s v="GRUPO-A"/>
    <s v="Grupo Grande de El español como L2/LE"/>
    <s v="2S"/>
    <n v="16620640"/>
    <s v="LAS HERAS"/>
    <s v="CALVO"/>
    <s v="MIGUEL"/>
    <s v="milasher"/>
    <s v="miguel.las-heras@unirioja.es"/>
    <n v="2.25"/>
    <n v="2.25"/>
    <x v="1"/>
    <n v="536"/>
    <s v="PROFESOR INTERINO"/>
    <s v="C01"/>
    <s v="TIEMPO COMPLETO"/>
    <s v="2018-09-18 00:00:00.0"/>
    <s v="null"/>
    <s v="PI101364"/>
    <s v="PROFESOR CONTRATADO INTERINO"/>
    <s v="R106"/>
    <x v="5"/>
    <n v="567"/>
    <s v="LENGUA ESPAÑOLA"/>
  </r>
  <r>
    <x v="10"/>
    <n v="44972274"/>
    <s v="FLE"/>
    <n v="395"/>
    <s v="395G"/>
    <s v="GRUPO-A"/>
    <s v="El español como L2/LE"/>
    <s v="GG"/>
    <s v="GRUPO GRANDE"/>
    <s v="395G"/>
    <s v="GRUPO GRANDE DE El español como L2/LE"/>
    <s v="GRUPO-A"/>
    <s v="Grupo Grande de El español como L2/LE"/>
    <s v="2S"/>
    <n v="44972274"/>
    <s v="GÓMEZ"/>
    <s v="SEIBANE"/>
    <s v="SARA"/>
    <s v="sagomes"/>
    <s v="sara.gomezs@unirioja.es"/>
    <n v="2.25"/>
    <n v="2.25"/>
    <x v="1"/>
    <n v="504"/>
    <s v="PROFESOR TITULAR UNIVERSIDAD"/>
    <s v="C01"/>
    <s v="TIEMPO COMPLETO"/>
    <s v="2017-12-04 00:00:00.0"/>
    <s v="null"/>
    <s v="DF100091"/>
    <s v="PROFESOR TITULAR DE UNIVERSIDAD"/>
    <s v="R106"/>
    <x v="5"/>
    <n v="567"/>
    <s v="LENGUA ESPAÑOLA"/>
  </r>
  <r>
    <x v="10"/>
    <n v="16620640"/>
    <s v="FLE"/>
    <n v="395"/>
    <s v="395R"/>
    <s v="GRUPO-A1"/>
    <s v="El español como L2/LE"/>
    <s v="GR"/>
    <s v="GRUPO REDUCIDO"/>
    <s v="395R"/>
    <s v="GRUPO REDUCIDO DE El español como L2/LE"/>
    <s v="GRUPO-A1"/>
    <s v="Grupo Reducido de El español como L2/LE"/>
    <s v="2S"/>
    <n v="16620640"/>
    <s v="LAS HERAS"/>
    <s v="CALVO"/>
    <s v="MIGUEL"/>
    <s v="milasher"/>
    <s v="miguel.las-heras@unirioja.es"/>
    <n v="0.75"/>
    <n v="0.75"/>
    <x v="1"/>
    <n v="536"/>
    <s v="PROFESOR INTERINO"/>
    <s v="C01"/>
    <s v="TIEMPO COMPLETO"/>
    <s v="2018-09-18 00:00:00.0"/>
    <s v="null"/>
    <s v="PI101364"/>
    <s v="PROFESOR CONTRATADO INTERINO"/>
    <s v="R106"/>
    <x v="5"/>
    <n v="567"/>
    <s v="LENGUA ESPAÑOLA"/>
  </r>
  <r>
    <x v="10"/>
    <n v="44972274"/>
    <s v="FLE"/>
    <n v="395"/>
    <s v="395R"/>
    <s v="GRUPO-A1"/>
    <s v="El español como L2/LE"/>
    <s v="GR"/>
    <s v="GRUPO REDUCIDO"/>
    <s v="395R"/>
    <s v="GRUPO REDUCIDO DE El español como L2/LE"/>
    <s v="GRUPO-A1"/>
    <s v="Grupo Reducido de El español como L2/LE"/>
    <s v="2S"/>
    <n v="44972274"/>
    <s v="GÓMEZ"/>
    <s v="SEIBANE"/>
    <s v="SARA"/>
    <s v="sagomes"/>
    <s v="sara.gomezs@unirioja.es"/>
    <n v="0.75"/>
    <n v="0.75"/>
    <x v="1"/>
    <n v="504"/>
    <s v="PROFESOR TITULAR UNIVERSIDAD"/>
    <s v="C01"/>
    <s v="TIEMPO COMPLETO"/>
    <s v="2017-12-04 00:00:00.0"/>
    <s v="null"/>
    <s v="DF100091"/>
    <s v="PROFESOR TITULAR DE UNIVERSIDAD"/>
    <s v="R106"/>
    <x v="5"/>
    <n v="567"/>
    <s v="LENGUA ESPAÑOLA"/>
  </r>
  <r>
    <x v="10"/>
    <n v="16525052"/>
    <s v="FLE"/>
    <n v="397"/>
    <s v="397G"/>
    <s v="GRUPO-A"/>
    <s v="Análisis crítico de textos y discursos en español"/>
    <s v="GG"/>
    <s v="GRUPO GRANDE"/>
    <s v="397G"/>
    <s v="GG de Análisis crítico de textos y discursos en español"/>
    <s v="GRUPO-A"/>
    <s v="GG de Análisis crítico de textos y discursos en español"/>
    <s v="1S"/>
    <n v="16525052"/>
    <s v="BALMASEDA"/>
    <s v="MAESTU"/>
    <s v="ENRIQUE"/>
    <s v="enbalmas"/>
    <s v="enrique.balmaseda@unirioja.es"/>
    <n v="4.5"/>
    <n v="4.5"/>
    <x v="0"/>
    <n v="504"/>
    <s v="PROFESOR TITULAR UNIVERSIDAD"/>
    <s v="01A"/>
    <s v="TIEMPO COMPLETO AMPLIADO"/>
    <s v="2018-09-17 00:00:00.0"/>
    <s v="null"/>
    <s v="DF100331"/>
    <s v="PROFESOR TITULAR DE UNIVERSIDAD"/>
    <s v="R106"/>
    <x v="5"/>
    <n v="567"/>
    <s v="LENGUA ESPAÑOLA"/>
  </r>
  <r>
    <x v="10"/>
    <n v="16525052"/>
    <s v="FLE"/>
    <n v="397"/>
    <s v="397R"/>
    <s v="GRUPO-A1"/>
    <s v="Análisis crítico de textos y discursos en español"/>
    <s v="GR"/>
    <s v="GRUPO REDUCIDO"/>
    <s v="397R"/>
    <s v="GR de Análisis crítico de textos y discursos en español"/>
    <s v="GRUPO-A1"/>
    <s v="GR de Análisis crítico de textos y discursos en español"/>
    <s v="1S"/>
    <n v="16525052"/>
    <s v="BALMASEDA"/>
    <s v="MAESTU"/>
    <s v="ENRIQUE"/>
    <s v="enbalmas"/>
    <s v="enrique.balmaseda@unirioja.es"/>
    <n v="1.5"/>
    <n v="1.5"/>
    <x v="0"/>
    <n v="504"/>
    <s v="PROFESOR TITULAR UNIVERSIDAD"/>
    <s v="01A"/>
    <s v="TIEMPO COMPLETO AMPLIADO"/>
    <s v="2018-09-17 00:00:00.0"/>
    <s v="null"/>
    <s v="DF100331"/>
    <s v="PROFESOR TITULAR DE UNIVERSIDAD"/>
    <s v="R106"/>
    <x v="5"/>
    <n v="567"/>
    <s v="LENGUA ESPAÑOLA"/>
  </r>
  <r>
    <x v="10"/>
    <n v="73152016"/>
    <s v="FLE"/>
    <n v="398"/>
    <s v="398G"/>
    <s v="GRUPO-A"/>
    <s v="Retórica clásica"/>
    <s v="GG"/>
    <s v="GRUPO GRANDE"/>
    <s v="398G"/>
    <s v="GG de Retórica clásica"/>
    <s v="GRUPO-A"/>
    <s v="GG de Retórica clásica"/>
    <s v="2S"/>
    <n v="73152016"/>
    <s v="CABALLERO"/>
    <s v="LÓPEZ"/>
    <s v="JOSÉ ANTONIO"/>
    <s v="jcaballe"/>
    <s v="antonio.caballero@unirioja.es"/>
    <n v="4.5"/>
    <n v="4.5"/>
    <x v="0"/>
    <n v="500"/>
    <s v="CATEDRATICO DE UNIVERSIDAD"/>
    <s v="01R"/>
    <s v="TIEMPO COMPLETO REDUCIDO"/>
    <s v="2016-11-12 00:00:00.0"/>
    <s v="null"/>
    <s v="DF100337"/>
    <s v="CATEDRÁTICO DE UNIVERSIDAD"/>
    <s v="R106"/>
    <x v="5"/>
    <n v="340"/>
    <s v="FILOLOGÍA GRIEGA"/>
  </r>
  <r>
    <x v="10"/>
    <n v="73152016"/>
    <s v="FLE"/>
    <n v="398"/>
    <s v="398R"/>
    <s v="GRUPO-A1"/>
    <s v="Retórica clásica"/>
    <s v="GR"/>
    <s v="GRUPO REDUCIDO"/>
    <s v="398R"/>
    <s v="GR de Retórica clásica"/>
    <s v="GRUPO-A1"/>
    <s v="GR de Retórica clásica"/>
    <s v="2S"/>
    <n v="73152016"/>
    <s v="CABALLERO"/>
    <s v="LÓPEZ"/>
    <s v="JOSÉ ANTONIO"/>
    <s v="jcaballe"/>
    <s v="antonio.caballero@unirioja.es"/>
    <n v="1.5"/>
    <n v="1.5"/>
    <x v="0"/>
    <n v="500"/>
    <s v="CATEDRATICO DE UNIVERSIDAD"/>
    <s v="01R"/>
    <s v="TIEMPO COMPLETO REDUCIDO"/>
    <s v="2016-11-12 00:00:00.0"/>
    <s v="null"/>
    <s v="DF100337"/>
    <s v="CATEDRÁTICO DE UNIVERSIDAD"/>
    <s v="R106"/>
    <x v="5"/>
    <n v="340"/>
    <s v="FILOLOGÍA GRIEGA"/>
  </r>
  <r>
    <x v="10"/>
    <n v="13059875"/>
    <s v="FLE"/>
    <n v="399"/>
    <s v="399G"/>
    <s v="GRUPO-A"/>
    <s v="Renacimiento y Barroco en la literatura española"/>
    <s v="GG"/>
    <s v="GRUPO GRANDE"/>
    <s v="399G"/>
    <s v="GRUPO GRANDE DE Renacimiento y barroco en la literatura española"/>
    <s v="GRUPO-A"/>
    <s v="Grupo Grande de Renacimiento y barroco en la literatura española"/>
    <s v="1S"/>
    <n v="13059875"/>
    <s v="BRAVO"/>
    <s v="VEGA"/>
    <s v="JULIAN TOMÁS"/>
    <s v="jubravo"/>
    <s v="julian.bravo@unirioja.es"/>
    <n v="4.5"/>
    <n v="4.5"/>
    <x v="1"/>
    <n v="504"/>
    <s v="PROFESOR TITULAR UNIVERSIDAD"/>
    <s v="01A"/>
    <s v="TIEMPO COMPLETO AMPLIADO"/>
    <s v="2012-09-01 00:00:00.0"/>
    <s v="null"/>
    <s v="DF31545"/>
    <s v="TITULAR DE UNIVERSIDAD"/>
    <s v="R106"/>
    <x v="5"/>
    <n v="583"/>
    <s v="LITERATURA ESPAÑOLA"/>
  </r>
  <r>
    <x v="10"/>
    <n v="13059875"/>
    <s v="FLE"/>
    <n v="399"/>
    <s v="399R"/>
    <s v="GRUPO-A1"/>
    <s v="Renacimiento y Barroco en la literatura española"/>
    <s v="GR"/>
    <s v="GRUPO REDUCIDO"/>
    <s v="399R"/>
    <s v="GRUPO REDUCIDO DE Renacimiento y barroco en la literatura española"/>
    <s v="GRUPO-A1"/>
    <s v="Grupo Reducido de Renacimiento y barroco en la literatura española"/>
    <s v="1S"/>
    <n v="13059875"/>
    <s v="BRAVO"/>
    <s v="VEGA"/>
    <s v="JULIAN TOMÁS"/>
    <s v="jubravo"/>
    <s v="julian.bravo@unirioja.es"/>
    <n v="1.5"/>
    <n v="1.5"/>
    <x v="1"/>
    <n v="504"/>
    <s v="PROFESOR TITULAR UNIVERSIDAD"/>
    <s v="01A"/>
    <s v="TIEMPO COMPLETO AMPLIADO"/>
    <s v="2012-09-01 00:00:00.0"/>
    <s v="null"/>
    <s v="DF31545"/>
    <s v="TITULAR DE UNIVERSIDAD"/>
    <s v="R106"/>
    <x v="5"/>
    <n v="583"/>
    <s v="LITERATURA ESPAÑOLA"/>
  </r>
  <r>
    <x v="10"/>
    <n v="1085841"/>
    <s v="FLE"/>
    <n v="400"/>
    <s v="400G"/>
    <s v="GRUPO-A"/>
    <s v="Realismo y naturalismo en la literatura española"/>
    <s v="GG"/>
    <s v="GRUPO GRANDE"/>
    <s v="400G"/>
    <s v="GRUPO GRANDE DE Realismo y naturalismo en la literatura española"/>
    <s v="GRUPO-A"/>
    <s v="Grupo Grande de Realismo y naturalismo en la literatura española"/>
    <s v="2S"/>
    <n v="1085841"/>
    <s v="DOMÍNGUEZ"/>
    <s v="MATITO"/>
    <s v="FRANCISCO"/>
    <s v="frdoming"/>
    <s v="fd.matito@unirioja.es"/>
    <n v="0"/>
    <n v="0"/>
    <x v="1"/>
    <n v="500"/>
    <s v="CATEDRATICO DE UNIVERSIDAD"/>
    <s v="C01"/>
    <s v="TIEMPO COMPLETO"/>
    <s v="2018-09-17 00:00:00.0"/>
    <s v="null"/>
    <s v="DF100351"/>
    <s v="CATEDRÁTICO DE UNIVERSIDAD"/>
    <s v="R106"/>
    <x v="5"/>
    <n v="583"/>
    <s v="LITERATURA ESPAÑOLA"/>
  </r>
  <r>
    <x v="10"/>
    <n v="72801386"/>
    <s v="FLE"/>
    <n v="400"/>
    <s v="400G"/>
    <s v="GRUPO-A"/>
    <s v="Realismo y naturalismo en la literatura española"/>
    <s v="GG"/>
    <s v="GRUPO GRANDE"/>
    <s v="400G"/>
    <s v="GRUPO GRANDE DE Realismo y naturalismo en la literatura española"/>
    <s v="GRUPO-A"/>
    <s v="Grupo Grande de Realismo y naturalismo en la literatura española"/>
    <s v="2S"/>
    <n v="72801386"/>
    <s v="SAINZ"/>
    <s v="BARIAIN"/>
    <s v="ISABEL"/>
    <s v="issainb"/>
    <s v="isabel.sainzb@unirioja.es"/>
    <n v="4.5"/>
    <n v="4.5"/>
    <x v="1"/>
    <n v="536"/>
    <s v="PROFESOR INTERINO"/>
    <s v="P06"/>
    <s v="TIEMPO PARCIAL (6+6 HORAS)"/>
    <s v="2018-09-18 00:00:00.0"/>
    <s v="null"/>
    <s v="PI101365"/>
    <s v="PROFESOR CONTRATADO INTERINO"/>
    <s v="R106"/>
    <x v="5"/>
    <n v="583"/>
    <s v="LITERATURA ESPAÑOLA"/>
  </r>
  <r>
    <x v="10"/>
    <n v="72801386"/>
    <s v="FLE"/>
    <n v="400"/>
    <s v="400R"/>
    <s v="GRUPO-A1"/>
    <s v="Realismo y naturalismo en la literatura española"/>
    <s v="GR"/>
    <s v="GRUPO REDUCIDO"/>
    <s v="400R"/>
    <s v="GRUPO REDUCIDO DE Realismo y naturalismo en la literatura española"/>
    <s v="GRUPO-A1"/>
    <s v="Grupo Reducido de Realismo y naturalismo en la literatura española"/>
    <s v="2S"/>
    <n v="72801386"/>
    <s v="SAINZ"/>
    <s v="BARIAIN"/>
    <s v="ISABEL"/>
    <s v="issainb"/>
    <s v="isabel.sainzb@unirioja.es"/>
    <n v="1.5"/>
    <n v="1.5"/>
    <x v="1"/>
    <n v="536"/>
    <s v="PROFESOR INTERINO"/>
    <s v="P06"/>
    <s v="TIEMPO PARCIAL (6+6 HORAS)"/>
    <s v="2018-09-18 00:00:00.0"/>
    <s v="null"/>
    <s v="PI101365"/>
    <s v="PROFESOR CONTRATADO INTERINO"/>
    <s v="R106"/>
    <x v="5"/>
    <n v="583"/>
    <s v="LITERATURA ESPAÑOLA"/>
  </r>
  <r>
    <x v="10"/>
    <n v="16529085"/>
    <s v="FLE"/>
    <n v="401"/>
    <s v="401G"/>
    <s v="GRUPO-A"/>
    <s v="Historia del cine"/>
    <s v="GG"/>
    <s v="GRUPO GRANDE"/>
    <s v="401G"/>
    <s v="GG de Historia del cine"/>
    <s v="GRUPO-A"/>
    <s v="GG de Historia del cine"/>
    <s v="1S"/>
    <n v="16529085"/>
    <s v="SÁNCHEZ"/>
    <s v="SALAS"/>
    <s v="BERNARDO"/>
    <s v="besanche"/>
    <s v="bernardo.sanchez@unirioja.es"/>
    <n v="4.5"/>
    <n v="4.5"/>
    <x v="1"/>
    <n v="532"/>
    <s v="LABORAL DOCENTE-ASOCIADO"/>
    <s v="P04"/>
    <s v="TIEMPO PARCIAL (4+4 HORAS)"/>
    <s v="2015-09-15 00:00:00.0"/>
    <s v="2019-09-14 00:00:00.0"/>
    <s v="PI101031"/>
    <s v="PROFESOR ASOCIADO"/>
    <s v="R106"/>
    <x v="5"/>
    <n v="796"/>
    <s v="TEORÍA DE LA LITERATURA Y LITERATURA COMPARADA"/>
  </r>
  <r>
    <x v="10"/>
    <n v="16529085"/>
    <s v="FLE"/>
    <n v="401"/>
    <s v="401R"/>
    <s v="GRUPO-A1"/>
    <s v="Historia del cine"/>
    <s v="GR"/>
    <s v="GRUPO REDUCIDO"/>
    <s v="401R"/>
    <s v="GR de Historia del cine"/>
    <s v="GRUPO-A1"/>
    <s v="GR de Historia del cine"/>
    <s v="1S"/>
    <n v="16529085"/>
    <s v="SÁNCHEZ"/>
    <s v="SALAS"/>
    <s v="BERNARDO"/>
    <s v="besanche"/>
    <s v="bernardo.sanchez@unirioja.es"/>
    <n v="1.5"/>
    <n v="1.5"/>
    <x v="1"/>
    <n v="532"/>
    <s v="LABORAL DOCENTE-ASOCIADO"/>
    <s v="P04"/>
    <s v="TIEMPO PARCIAL (4+4 HORAS)"/>
    <s v="2015-09-15 00:00:00.0"/>
    <s v="2019-09-14 00:00:00.0"/>
    <s v="PI101031"/>
    <s v="PROFESOR ASOCIADO"/>
    <s v="R106"/>
    <x v="5"/>
    <n v="796"/>
    <s v="TEORÍA DE LA LITERATURA Y LITERATURA COMPARADA"/>
  </r>
  <r>
    <x v="10"/>
    <n v="1085841"/>
    <s v="FLE"/>
    <n v="402"/>
    <s v="402G"/>
    <s v="GRUPO-A"/>
    <s v="Tradición clásica"/>
    <s v="GG"/>
    <s v="GRUPO GRANDE"/>
    <s v="402G"/>
    <s v="GG de Tradición clásica"/>
    <s v="GRUPO-A"/>
    <s v="GG de Tradición clásica"/>
    <s v="1S"/>
    <n v="1085841"/>
    <s v="DOMÍNGUEZ"/>
    <s v="MATITO"/>
    <s v="FRANCISCO"/>
    <s v="frdoming"/>
    <s v="fd.matito@unirioja.es"/>
    <n v="0"/>
    <n v="0"/>
    <x v="1"/>
    <n v="500"/>
    <s v="CATEDRATICO DE UNIVERSIDAD"/>
    <s v="C01"/>
    <s v="TIEMPO COMPLETO"/>
    <s v="2018-09-17 00:00:00.0"/>
    <s v="null"/>
    <s v="DF100351"/>
    <s v="CATEDRÁTICO DE UNIVERSIDAD"/>
    <s v="R106"/>
    <x v="5"/>
    <n v="583"/>
    <s v="LITERATURA ESPAÑOLA"/>
  </r>
  <r>
    <x v="10"/>
    <s v="X4359100"/>
    <s v="FLE"/>
    <n v="402"/>
    <s v="402G"/>
    <s v="GRUPO-A"/>
    <s v="Tradición clásica"/>
    <s v="GG"/>
    <s v="GRUPO GRANDE"/>
    <s v="402G"/>
    <s v="GG de Tradición clásica"/>
    <s v="GRUPO-A"/>
    <s v="GG de Tradición clásica"/>
    <s v="1S"/>
    <s v="X4359100"/>
    <s v="BORSARI"/>
    <s v="-"/>
    <s v="ELISA"/>
    <s v="elborsar"/>
    <s v="elisa.borsari@unirioja.es"/>
    <n v="4.5"/>
    <n v="4.5"/>
    <x v="1"/>
    <n v="0"/>
    <s v="DOCTOR"/>
    <n v="0"/>
    <s v="_"/>
    <s v="2017-01-16 00:00:00.0"/>
    <s v="2019-01-15 00:00:00.0"/>
    <s v="D06INVESTIGADOR1"/>
    <s v="ACCESO SISTEMA ESPAÑOL CIENCIA E INNOVACIÓN"/>
    <s v="R106"/>
    <x v="5"/>
    <n v="583"/>
    <s v="LITERATURA ESPAÑOLA"/>
  </r>
  <r>
    <x v="10"/>
    <s v="X4359100"/>
    <s v="FLE"/>
    <n v="402"/>
    <s v="402R"/>
    <s v="GRUPO-A1"/>
    <s v="Tradición clásica"/>
    <s v="GR"/>
    <s v="GRUPO REDUCIDO"/>
    <s v="402R"/>
    <s v="GR de Tradición clásica"/>
    <s v="GRUPO-A1"/>
    <s v="GR de Tradición clásica"/>
    <s v="1S"/>
    <s v="X4359100"/>
    <s v="BORSARI"/>
    <s v="-"/>
    <s v="ELISA"/>
    <s v="elborsar"/>
    <s v="elisa.borsari@unirioja.es"/>
    <n v="1.5"/>
    <n v="1.5"/>
    <x v="1"/>
    <n v="0"/>
    <s v="DOCTOR"/>
    <n v="0"/>
    <s v="_"/>
    <s v="2017-01-16 00:00:00.0"/>
    <s v="2019-01-15 00:00:00.0"/>
    <s v="D06INVESTIGADOR1"/>
    <s v="ACCESO SISTEMA ESPAÑOL CIENCIA E INNOVACIÓN"/>
    <s v="R106"/>
    <x v="5"/>
    <n v="583"/>
    <s v="LITERATURA ESPAÑOLA"/>
  </r>
  <r>
    <x v="10"/>
    <n v="13059875"/>
    <s v="FLE"/>
    <n v="403"/>
    <s v="403G"/>
    <s v="GRUPO-A"/>
    <s v="Literatura española actual"/>
    <s v="GG"/>
    <s v="GRUPO GRANDE"/>
    <s v="403G"/>
    <s v="GG de Literatura española actual"/>
    <s v="GRUPO-A"/>
    <s v="GG de Literatura española actual"/>
    <s v="2S"/>
    <n v="13059875"/>
    <s v="BRAVO"/>
    <s v="VEGA"/>
    <s v="JULIAN TOMÁS"/>
    <s v="jubravo"/>
    <s v="julian.bravo@unirioja.es"/>
    <n v="4.5"/>
    <n v="4.5"/>
    <x v="1"/>
    <n v="504"/>
    <s v="PROFESOR TITULAR UNIVERSIDAD"/>
    <s v="01A"/>
    <s v="TIEMPO COMPLETO AMPLIADO"/>
    <s v="2012-09-01 00:00:00.0"/>
    <s v="null"/>
    <s v="DF31545"/>
    <s v="TITULAR DE UNIVERSIDAD"/>
    <s v="R106"/>
    <x v="5"/>
    <n v="583"/>
    <s v="LITERATURA ESPAÑOLA"/>
  </r>
  <r>
    <x v="10"/>
    <n v="13059875"/>
    <s v="FLE"/>
    <n v="403"/>
    <s v="403R"/>
    <s v="GRUPO-A1"/>
    <s v="Literatura española actual"/>
    <s v="GR"/>
    <s v="GRUPO REDUCIDO"/>
    <s v="403R"/>
    <s v="GR de Literatura española actual"/>
    <s v="GRUPO-A1"/>
    <s v="GR de Literatura española actual"/>
    <s v="2S"/>
    <n v="13059875"/>
    <s v="BRAVO"/>
    <s v="VEGA"/>
    <s v="JULIAN TOMÁS"/>
    <s v="jubravo"/>
    <s v="julian.bravo@unirioja.es"/>
    <n v="1.5"/>
    <n v="1.5"/>
    <x v="1"/>
    <n v="504"/>
    <s v="PROFESOR TITULAR UNIVERSIDAD"/>
    <s v="01A"/>
    <s v="TIEMPO COMPLETO AMPLIADO"/>
    <s v="2012-09-01 00:00:00.0"/>
    <s v="null"/>
    <s v="DF31545"/>
    <s v="TITULAR DE UNIVERSIDAD"/>
    <s v="R106"/>
    <x v="5"/>
    <n v="583"/>
    <s v="LITERATURA ESPAÑOLA"/>
  </r>
  <r>
    <x v="10"/>
    <n v="16549841"/>
    <s v="FLE"/>
    <n v="404"/>
    <s v="404G"/>
    <s v="GRUPO-A"/>
    <s v="Trabajo fin de grado en Lengua y Literatura Hispánica"/>
    <s v="GG"/>
    <s v="GRUPO GRANDE"/>
    <s v="404G"/>
    <s v="TRABAJO FIN DE GRADO"/>
    <s v="GRUPO-A"/>
    <s v="TRABAJO FIN DE GRADO"/>
    <s v="I"/>
    <n v="16549841"/>
    <s v="FERNÁNDEZ"/>
    <s v="LÓPEZ"/>
    <s v="JORGE"/>
    <s v="jorferlo"/>
    <s v="jorge.fernandez@unirioja.es"/>
    <n v="0"/>
    <n v="0"/>
    <x v="1"/>
    <s v="A-0500"/>
    <s v="CATEDRATICO DE UNIVERSIDAD"/>
    <s v="C01"/>
    <s v="TIEMPO COMPLETO"/>
    <s v="2010-11-10 00:00:00.0"/>
    <s v="null"/>
    <s v="DF100286"/>
    <s v="CATEDRÁTICO DE UNIVERSIDAD"/>
    <s v="R106"/>
    <x v="5"/>
    <n v="355"/>
    <s v="FILOLOGÍA LATINA"/>
  </r>
  <r>
    <x v="11"/>
    <n v="17199289"/>
    <s v="FCYT"/>
    <n v="405"/>
    <s v="405G"/>
    <s v="GRUPO-A"/>
    <s v="Métodos de análisis multivariante"/>
    <s v="GG"/>
    <s v="GRUPO GRANDE"/>
    <s v="405G"/>
    <s v="GG de Métodos de análisis multivariante"/>
    <s v="GRUPO-A"/>
    <s v="GG de Métodos de análisis multivariante"/>
    <s v="2S"/>
    <n v="17199289"/>
    <s v="FILLAT"/>
    <s v="BALLESTEROS"/>
    <s v="JUAN CARLOS"/>
    <s v="jufillat"/>
    <s v="juan-carlos.fillat@unirioja.es"/>
    <n v="4"/>
    <n v="4"/>
    <x v="1"/>
    <n v="504"/>
    <s v="PROFESOR TITULAR UNIVERSIDAD"/>
    <s v="01A"/>
    <s v="TIEMPO COMPLETO AMPLIADO"/>
    <s v="2012-09-01 00:00:00.0"/>
    <s v="null"/>
    <s v="DF32187"/>
    <s v="TITULAR DE UNIVERSIDAD"/>
    <s v="R111"/>
    <x v="7"/>
    <n v="265"/>
    <s v="ESTADÍSTICA E INVESTIGACIÓN OPERATIVA"/>
  </r>
  <r>
    <x v="11"/>
    <n v="17199289"/>
    <s v="FCYT"/>
    <n v="405"/>
    <s v="405I"/>
    <s v="GRUPO-A1"/>
    <s v="Métodos de análisis multivariante"/>
    <s v="GI"/>
    <s v="GRUPO DE INFORMÁTICA"/>
    <s v="405I"/>
    <s v="Informática de Métodos de análisis multivariante"/>
    <s v="GRUPO-A1"/>
    <s v="GI de Métodos de análisis multivariante"/>
    <s v="2S"/>
    <n v="17199289"/>
    <s v="FILLAT"/>
    <s v="BALLESTEROS"/>
    <s v="JUAN CARLOS"/>
    <s v="jufillat"/>
    <s v="juan-carlos.fillat@unirioja.es"/>
    <n v="1"/>
    <n v="1"/>
    <x v="1"/>
    <n v="504"/>
    <s v="PROFESOR TITULAR UNIVERSIDAD"/>
    <s v="01A"/>
    <s v="TIEMPO COMPLETO AMPLIADO"/>
    <s v="2012-09-01 00:00:00.0"/>
    <s v="null"/>
    <s v="DF32187"/>
    <s v="TITULAR DE UNIVERSIDAD"/>
    <s v="R111"/>
    <x v="7"/>
    <n v="265"/>
    <s v="ESTADÍSTICA E INVESTIGACIÓN OPERATIVA"/>
  </r>
  <r>
    <x v="11"/>
    <n v="17199289"/>
    <s v="FCYT"/>
    <n v="405"/>
    <s v="405R"/>
    <s v="GRUPO-A1"/>
    <s v="Métodos de análisis multivariante"/>
    <s v="GR"/>
    <s v="GRUPO REDUCIDO"/>
    <s v="405R"/>
    <s v="GR de Métodos de análisis multivariante"/>
    <s v="GRUPO-A1"/>
    <s v="GR de Métodos de análisis multivariante"/>
    <s v="2S"/>
    <n v="17199289"/>
    <s v="FILLAT"/>
    <s v="BALLESTEROS"/>
    <s v="JUAN CARLOS"/>
    <s v="jufillat"/>
    <s v="juan-carlos.fillat@unirioja.es"/>
    <n v="1"/>
    <n v="1"/>
    <x v="1"/>
    <n v="504"/>
    <s v="PROFESOR TITULAR UNIVERSIDAD"/>
    <s v="01A"/>
    <s v="TIEMPO COMPLETO AMPLIADO"/>
    <s v="2012-09-01 00:00:00.0"/>
    <s v="null"/>
    <s v="DF32187"/>
    <s v="TITULAR DE UNIVERSIDAD"/>
    <s v="R111"/>
    <x v="7"/>
    <n v="265"/>
    <s v="ESTADÍSTICA E INVESTIGACIÓN OPERATIVA"/>
  </r>
  <r>
    <x v="11"/>
    <n v="16619886"/>
    <s v="FCYT"/>
    <n v="406"/>
    <s v="406G"/>
    <s v="GRUPO-A"/>
    <s v="Investigación operativa"/>
    <s v="GG"/>
    <s v="GRUPO GRANDE"/>
    <s v="406G"/>
    <s v="GG de Investigación Operativa"/>
    <s v="GRUPO-A"/>
    <s v="GG de Investigación Operativa"/>
    <s v="1S"/>
    <n v="16619886"/>
    <s v="HIGUERAS"/>
    <s v="HERNÁEZ"/>
    <s v="MANUEL"/>
    <s v="mahiguer"/>
    <s v="manuel.higueras@unirioja.es"/>
    <n v="4"/>
    <n v="4"/>
    <x v="1"/>
    <n v="504"/>
    <s v="PROFESOR TITULAR UNIVERSIDAD"/>
    <s v="C01"/>
    <s v="TIEMPO COMPLETO"/>
    <s v="2018-09-17 00:00:00.0"/>
    <s v="null"/>
    <s v="DF100359"/>
    <s v="PROFESOR TITULAR DE UNIVERSIDAD"/>
    <s v="R111"/>
    <x v="7"/>
    <n v="265"/>
    <s v="ESTADÍSTICA E INVESTIGACIÓN OPERATIVA"/>
  </r>
  <r>
    <x v="11"/>
    <n v="16619886"/>
    <s v="FCYT"/>
    <n v="406"/>
    <s v="406I"/>
    <s v="GRUPO-A1"/>
    <s v="Investigación operativa"/>
    <s v="GI"/>
    <s v="GRUPO DE INFORMÁTICA"/>
    <s v="406I"/>
    <s v="Informática de Investigación Operativa"/>
    <s v="GRUPO-A1"/>
    <s v="Informática de Investigación Operativa"/>
    <s v="1S"/>
    <n v="16619886"/>
    <s v="HIGUERAS"/>
    <s v="HERNÁEZ"/>
    <s v="MANUEL"/>
    <s v="mahiguer"/>
    <s v="manuel.higueras@unirioja.es"/>
    <n v="0.5"/>
    <n v="0.5"/>
    <x v="1"/>
    <n v="504"/>
    <s v="PROFESOR TITULAR UNIVERSIDAD"/>
    <s v="C01"/>
    <s v="TIEMPO COMPLETO"/>
    <s v="2018-09-17 00:00:00.0"/>
    <s v="null"/>
    <s v="DF100359"/>
    <s v="PROFESOR TITULAR DE UNIVERSIDAD"/>
    <s v="R111"/>
    <x v="7"/>
    <n v="265"/>
    <s v="ESTADÍSTICA E INVESTIGACIÓN OPERATIVA"/>
  </r>
  <r>
    <x v="11"/>
    <n v="16619886"/>
    <s v="FCYT"/>
    <n v="406"/>
    <s v="406R"/>
    <s v="GRUPO-A1"/>
    <s v="Investigación operativa"/>
    <s v="GR"/>
    <s v="GRUPO REDUCIDO"/>
    <s v="406R"/>
    <s v="GR de Investigación Operativa"/>
    <s v="GRUPO-A1"/>
    <s v="GR de Investigación Operativa"/>
    <s v="1S"/>
    <n v="16619886"/>
    <s v="HIGUERAS"/>
    <s v="HERNÁEZ"/>
    <s v="MANUEL"/>
    <s v="mahiguer"/>
    <s v="manuel.higueras@unirioja.es"/>
    <n v="1.5"/>
    <n v="1.5"/>
    <x v="1"/>
    <n v="504"/>
    <s v="PROFESOR TITULAR UNIVERSIDAD"/>
    <s v="C01"/>
    <s v="TIEMPO COMPLETO"/>
    <s v="2018-09-17 00:00:00.0"/>
    <s v="null"/>
    <s v="DF100359"/>
    <s v="PROFESOR TITULAR DE UNIVERSIDAD"/>
    <s v="R111"/>
    <x v="7"/>
    <n v="265"/>
    <s v="ESTADÍSTICA E INVESTIGACIÓN OPERATIVA"/>
  </r>
  <r>
    <x v="11"/>
    <n v="17764581"/>
    <s v="FCYT"/>
    <n v="407"/>
    <s v="407G"/>
    <s v="GRUPO-A"/>
    <s v="Estructuras algebraicas"/>
    <s v="GG"/>
    <s v="GRUPO GRANDE"/>
    <s v="407G"/>
    <s v="GRUPO GRANDE DE Estructuras algebraicas"/>
    <s v="GRUPO-A"/>
    <s v="Grupo Grande de Estructuras algebraicas"/>
    <s v="1S"/>
    <n v="17764581"/>
    <s v="RODRIGO"/>
    <s v="ESCUDERO"/>
    <s v="ADRIAN"/>
    <s v="adrodre"/>
    <s v="adrian.rodrigoe@unirioja.es"/>
    <n v="4"/>
    <n v="4"/>
    <x v="1"/>
    <n v="536"/>
    <s v="PROFESOR INTERINO"/>
    <s v="C01"/>
    <s v="TIEMPO COMPLETO"/>
    <s v="2018-09-17 00:00:00.0"/>
    <s v="2019-09-14 00:00:00.0"/>
    <s v="PI101404"/>
    <s v="PROFESOR CONTRATADO INTERINO"/>
    <s v="R111"/>
    <x v="7"/>
    <n v="5"/>
    <s v="ÁLGEBRA"/>
  </r>
  <r>
    <x v="11"/>
    <n v="17764581"/>
    <s v="FCYT"/>
    <n v="407"/>
    <s v="407R"/>
    <s v="GRUPO-A1"/>
    <s v="Estructuras algebraicas"/>
    <s v="GR"/>
    <s v="GRUPO REDUCIDO"/>
    <s v="407R"/>
    <s v="GRUPO REDUCIDO DE Estructuras algebraicas"/>
    <s v="GRUPO-A1"/>
    <s v="Grupo Reducido de Estructuras algebraicas"/>
    <s v="1S"/>
    <n v="17764581"/>
    <s v="RODRIGO"/>
    <s v="ESCUDERO"/>
    <s v="ADRIAN"/>
    <s v="adrodre"/>
    <s v="adrian.rodrigoe@unirioja.es"/>
    <n v="2"/>
    <n v="2"/>
    <x v="1"/>
    <n v="536"/>
    <s v="PROFESOR INTERINO"/>
    <s v="C01"/>
    <s v="TIEMPO COMPLETO"/>
    <s v="2018-09-17 00:00:00.0"/>
    <s v="2019-09-14 00:00:00.0"/>
    <s v="PI101404"/>
    <s v="PROFESOR CONTRATADO INTERINO"/>
    <s v="R111"/>
    <x v="7"/>
    <n v="5"/>
    <s v="ÁLGEBRA"/>
  </r>
  <r>
    <x v="11"/>
    <n v="17199289"/>
    <s v="FCYT"/>
    <n v="408"/>
    <s v="408G"/>
    <s v="GRUPO-A"/>
    <s v="Modelos de regresión"/>
    <s v="GG"/>
    <s v="GRUPO GRANDE"/>
    <s v="408G"/>
    <s v="GRUPO GRANDE DE Modelos de regresión"/>
    <s v="GRUPO-A"/>
    <s v="Grupo Grande de Modelos de regresión"/>
    <s v="1S"/>
    <n v="17199289"/>
    <s v="FILLAT"/>
    <s v="BALLESTEROS"/>
    <s v="JUAN CARLOS"/>
    <s v="jufillat"/>
    <s v="juan-carlos.fillat@unirioja.es"/>
    <n v="4"/>
    <n v="4"/>
    <x v="1"/>
    <n v="504"/>
    <s v="PROFESOR TITULAR UNIVERSIDAD"/>
    <s v="01A"/>
    <s v="TIEMPO COMPLETO AMPLIADO"/>
    <s v="2012-09-01 00:00:00.0"/>
    <s v="null"/>
    <s v="DF32187"/>
    <s v="TITULAR DE UNIVERSIDAD"/>
    <s v="R111"/>
    <x v="7"/>
    <n v="265"/>
    <s v="ESTADÍSTICA E INVESTIGACIÓN OPERATIVA"/>
  </r>
  <r>
    <x v="11"/>
    <n v="17199289"/>
    <s v="FCYT"/>
    <n v="408"/>
    <s v="408I"/>
    <s v="GRUPO-A1"/>
    <s v="Modelos de regresión"/>
    <s v="GI"/>
    <s v="GRUPO DE INFORMÁTICA"/>
    <s v="408I"/>
    <s v="INFORMÁTICA DE Modelos de regresión"/>
    <s v="GRUPO-A1"/>
    <s v="Informática de Modelos de regresión"/>
    <s v="1S"/>
    <n v="17199289"/>
    <s v="FILLAT"/>
    <s v="BALLESTEROS"/>
    <s v="JUAN CARLOS"/>
    <s v="jufillat"/>
    <s v="juan-carlos.fillat@unirioja.es"/>
    <n v="1"/>
    <n v="1"/>
    <x v="1"/>
    <n v="504"/>
    <s v="PROFESOR TITULAR UNIVERSIDAD"/>
    <s v="01A"/>
    <s v="TIEMPO COMPLETO AMPLIADO"/>
    <s v="2012-09-01 00:00:00.0"/>
    <s v="null"/>
    <s v="DF32187"/>
    <s v="TITULAR DE UNIVERSIDAD"/>
    <s v="R111"/>
    <x v="7"/>
    <n v="265"/>
    <s v="ESTADÍSTICA E INVESTIGACIÓN OPERATIVA"/>
  </r>
  <r>
    <x v="11"/>
    <n v="17199289"/>
    <s v="FCYT"/>
    <n v="408"/>
    <s v="408R"/>
    <s v="GRUPO-A1"/>
    <s v="Modelos de regresión"/>
    <s v="GR"/>
    <s v="GRUPO REDUCIDO"/>
    <s v="408R"/>
    <s v="GRUPO REDUCIDO DE Modelos de regresión"/>
    <s v="GRUPO-A1"/>
    <s v="GR de Modelos de Regresión"/>
    <s v="1S"/>
    <n v="17199289"/>
    <s v="FILLAT"/>
    <s v="BALLESTEROS"/>
    <s v="JUAN CARLOS"/>
    <s v="jufillat"/>
    <s v="juan-carlos.fillat@unirioja.es"/>
    <n v="1"/>
    <n v="1"/>
    <x v="1"/>
    <n v="504"/>
    <s v="PROFESOR TITULAR UNIVERSIDAD"/>
    <s v="01A"/>
    <s v="TIEMPO COMPLETO AMPLIADO"/>
    <s v="2012-09-01 00:00:00.0"/>
    <s v="null"/>
    <s v="DF32187"/>
    <s v="TITULAR DE UNIVERSIDAD"/>
    <s v="R111"/>
    <x v="7"/>
    <n v="265"/>
    <s v="ESTADÍSTICA E INVESTIGACIÓN OPERATIVA"/>
  </r>
  <r>
    <x v="11"/>
    <n v="16520200"/>
    <s v="FCYT"/>
    <n v="409"/>
    <s v="409G"/>
    <s v="GRUPO-A"/>
    <s v="Métodos numéricos"/>
    <s v="GG"/>
    <s v="GRUPO GRANDE"/>
    <s v="409G"/>
    <s v="GRUPO GRANDE DE Métodos numéricos"/>
    <s v="GRUPO-A"/>
    <s v="Grupo Grande de Métodos numéricos"/>
    <s v="1S"/>
    <n v="16520200"/>
    <s v="HERNÁNDEZ"/>
    <s v="VERÓN"/>
    <s v="MIGUEL ANGEL"/>
    <s v="mahernan"/>
    <s v="mahernan@unirioja.es"/>
    <n v="4"/>
    <n v="4"/>
    <x v="1"/>
    <n v="500"/>
    <s v="CATEDRATICO DE UNIVERSIDAD"/>
    <s v="01R"/>
    <s v="TIEMPO COMPLETO REDUCIDO"/>
    <s v="2013-09-01 00:00:00.0"/>
    <s v="null"/>
    <s v="DF100262"/>
    <s v="CATEDRÁTICO DE UNIVERSIDAD"/>
    <s v="R111"/>
    <x v="7"/>
    <n v="595"/>
    <s v="MATEMÁTICA APLICADA"/>
  </r>
  <r>
    <x v="11"/>
    <n v="16520200"/>
    <s v="FCYT"/>
    <n v="409"/>
    <s v="409I"/>
    <s v="GRUPO-A1"/>
    <s v="Métodos numéricos"/>
    <s v="GI"/>
    <s v="GRUPO DE INFORMÁTICA"/>
    <s v="409I"/>
    <s v="INFORMÁTICA DE Métodos numéricos"/>
    <s v="GRUPO-A1"/>
    <s v="Informática de Métodos numéricos"/>
    <s v="1S"/>
    <n v="16520200"/>
    <s v="HERNÁNDEZ"/>
    <s v="VERÓN"/>
    <s v="MIGUEL ANGEL"/>
    <s v="mahernan"/>
    <s v="mahernan@unirioja.es"/>
    <n v="0.8"/>
    <n v="0.8"/>
    <x v="1"/>
    <n v="500"/>
    <s v="CATEDRATICO DE UNIVERSIDAD"/>
    <s v="01R"/>
    <s v="TIEMPO COMPLETO REDUCIDO"/>
    <s v="2013-09-01 00:00:00.0"/>
    <s v="null"/>
    <s v="DF100262"/>
    <s v="CATEDRÁTICO DE UNIVERSIDAD"/>
    <s v="R111"/>
    <x v="7"/>
    <n v="595"/>
    <s v="MATEMÁTICA APLICADA"/>
  </r>
  <r>
    <x v="11"/>
    <n v="16520200"/>
    <s v="FCYT"/>
    <n v="409"/>
    <s v="409R"/>
    <s v="GRUPO-A1"/>
    <s v="Métodos numéricos"/>
    <s v="GR"/>
    <s v="GRUPO REDUCIDO"/>
    <s v="409R"/>
    <s v="GRUPO REDUCIDO DE Métodos numéricos"/>
    <s v="GRUPO-A1"/>
    <s v="Grupo Reducido de Métodos numéricos"/>
    <s v="1S"/>
    <n v="16520200"/>
    <s v="HERNÁNDEZ"/>
    <s v="VERÓN"/>
    <s v="MIGUEL ANGEL"/>
    <s v="mahernan"/>
    <s v="mahernan@unirioja.es"/>
    <n v="1.2"/>
    <n v="1.2"/>
    <x v="1"/>
    <n v="500"/>
    <s v="CATEDRATICO DE UNIVERSIDAD"/>
    <s v="01R"/>
    <s v="TIEMPO COMPLETO REDUCIDO"/>
    <s v="2013-09-01 00:00:00.0"/>
    <s v="null"/>
    <s v="DF100262"/>
    <s v="CATEDRÁTICO DE UNIVERSIDAD"/>
    <s v="R111"/>
    <x v="7"/>
    <n v="595"/>
    <s v="MATEMÁTICA APLICADA"/>
  </r>
  <r>
    <x v="11"/>
    <n v="78649713"/>
    <s v="FCYT"/>
    <n v="410"/>
    <s v="410G"/>
    <s v="GRUPO-A"/>
    <s v="Ecuaciones diferenciales"/>
    <s v="GG"/>
    <s v="GRUPO GRANDE"/>
    <s v="410G"/>
    <s v="GRUPO GRANDE DE Ecuaciones diferenciales"/>
    <s v="GRUPO-A"/>
    <s v="Grupo Grande de Ecuaciones diferenciales"/>
    <s v="1S"/>
    <n v="78649713"/>
    <s v="RODRÍGUEZ"/>
    <s v="LUIS"/>
    <s v="DANIEL JOSÉ"/>
    <s v="darodrl"/>
    <s v="daniel-jose.rodriguez@unirioja.es"/>
    <n v="5"/>
    <n v="5"/>
    <x v="1"/>
    <n v="536"/>
    <s v="PROFESOR INTERINO"/>
    <s v="C01"/>
    <s v="TIEMPO COMPLETO"/>
    <s v="2017-09-15 00:00:00.0"/>
    <s v="null"/>
    <s v="PI101269"/>
    <s v="PROFESOR CONTRATADO INTERINO"/>
    <s v="R111"/>
    <x v="7"/>
    <n v="15"/>
    <s v="ANÁLISIS MATEMÁTICO"/>
  </r>
  <r>
    <x v="11"/>
    <n v="78649713"/>
    <s v="FCYT"/>
    <n v="410"/>
    <s v="410R"/>
    <s v="GRUPO-A1"/>
    <s v="Ecuaciones diferenciales"/>
    <s v="GR"/>
    <s v="GRUPO REDUCIDO"/>
    <s v="410R"/>
    <s v="GRUPO REDUCIDO DE Ecuaciones diferenciales"/>
    <s v="GRUPO-A1"/>
    <s v="Grupo Reducido de Ecuaciones diferenciales"/>
    <s v="1S"/>
    <n v="78649713"/>
    <s v="RODRÍGUEZ"/>
    <s v="LUIS"/>
    <s v="DANIEL JOSÉ"/>
    <s v="darodrl"/>
    <s v="daniel-jose.rodriguez@unirioja.es"/>
    <n v="1"/>
    <n v="1"/>
    <x v="1"/>
    <n v="536"/>
    <s v="PROFESOR INTERINO"/>
    <s v="C01"/>
    <s v="TIEMPO COMPLETO"/>
    <s v="2017-09-15 00:00:00.0"/>
    <s v="null"/>
    <s v="PI101269"/>
    <s v="PROFESOR CONTRATADO INTERINO"/>
    <s v="R111"/>
    <x v="7"/>
    <n v="15"/>
    <s v="ANÁLISIS MATEMÁTICO"/>
  </r>
  <r>
    <x v="11"/>
    <n v="29103662"/>
    <s v="FCYT"/>
    <n v="411"/>
    <s v="411G"/>
    <s v="GRUPO-A"/>
    <s v="Teoría de Galois"/>
    <s v="GG"/>
    <s v="GRUPO GRANDE"/>
    <s v="411G"/>
    <s v="GRUPO GRANDE DE Teoría de Galois"/>
    <s v="GRUPO-A"/>
    <s v="Grupo Grande de Teoría de Galois"/>
    <s v="2S"/>
    <n v="29103662"/>
    <s v="PÉREZ"/>
    <s v="IZQUIERDO"/>
    <s v="JOSÉ MARÍA"/>
    <s v="jpperez"/>
    <s v="jm.perez@unirioja.es"/>
    <n v="4"/>
    <n v="4"/>
    <x v="0"/>
    <n v="504"/>
    <s v="PROFESOR TITULAR UNIVERSIDAD"/>
    <s v="01R"/>
    <s v="TIEMPO COMPLETO REDUCIDO"/>
    <s v="2013-09-01 00:00:00.0"/>
    <s v="null"/>
    <s v="DF32074"/>
    <s v="TITULAR DE UNIVERSIDAD"/>
    <s v="R111"/>
    <x v="7"/>
    <n v="5"/>
    <s v="ÁLGEBRA"/>
  </r>
  <r>
    <x v="11"/>
    <n v="29103662"/>
    <s v="FCYT"/>
    <n v="411"/>
    <s v="411R"/>
    <s v="GRUPO-A1"/>
    <s v="Teoría de Galois"/>
    <s v="GR"/>
    <s v="GRUPO REDUCIDO"/>
    <s v="411R"/>
    <s v="GRUPO REDUCIDO DE Teoría de Galois"/>
    <s v="GRUPO-A1"/>
    <s v="Grupo Reducido de Teoría de Galois"/>
    <s v="2S"/>
    <n v="29103662"/>
    <s v="PÉREZ"/>
    <s v="IZQUIERDO"/>
    <s v="JOSÉ MARÍA"/>
    <s v="jpperez"/>
    <s v="jm.perez@unirioja.es"/>
    <n v="2"/>
    <n v="2"/>
    <x v="0"/>
    <n v="504"/>
    <s v="PROFESOR TITULAR UNIVERSIDAD"/>
    <s v="01R"/>
    <s v="TIEMPO COMPLETO REDUCIDO"/>
    <s v="2013-09-01 00:00:00.0"/>
    <s v="null"/>
    <s v="DF32074"/>
    <s v="TITULAR DE UNIVERSIDAD"/>
    <s v="R111"/>
    <x v="7"/>
    <n v="5"/>
    <s v="ÁLGEBRA"/>
  </r>
  <r>
    <x v="11"/>
    <n v="16574152"/>
    <s v="FCYT"/>
    <n v="412"/>
    <s v="412G"/>
    <s v="GRUPO-A"/>
    <s v="Modelización y optimización II"/>
    <s v="GG"/>
    <s v="GRUPO GRANDE"/>
    <s v="412G"/>
    <s v="GRUPO GRANDE DE Modelización y optimización II"/>
    <s v="GRUPO-A"/>
    <s v="Grupo Grande de Modelización y optimización II"/>
    <s v="2S"/>
    <n v="16574152"/>
    <s v="PASCUAL"/>
    <s v="LERÍA"/>
    <s v="ANA ISABEL"/>
    <s v="aipasc"/>
    <s v="aipasc@unirioja.es"/>
    <n v="3.2"/>
    <n v="3.2"/>
    <x v="1"/>
    <n v="504"/>
    <s v="PROFESOR TITULAR UNIVERSIDAD"/>
    <s v="C01"/>
    <s v="TIEMPO COMPLETO"/>
    <s v="2018-12-18 00:00:00.0"/>
    <s v="null"/>
    <s v="DF32267"/>
    <s v="TITULAR DE UNIVERSIDAD"/>
    <s v="R111"/>
    <x v="7"/>
    <n v="595"/>
    <s v="MATEMÁTICA APLICADA"/>
  </r>
  <r>
    <x v="11"/>
    <n v="16574152"/>
    <s v="FCYT"/>
    <n v="412"/>
    <s v="412I"/>
    <s v="GRUPO-A1"/>
    <s v="Modelización y optimización II"/>
    <s v="GI"/>
    <s v="GRUPO DE INFORMÁTICA"/>
    <s v="412I"/>
    <s v="INFORMÁTICA DE Modelización y optimización II"/>
    <s v="GRUPO-A1"/>
    <s v="Informática de Modelización y optimización II"/>
    <s v="2S"/>
    <n v="16574152"/>
    <s v="PASCUAL"/>
    <s v="LERÍA"/>
    <s v="ANA ISABEL"/>
    <s v="aipasc"/>
    <s v="aipasc@unirioja.es"/>
    <n v="0.4"/>
    <n v="0.4"/>
    <x v="1"/>
    <n v="504"/>
    <s v="PROFESOR TITULAR UNIVERSIDAD"/>
    <s v="C01"/>
    <s v="TIEMPO COMPLETO"/>
    <s v="2018-12-18 00:00:00.0"/>
    <s v="null"/>
    <s v="DF32267"/>
    <s v="TITULAR DE UNIVERSIDAD"/>
    <s v="R111"/>
    <x v="7"/>
    <n v="595"/>
    <s v="MATEMÁTICA APLICADA"/>
  </r>
  <r>
    <x v="11"/>
    <n v="16574152"/>
    <s v="FCYT"/>
    <n v="412"/>
    <s v="412R"/>
    <s v="GRUPO-A1"/>
    <s v="Modelización y optimización II"/>
    <s v="GR"/>
    <s v="GRUPO REDUCIDO"/>
    <s v="412R"/>
    <s v="GRUPO REDUCIDO DE Modelización y optimización II"/>
    <s v="GRUPO-A1"/>
    <s v="Grupo Reducido de Modelización y optimización II"/>
    <s v="2S"/>
    <n v="16574152"/>
    <s v="PASCUAL"/>
    <s v="LERÍA"/>
    <s v="ANA ISABEL"/>
    <s v="aipasc"/>
    <s v="aipasc@unirioja.es"/>
    <n v="2.4"/>
    <n v="2.4"/>
    <x v="1"/>
    <n v="504"/>
    <s v="PROFESOR TITULAR UNIVERSIDAD"/>
    <s v="C01"/>
    <s v="TIEMPO COMPLETO"/>
    <s v="2018-12-18 00:00:00.0"/>
    <s v="null"/>
    <s v="DF32267"/>
    <s v="TITULAR DE UNIVERSIDAD"/>
    <s v="R111"/>
    <x v="7"/>
    <n v="595"/>
    <s v="MATEMÁTICA APLICADA"/>
  </r>
  <r>
    <x v="11"/>
    <n v="16573324"/>
    <s v="FCYT"/>
    <n v="413"/>
    <s v="413G"/>
    <s v="GRUPO-A"/>
    <s v="Métodos numéricos en ecuaciones diferenciales"/>
    <s v="GG"/>
    <s v="GRUPO GRANDE"/>
    <s v="413G"/>
    <s v="GRUPO GRANDE DE Métodos numéricos en ecuaciones diferenciales"/>
    <s v="GRUPO-A"/>
    <s v="Grupo Grande de Métodos numéricos en ecuaciones diferenciales"/>
    <s v="2S"/>
    <n v="16573324"/>
    <s v="ROMERO"/>
    <s v="ÁLVAREZ"/>
    <s v="NATALIA"/>
    <s v="naromero"/>
    <s v="natalia.romero@unirioja.es"/>
    <n v="4"/>
    <n v="4"/>
    <x v="1"/>
    <s v="A-0504"/>
    <s v="PROFESOR TITULAR UNIVERSIDAD"/>
    <s v="C01"/>
    <s v="TIEMPO COMPLETO"/>
    <s v="2010-11-18 00:00:00.0"/>
    <s v="null"/>
    <s v="DF100283"/>
    <s v="PROFESOR TITULAR DE UNIVERSIDAD"/>
    <s v="R111"/>
    <x v="7"/>
    <n v="595"/>
    <s v="MATEMÁTICA APLICADA"/>
  </r>
  <r>
    <x v="11"/>
    <n v="16573324"/>
    <s v="FCYT"/>
    <n v="413"/>
    <s v="413I"/>
    <s v="GRUPO-A1"/>
    <s v="Métodos numéricos en ecuaciones diferenciales"/>
    <s v="GI"/>
    <s v="GRUPO DE INFORMÁTICA"/>
    <s v="413I"/>
    <s v="INFORMÁTICA DE Métodos numéricos en ecuaciones diferenciales"/>
    <s v="GRUPO-A1"/>
    <s v="Informática de Métodos numéricos en ecuaciones diferenciales"/>
    <s v="2S"/>
    <n v="16573324"/>
    <s v="ROMERO"/>
    <s v="ÁLVAREZ"/>
    <s v="NATALIA"/>
    <s v="naromero"/>
    <s v="natalia.romero@unirioja.es"/>
    <n v="1"/>
    <n v="1"/>
    <x v="1"/>
    <s v="A-0504"/>
    <s v="PROFESOR TITULAR UNIVERSIDAD"/>
    <s v="C01"/>
    <s v="TIEMPO COMPLETO"/>
    <s v="2010-11-18 00:00:00.0"/>
    <s v="null"/>
    <s v="DF100283"/>
    <s v="PROFESOR TITULAR DE UNIVERSIDAD"/>
    <s v="R111"/>
    <x v="7"/>
    <n v="595"/>
    <s v="MATEMÁTICA APLICADA"/>
  </r>
  <r>
    <x v="11"/>
    <n v="16573324"/>
    <s v="FCYT"/>
    <n v="413"/>
    <s v="413R"/>
    <s v="GRUPO-A1"/>
    <s v="Métodos numéricos en ecuaciones diferenciales"/>
    <s v="GR"/>
    <s v="GRUPO REDUCIDO"/>
    <s v="413R"/>
    <s v="GRUPO REDUCIDO DE Métodos numéricos en ecuaciones diferenciales"/>
    <s v="GRUPO-A1"/>
    <s v="Grupo Reducido de Métodos numéricos en ecuaciones diferenciales"/>
    <s v="2S"/>
    <n v="16573324"/>
    <s v="ROMERO"/>
    <s v="ÁLVAREZ"/>
    <s v="NATALIA"/>
    <s v="naromero"/>
    <s v="natalia.romero@unirioja.es"/>
    <n v="1"/>
    <n v="1"/>
    <x v="1"/>
    <s v="A-0504"/>
    <s v="PROFESOR TITULAR UNIVERSIDAD"/>
    <s v="C01"/>
    <s v="TIEMPO COMPLETO"/>
    <s v="2010-11-18 00:00:00.0"/>
    <s v="null"/>
    <s v="DF100283"/>
    <s v="PROFESOR TITULAR DE UNIVERSIDAD"/>
    <s v="R111"/>
    <x v="7"/>
    <n v="595"/>
    <s v="MATEMÁTICA APLICADA"/>
  </r>
  <r>
    <x v="11"/>
    <n v="16510798"/>
    <s v="FCYT"/>
    <n v="414"/>
    <s v="414G"/>
    <s v="GRUPO-A"/>
    <s v="Topología general"/>
    <s v="GG"/>
    <s v="GRUPO GRANDE"/>
    <s v="414G"/>
    <s v="GRUPO GRANDE DE Topología general"/>
    <s v="GRUPO-A"/>
    <s v="Grupo Grande de Topología general"/>
    <s v="2S"/>
    <n v="16510798"/>
    <s v="RIVAS"/>
    <s v="RODRÍGUEZ"/>
    <s v="MARÍA TERESA"/>
    <s v="marivas"/>
    <s v="maria-teresa.rivas@unirioja.es"/>
    <n v="0"/>
    <n v="0"/>
    <x v="1"/>
    <n v="504"/>
    <s v="PROFESOR TITULAR UNIVERSIDAD"/>
    <s v="01R"/>
    <s v="TIEMPO COMPLETO REDUCIDO"/>
    <s v="2016-09-15 00:00:00.0"/>
    <s v="null"/>
    <s v="DF32217"/>
    <s v="TITULAR DE UNIVERSIDAD"/>
    <s v="R111"/>
    <x v="7"/>
    <n v="440"/>
    <s v="GEOMETRÍA Y TOPOLOGÍA"/>
  </r>
  <r>
    <x v="11"/>
    <n v="18408601"/>
    <s v="FCYT"/>
    <n v="414"/>
    <s v="414G"/>
    <s v="GRUPO-A"/>
    <s v="Topología general"/>
    <s v="GG"/>
    <s v="GRUPO GRANDE"/>
    <s v="414G"/>
    <s v="GRUPO GRANDE DE Topología general"/>
    <s v="GRUPO-A"/>
    <s v="Grupo Grande de Topología general"/>
    <s v="2S"/>
    <n v="18408601"/>
    <s v="HERNÁNDEZ"/>
    <s v="PARICIO"/>
    <s v="LUIS JAVIER"/>
    <s v="luhernan"/>
    <s v="luis-javier.hernandez@unirioja.es"/>
    <n v="4.2"/>
    <n v="4.2"/>
    <x v="1"/>
    <n v="500"/>
    <s v="CATEDRATICO DE UNIVERSIDAD"/>
    <s v="01R"/>
    <s v="TIEMPO COMPLETO REDUCIDO"/>
    <s v="2012-09-01 00:00:00.0"/>
    <s v="null"/>
    <s v="DF32212"/>
    <s v="CATEDRÁTICO DE UNIVERSIDAD"/>
    <s v="R111"/>
    <x v="7"/>
    <n v="440"/>
    <s v="GEOMETRÍA Y TOPOLOGÍA"/>
  </r>
  <r>
    <x v="11"/>
    <n v="18408601"/>
    <s v="FCYT"/>
    <n v="414"/>
    <s v="414R"/>
    <s v="GRUPO-A1"/>
    <s v="Topología general"/>
    <s v="GR"/>
    <s v="GRUPO REDUCIDO"/>
    <s v="414R"/>
    <s v="GRUPO REDUCIDO DE Topología general"/>
    <s v="GRUPO-A1"/>
    <s v="Grupo Reducido de Topología general"/>
    <s v="2S"/>
    <n v="18408601"/>
    <s v="HERNÁNDEZ"/>
    <s v="PARICIO"/>
    <s v="LUIS JAVIER"/>
    <s v="luhernan"/>
    <s v="luis-javier.hernandez@unirioja.es"/>
    <n v="1.8"/>
    <n v="1.8"/>
    <x v="1"/>
    <n v="500"/>
    <s v="CATEDRATICO DE UNIVERSIDAD"/>
    <s v="01R"/>
    <s v="TIEMPO COMPLETO REDUCIDO"/>
    <s v="2012-09-01 00:00:00.0"/>
    <s v="null"/>
    <s v="DF32212"/>
    <s v="CATEDRÁTICO DE UNIVERSIDAD"/>
    <s v="R111"/>
    <x v="7"/>
    <n v="440"/>
    <s v="GEOMETRÍA Y TOPOLOGÍA"/>
  </r>
  <r>
    <x v="11"/>
    <n v="72786536"/>
    <s v="FCYT"/>
    <n v="415"/>
    <s v="415G"/>
    <s v="GRUPO-A"/>
    <s v="Análisis complejo"/>
    <s v="GG"/>
    <s v="GRUPO GRANDE"/>
    <s v="415G"/>
    <s v="GRUPO GRANDE DE Análisis complejo"/>
    <s v="GRUPO-A"/>
    <s v="Grupo Grande de Análisis complejo"/>
    <s v="2S"/>
    <n v="72786536"/>
    <s v="MÍNGUEZ"/>
    <s v="CENICEROS"/>
    <s v="JUDIT"/>
    <s v="jminguez"/>
    <s v="judit.minguez@unirioja.es"/>
    <n v="4"/>
    <n v="4"/>
    <x v="0"/>
    <n v="534"/>
    <s v="CONTRATADO DOCTOR -TIPO 1"/>
    <s v="C01"/>
    <s v="TIEMPO COMPLETO"/>
    <s v="2007-07-20 00:00:00.0"/>
    <s v="null"/>
    <s v="LD100578"/>
    <s v="CONTRATADO DOCTOR"/>
    <s v="R111"/>
    <x v="7"/>
    <n v="15"/>
    <s v="ANÁLISIS MATEMÁTICO"/>
  </r>
  <r>
    <x v="11"/>
    <n v="72786536"/>
    <s v="FCYT"/>
    <n v="415"/>
    <s v="415R"/>
    <s v="GRUPO-A1"/>
    <s v="Análisis complejo"/>
    <s v="GR"/>
    <s v="GRUPO REDUCIDO"/>
    <s v="415R"/>
    <s v="GRUPO REDUCIDO DE Análisis complejo"/>
    <s v="GRUPO-A1"/>
    <s v="Grupo Reducido de Análisis complejo"/>
    <s v="2S"/>
    <n v="72786536"/>
    <s v="MÍNGUEZ"/>
    <s v="CENICEROS"/>
    <s v="JUDIT"/>
    <s v="jminguez"/>
    <s v="judit.minguez@unirioja.es"/>
    <n v="2"/>
    <n v="2"/>
    <x v="0"/>
    <n v="534"/>
    <s v="CONTRATADO DOCTOR -TIPO 1"/>
    <s v="C01"/>
    <s v="TIEMPO COMPLETO"/>
    <s v="2007-07-20 00:00:00.0"/>
    <s v="null"/>
    <s v="LD100578"/>
    <s v="CONTRATADO DOCTOR"/>
    <s v="R111"/>
    <x v="7"/>
    <n v="15"/>
    <s v="ANÁLISIS MATEMÁTICO"/>
  </r>
  <r>
    <x v="11"/>
    <n v="16510798"/>
    <s v="FCYT"/>
    <n v="416"/>
    <s v="416G"/>
    <s v="GRUPO-A"/>
    <s v="Geometría y topología de superficies"/>
    <s v="GG"/>
    <s v="GRUPO GRANDE"/>
    <s v="416G"/>
    <s v="GG de Geometría y Topología de superficies"/>
    <s v="GRUPO-A"/>
    <s v="GG de Geometría y Topoligía de superficies"/>
    <s v="1S"/>
    <n v="16510798"/>
    <s v="RIVAS"/>
    <s v="RODRÍGUEZ"/>
    <s v="MARÍA TERESA"/>
    <s v="marivas"/>
    <s v="maria-teresa.rivas@unirioja.es"/>
    <n v="0.4"/>
    <n v="0.4"/>
    <x v="1"/>
    <n v="504"/>
    <s v="PROFESOR TITULAR UNIVERSIDAD"/>
    <s v="01R"/>
    <s v="TIEMPO COMPLETO REDUCIDO"/>
    <s v="2016-09-15 00:00:00.0"/>
    <s v="null"/>
    <s v="DF32217"/>
    <s v="TITULAR DE UNIVERSIDAD"/>
    <s v="R111"/>
    <x v="7"/>
    <n v="440"/>
    <s v="GEOMETRÍA Y TOPOLOGÍA"/>
  </r>
  <r>
    <x v="11"/>
    <n v="18408601"/>
    <s v="FCYT"/>
    <n v="416"/>
    <s v="416G"/>
    <s v="GRUPO-A"/>
    <s v="Geometría y topología de superficies"/>
    <s v="GG"/>
    <s v="GRUPO GRANDE"/>
    <s v="416G"/>
    <s v="GG de Geometría y Topología de superficies"/>
    <s v="GRUPO-A"/>
    <s v="GG de Geometría y Topoligía de superficies"/>
    <s v="1S"/>
    <n v="18408601"/>
    <s v="HERNÁNDEZ"/>
    <s v="PARICIO"/>
    <s v="LUIS JAVIER"/>
    <s v="luhernan"/>
    <s v="luis-javier.hernandez@unirioja.es"/>
    <n v="3.6"/>
    <n v="3.6"/>
    <x v="1"/>
    <n v="500"/>
    <s v="CATEDRATICO DE UNIVERSIDAD"/>
    <s v="01R"/>
    <s v="TIEMPO COMPLETO REDUCIDO"/>
    <s v="2012-09-01 00:00:00.0"/>
    <s v="null"/>
    <s v="DF32212"/>
    <s v="CATEDRÁTICO DE UNIVERSIDAD"/>
    <s v="R111"/>
    <x v="7"/>
    <n v="440"/>
    <s v="GEOMETRÍA Y TOPOLOGÍA"/>
  </r>
  <r>
    <x v="11"/>
    <n v="18408601"/>
    <s v="FCYT"/>
    <n v="416"/>
    <s v="416R"/>
    <s v="GRUPO-A1"/>
    <s v="Geometría y topología de superficies"/>
    <s v="GR"/>
    <s v="GRUPO REDUCIDO"/>
    <s v="416R"/>
    <s v="GR de Geometría y Topoligía de superficies"/>
    <s v="GRUPO-A1"/>
    <s v="GR de Geometría y Topoligía de superficies"/>
    <s v="1S"/>
    <n v="18408601"/>
    <s v="HERNÁNDEZ"/>
    <s v="PARICIO"/>
    <s v="LUIS JAVIER"/>
    <s v="luhernan"/>
    <s v="luis-javier.hernandez@unirioja.es"/>
    <n v="2"/>
    <n v="2"/>
    <x v="1"/>
    <n v="500"/>
    <s v="CATEDRATICO DE UNIVERSIDAD"/>
    <s v="01R"/>
    <s v="TIEMPO COMPLETO REDUCIDO"/>
    <s v="2012-09-01 00:00:00.0"/>
    <s v="null"/>
    <s v="DF32212"/>
    <s v="CATEDRÁTICO DE UNIVERSIDAD"/>
    <s v="R111"/>
    <x v="7"/>
    <n v="440"/>
    <s v="GEOMETRÍA Y TOPOLOGÍA"/>
  </r>
  <r>
    <x v="11"/>
    <n v="16617591"/>
    <s v="FCYT"/>
    <n v="417"/>
    <s v="417G"/>
    <s v="GRUPO-A"/>
    <s v="Análisis real y funcional"/>
    <s v="GG"/>
    <s v="GRUPO GRANDE"/>
    <s v="417G"/>
    <s v="GG de Análisis real y funcional"/>
    <s v="GRUPO-A"/>
    <s v="GG de Análisis real y funcional"/>
    <s v="1S"/>
    <n v="16617591"/>
    <s v="BELLO"/>
    <s v="HERNÁNDEZ"/>
    <s v="MANUEL"/>
    <s v="mbello"/>
    <s v="mbello@unirioja.es"/>
    <n v="4"/>
    <n v="4"/>
    <x v="0"/>
    <n v="504"/>
    <s v="PROFESOR TITULAR UNIVERSIDAD"/>
    <s v="01R"/>
    <s v="TIEMPO COMPLETO REDUCIDO"/>
    <s v="2018-09-17 00:00:00.0"/>
    <s v="null"/>
    <s v="DF100146"/>
    <s v="PROFESOR TITULAR DE UNIVERSIDAD"/>
    <s v="R111"/>
    <x v="7"/>
    <n v="15"/>
    <s v="ANÁLISIS MATEMÁTICO"/>
  </r>
  <r>
    <x v="11"/>
    <n v="16617591"/>
    <s v="FCYT"/>
    <n v="417"/>
    <s v="417R"/>
    <s v="GRUPO-A1"/>
    <s v="Análisis real y funcional"/>
    <s v="GR"/>
    <s v="GRUPO REDUCIDO"/>
    <s v="417R"/>
    <s v="GR de Análisis real y funcional"/>
    <s v="GRUPO-A1"/>
    <s v="GR de Análisis real y funcional"/>
    <s v="1S"/>
    <n v="16617591"/>
    <s v="BELLO"/>
    <s v="HERNÁNDEZ"/>
    <s v="MANUEL"/>
    <s v="mbello"/>
    <s v="mbello@unirioja.es"/>
    <n v="2"/>
    <n v="2"/>
    <x v="0"/>
    <n v="504"/>
    <s v="PROFESOR TITULAR UNIVERSIDAD"/>
    <s v="01R"/>
    <s v="TIEMPO COMPLETO REDUCIDO"/>
    <s v="2018-09-17 00:00:00.0"/>
    <s v="null"/>
    <s v="DF100146"/>
    <s v="PROFESOR TITULAR DE UNIVERSIDAD"/>
    <s v="R111"/>
    <x v="7"/>
    <n v="15"/>
    <s v="ANÁLISIS MATEMÁTICO"/>
  </r>
  <r>
    <x v="11"/>
    <n v="16549295"/>
    <s v="FCYT"/>
    <n v="418"/>
    <s v="418G"/>
    <s v="GRUPO-A"/>
    <s v="Ecuaciones en derivadas parciales"/>
    <s v="GG"/>
    <s v="GRUPO GRANDE"/>
    <s v="418G"/>
    <s v="GG de Ecuaciones en derivadas parciales"/>
    <s v="GRUPO-A"/>
    <s v="GG de Ecuaciones en derivadas parciales"/>
    <s v="1S"/>
    <n v="16549295"/>
    <s v="EZQUERRO"/>
    <s v="FERNÁNDEZ"/>
    <s v="JOSÉ ANTONIO"/>
    <s v="jezquer"/>
    <s v="jezquer@unirioja.es"/>
    <n v="4"/>
    <n v="4"/>
    <x v="0"/>
    <n v="500"/>
    <s v="CATEDRATICO DE UNIVERSIDAD"/>
    <s v="01R"/>
    <s v="TIEMPO COMPLETO REDUCIDO"/>
    <s v="2018-09-17 00:00:00.0"/>
    <s v="null"/>
    <s v="DF100347"/>
    <s v="CATEDRÁTICO DE UNIVERSIDAD"/>
    <s v="R111"/>
    <x v="7"/>
    <n v="595"/>
    <s v="MATEMÁTICA APLICADA"/>
  </r>
  <r>
    <x v="11"/>
    <n v="16549295"/>
    <s v="FCYT"/>
    <n v="418"/>
    <s v="418I"/>
    <s v="GRUPO-A1"/>
    <s v="Ecuaciones en derivadas parciales"/>
    <s v="GI"/>
    <s v="GRUPO DE INFORMÁTICA"/>
    <s v="418I"/>
    <s v="Informática de Ecuaciones en derivadas parciales"/>
    <s v="GRUPO-A1"/>
    <s v="Informática de Ecuaciones en derivadas parciales"/>
    <s v="1S"/>
    <n v="16549295"/>
    <s v="EZQUERRO"/>
    <s v="FERNÁNDEZ"/>
    <s v="JOSÉ ANTONIO"/>
    <s v="jezquer"/>
    <s v="jezquer@unirioja.es"/>
    <n v="0.2"/>
    <n v="0.2"/>
    <x v="0"/>
    <n v="500"/>
    <s v="CATEDRATICO DE UNIVERSIDAD"/>
    <s v="01R"/>
    <s v="TIEMPO COMPLETO REDUCIDO"/>
    <s v="2018-09-17 00:00:00.0"/>
    <s v="null"/>
    <s v="DF100347"/>
    <s v="CATEDRÁTICO DE UNIVERSIDAD"/>
    <s v="R111"/>
    <x v="7"/>
    <n v="595"/>
    <s v="MATEMÁTICA APLICADA"/>
  </r>
  <r>
    <x v="11"/>
    <n v="16549295"/>
    <s v="FCYT"/>
    <n v="418"/>
    <s v="418R"/>
    <s v="GRUPO-A1"/>
    <s v="Ecuaciones en derivadas parciales"/>
    <s v="GR"/>
    <s v="GRUPO REDUCIDO"/>
    <s v="418R"/>
    <s v="GR de Ecuaciones en derivadas parciales"/>
    <s v="GRUPO-A1"/>
    <s v="GR de Ecuaciones en derivadas parciales"/>
    <s v="1S"/>
    <n v="16549295"/>
    <s v="EZQUERRO"/>
    <s v="FERNÁNDEZ"/>
    <s v="JOSÉ ANTONIO"/>
    <s v="jezquer"/>
    <s v="jezquer@unirioja.es"/>
    <n v="1.8"/>
    <n v="1.8"/>
    <x v="0"/>
    <n v="500"/>
    <s v="CATEDRATICO DE UNIVERSIDAD"/>
    <s v="01R"/>
    <s v="TIEMPO COMPLETO REDUCIDO"/>
    <s v="2018-09-17 00:00:00.0"/>
    <s v="null"/>
    <s v="DF100347"/>
    <s v="CATEDRÁTICO DE UNIVERSIDAD"/>
    <s v="R111"/>
    <x v="7"/>
    <n v="595"/>
    <s v="MATEMÁTICA APLICADA"/>
  </r>
  <r>
    <x v="11"/>
    <n v="16530493"/>
    <s v="FCYT"/>
    <n v="419"/>
    <s v="419G"/>
    <s v="GRUPO-A"/>
    <s v="Teoría de números y criptografía"/>
    <s v="GG"/>
    <s v="GRUPO GRANDE"/>
    <s v="419G"/>
    <s v="GG de Teoría de números y criptografía"/>
    <s v="GRUPO-A"/>
    <s v="GG de Teoría de números y criptografía"/>
    <s v="1S"/>
    <n v="16530493"/>
    <s v="VARONA"/>
    <s v="MALUMBRES"/>
    <s v="JUAN LUIS"/>
    <s v="jvarona"/>
    <s v="jvarona@unirioja.es"/>
    <n v="4"/>
    <n v="4"/>
    <x v="1"/>
    <n v="500"/>
    <s v="CATEDRATICO DE UNIVERSIDAD"/>
    <s v="01R"/>
    <s v="TIEMPO COMPLETO REDUCIDO"/>
    <s v="2012-09-01 00:00:00.0"/>
    <s v="null"/>
    <s v="DF100234"/>
    <s v="CATEDRÁTICO DE UNIVERSIDAD"/>
    <s v="R111"/>
    <x v="7"/>
    <n v="595"/>
    <s v="MATEMÁTICA APLICADA"/>
  </r>
  <r>
    <x v="11"/>
    <n v="16530493"/>
    <s v="FCYT"/>
    <n v="419"/>
    <s v="419I"/>
    <s v="GRUPO-A1"/>
    <s v="Teoría de números y criptografía"/>
    <s v="GI"/>
    <s v="GRUPO DE INFORMÁTICA"/>
    <s v="419I"/>
    <s v="Informática de Teoría de números y criptografía"/>
    <s v="GRUPO-A1"/>
    <s v="GI de Teoría de números y criptografía"/>
    <s v="1S"/>
    <n v="16530493"/>
    <s v="VARONA"/>
    <s v="MALUMBRES"/>
    <s v="JUAN LUIS"/>
    <s v="jvarona"/>
    <s v="jvarona@unirioja.es"/>
    <n v="0.5"/>
    <n v="0.5"/>
    <x v="1"/>
    <n v="500"/>
    <s v="CATEDRATICO DE UNIVERSIDAD"/>
    <s v="01R"/>
    <s v="TIEMPO COMPLETO REDUCIDO"/>
    <s v="2012-09-01 00:00:00.0"/>
    <s v="null"/>
    <s v="DF100234"/>
    <s v="CATEDRÁTICO DE UNIVERSIDAD"/>
    <s v="R111"/>
    <x v="7"/>
    <n v="595"/>
    <s v="MATEMÁTICA APLICADA"/>
  </r>
  <r>
    <x v="11"/>
    <n v="16530493"/>
    <s v="FCYT"/>
    <n v="419"/>
    <s v="419R"/>
    <s v="GRUPO-A1"/>
    <s v="Teoría de números y criptografía"/>
    <s v="GR"/>
    <s v="GRUPO REDUCIDO"/>
    <s v="419R"/>
    <s v="GR de Teoría de números y criptografía"/>
    <s v="GRUPO-A1"/>
    <s v="GR de Teoría de números y criptografía"/>
    <s v="1S"/>
    <n v="16530493"/>
    <s v="VARONA"/>
    <s v="MALUMBRES"/>
    <s v="JUAN LUIS"/>
    <s v="jvarona"/>
    <s v="jvarona@unirioja.es"/>
    <n v="1.5"/>
    <n v="1.5"/>
    <x v="1"/>
    <n v="500"/>
    <s v="CATEDRATICO DE UNIVERSIDAD"/>
    <s v="01R"/>
    <s v="TIEMPO COMPLETO REDUCIDO"/>
    <s v="2012-09-01 00:00:00.0"/>
    <s v="null"/>
    <s v="DF100234"/>
    <s v="CATEDRÁTICO DE UNIVERSIDAD"/>
    <s v="R111"/>
    <x v="7"/>
    <n v="595"/>
    <s v="MATEMÁTICA APLICADA"/>
  </r>
  <r>
    <x v="11"/>
    <n v="18408601"/>
    <s v="FCYT"/>
    <n v="420"/>
    <s v="420G"/>
    <s v="GRUPO-A"/>
    <s v="Geometrías no euclídeas"/>
    <s v="GG"/>
    <s v="GRUPO GRANDE"/>
    <s v="420G"/>
    <s v="GG de Geometrías no euclídeas"/>
    <s v="GRUPO-A"/>
    <s v="GG de Geometrías no euclídeas"/>
    <s v="2S"/>
    <n v="18408601"/>
    <s v="HERNÁNDEZ"/>
    <s v="PARICIO"/>
    <s v="LUIS JAVIER"/>
    <s v="luhernan"/>
    <s v="luis-javier.hernandez@unirioja.es"/>
    <n v="4"/>
    <n v="4"/>
    <x v="1"/>
    <n v="500"/>
    <s v="CATEDRATICO DE UNIVERSIDAD"/>
    <s v="01R"/>
    <s v="TIEMPO COMPLETO REDUCIDO"/>
    <s v="2012-09-01 00:00:00.0"/>
    <s v="null"/>
    <s v="DF32212"/>
    <s v="CATEDRÁTICO DE UNIVERSIDAD"/>
    <s v="R111"/>
    <x v="7"/>
    <n v="440"/>
    <s v="GEOMETRÍA Y TOPOLOGÍA"/>
  </r>
  <r>
    <x v="11"/>
    <n v="18408601"/>
    <s v="FCYT"/>
    <n v="420"/>
    <s v="420R"/>
    <s v="GRUPO-A1"/>
    <s v="Geometrías no euclídeas"/>
    <s v="GR"/>
    <s v="GRUPO REDUCIDO"/>
    <s v="420R"/>
    <s v="GR de Geometrías no euclídeas"/>
    <s v="GRUPO-A1"/>
    <s v="GR de Geometrías no euclídeas"/>
    <s v="2S"/>
    <n v="18408601"/>
    <s v="HERNÁNDEZ"/>
    <s v="PARICIO"/>
    <s v="LUIS JAVIER"/>
    <s v="luhernan"/>
    <s v="luis-javier.hernandez@unirioja.es"/>
    <n v="2"/>
    <n v="2"/>
    <x v="1"/>
    <n v="500"/>
    <s v="CATEDRATICO DE UNIVERSIDAD"/>
    <s v="01R"/>
    <s v="TIEMPO COMPLETO REDUCIDO"/>
    <s v="2012-09-01 00:00:00.0"/>
    <s v="null"/>
    <s v="DF32212"/>
    <s v="CATEDRÁTICO DE UNIVERSIDAD"/>
    <s v="R111"/>
    <x v="7"/>
    <n v="440"/>
    <s v="GEOMETRÍA Y TOPOLOGÍA"/>
  </r>
  <r>
    <x v="11"/>
    <n v="16598388"/>
    <s v="FCYT"/>
    <n v="421"/>
    <s v="421G"/>
    <s v="GRUPO-A"/>
    <s v="Análisis de Fourier"/>
    <s v="GG"/>
    <s v="GRUPO GRANDE"/>
    <s v="421G"/>
    <s v="GG de Análisis de Fourier"/>
    <s v="GRUPO-A"/>
    <s v="GG de Análisis de Fourier"/>
    <s v="2S"/>
    <n v="16598388"/>
    <s v="PÉREZ"/>
    <s v="LÁZARO"/>
    <s v="FRANCISCO JAVIER"/>
    <s v="franpere"/>
    <s v="javier.perezl@unirioja.es"/>
    <n v="4"/>
    <n v="4"/>
    <x v="0"/>
    <n v="534"/>
    <s v="CONTRATADO DOCTOR -TIPO 1"/>
    <s v="C01"/>
    <s v="TIEMPO COMPLETO"/>
    <s v="2010-09-01 00:00:00.0"/>
    <s v="null"/>
    <s v="PI100761"/>
    <s v="PROFESOR CONTRATADO DOCTOR"/>
    <s v="R111"/>
    <x v="7"/>
    <n v="15"/>
    <s v="ANÁLISIS MATEMÁTICO"/>
  </r>
  <r>
    <x v="11"/>
    <n v="16598388"/>
    <s v="FCYT"/>
    <n v="421"/>
    <s v="421I"/>
    <s v="GRUPO-A1"/>
    <s v="Análisis de Fourier"/>
    <s v="GI"/>
    <s v="GRUPO DE INFORMÁTICA"/>
    <s v="421I"/>
    <s v="Informática de Análisis de Fourier"/>
    <s v="GRUPO-A1"/>
    <s v="GI de Análisis de Fourier"/>
    <s v="2S"/>
    <n v="16598388"/>
    <s v="PÉREZ"/>
    <s v="LÁZARO"/>
    <s v="FRANCISCO JAVIER"/>
    <s v="franpere"/>
    <s v="javier.perezl@unirioja.es"/>
    <n v="0.2"/>
    <n v="0.2"/>
    <x v="0"/>
    <n v="534"/>
    <s v="CONTRATADO DOCTOR -TIPO 1"/>
    <s v="C01"/>
    <s v="TIEMPO COMPLETO"/>
    <s v="2010-09-01 00:00:00.0"/>
    <s v="null"/>
    <s v="PI100761"/>
    <s v="PROFESOR CONTRATADO DOCTOR"/>
    <s v="R111"/>
    <x v="7"/>
    <n v="15"/>
    <s v="ANÁLISIS MATEMÁTICO"/>
  </r>
  <r>
    <x v="11"/>
    <n v="16598388"/>
    <s v="FCYT"/>
    <n v="421"/>
    <s v="421R"/>
    <s v="GRUPO-A1"/>
    <s v="Análisis de Fourier"/>
    <s v="GR"/>
    <s v="GRUPO REDUCIDO"/>
    <s v="421R"/>
    <s v="GR de Análisis de Fourier"/>
    <s v="GRUPO-A1"/>
    <s v="GR de Análisis de Fourier"/>
    <s v="2S"/>
    <n v="16598388"/>
    <s v="PÉREZ"/>
    <s v="LÁZARO"/>
    <s v="FRANCISCO JAVIER"/>
    <s v="franpere"/>
    <s v="javier.perezl@unirioja.es"/>
    <n v="1.8"/>
    <n v="1.8"/>
    <x v="0"/>
    <n v="534"/>
    <s v="CONTRATADO DOCTOR -TIPO 1"/>
    <s v="C01"/>
    <s v="TIEMPO COMPLETO"/>
    <s v="2010-09-01 00:00:00.0"/>
    <s v="null"/>
    <s v="PI100761"/>
    <s v="PROFESOR CONTRATADO DOCTOR"/>
    <s v="R111"/>
    <x v="7"/>
    <n v="15"/>
    <s v="ANÁLISIS MATEMÁTICO"/>
  </r>
  <r>
    <x v="11"/>
    <n v="29103662"/>
    <s v="FCYT"/>
    <n v="422"/>
    <s v="422G"/>
    <s v="GRUPO-A"/>
    <s v="Álgebra y aplicaciones"/>
    <s v="GG"/>
    <s v="GRUPO GRANDE"/>
    <s v="422G"/>
    <s v="GG de Álgebra y aplicaciones"/>
    <s v="GRUPO-A"/>
    <s v="GG de Álgebra y aplicaciones"/>
    <s v="1S"/>
    <n v="29103662"/>
    <s v="PÉREZ"/>
    <s v="IZQUIERDO"/>
    <s v="JOSÉ MARÍA"/>
    <s v="jpperez"/>
    <s v="jm.perez@unirioja.es"/>
    <n v="4.5"/>
    <n v="4.5"/>
    <x v="0"/>
    <n v="504"/>
    <s v="PROFESOR TITULAR UNIVERSIDAD"/>
    <s v="01R"/>
    <s v="TIEMPO COMPLETO REDUCIDO"/>
    <s v="2013-09-01 00:00:00.0"/>
    <s v="null"/>
    <s v="DF32074"/>
    <s v="TITULAR DE UNIVERSIDAD"/>
    <s v="R111"/>
    <x v="7"/>
    <n v="5"/>
    <s v="ÁLGEBRA"/>
  </r>
  <r>
    <x v="11"/>
    <n v="29103662"/>
    <s v="FCYT"/>
    <n v="422"/>
    <s v="422I"/>
    <s v="GRUPO-A1"/>
    <s v="Álgebra y aplicaciones"/>
    <s v="GI"/>
    <s v="GRUPO DE INFORMÁTICA"/>
    <s v="422I"/>
    <s v="GI de Álgebra y aplicaciones"/>
    <s v="GRUPO-A1"/>
    <s v="GI de Álgebra y aplicaciones"/>
    <s v="1S"/>
    <n v="29103662"/>
    <s v="PÉREZ"/>
    <s v="IZQUIERDO"/>
    <s v="JOSÉ MARÍA"/>
    <s v="jpperez"/>
    <s v="jm.perez@unirioja.es"/>
    <n v="0.4"/>
    <n v="0.4"/>
    <x v="0"/>
    <n v="504"/>
    <s v="PROFESOR TITULAR UNIVERSIDAD"/>
    <s v="01R"/>
    <s v="TIEMPO COMPLETO REDUCIDO"/>
    <s v="2013-09-01 00:00:00.0"/>
    <s v="null"/>
    <s v="DF32074"/>
    <s v="TITULAR DE UNIVERSIDAD"/>
    <s v="R111"/>
    <x v="7"/>
    <n v="5"/>
    <s v="ÁLGEBRA"/>
  </r>
  <r>
    <x v="11"/>
    <n v="29103662"/>
    <s v="FCYT"/>
    <n v="422"/>
    <s v="422R"/>
    <s v="GRUPO-A1"/>
    <s v="Álgebra y aplicaciones"/>
    <s v="GR"/>
    <s v="GRUPO REDUCIDO"/>
    <s v="422R"/>
    <s v="GR de Álgebra y aplicaciones"/>
    <s v="GRUPO-A1"/>
    <s v="GR de Álgebra y aplicaciones"/>
    <s v="1S"/>
    <n v="29103662"/>
    <s v="PÉREZ"/>
    <s v="IZQUIERDO"/>
    <s v="JOSÉ MARÍA"/>
    <s v="jpperez"/>
    <s v="jm.perez@unirioja.es"/>
    <n v="1.1000000000000001"/>
    <n v="1.1000000000000001"/>
    <x v="0"/>
    <n v="504"/>
    <s v="PROFESOR TITULAR UNIVERSIDAD"/>
    <s v="01R"/>
    <s v="TIEMPO COMPLETO REDUCIDO"/>
    <s v="2013-09-01 00:00:00.0"/>
    <s v="null"/>
    <s v="DF32074"/>
    <s v="TITULAR DE UNIVERSIDAD"/>
    <s v="R111"/>
    <x v="7"/>
    <n v="5"/>
    <s v="ÁLGEBRA"/>
  </r>
  <r>
    <x v="11"/>
    <n v="16541342"/>
    <s v="FCYT"/>
    <n v="423"/>
    <s v="423G"/>
    <s v="GRUPO-A"/>
    <s v="Cálculo numérico en EDP's"/>
    <s v="GG"/>
    <s v="GRUPO GRANDE"/>
    <s v="423G"/>
    <s v="GG de Cálculo numérico en EDP's"/>
    <s v="GRUPO-A"/>
    <s v="GG de Cálculo numérico en EDP's"/>
    <s v="2S"/>
    <n v="16541342"/>
    <s v="LANCHARES"/>
    <s v="BARRASA"/>
    <s v="VÍCTOR"/>
    <s v="vlancha"/>
    <s v="vlancha@unirioja.es"/>
    <n v="4"/>
    <n v="4"/>
    <x v="0"/>
    <n v="504"/>
    <s v="PROFESOR TITULAR UNIVERSIDAD"/>
    <s v="01R"/>
    <s v="TIEMPO COMPLETO REDUCIDO"/>
    <s v="2012-09-01 00:00:00.0"/>
    <s v="null"/>
    <s v="DF32264"/>
    <s v="TITULAR DE UNIVERSIDAD"/>
    <s v="R111"/>
    <x v="7"/>
    <n v="595"/>
    <s v="MATEMÁTICA APLICADA"/>
  </r>
  <r>
    <x v="11"/>
    <n v="16541342"/>
    <s v="FCYT"/>
    <n v="423"/>
    <s v="423I"/>
    <s v="GRUPO-A1"/>
    <s v="Cálculo numérico en EDP's"/>
    <s v="GI"/>
    <s v="GRUPO DE INFORMÁTICA"/>
    <s v="423I"/>
    <s v="GI de Cálculo numérico en EDP's"/>
    <s v="GRUPO-A1"/>
    <s v="GI de Cálculo numérico en EDP's"/>
    <s v="2S"/>
    <n v="16541342"/>
    <s v="LANCHARES"/>
    <s v="BARRASA"/>
    <s v="VÍCTOR"/>
    <s v="vlancha"/>
    <s v="vlancha@unirioja.es"/>
    <n v="1.4"/>
    <n v="1.4"/>
    <x v="0"/>
    <n v="504"/>
    <s v="PROFESOR TITULAR UNIVERSIDAD"/>
    <s v="01R"/>
    <s v="TIEMPO COMPLETO REDUCIDO"/>
    <s v="2012-09-01 00:00:00.0"/>
    <s v="null"/>
    <s v="DF32264"/>
    <s v="TITULAR DE UNIVERSIDAD"/>
    <s v="R111"/>
    <x v="7"/>
    <n v="595"/>
    <s v="MATEMÁTICA APLICADA"/>
  </r>
  <r>
    <x v="11"/>
    <n v="16541342"/>
    <s v="FCYT"/>
    <n v="423"/>
    <s v="423R"/>
    <s v="GRUPO-A1"/>
    <s v="Cálculo numérico en EDP's"/>
    <s v="GR"/>
    <s v="GRUPO REDUCIDO"/>
    <s v="423R"/>
    <s v="GR de Cálculo numérico en EDP's"/>
    <s v="GRUPO-A1"/>
    <s v="GR de Cálculo numérico en EDP's"/>
    <s v="2S"/>
    <n v="16541342"/>
    <s v="LANCHARES"/>
    <s v="BARRASA"/>
    <s v="VÍCTOR"/>
    <s v="vlancha"/>
    <s v="vlancha@unirioja.es"/>
    <n v="0.6"/>
    <n v="0.6"/>
    <x v="0"/>
    <n v="504"/>
    <s v="PROFESOR TITULAR UNIVERSIDAD"/>
    <s v="01R"/>
    <s v="TIEMPO COMPLETO REDUCIDO"/>
    <s v="2012-09-01 00:00:00.0"/>
    <s v="null"/>
    <s v="DF32264"/>
    <s v="TITULAR DE UNIVERSIDAD"/>
    <s v="R111"/>
    <x v="7"/>
    <n v="595"/>
    <s v="MATEMÁTICA APLICADA"/>
  </r>
  <r>
    <x v="11"/>
    <n v="17835356"/>
    <s v="FCYT"/>
    <n v="424"/>
    <s v="424G"/>
    <s v="GRUPO-A"/>
    <s v="Historia de las matemáticas"/>
    <s v="GG"/>
    <s v="GRUPO GRANDE"/>
    <s v="424G"/>
    <s v="GG de Historia de las Matemáticas"/>
    <s v="GRUPO-A"/>
    <s v="GG de Historia de las matemáticas"/>
    <s v="2S"/>
    <n v="17835356"/>
    <s v="ESPAÑOL"/>
    <s v="GONZÁLEZ"/>
    <s v="LUIS"/>
    <s v="lespanol"/>
    <s v="luis.espanol@unirioja.es"/>
    <n v="4"/>
    <n v="4"/>
    <x v="1"/>
    <n v="504"/>
    <s v="PROFESOR TITULAR UNIVERSIDAD"/>
    <s v="01A"/>
    <s v="TIEMPO COMPLETO AMPLIADO"/>
    <s v="2012-09-01 00:00:00.0"/>
    <s v="null"/>
    <s v="DF32213"/>
    <s v="TITULAR DE UNIVERSIDAD"/>
    <s v="R111"/>
    <x v="7"/>
    <n v="440"/>
    <s v="GEOMETRÍA Y TOPOLOGÍA"/>
  </r>
  <r>
    <x v="11"/>
    <n v="17835356"/>
    <s v="FCYT"/>
    <n v="424"/>
    <s v="424R"/>
    <s v="GRUPO-A1"/>
    <s v="Historia de las matemáticas"/>
    <s v="GR"/>
    <s v="GRUPO REDUCIDO"/>
    <s v="424R"/>
    <s v="GR de Historia de las Matemáticas"/>
    <s v="GRUPO-A1"/>
    <s v="GR de Historia de las matemáticas"/>
    <s v="2S"/>
    <n v="17835356"/>
    <s v="ESPAÑOL"/>
    <s v="GONZÁLEZ"/>
    <s v="LUIS"/>
    <s v="lespanol"/>
    <s v="luis.espanol@unirioja.es"/>
    <n v="2"/>
    <n v="2"/>
    <x v="1"/>
    <n v="504"/>
    <s v="PROFESOR TITULAR UNIVERSIDAD"/>
    <s v="01A"/>
    <s v="TIEMPO COMPLETO AMPLIADO"/>
    <s v="2012-09-01 00:00:00.0"/>
    <s v="null"/>
    <s v="DF32213"/>
    <s v="TITULAR DE UNIVERSIDAD"/>
    <s v="R111"/>
    <x v="7"/>
    <n v="440"/>
    <s v="GEOMETRÍA Y TOPOLOGÍA"/>
  </r>
  <r>
    <x v="11"/>
    <n v="42057900"/>
    <s v="FCYT"/>
    <n v="425"/>
    <s v="425G"/>
    <s v="GRUPO-A"/>
    <s v="Trabajo fin de grado en Matemáticas"/>
    <s v="GG"/>
    <s v="GRUPO GRANDE"/>
    <s v="425G"/>
    <s v="TRABAJO FIN DE GRADO"/>
    <s v="GRUPO-A"/>
    <s v="TRABAJO FIN DE GRADO"/>
    <s v="I"/>
    <n v="42057900"/>
    <s v="HERNÁNDEZ"/>
    <s v="MARTÍN"/>
    <s v="ZENAIDA"/>
    <s v="zehernan"/>
    <s v="zenaida.hernandez@unirioja.es"/>
    <n v="0"/>
    <n v="0"/>
    <x v="1"/>
    <n v="506"/>
    <s v="PROFESOR TITULAR DE ESCUELA UNIVERSITARI"/>
    <s v="01A"/>
    <s v="TIEMPO COMPLETO AMPLIADO"/>
    <s v="2012-09-01 00:00:00.0"/>
    <s v="null"/>
    <s v="DF32193"/>
    <s v="TITULAR DE ESCUELAS UNIVERSITARIAS"/>
    <s v="R111"/>
    <x v="7"/>
    <n v="265"/>
    <s v="ESTADÍSTICA E INVESTIGACIÓN OPERATIVA"/>
  </r>
  <r>
    <x v="12"/>
    <n v="13109019"/>
    <s v="FCYT"/>
    <n v="426"/>
    <s v="426G"/>
    <s v="GRUPO-A"/>
    <s v="Química analítica"/>
    <s v="GG"/>
    <s v="GRUPO GRANDE"/>
    <s v="426G"/>
    <s v="GRUPO GRANDE DE Química analítica"/>
    <s v="GRUPO-A"/>
    <s v="Grupo Grande de Química analítica"/>
    <s v="AN"/>
    <n v="13109019"/>
    <s v="PIZARRO"/>
    <s v="MILLÁN"/>
    <s v="CONSUELO"/>
    <s v="cpizarro"/>
    <s v="consuelo.pizarro@unirioja.es"/>
    <n v="1"/>
    <n v="1"/>
    <x v="1"/>
    <s v="A-0500"/>
    <s v="CATEDRATICO DE UNIVERSIDAD"/>
    <s v="C01"/>
    <s v="TIEMPO COMPLETO"/>
    <s v="2010-12-07 00:00:00.0"/>
    <s v="null"/>
    <s v="DF100287"/>
    <s v="CATEDRÁTICO DE UNIVERSIDAD"/>
    <s v="R112"/>
    <x v="8"/>
    <n v="750"/>
    <s v="QUÍMICA ANALÍTICA"/>
  </r>
  <r>
    <x v="12"/>
    <n v="16544605"/>
    <s v="FCYT"/>
    <n v="426"/>
    <s v="426G"/>
    <s v="GRUPO-A"/>
    <s v="Química analítica"/>
    <s v="GG"/>
    <s v="GRUPO GRANDE"/>
    <s v="426G"/>
    <s v="GRUPO GRANDE DE Química analítica"/>
    <s v="GRUPO-A"/>
    <s v="Grupo Grande de Química analítica"/>
    <s v="AN"/>
    <n v="16544605"/>
    <s v="CABREDO"/>
    <s v="PINILLOS"/>
    <s v="SUSANA"/>
    <s v="susacapi"/>
    <s v="susana.cabredo@unirioja.es"/>
    <n v="5"/>
    <n v="5"/>
    <x v="0"/>
    <n v="504"/>
    <s v="PROFESOR TITULAR UNIVERSIDAD"/>
    <s v="01A"/>
    <s v="TIEMPO COMPLETO AMPLIADO"/>
    <s v="2017-09-15 00:00:00.0"/>
    <s v="null"/>
    <s v="DF32370"/>
    <s v="TITULAR DE UNIVERSIDAD"/>
    <s v="R112"/>
    <x v="8"/>
    <n v="750"/>
    <s v="QUÍMICA ANALÍTICA"/>
  </r>
  <r>
    <x v="12"/>
    <n v="13109019"/>
    <s v="FCYT"/>
    <n v="426"/>
    <s v="426I"/>
    <s v="GRUPO-A1"/>
    <s v="Química analítica"/>
    <s v="GI"/>
    <s v="GRUPO DE INFORMÁTICA"/>
    <s v="426I"/>
    <s v="GRUPO DE INFORMÁTICA DE Química analítica"/>
    <s v="GRUPO-A1"/>
    <s v="Informática de Química Analítica"/>
    <s v="AN"/>
    <n v="13109019"/>
    <s v="PIZARRO"/>
    <s v="MILLÁN"/>
    <s v="CONSUELO"/>
    <s v="cpizarro"/>
    <s v="consuelo.pizarro@unirioja.es"/>
    <n v="0.6"/>
    <n v="0.6"/>
    <x v="1"/>
    <s v="A-0500"/>
    <s v="CATEDRATICO DE UNIVERSIDAD"/>
    <s v="C01"/>
    <s v="TIEMPO COMPLETO"/>
    <s v="2010-12-07 00:00:00.0"/>
    <s v="null"/>
    <s v="DF100287"/>
    <s v="CATEDRÁTICO DE UNIVERSIDAD"/>
    <s v="R112"/>
    <x v="8"/>
    <n v="750"/>
    <s v="QUÍMICA ANALÍTICA"/>
  </r>
  <r>
    <x v="12"/>
    <n v="16544605"/>
    <s v="FCYT"/>
    <n v="426"/>
    <s v="426I"/>
    <s v="GRUPO-A1"/>
    <s v="Química analítica"/>
    <s v="GI"/>
    <s v="GRUPO DE INFORMÁTICA"/>
    <s v="426I"/>
    <s v="GRUPO DE INFORMÁTICA DE Química analítica"/>
    <s v="GRUPO-A1"/>
    <s v="Informática de Química Analítica"/>
    <s v="AN"/>
    <n v="16544605"/>
    <s v="CABREDO"/>
    <s v="PINILLOS"/>
    <s v="SUSANA"/>
    <s v="susacapi"/>
    <s v="susana.cabredo@unirioja.es"/>
    <n v="0.4"/>
    <n v="0.4"/>
    <x v="0"/>
    <n v="504"/>
    <s v="PROFESOR TITULAR UNIVERSIDAD"/>
    <s v="01A"/>
    <s v="TIEMPO COMPLETO AMPLIADO"/>
    <s v="2017-09-15 00:00:00.0"/>
    <s v="null"/>
    <s v="DF32370"/>
    <s v="TITULAR DE UNIVERSIDAD"/>
    <s v="R112"/>
    <x v="8"/>
    <n v="750"/>
    <s v="QUÍMICA ANALÍTICA"/>
  </r>
  <r>
    <x v="12"/>
    <n v="13109019"/>
    <s v="FCYT"/>
    <n v="426"/>
    <s v="426I"/>
    <s v="GRUPO-A2"/>
    <s v="Química analítica"/>
    <s v="GI"/>
    <s v="GRUPO DE INFORMÁTICA"/>
    <s v="426I"/>
    <s v="GRUPO DE INFORMÁTICA DE Química analítica"/>
    <s v="GRUPO-A2"/>
    <s v="Informática de Química Analítica"/>
    <s v="AN"/>
    <n v="13109019"/>
    <s v="PIZARRO"/>
    <s v="MILLÁN"/>
    <s v="CONSUELO"/>
    <s v="cpizarro"/>
    <s v="consuelo.pizarro@unirioja.es"/>
    <n v="0.6"/>
    <n v="0.6"/>
    <x v="1"/>
    <s v="A-0500"/>
    <s v="CATEDRATICO DE UNIVERSIDAD"/>
    <s v="C01"/>
    <s v="TIEMPO COMPLETO"/>
    <s v="2010-12-07 00:00:00.0"/>
    <s v="null"/>
    <s v="DF100287"/>
    <s v="CATEDRÁTICO DE UNIVERSIDAD"/>
    <s v="R112"/>
    <x v="8"/>
    <n v="750"/>
    <s v="QUÍMICA ANALÍTICA"/>
  </r>
  <r>
    <x v="12"/>
    <n v="16544605"/>
    <s v="FCYT"/>
    <n v="426"/>
    <s v="426I"/>
    <s v="GRUPO-A2"/>
    <s v="Química analítica"/>
    <s v="GI"/>
    <s v="GRUPO DE INFORMÁTICA"/>
    <s v="426I"/>
    <s v="GRUPO DE INFORMÁTICA DE Química analítica"/>
    <s v="GRUPO-A2"/>
    <s v="Informática de Química Analítica"/>
    <s v="AN"/>
    <n v="16544605"/>
    <s v="CABREDO"/>
    <s v="PINILLOS"/>
    <s v="SUSANA"/>
    <s v="susacapi"/>
    <s v="susana.cabredo@unirioja.es"/>
    <n v="0.4"/>
    <n v="0.4"/>
    <x v="0"/>
    <n v="504"/>
    <s v="PROFESOR TITULAR UNIVERSIDAD"/>
    <s v="01A"/>
    <s v="TIEMPO COMPLETO AMPLIADO"/>
    <s v="2017-09-15 00:00:00.0"/>
    <s v="null"/>
    <s v="DF32370"/>
    <s v="TITULAR DE UNIVERSIDAD"/>
    <s v="R112"/>
    <x v="8"/>
    <n v="750"/>
    <s v="QUÍMICA ANALÍTICA"/>
  </r>
  <r>
    <x v="12"/>
    <n v="13109019"/>
    <s v="FCYT"/>
    <n v="426"/>
    <s v="426L"/>
    <s v="GRUPO-A1"/>
    <s v="Química analítica"/>
    <s v="GL"/>
    <s v="GRUPO DE LABORATORIO"/>
    <s v="426L"/>
    <s v="LABORATORIO DE Química analítica"/>
    <s v="GRUPO-A1"/>
    <s v="Laboratorio de Química analítica"/>
    <s v="AN"/>
    <n v="13109019"/>
    <s v="PIZARRO"/>
    <s v="MILLÁN"/>
    <s v="CONSUELO"/>
    <s v="cpizarro"/>
    <s v="consuelo.pizarro@unirioja.es"/>
    <n v="4"/>
    <n v="4"/>
    <x v="1"/>
    <s v="A-0500"/>
    <s v="CATEDRATICO DE UNIVERSIDAD"/>
    <s v="C01"/>
    <s v="TIEMPO COMPLETO"/>
    <s v="2010-12-07 00:00:00.0"/>
    <s v="null"/>
    <s v="DF100287"/>
    <s v="CATEDRÁTICO DE UNIVERSIDAD"/>
    <s v="R112"/>
    <x v="8"/>
    <n v="750"/>
    <s v="QUÍMICA ANALÍTICA"/>
  </r>
  <r>
    <x v="12"/>
    <n v="13109019"/>
    <s v="FCYT"/>
    <n v="426"/>
    <s v="426L"/>
    <s v="GRUPO-A2"/>
    <s v="Química analítica"/>
    <s v="GL"/>
    <s v="GRUPO DE LABORATORIO"/>
    <s v="426L"/>
    <s v="LABORATORIO DE Química analítica"/>
    <s v="GRUPO-A2"/>
    <s v="Laboratorio de Química analítica"/>
    <s v="AN"/>
    <n v="13109019"/>
    <s v="PIZARRO"/>
    <s v="MILLÁN"/>
    <s v="CONSUELO"/>
    <s v="cpizarro"/>
    <s v="consuelo.pizarro@unirioja.es"/>
    <n v="4"/>
    <n v="4"/>
    <x v="1"/>
    <s v="A-0500"/>
    <s v="CATEDRATICO DE UNIVERSIDAD"/>
    <s v="C01"/>
    <s v="TIEMPO COMPLETO"/>
    <s v="2010-12-07 00:00:00.0"/>
    <s v="null"/>
    <s v="DF100287"/>
    <s v="CATEDRÁTICO DE UNIVERSIDAD"/>
    <s v="R112"/>
    <x v="8"/>
    <n v="750"/>
    <s v="QUÍMICA ANALÍTICA"/>
  </r>
  <r>
    <x v="12"/>
    <n v="16544605"/>
    <s v="FCYT"/>
    <n v="426"/>
    <s v="426R"/>
    <s v="GRUPO-A1"/>
    <s v="Química analítica"/>
    <s v="GR"/>
    <s v="GRUPO REDUCIDO"/>
    <s v="426R"/>
    <s v="GRUPO REDUCIDO DE Química analítica"/>
    <s v="GRUPO-A1"/>
    <s v="Grupo Reducido de Química analítica"/>
    <s v="AN"/>
    <n v="16544605"/>
    <s v="CABREDO"/>
    <s v="PINILLOS"/>
    <s v="SUSANA"/>
    <s v="susacapi"/>
    <s v="susana.cabredo@unirioja.es"/>
    <n v="1"/>
    <n v="1"/>
    <x v="0"/>
    <n v="504"/>
    <s v="PROFESOR TITULAR UNIVERSIDAD"/>
    <s v="01A"/>
    <s v="TIEMPO COMPLETO AMPLIADO"/>
    <s v="2017-09-15 00:00:00.0"/>
    <s v="null"/>
    <s v="DF32370"/>
    <s v="TITULAR DE UNIVERSIDAD"/>
    <s v="R112"/>
    <x v="8"/>
    <n v="750"/>
    <s v="QUÍMICA ANALÍTICA"/>
  </r>
  <r>
    <x v="12"/>
    <n v="16544605"/>
    <s v="FCYT"/>
    <n v="426"/>
    <s v="426R"/>
    <s v="GRUPO-A2"/>
    <s v="Química analítica"/>
    <s v="GR"/>
    <s v="GRUPO REDUCIDO"/>
    <s v="426R"/>
    <s v="GRUPO REDUCIDO DE Química analítica"/>
    <s v="GRUPO-A2"/>
    <s v="Grupo Reducido de Química analítica"/>
    <s v="AN"/>
    <n v="16544605"/>
    <s v="CABREDO"/>
    <s v="PINILLOS"/>
    <s v="SUSANA"/>
    <s v="susacapi"/>
    <s v="susana.cabredo@unirioja.es"/>
    <n v="1"/>
    <n v="1"/>
    <x v="0"/>
    <n v="504"/>
    <s v="PROFESOR TITULAR UNIVERSIDAD"/>
    <s v="01A"/>
    <s v="TIEMPO COMPLETO AMPLIADO"/>
    <s v="2017-09-15 00:00:00.0"/>
    <s v="null"/>
    <s v="DF32370"/>
    <s v="TITULAR DE UNIVERSIDAD"/>
    <s v="R112"/>
    <x v="8"/>
    <n v="750"/>
    <s v="QUÍMICA ANALÍTICA"/>
  </r>
  <r>
    <x v="13"/>
    <n v="13109019"/>
    <s v="FCYT"/>
    <n v="426"/>
    <s v="426G"/>
    <s v="GRUPO-A"/>
    <s v="Química analítica"/>
    <s v="GG"/>
    <s v="GRUPO GRANDE"/>
    <s v="426G"/>
    <s v="GRUPO GRANDE DE Química analítica"/>
    <s v="GRUPO-A"/>
    <s v="Grupo Grande de Química analítica"/>
    <s v="AN"/>
    <n v="13109019"/>
    <s v="PIZARRO"/>
    <s v="MILLÁN"/>
    <s v="CONSUELO"/>
    <s v="cpizarro"/>
    <s v="consuelo.pizarro@unirioja.es"/>
    <n v="1"/>
    <m/>
    <x v="1"/>
    <s v="A-0500"/>
    <s v="CATEDRATICO DE UNIVERSIDAD"/>
    <s v="C01"/>
    <s v="TIEMPO COMPLETO"/>
    <s v="2010-12-07 00:00:00.0"/>
    <s v="null"/>
    <s v="DF100287"/>
    <s v="CATEDRÁTICO DE UNIVERSIDAD"/>
    <s v="R112"/>
    <x v="8"/>
    <n v="750"/>
    <s v="QUÍMICA ANALÍTICA"/>
  </r>
  <r>
    <x v="13"/>
    <n v="16544605"/>
    <s v="FCYT"/>
    <n v="426"/>
    <s v="426G"/>
    <s v="GRUPO-A"/>
    <s v="Química analítica"/>
    <s v="GG"/>
    <s v="GRUPO GRANDE"/>
    <s v="426G"/>
    <s v="GRUPO GRANDE DE Química analítica"/>
    <s v="GRUPO-A"/>
    <s v="Grupo Grande de Química analítica"/>
    <s v="AN"/>
    <n v="16544605"/>
    <s v="CABREDO"/>
    <s v="PINILLOS"/>
    <s v="SUSANA"/>
    <s v="susacapi"/>
    <s v="susana.cabredo@unirioja.es"/>
    <n v="5"/>
    <m/>
    <x v="0"/>
    <n v="504"/>
    <s v="PROFESOR TITULAR UNIVERSIDAD"/>
    <s v="01A"/>
    <s v="TIEMPO COMPLETO AMPLIADO"/>
    <s v="2017-09-15 00:00:00.0"/>
    <s v="null"/>
    <s v="DF32370"/>
    <s v="TITULAR DE UNIVERSIDAD"/>
    <s v="R112"/>
    <x v="8"/>
    <n v="750"/>
    <s v="QUÍMICA ANALÍTICA"/>
  </r>
  <r>
    <x v="13"/>
    <n v="13109019"/>
    <s v="FCYT"/>
    <n v="426"/>
    <s v="426I"/>
    <s v="GRUPO-A1"/>
    <s v="Química analítica"/>
    <s v="GI"/>
    <s v="GRUPO DE INFORMÁTICA"/>
    <s v="426I"/>
    <s v="GRUPO DE INFORMÁTICA DE Química analítica"/>
    <s v="GRUPO-A1"/>
    <s v="Informática de Química Analítica"/>
    <s v="AN"/>
    <n v="13109019"/>
    <s v="PIZARRO"/>
    <s v="MILLÁN"/>
    <s v="CONSUELO"/>
    <s v="cpizarro"/>
    <s v="consuelo.pizarro@unirioja.es"/>
    <n v="0.6"/>
    <m/>
    <x v="1"/>
    <s v="A-0500"/>
    <s v="CATEDRATICO DE UNIVERSIDAD"/>
    <s v="C01"/>
    <s v="TIEMPO COMPLETO"/>
    <s v="2010-12-07 00:00:00.0"/>
    <s v="null"/>
    <s v="DF100287"/>
    <s v="CATEDRÁTICO DE UNIVERSIDAD"/>
    <s v="R112"/>
    <x v="8"/>
    <n v="750"/>
    <s v="QUÍMICA ANALÍTICA"/>
  </r>
  <r>
    <x v="13"/>
    <n v="16544605"/>
    <s v="FCYT"/>
    <n v="426"/>
    <s v="426I"/>
    <s v="GRUPO-A1"/>
    <s v="Química analítica"/>
    <s v="GI"/>
    <s v="GRUPO DE INFORMÁTICA"/>
    <s v="426I"/>
    <s v="GRUPO DE INFORMÁTICA DE Química analítica"/>
    <s v="GRUPO-A1"/>
    <s v="Informática de Química Analítica"/>
    <s v="AN"/>
    <n v="16544605"/>
    <s v="CABREDO"/>
    <s v="PINILLOS"/>
    <s v="SUSANA"/>
    <s v="susacapi"/>
    <s v="susana.cabredo@unirioja.es"/>
    <n v="0.4"/>
    <m/>
    <x v="0"/>
    <n v="504"/>
    <s v="PROFESOR TITULAR UNIVERSIDAD"/>
    <s v="01A"/>
    <s v="TIEMPO COMPLETO AMPLIADO"/>
    <s v="2017-09-15 00:00:00.0"/>
    <s v="null"/>
    <s v="DF32370"/>
    <s v="TITULAR DE UNIVERSIDAD"/>
    <s v="R112"/>
    <x v="8"/>
    <n v="750"/>
    <s v="QUÍMICA ANALÍTICA"/>
  </r>
  <r>
    <x v="13"/>
    <n v="13109019"/>
    <s v="FCYT"/>
    <n v="426"/>
    <s v="426I"/>
    <s v="GRUPO-A2"/>
    <s v="Química analítica"/>
    <s v="GI"/>
    <s v="GRUPO DE INFORMÁTICA"/>
    <s v="426I"/>
    <s v="GRUPO DE INFORMÁTICA DE Química analítica"/>
    <s v="GRUPO-A2"/>
    <s v="Informática de Química Analítica"/>
    <s v="AN"/>
    <n v="13109019"/>
    <s v="PIZARRO"/>
    <s v="MILLÁN"/>
    <s v="CONSUELO"/>
    <s v="cpizarro"/>
    <s v="consuelo.pizarro@unirioja.es"/>
    <n v="0.6"/>
    <m/>
    <x v="1"/>
    <s v="A-0500"/>
    <s v="CATEDRATICO DE UNIVERSIDAD"/>
    <s v="C01"/>
    <s v="TIEMPO COMPLETO"/>
    <s v="2010-12-07 00:00:00.0"/>
    <s v="null"/>
    <s v="DF100287"/>
    <s v="CATEDRÁTICO DE UNIVERSIDAD"/>
    <s v="R112"/>
    <x v="8"/>
    <n v="750"/>
    <s v="QUÍMICA ANALÍTICA"/>
  </r>
  <r>
    <x v="13"/>
    <n v="16544605"/>
    <s v="FCYT"/>
    <n v="426"/>
    <s v="426I"/>
    <s v="GRUPO-A2"/>
    <s v="Química analítica"/>
    <s v="GI"/>
    <s v="GRUPO DE INFORMÁTICA"/>
    <s v="426I"/>
    <s v="GRUPO DE INFORMÁTICA DE Química analítica"/>
    <s v="GRUPO-A2"/>
    <s v="Informática de Química Analítica"/>
    <s v="AN"/>
    <n v="16544605"/>
    <s v="CABREDO"/>
    <s v="PINILLOS"/>
    <s v="SUSANA"/>
    <s v="susacapi"/>
    <s v="susana.cabredo@unirioja.es"/>
    <n v="0.4"/>
    <m/>
    <x v="0"/>
    <n v="504"/>
    <s v="PROFESOR TITULAR UNIVERSIDAD"/>
    <s v="01A"/>
    <s v="TIEMPO COMPLETO AMPLIADO"/>
    <s v="2017-09-15 00:00:00.0"/>
    <s v="null"/>
    <s v="DF32370"/>
    <s v="TITULAR DE UNIVERSIDAD"/>
    <s v="R112"/>
    <x v="8"/>
    <n v="750"/>
    <s v="QUÍMICA ANALÍTICA"/>
  </r>
  <r>
    <x v="13"/>
    <n v="13109019"/>
    <s v="FCYT"/>
    <n v="426"/>
    <s v="426L"/>
    <s v="GRUPO-A1"/>
    <s v="Química analítica"/>
    <s v="GL"/>
    <s v="GRUPO DE LABORATORIO"/>
    <s v="426L"/>
    <s v="LABORATORIO DE Química analítica"/>
    <s v="GRUPO-A1"/>
    <s v="Laboratorio de Química analítica"/>
    <s v="AN"/>
    <n v="13109019"/>
    <s v="PIZARRO"/>
    <s v="MILLÁN"/>
    <s v="CONSUELO"/>
    <s v="cpizarro"/>
    <s v="consuelo.pizarro@unirioja.es"/>
    <n v="4"/>
    <m/>
    <x v="1"/>
    <s v="A-0500"/>
    <s v="CATEDRATICO DE UNIVERSIDAD"/>
    <s v="C01"/>
    <s v="TIEMPO COMPLETO"/>
    <s v="2010-12-07 00:00:00.0"/>
    <s v="null"/>
    <s v="DF100287"/>
    <s v="CATEDRÁTICO DE UNIVERSIDAD"/>
    <s v="R112"/>
    <x v="8"/>
    <n v="750"/>
    <s v="QUÍMICA ANALÍTICA"/>
  </r>
  <r>
    <x v="13"/>
    <n v="13109019"/>
    <s v="FCYT"/>
    <n v="426"/>
    <s v="426L"/>
    <s v="GRUPO-A2"/>
    <s v="Química analítica"/>
    <s v="GL"/>
    <s v="GRUPO DE LABORATORIO"/>
    <s v="426L"/>
    <s v="LABORATORIO DE Química analítica"/>
    <s v="GRUPO-A2"/>
    <s v="Laboratorio de Química analítica"/>
    <s v="AN"/>
    <n v="13109019"/>
    <s v="PIZARRO"/>
    <s v="MILLÁN"/>
    <s v="CONSUELO"/>
    <s v="cpizarro"/>
    <s v="consuelo.pizarro@unirioja.es"/>
    <n v="4"/>
    <m/>
    <x v="1"/>
    <s v="A-0500"/>
    <s v="CATEDRATICO DE UNIVERSIDAD"/>
    <s v="C01"/>
    <s v="TIEMPO COMPLETO"/>
    <s v="2010-12-07 00:00:00.0"/>
    <s v="null"/>
    <s v="DF100287"/>
    <s v="CATEDRÁTICO DE UNIVERSIDAD"/>
    <s v="R112"/>
    <x v="8"/>
    <n v="750"/>
    <s v="QUÍMICA ANALÍTICA"/>
  </r>
  <r>
    <x v="13"/>
    <n v="16544605"/>
    <s v="FCYT"/>
    <n v="426"/>
    <s v="426R"/>
    <s v="GRUPO-A1"/>
    <s v="Química analítica"/>
    <s v="GR"/>
    <s v="GRUPO REDUCIDO"/>
    <s v="426R"/>
    <s v="GRUPO REDUCIDO DE Química analítica"/>
    <s v="GRUPO-A1"/>
    <s v="Grupo Reducido de Química analítica"/>
    <s v="AN"/>
    <n v="16544605"/>
    <s v="CABREDO"/>
    <s v="PINILLOS"/>
    <s v="SUSANA"/>
    <s v="susacapi"/>
    <s v="susana.cabredo@unirioja.es"/>
    <n v="1"/>
    <m/>
    <x v="0"/>
    <n v="504"/>
    <s v="PROFESOR TITULAR UNIVERSIDAD"/>
    <s v="01A"/>
    <s v="TIEMPO COMPLETO AMPLIADO"/>
    <s v="2017-09-15 00:00:00.0"/>
    <s v="null"/>
    <s v="DF32370"/>
    <s v="TITULAR DE UNIVERSIDAD"/>
    <s v="R112"/>
    <x v="8"/>
    <n v="750"/>
    <s v="QUÍMICA ANALÍTICA"/>
  </r>
  <r>
    <x v="13"/>
    <n v="16544605"/>
    <s v="FCYT"/>
    <n v="426"/>
    <s v="426R"/>
    <s v="GRUPO-A2"/>
    <s v="Química analítica"/>
    <s v="GR"/>
    <s v="GRUPO REDUCIDO"/>
    <s v="426R"/>
    <s v="GRUPO REDUCIDO DE Química analítica"/>
    <s v="GRUPO-A2"/>
    <s v="Grupo Reducido de Química analítica"/>
    <s v="AN"/>
    <n v="16544605"/>
    <s v="CABREDO"/>
    <s v="PINILLOS"/>
    <s v="SUSANA"/>
    <s v="susacapi"/>
    <s v="susana.cabredo@unirioja.es"/>
    <n v="1"/>
    <m/>
    <x v="0"/>
    <n v="504"/>
    <s v="PROFESOR TITULAR UNIVERSIDAD"/>
    <s v="01A"/>
    <s v="TIEMPO COMPLETO AMPLIADO"/>
    <s v="2017-09-15 00:00:00.0"/>
    <s v="null"/>
    <s v="DF32370"/>
    <s v="TITULAR DE UNIVERSIDAD"/>
    <s v="R112"/>
    <x v="8"/>
    <n v="750"/>
    <s v="QUÍMICA ANALÍTICA"/>
  </r>
  <r>
    <x v="12"/>
    <n v="16524700"/>
    <s v="FCYT"/>
    <n v="427"/>
    <s v="427G"/>
    <s v="GRUPO-A"/>
    <s v="Química física I"/>
    <s v="GG"/>
    <s v="GRUPO GRANDE"/>
    <s v="427G"/>
    <s v="GRUPO GRANDE DE Química física I"/>
    <s v="GRUPO-A"/>
    <s v="Grupo Grande de Química física I"/>
    <s v="AN"/>
    <n v="16524700"/>
    <s v="BAÑOS"/>
    <s v="ARRIBAS"/>
    <s v="IRENE"/>
    <s v="ibanos"/>
    <s v="irene.banos@unirioja.es"/>
    <n v="6.8"/>
    <n v="6.8"/>
    <x v="0"/>
    <n v="504"/>
    <s v="PROFESOR TITULAR UNIVERSIDAD"/>
    <s v="01A"/>
    <s v="TIEMPO COMPLETO AMPLIADO"/>
    <s v="2012-09-01 00:00:00.0"/>
    <s v="null"/>
    <s v="DF32390"/>
    <s v="TITULAR DE UNIVERSIDAD"/>
    <s v="R112"/>
    <x v="8"/>
    <n v="755"/>
    <s v="QUÍMICA FÍSICA"/>
  </r>
  <r>
    <x v="12"/>
    <n v="16580433"/>
    <s v="FCYT"/>
    <n v="427"/>
    <s v="427I"/>
    <s v="GRUPO-A1"/>
    <s v="Química física I"/>
    <s v="GI"/>
    <s v="GRUPO DE INFORMÁTICA"/>
    <s v="427I"/>
    <s v="INFORMÁTICA DE Química física I"/>
    <s v="GRUPO-A1"/>
    <s v="Informática de Química física I"/>
    <s v="AN"/>
    <n v="16580433"/>
    <s v="MARTÍNEZ"/>
    <s v="RUIZ"/>
    <s v="RODRIGO"/>
    <s v="romarine"/>
    <s v="rodrigo.martinez@unirioja.es"/>
    <n v="1"/>
    <n v="1"/>
    <x v="0"/>
    <n v="504"/>
    <s v="PROFESOR TITULAR UNIVERSIDAD"/>
    <s v="C01"/>
    <s v="TIEMPO COMPLETO"/>
    <s v="2018-12-18 00:00:00.0"/>
    <s v="null"/>
    <s v="DF100369"/>
    <s v="PROFESOR TITULAR DE UNIVERSIDAD"/>
    <s v="R112"/>
    <x v="8"/>
    <n v="755"/>
    <s v="QUÍMICA FÍSICA"/>
  </r>
  <r>
    <x v="12"/>
    <n v="16580433"/>
    <s v="FCYT"/>
    <n v="427"/>
    <s v="427I"/>
    <s v="GRUPO-A2"/>
    <s v="Química física I"/>
    <s v="GI"/>
    <s v="GRUPO DE INFORMÁTICA"/>
    <s v="427I"/>
    <s v="INFORMÁTICA DE Química física I"/>
    <s v="GRUPO-A2"/>
    <s v="Informática de Química física I"/>
    <s v="AN"/>
    <n v="16580433"/>
    <s v="MARTÍNEZ"/>
    <s v="RUIZ"/>
    <s v="RODRIGO"/>
    <s v="romarine"/>
    <s v="rodrigo.martinez@unirioja.es"/>
    <n v="1"/>
    <n v="1"/>
    <x v="0"/>
    <n v="504"/>
    <s v="PROFESOR TITULAR UNIVERSIDAD"/>
    <s v="C01"/>
    <s v="TIEMPO COMPLETO"/>
    <s v="2018-12-18 00:00:00.0"/>
    <s v="null"/>
    <s v="DF100369"/>
    <s v="PROFESOR TITULAR DE UNIVERSIDAD"/>
    <s v="R112"/>
    <x v="8"/>
    <n v="755"/>
    <s v="QUÍMICA FÍSICA"/>
  </r>
  <r>
    <x v="12"/>
    <n v="16539508"/>
    <s v="FCYT"/>
    <n v="427"/>
    <s v="427L"/>
    <s v="GRUPO-A1"/>
    <s v="Química física I"/>
    <s v="GL"/>
    <s v="GRUPO DE LABORATORIO"/>
    <s v="427L"/>
    <s v="LABORATORIO DE Química física I"/>
    <s v="GRUPO-A1"/>
    <s v="Laboratorio de Química física I"/>
    <s v="AN"/>
    <n v="16539508"/>
    <s v="MILLÁN"/>
    <s v="MONEO"/>
    <s v="JUDITH"/>
    <s v="jumillan"/>
    <s v="judith.millan@unirioja.es"/>
    <n v="1"/>
    <n v="1"/>
    <x v="0"/>
    <n v="504"/>
    <s v="PROFESOR TITULAR UNIVERSIDAD"/>
    <s v="01R"/>
    <s v="TIEMPO COMPLETO REDUCIDO"/>
    <s v="2018-09-17 00:00:00.0"/>
    <s v="null"/>
    <s v="DF100345"/>
    <s v="PROFESOR TITULAR DE UNIVERSIDAD"/>
    <s v="R112"/>
    <x v="8"/>
    <n v="755"/>
    <s v="QUÍMICA FÍSICA"/>
  </r>
  <r>
    <x v="12"/>
    <n v="16580433"/>
    <s v="FCYT"/>
    <n v="427"/>
    <s v="427L"/>
    <s v="GRUPO-A2"/>
    <s v="Química física I"/>
    <s v="GL"/>
    <s v="GRUPO DE LABORATORIO"/>
    <s v="427L"/>
    <s v="LABORATORIO DE Química física I"/>
    <s v="GRUPO-A2"/>
    <s v="Laboratorio de Química física I"/>
    <s v="AN"/>
    <n v="16580433"/>
    <s v="MARTÍNEZ"/>
    <s v="RUIZ"/>
    <s v="RODRIGO"/>
    <s v="romarine"/>
    <s v="rodrigo.martinez@unirioja.es"/>
    <n v="1"/>
    <n v="1"/>
    <x v="0"/>
    <n v="504"/>
    <s v="PROFESOR TITULAR UNIVERSIDAD"/>
    <s v="C01"/>
    <s v="TIEMPO COMPLETO"/>
    <s v="2018-12-18 00:00:00.0"/>
    <s v="null"/>
    <s v="DF100369"/>
    <s v="PROFESOR TITULAR DE UNIVERSIDAD"/>
    <s v="R112"/>
    <x v="8"/>
    <n v="755"/>
    <s v="QUÍMICA FÍSICA"/>
  </r>
  <r>
    <x v="12"/>
    <n v="16580433"/>
    <s v="FCYT"/>
    <n v="427"/>
    <s v="427L"/>
    <s v="GRUPO-A3"/>
    <s v="Química física I"/>
    <s v="GL"/>
    <s v="GRUPO DE LABORATORIO"/>
    <s v="427L"/>
    <s v="LABORATORIO DE Química física I"/>
    <s v="GRUPO-A3"/>
    <s v="Laboratorio de Química física I"/>
    <s v="AN"/>
    <n v="16580433"/>
    <s v="MARTÍNEZ"/>
    <s v="RUIZ"/>
    <s v="RODRIGO"/>
    <s v="romarine"/>
    <s v="rodrigo.martinez@unirioja.es"/>
    <n v="1"/>
    <n v="1"/>
    <x v="0"/>
    <n v="504"/>
    <s v="PROFESOR TITULAR UNIVERSIDAD"/>
    <s v="C01"/>
    <s v="TIEMPO COMPLETO"/>
    <s v="2018-12-18 00:00:00.0"/>
    <s v="null"/>
    <s v="DF100369"/>
    <s v="PROFESOR TITULAR DE UNIVERSIDAD"/>
    <s v="R112"/>
    <x v="8"/>
    <n v="755"/>
    <s v="QUÍMICA FÍSICA"/>
  </r>
  <r>
    <x v="12"/>
    <n v="16524700"/>
    <s v="FCYT"/>
    <n v="427"/>
    <s v="427R"/>
    <s v="GRUPO-A1"/>
    <s v="Química física I"/>
    <s v="GR"/>
    <s v="GRUPO REDUCIDO"/>
    <s v="427R"/>
    <s v="GRUPO REDUCIDO DE Química física I"/>
    <s v="GRUPO-A1"/>
    <s v="Grupo Reducido de Química física I"/>
    <s v="AN"/>
    <n v="16524700"/>
    <s v="BAÑOS"/>
    <s v="ARRIBAS"/>
    <s v="IRENE"/>
    <s v="ibanos"/>
    <s v="irene.banos@unirioja.es"/>
    <n v="3.2"/>
    <n v="3.2"/>
    <x v="0"/>
    <n v="504"/>
    <s v="PROFESOR TITULAR UNIVERSIDAD"/>
    <s v="01A"/>
    <s v="TIEMPO COMPLETO AMPLIADO"/>
    <s v="2012-09-01 00:00:00.0"/>
    <s v="null"/>
    <s v="DF32390"/>
    <s v="TITULAR DE UNIVERSIDAD"/>
    <s v="R112"/>
    <x v="8"/>
    <n v="755"/>
    <s v="QUÍMICA FÍSICA"/>
  </r>
  <r>
    <x v="12"/>
    <n v="16524700"/>
    <s v="FCYT"/>
    <n v="427"/>
    <s v="427R"/>
    <s v="GRUPO-A2"/>
    <s v="Química física I"/>
    <s v="GR"/>
    <s v="GRUPO REDUCIDO"/>
    <s v="427R"/>
    <s v="GRUPO REDUCIDO DE Química física I"/>
    <s v="GRUPO-A2"/>
    <s v="Grupo Reducido de Química física I"/>
    <s v="AN"/>
    <n v="16524700"/>
    <s v="BAÑOS"/>
    <s v="ARRIBAS"/>
    <s v="IRENE"/>
    <s v="ibanos"/>
    <s v="irene.banos@unirioja.es"/>
    <n v="3.2"/>
    <n v="3.2"/>
    <x v="0"/>
    <n v="504"/>
    <s v="PROFESOR TITULAR UNIVERSIDAD"/>
    <s v="01A"/>
    <s v="TIEMPO COMPLETO AMPLIADO"/>
    <s v="2012-09-01 00:00:00.0"/>
    <s v="null"/>
    <s v="DF32390"/>
    <s v="TITULAR DE UNIVERSIDAD"/>
    <s v="R112"/>
    <x v="8"/>
    <n v="755"/>
    <s v="QUÍMICA FÍSICA"/>
  </r>
  <r>
    <x v="12"/>
    <n v="16547011"/>
    <s v="FCYT"/>
    <n v="428"/>
    <s v="428G"/>
    <s v="GRUPO-A"/>
    <s v="Química inorgánica I"/>
    <s v="GG"/>
    <s v="GRUPO GRANDE"/>
    <s v="428G"/>
    <s v="GRUPO GRANDE DE Química inorgánica I"/>
    <s v="GRUPO-A"/>
    <s v="Grupo Grande de Química inorgánica I"/>
    <s v="AN"/>
    <n v="16547011"/>
    <s v="LÓPEZ DE LUZURIAGA"/>
    <s v="FERNÁNDEZ"/>
    <s v="JOSÉ MARÍA"/>
    <s v="jolopez"/>
    <s v="josemaria.lopez@unirioja.es"/>
    <n v="8.5"/>
    <n v="8.5"/>
    <x v="0"/>
    <n v="500"/>
    <s v="CATEDRATICO DE UNIVERSIDAD"/>
    <s v="01R"/>
    <s v="TIEMPO COMPLETO REDUCIDO"/>
    <s v="2016-09-15 00:00:00.0"/>
    <s v="null"/>
    <s v="DF100236"/>
    <s v="CATEDRÁTICO DE UNIVERSIDAD"/>
    <s v="R112"/>
    <x v="8"/>
    <n v="760"/>
    <s v="QUÍMICA INORGÁNICA"/>
  </r>
  <r>
    <x v="12"/>
    <n v="16508128"/>
    <s v="FCYT"/>
    <n v="428"/>
    <s v="428L"/>
    <s v="GRUPO-A1"/>
    <s v="Química inorgánica I"/>
    <s v="GL"/>
    <s v="GRUPO DE LABORATORIO"/>
    <s v="428L"/>
    <s v="LABORATORIO DE Química inorgánica I"/>
    <s v="GRUPO-A1"/>
    <s v="Laboratorio de Química inorgánica I"/>
    <s v="AN"/>
    <n v="16508128"/>
    <s v="FERNÁNDEZ"/>
    <s v="GARBAYO"/>
    <s v="EDUARDO JACINTO"/>
    <s v="edfernan"/>
    <s v="eduardo.fernandez@unirioja.es"/>
    <n v="0.5"/>
    <n v="0.5"/>
    <x v="0"/>
    <n v="500"/>
    <s v="CATEDRATICO DE UNIVERSIDAD"/>
    <s v="01R"/>
    <s v="TIEMPO COMPLETO REDUCIDO"/>
    <s v="2012-09-01 00:00:00.0"/>
    <s v="null"/>
    <s v="DF100235"/>
    <s v="CATEDRÁTICO DE UNIVERSIDAD"/>
    <s v="R112"/>
    <x v="8"/>
    <n v="760"/>
    <s v="QUÍMICA INORGÁNICA"/>
  </r>
  <r>
    <x v="12"/>
    <n v="16553823"/>
    <s v="FCYT"/>
    <n v="428"/>
    <s v="428L"/>
    <s v="GRUPO-A1"/>
    <s v="Química inorgánica I"/>
    <s v="GL"/>
    <s v="GRUPO DE LABORATORIO"/>
    <s v="428L"/>
    <s v="LABORATORIO DE Química inorgánica I"/>
    <s v="GRUPO-A1"/>
    <s v="Laboratorio de Química inorgánica I"/>
    <s v="AN"/>
    <n v="16553823"/>
    <s v="OLMOS"/>
    <s v="PÉREZ"/>
    <s v="MARÍA ELENA"/>
    <s v="m-olmos"/>
    <s v="m-elena.olmos@unirioja.es"/>
    <n v="1.5"/>
    <n v="1.5"/>
    <x v="0"/>
    <n v="500"/>
    <s v="CATEDRATICO DE UNIVERSIDAD"/>
    <s v="01R"/>
    <s v="TIEMPO COMPLETO REDUCIDO"/>
    <s v="2018-12-18 00:00:00.0"/>
    <s v="null"/>
    <s v="DF100382"/>
    <s v="CATEDRÁTICO DE UNIVERSIDAD"/>
    <s v="R112"/>
    <x v="8"/>
    <n v="760"/>
    <s v="QUÍMICA INORGÁNICA"/>
  </r>
  <r>
    <x v="12"/>
    <n v="16508128"/>
    <s v="FCYT"/>
    <n v="428"/>
    <s v="428L"/>
    <s v="GRUPO-A2"/>
    <s v="Química inorgánica I"/>
    <s v="GL"/>
    <s v="GRUPO DE LABORATORIO"/>
    <s v="428L"/>
    <s v="LABORATORIO DE Química inorgánica I"/>
    <s v="GRUPO-A2"/>
    <s v="Laboratorio de Química inorgánica I"/>
    <s v="AN"/>
    <n v="16508128"/>
    <s v="FERNÁNDEZ"/>
    <s v="GARBAYO"/>
    <s v="EDUARDO JACINTO"/>
    <s v="edfernan"/>
    <s v="eduardo.fernandez@unirioja.es"/>
    <n v="2"/>
    <n v="2"/>
    <x v="0"/>
    <n v="500"/>
    <s v="CATEDRATICO DE UNIVERSIDAD"/>
    <s v="01R"/>
    <s v="TIEMPO COMPLETO REDUCIDO"/>
    <s v="2012-09-01 00:00:00.0"/>
    <s v="null"/>
    <s v="DF100235"/>
    <s v="CATEDRÁTICO DE UNIVERSIDAD"/>
    <s v="R112"/>
    <x v="8"/>
    <n v="760"/>
    <s v="QUÍMICA INORGÁNICA"/>
  </r>
  <r>
    <x v="12"/>
    <n v="16553823"/>
    <s v="FCYT"/>
    <n v="428"/>
    <s v="428L"/>
    <s v="GRUPO-A3"/>
    <s v="Química inorgánica I"/>
    <s v="GL"/>
    <s v="GRUPO DE LABORATORIO"/>
    <s v="428L"/>
    <s v="LABORATORIO DE Química inorgánica I"/>
    <s v="GRUPO-A3"/>
    <s v="Laboratorio de Química inorgánica I"/>
    <s v="AN"/>
    <n v="16553823"/>
    <s v="OLMOS"/>
    <s v="PÉREZ"/>
    <s v="MARÍA ELENA"/>
    <s v="m-olmos"/>
    <s v="m-elena.olmos@unirioja.es"/>
    <n v="2"/>
    <n v="2"/>
    <x v="0"/>
    <n v="500"/>
    <s v="CATEDRATICO DE UNIVERSIDAD"/>
    <s v="01R"/>
    <s v="TIEMPO COMPLETO REDUCIDO"/>
    <s v="2018-12-18 00:00:00.0"/>
    <s v="null"/>
    <s v="DF100382"/>
    <s v="CATEDRÁTICO DE UNIVERSIDAD"/>
    <s v="R112"/>
    <x v="8"/>
    <n v="760"/>
    <s v="QUÍMICA INORGÁNICA"/>
  </r>
  <r>
    <x v="12"/>
    <n v="16508128"/>
    <s v="FCYT"/>
    <n v="428"/>
    <s v="428R"/>
    <s v="GRUPO-A1"/>
    <s v="Química inorgánica I"/>
    <s v="GR"/>
    <s v="GRUPO REDUCIDO"/>
    <s v="428R"/>
    <s v="GRUPO REDUCIDO DE Química inorgánica I"/>
    <s v="GRUPO-A1"/>
    <s v="Grupo Reducido de Química inorgánica I"/>
    <s v="AN"/>
    <n v="16508128"/>
    <s v="FERNÁNDEZ"/>
    <s v="GARBAYO"/>
    <s v="EDUARDO JACINTO"/>
    <s v="edfernan"/>
    <s v="eduardo.fernandez@unirioja.es"/>
    <n v="1.5"/>
    <n v="1.5"/>
    <x v="0"/>
    <n v="500"/>
    <s v="CATEDRATICO DE UNIVERSIDAD"/>
    <s v="01R"/>
    <s v="TIEMPO COMPLETO REDUCIDO"/>
    <s v="2012-09-01 00:00:00.0"/>
    <s v="null"/>
    <s v="DF100235"/>
    <s v="CATEDRÁTICO DE UNIVERSIDAD"/>
    <s v="R112"/>
    <x v="8"/>
    <n v="760"/>
    <s v="QUÍMICA INORGÁNICA"/>
  </r>
  <r>
    <x v="12"/>
    <n v="16508128"/>
    <s v="FCYT"/>
    <n v="428"/>
    <s v="428R"/>
    <s v="GRUPO-A2"/>
    <s v="Química inorgánica I"/>
    <s v="GR"/>
    <s v="GRUPO REDUCIDO"/>
    <s v="428R"/>
    <s v="GRUPO REDUCIDO DE Química inorgánica I"/>
    <s v="GRUPO-A2"/>
    <s v="Grupo Reducido de Química inorgánica I"/>
    <s v="AN"/>
    <n v="16508128"/>
    <s v="FERNÁNDEZ"/>
    <s v="GARBAYO"/>
    <s v="EDUARDO JACINTO"/>
    <s v="edfernan"/>
    <s v="eduardo.fernandez@unirioja.es"/>
    <n v="1.5"/>
    <n v="1.5"/>
    <x v="0"/>
    <n v="500"/>
    <s v="CATEDRATICO DE UNIVERSIDAD"/>
    <s v="01R"/>
    <s v="TIEMPO COMPLETO REDUCIDO"/>
    <s v="2012-09-01 00:00:00.0"/>
    <s v="null"/>
    <s v="DF100235"/>
    <s v="CATEDRÁTICO DE UNIVERSIDAD"/>
    <s v="R112"/>
    <x v="8"/>
    <n v="760"/>
    <s v="QUÍMICA INORGÁNICA"/>
  </r>
  <r>
    <x v="12"/>
    <n v="16517620"/>
    <s v="FCYT"/>
    <n v="429"/>
    <s v="429G"/>
    <s v="GRUPO-A"/>
    <s v="Química orgánica"/>
    <s v="GG"/>
    <s v="GRUPO GRANDE"/>
    <s v="429G"/>
    <s v="GRUPO GRANDE DE Química orgánica"/>
    <s v="GRUPO-A"/>
    <s v="Grupo Grande de Química orgánica"/>
    <s v="AN"/>
    <n v="16517620"/>
    <s v="AVENOZA"/>
    <s v="AZNAR"/>
    <s v="ALBERTO"/>
    <s v="avenoza"/>
    <s v="alberto.avenoza@unirioja.es"/>
    <n v="4.5"/>
    <n v="4.5"/>
    <x v="0"/>
    <n v="500"/>
    <s v="CATEDRATICO DE UNIVERSIDAD"/>
    <s v="01R"/>
    <s v="TIEMPO COMPLETO REDUCIDO"/>
    <s v="2012-09-01 00:00:00.0"/>
    <s v="null"/>
    <s v="DF100221"/>
    <s v="PROFESOR CATEDRÁTICO DE UNIVERSIDAD"/>
    <s v="R112"/>
    <x v="8"/>
    <n v="765"/>
    <s v="QUÍMICA ORGÁNICA"/>
  </r>
  <r>
    <x v="12"/>
    <n v="17836947"/>
    <s v="FCYT"/>
    <n v="429"/>
    <s v="429G"/>
    <s v="GRUPO-A"/>
    <s v="Química orgánica"/>
    <s v="GG"/>
    <s v="GRUPO GRANDE"/>
    <s v="429G"/>
    <s v="GRUPO GRANDE DE Química orgánica"/>
    <s v="GRUPO-A"/>
    <s v="Grupo Grande de Química orgánica"/>
    <s v="AN"/>
    <n v="17836947"/>
    <s v="CAMPOS"/>
    <s v="GARCÍA"/>
    <s v="PEDRO JOSÉ"/>
    <s v="pcampos"/>
    <s v="pedro.campos@unirioja.es"/>
    <n v="4"/>
    <n v="4"/>
    <x v="1"/>
    <n v="500"/>
    <s v="CATEDRATICO DE UNIVERSIDAD"/>
    <s v="01R"/>
    <s v="TIEMPO COMPLETO REDUCIDO"/>
    <s v="2012-09-01 00:00:00.0"/>
    <s v="null"/>
    <s v="DF32442"/>
    <s v="CATEDRÁTICO DE UNIVERSIDAD"/>
    <s v="R112"/>
    <x v="8"/>
    <n v="765"/>
    <s v="QUÍMICA ORGÁNICA"/>
  </r>
  <r>
    <x v="12"/>
    <n v="8958579"/>
    <s v="FCYT"/>
    <n v="429"/>
    <s v="429R"/>
    <s v="GRUPO-A1"/>
    <s v="Química orgánica"/>
    <s v="GR"/>
    <s v="GRUPO REDUCIDO"/>
    <s v="429R"/>
    <s v="GRUPO REDUCIDO DE Química orgánica"/>
    <s v="GRUPO-A1"/>
    <s v="Grupo Reducido de Química orgánica"/>
    <s v="AN"/>
    <n v="8958579"/>
    <s v="RODRÍGUEZ"/>
    <s v="BARRANCO"/>
    <s v="MIGUEL ÁNGEL"/>
    <s v="miguelr"/>
    <s v="miguelangel.rodriguez@unirioja.es"/>
    <n v="2"/>
    <n v="2"/>
    <x v="0"/>
    <n v="500"/>
    <s v="CATEDRATICO DE UNIVERSIDAD"/>
    <s v="01R"/>
    <s v="TIEMPO COMPLETO REDUCIDO"/>
    <s v="2012-09-01 00:00:00.0"/>
    <s v="null"/>
    <s v="DF100237"/>
    <s v="CATEDRÁTICO DE UNIVERSIDAD"/>
    <s v="R112"/>
    <x v="8"/>
    <n v="765"/>
    <s v="QUÍMICA ORGÁNICA"/>
  </r>
  <r>
    <x v="12"/>
    <n v="16517620"/>
    <s v="FCYT"/>
    <n v="429"/>
    <s v="429R"/>
    <s v="GRUPO-A1"/>
    <s v="Química orgánica"/>
    <s v="GR"/>
    <s v="GRUPO REDUCIDO"/>
    <s v="429R"/>
    <s v="GRUPO REDUCIDO DE Química orgánica"/>
    <s v="GRUPO-A1"/>
    <s v="Grupo Reducido de Química orgánica"/>
    <s v="AN"/>
    <n v="16517620"/>
    <s v="AVENOZA"/>
    <s v="AZNAR"/>
    <s v="ALBERTO"/>
    <s v="avenoza"/>
    <s v="alberto.avenoza@unirioja.es"/>
    <n v="1"/>
    <n v="1"/>
    <x v="0"/>
    <n v="500"/>
    <s v="CATEDRATICO DE UNIVERSIDAD"/>
    <s v="01R"/>
    <s v="TIEMPO COMPLETO REDUCIDO"/>
    <s v="2012-09-01 00:00:00.0"/>
    <s v="null"/>
    <s v="DF100221"/>
    <s v="PROFESOR CATEDRÁTICO DE UNIVERSIDAD"/>
    <s v="R112"/>
    <x v="8"/>
    <n v="765"/>
    <s v="QUÍMICA ORGÁNICA"/>
  </r>
  <r>
    <x v="12"/>
    <n v="16557636"/>
    <s v="FCYT"/>
    <n v="429"/>
    <s v="429R"/>
    <s v="GRUPO-A1"/>
    <s v="Química orgánica"/>
    <s v="GR"/>
    <s v="GRUPO REDUCIDO"/>
    <s v="429R"/>
    <s v="GRUPO REDUCIDO DE Química orgánica"/>
    <s v="GRUPO-A1"/>
    <s v="Grupo Reducido de Química orgánica"/>
    <s v="AN"/>
    <n v="16557636"/>
    <s v="BUSTO"/>
    <s v="SANCIRIÁN"/>
    <s v="JESÚS HÉCTOR"/>
    <s v="hebusto"/>
    <s v="hector.busto@unirioja.es"/>
    <n v="0.5"/>
    <n v="0.5"/>
    <x v="0"/>
    <n v="504"/>
    <s v="PROFESOR TITULAR UNIVERSIDAD"/>
    <s v="01R"/>
    <s v="TIEMPO COMPLETO REDUCIDO"/>
    <s v="2013-09-01 00:00:00.0"/>
    <s v="null"/>
    <s v="DF100220"/>
    <s v="PROFESOR TITULAR DE UNIVERSIDAD"/>
    <s v="R112"/>
    <x v="8"/>
    <n v="765"/>
    <s v="QUÍMICA ORGÁNICA"/>
  </r>
  <r>
    <x v="12"/>
    <n v="8958579"/>
    <s v="FCYT"/>
    <n v="429"/>
    <s v="429R"/>
    <s v="GRUPO-A2"/>
    <s v="Química orgánica"/>
    <s v="GR"/>
    <s v="GRUPO REDUCIDO"/>
    <s v="429R"/>
    <s v="GRUPO REDUCIDO DE Química orgánica"/>
    <s v="GRUPO-A2"/>
    <s v="Grupo Reducido de Química orgánica"/>
    <s v="AN"/>
    <n v="8958579"/>
    <s v="RODRÍGUEZ"/>
    <s v="BARRANCO"/>
    <s v="MIGUEL ÁNGEL"/>
    <s v="miguelr"/>
    <s v="miguelangel.rodriguez@unirioja.es"/>
    <n v="2"/>
    <n v="2"/>
    <x v="0"/>
    <n v="500"/>
    <s v="CATEDRATICO DE UNIVERSIDAD"/>
    <s v="01R"/>
    <s v="TIEMPO COMPLETO REDUCIDO"/>
    <s v="2012-09-01 00:00:00.0"/>
    <s v="null"/>
    <s v="DF100237"/>
    <s v="CATEDRÁTICO DE UNIVERSIDAD"/>
    <s v="R112"/>
    <x v="8"/>
    <n v="765"/>
    <s v="QUÍMICA ORGÁNICA"/>
  </r>
  <r>
    <x v="12"/>
    <n v="16517620"/>
    <s v="FCYT"/>
    <n v="429"/>
    <s v="429R"/>
    <s v="GRUPO-A2"/>
    <s v="Química orgánica"/>
    <s v="GR"/>
    <s v="GRUPO REDUCIDO"/>
    <s v="429R"/>
    <s v="GRUPO REDUCIDO DE Química orgánica"/>
    <s v="GRUPO-A2"/>
    <s v="Grupo Reducido de Química orgánica"/>
    <s v="AN"/>
    <n v="16517620"/>
    <s v="AVENOZA"/>
    <s v="AZNAR"/>
    <s v="ALBERTO"/>
    <s v="avenoza"/>
    <s v="alberto.avenoza@unirioja.es"/>
    <n v="1"/>
    <n v="1"/>
    <x v="0"/>
    <n v="500"/>
    <s v="CATEDRATICO DE UNIVERSIDAD"/>
    <s v="01R"/>
    <s v="TIEMPO COMPLETO REDUCIDO"/>
    <s v="2012-09-01 00:00:00.0"/>
    <s v="null"/>
    <s v="DF100221"/>
    <s v="PROFESOR CATEDRÁTICO DE UNIVERSIDAD"/>
    <s v="R112"/>
    <x v="8"/>
    <n v="765"/>
    <s v="QUÍMICA ORGÁNICA"/>
  </r>
  <r>
    <x v="12"/>
    <n v="16557636"/>
    <s v="FCYT"/>
    <n v="429"/>
    <s v="429R"/>
    <s v="GRUPO-A2"/>
    <s v="Química orgánica"/>
    <s v="GR"/>
    <s v="GRUPO REDUCIDO"/>
    <s v="429R"/>
    <s v="GRUPO REDUCIDO DE Química orgánica"/>
    <s v="GRUPO-A2"/>
    <s v="Grupo Reducido de Química orgánica"/>
    <s v="AN"/>
    <n v="16557636"/>
    <s v="BUSTO"/>
    <s v="SANCIRIÁN"/>
    <s v="JESÚS HÉCTOR"/>
    <s v="hebusto"/>
    <s v="hector.busto@unirioja.es"/>
    <n v="0.5"/>
    <n v="0.5"/>
    <x v="0"/>
    <n v="504"/>
    <s v="PROFESOR TITULAR UNIVERSIDAD"/>
    <s v="01R"/>
    <s v="TIEMPO COMPLETO REDUCIDO"/>
    <s v="2013-09-01 00:00:00.0"/>
    <s v="null"/>
    <s v="DF100220"/>
    <s v="PROFESOR TITULAR DE UNIVERSIDAD"/>
    <s v="R112"/>
    <x v="8"/>
    <n v="765"/>
    <s v="QUÍMICA ORGÁNICA"/>
  </r>
  <r>
    <x v="12"/>
    <n v="17199289"/>
    <s v="FCYT"/>
    <n v="430"/>
    <s v="430G"/>
    <s v="GRUPO-A"/>
    <s v="Estadística y cálculo"/>
    <s v="GG"/>
    <s v="GRUPO GRANDE"/>
    <s v="430G"/>
    <s v="GRUPO GRANDE DE Estadística y cálculo"/>
    <s v="GRUPO-A"/>
    <s v="Grupo Grande de Estadística y cálculo"/>
    <s v="1S"/>
    <n v="17199289"/>
    <s v="FILLAT"/>
    <s v="BALLESTEROS"/>
    <s v="JUAN CARLOS"/>
    <s v="jufillat"/>
    <s v="juan-carlos.fillat@unirioja.es"/>
    <n v="4"/>
    <n v="4"/>
    <x v="1"/>
    <n v="504"/>
    <s v="PROFESOR TITULAR UNIVERSIDAD"/>
    <s v="01A"/>
    <s v="TIEMPO COMPLETO AMPLIADO"/>
    <s v="2012-09-01 00:00:00.0"/>
    <s v="null"/>
    <s v="DF32187"/>
    <s v="TITULAR DE UNIVERSIDAD"/>
    <s v="R111"/>
    <x v="7"/>
    <n v="265"/>
    <s v="ESTADÍSTICA E INVESTIGACIÓN OPERATIVA"/>
  </r>
  <r>
    <x v="12"/>
    <n v="17199289"/>
    <s v="FCYT"/>
    <n v="430"/>
    <s v="430I"/>
    <s v="GRUPO-A1"/>
    <s v="Estadística y cálculo"/>
    <s v="GI"/>
    <s v="GRUPO DE INFORMÁTICA"/>
    <s v="430I"/>
    <s v="INFORMÁTICA DE Estadística y cálculo"/>
    <s v="GRUPO-A1"/>
    <s v="Informática de Estadística y cálculo"/>
    <s v="1S"/>
    <n v="17199289"/>
    <s v="FILLAT"/>
    <s v="BALLESTEROS"/>
    <s v="JUAN CARLOS"/>
    <s v="jufillat"/>
    <s v="juan-carlos.fillat@unirioja.es"/>
    <n v="1"/>
    <n v="1"/>
    <x v="1"/>
    <n v="504"/>
    <s v="PROFESOR TITULAR UNIVERSIDAD"/>
    <s v="01A"/>
    <s v="TIEMPO COMPLETO AMPLIADO"/>
    <s v="2012-09-01 00:00:00.0"/>
    <s v="null"/>
    <s v="DF32187"/>
    <s v="TITULAR DE UNIVERSIDAD"/>
    <s v="R111"/>
    <x v="7"/>
    <n v="265"/>
    <s v="ESTADÍSTICA E INVESTIGACIÓN OPERATIVA"/>
  </r>
  <r>
    <x v="12"/>
    <n v="17199289"/>
    <s v="FCYT"/>
    <n v="430"/>
    <s v="430I"/>
    <s v="GRUPO-A2"/>
    <s v="Estadística y cálculo"/>
    <s v="GI"/>
    <s v="GRUPO DE INFORMÁTICA"/>
    <s v="430I"/>
    <s v="INFORMÁTICA DE Estadística y cálculo"/>
    <s v="GRUPO-A2"/>
    <s v="Informática de Estadística y cálculo"/>
    <s v="1S"/>
    <n v="17199289"/>
    <s v="FILLAT"/>
    <s v="BALLESTEROS"/>
    <s v="JUAN CARLOS"/>
    <s v="jufillat"/>
    <s v="juan-carlos.fillat@unirioja.es"/>
    <n v="1"/>
    <n v="1"/>
    <x v="1"/>
    <n v="504"/>
    <s v="PROFESOR TITULAR UNIVERSIDAD"/>
    <s v="01A"/>
    <s v="TIEMPO COMPLETO AMPLIADO"/>
    <s v="2012-09-01 00:00:00.0"/>
    <s v="null"/>
    <s v="DF32187"/>
    <s v="TITULAR DE UNIVERSIDAD"/>
    <s v="R111"/>
    <x v="7"/>
    <n v="265"/>
    <s v="ESTADÍSTICA E INVESTIGACIÓN OPERATIVA"/>
  </r>
  <r>
    <x v="12"/>
    <n v="17199289"/>
    <s v="FCYT"/>
    <n v="430"/>
    <s v="430R"/>
    <s v="GRUPO-A1"/>
    <s v="Estadística y cálculo"/>
    <s v="GR"/>
    <s v="GRUPO REDUCIDO"/>
    <s v="430R"/>
    <s v="GRUPO REDUCIDO DE Estadística y cálculo"/>
    <s v="GRUPO-A1"/>
    <s v="Grupo Reducido de Estadística y cálculo"/>
    <s v="1S"/>
    <n v="17199289"/>
    <s v="FILLAT"/>
    <s v="BALLESTEROS"/>
    <s v="JUAN CARLOS"/>
    <s v="jufillat"/>
    <s v="juan-carlos.fillat@unirioja.es"/>
    <n v="1"/>
    <n v="1"/>
    <x v="1"/>
    <n v="504"/>
    <s v="PROFESOR TITULAR UNIVERSIDAD"/>
    <s v="01A"/>
    <s v="TIEMPO COMPLETO AMPLIADO"/>
    <s v="2012-09-01 00:00:00.0"/>
    <s v="null"/>
    <s v="DF32187"/>
    <s v="TITULAR DE UNIVERSIDAD"/>
    <s v="R111"/>
    <x v="7"/>
    <n v="265"/>
    <s v="ESTADÍSTICA E INVESTIGACIÓN OPERATIVA"/>
  </r>
  <r>
    <x v="12"/>
    <n v="17199289"/>
    <s v="FCYT"/>
    <n v="430"/>
    <s v="430R"/>
    <s v="GRUPO-A2"/>
    <s v="Estadística y cálculo"/>
    <s v="GR"/>
    <s v="GRUPO REDUCIDO"/>
    <s v="430R"/>
    <s v="GRUPO REDUCIDO DE Estadística y cálculo"/>
    <s v="GRUPO-A2"/>
    <s v="Grupo Reducido de Estadística y cálculo"/>
    <s v="1S"/>
    <n v="17199289"/>
    <s v="FILLAT"/>
    <s v="BALLESTEROS"/>
    <s v="JUAN CARLOS"/>
    <s v="jufillat"/>
    <s v="juan-carlos.fillat@unirioja.es"/>
    <n v="1"/>
    <n v="1"/>
    <x v="1"/>
    <n v="504"/>
    <s v="PROFESOR TITULAR UNIVERSIDAD"/>
    <s v="01A"/>
    <s v="TIEMPO COMPLETO AMPLIADO"/>
    <s v="2012-09-01 00:00:00.0"/>
    <s v="null"/>
    <s v="DF32187"/>
    <s v="TITULAR DE UNIVERSIDAD"/>
    <s v="R111"/>
    <x v="7"/>
    <n v="265"/>
    <s v="ESTADÍSTICA E INVESTIGACIÓN OPERATIVA"/>
  </r>
  <r>
    <x v="13"/>
    <n v="17199289"/>
    <s v="FCYT"/>
    <n v="430"/>
    <s v="430G"/>
    <s v="GRUPO-A"/>
    <s v="Estadística y cálculo"/>
    <s v="GG"/>
    <s v="GRUPO GRANDE"/>
    <s v="430G"/>
    <s v="GRUPO GRANDE DE Estadística y cálculo"/>
    <s v="GRUPO-A"/>
    <s v="Grupo Grande de Estadística y cálculo"/>
    <s v="1S"/>
    <n v="17199289"/>
    <s v="FILLAT"/>
    <s v="BALLESTEROS"/>
    <s v="JUAN CARLOS"/>
    <s v="jufillat"/>
    <s v="juan-carlos.fillat@unirioja.es"/>
    <n v="4"/>
    <m/>
    <x v="1"/>
    <n v="504"/>
    <s v="PROFESOR TITULAR UNIVERSIDAD"/>
    <s v="01A"/>
    <s v="TIEMPO COMPLETO AMPLIADO"/>
    <s v="2012-09-01 00:00:00.0"/>
    <s v="null"/>
    <s v="DF32187"/>
    <s v="TITULAR DE UNIVERSIDAD"/>
    <s v="R111"/>
    <x v="7"/>
    <n v="265"/>
    <s v="ESTADÍSTICA E INVESTIGACIÓN OPERATIVA"/>
  </r>
  <r>
    <x v="13"/>
    <n v="17199289"/>
    <s v="FCYT"/>
    <n v="430"/>
    <s v="430I"/>
    <s v="GRUPO-A1"/>
    <s v="Estadística y cálculo"/>
    <s v="GI"/>
    <s v="GRUPO DE INFORMÁTICA"/>
    <s v="430I"/>
    <s v="INFORMÁTICA DE Estadística y cálculo"/>
    <s v="GRUPO-A1"/>
    <s v="Informática de Estadística y cálculo"/>
    <s v="1S"/>
    <n v="17199289"/>
    <s v="FILLAT"/>
    <s v="BALLESTEROS"/>
    <s v="JUAN CARLOS"/>
    <s v="jufillat"/>
    <s v="juan-carlos.fillat@unirioja.es"/>
    <n v="1"/>
    <m/>
    <x v="1"/>
    <n v="504"/>
    <s v="PROFESOR TITULAR UNIVERSIDAD"/>
    <s v="01A"/>
    <s v="TIEMPO COMPLETO AMPLIADO"/>
    <s v="2012-09-01 00:00:00.0"/>
    <s v="null"/>
    <s v="DF32187"/>
    <s v="TITULAR DE UNIVERSIDAD"/>
    <s v="R111"/>
    <x v="7"/>
    <n v="265"/>
    <s v="ESTADÍSTICA E INVESTIGACIÓN OPERATIVA"/>
  </r>
  <r>
    <x v="13"/>
    <n v="17199289"/>
    <s v="FCYT"/>
    <n v="430"/>
    <s v="430I"/>
    <s v="GRUPO-A2"/>
    <s v="Estadística y cálculo"/>
    <s v="GI"/>
    <s v="GRUPO DE INFORMÁTICA"/>
    <s v="430I"/>
    <s v="INFORMÁTICA DE Estadística y cálculo"/>
    <s v="GRUPO-A2"/>
    <s v="Informática de Estadística y cálculo"/>
    <s v="1S"/>
    <n v="17199289"/>
    <s v="FILLAT"/>
    <s v="BALLESTEROS"/>
    <s v="JUAN CARLOS"/>
    <s v="jufillat"/>
    <s v="juan-carlos.fillat@unirioja.es"/>
    <n v="1"/>
    <m/>
    <x v="1"/>
    <n v="504"/>
    <s v="PROFESOR TITULAR UNIVERSIDAD"/>
    <s v="01A"/>
    <s v="TIEMPO COMPLETO AMPLIADO"/>
    <s v="2012-09-01 00:00:00.0"/>
    <s v="null"/>
    <s v="DF32187"/>
    <s v="TITULAR DE UNIVERSIDAD"/>
    <s v="R111"/>
    <x v="7"/>
    <n v="265"/>
    <s v="ESTADÍSTICA E INVESTIGACIÓN OPERATIVA"/>
  </r>
  <r>
    <x v="13"/>
    <n v="17199289"/>
    <s v="FCYT"/>
    <n v="430"/>
    <s v="430R"/>
    <s v="GRUPO-A1"/>
    <s v="Estadística y cálculo"/>
    <s v="GR"/>
    <s v="GRUPO REDUCIDO"/>
    <s v="430R"/>
    <s v="GRUPO REDUCIDO DE Estadística y cálculo"/>
    <s v="GRUPO-A1"/>
    <s v="Grupo Reducido de Estadística y cálculo"/>
    <s v="1S"/>
    <n v="17199289"/>
    <s v="FILLAT"/>
    <s v="BALLESTEROS"/>
    <s v="JUAN CARLOS"/>
    <s v="jufillat"/>
    <s v="juan-carlos.fillat@unirioja.es"/>
    <n v="1"/>
    <m/>
    <x v="1"/>
    <n v="504"/>
    <s v="PROFESOR TITULAR UNIVERSIDAD"/>
    <s v="01A"/>
    <s v="TIEMPO COMPLETO AMPLIADO"/>
    <s v="2012-09-01 00:00:00.0"/>
    <s v="null"/>
    <s v="DF32187"/>
    <s v="TITULAR DE UNIVERSIDAD"/>
    <s v="R111"/>
    <x v="7"/>
    <n v="265"/>
    <s v="ESTADÍSTICA E INVESTIGACIÓN OPERATIVA"/>
  </r>
  <r>
    <x v="13"/>
    <n v="17199289"/>
    <s v="FCYT"/>
    <n v="430"/>
    <s v="430R"/>
    <s v="GRUPO-A2"/>
    <s v="Estadística y cálculo"/>
    <s v="GR"/>
    <s v="GRUPO REDUCIDO"/>
    <s v="430R"/>
    <s v="GRUPO REDUCIDO DE Estadística y cálculo"/>
    <s v="GRUPO-A2"/>
    <s v="Grupo Reducido de Estadística y cálculo"/>
    <s v="1S"/>
    <n v="17199289"/>
    <s v="FILLAT"/>
    <s v="BALLESTEROS"/>
    <s v="JUAN CARLOS"/>
    <s v="jufillat"/>
    <s v="juan-carlos.fillat@unirioja.es"/>
    <n v="1"/>
    <m/>
    <x v="1"/>
    <n v="504"/>
    <s v="PROFESOR TITULAR UNIVERSIDAD"/>
    <s v="01A"/>
    <s v="TIEMPO COMPLETO AMPLIADO"/>
    <s v="2012-09-01 00:00:00.0"/>
    <s v="null"/>
    <s v="DF32187"/>
    <s v="TITULAR DE UNIVERSIDAD"/>
    <s v="R111"/>
    <x v="7"/>
    <n v="265"/>
    <s v="ESTADÍSTICA E INVESTIGACIÓN OPERATIVA"/>
  </r>
  <r>
    <x v="12"/>
    <n v="16570824"/>
    <s v="FCYT"/>
    <n v="431"/>
    <s v="431G"/>
    <s v="GRUPO-A"/>
    <s v="Ingeniería Química"/>
    <s v="GG"/>
    <s v="GRUPO GRANDE"/>
    <s v="431G"/>
    <s v="GRUPO GRANDE DE Ingeniería Química"/>
    <s v="GRUPO-A"/>
    <s v="Grupo Grande de Ingeniería Química"/>
    <s v="2S"/>
    <n v="16570824"/>
    <s v="ESTEBAN"/>
    <s v="DÍEZ"/>
    <s v="ISABEL"/>
    <s v="iesteban"/>
    <s v="isabel.esteban@unirioja.es"/>
    <n v="3"/>
    <n v="3"/>
    <x v="0"/>
    <n v="504"/>
    <s v="PROFESOR TITULAR UNIVERSIDAD"/>
    <s v="C01"/>
    <s v="TIEMPO COMPLETO"/>
    <s v="2018-12-21 00:00:00.0"/>
    <s v="null"/>
    <s v="DF100368"/>
    <s v="PROFESOR TITULAR DE UNIVERSIDAD"/>
    <s v="R112"/>
    <x v="8"/>
    <n v="555"/>
    <s v="INGENIERÍA QUÍMICA"/>
  </r>
  <r>
    <x v="12"/>
    <n v="13092044"/>
    <s v="FCYT"/>
    <n v="431"/>
    <s v="431L"/>
    <s v="GRUPO-A1"/>
    <s v="Ingeniería Química"/>
    <s v="GL"/>
    <s v="GRUPO DE LABORATORIO"/>
    <s v="431L"/>
    <s v="LABORATORIO DE Ingeniería Química"/>
    <s v="GRUPO-A1"/>
    <s v="Laboratorio de Ingeniería Química"/>
    <s v="2S"/>
    <n v="13092044"/>
    <s v="GONZÁLEZ"/>
    <s v="SÁIZ"/>
    <s v="JOSÉ MARÍA"/>
    <s v="jmgonza"/>
    <s v="josemaria.gonzalez@unirioja.es"/>
    <n v="1.4"/>
    <n v="1.4"/>
    <x v="1"/>
    <s v="A-0500"/>
    <s v="CATEDRATICO DE UNIVERSIDAD"/>
    <s v="01R"/>
    <s v="TIEMPO COMPLETO REDUCIDO"/>
    <s v="2014-09-15 00:00:00.0"/>
    <s v="null"/>
    <s v="DF100279"/>
    <s v="CATEDRÁTICO DE UNIVERSIDAD"/>
    <s v="R112"/>
    <x v="8"/>
    <n v="555"/>
    <s v="INGENIERÍA QUÍMICA"/>
  </r>
  <r>
    <x v="12"/>
    <n v="13092044"/>
    <s v="FCYT"/>
    <n v="431"/>
    <s v="431L"/>
    <s v="GRUPO-A2"/>
    <s v="Ingeniería Química"/>
    <s v="GL"/>
    <s v="GRUPO DE LABORATORIO"/>
    <s v="431L"/>
    <s v="LABORATORIO DE Ingeniería Química"/>
    <s v="GRUPO-A2"/>
    <s v="Laboratorio de Ingeniería Química"/>
    <s v="2S"/>
    <n v="13092044"/>
    <s v="GONZÁLEZ"/>
    <s v="SÁIZ"/>
    <s v="JOSÉ MARÍA"/>
    <s v="jmgonza"/>
    <s v="josemaria.gonzalez@unirioja.es"/>
    <n v="1.4"/>
    <n v="1.4"/>
    <x v="1"/>
    <s v="A-0500"/>
    <s v="CATEDRATICO DE UNIVERSIDAD"/>
    <s v="01R"/>
    <s v="TIEMPO COMPLETO REDUCIDO"/>
    <s v="2014-09-15 00:00:00.0"/>
    <s v="null"/>
    <s v="DF100279"/>
    <s v="CATEDRÁTICO DE UNIVERSIDAD"/>
    <s v="R112"/>
    <x v="8"/>
    <n v="555"/>
    <s v="INGENIERÍA QUÍMICA"/>
  </r>
  <r>
    <x v="12"/>
    <n v="13092044"/>
    <s v="FCYT"/>
    <n v="431"/>
    <s v="431R"/>
    <s v="GRUPO-A1"/>
    <s v="Ingeniería Química"/>
    <s v="GR"/>
    <s v="GRUPO REDUCIDO"/>
    <s v="431R"/>
    <s v="GRUPO REDUCIDO DE Ingeniería Química"/>
    <s v="GRUPO-A1"/>
    <s v="Grupo Reducido de Ingeniería Química"/>
    <s v="2S"/>
    <n v="13092044"/>
    <s v="GONZÁLEZ"/>
    <s v="SÁIZ"/>
    <s v="JOSÉ MARÍA"/>
    <s v="jmgonza"/>
    <s v="josemaria.gonzalez@unirioja.es"/>
    <n v="1.6"/>
    <n v="1.6"/>
    <x v="1"/>
    <s v="A-0500"/>
    <s v="CATEDRATICO DE UNIVERSIDAD"/>
    <s v="01R"/>
    <s v="TIEMPO COMPLETO REDUCIDO"/>
    <s v="2014-09-15 00:00:00.0"/>
    <s v="null"/>
    <s v="DF100279"/>
    <s v="CATEDRÁTICO DE UNIVERSIDAD"/>
    <s v="R112"/>
    <x v="8"/>
    <n v="555"/>
    <s v="INGENIERÍA QUÍMICA"/>
  </r>
  <r>
    <x v="12"/>
    <n v="13092044"/>
    <s v="FCYT"/>
    <n v="431"/>
    <s v="431R"/>
    <s v="GRUPO-A2"/>
    <s v="Ingeniería Química"/>
    <s v="GR"/>
    <s v="GRUPO REDUCIDO"/>
    <s v="431R"/>
    <s v="GRUPO REDUCIDO DE Ingeniería Química"/>
    <s v="GRUPO-A2"/>
    <s v="Grupo Reducido de Ingeniería Química"/>
    <s v="2S"/>
    <n v="13092044"/>
    <s v="GONZÁLEZ"/>
    <s v="SÁIZ"/>
    <s v="JOSÉ MARÍA"/>
    <s v="jmgonza"/>
    <s v="josemaria.gonzalez@unirioja.es"/>
    <n v="1.6"/>
    <n v="1.6"/>
    <x v="1"/>
    <s v="A-0500"/>
    <s v="CATEDRATICO DE UNIVERSIDAD"/>
    <s v="01R"/>
    <s v="TIEMPO COMPLETO REDUCIDO"/>
    <s v="2014-09-15 00:00:00.0"/>
    <s v="null"/>
    <s v="DF100279"/>
    <s v="CATEDRÁTICO DE UNIVERSIDAD"/>
    <s v="R112"/>
    <x v="8"/>
    <n v="555"/>
    <s v="INGENIERÍA QUÍMICA"/>
  </r>
  <r>
    <x v="12"/>
    <n v="16543785"/>
    <s v="FCYT"/>
    <n v="432"/>
    <s v="432G"/>
    <s v="GRUPO-A"/>
    <s v="Trabajo fin de grado en Química"/>
    <s v="GG"/>
    <s v="GRUPO GRANDE"/>
    <s v="432G"/>
    <s v="TRABAJO FIN DE GRADO"/>
    <s v="GRUPO-A"/>
    <s v="TRABAJO FIN DE GRADO"/>
    <s v="I"/>
    <n v="16543785"/>
    <s v="ZURBANO"/>
    <s v="ASENSIO"/>
    <s v="MARÍA DEL MAR"/>
    <s v="mmzurba"/>
    <s v="marimar.zurbano@unirioja.es"/>
    <n v="0"/>
    <n v="0"/>
    <x v="1"/>
    <n v="504"/>
    <s v="PROFESOR TITULAR UNIVERSIDAD"/>
    <s v="01R"/>
    <s v="TIEMPO COMPLETO REDUCIDO"/>
    <s v="2016-09-15 00:00:00.0"/>
    <s v="null"/>
    <s v="DF100149"/>
    <s v="PROFESOR TITULAR DE UNIVERSIDAD"/>
    <s v="R112"/>
    <x v="8"/>
    <n v="765"/>
    <s v="QUÍMICA ORGÁNICA"/>
  </r>
  <r>
    <x v="13"/>
    <n v="8797523"/>
    <s v="FCYT"/>
    <n v="433"/>
    <s v="433G"/>
    <s v="GRUPO-A"/>
    <s v="Fisiología de la vid"/>
    <s v="GG"/>
    <s v="GRUPO GRANDE"/>
    <s v="433G"/>
    <s v="GRUPO GRANDE DE Fisiología de la vid"/>
    <s v="GRUPO-A"/>
    <s v="Grupo Grande de Fisiología de la vid"/>
    <s v="2S"/>
    <n v="8797523"/>
    <s v="NÚÑEZ"/>
    <s v="OLIVERA"/>
    <s v="ENCARNACIÓN"/>
    <s v="eolivera"/>
    <s v="encarnacion.nunez@unirioja.es"/>
    <n v="1.8"/>
    <n v="1.8"/>
    <x v="0"/>
    <s v="A-0500"/>
    <s v="CATEDRATICO DE UNIVERSIDAD"/>
    <s v="01R"/>
    <s v="TIEMPO COMPLETO REDUCIDO"/>
    <s v="2015-09-15 00:00:00.0"/>
    <s v="null"/>
    <s v="DF100277"/>
    <s v="CATEDRÁTICO DE UNIVERSIDAD"/>
    <s v="R101"/>
    <x v="4"/>
    <n v="412"/>
    <s v="FISIOLOGÍA VEGETAL"/>
  </r>
  <r>
    <x v="13"/>
    <n v="16531083"/>
    <s v="FCYT"/>
    <n v="433"/>
    <s v="433G"/>
    <s v="GRUPO-A"/>
    <s v="Fisiología de la vid"/>
    <s v="GG"/>
    <s v="GRUPO GRANDE"/>
    <s v="433G"/>
    <s v="GRUPO GRANDE DE Fisiología de la vid"/>
    <s v="GRUPO-A"/>
    <s v="Grupo Grande de Fisiología de la vid"/>
    <s v="2S"/>
    <n v="16531083"/>
    <s v="TOMÁS"/>
    <s v="LAS HERAS"/>
    <s v="RAFAEL"/>
    <s v="ratomas"/>
    <s v="rafael.tomas@unirioja.es"/>
    <n v="1.8"/>
    <n v="1.8"/>
    <x v="0"/>
    <n v="504"/>
    <s v="PROFESOR TITULAR UNIVERSIDAD"/>
    <s v="01R"/>
    <s v="TIEMPO COMPLETO REDUCIDO"/>
    <s v="2017-09-15 00:00:00.0"/>
    <s v="null"/>
    <s v="DF100086"/>
    <s v="TITULAR DE ESCUELA UNIVERSITARIA"/>
    <s v="R101"/>
    <x v="4"/>
    <n v="412"/>
    <s v="FISIOLOGÍA VEGETAL"/>
  </r>
  <r>
    <x v="13"/>
    <n v="8797523"/>
    <s v="FCYT"/>
    <n v="433"/>
    <s v="433L"/>
    <s v="GRUPO-A1"/>
    <s v="Fisiología de la vid"/>
    <s v="GL"/>
    <s v="GRUPO DE LABORATORIO"/>
    <s v="433L"/>
    <s v="LABORATORIO DE Fisiología de la vid"/>
    <s v="GRUPO-A1"/>
    <s v="Laboratorio de Fisiología de la vid"/>
    <s v="2S"/>
    <n v="8797523"/>
    <s v="NÚÑEZ"/>
    <s v="OLIVERA"/>
    <s v="ENCARNACIÓN"/>
    <s v="eolivera"/>
    <s v="encarnacion.nunez@unirioja.es"/>
    <n v="2.4"/>
    <n v="2.4"/>
    <x v="0"/>
    <s v="A-0500"/>
    <s v="CATEDRATICO DE UNIVERSIDAD"/>
    <s v="01R"/>
    <s v="TIEMPO COMPLETO REDUCIDO"/>
    <s v="2015-09-15 00:00:00.0"/>
    <s v="null"/>
    <s v="DF100277"/>
    <s v="CATEDRÁTICO DE UNIVERSIDAD"/>
    <s v="R101"/>
    <x v="4"/>
    <n v="412"/>
    <s v="FISIOLOGÍA VEGETAL"/>
  </r>
  <r>
    <x v="13"/>
    <n v="16531083"/>
    <s v="FCYT"/>
    <n v="433"/>
    <s v="433L"/>
    <s v="GRUPO-A2"/>
    <s v="Fisiología de la vid"/>
    <s v="GL"/>
    <s v="GRUPO DE LABORATORIO"/>
    <s v="433L"/>
    <s v="LABORATORIO DE Fisiología de la vid"/>
    <s v="GRUPO-A2"/>
    <s v="Laboratorio de Fisiología de la vid"/>
    <s v="2S"/>
    <n v="16531083"/>
    <s v="TOMÁS"/>
    <s v="LAS HERAS"/>
    <s v="RAFAEL"/>
    <s v="ratomas"/>
    <s v="rafael.tomas@unirioja.es"/>
    <n v="2.4"/>
    <n v="2.4"/>
    <x v="0"/>
    <n v="504"/>
    <s v="PROFESOR TITULAR UNIVERSIDAD"/>
    <s v="01R"/>
    <s v="TIEMPO COMPLETO REDUCIDO"/>
    <s v="2017-09-15 00:00:00.0"/>
    <s v="null"/>
    <s v="DF100086"/>
    <s v="TITULAR DE ESCUELA UNIVERSITARIA"/>
    <s v="R101"/>
    <x v="4"/>
    <n v="412"/>
    <s v="FISIOLOGÍA VEGETAL"/>
  </r>
  <r>
    <x v="13"/>
    <n v="16603952"/>
    <s v="FCYT"/>
    <n v="433"/>
    <s v="433L"/>
    <s v="GRUPO-A3"/>
    <s v="Fisiología de la vid"/>
    <s v="GL"/>
    <s v="GRUPO DE LABORATORIO"/>
    <s v="433L"/>
    <s v="LABORATORIO DE Fisiología de la vid"/>
    <s v="GRUPO-A3"/>
    <s v="Laboratorio de Fisiología de la vid"/>
    <s v="2S"/>
    <n v="16603952"/>
    <s v="MONFORTE"/>
    <s v="LÓPEZ"/>
    <s v="LAURA"/>
    <s v="lamonfor"/>
    <s v="laura.monforte@unirioja.es"/>
    <n v="2.4"/>
    <n v="2.4"/>
    <x v="0"/>
    <n v="7081"/>
    <s v="AYUDANTE (DOCTOR)"/>
    <s v="C01"/>
    <s v="TIEMPO COMPLETO"/>
    <s v="2018-09-17 00:00:00.0"/>
    <s v="2021-09-16 00:00:00.0"/>
    <s v="PI101345"/>
    <s v="PROFESOR AYUDANTE DOCTOR"/>
    <s v="R101"/>
    <x v="4"/>
    <n v="412"/>
    <s v="FISIOLOGÍA VEGETAL"/>
  </r>
  <r>
    <x v="14"/>
    <n v="8797523"/>
    <s v="FCYT"/>
    <n v="433"/>
    <s v="433G"/>
    <s v="GRUPO-A"/>
    <s v="Fisiología de la vid"/>
    <s v="GG"/>
    <s v="GRUPO GRANDE"/>
    <s v="433G"/>
    <s v="GRUPO GRANDE DE Fisiología de la vid"/>
    <s v="GRUPO-A"/>
    <s v="Grupo Grande de Fisiología de la vid"/>
    <s v="2S"/>
    <n v="8797523"/>
    <s v="NÚÑEZ"/>
    <s v="OLIVERA"/>
    <s v="ENCARNACIÓN"/>
    <s v="eolivera"/>
    <s v="encarnacion.nunez@unirioja.es"/>
    <n v="1.8"/>
    <m/>
    <x v="0"/>
    <s v="A-0500"/>
    <s v="CATEDRATICO DE UNIVERSIDAD"/>
    <s v="01R"/>
    <s v="TIEMPO COMPLETO REDUCIDO"/>
    <s v="2015-09-15 00:00:00.0"/>
    <s v="null"/>
    <s v="DF100277"/>
    <s v="CATEDRÁTICO DE UNIVERSIDAD"/>
    <s v="R101"/>
    <x v="4"/>
    <n v="412"/>
    <s v="FISIOLOGÍA VEGETAL"/>
  </r>
  <r>
    <x v="14"/>
    <n v="16531083"/>
    <s v="FCYT"/>
    <n v="433"/>
    <s v="433G"/>
    <s v="GRUPO-A"/>
    <s v="Fisiología de la vid"/>
    <s v="GG"/>
    <s v="GRUPO GRANDE"/>
    <s v="433G"/>
    <s v="GRUPO GRANDE DE Fisiología de la vid"/>
    <s v="GRUPO-A"/>
    <s v="Grupo Grande de Fisiología de la vid"/>
    <s v="2S"/>
    <n v="16531083"/>
    <s v="TOMÁS"/>
    <s v="LAS HERAS"/>
    <s v="RAFAEL"/>
    <s v="ratomas"/>
    <s v="rafael.tomas@unirioja.es"/>
    <n v="1.8"/>
    <m/>
    <x v="0"/>
    <n v="504"/>
    <s v="PROFESOR TITULAR UNIVERSIDAD"/>
    <s v="01R"/>
    <s v="TIEMPO COMPLETO REDUCIDO"/>
    <s v="2017-09-15 00:00:00.0"/>
    <s v="null"/>
    <s v="DF100086"/>
    <s v="TITULAR DE ESCUELA UNIVERSITARIA"/>
    <s v="R101"/>
    <x v="4"/>
    <n v="412"/>
    <s v="FISIOLOGÍA VEGETAL"/>
  </r>
  <r>
    <x v="14"/>
    <n v="8797523"/>
    <s v="FCYT"/>
    <n v="433"/>
    <s v="433L"/>
    <s v="GRUPO-A1"/>
    <s v="Fisiología de la vid"/>
    <s v="GL"/>
    <s v="GRUPO DE LABORATORIO"/>
    <s v="433L"/>
    <s v="LABORATORIO DE Fisiología de la vid"/>
    <s v="GRUPO-A1"/>
    <s v="Laboratorio de Fisiología de la vid"/>
    <s v="2S"/>
    <n v="8797523"/>
    <s v="NÚÑEZ"/>
    <s v="OLIVERA"/>
    <s v="ENCARNACIÓN"/>
    <s v="eolivera"/>
    <s v="encarnacion.nunez@unirioja.es"/>
    <n v="2.4"/>
    <m/>
    <x v="0"/>
    <s v="A-0500"/>
    <s v="CATEDRATICO DE UNIVERSIDAD"/>
    <s v="01R"/>
    <s v="TIEMPO COMPLETO REDUCIDO"/>
    <s v="2015-09-15 00:00:00.0"/>
    <s v="null"/>
    <s v="DF100277"/>
    <s v="CATEDRÁTICO DE UNIVERSIDAD"/>
    <s v="R101"/>
    <x v="4"/>
    <n v="412"/>
    <s v="FISIOLOGÍA VEGETAL"/>
  </r>
  <r>
    <x v="14"/>
    <n v="16531083"/>
    <s v="FCYT"/>
    <n v="433"/>
    <s v="433L"/>
    <s v="GRUPO-A2"/>
    <s v="Fisiología de la vid"/>
    <s v="GL"/>
    <s v="GRUPO DE LABORATORIO"/>
    <s v="433L"/>
    <s v="LABORATORIO DE Fisiología de la vid"/>
    <s v="GRUPO-A2"/>
    <s v="Laboratorio de Fisiología de la vid"/>
    <s v="2S"/>
    <n v="16531083"/>
    <s v="TOMÁS"/>
    <s v="LAS HERAS"/>
    <s v="RAFAEL"/>
    <s v="ratomas"/>
    <s v="rafael.tomas@unirioja.es"/>
    <n v="2.4"/>
    <m/>
    <x v="0"/>
    <n v="504"/>
    <s v="PROFESOR TITULAR UNIVERSIDAD"/>
    <s v="01R"/>
    <s v="TIEMPO COMPLETO REDUCIDO"/>
    <s v="2017-09-15 00:00:00.0"/>
    <s v="null"/>
    <s v="DF100086"/>
    <s v="TITULAR DE ESCUELA UNIVERSITARIA"/>
    <s v="R101"/>
    <x v="4"/>
    <n v="412"/>
    <s v="FISIOLOGÍA VEGETAL"/>
  </r>
  <r>
    <x v="14"/>
    <n v="16603952"/>
    <s v="FCYT"/>
    <n v="433"/>
    <s v="433L"/>
    <s v="GRUPO-A3"/>
    <s v="Fisiología de la vid"/>
    <s v="GL"/>
    <s v="GRUPO DE LABORATORIO"/>
    <s v="433L"/>
    <s v="LABORATORIO DE Fisiología de la vid"/>
    <s v="GRUPO-A3"/>
    <s v="Laboratorio de Fisiología de la vid"/>
    <s v="2S"/>
    <n v="16603952"/>
    <s v="MONFORTE"/>
    <s v="LÓPEZ"/>
    <s v="LAURA"/>
    <s v="lamonfor"/>
    <s v="laura.monforte@unirioja.es"/>
    <n v="2.4"/>
    <m/>
    <x v="0"/>
    <n v="7081"/>
    <s v="AYUDANTE (DOCTOR)"/>
    <s v="C01"/>
    <s v="TIEMPO COMPLETO"/>
    <s v="2018-09-17 00:00:00.0"/>
    <s v="2021-09-16 00:00:00.0"/>
    <s v="PI101345"/>
    <s v="PROFESOR AYUDANTE DOCTOR"/>
    <s v="R101"/>
    <x v="4"/>
    <n v="412"/>
    <s v="FISIOLOGÍA VEGETAL"/>
  </r>
  <r>
    <x v="12"/>
    <n v="16528703"/>
    <s v="FCYT"/>
    <n v="434"/>
    <s v="434G"/>
    <s v="GRUPO-A"/>
    <s v="Enología I"/>
    <s v="GG"/>
    <s v="GRUPO GRANDE"/>
    <s v="434G"/>
    <s v="GRUPO GRANDE DE Enología I"/>
    <s v="GRUPO-A"/>
    <s v="Grupo Grande de Enología I"/>
    <s v="1S"/>
    <n v="16528703"/>
    <s v="GUTIÉRREZ"/>
    <s v="VIGUERA"/>
    <s v="ANA ROSA"/>
    <s v="angutivi"/>
    <s v="ana-rosa.gutierrez@unirioja.es"/>
    <n v="4"/>
    <n v="4"/>
    <x v="0"/>
    <n v="500"/>
    <s v="CATEDRATICO DE UNIVERSIDAD"/>
    <s v="01R"/>
    <s v="TIEMPO COMPLETO REDUCIDO"/>
    <s v="2018-12-05 00:00:00.0"/>
    <s v="null"/>
    <s v="DF100374"/>
    <s v="CATEDRÁTICO DE UNIVERSIDAD"/>
    <s v="R101"/>
    <x v="4"/>
    <n v="780"/>
    <s v="TECNOLOGÍA DE ALIMENTOS"/>
  </r>
  <r>
    <x v="12"/>
    <n v="16528703"/>
    <s v="FCYT"/>
    <n v="434"/>
    <s v="434L"/>
    <s v="GRUPO-A1"/>
    <s v="Enología I"/>
    <s v="GL"/>
    <s v="GRUPO DE LABORATORIO"/>
    <s v="434L"/>
    <s v="LABORATORIO DE Enología I"/>
    <s v="GRUPO-A1"/>
    <s v="Laboratorio de Enología I"/>
    <s v="1S"/>
    <n v="16528703"/>
    <s v="GUTIÉRREZ"/>
    <s v="VIGUERA"/>
    <s v="ANA ROSA"/>
    <s v="angutivi"/>
    <s v="ana-rosa.gutierrez@unirioja.es"/>
    <n v="2"/>
    <n v="2"/>
    <x v="0"/>
    <n v="500"/>
    <s v="CATEDRATICO DE UNIVERSIDAD"/>
    <s v="01R"/>
    <s v="TIEMPO COMPLETO REDUCIDO"/>
    <s v="2018-12-05 00:00:00.0"/>
    <s v="null"/>
    <s v="DF100374"/>
    <s v="CATEDRÁTICO DE UNIVERSIDAD"/>
    <s v="R101"/>
    <x v="4"/>
    <n v="780"/>
    <s v="TECNOLOGÍA DE ALIMENTOS"/>
  </r>
  <r>
    <x v="12"/>
    <n v="16528703"/>
    <s v="FCYT"/>
    <n v="434"/>
    <s v="434L"/>
    <s v="GRUPO-A2"/>
    <s v="Enología I"/>
    <s v="GL"/>
    <s v="GRUPO DE LABORATORIO"/>
    <s v="434L"/>
    <s v="LABORATORIO DE Enología I"/>
    <s v="GRUPO-A2"/>
    <s v="Laboratorio de Enología I"/>
    <s v="1S"/>
    <n v="16528703"/>
    <s v="GUTIÉRREZ"/>
    <s v="VIGUERA"/>
    <s v="ANA ROSA"/>
    <s v="angutivi"/>
    <s v="ana-rosa.gutierrez@unirioja.es"/>
    <n v="2"/>
    <n v="2"/>
    <x v="0"/>
    <n v="500"/>
    <s v="CATEDRATICO DE UNIVERSIDAD"/>
    <s v="01R"/>
    <s v="TIEMPO COMPLETO REDUCIDO"/>
    <s v="2018-12-05 00:00:00.0"/>
    <s v="null"/>
    <s v="DF100374"/>
    <s v="CATEDRÁTICO DE UNIVERSIDAD"/>
    <s v="R101"/>
    <x v="4"/>
    <n v="780"/>
    <s v="TECNOLOGÍA DE ALIMENTOS"/>
  </r>
  <r>
    <x v="13"/>
    <n v="16528703"/>
    <s v="FCYT"/>
    <n v="434"/>
    <s v="434G"/>
    <s v="GRUPO-A"/>
    <s v="Enología I"/>
    <s v="GG"/>
    <s v="GRUPO GRANDE"/>
    <s v="434G"/>
    <s v="GRUPO GRANDE DE Enología I"/>
    <s v="GRUPO-A"/>
    <s v="Grupo Grande de Enología I"/>
    <s v="1S"/>
    <n v="16528703"/>
    <s v="GUTIÉRREZ"/>
    <s v="VIGUERA"/>
    <s v="ANA ROSA"/>
    <s v="angutivi"/>
    <s v="ana-rosa.gutierrez@unirioja.es"/>
    <n v="4"/>
    <m/>
    <x v="0"/>
    <n v="500"/>
    <s v="CATEDRATICO DE UNIVERSIDAD"/>
    <s v="01R"/>
    <s v="TIEMPO COMPLETO REDUCIDO"/>
    <s v="2018-12-05 00:00:00.0"/>
    <s v="null"/>
    <s v="DF100374"/>
    <s v="CATEDRÁTICO DE UNIVERSIDAD"/>
    <s v="R101"/>
    <x v="4"/>
    <n v="780"/>
    <s v="TECNOLOGÍA DE ALIMENTOS"/>
  </r>
  <r>
    <x v="13"/>
    <n v="16528703"/>
    <s v="FCYT"/>
    <n v="434"/>
    <s v="434L"/>
    <s v="GRUPO-A1"/>
    <s v="Enología I"/>
    <s v="GL"/>
    <s v="GRUPO DE LABORATORIO"/>
    <s v="434L"/>
    <s v="LABORATORIO DE Enología I"/>
    <s v="GRUPO-A1"/>
    <s v="Laboratorio de Enología I"/>
    <s v="1S"/>
    <n v="16528703"/>
    <s v="GUTIÉRREZ"/>
    <s v="VIGUERA"/>
    <s v="ANA ROSA"/>
    <s v="angutivi"/>
    <s v="ana-rosa.gutierrez@unirioja.es"/>
    <n v="2"/>
    <m/>
    <x v="0"/>
    <n v="500"/>
    <s v="CATEDRATICO DE UNIVERSIDAD"/>
    <s v="01R"/>
    <s v="TIEMPO COMPLETO REDUCIDO"/>
    <s v="2018-12-05 00:00:00.0"/>
    <s v="null"/>
    <s v="DF100374"/>
    <s v="CATEDRÁTICO DE UNIVERSIDAD"/>
    <s v="R101"/>
    <x v="4"/>
    <n v="780"/>
    <s v="TECNOLOGÍA DE ALIMENTOS"/>
  </r>
  <r>
    <x v="13"/>
    <n v="16528703"/>
    <s v="FCYT"/>
    <n v="434"/>
    <s v="434L"/>
    <s v="GRUPO-A2"/>
    <s v="Enología I"/>
    <s v="GL"/>
    <s v="GRUPO DE LABORATORIO"/>
    <s v="434L"/>
    <s v="LABORATORIO DE Enología I"/>
    <s v="GRUPO-A2"/>
    <s v="Laboratorio de Enología I"/>
    <s v="1S"/>
    <n v="16528703"/>
    <s v="GUTIÉRREZ"/>
    <s v="VIGUERA"/>
    <s v="ANA ROSA"/>
    <s v="angutivi"/>
    <s v="ana-rosa.gutierrez@unirioja.es"/>
    <n v="2"/>
    <m/>
    <x v="0"/>
    <n v="500"/>
    <s v="CATEDRATICO DE UNIVERSIDAD"/>
    <s v="01R"/>
    <s v="TIEMPO COMPLETO REDUCIDO"/>
    <s v="2018-12-05 00:00:00.0"/>
    <s v="null"/>
    <s v="DF100374"/>
    <s v="CATEDRÁTICO DE UNIVERSIDAD"/>
    <s v="R101"/>
    <x v="4"/>
    <n v="780"/>
    <s v="TECNOLOGÍA DE ALIMENTOS"/>
  </r>
  <r>
    <x v="14"/>
    <n v="16528703"/>
    <s v="FCYT"/>
    <n v="434"/>
    <s v="434G"/>
    <s v="GRUPO-A"/>
    <s v="Enología I"/>
    <s v="GG"/>
    <s v="GRUPO GRANDE"/>
    <s v="434G"/>
    <s v="GRUPO GRANDE DE Enología I"/>
    <s v="GRUPO-A"/>
    <s v="Grupo Grande de Enología I"/>
    <s v="1S"/>
    <n v="16528703"/>
    <s v="GUTIÉRREZ"/>
    <s v="VIGUERA"/>
    <s v="ANA ROSA"/>
    <s v="angutivi"/>
    <s v="ana-rosa.gutierrez@unirioja.es"/>
    <n v="4"/>
    <m/>
    <x v="0"/>
    <n v="500"/>
    <s v="CATEDRATICO DE UNIVERSIDAD"/>
    <s v="01R"/>
    <s v="TIEMPO COMPLETO REDUCIDO"/>
    <s v="2018-12-05 00:00:00.0"/>
    <s v="null"/>
    <s v="DF100374"/>
    <s v="CATEDRÁTICO DE UNIVERSIDAD"/>
    <s v="R101"/>
    <x v="4"/>
    <n v="780"/>
    <s v="TECNOLOGÍA DE ALIMENTOS"/>
  </r>
  <r>
    <x v="14"/>
    <n v="16528703"/>
    <s v="FCYT"/>
    <n v="434"/>
    <s v="434L"/>
    <s v="GRUPO-A1"/>
    <s v="Enología I"/>
    <s v="GL"/>
    <s v="GRUPO DE LABORATORIO"/>
    <s v="434L"/>
    <s v="LABORATORIO DE Enología I"/>
    <s v="GRUPO-A1"/>
    <s v="Laboratorio de Enología I"/>
    <s v="1S"/>
    <n v="16528703"/>
    <s v="GUTIÉRREZ"/>
    <s v="VIGUERA"/>
    <s v="ANA ROSA"/>
    <s v="angutivi"/>
    <s v="ana-rosa.gutierrez@unirioja.es"/>
    <n v="2"/>
    <m/>
    <x v="0"/>
    <n v="500"/>
    <s v="CATEDRATICO DE UNIVERSIDAD"/>
    <s v="01R"/>
    <s v="TIEMPO COMPLETO REDUCIDO"/>
    <s v="2018-12-05 00:00:00.0"/>
    <s v="null"/>
    <s v="DF100374"/>
    <s v="CATEDRÁTICO DE UNIVERSIDAD"/>
    <s v="R101"/>
    <x v="4"/>
    <n v="780"/>
    <s v="TECNOLOGÍA DE ALIMENTOS"/>
  </r>
  <r>
    <x v="14"/>
    <n v="16528703"/>
    <s v="FCYT"/>
    <n v="434"/>
    <s v="434L"/>
    <s v="GRUPO-A2"/>
    <s v="Enología I"/>
    <s v="GL"/>
    <s v="GRUPO DE LABORATORIO"/>
    <s v="434L"/>
    <s v="LABORATORIO DE Enología I"/>
    <s v="GRUPO-A2"/>
    <s v="Laboratorio de Enología I"/>
    <s v="1S"/>
    <n v="16528703"/>
    <s v="GUTIÉRREZ"/>
    <s v="VIGUERA"/>
    <s v="ANA ROSA"/>
    <s v="angutivi"/>
    <s v="ana-rosa.gutierrez@unirioja.es"/>
    <n v="2"/>
    <m/>
    <x v="0"/>
    <n v="500"/>
    <s v="CATEDRATICO DE UNIVERSIDAD"/>
    <s v="01R"/>
    <s v="TIEMPO COMPLETO REDUCIDO"/>
    <s v="2018-12-05 00:00:00.0"/>
    <s v="null"/>
    <s v="DF100374"/>
    <s v="CATEDRÁTICO DE UNIVERSIDAD"/>
    <s v="R101"/>
    <x v="4"/>
    <n v="780"/>
    <s v="TECNOLOGÍA DE ALIMENTOS"/>
  </r>
  <r>
    <x v="12"/>
    <n v="15841424"/>
    <s v="FCYT"/>
    <n v="435"/>
    <s v="435G"/>
    <s v="GRUPO-A"/>
    <s v="Enología II"/>
    <s v="GG"/>
    <s v="GRUPO GRANDE"/>
    <s v="435G"/>
    <s v="GRUPO GRANDE DE Enologia II"/>
    <s v="GRUPO-A"/>
    <s v="Grupo Grande de Enologia II"/>
    <s v="2S"/>
    <n v="15841424"/>
    <s v="AYESTARÁN"/>
    <s v="ITURBE"/>
    <s v="Mª BELEN"/>
    <s v="beayesta"/>
    <s v="belen.ayestaran@unirioja.es"/>
    <n v="0"/>
    <n v="0"/>
    <x v="0"/>
    <n v="500"/>
    <s v="CATEDRATICO DE UNIVERSIDAD"/>
    <s v="01R"/>
    <s v="TIEMPO COMPLETO REDUCIDO"/>
    <s v="2018-12-05 00:00:00.0"/>
    <s v="null"/>
    <s v="DF100372"/>
    <s v="CATEDRÁTICO DE UNIVERSIDAD"/>
    <s v="R101"/>
    <x v="4"/>
    <n v="780"/>
    <s v="TECNOLOGÍA DE ALIMENTOS"/>
  </r>
  <r>
    <x v="12"/>
    <n v="16587648"/>
    <s v="FCYT"/>
    <n v="435"/>
    <s v="435G"/>
    <s v="GRUPO-A"/>
    <s v="Enología II"/>
    <s v="GG"/>
    <s v="GRUPO GRANDE"/>
    <s v="435G"/>
    <s v="GRUPO GRANDE DE Enologia II"/>
    <s v="GRUPO-A"/>
    <s v="Grupo Grande de Enologia II"/>
    <s v="2S"/>
    <n v="16587648"/>
    <s v="GONZÁLEZ"/>
    <s v="ARENZANA"/>
    <s v="LUCÍA"/>
    <s v="lugonza"/>
    <s v="lucia.gonzalez@unirioja.es"/>
    <n v="1.2"/>
    <n v="1.2"/>
    <x v="1"/>
    <n v="536"/>
    <s v="PROFESOR INTERINO"/>
    <s v="P05"/>
    <s v="TIEMPO PARCIAL (5+5 HORAS)"/>
    <s v="2019-03-02 00:00:00.0"/>
    <s v="2019-09-14 00:00:00.0"/>
    <s v="PI101425"/>
    <s v="PROFESOR CONTRATADO INTERINO"/>
    <s v="R101"/>
    <x v="4"/>
    <n v="780"/>
    <s v="TECNOLOGÍA DE ALIMENTOS"/>
  </r>
  <r>
    <x v="12"/>
    <n v="16609248"/>
    <s v="FCYT"/>
    <n v="435"/>
    <s v="435G"/>
    <s v="GRUPO-A"/>
    <s v="Enología II"/>
    <s v="GG"/>
    <s v="GRUPO GRANDE"/>
    <s v="435G"/>
    <s v="GRUPO GRANDE DE Enologia II"/>
    <s v="GRUPO-A"/>
    <s v="Grupo Grande de Enologia II"/>
    <s v="2S"/>
    <n v="16609248"/>
    <s v="MARTÍNEZ"/>
    <s v="LAPUENTE"/>
    <s v="LETICIA"/>
    <s v="lemartl"/>
    <s v="leticia.martinez@unirioja.es"/>
    <n v="2.8"/>
    <n v="2.8"/>
    <x v="1"/>
    <n v="536"/>
    <s v="PROFESOR INTERINO"/>
    <s v="C01"/>
    <s v="TIEMPO COMPLETO"/>
    <s v="2018-09-18 00:00:00.0"/>
    <s v="null"/>
    <s v="PI101226"/>
    <s v="PROFESOR CONTRATADO INTERINO"/>
    <s v="R101"/>
    <x v="4"/>
    <n v="780"/>
    <s v="TECNOLOGÍA DE ALIMENTOS"/>
  </r>
  <r>
    <x v="12"/>
    <n v="16567034"/>
    <s v="FCYT"/>
    <n v="435"/>
    <s v="435L"/>
    <s v="GRUPO-A1"/>
    <s v="Enología II"/>
    <s v="GL"/>
    <s v="GRUPO DE LABORATORIO"/>
    <s v="435L"/>
    <s v="LABORATORIO DE Enologia II"/>
    <s v="GRUPO-A1"/>
    <s v="Laboratorio de Enologia II"/>
    <s v="2S"/>
    <n v="16567034"/>
    <s v="GUADALUPE"/>
    <s v="MÍNGUEZ"/>
    <s v="ZENAIDA"/>
    <s v="zeguadal"/>
    <s v="zenaida.guadalupe@unirioja.es"/>
    <n v="2"/>
    <n v="2"/>
    <x v="1"/>
    <n v="504"/>
    <s v="PROFESOR TITULAR UNIVERSIDAD"/>
    <s v="C01"/>
    <s v="TIEMPO COMPLETO"/>
    <s v="2018-12-21 00:00:00.0"/>
    <s v="null"/>
    <s v="DF100361"/>
    <s v="PROFESOR TITULAR DE UNIVERSIDAD"/>
    <s v="R101"/>
    <x v="4"/>
    <n v="780"/>
    <s v="TECNOLOGÍA DE ALIMENTOS"/>
  </r>
  <r>
    <x v="12"/>
    <n v="16567034"/>
    <s v="FCYT"/>
    <n v="435"/>
    <s v="435L"/>
    <s v="GRUPO-A2"/>
    <s v="Enología II"/>
    <s v="GL"/>
    <s v="GRUPO DE LABORATORIO"/>
    <s v="435L"/>
    <s v="LABORATORIO DE Enologia II"/>
    <s v="GRUPO-A2"/>
    <s v="Laboratorio de Enologia II"/>
    <s v="2S"/>
    <n v="16567034"/>
    <s v="GUADALUPE"/>
    <s v="MÍNGUEZ"/>
    <s v="ZENAIDA"/>
    <s v="zeguadal"/>
    <s v="zenaida.guadalupe@unirioja.es"/>
    <n v="2"/>
    <n v="2"/>
    <x v="1"/>
    <n v="504"/>
    <s v="PROFESOR TITULAR UNIVERSIDAD"/>
    <s v="C01"/>
    <s v="TIEMPO COMPLETO"/>
    <s v="2018-12-21 00:00:00.0"/>
    <s v="null"/>
    <s v="DF100361"/>
    <s v="PROFESOR TITULAR DE UNIVERSIDAD"/>
    <s v="R101"/>
    <x v="4"/>
    <n v="780"/>
    <s v="TECNOLOGÍA DE ALIMENTOS"/>
  </r>
  <r>
    <x v="13"/>
    <n v="15841424"/>
    <s v="FCYT"/>
    <n v="435"/>
    <s v="435G"/>
    <s v="GRUPO-A"/>
    <s v="Enología II"/>
    <s v="GG"/>
    <s v="GRUPO GRANDE"/>
    <s v="435G"/>
    <s v="GRUPO GRANDE DE Enologia II"/>
    <s v="GRUPO-A"/>
    <s v="Grupo Grande de Enologia II"/>
    <s v="2S"/>
    <n v="15841424"/>
    <s v="AYESTARÁN"/>
    <s v="ITURBE"/>
    <s v="Mª BELEN"/>
    <s v="beayesta"/>
    <s v="belen.ayestaran@unirioja.es"/>
    <n v="0"/>
    <m/>
    <x v="0"/>
    <n v="500"/>
    <s v="CATEDRATICO DE UNIVERSIDAD"/>
    <s v="01R"/>
    <s v="TIEMPO COMPLETO REDUCIDO"/>
    <s v="2018-12-05 00:00:00.0"/>
    <s v="null"/>
    <s v="DF100372"/>
    <s v="CATEDRÁTICO DE UNIVERSIDAD"/>
    <s v="R101"/>
    <x v="4"/>
    <n v="780"/>
    <s v="TECNOLOGÍA DE ALIMENTOS"/>
  </r>
  <r>
    <x v="13"/>
    <n v="16587648"/>
    <s v="FCYT"/>
    <n v="435"/>
    <s v="435G"/>
    <s v="GRUPO-A"/>
    <s v="Enología II"/>
    <s v="GG"/>
    <s v="GRUPO GRANDE"/>
    <s v="435G"/>
    <s v="GRUPO GRANDE DE Enologia II"/>
    <s v="GRUPO-A"/>
    <s v="Grupo Grande de Enologia II"/>
    <s v="2S"/>
    <n v="16587648"/>
    <s v="GONZÁLEZ"/>
    <s v="ARENZANA"/>
    <s v="LUCÍA"/>
    <s v="lugonza"/>
    <s v="lucia.gonzalez@unirioja.es"/>
    <n v="1.2"/>
    <m/>
    <x v="1"/>
    <n v="536"/>
    <s v="PROFESOR INTERINO"/>
    <s v="P05"/>
    <s v="TIEMPO PARCIAL (5+5 HORAS)"/>
    <s v="2019-03-02 00:00:00.0"/>
    <s v="2019-09-14 00:00:00.0"/>
    <s v="PI101425"/>
    <s v="PROFESOR CONTRATADO INTERINO"/>
    <s v="R101"/>
    <x v="4"/>
    <n v="780"/>
    <s v="TECNOLOGÍA DE ALIMENTOS"/>
  </r>
  <r>
    <x v="13"/>
    <n v="16609248"/>
    <s v="FCYT"/>
    <n v="435"/>
    <s v="435G"/>
    <s v="GRUPO-A"/>
    <s v="Enología II"/>
    <s v="GG"/>
    <s v="GRUPO GRANDE"/>
    <s v="435G"/>
    <s v="GRUPO GRANDE DE Enologia II"/>
    <s v="GRUPO-A"/>
    <s v="Grupo Grande de Enologia II"/>
    <s v="2S"/>
    <n v="16609248"/>
    <s v="MARTÍNEZ"/>
    <s v="LAPUENTE"/>
    <s v="LETICIA"/>
    <s v="lemartl"/>
    <s v="leticia.martinez@unirioja.es"/>
    <n v="2.8"/>
    <m/>
    <x v="1"/>
    <n v="536"/>
    <s v="PROFESOR INTERINO"/>
    <s v="C01"/>
    <s v="TIEMPO COMPLETO"/>
    <s v="2018-09-18 00:00:00.0"/>
    <s v="null"/>
    <s v="PI101226"/>
    <s v="PROFESOR CONTRATADO INTERINO"/>
    <s v="R101"/>
    <x v="4"/>
    <n v="780"/>
    <s v="TECNOLOGÍA DE ALIMENTOS"/>
  </r>
  <r>
    <x v="13"/>
    <n v="16567034"/>
    <s v="FCYT"/>
    <n v="435"/>
    <s v="435L"/>
    <s v="GRUPO-A1"/>
    <s v="Enología II"/>
    <s v="GL"/>
    <s v="GRUPO DE LABORATORIO"/>
    <s v="435L"/>
    <s v="LABORATORIO DE Enologia II"/>
    <s v="GRUPO-A1"/>
    <s v="Laboratorio de Enologia II"/>
    <s v="2S"/>
    <n v="16567034"/>
    <s v="GUADALUPE"/>
    <s v="MÍNGUEZ"/>
    <s v="ZENAIDA"/>
    <s v="zeguadal"/>
    <s v="zenaida.guadalupe@unirioja.es"/>
    <n v="2"/>
    <m/>
    <x v="1"/>
    <n v="504"/>
    <s v="PROFESOR TITULAR UNIVERSIDAD"/>
    <s v="C01"/>
    <s v="TIEMPO COMPLETO"/>
    <s v="2018-12-21 00:00:00.0"/>
    <s v="null"/>
    <s v="DF100361"/>
    <s v="PROFESOR TITULAR DE UNIVERSIDAD"/>
    <s v="R101"/>
    <x v="4"/>
    <n v="780"/>
    <s v="TECNOLOGÍA DE ALIMENTOS"/>
  </r>
  <r>
    <x v="13"/>
    <n v="16567034"/>
    <s v="FCYT"/>
    <n v="435"/>
    <s v="435L"/>
    <s v="GRUPO-A2"/>
    <s v="Enología II"/>
    <s v="GL"/>
    <s v="GRUPO DE LABORATORIO"/>
    <s v="435L"/>
    <s v="LABORATORIO DE Enologia II"/>
    <s v="GRUPO-A2"/>
    <s v="Laboratorio de Enologia II"/>
    <s v="2S"/>
    <n v="16567034"/>
    <s v="GUADALUPE"/>
    <s v="MÍNGUEZ"/>
    <s v="ZENAIDA"/>
    <s v="zeguadal"/>
    <s v="zenaida.guadalupe@unirioja.es"/>
    <n v="2"/>
    <m/>
    <x v="1"/>
    <n v="504"/>
    <s v="PROFESOR TITULAR UNIVERSIDAD"/>
    <s v="C01"/>
    <s v="TIEMPO COMPLETO"/>
    <s v="2018-12-21 00:00:00.0"/>
    <s v="null"/>
    <s v="DF100361"/>
    <s v="PROFESOR TITULAR DE UNIVERSIDAD"/>
    <s v="R101"/>
    <x v="4"/>
    <n v="780"/>
    <s v="TECNOLOGÍA DE ALIMENTOS"/>
  </r>
  <r>
    <x v="14"/>
    <n v="15841424"/>
    <s v="FCYT"/>
    <n v="435"/>
    <s v="435G"/>
    <s v="GRUPO-A"/>
    <s v="Enología II"/>
    <s v="GG"/>
    <s v="GRUPO GRANDE"/>
    <s v="435G"/>
    <s v="GRUPO GRANDE DE Enologia II"/>
    <s v="GRUPO-A"/>
    <s v="Grupo Grande de Enologia II"/>
    <s v="2S"/>
    <n v="15841424"/>
    <s v="AYESTARÁN"/>
    <s v="ITURBE"/>
    <s v="Mª BELEN"/>
    <s v="beayesta"/>
    <s v="belen.ayestaran@unirioja.es"/>
    <n v="0"/>
    <m/>
    <x v="0"/>
    <n v="500"/>
    <s v="CATEDRATICO DE UNIVERSIDAD"/>
    <s v="01R"/>
    <s v="TIEMPO COMPLETO REDUCIDO"/>
    <s v="2018-12-05 00:00:00.0"/>
    <s v="null"/>
    <s v="DF100372"/>
    <s v="CATEDRÁTICO DE UNIVERSIDAD"/>
    <s v="R101"/>
    <x v="4"/>
    <n v="780"/>
    <s v="TECNOLOGÍA DE ALIMENTOS"/>
  </r>
  <r>
    <x v="14"/>
    <n v="16587648"/>
    <s v="FCYT"/>
    <n v="435"/>
    <s v="435G"/>
    <s v="GRUPO-A"/>
    <s v="Enología II"/>
    <s v="GG"/>
    <s v="GRUPO GRANDE"/>
    <s v="435G"/>
    <s v="GRUPO GRANDE DE Enologia II"/>
    <s v="GRUPO-A"/>
    <s v="Grupo Grande de Enologia II"/>
    <s v="2S"/>
    <n v="16587648"/>
    <s v="GONZÁLEZ"/>
    <s v="ARENZANA"/>
    <s v="LUCÍA"/>
    <s v="lugonza"/>
    <s v="lucia.gonzalez@unirioja.es"/>
    <n v="1.2"/>
    <m/>
    <x v="1"/>
    <n v="536"/>
    <s v="PROFESOR INTERINO"/>
    <s v="P05"/>
    <s v="TIEMPO PARCIAL (5+5 HORAS)"/>
    <s v="2019-03-02 00:00:00.0"/>
    <s v="2019-09-14 00:00:00.0"/>
    <s v="PI101425"/>
    <s v="PROFESOR CONTRATADO INTERINO"/>
    <s v="R101"/>
    <x v="4"/>
    <n v="780"/>
    <s v="TECNOLOGÍA DE ALIMENTOS"/>
  </r>
  <r>
    <x v="14"/>
    <n v="16609248"/>
    <s v="FCYT"/>
    <n v="435"/>
    <s v="435G"/>
    <s v="GRUPO-A"/>
    <s v="Enología II"/>
    <s v="GG"/>
    <s v="GRUPO GRANDE"/>
    <s v="435G"/>
    <s v="GRUPO GRANDE DE Enologia II"/>
    <s v="GRUPO-A"/>
    <s v="Grupo Grande de Enologia II"/>
    <s v="2S"/>
    <n v="16609248"/>
    <s v="MARTÍNEZ"/>
    <s v="LAPUENTE"/>
    <s v="LETICIA"/>
    <s v="lemartl"/>
    <s v="leticia.martinez@unirioja.es"/>
    <n v="2.8"/>
    <m/>
    <x v="1"/>
    <n v="536"/>
    <s v="PROFESOR INTERINO"/>
    <s v="C01"/>
    <s v="TIEMPO COMPLETO"/>
    <s v="2018-09-18 00:00:00.0"/>
    <s v="null"/>
    <s v="PI101226"/>
    <s v="PROFESOR CONTRATADO INTERINO"/>
    <s v="R101"/>
    <x v="4"/>
    <n v="780"/>
    <s v="TECNOLOGÍA DE ALIMENTOS"/>
  </r>
  <r>
    <x v="14"/>
    <n v="16567034"/>
    <s v="FCYT"/>
    <n v="435"/>
    <s v="435L"/>
    <s v="GRUPO-A1"/>
    <s v="Enología II"/>
    <s v="GL"/>
    <s v="GRUPO DE LABORATORIO"/>
    <s v="435L"/>
    <s v="LABORATORIO DE Enologia II"/>
    <s v="GRUPO-A1"/>
    <s v="Laboratorio de Enologia II"/>
    <s v="2S"/>
    <n v="16567034"/>
    <s v="GUADALUPE"/>
    <s v="MÍNGUEZ"/>
    <s v="ZENAIDA"/>
    <s v="zeguadal"/>
    <s v="zenaida.guadalupe@unirioja.es"/>
    <n v="2"/>
    <m/>
    <x v="1"/>
    <n v="504"/>
    <s v="PROFESOR TITULAR UNIVERSIDAD"/>
    <s v="C01"/>
    <s v="TIEMPO COMPLETO"/>
    <s v="2018-12-21 00:00:00.0"/>
    <s v="null"/>
    <s v="DF100361"/>
    <s v="PROFESOR TITULAR DE UNIVERSIDAD"/>
    <s v="R101"/>
    <x v="4"/>
    <n v="780"/>
    <s v="TECNOLOGÍA DE ALIMENTOS"/>
  </r>
  <r>
    <x v="14"/>
    <n v="16567034"/>
    <s v="FCYT"/>
    <n v="435"/>
    <s v="435L"/>
    <s v="GRUPO-A2"/>
    <s v="Enología II"/>
    <s v="GL"/>
    <s v="GRUPO DE LABORATORIO"/>
    <s v="435L"/>
    <s v="LABORATORIO DE Enologia II"/>
    <s v="GRUPO-A2"/>
    <s v="Laboratorio de Enologia II"/>
    <s v="2S"/>
    <n v="16567034"/>
    <s v="GUADALUPE"/>
    <s v="MÍNGUEZ"/>
    <s v="ZENAIDA"/>
    <s v="zeguadal"/>
    <s v="zenaida.guadalupe@unirioja.es"/>
    <n v="2"/>
    <m/>
    <x v="1"/>
    <n v="504"/>
    <s v="PROFESOR TITULAR UNIVERSIDAD"/>
    <s v="C01"/>
    <s v="TIEMPO COMPLETO"/>
    <s v="2018-12-21 00:00:00.0"/>
    <s v="null"/>
    <s v="DF100361"/>
    <s v="PROFESOR TITULAR DE UNIVERSIDAD"/>
    <s v="R101"/>
    <x v="4"/>
    <n v="780"/>
    <s v="TECNOLOGÍA DE ALIMENTOS"/>
  </r>
  <r>
    <x v="12"/>
    <n v="16267404"/>
    <s v="FCYT"/>
    <n v="436"/>
    <s v="436G"/>
    <s v="GRUPO-A"/>
    <s v="Composición y evolución del vino"/>
    <s v="GG"/>
    <s v="GRUPO GRANDE"/>
    <s v="436G"/>
    <s v="GRUPO GRANDE DE Composición y evolución del vino"/>
    <s v="GRUPO-A"/>
    <s v="Grupo Grande de Composición y evolución del vino"/>
    <s v="1S"/>
    <n v="16267404"/>
    <s v="FERNÁNDEZ"/>
    <s v="ZURBANO"/>
    <s v="MARÍA PURIFIC."/>
    <s v="pfernan"/>
    <s v="puri.fernandez@unirioja.es"/>
    <n v="4.5"/>
    <n v="4.5"/>
    <x v="1"/>
    <n v="504"/>
    <s v="PROFESOR TITULAR UNIVERSIDAD"/>
    <s v="01R"/>
    <s v="TIEMPO COMPLETO REDUCIDO"/>
    <s v="2012-09-01 00:00:00.0"/>
    <s v="null"/>
    <s v="DF32369"/>
    <s v="TITULAR DE UNIVERSIDAD"/>
    <s v="R112"/>
    <x v="8"/>
    <n v="750"/>
    <s v="QUÍMICA ANALÍTICA"/>
  </r>
  <r>
    <x v="12"/>
    <n v="16267404"/>
    <s v="FCYT"/>
    <n v="436"/>
    <s v="436R"/>
    <s v="GRUPO-A1"/>
    <s v="Composición y evolución del vino"/>
    <s v="GR"/>
    <s v="GRUPO REDUCIDO"/>
    <s v="436R"/>
    <s v="GRUPO REDUCIDO DE Composición y evolución del vino"/>
    <s v="GRUPO-A1"/>
    <s v="Grupo Reducido de Composición y evolución del vino"/>
    <s v="1S"/>
    <n v="16267404"/>
    <s v="FERNÁNDEZ"/>
    <s v="ZURBANO"/>
    <s v="MARÍA PURIFIC."/>
    <s v="pfernan"/>
    <s v="puri.fernandez@unirioja.es"/>
    <n v="1.5"/>
    <n v="1.5"/>
    <x v="1"/>
    <n v="504"/>
    <s v="PROFESOR TITULAR UNIVERSIDAD"/>
    <s v="01R"/>
    <s v="TIEMPO COMPLETO REDUCIDO"/>
    <s v="2012-09-01 00:00:00.0"/>
    <s v="null"/>
    <s v="DF32369"/>
    <s v="TITULAR DE UNIVERSIDAD"/>
    <s v="R112"/>
    <x v="8"/>
    <n v="750"/>
    <s v="QUÍMICA ANALÍTICA"/>
  </r>
  <r>
    <x v="13"/>
    <n v="16267404"/>
    <s v="FCYT"/>
    <n v="436"/>
    <s v="436G"/>
    <s v="GRUPO-A"/>
    <s v="Composición y evolución del vino"/>
    <s v="GG"/>
    <s v="GRUPO GRANDE"/>
    <s v="436G"/>
    <s v="GRUPO GRANDE DE Composición y evolución del vino"/>
    <s v="GRUPO-A"/>
    <s v="Grupo Grande de Composición y evolución del vino"/>
    <s v="1S"/>
    <n v="16267404"/>
    <s v="FERNÁNDEZ"/>
    <s v="ZURBANO"/>
    <s v="MARÍA PURIFIC."/>
    <s v="pfernan"/>
    <s v="puri.fernandez@unirioja.es"/>
    <n v="4.5"/>
    <m/>
    <x v="1"/>
    <n v="504"/>
    <s v="PROFESOR TITULAR UNIVERSIDAD"/>
    <s v="01R"/>
    <s v="TIEMPO COMPLETO REDUCIDO"/>
    <s v="2012-09-01 00:00:00.0"/>
    <s v="null"/>
    <s v="DF32369"/>
    <s v="TITULAR DE UNIVERSIDAD"/>
    <s v="R112"/>
    <x v="8"/>
    <n v="750"/>
    <s v="QUÍMICA ANALÍTICA"/>
  </r>
  <r>
    <x v="13"/>
    <n v="16267404"/>
    <s v="FCYT"/>
    <n v="436"/>
    <s v="436R"/>
    <s v="GRUPO-A1"/>
    <s v="Composición y evolución del vino"/>
    <s v="GR"/>
    <s v="GRUPO REDUCIDO"/>
    <s v="436R"/>
    <s v="GRUPO REDUCIDO DE Composición y evolución del vino"/>
    <s v="GRUPO-A1"/>
    <s v="Grupo Reducido de Composición y evolución del vino"/>
    <s v="1S"/>
    <n v="16267404"/>
    <s v="FERNÁNDEZ"/>
    <s v="ZURBANO"/>
    <s v="MARÍA PURIFIC."/>
    <s v="pfernan"/>
    <s v="puri.fernandez@unirioja.es"/>
    <n v="1.5"/>
    <m/>
    <x v="1"/>
    <n v="504"/>
    <s v="PROFESOR TITULAR UNIVERSIDAD"/>
    <s v="01R"/>
    <s v="TIEMPO COMPLETO REDUCIDO"/>
    <s v="2012-09-01 00:00:00.0"/>
    <s v="null"/>
    <s v="DF32369"/>
    <s v="TITULAR DE UNIVERSIDAD"/>
    <s v="R112"/>
    <x v="8"/>
    <n v="750"/>
    <s v="QUÍMICA ANALÍTICA"/>
  </r>
  <r>
    <x v="12"/>
    <n v="16267404"/>
    <s v="FCYT"/>
    <n v="437"/>
    <s v="437G"/>
    <s v="GRUPO-A"/>
    <s v="Análisis químico"/>
    <s v="GG"/>
    <s v="GRUPO GRANDE"/>
    <s v="437G"/>
    <s v="GRUPO GRANDE DE Análisis químico"/>
    <s v="GRUPO-A"/>
    <s v="Grupo Grande de Análisis químico"/>
    <s v="2S"/>
    <n v="16267404"/>
    <s v="FERNÁNDEZ"/>
    <s v="ZURBANO"/>
    <s v="MARÍA PURIFIC."/>
    <s v="pfernan"/>
    <s v="puri.fernandez@unirioja.es"/>
    <n v="5"/>
    <n v="5"/>
    <x v="1"/>
    <n v="504"/>
    <s v="PROFESOR TITULAR UNIVERSIDAD"/>
    <s v="01R"/>
    <s v="TIEMPO COMPLETO REDUCIDO"/>
    <s v="2012-09-01 00:00:00.0"/>
    <s v="null"/>
    <s v="DF32369"/>
    <s v="TITULAR DE UNIVERSIDAD"/>
    <s v="R112"/>
    <x v="8"/>
    <n v="750"/>
    <s v="QUÍMICA ANALÍTICA"/>
  </r>
  <r>
    <x v="12"/>
    <n v="16518664"/>
    <s v="FCYT"/>
    <n v="437"/>
    <s v="437L"/>
    <s v="GRUPO-A1"/>
    <s v="Análisis químico"/>
    <s v="GL"/>
    <s v="GRUPO DE LABORATORIO"/>
    <s v="437L"/>
    <s v="LABORATORIO DE Análisis químico"/>
    <s v="GRUPO-A1"/>
    <s v="Laboratorio de Análisis químico"/>
    <s v="2S"/>
    <n v="16518664"/>
    <s v="MARTÍNEZ"/>
    <s v="SORIA"/>
    <s v="MARÍA TERESA"/>
    <s v="mmmartin"/>
    <s v="maria-teresa.martinez@unirioja.es"/>
    <n v="2"/>
    <n v="2"/>
    <x v="1"/>
    <n v="504"/>
    <s v="PROFESOR TITULAR UNIVERSIDAD"/>
    <s v="01R"/>
    <s v="TIEMPO COMPLETO REDUCIDO"/>
    <s v="2016-09-15 00:00:00.0"/>
    <s v="null"/>
    <s v="DF100033"/>
    <s v="PROFESOR TITULAR DE UNIVERSIDAD"/>
    <s v="R112"/>
    <x v="8"/>
    <n v="750"/>
    <s v="QUÍMICA ANALÍTICA"/>
  </r>
  <r>
    <x v="12"/>
    <n v="16525570"/>
    <s v="FCYT"/>
    <n v="437"/>
    <s v="437L"/>
    <s v="GRUPO-A1"/>
    <s v="Análisis químico"/>
    <s v="GL"/>
    <s v="GRUPO DE LABORATORIO"/>
    <s v="437L"/>
    <s v="LABORATORIO DE Análisis químico"/>
    <s v="GRUPO-A1"/>
    <s v="Laboratorio de Análisis químico"/>
    <s v="2S"/>
    <n v="16525570"/>
    <s v="GALLARTA"/>
    <s v="GONZÁLEZ"/>
    <s v="FÉLIX"/>
    <s v="fegallar"/>
    <s v="felix.gallarta@unirioja.es"/>
    <n v="2"/>
    <n v="2"/>
    <x v="1"/>
    <n v="504"/>
    <s v="PROFESOR TITULAR UNIVERSIDAD"/>
    <s v="01A"/>
    <s v="TIEMPO COMPLETO AMPLIADO"/>
    <s v="2012-09-01 00:00:00.0"/>
    <s v="null"/>
    <s v="DF32366"/>
    <s v="TITULAR DE UNIVERSIDAD"/>
    <s v="R112"/>
    <x v="8"/>
    <n v="750"/>
    <s v="QUÍMICA ANALÍTICA"/>
  </r>
  <r>
    <x v="12"/>
    <n v="16537076"/>
    <s v="FCYT"/>
    <n v="437"/>
    <s v="437L"/>
    <s v="GRUPO-A2"/>
    <s v="Análisis químico"/>
    <s v="GL"/>
    <s v="GRUPO DE LABORATORIO"/>
    <s v="437L"/>
    <s v="LABORATORIO DE Análisis químico"/>
    <s v="GRUPO-A2"/>
    <s v="Laboratorio de Análisis químico"/>
    <s v="2S"/>
    <n v="16537076"/>
    <s v="SÁENZ"/>
    <s v="BARRIO"/>
    <s v="CECILIA"/>
    <s v="cesaenz"/>
    <s v="cecilia.saenz@unirioja.es"/>
    <n v="4"/>
    <n v="4"/>
    <x v="0"/>
    <n v="504"/>
    <s v="PROFESOR TITULAR UNIVERSIDAD"/>
    <s v="01A"/>
    <s v="TIEMPO COMPLETO AMPLIADO"/>
    <s v="2017-09-15 00:00:00.0"/>
    <s v="null"/>
    <s v="DF100090"/>
    <s v="PROFESOR TITULAR DE UNIVERSIDAD"/>
    <s v="R112"/>
    <x v="8"/>
    <n v="750"/>
    <s v="QUÍMICA ANALÍTICA"/>
  </r>
  <r>
    <x v="13"/>
    <n v="16267404"/>
    <s v="FCYT"/>
    <n v="437"/>
    <s v="437G"/>
    <s v="GRUPO-A"/>
    <s v="Análisis químico"/>
    <s v="GG"/>
    <s v="GRUPO GRANDE"/>
    <s v="437G"/>
    <s v="GRUPO GRANDE DE Análisis químico"/>
    <s v="GRUPO-A"/>
    <s v="Grupo Grande de Análisis químico"/>
    <s v="2S"/>
    <n v="16267404"/>
    <s v="FERNÁNDEZ"/>
    <s v="ZURBANO"/>
    <s v="MARÍA PURIFIC."/>
    <s v="pfernan"/>
    <s v="puri.fernandez@unirioja.es"/>
    <n v="5"/>
    <m/>
    <x v="1"/>
    <n v="504"/>
    <s v="PROFESOR TITULAR UNIVERSIDAD"/>
    <s v="01R"/>
    <s v="TIEMPO COMPLETO REDUCIDO"/>
    <s v="2012-09-01 00:00:00.0"/>
    <s v="null"/>
    <s v="DF32369"/>
    <s v="TITULAR DE UNIVERSIDAD"/>
    <s v="R112"/>
    <x v="8"/>
    <n v="750"/>
    <s v="QUÍMICA ANALÍTICA"/>
  </r>
  <r>
    <x v="13"/>
    <n v="16518664"/>
    <s v="FCYT"/>
    <n v="437"/>
    <s v="437L"/>
    <s v="GRUPO-A1"/>
    <s v="Análisis químico"/>
    <s v="GL"/>
    <s v="GRUPO DE LABORATORIO"/>
    <s v="437L"/>
    <s v="LABORATORIO DE Análisis químico"/>
    <s v="GRUPO-A1"/>
    <s v="Laboratorio de Análisis químico"/>
    <s v="2S"/>
    <n v="16518664"/>
    <s v="MARTÍNEZ"/>
    <s v="SORIA"/>
    <s v="MARÍA TERESA"/>
    <s v="mmmartin"/>
    <s v="maria-teresa.martinez@unirioja.es"/>
    <n v="2"/>
    <m/>
    <x v="1"/>
    <n v="504"/>
    <s v="PROFESOR TITULAR UNIVERSIDAD"/>
    <s v="01R"/>
    <s v="TIEMPO COMPLETO REDUCIDO"/>
    <s v="2016-09-15 00:00:00.0"/>
    <s v="null"/>
    <s v="DF100033"/>
    <s v="PROFESOR TITULAR DE UNIVERSIDAD"/>
    <s v="R112"/>
    <x v="8"/>
    <n v="750"/>
    <s v="QUÍMICA ANALÍTICA"/>
  </r>
  <r>
    <x v="13"/>
    <n v="16525570"/>
    <s v="FCYT"/>
    <n v="437"/>
    <s v="437L"/>
    <s v="GRUPO-A1"/>
    <s v="Análisis químico"/>
    <s v="GL"/>
    <s v="GRUPO DE LABORATORIO"/>
    <s v="437L"/>
    <s v="LABORATORIO DE Análisis químico"/>
    <s v="GRUPO-A1"/>
    <s v="Laboratorio de Análisis químico"/>
    <s v="2S"/>
    <n v="16525570"/>
    <s v="GALLARTA"/>
    <s v="GONZÁLEZ"/>
    <s v="FÉLIX"/>
    <s v="fegallar"/>
    <s v="felix.gallarta@unirioja.es"/>
    <n v="2"/>
    <m/>
    <x v="1"/>
    <n v="504"/>
    <s v="PROFESOR TITULAR UNIVERSIDAD"/>
    <s v="01A"/>
    <s v="TIEMPO COMPLETO AMPLIADO"/>
    <s v="2012-09-01 00:00:00.0"/>
    <s v="null"/>
    <s v="DF32366"/>
    <s v="TITULAR DE UNIVERSIDAD"/>
    <s v="R112"/>
    <x v="8"/>
    <n v="750"/>
    <s v="QUÍMICA ANALÍTICA"/>
  </r>
  <r>
    <x v="13"/>
    <n v="16537076"/>
    <s v="FCYT"/>
    <n v="437"/>
    <s v="437L"/>
    <s v="GRUPO-A2"/>
    <s v="Análisis químico"/>
    <s v="GL"/>
    <s v="GRUPO DE LABORATORIO"/>
    <s v="437L"/>
    <s v="LABORATORIO DE Análisis químico"/>
    <s v="GRUPO-A2"/>
    <s v="Laboratorio de Análisis químico"/>
    <s v="2S"/>
    <n v="16537076"/>
    <s v="SÁENZ"/>
    <s v="BARRIO"/>
    <s v="CECILIA"/>
    <s v="cesaenz"/>
    <s v="cecilia.saenz@unirioja.es"/>
    <n v="4"/>
    <m/>
    <x v="0"/>
    <n v="504"/>
    <s v="PROFESOR TITULAR UNIVERSIDAD"/>
    <s v="01A"/>
    <s v="TIEMPO COMPLETO AMPLIADO"/>
    <s v="2017-09-15 00:00:00.0"/>
    <s v="null"/>
    <s v="DF100090"/>
    <s v="PROFESOR TITULAR DE UNIVERSIDAD"/>
    <s v="R112"/>
    <x v="8"/>
    <n v="750"/>
    <s v="QUÍMICA ANALÍTICA"/>
  </r>
  <r>
    <x v="12"/>
    <n v="690684"/>
    <s v="FCYT"/>
    <n v="438"/>
    <s v="438G"/>
    <s v="GRUPO-A"/>
    <s v="Bioquímica enológica"/>
    <s v="GG"/>
    <s v="GRUPO GRANDE"/>
    <s v="438G"/>
    <s v="GRUPO GRANDE DE Bioquímica enólogica"/>
    <s v="GRUPO-A"/>
    <s v="Grupo Grande de Bioquímica enólogica"/>
    <s v="2S"/>
    <n v="690684"/>
    <s v="DIZY"/>
    <s v="SOTO"/>
    <s v="MARTA Mª INÉS"/>
    <s v="madizy"/>
    <s v="marta.dizy@unirioja.es"/>
    <n v="2"/>
    <n v="2"/>
    <x v="1"/>
    <n v="504"/>
    <s v="PROFESOR TITULAR UNIVERSIDAD"/>
    <s v="01R"/>
    <s v="TIEMPO COMPLETO REDUCIDO"/>
    <s v="2017-09-15 00:00:00.0"/>
    <s v="null"/>
    <s v="DF348"/>
    <s v="TITULAR DE UNIVERSIDAD"/>
    <s v="R101"/>
    <x v="4"/>
    <n v="60"/>
    <s v="BIOQUÍMICA Y BIOLOGÍA MOLECULAR"/>
  </r>
  <r>
    <x v="12"/>
    <n v="14245719"/>
    <s v="FCYT"/>
    <n v="438"/>
    <s v="438G"/>
    <s v="GRUPO-A"/>
    <s v="Bioquímica enológica"/>
    <s v="GG"/>
    <s v="GRUPO GRANDE"/>
    <s v="438G"/>
    <s v="GRUPO GRANDE DE Bioquímica enólogica"/>
    <s v="GRUPO-A"/>
    <s v="Grupo Grande de Bioquímica enólogica"/>
    <s v="2S"/>
    <n v="14245719"/>
    <s v="RUIZ"/>
    <s v="LARREA"/>
    <s v="MARÍA FERNANDA"/>
    <s v="fernruiz"/>
    <s v="fernanda.ruiz@unirioja.es"/>
    <n v="2"/>
    <n v="2"/>
    <x v="1"/>
    <s v="A-0500"/>
    <s v="CATEDRATICO DE UNIVERSIDAD"/>
    <s v="01R"/>
    <s v="TIEMPO COMPLETO REDUCIDO"/>
    <s v="2012-09-01 00:00:00.0"/>
    <s v="null"/>
    <s v="DF100284"/>
    <s v="CATEDRÁTICO DE UNIVERSIDAD"/>
    <s v="R101"/>
    <x v="4"/>
    <n v="60"/>
    <s v="BIOQUÍMICA Y BIOLOGÍA MOLECULAR"/>
  </r>
  <r>
    <x v="12"/>
    <n v="16606907"/>
    <s v="FCYT"/>
    <n v="438"/>
    <s v="438L"/>
    <s v="GRUPO-A1"/>
    <s v="Bioquímica enológica"/>
    <s v="GL"/>
    <s v="GRUPO DE LABORATORIO"/>
    <s v="438L"/>
    <s v="LABORATORIO DE Bioquímica enólogica"/>
    <s v="GRUPO-A1"/>
    <s v="Laboratorio de Bioquímica enólogica"/>
    <s v="2S"/>
    <n v="16606907"/>
    <s v="FERNÁNDEZ"/>
    <s v="PÉREZ"/>
    <s v="MARÍA DEL ROCÍO"/>
    <s v="m.fernp"/>
    <s v="rocio.fernandez@unirioja.es"/>
    <n v="2"/>
    <n v="2"/>
    <x v="1"/>
    <n v="536"/>
    <s v="PROFESOR INTERINO"/>
    <s v="C01"/>
    <s v="TIEMPO COMPLETO"/>
    <s v="2019-02-04 00:00:00.0"/>
    <s v="2019-09-14 00:00:00.0"/>
    <s v="PI101449"/>
    <s v="PROFESOR CONTRATADO INTERINO"/>
    <s v="R101"/>
    <x v="4"/>
    <n v="60"/>
    <s v="BIOQUÍMICA Y BIOLOGÍA MOLECULAR"/>
  </r>
  <r>
    <x v="12"/>
    <n v="16606907"/>
    <s v="FCYT"/>
    <n v="438"/>
    <s v="438L"/>
    <s v="GRUPO-A2"/>
    <s v="Bioquímica enológica"/>
    <s v="GL"/>
    <s v="GRUPO DE LABORATORIO"/>
    <s v="438L"/>
    <s v="LABORATORIO DE Bioquímica enólogica"/>
    <s v="GRUPO-A2"/>
    <s v="Laboratorio de Bioquímica enólogica"/>
    <s v="2S"/>
    <n v="16606907"/>
    <s v="FERNÁNDEZ"/>
    <s v="PÉREZ"/>
    <s v="MARÍA DEL ROCÍO"/>
    <s v="m.fernp"/>
    <s v="rocio.fernandez@unirioja.es"/>
    <n v="2"/>
    <n v="2"/>
    <x v="1"/>
    <n v="536"/>
    <s v="PROFESOR INTERINO"/>
    <s v="C01"/>
    <s v="TIEMPO COMPLETO"/>
    <s v="2019-02-04 00:00:00.0"/>
    <s v="2019-09-14 00:00:00.0"/>
    <s v="PI101449"/>
    <s v="PROFESOR CONTRATADO INTERINO"/>
    <s v="R101"/>
    <x v="4"/>
    <n v="60"/>
    <s v="BIOQUÍMICA Y BIOLOGÍA MOLECULAR"/>
  </r>
  <r>
    <x v="13"/>
    <n v="690684"/>
    <s v="FCYT"/>
    <n v="438"/>
    <s v="438G"/>
    <s v="GRUPO-A"/>
    <s v="Bioquímica enológica"/>
    <s v="GG"/>
    <s v="GRUPO GRANDE"/>
    <s v="438G"/>
    <s v="GRUPO GRANDE DE Bioquímica enólogica"/>
    <s v="GRUPO-A"/>
    <s v="Grupo Grande de Bioquímica enólogica"/>
    <s v="2S"/>
    <n v="690684"/>
    <s v="DIZY"/>
    <s v="SOTO"/>
    <s v="MARTA Mª INÉS"/>
    <s v="madizy"/>
    <s v="marta.dizy@unirioja.es"/>
    <n v="2"/>
    <m/>
    <x v="1"/>
    <n v="504"/>
    <s v="PROFESOR TITULAR UNIVERSIDAD"/>
    <s v="01R"/>
    <s v="TIEMPO COMPLETO REDUCIDO"/>
    <s v="2017-09-15 00:00:00.0"/>
    <s v="null"/>
    <s v="DF348"/>
    <s v="TITULAR DE UNIVERSIDAD"/>
    <s v="R101"/>
    <x v="4"/>
    <n v="60"/>
    <s v="BIOQUÍMICA Y BIOLOGÍA MOLECULAR"/>
  </r>
  <r>
    <x v="13"/>
    <n v="14245719"/>
    <s v="FCYT"/>
    <n v="438"/>
    <s v="438G"/>
    <s v="GRUPO-A"/>
    <s v="Bioquímica enológica"/>
    <s v="GG"/>
    <s v="GRUPO GRANDE"/>
    <s v="438G"/>
    <s v="GRUPO GRANDE DE Bioquímica enólogica"/>
    <s v="GRUPO-A"/>
    <s v="Grupo Grande de Bioquímica enólogica"/>
    <s v="2S"/>
    <n v="14245719"/>
    <s v="RUIZ"/>
    <s v="LARREA"/>
    <s v="MARÍA FERNANDA"/>
    <s v="fernruiz"/>
    <s v="fernanda.ruiz@unirioja.es"/>
    <n v="2"/>
    <m/>
    <x v="1"/>
    <s v="A-0500"/>
    <s v="CATEDRATICO DE UNIVERSIDAD"/>
    <s v="01R"/>
    <s v="TIEMPO COMPLETO REDUCIDO"/>
    <s v="2012-09-01 00:00:00.0"/>
    <s v="null"/>
    <s v="DF100284"/>
    <s v="CATEDRÁTICO DE UNIVERSIDAD"/>
    <s v="R101"/>
    <x v="4"/>
    <n v="60"/>
    <s v="BIOQUÍMICA Y BIOLOGÍA MOLECULAR"/>
  </r>
  <r>
    <x v="13"/>
    <n v="16606907"/>
    <s v="FCYT"/>
    <n v="438"/>
    <s v="438L"/>
    <s v="GRUPO-A1"/>
    <s v="Bioquímica enológica"/>
    <s v="GL"/>
    <s v="GRUPO DE LABORATORIO"/>
    <s v="438L"/>
    <s v="LABORATORIO DE Bioquímica enólogica"/>
    <s v="GRUPO-A1"/>
    <s v="Laboratorio de Bioquímica enólogica"/>
    <s v="2S"/>
    <n v="16606907"/>
    <s v="FERNÁNDEZ"/>
    <s v="PÉREZ"/>
    <s v="MARÍA DEL ROCÍO"/>
    <s v="m.fernp"/>
    <s v="rocio.fernandez@unirioja.es"/>
    <n v="2"/>
    <m/>
    <x v="1"/>
    <n v="536"/>
    <s v="PROFESOR INTERINO"/>
    <s v="C01"/>
    <s v="TIEMPO COMPLETO"/>
    <s v="2019-02-04 00:00:00.0"/>
    <s v="2019-09-14 00:00:00.0"/>
    <s v="PI101449"/>
    <s v="PROFESOR CONTRATADO INTERINO"/>
    <s v="R101"/>
    <x v="4"/>
    <n v="60"/>
    <s v="BIOQUÍMICA Y BIOLOGÍA MOLECULAR"/>
  </r>
  <r>
    <x v="13"/>
    <n v="16606907"/>
    <s v="FCYT"/>
    <n v="438"/>
    <s v="438L"/>
    <s v="GRUPO-A2"/>
    <s v="Bioquímica enológica"/>
    <s v="GL"/>
    <s v="GRUPO DE LABORATORIO"/>
    <s v="438L"/>
    <s v="LABORATORIO DE Bioquímica enólogica"/>
    <s v="GRUPO-A2"/>
    <s v="Laboratorio de Bioquímica enólogica"/>
    <s v="2S"/>
    <n v="16606907"/>
    <s v="FERNÁNDEZ"/>
    <s v="PÉREZ"/>
    <s v="MARÍA DEL ROCÍO"/>
    <s v="m.fernp"/>
    <s v="rocio.fernandez@unirioja.es"/>
    <n v="2"/>
    <m/>
    <x v="1"/>
    <n v="536"/>
    <s v="PROFESOR INTERINO"/>
    <s v="C01"/>
    <s v="TIEMPO COMPLETO"/>
    <s v="2019-02-04 00:00:00.0"/>
    <s v="2019-09-14 00:00:00.0"/>
    <s v="PI101449"/>
    <s v="PROFESOR CONTRATADO INTERINO"/>
    <s v="R101"/>
    <x v="4"/>
    <n v="60"/>
    <s v="BIOQUÍMICA Y BIOLOGÍA MOLECULAR"/>
  </r>
  <r>
    <x v="14"/>
    <n v="690684"/>
    <s v="FCYT"/>
    <n v="438"/>
    <s v="438G"/>
    <s v="GRUPO-A"/>
    <s v="Bioquímica enológica"/>
    <s v="GG"/>
    <s v="GRUPO GRANDE"/>
    <s v="438G"/>
    <s v="GRUPO GRANDE DE Bioquímica enólogica"/>
    <s v="GRUPO-A"/>
    <s v="Grupo Grande de Bioquímica enólogica"/>
    <s v="2S"/>
    <n v="690684"/>
    <s v="DIZY"/>
    <s v="SOTO"/>
    <s v="MARTA Mª INÉS"/>
    <s v="madizy"/>
    <s v="marta.dizy@unirioja.es"/>
    <n v="2"/>
    <m/>
    <x v="1"/>
    <n v="504"/>
    <s v="PROFESOR TITULAR UNIVERSIDAD"/>
    <s v="01R"/>
    <s v="TIEMPO COMPLETO REDUCIDO"/>
    <s v="2017-09-15 00:00:00.0"/>
    <s v="null"/>
    <s v="DF348"/>
    <s v="TITULAR DE UNIVERSIDAD"/>
    <s v="R101"/>
    <x v="4"/>
    <n v="60"/>
    <s v="BIOQUÍMICA Y BIOLOGÍA MOLECULAR"/>
  </r>
  <r>
    <x v="14"/>
    <n v="14245719"/>
    <s v="FCYT"/>
    <n v="438"/>
    <s v="438G"/>
    <s v="GRUPO-A"/>
    <s v="Bioquímica enológica"/>
    <s v="GG"/>
    <s v="GRUPO GRANDE"/>
    <s v="438G"/>
    <s v="GRUPO GRANDE DE Bioquímica enólogica"/>
    <s v="GRUPO-A"/>
    <s v="Grupo Grande de Bioquímica enólogica"/>
    <s v="2S"/>
    <n v="14245719"/>
    <s v="RUIZ"/>
    <s v="LARREA"/>
    <s v="MARÍA FERNANDA"/>
    <s v="fernruiz"/>
    <s v="fernanda.ruiz@unirioja.es"/>
    <n v="2"/>
    <m/>
    <x v="1"/>
    <s v="A-0500"/>
    <s v="CATEDRATICO DE UNIVERSIDAD"/>
    <s v="01R"/>
    <s v="TIEMPO COMPLETO REDUCIDO"/>
    <s v="2012-09-01 00:00:00.0"/>
    <s v="null"/>
    <s v="DF100284"/>
    <s v="CATEDRÁTICO DE UNIVERSIDAD"/>
    <s v="R101"/>
    <x v="4"/>
    <n v="60"/>
    <s v="BIOQUÍMICA Y BIOLOGÍA MOLECULAR"/>
  </r>
  <r>
    <x v="14"/>
    <n v="16606907"/>
    <s v="FCYT"/>
    <n v="438"/>
    <s v="438L"/>
    <s v="GRUPO-A1"/>
    <s v="Bioquímica enológica"/>
    <s v="GL"/>
    <s v="GRUPO DE LABORATORIO"/>
    <s v="438L"/>
    <s v="LABORATORIO DE Bioquímica enólogica"/>
    <s v="GRUPO-A1"/>
    <s v="Laboratorio de Bioquímica enólogica"/>
    <s v="2S"/>
    <n v="16606907"/>
    <s v="FERNÁNDEZ"/>
    <s v="PÉREZ"/>
    <s v="MARÍA DEL ROCÍO"/>
    <s v="m.fernp"/>
    <s v="rocio.fernandez@unirioja.es"/>
    <n v="2"/>
    <m/>
    <x v="1"/>
    <n v="536"/>
    <s v="PROFESOR INTERINO"/>
    <s v="C01"/>
    <s v="TIEMPO COMPLETO"/>
    <s v="2019-02-04 00:00:00.0"/>
    <s v="2019-09-14 00:00:00.0"/>
    <s v="PI101449"/>
    <s v="PROFESOR CONTRATADO INTERINO"/>
    <s v="R101"/>
    <x v="4"/>
    <n v="60"/>
    <s v="BIOQUÍMICA Y BIOLOGÍA MOLECULAR"/>
  </r>
  <r>
    <x v="14"/>
    <n v="16606907"/>
    <s v="FCYT"/>
    <n v="438"/>
    <s v="438L"/>
    <s v="GRUPO-A2"/>
    <s v="Bioquímica enológica"/>
    <s v="GL"/>
    <s v="GRUPO DE LABORATORIO"/>
    <s v="438L"/>
    <s v="LABORATORIO DE Bioquímica enólogica"/>
    <s v="GRUPO-A2"/>
    <s v="Laboratorio de Bioquímica enólogica"/>
    <s v="2S"/>
    <n v="16606907"/>
    <s v="FERNÁNDEZ"/>
    <s v="PÉREZ"/>
    <s v="MARÍA DEL ROCÍO"/>
    <s v="m.fernp"/>
    <s v="rocio.fernandez@unirioja.es"/>
    <n v="2"/>
    <m/>
    <x v="1"/>
    <n v="536"/>
    <s v="PROFESOR INTERINO"/>
    <s v="C01"/>
    <s v="TIEMPO COMPLETO"/>
    <s v="2019-02-04 00:00:00.0"/>
    <s v="2019-09-14 00:00:00.0"/>
    <s v="PI101449"/>
    <s v="PROFESOR CONTRATADO INTERINO"/>
    <s v="R101"/>
    <x v="4"/>
    <n v="60"/>
    <s v="BIOQUÍMICA Y BIOLOGÍA MOLECULAR"/>
  </r>
  <r>
    <x v="13"/>
    <n v="16567034"/>
    <s v="FCYT"/>
    <n v="439"/>
    <s v="439G"/>
    <s v="GRUPO-A"/>
    <s v="Trabajo fin de grado en Enología"/>
    <s v="GG"/>
    <s v="GRUPO GRANDE"/>
    <s v="439G"/>
    <s v="TRABAJO FIN DE GRADO"/>
    <s v="GRUPO-A"/>
    <s v="TRABAJO FIN DE GRADO"/>
    <s v="I"/>
    <n v="16567034"/>
    <s v="GUADALUPE"/>
    <s v="MÍNGUEZ"/>
    <s v="ZENAIDA"/>
    <s v="zeguadal"/>
    <s v="zenaida.guadalupe@unirioja.es"/>
    <n v="0"/>
    <n v="0"/>
    <x v="1"/>
    <n v="504"/>
    <s v="PROFESOR TITULAR UNIVERSIDAD"/>
    <s v="C01"/>
    <s v="TIEMPO COMPLETO"/>
    <s v="2018-12-21 00:00:00.0"/>
    <s v="null"/>
    <s v="DF100361"/>
    <s v="PROFESOR TITULAR DE UNIVERSIDAD"/>
    <s v="R101"/>
    <x v="4"/>
    <n v="780"/>
    <s v="TECNOLOGÍA DE ALIMENTOS"/>
  </r>
  <r>
    <x v="15"/>
    <n v="16546828"/>
    <s v="FCYT"/>
    <n v="440"/>
    <s v="440G"/>
    <s v="GRUPO-A"/>
    <s v="Tecnología orientada a objetos"/>
    <s v="GG"/>
    <s v="GRUPO GRANDE"/>
    <s v="440G"/>
    <s v="GRUPO GRANDE DE Tecnología orientada a objetos"/>
    <s v="GRUPO-A"/>
    <s v="Grupo Grande de Tecnología orientada a objetos"/>
    <s v="1S"/>
    <n v="16546828"/>
    <s v="PASCUAL"/>
    <s v="MARTÍNEZ LOSA"/>
    <s v="MARÍA VICO"/>
    <s v="mvico"/>
    <s v="mvico@unirioja.es"/>
    <n v="3.2"/>
    <n v="3.2"/>
    <x v="0"/>
    <n v="534"/>
    <s v="CONTRATADO DOCTOR -TIPO 1"/>
    <s v="C01"/>
    <s v="TIEMPO COMPLETO"/>
    <s v="2009-11-06 00:00:00.0"/>
    <s v="null"/>
    <s v="LD100291"/>
    <s v="CONTRATADO DOCTOR"/>
    <s v="R111"/>
    <x v="7"/>
    <n v="570"/>
    <s v="LENGUAJES Y SISTEMAS INFORMÁTICOS"/>
  </r>
  <r>
    <x v="15"/>
    <n v="16546828"/>
    <s v="FCYT"/>
    <n v="440"/>
    <s v="440I"/>
    <s v="GRUPO-A1"/>
    <s v="Tecnología orientada a objetos"/>
    <s v="GI"/>
    <s v="GRUPO DE INFORMÁTICA"/>
    <s v="440I"/>
    <s v="INFORMÁTICA DE Tecnología orientada a objetos"/>
    <s v="GRUPO-A1"/>
    <s v="Informática de Tecnología orientada a objetos"/>
    <s v="1S"/>
    <n v="16546828"/>
    <s v="PASCUAL"/>
    <s v="MARTÍNEZ LOSA"/>
    <s v="MARÍA VICO"/>
    <s v="mvico"/>
    <s v="mvico@unirioja.es"/>
    <n v="2.8"/>
    <n v="2.8"/>
    <x v="0"/>
    <n v="534"/>
    <s v="CONTRATADO DOCTOR -TIPO 1"/>
    <s v="C01"/>
    <s v="TIEMPO COMPLETO"/>
    <s v="2009-11-06 00:00:00.0"/>
    <s v="null"/>
    <s v="LD100291"/>
    <s v="CONTRATADO DOCTOR"/>
    <s v="R111"/>
    <x v="7"/>
    <n v="570"/>
    <s v="LENGUAJES Y SISTEMAS INFORMÁTICOS"/>
  </r>
  <r>
    <x v="15"/>
    <n v="16546828"/>
    <s v="FCYT"/>
    <n v="440"/>
    <s v="440I"/>
    <s v="GRUPO-A2"/>
    <s v="Tecnología orientada a objetos"/>
    <s v="GI"/>
    <s v="GRUPO DE INFORMÁTICA"/>
    <s v="440I"/>
    <s v="INFORMÁTICA DE Tecnología orientada a objetos"/>
    <s v="GRUPO-A2"/>
    <s v="Informática de Tecnología orientada a objetos"/>
    <s v="1S"/>
    <n v="16546828"/>
    <s v="PASCUAL"/>
    <s v="MARTÍNEZ LOSA"/>
    <s v="MARÍA VICO"/>
    <s v="mvico"/>
    <s v="mvico@unirioja.es"/>
    <n v="2.8"/>
    <n v="2.8"/>
    <x v="0"/>
    <n v="534"/>
    <s v="CONTRATADO DOCTOR -TIPO 1"/>
    <s v="C01"/>
    <s v="TIEMPO COMPLETO"/>
    <s v="2009-11-06 00:00:00.0"/>
    <s v="null"/>
    <s v="LD100291"/>
    <s v="CONTRATADO DOCTOR"/>
    <s v="R111"/>
    <x v="7"/>
    <n v="570"/>
    <s v="LENGUAJES Y SISTEMAS INFORMÁTICOS"/>
  </r>
  <r>
    <x v="15"/>
    <n v="16622450"/>
    <s v="FCYT"/>
    <n v="441"/>
    <s v="441G"/>
    <s v="GRUPO-A"/>
    <s v="Sistemas distribuidos"/>
    <s v="GG"/>
    <s v="GRUPO GRANDE"/>
    <s v="441G"/>
    <s v="GRUPO GRANDE DE Sistemas distribuidos"/>
    <s v="GRUPO-A"/>
    <s v="Grupo Grande de Sistemas distribuidos"/>
    <s v="1S"/>
    <n v="16622450"/>
    <s v="DIVASÓN"/>
    <s v="MALLAGARAY"/>
    <s v="JOSE"/>
    <s v="jodivaso"/>
    <s v="jose.divason@unirioja.es"/>
    <n v="3.2"/>
    <n v="3.2"/>
    <x v="1"/>
    <n v="536"/>
    <s v="PROFESOR INTERINO"/>
    <s v="C01"/>
    <s v="TIEMPO COMPLETO"/>
    <s v="2017-09-15 00:00:00.0"/>
    <s v="null"/>
    <s v="PI101270"/>
    <s v="PROFESOR CONTRATADO INTERINO"/>
    <s v="R111"/>
    <x v="7"/>
    <n v="75"/>
    <s v="CIENCIA DE LA COMPUTACIÓN E INTELIGENCIA ARTIFICIA"/>
  </r>
  <r>
    <x v="15"/>
    <n v="16622450"/>
    <s v="FCYT"/>
    <n v="441"/>
    <s v="441I"/>
    <s v="GRUPO-A1"/>
    <s v="Sistemas distribuidos"/>
    <s v="GI"/>
    <s v="GRUPO DE INFORMÁTICA"/>
    <s v="441I"/>
    <s v="INFORMÁTICA DE Sistemas distribuidos"/>
    <s v="GRUPO-A1"/>
    <s v="Informática de Sistemas distribuidos"/>
    <s v="1S"/>
    <n v="16622450"/>
    <s v="DIVASÓN"/>
    <s v="MALLAGARAY"/>
    <s v="JOSE"/>
    <s v="jodivaso"/>
    <s v="jose.divason@unirioja.es"/>
    <n v="2.8"/>
    <n v="2.8"/>
    <x v="1"/>
    <n v="536"/>
    <s v="PROFESOR INTERINO"/>
    <s v="C01"/>
    <s v="TIEMPO COMPLETO"/>
    <s v="2017-09-15 00:00:00.0"/>
    <s v="null"/>
    <s v="PI101270"/>
    <s v="PROFESOR CONTRATADO INTERINO"/>
    <s v="R111"/>
    <x v="7"/>
    <n v="75"/>
    <s v="CIENCIA DE LA COMPUTACIÓN E INTELIGENCIA ARTIFICIA"/>
  </r>
  <r>
    <x v="15"/>
    <n v="16622450"/>
    <s v="FCYT"/>
    <n v="441"/>
    <s v="441I"/>
    <s v="GRUPO-A2"/>
    <s v="Sistemas distribuidos"/>
    <s v="GI"/>
    <s v="GRUPO DE INFORMÁTICA"/>
    <s v="441I"/>
    <s v="INFORMÁTICA DE Sistemas distribuidos"/>
    <s v="GRUPO-A2"/>
    <s v="Informática de Sistemas distribuidos"/>
    <s v="1S"/>
    <n v="16622450"/>
    <s v="DIVASÓN"/>
    <s v="MALLAGARAY"/>
    <s v="JOSE"/>
    <s v="jodivaso"/>
    <s v="jose.divason@unirioja.es"/>
    <n v="2.8"/>
    <n v="2.8"/>
    <x v="1"/>
    <n v="536"/>
    <s v="PROFESOR INTERINO"/>
    <s v="C01"/>
    <s v="TIEMPO COMPLETO"/>
    <s v="2017-09-15 00:00:00.0"/>
    <s v="null"/>
    <s v="PI101270"/>
    <s v="PROFESOR CONTRATADO INTERINO"/>
    <s v="R111"/>
    <x v="7"/>
    <n v="75"/>
    <s v="CIENCIA DE LA COMPUTACIÓN E INTELIGENCIA ARTIFICIA"/>
  </r>
  <r>
    <x v="15"/>
    <n v="16553320"/>
    <s v="FCYT"/>
    <n v="442"/>
    <s v="442G"/>
    <s v="GRUPO-A"/>
    <s v="Administración de redes y servidores"/>
    <s v="GG"/>
    <s v="GRUPO GRANDE"/>
    <s v="442G"/>
    <s v="GRUPO GRANDE DE Administración de redes y servidores"/>
    <s v="GRUPO-A"/>
    <s v="Grupo Grande de Administración de redes y servidores"/>
    <s v="1S"/>
    <n v="16553320"/>
    <s v="ELVIRA"/>
    <s v="IZURRATEGUI"/>
    <s v="CARLOS"/>
    <s v="celvira"/>
    <s v="carlos.elvira@unirioja.es"/>
    <n v="0"/>
    <n v="0"/>
    <x v="1"/>
    <n v="506"/>
    <s v="PROFESOR TITULAR DE ESCUELA UNIVERSITARI"/>
    <s v="01A"/>
    <s v="TIEMPO COMPLETO AMPLIADO"/>
    <s v="2012-09-01 00:00:00.0"/>
    <s v="null"/>
    <s v="DF31778"/>
    <s v="TITULAR DE ESCUELAS UNIVERSITARIAS"/>
    <s v="R109"/>
    <x v="9"/>
    <n v="520"/>
    <s v="INGENIERÍA DE SISTEMAS Y AUTOMÁTICA"/>
  </r>
  <r>
    <x v="15"/>
    <n v="16611012"/>
    <s v="FCYT"/>
    <n v="442"/>
    <s v="442G"/>
    <s v="GRUPO-A"/>
    <s v="Administración de redes y servidores"/>
    <s v="GG"/>
    <s v="GRUPO GRANDE"/>
    <s v="442G"/>
    <s v="GRUPO GRANDE DE Administración de redes y servidores"/>
    <s v="GRUPO-A"/>
    <s v="Grupo Grande de Administración de redes y servidores"/>
    <s v="1S"/>
    <n v="16611012"/>
    <s v="NÁJERA"/>
    <s v="CANAL"/>
    <s v="SILVANO"/>
    <s v="sinajera"/>
    <s v="silvano.najera@unirioja.es"/>
    <n v="3.2"/>
    <n v="3.2"/>
    <x v="0"/>
    <n v="536"/>
    <s v="PROFESOR INTERINO"/>
    <s v="C01"/>
    <s v="TIEMPO COMPLETO"/>
    <s v="2018-09-17 00:00:00.0"/>
    <s v="null"/>
    <s v="PI101375"/>
    <s v="PROFESOR CONTRATADO INTERINO TC"/>
    <s v="R109"/>
    <x v="9"/>
    <n v="520"/>
    <s v="INGENIERÍA DE SISTEMAS Y AUTOMÁTICA"/>
  </r>
  <r>
    <x v="15"/>
    <n v="16611012"/>
    <s v="FCYT"/>
    <n v="442"/>
    <s v="442I"/>
    <s v="GRUPO-A1"/>
    <s v="Administración de redes y servidores"/>
    <s v="GI"/>
    <s v="GRUPO DE INFORMÁTICA"/>
    <s v="442I"/>
    <s v="INFORMÁTICA DE Administración de redes y servidores"/>
    <s v="GRUPO-A1"/>
    <s v="Informática de Administración de redes y servidores"/>
    <s v="1S"/>
    <n v="16611012"/>
    <s v="NÁJERA"/>
    <s v="CANAL"/>
    <s v="SILVANO"/>
    <s v="sinajera"/>
    <s v="silvano.najera@unirioja.es"/>
    <n v="2.8"/>
    <n v="2.8"/>
    <x v="0"/>
    <n v="536"/>
    <s v="PROFESOR INTERINO"/>
    <s v="C01"/>
    <s v="TIEMPO COMPLETO"/>
    <s v="2018-09-17 00:00:00.0"/>
    <s v="null"/>
    <s v="PI101375"/>
    <s v="PROFESOR CONTRATADO INTERINO TC"/>
    <s v="R109"/>
    <x v="9"/>
    <n v="520"/>
    <s v="INGENIERÍA DE SISTEMAS Y AUTOMÁTICA"/>
  </r>
  <r>
    <x v="15"/>
    <n v="16611012"/>
    <s v="FCYT"/>
    <n v="442"/>
    <s v="442I"/>
    <s v="GRUPO-A2"/>
    <s v="Administración de redes y servidores"/>
    <s v="GI"/>
    <s v="GRUPO DE INFORMÁTICA"/>
    <s v="442I"/>
    <s v="INFORMÁTICA DE Administración de redes y servidores"/>
    <s v="GRUPO-A2"/>
    <s v="Informática de Administración de redes y servidores"/>
    <s v="1S"/>
    <n v="16611012"/>
    <s v="NÁJERA"/>
    <s v="CANAL"/>
    <s v="SILVANO"/>
    <s v="sinajera"/>
    <s v="silvano.najera@unirioja.es"/>
    <n v="2.8"/>
    <n v="2.8"/>
    <x v="0"/>
    <n v="536"/>
    <s v="PROFESOR INTERINO"/>
    <s v="C01"/>
    <s v="TIEMPO COMPLETO"/>
    <s v="2018-09-17 00:00:00.0"/>
    <s v="null"/>
    <s v="PI101375"/>
    <s v="PROFESOR CONTRATADO INTERINO TC"/>
    <s v="R109"/>
    <x v="9"/>
    <n v="520"/>
    <s v="INGENIERÍA DE SISTEMAS Y AUTOMÁTICA"/>
  </r>
  <r>
    <x v="15"/>
    <n v="16570582"/>
    <s v="FCYT"/>
    <n v="443"/>
    <s v="443G"/>
    <s v="GRUPO-A"/>
    <s v="Arquitectura de computadores"/>
    <s v="GG"/>
    <s v="GRUPO GRANDE"/>
    <s v="443G"/>
    <s v="GRUPO GRANDE DE Arquitectura de computadores"/>
    <s v="GRUPO-A"/>
    <s v="Grupo Grande de Arquitectura de computadores"/>
    <s v="1S"/>
    <n v="16570582"/>
    <s v="PÉREZ"/>
    <s v="BARRÓN"/>
    <s v="IVÁN LUIS"/>
    <s v="ivperez"/>
    <s v="ivan.perez@unirioja.es"/>
    <n v="3.6"/>
    <n v="3.6"/>
    <x v="0"/>
    <n v="534"/>
    <s v="CONTRATADO DOCTOR -TIPO 1"/>
    <s v="C01"/>
    <s v="TIEMPO COMPLETO"/>
    <s v="2015-12-23 00:00:00.0"/>
    <s v="null"/>
    <s v="LD100490"/>
    <s v="PROFESOR CONTRATADO DOCTOR TIPO 1"/>
    <s v="R109"/>
    <x v="9"/>
    <n v="785"/>
    <s v="TECNOLOGÍA ELECTRÓNICA"/>
  </r>
  <r>
    <x v="15"/>
    <n v="16570582"/>
    <s v="FCYT"/>
    <n v="443"/>
    <s v="443I"/>
    <s v="GRUPO-A1"/>
    <s v="Arquitectura de computadores"/>
    <s v="GI"/>
    <s v="GRUPO DE INFORMÁTICA"/>
    <s v="443I"/>
    <s v="INFORMÁTICA DE Arquitectura de computadores"/>
    <s v="GRUPO-A1"/>
    <s v="Informática de Arquitectura de computadores"/>
    <s v="1S"/>
    <n v="16570582"/>
    <s v="PÉREZ"/>
    <s v="BARRÓN"/>
    <s v="IVÁN LUIS"/>
    <s v="ivperez"/>
    <s v="ivan.perez@unirioja.es"/>
    <n v="2.4"/>
    <n v="2.4"/>
    <x v="0"/>
    <n v="534"/>
    <s v="CONTRATADO DOCTOR -TIPO 1"/>
    <s v="C01"/>
    <s v="TIEMPO COMPLETO"/>
    <s v="2015-12-23 00:00:00.0"/>
    <s v="null"/>
    <s v="LD100490"/>
    <s v="PROFESOR CONTRATADO DOCTOR TIPO 1"/>
    <s v="R109"/>
    <x v="9"/>
    <n v="785"/>
    <s v="TECNOLOGÍA ELECTRÓNICA"/>
  </r>
  <r>
    <x v="15"/>
    <n v="16570582"/>
    <s v="FCYT"/>
    <n v="443"/>
    <s v="443I"/>
    <s v="GRUPO-A2"/>
    <s v="Arquitectura de computadores"/>
    <s v="GI"/>
    <s v="GRUPO DE INFORMÁTICA"/>
    <s v="443I"/>
    <s v="INFORMÁTICA DE Arquitectura de computadores"/>
    <s v="GRUPO-A2"/>
    <s v="Informática de Arquitectura de computadores"/>
    <s v="1S"/>
    <n v="16570582"/>
    <s v="PÉREZ"/>
    <s v="BARRÓN"/>
    <s v="IVÁN LUIS"/>
    <s v="ivperez"/>
    <s v="ivan.perez@unirioja.es"/>
    <n v="2.4"/>
    <n v="2.4"/>
    <x v="0"/>
    <n v="534"/>
    <s v="CONTRATADO DOCTOR -TIPO 1"/>
    <s v="C01"/>
    <s v="TIEMPO COMPLETO"/>
    <s v="2015-12-23 00:00:00.0"/>
    <s v="null"/>
    <s v="LD100490"/>
    <s v="PROFESOR CONTRATADO DOCTOR TIPO 1"/>
    <s v="R109"/>
    <x v="9"/>
    <n v="785"/>
    <s v="TECNOLOGÍA ELECTRÓNICA"/>
  </r>
  <r>
    <x v="15"/>
    <n v="72791632"/>
    <s v="FCYT"/>
    <n v="444"/>
    <s v="444G"/>
    <s v="GRUPO-A"/>
    <s v="Diseño tecnológico de sistemas de información"/>
    <s v="GG"/>
    <s v="GRUPO GRANDE"/>
    <s v="444G"/>
    <s v="GRUPO GRANDE DE Diseño tecnológico de sistemas de información"/>
    <s v="GRUPO-A"/>
    <s v="Grupo Grande de Diseño tecnológico de sistemas de información"/>
    <s v="1S"/>
    <n v="72791632"/>
    <s v="PÉREZ"/>
    <s v="VALLE"/>
    <s v="BEATRIZ"/>
    <s v="beperev"/>
    <s v="beatriz.perez@unirioja.es"/>
    <n v="3.2"/>
    <n v="3.2"/>
    <x v="0"/>
    <n v="536"/>
    <s v="PROFESOR INTERINO"/>
    <s v="C01"/>
    <s v="TIEMPO COMPLETO"/>
    <s v="2009-10-01 00:00:00.0"/>
    <s v="null"/>
    <s v="PI100722"/>
    <s v="PROFESOR CONTRATADO INTERINO"/>
    <s v="R111"/>
    <x v="7"/>
    <n v="75"/>
    <s v="CIENCIA DE LA COMPUTACIÓN E INTELIGENCIA ARTIFICIA"/>
  </r>
  <r>
    <x v="15"/>
    <n v="72791632"/>
    <s v="FCYT"/>
    <n v="444"/>
    <s v="444I"/>
    <s v="GRUPO-A1"/>
    <s v="Diseño tecnológico de sistemas de información"/>
    <s v="GI"/>
    <s v="GRUPO DE INFORMÁTICA"/>
    <s v="444I"/>
    <s v="INFORMÁTICA DE Diseño tecnológico de sistemas de información"/>
    <s v="GRUPO-A1"/>
    <s v="Grupo de Informática de Diseño tecnológico de sistemas de información"/>
    <s v="1S"/>
    <n v="72791632"/>
    <s v="PÉREZ"/>
    <s v="VALLE"/>
    <s v="BEATRIZ"/>
    <s v="beperev"/>
    <s v="beatriz.perez@unirioja.es"/>
    <n v="2.8"/>
    <n v="2.8"/>
    <x v="0"/>
    <n v="536"/>
    <s v="PROFESOR INTERINO"/>
    <s v="C01"/>
    <s v="TIEMPO COMPLETO"/>
    <s v="2009-10-01 00:00:00.0"/>
    <s v="null"/>
    <s v="PI100722"/>
    <s v="PROFESOR CONTRATADO INTERINO"/>
    <s v="R111"/>
    <x v="7"/>
    <n v="75"/>
    <s v="CIENCIA DE LA COMPUTACIÓN E INTELIGENCIA ARTIFICIA"/>
  </r>
  <r>
    <x v="15"/>
    <n v="72791632"/>
    <s v="FCYT"/>
    <n v="444"/>
    <s v="444I"/>
    <s v="GRUPO-A2"/>
    <s v="Diseño tecnológico de sistemas de información"/>
    <s v="GI"/>
    <s v="GRUPO DE INFORMÁTICA"/>
    <s v="444I"/>
    <s v="INFORMÁTICA DE Diseño tecnológico de sistemas de información"/>
    <s v="GRUPO-A2"/>
    <s v="Grupo de Informática de Diseño tecnológico de sistemas de información"/>
    <s v="1S"/>
    <n v="72791632"/>
    <s v="PÉREZ"/>
    <s v="VALLE"/>
    <s v="BEATRIZ"/>
    <s v="beperev"/>
    <s v="beatriz.perez@unirioja.es"/>
    <n v="2.8"/>
    <n v="2.8"/>
    <x v="0"/>
    <n v="536"/>
    <s v="PROFESOR INTERINO"/>
    <s v="C01"/>
    <s v="TIEMPO COMPLETO"/>
    <s v="2009-10-01 00:00:00.0"/>
    <s v="null"/>
    <s v="PI100722"/>
    <s v="PROFESOR CONTRATADO INTERINO"/>
    <s v="R111"/>
    <x v="7"/>
    <n v="75"/>
    <s v="CIENCIA DE LA COMPUTACIÓN E INTELIGENCIA ARTIFICIA"/>
  </r>
  <r>
    <x v="15"/>
    <n v="17710488"/>
    <s v="FCYT"/>
    <n v="445"/>
    <s v="445G"/>
    <s v="GRUPO-A"/>
    <s v="Procesadores de lenguajes"/>
    <s v="GG"/>
    <s v="GRUPO GRANDE"/>
    <s v="445G"/>
    <s v="GRUPO GRANDE DE Procesadores de lenguajes"/>
    <s v="GRUPO-A"/>
    <s v="Grupo Grande de Procesadores de lenguajes"/>
    <s v="2S"/>
    <n v="17710488"/>
    <s v="LAMBAN"/>
    <s v="PARDO"/>
    <s v="LAUREANO"/>
    <s v="lalamban"/>
    <s v="lalamban@unirioja.es"/>
    <n v="3.2"/>
    <n v="3.2"/>
    <x v="0"/>
    <n v="504"/>
    <s v="PROFESOR TITULAR UNIVERSIDAD"/>
    <s v="C01"/>
    <s v="TIEMPO COMPLETO"/>
    <s v="2016-09-15 00:00:00.0"/>
    <s v="null"/>
    <s v="DF32144"/>
    <s v="TITULAR DE ESCUELAS UNIVERSITARIAS"/>
    <s v="R111"/>
    <x v="7"/>
    <n v="75"/>
    <s v="CIENCIA DE LA COMPUTACIÓN E INTELIGENCIA ARTIFICIA"/>
  </r>
  <r>
    <x v="15"/>
    <n v="17710488"/>
    <s v="FCYT"/>
    <n v="445"/>
    <s v="445I"/>
    <s v="GRUPO-A1"/>
    <s v="Procesadores de lenguajes"/>
    <s v="GI"/>
    <s v="GRUPO DE INFORMÁTICA"/>
    <s v="445I"/>
    <s v="INFORMÁTICA DE Procesadores de lenguajes"/>
    <s v="GRUPO-A1"/>
    <s v="Informática de Procesadores de lenguajes"/>
    <s v="2S"/>
    <n v="17710488"/>
    <s v="LAMBAN"/>
    <s v="PARDO"/>
    <s v="LAUREANO"/>
    <s v="lalamban"/>
    <s v="lalamban@unirioja.es"/>
    <n v="2.8"/>
    <n v="2.8"/>
    <x v="0"/>
    <n v="504"/>
    <s v="PROFESOR TITULAR UNIVERSIDAD"/>
    <s v="C01"/>
    <s v="TIEMPO COMPLETO"/>
    <s v="2016-09-15 00:00:00.0"/>
    <s v="null"/>
    <s v="DF32144"/>
    <s v="TITULAR DE ESCUELAS UNIVERSITARIAS"/>
    <s v="R111"/>
    <x v="7"/>
    <n v="75"/>
    <s v="CIENCIA DE LA COMPUTACIÓN E INTELIGENCIA ARTIFICIA"/>
  </r>
  <r>
    <x v="15"/>
    <n v="17710488"/>
    <s v="FCYT"/>
    <n v="445"/>
    <s v="445I"/>
    <s v="GRUPO-A2"/>
    <s v="Procesadores de lenguajes"/>
    <s v="GI"/>
    <s v="GRUPO DE INFORMÁTICA"/>
    <s v="445I"/>
    <s v="INFORMÁTICA DE Procesadores de lenguajes"/>
    <s v="GRUPO-A2"/>
    <s v="Informática de Procesadores de lenguajes"/>
    <s v="2S"/>
    <n v="17710488"/>
    <s v="LAMBAN"/>
    <s v="PARDO"/>
    <s v="LAUREANO"/>
    <s v="lalamban"/>
    <s v="lalamban@unirioja.es"/>
    <n v="2.8"/>
    <n v="2.8"/>
    <x v="0"/>
    <n v="504"/>
    <s v="PROFESOR TITULAR UNIVERSIDAD"/>
    <s v="C01"/>
    <s v="TIEMPO COMPLETO"/>
    <s v="2016-09-15 00:00:00.0"/>
    <s v="null"/>
    <s v="DF32144"/>
    <s v="TITULAR DE ESCUELAS UNIVERSITARIAS"/>
    <s v="R111"/>
    <x v="7"/>
    <n v="75"/>
    <s v="CIENCIA DE LA COMPUTACIÓN E INTELIGENCIA ARTIFICIA"/>
  </r>
  <r>
    <x v="15"/>
    <n v="16561526"/>
    <s v="FCYT"/>
    <n v="446"/>
    <s v="446G"/>
    <s v="GRUPO-A"/>
    <s v="Proyectos de informática"/>
    <s v="GG"/>
    <s v="GRUPO GRANDE"/>
    <s v="446G"/>
    <s v="GRUPO GRANDE DE Proyectos de informática"/>
    <s v="GRUPO-A"/>
    <s v="Grupo Grande de Proyectos de informática"/>
    <s v="2S"/>
    <n v="16561526"/>
    <s v="MARTÍNEZ DE PISÓN"/>
    <s v="ASCACIBAR"/>
    <s v="FCO.JAVIER"/>
    <s v="fjmartin"/>
    <s v="fjmartin@unirioja.es"/>
    <n v="0"/>
    <n v="0"/>
    <x v="0"/>
    <n v="500"/>
    <s v="CATEDRATICO DE UNIVERSIDAD"/>
    <s v="01R"/>
    <s v="TIEMPO COMPLETO REDUCIDO"/>
    <s v="2018-11-26 00:00:00.0"/>
    <s v="null"/>
    <s v="DF32041"/>
    <s v="CATEDRÁTICO DE UNIVERSIDAD"/>
    <s v="R110"/>
    <x v="10"/>
    <n v="720"/>
    <s v="PROYECTOS DE INGENIERÍA"/>
  </r>
  <r>
    <x v="15"/>
    <n v="72779052"/>
    <s v="FCYT"/>
    <n v="446"/>
    <s v="446G"/>
    <s v="GRUPO-A"/>
    <s v="Proyectos de informática"/>
    <s v="GG"/>
    <s v="GRUPO GRANDE"/>
    <s v="446G"/>
    <s v="GRUPO GRANDE DE Proyectos de informática"/>
    <s v="GRUPO-A"/>
    <s v="Grupo Grande de Proyectos de informática"/>
    <s v="2S"/>
    <n v="72779052"/>
    <s v="RUBIO"/>
    <s v="BARRAGÁN"/>
    <s v="NICOLÁS"/>
    <s v="nirubio"/>
    <s v="nicolas.rubio@unirioja.es"/>
    <n v="3.2"/>
    <n v="3.2"/>
    <x v="1"/>
    <n v="532"/>
    <s v="LABORAL DOCENTE-ASOCIADO"/>
    <s v="P03"/>
    <s v="TIEMPO PARCIAL (3+3 HORAS)"/>
    <s v="2018-09-18 00:00:00.0"/>
    <s v="2019-09-14 00:00:00.0"/>
    <s v="PI101382"/>
    <s v="PROFESOR ASOCIADO"/>
    <s v="R110"/>
    <x v="10"/>
    <n v="720"/>
    <s v="PROYECTOS DE INGENIERÍA"/>
  </r>
  <r>
    <x v="15"/>
    <n v="15973686"/>
    <s v="FCYT"/>
    <n v="446"/>
    <s v="446I"/>
    <s v="GRUPO-A1"/>
    <s v="Proyectos de informática"/>
    <s v="GI"/>
    <s v="GRUPO DE INFORMÁTICA"/>
    <s v="446I"/>
    <s v="INFORMÁTICA DE Proyectos de informática"/>
    <s v="GRUPO-A1"/>
    <s v="Informática de Proyectos de informática"/>
    <s v="2S"/>
    <n v="15973686"/>
    <s v="JAIME"/>
    <s v="ELIZONDO"/>
    <s v="ARTURO"/>
    <s v="arjaime"/>
    <s v="arturo.jaime@unirioja.es"/>
    <n v="2.8"/>
    <n v="2.8"/>
    <x v="1"/>
    <n v="504"/>
    <s v="PROFESOR TITULAR UNIVERSIDAD"/>
    <s v="C01"/>
    <s v="TIEMPO COMPLETO"/>
    <s v="2015-09-15 00:00:00.0"/>
    <s v="null"/>
    <s v="DF100152"/>
    <s v="PROFESOR TITULAR DE UNIVERSIDAD"/>
    <s v="R111"/>
    <x v="7"/>
    <n v="570"/>
    <s v="LENGUAJES Y SISTEMAS INFORMÁTICOS"/>
  </r>
  <r>
    <x v="15"/>
    <n v="15973686"/>
    <s v="FCYT"/>
    <n v="446"/>
    <s v="446I"/>
    <s v="GRUPO-A2"/>
    <s v="Proyectos de informática"/>
    <s v="GI"/>
    <s v="GRUPO DE INFORMÁTICA"/>
    <s v="446I"/>
    <s v="INFORMÁTICA DE Proyectos de informática"/>
    <s v="GRUPO-A2"/>
    <s v="Informática de Proyectos de informática"/>
    <s v="2S"/>
    <n v="15973686"/>
    <s v="JAIME"/>
    <s v="ELIZONDO"/>
    <s v="ARTURO"/>
    <s v="arjaime"/>
    <s v="arturo.jaime@unirioja.es"/>
    <n v="2.8"/>
    <n v="2.8"/>
    <x v="1"/>
    <n v="504"/>
    <s v="PROFESOR TITULAR UNIVERSIDAD"/>
    <s v="C01"/>
    <s v="TIEMPO COMPLETO"/>
    <s v="2015-09-15 00:00:00.0"/>
    <s v="null"/>
    <s v="DF100152"/>
    <s v="PROFESOR TITULAR DE UNIVERSIDAD"/>
    <s v="R111"/>
    <x v="7"/>
    <n v="570"/>
    <s v="LENGUAJES Y SISTEMAS INFORMÁTICOS"/>
  </r>
  <r>
    <x v="15"/>
    <n v="16551912"/>
    <s v="FCYT"/>
    <n v="447"/>
    <s v="447G"/>
    <s v="GRUPO-A"/>
    <s v="Programación de aplicaciones web"/>
    <s v="GG"/>
    <s v="GRUPO GRANDE"/>
    <s v="447G"/>
    <s v="GRUPO GRANDE DE Programación de aplicaciones web"/>
    <s v="GRUPO-A"/>
    <s v="Grupo Grande de Programación de aplicaciones web"/>
    <s v="2S"/>
    <n v="16551912"/>
    <s v="GARCÍA"/>
    <s v="IZQUIERDO"/>
    <s v="FRANCISCO JOSÉ"/>
    <s v="fgarcia"/>
    <s v="francisco.garcia@unirioja.es"/>
    <n v="3.2"/>
    <n v="3.2"/>
    <x v="0"/>
    <n v="534"/>
    <s v="CONTRATADO DOCTOR -TIPO 1"/>
    <s v="C01"/>
    <s v="TIEMPO COMPLETO"/>
    <s v="2013-07-20 00:00:00.0"/>
    <s v="null"/>
    <s v="LD100292"/>
    <s v="CONTRATADO DOCTOR"/>
    <s v="R111"/>
    <x v="7"/>
    <n v="570"/>
    <s v="LENGUAJES Y SISTEMAS INFORMÁTICOS"/>
  </r>
  <r>
    <x v="15"/>
    <n v="16551912"/>
    <s v="FCYT"/>
    <n v="447"/>
    <s v="447I"/>
    <s v="GRUPO-A1"/>
    <s v="Programación de aplicaciones web"/>
    <s v="GI"/>
    <s v="GRUPO DE INFORMÁTICA"/>
    <s v="447I"/>
    <s v="INFORMÁTICA DE Programación de aplicaciones web"/>
    <s v="GRUPO-A1"/>
    <s v="Informática de Programación de aplicaciones web"/>
    <s v="2S"/>
    <n v="16551912"/>
    <s v="GARCÍA"/>
    <s v="IZQUIERDO"/>
    <s v="FRANCISCO JOSÉ"/>
    <s v="fgarcia"/>
    <s v="francisco.garcia@unirioja.es"/>
    <n v="2.8"/>
    <n v="2.8"/>
    <x v="0"/>
    <n v="534"/>
    <s v="CONTRATADO DOCTOR -TIPO 1"/>
    <s v="C01"/>
    <s v="TIEMPO COMPLETO"/>
    <s v="2013-07-20 00:00:00.0"/>
    <s v="null"/>
    <s v="LD100292"/>
    <s v="CONTRATADO DOCTOR"/>
    <s v="R111"/>
    <x v="7"/>
    <n v="570"/>
    <s v="LENGUAJES Y SISTEMAS INFORMÁTICOS"/>
  </r>
  <r>
    <x v="15"/>
    <n v="16551912"/>
    <s v="FCYT"/>
    <n v="447"/>
    <s v="447I"/>
    <s v="GRUPO-A2"/>
    <s v="Programación de aplicaciones web"/>
    <s v="GI"/>
    <s v="GRUPO DE INFORMÁTICA"/>
    <s v="447I"/>
    <s v="INFORMÁTICA DE Programación de aplicaciones web"/>
    <s v="GRUPO-A2"/>
    <s v="Informática de Programación de aplicaciones web"/>
    <s v="2S"/>
    <n v="16551912"/>
    <s v="GARCÍA"/>
    <s v="IZQUIERDO"/>
    <s v="FRANCISCO JOSÉ"/>
    <s v="fgarcia"/>
    <s v="francisco.garcia@unirioja.es"/>
    <n v="2.8"/>
    <n v="2.8"/>
    <x v="0"/>
    <n v="534"/>
    <s v="CONTRATADO DOCTOR -TIPO 1"/>
    <s v="C01"/>
    <s v="TIEMPO COMPLETO"/>
    <s v="2013-07-20 00:00:00.0"/>
    <s v="null"/>
    <s v="LD100292"/>
    <s v="CONTRATADO DOCTOR"/>
    <s v="R111"/>
    <x v="7"/>
    <n v="570"/>
    <s v="LENGUAJES Y SISTEMAS INFORMÁTICOS"/>
  </r>
  <r>
    <x v="15"/>
    <n v="16537949"/>
    <s v="FCYT"/>
    <n v="448"/>
    <s v="448G"/>
    <s v="GRUPO-A"/>
    <s v="Taller transversal I: programación y proceso de información"/>
    <s v="GG"/>
    <s v="GRUPO GRANDE"/>
    <s v="448G"/>
    <s v="GRUPO GRANDE DE Taller transversal I: programación y proceso de información"/>
    <s v="GRUPO-A"/>
    <s v="Grupo Grande de Taller transversal I: programación y proceso de información"/>
    <s v="2S"/>
    <n v="16537949"/>
    <s v="SAN JUAN"/>
    <s v="DÍAZ"/>
    <s v="JUAN FÉLIX"/>
    <s v="juan"/>
    <s v="juanfelix.sanjuan@unirioja.es"/>
    <n v="1.8"/>
    <n v="1.8"/>
    <x v="1"/>
    <n v="500"/>
    <s v="CATEDRATICO DE UNIVERSIDAD"/>
    <s v="01R"/>
    <s v="TIEMPO COMPLETO REDUCIDO"/>
    <s v="2018-12-21 00:00:00.0"/>
    <s v="null"/>
    <s v="DF100380"/>
    <s v="CATEDRÁTICO DE UNIVERSIDAD"/>
    <s v="R111"/>
    <x v="7"/>
    <n v="570"/>
    <s v="LENGUAJES Y SISTEMAS INFORMÁTICOS"/>
  </r>
  <r>
    <x v="15"/>
    <n v="16537949"/>
    <s v="FCYT"/>
    <n v="448"/>
    <s v="448I"/>
    <s v="GRUPO-A1"/>
    <s v="Taller transversal I: programación y proceso de información"/>
    <s v="GI"/>
    <s v="GRUPO DE INFORMÁTICA"/>
    <s v="448I"/>
    <s v="INFORMÁTICA DE Taller transversal I: programación y proceso de información"/>
    <s v="GRUPO-A1"/>
    <s v="Informática de Taller transversal I: programación y proceso de información"/>
    <s v="2S"/>
    <n v="16537949"/>
    <s v="SAN JUAN"/>
    <s v="DÍAZ"/>
    <s v="JUAN FÉLIX"/>
    <s v="juan"/>
    <s v="juanfelix.sanjuan@unirioja.es"/>
    <n v="4.2"/>
    <n v="4.2"/>
    <x v="1"/>
    <n v="500"/>
    <s v="CATEDRATICO DE UNIVERSIDAD"/>
    <s v="01R"/>
    <s v="TIEMPO COMPLETO REDUCIDO"/>
    <s v="2018-12-21 00:00:00.0"/>
    <s v="null"/>
    <s v="DF100380"/>
    <s v="CATEDRÁTICO DE UNIVERSIDAD"/>
    <s v="R111"/>
    <x v="7"/>
    <n v="570"/>
    <s v="LENGUAJES Y SISTEMAS INFORMÁTICOS"/>
  </r>
  <r>
    <x v="15"/>
    <n v="16537949"/>
    <s v="FCYT"/>
    <n v="448"/>
    <s v="448I"/>
    <s v="GRUPO-A2"/>
    <s v="Taller transversal I: programación y proceso de información"/>
    <s v="GI"/>
    <s v="GRUPO DE INFORMÁTICA"/>
    <s v="448I"/>
    <s v="INFORMÁTICA DE Taller transversal I: programación y proceso de información"/>
    <s v="GRUPO-A2"/>
    <s v="Informática de Taller transversal I: programación y proceso de información"/>
    <s v="2S"/>
    <n v="16537949"/>
    <s v="SAN JUAN"/>
    <s v="DÍAZ"/>
    <s v="JUAN FÉLIX"/>
    <s v="juan"/>
    <s v="juanfelix.sanjuan@unirioja.es"/>
    <n v="4.2"/>
    <n v="4.2"/>
    <x v="1"/>
    <n v="500"/>
    <s v="CATEDRATICO DE UNIVERSIDAD"/>
    <s v="01R"/>
    <s v="TIEMPO COMPLETO REDUCIDO"/>
    <s v="2018-12-21 00:00:00.0"/>
    <s v="null"/>
    <s v="DF100380"/>
    <s v="CATEDRÁTICO DE UNIVERSIDAD"/>
    <s v="R111"/>
    <x v="7"/>
    <n v="570"/>
    <s v="LENGUAJES Y SISTEMAS INFORMÁTICOS"/>
  </r>
  <r>
    <x v="15"/>
    <n v="16545261"/>
    <s v="FCYT"/>
    <n v="449"/>
    <s v="449G"/>
    <s v="GRUPO-A"/>
    <s v="Profesión de ingeniero en informática"/>
    <s v="GG"/>
    <s v="GRUPO GRANDE"/>
    <s v="449G"/>
    <s v="GG de Profesión de ingeniero en informática"/>
    <s v="GRUPO-A"/>
    <s v="GG de Profesión de ingeniero en informática"/>
    <s v="1S"/>
    <n v="16545261"/>
    <s v="OLARTE"/>
    <s v="LARREA"/>
    <s v="JUAN JOSÉ"/>
    <s v="jjolarte"/>
    <s v="jjolarte@unirioja.es"/>
    <n v="5"/>
    <n v="5"/>
    <x v="0"/>
    <n v="504"/>
    <s v="PROFESOR TITULAR UNIVERSIDAD"/>
    <s v="C01"/>
    <s v="TIEMPO COMPLETO"/>
    <s v="2018-09-17 00:00:00.0"/>
    <s v="null"/>
    <s v="DF32239"/>
    <s v="PROFESOR TITULAR DE UNIVERSIDAD"/>
    <s v="R111"/>
    <x v="7"/>
    <n v="570"/>
    <s v="LENGUAJES Y SISTEMAS INFORMÁTICOS"/>
  </r>
  <r>
    <x v="15"/>
    <n v="16545261"/>
    <s v="FCYT"/>
    <n v="449"/>
    <s v="449I"/>
    <s v="GRUPO-A1"/>
    <s v="Profesión de ingeniero en informática"/>
    <s v="GI"/>
    <s v="GRUPO DE INFORMÁTICA"/>
    <s v="449I"/>
    <s v="GI de Profesión de ingeniero en informática"/>
    <s v="GRUPO-A1"/>
    <s v="GI de Profesión de ingeniero en informática"/>
    <s v="1S"/>
    <n v="16545261"/>
    <s v="OLARTE"/>
    <s v="LARREA"/>
    <s v="JUAN JOSÉ"/>
    <s v="jjolarte"/>
    <s v="jjolarte@unirioja.es"/>
    <n v="1"/>
    <n v="1"/>
    <x v="0"/>
    <n v="504"/>
    <s v="PROFESOR TITULAR UNIVERSIDAD"/>
    <s v="C01"/>
    <s v="TIEMPO COMPLETO"/>
    <s v="2018-09-17 00:00:00.0"/>
    <s v="null"/>
    <s v="DF32239"/>
    <s v="PROFESOR TITULAR DE UNIVERSIDAD"/>
    <s v="R111"/>
    <x v="7"/>
    <n v="570"/>
    <s v="LENGUAJES Y SISTEMAS INFORMÁTICOS"/>
  </r>
  <r>
    <x v="15"/>
    <n v="16545261"/>
    <s v="FCYT"/>
    <n v="449"/>
    <s v="449I"/>
    <s v="GRUPO-A2"/>
    <s v="Profesión de ingeniero en informática"/>
    <s v="GI"/>
    <s v="GRUPO DE INFORMÁTICA"/>
    <s v="449I"/>
    <s v="GI de Profesión de ingeniero en informática"/>
    <s v="GRUPO-A2"/>
    <s v="GI de Profesión de ingeniero en informática"/>
    <s v="1S"/>
    <n v="16545261"/>
    <s v="OLARTE"/>
    <s v="LARREA"/>
    <s v="JUAN JOSÉ"/>
    <s v="jjolarte"/>
    <s v="jjolarte@unirioja.es"/>
    <n v="1"/>
    <n v="1"/>
    <x v="0"/>
    <n v="504"/>
    <s v="PROFESOR TITULAR UNIVERSIDAD"/>
    <s v="C01"/>
    <s v="TIEMPO COMPLETO"/>
    <s v="2018-09-17 00:00:00.0"/>
    <s v="null"/>
    <s v="DF32239"/>
    <s v="PROFESOR TITULAR DE UNIVERSIDAD"/>
    <s v="R111"/>
    <x v="7"/>
    <n v="570"/>
    <s v="LENGUAJES Y SISTEMAS INFORMÁTICOS"/>
  </r>
  <r>
    <x v="15"/>
    <n v="30496784"/>
    <s v="FCYT"/>
    <n v="450"/>
    <s v="450G"/>
    <s v="GRUPO-A"/>
    <s v="Seguridad"/>
    <s v="GG"/>
    <s v="GRUPO GRANDE"/>
    <s v="450G"/>
    <s v="GG de Seguridad"/>
    <s v="GRUPO-A"/>
    <s v="GG de Seguridad"/>
    <s v="1S"/>
    <n v="30496784"/>
    <s v="RODRÍGUEZ"/>
    <s v="PRIEGO"/>
    <s v="EMILIO"/>
    <s v="emrodrig"/>
    <s v="emilio.rodriguez@unirioja.es"/>
    <n v="3.2"/>
    <n v="3.2"/>
    <x v="1"/>
    <n v="532"/>
    <s v="LABORAL DOCENTE-ASOCIADO"/>
    <s v="P06"/>
    <s v="TIEMPO PARCIAL (6+6 HORAS)"/>
    <s v="2016-09-15 00:00:00.0"/>
    <s v="2019-09-14 00:00:00.0"/>
    <s v="PI101124"/>
    <s v="PROFESOR ASOCIADO"/>
    <s v="R111"/>
    <x v="7"/>
    <n v="75"/>
    <s v="CIENCIA DE LA COMPUTACIÓN E INTELIGENCIA ARTIFICIA"/>
  </r>
  <r>
    <x v="15"/>
    <n v="30496784"/>
    <s v="FCYT"/>
    <n v="450"/>
    <s v="450I"/>
    <s v="GRUPO-A1"/>
    <s v="Seguridad"/>
    <s v="GI"/>
    <s v="GRUPO DE INFORMÁTICA"/>
    <s v="450I"/>
    <s v="GI de Seguridad"/>
    <s v="GRUPO-A1"/>
    <s v="GI de Seguridad"/>
    <s v="1S"/>
    <n v="30496784"/>
    <s v="RODRÍGUEZ"/>
    <s v="PRIEGO"/>
    <s v="EMILIO"/>
    <s v="emrodrig"/>
    <s v="emilio.rodriguez@unirioja.es"/>
    <n v="2.8"/>
    <n v="2.8"/>
    <x v="1"/>
    <n v="532"/>
    <s v="LABORAL DOCENTE-ASOCIADO"/>
    <s v="P06"/>
    <s v="TIEMPO PARCIAL (6+6 HORAS)"/>
    <s v="2016-09-15 00:00:00.0"/>
    <s v="2019-09-14 00:00:00.0"/>
    <s v="PI101124"/>
    <s v="PROFESOR ASOCIADO"/>
    <s v="R111"/>
    <x v="7"/>
    <n v="75"/>
    <s v="CIENCIA DE LA COMPUTACIÓN E INTELIGENCIA ARTIFICIA"/>
  </r>
  <r>
    <x v="15"/>
    <n v="30496784"/>
    <s v="FCYT"/>
    <n v="450"/>
    <s v="450I"/>
    <s v="GRUPO-A2"/>
    <s v="Seguridad"/>
    <s v="GI"/>
    <s v="GRUPO DE INFORMÁTICA"/>
    <s v="450I"/>
    <s v="GI de Seguridad"/>
    <s v="GRUPO-A2"/>
    <s v="GI de Seguridad"/>
    <s v="1S"/>
    <n v="30496784"/>
    <s v="RODRÍGUEZ"/>
    <s v="PRIEGO"/>
    <s v="EMILIO"/>
    <s v="emrodrig"/>
    <s v="emilio.rodriguez@unirioja.es"/>
    <n v="2.8"/>
    <n v="2.8"/>
    <x v="1"/>
    <n v="532"/>
    <s v="LABORAL DOCENTE-ASOCIADO"/>
    <s v="P06"/>
    <s v="TIEMPO PARCIAL (6+6 HORAS)"/>
    <s v="2016-09-15 00:00:00.0"/>
    <s v="2019-09-14 00:00:00.0"/>
    <s v="PI101124"/>
    <s v="PROFESOR ASOCIADO"/>
    <s v="R111"/>
    <x v="7"/>
    <n v="75"/>
    <s v="CIENCIA DE LA COMPUTACIÓN E INTELIGENCIA ARTIFICIA"/>
  </r>
  <r>
    <x v="15"/>
    <n v="15973686"/>
    <s v="FCYT"/>
    <n v="451"/>
    <s v="451G"/>
    <s v="GRUPO-A"/>
    <s v="Taller transversal II: bases de datos y sistemas de información"/>
    <s v="GG"/>
    <s v="GRUPO GRANDE"/>
    <s v="451G"/>
    <s v="GG de Taller transversal II: Bases de datos y sistemas de información"/>
    <s v="GRUPO-A"/>
    <s v="GG de Taller transversal II: Bases de datos y sistemas de información"/>
    <s v="1S"/>
    <n v="15973686"/>
    <s v="JAIME"/>
    <s v="ELIZONDO"/>
    <s v="ARTURO"/>
    <s v="arjaime"/>
    <s v="arturo.jaime@unirioja.es"/>
    <n v="0.9"/>
    <n v="0.9"/>
    <x v="1"/>
    <n v="504"/>
    <s v="PROFESOR TITULAR UNIVERSIDAD"/>
    <s v="C01"/>
    <s v="TIEMPO COMPLETO"/>
    <s v="2015-09-15 00:00:00.0"/>
    <s v="null"/>
    <s v="DF100152"/>
    <s v="PROFESOR TITULAR DE UNIVERSIDAD"/>
    <s v="R111"/>
    <x v="7"/>
    <n v="570"/>
    <s v="LENGUAJES Y SISTEMAS INFORMÁTICOS"/>
  </r>
  <r>
    <x v="15"/>
    <n v="16575155"/>
    <s v="FCYT"/>
    <n v="451"/>
    <s v="451G"/>
    <s v="GRUPO-A"/>
    <s v="Taller transversal II: bases de datos y sistemas de información"/>
    <s v="GG"/>
    <s v="GRUPO GRANDE"/>
    <s v="451G"/>
    <s v="GG de Taller transversal II: Bases de datos y sistemas de información"/>
    <s v="GRUPO-A"/>
    <s v="GG de Taller transversal II: Bases de datos y sistemas de información"/>
    <s v="1S"/>
    <n v="16575155"/>
    <s v="DOMÍNGUEZ"/>
    <s v="PÉREZ"/>
    <s v="CÉSAR"/>
    <s v="cedomin"/>
    <s v="cesar.dominguez@unirioja.es"/>
    <n v="0.9"/>
    <n v="0.9"/>
    <x v="0"/>
    <n v="504"/>
    <s v="PROFESOR TITULAR UNIVERSIDAD"/>
    <s v="C01"/>
    <s v="TIEMPO COMPLETO"/>
    <s v="2017-12-12 00:00:00.0"/>
    <s v="null"/>
    <s v="DF100346"/>
    <s v="PROFESOR TITULAR DE UNIVERSIDAD"/>
    <s v="R111"/>
    <x v="7"/>
    <n v="570"/>
    <s v="LENGUAJES Y SISTEMAS INFORMÁTICOS"/>
  </r>
  <r>
    <x v="15"/>
    <n v="16575155"/>
    <s v="FCYT"/>
    <n v="451"/>
    <s v="451I"/>
    <s v="GRUPO-A1"/>
    <s v="Taller transversal II: bases de datos y sistemas de información"/>
    <s v="GI"/>
    <s v="GRUPO DE INFORMÁTICA"/>
    <s v="451I"/>
    <s v="GI de Taller transversal II: Bases de datos y sistemas de información"/>
    <s v="GRUPO-A1"/>
    <s v="GI de Taller transversal II: Bases de datos y sistemas de información"/>
    <s v="1S"/>
    <n v="16575155"/>
    <s v="DOMÍNGUEZ"/>
    <s v="PÉREZ"/>
    <s v="CÉSAR"/>
    <s v="cedomin"/>
    <s v="cesar.dominguez@unirioja.es"/>
    <n v="4.2"/>
    <n v="4.2"/>
    <x v="0"/>
    <n v="504"/>
    <s v="PROFESOR TITULAR UNIVERSIDAD"/>
    <s v="C01"/>
    <s v="TIEMPO COMPLETO"/>
    <s v="2017-12-12 00:00:00.0"/>
    <s v="null"/>
    <s v="DF100346"/>
    <s v="PROFESOR TITULAR DE UNIVERSIDAD"/>
    <s v="R111"/>
    <x v="7"/>
    <n v="570"/>
    <s v="LENGUAJES Y SISTEMAS INFORMÁTICOS"/>
  </r>
  <r>
    <x v="15"/>
    <n v="15973686"/>
    <s v="FCYT"/>
    <n v="451"/>
    <s v="451I"/>
    <s v="GRUPO-A2"/>
    <s v="Taller transversal II: bases de datos y sistemas de información"/>
    <s v="GI"/>
    <s v="GRUPO DE INFORMÁTICA"/>
    <s v="451I"/>
    <s v="GI de Taller transversal II: Bases de datos y sistemas de información"/>
    <s v="GRUPO-A2"/>
    <s v="GI de Taller transversal II: Bases de datos y sistemas de información"/>
    <s v="1S"/>
    <n v="15973686"/>
    <s v="JAIME"/>
    <s v="ELIZONDO"/>
    <s v="ARTURO"/>
    <s v="arjaime"/>
    <s v="arturo.jaime@unirioja.es"/>
    <n v="4.2"/>
    <n v="4.2"/>
    <x v="1"/>
    <n v="504"/>
    <s v="PROFESOR TITULAR UNIVERSIDAD"/>
    <s v="C01"/>
    <s v="TIEMPO COMPLETO"/>
    <s v="2015-09-15 00:00:00.0"/>
    <s v="null"/>
    <s v="DF100152"/>
    <s v="PROFESOR TITULAR DE UNIVERSIDAD"/>
    <s v="R111"/>
    <x v="7"/>
    <n v="570"/>
    <s v="LENGUAJES Y SISTEMAS INFORMÁTICOS"/>
  </r>
  <r>
    <x v="15"/>
    <n v="16607644"/>
    <s v="FCYT"/>
    <n v="452"/>
    <s v="452G"/>
    <s v="GRUPO-A"/>
    <s v="Desarrollo de interfaces para usuarios"/>
    <s v="GG"/>
    <s v="GRUPO GRANDE"/>
    <s v="452G"/>
    <s v="GRUPO GRANDE DE Desarrollo de interfaces para usuarios"/>
    <s v="GRUPO-A"/>
    <s v="Grupo Grande de Desarrollo de interfaces para usuarios"/>
    <s v="2S"/>
    <n v="16607644"/>
    <s v="IBÁÑEZ"/>
    <s v="SÁENZ LÓPEZ"/>
    <s v="MARÍA JOSÉ"/>
    <s v="maibansa"/>
    <s v="maria-jose.ibanez@unirioja.es"/>
    <n v="3.2"/>
    <n v="3.2"/>
    <x v="1"/>
    <n v="532"/>
    <s v="LABORAL DOCENTE-ASOCIADO"/>
    <s v="P04"/>
    <s v="TIEMPO PARCIAL (4+4 HORAS)"/>
    <s v="2016-09-15 00:00:00.0"/>
    <s v="2019-09-14 00:00:00.0"/>
    <s v="PI101125"/>
    <s v="PROFESOR ASOCIADO"/>
    <s v="R111"/>
    <x v="7"/>
    <n v="75"/>
    <s v="CIENCIA DE LA COMPUTACIÓN E INTELIGENCIA ARTIFICIA"/>
  </r>
  <r>
    <x v="15"/>
    <n v="16607644"/>
    <s v="FCYT"/>
    <n v="452"/>
    <s v="452I"/>
    <s v="GRUPO-A1"/>
    <s v="Desarrollo de interfaces para usuarios"/>
    <s v="GI"/>
    <s v="GRUPO DE INFORMÁTICA"/>
    <s v="452I"/>
    <s v="INFORMÁTICA DE Desarrollo de interfaces para usuarios"/>
    <s v="GRUPO-A1"/>
    <s v="Informática de Desarrollo de interfaces para usuarios"/>
    <s v="2S"/>
    <n v="16607644"/>
    <s v="IBÁÑEZ"/>
    <s v="SÁENZ LÓPEZ"/>
    <s v="MARÍA JOSÉ"/>
    <s v="maibansa"/>
    <s v="maria-jose.ibanez@unirioja.es"/>
    <n v="2.8"/>
    <n v="2.8"/>
    <x v="1"/>
    <n v="532"/>
    <s v="LABORAL DOCENTE-ASOCIADO"/>
    <s v="P04"/>
    <s v="TIEMPO PARCIAL (4+4 HORAS)"/>
    <s v="2016-09-15 00:00:00.0"/>
    <s v="2019-09-14 00:00:00.0"/>
    <s v="PI101125"/>
    <s v="PROFESOR ASOCIADO"/>
    <s v="R111"/>
    <x v="7"/>
    <n v="75"/>
    <s v="CIENCIA DE LA COMPUTACIÓN E INTELIGENCIA ARTIFICIA"/>
  </r>
  <r>
    <x v="15"/>
    <n v="16536550"/>
    <s v="FCYT"/>
    <n v="453"/>
    <s v="453G"/>
    <s v="GRUPO-A"/>
    <s v="Informática móvil"/>
    <s v="GG"/>
    <s v="GRUPO GRANDE"/>
    <s v="453G"/>
    <s v="GG de Informática Móvil"/>
    <s v="GRUPO-A"/>
    <s v="GG de Informática Móvil"/>
    <s v="2S"/>
    <n v="16536550"/>
    <s v="MATA"/>
    <s v="SOTÉS"/>
    <s v="ELOY JAVIER"/>
    <s v="mata"/>
    <s v="eloy.mata@unirioja.es"/>
    <n v="3.2"/>
    <n v="3.2"/>
    <x v="0"/>
    <n v="504"/>
    <s v="PROFESOR TITULAR UNIVERSIDAD"/>
    <s v="C01"/>
    <s v="TIEMPO COMPLETO"/>
    <s v="2018-09-17 00:00:00.0"/>
    <s v="null"/>
    <s v="DF32238"/>
    <s v="TITULAR DE UNIVERSIDAD"/>
    <s v="R111"/>
    <x v="7"/>
    <n v="570"/>
    <s v="LENGUAJES Y SISTEMAS INFORMÁTICOS"/>
  </r>
  <r>
    <x v="15"/>
    <n v="16536550"/>
    <s v="FCYT"/>
    <n v="453"/>
    <s v="453I"/>
    <s v="GRUPO-A1"/>
    <s v="Informática móvil"/>
    <s v="GI"/>
    <s v="GRUPO DE INFORMÁTICA"/>
    <s v="453I"/>
    <s v="GI de Informática Móvil"/>
    <s v="GRUPO-A1"/>
    <s v="GI de Informática Móvil"/>
    <s v="2S"/>
    <n v="16536550"/>
    <s v="MATA"/>
    <s v="SOTÉS"/>
    <s v="ELOY JAVIER"/>
    <s v="mata"/>
    <s v="eloy.mata@unirioja.es"/>
    <n v="2.8"/>
    <n v="2.8"/>
    <x v="0"/>
    <n v="504"/>
    <s v="PROFESOR TITULAR UNIVERSIDAD"/>
    <s v="C01"/>
    <s v="TIEMPO COMPLETO"/>
    <s v="2018-09-17 00:00:00.0"/>
    <s v="null"/>
    <s v="DF32238"/>
    <s v="TITULAR DE UNIVERSIDAD"/>
    <s v="R111"/>
    <x v="7"/>
    <n v="570"/>
    <s v="LENGUAJES Y SISTEMAS INFORMÁTICOS"/>
  </r>
  <r>
    <x v="15"/>
    <n v="73079169"/>
    <s v="FCYT"/>
    <n v="454"/>
    <s v="454G"/>
    <s v="GRUPO-A"/>
    <s v="Soluciones informáticas para la empresa"/>
    <s v="GG"/>
    <s v="GRUPO GRANDE"/>
    <s v="454G"/>
    <s v="GG de Soluciones informáticas para la empresa"/>
    <s v="GRUPO-A"/>
    <s v="GG de Soluciones informáticas para la empresa"/>
    <s v="2S"/>
    <n v="73079169"/>
    <s v="RUBIO"/>
    <s v="GARCÍA"/>
    <s v="ÁNGEL LUIS"/>
    <s v="arubio"/>
    <s v="arubio@unirioja.es"/>
    <n v="5"/>
    <n v="5"/>
    <x v="0"/>
    <n v="504"/>
    <s v="PROFESOR TITULAR UNIVERSIDAD"/>
    <s v="C01"/>
    <s v="TIEMPO COMPLETO"/>
    <s v="2018-12-18 00:00:00.0"/>
    <s v="null"/>
    <s v="DF100366"/>
    <s v="PROFESOR TITULAR DE UNIVERSIDAD"/>
    <s v="R111"/>
    <x v="7"/>
    <n v="570"/>
    <s v="LENGUAJES Y SISTEMAS INFORMÁTICOS"/>
  </r>
  <r>
    <x v="15"/>
    <n v="73079169"/>
    <s v="FCYT"/>
    <n v="454"/>
    <s v="454I"/>
    <s v="GRUPO-A1"/>
    <s v="Soluciones informáticas para la empresa"/>
    <s v="GI"/>
    <s v="GRUPO DE INFORMÁTICA"/>
    <s v="454I"/>
    <s v="GI de Soluciones informáticas para la empresa"/>
    <s v="GRUPO-A1"/>
    <s v="GI de Soluciones informáticas para la empresa"/>
    <s v="2S"/>
    <n v="73079169"/>
    <s v="RUBIO"/>
    <s v="GARCÍA"/>
    <s v="ÁNGEL LUIS"/>
    <s v="arubio"/>
    <s v="arubio@unirioja.es"/>
    <n v="1"/>
    <n v="1"/>
    <x v="0"/>
    <n v="504"/>
    <s v="PROFESOR TITULAR UNIVERSIDAD"/>
    <s v="C01"/>
    <s v="TIEMPO COMPLETO"/>
    <s v="2018-12-18 00:00:00.0"/>
    <s v="null"/>
    <s v="DF100366"/>
    <s v="PROFESOR TITULAR DE UNIVERSIDAD"/>
    <s v="R111"/>
    <x v="7"/>
    <n v="570"/>
    <s v="LENGUAJES Y SISTEMAS INFORMÁTICOS"/>
  </r>
  <r>
    <x v="15"/>
    <n v="16561526"/>
    <s v="FCYT"/>
    <n v="455"/>
    <s v="455G"/>
    <s v="GRUPO-A"/>
    <s v="Ingeniería del conocimiento"/>
    <s v="GG"/>
    <s v="GRUPO GRANDE"/>
    <s v="455G"/>
    <s v="GG de Ingeniería del conocimiento"/>
    <s v="GRUPO-A"/>
    <s v="GG de Ingeniería del conocimiento"/>
    <s v="2S"/>
    <n v="16561526"/>
    <s v="MARTÍNEZ DE PISÓN"/>
    <s v="ASCACIBAR"/>
    <s v="FCO.JAVIER"/>
    <s v="fjmartin"/>
    <s v="fjmartin@unirioja.es"/>
    <n v="3.2"/>
    <n v="3.2"/>
    <x v="0"/>
    <n v="500"/>
    <s v="CATEDRATICO DE UNIVERSIDAD"/>
    <s v="01R"/>
    <s v="TIEMPO COMPLETO REDUCIDO"/>
    <s v="2018-11-26 00:00:00.0"/>
    <s v="null"/>
    <s v="DF32041"/>
    <s v="CATEDRÁTICO DE UNIVERSIDAD"/>
    <s v="R110"/>
    <x v="10"/>
    <n v="720"/>
    <s v="PROYECTOS DE INGENIERÍA"/>
  </r>
  <r>
    <x v="15"/>
    <n v="16561526"/>
    <s v="FCYT"/>
    <n v="455"/>
    <s v="455I"/>
    <s v="GRUPO-A1"/>
    <s v="Ingeniería del conocimiento"/>
    <s v="GI"/>
    <s v="GRUPO DE INFORMÁTICA"/>
    <s v="455I"/>
    <s v="GI de Ingeniería del conocimiento"/>
    <s v="GRUPO-A1"/>
    <s v="GI de Ingeniería del conocimiento"/>
    <s v="2S"/>
    <n v="16561526"/>
    <s v="MARTÍNEZ DE PISÓN"/>
    <s v="ASCACIBAR"/>
    <s v="FCO.JAVIER"/>
    <s v="fjmartin"/>
    <s v="fjmartin@unirioja.es"/>
    <n v="2.8"/>
    <n v="2.8"/>
    <x v="0"/>
    <n v="500"/>
    <s v="CATEDRATICO DE UNIVERSIDAD"/>
    <s v="01R"/>
    <s v="TIEMPO COMPLETO REDUCIDO"/>
    <s v="2018-11-26 00:00:00.0"/>
    <s v="null"/>
    <s v="DF32041"/>
    <s v="CATEDRÁTICO DE UNIVERSIDAD"/>
    <s v="R110"/>
    <x v="10"/>
    <n v="720"/>
    <s v="PROYECTOS DE INGENIERÍA"/>
  </r>
  <r>
    <x v="15"/>
    <n v="16564358"/>
    <s v="FCYT"/>
    <n v="456"/>
    <s v="456G"/>
    <s v="GRUPO-A"/>
    <s v="Administración de sistemas de gestión de bases de datos"/>
    <s v="GG"/>
    <s v="GRUPO GRANDE"/>
    <s v="456G"/>
    <s v="GRUPO GRANDE DE Administración sistemas gestión de bases de datos"/>
    <s v="GRUPO-A"/>
    <s v="Grupo Grande de Administración sistemas gestión de bases de datos"/>
    <s v="2S"/>
    <n v="16564358"/>
    <s v="SOTA"/>
    <s v="EGUIZÁBAL"/>
    <s v="JOSÉ MANUEL"/>
    <s v="jmsota"/>
    <s v="jose-manuel.sota@unirioja.es"/>
    <n v="3.2"/>
    <n v="3.2"/>
    <x v="0"/>
    <n v="532"/>
    <s v="LABORAL DOCENTE-ASOCIADO"/>
    <s v="P04"/>
    <s v="TIEMPO PARCIAL (4+4 HORAS)"/>
    <s v="2017-09-15 00:00:00.0"/>
    <s v="2019-09-14 00:00:00.0"/>
    <s v="PI101275"/>
    <s v="PROFESOR ASOCIADO"/>
    <s v="R111"/>
    <x v="7"/>
    <n v="570"/>
    <s v="LENGUAJES Y SISTEMAS INFORMÁTICOS"/>
  </r>
  <r>
    <x v="15"/>
    <n v="16564358"/>
    <s v="FCYT"/>
    <n v="456"/>
    <s v="456I"/>
    <s v="GRUPO-A1"/>
    <s v="Administración de sistemas de gestión de bases de datos"/>
    <s v="GI"/>
    <s v="GRUPO DE INFORMÁTICA"/>
    <s v="456I"/>
    <s v="INFORMÁTICA DE Administración sistemas gestión de bases de datos"/>
    <s v="GRUPO-A1"/>
    <s v="Informática de Administración sistemas gestión de bases de datos"/>
    <s v="2S"/>
    <n v="16564358"/>
    <s v="SOTA"/>
    <s v="EGUIZÁBAL"/>
    <s v="JOSÉ MANUEL"/>
    <s v="jmsota"/>
    <s v="jose-manuel.sota@unirioja.es"/>
    <n v="2.8"/>
    <n v="2.8"/>
    <x v="0"/>
    <n v="532"/>
    <s v="LABORAL DOCENTE-ASOCIADO"/>
    <s v="P04"/>
    <s v="TIEMPO PARCIAL (4+4 HORAS)"/>
    <s v="2017-09-15 00:00:00.0"/>
    <s v="2019-09-14 00:00:00.0"/>
    <s v="PI101275"/>
    <s v="PROFESOR ASOCIADO"/>
    <s v="R111"/>
    <x v="7"/>
    <n v="570"/>
    <s v="LENGUAJES Y SISTEMAS INFORMÁTICOS"/>
  </r>
  <r>
    <x v="15"/>
    <n v="16537707"/>
    <s v="FCYT"/>
    <n v="457"/>
    <s v="457G"/>
    <s v="GRUPO-A"/>
    <s v="Instalación y mantenimiento de computadores"/>
    <s v="GG"/>
    <s v="GRUPO GRANDE"/>
    <s v="457G"/>
    <s v="GG de Instalación y mantenimiento de computadores"/>
    <s v="GRUPO-A"/>
    <s v="GG de Instalación y mantenimiento de computadores"/>
    <s v="2S"/>
    <n v="16537707"/>
    <s v="MARTÍNEZ"/>
    <s v="SANTOLAYA"/>
    <s v="JOSÉ JAVIER"/>
    <s v="jjmartin"/>
    <s v="jose-javier.martinez@unirioja.es"/>
    <n v="3"/>
    <n v="3"/>
    <x v="1"/>
    <n v="506"/>
    <s v="PROFESOR TITULAR DE ESCUELA UNIVERSITARI"/>
    <s v="01A"/>
    <s v="TIEMPO COMPLETO AMPLIADO"/>
    <s v="2012-09-01 00:00:00.0"/>
    <s v="null"/>
    <s v="DF31833"/>
    <s v="TITULAR DE ESCUELAS UNIVERSITARIAS"/>
    <s v="R109"/>
    <x v="9"/>
    <n v="785"/>
    <s v="TECNOLOGÍA ELECTRÓNICA"/>
  </r>
  <r>
    <x v="15"/>
    <n v="16617096"/>
    <s v="FCYT"/>
    <n v="457"/>
    <s v="457G"/>
    <s v="GRUPO-A"/>
    <s v="Instalación y mantenimiento de computadores"/>
    <s v="GG"/>
    <s v="GRUPO GRANDE"/>
    <s v="457G"/>
    <s v="GG de Instalación y mantenimiento de computadores"/>
    <s v="GRUPO-A"/>
    <s v="GG de Instalación y mantenimiento de computadores"/>
    <s v="2S"/>
    <n v="16617096"/>
    <s v="GIL"/>
    <s v="MARTÍNEZ"/>
    <s v="FRANCISCO"/>
    <s v="frgil"/>
    <s v="francisco.gil@unirioja.es"/>
    <n v="0.2"/>
    <n v="0.2"/>
    <x v="1"/>
    <n v="536"/>
    <s v="PROFESOR INTERINO"/>
    <s v="P04"/>
    <s v="TIEMPO PARCIAL (4+4 HORAS)"/>
    <s v="2019-03-29 00:00:00.0"/>
    <s v="2019-07-25 00:00:00.0"/>
    <s v="PI101527"/>
    <s v="PROFESOR CONTRATADO INTERINO"/>
    <s v="R109"/>
    <x v="9"/>
    <n v="785"/>
    <s v="TECNOLOGÍA ELECTRÓNICA"/>
  </r>
  <r>
    <x v="15"/>
    <n v="16537707"/>
    <s v="FCYT"/>
    <n v="457"/>
    <s v="457L"/>
    <s v="GRUPO-A1"/>
    <s v="Instalación y mantenimiento de computadores"/>
    <s v="GL"/>
    <s v="GRUPO DE LABORATORIO"/>
    <s v="457L"/>
    <s v="GL de Instalación y mantenimiento de computadores"/>
    <s v="GRUPO-A1"/>
    <s v="GL de Instalación y mantenimiento de computadores"/>
    <s v="2S"/>
    <n v="16537707"/>
    <s v="MARTÍNEZ"/>
    <s v="SANTOLAYA"/>
    <s v="JOSÉ JAVIER"/>
    <s v="jjmartin"/>
    <s v="jose-javier.martinez@unirioja.es"/>
    <n v="0.4"/>
    <n v="0.4"/>
    <x v="1"/>
    <n v="506"/>
    <s v="PROFESOR TITULAR DE ESCUELA UNIVERSITARI"/>
    <s v="01A"/>
    <s v="TIEMPO COMPLETO AMPLIADO"/>
    <s v="2012-09-01 00:00:00.0"/>
    <s v="null"/>
    <s v="DF31833"/>
    <s v="TITULAR DE ESCUELAS UNIVERSITARIAS"/>
    <s v="R109"/>
    <x v="9"/>
    <n v="785"/>
    <s v="TECNOLOGÍA ELECTRÓNICA"/>
  </r>
  <r>
    <x v="15"/>
    <n v="16617096"/>
    <s v="FCYT"/>
    <n v="457"/>
    <s v="457L"/>
    <s v="GRUPO-A1"/>
    <s v="Instalación y mantenimiento de computadores"/>
    <s v="GL"/>
    <s v="GRUPO DE LABORATORIO"/>
    <s v="457L"/>
    <s v="GL de Instalación y mantenimiento de computadores"/>
    <s v="GRUPO-A1"/>
    <s v="GL de Instalación y mantenimiento de computadores"/>
    <s v="2S"/>
    <n v="16617096"/>
    <s v="GIL"/>
    <s v="MARTÍNEZ"/>
    <s v="FRANCISCO"/>
    <s v="frgil"/>
    <s v="francisco.gil@unirioja.es"/>
    <n v="2.4"/>
    <n v="2.4"/>
    <x v="1"/>
    <n v="536"/>
    <s v="PROFESOR INTERINO"/>
    <s v="P04"/>
    <s v="TIEMPO PARCIAL (4+4 HORAS)"/>
    <s v="2019-03-29 00:00:00.0"/>
    <s v="2019-07-25 00:00:00.0"/>
    <s v="PI101527"/>
    <s v="PROFESOR CONTRATADO INTERINO"/>
    <s v="R109"/>
    <x v="9"/>
    <n v="785"/>
    <s v="TECNOLOGÍA ELECTRÓNICA"/>
  </r>
  <r>
    <x v="15"/>
    <n v="16553320"/>
    <s v="FCYT"/>
    <n v="458"/>
    <s v="458G"/>
    <s v="GRUPO-A"/>
    <s v="Administración avanzada de redes y servidores"/>
    <s v="GG"/>
    <s v="GRUPO GRANDE"/>
    <s v="458G"/>
    <s v="GG de Administración avanzada de redes y servidores"/>
    <s v="GRUPO-A"/>
    <s v="GG de Administración avanzada de redes y servidores"/>
    <s v="1S"/>
    <n v="16553320"/>
    <s v="ELVIRA"/>
    <s v="IZURRATEGUI"/>
    <s v="CARLOS"/>
    <s v="celvira"/>
    <s v="carlos.elvira@unirioja.es"/>
    <n v="3.2"/>
    <n v="3.2"/>
    <x v="1"/>
    <n v="506"/>
    <s v="PROFESOR TITULAR DE ESCUELA UNIVERSITARI"/>
    <s v="01A"/>
    <s v="TIEMPO COMPLETO AMPLIADO"/>
    <s v="2012-09-01 00:00:00.0"/>
    <s v="null"/>
    <s v="DF31778"/>
    <s v="TITULAR DE ESCUELAS UNIVERSITARIAS"/>
    <s v="R109"/>
    <x v="9"/>
    <n v="520"/>
    <s v="INGENIERÍA DE SISTEMAS Y AUTOMÁTICA"/>
  </r>
  <r>
    <x v="15"/>
    <n v="16553320"/>
    <s v="FCYT"/>
    <n v="458"/>
    <s v="458I"/>
    <s v="GRUPO-A1"/>
    <s v="Administración avanzada de redes y servidores"/>
    <s v="GI"/>
    <s v="GRUPO DE INFORMÁTICA"/>
    <s v="458I"/>
    <s v="GI de Administración avanzada de redes y servidores"/>
    <s v="GRUPO-A1"/>
    <s v="GI de Administración avanzada de redes y servidores"/>
    <s v="1S"/>
    <n v="16553320"/>
    <s v="ELVIRA"/>
    <s v="IZURRATEGUI"/>
    <s v="CARLOS"/>
    <s v="celvira"/>
    <s v="carlos.elvira@unirioja.es"/>
    <n v="2.8"/>
    <n v="2.8"/>
    <x v="1"/>
    <n v="506"/>
    <s v="PROFESOR TITULAR DE ESCUELA UNIVERSITARI"/>
    <s v="01A"/>
    <s v="TIEMPO COMPLETO AMPLIADO"/>
    <s v="2012-09-01 00:00:00.0"/>
    <s v="null"/>
    <s v="DF31778"/>
    <s v="TITULAR DE ESCUELAS UNIVERSITARIAS"/>
    <s v="R109"/>
    <x v="9"/>
    <n v="520"/>
    <s v="INGENIERÍA DE SISTEMAS Y AUTOMÁTICA"/>
  </r>
  <r>
    <x v="15"/>
    <n v="16564358"/>
    <s v="FCYT"/>
    <n v="459"/>
    <s v="459G"/>
    <s v="GRUPO-A"/>
    <s v="Desarrollo de aplicaciones multimedia"/>
    <s v="GG"/>
    <s v="GRUPO GRANDE"/>
    <s v="459G"/>
    <s v="GG de Desarrollo de aplicaciones multimedia"/>
    <s v="GRUPO-A"/>
    <s v="GG de Desarrollo de aplicaciones multimedia"/>
    <s v="1S"/>
    <n v="16564358"/>
    <s v="SOTA"/>
    <s v="EGUIZÁBAL"/>
    <s v="JOSÉ MANUEL"/>
    <s v="jmsota"/>
    <s v="jose-manuel.sota@unirioja.es"/>
    <n v="3.2"/>
    <n v="3.2"/>
    <x v="0"/>
    <n v="532"/>
    <s v="LABORAL DOCENTE-ASOCIADO"/>
    <s v="P04"/>
    <s v="TIEMPO PARCIAL (4+4 HORAS)"/>
    <s v="2017-09-15 00:00:00.0"/>
    <s v="2019-09-14 00:00:00.0"/>
    <s v="PI101275"/>
    <s v="PROFESOR ASOCIADO"/>
    <s v="R111"/>
    <x v="7"/>
    <n v="570"/>
    <s v="LENGUAJES Y SISTEMAS INFORMÁTICOS"/>
  </r>
  <r>
    <x v="15"/>
    <n v="16564358"/>
    <s v="FCYT"/>
    <n v="459"/>
    <s v="459I"/>
    <s v="GRUPO-A1"/>
    <s v="Desarrollo de aplicaciones multimedia"/>
    <s v="GI"/>
    <s v="GRUPO DE INFORMÁTICA"/>
    <s v="459I"/>
    <s v="GI de Desarrollo de aplicaciones multimedia"/>
    <s v="GRUPO-A1"/>
    <s v="GI de Desarrollo de aplicaciones multimedia"/>
    <s v="1S"/>
    <n v="16564358"/>
    <s v="SOTA"/>
    <s v="EGUIZÁBAL"/>
    <s v="JOSÉ MANUEL"/>
    <s v="jmsota"/>
    <s v="jose-manuel.sota@unirioja.es"/>
    <n v="2.8"/>
    <n v="2.8"/>
    <x v="0"/>
    <n v="532"/>
    <s v="LABORAL DOCENTE-ASOCIADO"/>
    <s v="P04"/>
    <s v="TIEMPO PARCIAL (4+4 HORAS)"/>
    <s v="2017-09-15 00:00:00.0"/>
    <s v="2019-09-14 00:00:00.0"/>
    <s v="PI101275"/>
    <s v="PROFESOR ASOCIADO"/>
    <s v="R111"/>
    <x v="7"/>
    <n v="570"/>
    <s v="LENGUAJES Y SISTEMAS INFORMÁTICOS"/>
  </r>
  <r>
    <x v="15"/>
    <n v="15973686"/>
    <s v="FCYT"/>
    <n v="460"/>
    <s v="460G"/>
    <s v="GRUPO-A"/>
    <s v="Prácticas externas II"/>
    <s v="GG"/>
    <s v="GRUPO GRANDE"/>
    <s v="460G"/>
    <s v="GG de Prácticas externas"/>
    <s v="GRUPO-A"/>
    <s v="GG de Prácticas externas"/>
    <s v="1S"/>
    <n v="15973686"/>
    <s v="JAIME"/>
    <s v="ELIZONDO"/>
    <s v="ARTURO"/>
    <s v="arjaime"/>
    <s v="arturo.jaime@unirioja.es"/>
    <n v="0.1"/>
    <n v="0.1"/>
    <x v="1"/>
    <n v="504"/>
    <s v="PROFESOR TITULAR UNIVERSIDAD"/>
    <s v="C01"/>
    <s v="TIEMPO COMPLETO"/>
    <s v="2015-09-15 00:00:00.0"/>
    <s v="null"/>
    <s v="DF100152"/>
    <s v="PROFESOR TITULAR DE UNIVERSIDAD"/>
    <s v="R111"/>
    <x v="7"/>
    <n v="570"/>
    <s v="LENGUAJES Y SISTEMAS INFORMÁTICOS"/>
  </r>
  <r>
    <x v="15"/>
    <n v="16536550"/>
    <s v="FCYT"/>
    <n v="460"/>
    <s v="460G"/>
    <s v="GRUPO-A"/>
    <s v="Prácticas externas II"/>
    <s v="GG"/>
    <s v="GRUPO GRANDE"/>
    <s v="460G"/>
    <s v="GG de Prácticas externas"/>
    <s v="GRUPO-A"/>
    <s v="GG de Prácticas externas"/>
    <s v="1S"/>
    <n v="16536550"/>
    <s v="MATA"/>
    <s v="SOTÉS"/>
    <s v="ELOY JAVIER"/>
    <s v="mata"/>
    <s v="eloy.mata@unirioja.es"/>
    <n v="0.2"/>
    <n v="0.2"/>
    <x v="0"/>
    <n v="504"/>
    <s v="PROFESOR TITULAR UNIVERSIDAD"/>
    <s v="C01"/>
    <s v="TIEMPO COMPLETO"/>
    <s v="2018-09-17 00:00:00.0"/>
    <s v="null"/>
    <s v="DF32238"/>
    <s v="TITULAR DE UNIVERSIDAD"/>
    <s v="R111"/>
    <x v="7"/>
    <n v="570"/>
    <s v="LENGUAJES Y SISTEMAS INFORMÁTICOS"/>
  </r>
  <r>
    <x v="15"/>
    <n v="16545261"/>
    <s v="FCYT"/>
    <n v="460"/>
    <s v="460G"/>
    <s v="GRUPO-A"/>
    <s v="Prácticas externas II"/>
    <s v="GG"/>
    <s v="GRUPO GRANDE"/>
    <s v="460G"/>
    <s v="GG de Prácticas externas"/>
    <s v="GRUPO-A"/>
    <s v="GG de Prácticas externas"/>
    <s v="1S"/>
    <n v="16545261"/>
    <s v="OLARTE"/>
    <s v="LARREA"/>
    <s v="JUAN JOSÉ"/>
    <s v="jjolarte"/>
    <s v="jjolarte@unirioja.es"/>
    <n v="0.2"/>
    <n v="0.2"/>
    <x v="0"/>
    <n v="504"/>
    <s v="PROFESOR TITULAR UNIVERSIDAD"/>
    <s v="C01"/>
    <s v="TIEMPO COMPLETO"/>
    <s v="2018-09-17 00:00:00.0"/>
    <s v="null"/>
    <s v="DF32239"/>
    <s v="PROFESOR TITULAR DE UNIVERSIDAD"/>
    <s v="R111"/>
    <x v="7"/>
    <n v="570"/>
    <s v="LENGUAJES Y SISTEMAS INFORMÁTICOS"/>
  </r>
  <r>
    <x v="15"/>
    <n v="16546828"/>
    <s v="FCYT"/>
    <n v="460"/>
    <s v="460G"/>
    <s v="GRUPO-A"/>
    <s v="Prácticas externas II"/>
    <s v="GG"/>
    <s v="GRUPO GRANDE"/>
    <s v="460G"/>
    <s v="GG de Prácticas externas"/>
    <s v="GRUPO-A"/>
    <s v="GG de Prácticas externas"/>
    <s v="1S"/>
    <n v="16546828"/>
    <s v="PASCUAL"/>
    <s v="MARTÍNEZ LOSA"/>
    <s v="MARÍA VICO"/>
    <s v="mvico"/>
    <s v="mvico@unirioja.es"/>
    <n v="0.2"/>
    <n v="0.2"/>
    <x v="0"/>
    <n v="534"/>
    <s v="CONTRATADO DOCTOR -TIPO 1"/>
    <s v="C01"/>
    <s v="TIEMPO COMPLETO"/>
    <s v="2009-11-06 00:00:00.0"/>
    <s v="null"/>
    <s v="LD100291"/>
    <s v="CONTRATADO DOCTOR"/>
    <s v="R111"/>
    <x v="7"/>
    <n v="570"/>
    <s v="LENGUAJES Y SISTEMAS INFORMÁTICOS"/>
  </r>
  <r>
    <x v="15"/>
    <n v="16551912"/>
    <s v="FCYT"/>
    <n v="460"/>
    <s v="460G"/>
    <s v="GRUPO-A"/>
    <s v="Prácticas externas II"/>
    <s v="GG"/>
    <s v="GRUPO GRANDE"/>
    <s v="460G"/>
    <s v="GG de Prácticas externas"/>
    <s v="GRUPO-A"/>
    <s v="GG de Prácticas externas"/>
    <s v="1S"/>
    <n v="16551912"/>
    <s v="GARCÍA"/>
    <s v="IZQUIERDO"/>
    <s v="FRANCISCO JOSÉ"/>
    <s v="fgarcia"/>
    <s v="francisco.garcia@unirioja.es"/>
    <n v="0.1"/>
    <n v="0.1"/>
    <x v="0"/>
    <n v="534"/>
    <s v="CONTRATADO DOCTOR -TIPO 1"/>
    <s v="C01"/>
    <s v="TIEMPO COMPLETO"/>
    <s v="2013-07-20 00:00:00.0"/>
    <s v="null"/>
    <s v="LD100292"/>
    <s v="CONTRATADO DOCTOR"/>
    <s v="R111"/>
    <x v="7"/>
    <n v="570"/>
    <s v="LENGUAJES Y SISTEMAS INFORMÁTICOS"/>
  </r>
  <r>
    <x v="15"/>
    <n v="16567689"/>
    <s v="FCYT"/>
    <n v="460"/>
    <s v="460G"/>
    <s v="GRUPO-A"/>
    <s v="Prácticas externas II"/>
    <s v="GG"/>
    <s v="GRUPO GRANDE"/>
    <s v="460G"/>
    <s v="GG de Prácticas externas"/>
    <s v="GRUPO-A"/>
    <s v="GG de Prácticas externas"/>
    <s v="1S"/>
    <n v="16567689"/>
    <s v="SÁENZ DE CABEZÓN"/>
    <s v="IRIGARAY"/>
    <s v="EDUARDO"/>
    <s v="esaenz-d"/>
    <s v="eduardo.saenz-de-cabezon@unirioja.es"/>
    <n v="0.1"/>
    <n v="0.1"/>
    <x v="0"/>
    <n v="504"/>
    <s v="PROFESOR TITULAR UNIVERSIDAD"/>
    <s v="C01"/>
    <s v="TIEMPO COMPLETO"/>
    <s v="2018-12-18 00:00:00.0"/>
    <s v="null"/>
    <s v="DF100367"/>
    <s v="PROFESOR TITULAR DE UNIVERSIDAD"/>
    <s v="R111"/>
    <x v="7"/>
    <n v="570"/>
    <s v="LENGUAJES Y SISTEMAS INFORMÁTICOS"/>
  </r>
  <r>
    <x v="15"/>
    <n v="16575155"/>
    <s v="FCYT"/>
    <n v="460"/>
    <s v="460G"/>
    <s v="GRUPO-A"/>
    <s v="Prácticas externas II"/>
    <s v="GG"/>
    <s v="GRUPO GRANDE"/>
    <s v="460G"/>
    <s v="GG de Prácticas externas"/>
    <s v="GRUPO-A"/>
    <s v="GG de Prácticas externas"/>
    <s v="1S"/>
    <n v="16575155"/>
    <s v="DOMÍNGUEZ"/>
    <s v="PÉREZ"/>
    <s v="CÉSAR"/>
    <s v="cedomin"/>
    <s v="cesar.dominguez@unirioja.es"/>
    <n v="0.2"/>
    <n v="0.2"/>
    <x v="0"/>
    <n v="504"/>
    <s v="PROFESOR TITULAR UNIVERSIDAD"/>
    <s v="C01"/>
    <s v="TIEMPO COMPLETO"/>
    <s v="2017-12-12 00:00:00.0"/>
    <s v="null"/>
    <s v="DF100346"/>
    <s v="PROFESOR TITULAR DE UNIVERSIDAD"/>
    <s v="R111"/>
    <x v="7"/>
    <n v="570"/>
    <s v="LENGUAJES Y SISTEMAS INFORMÁTICOS"/>
  </r>
  <r>
    <x v="15"/>
    <n v="16590764"/>
    <s v="FCYT"/>
    <n v="460"/>
    <s v="460G"/>
    <s v="GRUPO-A"/>
    <s v="Prácticas externas II"/>
    <s v="GG"/>
    <s v="GRUPO GRANDE"/>
    <s v="460G"/>
    <s v="GG de Prácticas externas"/>
    <s v="GRUPO-A"/>
    <s v="GG de Prácticas externas"/>
    <s v="1S"/>
    <n v="16590764"/>
    <s v="ARANSAY"/>
    <s v="AZOFRA"/>
    <s v="JESÚS MARÍA"/>
    <s v="jearansa"/>
    <s v="jesus-maria.aransay@unirioja.es"/>
    <n v="0.2"/>
    <n v="0.2"/>
    <x v="0"/>
    <n v="534"/>
    <s v="CONTRATADO DOCTOR -TIPO 1"/>
    <s v="C01"/>
    <s v="TIEMPO COMPLETO"/>
    <s v="2010-09-01 00:00:00.0"/>
    <s v="null"/>
    <s v="PI100763"/>
    <s v="PROFESOR CONTRATADO DOCTOR"/>
    <s v="R111"/>
    <x v="7"/>
    <n v="75"/>
    <s v="CIENCIA DE LA COMPUTACIÓN E INTELIGENCIA ARTIFICIA"/>
  </r>
  <r>
    <x v="15"/>
    <n v="16597051"/>
    <s v="FCYT"/>
    <n v="460"/>
    <s v="460G"/>
    <s v="GRUPO-A"/>
    <s v="Prácticas externas II"/>
    <s v="GG"/>
    <s v="GRUPO GRANDE"/>
    <s v="460G"/>
    <s v="GG de Prácticas externas"/>
    <s v="GRUPO-A"/>
    <s v="GG de Prácticas externas"/>
    <s v="1S"/>
    <n v="16597051"/>
    <s v="ROMERO"/>
    <s v="IBÁÑEZ"/>
    <s v="ANA"/>
    <s v="anromero"/>
    <s v="ana.romero@unirioja.es"/>
    <n v="0.2"/>
    <n v="0.2"/>
    <x v="0"/>
    <n v="504"/>
    <s v="PROFESOR TITULAR UNIVERSIDAD"/>
    <s v="C01"/>
    <s v="TIEMPO COMPLETO"/>
    <s v="2018-12-18 00:00:00.0"/>
    <s v="null"/>
    <s v="DF100324"/>
    <s v="PROFESOR TITULAR DE UNIVERSIDAD"/>
    <s v="R111"/>
    <x v="7"/>
    <n v="75"/>
    <s v="CIENCIA DE LA COMPUTACIÓN E INTELIGENCIA ARTIFICIA"/>
  </r>
  <r>
    <x v="15"/>
    <n v="16613711"/>
    <s v="FCYT"/>
    <n v="460"/>
    <s v="460G"/>
    <s v="GRUPO-A"/>
    <s v="Prácticas externas II"/>
    <s v="GG"/>
    <s v="GRUPO GRANDE"/>
    <s v="460G"/>
    <s v="GG de Prácticas externas"/>
    <s v="GRUPO-A"/>
    <s v="GG de Prácticas externas"/>
    <s v="1S"/>
    <n v="16613711"/>
    <s v="HERAS"/>
    <s v="VICENTE"/>
    <s v="JÓNATAN"/>
    <s v="joheras"/>
    <s v="jonathan.heras@unirioja.es"/>
    <n v="0.2"/>
    <n v="0.2"/>
    <x v="0"/>
    <n v="536"/>
    <s v="PROFESOR INTERINO"/>
    <s v="C01"/>
    <s v="TIEMPO COMPLETO"/>
    <s v="2017-09-15 00:00:00.0"/>
    <s v="null"/>
    <s v="PI101271"/>
    <s v="PROFESOR CONTRATADO INTERINO"/>
    <s v="R111"/>
    <x v="7"/>
    <n v="75"/>
    <s v="CIENCIA DE LA COMPUTACIÓN E INTELIGENCIA ARTIFICIA"/>
  </r>
  <r>
    <x v="15"/>
    <n v="16622450"/>
    <s v="FCYT"/>
    <n v="460"/>
    <s v="460G"/>
    <s v="GRUPO-A"/>
    <s v="Prácticas externas II"/>
    <s v="GG"/>
    <s v="GRUPO GRANDE"/>
    <s v="460G"/>
    <s v="GG de Prácticas externas"/>
    <s v="GRUPO-A"/>
    <s v="GG de Prácticas externas"/>
    <s v="1S"/>
    <n v="16622450"/>
    <s v="DIVASÓN"/>
    <s v="MALLAGARAY"/>
    <s v="JOSE"/>
    <s v="jodivaso"/>
    <s v="jose.divason@unirioja.es"/>
    <n v="0.1"/>
    <n v="0.1"/>
    <x v="1"/>
    <n v="536"/>
    <s v="PROFESOR INTERINO"/>
    <s v="C01"/>
    <s v="TIEMPO COMPLETO"/>
    <s v="2017-09-15 00:00:00.0"/>
    <s v="null"/>
    <s v="PI101270"/>
    <s v="PROFESOR CONTRATADO INTERINO"/>
    <s v="R111"/>
    <x v="7"/>
    <n v="75"/>
    <s v="CIENCIA DE LA COMPUTACIÓN E INTELIGENCIA ARTIFICIA"/>
  </r>
  <r>
    <x v="15"/>
    <n v="17710488"/>
    <s v="FCYT"/>
    <n v="460"/>
    <s v="460G"/>
    <s v="GRUPO-A"/>
    <s v="Prácticas externas II"/>
    <s v="GG"/>
    <s v="GRUPO GRANDE"/>
    <s v="460G"/>
    <s v="GG de Prácticas externas"/>
    <s v="GRUPO-A"/>
    <s v="GG de Prácticas externas"/>
    <s v="1S"/>
    <n v="17710488"/>
    <s v="LAMBAN"/>
    <s v="PARDO"/>
    <s v="LAUREANO"/>
    <s v="lalamban"/>
    <s v="lalamban@unirioja.es"/>
    <n v="0.1"/>
    <n v="0.1"/>
    <x v="0"/>
    <n v="504"/>
    <s v="PROFESOR TITULAR UNIVERSIDAD"/>
    <s v="C01"/>
    <s v="TIEMPO COMPLETO"/>
    <s v="2016-09-15 00:00:00.0"/>
    <s v="null"/>
    <s v="DF32144"/>
    <s v="TITULAR DE ESCUELAS UNIVERSITARIAS"/>
    <s v="R111"/>
    <x v="7"/>
    <n v="75"/>
    <s v="CIENCIA DE LA COMPUTACIÓN E INTELIGENCIA ARTIFICIA"/>
  </r>
  <r>
    <x v="15"/>
    <n v="72791632"/>
    <s v="FCYT"/>
    <n v="460"/>
    <s v="460G"/>
    <s v="GRUPO-A"/>
    <s v="Prácticas externas II"/>
    <s v="GG"/>
    <s v="GRUPO GRANDE"/>
    <s v="460G"/>
    <s v="GG de Prácticas externas"/>
    <s v="GRUPO-A"/>
    <s v="GG de Prácticas externas"/>
    <s v="1S"/>
    <n v="72791632"/>
    <s v="PÉREZ"/>
    <s v="VALLE"/>
    <s v="BEATRIZ"/>
    <s v="beperev"/>
    <s v="beatriz.perez@unirioja.es"/>
    <n v="0.1"/>
    <n v="0.1"/>
    <x v="0"/>
    <n v="536"/>
    <s v="PROFESOR INTERINO"/>
    <s v="C01"/>
    <s v="TIEMPO COMPLETO"/>
    <s v="2009-10-01 00:00:00.0"/>
    <s v="null"/>
    <s v="PI100722"/>
    <s v="PROFESOR CONTRATADO INTERINO"/>
    <s v="R111"/>
    <x v="7"/>
    <n v="75"/>
    <s v="CIENCIA DE LA COMPUTACIÓN E INTELIGENCIA ARTIFICIA"/>
  </r>
  <r>
    <x v="15"/>
    <n v="73079169"/>
    <s v="FCYT"/>
    <n v="460"/>
    <s v="460G"/>
    <s v="GRUPO-A"/>
    <s v="Prácticas externas II"/>
    <s v="GG"/>
    <s v="GRUPO GRANDE"/>
    <s v="460G"/>
    <s v="GG de Prácticas externas"/>
    <s v="GRUPO-A"/>
    <s v="GG de Prácticas externas"/>
    <s v="1S"/>
    <n v="73079169"/>
    <s v="RUBIO"/>
    <s v="GARCÍA"/>
    <s v="ÁNGEL LUIS"/>
    <s v="arubio"/>
    <s v="arubio@unirioja.es"/>
    <n v="0.1"/>
    <n v="0.1"/>
    <x v="0"/>
    <n v="504"/>
    <s v="PROFESOR TITULAR UNIVERSIDAD"/>
    <s v="C01"/>
    <s v="TIEMPO COMPLETO"/>
    <s v="2018-12-18 00:00:00.0"/>
    <s v="null"/>
    <s v="DF100366"/>
    <s v="PROFESOR TITULAR DE UNIVERSIDAD"/>
    <s v="R111"/>
    <x v="7"/>
    <n v="570"/>
    <s v="LENGUAJES Y SISTEMAS INFORMÁTICOS"/>
  </r>
  <r>
    <x v="15"/>
    <n v="16546828"/>
    <s v="FCYT"/>
    <n v="460"/>
    <s v="460G"/>
    <s v="GRUPO-B"/>
    <s v="Prácticas externas II"/>
    <s v="GG"/>
    <s v="GRUPO GRANDE"/>
    <s v="460G"/>
    <s v="GG de Prácticas externas"/>
    <s v="GRUPO-B"/>
    <s v="GG de Prácticas externas"/>
    <s v="2S"/>
    <n v="16546828"/>
    <s v="PASCUAL"/>
    <s v="MARTÍNEZ LOSA"/>
    <s v="MARÍA VICO"/>
    <s v="mvico"/>
    <s v="mvico@unirioja.es"/>
    <n v="0"/>
    <n v="0"/>
    <x v="0"/>
    <n v="534"/>
    <s v="CONTRATADO DOCTOR -TIPO 1"/>
    <s v="C01"/>
    <s v="TIEMPO COMPLETO"/>
    <s v="2009-11-06 00:00:00.0"/>
    <s v="null"/>
    <s v="LD100291"/>
    <s v="CONTRATADO DOCTOR"/>
    <s v="R111"/>
    <x v="7"/>
    <n v="570"/>
    <s v="LENGUAJES Y SISTEMAS INFORMÁTICOS"/>
  </r>
  <r>
    <x v="15"/>
    <n v="16546828"/>
    <s v="FCYT"/>
    <n v="461"/>
    <s v="461G"/>
    <s v="GRUPO-A"/>
    <s v="Trabajo fin de grado en Ingeniería Informática"/>
    <s v="GG"/>
    <s v="GRUPO GRANDE"/>
    <s v="461G"/>
    <s v="TRABAJO FIN DE GRADO"/>
    <s v="GRUPO-A"/>
    <s v="TRABAJO FIN DE GRADO"/>
    <s v="I"/>
    <n v="16546828"/>
    <s v="PASCUAL"/>
    <s v="MARTÍNEZ LOSA"/>
    <s v="MARÍA VICO"/>
    <s v="mvico"/>
    <s v="mvico@unirioja.es"/>
    <n v="0"/>
    <n v="0"/>
    <x v="0"/>
    <n v="534"/>
    <s v="CONTRATADO DOCTOR -TIPO 1"/>
    <s v="C01"/>
    <s v="TIEMPO COMPLETO"/>
    <s v="2009-11-06 00:00:00.0"/>
    <s v="null"/>
    <s v="LD100291"/>
    <s v="CONTRATADO DOCTOR"/>
    <s v="R111"/>
    <x v="7"/>
    <n v="570"/>
    <s v="LENGUAJES Y SISTEMAS INFORMÁTICOS"/>
  </r>
  <r>
    <x v="13"/>
    <n v="16526587"/>
    <s v="FCYT"/>
    <n v="462"/>
    <s v="462G"/>
    <s v="GRUPO-A"/>
    <s v="Expresión gráfica"/>
    <s v="GG"/>
    <s v="GRUPO GRANDE"/>
    <s v="462G"/>
    <s v="GRUPO GRANDE DE Expresión gráfica"/>
    <s v="GRUPO-A"/>
    <s v="Grupo Grande de Expresión gráfica"/>
    <s v="1S"/>
    <n v="16526587"/>
    <s v="SANTAMARÍA"/>
    <s v="PEÑA"/>
    <s v="JACINTO"/>
    <s v="jasanta"/>
    <s v="jacinto.santamaria@unirioja.es"/>
    <n v="3.6"/>
    <n v="3.6"/>
    <x v="1"/>
    <n v="504"/>
    <s v="PROFESOR TITULAR UNIVERSIDAD"/>
    <s v="C01"/>
    <s v="TIEMPO COMPLETO"/>
    <s v="2017-09-15 00:00:00.0"/>
    <s v="null"/>
    <s v="DF31894"/>
    <s v="TITULAR DE UNIVERSIDAD"/>
    <s v="R110"/>
    <x v="10"/>
    <n v="305"/>
    <s v="EXPRESIÓN GRÁFICA EN LA INGENIERÍA"/>
  </r>
  <r>
    <x v="13"/>
    <n v="16572481"/>
    <s v="FCYT"/>
    <n v="462"/>
    <s v="462I"/>
    <s v="GRUPO-A1"/>
    <s v="Expresión gráfica"/>
    <s v="GI"/>
    <s v="GRUPO DE INFORMÁTICA"/>
    <s v="462I"/>
    <s v="INFORMÁTICA DE Expresión gráfica"/>
    <s v="GRUPO-A1"/>
    <s v="Informática de Expresión gráfica"/>
    <s v="1S"/>
    <n v="16572481"/>
    <s v="ARANCÓN"/>
    <s v="PÉREZ"/>
    <s v="DAVID"/>
    <s v="daaranp"/>
    <s v="david.arancon@unirioja.es"/>
    <n v="1.5"/>
    <n v="1.5"/>
    <x v="1"/>
    <n v="532"/>
    <s v="LABORAL DOCENTE-ASOCIADO"/>
    <s v="P03"/>
    <s v="TIEMPO PARCIAL (3+3 HORAS)"/>
    <s v="2018-09-17 00:00:00.0"/>
    <s v="2019-09-14 00:00:00.0"/>
    <s v="PI101379"/>
    <s v="PROFESOR ASOCIADO"/>
    <s v="R110"/>
    <x v="10"/>
    <n v="305"/>
    <s v="EXPRESIÓN GRÁFICA EN LA INGENIERÍA"/>
  </r>
  <r>
    <x v="13"/>
    <n v="16572481"/>
    <s v="FCYT"/>
    <n v="462"/>
    <s v="462I"/>
    <s v="GRUPO-A2"/>
    <s v="Expresión gráfica"/>
    <s v="GI"/>
    <s v="GRUPO DE INFORMÁTICA"/>
    <s v="462I"/>
    <s v="INFORMÁTICA DE Expresión gráfica"/>
    <s v="GRUPO-A2"/>
    <s v="Informática de Expresión gráfica"/>
    <s v="1S"/>
    <n v="16572481"/>
    <s v="ARANCÓN"/>
    <s v="PÉREZ"/>
    <s v="DAVID"/>
    <s v="daaranp"/>
    <s v="david.arancon@unirioja.es"/>
    <n v="1.5"/>
    <n v="1.5"/>
    <x v="1"/>
    <n v="532"/>
    <s v="LABORAL DOCENTE-ASOCIADO"/>
    <s v="P03"/>
    <s v="TIEMPO PARCIAL (3+3 HORAS)"/>
    <s v="2018-09-17 00:00:00.0"/>
    <s v="2019-09-14 00:00:00.0"/>
    <s v="PI101379"/>
    <s v="PROFESOR ASOCIADO"/>
    <s v="R110"/>
    <x v="10"/>
    <n v="305"/>
    <s v="EXPRESIÓN GRÁFICA EN LA INGENIERÍA"/>
  </r>
  <r>
    <x v="13"/>
    <n v="16526587"/>
    <s v="FCYT"/>
    <n v="462"/>
    <s v="462R"/>
    <s v="GRUPO-A1"/>
    <s v="Expresión gráfica"/>
    <s v="GR"/>
    <s v="GRUPO REDUCIDO"/>
    <s v="462R"/>
    <s v="GRUPO REDUCIDO DE Expresión gráfica"/>
    <s v="GRUPO-A1"/>
    <s v="Grupo Reducido de Expresión gráfica"/>
    <s v="1S"/>
    <n v="16526587"/>
    <s v="SANTAMARÍA"/>
    <s v="PEÑA"/>
    <s v="JACINTO"/>
    <s v="jasanta"/>
    <s v="jacinto.santamaria@unirioja.es"/>
    <n v="0.9"/>
    <n v="0.9"/>
    <x v="1"/>
    <n v="504"/>
    <s v="PROFESOR TITULAR UNIVERSIDAD"/>
    <s v="C01"/>
    <s v="TIEMPO COMPLETO"/>
    <s v="2017-09-15 00:00:00.0"/>
    <s v="null"/>
    <s v="DF31894"/>
    <s v="TITULAR DE UNIVERSIDAD"/>
    <s v="R110"/>
    <x v="10"/>
    <n v="305"/>
    <s v="EXPRESIÓN GRÁFICA EN LA INGENIERÍA"/>
  </r>
  <r>
    <x v="14"/>
    <n v="16526587"/>
    <s v="FCYT"/>
    <n v="462"/>
    <s v="462G"/>
    <s v="GRUPO-A"/>
    <s v="Expresión gráfica"/>
    <s v="GG"/>
    <s v="GRUPO GRANDE"/>
    <s v="462G"/>
    <s v="GRUPO GRANDE DE Expresión gráfica"/>
    <s v="GRUPO-A"/>
    <s v="Grupo Grande de Expresión gráfica"/>
    <s v="1S"/>
    <n v="16526587"/>
    <s v="SANTAMARÍA"/>
    <s v="PEÑA"/>
    <s v="JACINTO"/>
    <s v="jasanta"/>
    <s v="jacinto.santamaria@unirioja.es"/>
    <n v="3.6"/>
    <m/>
    <x v="1"/>
    <n v="504"/>
    <s v="PROFESOR TITULAR UNIVERSIDAD"/>
    <s v="C01"/>
    <s v="TIEMPO COMPLETO"/>
    <s v="2017-09-15 00:00:00.0"/>
    <s v="null"/>
    <s v="DF31894"/>
    <s v="TITULAR DE UNIVERSIDAD"/>
    <s v="R110"/>
    <x v="10"/>
    <n v="305"/>
    <s v="EXPRESIÓN GRÁFICA EN LA INGENIERÍA"/>
  </r>
  <r>
    <x v="14"/>
    <n v="16572481"/>
    <s v="FCYT"/>
    <n v="462"/>
    <s v="462I"/>
    <s v="GRUPO-A1"/>
    <s v="Expresión gráfica"/>
    <s v="GI"/>
    <s v="GRUPO DE INFORMÁTICA"/>
    <s v="462I"/>
    <s v="INFORMÁTICA DE Expresión gráfica"/>
    <s v="GRUPO-A1"/>
    <s v="Informática de Expresión gráfica"/>
    <s v="1S"/>
    <n v="16572481"/>
    <s v="ARANCÓN"/>
    <s v="PÉREZ"/>
    <s v="DAVID"/>
    <s v="daaranp"/>
    <s v="david.arancon@unirioja.es"/>
    <n v="1.5"/>
    <m/>
    <x v="1"/>
    <n v="532"/>
    <s v="LABORAL DOCENTE-ASOCIADO"/>
    <s v="P03"/>
    <s v="TIEMPO PARCIAL (3+3 HORAS)"/>
    <s v="2018-09-17 00:00:00.0"/>
    <s v="2019-09-14 00:00:00.0"/>
    <s v="PI101379"/>
    <s v="PROFESOR ASOCIADO"/>
    <s v="R110"/>
    <x v="10"/>
    <n v="305"/>
    <s v="EXPRESIÓN GRÁFICA EN LA INGENIERÍA"/>
  </r>
  <r>
    <x v="14"/>
    <n v="16572481"/>
    <s v="FCYT"/>
    <n v="462"/>
    <s v="462I"/>
    <s v="GRUPO-A2"/>
    <s v="Expresión gráfica"/>
    <s v="GI"/>
    <s v="GRUPO DE INFORMÁTICA"/>
    <s v="462I"/>
    <s v="INFORMÁTICA DE Expresión gráfica"/>
    <s v="GRUPO-A2"/>
    <s v="Informática de Expresión gráfica"/>
    <s v="1S"/>
    <n v="16572481"/>
    <s v="ARANCÓN"/>
    <s v="PÉREZ"/>
    <s v="DAVID"/>
    <s v="daaranp"/>
    <s v="david.arancon@unirioja.es"/>
    <n v="1.5"/>
    <m/>
    <x v="1"/>
    <n v="532"/>
    <s v="LABORAL DOCENTE-ASOCIADO"/>
    <s v="P03"/>
    <s v="TIEMPO PARCIAL (3+3 HORAS)"/>
    <s v="2018-09-17 00:00:00.0"/>
    <s v="2019-09-14 00:00:00.0"/>
    <s v="PI101379"/>
    <s v="PROFESOR ASOCIADO"/>
    <s v="R110"/>
    <x v="10"/>
    <n v="305"/>
    <s v="EXPRESIÓN GRÁFICA EN LA INGENIERÍA"/>
  </r>
  <r>
    <x v="14"/>
    <n v="16526587"/>
    <s v="FCYT"/>
    <n v="462"/>
    <s v="462R"/>
    <s v="GRUPO-A1"/>
    <s v="Expresión gráfica"/>
    <s v="GR"/>
    <s v="GRUPO REDUCIDO"/>
    <s v="462R"/>
    <s v="GRUPO REDUCIDO DE Expresión gráfica"/>
    <s v="GRUPO-A1"/>
    <s v="Grupo Reducido de Expresión gráfica"/>
    <s v="1S"/>
    <n v="16526587"/>
    <s v="SANTAMARÍA"/>
    <s v="PEÑA"/>
    <s v="JACINTO"/>
    <s v="jasanta"/>
    <s v="jacinto.santamaria@unirioja.es"/>
    <n v="0.9"/>
    <m/>
    <x v="1"/>
    <n v="504"/>
    <s v="PROFESOR TITULAR UNIVERSIDAD"/>
    <s v="C01"/>
    <s v="TIEMPO COMPLETO"/>
    <s v="2017-09-15 00:00:00.0"/>
    <s v="null"/>
    <s v="DF31894"/>
    <s v="TITULAR DE UNIVERSIDAD"/>
    <s v="R110"/>
    <x v="10"/>
    <n v="305"/>
    <s v="EXPRESIÓN GRÁFICA EN LA INGENIERÍA"/>
  </r>
  <r>
    <x v="14"/>
    <n v="16590764"/>
    <s v="FCYT"/>
    <n v="463"/>
    <s v="463G"/>
    <s v="GRUPO-A"/>
    <s v="Informática"/>
    <s v="GG"/>
    <s v="GRUPO GRANDE"/>
    <s v="463G"/>
    <s v="GRUPO GRANDE DE Informática"/>
    <s v="GRUPO-A"/>
    <s v="Grupo Grande de Informática"/>
    <s v="2S"/>
    <n v="16590764"/>
    <s v="ARANSAY"/>
    <s v="AZOFRA"/>
    <s v="JESÚS MARÍA"/>
    <s v="jearansa"/>
    <s v="jesus-maria.aransay@unirioja.es"/>
    <n v="3.6"/>
    <n v="3.6"/>
    <x v="0"/>
    <n v="534"/>
    <s v="CONTRATADO DOCTOR -TIPO 1"/>
    <s v="C01"/>
    <s v="TIEMPO COMPLETO"/>
    <s v="2010-09-01 00:00:00.0"/>
    <s v="null"/>
    <s v="PI100763"/>
    <s v="PROFESOR CONTRATADO DOCTOR"/>
    <s v="R111"/>
    <x v="7"/>
    <n v="75"/>
    <s v="CIENCIA DE LA COMPUTACIÓN E INTELIGENCIA ARTIFICIA"/>
  </r>
  <r>
    <x v="14"/>
    <n v="16590764"/>
    <s v="FCYT"/>
    <n v="463"/>
    <s v="463I"/>
    <s v="GRUPO-A1"/>
    <s v="Informática"/>
    <s v="GI"/>
    <s v="GRUPO DE INFORMÁTICA"/>
    <s v="463I"/>
    <s v="INFORMÁTICA DE Informática"/>
    <s v="GRUPO-A1"/>
    <s v="Informática de Informática"/>
    <s v="2S"/>
    <n v="16590764"/>
    <s v="ARANSAY"/>
    <s v="AZOFRA"/>
    <s v="JESÚS MARÍA"/>
    <s v="jearansa"/>
    <s v="jesus-maria.aransay@unirioja.es"/>
    <n v="2.4"/>
    <n v="2.4"/>
    <x v="0"/>
    <n v="534"/>
    <s v="CONTRATADO DOCTOR -TIPO 1"/>
    <s v="C01"/>
    <s v="TIEMPO COMPLETO"/>
    <s v="2010-09-01 00:00:00.0"/>
    <s v="null"/>
    <s v="PI100763"/>
    <s v="PROFESOR CONTRATADO DOCTOR"/>
    <s v="R111"/>
    <x v="7"/>
    <n v="75"/>
    <s v="CIENCIA DE LA COMPUTACIÓN E INTELIGENCIA ARTIFICIA"/>
  </r>
  <r>
    <x v="14"/>
    <n v="15863391"/>
    <s v="FCYT"/>
    <n v="465"/>
    <s v="465G"/>
    <s v="GRUPO-A"/>
    <s v="Hidráulica"/>
    <s v="GG"/>
    <s v="GRUPO GRANDE"/>
    <s v="465G"/>
    <s v="GRUPO GRANDE DE Hidráulica"/>
    <s v="GRUPO-A"/>
    <s v="Grupo Grande de Hidráulica"/>
    <s v="1S"/>
    <n v="15863391"/>
    <s v="PEÑA"/>
    <s v="NAVARIDAS"/>
    <s v="JOSÉ MIGUEL"/>
    <s v="jopena"/>
    <s v="jmiguel.penya@unirioja.es"/>
    <n v="3.6"/>
    <n v="3.6"/>
    <x v="1"/>
    <n v="533"/>
    <s v="COLABORADOR-TIPO 2 (Doctor)"/>
    <s v="C01"/>
    <s v="TIEMPO COMPLETO"/>
    <s v="2006-10-01 00:00:00.0"/>
    <s v="null"/>
    <s v="LD100579"/>
    <s v="PROFESOR COLABORADOR TIPO 2"/>
    <s v="R101"/>
    <x v="4"/>
    <n v="500"/>
    <s v="INGENIERÍA AGROFORESTAL"/>
  </r>
  <r>
    <x v="14"/>
    <n v="16586033"/>
    <s v="FCYT"/>
    <n v="465"/>
    <s v="465L"/>
    <s v="GRUPO-A1"/>
    <s v="Hidráulica"/>
    <s v="GL"/>
    <s v="GRUPO DE LABORATORIO"/>
    <s v="465L"/>
    <s v="LABORATORIO DE Hidráulica"/>
    <s v="GRUPO-A1"/>
    <s v="Laboratorio de Hidráulica"/>
    <s v="1S"/>
    <n v="16586033"/>
    <s v="BAYONA"/>
    <s v="MANZANARES"/>
    <s v="JUDIT"/>
    <s v="jubayona"/>
    <s v="judit.bayona@unirioja.es"/>
    <n v="1.2"/>
    <n v="1.2"/>
    <x v="1"/>
    <n v="532"/>
    <s v="LABORAL DOCENTE-ASOCIADO"/>
    <s v="P02"/>
    <s v="TIEMPO PARCIAL (2+2 HORAS)"/>
    <s v="2016-09-15 00:00:00.0"/>
    <s v="2019-09-14 00:00:00.0"/>
    <s v="PI101097"/>
    <s v="PROFESOR ASOCIADO"/>
    <s v="R101"/>
    <x v="4"/>
    <n v="500"/>
    <s v="INGENIERÍA AGROFORESTAL"/>
  </r>
  <r>
    <x v="14"/>
    <n v="16586033"/>
    <s v="FCYT"/>
    <n v="465"/>
    <s v="465L"/>
    <s v="GRUPO-A2"/>
    <s v="Hidráulica"/>
    <s v="GL"/>
    <s v="GRUPO DE LABORATORIO"/>
    <s v="465L"/>
    <s v="LABORATORIO DE Hidráulica"/>
    <s v="GRUPO-A2"/>
    <s v="Laboratorio de Hidráulica"/>
    <s v="1S"/>
    <n v="16586033"/>
    <s v="BAYONA"/>
    <s v="MANZANARES"/>
    <s v="JUDIT"/>
    <s v="jubayona"/>
    <s v="judit.bayona@unirioja.es"/>
    <n v="1.2"/>
    <n v="1.2"/>
    <x v="1"/>
    <n v="532"/>
    <s v="LABORAL DOCENTE-ASOCIADO"/>
    <s v="P02"/>
    <s v="TIEMPO PARCIAL (2+2 HORAS)"/>
    <s v="2016-09-15 00:00:00.0"/>
    <s v="2019-09-14 00:00:00.0"/>
    <s v="PI101097"/>
    <s v="PROFESOR ASOCIADO"/>
    <s v="R101"/>
    <x v="4"/>
    <n v="500"/>
    <s v="INGENIERÍA AGROFORESTAL"/>
  </r>
  <r>
    <x v="14"/>
    <n v="15863391"/>
    <s v="FCYT"/>
    <n v="465"/>
    <s v="465R"/>
    <s v="GRUPO-A1"/>
    <s v="Hidráulica"/>
    <s v="GR"/>
    <s v="GRUPO REDUCIDO"/>
    <s v="465R"/>
    <s v="GRUPO REDUCIDO DE Hidráulica"/>
    <s v="GRUPO-A1"/>
    <s v="Grupo Reducido de Hidráulica"/>
    <s v="1S"/>
    <n v="15863391"/>
    <s v="PEÑA"/>
    <s v="NAVARIDAS"/>
    <s v="JOSÉ MIGUEL"/>
    <s v="jopena"/>
    <s v="jmiguel.penya@unirioja.es"/>
    <n v="0.1"/>
    <n v="0.1"/>
    <x v="1"/>
    <n v="533"/>
    <s v="COLABORADOR-TIPO 2 (Doctor)"/>
    <s v="C01"/>
    <s v="TIEMPO COMPLETO"/>
    <s v="2006-10-01 00:00:00.0"/>
    <s v="null"/>
    <s v="LD100579"/>
    <s v="PROFESOR COLABORADOR TIPO 2"/>
    <s v="R101"/>
    <x v="4"/>
    <n v="500"/>
    <s v="INGENIERÍA AGROFORESTAL"/>
  </r>
  <r>
    <x v="14"/>
    <n v="16586033"/>
    <s v="FCYT"/>
    <n v="465"/>
    <s v="465R"/>
    <s v="GRUPO-A1"/>
    <s v="Hidráulica"/>
    <s v="GR"/>
    <s v="GRUPO REDUCIDO"/>
    <s v="465R"/>
    <s v="GRUPO REDUCIDO DE Hidráulica"/>
    <s v="GRUPO-A1"/>
    <s v="Grupo Reducido de Hidráulica"/>
    <s v="1S"/>
    <n v="16586033"/>
    <s v="BAYONA"/>
    <s v="MANZANARES"/>
    <s v="JUDIT"/>
    <s v="jubayona"/>
    <s v="judit.bayona@unirioja.es"/>
    <n v="1.1000000000000001"/>
    <n v="1.1000000000000001"/>
    <x v="1"/>
    <n v="532"/>
    <s v="LABORAL DOCENTE-ASOCIADO"/>
    <s v="P02"/>
    <s v="TIEMPO PARCIAL (2+2 HORAS)"/>
    <s v="2016-09-15 00:00:00.0"/>
    <s v="2019-09-14 00:00:00.0"/>
    <s v="PI101097"/>
    <s v="PROFESOR ASOCIADO"/>
    <s v="R101"/>
    <x v="4"/>
    <n v="500"/>
    <s v="INGENIERÍA AGROFORESTAL"/>
  </r>
  <r>
    <x v="14"/>
    <n v="15863391"/>
    <s v="FCYT"/>
    <n v="465"/>
    <s v="465R"/>
    <s v="GRUPO-A2"/>
    <s v="Hidráulica"/>
    <s v="GR"/>
    <s v="GRUPO REDUCIDO"/>
    <s v="465R"/>
    <s v="GRUPO REDUCIDO DE Hidráulica"/>
    <s v="GRUPO-A2"/>
    <s v="Grupo Reducido de Hidráulica"/>
    <s v="1S"/>
    <n v="15863391"/>
    <s v="PEÑA"/>
    <s v="NAVARIDAS"/>
    <s v="JOSÉ MIGUEL"/>
    <s v="jopena"/>
    <s v="jmiguel.penya@unirioja.es"/>
    <n v="0.1"/>
    <n v="0.1"/>
    <x v="1"/>
    <n v="533"/>
    <s v="COLABORADOR-TIPO 2 (Doctor)"/>
    <s v="C01"/>
    <s v="TIEMPO COMPLETO"/>
    <s v="2006-10-01 00:00:00.0"/>
    <s v="null"/>
    <s v="LD100579"/>
    <s v="PROFESOR COLABORADOR TIPO 2"/>
    <s v="R101"/>
    <x v="4"/>
    <n v="500"/>
    <s v="INGENIERÍA AGROFORESTAL"/>
  </r>
  <r>
    <x v="14"/>
    <n v="16586033"/>
    <s v="FCYT"/>
    <n v="465"/>
    <s v="465R"/>
    <s v="GRUPO-A2"/>
    <s v="Hidráulica"/>
    <s v="GR"/>
    <s v="GRUPO REDUCIDO"/>
    <s v="465R"/>
    <s v="GRUPO REDUCIDO DE Hidráulica"/>
    <s v="GRUPO-A2"/>
    <s v="Grupo Reducido de Hidráulica"/>
    <s v="1S"/>
    <n v="16586033"/>
    <s v="BAYONA"/>
    <s v="MANZANARES"/>
    <s v="JUDIT"/>
    <s v="jubayona"/>
    <s v="judit.bayona@unirioja.es"/>
    <n v="1.1000000000000001"/>
    <n v="1.1000000000000001"/>
    <x v="1"/>
    <n v="532"/>
    <s v="LABORAL DOCENTE-ASOCIADO"/>
    <s v="P02"/>
    <s v="TIEMPO PARCIAL (2+2 HORAS)"/>
    <s v="2016-09-15 00:00:00.0"/>
    <s v="2019-09-14 00:00:00.0"/>
    <s v="PI101097"/>
    <s v="PROFESOR ASOCIADO"/>
    <s v="R101"/>
    <x v="4"/>
    <n v="500"/>
    <s v="INGENIERÍA AGROFORESTAL"/>
  </r>
  <r>
    <x v="14"/>
    <n v="9740221"/>
    <s v="FCYT"/>
    <n v="466"/>
    <s v="466G"/>
    <s v="GRUPO-A"/>
    <s v="Tecnología de los alimentos"/>
    <s v="GG"/>
    <s v="GRUPO GRANDE"/>
    <s v="466G"/>
    <s v="GRUPO GRANDE DE Tecnología de los alimentos"/>
    <s v="GRUPO-A"/>
    <s v="Grupo Grande de Tecnología de los alimentos"/>
    <s v="1S"/>
    <n v="9740221"/>
    <s v="GONZÁLEZ"/>
    <s v="FANDOS"/>
    <s v="MARÍA ELENA"/>
    <s v="elengonz"/>
    <s v="elena.gonzalez@unirioja.es"/>
    <n v="0.4"/>
    <n v="0.4"/>
    <x v="0"/>
    <n v="500"/>
    <s v="CATEDRATICO DE UNIVERSIDAD"/>
    <s v="01R"/>
    <s v="TIEMPO COMPLETO REDUCIDO"/>
    <s v="2016-09-15 00:00:00.0"/>
    <s v="null"/>
    <s v="DF100230"/>
    <s v="CATEDRÁTICO DE UNIVERSIDAD"/>
    <s v="R101"/>
    <x v="4"/>
    <n v="780"/>
    <s v="TECNOLOGÍA DE ALIMENTOS"/>
  </r>
  <r>
    <x v="14"/>
    <n v="16580360"/>
    <s v="FCYT"/>
    <n v="466"/>
    <s v="466G"/>
    <s v="GRUPO-A"/>
    <s v="Tecnología de los alimentos"/>
    <s v="GG"/>
    <s v="GRUPO GRANDE"/>
    <s v="466G"/>
    <s v="GRUPO GRANDE DE Tecnología de los alimentos"/>
    <s v="GRUPO-A"/>
    <s v="Grupo Grande de Tecnología de los alimentos"/>
    <s v="1S"/>
    <n v="16580360"/>
    <s v="GARCÍA"/>
    <s v="OLIVERAS"/>
    <s v="MARÍA CRISTINA"/>
    <s v="magarco"/>
    <s v="maria-cristina.garcia@unirioja.es"/>
    <n v="2.6"/>
    <n v="2.6"/>
    <x v="1"/>
    <n v="536"/>
    <s v="PROFESOR INTERINO"/>
    <s v="P04"/>
    <s v="TIEMPO PARCIAL (4+4 HORAS)"/>
    <s v="2018-10-29 00:00:00.0"/>
    <s v="2019-02-03 00:00:00.0"/>
    <s v="PI101444"/>
    <s v="PROFESOR CONTRATADO INTERINO"/>
    <s v="R101"/>
    <x v="4"/>
    <n v="780"/>
    <s v="TECNOLOGÍA DE ALIMENTOS"/>
  </r>
  <r>
    <x v="14"/>
    <n v="52442470"/>
    <s v="FCYT"/>
    <n v="466"/>
    <s v="466G"/>
    <s v="GRUPO-A"/>
    <s v="Tecnología de los alimentos"/>
    <s v="GG"/>
    <s v="GRUPO GRANDE"/>
    <s v="466G"/>
    <s v="GRUPO GRANDE DE Tecnología de los alimentos"/>
    <s v="GRUPO-A"/>
    <s v="Grupo Grande de Tecnología de los alimentos"/>
    <s v="1S"/>
    <n v="52442470"/>
    <s v="PÉREZ"/>
    <s v="ARNEDO"/>
    <s v="M.ª IRACHE"/>
    <s v="maperear"/>
    <s v="maria-irache.perez@unirioja.es"/>
    <n v="0.8"/>
    <n v="0.8"/>
    <x v="1"/>
    <n v="532"/>
    <s v="LABORAL DOCENTE-ASOCIADO"/>
    <s v="P03"/>
    <s v="TIEMPO PARCIAL (3+3 HORAS)"/>
    <s v="2018-09-17 00:00:00.0"/>
    <s v="2019-09-14 00:00:00.0"/>
    <s v="PI101348"/>
    <s v="PROFESOR ASOCIADO"/>
    <s v="R101"/>
    <x v="4"/>
    <n v="780"/>
    <s v="TECNOLOGÍA DE ALIMENTOS"/>
  </r>
  <r>
    <x v="14"/>
    <n v="16580360"/>
    <s v="FCYT"/>
    <n v="466"/>
    <s v="466L"/>
    <s v="GRUPO-A1"/>
    <s v="Tecnología de los alimentos"/>
    <s v="GL"/>
    <s v="GRUPO DE LABORATORIO"/>
    <s v="466L"/>
    <s v="LABORATORIO DE Tecnología de los alimentos"/>
    <s v="GRUPO-A1"/>
    <s v="Laboratorio de Tecnología de los alimentos"/>
    <s v="1S"/>
    <n v="16580360"/>
    <s v="GARCÍA"/>
    <s v="OLIVERAS"/>
    <s v="MARÍA CRISTINA"/>
    <s v="magarco"/>
    <s v="maria-cristina.garcia@unirioja.es"/>
    <n v="1.6"/>
    <n v="1.6"/>
    <x v="1"/>
    <n v="536"/>
    <s v="PROFESOR INTERINO"/>
    <s v="P04"/>
    <s v="TIEMPO PARCIAL (4+4 HORAS)"/>
    <s v="2018-10-29 00:00:00.0"/>
    <s v="2019-02-03 00:00:00.0"/>
    <s v="PI101444"/>
    <s v="PROFESOR CONTRATADO INTERINO"/>
    <s v="R101"/>
    <x v="4"/>
    <n v="780"/>
    <s v="TECNOLOGÍA DE ALIMENTOS"/>
  </r>
  <r>
    <x v="14"/>
    <n v="52442470"/>
    <s v="FCYT"/>
    <n v="466"/>
    <s v="466L"/>
    <s v="GRUPO-A1"/>
    <s v="Tecnología de los alimentos"/>
    <s v="GL"/>
    <s v="GRUPO DE LABORATORIO"/>
    <s v="466L"/>
    <s v="LABORATORIO DE Tecnología de los alimentos"/>
    <s v="GRUPO-A1"/>
    <s v="Laboratorio de Tecnología de los alimentos"/>
    <s v="1S"/>
    <n v="52442470"/>
    <s v="PÉREZ"/>
    <s v="ARNEDO"/>
    <s v="M.ª IRACHE"/>
    <s v="maperear"/>
    <s v="maria-irache.perez@unirioja.es"/>
    <n v="0"/>
    <n v="0"/>
    <x v="1"/>
    <n v="532"/>
    <s v="LABORAL DOCENTE-ASOCIADO"/>
    <s v="P03"/>
    <s v="TIEMPO PARCIAL (3+3 HORAS)"/>
    <s v="2018-09-17 00:00:00.0"/>
    <s v="2019-09-14 00:00:00.0"/>
    <s v="PI101348"/>
    <s v="PROFESOR ASOCIADO"/>
    <s v="R101"/>
    <x v="4"/>
    <n v="780"/>
    <s v="TECNOLOGÍA DE ALIMENTOS"/>
  </r>
  <r>
    <x v="14"/>
    <n v="52442470"/>
    <s v="FCYT"/>
    <n v="466"/>
    <s v="466R"/>
    <s v="GRUPO-A1"/>
    <s v="Tecnología de los alimentos"/>
    <s v="GR"/>
    <s v="GRUPO REDUCIDO"/>
    <s v="466R"/>
    <s v="GRUPO REDUCIDO DE Tecnología de los alimentos"/>
    <s v="GRUPO-A1"/>
    <s v="GR de Tecnología de los alimentos"/>
    <s v="1S"/>
    <n v="52442470"/>
    <s v="PÉREZ"/>
    <s v="ARNEDO"/>
    <s v="M.ª IRACHE"/>
    <s v="maperear"/>
    <s v="maria-irache.perez@unirioja.es"/>
    <n v="0.6"/>
    <n v="0.6"/>
    <x v="1"/>
    <n v="532"/>
    <s v="LABORAL DOCENTE-ASOCIADO"/>
    <s v="P03"/>
    <s v="TIEMPO PARCIAL (3+3 HORAS)"/>
    <s v="2018-09-17 00:00:00.0"/>
    <s v="2019-09-14 00:00:00.0"/>
    <s v="PI101348"/>
    <s v="PROFESOR ASOCIADO"/>
    <s v="R101"/>
    <x v="4"/>
    <n v="780"/>
    <s v="TECNOLOGÍA DE ALIMENTOS"/>
  </r>
  <r>
    <x v="14"/>
    <n v="16532287"/>
    <s v="FCYT"/>
    <n v="467"/>
    <s v="467G"/>
    <s v="GRUPO-A"/>
    <s v="Botánica"/>
    <s v="GG"/>
    <s v="GRUPO GRANDE"/>
    <s v="467G"/>
    <s v="GRUPO GRANDE DE Botánica"/>
    <s v="GRUPO-A"/>
    <s v="Grupo Grande de Botánica"/>
    <s v="2S"/>
    <n v="16532287"/>
    <s v="MARTÍNEZ"/>
    <s v="ABAIGAR"/>
    <s v="JAVIER"/>
    <s v="jabaigar"/>
    <s v="javier.martinez@unirioja.es"/>
    <n v="3.6"/>
    <n v="3.6"/>
    <x v="0"/>
    <n v="500"/>
    <s v="CATEDRATICO DE UNIVERSIDAD"/>
    <s v="01R"/>
    <s v="TIEMPO COMPLETO REDUCIDO"/>
    <s v="2014-09-15 00:00:00.0"/>
    <s v="null"/>
    <s v="DF100229"/>
    <s v="CATEDRÁTICO DE UNIVERSIDAD"/>
    <s v="R101"/>
    <x v="4"/>
    <n v="63"/>
    <s v="BOTÁNICA"/>
  </r>
  <r>
    <x v="14"/>
    <n v="8797523"/>
    <s v="FCYT"/>
    <n v="467"/>
    <s v="467L"/>
    <s v="GRUPO-A1"/>
    <s v="Botánica"/>
    <s v="GL"/>
    <s v="GRUPO DE LABORATORIO"/>
    <s v="467L"/>
    <s v="LABORATORIO DE Botánica"/>
    <s v="GRUPO-A1"/>
    <s v="Laboratorio de Botánica"/>
    <s v="2S"/>
    <n v="8797523"/>
    <s v="NÚÑEZ"/>
    <s v="OLIVERA"/>
    <s v="ENCARNACIÓN"/>
    <s v="eolivera"/>
    <s v="encarnacion.nunez@unirioja.es"/>
    <n v="0.3"/>
    <n v="0.3"/>
    <x v="0"/>
    <s v="A-0500"/>
    <s v="CATEDRATICO DE UNIVERSIDAD"/>
    <s v="01R"/>
    <s v="TIEMPO COMPLETO REDUCIDO"/>
    <s v="2015-09-15 00:00:00.0"/>
    <s v="null"/>
    <s v="DF100277"/>
    <s v="CATEDRÁTICO DE UNIVERSIDAD"/>
    <s v="R101"/>
    <x v="4"/>
    <n v="412"/>
    <s v="FISIOLOGÍA VEGETAL"/>
  </r>
  <r>
    <x v="14"/>
    <n v="16532287"/>
    <s v="FCYT"/>
    <n v="467"/>
    <s v="467L"/>
    <s v="GRUPO-A1"/>
    <s v="Botánica"/>
    <s v="GL"/>
    <s v="GRUPO DE LABORATORIO"/>
    <s v="467L"/>
    <s v="LABORATORIO DE Botánica"/>
    <s v="GRUPO-A1"/>
    <s v="Laboratorio de Botánica"/>
    <s v="2S"/>
    <n v="16532287"/>
    <s v="MARTÍNEZ"/>
    <s v="ABAIGAR"/>
    <s v="JAVIER"/>
    <s v="jabaigar"/>
    <s v="javier.martinez@unirioja.es"/>
    <n v="2.1"/>
    <n v="2.1"/>
    <x v="0"/>
    <n v="500"/>
    <s v="CATEDRATICO DE UNIVERSIDAD"/>
    <s v="01R"/>
    <s v="TIEMPO COMPLETO REDUCIDO"/>
    <s v="2014-09-15 00:00:00.0"/>
    <s v="null"/>
    <s v="DF100229"/>
    <s v="CATEDRÁTICO DE UNIVERSIDAD"/>
    <s v="R101"/>
    <x v="4"/>
    <n v="63"/>
    <s v="BOTÁNICA"/>
  </r>
  <r>
    <x v="14"/>
    <n v="8797523"/>
    <s v="FCYT"/>
    <n v="467"/>
    <s v="467L"/>
    <s v="GRUPO-A2"/>
    <s v="Botánica"/>
    <s v="GL"/>
    <s v="GRUPO DE LABORATORIO"/>
    <s v="467L"/>
    <s v="LABORATORIO DE Botánica"/>
    <s v="GRUPO-A2"/>
    <s v="Laboratorio de Botánica"/>
    <s v="2S"/>
    <n v="8797523"/>
    <s v="NÚÑEZ"/>
    <s v="OLIVERA"/>
    <s v="ENCARNACIÓN"/>
    <s v="eolivera"/>
    <s v="encarnacion.nunez@unirioja.es"/>
    <n v="0.3"/>
    <n v="0.3"/>
    <x v="0"/>
    <s v="A-0500"/>
    <s v="CATEDRATICO DE UNIVERSIDAD"/>
    <s v="01R"/>
    <s v="TIEMPO COMPLETO REDUCIDO"/>
    <s v="2015-09-15 00:00:00.0"/>
    <s v="null"/>
    <s v="DF100277"/>
    <s v="CATEDRÁTICO DE UNIVERSIDAD"/>
    <s v="R101"/>
    <x v="4"/>
    <n v="412"/>
    <s v="FISIOLOGÍA VEGETAL"/>
  </r>
  <r>
    <x v="14"/>
    <n v="16532287"/>
    <s v="FCYT"/>
    <n v="467"/>
    <s v="467L"/>
    <s v="GRUPO-A2"/>
    <s v="Botánica"/>
    <s v="GL"/>
    <s v="GRUPO DE LABORATORIO"/>
    <s v="467L"/>
    <s v="LABORATORIO DE Botánica"/>
    <s v="GRUPO-A2"/>
    <s v="Laboratorio de Botánica"/>
    <s v="2S"/>
    <n v="16532287"/>
    <s v="MARTÍNEZ"/>
    <s v="ABAIGAR"/>
    <s v="JAVIER"/>
    <s v="jabaigar"/>
    <s v="javier.martinez@unirioja.es"/>
    <n v="2.1"/>
    <n v="2.1"/>
    <x v="0"/>
    <n v="500"/>
    <s v="CATEDRATICO DE UNIVERSIDAD"/>
    <s v="01R"/>
    <s v="TIEMPO COMPLETO REDUCIDO"/>
    <s v="2014-09-15 00:00:00.0"/>
    <s v="null"/>
    <s v="DF100229"/>
    <s v="CATEDRÁTICO DE UNIVERSIDAD"/>
    <s v="R101"/>
    <x v="4"/>
    <n v="63"/>
    <s v="BOTÁNICA"/>
  </r>
  <r>
    <x v="13"/>
    <n v="16526587"/>
    <s v="FCYT"/>
    <n v="468"/>
    <s v="468G"/>
    <s v="GRUPO-A"/>
    <s v="Topografía, cartografía y SIG"/>
    <s v="GG"/>
    <s v="GRUPO GRANDE"/>
    <s v="468G"/>
    <s v="GRUPO GRANDE DE Topografía"/>
    <s v="GRUPO-A"/>
    <s v="Grupo Grande de Topografía"/>
    <s v="2S"/>
    <n v="16526587"/>
    <s v="SANTAMARÍA"/>
    <s v="PEÑA"/>
    <s v="JACINTO"/>
    <s v="jasanta"/>
    <s v="jacinto.santamaria@unirioja.es"/>
    <n v="3.6"/>
    <n v="3.6"/>
    <x v="1"/>
    <n v="504"/>
    <s v="PROFESOR TITULAR UNIVERSIDAD"/>
    <s v="C01"/>
    <s v="TIEMPO COMPLETO"/>
    <s v="2017-09-15 00:00:00.0"/>
    <s v="null"/>
    <s v="DF31894"/>
    <s v="TITULAR DE UNIVERSIDAD"/>
    <s v="R110"/>
    <x v="10"/>
    <n v="305"/>
    <s v="EXPRESIÓN GRÁFICA EN LA INGENIERÍA"/>
  </r>
  <r>
    <x v="13"/>
    <n v="16526587"/>
    <s v="FCYT"/>
    <n v="468"/>
    <s v="468I"/>
    <s v="GRUPO-A1"/>
    <s v="Topografía, cartografía y SIG"/>
    <s v="GI"/>
    <s v="GRUPO DE INFORMÁTICA"/>
    <s v="468I"/>
    <s v="GRUPO DE INFORMÁTICA DE Topografía"/>
    <s v="GRUPO-A1"/>
    <s v="GI de Topografía"/>
    <s v="2S"/>
    <n v="16526587"/>
    <s v="SANTAMARÍA"/>
    <s v="PEÑA"/>
    <s v="JACINTO"/>
    <s v="jasanta"/>
    <s v="jacinto.santamaria@unirioja.es"/>
    <n v="1.4"/>
    <n v="1.4"/>
    <x v="1"/>
    <n v="504"/>
    <s v="PROFESOR TITULAR UNIVERSIDAD"/>
    <s v="C01"/>
    <s v="TIEMPO COMPLETO"/>
    <s v="2017-09-15 00:00:00.0"/>
    <s v="null"/>
    <s v="DF31894"/>
    <s v="TITULAR DE UNIVERSIDAD"/>
    <s v="R110"/>
    <x v="10"/>
    <n v="305"/>
    <s v="EXPRESIÓN GRÁFICA EN LA INGENIERÍA"/>
  </r>
  <r>
    <x v="13"/>
    <n v="16526587"/>
    <s v="FCYT"/>
    <n v="468"/>
    <s v="468I"/>
    <s v="GRUPO-A2"/>
    <s v="Topografía, cartografía y SIG"/>
    <s v="GI"/>
    <s v="GRUPO DE INFORMÁTICA"/>
    <s v="468I"/>
    <s v="GRUPO DE INFORMÁTICA DE Topografía"/>
    <s v="GRUPO-A2"/>
    <s v="GI de Topografía"/>
    <s v="2S"/>
    <n v="16526587"/>
    <s v="SANTAMARÍA"/>
    <s v="PEÑA"/>
    <s v="JACINTO"/>
    <s v="jasanta"/>
    <s v="jacinto.santamaria@unirioja.es"/>
    <n v="1.4"/>
    <n v="1.4"/>
    <x v="1"/>
    <n v="504"/>
    <s v="PROFESOR TITULAR UNIVERSIDAD"/>
    <s v="C01"/>
    <s v="TIEMPO COMPLETO"/>
    <s v="2017-09-15 00:00:00.0"/>
    <s v="null"/>
    <s v="DF31894"/>
    <s v="TITULAR DE UNIVERSIDAD"/>
    <s v="R110"/>
    <x v="10"/>
    <n v="305"/>
    <s v="EXPRESIÓN GRÁFICA EN LA INGENIERÍA"/>
  </r>
  <r>
    <x v="13"/>
    <n v="16526587"/>
    <s v="FCYT"/>
    <n v="468"/>
    <s v="468L"/>
    <s v="GRUPO-A1"/>
    <s v="Topografía, cartografía y SIG"/>
    <s v="GL"/>
    <s v="GRUPO DE LABORATORIO"/>
    <s v="468L"/>
    <s v="LABORATORIO DE Topografía"/>
    <s v="GRUPO-A1"/>
    <s v="Laboratorio de Topografía"/>
    <s v="2S"/>
    <n v="16526587"/>
    <s v="SANTAMARÍA"/>
    <s v="PEÑA"/>
    <s v="JACINTO"/>
    <s v="jasanta"/>
    <s v="jacinto.santamaria@unirioja.es"/>
    <n v="1"/>
    <n v="1"/>
    <x v="1"/>
    <n v="504"/>
    <s v="PROFESOR TITULAR UNIVERSIDAD"/>
    <s v="C01"/>
    <s v="TIEMPO COMPLETO"/>
    <s v="2017-09-15 00:00:00.0"/>
    <s v="null"/>
    <s v="DF31894"/>
    <s v="TITULAR DE UNIVERSIDAD"/>
    <s v="R110"/>
    <x v="10"/>
    <n v="305"/>
    <s v="EXPRESIÓN GRÁFICA EN LA INGENIERÍA"/>
  </r>
  <r>
    <x v="13"/>
    <n v="16526587"/>
    <s v="FCYT"/>
    <n v="468"/>
    <s v="468L"/>
    <s v="GRUPO-A2"/>
    <s v="Topografía, cartografía y SIG"/>
    <s v="GL"/>
    <s v="GRUPO DE LABORATORIO"/>
    <s v="468L"/>
    <s v="LABORATORIO DE Topografía"/>
    <s v="GRUPO-A2"/>
    <s v="Laboratorio de Topografía"/>
    <s v="2S"/>
    <n v="16526587"/>
    <s v="SANTAMARÍA"/>
    <s v="PEÑA"/>
    <s v="JACINTO"/>
    <s v="jasanta"/>
    <s v="jacinto.santamaria@unirioja.es"/>
    <n v="1"/>
    <n v="1"/>
    <x v="1"/>
    <n v="504"/>
    <s v="PROFESOR TITULAR UNIVERSIDAD"/>
    <s v="C01"/>
    <s v="TIEMPO COMPLETO"/>
    <s v="2017-09-15 00:00:00.0"/>
    <s v="null"/>
    <s v="DF31894"/>
    <s v="TITULAR DE UNIVERSIDAD"/>
    <s v="R110"/>
    <x v="10"/>
    <n v="305"/>
    <s v="EXPRESIÓN GRÁFICA EN LA INGENIERÍA"/>
  </r>
  <r>
    <x v="14"/>
    <n v="16526587"/>
    <s v="FCYT"/>
    <n v="468"/>
    <s v="468G"/>
    <s v="GRUPO-A"/>
    <s v="Topografía, cartografía y SIG"/>
    <s v="GG"/>
    <s v="GRUPO GRANDE"/>
    <s v="468G"/>
    <s v="GRUPO GRANDE DE Topografía"/>
    <s v="GRUPO-A"/>
    <s v="Grupo Grande de Topografía"/>
    <s v="2S"/>
    <n v="16526587"/>
    <s v="SANTAMARÍA"/>
    <s v="PEÑA"/>
    <s v="JACINTO"/>
    <s v="jasanta"/>
    <s v="jacinto.santamaria@unirioja.es"/>
    <n v="3.6"/>
    <m/>
    <x v="1"/>
    <n v="504"/>
    <s v="PROFESOR TITULAR UNIVERSIDAD"/>
    <s v="C01"/>
    <s v="TIEMPO COMPLETO"/>
    <s v="2017-09-15 00:00:00.0"/>
    <s v="null"/>
    <s v="DF31894"/>
    <s v="TITULAR DE UNIVERSIDAD"/>
    <s v="R110"/>
    <x v="10"/>
    <n v="305"/>
    <s v="EXPRESIÓN GRÁFICA EN LA INGENIERÍA"/>
  </r>
  <r>
    <x v="14"/>
    <n v="16526587"/>
    <s v="FCYT"/>
    <n v="468"/>
    <s v="468I"/>
    <s v="GRUPO-A1"/>
    <s v="Topografía, cartografía y SIG"/>
    <s v="GI"/>
    <s v="GRUPO DE INFORMÁTICA"/>
    <s v="468I"/>
    <s v="GRUPO DE INFORMÁTICA DE Topografía"/>
    <s v="GRUPO-A1"/>
    <s v="GI de Topografía"/>
    <s v="2S"/>
    <n v="16526587"/>
    <s v="SANTAMARÍA"/>
    <s v="PEÑA"/>
    <s v="JACINTO"/>
    <s v="jasanta"/>
    <s v="jacinto.santamaria@unirioja.es"/>
    <n v="1.4"/>
    <m/>
    <x v="1"/>
    <n v="504"/>
    <s v="PROFESOR TITULAR UNIVERSIDAD"/>
    <s v="C01"/>
    <s v="TIEMPO COMPLETO"/>
    <s v="2017-09-15 00:00:00.0"/>
    <s v="null"/>
    <s v="DF31894"/>
    <s v="TITULAR DE UNIVERSIDAD"/>
    <s v="R110"/>
    <x v="10"/>
    <n v="305"/>
    <s v="EXPRESIÓN GRÁFICA EN LA INGENIERÍA"/>
  </r>
  <r>
    <x v="14"/>
    <n v="16526587"/>
    <s v="FCYT"/>
    <n v="468"/>
    <s v="468I"/>
    <s v="GRUPO-A2"/>
    <s v="Topografía, cartografía y SIG"/>
    <s v="GI"/>
    <s v="GRUPO DE INFORMÁTICA"/>
    <s v="468I"/>
    <s v="GRUPO DE INFORMÁTICA DE Topografía"/>
    <s v="GRUPO-A2"/>
    <s v="GI de Topografía"/>
    <s v="2S"/>
    <n v="16526587"/>
    <s v="SANTAMARÍA"/>
    <s v="PEÑA"/>
    <s v="JACINTO"/>
    <s v="jasanta"/>
    <s v="jacinto.santamaria@unirioja.es"/>
    <n v="1.4"/>
    <m/>
    <x v="1"/>
    <n v="504"/>
    <s v="PROFESOR TITULAR UNIVERSIDAD"/>
    <s v="C01"/>
    <s v="TIEMPO COMPLETO"/>
    <s v="2017-09-15 00:00:00.0"/>
    <s v="null"/>
    <s v="DF31894"/>
    <s v="TITULAR DE UNIVERSIDAD"/>
    <s v="R110"/>
    <x v="10"/>
    <n v="305"/>
    <s v="EXPRESIÓN GRÁFICA EN LA INGENIERÍA"/>
  </r>
  <r>
    <x v="14"/>
    <n v="16526587"/>
    <s v="FCYT"/>
    <n v="468"/>
    <s v="468L"/>
    <s v="GRUPO-A1"/>
    <s v="Topografía, cartografía y SIG"/>
    <s v="GL"/>
    <s v="GRUPO DE LABORATORIO"/>
    <s v="468L"/>
    <s v="LABORATORIO DE Topografía"/>
    <s v="GRUPO-A1"/>
    <s v="Laboratorio de Topografía"/>
    <s v="2S"/>
    <n v="16526587"/>
    <s v="SANTAMARÍA"/>
    <s v="PEÑA"/>
    <s v="JACINTO"/>
    <s v="jasanta"/>
    <s v="jacinto.santamaria@unirioja.es"/>
    <n v="1"/>
    <m/>
    <x v="1"/>
    <n v="504"/>
    <s v="PROFESOR TITULAR UNIVERSIDAD"/>
    <s v="C01"/>
    <s v="TIEMPO COMPLETO"/>
    <s v="2017-09-15 00:00:00.0"/>
    <s v="null"/>
    <s v="DF31894"/>
    <s v="TITULAR DE UNIVERSIDAD"/>
    <s v="R110"/>
    <x v="10"/>
    <n v="305"/>
    <s v="EXPRESIÓN GRÁFICA EN LA INGENIERÍA"/>
  </r>
  <r>
    <x v="14"/>
    <n v="16526587"/>
    <s v="FCYT"/>
    <n v="468"/>
    <s v="468L"/>
    <s v="GRUPO-A2"/>
    <s v="Topografía, cartografía y SIG"/>
    <s v="GL"/>
    <s v="GRUPO DE LABORATORIO"/>
    <s v="468L"/>
    <s v="LABORATORIO DE Topografía"/>
    <s v="GRUPO-A2"/>
    <s v="Laboratorio de Topografía"/>
    <s v="2S"/>
    <n v="16526587"/>
    <s v="SANTAMARÍA"/>
    <s v="PEÑA"/>
    <s v="JACINTO"/>
    <s v="jasanta"/>
    <s v="jacinto.santamaria@unirioja.es"/>
    <n v="1"/>
    <m/>
    <x v="1"/>
    <n v="504"/>
    <s v="PROFESOR TITULAR UNIVERSIDAD"/>
    <s v="C01"/>
    <s v="TIEMPO COMPLETO"/>
    <s v="2017-09-15 00:00:00.0"/>
    <s v="null"/>
    <s v="DF31894"/>
    <s v="TITULAR DE UNIVERSIDAD"/>
    <s v="R110"/>
    <x v="10"/>
    <n v="305"/>
    <s v="EXPRESIÓN GRÁFICA EN LA INGENIERÍA"/>
  </r>
  <r>
    <x v="14"/>
    <n v="72779211"/>
    <s v="FCYT"/>
    <n v="469"/>
    <s v="469G"/>
    <s v="GRUPO-A"/>
    <s v="Cultivos"/>
    <s v="GG"/>
    <s v="GRUPO GRANDE"/>
    <s v="469G"/>
    <s v="GRUPO GRANDE DE Cultivos"/>
    <s v="GRUPO-A"/>
    <s v="Grupo Grande de Cultivos"/>
    <s v="2S"/>
    <n v="72779211"/>
    <s v="MARTÍNEZ"/>
    <s v="VILLAR"/>
    <s v="MARÍA ELENA"/>
    <s v="elmartin"/>
    <s v="elena.martinez@unirioja.es"/>
    <n v="3.6"/>
    <n v="3.6"/>
    <x v="1"/>
    <n v="506"/>
    <s v="PROFESOR TITULAR DE ESCUELA UNIVERSITARI"/>
    <s v="01A"/>
    <s v="TIEMPO COMPLETO AMPLIADO"/>
    <s v="2012-09-01 00:00:00.0"/>
    <s v="null"/>
    <s v="DF3167"/>
    <s v="TITULAR DE ESCUELAS UNIVERSITARIAS"/>
    <s v="R101"/>
    <x v="4"/>
    <n v="705"/>
    <s v="PRODUCCIÓN VEGETAL"/>
  </r>
  <r>
    <x v="14"/>
    <n v="72779211"/>
    <s v="FCYT"/>
    <n v="469"/>
    <s v="469L"/>
    <s v="GRUPO-A1"/>
    <s v="Cultivos"/>
    <s v="GL"/>
    <s v="GRUPO DE LABORATORIO"/>
    <s v="469L"/>
    <s v="LABORATORIO DE Cultivos"/>
    <s v="GRUPO-A1"/>
    <s v="Laboratorio de Cultivos"/>
    <s v="2S"/>
    <n v="72779211"/>
    <s v="MARTÍNEZ"/>
    <s v="VILLAR"/>
    <s v="MARÍA ELENA"/>
    <s v="elmartin"/>
    <s v="elena.martinez@unirioja.es"/>
    <n v="1"/>
    <n v="1"/>
    <x v="1"/>
    <n v="506"/>
    <s v="PROFESOR TITULAR DE ESCUELA UNIVERSITARI"/>
    <s v="01A"/>
    <s v="TIEMPO COMPLETO AMPLIADO"/>
    <s v="2012-09-01 00:00:00.0"/>
    <s v="null"/>
    <s v="DF3167"/>
    <s v="TITULAR DE ESCUELAS UNIVERSITARIAS"/>
    <s v="R101"/>
    <x v="4"/>
    <n v="705"/>
    <s v="PRODUCCIÓN VEGETAL"/>
  </r>
  <r>
    <x v="14"/>
    <n v="72779211"/>
    <s v="FCYT"/>
    <n v="469"/>
    <s v="469L"/>
    <s v="GRUPO-A2"/>
    <s v="Cultivos"/>
    <s v="GL"/>
    <s v="GRUPO DE LABORATORIO"/>
    <s v="469L"/>
    <s v="LABORATORIO DE Cultivos"/>
    <s v="GRUPO-A2"/>
    <s v="Laboratorio de Cultivos"/>
    <s v="2S"/>
    <n v="72779211"/>
    <s v="MARTÍNEZ"/>
    <s v="VILLAR"/>
    <s v="MARÍA ELENA"/>
    <s v="elmartin"/>
    <s v="elena.martinez@unirioja.es"/>
    <n v="1"/>
    <n v="1"/>
    <x v="1"/>
    <n v="506"/>
    <s v="PROFESOR TITULAR DE ESCUELA UNIVERSITARI"/>
    <s v="01A"/>
    <s v="TIEMPO COMPLETO AMPLIADO"/>
    <s v="2012-09-01 00:00:00.0"/>
    <s v="null"/>
    <s v="DF3167"/>
    <s v="TITULAR DE ESCUELAS UNIVERSITARIAS"/>
    <s v="R101"/>
    <x v="4"/>
    <n v="705"/>
    <s v="PRODUCCIÓN VEGETAL"/>
  </r>
  <r>
    <x v="14"/>
    <n v="72779211"/>
    <s v="FCYT"/>
    <n v="469"/>
    <s v="469R"/>
    <s v="GRUPO-A1"/>
    <s v="Cultivos"/>
    <s v="GR"/>
    <s v="GRUPO REDUCIDO"/>
    <s v="469R"/>
    <s v="GRUPO REDUCIDO DE Cultivos"/>
    <s v="GRUPO-A1"/>
    <s v="Grupo Reducido de Cultivos"/>
    <s v="2S"/>
    <n v="72779211"/>
    <s v="MARTÍNEZ"/>
    <s v="VILLAR"/>
    <s v="MARÍA ELENA"/>
    <s v="elmartin"/>
    <s v="elena.martinez@unirioja.es"/>
    <n v="1.4"/>
    <n v="1.4"/>
    <x v="1"/>
    <n v="506"/>
    <s v="PROFESOR TITULAR DE ESCUELA UNIVERSITARI"/>
    <s v="01A"/>
    <s v="TIEMPO COMPLETO AMPLIADO"/>
    <s v="2012-09-01 00:00:00.0"/>
    <s v="null"/>
    <s v="DF3167"/>
    <s v="TITULAR DE ESCUELAS UNIVERSITARIAS"/>
    <s v="R101"/>
    <x v="4"/>
    <n v="705"/>
    <s v="PRODUCCIÓN VEGETAL"/>
  </r>
  <r>
    <x v="14"/>
    <n v="71427482"/>
    <s v="FCYT"/>
    <n v="470"/>
    <s v="470G"/>
    <s v="GRUPO-A"/>
    <s v="Trabajo fin de grado en Ingeniería Agrícola"/>
    <s v="GG"/>
    <s v="GRUPO GRANDE"/>
    <s v="470G"/>
    <s v="TRABAJO FIN DE GRADO"/>
    <s v="GRUPO-A"/>
    <s v="TRABAJO FIN DE GRADO"/>
    <s v="I"/>
    <n v="71427482"/>
    <s v="TASCÓN"/>
    <s v="VEGAS"/>
    <s v="ALBERTO"/>
    <s v="altascon"/>
    <s v="alberto.tascon@unirioja.es"/>
    <n v="0"/>
    <n v="0"/>
    <x v="0"/>
    <s v="A-0504"/>
    <s v="PROFESOR TITULAR UNIVERSIDAD"/>
    <s v="C01"/>
    <s v="TIEMPO COMPLETO"/>
    <s v="2010-09-01 00:00:00.0"/>
    <s v="null"/>
    <s v="DF100264"/>
    <s v="PROFESOR TITULAR INTERINO"/>
    <s v="R101"/>
    <x v="4"/>
    <n v="500"/>
    <s v="INGENIERÍA AGROFORESTAL"/>
  </r>
  <r>
    <x v="16"/>
    <n v="16542535"/>
    <s v="ETSII"/>
    <n v="471"/>
    <s v="471G"/>
    <s v="GRUPO-A"/>
    <s v="Trabajo fin de grado en Ingeniería Mecánica"/>
    <s v="GG"/>
    <s v="GRUPO GRANDE"/>
    <s v="471G"/>
    <s v="TRABAJO FIN DE GRADO"/>
    <s v="GRUPO-A"/>
    <s v="TRABAJO FIN DE GRADO"/>
    <s v="I"/>
    <n v="16542535"/>
    <s v="BLANCO"/>
    <s v="FERNÁNDEZ"/>
    <s v="JULIO"/>
    <s v="jublanco"/>
    <s v="julio.blanco@unirioja.es"/>
    <n v="0"/>
    <n v="0"/>
    <x v="0"/>
    <n v="500"/>
    <s v="CATEDRATICO DE UNIVERSIDAD"/>
    <s v="01R"/>
    <s v="TIEMPO COMPLETO REDUCIDO"/>
    <s v="2017-12-04 00:00:00.0"/>
    <s v="null"/>
    <s v="DF100352"/>
    <s v="CATEDRÁTICO DE UNIVERSIDAD"/>
    <s v="R110"/>
    <x v="10"/>
    <n v="515"/>
    <s v="INGENIERÍA DE LOS PROCESOS DE FABRICACIÓN"/>
  </r>
  <r>
    <x v="17"/>
    <n v="16541257"/>
    <s v="ETSII"/>
    <n v="472"/>
    <s v="472G"/>
    <s v="GRUPO-A"/>
    <s v="Trabajo fin de grado en Ingeniería Eléctrica"/>
    <s v="GG"/>
    <s v="GRUPO GRANDE"/>
    <s v="472G"/>
    <s v="TRABAJO FIN DE GRADO"/>
    <s v="GRUPO-A"/>
    <s v="TRABAJO FIN DE GRADO"/>
    <s v="I"/>
    <n v="16541257"/>
    <s v="ZORZANO"/>
    <s v="SANTAMARÍA"/>
    <s v="PEDRO JOSÉ"/>
    <s v="pzorzano"/>
    <s v="pedrojose.zorzano@unirioja.es"/>
    <n v="0"/>
    <n v="0"/>
    <x v="1"/>
    <n v="504"/>
    <s v="PROFESOR TITULAR UNIVERSIDAD"/>
    <s v="C01"/>
    <s v="TIEMPO COMPLETO"/>
    <s v="2015-12-23 00:00:00.0"/>
    <s v="null"/>
    <s v="DF31818"/>
    <s v="PROFESOR TITULAR ESCUELA UNIVERSITARIA"/>
    <s v="R109"/>
    <x v="9"/>
    <n v="535"/>
    <s v="INGENIERÍA ELÉCTRICA"/>
  </r>
  <r>
    <x v="18"/>
    <n v="16549785"/>
    <s v="ETSII"/>
    <n v="473"/>
    <s v="473G"/>
    <s v="GRUPO-A"/>
    <s v="Trabajo fin de grado en Ingeniería Electrónica Industrial y Automática"/>
    <s v="GG"/>
    <s v="GRUPO GRANDE"/>
    <s v="473G"/>
    <s v="TRABAJO FIN DE GRADO"/>
    <s v="GRUPO-A"/>
    <s v="TRABAJO FIN DE GRADO"/>
    <s v="I"/>
    <n v="16549785"/>
    <s v="VICUÑA"/>
    <s v="MARTÍNEZ"/>
    <s v="JAVIER ESTEBAN"/>
    <s v="javicuna"/>
    <s v="javier.vicuna@unirioja.es"/>
    <n v="0"/>
    <n v="0"/>
    <x v="0"/>
    <n v="535"/>
    <s v="COLABORADOR-TIPO 1"/>
    <s v="C01"/>
    <s v="TIEMPO COMPLETO"/>
    <s v="2006-10-01 00:00:00.0"/>
    <s v="null"/>
    <s v="LD100575"/>
    <s v="COLABORADOR TIPO 1"/>
    <s v="R109"/>
    <x v="9"/>
    <n v="785"/>
    <s v="TECNOLOGÍA ELECTRÓNICA"/>
  </r>
  <r>
    <x v="5"/>
    <n v="16620378"/>
    <s v="FLE"/>
    <n v="474"/>
    <s v="474G"/>
    <s v="GRUPO-A"/>
    <s v="Idioma moderno V: Inglés"/>
    <s v="GG"/>
    <s v="GRUPO GRANDE"/>
    <s v="474G"/>
    <s v="GRUPO GRANDE DE Idioma moderno V: inglés"/>
    <s v="GRUPO-A"/>
    <s v="Grupo Grande de Idioma moderno V: inglés"/>
    <s v="1S"/>
    <n v="16620378"/>
    <s v="MATEO"/>
    <s v="MENDAZA"/>
    <s v="RAQUEL"/>
    <s v="ramatem"/>
    <s v="raquel.mateo@unirioja.es"/>
    <n v="3"/>
    <n v="3"/>
    <x v="1"/>
    <n v="536"/>
    <s v="PROFESOR INTERINO"/>
    <s v="C01"/>
    <s v="TIEMPO COMPLETO"/>
    <s v="2018-09-18 00:00:00.0"/>
    <s v="2019-09-14 00:00:00.0"/>
    <s v="PI101415"/>
    <s v="PROFESOR CONTRATADO INTERINO"/>
    <s v="R107"/>
    <x v="6"/>
    <n v="345"/>
    <s v="FILOLOGÍA INGLESA"/>
  </r>
  <r>
    <x v="5"/>
    <n v="16620378"/>
    <s v="FLE"/>
    <n v="474"/>
    <s v="474LI"/>
    <s v="GRUPO-A1"/>
    <s v="Idioma moderno V: Inglés"/>
    <s v="GLI"/>
    <s v="GRUPO DE LABORATORIO DE IDIOMAS"/>
    <s v="474LI"/>
    <s v="LABORATORIO DE IDIOMAS DE Idioma moderno V: inglés"/>
    <s v="GRUPO-A1"/>
    <s v="Laboratorio de Idiomas de Idioma moderno V: inglés"/>
    <s v="1S"/>
    <n v="16620378"/>
    <s v="MATEO"/>
    <s v="MENDAZA"/>
    <s v="RAQUEL"/>
    <s v="ramatem"/>
    <s v="raquel.mateo@unirioja.es"/>
    <n v="1.5"/>
    <n v="1.5"/>
    <x v="1"/>
    <n v="536"/>
    <s v="PROFESOR INTERINO"/>
    <s v="C01"/>
    <s v="TIEMPO COMPLETO"/>
    <s v="2018-09-18 00:00:00.0"/>
    <s v="2019-09-14 00:00:00.0"/>
    <s v="PI101415"/>
    <s v="PROFESOR CONTRATADO INTERINO"/>
    <s v="R107"/>
    <x v="6"/>
    <n v="345"/>
    <s v="FILOLOGÍA INGLESA"/>
  </r>
  <r>
    <x v="5"/>
    <n v="16627564"/>
    <s v="FLE"/>
    <n v="474"/>
    <s v="474LI"/>
    <s v="GRUPO-A2"/>
    <s v="Idioma moderno V: Inglés"/>
    <s v="GLI"/>
    <s v="GRUPO DE LABORATORIO DE IDIOMAS"/>
    <s v="474LI"/>
    <s v="LABORATORIO DE IDIOMAS DE Idioma moderno V: inglés"/>
    <s v="GRUPO-A2"/>
    <s v="Laboratorio de Idiomas de Idioma moderno V: inglés"/>
    <s v="1S"/>
    <n v="16627564"/>
    <s v="CIFONE"/>
    <s v="PONTE"/>
    <s v="MARÍA DANIELA"/>
    <s v="mdcifone"/>
    <s v="m-daniela.cifone@unirioja.es"/>
    <n v="1.5"/>
    <n v="1.5"/>
    <x v="1"/>
    <n v="532"/>
    <s v="LABORAL DOCENTE-ASOCIADO"/>
    <s v="P05"/>
    <s v="TIEMPO PARCIAL (5+5 HORAS)"/>
    <s v="2018-09-17 00:00:00.0"/>
    <s v="2019-09-14 00:00:00.0"/>
    <s v="PI101371"/>
    <s v="PROFESOR ASOCIADO"/>
    <s v="R107"/>
    <x v="6"/>
    <n v="345"/>
    <s v="FILOLOGÍA INGLESA"/>
  </r>
  <r>
    <x v="5"/>
    <n v="72132561"/>
    <s v="FLE"/>
    <n v="474"/>
    <s v="474R"/>
    <s v="GRUPO-A1"/>
    <s v="Idioma moderno V: Inglés"/>
    <s v="GR"/>
    <s v="GRUPO REDUCIDO"/>
    <s v="474R"/>
    <s v="GRUPO REDUCIDO DE Idioma moderno V: inglés"/>
    <s v="GRUPO-A1"/>
    <s v="Grupo Reducido de Idioma moderno V: inglés"/>
    <s v="1S"/>
    <n v="72132561"/>
    <s v="TORRE"/>
    <s v="ALONSO"/>
    <s v="ROBERTO"/>
    <s v="rotorre"/>
    <s v="roberto.torre@unirioja.es"/>
    <n v="1.5"/>
    <n v="1.5"/>
    <x v="0"/>
    <n v="536"/>
    <s v="PROFESOR INTERINO"/>
    <s v="C01"/>
    <s v="TIEMPO COMPLETO"/>
    <s v="2009-10-01 00:00:00.0"/>
    <s v="null"/>
    <s v="PI100719"/>
    <s v="PROFESOR CONTRATADO INTERINO"/>
    <s v="R107"/>
    <x v="6"/>
    <n v="345"/>
    <s v="FILOLOGÍA INGLESA"/>
  </r>
  <r>
    <x v="5"/>
    <n v="16627564"/>
    <s v="FLE"/>
    <n v="474"/>
    <s v="474R"/>
    <s v="GRUPO-A2"/>
    <s v="Idioma moderno V: Inglés"/>
    <s v="GR"/>
    <s v="GRUPO REDUCIDO"/>
    <s v="474R"/>
    <s v="GRUPO REDUCIDO DE Idioma moderno V: inglés"/>
    <s v="GRUPO-A2"/>
    <s v="Grupo Reducido de Idioma moderno V: inglés"/>
    <s v="1S"/>
    <n v="16627564"/>
    <s v="CIFONE"/>
    <s v="PONTE"/>
    <s v="MARÍA DANIELA"/>
    <s v="mdcifone"/>
    <s v="m-daniela.cifone@unirioja.es"/>
    <n v="1.5"/>
    <n v="1.5"/>
    <x v="1"/>
    <n v="532"/>
    <s v="LABORAL DOCENTE-ASOCIADO"/>
    <s v="P05"/>
    <s v="TIEMPO PARCIAL (5+5 HORAS)"/>
    <s v="2018-09-17 00:00:00.0"/>
    <s v="2019-09-14 00:00:00.0"/>
    <s v="PI101371"/>
    <s v="PROFESOR ASOCIADO"/>
    <s v="R107"/>
    <x v="6"/>
    <n v="345"/>
    <s v="FILOLOGÍA INGLESA"/>
  </r>
  <r>
    <x v="6"/>
    <n v="16615201"/>
    <s v="FCE"/>
    <n v="474"/>
    <s v="474G"/>
    <s v="GRUPO-B"/>
    <s v="Idioma moderno V: Inglés"/>
    <s v="GG"/>
    <s v="GRUPO GRANDE"/>
    <s v="474G"/>
    <s v="GRUPO GRANDE DE Idioma moderno V: inglés"/>
    <s v="GRUPO-B"/>
    <s v="Grupo Grande de Idioma moderno V: inglés"/>
    <s v="1S"/>
    <n v="16615201"/>
    <s v="VEA"/>
    <s v="ESCARZA"/>
    <s v="RAQUEL"/>
    <s v="ravea"/>
    <s v="raquel.vea@unirioja.es"/>
    <n v="3"/>
    <n v="3"/>
    <x v="0"/>
    <n v="536"/>
    <s v="PROFESOR INTERINO"/>
    <s v="C01"/>
    <s v="TIEMPO COMPLETO"/>
    <s v="2015-09-15 00:00:00.0"/>
    <s v="null"/>
    <s v="PI101033"/>
    <s v="PROFESOR CONTRATADO INTERINO"/>
    <s v="R107"/>
    <x v="6"/>
    <n v="345"/>
    <s v="FILOLOGÍA INGLESA"/>
  </r>
  <r>
    <x v="6"/>
    <n v="16615201"/>
    <s v="FCE"/>
    <n v="474"/>
    <s v="474LI"/>
    <s v="GRUPO-B1"/>
    <s v="Idioma moderno V: Inglés"/>
    <s v="GLI"/>
    <s v="GRUPO DE LABORATORIO DE IDIOMAS"/>
    <s v="474LI"/>
    <s v="LABORATORIO DE IDIOMAS DE Idioma moderno V: inglés"/>
    <s v="GRUPO-B1"/>
    <s v="Laboratorio de Idiomas de Idioma moderno V: inglés"/>
    <s v="1S"/>
    <n v="16615201"/>
    <s v="VEA"/>
    <s v="ESCARZA"/>
    <s v="RAQUEL"/>
    <s v="ravea"/>
    <s v="raquel.vea@unirioja.es"/>
    <n v="1.5"/>
    <n v="1.5"/>
    <x v="0"/>
    <n v="536"/>
    <s v="PROFESOR INTERINO"/>
    <s v="C01"/>
    <s v="TIEMPO COMPLETO"/>
    <s v="2015-09-15 00:00:00.0"/>
    <s v="null"/>
    <s v="PI101033"/>
    <s v="PROFESOR CONTRATADO INTERINO"/>
    <s v="R107"/>
    <x v="6"/>
    <n v="345"/>
    <s v="FILOLOGÍA INGLESA"/>
  </r>
  <r>
    <x v="6"/>
    <n v="16615201"/>
    <s v="FCE"/>
    <n v="474"/>
    <s v="474LI"/>
    <s v="GRUPO-B2"/>
    <s v="Idioma moderno V: Inglés"/>
    <s v="GLI"/>
    <s v="GRUPO DE LABORATORIO DE IDIOMAS"/>
    <s v="474LI"/>
    <s v="LABORATORIO DE IDIOMAS DE Idioma moderno V: inglés"/>
    <s v="GRUPO-B2"/>
    <s v="Laboratorio de Idiomas de Idioma moderno V: inglés"/>
    <s v="1S"/>
    <n v="16615201"/>
    <s v="VEA"/>
    <s v="ESCARZA"/>
    <s v="RAQUEL"/>
    <s v="ravea"/>
    <s v="raquel.vea@unirioja.es"/>
    <n v="1.5"/>
    <n v="1.5"/>
    <x v="0"/>
    <n v="536"/>
    <s v="PROFESOR INTERINO"/>
    <s v="C01"/>
    <s v="TIEMPO COMPLETO"/>
    <s v="2015-09-15 00:00:00.0"/>
    <s v="null"/>
    <s v="PI101033"/>
    <s v="PROFESOR CONTRATADO INTERINO"/>
    <s v="R107"/>
    <x v="6"/>
    <n v="345"/>
    <s v="FILOLOGÍA INGLESA"/>
  </r>
  <r>
    <x v="6"/>
    <n v="16615201"/>
    <s v="FCE"/>
    <n v="474"/>
    <s v="474R"/>
    <s v="GRUPO-B1"/>
    <s v="Idioma moderno V: Inglés"/>
    <s v="GR"/>
    <s v="GRUPO REDUCIDO"/>
    <s v="474R"/>
    <s v="GRUPO REDUCIDO DE Idioma moderno V: inglés"/>
    <s v="GRUPO-B1"/>
    <s v="Grupo Reducido de Idioma moderno V: inglés"/>
    <s v="1S"/>
    <n v="16615201"/>
    <s v="VEA"/>
    <s v="ESCARZA"/>
    <s v="RAQUEL"/>
    <s v="ravea"/>
    <s v="raquel.vea@unirioja.es"/>
    <n v="1.5"/>
    <n v="1.5"/>
    <x v="0"/>
    <n v="536"/>
    <s v="PROFESOR INTERINO"/>
    <s v="C01"/>
    <s v="TIEMPO COMPLETO"/>
    <s v="2015-09-15 00:00:00.0"/>
    <s v="null"/>
    <s v="PI101033"/>
    <s v="PROFESOR CONTRATADO INTERINO"/>
    <s v="R107"/>
    <x v="6"/>
    <n v="345"/>
    <s v="FILOLOGÍA INGLESA"/>
  </r>
  <r>
    <x v="6"/>
    <n v="16615201"/>
    <s v="FCE"/>
    <n v="474"/>
    <s v="474R"/>
    <s v="GRUPO-B2"/>
    <s v="Idioma moderno V: Inglés"/>
    <s v="GR"/>
    <s v="GRUPO REDUCIDO"/>
    <s v="474R"/>
    <s v="GRUPO REDUCIDO DE Idioma moderno V: inglés"/>
    <s v="GRUPO-B2"/>
    <s v="Grupo Reducido de Idioma moderno V: inglés"/>
    <s v="1S"/>
    <n v="16615201"/>
    <s v="VEA"/>
    <s v="ESCARZA"/>
    <s v="RAQUEL"/>
    <s v="ravea"/>
    <s v="raquel.vea@unirioja.es"/>
    <n v="1.5"/>
    <n v="1.5"/>
    <x v="0"/>
    <n v="536"/>
    <s v="PROFESOR INTERINO"/>
    <s v="C01"/>
    <s v="TIEMPO COMPLETO"/>
    <s v="2015-09-15 00:00:00.0"/>
    <s v="null"/>
    <s v="PI101033"/>
    <s v="PROFESOR CONTRATADO INTERINO"/>
    <s v="R107"/>
    <x v="6"/>
    <n v="345"/>
    <s v="FILOLOGÍA INGLESA"/>
  </r>
  <r>
    <x v="8"/>
    <n v="16615201"/>
    <s v="FLE"/>
    <n v="474"/>
    <s v="474G"/>
    <s v="GRUPO-B"/>
    <s v="Idioma moderno V: Inglés"/>
    <s v="GG"/>
    <s v="GRUPO GRANDE"/>
    <s v="474G"/>
    <s v="GRUPO GRANDE DE Idioma moderno V: inglés"/>
    <s v="GRUPO-B"/>
    <s v="Grupo Grande de Idioma moderno V: inglés"/>
    <s v="1S"/>
    <n v="16615201"/>
    <s v="VEA"/>
    <s v="ESCARZA"/>
    <s v="RAQUEL"/>
    <s v="ravea"/>
    <s v="raquel.vea@unirioja.es"/>
    <n v="3"/>
    <m/>
    <x v="0"/>
    <n v="536"/>
    <s v="PROFESOR INTERINO"/>
    <s v="C01"/>
    <s v="TIEMPO COMPLETO"/>
    <s v="2015-09-15 00:00:00.0"/>
    <s v="null"/>
    <s v="PI101033"/>
    <s v="PROFESOR CONTRATADO INTERINO"/>
    <s v="R107"/>
    <x v="6"/>
    <n v="345"/>
    <s v="FILOLOGÍA INGLESA"/>
  </r>
  <r>
    <x v="8"/>
    <n v="16615201"/>
    <s v="FLE"/>
    <n v="474"/>
    <s v="474LI"/>
    <s v="GRUPO-B3"/>
    <s v="Idioma moderno V: Inglés"/>
    <s v="GLI"/>
    <s v="GRUPO DE LABORATORIO DE IDIOMAS"/>
    <s v="474LI"/>
    <s v="LABORATORIO DE IDIOMAS DE Idioma moderno V: inglés"/>
    <s v="GRUPO-B3"/>
    <s v="Laboratorio de Idiomas de Idioma moderno V: inglés"/>
    <s v="1S"/>
    <n v="16615201"/>
    <s v="VEA"/>
    <s v="ESCARZA"/>
    <s v="RAQUEL"/>
    <s v="ravea"/>
    <s v="raquel.vea@unirioja.es"/>
    <n v="1.5"/>
    <n v="1.5"/>
    <x v="0"/>
    <n v="536"/>
    <s v="PROFESOR INTERINO"/>
    <s v="C01"/>
    <s v="TIEMPO COMPLETO"/>
    <s v="2015-09-15 00:00:00.0"/>
    <s v="null"/>
    <s v="PI101033"/>
    <s v="PROFESOR CONTRATADO INTERINO"/>
    <s v="R107"/>
    <x v="6"/>
    <n v="345"/>
    <s v="FILOLOGÍA INGLESA"/>
  </r>
  <r>
    <x v="8"/>
    <n v="16615201"/>
    <s v="FLE"/>
    <n v="474"/>
    <s v="474R"/>
    <s v="GRUPO-B3"/>
    <s v="Idioma moderno V: Inglés"/>
    <s v="GR"/>
    <s v="GRUPO REDUCIDO"/>
    <s v="474R"/>
    <s v="GRUPO REDUCIDO DE Idioma moderno V: inglés"/>
    <s v="GRUPO-B3"/>
    <s v="Grupo Reducido de Idioma moderno V: inglés"/>
    <s v="1S"/>
    <n v="16615201"/>
    <s v="VEA"/>
    <s v="ESCARZA"/>
    <s v="RAQUEL"/>
    <s v="ravea"/>
    <s v="raquel.vea@unirioja.es"/>
    <n v="1.5"/>
    <n v="1.5"/>
    <x v="0"/>
    <n v="536"/>
    <s v="PROFESOR INTERINO"/>
    <s v="C01"/>
    <s v="TIEMPO COMPLETO"/>
    <s v="2015-09-15 00:00:00.0"/>
    <s v="null"/>
    <s v="PI101033"/>
    <s v="PROFESOR CONTRATADO INTERINO"/>
    <s v="R107"/>
    <x v="6"/>
    <n v="345"/>
    <s v="FILOLOGÍA INGLESA"/>
  </r>
  <r>
    <x v="5"/>
    <n v="16557120"/>
    <s v="FLE"/>
    <n v="475"/>
    <s v="475G"/>
    <s v="GRUPO-A"/>
    <s v="Idioma moderno VI: Inglés"/>
    <s v="GG"/>
    <s v="GRUPO GRANDE"/>
    <s v="475G"/>
    <s v="GRUPO GRANDE DE Idioma moderno VI: inglés"/>
    <s v="GRUPO-A"/>
    <s v="Grupo Grande de Idioma moderno VI: inglés"/>
    <s v="2S"/>
    <n v="16557120"/>
    <s v="ASENSIO"/>
    <s v="ARÓSTEGUI"/>
    <s v="MARÍA DEL MAR"/>
    <s v="masensio"/>
    <s v="mar.asensio@unirioja.es"/>
    <n v="3"/>
    <n v="3"/>
    <x v="0"/>
    <n v="504"/>
    <s v="PROFESOR TITULAR UNIVERSIDAD"/>
    <s v="C01"/>
    <s v="TIEMPO COMPLETO"/>
    <s v="2018-12-24 00:00:00.0"/>
    <s v="null"/>
    <s v="DF100364"/>
    <s v="PROFESOR TITULAR DE UNIVERSIDAD"/>
    <s v="R107"/>
    <x v="6"/>
    <n v="345"/>
    <s v="FILOLOGÍA INGLESA"/>
  </r>
  <r>
    <x v="5"/>
    <n v="16557120"/>
    <s v="FLE"/>
    <n v="475"/>
    <s v="475LI"/>
    <s v="GRUPO-A1"/>
    <s v="Idioma moderno VI: Inglés"/>
    <s v="GLI"/>
    <s v="GRUPO DE LABORATORIO DE IDIOMAS"/>
    <s v="475LI"/>
    <s v="LABORATORIO DE IDIOMAS DE Idioma moderno VI: inglés"/>
    <s v="GRUPO-A1"/>
    <s v="Laboratorio de Idiomas de Idioma moderno VI: inglés"/>
    <s v="2S"/>
    <n v="16557120"/>
    <s v="ASENSIO"/>
    <s v="ARÓSTEGUI"/>
    <s v="MARÍA DEL MAR"/>
    <s v="masensio"/>
    <s v="mar.asensio@unirioja.es"/>
    <n v="0.7"/>
    <n v="0.7"/>
    <x v="0"/>
    <n v="504"/>
    <s v="PROFESOR TITULAR UNIVERSIDAD"/>
    <s v="C01"/>
    <s v="TIEMPO COMPLETO"/>
    <s v="2018-12-24 00:00:00.0"/>
    <s v="null"/>
    <s v="DF100364"/>
    <s v="PROFESOR TITULAR DE UNIVERSIDAD"/>
    <s v="R107"/>
    <x v="6"/>
    <n v="345"/>
    <s v="FILOLOGÍA INGLESA"/>
  </r>
  <r>
    <x v="5"/>
    <n v="78758459"/>
    <s v="FLE"/>
    <n v="475"/>
    <s v="475LI"/>
    <s v="GRUPO-A1"/>
    <s v="Idioma moderno VI: Inglés"/>
    <s v="GLI"/>
    <s v="GRUPO DE LABORATORIO DE IDIOMAS"/>
    <s v="475LI"/>
    <s v="LABORATORIO DE IDIOMAS DE Idioma moderno VI: inglés"/>
    <s v="GRUPO-A1"/>
    <s v="Laboratorio de Idiomas de Idioma moderno VI: inglés"/>
    <s v="2S"/>
    <n v="78758459"/>
    <s v="GARCÍA"/>
    <s v="FERNÁNDEZ"/>
    <s v="LAURA"/>
    <s v="lagarcf"/>
    <s v="laura.garciaf@alum.unirioja.es"/>
    <n v="0.8"/>
    <n v="0.8"/>
    <x v="1"/>
    <n v="0"/>
    <s v="DOCTOR"/>
    <n v="0"/>
    <s v="_"/>
    <s v="2018-12-01 00:00:00.0"/>
    <s v="2019-11-30 00:00:00.0"/>
    <s v="D07INVESTIGADOR1"/>
    <s v="ACCESO SISTEMA ESPAÑOL CIENCIA E INNOVACIÓN"/>
    <s v="R107"/>
    <x v="6"/>
    <n v="345"/>
    <s v="FILOLOGÍA INGLESA"/>
  </r>
  <r>
    <x v="5"/>
    <n v="16640863"/>
    <s v="FLE"/>
    <n v="475"/>
    <s v="475LI"/>
    <s v="GRUPO-A2"/>
    <s v="Idioma moderno VI: Inglés"/>
    <s v="GLI"/>
    <s v="GRUPO DE LABORATORIO DE IDIOMAS"/>
    <s v="475LI"/>
    <s v="LABORATORIO DE IDIOMAS DE Idioma moderno VI: inglés"/>
    <s v="GRUPO-A2"/>
    <s v="Laboratorio de Idiomas de Idioma moderno VI: inglés"/>
    <s v="2S"/>
    <n v="16640863"/>
    <s v="MURO"/>
    <s v="LLORENTE"/>
    <s v="ALICIA"/>
    <s v="almuro"/>
    <s v="alicia.muro@alum.unirioja.es"/>
    <n v="1.5"/>
    <n v="1.5"/>
    <x v="1"/>
    <n v="536"/>
    <s v="PROFESOR INTERINO"/>
    <s v="P05"/>
    <s v="TIEMPO PARCIAL (5+5 HORAS)"/>
    <s v="2019-02-06 00:00:00.0"/>
    <s v="2019-09-14 00:00:00.0"/>
    <s v="PI101429"/>
    <s v="PROFESOR CONTRATADO INTERINO"/>
    <s v="R107"/>
    <x v="6"/>
    <n v="345"/>
    <s v="FILOLOGÍA INGLESA"/>
  </r>
  <r>
    <x v="5"/>
    <n v="16557120"/>
    <s v="FLE"/>
    <n v="475"/>
    <s v="475R"/>
    <s v="GRUPO-A1"/>
    <s v="Idioma moderno VI: Inglés"/>
    <s v="GR"/>
    <s v="GRUPO REDUCIDO"/>
    <s v="475R"/>
    <s v="GRUPO REDUCIDO DE Idioma moderno VI: inglés"/>
    <s v="GRUPO-A1"/>
    <s v="Grupo Reducido de Idioma moderno VI: inglés"/>
    <s v="2S"/>
    <n v="16557120"/>
    <s v="ASENSIO"/>
    <s v="ARÓSTEGUI"/>
    <s v="MARÍA DEL MAR"/>
    <s v="masensio"/>
    <s v="mar.asensio@unirioja.es"/>
    <n v="1.5"/>
    <n v="1.5"/>
    <x v="0"/>
    <n v="504"/>
    <s v="PROFESOR TITULAR UNIVERSIDAD"/>
    <s v="C01"/>
    <s v="TIEMPO COMPLETO"/>
    <s v="2018-12-24 00:00:00.0"/>
    <s v="null"/>
    <s v="DF100364"/>
    <s v="PROFESOR TITULAR DE UNIVERSIDAD"/>
    <s v="R107"/>
    <x v="6"/>
    <n v="345"/>
    <s v="FILOLOGÍA INGLESA"/>
  </r>
  <r>
    <x v="5"/>
    <n v="16640863"/>
    <s v="FLE"/>
    <n v="475"/>
    <s v="475R"/>
    <s v="GRUPO-A2"/>
    <s v="Idioma moderno VI: Inglés"/>
    <s v="GR"/>
    <s v="GRUPO REDUCIDO"/>
    <s v="475R"/>
    <s v="GRUPO REDUCIDO DE Idioma moderno VI: inglés"/>
    <s v="GRUPO-A2"/>
    <s v="Grupo Reducido de Idioma moderno VI: inglés"/>
    <s v="2S"/>
    <n v="16640863"/>
    <s v="MURO"/>
    <s v="LLORENTE"/>
    <s v="ALICIA"/>
    <s v="almuro"/>
    <s v="alicia.muro@alum.unirioja.es"/>
    <n v="1.5"/>
    <n v="1.5"/>
    <x v="1"/>
    <n v="536"/>
    <s v="PROFESOR INTERINO"/>
    <s v="P05"/>
    <s v="TIEMPO PARCIAL (5+5 HORAS)"/>
    <s v="2019-02-06 00:00:00.0"/>
    <s v="2019-09-14 00:00:00.0"/>
    <s v="PI101429"/>
    <s v="PROFESOR CONTRATADO INTERINO"/>
    <s v="R107"/>
    <x v="6"/>
    <n v="345"/>
    <s v="FILOLOGÍA INGLESA"/>
  </r>
  <r>
    <x v="6"/>
    <n v="16640863"/>
    <s v="FCE"/>
    <n v="475"/>
    <s v="475G"/>
    <s v="GRUPO-B"/>
    <s v="Idioma moderno VI: Inglés"/>
    <s v="GG"/>
    <s v="GRUPO GRANDE"/>
    <s v="475G"/>
    <s v="GRUPO GRANDE DE Idioma moderno VI: inglés"/>
    <s v="GRUPO-B"/>
    <s v="Grupo Grande de Idioma moderno VI: inglés"/>
    <s v="2S"/>
    <n v="16640863"/>
    <s v="MURO"/>
    <s v="LLORENTE"/>
    <s v="ALICIA"/>
    <s v="almuro"/>
    <s v="alicia.muro@alum.unirioja.es"/>
    <n v="3"/>
    <n v="3"/>
    <x v="1"/>
    <n v="536"/>
    <s v="PROFESOR INTERINO"/>
    <s v="P05"/>
    <s v="TIEMPO PARCIAL (5+5 HORAS)"/>
    <s v="2019-02-06 00:00:00.0"/>
    <s v="2019-09-14 00:00:00.0"/>
    <s v="PI101429"/>
    <s v="PROFESOR CONTRATADO INTERINO"/>
    <s v="R107"/>
    <x v="6"/>
    <n v="345"/>
    <s v="FILOLOGÍA INGLESA"/>
  </r>
  <r>
    <x v="6"/>
    <n v="16640863"/>
    <s v="FCE"/>
    <n v="475"/>
    <s v="475LI"/>
    <s v="GRUPO-B1"/>
    <s v="Idioma moderno VI: Inglés"/>
    <s v="GLI"/>
    <s v="GRUPO DE LABORATORIO DE IDIOMAS"/>
    <s v="475LI"/>
    <s v="LABORATORIO DE IDIOMAS DE Idioma moderno VI: inglés"/>
    <s v="GRUPO-B1"/>
    <s v="Laboratorio de Idiomas de Idioma moderno VI: inglés"/>
    <s v="2S"/>
    <n v="16640863"/>
    <s v="MURO"/>
    <s v="LLORENTE"/>
    <s v="ALICIA"/>
    <s v="almuro"/>
    <s v="alicia.muro@alum.unirioja.es"/>
    <n v="1.5"/>
    <n v="1.5"/>
    <x v="1"/>
    <n v="536"/>
    <s v="PROFESOR INTERINO"/>
    <s v="P05"/>
    <s v="TIEMPO PARCIAL (5+5 HORAS)"/>
    <s v="2019-02-06 00:00:00.0"/>
    <s v="2019-09-14 00:00:00.0"/>
    <s v="PI101429"/>
    <s v="PROFESOR CONTRATADO INTERINO"/>
    <s v="R107"/>
    <x v="6"/>
    <n v="345"/>
    <s v="FILOLOGÍA INGLESA"/>
  </r>
  <r>
    <x v="6"/>
    <n v="16640863"/>
    <s v="FCE"/>
    <n v="475"/>
    <s v="475LI"/>
    <s v="GRUPO-B2"/>
    <s v="Idioma moderno VI: Inglés"/>
    <s v="GLI"/>
    <s v="GRUPO DE LABORATORIO DE IDIOMAS"/>
    <s v="475LI"/>
    <s v="LABORATORIO DE IDIOMAS DE Idioma moderno VI: inglés"/>
    <s v="GRUPO-B2"/>
    <s v="Laboratorio de Idiomas de Idioma moderno VI: inglés"/>
    <s v="2S"/>
    <n v="16640863"/>
    <s v="MURO"/>
    <s v="LLORENTE"/>
    <s v="ALICIA"/>
    <s v="almuro"/>
    <s v="alicia.muro@alum.unirioja.es"/>
    <n v="1.5"/>
    <n v="1.5"/>
    <x v="1"/>
    <n v="536"/>
    <s v="PROFESOR INTERINO"/>
    <s v="P05"/>
    <s v="TIEMPO PARCIAL (5+5 HORAS)"/>
    <s v="2019-02-06 00:00:00.0"/>
    <s v="2019-09-14 00:00:00.0"/>
    <s v="PI101429"/>
    <s v="PROFESOR CONTRATADO INTERINO"/>
    <s v="R107"/>
    <x v="6"/>
    <n v="345"/>
    <s v="FILOLOGÍA INGLESA"/>
  </r>
  <r>
    <x v="6"/>
    <n v="16640863"/>
    <s v="FCE"/>
    <n v="475"/>
    <s v="475R"/>
    <s v="GRUPO-B1"/>
    <s v="Idioma moderno VI: Inglés"/>
    <s v="GR"/>
    <s v="GRUPO REDUCIDO"/>
    <s v="475R"/>
    <s v="GRUPO REDUCIDO DE Idioma moderno VI: inglés"/>
    <s v="GRUPO-B1"/>
    <s v="Grupo Reducido de Idioma moderno VI: inglés"/>
    <s v="2S"/>
    <n v="16640863"/>
    <s v="MURO"/>
    <s v="LLORENTE"/>
    <s v="ALICIA"/>
    <s v="almuro"/>
    <s v="alicia.muro@alum.unirioja.es"/>
    <n v="1.5"/>
    <n v="1.5"/>
    <x v="1"/>
    <n v="536"/>
    <s v="PROFESOR INTERINO"/>
    <s v="P05"/>
    <s v="TIEMPO PARCIAL (5+5 HORAS)"/>
    <s v="2019-02-06 00:00:00.0"/>
    <s v="2019-09-14 00:00:00.0"/>
    <s v="PI101429"/>
    <s v="PROFESOR CONTRATADO INTERINO"/>
    <s v="R107"/>
    <x v="6"/>
    <n v="345"/>
    <s v="FILOLOGÍA INGLESA"/>
  </r>
  <r>
    <x v="6"/>
    <n v="16640863"/>
    <s v="FCE"/>
    <n v="475"/>
    <s v="475R"/>
    <s v="GRUPO-B2"/>
    <s v="Idioma moderno VI: Inglés"/>
    <s v="GR"/>
    <s v="GRUPO REDUCIDO"/>
    <s v="475R"/>
    <s v="GRUPO REDUCIDO DE Idioma moderno VI: inglés"/>
    <s v="GRUPO-B2"/>
    <s v="Grupo Reducido de Idioma moderno VI: inglés"/>
    <s v="2S"/>
    <n v="16640863"/>
    <s v="MURO"/>
    <s v="LLORENTE"/>
    <s v="ALICIA"/>
    <s v="almuro"/>
    <s v="alicia.muro@alum.unirioja.es"/>
    <n v="1.5"/>
    <n v="1.5"/>
    <x v="1"/>
    <n v="536"/>
    <s v="PROFESOR INTERINO"/>
    <s v="P05"/>
    <s v="TIEMPO PARCIAL (5+5 HORAS)"/>
    <s v="2019-02-06 00:00:00.0"/>
    <s v="2019-09-14 00:00:00.0"/>
    <s v="PI101429"/>
    <s v="PROFESOR CONTRATADO INTERINO"/>
    <s v="R107"/>
    <x v="6"/>
    <n v="345"/>
    <s v="FILOLOGÍA INGLESA"/>
  </r>
  <r>
    <x v="8"/>
    <n v="16640863"/>
    <s v="FLE"/>
    <n v="475"/>
    <s v="475G"/>
    <s v="GRUPO-B"/>
    <s v="Idioma moderno VI: Inglés"/>
    <s v="GG"/>
    <s v="GRUPO GRANDE"/>
    <s v="475G"/>
    <s v="GRUPO GRANDE DE Idioma moderno VI: inglés"/>
    <s v="GRUPO-B"/>
    <s v="Grupo Grande de Idioma moderno VI: inglés"/>
    <s v="2S"/>
    <n v="16640863"/>
    <s v="MURO"/>
    <s v="LLORENTE"/>
    <s v="ALICIA"/>
    <s v="almuro"/>
    <s v="alicia.muro@alum.unirioja.es"/>
    <n v="3"/>
    <m/>
    <x v="1"/>
    <n v="536"/>
    <s v="PROFESOR INTERINO"/>
    <s v="P05"/>
    <s v="TIEMPO PARCIAL (5+5 HORAS)"/>
    <s v="2019-02-06 00:00:00.0"/>
    <s v="2019-09-14 00:00:00.0"/>
    <s v="PI101429"/>
    <s v="PROFESOR CONTRATADO INTERINO"/>
    <s v="R107"/>
    <x v="6"/>
    <n v="345"/>
    <s v="FILOLOGÍA INGLESA"/>
  </r>
  <r>
    <x v="8"/>
    <n v="16615201"/>
    <s v="FLE"/>
    <n v="475"/>
    <s v="475LI"/>
    <s v="GRUPO-B3"/>
    <s v="Idioma moderno VI: Inglés"/>
    <s v="GLI"/>
    <s v="GRUPO DE LABORATORIO DE IDIOMAS"/>
    <s v="475LI"/>
    <s v="LABORATORIO DE IDIOMAS DE Idioma moderno VI: inglés"/>
    <s v="GRUPO-B3"/>
    <s v="Laboratorio de Idiomas de Idioma moderno VI: inglés"/>
    <s v="2S"/>
    <n v="16615201"/>
    <s v="VEA"/>
    <s v="ESCARZA"/>
    <s v="RAQUEL"/>
    <s v="ravea"/>
    <s v="raquel.vea@unirioja.es"/>
    <n v="1.5"/>
    <n v="1.5"/>
    <x v="0"/>
    <n v="536"/>
    <s v="PROFESOR INTERINO"/>
    <s v="C01"/>
    <s v="TIEMPO COMPLETO"/>
    <s v="2015-09-15 00:00:00.0"/>
    <s v="null"/>
    <s v="PI101033"/>
    <s v="PROFESOR CONTRATADO INTERINO"/>
    <s v="R107"/>
    <x v="6"/>
    <n v="345"/>
    <s v="FILOLOGÍA INGLESA"/>
  </r>
  <r>
    <x v="8"/>
    <n v="16615201"/>
    <s v="FLE"/>
    <n v="475"/>
    <s v="475R"/>
    <s v="GRUPO-B3"/>
    <s v="Idioma moderno VI: Inglés"/>
    <s v="GR"/>
    <s v="GRUPO REDUCIDO"/>
    <s v="475R"/>
    <s v="GRUPO REDUCIDO DE Idioma moderno VI: inglés"/>
    <s v="GRUPO-B3"/>
    <s v="Grupo Reducido de Idioma moderno VI: inglés"/>
    <s v="2S"/>
    <n v="16615201"/>
    <s v="VEA"/>
    <s v="ESCARZA"/>
    <s v="RAQUEL"/>
    <s v="ravea"/>
    <s v="raquel.vea@unirioja.es"/>
    <n v="1.5"/>
    <n v="1.5"/>
    <x v="0"/>
    <n v="536"/>
    <s v="PROFESOR INTERINO"/>
    <s v="C01"/>
    <s v="TIEMPO COMPLETO"/>
    <s v="2015-09-15 00:00:00.0"/>
    <s v="null"/>
    <s v="PI101033"/>
    <s v="PROFESOR CONTRATADO INTERINO"/>
    <s v="R107"/>
    <x v="6"/>
    <n v="345"/>
    <s v="FILOLOGÍA INGLESA"/>
  </r>
  <r>
    <x v="11"/>
    <n v="16598388"/>
    <s v="FCYT"/>
    <n v="477"/>
    <s v="477G"/>
    <s v="GRUPO-A"/>
    <s v="Modelización y optimización I"/>
    <s v="GG"/>
    <s v="GRUPO GRANDE"/>
    <s v="477G"/>
    <s v="GRUPO GRANDE DE Modelización y optimización I"/>
    <s v="GRUPO-A"/>
    <s v="Grupo Grande de Modelización y optimización I"/>
    <s v="1S"/>
    <n v="16598388"/>
    <s v="PÉREZ"/>
    <s v="LÁZARO"/>
    <s v="FRANCISCO JAVIER"/>
    <s v="franpere"/>
    <s v="javier.perezl@unirioja.es"/>
    <n v="3.2"/>
    <n v="3.2"/>
    <x v="0"/>
    <n v="534"/>
    <s v="CONTRATADO DOCTOR -TIPO 1"/>
    <s v="C01"/>
    <s v="TIEMPO COMPLETO"/>
    <s v="2010-09-01 00:00:00.0"/>
    <s v="null"/>
    <s v="PI100761"/>
    <s v="PROFESOR CONTRATADO DOCTOR"/>
    <s v="R111"/>
    <x v="7"/>
    <n v="15"/>
    <s v="ANÁLISIS MATEMÁTICO"/>
  </r>
  <r>
    <x v="11"/>
    <n v="16598388"/>
    <s v="FCYT"/>
    <n v="477"/>
    <s v="477I"/>
    <s v="GRUPO-A1"/>
    <s v="Modelización y optimización I"/>
    <s v="GI"/>
    <s v="GRUPO DE INFORMÁTICA"/>
    <s v="477I"/>
    <s v="INFORMÁTICA DE Modelización y optimización I"/>
    <s v="GRUPO-A1"/>
    <s v="Informática de Modelización y optimización I"/>
    <s v="1S"/>
    <n v="16598388"/>
    <s v="PÉREZ"/>
    <s v="LÁZARO"/>
    <s v="FRANCISCO JAVIER"/>
    <s v="franpere"/>
    <s v="javier.perezl@unirioja.es"/>
    <n v="0.4"/>
    <n v="0.4"/>
    <x v="0"/>
    <n v="534"/>
    <s v="CONTRATADO DOCTOR -TIPO 1"/>
    <s v="C01"/>
    <s v="TIEMPO COMPLETO"/>
    <s v="2010-09-01 00:00:00.0"/>
    <s v="null"/>
    <s v="PI100761"/>
    <s v="PROFESOR CONTRATADO DOCTOR"/>
    <s v="R111"/>
    <x v="7"/>
    <n v="15"/>
    <s v="ANÁLISIS MATEMÁTICO"/>
  </r>
  <r>
    <x v="11"/>
    <n v="16598388"/>
    <s v="FCYT"/>
    <n v="477"/>
    <s v="477R"/>
    <s v="GRUPO-A1"/>
    <s v="Modelización y optimización I"/>
    <s v="GR"/>
    <s v="GRUPO REDUCIDO"/>
    <s v="477R"/>
    <s v="GRUPO REDUCIDO DE Modelización y optimización I"/>
    <s v="GRUPO-A1"/>
    <s v="Grupo Reducido de Modelización y optimización I"/>
    <s v="1S"/>
    <n v="16598388"/>
    <s v="PÉREZ"/>
    <s v="LÁZARO"/>
    <s v="FRANCISCO JAVIER"/>
    <s v="franpere"/>
    <s v="javier.perezl@unirioja.es"/>
    <n v="2.4"/>
    <n v="2.4"/>
    <x v="0"/>
    <n v="534"/>
    <s v="CONTRATADO DOCTOR -TIPO 1"/>
    <s v="C01"/>
    <s v="TIEMPO COMPLETO"/>
    <s v="2010-09-01 00:00:00.0"/>
    <s v="null"/>
    <s v="PI100761"/>
    <s v="PROFESOR CONTRATADO DOCTOR"/>
    <s v="R111"/>
    <x v="7"/>
    <n v="15"/>
    <s v="ANÁLISIS MATEMÁTICO"/>
  </r>
  <r>
    <x v="15"/>
    <n v="16598388"/>
    <s v="FCYT"/>
    <n v="477"/>
    <s v="477G"/>
    <s v="GRUPO-A"/>
    <s v="Modelización y optimización I"/>
    <s v="GG"/>
    <s v="GRUPO GRANDE"/>
    <s v="477G"/>
    <s v="GRUPO GRANDE DE Modelización y optimización I"/>
    <s v="GRUPO-A"/>
    <s v="Grupo Grande de Modelización y optimización I"/>
    <s v="1S"/>
    <n v="16598388"/>
    <s v="PÉREZ"/>
    <s v="LÁZARO"/>
    <s v="FRANCISCO JAVIER"/>
    <s v="franpere"/>
    <s v="javier.perezl@unirioja.es"/>
    <n v="3.2"/>
    <m/>
    <x v="0"/>
    <n v="534"/>
    <s v="CONTRATADO DOCTOR -TIPO 1"/>
    <s v="C01"/>
    <s v="TIEMPO COMPLETO"/>
    <s v="2010-09-01 00:00:00.0"/>
    <s v="null"/>
    <s v="PI100761"/>
    <s v="PROFESOR CONTRATADO DOCTOR"/>
    <s v="R111"/>
    <x v="7"/>
    <n v="15"/>
    <s v="ANÁLISIS MATEMÁTICO"/>
  </r>
  <r>
    <x v="15"/>
    <n v="16598388"/>
    <s v="FCYT"/>
    <n v="477"/>
    <s v="477I"/>
    <s v="GRUPO-A1"/>
    <s v="Modelización y optimización I"/>
    <s v="GI"/>
    <s v="GRUPO DE INFORMÁTICA"/>
    <s v="477I"/>
    <s v="INFORMÁTICA DE Modelización y optimización I"/>
    <s v="GRUPO-A1"/>
    <s v="Informática de Modelización y optimización I"/>
    <s v="1S"/>
    <n v="16598388"/>
    <s v="PÉREZ"/>
    <s v="LÁZARO"/>
    <s v="FRANCISCO JAVIER"/>
    <s v="franpere"/>
    <s v="javier.perezl@unirioja.es"/>
    <n v="0.4"/>
    <m/>
    <x v="0"/>
    <n v="534"/>
    <s v="CONTRATADO DOCTOR -TIPO 1"/>
    <s v="C01"/>
    <s v="TIEMPO COMPLETO"/>
    <s v="2010-09-01 00:00:00.0"/>
    <s v="null"/>
    <s v="PI100761"/>
    <s v="PROFESOR CONTRATADO DOCTOR"/>
    <s v="R111"/>
    <x v="7"/>
    <n v="15"/>
    <s v="ANÁLISIS MATEMÁTICO"/>
  </r>
  <r>
    <x v="15"/>
    <n v="16598388"/>
    <s v="FCYT"/>
    <n v="477"/>
    <s v="477R"/>
    <s v="GRUPO-A1"/>
    <s v="Modelización y optimización I"/>
    <s v="GR"/>
    <s v="GRUPO REDUCIDO"/>
    <s v="477R"/>
    <s v="GRUPO REDUCIDO DE Modelización y optimización I"/>
    <s v="GRUPO-A1"/>
    <s v="Grupo Reducido de Modelización y optimización I"/>
    <s v="1S"/>
    <n v="16598388"/>
    <s v="PÉREZ"/>
    <s v="LÁZARO"/>
    <s v="FRANCISCO JAVIER"/>
    <s v="franpere"/>
    <s v="javier.perezl@unirioja.es"/>
    <n v="2.4"/>
    <m/>
    <x v="0"/>
    <n v="534"/>
    <s v="CONTRATADO DOCTOR -TIPO 1"/>
    <s v="C01"/>
    <s v="TIEMPO COMPLETO"/>
    <s v="2010-09-01 00:00:00.0"/>
    <s v="null"/>
    <s v="PI100761"/>
    <s v="PROFESOR CONTRATADO DOCTOR"/>
    <s v="R111"/>
    <x v="7"/>
    <n v="15"/>
    <s v="ANÁLISIS MATEMÁTICO"/>
  </r>
  <r>
    <x v="11"/>
    <n v="16530288"/>
    <s v="FCYT"/>
    <n v="478"/>
    <s v="478G"/>
    <s v="GRUPO-A"/>
    <s v="Teoría de autómatas y lenguajes formales"/>
    <s v="GG"/>
    <s v="GRUPO GRANDE"/>
    <s v="478G"/>
    <s v="GG de Teoría de autómatas y lenguajes formales"/>
    <s v="GRUPO-A"/>
    <s v="GG de Teoría de autómatas y lenguajes formales"/>
    <s v="1S"/>
    <n v="16530288"/>
    <s v="BENITO"/>
    <s v="CLAVIJO"/>
    <s v="MARÍA DEL PILAR"/>
    <s v="mpbenito"/>
    <s v="pilar.benito@unirioja.es"/>
    <n v="3.2"/>
    <n v="3.2"/>
    <x v="1"/>
    <n v="504"/>
    <s v="PROFESOR TITULAR UNIVERSIDAD"/>
    <s v="01R"/>
    <s v="TIEMPO COMPLETO REDUCIDO"/>
    <s v="2015-09-15 00:00:00.0"/>
    <s v="null"/>
    <s v="DF32072"/>
    <s v="TITULAR DE UNIVERSIDAD"/>
    <s v="R111"/>
    <x v="7"/>
    <n v="5"/>
    <s v="ÁLGEBRA"/>
  </r>
  <r>
    <x v="11"/>
    <n v="16530288"/>
    <s v="FCYT"/>
    <n v="478"/>
    <s v="478I"/>
    <s v="GRUPO-A1"/>
    <s v="Teoría de autómatas y lenguajes formales"/>
    <s v="GI"/>
    <s v="GRUPO DE INFORMÁTICA"/>
    <s v="478I"/>
    <s v="Informática de Teoría de autómatas y lenguajes formales"/>
    <s v="GRUPO-A1"/>
    <s v="Informática de Teoría de autómatas y lenguajes formales"/>
    <s v="1S"/>
    <n v="16530288"/>
    <s v="BENITO"/>
    <s v="CLAVIJO"/>
    <s v="MARÍA DEL PILAR"/>
    <s v="mpbenito"/>
    <s v="pilar.benito@unirioja.es"/>
    <n v="1"/>
    <n v="1"/>
    <x v="1"/>
    <n v="504"/>
    <s v="PROFESOR TITULAR UNIVERSIDAD"/>
    <s v="01R"/>
    <s v="TIEMPO COMPLETO REDUCIDO"/>
    <s v="2015-09-15 00:00:00.0"/>
    <s v="null"/>
    <s v="DF32072"/>
    <s v="TITULAR DE UNIVERSIDAD"/>
    <s v="R111"/>
    <x v="7"/>
    <n v="5"/>
    <s v="ÁLGEBRA"/>
  </r>
  <r>
    <x v="11"/>
    <n v="16530288"/>
    <s v="FCYT"/>
    <n v="478"/>
    <s v="478R"/>
    <s v="GRUPO-A1"/>
    <s v="Teoría de autómatas y lenguajes formales"/>
    <s v="GR"/>
    <s v="GRUPO REDUCIDO"/>
    <s v="478R"/>
    <s v="GR de Teoría de autómatas y lenguajes formales"/>
    <s v="GRUPO-A1"/>
    <s v="GR de Teoría de autómatas y lenguajes formales"/>
    <s v="1S"/>
    <n v="16530288"/>
    <s v="BENITO"/>
    <s v="CLAVIJO"/>
    <s v="MARÍA DEL PILAR"/>
    <s v="mpbenito"/>
    <s v="pilar.benito@unirioja.es"/>
    <n v="1.8"/>
    <n v="1.8"/>
    <x v="1"/>
    <n v="504"/>
    <s v="PROFESOR TITULAR UNIVERSIDAD"/>
    <s v="01R"/>
    <s v="TIEMPO COMPLETO REDUCIDO"/>
    <s v="2015-09-15 00:00:00.0"/>
    <s v="null"/>
    <s v="DF32072"/>
    <s v="TITULAR DE UNIVERSIDAD"/>
    <s v="R111"/>
    <x v="7"/>
    <n v="5"/>
    <s v="ÁLGEBRA"/>
  </r>
  <r>
    <x v="15"/>
    <n v="16530288"/>
    <s v="FCYT"/>
    <n v="478"/>
    <s v="478G"/>
    <s v="GRUPO-A"/>
    <s v="Teoría de autómatas y lenguajes formales"/>
    <s v="GG"/>
    <s v="GRUPO GRANDE"/>
    <s v="478G"/>
    <s v="GG de Teoría de autómatas y lenguajes formales"/>
    <s v="GRUPO-A"/>
    <s v="GG de Teoría de autómatas y lenguajes formales"/>
    <s v="1S"/>
    <n v="16530288"/>
    <s v="BENITO"/>
    <s v="CLAVIJO"/>
    <s v="MARÍA DEL PILAR"/>
    <s v="mpbenito"/>
    <s v="pilar.benito@unirioja.es"/>
    <n v="3.2"/>
    <m/>
    <x v="1"/>
    <n v="504"/>
    <s v="PROFESOR TITULAR UNIVERSIDAD"/>
    <s v="01R"/>
    <s v="TIEMPO COMPLETO REDUCIDO"/>
    <s v="2015-09-15 00:00:00.0"/>
    <s v="null"/>
    <s v="DF32072"/>
    <s v="TITULAR DE UNIVERSIDAD"/>
    <s v="R111"/>
    <x v="7"/>
    <n v="5"/>
    <s v="ÁLGEBRA"/>
  </r>
  <r>
    <x v="15"/>
    <n v="16530288"/>
    <s v="FCYT"/>
    <n v="478"/>
    <s v="478I"/>
    <s v="GRUPO-A1"/>
    <s v="Teoría de autómatas y lenguajes formales"/>
    <s v="GI"/>
    <s v="GRUPO DE INFORMÁTICA"/>
    <s v="478I"/>
    <s v="Informática de Teoría de autómatas y lenguajes formales"/>
    <s v="GRUPO-A1"/>
    <s v="Informática de Teoría de autómatas y lenguajes formales"/>
    <s v="1S"/>
    <n v="16530288"/>
    <s v="BENITO"/>
    <s v="CLAVIJO"/>
    <s v="MARÍA DEL PILAR"/>
    <s v="mpbenito"/>
    <s v="pilar.benito@unirioja.es"/>
    <n v="1"/>
    <m/>
    <x v="1"/>
    <n v="504"/>
    <s v="PROFESOR TITULAR UNIVERSIDAD"/>
    <s v="01R"/>
    <s v="TIEMPO COMPLETO REDUCIDO"/>
    <s v="2015-09-15 00:00:00.0"/>
    <s v="null"/>
    <s v="DF32072"/>
    <s v="TITULAR DE UNIVERSIDAD"/>
    <s v="R111"/>
    <x v="7"/>
    <n v="5"/>
    <s v="ÁLGEBRA"/>
  </r>
  <r>
    <x v="15"/>
    <n v="16530288"/>
    <s v="FCYT"/>
    <n v="478"/>
    <s v="478R"/>
    <s v="GRUPO-A1"/>
    <s v="Teoría de autómatas y lenguajes formales"/>
    <s v="GR"/>
    <s v="GRUPO REDUCIDO"/>
    <s v="478R"/>
    <s v="GR de Teoría de autómatas y lenguajes formales"/>
    <s v="GRUPO-A1"/>
    <s v="GR de Teoría de autómatas y lenguajes formales"/>
    <s v="1S"/>
    <n v="16530288"/>
    <s v="BENITO"/>
    <s v="CLAVIJO"/>
    <s v="MARÍA DEL PILAR"/>
    <s v="mpbenito"/>
    <s v="pilar.benito@unirioja.es"/>
    <n v="1.8"/>
    <m/>
    <x v="1"/>
    <n v="504"/>
    <s v="PROFESOR TITULAR UNIVERSIDAD"/>
    <s v="01R"/>
    <s v="TIEMPO COMPLETO REDUCIDO"/>
    <s v="2015-09-15 00:00:00.0"/>
    <s v="null"/>
    <s v="DF32072"/>
    <s v="TITULAR DE UNIVERSIDAD"/>
    <s v="R111"/>
    <x v="7"/>
    <n v="5"/>
    <s v="ÁLGEBRA"/>
  </r>
  <r>
    <x v="11"/>
    <n v="16613711"/>
    <s v="FCYT"/>
    <n v="479"/>
    <s v="479G"/>
    <s v="GRUPO-A"/>
    <s v="Inteligencia artificial"/>
    <s v="GG"/>
    <s v="GRUPO GRANDE"/>
    <s v="479G"/>
    <s v="GRUPO GRANDE DE Inteligencia artificial"/>
    <s v="GRUPO-A"/>
    <s v="Grupo Grande de Inteligencia artificial"/>
    <s v="2S"/>
    <n v="16613711"/>
    <s v="HERAS"/>
    <s v="VICENTE"/>
    <s v="JÓNATAN"/>
    <s v="joheras"/>
    <s v="jonathan.heras@unirioja.es"/>
    <n v="3.2"/>
    <n v="3.2"/>
    <x v="0"/>
    <n v="536"/>
    <s v="PROFESOR INTERINO"/>
    <s v="C01"/>
    <s v="TIEMPO COMPLETO"/>
    <s v="2017-09-15 00:00:00.0"/>
    <s v="null"/>
    <s v="PI101271"/>
    <s v="PROFESOR CONTRATADO INTERINO"/>
    <s v="R111"/>
    <x v="7"/>
    <n v="75"/>
    <s v="CIENCIA DE LA COMPUTACIÓN E INTELIGENCIA ARTIFICIA"/>
  </r>
  <r>
    <x v="11"/>
    <n v="16613711"/>
    <s v="FCYT"/>
    <n v="479"/>
    <s v="479I"/>
    <s v="GRUPO-A1"/>
    <s v="Inteligencia artificial"/>
    <s v="GI"/>
    <s v="GRUPO DE INFORMÁTICA"/>
    <s v="479I"/>
    <s v="INFORMÁTICA DE Inteligencia artificial"/>
    <s v="GRUPO-A1"/>
    <s v="Informática de Inteligencia artificial"/>
    <s v="2S"/>
    <n v="16613711"/>
    <s v="HERAS"/>
    <s v="VICENTE"/>
    <s v="JÓNATAN"/>
    <s v="joheras"/>
    <s v="jonathan.heras@unirioja.es"/>
    <n v="2.8"/>
    <n v="2.8"/>
    <x v="0"/>
    <n v="536"/>
    <s v="PROFESOR INTERINO"/>
    <s v="C01"/>
    <s v="TIEMPO COMPLETO"/>
    <s v="2017-09-15 00:00:00.0"/>
    <s v="null"/>
    <s v="PI101271"/>
    <s v="PROFESOR CONTRATADO INTERINO"/>
    <s v="R111"/>
    <x v="7"/>
    <n v="75"/>
    <s v="CIENCIA DE LA COMPUTACIÓN E INTELIGENCIA ARTIFICIA"/>
  </r>
  <r>
    <x v="15"/>
    <n v="16613711"/>
    <s v="FCYT"/>
    <n v="479"/>
    <s v="479G"/>
    <s v="GRUPO-A"/>
    <s v="Inteligencia artificial"/>
    <s v="GG"/>
    <s v="GRUPO GRANDE"/>
    <s v="479G"/>
    <s v="GRUPO GRANDE DE Inteligencia artificial"/>
    <s v="GRUPO-A"/>
    <s v="Grupo Grande de Inteligencia artificial"/>
    <s v="2S"/>
    <n v="16613711"/>
    <s v="HERAS"/>
    <s v="VICENTE"/>
    <s v="JÓNATAN"/>
    <s v="joheras"/>
    <s v="jonathan.heras@unirioja.es"/>
    <n v="3.2"/>
    <m/>
    <x v="0"/>
    <n v="536"/>
    <s v="PROFESOR INTERINO"/>
    <s v="C01"/>
    <s v="TIEMPO COMPLETO"/>
    <s v="2017-09-15 00:00:00.0"/>
    <s v="null"/>
    <s v="PI101271"/>
    <s v="PROFESOR CONTRATADO INTERINO"/>
    <s v="R111"/>
    <x v="7"/>
    <n v="75"/>
    <s v="CIENCIA DE LA COMPUTACIÓN E INTELIGENCIA ARTIFICIA"/>
  </r>
  <r>
    <x v="15"/>
    <n v="16613711"/>
    <s v="FCYT"/>
    <n v="479"/>
    <s v="479I"/>
    <s v="GRUPO-A1"/>
    <s v="Inteligencia artificial"/>
    <s v="GI"/>
    <s v="GRUPO DE INFORMÁTICA"/>
    <s v="479I"/>
    <s v="INFORMÁTICA DE Inteligencia artificial"/>
    <s v="GRUPO-A1"/>
    <s v="Informática de Inteligencia artificial"/>
    <s v="2S"/>
    <n v="16613711"/>
    <s v="HERAS"/>
    <s v="VICENTE"/>
    <s v="JÓNATAN"/>
    <s v="joheras"/>
    <s v="jonathan.heras@unirioja.es"/>
    <n v="2.8"/>
    <m/>
    <x v="0"/>
    <n v="536"/>
    <s v="PROFESOR INTERINO"/>
    <s v="C01"/>
    <s v="TIEMPO COMPLETO"/>
    <s v="2017-09-15 00:00:00.0"/>
    <s v="null"/>
    <s v="PI101271"/>
    <s v="PROFESOR CONTRATADO INTERINO"/>
    <s v="R111"/>
    <x v="7"/>
    <n v="75"/>
    <s v="CIENCIA DE LA COMPUTACIÓN E INTELIGENCIA ARTIFICIA"/>
  </r>
  <r>
    <x v="0"/>
    <n v="16581606"/>
    <s v="FCE"/>
    <n v="480"/>
    <s v="480G"/>
    <s v="GRUPO-A"/>
    <s v="Diseño organizativo"/>
    <s v="GG"/>
    <s v="GRUPO GRANDE"/>
    <s v="480G"/>
    <s v="GRUPO GRANDE DE Diseño organizativo"/>
    <s v="GRUPO-A"/>
    <s v="Grupo Grande de Diseño organizativo"/>
    <s v="2S"/>
    <n v="16581606"/>
    <s v="SALAZAR"/>
    <s v="TERREROS"/>
    <s v="IDANA"/>
    <s v="idsalaza"/>
    <s v="idana.salazar@unirioja.es"/>
    <n v="4"/>
    <n v="4"/>
    <x v="0"/>
    <n v="536"/>
    <s v="PROFESOR INTERINO"/>
    <s v="C01"/>
    <s v="TIEMPO COMPLETO"/>
    <s v="2015-09-15 00:00:00.0"/>
    <s v="null"/>
    <s v="PI101024"/>
    <s v="PROFESOR CONTRATADO INTERINO"/>
    <s v="R104"/>
    <x v="0"/>
    <n v="650"/>
    <s v="ORGANIZACIÓN DE EMPRESAS"/>
  </r>
  <r>
    <x v="0"/>
    <n v="16581606"/>
    <s v="FCE"/>
    <n v="480"/>
    <s v="480G"/>
    <s v="GRUPO-B"/>
    <s v="Diseño organizativo"/>
    <s v="GG"/>
    <s v="GRUPO GRANDE"/>
    <s v="480G"/>
    <s v="GRUPO GRANDE DE Diseño organizativo"/>
    <s v="GRUPO-B"/>
    <s v="Grupo Grande de Diseño organizativo"/>
    <s v="2S"/>
    <n v="16581606"/>
    <s v="SALAZAR"/>
    <s v="TERREROS"/>
    <s v="IDANA"/>
    <s v="idsalaza"/>
    <s v="idana.salazar@unirioja.es"/>
    <n v="4"/>
    <n v="4"/>
    <x v="0"/>
    <n v="536"/>
    <s v="PROFESOR INTERINO"/>
    <s v="C01"/>
    <s v="TIEMPO COMPLETO"/>
    <s v="2015-09-15 00:00:00.0"/>
    <s v="null"/>
    <s v="PI101024"/>
    <s v="PROFESOR CONTRATADO INTERINO"/>
    <s v="R104"/>
    <x v="0"/>
    <n v="650"/>
    <s v="ORGANIZACIÓN DE EMPRESAS"/>
  </r>
  <r>
    <x v="0"/>
    <n v="16581606"/>
    <s v="FCE"/>
    <n v="480"/>
    <s v="480R"/>
    <s v="GRUPO-A1"/>
    <s v="Diseño organizativo"/>
    <s v="GR"/>
    <s v="GRUPO REDUCIDO"/>
    <s v="480R"/>
    <s v="GRUPO REDUCIDO DE Diseño organizativo"/>
    <s v="GRUPO-A1"/>
    <s v="Grupo Reducido de Diseño organizativo"/>
    <s v="2S"/>
    <n v="16581606"/>
    <s v="SALAZAR"/>
    <s v="TERREROS"/>
    <s v="IDANA"/>
    <s v="idsalaza"/>
    <s v="idana.salazar@unirioja.es"/>
    <n v="2"/>
    <n v="2"/>
    <x v="0"/>
    <n v="536"/>
    <s v="PROFESOR INTERINO"/>
    <s v="C01"/>
    <s v="TIEMPO COMPLETO"/>
    <s v="2015-09-15 00:00:00.0"/>
    <s v="null"/>
    <s v="PI101024"/>
    <s v="PROFESOR CONTRATADO INTERINO"/>
    <s v="R104"/>
    <x v="0"/>
    <n v="650"/>
    <s v="ORGANIZACIÓN DE EMPRESAS"/>
  </r>
  <r>
    <x v="0"/>
    <n v="16581606"/>
    <s v="FCE"/>
    <n v="480"/>
    <s v="480R"/>
    <s v="GRUPO-A2"/>
    <s v="Diseño organizativo"/>
    <s v="GR"/>
    <s v="GRUPO REDUCIDO"/>
    <s v="480R"/>
    <s v="GRUPO REDUCIDO DE Diseño organizativo"/>
    <s v="GRUPO-A2"/>
    <s v="Grupo Reducido de Diseño organizativo"/>
    <s v="2S"/>
    <n v="16581606"/>
    <s v="SALAZAR"/>
    <s v="TERREROS"/>
    <s v="IDANA"/>
    <s v="idsalaza"/>
    <s v="idana.salazar@unirioja.es"/>
    <n v="2"/>
    <n v="2"/>
    <x v="0"/>
    <n v="536"/>
    <s v="PROFESOR INTERINO"/>
    <s v="C01"/>
    <s v="TIEMPO COMPLETO"/>
    <s v="2015-09-15 00:00:00.0"/>
    <s v="null"/>
    <s v="PI101024"/>
    <s v="PROFESOR CONTRATADO INTERINO"/>
    <s v="R104"/>
    <x v="0"/>
    <n v="650"/>
    <s v="ORGANIZACIÓN DE EMPRESAS"/>
  </r>
  <r>
    <x v="0"/>
    <n v="16581606"/>
    <s v="FCE"/>
    <n v="480"/>
    <s v="480R"/>
    <s v="GRUPO-A3"/>
    <s v="Diseño organizativo"/>
    <s v="GR"/>
    <s v="GRUPO REDUCIDO"/>
    <s v="480R"/>
    <s v="GRUPO REDUCIDO DE Diseño organizativo"/>
    <s v="GRUPO-A3"/>
    <s v="Grupo Reducido de Diseño organizativo"/>
    <s v="2S"/>
    <n v="16581606"/>
    <s v="SALAZAR"/>
    <s v="TERREROS"/>
    <s v="IDANA"/>
    <s v="idsalaza"/>
    <s v="idana.salazar@unirioja.es"/>
    <n v="2"/>
    <n v="2"/>
    <x v="0"/>
    <n v="536"/>
    <s v="PROFESOR INTERINO"/>
    <s v="C01"/>
    <s v="TIEMPO COMPLETO"/>
    <s v="2015-09-15 00:00:00.0"/>
    <s v="null"/>
    <s v="PI101024"/>
    <s v="PROFESOR CONTRATADO INTERINO"/>
    <s v="R104"/>
    <x v="0"/>
    <n v="650"/>
    <s v="ORGANIZACIÓN DE EMPRESAS"/>
  </r>
  <r>
    <x v="0"/>
    <n v="16619340"/>
    <s v="FCE"/>
    <n v="480"/>
    <s v="480R"/>
    <s v="GRUPO-B1"/>
    <s v="Diseño organizativo"/>
    <s v="GR"/>
    <s v="GRUPO REDUCIDO"/>
    <s v="480R"/>
    <s v="GRUPO REDUCIDO DE Diseño organizativo"/>
    <s v="GRUPO-B1"/>
    <s v="Grupo Reducido de Diseño organizativo"/>
    <s v="2S"/>
    <n v="16619340"/>
    <s v="PÉREZ-ARADROS"/>
    <s v="MURO"/>
    <s v="BEATRIZ"/>
    <s v="beperem"/>
    <s v="beatriz.perez-aradros@unirioja.es"/>
    <n v="2"/>
    <n v="2"/>
    <x v="1"/>
    <n v="536"/>
    <s v="PROFESOR INTERINO"/>
    <s v="C01"/>
    <s v="TIEMPO COMPLETO"/>
    <s v="2018-09-17 00:00:00.0"/>
    <s v="2019-09-14 00:00:00.0"/>
    <s v="PI101411"/>
    <s v="PROFESOR CONTRATADO INTERINO"/>
    <s v="R104"/>
    <x v="0"/>
    <n v="650"/>
    <s v="ORGANIZACIÓN DE EMPRESAS"/>
  </r>
  <r>
    <x v="0"/>
    <n v="16619340"/>
    <s v="FCE"/>
    <n v="480"/>
    <s v="480R"/>
    <s v="GRUPO-B2"/>
    <s v="Diseño organizativo"/>
    <s v="GR"/>
    <s v="GRUPO REDUCIDO"/>
    <s v="480R"/>
    <s v="GRUPO REDUCIDO DE Diseño organizativo"/>
    <s v="GRUPO-B2"/>
    <s v="Grupo Reducido de Diseño organizativo"/>
    <s v="2S"/>
    <n v="16619340"/>
    <s v="PÉREZ-ARADROS"/>
    <s v="MURO"/>
    <s v="BEATRIZ"/>
    <s v="beperem"/>
    <s v="beatriz.perez-aradros@unirioja.es"/>
    <n v="2"/>
    <n v="2"/>
    <x v="1"/>
    <n v="536"/>
    <s v="PROFESOR INTERINO"/>
    <s v="C01"/>
    <s v="TIEMPO COMPLETO"/>
    <s v="2018-09-17 00:00:00.0"/>
    <s v="2019-09-14 00:00:00.0"/>
    <s v="PI101411"/>
    <s v="PROFESOR CONTRATADO INTERINO"/>
    <s v="R104"/>
    <x v="0"/>
    <n v="650"/>
    <s v="ORGANIZACIÓN DE EMPRESAS"/>
  </r>
  <r>
    <x v="2"/>
    <n v="16581606"/>
    <s v="FCJS"/>
    <n v="480"/>
    <s v="480G"/>
    <s v="GRUPO-A"/>
    <s v="Diseño organizativo"/>
    <s v="GG"/>
    <s v="GRUPO GRANDE"/>
    <s v="480G"/>
    <s v="GRUPO GRANDE DE Diseño organizativo"/>
    <s v="GRUPO-A"/>
    <s v="Grupo Grande de Diseño organizativo"/>
    <s v="2S"/>
    <n v="16581606"/>
    <s v="SALAZAR"/>
    <s v="TERREROS"/>
    <s v="IDANA"/>
    <s v="idsalaza"/>
    <s v="idana.salazar@unirioja.es"/>
    <n v="4"/>
    <m/>
    <x v="0"/>
    <n v="536"/>
    <s v="PROFESOR INTERINO"/>
    <s v="C01"/>
    <s v="TIEMPO COMPLETO"/>
    <s v="2015-09-15 00:00:00.0"/>
    <s v="null"/>
    <s v="PI101024"/>
    <s v="PROFESOR CONTRATADO INTERINO"/>
    <s v="R104"/>
    <x v="0"/>
    <n v="650"/>
    <s v="ORGANIZACIÓN DE EMPRESAS"/>
  </r>
  <r>
    <x v="2"/>
    <n v="16619340"/>
    <s v="FCJS"/>
    <n v="480"/>
    <s v="480R"/>
    <s v="GRUPO-A4"/>
    <s v="Diseño organizativo"/>
    <s v="GR"/>
    <s v="GRUPO REDUCIDO"/>
    <s v="480R"/>
    <s v="GRUPO REDUCIDO DE Diseño organizativo"/>
    <s v="GRUPO-A4"/>
    <s v="Grupo Reducido de Diseño organizativo"/>
    <s v="2S"/>
    <n v="16619340"/>
    <s v="PÉREZ-ARADROS"/>
    <s v="MURO"/>
    <s v="BEATRIZ"/>
    <s v="beperem"/>
    <s v="beatriz.perez-aradros@unirioja.es"/>
    <n v="2"/>
    <n v="2"/>
    <x v="1"/>
    <n v="536"/>
    <s v="PROFESOR INTERINO"/>
    <s v="C01"/>
    <s v="TIEMPO COMPLETO"/>
    <s v="2018-09-17 00:00:00.0"/>
    <s v="2019-09-14 00:00:00.0"/>
    <s v="PI101411"/>
    <s v="PROFESOR CONTRATADO INTERINO"/>
    <s v="R104"/>
    <x v="0"/>
    <n v="650"/>
    <s v="ORGANIZACIÓN DE EMPRESAS"/>
  </r>
  <r>
    <x v="0"/>
    <n v="16019533"/>
    <s v="FCE"/>
    <n v="481"/>
    <s v="481G"/>
    <s v="GRUPO-A"/>
    <s v="Crisis económica del empresario"/>
    <s v="GG"/>
    <s v="GRUPO GRANDE"/>
    <s v="481G"/>
    <s v="GG de Crisis económica del empresario"/>
    <s v="GRUPO-A"/>
    <s v="GG de Crisis económica del empresario"/>
    <s v="2S"/>
    <n v="16019533"/>
    <s v="GARCIANDÍA"/>
    <s v="GONZÁLEZ"/>
    <s v="PEDRO MARÍA"/>
    <s v="pgarcian"/>
    <s v="pedro.garciandia@unirioja.es"/>
    <n v="1.5"/>
    <n v="1.5"/>
    <x v="0"/>
    <n v="500"/>
    <s v="CATEDRATICO DE UNIVERSIDAD"/>
    <s v="C01"/>
    <s v="TIEMPO COMPLETO"/>
    <s v="2017-09-15 00:00:00.0"/>
    <s v="null"/>
    <s v="DF100278"/>
    <s v="CATEDRÁTICO DE UNIVERSIDAD"/>
    <s v="R103"/>
    <x v="1"/>
    <n v="175"/>
    <s v="DERECHO PROCESAL"/>
  </r>
  <r>
    <x v="0"/>
    <n v="16554886"/>
    <s v="FCE"/>
    <n v="481"/>
    <s v="481G"/>
    <s v="GRUPO-A"/>
    <s v="Crisis económica del empresario"/>
    <s v="GG"/>
    <s v="GRUPO GRANDE"/>
    <s v="481G"/>
    <s v="GG de Crisis económica del empresario"/>
    <s v="GRUPO-A"/>
    <s v="GG de Crisis económica del empresario"/>
    <s v="2S"/>
    <n v="16554886"/>
    <s v="SUFRATEGUI"/>
    <s v="TORRECILLA"/>
    <s v="SANTIAGO"/>
    <s v="sasufrat"/>
    <s v="santiago.sufrategui@unirioja.es"/>
    <n v="3"/>
    <n v="3"/>
    <x v="0"/>
    <n v="532"/>
    <s v="LABORAL DOCENTE-ASOCIADO"/>
    <s v="P02"/>
    <s v="TIEMPO PARCIAL (2+2 HORAS)"/>
    <s v="2017-09-15 00:00:00.0"/>
    <s v="2019-09-14 00:00:00.0"/>
    <s v="PI101231"/>
    <s v="PROFESOR ASOCIADO"/>
    <s v="R103"/>
    <x v="1"/>
    <n v="175"/>
    <s v="DERECHO PROCESAL"/>
  </r>
  <r>
    <x v="0"/>
    <n v="16554886"/>
    <s v="FCE"/>
    <n v="481"/>
    <s v="481R"/>
    <s v="GRUPO-A2"/>
    <s v="Crisis económica del empresario"/>
    <s v="GR"/>
    <s v="GRUPO REDUCIDO"/>
    <s v="481R"/>
    <s v="GR de Crisis económica del empresario"/>
    <s v="GRUPO-A2"/>
    <s v="GR de Crisis económica del empresario"/>
    <s v="2S"/>
    <n v="16554886"/>
    <s v="SUFRATEGUI"/>
    <s v="TORRECILLA"/>
    <s v="SANTIAGO"/>
    <s v="sasufrat"/>
    <s v="santiago.sufrategui@unirioja.es"/>
    <n v="1.5"/>
    <n v="1.5"/>
    <x v="0"/>
    <n v="532"/>
    <s v="LABORAL DOCENTE-ASOCIADO"/>
    <s v="P02"/>
    <s v="TIEMPO PARCIAL (2+2 HORAS)"/>
    <s v="2017-09-15 00:00:00.0"/>
    <s v="2019-09-14 00:00:00.0"/>
    <s v="PI101231"/>
    <s v="PROFESOR ASOCIADO"/>
    <s v="R103"/>
    <x v="1"/>
    <n v="175"/>
    <s v="DERECHO PROCESAL"/>
  </r>
  <r>
    <x v="1"/>
    <n v="16019533"/>
    <s v="FCJS"/>
    <n v="481"/>
    <s v="481G"/>
    <s v="GRUPO-A"/>
    <s v="Crisis económica del empresario"/>
    <s v="GG"/>
    <s v="GRUPO GRANDE"/>
    <s v="481G"/>
    <s v="GG de Crisis económica del empresario"/>
    <s v="GRUPO-A"/>
    <s v="GG de Crisis económica del empresario"/>
    <s v="2S"/>
    <n v="16019533"/>
    <s v="GARCIANDÍA"/>
    <s v="GONZÁLEZ"/>
    <s v="PEDRO MARÍA"/>
    <s v="pgarcian"/>
    <s v="pedro.garciandia@unirioja.es"/>
    <n v="1.5"/>
    <m/>
    <x v="0"/>
    <n v="500"/>
    <s v="CATEDRATICO DE UNIVERSIDAD"/>
    <s v="C01"/>
    <s v="TIEMPO COMPLETO"/>
    <s v="2017-09-15 00:00:00.0"/>
    <s v="null"/>
    <s v="DF100278"/>
    <s v="CATEDRÁTICO DE UNIVERSIDAD"/>
    <s v="R103"/>
    <x v="1"/>
    <n v="175"/>
    <s v="DERECHO PROCESAL"/>
  </r>
  <r>
    <x v="1"/>
    <n v="16554886"/>
    <s v="FCJS"/>
    <n v="481"/>
    <s v="481G"/>
    <s v="GRUPO-A"/>
    <s v="Crisis económica del empresario"/>
    <s v="GG"/>
    <s v="GRUPO GRANDE"/>
    <s v="481G"/>
    <s v="GG de Crisis económica del empresario"/>
    <s v="GRUPO-A"/>
    <s v="GG de Crisis económica del empresario"/>
    <s v="2S"/>
    <n v="16554886"/>
    <s v="SUFRATEGUI"/>
    <s v="TORRECILLA"/>
    <s v="SANTIAGO"/>
    <s v="sasufrat"/>
    <s v="santiago.sufrategui@unirioja.es"/>
    <n v="3"/>
    <m/>
    <x v="0"/>
    <n v="532"/>
    <s v="LABORAL DOCENTE-ASOCIADO"/>
    <s v="P02"/>
    <s v="TIEMPO PARCIAL (2+2 HORAS)"/>
    <s v="2017-09-15 00:00:00.0"/>
    <s v="2019-09-14 00:00:00.0"/>
    <s v="PI101231"/>
    <s v="PROFESOR ASOCIADO"/>
    <s v="R103"/>
    <x v="1"/>
    <n v="175"/>
    <s v="DERECHO PROCESAL"/>
  </r>
  <r>
    <x v="1"/>
    <n v="16554886"/>
    <s v="FCJS"/>
    <n v="481"/>
    <s v="481R"/>
    <s v="GRUPO-A1"/>
    <s v="Crisis económica del empresario"/>
    <s v="GR"/>
    <s v="GRUPO REDUCIDO"/>
    <s v="481R"/>
    <s v="GR de Crisis económica del empresario"/>
    <s v="GRUPO-A1"/>
    <s v="GR de Crisis económica del empresario"/>
    <s v="2S"/>
    <n v="16554886"/>
    <s v="SUFRATEGUI"/>
    <s v="TORRECILLA"/>
    <s v="SANTIAGO"/>
    <s v="sasufrat"/>
    <s v="santiago.sufrategui@unirioja.es"/>
    <n v="1.5"/>
    <n v="1.5"/>
    <x v="0"/>
    <n v="532"/>
    <s v="LABORAL DOCENTE-ASOCIADO"/>
    <s v="P02"/>
    <s v="TIEMPO PARCIAL (2+2 HORAS)"/>
    <s v="2017-09-15 00:00:00.0"/>
    <s v="2019-09-14 00:00:00.0"/>
    <s v="PI101231"/>
    <s v="PROFESOR ASOCIADO"/>
    <s v="R103"/>
    <x v="1"/>
    <n v="175"/>
    <s v="DERECHO PROCESAL"/>
  </r>
  <r>
    <x v="1"/>
    <n v="16554886"/>
    <s v="FCJS"/>
    <n v="481"/>
    <s v="481R"/>
    <s v="GRUPO-A2"/>
    <s v="Crisis económica del empresario"/>
    <s v="GR"/>
    <s v="GRUPO REDUCIDO"/>
    <s v="481R"/>
    <s v="GR de Crisis económica del empresario"/>
    <s v="GRUPO-A2"/>
    <s v="GR de Crisis económica del empresario"/>
    <s v="2S"/>
    <n v="16554886"/>
    <s v="SUFRATEGUI"/>
    <s v="TORRECILLA"/>
    <s v="SANTIAGO"/>
    <s v="sasufrat"/>
    <s v="santiago.sufrategui@unirioja.es"/>
    <n v="1.5"/>
    <m/>
    <x v="0"/>
    <n v="532"/>
    <s v="LABORAL DOCENTE-ASOCIADO"/>
    <s v="P02"/>
    <s v="TIEMPO PARCIAL (2+2 HORAS)"/>
    <s v="2017-09-15 00:00:00.0"/>
    <s v="2019-09-14 00:00:00.0"/>
    <s v="PI101231"/>
    <s v="PROFESOR ASOCIADO"/>
    <s v="R103"/>
    <x v="1"/>
    <n v="175"/>
    <s v="DERECHO PROCESAL"/>
  </r>
  <r>
    <x v="0"/>
    <n v="16586761"/>
    <s v="FCE"/>
    <n v="482"/>
    <s v="482G"/>
    <s v="GRUPO-A"/>
    <s v="Derecho del comercio internacional"/>
    <s v="GG"/>
    <s v="GRUPO GRANDE"/>
    <s v="482G"/>
    <s v="GG de Derecho del comercio internacional"/>
    <s v="GRUPO-A"/>
    <s v="GG de Derecho del comercio internacional"/>
    <s v="2S"/>
    <n v="16586761"/>
    <s v="PÉREZ"/>
    <s v="ESCALONA"/>
    <s v="SUSANA"/>
    <s v="superez"/>
    <s v="susana.perez@unirioja.es"/>
    <n v="3"/>
    <n v="3"/>
    <x v="1"/>
    <n v="534"/>
    <s v="CONTRATADO DOCTOR -TIPO 1"/>
    <s v="C01"/>
    <s v="TIEMPO COMPLETO"/>
    <s v="2009-10-01 00:00:00.0"/>
    <s v="null"/>
    <s v="PI100723"/>
    <s v="CONTRATADO DOCTOR"/>
    <s v="R103"/>
    <x v="1"/>
    <n v="165"/>
    <s v="DERECHO MERCANTIL"/>
  </r>
  <r>
    <x v="0"/>
    <n v="16586761"/>
    <s v="FCE"/>
    <n v="482"/>
    <s v="482R"/>
    <s v="GRUPO-A1"/>
    <s v="Derecho del comercio internacional"/>
    <s v="GR"/>
    <s v="GRUPO REDUCIDO"/>
    <s v="482R"/>
    <s v="GR de Derecho del comercio internacional"/>
    <s v="GRUPO-A1"/>
    <s v="GR de Derecho del comercio internacional"/>
    <s v="2S"/>
    <n v="16586761"/>
    <s v="PÉREZ"/>
    <s v="ESCALONA"/>
    <s v="SUSANA"/>
    <s v="superez"/>
    <s v="susana.perez@unirioja.es"/>
    <n v="1.5"/>
    <n v="1.5"/>
    <x v="1"/>
    <n v="534"/>
    <s v="CONTRATADO DOCTOR -TIPO 1"/>
    <s v="C01"/>
    <s v="TIEMPO COMPLETO"/>
    <s v="2009-10-01 00:00:00.0"/>
    <s v="null"/>
    <s v="PI100723"/>
    <s v="CONTRATADO DOCTOR"/>
    <s v="R103"/>
    <x v="1"/>
    <n v="165"/>
    <s v="DERECHO MERCANTIL"/>
  </r>
  <r>
    <x v="1"/>
    <n v="16586761"/>
    <s v="FCJS"/>
    <n v="482"/>
    <s v="482G"/>
    <s v="GRUPO-A"/>
    <s v="Derecho del comercio internacional"/>
    <s v="GG"/>
    <s v="GRUPO GRANDE"/>
    <s v="482G"/>
    <s v="GG de Derecho del comercio internacional"/>
    <s v="GRUPO-A"/>
    <s v="GG de Derecho del comercio internacional"/>
    <s v="2S"/>
    <n v="16586761"/>
    <s v="PÉREZ"/>
    <s v="ESCALONA"/>
    <s v="SUSANA"/>
    <s v="superez"/>
    <s v="susana.perez@unirioja.es"/>
    <n v="3"/>
    <m/>
    <x v="1"/>
    <n v="534"/>
    <s v="CONTRATADO DOCTOR -TIPO 1"/>
    <s v="C01"/>
    <s v="TIEMPO COMPLETO"/>
    <s v="2009-10-01 00:00:00.0"/>
    <s v="null"/>
    <s v="PI100723"/>
    <s v="CONTRATADO DOCTOR"/>
    <s v="R103"/>
    <x v="1"/>
    <n v="165"/>
    <s v="DERECHO MERCANTIL"/>
  </r>
  <r>
    <x v="1"/>
    <n v="16586761"/>
    <s v="FCJS"/>
    <n v="482"/>
    <s v="482R"/>
    <s v="GRUPO-A1"/>
    <s v="Derecho del comercio internacional"/>
    <s v="GR"/>
    <s v="GRUPO REDUCIDO"/>
    <s v="482R"/>
    <s v="GR de Derecho del comercio internacional"/>
    <s v="GRUPO-A1"/>
    <s v="GR de Derecho del comercio internacional"/>
    <s v="2S"/>
    <n v="16586761"/>
    <s v="PÉREZ"/>
    <s v="ESCALONA"/>
    <s v="SUSANA"/>
    <s v="superez"/>
    <s v="susana.perez@unirioja.es"/>
    <n v="1.5"/>
    <m/>
    <x v="1"/>
    <n v="534"/>
    <s v="CONTRATADO DOCTOR -TIPO 1"/>
    <s v="C01"/>
    <s v="TIEMPO COMPLETO"/>
    <s v="2009-10-01 00:00:00.0"/>
    <s v="null"/>
    <s v="PI100723"/>
    <s v="CONTRATADO DOCTOR"/>
    <s v="R103"/>
    <x v="1"/>
    <n v="165"/>
    <s v="DERECHO MERCANTIL"/>
  </r>
  <r>
    <x v="0"/>
    <n v="16554062"/>
    <s v="FCE"/>
    <n v="483"/>
    <s v="483G"/>
    <s v="GRUPO-A"/>
    <s v="Derecho del consumo"/>
    <s v="GG"/>
    <s v="GRUPO GRANDE"/>
    <s v="483G"/>
    <s v="GG de Derecho del consumo"/>
    <s v="GRUPO-A"/>
    <s v="GG de Derecho del consumo"/>
    <s v="2S"/>
    <n v="16554062"/>
    <s v="CÁMARA"/>
    <s v="LAPUENTE"/>
    <s v="SERGIO"/>
    <s v="secamara"/>
    <s v="sergio.camara@unirioja.es"/>
    <n v="3"/>
    <n v="3"/>
    <x v="0"/>
    <n v="500"/>
    <s v="CATEDRATICO DE UNIVERSIDAD"/>
    <s v="C01"/>
    <s v="TIEMPO COMPLETO"/>
    <s v="2007-10-15 00:00:00.0"/>
    <s v="null"/>
    <s v="DF100216"/>
    <s v="CATEDRÁTICO DE UNIVERSIDAD"/>
    <s v="R103"/>
    <x v="1"/>
    <n v="130"/>
    <s v="DERECHO CIVIL"/>
  </r>
  <r>
    <x v="0"/>
    <n v="16554062"/>
    <s v="FCE"/>
    <n v="483"/>
    <s v="483R"/>
    <s v="GRUPO-A1"/>
    <s v="Derecho del consumo"/>
    <s v="GR"/>
    <s v="GRUPO REDUCIDO"/>
    <s v="483R"/>
    <s v="GR de Derecho del consumo"/>
    <s v="GRUPO-A1"/>
    <s v="GR de Derecho del consumo"/>
    <s v="2S"/>
    <n v="16554062"/>
    <s v="CÁMARA"/>
    <s v="LAPUENTE"/>
    <s v="SERGIO"/>
    <s v="secamara"/>
    <s v="sergio.camara@unirioja.es"/>
    <n v="1.5"/>
    <n v="1.5"/>
    <x v="0"/>
    <n v="500"/>
    <s v="CATEDRATICO DE UNIVERSIDAD"/>
    <s v="C01"/>
    <s v="TIEMPO COMPLETO"/>
    <s v="2007-10-15 00:00:00.0"/>
    <s v="null"/>
    <s v="DF100216"/>
    <s v="CATEDRÁTICO DE UNIVERSIDAD"/>
    <s v="R103"/>
    <x v="1"/>
    <n v="130"/>
    <s v="DERECHO CIVIL"/>
  </r>
  <r>
    <x v="1"/>
    <n v="16554062"/>
    <s v="FCJS"/>
    <n v="483"/>
    <s v="483G"/>
    <s v="GRUPO-A"/>
    <s v="Derecho del consumo"/>
    <s v="GG"/>
    <s v="GRUPO GRANDE"/>
    <s v="483G"/>
    <s v="GG de Derecho del consumo"/>
    <s v="GRUPO-A"/>
    <s v="GG de Derecho del consumo"/>
    <s v="2S"/>
    <n v="16554062"/>
    <s v="CÁMARA"/>
    <s v="LAPUENTE"/>
    <s v="SERGIO"/>
    <s v="secamara"/>
    <s v="sergio.camara@unirioja.es"/>
    <n v="3"/>
    <m/>
    <x v="0"/>
    <n v="500"/>
    <s v="CATEDRATICO DE UNIVERSIDAD"/>
    <s v="C01"/>
    <s v="TIEMPO COMPLETO"/>
    <s v="2007-10-15 00:00:00.0"/>
    <s v="null"/>
    <s v="DF100216"/>
    <s v="CATEDRÁTICO DE UNIVERSIDAD"/>
    <s v="R103"/>
    <x v="1"/>
    <n v="130"/>
    <s v="DERECHO CIVIL"/>
  </r>
  <r>
    <x v="1"/>
    <n v="16554062"/>
    <s v="FCJS"/>
    <n v="483"/>
    <s v="483R"/>
    <s v="GRUPO-A1"/>
    <s v="Derecho del consumo"/>
    <s v="GR"/>
    <s v="GRUPO REDUCIDO"/>
    <s v="483R"/>
    <s v="GR de Derecho del consumo"/>
    <s v="GRUPO-A1"/>
    <s v="GR de Derecho del consumo"/>
    <s v="2S"/>
    <n v="16554062"/>
    <s v="CÁMARA"/>
    <s v="LAPUENTE"/>
    <s v="SERGIO"/>
    <s v="secamara"/>
    <s v="sergio.camara@unirioja.es"/>
    <n v="1.5"/>
    <m/>
    <x v="0"/>
    <n v="500"/>
    <s v="CATEDRATICO DE UNIVERSIDAD"/>
    <s v="C01"/>
    <s v="TIEMPO COMPLETO"/>
    <s v="2007-10-15 00:00:00.0"/>
    <s v="null"/>
    <s v="DF100216"/>
    <s v="CATEDRÁTICO DE UNIVERSIDAD"/>
    <s v="R103"/>
    <x v="1"/>
    <n v="130"/>
    <s v="DERECHO CIVIL"/>
  </r>
  <r>
    <x v="0"/>
    <n v="16585809"/>
    <s v="FCE"/>
    <n v="484"/>
    <s v="484G"/>
    <s v="GRUPO-A"/>
    <s v="Derecho penal económico"/>
    <s v="GG"/>
    <s v="GRUPO GRANDE"/>
    <s v="484G"/>
    <s v="GG de Derecho penal económico"/>
    <s v="GRUPO-A"/>
    <s v="GG de Derecho penal económico"/>
    <s v="1S"/>
    <n v="16585809"/>
    <s v="ROMO"/>
    <s v="SABANDO"/>
    <s v="BARBARA MARÍA"/>
    <s v="baromo"/>
    <s v="barbara-maria.romo@unirioja.es"/>
    <n v="3"/>
    <n v="3"/>
    <x v="1"/>
    <n v="532"/>
    <s v="LABORAL DOCENTE-ASOCIADO"/>
    <s v="P03"/>
    <s v="TIEMPO PARCIAL (3+3 HORAS)"/>
    <s v="2018-09-17 00:00:00.0"/>
    <s v="2019-09-14 00:00:00.0"/>
    <s v="PI101406"/>
    <s v="PROFESOR ASOCIADO"/>
    <s v="R103"/>
    <x v="1"/>
    <n v="170"/>
    <s v="DERECHO PENAL"/>
  </r>
  <r>
    <x v="0"/>
    <n v="16586693"/>
    <s v="FCE"/>
    <n v="484"/>
    <s v="484G"/>
    <s v="GRUPO-A"/>
    <s v="Derecho penal económico"/>
    <s v="GG"/>
    <s v="GRUPO GRANDE"/>
    <s v="484G"/>
    <s v="GG de Derecho penal económico"/>
    <s v="GRUPO-A"/>
    <s v="GG de Derecho penal económico"/>
    <s v="1S"/>
    <n v="16586693"/>
    <s v="PÉREZ"/>
    <s v="GONZÁLEZ"/>
    <s v="SERGIO"/>
    <s v="seperez"/>
    <s v="sergio.perezg@unirioja.es"/>
    <n v="0"/>
    <n v="0"/>
    <x v="0"/>
    <n v="536"/>
    <s v="PROFESOR INTERINO"/>
    <s v="C01"/>
    <s v="TIEMPO COMPLETO"/>
    <s v="2018-09-17 00:00:00.0"/>
    <s v="null"/>
    <s v="PI101351"/>
    <s v="PROFESOR CONTRATADO INTERINO"/>
    <s v="R103"/>
    <x v="1"/>
    <n v="170"/>
    <s v="DERECHO PENAL"/>
  </r>
  <r>
    <x v="0"/>
    <n v="16585809"/>
    <s v="FCE"/>
    <n v="484"/>
    <s v="484R"/>
    <s v="GRUPO-A1"/>
    <s v="Derecho penal económico"/>
    <s v="GR"/>
    <s v="GRUPO REDUCIDO"/>
    <s v="484R"/>
    <s v="GR de Derecho penal económico"/>
    <s v="GRUPO-A1"/>
    <s v="GR de Derecho penal económico"/>
    <s v="1S"/>
    <n v="16585809"/>
    <s v="ROMO"/>
    <s v="SABANDO"/>
    <s v="BARBARA MARÍA"/>
    <s v="baromo"/>
    <s v="barbara-maria.romo@unirioja.es"/>
    <n v="1.5"/>
    <n v="1.5"/>
    <x v="1"/>
    <n v="532"/>
    <s v="LABORAL DOCENTE-ASOCIADO"/>
    <s v="P03"/>
    <s v="TIEMPO PARCIAL (3+3 HORAS)"/>
    <s v="2018-09-17 00:00:00.0"/>
    <s v="2019-09-14 00:00:00.0"/>
    <s v="PI101406"/>
    <s v="PROFESOR ASOCIADO"/>
    <s v="R103"/>
    <x v="1"/>
    <n v="170"/>
    <s v="DERECHO PENAL"/>
  </r>
  <r>
    <x v="0"/>
    <n v="16585809"/>
    <s v="FCE"/>
    <n v="484"/>
    <s v="484R"/>
    <s v="GRUPO-A2"/>
    <s v="Derecho penal económico"/>
    <s v="GR"/>
    <s v="GRUPO REDUCIDO"/>
    <s v="484R"/>
    <s v="GR de Derecho penal económico"/>
    <s v="GRUPO-A2"/>
    <s v="GR de Derecho penal económico"/>
    <s v="1S"/>
    <n v="16585809"/>
    <s v="ROMO"/>
    <s v="SABANDO"/>
    <s v="BARBARA MARÍA"/>
    <s v="baromo"/>
    <s v="barbara-maria.romo@unirioja.es"/>
    <n v="1.5"/>
    <n v="1.5"/>
    <x v="1"/>
    <n v="532"/>
    <s v="LABORAL DOCENTE-ASOCIADO"/>
    <s v="P03"/>
    <s v="TIEMPO PARCIAL (3+3 HORAS)"/>
    <s v="2018-09-17 00:00:00.0"/>
    <s v="2019-09-14 00:00:00.0"/>
    <s v="PI101406"/>
    <s v="PROFESOR ASOCIADO"/>
    <s v="R103"/>
    <x v="1"/>
    <n v="170"/>
    <s v="DERECHO PENAL"/>
  </r>
  <r>
    <x v="1"/>
    <n v="16585809"/>
    <s v="FCJS"/>
    <n v="484"/>
    <s v="484G"/>
    <s v="GRUPO-A"/>
    <s v="Derecho penal económico"/>
    <s v="GG"/>
    <s v="GRUPO GRANDE"/>
    <s v="484G"/>
    <s v="GG de Derecho penal económico"/>
    <s v="GRUPO-A"/>
    <s v="GG de Derecho penal económico"/>
    <s v="1S"/>
    <n v="16585809"/>
    <s v="ROMO"/>
    <s v="SABANDO"/>
    <s v="BARBARA MARÍA"/>
    <s v="baromo"/>
    <s v="barbara-maria.romo@unirioja.es"/>
    <n v="3"/>
    <m/>
    <x v="1"/>
    <n v="532"/>
    <s v="LABORAL DOCENTE-ASOCIADO"/>
    <s v="P03"/>
    <s v="TIEMPO PARCIAL (3+3 HORAS)"/>
    <s v="2018-09-17 00:00:00.0"/>
    <s v="2019-09-14 00:00:00.0"/>
    <s v="PI101406"/>
    <s v="PROFESOR ASOCIADO"/>
    <s v="R103"/>
    <x v="1"/>
    <n v="170"/>
    <s v="DERECHO PENAL"/>
  </r>
  <r>
    <x v="1"/>
    <n v="16586693"/>
    <s v="FCJS"/>
    <n v="484"/>
    <s v="484G"/>
    <s v="GRUPO-A"/>
    <s v="Derecho penal económico"/>
    <s v="GG"/>
    <s v="GRUPO GRANDE"/>
    <s v="484G"/>
    <s v="GG de Derecho penal económico"/>
    <s v="GRUPO-A"/>
    <s v="GG de Derecho penal económico"/>
    <s v="1S"/>
    <n v="16586693"/>
    <s v="PÉREZ"/>
    <s v="GONZÁLEZ"/>
    <s v="SERGIO"/>
    <s v="seperez"/>
    <s v="sergio.perezg@unirioja.es"/>
    <n v="0"/>
    <m/>
    <x v="0"/>
    <n v="536"/>
    <s v="PROFESOR INTERINO"/>
    <s v="C01"/>
    <s v="TIEMPO COMPLETO"/>
    <s v="2018-09-17 00:00:00.0"/>
    <s v="null"/>
    <s v="PI101351"/>
    <s v="PROFESOR CONTRATADO INTERINO"/>
    <s v="R103"/>
    <x v="1"/>
    <n v="170"/>
    <s v="DERECHO PENAL"/>
  </r>
  <r>
    <x v="1"/>
    <n v="16585809"/>
    <s v="FCJS"/>
    <n v="484"/>
    <s v="484R"/>
    <s v="GRUPO-A1"/>
    <s v="Derecho penal económico"/>
    <s v="GR"/>
    <s v="GRUPO REDUCIDO"/>
    <s v="484R"/>
    <s v="GR de Derecho penal económico"/>
    <s v="GRUPO-A1"/>
    <s v="GR de Derecho penal económico"/>
    <s v="1S"/>
    <n v="16585809"/>
    <s v="ROMO"/>
    <s v="SABANDO"/>
    <s v="BARBARA MARÍA"/>
    <s v="baromo"/>
    <s v="barbara-maria.romo@unirioja.es"/>
    <n v="1.5"/>
    <m/>
    <x v="1"/>
    <n v="532"/>
    <s v="LABORAL DOCENTE-ASOCIADO"/>
    <s v="P03"/>
    <s v="TIEMPO PARCIAL (3+3 HORAS)"/>
    <s v="2018-09-17 00:00:00.0"/>
    <s v="2019-09-14 00:00:00.0"/>
    <s v="PI101406"/>
    <s v="PROFESOR ASOCIADO"/>
    <s v="R103"/>
    <x v="1"/>
    <n v="170"/>
    <s v="DERECHO PENAL"/>
  </r>
  <r>
    <x v="1"/>
    <n v="16585809"/>
    <s v="FCJS"/>
    <n v="484"/>
    <s v="484R"/>
    <s v="GRUPO-A2"/>
    <s v="Derecho penal económico"/>
    <s v="GR"/>
    <s v="GRUPO REDUCIDO"/>
    <s v="484R"/>
    <s v="GR de Derecho penal económico"/>
    <s v="GRUPO-A2"/>
    <s v="GR de Derecho penal económico"/>
    <s v="1S"/>
    <n v="16585809"/>
    <s v="ROMO"/>
    <s v="SABANDO"/>
    <s v="BARBARA MARÍA"/>
    <s v="baromo"/>
    <s v="barbara-maria.romo@unirioja.es"/>
    <n v="1.5"/>
    <m/>
    <x v="1"/>
    <n v="532"/>
    <s v="LABORAL DOCENTE-ASOCIADO"/>
    <s v="P03"/>
    <s v="TIEMPO PARCIAL (3+3 HORAS)"/>
    <s v="2018-09-17 00:00:00.0"/>
    <s v="2019-09-14 00:00:00.0"/>
    <s v="PI101406"/>
    <s v="PROFESOR ASOCIADO"/>
    <s v="R103"/>
    <x v="1"/>
    <n v="170"/>
    <s v="DERECHO PENAL"/>
  </r>
  <r>
    <x v="0"/>
    <n v="16543682"/>
    <s v="FCE"/>
    <n v="485"/>
    <s v="485G"/>
    <s v="GRUPO-A"/>
    <s v="Políticas económicas y sociales de la Unión Europea"/>
    <s v="GG"/>
    <s v="GRUPO GRANDE"/>
    <s v="485G"/>
    <s v="GG de Políticas económicas y sociales de la Unión Europea"/>
    <s v="GRUPO-A"/>
    <s v="GG de Políticas económicas y sociales de la Unión Europea"/>
    <s v="1S"/>
    <n v="16543682"/>
    <s v="NAVARRO"/>
    <s v="PÉREZ"/>
    <s v="Mª CRUZ"/>
    <s v="cnavarro"/>
    <s v="maricruz.navarro@unirioja.es"/>
    <n v="2.25"/>
    <n v="2.25"/>
    <x v="0"/>
    <n v="504"/>
    <s v="PROFESOR TITULAR UNIVERSIDAD"/>
    <s v="01A"/>
    <s v="TIEMPO COMPLETO AMPLIADO"/>
    <s v="2012-09-01 00:00:00.0"/>
    <s v="null"/>
    <s v="DF100001"/>
    <s v="PROFESOR TITULAR DE UNIVERSIDAD"/>
    <s v="R104"/>
    <x v="0"/>
    <n v="225"/>
    <s v="ECONOMÍA APLICADA"/>
  </r>
  <r>
    <x v="0"/>
    <n v="16576351"/>
    <s v="FCE"/>
    <n v="485"/>
    <s v="485G"/>
    <s v="GRUPO-A"/>
    <s v="Políticas económicas y sociales de la Unión Europea"/>
    <s v="GG"/>
    <s v="GRUPO GRANDE"/>
    <s v="485G"/>
    <s v="GG de Políticas económicas y sociales de la Unión Europea"/>
    <s v="GRUPO-A"/>
    <s v="GG de Políticas económicas y sociales de la Unión Europea"/>
    <s v="1S"/>
    <n v="16576351"/>
    <s v="URREA"/>
    <s v="CORRES"/>
    <s v="MARIOLA"/>
    <s v="maurrea"/>
    <s v="mariola.urrea@unirioja.es"/>
    <n v="2.25"/>
    <n v="2.25"/>
    <x v="1"/>
    <n v="504"/>
    <s v="PROFESOR TITULAR UNIVERSIDAD"/>
    <s v="C01"/>
    <s v="TIEMPO COMPLETO"/>
    <s v="2009-06-12 00:00:00.0"/>
    <s v="null"/>
    <s v="DF100231"/>
    <s v="PROFESOR TITULAR DE UNIVERSIDAD"/>
    <s v="R103"/>
    <x v="1"/>
    <n v="160"/>
    <s v="DERECHO INTERNACIONAL PUBLICO Y RELACIONES INTERNA"/>
  </r>
  <r>
    <x v="0"/>
    <n v="16543682"/>
    <s v="FCE"/>
    <n v="485"/>
    <s v="485R"/>
    <s v="GRUPO-A1"/>
    <s v="Políticas económicas y sociales de la Unión Europea"/>
    <s v="GR"/>
    <s v="GRUPO REDUCIDO"/>
    <s v="485R"/>
    <s v="GR de Políticas económicas y sociales de la Unión Europea"/>
    <s v="GRUPO-A1"/>
    <s v="GR de Políticas económicas y sociales de la Unión Europea"/>
    <s v="1S"/>
    <n v="16543682"/>
    <s v="NAVARRO"/>
    <s v="PÉREZ"/>
    <s v="Mª CRUZ"/>
    <s v="cnavarro"/>
    <s v="maricruz.navarro@unirioja.es"/>
    <n v="0.75"/>
    <n v="0.75"/>
    <x v="0"/>
    <n v="504"/>
    <s v="PROFESOR TITULAR UNIVERSIDAD"/>
    <s v="01A"/>
    <s v="TIEMPO COMPLETO AMPLIADO"/>
    <s v="2012-09-01 00:00:00.0"/>
    <s v="null"/>
    <s v="DF100001"/>
    <s v="PROFESOR TITULAR DE UNIVERSIDAD"/>
    <s v="R104"/>
    <x v="0"/>
    <n v="225"/>
    <s v="ECONOMÍA APLICADA"/>
  </r>
  <r>
    <x v="0"/>
    <n v="16576351"/>
    <s v="FCE"/>
    <n v="485"/>
    <s v="485R"/>
    <s v="GRUPO-A1"/>
    <s v="Políticas económicas y sociales de la Unión Europea"/>
    <s v="GR"/>
    <s v="GRUPO REDUCIDO"/>
    <s v="485R"/>
    <s v="GR de Políticas económicas y sociales de la Unión Europea"/>
    <s v="GRUPO-A1"/>
    <s v="GR de Políticas económicas y sociales de la Unión Europea"/>
    <s v="1S"/>
    <n v="16576351"/>
    <s v="URREA"/>
    <s v="CORRES"/>
    <s v="MARIOLA"/>
    <s v="maurrea"/>
    <s v="mariola.urrea@unirioja.es"/>
    <n v="0.75"/>
    <n v="0.75"/>
    <x v="1"/>
    <n v="504"/>
    <s v="PROFESOR TITULAR UNIVERSIDAD"/>
    <s v="C01"/>
    <s v="TIEMPO COMPLETO"/>
    <s v="2009-06-12 00:00:00.0"/>
    <s v="null"/>
    <s v="DF100231"/>
    <s v="PROFESOR TITULAR DE UNIVERSIDAD"/>
    <s v="R103"/>
    <x v="1"/>
    <n v="160"/>
    <s v="DERECHO INTERNACIONAL PUBLICO Y RELACIONES INTERNA"/>
  </r>
  <r>
    <x v="1"/>
    <n v="16543682"/>
    <s v="FCJS"/>
    <n v="485"/>
    <s v="485G"/>
    <s v="GRUPO-A"/>
    <s v="Políticas económicas y sociales de la Unión Europea"/>
    <s v="GG"/>
    <s v="GRUPO GRANDE"/>
    <s v="485G"/>
    <s v="GG de Políticas económicas y sociales de la Unión Europea"/>
    <s v="GRUPO-A"/>
    <s v="GG de Políticas económicas y sociales de la Unión Europea"/>
    <s v="1S"/>
    <n v="16543682"/>
    <s v="NAVARRO"/>
    <s v="PÉREZ"/>
    <s v="Mª CRUZ"/>
    <s v="cnavarro"/>
    <s v="maricruz.navarro@unirioja.es"/>
    <n v="2.25"/>
    <m/>
    <x v="0"/>
    <n v="504"/>
    <s v="PROFESOR TITULAR UNIVERSIDAD"/>
    <s v="01A"/>
    <s v="TIEMPO COMPLETO AMPLIADO"/>
    <s v="2012-09-01 00:00:00.0"/>
    <s v="null"/>
    <s v="DF100001"/>
    <s v="PROFESOR TITULAR DE UNIVERSIDAD"/>
    <s v="R104"/>
    <x v="0"/>
    <n v="225"/>
    <s v="ECONOMÍA APLICADA"/>
  </r>
  <r>
    <x v="1"/>
    <n v="16576351"/>
    <s v="FCJS"/>
    <n v="485"/>
    <s v="485G"/>
    <s v="GRUPO-A"/>
    <s v="Políticas económicas y sociales de la Unión Europea"/>
    <s v="GG"/>
    <s v="GRUPO GRANDE"/>
    <s v="485G"/>
    <s v="GG de Políticas económicas y sociales de la Unión Europea"/>
    <s v="GRUPO-A"/>
    <s v="GG de Políticas económicas y sociales de la Unión Europea"/>
    <s v="1S"/>
    <n v="16576351"/>
    <s v="URREA"/>
    <s v="CORRES"/>
    <s v="MARIOLA"/>
    <s v="maurrea"/>
    <s v="mariola.urrea@unirioja.es"/>
    <n v="2.25"/>
    <m/>
    <x v="1"/>
    <n v="504"/>
    <s v="PROFESOR TITULAR UNIVERSIDAD"/>
    <s v="C01"/>
    <s v="TIEMPO COMPLETO"/>
    <s v="2009-06-12 00:00:00.0"/>
    <s v="null"/>
    <s v="DF100231"/>
    <s v="PROFESOR TITULAR DE UNIVERSIDAD"/>
    <s v="R103"/>
    <x v="1"/>
    <n v="160"/>
    <s v="DERECHO INTERNACIONAL PUBLICO Y RELACIONES INTERNA"/>
  </r>
  <r>
    <x v="1"/>
    <n v="16543682"/>
    <s v="FCJS"/>
    <n v="485"/>
    <s v="485R"/>
    <s v="GRUPO-A1"/>
    <s v="Políticas económicas y sociales de la Unión Europea"/>
    <s v="GR"/>
    <s v="GRUPO REDUCIDO"/>
    <s v="485R"/>
    <s v="GR de Políticas económicas y sociales de la Unión Europea"/>
    <s v="GRUPO-A1"/>
    <s v="GR de Políticas económicas y sociales de la Unión Europea"/>
    <s v="1S"/>
    <n v="16543682"/>
    <s v="NAVARRO"/>
    <s v="PÉREZ"/>
    <s v="Mª CRUZ"/>
    <s v="cnavarro"/>
    <s v="maricruz.navarro@unirioja.es"/>
    <n v="0.75"/>
    <m/>
    <x v="0"/>
    <n v="504"/>
    <s v="PROFESOR TITULAR UNIVERSIDAD"/>
    <s v="01A"/>
    <s v="TIEMPO COMPLETO AMPLIADO"/>
    <s v="2012-09-01 00:00:00.0"/>
    <s v="null"/>
    <s v="DF100001"/>
    <s v="PROFESOR TITULAR DE UNIVERSIDAD"/>
    <s v="R104"/>
    <x v="0"/>
    <n v="225"/>
    <s v="ECONOMÍA APLICADA"/>
  </r>
  <r>
    <x v="1"/>
    <n v="16576351"/>
    <s v="FCJS"/>
    <n v="485"/>
    <s v="485R"/>
    <s v="GRUPO-A1"/>
    <s v="Políticas económicas y sociales de la Unión Europea"/>
    <s v="GR"/>
    <s v="GRUPO REDUCIDO"/>
    <s v="485R"/>
    <s v="GR de Políticas económicas y sociales de la Unión Europea"/>
    <s v="GRUPO-A1"/>
    <s v="GR de Políticas económicas y sociales de la Unión Europea"/>
    <s v="1S"/>
    <n v="16576351"/>
    <s v="URREA"/>
    <s v="CORRES"/>
    <s v="MARIOLA"/>
    <s v="maurrea"/>
    <s v="mariola.urrea@unirioja.es"/>
    <n v="0.75"/>
    <m/>
    <x v="1"/>
    <n v="504"/>
    <s v="PROFESOR TITULAR UNIVERSIDAD"/>
    <s v="C01"/>
    <s v="TIEMPO COMPLETO"/>
    <s v="2009-06-12 00:00:00.0"/>
    <s v="null"/>
    <s v="DF100231"/>
    <s v="PROFESOR TITULAR DE UNIVERSIDAD"/>
    <s v="R103"/>
    <x v="1"/>
    <n v="160"/>
    <s v="DERECHO INTERNACIONAL PUBLICO Y RELACIONES INTERNA"/>
  </r>
  <r>
    <x v="8"/>
    <n v="9398535"/>
    <s v="FLE"/>
    <n v="486"/>
    <s v="486G"/>
    <s v="GRUPO-A"/>
    <s v="Cine y literatura"/>
    <s v="GG"/>
    <s v="GRUPO GRANDE"/>
    <s v="486G"/>
    <s v="GRUPO GRANDE DE Cine y literatura"/>
    <s v="GRUPO-A"/>
    <s v="Grupo Grande de Cine y literatura"/>
    <s v="1S"/>
    <n v="9398535"/>
    <s v="DÍAZ"/>
    <s v="CUESTA"/>
    <s v="JOSÉ"/>
    <s v="josediaz"/>
    <s v="jose.diaz-cuesta@unirioja.es"/>
    <n v="2.2000000000000002"/>
    <n v="2.2000000000000002"/>
    <x v="1"/>
    <n v="534"/>
    <s v="CONTRATADO DOCTOR -TIPO 1"/>
    <s v="C01"/>
    <s v="TIEMPO COMPLETO"/>
    <s v="2012-02-03 00:00:00.0"/>
    <s v="null"/>
    <s v="DF32499"/>
    <s v="CONTRATADO DOCTOR"/>
    <s v="R107"/>
    <x v="6"/>
    <n v="345"/>
    <s v="FILOLOGÍA INGLESA"/>
  </r>
  <r>
    <x v="8"/>
    <n v="16529085"/>
    <s v="FLE"/>
    <n v="486"/>
    <s v="486G"/>
    <s v="GRUPO-A"/>
    <s v="Cine y literatura"/>
    <s v="GG"/>
    <s v="GRUPO GRANDE"/>
    <s v="486G"/>
    <s v="GRUPO GRANDE DE Cine y literatura"/>
    <s v="GRUPO-A"/>
    <s v="Grupo Grande de Cine y literatura"/>
    <s v="1S"/>
    <n v="16529085"/>
    <s v="SÁNCHEZ"/>
    <s v="SALAS"/>
    <s v="BERNARDO"/>
    <s v="besanche"/>
    <s v="bernardo.sanchez@unirioja.es"/>
    <n v="2.2999999999999998"/>
    <n v="2.2999999999999998"/>
    <x v="1"/>
    <n v="532"/>
    <s v="LABORAL DOCENTE-ASOCIADO"/>
    <s v="P04"/>
    <s v="TIEMPO PARCIAL (4+4 HORAS)"/>
    <s v="2015-09-15 00:00:00.0"/>
    <s v="2019-09-14 00:00:00.0"/>
    <s v="PI101031"/>
    <s v="PROFESOR ASOCIADO"/>
    <s v="R106"/>
    <x v="5"/>
    <n v="796"/>
    <s v="TEORÍA DE LA LITERATURA Y LITERATURA COMPARADA"/>
  </r>
  <r>
    <x v="8"/>
    <n v="9398535"/>
    <s v="FLE"/>
    <n v="486"/>
    <s v="486R"/>
    <s v="GRUPO-A1"/>
    <s v="Cine y literatura"/>
    <s v="GR"/>
    <s v="GRUPO REDUCIDO"/>
    <s v="486R"/>
    <s v="GRUPO REDUCIDO DE Cine y literatura"/>
    <s v="GRUPO-A1"/>
    <s v="Grupo Reducido de Cine y literatura"/>
    <s v="1S"/>
    <n v="9398535"/>
    <s v="DÍAZ"/>
    <s v="CUESTA"/>
    <s v="JOSÉ"/>
    <s v="josediaz"/>
    <s v="jose.diaz-cuesta@unirioja.es"/>
    <n v="1.5"/>
    <n v="1.5"/>
    <x v="1"/>
    <n v="534"/>
    <s v="CONTRATADO DOCTOR -TIPO 1"/>
    <s v="C01"/>
    <s v="TIEMPO COMPLETO"/>
    <s v="2012-02-03 00:00:00.0"/>
    <s v="null"/>
    <s v="DF32499"/>
    <s v="CONTRATADO DOCTOR"/>
    <s v="R107"/>
    <x v="6"/>
    <n v="345"/>
    <s v="FILOLOGÍA INGLESA"/>
  </r>
  <r>
    <x v="10"/>
    <n v="9398535"/>
    <s v="FLE"/>
    <n v="486"/>
    <s v="486G"/>
    <s v="GRUPO-A"/>
    <s v="Cine y literatura"/>
    <s v="GG"/>
    <s v="GRUPO GRANDE"/>
    <s v="486G"/>
    <s v="GRUPO GRANDE DE Cine y literatura"/>
    <s v="GRUPO-A"/>
    <s v="Grupo Grande de Cine y literatura"/>
    <s v="1S"/>
    <n v="9398535"/>
    <s v="DÍAZ"/>
    <s v="CUESTA"/>
    <s v="JOSÉ"/>
    <s v="josediaz"/>
    <s v="jose.diaz-cuesta@unirioja.es"/>
    <n v="2.2000000000000002"/>
    <m/>
    <x v="1"/>
    <n v="534"/>
    <s v="CONTRATADO DOCTOR -TIPO 1"/>
    <s v="C01"/>
    <s v="TIEMPO COMPLETO"/>
    <s v="2012-02-03 00:00:00.0"/>
    <s v="null"/>
    <s v="DF32499"/>
    <s v="CONTRATADO DOCTOR"/>
    <s v="R107"/>
    <x v="6"/>
    <n v="345"/>
    <s v="FILOLOGÍA INGLESA"/>
  </r>
  <r>
    <x v="10"/>
    <n v="16529085"/>
    <s v="FLE"/>
    <n v="486"/>
    <s v="486G"/>
    <s v="GRUPO-A"/>
    <s v="Cine y literatura"/>
    <s v="GG"/>
    <s v="GRUPO GRANDE"/>
    <s v="486G"/>
    <s v="GRUPO GRANDE DE Cine y literatura"/>
    <s v="GRUPO-A"/>
    <s v="Grupo Grande de Cine y literatura"/>
    <s v="1S"/>
    <n v="16529085"/>
    <s v="SÁNCHEZ"/>
    <s v="SALAS"/>
    <s v="BERNARDO"/>
    <s v="besanche"/>
    <s v="bernardo.sanchez@unirioja.es"/>
    <n v="2.2999999999999998"/>
    <m/>
    <x v="1"/>
    <n v="532"/>
    <s v="LABORAL DOCENTE-ASOCIADO"/>
    <s v="P04"/>
    <s v="TIEMPO PARCIAL (4+4 HORAS)"/>
    <s v="2015-09-15 00:00:00.0"/>
    <s v="2019-09-14 00:00:00.0"/>
    <s v="PI101031"/>
    <s v="PROFESOR ASOCIADO"/>
    <s v="R106"/>
    <x v="5"/>
    <n v="796"/>
    <s v="TEORÍA DE LA LITERATURA Y LITERATURA COMPARADA"/>
  </r>
  <r>
    <x v="10"/>
    <n v="16529085"/>
    <s v="FLE"/>
    <n v="486"/>
    <s v="486R"/>
    <s v="GRUPO-A2"/>
    <s v="Cine y literatura"/>
    <s v="GR"/>
    <s v="GRUPO REDUCIDO"/>
    <s v="486R"/>
    <s v="GRUPO REDUCIDO DE Cine y literatura"/>
    <s v="GRUPO-A2"/>
    <s v="Grupo Reducido de Cine y literatura"/>
    <s v="1S"/>
    <n v="16529085"/>
    <s v="SÁNCHEZ"/>
    <s v="SALAS"/>
    <s v="BERNARDO"/>
    <s v="besanche"/>
    <s v="bernardo.sanchez@unirioja.es"/>
    <n v="1.5"/>
    <n v="1.5"/>
    <x v="1"/>
    <n v="532"/>
    <s v="LABORAL DOCENTE-ASOCIADO"/>
    <s v="P04"/>
    <s v="TIEMPO PARCIAL (4+4 HORAS)"/>
    <s v="2015-09-15 00:00:00.0"/>
    <s v="2019-09-14 00:00:00.0"/>
    <s v="PI101031"/>
    <s v="PROFESOR ASOCIADO"/>
    <s v="R106"/>
    <x v="5"/>
    <n v="796"/>
    <s v="TEORÍA DE LA LITERATURA Y LITERATURA COMPARADA"/>
  </r>
  <r>
    <x v="8"/>
    <n v="16498683"/>
    <s v="FLE"/>
    <n v="487"/>
    <s v="487G"/>
    <s v="GRUPO-A"/>
    <s v="Lingüística aplicada"/>
    <s v="GG"/>
    <s v="GRUPO GRANDE"/>
    <s v="487G"/>
    <s v="GRUPO GRANDE DE Linguística aplicada"/>
    <s v="GRUPO-A"/>
    <s v="Grupo Grande de Linguística aplicada"/>
    <s v="1S"/>
    <n v="16498683"/>
    <s v="JIMÉNEZ"/>
    <s v="CATALÁN"/>
    <s v="ROSA MARÍA"/>
    <s v="rmjimene"/>
    <s v="rosa.jimenez@unirioja.es"/>
    <n v="4.5"/>
    <n v="4.5"/>
    <x v="1"/>
    <n v="500"/>
    <s v="CATEDRATICO DE UNIVERSIDAD"/>
    <s v="01R"/>
    <s v="TIEMPO COMPLETO REDUCIDO"/>
    <s v="2016-04-15 00:00:00.0"/>
    <s v="null"/>
    <s v="DF100328"/>
    <s v="CATEDRÁTICO DE UNIVERSIDAD"/>
    <s v="R107"/>
    <x v="6"/>
    <n v="345"/>
    <s v="FILOLOGÍA INGLESA"/>
  </r>
  <r>
    <x v="8"/>
    <n v="16498683"/>
    <s v="FLE"/>
    <n v="487"/>
    <s v="487R"/>
    <s v="GRUPO-A1"/>
    <s v="Lingüística aplicada"/>
    <s v="GR"/>
    <s v="GRUPO REDUCIDO"/>
    <s v="487R"/>
    <s v="GRUPO REDUCIDO DE Linguística aplicada"/>
    <s v="GRUPO-A1"/>
    <s v="Grupo Reducido de Linguística aplicada"/>
    <s v="1S"/>
    <n v="16498683"/>
    <s v="JIMÉNEZ"/>
    <s v="CATALÁN"/>
    <s v="ROSA MARÍA"/>
    <s v="rmjimene"/>
    <s v="rosa.jimenez@unirioja.es"/>
    <n v="1.5"/>
    <n v="1.5"/>
    <x v="1"/>
    <n v="500"/>
    <s v="CATEDRATICO DE UNIVERSIDAD"/>
    <s v="01R"/>
    <s v="TIEMPO COMPLETO REDUCIDO"/>
    <s v="2016-04-15 00:00:00.0"/>
    <s v="null"/>
    <s v="DF100328"/>
    <s v="CATEDRÁTICO DE UNIVERSIDAD"/>
    <s v="R107"/>
    <x v="6"/>
    <n v="345"/>
    <s v="FILOLOGÍA INGLESA"/>
  </r>
  <r>
    <x v="10"/>
    <n v="16498683"/>
    <s v="FLE"/>
    <n v="487"/>
    <s v="487G"/>
    <s v="GRUPO-A"/>
    <s v="Lingüística aplicada"/>
    <s v="GG"/>
    <s v="GRUPO GRANDE"/>
    <s v="487G"/>
    <s v="GRUPO GRANDE DE Linguística aplicada"/>
    <s v="GRUPO-A"/>
    <s v="Grupo Grande de Linguística aplicada"/>
    <s v="1S"/>
    <n v="16498683"/>
    <s v="JIMÉNEZ"/>
    <s v="CATALÁN"/>
    <s v="ROSA MARÍA"/>
    <s v="rmjimene"/>
    <s v="rosa.jimenez@unirioja.es"/>
    <n v="4.5"/>
    <m/>
    <x v="1"/>
    <n v="500"/>
    <s v="CATEDRATICO DE UNIVERSIDAD"/>
    <s v="01R"/>
    <s v="TIEMPO COMPLETO REDUCIDO"/>
    <s v="2016-04-15 00:00:00.0"/>
    <s v="null"/>
    <s v="DF100328"/>
    <s v="CATEDRÁTICO DE UNIVERSIDAD"/>
    <s v="R107"/>
    <x v="6"/>
    <n v="345"/>
    <s v="FILOLOGÍA INGLESA"/>
  </r>
  <r>
    <x v="10"/>
    <n v="16498683"/>
    <s v="FLE"/>
    <n v="487"/>
    <s v="487R"/>
    <s v="GRUPO-A2"/>
    <s v="Lingüística aplicada"/>
    <s v="GR"/>
    <s v="GRUPO REDUCIDO"/>
    <s v="487R"/>
    <s v="GRUPO REDUCIDO DE Linguística aplicada"/>
    <s v="GRUPO-A2"/>
    <s v="Grupo Reducido de Linguística aplicada"/>
    <s v="1S"/>
    <n v="16498683"/>
    <s v="JIMÉNEZ"/>
    <s v="CATALÁN"/>
    <s v="ROSA MARÍA"/>
    <s v="rmjimene"/>
    <s v="rosa.jimenez@unirioja.es"/>
    <n v="1.5"/>
    <n v="1.5"/>
    <x v="1"/>
    <n v="500"/>
    <s v="CATEDRATICO DE UNIVERSIDAD"/>
    <s v="01R"/>
    <s v="TIEMPO COMPLETO REDUCIDO"/>
    <s v="2016-04-15 00:00:00.0"/>
    <s v="null"/>
    <s v="DF100328"/>
    <s v="CATEDRÁTICO DE UNIVERSIDAD"/>
    <s v="R107"/>
    <x v="6"/>
    <n v="345"/>
    <s v="FILOLOGÍA INGLESA"/>
  </r>
  <r>
    <x v="8"/>
    <n v="16519554"/>
    <s v="FLE"/>
    <n v="488"/>
    <s v="488G"/>
    <s v="GRUPO-A"/>
    <s v="Metodología del análisis e interpretación de la obra literaria"/>
    <s v="GG"/>
    <s v="GRUPO GRANDE"/>
    <s v="488G"/>
    <s v="GG Metodología del análisis e interpretación de la obra literaria"/>
    <s v="GRUPO-A"/>
    <s v="GG de Metodología del análisis e interpretación de la obra literaria"/>
    <s v="2S"/>
    <n v="16519554"/>
    <s v="MURO"/>
    <s v="MUNILLA"/>
    <s v="MIGUEL ANGEL"/>
    <s v="mimuro"/>
    <s v="miguel-angel.muro@unirioja.es"/>
    <n v="2.2000000000000002"/>
    <n v="2.2000000000000002"/>
    <x v="1"/>
    <n v="500"/>
    <s v="CATEDRATICO DE UNIVERSIDAD"/>
    <s v="C01"/>
    <s v="TIEMPO COMPLETO"/>
    <s v="2017-12-12 00:00:00.0"/>
    <s v="null"/>
    <s v="DF100350"/>
    <s v="CATEDRÁTICO DE UNIVERSIDAD"/>
    <s v="R106"/>
    <x v="5"/>
    <n v="796"/>
    <s v="TEORÍA DE LA LITERATURA Y LITERATURA COMPARADA"/>
  </r>
  <r>
    <x v="8"/>
    <n v="16570999"/>
    <s v="FLE"/>
    <n v="488"/>
    <s v="488G"/>
    <s v="GRUPO-A"/>
    <s v="Metodología del análisis e interpretación de la obra literaria"/>
    <s v="GG"/>
    <s v="GRUPO GRANDE"/>
    <s v="488G"/>
    <s v="GG Metodología del análisis e interpretación de la obra literaria"/>
    <s v="GRUPO-A"/>
    <s v="GG de Metodología del análisis e interpretación de la obra literaria"/>
    <s v="2S"/>
    <n v="16570999"/>
    <s v="TERRAZAS"/>
    <s v="GALLEGO"/>
    <s v="MELANIA"/>
    <s v="mterraza"/>
    <s v="melania.terrazas@unirioja.es"/>
    <n v="2.2999999999999998"/>
    <n v="2.2999999999999998"/>
    <x v="0"/>
    <n v="504"/>
    <s v="PROFESOR TITULAR UNIVERSIDAD"/>
    <s v="C01"/>
    <s v="TIEMPO COMPLETO"/>
    <s v="2016-11-26 00:00:00.0"/>
    <s v="null"/>
    <s v="DF100334"/>
    <s v="PROFESOR TITULAR DE UNIVERSIDAD"/>
    <s v="R107"/>
    <x v="6"/>
    <n v="345"/>
    <s v="FILOLOGÍA INGLESA"/>
  </r>
  <r>
    <x v="8"/>
    <n v="16570999"/>
    <s v="FLE"/>
    <n v="488"/>
    <s v="488R"/>
    <s v="GRUPO-A1"/>
    <s v="Metodología del análisis e interpretación de la obra literaria"/>
    <s v="GR"/>
    <s v="GRUPO REDUCIDO"/>
    <s v="488R"/>
    <s v="GR Metodología del análisis e interpretación de la obra literaria"/>
    <s v="GRUPO-A1"/>
    <s v="GR de Metodología del análisis e interpretación de la obra literaria"/>
    <s v="2S"/>
    <n v="16570999"/>
    <s v="TERRAZAS"/>
    <s v="GALLEGO"/>
    <s v="MELANIA"/>
    <s v="mterraza"/>
    <s v="melania.terrazas@unirioja.es"/>
    <n v="1.5"/>
    <n v="1.5"/>
    <x v="0"/>
    <n v="504"/>
    <s v="PROFESOR TITULAR UNIVERSIDAD"/>
    <s v="C01"/>
    <s v="TIEMPO COMPLETO"/>
    <s v="2016-11-26 00:00:00.0"/>
    <s v="null"/>
    <s v="DF100334"/>
    <s v="PROFESOR TITULAR DE UNIVERSIDAD"/>
    <s v="R107"/>
    <x v="6"/>
    <n v="345"/>
    <s v="FILOLOGÍA INGLESA"/>
  </r>
  <r>
    <x v="10"/>
    <n v="16519554"/>
    <s v="FLE"/>
    <n v="488"/>
    <s v="488G"/>
    <s v="GRUPO-A"/>
    <s v="Metodología del análisis e interpretación de la obra literaria"/>
    <s v="GG"/>
    <s v="GRUPO GRANDE"/>
    <s v="488G"/>
    <s v="GG Metodología del análisis e interpretación de la obra literaria"/>
    <s v="GRUPO-A"/>
    <s v="GG de Metodología del análisis e interpretación de la obra literaria"/>
    <s v="2S"/>
    <n v="16519554"/>
    <s v="MURO"/>
    <s v="MUNILLA"/>
    <s v="MIGUEL ANGEL"/>
    <s v="mimuro"/>
    <s v="miguel-angel.muro@unirioja.es"/>
    <n v="2.2000000000000002"/>
    <m/>
    <x v="1"/>
    <n v="500"/>
    <s v="CATEDRATICO DE UNIVERSIDAD"/>
    <s v="C01"/>
    <s v="TIEMPO COMPLETO"/>
    <s v="2017-12-12 00:00:00.0"/>
    <s v="null"/>
    <s v="DF100350"/>
    <s v="CATEDRÁTICO DE UNIVERSIDAD"/>
    <s v="R106"/>
    <x v="5"/>
    <n v="796"/>
    <s v="TEORÍA DE LA LITERATURA Y LITERATURA COMPARADA"/>
  </r>
  <r>
    <x v="10"/>
    <n v="16570999"/>
    <s v="FLE"/>
    <n v="488"/>
    <s v="488G"/>
    <s v="GRUPO-A"/>
    <s v="Metodología del análisis e interpretación de la obra literaria"/>
    <s v="GG"/>
    <s v="GRUPO GRANDE"/>
    <s v="488G"/>
    <s v="GG Metodología del análisis e interpretación de la obra literaria"/>
    <s v="GRUPO-A"/>
    <s v="GG de Metodología del análisis e interpretación de la obra literaria"/>
    <s v="2S"/>
    <n v="16570999"/>
    <s v="TERRAZAS"/>
    <s v="GALLEGO"/>
    <s v="MELANIA"/>
    <s v="mterraza"/>
    <s v="melania.terrazas@unirioja.es"/>
    <n v="2.2999999999999998"/>
    <m/>
    <x v="0"/>
    <n v="504"/>
    <s v="PROFESOR TITULAR UNIVERSIDAD"/>
    <s v="C01"/>
    <s v="TIEMPO COMPLETO"/>
    <s v="2016-11-26 00:00:00.0"/>
    <s v="null"/>
    <s v="DF100334"/>
    <s v="PROFESOR TITULAR DE UNIVERSIDAD"/>
    <s v="R107"/>
    <x v="6"/>
    <n v="345"/>
    <s v="FILOLOGÍA INGLESA"/>
  </r>
  <r>
    <x v="10"/>
    <n v="16519554"/>
    <s v="FLE"/>
    <n v="488"/>
    <s v="488R"/>
    <s v="GRUPO-A2"/>
    <s v="Metodología del análisis e interpretación de la obra literaria"/>
    <s v="GR"/>
    <s v="GRUPO REDUCIDO"/>
    <s v="488R"/>
    <s v="GR Metodología del análisis e interpretación de la obra literaria"/>
    <s v="GRUPO-A2"/>
    <s v="GR de Metodología del análisis e interpretación de la obra literaria"/>
    <s v="2S"/>
    <n v="16519554"/>
    <s v="MURO"/>
    <s v="MUNILLA"/>
    <s v="MIGUEL ANGEL"/>
    <s v="mimuro"/>
    <s v="miguel-angel.muro@unirioja.es"/>
    <n v="1.5"/>
    <n v="1.5"/>
    <x v="1"/>
    <n v="500"/>
    <s v="CATEDRATICO DE UNIVERSIDAD"/>
    <s v="C01"/>
    <s v="TIEMPO COMPLETO"/>
    <s v="2017-12-12 00:00:00.0"/>
    <s v="null"/>
    <s v="DF100350"/>
    <s v="CATEDRÁTICO DE UNIVERSIDAD"/>
    <s v="R106"/>
    <x v="5"/>
    <n v="796"/>
    <s v="TEORÍA DE LA LITERATURA Y LITERATURA COMPARADA"/>
  </r>
  <r>
    <x v="15"/>
    <n v="16563235"/>
    <s v="FCYT"/>
    <n v="489"/>
    <s v="489G"/>
    <s v="GRUPO-A"/>
    <s v="Informática industrial y comunicaciones"/>
    <s v="GG"/>
    <s v="GRUPO GRANDE"/>
    <s v="489G"/>
    <s v="GG de Informática industrial y comunicaciones"/>
    <s v="GRUPO-A"/>
    <s v="GG de Informática industrial y comunicaciones"/>
    <s v="2S"/>
    <n v="16563235"/>
    <s v="MIRURI"/>
    <s v="SÁENZ"/>
    <s v="JUAN MARTÍN"/>
    <s v="jumiruri"/>
    <s v="juan-martin.miruri@unirioja.es"/>
    <n v="3.2"/>
    <n v="3.2"/>
    <x v="1"/>
    <n v="535"/>
    <s v="COLABORADOR-TIPO 1"/>
    <s v="C01"/>
    <s v="TIEMPO COMPLETO"/>
    <s v="2006-10-01 00:00:00.0"/>
    <s v="null"/>
    <s v="LD100576"/>
    <s v="COLABORADOR TIPO 1"/>
    <s v="R109"/>
    <x v="9"/>
    <n v="520"/>
    <s v="INGENIERÍA DE SISTEMAS Y AUTOMÁTICA"/>
  </r>
  <r>
    <x v="15"/>
    <n v="16563235"/>
    <s v="FCYT"/>
    <n v="489"/>
    <s v="489L"/>
    <s v="GRUPO-A1"/>
    <s v="Informática industrial y comunicaciones"/>
    <s v="GL"/>
    <s v="GRUPO DE LABORATORIO"/>
    <s v="489L"/>
    <s v="GL de Informática industrial y comunicaciones"/>
    <s v="GRUPO-A1"/>
    <s v="GL de Informática industrial y comunicaciones"/>
    <s v="2S"/>
    <n v="16563235"/>
    <s v="MIRURI"/>
    <s v="SÁENZ"/>
    <s v="JUAN MARTÍN"/>
    <s v="jumiruri"/>
    <s v="juan-martin.miruri@unirioja.es"/>
    <n v="2.4"/>
    <n v="2.4"/>
    <x v="1"/>
    <n v="535"/>
    <s v="COLABORADOR-TIPO 1"/>
    <s v="C01"/>
    <s v="TIEMPO COMPLETO"/>
    <s v="2006-10-01 00:00:00.0"/>
    <s v="null"/>
    <s v="LD100576"/>
    <s v="COLABORADOR TIPO 1"/>
    <s v="R109"/>
    <x v="9"/>
    <n v="520"/>
    <s v="INGENIERÍA DE SISTEMAS Y AUTOMÁTICA"/>
  </r>
  <r>
    <x v="15"/>
    <n v="16563235"/>
    <s v="FCYT"/>
    <n v="489"/>
    <s v="489L"/>
    <s v="GRUPO-A2"/>
    <s v="Informática industrial y comunicaciones"/>
    <s v="GL"/>
    <s v="GRUPO DE LABORATORIO"/>
    <s v="489L"/>
    <s v="GL de Informática industrial y comunicaciones"/>
    <s v="GRUPO-A2"/>
    <s v="GL de Informática industrial y comunicaciones"/>
    <s v="2S"/>
    <n v="16563235"/>
    <s v="MIRURI"/>
    <s v="SÁENZ"/>
    <s v="JUAN MARTÍN"/>
    <s v="jumiruri"/>
    <s v="juan-martin.miruri@unirioja.es"/>
    <n v="2.4"/>
    <n v="2.4"/>
    <x v="1"/>
    <n v="535"/>
    <s v="COLABORADOR-TIPO 1"/>
    <s v="C01"/>
    <s v="TIEMPO COMPLETO"/>
    <s v="2006-10-01 00:00:00.0"/>
    <s v="null"/>
    <s v="LD100576"/>
    <s v="COLABORADOR TIPO 1"/>
    <s v="R109"/>
    <x v="9"/>
    <n v="520"/>
    <s v="INGENIERÍA DE SISTEMAS Y AUTOMÁTICA"/>
  </r>
  <r>
    <x v="15"/>
    <n v="16563235"/>
    <s v="FCYT"/>
    <n v="489"/>
    <s v="489R"/>
    <s v="GRUPO-A1"/>
    <s v="Informática industrial y comunicaciones"/>
    <s v="GR"/>
    <s v="GRUPO REDUCIDO"/>
    <s v="489R"/>
    <s v="GR de Informática industrial y comunicaciones"/>
    <s v="GRUPO-A1"/>
    <s v="GR de Informática industrial y comunicaciones"/>
    <s v="2S"/>
    <n v="16563235"/>
    <s v="MIRURI"/>
    <s v="SÁENZ"/>
    <s v="JUAN MARTÍN"/>
    <s v="jumiruri"/>
    <s v="juan-martin.miruri@unirioja.es"/>
    <n v="0.4"/>
    <n v="0.4"/>
    <x v="1"/>
    <n v="535"/>
    <s v="COLABORADOR-TIPO 1"/>
    <s v="C01"/>
    <s v="TIEMPO COMPLETO"/>
    <s v="2006-10-01 00:00:00.0"/>
    <s v="null"/>
    <s v="LD100576"/>
    <s v="COLABORADOR TIPO 1"/>
    <s v="R109"/>
    <x v="9"/>
    <n v="520"/>
    <s v="INGENIERÍA DE SISTEMAS Y AUTOMÁTICA"/>
  </r>
  <r>
    <x v="18"/>
    <n v="16563235"/>
    <s v="ETSII"/>
    <n v="489"/>
    <s v="489G"/>
    <s v="GRUPO-A"/>
    <s v="Informática industrial y comunicaciones"/>
    <s v="GG"/>
    <s v="GRUPO GRANDE"/>
    <s v="489G"/>
    <s v="GG de Informática industrial y comunicaciones"/>
    <s v="GRUPO-A"/>
    <s v="GG de Informática industrial y comunicaciones"/>
    <s v="2S"/>
    <n v="16563235"/>
    <s v="MIRURI"/>
    <s v="SÁENZ"/>
    <s v="JUAN MARTÍN"/>
    <s v="jumiruri"/>
    <s v="juan-martin.miruri@unirioja.es"/>
    <n v="3.2"/>
    <m/>
    <x v="1"/>
    <n v="535"/>
    <s v="COLABORADOR-TIPO 1"/>
    <s v="C01"/>
    <s v="TIEMPO COMPLETO"/>
    <s v="2006-10-01 00:00:00.0"/>
    <s v="null"/>
    <s v="LD100576"/>
    <s v="COLABORADOR TIPO 1"/>
    <s v="R109"/>
    <x v="9"/>
    <n v="520"/>
    <s v="INGENIERÍA DE SISTEMAS Y AUTOMÁTICA"/>
  </r>
  <r>
    <x v="18"/>
    <n v="16563235"/>
    <s v="ETSII"/>
    <n v="489"/>
    <s v="489L"/>
    <s v="GRUPO-A1"/>
    <s v="Informática industrial y comunicaciones"/>
    <s v="GL"/>
    <s v="GRUPO DE LABORATORIO"/>
    <s v="489L"/>
    <s v="GL de Informática industrial y comunicaciones"/>
    <s v="GRUPO-A1"/>
    <s v="GL de Informática industrial y comunicaciones"/>
    <s v="2S"/>
    <n v="16563235"/>
    <s v="MIRURI"/>
    <s v="SÁENZ"/>
    <s v="JUAN MARTÍN"/>
    <s v="jumiruri"/>
    <s v="juan-martin.miruri@unirioja.es"/>
    <n v="2.4"/>
    <m/>
    <x v="1"/>
    <n v="535"/>
    <s v="COLABORADOR-TIPO 1"/>
    <s v="C01"/>
    <s v="TIEMPO COMPLETO"/>
    <s v="2006-10-01 00:00:00.0"/>
    <s v="null"/>
    <s v="LD100576"/>
    <s v="COLABORADOR TIPO 1"/>
    <s v="R109"/>
    <x v="9"/>
    <n v="520"/>
    <s v="INGENIERÍA DE SISTEMAS Y AUTOMÁTICA"/>
  </r>
  <r>
    <x v="18"/>
    <n v="16563235"/>
    <s v="ETSII"/>
    <n v="489"/>
    <s v="489L"/>
    <s v="GRUPO-A2"/>
    <s v="Informática industrial y comunicaciones"/>
    <s v="GL"/>
    <s v="GRUPO DE LABORATORIO"/>
    <s v="489L"/>
    <s v="GL de Informática industrial y comunicaciones"/>
    <s v="GRUPO-A2"/>
    <s v="GL de Informática industrial y comunicaciones"/>
    <s v="2S"/>
    <n v="16563235"/>
    <s v="MIRURI"/>
    <s v="SÁENZ"/>
    <s v="JUAN MARTÍN"/>
    <s v="jumiruri"/>
    <s v="juan-martin.miruri@unirioja.es"/>
    <n v="2.4"/>
    <m/>
    <x v="1"/>
    <n v="535"/>
    <s v="COLABORADOR-TIPO 1"/>
    <s v="C01"/>
    <s v="TIEMPO COMPLETO"/>
    <s v="2006-10-01 00:00:00.0"/>
    <s v="null"/>
    <s v="LD100576"/>
    <s v="COLABORADOR TIPO 1"/>
    <s v="R109"/>
    <x v="9"/>
    <n v="520"/>
    <s v="INGENIERÍA DE SISTEMAS Y AUTOMÁTICA"/>
  </r>
  <r>
    <x v="18"/>
    <n v="16563235"/>
    <s v="ETSII"/>
    <n v="489"/>
    <s v="489R"/>
    <s v="GRUPO-A1"/>
    <s v="Informática industrial y comunicaciones"/>
    <s v="GR"/>
    <s v="GRUPO REDUCIDO"/>
    <s v="489R"/>
    <s v="GR de Informática industrial y comunicaciones"/>
    <s v="GRUPO-A1"/>
    <s v="GR de Informática industrial y comunicaciones"/>
    <s v="2S"/>
    <n v="16563235"/>
    <s v="MIRURI"/>
    <s v="SÁENZ"/>
    <s v="JUAN MARTÍN"/>
    <s v="jumiruri"/>
    <s v="juan-martin.miruri@unirioja.es"/>
    <n v="0.4"/>
    <m/>
    <x v="1"/>
    <n v="535"/>
    <s v="COLABORADOR-TIPO 1"/>
    <s v="C01"/>
    <s v="TIEMPO COMPLETO"/>
    <s v="2006-10-01 00:00:00.0"/>
    <s v="null"/>
    <s v="LD100576"/>
    <s v="COLABORADOR TIPO 1"/>
    <s v="R109"/>
    <x v="9"/>
    <n v="520"/>
    <s v="INGENIERÍA DE SISTEMAS Y AUTOMÁTICA"/>
  </r>
  <r>
    <x v="16"/>
    <n v="16527730"/>
    <s v="ETSII"/>
    <n v="490"/>
    <s v="490G"/>
    <s v="GRUPO-A"/>
    <s v="Sistemas eléctricos"/>
    <s v="GG"/>
    <s v="GRUPO GRANDE"/>
    <s v="490G"/>
    <s v="GRUPO GRANDE DE Sistemas eléctricos"/>
    <s v="GRUPO-A"/>
    <s v="Grupo Grande de Sistemas eléctricos"/>
    <s v="1S"/>
    <n v="16527730"/>
    <s v="VILLOSLADA"/>
    <s v="VILLOSLADA"/>
    <s v="GREGORIO"/>
    <s v="grvillos"/>
    <s v="gregorio.villoslada@unirioja.es"/>
    <n v="1.5"/>
    <n v="1.5"/>
    <x v="0"/>
    <n v="506"/>
    <s v="PROFESOR TITULAR DE ESCUELA UNIVERSITARI"/>
    <s v="01A"/>
    <s v="TIEMPO COMPLETO AMPLIADO"/>
    <s v="2012-09-01 00:00:00.0"/>
    <s v="null"/>
    <s v="DF31817"/>
    <s v="TITULAR DE ESCUELAS UNIVERSITARIAS"/>
    <s v="R109"/>
    <x v="9"/>
    <n v="535"/>
    <s v="INGENIERÍA ELÉCTRICA"/>
  </r>
  <r>
    <x v="16"/>
    <n v="16553565"/>
    <s v="ETSII"/>
    <n v="490"/>
    <s v="490G"/>
    <s v="GRUPO-A"/>
    <s v="Sistemas eléctricos"/>
    <s v="GG"/>
    <s v="GRUPO GRANDE"/>
    <s v="490G"/>
    <s v="GRUPO GRANDE DE Sistemas eléctricos"/>
    <s v="GRUPO-A"/>
    <s v="Grupo Grande de Sistemas eléctricos"/>
    <s v="1S"/>
    <n v="16553565"/>
    <s v="MENDOZA"/>
    <s v="VILLENA"/>
    <s v="MONTSERRAT"/>
    <s v="mmendoza"/>
    <s v="montserrat.mendoza@unirioja.es"/>
    <n v="1.5"/>
    <n v="1.5"/>
    <x v="0"/>
    <n v="504"/>
    <s v="PROFESOR TITULAR UNIVERSIDAD"/>
    <s v="C01"/>
    <s v="TIEMPO COMPLETO"/>
    <s v="2018-09-17 00:00:00.0"/>
    <s v="null"/>
    <s v="DF31816"/>
    <s v="PROFESOR TITULAR DE UNIVERSIDAD"/>
    <s v="R109"/>
    <x v="9"/>
    <n v="535"/>
    <s v="INGENIERÍA ELÉCTRICA"/>
  </r>
  <r>
    <x v="16"/>
    <n v="16527730"/>
    <s v="ETSII"/>
    <n v="490"/>
    <s v="490G"/>
    <s v="GRUPO-B"/>
    <s v="Sistemas eléctricos"/>
    <s v="GG"/>
    <s v="GRUPO GRANDE"/>
    <s v="490G"/>
    <s v="GRUPO GRANDE DE Sistemas eléctricos"/>
    <s v="GRUPO-B"/>
    <s v="Grupo Grande de Sistemas eléctricos"/>
    <s v="1S"/>
    <n v="16527730"/>
    <s v="VILLOSLADA"/>
    <s v="VILLOSLADA"/>
    <s v="GREGORIO"/>
    <s v="grvillos"/>
    <s v="gregorio.villoslada@unirioja.es"/>
    <n v="1.5"/>
    <n v="1.5"/>
    <x v="0"/>
    <n v="506"/>
    <s v="PROFESOR TITULAR DE ESCUELA UNIVERSITARI"/>
    <s v="01A"/>
    <s v="TIEMPO COMPLETO AMPLIADO"/>
    <s v="2012-09-01 00:00:00.0"/>
    <s v="null"/>
    <s v="DF31817"/>
    <s v="TITULAR DE ESCUELAS UNIVERSITARIAS"/>
    <s v="R109"/>
    <x v="9"/>
    <n v="535"/>
    <s v="INGENIERÍA ELÉCTRICA"/>
  </r>
  <r>
    <x v="16"/>
    <n v="16553565"/>
    <s v="ETSII"/>
    <n v="490"/>
    <s v="490G"/>
    <s v="GRUPO-B"/>
    <s v="Sistemas eléctricos"/>
    <s v="GG"/>
    <s v="GRUPO GRANDE"/>
    <s v="490G"/>
    <s v="GRUPO GRANDE DE Sistemas eléctricos"/>
    <s v="GRUPO-B"/>
    <s v="Grupo Grande de Sistemas eléctricos"/>
    <s v="1S"/>
    <n v="16553565"/>
    <s v="MENDOZA"/>
    <s v="VILLENA"/>
    <s v="MONTSERRAT"/>
    <s v="mmendoza"/>
    <s v="montserrat.mendoza@unirioja.es"/>
    <n v="1.5"/>
    <n v="1.5"/>
    <x v="0"/>
    <n v="504"/>
    <s v="PROFESOR TITULAR UNIVERSIDAD"/>
    <s v="C01"/>
    <s v="TIEMPO COMPLETO"/>
    <s v="2018-09-17 00:00:00.0"/>
    <s v="null"/>
    <s v="DF31816"/>
    <s v="PROFESOR TITULAR DE UNIVERSIDAD"/>
    <s v="R109"/>
    <x v="9"/>
    <n v="535"/>
    <s v="INGENIERÍA ELÉCTRICA"/>
  </r>
  <r>
    <x v="16"/>
    <n v="16527730"/>
    <s v="ETSII"/>
    <n v="490"/>
    <s v="490L"/>
    <s v="GRUPO-A1"/>
    <s v="Sistemas eléctricos"/>
    <s v="GL"/>
    <s v="GRUPO DE LABORATORIO"/>
    <s v="490L"/>
    <s v="LABORATORIO DE Sistemas eléctricos"/>
    <s v="GRUPO-A1"/>
    <s v="Laboratorio de Sistemas eléctricos"/>
    <s v="1S"/>
    <n v="16527730"/>
    <s v="VILLOSLADA"/>
    <s v="VILLOSLADA"/>
    <s v="GREGORIO"/>
    <s v="grvillos"/>
    <s v="gregorio.villoslada@unirioja.es"/>
    <n v="2"/>
    <n v="2"/>
    <x v="0"/>
    <n v="506"/>
    <s v="PROFESOR TITULAR DE ESCUELA UNIVERSITARI"/>
    <s v="01A"/>
    <s v="TIEMPO COMPLETO AMPLIADO"/>
    <s v="2012-09-01 00:00:00.0"/>
    <s v="null"/>
    <s v="DF31817"/>
    <s v="TITULAR DE ESCUELAS UNIVERSITARIAS"/>
    <s v="R109"/>
    <x v="9"/>
    <n v="535"/>
    <s v="INGENIERÍA ELÉCTRICA"/>
  </r>
  <r>
    <x v="16"/>
    <n v="16588655"/>
    <s v="ETSII"/>
    <n v="490"/>
    <s v="490L"/>
    <s v="GRUPO-A2"/>
    <s v="Sistemas eléctricos"/>
    <s v="GL"/>
    <s v="GRUPO DE LABORATORIO"/>
    <s v="490L"/>
    <s v="LABORATORIO DE Sistemas eléctricos"/>
    <s v="GRUPO-A2"/>
    <s v="Laboratorio de Sistemas eléctricos"/>
    <s v="1S"/>
    <n v="16588655"/>
    <s v="ARANA"/>
    <s v="MARTÍNEZ"/>
    <s v="MARÍA NEREA"/>
    <s v="nearanm"/>
    <s v="maria-nerea.arana@unirioja.es"/>
    <n v="2"/>
    <n v="2"/>
    <x v="1"/>
    <n v="536"/>
    <s v="PROFESOR INTERINO"/>
    <s v="P04"/>
    <s v="TIEMPO PARCIAL (4+4 HORAS)"/>
    <s v="2018-09-17 00:00:00.0"/>
    <s v="2019-09-14 00:00:00.0"/>
    <s v="PI101409"/>
    <s v="PROFESOR CONTRATADO INTERINO"/>
    <s v="R109"/>
    <x v="9"/>
    <n v="535"/>
    <s v="INGENIERÍA ELÉCTRICA"/>
  </r>
  <r>
    <x v="16"/>
    <n v="16588655"/>
    <s v="ETSII"/>
    <n v="490"/>
    <s v="490L"/>
    <s v="GRUPO-A3"/>
    <s v="Sistemas eléctricos"/>
    <s v="GL"/>
    <s v="GRUPO DE LABORATORIO"/>
    <s v="490L"/>
    <s v="LABORATORIO DE Sistemas eléctricos"/>
    <s v="GRUPO-A3"/>
    <s v="Laboratorio de Sistemas eléctricos"/>
    <s v="1S"/>
    <n v="16588655"/>
    <s v="ARANA"/>
    <s v="MARTÍNEZ"/>
    <s v="MARÍA NEREA"/>
    <s v="nearanm"/>
    <s v="maria-nerea.arana@unirioja.es"/>
    <n v="2"/>
    <n v="2"/>
    <x v="1"/>
    <n v="536"/>
    <s v="PROFESOR INTERINO"/>
    <s v="P04"/>
    <s v="TIEMPO PARCIAL (4+4 HORAS)"/>
    <s v="2018-09-17 00:00:00.0"/>
    <s v="2019-09-14 00:00:00.0"/>
    <s v="PI101409"/>
    <s v="PROFESOR CONTRATADO INTERINO"/>
    <s v="R109"/>
    <x v="9"/>
    <n v="535"/>
    <s v="INGENIERÍA ELÉCTRICA"/>
  </r>
  <r>
    <x v="16"/>
    <n v="16588655"/>
    <s v="ETSII"/>
    <n v="490"/>
    <s v="490L"/>
    <s v="GRUPO-A4"/>
    <s v="Sistemas eléctricos"/>
    <s v="GL"/>
    <s v="GRUPO DE LABORATORIO"/>
    <s v="490L"/>
    <s v="LABORATORIO DE Sistemas eléctricos"/>
    <s v="GRUPO-A4"/>
    <s v="Laboratorio de Sistemas eléctricos"/>
    <s v="1S"/>
    <n v="16588655"/>
    <s v="ARANA"/>
    <s v="MARTÍNEZ"/>
    <s v="MARÍA NEREA"/>
    <s v="nearanm"/>
    <s v="maria-nerea.arana@unirioja.es"/>
    <n v="2"/>
    <n v="2"/>
    <x v="1"/>
    <n v="536"/>
    <s v="PROFESOR INTERINO"/>
    <s v="P04"/>
    <s v="TIEMPO PARCIAL (4+4 HORAS)"/>
    <s v="2018-09-17 00:00:00.0"/>
    <s v="2019-09-14 00:00:00.0"/>
    <s v="PI101409"/>
    <s v="PROFESOR CONTRATADO INTERINO"/>
    <s v="R109"/>
    <x v="9"/>
    <n v="535"/>
    <s v="INGENIERÍA ELÉCTRICA"/>
  </r>
  <r>
    <x v="16"/>
    <n v="16588655"/>
    <s v="ETSII"/>
    <n v="490"/>
    <s v="490L"/>
    <s v="GRUPO-B1"/>
    <s v="Sistemas eléctricos"/>
    <s v="GL"/>
    <s v="GRUPO DE LABORATORIO"/>
    <s v="490L"/>
    <s v="LABORATORIO DE Sistemas eléctricos"/>
    <s v="GRUPO-B1"/>
    <s v="Laboratorio de Sistemas eléctricos"/>
    <s v="1S"/>
    <n v="16588655"/>
    <s v="ARANA"/>
    <s v="MARTÍNEZ"/>
    <s v="MARÍA NEREA"/>
    <s v="nearanm"/>
    <s v="maria-nerea.arana@unirioja.es"/>
    <n v="2"/>
    <n v="2"/>
    <x v="1"/>
    <n v="536"/>
    <s v="PROFESOR INTERINO"/>
    <s v="P04"/>
    <s v="TIEMPO PARCIAL (4+4 HORAS)"/>
    <s v="2018-09-17 00:00:00.0"/>
    <s v="2019-09-14 00:00:00.0"/>
    <s v="PI101409"/>
    <s v="PROFESOR CONTRATADO INTERINO"/>
    <s v="R109"/>
    <x v="9"/>
    <n v="535"/>
    <s v="INGENIERÍA ELÉCTRICA"/>
  </r>
  <r>
    <x v="16"/>
    <n v="16575777"/>
    <s v="ETSII"/>
    <n v="490"/>
    <s v="490L"/>
    <s v="GRUPO-B2"/>
    <s v="Sistemas eléctricos"/>
    <s v="GL"/>
    <s v="GRUPO DE LABORATORIO"/>
    <s v="490L"/>
    <s v="LABORATORIO DE Sistemas eléctricos"/>
    <s v="GRUPO-B2"/>
    <s v="Laboratorio de Sistemas eléctricos"/>
    <s v="1S"/>
    <n v="16575777"/>
    <s v="SÁENZ"/>
    <s v="LÓPEZ"/>
    <s v="RAÚL"/>
    <s v="rasaenl"/>
    <s v="raul.saenz@unirioja.es"/>
    <n v="2"/>
    <n v="2"/>
    <x v="0"/>
    <n v="536"/>
    <s v="PROFESOR INTERINO"/>
    <s v="P04"/>
    <s v="TIEMPO PARCIAL (4+4 HORAS)"/>
    <s v="2018-09-17 00:00:00.0"/>
    <s v="null"/>
    <s v="PI101376"/>
    <s v="PROFESOR CONTRATADO INTERINO"/>
    <s v="R109"/>
    <x v="9"/>
    <n v="535"/>
    <s v="INGENIERÍA ELÉCTRICA"/>
  </r>
  <r>
    <x v="16"/>
    <n v="16575777"/>
    <s v="ETSII"/>
    <n v="490"/>
    <s v="490L"/>
    <s v="GRUPO-B3"/>
    <s v="Sistemas eléctricos"/>
    <s v="GL"/>
    <s v="GRUPO DE LABORATORIO"/>
    <s v="490L"/>
    <s v="LABORATORIO DE Sistemas eléctricos"/>
    <s v="GRUPO-B3"/>
    <s v="Laboratorio de Sistemas eléctricos"/>
    <s v="1S"/>
    <n v="16575777"/>
    <s v="SÁENZ"/>
    <s v="LÓPEZ"/>
    <s v="RAÚL"/>
    <s v="rasaenl"/>
    <s v="raul.saenz@unirioja.es"/>
    <n v="2"/>
    <n v="2"/>
    <x v="0"/>
    <n v="536"/>
    <s v="PROFESOR INTERINO"/>
    <s v="P04"/>
    <s v="TIEMPO PARCIAL (4+4 HORAS)"/>
    <s v="2018-09-17 00:00:00.0"/>
    <s v="null"/>
    <s v="PI101376"/>
    <s v="PROFESOR CONTRATADO INTERINO"/>
    <s v="R109"/>
    <x v="9"/>
    <n v="535"/>
    <s v="INGENIERÍA ELÉCTRICA"/>
  </r>
  <r>
    <x v="16"/>
    <n v="16527730"/>
    <s v="ETSII"/>
    <n v="490"/>
    <s v="490R"/>
    <s v="GRUPO-A1"/>
    <s v="Sistemas eléctricos"/>
    <s v="GR"/>
    <s v="GRUPO REDUCIDO"/>
    <s v="490R"/>
    <s v="GRUPO REDUCIDO DE Sistemas eléctricos"/>
    <s v="GRUPO-A1"/>
    <s v="Grupo Reducido de Sistemas eléctricos"/>
    <s v="1S"/>
    <n v="16527730"/>
    <s v="VILLOSLADA"/>
    <s v="VILLOSLADA"/>
    <s v="GREGORIO"/>
    <s v="grvillos"/>
    <s v="gregorio.villoslada@unirioja.es"/>
    <n v="0.5"/>
    <n v="0.5"/>
    <x v="0"/>
    <n v="506"/>
    <s v="PROFESOR TITULAR DE ESCUELA UNIVERSITARI"/>
    <s v="01A"/>
    <s v="TIEMPO COMPLETO AMPLIADO"/>
    <s v="2012-09-01 00:00:00.0"/>
    <s v="null"/>
    <s v="DF31817"/>
    <s v="TITULAR DE ESCUELAS UNIVERSITARIAS"/>
    <s v="R109"/>
    <x v="9"/>
    <n v="535"/>
    <s v="INGENIERÍA ELÉCTRICA"/>
  </r>
  <r>
    <x v="16"/>
    <n v="16553565"/>
    <s v="ETSII"/>
    <n v="490"/>
    <s v="490R"/>
    <s v="GRUPO-A1"/>
    <s v="Sistemas eléctricos"/>
    <s v="GR"/>
    <s v="GRUPO REDUCIDO"/>
    <s v="490R"/>
    <s v="GRUPO REDUCIDO DE Sistemas eléctricos"/>
    <s v="GRUPO-A1"/>
    <s v="Grupo Reducido de Sistemas eléctricos"/>
    <s v="1S"/>
    <n v="16553565"/>
    <s v="MENDOZA"/>
    <s v="VILLENA"/>
    <s v="MONTSERRAT"/>
    <s v="mmendoza"/>
    <s v="montserrat.mendoza@unirioja.es"/>
    <n v="0.5"/>
    <n v="0.5"/>
    <x v="0"/>
    <n v="504"/>
    <s v="PROFESOR TITULAR UNIVERSIDAD"/>
    <s v="C01"/>
    <s v="TIEMPO COMPLETO"/>
    <s v="2018-09-17 00:00:00.0"/>
    <s v="null"/>
    <s v="DF31816"/>
    <s v="PROFESOR TITULAR DE UNIVERSIDAD"/>
    <s v="R109"/>
    <x v="9"/>
    <n v="535"/>
    <s v="INGENIERÍA ELÉCTRICA"/>
  </r>
  <r>
    <x v="16"/>
    <n v="16527730"/>
    <s v="ETSII"/>
    <n v="490"/>
    <s v="490R"/>
    <s v="GRUPO-A2"/>
    <s v="Sistemas eléctricos"/>
    <s v="GR"/>
    <s v="GRUPO REDUCIDO"/>
    <s v="490R"/>
    <s v="GRUPO REDUCIDO DE Sistemas eléctricos"/>
    <s v="GRUPO-A2"/>
    <s v="Grupo Reducido de Sistemas eléctricos"/>
    <s v="1S"/>
    <n v="16527730"/>
    <s v="VILLOSLADA"/>
    <s v="VILLOSLADA"/>
    <s v="GREGORIO"/>
    <s v="grvillos"/>
    <s v="gregorio.villoslada@unirioja.es"/>
    <n v="0.5"/>
    <n v="0.5"/>
    <x v="0"/>
    <n v="506"/>
    <s v="PROFESOR TITULAR DE ESCUELA UNIVERSITARI"/>
    <s v="01A"/>
    <s v="TIEMPO COMPLETO AMPLIADO"/>
    <s v="2012-09-01 00:00:00.0"/>
    <s v="null"/>
    <s v="DF31817"/>
    <s v="TITULAR DE ESCUELAS UNIVERSITARIAS"/>
    <s v="R109"/>
    <x v="9"/>
    <n v="535"/>
    <s v="INGENIERÍA ELÉCTRICA"/>
  </r>
  <r>
    <x v="16"/>
    <n v="16553565"/>
    <s v="ETSII"/>
    <n v="490"/>
    <s v="490R"/>
    <s v="GRUPO-A2"/>
    <s v="Sistemas eléctricos"/>
    <s v="GR"/>
    <s v="GRUPO REDUCIDO"/>
    <s v="490R"/>
    <s v="GRUPO REDUCIDO DE Sistemas eléctricos"/>
    <s v="GRUPO-A2"/>
    <s v="Grupo Reducido de Sistemas eléctricos"/>
    <s v="1S"/>
    <n v="16553565"/>
    <s v="MENDOZA"/>
    <s v="VILLENA"/>
    <s v="MONTSERRAT"/>
    <s v="mmendoza"/>
    <s v="montserrat.mendoza@unirioja.es"/>
    <n v="0.5"/>
    <n v="0.5"/>
    <x v="0"/>
    <n v="504"/>
    <s v="PROFESOR TITULAR UNIVERSIDAD"/>
    <s v="C01"/>
    <s v="TIEMPO COMPLETO"/>
    <s v="2018-09-17 00:00:00.0"/>
    <s v="null"/>
    <s v="DF31816"/>
    <s v="PROFESOR TITULAR DE UNIVERSIDAD"/>
    <s v="R109"/>
    <x v="9"/>
    <n v="535"/>
    <s v="INGENIERÍA ELÉCTRICA"/>
  </r>
  <r>
    <x v="16"/>
    <n v="16527730"/>
    <s v="ETSII"/>
    <n v="490"/>
    <s v="490R"/>
    <s v="GRUPO-B1"/>
    <s v="Sistemas eléctricos"/>
    <s v="GR"/>
    <s v="GRUPO REDUCIDO"/>
    <s v="490R"/>
    <s v="GRUPO REDUCIDO DE Sistemas eléctricos"/>
    <s v="GRUPO-B1"/>
    <s v="Grupo Reducido de Sistemas eléctricos"/>
    <s v="1S"/>
    <n v="16527730"/>
    <s v="VILLOSLADA"/>
    <s v="VILLOSLADA"/>
    <s v="GREGORIO"/>
    <s v="grvillos"/>
    <s v="gregorio.villoslada@unirioja.es"/>
    <n v="0.5"/>
    <n v="0.5"/>
    <x v="0"/>
    <n v="506"/>
    <s v="PROFESOR TITULAR DE ESCUELA UNIVERSITARI"/>
    <s v="01A"/>
    <s v="TIEMPO COMPLETO AMPLIADO"/>
    <s v="2012-09-01 00:00:00.0"/>
    <s v="null"/>
    <s v="DF31817"/>
    <s v="TITULAR DE ESCUELAS UNIVERSITARIAS"/>
    <s v="R109"/>
    <x v="9"/>
    <n v="535"/>
    <s v="INGENIERÍA ELÉCTRICA"/>
  </r>
  <r>
    <x v="16"/>
    <n v="16553565"/>
    <s v="ETSII"/>
    <n v="490"/>
    <s v="490R"/>
    <s v="GRUPO-B1"/>
    <s v="Sistemas eléctricos"/>
    <s v="GR"/>
    <s v="GRUPO REDUCIDO"/>
    <s v="490R"/>
    <s v="GRUPO REDUCIDO DE Sistemas eléctricos"/>
    <s v="GRUPO-B1"/>
    <s v="Grupo Reducido de Sistemas eléctricos"/>
    <s v="1S"/>
    <n v="16553565"/>
    <s v="MENDOZA"/>
    <s v="VILLENA"/>
    <s v="MONTSERRAT"/>
    <s v="mmendoza"/>
    <s v="montserrat.mendoza@unirioja.es"/>
    <n v="0.5"/>
    <n v="0.5"/>
    <x v="0"/>
    <n v="504"/>
    <s v="PROFESOR TITULAR UNIVERSIDAD"/>
    <s v="C01"/>
    <s v="TIEMPO COMPLETO"/>
    <s v="2018-09-17 00:00:00.0"/>
    <s v="null"/>
    <s v="DF31816"/>
    <s v="PROFESOR TITULAR DE UNIVERSIDAD"/>
    <s v="R109"/>
    <x v="9"/>
    <n v="535"/>
    <s v="INGENIERÍA ELÉCTRICA"/>
  </r>
  <r>
    <x v="16"/>
    <n v="16527730"/>
    <s v="ETSII"/>
    <n v="490"/>
    <s v="490R"/>
    <s v="GRUPO-B2"/>
    <s v="Sistemas eléctricos"/>
    <s v="GR"/>
    <s v="GRUPO REDUCIDO"/>
    <s v="490R"/>
    <s v="GRUPO REDUCIDO DE Sistemas eléctricos"/>
    <s v="GRUPO-B2"/>
    <s v="Grupo Reducido de Sistemas eléctricos"/>
    <s v="1S"/>
    <n v="16527730"/>
    <s v="VILLOSLADA"/>
    <s v="VILLOSLADA"/>
    <s v="GREGORIO"/>
    <s v="grvillos"/>
    <s v="gregorio.villoslada@unirioja.es"/>
    <n v="0.5"/>
    <n v="0.5"/>
    <x v="0"/>
    <n v="506"/>
    <s v="PROFESOR TITULAR DE ESCUELA UNIVERSITARI"/>
    <s v="01A"/>
    <s v="TIEMPO COMPLETO AMPLIADO"/>
    <s v="2012-09-01 00:00:00.0"/>
    <s v="null"/>
    <s v="DF31817"/>
    <s v="TITULAR DE ESCUELAS UNIVERSITARIAS"/>
    <s v="R109"/>
    <x v="9"/>
    <n v="535"/>
    <s v="INGENIERÍA ELÉCTRICA"/>
  </r>
  <r>
    <x v="16"/>
    <n v="16553565"/>
    <s v="ETSII"/>
    <n v="490"/>
    <s v="490R"/>
    <s v="GRUPO-B2"/>
    <s v="Sistemas eléctricos"/>
    <s v="GR"/>
    <s v="GRUPO REDUCIDO"/>
    <s v="490R"/>
    <s v="GRUPO REDUCIDO DE Sistemas eléctricos"/>
    <s v="GRUPO-B2"/>
    <s v="Grupo Reducido de Sistemas eléctricos"/>
    <s v="1S"/>
    <n v="16553565"/>
    <s v="MENDOZA"/>
    <s v="VILLENA"/>
    <s v="MONTSERRAT"/>
    <s v="mmendoza"/>
    <s v="montserrat.mendoza@unirioja.es"/>
    <n v="0.5"/>
    <n v="0.5"/>
    <x v="0"/>
    <n v="504"/>
    <s v="PROFESOR TITULAR UNIVERSIDAD"/>
    <s v="C01"/>
    <s v="TIEMPO COMPLETO"/>
    <s v="2018-09-17 00:00:00.0"/>
    <s v="null"/>
    <s v="DF31816"/>
    <s v="PROFESOR TITULAR DE UNIVERSIDAD"/>
    <s v="R109"/>
    <x v="9"/>
    <n v="535"/>
    <s v="INGENIERÍA ELÉCTRICA"/>
  </r>
  <r>
    <x v="17"/>
    <n v="16527730"/>
    <s v="ETSII"/>
    <n v="490"/>
    <s v="490G"/>
    <s v="GRUPO-A"/>
    <s v="Sistemas eléctricos"/>
    <s v="GG"/>
    <s v="GRUPO GRANDE"/>
    <s v="490G"/>
    <s v="GRUPO GRANDE DE Sistemas eléctricos"/>
    <s v="GRUPO-A"/>
    <s v="Grupo Grande de Sistemas eléctricos"/>
    <s v="1S"/>
    <n v="16527730"/>
    <s v="VILLOSLADA"/>
    <s v="VILLOSLADA"/>
    <s v="GREGORIO"/>
    <s v="grvillos"/>
    <s v="gregorio.villoslada@unirioja.es"/>
    <n v="1.5"/>
    <m/>
    <x v="0"/>
    <n v="506"/>
    <s v="PROFESOR TITULAR DE ESCUELA UNIVERSITARI"/>
    <s v="01A"/>
    <s v="TIEMPO COMPLETO AMPLIADO"/>
    <s v="2012-09-01 00:00:00.0"/>
    <s v="null"/>
    <s v="DF31817"/>
    <s v="TITULAR DE ESCUELAS UNIVERSITARIAS"/>
    <s v="R109"/>
    <x v="9"/>
    <n v="535"/>
    <s v="INGENIERÍA ELÉCTRICA"/>
  </r>
  <r>
    <x v="17"/>
    <n v="16553565"/>
    <s v="ETSII"/>
    <n v="490"/>
    <s v="490G"/>
    <s v="GRUPO-A"/>
    <s v="Sistemas eléctricos"/>
    <s v="GG"/>
    <s v="GRUPO GRANDE"/>
    <s v="490G"/>
    <s v="GRUPO GRANDE DE Sistemas eléctricos"/>
    <s v="GRUPO-A"/>
    <s v="Grupo Grande de Sistemas eléctricos"/>
    <s v="1S"/>
    <n v="16553565"/>
    <s v="MENDOZA"/>
    <s v="VILLENA"/>
    <s v="MONTSERRAT"/>
    <s v="mmendoza"/>
    <s v="montserrat.mendoza@unirioja.es"/>
    <n v="1.5"/>
    <m/>
    <x v="0"/>
    <n v="504"/>
    <s v="PROFESOR TITULAR UNIVERSIDAD"/>
    <s v="C01"/>
    <s v="TIEMPO COMPLETO"/>
    <s v="2018-09-17 00:00:00.0"/>
    <s v="null"/>
    <s v="DF31816"/>
    <s v="PROFESOR TITULAR DE UNIVERSIDAD"/>
    <s v="R109"/>
    <x v="9"/>
    <n v="535"/>
    <s v="INGENIERÍA ELÉCTRICA"/>
  </r>
  <r>
    <x v="17"/>
    <n v="16527730"/>
    <s v="ETSII"/>
    <n v="490"/>
    <s v="490G"/>
    <s v="GRUPO-B"/>
    <s v="Sistemas eléctricos"/>
    <s v="GG"/>
    <s v="GRUPO GRANDE"/>
    <s v="490G"/>
    <s v="GRUPO GRANDE DE Sistemas eléctricos"/>
    <s v="GRUPO-B"/>
    <s v="Grupo Grande de Sistemas eléctricos"/>
    <s v="1S"/>
    <n v="16527730"/>
    <s v="VILLOSLADA"/>
    <s v="VILLOSLADA"/>
    <s v="GREGORIO"/>
    <s v="grvillos"/>
    <s v="gregorio.villoslada@unirioja.es"/>
    <n v="1.5"/>
    <m/>
    <x v="0"/>
    <n v="506"/>
    <s v="PROFESOR TITULAR DE ESCUELA UNIVERSITARI"/>
    <s v="01A"/>
    <s v="TIEMPO COMPLETO AMPLIADO"/>
    <s v="2012-09-01 00:00:00.0"/>
    <s v="null"/>
    <s v="DF31817"/>
    <s v="TITULAR DE ESCUELAS UNIVERSITARIAS"/>
    <s v="R109"/>
    <x v="9"/>
    <n v="535"/>
    <s v="INGENIERÍA ELÉCTRICA"/>
  </r>
  <r>
    <x v="17"/>
    <n v="16553565"/>
    <s v="ETSII"/>
    <n v="490"/>
    <s v="490G"/>
    <s v="GRUPO-B"/>
    <s v="Sistemas eléctricos"/>
    <s v="GG"/>
    <s v="GRUPO GRANDE"/>
    <s v="490G"/>
    <s v="GRUPO GRANDE DE Sistemas eléctricos"/>
    <s v="GRUPO-B"/>
    <s v="Grupo Grande de Sistemas eléctricos"/>
    <s v="1S"/>
    <n v="16553565"/>
    <s v="MENDOZA"/>
    <s v="VILLENA"/>
    <s v="MONTSERRAT"/>
    <s v="mmendoza"/>
    <s v="montserrat.mendoza@unirioja.es"/>
    <n v="1.5"/>
    <m/>
    <x v="0"/>
    <n v="504"/>
    <s v="PROFESOR TITULAR UNIVERSIDAD"/>
    <s v="C01"/>
    <s v="TIEMPO COMPLETO"/>
    <s v="2018-09-17 00:00:00.0"/>
    <s v="null"/>
    <s v="DF31816"/>
    <s v="PROFESOR TITULAR DE UNIVERSIDAD"/>
    <s v="R109"/>
    <x v="9"/>
    <n v="535"/>
    <s v="INGENIERÍA ELÉCTRICA"/>
  </r>
  <r>
    <x v="17"/>
    <n v="16527730"/>
    <s v="ETSII"/>
    <n v="490"/>
    <s v="490L"/>
    <s v="GRUPO-A1"/>
    <s v="Sistemas eléctricos"/>
    <s v="GL"/>
    <s v="GRUPO DE LABORATORIO"/>
    <s v="490L"/>
    <s v="LABORATORIO DE Sistemas eléctricos"/>
    <s v="GRUPO-A1"/>
    <s v="Laboratorio de Sistemas eléctricos"/>
    <s v="1S"/>
    <n v="16527730"/>
    <s v="VILLOSLADA"/>
    <s v="VILLOSLADA"/>
    <s v="GREGORIO"/>
    <s v="grvillos"/>
    <s v="gregorio.villoslada@unirioja.es"/>
    <n v="2"/>
    <m/>
    <x v="0"/>
    <n v="506"/>
    <s v="PROFESOR TITULAR DE ESCUELA UNIVERSITARI"/>
    <s v="01A"/>
    <s v="TIEMPO COMPLETO AMPLIADO"/>
    <s v="2012-09-01 00:00:00.0"/>
    <s v="null"/>
    <s v="DF31817"/>
    <s v="TITULAR DE ESCUELAS UNIVERSITARIAS"/>
    <s v="R109"/>
    <x v="9"/>
    <n v="535"/>
    <s v="INGENIERÍA ELÉCTRICA"/>
  </r>
  <r>
    <x v="17"/>
    <n v="16588655"/>
    <s v="ETSII"/>
    <n v="490"/>
    <s v="490L"/>
    <s v="GRUPO-A2"/>
    <s v="Sistemas eléctricos"/>
    <s v="GL"/>
    <s v="GRUPO DE LABORATORIO"/>
    <s v="490L"/>
    <s v="LABORATORIO DE Sistemas eléctricos"/>
    <s v="GRUPO-A2"/>
    <s v="Laboratorio de Sistemas eléctricos"/>
    <s v="1S"/>
    <n v="16588655"/>
    <s v="ARANA"/>
    <s v="MARTÍNEZ"/>
    <s v="MARÍA NEREA"/>
    <s v="nearanm"/>
    <s v="maria-nerea.arana@unirioja.es"/>
    <n v="2"/>
    <m/>
    <x v="1"/>
    <n v="536"/>
    <s v="PROFESOR INTERINO"/>
    <s v="P04"/>
    <s v="TIEMPO PARCIAL (4+4 HORAS)"/>
    <s v="2018-09-17 00:00:00.0"/>
    <s v="2019-09-14 00:00:00.0"/>
    <s v="PI101409"/>
    <s v="PROFESOR CONTRATADO INTERINO"/>
    <s v="R109"/>
    <x v="9"/>
    <n v="535"/>
    <s v="INGENIERÍA ELÉCTRICA"/>
  </r>
  <r>
    <x v="17"/>
    <n v="16588655"/>
    <s v="ETSII"/>
    <n v="490"/>
    <s v="490L"/>
    <s v="GRUPO-A3"/>
    <s v="Sistemas eléctricos"/>
    <s v="GL"/>
    <s v="GRUPO DE LABORATORIO"/>
    <s v="490L"/>
    <s v="LABORATORIO DE Sistemas eléctricos"/>
    <s v="GRUPO-A3"/>
    <s v="Laboratorio de Sistemas eléctricos"/>
    <s v="1S"/>
    <n v="16588655"/>
    <s v="ARANA"/>
    <s v="MARTÍNEZ"/>
    <s v="MARÍA NEREA"/>
    <s v="nearanm"/>
    <s v="maria-nerea.arana@unirioja.es"/>
    <n v="2"/>
    <m/>
    <x v="1"/>
    <n v="536"/>
    <s v="PROFESOR INTERINO"/>
    <s v="P04"/>
    <s v="TIEMPO PARCIAL (4+4 HORAS)"/>
    <s v="2018-09-17 00:00:00.0"/>
    <s v="2019-09-14 00:00:00.0"/>
    <s v="PI101409"/>
    <s v="PROFESOR CONTRATADO INTERINO"/>
    <s v="R109"/>
    <x v="9"/>
    <n v="535"/>
    <s v="INGENIERÍA ELÉCTRICA"/>
  </r>
  <r>
    <x v="17"/>
    <n v="16588655"/>
    <s v="ETSII"/>
    <n v="490"/>
    <s v="490L"/>
    <s v="GRUPO-A4"/>
    <s v="Sistemas eléctricos"/>
    <s v="GL"/>
    <s v="GRUPO DE LABORATORIO"/>
    <s v="490L"/>
    <s v="LABORATORIO DE Sistemas eléctricos"/>
    <s v="GRUPO-A4"/>
    <s v="Laboratorio de Sistemas eléctricos"/>
    <s v="1S"/>
    <n v="16588655"/>
    <s v="ARANA"/>
    <s v="MARTÍNEZ"/>
    <s v="MARÍA NEREA"/>
    <s v="nearanm"/>
    <s v="maria-nerea.arana@unirioja.es"/>
    <n v="2"/>
    <m/>
    <x v="1"/>
    <n v="536"/>
    <s v="PROFESOR INTERINO"/>
    <s v="P04"/>
    <s v="TIEMPO PARCIAL (4+4 HORAS)"/>
    <s v="2018-09-17 00:00:00.0"/>
    <s v="2019-09-14 00:00:00.0"/>
    <s v="PI101409"/>
    <s v="PROFESOR CONTRATADO INTERINO"/>
    <s v="R109"/>
    <x v="9"/>
    <n v="535"/>
    <s v="INGENIERÍA ELÉCTRICA"/>
  </r>
  <r>
    <x v="17"/>
    <n v="16588655"/>
    <s v="ETSII"/>
    <n v="490"/>
    <s v="490L"/>
    <s v="GRUPO-B1"/>
    <s v="Sistemas eléctricos"/>
    <s v="GL"/>
    <s v="GRUPO DE LABORATORIO"/>
    <s v="490L"/>
    <s v="LABORATORIO DE Sistemas eléctricos"/>
    <s v="GRUPO-B1"/>
    <s v="Laboratorio de Sistemas eléctricos"/>
    <s v="1S"/>
    <n v="16588655"/>
    <s v="ARANA"/>
    <s v="MARTÍNEZ"/>
    <s v="MARÍA NEREA"/>
    <s v="nearanm"/>
    <s v="maria-nerea.arana@unirioja.es"/>
    <n v="2"/>
    <m/>
    <x v="1"/>
    <n v="536"/>
    <s v="PROFESOR INTERINO"/>
    <s v="P04"/>
    <s v="TIEMPO PARCIAL (4+4 HORAS)"/>
    <s v="2018-09-17 00:00:00.0"/>
    <s v="2019-09-14 00:00:00.0"/>
    <s v="PI101409"/>
    <s v="PROFESOR CONTRATADO INTERINO"/>
    <s v="R109"/>
    <x v="9"/>
    <n v="535"/>
    <s v="INGENIERÍA ELÉCTRICA"/>
  </r>
  <r>
    <x v="17"/>
    <n v="16575777"/>
    <s v="ETSII"/>
    <n v="490"/>
    <s v="490L"/>
    <s v="GRUPO-B2"/>
    <s v="Sistemas eléctricos"/>
    <s v="GL"/>
    <s v="GRUPO DE LABORATORIO"/>
    <s v="490L"/>
    <s v="LABORATORIO DE Sistemas eléctricos"/>
    <s v="GRUPO-B2"/>
    <s v="Laboratorio de Sistemas eléctricos"/>
    <s v="1S"/>
    <n v="16575777"/>
    <s v="SÁENZ"/>
    <s v="LÓPEZ"/>
    <s v="RAÚL"/>
    <s v="rasaenl"/>
    <s v="raul.saenz@unirioja.es"/>
    <n v="2"/>
    <m/>
    <x v="0"/>
    <n v="536"/>
    <s v="PROFESOR INTERINO"/>
    <s v="P04"/>
    <s v="TIEMPO PARCIAL (4+4 HORAS)"/>
    <s v="2018-09-17 00:00:00.0"/>
    <s v="null"/>
    <s v="PI101376"/>
    <s v="PROFESOR CONTRATADO INTERINO"/>
    <s v="R109"/>
    <x v="9"/>
    <n v="535"/>
    <s v="INGENIERÍA ELÉCTRICA"/>
  </r>
  <r>
    <x v="17"/>
    <n v="16575777"/>
    <s v="ETSII"/>
    <n v="490"/>
    <s v="490L"/>
    <s v="GRUPO-B3"/>
    <s v="Sistemas eléctricos"/>
    <s v="GL"/>
    <s v="GRUPO DE LABORATORIO"/>
    <s v="490L"/>
    <s v="LABORATORIO DE Sistemas eléctricos"/>
    <s v="GRUPO-B3"/>
    <s v="Laboratorio de Sistemas eléctricos"/>
    <s v="1S"/>
    <n v="16575777"/>
    <s v="SÁENZ"/>
    <s v="LÓPEZ"/>
    <s v="RAÚL"/>
    <s v="rasaenl"/>
    <s v="raul.saenz@unirioja.es"/>
    <n v="2"/>
    <m/>
    <x v="0"/>
    <n v="536"/>
    <s v="PROFESOR INTERINO"/>
    <s v="P04"/>
    <s v="TIEMPO PARCIAL (4+4 HORAS)"/>
    <s v="2018-09-17 00:00:00.0"/>
    <s v="null"/>
    <s v="PI101376"/>
    <s v="PROFESOR CONTRATADO INTERINO"/>
    <s v="R109"/>
    <x v="9"/>
    <n v="535"/>
    <s v="INGENIERÍA ELÉCTRICA"/>
  </r>
  <r>
    <x v="17"/>
    <n v="16527730"/>
    <s v="ETSII"/>
    <n v="490"/>
    <s v="490R"/>
    <s v="GRUPO-A1"/>
    <s v="Sistemas eléctricos"/>
    <s v="GR"/>
    <s v="GRUPO REDUCIDO"/>
    <s v="490R"/>
    <s v="GRUPO REDUCIDO DE Sistemas eléctricos"/>
    <s v="GRUPO-A1"/>
    <s v="Grupo Reducido de Sistemas eléctricos"/>
    <s v="1S"/>
    <n v="16527730"/>
    <s v="VILLOSLADA"/>
    <s v="VILLOSLADA"/>
    <s v="GREGORIO"/>
    <s v="grvillos"/>
    <s v="gregorio.villoslada@unirioja.es"/>
    <n v="0.5"/>
    <m/>
    <x v="0"/>
    <n v="506"/>
    <s v="PROFESOR TITULAR DE ESCUELA UNIVERSITARI"/>
    <s v="01A"/>
    <s v="TIEMPO COMPLETO AMPLIADO"/>
    <s v="2012-09-01 00:00:00.0"/>
    <s v="null"/>
    <s v="DF31817"/>
    <s v="TITULAR DE ESCUELAS UNIVERSITARIAS"/>
    <s v="R109"/>
    <x v="9"/>
    <n v="535"/>
    <s v="INGENIERÍA ELÉCTRICA"/>
  </r>
  <r>
    <x v="17"/>
    <n v="16553565"/>
    <s v="ETSII"/>
    <n v="490"/>
    <s v="490R"/>
    <s v="GRUPO-A1"/>
    <s v="Sistemas eléctricos"/>
    <s v="GR"/>
    <s v="GRUPO REDUCIDO"/>
    <s v="490R"/>
    <s v="GRUPO REDUCIDO DE Sistemas eléctricos"/>
    <s v="GRUPO-A1"/>
    <s v="Grupo Reducido de Sistemas eléctricos"/>
    <s v="1S"/>
    <n v="16553565"/>
    <s v="MENDOZA"/>
    <s v="VILLENA"/>
    <s v="MONTSERRAT"/>
    <s v="mmendoza"/>
    <s v="montserrat.mendoza@unirioja.es"/>
    <n v="0.5"/>
    <m/>
    <x v="0"/>
    <n v="504"/>
    <s v="PROFESOR TITULAR UNIVERSIDAD"/>
    <s v="C01"/>
    <s v="TIEMPO COMPLETO"/>
    <s v="2018-09-17 00:00:00.0"/>
    <s v="null"/>
    <s v="DF31816"/>
    <s v="PROFESOR TITULAR DE UNIVERSIDAD"/>
    <s v="R109"/>
    <x v="9"/>
    <n v="535"/>
    <s v="INGENIERÍA ELÉCTRICA"/>
  </r>
  <r>
    <x v="17"/>
    <n v="16527730"/>
    <s v="ETSII"/>
    <n v="490"/>
    <s v="490R"/>
    <s v="GRUPO-A2"/>
    <s v="Sistemas eléctricos"/>
    <s v="GR"/>
    <s v="GRUPO REDUCIDO"/>
    <s v="490R"/>
    <s v="GRUPO REDUCIDO DE Sistemas eléctricos"/>
    <s v="GRUPO-A2"/>
    <s v="Grupo Reducido de Sistemas eléctricos"/>
    <s v="1S"/>
    <n v="16527730"/>
    <s v="VILLOSLADA"/>
    <s v="VILLOSLADA"/>
    <s v="GREGORIO"/>
    <s v="grvillos"/>
    <s v="gregorio.villoslada@unirioja.es"/>
    <n v="0.5"/>
    <m/>
    <x v="0"/>
    <n v="506"/>
    <s v="PROFESOR TITULAR DE ESCUELA UNIVERSITARI"/>
    <s v="01A"/>
    <s v="TIEMPO COMPLETO AMPLIADO"/>
    <s v="2012-09-01 00:00:00.0"/>
    <s v="null"/>
    <s v="DF31817"/>
    <s v="TITULAR DE ESCUELAS UNIVERSITARIAS"/>
    <s v="R109"/>
    <x v="9"/>
    <n v="535"/>
    <s v="INGENIERÍA ELÉCTRICA"/>
  </r>
  <r>
    <x v="17"/>
    <n v="16553565"/>
    <s v="ETSII"/>
    <n v="490"/>
    <s v="490R"/>
    <s v="GRUPO-A2"/>
    <s v="Sistemas eléctricos"/>
    <s v="GR"/>
    <s v="GRUPO REDUCIDO"/>
    <s v="490R"/>
    <s v="GRUPO REDUCIDO DE Sistemas eléctricos"/>
    <s v="GRUPO-A2"/>
    <s v="Grupo Reducido de Sistemas eléctricos"/>
    <s v="1S"/>
    <n v="16553565"/>
    <s v="MENDOZA"/>
    <s v="VILLENA"/>
    <s v="MONTSERRAT"/>
    <s v="mmendoza"/>
    <s v="montserrat.mendoza@unirioja.es"/>
    <n v="0.5"/>
    <m/>
    <x v="0"/>
    <n v="504"/>
    <s v="PROFESOR TITULAR UNIVERSIDAD"/>
    <s v="C01"/>
    <s v="TIEMPO COMPLETO"/>
    <s v="2018-09-17 00:00:00.0"/>
    <s v="null"/>
    <s v="DF31816"/>
    <s v="PROFESOR TITULAR DE UNIVERSIDAD"/>
    <s v="R109"/>
    <x v="9"/>
    <n v="535"/>
    <s v="INGENIERÍA ELÉCTRICA"/>
  </r>
  <r>
    <x v="17"/>
    <n v="16527730"/>
    <s v="ETSII"/>
    <n v="490"/>
    <s v="490R"/>
    <s v="GRUPO-B1"/>
    <s v="Sistemas eléctricos"/>
    <s v="GR"/>
    <s v="GRUPO REDUCIDO"/>
    <s v="490R"/>
    <s v="GRUPO REDUCIDO DE Sistemas eléctricos"/>
    <s v="GRUPO-B1"/>
    <s v="Grupo Reducido de Sistemas eléctricos"/>
    <s v="1S"/>
    <n v="16527730"/>
    <s v="VILLOSLADA"/>
    <s v="VILLOSLADA"/>
    <s v="GREGORIO"/>
    <s v="grvillos"/>
    <s v="gregorio.villoslada@unirioja.es"/>
    <n v="0.5"/>
    <m/>
    <x v="0"/>
    <n v="506"/>
    <s v="PROFESOR TITULAR DE ESCUELA UNIVERSITARI"/>
    <s v="01A"/>
    <s v="TIEMPO COMPLETO AMPLIADO"/>
    <s v="2012-09-01 00:00:00.0"/>
    <s v="null"/>
    <s v="DF31817"/>
    <s v="TITULAR DE ESCUELAS UNIVERSITARIAS"/>
    <s v="R109"/>
    <x v="9"/>
    <n v="535"/>
    <s v="INGENIERÍA ELÉCTRICA"/>
  </r>
  <r>
    <x v="17"/>
    <n v="16553565"/>
    <s v="ETSII"/>
    <n v="490"/>
    <s v="490R"/>
    <s v="GRUPO-B1"/>
    <s v="Sistemas eléctricos"/>
    <s v="GR"/>
    <s v="GRUPO REDUCIDO"/>
    <s v="490R"/>
    <s v="GRUPO REDUCIDO DE Sistemas eléctricos"/>
    <s v="GRUPO-B1"/>
    <s v="Grupo Reducido de Sistemas eléctricos"/>
    <s v="1S"/>
    <n v="16553565"/>
    <s v="MENDOZA"/>
    <s v="VILLENA"/>
    <s v="MONTSERRAT"/>
    <s v="mmendoza"/>
    <s v="montserrat.mendoza@unirioja.es"/>
    <n v="0.5"/>
    <m/>
    <x v="0"/>
    <n v="504"/>
    <s v="PROFESOR TITULAR UNIVERSIDAD"/>
    <s v="C01"/>
    <s v="TIEMPO COMPLETO"/>
    <s v="2018-09-17 00:00:00.0"/>
    <s v="null"/>
    <s v="DF31816"/>
    <s v="PROFESOR TITULAR DE UNIVERSIDAD"/>
    <s v="R109"/>
    <x v="9"/>
    <n v="535"/>
    <s v="INGENIERÍA ELÉCTRICA"/>
  </r>
  <r>
    <x v="17"/>
    <n v="16527730"/>
    <s v="ETSII"/>
    <n v="490"/>
    <s v="490R"/>
    <s v="GRUPO-B2"/>
    <s v="Sistemas eléctricos"/>
    <s v="GR"/>
    <s v="GRUPO REDUCIDO"/>
    <s v="490R"/>
    <s v="GRUPO REDUCIDO DE Sistemas eléctricos"/>
    <s v="GRUPO-B2"/>
    <s v="Grupo Reducido de Sistemas eléctricos"/>
    <s v="1S"/>
    <n v="16527730"/>
    <s v="VILLOSLADA"/>
    <s v="VILLOSLADA"/>
    <s v="GREGORIO"/>
    <s v="grvillos"/>
    <s v="gregorio.villoslada@unirioja.es"/>
    <n v="0.5"/>
    <m/>
    <x v="0"/>
    <n v="506"/>
    <s v="PROFESOR TITULAR DE ESCUELA UNIVERSITARI"/>
    <s v="01A"/>
    <s v="TIEMPO COMPLETO AMPLIADO"/>
    <s v="2012-09-01 00:00:00.0"/>
    <s v="null"/>
    <s v="DF31817"/>
    <s v="TITULAR DE ESCUELAS UNIVERSITARIAS"/>
    <s v="R109"/>
    <x v="9"/>
    <n v="535"/>
    <s v="INGENIERÍA ELÉCTRICA"/>
  </r>
  <r>
    <x v="17"/>
    <n v="16553565"/>
    <s v="ETSII"/>
    <n v="490"/>
    <s v="490R"/>
    <s v="GRUPO-B2"/>
    <s v="Sistemas eléctricos"/>
    <s v="GR"/>
    <s v="GRUPO REDUCIDO"/>
    <s v="490R"/>
    <s v="GRUPO REDUCIDO DE Sistemas eléctricos"/>
    <s v="GRUPO-B2"/>
    <s v="Grupo Reducido de Sistemas eléctricos"/>
    <s v="1S"/>
    <n v="16553565"/>
    <s v="MENDOZA"/>
    <s v="VILLENA"/>
    <s v="MONTSERRAT"/>
    <s v="mmendoza"/>
    <s v="montserrat.mendoza@unirioja.es"/>
    <n v="0.5"/>
    <m/>
    <x v="0"/>
    <n v="504"/>
    <s v="PROFESOR TITULAR UNIVERSIDAD"/>
    <s v="C01"/>
    <s v="TIEMPO COMPLETO"/>
    <s v="2018-09-17 00:00:00.0"/>
    <s v="null"/>
    <s v="DF31816"/>
    <s v="PROFESOR TITULAR DE UNIVERSIDAD"/>
    <s v="R109"/>
    <x v="9"/>
    <n v="535"/>
    <s v="INGENIERÍA ELÉCTRICA"/>
  </r>
  <r>
    <x v="18"/>
    <n v="16527730"/>
    <s v="ETSII"/>
    <n v="490"/>
    <s v="490G"/>
    <s v="GRUPO-A"/>
    <s v="Sistemas eléctricos"/>
    <s v="GG"/>
    <s v="GRUPO GRANDE"/>
    <s v="490G"/>
    <s v="GRUPO GRANDE DE Sistemas eléctricos"/>
    <s v="GRUPO-A"/>
    <s v="Grupo Grande de Sistemas eléctricos"/>
    <s v="1S"/>
    <n v="16527730"/>
    <s v="VILLOSLADA"/>
    <s v="VILLOSLADA"/>
    <s v="GREGORIO"/>
    <s v="grvillos"/>
    <s v="gregorio.villoslada@unirioja.es"/>
    <n v="1.5"/>
    <m/>
    <x v="0"/>
    <n v="506"/>
    <s v="PROFESOR TITULAR DE ESCUELA UNIVERSITARI"/>
    <s v="01A"/>
    <s v="TIEMPO COMPLETO AMPLIADO"/>
    <s v="2012-09-01 00:00:00.0"/>
    <s v="null"/>
    <s v="DF31817"/>
    <s v="TITULAR DE ESCUELAS UNIVERSITARIAS"/>
    <s v="R109"/>
    <x v="9"/>
    <n v="535"/>
    <s v="INGENIERÍA ELÉCTRICA"/>
  </r>
  <r>
    <x v="18"/>
    <n v="16553565"/>
    <s v="ETSII"/>
    <n v="490"/>
    <s v="490G"/>
    <s v="GRUPO-A"/>
    <s v="Sistemas eléctricos"/>
    <s v="GG"/>
    <s v="GRUPO GRANDE"/>
    <s v="490G"/>
    <s v="GRUPO GRANDE DE Sistemas eléctricos"/>
    <s v="GRUPO-A"/>
    <s v="Grupo Grande de Sistemas eléctricos"/>
    <s v="1S"/>
    <n v="16553565"/>
    <s v="MENDOZA"/>
    <s v="VILLENA"/>
    <s v="MONTSERRAT"/>
    <s v="mmendoza"/>
    <s v="montserrat.mendoza@unirioja.es"/>
    <n v="1.5"/>
    <m/>
    <x v="0"/>
    <n v="504"/>
    <s v="PROFESOR TITULAR UNIVERSIDAD"/>
    <s v="C01"/>
    <s v="TIEMPO COMPLETO"/>
    <s v="2018-09-17 00:00:00.0"/>
    <s v="null"/>
    <s v="DF31816"/>
    <s v="PROFESOR TITULAR DE UNIVERSIDAD"/>
    <s v="R109"/>
    <x v="9"/>
    <n v="535"/>
    <s v="INGENIERÍA ELÉCTRICA"/>
  </r>
  <r>
    <x v="18"/>
    <n v="16527730"/>
    <s v="ETSII"/>
    <n v="490"/>
    <s v="490G"/>
    <s v="GRUPO-B"/>
    <s v="Sistemas eléctricos"/>
    <s v="GG"/>
    <s v="GRUPO GRANDE"/>
    <s v="490G"/>
    <s v="GRUPO GRANDE DE Sistemas eléctricos"/>
    <s v="GRUPO-B"/>
    <s v="Grupo Grande de Sistemas eléctricos"/>
    <s v="1S"/>
    <n v="16527730"/>
    <s v="VILLOSLADA"/>
    <s v="VILLOSLADA"/>
    <s v="GREGORIO"/>
    <s v="grvillos"/>
    <s v="gregorio.villoslada@unirioja.es"/>
    <n v="1.5"/>
    <m/>
    <x v="0"/>
    <n v="506"/>
    <s v="PROFESOR TITULAR DE ESCUELA UNIVERSITARI"/>
    <s v="01A"/>
    <s v="TIEMPO COMPLETO AMPLIADO"/>
    <s v="2012-09-01 00:00:00.0"/>
    <s v="null"/>
    <s v="DF31817"/>
    <s v="TITULAR DE ESCUELAS UNIVERSITARIAS"/>
    <s v="R109"/>
    <x v="9"/>
    <n v="535"/>
    <s v="INGENIERÍA ELÉCTRICA"/>
  </r>
  <r>
    <x v="18"/>
    <n v="16553565"/>
    <s v="ETSII"/>
    <n v="490"/>
    <s v="490G"/>
    <s v="GRUPO-B"/>
    <s v="Sistemas eléctricos"/>
    <s v="GG"/>
    <s v="GRUPO GRANDE"/>
    <s v="490G"/>
    <s v="GRUPO GRANDE DE Sistemas eléctricos"/>
    <s v="GRUPO-B"/>
    <s v="Grupo Grande de Sistemas eléctricos"/>
    <s v="1S"/>
    <n v="16553565"/>
    <s v="MENDOZA"/>
    <s v="VILLENA"/>
    <s v="MONTSERRAT"/>
    <s v="mmendoza"/>
    <s v="montserrat.mendoza@unirioja.es"/>
    <n v="1.5"/>
    <m/>
    <x v="0"/>
    <n v="504"/>
    <s v="PROFESOR TITULAR UNIVERSIDAD"/>
    <s v="C01"/>
    <s v="TIEMPO COMPLETO"/>
    <s v="2018-09-17 00:00:00.0"/>
    <s v="null"/>
    <s v="DF31816"/>
    <s v="PROFESOR TITULAR DE UNIVERSIDAD"/>
    <s v="R109"/>
    <x v="9"/>
    <n v="535"/>
    <s v="INGENIERÍA ELÉCTRICA"/>
  </r>
  <r>
    <x v="18"/>
    <n v="16527730"/>
    <s v="ETSII"/>
    <n v="490"/>
    <s v="490L"/>
    <s v="GRUPO-A1"/>
    <s v="Sistemas eléctricos"/>
    <s v="GL"/>
    <s v="GRUPO DE LABORATORIO"/>
    <s v="490L"/>
    <s v="LABORATORIO DE Sistemas eléctricos"/>
    <s v="GRUPO-A1"/>
    <s v="Laboratorio de Sistemas eléctricos"/>
    <s v="1S"/>
    <n v="16527730"/>
    <s v="VILLOSLADA"/>
    <s v="VILLOSLADA"/>
    <s v="GREGORIO"/>
    <s v="grvillos"/>
    <s v="gregorio.villoslada@unirioja.es"/>
    <n v="2"/>
    <m/>
    <x v="0"/>
    <n v="506"/>
    <s v="PROFESOR TITULAR DE ESCUELA UNIVERSITARI"/>
    <s v="01A"/>
    <s v="TIEMPO COMPLETO AMPLIADO"/>
    <s v="2012-09-01 00:00:00.0"/>
    <s v="null"/>
    <s v="DF31817"/>
    <s v="TITULAR DE ESCUELAS UNIVERSITARIAS"/>
    <s v="R109"/>
    <x v="9"/>
    <n v="535"/>
    <s v="INGENIERÍA ELÉCTRICA"/>
  </r>
  <r>
    <x v="18"/>
    <n v="16588655"/>
    <s v="ETSII"/>
    <n v="490"/>
    <s v="490L"/>
    <s v="GRUPO-A2"/>
    <s v="Sistemas eléctricos"/>
    <s v="GL"/>
    <s v="GRUPO DE LABORATORIO"/>
    <s v="490L"/>
    <s v="LABORATORIO DE Sistemas eléctricos"/>
    <s v="GRUPO-A2"/>
    <s v="Laboratorio de Sistemas eléctricos"/>
    <s v="1S"/>
    <n v="16588655"/>
    <s v="ARANA"/>
    <s v="MARTÍNEZ"/>
    <s v="MARÍA NEREA"/>
    <s v="nearanm"/>
    <s v="maria-nerea.arana@unirioja.es"/>
    <n v="2"/>
    <m/>
    <x v="1"/>
    <n v="536"/>
    <s v="PROFESOR INTERINO"/>
    <s v="P04"/>
    <s v="TIEMPO PARCIAL (4+4 HORAS)"/>
    <s v="2018-09-17 00:00:00.0"/>
    <s v="2019-09-14 00:00:00.0"/>
    <s v="PI101409"/>
    <s v="PROFESOR CONTRATADO INTERINO"/>
    <s v="R109"/>
    <x v="9"/>
    <n v="535"/>
    <s v="INGENIERÍA ELÉCTRICA"/>
  </r>
  <r>
    <x v="18"/>
    <n v="16588655"/>
    <s v="ETSII"/>
    <n v="490"/>
    <s v="490L"/>
    <s v="GRUPO-A3"/>
    <s v="Sistemas eléctricos"/>
    <s v="GL"/>
    <s v="GRUPO DE LABORATORIO"/>
    <s v="490L"/>
    <s v="LABORATORIO DE Sistemas eléctricos"/>
    <s v="GRUPO-A3"/>
    <s v="Laboratorio de Sistemas eléctricos"/>
    <s v="1S"/>
    <n v="16588655"/>
    <s v="ARANA"/>
    <s v="MARTÍNEZ"/>
    <s v="MARÍA NEREA"/>
    <s v="nearanm"/>
    <s v="maria-nerea.arana@unirioja.es"/>
    <n v="2"/>
    <m/>
    <x v="1"/>
    <n v="536"/>
    <s v="PROFESOR INTERINO"/>
    <s v="P04"/>
    <s v="TIEMPO PARCIAL (4+4 HORAS)"/>
    <s v="2018-09-17 00:00:00.0"/>
    <s v="2019-09-14 00:00:00.0"/>
    <s v="PI101409"/>
    <s v="PROFESOR CONTRATADO INTERINO"/>
    <s v="R109"/>
    <x v="9"/>
    <n v="535"/>
    <s v="INGENIERÍA ELÉCTRICA"/>
  </r>
  <r>
    <x v="18"/>
    <n v="16588655"/>
    <s v="ETSII"/>
    <n v="490"/>
    <s v="490L"/>
    <s v="GRUPO-A4"/>
    <s v="Sistemas eléctricos"/>
    <s v="GL"/>
    <s v="GRUPO DE LABORATORIO"/>
    <s v="490L"/>
    <s v="LABORATORIO DE Sistemas eléctricos"/>
    <s v="GRUPO-A4"/>
    <s v="Laboratorio de Sistemas eléctricos"/>
    <s v="1S"/>
    <n v="16588655"/>
    <s v="ARANA"/>
    <s v="MARTÍNEZ"/>
    <s v="MARÍA NEREA"/>
    <s v="nearanm"/>
    <s v="maria-nerea.arana@unirioja.es"/>
    <n v="2"/>
    <m/>
    <x v="1"/>
    <n v="536"/>
    <s v="PROFESOR INTERINO"/>
    <s v="P04"/>
    <s v="TIEMPO PARCIAL (4+4 HORAS)"/>
    <s v="2018-09-17 00:00:00.0"/>
    <s v="2019-09-14 00:00:00.0"/>
    <s v="PI101409"/>
    <s v="PROFESOR CONTRATADO INTERINO"/>
    <s v="R109"/>
    <x v="9"/>
    <n v="535"/>
    <s v="INGENIERÍA ELÉCTRICA"/>
  </r>
  <r>
    <x v="18"/>
    <n v="16588655"/>
    <s v="ETSII"/>
    <n v="490"/>
    <s v="490L"/>
    <s v="GRUPO-B1"/>
    <s v="Sistemas eléctricos"/>
    <s v="GL"/>
    <s v="GRUPO DE LABORATORIO"/>
    <s v="490L"/>
    <s v="LABORATORIO DE Sistemas eléctricos"/>
    <s v="GRUPO-B1"/>
    <s v="Laboratorio de Sistemas eléctricos"/>
    <s v="1S"/>
    <n v="16588655"/>
    <s v="ARANA"/>
    <s v="MARTÍNEZ"/>
    <s v="MARÍA NEREA"/>
    <s v="nearanm"/>
    <s v="maria-nerea.arana@unirioja.es"/>
    <n v="2"/>
    <m/>
    <x v="1"/>
    <n v="536"/>
    <s v="PROFESOR INTERINO"/>
    <s v="P04"/>
    <s v="TIEMPO PARCIAL (4+4 HORAS)"/>
    <s v="2018-09-17 00:00:00.0"/>
    <s v="2019-09-14 00:00:00.0"/>
    <s v="PI101409"/>
    <s v="PROFESOR CONTRATADO INTERINO"/>
    <s v="R109"/>
    <x v="9"/>
    <n v="535"/>
    <s v="INGENIERÍA ELÉCTRICA"/>
  </r>
  <r>
    <x v="18"/>
    <n v="16575777"/>
    <s v="ETSII"/>
    <n v="490"/>
    <s v="490L"/>
    <s v="GRUPO-B2"/>
    <s v="Sistemas eléctricos"/>
    <s v="GL"/>
    <s v="GRUPO DE LABORATORIO"/>
    <s v="490L"/>
    <s v="LABORATORIO DE Sistemas eléctricos"/>
    <s v="GRUPO-B2"/>
    <s v="Laboratorio de Sistemas eléctricos"/>
    <s v="1S"/>
    <n v="16575777"/>
    <s v="SÁENZ"/>
    <s v="LÓPEZ"/>
    <s v="RAÚL"/>
    <s v="rasaenl"/>
    <s v="raul.saenz@unirioja.es"/>
    <n v="2"/>
    <m/>
    <x v="0"/>
    <n v="536"/>
    <s v="PROFESOR INTERINO"/>
    <s v="P04"/>
    <s v="TIEMPO PARCIAL (4+4 HORAS)"/>
    <s v="2018-09-17 00:00:00.0"/>
    <s v="null"/>
    <s v="PI101376"/>
    <s v="PROFESOR CONTRATADO INTERINO"/>
    <s v="R109"/>
    <x v="9"/>
    <n v="535"/>
    <s v="INGENIERÍA ELÉCTRICA"/>
  </r>
  <r>
    <x v="18"/>
    <n v="16575777"/>
    <s v="ETSII"/>
    <n v="490"/>
    <s v="490L"/>
    <s v="GRUPO-B3"/>
    <s v="Sistemas eléctricos"/>
    <s v="GL"/>
    <s v="GRUPO DE LABORATORIO"/>
    <s v="490L"/>
    <s v="LABORATORIO DE Sistemas eléctricos"/>
    <s v="GRUPO-B3"/>
    <s v="Laboratorio de Sistemas eléctricos"/>
    <s v="1S"/>
    <n v="16575777"/>
    <s v="SÁENZ"/>
    <s v="LÓPEZ"/>
    <s v="RAÚL"/>
    <s v="rasaenl"/>
    <s v="raul.saenz@unirioja.es"/>
    <n v="2"/>
    <m/>
    <x v="0"/>
    <n v="536"/>
    <s v="PROFESOR INTERINO"/>
    <s v="P04"/>
    <s v="TIEMPO PARCIAL (4+4 HORAS)"/>
    <s v="2018-09-17 00:00:00.0"/>
    <s v="null"/>
    <s v="PI101376"/>
    <s v="PROFESOR CONTRATADO INTERINO"/>
    <s v="R109"/>
    <x v="9"/>
    <n v="535"/>
    <s v="INGENIERÍA ELÉCTRICA"/>
  </r>
  <r>
    <x v="18"/>
    <n v="16527730"/>
    <s v="ETSII"/>
    <n v="490"/>
    <s v="490R"/>
    <s v="GRUPO-A1"/>
    <s v="Sistemas eléctricos"/>
    <s v="GR"/>
    <s v="GRUPO REDUCIDO"/>
    <s v="490R"/>
    <s v="GRUPO REDUCIDO DE Sistemas eléctricos"/>
    <s v="GRUPO-A1"/>
    <s v="Grupo Reducido de Sistemas eléctricos"/>
    <s v="1S"/>
    <n v="16527730"/>
    <s v="VILLOSLADA"/>
    <s v="VILLOSLADA"/>
    <s v="GREGORIO"/>
    <s v="grvillos"/>
    <s v="gregorio.villoslada@unirioja.es"/>
    <n v="0.5"/>
    <m/>
    <x v="0"/>
    <n v="506"/>
    <s v="PROFESOR TITULAR DE ESCUELA UNIVERSITARI"/>
    <s v="01A"/>
    <s v="TIEMPO COMPLETO AMPLIADO"/>
    <s v="2012-09-01 00:00:00.0"/>
    <s v="null"/>
    <s v="DF31817"/>
    <s v="TITULAR DE ESCUELAS UNIVERSITARIAS"/>
    <s v="R109"/>
    <x v="9"/>
    <n v="535"/>
    <s v="INGENIERÍA ELÉCTRICA"/>
  </r>
  <r>
    <x v="18"/>
    <n v="16553565"/>
    <s v="ETSII"/>
    <n v="490"/>
    <s v="490R"/>
    <s v="GRUPO-A1"/>
    <s v="Sistemas eléctricos"/>
    <s v="GR"/>
    <s v="GRUPO REDUCIDO"/>
    <s v="490R"/>
    <s v="GRUPO REDUCIDO DE Sistemas eléctricos"/>
    <s v="GRUPO-A1"/>
    <s v="Grupo Reducido de Sistemas eléctricos"/>
    <s v="1S"/>
    <n v="16553565"/>
    <s v="MENDOZA"/>
    <s v="VILLENA"/>
    <s v="MONTSERRAT"/>
    <s v="mmendoza"/>
    <s v="montserrat.mendoza@unirioja.es"/>
    <n v="0.5"/>
    <m/>
    <x v="0"/>
    <n v="504"/>
    <s v="PROFESOR TITULAR UNIVERSIDAD"/>
    <s v="C01"/>
    <s v="TIEMPO COMPLETO"/>
    <s v="2018-09-17 00:00:00.0"/>
    <s v="null"/>
    <s v="DF31816"/>
    <s v="PROFESOR TITULAR DE UNIVERSIDAD"/>
    <s v="R109"/>
    <x v="9"/>
    <n v="535"/>
    <s v="INGENIERÍA ELÉCTRICA"/>
  </r>
  <r>
    <x v="18"/>
    <n v="16527730"/>
    <s v="ETSII"/>
    <n v="490"/>
    <s v="490R"/>
    <s v="GRUPO-A2"/>
    <s v="Sistemas eléctricos"/>
    <s v="GR"/>
    <s v="GRUPO REDUCIDO"/>
    <s v="490R"/>
    <s v="GRUPO REDUCIDO DE Sistemas eléctricos"/>
    <s v="GRUPO-A2"/>
    <s v="Grupo Reducido de Sistemas eléctricos"/>
    <s v="1S"/>
    <n v="16527730"/>
    <s v="VILLOSLADA"/>
    <s v="VILLOSLADA"/>
    <s v="GREGORIO"/>
    <s v="grvillos"/>
    <s v="gregorio.villoslada@unirioja.es"/>
    <n v="0.5"/>
    <m/>
    <x v="0"/>
    <n v="506"/>
    <s v="PROFESOR TITULAR DE ESCUELA UNIVERSITARI"/>
    <s v="01A"/>
    <s v="TIEMPO COMPLETO AMPLIADO"/>
    <s v="2012-09-01 00:00:00.0"/>
    <s v="null"/>
    <s v="DF31817"/>
    <s v="TITULAR DE ESCUELAS UNIVERSITARIAS"/>
    <s v="R109"/>
    <x v="9"/>
    <n v="535"/>
    <s v="INGENIERÍA ELÉCTRICA"/>
  </r>
  <r>
    <x v="18"/>
    <n v="16553565"/>
    <s v="ETSII"/>
    <n v="490"/>
    <s v="490R"/>
    <s v="GRUPO-A2"/>
    <s v="Sistemas eléctricos"/>
    <s v="GR"/>
    <s v="GRUPO REDUCIDO"/>
    <s v="490R"/>
    <s v="GRUPO REDUCIDO DE Sistemas eléctricos"/>
    <s v="GRUPO-A2"/>
    <s v="Grupo Reducido de Sistemas eléctricos"/>
    <s v="1S"/>
    <n v="16553565"/>
    <s v="MENDOZA"/>
    <s v="VILLENA"/>
    <s v="MONTSERRAT"/>
    <s v="mmendoza"/>
    <s v="montserrat.mendoza@unirioja.es"/>
    <n v="0.5"/>
    <m/>
    <x v="0"/>
    <n v="504"/>
    <s v="PROFESOR TITULAR UNIVERSIDAD"/>
    <s v="C01"/>
    <s v="TIEMPO COMPLETO"/>
    <s v="2018-09-17 00:00:00.0"/>
    <s v="null"/>
    <s v="DF31816"/>
    <s v="PROFESOR TITULAR DE UNIVERSIDAD"/>
    <s v="R109"/>
    <x v="9"/>
    <n v="535"/>
    <s v="INGENIERÍA ELÉCTRICA"/>
  </r>
  <r>
    <x v="18"/>
    <n v="16527730"/>
    <s v="ETSII"/>
    <n v="490"/>
    <s v="490R"/>
    <s v="GRUPO-B1"/>
    <s v="Sistemas eléctricos"/>
    <s v="GR"/>
    <s v="GRUPO REDUCIDO"/>
    <s v="490R"/>
    <s v="GRUPO REDUCIDO DE Sistemas eléctricos"/>
    <s v="GRUPO-B1"/>
    <s v="Grupo Reducido de Sistemas eléctricos"/>
    <s v="1S"/>
    <n v="16527730"/>
    <s v="VILLOSLADA"/>
    <s v="VILLOSLADA"/>
    <s v="GREGORIO"/>
    <s v="grvillos"/>
    <s v="gregorio.villoslada@unirioja.es"/>
    <n v="0.5"/>
    <m/>
    <x v="0"/>
    <n v="506"/>
    <s v="PROFESOR TITULAR DE ESCUELA UNIVERSITARI"/>
    <s v="01A"/>
    <s v="TIEMPO COMPLETO AMPLIADO"/>
    <s v="2012-09-01 00:00:00.0"/>
    <s v="null"/>
    <s v="DF31817"/>
    <s v="TITULAR DE ESCUELAS UNIVERSITARIAS"/>
    <s v="R109"/>
    <x v="9"/>
    <n v="535"/>
    <s v="INGENIERÍA ELÉCTRICA"/>
  </r>
  <r>
    <x v="18"/>
    <n v="16553565"/>
    <s v="ETSII"/>
    <n v="490"/>
    <s v="490R"/>
    <s v="GRUPO-B1"/>
    <s v="Sistemas eléctricos"/>
    <s v="GR"/>
    <s v="GRUPO REDUCIDO"/>
    <s v="490R"/>
    <s v="GRUPO REDUCIDO DE Sistemas eléctricos"/>
    <s v="GRUPO-B1"/>
    <s v="Grupo Reducido de Sistemas eléctricos"/>
    <s v="1S"/>
    <n v="16553565"/>
    <s v="MENDOZA"/>
    <s v="VILLENA"/>
    <s v="MONTSERRAT"/>
    <s v="mmendoza"/>
    <s v="montserrat.mendoza@unirioja.es"/>
    <n v="0.5"/>
    <m/>
    <x v="0"/>
    <n v="504"/>
    <s v="PROFESOR TITULAR UNIVERSIDAD"/>
    <s v="C01"/>
    <s v="TIEMPO COMPLETO"/>
    <s v="2018-09-17 00:00:00.0"/>
    <s v="null"/>
    <s v="DF31816"/>
    <s v="PROFESOR TITULAR DE UNIVERSIDAD"/>
    <s v="R109"/>
    <x v="9"/>
    <n v="535"/>
    <s v="INGENIERÍA ELÉCTRICA"/>
  </r>
  <r>
    <x v="18"/>
    <n v="16527730"/>
    <s v="ETSII"/>
    <n v="490"/>
    <s v="490R"/>
    <s v="GRUPO-B2"/>
    <s v="Sistemas eléctricos"/>
    <s v="GR"/>
    <s v="GRUPO REDUCIDO"/>
    <s v="490R"/>
    <s v="GRUPO REDUCIDO DE Sistemas eléctricos"/>
    <s v="GRUPO-B2"/>
    <s v="Grupo Reducido de Sistemas eléctricos"/>
    <s v="1S"/>
    <n v="16527730"/>
    <s v="VILLOSLADA"/>
    <s v="VILLOSLADA"/>
    <s v="GREGORIO"/>
    <s v="grvillos"/>
    <s v="gregorio.villoslada@unirioja.es"/>
    <n v="0.5"/>
    <m/>
    <x v="0"/>
    <n v="506"/>
    <s v="PROFESOR TITULAR DE ESCUELA UNIVERSITARI"/>
    <s v="01A"/>
    <s v="TIEMPO COMPLETO AMPLIADO"/>
    <s v="2012-09-01 00:00:00.0"/>
    <s v="null"/>
    <s v="DF31817"/>
    <s v="TITULAR DE ESCUELAS UNIVERSITARIAS"/>
    <s v="R109"/>
    <x v="9"/>
    <n v="535"/>
    <s v="INGENIERÍA ELÉCTRICA"/>
  </r>
  <r>
    <x v="18"/>
    <n v="16553565"/>
    <s v="ETSII"/>
    <n v="490"/>
    <s v="490R"/>
    <s v="GRUPO-B2"/>
    <s v="Sistemas eléctricos"/>
    <s v="GR"/>
    <s v="GRUPO REDUCIDO"/>
    <s v="490R"/>
    <s v="GRUPO REDUCIDO DE Sistemas eléctricos"/>
    <s v="GRUPO-B2"/>
    <s v="Grupo Reducido de Sistemas eléctricos"/>
    <s v="1S"/>
    <n v="16553565"/>
    <s v="MENDOZA"/>
    <s v="VILLENA"/>
    <s v="MONTSERRAT"/>
    <s v="mmendoza"/>
    <s v="montserrat.mendoza@unirioja.es"/>
    <n v="0.5"/>
    <m/>
    <x v="0"/>
    <n v="504"/>
    <s v="PROFESOR TITULAR UNIVERSIDAD"/>
    <s v="C01"/>
    <s v="TIEMPO COMPLETO"/>
    <s v="2018-09-17 00:00:00.0"/>
    <s v="null"/>
    <s v="DF31816"/>
    <s v="PROFESOR TITULAR DE UNIVERSIDAD"/>
    <s v="R109"/>
    <x v="9"/>
    <n v="535"/>
    <s v="INGENIERÍA ELÉCTRICA"/>
  </r>
  <r>
    <x v="16"/>
    <n v="16631140"/>
    <s v="ETSII"/>
    <n v="491"/>
    <s v="491G"/>
    <s v="GRUPO-A"/>
    <s v="Tecnología de fabricación"/>
    <s v="GG"/>
    <s v="GRUPO GRANDE"/>
    <s v="491G"/>
    <s v="GRUPO GRANDE DE Tecnología de fabricación"/>
    <s v="GRUPO-A"/>
    <s v="Grupo Grande de Tecnología de fabricación"/>
    <s v="2S"/>
    <n v="16631140"/>
    <s v="PERNÍA"/>
    <s v="ESPINOZA"/>
    <s v="ALPHA VERÓNICA"/>
    <s v="alpernia"/>
    <s v="alpha.pernia@unirioja.es"/>
    <n v="3.6"/>
    <n v="3.6"/>
    <x v="0"/>
    <n v="504"/>
    <s v="PROFESOR TITULAR UNIVERSIDAD"/>
    <s v="C01"/>
    <s v="TIEMPO COMPLETO"/>
    <s v="2011-11-02 00:00:00.0"/>
    <s v="null"/>
    <s v="DF31915"/>
    <s v="PROFESOR TITULAR DE UNIVERSIDAD"/>
    <s v="R110"/>
    <x v="10"/>
    <n v="515"/>
    <s v="INGENIERÍA DE LOS PROCESOS DE FABRICACIÓN"/>
  </r>
  <r>
    <x v="16"/>
    <n v="16631140"/>
    <s v="ETSII"/>
    <n v="491"/>
    <s v="491G"/>
    <s v="GRUPO-B"/>
    <s v="Tecnología de fabricación"/>
    <s v="GG"/>
    <s v="GRUPO GRANDE"/>
    <s v="491G"/>
    <s v="GRUPO GRANDE DE Tecnología de fabricación"/>
    <s v="GRUPO-B"/>
    <s v="Grupo Grande de Tecnología de fabricación"/>
    <s v="2S"/>
    <n v="16631140"/>
    <s v="PERNÍA"/>
    <s v="ESPINOZA"/>
    <s v="ALPHA VERÓNICA"/>
    <s v="alpernia"/>
    <s v="alpha.pernia@unirioja.es"/>
    <n v="3.6"/>
    <n v="3.6"/>
    <x v="0"/>
    <n v="504"/>
    <s v="PROFESOR TITULAR UNIVERSIDAD"/>
    <s v="C01"/>
    <s v="TIEMPO COMPLETO"/>
    <s v="2011-11-02 00:00:00.0"/>
    <s v="null"/>
    <s v="DF31915"/>
    <s v="PROFESOR TITULAR DE UNIVERSIDAD"/>
    <s v="R110"/>
    <x v="10"/>
    <n v="515"/>
    <s v="INGENIERÍA DE LOS PROCESOS DE FABRICACIÓN"/>
  </r>
  <r>
    <x v="16"/>
    <n v="16631140"/>
    <s v="ETSII"/>
    <n v="491"/>
    <s v="491L"/>
    <s v="GRUPO-A1"/>
    <s v="Tecnología de fabricación"/>
    <s v="GL"/>
    <s v="GRUPO DE LABORATORIO"/>
    <s v="491L"/>
    <s v="LABORATORIO DE Tecnología de fabricación"/>
    <s v="GRUPO-A1"/>
    <s v="Laboratorio de Tecnología de fabricación"/>
    <s v="2S"/>
    <n v="16631140"/>
    <s v="PERNÍA"/>
    <s v="ESPINOZA"/>
    <s v="ALPHA VERÓNICA"/>
    <s v="alpernia"/>
    <s v="alpha.pernia@unirioja.es"/>
    <n v="2.4"/>
    <n v="2.4"/>
    <x v="0"/>
    <n v="504"/>
    <s v="PROFESOR TITULAR UNIVERSIDAD"/>
    <s v="C01"/>
    <s v="TIEMPO COMPLETO"/>
    <s v="2011-11-02 00:00:00.0"/>
    <s v="null"/>
    <s v="DF31915"/>
    <s v="PROFESOR TITULAR DE UNIVERSIDAD"/>
    <s v="R110"/>
    <x v="10"/>
    <n v="515"/>
    <s v="INGENIERÍA DE LOS PROCESOS DE FABRICACIÓN"/>
  </r>
  <r>
    <x v="16"/>
    <n v="16631140"/>
    <s v="ETSII"/>
    <n v="491"/>
    <s v="491L"/>
    <s v="GRUPO-A2"/>
    <s v="Tecnología de fabricación"/>
    <s v="GL"/>
    <s v="GRUPO DE LABORATORIO"/>
    <s v="491L"/>
    <s v="LABORATORIO DE Tecnología de fabricación"/>
    <s v="GRUPO-A2"/>
    <s v="Laboratorio de Tecnología de fabricación"/>
    <s v="2S"/>
    <n v="16631140"/>
    <s v="PERNÍA"/>
    <s v="ESPINOZA"/>
    <s v="ALPHA VERÓNICA"/>
    <s v="alpernia"/>
    <s v="alpha.pernia@unirioja.es"/>
    <n v="2.4"/>
    <n v="2.4"/>
    <x v="0"/>
    <n v="504"/>
    <s v="PROFESOR TITULAR UNIVERSIDAD"/>
    <s v="C01"/>
    <s v="TIEMPO COMPLETO"/>
    <s v="2011-11-02 00:00:00.0"/>
    <s v="null"/>
    <s v="DF31915"/>
    <s v="PROFESOR TITULAR DE UNIVERSIDAD"/>
    <s v="R110"/>
    <x v="10"/>
    <n v="515"/>
    <s v="INGENIERÍA DE LOS PROCESOS DE FABRICACIÓN"/>
  </r>
  <r>
    <x v="16"/>
    <n v="16631140"/>
    <s v="ETSII"/>
    <n v="491"/>
    <s v="491L"/>
    <s v="GRUPO-A3"/>
    <s v="Tecnología de fabricación"/>
    <s v="GL"/>
    <s v="GRUPO DE LABORATORIO"/>
    <s v="491L"/>
    <s v="LABORATORIO DE Tecnología de fabricación"/>
    <s v="GRUPO-A3"/>
    <s v="Laboratorio de Tecnología de fabricación"/>
    <s v="2S"/>
    <n v="16631140"/>
    <s v="PERNÍA"/>
    <s v="ESPINOZA"/>
    <s v="ALPHA VERÓNICA"/>
    <s v="alpernia"/>
    <s v="alpha.pernia@unirioja.es"/>
    <n v="2.4"/>
    <n v="2.4"/>
    <x v="0"/>
    <n v="504"/>
    <s v="PROFESOR TITULAR UNIVERSIDAD"/>
    <s v="C01"/>
    <s v="TIEMPO COMPLETO"/>
    <s v="2011-11-02 00:00:00.0"/>
    <s v="null"/>
    <s v="DF31915"/>
    <s v="PROFESOR TITULAR DE UNIVERSIDAD"/>
    <s v="R110"/>
    <x v="10"/>
    <n v="515"/>
    <s v="INGENIERÍA DE LOS PROCESOS DE FABRICACIÓN"/>
  </r>
  <r>
    <x v="16"/>
    <n v="16523160"/>
    <s v="ETSII"/>
    <n v="491"/>
    <s v="491L"/>
    <s v="GRUPO-B1"/>
    <s v="Tecnología de fabricación"/>
    <s v="GL"/>
    <s v="GRUPO DE LABORATORIO"/>
    <s v="491L"/>
    <s v="LABORATORIO DE Tecnología de fabricación"/>
    <s v="GRUPO-B1"/>
    <s v="Laboratorio de Tecnología de fabricación"/>
    <s v="2S"/>
    <n v="16523160"/>
    <s v="AZOFRA"/>
    <s v="RUEDA"/>
    <s v="JUAN CARLOS"/>
    <s v="juazofra"/>
    <s v="juancarlos.azofra@unirioja.es"/>
    <n v="1.2"/>
    <n v="1.2"/>
    <x v="0"/>
    <n v="532"/>
    <s v="LABORAL DOCENTE-ASOCIADO"/>
    <s v="P03"/>
    <s v="TIEMPO PARCIAL (3+3 HORAS)"/>
    <s v="2016-09-15 00:00:00.0"/>
    <s v="2019-09-14 00:00:00.0"/>
    <s v="PI101122"/>
    <s v="PROFESOR ASOCIADO"/>
    <s v="R110"/>
    <x v="10"/>
    <n v="515"/>
    <s v="INGENIERÍA DE LOS PROCESOS DE FABRICACIÓN"/>
  </r>
  <r>
    <x v="16"/>
    <n v="16631140"/>
    <s v="ETSII"/>
    <n v="491"/>
    <s v="491L"/>
    <s v="GRUPO-B1"/>
    <s v="Tecnología de fabricación"/>
    <s v="GL"/>
    <s v="GRUPO DE LABORATORIO"/>
    <s v="491L"/>
    <s v="LABORATORIO DE Tecnología de fabricación"/>
    <s v="GRUPO-B1"/>
    <s v="Laboratorio de Tecnología de fabricación"/>
    <s v="2S"/>
    <n v="16631140"/>
    <s v="PERNÍA"/>
    <s v="ESPINOZA"/>
    <s v="ALPHA VERÓNICA"/>
    <s v="alpernia"/>
    <s v="alpha.pernia@unirioja.es"/>
    <n v="1.2"/>
    <n v="1.2"/>
    <x v="0"/>
    <n v="504"/>
    <s v="PROFESOR TITULAR UNIVERSIDAD"/>
    <s v="C01"/>
    <s v="TIEMPO COMPLETO"/>
    <s v="2011-11-02 00:00:00.0"/>
    <s v="null"/>
    <s v="DF31915"/>
    <s v="PROFESOR TITULAR DE UNIVERSIDAD"/>
    <s v="R110"/>
    <x v="10"/>
    <n v="515"/>
    <s v="INGENIERÍA DE LOS PROCESOS DE FABRICACIÓN"/>
  </r>
  <r>
    <x v="16"/>
    <n v="16523160"/>
    <s v="ETSII"/>
    <n v="491"/>
    <s v="491L"/>
    <s v="GRUPO-B2"/>
    <s v="Tecnología de fabricación"/>
    <s v="GL"/>
    <s v="GRUPO DE LABORATORIO"/>
    <s v="491L"/>
    <s v="LABORATORIO DE Tecnología de fabricación"/>
    <s v="GRUPO-B2"/>
    <s v="Laboratorio de Tecnología de fabricación"/>
    <s v="2S"/>
    <n v="16523160"/>
    <s v="AZOFRA"/>
    <s v="RUEDA"/>
    <s v="JUAN CARLOS"/>
    <s v="juazofra"/>
    <s v="juancarlos.azofra@unirioja.es"/>
    <n v="2.4"/>
    <n v="2.4"/>
    <x v="0"/>
    <n v="532"/>
    <s v="LABORAL DOCENTE-ASOCIADO"/>
    <s v="P03"/>
    <s v="TIEMPO PARCIAL (3+3 HORAS)"/>
    <s v="2016-09-15 00:00:00.0"/>
    <s v="2019-09-14 00:00:00.0"/>
    <s v="PI101122"/>
    <s v="PROFESOR ASOCIADO"/>
    <s v="R110"/>
    <x v="10"/>
    <n v="515"/>
    <s v="INGENIERÍA DE LOS PROCESOS DE FABRICACIÓN"/>
  </r>
  <r>
    <x v="16"/>
    <n v="16523160"/>
    <s v="ETSII"/>
    <n v="491"/>
    <s v="491L"/>
    <s v="GRUPO-B3"/>
    <s v="Tecnología de fabricación"/>
    <s v="GL"/>
    <s v="GRUPO DE LABORATORIO"/>
    <s v="491L"/>
    <s v="LABORATORIO DE Tecnología de fabricación"/>
    <s v="GRUPO-B3"/>
    <s v="Laboratorio de Tecnología de fabricación"/>
    <s v="2S"/>
    <n v="16523160"/>
    <s v="AZOFRA"/>
    <s v="RUEDA"/>
    <s v="JUAN CARLOS"/>
    <s v="juazofra"/>
    <s v="juancarlos.azofra@unirioja.es"/>
    <n v="2.4"/>
    <n v="2.4"/>
    <x v="0"/>
    <n v="532"/>
    <s v="LABORAL DOCENTE-ASOCIADO"/>
    <s v="P03"/>
    <s v="TIEMPO PARCIAL (3+3 HORAS)"/>
    <s v="2016-09-15 00:00:00.0"/>
    <s v="2019-09-14 00:00:00.0"/>
    <s v="PI101122"/>
    <s v="PROFESOR ASOCIADO"/>
    <s v="R110"/>
    <x v="10"/>
    <n v="515"/>
    <s v="INGENIERÍA DE LOS PROCESOS DE FABRICACIÓN"/>
  </r>
  <r>
    <x v="17"/>
    <n v="16631140"/>
    <s v="ETSII"/>
    <n v="491"/>
    <s v="491G"/>
    <s v="GRUPO-A"/>
    <s v="Tecnología de fabricación"/>
    <s v="GG"/>
    <s v="GRUPO GRANDE"/>
    <s v="491G"/>
    <s v="GRUPO GRANDE DE Tecnología de fabricación"/>
    <s v="GRUPO-A"/>
    <s v="Grupo Grande de Tecnología de fabricación"/>
    <s v="2S"/>
    <n v="16631140"/>
    <s v="PERNÍA"/>
    <s v="ESPINOZA"/>
    <s v="ALPHA VERÓNICA"/>
    <s v="alpernia"/>
    <s v="alpha.pernia@unirioja.es"/>
    <n v="3.6"/>
    <m/>
    <x v="0"/>
    <n v="504"/>
    <s v="PROFESOR TITULAR UNIVERSIDAD"/>
    <s v="C01"/>
    <s v="TIEMPO COMPLETO"/>
    <s v="2011-11-02 00:00:00.0"/>
    <s v="null"/>
    <s v="DF31915"/>
    <s v="PROFESOR TITULAR DE UNIVERSIDAD"/>
    <s v="R110"/>
    <x v="10"/>
    <n v="515"/>
    <s v="INGENIERÍA DE LOS PROCESOS DE FABRICACIÓN"/>
  </r>
  <r>
    <x v="17"/>
    <n v="16631140"/>
    <s v="ETSII"/>
    <n v="491"/>
    <s v="491G"/>
    <s v="GRUPO-B"/>
    <s v="Tecnología de fabricación"/>
    <s v="GG"/>
    <s v="GRUPO GRANDE"/>
    <s v="491G"/>
    <s v="GRUPO GRANDE DE Tecnología de fabricación"/>
    <s v="GRUPO-B"/>
    <s v="Grupo Grande de Tecnología de fabricación"/>
    <s v="2S"/>
    <n v="16631140"/>
    <s v="PERNÍA"/>
    <s v="ESPINOZA"/>
    <s v="ALPHA VERÓNICA"/>
    <s v="alpernia"/>
    <s v="alpha.pernia@unirioja.es"/>
    <n v="3.6"/>
    <m/>
    <x v="0"/>
    <n v="504"/>
    <s v="PROFESOR TITULAR UNIVERSIDAD"/>
    <s v="C01"/>
    <s v="TIEMPO COMPLETO"/>
    <s v="2011-11-02 00:00:00.0"/>
    <s v="null"/>
    <s v="DF31915"/>
    <s v="PROFESOR TITULAR DE UNIVERSIDAD"/>
    <s v="R110"/>
    <x v="10"/>
    <n v="515"/>
    <s v="INGENIERÍA DE LOS PROCESOS DE FABRICACIÓN"/>
  </r>
  <r>
    <x v="17"/>
    <n v="16631140"/>
    <s v="ETSII"/>
    <n v="491"/>
    <s v="491L"/>
    <s v="GRUPO-A1"/>
    <s v="Tecnología de fabricación"/>
    <s v="GL"/>
    <s v="GRUPO DE LABORATORIO"/>
    <s v="491L"/>
    <s v="LABORATORIO DE Tecnología de fabricación"/>
    <s v="GRUPO-A1"/>
    <s v="Laboratorio de Tecnología de fabricación"/>
    <s v="2S"/>
    <n v="16631140"/>
    <s v="PERNÍA"/>
    <s v="ESPINOZA"/>
    <s v="ALPHA VERÓNICA"/>
    <s v="alpernia"/>
    <s v="alpha.pernia@unirioja.es"/>
    <n v="2.4"/>
    <m/>
    <x v="0"/>
    <n v="504"/>
    <s v="PROFESOR TITULAR UNIVERSIDAD"/>
    <s v="C01"/>
    <s v="TIEMPO COMPLETO"/>
    <s v="2011-11-02 00:00:00.0"/>
    <s v="null"/>
    <s v="DF31915"/>
    <s v="PROFESOR TITULAR DE UNIVERSIDAD"/>
    <s v="R110"/>
    <x v="10"/>
    <n v="515"/>
    <s v="INGENIERÍA DE LOS PROCESOS DE FABRICACIÓN"/>
  </r>
  <r>
    <x v="17"/>
    <n v="16631140"/>
    <s v="ETSII"/>
    <n v="491"/>
    <s v="491L"/>
    <s v="GRUPO-A2"/>
    <s v="Tecnología de fabricación"/>
    <s v="GL"/>
    <s v="GRUPO DE LABORATORIO"/>
    <s v="491L"/>
    <s v="LABORATORIO DE Tecnología de fabricación"/>
    <s v="GRUPO-A2"/>
    <s v="Laboratorio de Tecnología de fabricación"/>
    <s v="2S"/>
    <n v="16631140"/>
    <s v="PERNÍA"/>
    <s v="ESPINOZA"/>
    <s v="ALPHA VERÓNICA"/>
    <s v="alpernia"/>
    <s v="alpha.pernia@unirioja.es"/>
    <n v="2.4"/>
    <m/>
    <x v="0"/>
    <n v="504"/>
    <s v="PROFESOR TITULAR UNIVERSIDAD"/>
    <s v="C01"/>
    <s v="TIEMPO COMPLETO"/>
    <s v="2011-11-02 00:00:00.0"/>
    <s v="null"/>
    <s v="DF31915"/>
    <s v="PROFESOR TITULAR DE UNIVERSIDAD"/>
    <s v="R110"/>
    <x v="10"/>
    <n v="515"/>
    <s v="INGENIERÍA DE LOS PROCESOS DE FABRICACIÓN"/>
  </r>
  <r>
    <x v="17"/>
    <n v="16631140"/>
    <s v="ETSII"/>
    <n v="491"/>
    <s v="491L"/>
    <s v="GRUPO-A3"/>
    <s v="Tecnología de fabricación"/>
    <s v="GL"/>
    <s v="GRUPO DE LABORATORIO"/>
    <s v="491L"/>
    <s v="LABORATORIO DE Tecnología de fabricación"/>
    <s v="GRUPO-A3"/>
    <s v="Laboratorio de Tecnología de fabricación"/>
    <s v="2S"/>
    <n v="16631140"/>
    <s v="PERNÍA"/>
    <s v="ESPINOZA"/>
    <s v="ALPHA VERÓNICA"/>
    <s v="alpernia"/>
    <s v="alpha.pernia@unirioja.es"/>
    <n v="2.4"/>
    <m/>
    <x v="0"/>
    <n v="504"/>
    <s v="PROFESOR TITULAR UNIVERSIDAD"/>
    <s v="C01"/>
    <s v="TIEMPO COMPLETO"/>
    <s v="2011-11-02 00:00:00.0"/>
    <s v="null"/>
    <s v="DF31915"/>
    <s v="PROFESOR TITULAR DE UNIVERSIDAD"/>
    <s v="R110"/>
    <x v="10"/>
    <n v="515"/>
    <s v="INGENIERÍA DE LOS PROCESOS DE FABRICACIÓN"/>
  </r>
  <r>
    <x v="17"/>
    <n v="16523160"/>
    <s v="ETSII"/>
    <n v="491"/>
    <s v="491L"/>
    <s v="GRUPO-B1"/>
    <s v="Tecnología de fabricación"/>
    <s v="GL"/>
    <s v="GRUPO DE LABORATORIO"/>
    <s v="491L"/>
    <s v="LABORATORIO DE Tecnología de fabricación"/>
    <s v="GRUPO-B1"/>
    <s v="Laboratorio de Tecnología de fabricación"/>
    <s v="2S"/>
    <n v="16523160"/>
    <s v="AZOFRA"/>
    <s v="RUEDA"/>
    <s v="JUAN CARLOS"/>
    <s v="juazofra"/>
    <s v="juancarlos.azofra@unirioja.es"/>
    <n v="1.2"/>
    <m/>
    <x v="0"/>
    <n v="532"/>
    <s v="LABORAL DOCENTE-ASOCIADO"/>
    <s v="P03"/>
    <s v="TIEMPO PARCIAL (3+3 HORAS)"/>
    <s v="2016-09-15 00:00:00.0"/>
    <s v="2019-09-14 00:00:00.0"/>
    <s v="PI101122"/>
    <s v="PROFESOR ASOCIADO"/>
    <s v="R110"/>
    <x v="10"/>
    <n v="515"/>
    <s v="INGENIERÍA DE LOS PROCESOS DE FABRICACIÓN"/>
  </r>
  <r>
    <x v="17"/>
    <n v="16631140"/>
    <s v="ETSII"/>
    <n v="491"/>
    <s v="491L"/>
    <s v="GRUPO-B1"/>
    <s v="Tecnología de fabricación"/>
    <s v="GL"/>
    <s v="GRUPO DE LABORATORIO"/>
    <s v="491L"/>
    <s v="LABORATORIO DE Tecnología de fabricación"/>
    <s v="GRUPO-B1"/>
    <s v="Laboratorio de Tecnología de fabricación"/>
    <s v="2S"/>
    <n v="16631140"/>
    <s v="PERNÍA"/>
    <s v="ESPINOZA"/>
    <s v="ALPHA VERÓNICA"/>
    <s v="alpernia"/>
    <s v="alpha.pernia@unirioja.es"/>
    <n v="1.2"/>
    <m/>
    <x v="0"/>
    <n v="504"/>
    <s v="PROFESOR TITULAR UNIVERSIDAD"/>
    <s v="C01"/>
    <s v="TIEMPO COMPLETO"/>
    <s v="2011-11-02 00:00:00.0"/>
    <s v="null"/>
    <s v="DF31915"/>
    <s v="PROFESOR TITULAR DE UNIVERSIDAD"/>
    <s v="R110"/>
    <x v="10"/>
    <n v="515"/>
    <s v="INGENIERÍA DE LOS PROCESOS DE FABRICACIÓN"/>
  </r>
  <r>
    <x v="17"/>
    <n v="16523160"/>
    <s v="ETSII"/>
    <n v="491"/>
    <s v="491L"/>
    <s v="GRUPO-B2"/>
    <s v="Tecnología de fabricación"/>
    <s v="GL"/>
    <s v="GRUPO DE LABORATORIO"/>
    <s v="491L"/>
    <s v="LABORATORIO DE Tecnología de fabricación"/>
    <s v="GRUPO-B2"/>
    <s v="Laboratorio de Tecnología de fabricación"/>
    <s v="2S"/>
    <n v="16523160"/>
    <s v="AZOFRA"/>
    <s v="RUEDA"/>
    <s v="JUAN CARLOS"/>
    <s v="juazofra"/>
    <s v="juancarlos.azofra@unirioja.es"/>
    <n v="2.4"/>
    <m/>
    <x v="0"/>
    <n v="532"/>
    <s v="LABORAL DOCENTE-ASOCIADO"/>
    <s v="P03"/>
    <s v="TIEMPO PARCIAL (3+3 HORAS)"/>
    <s v="2016-09-15 00:00:00.0"/>
    <s v="2019-09-14 00:00:00.0"/>
    <s v="PI101122"/>
    <s v="PROFESOR ASOCIADO"/>
    <s v="R110"/>
    <x v="10"/>
    <n v="515"/>
    <s v="INGENIERÍA DE LOS PROCESOS DE FABRICACIÓN"/>
  </r>
  <r>
    <x v="17"/>
    <n v="16523160"/>
    <s v="ETSII"/>
    <n v="491"/>
    <s v="491L"/>
    <s v="GRUPO-B3"/>
    <s v="Tecnología de fabricación"/>
    <s v="GL"/>
    <s v="GRUPO DE LABORATORIO"/>
    <s v="491L"/>
    <s v="LABORATORIO DE Tecnología de fabricación"/>
    <s v="GRUPO-B3"/>
    <s v="Laboratorio de Tecnología de fabricación"/>
    <s v="2S"/>
    <n v="16523160"/>
    <s v="AZOFRA"/>
    <s v="RUEDA"/>
    <s v="JUAN CARLOS"/>
    <s v="juazofra"/>
    <s v="juancarlos.azofra@unirioja.es"/>
    <n v="2.4"/>
    <m/>
    <x v="0"/>
    <n v="532"/>
    <s v="LABORAL DOCENTE-ASOCIADO"/>
    <s v="P03"/>
    <s v="TIEMPO PARCIAL (3+3 HORAS)"/>
    <s v="2016-09-15 00:00:00.0"/>
    <s v="2019-09-14 00:00:00.0"/>
    <s v="PI101122"/>
    <s v="PROFESOR ASOCIADO"/>
    <s v="R110"/>
    <x v="10"/>
    <n v="515"/>
    <s v="INGENIERÍA DE LOS PROCESOS DE FABRICACIÓN"/>
  </r>
  <r>
    <x v="18"/>
    <n v="16631140"/>
    <s v="ETSII"/>
    <n v="491"/>
    <s v="491G"/>
    <s v="GRUPO-A"/>
    <s v="Tecnología de fabricación"/>
    <s v="GG"/>
    <s v="GRUPO GRANDE"/>
    <s v="491G"/>
    <s v="GRUPO GRANDE DE Tecnología de fabricación"/>
    <s v="GRUPO-A"/>
    <s v="Grupo Grande de Tecnología de fabricación"/>
    <s v="2S"/>
    <n v="16631140"/>
    <s v="PERNÍA"/>
    <s v="ESPINOZA"/>
    <s v="ALPHA VERÓNICA"/>
    <s v="alpernia"/>
    <s v="alpha.pernia@unirioja.es"/>
    <n v="3.6"/>
    <m/>
    <x v="0"/>
    <n v="504"/>
    <s v="PROFESOR TITULAR UNIVERSIDAD"/>
    <s v="C01"/>
    <s v="TIEMPO COMPLETO"/>
    <s v="2011-11-02 00:00:00.0"/>
    <s v="null"/>
    <s v="DF31915"/>
    <s v="PROFESOR TITULAR DE UNIVERSIDAD"/>
    <s v="R110"/>
    <x v="10"/>
    <n v="515"/>
    <s v="INGENIERÍA DE LOS PROCESOS DE FABRICACIÓN"/>
  </r>
  <r>
    <x v="18"/>
    <n v="16631140"/>
    <s v="ETSII"/>
    <n v="491"/>
    <s v="491G"/>
    <s v="GRUPO-B"/>
    <s v="Tecnología de fabricación"/>
    <s v="GG"/>
    <s v="GRUPO GRANDE"/>
    <s v="491G"/>
    <s v="GRUPO GRANDE DE Tecnología de fabricación"/>
    <s v="GRUPO-B"/>
    <s v="Grupo Grande de Tecnología de fabricación"/>
    <s v="2S"/>
    <n v="16631140"/>
    <s v="PERNÍA"/>
    <s v="ESPINOZA"/>
    <s v="ALPHA VERÓNICA"/>
    <s v="alpernia"/>
    <s v="alpha.pernia@unirioja.es"/>
    <n v="3.6"/>
    <m/>
    <x v="0"/>
    <n v="504"/>
    <s v="PROFESOR TITULAR UNIVERSIDAD"/>
    <s v="C01"/>
    <s v="TIEMPO COMPLETO"/>
    <s v="2011-11-02 00:00:00.0"/>
    <s v="null"/>
    <s v="DF31915"/>
    <s v="PROFESOR TITULAR DE UNIVERSIDAD"/>
    <s v="R110"/>
    <x v="10"/>
    <n v="515"/>
    <s v="INGENIERÍA DE LOS PROCESOS DE FABRICACIÓN"/>
  </r>
  <r>
    <x v="18"/>
    <n v="16631140"/>
    <s v="ETSII"/>
    <n v="491"/>
    <s v="491L"/>
    <s v="GRUPO-A1"/>
    <s v="Tecnología de fabricación"/>
    <s v="GL"/>
    <s v="GRUPO DE LABORATORIO"/>
    <s v="491L"/>
    <s v="LABORATORIO DE Tecnología de fabricación"/>
    <s v="GRUPO-A1"/>
    <s v="Laboratorio de Tecnología de fabricación"/>
    <s v="2S"/>
    <n v="16631140"/>
    <s v="PERNÍA"/>
    <s v="ESPINOZA"/>
    <s v="ALPHA VERÓNICA"/>
    <s v="alpernia"/>
    <s v="alpha.pernia@unirioja.es"/>
    <n v="2.4"/>
    <m/>
    <x v="0"/>
    <n v="504"/>
    <s v="PROFESOR TITULAR UNIVERSIDAD"/>
    <s v="C01"/>
    <s v="TIEMPO COMPLETO"/>
    <s v="2011-11-02 00:00:00.0"/>
    <s v="null"/>
    <s v="DF31915"/>
    <s v="PROFESOR TITULAR DE UNIVERSIDAD"/>
    <s v="R110"/>
    <x v="10"/>
    <n v="515"/>
    <s v="INGENIERÍA DE LOS PROCESOS DE FABRICACIÓN"/>
  </r>
  <r>
    <x v="18"/>
    <n v="16631140"/>
    <s v="ETSII"/>
    <n v="491"/>
    <s v="491L"/>
    <s v="GRUPO-A2"/>
    <s v="Tecnología de fabricación"/>
    <s v="GL"/>
    <s v="GRUPO DE LABORATORIO"/>
    <s v="491L"/>
    <s v="LABORATORIO DE Tecnología de fabricación"/>
    <s v="GRUPO-A2"/>
    <s v="Laboratorio de Tecnología de fabricación"/>
    <s v="2S"/>
    <n v="16631140"/>
    <s v="PERNÍA"/>
    <s v="ESPINOZA"/>
    <s v="ALPHA VERÓNICA"/>
    <s v="alpernia"/>
    <s v="alpha.pernia@unirioja.es"/>
    <n v="2.4"/>
    <m/>
    <x v="0"/>
    <n v="504"/>
    <s v="PROFESOR TITULAR UNIVERSIDAD"/>
    <s v="C01"/>
    <s v="TIEMPO COMPLETO"/>
    <s v="2011-11-02 00:00:00.0"/>
    <s v="null"/>
    <s v="DF31915"/>
    <s v="PROFESOR TITULAR DE UNIVERSIDAD"/>
    <s v="R110"/>
    <x v="10"/>
    <n v="515"/>
    <s v="INGENIERÍA DE LOS PROCESOS DE FABRICACIÓN"/>
  </r>
  <r>
    <x v="18"/>
    <n v="16631140"/>
    <s v="ETSII"/>
    <n v="491"/>
    <s v="491L"/>
    <s v="GRUPO-A3"/>
    <s v="Tecnología de fabricación"/>
    <s v="GL"/>
    <s v="GRUPO DE LABORATORIO"/>
    <s v="491L"/>
    <s v="LABORATORIO DE Tecnología de fabricación"/>
    <s v="GRUPO-A3"/>
    <s v="Laboratorio de Tecnología de fabricación"/>
    <s v="2S"/>
    <n v="16631140"/>
    <s v="PERNÍA"/>
    <s v="ESPINOZA"/>
    <s v="ALPHA VERÓNICA"/>
    <s v="alpernia"/>
    <s v="alpha.pernia@unirioja.es"/>
    <n v="2.4"/>
    <m/>
    <x v="0"/>
    <n v="504"/>
    <s v="PROFESOR TITULAR UNIVERSIDAD"/>
    <s v="C01"/>
    <s v="TIEMPO COMPLETO"/>
    <s v="2011-11-02 00:00:00.0"/>
    <s v="null"/>
    <s v="DF31915"/>
    <s v="PROFESOR TITULAR DE UNIVERSIDAD"/>
    <s v="R110"/>
    <x v="10"/>
    <n v="515"/>
    <s v="INGENIERÍA DE LOS PROCESOS DE FABRICACIÓN"/>
  </r>
  <r>
    <x v="18"/>
    <n v="16523160"/>
    <s v="ETSII"/>
    <n v="491"/>
    <s v="491L"/>
    <s v="GRUPO-B1"/>
    <s v="Tecnología de fabricación"/>
    <s v="GL"/>
    <s v="GRUPO DE LABORATORIO"/>
    <s v="491L"/>
    <s v="LABORATORIO DE Tecnología de fabricación"/>
    <s v="GRUPO-B1"/>
    <s v="Laboratorio de Tecnología de fabricación"/>
    <s v="2S"/>
    <n v="16523160"/>
    <s v="AZOFRA"/>
    <s v="RUEDA"/>
    <s v="JUAN CARLOS"/>
    <s v="juazofra"/>
    <s v="juancarlos.azofra@unirioja.es"/>
    <n v="1.2"/>
    <m/>
    <x v="0"/>
    <n v="532"/>
    <s v="LABORAL DOCENTE-ASOCIADO"/>
    <s v="P03"/>
    <s v="TIEMPO PARCIAL (3+3 HORAS)"/>
    <s v="2016-09-15 00:00:00.0"/>
    <s v="2019-09-14 00:00:00.0"/>
    <s v="PI101122"/>
    <s v="PROFESOR ASOCIADO"/>
    <s v="R110"/>
    <x v="10"/>
    <n v="515"/>
    <s v="INGENIERÍA DE LOS PROCESOS DE FABRICACIÓN"/>
  </r>
  <r>
    <x v="18"/>
    <n v="16631140"/>
    <s v="ETSII"/>
    <n v="491"/>
    <s v="491L"/>
    <s v="GRUPO-B1"/>
    <s v="Tecnología de fabricación"/>
    <s v="GL"/>
    <s v="GRUPO DE LABORATORIO"/>
    <s v="491L"/>
    <s v="LABORATORIO DE Tecnología de fabricación"/>
    <s v="GRUPO-B1"/>
    <s v="Laboratorio de Tecnología de fabricación"/>
    <s v="2S"/>
    <n v="16631140"/>
    <s v="PERNÍA"/>
    <s v="ESPINOZA"/>
    <s v="ALPHA VERÓNICA"/>
    <s v="alpernia"/>
    <s v="alpha.pernia@unirioja.es"/>
    <n v="1.2"/>
    <m/>
    <x v="0"/>
    <n v="504"/>
    <s v="PROFESOR TITULAR UNIVERSIDAD"/>
    <s v="C01"/>
    <s v="TIEMPO COMPLETO"/>
    <s v="2011-11-02 00:00:00.0"/>
    <s v="null"/>
    <s v="DF31915"/>
    <s v="PROFESOR TITULAR DE UNIVERSIDAD"/>
    <s v="R110"/>
    <x v="10"/>
    <n v="515"/>
    <s v="INGENIERÍA DE LOS PROCESOS DE FABRICACIÓN"/>
  </r>
  <r>
    <x v="18"/>
    <n v="16523160"/>
    <s v="ETSII"/>
    <n v="491"/>
    <s v="491L"/>
    <s v="GRUPO-B2"/>
    <s v="Tecnología de fabricación"/>
    <s v="GL"/>
    <s v="GRUPO DE LABORATORIO"/>
    <s v="491L"/>
    <s v="LABORATORIO DE Tecnología de fabricación"/>
    <s v="GRUPO-B2"/>
    <s v="Laboratorio de Tecnología de fabricación"/>
    <s v="2S"/>
    <n v="16523160"/>
    <s v="AZOFRA"/>
    <s v="RUEDA"/>
    <s v="JUAN CARLOS"/>
    <s v="juazofra"/>
    <s v="juancarlos.azofra@unirioja.es"/>
    <n v="2.4"/>
    <m/>
    <x v="0"/>
    <n v="532"/>
    <s v="LABORAL DOCENTE-ASOCIADO"/>
    <s v="P03"/>
    <s v="TIEMPO PARCIAL (3+3 HORAS)"/>
    <s v="2016-09-15 00:00:00.0"/>
    <s v="2019-09-14 00:00:00.0"/>
    <s v="PI101122"/>
    <s v="PROFESOR ASOCIADO"/>
    <s v="R110"/>
    <x v="10"/>
    <n v="515"/>
    <s v="INGENIERÍA DE LOS PROCESOS DE FABRICACIÓN"/>
  </r>
  <r>
    <x v="18"/>
    <n v="16523160"/>
    <s v="ETSII"/>
    <n v="491"/>
    <s v="491L"/>
    <s v="GRUPO-B3"/>
    <s v="Tecnología de fabricación"/>
    <s v="GL"/>
    <s v="GRUPO DE LABORATORIO"/>
    <s v="491L"/>
    <s v="LABORATORIO DE Tecnología de fabricación"/>
    <s v="GRUPO-B3"/>
    <s v="Laboratorio de Tecnología de fabricación"/>
    <s v="2S"/>
    <n v="16523160"/>
    <s v="AZOFRA"/>
    <s v="RUEDA"/>
    <s v="JUAN CARLOS"/>
    <s v="juazofra"/>
    <s v="juancarlos.azofra@unirioja.es"/>
    <n v="2.4"/>
    <m/>
    <x v="0"/>
    <n v="532"/>
    <s v="LABORAL DOCENTE-ASOCIADO"/>
    <s v="P03"/>
    <s v="TIEMPO PARCIAL (3+3 HORAS)"/>
    <s v="2016-09-15 00:00:00.0"/>
    <s v="2019-09-14 00:00:00.0"/>
    <s v="PI101122"/>
    <s v="PROFESOR ASOCIADO"/>
    <s v="R110"/>
    <x v="10"/>
    <n v="515"/>
    <s v="INGENIERÍA DE LOS PROCESOS DE FABRICACIÓN"/>
  </r>
  <r>
    <x v="16"/>
    <n v="28498543"/>
    <s v="ETSII"/>
    <n v="492"/>
    <s v="492G"/>
    <s v="GRUPO-A"/>
    <s v="Ciencia de materiales"/>
    <s v="GG"/>
    <s v="GRUPO GRANDE"/>
    <s v="492G"/>
    <s v="GRUPO GRANDE DE Ciencia de materiales"/>
    <s v="GRUPO-A"/>
    <s v="Grupo Grande de Ciencia de materiales"/>
    <s v="1S"/>
    <n v="28498543"/>
    <s v="PÉREZ"/>
    <s v="DE LA PARTE"/>
    <s v="Mª DE LAS MERCEDES"/>
    <s v="mdperez"/>
    <s v="mercedes.perez@unirioja.es"/>
    <n v="2.4"/>
    <n v="2.4"/>
    <x v="1"/>
    <n v="504"/>
    <s v="PROFESOR TITULAR UNIVERSIDAD"/>
    <s v="C01"/>
    <s v="TIEMPO COMPLETO"/>
    <s v="2011-11-28 00:00:00.0"/>
    <s v="null"/>
    <s v="DF100257"/>
    <s v="PROFESOR TITULAR DE UNIVERSIDAD"/>
    <s v="R110"/>
    <x v="10"/>
    <n v="65"/>
    <s v="CIENCIA DE LOS MATERIALES E INGENIERÍA METALÚRGICA"/>
  </r>
  <r>
    <x v="16"/>
    <n v="815254"/>
    <s v="ETSII"/>
    <n v="492"/>
    <s v="492G"/>
    <s v="GRUPO-B"/>
    <s v="Ciencia de materiales"/>
    <s v="GG"/>
    <s v="GRUPO GRANDE"/>
    <s v="492G"/>
    <s v="GRUPO GRANDE DE Ciencia de materiales"/>
    <s v="GRUPO-B"/>
    <s v="Grupo Grande de Ciencia de materiales"/>
    <s v="1S"/>
    <n v="815254"/>
    <s v="MARTÍNEZ"/>
    <s v="CALVO"/>
    <s v="MARÍA ÁNGELES"/>
    <s v="anmartin"/>
    <s v="marian.martinez@unirioja.es"/>
    <n v="2.4"/>
    <n v="2.4"/>
    <x v="0"/>
    <n v="506"/>
    <s v="PROFESOR TITULAR DE ESCUELA UNIVERSITARI"/>
    <s v="01A"/>
    <s v="TIEMPO COMPLETO AMPLIADO"/>
    <s v="2012-09-01 00:00:00.0"/>
    <s v="null"/>
    <s v="DF31868"/>
    <s v="TITULAR DE ESCUELAS UNIVERSITARIAS"/>
    <s v="R110"/>
    <x v="10"/>
    <n v="65"/>
    <s v="CIENCIA DE LOS MATERIALES E INGENIERÍA METALÚRGICA"/>
  </r>
  <r>
    <x v="16"/>
    <n v="28498543"/>
    <s v="ETSII"/>
    <n v="492"/>
    <s v="492L"/>
    <s v="GRUPO-A1"/>
    <s v="Ciencia de materiales"/>
    <s v="GL"/>
    <s v="GRUPO DE LABORATORIO"/>
    <s v="492L"/>
    <s v="LABORATORIO DE Ciencia de materiales"/>
    <s v="GRUPO-A1"/>
    <s v="Laboratorio de Ciencia de materiales"/>
    <s v="1S"/>
    <n v="28498543"/>
    <s v="PÉREZ"/>
    <s v="DE LA PARTE"/>
    <s v="Mª DE LAS MERCEDES"/>
    <s v="mdperez"/>
    <s v="mercedes.perez@unirioja.es"/>
    <n v="2.6"/>
    <n v="2.6"/>
    <x v="1"/>
    <n v="504"/>
    <s v="PROFESOR TITULAR UNIVERSIDAD"/>
    <s v="C01"/>
    <s v="TIEMPO COMPLETO"/>
    <s v="2011-11-28 00:00:00.0"/>
    <s v="null"/>
    <s v="DF100257"/>
    <s v="PROFESOR TITULAR DE UNIVERSIDAD"/>
    <s v="R110"/>
    <x v="10"/>
    <n v="65"/>
    <s v="CIENCIA DE LOS MATERIALES E INGENIERÍA METALÚRGICA"/>
  </r>
  <r>
    <x v="16"/>
    <n v="28498543"/>
    <s v="ETSII"/>
    <n v="492"/>
    <s v="492L"/>
    <s v="GRUPO-A2"/>
    <s v="Ciencia de materiales"/>
    <s v="GL"/>
    <s v="GRUPO DE LABORATORIO"/>
    <s v="492L"/>
    <s v="LABORATORIO DE Ciencia de materiales"/>
    <s v="GRUPO-A2"/>
    <s v="Laboratorio de Ciencia de materiales"/>
    <s v="1S"/>
    <n v="28498543"/>
    <s v="PÉREZ"/>
    <s v="DE LA PARTE"/>
    <s v="Mª DE LAS MERCEDES"/>
    <s v="mdperez"/>
    <s v="mercedes.perez@unirioja.es"/>
    <n v="2.6"/>
    <n v="2.6"/>
    <x v="1"/>
    <n v="504"/>
    <s v="PROFESOR TITULAR UNIVERSIDAD"/>
    <s v="C01"/>
    <s v="TIEMPO COMPLETO"/>
    <s v="2011-11-28 00:00:00.0"/>
    <s v="null"/>
    <s v="DF100257"/>
    <s v="PROFESOR TITULAR DE UNIVERSIDAD"/>
    <s v="R110"/>
    <x v="10"/>
    <n v="65"/>
    <s v="CIENCIA DE LOS MATERIALES E INGENIERÍA METALÚRGICA"/>
  </r>
  <r>
    <x v="16"/>
    <n v="28498543"/>
    <s v="ETSII"/>
    <n v="492"/>
    <s v="492L"/>
    <s v="GRUPO-A3"/>
    <s v="Ciencia de materiales"/>
    <s v="GL"/>
    <s v="GRUPO DE LABORATORIO"/>
    <s v="492L"/>
    <s v="LABORATORIO DE Ciencia de materiales"/>
    <s v="GRUPO-A3"/>
    <s v="Laboratorio de Ciencia de materiales"/>
    <s v="1S"/>
    <n v="28498543"/>
    <s v="PÉREZ"/>
    <s v="DE LA PARTE"/>
    <s v="Mª DE LAS MERCEDES"/>
    <s v="mdperez"/>
    <s v="mercedes.perez@unirioja.es"/>
    <n v="2.6"/>
    <n v="2.6"/>
    <x v="1"/>
    <n v="504"/>
    <s v="PROFESOR TITULAR UNIVERSIDAD"/>
    <s v="C01"/>
    <s v="TIEMPO COMPLETO"/>
    <s v="2011-11-28 00:00:00.0"/>
    <s v="null"/>
    <s v="DF100257"/>
    <s v="PROFESOR TITULAR DE UNIVERSIDAD"/>
    <s v="R110"/>
    <x v="10"/>
    <n v="65"/>
    <s v="CIENCIA DE LOS MATERIALES E INGENIERÍA METALÚRGICA"/>
  </r>
  <r>
    <x v="16"/>
    <n v="28498543"/>
    <s v="ETSII"/>
    <n v="492"/>
    <s v="492L"/>
    <s v="GRUPO-B1"/>
    <s v="Ciencia de materiales"/>
    <s v="GL"/>
    <s v="GRUPO DE LABORATORIO"/>
    <s v="492L"/>
    <s v="LABORATORIO DE Ciencia de materiales"/>
    <s v="GRUPO-B1"/>
    <s v="Laboratorio de Ciencia de materiales"/>
    <s v="1S"/>
    <n v="28498543"/>
    <s v="PÉREZ"/>
    <s v="DE LA PARTE"/>
    <s v="Mª DE LAS MERCEDES"/>
    <s v="mdperez"/>
    <s v="mercedes.perez@unirioja.es"/>
    <n v="2.6"/>
    <n v="2.6"/>
    <x v="1"/>
    <n v="504"/>
    <s v="PROFESOR TITULAR UNIVERSIDAD"/>
    <s v="C01"/>
    <s v="TIEMPO COMPLETO"/>
    <s v="2011-11-28 00:00:00.0"/>
    <s v="null"/>
    <s v="DF100257"/>
    <s v="PROFESOR TITULAR DE UNIVERSIDAD"/>
    <s v="R110"/>
    <x v="10"/>
    <n v="65"/>
    <s v="CIENCIA DE LOS MATERIALES E INGENIERÍA METALÚRGICA"/>
  </r>
  <r>
    <x v="16"/>
    <n v="28498543"/>
    <s v="ETSII"/>
    <n v="492"/>
    <s v="492L"/>
    <s v="GRUPO-B2"/>
    <s v="Ciencia de materiales"/>
    <s v="GL"/>
    <s v="GRUPO DE LABORATORIO"/>
    <s v="492L"/>
    <s v="LABORATORIO DE Ciencia de materiales"/>
    <s v="GRUPO-B2"/>
    <s v="Laboratorio de Ciencia de materiales"/>
    <s v="1S"/>
    <n v="28498543"/>
    <s v="PÉREZ"/>
    <s v="DE LA PARTE"/>
    <s v="Mª DE LAS MERCEDES"/>
    <s v="mdperez"/>
    <s v="mercedes.perez@unirioja.es"/>
    <n v="2.6"/>
    <n v="2.6"/>
    <x v="1"/>
    <n v="504"/>
    <s v="PROFESOR TITULAR UNIVERSIDAD"/>
    <s v="C01"/>
    <s v="TIEMPO COMPLETO"/>
    <s v="2011-11-28 00:00:00.0"/>
    <s v="null"/>
    <s v="DF100257"/>
    <s v="PROFESOR TITULAR DE UNIVERSIDAD"/>
    <s v="R110"/>
    <x v="10"/>
    <n v="65"/>
    <s v="CIENCIA DE LOS MATERIALES E INGENIERÍA METALÚRGICA"/>
  </r>
  <r>
    <x v="16"/>
    <n v="28498543"/>
    <s v="ETSII"/>
    <n v="492"/>
    <s v="492R"/>
    <s v="GRUPO-A1"/>
    <s v="Ciencia de materiales"/>
    <s v="GR"/>
    <s v="GRUPO REDUCIDO"/>
    <s v="492R"/>
    <s v="GRUPO REDUCIDO DE Ciencia de materiales"/>
    <s v="GRUPO-A1"/>
    <s v="GR de Ciencia de Materiales"/>
    <s v="1S"/>
    <n v="28498543"/>
    <s v="PÉREZ"/>
    <s v="DE LA PARTE"/>
    <s v="Mª DE LAS MERCEDES"/>
    <s v="mdperez"/>
    <s v="mercedes.perez@unirioja.es"/>
    <n v="1"/>
    <n v="1"/>
    <x v="1"/>
    <n v="504"/>
    <s v="PROFESOR TITULAR UNIVERSIDAD"/>
    <s v="C01"/>
    <s v="TIEMPO COMPLETO"/>
    <s v="2011-11-28 00:00:00.0"/>
    <s v="null"/>
    <s v="DF100257"/>
    <s v="PROFESOR TITULAR DE UNIVERSIDAD"/>
    <s v="R110"/>
    <x v="10"/>
    <n v="65"/>
    <s v="CIENCIA DE LOS MATERIALES E INGENIERÍA METALÚRGICA"/>
  </r>
  <r>
    <x v="16"/>
    <n v="28498543"/>
    <s v="ETSII"/>
    <n v="492"/>
    <s v="492R"/>
    <s v="GRUPO-A2"/>
    <s v="Ciencia de materiales"/>
    <s v="GR"/>
    <s v="GRUPO REDUCIDO"/>
    <s v="492R"/>
    <s v="GRUPO REDUCIDO DE Ciencia de materiales"/>
    <s v="GRUPO-A2"/>
    <s v="GR de Ciencia de Materiales"/>
    <s v="1S"/>
    <n v="28498543"/>
    <s v="PÉREZ"/>
    <s v="DE LA PARTE"/>
    <s v="Mª DE LAS MERCEDES"/>
    <s v="mdperez"/>
    <s v="mercedes.perez@unirioja.es"/>
    <n v="1"/>
    <n v="1"/>
    <x v="1"/>
    <n v="504"/>
    <s v="PROFESOR TITULAR UNIVERSIDAD"/>
    <s v="C01"/>
    <s v="TIEMPO COMPLETO"/>
    <s v="2011-11-28 00:00:00.0"/>
    <s v="null"/>
    <s v="DF100257"/>
    <s v="PROFESOR TITULAR DE UNIVERSIDAD"/>
    <s v="R110"/>
    <x v="10"/>
    <n v="65"/>
    <s v="CIENCIA DE LOS MATERIALES E INGENIERÍA METALÚRGICA"/>
  </r>
  <r>
    <x v="16"/>
    <n v="815254"/>
    <s v="ETSII"/>
    <n v="492"/>
    <s v="492R"/>
    <s v="GRUPO-B1"/>
    <s v="Ciencia de materiales"/>
    <s v="GR"/>
    <s v="GRUPO REDUCIDO"/>
    <s v="492R"/>
    <s v="GRUPO REDUCIDO DE Ciencia de materiales"/>
    <s v="GRUPO-B1"/>
    <s v="GR de Ciencia de Materiales"/>
    <s v="1S"/>
    <n v="815254"/>
    <s v="MARTÍNEZ"/>
    <s v="CALVO"/>
    <s v="MARÍA ÁNGELES"/>
    <s v="anmartin"/>
    <s v="marian.martinez@unirioja.es"/>
    <n v="1"/>
    <n v="1"/>
    <x v="0"/>
    <n v="506"/>
    <s v="PROFESOR TITULAR DE ESCUELA UNIVERSITARI"/>
    <s v="01A"/>
    <s v="TIEMPO COMPLETO AMPLIADO"/>
    <s v="2012-09-01 00:00:00.0"/>
    <s v="null"/>
    <s v="DF31868"/>
    <s v="TITULAR DE ESCUELAS UNIVERSITARIAS"/>
    <s v="R110"/>
    <x v="10"/>
    <n v="65"/>
    <s v="CIENCIA DE LOS MATERIALES E INGENIERÍA METALÚRGICA"/>
  </r>
  <r>
    <x v="16"/>
    <n v="815254"/>
    <s v="ETSII"/>
    <n v="492"/>
    <s v="492R"/>
    <s v="GRUPO-B2"/>
    <s v="Ciencia de materiales"/>
    <s v="GR"/>
    <s v="GRUPO REDUCIDO"/>
    <s v="492R"/>
    <s v="GRUPO REDUCIDO DE Ciencia de materiales"/>
    <s v="GRUPO-B2"/>
    <s v="GR de Ciencia de Materiales"/>
    <s v="1S"/>
    <n v="815254"/>
    <s v="MARTÍNEZ"/>
    <s v="CALVO"/>
    <s v="MARÍA ÁNGELES"/>
    <s v="anmartin"/>
    <s v="marian.martinez@unirioja.es"/>
    <n v="1"/>
    <n v="1"/>
    <x v="0"/>
    <n v="506"/>
    <s v="PROFESOR TITULAR DE ESCUELA UNIVERSITARI"/>
    <s v="01A"/>
    <s v="TIEMPO COMPLETO AMPLIADO"/>
    <s v="2012-09-01 00:00:00.0"/>
    <s v="null"/>
    <s v="DF31868"/>
    <s v="TITULAR DE ESCUELAS UNIVERSITARIAS"/>
    <s v="R110"/>
    <x v="10"/>
    <n v="65"/>
    <s v="CIENCIA DE LOS MATERIALES E INGENIERÍA METALÚRGICA"/>
  </r>
  <r>
    <x v="17"/>
    <n v="28498543"/>
    <s v="ETSII"/>
    <n v="492"/>
    <s v="492G"/>
    <s v="GRUPO-A"/>
    <s v="Ciencia de materiales"/>
    <s v="GG"/>
    <s v="GRUPO GRANDE"/>
    <s v="492G"/>
    <s v="GRUPO GRANDE DE Ciencia de materiales"/>
    <s v="GRUPO-A"/>
    <s v="Grupo Grande de Ciencia de materiales"/>
    <s v="1S"/>
    <n v="28498543"/>
    <s v="PÉREZ"/>
    <s v="DE LA PARTE"/>
    <s v="Mª DE LAS MERCEDES"/>
    <s v="mdperez"/>
    <s v="mercedes.perez@unirioja.es"/>
    <n v="2.4"/>
    <m/>
    <x v="1"/>
    <n v="504"/>
    <s v="PROFESOR TITULAR UNIVERSIDAD"/>
    <s v="C01"/>
    <s v="TIEMPO COMPLETO"/>
    <s v="2011-11-28 00:00:00.0"/>
    <s v="null"/>
    <s v="DF100257"/>
    <s v="PROFESOR TITULAR DE UNIVERSIDAD"/>
    <s v="R110"/>
    <x v="10"/>
    <n v="65"/>
    <s v="CIENCIA DE LOS MATERIALES E INGENIERÍA METALÚRGICA"/>
  </r>
  <r>
    <x v="17"/>
    <n v="815254"/>
    <s v="ETSII"/>
    <n v="492"/>
    <s v="492G"/>
    <s v="GRUPO-B"/>
    <s v="Ciencia de materiales"/>
    <s v="GG"/>
    <s v="GRUPO GRANDE"/>
    <s v="492G"/>
    <s v="GRUPO GRANDE DE Ciencia de materiales"/>
    <s v="GRUPO-B"/>
    <s v="Grupo Grande de Ciencia de materiales"/>
    <s v="1S"/>
    <n v="815254"/>
    <s v="MARTÍNEZ"/>
    <s v="CALVO"/>
    <s v="MARÍA ÁNGELES"/>
    <s v="anmartin"/>
    <s v="marian.martinez@unirioja.es"/>
    <n v="2.4"/>
    <m/>
    <x v="0"/>
    <n v="506"/>
    <s v="PROFESOR TITULAR DE ESCUELA UNIVERSITARI"/>
    <s v="01A"/>
    <s v="TIEMPO COMPLETO AMPLIADO"/>
    <s v="2012-09-01 00:00:00.0"/>
    <s v="null"/>
    <s v="DF31868"/>
    <s v="TITULAR DE ESCUELAS UNIVERSITARIAS"/>
    <s v="R110"/>
    <x v="10"/>
    <n v="65"/>
    <s v="CIENCIA DE LOS MATERIALES E INGENIERÍA METALÚRGICA"/>
  </r>
  <r>
    <x v="17"/>
    <n v="28498543"/>
    <s v="ETSII"/>
    <n v="492"/>
    <s v="492L"/>
    <s v="GRUPO-A1"/>
    <s v="Ciencia de materiales"/>
    <s v="GL"/>
    <s v="GRUPO DE LABORATORIO"/>
    <s v="492L"/>
    <s v="LABORATORIO DE Ciencia de materiales"/>
    <s v="GRUPO-A1"/>
    <s v="Laboratorio de Ciencia de materiales"/>
    <s v="1S"/>
    <n v="28498543"/>
    <s v="PÉREZ"/>
    <s v="DE LA PARTE"/>
    <s v="Mª DE LAS MERCEDES"/>
    <s v="mdperez"/>
    <s v="mercedes.perez@unirioja.es"/>
    <n v="2.6"/>
    <m/>
    <x v="1"/>
    <n v="504"/>
    <s v="PROFESOR TITULAR UNIVERSIDAD"/>
    <s v="C01"/>
    <s v="TIEMPO COMPLETO"/>
    <s v="2011-11-28 00:00:00.0"/>
    <s v="null"/>
    <s v="DF100257"/>
    <s v="PROFESOR TITULAR DE UNIVERSIDAD"/>
    <s v="R110"/>
    <x v="10"/>
    <n v="65"/>
    <s v="CIENCIA DE LOS MATERIALES E INGENIERÍA METALÚRGICA"/>
  </r>
  <r>
    <x v="17"/>
    <n v="28498543"/>
    <s v="ETSII"/>
    <n v="492"/>
    <s v="492L"/>
    <s v="GRUPO-A2"/>
    <s v="Ciencia de materiales"/>
    <s v="GL"/>
    <s v="GRUPO DE LABORATORIO"/>
    <s v="492L"/>
    <s v="LABORATORIO DE Ciencia de materiales"/>
    <s v="GRUPO-A2"/>
    <s v="Laboratorio de Ciencia de materiales"/>
    <s v="1S"/>
    <n v="28498543"/>
    <s v="PÉREZ"/>
    <s v="DE LA PARTE"/>
    <s v="Mª DE LAS MERCEDES"/>
    <s v="mdperez"/>
    <s v="mercedes.perez@unirioja.es"/>
    <n v="2.6"/>
    <m/>
    <x v="1"/>
    <n v="504"/>
    <s v="PROFESOR TITULAR UNIVERSIDAD"/>
    <s v="C01"/>
    <s v="TIEMPO COMPLETO"/>
    <s v="2011-11-28 00:00:00.0"/>
    <s v="null"/>
    <s v="DF100257"/>
    <s v="PROFESOR TITULAR DE UNIVERSIDAD"/>
    <s v="R110"/>
    <x v="10"/>
    <n v="65"/>
    <s v="CIENCIA DE LOS MATERIALES E INGENIERÍA METALÚRGICA"/>
  </r>
  <r>
    <x v="17"/>
    <n v="28498543"/>
    <s v="ETSII"/>
    <n v="492"/>
    <s v="492L"/>
    <s v="GRUPO-A3"/>
    <s v="Ciencia de materiales"/>
    <s v="GL"/>
    <s v="GRUPO DE LABORATORIO"/>
    <s v="492L"/>
    <s v="LABORATORIO DE Ciencia de materiales"/>
    <s v="GRUPO-A3"/>
    <s v="Laboratorio de Ciencia de materiales"/>
    <s v="1S"/>
    <n v="28498543"/>
    <s v="PÉREZ"/>
    <s v="DE LA PARTE"/>
    <s v="Mª DE LAS MERCEDES"/>
    <s v="mdperez"/>
    <s v="mercedes.perez@unirioja.es"/>
    <n v="2.6"/>
    <m/>
    <x v="1"/>
    <n v="504"/>
    <s v="PROFESOR TITULAR UNIVERSIDAD"/>
    <s v="C01"/>
    <s v="TIEMPO COMPLETO"/>
    <s v="2011-11-28 00:00:00.0"/>
    <s v="null"/>
    <s v="DF100257"/>
    <s v="PROFESOR TITULAR DE UNIVERSIDAD"/>
    <s v="R110"/>
    <x v="10"/>
    <n v="65"/>
    <s v="CIENCIA DE LOS MATERIALES E INGENIERÍA METALÚRGICA"/>
  </r>
  <r>
    <x v="17"/>
    <n v="28498543"/>
    <s v="ETSII"/>
    <n v="492"/>
    <s v="492L"/>
    <s v="GRUPO-B1"/>
    <s v="Ciencia de materiales"/>
    <s v="GL"/>
    <s v="GRUPO DE LABORATORIO"/>
    <s v="492L"/>
    <s v="LABORATORIO DE Ciencia de materiales"/>
    <s v="GRUPO-B1"/>
    <s v="Laboratorio de Ciencia de materiales"/>
    <s v="1S"/>
    <n v="28498543"/>
    <s v="PÉREZ"/>
    <s v="DE LA PARTE"/>
    <s v="Mª DE LAS MERCEDES"/>
    <s v="mdperez"/>
    <s v="mercedes.perez@unirioja.es"/>
    <n v="2.6"/>
    <m/>
    <x v="1"/>
    <n v="504"/>
    <s v="PROFESOR TITULAR UNIVERSIDAD"/>
    <s v="C01"/>
    <s v="TIEMPO COMPLETO"/>
    <s v="2011-11-28 00:00:00.0"/>
    <s v="null"/>
    <s v="DF100257"/>
    <s v="PROFESOR TITULAR DE UNIVERSIDAD"/>
    <s v="R110"/>
    <x v="10"/>
    <n v="65"/>
    <s v="CIENCIA DE LOS MATERIALES E INGENIERÍA METALÚRGICA"/>
  </r>
  <r>
    <x v="17"/>
    <n v="28498543"/>
    <s v="ETSII"/>
    <n v="492"/>
    <s v="492L"/>
    <s v="GRUPO-B2"/>
    <s v="Ciencia de materiales"/>
    <s v="GL"/>
    <s v="GRUPO DE LABORATORIO"/>
    <s v="492L"/>
    <s v="LABORATORIO DE Ciencia de materiales"/>
    <s v="GRUPO-B2"/>
    <s v="Laboratorio de Ciencia de materiales"/>
    <s v="1S"/>
    <n v="28498543"/>
    <s v="PÉREZ"/>
    <s v="DE LA PARTE"/>
    <s v="Mª DE LAS MERCEDES"/>
    <s v="mdperez"/>
    <s v="mercedes.perez@unirioja.es"/>
    <n v="2.6"/>
    <m/>
    <x v="1"/>
    <n v="504"/>
    <s v="PROFESOR TITULAR UNIVERSIDAD"/>
    <s v="C01"/>
    <s v="TIEMPO COMPLETO"/>
    <s v="2011-11-28 00:00:00.0"/>
    <s v="null"/>
    <s v="DF100257"/>
    <s v="PROFESOR TITULAR DE UNIVERSIDAD"/>
    <s v="R110"/>
    <x v="10"/>
    <n v="65"/>
    <s v="CIENCIA DE LOS MATERIALES E INGENIERÍA METALÚRGICA"/>
  </r>
  <r>
    <x v="17"/>
    <n v="28498543"/>
    <s v="ETSII"/>
    <n v="492"/>
    <s v="492R"/>
    <s v="GRUPO-A1"/>
    <s v="Ciencia de materiales"/>
    <s v="GR"/>
    <s v="GRUPO REDUCIDO"/>
    <s v="492R"/>
    <s v="GRUPO REDUCIDO DE Ciencia de materiales"/>
    <s v="GRUPO-A1"/>
    <s v="GR de Ciencia de Materiales"/>
    <s v="1S"/>
    <n v="28498543"/>
    <s v="PÉREZ"/>
    <s v="DE LA PARTE"/>
    <s v="Mª DE LAS MERCEDES"/>
    <s v="mdperez"/>
    <s v="mercedes.perez@unirioja.es"/>
    <n v="1"/>
    <m/>
    <x v="1"/>
    <n v="504"/>
    <s v="PROFESOR TITULAR UNIVERSIDAD"/>
    <s v="C01"/>
    <s v="TIEMPO COMPLETO"/>
    <s v="2011-11-28 00:00:00.0"/>
    <s v="null"/>
    <s v="DF100257"/>
    <s v="PROFESOR TITULAR DE UNIVERSIDAD"/>
    <s v="R110"/>
    <x v="10"/>
    <n v="65"/>
    <s v="CIENCIA DE LOS MATERIALES E INGENIERÍA METALÚRGICA"/>
  </r>
  <r>
    <x v="17"/>
    <n v="28498543"/>
    <s v="ETSII"/>
    <n v="492"/>
    <s v="492R"/>
    <s v="GRUPO-A2"/>
    <s v="Ciencia de materiales"/>
    <s v="GR"/>
    <s v="GRUPO REDUCIDO"/>
    <s v="492R"/>
    <s v="GRUPO REDUCIDO DE Ciencia de materiales"/>
    <s v="GRUPO-A2"/>
    <s v="GR de Ciencia de Materiales"/>
    <s v="1S"/>
    <n v="28498543"/>
    <s v="PÉREZ"/>
    <s v="DE LA PARTE"/>
    <s v="Mª DE LAS MERCEDES"/>
    <s v="mdperez"/>
    <s v="mercedes.perez@unirioja.es"/>
    <n v="1"/>
    <m/>
    <x v="1"/>
    <n v="504"/>
    <s v="PROFESOR TITULAR UNIVERSIDAD"/>
    <s v="C01"/>
    <s v="TIEMPO COMPLETO"/>
    <s v="2011-11-28 00:00:00.0"/>
    <s v="null"/>
    <s v="DF100257"/>
    <s v="PROFESOR TITULAR DE UNIVERSIDAD"/>
    <s v="R110"/>
    <x v="10"/>
    <n v="65"/>
    <s v="CIENCIA DE LOS MATERIALES E INGENIERÍA METALÚRGICA"/>
  </r>
  <r>
    <x v="17"/>
    <n v="815254"/>
    <s v="ETSII"/>
    <n v="492"/>
    <s v="492R"/>
    <s v="GRUPO-B1"/>
    <s v="Ciencia de materiales"/>
    <s v="GR"/>
    <s v="GRUPO REDUCIDO"/>
    <s v="492R"/>
    <s v="GRUPO REDUCIDO DE Ciencia de materiales"/>
    <s v="GRUPO-B1"/>
    <s v="GR de Ciencia de Materiales"/>
    <s v="1S"/>
    <n v="815254"/>
    <s v="MARTÍNEZ"/>
    <s v="CALVO"/>
    <s v="MARÍA ÁNGELES"/>
    <s v="anmartin"/>
    <s v="marian.martinez@unirioja.es"/>
    <n v="1"/>
    <m/>
    <x v="0"/>
    <n v="506"/>
    <s v="PROFESOR TITULAR DE ESCUELA UNIVERSITARI"/>
    <s v="01A"/>
    <s v="TIEMPO COMPLETO AMPLIADO"/>
    <s v="2012-09-01 00:00:00.0"/>
    <s v="null"/>
    <s v="DF31868"/>
    <s v="TITULAR DE ESCUELAS UNIVERSITARIAS"/>
    <s v="R110"/>
    <x v="10"/>
    <n v="65"/>
    <s v="CIENCIA DE LOS MATERIALES E INGENIERÍA METALÚRGICA"/>
  </r>
  <r>
    <x v="17"/>
    <n v="815254"/>
    <s v="ETSII"/>
    <n v="492"/>
    <s v="492R"/>
    <s v="GRUPO-B2"/>
    <s v="Ciencia de materiales"/>
    <s v="GR"/>
    <s v="GRUPO REDUCIDO"/>
    <s v="492R"/>
    <s v="GRUPO REDUCIDO DE Ciencia de materiales"/>
    <s v="GRUPO-B2"/>
    <s v="GR de Ciencia de Materiales"/>
    <s v="1S"/>
    <n v="815254"/>
    <s v="MARTÍNEZ"/>
    <s v="CALVO"/>
    <s v="MARÍA ÁNGELES"/>
    <s v="anmartin"/>
    <s v="marian.martinez@unirioja.es"/>
    <n v="1"/>
    <m/>
    <x v="0"/>
    <n v="506"/>
    <s v="PROFESOR TITULAR DE ESCUELA UNIVERSITARI"/>
    <s v="01A"/>
    <s v="TIEMPO COMPLETO AMPLIADO"/>
    <s v="2012-09-01 00:00:00.0"/>
    <s v="null"/>
    <s v="DF31868"/>
    <s v="TITULAR DE ESCUELAS UNIVERSITARIAS"/>
    <s v="R110"/>
    <x v="10"/>
    <n v="65"/>
    <s v="CIENCIA DE LOS MATERIALES E INGENIERÍA METALÚRGICA"/>
  </r>
  <r>
    <x v="18"/>
    <n v="28498543"/>
    <s v="ETSII"/>
    <n v="492"/>
    <s v="492G"/>
    <s v="GRUPO-A"/>
    <s v="Ciencia de materiales"/>
    <s v="GG"/>
    <s v="GRUPO GRANDE"/>
    <s v="492G"/>
    <s v="GRUPO GRANDE DE Ciencia de materiales"/>
    <s v="GRUPO-A"/>
    <s v="Grupo Grande de Ciencia de materiales"/>
    <s v="1S"/>
    <n v="28498543"/>
    <s v="PÉREZ"/>
    <s v="DE LA PARTE"/>
    <s v="Mª DE LAS MERCEDES"/>
    <s v="mdperez"/>
    <s v="mercedes.perez@unirioja.es"/>
    <n v="2.4"/>
    <m/>
    <x v="1"/>
    <n v="504"/>
    <s v="PROFESOR TITULAR UNIVERSIDAD"/>
    <s v="C01"/>
    <s v="TIEMPO COMPLETO"/>
    <s v="2011-11-28 00:00:00.0"/>
    <s v="null"/>
    <s v="DF100257"/>
    <s v="PROFESOR TITULAR DE UNIVERSIDAD"/>
    <s v="R110"/>
    <x v="10"/>
    <n v="65"/>
    <s v="CIENCIA DE LOS MATERIALES E INGENIERÍA METALÚRGICA"/>
  </r>
  <r>
    <x v="18"/>
    <n v="815254"/>
    <s v="ETSII"/>
    <n v="492"/>
    <s v="492G"/>
    <s v="GRUPO-B"/>
    <s v="Ciencia de materiales"/>
    <s v="GG"/>
    <s v="GRUPO GRANDE"/>
    <s v="492G"/>
    <s v="GRUPO GRANDE DE Ciencia de materiales"/>
    <s v="GRUPO-B"/>
    <s v="Grupo Grande de Ciencia de materiales"/>
    <s v="1S"/>
    <n v="815254"/>
    <s v="MARTÍNEZ"/>
    <s v="CALVO"/>
    <s v="MARÍA ÁNGELES"/>
    <s v="anmartin"/>
    <s v="marian.martinez@unirioja.es"/>
    <n v="2.4"/>
    <m/>
    <x v="0"/>
    <n v="506"/>
    <s v="PROFESOR TITULAR DE ESCUELA UNIVERSITARI"/>
    <s v="01A"/>
    <s v="TIEMPO COMPLETO AMPLIADO"/>
    <s v="2012-09-01 00:00:00.0"/>
    <s v="null"/>
    <s v="DF31868"/>
    <s v="TITULAR DE ESCUELAS UNIVERSITARIAS"/>
    <s v="R110"/>
    <x v="10"/>
    <n v="65"/>
    <s v="CIENCIA DE LOS MATERIALES E INGENIERÍA METALÚRGICA"/>
  </r>
  <r>
    <x v="18"/>
    <n v="28498543"/>
    <s v="ETSII"/>
    <n v="492"/>
    <s v="492L"/>
    <s v="GRUPO-A1"/>
    <s v="Ciencia de materiales"/>
    <s v="GL"/>
    <s v="GRUPO DE LABORATORIO"/>
    <s v="492L"/>
    <s v="LABORATORIO DE Ciencia de materiales"/>
    <s v="GRUPO-A1"/>
    <s v="Laboratorio de Ciencia de materiales"/>
    <s v="1S"/>
    <n v="28498543"/>
    <s v="PÉREZ"/>
    <s v="DE LA PARTE"/>
    <s v="Mª DE LAS MERCEDES"/>
    <s v="mdperez"/>
    <s v="mercedes.perez@unirioja.es"/>
    <n v="2.6"/>
    <m/>
    <x v="1"/>
    <n v="504"/>
    <s v="PROFESOR TITULAR UNIVERSIDAD"/>
    <s v="C01"/>
    <s v="TIEMPO COMPLETO"/>
    <s v="2011-11-28 00:00:00.0"/>
    <s v="null"/>
    <s v="DF100257"/>
    <s v="PROFESOR TITULAR DE UNIVERSIDAD"/>
    <s v="R110"/>
    <x v="10"/>
    <n v="65"/>
    <s v="CIENCIA DE LOS MATERIALES E INGENIERÍA METALÚRGICA"/>
  </r>
  <r>
    <x v="18"/>
    <n v="28498543"/>
    <s v="ETSII"/>
    <n v="492"/>
    <s v="492L"/>
    <s v="GRUPO-A2"/>
    <s v="Ciencia de materiales"/>
    <s v="GL"/>
    <s v="GRUPO DE LABORATORIO"/>
    <s v="492L"/>
    <s v="LABORATORIO DE Ciencia de materiales"/>
    <s v="GRUPO-A2"/>
    <s v="Laboratorio de Ciencia de materiales"/>
    <s v="1S"/>
    <n v="28498543"/>
    <s v="PÉREZ"/>
    <s v="DE LA PARTE"/>
    <s v="Mª DE LAS MERCEDES"/>
    <s v="mdperez"/>
    <s v="mercedes.perez@unirioja.es"/>
    <n v="2.6"/>
    <m/>
    <x v="1"/>
    <n v="504"/>
    <s v="PROFESOR TITULAR UNIVERSIDAD"/>
    <s v="C01"/>
    <s v="TIEMPO COMPLETO"/>
    <s v="2011-11-28 00:00:00.0"/>
    <s v="null"/>
    <s v="DF100257"/>
    <s v="PROFESOR TITULAR DE UNIVERSIDAD"/>
    <s v="R110"/>
    <x v="10"/>
    <n v="65"/>
    <s v="CIENCIA DE LOS MATERIALES E INGENIERÍA METALÚRGICA"/>
  </r>
  <r>
    <x v="18"/>
    <n v="28498543"/>
    <s v="ETSII"/>
    <n v="492"/>
    <s v="492L"/>
    <s v="GRUPO-A3"/>
    <s v="Ciencia de materiales"/>
    <s v="GL"/>
    <s v="GRUPO DE LABORATORIO"/>
    <s v="492L"/>
    <s v="LABORATORIO DE Ciencia de materiales"/>
    <s v="GRUPO-A3"/>
    <s v="Laboratorio de Ciencia de materiales"/>
    <s v="1S"/>
    <n v="28498543"/>
    <s v="PÉREZ"/>
    <s v="DE LA PARTE"/>
    <s v="Mª DE LAS MERCEDES"/>
    <s v="mdperez"/>
    <s v="mercedes.perez@unirioja.es"/>
    <n v="2.6"/>
    <m/>
    <x v="1"/>
    <n v="504"/>
    <s v="PROFESOR TITULAR UNIVERSIDAD"/>
    <s v="C01"/>
    <s v="TIEMPO COMPLETO"/>
    <s v="2011-11-28 00:00:00.0"/>
    <s v="null"/>
    <s v="DF100257"/>
    <s v="PROFESOR TITULAR DE UNIVERSIDAD"/>
    <s v="R110"/>
    <x v="10"/>
    <n v="65"/>
    <s v="CIENCIA DE LOS MATERIALES E INGENIERÍA METALÚRGICA"/>
  </r>
  <r>
    <x v="18"/>
    <n v="28498543"/>
    <s v="ETSII"/>
    <n v="492"/>
    <s v="492L"/>
    <s v="GRUPO-B1"/>
    <s v="Ciencia de materiales"/>
    <s v="GL"/>
    <s v="GRUPO DE LABORATORIO"/>
    <s v="492L"/>
    <s v="LABORATORIO DE Ciencia de materiales"/>
    <s v="GRUPO-B1"/>
    <s v="Laboratorio de Ciencia de materiales"/>
    <s v="1S"/>
    <n v="28498543"/>
    <s v="PÉREZ"/>
    <s v="DE LA PARTE"/>
    <s v="Mª DE LAS MERCEDES"/>
    <s v="mdperez"/>
    <s v="mercedes.perez@unirioja.es"/>
    <n v="2.6"/>
    <m/>
    <x v="1"/>
    <n v="504"/>
    <s v="PROFESOR TITULAR UNIVERSIDAD"/>
    <s v="C01"/>
    <s v="TIEMPO COMPLETO"/>
    <s v="2011-11-28 00:00:00.0"/>
    <s v="null"/>
    <s v="DF100257"/>
    <s v="PROFESOR TITULAR DE UNIVERSIDAD"/>
    <s v="R110"/>
    <x v="10"/>
    <n v="65"/>
    <s v="CIENCIA DE LOS MATERIALES E INGENIERÍA METALÚRGICA"/>
  </r>
  <r>
    <x v="18"/>
    <n v="28498543"/>
    <s v="ETSII"/>
    <n v="492"/>
    <s v="492L"/>
    <s v="GRUPO-B2"/>
    <s v="Ciencia de materiales"/>
    <s v="GL"/>
    <s v="GRUPO DE LABORATORIO"/>
    <s v="492L"/>
    <s v="LABORATORIO DE Ciencia de materiales"/>
    <s v="GRUPO-B2"/>
    <s v="Laboratorio de Ciencia de materiales"/>
    <s v="1S"/>
    <n v="28498543"/>
    <s v="PÉREZ"/>
    <s v="DE LA PARTE"/>
    <s v="Mª DE LAS MERCEDES"/>
    <s v="mdperez"/>
    <s v="mercedes.perez@unirioja.es"/>
    <n v="2.6"/>
    <m/>
    <x v="1"/>
    <n v="504"/>
    <s v="PROFESOR TITULAR UNIVERSIDAD"/>
    <s v="C01"/>
    <s v="TIEMPO COMPLETO"/>
    <s v="2011-11-28 00:00:00.0"/>
    <s v="null"/>
    <s v="DF100257"/>
    <s v="PROFESOR TITULAR DE UNIVERSIDAD"/>
    <s v="R110"/>
    <x v="10"/>
    <n v="65"/>
    <s v="CIENCIA DE LOS MATERIALES E INGENIERÍA METALÚRGICA"/>
  </r>
  <r>
    <x v="18"/>
    <n v="28498543"/>
    <s v="ETSII"/>
    <n v="492"/>
    <s v="492R"/>
    <s v="GRUPO-A1"/>
    <s v="Ciencia de materiales"/>
    <s v="GR"/>
    <s v="GRUPO REDUCIDO"/>
    <s v="492R"/>
    <s v="GRUPO REDUCIDO DE Ciencia de materiales"/>
    <s v="GRUPO-A1"/>
    <s v="GR de Ciencia de Materiales"/>
    <s v="1S"/>
    <n v="28498543"/>
    <s v="PÉREZ"/>
    <s v="DE LA PARTE"/>
    <s v="Mª DE LAS MERCEDES"/>
    <s v="mdperez"/>
    <s v="mercedes.perez@unirioja.es"/>
    <n v="1"/>
    <m/>
    <x v="1"/>
    <n v="504"/>
    <s v="PROFESOR TITULAR UNIVERSIDAD"/>
    <s v="C01"/>
    <s v="TIEMPO COMPLETO"/>
    <s v="2011-11-28 00:00:00.0"/>
    <s v="null"/>
    <s v="DF100257"/>
    <s v="PROFESOR TITULAR DE UNIVERSIDAD"/>
    <s v="R110"/>
    <x v="10"/>
    <n v="65"/>
    <s v="CIENCIA DE LOS MATERIALES E INGENIERÍA METALÚRGICA"/>
  </r>
  <r>
    <x v="18"/>
    <n v="28498543"/>
    <s v="ETSII"/>
    <n v="492"/>
    <s v="492R"/>
    <s v="GRUPO-A2"/>
    <s v="Ciencia de materiales"/>
    <s v="GR"/>
    <s v="GRUPO REDUCIDO"/>
    <s v="492R"/>
    <s v="GRUPO REDUCIDO DE Ciencia de materiales"/>
    <s v="GRUPO-A2"/>
    <s v="GR de Ciencia de Materiales"/>
    <s v="1S"/>
    <n v="28498543"/>
    <s v="PÉREZ"/>
    <s v="DE LA PARTE"/>
    <s v="Mª DE LAS MERCEDES"/>
    <s v="mdperez"/>
    <s v="mercedes.perez@unirioja.es"/>
    <n v="1"/>
    <m/>
    <x v="1"/>
    <n v="504"/>
    <s v="PROFESOR TITULAR UNIVERSIDAD"/>
    <s v="C01"/>
    <s v="TIEMPO COMPLETO"/>
    <s v="2011-11-28 00:00:00.0"/>
    <s v="null"/>
    <s v="DF100257"/>
    <s v="PROFESOR TITULAR DE UNIVERSIDAD"/>
    <s v="R110"/>
    <x v="10"/>
    <n v="65"/>
    <s v="CIENCIA DE LOS MATERIALES E INGENIERÍA METALÚRGICA"/>
  </r>
  <r>
    <x v="18"/>
    <n v="815254"/>
    <s v="ETSII"/>
    <n v="492"/>
    <s v="492R"/>
    <s v="GRUPO-B1"/>
    <s v="Ciencia de materiales"/>
    <s v="GR"/>
    <s v="GRUPO REDUCIDO"/>
    <s v="492R"/>
    <s v="GRUPO REDUCIDO DE Ciencia de materiales"/>
    <s v="GRUPO-B1"/>
    <s v="GR de Ciencia de Materiales"/>
    <s v="1S"/>
    <n v="815254"/>
    <s v="MARTÍNEZ"/>
    <s v="CALVO"/>
    <s v="MARÍA ÁNGELES"/>
    <s v="anmartin"/>
    <s v="marian.martinez@unirioja.es"/>
    <n v="1"/>
    <m/>
    <x v="0"/>
    <n v="506"/>
    <s v="PROFESOR TITULAR DE ESCUELA UNIVERSITARI"/>
    <s v="01A"/>
    <s v="TIEMPO COMPLETO AMPLIADO"/>
    <s v="2012-09-01 00:00:00.0"/>
    <s v="null"/>
    <s v="DF31868"/>
    <s v="TITULAR DE ESCUELAS UNIVERSITARIAS"/>
    <s v="R110"/>
    <x v="10"/>
    <n v="65"/>
    <s v="CIENCIA DE LOS MATERIALES E INGENIERÍA METALÚRGICA"/>
  </r>
  <r>
    <x v="18"/>
    <n v="815254"/>
    <s v="ETSII"/>
    <n v="492"/>
    <s v="492R"/>
    <s v="GRUPO-B2"/>
    <s v="Ciencia de materiales"/>
    <s v="GR"/>
    <s v="GRUPO REDUCIDO"/>
    <s v="492R"/>
    <s v="GRUPO REDUCIDO DE Ciencia de materiales"/>
    <s v="GRUPO-B2"/>
    <s v="GR de Ciencia de Materiales"/>
    <s v="1S"/>
    <n v="815254"/>
    <s v="MARTÍNEZ"/>
    <s v="CALVO"/>
    <s v="MARÍA ÁNGELES"/>
    <s v="anmartin"/>
    <s v="marian.martinez@unirioja.es"/>
    <n v="1"/>
    <m/>
    <x v="0"/>
    <n v="506"/>
    <s v="PROFESOR TITULAR DE ESCUELA UNIVERSITARI"/>
    <s v="01A"/>
    <s v="TIEMPO COMPLETO AMPLIADO"/>
    <s v="2012-09-01 00:00:00.0"/>
    <s v="null"/>
    <s v="DF31868"/>
    <s v="TITULAR DE ESCUELAS UNIVERSITARIAS"/>
    <s v="R110"/>
    <x v="10"/>
    <n v="65"/>
    <s v="CIENCIA DE LOS MATERIALES E INGENIERÍA METALÚRGICA"/>
  </r>
  <r>
    <x v="16"/>
    <n v="16506383"/>
    <s v="ETSII"/>
    <n v="493"/>
    <s v="493G"/>
    <s v="GRUPO-A"/>
    <s v="Teoría de mecanismos"/>
    <s v="GG"/>
    <s v="GRUPO GRANDE"/>
    <s v="493G"/>
    <s v="GRUPO GRANDE DE Teoría de mecanismos"/>
    <s v="GRUPO-A"/>
    <s v="Grupo Garnde de Teoría de mecanismos"/>
    <s v="1S"/>
    <n v="16506383"/>
    <s v="ALBA"/>
    <s v="IRURZUN"/>
    <s v="JOSÉ ANTONIO"/>
    <s v="jalba"/>
    <s v="joseantonio.alba@unirioja.es"/>
    <n v="3"/>
    <n v="3"/>
    <x v="1"/>
    <n v="505"/>
    <s v="CATEDRATICO ESCUELA UNIVERSITARIA"/>
    <s v="01A"/>
    <s v="TIEMPO COMPLETO AMPLIADO"/>
    <s v="2016-09-15 00:00:00.0"/>
    <s v="null"/>
    <s v="DF31935"/>
    <s v="CATEDRÁTICO DE ESCUELA UNIVERSITARIA"/>
    <s v="R110"/>
    <x v="10"/>
    <n v="545"/>
    <s v="INGENIERÍA MECÁNICA"/>
  </r>
  <r>
    <x v="16"/>
    <n v="16506383"/>
    <s v="ETSII"/>
    <n v="493"/>
    <s v="493G"/>
    <s v="GRUPO-B"/>
    <s v="Teoría de mecanismos"/>
    <s v="GG"/>
    <s v="GRUPO GRANDE"/>
    <s v="493G"/>
    <s v="GRUPO GRANDE DE Teoría de mecanismos"/>
    <s v="GRUPO-B"/>
    <s v="Grupo Garnde de Teoría de mecanismos"/>
    <s v="1S"/>
    <n v="16506383"/>
    <s v="ALBA"/>
    <s v="IRURZUN"/>
    <s v="JOSÉ ANTONIO"/>
    <s v="jalba"/>
    <s v="joseantonio.alba@unirioja.es"/>
    <n v="3"/>
    <n v="3"/>
    <x v="1"/>
    <n v="505"/>
    <s v="CATEDRATICO ESCUELA UNIVERSITARIA"/>
    <s v="01A"/>
    <s v="TIEMPO COMPLETO AMPLIADO"/>
    <s v="2016-09-15 00:00:00.0"/>
    <s v="null"/>
    <s v="DF31935"/>
    <s v="CATEDRÁTICO DE ESCUELA UNIVERSITARIA"/>
    <s v="R110"/>
    <x v="10"/>
    <n v="545"/>
    <s v="INGENIERÍA MECÁNICA"/>
  </r>
  <r>
    <x v="16"/>
    <n v="16564276"/>
    <s v="ETSII"/>
    <n v="493"/>
    <s v="493I"/>
    <s v="GRUPO-A1"/>
    <s v="Teoría de mecanismos"/>
    <s v="GI"/>
    <s v="GRUPO DE INFORMÁTICA"/>
    <s v="493I"/>
    <s v="INFORMÁTICA DE Teoría de mecanismos"/>
    <s v="GRUPO-A1"/>
    <s v="Informática de Teoría de mecanismos"/>
    <s v="1S"/>
    <n v="16564276"/>
    <s v="GÓMEZ"/>
    <s v="CRISTÓBAL"/>
    <s v="JOSÉ ANTONIO"/>
    <s v="jggomez"/>
    <s v="jose-antonio.gomez@unirioja.es"/>
    <n v="1"/>
    <n v="1"/>
    <x v="1"/>
    <n v="533"/>
    <s v="COLABORADOR-TIPO 2 (Doctor)"/>
    <s v="C01"/>
    <s v="TIEMPO COMPLETO"/>
    <s v="2006-10-01 00:00:00.0"/>
    <s v="null"/>
    <s v="LD100577"/>
    <s v="COLABORADOR TIPO 2"/>
    <s v="R110"/>
    <x v="10"/>
    <n v="545"/>
    <s v="INGENIERÍA MECÁNICA"/>
  </r>
  <r>
    <x v="16"/>
    <n v="16564276"/>
    <s v="ETSII"/>
    <n v="493"/>
    <s v="493I"/>
    <s v="GRUPO-A2"/>
    <s v="Teoría de mecanismos"/>
    <s v="GI"/>
    <s v="GRUPO DE INFORMÁTICA"/>
    <s v="493I"/>
    <s v="INFORMÁTICA DE Teoría de mecanismos"/>
    <s v="GRUPO-A2"/>
    <s v="Informática de Teoría de mecanismos"/>
    <s v="1S"/>
    <n v="16564276"/>
    <s v="GÓMEZ"/>
    <s v="CRISTÓBAL"/>
    <s v="JOSÉ ANTONIO"/>
    <s v="jggomez"/>
    <s v="jose-antonio.gomez@unirioja.es"/>
    <n v="1"/>
    <n v="1"/>
    <x v="1"/>
    <n v="533"/>
    <s v="COLABORADOR-TIPO 2 (Doctor)"/>
    <s v="C01"/>
    <s v="TIEMPO COMPLETO"/>
    <s v="2006-10-01 00:00:00.0"/>
    <s v="null"/>
    <s v="LD100577"/>
    <s v="COLABORADOR TIPO 2"/>
    <s v="R110"/>
    <x v="10"/>
    <n v="545"/>
    <s v="INGENIERÍA MECÁNICA"/>
  </r>
  <r>
    <x v="16"/>
    <n v="16564276"/>
    <s v="ETSII"/>
    <n v="493"/>
    <s v="493I"/>
    <s v="GRUPO-A3"/>
    <s v="Teoría de mecanismos"/>
    <s v="GI"/>
    <s v="GRUPO DE INFORMÁTICA"/>
    <s v="493I"/>
    <s v="INFORMÁTICA DE Teoría de mecanismos"/>
    <s v="GRUPO-A3"/>
    <s v="Informática de Teoría de mecanismos"/>
    <s v="1S"/>
    <n v="16564276"/>
    <s v="GÓMEZ"/>
    <s v="CRISTÓBAL"/>
    <s v="JOSÉ ANTONIO"/>
    <s v="jggomez"/>
    <s v="jose-antonio.gomez@unirioja.es"/>
    <n v="1"/>
    <n v="1"/>
    <x v="1"/>
    <n v="533"/>
    <s v="COLABORADOR-TIPO 2 (Doctor)"/>
    <s v="C01"/>
    <s v="TIEMPO COMPLETO"/>
    <s v="2006-10-01 00:00:00.0"/>
    <s v="null"/>
    <s v="LD100577"/>
    <s v="COLABORADOR TIPO 2"/>
    <s v="R110"/>
    <x v="10"/>
    <n v="545"/>
    <s v="INGENIERÍA MECÁNICA"/>
  </r>
  <r>
    <x v="16"/>
    <n v="16506383"/>
    <s v="ETSII"/>
    <n v="493"/>
    <s v="493I"/>
    <s v="GRUPO-A4"/>
    <s v="Teoría de mecanismos"/>
    <s v="GI"/>
    <s v="GRUPO DE INFORMÁTICA"/>
    <s v="493I"/>
    <s v="INFORMÁTICA DE Teoría de mecanismos"/>
    <s v="GRUPO-A4"/>
    <s v="Informática de Teoría de mecanismos"/>
    <s v="1S"/>
    <n v="16506383"/>
    <s v="ALBA"/>
    <s v="IRURZUN"/>
    <s v="JOSÉ ANTONIO"/>
    <s v="jalba"/>
    <s v="joseantonio.alba@unirioja.es"/>
    <n v="1"/>
    <n v="1"/>
    <x v="1"/>
    <n v="505"/>
    <s v="CATEDRATICO ESCUELA UNIVERSITARIA"/>
    <s v="01A"/>
    <s v="TIEMPO COMPLETO AMPLIADO"/>
    <s v="2016-09-15 00:00:00.0"/>
    <s v="null"/>
    <s v="DF31935"/>
    <s v="CATEDRÁTICO DE ESCUELA UNIVERSITARIA"/>
    <s v="R110"/>
    <x v="10"/>
    <n v="545"/>
    <s v="INGENIERÍA MECÁNICA"/>
  </r>
  <r>
    <x v="16"/>
    <n v="16564276"/>
    <s v="ETSII"/>
    <n v="493"/>
    <s v="493I"/>
    <s v="GRUPO-B1"/>
    <s v="Teoría de mecanismos"/>
    <s v="GI"/>
    <s v="GRUPO DE INFORMÁTICA"/>
    <s v="493I"/>
    <s v="INFORMÁTICA DE Teoría de mecanismos"/>
    <s v="GRUPO-B1"/>
    <s v="Informática de Teoría de mecanismos"/>
    <s v="1S"/>
    <n v="16564276"/>
    <s v="GÓMEZ"/>
    <s v="CRISTÓBAL"/>
    <s v="JOSÉ ANTONIO"/>
    <s v="jggomez"/>
    <s v="jose-antonio.gomez@unirioja.es"/>
    <n v="1"/>
    <n v="1"/>
    <x v="1"/>
    <n v="533"/>
    <s v="COLABORADOR-TIPO 2 (Doctor)"/>
    <s v="C01"/>
    <s v="TIEMPO COMPLETO"/>
    <s v="2006-10-01 00:00:00.0"/>
    <s v="null"/>
    <s v="LD100577"/>
    <s v="COLABORADOR TIPO 2"/>
    <s v="R110"/>
    <x v="10"/>
    <n v="545"/>
    <s v="INGENIERÍA MECÁNICA"/>
  </r>
  <r>
    <x v="16"/>
    <n v="16564276"/>
    <s v="ETSII"/>
    <n v="493"/>
    <s v="493I"/>
    <s v="GRUPO-B2"/>
    <s v="Teoría de mecanismos"/>
    <s v="GI"/>
    <s v="GRUPO DE INFORMÁTICA"/>
    <s v="493I"/>
    <s v="INFORMÁTICA DE Teoría de mecanismos"/>
    <s v="GRUPO-B2"/>
    <s v="Informática de Teoría de mecanismos"/>
    <s v="1S"/>
    <n v="16564276"/>
    <s v="GÓMEZ"/>
    <s v="CRISTÓBAL"/>
    <s v="JOSÉ ANTONIO"/>
    <s v="jggomez"/>
    <s v="jose-antonio.gomez@unirioja.es"/>
    <n v="1"/>
    <n v="1"/>
    <x v="1"/>
    <n v="533"/>
    <s v="COLABORADOR-TIPO 2 (Doctor)"/>
    <s v="C01"/>
    <s v="TIEMPO COMPLETO"/>
    <s v="2006-10-01 00:00:00.0"/>
    <s v="null"/>
    <s v="LD100577"/>
    <s v="COLABORADOR TIPO 2"/>
    <s v="R110"/>
    <x v="10"/>
    <n v="545"/>
    <s v="INGENIERÍA MECÁNICA"/>
  </r>
  <r>
    <x v="16"/>
    <n v="16564276"/>
    <s v="ETSII"/>
    <n v="493"/>
    <s v="493I"/>
    <s v="GRUPO-B3"/>
    <s v="Teoría de mecanismos"/>
    <s v="GI"/>
    <s v="GRUPO DE INFORMÁTICA"/>
    <s v="493I"/>
    <s v="INFORMÁTICA DE Teoría de mecanismos"/>
    <s v="GRUPO-B3"/>
    <s v="Informática de Teoría de mecanismos"/>
    <s v="1S"/>
    <n v="16564276"/>
    <s v="GÓMEZ"/>
    <s v="CRISTÓBAL"/>
    <s v="JOSÉ ANTONIO"/>
    <s v="jggomez"/>
    <s v="jose-antonio.gomez@unirioja.es"/>
    <n v="1"/>
    <n v="1"/>
    <x v="1"/>
    <n v="533"/>
    <s v="COLABORADOR-TIPO 2 (Doctor)"/>
    <s v="C01"/>
    <s v="TIEMPO COMPLETO"/>
    <s v="2006-10-01 00:00:00.0"/>
    <s v="null"/>
    <s v="LD100577"/>
    <s v="COLABORADOR TIPO 2"/>
    <s v="R110"/>
    <x v="10"/>
    <n v="545"/>
    <s v="INGENIERÍA MECÁNICA"/>
  </r>
  <r>
    <x v="16"/>
    <n v="16506383"/>
    <s v="ETSII"/>
    <n v="493"/>
    <s v="493I"/>
    <s v="GRUPO-B4"/>
    <s v="Teoría de mecanismos"/>
    <s v="GI"/>
    <s v="GRUPO DE INFORMÁTICA"/>
    <s v="493I"/>
    <s v="INFORMÁTICA DE Teoría de mecanismos"/>
    <s v="GRUPO-B4"/>
    <s v="Informática de Teoría de mecanismos"/>
    <s v="1S"/>
    <n v="16506383"/>
    <s v="ALBA"/>
    <s v="IRURZUN"/>
    <s v="JOSÉ ANTONIO"/>
    <s v="jalba"/>
    <s v="joseantonio.alba@unirioja.es"/>
    <n v="1"/>
    <n v="1"/>
    <x v="1"/>
    <n v="505"/>
    <s v="CATEDRATICO ESCUELA UNIVERSITARIA"/>
    <s v="01A"/>
    <s v="TIEMPO COMPLETO AMPLIADO"/>
    <s v="2016-09-15 00:00:00.0"/>
    <s v="null"/>
    <s v="DF31935"/>
    <s v="CATEDRÁTICO DE ESCUELA UNIVERSITARIA"/>
    <s v="R110"/>
    <x v="10"/>
    <n v="545"/>
    <s v="INGENIERÍA MECÁNICA"/>
  </r>
  <r>
    <x v="16"/>
    <n v="78743818"/>
    <s v="ETSII"/>
    <n v="493"/>
    <s v="493L"/>
    <s v="GRUPO-A1"/>
    <s v="Teoría de mecanismos"/>
    <s v="GL"/>
    <s v="GRUPO DE LABORATORIO"/>
    <s v="493L"/>
    <s v="LABORATORIO DE Teoría de mecanismos"/>
    <s v="GRUPO-A1"/>
    <s v="Laboratorio de Teoría de mecanismos"/>
    <s v="1S"/>
    <n v="78743818"/>
    <s v="LOSTADO"/>
    <s v="LORZA"/>
    <s v="RUBÉN"/>
    <s v="rulostad"/>
    <s v="ruben.lostado@unirioja.es"/>
    <n v="1"/>
    <n v="1"/>
    <x v="0"/>
    <n v="504"/>
    <s v="PROFESOR TITULAR UNIVERSIDAD"/>
    <s v="C01"/>
    <s v="TIEMPO COMPLETO"/>
    <s v="2011-09-01 00:00:00.0"/>
    <s v="null"/>
    <s v="DF100304"/>
    <s v="PROFESOR TITULAR DE UNIVERSIDAD"/>
    <s v="R110"/>
    <x v="10"/>
    <n v="545"/>
    <s v="INGENIERÍA MECÁNICA"/>
  </r>
  <r>
    <x v="16"/>
    <n v="78743818"/>
    <s v="ETSII"/>
    <n v="493"/>
    <s v="493L"/>
    <s v="GRUPO-A2"/>
    <s v="Teoría de mecanismos"/>
    <s v="GL"/>
    <s v="GRUPO DE LABORATORIO"/>
    <s v="493L"/>
    <s v="LABORATORIO DE Teoría de mecanismos"/>
    <s v="GRUPO-A2"/>
    <s v="Laboratorio de Teoría de mecanismos"/>
    <s v="1S"/>
    <n v="78743818"/>
    <s v="LOSTADO"/>
    <s v="LORZA"/>
    <s v="RUBÉN"/>
    <s v="rulostad"/>
    <s v="ruben.lostado@unirioja.es"/>
    <n v="1"/>
    <n v="1"/>
    <x v="0"/>
    <n v="504"/>
    <s v="PROFESOR TITULAR UNIVERSIDAD"/>
    <s v="C01"/>
    <s v="TIEMPO COMPLETO"/>
    <s v="2011-09-01 00:00:00.0"/>
    <s v="null"/>
    <s v="DF100304"/>
    <s v="PROFESOR TITULAR DE UNIVERSIDAD"/>
    <s v="R110"/>
    <x v="10"/>
    <n v="545"/>
    <s v="INGENIERÍA MECÁNICA"/>
  </r>
  <r>
    <x v="16"/>
    <n v="78743818"/>
    <s v="ETSII"/>
    <n v="493"/>
    <s v="493L"/>
    <s v="GRUPO-A3"/>
    <s v="Teoría de mecanismos"/>
    <s v="GL"/>
    <s v="GRUPO DE LABORATORIO"/>
    <s v="493L"/>
    <s v="LABORATORIO DE Teoría de mecanismos"/>
    <s v="GRUPO-A3"/>
    <s v="Laboratorio de Teoría de mecanismos"/>
    <s v="1S"/>
    <n v="78743818"/>
    <s v="LOSTADO"/>
    <s v="LORZA"/>
    <s v="RUBÉN"/>
    <s v="rulostad"/>
    <s v="ruben.lostado@unirioja.es"/>
    <n v="1"/>
    <n v="1"/>
    <x v="0"/>
    <n v="504"/>
    <s v="PROFESOR TITULAR UNIVERSIDAD"/>
    <s v="C01"/>
    <s v="TIEMPO COMPLETO"/>
    <s v="2011-09-01 00:00:00.0"/>
    <s v="null"/>
    <s v="DF100304"/>
    <s v="PROFESOR TITULAR DE UNIVERSIDAD"/>
    <s v="R110"/>
    <x v="10"/>
    <n v="545"/>
    <s v="INGENIERÍA MECÁNICA"/>
  </r>
  <r>
    <x v="16"/>
    <n v="16506383"/>
    <s v="ETSII"/>
    <n v="493"/>
    <s v="493L"/>
    <s v="GRUPO-A4"/>
    <s v="Teoría de mecanismos"/>
    <s v="GL"/>
    <s v="GRUPO DE LABORATORIO"/>
    <s v="493L"/>
    <s v="LABORATORIO DE Teoría de mecanismos"/>
    <s v="GRUPO-A4"/>
    <s v="Laboratorio de Teoría de mecanismos"/>
    <s v="1S"/>
    <n v="16506383"/>
    <s v="ALBA"/>
    <s v="IRURZUN"/>
    <s v="JOSÉ ANTONIO"/>
    <s v="jalba"/>
    <s v="joseantonio.alba@unirioja.es"/>
    <n v="1"/>
    <n v="1"/>
    <x v="1"/>
    <n v="505"/>
    <s v="CATEDRATICO ESCUELA UNIVERSITARIA"/>
    <s v="01A"/>
    <s v="TIEMPO COMPLETO AMPLIADO"/>
    <s v="2016-09-15 00:00:00.0"/>
    <s v="null"/>
    <s v="DF31935"/>
    <s v="CATEDRÁTICO DE ESCUELA UNIVERSITARIA"/>
    <s v="R110"/>
    <x v="10"/>
    <n v="545"/>
    <s v="INGENIERÍA MECÁNICA"/>
  </r>
  <r>
    <x v="16"/>
    <n v="78743818"/>
    <s v="ETSII"/>
    <n v="493"/>
    <s v="493L"/>
    <s v="GRUPO-B1"/>
    <s v="Teoría de mecanismos"/>
    <s v="GL"/>
    <s v="GRUPO DE LABORATORIO"/>
    <s v="493L"/>
    <s v="LABORATORIO DE Teoría de mecanismos"/>
    <s v="GRUPO-B1"/>
    <s v="Laboratorio de Teoría de mecanismos"/>
    <s v="1S"/>
    <n v="78743818"/>
    <s v="LOSTADO"/>
    <s v="LORZA"/>
    <s v="RUBÉN"/>
    <s v="rulostad"/>
    <s v="ruben.lostado@unirioja.es"/>
    <n v="1"/>
    <n v="1"/>
    <x v="0"/>
    <n v="504"/>
    <s v="PROFESOR TITULAR UNIVERSIDAD"/>
    <s v="C01"/>
    <s v="TIEMPO COMPLETO"/>
    <s v="2011-09-01 00:00:00.0"/>
    <s v="null"/>
    <s v="DF100304"/>
    <s v="PROFESOR TITULAR DE UNIVERSIDAD"/>
    <s v="R110"/>
    <x v="10"/>
    <n v="545"/>
    <s v="INGENIERÍA MECÁNICA"/>
  </r>
  <r>
    <x v="16"/>
    <n v="78743818"/>
    <s v="ETSII"/>
    <n v="493"/>
    <s v="493L"/>
    <s v="GRUPO-B2"/>
    <s v="Teoría de mecanismos"/>
    <s v="GL"/>
    <s v="GRUPO DE LABORATORIO"/>
    <s v="493L"/>
    <s v="LABORATORIO DE Teoría de mecanismos"/>
    <s v="GRUPO-B2"/>
    <s v="Laboratorio de Teoría de mecanismos"/>
    <s v="1S"/>
    <n v="78743818"/>
    <s v="LOSTADO"/>
    <s v="LORZA"/>
    <s v="RUBÉN"/>
    <s v="rulostad"/>
    <s v="ruben.lostado@unirioja.es"/>
    <n v="1"/>
    <n v="1"/>
    <x v="0"/>
    <n v="504"/>
    <s v="PROFESOR TITULAR UNIVERSIDAD"/>
    <s v="C01"/>
    <s v="TIEMPO COMPLETO"/>
    <s v="2011-09-01 00:00:00.0"/>
    <s v="null"/>
    <s v="DF100304"/>
    <s v="PROFESOR TITULAR DE UNIVERSIDAD"/>
    <s v="R110"/>
    <x v="10"/>
    <n v="545"/>
    <s v="INGENIERÍA MECÁNICA"/>
  </r>
  <r>
    <x v="16"/>
    <n v="78743818"/>
    <s v="ETSII"/>
    <n v="493"/>
    <s v="493L"/>
    <s v="GRUPO-B3"/>
    <s v="Teoría de mecanismos"/>
    <s v="GL"/>
    <s v="GRUPO DE LABORATORIO"/>
    <s v="493L"/>
    <s v="LABORATORIO DE Teoría de mecanismos"/>
    <s v="GRUPO-B3"/>
    <s v="Laboratorio de Teoría de mecanismos"/>
    <s v="1S"/>
    <n v="78743818"/>
    <s v="LOSTADO"/>
    <s v="LORZA"/>
    <s v="RUBÉN"/>
    <s v="rulostad"/>
    <s v="ruben.lostado@unirioja.es"/>
    <n v="1"/>
    <n v="1"/>
    <x v="0"/>
    <n v="504"/>
    <s v="PROFESOR TITULAR UNIVERSIDAD"/>
    <s v="C01"/>
    <s v="TIEMPO COMPLETO"/>
    <s v="2011-09-01 00:00:00.0"/>
    <s v="null"/>
    <s v="DF100304"/>
    <s v="PROFESOR TITULAR DE UNIVERSIDAD"/>
    <s v="R110"/>
    <x v="10"/>
    <n v="545"/>
    <s v="INGENIERÍA MECÁNICA"/>
  </r>
  <r>
    <x v="16"/>
    <n v="16506383"/>
    <s v="ETSII"/>
    <n v="493"/>
    <s v="493L"/>
    <s v="GRUPO-B4"/>
    <s v="Teoría de mecanismos"/>
    <s v="GL"/>
    <s v="GRUPO DE LABORATORIO"/>
    <s v="493L"/>
    <s v="LABORATORIO DE Teoría de mecanismos"/>
    <s v="GRUPO-B4"/>
    <s v="Laboratorio de Teoría de mecanismos"/>
    <s v="1S"/>
    <n v="16506383"/>
    <s v="ALBA"/>
    <s v="IRURZUN"/>
    <s v="JOSÉ ANTONIO"/>
    <s v="jalba"/>
    <s v="joseantonio.alba@unirioja.es"/>
    <n v="1"/>
    <n v="1"/>
    <x v="1"/>
    <n v="505"/>
    <s v="CATEDRATICO ESCUELA UNIVERSITARIA"/>
    <s v="01A"/>
    <s v="TIEMPO COMPLETO AMPLIADO"/>
    <s v="2016-09-15 00:00:00.0"/>
    <s v="null"/>
    <s v="DF31935"/>
    <s v="CATEDRÁTICO DE ESCUELA UNIVERSITARIA"/>
    <s v="R110"/>
    <x v="10"/>
    <n v="545"/>
    <s v="INGENIERÍA MECÁNICA"/>
  </r>
  <r>
    <x v="16"/>
    <n v="16506383"/>
    <s v="ETSII"/>
    <n v="493"/>
    <s v="493R"/>
    <s v="GRUPO-A1"/>
    <s v="Teoría de mecanismos"/>
    <s v="GR"/>
    <s v="GRUPO REDUCIDO"/>
    <s v="493R"/>
    <s v="GRUPO REDUCIDO DE Teoría de mecanismos"/>
    <s v="GRUPO-A1"/>
    <s v="Grupo Reducido de Teoría de mecanismos"/>
    <s v="1S"/>
    <n v="16506383"/>
    <s v="ALBA"/>
    <s v="IRURZUN"/>
    <s v="JOSÉ ANTONIO"/>
    <s v="jalba"/>
    <s v="joseantonio.alba@unirioja.es"/>
    <n v="1"/>
    <n v="1"/>
    <x v="1"/>
    <n v="505"/>
    <s v="CATEDRATICO ESCUELA UNIVERSITARIA"/>
    <s v="01A"/>
    <s v="TIEMPO COMPLETO AMPLIADO"/>
    <s v="2016-09-15 00:00:00.0"/>
    <s v="null"/>
    <s v="DF31935"/>
    <s v="CATEDRÁTICO DE ESCUELA UNIVERSITARIA"/>
    <s v="R110"/>
    <x v="10"/>
    <n v="545"/>
    <s v="INGENIERÍA MECÁNICA"/>
  </r>
  <r>
    <x v="16"/>
    <n v="16506383"/>
    <s v="ETSII"/>
    <n v="493"/>
    <s v="493R"/>
    <s v="GRUPO-A2"/>
    <s v="Teoría de mecanismos"/>
    <s v="GR"/>
    <s v="GRUPO REDUCIDO"/>
    <s v="493R"/>
    <s v="GRUPO REDUCIDO DE Teoría de mecanismos"/>
    <s v="GRUPO-A2"/>
    <s v="Grupo Reducido de Teoría de mecanismos"/>
    <s v="1S"/>
    <n v="16506383"/>
    <s v="ALBA"/>
    <s v="IRURZUN"/>
    <s v="JOSÉ ANTONIO"/>
    <s v="jalba"/>
    <s v="joseantonio.alba@unirioja.es"/>
    <n v="1"/>
    <n v="1"/>
    <x v="1"/>
    <n v="505"/>
    <s v="CATEDRATICO ESCUELA UNIVERSITARIA"/>
    <s v="01A"/>
    <s v="TIEMPO COMPLETO AMPLIADO"/>
    <s v="2016-09-15 00:00:00.0"/>
    <s v="null"/>
    <s v="DF31935"/>
    <s v="CATEDRÁTICO DE ESCUELA UNIVERSITARIA"/>
    <s v="R110"/>
    <x v="10"/>
    <n v="545"/>
    <s v="INGENIERÍA MECÁNICA"/>
  </r>
  <r>
    <x v="16"/>
    <n v="16506383"/>
    <s v="ETSII"/>
    <n v="493"/>
    <s v="493R"/>
    <s v="GRUPO-A3"/>
    <s v="Teoría de mecanismos"/>
    <s v="GR"/>
    <s v="GRUPO REDUCIDO"/>
    <s v="493R"/>
    <s v="GRUPO REDUCIDO DE Teoría de mecanismos"/>
    <s v="GRUPO-A3"/>
    <s v="Grupo Reducido de Teoría de mecanismos"/>
    <s v="1S"/>
    <n v="16506383"/>
    <s v="ALBA"/>
    <s v="IRURZUN"/>
    <s v="JOSÉ ANTONIO"/>
    <s v="jalba"/>
    <s v="joseantonio.alba@unirioja.es"/>
    <n v="1"/>
    <n v="1"/>
    <x v="1"/>
    <n v="505"/>
    <s v="CATEDRATICO ESCUELA UNIVERSITARIA"/>
    <s v="01A"/>
    <s v="TIEMPO COMPLETO AMPLIADO"/>
    <s v="2016-09-15 00:00:00.0"/>
    <s v="null"/>
    <s v="DF31935"/>
    <s v="CATEDRÁTICO DE ESCUELA UNIVERSITARIA"/>
    <s v="R110"/>
    <x v="10"/>
    <n v="545"/>
    <s v="INGENIERÍA MECÁNICA"/>
  </r>
  <r>
    <x v="16"/>
    <n v="16506383"/>
    <s v="ETSII"/>
    <n v="493"/>
    <s v="493R"/>
    <s v="GRUPO-A4"/>
    <s v="Teoría de mecanismos"/>
    <s v="GR"/>
    <s v="GRUPO REDUCIDO"/>
    <s v="493R"/>
    <s v="GRUPO REDUCIDO DE Teoría de mecanismos"/>
    <s v="GRUPO-A4"/>
    <s v="Grupo Reducido de Teoría de mecanismos"/>
    <s v="1S"/>
    <n v="16506383"/>
    <s v="ALBA"/>
    <s v="IRURZUN"/>
    <s v="JOSÉ ANTONIO"/>
    <s v="jalba"/>
    <s v="joseantonio.alba@unirioja.es"/>
    <n v="1"/>
    <n v="1"/>
    <x v="1"/>
    <n v="505"/>
    <s v="CATEDRATICO ESCUELA UNIVERSITARIA"/>
    <s v="01A"/>
    <s v="TIEMPO COMPLETO AMPLIADO"/>
    <s v="2016-09-15 00:00:00.0"/>
    <s v="null"/>
    <s v="DF31935"/>
    <s v="CATEDRÁTICO DE ESCUELA UNIVERSITARIA"/>
    <s v="R110"/>
    <x v="10"/>
    <n v="545"/>
    <s v="INGENIERÍA MECÁNICA"/>
  </r>
  <r>
    <x v="16"/>
    <n v="16506383"/>
    <s v="ETSII"/>
    <n v="493"/>
    <s v="493R"/>
    <s v="GRUPO-B1"/>
    <s v="Teoría de mecanismos"/>
    <s v="GR"/>
    <s v="GRUPO REDUCIDO"/>
    <s v="493R"/>
    <s v="GRUPO REDUCIDO DE Teoría de mecanismos"/>
    <s v="GRUPO-B1"/>
    <s v="Grupo Reducido de Teoría de mecanismos"/>
    <s v="1S"/>
    <n v="16506383"/>
    <s v="ALBA"/>
    <s v="IRURZUN"/>
    <s v="JOSÉ ANTONIO"/>
    <s v="jalba"/>
    <s v="joseantonio.alba@unirioja.es"/>
    <n v="1"/>
    <n v="1"/>
    <x v="1"/>
    <n v="505"/>
    <s v="CATEDRATICO ESCUELA UNIVERSITARIA"/>
    <s v="01A"/>
    <s v="TIEMPO COMPLETO AMPLIADO"/>
    <s v="2016-09-15 00:00:00.0"/>
    <s v="null"/>
    <s v="DF31935"/>
    <s v="CATEDRÁTICO DE ESCUELA UNIVERSITARIA"/>
    <s v="R110"/>
    <x v="10"/>
    <n v="545"/>
    <s v="INGENIERÍA MECÁNICA"/>
  </r>
  <r>
    <x v="16"/>
    <n v="16506383"/>
    <s v="ETSII"/>
    <n v="493"/>
    <s v="493R"/>
    <s v="GRUPO-B2"/>
    <s v="Teoría de mecanismos"/>
    <s v="GR"/>
    <s v="GRUPO REDUCIDO"/>
    <s v="493R"/>
    <s v="GRUPO REDUCIDO DE Teoría de mecanismos"/>
    <s v="GRUPO-B2"/>
    <s v="Grupo Reducido de Teoría de mecanismos"/>
    <s v="1S"/>
    <n v="16506383"/>
    <s v="ALBA"/>
    <s v="IRURZUN"/>
    <s v="JOSÉ ANTONIO"/>
    <s v="jalba"/>
    <s v="joseantonio.alba@unirioja.es"/>
    <n v="1"/>
    <n v="1"/>
    <x v="1"/>
    <n v="505"/>
    <s v="CATEDRATICO ESCUELA UNIVERSITARIA"/>
    <s v="01A"/>
    <s v="TIEMPO COMPLETO AMPLIADO"/>
    <s v="2016-09-15 00:00:00.0"/>
    <s v="null"/>
    <s v="DF31935"/>
    <s v="CATEDRÁTICO DE ESCUELA UNIVERSITARIA"/>
    <s v="R110"/>
    <x v="10"/>
    <n v="545"/>
    <s v="INGENIERÍA MECÁNICA"/>
  </r>
  <r>
    <x v="16"/>
    <n v="16506383"/>
    <s v="ETSII"/>
    <n v="493"/>
    <s v="493R"/>
    <s v="GRUPO-B3"/>
    <s v="Teoría de mecanismos"/>
    <s v="GR"/>
    <s v="GRUPO REDUCIDO"/>
    <s v="493R"/>
    <s v="GRUPO REDUCIDO DE Teoría de mecanismos"/>
    <s v="GRUPO-B3"/>
    <s v="Grupo Reducido de Teoría de mecanismos"/>
    <s v="1S"/>
    <n v="16506383"/>
    <s v="ALBA"/>
    <s v="IRURZUN"/>
    <s v="JOSÉ ANTONIO"/>
    <s v="jalba"/>
    <s v="joseantonio.alba@unirioja.es"/>
    <n v="1"/>
    <n v="1"/>
    <x v="1"/>
    <n v="505"/>
    <s v="CATEDRATICO ESCUELA UNIVERSITARIA"/>
    <s v="01A"/>
    <s v="TIEMPO COMPLETO AMPLIADO"/>
    <s v="2016-09-15 00:00:00.0"/>
    <s v="null"/>
    <s v="DF31935"/>
    <s v="CATEDRÁTICO DE ESCUELA UNIVERSITARIA"/>
    <s v="R110"/>
    <x v="10"/>
    <n v="545"/>
    <s v="INGENIERÍA MECÁNICA"/>
  </r>
  <r>
    <x v="16"/>
    <n v="16506383"/>
    <s v="ETSII"/>
    <n v="493"/>
    <s v="493R"/>
    <s v="GRUPO-B4"/>
    <s v="Teoría de mecanismos"/>
    <s v="GR"/>
    <s v="GRUPO REDUCIDO"/>
    <s v="493R"/>
    <s v="GRUPO REDUCIDO DE Teoría de mecanismos"/>
    <s v="GRUPO-B4"/>
    <s v="Grupo Reducido de Teoría de mecanismos"/>
    <s v="1S"/>
    <n v="16506383"/>
    <s v="ALBA"/>
    <s v="IRURZUN"/>
    <s v="JOSÉ ANTONIO"/>
    <s v="jalba"/>
    <s v="joseantonio.alba@unirioja.es"/>
    <n v="1"/>
    <n v="1"/>
    <x v="1"/>
    <n v="505"/>
    <s v="CATEDRATICO ESCUELA UNIVERSITARIA"/>
    <s v="01A"/>
    <s v="TIEMPO COMPLETO AMPLIADO"/>
    <s v="2016-09-15 00:00:00.0"/>
    <s v="null"/>
    <s v="DF31935"/>
    <s v="CATEDRÁTICO DE ESCUELA UNIVERSITARIA"/>
    <s v="R110"/>
    <x v="10"/>
    <n v="545"/>
    <s v="INGENIERÍA MECÁNICA"/>
  </r>
  <r>
    <x v="17"/>
    <n v="16506383"/>
    <s v="ETSII"/>
    <n v="493"/>
    <s v="493G"/>
    <s v="GRUPO-A"/>
    <s v="Teoría de mecanismos"/>
    <s v="GG"/>
    <s v="GRUPO GRANDE"/>
    <s v="493G"/>
    <s v="GRUPO GRANDE DE Teoría de mecanismos"/>
    <s v="GRUPO-A"/>
    <s v="Grupo Garnde de Teoría de mecanismos"/>
    <s v="1S"/>
    <n v="16506383"/>
    <s v="ALBA"/>
    <s v="IRURZUN"/>
    <s v="JOSÉ ANTONIO"/>
    <s v="jalba"/>
    <s v="joseantonio.alba@unirioja.es"/>
    <n v="3"/>
    <m/>
    <x v="1"/>
    <n v="505"/>
    <s v="CATEDRATICO ESCUELA UNIVERSITARIA"/>
    <s v="01A"/>
    <s v="TIEMPO COMPLETO AMPLIADO"/>
    <s v="2016-09-15 00:00:00.0"/>
    <s v="null"/>
    <s v="DF31935"/>
    <s v="CATEDRÁTICO DE ESCUELA UNIVERSITARIA"/>
    <s v="R110"/>
    <x v="10"/>
    <n v="545"/>
    <s v="INGENIERÍA MECÁNICA"/>
  </r>
  <r>
    <x v="17"/>
    <n v="16506383"/>
    <s v="ETSII"/>
    <n v="493"/>
    <s v="493G"/>
    <s v="GRUPO-B"/>
    <s v="Teoría de mecanismos"/>
    <s v="GG"/>
    <s v="GRUPO GRANDE"/>
    <s v="493G"/>
    <s v="GRUPO GRANDE DE Teoría de mecanismos"/>
    <s v="GRUPO-B"/>
    <s v="Grupo Garnde de Teoría de mecanismos"/>
    <s v="1S"/>
    <n v="16506383"/>
    <s v="ALBA"/>
    <s v="IRURZUN"/>
    <s v="JOSÉ ANTONIO"/>
    <s v="jalba"/>
    <s v="joseantonio.alba@unirioja.es"/>
    <n v="3"/>
    <m/>
    <x v="1"/>
    <n v="505"/>
    <s v="CATEDRATICO ESCUELA UNIVERSITARIA"/>
    <s v="01A"/>
    <s v="TIEMPO COMPLETO AMPLIADO"/>
    <s v="2016-09-15 00:00:00.0"/>
    <s v="null"/>
    <s v="DF31935"/>
    <s v="CATEDRÁTICO DE ESCUELA UNIVERSITARIA"/>
    <s v="R110"/>
    <x v="10"/>
    <n v="545"/>
    <s v="INGENIERÍA MECÁNICA"/>
  </r>
  <r>
    <x v="17"/>
    <n v="16564276"/>
    <s v="ETSII"/>
    <n v="493"/>
    <s v="493I"/>
    <s v="GRUPO-A1"/>
    <s v="Teoría de mecanismos"/>
    <s v="GI"/>
    <s v="GRUPO DE INFORMÁTICA"/>
    <s v="493I"/>
    <s v="INFORMÁTICA DE Teoría de mecanismos"/>
    <s v="GRUPO-A1"/>
    <s v="Informática de Teoría de mecanismos"/>
    <s v="1S"/>
    <n v="16564276"/>
    <s v="GÓMEZ"/>
    <s v="CRISTÓBAL"/>
    <s v="JOSÉ ANTONIO"/>
    <s v="jggomez"/>
    <s v="jose-antonio.gomez@unirioja.es"/>
    <n v="1"/>
    <m/>
    <x v="1"/>
    <n v="533"/>
    <s v="COLABORADOR-TIPO 2 (Doctor)"/>
    <s v="C01"/>
    <s v="TIEMPO COMPLETO"/>
    <s v="2006-10-01 00:00:00.0"/>
    <s v="null"/>
    <s v="LD100577"/>
    <s v="COLABORADOR TIPO 2"/>
    <s v="R110"/>
    <x v="10"/>
    <n v="545"/>
    <s v="INGENIERÍA MECÁNICA"/>
  </r>
  <r>
    <x v="17"/>
    <n v="16564276"/>
    <s v="ETSII"/>
    <n v="493"/>
    <s v="493I"/>
    <s v="GRUPO-A2"/>
    <s v="Teoría de mecanismos"/>
    <s v="GI"/>
    <s v="GRUPO DE INFORMÁTICA"/>
    <s v="493I"/>
    <s v="INFORMÁTICA DE Teoría de mecanismos"/>
    <s v="GRUPO-A2"/>
    <s v="Informática de Teoría de mecanismos"/>
    <s v="1S"/>
    <n v="16564276"/>
    <s v="GÓMEZ"/>
    <s v="CRISTÓBAL"/>
    <s v="JOSÉ ANTONIO"/>
    <s v="jggomez"/>
    <s v="jose-antonio.gomez@unirioja.es"/>
    <n v="1"/>
    <m/>
    <x v="1"/>
    <n v="533"/>
    <s v="COLABORADOR-TIPO 2 (Doctor)"/>
    <s v="C01"/>
    <s v="TIEMPO COMPLETO"/>
    <s v="2006-10-01 00:00:00.0"/>
    <s v="null"/>
    <s v="LD100577"/>
    <s v="COLABORADOR TIPO 2"/>
    <s v="R110"/>
    <x v="10"/>
    <n v="545"/>
    <s v="INGENIERÍA MECÁNICA"/>
  </r>
  <r>
    <x v="17"/>
    <n v="16564276"/>
    <s v="ETSII"/>
    <n v="493"/>
    <s v="493I"/>
    <s v="GRUPO-A3"/>
    <s v="Teoría de mecanismos"/>
    <s v="GI"/>
    <s v="GRUPO DE INFORMÁTICA"/>
    <s v="493I"/>
    <s v="INFORMÁTICA DE Teoría de mecanismos"/>
    <s v="GRUPO-A3"/>
    <s v="Informática de Teoría de mecanismos"/>
    <s v="1S"/>
    <n v="16564276"/>
    <s v="GÓMEZ"/>
    <s v="CRISTÓBAL"/>
    <s v="JOSÉ ANTONIO"/>
    <s v="jggomez"/>
    <s v="jose-antonio.gomez@unirioja.es"/>
    <n v="1"/>
    <m/>
    <x v="1"/>
    <n v="533"/>
    <s v="COLABORADOR-TIPO 2 (Doctor)"/>
    <s v="C01"/>
    <s v="TIEMPO COMPLETO"/>
    <s v="2006-10-01 00:00:00.0"/>
    <s v="null"/>
    <s v="LD100577"/>
    <s v="COLABORADOR TIPO 2"/>
    <s v="R110"/>
    <x v="10"/>
    <n v="545"/>
    <s v="INGENIERÍA MECÁNICA"/>
  </r>
  <r>
    <x v="17"/>
    <n v="16506383"/>
    <s v="ETSII"/>
    <n v="493"/>
    <s v="493I"/>
    <s v="GRUPO-A4"/>
    <s v="Teoría de mecanismos"/>
    <s v="GI"/>
    <s v="GRUPO DE INFORMÁTICA"/>
    <s v="493I"/>
    <s v="INFORMÁTICA DE Teoría de mecanismos"/>
    <s v="GRUPO-A4"/>
    <s v="Informática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7"/>
    <n v="16564276"/>
    <s v="ETSII"/>
    <n v="493"/>
    <s v="493I"/>
    <s v="GRUPO-B1"/>
    <s v="Teoría de mecanismos"/>
    <s v="GI"/>
    <s v="GRUPO DE INFORMÁTICA"/>
    <s v="493I"/>
    <s v="INFORMÁTICA DE Teoría de mecanismos"/>
    <s v="GRUPO-B1"/>
    <s v="Informática de Teoría de mecanismos"/>
    <s v="1S"/>
    <n v="16564276"/>
    <s v="GÓMEZ"/>
    <s v="CRISTÓBAL"/>
    <s v="JOSÉ ANTONIO"/>
    <s v="jggomez"/>
    <s v="jose-antonio.gomez@unirioja.es"/>
    <n v="1"/>
    <m/>
    <x v="1"/>
    <n v="533"/>
    <s v="COLABORADOR-TIPO 2 (Doctor)"/>
    <s v="C01"/>
    <s v="TIEMPO COMPLETO"/>
    <s v="2006-10-01 00:00:00.0"/>
    <s v="null"/>
    <s v="LD100577"/>
    <s v="COLABORADOR TIPO 2"/>
    <s v="R110"/>
    <x v="10"/>
    <n v="545"/>
    <s v="INGENIERÍA MECÁNICA"/>
  </r>
  <r>
    <x v="17"/>
    <n v="16564276"/>
    <s v="ETSII"/>
    <n v="493"/>
    <s v="493I"/>
    <s v="GRUPO-B2"/>
    <s v="Teoría de mecanismos"/>
    <s v="GI"/>
    <s v="GRUPO DE INFORMÁTICA"/>
    <s v="493I"/>
    <s v="INFORMÁTICA DE Teoría de mecanismos"/>
    <s v="GRUPO-B2"/>
    <s v="Informática de Teoría de mecanismos"/>
    <s v="1S"/>
    <n v="16564276"/>
    <s v="GÓMEZ"/>
    <s v="CRISTÓBAL"/>
    <s v="JOSÉ ANTONIO"/>
    <s v="jggomez"/>
    <s v="jose-antonio.gomez@unirioja.es"/>
    <n v="1"/>
    <m/>
    <x v="1"/>
    <n v="533"/>
    <s v="COLABORADOR-TIPO 2 (Doctor)"/>
    <s v="C01"/>
    <s v="TIEMPO COMPLETO"/>
    <s v="2006-10-01 00:00:00.0"/>
    <s v="null"/>
    <s v="LD100577"/>
    <s v="COLABORADOR TIPO 2"/>
    <s v="R110"/>
    <x v="10"/>
    <n v="545"/>
    <s v="INGENIERÍA MECÁNICA"/>
  </r>
  <r>
    <x v="17"/>
    <n v="16564276"/>
    <s v="ETSII"/>
    <n v="493"/>
    <s v="493I"/>
    <s v="GRUPO-B3"/>
    <s v="Teoría de mecanismos"/>
    <s v="GI"/>
    <s v="GRUPO DE INFORMÁTICA"/>
    <s v="493I"/>
    <s v="INFORMÁTICA DE Teoría de mecanismos"/>
    <s v="GRUPO-B3"/>
    <s v="Informática de Teoría de mecanismos"/>
    <s v="1S"/>
    <n v="16564276"/>
    <s v="GÓMEZ"/>
    <s v="CRISTÓBAL"/>
    <s v="JOSÉ ANTONIO"/>
    <s v="jggomez"/>
    <s v="jose-antonio.gomez@unirioja.es"/>
    <n v="1"/>
    <m/>
    <x v="1"/>
    <n v="533"/>
    <s v="COLABORADOR-TIPO 2 (Doctor)"/>
    <s v="C01"/>
    <s v="TIEMPO COMPLETO"/>
    <s v="2006-10-01 00:00:00.0"/>
    <s v="null"/>
    <s v="LD100577"/>
    <s v="COLABORADOR TIPO 2"/>
    <s v="R110"/>
    <x v="10"/>
    <n v="545"/>
    <s v="INGENIERÍA MECÁNICA"/>
  </r>
  <r>
    <x v="17"/>
    <n v="16506383"/>
    <s v="ETSII"/>
    <n v="493"/>
    <s v="493I"/>
    <s v="GRUPO-B4"/>
    <s v="Teoría de mecanismos"/>
    <s v="GI"/>
    <s v="GRUPO DE INFORMÁTICA"/>
    <s v="493I"/>
    <s v="INFORMÁTICA DE Teoría de mecanismos"/>
    <s v="GRUPO-B4"/>
    <s v="Informática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7"/>
    <n v="78743818"/>
    <s v="ETSII"/>
    <n v="493"/>
    <s v="493L"/>
    <s v="GRUPO-A1"/>
    <s v="Teoría de mecanismos"/>
    <s v="GL"/>
    <s v="GRUPO DE LABORATORIO"/>
    <s v="493L"/>
    <s v="LABORATORIO DE Teoría de mecanismos"/>
    <s v="GRUPO-A1"/>
    <s v="Laboratorio de Teoría de mecanismos"/>
    <s v="1S"/>
    <n v="78743818"/>
    <s v="LOSTADO"/>
    <s v="LORZA"/>
    <s v="RUBÉN"/>
    <s v="rulostad"/>
    <s v="ruben.lostado@unirioja.es"/>
    <n v="1"/>
    <m/>
    <x v="0"/>
    <n v="504"/>
    <s v="PROFESOR TITULAR UNIVERSIDAD"/>
    <s v="C01"/>
    <s v="TIEMPO COMPLETO"/>
    <s v="2011-09-01 00:00:00.0"/>
    <s v="null"/>
    <s v="DF100304"/>
    <s v="PROFESOR TITULAR DE UNIVERSIDAD"/>
    <s v="R110"/>
    <x v="10"/>
    <n v="545"/>
    <s v="INGENIERÍA MECÁNICA"/>
  </r>
  <r>
    <x v="17"/>
    <n v="78743818"/>
    <s v="ETSII"/>
    <n v="493"/>
    <s v="493L"/>
    <s v="GRUPO-A2"/>
    <s v="Teoría de mecanismos"/>
    <s v="GL"/>
    <s v="GRUPO DE LABORATORIO"/>
    <s v="493L"/>
    <s v="LABORATORIO DE Teoría de mecanismos"/>
    <s v="GRUPO-A2"/>
    <s v="Laboratorio de Teoría de mecanismos"/>
    <s v="1S"/>
    <n v="78743818"/>
    <s v="LOSTADO"/>
    <s v="LORZA"/>
    <s v="RUBÉN"/>
    <s v="rulostad"/>
    <s v="ruben.lostado@unirioja.es"/>
    <n v="1"/>
    <m/>
    <x v="0"/>
    <n v="504"/>
    <s v="PROFESOR TITULAR UNIVERSIDAD"/>
    <s v="C01"/>
    <s v="TIEMPO COMPLETO"/>
    <s v="2011-09-01 00:00:00.0"/>
    <s v="null"/>
    <s v="DF100304"/>
    <s v="PROFESOR TITULAR DE UNIVERSIDAD"/>
    <s v="R110"/>
    <x v="10"/>
    <n v="545"/>
    <s v="INGENIERÍA MECÁNICA"/>
  </r>
  <r>
    <x v="17"/>
    <n v="78743818"/>
    <s v="ETSII"/>
    <n v="493"/>
    <s v="493L"/>
    <s v="GRUPO-A3"/>
    <s v="Teoría de mecanismos"/>
    <s v="GL"/>
    <s v="GRUPO DE LABORATORIO"/>
    <s v="493L"/>
    <s v="LABORATORIO DE Teoría de mecanismos"/>
    <s v="GRUPO-A3"/>
    <s v="Laboratorio de Teoría de mecanismos"/>
    <s v="1S"/>
    <n v="78743818"/>
    <s v="LOSTADO"/>
    <s v="LORZA"/>
    <s v="RUBÉN"/>
    <s v="rulostad"/>
    <s v="ruben.lostado@unirioja.es"/>
    <n v="1"/>
    <m/>
    <x v="0"/>
    <n v="504"/>
    <s v="PROFESOR TITULAR UNIVERSIDAD"/>
    <s v="C01"/>
    <s v="TIEMPO COMPLETO"/>
    <s v="2011-09-01 00:00:00.0"/>
    <s v="null"/>
    <s v="DF100304"/>
    <s v="PROFESOR TITULAR DE UNIVERSIDAD"/>
    <s v="R110"/>
    <x v="10"/>
    <n v="545"/>
    <s v="INGENIERÍA MECÁNICA"/>
  </r>
  <r>
    <x v="17"/>
    <n v="16506383"/>
    <s v="ETSII"/>
    <n v="493"/>
    <s v="493L"/>
    <s v="GRUPO-A4"/>
    <s v="Teoría de mecanismos"/>
    <s v="GL"/>
    <s v="GRUPO DE LABORATORIO"/>
    <s v="493L"/>
    <s v="LABORATORIO DE Teoría de mecanismos"/>
    <s v="GRUPO-A4"/>
    <s v="Laboratorio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7"/>
    <n v="78743818"/>
    <s v="ETSII"/>
    <n v="493"/>
    <s v="493L"/>
    <s v="GRUPO-B1"/>
    <s v="Teoría de mecanismos"/>
    <s v="GL"/>
    <s v="GRUPO DE LABORATORIO"/>
    <s v="493L"/>
    <s v="LABORATORIO DE Teoría de mecanismos"/>
    <s v="GRUPO-B1"/>
    <s v="Laboratorio de Teoría de mecanismos"/>
    <s v="1S"/>
    <n v="78743818"/>
    <s v="LOSTADO"/>
    <s v="LORZA"/>
    <s v="RUBÉN"/>
    <s v="rulostad"/>
    <s v="ruben.lostado@unirioja.es"/>
    <n v="1"/>
    <m/>
    <x v="0"/>
    <n v="504"/>
    <s v="PROFESOR TITULAR UNIVERSIDAD"/>
    <s v="C01"/>
    <s v="TIEMPO COMPLETO"/>
    <s v="2011-09-01 00:00:00.0"/>
    <s v="null"/>
    <s v="DF100304"/>
    <s v="PROFESOR TITULAR DE UNIVERSIDAD"/>
    <s v="R110"/>
    <x v="10"/>
    <n v="545"/>
    <s v="INGENIERÍA MECÁNICA"/>
  </r>
  <r>
    <x v="17"/>
    <n v="78743818"/>
    <s v="ETSII"/>
    <n v="493"/>
    <s v="493L"/>
    <s v="GRUPO-B2"/>
    <s v="Teoría de mecanismos"/>
    <s v="GL"/>
    <s v="GRUPO DE LABORATORIO"/>
    <s v="493L"/>
    <s v="LABORATORIO DE Teoría de mecanismos"/>
    <s v="GRUPO-B2"/>
    <s v="Laboratorio de Teoría de mecanismos"/>
    <s v="1S"/>
    <n v="78743818"/>
    <s v="LOSTADO"/>
    <s v="LORZA"/>
    <s v="RUBÉN"/>
    <s v="rulostad"/>
    <s v="ruben.lostado@unirioja.es"/>
    <n v="1"/>
    <m/>
    <x v="0"/>
    <n v="504"/>
    <s v="PROFESOR TITULAR UNIVERSIDAD"/>
    <s v="C01"/>
    <s v="TIEMPO COMPLETO"/>
    <s v="2011-09-01 00:00:00.0"/>
    <s v="null"/>
    <s v="DF100304"/>
    <s v="PROFESOR TITULAR DE UNIVERSIDAD"/>
    <s v="R110"/>
    <x v="10"/>
    <n v="545"/>
    <s v="INGENIERÍA MECÁNICA"/>
  </r>
  <r>
    <x v="17"/>
    <n v="78743818"/>
    <s v="ETSII"/>
    <n v="493"/>
    <s v="493L"/>
    <s v="GRUPO-B3"/>
    <s v="Teoría de mecanismos"/>
    <s v="GL"/>
    <s v="GRUPO DE LABORATORIO"/>
    <s v="493L"/>
    <s v="LABORATORIO DE Teoría de mecanismos"/>
    <s v="GRUPO-B3"/>
    <s v="Laboratorio de Teoría de mecanismos"/>
    <s v="1S"/>
    <n v="78743818"/>
    <s v="LOSTADO"/>
    <s v="LORZA"/>
    <s v="RUBÉN"/>
    <s v="rulostad"/>
    <s v="ruben.lostado@unirioja.es"/>
    <n v="1"/>
    <m/>
    <x v="0"/>
    <n v="504"/>
    <s v="PROFESOR TITULAR UNIVERSIDAD"/>
    <s v="C01"/>
    <s v="TIEMPO COMPLETO"/>
    <s v="2011-09-01 00:00:00.0"/>
    <s v="null"/>
    <s v="DF100304"/>
    <s v="PROFESOR TITULAR DE UNIVERSIDAD"/>
    <s v="R110"/>
    <x v="10"/>
    <n v="545"/>
    <s v="INGENIERÍA MECÁNICA"/>
  </r>
  <r>
    <x v="17"/>
    <n v="16506383"/>
    <s v="ETSII"/>
    <n v="493"/>
    <s v="493L"/>
    <s v="GRUPO-B4"/>
    <s v="Teoría de mecanismos"/>
    <s v="GL"/>
    <s v="GRUPO DE LABORATORIO"/>
    <s v="493L"/>
    <s v="LABORATORIO DE Teoría de mecanismos"/>
    <s v="GRUPO-B4"/>
    <s v="Laboratorio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7"/>
    <n v="16506383"/>
    <s v="ETSII"/>
    <n v="493"/>
    <s v="493R"/>
    <s v="GRUPO-A1"/>
    <s v="Teoría de mecanismos"/>
    <s v="GR"/>
    <s v="GRUPO REDUCIDO"/>
    <s v="493R"/>
    <s v="GRUPO REDUCIDO DE Teoría de mecanismos"/>
    <s v="GRUPO-A1"/>
    <s v="Grupo Reducido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7"/>
    <n v="16506383"/>
    <s v="ETSII"/>
    <n v="493"/>
    <s v="493R"/>
    <s v="GRUPO-A2"/>
    <s v="Teoría de mecanismos"/>
    <s v="GR"/>
    <s v="GRUPO REDUCIDO"/>
    <s v="493R"/>
    <s v="GRUPO REDUCIDO DE Teoría de mecanismos"/>
    <s v="GRUPO-A2"/>
    <s v="Grupo Reducido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7"/>
    <n v="16506383"/>
    <s v="ETSII"/>
    <n v="493"/>
    <s v="493R"/>
    <s v="GRUPO-A3"/>
    <s v="Teoría de mecanismos"/>
    <s v="GR"/>
    <s v="GRUPO REDUCIDO"/>
    <s v="493R"/>
    <s v="GRUPO REDUCIDO DE Teoría de mecanismos"/>
    <s v="GRUPO-A3"/>
    <s v="Grupo Reducido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7"/>
    <n v="16506383"/>
    <s v="ETSII"/>
    <n v="493"/>
    <s v="493R"/>
    <s v="GRUPO-A4"/>
    <s v="Teoría de mecanismos"/>
    <s v="GR"/>
    <s v="GRUPO REDUCIDO"/>
    <s v="493R"/>
    <s v="GRUPO REDUCIDO DE Teoría de mecanismos"/>
    <s v="GRUPO-A4"/>
    <s v="Grupo Reducido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7"/>
    <n v="16506383"/>
    <s v="ETSII"/>
    <n v="493"/>
    <s v="493R"/>
    <s v="GRUPO-B1"/>
    <s v="Teoría de mecanismos"/>
    <s v="GR"/>
    <s v="GRUPO REDUCIDO"/>
    <s v="493R"/>
    <s v="GRUPO REDUCIDO DE Teoría de mecanismos"/>
    <s v="GRUPO-B1"/>
    <s v="Grupo Reducido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7"/>
    <n v="16506383"/>
    <s v="ETSII"/>
    <n v="493"/>
    <s v="493R"/>
    <s v="GRUPO-B2"/>
    <s v="Teoría de mecanismos"/>
    <s v="GR"/>
    <s v="GRUPO REDUCIDO"/>
    <s v="493R"/>
    <s v="GRUPO REDUCIDO DE Teoría de mecanismos"/>
    <s v="GRUPO-B2"/>
    <s v="Grupo Reducido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7"/>
    <n v="16506383"/>
    <s v="ETSII"/>
    <n v="493"/>
    <s v="493R"/>
    <s v="GRUPO-B3"/>
    <s v="Teoría de mecanismos"/>
    <s v="GR"/>
    <s v="GRUPO REDUCIDO"/>
    <s v="493R"/>
    <s v="GRUPO REDUCIDO DE Teoría de mecanismos"/>
    <s v="GRUPO-B3"/>
    <s v="Grupo Reducido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7"/>
    <n v="16506383"/>
    <s v="ETSII"/>
    <n v="493"/>
    <s v="493R"/>
    <s v="GRUPO-B4"/>
    <s v="Teoría de mecanismos"/>
    <s v="GR"/>
    <s v="GRUPO REDUCIDO"/>
    <s v="493R"/>
    <s v="GRUPO REDUCIDO DE Teoría de mecanismos"/>
    <s v="GRUPO-B4"/>
    <s v="Grupo Reducido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8"/>
    <n v="16506383"/>
    <s v="ETSII"/>
    <n v="493"/>
    <s v="493G"/>
    <s v="GRUPO-A"/>
    <s v="Teoría de mecanismos"/>
    <s v="GG"/>
    <s v="GRUPO GRANDE"/>
    <s v="493G"/>
    <s v="GRUPO GRANDE DE Teoría de mecanismos"/>
    <s v="GRUPO-A"/>
    <s v="Grupo Garnde de Teoría de mecanismos"/>
    <s v="1S"/>
    <n v="16506383"/>
    <s v="ALBA"/>
    <s v="IRURZUN"/>
    <s v="JOSÉ ANTONIO"/>
    <s v="jalba"/>
    <s v="joseantonio.alba@unirioja.es"/>
    <n v="3"/>
    <m/>
    <x v="1"/>
    <n v="505"/>
    <s v="CATEDRATICO ESCUELA UNIVERSITARIA"/>
    <s v="01A"/>
    <s v="TIEMPO COMPLETO AMPLIADO"/>
    <s v="2016-09-15 00:00:00.0"/>
    <s v="null"/>
    <s v="DF31935"/>
    <s v="CATEDRÁTICO DE ESCUELA UNIVERSITARIA"/>
    <s v="R110"/>
    <x v="10"/>
    <n v="545"/>
    <s v="INGENIERÍA MECÁNICA"/>
  </r>
  <r>
    <x v="18"/>
    <n v="16506383"/>
    <s v="ETSII"/>
    <n v="493"/>
    <s v="493G"/>
    <s v="GRUPO-B"/>
    <s v="Teoría de mecanismos"/>
    <s v="GG"/>
    <s v="GRUPO GRANDE"/>
    <s v="493G"/>
    <s v="GRUPO GRANDE DE Teoría de mecanismos"/>
    <s v="GRUPO-B"/>
    <s v="Grupo Garnde de Teoría de mecanismos"/>
    <s v="1S"/>
    <n v="16506383"/>
    <s v="ALBA"/>
    <s v="IRURZUN"/>
    <s v="JOSÉ ANTONIO"/>
    <s v="jalba"/>
    <s v="joseantonio.alba@unirioja.es"/>
    <n v="3"/>
    <m/>
    <x v="1"/>
    <n v="505"/>
    <s v="CATEDRATICO ESCUELA UNIVERSITARIA"/>
    <s v="01A"/>
    <s v="TIEMPO COMPLETO AMPLIADO"/>
    <s v="2016-09-15 00:00:00.0"/>
    <s v="null"/>
    <s v="DF31935"/>
    <s v="CATEDRÁTICO DE ESCUELA UNIVERSITARIA"/>
    <s v="R110"/>
    <x v="10"/>
    <n v="545"/>
    <s v="INGENIERÍA MECÁNICA"/>
  </r>
  <r>
    <x v="18"/>
    <n v="16564276"/>
    <s v="ETSII"/>
    <n v="493"/>
    <s v="493I"/>
    <s v="GRUPO-A1"/>
    <s v="Teoría de mecanismos"/>
    <s v="GI"/>
    <s v="GRUPO DE INFORMÁTICA"/>
    <s v="493I"/>
    <s v="INFORMÁTICA DE Teoría de mecanismos"/>
    <s v="GRUPO-A1"/>
    <s v="Informática de Teoría de mecanismos"/>
    <s v="1S"/>
    <n v="16564276"/>
    <s v="GÓMEZ"/>
    <s v="CRISTÓBAL"/>
    <s v="JOSÉ ANTONIO"/>
    <s v="jggomez"/>
    <s v="jose-antonio.gomez@unirioja.es"/>
    <n v="1"/>
    <m/>
    <x v="1"/>
    <n v="533"/>
    <s v="COLABORADOR-TIPO 2 (Doctor)"/>
    <s v="C01"/>
    <s v="TIEMPO COMPLETO"/>
    <s v="2006-10-01 00:00:00.0"/>
    <s v="null"/>
    <s v="LD100577"/>
    <s v="COLABORADOR TIPO 2"/>
    <s v="R110"/>
    <x v="10"/>
    <n v="545"/>
    <s v="INGENIERÍA MECÁNICA"/>
  </r>
  <r>
    <x v="18"/>
    <n v="16564276"/>
    <s v="ETSII"/>
    <n v="493"/>
    <s v="493I"/>
    <s v="GRUPO-A2"/>
    <s v="Teoría de mecanismos"/>
    <s v="GI"/>
    <s v="GRUPO DE INFORMÁTICA"/>
    <s v="493I"/>
    <s v="INFORMÁTICA DE Teoría de mecanismos"/>
    <s v="GRUPO-A2"/>
    <s v="Informática de Teoría de mecanismos"/>
    <s v="1S"/>
    <n v="16564276"/>
    <s v="GÓMEZ"/>
    <s v="CRISTÓBAL"/>
    <s v="JOSÉ ANTONIO"/>
    <s v="jggomez"/>
    <s v="jose-antonio.gomez@unirioja.es"/>
    <n v="1"/>
    <m/>
    <x v="1"/>
    <n v="533"/>
    <s v="COLABORADOR-TIPO 2 (Doctor)"/>
    <s v="C01"/>
    <s v="TIEMPO COMPLETO"/>
    <s v="2006-10-01 00:00:00.0"/>
    <s v="null"/>
    <s v="LD100577"/>
    <s v="COLABORADOR TIPO 2"/>
    <s v="R110"/>
    <x v="10"/>
    <n v="545"/>
    <s v="INGENIERÍA MECÁNICA"/>
  </r>
  <r>
    <x v="18"/>
    <n v="16564276"/>
    <s v="ETSII"/>
    <n v="493"/>
    <s v="493I"/>
    <s v="GRUPO-A3"/>
    <s v="Teoría de mecanismos"/>
    <s v="GI"/>
    <s v="GRUPO DE INFORMÁTICA"/>
    <s v="493I"/>
    <s v="INFORMÁTICA DE Teoría de mecanismos"/>
    <s v="GRUPO-A3"/>
    <s v="Informática de Teoría de mecanismos"/>
    <s v="1S"/>
    <n v="16564276"/>
    <s v="GÓMEZ"/>
    <s v="CRISTÓBAL"/>
    <s v="JOSÉ ANTONIO"/>
    <s v="jggomez"/>
    <s v="jose-antonio.gomez@unirioja.es"/>
    <n v="1"/>
    <m/>
    <x v="1"/>
    <n v="533"/>
    <s v="COLABORADOR-TIPO 2 (Doctor)"/>
    <s v="C01"/>
    <s v="TIEMPO COMPLETO"/>
    <s v="2006-10-01 00:00:00.0"/>
    <s v="null"/>
    <s v="LD100577"/>
    <s v="COLABORADOR TIPO 2"/>
    <s v="R110"/>
    <x v="10"/>
    <n v="545"/>
    <s v="INGENIERÍA MECÁNICA"/>
  </r>
  <r>
    <x v="18"/>
    <n v="16506383"/>
    <s v="ETSII"/>
    <n v="493"/>
    <s v="493I"/>
    <s v="GRUPO-A4"/>
    <s v="Teoría de mecanismos"/>
    <s v="GI"/>
    <s v="GRUPO DE INFORMÁTICA"/>
    <s v="493I"/>
    <s v="INFORMÁTICA DE Teoría de mecanismos"/>
    <s v="GRUPO-A4"/>
    <s v="Informática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8"/>
    <n v="16564276"/>
    <s v="ETSII"/>
    <n v="493"/>
    <s v="493I"/>
    <s v="GRUPO-B1"/>
    <s v="Teoría de mecanismos"/>
    <s v="GI"/>
    <s v="GRUPO DE INFORMÁTICA"/>
    <s v="493I"/>
    <s v="INFORMÁTICA DE Teoría de mecanismos"/>
    <s v="GRUPO-B1"/>
    <s v="Informática de Teoría de mecanismos"/>
    <s v="1S"/>
    <n v="16564276"/>
    <s v="GÓMEZ"/>
    <s v="CRISTÓBAL"/>
    <s v="JOSÉ ANTONIO"/>
    <s v="jggomez"/>
    <s v="jose-antonio.gomez@unirioja.es"/>
    <n v="1"/>
    <m/>
    <x v="1"/>
    <n v="533"/>
    <s v="COLABORADOR-TIPO 2 (Doctor)"/>
    <s v="C01"/>
    <s v="TIEMPO COMPLETO"/>
    <s v="2006-10-01 00:00:00.0"/>
    <s v="null"/>
    <s v="LD100577"/>
    <s v="COLABORADOR TIPO 2"/>
    <s v="R110"/>
    <x v="10"/>
    <n v="545"/>
    <s v="INGENIERÍA MECÁNICA"/>
  </r>
  <r>
    <x v="18"/>
    <n v="16564276"/>
    <s v="ETSII"/>
    <n v="493"/>
    <s v="493I"/>
    <s v="GRUPO-B2"/>
    <s v="Teoría de mecanismos"/>
    <s v="GI"/>
    <s v="GRUPO DE INFORMÁTICA"/>
    <s v="493I"/>
    <s v="INFORMÁTICA DE Teoría de mecanismos"/>
    <s v="GRUPO-B2"/>
    <s v="Informática de Teoría de mecanismos"/>
    <s v="1S"/>
    <n v="16564276"/>
    <s v="GÓMEZ"/>
    <s v="CRISTÓBAL"/>
    <s v="JOSÉ ANTONIO"/>
    <s v="jggomez"/>
    <s v="jose-antonio.gomez@unirioja.es"/>
    <n v="1"/>
    <m/>
    <x v="1"/>
    <n v="533"/>
    <s v="COLABORADOR-TIPO 2 (Doctor)"/>
    <s v="C01"/>
    <s v="TIEMPO COMPLETO"/>
    <s v="2006-10-01 00:00:00.0"/>
    <s v="null"/>
    <s v="LD100577"/>
    <s v="COLABORADOR TIPO 2"/>
    <s v="R110"/>
    <x v="10"/>
    <n v="545"/>
    <s v="INGENIERÍA MECÁNICA"/>
  </r>
  <r>
    <x v="18"/>
    <n v="16564276"/>
    <s v="ETSII"/>
    <n v="493"/>
    <s v="493I"/>
    <s v="GRUPO-B3"/>
    <s v="Teoría de mecanismos"/>
    <s v="GI"/>
    <s v="GRUPO DE INFORMÁTICA"/>
    <s v="493I"/>
    <s v="INFORMÁTICA DE Teoría de mecanismos"/>
    <s v="GRUPO-B3"/>
    <s v="Informática de Teoría de mecanismos"/>
    <s v="1S"/>
    <n v="16564276"/>
    <s v="GÓMEZ"/>
    <s v="CRISTÓBAL"/>
    <s v="JOSÉ ANTONIO"/>
    <s v="jggomez"/>
    <s v="jose-antonio.gomez@unirioja.es"/>
    <n v="1"/>
    <m/>
    <x v="1"/>
    <n v="533"/>
    <s v="COLABORADOR-TIPO 2 (Doctor)"/>
    <s v="C01"/>
    <s v="TIEMPO COMPLETO"/>
    <s v="2006-10-01 00:00:00.0"/>
    <s v="null"/>
    <s v="LD100577"/>
    <s v="COLABORADOR TIPO 2"/>
    <s v="R110"/>
    <x v="10"/>
    <n v="545"/>
    <s v="INGENIERÍA MECÁNICA"/>
  </r>
  <r>
    <x v="18"/>
    <n v="16506383"/>
    <s v="ETSII"/>
    <n v="493"/>
    <s v="493I"/>
    <s v="GRUPO-B4"/>
    <s v="Teoría de mecanismos"/>
    <s v="GI"/>
    <s v="GRUPO DE INFORMÁTICA"/>
    <s v="493I"/>
    <s v="INFORMÁTICA DE Teoría de mecanismos"/>
    <s v="GRUPO-B4"/>
    <s v="Informática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8"/>
    <n v="78743818"/>
    <s v="ETSII"/>
    <n v="493"/>
    <s v="493L"/>
    <s v="GRUPO-A1"/>
    <s v="Teoría de mecanismos"/>
    <s v="GL"/>
    <s v="GRUPO DE LABORATORIO"/>
    <s v="493L"/>
    <s v="LABORATORIO DE Teoría de mecanismos"/>
    <s v="GRUPO-A1"/>
    <s v="Laboratorio de Teoría de mecanismos"/>
    <s v="1S"/>
    <n v="78743818"/>
    <s v="LOSTADO"/>
    <s v="LORZA"/>
    <s v="RUBÉN"/>
    <s v="rulostad"/>
    <s v="ruben.lostado@unirioja.es"/>
    <n v="1"/>
    <m/>
    <x v="0"/>
    <n v="504"/>
    <s v="PROFESOR TITULAR UNIVERSIDAD"/>
    <s v="C01"/>
    <s v="TIEMPO COMPLETO"/>
    <s v="2011-09-01 00:00:00.0"/>
    <s v="null"/>
    <s v="DF100304"/>
    <s v="PROFESOR TITULAR DE UNIVERSIDAD"/>
    <s v="R110"/>
    <x v="10"/>
    <n v="545"/>
    <s v="INGENIERÍA MECÁNICA"/>
  </r>
  <r>
    <x v="18"/>
    <n v="78743818"/>
    <s v="ETSII"/>
    <n v="493"/>
    <s v="493L"/>
    <s v="GRUPO-A2"/>
    <s v="Teoría de mecanismos"/>
    <s v="GL"/>
    <s v="GRUPO DE LABORATORIO"/>
    <s v="493L"/>
    <s v="LABORATORIO DE Teoría de mecanismos"/>
    <s v="GRUPO-A2"/>
    <s v="Laboratorio de Teoría de mecanismos"/>
    <s v="1S"/>
    <n v="78743818"/>
    <s v="LOSTADO"/>
    <s v="LORZA"/>
    <s v="RUBÉN"/>
    <s v="rulostad"/>
    <s v="ruben.lostado@unirioja.es"/>
    <n v="1"/>
    <m/>
    <x v="0"/>
    <n v="504"/>
    <s v="PROFESOR TITULAR UNIVERSIDAD"/>
    <s v="C01"/>
    <s v="TIEMPO COMPLETO"/>
    <s v="2011-09-01 00:00:00.0"/>
    <s v="null"/>
    <s v="DF100304"/>
    <s v="PROFESOR TITULAR DE UNIVERSIDAD"/>
    <s v="R110"/>
    <x v="10"/>
    <n v="545"/>
    <s v="INGENIERÍA MECÁNICA"/>
  </r>
  <r>
    <x v="18"/>
    <n v="78743818"/>
    <s v="ETSII"/>
    <n v="493"/>
    <s v="493L"/>
    <s v="GRUPO-A3"/>
    <s v="Teoría de mecanismos"/>
    <s v="GL"/>
    <s v="GRUPO DE LABORATORIO"/>
    <s v="493L"/>
    <s v="LABORATORIO DE Teoría de mecanismos"/>
    <s v="GRUPO-A3"/>
    <s v="Laboratorio de Teoría de mecanismos"/>
    <s v="1S"/>
    <n v="78743818"/>
    <s v="LOSTADO"/>
    <s v="LORZA"/>
    <s v="RUBÉN"/>
    <s v="rulostad"/>
    <s v="ruben.lostado@unirioja.es"/>
    <n v="1"/>
    <m/>
    <x v="0"/>
    <n v="504"/>
    <s v="PROFESOR TITULAR UNIVERSIDAD"/>
    <s v="C01"/>
    <s v="TIEMPO COMPLETO"/>
    <s v="2011-09-01 00:00:00.0"/>
    <s v="null"/>
    <s v="DF100304"/>
    <s v="PROFESOR TITULAR DE UNIVERSIDAD"/>
    <s v="R110"/>
    <x v="10"/>
    <n v="545"/>
    <s v="INGENIERÍA MECÁNICA"/>
  </r>
  <r>
    <x v="18"/>
    <n v="16506383"/>
    <s v="ETSII"/>
    <n v="493"/>
    <s v="493L"/>
    <s v="GRUPO-A4"/>
    <s v="Teoría de mecanismos"/>
    <s v="GL"/>
    <s v="GRUPO DE LABORATORIO"/>
    <s v="493L"/>
    <s v="LABORATORIO DE Teoría de mecanismos"/>
    <s v="GRUPO-A4"/>
    <s v="Laboratorio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8"/>
    <n v="78743818"/>
    <s v="ETSII"/>
    <n v="493"/>
    <s v="493L"/>
    <s v="GRUPO-B1"/>
    <s v="Teoría de mecanismos"/>
    <s v="GL"/>
    <s v="GRUPO DE LABORATORIO"/>
    <s v="493L"/>
    <s v="LABORATORIO DE Teoría de mecanismos"/>
    <s v="GRUPO-B1"/>
    <s v="Laboratorio de Teoría de mecanismos"/>
    <s v="1S"/>
    <n v="78743818"/>
    <s v="LOSTADO"/>
    <s v="LORZA"/>
    <s v="RUBÉN"/>
    <s v="rulostad"/>
    <s v="ruben.lostado@unirioja.es"/>
    <n v="1"/>
    <m/>
    <x v="0"/>
    <n v="504"/>
    <s v="PROFESOR TITULAR UNIVERSIDAD"/>
    <s v="C01"/>
    <s v="TIEMPO COMPLETO"/>
    <s v="2011-09-01 00:00:00.0"/>
    <s v="null"/>
    <s v="DF100304"/>
    <s v="PROFESOR TITULAR DE UNIVERSIDAD"/>
    <s v="R110"/>
    <x v="10"/>
    <n v="545"/>
    <s v="INGENIERÍA MECÁNICA"/>
  </r>
  <r>
    <x v="18"/>
    <n v="78743818"/>
    <s v="ETSII"/>
    <n v="493"/>
    <s v="493L"/>
    <s v="GRUPO-B2"/>
    <s v="Teoría de mecanismos"/>
    <s v="GL"/>
    <s v="GRUPO DE LABORATORIO"/>
    <s v="493L"/>
    <s v="LABORATORIO DE Teoría de mecanismos"/>
    <s v="GRUPO-B2"/>
    <s v="Laboratorio de Teoría de mecanismos"/>
    <s v="1S"/>
    <n v="78743818"/>
    <s v="LOSTADO"/>
    <s v="LORZA"/>
    <s v="RUBÉN"/>
    <s v="rulostad"/>
    <s v="ruben.lostado@unirioja.es"/>
    <n v="1"/>
    <m/>
    <x v="0"/>
    <n v="504"/>
    <s v="PROFESOR TITULAR UNIVERSIDAD"/>
    <s v="C01"/>
    <s v="TIEMPO COMPLETO"/>
    <s v="2011-09-01 00:00:00.0"/>
    <s v="null"/>
    <s v="DF100304"/>
    <s v="PROFESOR TITULAR DE UNIVERSIDAD"/>
    <s v="R110"/>
    <x v="10"/>
    <n v="545"/>
    <s v="INGENIERÍA MECÁNICA"/>
  </r>
  <r>
    <x v="18"/>
    <n v="78743818"/>
    <s v="ETSII"/>
    <n v="493"/>
    <s v="493L"/>
    <s v="GRUPO-B3"/>
    <s v="Teoría de mecanismos"/>
    <s v="GL"/>
    <s v="GRUPO DE LABORATORIO"/>
    <s v="493L"/>
    <s v="LABORATORIO DE Teoría de mecanismos"/>
    <s v="GRUPO-B3"/>
    <s v="Laboratorio de Teoría de mecanismos"/>
    <s v="1S"/>
    <n v="78743818"/>
    <s v="LOSTADO"/>
    <s v="LORZA"/>
    <s v="RUBÉN"/>
    <s v="rulostad"/>
    <s v="ruben.lostado@unirioja.es"/>
    <n v="1"/>
    <m/>
    <x v="0"/>
    <n v="504"/>
    <s v="PROFESOR TITULAR UNIVERSIDAD"/>
    <s v="C01"/>
    <s v="TIEMPO COMPLETO"/>
    <s v="2011-09-01 00:00:00.0"/>
    <s v="null"/>
    <s v="DF100304"/>
    <s v="PROFESOR TITULAR DE UNIVERSIDAD"/>
    <s v="R110"/>
    <x v="10"/>
    <n v="545"/>
    <s v="INGENIERÍA MECÁNICA"/>
  </r>
  <r>
    <x v="18"/>
    <n v="16506383"/>
    <s v="ETSII"/>
    <n v="493"/>
    <s v="493L"/>
    <s v="GRUPO-B4"/>
    <s v="Teoría de mecanismos"/>
    <s v="GL"/>
    <s v="GRUPO DE LABORATORIO"/>
    <s v="493L"/>
    <s v="LABORATORIO DE Teoría de mecanismos"/>
    <s v="GRUPO-B4"/>
    <s v="Laboratorio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8"/>
    <n v="16506383"/>
    <s v="ETSII"/>
    <n v="493"/>
    <s v="493R"/>
    <s v="GRUPO-A1"/>
    <s v="Teoría de mecanismos"/>
    <s v="GR"/>
    <s v="GRUPO REDUCIDO"/>
    <s v="493R"/>
    <s v="GRUPO REDUCIDO DE Teoría de mecanismos"/>
    <s v="GRUPO-A1"/>
    <s v="Grupo Reducido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8"/>
    <n v="16506383"/>
    <s v="ETSII"/>
    <n v="493"/>
    <s v="493R"/>
    <s v="GRUPO-A2"/>
    <s v="Teoría de mecanismos"/>
    <s v="GR"/>
    <s v="GRUPO REDUCIDO"/>
    <s v="493R"/>
    <s v="GRUPO REDUCIDO DE Teoría de mecanismos"/>
    <s v="GRUPO-A2"/>
    <s v="Grupo Reducido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8"/>
    <n v="16506383"/>
    <s v="ETSII"/>
    <n v="493"/>
    <s v="493R"/>
    <s v="GRUPO-A3"/>
    <s v="Teoría de mecanismos"/>
    <s v="GR"/>
    <s v="GRUPO REDUCIDO"/>
    <s v="493R"/>
    <s v="GRUPO REDUCIDO DE Teoría de mecanismos"/>
    <s v="GRUPO-A3"/>
    <s v="Grupo Reducido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8"/>
    <n v="16506383"/>
    <s v="ETSII"/>
    <n v="493"/>
    <s v="493R"/>
    <s v="GRUPO-A4"/>
    <s v="Teoría de mecanismos"/>
    <s v="GR"/>
    <s v="GRUPO REDUCIDO"/>
    <s v="493R"/>
    <s v="GRUPO REDUCIDO DE Teoría de mecanismos"/>
    <s v="GRUPO-A4"/>
    <s v="Grupo Reducido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8"/>
    <n v="16506383"/>
    <s v="ETSII"/>
    <n v="493"/>
    <s v="493R"/>
    <s v="GRUPO-B1"/>
    <s v="Teoría de mecanismos"/>
    <s v="GR"/>
    <s v="GRUPO REDUCIDO"/>
    <s v="493R"/>
    <s v="GRUPO REDUCIDO DE Teoría de mecanismos"/>
    <s v="GRUPO-B1"/>
    <s v="Grupo Reducido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8"/>
    <n v="16506383"/>
    <s v="ETSII"/>
    <n v="493"/>
    <s v="493R"/>
    <s v="GRUPO-B2"/>
    <s v="Teoría de mecanismos"/>
    <s v="GR"/>
    <s v="GRUPO REDUCIDO"/>
    <s v="493R"/>
    <s v="GRUPO REDUCIDO DE Teoría de mecanismos"/>
    <s v="GRUPO-B2"/>
    <s v="Grupo Reducido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8"/>
    <n v="16506383"/>
    <s v="ETSII"/>
    <n v="493"/>
    <s v="493R"/>
    <s v="GRUPO-B3"/>
    <s v="Teoría de mecanismos"/>
    <s v="GR"/>
    <s v="GRUPO REDUCIDO"/>
    <s v="493R"/>
    <s v="GRUPO REDUCIDO DE Teoría de mecanismos"/>
    <s v="GRUPO-B3"/>
    <s v="Grupo Reducido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8"/>
    <n v="16506383"/>
    <s v="ETSII"/>
    <n v="493"/>
    <s v="493R"/>
    <s v="GRUPO-B4"/>
    <s v="Teoría de mecanismos"/>
    <s v="GR"/>
    <s v="GRUPO REDUCIDO"/>
    <s v="493R"/>
    <s v="GRUPO REDUCIDO DE Teoría de mecanismos"/>
    <s v="GRUPO-B4"/>
    <s v="Grupo Reducido de Teoría de mecanismos"/>
    <s v="1S"/>
    <n v="16506383"/>
    <s v="ALBA"/>
    <s v="IRURZUN"/>
    <s v="JOSÉ ANTONIO"/>
    <s v="jalba"/>
    <s v="joseantonio.alba@unirioja.es"/>
    <n v="1"/>
    <m/>
    <x v="1"/>
    <n v="505"/>
    <s v="CATEDRATICO ESCUELA UNIVERSITARIA"/>
    <s v="01A"/>
    <s v="TIEMPO COMPLETO AMPLIADO"/>
    <s v="2016-09-15 00:00:00.0"/>
    <s v="null"/>
    <s v="DF31935"/>
    <s v="CATEDRÁTICO DE ESCUELA UNIVERSITARIA"/>
    <s v="R110"/>
    <x v="10"/>
    <n v="545"/>
    <s v="INGENIERÍA MECÁNICA"/>
  </r>
  <r>
    <x v="16"/>
    <n v="16504002"/>
    <s v="ETSII"/>
    <n v="494"/>
    <s v="494G"/>
    <s v="GRUPO-A"/>
    <s v="Sistemas electrónicos"/>
    <s v="GG"/>
    <s v="GRUPO GRANDE"/>
    <s v="494G"/>
    <s v="GRUPO GRANDE DE Sistemas electrónicos"/>
    <s v="GRUPO-A"/>
    <s v="Grupo Grande de Sistemas electrónicos"/>
    <s v="1S"/>
    <n v="16504002"/>
    <s v="RODRÍGUEZ"/>
    <s v="GONZÁLEZ"/>
    <s v="CARLOS ALBERTO"/>
    <s v="carodri"/>
    <s v="carlos.rodriguez@unirioja.es"/>
    <n v="1"/>
    <n v="1"/>
    <x v="0"/>
    <n v="506"/>
    <s v="PROFESOR TITULAR DE ESCUELA UNIVERSITARI"/>
    <s v="01A"/>
    <s v="TIEMPO COMPLETO AMPLIADO"/>
    <s v="2012-09-01 00:00:00.0"/>
    <s v="null"/>
    <s v="DF31815"/>
    <s v="TITULAR DE ESCUELAS UNIVERSITARIAS"/>
    <s v="R109"/>
    <x v="9"/>
    <n v="785"/>
    <s v="TECNOLOGÍA ELECTRÓNICA"/>
  </r>
  <r>
    <x v="16"/>
    <n v="16513797"/>
    <s v="ETSII"/>
    <n v="494"/>
    <s v="494G"/>
    <s v="GRUPO-A"/>
    <s v="Sistemas electrónicos"/>
    <s v="GG"/>
    <s v="GRUPO GRANDE"/>
    <s v="494G"/>
    <s v="GRUPO GRANDE DE Sistemas electrónicos"/>
    <s v="GRUPO-A"/>
    <s v="Grupo Grande de Sistemas electrónicos"/>
    <s v="1S"/>
    <n v="16513797"/>
    <s v="ZORZANO"/>
    <s v="MARTÍNEZ"/>
    <s v="JOSÉ MARÍA"/>
    <s v="jzorzano"/>
    <s v="jose.zorzano@unirioja.es"/>
    <n v="1"/>
    <n v="1"/>
    <x v="1"/>
    <n v="506"/>
    <s v="PROFESOR TITULAR DE ESCUELA UNIVERSITARI"/>
    <s v="01A"/>
    <s v="TIEMPO COMPLETO AMPLIADO"/>
    <s v="2012-09-01 00:00:00.0"/>
    <s v="null"/>
    <s v="DF31835"/>
    <s v="TITULAR DE ESCUELAS UNIVERSITARIAS"/>
    <s v="R109"/>
    <x v="9"/>
    <n v="785"/>
    <s v="TECNOLOGÍA ELECTRÓNICA"/>
  </r>
  <r>
    <x v="16"/>
    <n v="16537707"/>
    <s v="ETSII"/>
    <n v="494"/>
    <s v="494G"/>
    <s v="GRUPO-A"/>
    <s v="Sistemas electrónicos"/>
    <s v="GG"/>
    <s v="GRUPO GRANDE"/>
    <s v="494G"/>
    <s v="GRUPO GRANDE DE Sistemas electrónicos"/>
    <s v="GRUPO-A"/>
    <s v="Grupo Grande de Sistemas electrónicos"/>
    <s v="1S"/>
    <n v="16537707"/>
    <s v="MARTÍNEZ"/>
    <s v="SANTOLAYA"/>
    <s v="JOSÉ JAVIER"/>
    <s v="jjmartin"/>
    <s v="jose-javier.martinez@unirioja.es"/>
    <n v="1"/>
    <n v="1"/>
    <x v="1"/>
    <n v="506"/>
    <s v="PROFESOR TITULAR DE ESCUELA UNIVERSITARI"/>
    <s v="01A"/>
    <s v="TIEMPO COMPLETO AMPLIADO"/>
    <s v="2012-09-01 00:00:00.0"/>
    <s v="null"/>
    <s v="DF31833"/>
    <s v="TITULAR DE ESCUELAS UNIVERSITARIAS"/>
    <s v="R109"/>
    <x v="9"/>
    <n v="785"/>
    <s v="TECNOLOGÍA ELECTRÓNICA"/>
  </r>
  <r>
    <x v="16"/>
    <n v="16504002"/>
    <s v="ETSII"/>
    <n v="494"/>
    <s v="494G"/>
    <s v="GRUPO-B"/>
    <s v="Sistemas electrónicos"/>
    <s v="GG"/>
    <s v="GRUPO GRANDE"/>
    <s v="494G"/>
    <s v="GRUPO GRANDE DE Sistemas electrónicos"/>
    <s v="GRUPO-B"/>
    <s v="Grupo Grande de Sistemas electrónicos"/>
    <s v="1S"/>
    <n v="16504002"/>
    <s v="RODRÍGUEZ"/>
    <s v="GONZÁLEZ"/>
    <s v="CARLOS ALBERTO"/>
    <s v="carodri"/>
    <s v="carlos.rodriguez@unirioja.es"/>
    <n v="1"/>
    <n v="1"/>
    <x v="0"/>
    <n v="506"/>
    <s v="PROFESOR TITULAR DE ESCUELA UNIVERSITARI"/>
    <s v="01A"/>
    <s v="TIEMPO COMPLETO AMPLIADO"/>
    <s v="2012-09-01 00:00:00.0"/>
    <s v="null"/>
    <s v="DF31815"/>
    <s v="TITULAR DE ESCUELAS UNIVERSITARIAS"/>
    <s v="R109"/>
    <x v="9"/>
    <n v="785"/>
    <s v="TECNOLOGÍA ELECTRÓNICA"/>
  </r>
  <r>
    <x v="16"/>
    <n v="16513797"/>
    <s v="ETSII"/>
    <n v="494"/>
    <s v="494G"/>
    <s v="GRUPO-B"/>
    <s v="Sistemas electrónicos"/>
    <s v="GG"/>
    <s v="GRUPO GRANDE"/>
    <s v="494G"/>
    <s v="GRUPO GRANDE DE Sistemas electrónicos"/>
    <s v="GRUPO-B"/>
    <s v="Grupo Grande de Sistemas electrónicos"/>
    <s v="1S"/>
    <n v="16513797"/>
    <s v="ZORZANO"/>
    <s v="MARTÍNEZ"/>
    <s v="JOSÉ MARÍA"/>
    <s v="jzorzano"/>
    <s v="jose.zorzano@unirioja.es"/>
    <n v="1"/>
    <n v="1"/>
    <x v="1"/>
    <n v="506"/>
    <s v="PROFESOR TITULAR DE ESCUELA UNIVERSITARI"/>
    <s v="01A"/>
    <s v="TIEMPO COMPLETO AMPLIADO"/>
    <s v="2012-09-01 00:00:00.0"/>
    <s v="null"/>
    <s v="DF31835"/>
    <s v="TITULAR DE ESCUELAS UNIVERSITARIAS"/>
    <s v="R109"/>
    <x v="9"/>
    <n v="785"/>
    <s v="TECNOLOGÍA ELECTRÓNICA"/>
  </r>
  <r>
    <x v="16"/>
    <n v="16537707"/>
    <s v="ETSII"/>
    <n v="494"/>
    <s v="494G"/>
    <s v="GRUPO-B"/>
    <s v="Sistemas electrónicos"/>
    <s v="GG"/>
    <s v="GRUPO GRANDE"/>
    <s v="494G"/>
    <s v="GRUPO GRANDE DE Sistemas electrónicos"/>
    <s v="GRUPO-B"/>
    <s v="Grupo Grande de Sistemas electrónicos"/>
    <s v="1S"/>
    <n v="16537707"/>
    <s v="MARTÍNEZ"/>
    <s v="SANTOLAYA"/>
    <s v="JOSÉ JAVIER"/>
    <s v="jjmartin"/>
    <s v="jose-javier.martinez@unirioja.es"/>
    <n v="1"/>
    <n v="1"/>
    <x v="1"/>
    <n v="506"/>
    <s v="PROFESOR TITULAR DE ESCUELA UNIVERSITARI"/>
    <s v="01A"/>
    <s v="TIEMPO COMPLETO AMPLIADO"/>
    <s v="2012-09-01 00:00:00.0"/>
    <s v="null"/>
    <s v="DF31833"/>
    <s v="TITULAR DE ESCUELAS UNIVERSITARIAS"/>
    <s v="R109"/>
    <x v="9"/>
    <n v="785"/>
    <s v="TECNOLOGÍA ELECTRÓNICA"/>
  </r>
  <r>
    <x v="16"/>
    <n v="16504002"/>
    <s v="ETSII"/>
    <n v="494"/>
    <s v="494L"/>
    <s v="GRUPO-A1"/>
    <s v="Sistemas electrónicos"/>
    <s v="GL"/>
    <s v="GRUPO DE LABORATORIO"/>
    <s v="494L"/>
    <s v="LABORATORIO DE Sistemas electrónicos"/>
    <s v="GRUPO-A1"/>
    <s v="Laboratorio de Sistemas electrónicos"/>
    <s v="1S"/>
    <n v="16504002"/>
    <s v="RODRÍGUEZ"/>
    <s v="GONZÁLEZ"/>
    <s v="CARLOS ALBERTO"/>
    <s v="carodri"/>
    <s v="carlos.rodriguez@unirioja.es"/>
    <n v="0.6"/>
    <n v="0.6"/>
    <x v="0"/>
    <n v="506"/>
    <s v="PROFESOR TITULAR DE ESCUELA UNIVERSITARI"/>
    <s v="01A"/>
    <s v="TIEMPO COMPLETO AMPLIADO"/>
    <s v="2012-09-01 00:00:00.0"/>
    <s v="null"/>
    <s v="DF31815"/>
    <s v="TITULAR DE ESCUELAS UNIVERSITARIAS"/>
    <s v="R109"/>
    <x v="9"/>
    <n v="785"/>
    <s v="TECNOLOGÍA ELECTRÓNICA"/>
  </r>
  <r>
    <x v="16"/>
    <n v="16513797"/>
    <s v="ETSII"/>
    <n v="494"/>
    <s v="494L"/>
    <s v="GRUPO-A1"/>
    <s v="Sistemas electrónicos"/>
    <s v="GL"/>
    <s v="GRUPO DE LABORATORIO"/>
    <s v="494L"/>
    <s v="LABORATORIO DE Sistemas electrónicos"/>
    <s v="GRUPO-A1"/>
    <s v="Laboratorio de Sistemas electrónicos"/>
    <s v="1S"/>
    <n v="16513797"/>
    <s v="ZORZANO"/>
    <s v="MARTÍNEZ"/>
    <s v="JOSÉ MARÍA"/>
    <s v="jzorzano"/>
    <s v="jose.zorzano@unirioja.es"/>
    <n v="0.6"/>
    <n v="0.6"/>
    <x v="1"/>
    <n v="506"/>
    <s v="PROFESOR TITULAR DE ESCUELA UNIVERSITARI"/>
    <s v="01A"/>
    <s v="TIEMPO COMPLETO AMPLIADO"/>
    <s v="2012-09-01 00:00:00.0"/>
    <s v="null"/>
    <s v="DF31835"/>
    <s v="TITULAR DE ESCUELAS UNIVERSITARIAS"/>
    <s v="R109"/>
    <x v="9"/>
    <n v="785"/>
    <s v="TECNOLOGÍA ELECTRÓNICA"/>
  </r>
  <r>
    <x v="16"/>
    <n v="16537707"/>
    <s v="ETSII"/>
    <n v="494"/>
    <s v="494L"/>
    <s v="GRUPO-A1"/>
    <s v="Sistemas electrónicos"/>
    <s v="GL"/>
    <s v="GRUPO DE LABORATORIO"/>
    <s v="494L"/>
    <s v="LABORATORIO DE Sistemas electrónicos"/>
    <s v="GRUPO-A1"/>
    <s v="Laboratorio de Sistemas electrónicos"/>
    <s v="1S"/>
    <n v="16537707"/>
    <s v="MARTÍNEZ"/>
    <s v="SANTOLAYA"/>
    <s v="JOSÉ JAVIER"/>
    <s v="jjmartin"/>
    <s v="jose-javier.martinez@unirioja.es"/>
    <n v="0.8"/>
    <n v="0.8"/>
    <x v="1"/>
    <n v="506"/>
    <s v="PROFESOR TITULAR DE ESCUELA UNIVERSITARI"/>
    <s v="01A"/>
    <s v="TIEMPO COMPLETO AMPLIADO"/>
    <s v="2012-09-01 00:00:00.0"/>
    <s v="null"/>
    <s v="DF31833"/>
    <s v="TITULAR DE ESCUELAS UNIVERSITARIAS"/>
    <s v="R109"/>
    <x v="9"/>
    <n v="785"/>
    <s v="TECNOLOGÍA ELECTRÓNICA"/>
  </r>
  <r>
    <x v="16"/>
    <n v="16504002"/>
    <s v="ETSII"/>
    <n v="494"/>
    <s v="494L"/>
    <s v="GRUPO-A2"/>
    <s v="Sistemas electrónicos"/>
    <s v="GL"/>
    <s v="GRUPO DE LABORATORIO"/>
    <s v="494L"/>
    <s v="LABORATORIO DE Sistemas electrónicos"/>
    <s v="GRUPO-A2"/>
    <s v="Laboratorio de Sistemas electrónicos"/>
    <s v="1S"/>
    <n v="16504002"/>
    <s v="RODRÍGUEZ"/>
    <s v="GONZÁLEZ"/>
    <s v="CARLOS ALBERTO"/>
    <s v="carodri"/>
    <s v="carlos.rodriguez@unirioja.es"/>
    <n v="0.6"/>
    <n v="0.6"/>
    <x v="0"/>
    <n v="506"/>
    <s v="PROFESOR TITULAR DE ESCUELA UNIVERSITARI"/>
    <s v="01A"/>
    <s v="TIEMPO COMPLETO AMPLIADO"/>
    <s v="2012-09-01 00:00:00.0"/>
    <s v="null"/>
    <s v="DF31815"/>
    <s v="TITULAR DE ESCUELAS UNIVERSITARIAS"/>
    <s v="R109"/>
    <x v="9"/>
    <n v="785"/>
    <s v="TECNOLOGÍA ELECTRÓNICA"/>
  </r>
  <r>
    <x v="16"/>
    <n v="16513797"/>
    <s v="ETSII"/>
    <n v="494"/>
    <s v="494L"/>
    <s v="GRUPO-A2"/>
    <s v="Sistemas electrónicos"/>
    <s v="GL"/>
    <s v="GRUPO DE LABORATORIO"/>
    <s v="494L"/>
    <s v="LABORATORIO DE Sistemas electrónicos"/>
    <s v="GRUPO-A2"/>
    <s v="Laboratorio de Sistemas electrónicos"/>
    <s v="1S"/>
    <n v="16513797"/>
    <s v="ZORZANO"/>
    <s v="MARTÍNEZ"/>
    <s v="JOSÉ MARÍA"/>
    <s v="jzorzano"/>
    <s v="jose.zorzano@unirioja.es"/>
    <n v="0.6"/>
    <n v="0.6"/>
    <x v="1"/>
    <n v="506"/>
    <s v="PROFESOR TITULAR DE ESCUELA UNIVERSITARI"/>
    <s v="01A"/>
    <s v="TIEMPO COMPLETO AMPLIADO"/>
    <s v="2012-09-01 00:00:00.0"/>
    <s v="null"/>
    <s v="DF31835"/>
    <s v="TITULAR DE ESCUELAS UNIVERSITARIAS"/>
    <s v="R109"/>
    <x v="9"/>
    <n v="785"/>
    <s v="TECNOLOGÍA ELECTRÓNICA"/>
  </r>
  <r>
    <x v="16"/>
    <n v="16537707"/>
    <s v="ETSII"/>
    <n v="494"/>
    <s v="494L"/>
    <s v="GRUPO-A2"/>
    <s v="Sistemas electrónicos"/>
    <s v="GL"/>
    <s v="GRUPO DE LABORATORIO"/>
    <s v="494L"/>
    <s v="LABORATORIO DE Sistemas electrónicos"/>
    <s v="GRUPO-A2"/>
    <s v="Laboratorio de Sistemas electrónicos"/>
    <s v="1S"/>
    <n v="16537707"/>
    <s v="MARTÍNEZ"/>
    <s v="SANTOLAYA"/>
    <s v="JOSÉ JAVIER"/>
    <s v="jjmartin"/>
    <s v="jose-javier.martinez@unirioja.es"/>
    <n v="0.8"/>
    <n v="0.8"/>
    <x v="1"/>
    <n v="506"/>
    <s v="PROFESOR TITULAR DE ESCUELA UNIVERSITARI"/>
    <s v="01A"/>
    <s v="TIEMPO COMPLETO AMPLIADO"/>
    <s v="2012-09-01 00:00:00.0"/>
    <s v="null"/>
    <s v="DF31833"/>
    <s v="TITULAR DE ESCUELAS UNIVERSITARIAS"/>
    <s v="R109"/>
    <x v="9"/>
    <n v="785"/>
    <s v="TECNOLOGÍA ELECTRÓNICA"/>
  </r>
  <r>
    <x v="16"/>
    <n v="16504002"/>
    <s v="ETSII"/>
    <n v="494"/>
    <s v="494L"/>
    <s v="GRUPO-A3"/>
    <s v="Sistemas electrónicos"/>
    <s v="GL"/>
    <s v="GRUPO DE LABORATORIO"/>
    <s v="494L"/>
    <s v="LABORATORIO DE Sistemas electrónicos"/>
    <s v="GRUPO-A3"/>
    <s v="Laboratorio de Sistemas electrónicos"/>
    <s v="1S"/>
    <n v="16504002"/>
    <s v="RODRÍGUEZ"/>
    <s v="GONZÁLEZ"/>
    <s v="CARLOS ALBERTO"/>
    <s v="carodri"/>
    <s v="carlos.rodriguez@unirioja.es"/>
    <n v="0.6"/>
    <n v="0.6"/>
    <x v="0"/>
    <n v="506"/>
    <s v="PROFESOR TITULAR DE ESCUELA UNIVERSITARI"/>
    <s v="01A"/>
    <s v="TIEMPO COMPLETO AMPLIADO"/>
    <s v="2012-09-01 00:00:00.0"/>
    <s v="null"/>
    <s v="DF31815"/>
    <s v="TITULAR DE ESCUELAS UNIVERSITARIAS"/>
    <s v="R109"/>
    <x v="9"/>
    <n v="785"/>
    <s v="TECNOLOGÍA ELECTRÓNICA"/>
  </r>
  <r>
    <x v="16"/>
    <n v="16513797"/>
    <s v="ETSII"/>
    <n v="494"/>
    <s v="494L"/>
    <s v="GRUPO-A3"/>
    <s v="Sistemas electrónicos"/>
    <s v="GL"/>
    <s v="GRUPO DE LABORATORIO"/>
    <s v="494L"/>
    <s v="LABORATORIO DE Sistemas electrónicos"/>
    <s v="GRUPO-A3"/>
    <s v="Laboratorio de Sistemas electrónicos"/>
    <s v="1S"/>
    <n v="16513797"/>
    <s v="ZORZANO"/>
    <s v="MARTÍNEZ"/>
    <s v="JOSÉ MARÍA"/>
    <s v="jzorzano"/>
    <s v="jose.zorzano@unirioja.es"/>
    <n v="0.6"/>
    <n v="0.6"/>
    <x v="1"/>
    <n v="506"/>
    <s v="PROFESOR TITULAR DE ESCUELA UNIVERSITARI"/>
    <s v="01A"/>
    <s v="TIEMPO COMPLETO AMPLIADO"/>
    <s v="2012-09-01 00:00:00.0"/>
    <s v="null"/>
    <s v="DF31835"/>
    <s v="TITULAR DE ESCUELAS UNIVERSITARIAS"/>
    <s v="R109"/>
    <x v="9"/>
    <n v="785"/>
    <s v="TECNOLOGÍA ELECTRÓNICA"/>
  </r>
  <r>
    <x v="16"/>
    <n v="16537707"/>
    <s v="ETSII"/>
    <n v="494"/>
    <s v="494L"/>
    <s v="GRUPO-A3"/>
    <s v="Sistemas electrónicos"/>
    <s v="GL"/>
    <s v="GRUPO DE LABORATORIO"/>
    <s v="494L"/>
    <s v="LABORATORIO DE Sistemas electrónicos"/>
    <s v="GRUPO-A3"/>
    <s v="Laboratorio de Sistemas electrónicos"/>
    <s v="1S"/>
    <n v="16537707"/>
    <s v="MARTÍNEZ"/>
    <s v="SANTOLAYA"/>
    <s v="JOSÉ JAVIER"/>
    <s v="jjmartin"/>
    <s v="jose-javier.martinez@unirioja.es"/>
    <n v="0.8"/>
    <n v="0.8"/>
    <x v="1"/>
    <n v="506"/>
    <s v="PROFESOR TITULAR DE ESCUELA UNIVERSITARI"/>
    <s v="01A"/>
    <s v="TIEMPO COMPLETO AMPLIADO"/>
    <s v="2012-09-01 00:00:00.0"/>
    <s v="null"/>
    <s v="DF31833"/>
    <s v="TITULAR DE ESCUELAS UNIVERSITARIAS"/>
    <s v="R109"/>
    <x v="9"/>
    <n v="785"/>
    <s v="TECNOLOGÍA ELECTRÓNICA"/>
  </r>
  <r>
    <x v="16"/>
    <n v="16504002"/>
    <s v="ETSII"/>
    <n v="494"/>
    <s v="494L"/>
    <s v="GRUPO-A4"/>
    <s v="Sistemas electrónicos"/>
    <s v="GL"/>
    <s v="GRUPO DE LABORATORIO"/>
    <s v="494L"/>
    <s v="LABORATORIO DE Sistemas electrónicos"/>
    <s v="GRUPO-A4"/>
    <s v="Laboratorio de Sistemas electrónicos"/>
    <s v="1S"/>
    <n v="16504002"/>
    <s v="RODRÍGUEZ"/>
    <s v="GONZÁLEZ"/>
    <s v="CARLOS ALBERTO"/>
    <s v="carodri"/>
    <s v="carlos.rodriguez@unirioja.es"/>
    <n v="0.6"/>
    <n v="0.6"/>
    <x v="0"/>
    <n v="506"/>
    <s v="PROFESOR TITULAR DE ESCUELA UNIVERSITARI"/>
    <s v="01A"/>
    <s v="TIEMPO COMPLETO AMPLIADO"/>
    <s v="2012-09-01 00:00:00.0"/>
    <s v="null"/>
    <s v="DF31815"/>
    <s v="TITULAR DE ESCUELAS UNIVERSITARIAS"/>
    <s v="R109"/>
    <x v="9"/>
    <n v="785"/>
    <s v="TECNOLOGÍA ELECTRÓNICA"/>
  </r>
  <r>
    <x v="16"/>
    <n v="16513797"/>
    <s v="ETSII"/>
    <n v="494"/>
    <s v="494L"/>
    <s v="GRUPO-A4"/>
    <s v="Sistemas electrónicos"/>
    <s v="GL"/>
    <s v="GRUPO DE LABORATORIO"/>
    <s v="494L"/>
    <s v="LABORATORIO DE Sistemas electrónicos"/>
    <s v="GRUPO-A4"/>
    <s v="Laboratorio de Sistemas electrónicos"/>
    <s v="1S"/>
    <n v="16513797"/>
    <s v="ZORZANO"/>
    <s v="MARTÍNEZ"/>
    <s v="JOSÉ MARÍA"/>
    <s v="jzorzano"/>
    <s v="jose.zorzano@unirioja.es"/>
    <n v="0.6"/>
    <n v="0.6"/>
    <x v="1"/>
    <n v="506"/>
    <s v="PROFESOR TITULAR DE ESCUELA UNIVERSITARI"/>
    <s v="01A"/>
    <s v="TIEMPO COMPLETO AMPLIADO"/>
    <s v="2012-09-01 00:00:00.0"/>
    <s v="null"/>
    <s v="DF31835"/>
    <s v="TITULAR DE ESCUELAS UNIVERSITARIAS"/>
    <s v="R109"/>
    <x v="9"/>
    <n v="785"/>
    <s v="TECNOLOGÍA ELECTRÓNICA"/>
  </r>
  <r>
    <x v="16"/>
    <n v="16537707"/>
    <s v="ETSII"/>
    <n v="494"/>
    <s v="494L"/>
    <s v="GRUPO-A4"/>
    <s v="Sistemas electrónicos"/>
    <s v="GL"/>
    <s v="GRUPO DE LABORATORIO"/>
    <s v="494L"/>
    <s v="LABORATORIO DE Sistemas electrónicos"/>
    <s v="GRUPO-A4"/>
    <s v="Laboratorio de Sistemas electrónicos"/>
    <s v="1S"/>
    <n v="16537707"/>
    <s v="MARTÍNEZ"/>
    <s v="SANTOLAYA"/>
    <s v="JOSÉ JAVIER"/>
    <s v="jjmartin"/>
    <s v="jose-javier.martinez@unirioja.es"/>
    <n v="0.8"/>
    <n v="0.8"/>
    <x v="1"/>
    <n v="506"/>
    <s v="PROFESOR TITULAR DE ESCUELA UNIVERSITARI"/>
    <s v="01A"/>
    <s v="TIEMPO COMPLETO AMPLIADO"/>
    <s v="2012-09-01 00:00:00.0"/>
    <s v="null"/>
    <s v="DF31833"/>
    <s v="TITULAR DE ESCUELAS UNIVERSITARIAS"/>
    <s v="R109"/>
    <x v="9"/>
    <n v="785"/>
    <s v="TECNOLOGÍA ELECTRÓNICA"/>
  </r>
  <r>
    <x v="16"/>
    <n v="16504002"/>
    <s v="ETSII"/>
    <n v="494"/>
    <s v="494L"/>
    <s v="GRUPO-B1"/>
    <s v="Sistemas electrónicos"/>
    <s v="GL"/>
    <s v="GRUPO DE LABORATORIO"/>
    <s v="494L"/>
    <s v="LABORATORIO DE Sistemas electrónicos"/>
    <s v="GRUPO-B1"/>
    <s v="Laboratorio de Sistemas electrónicos"/>
    <s v="1S"/>
    <n v="16504002"/>
    <s v="RODRÍGUEZ"/>
    <s v="GONZÁLEZ"/>
    <s v="CARLOS ALBERTO"/>
    <s v="carodri"/>
    <s v="carlos.rodriguez@unirioja.es"/>
    <n v="0.6"/>
    <n v="0.6"/>
    <x v="0"/>
    <n v="506"/>
    <s v="PROFESOR TITULAR DE ESCUELA UNIVERSITARI"/>
    <s v="01A"/>
    <s v="TIEMPO COMPLETO AMPLIADO"/>
    <s v="2012-09-01 00:00:00.0"/>
    <s v="null"/>
    <s v="DF31815"/>
    <s v="TITULAR DE ESCUELAS UNIVERSITARIAS"/>
    <s v="R109"/>
    <x v="9"/>
    <n v="785"/>
    <s v="TECNOLOGÍA ELECTRÓNICA"/>
  </r>
  <r>
    <x v="16"/>
    <n v="16513797"/>
    <s v="ETSII"/>
    <n v="494"/>
    <s v="494L"/>
    <s v="GRUPO-B1"/>
    <s v="Sistemas electrónicos"/>
    <s v="GL"/>
    <s v="GRUPO DE LABORATORIO"/>
    <s v="494L"/>
    <s v="LABORATORIO DE Sistemas electrónicos"/>
    <s v="GRUPO-B1"/>
    <s v="Laboratorio de Sistemas electrónicos"/>
    <s v="1S"/>
    <n v="16513797"/>
    <s v="ZORZANO"/>
    <s v="MARTÍNEZ"/>
    <s v="JOSÉ MARÍA"/>
    <s v="jzorzano"/>
    <s v="jose.zorzano@unirioja.es"/>
    <n v="0.6"/>
    <n v="0.6"/>
    <x v="1"/>
    <n v="506"/>
    <s v="PROFESOR TITULAR DE ESCUELA UNIVERSITARI"/>
    <s v="01A"/>
    <s v="TIEMPO COMPLETO AMPLIADO"/>
    <s v="2012-09-01 00:00:00.0"/>
    <s v="null"/>
    <s v="DF31835"/>
    <s v="TITULAR DE ESCUELAS UNIVERSITARIAS"/>
    <s v="R109"/>
    <x v="9"/>
    <n v="785"/>
    <s v="TECNOLOGÍA ELECTRÓNICA"/>
  </r>
  <r>
    <x v="16"/>
    <n v="16537707"/>
    <s v="ETSII"/>
    <n v="494"/>
    <s v="494L"/>
    <s v="GRUPO-B1"/>
    <s v="Sistemas electrónicos"/>
    <s v="GL"/>
    <s v="GRUPO DE LABORATORIO"/>
    <s v="494L"/>
    <s v="LABORATORIO DE Sistemas electrónicos"/>
    <s v="GRUPO-B1"/>
    <s v="Laboratorio de Sistemas electrónicos"/>
    <s v="1S"/>
    <n v="16537707"/>
    <s v="MARTÍNEZ"/>
    <s v="SANTOLAYA"/>
    <s v="JOSÉ JAVIER"/>
    <s v="jjmartin"/>
    <s v="jose-javier.martinez@unirioja.es"/>
    <n v="0.8"/>
    <n v="0.8"/>
    <x v="1"/>
    <n v="506"/>
    <s v="PROFESOR TITULAR DE ESCUELA UNIVERSITARI"/>
    <s v="01A"/>
    <s v="TIEMPO COMPLETO AMPLIADO"/>
    <s v="2012-09-01 00:00:00.0"/>
    <s v="null"/>
    <s v="DF31833"/>
    <s v="TITULAR DE ESCUELAS UNIVERSITARIAS"/>
    <s v="R109"/>
    <x v="9"/>
    <n v="785"/>
    <s v="TECNOLOGÍA ELECTRÓNICA"/>
  </r>
  <r>
    <x v="16"/>
    <n v="16504002"/>
    <s v="ETSII"/>
    <n v="494"/>
    <s v="494L"/>
    <s v="GRUPO-B2"/>
    <s v="Sistemas electrónicos"/>
    <s v="GL"/>
    <s v="GRUPO DE LABORATORIO"/>
    <s v="494L"/>
    <s v="LABORATORIO DE Sistemas electrónicos"/>
    <s v="GRUPO-B2"/>
    <s v="Laboratorio de Sistemas electrónicos"/>
    <s v="1S"/>
    <n v="16504002"/>
    <s v="RODRÍGUEZ"/>
    <s v="GONZÁLEZ"/>
    <s v="CARLOS ALBERTO"/>
    <s v="carodri"/>
    <s v="carlos.rodriguez@unirioja.es"/>
    <n v="0.6"/>
    <n v="0.6"/>
    <x v="0"/>
    <n v="506"/>
    <s v="PROFESOR TITULAR DE ESCUELA UNIVERSITARI"/>
    <s v="01A"/>
    <s v="TIEMPO COMPLETO AMPLIADO"/>
    <s v="2012-09-01 00:00:00.0"/>
    <s v="null"/>
    <s v="DF31815"/>
    <s v="TITULAR DE ESCUELAS UNIVERSITARIAS"/>
    <s v="R109"/>
    <x v="9"/>
    <n v="785"/>
    <s v="TECNOLOGÍA ELECTRÓNICA"/>
  </r>
  <r>
    <x v="16"/>
    <n v="16513797"/>
    <s v="ETSII"/>
    <n v="494"/>
    <s v="494L"/>
    <s v="GRUPO-B2"/>
    <s v="Sistemas electrónicos"/>
    <s v="GL"/>
    <s v="GRUPO DE LABORATORIO"/>
    <s v="494L"/>
    <s v="LABORATORIO DE Sistemas electrónicos"/>
    <s v="GRUPO-B2"/>
    <s v="Laboratorio de Sistemas electrónicos"/>
    <s v="1S"/>
    <n v="16513797"/>
    <s v="ZORZANO"/>
    <s v="MARTÍNEZ"/>
    <s v="JOSÉ MARÍA"/>
    <s v="jzorzano"/>
    <s v="jose.zorzano@unirioja.es"/>
    <n v="0.6"/>
    <n v="0.6"/>
    <x v="1"/>
    <n v="506"/>
    <s v="PROFESOR TITULAR DE ESCUELA UNIVERSITARI"/>
    <s v="01A"/>
    <s v="TIEMPO COMPLETO AMPLIADO"/>
    <s v="2012-09-01 00:00:00.0"/>
    <s v="null"/>
    <s v="DF31835"/>
    <s v="TITULAR DE ESCUELAS UNIVERSITARIAS"/>
    <s v="R109"/>
    <x v="9"/>
    <n v="785"/>
    <s v="TECNOLOGÍA ELECTRÓNICA"/>
  </r>
  <r>
    <x v="16"/>
    <n v="16537707"/>
    <s v="ETSII"/>
    <n v="494"/>
    <s v="494L"/>
    <s v="GRUPO-B2"/>
    <s v="Sistemas electrónicos"/>
    <s v="GL"/>
    <s v="GRUPO DE LABORATORIO"/>
    <s v="494L"/>
    <s v="LABORATORIO DE Sistemas electrónicos"/>
    <s v="GRUPO-B2"/>
    <s v="Laboratorio de Sistemas electrónicos"/>
    <s v="1S"/>
    <n v="16537707"/>
    <s v="MARTÍNEZ"/>
    <s v="SANTOLAYA"/>
    <s v="JOSÉ JAVIER"/>
    <s v="jjmartin"/>
    <s v="jose-javier.martinez@unirioja.es"/>
    <n v="0.8"/>
    <n v="0.8"/>
    <x v="1"/>
    <n v="506"/>
    <s v="PROFESOR TITULAR DE ESCUELA UNIVERSITARI"/>
    <s v="01A"/>
    <s v="TIEMPO COMPLETO AMPLIADO"/>
    <s v="2012-09-01 00:00:00.0"/>
    <s v="null"/>
    <s v="DF31833"/>
    <s v="TITULAR DE ESCUELAS UNIVERSITARIAS"/>
    <s v="R109"/>
    <x v="9"/>
    <n v="785"/>
    <s v="TECNOLOGÍA ELECTRÓNICA"/>
  </r>
  <r>
    <x v="16"/>
    <n v="16504002"/>
    <s v="ETSII"/>
    <n v="494"/>
    <s v="494L"/>
    <s v="GRUPO-B3"/>
    <s v="Sistemas electrónicos"/>
    <s v="GL"/>
    <s v="GRUPO DE LABORATORIO"/>
    <s v="494L"/>
    <s v="LABORATORIO DE Sistemas electrónicos"/>
    <s v="GRUPO-B3"/>
    <s v="Laboratorio de Sistemas electrónicos"/>
    <s v="1S"/>
    <n v="16504002"/>
    <s v="RODRÍGUEZ"/>
    <s v="GONZÁLEZ"/>
    <s v="CARLOS ALBERTO"/>
    <s v="carodri"/>
    <s v="carlos.rodriguez@unirioja.es"/>
    <n v="0.6"/>
    <n v="0.6"/>
    <x v="0"/>
    <n v="506"/>
    <s v="PROFESOR TITULAR DE ESCUELA UNIVERSITARI"/>
    <s v="01A"/>
    <s v="TIEMPO COMPLETO AMPLIADO"/>
    <s v="2012-09-01 00:00:00.0"/>
    <s v="null"/>
    <s v="DF31815"/>
    <s v="TITULAR DE ESCUELAS UNIVERSITARIAS"/>
    <s v="R109"/>
    <x v="9"/>
    <n v="785"/>
    <s v="TECNOLOGÍA ELECTRÓNICA"/>
  </r>
  <r>
    <x v="16"/>
    <n v="16513797"/>
    <s v="ETSII"/>
    <n v="494"/>
    <s v="494L"/>
    <s v="GRUPO-B3"/>
    <s v="Sistemas electrónicos"/>
    <s v="GL"/>
    <s v="GRUPO DE LABORATORIO"/>
    <s v="494L"/>
    <s v="LABORATORIO DE Sistemas electrónicos"/>
    <s v="GRUPO-B3"/>
    <s v="Laboratorio de Sistemas electrónicos"/>
    <s v="1S"/>
    <n v="16513797"/>
    <s v="ZORZANO"/>
    <s v="MARTÍNEZ"/>
    <s v="JOSÉ MARÍA"/>
    <s v="jzorzano"/>
    <s v="jose.zorzano@unirioja.es"/>
    <n v="0.6"/>
    <n v="0.6"/>
    <x v="1"/>
    <n v="506"/>
    <s v="PROFESOR TITULAR DE ESCUELA UNIVERSITARI"/>
    <s v="01A"/>
    <s v="TIEMPO COMPLETO AMPLIADO"/>
    <s v="2012-09-01 00:00:00.0"/>
    <s v="null"/>
    <s v="DF31835"/>
    <s v="TITULAR DE ESCUELAS UNIVERSITARIAS"/>
    <s v="R109"/>
    <x v="9"/>
    <n v="785"/>
    <s v="TECNOLOGÍA ELECTRÓNICA"/>
  </r>
  <r>
    <x v="16"/>
    <n v="16537707"/>
    <s v="ETSII"/>
    <n v="494"/>
    <s v="494L"/>
    <s v="GRUPO-B3"/>
    <s v="Sistemas electrónicos"/>
    <s v="GL"/>
    <s v="GRUPO DE LABORATORIO"/>
    <s v="494L"/>
    <s v="LABORATORIO DE Sistemas electrónicos"/>
    <s v="GRUPO-B3"/>
    <s v="Laboratorio de Sistemas electrónicos"/>
    <s v="1S"/>
    <n v="16537707"/>
    <s v="MARTÍNEZ"/>
    <s v="SANTOLAYA"/>
    <s v="JOSÉ JAVIER"/>
    <s v="jjmartin"/>
    <s v="jose-javier.martinez@unirioja.es"/>
    <n v="0.8"/>
    <n v="0.8"/>
    <x v="1"/>
    <n v="506"/>
    <s v="PROFESOR TITULAR DE ESCUELA UNIVERSITARI"/>
    <s v="01A"/>
    <s v="TIEMPO COMPLETO AMPLIADO"/>
    <s v="2012-09-01 00:00:00.0"/>
    <s v="null"/>
    <s v="DF31833"/>
    <s v="TITULAR DE ESCUELAS UNIVERSITARIAS"/>
    <s v="R109"/>
    <x v="9"/>
    <n v="785"/>
    <s v="TECNOLOGÍA ELECTRÓNICA"/>
  </r>
  <r>
    <x v="16"/>
    <n v="16504002"/>
    <s v="ETSII"/>
    <n v="494"/>
    <s v="494R"/>
    <s v="GRUPO-A1"/>
    <s v="Sistemas electrónicos"/>
    <s v="GR"/>
    <s v="GRUPO REDUCIDO"/>
    <s v="494R"/>
    <s v="GRUPO REDUCIDO DE Sistemas electrónicos"/>
    <s v="GRUPO-A1"/>
    <s v="Grupo Reducido de Sistemas electrónicos"/>
    <s v="1S"/>
    <n v="16504002"/>
    <s v="RODRÍGUEZ"/>
    <s v="GONZÁLEZ"/>
    <s v="CARLOS ALBERTO"/>
    <s v="carodri"/>
    <s v="carlos.rodriguez@unirioja.es"/>
    <n v="0.4"/>
    <n v="0.4"/>
    <x v="0"/>
    <n v="506"/>
    <s v="PROFESOR TITULAR DE ESCUELA UNIVERSITARI"/>
    <s v="01A"/>
    <s v="TIEMPO COMPLETO AMPLIADO"/>
    <s v="2012-09-01 00:00:00.0"/>
    <s v="null"/>
    <s v="DF31815"/>
    <s v="TITULAR DE ESCUELAS UNIVERSITARIAS"/>
    <s v="R109"/>
    <x v="9"/>
    <n v="785"/>
    <s v="TECNOLOGÍA ELECTRÓNICA"/>
  </r>
  <r>
    <x v="16"/>
    <n v="16513797"/>
    <s v="ETSII"/>
    <n v="494"/>
    <s v="494R"/>
    <s v="GRUPO-A1"/>
    <s v="Sistemas electrónicos"/>
    <s v="GR"/>
    <s v="GRUPO REDUCIDO"/>
    <s v="494R"/>
    <s v="GRUPO REDUCIDO DE Sistemas electrónicos"/>
    <s v="GRUPO-A1"/>
    <s v="Grupo Reducido de Sistemas electrónicos"/>
    <s v="1S"/>
    <n v="16513797"/>
    <s v="ZORZANO"/>
    <s v="MARTÍNEZ"/>
    <s v="JOSÉ MARÍA"/>
    <s v="jzorzano"/>
    <s v="jose.zorzano@unirioja.es"/>
    <n v="0.3"/>
    <n v="0.3"/>
    <x v="1"/>
    <n v="506"/>
    <s v="PROFESOR TITULAR DE ESCUELA UNIVERSITARI"/>
    <s v="01A"/>
    <s v="TIEMPO COMPLETO AMPLIADO"/>
    <s v="2012-09-01 00:00:00.0"/>
    <s v="null"/>
    <s v="DF31835"/>
    <s v="TITULAR DE ESCUELAS UNIVERSITARIAS"/>
    <s v="R109"/>
    <x v="9"/>
    <n v="785"/>
    <s v="TECNOLOGÍA ELECTRÓNICA"/>
  </r>
  <r>
    <x v="16"/>
    <n v="16537707"/>
    <s v="ETSII"/>
    <n v="494"/>
    <s v="494R"/>
    <s v="GRUPO-A1"/>
    <s v="Sistemas electrónicos"/>
    <s v="GR"/>
    <s v="GRUPO REDUCIDO"/>
    <s v="494R"/>
    <s v="GRUPO REDUCIDO DE Sistemas electrónicos"/>
    <s v="GRUPO-A1"/>
    <s v="Grupo Reducido de Sistemas electrónicos"/>
    <s v="1S"/>
    <n v="16537707"/>
    <s v="MARTÍNEZ"/>
    <s v="SANTOLAYA"/>
    <s v="JOSÉ JAVIER"/>
    <s v="jjmartin"/>
    <s v="jose-javier.martinez@unirioja.es"/>
    <n v="0.3"/>
    <n v="0.3"/>
    <x v="1"/>
    <n v="506"/>
    <s v="PROFESOR TITULAR DE ESCUELA UNIVERSITARI"/>
    <s v="01A"/>
    <s v="TIEMPO COMPLETO AMPLIADO"/>
    <s v="2012-09-01 00:00:00.0"/>
    <s v="null"/>
    <s v="DF31833"/>
    <s v="TITULAR DE ESCUELAS UNIVERSITARIAS"/>
    <s v="R109"/>
    <x v="9"/>
    <n v="785"/>
    <s v="TECNOLOGÍA ELECTRÓNICA"/>
  </r>
  <r>
    <x v="16"/>
    <n v="16504002"/>
    <s v="ETSII"/>
    <n v="494"/>
    <s v="494R"/>
    <s v="GRUPO-A2"/>
    <s v="Sistemas electrónicos"/>
    <s v="GR"/>
    <s v="GRUPO REDUCIDO"/>
    <s v="494R"/>
    <s v="GRUPO REDUCIDO DE Sistemas electrónicos"/>
    <s v="GRUPO-A2"/>
    <s v="Grupo Reducido de Sistemas electrónicos"/>
    <s v="1S"/>
    <n v="16504002"/>
    <s v="RODRÍGUEZ"/>
    <s v="GONZÁLEZ"/>
    <s v="CARLOS ALBERTO"/>
    <s v="carodri"/>
    <s v="carlos.rodriguez@unirioja.es"/>
    <n v="0.4"/>
    <n v="0.4"/>
    <x v="0"/>
    <n v="506"/>
    <s v="PROFESOR TITULAR DE ESCUELA UNIVERSITARI"/>
    <s v="01A"/>
    <s v="TIEMPO COMPLETO AMPLIADO"/>
    <s v="2012-09-01 00:00:00.0"/>
    <s v="null"/>
    <s v="DF31815"/>
    <s v="TITULAR DE ESCUELAS UNIVERSITARIAS"/>
    <s v="R109"/>
    <x v="9"/>
    <n v="785"/>
    <s v="TECNOLOGÍA ELECTRÓNICA"/>
  </r>
  <r>
    <x v="16"/>
    <n v="16513797"/>
    <s v="ETSII"/>
    <n v="494"/>
    <s v="494R"/>
    <s v="GRUPO-A2"/>
    <s v="Sistemas electrónicos"/>
    <s v="GR"/>
    <s v="GRUPO REDUCIDO"/>
    <s v="494R"/>
    <s v="GRUPO REDUCIDO DE Sistemas electrónicos"/>
    <s v="GRUPO-A2"/>
    <s v="Grupo Reducido de Sistemas electrónicos"/>
    <s v="1S"/>
    <n v="16513797"/>
    <s v="ZORZANO"/>
    <s v="MARTÍNEZ"/>
    <s v="JOSÉ MARÍA"/>
    <s v="jzorzano"/>
    <s v="jose.zorzano@unirioja.es"/>
    <n v="0.3"/>
    <n v="0.3"/>
    <x v="1"/>
    <n v="506"/>
    <s v="PROFESOR TITULAR DE ESCUELA UNIVERSITARI"/>
    <s v="01A"/>
    <s v="TIEMPO COMPLETO AMPLIADO"/>
    <s v="2012-09-01 00:00:00.0"/>
    <s v="null"/>
    <s v="DF31835"/>
    <s v="TITULAR DE ESCUELAS UNIVERSITARIAS"/>
    <s v="R109"/>
    <x v="9"/>
    <n v="785"/>
    <s v="TECNOLOGÍA ELECTRÓNICA"/>
  </r>
  <r>
    <x v="16"/>
    <n v="16537707"/>
    <s v="ETSII"/>
    <n v="494"/>
    <s v="494R"/>
    <s v="GRUPO-A2"/>
    <s v="Sistemas electrónicos"/>
    <s v="GR"/>
    <s v="GRUPO REDUCIDO"/>
    <s v="494R"/>
    <s v="GRUPO REDUCIDO DE Sistemas electrónicos"/>
    <s v="GRUPO-A2"/>
    <s v="Grupo Reducido de Sistemas electrónicos"/>
    <s v="1S"/>
    <n v="16537707"/>
    <s v="MARTÍNEZ"/>
    <s v="SANTOLAYA"/>
    <s v="JOSÉ JAVIER"/>
    <s v="jjmartin"/>
    <s v="jose-javier.martinez@unirioja.es"/>
    <n v="0.3"/>
    <n v="0.3"/>
    <x v="1"/>
    <n v="506"/>
    <s v="PROFESOR TITULAR DE ESCUELA UNIVERSITARI"/>
    <s v="01A"/>
    <s v="TIEMPO COMPLETO AMPLIADO"/>
    <s v="2012-09-01 00:00:00.0"/>
    <s v="null"/>
    <s v="DF31833"/>
    <s v="TITULAR DE ESCUELAS UNIVERSITARIAS"/>
    <s v="R109"/>
    <x v="9"/>
    <n v="785"/>
    <s v="TECNOLOGÍA ELECTRÓNICA"/>
  </r>
  <r>
    <x v="16"/>
    <n v="16504002"/>
    <s v="ETSII"/>
    <n v="494"/>
    <s v="494R"/>
    <s v="GRUPO-B1"/>
    <s v="Sistemas electrónicos"/>
    <s v="GR"/>
    <s v="GRUPO REDUCIDO"/>
    <s v="494R"/>
    <s v="GRUPO REDUCIDO DE Sistemas electrónicos"/>
    <s v="GRUPO-B1"/>
    <s v="Grupo Reducido de Sistemas electrónicos"/>
    <s v="1S"/>
    <n v="16504002"/>
    <s v="RODRÍGUEZ"/>
    <s v="GONZÁLEZ"/>
    <s v="CARLOS ALBERTO"/>
    <s v="carodri"/>
    <s v="carlos.rodriguez@unirioja.es"/>
    <n v="0.4"/>
    <n v="0.4"/>
    <x v="0"/>
    <n v="506"/>
    <s v="PROFESOR TITULAR DE ESCUELA UNIVERSITARI"/>
    <s v="01A"/>
    <s v="TIEMPO COMPLETO AMPLIADO"/>
    <s v="2012-09-01 00:00:00.0"/>
    <s v="null"/>
    <s v="DF31815"/>
    <s v="TITULAR DE ESCUELAS UNIVERSITARIAS"/>
    <s v="R109"/>
    <x v="9"/>
    <n v="785"/>
    <s v="TECNOLOGÍA ELECTRÓNICA"/>
  </r>
  <r>
    <x v="16"/>
    <n v="16513797"/>
    <s v="ETSII"/>
    <n v="494"/>
    <s v="494R"/>
    <s v="GRUPO-B1"/>
    <s v="Sistemas electrónicos"/>
    <s v="GR"/>
    <s v="GRUPO REDUCIDO"/>
    <s v="494R"/>
    <s v="GRUPO REDUCIDO DE Sistemas electrónicos"/>
    <s v="GRUPO-B1"/>
    <s v="Grupo Reducido de Sistemas electrónicos"/>
    <s v="1S"/>
    <n v="16513797"/>
    <s v="ZORZANO"/>
    <s v="MARTÍNEZ"/>
    <s v="JOSÉ MARÍA"/>
    <s v="jzorzano"/>
    <s v="jose.zorzano@unirioja.es"/>
    <n v="0.3"/>
    <n v="0.3"/>
    <x v="1"/>
    <n v="506"/>
    <s v="PROFESOR TITULAR DE ESCUELA UNIVERSITARI"/>
    <s v="01A"/>
    <s v="TIEMPO COMPLETO AMPLIADO"/>
    <s v="2012-09-01 00:00:00.0"/>
    <s v="null"/>
    <s v="DF31835"/>
    <s v="TITULAR DE ESCUELAS UNIVERSITARIAS"/>
    <s v="R109"/>
    <x v="9"/>
    <n v="785"/>
    <s v="TECNOLOGÍA ELECTRÓNICA"/>
  </r>
  <r>
    <x v="16"/>
    <n v="16537707"/>
    <s v="ETSII"/>
    <n v="494"/>
    <s v="494R"/>
    <s v="GRUPO-B1"/>
    <s v="Sistemas electrónicos"/>
    <s v="GR"/>
    <s v="GRUPO REDUCIDO"/>
    <s v="494R"/>
    <s v="GRUPO REDUCIDO DE Sistemas electrónicos"/>
    <s v="GRUPO-B1"/>
    <s v="Grupo Reducido de Sistemas electrónicos"/>
    <s v="1S"/>
    <n v="16537707"/>
    <s v="MARTÍNEZ"/>
    <s v="SANTOLAYA"/>
    <s v="JOSÉ JAVIER"/>
    <s v="jjmartin"/>
    <s v="jose-javier.martinez@unirioja.es"/>
    <n v="0.3"/>
    <n v="0.3"/>
    <x v="1"/>
    <n v="506"/>
    <s v="PROFESOR TITULAR DE ESCUELA UNIVERSITARI"/>
    <s v="01A"/>
    <s v="TIEMPO COMPLETO AMPLIADO"/>
    <s v="2012-09-01 00:00:00.0"/>
    <s v="null"/>
    <s v="DF31833"/>
    <s v="TITULAR DE ESCUELAS UNIVERSITARIAS"/>
    <s v="R109"/>
    <x v="9"/>
    <n v="785"/>
    <s v="TECNOLOGÍA ELECTRÓNICA"/>
  </r>
  <r>
    <x v="16"/>
    <n v="16504002"/>
    <s v="ETSII"/>
    <n v="494"/>
    <s v="494R"/>
    <s v="GRUPO-B2"/>
    <s v="Sistemas electrónicos"/>
    <s v="GR"/>
    <s v="GRUPO REDUCIDO"/>
    <s v="494R"/>
    <s v="GRUPO REDUCIDO DE Sistemas electrónicos"/>
    <s v="GRUPO-B2"/>
    <s v="Grupo Reducido de Sistemas electrónicos"/>
    <s v="1S"/>
    <n v="16504002"/>
    <s v="RODRÍGUEZ"/>
    <s v="GONZÁLEZ"/>
    <s v="CARLOS ALBERTO"/>
    <s v="carodri"/>
    <s v="carlos.rodriguez@unirioja.es"/>
    <n v="0.4"/>
    <n v="0.4"/>
    <x v="0"/>
    <n v="506"/>
    <s v="PROFESOR TITULAR DE ESCUELA UNIVERSITARI"/>
    <s v="01A"/>
    <s v="TIEMPO COMPLETO AMPLIADO"/>
    <s v="2012-09-01 00:00:00.0"/>
    <s v="null"/>
    <s v="DF31815"/>
    <s v="TITULAR DE ESCUELAS UNIVERSITARIAS"/>
    <s v="R109"/>
    <x v="9"/>
    <n v="785"/>
    <s v="TECNOLOGÍA ELECTRÓNICA"/>
  </r>
  <r>
    <x v="16"/>
    <n v="16513797"/>
    <s v="ETSII"/>
    <n v="494"/>
    <s v="494R"/>
    <s v="GRUPO-B2"/>
    <s v="Sistemas electrónicos"/>
    <s v="GR"/>
    <s v="GRUPO REDUCIDO"/>
    <s v="494R"/>
    <s v="GRUPO REDUCIDO DE Sistemas electrónicos"/>
    <s v="GRUPO-B2"/>
    <s v="Grupo Reducido de Sistemas electrónicos"/>
    <s v="1S"/>
    <n v="16513797"/>
    <s v="ZORZANO"/>
    <s v="MARTÍNEZ"/>
    <s v="JOSÉ MARÍA"/>
    <s v="jzorzano"/>
    <s v="jose.zorzano@unirioja.es"/>
    <n v="0.3"/>
    <n v="0.3"/>
    <x v="1"/>
    <n v="506"/>
    <s v="PROFESOR TITULAR DE ESCUELA UNIVERSITARI"/>
    <s v="01A"/>
    <s v="TIEMPO COMPLETO AMPLIADO"/>
    <s v="2012-09-01 00:00:00.0"/>
    <s v="null"/>
    <s v="DF31835"/>
    <s v="TITULAR DE ESCUELAS UNIVERSITARIAS"/>
    <s v="R109"/>
    <x v="9"/>
    <n v="785"/>
    <s v="TECNOLOGÍA ELECTRÓNICA"/>
  </r>
  <r>
    <x v="16"/>
    <n v="16537707"/>
    <s v="ETSII"/>
    <n v="494"/>
    <s v="494R"/>
    <s v="GRUPO-B2"/>
    <s v="Sistemas electrónicos"/>
    <s v="GR"/>
    <s v="GRUPO REDUCIDO"/>
    <s v="494R"/>
    <s v="GRUPO REDUCIDO DE Sistemas electrónicos"/>
    <s v="GRUPO-B2"/>
    <s v="Grupo Reducido de Sistemas electrónicos"/>
    <s v="1S"/>
    <n v="16537707"/>
    <s v="MARTÍNEZ"/>
    <s v="SANTOLAYA"/>
    <s v="JOSÉ JAVIER"/>
    <s v="jjmartin"/>
    <s v="jose-javier.martinez@unirioja.es"/>
    <n v="0.3"/>
    <n v="0.3"/>
    <x v="1"/>
    <n v="506"/>
    <s v="PROFESOR TITULAR DE ESCUELA UNIVERSITARI"/>
    <s v="01A"/>
    <s v="TIEMPO COMPLETO AMPLIADO"/>
    <s v="2012-09-01 00:00:00.0"/>
    <s v="null"/>
    <s v="DF31833"/>
    <s v="TITULAR DE ESCUELAS UNIVERSITARIAS"/>
    <s v="R109"/>
    <x v="9"/>
    <n v="785"/>
    <s v="TECNOLOGÍA ELECTRÓNICA"/>
  </r>
  <r>
    <x v="17"/>
    <n v="16504002"/>
    <s v="ETSII"/>
    <n v="494"/>
    <s v="494G"/>
    <s v="GRUPO-A"/>
    <s v="Sistemas electrónicos"/>
    <s v="GG"/>
    <s v="GRUPO GRANDE"/>
    <s v="494G"/>
    <s v="GRUPO GRANDE DE Sistemas electrónicos"/>
    <s v="GRUPO-A"/>
    <s v="Grupo Grande de Sistemas electrónicos"/>
    <s v="1S"/>
    <n v="16504002"/>
    <s v="RODRÍGUEZ"/>
    <s v="GONZÁLEZ"/>
    <s v="CARLOS ALBERTO"/>
    <s v="carodri"/>
    <s v="carlos.rodriguez@unirioja.es"/>
    <n v="1"/>
    <m/>
    <x v="0"/>
    <n v="506"/>
    <s v="PROFESOR TITULAR DE ESCUELA UNIVERSITARI"/>
    <s v="01A"/>
    <s v="TIEMPO COMPLETO AMPLIADO"/>
    <s v="2012-09-01 00:00:00.0"/>
    <s v="null"/>
    <s v="DF31815"/>
    <s v="TITULAR DE ESCUELAS UNIVERSITARIAS"/>
    <s v="R109"/>
    <x v="9"/>
    <n v="785"/>
    <s v="TECNOLOGÍA ELECTRÓNICA"/>
  </r>
  <r>
    <x v="17"/>
    <n v="16513797"/>
    <s v="ETSII"/>
    <n v="494"/>
    <s v="494G"/>
    <s v="GRUPO-A"/>
    <s v="Sistemas electrónicos"/>
    <s v="GG"/>
    <s v="GRUPO GRANDE"/>
    <s v="494G"/>
    <s v="GRUPO GRANDE DE Sistemas electrónicos"/>
    <s v="GRUPO-A"/>
    <s v="Grupo Grande de Sistemas electrónicos"/>
    <s v="1S"/>
    <n v="16513797"/>
    <s v="ZORZANO"/>
    <s v="MARTÍNEZ"/>
    <s v="JOSÉ MARÍA"/>
    <s v="jzorzano"/>
    <s v="jose.zorzano@unirioja.es"/>
    <n v="1"/>
    <m/>
    <x v="1"/>
    <n v="506"/>
    <s v="PROFESOR TITULAR DE ESCUELA UNIVERSITARI"/>
    <s v="01A"/>
    <s v="TIEMPO COMPLETO AMPLIADO"/>
    <s v="2012-09-01 00:00:00.0"/>
    <s v="null"/>
    <s v="DF31835"/>
    <s v="TITULAR DE ESCUELAS UNIVERSITARIAS"/>
    <s v="R109"/>
    <x v="9"/>
    <n v="785"/>
    <s v="TECNOLOGÍA ELECTRÓNICA"/>
  </r>
  <r>
    <x v="17"/>
    <n v="16537707"/>
    <s v="ETSII"/>
    <n v="494"/>
    <s v="494G"/>
    <s v="GRUPO-A"/>
    <s v="Sistemas electrónicos"/>
    <s v="GG"/>
    <s v="GRUPO GRANDE"/>
    <s v="494G"/>
    <s v="GRUPO GRANDE DE Sistemas electrónicos"/>
    <s v="GRUPO-A"/>
    <s v="Grupo Grande de Sistemas electrónicos"/>
    <s v="1S"/>
    <n v="16537707"/>
    <s v="MARTÍNEZ"/>
    <s v="SANTOLAYA"/>
    <s v="JOSÉ JAVIER"/>
    <s v="jjmartin"/>
    <s v="jose-javier.martinez@unirioja.es"/>
    <n v="1"/>
    <m/>
    <x v="1"/>
    <n v="506"/>
    <s v="PROFESOR TITULAR DE ESCUELA UNIVERSITARI"/>
    <s v="01A"/>
    <s v="TIEMPO COMPLETO AMPLIADO"/>
    <s v="2012-09-01 00:00:00.0"/>
    <s v="null"/>
    <s v="DF31833"/>
    <s v="TITULAR DE ESCUELAS UNIVERSITARIAS"/>
    <s v="R109"/>
    <x v="9"/>
    <n v="785"/>
    <s v="TECNOLOGÍA ELECTRÓNICA"/>
  </r>
  <r>
    <x v="17"/>
    <n v="16504002"/>
    <s v="ETSII"/>
    <n v="494"/>
    <s v="494G"/>
    <s v="GRUPO-B"/>
    <s v="Sistemas electrónicos"/>
    <s v="GG"/>
    <s v="GRUPO GRANDE"/>
    <s v="494G"/>
    <s v="GRUPO GRANDE DE Sistemas electrónicos"/>
    <s v="GRUPO-B"/>
    <s v="Grupo Grande de Sistemas electrónicos"/>
    <s v="1S"/>
    <n v="16504002"/>
    <s v="RODRÍGUEZ"/>
    <s v="GONZÁLEZ"/>
    <s v="CARLOS ALBERTO"/>
    <s v="carodri"/>
    <s v="carlos.rodriguez@unirioja.es"/>
    <n v="1"/>
    <m/>
    <x v="0"/>
    <n v="506"/>
    <s v="PROFESOR TITULAR DE ESCUELA UNIVERSITARI"/>
    <s v="01A"/>
    <s v="TIEMPO COMPLETO AMPLIADO"/>
    <s v="2012-09-01 00:00:00.0"/>
    <s v="null"/>
    <s v="DF31815"/>
    <s v="TITULAR DE ESCUELAS UNIVERSITARIAS"/>
    <s v="R109"/>
    <x v="9"/>
    <n v="785"/>
    <s v="TECNOLOGÍA ELECTRÓNICA"/>
  </r>
  <r>
    <x v="17"/>
    <n v="16513797"/>
    <s v="ETSII"/>
    <n v="494"/>
    <s v="494G"/>
    <s v="GRUPO-B"/>
    <s v="Sistemas electrónicos"/>
    <s v="GG"/>
    <s v="GRUPO GRANDE"/>
    <s v="494G"/>
    <s v="GRUPO GRANDE DE Sistemas electrónicos"/>
    <s v="GRUPO-B"/>
    <s v="Grupo Grande de Sistemas electrónicos"/>
    <s v="1S"/>
    <n v="16513797"/>
    <s v="ZORZANO"/>
    <s v="MARTÍNEZ"/>
    <s v="JOSÉ MARÍA"/>
    <s v="jzorzano"/>
    <s v="jose.zorzano@unirioja.es"/>
    <n v="1"/>
    <m/>
    <x v="1"/>
    <n v="506"/>
    <s v="PROFESOR TITULAR DE ESCUELA UNIVERSITARI"/>
    <s v="01A"/>
    <s v="TIEMPO COMPLETO AMPLIADO"/>
    <s v="2012-09-01 00:00:00.0"/>
    <s v="null"/>
    <s v="DF31835"/>
    <s v="TITULAR DE ESCUELAS UNIVERSITARIAS"/>
    <s v="R109"/>
    <x v="9"/>
    <n v="785"/>
    <s v="TECNOLOGÍA ELECTRÓNICA"/>
  </r>
  <r>
    <x v="17"/>
    <n v="16537707"/>
    <s v="ETSII"/>
    <n v="494"/>
    <s v="494G"/>
    <s v="GRUPO-B"/>
    <s v="Sistemas electrónicos"/>
    <s v="GG"/>
    <s v="GRUPO GRANDE"/>
    <s v="494G"/>
    <s v="GRUPO GRANDE DE Sistemas electrónicos"/>
    <s v="GRUPO-B"/>
    <s v="Grupo Grande de Sistemas electrónicos"/>
    <s v="1S"/>
    <n v="16537707"/>
    <s v="MARTÍNEZ"/>
    <s v="SANTOLAYA"/>
    <s v="JOSÉ JAVIER"/>
    <s v="jjmartin"/>
    <s v="jose-javier.martinez@unirioja.es"/>
    <n v="1"/>
    <m/>
    <x v="1"/>
    <n v="506"/>
    <s v="PROFESOR TITULAR DE ESCUELA UNIVERSITARI"/>
    <s v="01A"/>
    <s v="TIEMPO COMPLETO AMPLIADO"/>
    <s v="2012-09-01 00:00:00.0"/>
    <s v="null"/>
    <s v="DF31833"/>
    <s v="TITULAR DE ESCUELAS UNIVERSITARIAS"/>
    <s v="R109"/>
    <x v="9"/>
    <n v="785"/>
    <s v="TECNOLOGÍA ELECTRÓNICA"/>
  </r>
  <r>
    <x v="17"/>
    <n v="16504002"/>
    <s v="ETSII"/>
    <n v="494"/>
    <s v="494L"/>
    <s v="GRUPO-A1"/>
    <s v="Sistemas electrónicos"/>
    <s v="GL"/>
    <s v="GRUPO DE LABORATORIO"/>
    <s v="494L"/>
    <s v="LABORATORIO DE Sistemas electrónicos"/>
    <s v="GRUPO-A1"/>
    <s v="Laboratorio de Sistemas electrónicos"/>
    <s v="1S"/>
    <n v="16504002"/>
    <s v="RODRÍGUEZ"/>
    <s v="GONZÁLEZ"/>
    <s v="CARLOS ALBERTO"/>
    <s v="carodri"/>
    <s v="carlos.rodriguez@unirioja.es"/>
    <n v="0.6"/>
    <m/>
    <x v="0"/>
    <n v="506"/>
    <s v="PROFESOR TITULAR DE ESCUELA UNIVERSITARI"/>
    <s v="01A"/>
    <s v="TIEMPO COMPLETO AMPLIADO"/>
    <s v="2012-09-01 00:00:00.0"/>
    <s v="null"/>
    <s v="DF31815"/>
    <s v="TITULAR DE ESCUELAS UNIVERSITARIAS"/>
    <s v="R109"/>
    <x v="9"/>
    <n v="785"/>
    <s v="TECNOLOGÍA ELECTRÓNICA"/>
  </r>
  <r>
    <x v="17"/>
    <n v="16513797"/>
    <s v="ETSII"/>
    <n v="494"/>
    <s v="494L"/>
    <s v="GRUPO-A1"/>
    <s v="Sistemas electrónicos"/>
    <s v="GL"/>
    <s v="GRUPO DE LABORATORIO"/>
    <s v="494L"/>
    <s v="LABORATORIO DE Sistemas electrónicos"/>
    <s v="GRUPO-A1"/>
    <s v="Laboratorio de Sistemas electrónicos"/>
    <s v="1S"/>
    <n v="16513797"/>
    <s v="ZORZANO"/>
    <s v="MARTÍNEZ"/>
    <s v="JOSÉ MARÍA"/>
    <s v="jzorzano"/>
    <s v="jose.zorzano@unirioja.es"/>
    <n v="0.6"/>
    <m/>
    <x v="1"/>
    <n v="506"/>
    <s v="PROFESOR TITULAR DE ESCUELA UNIVERSITARI"/>
    <s v="01A"/>
    <s v="TIEMPO COMPLETO AMPLIADO"/>
    <s v="2012-09-01 00:00:00.0"/>
    <s v="null"/>
    <s v="DF31835"/>
    <s v="TITULAR DE ESCUELAS UNIVERSITARIAS"/>
    <s v="R109"/>
    <x v="9"/>
    <n v="785"/>
    <s v="TECNOLOGÍA ELECTRÓNICA"/>
  </r>
  <r>
    <x v="17"/>
    <n v="16537707"/>
    <s v="ETSII"/>
    <n v="494"/>
    <s v="494L"/>
    <s v="GRUPO-A1"/>
    <s v="Sistemas electrónicos"/>
    <s v="GL"/>
    <s v="GRUPO DE LABORATORIO"/>
    <s v="494L"/>
    <s v="LABORATORIO DE Sistemas electrónicos"/>
    <s v="GRUPO-A1"/>
    <s v="Laboratorio de Sistemas electrónicos"/>
    <s v="1S"/>
    <n v="16537707"/>
    <s v="MARTÍNEZ"/>
    <s v="SANTOLAYA"/>
    <s v="JOSÉ JAVIER"/>
    <s v="jjmartin"/>
    <s v="jose-javier.martinez@unirioja.es"/>
    <n v="0.8"/>
    <m/>
    <x v="1"/>
    <n v="506"/>
    <s v="PROFESOR TITULAR DE ESCUELA UNIVERSITARI"/>
    <s v="01A"/>
    <s v="TIEMPO COMPLETO AMPLIADO"/>
    <s v="2012-09-01 00:00:00.0"/>
    <s v="null"/>
    <s v="DF31833"/>
    <s v="TITULAR DE ESCUELAS UNIVERSITARIAS"/>
    <s v="R109"/>
    <x v="9"/>
    <n v="785"/>
    <s v="TECNOLOGÍA ELECTRÓNICA"/>
  </r>
  <r>
    <x v="17"/>
    <n v="16504002"/>
    <s v="ETSII"/>
    <n v="494"/>
    <s v="494L"/>
    <s v="GRUPO-A2"/>
    <s v="Sistemas electrónicos"/>
    <s v="GL"/>
    <s v="GRUPO DE LABORATORIO"/>
    <s v="494L"/>
    <s v="LABORATORIO DE Sistemas electrónicos"/>
    <s v="GRUPO-A2"/>
    <s v="Laboratorio de Sistemas electrónicos"/>
    <s v="1S"/>
    <n v="16504002"/>
    <s v="RODRÍGUEZ"/>
    <s v="GONZÁLEZ"/>
    <s v="CARLOS ALBERTO"/>
    <s v="carodri"/>
    <s v="carlos.rodriguez@unirioja.es"/>
    <n v="0.6"/>
    <m/>
    <x v="0"/>
    <n v="506"/>
    <s v="PROFESOR TITULAR DE ESCUELA UNIVERSITARI"/>
    <s v="01A"/>
    <s v="TIEMPO COMPLETO AMPLIADO"/>
    <s v="2012-09-01 00:00:00.0"/>
    <s v="null"/>
    <s v="DF31815"/>
    <s v="TITULAR DE ESCUELAS UNIVERSITARIAS"/>
    <s v="R109"/>
    <x v="9"/>
    <n v="785"/>
    <s v="TECNOLOGÍA ELECTRÓNICA"/>
  </r>
  <r>
    <x v="17"/>
    <n v="16513797"/>
    <s v="ETSII"/>
    <n v="494"/>
    <s v="494L"/>
    <s v="GRUPO-A2"/>
    <s v="Sistemas electrónicos"/>
    <s v="GL"/>
    <s v="GRUPO DE LABORATORIO"/>
    <s v="494L"/>
    <s v="LABORATORIO DE Sistemas electrónicos"/>
    <s v="GRUPO-A2"/>
    <s v="Laboratorio de Sistemas electrónicos"/>
    <s v="1S"/>
    <n v="16513797"/>
    <s v="ZORZANO"/>
    <s v="MARTÍNEZ"/>
    <s v="JOSÉ MARÍA"/>
    <s v="jzorzano"/>
    <s v="jose.zorzano@unirioja.es"/>
    <n v="0.6"/>
    <m/>
    <x v="1"/>
    <n v="506"/>
    <s v="PROFESOR TITULAR DE ESCUELA UNIVERSITARI"/>
    <s v="01A"/>
    <s v="TIEMPO COMPLETO AMPLIADO"/>
    <s v="2012-09-01 00:00:00.0"/>
    <s v="null"/>
    <s v="DF31835"/>
    <s v="TITULAR DE ESCUELAS UNIVERSITARIAS"/>
    <s v="R109"/>
    <x v="9"/>
    <n v="785"/>
    <s v="TECNOLOGÍA ELECTRÓNICA"/>
  </r>
  <r>
    <x v="17"/>
    <n v="16537707"/>
    <s v="ETSII"/>
    <n v="494"/>
    <s v="494L"/>
    <s v="GRUPO-A2"/>
    <s v="Sistemas electrónicos"/>
    <s v="GL"/>
    <s v="GRUPO DE LABORATORIO"/>
    <s v="494L"/>
    <s v="LABORATORIO DE Sistemas electrónicos"/>
    <s v="GRUPO-A2"/>
    <s v="Laboratorio de Sistemas electrónicos"/>
    <s v="1S"/>
    <n v="16537707"/>
    <s v="MARTÍNEZ"/>
    <s v="SANTOLAYA"/>
    <s v="JOSÉ JAVIER"/>
    <s v="jjmartin"/>
    <s v="jose-javier.martinez@unirioja.es"/>
    <n v="0.8"/>
    <m/>
    <x v="1"/>
    <n v="506"/>
    <s v="PROFESOR TITULAR DE ESCUELA UNIVERSITARI"/>
    <s v="01A"/>
    <s v="TIEMPO COMPLETO AMPLIADO"/>
    <s v="2012-09-01 00:00:00.0"/>
    <s v="null"/>
    <s v="DF31833"/>
    <s v="TITULAR DE ESCUELAS UNIVERSITARIAS"/>
    <s v="R109"/>
    <x v="9"/>
    <n v="785"/>
    <s v="TECNOLOGÍA ELECTRÓNICA"/>
  </r>
  <r>
    <x v="17"/>
    <n v="16504002"/>
    <s v="ETSII"/>
    <n v="494"/>
    <s v="494L"/>
    <s v="GRUPO-A3"/>
    <s v="Sistemas electrónicos"/>
    <s v="GL"/>
    <s v="GRUPO DE LABORATORIO"/>
    <s v="494L"/>
    <s v="LABORATORIO DE Sistemas electrónicos"/>
    <s v="GRUPO-A3"/>
    <s v="Laboratorio de Sistemas electrónicos"/>
    <s v="1S"/>
    <n v="16504002"/>
    <s v="RODRÍGUEZ"/>
    <s v="GONZÁLEZ"/>
    <s v="CARLOS ALBERTO"/>
    <s v="carodri"/>
    <s v="carlos.rodriguez@unirioja.es"/>
    <n v="0.6"/>
    <m/>
    <x v="0"/>
    <n v="506"/>
    <s v="PROFESOR TITULAR DE ESCUELA UNIVERSITARI"/>
    <s v="01A"/>
    <s v="TIEMPO COMPLETO AMPLIADO"/>
    <s v="2012-09-01 00:00:00.0"/>
    <s v="null"/>
    <s v="DF31815"/>
    <s v="TITULAR DE ESCUELAS UNIVERSITARIAS"/>
    <s v="R109"/>
    <x v="9"/>
    <n v="785"/>
    <s v="TECNOLOGÍA ELECTRÓNICA"/>
  </r>
  <r>
    <x v="17"/>
    <n v="16513797"/>
    <s v="ETSII"/>
    <n v="494"/>
    <s v="494L"/>
    <s v="GRUPO-A3"/>
    <s v="Sistemas electrónicos"/>
    <s v="GL"/>
    <s v="GRUPO DE LABORATORIO"/>
    <s v="494L"/>
    <s v="LABORATORIO DE Sistemas electrónicos"/>
    <s v="GRUPO-A3"/>
    <s v="Laboratorio de Sistemas electrónicos"/>
    <s v="1S"/>
    <n v="16513797"/>
    <s v="ZORZANO"/>
    <s v="MARTÍNEZ"/>
    <s v="JOSÉ MARÍA"/>
    <s v="jzorzano"/>
    <s v="jose.zorzano@unirioja.es"/>
    <n v="0.6"/>
    <m/>
    <x v="1"/>
    <n v="506"/>
    <s v="PROFESOR TITULAR DE ESCUELA UNIVERSITARI"/>
    <s v="01A"/>
    <s v="TIEMPO COMPLETO AMPLIADO"/>
    <s v="2012-09-01 00:00:00.0"/>
    <s v="null"/>
    <s v="DF31835"/>
    <s v="TITULAR DE ESCUELAS UNIVERSITARIAS"/>
    <s v="R109"/>
    <x v="9"/>
    <n v="785"/>
    <s v="TECNOLOGÍA ELECTRÓNICA"/>
  </r>
  <r>
    <x v="17"/>
    <n v="16537707"/>
    <s v="ETSII"/>
    <n v="494"/>
    <s v="494L"/>
    <s v="GRUPO-A3"/>
    <s v="Sistemas electrónicos"/>
    <s v="GL"/>
    <s v="GRUPO DE LABORATORIO"/>
    <s v="494L"/>
    <s v="LABORATORIO DE Sistemas electrónicos"/>
    <s v="GRUPO-A3"/>
    <s v="Laboratorio de Sistemas electrónicos"/>
    <s v="1S"/>
    <n v="16537707"/>
    <s v="MARTÍNEZ"/>
    <s v="SANTOLAYA"/>
    <s v="JOSÉ JAVIER"/>
    <s v="jjmartin"/>
    <s v="jose-javier.martinez@unirioja.es"/>
    <n v="0.8"/>
    <m/>
    <x v="1"/>
    <n v="506"/>
    <s v="PROFESOR TITULAR DE ESCUELA UNIVERSITARI"/>
    <s v="01A"/>
    <s v="TIEMPO COMPLETO AMPLIADO"/>
    <s v="2012-09-01 00:00:00.0"/>
    <s v="null"/>
    <s v="DF31833"/>
    <s v="TITULAR DE ESCUELAS UNIVERSITARIAS"/>
    <s v="R109"/>
    <x v="9"/>
    <n v="785"/>
    <s v="TECNOLOGÍA ELECTRÓNICA"/>
  </r>
  <r>
    <x v="17"/>
    <n v="16504002"/>
    <s v="ETSII"/>
    <n v="494"/>
    <s v="494L"/>
    <s v="GRUPO-A4"/>
    <s v="Sistemas electrónicos"/>
    <s v="GL"/>
    <s v="GRUPO DE LABORATORIO"/>
    <s v="494L"/>
    <s v="LABORATORIO DE Sistemas electrónicos"/>
    <s v="GRUPO-A4"/>
    <s v="Laboratorio de Sistemas electrónicos"/>
    <s v="1S"/>
    <n v="16504002"/>
    <s v="RODRÍGUEZ"/>
    <s v="GONZÁLEZ"/>
    <s v="CARLOS ALBERTO"/>
    <s v="carodri"/>
    <s v="carlos.rodriguez@unirioja.es"/>
    <n v="0.6"/>
    <m/>
    <x v="0"/>
    <n v="506"/>
    <s v="PROFESOR TITULAR DE ESCUELA UNIVERSITARI"/>
    <s v="01A"/>
    <s v="TIEMPO COMPLETO AMPLIADO"/>
    <s v="2012-09-01 00:00:00.0"/>
    <s v="null"/>
    <s v="DF31815"/>
    <s v="TITULAR DE ESCUELAS UNIVERSITARIAS"/>
    <s v="R109"/>
    <x v="9"/>
    <n v="785"/>
    <s v="TECNOLOGÍA ELECTRÓNICA"/>
  </r>
  <r>
    <x v="17"/>
    <n v="16513797"/>
    <s v="ETSII"/>
    <n v="494"/>
    <s v="494L"/>
    <s v="GRUPO-A4"/>
    <s v="Sistemas electrónicos"/>
    <s v="GL"/>
    <s v="GRUPO DE LABORATORIO"/>
    <s v="494L"/>
    <s v="LABORATORIO DE Sistemas electrónicos"/>
    <s v="GRUPO-A4"/>
    <s v="Laboratorio de Sistemas electrónicos"/>
    <s v="1S"/>
    <n v="16513797"/>
    <s v="ZORZANO"/>
    <s v="MARTÍNEZ"/>
    <s v="JOSÉ MARÍA"/>
    <s v="jzorzano"/>
    <s v="jose.zorzano@unirioja.es"/>
    <n v="0.6"/>
    <m/>
    <x v="1"/>
    <n v="506"/>
    <s v="PROFESOR TITULAR DE ESCUELA UNIVERSITARI"/>
    <s v="01A"/>
    <s v="TIEMPO COMPLETO AMPLIADO"/>
    <s v="2012-09-01 00:00:00.0"/>
    <s v="null"/>
    <s v="DF31835"/>
    <s v="TITULAR DE ESCUELAS UNIVERSITARIAS"/>
    <s v="R109"/>
    <x v="9"/>
    <n v="785"/>
    <s v="TECNOLOGÍA ELECTRÓNICA"/>
  </r>
  <r>
    <x v="17"/>
    <n v="16537707"/>
    <s v="ETSII"/>
    <n v="494"/>
    <s v="494L"/>
    <s v="GRUPO-A4"/>
    <s v="Sistemas electrónicos"/>
    <s v="GL"/>
    <s v="GRUPO DE LABORATORIO"/>
    <s v="494L"/>
    <s v="LABORATORIO DE Sistemas electrónicos"/>
    <s v="GRUPO-A4"/>
    <s v="Laboratorio de Sistemas electrónicos"/>
    <s v="1S"/>
    <n v="16537707"/>
    <s v="MARTÍNEZ"/>
    <s v="SANTOLAYA"/>
    <s v="JOSÉ JAVIER"/>
    <s v="jjmartin"/>
    <s v="jose-javier.martinez@unirioja.es"/>
    <n v="0.8"/>
    <m/>
    <x v="1"/>
    <n v="506"/>
    <s v="PROFESOR TITULAR DE ESCUELA UNIVERSITARI"/>
    <s v="01A"/>
    <s v="TIEMPO COMPLETO AMPLIADO"/>
    <s v="2012-09-01 00:00:00.0"/>
    <s v="null"/>
    <s v="DF31833"/>
    <s v="TITULAR DE ESCUELAS UNIVERSITARIAS"/>
    <s v="R109"/>
    <x v="9"/>
    <n v="785"/>
    <s v="TECNOLOGÍA ELECTRÓNICA"/>
  </r>
  <r>
    <x v="17"/>
    <n v="16504002"/>
    <s v="ETSII"/>
    <n v="494"/>
    <s v="494L"/>
    <s v="GRUPO-B1"/>
    <s v="Sistemas electrónicos"/>
    <s v="GL"/>
    <s v="GRUPO DE LABORATORIO"/>
    <s v="494L"/>
    <s v="LABORATORIO DE Sistemas electrónicos"/>
    <s v="GRUPO-B1"/>
    <s v="Laboratorio de Sistemas electrónicos"/>
    <s v="1S"/>
    <n v="16504002"/>
    <s v="RODRÍGUEZ"/>
    <s v="GONZÁLEZ"/>
    <s v="CARLOS ALBERTO"/>
    <s v="carodri"/>
    <s v="carlos.rodriguez@unirioja.es"/>
    <n v="0.6"/>
    <m/>
    <x v="0"/>
    <n v="506"/>
    <s v="PROFESOR TITULAR DE ESCUELA UNIVERSITARI"/>
    <s v="01A"/>
    <s v="TIEMPO COMPLETO AMPLIADO"/>
    <s v="2012-09-01 00:00:00.0"/>
    <s v="null"/>
    <s v="DF31815"/>
    <s v="TITULAR DE ESCUELAS UNIVERSITARIAS"/>
    <s v="R109"/>
    <x v="9"/>
    <n v="785"/>
    <s v="TECNOLOGÍA ELECTRÓNICA"/>
  </r>
  <r>
    <x v="17"/>
    <n v="16513797"/>
    <s v="ETSII"/>
    <n v="494"/>
    <s v="494L"/>
    <s v="GRUPO-B1"/>
    <s v="Sistemas electrónicos"/>
    <s v="GL"/>
    <s v="GRUPO DE LABORATORIO"/>
    <s v="494L"/>
    <s v="LABORATORIO DE Sistemas electrónicos"/>
    <s v="GRUPO-B1"/>
    <s v="Laboratorio de Sistemas electrónicos"/>
    <s v="1S"/>
    <n v="16513797"/>
    <s v="ZORZANO"/>
    <s v="MARTÍNEZ"/>
    <s v="JOSÉ MARÍA"/>
    <s v="jzorzano"/>
    <s v="jose.zorzano@unirioja.es"/>
    <n v="0.6"/>
    <m/>
    <x v="1"/>
    <n v="506"/>
    <s v="PROFESOR TITULAR DE ESCUELA UNIVERSITARI"/>
    <s v="01A"/>
    <s v="TIEMPO COMPLETO AMPLIADO"/>
    <s v="2012-09-01 00:00:00.0"/>
    <s v="null"/>
    <s v="DF31835"/>
    <s v="TITULAR DE ESCUELAS UNIVERSITARIAS"/>
    <s v="R109"/>
    <x v="9"/>
    <n v="785"/>
    <s v="TECNOLOGÍA ELECTRÓNICA"/>
  </r>
  <r>
    <x v="17"/>
    <n v="16537707"/>
    <s v="ETSII"/>
    <n v="494"/>
    <s v="494L"/>
    <s v="GRUPO-B1"/>
    <s v="Sistemas electrónicos"/>
    <s v="GL"/>
    <s v="GRUPO DE LABORATORIO"/>
    <s v="494L"/>
    <s v="LABORATORIO DE Sistemas electrónicos"/>
    <s v="GRUPO-B1"/>
    <s v="Laboratorio de Sistemas electrónicos"/>
    <s v="1S"/>
    <n v="16537707"/>
    <s v="MARTÍNEZ"/>
    <s v="SANTOLAYA"/>
    <s v="JOSÉ JAVIER"/>
    <s v="jjmartin"/>
    <s v="jose-javier.martinez@unirioja.es"/>
    <n v="0.8"/>
    <m/>
    <x v="1"/>
    <n v="506"/>
    <s v="PROFESOR TITULAR DE ESCUELA UNIVERSITARI"/>
    <s v="01A"/>
    <s v="TIEMPO COMPLETO AMPLIADO"/>
    <s v="2012-09-01 00:00:00.0"/>
    <s v="null"/>
    <s v="DF31833"/>
    <s v="TITULAR DE ESCUELAS UNIVERSITARIAS"/>
    <s v="R109"/>
    <x v="9"/>
    <n v="785"/>
    <s v="TECNOLOGÍA ELECTRÓNICA"/>
  </r>
  <r>
    <x v="17"/>
    <n v="16504002"/>
    <s v="ETSII"/>
    <n v="494"/>
    <s v="494L"/>
    <s v="GRUPO-B2"/>
    <s v="Sistemas electrónicos"/>
    <s v="GL"/>
    <s v="GRUPO DE LABORATORIO"/>
    <s v="494L"/>
    <s v="LABORATORIO DE Sistemas electrónicos"/>
    <s v="GRUPO-B2"/>
    <s v="Laboratorio de Sistemas electrónicos"/>
    <s v="1S"/>
    <n v="16504002"/>
    <s v="RODRÍGUEZ"/>
    <s v="GONZÁLEZ"/>
    <s v="CARLOS ALBERTO"/>
    <s v="carodri"/>
    <s v="carlos.rodriguez@unirioja.es"/>
    <n v="0.6"/>
    <m/>
    <x v="0"/>
    <n v="506"/>
    <s v="PROFESOR TITULAR DE ESCUELA UNIVERSITARI"/>
    <s v="01A"/>
    <s v="TIEMPO COMPLETO AMPLIADO"/>
    <s v="2012-09-01 00:00:00.0"/>
    <s v="null"/>
    <s v="DF31815"/>
    <s v="TITULAR DE ESCUELAS UNIVERSITARIAS"/>
    <s v="R109"/>
    <x v="9"/>
    <n v="785"/>
    <s v="TECNOLOGÍA ELECTRÓNICA"/>
  </r>
  <r>
    <x v="17"/>
    <n v="16513797"/>
    <s v="ETSII"/>
    <n v="494"/>
    <s v="494L"/>
    <s v="GRUPO-B2"/>
    <s v="Sistemas electrónicos"/>
    <s v="GL"/>
    <s v="GRUPO DE LABORATORIO"/>
    <s v="494L"/>
    <s v="LABORATORIO DE Sistemas electrónicos"/>
    <s v="GRUPO-B2"/>
    <s v="Laboratorio de Sistemas electrónicos"/>
    <s v="1S"/>
    <n v="16513797"/>
    <s v="ZORZANO"/>
    <s v="MARTÍNEZ"/>
    <s v="JOSÉ MARÍA"/>
    <s v="jzorzano"/>
    <s v="jose.zorzano@unirioja.es"/>
    <n v="0.6"/>
    <m/>
    <x v="1"/>
    <n v="506"/>
    <s v="PROFESOR TITULAR DE ESCUELA UNIVERSITARI"/>
    <s v="01A"/>
    <s v="TIEMPO COMPLETO AMPLIADO"/>
    <s v="2012-09-01 00:00:00.0"/>
    <s v="null"/>
    <s v="DF31835"/>
    <s v="TITULAR DE ESCUELAS UNIVERSITARIAS"/>
    <s v="R109"/>
    <x v="9"/>
    <n v="785"/>
    <s v="TECNOLOGÍA ELECTRÓNICA"/>
  </r>
  <r>
    <x v="17"/>
    <n v="16537707"/>
    <s v="ETSII"/>
    <n v="494"/>
    <s v="494L"/>
    <s v="GRUPO-B2"/>
    <s v="Sistemas electrónicos"/>
    <s v="GL"/>
    <s v="GRUPO DE LABORATORIO"/>
    <s v="494L"/>
    <s v="LABORATORIO DE Sistemas electrónicos"/>
    <s v="GRUPO-B2"/>
    <s v="Laboratorio de Sistemas electrónicos"/>
    <s v="1S"/>
    <n v="16537707"/>
    <s v="MARTÍNEZ"/>
    <s v="SANTOLAYA"/>
    <s v="JOSÉ JAVIER"/>
    <s v="jjmartin"/>
    <s v="jose-javier.martinez@unirioja.es"/>
    <n v="0.8"/>
    <m/>
    <x v="1"/>
    <n v="506"/>
    <s v="PROFESOR TITULAR DE ESCUELA UNIVERSITARI"/>
    <s v="01A"/>
    <s v="TIEMPO COMPLETO AMPLIADO"/>
    <s v="2012-09-01 00:00:00.0"/>
    <s v="null"/>
    <s v="DF31833"/>
    <s v="TITULAR DE ESCUELAS UNIVERSITARIAS"/>
    <s v="R109"/>
    <x v="9"/>
    <n v="785"/>
    <s v="TECNOLOGÍA ELECTRÓNICA"/>
  </r>
  <r>
    <x v="17"/>
    <n v="16504002"/>
    <s v="ETSII"/>
    <n v="494"/>
    <s v="494L"/>
    <s v="GRUPO-B3"/>
    <s v="Sistemas electrónicos"/>
    <s v="GL"/>
    <s v="GRUPO DE LABORATORIO"/>
    <s v="494L"/>
    <s v="LABORATORIO DE Sistemas electrónicos"/>
    <s v="GRUPO-B3"/>
    <s v="Laboratorio de Sistemas electrónicos"/>
    <s v="1S"/>
    <n v="16504002"/>
    <s v="RODRÍGUEZ"/>
    <s v="GONZÁLEZ"/>
    <s v="CARLOS ALBERTO"/>
    <s v="carodri"/>
    <s v="carlos.rodriguez@unirioja.es"/>
    <n v="0.6"/>
    <m/>
    <x v="0"/>
    <n v="506"/>
    <s v="PROFESOR TITULAR DE ESCUELA UNIVERSITARI"/>
    <s v="01A"/>
    <s v="TIEMPO COMPLETO AMPLIADO"/>
    <s v="2012-09-01 00:00:00.0"/>
    <s v="null"/>
    <s v="DF31815"/>
    <s v="TITULAR DE ESCUELAS UNIVERSITARIAS"/>
    <s v="R109"/>
    <x v="9"/>
    <n v="785"/>
    <s v="TECNOLOGÍA ELECTRÓNICA"/>
  </r>
  <r>
    <x v="17"/>
    <n v="16513797"/>
    <s v="ETSII"/>
    <n v="494"/>
    <s v="494L"/>
    <s v="GRUPO-B3"/>
    <s v="Sistemas electrónicos"/>
    <s v="GL"/>
    <s v="GRUPO DE LABORATORIO"/>
    <s v="494L"/>
    <s v="LABORATORIO DE Sistemas electrónicos"/>
    <s v="GRUPO-B3"/>
    <s v="Laboratorio de Sistemas electrónicos"/>
    <s v="1S"/>
    <n v="16513797"/>
    <s v="ZORZANO"/>
    <s v="MARTÍNEZ"/>
    <s v="JOSÉ MARÍA"/>
    <s v="jzorzano"/>
    <s v="jose.zorzano@unirioja.es"/>
    <n v="0.6"/>
    <m/>
    <x v="1"/>
    <n v="506"/>
    <s v="PROFESOR TITULAR DE ESCUELA UNIVERSITARI"/>
    <s v="01A"/>
    <s v="TIEMPO COMPLETO AMPLIADO"/>
    <s v="2012-09-01 00:00:00.0"/>
    <s v="null"/>
    <s v="DF31835"/>
    <s v="TITULAR DE ESCUELAS UNIVERSITARIAS"/>
    <s v="R109"/>
    <x v="9"/>
    <n v="785"/>
    <s v="TECNOLOGÍA ELECTRÓNICA"/>
  </r>
  <r>
    <x v="17"/>
    <n v="16537707"/>
    <s v="ETSII"/>
    <n v="494"/>
    <s v="494L"/>
    <s v="GRUPO-B3"/>
    <s v="Sistemas electrónicos"/>
    <s v="GL"/>
    <s v="GRUPO DE LABORATORIO"/>
    <s v="494L"/>
    <s v="LABORATORIO DE Sistemas electrónicos"/>
    <s v="GRUPO-B3"/>
    <s v="Laboratorio de Sistemas electrónicos"/>
    <s v="1S"/>
    <n v="16537707"/>
    <s v="MARTÍNEZ"/>
    <s v="SANTOLAYA"/>
    <s v="JOSÉ JAVIER"/>
    <s v="jjmartin"/>
    <s v="jose-javier.martinez@unirioja.es"/>
    <n v="0.8"/>
    <m/>
    <x v="1"/>
    <n v="506"/>
    <s v="PROFESOR TITULAR DE ESCUELA UNIVERSITARI"/>
    <s v="01A"/>
    <s v="TIEMPO COMPLETO AMPLIADO"/>
    <s v="2012-09-01 00:00:00.0"/>
    <s v="null"/>
    <s v="DF31833"/>
    <s v="TITULAR DE ESCUELAS UNIVERSITARIAS"/>
    <s v="R109"/>
    <x v="9"/>
    <n v="785"/>
    <s v="TECNOLOGÍA ELECTRÓNICA"/>
  </r>
  <r>
    <x v="17"/>
    <n v="16504002"/>
    <s v="ETSII"/>
    <n v="494"/>
    <s v="494R"/>
    <s v="GRUPO-A1"/>
    <s v="Sistemas electrónicos"/>
    <s v="GR"/>
    <s v="GRUPO REDUCIDO"/>
    <s v="494R"/>
    <s v="GRUPO REDUCIDO DE Sistemas electrónicos"/>
    <s v="GRUPO-A1"/>
    <s v="Grupo Reducido de Sistemas electrónicos"/>
    <s v="1S"/>
    <n v="16504002"/>
    <s v="RODRÍGUEZ"/>
    <s v="GONZÁLEZ"/>
    <s v="CARLOS ALBERTO"/>
    <s v="carodri"/>
    <s v="carlos.rodriguez@unirioja.es"/>
    <n v="0.4"/>
    <m/>
    <x v="0"/>
    <n v="506"/>
    <s v="PROFESOR TITULAR DE ESCUELA UNIVERSITARI"/>
    <s v="01A"/>
    <s v="TIEMPO COMPLETO AMPLIADO"/>
    <s v="2012-09-01 00:00:00.0"/>
    <s v="null"/>
    <s v="DF31815"/>
    <s v="TITULAR DE ESCUELAS UNIVERSITARIAS"/>
    <s v="R109"/>
    <x v="9"/>
    <n v="785"/>
    <s v="TECNOLOGÍA ELECTRÓNICA"/>
  </r>
  <r>
    <x v="17"/>
    <n v="16513797"/>
    <s v="ETSII"/>
    <n v="494"/>
    <s v="494R"/>
    <s v="GRUPO-A1"/>
    <s v="Sistemas electrónicos"/>
    <s v="GR"/>
    <s v="GRUPO REDUCIDO"/>
    <s v="494R"/>
    <s v="GRUPO REDUCIDO DE Sistemas electrónicos"/>
    <s v="GRUPO-A1"/>
    <s v="Grupo Reducido de Sistemas electrónicos"/>
    <s v="1S"/>
    <n v="16513797"/>
    <s v="ZORZANO"/>
    <s v="MARTÍNEZ"/>
    <s v="JOSÉ MARÍA"/>
    <s v="jzorzano"/>
    <s v="jose.zorzano@unirioja.es"/>
    <n v="0.3"/>
    <m/>
    <x v="1"/>
    <n v="506"/>
    <s v="PROFESOR TITULAR DE ESCUELA UNIVERSITARI"/>
    <s v="01A"/>
    <s v="TIEMPO COMPLETO AMPLIADO"/>
    <s v="2012-09-01 00:00:00.0"/>
    <s v="null"/>
    <s v="DF31835"/>
    <s v="TITULAR DE ESCUELAS UNIVERSITARIAS"/>
    <s v="R109"/>
    <x v="9"/>
    <n v="785"/>
    <s v="TECNOLOGÍA ELECTRÓNICA"/>
  </r>
  <r>
    <x v="17"/>
    <n v="16537707"/>
    <s v="ETSII"/>
    <n v="494"/>
    <s v="494R"/>
    <s v="GRUPO-A1"/>
    <s v="Sistemas electrónicos"/>
    <s v="GR"/>
    <s v="GRUPO REDUCIDO"/>
    <s v="494R"/>
    <s v="GRUPO REDUCIDO DE Sistemas electrónicos"/>
    <s v="GRUPO-A1"/>
    <s v="Grupo Reducido de Sistemas electrónicos"/>
    <s v="1S"/>
    <n v="16537707"/>
    <s v="MARTÍNEZ"/>
    <s v="SANTOLAYA"/>
    <s v="JOSÉ JAVIER"/>
    <s v="jjmartin"/>
    <s v="jose-javier.martinez@unirioja.es"/>
    <n v="0.3"/>
    <m/>
    <x v="1"/>
    <n v="506"/>
    <s v="PROFESOR TITULAR DE ESCUELA UNIVERSITARI"/>
    <s v="01A"/>
    <s v="TIEMPO COMPLETO AMPLIADO"/>
    <s v="2012-09-01 00:00:00.0"/>
    <s v="null"/>
    <s v="DF31833"/>
    <s v="TITULAR DE ESCUELAS UNIVERSITARIAS"/>
    <s v="R109"/>
    <x v="9"/>
    <n v="785"/>
    <s v="TECNOLOGÍA ELECTRÓNICA"/>
  </r>
  <r>
    <x v="17"/>
    <n v="16504002"/>
    <s v="ETSII"/>
    <n v="494"/>
    <s v="494R"/>
    <s v="GRUPO-A2"/>
    <s v="Sistemas electrónicos"/>
    <s v="GR"/>
    <s v="GRUPO REDUCIDO"/>
    <s v="494R"/>
    <s v="GRUPO REDUCIDO DE Sistemas electrónicos"/>
    <s v="GRUPO-A2"/>
    <s v="Grupo Reducido de Sistemas electrónicos"/>
    <s v="1S"/>
    <n v="16504002"/>
    <s v="RODRÍGUEZ"/>
    <s v="GONZÁLEZ"/>
    <s v="CARLOS ALBERTO"/>
    <s v="carodri"/>
    <s v="carlos.rodriguez@unirioja.es"/>
    <n v="0.4"/>
    <m/>
    <x v="0"/>
    <n v="506"/>
    <s v="PROFESOR TITULAR DE ESCUELA UNIVERSITARI"/>
    <s v="01A"/>
    <s v="TIEMPO COMPLETO AMPLIADO"/>
    <s v="2012-09-01 00:00:00.0"/>
    <s v="null"/>
    <s v="DF31815"/>
    <s v="TITULAR DE ESCUELAS UNIVERSITARIAS"/>
    <s v="R109"/>
    <x v="9"/>
    <n v="785"/>
    <s v="TECNOLOGÍA ELECTRÓNICA"/>
  </r>
  <r>
    <x v="17"/>
    <n v="16513797"/>
    <s v="ETSII"/>
    <n v="494"/>
    <s v="494R"/>
    <s v="GRUPO-A2"/>
    <s v="Sistemas electrónicos"/>
    <s v="GR"/>
    <s v="GRUPO REDUCIDO"/>
    <s v="494R"/>
    <s v="GRUPO REDUCIDO DE Sistemas electrónicos"/>
    <s v="GRUPO-A2"/>
    <s v="Grupo Reducido de Sistemas electrónicos"/>
    <s v="1S"/>
    <n v="16513797"/>
    <s v="ZORZANO"/>
    <s v="MARTÍNEZ"/>
    <s v="JOSÉ MARÍA"/>
    <s v="jzorzano"/>
    <s v="jose.zorzano@unirioja.es"/>
    <n v="0.3"/>
    <m/>
    <x v="1"/>
    <n v="506"/>
    <s v="PROFESOR TITULAR DE ESCUELA UNIVERSITARI"/>
    <s v="01A"/>
    <s v="TIEMPO COMPLETO AMPLIADO"/>
    <s v="2012-09-01 00:00:00.0"/>
    <s v="null"/>
    <s v="DF31835"/>
    <s v="TITULAR DE ESCUELAS UNIVERSITARIAS"/>
    <s v="R109"/>
    <x v="9"/>
    <n v="785"/>
    <s v="TECNOLOGÍA ELECTRÓNICA"/>
  </r>
  <r>
    <x v="17"/>
    <n v="16537707"/>
    <s v="ETSII"/>
    <n v="494"/>
    <s v="494R"/>
    <s v="GRUPO-A2"/>
    <s v="Sistemas electrónicos"/>
    <s v="GR"/>
    <s v="GRUPO REDUCIDO"/>
    <s v="494R"/>
    <s v="GRUPO REDUCIDO DE Sistemas electrónicos"/>
    <s v="GRUPO-A2"/>
    <s v="Grupo Reducido de Sistemas electrónicos"/>
    <s v="1S"/>
    <n v="16537707"/>
    <s v="MARTÍNEZ"/>
    <s v="SANTOLAYA"/>
    <s v="JOSÉ JAVIER"/>
    <s v="jjmartin"/>
    <s v="jose-javier.martinez@unirioja.es"/>
    <n v="0.3"/>
    <m/>
    <x v="1"/>
    <n v="506"/>
    <s v="PROFESOR TITULAR DE ESCUELA UNIVERSITARI"/>
    <s v="01A"/>
    <s v="TIEMPO COMPLETO AMPLIADO"/>
    <s v="2012-09-01 00:00:00.0"/>
    <s v="null"/>
    <s v="DF31833"/>
    <s v="TITULAR DE ESCUELAS UNIVERSITARIAS"/>
    <s v="R109"/>
    <x v="9"/>
    <n v="785"/>
    <s v="TECNOLOGÍA ELECTRÓNICA"/>
  </r>
  <r>
    <x v="17"/>
    <n v="16504002"/>
    <s v="ETSII"/>
    <n v="494"/>
    <s v="494R"/>
    <s v="GRUPO-B1"/>
    <s v="Sistemas electrónicos"/>
    <s v="GR"/>
    <s v="GRUPO REDUCIDO"/>
    <s v="494R"/>
    <s v="GRUPO REDUCIDO DE Sistemas electrónicos"/>
    <s v="GRUPO-B1"/>
    <s v="Grupo Reducido de Sistemas electrónicos"/>
    <s v="1S"/>
    <n v="16504002"/>
    <s v="RODRÍGUEZ"/>
    <s v="GONZÁLEZ"/>
    <s v="CARLOS ALBERTO"/>
    <s v="carodri"/>
    <s v="carlos.rodriguez@unirioja.es"/>
    <n v="0.4"/>
    <m/>
    <x v="0"/>
    <n v="506"/>
    <s v="PROFESOR TITULAR DE ESCUELA UNIVERSITARI"/>
    <s v="01A"/>
    <s v="TIEMPO COMPLETO AMPLIADO"/>
    <s v="2012-09-01 00:00:00.0"/>
    <s v="null"/>
    <s v="DF31815"/>
    <s v="TITULAR DE ESCUELAS UNIVERSITARIAS"/>
    <s v="R109"/>
    <x v="9"/>
    <n v="785"/>
    <s v="TECNOLOGÍA ELECTRÓNICA"/>
  </r>
  <r>
    <x v="17"/>
    <n v="16513797"/>
    <s v="ETSII"/>
    <n v="494"/>
    <s v="494R"/>
    <s v="GRUPO-B1"/>
    <s v="Sistemas electrónicos"/>
    <s v="GR"/>
    <s v="GRUPO REDUCIDO"/>
    <s v="494R"/>
    <s v="GRUPO REDUCIDO DE Sistemas electrónicos"/>
    <s v="GRUPO-B1"/>
    <s v="Grupo Reducido de Sistemas electrónicos"/>
    <s v="1S"/>
    <n v="16513797"/>
    <s v="ZORZANO"/>
    <s v="MARTÍNEZ"/>
    <s v="JOSÉ MARÍA"/>
    <s v="jzorzano"/>
    <s v="jose.zorzano@unirioja.es"/>
    <n v="0.3"/>
    <m/>
    <x v="1"/>
    <n v="506"/>
    <s v="PROFESOR TITULAR DE ESCUELA UNIVERSITARI"/>
    <s v="01A"/>
    <s v="TIEMPO COMPLETO AMPLIADO"/>
    <s v="2012-09-01 00:00:00.0"/>
    <s v="null"/>
    <s v="DF31835"/>
    <s v="TITULAR DE ESCUELAS UNIVERSITARIAS"/>
    <s v="R109"/>
    <x v="9"/>
    <n v="785"/>
    <s v="TECNOLOGÍA ELECTRÓNICA"/>
  </r>
  <r>
    <x v="17"/>
    <n v="16537707"/>
    <s v="ETSII"/>
    <n v="494"/>
    <s v="494R"/>
    <s v="GRUPO-B1"/>
    <s v="Sistemas electrónicos"/>
    <s v="GR"/>
    <s v="GRUPO REDUCIDO"/>
    <s v="494R"/>
    <s v="GRUPO REDUCIDO DE Sistemas electrónicos"/>
    <s v="GRUPO-B1"/>
    <s v="Grupo Reducido de Sistemas electrónicos"/>
    <s v="1S"/>
    <n v="16537707"/>
    <s v="MARTÍNEZ"/>
    <s v="SANTOLAYA"/>
    <s v="JOSÉ JAVIER"/>
    <s v="jjmartin"/>
    <s v="jose-javier.martinez@unirioja.es"/>
    <n v="0.3"/>
    <m/>
    <x v="1"/>
    <n v="506"/>
    <s v="PROFESOR TITULAR DE ESCUELA UNIVERSITARI"/>
    <s v="01A"/>
    <s v="TIEMPO COMPLETO AMPLIADO"/>
    <s v="2012-09-01 00:00:00.0"/>
    <s v="null"/>
    <s v="DF31833"/>
    <s v="TITULAR DE ESCUELAS UNIVERSITARIAS"/>
    <s v="R109"/>
    <x v="9"/>
    <n v="785"/>
    <s v="TECNOLOGÍA ELECTRÓNICA"/>
  </r>
  <r>
    <x v="17"/>
    <n v="16504002"/>
    <s v="ETSII"/>
    <n v="494"/>
    <s v="494R"/>
    <s v="GRUPO-B2"/>
    <s v="Sistemas electrónicos"/>
    <s v="GR"/>
    <s v="GRUPO REDUCIDO"/>
    <s v="494R"/>
    <s v="GRUPO REDUCIDO DE Sistemas electrónicos"/>
    <s v="GRUPO-B2"/>
    <s v="Grupo Reducido de Sistemas electrónicos"/>
    <s v="1S"/>
    <n v="16504002"/>
    <s v="RODRÍGUEZ"/>
    <s v="GONZÁLEZ"/>
    <s v="CARLOS ALBERTO"/>
    <s v="carodri"/>
    <s v="carlos.rodriguez@unirioja.es"/>
    <n v="0.4"/>
    <m/>
    <x v="0"/>
    <n v="506"/>
    <s v="PROFESOR TITULAR DE ESCUELA UNIVERSITARI"/>
    <s v="01A"/>
    <s v="TIEMPO COMPLETO AMPLIADO"/>
    <s v="2012-09-01 00:00:00.0"/>
    <s v="null"/>
    <s v="DF31815"/>
    <s v="TITULAR DE ESCUELAS UNIVERSITARIAS"/>
    <s v="R109"/>
    <x v="9"/>
    <n v="785"/>
    <s v="TECNOLOGÍA ELECTRÓNICA"/>
  </r>
  <r>
    <x v="17"/>
    <n v="16513797"/>
    <s v="ETSII"/>
    <n v="494"/>
    <s v="494R"/>
    <s v="GRUPO-B2"/>
    <s v="Sistemas electrónicos"/>
    <s v="GR"/>
    <s v="GRUPO REDUCIDO"/>
    <s v="494R"/>
    <s v="GRUPO REDUCIDO DE Sistemas electrónicos"/>
    <s v="GRUPO-B2"/>
    <s v="Grupo Reducido de Sistemas electrónicos"/>
    <s v="1S"/>
    <n v="16513797"/>
    <s v="ZORZANO"/>
    <s v="MARTÍNEZ"/>
    <s v="JOSÉ MARÍA"/>
    <s v="jzorzano"/>
    <s v="jose.zorzano@unirioja.es"/>
    <n v="0.3"/>
    <m/>
    <x v="1"/>
    <n v="506"/>
    <s v="PROFESOR TITULAR DE ESCUELA UNIVERSITARI"/>
    <s v="01A"/>
    <s v="TIEMPO COMPLETO AMPLIADO"/>
    <s v="2012-09-01 00:00:00.0"/>
    <s v="null"/>
    <s v="DF31835"/>
    <s v="TITULAR DE ESCUELAS UNIVERSITARIAS"/>
    <s v="R109"/>
    <x v="9"/>
    <n v="785"/>
    <s v="TECNOLOGÍA ELECTRÓNICA"/>
  </r>
  <r>
    <x v="17"/>
    <n v="16537707"/>
    <s v="ETSII"/>
    <n v="494"/>
    <s v="494R"/>
    <s v="GRUPO-B2"/>
    <s v="Sistemas electrónicos"/>
    <s v="GR"/>
    <s v="GRUPO REDUCIDO"/>
    <s v="494R"/>
    <s v="GRUPO REDUCIDO DE Sistemas electrónicos"/>
    <s v="GRUPO-B2"/>
    <s v="Grupo Reducido de Sistemas electrónicos"/>
    <s v="1S"/>
    <n v="16537707"/>
    <s v="MARTÍNEZ"/>
    <s v="SANTOLAYA"/>
    <s v="JOSÉ JAVIER"/>
    <s v="jjmartin"/>
    <s v="jose-javier.martinez@unirioja.es"/>
    <n v="0.3"/>
    <m/>
    <x v="1"/>
    <n v="506"/>
    <s v="PROFESOR TITULAR DE ESCUELA UNIVERSITARI"/>
    <s v="01A"/>
    <s v="TIEMPO COMPLETO AMPLIADO"/>
    <s v="2012-09-01 00:00:00.0"/>
    <s v="null"/>
    <s v="DF31833"/>
    <s v="TITULAR DE ESCUELAS UNIVERSITARIAS"/>
    <s v="R109"/>
    <x v="9"/>
    <n v="785"/>
    <s v="TECNOLOGÍA ELECTRÓNICA"/>
  </r>
  <r>
    <x v="18"/>
    <n v="16504002"/>
    <s v="ETSII"/>
    <n v="494"/>
    <s v="494G"/>
    <s v="GRUPO-A"/>
    <s v="Sistemas electrónicos"/>
    <s v="GG"/>
    <s v="GRUPO GRANDE"/>
    <s v="494G"/>
    <s v="GRUPO GRANDE DE Sistemas electrónicos"/>
    <s v="GRUPO-A"/>
    <s v="Grupo Grande de Sistemas electrónicos"/>
    <s v="1S"/>
    <n v="16504002"/>
    <s v="RODRÍGUEZ"/>
    <s v="GONZÁLEZ"/>
    <s v="CARLOS ALBERTO"/>
    <s v="carodri"/>
    <s v="carlos.rodriguez@unirioja.es"/>
    <n v="1"/>
    <m/>
    <x v="0"/>
    <n v="506"/>
    <s v="PROFESOR TITULAR DE ESCUELA UNIVERSITARI"/>
    <s v="01A"/>
    <s v="TIEMPO COMPLETO AMPLIADO"/>
    <s v="2012-09-01 00:00:00.0"/>
    <s v="null"/>
    <s v="DF31815"/>
    <s v="TITULAR DE ESCUELAS UNIVERSITARIAS"/>
    <s v="R109"/>
    <x v="9"/>
    <n v="785"/>
    <s v="TECNOLOGÍA ELECTRÓNICA"/>
  </r>
  <r>
    <x v="18"/>
    <n v="16513797"/>
    <s v="ETSII"/>
    <n v="494"/>
    <s v="494G"/>
    <s v="GRUPO-A"/>
    <s v="Sistemas electrónicos"/>
    <s v="GG"/>
    <s v="GRUPO GRANDE"/>
    <s v="494G"/>
    <s v="GRUPO GRANDE DE Sistemas electrónicos"/>
    <s v="GRUPO-A"/>
    <s v="Grupo Grande de Sistemas electrónicos"/>
    <s v="1S"/>
    <n v="16513797"/>
    <s v="ZORZANO"/>
    <s v="MARTÍNEZ"/>
    <s v="JOSÉ MARÍA"/>
    <s v="jzorzano"/>
    <s v="jose.zorzano@unirioja.es"/>
    <n v="1"/>
    <m/>
    <x v="1"/>
    <n v="506"/>
    <s v="PROFESOR TITULAR DE ESCUELA UNIVERSITARI"/>
    <s v="01A"/>
    <s v="TIEMPO COMPLETO AMPLIADO"/>
    <s v="2012-09-01 00:00:00.0"/>
    <s v="null"/>
    <s v="DF31835"/>
    <s v="TITULAR DE ESCUELAS UNIVERSITARIAS"/>
    <s v="R109"/>
    <x v="9"/>
    <n v="785"/>
    <s v="TECNOLOGÍA ELECTRÓNICA"/>
  </r>
  <r>
    <x v="18"/>
    <n v="16537707"/>
    <s v="ETSII"/>
    <n v="494"/>
    <s v="494G"/>
    <s v="GRUPO-A"/>
    <s v="Sistemas electrónicos"/>
    <s v="GG"/>
    <s v="GRUPO GRANDE"/>
    <s v="494G"/>
    <s v="GRUPO GRANDE DE Sistemas electrónicos"/>
    <s v="GRUPO-A"/>
    <s v="Grupo Grande de Sistemas electrónicos"/>
    <s v="1S"/>
    <n v="16537707"/>
    <s v="MARTÍNEZ"/>
    <s v="SANTOLAYA"/>
    <s v="JOSÉ JAVIER"/>
    <s v="jjmartin"/>
    <s v="jose-javier.martinez@unirioja.es"/>
    <n v="1"/>
    <m/>
    <x v="1"/>
    <n v="506"/>
    <s v="PROFESOR TITULAR DE ESCUELA UNIVERSITARI"/>
    <s v="01A"/>
    <s v="TIEMPO COMPLETO AMPLIADO"/>
    <s v="2012-09-01 00:00:00.0"/>
    <s v="null"/>
    <s v="DF31833"/>
    <s v="TITULAR DE ESCUELAS UNIVERSITARIAS"/>
    <s v="R109"/>
    <x v="9"/>
    <n v="785"/>
    <s v="TECNOLOGÍA ELECTRÓNICA"/>
  </r>
  <r>
    <x v="18"/>
    <n v="16504002"/>
    <s v="ETSII"/>
    <n v="494"/>
    <s v="494G"/>
    <s v="GRUPO-B"/>
    <s v="Sistemas electrónicos"/>
    <s v="GG"/>
    <s v="GRUPO GRANDE"/>
    <s v="494G"/>
    <s v="GRUPO GRANDE DE Sistemas electrónicos"/>
    <s v="GRUPO-B"/>
    <s v="Grupo Grande de Sistemas electrónicos"/>
    <s v="1S"/>
    <n v="16504002"/>
    <s v="RODRÍGUEZ"/>
    <s v="GONZÁLEZ"/>
    <s v="CARLOS ALBERTO"/>
    <s v="carodri"/>
    <s v="carlos.rodriguez@unirioja.es"/>
    <n v="1"/>
    <m/>
    <x v="0"/>
    <n v="506"/>
    <s v="PROFESOR TITULAR DE ESCUELA UNIVERSITARI"/>
    <s v="01A"/>
    <s v="TIEMPO COMPLETO AMPLIADO"/>
    <s v="2012-09-01 00:00:00.0"/>
    <s v="null"/>
    <s v="DF31815"/>
    <s v="TITULAR DE ESCUELAS UNIVERSITARIAS"/>
    <s v="R109"/>
    <x v="9"/>
    <n v="785"/>
    <s v="TECNOLOGÍA ELECTRÓNICA"/>
  </r>
  <r>
    <x v="18"/>
    <n v="16513797"/>
    <s v="ETSII"/>
    <n v="494"/>
    <s v="494G"/>
    <s v="GRUPO-B"/>
    <s v="Sistemas electrónicos"/>
    <s v="GG"/>
    <s v="GRUPO GRANDE"/>
    <s v="494G"/>
    <s v="GRUPO GRANDE DE Sistemas electrónicos"/>
    <s v="GRUPO-B"/>
    <s v="Grupo Grande de Sistemas electrónicos"/>
    <s v="1S"/>
    <n v="16513797"/>
    <s v="ZORZANO"/>
    <s v="MARTÍNEZ"/>
    <s v="JOSÉ MARÍA"/>
    <s v="jzorzano"/>
    <s v="jose.zorzano@unirioja.es"/>
    <n v="1"/>
    <m/>
    <x v="1"/>
    <n v="506"/>
    <s v="PROFESOR TITULAR DE ESCUELA UNIVERSITARI"/>
    <s v="01A"/>
    <s v="TIEMPO COMPLETO AMPLIADO"/>
    <s v="2012-09-01 00:00:00.0"/>
    <s v="null"/>
    <s v="DF31835"/>
    <s v="TITULAR DE ESCUELAS UNIVERSITARIAS"/>
    <s v="R109"/>
    <x v="9"/>
    <n v="785"/>
    <s v="TECNOLOGÍA ELECTRÓNICA"/>
  </r>
  <r>
    <x v="18"/>
    <n v="16537707"/>
    <s v="ETSII"/>
    <n v="494"/>
    <s v="494G"/>
    <s v="GRUPO-B"/>
    <s v="Sistemas electrónicos"/>
    <s v="GG"/>
    <s v="GRUPO GRANDE"/>
    <s v="494G"/>
    <s v="GRUPO GRANDE DE Sistemas electrónicos"/>
    <s v="GRUPO-B"/>
    <s v="Grupo Grande de Sistemas electrónicos"/>
    <s v="1S"/>
    <n v="16537707"/>
    <s v="MARTÍNEZ"/>
    <s v="SANTOLAYA"/>
    <s v="JOSÉ JAVIER"/>
    <s v="jjmartin"/>
    <s v="jose-javier.martinez@unirioja.es"/>
    <n v="1"/>
    <m/>
    <x v="1"/>
    <n v="506"/>
    <s v="PROFESOR TITULAR DE ESCUELA UNIVERSITARI"/>
    <s v="01A"/>
    <s v="TIEMPO COMPLETO AMPLIADO"/>
    <s v="2012-09-01 00:00:00.0"/>
    <s v="null"/>
    <s v="DF31833"/>
    <s v="TITULAR DE ESCUELAS UNIVERSITARIAS"/>
    <s v="R109"/>
    <x v="9"/>
    <n v="785"/>
    <s v="TECNOLOGÍA ELECTRÓNICA"/>
  </r>
  <r>
    <x v="18"/>
    <n v="16504002"/>
    <s v="ETSII"/>
    <n v="494"/>
    <s v="494L"/>
    <s v="GRUPO-A1"/>
    <s v="Sistemas electrónicos"/>
    <s v="GL"/>
    <s v="GRUPO DE LABORATORIO"/>
    <s v="494L"/>
    <s v="LABORATORIO DE Sistemas electrónicos"/>
    <s v="GRUPO-A1"/>
    <s v="Laboratorio de Sistemas electrónicos"/>
    <s v="1S"/>
    <n v="16504002"/>
    <s v="RODRÍGUEZ"/>
    <s v="GONZÁLEZ"/>
    <s v="CARLOS ALBERTO"/>
    <s v="carodri"/>
    <s v="carlos.rodriguez@unirioja.es"/>
    <n v="0.6"/>
    <m/>
    <x v="0"/>
    <n v="506"/>
    <s v="PROFESOR TITULAR DE ESCUELA UNIVERSITARI"/>
    <s v="01A"/>
    <s v="TIEMPO COMPLETO AMPLIADO"/>
    <s v="2012-09-01 00:00:00.0"/>
    <s v="null"/>
    <s v="DF31815"/>
    <s v="TITULAR DE ESCUELAS UNIVERSITARIAS"/>
    <s v="R109"/>
    <x v="9"/>
    <n v="785"/>
    <s v="TECNOLOGÍA ELECTRÓNICA"/>
  </r>
  <r>
    <x v="18"/>
    <n v="16513797"/>
    <s v="ETSII"/>
    <n v="494"/>
    <s v="494L"/>
    <s v="GRUPO-A1"/>
    <s v="Sistemas electrónicos"/>
    <s v="GL"/>
    <s v="GRUPO DE LABORATORIO"/>
    <s v="494L"/>
    <s v="LABORATORIO DE Sistemas electrónicos"/>
    <s v="GRUPO-A1"/>
    <s v="Laboratorio de Sistemas electrónicos"/>
    <s v="1S"/>
    <n v="16513797"/>
    <s v="ZORZANO"/>
    <s v="MARTÍNEZ"/>
    <s v="JOSÉ MARÍA"/>
    <s v="jzorzano"/>
    <s v="jose.zorzano@unirioja.es"/>
    <n v="0.6"/>
    <m/>
    <x v="1"/>
    <n v="506"/>
    <s v="PROFESOR TITULAR DE ESCUELA UNIVERSITARI"/>
    <s v="01A"/>
    <s v="TIEMPO COMPLETO AMPLIADO"/>
    <s v="2012-09-01 00:00:00.0"/>
    <s v="null"/>
    <s v="DF31835"/>
    <s v="TITULAR DE ESCUELAS UNIVERSITARIAS"/>
    <s v="R109"/>
    <x v="9"/>
    <n v="785"/>
    <s v="TECNOLOGÍA ELECTRÓNICA"/>
  </r>
  <r>
    <x v="18"/>
    <n v="16537707"/>
    <s v="ETSII"/>
    <n v="494"/>
    <s v="494L"/>
    <s v="GRUPO-A1"/>
    <s v="Sistemas electrónicos"/>
    <s v="GL"/>
    <s v="GRUPO DE LABORATORIO"/>
    <s v="494L"/>
    <s v="LABORATORIO DE Sistemas electrónicos"/>
    <s v="GRUPO-A1"/>
    <s v="Laboratorio de Sistemas electrónicos"/>
    <s v="1S"/>
    <n v="16537707"/>
    <s v="MARTÍNEZ"/>
    <s v="SANTOLAYA"/>
    <s v="JOSÉ JAVIER"/>
    <s v="jjmartin"/>
    <s v="jose-javier.martinez@unirioja.es"/>
    <n v="0.8"/>
    <m/>
    <x v="1"/>
    <n v="506"/>
    <s v="PROFESOR TITULAR DE ESCUELA UNIVERSITARI"/>
    <s v="01A"/>
    <s v="TIEMPO COMPLETO AMPLIADO"/>
    <s v="2012-09-01 00:00:00.0"/>
    <s v="null"/>
    <s v="DF31833"/>
    <s v="TITULAR DE ESCUELAS UNIVERSITARIAS"/>
    <s v="R109"/>
    <x v="9"/>
    <n v="785"/>
    <s v="TECNOLOGÍA ELECTRÓNICA"/>
  </r>
  <r>
    <x v="18"/>
    <n v="16504002"/>
    <s v="ETSII"/>
    <n v="494"/>
    <s v="494L"/>
    <s v="GRUPO-A2"/>
    <s v="Sistemas electrónicos"/>
    <s v="GL"/>
    <s v="GRUPO DE LABORATORIO"/>
    <s v="494L"/>
    <s v="LABORATORIO DE Sistemas electrónicos"/>
    <s v="GRUPO-A2"/>
    <s v="Laboratorio de Sistemas electrónicos"/>
    <s v="1S"/>
    <n v="16504002"/>
    <s v="RODRÍGUEZ"/>
    <s v="GONZÁLEZ"/>
    <s v="CARLOS ALBERTO"/>
    <s v="carodri"/>
    <s v="carlos.rodriguez@unirioja.es"/>
    <n v="0.6"/>
    <m/>
    <x v="0"/>
    <n v="506"/>
    <s v="PROFESOR TITULAR DE ESCUELA UNIVERSITARI"/>
    <s v="01A"/>
    <s v="TIEMPO COMPLETO AMPLIADO"/>
    <s v="2012-09-01 00:00:00.0"/>
    <s v="null"/>
    <s v="DF31815"/>
    <s v="TITULAR DE ESCUELAS UNIVERSITARIAS"/>
    <s v="R109"/>
    <x v="9"/>
    <n v="785"/>
    <s v="TECNOLOGÍA ELECTRÓNICA"/>
  </r>
  <r>
    <x v="18"/>
    <n v="16513797"/>
    <s v="ETSII"/>
    <n v="494"/>
    <s v="494L"/>
    <s v="GRUPO-A2"/>
    <s v="Sistemas electrónicos"/>
    <s v="GL"/>
    <s v="GRUPO DE LABORATORIO"/>
    <s v="494L"/>
    <s v="LABORATORIO DE Sistemas electrónicos"/>
    <s v="GRUPO-A2"/>
    <s v="Laboratorio de Sistemas electrónicos"/>
    <s v="1S"/>
    <n v="16513797"/>
    <s v="ZORZANO"/>
    <s v="MARTÍNEZ"/>
    <s v="JOSÉ MARÍA"/>
    <s v="jzorzano"/>
    <s v="jose.zorzano@unirioja.es"/>
    <n v="0.6"/>
    <m/>
    <x v="1"/>
    <n v="506"/>
    <s v="PROFESOR TITULAR DE ESCUELA UNIVERSITARI"/>
    <s v="01A"/>
    <s v="TIEMPO COMPLETO AMPLIADO"/>
    <s v="2012-09-01 00:00:00.0"/>
    <s v="null"/>
    <s v="DF31835"/>
    <s v="TITULAR DE ESCUELAS UNIVERSITARIAS"/>
    <s v="R109"/>
    <x v="9"/>
    <n v="785"/>
    <s v="TECNOLOGÍA ELECTRÓNICA"/>
  </r>
  <r>
    <x v="18"/>
    <n v="16537707"/>
    <s v="ETSII"/>
    <n v="494"/>
    <s v="494L"/>
    <s v="GRUPO-A2"/>
    <s v="Sistemas electrónicos"/>
    <s v="GL"/>
    <s v="GRUPO DE LABORATORIO"/>
    <s v="494L"/>
    <s v="LABORATORIO DE Sistemas electrónicos"/>
    <s v="GRUPO-A2"/>
    <s v="Laboratorio de Sistemas electrónicos"/>
    <s v="1S"/>
    <n v="16537707"/>
    <s v="MARTÍNEZ"/>
    <s v="SANTOLAYA"/>
    <s v="JOSÉ JAVIER"/>
    <s v="jjmartin"/>
    <s v="jose-javier.martinez@unirioja.es"/>
    <n v="0.8"/>
    <m/>
    <x v="1"/>
    <n v="506"/>
    <s v="PROFESOR TITULAR DE ESCUELA UNIVERSITARI"/>
    <s v="01A"/>
    <s v="TIEMPO COMPLETO AMPLIADO"/>
    <s v="2012-09-01 00:00:00.0"/>
    <s v="null"/>
    <s v="DF31833"/>
    <s v="TITULAR DE ESCUELAS UNIVERSITARIAS"/>
    <s v="R109"/>
    <x v="9"/>
    <n v="785"/>
    <s v="TECNOLOGÍA ELECTRÓNICA"/>
  </r>
  <r>
    <x v="18"/>
    <n v="16504002"/>
    <s v="ETSII"/>
    <n v="494"/>
    <s v="494L"/>
    <s v="GRUPO-A3"/>
    <s v="Sistemas electrónicos"/>
    <s v="GL"/>
    <s v="GRUPO DE LABORATORIO"/>
    <s v="494L"/>
    <s v="LABORATORIO DE Sistemas electrónicos"/>
    <s v="GRUPO-A3"/>
    <s v="Laboratorio de Sistemas electrónicos"/>
    <s v="1S"/>
    <n v="16504002"/>
    <s v="RODRÍGUEZ"/>
    <s v="GONZÁLEZ"/>
    <s v="CARLOS ALBERTO"/>
    <s v="carodri"/>
    <s v="carlos.rodriguez@unirioja.es"/>
    <n v="0.6"/>
    <m/>
    <x v="0"/>
    <n v="506"/>
    <s v="PROFESOR TITULAR DE ESCUELA UNIVERSITARI"/>
    <s v="01A"/>
    <s v="TIEMPO COMPLETO AMPLIADO"/>
    <s v="2012-09-01 00:00:00.0"/>
    <s v="null"/>
    <s v="DF31815"/>
    <s v="TITULAR DE ESCUELAS UNIVERSITARIAS"/>
    <s v="R109"/>
    <x v="9"/>
    <n v="785"/>
    <s v="TECNOLOGÍA ELECTRÓNICA"/>
  </r>
  <r>
    <x v="18"/>
    <n v="16513797"/>
    <s v="ETSII"/>
    <n v="494"/>
    <s v="494L"/>
    <s v="GRUPO-A3"/>
    <s v="Sistemas electrónicos"/>
    <s v="GL"/>
    <s v="GRUPO DE LABORATORIO"/>
    <s v="494L"/>
    <s v="LABORATORIO DE Sistemas electrónicos"/>
    <s v="GRUPO-A3"/>
    <s v="Laboratorio de Sistemas electrónicos"/>
    <s v="1S"/>
    <n v="16513797"/>
    <s v="ZORZANO"/>
    <s v="MARTÍNEZ"/>
    <s v="JOSÉ MARÍA"/>
    <s v="jzorzano"/>
    <s v="jose.zorzano@unirioja.es"/>
    <n v="0.6"/>
    <m/>
    <x v="1"/>
    <n v="506"/>
    <s v="PROFESOR TITULAR DE ESCUELA UNIVERSITARI"/>
    <s v="01A"/>
    <s v="TIEMPO COMPLETO AMPLIADO"/>
    <s v="2012-09-01 00:00:00.0"/>
    <s v="null"/>
    <s v="DF31835"/>
    <s v="TITULAR DE ESCUELAS UNIVERSITARIAS"/>
    <s v="R109"/>
    <x v="9"/>
    <n v="785"/>
    <s v="TECNOLOGÍA ELECTRÓNICA"/>
  </r>
  <r>
    <x v="18"/>
    <n v="16537707"/>
    <s v="ETSII"/>
    <n v="494"/>
    <s v="494L"/>
    <s v="GRUPO-A3"/>
    <s v="Sistemas electrónicos"/>
    <s v="GL"/>
    <s v="GRUPO DE LABORATORIO"/>
    <s v="494L"/>
    <s v="LABORATORIO DE Sistemas electrónicos"/>
    <s v="GRUPO-A3"/>
    <s v="Laboratorio de Sistemas electrónicos"/>
    <s v="1S"/>
    <n v="16537707"/>
    <s v="MARTÍNEZ"/>
    <s v="SANTOLAYA"/>
    <s v="JOSÉ JAVIER"/>
    <s v="jjmartin"/>
    <s v="jose-javier.martinez@unirioja.es"/>
    <n v="0.8"/>
    <m/>
    <x v="1"/>
    <n v="506"/>
    <s v="PROFESOR TITULAR DE ESCUELA UNIVERSITARI"/>
    <s v="01A"/>
    <s v="TIEMPO COMPLETO AMPLIADO"/>
    <s v="2012-09-01 00:00:00.0"/>
    <s v="null"/>
    <s v="DF31833"/>
    <s v="TITULAR DE ESCUELAS UNIVERSITARIAS"/>
    <s v="R109"/>
    <x v="9"/>
    <n v="785"/>
    <s v="TECNOLOGÍA ELECTRÓNICA"/>
  </r>
  <r>
    <x v="18"/>
    <n v="16504002"/>
    <s v="ETSII"/>
    <n v="494"/>
    <s v="494L"/>
    <s v="GRUPO-A4"/>
    <s v="Sistemas electrónicos"/>
    <s v="GL"/>
    <s v="GRUPO DE LABORATORIO"/>
    <s v="494L"/>
    <s v="LABORATORIO DE Sistemas electrónicos"/>
    <s v="GRUPO-A4"/>
    <s v="Laboratorio de Sistemas electrónicos"/>
    <s v="1S"/>
    <n v="16504002"/>
    <s v="RODRÍGUEZ"/>
    <s v="GONZÁLEZ"/>
    <s v="CARLOS ALBERTO"/>
    <s v="carodri"/>
    <s v="carlos.rodriguez@unirioja.es"/>
    <n v="0.6"/>
    <m/>
    <x v="0"/>
    <n v="506"/>
    <s v="PROFESOR TITULAR DE ESCUELA UNIVERSITARI"/>
    <s v="01A"/>
    <s v="TIEMPO COMPLETO AMPLIADO"/>
    <s v="2012-09-01 00:00:00.0"/>
    <s v="null"/>
    <s v="DF31815"/>
    <s v="TITULAR DE ESCUELAS UNIVERSITARIAS"/>
    <s v="R109"/>
    <x v="9"/>
    <n v="785"/>
    <s v="TECNOLOGÍA ELECTRÓNICA"/>
  </r>
  <r>
    <x v="18"/>
    <n v="16513797"/>
    <s v="ETSII"/>
    <n v="494"/>
    <s v="494L"/>
    <s v="GRUPO-A4"/>
    <s v="Sistemas electrónicos"/>
    <s v="GL"/>
    <s v="GRUPO DE LABORATORIO"/>
    <s v="494L"/>
    <s v="LABORATORIO DE Sistemas electrónicos"/>
    <s v="GRUPO-A4"/>
    <s v="Laboratorio de Sistemas electrónicos"/>
    <s v="1S"/>
    <n v="16513797"/>
    <s v="ZORZANO"/>
    <s v="MARTÍNEZ"/>
    <s v="JOSÉ MARÍA"/>
    <s v="jzorzano"/>
    <s v="jose.zorzano@unirioja.es"/>
    <n v="0.6"/>
    <m/>
    <x v="1"/>
    <n v="506"/>
    <s v="PROFESOR TITULAR DE ESCUELA UNIVERSITARI"/>
    <s v="01A"/>
    <s v="TIEMPO COMPLETO AMPLIADO"/>
    <s v="2012-09-01 00:00:00.0"/>
    <s v="null"/>
    <s v="DF31835"/>
    <s v="TITULAR DE ESCUELAS UNIVERSITARIAS"/>
    <s v="R109"/>
    <x v="9"/>
    <n v="785"/>
    <s v="TECNOLOGÍA ELECTRÓNICA"/>
  </r>
  <r>
    <x v="18"/>
    <n v="16537707"/>
    <s v="ETSII"/>
    <n v="494"/>
    <s v="494L"/>
    <s v="GRUPO-A4"/>
    <s v="Sistemas electrónicos"/>
    <s v="GL"/>
    <s v="GRUPO DE LABORATORIO"/>
    <s v="494L"/>
    <s v="LABORATORIO DE Sistemas electrónicos"/>
    <s v="GRUPO-A4"/>
    <s v="Laboratorio de Sistemas electrónicos"/>
    <s v="1S"/>
    <n v="16537707"/>
    <s v="MARTÍNEZ"/>
    <s v="SANTOLAYA"/>
    <s v="JOSÉ JAVIER"/>
    <s v="jjmartin"/>
    <s v="jose-javier.martinez@unirioja.es"/>
    <n v="0.8"/>
    <m/>
    <x v="1"/>
    <n v="506"/>
    <s v="PROFESOR TITULAR DE ESCUELA UNIVERSITARI"/>
    <s v="01A"/>
    <s v="TIEMPO COMPLETO AMPLIADO"/>
    <s v="2012-09-01 00:00:00.0"/>
    <s v="null"/>
    <s v="DF31833"/>
    <s v="TITULAR DE ESCUELAS UNIVERSITARIAS"/>
    <s v="R109"/>
    <x v="9"/>
    <n v="785"/>
    <s v="TECNOLOGÍA ELECTRÓNICA"/>
  </r>
  <r>
    <x v="18"/>
    <n v="16504002"/>
    <s v="ETSII"/>
    <n v="494"/>
    <s v="494L"/>
    <s v="GRUPO-B1"/>
    <s v="Sistemas electrónicos"/>
    <s v="GL"/>
    <s v="GRUPO DE LABORATORIO"/>
    <s v="494L"/>
    <s v="LABORATORIO DE Sistemas electrónicos"/>
    <s v="GRUPO-B1"/>
    <s v="Laboratorio de Sistemas electrónicos"/>
    <s v="1S"/>
    <n v="16504002"/>
    <s v="RODRÍGUEZ"/>
    <s v="GONZÁLEZ"/>
    <s v="CARLOS ALBERTO"/>
    <s v="carodri"/>
    <s v="carlos.rodriguez@unirioja.es"/>
    <n v="0.6"/>
    <m/>
    <x v="0"/>
    <n v="506"/>
    <s v="PROFESOR TITULAR DE ESCUELA UNIVERSITARI"/>
    <s v="01A"/>
    <s v="TIEMPO COMPLETO AMPLIADO"/>
    <s v="2012-09-01 00:00:00.0"/>
    <s v="null"/>
    <s v="DF31815"/>
    <s v="TITULAR DE ESCUELAS UNIVERSITARIAS"/>
    <s v="R109"/>
    <x v="9"/>
    <n v="785"/>
    <s v="TECNOLOGÍA ELECTRÓNICA"/>
  </r>
  <r>
    <x v="18"/>
    <n v="16513797"/>
    <s v="ETSII"/>
    <n v="494"/>
    <s v="494L"/>
    <s v="GRUPO-B1"/>
    <s v="Sistemas electrónicos"/>
    <s v="GL"/>
    <s v="GRUPO DE LABORATORIO"/>
    <s v="494L"/>
    <s v="LABORATORIO DE Sistemas electrónicos"/>
    <s v="GRUPO-B1"/>
    <s v="Laboratorio de Sistemas electrónicos"/>
    <s v="1S"/>
    <n v="16513797"/>
    <s v="ZORZANO"/>
    <s v="MARTÍNEZ"/>
    <s v="JOSÉ MARÍA"/>
    <s v="jzorzano"/>
    <s v="jose.zorzano@unirioja.es"/>
    <n v="0.6"/>
    <m/>
    <x v="1"/>
    <n v="506"/>
    <s v="PROFESOR TITULAR DE ESCUELA UNIVERSITARI"/>
    <s v="01A"/>
    <s v="TIEMPO COMPLETO AMPLIADO"/>
    <s v="2012-09-01 00:00:00.0"/>
    <s v="null"/>
    <s v="DF31835"/>
    <s v="TITULAR DE ESCUELAS UNIVERSITARIAS"/>
    <s v="R109"/>
    <x v="9"/>
    <n v="785"/>
    <s v="TECNOLOGÍA ELECTRÓNICA"/>
  </r>
  <r>
    <x v="18"/>
    <n v="16537707"/>
    <s v="ETSII"/>
    <n v="494"/>
    <s v="494L"/>
    <s v="GRUPO-B1"/>
    <s v="Sistemas electrónicos"/>
    <s v="GL"/>
    <s v="GRUPO DE LABORATORIO"/>
    <s v="494L"/>
    <s v="LABORATORIO DE Sistemas electrónicos"/>
    <s v="GRUPO-B1"/>
    <s v="Laboratorio de Sistemas electrónicos"/>
    <s v="1S"/>
    <n v="16537707"/>
    <s v="MARTÍNEZ"/>
    <s v="SANTOLAYA"/>
    <s v="JOSÉ JAVIER"/>
    <s v="jjmartin"/>
    <s v="jose-javier.martinez@unirioja.es"/>
    <n v="0.8"/>
    <m/>
    <x v="1"/>
    <n v="506"/>
    <s v="PROFESOR TITULAR DE ESCUELA UNIVERSITARI"/>
    <s v="01A"/>
    <s v="TIEMPO COMPLETO AMPLIADO"/>
    <s v="2012-09-01 00:00:00.0"/>
    <s v="null"/>
    <s v="DF31833"/>
    <s v="TITULAR DE ESCUELAS UNIVERSITARIAS"/>
    <s v="R109"/>
    <x v="9"/>
    <n v="785"/>
    <s v="TECNOLOGÍA ELECTRÓNICA"/>
  </r>
  <r>
    <x v="18"/>
    <n v="16504002"/>
    <s v="ETSII"/>
    <n v="494"/>
    <s v="494L"/>
    <s v="GRUPO-B2"/>
    <s v="Sistemas electrónicos"/>
    <s v="GL"/>
    <s v="GRUPO DE LABORATORIO"/>
    <s v="494L"/>
    <s v="LABORATORIO DE Sistemas electrónicos"/>
    <s v="GRUPO-B2"/>
    <s v="Laboratorio de Sistemas electrónicos"/>
    <s v="1S"/>
    <n v="16504002"/>
    <s v="RODRÍGUEZ"/>
    <s v="GONZÁLEZ"/>
    <s v="CARLOS ALBERTO"/>
    <s v="carodri"/>
    <s v="carlos.rodriguez@unirioja.es"/>
    <n v="0.6"/>
    <m/>
    <x v="0"/>
    <n v="506"/>
    <s v="PROFESOR TITULAR DE ESCUELA UNIVERSITARI"/>
    <s v="01A"/>
    <s v="TIEMPO COMPLETO AMPLIADO"/>
    <s v="2012-09-01 00:00:00.0"/>
    <s v="null"/>
    <s v="DF31815"/>
    <s v="TITULAR DE ESCUELAS UNIVERSITARIAS"/>
    <s v="R109"/>
    <x v="9"/>
    <n v="785"/>
    <s v="TECNOLOGÍA ELECTRÓNICA"/>
  </r>
  <r>
    <x v="18"/>
    <n v="16513797"/>
    <s v="ETSII"/>
    <n v="494"/>
    <s v="494L"/>
    <s v="GRUPO-B2"/>
    <s v="Sistemas electrónicos"/>
    <s v="GL"/>
    <s v="GRUPO DE LABORATORIO"/>
    <s v="494L"/>
    <s v="LABORATORIO DE Sistemas electrónicos"/>
    <s v="GRUPO-B2"/>
    <s v="Laboratorio de Sistemas electrónicos"/>
    <s v="1S"/>
    <n v="16513797"/>
    <s v="ZORZANO"/>
    <s v="MARTÍNEZ"/>
    <s v="JOSÉ MARÍA"/>
    <s v="jzorzano"/>
    <s v="jose.zorzano@unirioja.es"/>
    <n v="0.6"/>
    <m/>
    <x v="1"/>
    <n v="506"/>
    <s v="PROFESOR TITULAR DE ESCUELA UNIVERSITARI"/>
    <s v="01A"/>
    <s v="TIEMPO COMPLETO AMPLIADO"/>
    <s v="2012-09-01 00:00:00.0"/>
    <s v="null"/>
    <s v="DF31835"/>
    <s v="TITULAR DE ESCUELAS UNIVERSITARIAS"/>
    <s v="R109"/>
    <x v="9"/>
    <n v="785"/>
    <s v="TECNOLOGÍA ELECTRÓNICA"/>
  </r>
  <r>
    <x v="18"/>
    <n v="16537707"/>
    <s v="ETSII"/>
    <n v="494"/>
    <s v="494L"/>
    <s v="GRUPO-B2"/>
    <s v="Sistemas electrónicos"/>
    <s v="GL"/>
    <s v="GRUPO DE LABORATORIO"/>
    <s v="494L"/>
    <s v="LABORATORIO DE Sistemas electrónicos"/>
    <s v="GRUPO-B2"/>
    <s v="Laboratorio de Sistemas electrónicos"/>
    <s v="1S"/>
    <n v="16537707"/>
    <s v="MARTÍNEZ"/>
    <s v="SANTOLAYA"/>
    <s v="JOSÉ JAVIER"/>
    <s v="jjmartin"/>
    <s v="jose-javier.martinez@unirioja.es"/>
    <n v="0.8"/>
    <m/>
    <x v="1"/>
    <n v="506"/>
    <s v="PROFESOR TITULAR DE ESCUELA UNIVERSITARI"/>
    <s v="01A"/>
    <s v="TIEMPO COMPLETO AMPLIADO"/>
    <s v="2012-09-01 00:00:00.0"/>
    <s v="null"/>
    <s v="DF31833"/>
    <s v="TITULAR DE ESCUELAS UNIVERSITARIAS"/>
    <s v="R109"/>
    <x v="9"/>
    <n v="785"/>
    <s v="TECNOLOGÍA ELECTRÓNICA"/>
  </r>
  <r>
    <x v="18"/>
    <n v="16504002"/>
    <s v="ETSII"/>
    <n v="494"/>
    <s v="494L"/>
    <s v="GRUPO-B3"/>
    <s v="Sistemas electrónicos"/>
    <s v="GL"/>
    <s v="GRUPO DE LABORATORIO"/>
    <s v="494L"/>
    <s v="LABORATORIO DE Sistemas electrónicos"/>
    <s v="GRUPO-B3"/>
    <s v="Laboratorio de Sistemas electrónicos"/>
    <s v="1S"/>
    <n v="16504002"/>
    <s v="RODRÍGUEZ"/>
    <s v="GONZÁLEZ"/>
    <s v="CARLOS ALBERTO"/>
    <s v="carodri"/>
    <s v="carlos.rodriguez@unirioja.es"/>
    <n v="0.6"/>
    <m/>
    <x v="0"/>
    <n v="506"/>
    <s v="PROFESOR TITULAR DE ESCUELA UNIVERSITARI"/>
    <s v="01A"/>
    <s v="TIEMPO COMPLETO AMPLIADO"/>
    <s v="2012-09-01 00:00:00.0"/>
    <s v="null"/>
    <s v="DF31815"/>
    <s v="TITULAR DE ESCUELAS UNIVERSITARIAS"/>
    <s v="R109"/>
    <x v="9"/>
    <n v="785"/>
    <s v="TECNOLOGÍA ELECTRÓNICA"/>
  </r>
  <r>
    <x v="18"/>
    <n v="16513797"/>
    <s v="ETSII"/>
    <n v="494"/>
    <s v="494L"/>
    <s v="GRUPO-B3"/>
    <s v="Sistemas electrónicos"/>
    <s v="GL"/>
    <s v="GRUPO DE LABORATORIO"/>
    <s v="494L"/>
    <s v="LABORATORIO DE Sistemas electrónicos"/>
    <s v="GRUPO-B3"/>
    <s v="Laboratorio de Sistemas electrónicos"/>
    <s v="1S"/>
    <n v="16513797"/>
    <s v="ZORZANO"/>
    <s v="MARTÍNEZ"/>
    <s v="JOSÉ MARÍA"/>
    <s v="jzorzano"/>
    <s v="jose.zorzano@unirioja.es"/>
    <n v="0.6"/>
    <m/>
    <x v="1"/>
    <n v="506"/>
    <s v="PROFESOR TITULAR DE ESCUELA UNIVERSITARI"/>
    <s v="01A"/>
    <s v="TIEMPO COMPLETO AMPLIADO"/>
    <s v="2012-09-01 00:00:00.0"/>
    <s v="null"/>
    <s v="DF31835"/>
    <s v="TITULAR DE ESCUELAS UNIVERSITARIAS"/>
    <s v="R109"/>
    <x v="9"/>
    <n v="785"/>
    <s v="TECNOLOGÍA ELECTRÓNICA"/>
  </r>
  <r>
    <x v="18"/>
    <n v="16537707"/>
    <s v="ETSII"/>
    <n v="494"/>
    <s v="494L"/>
    <s v="GRUPO-B3"/>
    <s v="Sistemas electrónicos"/>
    <s v="GL"/>
    <s v="GRUPO DE LABORATORIO"/>
    <s v="494L"/>
    <s v="LABORATORIO DE Sistemas electrónicos"/>
    <s v="GRUPO-B3"/>
    <s v="Laboratorio de Sistemas electrónicos"/>
    <s v="1S"/>
    <n v="16537707"/>
    <s v="MARTÍNEZ"/>
    <s v="SANTOLAYA"/>
    <s v="JOSÉ JAVIER"/>
    <s v="jjmartin"/>
    <s v="jose-javier.martinez@unirioja.es"/>
    <n v="0.8"/>
    <m/>
    <x v="1"/>
    <n v="506"/>
    <s v="PROFESOR TITULAR DE ESCUELA UNIVERSITARI"/>
    <s v="01A"/>
    <s v="TIEMPO COMPLETO AMPLIADO"/>
    <s v="2012-09-01 00:00:00.0"/>
    <s v="null"/>
    <s v="DF31833"/>
    <s v="TITULAR DE ESCUELAS UNIVERSITARIAS"/>
    <s v="R109"/>
    <x v="9"/>
    <n v="785"/>
    <s v="TECNOLOGÍA ELECTRÓNICA"/>
  </r>
  <r>
    <x v="18"/>
    <n v="16504002"/>
    <s v="ETSII"/>
    <n v="494"/>
    <s v="494R"/>
    <s v="GRUPO-A1"/>
    <s v="Sistemas electrónicos"/>
    <s v="GR"/>
    <s v="GRUPO REDUCIDO"/>
    <s v="494R"/>
    <s v="GRUPO REDUCIDO DE Sistemas electrónicos"/>
    <s v="GRUPO-A1"/>
    <s v="Grupo Reducido de Sistemas electrónicos"/>
    <s v="1S"/>
    <n v="16504002"/>
    <s v="RODRÍGUEZ"/>
    <s v="GONZÁLEZ"/>
    <s v="CARLOS ALBERTO"/>
    <s v="carodri"/>
    <s v="carlos.rodriguez@unirioja.es"/>
    <n v="0.4"/>
    <m/>
    <x v="0"/>
    <n v="506"/>
    <s v="PROFESOR TITULAR DE ESCUELA UNIVERSITARI"/>
    <s v="01A"/>
    <s v="TIEMPO COMPLETO AMPLIADO"/>
    <s v="2012-09-01 00:00:00.0"/>
    <s v="null"/>
    <s v="DF31815"/>
    <s v="TITULAR DE ESCUELAS UNIVERSITARIAS"/>
    <s v="R109"/>
    <x v="9"/>
    <n v="785"/>
    <s v="TECNOLOGÍA ELECTRÓNICA"/>
  </r>
  <r>
    <x v="18"/>
    <n v="16513797"/>
    <s v="ETSII"/>
    <n v="494"/>
    <s v="494R"/>
    <s v="GRUPO-A1"/>
    <s v="Sistemas electrónicos"/>
    <s v="GR"/>
    <s v="GRUPO REDUCIDO"/>
    <s v="494R"/>
    <s v="GRUPO REDUCIDO DE Sistemas electrónicos"/>
    <s v="GRUPO-A1"/>
    <s v="Grupo Reducido de Sistemas electrónicos"/>
    <s v="1S"/>
    <n v="16513797"/>
    <s v="ZORZANO"/>
    <s v="MARTÍNEZ"/>
    <s v="JOSÉ MARÍA"/>
    <s v="jzorzano"/>
    <s v="jose.zorzano@unirioja.es"/>
    <n v="0.3"/>
    <m/>
    <x v="1"/>
    <n v="506"/>
    <s v="PROFESOR TITULAR DE ESCUELA UNIVERSITARI"/>
    <s v="01A"/>
    <s v="TIEMPO COMPLETO AMPLIADO"/>
    <s v="2012-09-01 00:00:00.0"/>
    <s v="null"/>
    <s v="DF31835"/>
    <s v="TITULAR DE ESCUELAS UNIVERSITARIAS"/>
    <s v="R109"/>
    <x v="9"/>
    <n v="785"/>
    <s v="TECNOLOGÍA ELECTRÓNICA"/>
  </r>
  <r>
    <x v="18"/>
    <n v="16537707"/>
    <s v="ETSII"/>
    <n v="494"/>
    <s v="494R"/>
    <s v="GRUPO-A1"/>
    <s v="Sistemas electrónicos"/>
    <s v="GR"/>
    <s v="GRUPO REDUCIDO"/>
    <s v="494R"/>
    <s v="GRUPO REDUCIDO DE Sistemas electrónicos"/>
    <s v="GRUPO-A1"/>
    <s v="Grupo Reducido de Sistemas electrónicos"/>
    <s v="1S"/>
    <n v="16537707"/>
    <s v="MARTÍNEZ"/>
    <s v="SANTOLAYA"/>
    <s v="JOSÉ JAVIER"/>
    <s v="jjmartin"/>
    <s v="jose-javier.martinez@unirioja.es"/>
    <n v="0.3"/>
    <m/>
    <x v="1"/>
    <n v="506"/>
    <s v="PROFESOR TITULAR DE ESCUELA UNIVERSITARI"/>
    <s v="01A"/>
    <s v="TIEMPO COMPLETO AMPLIADO"/>
    <s v="2012-09-01 00:00:00.0"/>
    <s v="null"/>
    <s v="DF31833"/>
    <s v="TITULAR DE ESCUELAS UNIVERSITARIAS"/>
    <s v="R109"/>
    <x v="9"/>
    <n v="785"/>
    <s v="TECNOLOGÍA ELECTRÓNICA"/>
  </r>
  <r>
    <x v="18"/>
    <n v="16504002"/>
    <s v="ETSII"/>
    <n v="494"/>
    <s v="494R"/>
    <s v="GRUPO-A2"/>
    <s v="Sistemas electrónicos"/>
    <s v="GR"/>
    <s v="GRUPO REDUCIDO"/>
    <s v="494R"/>
    <s v="GRUPO REDUCIDO DE Sistemas electrónicos"/>
    <s v="GRUPO-A2"/>
    <s v="Grupo Reducido de Sistemas electrónicos"/>
    <s v="1S"/>
    <n v="16504002"/>
    <s v="RODRÍGUEZ"/>
    <s v="GONZÁLEZ"/>
    <s v="CARLOS ALBERTO"/>
    <s v="carodri"/>
    <s v="carlos.rodriguez@unirioja.es"/>
    <n v="0.4"/>
    <m/>
    <x v="0"/>
    <n v="506"/>
    <s v="PROFESOR TITULAR DE ESCUELA UNIVERSITARI"/>
    <s v="01A"/>
    <s v="TIEMPO COMPLETO AMPLIADO"/>
    <s v="2012-09-01 00:00:00.0"/>
    <s v="null"/>
    <s v="DF31815"/>
    <s v="TITULAR DE ESCUELAS UNIVERSITARIAS"/>
    <s v="R109"/>
    <x v="9"/>
    <n v="785"/>
    <s v="TECNOLOGÍA ELECTRÓNICA"/>
  </r>
  <r>
    <x v="18"/>
    <n v="16513797"/>
    <s v="ETSII"/>
    <n v="494"/>
    <s v="494R"/>
    <s v="GRUPO-A2"/>
    <s v="Sistemas electrónicos"/>
    <s v="GR"/>
    <s v="GRUPO REDUCIDO"/>
    <s v="494R"/>
    <s v="GRUPO REDUCIDO DE Sistemas electrónicos"/>
    <s v="GRUPO-A2"/>
    <s v="Grupo Reducido de Sistemas electrónicos"/>
    <s v="1S"/>
    <n v="16513797"/>
    <s v="ZORZANO"/>
    <s v="MARTÍNEZ"/>
    <s v="JOSÉ MARÍA"/>
    <s v="jzorzano"/>
    <s v="jose.zorzano@unirioja.es"/>
    <n v="0.3"/>
    <m/>
    <x v="1"/>
    <n v="506"/>
    <s v="PROFESOR TITULAR DE ESCUELA UNIVERSITARI"/>
    <s v="01A"/>
    <s v="TIEMPO COMPLETO AMPLIADO"/>
    <s v="2012-09-01 00:00:00.0"/>
    <s v="null"/>
    <s v="DF31835"/>
    <s v="TITULAR DE ESCUELAS UNIVERSITARIAS"/>
    <s v="R109"/>
    <x v="9"/>
    <n v="785"/>
    <s v="TECNOLOGÍA ELECTRÓNICA"/>
  </r>
  <r>
    <x v="18"/>
    <n v="16537707"/>
    <s v="ETSII"/>
    <n v="494"/>
    <s v="494R"/>
    <s v="GRUPO-A2"/>
    <s v="Sistemas electrónicos"/>
    <s v="GR"/>
    <s v="GRUPO REDUCIDO"/>
    <s v="494R"/>
    <s v="GRUPO REDUCIDO DE Sistemas electrónicos"/>
    <s v="GRUPO-A2"/>
    <s v="Grupo Reducido de Sistemas electrónicos"/>
    <s v="1S"/>
    <n v="16537707"/>
    <s v="MARTÍNEZ"/>
    <s v="SANTOLAYA"/>
    <s v="JOSÉ JAVIER"/>
    <s v="jjmartin"/>
    <s v="jose-javier.martinez@unirioja.es"/>
    <n v="0.3"/>
    <m/>
    <x v="1"/>
    <n v="506"/>
    <s v="PROFESOR TITULAR DE ESCUELA UNIVERSITARI"/>
    <s v="01A"/>
    <s v="TIEMPO COMPLETO AMPLIADO"/>
    <s v="2012-09-01 00:00:00.0"/>
    <s v="null"/>
    <s v="DF31833"/>
    <s v="TITULAR DE ESCUELAS UNIVERSITARIAS"/>
    <s v="R109"/>
    <x v="9"/>
    <n v="785"/>
    <s v="TECNOLOGÍA ELECTRÓNICA"/>
  </r>
  <r>
    <x v="18"/>
    <n v="16504002"/>
    <s v="ETSII"/>
    <n v="494"/>
    <s v="494R"/>
    <s v="GRUPO-B1"/>
    <s v="Sistemas electrónicos"/>
    <s v="GR"/>
    <s v="GRUPO REDUCIDO"/>
    <s v="494R"/>
    <s v="GRUPO REDUCIDO DE Sistemas electrónicos"/>
    <s v="GRUPO-B1"/>
    <s v="Grupo Reducido de Sistemas electrónicos"/>
    <s v="1S"/>
    <n v="16504002"/>
    <s v="RODRÍGUEZ"/>
    <s v="GONZÁLEZ"/>
    <s v="CARLOS ALBERTO"/>
    <s v="carodri"/>
    <s v="carlos.rodriguez@unirioja.es"/>
    <n v="0.4"/>
    <m/>
    <x v="0"/>
    <n v="506"/>
    <s v="PROFESOR TITULAR DE ESCUELA UNIVERSITARI"/>
    <s v="01A"/>
    <s v="TIEMPO COMPLETO AMPLIADO"/>
    <s v="2012-09-01 00:00:00.0"/>
    <s v="null"/>
    <s v="DF31815"/>
    <s v="TITULAR DE ESCUELAS UNIVERSITARIAS"/>
    <s v="R109"/>
    <x v="9"/>
    <n v="785"/>
    <s v="TECNOLOGÍA ELECTRÓNICA"/>
  </r>
  <r>
    <x v="18"/>
    <n v="16513797"/>
    <s v="ETSII"/>
    <n v="494"/>
    <s v="494R"/>
    <s v="GRUPO-B1"/>
    <s v="Sistemas electrónicos"/>
    <s v="GR"/>
    <s v="GRUPO REDUCIDO"/>
    <s v="494R"/>
    <s v="GRUPO REDUCIDO DE Sistemas electrónicos"/>
    <s v="GRUPO-B1"/>
    <s v="Grupo Reducido de Sistemas electrónicos"/>
    <s v="1S"/>
    <n v="16513797"/>
    <s v="ZORZANO"/>
    <s v="MARTÍNEZ"/>
    <s v="JOSÉ MARÍA"/>
    <s v="jzorzano"/>
    <s v="jose.zorzano@unirioja.es"/>
    <n v="0.3"/>
    <m/>
    <x v="1"/>
    <n v="506"/>
    <s v="PROFESOR TITULAR DE ESCUELA UNIVERSITARI"/>
    <s v="01A"/>
    <s v="TIEMPO COMPLETO AMPLIADO"/>
    <s v="2012-09-01 00:00:00.0"/>
    <s v="null"/>
    <s v="DF31835"/>
    <s v="TITULAR DE ESCUELAS UNIVERSITARIAS"/>
    <s v="R109"/>
    <x v="9"/>
    <n v="785"/>
    <s v="TECNOLOGÍA ELECTRÓNICA"/>
  </r>
  <r>
    <x v="18"/>
    <n v="16537707"/>
    <s v="ETSII"/>
    <n v="494"/>
    <s v="494R"/>
    <s v="GRUPO-B1"/>
    <s v="Sistemas electrónicos"/>
    <s v="GR"/>
    <s v="GRUPO REDUCIDO"/>
    <s v="494R"/>
    <s v="GRUPO REDUCIDO DE Sistemas electrónicos"/>
    <s v="GRUPO-B1"/>
    <s v="Grupo Reducido de Sistemas electrónicos"/>
    <s v="1S"/>
    <n v="16537707"/>
    <s v="MARTÍNEZ"/>
    <s v="SANTOLAYA"/>
    <s v="JOSÉ JAVIER"/>
    <s v="jjmartin"/>
    <s v="jose-javier.martinez@unirioja.es"/>
    <n v="0.3"/>
    <m/>
    <x v="1"/>
    <n v="506"/>
    <s v="PROFESOR TITULAR DE ESCUELA UNIVERSITARI"/>
    <s v="01A"/>
    <s v="TIEMPO COMPLETO AMPLIADO"/>
    <s v="2012-09-01 00:00:00.0"/>
    <s v="null"/>
    <s v="DF31833"/>
    <s v="TITULAR DE ESCUELAS UNIVERSITARIAS"/>
    <s v="R109"/>
    <x v="9"/>
    <n v="785"/>
    <s v="TECNOLOGÍA ELECTRÓNICA"/>
  </r>
  <r>
    <x v="18"/>
    <n v="16504002"/>
    <s v="ETSII"/>
    <n v="494"/>
    <s v="494R"/>
    <s v="GRUPO-B2"/>
    <s v="Sistemas electrónicos"/>
    <s v="GR"/>
    <s v="GRUPO REDUCIDO"/>
    <s v="494R"/>
    <s v="GRUPO REDUCIDO DE Sistemas electrónicos"/>
    <s v="GRUPO-B2"/>
    <s v="Grupo Reducido de Sistemas electrónicos"/>
    <s v="1S"/>
    <n v="16504002"/>
    <s v="RODRÍGUEZ"/>
    <s v="GONZÁLEZ"/>
    <s v="CARLOS ALBERTO"/>
    <s v="carodri"/>
    <s v="carlos.rodriguez@unirioja.es"/>
    <n v="0.4"/>
    <m/>
    <x v="0"/>
    <n v="506"/>
    <s v="PROFESOR TITULAR DE ESCUELA UNIVERSITARI"/>
    <s v="01A"/>
    <s v="TIEMPO COMPLETO AMPLIADO"/>
    <s v="2012-09-01 00:00:00.0"/>
    <s v="null"/>
    <s v="DF31815"/>
    <s v="TITULAR DE ESCUELAS UNIVERSITARIAS"/>
    <s v="R109"/>
    <x v="9"/>
    <n v="785"/>
    <s v="TECNOLOGÍA ELECTRÓNICA"/>
  </r>
  <r>
    <x v="18"/>
    <n v="16513797"/>
    <s v="ETSII"/>
    <n v="494"/>
    <s v="494R"/>
    <s v="GRUPO-B2"/>
    <s v="Sistemas electrónicos"/>
    <s v="GR"/>
    <s v="GRUPO REDUCIDO"/>
    <s v="494R"/>
    <s v="GRUPO REDUCIDO DE Sistemas electrónicos"/>
    <s v="GRUPO-B2"/>
    <s v="Grupo Reducido de Sistemas electrónicos"/>
    <s v="1S"/>
    <n v="16513797"/>
    <s v="ZORZANO"/>
    <s v="MARTÍNEZ"/>
    <s v="JOSÉ MARÍA"/>
    <s v="jzorzano"/>
    <s v="jose.zorzano@unirioja.es"/>
    <n v="0.3"/>
    <m/>
    <x v="1"/>
    <n v="506"/>
    <s v="PROFESOR TITULAR DE ESCUELA UNIVERSITARI"/>
    <s v="01A"/>
    <s v="TIEMPO COMPLETO AMPLIADO"/>
    <s v="2012-09-01 00:00:00.0"/>
    <s v="null"/>
    <s v="DF31835"/>
    <s v="TITULAR DE ESCUELAS UNIVERSITARIAS"/>
    <s v="R109"/>
    <x v="9"/>
    <n v="785"/>
    <s v="TECNOLOGÍA ELECTRÓNICA"/>
  </r>
  <r>
    <x v="18"/>
    <n v="16537707"/>
    <s v="ETSII"/>
    <n v="494"/>
    <s v="494R"/>
    <s v="GRUPO-B2"/>
    <s v="Sistemas electrónicos"/>
    <s v="GR"/>
    <s v="GRUPO REDUCIDO"/>
    <s v="494R"/>
    <s v="GRUPO REDUCIDO DE Sistemas electrónicos"/>
    <s v="GRUPO-B2"/>
    <s v="Grupo Reducido de Sistemas electrónicos"/>
    <s v="1S"/>
    <n v="16537707"/>
    <s v="MARTÍNEZ"/>
    <s v="SANTOLAYA"/>
    <s v="JOSÉ JAVIER"/>
    <s v="jjmartin"/>
    <s v="jose-javier.martinez@unirioja.es"/>
    <n v="0.3"/>
    <m/>
    <x v="1"/>
    <n v="506"/>
    <s v="PROFESOR TITULAR DE ESCUELA UNIVERSITARI"/>
    <s v="01A"/>
    <s v="TIEMPO COMPLETO AMPLIADO"/>
    <s v="2012-09-01 00:00:00.0"/>
    <s v="null"/>
    <s v="DF31833"/>
    <s v="TITULAR DE ESCUELAS UNIVERSITARIAS"/>
    <s v="R109"/>
    <x v="9"/>
    <n v="785"/>
    <s v="TECNOLOGÍA ELECTRÓNICA"/>
  </r>
  <r>
    <x v="16"/>
    <n v="16555425"/>
    <s v="ETSII"/>
    <n v="495"/>
    <s v="495G"/>
    <s v="GRUPO-A"/>
    <s v="Resistencia de materiales"/>
    <s v="GG"/>
    <s v="GRUPO GRANDE"/>
    <s v="495G"/>
    <s v="GRUPO GRANDE DE Resistencia de materiales"/>
    <s v="GRUPO-A"/>
    <s v="Grupo Grande de Resistencia de materiales"/>
    <s v="1S"/>
    <n v="16555425"/>
    <s v="CELORRIO"/>
    <s v="BARRAGUÉ"/>
    <s v="LUIS"/>
    <s v="lucelorr"/>
    <s v="luis.celorrio@unirioja.es"/>
    <n v="4"/>
    <n v="4"/>
    <x v="1"/>
    <s v="A-0504"/>
    <s v="PROFESOR TITULAR UNIVERSIDAD"/>
    <s v="C01"/>
    <s v="TIEMPO COMPLETO"/>
    <s v="2010-09-01 00:00:00.0"/>
    <s v="null"/>
    <s v="DF100272"/>
    <s v="PROFESOR TITULAR INTERINO"/>
    <s v="R110"/>
    <x v="10"/>
    <n v="605"/>
    <s v="MECÁNICA DE MEDIOS CONTINUOS Y TEORÍA DE ESTRUCTUR"/>
  </r>
  <r>
    <x v="16"/>
    <n v="16561901"/>
    <s v="ETSII"/>
    <n v="495"/>
    <s v="495G"/>
    <s v="GRUPO-A"/>
    <s v="Resistencia de materiales"/>
    <s v="GG"/>
    <s v="GRUPO GRANDE"/>
    <s v="495G"/>
    <s v="GRUPO GRANDE DE Resistencia de materiales"/>
    <s v="GRUPO-A"/>
    <s v="Grupo Grande de Resistencia de materiales"/>
    <s v="1S"/>
    <n v="16561901"/>
    <s v="FRAILE"/>
    <s v="GARCÍA"/>
    <s v="ESTEBAN"/>
    <s v="esfraile"/>
    <s v="esteban.fraile@unirioja.es"/>
    <n v="0"/>
    <n v="0"/>
    <x v="1"/>
    <n v="536"/>
    <s v="PROFESOR INTERINO"/>
    <s v="C01"/>
    <s v="TIEMPO COMPLETO"/>
    <s v="2012-09-01 00:00:00.0"/>
    <s v="null"/>
    <s v="PI100871"/>
    <s v="PROFESOR CONTRATADO INTERINO"/>
    <s v="R110"/>
    <x v="10"/>
    <n v="605"/>
    <s v="MECÁNICA DE MEDIOS CONTINUOS Y TEORÍA DE ESTRUCTUR"/>
  </r>
  <r>
    <x v="16"/>
    <n v="16555425"/>
    <s v="ETSII"/>
    <n v="495"/>
    <s v="495G"/>
    <s v="GRUPO-B"/>
    <s v="Resistencia de materiales"/>
    <s v="GG"/>
    <s v="GRUPO GRANDE"/>
    <s v="495G"/>
    <s v="GRUPO GRANDE DE Resistencia de materiales"/>
    <s v="GRUPO-B"/>
    <s v="Grupo Grande de Resistencia de materiales"/>
    <s v="1S"/>
    <n v="16555425"/>
    <s v="CELORRIO"/>
    <s v="BARRAGUÉ"/>
    <s v="LUIS"/>
    <s v="lucelorr"/>
    <s v="luis.celorrio@unirioja.es"/>
    <n v="4"/>
    <n v="4"/>
    <x v="1"/>
    <s v="A-0504"/>
    <s v="PROFESOR TITULAR UNIVERSIDAD"/>
    <s v="C01"/>
    <s v="TIEMPO COMPLETO"/>
    <s v="2010-09-01 00:00:00.0"/>
    <s v="null"/>
    <s v="DF100272"/>
    <s v="PROFESOR TITULAR INTERINO"/>
    <s v="R110"/>
    <x v="10"/>
    <n v="605"/>
    <s v="MECÁNICA DE MEDIOS CONTINUOS Y TEORÍA DE ESTRUCTUR"/>
  </r>
  <r>
    <x v="16"/>
    <n v="16588620"/>
    <s v="ETSII"/>
    <n v="495"/>
    <s v="495R"/>
    <s v="GRUPO-A1"/>
    <s v="Resistencia de materiales"/>
    <s v="GR"/>
    <s v="GRUPO REDUCIDO"/>
    <s v="495R"/>
    <s v="GRUPO REDUCIDO DE Resistencia de materiales"/>
    <s v="GRUPO-A1"/>
    <s v="Grupo Reducido de Resistencia de materiales"/>
    <s v="1S"/>
    <n v="16588620"/>
    <s v="FERREIRO"/>
    <s v="CABELLO"/>
    <s v="JAVIER"/>
    <s v="jaferrei"/>
    <s v="javier.ferreiro@unirioja.es"/>
    <n v="2"/>
    <n v="2"/>
    <x v="0"/>
    <n v="532"/>
    <s v="LABORAL DOCENTE-ASOCIADO"/>
    <s v="P06"/>
    <s v="TIEMPO PARCIAL (6+6 HORAS)"/>
    <s v="2018-09-28 00:00:00.0"/>
    <s v="2019-09-14 00:00:00.0"/>
    <s v="PI101044"/>
    <s v="PROFESOR ASOCIADO"/>
    <s v="R110"/>
    <x v="10"/>
    <n v="605"/>
    <s v="MECÁNICA DE MEDIOS CONTINUOS Y TEORÍA DE ESTRUCTUR"/>
  </r>
  <r>
    <x v="16"/>
    <n v="16555425"/>
    <s v="ETSII"/>
    <n v="495"/>
    <s v="495R"/>
    <s v="GRUPO-A2"/>
    <s v="Resistencia de materiales"/>
    <s v="GR"/>
    <s v="GRUPO REDUCIDO"/>
    <s v="495R"/>
    <s v="GRUPO REDUCIDO DE Resistencia de materiales"/>
    <s v="GRUPO-A2"/>
    <s v="Grupo Reducido de Resistencia de materiales"/>
    <s v="1S"/>
    <n v="16555425"/>
    <s v="CELORRIO"/>
    <s v="BARRAGUÉ"/>
    <s v="LUIS"/>
    <s v="lucelorr"/>
    <s v="luis.celorrio@unirioja.es"/>
    <n v="2"/>
    <n v="2"/>
    <x v="1"/>
    <s v="A-0504"/>
    <s v="PROFESOR TITULAR UNIVERSIDAD"/>
    <s v="C01"/>
    <s v="TIEMPO COMPLETO"/>
    <s v="2010-09-01 00:00:00.0"/>
    <s v="null"/>
    <s v="DF100272"/>
    <s v="PROFESOR TITULAR INTERINO"/>
    <s v="R110"/>
    <x v="10"/>
    <n v="605"/>
    <s v="MECÁNICA DE MEDIOS CONTINUOS Y TEORÍA DE ESTRUCTUR"/>
  </r>
  <r>
    <x v="16"/>
    <n v="16555425"/>
    <s v="ETSII"/>
    <n v="495"/>
    <s v="495R"/>
    <s v="GRUPO-A3"/>
    <s v="Resistencia de materiales"/>
    <s v="GR"/>
    <s v="GRUPO REDUCIDO"/>
    <s v="495R"/>
    <s v="GRUPO REDUCIDO DE Resistencia de materiales"/>
    <s v="GRUPO-A3"/>
    <s v="Grupo Reducido de Resistencia de materiales"/>
    <s v="1S"/>
    <n v="16555425"/>
    <s v="CELORRIO"/>
    <s v="BARRAGUÉ"/>
    <s v="LUIS"/>
    <s v="lucelorr"/>
    <s v="luis.celorrio@unirioja.es"/>
    <n v="2"/>
    <n v="2"/>
    <x v="1"/>
    <s v="A-0504"/>
    <s v="PROFESOR TITULAR UNIVERSIDAD"/>
    <s v="C01"/>
    <s v="TIEMPO COMPLETO"/>
    <s v="2010-09-01 00:00:00.0"/>
    <s v="null"/>
    <s v="DF100272"/>
    <s v="PROFESOR TITULAR INTERINO"/>
    <s v="R110"/>
    <x v="10"/>
    <n v="605"/>
    <s v="MECÁNICA DE MEDIOS CONTINUOS Y TEORÍA DE ESTRUCTUR"/>
  </r>
  <r>
    <x v="16"/>
    <n v="16555425"/>
    <s v="ETSII"/>
    <n v="495"/>
    <s v="495R"/>
    <s v="GRUPO-B1"/>
    <s v="Resistencia de materiales"/>
    <s v="GR"/>
    <s v="GRUPO REDUCIDO"/>
    <s v="495R"/>
    <s v="GRUPO REDUCIDO DE Resistencia de materiales"/>
    <s v="GRUPO-B1"/>
    <s v="Grupo Reducido de Resistencia de materiales"/>
    <s v="1S"/>
    <n v="16555425"/>
    <s v="CELORRIO"/>
    <s v="BARRAGUÉ"/>
    <s v="LUIS"/>
    <s v="lucelorr"/>
    <s v="luis.celorrio@unirioja.es"/>
    <n v="2"/>
    <n v="2"/>
    <x v="1"/>
    <s v="A-0504"/>
    <s v="PROFESOR TITULAR UNIVERSIDAD"/>
    <s v="C01"/>
    <s v="TIEMPO COMPLETO"/>
    <s v="2010-09-01 00:00:00.0"/>
    <s v="null"/>
    <s v="DF100272"/>
    <s v="PROFESOR TITULAR INTERINO"/>
    <s v="R110"/>
    <x v="10"/>
    <n v="605"/>
    <s v="MECÁNICA DE MEDIOS CONTINUOS Y TEORÍA DE ESTRUCTUR"/>
  </r>
  <r>
    <x v="16"/>
    <n v="16588620"/>
    <s v="ETSII"/>
    <n v="495"/>
    <s v="495R"/>
    <s v="GRUPO-B2"/>
    <s v="Resistencia de materiales"/>
    <s v="GR"/>
    <s v="GRUPO REDUCIDO"/>
    <s v="495R"/>
    <s v="GRUPO REDUCIDO DE Resistencia de materiales"/>
    <s v="GRUPO-B2"/>
    <s v="Grupo Reducido de Resistencia de materiales"/>
    <s v="1S"/>
    <n v="16588620"/>
    <s v="FERREIRO"/>
    <s v="CABELLO"/>
    <s v="JAVIER"/>
    <s v="jaferrei"/>
    <s v="javier.ferreiro@unirioja.es"/>
    <n v="2"/>
    <n v="2"/>
    <x v="0"/>
    <n v="532"/>
    <s v="LABORAL DOCENTE-ASOCIADO"/>
    <s v="P06"/>
    <s v="TIEMPO PARCIAL (6+6 HORAS)"/>
    <s v="2018-09-28 00:00:00.0"/>
    <s v="2019-09-14 00:00:00.0"/>
    <s v="PI101044"/>
    <s v="PROFESOR ASOCIADO"/>
    <s v="R110"/>
    <x v="10"/>
    <n v="605"/>
    <s v="MECÁNICA DE MEDIOS CONTINUOS Y TEORÍA DE ESTRUCTUR"/>
  </r>
  <r>
    <x v="16"/>
    <n v="16555425"/>
    <s v="ETSII"/>
    <n v="495"/>
    <s v="495R"/>
    <s v="GRUPO-B3"/>
    <s v="Resistencia de materiales"/>
    <s v="GR"/>
    <s v="GRUPO REDUCIDO"/>
    <s v="495R"/>
    <s v="GRUPO REDUCIDO DE Resistencia de materiales"/>
    <s v="GRUPO-B3"/>
    <s v="Grupo Reducido de Resistencia de materiales"/>
    <s v="1S"/>
    <n v="16555425"/>
    <s v="CELORRIO"/>
    <s v="BARRAGUÉ"/>
    <s v="LUIS"/>
    <s v="lucelorr"/>
    <s v="luis.celorrio@unirioja.es"/>
    <n v="2"/>
    <n v="2"/>
    <x v="1"/>
    <s v="A-0504"/>
    <s v="PROFESOR TITULAR UNIVERSIDAD"/>
    <s v="C01"/>
    <s v="TIEMPO COMPLETO"/>
    <s v="2010-09-01 00:00:00.0"/>
    <s v="null"/>
    <s v="DF100272"/>
    <s v="PROFESOR TITULAR INTERINO"/>
    <s v="R110"/>
    <x v="10"/>
    <n v="605"/>
    <s v="MECÁNICA DE MEDIOS CONTINUOS Y TEORÍA DE ESTRUCTUR"/>
  </r>
  <r>
    <x v="17"/>
    <n v="16555425"/>
    <s v="ETSII"/>
    <n v="495"/>
    <s v="495G"/>
    <s v="GRUPO-A"/>
    <s v="Resistencia de materiales"/>
    <s v="GG"/>
    <s v="GRUPO GRANDE"/>
    <s v="495G"/>
    <s v="GRUPO GRANDE DE Resistencia de materiales"/>
    <s v="GRUPO-A"/>
    <s v="Grupo Grande de Resistencia de materiales"/>
    <s v="1S"/>
    <n v="16555425"/>
    <s v="CELORRIO"/>
    <s v="BARRAGUÉ"/>
    <s v="LUIS"/>
    <s v="lucelorr"/>
    <s v="luis.celorrio@unirioja.es"/>
    <n v="4"/>
    <m/>
    <x v="1"/>
    <s v="A-0504"/>
    <s v="PROFESOR TITULAR UNIVERSIDAD"/>
    <s v="C01"/>
    <s v="TIEMPO COMPLETO"/>
    <s v="2010-09-01 00:00:00.0"/>
    <s v="null"/>
    <s v="DF100272"/>
    <s v="PROFESOR TITULAR INTERINO"/>
    <s v="R110"/>
    <x v="10"/>
    <n v="605"/>
    <s v="MECÁNICA DE MEDIOS CONTINUOS Y TEORÍA DE ESTRUCTUR"/>
  </r>
  <r>
    <x v="17"/>
    <n v="16561901"/>
    <s v="ETSII"/>
    <n v="495"/>
    <s v="495G"/>
    <s v="GRUPO-A"/>
    <s v="Resistencia de materiales"/>
    <s v="GG"/>
    <s v="GRUPO GRANDE"/>
    <s v="495G"/>
    <s v="GRUPO GRANDE DE Resistencia de materiales"/>
    <s v="GRUPO-A"/>
    <s v="Grupo Grande de Resistencia de materiales"/>
    <s v="1S"/>
    <n v="16561901"/>
    <s v="FRAILE"/>
    <s v="GARCÍA"/>
    <s v="ESTEBAN"/>
    <s v="esfraile"/>
    <s v="esteban.fraile@unirioja.es"/>
    <n v="0"/>
    <m/>
    <x v="1"/>
    <n v="536"/>
    <s v="PROFESOR INTERINO"/>
    <s v="C01"/>
    <s v="TIEMPO COMPLETO"/>
    <s v="2012-09-01 00:00:00.0"/>
    <s v="null"/>
    <s v="PI100871"/>
    <s v="PROFESOR CONTRATADO INTERINO"/>
    <s v="R110"/>
    <x v="10"/>
    <n v="605"/>
    <s v="MECÁNICA DE MEDIOS CONTINUOS Y TEORÍA DE ESTRUCTUR"/>
  </r>
  <r>
    <x v="17"/>
    <n v="16555425"/>
    <s v="ETSII"/>
    <n v="495"/>
    <s v="495G"/>
    <s v="GRUPO-B"/>
    <s v="Resistencia de materiales"/>
    <s v="GG"/>
    <s v="GRUPO GRANDE"/>
    <s v="495G"/>
    <s v="GRUPO GRANDE DE Resistencia de materiales"/>
    <s v="GRUPO-B"/>
    <s v="Grupo Grande de Resistencia de materiales"/>
    <s v="1S"/>
    <n v="16555425"/>
    <s v="CELORRIO"/>
    <s v="BARRAGUÉ"/>
    <s v="LUIS"/>
    <s v="lucelorr"/>
    <s v="luis.celorrio@unirioja.es"/>
    <n v="4"/>
    <m/>
    <x v="1"/>
    <s v="A-0504"/>
    <s v="PROFESOR TITULAR UNIVERSIDAD"/>
    <s v="C01"/>
    <s v="TIEMPO COMPLETO"/>
    <s v="2010-09-01 00:00:00.0"/>
    <s v="null"/>
    <s v="DF100272"/>
    <s v="PROFESOR TITULAR INTERINO"/>
    <s v="R110"/>
    <x v="10"/>
    <n v="605"/>
    <s v="MECÁNICA DE MEDIOS CONTINUOS Y TEORÍA DE ESTRUCTUR"/>
  </r>
  <r>
    <x v="17"/>
    <n v="16588620"/>
    <s v="ETSII"/>
    <n v="495"/>
    <s v="495R"/>
    <s v="GRUPO-A1"/>
    <s v="Resistencia de materiales"/>
    <s v="GR"/>
    <s v="GRUPO REDUCIDO"/>
    <s v="495R"/>
    <s v="GRUPO REDUCIDO DE Resistencia de materiales"/>
    <s v="GRUPO-A1"/>
    <s v="Grupo Reducido de Resistencia de materiales"/>
    <s v="1S"/>
    <n v="16588620"/>
    <s v="FERREIRO"/>
    <s v="CABELLO"/>
    <s v="JAVIER"/>
    <s v="jaferrei"/>
    <s v="javier.ferreiro@unirioja.es"/>
    <n v="2"/>
    <m/>
    <x v="0"/>
    <n v="532"/>
    <s v="LABORAL DOCENTE-ASOCIADO"/>
    <s v="P06"/>
    <s v="TIEMPO PARCIAL (6+6 HORAS)"/>
    <s v="2018-09-28 00:00:00.0"/>
    <s v="2019-09-14 00:00:00.0"/>
    <s v="PI101044"/>
    <s v="PROFESOR ASOCIADO"/>
    <s v="R110"/>
    <x v="10"/>
    <n v="605"/>
    <s v="MECÁNICA DE MEDIOS CONTINUOS Y TEORÍA DE ESTRUCTUR"/>
  </r>
  <r>
    <x v="17"/>
    <n v="16555425"/>
    <s v="ETSII"/>
    <n v="495"/>
    <s v="495R"/>
    <s v="GRUPO-A2"/>
    <s v="Resistencia de materiales"/>
    <s v="GR"/>
    <s v="GRUPO REDUCIDO"/>
    <s v="495R"/>
    <s v="GRUPO REDUCIDO DE Resistencia de materiales"/>
    <s v="GRUPO-A2"/>
    <s v="Grupo Reducido de Resistencia de materiales"/>
    <s v="1S"/>
    <n v="16555425"/>
    <s v="CELORRIO"/>
    <s v="BARRAGUÉ"/>
    <s v="LUIS"/>
    <s v="lucelorr"/>
    <s v="luis.celorrio@unirioja.es"/>
    <n v="2"/>
    <m/>
    <x v="1"/>
    <s v="A-0504"/>
    <s v="PROFESOR TITULAR UNIVERSIDAD"/>
    <s v="C01"/>
    <s v="TIEMPO COMPLETO"/>
    <s v="2010-09-01 00:00:00.0"/>
    <s v="null"/>
    <s v="DF100272"/>
    <s v="PROFESOR TITULAR INTERINO"/>
    <s v="R110"/>
    <x v="10"/>
    <n v="605"/>
    <s v="MECÁNICA DE MEDIOS CONTINUOS Y TEORÍA DE ESTRUCTUR"/>
  </r>
  <r>
    <x v="17"/>
    <n v="16555425"/>
    <s v="ETSII"/>
    <n v="495"/>
    <s v="495R"/>
    <s v="GRUPO-A3"/>
    <s v="Resistencia de materiales"/>
    <s v="GR"/>
    <s v="GRUPO REDUCIDO"/>
    <s v="495R"/>
    <s v="GRUPO REDUCIDO DE Resistencia de materiales"/>
    <s v="GRUPO-A3"/>
    <s v="Grupo Reducido de Resistencia de materiales"/>
    <s v="1S"/>
    <n v="16555425"/>
    <s v="CELORRIO"/>
    <s v="BARRAGUÉ"/>
    <s v="LUIS"/>
    <s v="lucelorr"/>
    <s v="luis.celorrio@unirioja.es"/>
    <n v="2"/>
    <m/>
    <x v="1"/>
    <s v="A-0504"/>
    <s v="PROFESOR TITULAR UNIVERSIDAD"/>
    <s v="C01"/>
    <s v="TIEMPO COMPLETO"/>
    <s v="2010-09-01 00:00:00.0"/>
    <s v="null"/>
    <s v="DF100272"/>
    <s v="PROFESOR TITULAR INTERINO"/>
    <s v="R110"/>
    <x v="10"/>
    <n v="605"/>
    <s v="MECÁNICA DE MEDIOS CONTINUOS Y TEORÍA DE ESTRUCTUR"/>
  </r>
  <r>
    <x v="17"/>
    <n v="16555425"/>
    <s v="ETSII"/>
    <n v="495"/>
    <s v="495R"/>
    <s v="GRUPO-B1"/>
    <s v="Resistencia de materiales"/>
    <s v="GR"/>
    <s v="GRUPO REDUCIDO"/>
    <s v="495R"/>
    <s v="GRUPO REDUCIDO DE Resistencia de materiales"/>
    <s v="GRUPO-B1"/>
    <s v="Grupo Reducido de Resistencia de materiales"/>
    <s v="1S"/>
    <n v="16555425"/>
    <s v="CELORRIO"/>
    <s v="BARRAGUÉ"/>
    <s v="LUIS"/>
    <s v="lucelorr"/>
    <s v="luis.celorrio@unirioja.es"/>
    <n v="2"/>
    <m/>
    <x v="1"/>
    <s v="A-0504"/>
    <s v="PROFESOR TITULAR UNIVERSIDAD"/>
    <s v="C01"/>
    <s v="TIEMPO COMPLETO"/>
    <s v="2010-09-01 00:00:00.0"/>
    <s v="null"/>
    <s v="DF100272"/>
    <s v="PROFESOR TITULAR INTERINO"/>
    <s v="R110"/>
    <x v="10"/>
    <n v="605"/>
    <s v="MECÁNICA DE MEDIOS CONTINUOS Y TEORÍA DE ESTRUCTUR"/>
  </r>
  <r>
    <x v="17"/>
    <n v="16588620"/>
    <s v="ETSII"/>
    <n v="495"/>
    <s v="495R"/>
    <s v="GRUPO-B2"/>
    <s v="Resistencia de materiales"/>
    <s v="GR"/>
    <s v="GRUPO REDUCIDO"/>
    <s v="495R"/>
    <s v="GRUPO REDUCIDO DE Resistencia de materiales"/>
    <s v="GRUPO-B2"/>
    <s v="Grupo Reducido de Resistencia de materiales"/>
    <s v="1S"/>
    <n v="16588620"/>
    <s v="FERREIRO"/>
    <s v="CABELLO"/>
    <s v="JAVIER"/>
    <s v="jaferrei"/>
    <s v="javier.ferreiro@unirioja.es"/>
    <n v="2"/>
    <m/>
    <x v="0"/>
    <n v="532"/>
    <s v="LABORAL DOCENTE-ASOCIADO"/>
    <s v="P06"/>
    <s v="TIEMPO PARCIAL (6+6 HORAS)"/>
    <s v="2018-09-28 00:00:00.0"/>
    <s v="2019-09-14 00:00:00.0"/>
    <s v="PI101044"/>
    <s v="PROFESOR ASOCIADO"/>
    <s v="R110"/>
    <x v="10"/>
    <n v="605"/>
    <s v="MECÁNICA DE MEDIOS CONTINUOS Y TEORÍA DE ESTRUCTUR"/>
  </r>
  <r>
    <x v="17"/>
    <n v="16555425"/>
    <s v="ETSII"/>
    <n v="495"/>
    <s v="495R"/>
    <s v="GRUPO-B3"/>
    <s v="Resistencia de materiales"/>
    <s v="GR"/>
    <s v="GRUPO REDUCIDO"/>
    <s v="495R"/>
    <s v="GRUPO REDUCIDO DE Resistencia de materiales"/>
    <s v="GRUPO-B3"/>
    <s v="Grupo Reducido de Resistencia de materiales"/>
    <s v="1S"/>
    <n v="16555425"/>
    <s v="CELORRIO"/>
    <s v="BARRAGUÉ"/>
    <s v="LUIS"/>
    <s v="lucelorr"/>
    <s v="luis.celorrio@unirioja.es"/>
    <n v="2"/>
    <m/>
    <x v="1"/>
    <s v="A-0504"/>
    <s v="PROFESOR TITULAR UNIVERSIDAD"/>
    <s v="C01"/>
    <s v="TIEMPO COMPLETO"/>
    <s v="2010-09-01 00:00:00.0"/>
    <s v="null"/>
    <s v="DF100272"/>
    <s v="PROFESOR TITULAR INTERINO"/>
    <s v="R110"/>
    <x v="10"/>
    <n v="605"/>
    <s v="MECÁNICA DE MEDIOS CONTINUOS Y TEORÍA DE ESTRUCTUR"/>
  </r>
  <r>
    <x v="18"/>
    <n v="16555425"/>
    <s v="ETSII"/>
    <n v="495"/>
    <s v="495G"/>
    <s v="GRUPO-A"/>
    <s v="Resistencia de materiales"/>
    <s v="GG"/>
    <s v="GRUPO GRANDE"/>
    <s v="495G"/>
    <s v="GRUPO GRANDE DE Resistencia de materiales"/>
    <s v="GRUPO-A"/>
    <s v="Grupo Grande de Resistencia de materiales"/>
    <s v="1S"/>
    <n v="16555425"/>
    <s v="CELORRIO"/>
    <s v="BARRAGUÉ"/>
    <s v="LUIS"/>
    <s v="lucelorr"/>
    <s v="luis.celorrio@unirioja.es"/>
    <n v="4"/>
    <m/>
    <x v="1"/>
    <s v="A-0504"/>
    <s v="PROFESOR TITULAR UNIVERSIDAD"/>
    <s v="C01"/>
    <s v="TIEMPO COMPLETO"/>
    <s v="2010-09-01 00:00:00.0"/>
    <s v="null"/>
    <s v="DF100272"/>
    <s v="PROFESOR TITULAR INTERINO"/>
    <s v="R110"/>
    <x v="10"/>
    <n v="605"/>
    <s v="MECÁNICA DE MEDIOS CONTINUOS Y TEORÍA DE ESTRUCTUR"/>
  </r>
  <r>
    <x v="18"/>
    <n v="16561901"/>
    <s v="ETSII"/>
    <n v="495"/>
    <s v="495G"/>
    <s v="GRUPO-A"/>
    <s v="Resistencia de materiales"/>
    <s v="GG"/>
    <s v="GRUPO GRANDE"/>
    <s v="495G"/>
    <s v="GRUPO GRANDE DE Resistencia de materiales"/>
    <s v="GRUPO-A"/>
    <s v="Grupo Grande de Resistencia de materiales"/>
    <s v="1S"/>
    <n v="16561901"/>
    <s v="FRAILE"/>
    <s v="GARCÍA"/>
    <s v="ESTEBAN"/>
    <s v="esfraile"/>
    <s v="esteban.fraile@unirioja.es"/>
    <n v="0"/>
    <m/>
    <x v="1"/>
    <n v="536"/>
    <s v="PROFESOR INTERINO"/>
    <s v="C01"/>
    <s v="TIEMPO COMPLETO"/>
    <s v="2012-09-01 00:00:00.0"/>
    <s v="null"/>
    <s v="PI100871"/>
    <s v="PROFESOR CONTRATADO INTERINO"/>
    <s v="R110"/>
    <x v="10"/>
    <n v="605"/>
    <s v="MECÁNICA DE MEDIOS CONTINUOS Y TEORÍA DE ESTRUCTUR"/>
  </r>
  <r>
    <x v="18"/>
    <n v="16555425"/>
    <s v="ETSII"/>
    <n v="495"/>
    <s v="495G"/>
    <s v="GRUPO-B"/>
    <s v="Resistencia de materiales"/>
    <s v="GG"/>
    <s v="GRUPO GRANDE"/>
    <s v="495G"/>
    <s v="GRUPO GRANDE DE Resistencia de materiales"/>
    <s v="GRUPO-B"/>
    <s v="Grupo Grande de Resistencia de materiales"/>
    <s v="1S"/>
    <n v="16555425"/>
    <s v="CELORRIO"/>
    <s v="BARRAGUÉ"/>
    <s v="LUIS"/>
    <s v="lucelorr"/>
    <s v="luis.celorrio@unirioja.es"/>
    <n v="4"/>
    <m/>
    <x v="1"/>
    <s v="A-0504"/>
    <s v="PROFESOR TITULAR UNIVERSIDAD"/>
    <s v="C01"/>
    <s v="TIEMPO COMPLETO"/>
    <s v="2010-09-01 00:00:00.0"/>
    <s v="null"/>
    <s v="DF100272"/>
    <s v="PROFESOR TITULAR INTERINO"/>
    <s v="R110"/>
    <x v="10"/>
    <n v="605"/>
    <s v="MECÁNICA DE MEDIOS CONTINUOS Y TEORÍA DE ESTRUCTUR"/>
  </r>
  <r>
    <x v="18"/>
    <n v="16588620"/>
    <s v="ETSII"/>
    <n v="495"/>
    <s v="495R"/>
    <s v="GRUPO-A1"/>
    <s v="Resistencia de materiales"/>
    <s v="GR"/>
    <s v="GRUPO REDUCIDO"/>
    <s v="495R"/>
    <s v="GRUPO REDUCIDO DE Resistencia de materiales"/>
    <s v="GRUPO-A1"/>
    <s v="Grupo Reducido de Resistencia de materiales"/>
    <s v="1S"/>
    <n v="16588620"/>
    <s v="FERREIRO"/>
    <s v="CABELLO"/>
    <s v="JAVIER"/>
    <s v="jaferrei"/>
    <s v="javier.ferreiro@unirioja.es"/>
    <n v="2"/>
    <m/>
    <x v="0"/>
    <n v="532"/>
    <s v="LABORAL DOCENTE-ASOCIADO"/>
    <s v="P06"/>
    <s v="TIEMPO PARCIAL (6+6 HORAS)"/>
    <s v="2018-09-28 00:00:00.0"/>
    <s v="2019-09-14 00:00:00.0"/>
    <s v="PI101044"/>
    <s v="PROFESOR ASOCIADO"/>
    <s v="R110"/>
    <x v="10"/>
    <n v="605"/>
    <s v="MECÁNICA DE MEDIOS CONTINUOS Y TEORÍA DE ESTRUCTUR"/>
  </r>
  <r>
    <x v="18"/>
    <n v="16555425"/>
    <s v="ETSII"/>
    <n v="495"/>
    <s v="495R"/>
    <s v="GRUPO-A2"/>
    <s v="Resistencia de materiales"/>
    <s v="GR"/>
    <s v="GRUPO REDUCIDO"/>
    <s v="495R"/>
    <s v="GRUPO REDUCIDO DE Resistencia de materiales"/>
    <s v="GRUPO-A2"/>
    <s v="Grupo Reducido de Resistencia de materiales"/>
    <s v="1S"/>
    <n v="16555425"/>
    <s v="CELORRIO"/>
    <s v="BARRAGUÉ"/>
    <s v="LUIS"/>
    <s v="lucelorr"/>
    <s v="luis.celorrio@unirioja.es"/>
    <n v="2"/>
    <m/>
    <x v="1"/>
    <s v="A-0504"/>
    <s v="PROFESOR TITULAR UNIVERSIDAD"/>
    <s v="C01"/>
    <s v="TIEMPO COMPLETO"/>
    <s v="2010-09-01 00:00:00.0"/>
    <s v="null"/>
    <s v="DF100272"/>
    <s v="PROFESOR TITULAR INTERINO"/>
    <s v="R110"/>
    <x v="10"/>
    <n v="605"/>
    <s v="MECÁNICA DE MEDIOS CONTINUOS Y TEORÍA DE ESTRUCTUR"/>
  </r>
  <r>
    <x v="18"/>
    <n v="16555425"/>
    <s v="ETSII"/>
    <n v="495"/>
    <s v="495R"/>
    <s v="GRUPO-A3"/>
    <s v="Resistencia de materiales"/>
    <s v="GR"/>
    <s v="GRUPO REDUCIDO"/>
    <s v="495R"/>
    <s v="GRUPO REDUCIDO DE Resistencia de materiales"/>
    <s v="GRUPO-A3"/>
    <s v="Grupo Reducido de Resistencia de materiales"/>
    <s v="1S"/>
    <n v="16555425"/>
    <s v="CELORRIO"/>
    <s v="BARRAGUÉ"/>
    <s v="LUIS"/>
    <s v="lucelorr"/>
    <s v="luis.celorrio@unirioja.es"/>
    <n v="2"/>
    <m/>
    <x v="1"/>
    <s v="A-0504"/>
    <s v="PROFESOR TITULAR UNIVERSIDAD"/>
    <s v="C01"/>
    <s v="TIEMPO COMPLETO"/>
    <s v="2010-09-01 00:00:00.0"/>
    <s v="null"/>
    <s v="DF100272"/>
    <s v="PROFESOR TITULAR INTERINO"/>
    <s v="R110"/>
    <x v="10"/>
    <n v="605"/>
    <s v="MECÁNICA DE MEDIOS CONTINUOS Y TEORÍA DE ESTRUCTUR"/>
  </r>
  <r>
    <x v="18"/>
    <n v="16555425"/>
    <s v="ETSII"/>
    <n v="495"/>
    <s v="495R"/>
    <s v="GRUPO-B1"/>
    <s v="Resistencia de materiales"/>
    <s v="GR"/>
    <s v="GRUPO REDUCIDO"/>
    <s v="495R"/>
    <s v="GRUPO REDUCIDO DE Resistencia de materiales"/>
    <s v="GRUPO-B1"/>
    <s v="Grupo Reducido de Resistencia de materiales"/>
    <s v="1S"/>
    <n v="16555425"/>
    <s v="CELORRIO"/>
    <s v="BARRAGUÉ"/>
    <s v="LUIS"/>
    <s v="lucelorr"/>
    <s v="luis.celorrio@unirioja.es"/>
    <n v="2"/>
    <m/>
    <x v="1"/>
    <s v="A-0504"/>
    <s v="PROFESOR TITULAR UNIVERSIDAD"/>
    <s v="C01"/>
    <s v="TIEMPO COMPLETO"/>
    <s v="2010-09-01 00:00:00.0"/>
    <s v="null"/>
    <s v="DF100272"/>
    <s v="PROFESOR TITULAR INTERINO"/>
    <s v="R110"/>
    <x v="10"/>
    <n v="605"/>
    <s v="MECÁNICA DE MEDIOS CONTINUOS Y TEORÍA DE ESTRUCTUR"/>
  </r>
  <r>
    <x v="18"/>
    <n v="16588620"/>
    <s v="ETSII"/>
    <n v="495"/>
    <s v="495R"/>
    <s v="GRUPO-B2"/>
    <s v="Resistencia de materiales"/>
    <s v="GR"/>
    <s v="GRUPO REDUCIDO"/>
    <s v="495R"/>
    <s v="GRUPO REDUCIDO DE Resistencia de materiales"/>
    <s v="GRUPO-B2"/>
    <s v="Grupo Reducido de Resistencia de materiales"/>
    <s v="1S"/>
    <n v="16588620"/>
    <s v="FERREIRO"/>
    <s v="CABELLO"/>
    <s v="JAVIER"/>
    <s v="jaferrei"/>
    <s v="javier.ferreiro@unirioja.es"/>
    <n v="2"/>
    <m/>
    <x v="0"/>
    <n v="532"/>
    <s v="LABORAL DOCENTE-ASOCIADO"/>
    <s v="P06"/>
    <s v="TIEMPO PARCIAL (6+6 HORAS)"/>
    <s v="2018-09-28 00:00:00.0"/>
    <s v="2019-09-14 00:00:00.0"/>
    <s v="PI101044"/>
    <s v="PROFESOR ASOCIADO"/>
    <s v="R110"/>
    <x v="10"/>
    <n v="605"/>
    <s v="MECÁNICA DE MEDIOS CONTINUOS Y TEORÍA DE ESTRUCTUR"/>
  </r>
  <r>
    <x v="18"/>
    <n v="16555425"/>
    <s v="ETSII"/>
    <n v="495"/>
    <s v="495R"/>
    <s v="GRUPO-B3"/>
    <s v="Resistencia de materiales"/>
    <s v="GR"/>
    <s v="GRUPO REDUCIDO"/>
    <s v="495R"/>
    <s v="GRUPO REDUCIDO DE Resistencia de materiales"/>
    <s v="GRUPO-B3"/>
    <s v="Grupo Reducido de Resistencia de materiales"/>
    <s v="1S"/>
    <n v="16555425"/>
    <s v="CELORRIO"/>
    <s v="BARRAGUÉ"/>
    <s v="LUIS"/>
    <s v="lucelorr"/>
    <s v="luis.celorrio@unirioja.es"/>
    <n v="2"/>
    <m/>
    <x v="1"/>
    <s v="A-0504"/>
    <s v="PROFESOR TITULAR UNIVERSIDAD"/>
    <s v="C01"/>
    <s v="TIEMPO COMPLETO"/>
    <s v="2010-09-01 00:00:00.0"/>
    <s v="null"/>
    <s v="DF100272"/>
    <s v="PROFESOR TITULAR INTERINO"/>
    <s v="R110"/>
    <x v="10"/>
    <n v="605"/>
    <s v="MECÁNICA DE MEDIOS CONTINUOS Y TEORÍA DE ESTRUCTUR"/>
  </r>
  <r>
    <x v="16"/>
    <n v="16542461"/>
    <s v="ETSII"/>
    <n v="496"/>
    <s v="496G"/>
    <s v="GRUPO-A"/>
    <s v="Gestión de empresas"/>
    <s v="GG"/>
    <s v="GRUPO GRANDE"/>
    <s v="496G"/>
    <s v="GRUPO GRANDE Gestión de empresas"/>
    <s v="GRUPO-A"/>
    <s v="Grupo Grande de Gestión de empresas"/>
    <s v="2S"/>
    <n v="16542461"/>
    <s v="CASTRESANA"/>
    <s v="RUIZ CARRILLO"/>
    <s v="JOSÉ IGNACIO"/>
    <s v="jocastre"/>
    <s v="jignacio.castresana@unirioja.es"/>
    <n v="3"/>
    <n v="3"/>
    <x v="0"/>
    <n v="504"/>
    <s v="PROFESOR TITULAR UNIVERSIDAD"/>
    <s v="01A"/>
    <s v="TIEMPO COMPLETO AMPLIADO"/>
    <s v="2012-09-01 00:00:00.0"/>
    <s v="null"/>
    <s v="DF31294"/>
    <s v="TITULAR DE UNIVERSIDAD"/>
    <s v="R104"/>
    <x v="0"/>
    <n v="650"/>
    <s v="ORGANIZACIÓN DE EMPRESAS"/>
  </r>
  <r>
    <x v="16"/>
    <n v="16593137"/>
    <s v="ETSII"/>
    <n v="496"/>
    <s v="496G"/>
    <s v="GRUPO-A"/>
    <s v="Gestión de empresas"/>
    <s v="GG"/>
    <s v="GRUPO GRANDE"/>
    <s v="496G"/>
    <s v="GRUPO GRANDE Gestión de empresas"/>
    <s v="GRUPO-A"/>
    <s v="Grupo Grande de Gestión de empresas"/>
    <s v="2S"/>
    <n v="16593137"/>
    <s v="PARRAS"/>
    <s v="GÓMEZ"/>
    <s v="MAITE"/>
    <s v="maparras"/>
    <s v="maite.parras@unirioja.es"/>
    <n v="0.63"/>
    <n v="0.63"/>
    <x v="1"/>
    <n v="536"/>
    <s v="PROFESOR INTERINO"/>
    <s v="C01"/>
    <s v="TIEMPO COMPLETO"/>
    <s v="2018-10-04 00:00:00.0"/>
    <s v="2019-04-05 00:00:00.0"/>
    <s v="PI101438"/>
    <s v="PROFESOR CONTRATADO INTERINO"/>
    <s v="R104"/>
    <x v="0"/>
    <n v="650"/>
    <s v="ORGANIZACIÓN DE EMPRESAS"/>
  </r>
  <r>
    <x v="16"/>
    <n v="16614068"/>
    <s v="ETSII"/>
    <n v="496"/>
    <s v="496G"/>
    <s v="GRUPO-A"/>
    <s v="Gestión de empresas"/>
    <s v="GG"/>
    <s v="GRUPO GRANDE"/>
    <s v="496G"/>
    <s v="GRUPO GRANDE Gestión de empresas"/>
    <s v="GRUPO-A"/>
    <s v="Grupo Grande de Gestión de empresas"/>
    <s v="2S"/>
    <n v="16614068"/>
    <s v="ORCOS"/>
    <s v="SÁNCHEZ"/>
    <s v="RAQUEL"/>
    <s v="raorcosa"/>
    <s v="raquel.orcos@unirioja.es"/>
    <n v="0.37"/>
    <n v="0.37"/>
    <x v="1"/>
    <n v="536"/>
    <s v="PROFESOR INTERINO"/>
    <s v="C01"/>
    <s v="TIEMPO COMPLETO"/>
    <s v="2018-09-17 00:00:00.0"/>
    <s v="null"/>
    <s v="PI101360"/>
    <s v="PROFESOR CONTRATADO INTERINO"/>
    <s v="R104"/>
    <x v="0"/>
    <n v="650"/>
    <s v="ORGANIZACIÓN DE EMPRESAS"/>
  </r>
  <r>
    <x v="16"/>
    <n v="16542461"/>
    <s v="ETSII"/>
    <n v="496"/>
    <s v="496G"/>
    <s v="GRUPO-B"/>
    <s v="Gestión de empresas"/>
    <s v="GG"/>
    <s v="GRUPO GRANDE"/>
    <s v="496G"/>
    <s v="GRUPO GRANDE Gestión de empresas"/>
    <s v="GRUPO-B"/>
    <s v="Grupo Grande de Gestión de empresas"/>
    <s v="2S"/>
    <n v="16542461"/>
    <s v="CASTRESANA"/>
    <s v="RUIZ CARRILLO"/>
    <s v="JOSÉ IGNACIO"/>
    <s v="jocastre"/>
    <s v="jignacio.castresana@unirioja.es"/>
    <n v="3"/>
    <n v="3"/>
    <x v="0"/>
    <n v="504"/>
    <s v="PROFESOR TITULAR UNIVERSIDAD"/>
    <s v="01A"/>
    <s v="TIEMPO COMPLETO AMPLIADO"/>
    <s v="2012-09-01 00:00:00.0"/>
    <s v="null"/>
    <s v="DF31294"/>
    <s v="TITULAR DE UNIVERSIDAD"/>
    <s v="R104"/>
    <x v="0"/>
    <n v="650"/>
    <s v="ORGANIZACIÓN DE EMPRESAS"/>
  </r>
  <r>
    <x v="16"/>
    <n v="16593137"/>
    <s v="ETSII"/>
    <n v="496"/>
    <s v="496G"/>
    <s v="GRUPO-B"/>
    <s v="Gestión de empresas"/>
    <s v="GG"/>
    <s v="GRUPO GRANDE"/>
    <s v="496G"/>
    <s v="GRUPO GRANDE Gestión de empresas"/>
    <s v="GRUPO-B"/>
    <s v="Grupo Grande de Gestión de empresas"/>
    <s v="2S"/>
    <n v="16593137"/>
    <s v="PARRAS"/>
    <s v="GÓMEZ"/>
    <s v="MAITE"/>
    <s v="maparras"/>
    <s v="maite.parras@unirioja.es"/>
    <n v="0.63"/>
    <n v="0.63"/>
    <x v="1"/>
    <n v="536"/>
    <s v="PROFESOR INTERINO"/>
    <s v="C01"/>
    <s v="TIEMPO COMPLETO"/>
    <s v="2018-10-04 00:00:00.0"/>
    <s v="2019-04-05 00:00:00.0"/>
    <s v="PI101438"/>
    <s v="PROFESOR CONTRATADO INTERINO"/>
    <s v="R104"/>
    <x v="0"/>
    <n v="650"/>
    <s v="ORGANIZACIÓN DE EMPRESAS"/>
  </r>
  <r>
    <x v="16"/>
    <n v="16614068"/>
    <s v="ETSII"/>
    <n v="496"/>
    <s v="496G"/>
    <s v="GRUPO-B"/>
    <s v="Gestión de empresas"/>
    <s v="GG"/>
    <s v="GRUPO GRANDE"/>
    <s v="496G"/>
    <s v="GRUPO GRANDE Gestión de empresas"/>
    <s v="GRUPO-B"/>
    <s v="Grupo Grande de Gestión de empresas"/>
    <s v="2S"/>
    <n v="16614068"/>
    <s v="ORCOS"/>
    <s v="SÁNCHEZ"/>
    <s v="RAQUEL"/>
    <s v="raorcosa"/>
    <s v="raquel.orcos@unirioja.es"/>
    <n v="0.37"/>
    <n v="0.37"/>
    <x v="1"/>
    <n v="536"/>
    <s v="PROFESOR INTERINO"/>
    <s v="C01"/>
    <s v="TIEMPO COMPLETO"/>
    <s v="2018-09-17 00:00:00.0"/>
    <s v="null"/>
    <s v="PI101360"/>
    <s v="PROFESOR CONTRATADO INTERINO"/>
    <s v="R104"/>
    <x v="0"/>
    <n v="650"/>
    <s v="ORGANIZACIÓN DE EMPRESAS"/>
  </r>
  <r>
    <x v="16"/>
    <n v="16542461"/>
    <s v="ETSII"/>
    <n v="496"/>
    <s v="496R"/>
    <s v="GRUPO-A1"/>
    <s v="Gestión de empresas"/>
    <s v="GR"/>
    <s v="GRUPO REDUCIDO"/>
    <s v="496R"/>
    <s v="GRUPO REDUCIDO DE Gestión de empresas"/>
    <s v="GRUPO-A1"/>
    <s v="Grupo Reducido de Gestión de empresas"/>
    <s v="2S"/>
    <n v="16542461"/>
    <s v="CASTRESANA"/>
    <s v="RUIZ CARRILLO"/>
    <s v="JOSÉ IGNACIO"/>
    <s v="jocastre"/>
    <s v="jignacio.castresana@unirioja.es"/>
    <n v="0.6"/>
    <n v="0.6"/>
    <x v="0"/>
    <n v="504"/>
    <s v="PROFESOR TITULAR UNIVERSIDAD"/>
    <s v="01A"/>
    <s v="TIEMPO COMPLETO AMPLIADO"/>
    <s v="2012-09-01 00:00:00.0"/>
    <s v="null"/>
    <s v="DF31294"/>
    <s v="TITULAR DE UNIVERSIDAD"/>
    <s v="R104"/>
    <x v="0"/>
    <n v="650"/>
    <s v="ORGANIZACIÓN DE EMPRESAS"/>
  </r>
  <r>
    <x v="16"/>
    <n v="16593137"/>
    <s v="ETSII"/>
    <n v="496"/>
    <s v="496R"/>
    <s v="GRUPO-A1"/>
    <s v="Gestión de empresas"/>
    <s v="GR"/>
    <s v="GRUPO REDUCIDO"/>
    <s v="496R"/>
    <s v="GRUPO REDUCIDO DE Gestión de empresas"/>
    <s v="GRUPO-A1"/>
    <s v="Grupo Reducido de Gestión de empresas"/>
    <s v="2S"/>
    <n v="16593137"/>
    <s v="PARRAS"/>
    <s v="GÓMEZ"/>
    <s v="MAITE"/>
    <s v="maparras"/>
    <s v="maite.parras@unirioja.es"/>
    <n v="0.88"/>
    <n v="0.88"/>
    <x v="1"/>
    <n v="536"/>
    <s v="PROFESOR INTERINO"/>
    <s v="C01"/>
    <s v="TIEMPO COMPLETO"/>
    <s v="2018-10-04 00:00:00.0"/>
    <s v="2019-04-05 00:00:00.0"/>
    <s v="PI101438"/>
    <s v="PROFESOR CONTRATADO INTERINO"/>
    <s v="R104"/>
    <x v="0"/>
    <n v="650"/>
    <s v="ORGANIZACIÓN DE EMPRESAS"/>
  </r>
  <r>
    <x v="16"/>
    <n v="16614068"/>
    <s v="ETSII"/>
    <n v="496"/>
    <s v="496R"/>
    <s v="GRUPO-A1"/>
    <s v="Gestión de empresas"/>
    <s v="GR"/>
    <s v="GRUPO REDUCIDO"/>
    <s v="496R"/>
    <s v="GRUPO REDUCIDO DE Gestión de empresas"/>
    <s v="GRUPO-A1"/>
    <s v="Grupo Reducido de Gestión de empresas"/>
    <s v="2S"/>
    <n v="16614068"/>
    <s v="ORCOS"/>
    <s v="SÁNCHEZ"/>
    <s v="RAQUEL"/>
    <s v="raorcosa"/>
    <s v="raquel.orcos@unirioja.es"/>
    <n v="0.52"/>
    <n v="0.52"/>
    <x v="1"/>
    <n v="536"/>
    <s v="PROFESOR INTERINO"/>
    <s v="C01"/>
    <s v="TIEMPO COMPLETO"/>
    <s v="2018-09-17 00:00:00.0"/>
    <s v="null"/>
    <s v="PI101360"/>
    <s v="PROFESOR CONTRATADO INTERINO"/>
    <s v="R104"/>
    <x v="0"/>
    <n v="650"/>
    <s v="ORGANIZACIÓN DE EMPRESAS"/>
  </r>
  <r>
    <x v="16"/>
    <n v="16542461"/>
    <s v="ETSII"/>
    <n v="496"/>
    <s v="496R"/>
    <s v="GRUPO-A2"/>
    <s v="Gestión de empresas"/>
    <s v="GR"/>
    <s v="GRUPO REDUCIDO"/>
    <s v="496R"/>
    <s v="GRUPO REDUCIDO DE Gestión de empresas"/>
    <s v="GRUPO-A2"/>
    <s v="Grupo Reducido de Gestión de empresas"/>
    <s v="2S"/>
    <n v="16542461"/>
    <s v="CASTRESANA"/>
    <s v="RUIZ CARRILLO"/>
    <s v="JOSÉ IGNACIO"/>
    <s v="jocastre"/>
    <s v="jignacio.castresana@unirioja.es"/>
    <n v="0.6"/>
    <n v="0.6"/>
    <x v="0"/>
    <n v="504"/>
    <s v="PROFESOR TITULAR UNIVERSIDAD"/>
    <s v="01A"/>
    <s v="TIEMPO COMPLETO AMPLIADO"/>
    <s v="2012-09-01 00:00:00.0"/>
    <s v="null"/>
    <s v="DF31294"/>
    <s v="TITULAR DE UNIVERSIDAD"/>
    <s v="R104"/>
    <x v="0"/>
    <n v="650"/>
    <s v="ORGANIZACIÓN DE EMPRESAS"/>
  </r>
  <r>
    <x v="16"/>
    <n v="16593137"/>
    <s v="ETSII"/>
    <n v="496"/>
    <s v="496R"/>
    <s v="GRUPO-A2"/>
    <s v="Gestión de empresas"/>
    <s v="GR"/>
    <s v="GRUPO REDUCIDO"/>
    <s v="496R"/>
    <s v="GRUPO REDUCIDO DE Gestión de empresas"/>
    <s v="GRUPO-A2"/>
    <s v="Grupo Reducido de Gestión de empresas"/>
    <s v="2S"/>
    <n v="16593137"/>
    <s v="PARRAS"/>
    <s v="GÓMEZ"/>
    <s v="MAITE"/>
    <s v="maparras"/>
    <s v="maite.parras@unirioja.es"/>
    <n v="0.88"/>
    <n v="0.88"/>
    <x v="1"/>
    <n v="536"/>
    <s v="PROFESOR INTERINO"/>
    <s v="C01"/>
    <s v="TIEMPO COMPLETO"/>
    <s v="2018-10-04 00:00:00.0"/>
    <s v="2019-04-05 00:00:00.0"/>
    <s v="PI101438"/>
    <s v="PROFESOR CONTRATADO INTERINO"/>
    <s v="R104"/>
    <x v="0"/>
    <n v="650"/>
    <s v="ORGANIZACIÓN DE EMPRESAS"/>
  </r>
  <r>
    <x v="16"/>
    <n v="16614068"/>
    <s v="ETSII"/>
    <n v="496"/>
    <s v="496R"/>
    <s v="GRUPO-A2"/>
    <s v="Gestión de empresas"/>
    <s v="GR"/>
    <s v="GRUPO REDUCIDO"/>
    <s v="496R"/>
    <s v="GRUPO REDUCIDO DE Gestión de empresas"/>
    <s v="GRUPO-A2"/>
    <s v="Grupo Reducido de Gestión de empresas"/>
    <s v="2S"/>
    <n v="16614068"/>
    <s v="ORCOS"/>
    <s v="SÁNCHEZ"/>
    <s v="RAQUEL"/>
    <s v="raorcosa"/>
    <s v="raquel.orcos@unirioja.es"/>
    <n v="0.52"/>
    <n v="0.52"/>
    <x v="1"/>
    <n v="536"/>
    <s v="PROFESOR INTERINO"/>
    <s v="C01"/>
    <s v="TIEMPO COMPLETO"/>
    <s v="2018-09-17 00:00:00.0"/>
    <s v="null"/>
    <s v="PI101360"/>
    <s v="PROFESOR CONTRATADO INTERINO"/>
    <s v="R104"/>
    <x v="0"/>
    <n v="650"/>
    <s v="ORGANIZACIÓN DE EMPRESAS"/>
  </r>
  <r>
    <x v="16"/>
    <n v="16542461"/>
    <s v="ETSII"/>
    <n v="496"/>
    <s v="496R"/>
    <s v="GRUPO-B1"/>
    <s v="Gestión de empresas"/>
    <s v="GR"/>
    <s v="GRUPO REDUCIDO"/>
    <s v="496R"/>
    <s v="GRUPO REDUCIDO DE Gestión de empresas"/>
    <s v="GRUPO-B1"/>
    <s v="Grupo Reducido de Gestión de empresas"/>
    <s v="2S"/>
    <n v="16542461"/>
    <s v="CASTRESANA"/>
    <s v="RUIZ CARRILLO"/>
    <s v="JOSÉ IGNACIO"/>
    <s v="jocastre"/>
    <s v="jignacio.castresana@unirioja.es"/>
    <n v="0.8"/>
    <n v="0.8"/>
    <x v="0"/>
    <n v="504"/>
    <s v="PROFESOR TITULAR UNIVERSIDAD"/>
    <s v="01A"/>
    <s v="TIEMPO COMPLETO AMPLIADO"/>
    <s v="2012-09-01 00:00:00.0"/>
    <s v="null"/>
    <s v="DF31294"/>
    <s v="TITULAR DE UNIVERSIDAD"/>
    <s v="R104"/>
    <x v="0"/>
    <n v="650"/>
    <s v="ORGANIZACIÓN DE EMPRESAS"/>
  </r>
  <r>
    <x v="16"/>
    <n v="16593137"/>
    <s v="ETSII"/>
    <n v="496"/>
    <s v="496R"/>
    <s v="GRUPO-B1"/>
    <s v="Gestión de empresas"/>
    <s v="GR"/>
    <s v="GRUPO REDUCIDO"/>
    <s v="496R"/>
    <s v="GRUPO REDUCIDO DE Gestión de empresas"/>
    <s v="GRUPO-B1"/>
    <s v="Grupo Reducido de Gestión de empresas"/>
    <s v="2S"/>
    <n v="16593137"/>
    <s v="PARRAS"/>
    <s v="GÓMEZ"/>
    <s v="MAITE"/>
    <s v="maparras"/>
    <s v="maite.parras@unirioja.es"/>
    <n v="0.75"/>
    <n v="0.75"/>
    <x v="1"/>
    <n v="536"/>
    <s v="PROFESOR INTERINO"/>
    <s v="C01"/>
    <s v="TIEMPO COMPLETO"/>
    <s v="2018-10-04 00:00:00.0"/>
    <s v="2019-04-05 00:00:00.0"/>
    <s v="PI101438"/>
    <s v="PROFESOR CONTRATADO INTERINO"/>
    <s v="R104"/>
    <x v="0"/>
    <n v="650"/>
    <s v="ORGANIZACIÓN DE EMPRESAS"/>
  </r>
  <r>
    <x v="16"/>
    <n v="16614068"/>
    <s v="ETSII"/>
    <n v="496"/>
    <s v="496R"/>
    <s v="GRUPO-B1"/>
    <s v="Gestión de empresas"/>
    <s v="GR"/>
    <s v="GRUPO REDUCIDO"/>
    <s v="496R"/>
    <s v="GRUPO REDUCIDO DE Gestión de empresas"/>
    <s v="GRUPO-B1"/>
    <s v="Grupo Reducido de Gestión de empresas"/>
    <s v="2S"/>
    <n v="16614068"/>
    <s v="ORCOS"/>
    <s v="SÁNCHEZ"/>
    <s v="RAQUEL"/>
    <s v="raorcosa"/>
    <s v="raquel.orcos@unirioja.es"/>
    <n v="0.45"/>
    <n v="0.45"/>
    <x v="1"/>
    <n v="536"/>
    <s v="PROFESOR INTERINO"/>
    <s v="C01"/>
    <s v="TIEMPO COMPLETO"/>
    <s v="2018-09-17 00:00:00.0"/>
    <s v="null"/>
    <s v="PI101360"/>
    <s v="PROFESOR CONTRATADO INTERINO"/>
    <s v="R104"/>
    <x v="0"/>
    <n v="650"/>
    <s v="ORGANIZACIÓN DE EMPRESAS"/>
  </r>
  <r>
    <x v="17"/>
    <n v="16542461"/>
    <s v="ETSII"/>
    <n v="496"/>
    <s v="496G"/>
    <s v="GRUPO-A"/>
    <s v="Gestión de empresas"/>
    <s v="GG"/>
    <s v="GRUPO GRANDE"/>
    <s v="496G"/>
    <s v="GRUPO GRANDE Gestión de empresas"/>
    <s v="GRUPO-A"/>
    <s v="Grupo Grande de Gestión de empresas"/>
    <s v="2S"/>
    <n v="16542461"/>
    <s v="CASTRESANA"/>
    <s v="RUIZ CARRILLO"/>
    <s v="JOSÉ IGNACIO"/>
    <s v="jocastre"/>
    <s v="jignacio.castresana@unirioja.es"/>
    <n v="3"/>
    <m/>
    <x v="0"/>
    <n v="504"/>
    <s v="PROFESOR TITULAR UNIVERSIDAD"/>
    <s v="01A"/>
    <s v="TIEMPO COMPLETO AMPLIADO"/>
    <s v="2012-09-01 00:00:00.0"/>
    <s v="null"/>
    <s v="DF31294"/>
    <s v="TITULAR DE UNIVERSIDAD"/>
    <s v="R104"/>
    <x v="0"/>
    <n v="650"/>
    <s v="ORGANIZACIÓN DE EMPRESAS"/>
  </r>
  <r>
    <x v="17"/>
    <n v="16593137"/>
    <s v="ETSII"/>
    <n v="496"/>
    <s v="496G"/>
    <s v="GRUPO-A"/>
    <s v="Gestión de empresas"/>
    <s v="GG"/>
    <s v="GRUPO GRANDE"/>
    <s v="496G"/>
    <s v="GRUPO GRANDE Gestión de empresas"/>
    <s v="GRUPO-A"/>
    <s v="Grupo Grande de Gestión de empresas"/>
    <s v="2S"/>
    <n v="16593137"/>
    <s v="PARRAS"/>
    <s v="GÓMEZ"/>
    <s v="MAITE"/>
    <s v="maparras"/>
    <s v="maite.parras@unirioja.es"/>
    <n v="0.63"/>
    <m/>
    <x v="1"/>
    <n v="536"/>
    <s v="PROFESOR INTERINO"/>
    <s v="C01"/>
    <s v="TIEMPO COMPLETO"/>
    <s v="2018-10-04 00:00:00.0"/>
    <s v="2019-04-05 00:00:00.0"/>
    <s v="PI101438"/>
    <s v="PROFESOR CONTRATADO INTERINO"/>
    <s v="R104"/>
    <x v="0"/>
    <n v="650"/>
    <s v="ORGANIZACIÓN DE EMPRESAS"/>
  </r>
  <r>
    <x v="17"/>
    <n v="16614068"/>
    <s v="ETSII"/>
    <n v="496"/>
    <s v="496G"/>
    <s v="GRUPO-A"/>
    <s v="Gestión de empresas"/>
    <s v="GG"/>
    <s v="GRUPO GRANDE"/>
    <s v="496G"/>
    <s v="GRUPO GRANDE Gestión de empresas"/>
    <s v="GRUPO-A"/>
    <s v="Grupo Grande de Gestión de empresas"/>
    <s v="2S"/>
    <n v="16614068"/>
    <s v="ORCOS"/>
    <s v="SÁNCHEZ"/>
    <s v="RAQUEL"/>
    <s v="raorcosa"/>
    <s v="raquel.orcos@unirioja.es"/>
    <n v="0.37"/>
    <m/>
    <x v="1"/>
    <n v="536"/>
    <s v="PROFESOR INTERINO"/>
    <s v="C01"/>
    <s v="TIEMPO COMPLETO"/>
    <s v="2018-09-17 00:00:00.0"/>
    <s v="null"/>
    <s v="PI101360"/>
    <s v="PROFESOR CONTRATADO INTERINO"/>
    <s v="R104"/>
    <x v="0"/>
    <n v="650"/>
    <s v="ORGANIZACIÓN DE EMPRESAS"/>
  </r>
  <r>
    <x v="17"/>
    <n v="16542461"/>
    <s v="ETSII"/>
    <n v="496"/>
    <s v="496G"/>
    <s v="GRUPO-B"/>
    <s v="Gestión de empresas"/>
    <s v="GG"/>
    <s v="GRUPO GRANDE"/>
    <s v="496G"/>
    <s v="GRUPO GRANDE Gestión de empresas"/>
    <s v="GRUPO-B"/>
    <s v="Grupo Grande de Gestión de empresas"/>
    <s v="2S"/>
    <n v="16542461"/>
    <s v="CASTRESANA"/>
    <s v="RUIZ CARRILLO"/>
    <s v="JOSÉ IGNACIO"/>
    <s v="jocastre"/>
    <s v="jignacio.castresana@unirioja.es"/>
    <n v="3"/>
    <m/>
    <x v="0"/>
    <n v="504"/>
    <s v="PROFESOR TITULAR UNIVERSIDAD"/>
    <s v="01A"/>
    <s v="TIEMPO COMPLETO AMPLIADO"/>
    <s v="2012-09-01 00:00:00.0"/>
    <s v="null"/>
    <s v="DF31294"/>
    <s v="TITULAR DE UNIVERSIDAD"/>
    <s v="R104"/>
    <x v="0"/>
    <n v="650"/>
    <s v="ORGANIZACIÓN DE EMPRESAS"/>
  </r>
  <r>
    <x v="17"/>
    <n v="16593137"/>
    <s v="ETSII"/>
    <n v="496"/>
    <s v="496G"/>
    <s v="GRUPO-B"/>
    <s v="Gestión de empresas"/>
    <s v="GG"/>
    <s v="GRUPO GRANDE"/>
    <s v="496G"/>
    <s v="GRUPO GRANDE Gestión de empresas"/>
    <s v="GRUPO-B"/>
    <s v="Grupo Grande de Gestión de empresas"/>
    <s v="2S"/>
    <n v="16593137"/>
    <s v="PARRAS"/>
    <s v="GÓMEZ"/>
    <s v="MAITE"/>
    <s v="maparras"/>
    <s v="maite.parras@unirioja.es"/>
    <n v="0.63"/>
    <m/>
    <x v="1"/>
    <n v="536"/>
    <s v="PROFESOR INTERINO"/>
    <s v="C01"/>
    <s v="TIEMPO COMPLETO"/>
    <s v="2018-10-04 00:00:00.0"/>
    <s v="2019-04-05 00:00:00.0"/>
    <s v="PI101438"/>
    <s v="PROFESOR CONTRATADO INTERINO"/>
    <s v="R104"/>
    <x v="0"/>
    <n v="650"/>
    <s v="ORGANIZACIÓN DE EMPRESAS"/>
  </r>
  <r>
    <x v="17"/>
    <n v="16614068"/>
    <s v="ETSII"/>
    <n v="496"/>
    <s v="496G"/>
    <s v="GRUPO-B"/>
    <s v="Gestión de empresas"/>
    <s v="GG"/>
    <s v="GRUPO GRANDE"/>
    <s v="496G"/>
    <s v="GRUPO GRANDE Gestión de empresas"/>
    <s v="GRUPO-B"/>
    <s v="Grupo Grande de Gestión de empresas"/>
    <s v="2S"/>
    <n v="16614068"/>
    <s v="ORCOS"/>
    <s v="SÁNCHEZ"/>
    <s v="RAQUEL"/>
    <s v="raorcosa"/>
    <s v="raquel.orcos@unirioja.es"/>
    <n v="0.37"/>
    <m/>
    <x v="1"/>
    <n v="536"/>
    <s v="PROFESOR INTERINO"/>
    <s v="C01"/>
    <s v="TIEMPO COMPLETO"/>
    <s v="2018-09-17 00:00:00.0"/>
    <s v="null"/>
    <s v="PI101360"/>
    <s v="PROFESOR CONTRATADO INTERINO"/>
    <s v="R104"/>
    <x v="0"/>
    <n v="650"/>
    <s v="ORGANIZACIÓN DE EMPRESAS"/>
  </r>
  <r>
    <x v="17"/>
    <n v="16542461"/>
    <s v="ETSII"/>
    <n v="496"/>
    <s v="496R"/>
    <s v="GRUPO-A1"/>
    <s v="Gestión de empresas"/>
    <s v="GR"/>
    <s v="GRUPO REDUCIDO"/>
    <s v="496R"/>
    <s v="GRUPO REDUCIDO DE Gestión de empresas"/>
    <s v="GRUPO-A1"/>
    <s v="Grupo Reducido de Gestión de empresas"/>
    <s v="2S"/>
    <n v="16542461"/>
    <s v="CASTRESANA"/>
    <s v="RUIZ CARRILLO"/>
    <s v="JOSÉ IGNACIO"/>
    <s v="jocastre"/>
    <s v="jignacio.castresana@unirioja.es"/>
    <n v="0.6"/>
    <m/>
    <x v="0"/>
    <n v="504"/>
    <s v="PROFESOR TITULAR UNIVERSIDAD"/>
    <s v="01A"/>
    <s v="TIEMPO COMPLETO AMPLIADO"/>
    <s v="2012-09-01 00:00:00.0"/>
    <s v="null"/>
    <s v="DF31294"/>
    <s v="TITULAR DE UNIVERSIDAD"/>
    <s v="R104"/>
    <x v="0"/>
    <n v="650"/>
    <s v="ORGANIZACIÓN DE EMPRESAS"/>
  </r>
  <r>
    <x v="17"/>
    <n v="16593137"/>
    <s v="ETSII"/>
    <n v="496"/>
    <s v="496R"/>
    <s v="GRUPO-A1"/>
    <s v="Gestión de empresas"/>
    <s v="GR"/>
    <s v="GRUPO REDUCIDO"/>
    <s v="496R"/>
    <s v="GRUPO REDUCIDO DE Gestión de empresas"/>
    <s v="GRUPO-A1"/>
    <s v="Grupo Reducido de Gestión de empresas"/>
    <s v="2S"/>
    <n v="16593137"/>
    <s v="PARRAS"/>
    <s v="GÓMEZ"/>
    <s v="MAITE"/>
    <s v="maparras"/>
    <s v="maite.parras@unirioja.es"/>
    <n v="0.88"/>
    <m/>
    <x v="1"/>
    <n v="536"/>
    <s v="PROFESOR INTERINO"/>
    <s v="C01"/>
    <s v="TIEMPO COMPLETO"/>
    <s v="2018-10-04 00:00:00.0"/>
    <s v="2019-04-05 00:00:00.0"/>
    <s v="PI101438"/>
    <s v="PROFESOR CONTRATADO INTERINO"/>
    <s v="R104"/>
    <x v="0"/>
    <n v="650"/>
    <s v="ORGANIZACIÓN DE EMPRESAS"/>
  </r>
  <r>
    <x v="17"/>
    <n v="16614068"/>
    <s v="ETSII"/>
    <n v="496"/>
    <s v="496R"/>
    <s v="GRUPO-A1"/>
    <s v="Gestión de empresas"/>
    <s v="GR"/>
    <s v="GRUPO REDUCIDO"/>
    <s v="496R"/>
    <s v="GRUPO REDUCIDO DE Gestión de empresas"/>
    <s v="GRUPO-A1"/>
    <s v="Grupo Reducido de Gestión de empresas"/>
    <s v="2S"/>
    <n v="16614068"/>
    <s v="ORCOS"/>
    <s v="SÁNCHEZ"/>
    <s v="RAQUEL"/>
    <s v="raorcosa"/>
    <s v="raquel.orcos@unirioja.es"/>
    <n v="0.52"/>
    <m/>
    <x v="1"/>
    <n v="536"/>
    <s v="PROFESOR INTERINO"/>
    <s v="C01"/>
    <s v="TIEMPO COMPLETO"/>
    <s v="2018-09-17 00:00:00.0"/>
    <s v="null"/>
    <s v="PI101360"/>
    <s v="PROFESOR CONTRATADO INTERINO"/>
    <s v="R104"/>
    <x v="0"/>
    <n v="650"/>
    <s v="ORGANIZACIÓN DE EMPRESAS"/>
  </r>
  <r>
    <x v="17"/>
    <n v="16542461"/>
    <s v="ETSII"/>
    <n v="496"/>
    <s v="496R"/>
    <s v="GRUPO-A2"/>
    <s v="Gestión de empresas"/>
    <s v="GR"/>
    <s v="GRUPO REDUCIDO"/>
    <s v="496R"/>
    <s v="GRUPO REDUCIDO DE Gestión de empresas"/>
    <s v="GRUPO-A2"/>
    <s v="Grupo Reducido de Gestión de empresas"/>
    <s v="2S"/>
    <n v="16542461"/>
    <s v="CASTRESANA"/>
    <s v="RUIZ CARRILLO"/>
    <s v="JOSÉ IGNACIO"/>
    <s v="jocastre"/>
    <s v="jignacio.castresana@unirioja.es"/>
    <n v="0.6"/>
    <m/>
    <x v="0"/>
    <n v="504"/>
    <s v="PROFESOR TITULAR UNIVERSIDAD"/>
    <s v="01A"/>
    <s v="TIEMPO COMPLETO AMPLIADO"/>
    <s v="2012-09-01 00:00:00.0"/>
    <s v="null"/>
    <s v="DF31294"/>
    <s v="TITULAR DE UNIVERSIDAD"/>
    <s v="R104"/>
    <x v="0"/>
    <n v="650"/>
    <s v="ORGANIZACIÓN DE EMPRESAS"/>
  </r>
  <r>
    <x v="17"/>
    <n v="16593137"/>
    <s v="ETSII"/>
    <n v="496"/>
    <s v="496R"/>
    <s v="GRUPO-A2"/>
    <s v="Gestión de empresas"/>
    <s v="GR"/>
    <s v="GRUPO REDUCIDO"/>
    <s v="496R"/>
    <s v="GRUPO REDUCIDO DE Gestión de empresas"/>
    <s v="GRUPO-A2"/>
    <s v="Grupo Reducido de Gestión de empresas"/>
    <s v="2S"/>
    <n v="16593137"/>
    <s v="PARRAS"/>
    <s v="GÓMEZ"/>
    <s v="MAITE"/>
    <s v="maparras"/>
    <s v="maite.parras@unirioja.es"/>
    <n v="0.88"/>
    <m/>
    <x v="1"/>
    <n v="536"/>
    <s v="PROFESOR INTERINO"/>
    <s v="C01"/>
    <s v="TIEMPO COMPLETO"/>
    <s v="2018-10-04 00:00:00.0"/>
    <s v="2019-04-05 00:00:00.0"/>
    <s v="PI101438"/>
    <s v="PROFESOR CONTRATADO INTERINO"/>
    <s v="R104"/>
    <x v="0"/>
    <n v="650"/>
    <s v="ORGANIZACIÓN DE EMPRESAS"/>
  </r>
  <r>
    <x v="17"/>
    <n v="16614068"/>
    <s v="ETSII"/>
    <n v="496"/>
    <s v="496R"/>
    <s v="GRUPO-A2"/>
    <s v="Gestión de empresas"/>
    <s v="GR"/>
    <s v="GRUPO REDUCIDO"/>
    <s v="496R"/>
    <s v="GRUPO REDUCIDO DE Gestión de empresas"/>
    <s v="GRUPO-A2"/>
    <s v="Grupo Reducido de Gestión de empresas"/>
    <s v="2S"/>
    <n v="16614068"/>
    <s v="ORCOS"/>
    <s v="SÁNCHEZ"/>
    <s v="RAQUEL"/>
    <s v="raorcosa"/>
    <s v="raquel.orcos@unirioja.es"/>
    <n v="0.52"/>
    <m/>
    <x v="1"/>
    <n v="536"/>
    <s v="PROFESOR INTERINO"/>
    <s v="C01"/>
    <s v="TIEMPO COMPLETO"/>
    <s v="2018-09-17 00:00:00.0"/>
    <s v="null"/>
    <s v="PI101360"/>
    <s v="PROFESOR CONTRATADO INTERINO"/>
    <s v="R104"/>
    <x v="0"/>
    <n v="650"/>
    <s v="ORGANIZACIÓN DE EMPRESAS"/>
  </r>
  <r>
    <x v="17"/>
    <n v="16542461"/>
    <s v="ETSII"/>
    <n v="496"/>
    <s v="496R"/>
    <s v="GRUPO-B1"/>
    <s v="Gestión de empresas"/>
    <s v="GR"/>
    <s v="GRUPO REDUCIDO"/>
    <s v="496R"/>
    <s v="GRUPO REDUCIDO DE Gestión de empresas"/>
    <s v="GRUPO-B1"/>
    <s v="Grupo Reducido de Gestión de empresas"/>
    <s v="2S"/>
    <n v="16542461"/>
    <s v="CASTRESANA"/>
    <s v="RUIZ CARRILLO"/>
    <s v="JOSÉ IGNACIO"/>
    <s v="jocastre"/>
    <s v="jignacio.castresana@unirioja.es"/>
    <n v="0.8"/>
    <m/>
    <x v="0"/>
    <n v="504"/>
    <s v="PROFESOR TITULAR UNIVERSIDAD"/>
    <s v="01A"/>
    <s v="TIEMPO COMPLETO AMPLIADO"/>
    <s v="2012-09-01 00:00:00.0"/>
    <s v="null"/>
    <s v="DF31294"/>
    <s v="TITULAR DE UNIVERSIDAD"/>
    <s v="R104"/>
    <x v="0"/>
    <n v="650"/>
    <s v="ORGANIZACIÓN DE EMPRESAS"/>
  </r>
  <r>
    <x v="17"/>
    <n v="16593137"/>
    <s v="ETSII"/>
    <n v="496"/>
    <s v="496R"/>
    <s v="GRUPO-B1"/>
    <s v="Gestión de empresas"/>
    <s v="GR"/>
    <s v="GRUPO REDUCIDO"/>
    <s v="496R"/>
    <s v="GRUPO REDUCIDO DE Gestión de empresas"/>
    <s v="GRUPO-B1"/>
    <s v="Grupo Reducido de Gestión de empresas"/>
    <s v="2S"/>
    <n v="16593137"/>
    <s v="PARRAS"/>
    <s v="GÓMEZ"/>
    <s v="MAITE"/>
    <s v="maparras"/>
    <s v="maite.parras@unirioja.es"/>
    <n v="0.75"/>
    <m/>
    <x v="1"/>
    <n v="536"/>
    <s v="PROFESOR INTERINO"/>
    <s v="C01"/>
    <s v="TIEMPO COMPLETO"/>
    <s v="2018-10-04 00:00:00.0"/>
    <s v="2019-04-05 00:00:00.0"/>
    <s v="PI101438"/>
    <s v="PROFESOR CONTRATADO INTERINO"/>
    <s v="R104"/>
    <x v="0"/>
    <n v="650"/>
    <s v="ORGANIZACIÓN DE EMPRESAS"/>
  </r>
  <r>
    <x v="17"/>
    <n v="16614068"/>
    <s v="ETSII"/>
    <n v="496"/>
    <s v="496R"/>
    <s v="GRUPO-B1"/>
    <s v="Gestión de empresas"/>
    <s v="GR"/>
    <s v="GRUPO REDUCIDO"/>
    <s v="496R"/>
    <s v="GRUPO REDUCIDO DE Gestión de empresas"/>
    <s v="GRUPO-B1"/>
    <s v="Grupo Reducido de Gestión de empresas"/>
    <s v="2S"/>
    <n v="16614068"/>
    <s v="ORCOS"/>
    <s v="SÁNCHEZ"/>
    <s v="RAQUEL"/>
    <s v="raorcosa"/>
    <s v="raquel.orcos@unirioja.es"/>
    <n v="0.45"/>
    <m/>
    <x v="1"/>
    <n v="536"/>
    <s v="PROFESOR INTERINO"/>
    <s v="C01"/>
    <s v="TIEMPO COMPLETO"/>
    <s v="2018-09-17 00:00:00.0"/>
    <s v="null"/>
    <s v="PI101360"/>
    <s v="PROFESOR CONTRATADO INTERINO"/>
    <s v="R104"/>
    <x v="0"/>
    <n v="650"/>
    <s v="ORGANIZACIÓN DE EMPRESAS"/>
  </r>
  <r>
    <x v="18"/>
    <n v="16542461"/>
    <s v="ETSII"/>
    <n v="496"/>
    <s v="496G"/>
    <s v="GRUPO-A"/>
    <s v="Gestión de empresas"/>
    <s v="GG"/>
    <s v="GRUPO GRANDE"/>
    <s v="496G"/>
    <s v="GRUPO GRANDE Gestión de empresas"/>
    <s v="GRUPO-A"/>
    <s v="Grupo Grande de Gestión de empresas"/>
    <s v="2S"/>
    <n v="16542461"/>
    <s v="CASTRESANA"/>
    <s v="RUIZ CARRILLO"/>
    <s v="JOSÉ IGNACIO"/>
    <s v="jocastre"/>
    <s v="jignacio.castresana@unirioja.es"/>
    <n v="3"/>
    <m/>
    <x v="0"/>
    <n v="504"/>
    <s v="PROFESOR TITULAR UNIVERSIDAD"/>
    <s v="01A"/>
    <s v="TIEMPO COMPLETO AMPLIADO"/>
    <s v="2012-09-01 00:00:00.0"/>
    <s v="null"/>
    <s v="DF31294"/>
    <s v="TITULAR DE UNIVERSIDAD"/>
    <s v="R104"/>
    <x v="0"/>
    <n v="650"/>
    <s v="ORGANIZACIÓN DE EMPRESAS"/>
  </r>
  <r>
    <x v="18"/>
    <n v="16593137"/>
    <s v="ETSII"/>
    <n v="496"/>
    <s v="496G"/>
    <s v="GRUPO-A"/>
    <s v="Gestión de empresas"/>
    <s v="GG"/>
    <s v="GRUPO GRANDE"/>
    <s v="496G"/>
    <s v="GRUPO GRANDE Gestión de empresas"/>
    <s v="GRUPO-A"/>
    <s v="Grupo Grande de Gestión de empresas"/>
    <s v="2S"/>
    <n v="16593137"/>
    <s v="PARRAS"/>
    <s v="GÓMEZ"/>
    <s v="MAITE"/>
    <s v="maparras"/>
    <s v="maite.parras@unirioja.es"/>
    <n v="0.63"/>
    <m/>
    <x v="1"/>
    <n v="536"/>
    <s v="PROFESOR INTERINO"/>
    <s v="C01"/>
    <s v="TIEMPO COMPLETO"/>
    <s v="2018-10-04 00:00:00.0"/>
    <s v="2019-04-05 00:00:00.0"/>
    <s v="PI101438"/>
    <s v="PROFESOR CONTRATADO INTERINO"/>
    <s v="R104"/>
    <x v="0"/>
    <n v="650"/>
    <s v="ORGANIZACIÓN DE EMPRESAS"/>
  </r>
  <r>
    <x v="18"/>
    <n v="16614068"/>
    <s v="ETSII"/>
    <n v="496"/>
    <s v="496G"/>
    <s v="GRUPO-A"/>
    <s v="Gestión de empresas"/>
    <s v="GG"/>
    <s v="GRUPO GRANDE"/>
    <s v="496G"/>
    <s v="GRUPO GRANDE Gestión de empresas"/>
    <s v="GRUPO-A"/>
    <s v="Grupo Grande de Gestión de empresas"/>
    <s v="2S"/>
    <n v="16614068"/>
    <s v="ORCOS"/>
    <s v="SÁNCHEZ"/>
    <s v="RAQUEL"/>
    <s v="raorcosa"/>
    <s v="raquel.orcos@unirioja.es"/>
    <n v="0.37"/>
    <m/>
    <x v="1"/>
    <n v="536"/>
    <s v="PROFESOR INTERINO"/>
    <s v="C01"/>
    <s v="TIEMPO COMPLETO"/>
    <s v="2018-09-17 00:00:00.0"/>
    <s v="null"/>
    <s v="PI101360"/>
    <s v="PROFESOR CONTRATADO INTERINO"/>
    <s v="R104"/>
    <x v="0"/>
    <n v="650"/>
    <s v="ORGANIZACIÓN DE EMPRESAS"/>
  </r>
  <r>
    <x v="18"/>
    <n v="16542461"/>
    <s v="ETSII"/>
    <n v="496"/>
    <s v="496G"/>
    <s v="GRUPO-B"/>
    <s v="Gestión de empresas"/>
    <s v="GG"/>
    <s v="GRUPO GRANDE"/>
    <s v="496G"/>
    <s v="GRUPO GRANDE Gestión de empresas"/>
    <s v="GRUPO-B"/>
    <s v="Grupo Grande de Gestión de empresas"/>
    <s v="2S"/>
    <n v="16542461"/>
    <s v="CASTRESANA"/>
    <s v="RUIZ CARRILLO"/>
    <s v="JOSÉ IGNACIO"/>
    <s v="jocastre"/>
    <s v="jignacio.castresana@unirioja.es"/>
    <n v="3"/>
    <m/>
    <x v="0"/>
    <n v="504"/>
    <s v="PROFESOR TITULAR UNIVERSIDAD"/>
    <s v="01A"/>
    <s v="TIEMPO COMPLETO AMPLIADO"/>
    <s v="2012-09-01 00:00:00.0"/>
    <s v="null"/>
    <s v="DF31294"/>
    <s v="TITULAR DE UNIVERSIDAD"/>
    <s v="R104"/>
    <x v="0"/>
    <n v="650"/>
    <s v="ORGANIZACIÓN DE EMPRESAS"/>
  </r>
  <r>
    <x v="18"/>
    <n v="16593137"/>
    <s v="ETSII"/>
    <n v="496"/>
    <s v="496G"/>
    <s v="GRUPO-B"/>
    <s v="Gestión de empresas"/>
    <s v="GG"/>
    <s v="GRUPO GRANDE"/>
    <s v="496G"/>
    <s v="GRUPO GRANDE Gestión de empresas"/>
    <s v="GRUPO-B"/>
    <s v="Grupo Grande de Gestión de empresas"/>
    <s v="2S"/>
    <n v="16593137"/>
    <s v="PARRAS"/>
    <s v="GÓMEZ"/>
    <s v="MAITE"/>
    <s v="maparras"/>
    <s v="maite.parras@unirioja.es"/>
    <n v="0.63"/>
    <m/>
    <x v="1"/>
    <n v="536"/>
    <s v="PROFESOR INTERINO"/>
    <s v="C01"/>
    <s v="TIEMPO COMPLETO"/>
    <s v="2018-10-04 00:00:00.0"/>
    <s v="2019-04-05 00:00:00.0"/>
    <s v="PI101438"/>
    <s v="PROFESOR CONTRATADO INTERINO"/>
    <s v="R104"/>
    <x v="0"/>
    <n v="650"/>
    <s v="ORGANIZACIÓN DE EMPRESAS"/>
  </r>
  <r>
    <x v="18"/>
    <n v="16614068"/>
    <s v="ETSII"/>
    <n v="496"/>
    <s v="496G"/>
    <s v="GRUPO-B"/>
    <s v="Gestión de empresas"/>
    <s v="GG"/>
    <s v="GRUPO GRANDE"/>
    <s v="496G"/>
    <s v="GRUPO GRANDE Gestión de empresas"/>
    <s v="GRUPO-B"/>
    <s v="Grupo Grande de Gestión de empresas"/>
    <s v="2S"/>
    <n v="16614068"/>
    <s v="ORCOS"/>
    <s v="SÁNCHEZ"/>
    <s v="RAQUEL"/>
    <s v="raorcosa"/>
    <s v="raquel.orcos@unirioja.es"/>
    <n v="0.37"/>
    <m/>
    <x v="1"/>
    <n v="536"/>
    <s v="PROFESOR INTERINO"/>
    <s v="C01"/>
    <s v="TIEMPO COMPLETO"/>
    <s v="2018-09-17 00:00:00.0"/>
    <s v="null"/>
    <s v="PI101360"/>
    <s v="PROFESOR CONTRATADO INTERINO"/>
    <s v="R104"/>
    <x v="0"/>
    <n v="650"/>
    <s v="ORGANIZACIÓN DE EMPRESAS"/>
  </r>
  <r>
    <x v="18"/>
    <n v="16542461"/>
    <s v="ETSII"/>
    <n v="496"/>
    <s v="496R"/>
    <s v="GRUPO-A1"/>
    <s v="Gestión de empresas"/>
    <s v="GR"/>
    <s v="GRUPO REDUCIDO"/>
    <s v="496R"/>
    <s v="GRUPO REDUCIDO DE Gestión de empresas"/>
    <s v="GRUPO-A1"/>
    <s v="Grupo Reducido de Gestión de empresas"/>
    <s v="2S"/>
    <n v="16542461"/>
    <s v="CASTRESANA"/>
    <s v="RUIZ CARRILLO"/>
    <s v="JOSÉ IGNACIO"/>
    <s v="jocastre"/>
    <s v="jignacio.castresana@unirioja.es"/>
    <n v="0.6"/>
    <m/>
    <x v="0"/>
    <n v="504"/>
    <s v="PROFESOR TITULAR UNIVERSIDAD"/>
    <s v="01A"/>
    <s v="TIEMPO COMPLETO AMPLIADO"/>
    <s v="2012-09-01 00:00:00.0"/>
    <s v="null"/>
    <s v="DF31294"/>
    <s v="TITULAR DE UNIVERSIDAD"/>
    <s v="R104"/>
    <x v="0"/>
    <n v="650"/>
    <s v="ORGANIZACIÓN DE EMPRESAS"/>
  </r>
  <r>
    <x v="18"/>
    <n v="16593137"/>
    <s v="ETSII"/>
    <n v="496"/>
    <s v="496R"/>
    <s v="GRUPO-A1"/>
    <s v="Gestión de empresas"/>
    <s v="GR"/>
    <s v="GRUPO REDUCIDO"/>
    <s v="496R"/>
    <s v="GRUPO REDUCIDO DE Gestión de empresas"/>
    <s v="GRUPO-A1"/>
    <s v="Grupo Reducido de Gestión de empresas"/>
    <s v="2S"/>
    <n v="16593137"/>
    <s v="PARRAS"/>
    <s v="GÓMEZ"/>
    <s v="MAITE"/>
    <s v="maparras"/>
    <s v="maite.parras@unirioja.es"/>
    <n v="0.88"/>
    <m/>
    <x v="1"/>
    <n v="536"/>
    <s v="PROFESOR INTERINO"/>
    <s v="C01"/>
    <s v="TIEMPO COMPLETO"/>
    <s v="2018-10-04 00:00:00.0"/>
    <s v="2019-04-05 00:00:00.0"/>
    <s v="PI101438"/>
    <s v="PROFESOR CONTRATADO INTERINO"/>
    <s v="R104"/>
    <x v="0"/>
    <n v="650"/>
    <s v="ORGANIZACIÓN DE EMPRESAS"/>
  </r>
  <r>
    <x v="18"/>
    <n v="16614068"/>
    <s v="ETSII"/>
    <n v="496"/>
    <s v="496R"/>
    <s v="GRUPO-A1"/>
    <s v="Gestión de empresas"/>
    <s v="GR"/>
    <s v="GRUPO REDUCIDO"/>
    <s v="496R"/>
    <s v="GRUPO REDUCIDO DE Gestión de empresas"/>
    <s v="GRUPO-A1"/>
    <s v="Grupo Reducido de Gestión de empresas"/>
    <s v="2S"/>
    <n v="16614068"/>
    <s v="ORCOS"/>
    <s v="SÁNCHEZ"/>
    <s v="RAQUEL"/>
    <s v="raorcosa"/>
    <s v="raquel.orcos@unirioja.es"/>
    <n v="0.52"/>
    <m/>
    <x v="1"/>
    <n v="536"/>
    <s v="PROFESOR INTERINO"/>
    <s v="C01"/>
    <s v="TIEMPO COMPLETO"/>
    <s v="2018-09-17 00:00:00.0"/>
    <s v="null"/>
    <s v="PI101360"/>
    <s v="PROFESOR CONTRATADO INTERINO"/>
    <s v="R104"/>
    <x v="0"/>
    <n v="650"/>
    <s v="ORGANIZACIÓN DE EMPRESAS"/>
  </r>
  <r>
    <x v="18"/>
    <n v="16542461"/>
    <s v="ETSII"/>
    <n v="496"/>
    <s v="496R"/>
    <s v="GRUPO-A2"/>
    <s v="Gestión de empresas"/>
    <s v="GR"/>
    <s v="GRUPO REDUCIDO"/>
    <s v="496R"/>
    <s v="GRUPO REDUCIDO DE Gestión de empresas"/>
    <s v="GRUPO-A2"/>
    <s v="Grupo Reducido de Gestión de empresas"/>
    <s v="2S"/>
    <n v="16542461"/>
    <s v="CASTRESANA"/>
    <s v="RUIZ CARRILLO"/>
    <s v="JOSÉ IGNACIO"/>
    <s v="jocastre"/>
    <s v="jignacio.castresana@unirioja.es"/>
    <n v="0.6"/>
    <m/>
    <x v="0"/>
    <n v="504"/>
    <s v="PROFESOR TITULAR UNIVERSIDAD"/>
    <s v="01A"/>
    <s v="TIEMPO COMPLETO AMPLIADO"/>
    <s v="2012-09-01 00:00:00.0"/>
    <s v="null"/>
    <s v="DF31294"/>
    <s v="TITULAR DE UNIVERSIDAD"/>
    <s v="R104"/>
    <x v="0"/>
    <n v="650"/>
    <s v="ORGANIZACIÓN DE EMPRESAS"/>
  </r>
  <r>
    <x v="18"/>
    <n v="16593137"/>
    <s v="ETSII"/>
    <n v="496"/>
    <s v="496R"/>
    <s v="GRUPO-A2"/>
    <s v="Gestión de empresas"/>
    <s v="GR"/>
    <s v="GRUPO REDUCIDO"/>
    <s v="496R"/>
    <s v="GRUPO REDUCIDO DE Gestión de empresas"/>
    <s v="GRUPO-A2"/>
    <s v="Grupo Reducido de Gestión de empresas"/>
    <s v="2S"/>
    <n v="16593137"/>
    <s v="PARRAS"/>
    <s v="GÓMEZ"/>
    <s v="MAITE"/>
    <s v="maparras"/>
    <s v="maite.parras@unirioja.es"/>
    <n v="0.88"/>
    <m/>
    <x v="1"/>
    <n v="536"/>
    <s v="PROFESOR INTERINO"/>
    <s v="C01"/>
    <s v="TIEMPO COMPLETO"/>
    <s v="2018-10-04 00:00:00.0"/>
    <s v="2019-04-05 00:00:00.0"/>
    <s v="PI101438"/>
    <s v="PROFESOR CONTRATADO INTERINO"/>
    <s v="R104"/>
    <x v="0"/>
    <n v="650"/>
    <s v="ORGANIZACIÓN DE EMPRESAS"/>
  </r>
  <r>
    <x v="18"/>
    <n v="16614068"/>
    <s v="ETSII"/>
    <n v="496"/>
    <s v="496R"/>
    <s v="GRUPO-A2"/>
    <s v="Gestión de empresas"/>
    <s v="GR"/>
    <s v="GRUPO REDUCIDO"/>
    <s v="496R"/>
    <s v="GRUPO REDUCIDO DE Gestión de empresas"/>
    <s v="GRUPO-A2"/>
    <s v="Grupo Reducido de Gestión de empresas"/>
    <s v="2S"/>
    <n v="16614068"/>
    <s v="ORCOS"/>
    <s v="SÁNCHEZ"/>
    <s v="RAQUEL"/>
    <s v="raorcosa"/>
    <s v="raquel.orcos@unirioja.es"/>
    <n v="0.52"/>
    <m/>
    <x v="1"/>
    <n v="536"/>
    <s v="PROFESOR INTERINO"/>
    <s v="C01"/>
    <s v="TIEMPO COMPLETO"/>
    <s v="2018-09-17 00:00:00.0"/>
    <s v="null"/>
    <s v="PI101360"/>
    <s v="PROFESOR CONTRATADO INTERINO"/>
    <s v="R104"/>
    <x v="0"/>
    <n v="650"/>
    <s v="ORGANIZACIÓN DE EMPRESAS"/>
  </r>
  <r>
    <x v="18"/>
    <n v="16542461"/>
    <s v="ETSII"/>
    <n v="496"/>
    <s v="496R"/>
    <s v="GRUPO-B1"/>
    <s v="Gestión de empresas"/>
    <s v="GR"/>
    <s v="GRUPO REDUCIDO"/>
    <s v="496R"/>
    <s v="GRUPO REDUCIDO DE Gestión de empresas"/>
    <s v="GRUPO-B1"/>
    <s v="Grupo Reducido de Gestión de empresas"/>
    <s v="2S"/>
    <n v="16542461"/>
    <s v="CASTRESANA"/>
    <s v="RUIZ CARRILLO"/>
    <s v="JOSÉ IGNACIO"/>
    <s v="jocastre"/>
    <s v="jignacio.castresana@unirioja.es"/>
    <n v="0.8"/>
    <m/>
    <x v="0"/>
    <n v="504"/>
    <s v="PROFESOR TITULAR UNIVERSIDAD"/>
    <s v="01A"/>
    <s v="TIEMPO COMPLETO AMPLIADO"/>
    <s v="2012-09-01 00:00:00.0"/>
    <s v="null"/>
    <s v="DF31294"/>
    <s v="TITULAR DE UNIVERSIDAD"/>
    <s v="R104"/>
    <x v="0"/>
    <n v="650"/>
    <s v="ORGANIZACIÓN DE EMPRESAS"/>
  </r>
  <r>
    <x v="18"/>
    <n v="16593137"/>
    <s v="ETSII"/>
    <n v="496"/>
    <s v="496R"/>
    <s v="GRUPO-B1"/>
    <s v="Gestión de empresas"/>
    <s v="GR"/>
    <s v="GRUPO REDUCIDO"/>
    <s v="496R"/>
    <s v="GRUPO REDUCIDO DE Gestión de empresas"/>
    <s v="GRUPO-B1"/>
    <s v="Grupo Reducido de Gestión de empresas"/>
    <s v="2S"/>
    <n v="16593137"/>
    <s v="PARRAS"/>
    <s v="GÓMEZ"/>
    <s v="MAITE"/>
    <s v="maparras"/>
    <s v="maite.parras@unirioja.es"/>
    <n v="0.75"/>
    <m/>
    <x v="1"/>
    <n v="536"/>
    <s v="PROFESOR INTERINO"/>
    <s v="C01"/>
    <s v="TIEMPO COMPLETO"/>
    <s v="2018-10-04 00:00:00.0"/>
    <s v="2019-04-05 00:00:00.0"/>
    <s v="PI101438"/>
    <s v="PROFESOR CONTRATADO INTERINO"/>
    <s v="R104"/>
    <x v="0"/>
    <n v="650"/>
    <s v="ORGANIZACIÓN DE EMPRESAS"/>
  </r>
  <r>
    <x v="18"/>
    <n v="16614068"/>
    <s v="ETSII"/>
    <n v="496"/>
    <s v="496R"/>
    <s v="GRUPO-B1"/>
    <s v="Gestión de empresas"/>
    <s v="GR"/>
    <s v="GRUPO REDUCIDO"/>
    <s v="496R"/>
    <s v="GRUPO REDUCIDO DE Gestión de empresas"/>
    <s v="GRUPO-B1"/>
    <s v="Grupo Reducido de Gestión de empresas"/>
    <s v="2S"/>
    <n v="16614068"/>
    <s v="ORCOS"/>
    <s v="SÁNCHEZ"/>
    <s v="RAQUEL"/>
    <s v="raorcosa"/>
    <s v="raquel.orcos@unirioja.es"/>
    <n v="0.45"/>
    <m/>
    <x v="1"/>
    <n v="536"/>
    <s v="PROFESOR INTERINO"/>
    <s v="C01"/>
    <s v="TIEMPO COMPLETO"/>
    <s v="2018-09-17 00:00:00.0"/>
    <s v="null"/>
    <s v="PI101360"/>
    <s v="PROFESOR CONTRATADO INTERINO"/>
    <s v="R104"/>
    <x v="0"/>
    <n v="650"/>
    <s v="ORGANIZACIÓN DE EMPRESAS"/>
  </r>
  <r>
    <x v="13"/>
    <n v="9373135"/>
    <s v="FCYT"/>
    <n v="499"/>
    <s v="499G"/>
    <s v="GRUPO-A"/>
    <s v="Producción vegetal"/>
    <s v="GG"/>
    <s v="GRUPO GRANDE"/>
    <s v="499G"/>
    <s v="GRUPO GRANDE DE Producción vegetal"/>
    <s v="GRUPO-A"/>
    <s v="Grupo Grande de Producción vegetal"/>
    <s v="AN"/>
    <n v="9373135"/>
    <s v="MENÉNDEZ"/>
    <s v="MENÉNDEZ"/>
    <s v="CRISTINA"/>
    <s v="crmenend"/>
    <s v="cristina.menendez@unirioja.es"/>
    <n v="2.7"/>
    <n v="2.7"/>
    <x v="1"/>
    <n v="504"/>
    <s v="PROFESOR TITULAR UNIVERSIDAD"/>
    <s v="C01"/>
    <s v="TIEMPO COMPLETO"/>
    <s v="2018-09-17 00:00:00.0"/>
    <s v="null"/>
    <s v="DF100044"/>
    <s v="TITULAR UNIVERSIDAD"/>
    <s v="R101"/>
    <x v="4"/>
    <n v="705"/>
    <s v="PRODUCCIÓN VEGETAL"/>
  </r>
  <r>
    <x v="13"/>
    <n v="17437495"/>
    <s v="FCYT"/>
    <n v="499"/>
    <s v="499G"/>
    <s v="GRUPO-A"/>
    <s v="Producción vegetal"/>
    <s v="GG"/>
    <s v="GRUPO GRANDE"/>
    <s v="499G"/>
    <s v="GRUPO GRANDE DE Producción vegetal"/>
    <s v="GRUPO-A"/>
    <s v="Grupo Grande de Producción vegetal"/>
    <s v="AN"/>
    <n v="17437495"/>
    <s v="MARCO"/>
    <s v="MANCEBÓN"/>
    <s v="VICENTE SANTIAGO"/>
    <s v="vimarco"/>
    <s v="vicente.marco@unirioja.es"/>
    <n v="0"/>
    <n v="0"/>
    <x v="0"/>
    <n v="504"/>
    <s v="PROFESOR TITULAR UNIVERSIDAD"/>
    <s v="01R"/>
    <s v="TIEMPO COMPLETO REDUCIDO"/>
    <s v="2014-09-15 00:00:00.0"/>
    <s v="null"/>
    <s v="DF3157"/>
    <s v="TITULAR DE UNIVERSIDAD"/>
    <s v="R101"/>
    <x v="4"/>
    <n v="705"/>
    <s v="PRODUCCIÓN VEGETAL"/>
  </r>
  <r>
    <x v="13"/>
    <n v="50301761"/>
    <s v="FCYT"/>
    <n v="499"/>
    <s v="499G"/>
    <s v="GRUPO-A"/>
    <s v="Producción vegetal"/>
    <s v="GG"/>
    <s v="GRUPO GRANDE"/>
    <s v="499G"/>
    <s v="GRUPO GRANDE DE Producción vegetal"/>
    <s v="GRUPO-A"/>
    <s v="Grupo Grande de Producción vegetal"/>
    <s v="AN"/>
    <n v="50301761"/>
    <s v="PRADO"/>
    <s v="VILLAR"/>
    <s v="EDUARDO"/>
    <s v="eduprado"/>
    <s v="eduardo.prado@unirioja.es"/>
    <n v="2.7"/>
    <n v="2.7"/>
    <x v="1"/>
    <n v="506"/>
    <s v="PROFESOR TITULAR DE ESCUELA UNIVERSITARI"/>
    <s v="01A"/>
    <s v="TIEMPO COMPLETO AMPLIADO"/>
    <s v="2012-09-01 00:00:00.0"/>
    <s v="null"/>
    <s v="DF3168"/>
    <s v="TITULAR DE ESCUELAS UNIVERSITARIAS"/>
    <s v="R101"/>
    <x v="4"/>
    <n v="705"/>
    <s v="PRODUCCIÓN VEGETAL"/>
  </r>
  <r>
    <x v="13"/>
    <n v="9373135"/>
    <s v="FCYT"/>
    <n v="499"/>
    <s v="499L"/>
    <s v="GRUPO-A1"/>
    <s v="Producción vegetal"/>
    <s v="GL"/>
    <s v="GRUPO DE LABORATORIO"/>
    <s v="499L"/>
    <s v="LABORATORIO DE Producción vegetal"/>
    <s v="GRUPO-A1"/>
    <s v="Laboratorio de Producción vegetal"/>
    <s v="AN"/>
    <n v="9373135"/>
    <s v="MENÉNDEZ"/>
    <s v="MENÉNDEZ"/>
    <s v="CRISTINA"/>
    <s v="crmenend"/>
    <s v="cristina.menendez@unirioja.es"/>
    <n v="1.2"/>
    <n v="1.2"/>
    <x v="1"/>
    <n v="504"/>
    <s v="PROFESOR TITULAR UNIVERSIDAD"/>
    <s v="C01"/>
    <s v="TIEMPO COMPLETO"/>
    <s v="2018-09-17 00:00:00.0"/>
    <s v="null"/>
    <s v="DF100044"/>
    <s v="TITULAR UNIVERSIDAD"/>
    <s v="R101"/>
    <x v="4"/>
    <n v="705"/>
    <s v="PRODUCCIÓN VEGETAL"/>
  </r>
  <r>
    <x v="13"/>
    <n v="16609517"/>
    <s v="FCYT"/>
    <n v="499"/>
    <s v="499L"/>
    <s v="GRUPO-A1"/>
    <s v="Producción vegetal"/>
    <s v="GL"/>
    <s v="GRUPO DE LABORATORIO"/>
    <s v="499L"/>
    <s v="LABORATORIO DE Producción vegetal"/>
    <s v="GRUPO-A1"/>
    <s v="Laboratorio de Producción vegetal"/>
    <s v="AN"/>
    <n v="16609517"/>
    <s v="PESQUERA"/>
    <s v="ALEGRÍA"/>
    <s v="CRISTINA"/>
    <s v="crpesque"/>
    <s v="cristina.pesquera@alum.unirioja.es"/>
    <n v="0.3"/>
    <n v="0.3"/>
    <x v="1"/>
    <n v="121"/>
    <s v="PERSONAL INVESTIGADOR EN FORMACIÓN"/>
    <n v="0"/>
    <s v="_"/>
    <s v="2017-06-01 00:00:00.0"/>
    <s v="2019-05-31 00:00:00.0"/>
    <s v="D01BECARIO4"/>
    <s v="PERSONAL INVESTIGADOR PREDOCTORAL EN FORMACIÓN"/>
    <s v="R101"/>
    <x v="4"/>
    <n v="705"/>
    <s v="PRODUCCIÓN VEGETAL"/>
  </r>
  <r>
    <x v="13"/>
    <n v="50301761"/>
    <s v="FCYT"/>
    <n v="499"/>
    <s v="499L"/>
    <s v="GRUPO-A1"/>
    <s v="Producción vegetal"/>
    <s v="GL"/>
    <s v="GRUPO DE LABORATORIO"/>
    <s v="499L"/>
    <s v="LABORATORIO DE Producción vegetal"/>
    <s v="GRUPO-A1"/>
    <s v="Laboratorio de Producción vegetal"/>
    <s v="AN"/>
    <n v="50301761"/>
    <s v="PRADO"/>
    <s v="VILLAR"/>
    <s v="EDUARDO"/>
    <s v="eduprado"/>
    <s v="eduardo.prado@unirioja.es"/>
    <n v="1.5"/>
    <n v="1.5"/>
    <x v="1"/>
    <n v="506"/>
    <s v="PROFESOR TITULAR DE ESCUELA UNIVERSITARI"/>
    <s v="01A"/>
    <s v="TIEMPO COMPLETO AMPLIADO"/>
    <s v="2012-09-01 00:00:00.0"/>
    <s v="null"/>
    <s v="DF3168"/>
    <s v="TITULAR DE ESCUELAS UNIVERSITARIAS"/>
    <s v="R101"/>
    <x v="4"/>
    <n v="705"/>
    <s v="PRODUCCIÓN VEGETAL"/>
  </r>
  <r>
    <x v="13"/>
    <n v="9373135"/>
    <s v="FCYT"/>
    <n v="499"/>
    <s v="499L"/>
    <s v="GRUPO-A2"/>
    <s v="Producción vegetal"/>
    <s v="GL"/>
    <s v="GRUPO DE LABORATORIO"/>
    <s v="499L"/>
    <s v="LABORATORIO DE Producción vegetal"/>
    <s v="GRUPO-A2"/>
    <s v="Laboratorio de Producción vegetal"/>
    <s v="AN"/>
    <n v="9373135"/>
    <s v="MENÉNDEZ"/>
    <s v="MENÉNDEZ"/>
    <s v="CRISTINA"/>
    <s v="crmenend"/>
    <s v="cristina.menendez@unirioja.es"/>
    <n v="1.2"/>
    <n v="1.2"/>
    <x v="1"/>
    <n v="504"/>
    <s v="PROFESOR TITULAR UNIVERSIDAD"/>
    <s v="C01"/>
    <s v="TIEMPO COMPLETO"/>
    <s v="2018-09-17 00:00:00.0"/>
    <s v="null"/>
    <s v="DF100044"/>
    <s v="TITULAR UNIVERSIDAD"/>
    <s v="R101"/>
    <x v="4"/>
    <n v="705"/>
    <s v="PRODUCCIÓN VEGETAL"/>
  </r>
  <r>
    <x v="13"/>
    <n v="16609517"/>
    <s v="FCYT"/>
    <n v="499"/>
    <s v="499L"/>
    <s v="GRUPO-A2"/>
    <s v="Producción vegetal"/>
    <s v="GL"/>
    <s v="GRUPO DE LABORATORIO"/>
    <s v="499L"/>
    <s v="LABORATORIO DE Producción vegetal"/>
    <s v="GRUPO-A2"/>
    <s v="Laboratorio de Producción vegetal"/>
    <s v="AN"/>
    <n v="16609517"/>
    <s v="PESQUERA"/>
    <s v="ALEGRÍA"/>
    <s v="CRISTINA"/>
    <s v="crpesque"/>
    <s v="cristina.pesquera@alum.unirioja.es"/>
    <n v="0.3"/>
    <n v="0.3"/>
    <x v="1"/>
    <n v="121"/>
    <s v="PERSONAL INVESTIGADOR EN FORMACIÓN"/>
    <n v="0"/>
    <s v="_"/>
    <s v="2017-06-01 00:00:00.0"/>
    <s v="2019-05-31 00:00:00.0"/>
    <s v="D01BECARIO4"/>
    <s v="PERSONAL INVESTIGADOR PREDOCTORAL EN FORMACIÓN"/>
    <s v="R101"/>
    <x v="4"/>
    <n v="705"/>
    <s v="PRODUCCIÓN VEGETAL"/>
  </r>
  <r>
    <x v="13"/>
    <n v="50301761"/>
    <s v="FCYT"/>
    <n v="499"/>
    <s v="499L"/>
    <s v="GRUPO-A2"/>
    <s v="Producción vegetal"/>
    <s v="GL"/>
    <s v="GRUPO DE LABORATORIO"/>
    <s v="499L"/>
    <s v="LABORATORIO DE Producción vegetal"/>
    <s v="GRUPO-A2"/>
    <s v="Laboratorio de Producción vegetal"/>
    <s v="AN"/>
    <n v="50301761"/>
    <s v="PRADO"/>
    <s v="VILLAR"/>
    <s v="EDUARDO"/>
    <s v="eduprado"/>
    <s v="eduardo.prado@unirioja.es"/>
    <n v="1.5"/>
    <n v="1.5"/>
    <x v="1"/>
    <n v="506"/>
    <s v="PROFESOR TITULAR DE ESCUELA UNIVERSITARI"/>
    <s v="01A"/>
    <s v="TIEMPO COMPLETO AMPLIADO"/>
    <s v="2012-09-01 00:00:00.0"/>
    <s v="null"/>
    <s v="DF3168"/>
    <s v="TITULAR DE ESCUELAS UNIVERSITARIAS"/>
    <s v="R101"/>
    <x v="4"/>
    <n v="705"/>
    <s v="PRODUCCIÓN VEGETAL"/>
  </r>
  <r>
    <x v="13"/>
    <n v="9373135"/>
    <s v="FCYT"/>
    <n v="499"/>
    <s v="499R"/>
    <s v="GRUPO-A1"/>
    <s v="Producción vegetal"/>
    <s v="GR"/>
    <s v="GRUPO REDUCIDO"/>
    <s v="499R"/>
    <s v="GRUPO REDUCIDO DE Producción vegetal"/>
    <s v="GRUPO-A1"/>
    <s v="Grupo Reducido de Producción vegetal"/>
    <s v="AN"/>
    <n v="9373135"/>
    <s v="MENÉNDEZ"/>
    <s v="MENÉNDEZ"/>
    <s v="CRISTINA"/>
    <s v="crmenend"/>
    <s v="cristina.menendez@unirioja.es"/>
    <n v="0.3"/>
    <n v="0.3"/>
    <x v="1"/>
    <n v="504"/>
    <s v="PROFESOR TITULAR UNIVERSIDAD"/>
    <s v="C01"/>
    <s v="TIEMPO COMPLETO"/>
    <s v="2018-09-17 00:00:00.0"/>
    <s v="null"/>
    <s v="DF100044"/>
    <s v="TITULAR UNIVERSIDAD"/>
    <s v="R101"/>
    <x v="4"/>
    <n v="705"/>
    <s v="PRODUCCIÓN VEGETAL"/>
  </r>
  <r>
    <x v="13"/>
    <n v="50301761"/>
    <s v="FCYT"/>
    <n v="499"/>
    <s v="499R"/>
    <s v="GRUPO-A1"/>
    <s v="Producción vegetal"/>
    <s v="GR"/>
    <s v="GRUPO REDUCIDO"/>
    <s v="499R"/>
    <s v="GRUPO REDUCIDO DE Producción vegetal"/>
    <s v="GRUPO-A1"/>
    <s v="Grupo Reducido de Producción vegetal"/>
    <s v="AN"/>
    <n v="50301761"/>
    <s v="PRADO"/>
    <s v="VILLAR"/>
    <s v="EDUARDO"/>
    <s v="eduprado"/>
    <s v="eduardo.prado@unirioja.es"/>
    <n v="0.3"/>
    <n v="0.3"/>
    <x v="1"/>
    <n v="506"/>
    <s v="PROFESOR TITULAR DE ESCUELA UNIVERSITARI"/>
    <s v="01A"/>
    <s v="TIEMPO COMPLETO AMPLIADO"/>
    <s v="2012-09-01 00:00:00.0"/>
    <s v="null"/>
    <s v="DF3168"/>
    <s v="TITULAR DE ESCUELAS UNIVERSITARIAS"/>
    <s v="R101"/>
    <x v="4"/>
    <n v="705"/>
    <s v="PRODUCCIÓN VEGETAL"/>
  </r>
  <r>
    <x v="13"/>
    <n v="9373135"/>
    <s v="FCYT"/>
    <n v="499"/>
    <s v="499R"/>
    <s v="GRUPO-A2"/>
    <s v="Producción vegetal"/>
    <s v="GR"/>
    <s v="GRUPO REDUCIDO"/>
    <s v="499R"/>
    <s v="GRUPO REDUCIDO DE Producción vegetal"/>
    <s v="GRUPO-A2"/>
    <s v="Grupo Reducido de Producción vegetal"/>
    <s v="AN"/>
    <n v="9373135"/>
    <s v="MENÉNDEZ"/>
    <s v="MENÉNDEZ"/>
    <s v="CRISTINA"/>
    <s v="crmenend"/>
    <s v="cristina.menendez@unirioja.es"/>
    <n v="0.3"/>
    <n v="0.3"/>
    <x v="1"/>
    <n v="504"/>
    <s v="PROFESOR TITULAR UNIVERSIDAD"/>
    <s v="C01"/>
    <s v="TIEMPO COMPLETO"/>
    <s v="2018-09-17 00:00:00.0"/>
    <s v="null"/>
    <s v="DF100044"/>
    <s v="TITULAR UNIVERSIDAD"/>
    <s v="R101"/>
    <x v="4"/>
    <n v="705"/>
    <s v="PRODUCCIÓN VEGETAL"/>
  </r>
  <r>
    <x v="13"/>
    <n v="50301761"/>
    <s v="FCYT"/>
    <n v="499"/>
    <s v="499R"/>
    <s v="GRUPO-A2"/>
    <s v="Producción vegetal"/>
    <s v="GR"/>
    <s v="GRUPO REDUCIDO"/>
    <s v="499R"/>
    <s v="GRUPO REDUCIDO DE Producción vegetal"/>
    <s v="GRUPO-A2"/>
    <s v="Grupo Reducido de Producción vegetal"/>
    <s v="AN"/>
    <n v="50301761"/>
    <s v="PRADO"/>
    <s v="VILLAR"/>
    <s v="EDUARDO"/>
    <s v="eduprado"/>
    <s v="eduardo.prado@unirioja.es"/>
    <n v="0.3"/>
    <n v="0.3"/>
    <x v="1"/>
    <n v="506"/>
    <s v="PROFESOR TITULAR DE ESCUELA UNIVERSITARI"/>
    <s v="01A"/>
    <s v="TIEMPO COMPLETO AMPLIADO"/>
    <s v="2012-09-01 00:00:00.0"/>
    <s v="null"/>
    <s v="DF3168"/>
    <s v="TITULAR DE ESCUELAS UNIVERSITARIAS"/>
    <s v="R101"/>
    <x v="4"/>
    <n v="705"/>
    <s v="PRODUCCIÓN VEGETAL"/>
  </r>
  <r>
    <x v="14"/>
    <n v="9373135"/>
    <s v="FCYT"/>
    <n v="499"/>
    <s v="499G"/>
    <s v="GRUPO-A"/>
    <s v="Producción vegetal"/>
    <s v="GG"/>
    <s v="GRUPO GRANDE"/>
    <s v="499G"/>
    <s v="GRUPO GRANDE DE Producción vegetal"/>
    <s v="GRUPO-A"/>
    <s v="Grupo Grande de Producción vegetal"/>
    <s v="AN"/>
    <n v="9373135"/>
    <s v="MENÉNDEZ"/>
    <s v="MENÉNDEZ"/>
    <s v="CRISTINA"/>
    <s v="crmenend"/>
    <s v="cristina.menendez@unirioja.es"/>
    <n v="2.7"/>
    <m/>
    <x v="1"/>
    <n v="504"/>
    <s v="PROFESOR TITULAR UNIVERSIDAD"/>
    <s v="C01"/>
    <s v="TIEMPO COMPLETO"/>
    <s v="2018-09-17 00:00:00.0"/>
    <s v="null"/>
    <s v="DF100044"/>
    <s v="TITULAR UNIVERSIDAD"/>
    <s v="R101"/>
    <x v="4"/>
    <n v="705"/>
    <s v="PRODUCCIÓN VEGETAL"/>
  </r>
  <r>
    <x v="14"/>
    <n v="17437495"/>
    <s v="FCYT"/>
    <n v="499"/>
    <s v="499G"/>
    <s v="GRUPO-A"/>
    <s v="Producción vegetal"/>
    <s v="GG"/>
    <s v="GRUPO GRANDE"/>
    <s v="499G"/>
    <s v="GRUPO GRANDE DE Producción vegetal"/>
    <s v="GRUPO-A"/>
    <s v="Grupo Grande de Producción vegetal"/>
    <s v="AN"/>
    <n v="17437495"/>
    <s v="MARCO"/>
    <s v="MANCEBÓN"/>
    <s v="VICENTE SANTIAGO"/>
    <s v="vimarco"/>
    <s v="vicente.marco@unirioja.es"/>
    <n v="0"/>
    <m/>
    <x v="0"/>
    <n v="504"/>
    <s v="PROFESOR TITULAR UNIVERSIDAD"/>
    <s v="01R"/>
    <s v="TIEMPO COMPLETO REDUCIDO"/>
    <s v="2014-09-15 00:00:00.0"/>
    <s v="null"/>
    <s v="DF3157"/>
    <s v="TITULAR DE UNIVERSIDAD"/>
    <s v="R101"/>
    <x v="4"/>
    <n v="705"/>
    <s v="PRODUCCIÓN VEGETAL"/>
  </r>
  <r>
    <x v="14"/>
    <n v="50301761"/>
    <s v="FCYT"/>
    <n v="499"/>
    <s v="499G"/>
    <s v="GRUPO-A"/>
    <s v="Producción vegetal"/>
    <s v="GG"/>
    <s v="GRUPO GRANDE"/>
    <s v="499G"/>
    <s v="GRUPO GRANDE DE Producción vegetal"/>
    <s v="GRUPO-A"/>
    <s v="Grupo Grande de Producción vegetal"/>
    <s v="AN"/>
    <n v="50301761"/>
    <s v="PRADO"/>
    <s v="VILLAR"/>
    <s v="EDUARDO"/>
    <s v="eduprado"/>
    <s v="eduardo.prado@unirioja.es"/>
    <n v="2.7"/>
    <m/>
    <x v="1"/>
    <n v="506"/>
    <s v="PROFESOR TITULAR DE ESCUELA UNIVERSITARI"/>
    <s v="01A"/>
    <s v="TIEMPO COMPLETO AMPLIADO"/>
    <s v="2012-09-01 00:00:00.0"/>
    <s v="null"/>
    <s v="DF3168"/>
    <s v="TITULAR DE ESCUELAS UNIVERSITARIAS"/>
    <s v="R101"/>
    <x v="4"/>
    <n v="705"/>
    <s v="PRODUCCIÓN VEGETAL"/>
  </r>
  <r>
    <x v="14"/>
    <n v="9373135"/>
    <s v="FCYT"/>
    <n v="499"/>
    <s v="499L"/>
    <s v="GRUPO-A1"/>
    <s v="Producción vegetal"/>
    <s v="GL"/>
    <s v="GRUPO DE LABORATORIO"/>
    <s v="499L"/>
    <s v="LABORATORIO DE Producción vegetal"/>
    <s v="GRUPO-A1"/>
    <s v="Laboratorio de Producción vegetal"/>
    <s v="AN"/>
    <n v="9373135"/>
    <s v="MENÉNDEZ"/>
    <s v="MENÉNDEZ"/>
    <s v="CRISTINA"/>
    <s v="crmenend"/>
    <s v="cristina.menendez@unirioja.es"/>
    <n v="1.2"/>
    <m/>
    <x v="1"/>
    <n v="504"/>
    <s v="PROFESOR TITULAR UNIVERSIDAD"/>
    <s v="C01"/>
    <s v="TIEMPO COMPLETO"/>
    <s v="2018-09-17 00:00:00.0"/>
    <s v="null"/>
    <s v="DF100044"/>
    <s v="TITULAR UNIVERSIDAD"/>
    <s v="R101"/>
    <x v="4"/>
    <n v="705"/>
    <s v="PRODUCCIÓN VEGETAL"/>
  </r>
  <r>
    <x v="14"/>
    <n v="16609517"/>
    <s v="FCYT"/>
    <n v="499"/>
    <s v="499L"/>
    <s v="GRUPO-A1"/>
    <s v="Producción vegetal"/>
    <s v="GL"/>
    <s v="GRUPO DE LABORATORIO"/>
    <s v="499L"/>
    <s v="LABORATORIO DE Producción vegetal"/>
    <s v="GRUPO-A1"/>
    <s v="Laboratorio de Producción vegetal"/>
    <s v="AN"/>
    <n v="16609517"/>
    <s v="PESQUERA"/>
    <s v="ALEGRÍA"/>
    <s v="CRISTINA"/>
    <s v="crpesque"/>
    <s v="cristina.pesquera@alum.unirioja.es"/>
    <n v="0.3"/>
    <m/>
    <x v="1"/>
    <n v="121"/>
    <s v="PERSONAL INVESTIGADOR EN FORMACIÓN"/>
    <n v="0"/>
    <s v="_"/>
    <s v="2017-06-01 00:00:00.0"/>
    <s v="2019-05-31 00:00:00.0"/>
    <s v="D01BECARIO4"/>
    <s v="PERSONAL INVESTIGADOR PREDOCTORAL EN FORMACIÓN"/>
    <s v="R101"/>
    <x v="4"/>
    <n v="705"/>
    <s v="PRODUCCIÓN VEGETAL"/>
  </r>
  <r>
    <x v="14"/>
    <n v="50301761"/>
    <s v="FCYT"/>
    <n v="499"/>
    <s v="499L"/>
    <s v="GRUPO-A1"/>
    <s v="Producción vegetal"/>
    <s v="GL"/>
    <s v="GRUPO DE LABORATORIO"/>
    <s v="499L"/>
    <s v="LABORATORIO DE Producción vegetal"/>
    <s v="GRUPO-A1"/>
    <s v="Laboratorio de Producción vegetal"/>
    <s v="AN"/>
    <n v="50301761"/>
    <s v="PRADO"/>
    <s v="VILLAR"/>
    <s v="EDUARDO"/>
    <s v="eduprado"/>
    <s v="eduardo.prado@unirioja.es"/>
    <n v="1.5"/>
    <m/>
    <x v="1"/>
    <n v="506"/>
    <s v="PROFESOR TITULAR DE ESCUELA UNIVERSITARI"/>
    <s v="01A"/>
    <s v="TIEMPO COMPLETO AMPLIADO"/>
    <s v="2012-09-01 00:00:00.0"/>
    <s v="null"/>
    <s v="DF3168"/>
    <s v="TITULAR DE ESCUELAS UNIVERSITARIAS"/>
    <s v="R101"/>
    <x v="4"/>
    <n v="705"/>
    <s v="PRODUCCIÓN VEGETAL"/>
  </r>
  <r>
    <x v="14"/>
    <n v="9373135"/>
    <s v="FCYT"/>
    <n v="499"/>
    <s v="499L"/>
    <s v="GRUPO-A2"/>
    <s v="Producción vegetal"/>
    <s v="GL"/>
    <s v="GRUPO DE LABORATORIO"/>
    <s v="499L"/>
    <s v="LABORATORIO DE Producción vegetal"/>
    <s v="GRUPO-A2"/>
    <s v="Laboratorio de Producción vegetal"/>
    <s v="AN"/>
    <n v="9373135"/>
    <s v="MENÉNDEZ"/>
    <s v="MENÉNDEZ"/>
    <s v="CRISTINA"/>
    <s v="crmenend"/>
    <s v="cristina.menendez@unirioja.es"/>
    <n v="1.2"/>
    <m/>
    <x v="1"/>
    <n v="504"/>
    <s v="PROFESOR TITULAR UNIVERSIDAD"/>
    <s v="C01"/>
    <s v="TIEMPO COMPLETO"/>
    <s v="2018-09-17 00:00:00.0"/>
    <s v="null"/>
    <s v="DF100044"/>
    <s v="TITULAR UNIVERSIDAD"/>
    <s v="R101"/>
    <x v="4"/>
    <n v="705"/>
    <s v="PRODUCCIÓN VEGETAL"/>
  </r>
  <r>
    <x v="14"/>
    <n v="16609517"/>
    <s v="FCYT"/>
    <n v="499"/>
    <s v="499L"/>
    <s v="GRUPO-A2"/>
    <s v="Producción vegetal"/>
    <s v="GL"/>
    <s v="GRUPO DE LABORATORIO"/>
    <s v="499L"/>
    <s v="LABORATORIO DE Producción vegetal"/>
    <s v="GRUPO-A2"/>
    <s v="Laboratorio de Producción vegetal"/>
    <s v="AN"/>
    <n v="16609517"/>
    <s v="PESQUERA"/>
    <s v="ALEGRÍA"/>
    <s v="CRISTINA"/>
    <s v="crpesque"/>
    <s v="cristina.pesquera@alum.unirioja.es"/>
    <n v="0.3"/>
    <m/>
    <x v="1"/>
    <n v="121"/>
    <s v="PERSONAL INVESTIGADOR EN FORMACIÓN"/>
    <n v="0"/>
    <s v="_"/>
    <s v="2017-06-01 00:00:00.0"/>
    <s v="2019-05-31 00:00:00.0"/>
    <s v="D01BECARIO4"/>
    <s v="PERSONAL INVESTIGADOR PREDOCTORAL EN FORMACIÓN"/>
    <s v="R101"/>
    <x v="4"/>
    <n v="705"/>
    <s v="PRODUCCIÓN VEGETAL"/>
  </r>
  <r>
    <x v="14"/>
    <n v="50301761"/>
    <s v="FCYT"/>
    <n v="499"/>
    <s v="499L"/>
    <s v="GRUPO-A2"/>
    <s v="Producción vegetal"/>
    <s v="GL"/>
    <s v="GRUPO DE LABORATORIO"/>
    <s v="499L"/>
    <s v="LABORATORIO DE Producción vegetal"/>
    <s v="GRUPO-A2"/>
    <s v="Laboratorio de Producción vegetal"/>
    <s v="AN"/>
    <n v="50301761"/>
    <s v="PRADO"/>
    <s v="VILLAR"/>
    <s v="EDUARDO"/>
    <s v="eduprado"/>
    <s v="eduardo.prado@unirioja.es"/>
    <n v="1.5"/>
    <m/>
    <x v="1"/>
    <n v="506"/>
    <s v="PROFESOR TITULAR DE ESCUELA UNIVERSITARI"/>
    <s v="01A"/>
    <s v="TIEMPO COMPLETO AMPLIADO"/>
    <s v="2012-09-01 00:00:00.0"/>
    <s v="null"/>
    <s v="DF3168"/>
    <s v="TITULAR DE ESCUELAS UNIVERSITARIAS"/>
    <s v="R101"/>
    <x v="4"/>
    <n v="705"/>
    <s v="PRODUCCIÓN VEGETAL"/>
  </r>
  <r>
    <x v="14"/>
    <n v="9373135"/>
    <s v="FCYT"/>
    <n v="499"/>
    <s v="499R"/>
    <s v="GRUPO-A1"/>
    <s v="Producción vegetal"/>
    <s v="GR"/>
    <s v="GRUPO REDUCIDO"/>
    <s v="499R"/>
    <s v="GRUPO REDUCIDO DE Producción vegetal"/>
    <s v="GRUPO-A1"/>
    <s v="Grupo Reducido de Producción vegetal"/>
    <s v="AN"/>
    <n v="9373135"/>
    <s v="MENÉNDEZ"/>
    <s v="MENÉNDEZ"/>
    <s v="CRISTINA"/>
    <s v="crmenend"/>
    <s v="cristina.menendez@unirioja.es"/>
    <n v="0.3"/>
    <m/>
    <x v="1"/>
    <n v="504"/>
    <s v="PROFESOR TITULAR UNIVERSIDAD"/>
    <s v="C01"/>
    <s v="TIEMPO COMPLETO"/>
    <s v="2018-09-17 00:00:00.0"/>
    <s v="null"/>
    <s v="DF100044"/>
    <s v="TITULAR UNIVERSIDAD"/>
    <s v="R101"/>
    <x v="4"/>
    <n v="705"/>
    <s v="PRODUCCIÓN VEGETAL"/>
  </r>
  <r>
    <x v="14"/>
    <n v="50301761"/>
    <s v="FCYT"/>
    <n v="499"/>
    <s v="499R"/>
    <s v="GRUPO-A1"/>
    <s v="Producción vegetal"/>
    <s v="GR"/>
    <s v="GRUPO REDUCIDO"/>
    <s v="499R"/>
    <s v="GRUPO REDUCIDO DE Producción vegetal"/>
    <s v="GRUPO-A1"/>
    <s v="Grupo Reducido de Producción vegetal"/>
    <s v="AN"/>
    <n v="50301761"/>
    <s v="PRADO"/>
    <s v="VILLAR"/>
    <s v="EDUARDO"/>
    <s v="eduprado"/>
    <s v="eduardo.prado@unirioja.es"/>
    <n v="0.3"/>
    <m/>
    <x v="1"/>
    <n v="506"/>
    <s v="PROFESOR TITULAR DE ESCUELA UNIVERSITARI"/>
    <s v="01A"/>
    <s v="TIEMPO COMPLETO AMPLIADO"/>
    <s v="2012-09-01 00:00:00.0"/>
    <s v="null"/>
    <s v="DF3168"/>
    <s v="TITULAR DE ESCUELAS UNIVERSITARIAS"/>
    <s v="R101"/>
    <x v="4"/>
    <n v="705"/>
    <s v="PRODUCCIÓN VEGETAL"/>
  </r>
  <r>
    <x v="14"/>
    <n v="9373135"/>
    <s v="FCYT"/>
    <n v="499"/>
    <s v="499R"/>
    <s v="GRUPO-A2"/>
    <s v="Producción vegetal"/>
    <s v="GR"/>
    <s v="GRUPO REDUCIDO"/>
    <s v="499R"/>
    <s v="GRUPO REDUCIDO DE Producción vegetal"/>
    <s v="GRUPO-A2"/>
    <s v="Grupo Reducido de Producción vegetal"/>
    <s v="AN"/>
    <n v="9373135"/>
    <s v="MENÉNDEZ"/>
    <s v="MENÉNDEZ"/>
    <s v="CRISTINA"/>
    <s v="crmenend"/>
    <s v="cristina.menendez@unirioja.es"/>
    <n v="0.3"/>
    <m/>
    <x v="1"/>
    <n v="504"/>
    <s v="PROFESOR TITULAR UNIVERSIDAD"/>
    <s v="C01"/>
    <s v="TIEMPO COMPLETO"/>
    <s v="2018-09-17 00:00:00.0"/>
    <s v="null"/>
    <s v="DF100044"/>
    <s v="TITULAR UNIVERSIDAD"/>
    <s v="R101"/>
    <x v="4"/>
    <n v="705"/>
    <s v="PRODUCCIÓN VEGETAL"/>
  </r>
  <r>
    <x v="14"/>
    <n v="50301761"/>
    <s v="FCYT"/>
    <n v="499"/>
    <s v="499R"/>
    <s v="GRUPO-A2"/>
    <s v="Producción vegetal"/>
    <s v="GR"/>
    <s v="GRUPO REDUCIDO"/>
    <s v="499R"/>
    <s v="GRUPO REDUCIDO DE Producción vegetal"/>
    <s v="GRUPO-A2"/>
    <s v="Grupo Reducido de Producción vegetal"/>
    <s v="AN"/>
    <n v="50301761"/>
    <s v="PRADO"/>
    <s v="VILLAR"/>
    <s v="EDUARDO"/>
    <s v="eduprado"/>
    <s v="eduardo.prado@unirioja.es"/>
    <n v="0.3"/>
    <m/>
    <x v="1"/>
    <n v="506"/>
    <s v="PROFESOR TITULAR DE ESCUELA UNIVERSITARI"/>
    <s v="01A"/>
    <s v="TIEMPO COMPLETO AMPLIADO"/>
    <s v="2012-09-01 00:00:00.0"/>
    <s v="null"/>
    <s v="DF3168"/>
    <s v="TITULAR DE ESCUELAS UNIVERSITARIAS"/>
    <s v="R101"/>
    <x v="4"/>
    <n v="705"/>
    <s v="PRODUCCIÓN VEGETAL"/>
  </r>
  <r>
    <x v="13"/>
    <n v="16543567"/>
    <s v="FCYT"/>
    <n v="500"/>
    <s v="500G"/>
    <s v="GRUPO-A"/>
    <s v="Operaciones básicas de la industria alimentaria"/>
    <s v="GG"/>
    <s v="GRUPO GRANDE"/>
    <s v="500G"/>
    <s v="GRUPO GRANDE DE Operaciones básicas de la industria alimentaria"/>
    <s v="GRUPO-A"/>
    <s v="Grupo Grande de Operaciones básicas de la industria alimentaria"/>
    <s v="1S"/>
    <n v="16543567"/>
    <s v="OLARTE"/>
    <s v="MARTÍNEZ"/>
    <s v="Mª. DEL CARMEN"/>
    <s v="carolama"/>
    <s v="carmen.olarte@unirioja.es"/>
    <n v="3.4"/>
    <n v="3.4"/>
    <x v="0"/>
    <n v="504"/>
    <s v="PROFESOR TITULAR UNIVERSIDAD"/>
    <s v="01R"/>
    <s v="TIEMPO COMPLETO REDUCIDO"/>
    <s v="2015-09-15 00:00:00.0"/>
    <s v="null"/>
    <s v="DF100138"/>
    <s v="PROFESOR TITULAR DE ESCUELA UNIVERSITARIA"/>
    <s v="R101"/>
    <x v="4"/>
    <n v="780"/>
    <s v="TECNOLOGÍA DE ALIMENTOS"/>
  </r>
  <r>
    <x v="13"/>
    <n v="16543567"/>
    <s v="FCYT"/>
    <n v="500"/>
    <s v="500L"/>
    <s v="GRUPO-A1"/>
    <s v="Operaciones básicas de la industria alimentaria"/>
    <s v="GL"/>
    <s v="GRUPO DE LABORATORIO"/>
    <s v="500L"/>
    <s v="LABORATORIO DE Operaciones básicas de la industria alimentaria"/>
    <s v="GRUPO-A1"/>
    <s v="Laboratorio de Operaciones básicas de la industria alimentaria"/>
    <s v="1S"/>
    <n v="16543567"/>
    <s v="OLARTE"/>
    <s v="MARTÍNEZ"/>
    <s v="Mª. DEL CARMEN"/>
    <s v="carolama"/>
    <s v="carmen.olarte@unirioja.es"/>
    <n v="1.5"/>
    <n v="1.5"/>
    <x v="0"/>
    <n v="504"/>
    <s v="PROFESOR TITULAR UNIVERSIDAD"/>
    <s v="01R"/>
    <s v="TIEMPO COMPLETO REDUCIDO"/>
    <s v="2015-09-15 00:00:00.0"/>
    <s v="null"/>
    <s v="DF100138"/>
    <s v="PROFESOR TITULAR DE ESCUELA UNIVERSITARIA"/>
    <s v="R101"/>
    <x v="4"/>
    <n v="780"/>
    <s v="TECNOLOGÍA DE ALIMENTOS"/>
  </r>
  <r>
    <x v="13"/>
    <n v="16543567"/>
    <s v="FCYT"/>
    <n v="500"/>
    <s v="500L"/>
    <s v="GRUPO-A2"/>
    <s v="Operaciones básicas de la industria alimentaria"/>
    <s v="GL"/>
    <s v="GRUPO DE LABORATORIO"/>
    <s v="500L"/>
    <s v="LABORATORIO DE Operaciones básicas de la industria alimentaria"/>
    <s v="GRUPO-A2"/>
    <s v="Laboratorio de Operaciones básicas de la industria alimentaria"/>
    <s v="1S"/>
    <n v="16543567"/>
    <s v="OLARTE"/>
    <s v="MARTÍNEZ"/>
    <s v="Mª. DEL CARMEN"/>
    <s v="carolama"/>
    <s v="carmen.olarte@unirioja.es"/>
    <n v="1.5"/>
    <n v="1.5"/>
    <x v="0"/>
    <n v="504"/>
    <s v="PROFESOR TITULAR UNIVERSIDAD"/>
    <s v="01R"/>
    <s v="TIEMPO COMPLETO REDUCIDO"/>
    <s v="2015-09-15 00:00:00.0"/>
    <s v="null"/>
    <s v="DF100138"/>
    <s v="PROFESOR TITULAR DE ESCUELA UNIVERSITARIA"/>
    <s v="R101"/>
    <x v="4"/>
    <n v="780"/>
    <s v="TECNOLOGÍA DE ALIMENTOS"/>
  </r>
  <r>
    <x v="13"/>
    <n v="16543567"/>
    <s v="FCYT"/>
    <n v="500"/>
    <s v="500R"/>
    <s v="GRUPO-A1"/>
    <s v="Operaciones básicas de la industria alimentaria"/>
    <s v="GR"/>
    <s v="GRUPO REDUCIDO"/>
    <s v="500R"/>
    <s v="GRUPO REDUCIDO DE Operaciones básicas de la industria alimentaria"/>
    <s v="GRUPO-A1"/>
    <s v="Grupo Reducido de Operaciones básicas de la industria alimentaria"/>
    <s v="1S"/>
    <n v="16543567"/>
    <s v="OLARTE"/>
    <s v="MARTÍNEZ"/>
    <s v="Mª. DEL CARMEN"/>
    <s v="carolama"/>
    <s v="carmen.olarte@unirioja.es"/>
    <n v="1.1000000000000001"/>
    <n v="1.1000000000000001"/>
    <x v="0"/>
    <n v="504"/>
    <s v="PROFESOR TITULAR UNIVERSIDAD"/>
    <s v="01R"/>
    <s v="TIEMPO COMPLETO REDUCIDO"/>
    <s v="2015-09-15 00:00:00.0"/>
    <s v="null"/>
    <s v="DF100138"/>
    <s v="PROFESOR TITULAR DE ESCUELA UNIVERSITARIA"/>
    <s v="R101"/>
    <x v="4"/>
    <n v="780"/>
    <s v="TECNOLOGÍA DE ALIMENTOS"/>
  </r>
  <r>
    <x v="13"/>
    <n v="16543567"/>
    <s v="FCYT"/>
    <n v="500"/>
    <s v="500R"/>
    <s v="GRUPO-A2"/>
    <s v="Operaciones básicas de la industria alimentaria"/>
    <s v="GR"/>
    <s v="GRUPO REDUCIDO"/>
    <s v="500R"/>
    <s v="GRUPO REDUCIDO DE Operaciones básicas de la industria alimentaria"/>
    <s v="GRUPO-A2"/>
    <s v="Grupo Reducido de Operaciones básicas de la industria alimentaria"/>
    <s v="1S"/>
    <n v="16543567"/>
    <s v="OLARTE"/>
    <s v="MARTÍNEZ"/>
    <s v="Mª. DEL CARMEN"/>
    <s v="carolama"/>
    <s v="carmen.olarte@unirioja.es"/>
    <n v="1.1000000000000001"/>
    <n v="1.1000000000000001"/>
    <x v="0"/>
    <n v="504"/>
    <s v="PROFESOR TITULAR UNIVERSIDAD"/>
    <s v="01R"/>
    <s v="TIEMPO COMPLETO REDUCIDO"/>
    <s v="2015-09-15 00:00:00.0"/>
    <s v="null"/>
    <s v="DF100138"/>
    <s v="PROFESOR TITULAR DE ESCUELA UNIVERSITARIA"/>
    <s v="R101"/>
    <x v="4"/>
    <n v="780"/>
    <s v="TECNOLOGÍA DE ALIMENTOS"/>
  </r>
  <r>
    <x v="14"/>
    <n v="16543567"/>
    <s v="FCYT"/>
    <n v="500"/>
    <s v="500G"/>
    <s v="GRUPO-A"/>
    <s v="Operaciones básicas de la industria alimentaria"/>
    <s v="GG"/>
    <s v="GRUPO GRANDE"/>
    <s v="500G"/>
    <s v="GRUPO GRANDE DE Operaciones básicas de la industria alimentaria"/>
    <s v="GRUPO-A"/>
    <s v="Grupo Grande de Operaciones básicas de la industria alimentaria"/>
    <s v="1S"/>
    <n v="16543567"/>
    <s v="OLARTE"/>
    <s v="MARTÍNEZ"/>
    <s v="Mª. DEL CARMEN"/>
    <s v="carolama"/>
    <s v="carmen.olarte@unirioja.es"/>
    <n v="3.4"/>
    <m/>
    <x v="0"/>
    <n v="504"/>
    <s v="PROFESOR TITULAR UNIVERSIDAD"/>
    <s v="01R"/>
    <s v="TIEMPO COMPLETO REDUCIDO"/>
    <s v="2015-09-15 00:00:00.0"/>
    <s v="null"/>
    <s v="DF100138"/>
    <s v="PROFESOR TITULAR DE ESCUELA UNIVERSITARIA"/>
    <s v="R101"/>
    <x v="4"/>
    <n v="780"/>
    <s v="TECNOLOGÍA DE ALIMENTOS"/>
  </r>
  <r>
    <x v="14"/>
    <n v="16543567"/>
    <s v="FCYT"/>
    <n v="500"/>
    <s v="500L"/>
    <s v="GRUPO-A1"/>
    <s v="Operaciones básicas de la industria alimentaria"/>
    <s v="GL"/>
    <s v="GRUPO DE LABORATORIO"/>
    <s v="500L"/>
    <s v="LABORATORIO DE Operaciones básicas de la industria alimentaria"/>
    <s v="GRUPO-A1"/>
    <s v="Laboratorio de Operaciones básicas de la industria alimentaria"/>
    <s v="1S"/>
    <n v="16543567"/>
    <s v="OLARTE"/>
    <s v="MARTÍNEZ"/>
    <s v="Mª. DEL CARMEN"/>
    <s v="carolama"/>
    <s v="carmen.olarte@unirioja.es"/>
    <n v="1.5"/>
    <m/>
    <x v="0"/>
    <n v="504"/>
    <s v="PROFESOR TITULAR UNIVERSIDAD"/>
    <s v="01R"/>
    <s v="TIEMPO COMPLETO REDUCIDO"/>
    <s v="2015-09-15 00:00:00.0"/>
    <s v="null"/>
    <s v="DF100138"/>
    <s v="PROFESOR TITULAR DE ESCUELA UNIVERSITARIA"/>
    <s v="R101"/>
    <x v="4"/>
    <n v="780"/>
    <s v="TECNOLOGÍA DE ALIMENTOS"/>
  </r>
  <r>
    <x v="14"/>
    <n v="16543567"/>
    <s v="FCYT"/>
    <n v="500"/>
    <s v="500L"/>
    <s v="GRUPO-A2"/>
    <s v="Operaciones básicas de la industria alimentaria"/>
    <s v="GL"/>
    <s v="GRUPO DE LABORATORIO"/>
    <s v="500L"/>
    <s v="LABORATORIO DE Operaciones básicas de la industria alimentaria"/>
    <s v="GRUPO-A2"/>
    <s v="Laboratorio de Operaciones básicas de la industria alimentaria"/>
    <s v="1S"/>
    <n v="16543567"/>
    <s v="OLARTE"/>
    <s v="MARTÍNEZ"/>
    <s v="Mª. DEL CARMEN"/>
    <s v="carolama"/>
    <s v="carmen.olarte@unirioja.es"/>
    <n v="1.5"/>
    <m/>
    <x v="0"/>
    <n v="504"/>
    <s v="PROFESOR TITULAR UNIVERSIDAD"/>
    <s v="01R"/>
    <s v="TIEMPO COMPLETO REDUCIDO"/>
    <s v="2015-09-15 00:00:00.0"/>
    <s v="null"/>
    <s v="DF100138"/>
    <s v="PROFESOR TITULAR DE ESCUELA UNIVERSITARIA"/>
    <s v="R101"/>
    <x v="4"/>
    <n v="780"/>
    <s v="TECNOLOGÍA DE ALIMENTOS"/>
  </r>
  <r>
    <x v="14"/>
    <n v="16543567"/>
    <s v="FCYT"/>
    <n v="500"/>
    <s v="500R"/>
    <s v="GRUPO-A1"/>
    <s v="Operaciones básicas de la industria alimentaria"/>
    <s v="GR"/>
    <s v="GRUPO REDUCIDO"/>
    <s v="500R"/>
    <s v="GRUPO REDUCIDO DE Operaciones básicas de la industria alimentaria"/>
    <s v="GRUPO-A1"/>
    <s v="Grupo Reducido de Operaciones básicas de la industria alimentaria"/>
    <s v="1S"/>
    <n v="16543567"/>
    <s v="OLARTE"/>
    <s v="MARTÍNEZ"/>
    <s v="Mª. DEL CARMEN"/>
    <s v="carolama"/>
    <s v="carmen.olarte@unirioja.es"/>
    <n v="1.1000000000000001"/>
    <m/>
    <x v="0"/>
    <n v="504"/>
    <s v="PROFESOR TITULAR UNIVERSIDAD"/>
    <s v="01R"/>
    <s v="TIEMPO COMPLETO REDUCIDO"/>
    <s v="2015-09-15 00:00:00.0"/>
    <s v="null"/>
    <s v="DF100138"/>
    <s v="PROFESOR TITULAR DE ESCUELA UNIVERSITARIA"/>
    <s v="R101"/>
    <x v="4"/>
    <n v="780"/>
    <s v="TECNOLOGÍA DE ALIMENTOS"/>
  </r>
  <r>
    <x v="14"/>
    <n v="16543567"/>
    <s v="FCYT"/>
    <n v="500"/>
    <s v="500R"/>
    <s v="GRUPO-A2"/>
    <s v="Operaciones básicas de la industria alimentaria"/>
    <s v="GR"/>
    <s v="GRUPO REDUCIDO"/>
    <s v="500R"/>
    <s v="GRUPO REDUCIDO DE Operaciones básicas de la industria alimentaria"/>
    <s v="GRUPO-A2"/>
    <s v="Grupo Reducido de Operaciones básicas de la industria alimentaria"/>
    <s v="1S"/>
    <n v="16543567"/>
    <s v="OLARTE"/>
    <s v="MARTÍNEZ"/>
    <s v="Mª. DEL CARMEN"/>
    <s v="carolama"/>
    <s v="carmen.olarte@unirioja.es"/>
    <n v="1.1000000000000001"/>
    <m/>
    <x v="0"/>
    <n v="504"/>
    <s v="PROFESOR TITULAR UNIVERSIDAD"/>
    <s v="01R"/>
    <s v="TIEMPO COMPLETO REDUCIDO"/>
    <s v="2015-09-15 00:00:00.0"/>
    <s v="null"/>
    <s v="DF100138"/>
    <s v="PROFESOR TITULAR DE ESCUELA UNIVERSITARIA"/>
    <s v="R101"/>
    <x v="4"/>
    <n v="780"/>
    <s v="TECNOLOGÍA DE ALIMENTOS"/>
  </r>
  <r>
    <x v="12"/>
    <n v="11728090"/>
    <s v="FCYT"/>
    <n v="501"/>
    <s v="501G"/>
    <s v="GRUPO-A"/>
    <s v="Microbiología"/>
    <s v="GG"/>
    <s v="GRUPO GRANDE"/>
    <s v="501G"/>
    <s v="GRUPO GRANDE DE Microbiología"/>
    <s v="GRUPO-A"/>
    <s v="Grupo Grande de Microbiología"/>
    <s v="1S"/>
    <n v="11728090"/>
    <s v="SANZ"/>
    <s v="CERVERA"/>
    <s v="SUSANA A."/>
    <s v="susacerv"/>
    <s v="susana.sanz@unirioja.es"/>
    <n v="4.5"/>
    <n v="4.5"/>
    <x v="0"/>
    <n v="500"/>
    <s v="CATEDRATICO DE UNIVERSIDAD"/>
    <s v="01R"/>
    <s v="TIEMPO COMPLETO REDUCIDO"/>
    <s v="2018-12-05 00:00:00.0"/>
    <s v="null"/>
    <s v="DF100373"/>
    <s v="CATEDRÁTICO DE UNIVERSIDAD"/>
    <s v="R101"/>
    <x v="4"/>
    <n v="780"/>
    <s v="TECNOLOGÍA DE ALIMENTOS"/>
  </r>
  <r>
    <x v="12"/>
    <n v="11728090"/>
    <s v="FCYT"/>
    <n v="501"/>
    <s v="501L"/>
    <s v="GRUPO-A1"/>
    <s v="Microbiología"/>
    <s v="GL"/>
    <s v="GRUPO DE LABORATORIO"/>
    <s v="501L"/>
    <s v="LABORATORIO DE Microbiología"/>
    <s v="GRUPO-A1"/>
    <s v="Laboratorio de Microbiología"/>
    <s v="1S"/>
    <n v="11728090"/>
    <s v="SANZ"/>
    <s v="CERVERA"/>
    <s v="SUSANA A."/>
    <s v="susacerv"/>
    <s v="susana.sanz@unirioja.es"/>
    <n v="1.5"/>
    <n v="1.5"/>
    <x v="0"/>
    <n v="500"/>
    <s v="CATEDRATICO DE UNIVERSIDAD"/>
    <s v="01R"/>
    <s v="TIEMPO COMPLETO REDUCIDO"/>
    <s v="2018-12-05 00:00:00.0"/>
    <s v="null"/>
    <s v="DF100373"/>
    <s v="CATEDRÁTICO DE UNIVERSIDAD"/>
    <s v="R101"/>
    <x v="4"/>
    <n v="780"/>
    <s v="TECNOLOGÍA DE ALIMENTOS"/>
  </r>
  <r>
    <x v="12"/>
    <n v="11728090"/>
    <s v="FCYT"/>
    <n v="501"/>
    <s v="501L"/>
    <s v="GRUPO-A2"/>
    <s v="Microbiología"/>
    <s v="GL"/>
    <s v="GRUPO DE LABORATORIO"/>
    <s v="501L"/>
    <s v="LABORATORIO DE Microbiología"/>
    <s v="GRUPO-A2"/>
    <s v="Laboratorio de Microbiología"/>
    <s v="1S"/>
    <n v="11728090"/>
    <s v="SANZ"/>
    <s v="CERVERA"/>
    <s v="SUSANA A."/>
    <s v="susacerv"/>
    <s v="susana.sanz@unirioja.es"/>
    <n v="1.5"/>
    <n v="1.5"/>
    <x v="0"/>
    <n v="500"/>
    <s v="CATEDRATICO DE UNIVERSIDAD"/>
    <s v="01R"/>
    <s v="TIEMPO COMPLETO REDUCIDO"/>
    <s v="2018-12-05 00:00:00.0"/>
    <s v="null"/>
    <s v="DF100373"/>
    <s v="CATEDRÁTICO DE UNIVERSIDAD"/>
    <s v="R101"/>
    <x v="4"/>
    <n v="780"/>
    <s v="TECNOLOGÍA DE ALIMENTOS"/>
  </r>
  <r>
    <x v="12"/>
    <n v="11728090"/>
    <s v="FCYT"/>
    <n v="501"/>
    <s v="501L"/>
    <s v="GRUPO-A3"/>
    <s v="Microbiología"/>
    <s v="GL"/>
    <s v="GRUPO DE LABORATORIO"/>
    <s v="501L"/>
    <s v="LABORATORIO DE Microbiología"/>
    <s v="GRUPO-A3"/>
    <s v="Laboratorio de Microbiología"/>
    <s v="1S"/>
    <n v="11728090"/>
    <s v="SANZ"/>
    <s v="CERVERA"/>
    <s v="SUSANA A."/>
    <s v="susacerv"/>
    <s v="susana.sanz@unirioja.es"/>
    <n v="1.5"/>
    <n v="1.5"/>
    <x v="0"/>
    <n v="500"/>
    <s v="CATEDRATICO DE UNIVERSIDAD"/>
    <s v="01R"/>
    <s v="TIEMPO COMPLETO REDUCIDO"/>
    <s v="2018-12-05 00:00:00.0"/>
    <s v="null"/>
    <s v="DF100373"/>
    <s v="CATEDRÁTICO DE UNIVERSIDAD"/>
    <s v="R101"/>
    <x v="4"/>
    <n v="780"/>
    <s v="TECNOLOGÍA DE ALIMENTOS"/>
  </r>
  <r>
    <x v="13"/>
    <n v="11728090"/>
    <s v="FCYT"/>
    <n v="501"/>
    <s v="501G"/>
    <s v="GRUPO-A"/>
    <s v="Microbiología"/>
    <s v="GG"/>
    <s v="GRUPO GRANDE"/>
    <s v="501G"/>
    <s v="GRUPO GRANDE DE Microbiología"/>
    <s v="GRUPO-A"/>
    <s v="Grupo Grande de Microbiología"/>
    <s v="1S"/>
    <n v="11728090"/>
    <s v="SANZ"/>
    <s v="CERVERA"/>
    <s v="SUSANA A."/>
    <s v="susacerv"/>
    <s v="susana.sanz@unirioja.es"/>
    <n v="4.5"/>
    <m/>
    <x v="0"/>
    <n v="500"/>
    <s v="CATEDRATICO DE UNIVERSIDAD"/>
    <s v="01R"/>
    <s v="TIEMPO COMPLETO REDUCIDO"/>
    <s v="2018-12-05 00:00:00.0"/>
    <s v="null"/>
    <s v="DF100373"/>
    <s v="CATEDRÁTICO DE UNIVERSIDAD"/>
    <s v="R101"/>
    <x v="4"/>
    <n v="780"/>
    <s v="TECNOLOGÍA DE ALIMENTOS"/>
  </r>
  <r>
    <x v="13"/>
    <n v="11728090"/>
    <s v="FCYT"/>
    <n v="501"/>
    <s v="501L"/>
    <s v="GRUPO-A1"/>
    <s v="Microbiología"/>
    <s v="GL"/>
    <s v="GRUPO DE LABORATORIO"/>
    <s v="501L"/>
    <s v="LABORATORIO DE Microbiología"/>
    <s v="GRUPO-A1"/>
    <s v="Laboratorio de Microbiología"/>
    <s v="1S"/>
    <n v="11728090"/>
    <s v="SANZ"/>
    <s v="CERVERA"/>
    <s v="SUSANA A."/>
    <s v="susacerv"/>
    <s v="susana.sanz@unirioja.es"/>
    <n v="1.5"/>
    <m/>
    <x v="0"/>
    <n v="500"/>
    <s v="CATEDRATICO DE UNIVERSIDAD"/>
    <s v="01R"/>
    <s v="TIEMPO COMPLETO REDUCIDO"/>
    <s v="2018-12-05 00:00:00.0"/>
    <s v="null"/>
    <s v="DF100373"/>
    <s v="CATEDRÁTICO DE UNIVERSIDAD"/>
    <s v="R101"/>
    <x v="4"/>
    <n v="780"/>
    <s v="TECNOLOGÍA DE ALIMENTOS"/>
  </r>
  <r>
    <x v="13"/>
    <n v="11728090"/>
    <s v="FCYT"/>
    <n v="501"/>
    <s v="501L"/>
    <s v="GRUPO-A2"/>
    <s v="Microbiología"/>
    <s v="GL"/>
    <s v="GRUPO DE LABORATORIO"/>
    <s v="501L"/>
    <s v="LABORATORIO DE Microbiología"/>
    <s v="GRUPO-A2"/>
    <s v="Laboratorio de Microbiología"/>
    <s v="1S"/>
    <n v="11728090"/>
    <s v="SANZ"/>
    <s v="CERVERA"/>
    <s v="SUSANA A."/>
    <s v="susacerv"/>
    <s v="susana.sanz@unirioja.es"/>
    <n v="1.5"/>
    <m/>
    <x v="0"/>
    <n v="500"/>
    <s v="CATEDRATICO DE UNIVERSIDAD"/>
    <s v="01R"/>
    <s v="TIEMPO COMPLETO REDUCIDO"/>
    <s v="2018-12-05 00:00:00.0"/>
    <s v="null"/>
    <s v="DF100373"/>
    <s v="CATEDRÁTICO DE UNIVERSIDAD"/>
    <s v="R101"/>
    <x v="4"/>
    <n v="780"/>
    <s v="TECNOLOGÍA DE ALIMENTOS"/>
  </r>
  <r>
    <x v="13"/>
    <n v="11728090"/>
    <s v="FCYT"/>
    <n v="501"/>
    <s v="501L"/>
    <s v="GRUPO-A3"/>
    <s v="Microbiología"/>
    <s v="GL"/>
    <s v="GRUPO DE LABORATORIO"/>
    <s v="501L"/>
    <s v="LABORATORIO DE Microbiología"/>
    <s v="GRUPO-A3"/>
    <s v="Laboratorio de Microbiología"/>
    <s v="1S"/>
    <n v="11728090"/>
    <s v="SANZ"/>
    <s v="CERVERA"/>
    <s v="SUSANA A."/>
    <s v="susacerv"/>
    <s v="susana.sanz@unirioja.es"/>
    <n v="1.5"/>
    <m/>
    <x v="0"/>
    <n v="500"/>
    <s v="CATEDRATICO DE UNIVERSIDAD"/>
    <s v="01R"/>
    <s v="TIEMPO COMPLETO REDUCIDO"/>
    <s v="2018-12-05 00:00:00.0"/>
    <s v="null"/>
    <s v="DF100373"/>
    <s v="CATEDRÁTICO DE UNIVERSIDAD"/>
    <s v="R101"/>
    <x v="4"/>
    <n v="780"/>
    <s v="TECNOLOGÍA DE ALIMENTOS"/>
  </r>
  <r>
    <x v="14"/>
    <n v="11728090"/>
    <s v="FCYT"/>
    <n v="501"/>
    <s v="501G"/>
    <s v="GRUPO-A"/>
    <s v="Microbiología"/>
    <s v="GG"/>
    <s v="GRUPO GRANDE"/>
    <s v="501G"/>
    <s v="GRUPO GRANDE DE Microbiología"/>
    <s v="GRUPO-A"/>
    <s v="Grupo Grande de Microbiología"/>
    <s v="1S"/>
    <n v="11728090"/>
    <s v="SANZ"/>
    <s v="CERVERA"/>
    <s v="SUSANA A."/>
    <s v="susacerv"/>
    <s v="susana.sanz@unirioja.es"/>
    <n v="4.5"/>
    <m/>
    <x v="0"/>
    <n v="500"/>
    <s v="CATEDRATICO DE UNIVERSIDAD"/>
    <s v="01R"/>
    <s v="TIEMPO COMPLETO REDUCIDO"/>
    <s v="2018-12-05 00:00:00.0"/>
    <s v="null"/>
    <s v="DF100373"/>
    <s v="CATEDRÁTICO DE UNIVERSIDAD"/>
    <s v="R101"/>
    <x v="4"/>
    <n v="780"/>
    <s v="TECNOLOGÍA DE ALIMENTOS"/>
  </r>
  <r>
    <x v="14"/>
    <n v="11728090"/>
    <s v="FCYT"/>
    <n v="501"/>
    <s v="501L"/>
    <s v="GRUPO-A1"/>
    <s v="Microbiología"/>
    <s v="GL"/>
    <s v="GRUPO DE LABORATORIO"/>
    <s v="501L"/>
    <s v="LABORATORIO DE Microbiología"/>
    <s v="GRUPO-A1"/>
    <s v="Laboratorio de Microbiología"/>
    <s v="1S"/>
    <n v="11728090"/>
    <s v="SANZ"/>
    <s v="CERVERA"/>
    <s v="SUSANA A."/>
    <s v="susacerv"/>
    <s v="susana.sanz@unirioja.es"/>
    <n v="1.5"/>
    <m/>
    <x v="0"/>
    <n v="500"/>
    <s v="CATEDRATICO DE UNIVERSIDAD"/>
    <s v="01R"/>
    <s v="TIEMPO COMPLETO REDUCIDO"/>
    <s v="2018-12-05 00:00:00.0"/>
    <s v="null"/>
    <s v="DF100373"/>
    <s v="CATEDRÁTICO DE UNIVERSIDAD"/>
    <s v="R101"/>
    <x v="4"/>
    <n v="780"/>
    <s v="TECNOLOGÍA DE ALIMENTOS"/>
  </r>
  <r>
    <x v="14"/>
    <n v="11728090"/>
    <s v="FCYT"/>
    <n v="501"/>
    <s v="501L"/>
    <s v="GRUPO-A2"/>
    <s v="Microbiología"/>
    <s v="GL"/>
    <s v="GRUPO DE LABORATORIO"/>
    <s v="501L"/>
    <s v="LABORATORIO DE Microbiología"/>
    <s v="GRUPO-A2"/>
    <s v="Laboratorio de Microbiología"/>
    <s v="1S"/>
    <n v="11728090"/>
    <s v="SANZ"/>
    <s v="CERVERA"/>
    <s v="SUSANA A."/>
    <s v="susacerv"/>
    <s v="susana.sanz@unirioja.es"/>
    <n v="1.5"/>
    <m/>
    <x v="0"/>
    <n v="500"/>
    <s v="CATEDRATICO DE UNIVERSIDAD"/>
    <s v="01R"/>
    <s v="TIEMPO COMPLETO REDUCIDO"/>
    <s v="2018-12-05 00:00:00.0"/>
    <s v="null"/>
    <s v="DF100373"/>
    <s v="CATEDRÁTICO DE UNIVERSIDAD"/>
    <s v="R101"/>
    <x v="4"/>
    <n v="780"/>
    <s v="TECNOLOGÍA DE ALIMENTOS"/>
  </r>
  <r>
    <x v="14"/>
    <n v="11728090"/>
    <s v="FCYT"/>
    <n v="501"/>
    <s v="501L"/>
    <s v="GRUPO-A3"/>
    <s v="Microbiología"/>
    <s v="GL"/>
    <s v="GRUPO DE LABORATORIO"/>
    <s v="501L"/>
    <s v="LABORATORIO DE Microbiología"/>
    <s v="GRUPO-A3"/>
    <s v="Laboratorio de Microbiología"/>
    <s v="1S"/>
    <n v="11728090"/>
    <s v="SANZ"/>
    <s v="CERVERA"/>
    <s v="SUSANA A."/>
    <s v="susacerv"/>
    <s v="susana.sanz@unirioja.es"/>
    <n v="1.5"/>
    <m/>
    <x v="0"/>
    <n v="500"/>
    <s v="CATEDRATICO DE UNIVERSIDAD"/>
    <s v="01R"/>
    <s v="TIEMPO COMPLETO REDUCIDO"/>
    <s v="2018-12-05 00:00:00.0"/>
    <s v="null"/>
    <s v="DF100373"/>
    <s v="CATEDRÁTICO DE UNIVERSIDAD"/>
    <s v="R101"/>
    <x v="4"/>
    <n v="780"/>
    <s v="TECNOLOGÍA DE ALIMENTOS"/>
  </r>
  <r>
    <x v="15"/>
    <n v="16541690"/>
    <s v="FCYT"/>
    <n v="502"/>
    <s v="502G"/>
    <s v="GRUPO-A"/>
    <s v="Automatización industrial"/>
    <s v="GG"/>
    <s v="GRUPO GRANDE"/>
    <s v="502G"/>
    <s v="GG de Automatización Industrial"/>
    <s v="GRUPO-A"/>
    <s v="GG de Automatización Industrial"/>
    <s v="2S"/>
    <n v="16541690"/>
    <s v="BRETÓN"/>
    <s v="RODRÍGUEZ"/>
    <s v="JAVIER"/>
    <s v="jabreton"/>
    <s v="javier.breton@unirioja.es"/>
    <n v="3.2"/>
    <n v="3.2"/>
    <x v="1"/>
    <n v="506"/>
    <s v="PROFESOR TITULAR DE ESCUELA UNIVERSITARI"/>
    <s v="01A"/>
    <s v="TIEMPO COMPLETO AMPLIADO"/>
    <s v="2012-09-01 00:00:00.0"/>
    <s v="null"/>
    <s v="DF100087"/>
    <s v="TITULAR DE ESCUELA UNIVERSITARIA"/>
    <s v="R109"/>
    <x v="9"/>
    <n v="520"/>
    <s v="INGENIERÍA DE SISTEMAS Y AUTOMÁTICA"/>
  </r>
  <r>
    <x v="15"/>
    <n v="16541690"/>
    <s v="FCYT"/>
    <n v="502"/>
    <s v="502L"/>
    <s v="GRUPO-A1"/>
    <s v="Automatización industrial"/>
    <s v="GL"/>
    <s v="GRUPO DE LABORATORIO"/>
    <s v="502L"/>
    <s v="GL de Automatización Industrial"/>
    <s v="GRUPO-A1"/>
    <s v="GL de Automatización Industrial"/>
    <s v="2S"/>
    <n v="16541690"/>
    <s v="BRETÓN"/>
    <s v="RODRÍGUEZ"/>
    <s v="JAVIER"/>
    <s v="jabreton"/>
    <s v="javier.breton@unirioja.es"/>
    <n v="2.4"/>
    <n v="2.4"/>
    <x v="1"/>
    <n v="506"/>
    <s v="PROFESOR TITULAR DE ESCUELA UNIVERSITARI"/>
    <s v="01A"/>
    <s v="TIEMPO COMPLETO AMPLIADO"/>
    <s v="2012-09-01 00:00:00.0"/>
    <s v="null"/>
    <s v="DF100087"/>
    <s v="TITULAR DE ESCUELA UNIVERSITARIA"/>
    <s v="R109"/>
    <x v="9"/>
    <n v="520"/>
    <s v="INGENIERÍA DE SISTEMAS Y AUTOMÁTICA"/>
  </r>
  <r>
    <x v="15"/>
    <n v="16541690"/>
    <s v="FCYT"/>
    <n v="502"/>
    <s v="502R"/>
    <s v="GRUPO-A1"/>
    <s v="Automatización industrial"/>
    <s v="GR"/>
    <s v="GRUPO REDUCIDO"/>
    <s v="502R"/>
    <s v="GR de Automatización Industrial"/>
    <s v="GRUPO-A1"/>
    <s v="GR de Automatización Industrial"/>
    <s v="2S"/>
    <n v="16541690"/>
    <s v="BRETÓN"/>
    <s v="RODRÍGUEZ"/>
    <s v="JAVIER"/>
    <s v="jabreton"/>
    <s v="javier.breton@unirioja.es"/>
    <n v="0.4"/>
    <n v="0.4"/>
    <x v="1"/>
    <n v="506"/>
    <s v="PROFESOR TITULAR DE ESCUELA UNIVERSITARI"/>
    <s v="01A"/>
    <s v="TIEMPO COMPLETO AMPLIADO"/>
    <s v="2012-09-01 00:00:00.0"/>
    <s v="null"/>
    <s v="DF100087"/>
    <s v="TITULAR DE ESCUELA UNIVERSITARIA"/>
    <s v="R109"/>
    <x v="9"/>
    <n v="520"/>
    <s v="INGENIERÍA DE SISTEMAS Y AUTOMÁTICA"/>
  </r>
  <r>
    <x v="18"/>
    <n v="16541690"/>
    <s v="ETSII"/>
    <n v="502"/>
    <s v="502G"/>
    <s v="GRUPO-A"/>
    <s v="Automatización industrial"/>
    <s v="GG"/>
    <s v="GRUPO GRANDE"/>
    <s v="502G"/>
    <s v="GG de Automatización Industrial"/>
    <s v="GRUPO-A"/>
    <s v="GG de Automatización Industrial"/>
    <s v="2S"/>
    <n v="16541690"/>
    <s v="BRETÓN"/>
    <s v="RODRÍGUEZ"/>
    <s v="JAVIER"/>
    <s v="jabreton"/>
    <s v="javier.breton@unirioja.es"/>
    <n v="3.2"/>
    <m/>
    <x v="1"/>
    <n v="506"/>
    <s v="PROFESOR TITULAR DE ESCUELA UNIVERSITARI"/>
    <s v="01A"/>
    <s v="TIEMPO COMPLETO AMPLIADO"/>
    <s v="2012-09-01 00:00:00.0"/>
    <s v="null"/>
    <s v="DF100087"/>
    <s v="TITULAR DE ESCUELA UNIVERSITARIA"/>
    <s v="R109"/>
    <x v="9"/>
    <n v="520"/>
    <s v="INGENIERÍA DE SISTEMAS Y AUTOMÁTICA"/>
  </r>
  <r>
    <x v="18"/>
    <n v="16541690"/>
    <s v="ETSII"/>
    <n v="502"/>
    <s v="502L"/>
    <s v="GRUPO-A1"/>
    <s v="Automatización industrial"/>
    <s v="GL"/>
    <s v="GRUPO DE LABORATORIO"/>
    <s v="502L"/>
    <s v="GL de Automatización Industrial"/>
    <s v="GRUPO-A1"/>
    <s v="GL de Automatización Industrial"/>
    <s v="2S"/>
    <n v="16541690"/>
    <s v="BRETÓN"/>
    <s v="RODRÍGUEZ"/>
    <s v="JAVIER"/>
    <s v="jabreton"/>
    <s v="javier.breton@unirioja.es"/>
    <n v="2.4"/>
    <m/>
    <x v="1"/>
    <n v="506"/>
    <s v="PROFESOR TITULAR DE ESCUELA UNIVERSITARI"/>
    <s v="01A"/>
    <s v="TIEMPO COMPLETO AMPLIADO"/>
    <s v="2012-09-01 00:00:00.0"/>
    <s v="null"/>
    <s v="DF100087"/>
    <s v="TITULAR DE ESCUELA UNIVERSITARIA"/>
    <s v="R109"/>
    <x v="9"/>
    <n v="520"/>
    <s v="INGENIERÍA DE SISTEMAS Y AUTOMÁTICA"/>
  </r>
  <r>
    <x v="18"/>
    <n v="16541690"/>
    <s v="ETSII"/>
    <n v="502"/>
    <s v="502R"/>
    <s v="GRUPO-A1"/>
    <s v="Automatización industrial"/>
    <s v="GR"/>
    <s v="GRUPO REDUCIDO"/>
    <s v="502R"/>
    <s v="GR de Automatización Industrial"/>
    <s v="GRUPO-A1"/>
    <s v="GR de Automatización Industrial"/>
    <s v="2S"/>
    <n v="16541690"/>
    <s v="BRETÓN"/>
    <s v="RODRÍGUEZ"/>
    <s v="JAVIER"/>
    <s v="jabreton"/>
    <s v="javier.breton@unirioja.es"/>
    <n v="0.4"/>
    <m/>
    <x v="1"/>
    <n v="506"/>
    <s v="PROFESOR TITULAR DE ESCUELA UNIVERSITARI"/>
    <s v="01A"/>
    <s v="TIEMPO COMPLETO AMPLIADO"/>
    <s v="2012-09-01 00:00:00.0"/>
    <s v="null"/>
    <s v="DF100087"/>
    <s v="TITULAR DE ESCUELA UNIVERSITARIA"/>
    <s v="R109"/>
    <x v="9"/>
    <n v="520"/>
    <s v="INGENIERÍA DE SISTEMAS Y AUTOMÁTICA"/>
  </r>
  <r>
    <x v="0"/>
    <n v="16586761"/>
    <s v="FCE"/>
    <n v="503"/>
    <s v="503G"/>
    <s v="GRUPO-A"/>
    <s v="Competencia desleal, distribución y publicidad"/>
    <s v="GG"/>
    <s v="GRUPO GRANDE"/>
    <s v="503G"/>
    <s v="GG de Competencia desleal, distribución y publicidad"/>
    <s v="GRUPO-A"/>
    <s v="GG de Competencia desleal, distribución y publicidad"/>
    <s v="1S"/>
    <n v="16586761"/>
    <s v="PÉREZ"/>
    <s v="ESCALONA"/>
    <s v="SUSANA"/>
    <s v="superez"/>
    <s v="susana.perez@unirioja.es"/>
    <n v="3"/>
    <n v="3"/>
    <x v="1"/>
    <n v="534"/>
    <s v="CONTRATADO DOCTOR -TIPO 1"/>
    <s v="C01"/>
    <s v="TIEMPO COMPLETO"/>
    <s v="2009-10-01 00:00:00.0"/>
    <s v="null"/>
    <s v="PI100723"/>
    <s v="CONTRATADO DOCTOR"/>
    <s v="R103"/>
    <x v="1"/>
    <n v="165"/>
    <s v="DERECHO MERCANTIL"/>
  </r>
  <r>
    <x v="0"/>
    <n v="16586761"/>
    <s v="FCE"/>
    <n v="503"/>
    <s v="503R"/>
    <s v="GRUPO-A1"/>
    <s v="Competencia desleal, distribución y publicidad"/>
    <s v="GR"/>
    <s v="GRUPO REDUCIDO"/>
    <s v="503R"/>
    <s v="GR de Competencia desleal, distribución y publicidad"/>
    <s v="GRUPO-A1"/>
    <s v="GR de Competencia desleal, distribución y publicidad"/>
    <s v="1S"/>
    <n v="16586761"/>
    <s v="PÉREZ"/>
    <s v="ESCALONA"/>
    <s v="SUSANA"/>
    <s v="superez"/>
    <s v="susana.perez@unirioja.es"/>
    <n v="1.5"/>
    <n v="1.5"/>
    <x v="1"/>
    <n v="534"/>
    <s v="CONTRATADO DOCTOR -TIPO 1"/>
    <s v="C01"/>
    <s v="TIEMPO COMPLETO"/>
    <s v="2009-10-01 00:00:00.0"/>
    <s v="null"/>
    <s v="PI100723"/>
    <s v="CONTRATADO DOCTOR"/>
    <s v="R103"/>
    <x v="1"/>
    <n v="165"/>
    <s v="DERECHO MERCANTIL"/>
  </r>
  <r>
    <x v="1"/>
    <n v="16586761"/>
    <s v="FCJS"/>
    <n v="503"/>
    <s v="503G"/>
    <s v="GRUPO-A"/>
    <s v="Competencia desleal, distribución y publicidad"/>
    <s v="GG"/>
    <s v="GRUPO GRANDE"/>
    <s v="503G"/>
    <s v="GG de Competencia desleal, distribución y publicidad"/>
    <s v="GRUPO-A"/>
    <s v="GG de Competencia desleal, distribución y publicidad"/>
    <s v="1S"/>
    <n v="16586761"/>
    <s v="PÉREZ"/>
    <s v="ESCALONA"/>
    <s v="SUSANA"/>
    <s v="superez"/>
    <s v="susana.perez@unirioja.es"/>
    <n v="3"/>
    <m/>
    <x v="1"/>
    <n v="534"/>
    <s v="CONTRATADO DOCTOR -TIPO 1"/>
    <s v="C01"/>
    <s v="TIEMPO COMPLETO"/>
    <s v="2009-10-01 00:00:00.0"/>
    <s v="null"/>
    <s v="PI100723"/>
    <s v="CONTRATADO DOCTOR"/>
    <s v="R103"/>
    <x v="1"/>
    <n v="165"/>
    <s v="DERECHO MERCANTIL"/>
  </r>
  <r>
    <x v="1"/>
    <n v="16586761"/>
    <s v="FCJS"/>
    <n v="503"/>
    <s v="503R"/>
    <s v="GRUPO-A1"/>
    <s v="Competencia desleal, distribución y publicidad"/>
    <s v="GR"/>
    <s v="GRUPO REDUCIDO"/>
    <s v="503R"/>
    <s v="GR de Competencia desleal, distribución y publicidad"/>
    <s v="GRUPO-A1"/>
    <s v="GR de Competencia desleal, distribución y publicidad"/>
    <s v="1S"/>
    <n v="16586761"/>
    <s v="PÉREZ"/>
    <s v="ESCALONA"/>
    <s v="SUSANA"/>
    <s v="superez"/>
    <s v="susana.perez@unirioja.es"/>
    <n v="1.5"/>
    <m/>
    <x v="1"/>
    <n v="534"/>
    <s v="CONTRATADO DOCTOR -TIPO 1"/>
    <s v="C01"/>
    <s v="TIEMPO COMPLETO"/>
    <s v="2009-10-01 00:00:00.0"/>
    <s v="null"/>
    <s v="PI100723"/>
    <s v="CONTRATADO DOCTOR"/>
    <s v="R103"/>
    <x v="1"/>
    <n v="165"/>
    <s v="DERECHO MERCANTIL"/>
  </r>
  <r>
    <x v="6"/>
    <n v="16548322"/>
    <s v="FCE"/>
    <n v="504"/>
    <s v="504G"/>
    <s v="GRUPO-A"/>
    <s v="Geografía de España"/>
    <s v="GG"/>
    <s v="GRUPO GRANDE"/>
    <s v="504G"/>
    <s v="GRUPO GRANDE DE Geografía de España"/>
    <s v="GRUPO-A"/>
    <s v="Grupo Grande de Geografía de España"/>
    <s v="1S"/>
    <n v="16548322"/>
    <s v="PASCUAL"/>
    <s v="BELLIDO"/>
    <s v="NURIA ESTHER"/>
    <s v="nupascua"/>
    <s v="nuria-esther.pascual@unirioja.es"/>
    <n v="4.5"/>
    <n v="4.5"/>
    <x v="0"/>
    <n v="504"/>
    <s v="PROFESOR TITULAR UNIVERSIDAD"/>
    <s v="C01"/>
    <s v="TIEMPO COMPLETO"/>
    <s v="2011-09-01 00:00:00.0"/>
    <s v="null"/>
    <s v="DF100298"/>
    <s v="PROFESOR TITULAR DE UNIVERSIDAD"/>
    <s v="R114"/>
    <x v="3"/>
    <n v="10"/>
    <s v="ANÁLISIS GEOGRÁFICO REGIONAL"/>
  </r>
  <r>
    <x v="6"/>
    <n v="29127998"/>
    <s v="FCE"/>
    <n v="504"/>
    <s v="504R"/>
    <s v="GRUPO-A1"/>
    <s v="Geografía de España"/>
    <s v="GR"/>
    <s v="GRUPO REDUCIDO"/>
    <s v="504R"/>
    <s v="GRUPO REDUCIDO DE Geografía de España"/>
    <s v="GRUPO-A1"/>
    <s v="Grupo Reducido de Geografía de España"/>
    <s v="1S"/>
    <n v="29127998"/>
    <s v="LÓPEZ"/>
    <s v="VICENTE"/>
    <s v="MANUEL"/>
    <s v="malopev"/>
    <s v="manuel.lopezv@unirioja.es"/>
    <n v="1.5"/>
    <n v="1.5"/>
    <x v="1"/>
    <n v="536"/>
    <s v="PROFESOR INTERINO"/>
    <s v="P06"/>
    <s v="TIEMPO PARCIAL (6+6 HORAS)"/>
    <s v="2018-10-08 00:00:00.0"/>
    <s v="2019-09-14 00:00:00.0"/>
    <s v="PI101440"/>
    <s v="PROFESOR CONTRATADO INTERINO"/>
    <s v="R114"/>
    <x v="3"/>
    <n v="10"/>
    <s v="ANÁLISIS GEOGRÁFICO REGIONAL"/>
  </r>
  <r>
    <x v="9"/>
    <n v="16548322"/>
    <s v="FLE"/>
    <n v="504"/>
    <s v="504G"/>
    <s v="GRUPO-A"/>
    <s v="Geografía de España"/>
    <s v="GG"/>
    <s v="GRUPO GRANDE"/>
    <s v="504G"/>
    <s v="GRUPO GRANDE DE Geografía de España"/>
    <s v="GRUPO-A"/>
    <s v="Grupo Grande de Geografía de España"/>
    <s v="1S"/>
    <n v="16548322"/>
    <s v="PASCUAL"/>
    <s v="BELLIDO"/>
    <s v="NURIA ESTHER"/>
    <s v="nupascua"/>
    <s v="nuria-esther.pascual@unirioja.es"/>
    <n v="4.5"/>
    <m/>
    <x v="0"/>
    <n v="504"/>
    <s v="PROFESOR TITULAR UNIVERSIDAD"/>
    <s v="C01"/>
    <s v="TIEMPO COMPLETO"/>
    <s v="2011-09-01 00:00:00.0"/>
    <s v="null"/>
    <s v="DF100298"/>
    <s v="PROFESOR TITULAR DE UNIVERSIDAD"/>
    <s v="R114"/>
    <x v="3"/>
    <n v="10"/>
    <s v="ANÁLISIS GEOGRÁFICO REGIONAL"/>
  </r>
  <r>
    <x v="9"/>
    <n v="29127998"/>
    <s v="FLE"/>
    <n v="504"/>
    <s v="504R"/>
    <s v="GRUPO-A2"/>
    <s v="Geografía de España"/>
    <s v="GR"/>
    <s v="GRUPO REDUCIDO"/>
    <s v="504R"/>
    <s v="GRUPO REDUCIDO DE Geografía de España"/>
    <s v="GRUPO-A2"/>
    <s v="Grupo Reducido de Geografía de España"/>
    <s v="1S"/>
    <n v="29127998"/>
    <s v="LÓPEZ"/>
    <s v="VICENTE"/>
    <s v="MANUEL"/>
    <s v="malopev"/>
    <s v="manuel.lopezv@unirioja.es"/>
    <n v="1.5"/>
    <n v="1.5"/>
    <x v="1"/>
    <n v="536"/>
    <s v="PROFESOR INTERINO"/>
    <s v="P06"/>
    <s v="TIEMPO PARCIAL (6+6 HORAS)"/>
    <s v="2018-10-08 00:00:00.0"/>
    <s v="2019-09-14 00:00:00.0"/>
    <s v="PI101440"/>
    <s v="PROFESOR CONTRATADO INTERINO"/>
    <s v="R114"/>
    <x v="3"/>
    <n v="10"/>
    <s v="ANÁLISIS GEOGRÁFICO REGIONAL"/>
  </r>
  <r>
    <x v="11"/>
    <n v="16598388"/>
    <s v="FCYT"/>
    <n v="505"/>
    <s v="505G"/>
    <s v="GRUPO-A"/>
    <s v="Prácticas externas"/>
    <s v="GG"/>
    <s v="GRUPO GRANDE"/>
    <s v="505G"/>
    <s v="GG de Prácticas externas"/>
    <s v="GRUPO-A"/>
    <s v="GG de Prácticas externas"/>
    <s v="1S"/>
    <n v="16598388"/>
    <s v="PÉREZ"/>
    <s v="LÁZARO"/>
    <s v="FRANCISCO JAVIER"/>
    <s v="franpere"/>
    <s v="javier.perezl@unirioja.es"/>
    <n v="1.3"/>
    <n v="1.3"/>
    <x v="0"/>
    <n v="534"/>
    <s v="CONTRATADO DOCTOR -TIPO 1"/>
    <s v="C01"/>
    <s v="TIEMPO COMPLETO"/>
    <s v="2010-09-01 00:00:00.0"/>
    <s v="null"/>
    <s v="PI100761"/>
    <s v="PROFESOR CONTRATADO DOCTOR"/>
    <s v="R111"/>
    <x v="7"/>
    <n v="15"/>
    <s v="ANÁLISIS MATEMÁTICO"/>
  </r>
  <r>
    <x v="11"/>
    <n v="42057900"/>
    <s v="FCYT"/>
    <n v="505"/>
    <s v="505G"/>
    <s v="GRUPO-A"/>
    <s v="Prácticas externas"/>
    <s v="GG"/>
    <s v="GRUPO GRANDE"/>
    <s v="505G"/>
    <s v="GG de Prácticas externas"/>
    <s v="GRUPO-A"/>
    <s v="GG de Prácticas externas"/>
    <s v="1S"/>
    <n v="42057900"/>
    <s v="HERNÁNDEZ"/>
    <s v="MARTÍN"/>
    <s v="ZENAIDA"/>
    <s v="zehernan"/>
    <s v="zenaida.hernandez@unirioja.es"/>
    <n v="0"/>
    <n v="0"/>
    <x v="1"/>
    <n v="506"/>
    <s v="PROFESOR TITULAR DE ESCUELA UNIVERSITARI"/>
    <s v="01A"/>
    <s v="TIEMPO COMPLETO AMPLIADO"/>
    <s v="2012-09-01 00:00:00.0"/>
    <s v="null"/>
    <s v="DF32193"/>
    <s v="TITULAR DE ESCUELAS UNIVERSITARIAS"/>
    <s v="R111"/>
    <x v="7"/>
    <n v="265"/>
    <s v="ESTADÍSTICA E INVESTIGACIÓN OPERATIVA"/>
  </r>
  <r>
    <x v="11"/>
    <n v="42057900"/>
    <s v="FCYT"/>
    <n v="505"/>
    <s v="505G"/>
    <s v="GRUPO-B"/>
    <s v="Prácticas externas"/>
    <s v="GG"/>
    <s v="GRUPO GRANDE"/>
    <s v="505G"/>
    <s v="GG de Prácticas externas"/>
    <s v="GRUPO-B"/>
    <s v="GG de Prácticas externas"/>
    <s v="2S"/>
    <n v="42057900"/>
    <s v="HERNÁNDEZ"/>
    <s v="MARTÍN"/>
    <s v="ZENAIDA"/>
    <s v="zehernan"/>
    <s v="zenaida.hernandez@unirioja.es"/>
    <n v="0"/>
    <n v="0"/>
    <x v="1"/>
    <n v="506"/>
    <s v="PROFESOR TITULAR DE ESCUELA UNIVERSITARI"/>
    <s v="01A"/>
    <s v="TIEMPO COMPLETO AMPLIADO"/>
    <s v="2012-09-01 00:00:00.0"/>
    <s v="null"/>
    <s v="DF32193"/>
    <s v="TITULAR DE ESCUELAS UNIVERSITARIAS"/>
    <s v="R111"/>
    <x v="7"/>
    <n v="265"/>
    <s v="ESTADÍSTICA E INVESTIGACIÓN OPERATIVA"/>
  </r>
  <r>
    <x v="0"/>
    <n v="16559462"/>
    <s v="FCE"/>
    <n v="506"/>
    <s v="506G"/>
    <s v="GRUPO-A"/>
    <s v="Análisis de estados financieros"/>
    <s v="GG"/>
    <s v="GRUPO GRANDE"/>
    <s v="506G"/>
    <s v="GRUPO GRANDE DE Análisis de estados financieros"/>
    <s v="GRUPO-A"/>
    <s v="Grupo Grande de Análisis de estados financieros"/>
    <s v="2S"/>
    <n v="16559462"/>
    <s v="LACALZADA"/>
    <s v="ESQUIVEL"/>
    <s v="JOSÉ ANGEL"/>
    <s v="jolacae"/>
    <s v="jose-angel.lacalzada@unirioja.es"/>
    <n v="4"/>
    <n v="4"/>
    <x v="1"/>
    <n v="532"/>
    <s v="LABORAL DOCENTE-ASOCIADO"/>
    <s v="P06"/>
    <s v="TIEMPO PARCIAL (6+6 HORAS)"/>
    <s v="2015-09-15 00:00:00.0"/>
    <s v="2019-09-14 00:00:00.0"/>
    <s v="PI101023"/>
    <s v="PROFESOR ASOCIADO"/>
    <s v="R104"/>
    <x v="0"/>
    <n v="230"/>
    <s v="ECONOMÍA FINANCIERA Y CONTABILIDAD"/>
  </r>
  <r>
    <x v="0"/>
    <n v="16559462"/>
    <s v="FCE"/>
    <n v="506"/>
    <s v="506G"/>
    <s v="GRUPO-B"/>
    <s v="Análisis de estados financieros"/>
    <s v="GG"/>
    <s v="GRUPO GRANDE"/>
    <s v="506G"/>
    <s v="GRUPO GRANDE DE Análisis de estados financieros"/>
    <s v="GRUPO-B"/>
    <s v="Grupo Grande de Análisis de estados financieros"/>
    <s v="2S"/>
    <n v="16559462"/>
    <s v="LACALZADA"/>
    <s v="ESQUIVEL"/>
    <s v="JOSÉ ANGEL"/>
    <s v="jolacae"/>
    <s v="jose-angel.lacalzada@unirioja.es"/>
    <n v="4"/>
    <n v="4"/>
    <x v="1"/>
    <n v="532"/>
    <s v="LABORAL DOCENTE-ASOCIADO"/>
    <s v="P06"/>
    <s v="TIEMPO PARCIAL (6+6 HORAS)"/>
    <s v="2015-09-15 00:00:00.0"/>
    <s v="2019-09-14 00:00:00.0"/>
    <s v="PI101023"/>
    <s v="PROFESOR ASOCIADO"/>
    <s v="R104"/>
    <x v="0"/>
    <n v="230"/>
    <s v="ECONOMÍA FINANCIERA Y CONTABILIDAD"/>
  </r>
  <r>
    <x v="0"/>
    <n v="31228810"/>
    <s v="FCE"/>
    <n v="506"/>
    <s v="506I"/>
    <s v="GRUPO-A1"/>
    <s v="Análisis de estados financieros"/>
    <s v="GI"/>
    <s v="GRUPO DE INFORMÁTICA"/>
    <s v="506I"/>
    <s v="INFORMÁTICA DE Análisis de estados financieros"/>
    <s v="GRUPO-A1"/>
    <s v="Informática de Análisis de estados financieros"/>
    <s v="2S"/>
    <n v="31228810"/>
    <s v="GONZÁLEZ"/>
    <s v="JIMÉNEZ"/>
    <s v="LUIS"/>
    <s v="lugonzal"/>
    <s v="luis.gonzalez@unirioja.es"/>
    <n v="2"/>
    <n v="2"/>
    <x v="1"/>
    <n v="504"/>
    <s v="PROFESOR TITULAR UNIVERSIDAD"/>
    <s v="01A"/>
    <s v="TIEMPO COMPLETO AMPLIADO"/>
    <s v="2012-09-01 00:00:00.0"/>
    <s v="null"/>
    <s v="DF100049"/>
    <s v="TITULAR DE UNIVERSIDAD"/>
    <s v="R104"/>
    <x v="0"/>
    <n v="230"/>
    <s v="ECONOMÍA FINANCIERA Y CONTABILIDAD"/>
  </r>
  <r>
    <x v="0"/>
    <n v="31228810"/>
    <s v="FCE"/>
    <n v="506"/>
    <s v="506I"/>
    <s v="GRUPO-A2"/>
    <s v="Análisis de estados financieros"/>
    <s v="GI"/>
    <s v="GRUPO DE INFORMÁTICA"/>
    <s v="506I"/>
    <s v="INFORMÁTICA DE Análisis de estados financieros"/>
    <s v="GRUPO-A2"/>
    <s v="Informática de Análisis de estados financieros"/>
    <s v="2S"/>
    <n v="31228810"/>
    <s v="GONZÁLEZ"/>
    <s v="JIMÉNEZ"/>
    <s v="LUIS"/>
    <s v="lugonzal"/>
    <s v="luis.gonzalez@unirioja.es"/>
    <n v="2"/>
    <n v="2"/>
    <x v="1"/>
    <n v="504"/>
    <s v="PROFESOR TITULAR UNIVERSIDAD"/>
    <s v="01A"/>
    <s v="TIEMPO COMPLETO AMPLIADO"/>
    <s v="2012-09-01 00:00:00.0"/>
    <s v="null"/>
    <s v="DF100049"/>
    <s v="TITULAR DE UNIVERSIDAD"/>
    <s v="R104"/>
    <x v="0"/>
    <n v="230"/>
    <s v="ECONOMÍA FINANCIERA Y CONTABILIDAD"/>
  </r>
  <r>
    <x v="0"/>
    <n v="31228810"/>
    <s v="FCE"/>
    <n v="506"/>
    <s v="506I"/>
    <s v="GRUPO-A3"/>
    <s v="Análisis de estados financieros"/>
    <s v="GI"/>
    <s v="GRUPO DE INFORMÁTICA"/>
    <s v="506I"/>
    <s v="INFORMÁTICA DE Análisis de estados financieros"/>
    <s v="GRUPO-A3"/>
    <s v="Informática de Análisis de estados financieros"/>
    <s v="2S"/>
    <n v="31228810"/>
    <s v="GONZÁLEZ"/>
    <s v="JIMÉNEZ"/>
    <s v="LUIS"/>
    <s v="lugonzal"/>
    <s v="luis.gonzalez@unirioja.es"/>
    <n v="2"/>
    <n v="2"/>
    <x v="1"/>
    <n v="504"/>
    <s v="PROFESOR TITULAR UNIVERSIDAD"/>
    <s v="01A"/>
    <s v="TIEMPO COMPLETO AMPLIADO"/>
    <s v="2012-09-01 00:00:00.0"/>
    <s v="null"/>
    <s v="DF100049"/>
    <s v="TITULAR DE UNIVERSIDAD"/>
    <s v="R104"/>
    <x v="0"/>
    <n v="230"/>
    <s v="ECONOMÍA FINANCIERA Y CONTABILIDAD"/>
  </r>
  <r>
    <x v="0"/>
    <n v="31228810"/>
    <s v="FCE"/>
    <n v="506"/>
    <s v="506I"/>
    <s v="GRUPO-B1"/>
    <s v="Análisis de estados financieros"/>
    <s v="GI"/>
    <s v="GRUPO DE INFORMÁTICA"/>
    <s v="506I"/>
    <s v="INFORMÁTICA DE Análisis de estados financieros"/>
    <s v="GRUPO-B1"/>
    <s v="Informática de Análisis de estados financieros"/>
    <s v="2S"/>
    <n v="31228810"/>
    <s v="GONZÁLEZ"/>
    <s v="JIMÉNEZ"/>
    <s v="LUIS"/>
    <s v="lugonzal"/>
    <s v="luis.gonzalez@unirioja.es"/>
    <n v="2"/>
    <n v="2"/>
    <x v="1"/>
    <n v="504"/>
    <s v="PROFESOR TITULAR UNIVERSIDAD"/>
    <s v="01A"/>
    <s v="TIEMPO COMPLETO AMPLIADO"/>
    <s v="2012-09-01 00:00:00.0"/>
    <s v="null"/>
    <s v="DF100049"/>
    <s v="TITULAR DE UNIVERSIDAD"/>
    <s v="R104"/>
    <x v="0"/>
    <n v="230"/>
    <s v="ECONOMÍA FINANCIERA Y CONTABILIDAD"/>
  </r>
  <r>
    <x v="0"/>
    <n v="31228810"/>
    <s v="FCE"/>
    <n v="506"/>
    <s v="506I"/>
    <s v="GRUPO-B2"/>
    <s v="Análisis de estados financieros"/>
    <s v="GI"/>
    <s v="GRUPO DE INFORMÁTICA"/>
    <s v="506I"/>
    <s v="INFORMÁTICA DE Análisis de estados financieros"/>
    <s v="GRUPO-B2"/>
    <s v="Informática de Análisis de estados financieros"/>
    <s v="2S"/>
    <n v="31228810"/>
    <s v="GONZÁLEZ"/>
    <s v="JIMÉNEZ"/>
    <s v="LUIS"/>
    <s v="lugonzal"/>
    <s v="luis.gonzalez@unirioja.es"/>
    <n v="2"/>
    <n v="2"/>
    <x v="1"/>
    <n v="504"/>
    <s v="PROFESOR TITULAR UNIVERSIDAD"/>
    <s v="01A"/>
    <s v="TIEMPO COMPLETO AMPLIADO"/>
    <s v="2012-09-01 00:00:00.0"/>
    <s v="null"/>
    <s v="DF100049"/>
    <s v="TITULAR DE UNIVERSIDAD"/>
    <s v="R104"/>
    <x v="0"/>
    <n v="230"/>
    <s v="ECONOMÍA FINANCIERA Y CONTABILIDAD"/>
  </r>
  <r>
    <x v="2"/>
    <n v="16559462"/>
    <s v="FCJS"/>
    <n v="506"/>
    <s v="506G"/>
    <s v="GRUPO-B"/>
    <s v="Análisis de estados financieros"/>
    <s v="GG"/>
    <s v="GRUPO GRANDE"/>
    <s v="506G"/>
    <s v="GRUPO GRANDE DE Análisis de estados financieros"/>
    <s v="GRUPO-B"/>
    <s v="Grupo Grande de Análisis de estados financieros"/>
    <s v="2S"/>
    <n v="16559462"/>
    <s v="LACALZADA"/>
    <s v="ESQUIVEL"/>
    <s v="JOSÉ ANGEL"/>
    <s v="jolacae"/>
    <s v="jose-angel.lacalzada@unirioja.es"/>
    <n v="4"/>
    <m/>
    <x v="1"/>
    <n v="532"/>
    <s v="LABORAL DOCENTE-ASOCIADO"/>
    <s v="P06"/>
    <s v="TIEMPO PARCIAL (6+6 HORAS)"/>
    <s v="2015-09-15 00:00:00.0"/>
    <s v="2019-09-14 00:00:00.0"/>
    <s v="PI101023"/>
    <s v="PROFESOR ASOCIADO"/>
    <s v="R104"/>
    <x v="0"/>
    <n v="230"/>
    <s v="ECONOMÍA FINANCIERA Y CONTABILIDAD"/>
  </r>
  <r>
    <x v="2"/>
    <n v="31228810"/>
    <s v="FCJS"/>
    <n v="506"/>
    <s v="506I"/>
    <s v="GRUPO-B2"/>
    <s v="Análisis de estados financieros"/>
    <s v="GI"/>
    <s v="GRUPO DE INFORMÁTICA"/>
    <s v="506I"/>
    <s v="INFORMÁTICA DE Análisis de estados financieros"/>
    <s v="GRUPO-B2"/>
    <s v="Informática de Análisis de estados financieros"/>
    <s v="2S"/>
    <n v="31228810"/>
    <s v="GONZÁLEZ"/>
    <s v="JIMÉNEZ"/>
    <s v="LUIS"/>
    <s v="lugonzal"/>
    <s v="luis.gonzalez@unirioja.es"/>
    <n v="2"/>
    <m/>
    <x v="1"/>
    <n v="504"/>
    <s v="PROFESOR TITULAR UNIVERSIDAD"/>
    <s v="01A"/>
    <s v="TIEMPO COMPLETO AMPLIADO"/>
    <s v="2012-09-01 00:00:00.0"/>
    <s v="null"/>
    <s v="DF100049"/>
    <s v="TITULAR DE UNIVERSIDAD"/>
    <s v="R104"/>
    <x v="0"/>
    <n v="230"/>
    <s v="ECONOMÍA FINANCIERA Y CONTABILIDAD"/>
  </r>
  <r>
    <x v="6"/>
    <n v="16539010"/>
    <s v="FCE"/>
    <n v="507"/>
    <s v="507G"/>
    <s v="GRUPO-A"/>
    <s v="Patrimonio natural"/>
    <s v="GG"/>
    <s v="GRUPO GRANDE"/>
    <s v="507G"/>
    <s v="GG de Patrimonio natural"/>
    <s v="GRUPO-A"/>
    <s v="GG de Patrimonio natural"/>
    <s v="1S"/>
    <n v="16539010"/>
    <s v="RUIZ"/>
    <s v="FLAÑO"/>
    <s v="PURIFICACIÓN"/>
    <s v="puruiz"/>
    <s v="purificacion.ruiz@unirioja.es"/>
    <n v="0"/>
    <n v="0"/>
    <x v="1"/>
    <n v="504"/>
    <s v="PROFESOR TITULAR UNIVERSIDAD"/>
    <s v="01R"/>
    <s v="TIEMPO COMPLETO REDUCIDO"/>
    <s v="2017-09-15 00:00:00.0"/>
    <s v="null"/>
    <s v="DF3369"/>
    <s v="PROFESOR TITULAR DE UNIVERSIDAD"/>
    <s v="R114"/>
    <x v="3"/>
    <n v="430"/>
    <s v="GEOGRAFÍA FÍSICA"/>
  </r>
  <r>
    <x v="6"/>
    <n v="25475404"/>
    <s v="FCE"/>
    <n v="507"/>
    <s v="507G"/>
    <s v="GRUPO-A"/>
    <s v="Patrimonio natural"/>
    <s v="GG"/>
    <s v="GRUPO GRANDE"/>
    <s v="507G"/>
    <s v="GG de Patrimonio natural"/>
    <s v="GRUPO-A"/>
    <s v="GG de Patrimonio natural"/>
    <s v="1S"/>
    <n v="25475404"/>
    <s v="LANA-RENAULT"/>
    <s v="MONREAL"/>
    <s v="NOEMÍ SOLANGE"/>
    <s v="nolanare"/>
    <s v="noemi-solange.lana-renault@unirioja.es"/>
    <n v="3.2"/>
    <n v="3.2"/>
    <x v="1"/>
    <n v="536"/>
    <s v="PROFESOR INTERINO"/>
    <s v="C01"/>
    <s v="TIEMPO COMPLETO"/>
    <s v="2018-09-17 00:00:00.0"/>
    <s v="null"/>
    <s v="PI101388"/>
    <s v="PROFESOR CONTRATADO INTERINO"/>
    <s v="R114"/>
    <x v="3"/>
    <n v="10"/>
    <s v="ANÁLISIS GEOGRÁFICO REGIONAL"/>
  </r>
  <r>
    <x v="6"/>
    <n v="25475404"/>
    <s v="FCE"/>
    <n v="507"/>
    <s v="507I"/>
    <s v="GRUPO-A2"/>
    <s v="Patrimonio natural"/>
    <s v="GI"/>
    <s v="GRUPO DE INFORMÁTICA"/>
    <s v="507I"/>
    <s v="GI de Patrimonio natural"/>
    <s v="GRUPO-A2"/>
    <s v="GI de Patrimonio natural"/>
    <s v="1S"/>
    <n v="25475404"/>
    <s v="LANA-RENAULT"/>
    <s v="MONREAL"/>
    <s v="NOEMÍ SOLANGE"/>
    <s v="nolanare"/>
    <s v="noemi-solange.lana-renault@unirioja.es"/>
    <n v="2.8"/>
    <n v="2.8"/>
    <x v="1"/>
    <n v="536"/>
    <s v="PROFESOR INTERINO"/>
    <s v="C01"/>
    <s v="TIEMPO COMPLETO"/>
    <s v="2018-09-17 00:00:00.0"/>
    <s v="null"/>
    <s v="PI101388"/>
    <s v="PROFESOR CONTRATADO INTERINO"/>
    <s v="R114"/>
    <x v="3"/>
    <n v="10"/>
    <s v="ANÁLISIS GEOGRÁFICO REGIONAL"/>
  </r>
  <r>
    <x v="9"/>
    <n v="16539010"/>
    <s v="FLE"/>
    <n v="507"/>
    <s v="507G"/>
    <s v="GRUPO-A"/>
    <s v="Patrimonio natural"/>
    <s v="GG"/>
    <s v="GRUPO GRANDE"/>
    <s v="507G"/>
    <s v="GG de Patrimonio natural"/>
    <s v="GRUPO-A"/>
    <s v="GG de Patrimonio natural"/>
    <s v="1S"/>
    <n v="16539010"/>
    <s v="RUIZ"/>
    <s v="FLAÑO"/>
    <s v="PURIFICACIÓN"/>
    <s v="puruiz"/>
    <s v="purificacion.ruiz@unirioja.es"/>
    <n v="0"/>
    <m/>
    <x v="1"/>
    <n v="504"/>
    <s v="PROFESOR TITULAR UNIVERSIDAD"/>
    <s v="01R"/>
    <s v="TIEMPO COMPLETO REDUCIDO"/>
    <s v="2017-09-15 00:00:00.0"/>
    <s v="null"/>
    <s v="DF3369"/>
    <s v="PROFESOR TITULAR DE UNIVERSIDAD"/>
    <s v="R114"/>
    <x v="3"/>
    <n v="430"/>
    <s v="GEOGRAFÍA FÍSICA"/>
  </r>
  <r>
    <x v="9"/>
    <n v="25475404"/>
    <s v="FLE"/>
    <n v="507"/>
    <s v="507G"/>
    <s v="GRUPO-A"/>
    <s v="Patrimonio natural"/>
    <s v="GG"/>
    <s v="GRUPO GRANDE"/>
    <s v="507G"/>
    <s v="GG de Patrimonio natural"/>
    <s v="GRUPO-A"/>
    <s v="GG de Patrimonio natural"/>
    <s v="1S"/>
    <n v="25475404"/>
    <s v="LANA-RENAULT"/>
    <s v="MONREAL"/>
    <s v="NOEMÍ SOLANGE"/>
    <s v="nolanare"/>
    <s v="noemi-solange.lana-renault@unirioja.es"/>
    <n v="3.2"/>
    <m/>
    <x v="1"/>
    <n v="536"/>
    <s v="PROFESOR INTERINO"/>
    <s v="C01"/>
    <s v="TIEMPO COMPLETO"/>
    <s v="2018-09-17 00:00:00.0"/>
    <s v="null"/>
    <s v="PI101388"/>
    <s v="PROFESOR CONTRATADO INTERINO"/>
    <s v="R114"/>
    <x v="3"/>
    <n v="10"/>
    <s v="ANÁLISIS GEOGRÁFICO REGIONAL"/>
  </r>
  <r>
    <x v="9"/>
    <n v="25475404"/>
    <s v="FLE"/>
    <n v="507"/>
    <s v="507I"/>
    <s v="GRUPO-A1"/>
    <s v="Patrimonio natural"/>
    <s v="GI"/>
    <s v="GRUPO DE INFORMÁTICA"/>
    <s v="507I"/>
    <s v="GI de Patrimonio natural"/>
    <s v="GRUPO-A1"/>
    <s v="GI de Patrimonio natural"/>
    <s v="1S"/>
    <n v="25475404"/>
    <s v="LANA-RENAULT"/>
    <s v="MONREAL"/>
    <s v="NOEMÍ SOLANGE"/>
    <s v="nolanare"/>
    <s v="noemi-solange.lana-renault@unirioja.es"/>
    <n v="2.8"/>
    <n v="2.8"/>
    <x v="1"/>
    <n v="536"/>
    <s v="PROFESOR INTERINO"/>
    <s v="C01"/>
    <s v="TIEMPO COMPLETO"/>
    <s v="2018-09-17 00:00:00.0"/>
    <s v="null"/>
    <s v="PI101388"/>
    <s v="PROFESOR CONTRATADO INTERINO"/>
    <s v="R114"/>
    <x v="3"/>
    <n v="10"/>
    <s v="ANÁLISIS GEOGRÁFICO REGIONAL"/>
  </r>
  <r>
    <x v="9"/>
    <n v="25475404"/>
    <s v="FLE"/>
    <n v="507"/>
    <s v="507I"/>
    <s v="GRUPO-A2"/>
    <s v="Patrimonio natural"/>
    <s v="GI"/>
    <s v="GRUPO DE INFORMÁTICA"/>
    <s v="507I"/>
    <s v="GI de Patrimonio natural"/>
    <s v="GRUPO-A2"/>
    <s v="GI de Patrimonio natural"/>
    <s v="1S"/>
    <n v="25475404"/>
    <s v="LANA-RENAULT"/>
    <s v="MONREAL"/>
    <s v="NOEMÍ SOLANGE"/>
    <s v="nolanare"/>
    <s v="noemi-solange.lana-renault@unirioja.es"/>
    <n v="2.8"/>
    <m/>
    <x v="1"/>
    <n v="536"/>
    <s v="PROFESOR INTERINO"/>
    <s v="C01"/>
    <s v="TIEMPO COMPLETO"/>
    <s v="2018-09-17 00:00:00.0"/>
    <s v="null"/>
    <s v="PI101388"/>
    <s v="PROFESOR CONTRATADO INTERINO"/>
    <s v="R114"/>
    <x v="3"/>
    <n v="10"/>
    <s v="ANÁLISIS GEOGRÁFICO REGIONAL"/>
  </r>
  <r>
    <x v="2"/>
    <n v="16015792"/>
    <s v="FCJS"/>
    <n v="508"/>
    <s v="508G"/>
    <s v="GRUPO-A"/>
    <s v="Planificación y métodos de trabajo"/>
    <s v="GG"/>
    <s v="GRUPO GRANDE"/>
    <s v="508G"/>
    <s v="GRUPO GRANDE DE Planificación y métodos de trabajo"/>
    <s v="GRUPO-A"/>
    <s v="Grupo Grande de Planificación y métodos de trabajo"/>
    <s v="1S"/>
    <n v="16015792"/>
    <s v="GIL"/>
    <s v="LÓPEZ"/>
    <s v="ALFONSO JESÚS"/>
    <s v="algil"/>
    <s v="alfonso.gil@unirioja.es"/>
    <n v="5"/>
    <n v="5"/>
    <x v="0"/>
    <n v="536"/>
    <s v="PROFESOR INTERINO"/>
    <s v="C01"/>
    <s v="TIEMPO COMPLETO"/>
    <s v="2017-09-15 00:00:00.0"/>
    <s v="null"/>
    <s v="PI101241"/>
    <s v="PROFESOR CONTRATADO INTERINO"/>
    <s v="R104"/>
    <x v="0"/>
    <n v="650"/>
    <s v="ORGANIZACIÓN DE EMPRESAS"/>
  </r>
  <r>
    <x v="2"/>
    <n v="16015792"/>
    <s v="FCJS"/>
    <n v="508"/>
    <s v="508I"/>
    <s v="GRUPO-A1"/>
    <s v="Planificación y métodos de trabajo"/>
    <s v="GI"/>
    <s v="GRUPO DE INFORMÁTICA"/>
    <s v="508I"/>
    <s v="INFORMÁTICA DE Planificación y métodos de trabajo"/>
    <s v="GRUPO-A1"/>
    <s v="Grupo de Informática de Planificación y métodos de trabajo"/>
    <s v="1S"/>
    <n v="16015792"/>
    <s v="GIL"/>
    <s v="LÓPEZ"/>
    <s v="ALFONSO JESÚS"/>
    <s v="algil"/>
    <s v="alfonso.gil@unirioja.es"/>
    <n v="1"/>
    <n v="1"/>
    <x v="0"/>
    <n v="536"/>
    <s v="PROFESOR INTERINO"/>
    <s v="C01"/>
    <s v="TIEMPO COMPLETO"/>
    <s v="2017-09-15 00:00:00.0"/>
    <s v="null"/>
    <s v="PI101241"/>
    <s v="PROFESOR CONTRATADO INTERINO"/>
    <s v="R104"/>
    <x v="0"/>
    <n v="650"/>
    <s v="ORGANIZACIÓN DE EMPRESAS"/>
  </r>
  <r>
    <x v="2"/>
    <n v="16015792"/>
    <s v="FCJS"/>
    <n v="508"/>
    <s v="508R"/>
    <s v="GRUPO-A1"/>
    <s v="Planificación y métodos de trabajo"/>
    <s v="GR"/>
    <s v="GRUPO REDUCIDO"/>
    <s v="508R"/>
    <s v="GRUPO REDUCIDO DE Planificación y métodos de trabajo"/>
    <s v="GRUPO-A1"/>
    <s v="Grupo Reducido de Planificación y métodos de trabajo"/>
    <s v="1S"/>
    <n v="16015792"/>
    <s v="GIL"/>
    <s v="LÓPEZ"/>
    <s v="ALFONSO JESÚS"/>
    <s v="algil"/>
    <s v="alfonso.gil@unirioja.es"/>
    <n v="1.5"/>
    <n v="1.5"/>
    <x v="0"/>
    <n v="536"/>
    <s v="PROFESOR INTERINO"/>
    <s v="C01"/>
    <s v="TIEMPO COMPLETO"/>
    <s v="2017-09-15 00:00:00.0"/>
    <s v="null"/>
    <s v="PI101241"/>
    <s v="PROFESOR CONTRATADO INTERINO"/>
    <s v="R104"/>
    <x v="0"/>
    <n v="650"/>
    <s v="ORGANIZACIÓN DE EMPRESAS"/>
  </r>
  <r>
    <x v="4"/>
    <n v="16527579"/>
    <s v="FLE"/>
    <n v="509"/>
    <s v="509G"/>
    <s v="GRUPO-A"/>
    <s v="Didáctica de las Ciencias Sociales"/>
    <s v="GG"/>
    <s v="GRUPO GRANDE"/>
    <s v="509G"/>
    <s v="GG de Didáctica de las Ciencias Sociales"/>
    <s v="GRUPO-A"/>
    <s v="GG de Didáctica de las Ciencias Sociales"/>
    <s v="2S"/>
    <n v="16527579"/>
    <s v="GIL-DÍEZ"/>
    <s v="USANDIZAGA"/>
    <s v="IGNACIO"/>
    <s v="iggildie"/>
    <s v="ignacio.gil-diez@unirioja.es"/>
    <n v="0"/>
    <n v="0"/>
    <x v="0"/>
    <n v="504"/>
    <s v="PROFESOR TITULAR UNIVERSIDAD"/>
    <s v="C01"/>
    <s v="TIEMPO COMPLETO"/>
    <s v="2016-11-12 00:00:00.0"/>
    <s v="null"/>
    <s v="DF100293"/>
    <s v="PROFESOR TITULAR DE UNIVERSIDAD"/>
    <s v="R115"/>
    <x v="2"/>
    <n v="210"/>
    <s v="DIDÁCTICA DE LAS CIENCIAS SOCIALES"/>
  </r>
  <r>
    <x v="4"/>
    <n v="16582369"/>
    <s v="FLE"/>
    <n v="509"/>
    <s v="509G"/>
    <s v="GRUPO-A"/>
    <s v="Didáctica de las Ciencias Sociales"/>
    <s v="GG"/>
    <s v="GRUPO GRANDE"/>
    <s v="509G"/>
    <s v="GG de Didáctica de las Ciencias Sociales"/>
    <s v="GRUPO-A"/>
    <s v="GG de Didáctica de las Ciencias Sociales"/>
    <s v="2S"/>
    <n v="16582369"/>
    <s v="TÉLLEZ"/>
    <s v="ALARCIA"/>
    <s v="DIEGO"/>
    <s v="dietellalar"/>
    <s v="diego.tellez@unirioja.es"/>
    <n v="3"/>
    <n v="3"/>
    <x v="0"/>
    <n v="534"/>
    <s v="CONTRATADO DOCTOR -TIPO 1"/>
    <s v="C01"/>
    <s v="TIEMPO COMPLETO"/>
    <s v="2018-11-30 00:00:00.0"/>
    <s v="null"/>
    <s v="PI101428"/>
    <s v="PROFESOR CONTRATADO DOCTOR"/>
    <s v="R115"/>
    <x v="2"/>
    <n v="210"/>
    <s v="DIDÁCTICA DE LAS CIENCIAS SOCIALES"/>
  </r>
  <r>
    <x v="4"/>
    <n v="16582369"/>
    <s v="FLE"/>
    <n v="509"/>
    <s v="509R"/>
    <s v="GRUPO-A1"/>
    <s v="Didáctica de las Ciencias Sociales"/>
    <s v="GR"/>
    <s v="GRUPO REDUCIDO"/>
    <s v="509R"/>
    <s v="GR de Didáctica de las Ciencias Sociales"/>
    <s v="GRUPO-A1"/>
    <s v="GR de Didáctica de las Ciencias Sociales"/>
    <s v="2S"/>
    <n v="16582369"/>
    <s v="TÉLLEZ"/>
    <s v="ALARCIA"/>
    <s v="DIEGO"/>
    <s v="dietellalar"/>
    <s v="diego.tellez@unirioja.es"/>
    <n v="1.5"/>
    <n v="1.5"/>
    <x v="0"/>
    <n v="534"/>
    <s v="CONTRATADO DOCTOR -TIPO 1"/>
    <s v="C01"/>
    <s v="TIEMPO COMPLETO"/>
    <s v="2018-11-30 00:00:00.0"/>
    <s v="null"/>
    <s v="PI101428"/>
    <s v="PROFESOR CONTRATADO DOCTOR"/>
    <s v="R115"/>
    <x v="2"/>
    <n v="210"/>
    <s v="DIDÁCTICA DE LAS CIENCIAS SOCIALES"/>
  </r>
  <r>
    <x v="4"/>
    <n v="16582369"/>
    <s v="FLE"/>
    <n v="509"/>
    <s v="509R"/>
    <s v="GRUPO-A2"/>
    <s v="Didáctica de las Ciencias Sociales"/>
    <s v="GR"/>
    <s v="GRUPO REDUCIDO"/>
    <s v="509R"/>
    <s v="GR de Didáctica de las Ciencias Sociales"/>
    <s v="GRUPO-A2"/>
    <s v="GR de Didáctica de las Ciencias Sociales"/>
    <s v="2S"/>
    <n v="16582369"/>
    <s v="TÉLLEZ"/>
    <s v="ALARCIA"/>
    <s v="DIEGO"/>
    <s v="dietellalar"/>
    <s v="diego.tellez@unirioja.es"/>
    <n v="1.5"/>
    <n v="1.5"/>
    <x v="0"/>
    <n v="534"/>
    <s v="CONTRATADO DOCTOR -TIPO 1"/>
    <s v="C01"/>
    <s v="TIEMPO COMPLETO"/>
    <s v="2018-11-30 00:00:00.0"/>
    <s v="null"/>
    <s v="PI101428"/>
    <s v="PROFESOR CONTRATADO DOCTOR"/>
    <s v="R115"/>
    <x v="2"/>
    <n v="210"/>
    <s v="DIDÁCTICA DE LAS CIENCIAS SOCIALES"/>
  </r>
  <r>
    <x v="4"/>
    <n v="16582369"/>
    <s v="FLE"/>
    <n v="509"/>
    <s v="509R"/>
    <s v="GRUPO-A3"/>
    <s v="Didáctica de las Ciencias Sociales"/>
    <s v="GR"/>
    <s v="GRUPO REDUCIDO"/>
    <s v="509R"/>
    <s v="GR de Didáctica de las Ciencias Sociales"/>
    <s v="GRUPO-A3"/>
    <s v="GR de Didáctica de las Ciencias Sociales"/>
    <s v="2S"/>
    <n v="16582369"/>
    <s v="TÉLLEZ"/>
    <s v="ALARCIA"/>
    <s v="DIEGO"/>
    <s v="dietellalar"/>
    <s v="diego.tellez@unirioja.es"/>
    <n v="1.5"/>
    <n v="1.5"/>
    <x v="0"/>
    <n v="534"/>
    <s v="CONTRATADO DOCTOR -TIPO 1"/>
    <s v="C01"/>
    <s v="TIEMPO COMPLETO"/>
    <s v="2018-11-30 00:00:00.0"/>
    <s v="null"/>
    <s v="PI101428"/>
    <s v="PROFESOR CONTRATADO DOCTOR"/>
    <s v="R115"/>
    <x v="2"/>
    <n v="210"/>
    <s v="DIDÁCTICA DE LAS CIENCIAS SOCIALES"/>
  </r>
  <r>
    <x v="5"/>
    <n v="16582446"/>
    <s v="FLE"/>
    <n v="510"/>
    <s v="510G"/>
    <s v="GRUPO-A"/>
    <s v="Prácticas escolares"/>
    <s v="GG"/>
    <s v="GRUPO GRANDE"/>
    <s v="510G"/>
    <s v="GG de Prácticas escolares"/>
    <s v="GRUPO-A"/>
    <s v="GG de Prácticas escolares"/>
    <s v="2S"/>
    <n v="16582446"/>
    <s v="SÁENZ DE JUBERA"/>
    <s v="OCÓN"/>
    <s v="Mª. MAGDALENA"/>
    <s v="mmsaenzd"/>
    <s v="m-magdalena.saenz-de-jubera@unirioja.es"/>
    <n v="3"/>
    <n v="3"/>
    <x v="0"/>
    <n v="536"/>
    <s v="PROFESOR INTERINO"/>
    <s v="C01"/>
    <s v="TIEMPO COMPLETO"/>
    <s v="2013-09-16 00:00:00.0"/>
    <s v="null"/>
    <s v="PI100931"/>
    <s v="PROFESOR CONTRATADO INTERINO"/>
    <s v="R115"/>
    <x v="2"/>
    <n v="215"/>
    <s v="DIDÁCTICA Y ORGANIZACIÓN ESCOLAR"/>
  </r>
  <r>
    <x v="5"/>
    <n v="16582446"/>
    <s v="FLE"/>
    <n v="510"/>
    <s v="510G"/>
    <s v="GRUPO-B"/>
    <s v="Prácticas escolares"/>
    <s v="GG"/>
    <s v="GRUPO GRANDE"/>
    <s v="510G"/>
    <s v="GG de Prácticas escolares"/>
    <s v="GRUPO-B"/>
    <s v="GG de Prácticas escolares"/>
    <s v="2S"/>
    <n v="16582446"/>
    <s v="SÁENZ DE JUBERA"/>
    <s v="OCÓN"/>
    <s v="Mª. MAGDALENA"/>
    <s v="mmsaenzd"/>
    <s v="m-magdalena.saenz-de-jubera@unirioja.es"/>
    <n v="3"/>
    <n v="3"/>
    <x v="0"/>
    <n v="536"/>
    <s v="PROFESOR INTERINO"/>
    <s v="C01"/>
    <s v="TIEMPO COMPLETO"/>
    <s v="2013-09-16 00:00:00.0"/>
    <s v="null"/>
    <s v="PI100931"/>
    <s v="PROFESOR CONTRATADO INTERINO"/>
    <s v="R115"/>
    <x v="2"/>
    <n v="215"/>
    <s v="DIDÁCTICA Y ORGANIZACIÓN ESCOLAR"/>
  </r>
  <r>
    <x v="5"/>
    <n v="16582446"/>
    <s v="FLE"/>
    <n v="510"/>
    <s v="510R"/>
    <s v="GRUPO-A1"/>
    <s v="Prácticas escolares"/>
    <s v="GR"/>
    <s v="GRUPO REDUCIDO"/>
    <s v="510R"/>
    <s v="GR de Prácticas escolares"/>
    <s v="GRUPO-A1"/>
    <s v="GR de Prácticas escolares"/>
    <s v="2S"/>
    <n v="16582446"/>
    <s v="SÁENZ DE JUBERA"/>
    <s v="OCÓN"/>
    <s v="Mª. MAGDALENA"/>
    <s v="mmsaenzd"/>
    <s v="m-magdalena.saenz-de-jubera@unirioja.es"/>
    <n v="0.5"/>
    <n v="0.5"/>
    <x v="0"/>
    <n v="536"/>
    <s v="PROFESOR INTERINO"/>
    <s v="C01"/>
    <s v="TIEMPO COMPLETO"/>
    <s v="2013-09-16 00:00:00.0"/>
    <s v="null"/>
    <s v="PI100931"/>
    <s v="PROFESOR CONTRATADO INTERINO"/>
    <s v="R115"/>
    <x v="2"/>
    <n v="215"/>
    <s v="DIDÁCTICA Y ORGANIZACIÓN ESCOLAR"/>
  </r>
  <r>
    <x v="5"/>
    <n v="16582446"/>
    <s v="FLE"/>
    <n v="510"/>
    <s v="510R"/>
    <s v="GRUPO-A2"/>
    <s v="Prácticas escolares"/>
    <s v="GR"/>
    <s v="GRUPO REDUCIDO"/>
    <s v="510R"/>
    <s v="GR de Prácticas escolares"/>
    <s v="GRUPO-A2"/>
    <s v="GR de Prácticas escolares"/>
    <s v="2S"/>
    <n v="16582446"/>
    <s v="SÁENZ DE JUBERA"/>
    <s v="OCÓN"/>
    <s v="Mª. MAGDALENA"/>
    <s v="mmsaenzd"/>
    <s v="m-magdalena.saenz-de-jubera@unirioja.es"/>
    <n v="0.5"/>
    <n v="0.5"/>
    <x v="0"/>
    <n v="536"/>
    <s v="PROFESOR INTERINO"/>
    <s v="C01"/>
    <s v="TIEMPO COMPLETO"/>
    <s v="2013-09-16 00:00:00.0"/>
    <s v="null"/>
    <s v="PI100931"/>
    <s v="PROFESOR CONTRATADO INTERINO"/>
    <s v="R115"/>
    <x v="2"/>
    <n v="215"/>
    <s v="DIDÁCTICA Y ORGANIZACIÓN ESCOLAR"/>
  </r>
  <r>
    <x v="5"/>
    <n v="16582446"/>
    <s v="FLE"/>
    <n v="510"/>
    <s v="510R"/>
    <s v="GRUPO-B1"/>
    <s v="Prácticas escolares"/>
    <s v="GR"/>
    <s v="GRUPO REDUCIDO"/>
    <s v="510R"/>
    <s v="GR de Prácticas escolares"/>
    <s v="GRUPO-B1"/>
    <s v="GR de Prácticas escolares"/>
    <s v="2S"/>
    <n v="16582446"/>
    <s v="SÁENZ DE JUBERA"/>
    <s v="OCÓN"/>
    <s v="Mª. MAGDALENA"/>
    <s v="mmsaenzd"/>
    <s v="m-magdalena.saenz-de-jubera@unirioja.es"/>
    <n v="0.5"/>
    <n v="0.5"/>
    <x v="0"/>
    <n v="536"/>
    <s v="PROFESOR INTERINO"/>
    <s v="C01"/>
    <s v="TIEMPO COMPLETO"/>
    <s v="2013-09-16 00:00:00.0"/>
    <s v="null"/>
    <s v="PI100931"/>
    <s v="PROFESOR CONTRATADO INTERINO"/>
    <s v="R115"/>
    <x v="2"/>
    <n v="215"/>
    <s v="DIDÁCTICA Y ORGANIZACIÓN ESCOLAR"/>
  </r>
  <r>
    <x v="5"/>
    <n v="16582446"/>
    <s v="FLE"/>
    <n v="510"/>
    <s v="510R"/>
    <s v="GRUPO-B2"/>
    <s v="Prácticas escolares"/>
    <s v="GR"/>
    <s v="GRUPO REDUCIDO"/>
    <s v="510R"/>
    <s v="GR de Prácticas escolares"/>
    <s v="GRUPO-B2"/>
    <s v="GR de Prácticas escolares"/>
    <s v="2S"/>
    <n v="16582446"/>
    <s v="SÁENZ DE JUBERA"/>
    <s v="OCÓN"/>
    <s v="Mª. MAGDALENA"/>
    <s v="mmsaenzd"/>
    <s v="m-magdalena.saenz-de-jubera@unirioja.es"/>
    <n v="0.5"/>
    <n v="0.5"/>
    <x v="0"/>
    <n v="536"/>
    <s v="PROFESOR INTERINO"/>
    <s v="C01"/>
    <s v="TIEMPO COMPLETO"/>
    <s v="2013-09-16 00:00:00.0"/>
    <s v="null"/>
    <s v="PI100931"/>
    <s v="PROFESOR CONTRATADO INTERINO"/>
    <s v="R115"/>
    <x v="2"/>
    <n v="215"/>
    <s v="DIDÁCTICA Y ORGANIZACIÓN ESCOLAR"/>
  </r>
  <r>
    <x v="6"/>
    <n v="16594259"/>
    <s v="FCE"/>
    <n v="511"/>
    <s v="511G"/>
    <s v="GRUPO-A"/>
    <s v="Calidad y atención al cliente"/>
    <s v="GG"/>
    <s v="GRUPO GRANDE"/>
    <s v="511G"/>
    <s v="GG de Calidad y atención al cliente"/>
    <s v="GRUPO-A"/>
    <s v="GG de Calidad y atención al cliente"/>
    <s v="2S"/>
    <n v="16594259"/>
    <s v="JUANEDA"/>
    <s v="AYENSA"/>
    <s v="EMMA"/>
    <s v="ejuaneda"/>
    <s v="emma.juaneda@unirioja.es"/>
    <n v="1"/>
    <n v="1"/>
    <x v="1"/>
    <n v="536"/>
    <s v="PROFESOR INTERINO"/>
    <s v="C01"/>
    <s v="TIEMPO COMPLETO"/>
    <s v="2015-12-22 00:00:00.0"/>
    <s v="null"/>
    <s v="PI101025"/>
    <s v="PROFESOR CONTRATADO INTERINO"/>
    <s v="R104"/>
    <x v="0"/>
    <n v="650"/>
    <s v="ORGANIZACIÓN DE EMPRESAS"/>
  </r>
  <r>
    <x v="6"/>
    <n v="16619340"/>
    <s v="FCE"/>
    <n v="511"/>
    <s v="511G"/>
    <s v="GRUPO-A"/>
    <s v="Calidad y atención al cliente"/>
    <s v="GG"/>
    <s v="GRUPO GRANDE"/>
    <s v="511G"/>
    <s v="GG de Calidad y atención al cliente"/>
    <s v="GRUPO-A"/>
    <s v="GG de Calidad y atención al cliente"/>
    <s v="2S"/>
    <n v="16619340"/>
    <s v="PÉREZ-ARADROS"/>
    <s v="MURO"/>
    <s v="BEATRIZ"/>
    <s v="beperem"/>
    <s v="beatriz.perez-aradros@unirioja.es"/>
    <n v="3"/>
    <n v="3"/>
    <x v="1"/>
    <n v="536"/>
    <s v="PROFESOR INTERINO"/>
    <s v="C01"/>
    <s v="TIEMPO COMPLETO"/>
    <s v="2018-09-17 00:00:00.0"/>
    <s v="2019-09-14 00:00:00.0"/>
    <s v="PI101411"/>
    <s v="PROFESOR CONTRATADO INTERINO"/>
    <s v="R104"/>
    <x v="0"/>
    <n v="650"/>
    <s v="ORGANIZACIÓN DE EMPRESAS"/>
  </r>
  <r>
    <x v="6"/>
    <n v="16594259"/>
    <s v="FCE"/>
    <n v="511"/>
    <s v="511R"/>
    <s v="GRUPO-A1"/>
    <s v="Calidad y atención al cliente"/>
    <s v="GR"/>
    <s v="GRUPO REDUCIDO"/>
    <s v="511R"/>
    <s v="GR de Calidad y atención al cliente"/>
    <s v="GRUPO-A1"/>
    <s v="GR de Calidad y atención al cliente"/>
    <s v="2S"/>
    <n v="16594259"/>
    <s v="JUANEDA"/>
    <s v="AYENSA"/>
    <s v="EMMA"/>
    <s v="ejuaneda"/>
    <s v="emma.juaneda@unirioja.es"/>
    <n v="1"/>
    <n v="1"/>
    <x v="1"/>
    <n v="536"/>
    <s v="PROFESOR INTERINO"/>
    <s v="C01"/>
    <s v="TIEMPO COMPLETO"/>
    <s v="2015-12-22 00:00:00.0"/>
    <s v="null"/>
    <s v="PI101025"/>
    <s v="PROFESOR CONTRATADO INTERINO"/>
    <s v="R104"/>
    <x v="0"/>
    <n v="650"/>
    <s v="ORGANIZACIÓN DE EMPRESAS"/>
  </r>
  <r>
    <x v="6"/>
    <n v="16619340"/>
    <s v="FCE"/>
    <n v="511"/>
    <s v="511R"/>
    <s v="GRUPO-A1"/>
    <s v="Calidad y atención al cliente"/>
    <s v="GR"/>
    <s v="GRUPO REDUCIDO"/>
    <s v="511R"/>
    <s v="GR de Calidad y atención al cliente"/>
    <s v="GRUPO-A1"/>
    <s v="GR de Calidad y atención al cliente"/>
    <s v="2S"/>
    <n v="16619340"/>
    <s v="PÉREZ-ARADROS"/>
    <s v="MURO"/>
    <s v="BEATRIZ"/>
    <s v="beperem"/>
    <s v="beatriz.perez-aradros@unirioja.es"/>
    <n v="1"/>
    <n v="1"/>
    <x v="1"/>
    <n v="536"/>
    <s v="PROFESOR INTERINO"/>
    <s v="C01"/>
    <s v="TIEMPO COMPLETO"/>
    <s v="2018-09-17 00:00:00.0"/>
    <s v="2019-09-14 00:00:00.0"/>
    <s v="PI101411"/>
    <s v="PROFESOR CONTRATADO INTERINO"/>
    <s v="R104"/>
    <x v="0"/>
    <n v="650"/>
    <s v="ORGANIZACIÓN DE EMPRESAS"/>
  </r>
  <r>
    <x v="6"/>
    <n v="9335106"/>
    <s v="FCE"/>
    <n v="512"/>
    <s v="512G"/>
    <s v="GRUPO-A"/>
    <s v="Estados financieros y contabilidad de costes"/>
    <s v="GG"/>
    <s v="GRUPO GRANDE"/>
    <s v="512G"/>
    <s v="GG de Estados financieros y contabilidad de costes"/>
    <s v="GRUPO-A"/>
    <s v="GG de Estados financieros y contabilidad de costes"/>
    <s v="1S"/>
    <n v="9335106"/>
    <s v="RUANO"/>
    <s v="MARRÓN"/>
    <s v="LUIS ALBERTO"/>
    <s v="luruano"/>
    <s v="luis-alberto.ruano@unirioja.es"/>
    <n v="3.2"/>
    <n v="3.2"/>
    <x v="1"/>
    <n v="532"/>
    <s v="LABORAL DOCENTE-ASOCIADO"/>
    <s v="P03"/>
    <s v="TIEMPO PARCIAL (3+3 HORAS)"/>
    <s v="2018-09-18 00:00:00.0"/>
    <s v="2019-09-14 00:00:00.0"/>
    <s v="PI101110"/>
    <s v="PROFESOR ASOCIADO"/>
    <s v="R104"/>
    <x v="0"/>
    <n v="230"/>
    <s v="ECONOMÍA FINANCIERA Y CONTABILIDAD"/>
  </r>
  <r>
    <x v="6"/>
    <n v="18033042"/>
    <s v="FCE"/>
    <n v="512"/>
    <s v="512G"/>
    <s v="GRUPO-A"/>
    <s v="Estados financieros y contabilidad de costes"/>
    <s v="GG"/>
    <s v="GRUPO GRANDE"/>
    <s v="512G"/>
    <s v="GG de Estados financieros y contabilidad de costes"/>
    <s v="GRUPO-A"/>
    <s v="GG de Estados financieros y contabilidad de costes"/>
    <s v="1S"/>
    <n v="18033042"/>
    <s v="BLANCO"/>
    <s v="PASCUAL"/>
    <s v="LUIS"/>
    <s v="lublanco"/>
    <s v="luis.blanco@unirioja.es"/>
    <n v="0"/>
    <n v="0"/>
    <x v="0"/>
    <n v="534"/>
    <s v="CONTRATADO DOCTOR -TIPO 1"/>
    <s v="C01"/>
    <s v="TIEMPO COMPLETO"/>
    <s v="2011-07-29 00:00:00.0"/>
    <s v="null"/>
    <s v="PI100783"/>
    <s v="PROFESOR CONTRATADO DOCTOR"/>
    <s v="R104"/>
    <x v="0"/>
    <n v="230"/>
    <s v="ECONOMÍA FINANCIERA Y CONTABILIDAD"/>
  </r>
  <r>
    <x v="6"/>
    <n v="9335106"/>
    <s v="FCE"/>
    <n v="512"/>
    <s v="512I"/>
    <s v="GRUPO-A1"/>
    <s v="Estados financieros y contabilidad de costes"/>
    <s v="GI"/>
    <s v="GRUPO DE INFORMÁTICA"/>
    <s v="512I"/>
    <s v="GI de Estados financieros y contabilidad de costes"/>
    <s v="GRUPO-A1"/>
    <s v="GI de Estados financieros y contabilidad de costes"/>
    <s v="1S"/>
    <n v="9335106"/>
    <s v="RUANO"/>
    <s v="MARRÓN"/>
    <s v="LUIS ALBERTO"/>
    <s v="luruano"/>
    <s v="luis-alberto.ruano@unirioja.es"/>
    <n v="1"/>
    <n v="1"/>
    <x v="1"/>
    <n v="532"/>
    <s v="LABORAL DOCENTE-ASOCIADO"/>
    <s v="P03"/>
    <s v="TIEMPO PARCIAL (3+3 HORAS)"/>
    <s v="2018-09-18 00:00:00.0"/>
    <s v="2019-09-14 00:00:00.0"/>
    <s v="PI101110"/>
    <s v="PROFESOR ASOCIADO"/>
    <s v="R104"/>
    <x v="0"/>
    <n v="230"/>
    <s v="ECONOMÍA FINANCIERA Y CONTABILIDAD"/>
  </r>
  <r>
    <x v="6"/>
    <n v="16559462"/>
    <s v="FCE"/>
    <n v="512"/>
    <s v="512I"/>
    <s v="GRUPO-A1"/>
    <s v="Estados financieros y contabilidad de costes"/>
    <s v="GI"/>
    <s v="GRUPO DE INFORMÁTICA"/>
    <s v="512I"/>
    <s v="GI de Estados financieros y contabilidad de costes"/>
    <s v="GRUPO-A1"/>
    <s v="GI de Estados financieros y contabilidad de costes"/>
    <s v="1S"/>
    <n v="16559462"/>
    <s v="LACALZADA"/>
    <s v="ESQUIVEL"/>
    <s v="JOSÉ ANGEL"/>
    <s v="jolacae"/>
    <s v="jose-angel.lacalzada@unirioja.es"/>
    <n v="1.8"/>
    <n v="1.8"/>
    <x v="1"/>
    <n v="532"/>
    <s v="LABORAL DOCENTE-ASOCIADO"/>
    <s v="P06"/>
    <s v="TIEMPO PARCIAL (6+6 HORAS)"/>
    <s v="2015-09-15 00:00:00.0"/>
    <s v="2019-09-14 00:00:00.0"/>
    <s v="PI101023"/>
    <s v="PROFESOR ASOCIADO"/>
    <s v="R104"/>
    <x v="0"/>
    <n v="230"/>
    <s v="ECONOMÍA FINANCIERA Y CONTABILIDAD"/>
  </r>
  <r>
    <x v="6"/>
    <n v="72778836"/>
    <s v="FCE"/>
    <n v="513"/>
    <s v="513G"/>
    <s v="GRUPO-A"/>
    <s v="Gestión de alojamientos y restauración"/>
    <s v="GG"/>
    <s v="GRUPO GRANDE"/>
    <s v="513G"/>
    <s v="GG de Gestión de alojamientos y restauración"/>
    <s v="GRUPO-A"/>
    <s v="GG de Gestión de alojamientos y restauración"/>
    <s v="1S"/>
    <n v="72778836"/>
    <s v="ÁLVAREZ"/>
    <s v="GURREA"/>
    <s v="JUAN CARLOS"/>
    <s v="jualvag"/>
    <s v="juan-carlos.alvarez@unirioja.es"/>
    <n v="4"/>
    <n v="4"/>
    <x v="1"/>
    <n v="532"/>
    <s v="LABORAL DOCENTE-ASOCIADO"/>
    <s v="P06"/>
    <s v="TIEMPO PARCIAL (6+6 HORAS)"/>
    <s v="2015-09-15 00:00:00.0"/>
    <s v="2019-09-14 00:00:00.0"/>
    <s v="PI101026"/>
    <s v="PROFESOR ASOCIADO"/>
    <s v="R104"/>
    <x v="0"/>
    <n v="650"/>
    <s v="ORGANIZACIÓN DE EMPRESAS"/>
  </r>
  <r>
    <x v="6"/>
    <n v="72778836"/>
    <s v="FCE"/>
    <n v="513"/>
    <s v="513R"/>
    <s v="GRUPO-A1"/>
    <s v="Gestión de alojamientos y restauración"/>
    <s v="GR"/>
    <s v="GRUPO REDUCIDO"/>
    <s v="513R"/>
    <s v="GR de Gestión de alojamientos y restauración"/>
    <s v="GRUPO-A1"/>
    <s v="GR de Gestión de alojamientos y restauración"/>
    <s v="1S"/>
    <n v="72778836"/>
    <s v="ÁLVAREZ"/>
    <s v="GURREA"/>
    <s v="JUAN CARLOS"/>
    <s v="jualvag"/>
    <s v="juan-carlos.alvarez@unirioja.es"/>
    <n v="2"/>
    <n v="2"/>
    <x v="1"/>
    <n v="532"/>
    <s v="LABORAL DOCENTE-ASOCIADO"/>
    <s v="P06"/>
    <s v="TIEMPO PARCIAL (6+6 HORAS)"/>
    <s v="2015-09-15 00:00:00.0"/>
    <s v="2019-09-14 00:00:00.0"/>
    <s v="PI101026"/>
    <s v="PROFESOR ASOCIADO"/>
    <s v="R104"/>
    <x v="0"/>
    <n v="650"/>
    <s v="ORGANIZACIÓN DE EMPRESAS"/>
  </r>
  <r>
    <x v="6"/>
    <n v="10828501"/>
    <s v="FCE"/>
    <n v="514"/>
    <s v="514G"/>
    <s v="GRUPO-A"/>
    <s v="Intermediación turística"/>
    <s v="GG"/>
    <s v="GRUPO GRANDE"/>
    <s v="514G"/>
    <s v="GG de Intermediación turística"/>
    <s v="GRUPO-A"/>
    <s v="GG de Intermediación turística"/>
    <s v="2S"/>
    <n v="10828501"/>
    <s v="RUIZ"/>
    <s v="VEGA"/>
    <s v="AGUSTÍN V."/>
    <s v="agusruve"/>
    <s v="agustin.ruiz@unirioja.es"/>
    <n v="2"/>
    <n v="2"/>
    <x v="0"/>
    <n v="500"/>
    <s v="CATEDRATICO DE UNIVERSIDAD"/>
    <s v="01A"/>
    <s v="TIEMPO COMPLETO AMPLIADO"/>
    <s v="2013-09-01 00:00:00.0"/>
    <s v="null"/>
    <s v="DF31131"/>
    <s v="CATEDRÁTICO DE UNIVERSIDAD"/>
    <s v="R104"/>
    <x v="0"/>
    <n v="95"/>
    <s v="COMERCIALIZACIÓN E INVESTIGACIÓN DE MERCADOS"/>
  </r>
  <r>
    <x v="6"/>
    <n v="72780423"/>
    <s v="FCE"/>
    <n v="514"/>
    <s v="514G"/>
    <s v="GRUPO-A"/>
    <s v="Intermediación turística"/>
    <s v="GG"/>
    <s v="GRUPO GRANDE"/>
    <s v="514G"/>
    <s v="GG de Intermediación turística"/>
    <s v="GRUPO-A"/>
    <s v="GG de Intermediación turística"/>
    <s v="2S"/>
    <n v="72780423"/>
    <s v="RIAÑO"/>
    <s v="GIL"/>
    <s v="CONSUELO"/>
    <s v="coriano"/>
    <s v="consuelo.riano@unirioja.es"/>
    <n v="2"/>
    <n v="2"/>
    <x v="1"/>
    <n v="504"/>
    <s v="PROFESOR TITULAR UNIVERSIDAD"/>
    <s v="01A"/>
    <s v="TIEMPO COMPLETO AMPLIADO"/>
    <s v="2018-09-17 00:00:00.0"/>
    <s v="null"/>
    <s v="DF31218"/>
    <s v="TITULAR DE UNIVERSIDAD"/>
    <s v="R104"/>
    <x v="0"/>
    <n v="95"/>
    <s v="COMERCIALIZACIÓN E INVESTIGACIÓN DE MERCADOS"/>
  </r>
  <r>
    <x v="6"/>
    <n v="72780423"/>
    <s v="FCE"/>
    <n v="514"/>
    <s v="514R"/>
    <s v="GRUPO-A1"/>
    <s v="Intermediación turística"/>
    <s v="GR"/>
    <s v="GRUPO REDUCIDO"/>
    <s v="514R"/>
    <s v="GR de Intermediación turística"/>
    <s v="GRUPO-A1"/>
    <s v="GR de Intermediación turística"/>
    <s v="2S"/>
    <n v="72780423"/>
    <s v="RIAÑO"/>
    <s v="GIL"/>
    <s v="CONSUELO"/>
    <s v="coriano"/>
    <s v="consuelo.riano@unirioja.es"/>
    <n v="2"/>
    <n v="2"/>
    <x v="1"/>
    <n v="504"/>
    <s v="PROFESOR TITULAR UNIVERSIDAD"/>
    <s v="01A"/>
    <s v="TIEMPO COMPLETO AMPLIADO"/>
    <s v="2018-09-17 00:00:00.0"/>
    <s v="null"/>
    <s v="DF31218"/>
    <s v="TITULAR DE UNIVERSIDAD"/>
    <s v="R104"/>
    <x v="0"/>
    <n v="95"/>
    <s v="COMERCIALIZACIÓN E INVESTIGACIÓN DE MERCADOS"/>
  </r>
  <r>
    <x v="6"/>
    <n v="16544594"/>
    <s v="FCE"/>
    <n v="515"/>
    <s v="515G"/>
    <s v="GRUPO-A"/>
    <s v="Patrimonio cultural"/>
    <s v="GG"/>
    <s v="GRUPO GRANDE"/>
    <s v="515G"/>
    <s v="GG de Patrimonio cultural"/>
    <s v="GRUPO-A"/>
    <s v="GG de Patrimonio cultural"/>
    <s v="1S"/>
    <n v="16544594"/>
    <s v="SÁENZ"/>
    <s v="RODRÍGUEZ"/>
    <s v="MINERVA"/>
    <s v="misaenz"/>
    <s v="minerva.saenz@unirioja.es"/>
    <n v="4"/>
    <n v="4"/>
    <x v="1"/>
    <n v="504"/>
    <s v="PROFESOR TITULAR UNIVERSIDAD"/>
    <s v="C01"/>
    <s v="TIEMPO COMPLETO"/>
    <s v="2017-09-15 00:00:00.0"/>
    <s v="null"/>
    <s v="DF100342"/>
    <s v="PROFESOR TITULAR DE UNIVERSIDAD"/>
    <s v="R114"/>
    <x v="3"/>
    <n v="465"/>
    <s v="HISTORIA DEL ARTE"/>
  </r>
  <r>
    <x v="6"/>
    <n v="14580970"/>
    <s v="FCE"/>
    <n v="515"/>
    <s v="515R"/>
    <s v="GRUPO-A1"/>
    <s v="Patrimonio cultural"/>
    <s v="GR"/>
    <s v="GRUPO REDUCIDO"/>
    <s v="515R"/>
    <s v="GR de Patrimonio cultural"/>
    <s v="GRUPO-A1"/>
    <s v="GR de Patrimonio cultural"/>
    <s v="1S"/>
    <n v="14580970"/>
    <s v="CERRILLO"/>
    <s v="RUBIO"/>
    <s v="Mª INMACULADA"/>
    <s v="macerril"/>
    <s v="maria-inmaculada.cerrillo@unirioja.es"/>
    <n v="2"/>
    <n v="2"/>
    <x v="1"/>
    <n v="532"/>
    <s v="LABORAL DOCENTE-ASOCIADO"/>
    <s v="P03"/>
    <s v="TIEMPO PARCIAL (3+3 HORAS)"/>
    <s v="2017-09-15 00:00:00.0"/>
    <s v="2019-09-14 00:00:00.0"/>
    <s v="PI101284"/>
    <s v="PROFESOR ASOCIADO"/>
    <s v="R114"/>
    <x v="3"/>
    <n v="465"/>
    <s v="HISTORIA DEL ARTE"/>
  </r>
  <r>
    <x v="6"/>
    <n v="14580970"/>
    <s v="FCE"/>
    <n v="516"/>
    <s v="516G"/>
    <s v="GRUPO-A"/>
    <s v="Planificación y gestión del turismo cultural"/>
    <s v="GG"/>
    <s v="GRUPO GRANDE"/>
    <s v="516G"/>
    <s v="GG de Planificación y gestión del turismo cultural"/>
    <s v="GRUPO-A"/>
    <s v="GG de Planificación y gestión del turismo cultural"/>
    <s v="2S"/>
    <n v="14580970"/>
    <s v="CERRILLO"/>
    <s v="RUBIO"/>
    <s v="Mª INMACULADA"/>
    <s v="macerril"/>
    <s v="maria-inmaculada.cerrillo@unirioja.es"/>
    <n v="4"/>
    <n v="4"/>
    <x v="1"/>
    <n v="532"/>
    <s v="LABORAL DOCENTE-ASOCIADO"/>
    <s v="P03"/>
    <s v="TIEMPO PARCIAL (3+3 HORAS)"/>
    <s v="2017-09-15 00:00:00.0"/>
    <s v="2019-09-14 00:00:00.0"/>
    <s v="PI101284"/>
    <s v="PROFESOR ASOCIADO"/>
    <s v="R114"/>
    <x v="3"/>
    <n v="465"/>
    <s v="HISTORIA DEL ARTE"/>
  </r>
  <r>
    <x v="6"/>
    <n v="14580970"/>
    <s v="FCE"/>
    <n v="516"/>
    <s v="516R"/>
    <s v="GRUPO-A1"/>
    <s v="Planificación y gestión del turismo cultural"/>
    <s v="GR"/>
    <s v="GRUPO REDUCIDO"/>
    <s v="516R"/>
    <s v="GR de Planificación y gestión del turismo cultural"/>
    <s v="GRUPO-A1"/>
    <s v="GR de Planificación y gestión del turismo cultural"/>
    <s v="2S"/>
    <n v="14580970"/>
    <s v="CERRILLO"/>
    <s v="RUBIO"/>
    <s v="Mª INMACULADA"/>
    <s v="macerril"/>
    <s v="maria-inmaculada.cerrillo@unirioja.es"/>
    <n v="2"/>
    <n v="2"/>
    <x v="1"/>
    <n v="532"/>
    <s v="LABORAL DOCENTE-ASOCIADO"/>
    <s v="P03"/>
    <s v="TIEMPO PARCIAL (3+3 HORAS)"/>
    <s v="2017-09-15 00:00:00.0"/>
    <s v="2019-09-14 00:00:00.0"/>
    <s v="PI101284"/>
    <s v="PROFESOR ASOCIADO"/>
    <s v="R114"/>
    <x v="3"/>
    <n v="465"/>
    <s v="HISTORIA DEL ARTE"/>
  </r>
  <r>
    <x v="6"/>
    <n v="16539010"/>
    <s v="FCE"/>
    <n v="517"/>
    <s v="517G"/>
    <s v="GRUPO-A"/>
    <s v="Planificación y gestión del turismo en espacios naturales y rurales"/>
    <s v="GG"/>
    <s v="GRUPO GRANDE"/>
    <s v="517G"/>
    <s v="GG de Planificación y gestión del turismo en espacios naturales y rurales"/>
    <s v="GRUPO-A"/>
    <s v="GG de Planificación y gestión del turismo en espacios naturales y rurales"/>
    <s v="2S"/>
    <n v="16539010"/>
    <s v="RUIZ"/>
    <s v="FLAÑO"/>
    <s v="PURIFICACIÓN"/>
    <s v="puruiz"/>
    <s v="purificacion.ruiz@unirioja.es"/>
    <n v="0"/>
    <n v="0"/>
    <x v="1"/>
    <n v="504"/>
    <s v="PROFESOR TITULAR UNIVERSIDAD"/>
    <s v="01R"/>
    <s v="TIEMPO COMPLETO REDUCIDO"/>
    <s v="2017-09-15 00:00:00.0"/>
    <s v="null"/>
    <s v="DF3369"/>
    <s v="PROFESOR TITULAR DE UNIVERSIDAD"/>
    <s v="R114"/>
    <x v="3"/>
    <n v="430"/>
    <s v="GEOGRAFÍA FÍSICA"/>
  </r>
  <r>
    <x v="6"/>
    <n v="16643156"/>
    <s v="FCE"/>
    <n v="517"/>
    <s v="517G"/>
    <s v="GRUPO-A"/>
    <s v="Planificación y gestión del turismo en espacios naturales y rurales"/>
    <s v="GG"/>
    <s v="GRUPO GRANDE"/>
    <s v="517G"/>
    <s v="GG de Planificación y gestión del turismo en espacios naturales y rurales"/>
    <s v="GRUPO-A"/>
    <s v="GG de Planificación y gestión del turismo en espacios naturales y rurales"/>
    <s v="2S"/>
    <n v="16643156"/>
    <s v="OJANGUREN"/>
    <s v="SARRIÓN"/>
    <s v="RAFAEL SIXTO"/>
    <s v="raojangu"/>
    <s v="rafael-sixto.ojanguren@unirioja.es"/>
    <n v="4.5"/>
    <n v="4.5"/>
    <x v="1"/>
    <n v="536"/>
    <s v="PROFESOR INTERINO"/>
    <s v="P02"/>
    <s v="TIEMPO PARCIAL (2+2 HORAS)"/>
    <s v="2018-09-24 00:00:00.0"/>
    <s v="2019-09-14 00:00:00.0"/>
    <s v="PI101424"/>
    <s v="PROFESOR CONTRATADO INTERINO"/>
    <s v="R114"/>
    <x v="3"/>
    <n v="10"/>
    <s v="ANÁLISIS GEOGRÁFICO REGIONAL"/>
  </r>
  <r>
    <x v="6"/>
    <n v="16643156"/>
    <s v="FCE"/>
    <n v="517"/>
    <s v="517R"/>
    <s v="GRUPO-A1"/>
    <s v="Planificación y gestión del turismo en espacios naturales y rurales"/>
    <s v="GR"/>
    <s v="GRUPO REDUCIDO"/>
    <s v="517R"/>
    <s v="GR de Planificación y gestión del turismo en espacios naturales y rurales"/>
    <s v="GRUPO-A1"/>
    <s v="GR de Planificación y gestión del turismo en espacios naturales y rurales"/>
    <s v="2S"/>
    <n v="16643156"/>
    <s v="OJANGUREN"/>
    <s v="SARRIÓN"/>
    <s v="RAFAEL SIXTO"/>
    <s v="raojangu"/>
    <s v="rafael-sixto.ojanguren@unirioja.es"/>
    <n v="1.5"/>
    <n v="1.5"/>
    <x v="1"/>
    <n v="536"/>
    <s v="PROFESOR INTERINO"/>
    <s v="P02"/>
    <s v="TIEMPO PARCIAL (2+2 HORAS)"/>
    <s v="2018-09-24 00:00:00.0"/>
    <s v="2019-09-14 00:00:00.0"/>
    <s v="PI101424"/>
    <s v="PROFESOR CONTRATADO INTERINO"/>
    <s v="R114"/>
    <x v="3"/>
    <n v="10"/>
    <s v="ANÁLISIS GEOGRÁFICO REGIONAL"/>
  </r>
  <r>
    <x v="6"/>
    <n v="16587685"/>
    <s v="FCE"/>
    <n v="518"/>
    <s v="518G"/>
    <s v="GRUPO-A"/>
    <s v="Planificación y gestión del turismo enológico"/>
    <s v="GG"/>
    <s v="GRUPO GRANDE"/>
    <s v="518G"/>
    <s v="GG de Planificación y gestión del turismo enológico"/>
    <s v="GRUPO-A"/>
    <s v="GG de Planificación y gestión del turismo enológico"/>
    <s v="1S"/>
    <n v="16587685"/>
    <s v="DÍAZ"/>
    <s v="DEL RÍO"/>
    <s v="Mª DE LAS MERCEDES"/>
    <s v="m-diaz-d"/>
    <s v="mercedes.diaz@unirioja.es"/>
    <n v="4"/>
    <n v="4"/>
    <x v="1"/>
    <n v="532"/>
    <s v="LABORAL DOCENTE-ASOCIADO"/>
    <s v="P06"/>
    <s v="TIEMPO PARCIAL (6+6 HORAS)"/>
    <s v="2016-09-15 00:00:00.0"/>
    <s v="2019-09-14 00:00:00.0"/>
    <s v="PI101098"/>
    <s v="PROFESOR ASOCIADO"/>
    <s v="R101"/>
    <x v="4"/>
    <n v="780"/>
    <s v="TECNOLOGÍA DE ALIMENTOS"/>
  </r>
  <r>
    <x v="6"/>
    <n v="16587685"/>
    <s v="FCE"/>
    <n v="518"/>
    <s v="518R"/>
    <s v="GRUPO-A1"/>
    <s v="Planificación y gestión del turismo enológico"/>
    <s v="GR"/>
    <s v="GRUPO REDUCIDO"/>
    <s v="518R"/>
    <s v="GR de Planificación y gestión del turismo enológico"/>
    <s v="GRUPO-A1"/>
    <s v="GR de Planificación y gestión del turismo enológico"/>
    <s v="1S"/>
    <n v="16587685"/>
    <s v="DÍAZ"/>
    <s v="DEL RÍO"/>
    <s v="Mª DE LAS MERCEDES"/>
    <s v="m-diaz-d"/>
    <s v="mercedes.diaz@unirioja.es"/>
    <n v="2"/>
    <n v="2"/>
    <x v="1"/>
    <n v="532"/>
    <s v="LABORAL DOCENTE-ASOCIADO"/>
    <s v="P06"/>
    <s v="TIEMPO PARCIAL (6+6 HORAS)"/>
    <s v="2016-09-15 00:00:00.0"/>
    <s v="2019-09-14 00:00:00.0"/>
    <s v="PI101098"/>
    <s v="PROFESOR ASOCIADO"/>
    <s v="R101"/>
    <x v="4"/>
    <n v="780"/>
    <s v="TECNOLOGÍA DE ALIMENTOS"/>
  </r>
  <r>
    <x v="6"/>
    <n v="73209342"/>
    <s v="FCE"/>
    <n v="519"/>
    <s v="519G"/>
    <s v="GRUPO-A"/>
    <s v="Régimen fiscal de las empresas turísticas"/>
    <s v="GG"/>
    <s v="GRUPO GRANDE"/>
    <s v="519G"/>
    <s v="GG de Régimen fiscal de las empresas turísticas"/>
    <s v="GRUPO-A"/>
    <s v="GG de Régimen fiscal de las empresas turísticas"/>
    <s v="1S"/>
    <n v="73209342"/>
    <s v="CASTILLO"/>
    <s v="MURCIEGO"/>
    <s v="ÁNGELA"/>
    <s v="ancastmu"/>
    <s v="angela.castillo@unirioja.es"/>
    <n v="4"/>
    <n v="4"/>
    <x v="1"/>
    <n v="536"/>
    <s v="PROFESOR INTERINO"/>
    <s v="C01"/>
    <s v="TIEMPO COMPLETO"/>
    <s v="2018-09-17 00:00:00.0"/>
    <s v="null"/>
    <s v="PI101354"/>
    <s v="PROFESOR CONTRATADO INTERINO"/>
    <s v="R104"/>
    <x v="0"/>
    <n v="225"/>
    <s v="ECONOMÍA APLICADA"/>
  </r>
  <r>
    <x v="6"/>
    <n v="73209342"/>
    <s v="FCE"/>
    <n v="519"/>
    <s v="519I"/>
    <s v="GRUPO-A1"/>
    <s v="Régimen fiscal de las empresas turísticas"/>
    <s v="GI"/>
    <s v="GRUPO DE INFORMÁTICA"/>
    <s v="519I"/>
    <s v="GI de Régimen fiscal de las empresas turísticas"/>
    <s v="GRUPO-A1"/>
    <s v="GI de Régimen fiscal de las empresas turísticas"/>
    <s v="1S"/>
    <n v="73209342"/>
    <s v="CASTILLO"/>
    <s v="MURCIEGO"/>
    <s v="ÁNGELA"/>
    <s v="ancastmu"/>
    <s v="angela.castillo@unirioja.es"/>
    <n v="2"/>
    <n v="2"/>
    <x v="1"/>
    <n v="536"/>
    <s v="PROFESOR INTERINO"/>
    <s v="C01"/>
    <s v="TIEMPO COMPLETO"/>
    <s v="2018-09-17 00:00:00.0"/>
    <s v="null"/>
    <s v="PI101354"/>
    <s v="PROFESOR CONTRATADO INTERINO"/>
    <s v="R104"/>
    <x v="0"/>
    <n v="225"/>
    <s v="ECONOMÍA APLICADA"/>
  </r>
  <r>
    <x v="12"/>
    <n v="16517620"/>
    <s v="FCYT"/>
    <n v="520"/>
    <s v="520G"/>
    <s v="GRUPO-A"/>
    <s v="Ampliación de química orgánica"/>
    <s v="GG"/>
    <s v="GRUPO GRANDE"/>
    <s v="520G"/>
    <s v="GG de Ampliación de química orgánica"/>
    <s v="GRUPO-A"/>
    <s v="GG de Ampliación de química orgánica"/>
    <s v="2S"/>
    <n v="16517620"/>
    <s v="AVENOZA"/>
    <s v="AZNAR"/>
    <s v="ALBERTO"/>
    <s v="avenoza"/>
    <s v="alberto.avenoza@unirioja.es"/>
    <n v="2.5"/>
    <n v="2.5"/>
    <x v="0"/>
    <n v="500"/>
    <s v="CATEDRATICO DE UNIVERSIDAD"/>
    <s v="01R"/>
    <s v="TIEMPO COMPLETO REDUCIDO"/>
    <s v="2012-09-01 00:00:00.0"/>
    <s v="null"/>
    <s v="DF100221"/>
    <s v="PROFESOR CATEDRÁTICO DE UNIVERSIDAD"/>
    <s v="R112"/>
    <x v="8"/>
    <n v="765"/>
    <s v="QUÍMICA ORGÁNICA"/>
  </r>
  <r>
    <x v="12"/>
    <n v="16570470"/>
    <s v="FCYT"/>
    <n v="520"/>
    <s v="520G"/>
    <s v="GRUPO-A"/>
    <s v="Ampliación de química orgánica"/>
    <s v="GG"/>
    <s v="GRUPO GRANDE"/>
    <s v="520G"/>
    <s v="GG de Ampliación de química orgánica"/>
    <s v="GRUPO-A"/>
    <s v="GG de Ampliación de química orgánica"/>
    <s v="2S"/>
    <n v="16570470"/>
    <s v="CORZANA"/>
    <s v="LÓPEZ"/>
    <s v="FRANCISCO"/>
    <s v="frcorzan"/>
    <s v="francisco.corzana@unirioja.es"/>
    <n v="2"/>
    <n v="2"/>
    <x v="0"/>
    <n v="504"/>
    <s v="PROFESOR TITULAR UNIVERSIDAD"/>
    <s v="01R"/>
    <s v="TIEMPO COMPLETO REDUCIDO"/>
    <s v="2018-09-17 00:00:00.0"/>
    <s v="null"/>
    <s v="DF100344"/>
    <s v="PROFESOR TITULAR DE UNIVERSIDAD"/>
    <s v="R112"/>
    <x v="8"/>
    <n v="765"/>
    <s v="QUÍMICA ORGÁNICA"/>
  </r>
  <r>
    <x v="12"/>
    <n v="16517620"/>
    <s v="FCYT"/>
    <n v="520"/>
    <s v="520R"/>
    <s v="GRUPO-A1"/>
    <s v="Ampliación de química orgánica"/>
    <s v="GR"/>
    <s v="GRUPO REDUCIDO"/>
    <s v="520R"/>
    <s v="GR de Ampliación de química orgánica"/>
    <s v="GRUPO-A1"/>
    <s v="GR de Ampliación de química orgánica"/>
    <s v="2S"/>
    <n v="16517620"/>
    <s v="AVENOZA"/>
    <s v="AZNAR"/>
    <s v="ALBERTO"/>
    <s v="avenoza"/>
    <s v="alberto.avenoza@unirioja.es"/>
    <n v="1"/>
    <n v="1"/>
    <x v="0"/>
    <n v="500"/>
    <s v="CATEDRATICO DE UNIVERSIDAD"/>
    <s v="01R"/>
    <s v="TIEMPO COMPLETO REDUCIDO"/>
    <s v="2012-09-01 00:00:00.0"/>
    <s v="null"/>
    <s v="DF100221"/>
    <s v="PROFESOR CATEDRÁTICO DE UNIVERSIDAD"/>
    <s v="R112"/>
    <x v="8"/>
    <n v="765"/>
    <s v="QUÍMICA ORGÁNICA"/>
  </r>
  <r>
    <x v="12"/>
    <n v="16570470"/>
    <s v="FCYT"/>
    <n v="520"/>
    <s v="520R"/>
    <s v="GRUPO-A1"/>
    <s v="Ampliación de química orgánica"/>
    <s v="GR"/>
    <s v="GRUPO REDUCIDO"/>
    <s v="520R"/>
    <s v="GR de Ampliación de química orgánica"/>
    <s v="GRUPO-A1"/>
    <s v="GR de Ampliación de química orgánica"/>
    <s v="2S"/>
    <n v="16570470"/>
    <s v="CORZANA"/>
    <s v="LÓPEZ"/>
    <s v="FRANCISCO"/>
    <s v="frcorzan"/>
    <s v="francisco.corzana@unirioja.es"/>
    <n v="0.5"/>
    <n v="0.5"/>
    <x v="0"/>
    <n v="504"/>
    <s v="PROFESOR TITULAR UNIVERSIDAD"/>
    <s v="01R"/>
    <s v="TIEMPO COMPLETO REDUCIDO"/>
    <s v="2018-09-17 00:00:00.0"/>
    <s v="null"/>
    <s v="DF100344"/>
    <s v="PROFESOR TITULAR DE UNIVERSIDAD"/>
    <s v="R112"/>
    <x v="8"/>
    <n v="765"/>
    <s v="QUÍMICA ORGÁNICA"/>
  </r>
  <r>
    <x v="12"/>
    <n v="14587726"/>
    <s v="FCYT"/>
    <n v="521"/>
    <s v="521G"/>
    <s v="GRUPO-A"/>
    <s v="Química física II"/>
    <s v="GG"/>
    <s v="GRUPO GRANDE"/>
    <s v="521G"/>
    <s v="GG de Química física II"/>
    <s v="GRUPO-A"/>
    <s v="GG de Química física II"/>
    <s v="1S"/>
    <n v="14587726"/>
    <s v="PUYUELO"/>
    <s v="GARCÍA"/>
    <s v="MARÍA PILAR"/>
    <s v="mpuyuelo"/>
    <s v="pilar.puyuelo@unirioja.es"/>
    <n v="1.7"/>
    <n v="1.7"/>
    <x v="0"/>
    <n v="504"/>
    <s v="PROFESOR TITULAR UNIVERSIDAD"/>
    <s v="C01"/>
    <s v="TIEMPO COMPLETO"/>
    <s v="2014-09-15 00:00:00.0"/>
    <s v="null"/>
    <s v="DF100037"/>
    <s v="PROFESOR TITULAR DE UNIVERSIDAD"/>
    <s v="R112"/>
    <x v="8"/>
    <n v="755"/>
    <s v="QUÍMICA FÍSICA"/>
  </r>
  <r>
    <x v="12"/>
    <n v="50822746"/>
    <s v="FCYT"/>
    <n v="521"/>
    <s v="521G"/>
    <s v="GRUPO-A"/>
    <s v="Química física II"/>
    <s v="GG"/>
    <s v="GRUPO GRANDE"/>
    <s v="521G"/>
    <s v="GG de Química física II"/>
    <s v="GRUPO-A"/>
    <s v="GG de Química física II"/>
    <s v="1S"/>
    <n v="50822746"/>
    <s v="ENRIQUEZ"/>
    <s v="PALMA"/>
    <s v="PEDRO ALBERTO"/>
    <s v="enriquez"/>
    <s v="pedro.enriquez@unirioja.es"/>
    <n v="1.7"/>
    <n v="1.7"/>
    <x v="1"/>
    <n v="504"/>
    <s v="PROFESOR TITULAR UNIVERSIDAD"/>
    <s v="01A"/>
    <s v="TIEMPO COMPLETO AMPLIADO"/>
    <s v="2012-09-01 00:00:00.0"/>
    <s v="null"/>
    <s v="DF100147"/>
    <s v="PROFESOR TITULAR DE UNIVERSIDAD"/>
    <s v="R112"/>
    <x v="8"/>
    <n v="755"/>
    <s v="QUÍMICA FÍSICA"/>
  </r>
  <r>
    <x v="12"/>
    <n v="14587726"/>
    <s v="FCYT"/>
    <n v="521"/>
    <s v="521I"/>
    <s v="GRUPO-A1"/>
    <s v="Química física II"/>
    <s v="GI"/>
    <s v="GRUPO DE INFORMÁTICA"/>
    <s v="521I"/>
    <s v="GI de Química física II"/>
    <s v="GRUPO-A1"/>
    <s v="GI de Química física II"/>
    <s v="1S"/>
    <n v="14587726"/>
    <s v="PUYUELO"/>
    <s v="GARCÍA"/>
    <s v="MARÍA PILAR"/>
    <s v="mpuyuelo"/>
    <s v="pilar.puyuelo@unirioja.es"/>
    <n v="0.7"/>
    <n v="0.7"/>
    <x v="0"/>
    <n v="504"/>
    <s v="PROFESOR TITULAR UNIVERSIDAD"/>
    <s v="C01"/>
    <s v="TIEMPO COMPLETO"/>
    <s v="2014-09-15 00:00:00.0"/>
    <s v="null"/>
    <s v="DF100037"/>
    <s v="PROFESOR TITULAR DE UNIVERSIDAD"/>
    <s v="R112"/>
    <x v="8"/>
    <n v="755"/>
    <s v="QUÍMICA FÍSICA"/>
  </r>
  <r>
    <x v="12"/>
    <n v="14587726"/>
    <s v="FCYT"/>
    <n v="521"/>
    <s v="521I"/>
    <s v="GRUPO-A2"/>
    <s v="Química física II"/>
    <s v="GI"/>
    <s v="GRUPO DE INFORMÁTICA"/>
    <s v="521I"/>
    <s v="GI de Química física II"/>
    <s v="GRUPO-A2"/>
    <s v="GI de Química física II"/>
    <s v="1S"/>
    <n v="14587726"/>
    <s v="PUYUELO"/>
    <s v="GARCÍA"/>
    <s v="MARÍA PILAR"/>
    <s v="mpuyuelo"/>
    <s v="pilar.puyuelo@unirioja.es"/>
    <n v="0.7"/>
    <n v="0.7"/>
    <x v="0"/>
    <n v="504"/>
    <s v="PROFESOR TITULAR UNIVERSIDAD"/>
    <s v="C01"/>
    <s v="TIEMPO COMPLETO"/>
    <s v="2014-09-15 00:00:00.0"/>
    <s v="null"/>
    <s v="DF100037"/>
    <s v="PROFESOR TITULAR DE UNIVERSIDAD"/>
    <s v="R112"/>
    <x v="8"/>
    <n v="755"/>
    <s v="QUÍMICA FÍSICA"/>
  </r>
  <r>
    <x v="12"/>
    <n v="14587726"/>
    <s v="FCYT"/>
    <n v="521"/>
    <s v="521L"/>
    <s v="GRUPO-A1"/>
    <s v="Química física II"/>
    <s v="GL"/>
    <s v="GRUPO DE LABORATORIO"/>
    <s v="521L"/>
    <s v="GL de Química física II"/>
    <s v="GRUPO-A1"/>
    <s v="GL de Química física II"/>
    <s v="1S"/>
    <n v="14587726"/>
    <s v="PUYUELO"/>
    <s v="GARCÍA"/>
    <s v="MARÍA PILAR"/>
    <s v="mpuyuelo"/>
    <s v="pilar.puyuelo@unirioja.es"/>
    <n v="1.5"/>
    <n v="1.5"/>
    <x v="0"/>
    <n v="504"/>
    <s v="PROFESOR TITULAR UNIVERSIDAD"/>
    <s v="C01"/>
    <s v="TIEMPO COMPLETO"/>
    <s v="2014-09-15 00:00:00.0"/>
    <s v="null"/>
    <s v="DF100037"/>
    <s v="PROFESOR TITULAR DE UNIVERSIDAD"/>
    <s v="R112"/>
    <x v="8"/>
    <n v="755"/>
    <s v="QUÍMICA FÍSICA"/>
  </r>
  <r>
    <x v="12"/>
    <n v="50822746"/>
    <s v="FCYT"/>
    <n v="521"/>
    <s v="521L"/>
    <s v="GRUPO-A2"/>
    <s v="Química física II"/>
    <s v="GL"/>
    <s v="GRUPO DE LABORATORIO"/>
    <s v="521L"/>
    <s v="GL de Química física II"/>
    <s v="GRUPO-A2"/>
    <s v="GL de Química física II"/>
    <s v="1S"/>
    <n v="50822746"/>
    <s v="ENRIQUEZ"/>
    <s v="PALMA"/>
    <s v="PEDRO ALBERTO"/>
    <s v="enriquez"/>
    <s v="pedro.enriquez@unirioja.es"/>
    <n v="1.5"/>
    <n v="1.5"/>
    <x v="1"/>
    <n v="504"/>
    <s v="PROFESOR TITULAR UNIVERSIDAD"/>
    <s v="01A"/>
    <s v="TIEMPO COMPLETO AMPLIADO"/>
    <s v="2012-09-01 00:00:00.0"/>
    <s v="null"/>
    <s v="DF100147"/>
    <s v="PROFESOR TITULAR DE UNIVERSIDAD"/>
    <s v="R112"/>
    <x v="8"/>
    <n v="755"/>
    <s v="QUÍMICA FÍSICA"/>
  </r>
  <r>
    <x v="12"/>
    <n v="14587726"/>
    <s v="FCYT"/>
    <n v="521"/>
    <s v="521R"/>
    <s v="GRUPO-A1"/>
    <s v="Química física II"/>
    <s v="GR"/>
    <s v="GRUPO REDUCIDO"/>
    <s v="521R"/>
    <s v="GR de Química física II"/>
    <s v="GRUPO-A1"/>
    <s v="GR de Química física II"/>
    <s v="1S"/>
    <n v="14587726"/>
    <s v="PUYUELO"/>
    <s v="GARCÍA"/>
    <s v="MARÍA PILAR"/>
    <s v="mpuyuelo"/>
    <s v="pilar.puyuelo@unirioja.es"/>
    <n v="0.4"/>
    <n v="0.4"/>
    <x v="0"/>
    <n v="504"/>
    <s v="PROFESOR TITULAR UNIVERSIDAD"/>
    <s v="C01"/>
    <s v="TIEMPO COMPLETO"/>
    <s v="2014-09-15 00:00:00.0"/>
    <s v="null"/>
    <s v="DF100037"/>
    <s v="PROFESOR TITULAR DE UNIVERSIDAD"/>
    <s v="R112"/>
    <x v="8"/>
    <n v="755"/>
    <s v="QUÍMICA FÍSICA"/>
  </r>
  <r>
    <x v="12"/>
    <n v="50822746"/>
    <s v="FCYT"/>
    <n v="521"/>
    <s v="521R"/>
    <s v="GRUPO-A2"/>
    <s v="Química física II"/>
    <s v="GR"/>
    <s v="GRUPO REDUCIDO"/>
    <s v="521R"/>
    <s v="GR de Química física II"/>
    <s v="GRUPO-A2"/>
    <s v="GR de Química física II"/>
    <s v="1S"/>
    <n v="50822746"/>
    <s v="ENRIQUEZ"/>
    <s v="PALMA"/>
    <s v="PEDRO ALBERTO"/>
    <s v="enriquez"/>
    <s v="pedro.enriquez@unirioja.es"/>
    <n v="0.4"/>
    <n v="0.4"/>
    <x v="1"/>
    <n v="504"/>
    <s v="PROFESOR TITULAR UNIVERSIDAD"/>
    <s v="01A"/>
    <s v="TIEMPO COMPLETO AMPLIADO"/>
    <s v="2012-09-01 00:00:00.0"/>
    <s v="null"/>
    <s v="DF100147"/>
    <s v="PROFESOR TITULAR DE UNIVERSIDAD"/>
    <s v="R112"/>
    <x v="8"/>
    <n v="755"/>
    <s v="QUÍMICA FÍSICA"/>
  </r>
  <r>
    <x v="12"/>
    <n v="16539508"/>
    <s v="FCYT"/>
    <n v="522"/>
    <s v="522G"/>
    <s v="GRUPO-A"/>
    <s v="Química física III"/>
    <s v="GG"/>
    <s v="GRUPO GRANDE"/>
    <s v="522G"/>
    <s v="GG de Química física III"/>
    <s v="GRUPO-A"/>
    <s v="GG de Química física III"/>
    <s v="2S"/>
    <n v="16539508"/>
    <s v="MILLÁN"/>
    <s v="MONEO"/>
    <s v="JUDITH"/>
    <s v="jumillan"/>
    <s v="judith.millan@unirioja.es"/>
    <n v="1.7"/>
    <n v="1.7"/>
    <x v="0"/>
    <n v="504"/>
    <s v="PROFESOR TITULAR UNIVERSIDAD"/>
    <s v="01R"/>
    <s v="TIEMPO COMPLETO REDUCIDO"/>
    <s v="2018-09-17 00:00:00.0"/>
    <s v="null"/>
    <s v="DF100345"/>
    <s v="PROFESOR TITULAR DE UNIVERSIDAD"/>
    <s v="R112"/>
    <x v="8"/>
    <n v="755"/>
    <s v="QUÍMICA FÍSICA"/>
  </r>
  <r>
    <x v="12"/>
    <n v="16580433"/>
    <s v="FCYT"/>
    <n v="522"/>
    <s v="522G"/>
    <s v="GRUPO-A"/>
    <s v="Química física III"/>
    <s v="GG"/>
    <s v="GRUPO GRANDE"/>
    <s v="522G"/>
    <s v="GG de Química física III"/>
    <s v="GRUPO-A"/>
    <s v="GG de Química física III"/>
    <s v="2S"/>
    <n v="16580433"/>
    <s v="MARTÍNEZ"/>
    <s v="RUIZ"/>
    <s v="RODRIGO"/>
    <s v="romarine"/>
    <s v="rodrigo.martinez@unirioja.es"/>
    <n v="1.7"/>
    <n v="1.7"/>
    <x v="0"/>
    <n v="504"/>
    <s v="PROFESOR TITULAR UNIVERSIDAD"/>
    <s v="C01"/>
    <s v="TIEMPO COMPLETO"/>
    <s v="2018-12-18 00:00:00.0"/>
    <s v="null"/>
    <s v="DF100369"/>
    <s v="PROFESOR TITULAR DE UNIVERSIDAD"/>
    <s v="R112"/>
    <x v="8"/>
    <n v="755"/>
    <s v="QUÍMICA FÍSICA"/>
  </r>
  <r>
    <x v="12"/>
    <n v="16539508"/>
    <s v="FCYT"/>
    <n v="522"/>
    <s v="522I"/>
    <s v="GRUPO-A1"/>
    <s v="Química física III"/>
    <s v="GI"/>
    <s v="GRUPO DE INFORMÁTICA"/>
    <s v="522I"/>
    <s v="GI de Química física III"/>
    <s v="GRUPO-A1"/>
    <s v="GI de Química física III"/>
    <s v="2S"/>
    <n v="16539508"/>
    <s v="MILLÁN"/>
    <s v="MONEO"/>
    <s v="JUDITH"/>
    <s v="jumillan"/>
    <s v="judith.millan@unirioja.es"/>
    <n v="0.5"/>
    <n v="0.5"/>
    <x v="0"/>
    <n v="504"/>
    <s v="PROFESOR TITULAR UNIVERSIDAD"/>
    <s v="01R"/>
    <s v="TIEMPO COMPLETO REDUCIDO"/>
    <s v="2018-09-17 00:00:00.0"/>
    <s v="null"/>
    <s v="DF100345"/>
    <s v="PROFESOR TITULAR DE UNIVERSIDAD"/>
    <s v="R112"/>
    <x v="8"/>
    <n v="755"/>
    <s v="QUÍMICA FÍSICA"/>
  </r>
  <r>
    <x v="12"/>
    <n v="16539508"/>
    <s v="FCYT"/>
    <n v="522"/>
    <s v="522I"/>
    <s v="GRUPO-A2"/>
    <s v="Química física III"/>
    <s v="GI"/>
    <s v="GRUPO DE INFORMÁTICA"/>
    <s v="522I"/>
    <s v="GI de Química física III"/>
    <s v="GRUPO-A2"/>
    <s v="GI de Química física III"/>
    <s v="2S"/>
    <n v="16539508"/>
    <s v="MILLÁN"/>
    <s v="MONEO"/>
    <s v="JUDITH"/>
    <s v="jumillan"/>
    <s v="judith.millan@unirioja.es"/>
    <n v="0.5"/>
    <n v="0.5"/>
    <x v="0"/>
    <n v="504"/>
    <s v="PROFESOR TITULAR UNIVERSIDAD"/>
    <s v="01R"/>
    <s v="TIEMPO COMPLETO REDUCIDO"/>
    <s v="2018-09-17 00:00:00.0"/>
    <s v="null"/>
    <s v="DF100345"/>
    <s v="PROFESOR TITULAR DE UNIVERSIDAD"/>
    <s v="R112"/>
    <x v="8"/>
    <n v="755"/>
    <s v="QUÍMICA FÍSICA"/>
  </r>
  <r>
    <x v="12"/>
    <n v="16539508"/>
    <s v="FCYT"/>
    <n v="522"/>
    <s v="522L"/>
    <s v="GRUPO-A1"/>
    <s v="Química física III"/>
    <s v="GL"/>
    <s v="GRUPO DE LABORATORIO"/>
    <s v="522L"/>
    <s v="GL de Química física III"/>
    <s v="GRUPO-A1"/>
    <s v="GL de Química física III"/>
    <s v="2S"/>
    <n v="16539508"/>
    <s v="MILLÁN"/>
    <s v="MONEO"/>
    <s v="JUDITH"/>
    <s v="jumillan"/>
    <s v="judith.millan@unirioja.es"/>
    <n v="1.5"/>
    <n v="1.5"/>
    <x v="0"/>
    <n v="504"/>
    <s v="PROFESOR TITULAR UNIVERSIDAD"/>
    <s v="01R"/>
    <s v="TIEMPO COMPLETO REDUCIDO"/>
    <s v="2018-09-17 00:00:00.0"/>
    <s v="null"/>
    <s v="DF100345"/>
    <s v="PROFESOR TITULAR DE UNIVERSIDAD"/>
    <s v="R112"/>
    <x v="8"/>
    <n v="755"/>
    <s v="QUÍMICA FÍSICA"/>
  </r>
  <r>
    <x v="12"/>
    <n v="16580433"/>
    <s v="FCYT"/>
    <n v="522"/>
    <s v="522L"/>
    <s v="GRUPO-A2"/>
    <s v="Química física III"/>
    <s v="GL"/>
    <s v="GRUPO DE LABORATORIO"/>
    <s v="522L"/>
    <s v="GL de Química física III"/>
    <s v="GRUPO-A2"/>
    <s v="GL de Química física III"/>
    <s v="2S"/>
    <n v="16580433"/>
    <s v="MARTÍNEZ"/>
    <s v="RUIZ"/>
    <s v="RODRIGO"/>
    <s v="romarine"/>
    <s v="rodrigo.martinez@unirioja.es"/>
    <n v="1.5"/>
    <n v="1.5"/>
    <x v="0"/>
    <n v="504"/>
    <s v="PROFESOR TITULAR UNIVERSIDAD"/>
    <s v="C01"/>
    <s v="TIEMPO COMPLETO"/>
    <s v="2018-12-18 00:00:00.0"/>
    <s v="null"/>
    <s v="DF100369"/>
    <s v="PROFESOR TITULAR DE UNIVERSIDAD"/>
    <s v="R112"/>
    <x v="8"/>
    <n v="755"/>
    <s v="QUÍMICA FÍSICA"/>
  </r>
  <r>
    <x v="12"/>
    <n v="16539508"/>
    <s v="FCYT"/>
    <n v="522"/>
    <s v="522R"/>
    <s v="GRUPO-A1"/>
    <s v="Química física III"/>
    <s v="GR"/>
    <s v="GRUPO REDUCIDO"/>
    <s v="522R"/>
    <s v="GR de Química física III"/>
    <s v="GRUPO-A1"/>
    <s v="GR de Química física III"/>
    <s v="2S"/>
    <n v="16539508"/>
    <s v="MILLÁN"/>
    <s v="MONEO"/>
    <s v="JUDITH"/>
    <s v="jumillan"/>
    <s v="judith.millan@unirioja.es"/>
    <n v="0.2"/>
    <n v="0.2"/>
    <x v="0"/>
    <n v="504"/>
    <s v="PROFESOR TITULAR UNIVERSIDAD"/>
    <s v="01R"/>
    <s v="TIEMPO COMPLETO REDUCIDO"/>
    <s v="2018-09-17 00:00:00.0"/>
    <s v="null"/>
    <s v="DF100345"/>
    <s v="PROFESOR TITULAR DE UNIVERSIDAD"/>
    <s v="R112"/>
    <x v="8"/>
    <n v="755"/>
    <s v="QUÍMICA FÍSICA"/>
  </r>
  <r>
    <x v="12"/>
    <n v="16580433"/>
    <s v="FCYT"/>
    <n v="522"/>
    <s v="522R"/>
    <s v="GRUPO-A1"/>
    <s v="Química física III"/>
    <s v="GR"/>
    <s v="GRUPO REDUCIDO"/>
    <s v="522R"/>
    <s v="GR de Química física III"/>
    <s v="GRUPO-A1"/>
    <s v="GR de Química física III"/>
    <s v="2S"/>
    <n v="16580433"/>
    <s v="MARTÍNEZ"/>
    <s v="RUIZ"/>
    <s v="RODRIGO"/>
    <s v="romarine"/>
    <s v="rodrigo.martinez@unirioja.es"/>
    <n v="0.4"/>
    <n v="0.4"/>
    <x v="0"/>
    <n v="504"/>
    <s v="PROFESOR TITULAR UNIVERSIDAD"/>
    <s v="C01"/>
    <s v="TIEMPO COMPLETO"/>
    <s v="2018-12-18 00:00:00.0"/>
    <s v="null"/>
    <s v="DF100369"/>
    <s v="PROFESOR TITULAR DE UNIVERSIDAD"/>
    <s v="R112"/>
    <x v="8"/>
    <n v="755"/>
    <s v="QUÍMICA FÍSICA"/>
  </r>
  <r>
    <x v="12"/>
    <n v="16539508"/>
    <s v="FCYT"/>
    <n v="522"/>
    <s v="522R"/>
    <s v="GRUPO-A2"/>
    <s v="Química física III"/>
    <s v="GR"/>
    <s v="GRUPO REDUCIDO"/>
    <s v="522R"/>
    <s v="GR de Química física III"/>
    <s v="GRUPO-A2"/>
    <s v="GR de Química física III"/>
    <s v="2S"/>
    <n v="16539508"/>
    <s v="MILLÁN"/>
    <s v="MONEO"/>
    <s v="JUDITH"/>
    <s v="jumillan"/>
    <s v="judith.millan@unirioja.es"/>
    <n v="0.2"/>
    <n v="0.2"/>
    <x v="0"/>
    <n v="504"/>
    <s v="PROFESOR TITULAR UNIVERSIDAD"/>
    <s v="01R"/>
    <s v="TIEMPO COMPLETO REDUCIDO"/>
    <s v="2018-09-17 00:00:00.0"/>
    <s v="null"/>
    <s v="DF100345"/>
    <s v="PROFESOR TITULAR DE UNIVERSIDAD"/>
    <s v="R112"/>
    <x v="8"/>
    <n v="755"/>
    <s v="QUÍMICA FÍSICA"/>
  </r>
  <r>
    <x v="12"/>
    <n v="16580433"/>
    <s v="FCYT"/>
    <n v="522"/>
    <s v="522R"/>
    <s v="GRUPO-A2"/>
    <s v="Química física III"/>
    <s v="GR"/>
    <s v="GRUPO REDUCIDO"/>
    <s v="522R"/>
    <s v="GR de Química física III"/>
    <s v="GRUPO-A2"/>
    <s v="GR de Química física III"/>
    <s v="2S"/>
    <n v="16580433"/>
    <s v="MARTÍNEZ"/>
    <s v="RUIZ"/>
    <s v="RODRIGO"/>
    <s v="romarine"/>
    <s v="rodrigo.martinez@unirioja.es"/>
    <n v="0.4"/>
    <n v="0.4"/>
    <x v="0"/>
    <n v="504"/>
    <s v="PROFESOR TITULAR UNIVERSIDAD"/>
    <s v="C01"/>
    <s v="TIEMPO COMPLETO"/>
    <s v="2018-12-18 00:00:00.0"/>
    <s v="null"/>
    <s v="DF100369"/>
    <s v="PROFESOR TITULAR DE UNIVERSIDAD"/>
    <s v="R112"/>
    <x v="8"/>
    <n v="755"/>
    <s v="QUÍMICA FÍSICA"/>
  </r>
  <r>
    <x v="12"/>
    <n v="5386149"/>
    <s v="FCYT"/>
    <n v="523"/>
    <s v="523G"/>
    <s v="GRUPO-A"/>
    <s v="Química inorgánica II"/>
    <s v="GG"/>
    <s v="GRUPO GRANDE"/>
    <s v="523G"/>
    <s v="GG de Química inorgánica II"/>
    <s v="GRUPO-A"/>
    <s v="GG de Química inorgánica II"/>
    <s v="1S"/>
    <n v="5386149"/>
    <s v="MORENO"/>
    <s v="GARCÍA"/>
    <s v="MARÍA TERESA"/>
    <s v="temoreno"/>
    <s v="teresa.moreno@unirioja.es"/>
    <n v="4.8"/>
    <n v="4.8"/>
    <x v="1"/>
    <n v="500"/>
    <s v="CATEDRATICO DE UNIVERSIDAD"/>
    <s v="01R"/>
    <s v="TIEMPO COMPLETO REDUCIDO"/>
    <s v="2018-12-18 00:00:00.0"/>
    <s v="null"/>
    <s v="DF100381"/>
    <s v="CATEDRÁTICO DE UNIVERSIDAD"/>
    <s v="R112"/>
    <x v="8"/>
    <n v="760"/>
    <s v="QUÍMICA INORGÁNICA"/>
  </r>
  <r>
    <x v="12"/>
    <n v="5386149"/>
    <s v="FCYT"/>
    <n v="523"/>
    <s v="523R"/>
    <s v="GRUPO-A1"/>
    <s v="Química inorgánica II"/>
    <s v="GR"/>
    <s v="GRUPO REDUCIDO"/>
    <s v="523R"/>
    <s v="GR de Química inorgánica II"/>
    <s v="GRUPO-A1"/>
    <s v="GR de Química inorgánica II"/>
    <s v="1S"/>
    <n v="5386149"/>
    <s v="MORENO"/>
    <s v="GARCÍA"/>
    <s v="MARÍA TERESA"/>
    <s v="temoreno"/>
    <s v="teresa.moreno@unirioja.es"/>
    <n v="1.2"/>
    <n v="1.2"/>
    <x v="1"/>
    <n v="500"/>
    <s v="CATEDRATICO DE UNIVERSIDAD"/>
    <s v="01R"/>
    <s v="TIEMPO COMPLETO REDUCIDO"/>
    <s v="2018-12-18 00:00:00.0"/>
    <s v="null"/>
    <s v="DF100381"/>
    <s v="CATEDRÁTICO DE UNIVERSIDAD"/>
    <s v="R112"/>
    <x v="8"/>
    <n v="760"/>
    <s v="QUÍMICA INORGÁNICA"/>
  </r>
  <r>
    <x v="12"/>
    <n v="5386149"/>
    <s v="FCYT"/>
    <n v="524"/>
    <s v="524G"/>
    <s v="GRUPO-A"/>
    <s v="Química inorgánica III"/>
    <s v="GG"/>
    <s v="GRUPO GRANDE"/>
    <s v="524G"/>
    <s v="GG de Química inorgánica III"/>
    <s v="GRUPO-A"/>
    <s v="GG de Química inorgánica III"/>
    <s v="2S"/>
    <n v="5386149"/>
    <s v="MORENO"/>
    <s v="GARCÍA"/>
    <s v="MARÍA TERESA"/>
    <s v="temoreno"/>
    <s v="teresa.moreno@unirioja.es"/>
    <n v="2"/>
    <n v="2"/>
    <x v="1"/>
    <n v="500"/>
    <s v="CATEDRATICO DE UNIVERSIDAD"/>
    <s v="01R"/>
    <s v="TIEMPO COMPLETO REDUCIDO"/>
    <s v="2018-12-18 00:00:00.0"/>
    <s v="null"/>
    <s v="DF100381"/>
    <s v="CATEDRÁTICO DE UNIVERSIDAD"/>
    <s v="R112"/>
    <x v="8"/>
    <n v="760"/>
    <s v="QUÍMICA INORGÁNICA"/>
  </r>
  <r>
    <x v="12"/>
    <n v="16553823"/>
    <s v="FCYT"/>
    <n v="524"/>
    <s v="524L"/>
    <s v="GRUPO-A1"/>
    <s v="Química inorgánica III"/>
    <s v="GL"/>
    <s v="GRUPO DE LABORATORIO"/>
    <s v="524L"/>
    <s v="GL de Química inorgánica III"/>
    <s v="GRUPO-A1"/>
    <s v="GL de Química inorgánica III"/>
    <s v="2S"/>
    <n v="16553823"/>
    <s v="OLMOS"/>
    <s v="PÉREZ"/>
    <s v="MARÍA ELENA"/>
    <s v="m-olmos"/>
    <s v="m-elena.olmos@unirioja.es"/>
    <n v="2"/>
    <n v="2"/>
    <x v="0"/>
    <n v="500"/>
    <s v="CATEDRATICO DE UNIVERSIDAD"/>
    <s v="01R"/>
    <s v="TIEMPO COMPLETO REDUCIDO"/>
    <s v="2018-12-18 00:00:00.0"/>
    <s v="null"/>
    <s v="DF100382"/>
    <s v="CATEDRÁTICO DE UNIVERSIDAD"/>
    <s v="R112"/>
    <x v="8"/>
    <n v="760"/>
    <s v="QUÍMICA INORGÁNICA"/>
  </r>
  <r>
    <x v="12"/>
    <n v="16640471"/>
    <s v="FCYT"/>
    <n v="524"/>
    <s v="524L"/>
    <s v="GRUPO-A1"/>
    <s v="Química inorgánica III"/>
    <s v="GL"/>
    <s v="GRUPO DE LABORATORIO"/>
    <s v="524L"/>
    <s v="GL de Química inorgánica III"/>
    <s v="GRUPO-A1"/>
    <s v="GL de Química inorgánica III"/>
    <s v="2S"/>
    <n v="16640471"/>
    <s v="BLASCO"/>
    <s v="SANTANA"/>
    <s v="DANIEL"/>
    <s v="dablasco"/>
    <s v="daniel.blascos@alum.unirioja.es"/>
    <n v="1"/>
    <n v="1"/>
    <x v="1"/>
    <n v="121"/>
    <s v="PERSONAL INVESTIGADOR EN FORMACIÓN"/>
    <n v="0"/>
    <s v="_"/>
    <s v="2018-09-17 00:00:00.0"/>
    <s v="2019-09-20 00:00:00.0"/>
    <s v="D12BECARIO1"/>
    <s v="BECARIO FPI (Daniel Blasco Santana)"/>
    <s v="R112"/>
    <x v="8"/>
    <n v="760"/>
    <s v="QUÍMICA INORGÁNICA"/>
  </r>
  <r>
    <x v="12"/>
    <n v="16546910"/>
    <s v="FCYT"/>
    <n v="524"/>
    <s v="524L"/>
    <s v="GRUPO-A2"/>
    <s v="Química inorgánica III"/>
    <s v="GL"/>
    <s v="GRUPO DE LABORATORIO"/>
    <s v="524L"/>
    <s v="GL de Química inorgánica III"/>
    <s v="GRUPO-A2"/>
    <s v="GL de Química inorgánica III"/>
    <s v="2S"/>
    <n v="16546910"/>
    <s v="BERENGUER"/>
    <s v="MARÍN"/>
    <s v="JESÚS RUBÉN"/>
    <s v="jberen"/>
    <s v="jesus.berenguer@unirioja.es"/>
    <n v="1"/>
    <n v="1"/>
    <x v="0"/>
    <n v="504"/>
    <s v="PROFESOR TITULAR UNIVERSIDAD"/>
    <s v="01R"/>
    <s v="TIEMPO COMPLETO REDUCIDO"/>
    <s v="2012-09-01 00:00:00.0"/>
    <s v="null"/>
    <s v="DF100075"/>
    <s v="PROFESOR TITULAR DE UNIVERSIDAD"/>
    <s v="R112"/>
    <x v="8"/>
    <n v="760"/>
    <s v="QUÍMICA INORGÁNICA"/>
  </r>
  <r>
    <x v="12"/>
    <n v="33425090"/>
    <s v="FCYT"/>
    <n v="524"/>
    <s v="524L"/>
    <s v="GRUPO-A2"/>
    <s v="Química inorgánica III"/>
    <s v="GL"/>
    <s v="GRUPO DE LABORATORIO"/>
    <s v="524L"/>
    <s v="GL de Química inorgánica III"/>
    <s v="GRUPO-A2"/>
    <s v="GL de Química inorgánica III"/>
    <s v="2S"/>
    <n v="33425090"/>
    <s v="MONGE"/>
    <s v="OROZ"/>
    <s v="MIGUEL"/>
    <s v="mimonge"/>
    <s v="miguel.monge@unirioja.es"/>
    <n v="2"/>
    <n v="2"/>
    <x v="0"/>
    <n v="504"/>
    <s v="PROFESOR TITULAR UNIVERSIDAD"/>
    <s v="01R"/>
    <s v="TIEMPO COMPLETO REDUCIDO"/>
    <s v="2017-09-15 00:00:00.0"/>
    <s v="null"/>
    <s v="DF100215"/>
    <s v="TITULAR DE UNIVERSIDAD"/>
    <s v="R112"/>
    <x v="8"/>
    <n v="760"/>
    <s v="QUÍMICA INORGÁNICA"/>
  </r>
  <r>
    <x v="12"/>
    <n v="5386149"/>
    <s v="FCYT"/>
    <n v="524"/>
    <s v="524R"/>
    <s v="GRUPO-A1"/>
    <s v="Química inorgánica III"/>
    <s v="GR"/>
    <s v="GRUPO REDUCIDO"/>
    <s v="524R"/>
    <s v="GR de Química inorgánica III"/>
    <s v="GRUPO-A1"/>
    <s v="GR de Química inorgánica III"/>
    <s v="2S"/>
    <n v="5386149"/>
    <s v="MORENO"/>
    <s v="GARCÍA"/>
    <s v="MARÍA TERESA"/>
    <s v="temoreno"/>
    <s v="teresa.moreno@unirioja.es"/>
    <n v="1"/>
    <n v="1"/>
    <x v="1"/>
    <n v="500"/>
    <s v="CATEDRATICO DE UNIVERSIDAD"/>
    <s v="01R"/>
    <s v="TIEMPO COMPLETO REDUCIDO"/>
    <s v="2018-12-18 00:00:00.0"/>
    <s v="null"/>
    <s v="DF100381"/>
    <s v="CATEDRÁTICO DE UNIVERSIDAD"/>
    <s v="R112"/>
    <x v="8"/>
    <n v="760"/>
    <s v="QUÍMICA INORGÁNICA"/>
  </r>
  <r>
    <x v="12"/>
    <n v="16578210"/>
    <s v="FCYT"/>
    <n v="525"/>
    <s v="525G"/>
    <s v="GRUPO-A"/>
    <s v="Química orgánica experimental"/>
    <s v="GG"/>
    <s v="GRUPO GRANDE"/>
    <s v="525G"/>
    <s v="GG de Química orgánica experimental"/>
    <s v="GRUPO-A"/>
    <s v="GG de Química orgánica experimental"/>
    <s v="1S"/>
    <n v="16578210"/>
    <s v="SAMPEDRO"/>
    <s v="RUIZ"/>
    <s v="DIEGO"/>
    <s v="dsampedr"/>
    <s v="diego.sampedro@unirioja.es"/>
    <n v="0.5"/>
    <n v="0.5"/>
    <x v="1"/>
    <n v="504"/>
    <s v="PROFESOR TITULAR UNIVERSIDAD"/>
    <s v="01R"/>
    <s v="TIEMPO COMPLETO REDUCIDO"/>
    <s v="2016-09-15 00:00:00.0"/>
    <s v="null"/>
    <s v="DF100290"/>
    <s v="PROFESOR TITULAR DE UNIVERSIDAD"/>
    <s v="R112"/>
    <x v="8"/>
    <n v="765"/>
    <s v="QUÍMICA ORGÁNICA"/>
  </r>
  <r>
    <x v="12"/>
    <n v="16557636"/>
    <s v="FCYT"/>
    <n v="525"/>
    <s v="525L"/>
    <s v="GRUPO-A1"/>
    <s v="Química orgánica experimental"/>
    <s v="GL"/>
    <s v="GRUPO DE LABORATORIO"/>
    <s v="525L"/>
    <s v="GL de Química orgánica experimental"/>
    <s v="GRUPO-A1"/>
    <s v="GL de Química orgánica experimental"/>
    <s v="1S"/>
    <n v="16557636"/>
    <s v="BUSTO"/>
    <s v="SANCIRIÁN"/>
    <s v="JESÚS HÉCTOR"/>
    <s v="hebusto"/>
    <s v="hector.busto@unirioja.es"/>
    <n v="2"/>
    <n v="2"/>
    <x v="0"/>
    <n v="504"/>
    <s v="PROFESOR TITULAR UNIVERSIDAD"/>
    <s v="01R"/>
    <s v="TIEMPO COMPLETO REDUCIDO"/>
    <s v="2013-09-01 00:00:00.0"/>
    <s v="null"/>
    <s v="DF100220"/>
    <s v="PROFESOR TITULAR DE UNIVERSIDAD"/>
    <s v="R112"/>
    <x v="8"/>
    <n v="765"/>
    <s v="QUÍMICA ORGÁNICA"/>
  </r>
  <r>
    <x v="12"/>
    <n v="16570470"/>
    <s v="FCYT"/>
    <n v="525"/>
    <s v="525L"/>
    <s v="GRUPO-A1"/>
    <s v="Química orgánica experimental"/>
    <s v="GL"/>
    <s v="GRUPO DE LABORATORIO"/>
    <s v="525L"/>
    <s v="GL de Química orgánica experimental"/>
    <s v="GRUPO-A1"/>
    <s v="GL de Química orgánica experimental"/>
    <s v="1S"/>
    <n v="16570470"/>
    <s v="CORZANA"/>
    <s v="LÓPEZ"/>
    <s v="FRANCISCO"/>
    <s v="frcorzan"/>
    <s v="francisco.corzana@unirioja.es"/>
    <n v="2.5"/>
    <n v="2.5"/>
    <x v="0"/>
    <n v="504"/>
    <s v="PROFESOR TITULAR UNIVERSIDAD"/>
    <s v="01R"/>
    <s v="TIEMPO COMPLETO REDUCIDO"/>
    <s v="2018-09-17 00:00:00.0"/>
    <s v="null"/>
    <s v="DF100344"/>
    <s v="PROFESOR TITULAR DE UNIVERSIDAD"/>
    <s v="R112"/>
    <x v="8"/>
    <n v="765"/>
    <s v="QUÍMICA ORGÁNICA"/>
  </r>
  <r>
    <x v="12"/>
    <n v="16616491"/>
    <s v="FCYT"/>
    <n v="525"/>
    <s v="525L"/>
    <s v="GRUPO-A1"/>
    <s v="Química orgánica experimental"/>
    <s v="GL"/>
    <s v="GRUPO DE LABORATORIO"/>
    <s v="525L"/>
    <s v="GL de Química orgánica experimental"/>
    <s v="GRUPO-A1"/>
    <s v="GL de Química orgánica experimental"/>
    <s v="1S"/>
    <n v="16616491"/>
    <s v="COMPAÑON"/>
    <s v="PÉREZ"/>
    <s v="ISMAEL"/>
    <s v="iscompan"/>
    <s v="ismael.companon@alum.unirioja.es"/>
    <n v="1"/>
    <n v="1"/>
    <x v="1"/>
    <n v="121"/>
    <s v="PERSONAL INVESTIGADOR EN FORMACIÓN"/>
    <n v="0"/>
    <s v="_"/>
    <s v="2015-09-01 00:00:00.0"/>
    <s v="2019-08-31 00:00:00.0"/>
    <s v="D12BECARIO6"/>
    <s v="PERSONAL INVESTIGADOR PREDOCTORAL EN FORMACIÓN"/>
    <s v="R112"/>
    <x v="8"/>
    <n v="765"/>
    <s v="QUÍMICA ORGÁNICA"/>
  </r>
  <r>
    <x v="12"/>
    <n v="8958579"/>
    <s v="FCYT"/>
    <n v="525"/>
    <s v="525L"/>
    <s v="GRUPO-A2"/>
    <s v="Química orgánica experimental"/>
    <s v="GL"/>
    <s v="GRUPO DE LABORATORIO"/>
    <s v="525L"/>
    <s v="GL de Química orgánica experimental"/>
    <s v="GRUPO-A2"/>
    <s v="GL de Química orgánica experimental"/>
    <s v="1S"/>
    <n v="8958579"/>
    <s v="RODRÍGUEZ"/>
    <s v="BARRANCO"/>
    <s v="MIGUEL ÁNGEL"/>
    <s v="miguelr"/>
    <s v="miguelangel.rodriguez@unirioja.es"/>
    <n v="4.5"/>
    <n v="4.5"/>
    <x v="0"/>
    <n v="500"/>
    <s v="CATEDRATICO DE UNIVERSIDAD"/>
    <s v="01R"/>
    <s v="TIEMPO COMPLETO REDUCIDO"/>
    <s v="2012-09-01 00:00:00.0"/>
    <s v="null"/>
    <s v="DF100237"/>
    <s v="CATEDRÁTICO DE UNIVERSIDAD"/>
    <s v="R112"/>
    <x v="8"/>
    <n v="765"/>
    <s v="QUÍMICA ORGÁNICA"/>
  </r>
  <r>
    <x v="12"/>
    <n v="16625716"/>
    <s v="FCYT"/>
    <n v="525"/>
    <s v="525L"/>
    <s v="GRUPO-A2"/>
    <s v="Química orgánica experimental"/>
    <s v="GL"/>
    <s v="GRUPO DE LABORATORIO"/>
    <s v="525L"/>
    <s v="GL de Química orgánica experimental"/>
    <s v="GRUPO-A2"/>
    <s v="GL de Química orgánica experimental"/>
    <s v="1S"/>
    <n v="16625716"/>
    <s v="MARTÍNEZ"/>
    <s v="LÓPEZ"/>
    <s v="DAVID"/>
    <s v="damartl"/>
    <s v="david.martinezl@alum.unirioja.es"/>
    <n v="1"/>
    <n v="1"/>
    <x v="1"/>
    <n v="121"/>
    <s v="PERSONAL INVESTIGADOR EN FORMACIÓN"/>
    <n v="0"/>
    <s v="_"/>
    <s v="2015-09-01 00:00:00.0"/>
    <s v="2019-08-31 00:00:00.0"/>
    <s v="D12BECARIO7"/>
    <s v="PERSONAL INVESTIGADOR PREDOCTORAL EN FORMACIÓN"/>
    <s v="R112"/>
    <x v="8"/>
    <n v="765"/>
    <s v="QUÍMICA ORGÁNICA"/>
  </r>
  <r>
    <x v="12"/>
    <n v="16537076"/>
    <s v="FCYT"/>
    <n v="526"/>
    <s v="526G"/>
    <s v="GRUPO-A"/>
    <s v="Calidad y seguridad en los laboratorios químicos"/>
    <s v="GG"/>
    <s v="GRUPO GRANDE"/>
    <s v="526G"/>
    <s v="GG de Calidad y seguridad en los laboratorios químicos"/>
    <s v="GRUPO-A"/>
    <s v="GG de Calidad y seguridad en los laboratorios químicos"/>
    <s v="1S"/>
    <n v="16537076"/>
    <s v="SÁENZ"/>
    <s v="BARRIO"/>
    <s v="CECILIA"/>
    <s v="cesaenz"/>
    <s v="cecilia.saenz@unirioja.es"/>
    <n v="2.5"/>
    <n v="2.5"/>
    <x v="0"/>
    <n v="504"/>
    <s v="PROFESOR TITULAR UNIVERSIDAD"/>
    <s v="01A"/>
    <s v="TIEMPO COMPLETO AMPLIADO"/>
    <s v="2017-09-15 00:00:00.0"/>
    <s v="null"/>
    <s v="DF100090"/>
    <s v="PROFESOR TITULAR DE UNIVERSIDAD"/>
    <s v="R112"/>
    <x v="8"/>
    <n v="750"/>
    <s v="QUÍMICA ANALÍTICA"/>
  </r>
  <r>
    <x v="12"/>
    <n v="16537076"/>
    <s v="FCYT"/>
    <n v="526"/>
    <s v="526I"/>
    <s v="GRUPO-A1"/>
    <s v="Calidad y seguridad en los laboratorios químicos"/>
    <s v="GI"/>
    <s v="GRUPO DE INFORMÁTICA"/>
    <s v="526I"/>
    <s v="GI de Calidad y seguridad en los laboratorios químicos"/>
    <s v="GRUPO-A1"/>
    <s v="GI de Calidad y seguridad en los laboratorios químicos"/>
    <s v="1S"/>
    <n v="16537076"/>
    <s v="SÁENZ"/>
    <s v="BARRIO"/>
    <s v="CECILIA"/>
    <s v="cesaenz"/>
    <s v="cecilia.saenz@unirioja.es"/>
    <n v="0.5"/>
    <n v="0.5"/>
    <x v="0"/>
    <n v="504"/>
    <s v="PROFESOR TITULAR UNIVERSIDAD"/>
    <s v="01A"/>
    <s v="TIEMPO COMPLETO AMPLIADO"/>
    <s v="2017-09-15 00:00:00.0"/>
    <s v="null"/>
    <s v="DF100090"/>
    <s v="PROFESOR TITULAR DE UNIVERSIDAD"/>
    <s v="R112"/>
    <x v="8"/>
    <n v="750"/>
    <s v="QUÍMICA ANALÍTICA"/>
  </r>
  <r>
    <x v="12"/>
    <n v="16537076"/>
    <s v="FCYT"/>
    <n v="526"/>
    <s v="526L"/>
    <s v="GRUPO-A1"/>
    <s v="Calidad y seguridad en los laboratorios químicos"/>
    <s v="GL"/>
    <s v="GRUPO DE LABORATORIO"/>
    <s v="526L"/>
    <s v="GL de Calidad y seguridad en los laboratorios químicos"/>
    <s v="GRUPO-A1"/>
    <s v="GL de Calidad y seguridad en los laboratorios químicos"/>
    <s v="1S"/>
    <n v="16537076"/>
    <s v="SÁENZ"/>
    <s v="BARRIO"/>
    <s v="CECILIA"/>
    <s v="cesaenz"/>
    <s v="cecilia.saenz@unirioja.es"/>
    <n v="1.5"/>
    <n v="1.5"/>
    <x v="0"/>
    <n v="504"/>
    <s v="PROFESOR TITULAR UNIVERSIDAD"/>
    <s v="01A"/>
    <s v="TIEMPO COMPLETO AMPLIADO"/>
    <s v="2017-09-15 00:00:00.0"/>
    <s v="null"/>
    <s v="DF100090"/>
    <s v="PROFESOR TITULAR DE UNIVERSIDAD"/>
    <s v="R112"/>
    <x v="8"/>
    <n v="750"/>
    <s v="QUÍMICA ANALÍTICA"/>
  </r>
  <r>
    <x v="13"/>
    <n v="16506579"/>
    <s v="FCYT"/>
    <n v="527"/>
    <s v="527G"/>
    <s v="GRUPO-A"/>
    <s v="Técnicas vitícolas"/>
    <s v="GG"/>
    <s v="GRUPO GRANDE"/>
    <s v="527G"/>
    <s v="GG de Técnicas vitícolas"/>
    <s v="GRUPO-A"/>
    <s v="GG de Técnicas vitícolas"/>
    <s v="2S"/>
    <n v="16506579"/>
    <s v="MARTÍNEZ DE TODA"/>
    <s v="FERNÁNDEZ"/>
    <s v="FERNANDO"/>
    <s v="fmartine"/>
    <s v="fernando.martinezdetoda@unirioja.es"/>
    <n v="4"/>
    <n v="4"/>
    <x v="0"/>
    <n v="500"/>
    <s v="CATEDRATICO DE UNIVERSIDAD"/>
    <s v="01R"/>
    <s v="TIEMPO COMPLETO REDUCIDO"/>
    <s v="2012-09-01 00:00:00.0"/>
    <s v="null"/>
    <s v="DF100030"/>
    <s v="CATEDRÁTICO DE UNIVERSIDAD"/>
    <s v="R101"/>
    <x v="4"/>
    <n v="705"/>
    <s v="PRODUCCIÓN VEGETAL"/>
  </r>
  <r>
    <x v="13"/>
    <n v="16584746"/>
    <s v="FCYT"/>
    <n v="527"/>
    <s v="527L"/>
    <s v="GRUPO-A1"/>
    <s v="Técnicas vitícolas"/>
    <s v="GL"/>
    <s v="GRUPO DE LABORATORIO"/>
    <s v="527L"/>
    <s v="GL de Técnicas vitícolas"/>
    <s v="GRUPO-A1"/>
    <s v="GL de Técnicas vitícolas"/>
    <s v="2S"/>
    <n v="16584746"/>
    <s v="DIAGO"/>
    <s v="SANTAMARÍA"/>
    <s v="MARÍA PAZ"/>
    <s v="madiago"/>
    <s v="maria-paz.diago@unirioja.es"/>
    <n v="0.5"/>
    <n v="0.5"/>
    <x v="1"/>
    <n v="0"/>
    <s v="DOCTOR"/>
    <n v="0"/>
    <s v="_"/>
    <s v="2016-12-01 00:00:00.0"/>
    <s v="2021-11-30 00:00:00.0"/>
    <s v="D01INVESTIGADOR1"/>
    <s v="ACCESO SISTEMA ESPAÑOL CIENCIA E INNOVACIÓN"/>
    <s v="R101"/>
    <x v="4"/>
    <n v="705"/>
    <s v="PRODUCCIÓN VEGETAL"/>
  </r>
  <r>
    <x v="13"/>
    <n v="44670759"/>
    <s v="FCYT"/>
    <n v="527"/>
    <s v="527L"/>
    <s v="GRUPO-A1"/>
    <s v="Técnicas vitícolas"/>
    <s v="GL"/>
    <s v="GRUPO DE LABORATORIO"/>
    <s v="527L"/>
    <s v="GL de Técnicas vitícolas"/>
    <s v="GRUPO-A1"/>
    <s v="GL de Técnicas vitícolas"/>
    <s v="2S"/>
    <n v="44670759"/>
    <s v="RAMOS"/>
    <s v="SÁEZ DE OJER"/>
    <s v="JOSÉ LUIS"/>
    <s v="joramosae"/>
    <s v="jose-luis.ramos@unirioja.es"/>
    <n v="0.5"/>
    <n v="0.5"/>
    <x v="1"/>
    <n v="532"/>
    <s v="LABORAL DOCENTE-ASOCIADO"/>
    <s v="P02"/>
    <s v="TIEMPO PARCIAL (2+2 HORAS)"/>
    <s v="2018-09-17 00:00:00.0"/>
    <s v="2019-09-14 00:00:00.0"/>
    <s v="PI101347"/>
    <s v="PROFESOR ASOCIADO"/>
    <s v="R101"/>
    <x v="4"/>
    <n v="705"/>
    <s v="PRODUCCIÓN VEGETAL"/>
  </r>
  <r>
    <x v="13"/>
    <n v="44670759"/>
    <s v="FCYT"/>
    <n v="527"/>
    <s v="527R"/>
    <s v="GRUPO-A1"/>
    <s v="Técnicas vitícolas"/>
    <s v="GR"/>
    <s v="GRUPO REDUCIDO"/>
    <s v="527R"/>
    <s v="GR de Técnicas vitícolas"/>
    <s v="GRUPO-A1"/>
    <s v="GR de Técnicas vitícolas"/>
    <s v="2S"/>
    <n v="44670759"/>
    <s v="RAMOS"/>
    <s v="SÁEZ DE OJER"/>
    <s v="JOSÉ LUIS"/>
    <s v="joramosae"/>
    <s v="jose-luis.ramos@unirioja.es"/>
    <n v="1"/>
    <n v="1"/>
    <x v="1"/>
    <n v="532"/>
    <s v="LABORAL DOCENTE-ASOCIADO"/>
    <s v="P02"/>
    <s v="TIEMPO PARCIAL (2+2 HORAS)"/>
    <s v="2018-09-17 00:00:00.0"/>
    <s v="2019-09-14 00:00:00.0"/>
    <s v="PI101347"/>
    <s v="PROFESOR ASOCIADO"/>
    <s v="R101"/>
    <x v="4"/>
    <n v="705"/>
    <s v="PRODUCCIÓN VEGETAL"/>
  </r>
  <r>
    <x v="14"/>
    <n v="16506579"/>
    <s v="FCYT"/>
    <n v="527"/>
    <s v="527G"/>
    <s v="GRUPO-A"/>
    <s v="Técnicas vitícolas"/>
    <s v="GG"/>
    <s v="GRUPO GRANDE"/>
    <s v="527G"/>
    <s v="GG de Técnicas vitícolas"/>
    <s v="GRUPO-A"/>
    <s v="GG de Técnicas vitícolas"/>
    <s v="2S"/>
    <n v="16506579"/>
    <s v="MARTÍNEZ DE TODA"/>
    <s v="FERNÁNDEZ"/>
    <s v="FERNANDO"/>
    <s v="fmartine"/>
    <s v="fernando.martinezdetoda@unirioja.es"/>
    <n v="4"/>
    <m/>
    <x v="0"/>
    <n v="500"/>
    <s v="CATEDRATICO DE UNIVERSIDAD"/>
    <s v="01R"/>
    <s v="TIEMPO COMPLETO REDUCIDO"/>
    <s v="2012-09-01 00:00:00.0"/>
    <s v="null"/>
    <s v="DF100030"/>
    <s v="CATEDRÁTICO DE UNIVERSIDAD"/>
    <s v="R101"/>
    <x v="4"/>
    <n v="705"/>
    <s v="PRODUCCIÓN VEGETAL"/>
  </r>
  <r>
    <x v="14"/>
    <n v="16584746"/>
    <s v="FCYT"/>
    <n v="527"/>
    <s v="527L"/>
    <s v="GRUPO-A1"/>
    <s v="Técnicas vitícolas"/>
    <s v="GL"/>
    <s v="GRUPO DE LABORATORIO"/>
    <s v="527L"/>
    <s v="GL de Técnicas vitícolas"/>
    <s v="GRUPO-A1"/>
    <s v="GL de Técnicas vitícolas"/>
    <s v="2S"/>
    <n v="16584746"/>
    <s v="DIAGO"/>
    <s v="SANTAMARÍA"/>
    <s v="MARÍA PAZ"/>
    <s v="madiago"/>
    <s v="maria-paz.diago@unirioja.es"/>
    <n v="0.5"/>
    <m/>
    <x v="1"/>
    <n v="0"/>
    <s v="DOCTOR"/>
    <n v="0"/>
    <s v="_"/>
    <s v="2016-12-01 00:00:00.0"/>
    <s v="2021-11-30 00:00:00.0"/>
    <s v="D01INVESTIGADOR1"/>
    <s v="ACCESO SISTEMA ESPAÑOL CIENCIA E INNOVACIÓN"/>
    <s v="R101"/>
    <x v="4"/>
    <n v="705"/>
    <s v="PRODUCCIÓN VEGETAL"/>
  </r>
  <r>
    <x v="14"/>
    <n v="44670759"/>
    <s v="FCYT"/>
    <n v="527"/>
    <s v="527L"/>
    <s v="GRUPO-A1"/>
    <s v="Técnicas vitícolas"/>
    <s v="GL"/>
    <s v="GRUPO DE LABORATORIO"/>
    <s v="527L"/>
    <s v="GL de Técnicas vitícolas"/>
    <s v="GRUPO-A1"/>
    <s v="GL de Técnicas vitícolas"/>
    <s v="2S"/>
    <n v="44670759"/>
    <s v="RAMOS"/>
    <s v="SÁEZ DE OJER"/>
    <s v="JOSÉ LUIS"/>
    <s v="joramosae"/>
    <s v="jose-luis.ramos@unirioja.es"/>
    <n v="0.5"/>
    <m/>
    <x v="1"/>
    <n v="532"/>
    <s v="LABORAL DOCENTE-ASOCIADO"/>
    <s v="P02"/>
    <s v="TIEMPO PARCIAL (2+2 HORAS)"/>
    <s v="2018-09-17 00:00:00.0"/>
    <s v="2019-09-14 00:00:00.0"/>
    <s v="PI101347"/>
    <s v="PROFESOR ASOCIADO"/>
    <s v="R101"/>
    <x v="4"/>
    <n v="705"/>
    <s v="PRODUCCIÓN VEGETAL"/>
  </r>
  <r>
    <x v="14"/>
    <n v="44670759"/>
    <s v="FCYT"/>
    <n v="527"/>
    <s v="527R"/>
    <s v="GRUPO-A1"/>
    <s v="Técnicas vitícolas"/>
    <s v="GR"/>
    <s v="GRUPO REDUCIDO"/>
    <s v="527R"/>
    <s v="GR de Técnicas vitícolas"/>
    <s v="GRUPO-A1"/>
    <s v="GR de Técnicas vitícolas"/>
    <s v="2S"/>
    <n v="44670759"/>
    <s v="RAMOS"/>
    <s v="SÁEZ DE OJER"/>
    <s v="JOSÉ LUIS"/>
    <s v="joramosae"/>
    <s v="jose-luis.ramos@unirioja.es"/>
    <n v="1"/>
    <m/>
    <x v="1"/>
    <n v="532"/>
    <s v="LABORAL DOCENTE-ASOCIADO"/>
    <s v="P02"/>
    <s v="TIEMPO PARCIAL (2+2 HORAS)"/>
    <s v="2018-09-17 00:00:00.0"/>
    <s v="2019-09-14 00:00:00.0"/>
    <s v="PI101347"/>
    <s v="PROFESOR ASOCIADO"/>
    <s v="R101"/>
    <x v="4"/>
    <n v="705"/>
    <s v="PRODUCCIÓN VEGETAL"/>
  </r>
  <r>
    <x v="12"/>
    <n v="16546910"/>
    <s v="FCYT"/>
    <n v="528"/>
    <s v="528G"/>
    <s v="GRUPO-A"/>
    <s v="Ciencia de materiales"/>
    <s v="GG"/>
    <s v="GRUPO GRANDE"/>
    <s v="528G"/>
    <s v="GG de Ciencia de materiales"/>
    <s v="GRUPO-A"/>
    <s v="GG de Ciencia de materiales"/>
    <s v="2S"/>
    <n v="16546910"/>
    <s v="BERENGUER"/>
    <s v="MARÍN"/>
    <s v="JESÚS RUBÉN"/>
    <s v="jberen"/>
    <s v="jesus.berenguer@unirioja.es"/>
    <n v="2.1"/>
    <n v="2.1"/>
    <x v="0"/>
    <n v="504"/>
    <s v="PROFESOR TITULAR UNIVERSIDAD"/>
    <s v="01R"/>
    <s v="TIEMPO COMPLETO REDUCIDO"/>
    <s v="2012-09-01 00:00:00.0"/>
    <s v="null"/>
    <s v="DF100075"/>
    <s v="PROFESOR TITULAR DE UNIVERSIDAD"/>
    <s v="R112"/>
    <x v="8"/>
    <n v="760"/>
    <s v="QUÍMICA INORGÁNICA"/>
  </r>
  <r>
    <x v="12"/>
    <n v="17836947"/>
    <s v="FCYT"/>
    <n v="528"/>
    <s v="528G"/>
    <s v="GRUPO-A"/>
    <s v="Ciencia de materiales"/>
    <s v="GG"/>
    <s v="GRUPO GRANDE"/>
    <s v="528G"/>
    <s v="GG de Ciencia de materiales"/>
    <s v="GRUPO-A"/>
    <s v="GG de Ciencia de materiales"/>
    <s v="2S"/>
    <n v="17836947"/>
    <s v="CAMPOS"/>
    <s v="GARCÍA"/>
    <s v="PEDRO JOSÉ"/>
    <s v="pcampos"/>
    <s v="pedro.campos@unirioja.es"/>
    <n v="2.1"/>
    <n v="2.1"/>
    <x v="1"/>
    <n v="500"/>
    <s v="CATEDRATICO DE UNIVERSIDAD"/>
    <s v="01R"/>
    <s v="TIEMPO COMPLETO REDUCIDO"/>
    <s v="2012-09-01 00:00:00.0"/>
    <s v="null"/>
    <s v="DF32442"/>
    <s v="CATEDRÁTICO DE UNIVERSIDAD"/>
    <s v="R112"/>
    <x v="8"/>
    <n v="765"/>
    <s v="QUÍMICA ORGÁNICA"/>
  </r>
  <r>
    <x v="12"/>
    <n v="16629968"/>
    <s v="FCYT"/>
    <n v="528"/>
    <s v="528L"/>
    <s v="GRUPO-A1"/>
    <s v="Ciencia de materiales"/>
    <s v="GL"/>
    <s v="GRUPO DE LABORATORIO"/>
    <s v="528L"/>
    <s v="GL de Ciencia de materiales"/>
    <s v="GRUPO-A1"/>
    <s v="GL de Ciencia de materiales"/>
    <s v="2S"/>
    <n v="16629968"/>
    <s v="EZQUERRO"/>
    <s v="PARMO"/>
    <s v="CINTIA"/>
    <s v="ciezquer"/>
    <s v="cintia.ezquerro@alum.unirioja.es"/>
    <n v="0.9"/>
    <n v="0.9"/>
    <x v="1"/>
    <n v="121"/>
    <s v="PERSONAL INVESTIGADOR EN FORMACIÓN"/>
    <n v="0"/>
    <s v="_"/>
    <s v="2016-09-01 00:00:00.0"/>
    <s v="2019-08-31 00:00:00.0"/>
    <s v="D12BECARIO3"/>
    <s v="PERSONAL INVESTIGADOR PREDOCTORAL EN FORMACIÓN"/>
    <s v="R112"/>
    <x v="8"/>
    <n v="760"/>
    <s v="QUÍMICA INORGÁNICA"/>
  </r>
  <r>
    <x v="12"/>
    <n v="16546910"/>
    <s v="FCYT"/>
    <n v="528"/>
    <s v="528L"/>
    <s v="GRUPO-A2"/>
    <s v="Ciencia de materiales"/>
    <s v="GL"/>
    <s v="GRUPO DE LABORATORIO"/>
    <s v="528L"/>
    <s v="GL de Ciencia de materiales"/>
    <s v="GRUPO-A2"/>
    <s v="GL de Ciencia de materiales"/>
    <s v="2S"/>
    <n v="16546910"/>
    <s v="BERENGUER"/>
    <s v="MARÍN"/>
    <s v="JESÚS RUBÉN"/>
    <s v="jberen"/>
    <s v="jesus.berenguer@unirioja.es"/>
    <n v="0.8"/>
    <n v="0.8"/>
    <x v="0"/>
    <n v="504"/>
    <s v="PROFESOR TITULAR UNIVERSIDAD"/>
    <s v="01R"/>
    <s v="TIEMPO COMPLETO REDUCIDO"/>
    <s v="2012-09-01 00:00:00.0"/>
    <s v="null"/>
    <s v="DF100075"/>
    <s v="PROFESOR TITULAR DE UNIVERSIDAD"/>
    <s v="R112"/>
    <x v="8"/>
    <n v="760"/>
    <s v="QUÍMICA INORGÁNICA"/>
  </r>
  <r>
    <x v="12"/>
    <n v="16629968"/>
    <s v="FCYT"/>
    <n v="528"/>
    <s v="528L"/>
    <s v="GRUPO-A2"/>
    <s v="Ciencia de materiales"/>
    <s v="GL"/>
    <s v="GRUPO DE LABORATORIO"/>
    <s v="528L"/>
    <s v="GL de Ciencia de materiales"/>
    <s v="GRUPO-A2"/>
    <s v="GL de Ciencia de materiales"/>
    <s v="2S"/>
    <n v="16629968"/>
    <s v="EZQUERRO"/>
    <s v="PARMO"/>
    <s v="CINTIA"/>
    <s v="ciezquer"/>
    <s v="cintia.ezquerro@alum.unirioja.es"/>
    <n v="0.1"/>
    <n v="0.1"/>
    <x v="1"/>
    <n v="121"/>
    <s v="PERSONAL INVESTIGADOR EN FORMACIÓN"/>
    <n v="0"/>
    <s v="_"/>
    <s v="2016-09-01 00:00:00.0"/>
    <s v="2019-08-31 00:00:00.0"/>
    <s v="D12BECARIO3"/>
    <s v="PERSONAL INVESTIGADOR PREDOCTORAL EN FORMACIÓN"/>
    <s v="R112"/>
    <x v="8"/>
    <n v="760"/>
    <s v="QUÍMICA INORGÁNICA"/>
  </r>
  <r>
    <x v="12"/>
    <n v="16546910"/>
    <s v="FCYT"/>
    <n v="528"/>
    <s v="528R"/>
    <s v="GRUPO-A1"/>
    <s v="Ciencia de materiales"/>
    <s v="GR"/>
    <s v="GRUPO REDUCIDO"/>
    <s v="528R"/>
    <s v="GR de Ciencia de materiales"/>
    <s v="GRUPO-A1"/>
    <s v="GR de Ciencia de materiales"/>
    <s v="2S"/>
    <n v="16546910"/>
    <s v="BERENGUER"/>
    <s v="MARÍN"/>
    <s v="JESÚS RUBÉN"/>
    <s v="jberen"/>
    <s v="jesus.berenguer@unirioja.es"/>
    <n v="0.5"/>
    <n v="0.5"/>
    <x v="0"/>
    <n v="504"/>
    <s v="PROFESOR TITULAR UNIVERSIDAD"/>
    <s v="01R"/>
    <s v="TIEMPO COMPLETO REDUCIDO"/>
    <s v="2012-09-01 00:00:00.0"/>
    <s v="null"/>
    <s v="DF100075"/>
    <s v="PROFESOR TITULAR DE UNIVERSIDAD"/>
    <s v="R112"/>
    <x v="8"/>
    <n v="760"/>
    <s v="QUÍMICA INORGÁNICA"/>
  </r>
  <r>
    <x v="12"/>
    <n v="17836947"/>
    <s v="FCYT"/>
    <n v="528"/>
    <s v="528R"/>
    <s v="GRUPO-A1"/>
    <s v="Ciencia de materiales"/>
    <s v="GR"/>
    <s v="GRUPO REDUCIDO"/>
    <s v="528R"/>
    <s v="GR de Ciencia de materiales"/>
    <s v="GRUPO-A1"/>
    <s v="GR de Ciencia de materiales"/>
    <s v="2S"/>
    <n v="17836947"/>
    <s v="CAMPOS"/>
    <s v="GARCÍA"/>
    <s v="PEDRO JOSÉ"/>
    <s v="pcampos"/>
    <s v="pedro.campos@unirioja.es"/>
    <n v="0.4"/>
    <n v="0.4"/>
    <x v="1"/>
    <n v="500"/>
    <s v="CATEDRATICO DE UNIVERSIDAD"/>
    <s v="01R"/>
    <s v="TIEMPO COMPLETO REDUCIDO"/>
    <s v="2012-09-01 00:00:00.0"/>
    <s v="null"/>
    <s v="DF32442"/>
    <s v="CATEDRÁTICO DE UNIVERSIDAD"/>
    <s v="R112"/>
    <x v="8"/>
    <n v="765"/>
    <s v="QUÍMICA ORGÁNICA"/>
  </r>
  <r>
    <x v="12"/>
    <n v="16542732"/>
    <s v="FCYT"/>
    <n v="529"/>
    <s v="529G"/>
    <s v="GRUPO-A"/>
    <s v="Compuestos orgánicos bioactivos"/>
    <s v="GG"/>
    <s v="GRUPO GRANDE"/>
    <s v="529G"/>
    <s v="GG de Compuestos orgánicos bioactivos"/>
    <s v="GRUPO-A"/>
    <s v="GG de Compuestos orgánicos bioactivos"/>
    <s v="1S"/>
    <n v="16542732"/>
    <s v="PEREGRINA"/>
    <s v="GARCÍA"/>
    <s v="JESÚS MANUEL"/>
    <s v="pere11"/>
    <s v="jesusmanuel.peregrina@unirioja.es"/>
    <n v="2.5"/>
    <n v="2.5"/>
    <x v="0"/>
    <n v="500"/>
    <s v="CATEDRATICO DE UNIVERSIDAD"/>
    <s v="01R"/>
    <s v="TIEMPO COMPLETO REDUCIDO"/>
    <s v="2014-09-15 00:00:00.0"/>
    <s v="null"/>
    <s v="DF100238"/>
    <s v="CATEDRÁTICO DE UNIVERSIDAD"/>
    <s v="R112"/>
    <x v="8"/>
    <n v="765"/>
    <s v="QUÍMICA ORGÁNICA"/>
  </r>
  <r>
    <x v="12"/>
    <n v="16557636"/>
    <s v="FCYT"/>
    <n v="529"/>
    <s v="529G"/>
    <s v="GRUPO-A"/>
    <s v="Compuestos orgánicos bioactivos"/>
    <s v="GG"/>
    <s v="GRUPO GRANDE"/>
    <s v="529G"/>
    <s v="GG de Compuestos orgánicos bioactivos"/>
    <s v="GRUPO-A"/>
    <s v="GG de Compuestos orgánicos bioactivos"/>
    <s v="1S"/>
    <n v="16557636"/>
    <s v="BUSTO"/>
    <s v="SANCIRIÁN"/>
    <s v="JESÚS HÉCTOR"/>
    <s v="hebusto"/>
    <s v="hector.busto@unirioja.es"/>
    <n v="2"/>
    <n v="2"/>
    <x v="0"/>
    <n v="504"/>
    <s v="PROFESOR TITULAR UNIVERSIDAD"/>
    <s v="01R"/>
    <s v="TIEMPO COMPLETO REDUCIDO"/>
    <s v="2013-09-01 00:00:00.0"/>
    <s v="null"/>
    <s v="DF100220"/>
    <s v="PROFESOR TITULAR DE UNIVERSIDAD"/>
    <s v="R112"/>
    <x v="8"/>
    <n v="765"/>
    <s v="QUÍMICA ORGÁNICA"/>
  </r>
  <r>
    <x v="12"/>
    <n v="16542732"/>
    <s v="FCYT"/>
    <n v="529"/>
    <s v="529R"/>
    <s v="GRUPO-A1"/>
    <s v="Compuestos orgánicos bioactivos"/>
    <s v="GR"/>
    <s v="GRUPO REDUCIDO"/>
    <s v="529R"/>
    <s v="GR de Compuestos orgánicos bioactivos"/>
    <s v="GRUPO-A1"/>
    <s v="GR de Compuestos orgánicos bioactivos"/>
    <s v="1S"/>
    <n v="16542732"/>
    <s v="PEREGRINA"/>
    <s v="GARCÍA"/>
    <s v="JESÚS MANUEL"/>
    <s v="pere11"/>
    <s v="jesusmanuel.peregrina@unirioja.es"/>
    <n v="1.5"/>
    <n v="1.5"/>
    <x v="0"/>
    <n v="500"/>
    <s v="CATEDRATICO DE UNIVERSIDAD"/>
    <s v="01R"/>
    <s v="TIEMPO COMPLETO REDUCIDO"/>
    <s v="2014-09-15 00:00:00.0"/>
    <s v="null"/>
    <s v="DF100238"/>
    <s v="CATEDRÁTICO DE UNIVERSIDAD"/>
    <s v="R112"/>
    <x v="8"/>
    <n v="765"/>
    <s v="QUÍMICA ORGÁNICA"/>
  </r>
  <r>
    <x v="12"/>
    <n v="16546910"/>
    <s v="FCYT"/>
    <n v="530"/>
    <s v="530G"/>
    <s v="GRUPO-A"/>
    <s v="Compuestos organometálicos y aplicación en catálisis"/>
    <s v="GG"/>
    <s v="GRUPO GRANDE"/>
    <s v="530G"/>
    <s v="GG de Compuestos organometálicos y aplicación en catálisis"/>
    <s v="GRUPO-A"/>
    <s v="GG de Compuestos organometálicos y aplicación en catálisis"/>
    <s v="1S"/>
    <n v="16546910"/>
    <s v="BERENGUER"/>
    <s v="MARÍN"/>
    <s v="JESÚS RUBÉN"/>
    <s v="jberen"/>
    <s v="jesus.berenguer@unirioja.es"/>
    <n v="4.5"/>
    <n v="4.5"/>
    <x v="0"/>
    <n v="504"/>
    <s v="PROFESOR TITULAR UNIVERSIDAD"/>
    <s v="01R"/>
    <s v="TIEMPO COMPLETO REDUCIDO"/>
    <s v="2012-09-01 00:00:00.0"/>
    <s v="null"/>
    <s v="DF100075"/>
    <s v="PROFESOR TITULAR DE UNIVERSIDAD"/>
    <s v="R112"/>
    <x v="8"/>
    <n v="760"/>
    <s v="QUÍMICA INORGÁNICA"/>
  </r>
  <r>
    <x v="12"/>
    <n v="16553823"/>
    <s v="FCYT"/>
    <n v="530"/>
    <s v="530G"/>
    <s v="GRUPO-A"/>
    <s v="Compuestos organometálicos y aplicación en catálisis"/>
    <s v="GG"/>
    <s v="GRUPO GRANDE"/>
    <s v="530G"/>
    <s v="GG de Compuestos organometálicos y aplicación en catálisis"/>
    <s v="GRUPO-A"/>
    <s v="GG de Compuestos organometálicos y aplicación en catálisis"/>
    <s v="1S"/>
    <n v="16553823"/>
    <s v="OLMOS"/>
    <s v="PÉREZ"/>
    <s v="MARÍA ELENA"/>
    <s v="m-olmos"/>
    <s v="m-elena.olmos@unirioja.es"/>
    <n v="1.5"/>
    <n v="1.5"/>
    <x v="0"/>
    <n v="500"/>
    <s v="CATEDRATICO DE UNIVERSIDAD"/>
    <s v="01R"/>
    <s v="TIEMPO COMPLETO REDUCIDO"/>
    <s v="2018-12-18 00:00:00.0"/>
    <s v="null"/>
    <s v="DF100382"/>
    <s v="CATEDRÁTICO DE UNIVERSIDAD"/>
    <s v="R112"/>
    <x v="8"/>
    <n v="760"/>
    <s v="QUÍMICA INORGÁNICA"/>
  </r>
  <r>
    <x v="12"/>
    <n v="13092044"/>
    <s v="FCYT"/>
    <n v="531"/>
    <s v="531G"/>
    <s v="GRUPO-A"/>
    <s v="Ingeniería y gestión medioambiental"/>
    <s v="GG"/>
    <s v="GRUPO GRANDE"/>
    <s v="531G"/>
    <s v="GG de Ingeniería y gestión medioambiental"/>
    <s v="GRUPO-A"/>
    <s v="GG de Ingeniería y gestión medioambiental"/>
    <s v="1S"/>
    <n v="13092044"/>
    <s v="GONZÁLEZ"/>
    <s v="SÁIZ"/>
    <s v="JOSÉ MARÍA"/>
    <s v="jmgonza"/>
    <s v="josemaria.gonzalez@unirioja.es"/>
    <n v="4"/>
    <n v="4"/>
    <x v="1"/>
    <s v="A-0500"/>
    <s v="CATEDRATICO DE UNIVERSIDAD"/>
    <s v="01R"/>
    <s v="TIEMPO COMPLETO REDUCIDO"/>
    <s v="2014-09-15 00:00:00.0"/>
    <s v="null"/>
    <s v="DF100279"/>
    <s v="CATEDRÁTICO DE UNIVERSIDAD"/>
    <s v="R112"/>
    <x v="8"/>
    <n v="555"/>
    <s v="INGENIERÍA QUÍMICA"/>
  </r>
  <r>
    <x v="12"/>
    <n v="13092044"/>
    <s v="FCYT"/>
    <n v="531"/>
    <s v="531I"/>
    <s v="GRUPO-A1"/>
    <s v="Ingeniería y gestión medioambiental"/>
    <s v="GI"/>
    <s v="GRUPO DE INFORMÁTICA"/>
    <s v="531I"/>
    <s v="GI de Ingeniería y gestión medioambiental"/>
    <s v="GRUPO-A1"/>
    <s v="GI de Ingeniería y gestión medioambiental"/>
    <s v="1S"/>
    <n v="13092044"/>
    <s v="GONZÁLEZ"/>
    <s v="SÁIZ"/>
    <s v="JOSÉ MARÍA"/>
    <s v="jmgonza"/>
    <s v="josemaria.gonzalez@unirioja.es"/>
    <n v="1"/>
    <n v="1"/>
    <x v="1"/>
    <s v="A-0500"/>
    <s v="CATEDRATICO DE UNIVERSIDAD"/>
    <s v="01R"/>
    <s v="TIEMPO COMPLETO REDUCIDO"/>
    <s v="2014-09-15 00:00:00.0"/>
    <s v="null"/>
    <s v="DF100279"/>
    <s v="CATEDRÁTICO DE UNIVERSIDAD"/>
    <s v="R112"/>
    <x v="8"/>
    <n v="555"/>
    <s v="INGENIERÍA QUÍMICA"/>
  </r>
  <r>
    <x v="12"/>
    <n v="13092044"/>
    <s v="FCYT"/>
    <n v="531"/>
    <s v="531R"/>
    <s v="GRUPO-A1"/>
    <s v="Ingeniería y gestión medioambiental"/>
    <s v="GR"/>
    <s v="GRUPO REDUCIDO"/>
    <s v="531R"/>
    <s v="GR de Ingeniería y gestión medioambiental"/>
    <s v="GRUPO-A1"/>
    <s v="GR de Ingeniería y gestión medioambiental"/>
    <s v="1S"/>
    <n v="13092044"/>
    <s v="GONZÁLEZ"/>
    <s v="SÁIZ"/>
    <s v="JOSÉ MARÍA"/>
    <s v="jmgonza"/>
    <s v="josemaria.gonzalez@unirioja.es"/>
    <n v="1"/>
    <n v="1"/>
    <x v="1"/>
    <s v="A-0500"/>
    <s v="CATEDRATICO DE UNIVERSIDAD"/>
    <s v="01R"/>
    <s v="TIEMPO COMPLETO REDUCIDO"/>
    <s v="2014-09-15 00:00:00.0"/>
    <s v="null"/>
    <s v="DF100279"/>
    <s v="CATEDRÁTICO DE UNIVERSIDAD"/>
    <s v="R112"/>
    <x v="8"/>
    <n v="555"/>
    <s v="INGENIERÍA QUÍMICA"/>
  </r>
  <r>
    <x v="12"/>
    <n v="30520840"/>
    <s v="FCYT"/>
    <n v="532"/>
    <s v="532G"/>
    <s v="GRUPO-A"/>
    <s v="Laboratorio avanzado de química analítica"/>
    <s v="GG"/>
    <s v="GRUPO GRANDE"/>
    <s v="532G"/>
    <s v="GG de Laboratorio avanzado de química analítica"/>
    <s v="GRUPO-A"/>
    <s v="GG de Laboratorio avanzado de química analítica"/>
    <s v="2S"/>
    <n v="30520840"/>
    <s v="TENA"/>
    <s v="VÁZQUEZ DE LA TORRE"/>
    <s v="MARÍA TERESA"/>
    <s v="matena"/>
    <s v="maria-teresa.tena@unirioja.es"/>
    <n v="1.5"/>
    <n v="1.5"/>
    <x v="1"/>
    <s v="A-0500"/>
    <s v="CATEDRATICO DE UNIVERSIDAD"/>
    <s v="01R"/>
    <s v="TIEMPO COMPLETO REDUCIDO"/>
    <s v="2016-09-15 00:00:00.0"/>
    <s v="null"/>
    <s v="DF100288"/>
    <s v="CATEDRÁTICO DE UNIVERSIDAD"/>
    <s v="R112"/>
    <x v="8"/>
    <n v="750"/>
    <s v="QUÍMICA ANALÍTICA"/>
  </r>
  <r>
    <x v="12"/>
    <n v="30520840"/>
    <s v="FCYT"/>
    <n v="532"/>
    <s v="532L"/>
    <s v="GRUPO-A1"/>
    <s v="Laboratorio avanzado de química analítica"/>
    <s v="GL"/>
    <s v="GRUPO DE LABORATORIO"/>
    <s v="532L"/>
    <s v="GL de Laboratorio avanzado de química analítica"/>
    <s v="GRUPO-A1"/>
    <s v="GL de Laboratorio avanzado de química analítica"/>
    <s v="2S"/>
    <n v="30520840"/>
    <s v="TENA"/>
    <s v="VÁZQUEZ DE LA TORRE"/>
    <s v="MARÍA TERESA"/>
    <s v="matena"/>
    <s v="maria-teresa.tena@unirioja.es"/>
    <n v="3"/>
    <n v="3"/>
    <x v="1"/>
    <s v="A-0500"/>
    <s v="CATEDRATICO DE UNIVERSIDAD"/>
    <s v="01R"/>
    <s v="TIEMPO COMPLETO REDUCIDO"/>
    <s v="2016-09-15 00:00:00.0"/>
    <s v="null"/>
    <s v="DF100288"/>
    <s v="CATEDRÁTICO DE UNIVERSIDAD"/>
    <s v="R112"/>
    <x v="8"/>
    <n v="750"/>
    <s v="QUÍMICA ANALÍTICA"/>
  </r>
  <r>
    <x v="12"/>
    <n v="16537076"/>
    <s v="FCYT"/>
    <n v="533"/>
    <s v="533G"/>
    <s v="GRUPO-A"/>
    <s v="Laboratorio integrado de química"/>
    <s v="GG"/>
    <s v="GRUPO GRANDE"/>
    <s v="533G"/>
    <s v="GG de Laboratorio integrado de química"/>
    <s v="GRUPO-A"/>
    <s v="GG de Laboratorio integrado de química"/>
    <s v="1S"/>
    <n v="16537076"/>
    <s v="SÁENZ"/>
    <s v="BARRIO"/>
    <s v="CECILIA"/>
    <s v="cesaenz"/>
    <s v="cecilia.saenz@unirioja.es"/>
    <n v="0.25"/>
    <n v="0.25"/>
    <x v="0"/>
    <n v="504"/>
    <s v="PROFESOR TITULAR UNIVERSIDAD"/>
    <s v="01A"/>
    <s v="TIEMPO COMPLETO AMPLIADO"/>
    <s v="2017-09-15 00:00:00.0"/>
    <s v="null"/>
    <s v="DF100090"/>
    <s v="PROFESOR TITULAR DE UNIVERSIDAD"/>
    <s v="R112"/>
    <x v="8"/>
    <n v="750"/>
    <s v="QUÍMICA ANALÍTICA"/>
  </r>
  <r>
    <x v="12"/>
    <n v="16578210"/>
    <s v="FCYT"/>
    <n v="533"/>
    <s v="533G"/>
    <s v="GRUPO-A"/>
    <s v="Laboratorio integrado de química"/>
    <s v="GG"/>
    <s v="GRUPO GRANDE"/>
    <s v="533G"/>
    <s v="GG de Laboratorio integrado de química"/>
    <s v="GRUPO-A"/>
    <s v="GG de Laboratorio integrado de química"/>
    <s v="1S"/>
    <n v="16578210"/>
    <s v="SAMPEDRO"/>
    <s v="RUIZ"/>
    <s v="DIEGO"/>
    <s v="dsampedr"/>
    <s v="diego.sampedro@unirioja.es"/>
    <n v="0.25"/>
    <n v="0.25"/>
    <x v="1"/>
    <n v="504"/>
    <s v="PROFESOR TITULAR UNIVERSIDAD"/>
    <s v="01R"/>
    <s v="TIEMPO COMPLETO REDUCIDO"/>
    <s v="2016-09-15 00:00:00.0"/>
    <s v="null"/>
    <s v="DF100290"/>
    <s v="PROFESOR TITULAR DE UNIVERSIDAD"/>
    <s v="R112"/>
    <x v="8"/>
    <n v="765"/>
    <s v="QUÍMICA ORGÁNICA"/>
  </r>
  <r>
    <x v="12"/>
    <n v="33425090"/>
    <s v="FCYT"/>
    <n v="533"/>
    <s v="533G"/>
    <s v="GRUPO-A"/>
    <s v="Laboratorio integrado de química"/>
    <s v="GG"/>
    <s v="GRUPO GRANDE"/>
    <s v="533G"/>
    <s v="GG de Laboratorio integrado de química"/>
    <s v="GRUPO-A"/>
    <s v="GG de Laboratorio integrado de química"/>
    <s v="1S"/>
    <n v="33425090"/>
    <s v="MONGE"/>
    <s v="OROZ"/>
    <s v="MIGUEL"/>
    <s v="mimonge"/>
    <s v="miguel.monge@unirioja.es"/>
    <n v="0.25"/>
    <n v="0.25"/>
    <x v="0"/>
    <n v="504"/>
    <s v="PROFESOR TITULAR UNIVERSIDAD"/>
    <s v="01R"/>
    <s v="TIEMPO COMPLETO REDUCIDO"/>
    <s v="2017-09-15 00:00:00.0"/>
    <s v="null"/>
    <s v="DF100215"/>
    <s v="TITULAR DE UNIVERSIDAD"/>
    <s v="R112"/>
    <x v="8"/>
    <n v="760"/>
    <s v="QUÍMICA INORGÁNICA"/>
  </r>
  <r>
    <x v="12"/>
    <n v="50822746"/>
    <s v="FCYT"/>
    <n v="533"/>
    <s v="533G"/>
    <s v="GRUPO-A"/>
    <s v="Laboratorio integrado de química"/>
    <s v="GG"/>
    <s v="GRUPO GRANDE"/>
    <s v="533G"/>
    <s v="GG de Laboratorio integrado de química"/>
    <s v="GRUPO-A"/>
    <s v="GG de Laboratorio integrado de química"/>
    <s v="1S"/>
    <n v="50822746"/>
    <s v="ENRIQUEZ"/>
    <s v="PALMA"/>
    <s v="PEDRO ALBERTO"/>
    <s v="enriquez"/>
    <s v="pedro.enriquez@unirioja.es"/>
    <n v="0.25"/>
    <n v="0.25"/>
    <x v="1"/>
    <n v="504"/>
    <s v="PROFESOR TITULAR UNIVERSIDAD"/>
    <s v="01A"/>
    <s v="TIEMPO COMPLETO AMPLIADO"/>
    <s v="2012-09-01 00:00:00.0"/>
    <s v="null"/>
    <s v="DF100147"/>
    <s v="PROFESOR TITULAR DE UNIVERSIDAD"/>
    <s v="R112"/>
    <x v="8"/>
    <n v="755"/>
    <s v="QUÍMICA FÍSICA"/>
  </r>
  <r>
    <x v="12"/>
    <n v="16537076"/>
    <s v="FCYT"/>
    <n v="533"/>
    <s v="533L"/>
    <s v="GRUPO-A1"/>
    <s v="Laboratorio integrado de química"/>
    <s v="GL"/>
    <s v="GRUPO DE LABORATORIO"/>
    <s v="533L"/>
    <s v="GL de Laboratorio integrado de química"/>
    <s v="GRUPO-A1"/>
    <s v="GL de Laboratorio integrado de química"/>
    <s v="1S"/>
    <n v="16537076"/>
    <s v="SÁENZ"/>
    <s v="BARRIO"/>
    <s v="CECILIA"/>
    <s v="cesaenz"/>
    <s v="cecilia.saenz@unirioja.es"/>
    <n v="2.75"/>
    <n v="2.75"/>
    <x v="0"/>
    <n v="504"/>
    <s v="PROFESOR TITULAR UNIVERSIDAD"/>
    <s v="01A"/>
    <s v="TIEMPO COMPLETO AMPLIADO"/>
    <s v="2017-09-15 00:00:00.0"/>
    <s v="null"/>
    <s v="DF100090"/>
    <s v="PROFESOR TITULAR DE UNIVERSIDAD"/>
    <s v="R112"/>
    <x v="8"/>
    <n v="750"/>
    <s v="QUÍMICA ANALÍTICA"/>
  </r>
  <r>
    <x v="12"/>
    <n v="16578210"/>
    <s v="FCYT"/>
    <n v="533"/>
    <s v="533L"/>
    <s v="GRUPO-A1"/>
    <s v="Laboratorio integrado de química"/>
    <s v="GL"/>
    <s v="GRUPO DE LABORATORIO"/>
    <s v="533L"/>
    <s v="GL de Laboratorio integrado de química"/>
    <s v="GRUPO-A1"/>
    <s v="GL de Laboratorio integrado de química"/>
    <s v="1S"/>
    <n v="16578210"/>
    <s v="SAMPEDRO"/>
    <s v="RUIZ"/>
    <s v="DIEGO"/>
    <s v="dsampedr"/>
    <s v="diego.sampedro@unirioja.es"/>
    <n v="1.75"/>
    <n v="1.75"/>
    <x v="1"/>
    <n v="504"/>
    <s v="PROFESOR TITULAR UNIVERSIDAD"/>
    <s v="01R"/>
    <s v="TIEMPO COMPLETO REDUCIDO"/>
    <s v="2016-09-15 00:00:00.0"/>
    <s v="null"/>
    <s v="DF100290"/>
    <s v="PROFESOR TITULAR DE UNIVERSIDAD"/>
    <s v="R112"/>
    <x v="8"/>
    <n v="765"/>
    <s v="QUÍMICA ORGÁNICA"/>
  </r>
  <r>
    <x v="12"/>
    <n v="16620264"/>
    <s v="FCYT"/>
    <n v="533"/>
    <s v="533L"/>
    <s v="GRUPO-A1"/>
    <s v="Laboratorio integrado de química"/>
    <s v="GL"/>
    <s v="GRUPO DE LABORATORIO"/>
    <s v="533L"/>
    <s v="GL de Laboratorio integrado de química"/>
    <s v="GRUPO-A1"/>
    <s v="GL de Laboratorio integrado de química"/>
    <s v="1S"/>
    <n v="16620264"/>
    <s v="LOSANTOS"/>
    <s v="CABELLO"/>
    <s v="RAÚL"/>
    <s v="ralosant"/>
    <s v="raul.losantosc@unirioja.es"/>
    <n v="1"/>
    <n v="1"/>
    <x v="1"/>
    <n v="121"/>
    <s v="PERSONAL INVESTIGADOR EN FORMACIÓN"/>
    <n v="0"/>
    <s v="_"/>
    <s v="2015-09-01 00:00:00.0"/>
    <s v="2019-08-31 00:00:00.0"/>
    <s v="D12BECARIO8"/>
    <s v="PERSONAL INVESTIGADOR EN FORMACIÓN"/>
    <s v="R112"/>
    <x v="8"/>
    <n v="765"/>
    <s v="QUÍMICA ORGÁNICA"/>
  </r>
  <r>
    <x v="12"/>
    <n v="16640471"/>
    <s v="FCYT"/>
    <n v="533"/>
    <s v="533L"/>
    <s v="GRUPO-A1"/>
    <s v="Laboratorio integrado de química"/>
    <s v="GL"/>
    <s v="GRUPO DE LABORATORIO"/>
    <s v="533L"/>
    <s v="GL de Laboratorio integrado de química"/>
    <s v="GRUPO-A1"/>
    <s v="GL de Laboratorio integrado de química"/>
    <s v="1S"/>
    <n v="16640471"/>
    <s v="BLASCO"/>
    <s v="SANTANA"/>
    <s v="DANIEL"/>
    <s v="dablasco"/>
    <s v="daniel.blascos@alum.unirioja.es"/>
    <n v="2"/>
    <n v="2"/>
    <x v="1"/>
    <n v="121"/>
    <s v="PERSONAL INVESTIGADOR EN FORMACIÓN"/>
    <n v="0"/>
    <s v="_"/>
    <s v="2018-09-17 00:00:00.0"/>
    <s v="2019-09-20 00:00:00.0"/>
    <s v="D12BECARIO1"/>
    <s v="BECARIO FPI (Daniel Blasco Santana)"/>
    <s v="R112"/>
    <x v="8"/>
    <n v="760"/>
    <s v="QUÍMICA INORGÁNICA"/>
  </r>
  <r>
    <x v="12"/>
    <n v="33425090"/>
    <s v="FCYT"/>
    <n v="533"/>
    <s v="533L"/>
    <s v="GRUPO-A1"/>
    <s v="Laboratorio integrado de química"/>
    <s v="GL"/>
    <s v="GRUPO DE LABORATORIO"/>
    <s v="533L"/>
    <s v="GL de Laboratorio integrado de química"/>
    <s v="GRUPO-A1"/>
    <s v="GL de Laboratorio integrado de química"/>
    <s v="1S"/>
    <n v="33425090"/>
    <s v="MONGE"/>
    <s v="OROZ"/>
    <s v="MIGUEL"/>
    <s v="mimonge"/>
    <s v="miguel.monge@unirioja.es"/>
    <n v="0.75"/>
    <n v="0.75"/>
    <x v="0"/>
    <n v="504"/>
    <s v="PROFESOR TITULAR UNIVERSIDAD"/>
    <s v="01R"/>
    <s v="TIEMPO COMPLETO REDUCIDO"/>
    <s v="2017-09-15 00:00:00.0"/>
    <s v="null"/>
    <s v="DF100215"/>
    <s v="TITULAR DE UNIVERSIDAD"/>
    <s v="R112"/>
    <x v="8"/>
    <n v="760"/>
    <s v="QUÍMICA INORGÁNICA"/>
  </r>
  <r>
    <x v="12"/>
    <n v="50822746"/>
    <s v="FCYT"/>
    <n v="533"/>
    <s v="533L"/>
    <s v="GRUPO-A1"/>
    <s v="Laboratorio integrado de química"/>
    <s v="GL"/>
    <s v="GRUPO DE LABORATORIO"/>
    <s v="533L"/>
    <s v="GL de Laboratorio integrado de química"/>
    <s v="GRUPO-A1"/>
    <s v="GL de Laboratorio integrado de química"/>
    <s v="1S"/>
    <n v="50822746"/>
    <s v="ENRIQUEZ"/>
    <s v="PALMA"/>
    <s v="PEDRO ALBERTO"/>
    <s v="enriquez"/>
    <s v="pedro.enriquez@unirioja.es"/>
    <n v="2.75"/>
    <n v="2.75"/>
    <x v="1"/>
    <n v="504"/>
    <s v="PROFESOR TITULAR UNIVERSIDAD"/>
    <s v="01A"/>
    <s v="TIEMPO COMPLETO AMPLIADO"/>
    <s v="2012-09-01 00:00:00.0"/>
    <s v="null"/>
    <s v="DF100147"/>
    <s v="PROFESOR TITULAR DE UNIVERSIDAD"/>
    <s v="R112"/>
    <x v="8"/>
    <n v="755"/>
    <s v="QUÍMICA FÍSICA"/>
  </r>
  <r>
    <x v="12"/>
    <n v="16537076"/>
    <s v="FCYT"/>
    <n v="533"/>
    <s v="533L"/>
    <s v="GRUPO-A2"/>
    <s v="Laboratorio integrado de química"/>
    <s v="GL"/>
    <s v="GRUPO DE LABORATORIO"/>
    <s v="533L"/>
    <s v="GL de Laboratorio integrado de química"/>
    <s v="GRUPO-A2"/>
    <s v="GL de Laboratorio integrado de química"/>
    <s v="1S"/>
    <n v="16537076"/>
    <s v="SÁENZ"/>
    <s v="BARRIO"/>
    <s v="CECILIA"/>
    <s v="cesaenz"/>
    <s v="cecilia.saenz@unirioja.es"/>
    <n v="2.75"/>
    <n v="2.75"/>
    <x v="0"/>
    <n v="504"/>
    <s v="PROFESOR TITULAR UNIVERSIDAD"/>
    <s v="01A"/>
    <s v="TIEMPO COMPLETO AMPLIADO"/>
    <s v="2017-09-15 00:00:00.0"/>
    <s v="null"/>
    <s v="DF100090"/>
    <s v="PROFESOR TITULAR DE UNIVERSIDAD"/>
    <s v="R112"/>
    <x v="8"/>
    <n v="750"/>
    <s v="QUÍMICA ANALÍTICA"/>
  </r>
  <r>
    <x v="12"/>
    <n v="16557636"/>
    <s v="FCYT"/>
    <n v="533"/>
    <s v="533L"/>
    <s v="GRUPO-A2"/>
    <s v="Laboratorio integrado de química"/>
    <s v="GL"/>
    <s v="GRUPO DE LABORATORIO"/>
    <s v="533L"/>
    <s v="GL de Laboratorio integrado de química"/>
    <s v="GRUPO-A2"/>
    <s v="GL de Laboratorio integrado de química"/>
    <s v="1S"/>
    <n v="16557636"/>
    <s v="BUSTO"/>
    <s v="SANCIRIÁN"/>
    <s v="JESÚS HÉCTOR"/>
    <s v="hebusto"/>
    <s v="hector.busto@unirioja.es"/>
    <n v="2.75"/>
    <n v="2.75"/>
    <x v="0"/>
    <n v="504"/>
    <s v="PROFESOR TITULAR UNIVERSIDAD"/>
    <s v="01R"/>
    <s v="TIEMPO COMPLETO REDUCIDO"/>
    <s v="2013-09-01 00:00:00.0"/>
    <s v="null"/>
    <s v="DF100220"/>
    <s v="PROFESOR TITULAR DE UNIVERSIDAD"/>
    <s v="R112"/>
    <x v="8"/>
    <n v="765"/>
    <s v="QUÍMICA ORGÁNICA"/>
  </r>
  <r>
    <x v="12"/>
    <n v="16614434"/>
    <s v="FCYT"/>
    <n v="533"/>
    <s v="533L"/>
    <s v="GRUPO-A2"/>
    <s v="Laboratorio integrado de química"/>
    <s v="GL"/>
    <s v="GRUPO DE LABORATORIO"/>
    <s v="533L"/>
    <s v="GL de Laboratorio integrado de química"/>
    <s v="GRUPO-A2"/>
    <s v="GL de Laboratorio integrado de química"/>
    <s v="1S"/>
    <n v="16614434"/>
    <s v="DONAMARÍA"/>
    <s v="SÁEZ"/>
    <s v="ROCÍO"/>
    <s v="rodonama"/>
    <s v="rocio.donamaria@alum.unirioja.es"/>
    <n v="1"/>
    <n v="1"/>
    <x v="1"/>
    <n v="121"/>
    <s v="PERSONAL INVESTIGADOR EN FORMACIÓN"/>
    <n v="0"/>
    <s v="_"/>
    <s v="2015-01-01 00:00:00.0"/>
    <s v="2018-12-31 00:00:00.0"/>
    <s v="D12BECARIO2"/>
    <s v="PERSONAL INVESTIGADOR PREDOCTORAL"/>
    <s v="R112"/>
    <x v="8"/>
    <n v="760"/>
    <s v="QUÍMICA INORGÁNICA"/>
  </r>
  <r>
    <x v="12"/>
    <n v="33425090"/>
    <s v="FCYT"/>
    <n v="533"/>
    <s v="533L"/>
    <s v="GRUPO-A2"/>
    <s v="Laboratorio integrado de química"/>
    <s v="GL"/>
    <s v="GRUPO DE LABORATORIO"/>
    <s v="533L"/>
    <s v="GL de Laboratorio integrado de química"/>
    <s v="GRUPO-A2"/>
    <s v="GL de Laboratorio integrado de química"/>
    <s v="1S"/>
    <n v="33425090"/>
    <s v="MONGE"/>
    <s v="OROZ"/>
    <s v="MIGUEL"/>
    <s v="mimonge"/>
    <s v="miguel.monge@unirioja.es"/>
    <n v="1.75"/>
    <n v="1.75"/>
    <x v="0"/>
    <n v="504"/>
    <s v="PROFESOR TITULAR UNIVERSIDAD"/>
    <s v="01R"/>
    <s v="TIEMPO COMPLETO REDUCIDO"/>
    <s v="2017-09-15 00:00:00.0"/>
    <s v="null"/>
    <s v="DF100215"/>
    <s v="TITULAR DE UNIVERSIDAD"/>
    <s v="R112"/>
    <x v="8"/>
    <n v="760"/>
    <s v="QUÍMICA INORGÁNICA"/>
  </r>
  <r>
    <x v="12"/>
    <n v="50822746"/>
    <s v="FCYT"/>
    <n v="533"/>
    <s v="533L"/>
    <s v="GRUPO-A2"/>
    <s v="Laboratorio integrado de química"/>
    <s v="GL"/>
    <s v="GRUPO DE LABORATORIO"/>
    <s v="533L"/>
    <s v="GL de Laboratorio integrado de química"/>
    <s v="GRUPO-A2"/>
    <s v="GL de Laboratorio integrado de química"/>
    <s v="1S"/>
    <n v="50822746"/>
    <s v="ENRIQUEZ"/>
    <s v="PALMA"/>
    <s v="PEDRO ALBERTO"/>
    <s v="enriquez"/>
    <s v="pedro.enriquez@unirioja.es"/>
    <n v="2.75"/>
    <n v="2.75"/>
    <x v="1"/>
    <n v="504"/>
    <s v="PROFESOR TITULAR UNIVERSIDAD"/>
    <s v="01A"/>
    <s v="TIEMPO COMPLETO AMPLIADO"/>
    <s v="2012-09-01 00:00:00.0"/>
    <s v="null"/>
    <s v="DF100147"/>
    <s v="PROFESOR TITULAR DE UNIVERSIDAD"/>
    <s v="R112"/>
    <x v="8"/>
    <n v="755"/>
    <s v="QUÍMICA FÍSICA"/>
  </r>
  <r>
    <x v="12"/>
    <n v="14587726"/>
    <s v="FCYT"/>
    <n v="534"/>
    <s v="534G"/>
    <s v="GRUPO-A"/>
    <s v="Láseres en química"/>
    <s v="GG"/>
    <s v="GRUPO GRANDE"/>
    <s v="534G"/>
    <s v="GG de Láseres en química"/>
    <s v="GRUPO-A"/>
    <s v="GG de Láseres en química"/>
    <s v="1S"/>
    <n v="14587726"/>
    <s v="PUYUELO"/>
    <s v="GARCÍA"/>
    <s v="MARÍA PILAR"/>
    <s v="mpuyuelo"/>
    <s v="pilar.puyuelo@unirioja.es"/>
    <n v="3"/>
    <n v="3"/>
    <x v="0"/>
    <n v="504"/>
    <s v="PROFESOR TITULAR UNIVERSIDAD"/>
    <s v="C01"/>
    <s v="TIEMPO COMPLETO"/>
    <s v="2014-09-15 00:00:00.0"/>
    <s v="null"/>
    <s v="DF100037"/>
    <s v="PROFESOR TITULAR DE UNIVERSIDAD"/>
    <s v="R112"/>
    <x v="8"/>
    <n v="755"/>
    <s v="QUÍMICA FÍSICA"/>
  </r>
  <r>
    <x v="12"/>
    <n v="14587726"/>
    <s v="FCYT"/>
    <n v="534"/>
    <s v="534L"/>
    <s v="GRUPO-A1"/>
    <s v="Láseres en química"/>
    <s v="GL"/>
    <s v="GRUPO DE LABORATORIO"/>
    <s v="534L"/>
    <s v="GL de Láseres en química"/>
    <s v="GRUPO-A1"/>
    <s v="GL de Láseres en química"/>
    <s v="1S"/>
    <n v="14587726"/>
    <s v="PUYUELO"/>
    <s v="GARCÍA"/>
    <s v="MARÍA PILAR"/>
    <s v="mpuyuelo"/>
    <s v="pilar.puyuelo@unirioja.es"/>
    <n v="1.5"/>
    <n v="1.5"/>
    <x v="0"/>
    <n v="504"/>
    <s v="PROFESOR TITULAR UNIVERSIDAD"/>
    <s v="C01"/>
    <s v="TIEMPO COMPLETO"/>
    <s v="2014-09-15 00:00:00.0"/>
    <s v="null"/>
    <s v="DF100037"/>
    <s v="PROFESOR TITULAR DE UNIVERSIDAD"/>
    <s v="R112"/>
    <x v="8"/>
    <n v="755"/>
    <s v="QUÍMICA FÍSICA"/>
  </r>
  <r>
    <x v="12"/>
    <n v="16570824"/>
    <s v="FCYT"/>
    <n v="535"/>
    <s v="535G"/>
    <s v="GRUPO-A"/>
    <s v="Proyectos"/>
    <s v="GG"/>
    <s v="GRUPO GRANDE"/>
    <s v="535G"/>
    <s v="GG de Proyectos"/>
    <s v="GRUPO-A"/>
    <s v="GG de Proyectos"/>
    <s v="1S"/>
    <n v="16570824"/>
    <s v="ESTEBAN"/>
    <s v="DÍEZ"/>
    <s v="ISABEL"/>
    <s v="iesteban"/>
    <s v="isabel.esteban@unirioja.es"/>
    <n v="3.5"/>
    <n v="3.5"/>
    <x v="0"/>
    <n v="504"/>
    <s v="PROFESOR TITULAR UNIVERSIDAD"/>
    <s v="C01"/>
    <s v="TIEMPO COMPLETO"/>
    <s v="2018-12-21 00:00:00.0"/>
    <s v="null"/>
    <s v="DF100368"/>
    <s v="PROFESOR TITULAR DE UNIVERSIDAD"/>
    <s v="R112"/>
    <x v="8"/>
    <n v="555"/>
    <s v="INGENIERÍA QUÍMICA"/>
  </r>
  <r>
    <x v="12"/>
    <n v="16570824"/>
    <s v="FCYT"/>
    <n v="535"/>
    <s v="535R"/>
    <s v="GRUPO-A1"/>
    <s v="Proyectos"/>
    <s v="GR"/>
    <s v="GRUPO REDUCIDO"/>
    <s v="535R"/>
    <s v="GR de Proyectos"/>
    <s v="GRUPO-A1"/>
    <s v="GR de Proyectos"/>
    <s v="1S"/>
    <n v="16570824"/>
    <s v="ESTEBAN"/>
    <s v="DÍEZ"/>
    <s v="ISABEL"/>
    <s v="iesteban"/>
    <s v="isabel.esteban@unirioja.es"/>
    <n v="2.5"/>
    <n v="2.5"/>
    <x v="0"/>
    <n v="504"/>
    <s v="PROFESOR TITULAR UNIVERSIDAD"/>
    <s v="C01"/>
    <s v="TIEMPO COMPLETO"/>
    <s v="2018-12-21 00:00:00.0"/>
    <s v="null"/>
    <s v="DF100368"/>
    <s v="PROFESOR TITULAR DE UNIVERSIDAD"/>
    <s v="R112"/>
    <x v="8"/>
    <n v="555"/>
    <s v="INGENIERÍA QUÍMICA"/>
  </r>
  <r>
    <x v="12"/>
    <n v="16518664"/>
    <s v="FCYT"/>
    <n v="536"/>
    <s v="536G"/>
    <s v="GRUPO-A"/>
    <s v="Química analítica aplicada"/>
    <s v="GG"/>
    <s v="GRUPO GRANDE"/>
    <s v="536G"/>
    <s v="GG de Química analítica aplicada"/>
    <s v="GRUPO-A"/>
    <s v="GG de Química analítica aplicada"/>
    <s v="1S"/>
    <n v="16518664"/>
    <s v="MARTÍNEZ"/>
    <s v="SORIA"/>
    <s v="MARÍA TERESA"/>
    <s v="mmmartin"/>
    <s v="maria-teresa.martinez@unirioja.es"/>
    <n v="4.5"/>
    <n v="4.5"/>
    <x v="1"/>
    <n v="504"/>
    <s v="PROFESOR TITULAR UNIVERSIDAD"/>
    <s v="01R"/>
    <s v="TIEMPO COMPLETO REDUCIDO"/>
    <s v="2016-09-15 00:00:00.0"/>
    <s v="null"/>
    <s v="DF100033"/>
    <s v="PROFESOR TITULAR DE UNIVERSIDAD"/>
    <s v="R112"/>
    <x v="8"/>
    <n v="750"/>
    <s v="QUÍMICA ANALÍTICA"/>
  </r>
  <r>
    <x v="12"/>
    <n v="16518664"/>
    <s v="FCYT"/>
    <n v="536"/>
    <s v="536L"/>
    <s v="GRUPO-A1"/>
    <s v="Química analítica aplicada"/>
    <s v="GL"/>
    <s v="GRUPO DE LABORATORIO"/>
    <s v="536L"/>
    <s v="GL de Química analítica aplicada"/>
    <s v="GRUPO-A1"/>
    <s v="GL de Química analítica aplicada"/>
    <s v="1S"/>
    <n v="16518664"/>
    <s v="MARTÍNEZ"/>
    <s v="SORIA"/>
    <s v="MARÍA TERESA"/>
    <s v="mmmartin"/>
    <s v="maria-teresa.martinez@unirioja.es"/>
    <n v="1.5"/>
    <n v="1.5"/>
    <x v="1"/>
    <n v="504"/>
    <s v="PROFESOR TITULAR UNIVERSIDAD"/>
    <s v="01R"/>
    <s v="TIEMPO COMPLETO REDUCIDO"/>
    <s v="2016-09-15 00:00:00.0"/>
    <s v="null"/>
    <s v="DF100033"/>
    <s v="PROFESOR TITULAR DE UNIVERSIDAD"/>
    <s v="R112"/>
    <x v="8"/>
    <n v="750"/>
    <s v="QUÍMICA ANALÍTICA"/>
  </r>
  <r>
    <x v="12"/>
    <n v="14587726"/>
    <s v="FCYT"/>
    <n v="537"/>
    <s v="537G"/>
    <s v="GRUPO-A"/>
    <s v="Química computacional aplicada"/>
    <s v="GG"/>
    <s v="GRUPO GRANDE"/>
    <s v="537G"/>
    <s v="GG de Química computacional aplicada"/>
    <s v="GRUPO-A"/>
    <s v="GG de Química computacional aplicada"/>
    <s v="2S"/>
    <n v="14587726"/>
    <s v="PUYUELO"/>
    <s v="GARCÍA"/>
    <s v="MARÍA PILAR"/>
    <s v="mpuyuelo"/>
    <s v="pilar.puyuelo@unirioja.es"/>
    <n v="1"/>
    <n v="1"/>
    <x v="0"/>
    <n v="504"/>
    <s v="PROFESOR TITULAR UNIVERSIDAD"/>
    <s v="C01"/>
    <s v="TIEMPO COMPLETO"/>
    <s v="2014-09-15 00:00:00.0"/>
    <s v="null"/>
    <s v="DF100037"/>
    <s v="PROFESOR TITULAR DE UNIVERSIDAD"/>
    <s v="R112"/>
    <x v="8"/>
    <n v="755"/>
    <s v="QUÍMICA FÍSICA"/>
  </r>
  <r>
    <x v="12"/>
    <n v="16580433"/>
    <s v="FCYT"/>
    <n v="537"/>
    <s v="537G"/>
    <s v="GRUPO-A"/>
    <s v="Química computacional aplicada"/>
    <s v="GG"/>
    <s v="GRUPO GRANDE"/>
    <s v="537G"/>
    <s v="GG de Química computacional aplicada"/>
    <s v="GRUPO-A"/>
    <s v="GG de Química computacional aplicada"/>
    <s v="2S"/>
    <n v="16580433"/>
    <s v="MARTÍNEZ"/>
    <s v="RUIZ"/>
    <s v="RODRIGO"/>
    <s v="romarine"/>
    <s v="rodrigo.martinez@unirioja.es"/>
    <n v="1.4"/>
    <n v="1.4"/>
    <x v="0"/>
    <n v="504"/>
    <s v="PROFESOR TITULAR UNIVERSIDAD"/>
    <s v="C01"/>
    <s v="TIEMPO COMPLETO"/>
    <s v="2018-12-18 00:00:00.0"/>
    <s v="null"/>
    <s v="DF100369"/>
    <s v="PROFESOR TITULAR DE UNIVERSIDAD"/>
    <s v="R112"/>
    <x v="8"/>
    <n v="755"/>
    <s v="QUÍMICA FÍSICA"/>
  </r>
  <r>
    <x v="12"/>
    <n v="50822746"/>
    <s v="FCYT"/>
    <n v="537"/>
    <s v="537G"/>
    <s v="GRUPO-A"/>
    <s v="Química computacional aplicada"/>
    <s v="GG"/>
    <s v="GRUPO GRANDE"/>
    <s v="537G"/>
    <s v="GG de Química computacional aplicada"/>
    <s v="GRUPO-A"/>
    <s v="GG de Química computacional aplicada"/>
    <s v="2S"/>
    <n v="50822746"/>
    <s v="ENRIQUEZ"/>
    <s v="PALMA"/>
    <s v="PEDRO ALBERTO"/>
    <s v="enriquez"/>
    <s v="pedro.enriquez@unirioja.es"/>
    <n v="1"/>
    <n v="1"/>
    <x v="1"/>
    <n v="504"/>
    <s v="PROFESOR TITULAR UNIVERSIDAD"/>
    <s v="01A"/>
    <s v="TIEMPO COMPLETO AMPLIADO"/>
    <s v="2012-09-01 00:00:00.0"/>
    <s v="null"/>
    <s v="DF100147"/>
    <s v="PROFESOR TITULAR DE UNIVERSIDAD"/>
    <s v="R112"/>
    <x v="8"/>
    <n v="755"/>
    <s v="QUÍMICA FÍSICA"/>
  </r>
  <r>
    <x v="12"/>
    <n v="16580433"/>
    <s v="FCYT"/>
    <n v="537"/>
    <s v="537I"/>
    <s v="GRUPO-A1"/>
    <s v="Química computacional aplicada"/>
    <s v="GI"/>
    <s v="GRUPO DE INFORMÁTICA"/>
    <s v="537I"/>
    <s v="GI de Química computacional aplicada"/>
    <s v="GRUPO-A1"/>
    <s v="GI de Química computacional aplicada"/>
    <s v="2S"/>
    <n v="16580433"/>
    <s v="MARTÍNEZ"/>
    <s v="RUIZ"/>
    <s v="RODRIGO"/>
    <s v="romarine"/>
    <s v="rodrigo.martinez@unirioja.es"/>
    <n v="1"/>
    <n v="1"/>
    <x v="0"/>
    <n v="504"/>
    <s v="PROFESOR TITULAR UNIVERSIDAD"/>
    <s v="C01"/>
    <s v="TIEMPO COMPLETO"/>
    <s v="2018-12-18 00:00:00.0"/>
    <s v="null"/>
    <s v="DF100369"/>
    <s v="PROFESOR TITULAR DE UNIVERSIDAD"/>
    <s v="R112"/>
    <x v="8"/>
    <n v="755"/>
    <s v="QUÍMICA FÍSICA"/>
  </r>
  <r>
    <x v="12"/>
    <n v="50822746"/>
    <s v="FCYT"/>
    <n v="537"/>
    <s v="537I"/>
    <s v="GRUPO-A1"/>
    <s v="Química computacional aplicada"/>
    <s v="GI"/>
    <s v="GRUPO DE INFORMÁTICA"/>
    <s v="537I"/>
    <s v="GI de Química computacional aplicada"/>
    <s v="GRUPO-A1"/>
    <s v="GI de Química computacional aplicada"/>
    <s v="2S"/>
    <n v="50822746"/>
    <s v="ENRIQUEZ"/>
    <s v="PALMA"/>
    <s v="PEDRO ALBERTO"/>
    <s v="enriquez"/>
    <s v="pedro.enriquez@unirioja.es"/>
    <n v="1"/>
    <n v="1"/>
    <x v="1"/>
    <n v="504"/>
    <s v="PROFESOR TITULAR UNIVERSIDAD"/>
    <s v="01A"/>
    <s v="TIEMPO COMPLETO AMPLIADO"/>
    <s v="2012-09-01 00:00:00.0"/>
    <s v="null"/>
    <s v="DF100147"/>
    <s v="PROFESOR TITULAR DE UNIVERSIDAD"/>
    <s v="R112"/>
    <x v="8"/>
    <n v="755"/>
    <s v="QUÍMICA FÍSICA"/>
  </r>
  <r>
    <x v="12"/>
    <n v="16580433"/>
    <s v="FCYT"/>
    <n v="537"/>
    <s v="537R"/>
    <s v="GRUPO-A1"/>
    <s v="Química computacional aplicada"/>
    <s v="GR"/>
    <s v="GRUPO REDUCIDO"/>
    <s v="537R"/>
    <s v="GR de Química computacional aplicada"/>
    <s v="GRUPO-A1"/>
    <s v="GR de Química computacional aplicada"/>
    <s v="2S"/>
    <n v="16580433"/>
    <s v="MARTÍNEZ"/>
    <s v="RUIZ"/>
    <s v="RODRIGO"/>
    <s v="romarine"/>
    <s v="rodrigo.martinez@unirioja.es"/>
    <n v="0.6"/>
    <n v="0.6"/>
    <x v="0"/>
    <n v="504"/>
    <s v="PROFESOR TITULAR UNIVERSIDAD"/>
    <s v="C01"/>
    <s v="TIEMPO COMPLETO"/>
    <s v="2018-12-18 00:00:00.0"/>
    <s v="null"/>
    <s v="DF100369"/>
    <s v="PROFESOR TITULAR DE UNIVERSIDAD"/>
    <s v="R112"/>
    <x v="8"/>
    <n v="755"/>
    <s v="QUÍMICA FÍSICA"/>
  </r>
  <r>
    <x v="12"/>
    <n v="16508128"/>
    <s v="FCYT"/>
    <n v="538"/>
    <s v="538G"/>
    <s v="GRUPO-A"/>
    <s v="Química inorgánica para la industria y el medio ambiente"/>
    <s v="GG"/>
    <s v="GRUPO GRANDE"/>
    <s v="538G"/>
    <s v="GG de Química inorgánica para la industria y el medio ambiente"/>
    <s v="GRUPO-A"/>
    <s v="GG de Química inorgánica para la industria y el medio ambiente"/>
    <s v="2S"/>
    <n v="16508128"/>
    <s v="FERNÁNDEZ"/>
    <s v="GARBAYO"/>
    <s v="EDUARDO JACINTO"/>
    <s v="edfernan"/>
    <s v="eduardo.fernandez@unirioja.es"/>
    <n v="4.5"/>
    <n v="4.5"/>
    <x v="0"/>
    <n v="500"/>
    <s v="CATEDRATICO DE UNIVERSIDAD"/>
    <s v="01R"/>
    <s v="TIEMPO COMPLETO REDUCIDO"/>
    <s v="2012-09-01 00:00:00.0"/>
    <s v="null"/>
    <s v="DF100235"/>
    <s v="CATEDRÁTICO DE UNIVERSIDAD"/>
    <s v="R112"/>
    <x v="8"/>
    <n v="760"/>
    <s v="QUÍMICA INORGÁNICA"/>
  </r>
  <r>
    <x v="12"/>
    <n v="8958579"/>
    <s v="FCYT"/>
    <n v="539"/>
    <s v="539G"/>
    <s v="GRUPO-A"/>
    <s v="Química orgánica industrial"/>
    <s v="GG"/>
    <s v="GRUPO GRANDE"/>
    <s v="539G"/>
    <s v="GG de Química orgánica industrial"/>
    <s v="GRUPO-A"/>
    <s v="GG de Química orgánica industrial"/>
    <s v="1S"/>
    <n v="8958579"/>
    <s v="RODRÍGUEZ"/>
    <s v="BARRANCO"/>
    <s v="MIGUEL ÁNGEL"/>
    <s v="miguelr"/>
    <s v="miguelangel.rodriguez@unirioja.es"/>
    <n v="4"/>
    <n v="4"/>
    <x v="0"/>
    <n v="500"/>
    <s v="CATEDRATICO DE UNIVERSIDAD"/>
    <s v="01R"/>
    <s v="TIEMPO COMPLETO REDUCIDO"/>
    <s v="2012-09-01 00:00:00.0"/>
    <s v="null"/>
    <s v="DF100237"/>
    <s v="CATEDRÁTICO DE UNIVERSIDAD"/>
    <s v="R112"/>
    <x v="8"/>
    <n v="765"/>
    <s v="QUÍMICA ORGÁNICA"/>
  </r>
  <r>
    <x v="12"/>
    <n v="8958579"/>
    <s v="FCYT"/>
    <n v="539"/>
    <s v="539R"/>
    <s v="GRUPO-A1"/>
    <s v="Química orgánica industrial"/>
    <s v="GR"/>
    <s v="GRUPO REDUCIDO"/>
    <s v="539R"/>
    <s v="GR de Química orgánica industrial"/>
    <s v="GRUPO-A1"/>
    <s v="GR de Química orgánica industrial"/>
    <s v="1S"/>
    <n v="8958579"/>
    <s v="RODRÍGUEZ"/>
    <s v="BARRANCO"/>
    <s v="MIGUEL ÁNGEL"/>
    <s v="miguelr"/>
    <s v="miguelangel.rodriguez@unirioja.es"/>
    <n v="0.5"/>
    <n v="0.5"/>
    <x v="0"/>
    <n v="500"/>
    <s v="CATEDRATICO DE UNIVERSIDAD"/>
    <s v="01R"/>
    <s v="TIEMPO COMPLETO REDUCIDO"/>
    <s v="2012-09-01 00:00:00.0"/>
    <s v="null"/>
    <s v="DF100237"/>
    <s v="CATEDRÁTICO DE UNIVERSIDAD"/>
    <s v="R112"/>
    <x v="8"/>
    <n v="765"/>
    <s v="QUÍMICA ORGÁNICA"/>
  </r>
  <r>
    <x v="12"/>
    <n v="16525570"/>
    <s v="FCYT"/>
    <n v="540"/>
    <s v="540G"/>
    <s v="GRUPO-A"/>
    <s v="Análisis instrumental I"/>
    <s v="GG"/>
    <s v="GRUPO GRANDE"/>
    <s v="540G"/>
    <s v="GG de Análisis instrumental I"/>
    <s v="GRUPO-A"/>
    <s v="GG de Análisis instrumental I"/>
    <s v="1S"/>
    <n v="16525570"/>
    <s v="GALLARTA"/>
    <s v="GONZÁLEZ"/>
    <s v="FÉLIX"/>
    <s v="fegallar"/>
    <s v="felix.gallarta@unirioja.es"/>
    <n v="1.6"/>
    <n v="1.6"/>
    <x v="1"/>
    <n v="504"/>
    <s v="PROFESOR TITULAR UNIVERSIDAD"/>
    <s v="01A"/>
    <s v="TIEMPO COMPLETO AMPLIADO"/>
    <s v="2012-09-01 00:00:00.0"/>
    <s v="null"/>
    <s v="DF32366"/>
    <s v="TITULAR DE UNIVERSIDAD"/>
    <s v="R112"/>
    <x v="8"/>
    <n v="750"/>
    <s v="QUÍMICA ANALÍTICA"/>
  </r>
  <r>
    <x v="12"/>
    <n v="16544605"/>
    <s v="FCYT"/>
    <n v="540"/>
    <s v="540G"/>
    <s v="GRUPO-A"/>
    <s v="Análisis instrumental I"/>
    <s v="GG"/>
    <s v="GRUPO GRANDE"/>
    <s v="540G"/>
    <s v="GG de Análisis instrumental I"/>
    <s v="GRUPO-A"/>
    <s v="GG de Análisis instrumental I"/>
    <s v="1S"/>
    <n v="16544605"/>
    <s v="CABREDO"/>
    <s v="PINILLOS"/>
    <s v="SUSANA"/>
    <s v="susacapi"/>
    <s v="susana.cabredo@unirioja.es"/>
    <n v="2"/>
    <n v="2"/>
    <x v="0"/>
    <n v="504"/>
    <s v="PROFESOR TITULAR UNIVERSIDAD"/>
    <s v="01A"/>
    <s v="TIEMPO COMPLETO AMPLIADO"/>
    <s v="2017-09-15 00:00:00.0"/>
    <s v="null"/>
    <s v="DF32370"/>
    <s v="TITULAR DE UNIVERSIDAD"/>
    <s v="R112"/>
    <x v="8"/>
    <n v="750"/>
    <s v="QUÍMICA ANALÍTICA"/>
  </r>
  <r>
    <x v="12"/>
    <n v="16525570"/>
    <s v="FCYT"/>
    <n v="540"/>
    <s v="540L"/>
    <s v="GRUPO-A1"/>
    <s v="Análisis instrumental I"/>
    <s v="GL"/>
    <s v="GRUPO DE LABORATORIO"/>
    <s v="540L"/>
    <s v="GL de Análisis instrumental I"/>
    <s v="GRUPO-A1"/>
    <s v="GL de Análisis instrumental I"/>
    <s v="1S"/>
    <n v="16525570"/>
    <s v="GALLARTA"/>
    <s v="GONZÁLEZ"/>
    <s v="FÉLIX"/>
    <s v="fegallar"/>
    <s v="felix.gallarta@unirioja.es"/>
    <n v="2.4"/>
    <n v="2.4"/>
    <x v="1"/>
    <n v="504"/>
    <s v="PROFESOR TITULAR UNIVERSIDAD"/>
    <s v="01A"/>
    <s v="TIEMPO COMPLETO AMPLIADO"/>
    <s v="2012-09-01 00:00:00.0"/>
    <s v="null"/>
    <s v="DF32366"/>
    <s v="TITULAR DE UNIVERSIDAD"/>
    <s v="R112"/>
    <x v="8"/>
    <n v="750"/>
    <s v="QUÍMICA ANALÍTICA"/>
  </r>
  <r>
    <x v="12"/>
    <n v="16544605"/>
    <s v="FCYT"/>
    <n v="540"/>
    <s v="540L"/>
    <s v="GRUPO-A2"/>
    <s v="Análisis instrumental I"/>
    <s v="GL"/>
    <s v="GRUPO DE LABORATORIO"/>
    <s v="540L"/>
    <s v="GL de Análisis instrumental I"/>
    <s v="GRUPO-A2"/>
    <s v="GL de Análisis instrumental I"/>
    <s v="1S"/>
    <n v="16544605"/>
    <s v="CABREDO"/>
    <s v="PINILLOS"/>
    <s v="SUSANA"/>
    <s v="susacapi"/>
    <s v="susana.cabredo@unirioja.es"/>
    <n v="2.4"/>
    <n v="2.4"/>
    <x v="0"/>
    <n v="504"/>
    <s v="PROFESOR TITULAR UNIVERSIDAD"/>
    <s v="01A"/>
    <s v="TIEMPO COMPLETO AMPLIADO"/>
    <s v="2017-09-15 00:00:00.0"/>
    <s v="null"/>
    <s v="DF32370"/>
    <s v="TITULAR DE UNIVERSIDAD"/>
    <s v="R112"/>
    <x v="8"/>
    <n v="750"/>
    <s v="QUÍMICA ANALÍTICA"/>
  </r>
  <r>
    <x v="13"/>
    <n v="16525570"/>
    <s v="FCYT"/>
    <n v="540"/>
    <s v="540G"/>
    <s v="GRUPO-A"/>
    <s v="Análisis instrumental I"/>
    <s v="GG"/>
    <s v="GRUPO GRANDE"/>
    <s v="540G"/>
    <s v="GG de Análisis instrumental I"/>
    <s v="GRUPO-A"/>
    <s v="GG de Análisis instrumental I"/>
    <s v="1S"/>
    <n v="16525570"/>
    <s v="GALLARTA"/>
    <s v="GONZÁLEZ"/>
    <s v="FÉLIX"/>
    <s v="fegallar"/>
    <s v="felix.gallarta@unirioja.es"/>
    <n v="1.6"/>
    <m/>
    <x v="1"/>
    <n v="504"/>
    <s v="PROFESOR TITULAR UNIVERSIDAD"/>
    <s v="01A"/>
    <s v="TIEMPO COMPLETO AMPLIADO"/>
    <s v="2012-09-01 00:00:00.0"/>
    <s v="null"/>
    <s v="DF32366"/>
    <s v="TITULAR DE UNIVERSIDAD"/>
    <s v="R112"/>
    <x v="8"/>
    <n v="750"/>
    <s v="QUÍMICA ANALÍTICA"/>
  </r>
  <r>
    <x v="13"/>
    <n v="16544605"/>
    <s v="FCYT"/>
    <n v="540"/>
    <s v="540G"/>
    <s v="GRUPO-A"/>
    <s v="Análisis instrumental I"/>
    <s v="GG"/>
    <s v="GRUPO GRANDE"/>
    <s v="540G"/>
    <s v="GG de Análisis instrumental I"/>
    <s v="GRUPO-A"/>
    <s v="GG de Análisis instrumental I"/>
    <s v="1S"/>
    <n v="16544605"/>
    <s v="CABREDO"/>
    <s v="PINILLOS"/>
    <s v="SUSANA"/>
    <s v="susacapi"/>
    <s v="susana.cabredo@unirioja.es"/>
    <n v="2"/>
    <m/>
    <x v="0"/>
    <n v="504"/>
    <s v="PROFESOR TITULAR UNIVERSIDAD"/>
    <s v="01A"/>
    <s v="TIEMPO COMPLETO AMPLIADO"/>
    <s v="2017-09-15 00:00:00.0"/>
    <s v="null"/>
    <s v="DF32370"/>
    <s v="TITULAR DE UNIVERSIDAD"/>
    <s v="R112"/>
    <x v="8"/>
    <n v="750"/>
    <s v="QUÍMICA ANALÍTICA"/>
  </r>
  <r>
    <x v="13"/>
    <n v="16525570"/>
    <s v="FCYT"/>
    <n v="540"/>
    <s v="540L"/>
    <s v="GRUPO-A1"/>
    <s v="Análisis instrumental I"/>
    <s v="GL"/>
    <s v="GRUPO DE LABORATORIO"/>
    <s v="540L"/>
    <s v="GL de Análisis instrumental I"/>
    <s v="GRUPO-A1"/>
    <s v="GL de Análisis instrumental I"/>
    <s v="1S"/>
    <n v="16525570"/>
    <s v="GALLARTA"/>
    <s v="GONZÁLEZ"/>
    <s v="FÉLIX"/>
    <s v="fegallar"/>
    <s v="felix.gallarta@unirioja.es"/>
    <n v="2.4"/>
    <m/>
    <x v="1"/>
    <n v="504"/>
    <s v="PROFESOR TITULAR UNIVERSIDAD"/>
    <s v="01A"/>
    <s v="TIEMPO COMPLETO AMPLIADO"/>
    <s v="2012-09-01 00:00:00.0"/>
    <s v="null"/>
    <s v="DF32366"/>
    <s v="TITULAR DE UNIVERSIDAD"/>
    <s v="R112"/>
    <x v="8"/>
    <n v="750"/>
    <s v="QUÍMICA ANALÍTICA"/>
  </r>
  <r>
    <x v="13"/>
    <n v="16544605"/>
    <s v="FCYT"/>
    <n v="540"/>
    <s v="540L"/>
    <s v="GRUPO-A2"/>
    <s v="Análisis instrumental I"/>
    <s v="GL"/>
    <s v="GRUPO DE LABORATORIO"/>
    <s v="540L"/>
    <s v="GL de Análisis instrumental I"/>
    <s v="GRUPO-A2"/>
    <s v="GL de Análisis instrumental I"/>
    <s v="1S"/>
    <n v="16544605"/>
    <s v="CABREDO"/>
    <s v="PINILLOS"/>
    <s v="SUSANA"/>
    <s v="susacapi"/>
    <s v="susana.cabredo@unirioja.es"/>
    <n v="2.4"/>
    <m/>
    <x v="0"/>
    <n v="504"/>
    <s v="PROFESOR TITULAR UNIVERSIDAD"/>
    <s v="01A"/>
    <s v="TIEMPO COMPLETO AMPLIADO"/>
    <s v="2017-09-15 00:00:00.0"/>
    <s v="null"/>
    <s v="DF32370"/>
    <s v="TITULAR DE UNIVERSIDAD"/>
    <s v="R112"/>
    <x v="8"/>
    <n v="750"/>
    <s v="QUÍMICA ANALÍTICA"/>
  </r>
  <r>
    <x v="12"/>
    <n v="13109019"/>
    <s v="FCYT"/>
    <n v="541"/>
    <s v="541G"/>
    <s v="GRUPO-A"/>
    <s v="Análisis instrumental II"/>
    <s v="GG"/>
    <s v="GRUPO GRANDE"/>
    <s v="541G"/>
    <s v="GG de Análisis instrumental II"/>
    <s v="GRUPO-A"/>
    <s v="GG de Análisis instrumental II"/>
    <s v="2S"/>
    <n v="13109019"/>
    <s v="PIZARRO"/>
    <s v="MILLÁN"/>
    <s v="CONSUELO"/>
    <s v="cpizarro"/>
    <s v="consuelo.pizarro@unirioja.es"/>
    <n v="3.4"/>
    <n v="3.4"/>
    <x v="1"/>
    <s v="A-0500"/>
    <s v="CATEDRATICO DE UNIVERSIDAD"/>
    <s v="C01"/>
    <s v="TIEMPO COMPLETO"/>
    <s v="2010-12-07 00:00:00.0"/>
    <s v="null"/>
    <s v="DF100287"/>
    <s v="CATEDRÁTICO DE UNIVERSIDAD"/>
    <s v="R112"/>
    <x v="8"/>
    <n v="750"/>
    <s v="QUÍMICA ANALÍTICA"/>
  </r>
  <r>
    <x v="12"/>
    <n v="13109019"/>
    <s v="FCYT"/>
    <n v="541"/>
    <s v="541I"/>
    <s v="GRUPO-A1"/>
    <s v="Análisis instrumental II"/>
    <s v="GI"/>
    <s v="GRUPO DE INFORMÁTICA"/>
    <s v="541I"/>
    <s v="GI de Análisis instrumental II"/>
    <s v="GRUPO-A1"/>
    <s v="GI de Análisis instrumental II"/>
    <s v="2S"/>
    <n v="13109019"/>
    <s v="PIZARRO"/>
    <s v="MILLÁN"/>
    <s v="CONSUELO"/>
    <s v="cpizarro"/>
    <s v="consuelo.pizarro@unirioja.es"/>
    <n v="1"/>
    <n v="1"/>
    <x v="1"/>
    <s v="A-0500"/>
    <s v="CATEDRATICO DE UNIVERSIDAD"/>
    <s v="C01"/>
    <s v="TIEMPO COMPLETO"/>
    <s v="2010-12-07 00:00:00.0"/>
    <s v="null"/>
    <s v="DF100287"/>
    <s v="CATEDRÁTICO DE UNIVERSIDAD"/>
    <s v="R112"/>
    <x v="8"/>
    <n v="750"/>
    <s v="QUÍMICA ANALÍTICA"/>
  </r>
  <r>
    <x v="12"/>
    <n v="13109019"/>
    <s v="FCYT"/>
    <n v="541"/>
    <s v="541I"/>
    <s v="GRUPO-A2"/>
    <s v="Análisis instrumental II"/>
    <s v="GI"/>
    <s v="GRUPO DE INFORMÁTICA"/>
    <s v="541I"/>
    <s v="GI de Análisis instrumental II"/>
    <s v="GRUPO-A2"/>
    <s v="GI de Análisis instrumental II"/>
    <s v="2S"/>
    <n v="13109019"/>
    <s v="PIZARRO"/>
    <s v="MILLÁN"/>
    <s v="CONSUELO"/>
    <s v="cpizarro"/>
    <s v="consuelo.pizarro@unirioja.es"/>
    <n v="1"/>
    <n v="1"/>
    <x v="1"/>
    <s v="A-0500"/>
    <s v="CATEDRATICO DE UNIVERSIDAD"/>
    <s v="C01"/>
    <s v="TIEMPO COMPLETO"/>
    <s v="2010-12-07 00:00:00.0"/>
    <s v="null"/>
    <s v="DF100287"/>
    <s v="CATEDRÁTICO DE UNIVERSIDAD"/>
    <s v="R112"/>
    <x v="8"/>
    <n v="750"/>
    <s v="QUÍMICA ANALÍTICA"/>
  </r>
  <r>
    <x v="12"/>
    <n v="13109019"/>
    <s v="FCYT"/>
    <n v="541"/>
    <s v="541L"/>
    <s v="GRUPO-A1"/>
    <s v="Análisis instrumental II"/>
    <s v="GL"/>
    <s v="GRUPO DE LABORATORIO"/>
    <s v="541L"/>
    <s v="GL de Análisis instrumental II"/>
    <s v="GRUPO-A1"/>
    <s v="GL de Análisis instrumental II"/>
    <s v="2S"/>
    <n v="13109019"/>
    <s v="PIZARRO"/>
    <s v="MILLÁN"/>
    <s v="CONSUELO"/>
    <s v="cpizarro"/>
    <s v="consuelo.pizarro@unirioja.es"/>
    <n v="1.6"/>
    <n v="1.6"/>
    <x v="1"/>
    <s v="A-0500"/>
    <s v="CATEDRATICO DE UNIVERSIDAD"/>
    <s v="C01"/>
    <s v="TIEMPO COMPLETO"/>
    <s v="2010-12-07 00:00:00.0"/>
    <s v="null"/>
    <s v="DF100287"/>
    <s v="CATEDRÁTICO DE UNIVERSIDAD"/>
    <s v="R112"/>
    <x v="8"/>
    <n v="750"/>
    <s v="QUÍMICA ANALÍTICA"/>
  </r>
  <r>
    <x v="12"/>
    <n v="13109019"/>
    <s v="FCYT"/>
    <n v="541"/>
    <s v="541L"/>
    <s v="GRUPO-A2"/>
    <s v="Análisis instrumental II"/>
    <s v="GL"/>
    <s v="GRUPO DE LABORATORIO"/>
    <s v="541L"/>
    <s v="GL de Análisis instrumental II"/>
    <s v="GRUPO-A2"/>
    <s v="GL de Análisis instrumental II"/>
    <s v="2S"/>
    <n v="13109019"/>
    <s v="PIZARRO"/>
    <s v="MILLÁN"/>
    <s v="CONSUELO"/>
    <s v="cpizarro"/>
    <s v="consuelo.pizarro@unirioja.es"/>
    <n v="1.6"/>
    <n v="1.6"/>
    <x v="1"/>
    <s v="A-0500"/>
    <s v="CATEDRATICO DE UNIVERSIDAD"/>
    <s v="C01"/>
    <s v="TIEMPO COMPLETO"/>
    <s v="2010-12-07 00:00:00.0"/>
    <s v="null"/>
    <s v="DF100287"/>
    <s v="CATEDRÁTICO DE UNIVERSIDAD"/>
    <s v="R112"/>
    <x v="8"/>
    <n v="750"/>
    <s v="QUÍMICA ANALÍTICA"/>
  </r>
  <r>
    <x v="13"/>
    <n v="13109019"/>
    <s v="FCYT"/>
    <n v="541"/>
    <s v="541G"/>
    <s v="GRUPO-A"/>
    <s v="Análisis instrumental II"/>
    <s v="GG"/>
    <s v="GRUPO GRANDE"/>
    <s v="541G"/>
    <s v="GG de Análisis instrumental II"/>
    <s v="GRUPO-A"/>
    <s v="GG de Análisis instrumental II"/>
    <s v="2S"/>
    <n v="13109019"/>
    <s v="PIZARRO"/>
    <s v="MILLÁN"/>
    <s v="CONSUELO"/>
    <s v="cpizarro"/>
    <s v="consuelo.pizarro@unirioja.es"/>
    <n v="3.4"/>
    <m/>
    <x v="1"/>
    <s v="A-0500"/>
    <s v="CATEDRATICO DE UNIVERSIDAD"/>
    <s v="C01"/>
    <s v="TIEMPO COMPLETO"/>
    <s v="2010-12-07 00:00:00.0"/>
    <s v="null"/>
    <s v="DF100287"/>
    <s v="CATEDRÁTICO DE UNIVERSIDAD"/>
    <s v="R112"/>
    <x v="8"/>
    <n v="750"/>
    <s v="QUÍMICA ANALÍTICA"/>
  </r>
  <r>
    <x v="13"/>
    <n v="13109019"/>
    <s v="FCYT"/>
    <n v="541"/>
    <s v="541I"/>
    <s v="GRUPO-A1"/>
    <s v="Análisis instrumental II"/>
    <s v="GI"/>
    <s v="GRUPO DE INFORMÁTICA"/>
    <s v="541I"/>
    <s v="GI de Análisis instrumental II"/>
    <s v="GRUPO-A1"/>
    <s v="GI de Análisis instrumental II"/>
    <s v="2S"/>
    <n v="13109019"/>
    <s v="PIZARRO"/>
    <s v="MILLÁN"/>
    <s v="CONSUELO"/>
    <s v="cpizarro"/>
    <s v="consuelo.pizarro@unirioja.es"/>
    <n v="1"/>
    <m/>
    <x v="1"/>
    <s v="A-0500"/>
    <s v="CATEDRATICO DE UNIVERSIDAD"/>
    <s v="C01"/>
    <s v="TIEMPO COMPLETO"/>
    <s v="2010-12-07 00:00:00.0"/>
    <s v="null"/>
    <s v="DF100287"/>
    <s v="CATEDRÁTICO DE UNIVERSIDAD"/>
    <s v="R112"/>
    <x v="8"/>
    <n v="750"/>
    <s v="QUÍMICA ANALÍTICA"/>
  </r>
  <r>
    <x v="13"/>
    <n v="13109019"/>
    <s v="FCYT"/>
    <n v="541"/>
    <s v="541I"/>
    <s v="GRUPO-A2"/>
    <s v="Análisis instrumental II"/>
    <s v="GI"/>
    <s v="GRUPO DE INFORMÁTICA"/>
    <s v="541I"/>
    <s v="GI de Análisis instrumental II"/>
    <s v="GRUPO-A2"/>
    <s v="GI de Análisis instrumental II"/>
    <s v="2S"/>
    <n v="13109019"/>
    <s v="PIZARRO"/>
    <s v="MILLÁN"/>
    <s v="CONSUELO"/>
    <s v="cpizarro"/>
    <s v="consuelo.pizarro@unirioja.es"/>
    <n v="1"/>
    <m/>
    <x v="1"/>
    <s v="A-0500"/>
    <s v="CATEDRATICO DE UNIVERSIDAD"/>
    <s v="C01"/>
    <s v="TIEMPO COMPLETO"/>
    <s v="2010-12-07 00:00:00.0"/>
    <s v="null"/>
    <s v="DF100287"/>
    <s v="CATEDRÁTICO DE UNIVERSIDAD"/>
    <s v="R112"/>
    <x v="8"/>
    <n v="750"/>
    <s v="QUÍMICA ANALÍTICA"/>
  </r>
  <r>
    <x v="13"/>
    <n v="13109019"/>
    <s v="FCYT"/>
    <n v="541"/>
    <s v="541L"/>
    <s v="GRUPO-A1"/>
    <s v="Análisis instrumental II"/>
    <s v="GL"/>
    <s v="GRUPO DE LABORATORIO"/>
    <s v="541L"/>
    <s v="GL de Análisis instrumental II"/>
    <s v="GRUPO-A1"/>
    <s v="GL de Análisis instrumental II"/>
    <s v="2S"/>
    <n v="13109019"/>
    <s v="PIZARRO"/>
    <s v="MILLÁN"/>
    <s v="CONSUELO"/>
    <s v="cpizarro"/>
    <s v="consuelo.pizarro@unirioja.es"/>
    <n v="1.6"/>
    <m/>
    <x v="1"/>
    <s v="A-0500"/>
    <s v="CATEDRATICO DE UNIVERSIDAD"/>
    <s v="C01"/>
    <s v="TIEMPO COMPLETO"/>
    <s v="2010-12-07 00:00:00.0"/>
    <s v="null"/>
    <s v="DF100287"/>
    <s v="CATEDRÁTICO DE UNIVERSIDAD"/>
    <s v="R112"/>
    <x v="8"/>
    <n v="750"/>
    <s v="QUÍMICA ANALÍTICA"/>
  </r>
  <r>
    <x v="13"/>
    <n v="13109019"/>
    <s v="FCYT"/>
    <n v="541"/>
    <s v="541L"/>
    <s v="GRUPO-A2"/>
    <s v="Análisis instrumental II"/>
    <s v="GL"/>
    <s v="GRUPO DE LABORATORIO"/>
    <s v="541L"/>
    <s v="GL de Análisis instrumental II"/>
    <s v="GRUPO-A2"/>
    <s v="GL de Análisis instrumental II"/>
    <s v="2S"/>
    <n v="13109019"/>
    <s v="PIZARRO"/>
    <s v="MILLÁN"/>
    <s v="CONSUELO"/>
    <s v="cpizarro"/>
    <s v="consuelo.pizarro@unirioja.es"/>
    <n v="1.6"/>
    <m/>
    <x v="1"/>
    <s v="A-0500"/>
    <s v="CATEDRATICO DE UNIVERSIDAD"/>
    <s v="C01"/>
    <s v="TIEMPO COMPLETO"/>
    <s v="2010-12-07 00:00:00.0"/>
    <s v="null"/>
    <s v="DF100287"/>
    <s v="CATEDRÁTICO DE UNIVERSIDAD"/>
    <s v="R112"/>
    <x v="8"/>
    <n v="750"/>
    <s v="QUÍMICA ANALÍTICA"/>
  </r>
  <r>
    <x v="12"/>
    <n v="16542732"/>
    <s v="FCYT"/>
    <n v="542"/>
    <s v="542G"/>
    <s v="GRUPO-A"/>
    <s v="Determinación estructural"/>
    <s v="GG"/>
    <s v="GRUPO GRANDE"/>
    <s v="542G"/>
    <s v="GG de Determinación estructural"/>
    <s v="GRUPO-A"/>
    <s v="GG de Determinación estructural"/>
    <s v="2S"/>
    <n v="16542732"/>
    <s v="PEREGRINA"/>
    <s v="GARCÍA"/>
    <s v="JESÚS MANUEL"/>
    <s v="pere11"/>
    <s v="jesusmanuel.peregrina@unirioja.es"/>
    <n v="2.33"/>
    <n v="2.33"/>
    <x v="0"/>
    <n v="500"/>
    <s v="CATEDRATICO DE UNIVERSIDAD"/>
    <s v="01R"/>
    <s v="TIEMPO COMPLETO REDUCIDO"/>
    <s v="2014-09-15 00:00:00.0"/>
    <s v="null"/>
    <s v="DF100238"/>
    <s v="CATEDRÁTICO DE UNIVERSIDAD"/>
    <s v="R112"/>
    <x v="8"/>
    <n v="765"/>
    <s v="QUÍMICA ORGÁNICA"/>
  </r>
  <r>
    <x v="12"/>
    <n v="17140700"/>
    <s v="FCYT"/>
    <n v="542"/>
    <s v="542G"/>
    <s v="GRUPO-A"/>
    <s v="Determinación estructural"/>
    <s v="GG"/>
    <s v="GRUPO GRANDE"/>
    <s v="542G"/>
    <s v="GG de Determinación estructural"/>
    <s v="GRUPO-A"/>
    <s v="GG de Determinación estructural"/>
    <s v="2S"/>
    <n v="17140700"/>
    <s v="LALINDE"/>
    <s v="PEÑA"/>
    <s v="ELENA"/>
    <s v="elalinde"/>
    <s v="elena.lalinde@unirioja.es"/>
    <n v="1.67"/>
    <n v="1.67"/>
    <x v="1"/>
    <n v="500"/>
    <s v="CATEDRATICO DE UNIVERSIDAD"/>
    <s v="01R"/>
    <s v="TIEMPO COMPLETO REDUCIDO"/>
    <s v="2012-09-01 00:00:00.0"/>
    <s v="null"/>
    <s v="DF100217"/>
    <s v="CATEDRÁTICO DE UNIVERSIDAD"/>
    <s v="R112"/>
    <x v="8"/>
    <n v="760"/>
    <s v="QUÍMICA INORGÁNICA"/>
  </r>
  <r>
    <x v="12"/>
    <n v="16542732"/>
    <s v="FCYT"/>
    <n v="542"/>
    <s v="542R"/>
    <s v="GRUPO-A1"/>
    <s v="Determinación estructural"/>
    <s v="GR"/>
    <s v="GRUPO REDUCIDO"/>
    <s v="542R"/>
    <s v="GR de Determinación estructural"/>
    <s v="GRUPO-A1"/>
    <s v="GR de Determinación estructural"/>
    <s v="2S"/>
    <n v="16542732"/>
    <s v="PEREGRINA"/>
    <s v="GARCÍA"/>
    <s v="JESÚS MANUEL"/>
    <s v="pere11"/>
    <s v="jesusmanuel.peregrina@unirioja.es"/>
    <n v="1.17"/>
    <n v="1.17"/>
    <x v="0"/>
    <n v="500"/>
    <s v="CATEDRATICO DE UNIVERSIDAD"/>
    <s v="01R"/>
    <s v="TIEMPO COMPLETO REDUCIDO"/>
    <s v="2014-09-15 00:00:00.0"/>
    <s v="null"/>
    <s v="DF100238"/>
    <s v="CATEDRÁTICO DE UNIVERSIDAD"/>
    <s v="R112"/>
    <x v="8"/>
    <n v="765"/>
    <s v="QUÍMICA ORGÁNICA"/>
  </r>
  <r>
    <x v="12"/>
    <n v="17140700"/>
    <s v="FCYT"/>
    <n v="542"/>
    <s v="542R"/>
    <s v="GRUPO-A1"/>
    <s v="Determinación estructural"/>
    <s v="GR"/>
    <s v="GRUPO REDUCIDO"/>
    <s v="542R"/>
    <s v="GR de Determinación estructural"/>
    <s v="GRUPO-A1"/>
    <s v="GR de Determinación estructural"/>
    <s v="2S"/>
    <n v="17140700"/>
    <s v="LALINDE"/>
    <s v="PEÑA"/>
    <s v="ELENA"/>
    <s v="elalinde"/>
    <s v="elena.lalinde@unirioja.es"/>
    <n v="0.83"/>
    <n v="0.83"/>
    <x v="1"/>
    <n v="500"/>
    <s v="CATEDRATICO DE UNIVERSIDAD"/>
    <s v="01R"/>
    <s v="TIEMPO COMPLETO REDUCIDO"/>
    <s v="2012-09-01 00:00:00.0"/>
    <s v="null"/>
    <s v="DF100217"/>
    <s v="CATEDRÁTICO DE UNIVERSIDAD"/>
    <s v="R112"/>
    <x v="8"/>
    <n v="760"/>
    <s v="QUÍMICA INORGÁNICA"/>
  </r>
  <r>
    <x v="13"/>
    <n v="16542732"/>
    <s v="FCYT"/>
    <n v="542"/>
    <s v="542G"/>
    <s v="GRUPO-A"/>
    <s v="Determinación estructural"/>
    <s v="GG"/>
    <s v="GRUPO GRANDE"/>
    <s v="542G"/>
    <s v="GG de Determinación estructural"/>
    <s v="GRUPO-A"/>
    <s v="GG de Determinación estructural"/>
    <s v="2S"/>
    <n v="16542732"/>
    <s v="PEREGRINA"/>
    <s v="GARCÍA"/>
    <s v="JESÚS MANUEL"/>
    <s v="pere11"/>
    <s v="jesusmanuel.peregrina@unirioja.es"/>
    <n v="2.33"/>
    <m/>
    <x v="0"/>
    <n v="500"/>
    <s v="CATEDRATICO DE UNIVERSIDAD"/>
    <s v="01R"/>
    <s v="TIEMPO COMPLETO REDUCIDO"/>
    <s v="2014-09-15 00:00:00.0"/>
    <s v="null"/>
    <s v="DF100238"/>
    <s v="CATEDRÁTICO DE UNIVERSIDAD"/>
    <s v="R112"/>
    <x v="8"/>
    <n v="765"/>
    <s v="QUÍMICA ORGÁNICA"/>
  </r>
  <r>
    <x v="13"/>
    <n v="17140700"/>
    <s v="FCYT"/>
    <n v="542"/>
    <s v="542G"/>
    <s v="GRUPO-A"/>
    <s v="Determinación estructural"/>
    <s v="GG"/>
    <s v="GRUPO GRANDE"/>
    <s v="542G"/>
    <s v="GG de Determinación estructural"/>
    <s v="GRUPO-A"/>
    <s v="GG de Determinación estructural"/>
    <s v="2S"/>
    <n v="17140700"/>
    <s v="LALINDE"/>
    <s v="PEÑA"/>
    <s v="ELENA"/>
    <s v="elalinde"/>
    <s v="elena.lalinde@unirioja.es"/>
    <n v="1.67"/>
    <m/>
    <x v="1"/>
    <n v="500"/>
    <s v="CATEDRATICO DE UNIVERSIDAD"/>
    <s v="01R"/>
    <s v="TIEMPO COMPLETO REDUCIDO"/>
    <s v="2012-09-01 00:00:00.0"/>
    <s v="null"/>
    <s v="DF100217"/>
    <s v="CATEDRÁTICO DE UNIVERSIDAD"/>
    <s v="R112"/>
    <x v="8"/>
    <n v="760"/>
    <s v="QUÍMICA INORGÁNICA"/>
  </r>
  <r>
    <x v="13"/>
    <n v="16542732"/>
    <s v="FCYT"/>
    <n v="542"/>
    <s v="542R"/>
    <s v="GRUPO-A1"/>
    <s v="Determinación estructural"/>
    <s v="GR"/>
    <s v="GRUPO REDUCIDO"/>
    <s v="542R"/>
    <s v="GR de Determinación estructural"/>
    <s v="GRUPO-A1"/>
    <s v="GR de Determinación estructural"/>
    <s v="2S"/>
    <n v="16542732"/>
    <s v="PEREGRINA"/>
    <s v="GARCÍA"/>
    <s v="JESÚS MANUEL"/>
    <s v="pere11"/>
    <s v="jesusmanuel.peregrina@unirioja.es"/>
    <n v="1.17"/>
    <m/>
    <x v="0"/>
    <n v="500"/>
    <s v="CATEDRATICO DE UNIVERSIDAD"/>
    <s v="01R"/>
    <s v="TIEMPO COMPLETO REDUCIDO"/>
    <s v="2014-09-15 00:00:00.0"/>
    <s v="null"/>
    <s v="DF100238"/>
    <s v="CATEDRÁTICO DE UNIVERSIDAD"/>
    <s v="R112"/>
    <x v="8"/>
    <n v="765"/>
    <s v="QUÍMICA ORGÁNICA"/>
  </r>
  <r>
    <x v="13"/>
    <n v="17140700"/>
    <s v="FCYT"/>
    <n v="542"/>
    <s v="542R"/>
    <s v="GRUPO-A1"/>
    <s v="Determinación estructural"/>
    <s v="GR"/>
    <s v="GRUPO REDUCIDO"/>
    <s v="542R"/>
    <s v="GR de Determinación estructural"/>
    <s v="GRUPO-A1"/>
    <s v="GR de Determinación estructural"/>
    <s v="2S"/>
    <n v="17140700"/>
    <s v="LALINDE"/>
    <s v="PEÑA"/>
    <s v="ELENA"/>
    <s v="elalinde"/>
    <s v="elena.lalinde@unirioja.es"/>
    <n v="0.83"/>
    <m/>
    <x v="1"/>
    <n v="500"/>
    <s v="CATEDRATICO DE UNIVERSIDAD"/>
    <s v="01R"/>
    <s v="TIEMPO COMPLETO REDUCIDO"/>
    <s v="2012-09-01 00:00:00.0"/>
    <s v="null"/>
    <s v="DF100217"/>
    <s v="CATEDRÁTICO DE UNIVERSIDAD"/>
    <s v="R112"/>
    <x v="8"/>
    <n v="760"/>
    <s v="QUÍMICA INORGÁNICA"/>
  </r>
  <r>
    <x v="13"/>
    <n v="690684"/>
    <s v="FCYT"/>
    <n v="543"/>
    <s v="543G"/>
    <s v="GRUPO-A"/>
    <s v="Microbiología enológica"/>
    <s v="GG"/>
    <s v="GRUPO GRANDE"/>
    <s v="543G"/>
    <s v="GG de Microbiología enológica"/>
    <s v="GRUPO-A"/>
    <s v="GG de Microbiología enológica"/>
    <s v="1S"/>
    <n v="690684"/>
    <s v="DIZY"/>
    <s v="SOTO"/>
    <s v="MARTA Mª INÉS"/>
    <s v="madizy"/>
    <s v="marta.dizy@unirioja.es"/>
    <n v="1.5"/>
    <n v="1.5"/>
    <x v="1"/>
    <n v="504"/>
    <s v="PROFESOR TITULAR UNIVERSIDAD"/>
    <s v="01R"/>
    <s v="TIEMPO COMPLETO REDUCIDO"/>
    <s v="2017-09-15 00:00:00.0"/>
    <s v="null"/>
    <s v="DF348"/>
    <s v="TITULAR DE UNIVERSIDAD"/>
    <s v="R101"/>
    <x v="4"/>
    <n v="60"/>
    <s v="BIOQUÍMICA Y BIOLOGÍA MOLECULAR"/>
  </r>
  <r>
    <x v="13"/>
    <n v="5625302"/>
    <s v="FCYT"/>
    <n v="543"/>
    <s v="543G"/>
    <s v="GRUPO-A"/>
    <s v="Microbiología enológica"/>
    <s v="GG"/>
    <s v="GRUPO GRANDE"/>
    <s v="543G"/>
    <s v="GG de Microbiología enológica"/>
    <s v="GRUPO-A"/>
    <s v="GG de Microbiología enológica"/>
    <s v="1S"/>
    <n v="5625302"/>
    <s v="TORRES"/>
    <s v="MANRIQUE"/>
    <s v="CARMEN"/>
    <s v="catorres"/>
    <s v="carmen.torres@unirioja.es"/>
    <n v="1.4"/>
    <n v="1.4"/>
    <x v="0"/>
    <n v="500"/>
    <s v="CATEDRATICO DE UNIVERSIDAD"/>
    <s v="01R"/>
    <s v="TIEMPO COMPLETO REDUCIDO"/>
    <s v="2014-09-15 00:00:00.0"/>
    <s v="null"/>
    <s v="DF100139"/>
    <s v="CATEDRATICO DE UNIVERSIDAD"/>
    <s v="R101"/>
    <x v="4"/>
    <n v="60"/>
    <s v="BIOQUÍMICA Y BIOLOGÍA MOLECULAR"/>
  </r>
  <r>
    <x v="13"/>
    <n v="16552787"/>
    <s v="FCYT"/>
    <n v="543"/>
    <s v="543G"/>
    <s v="GRUPO-A"/>
    <s v="Microbiología enológica"/>
    <s v="GG"/>
    <s v="GRUPO GRANDE"/>
    <s v="543G"/>
    <s v="GG de Microbiología enológica"/>
    <s v="GRUPO-A"/>
    <s v="GG de Microbiología enológica"/>
    <s v="1S"/>
    <n v="16552787"/>
    <s v="TENORIO"/>
    <s v="RODRÍGUEZ"/>
    <s v="CARMEN"/>
    <s v="catenori"/>
    <s v="carmen.tenorio@unirioja.es"/>
    <n v="0.7"/>
    <n v="0.7"/>
    <x v="0"/>
    <n v="504"/>
    <s v="PROFESOR TITULAR UNIVERSIDAD"/>
    <s v="01R"/>
    <s v="TIEMPO COMPLETO REDUCIDO"/>
    <s v="2018-09-17 00:00:00.0"/>
    <s v="null"/>
    <s v="DF100263"/>
    <s v="PROFESOR TITULAR DE UNIVERSIDAD"/>
    <s v="R101"/>
    <x v="4"/>
    <n v="60"/>
    <s v="BIOQUÍMICA Y BIOLOGÍA MOLECULAR"/>
  </r>
  <r>
    <x v="13"/>
    <n v="690684"/>
    <s v="FCYT"/>
    <n v="543"/>
    <s v="543L"/>
    <s v="GRUPO-A1"/>
    <s v="Microbiología enológica"/>
    <s v="GL"/>
    <s v="GRUPO DE LABORATORIO"/>
    <s v="543L"/>
    <s v="GL de Microbiología enológica"/>
    <s v="GRUPO-A1"/>
    <s v="GL de Microbiología enológica"/>
    <s v="1S"/>
    <n v="690684"/>
    <s v="DIZY"/>
    <s v="SOTO"/>
    <s v="MARTA Mª INÉS"/>
    <s v="madizy"/>
    <s v="marta.dizy@unirioja.es"/>
    <n v="1"/>
    <n v="1"/>
    <x v="1"/>
    <n v="504"/>
    <s v="PROFESOR TITULAR UNIVERSIDAD"/>
    <s v="01R"/>
    <s v="TIEMPO COMPLETO REDUCIDO"/>
    <s v="2017-09-15 00:00:00.0"/>
    <s v="null"/>
    <s v="DF348"/>
    <s v="TITULAR DE UNIVERSIDAD"/>
    <s v="R101"/>
    <x v="4"/>
    <n v="60"/>
    <s v="BIOQUÍMICA Y BIOLOGÍA MOLECULAR"/>
  </r>
  <r>
    <x v="13"/>
    <n v="16552787"/>
    <s v="FCYT"/>
    <n v="543"/>
    <s v="543L"/>
    <s v="GRUPO-A1"/>
    <s v="Microbiología enológica"/>
    <s v="GL"/>
    <s v="GRUPO DE LABORATORIO"/>
    <s v="543L"/>
    <s v="GL de Microbiología enológica"/>
    <s v="GRUPO-A1"/>
    <s v="GL de Microbiología enológica"/>
    <s v="1S"/>
    <n v="16552787"/>
    <s v="TENORIO"/>
    <s v="RODRÍGUEZ"/>
    <s v="CARMEN"/>
    <s v="catenori"/>
    <s v="carmen.tenorio@unirioja.es"/>
    <n v="1.1000000000000001"/>
    <n v="1.1000000000000001"/>
    <x v="0"/>
    <n v="504"/>
    <s v="PROFESOR TITULAR UNIVERSIDAD"/>
    <s v="01R"/>
    <s v="TIEMPO COMPLETO REDUCIDO"/>
    <s v="2018-09-17 00:00:00.0"/>
    <s v="null"/>
    <s v="DF100263"/>
    <s v="PROFESOR TITULAR DE UNIVERSIDAD"/>
    <s v="R101"/>
    <x v="4"/>
    <n v="60"/>
    <s v="BIOQUÍMICA Y BIOLOGÍA MOLECULAR"/>
  </r>
  <r>
    <x v="13"/>
    <n v="690684"/>
    <s v="FCYT"/>
    <n v="543"/>
    <s v="543L"/>
    <s v="GRUPO-A2"/>
    <s v="Microbiología enológica"/>
    <s v="GL"/>
    <s v="GRUPO DE LABORATORIO"/>
    <s v="543L"/>
    <s v="GL de Microbiología enológica"/>
    <s v="GRUPO-A2"/>
    <s v="GL de Microbiología enológica"/>
    <s v="1S"/>
    <n v="690684"/>
    <s v="DIZY"/>
    <s v="SOTO"/>
    <s v="MARTA Mª INÉS"/>
    <s v="madizy"/>
    <s v="marta.dizy@unirioja.es"/>
    <n v="1"/>
    <n v="1"/>
    <x v="1"/>
    <n v="504"/>
    <s v="PROFESOR TITULAR UNIVERSIDAD"/>
    <s v="01R"/>
    <s v="TIEMPO COMPLETO REDUCIDO"/>
    <s v="2017-09-15 00:00:00.0"/>
    <s v="null"/>
    <s v="DF348"/>
    <s v="TITULAR DE UNIVERSIDAD"/>
    <s v="R101"/>
    <x v="4"/>
    <n v="60"/>
    <s v="BIOQUÍMICA Y BIOLOGÍA MOLECULAR"/>
  </r>
  <r>
    <x v="13"/>
    <n v="16552787"/>
    <s v="FCYT"/>
    <n v="543"/>
    <s v="543L"/>
    <s v="GRUPO-A2"/>
    <s v="Microbiología enológica"/>
    <s v="GL"/>
    <s v="GRUPO DE LABORATORIO"/>
    <s v="543L"/>
    <s v="GL de Microbiología enológica"/>
    <s v="GRUPO-A2"/>
    <s v="GL de Microbiología enológica"/>
    <s v="1S"/>
    <n v="16552787"/>
    <s v="TENORIO"/>
    <s v="RODRÍGUEZ"/>
    <s v="CARMEN"/>
    <s v="catenori"/>
    <s v="carmen.tenorio@unirioja.es"/>
    <n v="1.1000000000000001"/>
    <n v="1.1000000000000001"/>
    <x v="0"/>
    <n v="504"/>
    <s v="PROFESOR TITULAR UNIVERSIDAD"/>
    <s v="01R"/>
    <s v="TIEMPO COMPLETO REDUCIDO"/>
    <s v="2018-09-17 00:00:00.0"/>
    <s v="null"/>
    <s v="DF100263"/>
    <s v="PROFESOR TITULAR DE UNIVERSIDAD"/>
    <s v="R101"/>
    <x v="4"/>
    <n v="60"/>
    <s v="BIOQUÍMICA Y BIOLOGÍA MOLECULAR"/>
  </r>
  <r>
    <x v="13"/>
    <n v="16552787"/>
    <s v="FCYT"/>
    <n v="543"/>
    <s v="543R"/>
    <s v="GRUPO-A1"/>
    <s v="Microbiología enológica"/>
    <s v="GR"/>
    <s v="GRUPO REDUCIDO"/>
    <s v="543R"/>
    <s v="GR de Microbiología enológica"/>
    <s v="GRUPO-A1"/>
    <s v="GR de Microbiología enológica"/>
    <s v="1S"/>
    <n v="16552787"/>
    <s v="TENORIO"/>
    <s v="RODRÍGUEZ"/>
    <s v="CARMEN"/>
    <s v="catenori"/>
    <s v="carmen.tenorio@unirioja.es"/>
    <n v="0.3"/>
    <n v="0.3"/>
    <x v="0"/>
    <n v="504"/>
    <s v="PROFESOR TITULAR UNIVERSIDAD"/>
    <s v="01R"/>
    <s v="TIEMPO COMPLETO REDUCIDO"/>
    <s v="2018-09-17 00:00:00.0"/>
    <s v="null"/>
    <s v="DF100263"/>
    <s v="PROFESOR TITULAR DE UNIVERSIDAD"/>
    <s v="R101"/>
    <x v="4"/>
    <n v="60"/>
    <s v="BIOQUÍMICA Y BIOLOGÍA MOLECULAR"/>
  </r>
  <r>
    <x v="14"/>
    <n v="690684"/>
    <s v="FCYT"/>
    <n v="543"/>
    <s v="543G"/>
    <s v="GRUPO-A"/>
    <s v="Microbiología enológica"/>
    <s v="GG"/>
    <s v="GRUPO GRANDE"/>
    <s v="543G"/>
    <s v="GG de Microbiología enológica"/>
    <s v="GRUPO-A"/>
    <s v="GG de Microbiología enológica"/>
    <s v="1S"/>
    <n v="690684"/>
    <s v="DIZY"/>
    <s v="SOTO"/>
    <s v="MARTA Mª INÉS"/>
    <s v="madizy"/>
    <s v="marta.dizy@unirioja.es"/>
    <n v="1.5"/>
    <m/>
    <x v="1"/>
    <n v="504"/>
    <s v="PROFESOR TITULAR UNIVERSIDAD"/>
    <s v="01R"/>
    <s v="TIEMPO COMPLETO REDUCIDO"/>
    <s v="2017-09-15 00:00:00.0"/>
    <s v="null"/>
    <s v="DF348"/>
    <s v="TITULAR DE UNIVERSIDAD"/>
    <s v="R101"/>
    <x v="4"/>
    <n v="60"/>
    <s v="BIOQUÍMICA Y BIOLOGÍA MOLECULAR"/>
  </r>
  <r>
    <x v="14"/>
    <n v="5625302"/>
    <s v="FCYT"/>
    <n v="543"/>
    <s v="543G"/>
    <s v="GRUPO-A"/>
    <s v="Microbiología enológica"/>
    <s v="GG"/>
    <s v="GRUPO GRANDE"/>
    <s v="543G"/>
    <s v="GG de Microbiología enológica"/>
    <s v="GRUPO-A"/>
    <s v="GG de Microbiología enológica"/>
    <s v="1S"/>
    <n v="5625302"/>
    <s v="TORRES"/>
    <s v="MANRIQUE"/>
    <s v="CARMEN"/>
    <s v="catorres"/>
    <s v="carmen.torres@unirioja.es"/>
    <n v="1.4"/>
    <m/>
    <x v="0"/>
    <n v="500"/>
    <s v="CATEDRATICO DE UNIVERSIDAD"/>
    <s v="01R"/>
    <s v="TIEMPO COMPLETO REDUCIDO"/>
    <s v="2014-09-15 00:00:00.0"/>
    <s v="null"/>
    <s v="DF100139"/>
    <s v="CATEDRATICO DE UNIVERSIDAD"/>
    <s v="R101"/>
    <x v="4"/>
    <n v="60"/>
    <s v="BIOQUÍMICA Y BIOLOGÍA MOLECULAR"/>
  </r>
  <r>
    <x v="14"/>
    <n v="16552787"/>
    <s v="FCYT"/>
    <n v="543"/>
    <s v="543G"/>
    <s v="GRUPO-A"/>
    <s v="Microbiología enológica"/>
    <s v="GG"/>
    <s v="GRUPO GRANDE"/>
    <s v="543G"/>
    <s v="GG de Microbiología enológica"/>
    <s v="GRUPO-A"/>
    <s v="GG de Microbiología enológica"/>
    <s v="1S"/>
    <n v="16552787"/>
    <s v="TENORIO"/>
    <s v="RODRÍGUEZ"/>
    <s v="CARMEN"/>
    <s v="catenori"/>
    <s v="carmen.tenorio@unirioja.es"/>
    <n v="0.7"/>
    <m/>
    <x v="0"/>
    <n v="504"/>
    <s v="PROFESOR TITULAR UNIVERSIDAD"/>
    <s v="01R"/>
    <s v="TIEMPO COMPLETO REDUCIDO"/>
    <s v="2018-09-17 00:00:00.0"/>
    <s v="null"/>
    <s v="DF100263"/>
    <s v="PROFESOR TITULAR DE UNIVERSIDAD"/>
    <s v="R101"/>
    <x v="4"/>
    <n v="60"/>
    <s v="BIOQUÍMICA Y BIOLOGÍA MOLECULAR"/>
  </r>
  <r>
    <x v="14"/>
    <n v="690684"/>
    <s v="FCYT"/>
    <n v="543"/>
    <s v="543L"/>
    <s v="GRUPO-A1"/>
    <s v="Microbiología enológica"/>
    <s v="GL"/>
    <s v="GRUPO DE LABORATORIO"/>
    <s v="543L"/>
    <s v="GL de Microbiología enológica"/>
    <s v="GRUPO-A1"/>
    <s v="GL de Microbiología enológica"/>
    <s v="1S"/>
    <n v="690684"/>
    <s v="DIZY"/>
    <s v="SOTO"/>
    <s v="MARTA Mª INÉS"/>
    <s v="madizy"/>
    <s v="marta.dizy@unirioja.es"/>
    <n v="1"/>
    <m/>
    <x v="1"/>
    <n v="504"/>
    <s v="PROFESOR TITULAR UNIVERSIDAD"/>
    <s v="01R"/>
    <s v="TIEMPO COMPLETO REDUCIDO"/>
    <s v="2017-09-15 00:00:00.0"/>
    <s v="null"/>
    <s v="DF348"/>
    <s v="TITULAR DE UNIVERSIDAD"/>
    <s v="R101"/>
    <x v="4"/>
    <n v="60"/>
    <s v="BIOQUÍMICA Y BIOLOGÍA MOLECULAR"/>
  </r>
  <r>
    <x v="14"/>
    <n v="16552787"/>
    <s v="FCYT"/>
    <n v="543"/>
    <s v="543L"/>
    <s v="GRUPO-A1"/>
    <s v="Microbiología enológica"/>
    <s v="GL"/>
    <s v="GRUPO DE LABORATORIO"/>
    <s v="543L"/>
    <s v="GL de Microbiología enológica"/>
    <s v="GRUPO-A1"/>
    <s v="GL de Microbiología enológica"/>
    <s v="1S"/>
    <n v="16552787"/>
    <s v="TENORIO"/>
    <s v="RODRÍGUEZ"/>
    <s v="CARMEN"/>
    <s v="catenori"/>
    <s v="carmen.tenorio@unirioja.es"/>
    <n v="1.1000000000000001"/>
    <m/>
    <x v="0"/>
    <n v="504"/>
    <s v="PROFESOR TITULAR UNIVERSIDAD"/>
    <s v="01R"/>
    <s v="TIEMPO COMPLETO REDUCIDO"/>
    <s v="2018-09-17 00:00:00.0"/>
    <s v="null"/>
    <s v="DF100263"/>
    <s v="PROFESOR TITULAR DE UNIVERSIDAD"/>
    <s v="R101"/>
    <x v="4"/>
    <n v="60"/>
    <s v="BIOQUÍMICA Y BIOLOGÍA MOLECULAR"/>
  </r>
  <r>
    <x v="14"/>
    <n v="690684"/>
    <s v="FCYT"/>
    <n v="543"/>
    <s v="543L"/>
    <s v="GRUPO-A2"/>
    <s v="Microbiología enológica"/>
    <s v="GL"/>
    <s v="GRUPO DE LABORATORIO"/>
    <s v="543L"/>
    <s v="GL de Microbiología enológica"/>
    <s v="GRUPO-A2"/>
    <s v="GL de Microbiología enológica"/>
    <s v="1S"/>
    <n v="690684"/>
    <s v="DIZY"/>
    <s v="SOTO"/>
    <s v="MARTA Mª INÉS"/>
    <s v="madizy"/>
    <s v="marta.dizy@unirioja.es"/>
    <n v="1"/>
    <m/>
    <x v="1"/>
    <n v="504"/>
    <s v="PROFESOR TITULAR UNIVERSIDAD"/>
    <s v="01R"/>
    <s v="TIEMPO COMPLETO REDUCIDO"/>
    <s v="2017-09-15 00:00:00.0"/>
    <s v="null"/>
    <s v="DF348"/>
    <s v="TITULAR DE UNIVERSIDAD"/>
    <s v="R101"/>
    <x v="4"/>
    <n v="60"/>
    <s v="BIOQUÍMICA Y BIOLOGÍA MOLECULAR"/>
  </r>
  <r>
    <x v="14"/>
    <n v="16552787"/>
    <s v="FCYT"/>
    <n v="543"/>
    <s v="543L"/>
    <s v="GRUPO-A2"/>
    <s v="Microbiología enológica"/>
    <s v="GL"/>
    <s v="GRUPO DE LABORATORIO"/>
    <s v="543L"/>
    <s v="GL de Microbiología enológica"/>
    <s v="GRUPO-A2"/>
    <s v="GL de Microbiología enológica"/>
    <s v="1S"/>
    <n v="16552787"/>
    <s v="TENORIO"/>
    <s v="RODRÍGUEZ"/>
    <s v="CARMEN"/>
    <s v="catenori"/>
    <s v="carmen.tenorio@unirioja.es"/>
    <n v="1.1000000000000001"/>
    <m/>
    <x v="0"/>
    <n v="504"/>
    <s v="PROFESOR TITULAR UNIVERSIDAD"/>
    <s v="01R"/>
    <s v="TIEMPO COMPLETO REDUCIDO"/>
    <s v="2018-09-17 00:00:00.0"/>
    <s v="null"/>
    <s v="DF100263"/>
    <s v="PROFESOR TITULAR DE UNIVERSIDAD"/>
    <s v="R101"/>
    <x v="4"/>
    <n v="60"/>
    <s v="BIOQUÍMICA Y BIOLOGÍA MOLECULAR"/>
  </r>
  <r>
    <x v="14"/>
    <n v="16552787"/>
    <s v="FCYT"/>
    <n v="543"/>
    <s v="543R"/>
    <s v="GRUPO-A1"/>
    <s v="Microbiología enológica"/>
    <s v="GR"/>
    <s v="GRUPO REDUCIDO"/>
    <s v="543R"/>
    <s v="GR de Microbiología enológica"/>
    <s v="GRUPO-A1"/>
    <s v="GR de Microbiología enológica"/>
    <s v="1S"/>
    <n v="16552787"/>
    <s v="TENORIO"/>
    <s v="RODRÍGUEZ"/>
    <s v="CARMEN"/>
    <s v="catenori"/>
    <s v="carmen.tenorio@unirioja.es"/>
    <n v="0.3"/>
    <m/>
    <x v="0"/>
    <n v="504"/>
    <s v="PROFESOR TITULAR UNIVERSIDAD"/>
    <s v="01R"/>
    <s v="TIEMPO COMPLETO REDUCIDO"/>
    <s v="2018-09-17 00:00:00.0"/>
    <s v="null"/>
    <s v="DF100263"/>
    <s v="PROFESOR TITULAR DE UNIVERSIDAD"/>
    <s v="R101"/>
    <x v="4"/>
    <n v="60"/>
    <s v="BIOQUÍMICA Y BIOLOGÍA MOLECULAR"/>
  </r>
  <r>
    <x v="13"/>
    <n v="7859589"/>
    <s v="FCYT"/>
    <n v="544"/>
    <s v="544G"/>
    <s v="GRUPO-A"/>
    <s v="Análisis sensorial"/>
    <s v="GG"/>
    <s v="GRUPO GRANDE"/>
    <s v="544G"/>
    <s v="GG de Análisis sensorial"/>
    <s v="GRUPO-A"/>
    <s v="GG de Análisis sensorial"/>
    <s v="AN"/>
    <n v="7859589"/>
    <s v="PALACIOS"/>
    <s v="GARCÍA"/>
    <s v="ANTONIO TOMÁS"/>
    <s v="anpalaga"/>
    <s v="antonio-tomas.palacios@unirioja.es"/>
    <n v="2"/>
    <n v="2"/>
    <x v="0"/>
    <n v="532"/>
    <s v="LABORAL DOCENTE-ASOCIADO"/>
    <s v="P06"/>
    <s v="TIEMPO PARCIAL (6+6 HORAS)"/>
    <s v="2015-09-15 00:00:00.0"/>
    <s v="2019-09-14 00:00:00.0"/>
    <s v="PI101016"/>
    <s v="PROFESOR ASOCIADO"/>
    <s v="R101"/>
    <x v="4"/>
    <n v="780"/>
    <s v="TECNOLOGÍA DE ALIMENTOS"/>
  </r>
  <r>
    <x v="13"/>
    <n v="16580683"/>
    <s v="FCYT"/>
    <n v="544"/>
    <s v="544G"/>
    <s v="GRUPO-A"/>
    <s v="Análisis sensorial"/>
    <s v="GG"/>
    <s v="GRUPO GRANDE"/>
    <s v="544G"/>
    <s v="GG de Análisis sensorial"/>
    <s v="GRUPO-A"/>
    <s v="GG de Análisis sensorial"/>
    <s v="AN"/>
    <n v="16580683"/>
    <s v="LÓPEZ"/>
    <s v="ALFARO"/>
    <s v="ISABEL"/>
    <s v="islopez"/>
    <s v="isabel.lopez@unirioja.es"/>
    <n v="0"/>
    <n v="0"/>
    <x v="0"/>
    <n v="536"/>
    <s v="PROFESOR INTERINO"/>
    <s v="C01"/>
    <s v="TIEMPO COMPLETO"/>
    <s v="2015-09-15 00:00:00.0"/>
    <s v="null"/>
    <s v="PI101014"/>
    <s v="PROFESOR CONTRATADO INTERINO"/>
    <s v="R101"/>
    <x v="4"/>
    <n v="780"/>
    <s v="TECNOLOGÍA DE ALIMENTOS"/>
  </r>
  <r>
    <x v="13"/>
    <n v="7859589"/>
    <s v="FCYT"/>
    <n v="544"/>
    <s v="544L"/>
    <s v="GRUPO-A1"/>
    <s v="Análisis sensorial"/>
    <s v="GL"/>
    <s v="GRUPO DE LABORATORIO"/>
    <s v="544L"/>
    <s v="GL de Análisis sensorial"/>
    <s v="GRUPO-A1"/>
    <s v="GL de Análisis sensorial"/>
    <s v="AN"/>
    <n v="7859589"/>
    <s v="PALACIOS"/>
    <s v="GARCÍA"/>
    <s v="ANTONIO TOMÁS"/>
    <s v="anpalaga"/>
    <s v="antonio-tomas.palacios@unirioja.es"/>
    <n v="1"/>
    <n v="1"/>
    <x v="0"/>
    <n v="532"/>
    <s v="LABORAL DOCENTE-ASOCIADO"/>
    <s v="P06"/>
    <s v="TIEMPO PARCIAL (6+6 HORAS)"/>
    <s v="2015-09-15 00:00:00.0"/>
    <s v="2019-09-14 00:00:00.0"/>
    <s v="PI101016"/>
    <s v="PROFESOR ASOCIADO"/>
    <s v="R101"/>
    <x v="4"/>
    <n v="780"/>
    <s v="TECNOLOGÍA DE ALIMENTOS"/>
  </r>
  <r>
    <x v="13"/>
    <n v="13152345"/>
    <s v="FCYT"/>
    <n v="544"/>
    <s v="544L"/>
    <s v="GRUPO-A1"/>
    <s v="Análisis sensorial"/>
    <s v="GL"/>
    <s v="GRUPO DE LABORATORIO"/>
    <s v="544L"/>
    <s v="GL de Análisis sensorial"/>
    <s v="GRUPO-A1"/>
    <s v="GL de Análisis sensorial"/>
    <s v="AN"/>
    <n v="13152345"/>
    <s v="GONZÁLEZ"/>
    <s v="MARCOS"/>
    <s v="DAVID"/>
    <s v="davgonzmarc"/>
    <s v="david.gonzalez@unirioja.es"/>
    <n v="1.25"/>
    <n v="1.25"/>
    <x v="1"/>
    <n v="532"/>
    <s v="LABORAL DOCENTE-ASOCIADO"/>
    <s v="P03"/>
    <s v="TIEMPO PARCIAL (3+3 HORAS)"/>
    <s v="2019-03-02 00:00:00.0"/>
    <s v="2019-09-14 00:00:00.0"/>
    <s v="PI101412"/>
    <s v="PROFESOR ASOCIADO"/>
    <s v="R101"/>
    <x v="4"/>
    <n v="780"/>
    <s v="TECNOLOGÍA DE ALIMENTOS"/>
  </r>
  <r>
    <x v="13"/>
    <n v="16580683"/>
    <s v="FCYT"/>
    <n v="544"/>
    <s v="544L"/>
    <s v="GRUPO-A1"/>
    <s v="Análisis sensorial"/>
    <s v="GL"/>
    <s v="GRUPO DE LABORATORIO"/>
    <s v="544L"/>
    <s v="GL de Análisis sensorial"/>
    <s v="GRUPO-A1"/>
    <s v="GL de Análisis sensorial"/>
    <s v="AN"/>
    <n v="16580683"/>
    <s v="LÓPEZ"/>
    <s v="ALFARO"/>
    <s v="ISABEL"/>
    <s v="islopez"/>
    <s v="isabel.lopez@unirioja.es"/>
    <n v="3.75"/>
    <n v="3.75"/>
    <x v="0"/>
    <n v="536"/>
    <s v="PROFESOR INTERINO"/>
    <s v="C01"/>
    <s v="TIEMPO COMPLETO"/>
    <s v="2015-09-15 00:00:00.0"/>
    <s v="null"/>
    <s v="PI101014"/>
    <s v="PROFESOR CONTRATADO INTERINO"/>
    <s v="R101"/>
    <x v="4"/>
    <n v="780"/>
    <s v="TECNOLOGÍA DE ALIMENTOS"/>
  </r>
  <r>
    <x v="13"/>
    <n v="16587648"/>
    <s v="FCYT"/>
    <n v="544"/>
    <s v="544L"/>
    <s v="GRUPO-A1"/>
    <s v="Análisis sensorial"/>
    <s v="GL"/>
    <s v="GRUPO DE LABORATORIO"/>
    <s v="544L"/>
    <s v="GL de Análisis sensorial"/>
    <s v="GRUPO-A1"/>
    <s v="GL de Análisis sensorial"/>
    <s v="AN"/>
    <n v="16587648"/>
    <s v="GONZÁLEZ"/>
    <s v="ARENZANA"/>
    <s v="LUCÍA"/>
    <s v="lugonza"/>
    <s v="lucia.gonzalez@unirioja.es"/>
    <n v="1"/>
    <n v="1"/>
    <x v="1"/>
    <n v="536"/>
    <s v="PROFESOR INTERINO"/>
    <s v="P05"/>
    <s v="TIEMPO PARCIAL (5+5 HORAS)"/>
    <s v="2019-03-02 00:00:00.0"/>
    <s v="2019-09-14 00:00:00.0"/>
    <s v="PI101425"/>
    <s v="PROFESOR CONTRATADO INTERINO"/>
    <s v="R101"/>
    <x v="4"/>
    <n v="780"/>
    <s v="TECNOLOGÍA DE ALIMENTOS"/>
  </r>
  <r>
    <x v="13"/>
    <n v="7859589"/>
    <s v="FCYT"/>
    <n v="544"/>
    <s v="544L"/>
    <s v="GRUPO-A2"/>
    <s v="Análisis sensorial"/>
    <s v="GL"/>
    <s v="GRUPO DE LABORATORIO"/>
    <s v="544L"/>
    <s v="GL de Análisis sensorial"/>
    <s v="GRUPO-A2"/>
    <s v="GL de Análisis sensorial"/>
    <s v="AN"/>
    <n v="7859589"/>
    <s v="PALACIOS"/>
    <s v="GARCÍA"/>
    <s v="ANTONIO TOMÁS"/>
    <s v="anpalaga"/>
    <s v="antonio-tomas.palacios@unirioja.es"/>
    <n v="1"/>
    <n v="1"/>
    <x v="0"/>
    <n v="532"/>
    <s v="LABORAL DOCENTE-ASOCIADO"/>
    <s v="P06"/>
    <s v="TIEMPO PARCIAL (6+6 HORAS)"/>
    <s v="2015-09-15 00:00:00.0"/>
    <s v="2019-09-14 00:00:00.0"/>
    <s v="PI101016"/>
    <s v="PROFESOR ASOCIADO"/>
    <s v="R101"/>
    <x v="4"/>
    <n v="780"/>
    <s v="TECNOLOGÍA DE ALIMENTOS"/>
  </r>
  <r>
    <x v="13"/>
    <n v="13152345"/>
    <s v="FCYT"/>
    <n v="544"/>
    <s v="544L"/>
    <s v="GRUPO-A2"/>
    <s v="Análisis sensorial"/>
    <s v="GL"/>
    <s v="GRUPO DE LABORATORIO"/>
    <s v="544L"/>
    <s v="GL de Análisis sensorial"/>
    <s v="GRUPO-A2"/>
    <s v="GL de Análisis sensorial"/>
    <s v="AN"/>
    <n v="13152345"/>
    <s v="GONZÁLEZ"/>
    <s v="MARCOS"/>
    <s v="DAVID"/>
    <s v="davgonzmarc"/>
    <s v="david.gonzalez@unirioja.es"/>
    <n v="1.25"/>
    <n v="1.25"/>
    <x v="1"/>
    <n v="532"/>
    <s v="LABORAL DOCENTE-ASOCIADO"/>
    <s v="P03"/>
    <s v="TIEMPO PARCIAL (3+3 HORAS)"/>
    <s v="2019-03-02 00:00:00.0"/>
    <s v="2019-09-14 00:00:00.0"/>
    <s v="PI101412"/>
    <s v="PROFESOR ASOCIADO"/>
    <s v="R101"/>
    <x v="4"/>
    <n v="780"/>
    <s v="TECNOLOGÍA DE ALIMENTOS"/>
  </r>
  <r>
    <x v="13"/>
    <n v="16580683"/>
    <s v="FCYT"/>
    <n v="544"/>
    <s v="544L"/>
    <s v="GRUPO-A2"/>
    <s v="Análisis sensorial"/>
    <s v="GL"/>
    <s v="GRUPO DE LABORATORIO"/>
    <s v="544L"/>
    <s v="GL de Análisis sensorial"/>
    <s v="GRUPO-A2"/>
    <s v="GL de Análisis sensorial"/>
    <s v="AN"/>
    <n v="16580683"/>
    <s v="LÓPEZ"/>
    <s v="ALFARO"/>
    <s v="ISABEL"/>
    <s v="islopez"/>
    <s v="isabel.lopez@unirioja.es"/>
    <n v="3.75"/>
    <n v="3.75"/>
    <x v="0"/>
    <n v="536"/>
    <s v="PROFESOR INTERINO"/>
    <s v="C01"/>
    <s v="TIEMPO COMPLETO"/>
    <s v="2015-09-15 00:00:00.0"/>
    <s v="null"/>
    <s v="PI101014"/>
    <s v="PROFESOR CONTRATADO INTERINO"/>
    <s v="R101"/>
    <x v="4"/>
    <n v="780"/>
    <s v="TECNOLOGÍA DE ALIMENTOS"/>
  </r>
  <r>
    <x v="13"/>
    <n v="16587648"/>
    <s v="FCYT"/>
    <n v="544"/>
    <s v="544L"/>
    <s v="GRUPO-A2"/>
    <s v="Análisis sensorial"/>
    <s v="GL"/>
    <s v="GRUPO DE LABORATORIO"/>
    <s v="544L"/>
    <s v="GL de Análisis sensorial"/>
    <s v="GRUPO-A2"/>
    <s v="GL de Análisis sensorial"/>
    <s v="AN"/>
    <n v="16587648"/>
    <s v="GONZÁLEZ"/>
    <s v="ARENZANA"/>
    <s v="LUCÍA"/>
    <s v="lugonza"/>
    <s v="lucia.gonzalez@unirioja.es"/>
    <n v="1"/>
    <n v="1"/>
    <x v="1"/>
    <n v="536"/>
    <s v="PROFESOR INTERINO"/>
    <s v="P05"/>
    <s v="TIEMPO PARCIAL (5+5 HORAS)"/>
    <s v="2019-03-02 00:00:00.0"/>
    <s v="2019-09-14 00:00:00.0"/>
    <s v="PI101425"/>
    <s v="PROFESOR CONTRATADO INTERINO"/>
    <s v="R101"/>
    <x v="4"/>
    <n v="780"/>
    <s v="TECNOLOGÍA DE ALIMENTOS"/>
  </r>
  <r>
    <x v="13"/>
    <n v="10828501"/>
    <s v="FCYT"/>
    <n v="545"/>
    <s v="545G"/>
    <s v="GRUPO-A"/>
    <s v="Economía y marketing"/>
    <s v="GG"/>
    <s v="GRUPO GRANDE"/>
    <s v="545G"/>
    <s v="GG de Economía y márketing"/>
    <s v="GRUPO-A"/>
    <s v="GG de Economía y márketing"/>
    <s v="2S"/>
    <n v="10828501"/>
    <s v="RUIZ"/>
    <s v="VEGA"/>
    <s v="AGUSTÍN V."/>
    <s v="agusruve"/>
    <s v="agustin.ruiz@unirioja.es"/>
    <n v="1.5"/>
    <n v="1.5"/>
    <x v="0"/>
    <n v="500"/>
    <s v="CATEDRATICO DE UNIVERSIDAD"/>
    <s v="01A"/>
    <s v="TIEMPO COMPLETO AMPLIADO"/>
    <s v="2013-09-01 00:00:00.0"/>
    <s v="null"/>
    <s v="DF31131"/>
    <s v="CATEDRÁTICO DE UNIVERSIDAD"/>
    <s v="R104"/>
    <x v="0"/>
    <n v="95"/>
    <s v="COMERCIALIZACIÓN E INVESTIGACIÓN DE MERCADOS"/>
  </r>
  <r>
    <x v="13"/>
    <n v="16515085"/>
    <s v="FCYT"/>
    <n v="545"/>
    <s v="545G"/>
    <s v="GRUPO-A"/>
    <s v="Economía y marketing"/>
    <s v="GG"/>
    <s v="GRUPO GRANDE"/>
    <s v="545G"/>
    <s v="GG de Economía y márketing"/>
    <s v="GRUPO-A"/>
    <s v="GG de Economía y márketing"/>
    <s v="2S"/>
    <n v="16515085"/>
    <s v="BARCO"/>
    <s v="ROYO"/>
    <s v="EMILIO"/>
    <s v="ebarco"/>
    <s v="emilio.barco@unirioja.es"/>
    <n v="1.1599999999999999"/>
    <n v="1.1599999999999999"/>
    <x v="1"/>
    <n v="536"/>
    <s v="PROFESOR INTERINO"/>
    <s v="C01"/>
    <s v="TIEMPO COMPLETO"/>
    <s v="2017-09-15 00:00:00.0"/>
    <s v="null"/>
    <s v="PI101301"/>
    <s v="PROFESOR CONTRATADO INTERINO"/>
    <s v="R104"/>
    <x v="0"/>
    <n v="225"/>
    <s v="ECONOMÍA APLICADA"/>
  </r>
  <r>
    <x v="13"/>
    <n v="16570616"/>
    <s v="FCYT"/>
    <n v="545"/>
    <s v="545G"/>
    <s v="GRUPO-A"/>
    <s v="Economía y marketing"/>
    <s v="GG"/>
    <s v="GRUPO GRANDE"/>
    <s v="545G"/>
    <s v="GG de Economía y márketing"/>
    <s v="GRUPO-A"/>
    <s v="GG de Economía y márketing"/>
    <s v="2S"/>
    <n v="16570616"/>
    <s v="AMO"/>
    <s v="MATARRANZ"/>
    <s v="DAVID"/>
    <s v="daamo"/>
    <s v="david.amo@unirioja.es"/>
    <n v="1.34"/>
    <n v="1.34"/>
    <x v="1"/>
    <n v="532"/>
    <s v="LABORAL DOCENTE-ASOCIADO"/>
    <s v="P04"/>
    <s v="TIEMPO PARCIAL (4+4 HORAS)"/>
    <s v="2017-09-15 00:00:00.0"/>
    <s v="2019-09-14 00:00:00.0"/>
    <s v="PI101240"/>
    <s v="PROFESOR ASOCIADO"/>
    <s v="R104"/>
    <x v="0"/>
    <n v="230"/>
    <s v="ECONOMÍA FINANCIERA Y CONTABILIDAD"/>
  </r>
  <r>
    <x v="13"/>
    <n v="10828501"/>
    <s v="FCYT"/>
    <n v="545"/>
    <s v="545I"/>
    <s v="GRUPO-A1"/>
    <s v="Economía y marketing"/>
    <s v="GI"/>
    <s v="GRUPO DE INFORMÁTICA"/>
    <s v="545I"/>
    <s v="GI de Economía y márketing"/>
    <s v="GRUPO-A1"/>
    <s v="GI de Economía y márketing"/>
    <s v="2S"/>
    <n v="10828501"/>
    <s v="RUIZ"/>
    <s v="VEGA"/>
    <s v="AGUSTÍN V."/>
    <s v="agusruve"/>
    <s v="agustin.ruiz@unirioja.es"/>
    <n v="0.5"/>
    <n v="0.5"/>
    <x v="0"/>
    <n v="500"/>
    <s v="CATEDRATICO DE UNIVERSIDAD"/>
    <s v="01A"/>
    <s v="TIEMPO COMPLETO AMPLIADO"/>
    <s v="2013-09-01 00:00:00.0"/>
    <s v="null"/>
    <s v="DF31131"/>
    <s v="CATEDRÁTICO DE UNIVERSIDAD"/>
    <s v="R104"/>
    <x v="0"/>
    <n v="95"/>
    <s v="COMERCIALIZACIÓN E INVESTIGACIÓN DE MERCADOS"/>
  </r>
  <r>
    <x v="13"/>
    <n v="16515085"/>
    <s v="FCYT"/>
    <n v="545"/>
    <s v="545I"/>
    <s v="GRUPO-A1"/>
    <s v="Economía y marketing"/>
    <s v="GI"/>
    <s v="GRUPO DE INFORMÁTICA"/>
    <s v="545I"/>
    <s v="GI de Economía y márketing"/>
    <s v="GRUPO-A1"/>
    <s v="GI de Economía y márketing"/>
    <s v="2S"/>
    <n v="16515085"/>
    <s v="BARCO"/>
    <s v="ROYO"/>
    <s v="EMILIO"/>
    <s v="ebarco"/>
    <s v="emilio.barco@unirioja.es"/>
    <n v="0.17"/>
    <n v="0.17"/>
    <x v="1"/>
    <n v="536"/>
    <s v="PROFESOR INTERINO"/>
    <s v="C01"/>
    <s v="TIEMPO COMPLETO"/>
    <s v="2017-09-15 00:00:00.0"/>
    <s v="null"/>
    <s v="PI101301"/>
    <s v="PROFESOR CONTRATADO INTERINO"/>
    <s v="R104"/>
    <x v="0"/>
    <n v="225"/>
    <s v="ECONOMÍA APLICADA"/>
  </r>
  <r>
    <x v="13"/>
    <n v="16570616"/>
    <s v="FCYT"/>
    <n v="545"/>
    <s v="545I"/>
    <s v="GRUPO-A1"/>
    <s v="Economía y marketing"/>
    <s v="GI"/>
    <s v="GRUPO DE INFORMÁTICA"/>
    <s v="545I"/>
    <s v="GI de Economía y márketing"/>
    <s v="GRUPO-A1"/>
    <s v="GI de Economía y márketing"/>
    <s v="2S"/>
    <n v="16570616"/>
    <s v="AMO"/>
    <s v="MATARRANZ"/>
    <s v="DAVID"/>
    <s v="daamo"/>
    <s v="david.amo@unirioja.es"/>
    <n v="0.33"/>
    <n v="0.33"/>
    <x v="1"/>
    <n v="532"/>
    <s v="LABORAL DOCENTE-ASOCIADO"/>
    <s v="P04"/>
    <s v="TIEMPO PARCIAL (4+4 HORAS)"/>
    <s v="2017-09-15 00:00:00.0"/>
    <s v="2019-09-14 00:00:00.0"/>
    <s v="PI101240"/>
    <s v="PROFESOR ASOCIADO"/>
    <s v="R104"/>
    <x v="0"/>
    <n v="230"/>
    <s v="ECONOMÍA FINANCIERA Y CONTABILIDAD"/>
  </r>
  <r>
    <x v="13"/>
    <n v="16515085"/>
    <s v="FCYT"/>
    <n v="545"/>
    <s v="545R"/>
    <s v="GRUPO-A1"/>
    <s v="Economía y marketing"/>
    <s v="GR"/>
    <s v="GRUPO REDUCIDO"/>
    <s v="545R"/>
    <s v="GR de Economía y márketing"/>
    <s v="GRUPO-A1"/>
    <s v="GR de Economía y márketing"/>
    <s v="2S"/>
    <n v="16515085"/>
    <s v="BARCO"/>
    <s v="ROYO"/>
    <s v="EMILIO"/>
    <s v="ebarco"/>
    <s v="emilio.barco@unirioja.es"/>
    <n v="0.67"/>
    <n v="0.67"/>
    <x v="1"/>
    <n v="536"/>
    <s v="PROFESOR INTERINO"/>
    <s v="C01"/>
    <s v="TIEMPO COMPLETO"/>
    <s v="2017-09-15 00:00:00.0"/>
    <s v="null"/>
    <s v="PI101301"/>
    <s v="PROFESOR CONTRATADO INTERINO"/>
    <s v="R104"/>
    <x v="0"/>
    <n v="225"/>
    <s v="ECONOMÍA APLICADA"/>
  </r>
  <r>
    <x v="13"/>
    <n v="16570616"/>
    <s v="FCYT"/>
    <n v="545"/>
    <s v="545R"/>
    <s v="GRUPO-A1"/>
    <s v="Economía y marketing"/>
    <s v="GR"/>
    <s v="GRUPO REDUCIDO"/>
    <s v="545R"/>
    <s v="GR de Economía y márketing"/>
    <s v="GRUPO-A1"/>
    <s v="GR de Economía y márketing"/>
    <s v="2S"/>
    <n v="16570616"/>
    <s v="AMO"/>
    <s v="MATARRANZ"/>
    <s v="DAVID"/>
    <s v="daamo"/>
    <s v="david.amo@unirioja.es"/>
    <n v="0.33"/>
    <n v="0.33"/>
    <x v="1"/>
    <n v="532"/>
    <s v="LABORAL DOCENTE-ASOCIADO"/>
    <s v="P04"/>
    <s v="TIEMPO PARCIAL (4+4 HORAS)"/>
    <s v="2017-09-15 00:00:00.0"/>
    <s v="2019-09-14 00:00:00.0"/>
    <s v="PI101240"/>
    <s v="PROFESOR ASOCIADO"/>
    <s v="R104"/>
    <x v="0"/>
    <n v="230"/>
    <s v="ECONOMÍA FINANCIERA Y CONTABILIDAD"/>
  </r>
  <r>
    <x v="13"/>
    <n v="15841424"/>
    <s v="FCYT"/>
    <n v="546"/>
    <s v="546G"/>
    <s v="GRUPO-A"/>
    <s v="Prácticas integradas enológicas"/>
    <s v="GG"/>
    <s v="GRUPO GRANDE"/>
    <s v="546G"/>
    <s v="GG de Prácticas integradas enológicas"/>
    <s v="GRUPO-A"/>
    <s v="GG de Prácticas integradas enológicas"/>
    <s v="AN"/>
    <n v="15841424"/>
    <s v="AYESTARÁN"/>
    <s v="ITURBE"/>
    <s v="Mª BELEN"/>
    <s v="beayesta"/>
    <s v="belen.ayestaran@unirioja.es"/>
    <n v="0"/>
    <n v="0"/>
    <x v="0"/>
    <n v="500"/>
    <s v="CATEDRATICO DE UNIVERSIDAD"/>
    <s v="01R"/>
    <s v="TIEMPO COMPLETO REDUCIDO"/>
    <s v="2018-12-05 00:00:00.0"/>
    <s v="null"/>
    <s v="DF100372"/>
    <s v="CATEDRÁTICO DE UNIVERSIDAD"/>
    <s v="R101"/>
    <x v="4"/>
    <n v="780"/>
    <s v="TECNOLOGÍA DE ALIMENTOS"/>
  </r>
  <r>
    <x v="13"/>
    <n v="16567034"/>
    <s v="FCYT"/>
    <n v="546"/>
    <s v="546G"/>
    <s v="GRUPO-A"/>
    <s v="Prácticas integradas enológicas"/>
    <s v="GG"/>
    <s v="GRUPO GRANDE"/>
    <s v="546G"/>
    <s v="GG de Prácticas integradas enológicas"/>
    <s v="GRUPO-A"/>
    <s v="GG de Prácticas integradas enológicas"/>
    <s v="AN"/>
    <n v="16567034"/>
    <s v="GUADALUPE"/>
    <s v="MÍNGUEZ"/>
    <s v="ZENAIDA"/>
    <s v="zeguadal"/>
    <s v="zenaida.guadalupe@unirioja.es"/>
    <n v="0.8"/>
    <n v="0.8"/>
    <x v="1"/>
    <n v="504"/>
    <s v="PROFESOR TITULAR UNIVERSIDAD"/>
    <s v="C01"/>
    <s v="TIEMPO COMPLETO"/>
    <s v="2018-12-21 00:00:00.0"/>
    <s v="null"/>
    <s v="DF100361"/>
    <s v="PROFESOR TITULAR DE UNIVERSIDAD"/>
    <s v="R101"/>
    <x v="4"/>
    <n v="780"/>
    <s v="TECNOLOGÍA DE ALIMENTOS"/>
  </r>
  <r>
    <x v="13"/>
    <n v="13152345"/>
    <s v="FCYT"/>
    <n v="546"/>
    <s v="546L"/>
    <s v="GRUPO-A1"/>
    <s v="Prácticas integradas enológicas"/>
    <s v="GL"/>
    <s v="GRUPO DE LABORATORIO"/>
    <s v="546L"/>
    <s v="GL de Prácticas integradas enológicas"/>
    <s v="GRUPO-A1"/>
    <s v="GL de Prácticas integradas enológicas"/>
    <s v="AN"/>
    <n v="13152345"/>
    <s v="GONZÁLEZ"/>
    <s v="MARCOS"/>
    <s v="DAVID"/>
    <s v="davgonzmarc"/>
    <s v="david.gonzalez@unirioja.es"/>
    <n v="4"/>
    <n v="4"/>
    <x v="1"/>
    <n v="532"/>
    <s v="LABORAL DOCENTE-ASOCIADO"/>
    <s v="P03"/>
    <s v="TIEMPO PARCIAL (3+3 HORAS)"/>
    <s v="2019-03-02 00:00:00.0"/>
    <s v="2019-09-14 00:00:00.0"/>
    <s v="PI101412"/>
    <s v="PROFESOR ASOCIADO"/>
    <s v="R101"/>
    <x v="4"/>
    <n v="780"/>
    <s v="TECNOLOGÍA DE ALIMENTOS"/>
  </r>
  <r>
    <x v="13"/>
    <n v="16556951"/>
    <s v="FCYT"/>
    <n v="546"/>
    <s v="546L"/>
    <s v="GRUPO-A1"/>
    <s v="Prácticas integradas enológicas"/>
    <s v="GL"/>
    <s v="GRUPO DE LABORATORIO"/>
    <s v="546L"/>
    <s v="GL de Prácticas integradas enológicas"/>
    <s v="GRUPO-A1"/>
    <s v="GL de Prácticas integradas enológicas"/>
    <s v="AN"/>
    <n v="16556951"/>
    <s v="BERRUECO"/>
    <s v="PUELLES"/>
    <s v="Mª INMACULADA"/>
    <s v="miberrue"/>
    <s v="m-inmaculada.berrueco@unirioja.es"/>
    <n v="1.2"/>
    <n v="1.2"/>
    <x v="1"/>
    <n v="536"/>
    <s v="PROFESOR INTERINO"/>
    <s v="P04"/>
    <s v="TIEMPO PARCIAL (4+4 HORAS)"/>
    <s v="2019-02-11 00:00:00.0"/>
    <s v="2019-03-01 00:00:00.0"/>
    <s v="PI101455"/>
    <s v="PROFESOR CONTRATADO INTERINO"/>
    <s v="R101"/>
    <x v="4"/>
    <n v="780"/>
    <s v="TECNOLOGÍA DE ALIMENTOS"/>
  </r>
  <r>
    <x v="13"/>
    <n v="16567034"/>
    <s v="FCYT"/>
    <n v="546"/>
    <s v="546L"/>
    <s v="GRUPO-A1"/>
    <s v="Prácticas integradas enológicas"/>
    <s v="GL"/>
    <s v="GRUPO DE LABORATORIO"/>
    <s v="546L"/>
    <s v="GL de Prácticas integradas enológicas"/>
    <s v="GRUPO-A1"/>
    <s v="GL de Prácticas integradas enológicas"/>
    <s v="AN"/>
    <n v="16567034"/>
    <s v="GUADALUPE"/>
    <s v="MÍNGUEZ"/>
    <s v="ZENAIDA"/>
    <s v="zeguadal"/>
    <s v="zenaida.guadalupe@unirioja.es"/>
    <n v="3.15"/>
    <n v="3.15"/>
    <x v="1"/>
    <n v="504"/>
    <s v="PROFESOR TITULAR UNIVERSIDAD"/>
    <s v="C01"/>
    <s v="TIEMPO COMPLETO"/>
    <s v="2018-12-21 00:00:00.0"/>
    <s v="null"/>
    <s v="DF100361"/>
    <s v="PROFESOR TITULAR DE UNIVERSIDAD"/>
    <s v="R101"/>
    <x v="4"/>
    <n v="780"/>
    <s v="TECNOLOGÍA DE ALIMENTOS"/>
  </r>
  <r>
    <x v="13"/>
    <n v="16587648"/>
    <s v="FCYT"/>
    <n v="546"/>
    <s v="546L"/>
    <s v="GRUPO-A1"/>
    <s v="Prácticas integradas enológicas"/>
    <s v="GL"/>
    <s v="GRUPO DE LABORATORIO"/>
    <s v="546L"/>
    <s v="GL de Prácticas integradas enológicas"/>
    <s v="GRUPO-A1"/>
    <s v="GL de Prácticas integradas enológicas"/>
    <s v="AN"/>
    <n v="16587648"/>
    <s v="GONZÁLEZ"/>
    <s v="ARENZANA"/>
    <s v="LUCÍA"/>
    <s v="lugonza"/>
    <s v="lucia.gonzalez@unirioja.es"/>
    <n v="5.95"/>
    <n v="5.95"/>
    <x v="1"/>
    <n v="536"/>
    <s v="PROFESOR INTERINO"/>
    <s v="P05"/>
    <s v="TIEMPO PARCIAL (5+5 HORAS)"/>
    <s v="2019-03-02 00:00:00.0"/>
    <s v="2019-09-14 00:00:00.0"/>
    <s v="PI101425"/>
    <s v="PROFESOR CONTRATADO INTERINO"/>
    <s v="R101"/>
    <x v="4"/>
    <n v="780"/>
    <s v="TECNOLOGÍA DE ALIMENTOS"/>
  </r>
  <r>
    <x v="13"/>
    <n v="16609248"/>
    <s v="FCYT"/>
    <n v="546"/>
    <s v="546L"/>
    <s v="GRUPO-A1"/>
    <s v="Prácticas integradas enológicas"/>
    <s v="GL"/>
    <s v="GRUPO DE LABORATORIO"/>
    <s v="546L"/>
    <s v="GL de Prácticas integradas enológicas"/>
    <s v="GRUPO-A1"/>
    <s v="GL de Prácticas integradas enológicas"/>
    <s v="AN"/>
    <n v="16609248"/>
    <s v="MARTÍNEZ"/>
    <s v="LAPUENTE"/>
    <s v="LETICIA"/>
    <s v="lemartl"/>
    <s v="leticia.martinez@unirioja.es"/>
    <n v="1.8"/>
    <n v="1.8"/>
    <x v="1"/>
    <n v="536"/>
    <s v="PROFESOR INTERINO"/>
    <s v="C01"/>
    <s v="TIEMPO COMPLETO"/>
    <s v="2018-09-18 00:00:00.0"/>
    <s v="null"/>
    <s v="PI101226"/>
    <s v="PROFESOR CONTRATADO INTERINO"/>
    <s v="R101"/>
    <x v="4"/>
    <n v="780"/>
    <s v="TECNOLOGÍA DE ALIMENTOS"/>
  </r>
  <r>
    <x v="13"/>
    <n v="13152345"/>
    <s v="FCYT"/>
    <n v="546"/>
    <s v="546L"/>
    <s v="GRUPO-A2"/>
    <s v="Prácticas integradas enológicas"/>
    <s v="GL"/>
    <s v="GRUPO DE LABORATORIO"/>
    <s v="546L"/>
    <s v="GL de Prácticas integradas enológicas"/>
    <s v="GRUPO-A2"/>
    <s v="GL de Prácticas integradas enológicas"/>
    <s v="AN"/>
    <n v="13152345"/>
    <s v="GONZÁLEZ"/>
    <s v="MARCOS"/>
    <s v="DAVID"/>
    <s v="davgonzmarc"/>
    <s v="david.gonzalez@unirioja.es"/>
    <n v="4"/>
    <n v="4"/>
    <x v="1"/>
    <n v="532"/>
    <s v="LABORAL DOCENTE-ASOCIADO"/>
    <s v="P03"/>
    <s v="TIEMPO PARCIAL (3+3 HORAS)"/>
    <s v="2019-03-02 00:00:00.0"/>
    <s v="2019-09-14 00:00:00.0"/>
    <s v="PI101412"/>
    <s v="PROFESOR ASOCIADO"/>
    <s v="R101"/>
    <x v="4"/>
    <n v="780"/>
    <s v="TECNOLOGÍA DE ALIMENTOS"/>
  </r>
  <r>
    <x v="13"/>
    <n v="16556951"/>
    <s v="FCYT"/>
    <n v="546"/>
    <s v="546L"/>
    <s v="GRUPO-A2"/>
    <s v="Prácticas integradas enológicas"/>
    <s v="GL"/>
    <s v="GRUPO DE LABORATORIO"/>
    <s v="546L"/>
    <s v="GL de Prácticas integradas enológicas"/>
    <s v="GRUPO-A2"/>
    <s v="GL de Prácticas integradas enológicas"/>
    <s v="AN"/>
    <n v="16556951"/>
    <s v="BERRUECO"/>
    <s v="PUELLES"/>
    <s v="Mª INMACULADA"/>
    <s v="miberrue"/>
    <s v="m-inmaculada.berrueco@unirioja.es"/>
    <n v="1.2"/>
    <n v="1.2"/>
    <x v="1"/>
    <n v="536"/>
    <s v="PROFESOR INTERINO"/>
    <s v="P04"/>
    <s v="TIEMPO PARCIAL (4+4 HORAS)"/>
    <s v="2019-02-11 00:00:00.0"/>
    <s v="2019-03-01 00:00:00.0"/>
    <s v="PI101455"/>
    <s v="PROFESOR CONTRATADO INTERINO"/>
    <s v="R101"/>
    <x v="4"/>
    <n v="780"/>
    <s v="TECNOLOGÍA DE ALIMENTOS"/>
  </r>
  <r>
    <x v="13"/>
    <n v="16567034"/>
    <s v="FCYT"/>
    <n v="546"/>
    <s v="546L"/>
    <s v="GRUPO-A2"/>
    <s v="Prácticas integradas enológicas"/>
    <s v="GL"/>
    <s v="GRUPO DE LABORATORIO"/>
    <s v="546L"/>
    <s v="GL de Prácticas integradas enológicas"/>
    <s v="GRUPO-A2"/>
    <s v="GL de Prácticas integradas enológicas"/>
    <s v="AN"/>
    <n v="16567034"/>
    <s v="GUADALUPE"/>
    <s v="MÍNGUEZ"/>
    <s v="ZENAIDA"/>
    <s v="zeguadal"/>
    <s v="zenaida.guadalupe@unirioja.es"/>
    <n v="3.15"/>
    <n v="3.15"/>
    <x v="1"/>
    <n v="504"/>
    <s v="PROFESOR TITULAR UNIVERSIDAD"/>
    <s v="C01"/>
    <s v="TIEMPO COMPLETO"/>
    <s v="2018-12-21 00:00:00.0"/>
    <s v="null"/>
    <s v="DF100361"/>
    <s v="PROFESOR TITULAR DE UNIVERSIDAD"/>
    <s v="R101"/>
    <x v="4"/>
    <n v="780"/>
    <s v="TECNOLOGÍA DE ALIMENTOS"/>
  </r>
  <r>
    <x v="13"/>
    <n v="16587648"/>
    <s v="FCYT"/>
    <n v="546"/>
    <s v="546L"/>
    <s v="GRUPO-A2"/>
    <s v="Prácticas integradas enológicas"/>
    <s v="GL"/>
    <s v="GRUPO DE LABORATORIO"/>
    <s v="546L"/>
    <s v="GL de Prácticas integradas enológicas"/>
    <s v="GRUPO-A2"/>
    <s v="GL de Prácticas integradas enológicas"/>
    <s v="AN"/>
    <n v="16587648"/>
    <s v="GONZÁLEZ"/>
    <s v="ARENZANA"/>
    <s v="LUCÍA"/>
    <s v="lugonza"/>
    <s v="lucia.gonzalez@unirioja.es"/>
    <n v="5.95"/>
    <n v="5.95"/>
    <x v="1"/>
    <n v="536"/>
    <s v="PROFESOR INTERINO"/>
    <s v="P05"/>
    <s v="TIEMPO PARCIAL (5+5 HORAS)"/>
    <s v="2019-03-02 00:00:00.0"/>
    <s v="2019-09-14 00:00:00.0"/>
    <s v="PI101425"/>
    <s v="PROFESOR CONTRATADO INTERINO"/>
    <s v="R101"/>
    <x v="4"/>
    <n v="780"/>
    <s v="TECNOLOGÍA DE ALIMENTOS"/>
  </r>
  <r>
    <x v="13"/>
    <n v="16609248"/>
    <s v="FCYT"/>
    <n v="546"/>
    <s v="546L"/>
    <s v="GRUPO-A2"/>
    <s v="Prácticas integradas enológicas"/>
    <s v="GL"/>
    <s v="GRUPO DE LABORATORIO"/>
    <s v="546L"/>
    <s v="GL de Prácticas integradas enológicas"/>
    <s v="GRUPO-A2"/>
    <s v="GL de Prácticas integradas enológicas"/>
    <s v="AN"/>
    <n v="16609248"/>
    <s v="MARTÍNEZ"/>
    <s v="LAPUENTE"/>
    <s v="LETICIA"/>
    <s v="lemartl"/>
    <s v="leticia.martinez@unirioja.es"/>
    <n v="1.8"/>
    <n v="1.8"/>
    <x v="1"/>
    <n v="536"/>
    <s v="PROFESOR INTERINO"/>
    <s v="C01"/>
    <s v="TIEMPO COMPLETO"/>
    <s v="2018-09-18 00:00:00.0"/>
    <s v="null"/>
    <s v="PI101226"/>
    <s v="PROFESOR CONTRATADO INTERINO"/>
    <s v="R101"/>
    <x v="4"/>
    <n v="780"/>
    <s v="TECNOLOGÍA DE ALIMENTOS"/>
  </r>
  <r>
    <x v="13"/>
    <n v="7859589"/>
    <s v="FCYT"/>
    <n v="547"/>
    <s v="547G"/>
    <s v="GRUPO-A"/>
    <s v="Ampliación de análisis sensorial"/>
    <s v="GG"/>
    <s v="GRUPO GRANDE"/>
    <s v="547G"/>
    <s v="GG de Ampliación de análisis sensorial"/>
    <s v="GRUPO-A"/>
    <s v="GG de Ampliación de análisis sensorial"/>
    <s v="AN"/>
    <n v="7859589"/>
    <s v="PALACIOS"/>
    <s v="GARCÍA"/>
    <s v="ANTONIO TOMÁS"/>
    <s v="anpalaga"/>
    <s v="antonio-tomas.palacios@unirioja.es"/>
    <n v="2"/>
    <n v="2"/>
    <x v="0"/>
    <n v="532"/>
    <s v="LABORAL DOCENTE-ASOCIADO"/>
    <s v="P06"/>
    <s v="TIEMPO PARCIAL (6+6 HORAS)"/>
    <s v="2015-09-15 00:00:00.0"/>
    <s v="2019-09-14 00:00:00.0"/>
    <s v="PI101016"/>
    <s v="PROFESOR ASOCIADO"/>
    <s v="R101"/>
    <x v="4"/>
    <n v="780"/>
    <s v="TECNOLOGÍA DE ALIMENTOS"/>
  </r>
  <r>
    <x v="13"/>
    <n v="16567034"/>
    <s v="FCYT"/>
    <n v="547"/>
    <s v="547G"/>
    <s v="GRUPO-A"/>
    <s v="Ampliación de análisis sensorial"/>
    <s v="GG"/>
    <s v="GRUPO GRANDE"/>
    <s v="547G"/>
    <s v="GG de Ampliación de análisis sensorial"/>
    <s v="GRUPO-A"/>
    <s v="GG de Ampliación de análisis sensorial"/>
    <s v="AN"/>
    <n v="16567034"/>
    <s v="GUADALUPE"/>
    <s v="MÍNGUEZ"/>
    <s v="ZENAIDA"/>
    <s v="zeguadal"/>
    <s v="zenaida.guadalupe@unirioja.es"/>
    <n v="0"/>
    <n v="0"/>
    <x v="1"/>
    <n v="504"/>
    <s v="PROFESOR TITULAR UNIVERSIDAD"/>
    <s v="C01"/>
    <s v="TIEMPO COMPLETO"/>
    <s v="2018-12-21 00:00:00.0"/>
    <s v="null"/>
    <s v="DF100361"/>
    <s v="PROFESOR TITULAR DE UNIVERSIDAD"/>
    <s v="R101"/>
    <x v="4"/>
    <n v="780"/>
    <s v="TECNOLOGÍA DE ALIMENTOS"/>
  </r>
  <r>
    <x v="13"/>
    <n v="7859589"/>
    <s v="FCYT"/>
    <n v="547"/>
    <s v="547L"/>
    <s v="GRUPO-A1"/>
    <s v="Ampliación de análisis sensorial"/>
    <s v="GL"/>
    <s v="GRUPO DE LABORATORIO"/>
    <s v="547L"/>
    <s v="GL de Ampliación de análisis sensorial"/>
    <s v="GRUPO-A1"/>
    <s v="GL de Ampliación de análisis sensorial"/>
    <s v="AN"/>
    <n v="7859589"/>
    <s v="PALACIOS"/>
    <s v="GARCÍA"/>
    <s v="ANTONIO TOMÁS"/>
    <s v="anpalaga"/>
    <s v="antonio-tomas.palacios@unirioja.es"/>
    <n v="7"/>
    <n v="7"/>
    <x v="0"/>
    <n v="532"/>
    <s v="LABORAL DOCENTE-ASOCIADO"/>
    <s v="P06"/>
    <s v="TIEMPO PARCIAL (6+6 HORAS)"/>
    <s v="2015-09-15 00:00:00.0"/>
    <s v="2019-09-14 00:00:00.0"/>
    <s v="PI101016"/>
    <s v="PROFESOR ASOCIADO"/>
    <s v="R101"/>
    <x v="4"/>
    <n v="780"/>
    <s v="TECNOLOGÍA DE ALIMENTOS"/>
  </r>
  <r>
    <x v="13"/>
    <n v="690684"/>
    <s v="FCYT"/>
    <n v="548"/>
    <s v="548G"/>
    <s v="GRUPO-A"/>
    <s v="Biotecnología vitivinícola"/>
    <s v="GG"/>
    <s v="GRUPO GRANDE"/>
    <s v="548G"/>
    <s v="GG de Biotecnología vitivinícola"/>
    <s v="GRUPO-A"/>
    <s v="GG de Biotecnología vitivinícola"/>
    <s v="1S"/>
    <n v="690684"/>
    <s v="DIZY"/>
    <s v="SOTO"/>
    <s v="MARTA Mª INÉS"/>
    <s v="madizy"/>
    <s v="marta.dizy@unirioja.es"/>
    <n v="1.8"/>
    <n v="1.8"/>
    <x v="1"/>
    <n v="504"/>
    <s v="PROFESOR TITULAR UNIVERSIDAD"/>
    <s v="01R"/>
    <s v="TIEMPO COMPLETO REDUCIDO"/>
    <s v="2017-09-15 00:00:00.0"/>
    <s v="null"/>
    <s v="DF348"/>
    <s v="TITULAR DE UNIVERSIDAD"/>
    <s v="R101"/>
    <x v="4"/>
    <n v="60"/>
    <s v="BIOQUÍMICA Y BIOLOGÍA MOLECULAR"/>
  </r>
  <r>
    <x v="13"/>
    <n v="9373135"/>
    <s v="FCYT"/>
    <n v="548"/>
    <s v="548G"/>
    <s v="GRUPO-A"/>
    <s v="Biotecnología vitivinícola"/>
    <s v="GG"/>
    <s v="GRUPO GRANDE"/>
    <s v="548G"/>
    <s v="GG de Biotecnología vitivinícola"/>
    <s v="GRUPO-A"/>
    <s v="GG de Biotecnología vitivinícola"/>
    <s v="1S"/>
    <n v="9373135"/>
    <s v="MENÉNDEZ"/>
    <s v="MENÉNDEZ"/>
    <s v="CRISTINA"/>
    <s v="crmenend"/>
    <s v="cristina.menendez@unirioja.es"/>
    <n v="1.8"/>
    <n v="1.8"/>
    <x v="1"/>
    <n v="504"/>
    <s v="PROFESOR TITULAR UNIVERSIDAD"/>
    <s v="C01"/>
    <s v="TIEMPO COMPLETO"/>
    <s v="2018-09-17 00:00:00.0"/>
    <s v="null"/>
    <s v="DF100044"/>
    <s v="TITULAR UNIVERSIDAD"/>
    <s v="R101"/>
    <x v="4"/>
    <n v="705"/>
    <s v="PRODUCCIÓN VEGETAL"/>
  </r>
  <r>
    <x v="13"/>
    <n v="690684"/>
    <s v="FCYT"/>
    <n v="548"/>
    <s v="548L"/>
    <s v="GRUPO-A1"/>
    <s v="Biotecnología vitivinícola"/>
    <s v="GL"/>
    <s v="GRUPO DE LABORATORIO"/>
    <s v="548L"/>
    <s v="GL de Biotecnología vitivinícola"/>
    <s v="GRUPO-A1"/>
    <s v="GL de Biotecnología vitivinícola"/>
    <s v="1S"/>
    <n v="690684"/>
    <s v="DIZY"/>
    <s v="SOTO"/>
    <s v="MARTA Mª INÉS"/>
    <s v="madizy"/>
    <s v="marta.dizy@unirioja.es"/>
    <n v="0.6"/>
    <n v="0.6"/>
    <x v="1"/>
    <n v="504"/>
    <s v="PROFESOR TITULAR UNIVERSIDAD"/>
    <s v="01R"/>
    <s v="TIEMPO COMPLETO REDUCIDO"/>
    <s v="2017-09-15 00:00:00.0"/>
    <s v="null"/>
    <s v="DF348"/>
    <s v="TITULAR DE UNIVERSIDAD"/>
    <s v="R101"/>
    <x v="4"/>
    <n v="60"/>
    <s v="BIOQUÍMICA Y BIOLOGÍA MOLECULAR"/>
  </r>
  <r>
    <x v="13"/>
    <n v="9373135"/>
    <s v="FCYT"/>
    <n v="548"/>
    <s v="548L"/>
    <s v="GRUPO-A1"/>
    <s v="Biotecnología vitivinícola"/>
    <s v="GL"/>
    <s v="GRUPO DE LABORATORIO"/>
    <s v="548L"/>
    <s v="GL de Biotecnología vitivinícola"/>
    <s v="GRUPO-A1"/>
    <s v="GL de Biotecnología vitivinícola"/>
    <s v="1S"/>
    <n v="9373135"/>
    <s v="MENÉNDEZ"/>
    <s v="MENÉNDEZ"/>
    <s v="CRISTINA"/>
    <s v="crmenend"/>
    <s v="cristina.menendez@unirioja.es"/>
    <n v="0.6"/>
    <n v="0.6"/>
    <x v="1"/>
    <n v="504"/>
    <s v="PROFESOR TITULAR UNIVERSIDAD"/>
    <s v="C01"/>
    <s v="TIEMPO COMPLETO"/>
    <s v="2018-09-17 00:00:00.0"/>
    <s v="null"/>
    <s v="DF100044"/>
    <s v="TITULAR UNIVERSIDAD"/>
    <s v="R101"/>
    <x v="4"/>
    <n v="705"/>
    <s v="PRODUCCIÓN VEGETAL"/>
  </r>
  <r>
    <x v="13"/>
    <n v="690684"/>
    <s v="FCYT"/>
    <n v="548"/>
    <s v="548R"/>
    <s v="GRUPO-A1"/>
    <s v="Biotecnología vitivinícola"/>
    <s v="GR"/>
    <s v="GRUPO REDUCIDO"/>
    <s v="548R"/>
    <s v="GR de Biotecnología vitivinícola"/>
    <s v="GRUPO-A1"/>
    <s v="GR de Biotecnología vitivinícola"/>
    <s v="1S"/>
    <n v="690684"/>
    <s v="DIZY"/>
    <s v="SOTO"/>
    <s v="MARTA Mª INÉS"/>
    <s v="madizy"/>
    <s v="marta.dizy@unirioja.es"/>
    <n v="0.6"/>
    <n v="0.6"/>
    <x v="1"/>
    <n v="504"/>
    <s v="PROFESOR TITULAR UNIVERSIDAD"/>
    <s v="01R"/>
    <s v="TIEMPO COMPLETO REDUCIDO"/>
    <s v="2017-09-15 00:00:00.0"/>
    <s v="null"/>
    <s v="DF348"/>
    <s v="TITULAR DE UNIVERSIDAD"/>
    <s v="R101"/>
    <x v="4"/>
    <n v="60"/>
    <s v="BIOQUÍMICA Y BIOLOGÍA MOLECULAR"/>
  </r>
  <r>
    <x v="13"/>
    <n v="9373135"/>
    <s v="FCYT"/>
    <n v="548"/>
    <s v="548R"/>
    <s v="GRUPO-A1"/>
    <s v="Biotecnología vitivinícola"/>
    <s v="GR"/>
    <s v="GRUPO REDUCIDO"/>
    <s v="548R"/>
    <s v="GR de Biotecnología vitivinícola"/>
    <s v="GRUPO-A1"/>
    <s v="GR de Biotecnología vitivinícola"/>
    <s v="1S"/>
    <n v="9373135"/>
    <s v="MENÉNDEZ"/>
    <s v="MENÉNDEZ"/>
    <s v="CRISTINA"/>
    <s v="crmenend"/>
    <s v="cristina.menendez@unirioja.es"/>
    <n v="0.6"/>
    <n v="0.6"/>
    <x v="1"/>
    <n v="504"/>
    <s v="PROFESOR TITULAR UNIVERSIDAD"/>
    <s v="C01"/>
    <s v="TIEMPO COMPLETO"/>
    <s v="2018-09-17 00:00:00.0"/>
    <s v="null"/>
    <s v="DF100044"/>
    <s v="TITULAR UNIVERSIDAD"/>
    <s v="R101"/>
    <x v="4"/>
    <n v="705"/>
    <s v="PRODUCCIÓN VEGETAL"/>
  </r>
  <r>
    <x v="13"/>
    <n v="50793513"/>
    <s v="FCYT"/>
    <n v="549"/>
    <s v="549G"/>
    <s v="GRUPO-A"/>
    <s v="Cultura vitivinícola"/>
    <s v="GG"/>
    <s v="GRUPO GRANDE"/>
    <s v="549G"/>
    <s v="GG de Cultura vitivinícola"/>
    <s v="GRUPO-A"/>
    <s v="GG de Cultura vitivinícola"/>
    <s v="2S"/>
    <n v="50793513"/>
    <s v="PAEZ DE LA CADENA"/>
    <s v="TORTOSA"/>
    <s v="FRANCISCO"/>
    <s v="franpaez"/>
    <s v="paco.pc@unirioja.es"/>
    <n v="3.3"/>
    <n v="3.3"/>
    <x v="1"/>
    <n v="504"/>
    <s v="PROFESOR TITULAR UNIVERSIDAD"/>
    <s v="C01"/>
    <s v="TIEMPO COMPLETO"/>
    <s v="2018-09-17 00:00:00.0"/>
    <s v="null"/>
    <s v="DF100079"/>
    <s v="PROFESOR TITULAR DE UNIVERSIDAD"/>
    <s v="R101"/>
    <x v="4"/>
    <n v="705"/>
    <s v="PRODUCCIÓN VEGETAL"/>
  </r>
  <r>
    <x v="13"/>
    <n v="50793513"/>
    <s v="FCYT"/>
    <n v="549"/>
    <s v="549R"/>
    <s v="GRUPO-A1"/>
    <s v="Cultura vitivinícola"/>
    <s v="GR"/>
    <s v="GRUPO REDUCIDO"/>
    <s v="549R"/>
    <s v="GR de Cultura vitivinícola"/>
    <s v="GRUPO-A1"/>
    <s v="GR de Cultura vitivinícola"/>
    <s v="2S"/>
    <n v="50793513"/>
    <s v="PAEZ DE LA CADENA"/>
    <s v="TORTOSA"/>
    <s v="FRANCISCO"/>
    <s v="franpaez"/>
    <s v="paco.pc@unirioja.es"/>
    <n v="1.2"/>
    <n v="1.2"/>
    <x v="1"/>
    <n v="504"/>
    <s v="PROFESOR TITULAR UNIVERSIDAD"/>
    <s v="C01"/>
    <s v="TIEMPO COMPLETO"/>
    <s v="2018-09-17 00:00:00.0"/>
    <s v="null"/>
    <s v="DF100079"/>
    <s v="PROFESOR TITULAR DE UNIVERSIDAD"/>
    <s v="R101"/>
    <x v="4"/>
    <n v="705"/>
    <s v="PRODUCCIÓN VEGETAL"/>
  </r>
  <r>
    <x v="13"/>
    <n v="11728090"/>
    <s v="FCYT"/>
    <n v="550"/>
    <s v="550G"/>
    <s v="GRUPO-A"/>
    <s v="Destilados y otros derivados del vino"/>
    <s v="GG"/>
    <s v="GRUPO GRANDE"/>
    <s v="550G"/>
    <s v="GG de Destilados y otros derivados del vino"/>
    <s v="GRUPO-A"/>
    <s v="GG de Destilados y otros derivados del vino"/>
    <s v="1S"/>
    <n v="11728090"/>
    <s v="SANZ"/>
    <s v="CERVERA"/>
    <s v="SUSANA A."/>
    <s v="susacerv"/>
    <s v="susana.sanz@unirioja.es"/>
    <n v="0.75"/>
    <n v="0.75"/>
    <x v="0"/>
    <n v="500"/>
    <s v="CATEDRATICO DE UNIVERSIDAD"/>
    <s v="01R"/>
    <s v="TIEMPO COMPLETO REDUCIDO"/>
    <s v="2018-12-05 00:00:00.0"/>
    <s v="null"/>
    <s v="DF100373"/>
    <s v="CATEDRÁTICO DE UNIVERSIDAD"/>
    <s v="R101"/>
    <x v="4"/>
    <n v="780"/>
    <s v="TECNOLOGÍA DE ALIMENTOS"/>
  </r>
  <r>
    <x v="13"/>
    <n v="16528703"/>
    <s v="FCYT"/>
    <n v="550"/>
    <s v="550G"/>
    <s v="GRUPO-A"/>
    <s v="Destilados y otros derivados del vino"/>
    <s v="GG"/>
    <s v="GRUPO GRANDE"/>
    <s v="550G"/>
    <s v="GG de Destilados y otros derivados del vino"/>
    <s v="GRUPO-A"/>
    <s v="GG de Destilados y otros derivados del vino"/>
    <s v="1S"/>
    <n v="16528703"/>
    <s v="GUTIÉRREZ"/>
    <s v="VIGUERA"/>
    <s v="ANA ROSA"/>
    <s v="angutivi"/>
    <s v="ana-rosa.gutierrez@unirioja.es"/>
    <n v="0.5"/>
    <n v="0.5"/>
    <x v="0"/>
    <n v="500"/>
    <s v="CATEDRATICO DE UNIVERSIDAD"/>
    <s v="01R"/>
    <s v="TIEMPO COMPLETO REDUCIDO"/>
    <s v="2018-12-05 00:00:00.0"/>
    <s v="null"/>
    <s v="DF100374"/>
    <s v="CATEDRÁTICO DE UNIVERSIDAD"/>
    <s v="R101"/>
    <x v="4"/>
    <n v="780"/>
    <s v="TECNOLOGÍA DE ALIMENTOS"/>
  </r>
  <r>
    <x v="13"/>
    <n v="16587648"/>
    <s v="FCYT"/>
    <n v="550"/>
    <s v="550G"/>
    <s v="GRUPO-A"/>
    <s v="Destilados y otros derivados del vino"/>
    <s v="GG"/>
    <s v="GRUPO GRANDE"/>
    <s v="550G"/>
    <s v="GG de Destilados y otros derivados del vino"/>
    <s v="GRUPO-A"/>
    <s v="GG de Destilados y otros derivados del vino"/>
    <s v="1S"/>
    <n v="16587648"/>
    <s v="GONZÁLEZ"/>
    <s v="ARENZANA"/>
    <s v="LUCÍA"/>
    <s v="lugonza"/>
    <s v="lucia.gonzalez@unirioja.es"/>
    <n v="1.25"/>
    <n v="1.25"/>
    <x v="1"/>
    <n v="536"/>
    <s v="PROFESOR INTERINO"/>
    <s v="P05"/>
    <s v="TIEMPO PARCIAL (5+5 HORAS)"/>
    <s v="2019-03-02 00:00:00.0"/>
    <s v="2019-09-14 00:00:00.0"/>
    <s v="PI101425"/>
    <s v="PROFESOR CONTRATADO INTERINO"/>
    <s v="R101"/>
    <x v="4"/>
    <n v="780"/>
    <s v="TECNOLOGÍA DE ALIMENTOS"/>
  </r>
  <r>
    <x v="13"/>
    <n v="11728090"/>
    <s v="FCYT"/>
    <n v="550"/>
    <s v="550L"/>
    <s v="GRUPO-A1"/>
    <s v="Destilados y otros derivados del vino"/>
    <s v="GL"/>
    <s v="GRUPO DE LABORATORIO"/>
    <s v="550L"/>
    <s v="GL de Destilados y otros derivados del vino"/>
    <s v="GRUPO-A1"/>
    <s v="GL de Destilados y otros derivados del vino"/>
    <s v="1S"/>
    <n v="11728090"/>
    <s v="SANZ"/>
    <s v="CERVERA"/>
    <s v="SUSANA A."/>
    <s v="susacerv"/>
    <s v="susana.sanz@unirioja.es"/>
    <n v="0.25"/>
    <n v="0.25"/>
    <x v="0"/>
    <n v="500"/>
    <s v="CATEDRATICO DE UNIVERSIDAD"/>
    <s v="01R"/>
    <s v="TIEMPO COMPLETO REDUCIDO"/>
    <s v="2018-12-05 00:00:00.0"/>
    <s v="null"/>
    <s v="DF100373"/>
    <s v="CATEDRÁTICO DE UNIVERSIDAD"/>
    <s v="R101"/>
    <x v="4"/>
    <n v="780"/>
    <s v="TECNOLOGÍA DE ALIMENTOS"/>
  </r>
  <r>
    <x v="13"/>
    <n v="16528703"/>
    <s v="FCYT"/>
    <n v="550"/>
    <s v="550L"/>
    <s v="GRUPO-A1"/>
    <s v="Destilados y otros derivados del vino"/>
    <s v="GL"/>
    <s v="GRUPO DE LABORATORIO"/>
    <s v="550L"/>
    <s v="GL de Destilados y otros derivados del vino"/>
    <s v="GRUPO-A1"/>
    <s v="GL de Destilados y otros derivados del vino"/>
    <s v="1S"/>
    <n v="16528703"/>
    <s v="GUTIÉRREZ"/>
    <s v="VIGUERA"/>
    <s v="ANA ROSA"/>
    <s v="angutivi"/>
    <s v="ana-rosa.gutierrez@unirioja.es"/>
    <n v="1.75"/>
    <n v="1.75"/>
    <x v="0"/>
    <n v="500"/>
    <s v="CATEDRATICO DE UNIVERSIDAD"/>
    <s v="01R"/>
    <s v="TIEMPO COMPLETO REDUCIDO"/>
    <s v="2018-12-05 00:00:00.0"/>
    <s v="null"/>
    <s v="DF100374"/>
    <s v="CATEDRÁTICO DE UNIVERSIDAD"/>
    <s v="R101"/>
    <x v="4"/>
    <n v="780"/>
    <s v="TECNOLOGÍA DE ALIMENTOS"/>
  </r>
  <r>
    <x v="13"/>
    <n v="10828501"/>
    <s v="FCYT"/>
    <n v="551"/>
    <s v="551G"/>
    <s v="GRUPO-A"/>
    <s v="Marketing internacional del vino"/>
    <s v="GG"/>
    <s v="GRUPO GRANDE"/>
    <s v="551G"/>
    <s v="GG de Márketing internacional del vino"/>
    <s v="GRUPO-A"/>
    <s v="GG de Márketing internacional del vino"/>
    <s v="1S"/>
    <n v="10828501"/>
    <s v="RUIZ"/>
    <s v="VEGA"/>
    <s v="AGUSTÍN V."/>
    <s v="agusruve"/>
    <s v="agustin.ruiz@unirioja.es"/>
    <n v="0.2"/>
    <n v="0.2"/>
    <x v="0"/>
    <n v="500"/>
    <s v="CATEDRATICO DE UNIVERSIDAD"/>
    <s v="01A"/>
    <s v="TIEMPO COMPLETO AMPLIADO"/>
    <s v="2013-09-01 00:00:00.0"/>
    <s v="null"/>
    <s v="DF31131"/>
    <s v="CATEDRÁTICO DE UNIVERSIDAD"/>
    <s v="R104"/>
    <x v="0"/>
    <n v="95"/>
    <s v="COMERCIALIZACIÓN E INVESTIGACIÓN DE MERCADOS"/>
  </r>
  <r>
    <x v="13"/>
    <n v="16616932"/>
    <s v="FCYT"/>
    <n v="551"/>
    <s v="551G"/>
    <s v="GRUPO-A"/>
    <s v="Marketing internacional del vino"/>
    <s v="GG"/>
    <s v="GRUPO GRANDE"/>
    <s v="551G"/>
    <s v="GG de Márketing internacional del vino"/>
    <s v="GRUPO-A"/>
    <s v="GG de Márketing internacional del vino"/>
    <s v="1S"/>
    <n v="16616932"/>
    <s v="MEDRANO"/>
    <s v="SÁEZ"/>
    <s v="NATALIA"/>
    <s v="namedran"/>
    <s v="natalia.medrano@unirioja.es"/>
    <n v="2.8"/>
    <n v="2.8"/>
    <x v="1"/>
    <n v="536"/>
    <s v="PROFESOR INTERINO"/>
    <s v="C01"/>
    <s v="TIEMPO COMPLETO"/>
    <s v="2018-09-17 00:00:00.0"/>
    <s v="2019-01-18 00:00:00.0"/>
    <s v="PI101353"/>
    <s v="PROFESOR CONTRATADO INTERINO TC"/>
    <s v="R104"/>
    <x v="0"/>
    <n v="95"/>
    <s v="COMERCIALIZACIÓN E INVESTIGACIÓN DE MERCADOS"/>
  </r>
  <r>
    <x v="13"/>
    <n v="16515085"/>
    <s v="FCYT"/>
    <n v="551"/>
    <s v="551R"/>
    <s v="GRUPO-A1"/>
    <s v="Marketing internacional del vino"/>
    <s v="GR"/>
    <s v="GRUPO REDUCIDO"/>
    <s v="551R"/>
    <s v="GR de Márketing internacional del vino"/>
    <s v="GRUPO-A1"/>
    <s v="GR de Márketing internacional del vino"/>
    <s v="1S"/>
    <n v="16515085"/>
    <s v="BARCO"/>
    <s v="ROYO"/>
    <s v="EMILIO"/>
    <s v="ebarco"/>
    <s v="emilio.barco@unirioja.es"/>
    <n v="1.5"/>
    <n v="1.5"/>
    <x v="1"/>
    <n v="536"/>
    <s v="PROFESOR INTERINO"/>
    <s v="C01"/>
    <s v="TIEMPO COMPLETO"/>
    <s v="2017-09-15 00:00:00.0"/>
    <s v="null"/>
    <s v="PI101301"/>
    <s v="PROFESOR CONTRATADO INTERINO"/>
    <s v="R104"/>
    <x v="0"/>
    <n v="225"/>
    <s v="ECONOMÍA APLICADA"/>
  </r>
  <r>
    <x v="13"/>
    <n v="11728090"/>
    <s v="FCYT"/>
    <n v="552"/>
    <s v="552G"/>
    <s v="GRUPO-A"/>
    <s v="Materiales auxiliares en la industria enológica"/>
    <s v="GG"/>
    <s v="GRUPO GRANDE"/>
    <s v="552G"/>
    <s v="GG de Materiales auxiliares en la industria enológica"/>
    <s v="GRUPO-A"/>
    <s v="GG de Materiales auxiliares en la industria enológica"/>
    <s v="1S"/>
    <n v="11728090"/>
    <s v="SANZ"/>
    <s v="CERVERA"/>
    <s v="SUSANA A."/>
    <s v="susacerv"/>
    <s v="susana.sanz@unirioja.es"/>
    <n v="0.9"/>
    <n v="0.9"/>
    <x v="0"/>
    <n v="500"/>
    <s v="CATEDRATICO DE UNIVERSIDAD"/>
    <s v="01R"/>
    <s v="TIEMPO COMPLETO REDUCIDO"/>
    <s v="2018-12-05 00:00:00.0"/>
    <s v="null"/>
    <s v="DF100373"/>
    <s v="CATEDRÁTICO DE UNIVERSIDAD"/>
    <s v="R101"/>
    <x v="4"/>
    <n v="780"/>
    <s v="TECNOLOGÍA DE ALIMENTOS"/>
  </r>
  <r>
    <x v="13"/>
    <n v="16528703"/>
    <s v="FCYT"/>
    <n v="552"/>
    <s v="552G"/>
    <s v="GRUPO-A"/>
    <s v="Materiales auxiliares en la industria enológica"/>
    <s v="GG"/>
    <s v="GRUPO GRANDE"/>
    <s v="552G"/>
    <s v="GG de Materiales auxiliares en la industria enológica"/>
    <s v="GRUPO-A"/>
    <s v="GG de Materiales auxiliares en la industria enológica"/>
    <s v="1S"/>
    <n v="16528703"/>
    <s v="GUTIÉRREZ"/>
    <s v="VIGUERA"/>
    <s v="ANA ROSA"/>
    <s v="angutivi"/>
    <s v="ana-rosa.gutierrez@unirioja.es"/>
    <n v="0.6"/>
    <n v="0.6"/>
    <x v="0"/>
    <n v="500"/>
    <s v="CATEDRATICO DE UNIVERSIDAD"/>
    <s v="01R"/>
    <s v="TIEMPO COMPLETO REDUCIDO"/>
    <s v="2018-12-05 00:00:00.0"/>
    <s v="null"/>
    <s v="DF100374"/>
    <s v="CATEDRÁTICO DE UNIVERSIDAD"/>
    <s v="R101"/>
    <x v="4"/>
    <n v="780"/>
    <s v="TECNOLOGÍA DE ALIMENTOS"/>
  </r>
  <r>
    <x v="13"/>
    <n v="16587648"/>
    <s v="FCYT"/>
    <n v="552"/>
    <s v="552G"/>
    <s v="GRUPO-A"/>
    <s v="Materiales auxiliares en la industria enológica"/>
    <s v="GG"/>
    <s v="GRUPO GRANDE"/>
    <s v="552G"/>
    <s v="GG de Materiales auxiliares en la industria enológica"/>
    <s v="GRUPO-A"/>
    <s v="GG de Materiales auxiliares en la industria enológica"/>
    <s v="1S"/>
    <n v="16587648"/>
    <s v="GONZÁLEZ"/>
    <s v="ARENZANA"/>
    <s v="LUCÍA"/>
    <s v="lugonza"/>
    <s v="lucia.gonzalez@unirioja.es"/>
    <n v="1"/>
    <n v="1"/>
    <x v="1"/>
    <n v="536"/>
    <s v="PROFESOR INTERINO"/>
    <s v="P05"/>
    <s v="TIEMPO PARCIAL (5+5 HORAS)"/>
    <s v="2019-03-02 00:00:00.0"/>
    <s v="2019-09-14 00:00:00.0"/>
    <s v="PI101425"/>
    <s v="PROFESOR CONTRATADO INTERINO"/>
    <s v="R101"/>
    <x v="4"/>
    <n v="780"/>
    <s v="TECNOLOGÍA DE ALIMENTOS"/>
  </r>
  <r>
    <x v="13"/>
    <n v="11728090"/>
    <s v="FCYT"/>
    <n v="552"/>
    <s v="552L"/>
    <s v="GRUPO-A1"/>
    <s v="Materiales auxiliares en la industria enológica"/>
    <s v="GL"/>
    <s v="GRUPO DE LABORATORIO"/>
    <s v="552L"/>
    <s v="GL de Materiales auxiliares en la industria enológica"/>
    <s v="GRUPO-A1"/>
    <s v="GL de Materiales auxiliares en la industria enológica"/>
    <s v="1S"/>
    <n v="11728090"/>
    <s v="SANZ"/>
    <s v="CERVERA"/>
    <s v="SUSANA A."/>
    <s v="susacerv"/>
    <s v="susana.sanz@unirioja.es"/>
    <n v="1"/>
    <n v="1"/>
    <x v="0"/>
    <n v="500"/>
    <s v="CATEDRATICO DE UNIVERSIDAD"/>
    <s v="01R"/>
    <s v="TIEMPO COMPLETO REDUCIDO"/>
    <s v="2018-12-05 00:00:00.0"/>
    <s v="null"/>
    <s v="DF100373"/>
    <s v="CATEDRÁTICO DE UNIVERSIDAD"/>
    <s v="R101"/>
    <x v="4"/>
    <n v="780"/>
    <s v="TECNOLOGÍA DE ALIMENTOS"/>
  </r>
  <r>
    <x v="13"/>
    <n v="16528703"/>
    <s v="FCYT"/>
    <n v="552"/>
    <s v="552L"/>
    <s v="GRUPO-A1"/>
    <s v="Materiales auxiliares en la industria enológica"/>
    <s v="GL"/>
    <s v="GRUPO DE LABORATORIO"/>
    <s v="552L"/>
    <s v="GL de Materiales auxiliares en la industria enológica"/>
    <s v="GRUPO-A1"/>
    <s v="GL de Materiales auxiliares en la industria enológica"/>
    <s v="1S"/>
    <n v="16528703"/>
    <s v="GUTIÉRREZ"/>
    <s v="VIGUERA"/>
    <s v="ANA ROSA"/>
    <s v="angutivi"/>
    <s v="ana-rosa.gutierrez@unirioja.es"/>
    <n v="1"/>
    <n v="1"/>
    <x v="0"/>
    <n v="500"/>
    <s v="CATEDRATICO DE UNIVERSIDAD"/>
    <s v="01R"/>
    <s v="TIEMPO COMPLETO REDUCIDO"/>
    <s v="2018-12-05 00:00:00.0"/>
    <s v="null"/>
    <s v="DF100374"/>
    <s v="CATEDRÁTICO DE UNIVERSIDAD"/>
    <s v="R101"/>
    <x v="4"/>
    <n v="780"/>
    <s v="TECNOLOGÍA DE ALIMENTOS"/>
  </r>
  <r>
    <x v="13"/>
    <n v="690684"/>
    <s v="FCYT"/>
    <n v="553"/>
    <s v="553G"/>
    <s v="GRUPO-A"/>
    <s v="Prácticas externas"/>
    <s v="GG"/>
    <s v="GRUPO GRANDE"/>
    <s v="553G"/>
    <s v="GG de Prácticas en empresa"/>
    <s v="GRUPO-A"/>
    <s v="GG de Prácticas en empresa"/>
    <s v="AN"/>
    <n v="690684"/>
    <s v="DIZY"/>
    <s v="SOTO"/>
    <s v="MARTA Mª INÉS"/>
    <s v="madizy"/>
    <s v="marta.dizy@unirioja.es"/>
    <n v="0.2"/>
    <n v="0.2"/>
    <x v="1"/>
    <n v="504"/>
    <s v="PROFESOR TITULAR UNIVERSIDAD"/>
    <s v="01R"/>
    <s v="TIEMPO COMPLETO REDUCIDO"/>
    <s v="2017-09-15 00:00:00.0"/>
    <s v="null"/>
    <s v="DF348"/>
    <s v="TITULAR DE UNIVERSIDAD"/>
    <s v="R101"/>
    <x v="4"/>
    <n v="60"/>
    <s v="BIOQUÍMICA Y BIOLOGÍA MOLECULAR"/>
  </r>
  <r>
    <x v="13"/>
    <n v="7852960"/>
    <s v="FCYT"/>
    <n v="553"/>
    <s v="553G"/>
    <s v="GRUPO-A"/>
    <s v="Prácticas externas"/>
    <s v="GG"/>
    <s v="GRUPO GRANDE"/>
    <s v="553G"/>
    <s v="GG de Prácticas en empresa"/>
    <s v="GRUPO-A"/>
    <s v="GG de Prácticas en empresa"/>
    <s v="AN"/>
    <n v="7852960"/>
    <s v="TARDÁGUILA"/>
    <s v="LASO"/>
    <s v="MANUEL JAVIER"/>
    <s v="jatardag"/>
    <s v="javier.tardaguila@unirioja.es"/>
    <n v="0.2"/>
    <n v="0.2"/>
    <x v="1"/>
    <n v="500"/>
    <s v="CATEDRATICO DE UNIVERSIDAD"/>
    <s v="01R"/>
    <s v="TIEMPO COMPLETO REDUCIDO"/>
    <s v="2018-11-26 00:00:00.0"/>
    <s v="null"/>
    <s v="DF100371"/>
    <s v="CATEDRÁTICO DE UNIVERSIDAD"/>
    <s v="R101"/>
    <x v="4"/>
    <n v="705"/>
    <s v="PRODUCCIÓN VEGETAL"/>
  </r>
  <r>
    <x v="13"/>
    <n v="8797523"/>
    <s v="FCYT"/>
    <n v="553"/>
    <s v="553G"/>
    <s v="GRUPO-A"/>
    <s v="Prácticas externas"/>
    <s v="GG"/>
    <s v="GRUPO GRANDE"/>
    <s v="553G"/>
    <s v="GG de Prácticas en empresa"/>
    <s v="GRUPO-A"/>
    <s v="GG de Prácticas en empresa"/>
    <s v="AN"/>
    <n v="8797523"/>
    <s v="NÚÑEZ"/>
    <s v="OLIVERA"/>
    <s v="ENCARNACIÓN"/>
    <s v="eolivera"/>
    <s v="encarnacion.nunez@unirioja.es"/>
    <n v="0.2"/>
    <n v="0.2"/>
    <x v="0"/>
    <s v="A-0500"/>
    <s v="CATEDRATICO DE UNIVERSIDAD"/>
    <s v="01R"/>
    <s v="TIEMPO COMPLETO REDUCIDO"/>
    <s v="2015-09-15 00:00:00.0"/>
    <s v="null"/>
    <s v="DF100277"/>
    <s v="CATEDRÁTICO DE UNIVERSIDAD"/>
    <s v="R101"/>
    <x v="4"/>
    <n v="412"/>
    <s v="FISIOLOGÍA VEGETAL"/>
  </r>
  <r>
    <x v="13"/>
    <n v="9373135"/>
    <s v="FCYT"/>
    <n v="553"/>
    <s v="553G"/>
    <s v="GRUPO-A"/>
    <s v="Prácticas externas"/>
    <s v="GG"/>
    <s v="GRUPO GRANDE"/>
    <s v="553G"/>
    <s v="GG de Prácticas en empresa"/>
    <s v="GRUPO-A"/>
    <s v="GG de Prácticas en empresa"/>
    <s v="AN"/>
    <n v="9373135"/>
    <s v="MENÉNDEZ"/>
    <s v="MENÉNDEZ"/>
    <s v="CRISTINA"/>
    <s v="crmenend"/>
    <s v="cristina.menendez@unirioja.es"/>
    <n v="0.2"/>
    <n v="0.2"/>
    <x v="1"/>
    <n v="504"/>
    <s v="PROFESOR TITULAR UNIVERSIDAD"/>
    <s v="C01"/>
    <s v="TIEMPO COMPLETO"/>
    <s v="2018-09-17 00:00:00.0"/>
    <s v="null"/>
    <s v="DF100044"/>
    <s v="TITULAR UNIVERSIDAD"/>
    <s v="R101"/>
    <x v="4"/>
    <n v="705"/>
    <s v="PRODUCCIÓN VEGETAL"/>
  </r>
  <r>
    <x v="13"/>
    <n v="14245719"/>
    <s v="FCYT"/>
    <n v="553"/>
    <s v="553G"/>
    <s v="GRUPO-A"/>
    <s v="Prácticas externas"/>
    <s v="GG"/>
    <s v="GRUPO GRANDE"/>
    <s v="553G"/>
    <s v="GG de Prácticas en empresa"/>
    <s v="GRUPO-A"/>
    <s v="GG de Prácticas en empresa"/>
    <s v="AN"/>
    <n v="14245719"/>
    <s v="RUIZ"/>
    <s v="LARREA"/>
    <s v="MARÍA FERNANDA"/>
    <s v="fernruiz"/>
    <s v="fernanda.ruiz@unirioja.es"/>
    <n v="0.2"/>
    <n v="0.2"/>
    <x v="1"/>
    <s v="A-0500"/>
    <s v="CATEDRATICO DE UNIVERSIDAD"/>
    <s v="01R"/>
    <s v="TIEMPO COMPLETO REDUCIDO"/>
    <s v="2012-09-01 00:00:00.0"/>
    <s v="null"/>
    <s v="DF100284"/>
    <s v="CATEDRÁTICO DE UNIVERSIDAD"/>
    <s v="R101"/>
    <x v="4"/>
    <n v="60"/>
    <s v="BIOQUÍMICA Y BIOLOGÍA MOLECULAR"/>
  </r>
  <r>
    <x v="13"/>
    <n v="15863391"/>
    <s v="FCYT"/>
    <n v="553"/>
    <s v="553G"/>
    <s v="GRUPO-A"/>
    <s v="Prácticas externas"/>
    <s v="GG"/>
    <s v="GRUPO GRANDE"/>
    <s v="553G"/>
    <s v="GG de Prácticas en empresa"/>
    <s v="GRUPO-A"/>
    <s v="GG de Prácticas en empresa"/>
    <s v="AN"/>
    <n v="15863391"/>
    <s v="PEÑA"/>
    <s v="NAVARIDAS"/>
    <s v="JOSÉ MIGUEL"/>
    <s v="jopena"/>
    <s v="jmiguel.penya@unirioja.es"/>
    <n v="0.2"/>
    <n v="0.2"/>
    <x v="1"/>
    <n v="533"/>
    <s v="COLABORADOR-TIPO 2 (Doctor)"/>
    <s v="C01"/>
    <s v="TIEMPO COMPLETO"/>
    <s v="2006-10-01 00:00:00.0"/>
    <s v="null"/>
    <s v="LD100579"/>
    <s v="PROFESOR COLABORADOR TIPO 2"/>
    <s v="R101"/>
    <x v="4"/>
    <n v="500"/>
    <s v="INGENIERÍA AGROFORESTAL"/>
  </r>
  <r>
    <x v="13"/>
    <n v="16518664"/>
    <s v="FCYT"/>
    <n v="553"/>
    <s v="553G"/>
    <s v="GRUPO-A"/>
    <s v="Prácticas externas"/>
    <s v="GG"/>
    <s v="GRUPO GRANDE"/>
    <s v="553G"/>
    <s v="GG de Prácticas en empresa"/>
    <s v="GRUPO-A"/>
    <s v="GG de Prácticas en empresa"/>
    <s v="AN"/>
    <n v="16518664"/>
    <s v="MARTÍNEZ"/>
    <s v="SORIA"/>
    <s v="MARÍA TERESA"/>
    <s v="mmmartin"/>
    <s v="maria-teresa.martinez@unirioja.es"/>
    <n v="0.4"/>
    <n v="0.4"/>
    <x v="1"/>
    <n v="504"/>
    <s v="PROFESOR TITULAR UNIVERSIDAD"/>
    <s v="01R"/>
    <s v="TIEMPO COMPLETO REDUCIDO"/>
    <s v="2016-09-15 00:00:00.0"/>
    <s v="null"/>
    <s v="DF100033"/>
    <s v="PROFESOR TITULAR DE UNIVERSIDAD"/>
    <s v="R112"/>
    <x v="8"/>
    <n v="750"/>
    <s v="QUÍMICA ANALÍTICA"/>
  </r>
  <r>
    <x v="13"/>
    <n v="16528703"/>
    <s v="FCYT"/>
    <n v="553"/>
    <s v="553G"/>
    <s v="GRUPO-A"/>
    <s v="Prácticas externas"/>
    <s v="GG"/>
    <s v="GRUPO GRANDE"/>
    <s v="553G"/>
    <s v="GG de Prácticas en empresa"/>
    <s v="GRUPO-A"/>
    <s v="GG de Prácticas en empresa"/>
    <s v="AN"/>
    <n v="16528703"/>
    <s v="GUTIÉRREZ"/>
    <s v="VIGUERA"/>
    <s v="ANA ROSA"/>
    <s v="angutivi"/>
    <s v="ana-rosa.gutierrez@unirioja.es"/>
    <n v="0.2"/>
    <n v="0.2"/>
    <x v="0"/>
    <n v="500"/>
    <s v="CATEDRATICO DE UNIVERSIDAD"/>
    <s v="01R"/>
    <s v="TIEMPO COMPLETO REDUCIDO"/>
    <s v="2018-12-05 00:00:00.0"/>
    <s v="null"/>
    <s v="DF100374"/>
    <s v="CATEDRÁTICO DE UNIVERSIDAD"/>
    <s v="R101"/>
    <x v="4"/>
    <n v="780"/>
    <s v="TECNOLOGÍA DE ALIMENTOS"/>
  </r>
  <r>
    <x v="13"/>
    <n v="16531083"/>
    <s v="FCYT"/>
    <n v="553"/>
    <s v="553G"/>
    <s v="GRUPO-A"/>
    <s v="Prácticas externas"/>
    <s v="GG"/>
    <s v="GRUPO GRANDE"/>
    <s v="553G"/>
    <s v="GG de Prácticas en empresa"/>
    <s v="GRUPO-A"/>
    <s v="GG de Prácticas en empresa"/>
    <s v="AN"/>
    <n v="16531083"/>
    <s v="TOMÁS"/>
    <s v="LAS HERAS"/>
    <s v="RAFAEL"/>
    <s v="ratomas"/>
    <s v="rafael.tomas@unirioja.es"/>
    <n v="0.2"/>
    <n v="0.2"/>
    <x v="0"/>
    <n v="504"/>
    <s v="PROFESOR TITULAR UNIVERSIDAD"/>
    <s v="01R"/>
    <s v="TIEMPO COMPLETO REDUCIDO"/>
    <s v="2017-09-15 00:00:00.0"/>
    <s v="null"/>
    <s v="DF100086"/>
    <s v="TITULAR DE ESCUELA UNIVERSITARIA"/>
    <s v="R101"/>
    <x v="4"/>
    <n v="412"/>
    <s v="FISIOLOGÍA VEGETAL"/>
  </r>
  <r>
    <x v="13"/>
    <n v="16567034"/>
    <s v="FCYT"/>
    <n v="553"/>
    <s v="553G"/>
    <s v="GRUPO-A"/>
    <s v="Prácticas externas"/>
    <s v="GG"/>
    <s v="GRUPO GRANDE"/>
    <s v="553G"/>
    <s v="GG de Prácticas en empresa"/>
    <s v="GRUPO-A"/>
    <s v="GG de Prácticas en empresa"/>
    <s v="AN"/>
    <n v="16567034"/>
    <s v="GUADALUPE"/>
    <s v="MÍNGUEZ"/>
    <s v="ZENAIDA"/>
    <s v="zeguadal"/>
    <s v="zenaida.guadalupe@unirioja.es"/>
    <n v="0.25"/>
    <n v="0.25"/>
    <x v="1"/>
    <n v="504"/>
    <s v="PROFESOR TITULAR UNIVERSIDAD"/>
    <s v="C01"/>
    <s v="TIEMPO COMPLETO"/>
    <s v="2018-12-21 00:00:00.0"/>
    <s v="null"/>
    <s v="DF100361"/>
    <s v="PROFESOR TITULAR DE UNIVERSIDAD"/>
    <s v="R101"/>
    <x v="4"/>
    <n v="780"/>
    <s v="TECNOLOGÍA DE ALIMENTOS"/>
  </r>
  <r>
    <x v="13"/>
    <n v="16580683"/>
    <s v="FCYT"/>
    <n v="553"/>
    <s v="553G"/>
    <s v="GRUPO-A"/>
    <s v="Prácticas externas"/>
    <s v="GG"/>
    <s v="GRUPO GRANDE"/>
    <s v="553G"/>
    <s v="GG de Prácticas en empresa"/>
    <s v="GRUPO-A"/>
    <s v="GG de Prácticas en empresa"/>
    <s v="AN"/>
    <n v="16580683"/>
    <s v="LÓPEZ"/>
    <s v="ALFARO"/>
    <s v="ISABEL"/>
    <s v="islopez"/>
    <s v="isabel.lopez@unirioja.es"/>
    <n v="0.2"/>
    <n v="0.2"/>
    <x v="0"/>
    <n v="536"/>
    <s v="PROFESOR INTERINO"/>
    <s v="C01"/>
    <s v="TIEMPO COMPLETO"/>
    <s v="2015-09-15 00:00:00.0"/>
    <s v="null"/>
    <s v="PI101014"/>
    <s v="PROFESOR CONTRATADO INTERINO"/>
    <s v="R101"/>
    <x v="4"/>
    <n v="780"/>
    <s v="TECNOLOGÍA DE ALIMENTOS"/>
  </r>
  <r>
    <x v="13"/>
    <n v="16609248"/>
    <s v="FCYT"/>
    <n v="553"/>
    <s v="553G"/>
    <s v="GRUPO-A"/>
    <s v="Prácticas externas"/>
    <s v="GG"/>
    <s v="GRUPO GRANDE"/>
    <s v="553G"/>
    <s v="GG de Prácticas en empresa"/>
    <s v="GRUPO-A"/>
    <s v="GG de Prácticas en empresa"/>
    <s v="AN"/>
    <n v="16609248"/>
    <s v="MARTÍNEZ"/>
    <s v="LAPUENTE"/>
    <s v="LETICIA"/>
    <s v="lemartl"/>
    <s v="leticia.martinez@unirioja.es"/>
    <n v="0.15"/>
    <n v="0.15"/>
    <x v="1"/>
    <n v="536"/>
    <s v="PROFESOR INTERINO"/>
    <s v="C01"/>
    <s v="TIEMPO COMPLETO"/>
    <s v="2018-09-18 00:00:00.0"/>
    <s v="null"/>
    <s v="PI101226"/>
    <s v="PROFESOR CONTRATADO INTERINO"/>
    <s v="R101"/>
    <x v="4"/>
    <n v="780"/>
    <s v="TECNOLOGÍA DE ALIMENTOS"/>
  </r>
  <r>
    <x v="13"/>
    <n v="30520840"/>
    <s v="FCYT"/>
    <n v="553"/>
    <s v="553G"/>
    <s v="GRUPO-A"/>
    <s v="Prácticas externas"/>
    <s v="GG"/>
    <s v="GRUPO GRANDE"/>
    <s v="553G"/>
    <s v="GG de Prácticas en empresa"/>
    <s v="GRUPO-A"/>
    <s v="GG de Prácticas en empresa"/>
    <s v="AN"/>
    <n v="30520840"/>
    <s v="TENA"/>
    <s v="VÁZQUEZ DE LA TORRE"/>
    <s v="MARÍA TERESA"/>
    <s v="matena"/>
    <s v="maria-teresa.tena@unirioja.es"/>
    <n v="0.6"/>
    <n v="0.6"/>
    <x v="1"/>
    <s v="A-0500"/>
    <s v="CATEDRATICO DE UNIVERSIDAD"/>
    <s v="01R"/>
    <s v="TIEMPO COMPLETO REDUCIDO"/>
    <s v="2016-09-15 00:00:00.0"/>
    <s v="null"/>
    <s v="DF100288"/>
    <s v="CATEDRÁTICO DE UNIVERSIDAD"/>
    <s v="R112"/>
    <x v="8"/>
    <n v="750"/>
    <s v="QUÍMICA ANALÍTICA"/>
  </r>
  <r>
    <x v="13"/>
    <n v="31618249"/>
    <s v="FCYT"/>
    <n v="553"/>
    <s v="553G"/>
    <s v="GRUPO-A"/>
    <s v="Prácticas externas"/>
    <s v="GG"/>
    <s v="GRUPO GRANDE"/>
    <s v="553G"/>
    <s v="GG de Prácticas en empresa"/>
    <s v="GRUPO-A"/>
    <s v="GG de Prácticas en empresa"/>
    <s v="AN"/>
    <n v="31618249"/>
    <s v="ANDRADES"/>
    <s v="RODRÍGUEZ"/>
    <s v="MARÍA SOLEDAD"/>
    <s v="mandrade"/>
    <s v="marisol.andrades@unirioja.es"/>
    <n v="0.2"/>
    <n v="0.2"/>
    <x v="0"/>
    <n v="504"/>
    <s v="PROFESOR TITULAR UNIVERSIDAD"/>
    <s v="01R"/>
    <s v="TIEMPO COMPLETO REDUCIDO"/>
    <s v="2018-09-17 00:00:00.0"/>
    <s v="null"/>
    <s v="DF3164"/>
    <s v="TITULAR DE ESCUELAS UNIVERSITARIAS"/>
    <s v="R101"/>
    <x v="4"/>
    <n v="705"/>
    <s v="PRODUCCIÓN VEGETAL"/>
  </r>
  <r>
    <x v="13"/>
    <n v="72778746"/>
    <s v="FCYT"/>
    <n v="553"/>
    <s v="553G"/>
    <s v="GRUPO-A"/>
    <s v="Prácticas externas"/>
    <s v="GG"/>
    <s v="GRUPO GRANDE"/>
    <s v="553G"/>
    <s v="GG de Prácticas en empresa"/>
    <s v="GRUPO-A"/>
    <s v="GG de Prácticas en empresa"/>
    <s v="AN"/>
    <n v="72778746"/>
    <s v="PÉREZ"/>
    <s v="MORENO"/>
    <s v="IGNACIO"/>
    <s v="igperez"/>
    <s v="ignacio.perez@unirioja.es"/>
    <n v="0.2"/>
    <n v="0.2"/>
    <x v="0"/>
    <n v="504"/>
    <s v="PROFESOR TITULAR UNIVERSIDAD"/>
    <s v="01R"/>
    <s v="TIEMPO COMPLETO REDUCIDO"/>
    <s v="2017-09-15 00:00:00.0"/>
    <s v="null"/>
    <s v="DF3158"/>
    <s v="TITULAR DE UNIVERSIDAD"/>
    <s v="R101"/>
    <x v="4"/>
    <n v="705"/>
    <s v="PRODUCCIÓN VEGETAL"/>
  </r>
  <r>
    <x v="13"/>
    <n v="72778746"/>
    <s v="FCYT"/>
    <n v="554"/>
    <s v="554G"/>
    <s v="GRUPO-A"/>
    <s v="Producción integrada y ecológica de la vid"/>
    <s v="GG"/>
    <s v="GRUPO GRANDE"/>
    <s v="554G"/>
    <s v="GG de Producción integrada y ecológica de la vid"/>
    <s v="GRUPO-A"/>
    <s v="GG de Producción integrada y ecológica de la vid"/>
    <s v="2S"/>
    <n v="72778746"/>
    <s v="PÉREZ"/>
    <s v="MORENO"/>
    <s v="IGNACIO"/>
    <s v="igperez"/>
    <s v="ignacio.perez@unirioja.es"/>
    <n v="3.5"/>
    <n v="3.5"/>
    <x v="0"/>
    <n v="504"/>
    <s v="PROFESOR TITULAR UNIVERSIDAD"/>
    <s v="01R"/>
    <s v="TIEMPO COMPLETO REDUCIDO"/>
    <s v="2017-09-15 00:00:00.0"/>
    <s v="null"/>
    <s v="DF3158"/>
    <s v="TITULAR DE UNIVERSIDAD"/>
    <s v="R101"/>
    <x v="4"/>
    <n v="705"/>
    <s v="PRODUCCIÓN VEGETAL"/>
  </r>
  <r>
    <x v="13"/>
    <n v="72778746"/>
    <s v="FCYT"/>
    <n v="554"/>
    <s v="554L"/>
    <s v="GRUPO-A1"/>
    <s v="Producción integrada y ecológica de la vid"/>
    <s v="GL"/>
    <s v="GRUPO DE LABORATORIO"/>
    <s v="554L"/>
    <s v="GL de Producción integrada y ecológica de la vid"/>
    <s v="GRUPO-A1"/>
    <s v="GL de Producción integrada y ecológica de la vid"/>
    <s v="2S"/>
    <n v="72778746"/>
    <s v="PÉREZ"/>
    <s v="MORENO"/>
    <s v="IGNACIO"/>
    <s v="igperez"/>
    <s v="ignacio.perez@unirioja.es"/>
    <n v="1"/>
    <n v="1"/>
    <x v="0"/>
    <n v="504"/>
    <s v="PROFESOR TITULAR UNIVERSIDAD"/>
    <s v="01R"/>
    <s v="TIEMPO COMPLETO REDUCIDO"/>
    <s v="2017-09-15 00:00:00.0"/>
    <s v="null"/>
    <s v="DF3158"/>
    <s v="TITULAR DE UNIVERSIDAD"/>
    <s v="R101"/>
    <x v="4"/>
    <n v="705"/>
    <s v="PRODUCCIÓN VEGETAL"/>
  </r>
  <r>
    <x v="13"/>
    <n v="50301761"/>
    <s v="FCYT"/>
    <n v="555"/>
    <s v="555G"/>
    <s v="GRUPO-A"/>
    <s v="Seguridad e higiene en el viñedo e industrias derivadas"/>
    <s v="GG"/>
    <s v="GRUPO GRANDE"/>
    <s v="555G"/>
    <s v="GG de Seguridad e higiene en el viñedo e industrias derivadas"/>
    <s v="GRUPO-A"/>
    <s v="GG de Seguridad e higiene en el viñedo e industrias derivadas"/>
    <s v="2S"/>
    <n v="50301761"/>
    <s v="PRADO"/>
    <s v="VILLAR"/>
    <s v="EDUARDO"/>
    <s v="eduprado"/>
    <s v="eduardo.prado@unirioja.es"/>
    <n v="3.3"/>
    <n v="3.3"/>
    <x v="1"/>
    <n v="506"/>
    <s v="PROFESOR TITULAR DE ESCUELA UNIVERSITARI"/>
    <s v="01A"/>
    <s v="TIEMPO COMPLETO AMPLIADO"/>
    <s v="2012-09-01 00:00:00.0"/>
    <s v="null"/>
    <s v="DF3168"/>
    <s v="TITULAR DE ESCUELAS UNIVERSITARIAS"/>
    <s v="R101"/>
    <x v="4"/>
    <n v="705"/>
    <s v="PRODUCCIÓN VEGETAL"/>
  </r>
  <r>
    <x v="13"/>
    <n v="50301761"/>
    <s v="FCYT"/>
    <n v="555"/>
    <s v="555R"/>
    <s v="GRUPO-A1"/>
    <s v="Seguridad e higiene en el viñedo e industrias derivadas"/>
    <s v="GR"/>
    <s v="GRUPO REDUCIDO"/>
    <s v="555R"/>
    <s v="GR de Seguridad e higiene en el viñedo e industrias derivadas"/>
    <s v="GRUPO-A1"/>
    <s v="GR de Seguridad e higiene en el viñedo e industrias derivadas"/>
    <s v="2S"/>
    <n v="50301761"/>
    <s v="PRADO"/>
    <s v="VILLAR"/>
    <s v="EDUARDO"/>
    <s v="eduprado"/>
    <s v="eduardo.prado@unirioja.es"/>
    <n v="1.2"/>
    <n v="1.2"/>
    <x v="1"/>
    <n v="506"/>
    <s v="PROFESOR TITULAR DE ESCUELA UNIVERSITARI"/>
    <s v="01A"/>
    <s v="TIEMPO COMPLETO AMPLIADO"/>
    <s v="2012-09-01 00:00:00.0"/>
    <s v="null"/>
    <s v="DF3168"/>
    <s v="TITULAR DE ESCUELAS UNIVERSITARIAS"/>
    <s v="R101"/>
    <x v="4"/>
    <n v="705"/>
    <s v="PRODUCCIÓN VEGETAL"/>
  </r>
  <r>
    <x v="13"/>
    <n v="16580683"/>
    <s v="FCYT"/>
    <n v="556"/>
    <s v="556G"/>
    <s v="GRUPO-A"/>
    <s v="Sistemas de calidad y seguridad laboral"/>
    <s v="GG"/>
    <s v="GRUPO GRANDE"/>
    <s v="556G"/>
    <s v="GG de Sistemas de calidad y seguridad laboral"/>
    <s v="GRUPO-A"/>
    <s v="GG de Sistemas de calidad y seguridad laboral"/>
    <s v="1S"/>
    <n v="16580683"/>
    <s v="LÓPEZ"/>
    <s v="ALFARO"/>
    <s v="ISABEL"/>
    <s v="islopez"/>
    <s v="isabel.lopez@unirioja.es"/>
    <n v="2.6"/>
    <n v="2.6"/>
    <x v="0"/>
    <n v="536"/>
    <s v="PROFESOR INTERINO"/>
    <s v="C01"/>
    <s v="TIEMPO COMPLETO"/>
    <s v="2015-09-15 00:00:00.0"/>
    <s v="null"/>
    <s v="PI101014"/>
    <s v="PROFESOR CONTRATADO INTERINO"/>
    <s v="R101"/>
    <x v="4"/>
    <n v="780"/>
    <s v="TECNOLOGÍA DE ALIMENTOS"/>
  </r>
  <r>
    <x v="13"/>
    <n v="71458565"/>
    <s v="FCYT"/>
    <n v="556"/>
    <s v="556G"/>
    <s v="GRUPO-A"/>
    <s v="Sistemas de calidad y seguridad laboral"/>
    <s v="GG"/>
    <s v="GRUPO GRANDE"/>
    <s v="556G"/>
    <s v="GG de Sistemas de calidad y seguridad laboral"/>
    <s v="GRUPO-A"/>
    <s v="GG de Sistemas de calidad y seguridad laboral"/>
    <s v="1S"/>
    <n v="71458565"/>
    <s v="GARCÍA"/>
    <s v="GONZÁLEZ"/>
    <s v="JULIA"/>
    <s v="jugarcgo"/>
    <s v="julia.garciag@unirioja.es"/>
    <n v="1"/>
    <n v="1"/>
    <x v="1"/>
    <n v="7081"/>
    <s v="AYUDANTE (DOCTOR)"/>
    <s v="C01"/>
    <s v="TIEMPO COMPLETO"/>
    <s v="2018-09-17 00:00:00.0"/>
    <s v="2019-02-03 00:00:00.0"/>
    <s v="PI101346"/>
    <s v="PROFESOR AYUDANTE DOCTOR"/>
    <s v="R101"/>
    <x v="4"/>
    <n v="500"/>
    <s v="INGENIERÍA AGROFORESTAL"/>
  </r>
  <r>
    <x v="13"/>
    <n v="16580683"/>
    <s v="FCYT"/>
    <n v="556"/>
    <s v="556L"/>
    <s v="GRUPO-A1"/>
    <s v="Sistemas de calidad y seguridad laboral"/>
    <s v="GL"/>
    <s v="GRUPO DE LABORATORIO"/>
    <s v="556L"/>
    <s v="GL de Sistemas de calidad y seguridad laboral"/>
    <s v="GRUPO-A1"/>
    <s v="GL de Sistemas de calidad y seguridad laboral"/>
    <s v="1S"/>
    <n v="16580683"/>
    <s v="LÓPEZ"/>
    <s v="ALFARO"/>
    <s v="ISABEL"/>
    <s v="islopez"/>
    <s v="isabel.lopez@unirioja.es"/>
    <n v="0.7"/>
    <n v="0.7"/>
    <x v="0"/>
    <n v="536"/>
    <s v="PROFESOR INTERINO"/>
    <s v="C01"/>
    <s v="TIEMPO COMPLETO"/>
    <s v="2015-09-15 00:00:00.0"/>
    <s v="null"/>
    <s v="PI101014"/>
    <s v="PROFESOR CONTRATADO INTERINO"/>
    <s v="R101"/>
    <x v="4"/>
    <n v="780"/>
    <s v="TECNOLOGÍA DE ALIMENTOS"/>
  </r>
  <r>
    <x v="13"/>
    <n v="71458565"/>
    <s v="FCYT"/>
    <n v="556"/>
    <s v="556L"/>
    <s v="GRUPO-A1"/>
    <s v="Sistemas de calidad y seguridad laboral"/>
    <s v="GL"/>
    <s v="GRUPO DE LABORATORIO"/>
    <s v="556L"/>
    <s v="GL de Sistemas de calidad y seguridad laboral"/>
    <s v="GRUPO-A1"/>
    <s v="GL de Sistemas de calidad y seguridad laboral"/>
    <s v="1S"/>
    <n v="71458565"/>
    <s v="GARCÍA"/>
    <s v="GONZÁLEZ"/>
    <s v="JULIA"/>
    <s v="jugarcgo"/>
    <s v="julia.garciag@unirioja.es"/>
    <n v="0.5"/>
    <n v="0.5"/>
    <x v="1"/>
    <n v="7081"/>
    <s v="AYUDANTE (DOCTOR)"/>
    <s v="C01"/>
    <s v="TIEMPO COMPLETO"/>
    <s v="2018-09-17 00:00:00.0"/>
    <s v="2019-02-03 00:00:00.0"/>
    <s v="PI101346"/>
    <s v="PROFESOR AYUDANTE DOCTOR"/>
    <s v="R101"/>
    <x v="4"/>
    <n v="500"/>
    <s v="INGENIERÍA AGROFORESTAL"/>
  </r>
  <r>
    <x v="13"/>
    <n v="16580683"/>
    <s v="FCYT"/>
    <n v="556"/>
    <s v="556R"/>
    <s v="GRUPO-A1"/>
    <s v="Sistemas de calidad y seguridad laboral"/>
    <s v="GR"/>
    <s v="GRUPO REDUCIDO"/>
    <s v="556R"/>
    <s v="GR de Sistemas de calidad y seguridad laboral"/>
    <s v="GRUPO-A1"/>
    <s v="GR de Sistemas de calidad y seguridad laboral"/>
    <s v="1S"/>
    <n v="16580683"/>
    <s v="LÓPEZ"/>
    <s v="ALFARO"/>
    <s v="ISABEL"/>
    <s v="islopez"/>
    <s v="isabel.lopez@unirioja.es"/>
    <n v="1.2"/>
    <n v="1.2"/>
    <x v="0"/>
    <n v="536"/>
    <s v="PROFESOR INTERINO"/>
    <s v="C01"/>
    <s v="TIEMPO COMPLETO"/>
    <s v="2015-09-15 00:00:00.0"/>
    <s v="null"/>
    <s v="PI101014"/>
    <s v="PROFESOR CONTRATADO INTERINO"/>
    <s v="R101"/>
    <x v="4"/>
    <n v="780"/>
    <s v="TECNOLOGÍA DE ALIMENTOS"/>
  </r>
  <r>
    <x v="13"/>
    <n v="7852960"/>
    <s v="FCYT"/>
    <n v="557"/>
    <s v="557G"/>
    <s v="GRUPO-A"/>
    <s v="Viticultura de precisión"/>
    <s v="GG"/>
    <s v="GRUPO GRANDE"/>
    <s v="557G"/>
    <s v="GG de VitIcultura de precisión"/>
    <s v="GRUPO-A"/>
    <s v="GG de VitIcultura de precisión"/>
    <s v="2S"/>
    <n v="7852960"/>
    <s v="TARDÁGUILA"/>
    <s v="LASO"/>
    <s v="MANUEL JAVIER"/>
    <s v="jatardag"/>
    <s v="javier.tardaguila@unirioja.es"/>
    <n v="2"/>
    <n v="2"/>
    <x v="1"/>
    <n v="500"/>
    <s v="CATEDRATICO DE UNIVERSIDAD"/>
    <s v="01R"/>
    <s v="TIEMPO COMPLETO REDUCIDO"/>
    <s v="2018-11-26 00:00:00.0"/>
    <s v="null"/>
    <s v="DF100371"/>
    <s v="CATEDRÁTICO DE UNIVERSIDAD"/>
    <s v="R101"/>
    <x v="4"/>
    <n v="705"/>
    <s v="PRODUCCIÓN VEGETAL"/>
  </r>
  <r>
    <x v="13"/>
    <n v="16584746"/>
    <s v="FCYT"/>
    <n v="557"/>
    <s v="557G"/>
    <s v="GRUPO-A"/>
    <s v="Viticultura de precisión"/>
    <s v="GG"/>
    <s v="GRUPO GRANDE"/>
    <s v="557G"/>
    <s v="GG de VitIcultura de precisión"/>
    <s v="GRUPO-A"/>
    <s v="GG de VitIcultura de precisión"/>
    <s v="2S"/>
    <n v="16584746"/>
    <s v="DIAGO"/>
    <s v="SANTAMARÍA"/>
    <s v="MARÍA PAZ"/>
    <s v="madiago"/>
    <s v="maria-paz.diago@unirioja.es"/>
    <n v="0.5"/>
    <n v="0.5"/>
    <x v="1"/>
    <n v="0"/>
    <s v="DOCTOR"/>
    <n v="0"/>
    <s v="_"/>
    <s v="2016-12-01 00:00:00.0"/>
    <s v="2021-11-30 00:00:00.0"/>
    <s v="D01INVESTIGADOR1"/>
    <s v="ACCESO SISTEMA ESPAÑOL CIENCIA E INNOVACIÓN"/>
    <s v="R101"/>
    <x v="4"/>
    <n v="705"/>
    <s v="PRODUCCIÓN VEGETAL"/>
  </r>
  <r>
    <x v="13"/>
    <n v="76629951"/>
    <s v="FCYT"/>
    <n v="557"/>
    <s v="557G"/>
    <s v="GRUPO-A"/>
    <s v="Viticultura de precisión"/>
    <s v="GG"/>
    <s v="GRUPO GRANDE"/>
    <s v="557G"/>
    <s v="GG de VitIcultura de precisión"/>
    <s v="GRUPO-A"/>
    <s v="GG de VitIcultura de precisión"/>
    <s v="2S"/>
    <n v="76629951"/>
    <s v="PALACIOS"/>
    <s v="LÓPEZ"/>
    <s v="FERNANDO"/>
    <s v="fepalal"/>
    <s v="fernando.palacios@alum.unirioja.es"/>
    <n v="0.5"/>
    <n v="0.5"/>
    <x v="1"/>
    <n v="121"/>
    <s v="PERSONAL INVESTIGADOR EN FORMACIÓN"/>
    <n v="0"/>
    <s v="_"/>
    <s v="2017-06-01 00:00:00.0"/>
    <s v="2019-05-31 00:00:00.0"/>
    <s v="D01BECARIO3"/>
    <s v="PERSONAL INVESTIGADOR PREDOCTORAL EN FORMACIÓN"/>
    <s v="R101"/>
    <x v="4"/>
    <n v="705"/>
    <s v="PRODUCCIÓN VEGETAL"/>
  </r>
  <r>
    <x v="13"/>
    <n v="76629951"/>
    <s v="FCYT"/>
    <n v="557"/>
    <s v="557L"/>
    <s v="GRUPO-A1"/>
    <s v="Viticultura de precisión"/>
    <s v="GL"/>
    <s v="GRUPO DE LABORATORIO"/>
    <s v="557L"/>
    <s v="GL de VitIcultura de precisión"/>
    <s v="GRUPO-A1"/>
    <s v="GL de VitIcultura de precisión"/>
    <s v="2S"/>
    <n v="76629951"/>
    <s v="PALACIOS"/>
    <s v="LÓPEZ"/>
    <s v="FERNANDO"/>
    <s v="fepalal"/>
    <s v="fernando.palacios@alum.unirioja.es"/>
    <n v="0.5"/>
    <n v="0.5"/>
    <x v="1"/>
    <n v="121"/>
    <s v="PERSONAL INVESTIGADOR EN FORMACIÓN"/>
    <n v="0"/>
    <s v="_"/>
    <s v="2017-06-01 00:00:00.0"/>
    <s v="2019-05-31 00:00:00.0"/>
    <s v="D01BECARIO3"/>
    <s v="PERSONAL INVESTIGADOR PREDOCTORAL EN FORMACIÓN"/>
    <s v="R101"/>
    <x v="4"/>
    <n v="705"/>
    <s v="PRODUCCIÓN VEGETAL"/>
  </r>
  <r>
    <x v="13"/>
    <n v="7852960"/>
    <s v="FCYT"/>
    <n v="557"/>
    <s v="557R"/>
    <s v="GRUPO-A1"/>
    <s v="Viticultura de precisión"/>
    <s v="GR"/>
    <s v="GRUPO REDUCIDO"/>
    <s v="557R"/>
    <s v="GR de VitIcultura de precisión"/>
    <s v="GRUPO-A1"/>
    <s v="GR de VitIcultura de precisión"/>
    <s v="2S"/>
    <n v="7852960"/>
    <s v="TARDÁGUILA"/>
    <s v="LASO"/>
    <s v="MANUEL JAVIER"/>
    <s v="jatardag"/>
    <s v="javier.tardaguila@unirioja.es"/>
    <n v="0.2"/>
    <n v="0.2"/>
    <x v="1"/>
    <n v="500"/>
    <s v="CATEDRATICO DE UNIVERSIDAD"/>
    <s v="01R"/>
    <s v="TIEMPO COMPLETO REDUCIDO"/>
    <s v="2018-11-26 00:00:00.0"/>
    <s v="null"/>
    <s v="DF100371"/>
    <s v="CATEDRÁTICO DE UNIVERSIDAD"/>
    <s v="R101"/>
    <x v="4"/>
    <n v="705"/>
    <s v="PRODUCCIÓN VEGETAL"/>
  </r>
  <r>
    <x v="13"/>
    <n v="10200766"/>
    <s v="FCYT"/>
    <n v="557"/>
    <s v="557R"/>
    <s v="GRUPO-A1"/>
    <s v="Viticultura de precisión"/>
    <s v="GR"/>
    <s v="GRUPO REDUCIDO"/>
    <s v="557R"/>
    <s v="GR de VitIcultura de precisión"/>
    <s v="GRUPO-A1"/>
    <s v="GR de VitIcultura de precisión"/>
    <s v="2S"/>
    <n v="10200766"/>
    <s v="ROMÁN"/>
    <s v="FERNÁNDEZ"/>
    <s v="LUIS RUBÉN"/>
    <s v="luroman"/>
    <s v="luis-ruben.roman@unirioja.es"/>
    <n v="0.8"/>
    <n v="0.8"/>
    <x v="1"/>
    <n v="532"/>
    <s v="LABORAL DOCENTE-ASOCIADO"/>
    <s v="P06"/>
    <s v="TIEMPO PARCIAL (6+6 HORAS)"/>
    <s v="2019-02-07 00:00:00.0"/>
    <s v="2019-09-14 00:00:00.0"/>
    <s v="PI101451"/>
    <s v="PROFESOR ASOCIADO"/>
    <s v="R101"/>
    <x v="4"/>
    <n v="705"/>
    <s v="PRODUCCIÓN VEGETAL"/>
  </r>
  <r>
    <x v="13"/>
    <n v="15863391"/>
    <s v="FCYT"/>
    <n v="558"/>
    <s v="558G"/>
    <s v="GRUPO-A"/>
    <s v="Ingeniería de procesos enológicos"/>
    <s v="GG"/>
    <s v="GRUPO GRANDE"/>
    <s v="558G"/>
    <s v="GG de Ingenieria de procesos enológicos"/>
    <s v="GRUPO-A"/>
    <s v="GG de Ingenieria de procesos enológicos"/>
    <s v="2S"/>
    <n v="15863391"/>
    <s v="PEÑA"/>
    <s v="NAVARIDAS"/>
    <s v="JOSÉ MIGUEL"/>
    <s v="jopena"/>
    <s v="jmiguel.penya@unirioja.es"/>
    <n v="3.5"/>
    <n v="3.5"/>
    <x v="1"/>
    <n v="533"/>
    <s v="COLABORADOR-TIPO 2 (Doctor)"/>
    <s v="C01"/>
    <s v="TIEMPO COMPLETO"/>
    <s v="2006-10-01 00:00:00.0"/>
    <s v="null"/>
    <s v="LD100579"/>
    <s v="PROFESOR COLABORADOR TIPO 2"/>
    <s v="R101"/>
    <x v="4"/>
    <n v="500"/>
    <s v="INGENIERÍA AGROFORESTAL"/>
  </r>
  <r>
    <x v="13"/>
    <n v="72781903"/>
    <s v="FCYT"/>
    <n v="558"/>
    <s v="558G"/>
    <s v="GRUPO-A"/>
    <s v="Ingeniería de procesos enológicos"/>
    <s v="GG"/>
    <s v="GRUPO GRANDE"/>
    <s v="558G"/>
    <s v="GG de Ingenieria de procesos enológicos"/>
    <s v="GRUPO-A"/>
    <s v="GG de Ingenieria de procesos enológicos"/>
    <s v="2S"/>
    <n v="72781903"/>
    <s v="ARBIZU"/>
    <s v="MILAGRO"/>
    <s v="MARÍA JULIA"/>
    <s v="juarbizu"/>
    <s v="julia.arbizu@unirioja.es"/>
    <n v="0.5"/>
    <n v="0.5"/>
    <x v="1"/>
    <n v="536"/>
    <s v="PROFESOR INTERINO"/>
    <s v="C01"/>
    <s v="TIEMPO COMPLETO"/>
    <s v="2015-09-15 00:00:00.0"/>
    <s v="null"/>
    <s v="PI101012"/>
    <s v="PROFESOR CONTRATADO INTERINO"/>
    <s v="R101"/>
    <x v="4"/>
    <n v="500"/>
    <s v="INGENIERÍA AGROFORESTAL"/>
  </r>
  <r>
    <x v="13"/>
    <n v="72781903"/>
    <s v="FCYT"/>
    <n v="558"/>
    <s v="558L"/>
    <s v="GRUPO-A1"/>
    <s v="Ingeniería de procesos enológicos"/>
    <s v="GL"/>
    <s v="GRUPO DE LABORATORIO"/>
    <s v="558L"/>
    <s v="GL de Ingenieria de procesos enológicos"/>
    <s v="GRUPO-A1"/>
    <s v="GL de Ingenieria de procesos enológicos"/>
    <s v="2S"/>
    <n v="72781903"/>
    <s v="ARBIZU"/>
    <s v="MILAGRO"/>
    <s v="MARÍA JULIA"/>
    <s v="juarbizu"/>
    <s v="julia.arbizu@unirioja.es"/>
    <n v="1"/>
    <n v="1"/>
    <x v="1"/>
    <n v="536"/>
    <s v="PROFESOR INTERINO"/>
    <s v="C01"/>
    <s v="TIEMPO COMPLETO"/>
    <s v="2015-09-15 00:00:00.0"/>
    <s v="null"/>
    <s v="PI101012"/>
    <s v="PROFESOR CONTRATADO INTERINO"/>
    <s v="R101"/>
    <x v="4"/>
    <n v="500"/>
    <s v="INGENIERÍA AGROFORESTAL"/>
  </r>
  <r>
    <x v="13"/>
    <n v="72781903"/>
    <s v="FCYT"/>
    <n v="558"/>
    <s v="558R"/>
    <s v="GRUPO-A1"/>
    <s v="Ingeniería de procesos enológicos"/>
    <s v="GR"/>
    <s v="GRUPO REDUCIDO"/>
    <s v="558R"/>
    <s v="GR de Ingenieria de procesos enológicos"/>
    <s v="GRUPO-A1"/>
    <s v="GR de Ingenieria de procesos enológicos"/>
    <s v="2S"/>
    <n v="72781903"/>
    <s v="ARBIZU"/>
    <s v="MILAGRO"/>
    <s v="MARÍA JULIA"/>
    <s v="juarbizu"/>
    <s v="julia.arbizu@unirioja.es"/>
    <n v="1"/>
    <n v="1"/>
    <x v="1"/>
    <n v="536"/>
    <s v="PROFESOR INTERINO"/>
    <s v="C01"/>
    <s v="TIEMPO COMPLETO"/>
    <s v="2015-09-15 00:00:00.0"/>
    <s v="null"/>
    <s v="PI101012"/>
    <s v="PROFESOR CONTRATADO INTERINO"/>
    <s v="R101"/>
    <x v="4"/>
    <n v="500"/>
    <s v="INGENIERÍA AGROFORESTAL"/>
  </r>
  <r>
    <x v="14"/>
    <n v="15863391"/>
    <s v="FCYT"/>
    <n v="558"/>
    <s v="558G"/>
    <s v="GRUPO-A"/>
    <s v="Ingeniería de procesos enológicos"/>
    <s v="GG"/>
    <s v="GRUPO GRANDE"/>
    <s v="558G"/>
    <s v="GG de Ingenieria de procesos enológicos"/>
    <s v="GRUPO-A"/>
    <s v="GG de Ingenieria de procesos enológicos"/>
    <s v="2S"/>
    <n v="15863391"/>
    <s v="PEÑA"/>
    <s v="NAVARIDAS"/>
    <s v="JOSÉ MIGUEL"/>
    <s v="jopena"/>
    <s v="jmiguel.penya@unirioja.es"/>
    <n v="3.5"/>
    <m/>
    <x v="1"/>
    <n v="533"/>
    <s v="COLABORADOR-TIPO 2 (Doctor)"/>
    <s v="C01"/>
    <s v="TIEMPO COMPLETO"/>
    <s v="2006-10-01 00:00:00.0"/>
    <s v="null"/>
    <s v="LD100579"/>
    <s v="PROFESOR COLABORADOR TIPO 2"/>
    <s v="R101"/>
    <x v="4"/>
    <n v="500"/>
    <s v="INGENIERÍA AGROFORESTAL"/>
  </r>
  <r>
    <x v="14"/>
    <n v="72781903"/>
    <s v="FCYT"/>
    <n v="558"/>
    <s v="558G"/>
    <s v="GRUPO-A"/>
    <s v="Ingeniería de procesos enológicos"/>
    <s v="GG"/>
    <s v="GRUPO GRANDE"/>
    <s v="558G"/>
    <s v="GG de Ingenieria de procesos enológicos"/>
    <s v="GRUPO-A"/>
    <s v="GG de Ingenieria de procesos enológicos"/>
    <s v="2S"/>
    <n v="72781903"/>
    <s v="ARBIZU"/>
    <s v="MILAGRO"/>
    <s v="MARÍA JULIA"/>
    <s v="juarbizu"/>
    <s v="julia.arbizu@unirioja.es"/>
    <n v="0.5"/>
    <m/>
    <x v="1"/>
    <n v="536"/>
    <s v="PROFESOR INTERINO"/>
    <s v="C01"/>
    <s v="TIEMPO COMPLETO"/>
    <s v="2015-09-15 00:00:00.0"/>
    <s v="null"/>
    <s v="PI101012"/>
    <s v="PROFESOR CONTRATADO INTERINO"/>
    <s v="R101"/>
    <x v="4"/>
    <n v="500"/>
    <s v="INGENIERÍA AGROFORESTAL"/>
  </r>
  <r>
    <x v="14"/>
    <n v="72781903"/>
    <s v="FCYT"/>
    <n v="558"/>
    <s v="558L"/>
    <s v="GRUPO-A1"/>
    <s v="Ingeniería de procesos enológicos"/>
    <s v="GL"/>
    <s v="GRUPO DE LABORATORIO"/>
    <s v="558L"/>
    <s v="GL de Ingenieria de procesos enológicos"/>
    <s v="GRUPO-A1"/>
    <s v="GL de Ingenieria de procesos enológicos"/>
    <s v="2S"/>
    <n v="72781903"/>
    <s v="ARBIZU"/>
    <s v="MILAGRO"/>
    <s v="MARÍA JULIA"/>
    <s v="juarbizu"/>
    <s v="julia.arbizu@unirioja.es"/>
    <n v="1"/>
    <m/>
    <x v="1"/>
    <n v="536"/>
    <s v="PROFESOR INTERINO"/>
    <s v="C01"/>
    <s v="TIEMPO COMPLETO"/>
    <s v="2015-09-15 00:00:00.0"/>
    <s v="null"/>
    <s v="PI101012"/>
    <s v="PROFESOR CONTRATADO INTERINO"/>
    <s v="R101"/>
    <x v="4"/>
    <n v="500"/>
    <s v="INGENIERÍA AGROFORESTAL"/>
  </r>
  <r>
    <x v="14"/>
    <n v="72781903"/>
    <s v="FCYT"/>
    <n v="558"/>
    <s v="558R"/>
    <s v="GRUPO-A1"/>
    <s v="Ingeniería de procesos enológicos"/>
    <s v="GR"/>
    <s v="GRUPO REDUCIDO"/>
    <s v="558R"/>
    <s v="GR de Ingenieria de procesos enológicos"/>
    <s v="GRUPO-A1"/>
    <s v="GR de Ingenieria de procesos enológicos"/>
    <s v="2S"/>
    <n v="72781903"/>
    <s v="ARBIZU"/>
    <s v="MILAGRO"/>
    <s v="MARÍA JULIA"/>
    <s v="juarbizu"/>
    <s v="julia.arbizu@unirioja.es"/>
    <n v="1"/>
    <m/>
    <x v="1"/>
    <n v="536"/>
    <s v="PROFESOR INTERINO"/>
    <s v="C01"/>
    <s v="TIEMPO COMPLETO"/>
    <s v="2015-09-15 00:00:00.0"/>
    <s v="null"/>
    <s v="PI101012"/>
    <s v="PROFESOR CONTRATADO INTERINO"/>
    <s v="R101"/>
    <x v="4"/>
    <n v="500"/>
    <s v="INGENIERÍA AGROFORESTAL"/>
  </r>
  <r>
    <x v="13"/>
    <n v="7852960"/>
    <s v="FCYT"/>
    <n v="559"/>
    <s v="559G"/>
    <s v="GRUPO-A"/>
    <s v="Prácticas integradas de viticultura"/>
    <s v="GG"/>
    <s v="GRUPO GRANDE"/>
    <s v="559G"/>
    <s v="GG de Prácticas integradas de viticultura"/>
    <s v="GRUPO-A"/>
    <s v="GG de Prácticas integradas de viticultura"/>
    <s v="AN"/>
    <n v="7852960"/>
    <s v="TARDÁGUILA"/>
    <s v="LASO"/>
    <s v="MANUEL JAVIER"/>
    <s v="jatardag"/>
    <s v="javier.tardaguila@unirioja.es"/>
    <n v="1"/>
    <n v="1"/>
    <x v="1"/>
    <n v="500"/>
    <s v="CATEDRATICO DE UNIVERSIDAD"/>
    <s v="01R"/>
    <s v="TIEMPO COMPLETO REDUCIDO"/>
    <s v="2018-11-26 00:00:00.0"/>
    <s v="null"/>
    <s v="DF100371"/>
    <s v="CATEDRÁTICO DE UNIVERSIDAD"/>
    <s v="R101"/>
    <x v="4"/>
    <n v="705"/>
    <s v="PRODUCCIÓN VEGETAL"/>
  </r>
  <r>
    <x v="13"/>
    <n v="16584746"/>
    <s v="FCYT"/>
    <n v="559"/>
    <s v="559G"/>
    <s v="GRUPO-A"/>
    <s v="Prácticas integradas de viticultura"/>
    <s v="GG"/>
    <s v="GRUPO GRANDE"/>
    <s v="559G"/>
    <s v="GG de Prácticas integradas de viticultura"/>
    <s v="GRUPO-A"/>
    <s v="GG de Prácticas integradas de viticultura"/>
    <s v="AN"/>
    <n v="16584746"/>
    <s v="DIAGO"/>
    <s v="SANTAMARÍA"/>
    <s v="MARÍA PAZ"/>
    <s v="madiago"/>
    <s v="maria-paz.diago@unirioja.es"/>
    <n v="1"/>
    <n v="1"/>
    <x v="1"/>
    <n v="0"/>
    <s v="DOCTOR"/>
    <n v="0"/>
    <s v="_"/>
    <s v="2016-12-01 00:00:00.0"/>
    <s v="2021-11-30 00:00:00.0"/>
    <s v="D01INVESTIGADOR1"/>
    <s v="ACCESO SISTEMA ESPAÑOL CIENCIA E INNOVACIÓN"/>
    <s v="R101"/>
    <x v="4"/>
    <n v="705"/>
    <s v="PRODUCCIÓN VEGETAL"/>
  </r>
  <r>
    <x v="13"/>
    <n v="7852960"/>
    <s v="FCYT"/>
    <n v="559"/>
    <s v="559L"/>
    <s v="GRUPO-A1"/>
    <s v="Prácticas integradas de viticultura"/>
    <s v="GL"/>
    <s v="GRUPO DE LABORATORIO"/>
    <s v="559L"/>
    <s v="GL de Prácticas integradas de viticultura"/>
    <s v="GRUPO-A1"/>
    <s v="GL de Prácticas integradas de viticultura"/>
    <s v="AN"/>
    <n v="7852960"/>
    <s v="TARDÁGUILA"/>
    <s v="LASO"/>
    <s v="MANUEL JAVIER"/>
    <s v="jatardag"/>
    <s v="javier.tardaguila@unirioja.es"/>
    <n v="3.5"/>
    <n v="3.5"/>
    <x v="1"/>
    <n v="500"/>
    <s v="CATEDRATICO DE UNIVERSIDAD"/>
    <s v="01R"/>
    <s v="TIEMPO COMPLETO REDUCIDO"/>
    <s v="2018-11-26 00:00:00.0"/>
    <s v="null"/>
    <s v="DF100371"/>
    <s v="CATEDRÁTICO DE UNIVERSIDAD"/>
    <s v="R101"/>
    <x v="4"/>
    <n v="705"/>
    <s v="PRODUCCIÓN VEGETAL"/>
  </r>
  <r>
    <x v="13"/>
    <n v="10200766"/>
    <s v="FCYT"/>
    <n v="559"/>
    <s v="559L"/>
    <s v="GRUPO-A1"/>
    <s v="Prácticas integradas de viticultura"/>
    <s v="GL"/>
    <s v="GRUPO DE LABORATORIO"/>
    <s v="559L"/>
    <s v="GL de Prácticas integradas de viticultura"/>
    <s v="GRUPO-A1"/>
    <s v="GL de Prácticas integradas de viticultura"/>
    <s v="AN"/>
    <n v="10200766"/>
    <s v="ROMÁN"/>
    <s v="FERNÁNDEZ"/>
    <s v="LUIS RUBÉN"/>
    <s v="luroman"/>
    <s v="luis-ruben.roman@unirioja.es"/>
    <n v="1.1000000000000001"/>
    <n v="1.1000000000000001"/>
    <x v="1"/>
    <n v="532"/>
    <s v="LABORAL DOCENTE-ASOCIADO"/>
    <s v="P06"/>
    <s v="TIEMPO PARCIAL (6+6 HORAS)"/>
    <s v="2019-02-07 00:00:00.0"/>
    <s v="2019-09-14 00:00:00.0"/>
    <s v="PI101451"/>
    <s v="PROFESOR ASOCIADO"/>
    <s v="R101"/>
    <x v="4"/>
    <n v="705"/>
    <s v="PRODUCCIÓN VEGETAL"/>
  </r>
  <r>
    <x v="13"/>
    <n v="16584746"/>
    <s v="FCYT"/>
    <n v="559"/>
    <s v="559L"/>
    <s v="GRUPO-A1"/>
    <s v="Prácticas integradas de viticultura"/>
    <s v="GL"/>
    <s v="GRUPO DE LABORATORIO"/>
    <s v="559L"/>
    <s v="GL de Prácticas integradas de viticultura"/>
    <s v="GRUPO-A1"/>
    <s v="GL de Prácticas integradas de viticultura"/>
    <s v="AN"/>
    <n v="16584746"/>
    <s v="DIAGO"/>
    <s v="SANTAMARÍA"/>
    <s v="MARÍA PAZ"/>
    <s v="madiago"/>
    <s v="maria-paz.diago@unirioja.es"/>
    <n v="2.25"/>
    <n v="2.25"/>
    <x v="1"/>
    <n v="0"/>
    <s v="DOCTOR"/>
    <n v="0"/>
    <s v="_"/>
    <s v="2016-12-01 00:00:00.0"/>
    <s v="2021-11-30 00:00:00.0"/>
    <s v="D01INVESTIGADOR1"/>
    <s v="ACCESO SISTEMA ESPAÑOL CIENCIA E INNOVACIÓN"/>
    <s v="R101"/>
    <x v="4"/>
    <n v="705"/>
    <s v="PRODUCCIÓN VEGETAL"/>
  </r>
  <r>
    <x v="13"/>
    <n v="77353168"/>
    <s v="FCYT"/>
    <n v="559"/>
    <s v="559L"/>
    <s v="GRUPO-A1"/>
    <s v="Prácticas integradas de viticultura"/>
    <s v="GL"/>
    <s v="GRUPO DE LABORATORIO"/>
    <s v="559L"/>
    <s v="GL de Prácticas integradas de viticultura"/>
    <s v="GRUPO-A1"/>
    <s v="GL de Prácticas integradas de viticultura"/>
    <s v="AN"/>
    <n v="77353168"/>
    <s v="GUTIÉRREZ"/>
    <s v="SALCEDO"/>
    <s v="SALVADOR"/>
    <s v="sagutis"/>
    <s v="salvador.gutierrez@alum.unirioja.es"/>
    <n v="0.15"/>
    <n v="0.15"/>
    <x v="1"/>
    <n v="121"/>
    <s v="PERSONAL INVESTIGADOR EN FORMACIÓN"/>
    <n v="0"/>
    <s v="_"/>
    <s v="2016-09-01 00:00:00.0"/>
    <s v="2019-02-06 00:00:00.0"/>
    <s v="D01BECARIO2"/>
    <s v="PERSONAL INVESTIGADOR PREDOCTORAL EN FORMACIÓN"/>
    <s v="R101"/>
    <x v="4"/>
    <n v="705"/>
    <s v="PRODUCCIÓN VEGETAL"/>
  </r>
  <r>
    <x v="13"/>
    <n v="7852960"/>
    <s v="FCYT"/>
    <n v="559"/>
    <s v="559L"/>
    <s v="GRUPO-A2"/>
    <s v="Prácticas integradas de viticultura"/>
    <s v="GL"/>
    <s v="GRUPO DE LABORATORIO"/>
    <s v="559L"/>
    <s v="GL de Prácticas integradas de viticultura"/>
    <s v="GRUPO-A2"/>
    <s v="GL de Prácticas integradas de viticultura"/>
    <s v="AN"/>
    <n v="7852960"/>
    <s v="TARDÁGUILA"/>
    <s v="LASO"/>
    <s v="MANUEL JAVIER"/>
    <s v="jatardag"/>
    <s v="javier.tardaguila@unirioja.es"/>
    <n v="3.5"/>
    <n v="3.5"/>
    <x v="1"/>
    <n v="500"/>
    <s v="CATEDRATICO DE UNIVERSIDAD"/>
    <s v="01R"/>
    <s v="TIEMPO COMPLETO REDUCIDO"/>
    <s v="2018-11-26 00:00:00.0"/>
    <s v="null"/>
    <s v="DF100371"/>
    <s v="CATEDRÁTICO DE UNIVERSIDAD"/>
    <s v="R101"/>
    <x v="4"/>
    <n v="705"/>
    <s v="PRODUCCIÓN VEGETAL"/>
  </r>
  <r>
    <x v="13"/>
    <n v="10200766"/>
    <s v="FCYT"/>
    <n v="559"/>
    <s v="559L"/>
    <s v="GRUPO-A2"/>
    <s v="Prácticas integradas de viticultura"/>
    <s v="GL"/>
    <s v="GRUPO DE LABORATORIO"/>
    <s v="559L"/>
    <s v="GL de Prácticas integradas de viticultura"/>
    <s v="GRUPO-A2"/>
    <s v="GL de Prácticas integradas de viticultura"/>
    <s v="AN"/>
    <n v="10200766"/>
    <s v="ROMÁN"/>
    <s v="FERNÁNDEZ"/>
    <s v="LUIS RUBÉN"/>
    <s v="luroman"/>
    <s v="luis-ruben.roman@unirioja.es"/>
    <n v="1.1000000000000001"/>
    <n v="1.1000000000000001"/>
    <x v="1"/>
    <n v="532"/>
    <s v="LABORAL DOCENTE-ASOCIADO"/>
    <s v="P06"/>
    <s v="TIEMPO PARCIAL (6+6 HORAS)"/>
    <s v="2019-02-07 00:00:00.0"/>
    <s v="2019-09-14 00:00:00.0"/>
    <s v="PI101451"/>
    <s v="PROFESOR ASOCIADO"/>
    <s v="R101"/>
    <x v="4"/>
    <n v="705"/>
    <s v="PRODUCCIÓN VEGETAL"/>
  </r>
  <r>
    <x v="13"/>
    <n v="16584746"/>
    <s v="FCYT"/>
    <n v="559"/>
    <s v="559L"/>
    <s v="GRUPO-A2"/>
    <s v="Prácticas integradas de viticultura"/>
    <s v="GL"/>
    <s v="GRUPO DE LABORATORIO"/>
    <s v="559L"/>
    <s v="GL de Prácticas integradas de viticultura"/>
    <s v="GRUPO-A2"/>
    <s v="GL de Prácticas integradas de viticultura"/>
    <s v="AN"/>
    <n v="16584746"/>
    <s v="DIAGO"/>
    <s v="SANTAMARÍA"/>
    <s v="MARÍA PAZ"/>
    <s v="madiago"/>
    <s v="maria-paz.diago@unirioja.es"/>
    <n v="2.25"/>
    <n v="2.25"/>
    <x v="1"/>
    <n v="0"/>
    <s v="DOCTOR"/>
    <n v="0"/>
    <s v="_"/>
    <s v="2016-12-01 00:00:00.0"/>
    <s v="2021-11-30 00:00:00.0"/>
    <s v="D01INVESTIGADOR1"/>
    <s v="ACCESO SISTEMA ESPAÑOL CIENCIA E INNOVACIÓN"/>
    <s v="R101"/>
    <x v="4"/>
    <n v="705"/>
    <s v="PRODUCCIÓN VEGETAL"/>
  </r>
  <r>
    <x v="13"/>
    <n v="77353168"/>
    <s v="FCYT"/>
    <n v="559"/>
    <s v="559L"/>
    <s v="GRUPO-A2"/>
    <s v="Prácticas integradas de viticultura"/>
    <s v="GL"/>
    <s v="GRUPO DE LABORATORIO"/>
    <s v="559L"/>
    <s v="GL de Prácticas integradas de viticultura"/>
    <s v="GRUPO-A2"/>
    <s v="GL de Prácticas integradas de viticultura"/>
    <s v="AN"/>
    <n v="77353168"/>
    <s v="GUTIÉRREZ"/>
    <s v="SALCEDO"/>
    <s v="SALVADOR"/>
    <s v="sagutis"/>
    <s v="salvador.gutierrez@alum.unirioja.es"/>
    <n v="0.15"/>
    <n v="0.15"/>
    <x v="1"/>
    <n v="121"/>
    <s v="PERSONAL INVESTIGADOR EN FORMACIÓN"/>
    <n v="0"/>
    <s v="_"/>
    <s v="2016-09-01 00:00:00.0"/>
    <s v="2019-02-06 00:00:00.0"/>
    <s v="D01BECARIO2"/>
    <s v="PERSONAL INVESTIGADOR PREDOCTORAL EN FORMACIÓN"/>
    <s v="R101"/>
    <x v="4"/>
    <n v="705"/>
    <s v="PRODUCCIÓN VEGETAL"/>
  </r>
  <r>
    <x v="14"/>
    <n v="7852960"/>
    <s v="FCYT"/>
    <n v="559"/>
    <s v="559G"/>
    <s v="GRUPO-A"/>
    <s v="Prácticas integradas de viticultura"/>
    <s v="GG"/>
    <s v="GRUPO GRANDE"/>
    <s v="559G"/>
    <s v="GG de Prácticas integradas de viticultura"/>
    <s v="GRUPO-A"/>
    <s v="GG de Prácticas integradas de viticultura"/>
    <s v="AN"/>
    <n v="7852960"/>
    <s v="TARDÁGUILA"/>
    <s v="LASO"/>
    <s v="MANUEL JAVIER"/>
    <s v="jatardag"/>
    <s v="javier.tardaguila@unirioja.es"/>
    <n v="1"/>
    <m/>
    <x v="1"/>
    <n v="500"/>
    <s v="CATEDRATICO DE UNIVERSIDAD"/>
    <s v="01R"/>
    <s v="TIEMPO COMPLETO REDUCIDO"/>
    <s v="2018-11-26 00:00:00.0"/>
    <s v="null"/>
    <s v="DF100371"/>
    <s v="CATEDRÁTICO DE UNIVERSIDAD"/>
    <s v="R101"/>
    <x v="4"/>
    <n v="705"/>
    <s v="PRODUCCIÓN VEGETAL"/>
  </r>
  <r>
    <x v="14"/>
    <n v="16584746"/>
    <s v="FCYT"/>
    <n v="559"/>
    <s v="559G"/>
    <s v="GRUPO-A"/>
    <s v="Prácticas integradas de viticultura"/>
    <s v="GG"/>
    <s v="GRUPO GRANDE"/>
    <s v="559G"/>
    <s v="GG de Prácticas integradas de viticultura"/>
    <s v="GRUPO-A"/>
    <s v="GG de Prácticas integradas de viticultura"/>
    <s v="AN"/>
    <n v="16584746"/>
    <s v="DIAGO"/>
    <s v="SANTAMARÍA"/>
    <s v="MARÍA PAZ"/>
    <s v="madiago"/>
    <s v="maria-paz.diago@unirioja.es"/>
    <n v="1"/>
    <m/>
    <x v="1"/>
    <n v="0"/>
    <s v="DOCTOR"/>
    <n v="0"/>
    <s v="_"/>
    <s v="2016-12-01 00:00:00.0"/>
    <s v="2021-11-30 00:00:00.0"/>
    <s v="D01INVESTIGADOR1"/>
    <s v="ACCESO SISTEMA ESPAÑOL CIENCIA E INNOVACIÓN"/>
    <s v="R101"/>
    <x v="4"/>
    <n v="705"/>
    <s v="PRODUCCIÓN VEGETAL"/>
  </r>
  <r>
    <x v="14"/>
    <n v="7852960"/>
    <s v="FCYT"/>
    <n v="559"/>
    <s v="559L"/>
    <s v="GRUPO-A1"/>
    <s v="Prácticas integradas de viticultura"/>
    <s v="GL"/>
    <s v="GRUPO DE LABORATORIO"/>
    <s v="559L"/>
    <s v="GL de Prácticas integradas de viticultura"/>
    <s v="GRUPO-A1"/>
    <s v="GL de Prácticas integradas de viticultura"/>
    <s v="AN"/>
    <n v="7852960"/>
    <s v="TARDÁGUILA"/>
    <s v="LASO"/>
    <s v="MANUEL JAVIER"/>
    <s v="jatardag"/>
    <s v="javier.tardaguila@unirioja.es"/>
    <n v="3.5"/>
    <m/>
    <x v="1"/>
    <n v="500"/>
    <s v="CATEDRATICO DE UNIVERSIDAD"/>
    <s v="01R"/>
    <s v="TIEMPO COMPLETO REDUCIDO"/>
    <s v="2018-11-26 00:00:00.0"/>
    <s v="null"/>
    <s v="DF100371"/>
    <s v="CATEDRÁTICO DE UNIVERSIDAD"/>
    <s v="R101"/>
    <x v="4"/>
    <n v="705"/>
    <s v="PRODUCCIÓN VEGETAL"/>
  </r>
  <r>
    <x v="14"/>
    <n v="10200766"/>
    <s v="FCYT"/>
    <n v="559"/>
    <s v="559L"/>
    <s v="GRUPO-A1"/>
    <s v="Prácticas integradas de viticultura"/>
    <s v="GL"/>
    <s v="GRUPO DE LABORATORIO"/>
    <s v="559L"/>
    <s v="GL de Prácticas integradas de viticultura"/>
    <s v="GRUPO-A1"/>
    <s v="GL de Prácticas integradas de viticultura"/>
    <s v="AN"/>
    <n v="10200766"/>
    <s v="ROMÁN"/>
    <s v="FERNÁNDEZ"/>
    <s v="LUIS RUBÉN"/>
    <s v="luroman"/>
    <s v="luis-ruben.roman@unirioja.es"/>
    <n v="1.1000000000000001"/>
    <m/>
    <x v="1"/>
    <n v="532"/>
    <s v="LABORAL DOCENTE-ASOCIADO"/>
    <s v="P06"/>
    <s v="TIEMPO PARCIAL (6+6 HORAS)"/>
    <s v="2019-02-07 00:00:00.0"/>
    <s v="2019-09-14 00:00:00.0"/>
    <s v="PI101451"/>
    <s v="PROFESOR ASOCIADO"/>
    <s v="R101"/>
    <x v="4"/>
    <n v="705"/>
    <s v="PRODUCCIÓN VEGETAL"/>
  </r>
  <r>
    <x v="14"/>
    <n v="16584746"/>
    <s v="FCYT"/>
    <n v="559"/>
    <s v="559L"/>
    <s v="GRUPO-A1"/>
    <s v="Prácticas integradas de viticultura"/>
    <s v="GL"/>
    <s v="GRUPO DE LABORATORIO"/>
    <s v="559L"/>
    <s v="GL de Prácticas integradas de viticultura"/>
    <s v="GRUPO-A1"/>
    <s v="GL de Prácticas integradas de viticultura"/>
    <s v="AN"/>
    <n v="16584746"/>
    <s v="DIAGO"/>
    <s v="SANTAMARÍA"/>
    <s v="MARÍA PAZ"/>
    <s v="madiago"/>
    <s v="maria-paz.diago@unirioja.es"/>
    <n v="2.25"/>
    <m/>
    <x v="1"/>
    <n v="0"/>
    <s v="DOCTOR"/>
    <n v="0"/>
    <s v="_"/>
    <s v="2016-12-01 00:00:00.0"/>
    <s v="2021-11-30 00:00:00.0"/>
    <s v="D01INVESTIGADOR1"/>
    <s v="ACCESO SISTEMA ESPAÑOL CIENCIA E INNOVACIÓN"/>
    <s v="R101"/>
    <x v="4"/>
    <n v="705"/>
    <s v="PRODUCCIÓN VEGETAL"/>
  </r>
  <r>
    <x v="14"/>
    <n v="77353168"/>
    <s v="FCYT"/>
    <n v="559"/>
    <s v="559L"/>
    <s v="GRUPO-A1"/>
    <s v="Prácticas integradas de viticultura"/>
    <s v="GL"/>
    <s v="GRUPO DE LABORATORIO"/>
    <s v="559L"/>
    <s v="GL de Prácticas integradas de viticultura"/>
    <s v="GRUPO-A1"/>
    <s v="GL de Prácticas integradas de viticultura"/>
    <s v="AN"/>
    <n v="77353168"/>
    <s v="GUTIÉRREZ"/>
    <s v="SALCEDO"/>
    <s v="SALVADOR"/>
    <s v="sagutis"/>
    <s v="salvador.gutierrez@alum.unirioja.es"/>
    <n v="0.15"/>
    <m/>
    <x v="1"/>
    <n v="121"/>
    <s v="PERSONAL INVESTIGADOR EN FORMACIÓN"/>
    <n v="0"/>
    <s v="_"/>
    <s v="2016-09-01 00:00:00.0"/>
    <s v="2019-02-06 00:00:00.0"/>
    <s v="D01BECARIO2"/>
    <s v="PERSONAL INVESTIGADOR PREDOCTORAL EN FORMACIÓN"/>
    <s v="R101"/>
    <x v="4"/>
    <n v="705"/>
    <s v="PRODUCCIÓN VEGETAL"/>
  </r>
  <r>
    <x v="14"/>
    <n v="7852960"/>
    <s v="FCYT"/>
    <n v="559"/>
    <s v="559L"/>
    <s v="GRUPO-A2"/>
    <s v="Prácticas integradas de viticultura"/>
    <s v="GL"/>
    <s v="GRUPO DE LABORATORIO"/>
    <s v="559L"/>
    <s v="GL de Prácticas integradas de viticultura"/>
    <s v="GRUPO-A2"/>
    <s v="GL de Prácticas integradas de viticultura"/>
    <s v="AN"/>
    <n v="7852960"/>
    <s v="TARDÁGUILA"/>
    <s v="LASO"/>
    <s v="MANUEL JAVIER"/>
    <s v="jatardag"/>
    <s v="javier.tardaguila@unirioja.es"/>
    <n v="3.5"/>
    <m/>
    <x v="1"/>
    <n v="500"/>
    <s v="CATEDRATICO DE UNIVERSIDAD"/>
    <s v="01R"/>
    <s v="TIEMPO COMPLETO REDUCIDO"/>
    <s v="2018-11-26 00:00:00.0"/>
    <s v="null"/>
    <s v="DF100371"/>
    <s v="CATEDRÁTICO DE UNIVERSIDAD"/>
    <s v="R101"/>
    <x v="4"/>
    <n v="705"/>
    <s v="PRODUCCIÓN VEGETAL"/>
  </r>
  <r>
    <x v="14"/>
    <n v="10200766"/>
    <s v="FCYT"/>
    <n v="559"/>
    <s v="559L"/>
    <s v="GRUPO-A2"/>
    <s v="Prácticas integradas de viticultura"/>
    <s v="GL"/>
    <s v="GRUPO DE LABORATORIO"/>
    <s v="559L"/>
    <s v="GL de Prácticas integradas de viticultura"/>
    <s v="GRUPO-A2"/>
    <s v="GL de Prácticas integradas de viticultura"/>
    <s v="AN"/>
    <n v="10200766"/>
    <s v="ROMÁN"/>
    <s v="FERNÁNDEZ"/>
    <s v="LUIS RUBÉN"/>
    <s v="luroman"/>
    <s v="luis-ruben.roman@unirioja.es"/>
    <n v="1.1000000000000001"/>
    <m/>
    <x v="1"/>
    <n v="532"/>
    <s v="LABORAL DOCENTE-ASOCIADO"/>
    <s v="P06"/>
    <s v="TIEMPO PARCIAL (6+6 HORAS)"/>
    <s v="2019-02-07 00:00:00.0"/>
    <s v="2019-09-14 00:00:00.0"/>
    <s v="PI101451"/>
    <s v="PROFESOR ASOCIADO"/>
    <s v="R101"/>
    <x v="4"/>
    <n v="705"/>
    <s v="PRODUCCIÓN VEGETAL"/>
  </r>
  <r>
    <x v="14"/>
    <n v="16584746"/>
    <s v="FCYT"/>
    <n v="559"/>
    <s v="559L"/>
    <s v="GRUPO-A2"/>
    <s v="Prácticas integradas de viticultura"/>
    <s v="GL"/>
    <s v="GRUPO DE LABORATORIO"/>
    <s v="559L"/>
    <s v="GL de Prácticas integradas de viticultura"/>
    <s v="GRUPO-A2"/>
    <s v="GL de Prácticas integradas de viticultura"/>
    <s v="AN"/>
    <n v="16584746"/>
    <s v="DIAGO"/>
    <s v="SANTAMARÍA"/>
    <s v="MARÍA PAZ"/>
    <s v="madiago"/>
    <s v="maria-paz.diago@unirioja.es"/>
    <n v="2.25"/>
    <m/>
    <x v="1"/>
    <n v="0"/>
    <s v="DOCTOR"/>
    <n v="0"/>
    <s v="_"/>
    <s v="2016-12-01 00:00:00.0"/>
    <s v="2021-11-30 00:00:00.0"/>
    <s v="D01INVESTIGADOR1"/>
    <s v="ACCESO SISTEMA ESPAÑOL CIENCIA E INNOVACIÓN"/>
    <s v="R101"/>
    <x v="4"/>
    <n v="705"/>
    <s v="PRODUCCIÓN VEGETAL"/>
  </r>
  <r>
    <x v="14"/>
    <n v="77353168"/>
    <s v="FCYT"/>
    <n v="559"/>
    <s v="559L"/>
    <s v="GRUPO-A2"/>
    <s v="Prácticas integradas de viticultura"/>
    <s v="GL"/>
    <s v="GRUPO DE LABORATORIO"/>
    <s v="559L"/>
    <s v="GL de Prácticas integradas de viticultura"/>
    <s v="GRUPO-A2"/>
    <s v="GL de Prácticas integradas de viticultura"/>
    <s v="AN"/>
    <n v="77353168"/>
    <s v="GUTIÉRREZ"/>
    <s v="SALCEDO"/>
    <s v="SALVADOR"/>
    <s v="sagutis"/>
    <s v="salvador.gutierrez@alum.unirioja.es"/>
    <n v="0.15"/>
    <m/>
    <x v="1"/>
    <n v="121"/>
    <s v="PERSONAL INVESTIGADOR EN FORMACIÓN"/>
    <n v="0"/>
    <s v="_"/>
    <s v="2016-09-01 00:00:00.0"/>
    <s v="2019-02-06 00:00:00.0"/>
    <s v="D01BECARIO2"/>
    <s v="PERSONAL INVESTIGADOR PREDOCTORAL EN FORMACIÓN"/>
    <s v="R101"/>
    <x v="4"/>
    <n v="705"/>
    <s v="PRODUCCIÓN VEGETAL"/>
  </r>
  <r>
    <x v="13"/>
    <n v="17437495"/>
    <s v="FCYT"/>
    <n v="560"/>
    <s v="560G"/>
    <s v="GRUPO-A"/>
    <s v="Protección de cultivos"/>
    <s v="GG"/>
    <s v="GRUPO GRANDE"/>
    <s v="560G"/>
    <s v="GG de Protección de cultivos"/>
    <s v="GRUPO-A"/>
    <s v="GG de Protección de cultivos"/>
    <s v="1S"/>
    <n v="17437495"/>
    <s v="MARCO"/>
    <s v="MANCEBÓN"/>
    <s v="VICENTE SANTIAGO"/>
    <s v="vimarco"/>
    <s v="vicente.marco@unirioja.es"/>
    <n v="3"/>
    <n v="3"/>
    <x v="0"/>
    <n v="504"/>
    <s v="PROFESOR TITULAR UNIVERSIDAD"/>
    <s v="01R"/>
    <s v="TIEMPO COMPLETO REDUCIDO"/>
    <s v="2014-09-15 00:00:00.0"/>
    <s v="null"/>
    <s v="DF3157"/>
    <s v="TITULAR DE UNIVERSIDAD"/>
    <s v="R101"/>
    <x v="4"/>
    <n v="705"/>
    <s v="PRODUCCIÓN VEGETAL"/>
  </r>
  <r>
    <x v="13"/>
    <n v="44670759"/>
    <s v="FCYT"/>
    <n v="560"/>
    <s v="560G"/>
    <s v="GRUPO-A"/>
    <s v="Protección de cultivos"/>
    <s v="GG"/>
    <s v="GRUPO GRANDE"/>
    <s v="560G"/>
    <s v="GG de Protección de cultivos"/>
    <s v="GRUPO-A"/>
    <s v="GG de Protección de cultivos"/>
    <s v="1S"/>
    <n v="44670759"/>
    <s v="RAMOS"/>
    <s v="SÁEZ DE OJER"/>
    <s v="JOSÉ LUIS"/>
    <s v="joramosae"/>
    <s v="jose-luis.ramos@unirioja.es"/>
    <n v="1"/>
    <n v="1"/>
    <x v="1"/>
    <n v="532"/>
    <s v="LABORAL DOCENTE-ASOCIADO"/>
    <s v="P02"/>
    <s v="TIEMPO PARCIAL (2+2 HORAS)"/>
    <s v="2018-09-17 00:00:00.0"/>
    <s v="2019-09-14 00:00:00.0"/>
    <s v="PI101347"/>
    <s v="PROFESOR ASOCIADO"/>
    <s v="R101"/>
    <x v="4"/>
    <n v="705"/>
    <s v="PRODUCCIÓN VEGETAL"/>
  </r>
  <r>
    <x v="13"/>
    <n v="44670759"/>
    <s v="FCYT"/>
    <n v="560"/>
    <s v="560L"/>
    <s v="GRUPO-A1"/>
    <s v="Protección de cultivos"/>
    <s v="GL"/>
    <s v="GRUPO DE LABORATORIO"/>
    <s v="560L"/>
    <s v="GL de Protección de cultivos"/>
    <s v="GRUPO-A1"/>
    <s v="GL de Protección de cultivos"/>
    <s v="1S"/>
    <n v="44670759"/>
    <s v="RAMOS"/>
    <s v="SÁEZ DE OJER"/>
    <s v="JOSÉ LUIS"/>
    <s v="joramosae"/>
    <s v="jose-luis.ramos@unirioja.es"/>
    <n v="1"/>
    <n v="1"/>
    <x v="1"/>
    <n v="532"/>
    <s v="LABORAL DOCENTE-ASOCIADO"/>
    <s v="P02"/>
    <s v="TIEMPO PARCIAL (2+2 HORAS)"/>
    <s v="2018-09-17 00:00:00.0"/>
    <s v="2019-09-14 00:00:00.0"/>
    <s v="PI101347"/>
    <s v="PROFESOR ASOCIADO"/>
    <s v="R101"/>
    <x v="4"/>
    <n v="705"/>
    <s v="PRODUCCIÓN VEGETAL"/>
  </r>
  <r>
    <x v="13"/>
    <n v="72778746"/>
    <s v="FCYT"/>
    <n v="560"/>
    <s v="560L"/>
    <s v="GRUPO-A1"/>
    <s v="Protección de cultivos"/>
    <s v="GL"/>
    <s v="GRUPO DE LABORATORIO"/>
    <s v="560L"/>
    <s v="GL de Protección de cultivos"/>
    <s v="GRUPO-A1"/>
    <s v="GL de Protección de cultivos"/>
    <s v="1S"/>
    <n v="72778746"/>
    <s v="PÉREZ"/>
    <s v="MORENO"/>
    <s v="IGNACIO"/>
    <s v="igperez"/>
    <s v="ignacio.perez@unirioja.es"/>
    <n v="1"/>
    <n v="1"/>
    <x v="0"/>
    <n v="504"/>
    <s v="PROFESOR TITULAR UNIVERSIDAD"/>
    <s v="01R"/>
    <s v="TIEMPO COMPLETO REDUCIDO"/>
    <s v="2017-09-15 00:00:00.0"/>
    <s v="null"/>
    <s v="DF3158"/>
    <s v="TITULAR DE UNIVERSIDAD"/>
    <s v="R101"/>
    <x v="4"/>
    <n v="705"/>
    <s v="PRODUCCIÓN VEGETAL"/>
  </r>
  <r>
    <x v="13"/>
    <n v="44670759"/>
    <s v="FCYT"/>
    <n v="560"/>
    <s v="560L"/>
    <s v="GRUPO-A2"/>
    <s v="Protección de cultivos"/>
    <s v="GL"/>
    <s v="GRUPO DE LABORATORIO"/>
    <s v="560L"/>
    <s v="GL de Protección de cultivos"/>
    <s v="GRUPO-A2"/>
    <s v="GL de Protección de cultivos"/>
    <s v="1S"/>
    <n v="44670759"/>
    <s v="RAMOS"/>
    <s v="SÁEZ DE OJER"/>
    <s v="JOSÉ LUIS"/>
    <s v="joramosae"/>
    <s v="jose-luis.ramos@unirioja.es"/>
    <n v="1"/>
    <n v="1"/>
    <x v="1"/>
    <n v="532"/>
    <s v="LABORAL DOCENTE-ASOCIADO"/>
    <s v="P02"/>
    <s v="TIEMPO PARCIAL (2+2 HORAS)"/>
    <s v="2018-09-17 00:00:00.0"/>
    <s v="2019-09-14 00:00:00.0"/>
    <s v="PI101347"/>
    <s v="PROFESOR ASOCIADO"/>
    <s v="R101"/>
    <x v="4"/>
    <n v="705"/>
    <s v="PRODUCCIÓN VEGETAL"/>
  </r>
  <r>
    <x v="13"/>
    <n v="72778746"/>
    <s v="FCYT"/>
    <n v="560"/>
    <s v="560L"/>
    <s v="GRUPO-A2"/>
    <s v="Protección de cultivos"/>
    <s v="GL"/>
    <s v="GRUPO DE LABORATORIO"/>
    <s v="560L"/>
    <s v="GL de Protección de cultivos"/>
    <s v="GRUPO-A2"/>
    <s v="GL de Protección de cultivos"/>
    <s v="1S"/>
    <n v="72778746"/>
    <s v="PÉREZ"/>
    <s v="MORENO"/>
    <s v="IGNACIO"/>
    <s v="igperez"/>
    <s v="ignacio.perez@unirioja.es"/>
    <n v="1"/>
    <n v="1"/>
    <x v="0"/>
    <n v="504"/>
    <s v="PROFESOR TITULAR UNIVERSIDAD"/>
    <s v="01R"/>
    <s v="TIEMPO COMPLETO REDUCIDO"/>
    <s v="2017-09-15 00:00:00.0"/>
    <s v="null"/>
    <s v="DF3158"/>
    <s v="TITULAR DE UNIVERSIDAD"/>
    <s v="R101"/>
    <x v="4"/>
    <n v="705"/>
    <s v="PRODUCCIÓN VEGETAL"/>
  </r>
  <r>
    <x v="13"/>
    <n v="44670759"/>
    <s v="FCYT"/>
    <n v="560"/>
    <s v="560L"/>
    <s v="GRUPO-A3"/>
    <s v="Protección de cultivos"/>
    <s v="GL"/>
    <s v="GRUPO DE LABORATORIO"/>
    <s v="560L"/>
    <s v="GL de Protección de cultivos"/>
    <s v="GRUPO-A3"/>
    <s v="GL de Protección de cultivos"/>
    <s v="1S"/>
    <n v="44670759"/>
    <s v="RAMOS"/>
    <s v="SÁEZ DE OJER"/>
    <s v="JOSÉ LUIS"/>
    <s v="joramosae"/>
    <s v="jose-luis.ramos@unirioja.es"/>
    <n v="1"/>
    <n v="1"/>
    <x v="1"/>
    <n v="532"/>
    <s v="LABORAL DOCENTE-ASOCIADO"/>
    <s v="P02"/>
    <s v="TIEMPO PARCIAL (2+2 HORAS)"/>
    <s v="2018-09-17 00:00:00.0"/>
    <s v="2019-09-14 00:00:00.0"/>
    <s v="PI101347"/>
    <s v="PROFESOR ASOCIADO"/>
    <s v="R101"/>
    <x v="4"/>
    <n v="705"/>
    <s v="PRODUCCIÓN VEGETAL"/>
  </r>
  <r>
    <x v="13"/>
    <n v="72778746"/>
    <s v="FCYT"/>
    <n v="560"/>
    <s v="560L"/>
    <s v="GRUPO-A3"/>
    <s v="Protección de cultivos"/>
    <s v="GL"/>
    <s v="GRUPO DE LABORATORIO"/>
    <s v="560L"/>
    <s v="GL de Protección de cultivos"/>
    <s v="GRUPO-A3"/>
    <s v="GL de Protección de cultivos"/>
    <s v="1S"/>
    <n v="72778746"/>
    <s v="PÉREZ"/>
    <s v="MORENO"/>
    <s v="IGNACIO"/>
    <s v="igperez"/>
    <s v="ignacio.perez@unirioja.es"/>
    <n v="1"/>
    <n v="1"/>
    <x v="0"/>
    <n v="504"/>
    <s v="PROFESOR TITULAR UNIVERSIDAD"/>
    <s v="01R"/>
    <s v="TIEMPO COMPLETO REDUCIDO"/>
    <s v="2017-09-15 00:00:00.0"/>
    <s v="null"/>
    <s v="DF3158"/>
    <s v="TITULAR DE UNIVERSIDAD"/>
    <s v="R101"/>
    <x v="4"/>
    <n v="705"/>
    <s v="PRODUCCIÓN VEGETAL"/>
  </r>
  <r>
    <x v="14"/>
    <n v="17437495"/>
    <s v="FCYT"/>
    <n v="560"/>
    <s v="560G"/>
    <s v="GRUPO-A"/>
    <s v="Protección de cultivos"/>
    <s v="GG"/>
    <s v="GRUPO GRANDE"/>
    <s v="560G"/>
    <s v="GG de Protección de cultivos"/>
    <s v="GRUPO-A"/>
    <s v="GG de Protección de cultivos"/>
    <s v="1S"/>
    <n v="17437495"/>
    <s v="MARCO"/>
    <s v="MANCEBÓN"/>
    <s v="VICENTE SANTIAGO"/>
    <s v="vimarco"/>
    <s v="vicente.marco@unirioja.es"/>
    <n v="3"/>
    <m/>
    <x v="0"/>
    <n v="504"/>
    <s v="PROFESOR TITULAR UNIVERSIDAD"/>
    <s v="01R"/>
    <s v="TIEMPO COMPLETO REDUCIDO"/>
    <s v="2014-09-15 00:00:00.0"/>
    <s v="null"/>
    <s v="DF3157"/>
    <s v="TITULAR DE UNIVERSIDAD"/>
    <s v="R101"/>
    <x v="4"/>
    <n v="705"/>
    <s v="PRODUCCIÓN VEGETAL"/>
  </r>
  <r>
    <x v="14"/>
    <n v="44670759"/>
    <s v="FCYT"/>
    <n v="560"/>
    <s v="560G"/>
    <s v="GRUPO-A"/>
    <s v="Protección de cultivos"/>
    <s v="GG"/>
    <s v="GRUPO GRANDE"/>
    <s v="560G"/>
    <s v="GG de Protección de cultivos"/>
    <s v="GRUPO-A"/>
    <s v="GG de Protección de cultivos"/>
    <s v="1S"/>
    <n v="44670759"/>
    <s v="RAMOS"/>
    <s v="SÁEZ DE OJER"/>
    <s v="JOSÉ LUIS"/>
    <s v="joramosae"/>
    <s v="jose-luis.ramos@unirioja.es"/>
    <n v="1"/>
    <m/>
    <x v="1"/>
    <n v="532"/>
    <s v="LABORAL DOCENTE-ASOCIADO"/>
    <s v="P02"/>
    <s v="TIEMPO PARCIAL (2+2 HORAS)"/>
    <s v="2018-09-17 00:00:00.0"/>
    <s v="2019-09-14 00:00:00.0"/>
    <s v="PI101347"/>
    <s v="PROFESOR ASOCIADO"/>
    <s v="R101"/>
    <x v="4"/>
    <n v="705"/>
    <s v="PRODUCCIÓN VEGETAL"/>
  </r>
  <r>
    <x v="14"/>
    <n v="44670759"/>
    <s v="FCYT"/>
    <n v="560"/>
    <s v="560L"/>
    <s v="GRUPO-A1"/>
    <s v="Protección de cultivos"/>
    <s v="GL"/>
    <s v="GRUPO DE LABORATORIO"/>
    <s v="560L"/>
    <s v="GL de Protección de cultivos"/>
    <s v="GRUPO-A1"/>
    <s v="GL de Protección de cultivos"/>
    <s v="1S"/>
    <n v="44670759"/>
    <s v="RAMOS"/>
    <s v="SÁEZ DE OJER"/>
    <s v="JOSÉ LUIS"/>
    <s v="joramosae"/>
    <s v="jose-luis.ramos@unirioja.es"/>
    <n v="1"/>
    <m/>
    <x v="1"/>
    <n v="532"/>
    <s v="LABORAL DOCENTE-ASOCIADO"/>
    <s v="P02"/>
    <s v="TIEMPO PARCIAL (2+2 HORAS)"/>
    <s v="2018-09-17 00:00:00.0"/>
    <s v="2019-09-14 00:00:00.0"/>
    <s v="PI101347"/>
    <s v="PROFESOR ASOCIADO"/>
    <s v="R101"/>
    <x v="4"/>
    <n v="705"/>
    <s v="PRODUCCIÓN VEGETAL"/>
  </r>
  <r>
    <x v="14"/>
    <n v="72778746"/>
    <s v="FCYT"/>
    <n v="560"/>
    <s v="560L"/>
    <s v="GRUPO-A1"/>
    <s v="Protección de cultivos"/>
    <s v="GL"/>
    <s v="GRUPO DE LABORATORIO"/>
    <s v="560L"/>
    <s v="GL de Protección de cultivos"/>
    <s v="GRUPO-A1"/>
    <s v="GL de Protección de cultivos"/>
    <s v="1S"/>
    <n v="72778746"/>
    <s v="PÉREZ"/>
    <s v="MORENO"/>
    <s v="IGNACIO"/>
    <s v="igperez"/>
    <s v="ignacio.perez@unirioja.es"/>
    <n v="1"/>
    <m/>
    <x v="0"/>
    <n v="504"/>
    <s v="PROFESOR TITULAR UNIVERSIDAD"/>
    <s v="01R"/>
    <s v="TIEMPO COMPLETO REDUCIDO"/>
    <s v="2017-09-15 00:00:00.0"/>
    <s v="null"/>
    <s v="DF3158"/>
    <s v="TITULAR DE UNIVERSIDAD"/>
    <s v="R101"/>
    <x v="4"/>
    <n v="705"/>
    <s v="PRODUCCIÓN VEGETAL"/>
  </r>
  <r>
    <x v="14"/>
    <n v="44670759"/>
    <s v="FCYT"/>
    <n v="560"/>
    <s v="560L"/>
    <s v="GRUPO-A2"/>
    <s v="Protección de cultivos"/>
    <s v="GL"/>
    <s v="GRUPO DE LABORATORIO"/>
    <s v="560L"/>
    <s v="GL de Protección de cultivos"/>
    <s v="GRUPO-A2"/>
    <s v="GL de Protección de cultivos"/>
    <s v="1S"/>
    <n v="44670759"/>
    <s v="RAMOS"/>
    <s v="SÁEZ DE OJER"/>
    <s v="JOSÉ LUIS"/>
    <s v="joramosae"/>
    <s v="jose-luis.ramos@unirioja.es"/>
    <n v="1"/>
    <m/>
    <x v="1"/>
    <n v="532"/>
    <s v="LABORAL DOCENTE-ASOCIADO"/>
    <s v="P02"/>
    <s v="TIEMPO PARCIAL (2+2 HORAS)"/>
    <s v="2018-09-17 00:00:00.0"/>
    <s v="2019-09-14 00:00:00.0"/>
    <s v="PI101347"/>
    <s v="PROFESOR ASOCIADO"/>
    <s v="R101"/>
    <x v="4"/>
    <n v="705"/>
    <s v="PRODUCCIÓN VEGETAL"/>
  </r>
  <r>
    <x v="14"/>
    <n v="72778746"/>
    <s v="FCYT"/>
    <n v="560"/>
    <s v="560L"/>
    <s v="GRUPO-A2"/>
    <s v="Protección de cultivos"/>
    <s v="GL"/>
    <s v="GRUPO DE LABORATORIO"/>
    <s v="560L"/>
    <s v="GL de Protección de cultivos"/>
    <s v="GRUPO-A2"/>
    <s v="GL de Protección de cultivos"/>
    <s v="1S"/>
    <n v="72778746"/>
    <s v="PÉREZ"/>
    <s v="MORENO"/>
    <s v="IGNACIO"/>
    <s v="igperez"/>
    <s v="ignacio.perez@unirioja.es"/>
    <n v="1"/>
    <m/>
    <x v="0"/>
    <n v="504"/>
    <s v="PROFESOR TITULAR UNIVERSIDAD"/>
    <s v="01R"/>
    <s v="TIEMPO COMPLETO REDUCIDO"/>
    <s v="2017-09-15 00:00:00.0"/>
    <s v="null"/>
    <s v="DF3158"/>
    <s v="TITULAR DE UNIVERSIDAD"/>
    <s v="R101"/>
    <x v="4"/>
    <n v="705"/>
    <s v="PRODUCCIÓN VEGETAL"/>
  </r>
  <r>
    <x v="14"/>
    <n v="44670759"/>
    <s v="FCYT"/>
    <n v="560"/>
    <s v="560L"/>
    <s v="GRUPO-A3"/>
    <s v="Protección de cultivos"/>
    <s v="GL"/>
    <s v="GRUPO DE LABORATORIO"/>
    <s v="560L"/>
    <s v="GL de Protección de cultivos"/>
    <s v="GRUPO-A3"/>
    <s v="GL de Protección de cultivos"/>
    <s v="1S"/>
    <n v="44670759"/>
    <s v="RAMOS"/>
    <s v="SÁEZ DE OJER"/>
    <s v="JOSÉ LUIS"/>
    <s v="joramosae"/>
    <s v="jose-luis.ramos@unirioja.es"/>
    <n v="1"/>
    <m/>
    <x v="1"/>
    <n v="532"/>
    <s v="LABORAL DOCENTE-ASOCIADO"/>
    <s v="P02"/>
    <s v="TIEMPO PARCIAL (2+2 HORAS)"/>
    <s v="2018-09-17 00:00:00.0"/>
    <s v="2019-09-14 00:00:00.0"/>
    <s v="PI101347"/>
    <s v="PROFESOR ASOCIADO"/>
    <s v="R101"/>
    <x v="4"/>
    <n v="705"/>
    <s v="PRODUCCIÓN VEGETAL"/>
  </r>
  <r>
    <x v="14"/>
    <n v="72778746"/>
    <s v="FCYT"/>
    <n v="560"/>
    <s v="560L"/>
    <s v="GRUPO-A3"/>
    <s v="Protección de cultivos"/>
    <s v="GL"/>
    <s v="GRUPO DE LABORATORIO"/>
    <s v="560L"/>
    <s v="GL de Protección de cultivos"/>
    <s v="GRUPO-A3"/>
    <s v="GL de Protección de cultivos"/>
    <s v="1S"/>
    <n v="72778746"/>
    <s v="PÉREZ"/>
    <s v="MORENO"/>
    <s v="IGNACIO"/>
    <s v="igperez"/>
    <s v="ignacio.perez@unirioja.es"/>
    <n v="1"/>
    <m/>
    <x v="0"/>
    <n v="504"/>
    <s v="PROFESOR TITULAR UNIVERSIDAD"/>
    <s v="01R"/>
    <s v="TIEMPO COMPLETO REDUCIDO"/>
    <s v="2017-09-15 00:00:00.0"/>
    <s v="null"/>
    <s v="DF3158"/>
    <s v="TITULAR DE UNIVERSIDAD"/>
    <s v="R101"/>
    <x v="4"/>
    <n v="705"/>
    <s v="PRODUCCIÓN VEGETAL"/>
  </r>
  <r>
    <x v="13"/>
    <n v="72778746"/>
    <s v="FCYT"/>
    <n v="561"/>
    <s v="561G"/>
    <s v="GRUPO-A"/>
    <s v="Protección del viñedo"/>
    <s v="GG"/>
    <s v="GRUPO GRANDE"/>
    <s v="561G"/>
    <s v="GG de Protección del viñedo"/>
    <s v="GRUPO-A"/>
    <s v="GG de Protección del viñedo"/>
    <s v="2S"/>
    <n v="72778746"/>
    <s v="PÉREZ"/>
    <s v="MORENO"/>
    <s v="IGNACIO"/>
    <s v="igperez"/>
    <s v="ignacio.perez@unirioja.es"/>
    <n v="3.5"/>
    <n v="3.5"/>
    <x v="0"/>
    <n v="504"/>
    <s v="PROFESOR TITULAR UNIVERSIDAD"/>
    <s v="01R"/>
    <s v="TIEMPO COMPLETO REDUCIDO"/>
    <s v="2017-09-15 00:00:00.0"/>
    <s v="null"/>
    <s v="DF3158"/>
    <s v="TITULAR DE UNIVERSIDAD"/>
    <s v="R101"/>
    <x v="4"/>
    <n v="705"/>
    <s v="PRODUCCIÓN VEGETAL"/>
  </r>
  <r>
    <x v="13"/>
    <n v="72778746"/>
    <s v="FCYT"/>
    <n v="561"/>
    <s v="561L"/>
    <s v="GRUPO-A1"/>
    <s v="Protección del viñedo"/>
    <s v="GL"/>
    <s v="GRUPO DE LABORATORIO"/>
    <s v="561L"/>
    <s v="GL de Protección del viñedo"/>
    <s v="GRUPO-A1"/>
    <s v="GL de Protección del viñedo"/>
    <s v="2S"/>
    <n v="72778746"/>
    <s v="PÉREZ"/>
    <s v="MORENO"/>
    <s v="IGNACIO"/>
    <s v="igperez"/>
    <s v="ignacio.perez@unirioja.es"/>
    <n v="1"/>
    <n v="1"/>
    <x v="0"/>
    <n v="504"/>
    <s v="PROFESOR TITULAR UNIVERSIDAD"/>
    <s v="01R"/>
    <s v="TIEMPO COMPLETO REDUCIDO"/>
    <s v="2017-09-15 00:00:00.0"/>
    <s v="null"/>
    <s v="DF3158"/>
    <s v="TITULAR DE UNIVERSIDAD"/>
    <s v="R101"/>
    <x v="4"/>
    <n v="705"/>
    <s v="PRODUCCIÓN VEGETAL"/>
  </r>
  <r>
    <x v="13"/>
    <n v="72778746"/>
    <s v="FCYT"/>
    <n v="561"/>
    <s v="561L"/>
    <s v="GRUPO-A2"/>
    <s v="Protección del viñedo"/>
    <s v="GL"/>
    <s v="GRUPO DE LABORATORIO"/>
    <s v="561L"/>
    <s v="GL de Protección del viñedo"/>
    <s v="GRUPO-A2"/>
    <s v="GL de Protección del viñedo"/>
    <s v="2S"/>
    <n v="72778746"/>
    <s v="PÉREZ"/>
    <s v="MORENO"/>
    <s v="IGNACIO"/>
    <s v="igperez"/>
    <s v="ignacio.perez@unirioja.es"/>
    <n v="1"/>
    <n v="1"/>
    <x v="0"/>
    <n v="504"/>
    <s v="PROFESOR TITULAR UNIVERSIDAD"/>
    <s v="01R"/>
    <s v="TIEMPO COMPLETO REDUCIDO"/>
    <s v="2017-09-15 00:00:00.0"/>
    <s v="null"/>
    <s v="DF3158"/>
    <s v="TITULAR DE UNIVERSIDAD"/>
    <s v="R101"/>
    <x v="4"/>
    <n v="705"/>
    <s v="PRODUCCIÓN VEGETAL"/>
  </r>
  <r>
    <x v="14"/>
    <n v="72778746"/>
    <s v="FCYT"/>
    <n v="561"/>
    <s v="561G"/>
    <s v="GRUPO-A"/>
    <s v="Protección del viñedo"/>
    <s v="GG"/>
    <s v="GRUPO GRANDE"/>
    <s v="561G"/>
    <s v="GG de Protección del viñedo"/>
    <s v="GRUPO-A"/>
    <s v="GG de Protección del viñedo"/>
    <s v="2S"/>
    <n v="72778746"/>
    <s v="PÉREZ"/>
    <s v="MORENO"/>
    <s v="IGNACIO"/>
    <s v="igperez"/>
    <s v="ignacio.perez@unirioja.es"/>
    <n v="3.5"/>
    <m/>
    <x v="0"/>
    <n v="504"/>
    <s v="PROFESOR TITULAR UNIVERSIDAD"/>
    <s v="01R"/>
    <s v="TIEMPO COMPLETO REDUCIDO"/>
    <s v="2017-09-15 00:00:00.0"/>
    <s v="null"/>
    <s v="DF3158"/>
    <s v="TITULAR DE UNIVERSIDAD"/>
    <s v="R101"/>
    <x v="4"/>
    <n v="705"/>
    <s v="PRODUCCIÓN VEGETAL"/>
  </r>
  <r>
    <x v="14"/>
    <n v="72778746"/>
    <s v="FCYT"/>
    <n v="561"/>
    <s v="561L"/>
    <s v="GRUPO-A1"/>
    <s v="Protección del viñedo"/>
    <s v="GL"/>
    <s v="GRUPO DE LABORATORIO"/>
    <s v="561L"/>
    <s v="GL de Protección del viñedo"/>
    <s v="GRUPO-A1"/>
    <s v="GL de Protección del viñedo"/>
    <s v="2S"/>
    <n v="72778746"/>
    <s v="PÉREZ"/>
    <s v="MORENO"/>
    <s v="IGNACIO"/>
    <s v="igperez"/>
    <s v="ignacio.perez@unirioja.es"/>
    <n v="1"/>
    <m/>
    <x v="0"/>
    <n v="504"/>
    <s v="PROFESOR TITULAR UNIVERSIDAD"/>
    <s v="01R"/>
    <s v="TIEMPO COMPLETO REDUCIDO"/>
    <s v="2017-09-15 00:00:00.0"/>
    <s v="null"/>
    <s v="DF3158"/>
    <s v="TITULAR DE UNIVERSIDAD"/>
    <s v="R101"/>
    <x v="4"/>
    <n v="705"/>
    <s v="PRODUCCIÓN VEGETAL"/>
  </r>
  <r>
    <x v="14"/>
    <n v="72778746"/>
    <s v="FCYT"/>
    <n v="561"/>
    <s v="561L"/>
    <s v="GRUPO-A2"/>
    <s v="Protección del viñedo"/>
    <s v="GL"/>
    <s v="GRUPO DE LABORATORIO"/>
    <s v="561L"/>
    <s v="GL de Protección del viñedo"/>
    <s v="GRUPO-A2"/>
    <s v="GL de Protección del viñedo"/>
    <s v="2S"/>
    <n v="72778746"/>
    <s v="PÉREZ"/>
    <s v="MORENO"/>
    <s v="IGNACIO"/>
    <s v="igperez"/>
    <s v="ignacio.perez@unirioja.es"/>
    <n v="1"/>
    <m/>
    <x v="0"/>
    <n v="504"/>
    <s v="PROFESOR TITULAR UNIVERSIDAD"/>
    <s v="01R"/>
    <s v="TIEMPO COMPLETO REDUCIDO"/>
    <s v="2017-09-15 00:00:00.0"/>
    <s v="null"/>
    <s v="DF3158"/>
    <s v="TITULAR DE UNIVERSIDAD"/>
    <s v="R101"/>
    <x v="4"/>
    <n v="705"/>
    <s v="PRODUCCIÓN VEGETAL"/>
  </r>
  <r>
    <x v="13"/>
    <n v="16506579"/>
    <s v="FCYT"/>
    <n v="562"/>
    <s v="562G"/>
    <s v="GRUPO-A"/>
    <s v="Viticultura general"/>
    <s v="GG"/>
    <s v="GRUPO GRANDE"/>
    <s v="562G"/>
    <s v="GG de Viticultura general"/>
    <s v="GRUPO-A"/>
    <s v="GG de Viticultura general"/>
    <s v="1S"/>
    <n v="16506579"/>
    <s v="MARTÍNEZ DE TODA"/>
    <s v="FERNÁNDEZ"/>
    <s v="FERNANDO"/>
    <s v="fmartine"/>
    <s v="fernando.martinezdetoda@unirioja.es"/>
    <n v="5.5"/>
    <n v="5.5"/>
    <x v="0"/>
    <n v="500"/>
    <s v="CATEDRATICO DE UNIVERSIDAD"/>
    <s v="01R"/>
    <s v="TIEMPO COMPLETO REDUCIDO"/>
    <s v="2012-09-01 00:00:00.0"/>
    <s v="null"/>
    <s v="DF100030"/>
    <s v="CATEDRÁTICO DE UNIVERSIDAD"/>
    <s v="R101"/>
    <x v="4"/>
    <n v="705"/>
    <s v="PRODUCCIÓN VEGETAL"/>
  </r>
  <r>
    <x v="13"/>
    <n v="16506579"/>
    <s v="FCYT"/>
    <n v="562"/>
    <s v="562R"/>
    <s v="GRUPO-A1"/>
    <s v="Viticultura general"/>
    <s v="GR"/>
    <s v="GRUPO REDUCIDO"/>
    <s v="562R"/>
    <s v="GR de Viticultura general"/>
    <s v="GRUPO-A1"/>
    <s v="GR de Viticultura general"/>
    <s v="1S"/>
    <n v="16506579"/>
    <s v="MARTÍNEZ DE TODA"/>
    <s v="FERNÁNDEZ"/>
    <s v="FERNANDO"/>
    <s v="fmartine"/>
    <s v="fernando.martinezdetoda@unirioja.es"/>
    <n v="0.5"/>
    <n v="0.5"/>
    <x v="0"/>
    <n v="500"/>
    <s v="CATEDRATICO DE UNIVERSIDAD"/>
    <s v="01R"/>
    <s v="TIEMPO COMPLETO REDUCIDO"/>
    <s v="2012-09-01 00:00:00.0"/>
    <s v="null"/>
    <s v="DF100030"/>
    <s v="CATEDRÁTICO DE UNIVERSIDAD"/>
    <s v="R101"/>
    <x v="4"/>
    <n v="705"/>
    <s v="PRODUCCIÓN VEGETAL"/>
  </r>
  <r>
    <x v="14"/>
    <n v="16506579"/>
    <s v="FCYT"/>
    <n v="562"/>
    <s v="562G"/>
    <s v="GRUPO-A"/>
    <s v="Viticultura general"/>
    <s v="GG"/>
    <s v="GRUPO GRANDE"/>
    <s v="562G"/>
    <s v="GG de Viticultura general"/>
    <s v="GRUPO-A"/>
    <s v="GG de Viticultura general"/>
    <s v="1S"/>
    <n v="16506579"/>
    <s v="MARTÍNEZ DE TODA"/>
    <s v="FERNÁNDEZ"/>
    <s v="FERNANDO"/>
    <s v="fmartine"/>
    <s v="fernando.martinezdetoda@unirioja.es"/>
    <n v="5.5"/>
    <m/>
    <x v="0"/>
    <n v="500"/>
    <s v="CATEDRATICO DE UNIVERSIDAD"/>
    <s v="01R"/>
    <s v="TIEMPO COMPLETO REDUCIDO"/>
    <s v="2012-09-01 00:00:00.0"/>
    <s v="null"/>
    <s v="DF100030"/>
    <s v="CATEDRÁTICO DE UNIVERSIDAD"/>
    <s v="R101"/>
    <x v="4"/>
    <n v="705"/>
    <s v="PRODUCCIÓN VEGETAL"/>
  </r>
  <r>
    <x v="14"/>
    <n v="16506579"/>
    <s v="FCYT"/>
    <n v="562"/>
    <s v="562R"/>
    <s v="GRUPO-A1"/>
    <s v="Viticultura general"/>
    <s v="GR"/>
    <s v="GRUPO REDUCIDO"/>
    <s v="562R"/>
    <s v="GR de Viticultura general"/>
    <s v="GRUPO-A1"/>
    <s v="GR de Viticultura general"/>
    <s v="1S"/>
    <n v="16506579"/>
    <s v="MARTÍNEZ DE TODA"/>
    <s v="FERNÁNDEZ"/>
    <s v="FERNANDO"/>
    <s v="fmartine"/>
    <s v="fernando.martinezdetoda@unirioja.es"/>
    <n v="0.5"/>
    <m/>
    <x v="0"/>
    <n v="500"/>
    <s v="CATEDRATICO DE UNIVERSIDAD"/>
    <s v="01R"/>
    <s v="TIEMPO COMPLETO REDUCIDO"/>
    <s v="2012-09-01 00:00:00.0"/>
    <s v="null"/>
    <s v="DF100030"/>
    <s v="CATEDRÁTICO DE UNIVERSIDAD"/>
    <s v="R101"/>
    <x v="4"/>
    <n v="705"/>
    <s v="PRODUCCIÓN VEGETAL"/>
  </r>
  <r>
    <x v="14"/>
    <n v="71427482"/>
    <s v="FCYT"/>
    <n v="563"/>
    <s v="563G"/>
    <s v="GRUPO-A"/>
    <s v="Construcciones agroindustriales"/>
    <s v="GG"/>
    <s v="GRUPO GRANDE"/>
    <s v="563G"/>
    <s v="GG de Construcciones agroindustriales"/>
    <s v="GRUPO-A"/>
    <s v="GG de Construcciones agroindustriales"/>
    <s v="2S"/>
    <n v="71427482"/>
    <s v="TASCÓN"/>
    <s v="VEGAS"/>
    <s v="ALBERTO"/>
    <s v="altascon"/>
    <s v="alberto.tascon@unirioja.es"/>
    <n v="2.5"/>
    <n v="2.5"/>
    <x v="0"/>
    <s v="A-0504"/>
    <s v="PROFESOR TITULAR UNIVERSIDAD"/>
    <s v="C01"/>
    <s v="TIEMPO COMPLETO"/>
    <s v="2010-09-01 00:00:00.0"/>
    <s v="null"/>
    <s v="DF100264"/>
    <s v="PROFESOR TITULAR INTERINO"/>
    <s v="R101"/>
    <x v="4"/>
    <n v="500"/>
    <s v="INGENIERÍA AGROFORESTAL"/>
  </r>
  <r>
    <x v="14"/>
    <n v="71427482"/>
    <s v="FCYT"/>
    <n v="563"/>
    <s v="563L"/>
    <s v="GRUPO-A1"/>
    <s v="Construcciones agroindustriales"/>
    <s v="GL"/>
    <s v="GRUPO DE LABORATORIO"/>
    <s v="563L"/>
    <s v="GL de Construcciones agroindustriales"/>
    <s v="GRUPO-A1"/>
    <s v="GL de Construcciones agroindustriales"/>
    <s v="2S"/>
    <n v="71427482"/>
    <s v="TASCÓN"/>
    <s v="VEGAS"/>
    <s v="ALBERTO"/>
    <s v="altascon"/>
    <s v="alberto.tascon@unirioja.es"/>
    <n v="1.2"/>
    <n v="1.2"/>
    <x v="0"/>
    <s v="A-0504"/>
    <s v="PROFESOR TITULAR UNIVERSIDAD"/>
    <s v="C01"/>
    <s v="TIEMPO COMPLETO"/>
    <s v="2010-09-01 00:00:00.0"/>
    <s v="null"/>
    <s v="DF100264"/>
    <s v="PROFESOR TITULAR INTERINO"/>
    <s v="R101"/>
    <x v="4"/>
    <n v="500"/>
    <s v="INGENIERÍA AGROFORESTAL"/>
  </r>
  <r>
    <x v="14"/>
    <n v="71427482"/>
    <s v="FCYT"/>
    <n v="563"/>
    <s v="563R"/>
    <s v="GRUPO-A1"/>
    <s v="Construcciones agroindustriales"/>
    <s v="GR"/>
    <s v="GRUPO REDUCIDO"/>
    <s v="563R"/>
    <s v="GR de Construcciones agroindustriales"/>
    <s v="GRUPO-A1"/>
    <s v="GR de Construcciones agroindustriales"/>
    <s v="2S"/>
    <n v="71427482"/>
    <s v="TASCÓN"/>
    <s v="VEGAS"/>
    <s v="ALBERTO"/>
    <s v="altascon"/>
    <s v="alberto.tascon@unirioja.es"/>
    <n v="0.8"/>
    <n v="0.8"/>
    <x v="0"/>
    <s v="A-0504"/>
    <s v="PROFESOR TITULAR UNIVERSIDAD"/>
    <s v="C01"/>
    <s v="TIEMPO COMPLETO"/>
    <s v="2010-09-01 00:00:00.0"/>
    <s v="null"/>
    <s v="DF100264"/>
    <s v="PROFESOR TITULAR INTERINO"/>
    <s v="R101"/>
    <x v="4"/>
    <n v="500"/>
    <s v="INGENIERÍA AGROFORESTAL"/>
  </r>
  <r>
    <x v="13"/>
    <n v="16787895"/>
    <s v="FCYT"/>
    <n v="564"/>
    <s v="564G"/>
    <s v="GRUPO-A"/>
    <s v="Diseño de industrias"/>
    <s v="GG"/>
    <s v="GRUPO GRANDE"/>
    <s v="564G"/>
    <s v="GG de Diseño de industrias"/>
    <s v="GRUPO-A"/>
    <s v="GG de Diseño de industrias"/>
    <s v="1S"/>
    <n v="16787895"/>
    <s v="MARTÍNEZ"/>
    <s v="BLASCO"/>
    <s v="ISABEL"/>
    <s v="mismabla"/>
    <s v="isabel.martinez@unirioja.es"/>
    <n v="2.5"/>
    <n v="2.5"/>
    <x v="1"/>
    <n v="532"/>
    <s v="LABORAL DOCENTE-ASOCIADO"/>
    <s v="P03"/>
    <s v="TIEMPO PARCIAL (3+3 HORAS)"/>
    <s v="2015-09-15 00:00:00.0"/>
    <s v="2019-09-14 00:00:00.0"/>
    <s v="PI101013"/>
    <s v="PROFESOR ASOCIADO"/>
    <s v="R101"/>
    <x v="4"/>
    <n v="500"/>
    <s v="INGENIERÍA AGROFORESTAL"/>
  </r>
  <r>
    <x v="13"/>
    <n v="72781903"/>
    <s v="FCYT"/>
    <n v="564"/>
    <s v="564G"/>
    <s v="GRUPO-A"/>
    <s v="Diseño de industrias"/>
    <s v="GG"/>
    <s v="GRUPO GRANDE"/>
    <s v="564G"/>
    <s v="GG de Diseño de industrias"/>
    <s v="GRUPO-A"/>
    <s v="GG de Diseño de industrias"/>
    <s v="1S"/>
    <n v="72781903"/>
    <s v="ARBIZU"/>
    <s v="MILAGRO"/>
    <s v="MARÍA JULIA"/>
    <s v="juarbizu"/>
    <s v="julia.arbizu@unirioja.es"/>
    <n v="0"/>
    <n v="0"/>
    <x v="1"/>
    <n v="536"/>
    <s v="PROFESOR INTERINO"/>
    <s v="C01"/>
    <s v="TIEMPO COMPLETO"/>
    <s v="2015-09-15 00:00:00.0"/>
    <s v="null"/>
    <s v="PI101012"/>
    <s v="PROFESOR CONTRATADO INTERINO"/>
    <s v="R101"/>
    <x v="4"/>
    <n v="500"/>
    <s v="INGENIERÍA AGROFORESTAL"/>
  </r>
  <r>
    <x v="13"/>
    <n v="16787895"/>
    <s v="FCYT"/>
    <n v="564"/>
    <s v="564L"/>
    <s v="GRUPO-A1"/>
    <s v="Diseño de industrias"/>
    <s v="GL"/>
    <s v="GRUPO DE LABORATORIO"/>
    <s v="564L"/>
    <s v="GL de Diseño de industrias"/>
    <s v="GRUPO-A1"/>
    <s v="GL de Diseño de industrias"/>
    <s v="1S"/>
    <n v="16787895"/>
    <s v="MARTÍNEZ"/>
    <s v="BLASCO"/>
    <s v="ISABEL"/>
    <s v="mismabla"/>
    <s v="isabel.martinez@unirioja.es"/>
    <n v="1.2"/>
    <n v="1.2"/>
    <x v="1"/>
    <n v="532"/>
    <s v="LABORAL DOCENTE-ASOCIADO"/>
    <s v="P03"/>
    <s v="TIEMPO PARCIAL (3+3 HORAS)"/>
    <s v="2015-09-15 00:00:00.0"/>
    <s v="2019-09-14 00:00:00.0"/>
    <s v="PI101013"/>
    <s v="PROFESOR ASOCIADO"/>
    <s v="R101"/>
    <x v="4"/>
    <n v="500"/>
    <s v="INGENIERÍA AGROFORESTAL"/>
  </r>
  <r>
    <x v="13"/>
    <n v="16787895"/>
    <s v="FCYT"/>
    <n v="564"/>
    <s v="564R"/>
    <s v="GRUPO-A1"/>
    <s v="Diseño de industrias"/>
    <s v="GR"/>
    <s v="GRUPO REDUCIDO"/>
    <s v="564R"/>
    <s v="GR de Diseño de industrias"/>
    <s v="GRUPO-A1"/>
    <s v="GR de Diseño de industrias"/>
    <s v="1S"/>
    <n v="16787895"/>
    <s v="MARTÍNEZ"/>
    <s v="BLASCO"/>
    <s v="ISABEL"/>
    <s v="mismabla"/>
    <s v="isabel.martinez@unirioja.es"/>
    <n v="0.8"/>
    <n v="0.8"/>
    <x v="1"/>
    <n v="532"/>
    <s v="LABORAL DOCENTE-ASOCIADO"/>
    <s v="P03"/>
    <s v="TIEMPO PARCIAL (3+3 HORAS)"/>
    <s v="2015-09-15 00:00:00.0"/>
    <s v="2019-09-14 00:00:00.0"/>
    <s v="PI101013"/>
    <s v="PROFESOR ASOCIADO"/>
    <s v="R101"/>
    <x v="4"/>
    <n v="500"/>
    <s v="INGENIERÍA AGROFORESTAL"/>
  </r>
  <r>
    <x v="14"/>
    <n v="16787895"/>
    <s v="FCYT"/>
    <n v="564"/>
    <s v="564G"/>
    <s v="GRUPO-A"/>
    <s v="Diseño de industrias"/>
    <s v="GG"/>
    <s v="GRUPO GRANDE"/>
    <s v="564G"/>
    <s v="GG de Diseño de industrias"/>
    <s v="GRUPO-A"/>
    <s v="GG de Diseño de industrias"/>
    <s v="1S"/>
    <n v="16787895"/>
    <s v="MARTÍNEZ"/>
    <s v="BLASCO"/>
    <s v="ISABEL"/>
    <s v="mismabla"/>
    <s v="isabel.martinez@unirioja.es"/>
    <n v="2.5"/>
    <m/>
    <x v="1"/>
    <n v="532"/>
    <s v="LABORAL DOCENTE-ASOCIADO"/>
    <s v="P03"/>
    <s v="TIEMPO PARCIAL (3+3 HORAS)"/>
    <s v="2015-09-15 00:00:00.0"/>
    <s v="2019-09-14 00:00:00.0"/>
    <s v="PI101013"/>
    <s v="PROFESOR ASOCIADO"/>
    <s v="R101"/>
    <x v="4"/>
    <n v="500"/>
    <s v="INGENIERÍA AGROFORESTAL"/>
  </r>
  <r>
    <x v="14"/>
    <n v="72781903"/>
    <s v="FCYT"/>
    <n v="564"/>
    <s v="564G"/>
    <s v="GRUPO-A"/>
    <s v="Diseño de industrias"/>
    <s v="GG"/>
    <s v="GRUPO GRANDE"/>
    <s v="564G"/>
    <s v="GG de Diseño de industrias"/>
    <s v="GRUPO-A"/>
    <s v="GG de Diseño de industrias"/>
    <s v="1S"/>
    <n v="72781903"/>
    <s v="ARBIZU"/>
    <s v="MILAGRO"/>
    <s v="MARÍA JULIA"/>
    <s v="juarbizu"/>
    <s v="julia.arbizu@unirioja.es"/>
    <n v="0"/>
    <m/>
    <x v="1"/>
    <n v="536"/>
    <s v="PROFESOR INTERINO"/>
    <s v="C01"/>
    <s v="TIEMPO COMPLETO"/>
    <s v="2015-09-15 00:00:00.0"/>
    <s v="null"/>
    <s v="PI101012"/>
    <s v="PROFESOR CONTRATADO INTERINO"/>
    <s v="R101"/>
    <x v="4"/>
    <n v="500"/>
    <s v="INGENIERÍA AGROFORESTAL"/>
  </r>
  <r>
    <x v="14"/>
    <n v="16787895"/>
    <s v="FCYT"/>
    <n v="564"/>
    <s v="564L"/>
    <s v="GRUPO-A1"/>
    <s v="Diseño de industrias"/>
    <s v="GL"/>
    <s v="GRUPO DE LABORATORIO"/>
    <s v="564L"/>
    <s v="GL de Diseño de industrias"/>
    <s v="GRUPO-A1"/>
    <s v="GL de Diseño de industrias"/>
    <s v="1S"/>
    <n v="16787895"/>
    <s v="MARTÍNEZ"/>
    <s v="BLASCO"/>
    <s v="ISABEL"/>
    <s v="mismabla"/>
    <s v="isabel.martinez@unirioja.es"/>
    <n v="1.2"/>
    <m/>
    <x v="1"/>
    <n v="532"/>
    <s v="LABORAL DOCENTE-ASOCIADO"/>
    <s v="P03"/>
    <s v="TIEMPO PARCIAL (3+3 HORAS)"/>
    <s v="2015-09-15 00:00:00.0"/>
    <s v="2019-09-14 00:00:00.0"/>
    <s v="PI101013"/>
    <s v="PROFESOR ASOCIADO"/>
    <s v="R101"/>
    <x v="4"/>
    <n v="500"/>
    <s v="INGENIERÍA AGROFORESTAL"/>
  </r>
  <r>
    <x v="14"/>
    <n v="16787895"/>
    <s v="FCYT"/>
    <n v="564"/>
    <s v="564R"/>
    <s v="GRUPO-A1"/>
    <s v="Diseño de industrias"/>
    <s v="GR"/>
    <s v="GRUPO REDUCIDO"/>
    <s v="564R"/>
    <s v="GR de Diseño de industrias"/>
    <s v="GRUPO-A1"/>
    <s v="GR de Diseño de industrias"/>
    <s v="1S"/>
    <n v="16787895"/>
    <s v="MARTÍNEZ"/>
    <s v="BLASCO"/>
    <s v="ISABEL"/>
    <s v="mismabla"/>
    <s v="isabel.martinez@unirioja.es"/>
    <n v="0.8"/>
    <m/>
    <x v="1"/>
    <n v="532"/>
    <s v="LABORAL DOCENTE-ASOCIADO"/>
    <s v="P03"/>
    <s v="TIEMPO PARCIAL (3+3 HORAS)"/>
    <s v="2015-09-15 00:00:00.0"/>
    <s v="2019-09-14 00:00:00.0"/>
    <s v="PI101013"/>
    <s v="PROFESOR ASOCIADO"/>
    <s v="R101"/>
    <x v="4"/>
    <n v="500"/>
    <s v="INGENIERÍA AGROFORESTAL"/>
  </r>
  <r>
    <x v="13"/>
    <n v="71427482"/>
    <s v="FCYT"/>
    <n v="565"/>
    <s v="565G"/>
    <s v="GRUPO-A"/>
    <s v="Equipos y máquinas en ingeniería alimentaria"/>
    <s v="GG"/>
    <s v="GRUPO GRANDE"/>
    <s v="565G"/>
    <s v="GG de Equipos y máquinas en ingeniería alimentaria"/>
    <s v="GRUPO-A"/>
    <s v="GG de Equipos y máquinas en ingeniería alimentaria"/>
    <s v="1S"/>
    <n v="71427482"/>
    <s v="TASCÓN"/>
    <s v="VEGAS"/>
    <s v="ALBERTO"/>
    <s v="altascon"/>
    <s v="alberto.tascon@unirioja.es"/>
    <n v="0"/>
    <n v="0"/>
    <x v="0"/>
    <s v="A-0504"/>
    <s v="PROFESOR TITULAR UNIVERSIDAD"/>
    <s v="C01"/>
    <s v="TIEMPO COMPLETO"/>
    <s v="2010-09-01 00:00:00.0"/>
    <s v="null"/>
    <s v="DF100264"/>
    <s v="PROFESOR TITULAR INTERINO"/>
    <s v="R101"/>
    <x v="4"/>
    <n v="500"/>
    <s v="INGENIERÍA AGROFORESTAL"/>
  </r>
  <r>
    <x v="13"/>
    <n v="71458565"/>
    <s v="FCYT"/>
    <n v="565"/>
    <s v="565G"/>
    <s v="GRUPO-A"/>
    <s v="Equipos y máquinas en ingeniería alimentaria"/>
    <s v="GG"/>
    <s v="GRUPO GRANDE"/>
    <s v="565G"/>
    <s v="GG de Equipos y máquinas en ingeniería alimentaria"/>
    <s v="GRUPO-A"/>
    <s v="GG de Equipos y máquinas en ingeniería alimentaria"/>
    <s v="1S"/>
    <n v="71458565"/>
    <s v="GARCÍA"/>
    <s v="GONZÁLEZ"/>
    <s v="JULIA"/>
    <s v="jugarcgo"/>
    <s v="julia.garciag@unirioja.es"/>
    <n v="2.5"/>
    <n v="2.5"/>
    <x v="1"/>
    <n v="7081"/>
    <s v="AYUDANTE (DOCTOR)"/>
    <s v="C01"/>
    <s v="TIEMPO COMPLETO"/>
    <s v="2018-09-17 00:00:00.0"/>
    <s v="2019-02-03 00:00:00.0"/>
    <s v="PI101346"/>
    <s v="PROFESOR AYUDANTE DOCTOR"/>
    <s v="R101"/>
    <x v="4"/>
    <n v="500"/>
    <s v="INGENIERÍA AGROFORESTAL"/>
  </r>
  <r>
    <x v="13"/>
    <n v="71458565"/>
    <s v="FCYT"/>
    <n v="565"/>
    <s v="565L"/>
    <s v="GRUPO-A1"/>
    <s v="Equipos y máquinas en ingeniería alimentaria"/>
    <s v="GL"/>
    <s v="GRUPO DE LABORATORIO"/>
    <s v="565L"/>
    <s v="GL de Equipos y máquinas en ingeniería alimentaria"/>
    <s v="GRUPO-A1"/>
    <s v="GL de Equipos y máquinas en ingeniería alimentaria"/>
    <s v="1S"/>
    <n v="71458565"/>
    <s v="GARCÍA"/>
    <s v="GONZÁLEZ"/>
    <s v="JULIA"/>
    <s v="jugarcgo"/>
    <s v="julia.garciag@unirioja.es"/>
    <n v="1.2"/>
    <n v="1.2"/>
    <x v="1"/>
    <n v="7081"/>
    <s v="AYUDANTE (DOCTOR)"/>
    <s v="C01"/>
    <s v="TIEMPO COMPLETO"/>
    <s v="2018-09-17 00:00:00.0"/>
    <s v="2019-02-03 00:00:00.0"/>
    <s v="PI101346"/>
    <s v="PROFESOR AYUDANTE DOCTOR"/>
    <s v="R101"/>
    <x v="4"/>
    <n v="500"/>
    <s v="INGENIERÍA AGROFORESTAL"/>
  </r>
  <r>
    <x v="13"/>
    <n v="71458565"/>
    <s v="FCYT"/>
    <n v="565"/>
    <s v="565R"/>
    <s v="GRUPO-A1"/>
    <s v="Equipos y máquinas en ingeniería alimentaria"/>
    <s v="GR"/>
    <s v="GRUPO REDUCIDO"/>
    <s v="565R"/>
    <s v="GR de Equipos y máquinas en ingeniería alimentaria"/>
    <s v="GRUPO-A1"/>
    <s v="GR de Equipos y máquinas en ingeniería alimentaria"/>
    <s v="1S"/>
    <n v="71458565"/>
    <s v="GARCÍA"/>
    <s v="GONZÁLEZ"/>
    <s v="JULIA"/>
    <s v="jugarcgo"/>
    <s v="julia.garciag@unirioja.es"/>
    <n v="0.8"/>
    <n v="0.8"/>
    <x v="1"/>
    <n v="7081"/>
    <s v="AYUDANTE (DOCTOR)"/>
    <s v="C01"/>
    <s v="TIEMPO COMPLETO"/>
    <s v="2018-09-17 00:00:00.0"/>
    <s v="2019-02-03 00:00:00.0"/>
    <s v="PI101346"/>
    <s v="PROFESOR AYUDANTE DOCTOR"/>
    <s v="R101"/>
    <x v="4"/>
    <n v="500"/>
    <s v="INGENIERÍA AGROFORESTAL"/>
  </r>
  <r>
    <x v="14"/>
    <n v="71427482"/>
    <s v="FCYT"/>
    <n v="565"/>
    <s v="565G"/>
    <s v="GRUPO-A"/>
    <s v="Equipos y máquinas en ingeniería alimentaria"/>
    <s v="GG"/>
    <s v="GRUPO GRANDE"/>
    <s v="565G"/>
    <s v="GG de Equipos y máquinas en ingeniería alimentaria"/>
    <s v="GRUPO-A"/>
    <s v="GG de Equipos y máquinas en ingeniería alimentaria"/>
    <s v="1S"/>
    <n v="71427482"/>
    <s v="TASCÓN"/>
    <s v="VEGAS"/>
    <s v="ALBERTO"/>
    <s v="altascon"/>
    <s v="alberto.tascon@unirioja.es"/>
    <n v="0"/>
    <m/>
    <x v="0"/>
    <s v="A-0504"/>
    <s v="PROFESOR TITULAR UNIVERSIDAD"/>
    <s v="C01"/>
    <s v="TIEMPO COMPLETO"/>
    <s v="2010-09-01 00:00:00.0"/>
    <s v="null"/>
    <s v="DF100264"/>
    <s v="PROFESOR TITULAR INTERINO"/>
    <s v="R101"/>
    <x v="4"/>
    <n v="500"/>
    <s v="INGENIERÍA AGROFORESTAL"/>
  </r>
  <r>
    <x v="14"/>
    <n v="71458565"/>
    <s v="FCYT"/>
    <n v="565"/>
    <s v="565G"/>
    <s v="GRUPO-A"/>
    <s v="Equipos y máquinas en ingeniería alimentaria"/>
    <s v="GG"/>
    <s v="GRUPO GRANDE"/>
    <s v="565G"/>
    <s v="GG de Equipos y máquinas en ingeniería alimentaria"/>
    <s v="GRUPO-A"/>
    <s v="GG de Equipos y máquinas en ingeniería alimentaria"/>
    <s v="1S"/>
    <n v="71458565"/>
    <s v="GARCÍA"/>
    <s v="GONZÁLEZ"/>
    <s v="JULIA"/>
    <s v="jugarcgo"/>
    <s v="julia.garciag@unirioja.es"/>
    <n v="2.5"/>
    <m/>
    <x v="1"/>
    <n v="7081"/>
    <s v="AYUDANTE (DOCTOR)"/>
    <s v="C01"/>
    <s v="TIEMPO COMPLETO"/>
    <s v="2018-09-17 00:00:00.0"/>
    <s v="2019-02-03 00:00:00.0"/>
    <s v="PI101346"/>
    <s v="PROFESOR AYUDANTE DOCTOR"/>
    <s v="R101"/>
    <x v="4"/>
    <n v="500"/>
    <s v="INGENIERÍA AGROFORESTAL"/>
  </r>
  <r>
    <x v="14"/>
    <n v="71458565"/>
    <s v="FCYT"/>
    <n v="565"/>
    <s v="565L"/>
    <s v="GRUPO-A1"/>
    <s v="Equipos y máquinas en ingeniería alimentaria"/>
    <s v="GL"/>
    <s v="GRUPO DE LABORATORIO"/>
    <s v="565L"/>
    <s v="GL de Equipos y máquinas en ingeniería alimentaria"/>
    <s v="GRUPO-A1"/>
    <s v="GL de Equipos y máquinas en ingeniería alimentaria"/>
    <s v="1S"/>
    <n v="71458565"/>
    <s v="GARCÍA"/>
    <s v="GONZÁLEZ"/>
    <s v="JULIA"/>
    <s v="jugarcgo"/>
    <s v="julia.garciag@unirioja.es"/>
    <n v="1.2"/>
    <m/>
    <x v="1"/>
    <n v="7081"/>
    <s v="AYUDANTE (DOCTOR)"/>
    <s v="C01"/>
    <s v="TIEMPO COMPLETO"/>
    <s v="2018-09-17 00:00:00.0"/>
    <s v="2019-02-03 00:00:00.0"/>
    <s v="PI101346"/>
    <s v="PROFESOR AYUDANTE DOCTOR"/>
    <s v="R101"/>
    <x v="4"/>
    <n v="500"/>
    <s v="INGENIERÍA AGROFORESTAL"/>
  </r>
  <r>
    <x v="14"/>
    <n v="71458565"/>
    <s v="FCYT"/>
    <n v="565"/>
    <s v="565R"/>
    <s v="GRUPO-A1"/>
    <s v="Equipos y máquinas en ingeniería alimentaria"/>
    <s v="GR"/>
    <s v="GRUPO REDUCIDO"/>
    <s v="565R"/>
    <s v="GR de Equipos y máquinas en ingeniería alimentaria"/>
    <s v="GRUPO-A1"/>
    <s v="GR de Equipos y máquinas en ingeniería alimentaria"/>
    <s v="1S"/>
    <n v="71458565"/>
    <s v="GARCÍA"/>
    <s v="GONZÁLEZ"/>
    <s v="JULIA"/>
    <s v="jugarcgo"/>
    <s v="julia.garciag@unirioja.es"/>
    <n v="0.8"/>
    <m/>
    <x v="1"/>
    <n v="7081"/>
    <s v="AYUDANTE (DOCTOR)"/>
    <s v="C01"/>
    <s v="TIEMPO COMPLETO"/>
    <s v="2018-09-17 00:00:00.0"/>
    <s v="2019-02-03 00:00:00.0"/>
    <s v="PI101346"/>
    <s v="PROFESOR AYUDANTE DOCTOR"/>
    <s v="R101"/>
    <x v="4"/>
    <n v="500"/>
    <s v="INGENIERÍA AGROFORESTAL"/>
  </r>
  <r>
    <x v="13"/>
    <n v="16561901"/>
    <s v="FCYT"/>
    <n v="566"/>
    <s v="566G"/>
    <s v="GRUPO-A"/>
    <s v="Estructuras y construcción"/>
    <s v="GG"/>
    <s v="GRUPO GRANDE"/>
    <s v="566G"/>
    <s v="GG de Estructuras y construcción"/>
    <s v="GRUPO-A"/>
    <s v="GG de Estructuras y construcción"/>
    <s v="1S"/>
    <n v="16561901"/>
    <s v="FRAILE"/>
    <s v="GARCÍA"/>
    <s v="ESTEBAN"/>
    <s v="esfraile"/>
    <s v="esteban.fraile@unirioja.es"/>
    <n v="0"/>
    <n v="0"/>
    <x v="1"/>
    <n v="536"/>
    <s v="PROFESOR INTERINO"/>
    <s v="C01"/>
    <s v="TIEMPO COMPLETO"/>
    <s v="2012-09-01 00:00:00.0"/>
    <s v="null"/>
    <s v="PI100871"/>
    <s v="PROFESOR CONTRATADO INTERINO"/>
    <s v="R110"/>
    <x v="10"/>
    <n v="605"/>
    <s v="MECÁNICA DE MEDIOS CONTINUOS Y TEORÍA DE ESTRUCTUR"/>
  </r>
  <r>
    <x v="13"/>
    <n v="16588620"/>
    <s v="FCYT"/>
    <n v="566"/>
    <s v="566G"/>
    <s v="GRUPO-A"/>
    <s v="Estructuras y construcción"/>
    <s v="GG"/>
    <s v="GRUPO GRANDE"/>
    <s v="566G"/>
    <s v="GG de Estructuras y construcción"/>
    <s v="GRUPO-A"/>
    <s v="GG de Estructuras y construcción"/>
    <s v="1S"/>
    <n v="16588620"/>
    <s v="FERREIRO"/>
    <s v="CABELLO"/>
    <s v="JAVIER"/>
    <s v="jaferrei"/>
    <s v="javier.ferreiro@unirioja.es"/>
    <n v="3.8"/>
    <n v="3.8"/>
    <x v="0"/>
    <n v="532"/>
    <s v="LABORAL DOCENTE-ASOCIADO"/>
    <s v="P06"/>
    <s v="TIEMPO PARCIAL (6+6 HORAS)"/>
    <s v="2018-09-28 00:00:00.0"/>
    <s v="2019-09-14 00:00:00.0"/>
    <s v="PI101044"/>
    <s v="PROFESOR ASOCIADO"/>
    <s v="R110"/>
    <x v="10"/>
    <n v="605"/>
    <s v="MECÁNICA DE MEDIOS CONTINUOS Y TEORÍA DE ESTRUCTUR"/>
  </r>
  <r>
    <x v="13"/>
    <n v="16588620"/>
    <s v="FCYT"/>
    <n v="566"/>
    <s v="566L"/>
    <s v="GRUPO-A1"/>
    <s v="Estructuras y construcción"/>
    <s v="GL"/>
    <s v="GRUPO DE LABORATORIO"/>
    <s v="566L"/>
    <s v="GL de Estructuras y construcción"/>
    <s v="GRUPO-A1"/>
    <s v="GL de Estructuras y construcción"/>
    <s v="1S"/>
    <n v="16588620"/>
    <s v="FERREIRO"/>
    <s v="CABELLO"/>
    <s v="JAVIER"/>
    <s v="jaferrei"/>
    <s v="javier.ferreiro@unirioja.es"/>
    <n v="0.7"/>
    <n v="0.7"/>
    <x v="0"/>
    <n v="532"/>
    <s v="LABORAL DOCENTE-ASOCIADO"/>
    <s v="P06"/>
    <s v="TIEMPO PARCIAL (6+6 HORAS)"/>
    <s v="2018-09-28 00:00:00.0"/>
    <s v="2019-09-14 00:00:00.0"/>
    <s v="PI101044"/>
    <s v="PROFESOR ASOCIADO"/>
    <s v="R110"/>
    <x v="10"/>
    <n v="605"/>
    <s v="MECÁNICA DE MEDIOS CONTINUOS Y TEORÍA DE ESTRUCTUR"/>
  </r>
  <r>
    <x v="13"/>
    <n v="16588620"/>
    <s v="FCYT"/>
    <n v="566"/>
    <s v="566L"/>
    <s v="GRUPO-A2"/>
    <s v="Estructuras y construcción"/>
    <s v="GL"/>
    <s v="GRUPO DE LABORATORIO"/>
    <s v="566L"/>
    <s v="GL de Estructuras y construcción"/>
    <s v="GRUPO-A2"/>
    <s v="GL de Estructuras y construcción"/>
    <s v="1S"/>
    <n v="16588620"/>
    <s v="FERREIRO"/>
    <s v="CABELLO"/>
    <s v="JAVIER"/>
    <s v="jaferrei"/>
    <s v="javier.ferreiro@unirioja.es"/>
    <n v="0.7"/>
    <n v="0.7"/>
    <x v="0"/>
    <n v="532"/>
    <s v="LABORAL DOCENTE-ASOCIADO"/>
    <s v="P06"/>
    <s v="TIEMPO PARCIAL (6+6 HORAS)"/>
    <s v="2018-09-28 00:00:00.0"/>
    <s v="2019-09-14 00:00:00.0"/>
    <s v="PI101044"/>
    <s v="PROFESOR ASOCIADO"/>
    <s v="R110"/>
    <x v="10"/>
    <n v="605"/>
    <s v="MECÁNICA DE MEDIOS CONTINUOS Y TEORÍA DE ESTRUCTUR"/>
  </r>
  <r>
    <x v="13"/>
    <n v="16588620"/>
    <s v="FCYT"/>
    <n v="566"/>
    <s v="566R"/>
    <s v="GRUPO-A1"/>
    <s v="Estructuras y construcción"/>
    <s v="GR"/>
    <s v="GRUPO REDUCIDO"/>
    <s v="566R"/>
    <s v="GR de Estructuras y construcción"/>
    <s v="GRUPO-A1"/>
    <s v="GR de Estructuras y construcción"/>
    <s v="1S"/>
    <n v="16588620"/>
    <s v="FERREIRO"/>
    <s v="CABELLO"/>
    <s v="JAVIER"/>
    <s v="jaferrei"/>
    <s v="javier.ferreiro@unirioja.es"/>
    <n v="1.5"/>
    <n v="1.5"/>
    <x v="0"/>
    <n v="532"/>
    <s v="LABORAL DOCENTE-ASOCIADO"/>
    <s v="P06"/>
    <s v="TIEMPO PARCIAL (6+6 HORAS)"/>
    <s v="2018-09-28 00:00:00.0"/>
    <s v="2019-09-14 00:00:00.0"/>
    <s v="PI101044"/>
    <s v="PROFESOR ASOCIADO"/>
    <s v="R110"/>
    <x v="10"/>
    <n v="605"/>
    <s v="MECÁNICA DE MEDIOS CONTINUOS Y TEORÍA DE ESTRUCTUR"/>
  </r>
  <r>
    <x v="14"/>
    <n v="16561901"/>
    <s v="FCYT"/>
    <n v="566"/>
    <s v="566G"/>
    <s v="GRUPO-A"/>
    <s v="Estructuras y construcción"/>
    <s v="GG"/>
    <s v="GRUPO GRANDE"/>
    <s v="566G"/>
    <s v="GG de Estructuras y construcción"/>
    <s v="GRUPO-A"/>
    <s v="GG de Estructuras y construcción"/>
    <s v="1S"/>
    <n v="16561901"/>
    <s v="FRAILE"/>
    <s v="GARCÍA"/>
    <s v="ESTEBAN"/>
    <s v="esfraile"/>
    <s v="esteban.fraile@unirioja.es"/>
    <n v="0"/>
    <m/>
    <x v="1"/>
    <n v="536"/>
    <s v="PROFESOR INTERINO"/>
    <s v="C01"/>
    <s v="TIEMPO COMPLETO"/>
    <s v="2012-09-01 00:00:00.0"/>
    <s v="null"/>
    <s v="PI100871"/>
    <s v="PROFESOR CONTRATADO INTERINO"/>
    <s v="R110"/>
    <x v="10"/>
    <n v="605"/>
    <s v="MECÁNICA DE MEDIOS CONTINUOS Y TEORÍA DE ESTRUCTUR"/>
  </r>
  <r>
    <x v="14"/>
    <n v="16588620"/>
    <s v="FCYT"/>
    <n v="566"/>
    <s v="566G"/>
    <s v="GRUPO-A"/>
    <s v="Estructuras y construcción"/>
    <s v="GG"/>
    <s v="GRUPO GRANDE"/>
    <s v="566G"/>
    <s v="GG de Estructuras y construcción"/>
    <s v="GRUPO-A"/>
    <s v="GG de Estructuras y construcción"/>
    <s v="1S"/>
    <n v="16588620"/>
    <s v="FERREIRO"/>
    <s v="CABELLO"/>
    <s v="JAVIER"/>
    <s v="jaferrei"/>
    <s v="javier.ferreiro@unirioja.es"/>
    <n v="3.8"/>
    <m/>
    <x v="0"/>
    <n v="532"/>
    <s v="LABORAL DOCENTE-ASOCIADO"/>
    <s v="P06"/>
    <s v="TIEMPO PARCIAL (6+6 HORAS)"/>
    <s v="2018-09-28 00:00:00.0"/>
    <s v="2019-09-14 00:00:00.0"/>
    <s v="PI101044"/>
    <s v="PROFESOR ASOCIADO"/>
    <s v="R110"/>
    <x v="10"/>
    <n v="605"/>
    <s v="MECÁNICA DE MEDIOS CONTINUOS Y TEORÍA DE ESTRUCTUR"/>
  </r>
  <r>
    <x v="14"/>
    <n v="16588620"/>
    <s v="FCYT"/>
    <n v="566"/>
    <s v="566L"/>
    <s v="GRUPO-A1"/>
    <s v="Estructuras y construcción"/>
    <s v="GL"/>
    <s v="GRUPO DE LABORATORIO"/>
    <s v="566L"/>
    <s v="GL de Estructuras y construcción"/>
    <s v="GRUPO-A1"/>
    <s v="GL de Estructuras y construcción"/>
    <s v="1S"/>
    <n v="16588620"/>
    <s v="FERREIRO"/>
    <s v="CABELLO"/>
    <s v="JAVIER"/>
    <s v="jaferrei"/>
    <s v="javier.ferreiro@unirioja.es"/>
    <n v="0.7"/>
    <m/>
    <x v="0"/>
    <n v="532"/>
    <s v="LABORAL DOCENTE-ASOCIADO"/>
    <s v="P06"/>
    <s v="TIEMPO PARCIAL (6+6 HORAS)"/>
    <s v="2018-09-28 00:00:00.0"/>
    <s v="2019-09-14 00:00:00.0"/>
    <s v="PI101044"/>
    <s v="PROFESOR ASOCIADO"/>
    <s v="R110"/>
    <x v="10"/>
    <n v="605"/>
    <s v="MECÁNICA DE MEDIOS CONTINUOS Y TEORÍA DE ESTRUCTUR"/>
  </r>
  <r>
    <x v="14"/>
    <n v="16588620"/>
    <s v="FCYT"/>
    <n v="566"/>
    <s v="566L"/>
    <s v="GRUPO-A2"/>
    <s v="Estructuras y construcción"/>
    <s v="GL"/>
    <s v="GRUPO DE LABORATORIO"/>
    <s v="566L"/>
    <s v="GL de Estructuras y construcción"/>
    <s v="GRUPO-A2"/>
    <s v="GL de Estructuras y construcción"/>
    <s v="1S"/>
    <n v="16588620"/>
    <s v="FERREIRO"/>
    <s v="CABELLO"/>
    <s v="JAVIER"/>
    <s v="jaferrei"/>
    <s v="javier.ferreiro@unirioja.es"/>
    <n v="0.7"/>
    <m/>
    <x v="0"/>
    <n v="532"/>
    <s v="LABORAL DOCENTE-ASOCIADO"/>
    <s v="P06"/>
    <s v="TIEMPO PARCIAL (6+6 HORAS)"/>
    <s v="2018-09-28 00:00:00.0"/>
    <s v="2019-09-14 00:00:00.0"/>
    <s v="PI101044"/>
    <s v="PROFESOR ASOCIADO"/>
    <s v="R110"/>
    <x v="10"/>
    <n v="605"/>
    <s v="MECÁNICA DE MEDIOS CONTINUOS Y TEORÍA DE ESTRUCTUR"/>
  </r>
  <r>
    <x v="14"/>
    <n v="16588620"/>
    <s v="FCYT"/>
    <n v="566"/>
    <s v="566R"/>
    <s v="GRUPO-A1"/>
    <s v="Estructuras y construcción"/>
    <s v="GR"/>
    <s v="GRUPO REDUCIDO"/>
    <s v="566R"/>
    <s v="GR de Estructuras y construcción"/>
    <s v="GRUPO-A1"/>
    <s v="GR de Estructuras y construcción"/>
    <s v="1S"/>
    <n v="16588620"/>
    <s v="FERREIRO"/>
    <s v="CABELLO"/>
    <s v="JAVIER"/>
    <s v="jaferrei"/>
    <s v="javier.ferreiro@unirioja.es"/>
    <n v="1.5"/>
    <m/>
    <x v="0"/>
    <n v="532"/>
    <s v="LABORAL DOCENTE-ASOCIADO"/>
    <s v="P06"/>
    <s v="TIEMPO PARCIAL (6+6 HORAS)"/>
    <s v="2018-09-28 00:00:00.0"/>
    <s v="2019-09-14 00:00:00.0"/>
    <s v="PI101044"/>
    <s v="PROFESOR ASOCIADO"/>
    <s v="R110"/>
    <x v="10"/>
    <n v="605"/>
    <s v="MECÁNICA DE MEDIOS CONTINUOS Y TEORÍA DE ESTRUCTUR"/>
  </r>
  <r>
    <x v="13"/>
    <n v="16587858"/>
    <s v="FCYT"/>
    <n v="567"/>
    <s v="567G"/>
    <s v="GRUPO-A"/>
    <s v="Gestión de residuos"/>
    <s v="GG"/>
    <s v="GRUPO GRANDE"/>
    <s v="567G"/>
    <s v="GG de Gestión de residuos"/>
    <s v="GRUPO-A"/>
    <s v="GG de Gestión de residuos"/>
    <s v="2S"/>
    <n v="16587858"/>
    <s v="SÁENZ DE URTURI"/>
    <s v="SÁNCHEZ"/>
    <s v="IGNACIO"/>
    <s v="igsaenzd"/>
    <s v="ignacio.saenz-deurturi@unirioja.es"/>
    <n v="0.8"/>
    <n v="0.8"/>
    <x v="1"/>
    <n v="532"/>
    <s v="LABORAL DOCENTE-ASOCIADO"/>
    <s v="P02"/>
    <s v="TIEMPO PARCIAL (2+2 HORAS)"/>
    <s v="2016-09-15 00:00:00.0"/>
    <s v="2019-09-14 00:00:00.0"/>
    <s v="PI101096"/>
    <s v="PROFESOR ASOCIADO"/>
    <s v="R101"/>
    <x v="4"/>
    <n v="500"/>
    <s v="INGENIERÍA AGROFORESTAL"/>
  </r>
  <r>
    <x v="13"/>
    <n v="72781903"/>
    <s v="FCYT"/>
    <n v="567"/>
    <s v="567G"/>
    <s v="GRUPO-A"/>
    <s v="Gestión de residuos"/>
    <s v="GG"/>
    <s v="GRUPO GRANDE"/>
    <s v="567G"/>
    <s v="GG de Gestión de residuos"/>
    <s v="GRUPO-A"/>
    <s v="GG de Gestión de residuos"/>
    <s v="2S"/>
    <n v="72781903"/>
    <s v="ARBIZU"/>
    <s v="MILAGRO"/>
    <s v="MARÍA JULIA"/>
    <s v="juarbizu"/>
    <s v="julia.arbizu@unirioja.es"/>
    <n v="2.2000000000000002"/>
    <n v="2.2000000000000002"/>
    <x v="1"/>
    <n v="536"/>
    <s v="PROFESOR INTERINO"/>
    <s v="C01"/>
    <s v="TIEMPO COMPLETO"/>
    <s v="2015-09-15 00:00:00.0"/>
    <s v="null"/>
    <s v="PI101012"/>
    <s v="PROFESOR CONTRATADO INTERINO"/>
    <s v="R101"/>
    <x v="4"/>
    <n v="500"/>
    <s v="INGENIERÍA AGROFORESTAL"/>
  </r>
  <r>
    <x v="13"/>
    <n v="16586033"/>
    <s v="FCYT"/>
    <n v="567"/>
    <s v="567L"/>
    <s v="GRUPO-A1"/>
    <s v="Gestión de residuos"/>
    <s v="GL"/>
    <s v="GRUPO DE LABORATORIO"/>
    <s v="567L"/>
    <s v="GL de Gestión de residuos"/>
    <s v="GRUPO-A1"/>
    <s v="GL de Gestión de residuos"/>
    <s v="2S"/>
    <n v="16586033"/>
    <s v="BAYONA"/>
    <s v="MANZANARES"/>
    <s v="JUDIT"/>
    <s v="jubayona"/>
    <s v="judit.bayona@unirioja.es"/>
    <n v="0.5"/>
    <n v="0.5"/>
    <x v="1"/>
    <n v="532"/>
    <s v="LABORAL DOCENTE-ASOCIADO"/>
    <s v="P02"/>
    <s v="TIEMPO PARCIAL (2+2 HORAS)"/>
    <s v="2016-09-15 00:00:00.0"/>
    <s v="2019-09-14 00:00:00.0"/>
    <s v="PI101097"/>
    <s v="PROFESOR ASOCIADO"/>
    <s v="R101"/>
    <x v="4"/>
    <n v="500"/>
    <s v="INGENIERÍA AGROFORESTAL"/>
  </r>
  <r>
    <x v="13"/>
    <n v="16587858"/>
    <s v="FCYT"/>
    <n v="567"/>
    <s v="567L"/>
    <s v="GRUPO-A1"/>
    <s v="Gestión de residuos"/>
    <s v="GL"/>
    <s v="GRUPO DE LABORATORIO"/>
    <s v="567L"/>
    <s v="GL de Gestión de residuos"/>
    <s v="GRUPO-A1"/>
    <s v="GL de Gestión de residuos"/>
    <s v="2S"/>
    <n v="16587858"/>
    <s v="SÁENZ DE URTURI"/>
    <s v="SÁNCHEZ"/>
    <s v="IGNACIO"/>
    <s v="igsaenzd"/>
    <s v="ignacio.saenz-deurturi@unirioja.es"/>
    <n v="0.5"/>
    <n v="0.5"/>
    <x v="1"/>
    <n v="532"/>
    <s v="LABORAL DOCENTE-ASOCIADO"/>
    <s v="P02"/>
    <s v="TIEMPO PARCIAL (2+2 HORAS)"/>
    <s v="2016-09-15 00:00:00.0"/>
    <s v="2019-09-14 00:00:00.0"/>
    <s v="PI101096"/>
    <s v="PROFESOR ASOCIADO"/>
    <s v="R101"/>
    <x v="4"/>
    <n v="500"/>
    <s v="INGENIERÍA AGROFORESTAL"/>
  </r>
  <r>
    <x v="13"/>
    <n v="16586033"/>
    <s v="FCYT"/>
    <n v="567"/>
    <s v="567L"/>
    <s v="GRUPO-A2"/>
    <s v="Gestión de residuos"/>
    <s v="GL"/>
    <s v="GRUPO DE LABORATORIO"/>
    <s v="567L"/>
    <s v="GL de Gestión de residuos"/>
    <s v="GRUPO-A2"/>
    <s v="GL de Gestión de residuos"/>
    <s v="2S"/>
    <n v="16586033"/>
    <s v="BAYONA"/>
    <s v="MANZANARES"/>
    <s v="JUDIT"/>
    <s v="jubayona"/>
    <s v="judit.bayona@unirioja.es"/>
    <n v="0.5"/>
    <n v="0.5"/>
    <x v="1"/>
    <n v="532"/>
    <s v="LABORAL DOCENTE-ASOCIADO"/>
    <s v="P02"/>
    <s v="TIEMPO PARCIAL (2+2 HORAS)"/>
    <s v="2016-09-15 00:00:00.0"/>
    <s v="2019-09-14 00:00:00.0"/>
    <s v="PI101097"/>
    <s v="PROFESOR ASOCIADO"/>
    <s v="R101"/>
    <x v="4"/>
    <n v="500"/>
    <s v="INGENIERÍA AGROFORESTAL"/>
  </r>
  <r>
    <x v="13"/>
    <n v="16587858"/>
    <s v="FCYT"/>
    <n v="567"/>
    <s v="567L"/>
    <s v="GRUPO-A2"/>
    <s v="Gestión de residuos"/>
    <s v="GL"/>
    <s v="GRUPO DE LABORATORIO"/>
    <s v="567L"/>
    <s v="GL de Gestión de residuos"/>
    <s v="GRUPO-A2"/>
    <s v="GL de Gestión de residuos"/>
    <s v="2S"/>
    <n v="16587858"/>
    <s v="SÁENZ DE URTURI"/>
    <s v="SÁNCHEZ"/>
    <s v="IGNACIO"/>
    <s v="igsaenzd"/>
    <s v="ignacio.saenz-deurturi@unirioja.es"/>
    <n v="0.5"/>
    <n v="0.5"/>
    <x v="1"/>
    <n v="532"/>
    <s v="LABORAL DOCENTE-ASOCIADO"/>
    <s v="P02"/>
    <s v="TIEMPO PARCIAL (2+2 HORAS)"/>
    <s v="2016-09-15 00:00:00.0"/>
    <s v="2019-09-14 00:00:00.0"/>
    <s v="PI101096"/>
    <s v="PROFESOR ASOCIADO"/>
    <s v="R101"/>
    <x v="4"/>
    <n v="500"/>
    <s v="INGENIERÍA AGROFORESTAL"/>
  </r>
  <r>
    <x v="13"/>
    <n v="16587858"/>
    <s v="FCYT"/>
    <n v="567"/>
    <s v="567R"/>
    <s v="GRUPO-A1"/>
    <s v="Gestión de residuos"/>
    <s v="GR"/>
    <s v="GRUPO REDUCIDO"/>
    <s v="567R"/>
    <s v="GR de Gestión de residuos"/>
    <s v="GRUPO-A1"/>
    <s v="GR de Gestión de residuos"/>
    <s v="2S"/>
    <n v="16587858"/>
    <s v="SÁENZ DE URTURI"/>
    <s v="SÁNCHEZ"/>
    <s v="IGNACIO"/>
    <s v="igsaenzd"/>
    <s v="ignacio.saenz-deurturi@unirioja.es"/>
    <n v="0.5"/>
    <n v="0.5"/>
    <x v="1"/>
    <n v="532"/>
    <s v="LABORAL DOCENTE-ASOCIADO"/>
    <s v="P02"/>
    <s v="TIEMPO PARCIAL (2+2 HORAS)"/>
    <s v="2016-09-15 00:00:00.0"/>
    <s v="2019-09-14 00:00:00.0"/>
    <s v="PI101096"/>
    <s v="PROFESOR ASOCIADO"/>
    <s v="R101"/>
    <x v="4"/>
    <n v="500"/>
    <s v="INGENIERÍA AGROFORESTAL"/>
  </r>
  <r>
    <x v="14"/>
    <n v="16587858"/>
    <s v="FCYT"/>
    <n v="567"/>
    <s v="567G"/>
    <s v="GRUPO-A"/>
    <s v="Gestión de residuos"/>
    <s v="GG"/>
    <s v="GRUPO GRANDE"/>
    <s v="567G"/>
    <s v="GG de Gestión de residuos"/>
    <s v="GRUPO-A"/>
    <s v="GG de Gestión de residuos"/>
    <s v="2S"/>
    <n v="16587858"/>
    <s v="SÁENZ DE URTURI"/>
    <s v="SÁNCHEZ"/>
    <s v="IGNACIO"/>
    <s v="igsaenzd"/>
    <s v="ignacio.saenz-deurturi@unirioja.es"/>
    <n v="0.8"/>
    <m/>
    <x v="1"/>
    <n v="532"/>
    <s v="LABORAL DOCENTE-ASOCIADO"/>
    <s v="P02"/>
    <s v="TIEMPO PARCIAL (2+2 HORAS)"/>
    <s v="2016-09-15 00:00:00.0"/>
    <s v="2019-09-14 00:00:00.0"/>
    <s v="PI101096"/>
    <s v="PROFESOR ASOCIADO"/>
    <s v="R101"/>
    <x v="4"/>
    <n v="500"/>
    <s v="INGENIERÍA AGROFORESTAL"/>
  </r>
  <r>
    <x v="14"/>
    <n v="72781903"/>
    <s v="FCYT"/>
    <n v="567"/>
    <s v="567G"/>
    <s v="GRUPO-A"/>
    <s v="Gestión de residuos"/>
    <s v="GG"/>
    <s v="GRUPO GRANDE"/>
    <s v="567G"/>
    <s v="GG de Gestión de residuos"/>
    <s v="GRUPO-A"/>
    <s v="GG de Gestión de residuos"/>
    <s v="2S"/>
    <n v="72781903"/>
    <s v="ARBIZU"/>
    <s v="MILAGRO"/>
    <s v="MARÍA JULIA"/>
    <s v="juarbizu"/>
    <s v="julia.arbizu@unirioja.es"/>
    <n v="2.2000000000000002"/>
    <m/>
    <x v="1"/>
    <n v="536"/>
    <s v="PROFESOR INTERINO"/>
    <s v="C01"/>
    <s v="TIEMPO COMPLETO"/>
    <s v="2015-09-15 00:00:00.0"/>
    <s v="null"/>
    <s v="PI101012"/>
    <s v="PROFESOR CONTRATADO INTERINO"/>
    <s v="R101"/>
    <x v="4"/>
    <n v="500"/>
    <s v="INGENIERÍA AGROFORESTAL"/>
  </r>
  <r>
    <x v="14"/>
    <n v="16586033"/>
    <s v="FCYT"/>
    <n v="567"/>
    <s v="567L"/>
    <s v="GRUPO-A1"/>
    <s v="Gestión de residuos"/>
    <s v="GL"/>
    <s v="GRUPO DE LABORATORIO"/>
    <s v="567L"/>
    <s v="GL de Gestión de residuos"/>
    <s v="GRUPO-A1"/>
    <s v="GL de Gestión de residuos"/>
    <s v="2S"/>
    <n v="16586033"/>
    <s v="BAYONA"/>
    <s v="MANZANARES"/>
    <s v="JUDIT"/>
    <s v="jubayona"/>
    <s v="judit.bayona@unirioja.es"/>
    <n v="0.5"/>
    <m/>
    <x v="1"/>
    <n v="532"/>
    <s v="LABORAL DOCENTE-ASOCIADO"/>
    <s v="P02"/>
    <s v="TIEMPO PARCIAL (2+2 HORAS)"/>
    <s v="2016-09-15 00:00:00.0"/>
    <s v="2019-09-14 00:00:00.0"/>
    <s v="PI101097"/>
    <s v="PROFESOR ASOCIADO"/>
    <s v="R101"/>
    <x v="4"/>
    <n v="500"/>
    <s v="INGENIERÍA AGROFORESTAL"/>
  </r>
  <r>
    <x v="14"/>
    <n v="16587858"/>
    <s v="FCYT"/>
    <n v="567"/>
    <s v="567L"/>
    <s v="GRUPO-A1"/>
    <s v="Gestión de residuos"/>
    <s v="GL"/>
    <s v="GRUPO DE LABORATORIO"/>
    <s v="567L"/>
    <s v="GL de Gestión de residuos"/>
    <s v="GRUPO-A1"/>
    <s v="GL de Gestión de residuos"/>
    <s v="2S"/>
    <n v="16587858"/>
    <s v="SÁENZ DE URTURI"/>
    <s v="SÁNCHEZ"/>
    <s v="IGNACIO"/>
    <s v="igsaenzd"/>
    <s v="ignacio.saenz-deurturi@unirioja.es"/>
    <n v="0.5"/>
    <m/>
    <x v="1"/>
    <n v="532"/>
    <s v="LABORAL DOCENTE-ASOCIADO"/>
    <s v="P02"/>
    <s v="TIEMPO PARCIAL (2+2 HORAS)"/>
    <s v="2016-09-15 00:00:00.0"/>
    <s v="2019-09-14 00:00:00.0"/>
    <s v="PI101096"/>
    <s v="PROFESOR ASOCIADO"/>
    <s v="R101"/>
    <x v="4"/>
    <n v="500"/>
    <s v="INGENIERÍA AGROFORESTAL"/>
  </r>
  <r>
    <x v="14"/>
    <n v="16586033"/>
    <s v="FCYT"/>
    <n v="567"/>
    <s v="567L"/>
    <s v="GRUPO-A2"/>
    <s v="Gestión de residuos"/>
    <s v="GL"/>
    <s v="GRUPO DE LABORATORIO"/>
    <s v="567L"/>
    <s v="GL de Gestión de residuos"/>
    <s v="GRUPO-A2"/>
    <s v="GL de Gestión de residuos"/>
    <s v="2S"/>
    <n v="16586033"/>
    <s v="BAYONA"/>
    <s v="MANZANARES"/>
    <s v="JUDIT"/>
    <s v="jubayona"/>
    <s v="judit.bayona@unirioja.es"/>
    <n v="0.5"/>
    <m/>
    <x v="1"/>
    <n v="532"/>
    <s v="LABORAL DOCENTE-ASOCIADO"/>
    <s v="P02"/>
    <s v="TIEMPO PARCIAL (2+2 HORAS)"/>
    <s v="2016-09-15 00:00:00.0"/>
    <s v="2019-09-14 00:00:00.0"/>
    <s v="PI101097"/>
    <s v="PROFESOR ASOCIADO"/>
    <s v="R101"/>
    <x v="4"/>
    <n v="500"/>
    <s v="INGENIERÍA AGROFORESTAL"/>
  </r>
  <r>
    <x v="14"/>
    <n v="16587858"/>
    <s v="FCYT"/>
    <n v="567"/>
    <s v="567L"/>
    <s v="GRUPO-A2"/>
    <s v="Gestión de residuos"/>
    <s v="GL"/>
    <s v="GRUPO DE LABORATORIO"/>
    <s v="567L"/>
    <s v="GL de Gestión de residuos"/>
    <s v="GRUPO-A2"/>
    <s v="GL de Gestión de residuos"/>
    <s v="2S"/>
    <n v="16587858"/>
    <s v="SÁENZ DE URTURI"/>
    <s v="SÁNCHEZ"/>
    <s v="IGNACIO"/>
    <s v="igsaenzd"/>
    <s v="ignacio.saenz-deurturi@unirioja.es"/>
    <n v="0.5"/>
    <m/>
    <x v="1"/>
    <n v="532"/>
    <s v="LABORAL DOCENTE-ASOCIADO"/>
    <s v="P02"/>
    <s v="TIEMPO PARCIAL (2+2 HORAS)"/>
    <s v="2016-09-15 00:00:00.0"/>
    <s v="2019-09-14 00:00:00.0"/>
    <s v="PI101096"/>
    <s v="PROFESOR ASOCIADO"/>
    <s v="R101"/>
    <x v="4"/>
    <n v="500"/>
    <s v="INGENIERÍA AGROFORESTAL"/>
  </r>
  <r>
    <x v="14"/>
    <n v="16587858"/>
    <s v="FCYT"/>
    <n v="567"/>
    <s v="567R"/>
    <s v="GRUPO-A1"/>
    <s v="Gestión de residuos"/>
    <s v="GR"/>
    <s v="GRUPO REDUCIDO"/>
    <s v="567R"/>
    <s v="GR de Gestión de residuos"/>
    <s v="GRUPO-A1"/>
    <s v="GR de Gestión de residuos"/>
    <s v="2S"/>
    <n v="16587858"/>
    <s v="SÁENZ DE URTURI"/>
    <s v="SÁNCHEZ"/>
    <s v="IGNACIO"/>
    <s v="igsaenzd"/>
    <s v="ignacio.saenz-deurturi@unirioja.es"/>
    <n v="0.5"/>
    <m/>
    <x v="1"/>
    <n v="532"/>
    <s v="LABORAL DOCENTE-ASOCIADO"/>
    <s v="P02"/>
    <s v="TIEMPO PARCIAL (2+2 HORAS)"/>
    <s v="2016-09-15 00:00:00.0"/>
    <s v="2019-09-14 00:00:00.0"/>
    <s v="PI101096"/>
    <s v="PROFESOR ASOCIADO"/>
    <s v="R101"/>
    <x v="4"/>
    <n v="500"/>
    <s v="INGENIERÍA AGROFORESTAL"/>
  </r>
  <r>
    <x v="13"/>
    <n v="16261031"/>
    <s v="FCYT"/>
    <n v="568"/>
    <s v="568G"/>
    <s v="GRUPO-A"/>
    <s v="Legislación vitivinícola"/>
    <s v="GG"/>
    <s v="GRUPO GRANDE"/>
    <s v="568G"/>
    <s v="GG de Legislación vitivinícola"/>
    <s v="GRUPO-A"/>
    <s v="GG de Legislación vitivinícola"/>
    <s v="2S"/>
    <n v="16261031"/>
    <s v="SANTAMARÍA"/>
    <s v="ARINAS"/>
    <s v="RENÉ JAVIER"/>
    <s v="resantam"/>
    <s v="rene-javier.santamaria@unirioja.es"/>
    <n v="0"/>
    <n v="0"/>
    <x v="0"/>
    <n v="504"/>
    <s v="PROFESOR TITULAR UNIVERSIDAD"/>
    <s v="01R"/>
    <s v="TIEMPO COMPLETO REDUCIDO"/>
    <s v="2016-09-15 00:00:00.0"/>
    <s v="null"/>
    <s v="DF100199"/>
    <s v="PROFESOR TITULAR DE UNIVERSIDAD"/>
    <s v="R103"/>
    <x v="1"/>
    <n v="125"/>
    <s v="DERECHO ADMINISTRATIVO"/>
  </r>
  <r>
    <x v="13"/>
    <n v="16566979"/>
    <s v="FCYT"/>
    <n v="568"/>
    <s v="568G"/>
    <s v="GRUPO-A"/>
    <s v="Legislación vitivinícola"/>
    <s v="GG"/>
    <s v="GRUPO GRANDE"/>
    <s v="568G"/>
    <s v="GG de Legislación vitivinícola"/>
    <s v="GRUPO-A"/>
    <s v="GG de Legislación vitivinícola"/>
    <s v="2S"/>
    <n v="16566979"/>
    <s v="BARRIOBERO"/>
    <s v="MARTÍNEZ"/>
    <s v="IGNACIO"/>
    <s v="igbarrio"/>
    <s v="ignacio.barriobero@unirioja.es"/>
    <n v="2.2000000000000002"/>
    <n v="2.2000000000000002"/>
    <x v="1"/>
    <n v="532"/>
    <s v="LABORAL DOCENTE-ASOCIADO"/>
    <s v="P06"/>
    <s v="TIEMPO PARCIAL (6+6 HORAS)"/>
    <s v="2016-09-15 00:00:00.0"/>
    <s v="2019-09-14 00:00:00.0"/>
    <s v="PI101100"/>
    <s v="PROFESOR ASOCIADO"/>
    <s v="R103"/>
    <x v="1"/>
    <n v="125"/>
    <s v="DERECHO ADMINISTRATIVO"/>
  </r>
  <r>
    <x v="13"/>
    <n v="16566979"/>
    <s v="FCYT"/>
    <n v="568"/>
    <s v="568R"/>
    <s v="GRUPO-A1"/>
    <s v="Legislación vitivinícola"/>
    <s v="GR"/>
    <s v="GRUPO REDUCIDO"/>
    <s v="568R"/>
    <s v="GR de Legislación vitivinícola"/>
    <s v="GRUPO-A1"/>
    <s v="GR de Legislación vitivinícola"/>
    <s v="2S"/>
    <n v="16566979"/>
    <s v="BARRIOBERO"/>
    <s v="MARTÍNEZ"/>
    <s v="IGNACIO"/>
    <s v="igbarrio"/>
    <s v="ignacio.barriobero@unirioja.es"/>
    <n v="0.8"/>
    <n v="0.8"/>
    <x v="1"/>
    <n v="532"/>
    <s v="LABORAL DOCENTE-ASOCIADO"/>
    <s v="P06"/>
    <s v="TIEMPO PARCIAL (6+6 HORAS)"/>
    <s v="2016-09-15 00:00:00.0"/>
    <s v="2019-09-14 00:00:00.0"/>
    <s v="PI101100"/>
    <s v="PROFESOR ASOCIADO"/>
    <s v="R103"/>
    <x v="1"/>
    <n v="125"/>
    <s v="DERECHO ADMINISTRATIVO"/>
  </r>
  <r>
    <x v="14"/>
    <n v="16261031"/>
    <s v="FCYT"/>
    <n v="568"/>
    <s v="568G"/>
    <s v="GRUPO-A"/>
    <s v="Legislación vitivinícola"/>
    <s v="GG"/>
    <s v="GRUPO GRANDE"/>
    <s v="568G"/>
    <s v="GG de Legislación vitivinícola"/>
    <s v="GRUPO-A"/>
    <s v="GG de Legislación vitivinícola"/>
    <s v="2S"/>
    <n v="16261031"/>
    <s v="SANTAMARÍA"/>
    <s v="ARINAS"/>
    <s v="RENÉ JAVIER"/>
    <s v="resantam"/>
    <s v="rene-javier.santamaria@unirioja.es"/>
    <n v="0"/>
    <m/>
    <x v="0"/>
    <n v="504"/>
    <s v="PROFESOR TITULAR UNIVERSIDAD"/>
    <s v="01R"/>
    <s v="TIEMPO COMPLETO REDUCIDO"/>
    <s v="2016-09-15 00:00:00.0"/>
    <s v="null"/>
    <s v="DF100199"/>
    <s v="PROFESOR TITULAR DE UNIVERSIDAD"/>
    <s v="R103"/>
    <x v="1"/>
    <n v="125"/>
    <s v="DERECHO ADMINISTRATIVO"/>
  </r>
  <r>
    <x v="14"/>
    <n v="16566979"/>
    <s v="FCYT"/>
    <n v="568"/>
    <s v="568G"/>
    <s v="GRUPO-A"/>
    <s v="Legislación vitivinícola"/>
    <s v="GG"/>
    <s v="GRUPO GRANDE"/>
    <s v="568G"/>
    <s v="GG de Legislación vitivinícola"/>
    <s v="GRUPO-A"/>
    <s v="GG de Legislación vitivinícola"/>
    <s v="2S"/>
    <n v="16566979"/>
    <s v="BARRIOBERO"/>
    <s v="MARTÍNEZ"/>
    <s v="IGNACIO"/>
    <s v="igbarrio"/>
    <s v="ignacio.barriobero@unirioja.es"/>
    <n v="2.2000000000000002"/>
    <m/>
    <x v="1"/>
    <n v="532"/>
    <s v="LABORAL DOCENTE-ASOCIADO"/>
    <s v="P06"/>
    <s v="TIEMPO PARCIAL (6+6 HORAS)"/>
    <s v="2016-09-15 00:00:00.0"/>
    <s v="2019-09-14 00:00:00.0"/>
    <s v="PI101100"/>
    <s v="PROFESOR ASOCIADO"/>
    <s v="R103"/>
    <x v="1"/>
    <n v="125"/>
    <s v="DERECHO ADMINISTRATIVO"/>
  </r>
  <r>
    <x v="14"/>
    <n v="16566979"/>
    <s v="FCYT"/>
    <n v="568"/>
    <s v="568R"/>
    <s v="GRUPO-A1"/>
    <s v="Legislación vitivinícola"/>
    <s v="GR"/>
    <s v="GRUPO REDUCIDO"/>
    <s v="568R"/>
    <s v="GR de Legislación vitivinícola"/>
    <s v="GRUPO-A1"/>
    <s v="GR de Legislación vitivinícola"/>
    <s v="2S"/>
    <n v="16566979"/>
    <s v="BARRIOBERO"/>
    <s v="MARTÍNEZ"/>
    <s v="IGNACIO"/>
    <s v="igbarrio"/>
    <s v="ignacio.barriobero@unirioja.es"/>
    <n v="0.8"/>
    <m/>
    <x v="1"/>
    <n v="532"/>
    <s v="LABORAL DOCENTE-ASOCIADO"/>
    <s v="P06"/>
    <s v="TIEMPO PARCIAL (6+6 HORAS)"/>
    <s v="2016-09-15 00:00:00.0"/>
    <s v="2019-09-14 00:00:00.0"/>
    <s v="PI101100"/>
    <s v="PROFESOR ASOCIADO"/>
    <s v="R103"/>
    <x v="1"/>
    <n v="125"/>
    <s v="DERECHO ADMINISTRATIVO"/>
  </r>
  <r>
    <x v="13"/>
    <n v="9740221"/>
    <s v="FCYT"/>
    <n v="569"/>
    <s v="569G"/>
    <s v="GRUPO-A"/>
    <s v="Procesos tecnológicos"/>
    <s v="GG"/>
    <s v="GRUPO GRANDE"/>
    <s v="569G"/>
    <s v="GG de Procesos tecnológicos"/>
    <s v="GRUPO-A"/>
    <s v="GG de Procesos tecnológicos"/>
    <s v="2S"/>
    <n v="9740221"/>
    <s v="GONZÁLEZ"/>
    <s v="FANDOS"/>
    <s v="MARÍA ELENA"/>
    <s v="elengonz"/>
    <s v="elena.gonzalez@unirioja.es"/>
    <n v="0.5"/>
    <n v="0.5"/>
    <x v="0"/>
    <n v="500"/>
    <s v="CATEDRATICO DE UNIVERSIDAD"/>
    <s v="01R"/>
    <s v="TIEMPO COMPLETO REDUCIDO"/>
    <s v="2016-09-15 00:00:00.0"/>
    <s v="null"/>
    <s v="DF100230"/>
    <s v="CATEDRÁTICO DE UNIVERSIDAD"/>
    <s v="R101"/>
    <x v="4"/>
    <n v="780"/>
    <s v="TECNOLOGÍA DE ALIMENTOS"/>
  </r>
  <r>
    <x v="13"/>
    <n v="16587685"/>
    <s v="FCYT"/>
    <n v="569"/>
    <s v="569G"/>
    <s v="GRUPO-A"/>
    <s v="Procesos tecnológicos"/>
    <s v="GG"/>
    <s v="GRUPO GRANDE"/>
    <s v="569G"/>
    <s v="GG de Procesos tecnológicos"/>
    <s v="GRUPO-A"/>
    <s v="GG de Procesos tecnológicos"/>
    <s v="2S"/>
    <n v="16587685"/>
    <s v="DÍAZ"/>
    <s v="DEL RÍO"/>
    <s v="Mª DE LAS MERCEDES"/>
    <s v="m-diaz-d"/>
    <s v="mercedes.diaz@unirioja.es"/>
    <n v="4.5"/>
    <n v="4.5"/>
    <x v="1"/>
    <n v="532"/>
    <s v="LABORAL DOCENTE-ASOCIADO"/>
    <s v="P06"/>
    <s v="TIEMPO PARCIAL (6+6 HORAS)"/>
    <s v="2016-09-15 00:00:00.0"/>
    <s v="2019-09-14 00:00:00.0"/>
    <s v="PI101098"/>
    <s v="PROFESOR ASOCIADO"/>
    <s v="R101"/>
    <x v="4"/>
    <n v="780"/>
    <s v="TECNOLOGÍA DE ALIMENTOS"/>
  </r>
  <r>
    <x v="13"/>
    <n v="9740221"/>
    <s v="FCYT"/>
    <n v="569"/>
    <s v="569L"/>
    <s v="GRUPO-A1"/>
    <s v="Procesos tecnológicos"/>
    <s v="GL"/>
    <s v="GRUPO DE LABORATORIO"/>
    <s v="569L"/>
    <s v="GL de Procesos tecnológicos"/>
    <s v="GRUPO-A1"/>
    <s v="GL de Procesos tecnológicos"/>
    <s v="2S"/>
    <n v="9740221"/>
    <s v="GONZÁLEZ"/>
    <s v="FANDOS"/>
    <s v="MARÍA ELENA"/>
    <s v="elengonz"/>
    <s v="elena.gonzalez@unirioja.es"/>
    <n v="2"/>
    <n v="2"/>
    <x v="0"/>
    <n v="500"/>
    <s v="CATEDRATICO DE UNIVERSIDAD"/>
    <s v="01R"/>
    <s v="TIEMPO COMPLETO REDUCIDO"/>
    <s v="2016-09-15 00:00:00.0"/>
    <s v="null"/>
    <s v="DF100230"/>
    <s v="CATEDRÁTICO DE UNIVERSIDAD"/>
    <s v="R101"/>
    <x v="4"/>
    <n v="780"/>
    <s v="TECNOLOGÍA DE ALIMENTOS"/>
  </r>
  <r>
    <x v="13"/>
    <n v="9740221"/>
    <s v="FCYT"/>
    <n v="569"/>
    <s v="569R"/>
    <s v="GRUPO-A1"/>
    <s v="Procesos tecnológicos"/>
    <s v="GR"/>
    <s v="GRUPO REDUCIDO"/>
    <s v="569R"/>
    <s v="GR de Procesos tecnológicos"/>
    <s v="GRUPO-A1"/>
    <s v="GR de Procesos tecnológicos"/>
    <s v="2S"/>
    <n v="9740221"/>
    <s v="GONZÁLEZ"/>
    <s v="FANDOS"/>
    <s v="MARÍA ELENA"/>
    <s v="elengonz"/>
    <s v="elena.gonzalez@unirioja.es"/>
    <n v="0.5"/>
    <n v="0.5"/>
    <x v="0"/>
    <n v="500"/>
    <s v="CATEDRATICO DE UNIVERSIDAD"/>
    <s v="01R"/>
    <s v="TIEMPO COMPLETO REDUCIDO"/>
    <s v="2016-09-15 00:00:00.0"/>
    <s v="null"/>
    <s v="DF100230"/>
    <s v="CATEDRÁTICO DE UNIVERSIDAD"/>
    <s v="R101"/>
    <x v="4"/>
    <n v="780"/>
    <s v="TECNOLOGÍA DE ALIMENTOS"/>
  </r>
  <r>
    <x v="13"/>
    <n v="16587685"/>
    <s v="FCYT"/>
    <n v="569"/>
    <s v="569R"/>
    <s v="GRUPO-A1"/>
    <s v="Procesos tecnológicos"/>
    <s v="GR"/>
    <s v="GRUPO REDUCIDO"/>
    <s v="569R"/>
    <s v="GR de Procesos tecnológicos"/>
    <s v="GRUPO-A1"/>
    <s v="GR de Procesos tecnológicos"/>
    <s v="2S"/>
    <n v="16587685"/>
    <s v="DÍAZ"/>
    <s v="DEL RÍO"/>
    <s v="Mª DE LAS MERCEDES"/>
    <s v="m-diaz-d"/>
    <s v="mercedes.diaz@unirioja.es"/>
    <n v="1.5"/>
    <n v="1.5"/>
    <x v="1"/>
    <n v="532"/>
    <s v="LABORAL DOCENTE-ASOCIADO"/>
    <s v="P06"/>
    <s v="TIEMPO PARCIAL (6+6 HORAS)"/>
    <s v="2016-09-15 00:00:00.0"/>
    <s v="2019-09-14 00:00:00.0"/>
    <s v="PI101098"/>
    <s v="PROFESOR ASOCIADO"/>
    <s v="R101"/>
    <x v="4"/>
    <n v="780"/>
    <s v="TECNOLOGÍA DE ALIMENTOS"/>
  </r>
  <r>
    <x v="14"/>
    <n v="9740221"/>
    <s v="FCYT"/>
    <n v="569"/>
    <s v="569G"/>
    <s v="GRUPO-A"/>
    <s v="Procesos tecnológicos"/>
    <s v="GG"/>
    <s v="GRUPO GRANDE"/>
    <s v="569G"/>
    <s v="GG de Procesos tecnológicos"/>
    <s v="GRUPO-A"/>
    <s v="GG de Procesos tecnológicos"/>
    <s v="2S"/>
    <n v="9740221"/>
    <s v="GONZÁLEZ"/>
    <s v="FANDOS"/>
    <s v="MARÍA ELENA"/>
    <s v="elengonz"/>
    <s v="elena.gonzalez@unirioja.es"/>
    <n v="0.5"/>
    <m/>
    <x v="0"/>
    <n v="500"/>
    <s v="CATEDRATICO DE UNIVERSIDAD"/>
    <s v="01R"/>
    <s v="TIEMPO COMPLETO REDUCIDO"/>
    <s v="2016-09-15 00:00:00.0"/>
    <s v="null"/>
    <s v="DF100230"/>
    <s v="CATEDRÁTICO DE UNIVERSIDAD"/>
    <s v="R101"/>
    <x v="4"/>
    <n v="780"/>
    <s v="TECNOLOGÍA DE ALIMENTOS"/>
  </r>
  <r>
    <x v="14"/>
    <n v="16587685"/>
    <s v="FCYT"/>
    <n v="569"/>
    <s v="569G"/>
    <s v="GRUPO-A"/>
    <s v="Procesos tecnológicos"/>
    <s v="GG"/>
    <s v="GRUPO GRANDE"/>
    <s v="569G"/>
    <s v="GG de Procesos tecnológicos"/>
    <s v="GRUPO-A"/>
    <s v="GG de Procesos tecnológicos"/>
    <s v="2S"/>
    <n v="16587685"/>
    <s v="DÍAZ"/>
    <s v="DEL RÍO"/>
    <s v="Mª DE LAS MERCEDES"/>
    <s v="m-diaz-d"/>
    <s v="mercedes.diaz@unirioja.es"/>
    <n v="4.5"/>
    <m/>
    <x v="1"/>
    <n v="532"/>
    <s v="LABORAL DOCENTE-ASOCIADO"/>
    <s v="P06"/>
    <s v="TIEMPO PARCIAL (6+6 HORAS)"/>
    <s v="2016-09-15 00:00:00.0"/>
    <s v="2019-09-14 00:00:00.0"/>
    <s v="PI101098"/>
    <s v="PROFESOR ASOCIADO"/>
    <s v="R101"/>
    <x v="4"/>
    <n v="780"/>
    <s v="TECNOLOGÍA DE ALIMENTOS"/>
  </r>
  <r>
    <x v="14"/>
    <n v="9740221"/>
    <s v="FCYT"/>
    <n v="569"/>
    <s v="569L"/>
    <s v="GRUPO-A1"/>
    <s v="Procesos tecnológicos"/>
    <s v="GL"/>
    <s v="GRUPO DE LABORATORIO"/>
    <s v="569L"/>
    <s v="GL de Procesos tecnológicos"/>
    <s v="GRUPO-A1"/>
    <s v="GL de Procesos tecnológicos"/>
    <s v="2S"/>
    <n v="9740221"/>
    <s v="GONZÁLEZ"/>
    <s v="FANDOS"/>
    <s v="MARÍA ELENA"/>
    <s v="elengonz"/>
    <s v="elena.gonzalez@unirioja.es"/>
    <n v="2"/>
    <m/>
    <x v="0"/>
    <n v="500"/>
    <s v="CATEDRATICO DE UNIVERSIDAD"/>
    <s v="01R"/>
    <s v="TIEMPO COMPLETO REDUCIDO"/>
    <s v="2016-09-15 00:00:00.0"/>
    <s v="null"/>
    <s v="DF100230"/>
    <s v="CATEDRÁTICO DE UNIVERSIDAD"/>
    <s v="R101"/>
    <x v="4"/>
    <n v="780"/>
    <s v="TECNOLOGÍA DE ALIMENTOS"/>
  </r>
  <r>
    <x v="14"/>
    <n v="9740221"/>
    <s v="FCYT"/>
    <n v="569"/>
    <s v="569R"/>
    <s v="GRUPO-A1"/>
    <s v="Procesos tecnológicos"/>
    <s v="GR"/>
    <s v="GRUPO REDUCIDO"/>
    <s v="569R"/>
    <s v="GR de Procesos tecnológicos"/>
    <s v="GRUPO-A1"/>
    <s v="GR de Procesos tecnológicos"/>
    <s v="2S"/>
    <n v="9740221"/>
    <s v="GONZÁLEZ"/>
    <s v="FANDOS"/>
    <s v="MARÍA ELENA"/>
    <s v="elengonz"/>
    <s v="elena.gonzalez@unirioja.es"/>
    <n v="0.5"/>
    <m/>
    <x v="0"/>
    <n v="500"/>
    <s v="CATEDRATICO DE UNIVERSIDAD"/>
    <s v="01R"/>
    <s v="TIEMPO COMPLETO REDUCIDO"/>
    <s v="2016-09-15 00:00:00.0"/>
    <s v="null"/>
    <s v="DF100230"/>
    <s v="CATEDRÁTICO DE UNIVERSIDAD"/>
    <s v="R101"/>
    <x v="4"/>
    <n v="780"/>
    <s v="TECNOLOGÍA DE ALIMENTOS"/>
  </r>
  <r>
    <x v="14"/>
    <n v="16587685"/>
    <s v="FCYT"/>
    <n v="569"/>
    <s v="569R"/>
    <s v="GRUPO-A1"/>
    <s v="Procesos tecnológicos"/>
    <s v="GR"/>
    <s v="GRUPO REDUCIDO"/>
    <s v="569R"/>
    <s v="GR de Procesos tecnológicos"/>
    <s v="GRUPO-A1"/>
    <s v="GR de Procesos tecnológicos"/>
    <s v="2S"/>
    <n v="16587685"/>
    <s v="DÍAZ"/>
    <s v="DEL RÍO"/>
    <s v="Mª DE LAS MERCEDES"/>
    <s v="m-diaz-d"/>
    <s v="mercedes.diaz@unirioja.es"/>
    <n v="1.5"/>
    <m/>
    <x v="1"/>
    <n v="532"/>
    <s v="LABORAL DOCENTE-ASOCIADO"/>
    <s v="P06"/>
    <s v="TIEMPO PARCIAL (6+6 HORAS)"/>
    <s v="2016-09-15 00:00:00.0"/>
    <s v="2019-09-14 00:00:00.0"/>
    <s v="PI101098"/>
    <s v="PROFESOR ASOCIADO"/>
    <s v="R101"/>
    <x v="4"/>
    <n v="780"/>
    <s v="TECNOLOGÍA DE ALIMENTOS"/>
  </r>
  <r>
    <x v="14"/>
    <n v="16515085"/>
    <s v="FCYT"/>
    <n v="571"/>
    <s v="571G"/>
    <s v="GRUPO-A"/>
    <s v="Economía agraria"/>
    <s v="GG"/>
    <s v="GRUPO GRANDE"/>
    <s v="571G"/>
    <s v="GG de Economía agraria"/>
    <s v="GRUPO-A"/>
    <s v="GG de Economía agraria"/>
    <s v="2S"/>
    <n v="16515085"/>
    <s v="BARCO"/>
    <s v="ROYO"/>
    <s v="EMILIO"/>
    <s v="ebarco"/>
    <s v="emilio.barco@unirioja.es"/>
    <n v="1"/>
    <n v="1"/>
    <x v="1"/>
    <n v="536"/>
    <s v="PROFESOR INTERINO"/>
    <s v="C01"/>
    <s v="TIEMPO COMPLETO"/>
    <s v="2017-09-15 00:00:00.0"/>
    <s v="null"/>
    <s v="PI101301"/>
    <s v="PROFESOR CONTRATADO INTERINO"/>
    <s v="R104"/>
    <x v="0"/>
    <n v="225"/>
    <s v="ECONOMÍA APLICADA"/>
  </r>
  <r>
    <x v="14"/>
    <n v="16545318"/>
    <s v="FCYT"/>
    <n v="571"/>
    <s v="571G"/>
    <s v="GRUPO-A"/>
    <s v="Economía agraria"/>
    <s v="GG"/>
    <s v="GRUPO GRANDE"/>
    <s v="571G"/>
    <s v="GG de Economía agraria"/>
    <s v="GRUPO-A"/>
    <s v="GG de Economía agraria"/>
    <s v="2S"/>
    <n v="16545318"/>
    <s v="RUIZ-OLALLA"/>
    <s v="CORCUERA"/>
    <s v="Mª CARMEN"/>
    <s v="caruiz-o"/>
    <s v="carmen.ruiz-olalla@unirioja.es"/>
    <n v="0"/>
    <n v="0"/>
    <x v="0"/>
    <n v="504"/>
    <s v="PROFESOR TITULAR UNIVERSIDAD"/>
    <s v="01A"/>
    <s v="TIEMPO COMPLETO AMPLIADO"/>
    <s v="2012-09-01 00:00:00.0"/>
    <s v="null"/>
    <s v="DF100082"/>
    <s v="PROFESOR TITULAR DE UNIVERSIDAD"/>
    <s v="R104"/>
    <x v="0"/>
    <n v="230"/>
    <s v="ECONOMÍA FINANCIERA Y CONTABILIDAD"/>
  </r>
  <r>
    <x v="14"/>
    <n v="16557181"/>
    <s v="FCYT"/>
    <n v="571"/>
    <s v="571G"/>
    <s v="GRUPO-A"/>
    <s v="Economía agraria"/>
    <s v="GG"/>
    <s v="GRUPO GRANDE"/>
    <s v="571G"/>
    <s v="GG de Economía agraria"/>
    <s v="GRUPO-A"/>
    <s v="GG de Economía agraria"/>
    <s v="2S"/>
    <n v="16557181"/>
    <s v="PELEGRÍN"/>
    <s v="BORONDO"/>
    <s v="JULIO ENRIQUE"/>
    <s v="jupelegr"/>
    <s v="julio-enrique.pelegrin@unirioja.es"/>
    <n v="1.5"/>
    <n v="1.5"/>
    <x v="1"/>
    <n v="532"/>
    <s v="LABORAL DOCENTE-ASOCIADO"/>
    <s v="P06"/>
    <s v="TIEMPO PARCIAL (6+6 HORAS)"/>
    <s v="2017-09-15 00:00:00.0"/>
    <s v="2019-09-14 00:00:00.0"/>
    <s v="PI101234"/>
    <s v="PROFESOR ASOCIADO"/>
    <s v="R104"/>
    <x v="0"/>
    <n v="95"/>
    <s v="COMERCIALIZACIÓN E INVESTIGACIÓN DE MERCADOS"/>
  </r>
  <r>
    <x v="14"/>
    <n v="16570616"/>
    <s v="FCYT"/>
    <n v="571"/>
    <s v="571G"/>
    <s v="GRUPO-A"/>
    <s v="Economía agraria"/>
    <s v="GG"/>
    <s v="GRUPO GRANDE"/>
    <s v="571G"/>
    <s v="GG de Economía agraria"/>
    <s v="GRUPO-A"/>
    <s v="GG de Economía agraria"/>
    <s v="2S"/>
    <n v="16570616"/>
    <s v="AMO"/>
    <s v="MATARRANZ"/>
    <s v="DAVID"/>
    <s v="daamo"/>
    <s v="david.amo@unirioja.es"/>
    <n v="1.5"/>
    <n v="1.5"/>
    <x v="1"/>
    <n v="532"/>
    <s v="LABORAL DOCENTE-ASOCIADO"/>
    <s v="P04"/>
    <s v="TIEMPO PARCIAL (4+4 HORAS)"/>
    <s v="2017-09-15 00:00:00.0"/>
    <s v="2019-09-14 00:00:00.0"/>
    <s v="PI101240"/>
    <s v="PROFESOR ASOCIADO"/>
    <s v="R104"/>
    <x v="0"/>
    <n v="230"/>
    <s v="ECONOMÍA FINANCIERA Y CONTABILIDAD"/>
  </r>
  <r>
    <x v="14"/>
    <n v="16557181"/>
    <s v="FCYT"/>
    <n v="571"/>
    <s v="571R"/>
    <s v="GRUPO-A1"/>
    <s v="Economía agraria"/>
    <s v="GR"/>
    <s v="GRUPO REDUCIDO"/>
    <s v="571R"/>
    <s v="GR de Economía agraria"/>
    <s v="GRUPO-A1"/>
    <s v="GR de Economía agraria"/>
    <s v="2S"/>
    <n v="16557181"/>
    <s v="PELEGRÍN"/>
    <s v="BORONDO"/>
    <s v="JULIO ENRIQUE"/>
    <s v="jupelegr"/>
    <s v="julio-enrique.pelegrin@unirioja.es"/>
    <n v="1"/>
    <n v="1"/>
    <x v="1"/>
    <n v="532"/>
    <s v="LABORAL DOCENTE-ASOCIADO"/>
    <s v="P06"/>
    <s v="TIEMPO PARCIAL (6+6 HORAS)"/>
    <s v="2017-09-15 00:00:00.0"/>
    <s v="2019-09-14 00:00:00.0"/>
    <s v="PI101234"/>
    <s v="PROFESOR ASOCIADO"/>
    <s v="R104"/>
    <x v="0"/>
    <n v="95"/>
    <s v="COMERCIALIZACIÓN E INVESTIGACIÓN DE MERCADOS"/>
  </r>
  <r>
    <x v="14"/>
    <n v="16570616"/>
    <s v="FCYT"/>
    <n v="571"/>
    <s v="571R"/>
    <s v="GRUPO-A1"/>
    <s v="Economía agraria"/>
    <s v="GR"/>
    <s v="GRUPO REDUCIDO"/>
    <s v="571R"/>
    <s v="GR de Economía agraria"/>
    <s v="GRUPO-A1"/>
    <s v="GR de Economía agraria"/>
    <s v="2S"/>
    <n v="16570616"/>
    <s v="AMO"/>
    <s v="MATARRANZ"/>
    <s v="DAVID"/>
    <s v="daamo"/>
    <s v="david.amo@unirioja.es"/>
    <n v="1"/>
    <n v="1"/>
    <x v="1"/>
    <n v="532"/>
    <s v="LABORAL DOCENTE-ASOCIADO"/>
    <s v="P04"/>
    <s v="TIEMPO PARCIAL (4+4 HORAS)"/>
    <s v="2017-09-15 00:00:00.0"/>
    <s v="2019-09-14 00:00:00.0"/>
    <s v="PI101240"/>
    <s v="PROFESOR ASOCIADO"/>
    <s v="R104"/>
    <x v="0"/>
    <n v="230"/>
    <s v="ECONOMÍA FINANCIERA Y CONTABILIDAD"/>
  </r>
  <r>
    <x v="14"/>
    <n v="9373135"/>
    <s v="FCYT"/>
    <n v="572"/>
    <s v="572G"/>
    <s v="GRUPO-A"/>
    <s v="Genética y mejora vegetal"/>
    <s v="GG"/>
    <s v="GRUPO GRANDE"/>
    <s v="572G"/>
    <s v="GG de Genética y mejora vegetal"/>
    <s v="GRUPO-A"/>
    <s v="GG de Genética y mejora vegetal"/>
    <s v="1S"/>
    <n v="9373135"/>
    <s v="MENÉNDEZ"/>
    <s v="MENÉNDEZ"/>
    <s v="CRISTINA"/>
    <s v="crmenend"/>
    <s v="cristina.menendez@unirioja.es"/>
    <n v="3.6"/>
    <n v="3.6"/>
    <x v="1"/>
    <n v="504"/>
    <s v="PROFESOR TITULAR UNIVERSIDAD"/>
    <s v="C01"/>
    <s v="TIEMPO COMPLETO"/>
    <s v="2018-09-17 00:00:00.0"/>
    <s v="null"/>
    <s v="DF100044"/>
    <s v="TITULAR UNIVERSIDAD"/>
    <s v="R101"/>
    <x v="4"/>
    <n v="705"/>
    <s v="PRODUCCIÓN VEGETAL"/>
  </r>
  <r>
    <x v="14"/>
    <n v="9373135"/>
    <s v="FCYT"/>
    <n v="572"/>
    <s v="572L"/>
    <s v="GRUPO-A1"/>
    <s v="Genética y mejora vegetal"/>
    <s v="GL"/>
    <s v="GRUPO DE LABORATORIO"/>
    <s v="572L"/>
    <s v="GL de Genética y mejora vegetal"/>
    <s v="GRUPO-A1"/>
    <s v="GL de Genética y mejora vegetal"/>
    <s v="1S"/>
    <n v="9373135"/>
    <s v="MENÉNDEZ"/>
    <s v="MENÉNDEZ"/>
    <s v="CRISTINA"/>
    <s v="crmenend"/>
    <s v="cristina.menendez@unirioja.es"/>
    <n v="1"/>
    <n v="1"/>
    <x v="1"/>
    <n v="504"/>
    <s v="PROFESOR TITULAR UNIVERSIDAD"/>
    <s v="C01"/>
    <s v="TIEMPO COMPLETO"/>
    <s v="2018-09-17 00:00:00.0"/>
    <s v="null"/>
    <s v="DF100044"/>
    <s v="TITULAR UNIVERSIDAD"/>
    <s v="R101"/>
    <x v="4"/>
    <n v="705"/>
    <s v="PRODUCCIÓN VEGETAL"/>
  </r>
  <r>
    <x v="14"/>
    <n v="9373135"/>
    <s v="FCYT"/>
    <n v="572"/>
    <s v="572R"/>
    <s v="GRUPO-A1"/>
    <s v="Genética y mejora vegetal"/>
    <s v="GR"/>
    <s v="GRUPO REDUCIDO"/>
    <s v="572R"/>
    <s v="GR de Genética y mejora vegetal"/>
    <s v="GRUPO-A1"/>
    <s v="GR de Genética y mejora vegetal"/>
    <s v="1S"/>
    <n v="9373135"/>
    <s v="MENÉNDEZ"/>
    <s v="MENÉNDEZ"/>
    <s v="CRISTINA"/>
    <s v="crmenend"/>
    <s v="cristina.menendez@unirioja.es"/>
    <n v="1.4"/>
    <n v="1.4"/>
    <x v="1"/>
    <n v="504"/>
    <s v="PROFESOR TITULAR UNIVERSIDAD"/>
    <s v="C01"/>
    <s v="TIEMPO COMPLETO"/>
    <s v="2018-09-17 00:00:00.0"/>
    <s v="null"/>
    <s v="DF100044"/>
    <s v="TITULAR UNIVERSIDAD"/>
    <s v="R101"/>
    <x v="4"/>
    <n v="705"/>
    <s v="PRODUCCIÓN VEGETAL"/>
  </r>
  <r>
    <x v="14"/>
    <n v="18187979"/>
    <s v="FCYT"/>
    <n v="573"/>
    <s v="573G"/>
    <s v="GRUPO-A"/>
    <s v="Máquinas agrícolas"/>
    <s v="GG"/>
    <s v="GRUPO GRANDE"/>
    <s v="573G"/>
    <s v="GG de Máquinas agrícolas"/>
    <s v="GRUPO-A"/>
    <s v="GG de Máquinas agrícolas"/>
    <s v="2S"/>
    <n v="18187979"/>
    <s v="CARVAJAL"/>
    <s v="MONTOYA"/>
    <s v="LUZ DARY"/>
    <s v="null"/>
    <s v="luz-dary.carvajal@unirioja.es"/>
    <n v="2.5"/>
    <n v="2.5"/>
    <x v="1"/>
    <n v="536"/>
    <s v="PROFESOR INTERINO"/>
    <s v="P04"/>
    <s v="TIEMPO PARCIAL (4+4 HORAS)"/>
    <s v="2019-02-12 00:00:00.0"/>
    <s v="2019-09-14 00:00:00.0"/>
    <s v="PI101458"/>
    <s v="PROFESOR CONTRATADO INTERINO"/>
    <s v="R101"/>
    <x v="4"/>
    <n v="500"/>
    <s v="INGENIERÍA AGROFORESTAL"/>
  </r>
  <r>
    <x v="14"/>
    <n v="18187979"/>
    <s v="FCYT"/>
    <n v="573"/>
    <s v="573L"/>
    <s v="GRUPO-A1"/>
    <s v="Máquinas agrícolas"/>
    <s v="GL"/>
    <s v="GRUPO DE LABORATORIO"/>
    <s v="573L"/>
    <s v="GL de Máquinas agrícolas"/>
    <s v="GRUPO-A1"/>
    <s v="GL de Máquinas agrícolas"/>
    <s v="2S"/>
    <n v="18187979"/>
    <s v="CARVAJAL"/>
    <s v="MONTOYA"/>
    <s v="LUZ DARY"/>
    <s v="null"/>
    <s v="luz-dary.carvajal@unirioja.es"/>
    <n v="1.6"/>
    <n v="1.6"/>
    <x v="1"/>
    <n v="536"/>
    <s v="PROFESOR INTERINO"/>
    <s v="P04"/>
    <s v="TIEMPO PARCIAL (4+4 HORAS)"/>
    <s v="2019-02-12 00:00:00.0"/>
    <s v="2019-09-14 00:00:00.0"/>
    <s v="PI101458"/>
    <s v="PROFESOR CONTRATADO INTERINO"/>
    <s v="R101"/>
    <x v="4"/>
    <n v="500"/>
    <s v="INGENIERÍA AGROFORESTAL"/>
  </r>
  <r>
    <x v="14"/>
    <n v="18187979"/>
    <s v="FCYT"/>
    <n v="573"/>
    <s v="573R"/>
    <s v="GRUPO-A1"/>
    <s v="Máquinas agrícolas"/>
    <s v="GR"/>
    <s v="GRUPO REDUCIDO"/>
    <s v="573R"/>
    <s v="GR de Máquinas agrícolas"/>
    <s v="GRUPO-A1"/>
    <s v="GR de Máquinas agrícolas"/>
    <s v="2S"/>
    <n v="18187979"/>
    <s v="CARVAJAL"/>
    <s v="MONTOYA"/>
    <s v="LUZ DARY"/>
    <s v="null"/>
    <s v="luz-dary.carvajal@unirioja.es"/>
    <n v="0.4"/>
    <n v="0.4"/>
    <x v="1"/>
    <n v="536"/>
    <s v="PROFESOR INTERINO"/>
    <s v="P04"/>
    <s v="TIEMPO PARCIAL (4+4 HORAS)"/>
    <s v="2019-02-12 00:00:00.0"/>
    <s v="2019-09-14 00:00:00.0"/>
    <s v="PI101458"/>
    <s v="PROFESOR CONTRATADO INTERINO"/>
    <s v="R101"/>
    <x v="4"/>
    <n v="500"/>
    <s v="INGENIERÍA AGROFORESTAL"/>
  </r>
  <r>
    <x v="14"/>
    <n v="16531083"/>
    <s v="FCYT"/>
    <n v="574"/>
    <s v="574G"/>
    <s v="GRUPO-A"/>
    <s v="Medio ambiente"/>
    <s v="GG"/>
    <s v="GRUPO GRANDE"/>
    <s v="574G"/>
    <s v="GG de Medio ambiente"/>
    <s v="GRUPO-A"/>
    <s v="GG de Medio ambiente"/>
    <s v="1S"/>
    <n v="16531083"/>
    <s v="TOMÁS"/>
    <s v="LAS HERAS"/>
    <s v="RAFAEL"/>
    <s v="ratomas"/>
    <s v="rafael.tomas@unirioja.es"/>
    <n v="3.4"/>
    <n v="3.4"/>
    <x v="0"/>
    <n v="504"/>
    <s v="PROFESOR TITULAR UNIVERSIDAD"/>
    <s v="01R"/>
    <s v="TIEMPO COMPLETO REDUCIDO"/>
    <s v="2017-09-15 00:00:00.0"/>
    <s v="null"/>
    <s v="DF100086"/>
    <s v="TITULAR DE ESCUELA UNIVERSITARIA"/>
    <s v="R101"/>
    <x v="4"/>
    <n v="412"/>
    <s v="FISIOLOGÍA VEGETAL"/>
  </r>
  <r>
    <x v="14"/>
    <n v="16531083"/>
    <s v="FCYT"/>
    <n v="574"/>
    <s v="574L"/>
    <s v="GRUPO-A1"/>
    <s v="Medio ambiente"/>
    <s v="GL"/>
    <s v="GRUPO DE LABORATORIO"/>
    <s v="574L"/>
    <s v="GL de Medio ambiente"/>
    <s v="GRUPO-A1"/>
    <s v="GL de Medio ambiente"/>
    <s v="1S"/>
    <n v="16531083"/>
    <s v="TOMÁS"/>
    <s v="LAS HERAS"/>
    <s v="RAFAEL"/>
    <s v="ratomas"/>
    <s v="rafael.tomas@unirioja.es"/>
    <n v="0.55000000000000004"/>
    <n v="0.55000000000000004"/>
    <x v="0"/>
    <n v="504"/>
    <s v="PROFESOR TITULAR UNIVERSIDAD"/>
    <s v="01R"/>
    <s v="TIEMPO COMPLETO REDUCIDO"/>
    <s v="2017-09-15 00:00:00.0"/>
    <s v="null"/>
    <s v="DF100086"/>
    <s v="TITULAR DE ESCUELA UNIVERSITARIA"/>
    <s v="R101"/>
    <x v="4"/>
    <n v="412"/>
    <s v="FISIOLOGÍA VEGETAL"/>
  </r>
  <r>
    <x v="14"/>
    <n v="16603952"/>
    <s v="FCYT"/>
    <n v="574"/>
    <s v="574L"/>
    <s v="GRUPO-A1"/>
    <s v="Medio ambiente"/>
    <s v="GL"/>
    <s v="GRUPO DE LABORATORIO"/>
    <s v="574L"/>
    <s v="GL de Medio ambiente"/>
    <s v="GRUPO-A1"/>
    <s v="GL de Medio ambiente"/>
    <s v="1S"/>
    <n v="16603952"/>
    <s v="MONFORTE"/>
    <s v="LÓPEZ"/>
    <s v="LAURA"/>
    <s v="lamonfor"/>
    <s v="laura.monforte@unirioja.es"/>
    <n v="0.85"/>
    <n v="0.85"/>
    <x v="0"/>
    <n v="7081"/>
    <s v="AYUDANTE (DOCTOR)"/>
    <s v="C01"/>
    <s v="TIEMPO COMPLETO"/>
    <s v="2018-09-17 00:00:00.0"/>
    <s v="2021-09-16 00:00:00.0"/>
    <s v="PI101345"/>
    <s v="PROFESOR AYUDANTE DOCTOR"/>
    <s v="R101"/>
    <x v="4"/>
    <n v="412"/>
    <s v="FISIOLOGÍA VEGETAL"/>
  </r>
  <r>
    <x v="14"/>
    <n v="16531083"/>
    <s v="FCYT"/>
    <n v="574"/>
    <s v="574L"/>
    <s v="GRUPO-A2"/>
    <s v="Medio ambiente"/>
    <s v="GL"/>
    <s v="GRUPO DE LABORATORIO"/>
    <s v="574L"/>
    <s v="GL de Medio ambiente"/>
    <s v="GRUPO-A2"/>
    <s v="GL de Medio ambiente"/>
    <s v="1S"/>
    <n v="16531083"/>
    <s v="TOMÁS"/>
    <s v="LAS HERAS"/>
    <s v="RAFAEL"/>
    <s v="ratomas"/>
    <s v="rafael.tomas@unirioja.es"/>
    <n v="0.55000000000000004"/>
    <n v="0.55000000000000004"/>
    <x v="0"/>
    <n v="504"/>
    <s v="PROFESOR TITULAR UNIVERSIDAD"/>
    <s v="01R"/>
    <s v="TIEMPO COMPLETO REDUCIDO"/>
    <s v="2017-09-15 00:00:00.0"/>
    <s v="null"/>
    <s v="DF100086"/>
    <s v="TITULAR DE ESCUELA UNIVERSITARIA"/>
    <s v="R101"/>
    <x v="4"/>
    <n v="412"/>
    <s v="FISIOLOGÍA VEGETAL"/>
  </r>
  <r>
    <x v="14"/>
    <n v="16603952"/>
    <s v="FCYT"/>
    <n v="574"/>
    <s v="574L"/>
    <s v="GRUPO-A2"/>
    <s v="Medio ambiente"/>
    <s v="GL"/>
    <s v="GRUPO DE LABORATORIO"/>
    <s v="574L"/>
    <s v="GL de Medio ambiente"/>
    <s v="GRUPO-A2"/>
    <s v="GL de Medio ambiente"/>
    <s v="1S"/>
    <n v="16603952"/>
    <s v="MONFORTE"/>
    <s v="LÓPEZ"/>
    <s v="LAURA"/>
    <s v="lamonfor"/>
    <s v="laura.monforte@unirioja.es"/>
    <n v="0.85"/>
    <n v="0.85"/>
    <x v="0"/>
    <n v="7081"/>
    <s v="AYUDANTE (DOCTOR)"/>
    <s v="C01"/>
    <s v="TIEMPO COMPLETO"/>
    <s v="2018-09-17 00:00:00.0"/>
    <s v="2021-09-16 00:00:00.0"/>
    <s v="PI101345"/>
    <s v="PROFESOR AYUDANTE DOCTOR"/>
    <s v="R101"/>
    <x v="4"/>
    <n v="412"/>
    <s v="FISIOLOGÍA VEGETAL"/>
  </r>
  <r>
    <x v="14"/>
    <n v="16531083"/>
    <s v="FCYT"/>
    <n v="574"/>
    <s v="574R"/>
    <s v="GRUPO-A1"/>
    <s v="Medio ambiente"/>
    <s v="GR"/>
    <s v="GRUPO REDUCIDO"/>
    <s v="574R"/>
    <s v="GR de Medio ambiente"/>
    <s v="GRUPO-A1"/>
    <s v="GR de Medio ambiente"/>
    <s v="1S"/>
    <n v="16531083"/>
    <s v="TOMÁS"/>
    <s v="LAS HERAS"/>
    <s v="RAFAEL"/>
    <s v="ratomas"/>
    <s v="rafael.tomas@unirioja.es"/>
    <n v="1.2"/>
    <n v="1.2"/>
    <x v="0"/>
    <n v="504"/>
    <s v="PROFESOR TITULAR UNIVERSIDAD"/>
    <s v="01R"/>
    <s v="TIEMPO COMPLETO REDUCIDO"/>
    <s v="2017-09-15 00:00:00.0"/>
    <s v="null"/>
    <s v="DF100086"/>
    <s v="TITULAR DE ESCUELA UNIVERSITARIA"/>
    <s v="R101"/>
    <x v="4"/>
    <n v="412"/>
    <s v="FISIOLOGÍA VEGETAL"/>
  </r>
  <r>
    <x v="14"/>
    <n v="16587858"/>
    <s v="FCYT"/>
    <n v="575"/>
    <s v="575G"/>
    <s v="GRUPO-A"/>
    <s v="Obra civil e instalaciones"/>
    <s v="GG"/>
    <s v="GRUPO GRANDE"/>
    <s v="575G"/>
    <s v="GG de Obra civil e instalaciones"/>
    <s v="GRUPO-A"/>
    <s v="GG de Obra civil e instalaciones"/>
    <s v="2S"/>
    <n v="16587858"/>
    <s v="SÁENZ DE URTURI"/>
    <s v="SÁNCHEZ"/>
    <s v="IGNACIO"/>
    <s v="igsaenzd"/>
    <s v="ignacio.saenz-deurturi@unirioja.es"/>
    <n v="1"/>
    <n v="1"/>
    <x v="1"/>
    <n v="532"/>
    <s v="LABORAL DOCENTE-ASOCIADO"/>
    <s v="P02"/>
    <s v="TIEMPO PARCIAL (2+2 HORAS)"/>
    <s v="2016-09-15 00:00:00.0"/>
    <s v="2019-09-14 00:00:00.0"/>
    <s v="PI101096"/>
    <s v="PROFESOR ASOCIADO"/>
    <s v="R101"/>
    <x v="4"/>
    <n v="500"/>
    <s v="INGENIERÍA AGROFORESTAL"/>
  </r>
  <r>
    <x v="14"/>
    <n v="71427482"/>
    <s v="FCYT"/>
    <n v="575"/>
    <s v="575G"/>
    <s v="GRUPO-A"/>
    <s v="Obra civil e instalaciones"/>
    <s v="GG"/>
    <s v="GRUPO GRANDE"/>
    <s v="575G"/>
    <s v="GG de Obra civil e instalaciones"/>
    <s v="GRUPO-A"/>
    <s v="GG de Obra civil e instalaciones"/>
    <s v="2S"/>
    <n v="71427482"/>
    <s v="TASCÓN"/>
    <s v="VEGAS"/>
    <s v="ALBERTO"/>
    <s v="altascon"/>
    <s v="alberto.tascon@unirioja.es"/>
    <n v="1.5"/>
    <n v="1.5"/>
    <x v="0"/>
    <s v="A-0504"/>
    <s v="PROFESOR TITULAR UNIVERSIDAD"/>
    <s v="C01"/>
    <s v="TIEMPO COMPLETO"/>
    <s v="2010-09-01 00:00:00.0"/>
    <s v="null"/>
    <s v="DF100264"/>
    <s v="PROFESOR TITULAR INTERINO"/>
    <s v="R101"/>
    <x v="4"/>
    <n v="500"/>
    <s v="INGENIERÍA AGROFORESTAL"/>
  </r>
  <r>
    <x v="14"/>
    <n v="16587858"/>
    <s v="FCYT"/>
    <n v="575"/>
    <s v="575L"/>
    <s v="GRUPO-A1"/>
    <s v="Obra civil e instalaciones"/>
    <s v="GL"/>
    <s v="GRUPO DE LABORATORIO"/>
    <s v="575L"/>
    <s v="GL de Obra civil e instalaciones"/>
    <s v="GRUPO-A1"/>
    <s v="GL de Obra civil e instalaciones"/>
    <s v="2S"/>
    <n v="16587858"/>
    <s v="SÁENZ DE URTURI"/>
    <s v="SÁNCHEZ"/>
    <s v="IGNACIO"/>
    <s v="igsaenzd"/>
    <s v="ignacio.saenz-deurturi@unirioja.es"/>
    <n v="1"/>
    <n v="1"/>
    <x v="1"/>
    <n v="532"/>
    <s v="LABORAL DOCENTE-ASOCIADO"/>
    <s v="P02"/>
    <s v="TIEMPO PARCIAL (2+2 HORAS)"/>
    <s v="2016-09-15 00:00:00.0"/>
    <s v="2019-09-14 00:00:00.0"/>
    <s v="PI101096"/>
    <s v="PROFESOR ASOCIADO"/>
    <s v="R101"/>
    <x v="4"/>
    <n v="500"/>
    <s v="INGENIERÍA AGROFORESTAL"/>
  </r>
  <r>
    <x v="14"/>
    <n v="71427482"/>
    <s v="FCYT"/>
    <n v="575"/>
    <s v="575L"/>
    <s v="GRUPO-A1"/>
    <s v="Obra civil e instalaciones"/>
    <s v="GL"/>
    <s v="GRUPO DE LABORATORIO"/>
    <s v="575L"/>
    <s v="GL de Obra civil e instalaciones"/>
    <s v="GRUPO-A1"/>
    <s v="GL de Obra civil e instalaciones"/>
    <s v="2S"/>
    <n v="71427482"/>
    <s v="TASCÓN"/>
    <s v="VEGAS"/>
    <s v="ALBERTO"/>
    <s v="altascon"/>
    <s v="alberto.tascon@unirioja.es"/>
    <n v="0.6"/>
    <n v="0.6"/>
    <x v="0"/>
    <s v="A-0504"/>
    <s v="PROFESOR TITULAR UNIVERSIDAD"/>
    <s v="C01"/>
    <s v="TIEMPO COMPLETO"/>
    <s v="2010-09-01 00:00:00.0"/>
    <s v="null"/>
    <s v="DF100264"/>
    <s v="PROFESOR TITULAR INTERINO"/>
    <s v="R101"/>
    <x v="4"/>
    <n v="500"/>
    <s v="INGENIERÍA AGROFORESTAL"/>
  </r>
  <r>
    <x v="14"/>
    <n v="16587858"/>
    <s v="FCYT"/>
    <n v="575"/>
    <s v="575R"/>
    <s v="GRUPO-A1"/>
    <s v="Obra civil e instalaciones"/>
    <s v="GR"/>
    <s v="GRUPO REDUCIDO"/>
    <s v="575R"/>
    <s v="GR de Obra civil e instalaciones"/>
    <s v="GRUPO-A1"/>
    <s v="GR de Obra civil e instalaciones"/>
    <s v="2S"/>
    <n v="16587858"/>
    <s v="SÁENZ DE URTURI"/>
    <s v="SÁNCHEZ"/>
    <s v="IGNACIO"/>
    <s v="igsaenzd"/>
    <s v="ignacio.saenz-deurturi@unirioja.es"/>
    <n v="0.2"/>
    <n v="0.2"/>
    <x v="1"/>
    <n v="532"/>
    <s v="LABORAL DOCENTE-ASOCIADO"/>
    <s v="P02"/>
    <s v="TIEMPO PARCIAL (2+2 HORAS)"/>
    <s v="2016-09-15 00:00:00.0"/>
    <s v="2019-09-14 00:00:00.0"/>
    <s v="PI101096"/>
    <s v="PROFESOR ASOCIADO"/>
    <s v="R101"/>
    <x v="4"/>
    <n v="500"/>
    <s v="INGENIERÍA AGROFORESTAL"/>
  </r>
  <r>
    <x v="14"/>
    <n v="71427482"/>
    <s v="FCYT"/>
    <n v="575"/>
    <s v="575R"/>
    <s v="GRUPO-A1"/>
    <s v="Obra civil e instalaciones"/>
    <s v="GR"/>
    <s v="GRUPO REDUCIDO"/>
    <s v="575R"/>
    <s v="GR de Obra civil e instalaciones"/>
    <s v="GRUPO-A1"/>
    <s v="GR de Obra civil e instalaciones"/>
    <s v="2S"/>
    <n v="71427482"/>
    <s v="TASCÓN"/>
    <s v="VEGAS"/>
    <s v="ALBERTO"/>
    <s v="altascon"/>
    <s v="alberto.tascon@unirioja.es"/>
    <n v="0.2"/>
    <n v="0.2"/>
    <x v="0"/>
    <s v="A-0504"/>
    <s v="PROFESOR TITULAR UNIVERSIDAD"/>
    <s v="C01"/>
    <s v="TIEMPO COMPLETO"/>
    <s v="2010-09-01 00:00:00.0"/>
    <s v="null"/>
    <s v="DF100264"/>
    <s v="PROFESOR TITULAR INTERINO"/>
    <s v="R101"/>
    <x v="4"/>
    <n v="500"/>
    <s v="INGENIERÍA AGROFORESTAL"/>
  </r>
  <r>
    <x v="14"/>
    <n v="50301761"/>
    <s v="FCYT"/>
    <n v="576"/>
    <s v="576G"/>
    <s v="GRUPO-A"/>
    <s v="Paisajismo I"/>
    <s v="GG"/>
    <s v="GRUPO GRANDE"/>
    <s v="576G"/>
    <s v="GG de Paisajismo I"/>
    <s v="GRUPO-A"/>
    <s v="GG de Paisajismo I"/>
    <s v="1S"/>
    <n v="50301761"/>
    <s v="PRADO"/>
    <s v="VILLAR"/>
    <s v="EDUARDO"/>
    <s v="eduprado"/>
    <s v="eduardo.prado@unirioja.es"/>
    <n v="3.6"/>
    <n v="3.6"/>
    <x v="1"/>
    <n v="506"/>
    <s v="PROFESOR TITULAR DE ESCUELA UNIVERSITARI"/>
    <s v="01A"/>
    <s v="TIEMPO COMPLETO AMPLIADO"/>
    <s v="2012-09-01 00:00:00.0"/>
    <s v="null"/>
    <s v="DF3168"/>
    <s v="TITULAR DE ESCUELAS UNIVERSITARIAS"/>
    <s v="R101"/>
    <x v="4"/>
    <n v="705"/>
    <s v="PRODUCCIÓN VEGETAL"/>
  </r>
  <r>
    <x v="14"/>
    <n v="50301761"/>
    <s v="FCYT"/>
    <n v="576"/>
    <s v="576L"/>
    <s v="GRUPO-A1"/>
    <s v="Paisajismo I"/>
    <s v="GL"/>
    <s v="GRUPO DE LABORATORIO"/>
    <s v="576L"/>
    <s v="GL de Paisajismo I"/>
    <s v="GRUPO-A1"/>
    <s v="GL de Paisajismo I"/>
    <s v="1S"/>
    <n v="50301761"/>
    <s v="PRADO"/>
    <s v="VILLAR"/>
    <s v="EDUARDO"/>
    <s v="eduprado"/>
    <s v="eduardo.prado@unirioja.es"/>
    <n v="2.4"/>
    <n v="2.4"/>
    <x v="1"/>
    <n v="506"/>
    <s v="PROFESOR TITULAR DE ESCUELA UNIVERSITARI"/>
    <s v="01A"/>
    <s v="TIEMPO COMPLETO AMPLIADO"/>
    <s v="2012-09-01 00:00:00.0"/>
    <s v="null"/>
    <s v="DF3168"/>
    <s v="TITULAR DE ESCUELAS UNIVERSITARIAS"/>
    <s v="R101"/>
    <x v="4"/>
    <n v="705"/>
    <s v="PRODUCCIÓN VEGETAL"/>
  </r>
  <r>
    <x v="14"/>
    <n v="50793513"/>
    <s v="FCYT"/>
    <n v="577"/>
    <s v="577G"/>
    <s v="GRUPO-A"/>
    <s v="Paisajismo II"/>
    <s v="GG"/>
    <s v="GRUPO GRANDE"/>
    <s v="577G"/>
    <s v="GG de Paisajismo II"/>
    <s v="GRUPO-A"/>
    <s v="GG de Paisajismo II"/>
    <s v="2S"/>
    <n v="50793513"/>
    <s v="PAEZ DE LA CADENA"/>
    <s v="TORTOSA"/>
    <s v="FRANCISCO"/>
    <s v="franpaez"/>
    <s v="paco.pc@unirioja.es"/>
    <n v="2.4"/>
    <n v="2.4"/>
    <x v="1"/>
    <n v="504"/>
    <s v="PROFESOR TITULAR UNIVERSIDAD"/>
    <s v="C01"/>
    <s v="TIEMPO COMPLETO"/>
    <s v="2018-09-17 00:00:00.0"/>
    <s v="null"/>
    <s v="DF100079"/>
    <s v="PROFESOR TITULAR DE UNIVERSIDAD"/>
    <s v="R101"/>
    <x v="4"/>
    <n v="705"/>
    <s v="PRODUCCIÓN VEGETAL"/>
  </r>
  <r>
    <x v="14"/>
    <n v="50793513"/>
    <s v="FCYT"/>
    <n v="577"/>
    <s v="577L"/>
    <s v="GRUPO-A1"/>
    <s v="Paisajismo II"/>
    <s v="GL"/>
    <s v="GRUPO DE LABORATORIO"/>
    <s v="577L"/>
    <s v="GL de Paisajismo II"/>
    <s v="GRUPO-A1"/>
    <s v="GL de Paisajismo II"/>
    <s v="2S"/>
    <n v="50793513"/>
    <s v="PAEZ DE LA CADENA"/>
    <s v="TORTOSA"/>
    <s v="FRANCISCO"/>
    <s v="franpaez"/>
    <s v="paco.pc@unirioja.es"/>
    <n v="2.1"/>
    <n v="2.1"/>
    <x v="1"/>
    <n v="504"/>
    <s v="PROFESOR TITULAR UNIVERSIDAD"/>
    <s v="C01"/>
    <s v="TIEMPO COMPLETO"/>
    <s v="2018-09-17 00:00:00.0"/>
    <s v="null"/>
    <s v="DF100079"/>
    <s v="PROFESOR TITULAR DE UNIVERSIDAD"/>
    <s v="R101"/>
    <x v="4"/>
    <n v="705"/>
    <s v="PRODUCCIÓN VEGETAL"/>
  </r>
  <r>
    <x v="14"/>
    <n v="25136873"/>
    <s v="FCYT"/>
    <n v="578"/>
    <s v="578G"/>
    <s v="GRUPO-A"/>
    <s v="Producción animal"/>
    <s v="GG"/>
    <s v="GRUPO GRANDE"/>
    <s v="578G"/>
    <s v="GG de Producción animal"/>
    <s v="GRUPO-A"/>
    <s v="GG de Producción animal"/>
    <s v="2S"/>
    <n v="25136873"/>
    <s v="ZARAZAGA"/>
    <s v="CHAMORRO"/>
    <s v="MIRIAM"/>
    <s v="myzaraza"/>
    <s v="myriam.zarazaga@unirioja.es"/>
    <n v="0"/>
    <n v="0"/>
    <x v="0"/>
    <n v="504"/>
    <s v="PROFESOR TITULAR UNIVERSIDAD"/>
    <s v="01R"/>
    <s v="TIEMPO COMPLETO REDUCIDO"/>
    <s v="2015-09-15 00:00:00.0"/>
    <s v="null"/>
    <s v="DF100142"/>
    <s v="PROFESOR TITULAR DE UNIVIERSIDADQ"/>
    <s v="R101"/>
    <x v="4"/>
    <n v="60"/>
    <s v="BIOQUÍMICA Y BIOLOGÍA MOLECULAR"/>
  </r>
  <r>
    <x v="14"/>
    <n v="47168662"/>
    <s v="FCYT"/>
    <n v="578"/>
    <s v="578G"/>
    <s v="GRUPO-A"/>
    <s v="Producción animal"/>
    <s v="GG"/>
    <s v="GRUPO GRANDE"/>
    <s v="578G"/>
    <s v="GG de Producción animal"/>
    <s v="GRUPO-A"/>
    <s v="GG de Producción animal"/>
    <s v="2S"/>
    <n v="47168662"/>
    <s v="GÓMEZ"/>
    <s v="VILLAESCUSA"/>
    <s v="PAULA"/>
    <s v="pagomev"/>
    <s v="paula.gomezv@alum.unirioja.es"/>
    <n v="2"/>
    <n v="2"/>
    <x v="1"/>
    <n v="536"/>
    <s v="PROFESOR INTERINO"/>
    <s v="C01"/>
    <s v="TIEMPO COMPLETO"/>
    <s v="2019-02-04 00:00:00.0"/>
    <s v="2019-09-14 00:00:00.0"/>
    <s v="PI101450"/>
    <s v="PROFESOR CONTRATADO INTERINO"/>
    <s v="R101"/>
    <x v="4"/>
    <n v="60"/>
    <s v="BIOQUÍMICA Y BIOLOGÍA MOLECULAR"/>
  </r>
  <r>
    <x v="14"/>
    <n v="72781903"/>
    <s v="FCYT"/>
    <n v="578"/>
    <s v="578G"/>
    <s v="GRUPO-A"/>
    <s v="Producción animal"/>
    <s v="GG"/>
    <s v="GRUPO GRANDE"/>
    <s v="578G"/>
    <s v="GG de Producción animal"/>
    <s v="GRUPO-A"/>
    <s v="GG de Producción animal"/>
    <s v="2S"/>
    <n v="72781903"/>
    <s v="ARBIZU"/>
    <s v="MILAGRO"/>
    <s v="MARÍA JULIA"/>
    <s v="juarbizu"/>
    <s v="julia.arbizu@unirioja.es"/>
    <n v="2"/>
    <n v="2"/>
    <x v="1"/>
    <n v="536"/>
    <s v="PROFESOR INTERINO"/>
    <s v="C01"/>
    <s v="TIEMPO COMPLETO"/>
    <s v="2015-09-15 00:00:00.0"/>
    <s v="null"/>
    <s v="PI101012"/>
    <s v="PROFESOR CONTRATADO INTERINO"/>
    <s v="R101"/>
    <x v="4"/>
    <n v="500"/>
    <s v="INGENIERÍA AGROFORESTAL"/>
  </r>
  <r>
    <x v="14"/>
    <n v="47168662"/>
    <s v="FCYT"/>
    <n v="578"/>
    <s v="578L"/>
    <s v="GRUPO-A1"/>
    <s v="Producción animal"/>
    <s v="GL"/>
    <s v="GRUPO DE LABORATORIO"/>
    <s v="578L"/>
    <s v="GL de Producción animal"/>
    <s v="GRUPO-A1"/>
    <s v="GL de Producción animal"/>
    <s v="2S"/>
    <n v="47168662"/>
    <s v="GÓMEZ"/>
    <s v="VILLAESCUSA"/>
    <s v="PAULA"/>
    <s v="pagomev"/>
    <s v="paula.gomezv@alum.unirioja.es"/>
    <n v="0.5"/>
    <n v="0.5"/>
    <x v="1"/>
    <n v="536"/>
    <s v="PROFESOR INTERINO"/>
    <s v="C01"/>
    <s v="TIEMPO COMPLETO"/>
    <s v="2019-02-04 00:00:00.0"/>
    <s v="2019-09-14 00:00:00.0"/>
    <s v="PI101450"/>
    <s v="PROFESOR CONTRATADO INTERINO"/>
    <s v="R101"/>
    <x v="4"/>
    <n v="60"/>
    <s v="BIOQUÍMICA Y BIOLOGÍA MOLECULAR"/>
  </r>
  <r>
    <x v="14"/>
    <n v="72781903"/>
    <s v="FCYT"/>
    <n v="578"/>
    <s v="578L"/>
    <s v="GRUPO-A1"/>
    <s v="Producción animal"/>
    <s v="GL"/>
    <s v="GRUPO DE LABORATORIO"/>
    <s v="578L"/>
    <s v="GL de Producción animal"/>
    <s v="GRUPO-A1"/>
    <s v="GL de Producción animal"/>
    <s v="2S"/>
    <n v="72781903"/>
    <s v="ARBIZU"/>
    <s v="MILAGRO"/>
    <s v="MARÍA JULIA"/>
    <s v="juarbizu"/>
    <s v="julia.arbizu@unirioja.es"/>
    <n v="0.5"/>
    <n v="0.5"/>
    <x v="1"/>
    <n v="536"/>
    <s v="PROFESOR INTERINO"/>
    <s v="C01"/>
    <s v="TIEMPO COMPLETO"/>
    <s v="2015-09-15 00:00:00.0"/>
    <s v="null"/>
    <s v="PI101012"/>
    <s v="PROFESOR CONTRATADO INTERINO"/>
    <s v="R101"/>
    <x v="4"/>
    <n v="500"/>
    <s v="INGENIERÍA AGROFORESTAL"/>
  </r>
  <r>
    <x v="14"/>
    <n v="47168662"/>
    <s v="FCYT"/>
    <n v="578"/>
    <s v="578L"/>
    <s v="GRUPO-A2"/>
    <s v="Producción animal"/>
    <s v="GL"/>
    <s v="GRUPO DE LABORATORIO"/>
    <s v="578L"/>
    <s v="GL de Producción animal"/>
    <s v="GRUPO-A2"/>
    <s v="GL de Producción animal"/>
    <s v="2S"/>
    <n v="47168662"/>
    <s v="GÓMEZ"/>
    <s v="VILLAESCUSA"/>
    <s v="PAULA"/>
    <s v="pagomev"/>
    <s v="paula.gomezv@alum.unirioja.es"/>
    <n v="0.5"/>
    <n v="0.5"/>
    <x v="1"/>
    <n v="536"/>
    <s v="PROFESOR INTERINO"/>
    <s v="C01"/>
    <s v="TIEMPO COMPLETO"/>
    <s v="2019-02-04 00:00:00.0"/>
    <s v="2019-09-14 00:00:00.0"/>
    <s v="PI101450"/>
    <s v="PROFESOR CONTRATADO INTERINO"/>
    <s v="R101"/>
    <x v="4"/>
    <n v="60"/>
    <s v="BIOQUÍMICA Y BIOLOGÍA MOLECULAR"/>
  </r>
  <r>
    <x v="14"/>
    <n v="72781903"/>
    <s v="FCYT"/>
    <n v="578"/>
    <s v="578L"/>
    <s v="GRUPO-A2"/>
    <s v="Producción animal"/>
    <s v="GL"/>
    <s v="GRUPO DE LABORATORIO"/>
    <s v="578L"/>
    <s v="GL de Producción animal"/>
    <s v="GRUPO-A2"/>
    <s v="GL de Producción animal"/>
    <s v="2S"/>
    <n v="72781903"/>
    <s v="ARBIZU"/>
    <s v="MILAGRO"/>
    <s v="MARÍA JULIA"/>
    <s v="juarbizu"/>
    <s v="julia.arbizu@unirioja.es"/>
    <n v="0.5"/>
    <n v="0.5"/>
    <x v="1"/>
    <n v="536"/>
    <s v="PROFESOR INTERINO"/>
    <s v="C01"/>
    <s v="TIEMPO COMPLETO"/>
    <s v="2015-09-15 00:00:00.0"/>
    <s v="null"/>
    <s v="PI101012"/>
    <s v="PROFESOR CONTRATADO INTERINO"/>
    <s v="R101"/>
    <x v="4"/>
    <n v="500"/>
    <s v="INGENIERÍA AGROFORESTAL"/>
  </r>
  <r>
    <x v="14"/>
    <n v="47168662"/>
    <s v="FCYT"/>
    <n v="578"/>
    <s v="578R"/>
    <s v="GRUPO-A1"/>
    <s v="Producción animal"/>
    <s v="GR"/>
    <s v="GRUPO REDUCIDO"/>
    <s v="578R"/>
    <s v="GR de Producción animal"/>
    <s v="GRUPO-A1"/>
    <s v="GR de Producción animal"/>
    <s v="2S"/>
    <n v="47168662"/>
    <s v="GÓMEZ"/>
    <s v="VILLAESCUSA"/>
    <s v="PAULA"/>
    <s v="pagomev"/>
    <s v="paula.gomezv@alum.unirioja.es"/>
    <n v="0.5"/>
    <n v="0.5"/>
    <x v="1"/>
    <n v="536"/>
    <s v="PROFESOR INTERINO"/>
    <s v="C01"/>
    <s v="TIEMPO COMPLETO"/>
    <s v="2019-02-04 00:00:00.0"/>
    <s v="2019-09-14 00:00:00.0"/>
    <s v="PI101450"/>
    <s v="PROFESOR CONTRATADO INTERINO"/>
    <s v="R101"/>
    <x v="4"/>
    <n v="60"/>
    <s v="BIOQUÍMICA Y BIOLOGÍA MOLECULAR"/>
  </r>
  <r>
    <x v="14"/>
    <n v="72781903"/>
    <s v="FCYT"/>
    <n v="578"/>
    <s v="578R"/>
    <s v="GRUPO-A1"/>
    <s v="Producción animal"/>
    <s v="GR"/>
    <s v="GRUPO REDUCIDO"/>
    <s v="578R"/>
    <s v="GR de Producción animal"/>
    <s v="GRUPO-A1"/>
    <s v="GR de Producción animal"/>
    <s v="2S"/>
    <n v="72781903"/>
    <s v="ARBIZU"/>
    <s v="MILAGRO"/>
    <s v="MARÍA JULIA"/>
    <s v="juarbizu"/>
    <s v="julia.arbizu@unirioja.es"/>
    <n v="0.5"/>
    <n v="0.5"/>
    <x v="1"/>
    <n v="536"/>
    <s v="PROFESOR INTERINO"/>
    <s v="C01"/>
    <s v="TIEMPO COMPLETO"/>
    <s v="2015-09-15 00:00:00.0"/>
    <s v="null"/>
    <s v="PI101012"/>
    <s v="PROFESOR CONTRATADO INTERINO"/>
    <s v="R101"/>
    <x v="4"/>
    <n v="500"/>
    <s v="INGENIERÍA AGROFORESTAL"/>
  </r>
  <r>
    <x v="14"/>
    <n v="17437495"/>
    <s v="FCYT"/>
    <n v="579"/>
    <s v="579G"/>
    <s v="GRUPO-A"/>
    <s v="Ampliación de protección de cultivos"/>
    <s v="GG"/>
    <s v="GRUPO GRANDE"/>
    <s v="579G"/>
    <s v="GG de Ampliación de protección de cultivos"/>
    <s v="GRUPO-A"/>
    <s v="GG de Ampliación de protección de cultivos"/>
    <s v="1S"/>
    <n v="17437495"/>
    <s v="MARCO"/>
    <s v="MANCEBÓN"/>
    <s v="VICENTE SANTIAGO"/>
    <s v="vimarco"/>
    <s v="vicente.marco@unirioja.es"/>
    <n v="3"/>
    <n v="3"/>
    <x v="0"/>
    <n v="504"/>
    <s v="PROFESOR TITULAR UNIVERSIDAD"/>
    <s v="01R"/>
    <s v="TIEMPO COMPLETO REDUCIDO"/>
    <s v="2014-09-15 00:00:00.0"/>
    <s v="null"/>
    <s v="DF3157"/>
    <s v="TITULAR DE UNIVERSIDAD"/>
    <s v="R101"/>
    <x v="4"/>
    <n v="705"/>
    <s v="PRODUCCIÓN VEGETAL"/>
  </r>
  <r>
    <x v="14"/>
    <n v="17437495"/>
    <s v="FCYT"/>
    <n v="579"/>
    <s v="579L"/>
    <s v="GRUPO-A1"/>
    <s v="Ampliación de protección de cultivos"/>
    <s v="GL"/>
    <s v="GRUPO DE LABORATORIO"/>
    <s v="579L"/>
    <s v="GL de Ampliación de protección de cultivos"/>
    <s v="GRUPO-A1"/>
    <s v="GL de Ampliación de protección de cultivos"/>
    <s v="1S"/>
    <n v="17437495"/>
    <s v="MARCO"/>
    <s v="MANCEBÓN"/>
    <s v="VICENTE SANTIAGO"/>
    <s v="vimarco"/>
    <s v="vicente.marco@unirioja.es"/>
    <n v="1.5"/>
    <n v="1.5"/>
    <x v="0"/>
    <n v="504"/>
    <s v="PROFESOR TITULAR UNIVERSIDAD"/>
    <s v="01R"/>
    <s v="TIEMPO COMPLETO REDUCIDO"/>
    <s v="2014-09-15 00:00:00.0"/>
    <s v="null"/>
    <s v="DF3157"/>
    <s v="TITULAR DE UNIVERSIDAD"/>
    <s v="R101"/>
    <x v="4"/>
    <n v="705"/>
    <s v="PRODUCCIÓN VEGETAL"/>
  </r>
  <r>
    <x v="14"/>
    <n v="16580683"/>
    <s v="FCYT"/>
    <n v="580"/>
    <s v="580G"/>
    <s v="GRUPO-A"/>
    <s v="Análisis sensorial de alimentos"/>
    <s v="GG"/>
    <s v="GRUPO GRANDE"/>
    <s v="580G"/>
    <s v="GG de Análisis sensorial de alimentos"/>
    <s v="GRUPO-A"/>
    <s v="GG de Análisis sensorial de alimentos"/>
    <s v="1S"/>
    <n v="16580683"/>
    <s v="LÓPEZ"/>
    <s v="ALFARO"/>
    <s v="ISABEL"/>
    <s v="islopez"/>
    <s v="isabel.lopez@unirioja.es"/>
    <n v="1.5"/>
    <n v="1.5"/>
    <x v="0"/>
    <n v="536"/>
    <s v="PROFESOR INTERINO"/>
    <s v="C01"/>
    <s v="TIEMPO COMPLETO"/>
    <s v="2015-09-15 00:00:00.0"/>
    <s v="null"/>
    <s v="PI101014"/>
    <s v="PROFESOR CONTRATADO INTERINO"/>
    <s v="R101"/>
    <x v="4"/>
    <n v="780"/>
    <s v="TECNOLOGÍA DE ALIMENTOS"/>
  </r>
  <r>
    <x v="14"/>
    <n v="16580683"/>
    <s v="FCYT"/>
    <n v="580"/>
    <s v="580L"/>
    <s v="GRUPO-A1"/>
    <s v="Análisis sensorial de alimentos"/>
    <s v="GL"/>
    <s v="GRUPO DE LABORATORIO"/>
    <s v="580L"/>
    <s v="GL de Análisis sensorial de alimentos"/>
    <s v="GRUPO-A1"/>
    <s v="GL de Análisis sensorial de alimentos"/>
    <s v="1S"/>
    <n v="16580683"/>
    <s v="LÓPEZ"/>
    <s v="ALFARO"/>
    <s v="ISABEL"/>
    <s v="islopez"/>
    <s v="isabel.lopez@unirioja.es"/>
    <n v="3"/>
    <n v="3"/>
    <x v="0"/>
    <n v="536"/>
    <s v="PROFESOR INTERINO"/>
    <s v="C01"/>
    <s v="TIEMPO COMPLETO"/>
    <s v="2015-09-15 00:00:00.0"/>
    <s v="null"/>
    <s v="PI101014"/>
    <s v="PROFESOR CONTRATADO INTERINO"/>
    <s v="R101"/>
    <x v="4"/>
    <n v="780"/>
    <s v="TECNOLOGÍA DE ALIMENTOS"/>
  </r>
  <r>
    <x v="14"/>
    <n v="9373135"/>
    <s v="FCYT"/>
    <n v="582"/>
    <s v="582G"/>
    <s v="GRUPO-A"/>
    <s v="Fruticultura"/>
    <s v="GG"/>
    <s v="GRUPO GRANDE"/>
    <s v="582G"/>
    <s v="GG de Fruticultura"/>
    <s v="GRUPO-A"/>
    <s v="GG de Fruticultura"/>
    <s v="2S"/>
    <n v="9373135"/>
    <s v="MENÉNDEZ"/>
    <s v="MENÉNDEZ"/>
    <s v="CRISTINA"/>
    <s v="crmenend"/>
    <s v="cristina.menendez@unirioja.es"/>
    <n v="2"/>
    <n v="2"/>
    <x v="1"/>
    <n v="504"/>
    <s v="PROFESOR TITULAR UNIVERSIDAD"/>
    <s v="C01"/>
    <s v="TIEMPO COMPLETO"/>
    <s v="2018-09-17 00:00:00.0"/>
    <s v="null"/>
    <s v="DF100044"/>
    <s v="TITULAR UNIVERSIDAD"/>
    <s v="R101"/>
    <x v="4"/>
    <n v="705"/>
    <s v="PRODUCCIÓN VEGETAL"/>
  </r>
  <r>
    <x v="14"/>
    <n v="72779211"/>
    <s v="FCYT"/>
    <n v="582"/>
    <s v="582G"/>
    <s v="GRUPO-A"/>
    <s v="Fruticultura"/>
    <s v="GG"/>
    <s v="GRUPO GRANDE"/>
    <s v="582G"/>
    <s v="GG de Fruticultura"/>
    <s v="GRUPO-A"/>
    <s v="GG de Fruticultura"/>
    <s v="2S"/>
    <n v="72779211"/>
    <s v="MARTÍNEZ"/>
    <s v="VILLAR"/>
    <s v="MARÍA ELENA"/>
    <s v="elmartin"/>
    <s v="elena.martinez@unirioja.es"/>
    <n v="2"/>
    <n v="2"/>
    <x v="1"/>
    <n v="506"/>
    <s v="PROFESOR TITULAR DE ESCUELA UNIVERSITARI"/>
    <s v="01A"/>
    <s v="TIEMPO COMPLETO AMPLIADO"/>
    <s v="2012-09-01 00:00:00.0"/>
    <s v="null"/>
    <s v="DF3167"/>
    <s v="TITULAR DE ESCUELAS UNIVERSITARIAS"/>
    <s v="R101"/>
    <x v="4"/>
    <n v="705"/>
    <s v="PRODUCCIÓN VEGETAL"/>
  </r>
  <r>
    <x v="14"/>
    <n v="16609517"/>
    <s v="FCYT"/>
    <n v="582"/>
    <s v="582L"/>
    <s v="GRUPO-A1"/>
    <s v="Fruticultura"/>
    <s v="GL"/>
    <s v="GRUPO DE LABORATORIO"/>
    <s v="582L"/>
    <s v="GL de Fruticultura"/>
    <s v="GRUPO-A1"/>
    <s v="GL de Fruticultura"/>
    <s v="2S"/>
    <n v="16609517"/>
    <s v="PESQUERA"/>
    <s v="ALEGRÍA"/>
    <s v="CRISTINA"/>
    <s v="crpesque"/>
    <s v="cristina.pesquera@alum.unirioja.es"/>
    <n v="2"/>
    <n v="2"/>
    <x v="1"/>
    <n v="121"/>
    <s v="PERSONAL INVESTIGADOR EN FORMACIÓN"/>
    <n v="0"/>
    <s v="_"/>
    <s v="2017-06-01 00:00:00.0"/>
    <s v="2019-05-31 00:00:00.0"/>
    <s v="D01BECARIO4"/>
    <s v="PERSONAL INVESTIGADOR PREDOCTORAL EN FORMACIÓN"/>
    <s v="R101"/>
    <x v="4"/>
    <n v="705"/>
    <s v="PRODUCCIÓN VEGETAL"/>
  </r>
  <r>
    <x v="14"/>
    <n v="72779211"/>
    <s v="FCYT"/>
    <n v="583"/>
    <s v="583G"/>
    <s v="GRUPO-A"/>
    <s v="Horticultura"/>
    <s v="GG"/>
    <s v="GRUPO GRANDE"/>
    <s v="583G"/>
    <s v="GG de Horticultura"/>
    <s v="GRUPO-A"/>
    <s v="GG de Horticultura"/>
    <s v="2S"/>
    <n v="72779211"/>
    <s v="MARTÍNEZ"/>
    <s v="VILLAR"/>
    <s v="MARÍA ELENA"/>
    <s v="elmartin"/>
    <s v="elena.martinez@unirioja.es"/>
    <n v="4"/>
    <n v="4"/>
    <x v="1"/>
    <n v="506"/>
    <s v="PROFESOR TITULAR DE ESCUELA UNIVERSITARI"/>
    <s v="01A"/>
    <s v="TIEMPO COMPLETO AMPLIADO"/>
    <s v="2012-09-01 00:00:00.0"/>
    <s v="null"/>
    <s v="DF3167"/>
    <s v="TITULAR DE ESCUELAS UNIVERSITARIAS"/>
    <s v="R101"/>
    <x v="4"/>
    <n v="705"/>
    <s v="PRODUCCIÓN VEGETAL"/>
  </r>
  <r>
    <x v="14"/>
    <n v="72779211"/>
    <s v="FCYT"/>
    <n v="583"/>
    <s v="583L"/>
    <s v="GRUPO-A1"/>
    <s v="Horticultura"/>
    <s v="GL"/>
    <s v="GRUPO DE LABORATORIO"/>
    <s v="583L"/>
    <s v="GL de Horticultura"/>
    <s v="GRUPO-A1"/>
    <s v="GL de Horticultura"/>
    <s v="2S"/>
    <n v="72779211"/>
    <s v="MARTÍNEZ"/>
    <s v="VILLAR"/>
    <s v="MARÍA ELENA"/>
    <s v="elmartin"/>
    <s v="elena.martinez@unirioja.es"/>
    <n v="2"/>
    <n v="2"/>
    <x v="1"/>
    <n v="506"/>
    <s v="PROFESOR TITULAR DE ESCUELA UNIVERSITARI"/>
    <s v="01A"/>
    <s v="TIEMPO COMPLETO AMPLIADO"/>
    <s v="2012-09-01 00:00:00.0"/>
    <s v="null"/>
    <s v="DF3167"/>
    <s v="TITULAR DE ESCUELAS UNIVERSITARIAS"/>
    <s v="R101"/>
    <x v="4"/>
    <n v="705"/>
    <s v="PRODUCCIÓN VEGETAL"/>
  </r>
  <r>
    <x v="14"/>
    <n v="5625302"/>
    <s v="FCYT"/>
    <n v="584"/>
    <s v="584G"/>
    <s v="GRUPO-A"/>
    <s v="Industrias de origen animal"/>
    <s v="GG"/>
    <s v="GRUPO GRANDE"/>
    <s v="584G"/>
    <s v="GG de Industrias de origen animal"/>
    <s v="GRUPO-A"/>
    <s v="GG de Industrias de origen animal"/>
    <s v="2S"/>
    <n v="5625302"/>
    <s v="TORRES"/>
    <s v="MANRIQUE"/>
    <s v="CARMEN"/>
    <s v="catorres"/>
    <s v="carmen.torres@unirioja.es"/>
    <n v="1.2"/>
    <n v="1.2"/>
    <x v="0"/>
    <n v="500"/>
    <s v="CATEDRATICO DE UNIVERSIDAD"/>
    <s v="01R"/>
    <s v="TIEMPO COMPLETO REDUCIDO"/>
    <s v="2014-09-15 00:00:00.0"/>
    <s v="null"/>
    <s v="DF100139"/>
    <s v="CATEDRATICO DE UNIVERSIDAD"/>
    <s v="R101"/>
    <x v="4"/>
    <n v="60"/>
    <s v="BIOQUÍMICA Y BIOLOGÍA MOLECULAR"/>
  </r>
  <r>
    <x v="14"/>
    <n v="16587685"/>
    <s v="FCYT"/>
    <n v="584"/>
    <s v="584G"/>
    <s v="GRUPO-A"/>
    <s v="Industrias de origen animal"/>
    <s v="GG"/>
    <s v="GRUPO GRANDE"/>
    <s v="584G"/>
    <s v="GG de Industrias de origen animal"/>
    <s v="GRUPO-A"/>
    <s v="GG de Industrias de origen animal"/>
    <s v="2S"/>
    <n v="16587685"/>
    <s v="DÍAZ"/>
    <s v="DEL RÍO"/>
    <s v="Mª DE LAS MERCEDES"/>
    <s v="m-diaz-d"/>
    <s v="mercedes.diaz@unirioja.es"/>
    <n v="1.2"/>
    <n v="1.2"/>
    <x v="1"/>
    <n v="532"/>
    <s v="LABORAL DOCENTE-ASOCIADO"/>
    <s v="P06"/>
    <s v="TIEMPO PARCIAL (6+6 HORAS)"/>
    <s v="2016-09-15 00:00:00.0"/>
    <s v="2019-09-14 00:00:00.0"/>
    <s v="PI101098"/>
    <s v="PROFESOR ASOCIADO"/>
    <s v="R101"/>
    <x v="4"/>
    <n v="780"/>
    <s v="TECNOLOGÍA DE ALIMENTOS"/>
  </r>
  <r>
    <x v="14"/>
    <n v="16787895"/>
    <s v="FCYT"/>
    <n v="584"/>
    <s v="584G"/>
    <s v="GRUPO-A"/>
    <s v="Industrias de origen animal"/>
    <s v="GG"/>
    <s v="GRUPO GRANDE"/>
    <s v="584G"/>
    <s v="GG de Industrias de origen animal"/>
    <s v="GRUPO-A"/>
    <s v="GG de Industrias de origen animal"/>
    <s v="2S"/>
    <n v="16787895"/>
    <s v="MARTÍNEZ"/>
    <s v="BLASCO"/>
    <s v="ISABEL"/>
    <s v="mismabla"/>
    <s v="isabel.martinez@unirioja.es"/>
    <n v="1.2"/>
    <n v="1.2"/>
    <x v="1"/>
    <n v="532"/>
    <s v="LABORAL DOCENTE-ASOCIADO"/>
    <s v="P03"/>
    <s v="TIEMPO PARCIAL (3+3 HORAS)"/>
    <s v="2015-09-15 00:00:00.0"/>
    <s v="2019-09-14 00:00:00.0"/>
    <s v="PI101013"/>
    <s v="PROFESOR ASOCIADO"/>
    <s v="R101"/>
    <x v="4"/>
    <n v="500"/>
    <s v="INGENIERÍA AGROFORESTAL"/>
  </r>
  <r>
    <x v="14"/>
    <n v="5625302"/>
    <s v="FCYT"/>
    <n v="584"/>
    <s v="584L"/>
    <s v="GRUPO-A1"/>
    <s v="Industrias de origen animal"/>
    <s v="GL"/>
    <s v="GRUPO DE LABORATORIO"/>
    <s v="584L"/>
    <s v="GL de Industrias de origen animal"/>
    <s v="GRUPO-A1"/>
    <s v="GL de Industrias de origen animal"/>
    <s v="2S"/>
    <n v="5625302"/>
    <s v="TORRES"/>
    <s v="MANRIQUE"/>
    <s v="CARMEN"/>
    <s v="catorres"/>
    <s v="carmen.torres@unirioja.es"/>
    <n v="0.6"/>
    <n v="0.6"/>
    <x v="0"/>
    <n v="500"/>
    <s v="CATEDRATICO DE UNIVERSIDAD"/>
    <s v="01R"/>
    <s v="TIEMPO COMPLETO REDUCIDO"/>
    <s v="2014-09-15 00:00:00.0"/>
    <s v="null"/>
    <s v="DF100139"/>
    <s v="CATEDRATICO DE UNIVERSIDAD"/>
    <s v="R101"/>
    <x v="4"/>
    <n v="60"/>
    <s v="BIOQUÍMICA Y BIOLOGÍA MOLECULAR"/>
  </r>
  <r>
    <x v="14"/>
    <n v="16787895"/>
    <s v="FCYT"/>
    <n v="584"/>
    <s v="584L"/>
    <s v="GRUPO-A1"/>
    <s v="Industrias de origen animal"/>
    <s v="GL"/>
    <s v="GRUPO DE LABORATORIO"/>
    <s v="584L"/>
    <s v="GL de Industrias de origen animal"/>
    <s v="GRUPO-A1"/>
    <s v="GL de Industrias de origen animal"/>
    <s v="2S"/>
    <n v="16787895"/>
    <s v="MARTÍNEZ"/>
    <s v="BLASCO"/>
    <s v="ISABEL"/>
    <s v="mismabla"/>
    <s v="isabel.martinez@unirioja.es"/>
    <n v="0.6"/>
    <n v="0.6"/>
    <x v="1"/>
    <n v="532"/>
    <s v="LABORAL DOCENTE-ASOCIADO"/>
    <s v="P03"/>
    <s v="TIEMPO PARCIAL (3+3 HORAS)"/>
    <s v="2015-09-15 00:00:00.0"/>
    <s v="2019-09-14 00:00:00.0"/>
    <s v="PI101013"/>
    <s v="PROFESOR ASOCIADO"/>
    <s v="R101"/>
    <x v="4"/>
    <n v="500"/>
    <s v="INGENIERÍA AGROFORESTAL"/>
  </r>
  <r>
    <x v="14"/>
    <n v="5625302"/>
    <s v="FCYT"/>
    <n v="584"/>
    <s v="584R"/>
    <s v="GRUPO-A1"/>
    <s v="Industrias de origen animal"/>
    <s v="GR"/>
    <s v="GRUPO REDUCIDO"/>
    <s v="584R"/>
    <s v="GR de Industrias de origen animal"/>
    <s v="GRUPO-A1"/>
    <s v="GR de Industrias de origen animal"/>
    <s v="2S"/>
    <n v="5625302"/>
    <s v="TORRES"/>
    <s v="MANRIQUE"/>
    <s v="CARMEN"/>
    <s v="catorres"/>
    <s v="carmen.torres@unirioja.es"/>
    <n v="0.4"/>
    <n v="0.4"/>
    <x v="0"/>
    <n v="500"/>
    <s v="CATEDRATICO DE UNIVERSIDAD"/>
    <s v="01R"/>
    <s v="TIEMPO COMPLETO REDUCIDO"/>
    <s v="2014-09-15 00:00:00.0"/>
    <s v="null"/>
    <s v="DF100139"/>
    <s v="CATEDRATICO DE UNIVERSIDAD"/>
    <s v="R101"/>
    <x v="4"/>
    <n v="60"/>
    <s v="BIOQUÍMICA Y BIOLOGÍA MOLECULAR"/>
  </r>
  <r>
    <x v="14"/>
    <n v="16587685"/>
    <s v="FCYT"/>
    <n v="584"/>
    <s v="584R"/>
    <s v="GRUPO-A1"/>
    <s v="Industrias de origen animal"/>
    <s v="GR"/>
    <s v="GRUPO REDUCIDO"/>
    <s v="584R"/>
    <s v="GR de Industrias de origen animal"/>
    <s v="GRUPO-A1"/>
    <s v="GR de Industrias de origen animal"/>
    <s v="2S"/>
    <n v="16587685"/>
    <s v="DÍAZ"/>
    <s v="DEL RÍO"/>
    <s v="Mª DE LAS MERCEDES"/>
    <s v="m-diaz-d"/>
    <s v="mercedes.diaz@unirioja.es"/>
    <n v="0.4"/>
    <n v="0.4"/>
    <x v="1"/>
    <n v="532"/>
    <s v="LABORAL DOCENTE-ASOCIADO"/>
    <s v="P06"/>
    <s v="TIEMPO PARCIAL (6+6 HORAS)"/>
    <s v="2016-09-15 00:00:00.0"/>
    <s v="2019-09-14 00:00:00.0"/>
    <s v="PI101098"/>
    <s v="PROFESOR ASOCIADO"/>
    <s v="R101"/>
    <x v="4"/>
    <n v="780"/>
    <s v="TECNOLOGÍA DE ALIMENTOS"/>
  </r>
  <r>
    <x v="14"/>
    <n v="16787895"/>
    <s v="FCYT"/>
    <n v="584"/>
    <s v="584R"/>
    <s v="GRUPO-A1"/>
    <s v="Industrias de origen animal"/>
    <s v="GR"/>
    <s v="GRUPO REDUCIDO"/>
    <s v="584R"/>
    <s v="GR de Industrias de origen animal"/>
    <s v="GRUPO-A1"/>
    <s v="GR de Industrias de origen animal"/>
    <s v="2S"/>
    <n v="16787895"/>
    <s v="MARTÍNEZ"/>
    <s v="BLASCO"/>
    <s v="ISABEL"/>
    <s v="mismabla"/>
    <s v="isabel.martinez@unirioja.es"/>
    <n v="0.4"/>
    <n v="0.4"/>
    <x v="1"/>
    <n v="532"/>
    <s v="LABORAL DOCENTE-ASOCIADO"/>
    <s v="P03"/>
    <s v="TIEMPO PARCIAL (3+3 HORAS)"/>
    <s v="2015-09-15 00:00:00.0"/>
    <s v="2019-09-14 00:00:00.0"/>
    <s v="PI101013"/>
    <s v="PROFESOR ASOCIADO"/>
    <s v="R101"/>
    <x v="4"/>
    <n v="500"/>
    <s v="INGENIERÍA AGROFORESTAL"/>
  </r>
  <r>
    <x v="14"/>
    <n v="11728090"/>
    <s v="FCYT"/>
    <n v="585"/>
    <s v="585G"/>
    <s v="GRUPO-A"/>
    <s v="Industrias de origen vegetal"/>
    <s v="GG"/>
    <s v="GRUPO GRANDE"/>
    <s v="585G"/>
    <s v="GG de Industrias de origen vegetal"/>
    <s v="GRUPO-A"/>
    <s v="GG de Industrias de origen vegetal"/>
    <s v="2S"/>
    <n v="11728090"/>
    <s v="SANZ"/>
    <s v="CERVERA"/>
    <s v="SUSANA A."/>
    <s v="susacerv"/>
    <s v="susana.sanz@unirioja.es"/>
    <n v="2.2000000000000002"/>
    <n v="2.2000000000000002"/>
    <x v="0"/>
    <n v="500"/>
    <s v="CATEDRATICO DE UNIVERSIDAD"/>
    <s v="01R"/>
    <s v="TIEMPO COMPLETO REDUCIDO"/>
    <s v="2018-12-05 00:00:00.0"/>
    <s v="null"/>
    <s v="DF100373"/>
    <s v="CATEDRÁTICO DE UNIVERSIDAD"/>
    <s v="R101"/>
    <x v="4"/>
    <n v="780"/>
    <s v="TECNOLOGÍA DE ALIMENTOS"/>
  </r>
  <r>
    <x v="14"/>
    <n v="16543567"/>
    <s v="FCYT"/>
    <n v="585"/>
    <s v="585G"/>
    <s v="GRUPO-A"/>
    <s v="Industrias de origen vegetal"/>
    <s v="GG"/>
    <s v="GRUPO GRANDE"/>
    <s v="585G"/>
    <s v="GG de Industrias de origen vegetal"/>
    <s v="GRUPO-A"/>
    <s v="GG de Industrias de origen vegetal"/>
    <s v="2S"/>
    <n v="16543567"/>
    <s v="OLARTE"/>
    <s v="MARTÍNEZ"/>
    <s v="Mª. DEL CARMEN"/>
    <s v="carolama"/>
    <s v="carmen.olarte@unirioja.es"/>
    <n v="1.5"/>
    <n v="1.5"/>
    <x v="0"/>
    <n v="504"/>
    <s v="PROFESOR TITULAR UNIVERSIDAD"/>
    <s v="01R"/>
    <s v="TIEMPO COMPLETO REDUCIDO"/>
    <s v="2015-09-15 00:00:00.0"/>
    <s v="null"/>
    <s v="DF100138"/>
    <s v="PROFESOR TITULAR DE ESCUELA UNIVERSITARIA"/>
    <s v="R101"/>
    <x v="4"/>
    <n v="780"/>
    <s v="TECNOLOGÍA DE ALIMENTOS"/>
  </r>
  <r>
    <x v="14"/>
    <n v="11728090"/>
    <s v="FCYT"/>
    <n v="585"/>
    <s v="585L"/>
    <s v="GRUPO-A1"/>
    <s v="Industrias de origen vegetal"/>
    <s v="GL"/>
    <s v="GRUPO DE LABORATORIO"/>
    <s v="585L"/>
    <s v="GL de Industrias de origen vegetal"/>
    <s v="GRUPO-A1"/>
    <s v="GL de Industrias de origen vegetal"/>
    <s v="2S"/>
    <n v="11728090"/>
    <s v="SANZ"/>
    <s v="CERVERA"/>
    <s v="SUSANA A."/>
    <s v="susacerv"/>
    <s v="susana.sanz@unirioja.es"/>
    <n v="1.5"/>
    <n v="1.5"/>
    <x v="0"/>
    <n v="500"/>
    <s v="CATEDRATICO DE UNIVERSIDAD"/>
    <s v="01R"/>
    <s v="TIEMPO COMPLETO REDUCIDO"/>
    <s v="2018-12-05 00:00:00.0"/>
    <s v="null"/>
    <s v="DF100373"/>
    <s v="CATEDRÁTICO DE UNIVERSIDAD"/>
    <s v="R101"/>
    <x v="4"/>
    <n v="780"/>
    <s v="TECNOLOGÍA DE ALIMENTOS"/>
  </r>
  <r>
    <x v="14"/>
    <n v="16543567"/>
    <s v="FCYT"/>
    <n v="585"/>
    <s v="585R"/>
    <s v="GRUPO-A1"/>
    <s v="Industrias de origen vegetal"/>
    <s v="GR"/>
    <s v="GRUPO REDUCIDO"/>
    <s v="585R"/>
    <s v="GR de Industrias de origen vegetal"/>
    <s v="GRUPO-A1"/>
    <s v="GR de Industrias de origen vegetal"/>
    <s v="2S"/>
    <n v="16543567"/>
    <s v="OLARTE"/>
    <s v="MARTÍNEZ"/>
    <s v="Mª. DEL CARMEN"/>
    <s v="carolama"/>
    <s v="carmen.olarte@unirioja.es"/>
    <n v="0.8"/>
    <n v="0.8"/>
    <x v="0"/>
    <n v="504"/>
    <s v="PROFESOR TITULAR UNIVERSIDAD"/>
    <s v="01R"/>
    <s v="TIEMPO COMPLETO REDUCIDO"/>
    <s v="2015-09-15 00:00:00.0"/>
    <s v="null"/>
    <s v="DF100138"/>
    <s v="PROFESOR TITULAR DE ESCUELA UNIVERSITARIA"/>
    <s v="R101"/>
    <x v="4"/>
    <n v="780"/>
    <s v="TECNOLOGÍA DE ALIMENTOS"/>
  </r>
  <r>
    <x v="14"/>
    <n v="15863391"/>
    <s v="FCYT"/>
    <n v="586"/>
    <s v="586G"/>
    <s v="GRUPO-A"/>
    <s v="Infraestructuras agrícolas"/>
    <s v="GG"/>
    <s v="GRUPO GRANDE"/>
    <s v="586G"/>
    <s v="GG de Infraestructuras agrícolas"/>
    <s v="GRUPO-A"/>
    <s v="GG de Infraestructuras agrícolas"/>
    <s v="1S"/>
    <n v="15863391"/>
    <s v="PEÑA"/>
    <s v="NAVARIDAS"/>
    <s v="JOSÉ MIGUEL"/>
    <s v="jopena"/>
    <s v="jmiguel.penya@unirioja.es"/>
    <n v="2.5"/>
    <n v="2.5"/>
    <x v="1"/>
    <n v="533"/>
    <s v="COLABORADOR-TIPO 2 (Doctor)"/>
    <s v="C01"/>
    <s v="TIEMPO COMPLETO"/>
    <s v="2006-10-01 00:00:00.0"/>
    <s v="null"/>
    <s v="LD100579"/>
    <s v="PROFESOR COLABORADOR TIPO 2"/>
    <s v="R101"/>
    <x v="4"/>
    <n v="500"/>
    <s v="INGENIERÍA AGROFORESTAL"/>
  </r>
  <r>
    <x v="14"/>
    <n v="15863391"/>
    <s v="FCYT"/>
    <n v="586"/>
    <s v="586L"/>
    <s v="GRUPO-A1"/>
    <s v="Infraestructuras agrícolas"/>
    <s v="GL"/>
    <s v="GRUPO DE LABORATORIO"/>
    <s v="586L"/>
    <s v="GL de Infraestructuras agrícolas"/>
    <s v="GRUPO-A1"/>
    <s v="GL de Infraestructuras agrícolas"/>
    <s v="1S"/>
    <n v="15863391"/>
    <s v="PEÑA"/>
    <s v="NAVARIDAS"/>
    <s v="JOSÉ MIGUEL"/>
    <s v="jopena"/>
    <s v="jmiguel.penya@unirioja.es"/>
    <n v="1.6"/>
    <n v="1.6"/>
    <x v="1"/>
    <n v="533"/>
    <s v="COLABORADOR-TIPO 2 (Doctor)"/>
    <s v="C01"/>
    <s v="TIEMPO COMPLETO"/>
    <s v="2006-10-01 00:00:00.0"/>
    <s v="null"/>
    <s v="LD100579"/>
    <s v="PROFESOR COLABORADOR TIPO 2"/>
    <s v="R101"/>
    <x v="4"/>
    <n v="500"/>
    <s v="INGENIERÍA AGROFORESTAL"/>
  </r>
  <r>
    <x v="14"/>
    <n v="15863391"/>
    <s v="FCYT"/>
    <n v="586"/>
    <s v="586R"/>
    <s v="GRUPO-A1"/>
    <s v="Infraestructuras agrícolas"/>
    <s v="GR"/>
    <s v="GRUPO REDUCIDO"/>
    <s v="586R"/>
    <s v="GR de Infraestructuras agrícolas"/>
    <s v="GRUPO-A1"/>
    <s v="GR de Infraestructuras agrícolas"/>
    <s v="1S"/>
    <n v="15863391"/>
    <s v="PEÑA"/>
    <s v="NAVARIDAS"/>
    <s v="JOSÉ MIGUEL"/>
    <s v="jopena"/>
    <s v="jmiguel.penya@unirioja.es"/>
    <n v="0.4"/>
    <n v="0.4"/>
    <x v="1"/>
    <n v="533"/>
    <s v="COLABORADOR-TIPO 2 (Doctor)"/>
    <s v="C01"/>
    <s v="TIEMPO COMPLETO"/>
    <s v="2006-10-01 00:00:00.0"/>
    <s v="null"/>
    <s v="LD100579"/>
    <s v="PROFESOR COLABORADOR TIPO 2"/>
    <s v="R101"/>
    <x v="4"/>
    <n v="500"/>
    <s v="INGENIERÍA AGROFORESTAL"/>
  </r>
  <r>
    <x v="14"/>
    <n v="50793513"/>
    <s v="FCYT"/>
    <n v="587"/>
    <s v="587G"/>
    <s v="GRUPO-A"/>
    <s v="Ingeniería del medio ambiente y del paisaje"/>
    <s v="GG"/>
    <s v="GRUPO GRANDE"/>
    <s v="587G"/>
    <s v="GG de Ingeniería del medio ambiente y del paisaje"/>
    <s v="GRUPO-A"/>
    <s v="GG de Ingeniería del medio ambiente y del paisaje"/>
    <s v="1S"/>
    <n v="50793513"/>
    <s v="PAEZ DE LA CADENA"/>
    <s v="TORTOSA"/>
    <s v="FRANCISCO"/>
    <s v="franpaez"/>
    <s v="paco.pc@unirioja.es"/>
    <n v="2.4"/>
    <n v="2.4"/>
    <x v="1"/>
    <n v="504"/>
    <s v="PROFESOR TITULAR UNIVERSIDAD"/>
    <s v="C01"/>
    <s v="TIEMPO COMPLETO"/>
    <s v="2018-09-17 00:00:00.0"/>
    <s v="null"/>
    <s v="DF100079"/>
    <s v="PROFESOR TITULAR DE UNIVERSIDAD"/>
    <s v="R101"/>
    <x v="4"/>
    <n v="705"/>
    <s v="PRODUCCIÓN VEGETAL"/>
  </r>
  <r>
    <x v="14"/>
    <n v="50793513"/>
    <s v="FCYT"/>
    <n v="587"/>
    <s v="587L"/>
    <s v="GRUPO-A1"/>
    <s v="Ingeniería del medio ambiente y del paisaje"/>
    <s v="GL"/>
    <s v="GRUPO DE LABORATORIO"/>
    <s v="587L"/>
    <s v="GL de Ingeniería del medio ambiente y del paisaje"/>
    <s v="GRUPO-A1"/>
    <s v="GL de Ingeniería del medio ambiente y del paisaje"/>
    <s v="1S"/>
    <n v="50793513"/>
    <s v="PAEZ DE LA CADENA"/>
    <s v="TORTOSA"/>
    <s v="FRANCISCO"/>
    <s v="franpaez"/>
    <s v="paco.pc@unirioja.es"/>
    <n v="2.1"/>
    <n v="2.1"/>
    <x v="1"/>
    <n v="504"/>
    <s v="PROFESOR TITULAR UNIVERSIDAD"/>
    <s v="C01"/>
    <s v="TIEMPO COMPLETO"/>
    <s v="2018-09-17 00:00:00.0"/>
    <s v="null"/>
    <s v="DF100079"/>
    <s v="PROFESOR TITULAR DE UNIVERSIDAD"/>
    <s v="R101"/>
    <x v="4"/>
    <n v="705"/>
    <s v="PRODUCCIÓN VEGETAL"/>
  </r>
  <r>
    <x v="14"/>
    <n v="16527730"/>
    <s v="FCYT"/>
    <n v="589"/>
    <s v="589G"/>
    <s v="GRUPO-A"/>
    <s v="Instalaciones eléctricas"/>
    <s v="GG"/>
    <s v="GRUPO GRANDE"/>
    <s v="589G"/>
    <s v="GG de Instalaciones eléctricas"/>
    <s v="GRUPO-A"/>
    <s v="GG de Instalaciones eléctricas"/>
    <s v="1S"/>
    <n v="16527730"/>
    <s v="VILLOSLADA"/>
    <s v="VILLOSLADA"/>
    <s v="GREGORIO"/>
    <s v="grvillos"/>
    <s v="gregorio.villoslada@unirioja.es"/>
    <n v="2.5"/>
    <n v="2.5"/>
    <x v="0"/>
    <n v="506"/>
    <s v="PROFESOR TITULAR DE ESCUELA UNIVERSITARI"/>
    <s v="01A"/>
    <s v="TIEMPO COMPLETO AMPLIADO"/>
    <s v="2012-09-01 00:00:00.0"/>
    <s v="null"/>
    <s v="DF31817"/>
    <s v="TITULAR DE ESCUELAS UNIVERSITARIAS"/>
    <s v="R109"/>
    <x v="9"/>
    <n v="535"/>
    <s v="INGENIERÍA ELÉCTRICA"/>
  </r>
  <r>
    <x v="14"/>
    <n v="16527730"/>
    <s v="FCYT"/>
    <n v="589"/>
    <s v="589L"/>
    <s v="GRUPO-A1"/>
    <s v="Instalaciones eléctricas"/>
    <s v="GL"/>
    <s v="GRUPO DE LABORATORIO"/>
    <s v="589L"/>
    <s v="GL de Instalaciones eléctricas"/>
    <s v="GRUPO-A1"/>
    <s v="GL de Instalaciones eléctricas"/>
    <s v="1S"/>
    <n v="16527730"/>
    <s v="VILLOSLADA"/>
    <s v="VILLOSLADA"/>
    <s v="GREGORIO"/>
    <s v="grvillos"/>
    <s v="gregorio.villoslada@unirioja.es"/>
    <n v="1"/>
    <n v="1"/>
    <x v="0"/>
    <n v="506"/>
    <s v="PROFESOR TITULAR DE ESCUELA UNIVERSITARI"/>
    <s v="01A"/>
    <s v="TIEMPO COMPLETO AMPLIADO"/>
    <s v="2012-09-01 00:00:00.0"/>
    <s v="null"/>
    <s v="DF31817"/>
    <s v="TITULAR DE ESCUELAS UNIVERSITARIAS"/>
    <s v="R109"/>
    <x v="9"/>
    <n v="535"/>
    <s v="INGENIERÍA ELÉCTRICA"/>
  </r>
  <r>
    <x v="14"/>
    <n v="16527730"/>
    <s v="FCYT"/>
    <n v="589"/>
    <s v="589R"/>
    <s v="GRUPO-A1"/>
    <s v="Instalaciones eléctricas"/>
    <s v="GR"/>
    <s v="GRUPO REDUCIDO"/>
    <s v="589R"/>
    <s v="GR de Instalaciones eléctricas"/>
    <s v="GRUPO-A1"/>
    <s v="GR de Instalaciones eléctricas"/>
    <s v="1S"/>
    <n v="16527730"/>
    <s v="VILLOSLADA"/>
    <s v="VILLOSLADA"/>
    <s v="GREGORIO"/>
    <s v="grvillos"/>
    <s v="gregorio.villoslada@unirioja.es"/>
    <n v="1"/>
    <n v="1"/>
    <x v="0"/>
    <n v="506"/>
    <s v="PROFESOR TITULAR DE ESCUELA UNIVERSITARI"/>
    <s v="01A"/>
    <s v="TIEMPO COMPLETO AMPLIADO"/>
    <s v="2012-09-01 00:00:00.0"/>
    <s v="null"/>
    <s v="DF31817"/>
    <s v="TITULAR DE ESCUELAS UNIVERSITARIAS"/>
    <s v="R109"/>
    <x v="9"/>
    <n v="535"/>
    <s v="INGENIERÍA ELÉCTRICA"/>
  </r>
  <r>
    <x v="14"/>
    <n v="50301761"/>
    <s v="FCYT"/>
    <n v="590"/>
    <s v="590G"/>
    <s v="GRUPO-A"/>
    <s v="Jardinería"/>
    <s v="GG"/>
    <s v="GRUPO GRANDE"/>
    <s v="590G"/>
    <s v="GG de Jardinería"/>
    <s v="GRUPO-A"/>
    <s v="GG de Jardinería"/>
    <s v="2S"/>
    <n v="50301761"/>
    <s v="PRADO"/>
    <s v="VILLAR"/>
    <s v="EDUARDO"/>
    <s v="eduprado"/>
    <s v="eduardo.prado@unirioja.es"/>
    <n v="3.6"/>
    <n v="3.6"/>
    <x v="1"/>
    <n v="506"/>
    <s v="PROFESOR TITULAR DE ESCUELA UNIVERSITARI"/>
    <s v="01A"/>
    <s v="TIEMPO COMPLETO AMPLIADO"/>
    <s v="2012-09-01 00:00:00.0"/>
    <s v="null"/>
    <s v="DF3168"/>
    <s v="TITULAR DE ESCUELAS UNIVERSITARIAS"/>
    <s v="R101"/>
    <x v="4"/>
    <n v="705"/>
    <s v="PRODUCCIÓN VEGETAL"/>
  </r>
  <r>
    <x v="14"/>
    <n v="50301761"/>
    <s v="FCYT"/>
    <n v="590"/>
    <s v="590L"/>
    <s v="GRUPO-A1"/>
    <s v="Jardinería"/>
    <s v="GL"/>
    <s v="GRUPO DE LABORATORIO"/>
    <s v="590L"/>
    <s v="GL de Jardinería"/>
    <s v="GRUPO-A1"/>
    <s v="GL de Jardinería"/>
    <s v="2S"/>
    <n v="50301761"/>
    <s v="PRADO"/>
    <s v="VILLAR"/>
    <s v="EDUARDO"/>
    <s v="eduprado"/>
    <s v="eduardo.prado@unirioja.es"/>
    <n v="2.4"/>
    <n v="2.4"/>
    <x v="1"/>
    <n v="506"/>
    <s v="PROFESOR TITULAR DE ESCUELA UNIVERSITARI"/>
    <s v="01A"/>
    <s v="TIEMPO COMPLETO AMPLIADO"/>
    <s v="2012-09-01 00:00:00.0"/>
    <s v="null"/>
    <s v="DF3168"/>
    <s v="TITULAR DE ESCUELAS UNIVERSITARIAS"/>
    <s v="R101"/>
    <x v="4"/>
    <n v="705"/>
    <s v="PRODUCCIÓN VEGETAL"/>
  </r>
  <r>
    <x v="14"/>
    <n v="5625302"/>
    <s v="FCYT"/>
    <n v="591"/>
    <s v="591G"/>
    <s v="GRUPO-A"/>
    <s v="Prácticas externas"/>
    <s v="GG"/>
    <s v="GRUPO GRANDE"/>
    <s v="591G"/>
    <s v="GG de Prácticas en empresa"/>
    <s v="GRUPO-A"/>
    <s v="GG de Prácticas en empresa"/>
    <s v="2S"/>
    <n v="5625302"/>
    <s v="TORRES"/>
    <s v="MANRIQUE"/>
    <s v="CARMEN"/>
    <s v="catorres"/>
    <s v="carmen.torres@unirioja.es"/>
    <n v="0.1"/>
    <n v="0.1"/>
    <x v="0"/>
    <n v="500"/>
    <s v="CATEDRATICO DE UNIVERSIDAD"/>
    <s v="01R"/>
    <s v="TIEMPO COMPLETO REDUCIDO"/>
    <s v="2014-09-15 00:00:00.0"/>
    <s v="null"/>
    <s v="DF100139"/>
    <s v="CATEDRATICO DE UNIVERSIDAD"/>
    <s v="R101"/>
    <x v="4"/>
    <n v="60"/>
    <s v="BIOQUÍMICA Y BIOLOGÍA MOLECULAR"/>
  </r>
  <r>
    <x v="14"/>
    <n v="9373135"/>
    <s v="FCYT"/>
    <n v="591"/>
    <s v="591G"/>
    <s v="GRUPO-A"/>
    <s v="Prácticas externas"/>
    <s v="GG"/>
    <s v="GRUPO GRANDE"/>
    <s v="591G"/>
    <s v="GG de Prácticas en empresa"/>
    <s v="GRUPO-A"/>
    <s v="GG de Prácticas en empresa"/>
    <s v="2S"/>
    <n v="9373135"/>
    <s v="MENÉNDEZ"/>
    <s v="MENÉNDEZ"/>
    <s v="CRISTINA"/>
    <s v="crmenend"/>
    <s v="cristina.menendez@unirioja.es"/>
    <n v="0.1"/>
    <n v="0.1"/>
    <x v="1"/>
    <n v="504"/>
    <s v="PROFESOR TITULAR UNIVERSIDAD"/>
    <s v="C01"/>
    <s v="TIEMPO COMPLETO"/>
    <s v="2018-09-17 00:00:00.0"/>
    <s v="null"/>
    <s v="DF100044"/>
    <s v="TITULAR UNIVERSIDAD"/>
    <s v="R101"/>
    <x v="4"/>
    <n v="705"/>
    <s v="PRODUCCIÓN VEGETAL"/>
  </r>
  <r>
    <x v="14"/>
    <n v="9740221"/>
    <s v="FCYT"/>
    <n v="591"/>
    <s v="591G"/>
    <s v="GRUPO-A"/>
    <s v="Prácticas externas"/>
    <s v="GG"/>
    <s v="GRUPO GRANDE"/>
    <s v="591G"/>
    <s v="GG de Prácticas en empresa"/>
    <s v="GRUPO-A"/>
    <s v="GG de Prácticas en empresa"/>
    <s v="2S"/>
    <n v="9740221"/>
    <s v="GONZÁLEZ"/>
    <s v="FANDOS"/>
    <s v="MARÍA ELENA"/>
    <s v="elengonz"/>
    <s v="elena.gonzalez@unirioja.es"/>
    <n v="0.2"/>
    <n v="0.2"/>
    <x v="0"/>
    <n v="500"/>
    <s v="CATEDRATICO DE UNIVERSIDAD"/>
    <s v="01R"/>
    <s v="TIEMPO COMPLETO REDUCIDO"/>
    <s v="2016-09-15 00:00:00.0"/>
    <s v="null"/>
    <s v="DF100230"/>
    <s v="CATEDRÁTICO DE UNIVERSIDAD"/>
    <s v="R101"/>
    <x v="4"/>
    <n v="780"/>
    <s v="TECNOLOGÍA DE ALIMENTOS"/>
  </r>
  <r>
    <x v="14"/>
    <n v="11728090"/>
    <s v="FCYT"/>
    <n v="591"/>
    <s v="591G"/>
    <s v="GRUPO-A"/>
    <s v="Prácticas externas"/>
    <s v="GG"/>
    <s v="GRUPO GRANDE"/>
    <s v="591G"/>
    <s v="GG de Prácticas en empresa"/>
    <s v="GRUPO-A"/>
    <s v="GG de Prácticas en empresa"/>
    <s v="2S"/>
    <n v="11728090"/>
    <s v="SANZ"/>
    <s v="CERVERA"/>
    <s v="SUSANA A."/>
    <s v="susacerv"/>
    <s v="susana.sanz@unirioja.es"/>
    <n v="0.1"/>
    <n v="0.1"/>
    <x v="0"/>
    <n v="500"/>
    <s v="CATEDRATICO DE UNIVERSIDAD"/>
    <s v="01R"/>
    <s v="TIEMPO COMPLETO REDUCIDO"/>
    <s v="2018-12-05 00:00:00.0"/>
    <s v="null"/>
    <s v="DF100373"/>
    <s v="CATEDRÁTICO DE UNIVERSIDAD"/>
    <s v="R101"/>
    <x v="4"/>
    <n v="780"/>
    <s v="TECNOLOGÍA DE ALIMENTOS"/>
  </r>
  <r>
    <x v="14"/>
    <n v="16532287"/>
    <s v="FCYT"/>
    <n v="591"/>
    <s v="591G"/>
    <s v="GRUPO-A"/>
    <s v="Prácticas externas"/>
    <s v="GG"/>
    <s v="GRUPO GRANDE"/>
    <s v="591G"/>
    <s v="GG de Prácticas en empresa"/>
    <s v="GRUPO-A"/>
    <s v="GG de Prácticas en empresa"/>
    <s v="2S"/>
    <n v="16532287"/>
    <s v="MARTÍNEZ"/>
    <s v="ABAIGAR"/>
    <s v="JAVIER"/>
    <s v="jabaigar"/>
    <s v="javier.martinez@unirioja.es"/>
    <n v="0.1"/>
    <n v="0.1"/>
    <x v="0"/>
    <n v="500"/>
    <s v="CATEDRATICO DE UNIVERSIDAD"/>
    <s v="01R"/>
    <s v="TIEMPO COMPLETO REDUCIDO"/>
    <s v="2014-09-15 00:00:00.0"/>
    <s v="null"/>
    <s v="DF100229"/>
    <s v="CATEDRÁTICO DE UNIVERSIDAD"/>
    <s v="R101"/>
    <x v="4"/>
    <n v="63"/>
    <s v="BOTÁNICA"/>
  </r>
  <r>
    <x v="14"/>
    <n v="16543567"/>
    <s v="FCYT"/>
    <n v="591"/>
    <s v="591G"/>
    <s v="GRUPO-A"/>
    <s v="Prácticas externas"/>
    <s v="GG"/>
    <s v="GRUPO GRANDE"/>
    <s v="591G"/>
    <s v="GG de Prácticas en empresa"/>
    <s v="GRUPO-A"/>
    <s v="GG de Prácticas en empresa"/>
    <s v="2S"/>
    <n v="16543567"/>
    <s v="OLARTE"/>
    <s v="MARTÍNEZ"/>
    <s v="Mª. DEL CARMEN"/>
    <s v="carolama"/>
    <s v="carmen.olarte@unirioja.es"/>
    <n v="0.2"/>
    <n v="0.2"/>
    <x v="0"/>
    <n v="504"/>
    <s v="PROFESOR TITULAR UNIVERSIDAD"/>
    <s v="01R"/>
    <s v="TIEMPO COMPLETO REDUCIDO"/>
    <s v="2015-09-15 00:00:00.0"/>
    <s v="null"/>
    <s v="DF100138"/>
    <s v="PROFESOR TITULAR DE ESCUELA UNIVERSITARIA"/>
    <s v="R101"/>
    <x v="4"/>
    <n v="780"/>
    <s v="TECNOLOGÍA DE ALIMENTOS"/>
  </r>
  <r>
    <x v="14"/>
    <n v="25136873"/>
    <s v="FCYT"/>
    <n v="591"/>
    <s v="591G"/>
    <s v="GRUPO-A"/>
    <s v="Prácticas externas"/>
    <s v="GG"/>
    <s v="GRUPO GRANDE"/>
    <s v="591G"/>
    <s v="GG de Prácticas en empresa"/>
    <s v="GRUPO-A"/>
    <s v="GG de Prácticas en empresa"/>
    <s v="2S"/>
    <n v="25136873"/>
    <s v="ZARAZAGA"/>
    <s v="CHAMORRO"/>
    <s v="MIRIAM"/>
    <s v="myzaraza"/>
    <s v="myriam.zarazaga@unirioja.es"/>
    <n v="0.2"/>
    <n v="0.2"/>
    <x v="0"/>
    <n v="504"/>
    <s v="PROFESOR TITULAR UNIVERSIDAD"/>
    <s v="01R"/>
    <s v="TIEMPO COMPLETO REDUCIDO"/>
    <s v="2015-09-15 00:00:00.0"/>
    <s v="null"/>
    <s v="DF100142"/>
    <s v="PROFESOR TITULAR DE UNIVIERSIDADQ"/>
    <s v="R101"/>
    <x v="4"/>
    <n v="60"/>
    <s v="BIOQUÍMICA Y BIOLOGÍA MOLECULAR"/>
  </r>
  <r>
    <x v="14"/>
    <n v="50301761"/>
    <s v="FCYT"/>
    <n v="591"/>
    <s v="591G"/>
    <s v="GRUPO-A"/>
    <s v="Prácticas externas"/>
    <s v="GG"/>
    <s v="GRUPO GRANDE"/>
    <s v="591G"/>
    <s v="GG de Prácticas en empresa"/>
    <s v="GRUPO-A"/>
    <s v="GG de Prácticas en empresa"/>
    <s v="2S"/>
    <n v="50301761"/>
    <s v="PRADO"/>
    <s v="VILLAR"/>
    <s v="EDUARDO"/>
    <s v="eduprado"/>
    <s v="eduardo.prado@unirioja.es"/>
    <n v="0.2"/>
    <n v="0.2"/>
    <x v="1"/>
    <n v="506"/>
    <s v="PROFESOR TITULAR DE ESCUELA UNIVERSITARI"/>
    <s v="01A"/>
    <s v="TIEMPO COMPLETO AMPLIADO"/>
    <s v="2012-09-01 00:00:00.0"/>
    <s v="null"/>
    <s v="DF3168"/>
    <s v="TITULAR DE ESCUELAS UNIVERSITARIAS"/>
    <s v="R101"/>
    <x v="4"/>
    <n v="705"/>
    <s v="PRODUCCIÓN VEGETAL"/>
  </r>
  <r>
    <x v="14"/>
    <n v="71427482"/>
    <s v="FCYT"/>
    <n v="591"/>
    <s v="591G"/>
    <s v="GRUPO-A"/>
    <s v="Prácticas externas"/>
    <s v="GG"/>
    <s v="GRUPO GRANDE"/>
    <s v="591G"/>
    <s v="GG de Prácticas en empresa"/>
    <s v="GRUPO-A"/>
    <s v="GG de Prácticas en empresa"/>
    <s v="2S"/>
    <n v="71427482"/>
    <s v="TASCÓN"/>
    <s v="VEGAS"/>
    <s v="ALBERTO"/>
    <s v="altascon"/>
    <s v="alberto.tascon@unirioja.es"/>
    <n v="0"/>
    <n v="0"/>
    <x v="0"/>
    <s v="A-0504"/>
    <s v="PROFESOR TITULAR UNIVERSIDAD"/>
    <s v="C01"/>
    <s v="TIEMPO COMPLETO"/>
    <s v="2010-09-01 00:00:00.0"/>
    <s v="null"/>
    <s v="DF100264"/>
    <s v="PROFESOR TITULAR INTERINO"/>
    <s v="R101"/>
    <x v="4"/>
    <n v="500"/>
    <s v="INGENIERÍA AGROFORESTAL"/>
  </r>
  <r>
    <x v="14"/>
    <n v="72779211"/>
    <s v="FCYT"/>
    <n v="591"/>
    <s v="591G"/>
    <s v="GRUPO-A"/>
    <s v="Prácticas externas"/>
    <s v="GG"/>
    <s v="GRUPO GRANDE"/>
    <s v="591G"/>
    <s v="GG de Prácticas en empresa"/>
    <s v="GRUPO-A"/>
    <s v="GG de Prácticas en empresa"/>
    <s v="2S"/>
    <n v="72779211"/>
    <s v="MARTÍNEZ"/>
    <s v="VILLAR"/>
    <s v="MARÍA ELENA"/>
    <s v="elmartin"/>
    <s v="elena.martinez@unirioja.es"/>
    <n v="0.2"/>
    <n v="0.2"/>
    <x v="1"/>
    <n v="506"/>
    <s v="PROFESOR TITULAR DE ESCUELA UNIVERSITARI"/>
    <s v="01A"/>
    <s v="TIEMPO COMPLETO AMPLIADO"/>
    <s v="2012-09-01 00:00:00.0"/>
    <s v="null"/>
    <s v="DF3167"/>
    <s v="TITULAR DE ESCUELAS UNIVERSITARIAS"/>
    <s v="R101"/>
    <x v="4"/>
    <n v="705"/>
    <s v="PRODUCCIÓN VEGETAL"/>
  </r>
  <r>
    <x v="14"/>
    <n v="72781903"/>
    <s v="FCYT"/>
    <n v="591"/>
    <s v="591G"/>
    <s v="GRUPO-A"/>
    <s v="Prácticas externas"/>
    <s v="GG"/>
    <s v="GRUPO GRANDE"/>
    <s v="591G"/>
    <s v="GG de Prácticas en empresa"/>
    <s v="GRUPO-A"/>
    <s v="GG de Prácticas en empresa"/>
    <s v="2S"/>
    <n v="72781903"/>
    <s v="ARBIZU"/>
    <s v="MILAGRO"/>
    <s v="MARÍA JULIA"/>
    <s v="juarbizu"/>
    <s v="julia.arbizu@unirioja.es"/>
    <n v="0.3"/>
    <n v="0.3"/>
    <x v="1"/>
    <n v="536"/>
    <s v="PROFESOR INTERINO"/>
    <s v="C01"/>
    <s v="TIEMPO COMPLETO"/>
    <s v="2015-09-15 00:00:00.0"/>
    <s v="null"/>
    <s v="PI101012"/>
    <s v="PROFESOR CONTRATADO INTERINO"/>
    <s v="R101"/>
    <x v="4"/>
    <n v="500"/>
    <s v="INGENIERÍA AGROFORESTAL"/>
  </r>
  <r>
    <x v="14"/>
    <n v="72779211"/>
    <s v="FCYT"/>
    <n v="592"/>
    <s v="592G"/>
    <s v="GRUPO-A"/>
    <s v="Propagación y viveros"/>
    <s v="GG"/>
    <s v="GRUPO GRANDE"/>
    <s v="592G"/>
    <s v="GG de Propagación y viveros"/>
    <s v="GRUPO-A"/>
    <s v="GG de Propagación y viveros"/>
    <s v="1S"/>
    <n v="72779211"/>
    <s v="MARTÍNEZ"/>
    <s v="VILLAR"/>
    <s v="MARÍA ELENA"/>
    <s v="elmartin"/>
    <s v="elena.martinez@unirioja.es"/>
    <n v="3"/>
    <n v="3"/>
    <x v="1"/>
    <n v="506"/>
    <s v="PROFESOR TITULAR DE ESCUELA UNIVERSITARI"/>
    <s v="01A"/>
    <s v="TIEMPO COMPLETO AMPLIADO"/>
    <s v="2012-09-01 00:00:00.0"/>
    <s v="null"/>
    <s v="DF3167"/>
    <s v="TITULAR DE ESCUELAS UNIVERSITARIAS"/>
    <s v="R101"/>
    <x v="4"/>
    <n v="705"/>
    <s v="PRODUCCIÓN VEGETAL"/>
  </r>
  <r>
    <x v="14"/>
    <n v="72779211"/>
    <s v="FCYT"/>
    <n v="592"/>
    <s v="592L"/>
    <s v="GRUPO-A1"/>
    <s v="Propagación y viveros"/>
    <s v="GL"/>
    <s v="GRUPO DE LABORATORIO"/>
    <s v="592L"/>
    <s v="GL de Propagación y viveros"/>
    <s v="GRUPO-A1"/>
    <s v="GL de Propagación y viveros"/>
    <s v="1S"/>
    <n v="72779211"/>
    <s v="MARTÍNEZ"/>
    <s v="VILLAR"/>
    <s v="MARÍA ELENA"/>
    <s v="elmartin"/>
    <s v="elena.martinez@unirioja.es"/>
    <n v="1.5"/>
    <n v="1.5"/>
    <x v="1"/>
    <n v="506"/>
    <s v="PROFESOR TITULAR DE ESCUELA UNIVERSITARI"/>
    <s v="01A"/>
    <s v="TIEMPO COMPLETO AMPLIADO"/>
    <s v="2012-09-01 00:00:00.0"/>
    <s v="null"/>
    <s v="DF3167"/>
    <s v="TITULAR DE ESCUELAS UNIVERSITARIAS"/>
    <s v="R101"/>
    <x v="4"/>
    <n v="705"/>
    <s v="PRODUCCIÓN VEGETAL"/>
  </r>
  <r>
    <x v="13"/>
    <n v="16592485"/>
    <s v="FCYT"/>
    <n v="593"/>
    <s v="593G"/>
    <s v="GRUPO-A"/>
    <s v="Proyectos"/>
    <s v="GG"/>
    <s v="GRUPO GRANDE"/>
    <s v="593G"/>
    <s v="GG de Proyectos"/>
    <s v="GRUPO-A"/>
    <s v="GG de Proyectos"/>
    <s v="1S"/>
    <n v="16592485"/>
    <s v="CORRAL"/>
    <s v="BOBADILLA"/>
    <s v="MARINA"/>
    <s v="macorrb"/>
    <s v="marina.corral@unirioja.es"/>
    <n v="2.4"/>
    <n v="2.4"/>
    <x v="0"/>
    <n v="504"/>
    <s v="PROFESOR TITULAR UNIVERSIDAD"/>
    <s v="C01"/>
    <s v="TIEMPO COMPLETO"/>
    <s v="2018-09-17 00:00:00.0"/>
    <s v="null"/>
    <s v="DF100360"/>
    <s v="PROFESOR TITULAR UNIVERSIDAD INTERINO"/>
    <s v="R110"/>
    <x v="10"/>
    <n v="720"/>
    <s v="PROYECTOS DE INGENIERÍA"/>
  </r>
  <r>
    <x v="13"/>
    <n v="72779052"/>
    <s v="FCYT"/>
    <n v="593"/>
    <s v="593G"/>
    <s v="GRUPO-A"/>
    <s v="Proyectos"/>
    <s v="GG"/>
    <s v="GRUPO GRANDE"/>
    <s v="593G"/>
    <s v="GG de Proyectos"/>
    <s v="GRUPO-A"/>
    <s v="GG de Proyectos"/>
    <s v="1S"/>
    <n v="72779052"/>
    <s v="RUBIO"/>
    <s v="BARRAGÁN"/>
    <s v="NICOLÁS"/>
    <s v="nirubio"/>
    <s v="nicolas.rubio@unirioja.es"/>
    <n v="1.2"/>
    <n v="1.2"/>
    <x v="1"/>
    <n v="532"/>
    <s v="LABORAL DOCENTE-ASOCIADO"/>
    <s v="P03"/>
    <s v="TIEMPO PARCIAL (3+3 HORAS)"/>
    <s v="2018-09-18 00:00:00.0"/>
    <s v="2019-09-14 00:00:00.0"/>
    <s v="PI101382"/>
    <s v="PROFESOR ASOCIADO"/>
    <s v="R110"/>
    <x v="10"/>
    <n v="720"/>
    <s v="PROYECTOS DE INGENIERÍA"/>
  </r>
  <r>
    <x v="13"/>
    <n v="71427482"/>
    <s v="FCYT"/>
    <n v="593"/>
    <s v="593I"/>
    <s v="GRUPO-A1"/>
    <s v="Proyectos"/>
    <s v="GI"/>
    <s v="GRUPO DE INFORMÁTICA"/>
    <s v="593I"/>
    <s v="GI de Proyectos"/>
    <s v="GRUPO-A1"/>
    <s v="GI de Proyectos"/>
    <s v="1S"/>
    <n v="71427482"/>
    <s v="TASCÓN"/>
    <s v="VEGAS"/>
    <s v="ALBERTO"/>
    <s v="altascon"/>
    <s v="alberto.tascon@unirioja.es"/>
    <n v="0.6"/>
    <n v="0.6"/>
    <x v="0"/>
    <s v="A-0504"/>
    <s v="PROFESOR TITULAR UNIVERSIDAD"/>
    <s v="C01"/>
    <s v="TIEMPO COMPLETO"/>
    <s v="2010-09-01 00:00:00.0"/>
    <s v="null"/>
    <s v="DF100264"/>
    <s v="PROFESOR TITULAR INTERINO"/>
    <s v="R101"/>
    <x v="4"/>
    <n v="500"/>
    <s v="INGENIERÍA AGROFORESTAL"/>
  </r>
  <r>
    <x v="13"/>
    <n v="71427482"/>
    <s v="FCYT"/>
    <n v="593"/>
    <s v="593L"/>
    <s v="GRUPO-A1"/>
    <s v="Proyectos"/>
    <s v="GL"/>
    <s v="GRUPO DE LABORATORIO"/>
    <s v="593L"/>
    <s v="GL de Proyectos"/>
    <s v="GRUPO-A1"/>
    <s v="GL de Proyectos"/>
    <s v="1S"/>
    <n v="71427482"/>
    <s v="TASCÓN"/>
    <s v="VEGAS"/>
    <s v="ALBERTO"/>
    <s v="altascon"/>
    <s v="alberto.tascon@unirioja.es"/>
    <n v="0.6"/>
    <n v="0.6"/>
    <x v="0"/>
    <s v="A-0504"/>
    <s v="PROFESOR TITULAR UNIVERSIDAD"/>
    <s v="C01"/>
    <s v="TIEMPO COMPLETO"/>
    <s v="2010-09-01 00:00:00.0"/>
    <s v="null"/>
    <s v="DF100264"/>
    <s v="PROFESOR TITULAR INTERINO"/>
    <s v="R101"/>
    <x v="4"/>
    <n v="500"/>
    <s v="INGENIERÍA AGROFORESTAL"/>
  </r>
  <r>
    <x v="13"/>
    <n v="71427482"/>
    <s v="FCYT"/>
    <n v="593"/>
    <s v="593R"/>
    <s v="GRUPO-A1"/>
    <s v="Proyectos"/>
    <s v="GR"/>
    <s v="GRUPO REDUCIDO"/>
    <s v="593R"/>
    <s v="GR de Proyectos"/>
    <s v="GRUPO-A1"/>
    <s v="GR de Proyectos"/>
    <s v="1S"/>
    <n v="71427482"/>
    <s v="TASCÓN"/>
    <s v="VEGAS"/>
    <s v="ALBERTO"/>
    <s v="altascon"/>
    <s v="alberto.tascon@unirioja.es"/>
    <n v="1.2"/>
    <n v="1.2"/>
    <x v="0"/>
    <s v="A-0504"/>
    <s v="PROFESOR TITULAR UNIVERSIDAD"/>
    <s v="C01"/>
    <s v="TIEMPO COMPLETO"/>
    <s v="2010-09-01 00:00:00.0"/>
    <s v="null"/>
    <s v="DF100264"/>
    <s v="PROFESOR TITULAR INTERINO"/>
    <s v="R101"/>
    <x v="4"/>
    <n v="500"/>
    <s v="INGENIERÍA AGROFORESTAL"/>
  </r>
  <r>
    <x v="14"/>
    <n v="16592485"/>
    <s v="FCYT"/>
    <n v="593"/>
    <s v="593G"/>
    <s v="GRUPO-A"/>
    <s v="Proyectos"/>
    <s v="GG"/>
    <s v="GRUPO GRANDE"/>
    <s v="593G"/>
    <s v="GG de Proyectos"/>
    <s v="GRUPO-A"/>
    <s v="GG de Proyectos"/>
    <s v="1S"/>
    <n v="16592485"/>
    <s v="CORRAL"/>
    <s v="BOBADILLA"/>
    <s v="MARINA"/>
    <s v="macorrb"/>
    <s v="marina.corral@unirioja.es"/>
    <n v="2.4"/>
    <m/>
    <x v="0"/>
    <n v="504"/>
    <s v="PROFESOR TITULAR UNIVERSIDAD"/>
    <s v="C01"/>
    <s v="TIEMPO COMPLETO"/>
    <s v="2018-09-17 00:00:00.0"/>
    <s v="null"/>
    <s v="DF100360"/>
    <s v="PROFESOR TITULAR UNIVERSIDAD INTERINO"/>
    <s v="R110"/>
    <x v="10"/>
    <n v="720"/>
    <s v="PROYECTOS DE INGENIERÍA"/>
  </r>
  <r>
    <x v="14"/>
    <n v="72779052"/>
    <s v="FCYT"/>
    <n v="593"/>
    <s v="593G"/>
    <s v="GRUPO-A"/>
    <s v="Proyectos"/>
    <s v="GG"/>
    <s v="GRUPO GRANDE"/>
    <s v="593G"/>
    <s v="GG de Proyectos"/>
    <s v="GRUPO-A"/>
    <s v="GG de Proyectos"/>
    <s v="1S"/>
    <n v="72779052"/>
    <s v="RUBIO"/>
    <s v="BARRAGÁN"/>
    <s v="NICOLÁS"/>
    <s v="nirubio"/>
    <s v="nicolas.rubio@unirioja.es"/>
    <n v="1.2"/>
    <m/>
    <x v="1"/>
    <n v="532"/>
    <s v="LABORAL DOCENTE-ASOCIADO"/>
    <s v="P03"/>
    <s v="TIEMPO PARCIAL (3+3 HORAS)"/>
    <s v="2018-09-18 00:00:00.0"/>
    <s v="2019-09-14 00:00:00.0"/>
    <s v="PI101382"/>
    <s v="PROFESOR ASOCIADO"/>
    <s v="R110"/>
    <x v="10"/>
    <n v="720"/>
    <s v="PROYECTOS DE INGENIERÍA"/>
  </r>
  <r>
    <x v="14"/>
    <n v="71427482"/>
    <s v="FCYT"/>
    <n v="593"/>
    <s v="593I"/>
    <s v="GRUPO-A1"/>
    <s v="Proyectos"/>
    <s v="GI"/>
    <s v="GRUPO DE INFORMÁTICA"/>
    <s v="593I"/>
    <s v="GI de Proyectos"/>
    <s v="GRUPO-A1"/>
    <s v="GI de Proyectos"/>
    <s v="1S"/>
    <n v="71427482"/>
    <s v="TASCÓN"/>
    <s v="VEGAS"/>
    <s v="ALBERTO"/>
    <s v="altascon"/>
    <s v="alberto.tascon@unirioja.es"/>
    <n v="0.6"/>
    <m/>
    <x v="0"/>
    <s v="A-0504"/>
    <s v="PROFESOR TITULAR UNIVERSIDAD"/>
    <s v="C01"/>
    <s v="TIEMPO COMPLETO"/>
    <s v="2010-09-01 00:00:00.0"/>
    <s v="null"/>
    <s v="DF100264"/>
    <s v="PROFESOR TITULAR INTERINO"/>
    <s v="R101"/>
    <x v="4"/>
    <n v="500"/>
    <s v="INGENIERÍA AGROFORESTAL"/>
  </r>
  <r>
    <x v="14"/>
    <n v="71427482"/>
    <s v="FCYT"/>
    <n v="593"/>
    <s v="593L"/>
    <s v="GRUPO-A1"/>
    <s v="Proyectos"/>
    <s v="GL"/>
    <s v="GRUPO DE LABORATORIO"/>
    <s v="593L"/>
    <s v="GL de Proyectos"/>
    <s v="GRUPO-A1"/>
    <s v="GL de Proyectos"/>
    <s v="1S"/>
    <n v="71427482"/>
    <s v="TASCÓN"/>
    <s v="VEGAS"/>
    <s v="ALBERTO"/>
    <s v="altascon"/>
    <s v="alberto.tascon@unirioja.es"/>
    <n v="0.6"/>
    <m/>
    <x v="0"/>
    <s v="A-0504"/>
    <s v="PROFESOR TITULAR UNIVERSIDAD"/>
    <s v="C01"/>
    <s v="TIEMPO COMPLETO"/>
    <s v="2010-09-01 00:00:00.0"/>
    <s v="null"/>
    <s v="DF100264"/>
    <s v="PROFESOR TITULAR INTERINO"/>
    <s v="R101"/>
    <x v="4"/>
    <n v="500"/>
    <s v="INGENIERÍA AGROFORESTAL"/>
  </r>
  <r>
    <x v="14"/>
    <n v="71427482"/>
    <s v="FCYT"/>
    <n v="593"/>
    <s v="593R"/>
    <s v="GRUPO-A1"/>
    <s v="Proyectos"/>
    <s v="GR"/>
    <s v="GRUPO REDUCIDO"/>
    <s v="593R"/>
    <s v="GR de Proyectos"/>
    <s v="GRUPO-A1"/>
    <s v="GR de Proyectos"/>
    <s v="1S"/>
    <n v="71427482"/>
    <s v="TASCÓN"/>
    <s v="VEGAS"/>
    <s v="ALBERTO"/>
    <s v="altascon"/>
    <s v="alberto.tascon@unirioja.es"/>
    <n v="1.2"/>
    <m/>
    <x v="0"/>
    <s v="A-0504"/>
    <s v="PROFESOR TITULAR UNIVERSIDAD"/>
    <s v="C01"/>
    <s v="TIEMPO COMPLETO"/>
    <s v="2010-09-01 00:00:00.0"/>
    <s v="null"/>
    <s v="DF100264"/>
    <s v="PROFESOR TITULAR INTERINO"/>
    <s v="R101"/>
    <x v="4"/>
    <n v="500"/>
    <s v="INGENIERÍA AGROFORESTAL"/>
  </r>
  <r>
    <x v="14"/>
    <n v="9740221"/>
    <s v="FCYT"/>
    <n v="594"/>
    <s v="594G"/>
    <s v="GRUPO-A"/>
    <s v="Sistemas de calidad y Seguridad laboral"/>
    <s v="GG"/>
    <s v="GRUPO GRANDE"/>
    <s v="594G"/>
    <s v="GG de Sistemas de calidad y Seguridad laboral"/>
    <s v="GRUPO-A"/>
    <s v="GG de Sistemas de calidad y Seguridad laboral"/>
    <s v="1S"/>
    <n v="9740221"/>
    <s v="GONZÁLEZ"/>
    <s v="FANDOS"/>
    <s v="MARÍA ELENA"/>
    <s v="elengonz"/>
    <s v="elena.gonzalez@unirioja.es"/>
    <n v="0.5"/>
    <n v="0.5"/>
    <x v="0"/>
    <n v="500"/>
    <s v="CATEDRATICO DE UNIVERSIDAD"/>
    <s v="01R"/>
    <s v="TIEMPO COMPLETO REDUCIDO"/>
    <s v="2016-09-15 00:00:00.0"/>
    <s v="null"/>
    <s v="DF100230"/>
    <s v="CATEDRÁTICO DE UNIVERSIDAD"/>
    <s v="R101"/>
    <x v="4"/>
    <n v="780"/>
    <s v="TECNOLOGÍA DE ALIMENTOS"/>
  </r>
  <r>
    <x v="14"/>
    <n v="16580683"/>
    <s v="FCYT"/>
    <n v="594"/>
    <s v="594G"/>
    <s v="GRUPO-A"/>
    <s v="Sistemas de calidad y Seguridad laboral"/>
    <s v="GG"/>
    <s v="GRUPO GRANDE"/>
    <s v="594G"/>
    <s v="GG de Sistemas de calidad y Seguridad laboral"/>
    <s v="GRUPO-A"/>
    <s v="GG de Sistemas de calidad y Seguridad laboral"/>
    <s v="1S"/>
    <n v="16580683"/>
    <s v="LÓPEZ"/>
    <s v="ALFARO"/>
    <s v="ISABEL"/>
    <s v="islopez"/>
    <s v="isabel.lopez@unirioja.es"/>
    <n v="2.1"/>
    <n v="2.1"/>
    <x v="0"/>
    <n v="536"/>
    <s v="PROFESOR INTERINO"/>
    <s v="C01"/>
    <s v="TIEMPO COMPLETO"/>
    <s v="2015-09-15 00:00:00.0"/>
    <s v="null"/>
    <s v="PI101014"/>
    <s v="PROFESOR CONTRATADO INTERINO"/>
    <s v="R101"/>
    <x v="4"/>
    <n v="780"/>
    <s v="TECNOLOGÍA DE ALIMENTOS"/>
  </r>
  <r>
    <x v="14"/>
    <n v="71458565"/>
    <s v="FCYT"/>
    <n v="594"/>
    <s v="594G"/>
    <s v="GRUPO-A"/>
    <s v="Sistemas de calidad y Seguridad laboral"/>
    <s v="GG"/>
    <s v="GRUPO GRANDE"/>
    <s v="594G"/>
    <s v="GG de Sistemas de calidad y Seguridad laboral"/>
    <s v="GRUPO-A"/>
    <s v="GG de Sistemas de calidad y Seguridad laboral"/>
    <s v="1S"/>
    <n v="71458565"/>
    <s v="GARCÍA"/>
    <s v="GONZÁLEZ"/>
    <s v="JULIA"/>
    <s v="jugarcgo"/>
    <s v="julia.garciag@unirioja.es"/>
    <n v="1"/>
    <n v="1"/>
    <x v="1"/>
    <n v="7081"/>
    <s v="AYUDANTE (DOCTOR)"/>
    <s v="C01"/>
    <s v="TIEMPO COMPLETO"/>
    <s v="2018-09-17 00:00:00.0"/>
    <s v="2019-02-03 00:00:00.0"/>
    <s v="PI101346"/>
    <s v="PROFESOR AYUDANTE DOCTOR"/>
    <s v="R101"/>
    <x v="4"/>
    <n v="500"/>
    <s v="INGENIERÍA AGROFORESTAL"/>
  </r>
  <r>
    <x v="14"/>
    <n v="16580683"/>
    <s v="FCYT"/>
    <n v="594"/>
    <s v="594L"/>
    <s v="GRUPO-A1"/>
    <s v="Sistemas de calidad y Seguridad laboral"/>
    <s v="GL"/>
    <s v="GRUPO DE LABORATORIO"/>
    <s v="594L"/>
    <s v="GL de Sistemas de calidad y Seguridad laboral"/>
    <s v="GRUPO-A1"/>
    <s v="GL de Sistemas de calidad y Seguridad laboral"/>
    <s v="1S"/>
    <n v="16580683"/>
    <s v="LÓPEZ"/>
    <s v="ALFARO"/>
    <s v="ISABEL"/>
    <s v="islopez"/>
    <s v="isabel.lopez@unirioja.es"/>
    <n v="0.7"/>
    <n v="0.7"/>
    <x v="0"/>
    <n v="536"/>
    <s v="PROFESOR INTERINO"/>
    <s v="C01"/>
    <s v="TIEMPO COMPLETO"/>
    <s v="2015-09-15 00:00:00.0"/>
    <s v="null"/>
    <s v="PI101014"/>
    <s v="PROFESOR CONTRATADO INTERINO"/>
    <s v="R101"/>
    <x v="4"/>
    <n v="780"/>
    <s v="TECNOLOGÍA DE ALIMENTOS"/>
  </r>
  <r>
    <x v="14"/>
    <n v="71458565"/>
    <s v="FCYT"/>
    <n v="594"/>
    <s v="594L"/>
    <s v="GRUPO-A1"/>
    <s v="Sistemas de calidad y Seguridad laboral"/>
    <s v="GL"/>
    <s v="GRUPO DE LABORATORIO"/>
    <s v="594L"/>
    <s v="GL de Sistemas de calidad y Seguridad laboral"/>
    <s v="GRUPO-A1"/>
    <s v="GL de Sistemas de calidad y Seguridad laboral"/>
    <s v="1S"/>
    <n v="71458565"/>
    <s v="GARCÍA"/>
    <s v="GONZÁLEZ"/>
    <s v="JULIA"/>
    <s v="jugarcgo"/>
    <s v="julia.garciag@unirioja.es"/>
    <n v="0.5"/>
    <n v="0.5"/>
    <x v="1"/>
    <n v="7081"/>
    <s v="AYUDANTE (DOCTOR)"/>
    <s v="C01"/>
    <s v="TIEMPO COMPLETO"/>
    <s v="2018-09-17 00:00:00.0"/>
    <s v="2019-02-03 00:00:00.0"/>
    <s v="PI101346"/>
    <s v="PROFESOR AYUDANTE DOCTOR"/>
    <s v="R101"/>
    <x v="4"/>
    <n v="500"/>
    <s v="INGENIERÍA AGROFORESTAL"/>
  </r>
  <r>
    <x v="14"/>
    <n v="16580683"/>
    <s v="FCYT"/>
    <n v="594"/>
    <s v="594R"/>
    <s v="GRUPO-A1"/>
    <s v="Sistemas de calidad y Seguridad laboral"/>
    <s v="GR"/>
    <s v="GRUPO REDUCIDO"/>
    <s v="594R"/>
    <s v="GR de Sistemas de calidad y Seguridad laboral"/>
    <s v="GRUPO-A1"/>
    <s v="GR de Sistemas de calidad y Seguridad laboral"/>
    <s v="1S"/>
    <n v="16580683"/>
    <s v="LÓPEZ"/>
    <s v="ALFARO"/>
    <s v="ISABEL"/>
    <s v="islopez"/>
    <s v="isabel.lopez@unirioja.es"/>
    <n v="1.2"/>
    <n v="1.2"/>
    <x v="0"/>
    <n v="536"/>
    <s v="PROFESOR INTERINO"/>
    <s v="C01"/>
    <s v="TIEMPO COMPLETO"/>
    <s v="2015-09-15 00:00:00.0"/>
    <s v="null"/>
    <s v="PI101014"/>
    <s v="PROFESOR CONTRATADO INTERINO"/>
    <s v="R101"/>
    <x v="4"/>
    <n v="780"/>
    <s v="TECNOLOGÍA DE ALIMENTOS"/>
  </r>
  <r>
    <x v="14"/>
    <n v="16543567"/>
    <s v="FCYT"/>
    <n v="595"/>
    <s v="595G"/>
    <s v="GRUPO-A"/>
    <s v="Tecnologías de la conservación"/>
    <s v="GG"/>
    <s v="GRUPO GRANDE"/>
    <s v="595G"/>
    <s v="GG de Tecnologías de la conservación"/>
    <s v="GRUPO-A"/>
    <s v="GG de Tecnologías de la conservación"/>
    <s v="2S"/>
    <n v="16543567"/>
    <s v="OLARTE"/>
    <s v="MARTÍNEZ"/>
    <s v="Mª. DEL CARMEN"/>
    <s v="carolama"/>
    <s v="carmen.olarte@unirioja.es"/>
    <n v="2.8"/>
    <n v="2.8"/>
    <x v="0"/>
    <n v="504"/>
    <s v="PROFESOR TITULAR UNIVERSIDAD"/>
    <s v="01R"/>
    <s v="TIEMPO COMPLETO REDUCIDO"/>
    <s v="2015-09-15 00:00:00.0"/>
    <s v="null"/>
    <s v="DF100138"/>
    <s v="PROFESOR TITULAR DE ESCUELA UNIVERSITARIA"/>
    <s v="R101"/>
    <x v="4"/>
    <n v="780"/>
    <s v="TECNOLOGÍA DE ALIMENTOS"/>
  </r>
  <r>
    <x v="14"/>
    <n v="16587685"/>
    <s v="FCYT"/>
    <n v="595"/>
    <s v="595G"/>
    <s v="GRUPO-A"/>
    <s v="Tecnologías de la conservación"/>
    <s v="GG"/>
    <s v="GRUPO GRANDE"/>
    <s v="595G"/>
    <s v="GG de Tecnologías de la conservación"/>
    <s v="GRUPO-A"/>
    <s v="GG de Tecnologías de la conservación"/>
    <s v="2S"/>
    <n v="16587685"/>
    <s v="DÍAZ"/>
    <s v="DEL RÍO"/>
    <s v="Mª DE LAS MERCEDES"/>
    <s v="m-diaz-d"/>
    <s v="mercedes.diaz@unirioja.es"/>
    <n v="0.9"/>
    <n v="0.9"/>
    <x v="1"/>
    <n v="532"/>
    <s v="LABORAL DOCENTE-ASOCIADO"/>
    <s v="P06"/>
    <s v="TIEMPO PARCIAL (6+6 HORAS)"/>
    <s v="2016-09-15 00:00:00.0"/>
    <s v="2019-09-14 00:00:00.0"/>
    <s v="PI101098"/>
    <s v="PROFESOR ASOCIADO"/>
    <s v="R101"/>
    <x v="4"/>
    <n v="780"/>
    <s v="TECNOLOGÍA DE ALIMENTOS"/>
  </r>
  <r>
    <x v="14"/>
    <n v="16543567"/>
    <s v="FCYT"/>
    <n v="595"/>
    <s v="595L"/>
    <s v="GRUPO-A1"/>
    <s v="Tecnologías de la conservación"/>
    <s v="GL"/>
    <s v="GRUPO DE LABORATORIO"/>
    <s v="595L"/>
    <s v="GL de Tecnologías de la conservación"/>
    <s v="GRUPO-A1"/>
    <s v="GL de Tecnologías de la conservación"/>
    <s v="2S"/>
    <n v="16543567"/>
    <s v="OLARTE"/>
    <s v="MARTÍNEZ"/>
    <s v="Mª. DEL CARMEN"/>
    <s v="carolama"/>
    <s v="carmen.olarte@unirioja.es"/>
    <n v="1.5"/>
    <n v="1.5"/>
    <x v="0"/>
    <n v="504"/>
    <s v="PROFESOR TITULAR UNIVERSIDAD"/>
    <s v="01R"/>
    <s v="TIEMPO COMPLETO REDUCIDO"/>
    <s v="2015-09-15 00:00:00.0"/>
    <s v="null"/>
    <s v="DF100138"/>
    <s v="PROFESOR TITULAR DE ESCUELA UNIVERSITARIA"/>
    <s v="R101"/>
    <x v="4"/>
    <n v="780"/>
    <s v="TECNOLOGÍA DE ALIMENTOS"/>
  </r>
  <r>
    <x v="14"/>
    <n v="16543567"/>
    <s v="FCYT"/>
    <n v="595"/>
    <s v="595R"/>
    <s v="GRUPO-A1"/>
    <s v="Tecnologías de la conservación"/>
    <s v="GR"/>
    <s v="GRUPO REDUCIDO"/>
    <s v="595R"/>
    <s v="GR de Tecnologías de la conservación"/>
    <s v="GRUPO-A1"/>
    <s v="GR de Tecnologías de la conservación"/>
    <s v="2S"/>
    <n v="16543567"/>
    <s v="OLARTE"/>
    <s v="MARTÍNEZ"/>
    <s v="Mª. DEL CARMEN"/>
    <s v="carolama"/>
    <s v="carmen.olarte@unirioja.es"/>
    <n v="0.5"/>
    <n v="0.5"/>
    <x v="0"/>
    <n v="504"/>
    <s v="PROFESOR TITULAR UNIVERSIDAD"/>
    <s v="01R"/>
    <s v="TIEMPO COMPLETO REDUCIDO"/>
    <s v="2015-09-15 00:00:00.0"/>
    <s v="null"/>
    <s v="DF100138"/>
    <s v="PROFESOR TITULAR DE ESCUELA UNIVERSITARIA"/>
    <s v="R101"/>
    <x v="4"/>
    <n v="780"/>
    <s v="TECNOLOGÍA DE ALIMENTOS"/>
  </r>
  <r>
    <x v="14"/>
    <n v="16587685"/>
    <s v="FCYT"/>
    <n v="595"/>
    <s v="595R"/>
    <s v="GRUPO-A1"/>
    <s v="Tecnologías de la conservación"/>
    <s v="GR"/>
    <s v="GRUPO REDUCIDO"/>
    <s v="595R"/>
    <s v="GR de Tecnologías de la conservación"/>
    <s v="GRUPO-A1"/>
    <s v="GR de Tecnologías de la conservación"/>
    <s v="2S"/>
    <n v="16587685"/>
    <s v="DÍAZ"/>
    <s v="DEL RÍO"/>
    <s v="Mª DE LAS MERCEDES"/>
    <s v="m-diaz-d"/>
    <s v="mercedes.diaz@unirioja.es"/>
    <n v="0.3"/>
    <n v="0.3"/>
    <x v="1"/>
    <n v="532"/>
    <s v="LABORAL DOCENTE-ASOCIADO"/>
    <s v="P06"/>
    <s v="TIEMPO PARCIAL (6+6 HORAS)"/>
    <s v="2016-09-15 00:00:00.0"/>
    <s v="2019-09-14 00:00:00.0"/>
    <s v="PI101098"/>
    <s v="PROFESOR ASOCIADO"/>
    <s v="R101"/>
    <x v="4"/>
    <n v="780"/>
    <s v="TECNOLOGÍA DE ALIMENTOS"/>
  </r>
  <r>
    <x v="16"/>
    <n v="16564276"/>
    <s v="ETSII"/>
    <n v="596"/>
    <s v="596G"/>
    <s v="GRUPO-A"/>
    <s v="Cálculo, diseño y ensayo de máquinas"/>
    <s v="GG"/>
    <s v="GRUPO GRANDE"/>
    <s v="596G"/>
    <s v="GG de Cálculo, diseño y ensayo de máquinas"/>
    <s v="GRUPO-A"/>
    <s v="GG de Cálculo, diseño y ensayo de máquinas"/>
    <s v="1S"/>
    <n v="16564276"/>
    <s v="GÓMEZ"/>
    <s v="CRISTÓBAL"/>
    <s v="JOSÉ ANTONIO"/>
    <s v="jggomez"/>
    <s v="jose-antonio.gomez@unirioja.es"/>
    <n v="3.2"/>
    <n v="3.2"/>
    <x v="1"/>
    <n v="533"/>
    <s v="COLABORADOR-TIPO 2 (Doctor)"/>
    <s v="C01"/>
    <s v="TIEMPO COMPLETO"/>
    <s v="2006-10-01 00:00:00.0"/>
    <s v="null"/>
    <s v="LD100577"/>
    <s v="COLABORADOR TIPO 2"/>
    <s v="R110"/>
    <x v="10"/>
    <n v="545"/>
    <s v="INGENIERÍA MECÁNICA"/>
  </r>
  <r>
    <x v="16"/>
    <n v="78743818"/>
    <s v="ETSII"/>
    <n v="596"/>
    <s v="596I"/>
    <s v="GRUPO-A1"/>
    <s v="Cálculo, diseño y ensayo de máquinas"/>
    <s v="GI"/>
    <s v="GRUPO DE INFORMÁTICA"/>
    <s v="596I"/>
    <s v="GI de Cálculo, diseño y ensayo de máquinas"/>
    <s v="GRUPO-A1"/>
    <s v="GI de Cálculo, diseño y ensayo de máquinas"/>
    <s v="1S"/>
    <n v="78743818"/>
    <s v="LOSTADO"/>
    <s v="LORZA"/>
    <s v="RUBÉN"/>
    <s v="rulostad"/>
    <s v="ruben.lostado@unirioja.es"/>
    <n v="0.4"/>
    <n v="0.4"/>
    <x v="0"/>
    <n v="504"/>
    <s v="PROFESOR TITULAR UNIVERSIDAD"/>
    <s v="C01"/>
    <s v="TIEMPO COMPLETO"/>
    <s v="2011-09-01 00:00:00.0"/>
    <s v="null"/>
    <s v="DF100304"/>
    <s v="PROFESOR TITULAR DE UNIVERSIDAD"/>
    <s v="R110"/>
    <x v="10"/>
    <n v="545"/>
    <s v="INGENIERÍA MECÁNICA"/>
  </r>
  <r>
    <x v="16"/>
    <n v="78743818"/>
    <s v="ETSII"/>
    <n v="596"/>
    <s v="596I"/>
    <s v="GRUPO-A2"/>
    <s v="Cálculo, diseño y ensayo de máquinas"/>
    <s v="GI"/>
    <s v="GRUPO DE INFORMÁTICA"/>
    <s v="596I"/>
    <s v="GI de Cálculo, diseño y ensayo de máquinas"/>
    <s v="GRUPO-A2"/>
    <s v="GI de Cálculo, diseño y ensayo de máquinas"/>
    <s v="1S"/>
    <n v="78743818"/>
    <s v="LOSTADO"/>
    <s v="LORZA"/>
    <s v="RUBÉN"/>
    <s v="rulostad"/>
    <s v="ruben.lostado@unirioja.es"/>
    <n v="0.4"/>
    <n v="0.4"/>
    <x v="0"/>
    <n v="504"/>
    <s v="PROFESOR TITULAR UNIVERSIDAD"/>
    <s v="C01"/>
    <s v="TIEMPO COMPLETO"/>
    <s v="2011-09-01 00:00:00.0"/>
    <s v="null"/>
    <s v="DF100304"/>
    <s v="PROFESOR TITULAR DE UNIVERSIDAD"/>
    <s v="R110"/>
    <x v="10"/>
    <n v="545"/>
    <s v="INGENIERÍA MECÁNICA"/>
  </r>
  <r>
    <x v="16"/>
    <n v="78743818"/>
    <s v="ETSII"/>
    <n v="596"/>
    <s v="596I"/>
    <s v="GRUPO-A3"/>
    <s v="Cálculo, diseño y ensayo de máquinas"/>
    <s v="GI"/>
    <s v="GRUPO DE INFORMÁTICA"/>
    <s v="596I"/>
    <s v="GI de Cálculo, diseño y ensayo de máquinas"/>
    <s v="GRUPO-A3"/>
    <s v="GI de Cálculo, diseño y ensayo de máquinas"/>
    <s v="1S"/>
    <n v="78743818"/>
    <s v="LOSTADO"/>
    <s v="LORZA"/>
    <s v="RUBÉN"/>
    <s v="rulostad"/>
    <s v="ruben.lostado@unirioja.es"/>
    <n v="0.4"/>
    <n v="0.4"/>
    <x v="0"/>
    <n v="504"/>
    <s v="PROFESOR TITULAR UNIVERSIDAD"/>
    <s v="C01"/>
    <s v="TIEMPO COMPLETO"/>
    <s v="2011-09-01 00:00:00.0"/>
    <s v="null"/>
    <s v="DF100304"/>
    <s v="PROFESOR TITULAR DE UNIVERSIDAD"/>
    <s v="R110"/>
    <x v="10"/>
    <n v="545"/>
    <s v="INGENIERÍA MECÁNICA"/>
  </r>
  <r>
    <x v="16"/>
    <n v="78743818"/>
    <s v="ETSII"/>
    <n v="596"/>
    <s v="596L"/>
    <s v="GRUPO-A1"/>
    <s v="Cálculo, diseño y ensayo de máquinas"/>
    <s v="GL"/>
    <s v="GRUPO DE LABORATORIO"/>
    <s v="596L"/>
    <s v="GL de Cálculo, diseño y ensayo de máquinas"/>
    <s v="GRUPO-A1"/>
    <s v="GL de Cálculo, diseño y ensayo de máquinas"/>
    <s v="1S"/>
    <n v="78743818"/>
    <s v="LOSTADO"/>
    <s v="LORZA"/>
    <s v="RUBÉN"/>
    <s v="rulostad"/>
    <s v="ruben.lostado@unirioja.es"/>
    <n v="1"/>
    <n v="1"/>
    <x v="0"/>
    <n v="504"/>
    <s v="PROFESOR TITULAR UNIVERSIDAD"/>
    <s v="C01"/>
    <s v="TIEMPO COMPLETO"/>
    <s v="2011-09-01 00:00:00.0"/>
    <s v="null"/>
    <s v="DF100304"/>
    <s v="PROFESOR TITULAR DE UNIVERSIDAD"/>
    <s v="R110"/>
    <x v="10"/>
    <n v="545"/>
    <s v="INGENIERÍA MECÁNICA"/>
  </r>
  <r>
    <x v="16"/>
    <n v="78743818"/>
    <s v="ETSII"/>
    <n v="596"/>
    <s v="596L"/>
    <s v="GRUPO-A2"/>
    <s v="Cálculo, diseño y ensayo de máquinas"/>
    <s v="GL"/>
    <s v="GRUPO DE LABORATORIO"/>
    <s v="596L"/>
    <s v="GL de Cálculo, diseño y ensayo de máquinas"/>
    <s v="GRUPO-A2"/>
    <s v="GL de Cálculo, diseño y ensayo de máquinas"/>
    <s v="1S"/>
    <n v="78743818"/>
    <s v="LOSTADO"/>
    <s v="LORZA"/>
    <s v="RUBÉN"/>
    <s v="rulostad"/>
    <s v="ruben.lostado@unirioja.es"/>
    <n v="1"/>
    <n v="1"/>
    <x v="0"/>
    <n v="504"/>
    <s v="PROFESOR TITULAR UNIVERSIDAD"/>
    <s v="C01"/>
    <s v="TIEMPO COMPLETO"/>
    <s v="2011-09-01 00:00:00.0"/>
    <s v="null"/>
    <s v="DF100304"/>
    <s v="PROFESOR TITULAR DE UNIVERSIDAD"/>
    <s v="R110"/>
    <x v="10"/>
    <n v="545"/>
    <s v="INGENIERÍA MECÁNICA"/>
  </r>
  <r>
    <x v="16"/>
    <n v="78743818"/>
    <s v="ETSII"/>
    <n v="596"/>
    <s v="596L"/>
    <s v="GRUPO-A3"/>
    <s v="Cálculo, diseño y ensayo de máquinas"/>
    <s v="GL"/>
    <s v="GRUPO DE LABORATORIO"/>
    <s v="596L"/>
    <s v="GL de Cálculo, diseño y ensayo de máquinas"/>
    <s v="GRUPO-A3"/>
    <s v="GL de Cálculo, diseño y ensayo de máquinas"/>
    <s v="1S"/>
    <n v="78743818"/>
    <s v="LOSTADO"/>
    <s v="LORZA"/>
    <s v="RUBÉN"/>
    <s v="rulostad"/>
    <s v="ruben.lostado@unirioja.es"/>
    <n v="1"/>
    <n v="1"/>
    <x v="0"/>
    <n v="504"/>
    <s v="PROFESOR TITULAR UNIVERSIDAD"/>
    <s v="C01"/>
    <s v="TIEMPO COMPLETO"/>
    <s v="2011-09-01 00:00:00.0"/>
    <s v="null"/>
    <s v="DF100304"/>
    <s v="PROFESOR TITULAR DE UNIVERSIDAD"/>
    <s v="R110"/>
    <x v="10"/>
    <n v="545"/>
    <s v="INGENIERÍA MECÁNICA"/>
  </r>
  <r>
    <x v="16"/>
    <n v="16564276"/>
    <s v="ETSII"/>
    <n v="596"/>
    <s v="596R"/>
    <s v="GRUPO-A1"/>
    <s v="Cálculo, diseño y ensayo de máquinas"/>
    <s v="GR"/>
    <s v="GRUPO REDUCIDO"/>
    <s v="596R"/>
    <s v="GR de Cálculo, diseño y ensayo de máquinas"/>
    <s v="GRUPO-A1"/>
    <s v="GR de Cálculo, diseño y ensayo de máquinas"/>
    <s v="1S"/>
    <n v="16564276"/>
    <s v="GÓMEZ"/>
    <s v="CRISTÓBAL"/>
    <s v="JOSÉ ANTONIO"/>
    <s v="jggomez"/>
    <s v="jose-antonio.gomez@unirioja.es"/>
    <n v="1.4"/>
    <n v="1.4"/>
    <x v="1"/>
    <n v="533"/>
    <s v="COLABORADOR-TIPO 2 (Doctor)"/>
    <s v="C01"/>
    <s v="TIEMPO COMPLETO"/>
    <s v="2006-10-01 00:00:00.0"/>
    <s v="null"/>
    <s v="LD100577"/>
    <s v="COLABORADOR TIPO 2"/>
    <s v="R110"/>
    <x v="10"/>
    <n v="545"/>
    <s v="INGENIERÍA MECÁNICA"/>
  </r>
  <r>
    <x v="16"/>
    <n v="16564276"/>
    <s v="ETSII"/>
    <n v="596"/>
    <s v="596R"/>
    <s v="GRUPO-A2"/>
    <s v="Cálculo, diseño y ensayo de máquinas"/>
    <s v="GR"/>
    <s v="GRUPO REDUCIDO"/>
    <s v="596R"/>
    <s v="GR de Cálculo, diseño y ensayo de máquinas"/>
    <s v="GRUPO-A2"/>
    <s v="GR de Cálculo, diseño y ensayo de máquinas"/>
    <s v="1S"/>
    <n v="16564276"/>
    <s v="GÓMEZ"/>
    <s v="CRISTÓBAL"/>
    <s v="JOSÉ ANTONIO"/>
    <s v="jggomez"/>
    <s v="jose-antonio.gomez@unirioja.es"/>
    <n v="1.4"/>
    <n v="1.4"/>
    <x v="1"/>
    <n v="533"/>
    <s v="COLABORADOR-TIPO 2 (Doctor)"/>
    <s v="C01"/>
    <s v="TIEMPO COMPLETO"/>
    <s v="2006-10-01 00:00:00.0"/>
    <s v="null"/>
    <s v="LD100577"/>
    <s v="COLABORADOR TIPO 2"/>
    <s v="R110"/>
    <x v="10"/>
    <n v="545"/>
    <s v="INGENIERÍA MECÁNICA"/>
  </r>
  <r>
    <x v="16"/>
    <n v="16564276"/>
    <s v="ETSII"/>
    <n v="596"/>
    <s v="596R"/>
    <s v="GRUPO-A3"/>
    <s v="Cálculo, diseño y ensayo de máquinas"/>
    <s v="GR"/>
    <s v="GRUPO REDUCIDO"/>
    <s v="596R"/>
    <s v="GR de Cálculo, diseño y ensayo de máquinas"/>
    <s v="GRUPO-A3"/>
    <s v="GR de Cálculo, diseño y ensayo de máquinas"/>
    <s v="1S"/>
    <n v="16564276"/>
    <s v="GÓMEZ"/>
    <s v="CRISTÓBAL"/>
    <s v="JOSÉ ANTONIO"/>
    <s v="jggomez"/>
    <s v="jose-antonio.gomez@unirioja.es"/>
    <n v="1.4"/>
    <n v="1.4"/>
    <x v="1"/>
    <n v="533"/>
    <s v="COLABORADOR-TIPO 2 (Doctor)"/>
    <s v="C01"/>
    <s v="TIEMPO COMPLETO"/>
    <s v="2006-10-01 00:00:00.0"/>
    <s v="null"/>
    <s v="LD100577"/>
    <s v="COLABORADOR TIPO 2"/>
    <s v="R110"/>
    <x v="10"/>
    <n v="545"/>
    <s v="INGENIERÍA MECÁNICA"/>
  </r>
  <r>
    <x v="16"/>
    <n v="16561901"/>
    <s v="ETSII"/>
    <n v="597"/>
    <s v="597G"/>
    <s v="GRUPO-A"/>
    <s v="Elasticidad y resistencia de materiales"/>
    <s v="GG"/>
    <s v="GRUPO GRANDE"/>
    <s v="597G"/>
    <s v="GG de Elasticidad y resistencia de materiales"/>
    <s v="GRUPO-A"/>
    <s v="GG de Elasticidad y resistencia de materiales"/>
    <s v="1S"/>
    <n v="16561901"/>
    <s v="FRAILE"/>
    <s v="GARCÍA"/>
    <s v="ESTEBAN"/>
    <s v="esfraile"/>
    <s v="esteban.fraile@unirioja.es"/>
    <n v="3.2"/>
    <n v="3.2"/>
    <x v="1"/>
    <n v="536"/>
    <s v="PROFESOR INTERINO"/>
    <s v="C01"/>
    <s v="TIEMPO COMPLETO"/>
    <s v="2012-09-01 00:00:00.0"/>
    <s v="null"/>
    <s v="PI100871"/>
    <s v="PROFESOR CONTRATADO INTERINO"/>
    <s v="R110"/>
    <x v="10"/>
    <n v="605"/>
    <s v="MECÁNICA DE MEDIOS CONTINUOS Y TEORÍA DE ESTRUCTUR"/>
  </r>
  <r>
    <x v="16"/>
    <n v="16538994"/>
    <s v="ETSII"/>
    <n v="597"/>
    <s v="597R"/>
    <s v="GRUPO-A1"/>
    <s v="Elasticidad y resistencia de materiales"/>
    <s v="GR"/>
    <s v="GRUPO REDUCIDO"/>
    <s v="597R"/>
    <s v="GR de Elasticidad y resistencia de materiales"/>
    <s v="GRUPO-A1"/>
    <s v="GR de Elasticidad y resistencia de materiales"/>
    <s v="1S"/>
    <n v="16538994"/>
    <s v="MARTÍNEZ DE PISÓN"/>
    <s v="ASCACÍBAR"/>
    <s v="EDUARDO"/>
    <s v="edmartin"/>
    <s v="eduardo.mtnezdepison@unirioja.es"/>
    <n v="2.8"/>
    <n v="2.8"/>
    <x v="1"/>
    <n v="504"/>
    <s v="PROFESOR TITULAR UNIVERSIDAD"/>
    <s v="C01"/>
    <s v="TIEMPO COMPLETO"/>
    <s v="2014-09-15 00:00:00.0"/>
    <s v="null"/>
    <s v="DF100069"/>
    <s v="TITULAR DE UNIVERSIDAD"/>
    <s v="R110"/>
    <x v="10"/>
    <n v="605"/>
    <s v="MECÁNICA DE MEDIOS CONTINUOS Y TEORÍA DE ESTRUCTUR"/>
  </r>
  <r>
    <x v="16"/>
    <n v="16538994"/>
    <s v="ETSII"/>
    <n v="597"/>
    <s v="597R"/>
    <s v="GRUPO-A2"/>
    <s v="Elasticidad y resistencia de materiales"/>
    <s v="GR"/>
    <s v="GRUPO REDUCIDO"/>
    <s v="597R"/>
    <s v="GR de Elasticidad y resistencia de materiales"/>
    <s v="GRUPO-A2"/>
    <s v="GR de Elasticidad y resistencia de materiales"/>
    <s v="1S"/>
    <n v="16538994"/>
    <s v="MARTÍNEZ DE PISÓN"/>
    <s v="ASCACÍBAR"/>
    <s v="EDUARDO"/>
    <s v="edmartin"/>
    <s v="eduardo.mtnezdepison@unirioja.es"/>
    <n v="2.8"/>
    <n v="2.8"/>
    <x v="1"/>
    <n v="504"/>
    <s v="PROFESOR TITULAR UNIVERSIDAD"/>
    <s v="C01"/>
    <s v="TIEMPO COMPLETO"/>
    <s v="2014-09-15 00:00:00.0"/>
    <s v="null"/>
    <s v="DF100069"/>
    <s v="TITULAR DE UNIVERSIDAD"/>
    <s v="R110"/>
    <x v="10"/>
    <n v="605"/>
    <s v="MECÁNICA DE MEDIOS CONTINUOS Y TEORÍA DE ESTRUCTUR"/>
  </r>
  <r>
    <x v="16"/>
    <n v="815254"/>
    <s v="ETSII"/>
    <n v="598"/>
    <s v="598G"/>
    <s v="GRUPO-A"/>
    <s v="Ingeniería de materiales"/>
    <s v="GG"/>
    <s v="GRUPO GRANDE"/>
    <s v="598G"/>
    <s v="GG de Ingeniería de materiales"/>
    <s v="GRUPO-A"/>
    <s v="GG de Ingeniería de materiales"/>
    <s v="1S"/>
    <n v="815254"/>
    <s v="MARTÍNEZ"/>
    <s v="CALVO"/>
    <s v="MARÍA ÁNGELES"/>
    <s v="anmartin"/>
    <s v="marian.martinez@unirioja.es"/>
    <n v="3.2"/>
    <n v="3.2"/>
    <x v="0"/>
    <n v="506"/>
    <s v="PROFESOR TITULAR DE ESCUELA UNIVERSITARI"/>
    <s v="01A"/>
    <s v="TIEMPO COMPLETO AMPLIADO"/>
    <s v="2012-09-01 00:00:00.0"/>
    <s v="null"/>
    <s v="DF31868"/>
    <s v="TITULAR DE ESCUELAS UNIVERSITARIAS"/>
    <s v="R110"/>
    <x v="10"/>
    <n v="65"/>
    <s v="CIENCIA DE LOS MATERIALES E INGENIERÍA METALÚRGICA"/>
  </r>
  <r>
    <x v="16"/>
    <n v="815254"/>
    <s v="ETSII"/>
    <n v="598"/>
    <s v="598L"/>
    <s v="GRUPO-A1"/>
    <s v="Ingeniería de materiales"/>
    <s v="GL"/>
    <s v="GRUPO DE LABORATORIO"/>
    <s v="598L"/>
    <s v="GL de Ingeniería de materiales"/>
    <s v="GRUPO-A1"/>
    <s v="GL de Ingeniería de materiales"/>
    <s v="1S"/>
    <n v="815254"/>
    <s v="MARTÍNEZ"/>
    <s v="CALVO"/>
    <s v="MARÍA ÁNGELES"/>
    <s v="anmartin"/>
    <s v="marian.martinez@unirioja.es"/>
    <n v="2.8"/>
    <n v="2.8"/>
    <x v="0"/>
    <n v="506"/>
    <s v="PROFESOR TITULAR DE ESCUELA UNIVERSITARI"/>
    <s v="01A"/>
    <s v="TIEMPO COMPLETO AMPLIADO"/>
    <s v="2012-09-01 00:00:00.0"/>
    <s v="null"/>
    <s v="DF31868"/>
    <s v="TITULAR DE ESCUELAS UNIVERSITARIAS"/>
    <s v="R110"/>
    <x v="10"/>
    <n v="65"/>
    <s v="CIENCIA DE LOS MATERIALES E INGENIERÍA METALÚRGICA"/>
  </r>
  <r>
    <x v="16"/>
    <n v="815254"/>
    <s v="ETSII"/>
    <n v="598"/>
    <s v="598L"/>
    <s v="GRUPO-A2"/>
    <s v="Ingeniería de materiales"/>
    <s v="GL"/>
    <s v="GRUPO DE LABORATORIO"/>
    <s v="598L"/>
    <s v="GL de Ingeniería de materiales"/>
    <s v="GRUPO-A2"/>
    <s v="GL de Ingeniería de materiales"/>
    <s v="1S"/>
    <n v="815254"/>
    <s v="MARTÍNEZ"/>
    <s v="CALVO"/>
    <s v="MARÍA ÁNGELES"/>
    <s v="anmartin"/>
    <s v="marian.martinez@unirioja.es"/>
    <n v="2.8"/>
    <n v="2.8"/>
    <x v="0"/>
    <n v="506"/>
    <s v="PROFESOR TITULAR DE ESCUELA UNIVERSITARI"/>
    <s v="01A"/>
    <s v="TIEMPO COMPLETO AMPLIADO"/>
    <s v="2012-09-01 00:00:00.0"/>
    <s v="null"/>
    <s v="DF31868"/>
    <s v="TITULAR DE ESCUELAS UNIVERSITARIAS"/>
    <s v="R110"/>
    <x v="10"/>
    <n v="65"/>
    <s v="CIENCIA DE LOS MATERIALES E INGENIERÍA METALÚRGICA"/>
  </r>
  <r>
    <x v="16"/>
    <n v="815254"/>
    <s v="ETSII"/>
    <n v="598"/>
    <s v="598L"/>
    <s v="GRUPO-A3"/>
    <s v="Ingeniería de materiales"/>
    <s v="GL"/>
    <s v="GRUPO DE LABORATORIO"/>
    <s v="598L"/>
    <s v="GL de Ingeniería de materiales"/>
    <s v="GRUPO-A3"/>
    <s v="GL de Ingeniería de materiales"/>
    <s v="1S"/>
    <n v="815254"/>
    <s v="MARTÍNEZ"/>
    <s v="CALVO"/>
    <s v="MARÍA ÁNGELES"/>
    <s v="anmartin"/>
    <s v="marian.martinez@unirioja.es"/>
    <n v="2.8"/>
    <n v="2.8"/>
    <x v="0"/>
    <n v="506"/>
    <s v="PROFESOR TITULAR DE ESCUELA UNIVERSITARI"/>
    <s v="01A"/>
    <s v="TIEMPO COMPLETO AMPLIADO"/>
    <s v="2012-09-01 00:00:00.0"/>
    <s v="null"/>
    <s v="DF31868"/>
    <s v="TITULAR DE ESCUELAS UNIVERSITARIAS"/>
    <s v="R110"/>
    <x v="10"/>
    <n v="65"/>
    <s v="CIENCIA DE LOS MATERIALES E INGENIERÍA METALÚRGICA"/>
  </r>
  <r>
    <x v="16"/>
    <n v="16509086"/>
    <s v="ETSII"/>
    <n v="599"/>
    <s v="599G"/>
    <s v="GRUPO-A"/>
    <s v="Ingeniería gráfica"/>
    <s v="GG"/>
    <s v="GRUPO GRANDE"/>
    <s v="599G"/>
    <s v="GG de Ingeniería gráfica"/>
    <s v="GRUPO-A"/>
    <s v="GG de Ingeniería gráfica"/>
    <s v="1S"/>
    <n v="16509086"/>
    <s v="SANZ"/>
    <s v="ADÁN"/>
    <s v="FÉLIX"/>
    <s v="fesanz"/>
    <s v="felix.sanz@unirioja.es"/>
    <n v="3.2"/>
    <n v="3.2"/>
    <x v="1"/>
    <n v="500"/>
    <s v="CATEDRATICO DE UNIVERSIDAD"/>
    <s v="C01"/>
    <s v="TIEMPO COMPLETO"/>
    <s v="2007-05-13 00:00:00.0"/>
    <s v="null"/>
    <s v="DF100094"/>
    <s v="CATEDRÁTICO DE UNIVERSIDAD"/>
    <s v="R110"/>
    <x v="10"/>
    <n v="305"/>
    <s v="EXPRESIÓN GRÁFICA EN LA INGENIERÍA"/>
  </r>
  <r>
    <x v="16"/>
    <n v="16572481"/>
    <s v="ETSII"/>
    <n v="599"/>
    <s v="599I"/>
    <s v="GRUPO-A1"/>
    <s v="Ingeniería gráfica"/>
    <s v="GI"/>
    <s v="GRUPO DE INFORMÁTICA"/>
    <s v="599I"/>
    <s v="GI de Ingeniería gráfica"/>
    <s v="GRUPO-A1"/>
    <s v="GI de Ingeniería gráfica"/>
    <s v="1S"/>
    <n v="16572481"/>
    <s v="ARANCÓN"/>
    <s v="PÉREZ"/>
    <s v="DAVID"/>
    <s v="daaranp"/>
    <s v="david.arancon@unirioja.es"/>
    <n v="1.4"/>
    <n v="1.4"/>
    <x v="1"/>
    <n v="532"/>
    <s v="LABORAL DOCENTE-ASOCIADO"/>
    <s v="P03"/>
    <s v="TIEMPO PARCIAL (3+3 HORAS)"/>
    <s v="2018-09-17 00:00:00.0"/>
    <s v="2019-09-14 00:00:00.0"/>
    <s v="PI101379"/>
    <s v="PROFESOR ASOCIADO"/>
    <s v="R110"/>
    <x v="10"/>
    <n v="305"/>
    <s v="EXPRESIÓN GRÁFICA EN LA INGENIERÍA"/>
  </r>
  <r>
    <x v="16"/>
    <n v="16572481"/>
    <s v="ETSII"/>
    <n v="599"/>
    <s v="599I"/>
    <s v="GRUPO-A2"/>
    <s v="Ingeniería gráfica"/>
    <s v="GI"/>
    <s v="GRUPO DE INFORMÁTICA"/>
    <s v="599I"/>
    <s v="GI de Ingeniería gráfica"/>
    <s v="GRUPO-A2"/>
    <s v="GI de Ingeniería gráfica"/>
    <s v="1S"/>
    <n v="16572481"/>
    <s v="ARANCÓN"/>
    <s v="PÉREZ"/>
    <s v="DAVID"/>
    <s v="daaranp"/>
    <s v="david.arancon@unirioja.es"/>
    <n v="1.4"/>
    <n v="1.4"/>
    <x v="1"/>
    <n v="532"/>
    <s v="LABORAL DOCENTE-ASOCIADO"/>
    <s v="P03"/>
    <s v="TIEMPO PARCIAL (3+3 HORAS)"/>
    <s v="2018-09-17 00:00:00.0"/>
    <s v="2019-09-14 00:00:00.0"/>
    <s v="PI101379"/>
    <s v="PROFESOR ASOCIADO"/>
    <s v="R110"/>
    <x v="10"/>
    <n v="305"/>
    <s v="EXPRESIÓN GRÁFICA EN LA INGENIERÍA"/>
  </r>
  <r>
    <x v="16"/>
    <n v="16509086"/>
    <s v="ETSII"/>
    <n v="599"/>
    <s v="599R"/>
    <s v="GRUPO-A1"/>
    <s v="Ingeniería gráfica"/>
    <s v="GR"/>
    <s v="GRUPO REDUCIDO"/>
    <s v="599R"/>
    <s v="GR de Ingeniería gráfica"/>
    <s v="GRUPO-A1"/>
    <s v="GR de Ingeniería gráfica"/>
    <s v="1S"/>
    <n v="16509086"/>
    <s v="SANZ"/>
    <s v="ADÁN"/>
    <s v="FÉLIX"/>
    <s v="fesanz"/>
    <s v="felix.sanz@unirioja.es"/>
    <n v="1.4"/>
    <n v="1.4"/>
    <x v="1"/>
    <n v="500"/>
    <s v="CATEDRATICO DE UNIVERSIDAD"/>
    <s v="C01"/>
    <s v="TIEMPO COMPLETO"/>
    <s v="2007-05-13 00:00:00.0"/>
    <s v="null"/>
    <s v="DF100094"/>
    <s v="CATEDRÁTICO DE UNIVERSIDAD"/>
    <s v="R110"/>
    <x v="10"/>
    <n v="305"/>
    <s v="EXPRESIÓN GRÁFICA EN LA INGENIERÍA"/>
  </r>
  <r>
    <x v="16"/>
    <n v="16509086"/>
    <s v="ETSII"/>
    <n v="599"/>
    <s v="599R"/>
    <s v="GRUPO-A2"/>
    <s v="Ingeniería gráfica"/>
    <s v="GR"/>
    <s v="GRUPO REDUCIDO"/>
    <s v="599R"/>
    <s v="GR de Ingeniería gráfica"/>
    <s v="GRUPO-A2"/>
    <s v="GR de Ingeniería gráfica"/>
    <s v="1S"/>
    <n v="16509086"/>
    <s v="SANZ"/>
    <s v="ADÁN"/>
    <s v="FÉLIX"/>
    <s v="fesanz"/>
    <s v="felix.sanz@unirioja.es"/>
    <n v="1.4"/>
    <n v="1.4"/>
    <x v="1"/>
    <n v="500"/>
    <s v="CATEDRATICO DE UNIVERSIDAD"/>
    <s v="C01"/>
    <s v="TIEMPO COMPLETO"/>
    <s v="2007-05-13 00:00:00.0"/>
    <s v="null"/>
    <s v="DF100094"/>
    <s v="CATEDRÁTICO DE UNIVERSIDAD"/>
    <s v="R110"/>
    <x v="10"/>
    <n v="305"/>
    <s v="EXPRESIÓN GRÁFICA EN LA INGENIERÍA"/>
  </r>
  <r>
    <x v="16"/>
    <n v="16606912"/>
    <s v="ETSII"/>
    <n v="600"/>
    <s v="600G"/>
    <s v="GRUPO-A"/>
    <s v="Instalaciones mecánicas básicas"/>
    <s v="GG"/>
    <s v="GRUPO GRANDE"/>
    <s v="600G"/>
    <s v="GG de Instalaciones mecánicas básicas"/>
    <s v="GRUPO-A"/>
    <s v="GG de Instalaciones mecánicas básicas"/>
    <s v="2S"/>
    <n v="16606912"/>
    <s v="GARCÍA"/>
    <s v="LOZANO"/>
    <s v="CÉSAR"/>
    <s v="cegarcia"/>
    <s v="cesar.garcia@unirioja.es"/>
    <n v="3.2"/>
    <n v="3.2"/>
    <x v="1"/>
    <n v="536"/>
    <s v="PROFESOR INTERINO"/>
    <s v="C01"/>
    <s v="TIEMPO COMPLETO"/>
    <s v="2013-09-16 00:00:00.0"/>
    <s v="null"/>
    <s v="PI100918"/>
    <s v="PROFESOR CONTRATADO INTERINO"/>
    <s v="R110"/>
    <x v="10"/>
    <n v="590"/>
    <s v="MÁQUINAS Y MOTORES TÉRMICOS"/>
  </r>
  <r>
    <x v="16"/>
    <n v="16587294"/>
    <s v="ETSII"/>
    <n v="600"/>
    <s v="600I"/>
    <s v="GRUPO-A1"/>
    <s v="Instalaciones mecánicas básicas"/>
    <s v="GI"/>
    <s v="GRUPO DE INFORMÁTICA"/>
    <s v="600I"/>
    <s v="GI de Instalaciones mecánicas básicas"/>
    <s v="GRUPO-A1"/>
    <s v="GI de Instalaciones mecánicas básicas"/>
    <s v="2S"/>
    <n v="16587294"/>
    <s v="SAN VICENTE"/>
    <s v="NAVARRO"/>
    <s v="ALEJANDRO"/>
    <s v="alsanvic"/>
    <s v="alejandro.san-vicente@unirioja.es"/>
    <n v="1"/>
    <n v="1"/>
    <x v="1"/>
    <n v="532"/>
    <s v="LABORAL DOCENTE-ASOCIADO"/>
    <s v="P02"/>
    <s v="TIEMPO PARCIAL (2+2 HORAS)"/>
    <s v="2017-09-15 00:00:00.0"/>
    <s v="2019-09-14 00:00:00.0"/>
    <s v="PI101265"/>
    <s v="PROFESOR ASOCIADO"/>
    <s v="R110"/>
    <x v="10"/>
    <n v="590"/>
    <s v="MÁQUINAS Y MOTORES TÉRMICOS"/>
  </r>
  <r>
    <x v="16"/>
    <n v="16587294"/>
    <s v="ETSII"/>
    <n v="600"/>
    <s v="600I"/>
    <s v="GRUPO-A2"/>
    <s v="Instalaciones mecánicas básicas"/>
    <s v="GI"/>
    <s v="GRUPO DE INFORMÁTICA"/>
    <s v="600I"/>
    <s v="GI de Instalaciones mecánicas básicas"/>
    <s v="GRUPO-A2"/>
    <s v="GI de Instalaciones mecánicas básicas"/>
    <s v="2S"/>
    <n v="16587294"/>
    <s v="SAN VICENTE"/>
    <s v="NAVARRO"/>
    <s v="ALEJANDRO"/>
    <s v="alsanvic"/>
    <s v="alejandro.san-vicente@unirioja.es"/>
    <n v="1"/>
    <n v="1"/>
    <x v="1"/>
    <n v="532"/>
    <s v="LABORAL DOCENTE-ASOCIADO"/>
    <s v="P02"/>
    <s v="TIEMPO PARCIAL (2+2 HORAS)"/>
    <s v="2017-09-15 00:00:00.0"/>
    <s v="2019-09-14 00:00:00.0"/>
    <s v="PI101265"/>
    <s v="PROFESOR ASOCIADO"/>
    <s v="R110"/>
    <x v="10"/>
    <n v="590"/>
    <s v="MÁQUINAS Y MOTORES TÉRMICOS"/>
  </r>
  <r>
    <x v="16"/>
    <n v="16587294"/>
    <s v="ETSII"/>
    <n v="600"/>
    <s v="600L"/>
    <s v="GRUPO-A1"/>
    <s v="Instalaciones mecánicas básicas"/>
    <s v="GL"/>
    <s v="GRUPO DE LABORATORIO"/>
    <s v="600L"/>
    <s v="GL de Instalaciones mecánicas básicas"/>
    <s v="GRUPO-A1"/>
    <s v="GL de Instalaciones mecánicas básicas"/>
    <s v="2S"/>
    <n v="16587294"/>
    <s v="SAN VICENTE"/>
    <s v="NAVARRO"/>
    <s v="ALEJANDRO"/>
    <s v="alsanvic"/>
    <s v="alejandro.san-vicente@unirioja.es"/>
    <n v="0.6"/>
    <n v="0.6"/>
    <x v="1"/>
    <n v="532"/>
    <s v="LABORAL DOCENTE-ASOCIADO"/>
    <s v="P02"/>
    <s v="TIEMPO PARCIAL (2+2 HORAS)"/>
    <s v="2017-09-15 00:00:00.0"/>
    <s v="2019-09-14 00:00:00.0"/>
    <s v="PI101265"/>
    <s v="PROFESOR ASOCIADO"/>
    <s v="R110"/>
    <x v="10"/>
    <n v="590"/>
    <s v="MÁQUINAS Y MOTORES TÉRMICOS"/>
  </r>
  <r>
    <x v="16"/>
    <n v="16587294"/>
    <s v="ETSII"/>
    <n v="600"/>
    <s v="600L"/>
    <s v="GRUPO-A2"/>
    <s v="Instalaciones mecánicas básicas"/>
    <s v="GL"/>
    <s v="GRUPO DE LABORATORIO"/>
    <s v="600L"/>
    <s v="GL de Instalaciones mecánicas básicas"/>
    <s v="GRUPO-A2"/>
    <s v="GL de Instalaciones mecánicas básicas"/>
    <s v="2S"/>
    <n v="16587294"/>
    <s v="SAN VICENTE"/>
    <s v="NAVARRO"/>
    <s v="ALEJANDRO"/>
    <s v="alsanvic"/>
    <s v="alejandro.san-vicente@unirioja.es"/>
    <n v="0.6"/>
    <n v="0.6"/>
    <x v="1"/>
    <n v="532"/>
    <s v="LABORAL DOCENTE-ASOCIADO"/>
    <s v="P02"/>
    <s v="TIEMPO PARCIAL (2+2 HORAS)"/>
    <s v="2017-09-15 00:00:00.0"/>
    <s v="2019-09-14 00:00:00.0"/>
    <s v="PI101265"/>
    <s v="PROFESOR ASOCIADO"/>
    <s v="R110"/>
    <x v="10"/>
    <n v="590"/>
    <s v="MÁQUINAS Y MOTORES TÉRMICOS"/>
  </r>
  <r>
    <x v="16"/>
    <n v="16587294"/>
    <s v="ETSII"/>
    <n v="600"/>
    <s v="600R"/>
    <s v="GRUPO-A1"/>
    <s v="Instalaciones mecánicas básicas"/>
    <s v="GR"/>
    <s v="GRUPO REDUCIDO"/>
    <s v="600R"/>
    <s v="GR de Instalaciones mecánicas básicas"/>
    <s v="GRUPO-A1"/>
    <s v="GR de Instalaciones mecánicas básicas"/>
    <s v="2S"/>
    <n v="16587294"/>
    <s v="SAN VICENTE"/>
    <s v="NAVARRO"/>
    <s v="ALEJANDRO"/>
    <s v="alsanvic"/>
    <s v="alejandro.san-vicente@unirioja.es"/>
    <n v="1.2"/>
    <n v="1.2"/>
    <x v="1"/>
    <n v="532"/>
    <s v="LABORAL DOCENTE-ASOCIADO"/>
    <s v="P02"/>
    <s v="TIEMPO PARCIAL (2+2 HORAS)"/>
    <s v="2017-09-15 00:00:00.0"/>
    <s v="2019-09-14 00:00:00.0"/>
    <s v="PI101265"/>
    <s v="PROFESOR ASOCIADO"/>
    <s v="R110"/>
    <x v="10"/>
    <n v="590"/>
    <s v="MÁQUINAS Y MOTORES TÉRMICOS"/>
  </r>
  <r>
    <x v="16"/>
    <n v="16587294"/>
    <s v="ETSII"/>
    <n v="600"/>
    <s v="600R"/>
    <s v="GRUPO-A2"/>
    <s v="Instalaciones mecánicas básicas"/>
    <s v="GR"/>
    <s v="GRUPO REDUCIDO"/>
    <s v="600R"/>
    <s v="GR de Instalaciones mecánicas básicas"/>
    <s v="GRUPO-A2"/>
    <s v="GR de Instalaciones mecánicas básicas"/>
    <s v="2S"/>
    <n v="16587294"/>
    <s v="SAN VICENTE"/>
    <s v="NAVARRO"/>
    <s v="ALEJANDRO"/>
    <s v="alsanvic"/>
    <s v="alejandro.san-vicente@unirioja.es"/>
    <n v="1.2"/>
    <n v="1.2"/>
    <x v="1"/>
    <n v="532"/>
    <s v="LABORAL DOCENTE-ASOCIADO"/>
    <s v="P02"/>
    <s v="TIEMPO PARCIAL (2+2 HORAS)"/>
    <s v="2017-09-15 00:00:00.0"/>
    <s v="2019-09-14 00:00:00.0"/>
    <s v="PI101265"/>
    <s v="PROFESOR ASOCIADO"/>
    <s v="R110"/>
    <x v="10"/>
    <n v="590"/>
    <s v="MÁQUINAS Y MOTORES TÉRMICOS"/>
  </r>
  <r>
    <x v="16"/>
    <n v="16584554"/>
    <s v="ETSII"/>
    <n v="601"/>
    <s v="601G"/>
    <s v="GRUPO-A"/>
    <s v="Integración ambiental de proyectos de ingeniería"/>
    <s v="GG"/>
    <s v="GRUPO GRANDE"/>
    <s v="601G"/>
    <s v="GG de Integración ambiental de proyectos de ingeniería"/>
    <s v="GRUPO-A"/>
    <s v="GG de Integración ambiental de proyectos de ingeniería"/>
    <s v="2S"/>
    <n v="16584554"/>
    <s v="GONZÁLEZ"/>
    <s v="MARCOS"/>
    <s v="ANA"/>
    <s v="amarcos"/>
    <s v="ana.gonzalez@unirioja.es"/>
    <n v="3.2"/>
    <n v="3.2"/>
    <x v="0"/>
    <n v="504"/>
    <s v="PROFESOR TITULAR UNIVERSIDAD"/>
    <s v="C01"/>
    <s v="TIEMPO COMPLETO"/>
    <s v="2011-11-02 00:00:00.0"/>
    <s v="null"/>
    <s v="DF100310"/>
    <s v="PROFESOR TITULAR DE UNIVERSIDAD"/>
    <s v="R110"/>
    <x v="10"/>
    <n v="720"/>
    <s v="PROYECTOS DE INGENIERÍA"/>
  </r>
  <r>
    <x v="16"/>
    <n v="16584554"/>
    <s v="ETSII"/>
    <n v="601"/>
    <s v="601R"/>
    <s v="GRUPO-A1"/>
    <s v="Integración ambiental de proyectos de ingeniería"/>
    <s v="GR"/>
    <s v="GRUPO REDUCIDO"/>
    <s v="601R"/>
    <s v="GR de Integración ambiental de proyectos de ingeniería"/>
    <s v="GRUPO-A1"/>
    <s v="GR de Integración ambiental de proyectos de ingeniería"/>
    <s v="2S"/>
    <n v="16584554"/>
    <s v="GONZÁLEZ"/>
    <s v="MARCOS"/>
    <s v="ANA"/>
    <s v="amarcos"/>
    <s v="ana.gonzalez@unirioja.es"/>
    <n v="2.8"/>
    <n v="2.8"/>
    <x v="0"/>
    <n v="504"/>
    <s v="PROFESOR TITULAR UNIVERSIDAD"/>
    <s v="C01"/>
    <s v="TIEMPO COMPLETO"/>
    <s v="2011-11-02 00:00:00.0"/>
    <s v="null"/>
    <s v="DF100310"/>
    <s v="PROFESOR TITULAR DE UNIVERSIDAD"/>
    <s v="R110"/>
    <x v="10"/>
    <n v="720"/>
    <s v="PROYECTOS DE INGENIERÍA"/>
  </r>
  <r>
    <x v="16"/>
    <n v="16584554"/>
    <s v="ETSII"/>
    <n v="601"/>
    <s v="601R"/>
    <s v="GRUPO-A2"/>
    <s v="Integración ambiental de proyectos de ingeniería"/>
    <s v="GR"/>
    <s v="GRUPO REDUCIDO"/>
    <s v="601R"/>
    <s v="GR de Integración ambiental de proyectos de ingeniería"/>
    <s v="GRUPO-A2"/>
    <s v="GR de Integración ambiental de proyectos de ingeniería"/>
    <s v="2S"/>
    <n v="16584554"/>
    <s v="GONZÁLEZ"/>
    <s v="MARCOS"/>
    <s v="ANA"/>
    <s v="amarcos"/>
    <s v="ana.gonzalez@unirioja.es"/>
    <n v="2.8"/>
    <n v="2.8"/>
    <x v="0"/>
    <n v="504"/>
    <s v="PROFESOR TITULAR UNIVERSIDAD"/>
    <s v="C01"/>
    <s v="TIEMPO COMPLETO"/>
    <s v="2011-11-02 00:00:00.0"/>
    <s v="null"/>
    <s v="DF100310"/>
    <s v="PROFESOR TITULAR DE UNIVERSIDAD"/>
    <s v="R110"/>
    <x v="10"/>
    <n v="720"/>
    <s v="PROYECTOS DE INGENIERÍA"/>
  </r>
  <r>
    <x v="16"/>
    <n v="16521843"/>
    <s v="ETSII"/>
    <n v="602"/>
    <s v="602G"/>
    <s v="GRUPO-A"/>
    <s v="Máquinas fluidomecánicas"/>
    <s v="GG"/>
    <s v="GRUPO GRANDE"/>
    <s v="602G"/>
    <s v="GG de Máquinas fluidomecánicas"/>
    <s v="GRUPO-A"/>
    <s v="GG de Máquinas fluidomecánicas"/>
    <s v="2S"/>
    <n v="16521843"/>
    <s v="DOMÉNECH"/>
    <s v="SUBIRÁN"/>
    <s v="JUANA"/>
    <s v="judomene"/>
    <s v="juana.domenech@unirioja.es"/>
    <n v="3.2"/>
    <n v="3.2"/>
    <x v="1"/>
    <n v="504"/>
    <s v="PROFESOR TITULAR UNIVERSIDAD"/>
    <s v="01A"/>
    <s v="TIEMPO COMPLETO AMPLIADO"/>
    <s v="2012-09-01 00:00:00.0"/>
    <s v="null"/>
    <s v="DF100132"/>
    <s v="TITULAR DE UNIVERSIDAD"/>
    <s v="R110"/>
    <x v="10"/>
    <n v="590"/>
    <s v="MÁQUINAS Y MOTORES TÉRMICOS"/>
  </r>
  <r>
    <x v="16"/>
    <n v="16521843"/>
    <s v="ETSII"/>
    <n v="602"/>
    <s v="602I"/>
    <s v="GRUPO-A1"/>
    <s v="Máquinas fluidomecánicas"/>
    <s v="GI"/>
    <s v="GRUPO DE INFORMÁTICA"/>
    <s v="602I"/>
    <s v="GI de Máquinas fluidomecánicas"/>
    <s v="GRUPO-A1"/>
    <s v="GI de Máquinas fluidomecánicas"/>
    <s v="2S"/>
    <n v="16521843"/>
    <s v="DOMÉNECH"/>
    <s v="SUBIRÁN"/>
    <s v="JUANA"/>
    <s v="judomene"/>
    <s v="juana.domenech@unirioja.es"/>
    <n v="1"/>
    <n v="1"/>
    <x v="1"/>
    <n v="504"/>
    <s v="PROFESOR TITULAR UNIVERSIDAD"/>
    <s v="01A"/>
    <s v="TIEMPO COMPLETO AMPLIADO"/>
    <s v="2012-09-01 00:00:00.0"/>
    <s v="null"/>
    <s v="DF100132"/>
    <s v="TITULAR DE UNIVERSIDAD"/>
    <s v="R110"/>
    <x v="10"/>
    <n v="590"/>
    <s v="MÁQUINAS Y MOTORES TÉRMICOS"/>
  </r>
  <r>
    <x v="16"/>
    <n v="16521843"/>
    <s v="ETSII"/>
    <n v="602"/>
    <s v="602I"/>
    <s v="GRUPO-A2"/>
    <s v="Máquinas fluidomecánicas"/>
    <s v="GI"/>
    <s v="GRUPO DE INFORMÁTICA"/>
    <s v="602I"/>
    <s v="GI de Máquinas fluidomecánicas"/>
    <s v="GRUPO-A2"/>
    <s v="GI de Máquinas fluidomecánicas"/>
    <s v="2S"/>
    <n v="16521843"/>
    <s v="DOMÉNECH"/>
    <s v="SUBIRÁN"/>
    <s v="JUANA"/>
    <s v="judomene"/>
    <s v="juana.domenech@unirioja.es"/>
    <n v="1"/>
    <n v="1"/>
    <x v="1"/>
    <n v="504"/>
    <s v="PROFESOR TITULAR UNIVERSIDAD"/>
    <s v="01A"/>
    <s v="TIEMPO COMPLETO AMPLIADO"/>
    <s v="2012-09-01 00:00:00.0"/>
    <s v="null"/>
    <s v="DF100132"/>
    <s v="TITULAR DE UNIVERSIDAD"/>
    <s v="R110"/>
    <x v="10"/>
    <n v="590"/>
    <s v="MÁQUINAS Y MOTORES TÉRMICOS"/>
  </r>
  <r>
    <x v="16"/>
    <n v="16521843"/>
    <s v="ETSII"/>
    <n v="602"/>
    <s v="602L"/>
    <s v="GRUPO-A1"/>
    <s v="Máquinas fluidomecánicas"/>
    <s v="GL"/>
    <s v="GRUPO DE LABORATORIO"/>
    <s v="602L"/>
    <s v="GL de Máquinas fluidomecánicas"/>
    <s v="GRUPO-A1"/>
    <s v="GL de Máquinas fluidomecánicas"/>
    <s v="2S"/>
    <n v="16521843"/>
    <s v="DOMÉNECH"/>
    <s v="SUBIRÁN"/>
    <s v="JUANA"/>
    <s v="judomene"/>
    <s v="juana.domenech@unirioja.es"/>
    <n v="0.6"/>
    <n v="0.6"/>
    <x v="1"/>
    <n v="504"/>
    <s v="PROFESOR TITULAR UNIVERSIDAD"/>
    <s v="01A"/>
    <s v="TIEMPO COMPLETO AMPLIADO"/>
    <s v="2012-09-01 00:00:00.0"/>
    <s v="null"/>
    <s v="DF100132"/>
    <s v="TITULAR DE UNIVERSIDAD"/>
    <s v="R110"/>
    <x v="10"/>
    <n v="590"/>
    <s v="MÁQUINAS Y MOTORES TÉRMICOS"/>
  </r>
  <r>
    <x v="16"/>
    <n v="16521843"/>
    <s v="ETSII"/>
    <n v="602"/>
    <s v="602L"/>
    <s v="GRUPO-A2"/>
    <s v="Máquinas fluidomecánicas"/>
    <s v="GL"/>
    <s v="GRUPO DE LABORATORIO"/>
    <s v="602L"/>
    <s v="GL de Máquinas fluidomecánicas"/>
    <s v="GRUPO-A2"/>
    <s v="GL de Máquinas fluidomecánicas"/>
    <s v="2S"/>
    <n v="16521843"/>
    <s v="DOMÉNECH"/>
    <s v="SUBIRÁN"/>
    <s v="JUANA"/>
    <s v="judomene"/>
    <s v="juana.domenech@unirioja.es"/>
    <n v="0.6"/>
    <n v="0.6"/>
    <x v="1"/>
    <n v="504"/>
    <s v="PROFESOR TITULAR UNIVERSIDAD"/>
    <s v="01A"/>
    <s v="TIEMPO COMPLETO AMPLIADO"/>
    <s v="2012-09-01 00:00:00.0"/>
    <s v="null"/>
    <s v="DF100132"/>
    <s v="TITULAR DE UNIVERSIDAD"/>
    <s v="R110"/>
    <x v="10"/>
    <n v="590"/>
    <s v="MÁQUINAS Y MOTORES TÉRMICOS"/>
  </r>
  <r>
    <x v="16"/>
    <n v="16521843"/>
    <s v="ETSII"/>
    <n v="602"/>
    <s v="602R"/>
    <s v="GRUPO-A1"/>
    <s v="Máquinas fluidomecánicas"/>
    <s v="GR"/>
    <s v="GRUPO REDUCIDO"/>
    <s v="602R"/>
    <s v="GR de Máquinas fluidomecánicas"/>
    <s v="GRUPO-A1"/>
    <s v="GR de Máquinas fluidomecánicas"/>
    <s v="2S"/>
    <n v="16521843"/>
    <s v="DOMÉNECH"/>
    <s v="SUBIRÁN"/>
    <s v="JUANA"/>
    <s v="judomene"/>
    <s v="juana.domenech@unirioja.es"/>
    <n v="0.9"/>
    <n v="0.9"/>
    <x v="1"/>
    <n v="504"/>
    <s v="PROFESOR TITULAR UNIVERSIDAD"/>
    <s v="01A"/>
    <s v="TIEMPO COMPLETO AMPLIADO"/>
    <s v="2012-09-01 00:00:00.0"/>
    <s v="null"/>
    <s v="DF100132"/>
    <s v="TITULAR DE UNIVERSIDAD"/>
    <s v="R110"/>
    <x v="10"/>
    <n v="590"/>
    <s v="MÁQUINAS Y MOTORES TÉRMICOS"/>
  </r>
  <r>
    <x v="16"/>
    <n v="16606034"/>
    <s v="ETSII"/>
    <n v="602"/>
    <s v="602R"/>
    <s v="GRUPO-A1"/>
    <s v="Máquinas fluidomecánicas"/>
    <s v="GR"/>
    <s v="GRUPO REDUCIDO"/>
    <s v="602R"/>
    <s v="GR de Máquinas fluidomecánicas"/>
    <s v="GRUPO-A1"/>
    <s v="GR de Máquinas fluidomecánicas"/>
    <s v="2S"/>
    <n v="16606034"/>
    <s v="LAS HERAS"/>
    <s v="CASAS"/>
    <s v="JESÚS"/>
    <s v="jelas-he"/>
    <s v="jesus.las-herasc@unirioja.es"/>
    <n v="0.3"/>
    <n v="0.3"/>
    <x v="1"/>
    <n v="532"/>
    <s v="LABORAL DOCENTE-ASOCIADO"/>
    <s v="P04"/>
    <s v="TIEMPO PARCIAL (4+4 HORAS)"/>
    <s v="2018-09-17 00:00:00.0"/>
    <s v="2019-09-14 00:00:00.0"/>
    <s v="PI101041"/>
    <s v="PROFESOR ASOCIADO"/>
    <s v="R110"/>
    <x v="10"/>
    <n v="590"/>
    <s v="MÁQUINAS Y MOTORES TÉRMICOS"/>
  </r>
  <r>
    <x v="16"/>
    <n v="16521843"/>
    <s v="ETSII"/>
    <n v="602"/>
    <s v="602R"/>
    <s v="GRUPO-A2"/>
    <s v="Máquinas fluidomecánicas"/>
    <s v="GR"/>
    <s v="GRUPO REDUCIDO"/>
    <s v="602R"/>
    <s v="GR de Máquinas fluidomecánicas"/>
    <s v="GRUPO-A2"/>
    <s v="GR de Máquinas fluidomecánicas"/>
    <s v="2S"/>
    <n v="16521843"/>
    <s v="DOMÉNECH"/>
    <s v="SUBIRÁN"/>
    <s v="JUANA"/>
    <s v="judomene"/>
    <s v="juana.domenech@unirioja.es"/>
    <n v="1.2"/>
    <n v="1.2"/>
    <x v="1"/>
    <n v="504"/>
    <s v="PROFESOR TITULAR UNIVERSIDAD"/>
    <s v="01A"/>
    <s v="TIEMPO COMPLETO AMPLIADO"/>
    <s v="2012-09-01 00:00:00.0"/>
    <s v="null"/>
    <s v="DF100132"/>
    <s v="TITULAR DE UNIVERSIDAD"/>
    <s v="R110"/>
    <x v="10"/>
    <n v="590"/>
    <s v="MÁQUINAS Y MOTORES TÉRMICOS"/>
  </r>
  <r>
    <x v="16"/>
    <n v="72787346"/>
    <s v="ETSII"/>
    <n v="603"/>
    <s v="603G"/>
    <s v="GRUPO-A"/>
    <s v="Máquinas y motores térmicos"/>
    <s v="GG"/>
    <s v="GRUPO GRANDE"/>
    <s v="603G"/>
    <s v="GG de Máquinas y motores térmicos"/>
    <s v="GRUPO-A"/>
    <s v="GG de Máquinas y motores térmicos"/>
    <s v="1S"/>
    <n v="72787346"/>
    <s v="LÓPEZ"/>
    <s v="OCHOA"/>
    <s v="LUIS MARÍA"/>
    <s v="lulopeo"/>
    <s v="luis-maria.lopezo@unirioja.es"/>
    <n v="3.2"/>
    <n v="3.2"/>
    <x v="0"/>
    <n v="504"/>
    <s v="PROFESOR TITULAR UNIVERSIDAD"/>
    <s v="C01"/>
    <s v="TIEMPO COMPLETO"/>
    <s v="2016-03-22 00:00:00.0"/>
    <s v="null"/>
    <s v="DF31980"/>
    <s v="PROFESOR TITULAR DE UNIVERSIDAD"/>
    <s v="R110"/>
    <x v="10"/>
    <n v="590"/>
    <s v="MÁQUINAS Y MOTORES TÉRMICOS"/>
  </r>
  <r>
    <x v="16"/>
    <n v="72787346"/>
    <s v="ETSII"/>
    <n v="603"/>
    <s v="603I"/>
    <s v="GRUPO-A1"/>
    <s v="Máquinas y motores térmicos"/>
    <s v="GI"/>
    <s v="GRUPO DE INFORMÁTICA"/>
    <s v="603I"/>
    <s v="GI de Máquinas y motores térmicos"/>
    <s v="GRUPO-A1"/>
    <s v="GI de Máquinas y motores térmicos"/>
    <s v="1S"/>
    <n v="72787346"/>
    <s v="LÓPEZ"/>
    <s v="OCHOA"/>
    <s v="LUIS MARÍA"/>
    <s v="lulopeo"/>
    <s v="luis-maria.lopezo@unirioja.es"/>
    <n v="1"/>
    <n v="1"/>
    <x v="0"/>
    <n v="504"/>
    <s v="PROFESOR TITULAR UNIVERSIDAD"/>
    <s v="C01"/>
    <s v="TIEMPO COMPLETO"/>
    <s v="2016-03-22 00:00:00.0"/>
    <s v="null"/>
    <s v="DF31980"/>
    <s v="PROFESOR TITULAR DE UNIVERSIDAD"/>
    <s v="R110"/>
    <x v="10"/>
    <n v="590"/>
    <s v="MÁQUINAS Y MOTORES TÉRMICOS"/>
  </r>
  <r>
    <x v="16"/>
    <n v="72787346"/>
    <s v="ETSII"/>
    <n v="603"/>
    <s v="603I"/>
    <s v="GRUPO-A2"/>
    <s v="Máquinas y motores térmicos"/>
    <s v="GI"/>
    <s v="GRUPO DE INFORMÁTICA"/>
    <s v="603I"/>
    <s v="GI de Máquinas y motores térmicos"/>
    <s v="GRUPO-A2"/>
    <s v="GI de Máquinas y motores térmicos"/>
    <s v="1S"/>
    <n v="72787346"/>
    <s v="LÓPEZ"/>
    <s v="OCHOA"/>
    <s v="LUIS MARÍA"/>
    <s v="lulopeo"/>
    <s v="luis-maria.lopezo@unirioja.es"/>
    <n v="1"/>
    <n v="1"/>
    <x v="0"/>
    <n v="504"/>
    <s v="PROFESOR TITULAR UNIVERSIDAD"/>
    <s v="C01"/>
    <s v="TIEMPO COMPLETO"/>
    <s v="2016-03-22 00:00:00.0"/>
    <s v="null"/>
    <s v="DF31980"/>
    <s v="PROFESOR TITULAR DE UNIVERSIDAD"/>
    <s v="R110"/>
    <x v="10"/>
    <n v="590"/>
    <s v="MÁQUINAS Y MOTORES TÉRMICOS"/>
  </r>
  <r>
    <x v="16"/>
    <n v="72787346"/>
    <s v="ETSII"/>
    <n v="603"/>
    <s v="603I"/>
    <s v="GRUPO-A3"/>
    <s v="Máquinas y motores térmicos"/>
    <s v="GI"/>
    <s v="GRUPO DE INFORMÁTICA"/>
    <s v="603I"/>
    <s v="GI de Máquinas y motores térmicos"/>
    <s v="GRUPO-A3"/>
    <s v="GI de Máquinas y motores térmicos"/>
    <s v="1S"/>
    <n v="72787346"/>
    <s v="LÓPEZ"/>
    <s v="OCHOA"/>
    <s v="LUIS MARÍA"/>
    <s v="lulopeo"/>
    <s v="luis-maria.lopezo@unirioja.es"/>
    <n v="1"/>
    <n v="1"/>
    <x v="0"/>
    <n v="504"/>
    <s v="PROFESOR TITULAR UNIVERSIDAD"/>
    <s v="C01"/>
    <s v="TIEMPO COMPLETO"/>
    <s v="2016-03-22 00:00:00.0"/>
    <s v="null"/>
    <s v="DF31980"/>
    <s v="PROFESOR TITULAR DE UNIVERSIDAD"/>
    <s v="R110"/>
    <x v="10"/>
    <n v="590"/>
    <s v="MÁQUINAS Y MOTORES TÉRMICOS"/>
  </r>
  <r>
    <x v="16"/>
    <n v="72787346"/>
    <s v="ETSII"/>
    <n v="603"/>
    <s v="603L"/>
    <s v="GRUPO-A1"/>
    <s v="Máquinas y motores térmicos"/>
    <s v="GL"/>
    <s v="GRUPO DE LABORATORIO"/>
    <s v="603L"/>
    <s v="GL de Máquinas y motores térmicos"/>
    <s v="GRUPO-A1"/>
    <s v="GL de Máquinas y motores térmicos"/>
    <s v="1S"/>
    <n v="72787346"/>
    <s v="LÓPEZ"/>
    <s v="OCHOA"/>
    <s v="LUIS MARÍA"/>
    <s v="lulopeo"/>
    <s v="luis-maria.lopezo@unirioja.es"/>
    <n v="0.6"/>
    <n v="0.6"/>
    <x v="0"/>
    <n v="504"/>
    <s v="PROFESOR TITULAR UNIVERSIDAD"/>
    <s v="C01"/>
    <s v="TIEMPO COMPLETO"/>
    <s v="2016-03-22 00:00:00.0"/>
    <s v="null"/>
    <s v="DF31980"/>
    <s v="PROFESOR TITULAR DE UNIVERSIDAD"/>
    <s v="R110"/>
    <x v="10"/>
    <n v="590"/>
    <s v="MÁQUINAS Y MOTORES TÉRMICOS"/>
  </r>
  <r>
    <x v="16"/>
    <n v="72787346"/>
    <s v="ETSII"/>
    <n v="603"/>
    <s v="603L"/>
    <s v="GRUPO-A2"/>
    <s v="Máquinas y motores térmicos"/>
    <s v="GL"/>
    <s v="GRUPO DE LABORATORIO"/>
    <s v="603L"/>
    <s v="GL de Máquinas y motores térmicos"/>
    <s v="GRUPO-A2"/>
    <s v="GL de Máquinas y motores térmicos"/>
    <s v="1S"/>
    <n v="72787346"/>
    <s v="LÓPEZ"/>
    <s v="OCHOA"/>
    <s v="LUIS MARÍA"/>
    <s v="lulopeo"/>
    <s v="luis-maria.lopezo@unirioja.es"/>
    <n v="0.6"/>
    <n v="0.6"/>
    <x v="0"/>
    <n v="504"/>
    <s v="PROFESOR TITULAR UNIVERSIDAD"/>
    <s v="C01"/>
    <s v="TIEMPO COMPLETO"/>
    <s v="2016-03-22 00:00:00.0"/>
    <s v="null"/>
    <s v="DF31980"/>
    <s v="PROFESOR TITULAR DE UNIVERSIDAD"/>
    <s v="R110"/>
    <x v="10"/>
    <n v="590"/>
    <s v="MÁQUINAS Y MOTORES TÉRMICOS"/>
  </r>
  <r>
    <x v="16"/>
    <n v="72787346"/>
    <s v="ETSII"/>
    <n v="603"/>
    <s v="603L"/>
    <s v="GRUPO-A3"/>
    <s v="Máquinas y motores térmicos"/>
    <s v="GL"/>
    <s v="GRUPO DE LABORATORIO"/>
    <s v="603L"/>
    <s v="GL de Máquinas y motores térmicos"/>
    <s v="GRUPO-A3"/>
    <s v="GL de Máquinas y motores térmicos"/>
    <s v="1S"/>
    <n v="72787346"/>
    <s v="LÓPEZ"/>
    <s v="OCHOA"/>
    <s v="LUIS MARÍA"/>
    <s v="lulopeo"/>
    <s v="luis-maria.lopezo@unirioja.es"/>
    <n v="0.6"/>
    <n v="0.6"/>
    <x v="0"/>
    <n v="504"/>
    <s v="PROFESOR TITULAR UNIVERSIDAD"/>
    <s v="C01"/>
    <s v="TIEMPO COMPLETO"/>
    <s v="2016-03-22 00:00:00.0"/>
    <s v="null"/>
    <s v="DF31980"/>
    <s v="PROFESOR TITULAR DE UNIVERSIDAD"/>
    <s v="R110"/>
    <x v="10"/>
    <n v="590"/>
    <s v="MÁQUINAS Y MOTORES TÉRMICOS"/>
  </r>
  <r>
    <x v="16"/>
    <n v="72787346"/>
    <s v="ETSII"/>
    <n v="603"/>
    <s v="603R"/>
    <s v="GRUPO-A1"/>
    <s v="Máquinas y motores térmicos"/>
    <s v="GR"/>
    <s v="GRUPO REDUCIDO"/>
    <s v="603R"/>
    <s v="GR de Máquinas y motores térmicos"/>
    <s v="GRUPO-A1"/>
    <s v="GR de Máquinas y motores térmicos"/>
    <s v="1S"/>
    <n v="72787346"/>
    <s v="LÓPEZ"/>
    <s v="OCHOA"/>
    <s v="LUIS MARÍA"/>
    <s v="lulopeo"/>
    <s v="luis-maria.lopezo@unirioja.es"/>
    <n v="1.2"/>
    <n v="1.2"/>
    <x v="0"/>
    <n v="504"/>
    <s v="PROFESOR TITULAR UNIVERSIDAD"/>
    <s v="C01"/>
    <s v="TIEMPO COMPLETO"/>
    <s v="2016-03-22 00:00:00.0"/>
    <s v="null"/>
    <s v="DF31980"/>
    <s v="PROFESOR TITULAR DE UNIVERSIDAD"/>
    <s v="R110"/>
    <x v="10"/>
    <n v="590"/>
    <s v="MÁQUINAS Y MOTORES TÉRMICOS"/>
  </r>
  <r>
    <x v="16"/>
    <n v="72787346"/>
    <s v="ETSII"/>
    <n v="603"/>
    <s v="603R"/>
    <s v="GRUPO-A2"/>
    <s v="Máquinas y motores térmicos"/>
    <s v="GR"/>
    <s v="GRUPO REDUCIDO"/>
    <s v="603R"/>
    <s v="GR de Máquinas y motores térmicos"/>
    <s v="GRUPO-A2"/>
    <s v="GR de Máquinas y motores térmicos"/>
    <s v="1S"/>
    <n v="72787346"/>
    <s v="LÓPEZ"/>
    <s v="OCHOA"/>
    <s v="LUIS MARÍA"/>
    <s v="lulopeo"/>
    <s v="luis-maria.lopezo@unirioja.es"/>
    <n v="1.2"/>
    <n v="1.2"/>
    <x v="0"/>
    <n v="504"/>
    <s v="PROFESOR TITULAR UNIVERSIDAD"/>
    <s v="C01"/>
    <s v="TIEMPO COMPLETO"/>
    <s v="2016-03-22 00:00:00.0"/>
    <s v="null"/>
    <s v="DF31980"/>
    <s v="PROFESOR TITULAR DE UNIVERSIDAD"/>
    <s v="R110"/>
    <x v="10"/>
    <n v="590"/>
    <s v="MÁQUINAS Y MOTORES TÉRMICOS"/>
  </r>
  <r>
    <x v="16"/>
    <n v="72787346"/>
    <s v="ETSII"/>
    <n v="603"/>
    <s v="603R"/>
    <s v="GRUPO-A3"/>
    <s v="Máquinas y motores térmicos"/>
    <s v="GR"/>
    <s v="GRUPO REDUCIDO"/>
    <s v="603R"/>
    <s v="GR de Máquinas y motores térmicos"/>
    <s v="GRUPO-A3"/>
    <s v="GR de Máquinas y motores térmicos"/>
    <s v="1S"/>
    <n v="72787346"/>
    <s v="LÓPEZ"/>
    <s v="OCHOA"/>
    <s v="LUIS MARÍA"/>
    <s v="lulopeo"/>
    <s v="luis-maria.lopezo@unirioja.es"/>
    <n v="1.2"/>
    <n v="1.2"/>
    <x v="0"/>
    <n v="504"/>
    <s v="PROFESOR TITULAR UNIVERSIDAD"/>
    <s v="C01"/>
    <s v="TIEMPO COMPLETO"/>
    <s v="2016-03-22 00:00:00.0"/>
    <s v="null"/>
    <s v="DF31980"/>
    <s v="PROFESOR TITULAR DE UNIVERSIDAD"/>
    <s v="R110"/>
    <x v="10"/>
    <n v="590"/>
    <s v="MÁQUINAS Y MOTORES TÉRMICOS"/>
  </r>
  <r>
    <x v="16"/>
    <n v="16542535"/>
    <s v="ETSII"/>
    <n v="604"/>
    <s v="604G"/>
    <s v="GRUPO-A"/>
    <s v="Tecnología mecánica"/>
    <s v="GG"/>
    <s v="GRUPO GRANDE"/>
    <s v="604G"/>
    <s v="GG de Tecnología mecánica"/>
    <s v="GRUPO-A"/>
    <s v="GG de Tecnología mecánica"/>
    <s v="2S"/>
    <n v="16542535"/>
    <s v="BLANCO"/>
    <s v="FERNÁNDEZ"/>
    <s v="JULIO"/>
    <s v="jublanco"/>
    <s v="julio.blanco@unirioja.es"/>
    <n v="1.7"/>
    <n v="1.7"/>
    <x v="0"/>
    <n v="500"/>
    <s v="CATEDRATICO DE UNIVERSIDAD"/>
    <s v="01R"/>
    <s v="TIEMPO COMPLETO REDUCIDO"/>
    <s v="2017-12-04 00:00:00.0"/>
    <s v="null"/>
    <s v="DF100352"/>
    <s v="CATEDRÁTICO DE UNIVERSIDAD"/>
    <s v="R110"/>
    <x v="10"/>
    <n v="515"/>
    <s v="INGENIERÍA DE LOS PROCESOS DE FABRICACIÓN"/>
  </r>
  <r>
    <x v="16"/>
    <n v="16599457"/>
    <s v="ETSII"/>
    <n v="604"/>
    <s v="604G"/>
    <s v="GRUPO-A"/>
    <s v="Tecnología mecánica"/>
    <s v="GG"/>
    <s v="GRUPO GRANDE"/>
    <s v="604G"/>
    <s v="GG de Tecnología mecánica"/>
    <s v="GRUPO-A"/>
    <s v="GG de Tecnología mecánica"/>
    <s v="2S"/>
    <n v="16599457"/>
    <s v="MARTÍNEZ"/>
    <s v="CÁMARA"/>
    <s v="EDUARDO"/>
    <s v="eduamart"/>
    <s v="eduardo.martinezc@unirioja.es"/>
    <n v="1.5"/>
    <n v="1.5"/>
    <x v="0"/>
    <n v="532"/>
    <s v="LABORAL DOCENTE-ASOCIADO"/>
    <s v="P04"/>
    <s v="TIEMPO PARCIAL (4+4 HORAS)"/>
    <s v="2017-09-15 00:00:00.0"/>
    <s v="2019-09-14 00:00:00.0"/>
    <s v="PI101264"/>
    <s v="PROFESOR ASOCIADO"/>
    <s v="R110"/>
    <x v="10"/>
    <n v="515"/>
    <s v="INGENIERÍA DE LOS PROCESOS DE FABRICACIÓN"/>
  </r>
  <r>
    <x v="16"/>
    <n v="16599457"/>
    <s v="ETSII"/>
    <n v="604"/>
    <s v="604L"/>
    <s v="GRUPO-A1"/>
    <s v="Tecnología mecánica"/>
    <s v="GL"/>
    <s v="GRUPO DE LABORATORIO"/>
    <s v="604L"/>
    <s v="GL de Tecnología mecánica"/>
    <s v="GRUPO-A1"/>
    <s v="GL de Tecnología mecánica"/>
    <s v="2S"/>
    <n v="16599457"/>
    <s v="MARTÍNEZ"/>
    <s v="CÁMARA"/>
    <s v="EDUARDO"/>
    <s v="eduamart"/>
    <s v="eduardo.martinezc@unirioja.es"/>
    <n v="2.8"/>
    <n v="2.8"/>
    <x v="0"/>
    <n v="532"/>
    <s v="LABORAL DOCENTE-ASOCIADO"/>
    <s v="P04"/>
    <s v="TIEMPO PARCIAL (4+4 HORAS)"/>
    <s v="2017-09-15 00:00:00.0"/>
    <s v="2019-09-14 00:00:00.0"/>
    <s v="PI101264"/>
    <s v="PROFESOR ASOCIADO"/>
    <s v="R110"/>
    <x v="10"/>
    <n v="515"/>
    <s v="INGENIERÍA DE LOS PROCESOS DE FABRICACIÓN"/>
  </r>
  <r>
    <x v="16"/>
    <n v="16523160"/>
    <s v="ETSII"/>
    <n v="604"/>
    <s v="604L"/>
    <s v="GRUPO-A2"/>
    <s v="Tecnología mecánica"/>
    <s v="GL"/>
    <s v="GRUPO DE LABORATORIO"/>
    <s v="604L"/>
    <s v="GL de Tecnología mecánica"/>
    <s v="GRUPO-A2"/>
    <s v="GL de Tecnología mecánica"/>
    <s v="2S"/>
    <n v="16523160"/>
    <s v="AZOFRA"/>
    <s v="RUEDA"/>
    <s v="JUAN CARLOS"/>
    <s v="juazofra"/>
    <s v="juancarlos.azofra@unirioja.es"/>
    <n v="2.8"/>
    <n v="2.8"/>
    <x v="0"/>
    <n v="532"/>
    <s v="LABORAL DOCENTE-ASOCIADO"/>
    <s v="P03"/>
    <s v="TIEMPO PARCIAL (3+3 HORAS)"/>
    <s v="2016-09-15 00:00:00.0"/>
    <s v="2019-09-14 00:00:00.0"/>
    <s v="PI101122"/>
    <s v="PROFESOR ASOCIADO"/>
    <s v="R110"/>
    <x v="10"/>
    <n v="515"/>
    <s v="INGENIERÍA DE LOS PROCESOS DE FABRICACIÓN"/>
  </r>
  <r>
    <x v="16"/>
    <n v="16538994"/>
    <s v="ETSII"/>
    <n v="605"/>
    <s v="605G"/>
    <s v="GRUPO-A"/>
    <s v="Teoría de estructuras"/>
    <s v="GG"/>
    <s v="GRUPO GRANDE"/>
    <s v="605G"/>
    <s v="GG de Teoría de estructuras"/>
    <s v="GRUPO-A"/>
    <s v="GG de Teoría de estructuras"/>
    <s v="2S"/>
    <n v="16538994"/>
    <s v="MARTÍNEZ DE PISÓN"/>
    <s v="ASCACÍBAR"/>
    <s v="EDUARDO"/>
    <s v="edmartin"/>
    <s v="eduardo.mtnezdepison@unirioja.es"/>
    <n v="2.1"/>
    <n v="2.1"/>
    <x v="1"/>
    <n v="504"/>
    <s v="PROFESOR TITULAR UNIVERSIDAD"/>
    <s v="C01"/>
    <s v="TIEMPO COMPLETO"/>
    <s v="2014-09-15 00:00:00.0"/>
    <s v="null"/>
    <s v="DF100069"/>
    <s v="TITULAR DE UNIVERSIDAD"/>
    <s v="R110"/>
    <x v="10"/>
    <n v="605"/>
    <s v="MECÁNICA DE MEDIOS CONTINUOS Y TEORÍA DE ESTRUCTUR"/>
  </r>
  <r>
    <x v="16"/>
    <n v="16561901"/>
    <s v="ETSII"/>
    <n v="605"/>
    <s v="605G"/>
    <s v="GRUPO-A"/>
    <s v="Teoría de estructuras"/>
    <s v="GG"/>
    <s v="GRUPO GRANDE"/>
    <s v="605G"/>
    <s v="GG de Teoría de estructuras"/>
    <s v="GRUPO-A"/>
    <s v="GG de Teoría de estructuras"/>
    <s v="2S"/>
    <n v="16561901"/>
    <s v="FRAILE"/>
    <s v="GARCÍA"/>
    <s v="ESTEBAN"/>
    <s v="esfraile"/>
    <s v="esteban.fraile@unirioja.es"/>
    <n v="1.1000000000000001"/>
    <n v="1.1000000000000001"/>
    <x v="1"/>
    <n v="536"/>
    <s v="PROFESOR INTERINO"/>
    <s v="C01"/>
    <s v="TIEMPO COMPLETO"/>
    <s v="2012-09-01 00:00:00.0"/>
    <s v="null"/>
    <s v="PI100871"/>
    <s v="PROFESOR CONTRATADO INTERINO"/>
    <s v="R110"/>
    <x v="10"/>
    <n v="605"/>
    <s v="MECÁNICA DE MEDIOS CONTINUOS Y TEORÍA DE ESTRUCTUR"/>
  </r>
  <r>
    <x v="16"/>
    <n v="16561901"/>
    <s v="ETSII"/>
    <n v="605"/>
    <s v="605R"/>
    <s v="GRUPO-A1"/>
    <s v="Teoría de estructuras"/>
    <s v="GR"/>
    <s v="GRUPO REDUCIDO"/>
    <s v="605R"/>
    <s v="GR de Teoría de estructuras"/>
    <s v="GRUPO-A1"/>
    <s v="GR de Teoría de estructuras"/>
    <s v="2S"/>
    <n v="16561901"/>
    <s v="FRAILE"/>
    <s v="GARCÍA"/>
    <s v="ESTEBAN"/>
    <s v="esfraile"/>
    <s v="esteban.fraile@unirioja.es"/>
    <n v="0.7"/>
    <n v="0.7"/>
    <x v="1"/>
    <n v="536"/>
    <s v="PROFESOR INTERINO"/>
    <s v="C01"/>
    <s v="TIEMPO COMPLETO"/>
    <s v="2012-09-01 00:00:00.0"/>
    <s v="null"/>
    <s v="PI100871"/>
    <s v="PROFESOR CONTRATADO INTERINO"/>
    <s v="R110"/>
    <x v="10"/>
    <n v="605"/>
    <s v="MECÁNICA DE MEDIOS CONTINUOS Y TEORÍA DE ESTRUCTUR"/>
  </r>
  <r>
    <x v="16"/>
    <n v="16588620"/>
    <s v="ETSII"/>
    <n v="605"/>
    <s v="605R"/>
    <s v="GRUPO-A1"/>
    <s v="Teoría de estructuras"/>
    <s v="GR"/>
    <s v="GRUPO REDUCIDO"/>
    <s v="605R"/>
    <s v="GR de Teoría de estructuras"/>
    <s v="GRUPO-A1"/>
    <s v="GR de Teoría de estructuras"/>
    <s v="2S"/>
    <n v="16588620"/>
    <s v="FERREIRO"/>
    <s v="CABELLO"/>
    <s v="JAVIER"/>
    <s v="jaferrei"/>
    <s v="javier.ferreiro@unirioja.es"/>
    <n v="2.1"/>
    <n v="2.1"/>
    <x v="0"/>
    <n v="532"/>
    <s v="LABORAL DOCENTE-ASOCIADO"/>
    <s v="P06"/>
    <s v="TIEMPO PARCIAL (6+6 HORAS)"/>
    <s v="2018-09-28 00:00:00.0"/>
    <s v="2019-09-14 00:00:00.0"/>
    <s v="PI101044"/>
    <s v="PROFESOR ASOCIADO"/>
    <s v="R110"/>
    <x v="10"/>
    <n v="605"/>
    <s v="MECÁNICA DE MEDIOS CONTINUOS Y TEORÍA DE ESTRUCTUR"/>
  </r>
  <r>
    <x v="16"/>
    <n v="16561901"/>
    <s v="ETSII"/>
    <n v="605"/>
    <s v="605R"/>
    <s v="GRUPO-A2"/>
    <s v="Teoría de estructuras"/>
    <s v="GR"/>
    <s v="GRUPO REDUCIDO"/>
    <s v="605R"/>
    <s v="GR de Teoría de estructuras"/>
    <s v="GRUPO-A2"/>
    <s v="GR de Teoría de estructuras"/>
    <s v="2S"/>
    <n v="16561901"/>
    <s v="FRAILE"/>
    <s v="GARCÍA"/>
    <s v="ESTEBAN"/>
    <s v="esfraile"/>
    <s v="esteban.fraile@unirioja.es"/>
    <n v="0.7"/>
    <n v="0.7"/>
    <x v="1"/>
    <n v="536"/>
    <s v="PROFESOR INTERINO"/>
    <s v="C01"/>
    <s v="TIEMPO COMPLETO"/>
    <s v="2012-09-01 00:00:00.0"/>
    <s v="null"/>
    <s v="PI100871"/>
    <s v="PROFESOR CONTRATADO INTERINO"/>
    <s v="R110"/>
    <x v="10"/>
    <n v="605"/>
    <s v="MECÁNICA DE MEDIOS CONTINUOS Y TEORÍA DE ESTRUCTUR"/>
  </r>
  <r>
    <x v="16"/>
    <n v="16588620"/>
    <s v="ETSII"/>
    <n v="605"/>
    <s v="605R"/>
    <s v="GRUPO-A2"/>
    <s v="Teoría de estructuras"/>
    <s v="GR"/>
    <s v="GRUPO REDUCIDO"/>
    <s v="605R"/>
    <s v="GR de Teoría de estructuras"/>
    <s v="GRUPO-A2"/>
    <s v="GR de Teoría de estructuras"/>
    <s v="2S"/>
    <n v="16588620"/>
    <s v="FERREIRO"/>
    <s v="CABELLO"/>
    <s v="JAVIER"/>
    <s v="jaferrei"/>
    <s v="javier.ferreiro@unirioja.es"/>
    <n v="2.1"/>
    <n v="2.1"/>
    <x v="0"/>
    <n v="532"/>
    <s v="LABORAL DOCENTE-ASOCIADO"/>
    <s v="P06"/>
    <s v="TIEMPO PARCIAL (6+6 HORAS)"/>
    <s v="2018-09-28 00:00:00.0"/>
    <s v="2019-09-14 00:00:00.0"/>
    <s v="PI101044"/>
    <s v="PROFESOR ASOCIADO"/>
    <s v="R110"/>
    <x v="10"/>
    <n v="605"/>
    <s v="MECÁNICA DE MEDIOS CONTINUOS Y TEORÍA DE ESTRUCTUR"/>
  </r>
  <r>
    <x v="16"/>
    <n v="16521843"/>
    <s v="ETSII"/>
    <n v="606"/>
    <s v="606G"/>
    <s v="GRUPO-A"/>
    <s v="Ahorro energético en la edificación"/>
    <s v="GG"/>
    <s v="GRUPO GRANDE"/>
    <s v="606G"/>
    <s v="GG de Ahorro energético en la edificación"/>
    <s v="GRUPO-A"/>
    <s v="GG de Ahorro energético en la edificación"/>
    <s v="2S"/>
    <n v="16521843"/>
    <s v="DOMÉNECH"/>
    <s v="SUBIRÁN"/>
    <s v="JUANA"/>
    <s v="judomene"/>
    <s v="juana.domenech@unirioja.es"/>
    <n v="3.2"/>
    <n v="3.2"/>
    <x v="1"/>
    <n v="504"/>
    <s v="PROFESOR TITULAR UNIVERSIDAD"/>
    <s v="01A"/>
    <s v="TIEMPO COMPLETO AMPLIADO"/>
    <s v="2012-09-01 00:00:00.0"/>
    <s v="null"/>
    <s v="DF100132"/>
    <s v="TITULAR DE UNIVERSIDAD"/>
    <s v="R110"/>
    <x v="10"/>
    <n v="590"/>
    <s v="MÁQUINAS Y MOTORES TÉRMICOS"/>
  </r>
  <r>
    <x v="16"/>
    <n v="16521843"/>
    <s v="ETSII"/>
    <n v="606"/>
    <s v="606I"/>
    <s v="GRUPO-A1"/>
    <s v="Ahorro energético en la edificación"/>
    <s v="GI"/>
    <s v="GRUPO DE INFORMÁTICA"/>
    <s v="606I"/>
    <s v="GI de Ahorro energético en la edificación"/>
    <s v="GRUPO-A1"/>
    <s v="GI de Ahorro energético en la edificación"/>
    <s v="2S"/>
    <n v="16521843"/>
    <s v="DOMÉNECH"/>
    <s v="SUBIRÁN"/>
    <s v="JUANA"/>
    <s v="judomene"/>
    <s v="juana.domenech@unirioja.es"/>
    <n v="1"/>
    <n v="1"/>
    <x v="1"/>
    <n v="504"/>
    <s v="PROFESOR TITULAR UNIVERSIDAD"/>
    <s v="01A"/>
    <s v="TIEMPO COMPLETO AMPLIADO"/>
    <s v="2012-09-01 00:00:00.0"/>
    <s v="null"/>
    <s v="DF100132"/>
    <s v="TITULAR DE UNIVERSIDAD"/>
    <s v="R110"/>
    <x v="10"/>
    <n v="590"/>
    <s v="MÁQUINAS Y MOTORES TÉRMICOS"/>
  </r>
  <r>
    <x v="16"/>
    <n v="16521843"/>
    <s v="ETSII"/>
    <n v="606"/>
    <s v="606L"/>
    <s v="GRUPO-A1"/>
    <s v="Ahorro energético en la edificación"/>
    <s v="GL"/>
    <s v="GRUPO DE LABORATORIO"/>
    <s v="606L"/>
    <s v="GL de Ahorro energético en la edificación"/>
    <s v="GRUPO-A1"/>
    <s v="GL de Ahorro energético en la edificación"/>
    <s v="2S"/>
    <n v="16521843"/>
    <s v="DOMÉNECH"/>
    <s v="SUBIRÁN"/>
    <s v="JUANA"/>
    <s v="judomene"/>
    <s v="juana.domenech@unirioja.es"/>
    <n v="0.6"/>
    <n v="0.6"/>
    <x v="1"/>
    <n v="504"/>
    <s v="PROFESOR TITULAR UNIVERSIDAD"/>
    <s v="01A"/>
    <s v="TIEMPO COMPLETO AMPLIADO"/>
    <s v="2012-09-01 00:00:00.0"/>
    <s v="null"/>
    <s v="DF100132"/>
    <s v="TITULAR DE UNIVERSIDAD"/>
    <s v="R110"/>
    <x v="10"/>
    <n v="590"/>
    <s v="MÁQUINAS Y MOTORES TÉRMICOS"/>
  </r>
  <r>
    <x v="16"/>
    <n v="16521843"/>
    <s v="ETSII"/>
    <n v="606"/>
    <s v="606R"/>
    <s v="GRUPO-A1"/>
    <s v="Ahorro energético en la edificación"/>
    <s v="GR"/>
    <s v="GRUPO REDUCIDO"/>
    <s v="606R"/>
    <s v="GR de Ahorro energético en la edificación"/>
    <s v="GRUPO-A1"/>
    <s v="GR de Ahorro energético en la edificación"/>
    <s v="2S"/>
    <n v="16521843"/>
    <s v="DOMÉNECH"/>
    <s v="SUBIRÁN"/>
    <s v="JUANA"/>
    <s v="judomene"/>
    <s v="juana.domenech@unirioja.es"/>
    <n v="1.2"/>
    <n v="1.2"/>
    <x v="1"/>
    <n v="504"/>
    <s v="PROFESOR TITULAR UNIVERSIDAD"/>
    <s v="01A"/>
    <s v="TIEMPO COMPLETO AMPLIADO"/>
    <s v="2012-09-01 00:00:00.0"/>
    <s v="null"/>
    <s v="DF100132"/>
    <s v="TITULAR DE UNIVERSIDAD"/>
    <s v="R110"/>
    <x v="10"/>
    <n v="590"/>
    <s v="MÁQUINAS Y MOTORES TÉRMICOS"/>
  </r>
  <r>
    <x v="16"/>
    <n v="16506383"/>
    <s v="ETSII"/>
    <n v="607"/>
    <s v="607G"/>
    <s v="GRUPO-A"/>
    <s v="Cálculo dinámico y análisis modal"/>
    <s v="GG"/>
    <s v="GRUPO GRANDE"/>
    <s v="607G"/>
    <s v="GG de Cálculo dinámico y análisis modal"/>
    <s v="GRUPO-A"/>
    <s v="GG de Cálculo dinámico y análisis modal"/>
    <s v="1S"/>
    <n v="16506383"/>
    <s v="ALBA"/>
    <s v="IRURZUN"/>
    <s v="JOSÉ ANTONIO"/>
    <s v="jalba"/>
    <s v="joseantonio.alba@unirioja.es"/>
    <n v="1.7"/>
    <n v="1.7"/>
    <x v="1"/>
    <n v="505"/>
    <s v="CATEDRATICO ESCUELA UNIVERSITARIA"/>
    <s v="01A"/>
    <s v="TIEMPO COMPLETO AMPLIADO"/>
    <s v="2016-09-15 00:00:00.0"/>
    <s v="null"/>
    <s v="DF31935"/>
    <s v="CATEDRÁTICO DE ESCUELA UNIVERSITARIA"/>
    <s v="R110"/>
    <x v="10"/>
    <n v="545"/>
    <s v="INGENIERÍA MECÁNICA"/>
  </r>
  <r>
    <x v="16"/>
    <n v="16506383"/>
    <s v="ETSII"/>
    <n v="607"/>
    <s v="607I"/>
    <s v="GRUPO-A1"/>
    <s v="Cálculo dinámico y análisis modal"/>
    <s v="GI"/>
    <s v="GRUPO DE INFORMÁTICA"/>
    <s v="607I"/>
    <s v="GI de Cálculo dinámico y análisis modal"/>
    <s v="GRUPO-A1"/>
    <s v="GI de Cálculo dinámico y análisis modal"/>
    <s v="1S"/>
    <n v="16506383"/>
    <s v="ALBA"/>
    <s v="IRURZUN"/>
    <s v="JOSÉ ANTONIO"/>
    <s v="jalba"/>
    <s v="joseantonio.alba@unirioja.es"/>
    <n v="1.4"/>
    <n v="1.4"/>
    <x v="1"/>
    <n v="505"/>
    <s v="CATEDRATICO ESCUELA UNIVERSITARIA"/>
    <s v="01A"/>
    <s v="TIEMPO COMPLETO AMPLIADO"/>
    <s v="2016-09-15 00:00:00.0"/>
    <s v="null"/>
    <s v="DF31935"/>
    <s v="CATEDRÁTICO DE ESCUELA UNIVERSITARIA"/>
    <s v="R110"/>
    <x v="10"/>
    <n v="545"/>
    <s v="INGENIERÍA MECÁNICA"/>
  </r>
  <r>
    <x v="16"/>
    <n v="16506383"/>
    <s v="ETSII"/>
    <n v="607"/>
    <s v="607R"/>
    <s v="GRUPO-A1"/>
    <s v="Cálculo dinámico y análisis modal"/>
    <s v="GR"/>
    <s v="GRUPO REDUCIDO"/>
    <s v="607R"/>
    <s v="GR de Cálculo dinámico y análisis modal"/>
    <s v="GRUPO-A1"/>
    <s v="GR de Cálculo dinámico y análisis modal"/>
    <s v="1S"/>
    <n v="16506383"/>
    <s v="ALBA"/>
    <s v="IRURZUN"/>
    <s v="JOSÉ ANTONIO"/>
    <s v="jalba"/>
    <s v="joseantonio.alba@unirioja.es"/>
    <n v="1.4"/>
    <n v="1.4"/>
    <x v="1"/>
    <n v="505"/>
    <s v="CATEDRATICO ESCUELA UNIVERSITARIA"/>
    <s v="01A"/>
    <s v="TIEMPO COMPLETO AMPLIADO"/>
    <s v="2016-09-15 00:00:00.0"/>
    <s v="null"/>
    <s v="DF31935"/>
    <s v="CATEDRÁTICO DE ESCUELA UNIVERSITARIA"/>
    <s v="R110"/>
    <x v="10"/>
    <n v="545"/>
    <s v="INGENIERÍA MECÁNICA"/>
  </r>
  <r>
    <x v="16"/>
    <n v="16506383"/>
    <s v="ETSII"/>
    <n v="608"/>
    <s v="608G"/>
    <s v="GRUPO-A"/>
    <s v="Diseño avanzado de máquinas"/>
    <s v="GG"/>
    <s v="GRUPO GRANDE"/>
    <s v="608G"/>
    <s v="GG de Diseño avanzado de máquinas"/>
    <s v="GRUPO-A"/>
    <s v="GG de Diseño avanzado de máquinas"/>
    <s v="2S"/>
    <n v="16506383"/>
    <s v="ALBA"/>
    <s v="IRURZUN"/>
    <s v="JOSÉ ANTONIO"/>
    <s v="jalba"/>
    <s v="joseantonio.alba@unirioja.es"/>
    <n v="2.8"/>
    <n v="2.8"/>
    <x v="1"/>
    <n v="505"/>
    <s v="CATEDRATICO ESCUELA UNIVERSITARIA"/>
    <s v="01A"/>
    <s v="TIEMPO COMPLETO AMPLIADO"/>
    <s v="2016-09-15 00:00:00.0"/>
    <s v="null"/>
    <s v="DF31935"/>
    <s v="CATEDRÁTICO DE ESCUELA UNIVERSITARIA"/>
    <s v="R110"/>
    <x v="10"/>
    <n v="545"/>
    <s v="INGENIERÍA MECÁNICA"/>
  </r>
  <r>
    <x v="16"/>
    <n v="16506383"/>
    <s v="ETSII"/>
    <n v="608"/>
    <s v="608I"/>
    <s v="GRUPO-A1"/>
    <s v="Diseño avanzado de máquinas"/>
    <s v="GI"/>
    <s v="GRUPO DE INFORMÁTICA"/>
    <s v="608I"/>
    <s v="GI de Diseño avanzado de máquinas"/>
    <s v="GRUPO-A1"/>
    <s v="GI de Diseño avanzado de máquinas"/>
    <s v="2S"/>
    <n v="16506383"/>
    <s v="ALBA"/>
    <s v="IRURZUN"/>
    <s v="JOSÉ ANTONIO"/>
    <s v="jalba"/>
    <s v="joseantonio.alba@unirioja.es"/>
    <n v="1.2"/>
    <n v="1.2"/>
    <x v="1"/>
    <n v="505"/>
    <s v="CATEDRATICO ESCUELA UNIVERSITARIA"/>
    <s v="01A"/>
    <s v="TIEMPO COMPLETO AMPLIADO"/>
    <s v="2016-09-15 00:00:00.0"/>
    <s v="null"/>
    <s v="DF31935"/>
    <s v="CATEDRÁTICO DE ESCUELA UNIVERSITARIA"/>
    <s v="R110"/>
    <x v="10"/>
    <n v="545"/>
    <s v="INGENIERÍA MECÁNICA"/>
  </r>
  <r>
    <x v="16"/>
    <n v="16506383"/>
    <s v="ETSII"/>
    <n v="608"/>
    <s v="608L"/>
    <s v="GRUPO-A1"/>
    <s v="Diseño avanzado de máquinas"/>
    <s v="GL"/>
    <s v="GRUPO DE LABORATORIO"/>
    <s v="608L"/>
    <s v="GL de Diseño avanzado de máquinas"/>
    <s v="GRUPO-A1"/>
    <s v="GL de Diseño avanzado de máquinas"/>
    <s v="2S"/>
    <n v="16506383"/>
    <s v="ALBA"/>
    <s v="IRURZUN"/>
    <s v="JOSÉ ANTONIO"/>
    <s v="jalba"/>
    <s v="joseantonio.alba@unirioja.es"/>
    <n v="0.8"/>
    <n v="0.8"/>
    <x v="1"/>
    <n v="505"/>
    <s v="CATEDRATICO ESCUELA UNIVERSITARIA"/>
    <s v="01A"/>
    <s v="TIEMPO COMPLETO AMPLIADO"/>
    <s v="2016-09-15 00:00:00.0"/>
    <s v="null"/>
    <s v="DF31935"/>
    <s v="CATEDRÁTICO DE ESCUELA UNIVERSITARIA"/>
    <s v="R110"/>
    <x v="10"/>
    <n v="545"/>
    <s v="INGENIERÍA MECÁNICA"/>
  </r>
  <r>
    <x v="16"/>
    <n v="16506383"/>
    <s v="ETSII"/>
    <n v="608"/>
    <s v="608R"/>
    <s v="GRUPO-A1"/>
    <s v="Diseño avanzado de máquinas"/>
    <s v="GR"/>
    <s v="GRUPO REDUCIDO"/>
    <s v="608R"/>
    <s v="GR de Diseño avanzado de máquinas"/>
    <s v="GRUPO-A1"/>
    <s v="GR de Diseño avanzado de máquinas"/>
    <s v="2S"/>
    <n v="16506383"/>
    <s v="ALBA"/>
    <s v="IRURZUN"/>
    <s v="JOSÉ ANTONIO"/>
    <s v="jalba"/>
    <s v="joseantonio.alba@unirioja.es"/>
    <n v="1.2"/>
    <n v="1.2"/>
    <x v="1"/>
    <n v="505"/>
    <s v="CATEDRATICO ESCUELA UNIVERSITARIA"/>
    <s v="01A"/>
    <s v="TIEMPO COMPLETO AMPLIADO"/>
    <s v="2016-09-15 00:00:00.0"/>
    <s v="null"/>
    <s v="DF31935"/>
    <s v="CATEDRÁTICO DE ESCUELA UNIVERSITARIA"/>
    <s v="R110"/>
    <x v="10"/>
    <n v="545"/>
    <s v="INGENIERÍA MECÁNICA"/>
  </r>
  <r>
    <x v="16"/>
    <n v="16538994"/>
    <s v="ETSII"/>
    <n v="609"/>
    <s v="609G"/>
    <s v="GRUPO-A"/>
    <s v="Estructuras de hormigón y cimentaciones"/>
    <s v="GG"/>
    <s v="GRUPO GRANDE"/>
    <s v="609G"/>
    <s v="GG de Estructuras de hormingón y cimentaciones"/>
    <s v="GRUPO-A"/>
    <s v="GG de Estructuras de hormingón y cimentaciones"/>
    <s v="2S"/>
    <n v="16538994"/>
    <s v="MARTÍNEZ DE PISÓN"/>
    <s v="ASCACÍBAR"/>
    <s v="EDUARDO"/>
    <s v="edmartin"/>
    <s v="eduardo.mtnezdepison@unirioja.es"/>
    <n v="3.2"/>
    <n v="3.2"/>
    <x v="1"/>
    <n v="504"/>
    <s v="PROFESOR TITULAR UNIVERSIDAD"/>
    <s v="C01"/>
    <s v="TIEMPO COMPLETO"/>
    <s v="2014-09-15 00:00:00.0"/>
    <s v="null"/>
    <s v="DF100069"/>
    <s v="TITULAR DE UNIVERSIDAD"/>
    <s v="R110"/>
    <x v="10"/>
    <n v="605"/>
    <s v="MECÁNICA DE MEDIOS CONTINUOS Y TEORÍA DE ESTRUCTUR"/>
  </r>
  <r>
    <x v="16"/>
    <n v="16538994"/>
    <s v="ETSII"/>
    <n v="609"/>
    <s v="609R"/>
    <s v="GRUPO-A1"/>
    <s v="Estructuras de hormigón y cimentaciones"/>
    <s v="GR"/>
    <s v="GRUPO REDUCIDO"/>
    <s v="609R"/>
    <s v="GR de Estructuras de hormingón y cimentaciones"/>
    <s v="GRUPO-A1"/>
    <s v="GR de Estructuras de hormingón y cimentaciones"/>
    <s v="2S"/>
    <n v="16538994"/>
    <s v="MARTÍNEZ DE PISÓN"/>
    <s v="ASCACÍBAR"/>
    <s v="EDUARDO"/>
    <s v="edmartin"/>
    <s v="eduardo.mtnezdepison@unirioja.es"/>
    <n v="2.8"/>
    <n v="2.8"/>
    <x v="1"/>
    <n v="504"/>
    <s v="PROFESOR TITULAR UNIVERSIDAD"/>
    <s v="C01"/>
    <s v="TIEMPO COMPLETO"/>
    <s v="2014-09-15 00:00:00.0"/>
    <s v="null"/>
    <s v="DF100069"/>
    <s v="TITULAR DE UNIVERSIDAD"/>
    <s v="R110"/>
    <x v="10"/>
    <n v="605"/>
    <s v="MECÁNICA DE MEDIOS CONTINUOS Y TEORÍA DE ESTRUCTUR"/>
  </r>
  <r>
    <x v="16"/>
    <n v="16538994"/>
    <s v="ETSII"/>
    <n v="610"/>
    <s v="610G"/>
    <s v="GRUPO-A"/>
    <s v="Estructuras metálicas"/>
    <s v="GG"/>
    <s v="GRUPO GRANDE"/>
    <s v="610G"/>
    <s v="GG de Estructuras metálicas"/>
    <s v="GRUPO-A"/>
    <s v="GG de Estructuras metálicas"/>
    <s v="1S"/>
    <n v="16538994"/>
    <s v="MARTÍNEZ DE PISÓN"/>
    <s v="ASCACÍBAR"/>
    <s v="EDUARDO"/>
    <s v="edmartin"/>
    <s v="eduardo.mtnezdepison@unirioja.es"/>
    <n v="3.1"/>
    <n v="3.1"/>
    <x v="1"/>
    <n v="504"/>
    <s v="PROFESOR TITULAR UNIVERSIDAD"/>
    <s v="C01"/>
    <s v="TIEMPO COMPLETO"/>
    <s v="2014-09-15 00:00:00.0"/>
    <s v="null"/>
    <s v="DF100069"/>
    <s v="TITULAR DE UNIVERSIDAD"/>
    <s v="R110"/>
    <x v="10"/>
    <n v="605"/>
    <s v="MECÁNICA DE MEDIOS CONTINUOS Y TEORÍA DE ESTRUCTUR"/>
  </r>
  <r>
    <x v="16"/>
    <n v="16538994"/>
    <s v="ETSII"/>
    <n v="610"/>
    <s v="610R"/>
    <s v="GRUPO-A1"/>
    <s v="Estructuras metálicas"/>
    <s v="GR"/>
    <s v="GRUPO REDUCIDO"/>
    <s v="610R"/>
    <s v="GR de Estructuras metálicas"/>
    <s v="GRUPO-A1"/>
    <s v="GR de Estructuras metálicas"/>
    <s v="1S"/>
    <n v="16538994"/>
    <s v="MARTÍNEZ DE PISÓN"/>
    <s v="ASCACÍBAR"/>
    <s v="EDUARDO"/>
    <s v="edmartin"/>
    <s v="eduardo.mtnezdepison@unirioja.es"/>
    <n v="1.4"/>
    <n v="1.4"/>
    <x v="1"/>
    <n v="504"/>
    <s v="PROFESOR TITULAR UNIVERSIDAD"/>
    <s v="C01"/>
    <s v="TIEMPO COMPLETO"/>
    <s v="2014-09-15 00:00:00.0"/>
    <s v="null"/>
    <s v="DF100069"/>
    <s v="TITULAR DE UNIVERSIDAD"/>
    <s v="R110"/>
    <x v="10"/>
    <n v="605"/>
    <s v="MECÁNICA DE MEDIOS CONTINUOS Y TEORÍA DE ESTRUCTUR"/>
  </r>
  <r>
    <x v="16"/>
    <n v="16564276"/>
    <s v="ETSII"/>
    <n v="611"/>
    <s v="611G"/>
    <s v="GRUPO-A"/>
    <s v="Ingeniería asistida por ordenador"/>
    <s v="GG"/>
    <s v="GRUPO GRANDE"/>
    <s v="611G"/>
    <s v="GG de Ingeniería asistida por ordenador"/>
    <s v="GRUPO-A"/>
    <s v="GG de Ingeniería asistida por ordenador"/>
    <s v="1S"/>
    <n v="16564276"/>
    <s v="GÓMEZ"/>
    <s v="CRISTÓBAL"/>
    <s v="JOSÉ ANTONIO"/>
    <s v="jggomez"/>
    <s v="jose-antonio.gomez@unirioja.es"/>
    <n v="1.5"/>
    <n v="1.5"/>
    <x v="1"/>
    <n v="533"/>
    <s v="COLABORADOR-TIPO 2 (Doctor)"/>
    <s v="C01"/>
    <s v="TIEMPO COMPLETO"/>
    <s v="2006-10-01 00:00:00.0"/>
    <s v="null"/>
    <s v="LD100577"/>
    <s v="COLABORADOR TIPO 2"/>
    <s v="R110"/>
    <x v="10"/>
    <n v="545"/>
    <s v="INGENIERÍA MECÁNICA"/>
  </r>
  <r>
    <x v="16"/>
    <n v="16564276"/>
    <s v="ETSII"/>
    <n v="611"/>
    <s v="611I"/>
    <s v="GRUPO-A1"/>
    <s v="Ingeniería asistida por ordenador"/>
    <s v="GI"/>
    <s v="GRUPO DE INFORMÁTICA"/>
    <s v="611I"/>
    <s v="GI de Ingeniería asistida por ordenador"/>
    <s v="GRUPO-A1"/>
    <s v="GI de Ingeniería asistida por ordenador"/>
    <s v="1S"/>
    <n v="16564276"/>
    <s v="GÓMEZ"/>
    <s v="CRISTÓBAL"/>
    <s v="JOSÉ ANTONIO"/>
    <s v="jggomez"/>
    <s v="jose-antonio.gomez@unirioja.es"/>
    <n v="3"/>
    <n v="3"/>
    <x v="1"/>
    <n v="533"/>
    <s v="COLABORADOR-TIPO 2 (Doctor)"/>
    <s v="C01"/>
    <s v="TIEMPO COMPLETO"/>
    <s v="2006-10-01 00:00:00.0"/>
    <s v="null"/>
    <s v="LD100577"/>
    <s v="COLABORADOR TIPO 2"/>
    <s v="R110"/>
    <x v="10"/>
    <n v="545"/>
    <s v="INGENIERÍA MECÁNICA"/>
  </r>
  <r>
    <x v="16"/>
    <n v="16564276"/>
    <s v="ETSII"/>
    <n v="611"/>
    <s v="611I"/>
    <s v="GRUPO-A2"/>
    <s v="Ingeniería asistida por ordenador"/>
    <s v="GI"/>
    <s v="GRUPO DE INFORMÁTICA"/>
    <s v="611I"/>
    <s v="GI de Ingeniería asistida por ordenador"/>
    <s v="GRUPO-A2"/>
    <s v="GI de Ingeniería asistida por ordenador"/>
    <s v="1S"/>
    <n v="16564276"/>
    <s v="GÓMEZ"/>
    <s v="CRISTÓBAL"/>
    <s v="JOSÉ ANTONIO"/>
    <s v="jggomez"/>
    <s v="jose-antonio.gomez@unirioja.es"/>
    <n v="3"/>
    <n v="3"/>
    <x v="1"/>
    <n v="533"/>
    <s v="COLABORADOR-TIPO 2 (Doctor)"/>
    <s v="C01"/>
    <s v="TIEMPO COMPLETO"/>
    <s v="2006-10-01 00:00:00.0"/>
    <s v="null"/>
    <s v="LD100577"/>
    <s v="COLABORADOR TIPO 2"/>
    <s v="R110"/>
    <x v="10"/>
    <n v="545"/>
    <s v="INGENIERÍA MECÁNICA"/>
  </r>
  <r>
    <x v="16"/>
    <n v="16509086"/>
    <s v="ETSII"/>
    <n v="612"/>
    <s v="612G"/>
    <s v="GRUPO-A"/>
    <s v="Ingeniería simultánea"/>
    <s v="GG"/>
    <s v="GRUPO GRANDE"/>
    <s v="612G"/>
    <s v="GG de Ingenieria simultánea"/>
    <s v="GRUPO-A"/>
    <s v="GG de Ingenieria simultánea"/>
    <s v="1S"/>
    <n v="16509086"/>
    <s v="SANZ"/>
    <s v="ADÁN"/>
    <s v="FÉLIX"/>
    <s v="fesanz"/>
    <s v="felix.sanz@unirioja.es"/>
    <n v="1.7"/>
    <n v="1.7"/>
    <x v="1"/>
    <n v="500"/>
    <s v="CATEDRATICO DE UNIVERSIDAD"/>
    <s v="C01"/>
    <s v="TIEMPO COMPLETO"/>
    <s v="2007-05-13 00:00:00.0"/>
    <s v="null"/>
    <s v="DF100094"/>
    <s v="CATEDRÁTICO DE UNIVERSIDAD"/>
    <s v="R110"/>
    <x v="10"/>
    <n v="305"/>
    <s v="EXPRESIÓN GRÁFICA EN LA INGENIERÍA"/>
  </r>
  <r>
    <x v="16"/>
    <n v="16572481"/>
    <s v="ETSII"/>
    <n v="612"/>
    <s v="612I"/>
    <s v="GRUPO-A1"/>
    <s v="Ingeniería simultánea"/>
    <s v="GI"/>
    <s v="GRUPO DE INFORMÁTICA"/>
    <s v="612I"/>
    <s v="GI de Ingenieria simultánea"/>
    <s v="GRUPO-A1"/>
    <s v="GI de Ingenieria simultánea"/>
    <s v="1S"/>
    <n v="16572481"/>
    <s v="ARANCÓN"/>
    <s v="PÉREZ"/>
    <s v="DAVID"/>
    <s v="daaranp"/>
    <s v="david.arancon@unirioja.es"/>
    <n v="1.4"/>
    <n v="1.4"/>
    <x v="1"/>
    <n v="532"/>
    <s v="LABORAL DOCENTE-ASOCIADO"/>
    <s v="P03"/>
    <s v="TIEMPO PARCIAL (3+3 HORAS)"/>
    <s v="2018-09-17 00:00:00.0"/>
    <s v="2019-09-14 00:00:00.0"/>
    <s v="PI101379"/>
    <s v="PROFESOR ASOCIADO"/>
    <s v="R110"/>
    <x v="10"/>
    <n v="305"/>
    <s v="EXPRESIÓN GRÁFICA EN LA INGENIERÍA"/>
  </r>
  <r>
    <x v="16"/>
    <n v="16572481"/>
    <s v="ETSII"/>
    <n v="612"/>
    <s v="612R"/>
    <s v="GRUPO-A1"/>
    <s v="Ingeniería simultánea"/>
    <s v="GR"/>
    <s v="GRUPO REDUCIDO"/>
    <s v="612R"/>
    <s v="GR de Ingenieria simultánea"/>
    <s v="GRUPO-A1"/>
    <s v="GR de Ingenieria simultánea"/>
    <s v="1S"/>
    <n v="16572481"/>
    <s v="ARANCÓN"/>
    <s v="PÉREZ"/>
    <s v="DAVID"/>
    <s v="daaranp"/>
    <s v="david.arancon@unirioja.es"/>
    <n v="1.4"/>
    <n v="1.4"/>
    <x v="1"/>
    <n v="532"/>
    <s v="LABORAL DOCENTE-ASOCIADO"/>
    <s v="P03"/>
    <s v="TIEMPO PARCIAL (3+3 HORAS)"/>
    <s v="2018-09-17 00:00:00.0"/>
    <s v="2019-09-14 00:00:00.0"/>
    <s v="PI101379"/>
    <s v="PROFESOR ASOCIADO"/>
    <s v="R110"/>
    <x v="10"/>
    <n v="305"/>
    <s v="EXPRESIÓN GRÁFICA EN LA INGENIERÍA"/>
  </r>
  <r>
    <x v="16"/>
    <n v="16542535"/>
    <s v="ETSII"/>
    <n v="613"/>
    <s v="613G"/>
    <s v="GRUPO-A"/>
    <s v="Mantenimiento integral"/>
    <s v="GG"/>
    <s v="GRUPO GRANDE"/>
    <s v="613G"/>
    <s v="GG de Mantenimiento integral"/>
    <s v="GRUPO-A"/>
    <s v="GG de Mantenimiento integral"/>
    <s v="1S"/>
    <n v="16542535"/>
    <s v="BLANCO"/>
    <s v="FERNÁNDEZ"/>
    <s v="JULIO"/>
    <s v="jublanco"/>
    <s v="julio.blanco@unirioja.es"/>
    <n v="1.7"/>
    <n v="1.7"/>
    <x v="0"/>
    <n v="500"/>
    <s v="CATEDRATICO DE UNIVERSIDAD"/>
    <s v="01R"/>
    <s v="TIEMPO COMPLETO REDUCIDO"/>
    <s v="2017-12-04 00:00:00.0"/>
    <s v="null"/>
    <s v="DF100352"/>
    <s v="CATEDRÁTICO DE UNIVERSIDAD"/>
    <s v="R110"/>
    <x v="10"/>
    <n v="515"/>
    <s v="INGENIERÍA DE LOS PROCESOS DE FABRICACIÓN"/>
  </r>
  <r>
    <x v="16"/>
    <n v="16599457"/>
    <s v="ETSII"/>
    <n v="613"/>
    <s v="613L"/>
    <s v="GRUPO-A1"/>
    <s v="Mantenimiento integral"/>
    <s v="GL"/>
    <s v="GRUPO DE LABORATORIO"/>
    <s v="613L"/>
    <s v="GL de Mantenimiento integral"/>
    <s v="GRUPO-A1"/>
    <s v="GL de Mantenimiento integral"/>
    <s v="1S"/>
    <n v="16599457"/>
    <s v="MARTÍNEZ"/>
    <s v="CÁMARA"/>
    <s v="EDUARDO"/>
    <s v="eduamart"/>
    <s v="eduardo.martinezc@unirioja.es"/>
    <n v="2.8"/>
    <n v="2.8"/>
    <x v="0"/>
    <n v="532"/>
    <s v="LABORAL DOCENTE-ASOCIADO"/>
    <s v="P04"/>
    <s v="TIEMPO PARCIAL (4+4 HORAS)"/>
    <s v="2017-09-15 00:00:00.0"/>
    <s v="2019-09-14 00:00:00.0"/>
    <s v="PI101264"/>
    <s v="PROFESOR ASOCIADO"/>
    <s v="R110"/>
    <x v="10"/>
    <n v="515"/>
    <s v="INGENIERÍA DE LOS PROCESOS DE FABRICACIÓN"/>
  </r>
  <r>
    <x v="16"/>
    <n v="16599457"/>
    <s v="ETSII"/>
    <n v="613"/>
    <s v="613L"/>
    <s v="GRUPO-A2"/>
    <s v="Mantenimiento integral"/>
    <s v="GL"/>
    <s v="GRUPO DE LABORATORIO"/>
    <s v="613L"/>
    <s v="GL de Mantenimiento integral"/>
    <s v="GRUPO-A2"/>
    <s v="GL de Mantenimiento integral"/>
    <s v="1S"/>
    <n v="16599457"/>
    <s v="MARTÍNEZ"/>
    <s v="CÁMARA"/>
    <s v="EDUARDO"/>
    <s v="eduamart"/>
    <s v="eduardo.martinezc@unirioja.es"/>
    <n v="2.8"/>
    <n v="2.8"/>
    <x v="0"/>
    <n v="532"/>
    <s v="LABORAL DOCENTE-ASOCIADO"/>
    <s v="P04"/>
    <s v="TIEMPO PARCIAL (4+4 HORAS)"/>
    <s v="2017-09-15 00:00:00.0"/>
    <s v="2019-09-14 00:00:00.0"/>
    <s v="PI101264"/>
    <s v="PROFESOR ASOCIADO"/>
    <s v="R110"/>
    <x v="10"/>
    <n v="515"/>
    <s v="INGENIERÍA DE LOS PROCESOS DE FABRICACIÓN"/>
  </r>
  <r>
    <x v="16"/>
    <n v="815254"/>
    <s v="ETSII"/>
    <n v="614"/>
    <s v="614G"/>
    <s v="GRUPO-A"/>
    <s v="Prácticas externas"/>
    <s v="GG"/>
    <s v="GRUPO GRANDE"/>
    <s v="614G"/>
    <s v="GG de Prácticas en empresa"/>
    <s v="GRUPO-A"/>
    <s v="GG de Prácticas en empresa"/>
    <s v="2S"/>
    <n v="815254"/>
    <s v="MARTÍNEZ"/>
    <s v="CALVO"/>
    <s v="MARÍA ÁNGELES"/>
    <s v="anmartin"/>
    <s v="marian.martinez@unirioja.es"/>
    <n v="2.9"/>
    <n v="2.9"/>
    <x v="0"/>
    <n v="506"/>
    <s v="PROFESOR TITULAR DE ESCUELA UNIVERSITARI"/>
    <s v="01A"/>
    <s v="TIEMPO COMPLETO AMPLIADO"/>
    <s v="2012-09-01 00:00:00.0"/>
    <s v="null"/>
    <s v="DF31868"/>
    <s v="TITULAR DE ESCUELAS UNIVERSITARIAS"/>
    <s v="R110"/>
    <x v="10"/>
    <n v="65"/>
    <s v="CIENCIA DE LOS MATERIALES E INGENIERÍA METALÚRGICA"/>
  </r>
  <r>
    <x v="16"/>
    <n v="16542535"/>
    <s v="ETSII"/>
    <n v="614"/>
    <s v="614G"/>
    <s v="GRUPO-A"/>
    <s v="Prácticas externas"/>
    <s v="GG"/>
    <s v="GRUPO GRANDE"/>
    <s v="614G"/>
    <s v="GG de Prácticas en empresa"/>
    <s v="GRUPO-A"/>
    <s v="GG de Prácticas en empresa"/>
    <s v="2S"/>
    <n v="16542535"/>
    <s v="BLANCO"/>
    <s v="FERNÁNDEZ"/>
    <s v="JULIO"/>
    <s v="jublanco"/>
    <s v="julio.blanco@unirioja.es"/>
    <n v="0"/>
    <n v="0"/>
    <x v="0"/>
    <n v="500"/>
    <s v="CATEDRATICO DE UNIVERSIDAD"/>
    <s v="01R"/>
    <s v="TIEMPO COMPLETO REDUCIDO"/>
    <s v="2017-12-04 00:00:00.0"/>
    <s v="null"/>
    <s v="DF100352"/>
    <s v="CATEDRÁTICO DE UNIVERSIDAD"/>
    <s v="R110"/>
    <x v="10"/>
    <n v="515"/>
    <s v="INGENIERÍA DE LOS PROCESOS DE FABRICACIÓN"/>
  </r>
  <r>
    <x v="16"/>
    <n v="16542535"/>
    <s v="ETSII"/>
    <n v="615"/>
    <s v="615G"/>
    <s v="GRUPO-A"/>
    <s v="Producción integrada"/>
    <s v="GG"/>
    <s v="GRUPO GRANDE"/>
    <s v="615G"/>
    <s v="GG de Producción integrada"/>
    <s v="GRUPO-A"/>
    <s v="GG de Producción integrada"/>
    <s v="2S"/>
    <n v="16542535"/>
    <s v="BLANCO"/>
    <s v="FERNÁNDEZ"/>
    <s v="JULIO"/>
    <s v="jublanco"/>
    <s v="julio.blanco@unirioja.es"/>
    <n v="3.2"/>
    <n v="3.2"/>
    <x v="0"/>
    <n v="500"/>
    <s v="CATEDRATICO DE UNIVERSIDAD"/>
    <s v="01R"/>
    <s v="TIEMPO COMPLETO REDUCIDO"/>
    <s v="2017-12-04 00:00:00.0"/>
    <s v="null"/>
    <s v="DF100352"/>
    <s v="CATEDRÁTICO DE UNIVERSIDAD"/>
    <s v="R110"/>
    <x v="10"/>
    <n v="515"/>
    <s v="INGENIERÍA DE LOS PROCESOS DE FABRICACIÓN"/>
  </r>
  <r>
    <x v="16"/>
    <n v="16542535"/>
    <s v="ETSII"/>
    <n v="615"/>
    <s v="615L"/>
    <s v="GRUPO-A1"/>
    <s v="Producción integrada"/>
    <s v="GL"/>
    <s v="GRUPO DE LABORATORIO"/>
    <s v="615L"/>
    <s v="GL de Producción integrada"/>
    <s v="GRUPO-A1"/>
    <s v="GL de Producción integrada"/>
    <s v="2S"/>
    <n v="16542535"/>
    <s v="BLANCO"/>
    <s v="FERNÁNDEZ"/>
    <s v="JULIO"/>
    <s v="jublanco"/>
    <s v="julio.blanco@unirioja.es"/>
    <n v="1.8"/>
    <n v="1.8"/>
    <x v="0"/>
    <n v="500"/>
    <s v="CATEDRATICO DE UNIVERSIDAD"/>
    <s v="01R"/>
    <s v="TIEMPO COMPLETO REDUCIDO"/>
    <s v="2017-12-04 00:00:00.0"/>
    <s v="null"/>
    <s v="DF100352"/>
    <s v="CATEDRÁTICO DE UNIVERSIDAD"/>
    <s v="R110"/>
    <x v="10"/>
    <n v="515"/>
    <s v="INGENIERÍA DE LOS PROCESOS DE FABRICACIÓN"/>
  </r>
  <r>
    <x v="16"/>
    <n v="16553136"/>
    <s v="ETSII"/>
    <n v="615"/>
    <s v="615L"/>
    <s v="GRUPO-A1"/>
    <s v="Producción integrada"/>
    <s v="GL"/>
    <s v="GRUPO DE LABORATORIO"/>
    <s v="615L"/>
    <s v="GL de Producción integrada"/>
    <s v="GRUPO-A1"/>
    <s v="GL de Producción integrada"/>
    <s v="2S"/>
    <n v="16553136"/>
    <s v="GÓMEZ"/>
    <s v="CHOMÓN"/>
    <s v="JOSÉ CARLOS"/>
    <s v="jogomech"/>
    <s v="jose-carlos.gomez@unirioja.es"/>
    <n v="1"/>
    <n v="1"/>
    <x v="0"/>
    <n v="532"/>
    <s v="LABORAL DOCENTE-ASOCIADO"/>
    <s v="P02"/>
    <s v="TIEMPO PARCIAL (2+2 HORAS)"/>
    <s v="2017-09-15 00:00:00.0"/>
    <s v="2019-09-14 00:00:00.0"/>
    <s v="PI101263"/>
    <s v="PROFESOR ASOCIADO"/>
    <s v="R110"/>
    <x v="10"/>
    <n v="515"/>
    <s v="INGENIERÍA DE LOS PROCESOS DE FABRICACIÓN"/>
  </r>
  <r>
    <x v="16"/>
    <n v="16592485"/>
    <s v="ETSII"/>
    <n v="616"/>
    <s v="616G"/>
    <s v="GRUPO-A"/>
    <s v="Urbanismo industrial"/>
    <s v="GG"/>
    <s v="GRUPO GRANDE"/>
    <s v="616G"/>
    <s v="GG de Urbanismo industrial"/>
    <s v="GRUPO-A"/>
    <s v="GG de Urbanismo industrial"/>
    <s v="1S"/>
    <n v="16592485"/>
    <s v="CORRAL"/>
    <s v="BOBADILLA"/>
    <s v="MARINA"/>
    <s v="macorrb"/>
    <s v="marina.corral@unirioja.es"/>
    <n v="2"/>
    <n v="2"/>
    <x v="0"/>
    <n v="504"/>
    <s v="PROFESOR TITULAR UNIVERSIDAD"/>
    <s v="C01"/>
    <s v="TIEMPO COMPLETO"/>
    <s v="2018-09-17 00:00:00.0"/>
    <s v="null"/>
    <s v="DF100360"/>
    <s v="PROFESOR TITULAR UNIVERSIDAD INTERINO"/>
    <s v="R110"/>
    <x v="10"/>
    <n v="720"/>
    <s v="PROYECTOS DE INGENIERÍA"/>
  </r>
  <r>
    <x v="16"/>
    <n v="13155868"/>
    <s v="ETSII"/>
    <n v="616"/>
    <s v="616L"/>
    <s v="GRUPO-A1"/>
    <s v="Urbanismo industrial"/>
    <s v="GL"/>
    <s v="GRUPO DE LABORATORIO"/>
    <s v="616L"/>
    <s v="GL de Urbanismo industrial"/>
    <s v="GRUPO-A1"/>
    <s v="GL de Urbanismo industrial"/>
    <s v="1S"/>
    <n v="13155868"/>
    <s v="ALBA"/>
    <s v="ELÍAS"/>
    <s v="FERNANDO"/>
    <s v="falba"/>
    <s v="fernando.alba@unirioja.es"/>
    <n v="2.5"/>
    <n v="2.5"/>
    <x v="0"/>
    <n v="504"/>
    <s v="PROFESOR TITULAR UNIVERSIDAD"/>
    <s v="C01"/>
    <s v="TIEMPO COMPLETO"/>
    <s v="2007-10-09 00:00:00.0"/>
    <s v="null"/>
    <s v="DF100214"/>
    <s v="PROFESOR TITULAR DE UNIVERSIDAD"/>
    <s v="R110"/>
    <x v="10"/>
    <n v="720"/>
    <s v="PROYECTOS DE INGENIERÍA"/>
  </r>
  <r>
    <x v="16"/>
    <n v="16594259"/>
    <s v="ETSII"/>
    <n v="617"/>
    <s v="617G"/>
    <s v="GRUPO-A"/>
    <s v="Organización de la producción"/>
    <s v="GG"/>
    <s v="GRUPO GRANDE"/>
    <s v="617G"/>
    <s v="GG de Organización de la producción"/>
    <s v="GRUPO-A"/>
    <s v="GG de Organización de la producción"/>
    <s v="1S"/>
    <n v="16594259"/>
    <s v="JUANEDA"/>
    <s v="AYENSA"/>
    <s v="EMMA"/>
    <s v="ejuaneda"/>
    <s v="emma.juaneda@unirioja.es"/>
    <n v="3.2"/>
    <n v="3.2"/>
    <x v="1"/>
    <n v="536"/>
    <s v="PROFESOR INTERINO"/>
    <s v="C01"/>
    <s v="TIEMPO COMPLETO"/>
    <s v="2015-12-22 00:00:00.0"/>
    <s v="null"/>
    <s v="PI101025"/>
    <s v="PROFESOR CONTRATADO INTERINO"/>
    <s v="R104"/>
    <x v="0"/>
    <n v="650"/>
    <s v="ORGANIZACIÓN DE EMPRESAS"/>
  </r>
  <r>
    <x v="16"/>
    <n v="16593137"/>
    <s v="ETSII"/>
    <n v="617"/>
    <s v="617I"/>
    <s v="GRUPO-A1"/>
    <s v="Organización de la producción"/>
    <s v="GI"/>
    <s v="GRUPO DE INFORMÁTICA"/>
    <s v="617I"/>
    <s v="GI de Organización de la producción"/>
    <s v="GRUPO-A1"/>
    <s v="GI de Organización de la producción"/>
    <s v="1S"/>
    <n v="16593137"/>
    <s v="PARRAS"/>
    <s v="GÓMEZ"/>
    <s v="MAITE"/>
    <s v="maparras"/>
    <s v="maite.parras@unirioja.es"/>
    <n v="1"/>
    <n v="1"/>
    <x v="1"/>
    <n v="536"/>
    <s v="PROFESOR INTERINO"/>
    <s v="C01"/>
    <s v="TIEMPO COMPLETO"/>
    <s v="2018-10-04 00:00:00.0"/>
    <s v="2019-04-05 00:00:00.0"/>
    <s v="PI101438"/>
    <s v="PROFESOR CONTRATADO INTERINO"/>
    <s v="R104"/>
    <x v="0"/>
    <n v="650"/>
    <s v="ORGANIZACIÓN DE EMPRESAS"/>
  </r>
  <r>
    <x v="16"/>
    <n v="16614068"/>
    <s v="ETSII"/>
    <n v="617"/>
    <s v="617I"/>
    <s v="GRUPO-A1"/>
    <s v="Organización de la producción"/>
    <s v="GI"/>
    <s v="GRUPO DE INFORMÁTICA"/>
    <s v="617I"/>
    <s v="GI de Organización de la producción"/>
    <s v="GRUPO-A1"/>
    <s v="GI de Organización de la producción"/>
    <s v="1S"/>
    <n v="16614068"/>
    <s v="ORCOS"/>
    <s v="SÁNCHEZ"/>
    <s v="RAQUEL"/>
    <s v="raorcosa"/>
    <s v="raquel.orcos@unirioja.es"/>
    <n v="0"/>
    <n v="0"/>
    <x v="1"/>
    <n v="536"/>
    <s v="PROFESOR INTERINO"/>
    <s v="C01"/>
    <s v="TIEMPO COMPLETO"/>
    <s v="2018-09-17 00:00:00.0"/>
    <s v="null"/>
    <s v="PI101360"/>
    <s v="PROFESOR CONTRATADO INTERINO"/>
    <s v="R104"/>
    <x v="0"/>
    <n v="650"/>
    <s v="ORGANIZACIÓN DE EMPRESAS"/>
  </r>
  <r>
    <x v="16"/>
    <n v="16593137"/>
    <s v="ETSII"/>
    <n v="617"/>
    <s v="617I"/>
    <s v="GRUPO-A2"/>
    <s v="Organización de la producción"/>
    <s v="GI"/>
    <s v="GRUPO DE INFORMÁTICA"/>
    <s v="617I"/>
    <s v="GI de Organización de la producción"/>
    <s v="GRUPO-A2"/>
    <s v="GI de Organización de la producción"/>
    <s v="1S"/>
    <n v="16593137"/>
    <s v="PARRAS"/>
    <s v="GÓMEZ"/>
    <s v="MAITE"/>
    <s v="maparras"/>
    <s v="maite.parras@unirioja.es"/>
    <n v="1"/>
    <n v="1"/>
    <x v="1"/>
    <n v="536"/>
    <s v="PROFESOR INTERINO"/>
    <s v="C01"/>
    <s v="TIEMPO COMPLETO"/>
    <s v="2018-10-04 00:00:00.0"/>
    <s v="2019-04-05 00:00:00.0"/>
    <s v="PI101438"/>
    <s v="PROFESOR CONTRATADO INTERINO"/>
    <s v="R104"/>
    <x v="0"/>
    <n v="650"/>
    <s v="ORGANIZACIÓN DE EMPRESAS"/>
  </r>
  <r>
    <x v="16"/>
    <n v="16614068"/>
    <s v="ETSII"/>
    <n v="617"/>
    <s v="617I"/>
    <s v="GRUPO-A2"/>
    <s v="Organización de la producción"/>
    <s v="GI"/>
    <s v="GRUPO DE INFORMÁTICA"/>
    <s v="617I"/>
    <s v="GI de Organización de la producción"/>
    <s v="GRUPO-A2"/>
    <s v="GI de Organización de la producción"/>
    <s v="1S"/>
    <n v="16614068"/>
    <s v="ORCOS"/>
    <s v="SÁNCHEZ"/>
    <s v="RAQUEL"/>
    <s v="raorcosa"/>
    <s v="raquel.orcos@unirioja.es"/>
    <n v="0"/>
    <n v="0"/>
    <x v="1"/>
    <n v="536"/>
    <s v="PROFESOR INTERINO"/>
    <s v="C01"/>
    <s v="TIEMPO COMPLETO"/>
    <s v="2018-09-17 00:00:00.0"/>
    <s v="null"/>
    <s v="PI101360"/>
    <s v="PROFESOR CONTRATADO INTERINO"/>
    <s v="R104"/>
    <x v="0"/>
    <n v="650"/>
    <s v="ORGANIZACIÓN DE EMPRESAS"/>
  </r>
  <r>
    <x v="16"/>
    <n v="16521624"/>
    <s v="ETSII"/>
    <n v="617"/>
    <s v="617I"/>
    <s v="GRUPO-A3"/>
    <s v="Organización de la producción"/>
    <s v="GI"/>
    <s v="GRUPO DE INFORMÁTICA"/>
    <s v="617I"/>
    <s v="GI de Organización de la producción"/>
    <s v="GRUPO-A3"/>
    <s v="GI de Organización de la producción"/>
    <s v="1S"/>
    <n v="16521624"/>
    <s v="ANGUIANO"/>
    <s v="BAÑOS"/>
    <s v="ALBERTO"/>
    <s v="alanguia"/>
    <s v="alberto.anguiano@unirioja.es"/>
    <n v="0.5"/>
    <n v="0.5"/>
    <x v="1"/>
    <n v="532"/>
    <s v="LABORAL DOCENTE-ASOCIADO"/>
    <s v="P02"/>
    <s v="TIEMPO PARCIAL (2+2 HORAS)"/>
    <s v="2018-09-17 00:00:00.0"/>
    <s v="2019-09-14 00:00:00.0"/>
    <s v="PI101362"/>
    <s v="PROFESOR ASOCIADO"/>
    <s v="R104"/>
    <x v="0"/>
    <n v="650"/>
    <s v="ORGANIZACIÓN DE EMPRESAS"/>
  </r>
  <r>
    <x v="16"/>
    <n v="16593137"/>
    <s v="ETSII"/>
    <n v="617"/>
    <s v="617I"/>
    <s v="GRUPO-A3"/>
    <s v="Organización de la producción"/>
    <s v="GI"/>
    <s v="GRUPO DE INFORMÁTICA"/>
    <s v="617I"/>
    <s v="GI de Organización de la producción"/>
    <s v="GRUPO-A3"/>
    <s v="GI de Organización de la producción"/>
    <s v="1S"/>
    <n v="16593137"/>
    <s v="PARRAS"/>
    <s v="GÓMEZ"/>
    <s v="MAITE"/>
    <s v="maparras"/>
    <s v="maite.parras@unirioja.es"/>
    <n v="0.5"/>
    <n v="0.5"/>
    <x v="1"/>
    <n v="536"/>
    <s v="PROFESOR INTERINO"/>
    <s v="C01"/>
    <s v="TIEMPO COMPLETO"/>
    <s v="2018-10-04 00:00:00.0"/>
    <s v="2019-04-05 00:00:00.0"/>
    <s v="PI101438"/>
    <s v="PROFESOR CONTRATADO INTERINO"/>
    <s v="R104"/>
    <x v="0"/>
    <n v="650"/>
    <s v="ORGANIZACIÓN DE EMPRESAS"/>
  </r>
  <r>
    <x v="16"/>
    <n v="16614068"/>
    <s v="ETSII"/>
    <n v="617"/>
    <s v="617I"/>
    <s v="GRUPO-A3"/>
    <s v="Organización de la producción"/>
    <s v="GI"/>
    <s v="GRUPO DE INFORMÁTICA"/>
    <s v="617I"/>
    <s v="GI de Organización de la producción"/>
    <s v="GRUPO-A3"/>
    <s v="GI de Organización de la producción"/>
    <s v="1S"/>
    <n v="16614068"/>
    <s v="ORCOS"/>
    <s v="SÁNCHEZ"/>
    <s v="RAQUEL"/>
    <s v="raorcosa"/>
    <s v="raquel.orcos@unirioja.es"/>
    <n v="0"/>
    <n v="0"/>
    <x v="1"/>
    <n v="536"/>
    <s v="PROFESOR INTERINO"/>
    <s v="C01"/>
    <s v="TIEMPO COMPLETO"/>
    <s v="2018-09-17 00:00:00.0"/>
    <s v="null"/>
    <s v="PI101360"/>
    <s v="PROFESOR CONTRATADO INTERINO"/>
    <s v="R104"/>
    <x v="0"/>
    <n v="650"/>
    <s v="ORGANIZACIÓN DE EMPRESAS"/>
  </r>
  <r>
    <x v="16"/>
    <n v="16521624"/>
    <s v="ETSII"/>
    <n v="617"/>
    <s v="617I"/>
    <s v="GRUPO-A4"/>
    <s v="Organización de la producción"/>
    <s v="GI"/>
    <s v="GRUPO DE INFORMÁTICA"/>
    <s v="617I"/>
    <s v="GI de Organización de la producción"/>
    <s v="GRUPO-A4"/>
    <s v="GI de Organización de la producción"/>
    <s v="1S"/>
    <n v="16521624"/>
    <s v="ANGUIANO"/>
    <s v="BAÑOS"/>
    <s v="ALBERTO"/>
    <s v="alanguia"/>
    <s v="alberto.anguiano@unirioja.es"/>
    <n v="1"/>
    <n v="1"/>
    <x v="1"/>
    <n v="532"/>
    <s v="LABORAL DOCENTE-ASOCIADO"/>
    <s v="P02"/>
    <s v="TIEMPO PARCIAL (2+2 HORAS)"/>
    <s v="2018-09-17 00:00:00.0"/>
    <s v="2019-09-14 00:00:00.0"/>
    <s v="PI101362"/>
    <s v="PROFESOR ASOCIADO"/>
    <s v="R104"/>
    <x v="0"/>
    <n v="650"/>
    <s v="ORGANIZACIÓN DE EMPRESAS"/>
  </r>
  <r>
    <x v="16"/>
    <n v="16593137"/>
    <s v="ETSII"/>
    <n v="617"/>
    <s v="617R"/>
    <s v="GRUPO-A1"/>
    <s v="Organización de la producción"/>
    <s v="GR"/>
    <s v="GRUPO REDUCIDO"/>
    <s v="617R"/>
    <s v="GR de Organización de la producción"/>
    <s v="GRUPO-A1"/>
    <s v="GR de Organización de la producción"/>
    <s v="1S"/>
    <n v="16593137"/>
    <s v="PARRAS"/>
    <s v="GÓMEZ"/>
    <s v="MAITE"/>
    <s v="maparras"/>
    <s v="maite.parras@unirioja.es"/>
    <n v="1"/>
    <n v="1"/>
    <x v="1"/>
    <n v="536"/>
    <s v="PROFESOR INTERINO"/>
    <s v="C01"/>
    <s v="TIEMPO COMPLETO"/>
    <s v="2018-10-04 00:00:00.0"/>
    <s v="2019-04-05 00:00:00.0"/>
    <s v="PI101438"/>
    <s v="PROFESOR CONTRATADO INTERINO"/>
    <s v="R104"/>
    <x v="0"/>
    <n v="650"/>
    <s v="ORGANIZACIÓN DE EMPRESAS"/>
  </r>
  <r>
    <x v="16"/>
    <n v="16594259"/>
    <s v="ETSII"/>
    <n v="617"/>
    <s v="617R"/>
    <s v="GRUPO-A1"/>
    <s v="Organización de la producción"/>
    <s v="GR"/>
    <s v="GRUPO REDUCIDO"/>
    <s v="617R"/>
    <s v="GR de Organización de la producción"/>
    <s v="GRUPO-A1"/>
    <s v="GR de Organización de la producción"/>
    <s v="1S"/>
    <n v="16594259"/>
    <s v="JUANEDA"/>
    <s v="AYENSA"/>
    <s v="EMMA"/>
    <s v="ejuaneda"/>
    <s v="emma.juaneda@unirioja.es"/>
    <n v="0.8"/>
    <n v="0.8"/>
    <x v="1"/>
    <n v="536"/>
    <s v="PROFESOR INTERINO"/>
    <s v="C01"/>
    <s v="TIEMPO COMPLETO"/>
    <s v="2015-12-22 00:00:00.0"/>
    <s v="null"/>
    <s v="PI101025"/>
    <s v="PROFESOR CONTRATADO INTERINO"/>
    <s v="R104"/>
    <x v="0"/>
    <n v="650"/>
    <s v="ORGANIZACIÓN DE EMPRESAS"/>
  </r>
  <r>
    <x v="16"/>
    <n v="16614068"/>
    <s v="ETSII"/>
    <n v="617"/>
    <s v="617R"/>
    <s v="GRUPO-A1"/>
    <s v="Organización de la producción"/>
    <s v="GR"/>
    <s v="GRUPO REDUCIDO"/>
    <s v="617R"/>
    <s v="GR de Organización de la producción"/>
    <s v="GRUPO-A1"/>
    <s v="GR de Organización de la producción"/>
    <s v="1S"/>
    <n v="16614068"/>
    <s v="ORCOS"/>
    <s v="SÁNCHEZ"/>
    <s v="RAQUEL"/>
    <s v="raorcosa"/>
    <s v="raquel.orcos@unirioja.es"/>
    <n v="0"/>
    <n v="0"/>
    <x v="1"/>
    <n v="536"/>
    <s v="PROFESOR INTERINO"/>
    <s v="C01"/>
    <s v="TIEMPO COMPLETO"/>
    <s v="2018-09-17 00:00:00.0"/>
    <s v="null"/>
    <s v="PI101360"/>
    <s v="PROFESOR CONTRATADO INTERINO"/>
    <s v="R104"/>
    <x v="0"/>
    <n v="650"/>
    <s v="ORGANIZACIÓN DE EMPRESAS"/>
  </r>
  <r>
    <x v="16"/>
    <n v="16593137"/>
    <s v="ETSII"/>
    <n v="617"/>
    <s v="617R"/>
    <s v="GRUPO-A2"/>
    <s v="Organización de la producción"/>
    <s v="GR"/>
    <s v="GRUPO REDUCIDO"/>
    <s v="617R"/>
    <s v="GR de Organización de la producción"/>
    <s v="GRUPO-A2"/>
    <s v="GR de Organización de la producción"/>
    <s v="1S"/>
    <n v="16593137"/>
    <s v="PARRAS"/>
    <s v="GÓMEZ"/>
    <s v="MAITE"/>
    <s v="maparras"/>
    <s v="maite.parras@unirioja.es"/>
    <n v="1"/>
    <n v="1"/>
    <x v="1"/>
    <n v="536"/>
    <s v="PROFESOR INTERINO"/>
    <s v="C01"/>
    <s v="TIEMPO COMPLETO"/>
    <s v="2018-10-04 00:00:00.0"/>
    <s v="2019-04-05 00:00:00.0"/>
    <s v="PI101438"/>
    <s v="PROFESOR CONTRATADO INTERINO"/>
    <s v="R104"/>
    <x v="0"/>
    <n v="650"/>
    <s v="ORGANIZACIÓN DE EMPRESAS"/>
  </r>
  <r>
    <x v="16"/>
    <n v="16594259"/>
    <s v="ETSII"/>
    <n v="617"/>
    <s v="617R"/>
    <s v="GRUPO-A2"/>
    <s v="Organización de la producción"/>
    <s v="GR"/>
    <s v="GRUPO REDUCIDO"/>
    <s v="617R"/>
    <s v="GR de Organización de la producción"/>
    <s v="GRUPO-A2"/>
    <s v="GR de Organización de la producción"/>
    <s v="1S"/>
    <n v="16594259"/>
    <s v="JUANEDA"/>
    <s v="AYENSA"/>
    <s v="EMMA"/>
    <s v="ejuaneda"/>
    <s v="emma.juaneda@unirioja.es"/>
    <n v="0.8"/>
    <n v="0.8"/>
    <x v="1"/>
    <n v="536"/>
    <s v="PROFESOR INTERINO"/>
    <s v="C01"/>
    <s v="TIEMPO COMPLETO"/>
    <s v="2015-12-22 00:00:00.0"/>
    <s v="null"/>
    <s v="PI101025"/>
    <s v="PROFESOR CONTRATADO INTERINO"/>
    <s v="R104"/>
    <x v="0"/>
    <n v="650"/>
    <s v="ORGANIZACIÓN DE EMPRESAS"/>
  </r>
  <r>
    <x v="16"/>
    <n v="16614068"/>
    <s v="ETSII"/>
    <n v="617"/>
    <s v="617R"/>
    <s v="GRUPO-A2"/>
    <s v="Organización de la producción"/>
    <s v="GR"/>
    <s v="GRUPO REDUCIDO"/>
    <s v="617R"/>
    <s v="GR de Organización de la producción"/>
    <s v="GRUPO-A2"/>
    <s v="GR de Organización de la producción"/>
    <s v="1S"/>
    <n v="16614068"/>
    <s v="ORCOS"/>
    <s v="SÁNCHEZ"/>
    <s v="RAQUEL"/>
    <s v="raorcosa"/>
    <s v="raquel.orcos@unirioja.es"/>
    <n v="0"/>
    <n v="0"/>
    <x v="1"/>
    <n v="536"/>
    <s v="PROFESOR INTERINO"/>
    <s v="C01"/>
    <s v="TIEMPO COMPLETO"/>
    <s v="2018-09-17 00:00:00.0"/>
    <s v="null"/>
    <s v="PI101360"/>
    <s v="PROFESOR CONTRATADO INTERINO"/>
    <s v="R104"/>
    <x v="0"/>
    <n v="650"/>
    <s v="ORGANIZACIÓN DE EMPRESAS"/>
  </r>
  <r>
    <x v="16"/>
    <n v="16593137"/>
    <s v="ETSII"/>
    <n v="617"/>
    <s v="617R"/>
    <s v="GRUPO-A3"/>
    <s v="Organización de la producción"/>
    <s v="GR"/>
    <s v="GRUPO REDUCIDO"/>
    <s v="617R"/>
    <s v="GR de Organización de la producción"/>
    <s v="GRUPO-A3"/>
    <s v="GR de Organización de la producción"/>
    <s v="1S"/>
    <n v="16593137"/>
    <s v="PARRAS"/>
    <s v="GÓMEZ"/>
    <s v="MAITE"/>
    <s v="maparras"/>
    <s v="maite.parras@unirioja.es"/>
    <n v="1"/>
    <n v="1"/>
    <x v="1"/>
    <n v="536"/>
    <s v="PROFESOR INTERINO"/>
    <s v="C01"/>
    <s v="TIEMPO COMPLETO"/>
    <s v="2018-10-04 00:00:00.0"/>
    <s v="2019-04-05 00:00:00.0"/>
    <s v="PI101438"/>
    <s v="PROFESOR CONTRATADO INTERINO"/>
    <s v="R104"/>
    <x v="0"/>
    <n v="650"/>
    <s v="ORGANIZACIÓN DE EMPRESAS"/>
  </r>
  <r>
    <x v="16"/>
    <n v="16594259"/>
    <s v="ETSII"/>
    <n v="617"/>
    <s v="617R"/>
    <s v="GRUPO-A3"/>
    <s v="Organización de la producción"/>
    <s v="GR"/>
    <s v="GRUPO REDUCIDO"/>
    <s v="617R"/>
    <s v="GR de Organización de la producción"/>
    <s v="GRUPO-A3"/>
    <s v="GR de Organización de la producción"/>
    <s v="1S"/>
    <n v="16594259"/>
    <s v="JUANEDA"/>
    <s v="AYENSA"/>
    <s v="EMMA"/>
    <s v="ejuaneda"/>
    <s v="emma.juaneda@unirioja.es"/>
    <n v="0.8"/>
    <n v="0.8"/>
    <x v="1"/>
    <n v="536"/>
    <s v="PROFESOR INTERINO"/>
    <s v="C01"/>
    <s v="TIEMPO COMPLETO"/>
    <s v="2015-12-22 00:00:00.0"/>
    <s v="null"/>
    <s v="PI101025"/>
    <s v="PROFESOR CONTRATADO INTERINO"/>
    <s v="R104"/>
    <x v="0"/>
    <n v="650"/>
    <s v="ORGANIZACIÓN DE EMPRESAS"/>
  </r>
  <r>
    <x v="16"/>
    <n v="16614068"/>
    <s v="ETSII"/>
    <n v="617"/>
    <s v="617R"/>
    <s v="GRUPO-A3"/>
    <s v="Organización de la producción"/>
    <s v="GR"/>
    <s v="GRUPO REDUCIDO"/>
    <s v="617R"/>
    <s v="GR de Organización de la producción"/>
    <s v="GRUPO-A3"/>
    <s v="GR de Organización de la producción"/>
    <s v="1S"/>
    <n v="16614068"/>
    <s v="ORCOS"/>
    <s v="SÁNCHEZ"/>
    <s v="RAQUEL"/>
    <s v="raorcosa"/>
    <s v="raquel.orcos@unirioja.es"/>
    <n v="0"/>
    <n v="0"/>
    <x v="1"/>
    <n v="536"/>
    <s v="PROFESOR INTERINO"/>
    <s v="C01"/>
    <s v="TIEMPO COMPLETO"/>
    <s v="2018-09-17 00:00:00.0"/>
    <s v="null"/>
    <s v="PI101360"/>
    <s v="PROFESOR CONTRATADO INTERINO"/>
    <s v="R104"/>
    <x v="0"/>
    <n v="650"/>
    <s v="ORGANIZACIÓN DE EMPRESAS"/>
  </r>
  <r>
    <x v="16"/>
    <n v="16593137"/>
    <s v="ETSII"/>
    <n v="617"/>
    <s v="617R"/>
    <s v="GRUPO-A4"/>
    <s v="Organización de la producción"/>
    <s v="GR"/>
    <s v="GRUPO REDUCIDO"/>
    <s v="617R"/>
    <s v="GR de Organización de la producción"/>
    <s v="GRUPO-A4"/>
    <s v="GR de Organización de la producción"/>
    <s v="1S"/>
    <n v="16593137"/>
    <s v="PARRAS"/>
    <s v="GÓMEZ"/>
    <s v="MAITE"/>
    <s v="maparras"/>
    <s v="maite.parras@unirioja.es"/>
    <n v="1"/>
    <n v="1"/>
    <x v="1"/>
    <n v="536"/>
    <s v="PROFESOR INTERINO"/>
    <s v="C01"/>
    <s v="TIEMPO COMPLETO"/>
    <s v="2018-10-04 00:00:00.0"/>
    <s v="2019-04-05 00:00:00.0"/>
    <s v="PI101438"/>
    <s v="PROFESOR CONTRATADO INTERINO"/>
    <s v="R104"/>
    <x v="0"/>
    <n v="650"/>
    <s v="ORGANIZACIÓN DE EMPRESAS"/>
  </r>
  <r>
    <x v="16"/>
    <n v="16594259"/>
    <s v="ETSII"/>
    <n v="617"/>
    <s v="617R"/>
    <s v="GRUPO-A4"/>
    <s v="Organización de la producción"/>
    <s v="GR"/>
    <s v="GRUPO REDUCIDO"/>
    <s v="617R"/>
    <s v="GR de Organización de la producción"/>
    <s v="GRUPO-A4"/>
    <s v="GR de Organización de la producción"/>
    <s v="1S"/>
    <n v="16594259"/>
    <s v="JUANEDA"/>
    <s v="AYENSA"/>
    <s v="EMMA"/>
    <s v="ejuaneda"/>
    <s v="emma.juaneda@unirioja.es"/>
    <n v="0.8"/>
    <n v="0.8"/>
    <x v="1"/>
    <n v="536"/>
    <s v="PROFESOR INTERINO"/>
    <s v="C01"/>
    <s v="TIEMPO COMPLETO"/>
    <s v="2015-12-22 00:00:00.0"/>
    <s v="null"/>
    <s v="PI101025"/>
    <s v="PROFESOR CONTRATADO INTERINO"/>
    <s v="R104"/>
    <x v="0"/>
    <n v="650"/>
    <s v="ORGANIZACIÓN DE EMPRESAS"/>
  </r>
  <r>
    <x v="16"/>
    <n v="16614068"/>
    <s v="ETSII"/>
    <n v="617"/>
    <s v="617R"/>
    <s v="GRUPO-A4"/>
    <s v="Organización de la producción"/>
    <s v="GR"/>
    <s v="GRUPO REDUCIDO"/>
    <s v="617R"/>
    <s v="GR de Organización de la producción"/>
    <s v="GRUPO-A4"/>
    <s v="GR de Organización de la producción"/>
    <s v="1S"/>
    <n v="16614068"/>
    <s v="ORCOS"/>
    <s v="SÁNCHEZ"/>
    <s v="RAQUEL"/>
    <s v="raorcosa"/>
    <s v="raquel.orcos@unirioja.es"/>
    <n v="0"/>
    <n v="0"/>
    <x v="1"/>
    <n v="536"/>
    <s v="PROFESOR INTERINO"/>
    <s v="C01"/>
    <s v="TIEMPO COMPLETO"/>
    <s v="2018-09-17 00:00:00.0"/>
    <s v="null"/>
    <s v="PI101360"/>
    <s v="PROFESOR CONTRATADO INTERINO"/>
    <s v="R104"/>
    <x v="0"/>
    <n v="650"/>
    <s v="ORGANIZACIÓN DE EMPRESAS"/>
  </r>
  <r>
    <x v="17"/>
    <n v="16594259"/>
    <s v="ETSII"/>
    <n v="617"/>
    <s v="617G"/>
    <s v="GRUPO-A"/>
    <s v="Organización de la producción"/>
    <s v="GG"/>
    <s v="GRUPO GRANDE"/>
    <s v="617G"/>
    <s v="GG de Organización de la producción"/>
    <s v="GRUPO-A"/>
    <s v="GG de Organización de la producción"/>
    <s v="1S"/>
    <n v="16594259"/>
    <s v="JUANEDA"/>
    <s v="AYENSA"/>
    <s v="EMMA"/>
    <s v="ejuaneda"/>
    <s v="emma.juaneda@unirioja.es"/>
    <n v="3.2"/>
    <m/>
    <x v="1"/>
    <n v="536"/>
    <s v="PROFESOR INTERINO"/>
    <s v="C01"/>
    <s v="TIEMPO COMPLETO"/>
    <s v="2015-12-22 00:00:00.0"/>
    <s v="null"/>
    <s v="PI101025"/>
    <s v="PROFESOR CONTRATADO INTERINO"/>
    <s v="R104"/>
    <x v="0"/>
    <n v="650"/>
    <s v="ORGANIZACIÓN DE EMPRESAS"/>
  </r>
  <r>
    <x v="17"/>
    <n v="16593137"/>
    <s v="ETSII"/>
    <n v="617"/>
    <s v="617I"/>
    <s v="GRUPO-A1"/>
    <s v="Organización de la producción"/>
    <s v="GI"/>
    <s v="GRUPO DE INFORMÁTICA"/>
    <s v="617I"/>
    <s v="GI de Organización de la producción"/>
    <s v="GRUPO-A1"/>
    <s v="GI de Organización de la producción"/>
    <s v="1S"/>
    <n v="16593137"/>
    <s v="PARRAS"/>
    <s v="GÓMEZ"/>
    <s v="MAITE"/>
    <s v="maparras"/>
    <s v="maite.parras@unirioja.es"/>
    <n v="1"/>
    <m/>
    <x v="1"/>
    <n v="536"/>
    <s v="PROFESOR INTERINO"/>
    <s v="C01"/>
    <s v="TIEMPO COMPLETO"/>
    <s v="2018-10-04 00:00:00.0"/>
    <s v="2019-04-05 00:00:00.0"/>
    <s v="PI101438"/>
    <s v="PROFESOR CONTRATADO INTERINO"/>
    <s v="R104"/>
    <x v="0"/>
    <n v="650"/>
    <s v="ORGANIZACIÓN DE EMPRESAS"/>
  </r>
  <r>
    <x v="17"/>
    <n v="16614068"/>
    <s v="ETSII"/>
    <n v="617"/>
    <s v="617I"/>
    <s v="GRUPO-A1"/>
    <s v="Organización de la producción"/>
    <s v="GI"/>
    <s v="GRUPO DE INFORMÁTICA"/>
    <s v="617I"/>
    <s v="GI de Organización de la producción"/>
    <s v="GRUPO-A1"/>
    <s v="GI de Organización de la producción"/>
    <s v="1S"/>
    <n v="16614068"/>
    <s v="ORCOS"/>
    <s v="SÁNCHEZ"/>
    <s v="RAQUEL"/>
    <s v="raorcosa"/>
    <s v="raquel.orcos@unirioja.es"/>
    <n v="0"/>
    <m/>
    <x v="1"/>
    <n v="536"/>
    <s v="PROFESOR INTERINO"/>
    <s v="C01"/>
    <s v="TIEMPO COMPLETO"/>
    <s v="2018-09-17 00:00:00.0"/>
    <s v="null"/>
    <s v="PI101360"/>
    <s v="PROFESOR CONTRATADO INTERINO"/>
    <s v="R104"/>
    <x v="0"/>
    <n v="650"/>
    <s v="ORGANIZACIÓN DE EMPRESAS"/>
  </r>
  <r>
    <x v="17"/>
    <n v="16593137"/>
    <s v="ETSII"/>
    <n v="617"/>
    <s v="617I"/>
    <s v="GRUPO-A2"/>
    <s v="Organización de la producción"/>
    <s v="GI"/>
    <s v="GRUPO DE INFORMÁTICA"/>
    <s v="617I"/>
    <s v="GI de Organización de la producción"/>
    <s v="GRUPO-A2"/>
    <s v="GI de Organización de la producción"/>
    <s v="1S"/>
    <n v="16593137"/>
    <s v="PARRAS"/>
    <s v="GÓMEZ"/>
    <s v="MAITE"/>
    <s v="maparras"/>
    <s v="maite.parras@unirioja.es"/>
    <n v="1"/>
    <m/>
    <x v="1"/>
    <n v="536"/>
    <s v="PROFESOR INTERINO"/>
    <s v="C01"/>
    <s v="TIEMPO COMPLETO"/>
    <s v="2018-10-04 00:00:00.0"/>
    <s v="2019-04-05 00:00:00.0"/>
    <s v="PI101438"/>
    <s v="PROFESOR CONTRATADO INTERINO"/>
    <s v="R104"/>
    <x v="0"/>
    <n v="650"/>
    <s v="ORGANIZACIÓN DE EMPRESAS"/>
  </r>
  <r>
    <x v="17"/>
    <n v="16614068"/>
    <s v="ETSII"/>
    <n v="617"/>
    <s v="617I"/>
    <s v="GRUPO-A2"/>
    <s v="Organización de la producción"/>
    <s v="GI"/>
    <s v="GRUPO DE INFORMÁTICA"/>
    <s v="617I"/>
    <s v="GI de Organización de la producción"/>
    <s v="GRUPO-A2"/>
    <s v="GI de Organización de la producción"/>
    <s v="1S"/>
    <n v="16614068"/>
    <s v="ORCOS"/>
    <s v="SÁNCHEZ"/>
    <s v="RAQUEL"/>
    <s v="raorcosa"/>
    <s v="raquel.orcos@unirioja.es"/>
    <n v="0"/>
    <m/>
    <x v="1"/>
    <n v="536"/>
    <s v="PROFESOR INTERINO"/>
    <s v="C01"/>
    <s v="TIEMPO COMPLETO"/>
    <s v="2018-09-17 00:00:00.0"/>
    <s v="null"/>
    <s v="PI101360"/>
    <s v="PROFESOR CONTRATADO INTERINO"/>
    <s v="R104"/>
    <x v="0"/>
    <n v="650"/>
    <s v="ORGANIZACIÓN DE EMPRESAS"/>
  </r>
  <r>
    <x v="17"/>
    <n v="16521624"/>
    <s v="ETSII"/>
    <n v="617"/>
    <s v="617I"/>
    <s v="GRUPO-A3"/>
    <s v="Organización de la producción"/>
    <s v="GI"/>
    <s v="GRUPO DE INFORMÁTICA"/>
    <s v="617I"/>
    <s v="GI de Organización de la producción"/>
    <s v="GRUPO-A3"/>
    <s v="GI de Organización de la producción"/>
    <s v="1S"/>
    <n v="16521624"/>
    <s v="ANGUIANO"/>
    <s v="BAÑOS"/>
    <s v="ALBERTO"/>
    <s v="alanguia"/>
    <s v="alberto.anguiano@unirioja.es"/>
    <n v="0.5"/>
    <m/>
    <x v="1"/>
    <n v="532"/>
    <s v="LABORAL DOCENTE-ASOCIADO"/>
    <s v="P02"/>
    <s v="TIEMPO PARCIAL (2+2 HORAS)"/>
    <s v="2018-09-17 00:00:00.0"/>
    <s v="2019-09-14 00:00:00.0"/>
    <s v="PI101362"/>
    <s v="PROFESOR ASOCIADO"/>
    <s v="R104"/>
    <x v="0"/>
    <n v="650"/>
    <s v="ORGANIZACIÓN DE EMPRESAS"/>
  </r>
  <r>
    <x v="17"/>
    <n v="16593137"/>
    <s v="ETSII"/>
    <n v="617"/>
    <s v="617I"/>
    <s v="GRUPO-A3"/>
    <s v="Organización de la producción"/>
    <s v="GI"/>
    <s v="GRUPO DE INFORMÁTICA"/>
    <s v="617I"/>
    <s v="GI de Organización de la producción"/>
    <s v="GRUPO-A3"/>
    <s v="GI de Organización de la producción"/>
    <s v="1S"/>
    <n v="16593137"/>
    <s v="PARRAS"/>
    <s v="GÓMEZ"/>
    <s v="MAITE"/>
    <s v="maparras"/>
    <s v="maite.parras@unirioja.es"/>
    <n v="0.5"/>
    <m/>
    <x v="1"/>
    <n v="536"/>
    <s v="PROFESOR INTERINO"/>
    <s v="C01"/>
    <s v="TIEMPO COMPLETO"/>
    <s v="2018-10-04 00:00:00.0"/>
    <s v="2019-04-05 00:00:00.0"/>
    <s v="PI101438"/>
    <s v="PROFESOR CONTRATADO INTERINO"/>
    <s v="R104"/>
    <x v="0"/>
    <n v="650"/>
    <s v="ORGANIZACIÓN DE EMPRESAS"/>
  </r>
  <r>
    <x v="17"/>
    <n v="16614068"/>
    <s v="ETSII"/>
    <n v="617"/>
    <s v="617I"/>
    <s v="GRUPO-A3"/>
    <s v="Organización de la producción"/>
    <s v="GI"/>
    <s v="GRUPO DE INFORMÁTICA"/>
    <s v="617I"/>
    <s v="GI de Organización de la producción"/>
    <s v="GRUPO-A3"/>
    <s v="GI de Organización de la producción"/>
    <s v="1S"/>
    <n v="16614068"/>
    <s v="ORCOS"/>
    <s v="SÁNCHEZ"/>
    <s v="RAQUEL"/>
    <s v="raorcosa"/>
    <s v="raquel.orcos@unirioja.es"/>
    <n v="0"/>
    <m/>
    <x v="1"/>
    <n v="536"/>
    <s v="PROFESOR INTERINO"/>
    <s v="C01"/>
    <s v="TIEMPO COMPLETO"/>
    <s v="2018-09-17 00:00:00.0"/>
    <s v="null"/>
    <s v="PI101360"/>
    <s v="PROFESOR CONTRATADO INTERINO"/>
    <s v="R104"/>
    <x v="0"/>
    <n v="650"/>
    <s v="ORGANIZACIÓN DE EMPRESAS"/>
  </r>
  <r>
    <x v="17"/>
    <n v="16521624"/>
    <s v="ETSII"/>
    <n v="617"/>
    <s v="617I"/>
    <s v="GRUPO-A4"/>
    <s v="Organización de la producción"/>
    <s v="GI"/>
    <s v="GRUPO DE INFORMÁTICA"/>
    <s v="617I"/>
    <s v="GI de Organización de la producción"/>
    <s v="GRUPO-A4"/>
    <s v="GI de Organización de la producción"/>
    <s v="1S"/>
    <n v="16521624"/>
    <s v="ANGUIANO"/>
    <s v="BAÑOS"/>
    <s v="ALBERTO"/>
    <s v="alanguia"/>
    <s v="alberto.anguiano@unirioja.es"/>
    <n v="1"/>
    <m/>
    <x v="1"/>
    <n v="532"/>
    <s v="LABORAL DOCENTE-ASOCIADO"/>
    <s v="P02"/>
    <s v="TIEMPO PARCIAL (2+2 HORAS)"/>
    <s v="2018-09-17 00:00:00.0"/>
    <s v="2019-09-14 00:00:00.0"/>
    <s v="PI101362"/>
    <s v="PROFESOR ASOCIADO"/>
    <s v="R104"/>
    <x v="0"/>
    <n v="650"/>
    <s v="ORGANIZACIÓN DE EMPRESAS"/>
  </r>
  <r>
    <x v="17"/>
    <n v="16593137"/>
    <s v="ETSII"/>
    <n v="617"/>
    <s v="617R"/>
    <s v="GRUPO-A1"/>
    <s v="Organización de la producción"/>
    <s v="GR"/>
    <s v="GRUPO REDUCIDO"/>
    <s v="617R"/>
    <s v="GR de Organización de la producción"/>
    <s v="GRUPO-A1"/>
    <s v="GR de Organización de la producción"/>
    <s v="1S"/>
    <n v="16593137"/>
    <s v="PARRAS"/>
    <s v="GÓMEZ"/>
    <s v="MAITE"/>
    <s v="maparras"/>
    <s v="maite.parras@unirioja.es"/>
    <n v="1"/>
    <m/>
    <x v="1"/>
    <n v="536"/>
    <s v="PROFESOR INTERINO"/>
    <s v="C01"/>
    <s v="TIEMPO COMPLETO"/>
    <s v="2018-10-04 00:00:00.0"/>
    <s v="2019-04-05 00:00:00.0"/>
    <s v="PI101438"/>
    <s v="PROFESOR CONTRATADO INTERINO"/>
    <s v="R104"/>
    <x v="0"/>
    <n v="650"/>
    <s v="ORGANIZACIÓN DE EMPRESAS"/>
  </r>
  <r>
    <x v="17"/>
    <n v="16594259"/>
    <s v="ETSII"/>
    <n v="617"/>
    <s v="617R"/>
    <s v="GRUPO-A1"/>
    <s v="Organización de la producción"/>
    <s v="GR"/>
    <s v="GRUPO REDUCIDO"/>
    <s v="617R"/>
    <s v="GR de Organización de la producción"/>
    <s v="GRUPO-A1"/>
    <s v="GR de Organización de la producción"/>
    <s v="1S"/>
    <n v="16594259"/>
    <s v="JUANEDA"/>
    <s v="AYENSA"/>
    <s v="EMMA"/>
    <s v="ejuaneda"/>
    <s v="emma.juaneda@unirioja.es"/>
    <n v="0.8"/>
    <m/>
    <x v="1"/>
    <n v="536"/>
    <s v="PROFESOR INTERINO"/>
    <s v="C01"/>
    <s v="TIEMPO COMPLETO"/>
    <s v="2015-12-22 00:00:00.0"/>
    <s v="null"/>
    <s v="PI101025"/>
    <s v="PROFESOR CONTRATADO INTERINO"/>
    <s v="R104"/>
    <x v="0"/>
    <n v="650"/>
    <s v="ORGANIZACIÓN DE EMPRESAS"/>
  </r>
  <r>
    <x v="17"/>
    <n v="16614068"/>
    <s v="ETSII"/>
    <n v="617"/>
    <s v="617R"/>
    <s v="GRUPO-A1"/>
    <s v="Organización de la producción"/>
    <s v="GR"/>
    <s v="GRUPO REDUCIDO"/>
    <s v="617R"/>
    <s v="GR de Organización de la producción"/>
    <s v="GRUPO-A1"/>
    <s v="GR de Organización de la producción"/>
    <s v="1S"/>
    <n v="16614068"/>
    <s v="ORCOS"/>
    <s v="SÁNCHEZ"/>
    <s v="RAQUEL"/>
    <s v="raorcosa"/>
    <s v="raquel.orcos@unirioja.es"/>
    <n v="0"/>
    <m/>
    <x v="1"/>
    <n v="536"/>
    <s v="PROFESOR INTERINO"/>
    <s v="C01"/>
    <s v="TIEMPO COMPLETO"/>
    <s v="2018-09-17 00:00:00.0"/>
    <s v="null"/>
    <s v="PI101360"/>
    <s v="PROFESOR CONTRATADO INTERINO"/>
    <s v="R104"/>
    <x v="0"/>
    <n v="650"/>
    <s v="ORGANIZACIÓN DE EMPRESAS"/>
  </r>
  <r>
    <x v="17"/>
    <n v="16593137"/>
    <s v="ETSII"/>
    <n v="617"/>
    <s v="617R"/>
    <s v="GRUPO-A2"/>
    <s v="Organización de la producción"/>
    <s v="GR"/>
    <s v="GRUPO REDUCIDO"/>
    <s v="617R"/>
    <s v="GR de Organización de la producción"/>
    <s v="GRUPO-A2"/>
    <s v="GR de Organización de la producción"/>
    <s v="1S"/>
    <n v="16593137"/>
    <s v="PARRAS"/>
    <s v="GÓMEZ"/>
    <s v="MAITE"/>
    <s v="maparras"/>
    <s v="maite.parras@unirioja.es"/>
    <n v="1"/>
    <m/>
    <x v="1"/>
    <n v="536"/>
    <s v="PROFESOR INTERINO"/>
    <s v="C01"/>
    <s v="TIEMPO COMPLETO"/>
    <s v="2018-10-04 00:00:00.0"/>
    <s v="2019-04-05 00:00:00.0"/>
    <s v="PI101438"/>
    <s v="PROFESOR CONTRATADO INTERINO"/>
    <s v="R104"/>
    <x v="0"/>
    <n v="650"/>
    <s v="ORGANIZACIÓN DE EMPRESAS"/>
  </r>
  <r>
    <x v="17"/>
    <n v="16594259"/>
    <s v="ETSII"/>
    <n v="617"/>
    <s v="617R"/>
    <s v="GRUPO-A2"/>
    <s v="Organización de la producción"/>
    <s v="GR"/>
    <s v="GRUPO REDUCIDO"/>
    <s v="617R"/>
    <s v="GR de Organización de la producción"/>
    <s v="GRUPO-A2"/>
    <s v="GR de Organización de la producción"/>
    <s v="1S"/>
    <n v="16594259"/>
    <s v="JUANEDA"/>
    <s v="AYENSA"/>
    <s v="EMMA"/>
    <s v="ejuaneda"/>
    <s v="emma.juaneda@unirioja.es"/>
    <n v="0.8"/>
    <m/>
    <x v="1"/>
    <n v="536"/>
    <s v="PROFESOR INTERINO"/>
    <s v="C01"/>
    <s v="TIEMPO COMPLETO"/>
    <s v="2015-12-22 00:00:00.0"/>
    <s v="null"/>
    <s v="PI101025"/>
    <s v="PROFESOR CONTRATADO INTERINO"/>
    <s v="R104"/>
    <x v="0"/>
    <n v="650"/>
    <s v="ORGANIZACIÓN DE EMPRESAS"/>
  </r>
  <r>
    <x v="17"/>
    <n v="16614068"/>
    <s v="ETSII"/>
    <n v="617"/>
    <s v="617R"/>
    <s v="GRUPO-A2"/>
    <s v="Organización de la producción"/>
    <s v="GR"/>
    <s v="GRUPO REDUCIDO"/>
    <s v="617R"/>
    <s v="GR de Organización de la producción"/>
    <s v="GRUPO-A2"/>
    <s v="GR de Organización de la producción"/>
    <s v="1S"/>
    <n v="16614068"/>
    <s v="ORCOS"/>
    <s v="SÁNCHEZ"/>
    <s v="RAQUEL"/>
    <s v="raorcosa"/>
    <s v="raquel.orcos@unirioja.es"/>
    <n v="0"/>
    <m/>
    <x v="1"/>
    <n v="536"/>
    <s v="PROFESOR INTERINO"/>
    <s v="C01"/>
    <s v="TIEMPO COMPLETO"/>
    <s v="2018-09-17 00:00:00.0"/>
    <s v="null"/>
    <s v="PI101360"/>
    <s v="PROFESOR CONTRATADO INTERINO"/>
    <s v="R104"/>
    <x v="0"/>
    <n v="650"/>
    <s v="ORGANIZACIÓN DE EMPRESAS"/>
  </r>
  <r>
    <x v="17"/>
    <n v="16593137"/>
    <s v="ETSII"/>
    <n v="617"/>
    <s v="617R"/>
    <s v="GRUPO-A3"/>
    <s v="Organización de la producción"/>
    <s v="GR"/>
    <s v="GRUPO REDUCIDO"/>
    <s v="617R"/>
    <s v="GR de Organización de la producción"/>
    <s v="GRUPO-A3"/>
    <s v="GR de Organización de la producción"/>
    <s v="1S"/>
    <n v="16593137"/>
    <s v="PARRAS"/>
    <s v="GÓMEZ"/>
    <s v="MAITE"/>
    <s v="maparras"/>
    <s v="maite.parras@unirioja.es"/>
    <n v="1"/>
    <m/>
    <x v="1"/>
    <n v="536"/>
    <s v="PROFESOR INTERINO"/>
    <s v="C01"/>
    <s v="TIEMPO COMPLETO"/>
    <s v="2018-10-04 00:00:00.0"/>
    <s v="2019-04-05 00:00:00.0"/>
    <s v="PI101438"/>
    <s v="PROFESOR CONTRATADO INTERINO"/>
    <s v="R104"/>
    <x v="0"/>
    <n v="650"/>
    <s v="ORGANIZACIÓN DE EMPRESAS"/>
  </r>
  <r>
    <x v="17"/>
    <n v="16594259"/>
    <s v="ETSII"/>
    <n v="617"/>
    <s v="617R"/>
    <s v="GRUPO-A3"/>
    <s v="Organización de la producción"/>
    <s v="GR"/>
    <s v="GRUPO REDUCIDO"/>
    <s v="617R"/>
    <s v="GR de Organización de la producción"/>
    <s v="GRUPO-A3"/>
    <s v="GR de Organización de la producción"/>
    <s v="1S"/>
    <n v="16594259"/>
    <s v="JUANEDA"/>
    <s v="AYENSA"/>
    <s v="EMMA"/>
    <s v="ejuaneda"/>
    <s v="emma.juaneda@unirioja.es"/>
    <n v="0.8"/>
    <m/>
    <x v="1"/>
    <n v="536"/>
    <s v="PROFESOR INTERINO"/>
    <s v="C01"/>
    <s v="TIEMPO COMPLETO"/>
    <s v="2015-12-22 00:00:00.0"/>
    <s v="null"/>
    <s v="PI101025"/>
    <s v="PROFESOR CONTRATADO INTERINO"/>
    <s v="R104"/>
    <x v="0"/>
    <n v="650"/>
    <s v="ORGANIZACIÓN DE EMPRESAS"/>
  </r>
  <r>
    <x v="17"/>
    <n v="16614068"/>
    <s v="ETSII"/>
    <n v="617"/>
    <s v="617R"/>
    <s v="GRUPO-A3"/>
    <s v="Organización de la producción"/>
    <s v="GR"/>
    <s v="GRUPO REDUCIDO"/>
    <s v="617R"/>
    <s v="GR de Organización de la producción"/>
    <s v="GRUPO-A3"/>
    <s v="GR de Organización de la producción"/>
    <s v="1S"/>
    <n v="16614068"/>
    <s v="ORCOS"/>
    <s v="SÁNCHEZ"/>
    <s v="RAQUEL"/>
    <s v="raorcosa"/>
    <s v="raquel.orcos@unirioja.es"/>
    <n v="0"/>
    <m/>
    <x v="1"/>
    <n v="536"/>
    <s v="PROFESOR INTERINO"/>
    <s v="C01"/>
    <s v="TIEMPO COMPLETO"/>
    <s v="2018-09-17 00:00:00.0"/>
    <s v="null"/>
    <s v="PI101360"/>
    <s v="PROFESOR CONTRATADO INTERINO"/>
    <s v="R104"/>
    <x v="0"/>
    <n v="650"/>
    <s v="ORGANIZACIÓN DE EMPRESAS"/>
  </r>
  <r>
    <x v="17"/>
    <n v="16593137"/>
    <s v="ETSII"/>
    <n v="617"/>
    <s v="617R"/>
    <s v="GRUPO-A4"/>
    <s v="Organización de la producción"/>
    <s v="GR"/>
    <s v="GRUPO REDUCIDO"/>
    <s v="617R"/>
    <s v="GR de Organización de la producción"/>
    <s v="GRUPO-A4"/>
    <s v="GR de Organización de la producción"/>
    <s v="1S"/>
    <n v="16593137"/>
    <s v="PARRAS"/>
    <s v="GÓMEZ"/>
    <s v="MAITE"/>
    <s v="maparras"/>
    <s v="maite.parras@unirioja.es"/>
    <n v="1"/>
    <m/>
    <x v="1"/>
    <n v="536"/>
    <s v="PROFESOR INTERINO"/>
    <s v="C01"/>
    <s v="TIEMPO COMPLETO"/>
    <s v="2018-10-04 00:00:00.0"/>
    <s v="2019-04-05 00:00:00.0"/>
    <s v="PI101438"/>
    <s v="PROFESOR CONTRATADO INTERINO"/>
    <s v="R104"/>
    <x v="0"/>
    <n v="650"/>
    <s v="ORGANIZACIÓN DE EMPRESAS"/>
  </r>
  <r>
    <x v="17"/>
    <n v="16594259"/>
    <s v="ETSII"/>
    <n v="617"/>
    <s v="617R"/>
    <s v="GRUPO-A4"/>
    <s v="Organización de la producción"/>
    <s v="GR"/>
    <s v="GRUPO REDUCIDO"/>
    <s v="617R"/>
    <s v="GR de Organización de la producción"/>
    <s v="GRUPO-A4"/>
    <s v="GR de Organización de la producción"/>
    <s v="1S"/>
    <n v="16594259"/>
    <s v="JUANEDA"/>
    <s v="AYENSA"/>
    <s v="EMMA"/>
    <s v="ejuaneda"/>
    <s v="emma.juaneda@unirioja.es"/>
    <n v="0.8"/>
    <m/>
    <x v="1"/>
    <n v="536"/>
    <s v="PROFESOR INTERINO"/>
    <s v="C01"/>
    <s v="TIEMPO COMPLETO"/>
    <s v="2015-12-22 00:00:00.0"/>
    <s v="null"/>
    <s v="PI101025"/>
    <s v="PROFESOR CONTRATADO INTERINO"/>
    <s v="R104"/>
    <x v="0"/>
    <n v="650"/>
    <s v="ORGANIZACIÓN DE EMPRESAS"/>
  </r>
  <r>
    <x v="17"/>
    <n v="16614068"/>
    <s v="ETSII"/>
    <n v="617"/>
    <s v="617R"/>
    <s v="GRUPO-A4"/>
    <s v="Organización de la producción"/>
    <s v="GR"/>
    <s v="GRUPO REDUCIDO"/>
    <s v="617R"/>
    <s v="GR de Organización de la producción"/>
    <s v="GRUPO-A4"/>
    <s v="GR de Organización de la producción"/>
    <s v="1S"/>
    <n v="16614068"/>
    <s v="ORCOS"/>
    <s v="SÁNCHEZ"/>
    <s v="RAQUEL"/>
    <s v="raorcosa"/>
    <s v="raquel.orcos@unirioja.es"/>
    <n v="0"/>
    <m/>
    <x v="1"/>
    <n v="536"/>
    <s v="PROFESOR INTERINO"/>
    <s v="C01"/>
    <s v="TIEMPO COMPLETO"/>
    <s v="2018-09-17 00:00:00.0"/>
    <s v="null"/>
    <s v="PI101360"/>
    <s v="PROFESOR CONTRATADO INTERINO"/>
    <s v="R104"/>
    <x v="0"/>
    <n v="650"/>
    <s v="ORGANIZACIÓN DE EMPRESAS"/>
  </r>
  <r>
    <x v="18"/>
    <n v="16594259"/>
    <s v="ETSII"/>
    <n v="617"/>
    <s v="617G"/>
    <s v="GRUPO-A"/>
    <s v="Organización de la producción"/>
    <s v="GG"/>
    <s v="GRUPO GRANDE"/>
    <s v="617G"/>
    <s v="GG de Organización de la producción"/>
    <s v="GRUPO-A"/>
    <s v="GG de Organización de la producción"/>
    <s v="1S"/>
    <n v="16594259"/>
    <s v="JUANEDA"/>
    <s v="AYENSA"/>
    <s v="EMMA"/>
    <s v="ejuaneda"/>
    <s v="emma.juaneda@unirioja.es"/>
    <n v="3.2"/>
    <m/>
    <x v="1"/>
    <n v="536"/>
    <s v="PROFESOR INTERINO"/>
    <s v="C01"/>
    <s v="TIEMPO COMPLETO"/>
    <s v="2015-12-22 00:00:00.0"/>
    <s v="null"/>
    <s v="PI101025"/>
    <s v="PROFESOR CONTRATADO INTERINO"/>
    <s v="R104"/>
    <x v="0"/>
    <n v="650"/>
    <s v="ORGANIZACIÓN DE EMPRESAS"/>
  </r>
  <r>
    <x v="18"/>
    <n v="16593137"/>
    <s v="ETSII"/>
    <n v="617"/>
    <s v="617I"/>
    <s v="GRUPO-A1"/>
    <s v="Organización de la producción"/>
    <s v="GI"/>
    <s v="GRUPO DE INFORMÁTICA"/>
    <s v="617I"/>
    <s v="GI de Organización de la producción"/>
    <s v="GRUPO-A1"/>
    <s v="GI de Organización de la producción"/>
    <s v="1S"/>
    <n v="16593137"/>
    <s v="PARRAS"/>
    <s v="GÓMEZ"/>
    <s v="MAITE"/>
    <s v="maparras"/>
    <s v="maite.parras@unirioja.es"/>
    <n v="1"/>
    <m/>
    <x v="1"/>
    <n v="536"/>
    <s v="PROFESOR INTERINO"/>
    <s v="C01"/>
    <s v="TIEMPO COMPLETO"/>
    <s v="2018-10-04 00:00:00.0"/>
    <s v="2019-04-05 00:00:00.0"/>
    <s v="PI101438"/>
    <s v="PROFESOR CONTRATADO INTERINO"/>
    <s v="R104"/>
    <x v="0"/>
    <n v="650"/>
    <s v="ORGANIZACIÓN DE EMPRESAS"/>
  </r>
  <r>
    <x v="18"/>
    <n v="16614068"/>
    <s v="ETSII"/>
    <n v="617"/>
    <s v="617I"/>
    <s v="GRUPO-A1"/>
    <s v="Organización de la producción"/>
    <s v="GI"/>
    <s v="GRUPO DE INFORMÁTICA"/>
    <s v="617I"/>
    <s v="GI de Organización de la producción"/>
    <s v="GRUPO-A1"/>
    <s v="GI de Organización de la producción"/>
    <s v="1S"/>
    <n v="16614068"/>
    <s v="ORCOS"/>
    <s v="SÁNCHEZ"/>
    <s v="RAQUEL"/>
    <s v="raorcosa"/>
    <s v="raquel.orcos@unirioja.es"/>
    <n v="0"/>
    <m/>
    <x v="1"/>
    <n v="536"/>
    <s v="PROFESOR INTERINO"/>
    <s v="C01"/>
    <s v="TIEMPO COMPLETO"/>
    <s v="2018-09-17 00:00:00.0"/>
    <s v="null"/>
    <s v="PI101360"/>
    <s v="PROFESOR CONTRATADO INTERINO"/>
    <s v="R104"/>
    <x v="0"/>
    <n v="650"/>
    <s v="ORGANIZACIÓN DE EMPRESAS"/>
  </r>
  <r>
    <x v="18"/>
    <n v="16593137"/>
    <s v="ETSII"/>
    <n v="617"/>
    <s v="617I"/>
    <s v="GRUPO-A2"/>
    <s v="Organización de la producción"/>
    <s v="GI"/>
    <s v="GRUPO DE INFORMÁTICA"/>
    <s v="617I"/>
    <s v="GI de Organización de la producción"/>
    <s v="GRUPO-A2"/>
    <s v="GI de Organización de la producción"/>
    <s v="1S"/>
    <n v="16593137"/>
    <s v="PARRAS"/>
    <s v="GÓMEZ"/>
    <s v="MAITE"/>
    <s v="maparras"/>
    <s v="maite.parras@unirioja.es"/>
    <n v="1"/>
    <m/>
    <x v="1"/>
    <n v="536"/>
    <s v="PROFESOR INTERINO"/>
    <s v="C01"/>
    <s v="TIEMPO COMPLETO"/>
    <s v="2018-10-04 00:00:00.0"/>
    <s v="2019-04-05 00:00:00.0"/>
    <s v="PI101438"/>
    <s v="PROFESOR CONTRATADO INTERINO"/>
    <s v="R104"/>
    <x v="0"/>
    <n v="650"/>
    <s v="ORGANIZACIÓN DE EMPRESAS"/>
  </r>
  <r>
    <x v="18"/>
    <n v="16614068"/>
    <s v="ETSII"/>
    <n v="617"/>
    <s v="617I"/>
    <s v="GRUPO-A2"/>
    <s v="Organización de la producción"/>
    <s v="GI"/>
    <s v="GRUPO DE INFORMÁTICA"/>
    <s v="617I"/>
    <s v="GI de Organización de la producción"/>
    <s v="GRUPO-A2"/>
    <s v="GI de Organización de la producción"/>
    <s v="1S"/>
    <n v="16614068"/>
    <s v="ORCOS"/>
    <s v="SÁNCHEZ"/>
    <s v="RAQUEL"/>
    <s v="raorcosa"/>
    <s v="raquel.orcos@unirioja.es"/>
    <n v="0"/>
    <m/>
    <x v="1"/>
    <n v="536"/>
    <s v="PROFESOR INTERINO"/>
    <s v="C01"/>
    <s v="TIEMPO COMPLETO"/>
    <s v="2018-09-17 00:00:00.0"/>
    <s v="null"/>
    <s v="PI101360"/>
    <s v="PROFESOR CONTRATADO INTERINO"/>
    <s v="R104"/>
    <x v="0"/>
    <n v="650"/>
    <s v="ORGANIZACIÓN DE EMPRESAS"/>
  </r>
  <r>
    <x v="18"/>
    <n v="16521624"/>
    <s v="ETSII"/>
    <n v="617"/>
    <s v="617I"/>
    <s v="GRUPO-A3"/>
    <s v="Organización de la producción"/>
    <s v="GI"/>
    <s v="GRUPO DE INFORMÁTICA"/>
    <s v="617I"/>
    <s v="GI de Organización de la producción"/>
    <s v="GRUPO-A3"/>
    <s v="GI de Organización de la producción"/>
    <s v="1S"/>
    <n v="16521624"/>
    <s v="ANGUIANO"/>
    <s v="BAÑOS"/>
    <s v="ALBERTO"/>
    <s v="alanguia"/>
    <s v="alberto.anguiano@unirioja.es"/>
    <n v="0.5"/>
    <m/>
    <x v="1"/>
    <n v="532"/>
    <s v="LABORAL DOCENTE-ASOCIADO"/>
    <s v="P02"/>
    <s v="TIEMPO PARCIAL (2+2 HORAS)"/>
    <s v="2018-09-17 00:00:00.0"/>
    <s v="2019-09-14 00:00:00.0"/>
    <s v="PI101362"/>
    <s v="PROFESOR ASOCIADO"/>
    <s v="R104"/>
    <x v="0"/>
    <n v="650"/>
    <s v="ORGANIZACIÓN DE EMPRESAS"/>
  </r>
  <r>
    <x v="18"/>
    <n v="16593137"/>
    <s v="ETSII"/>
    <n v="617"/>
    <s v="617I"/>
    <s v="GRUPO-A3"/>
    <s v="Organización de la producción"/>
    <s v="GI"/>
    <s v="GRUPO DE INFORMÁTICA"/>
    <s v="617I"/>
    <s v="GI de Organización de la producción"/>
    <s v="GRUPO-A3"/>
    <s v="GI de Organización de la producción"/>
    <s v="1S"/>
    <n v="16593137"/>
    <s v="PARRAS"/>
    <s v="GÓMEZ"/>
    <s v="MAITE"/>
    <s v="maparras"/>
    <s v="maite.parras@unirioja.es"/>
    <n v="0.5"/>
    <m/>
    <x v="1"/>
    <n v="536"/>
    <s v="PROFESOR INTERINO"/>
    <s v="C01"/>
    <s v="TIEMPO COMPLETO"/>
    <s v="2018-10-04 00:00:00.0"/>
    <s v="2019-04-05 00:00:00.0"/>
    <s v="PI101438"/>
    <s v="PROFESOR CONTRATADO INTERINO"/>
    <s v="R104"/>
    <x v="0"/>
    <n v="650"/>
    <s v="ORGANIZACIÓN DE EMPRESAS"/>
  </r>
  <r>
    <x v="18"/>
    <n v="16614068"/>
    <s v="ETSII"/>
    <n v="617"/>
    <s v="617I"/>
    <s v="GRUPO-A3"/>
    <s v="Organización de la producción"/>
    <s v="GI"/>
    <s v="GRUPO DE INFORMÁTICA"/>
    <s v="617I"/>
    <s v="GI de Organización de la producción"/>
    <s v="GRUPO-A3"/>
    <s v="GI de Organización de la producción"/>
    <s v="1S"/>
    <n v="16614068"/>
    <s v="ORCOS"/>
    <s v="SÁNCHEZ"/>
    <s v="RAQUEL"/>
    <s v="raorcosa"/>
    <s v="raquel.orcos@unirioja.es"/>
    <n v="0"/>
    <m/>
    <x v="1"/>
    <n v="536"/>
    <s v="PROFESOR INTERINO"/>
    <s v="C01"/>
    <s v="TIEMPO COMPLETO"/>
    <s v="2018-09-17 00:00:00.0"/>
    <s v="null"/>
    <s v="PI101360"/>
    <s v="PROFESOR CONTRATADO INTERINO"/>
    <s v="R104"/>
    <x v="0"/>
    <n v="650"/>
    <s v="ORGANIZACIÓN DE EMPRESAS"/>
  </r>
  <r>
    <x v="18"/>
    <n v="16521624"/>
    <s v="ETSII"/>
    <n v="617"/>
    <s v="617I"/>
    <s v="GRUPO-A4"/>
    <s v="Organización de la producción"/>
    <s v="GI"/>
    <s v="GRUPO DE INFORMÁTICA"/>
    <s v="617I"/>
    <s v="GI de Organización de la producción"/>
    <s v="GRUPO-A4"/>
    <s v="GI de Organización de la producción"/>
    <s v="1S"/>
    <n v="16521624"/>
    <s v="ANGUIANO"/>
    <s v="BAÑOS"/>
    <s v="ALBERTO"/>
    <s v="alanguia"/>
    <s v="alberto.anguiano@unirioja.es"/>
    <n v="1"/>
    <m/>
    <x v="1"/>
    <n v="532"/>
    <s v="LABORAL DOCENTE-ASOCIADO"/>
    <s v="P02"/>
    <s v="TIEMPO PARCIAL (2+2 HORAS)"/>
    <s v="2018-09-17 00:00:00.0"/>
    <s v="2019-09-14 00:00:00.0"/>
    <s v="PI101362"/>
    <s v="PROFESOR ASOCIADO"/>
    <s v="R104"/>
    <x v="0"/>
    <n v="650"/>
    <s v="ORGANIZACIÓN DE EMPRESAS"/>
  </r>
  <r>
    <x v="18"/>
    <n v="16593137"/>
    <s v="ETSII"/>
    <n v="617"/>
    <s v="617R"/>
    <s v="GRUPO-A1"/>
    <s v="Organización de la producción"/>
    <s v="GR"/>
    <s v="GRUPO REDUCIDO"/>
    <s v="617R"/>
    <s v="GR de Organización de la producción"/>
    <s v="GRUPO-A1"/>
    <s v="GR de Organización de la producción"/>
    <s v="1S"/>
    <n v="16593137"/>
    <s v="PARRAS"/>
    <s v="GÓMEZ"/>
    <s v="MAITE"/>
    <s v="maparras"/>
    <s v="maite.parras@unirioja.es"/>
    <n v="1"/>
    <m/>
    <x v="1"/>
    <n v="536"/>
    <s v="PROFESOR INTERINO"/>
    <s v="C01"/>
    <s v="TIEMPO COMPLETO"/>
    <s v="2018-10-04 00:00:00.0"/>
    <s v="2019-04-05 00:00:00.0"/>
    <s v="PI101438"/>
    <s v="PROFESOR CONTRATADO INTERINO"/>
    <s v="R104"/>
    <x v="0"/>
    <n v="650"/>
    <s v="ORGANIZACIÓN DE EMPRESAS"/>
  </r>
  <r>
    <x v="18"/>
    <n v="16594259"/>
    <s v="ETSII"/>
    <n v="617"/>
    <s v="617R"/>
    <s v="GRUPO-A1"/>
    <s v="Organización de la producción"/>
    <s v="GR"/>
    <s v="GRUPO REDUCIDO"/>
    <s v="617R"/>
    <s v="GR de Organización de la producción"/>
    <s v="GRUPO-A1"/>
    <s v="GR de Organización de la producción"/>
    <s v="1S"/>
    <n v="16594259"/>
    <s v="JUANEDA"/>
    <s v="AYENSA"/>
    <s v="EMMA"/>
    <s v="ejuaneda"/>
    <s v="emma.juaneda@unirioja.es"/>
    <n v="0.8"/>
    <m/>
    <x v="1"/>
    <n v="536"/>
    <s v="PROFESOR INTERINO"/>
    <s v="C01"/>
    <s v="TIEMPO COMPLETO"/>
    <s v="2015-12-22 00:00:00.0"/>
    <s v="null"/>
    <s v="PI101025"/>
    <s v="PROFESOR CONTRATADO INTERINO"/>
    <s v="R104"/>
    <x v="0"/>
    <n v="650"/>
    <s v="ORGANIZACIÓN DE EMPRESAS"/>
  </r>
  <r>
    <x v="18"/>
    <n v="16614068"/>
    <s v="ETSII"/>
    <n v="617"/>
    <s v="617R"/>
    <s v="GRUPO-A1"/>
    <s v="Organización de la producción"/>
    <s v="GR"/>
    <s v="GRUPO REDUCIDO"/>
    <s v="617R"/>
    <s v="GR de Organización de la producción"/>
    <s v="GRUPO-A1"/>
    <s v="GR de Organización de la producción"/>
    <s v="1S"/>
    <n v="16614068"/>
    <s v="ORCOS"/>
    <s v="SÁNCHEZ"/>
    <s v="RAQUEL"/>
    <s v="raorcosa"/>
    <s v="raquel.orcos@unirioja.es"/>
    <n v="0"/>
    <m/>
    <x v="1"/>
    <n v="536"/>
    <s v="PROFESOR INTERINO"/>
    <s v="C01"/>
    <s v="TIEMPO COMPLETO"/>
    <s v="2018-09-17 00:00:00.0"/>
    <s v="null"/>
    <s v="PI101360"/>
    <s v="PROFESOR CONTRATADO INTERINO"/>
    <s v="R104"/>
    <x v="0"/>
    <n v="650"/>
    <s v="ORGANIZACIÓN DE EMPRESAS"/>
  </r>
  <r>
    <x v="18"/>
    <n v="16593137"/>
    <s v="ETSII"/>
    <n v="617"/>
    <s v="617R"/>
    <s v="GRUPO-A2"/>
    <s v="Organización de la producción"/>
    <s v="GR"/>
    <s v="GRUPO REDUCIDO"/>
    <s v="617R"/>
    <s v="GR de Organización de la producción"/>
    <s v="GRUPO-A2"/>
    <s v="GR de Organización de la producción"/>
    <s v="1S"/>
    <n v="16593137"/>
    <s v="PARRAS"/>
    <s v="GÓMEZ"/>
    <s v="MAITE"/>
    <s v="maparras"/>
    <s v="maite.parras@unirioja.es"/>
    <n v="1"/>
    <m/>
    <x v="1"/>
    <n v="536"/>
    <s v="PROFESOR INTERINO"/>
    <s v="C01"/>
    <s v="TIEMPO COMPLETO"/>
    <s v="2018-10-04 00:00:00.0"/>
    <s v="2019-04-05 00:00:00.0"/>
    <s v="PI101438"/>
    <s v="PROFESOR CONTRATADO INTERINO"/>
    <s v="R104"/>
    <x v="0"/>
    <n v="650"/>
    <s v="ORGANIZACIÓN DE EMPRESAS"/>
  </r>
  <r>
    <x v="18"/>
    <n v="16594259"/>
    <s v="ETSII"/>
    <n v="617"/>
    <s v="617R"/>
    <s v="GRUPO-A2"/>
    <s v="Organización de la producción"/>
    <s v="GR"/>
    <s v="GRUPO REDUCIDO"/>
    <s v="617R"/>
    <s v="GR de Organización de la producción"/>
    <s v="GRUPO-A2"/>
    <s v="GR de Organización de la producción"/>
    <s v="1S"/>
    <n v="16594259"/>
    <s v="JUANEDA"/>
    <s v="AYENSA"/>
    <s v="EMMA"/>
    <s v="ejuaneda"/>
    <s v="emma.juaneda@unirioja.es"/>
    <n v="0.8"/>
    <m/>
    <x v="1"/>
    <n v="536"/>
    <s v="PROFESOR INTERINO"/>
    <s v="C01"/>
    <s v="TIEMPO COMPLETO"/>
    <s v="2015-12-22 00:00:00.0"/>
    <s v="null"/>
    <s v="PI101025"/>
    <s v="PROFESOR CONTRATADO INTERINO"/>
    <s v="R104"/>
    <x v="0"/>
    <n v="650"/>
    <s v="ORGANIZACIÓN DE EMPRESAS"/>
  </r>
  <r>
    <x v="18"/>
    <n v="16614068"/>
    <s v="ETSII"/>
    <n v="617"/>
    <s v="617R"/>
    <s v="GRUPO-A2"/>
    <s v="Organización de la producción"/>
    <s v="GR"/>
    <s v="GRUPO REDUCIDO"/>
    <s v="617R"/>
    <s v="GR de Organización de la producción"/>
    <s v="GRUPO-A2"/>
    <s v="GR de Organización de la producción"/>
    <s v="1S"/>
    <n v="16614068"/>
    <s v="ORCOS"/>
    <s v="SÁNCHEZ"/>
    <s v="RAQUEL"/>
    <s v="raorcosa"/>
    <s v="raquel.orcos@unirioja.es"/>
    <n v="0"/>
    <m/>
    <x v="1"/>
    <n v="536"/>
    <s v="PROFESOR INTERINO"/>
    <s v="C01"/>
    <s v="TIEMPO COMPLETO"/>
    <s v="2018-09-17 00:00:00.0"/>
    <s v="null"/>
    <s v="PI101360"/>
    <s v="PROFESOR CONTRATADO INTERINO"/>
    <s v="R104"/>
    <x v="0"/>
    <n v="650"/>
    <s v="ORGANIZACIÓN DE EMPRESAS"/>
  </r>
  <r>
    <x v="18"/>
    <n v="16593137"/>
    <s v="ETSII"/>
    <n v="617"/>
    <s v="617R"/>
    <s v="GRUPO-A3"/>
    <s v="Organización de la producción"/>
    <s v="GR"/>
    <s v="GRUPO REDUCIDO"/>
    <s v="617R"/>
    <s v="GR de Organización de la producción"/>
    <s v="GRUPO-A3"/>
    <s v="GR de Organización de la producción"/>
    <s v="1S"/>
    <n v="16593137"/>
    <s v="PARRAS"/>
    <s v="GÓMEZ"/>
    <s v="MAITE"/>
    <s v="maparras"/>
    <s v="maite.parras@unirioja.es"/>
    <n v="1"/>
    <m/>
    <x v="1"/>
    <n v="536"/>
    <s v="PROFESOR INTERINO"/>
    <s v="C01"/>
    <s v="TIEMPO COMPLETO"/>
    <s v="2018-10-04 00:00:00.0"/>
    <s v="2019-04-05 00:00:00.0"/>
    <s v="PI101438"/>
    <s v="PROFESOR CONTRATADO INTERINO"/>
    <s v="R104"/>
    <x v="0"/>
    <n v="650"/>
    <s v="ORGANIZACIÓN DE EMPRESAS"/>
  </r>
  <r>
    <x v="18"/>
    <n v="16594259"/>
    <s v="ETSII"/>
    <n v="617"/>
    <s v="617R"/>
    <s v="GRUPO-A3"/>
    <s v="Organización de la producción"/>
    <s v="GR"/>
    <s v="GRUPO REDUCIDO"/>
    <s v="617R"/>
    <s v="GR de Organización de la producción"/>
    <s v="GRUPO-A3"/>
    <s v="GR de Organización de la producción"/>
    <s v="1S"/>
    <n v="16594259"/>
    <s v="JUANEDA"/>
    <s v="AYENSA"/>
    <s v="EMMA"/>
    <s v="ejuaneda"/>
    <s v="emma.juaneda@unirioja.es"/>
    <n v="0.8"/>
    <m/>
    <x v="1"/>
    <n v="536"/>
    <s v="PROFESOR INTERINO"/>
    <s v="C01"/>
    <s v="TIEMPO COMPLETO"/>
    <s v="2015-12-22 00:00:00.0"/>
    <s v="null"/>
    <s v="PI101025"/>
    <s v="PROFESOR CONTRATADO INTERINO"/>
    <s v="R104"/>
    <x v="0"/>
    <n v="650"/>
    <s v="ORGANIZACIÓN DE EMPRESAS"/>
  </r>
  <r>
    <x v="18"/>
    <n v="16614068"/>
    <s v="ETSII"/>
    <n v="617"/>
    <s v="617R"/>
    <s v="GRUPO-A3"/>
    <s v="Organización de la producción"/>
    <s v="GR"/>
    <s v="GRUPO REDUCIDO"/>
    <s v="617R"/>
    <s v="GR de Organización de la producción"/>
    <s v="GRUPO-A3"/>
    <s v="GR de Organización de la producción"/>
    <s v="1S"/>
    <n v="16614068"/>
    <s v="ORCOS"/>
    <s v="SÁNCHEZ"/>
    <s v="RAQUEL"/>
    <s v="raorcosa"/>
    <s v="raquel.orcos@unirioja.es"/>
    <n v="0"/>
    <m/>
    <x v="1"/>
    <n v="536"/>
    <s v="PROFESOR INTERINO"/>
    <s v="C01"/>
    <s v="TIEMPO COMPLETO"/>
    <s v="2018-09-17 00:00:00.0"/>
    <s v="null"/>
    <s v="PI101360"/>
    <s v="PROFESOR CONTRATADO INTERINO"/>
    <s v="R104"/>
    <x v="0"/>
    <n v="650"/>
    <s v="ORGANIZACIÓN DE EMPRESAS"/>
  </r>
  <r>
    <x v="18"/>
    <n v="16593137"/>
    <s v="ETSII"/>
    <n v="617"/>
    <s v="617R"/>
    <s v="GRUPO-A4"/>
    <s v="Organización de la producción"/>
    <s v="GR"/>
    <s v="GRUPO REDUCIDO"/>
    <s v="617R"/>
    <s v="GR de Organización de la producción"/>
    <s v="GRUPO-A4"/>
    <s v="GR de Organización de la producción"/>
    <s v="1S"/>
    <n v="16593137"/>
    <s v="PARRAS"/>
    <s v="GÓMEZ"/>
    <s v="MAITE"/>
    <s v="maparras"/>
    <s v="maite.parras@unirioja.es"/>
    <n v="1"/>
    <m/>
    <x v="1"/>
    <n v="536"/>
    <s v="PROFESOR INTERINO"/>
    <s v="C01"/>
    <s v="TIEMPO COMPLETO"/>
    <s v="2018-10-04 00:00:00.0"/>
    <s v="2019-04-05 00:00:00.0"/>
    <s v="PI101438"/>
    <s v="PROFESOR CONTRATADO INTERINO"/>
    <s v="R104"/>
    <x v="0"/>
    <n v="650"/>
    <s v="ORGANIZACIÓN DE EMPRESAS"/>
  </r>
  <r>
    <x v="18"/>
    <n v="16594259"/>
    <s v="ETSII"/>
    <n v="617"/>
    <s v="617R"/>
    <s v="GRUPO-A4"/>
    <s v="Organización de la producción"/>
    <s v="GR"/>
    <s v="GRUPO REDUCIDO"/>
    <s v="617R"/>
    <s v="GR de Organización de la producción"/>
    <s v="GRUPO-A4"/>
    <s v="GR de Organización de la producción"/>
    <s v="1S"/>
    <n v="16594259"/>
    <s v="JUANEDA"/>
    <s v="AYENSA"/>
    <s v="EMMA"/>
    <s v="ejuaneda"/>
    <s v="emma.juaneda@unirioja.es"/>
    <n v="0.8"/>
    <m/>
    <x v="1"/>
    <n v="536"/>
    <s v="PROFESOR INTERINO"/>
    <s v="C01"/>
    <s v="TIEMPO COMPLETO"/>
    <s v="2015-12-22 00:00:00.0"/>
    <s v="null"/>
    <s v="PI101025"/>
    <s v="PROFESOR CONTRATADO INTERINO"/>
    <s v="R104"/>
    <x v="0"/>
    <n v="650"/>
    <s v="ORGANIZACIÓN DE EMPRESAS"/>
  </r>
  <r>
    <x v="18"/>
    <n v="16614068"/>
    <s v="ETSII"/>
    <n v="617"/>
    <s v="617R"/>
    <s v="GRUPO-A4"/>
    <s v="Organización de la producción"/>
    <s v="GR"/>
    <s v="GRUPO REDUCIDO"/>
    <s v="617R"/>
    <s v="GR de Organización de la producción"/>
    <s v="GRUPO-A4"/>
    <s v="GR de Organización de la producción"/>
    <s v="1S"/>
    <n v="16614068"/>
    <s v="ORCOS"/>
    <s v="SÁNCHEZ"/>
    <s v="RAQUEL"/>
    <s v="raorcosa"/>
    <s v="raquel.orcos@unirioja.es"/>
    <n v="0"/>
    <m/>
    <x v="1"/>
    <n v="536"/>
    <s v="PROFESOR INTERINO"/>
    <s v="C01"/>
    <s v="TIEMPO COMPLETO"/>
    <s v="2018-09-17 00:00:00.0"/>
    <s v="null"/>
    <s v="PI101360"/>
    <s v="PROFESOR CONTRATADO INTERINO"/>
    <s v="R104"/>
    <x v="0"/>
    <n v="650"/>
    <s v="ORGANIZACIÓN DE EMPRESAS"/>
  </r>
  <r>
    <x v="16"/>
    <n v="16584554"/>
    <s v="ETSII"/>
    <n v="618"/>
    <s v="618G"/>
    <s v="GRUPO-A"/>
    <s v="Proyectos"/>
    <s v="GG"/>
    <s v="GRUPO GRANDE"/>
    <s v="618G"/>
    <s v="GG de Proyectos"/>
    <s v="GRUPO-A"/>
    <s v="GG de Proyectos"/>
    <s v="1S"/>
    <n v="16584554"/>
    <s v="GONZÁLEZ"/>
    <s v="MARCOS"/>
    <s v="ANA"/>
    <s v="amarcos"/>
    <s v="ana.gonzalez@unirioja.es"/>
    <n v="3.2"/>
    <n v="3.2"/>
    <x v="0"/>
    <n v="504"/>
    <s v="PROFESOR TITULAR UNIVERSIDAD"/>
    <s v="C01"/>
    <s v="TIEMPO COMPLETO"/>
    <s v="2011-11-02 00:00:00.0"/>
    <s v="null"/>
    <s v="DF100310"/>
    <s v="PROFESOR TITULAR DE UNIVERSIDAD"/>
    <s v="R110"/>
    <x v="10"/>
    <n v="720"/>
    <s v="PROYECTOS DE INGENIERÍA"/>
  </r>
  <r>
    <x v="16"/>
    <n v="16584554"/>
    <s v="ETSII"/>
    <n v="618"/>
    <s v="618I"/>
    <s v="GRUPO-A1"/>
    <s v="Proyectos"/>
    <s v="GI"/>
    <s v="GRUPO DE INFORMÁTICA"/>
    <s v="618I"/>
    <s v="GI de Proyectos"/>
    <s v="GRUPO-A1"/>
    <s v="GI de Proyectos"/>
    <s v="1S"/>
    <n v="16584554"/>
    <s v="GONZÁLEZ"/>
    <s v="MARCOS"/>
    <s v="ANA"/>
    <s v="amarcos"/>
    <s v="ana.gonzalez@unirioja.es"/>
    <n v="1"/>
    <n v="1"/>
    <x v="0"/>
    <n v="504"/>
    <s v="PROFESOR TITULAR UNIVERSIDAD"/>
    <s v="C01"/>
    <s v="TIEMPO COMPLETO"/>
    <s v="2011-11-02 00:00:00.0"/>
    <s v="null"/>
    <s v="DF100310"/>
    <s v="PROFESOR TITULAR DE UNIVERSIDAD"/>
    <s v="R110"/>
    <x v="10"/>
    <n v="720"/>
    <s v="PROYECTOS DE INGENIERÍA"/>
  </r>
  <r>
    <x v="16"/>
    <n v="5402584"/>
    <s v="ETSII"/>
    <n v="618"/>
    <s v="618I"/>
    <s v="GRUPO-A2"/>
    <s v="Proyectos"/>
    <s v="GI"/>
    <s v="GRUPO DE INFORMÁTICA"/>
    <s v="618I"/>
    <s v="GI de Proyectos"/>
    <s v="GRUPO-A2"/>
    <s v="GI de Proyectos"/>
    <s v="1S"/>
    <n v="5402584"/>
    <s v="GUTIÉRREZ"/>
    <s v="LÓPEZ"/>
    <s v="JOSÉ LUIS"/>
    <s v="jogutirr"/>
    <s v="jose-luis.gutirrez@unirioja.es"/>
    <n v="1"/>
    <n v="1"/>
    <x v="0"/>
    <n v="532"/>
    <s v="LABORAL DOCENTE-ASOCIADO"/>
    <s v="P04"/>
    <s v="TIEMPO PARCIAL (4+4 HORAS)"/>
    <s v="2018-09-24 00:00:00.0"/>
    <s v="2019-09-14 00:00:00.0"/>
    <s v="PI101423"/>
    <s v="PROFESOR ASOCIADO"/>
    <s v="R110"/>
    <x v="10"/>
    <n v="720"/>
    <s v="PROYECTOS DE INGENIERÍA"/>
  </r>
  <r>
    <x v="16"/>
    <n v="16584554"/>
    <s v="ETSII"/>
    <n v="618"/>
    <s v="618R"/>
    <s v="GRUPO-A1"/>
    <s v="Proyectos"/>
    <s v="GR"/>
    <s v="GRUPO REDUCIDO"/>
    <s v="618R"/>
    <s v="GR de Proyectos"/>
    <s v="GRUPO-A1"/>
    <s v="GR de Proyectos"/>
    <s v="1S"/>
    <n v="16584554"/>
    <s v="GONZÁLEZ"/>
    <s v="MARCOS"/>
    <s v="ANA"/>
    <s v="amarcos"/>
    <s v="ana.gonzalez@unirioja.es"/>
    <n v="1.8"/>
    <n v="1.8"/>
    <x v="0"/>
    <n v="504"/>
    <s v="PROFESOR TITULAR UNIVERSIDAD"/>
    <s v="C01"/>
    <s v="TIEMPO COMPLETO"/>
    <s v="2011-11-02 00:00:00.0"/>
    <s v="null"/>
    <s v="DF100310"/>
    <s v="PROFESOR TITULAR DE UNIVERSIDAD"/>
    <s v="R110"/>
    <x v="10"/>
    <n v="720"/>
    <s v="PROYECTOS DE INGENIERÍA"/>
  </r>
  <r>
    <x v="16"/>
    <n v="16584554"/>
    <s v="ETSII"/>
    <n v="618"/>
    <s v="618R"/>
    <s v="GRUPO-A2"/>
    <s v="Proyectos"/>
    <s v="GR"/>
    <s v="GRUPO REDUCIDO"/>
    <s v="618R"/>
    <s v="GR de Proyectos"/>
    <s v="GRUPO-A2"/>
    <s v="GR de Proyectos"/>
    <s v="1S"/>
    <n v="16584554"/>
    <s v="GONZÁLEZ"/>
    <s v="MARCOS"/>
    <s v="ANA"/>
    <s v="amarcos"/>
    <s v="ana.gonzalez@unirioja.es"/>
    <n v="1.8"/>
    <n v="1.8"/>
    <x v="0"/>
    <n v="504"/>
    <s v="PROFESOR TITULAR UNIVERSIDAD"/>
    <s v="C01"/>
    <s v="TIEMPO COMPLETO"/>
    <s v="2011-11-02 00:00:00.0"/>
    <s v="null"/>
    <s v="DF100310"/>
    <s v="PROFESOR TITULAR DE UNIVERSIDAD"/>
    <s v="R110"/>
    <x v="10"/>
    <n v="720"/>
    <s v="PROYECTOS DE INGENIERÍA"/>
  </r>
  <r>
    <x v="17"/>
    <n v="16584554"/>
    <s v="ETSII"/>
    <n v="618"/>
    <s v="618G"/>
    <s v="GRUPO-A"/>
    <s v="Proyectos"/>
    <s v="GG"/>
    <s v="GRUPO GRANDE"/>
    <s v="618G"/>
    <s v="GG de Proyectos"/>
    <s v="GRUPO-A"/>
    <s v="GG de Proyectos"/>
    <s v="1S"/>
    <n v="16584554"/>
    <s v="GONZÁLEZ"/>
    <s v="MARCOS"/>
    <s v="ANA"/>
    <s v="amarcos"/>
    <s v="ana.gonzalez@unirioja.es"/>
    <n v="3.2"/>
    <m/>
    <x v="0"/>
    <n v="504"/>
    <s v="PROFESOR TITULAR UNIVERSIDAD"/>
    <s v="C01"/>
    <s v="TIEMPO COMPLETO"/>
    <s v="2011-11-02 00:00:00.0"/>
    <s v="null"/>
    <s v="DF100310"/>
    <s v="PROFESOR TITULAR DE UNIVERSIDAD"/>
    <s v="R110"/>
    <x v="10"/>
    <n v="720"/>
    <s v="PROYECTOS DE INGENIERÍA"/>
  </r>
  <r>
    <x v="17"/>
    <n v="16532885"/>
    <s v="ETSII"/>
    <n v="618"/>
    <s v="618I"/>
    <s v="GRUPO-A4"/>
    <s v="Proyectos"/>
    <s v="GI"/>
    <s v="GRUPO DE INFORMÁTICA"/>
    <s v="618I"/>
    <s v="GI de Proyectos"/>
    <s v="GRUPO-A4"/>
    <s v="GI de Proyectos"/>
    <s v="1S"/>
    <n v="16532885"/>
    <s v="ZORZANO"/>
    <s v="ALBA"/>
    <s v="ENRIQUE"/>
    <s v="enzorzan"/>
    <s v="enrique.zorzano@unirioja.es"/>
    <n v="1"/>
    <n v="1"/>
    <x v="0"/>
    <n v="506"/>
    <s v="PROFESOR TITULAR DE ESCUELA UNIVERSITARI"/>
    <s v="C01"/>
    <s v="TIEMPO COMPLETO"/>
    <s v="2018-09-17 00:00:00.0"/>
    <s v="null"/>
    <s v="DF100073"/>
    <s v="PROFESOR TITULAR DE ESCUELA UNIVERSITARIA"/>
    <s v="R109"/>
    <x v="9"/>
    <n v="535"/>
    <s v="INGENIERÍA ELÉCTRICA"/>
  </r>
  <r>
    <x v="17"/>
    <n v="16532885"/>
    <s v="ETSII"/>
    <n v="618"/>
    <s v="618R"/>
    <s v="GRUPO-A4"/>
    <s v="Proyectos"/>
    <s v="GR"/>
    <s v="GRUPO REDUCIDO"/>
    <s v="618R"/>
    <s v="GR de Proyectos"/>
    <s v="GRUPO-A4"/>
    <s v="GR de Proyectos"/>
    <s v="1S"/>
    <n v="16532885"/>
    <s v="ZORZANO"/>
    <s v="ALBA"/>
    <s v="ENRIQUE"/>
    <s v="enzorzan"/>
    <s v="enrique.zorzano@unirioja.es"/>
    <n v="1.8"/>
    <n v="1.8"/>
    <x v="0"/>
    <n v="506"/>
    <s v="PROFESOR TITULAR DE ESCUELA UNIVERSITARI"/>
    <s v="C01"/>
    <s v="TIEMPO COMPLETO"/>
    <s v="2018-09-17 00:00:00.0"/>
    <s v="null"/>
    <s v="DF100073"/>
    <s v="PROFESOR TITULAR DE ESCUELA UNIVERSITARIA"/>
    <s v="R109"/>
    <x v="9"/>
    <n v="535"/>
    <s v="INGENIERÍA ELÉCTRICA"/>
  </r>
  <r>
    <x v="18"/>
    <n v="16584554"/>
    <s v="ETSII"/>
    <n v="618"/>
    <s v="618G"/>
    <s v="GRUPO-A"/>
    <s v="Proyectos"/>
    <s v="GG"/>
    <s v="GRUPO GRANDE"/>
    <s v="618G"/>
    <s v="GG de Proyectos"/>
    <s v="GRUPO-A"/>
    <s v="GG de Proyectos"/>
    <s v="1S"/>
    <n v="16584554"/>
    <s v="GONZÁLEZ"/>
    <s v="MARCOS"/>
    <s v="ANA"/>
    <s v="amarcos"/>
    <s v="ana.gonzalez@unirioja.es"/>
    <n v="3.2"/>
    <m/>
    <x v="0"/>
    <n v="504"/>
    <s v="PROFESOR TITULAR UNIVERSIDAD"/>
    <s v="C01"/>
    <s v="TIEMPO COMPLETO"/>
    <s v="2011-11-02 00:00:00.0"/>
    <s v="null"/>
    <s v="DF100310"/>
    <s v="PROFESOR TITULAR DE UNIVERSIDAD"/>
    <s v="R110"/>
    <x v="10"/>
    <n v="720"/>
    <s v="PROYECTOS DE INGENIERÍA"/>
  </r>
  <r>
    <x v="18"/>
    <n v="16537707"/>
    <s v="ETSII"/>
    <n v="618"/>
    <s v="618I"/>
    <s v="GRUPO-A3"/>
    <s v="Proyectos"/>
    <s v="GI"/>
    <s v="GRUPO DE INFORMÁTICA"/>
    <s v="618I"/>
    <s v="GI de Proyectos"/>
    <s v="GRUPO-A3"/>
    <s v="GI de Proyectos"/>
    <s v="1S"/>
    <n v="16537707"/>
    <s v="MARTÍNEZ"/>
    <s v="SANTOLAYA"/>
    <s v="JOSÉ JAVIER"/>
    <s v="jjmartin"/>
    <s v="jose-javier.martinez@unirioja.es"/>
    <n v="1"/>
    <n v="1"/>
    <x v="1"/>
    <n v="506"/>
    <s v="PROFESOR TITULAR DE ESCUELA UNIVERSITARI"/>
    <s v="01A"/>
    <s v="TIEMPO COMPLETO AMPLIADO"/>
    <s v="2012-09-01 00:00:00.0"/>
    <s v="null"/>
    <s v="DF31833"/>
    <s v="TITULAR DE ESCUELAS UNIVERSITARIAS"/>
    <s v="R109"/>
    <x v="9"/>
    <n v="785"/>
    <s v="TECNOLOGÍA ELECTRÓNICA"/>
  </r>
  <r>
    <x v="18"/>
    <n v="16537707"/>
    <s v="ETSII"/>
    <n v="618"/>
    <s v="618R"/>
    <s v="GRUPO-A3"/>
    <s v="Proyectos"/>
    <s v="GR"/>
    <s v="GRUPO REDUCIDO"/>
    <s v="618R"/>
    <s v="GR de Proyectos"/>
    <s v="GRUPO-A3"/>
    <s v="GR de Proyectos"/>
    <s v="1S"/>
    <n v="16537707"/>
    <s v="MARTÍNEZ"/>
    <s v="SANTOLAYA"/>
    <s v="JOSÉ JAVIER"/>
    <s v="jjmartin"/>
    <s v="jose-javier.martinez@unirioja.es"/>
    <n v="1.8"/>
    <n v="1.8"/>
    <x v="1"/>
    <n v="506"/>
    <s v="PROFESOR TITULAR DE ESCUELA UNIVERSITARI"/>
    <s v="01A"/>
    <s v="TIEMPO COMPLETO AMPLIADO"/>
    <s v="2012-09-01 00:00:00.0"/>
    <s v="null"/>
    <s v="DF31833"/>
    <s v="TITULAR DE ESCUELAS UNIVERSITARIAS"/>
    <s v="R109"/>
    <x v="9"/>
    <n v="785"/>
    <s v="TECNOLOGÍA ELECTRÓNICA"/>
  </r>
  <r>
    <x v="17"/>
    <n v="16553565"/>
    <s v="ETSII"/>
    <n v="619"/>
    <s v="619G"/>
    <s v="GRUPO-A"/>
    <s v="Máquinas eléctricas I"/>
    <s v="GG"/>
    <s v="GRUPO GRANDE"/>
    <s v="619G"/>
    <s v="GG de Máquinas eléctricas I"/>
    <s v="GRUPO-A"/>
    <s v="GG de Máquinas eléctricas I"/>
    <s v="1S"/>
    <n v="16553565"/>
    <s v="MENDOZA"/>
    <s v="VILLENA"/>
    <s v="MONTSERRAT"/>
    <s v="mmendoza"/>
    <s v="montserrat.mendoza@unirioja.es"/>
    <n v="3.2"/>
    <n v="3.2"/>
    <x v="0"/>
    <n v="504"/>
    <s v="PROFESOR TITULAR UNIVERSIDAD"/>
    <s v="C01"/>
    <s v="TIEMPO COMPLETO"/>
    <s v="2018-09-17 00:00:00.0"/>
    <s v="null"/>
    <s v="DF31816"/>
    <s v="PROFESOR TITULAR DE UNIVERSIDAD"/>
    <s v="R109"/>
    <x v="9"/>
    <n v="535"/>
    <s v="INGENIERÍA ELÉCTRICA"/>
  </r>
  <r>
    <x v="17"/>
    <n v="16553565"/>
    <s v="ETSII"/>
    <n v="619"/>
    <s v="619L"/>
    <s v="GRUPO-A1"/>
    <s v="Máquinas eléctricas I"/>
    <s v="GL"/>
    <s v="GRUPO DE LABORATORIO"/>
    <s v="619L"/>
    <s v="GL de Máquinas eléctricas I"/>
    <s v="GRUPO-A1"/>
    <s v="GL de Máquinas eléctricas I"/>
    <s v="1S"/>
    <n v="16553565"/>
    <s v="MENDOZA"/>
    <s v="VILLENA"/>
    <s v="MONTSERRAT"/>
    <s v="mmendoza"/>
    <s v="montserrat.mendoza@unirioja.es"/>
    <n v="2.2000000000000002"/>
    <n v="2.2000000000000002"/>
    <x v="0"/>
    <n v="504"/>
    <s v="PROFESOR TITULAR UNIVERSIDAD"/>
    <s v="C01"/>
    <s v="TIEMPO COMPLETO"/>
    <s v="2018-09-17 00:00:00.0"/>
    <s v="null"/>
    <s v="DF31816"/>
    <s v="PROFESOR TITULAR DE UNIVERSIDAD"/>
    <s v="R109"/>
    <x v="9"/>
    <n v="535"/>
    <s v="INGENIERÍA ELÉCTRICA"/>
  </r>
  <r>
    <x v="17"/>
    <n v="16553565"/>
    <s v="ETSII"/>
    <n v="619"/>
    <s v="619L"/>
    <s v="GRUPO-A2"/>
    <s v="Máquinas eléctricas I"/>
    <s v="GL"/>
    <s v="GRUPO DE LABORATORIO"/>
    <s v="619L"/>
    <s v="GL de Máquinas eléctricas I"/>
    <s v="GRUPO-A2"/>
    <s v="GL de Máquinas eléctricas I"/>
    <s v="1S"/>
    <n v="16553565"/>
    <s v="MENDOZA"/>
    <s v="VILLENA"/>
    <s v="MONTSERRAT"/>
    <s v="mmendoza"/>
    <s v="montserrat.mendoza@unirioja.es"/>
    <n v="2.2000000000000002"/>
    <n v="2.2000000000000002"/>
    <x v="0"/>
    <n v="504"/>
    <s v="PROFESOR TITULAR UNIVERSIDAD"/>
    <s v="C01"/>
    <s v="TIEMPO COMPLETO"/>
    <s v="2018-09-17 00:00:00.0"/>
    <s v="null"/>
    <s v="DF31816"/>
    <s v="PROFESOR TITULAR DE UNIVERSIDAD"/>
    <s v="R109"/>
    <x v="9"/>
    <n v="535"/>
    <s v="INGENIERÍA ELÉCTRICA"/>
  </r>
  <r>
    <x v="17"/>
    <n v="16553565"/>
    <s v="ETSII"/>
    <n v="619"/>
    <s v="619R"/>
    <s v="GRUPO-A1"/>
    <s v="Máquinas eléctricas I"/>
    <s v="GR"/>
    <s v="GRUPO REDUCIDO"/>
    <s v="619R"/>
    <s v="GR de Máquinas eléctricas I"/>
    <s v="GRUPO-A1"/>
    <s v="GR de Máquinas eléctricas I"/>
    <s v="1S"/>
    <n v="16553565"/>
    <s v="MENDOZA"/>
    <s v="VILLENA"/>
    <s v="MONTSERRAT"/>
    <s v="mmendoza"/>
    <s v="montserrat.mendoza@unirioja.es"/>
    <n v="0.6"/>
    <n v="0.6"/>
    <x v="0"/>
    <n v="504"/>
    <s v="PROFESOR TITULAR UNIVERSIDAD"/>
    <s v="C01"/>
    <s v="TIEMPO COMPLETO"/>
    <s v="2018-09-17 00:00:00.0"/>
    <s v="null"/>
    <s v="DF31816"/>
    <s v="PROFESOR TITULAR DE UNIVERSIDAD"/>
    <s v="R109"/>
    <x v="9"/>
    <n v="535"/>
    <s v="INGENIERÍA ELÉCTRICA"/>
  </r>
  <r>
    <x v="17"/>
    <n v="16527730"/>
    <s v="ETSII"/>
    <n v="620"/>
    <s v="620G"/>
    <s v="GRUPO-A"/>
    <s v="Instalaciones eléctricas I"/>
    <s v="GG"/>
    <s v="GRUPO GRANDE"/>
    <s v="620G"/>
    <s v="GG de Instalaciones eléctricas I"/>
    <s v="GRUPO-A"/>
    <s v="GG de Instalaciones eléctricas I"/>
    <s v="1S"/>
    <n v="16527730"/>
    <s v="VILLOSLADA"/>
    <s v="VILLOSLADA"/>
    <s v="GREGORIO"/>
    <s v="grvillos"/>
    <s v="gregorio.villoslada@unirioja.es"/>
    <n v="3.2"/>
    <n v="3.2"/>
    <x v="0"/>
    <n v="506"/>
    <s v="PROFESOR TITULAR DE ESCUELA UNIVERSITARI"/>
    <s v="01A"/>
    <s v="TIEMPO COMPLETO AMPLIADO"/>
    <s v="2012-09-01 00:00:00.0"/>
    <s v="null"/>
    <s v="DF31817"/>
    <s v="TITULAR DE ESCUELAS UNIVERSITARIAS"/>
    <s v="R109"/>
    <x v="9"/>
    <n v="535"/>
    <s v="INGENIERÍA ELÉCTRICA"/>
  </r>
  <r>
    <x v="17"/>
    <n v="16527730"/>
    <s v="ETSII"/>
    <n v="620"/>
    <s v="620L"/>
    <s v="GRUPO-A1"/>
    <s v="Instalaciones eléctricas I"/>
    <s v="GL"/>
    <s v="GRUPO DE LABORATORIO"/>
    <s v="620L"/>
    <s v="GL de Instalaciones eléctricas I"/>
    <s v="GRUPO-A1"/>
    <s v="GL de Instalaciones eléctricas I"/>
    <s v="1S"/>
    <n v="16527730"/>
    <s v="VILLOSLADA"/>
    <s v="VILLOSLADA"/>
    <s v="GREGORIO"/>
    <s v="grvillos"/>
    <s v="gregorio.villoslada@unirioja.es"/>
    <n v="2.4"/>
    <n v="2.4"/>
    <x v="0"/>
    <n v="506"/>
    <s v="PROFESOR TITULAR DE ESCUELA UNIVERSITARI"/>
    <s v="01A"/>
    <s v="TIEMPO COMPLETO AMPLIADO"/>
    <s v="2012-09-01 00:00:00.0"/>
    <s v="null"/>
    <s v="DF31817"/>
    <s v="TITULAR DE ESCUELAS UNIVERSITARIAS"/>
    <s v="R109"/>
    <x v="9"/>
    <n v="535"/>
    <s v="INGENIERÍA ELÉCTRICA"/>
  </r>
  <r>
    <x v="17"/>
    <n v="16527730"/>
    <s v="ETSII"/>
    <n v="620"/>
    <s v="620R"/>
    <s v="GRUPO-A1"/>
    <s v="Instalaciones eléctricas I"/>
    <s v="GR"/>
    <s v="GRUPO REDUCIDO"/>
    <s v="620R"/>
    <s v="GR de Instalaciones eléctricas I"/>
    <s v="GRUPO-A1"/>
    <s v="GR de Instalaciones eléctricas I"/>
    <s v="1S"/>
    <n v="16527730"/>
    <s v="VILLOSLADA"/>
    <s v="VILLOSLADA"/>
    <s v="GREGORIO"/>
    <s v="grvillos"/>
    <s v="gregorio.villoslada@unirioja.es"/>
    <n v="0.4"/>
    <n v="0.4"/>
    <x v="0"/>
    <n v="506"/>
    <s v="PROFESOR TITULAR DE ESCUELA UNIVERSITARI"/>
    <s v="01A"/>
    <s v="TIEMPO COMPLETO AMPLIADO"/>
    <s v="2012-09-01 00:00:00.0"/>
    <s v="null"/>
    <s v="DF31817"/>
    <s v="TITULAR DE ESCUELAS UNIVERSITARIAS"/>
    <s v="R109"/>
    <x v="9"/>
    <n v="535"/>
    <s v="INGENIERÍA ELÉCTRICA"/>
  </r>
  <r>
    <x v="17"/>
    <n v="16562066"/>
    <s v="ETSII"/>
    <n v="621"/>
    <s v="621G"/>
    <s v="GRUPO-A"/>
    <s v="Líneas eléctricas"/>
    <s v="GG"/>
    <s v="GRUPO GRANDE"/>
    <s v="621G"/>
    <s v="GG de Líneas eléctricas"/>
    <s v="GRUPO-A"/>
    <s v="GG de Líneas eléctricas"/>
    <s v="1S"/>
    <n v="16562066"/>
    <s v="GARCÍA"/>
    <s v="GARRIDO"/>
    <s v="EDUARDO"/>
    <s v="edgarcia"/>
    <s v="eduardo.garcia@unirioja.es"/>
    <n v="3.2"/>
    <n v="3.2"/>
    <x v="0"/>
    <n v="534"/>
    <s v="CONTRATADO DOCTOR -TIPO 1"/>
    <s v="C01"/>
    <s v="TIEMPO COMPLETO"/>
    <s v="2019-02-08 00:00:00.0"/>
    <s v="null"/>
    <s v="LD100574"/>
    <s v="PROFESOR COLABORADOR-TIPO 1"/>
    <s v="R109"/>
    <x v="9"/>
    <n v="535"/>
    <s v="INGENIERÍA ELÉCTRICA"/>
  </r>
  <r>
    <x v="17"/>
    <n v="16562066"/>
    <s v="ETSII"/>
    <n v="621"/>
    <s v="621L"/>
    <s v="GRUPO-A1"/>
    <s v="Líneas eléctricas"/>
    <s v="GL"/>
    <s v="GRUPO DE LABORATORIO"/>
    <s v="621L"/>
    <s v="GL de Líneas eléctricas"/>
    <s v="GRUPO-A1"/>
    <s v="GL de Líneas eléctricas"/>
    <s v="1S"/>
    <n v="16562066"/>
    <s v="GARCÍA"/>
    <s v="GARRIDO"/>
    <s v="EDUARDO"/>
    <s v="edgarcia"/>
    <s v="eduardo.garcia@unirioja.es"/>
    <n v="2.2000000000000002"/>
    <n v="2.2000000000000002"/>
    <x v="0"/>
    <n v="534"/>
    <s v="CONTRATADO DOCTOR -TIPO 1"/>
    <s v="C01"/>
    <s v="TIEMPO COMPLETO"/>
    <s v="2019-02-08 00:00:00.0"/>
    <s v="null"/>
    <s v="LD100574"/>
    <s v="PROFESOR COLABORADOR-TIPO 1"/>
    <s v="R109"/>
    <x v="9"/>
    <n v="535"/>
    <s v="INGENIERÍA ELÉCTRICA"/>
  </r>
  <r>
    <x v="17"/>
    <n v="16562066"/>
    <s v="ETSII"/>
    <n v="621"/>
    <s v="621R"/>
    <s v="GRUPO-A1"/>
    <s v="Líneas eléctricas"/>
    <s v="GR"/>
    <s v="GRUPO REDUCIDO"/>
    <s v="621R"/>
    <s v="GR de Líneas eléctricas"/>
    <s v="GRUPO-A1"/>
    <s v="GR de Líneas eléctricas"/>
    <s v="1S"/>
    <n v="16562066"/>
    <s v="GARCÍA"/>
    <s v="GARRIDO"/>
    <s v="EDUARDO"/>
    <s v="edgarcia"/>
    <s v="eduardo.garcia@unirioja.es"/>
    <n v="0.6"/>
    <n v="0.6"/>
    <x v="0"/>
    <n v="534"/>
    <s v="CONTRATADO DOCTOR -TIPO 1"/>
    <s v="C01"/>
    <s v="TIEMPO COMPLETO"/>
    <s v="2019-02-08 00:00:00.0"/>
    <s v="null"/>
    <s v="LD100574"/>
    <s v="PROFESOR COLABORADOR-TIPO 1"/>
    <s v="R109"/>
    <x v="9"/>
    <n v="535"/>
    <s v="INGENIERÍA ELÉCTRICA"/>
  </r>
  <r>
    <x v="17"/>
    <n v="16541257"/>
    <s v="ETSII"/>
    <n v="622"/>
    <s v="622G"/>
    <s v="GRUPO-A"/>
    <s v="Generación de energía eléctrica I"/>
    <s v="GG"/>
    <s v="GRUPO GRANDE"/>
    <s v="622G"/>
    <s v="GG de Generación de energía eléctrica I"/>
    <s v="GRUPO-A"/>
    <s v="GG de Generación de energía eléctrica I"/>
    <s v="1S"/>
    <n v="16541257"/>
    <s v="ZORZANO"/>
    <s v="SANTAMARÍA"/>
    <s v="PEDRO JOSÉ"/>
    <s v="pzorzano"/>
    <s v="pedrojose.zorzano@unirioja.es"/>
    <n v="3.2"/>
    <n v="3.2"/>
    <x v="1"/>
    <n v="504"/>
    <s v="PROFESOR TITULAR UNIVERSIDAD"/>
    <s v="C01"/>
    <s v="TIEMPO COMPLETO"/>
    <s v="2015-12-23 00:00:00.0"/>
    <s v="null"/>
    <s v="DF31818"/>
    <s v="PROFESOR TITULAR ESCUELA UNIVERSITARIA"/>
    <s v="R109"/>
    <x v="9"/>
    <n v="535"/>
    <s v="INGENIERÍA ELÉCTRICA"/>
  </r>
  <r>
    <x v="17"/>
    <n v="16608199"/>
    <s v="ETSII"/>
    <n v="622"/>
    <s v="622L"/>
    <s v="GRUPO-A1"/>
    <s v="Generación de energía eléctrica I"/>
    <s v="GL"/>
    <s v="GRUPO DE LABORATORIO"/>
    <s v="622L"/>
    <s v="GL de Generación de energía eléctrica I"/>
    <s v="GRUPO-A1"/>
    <s v="GL de Generación de energía eléctrica I"/>
    <s v="1S"/>
    <n v="16608199"/>
    <s v="MUÑOZ"/>
    <s v="JIMÉNEZ"/>
    <s v="ANDRÉS"/>
    <s v="anmunoz"/>
    <s v="andres.munoz@unirioja.es"/>
    <n v="2.4"/>
    <n v="2.4"/>
    <x v="1"/>
    <n v="536"/>
    <s v="PROFESOR INTERINO"/>
    <s v="P02"/>
    <s v="TIEMPO PARCIAL (2+2 HORAS)"/>
    <s v="2018-09-17 00:00:00.0"/>
    <s v="null"/>
    <s v="PI101377"/>
    <s v="PROFESOR CONTRATADO INTERINO"/>
    <s v="R109"/>
    <x v="9"/>
    <n v="535"/>
    <s v="INGENIERÍA ELÉCTRICA"/>
  </r>
  <r>
    <x v="17"/>
    <n v="16541257"/>
    <s v="ETSII"/>
    <n v="622"/>
    <s v="622R"/>
    <s v="GRUPO-A1"/>
    <s v="Generación de energía eléctrica I"/>
    <s v="GR"/>
    <s v="GRUPO REDUCIDO"/>
    <s v="622R"/>
    <s v="GR de Generación de energía eléctrica I"/>
    <s v="GRUPO-A1"/>
    <s v="GR de Generación de energía eléctrica I"/>
    <s v="1S"/>
    <n v="16541257"/>
    <s v="ZORZANO"/>
    <s v="SANTAMARÍA"/>
    <s v="PEDRO JOSÉ"/>
    <s v="pzorzano"/>
    <s v="pedrojose.zorzano@unirioja.es"/>
    <n v="0.4"/>
    <n v="0.4"/>
    <x v="1"/>
    <n v="504"/>
    <s v="PROFESOR TITULAR UNIVERSIDAD"/>
    <s v="C01"/>
    <s v="TIEMPO COMPLETO"/>
    <s v="2015-12-23 00:00:00.0"/>
    <s v="null"/>
    <s v="DF31818"/>
    <s v="PROFESOR TITULAR ESCUELA UNIVERSITARIA"/>
    <s v="R109"/>
    <x v="9"/>
    <n v="535"/>
    <s v="INGENIERÍA ELÉCTRICA"/>
  </r>
  <r>
    <x v="17"/>
    <n v="16551240"/>
    <s v="ETSII"/>
    <n v="623"/>
    <s v="623G"/>
    <s v="GRUPO-A"/>
    <s v="Electrónica industrial"/>
    <s v="GG"/>
    <s v="GRUPO GRANDE"/>
    <s v="623G"/>
    <s v="GG de Electrónica industrial"/>
    <s v="GRUPO-A"/>
    <s v="GG de Electrónica industrial"/>
    <s v="1S"/>
    <n v="16551240"/>
    <s v="CAPELLÁN"/>
    <s v="VILLACIÁN"/>
    <s v="CÁNDIDO"/>
    <s v="cacapell"/>
    <s v="candido.capellan@unirioja.es"/>
    <n v="3.2"/>
    <n v="3.2"/>
    <x v="1"/>
    <n v="536"/>
    <s v="PROFESOR INTERINO"/>
    <s v="C01"/>
    <s v="TIEMPO COMPLETO"/>
    <s v="2018-09-17 00:00:00.0"/>
    <s v="2019-04-09 00:00:00.0"/>
    <s v="PI101408"/>
    <s v="PROFESOR CONTRATADO INTERINO"/>
    <s v="R109"/>
    <x v="9"/>
    <n v="785"/>
    <s v="TECNOLOGÍA ELECTRÓNICA"/>
  </r>
  <r>
    <x v="17"/>
    <n v="16549519"/>
    <s v="ETSII"/>
    <n v="623"/>
    <s v="623L"/>
    <s v="GRUPO-A1"/>
    <s v="Electrónica industrial"/>
    <s v="GL"/>
    <s v="GRUPO DE LABORATORIO"/>
    <s v="623L"/>
    <s v="GL de Electrónica industrial"/>
    <s v="GRUPO-A1"/>
    <s v="GL de Electrónica industrial"/>
    <s v="1S"/>
    <n v="16549519"/>
    <s v="ZORZANO"/>
    <s v="MARTÍNEZ"/>
    <s v="ANTONIO MOISÉS"/>
    <s v="azorzano"/>
    <s v="antonio.zorzano@unirioja.es"/>
    <n v="0"/>
    <n v="0"/>
    <x v="1"/>
    <s v="A-0504"/>
    <s v="PROFESOR TITULAR UNIVERSIDAD"/>
    <s v="01A"/>
    <s v="TIEMPO COMPLETO AMPLIADO"/>
    <s v="2012-09-01 00:00:00.0"/>
    <s v="null"/>
    <s v="DF31836"/>
    <s v="PROFESOR TITULAR DE UNIVERSIDAD"/>
    <s v="R109"/>
    <x v="9"/>
    <n v="785"/>
    <s v="TECNOLOGÍA ELECTRÓNICA"/>
  </r>
  <r>
    <x v="17"/>
    <n v="16551240"/>
    <s v="ETSII"/>
    <n v="623"/>
    <s v="623L"/>
    <s v="GRUPO-A1"/>
    <s v="Electrónica industrial"/>
    <s v="GL"/>
    <s v="GRUPO DE LABORATORIO"/>
    <s v="623L"/>
    <s v="GL de Electrónica industrial"/>
    <s v="GRUPO-A1"/>
    <s v="GL de Electrónica industrial"/>
    <s v="1S"/>
    <n v="16551240"/>
    <s v="CAPELLÁN"/>
    <s v="VILLACIÁN"/>
    <s v="CÁNDIDO"/>
    <s v="cacapell"/>
    <s v="candido.capellan@unirioja.es"/>
    <n v="2.4"/>
    <n v="2.4"/>
    <x v="1"/>
    <n v="536"/>
    <s v="PROFESOR INTERINO"/>
    <s v="C01"/>
    <s v="TIEMPO COMPLETO"/>
    <s v="2018-09-17 00:00:00.0"/>
    <s v="2019-04-09 00:00:00.0"/>
    <s v="PI101408"/>
    <s v="PROFESOR CONTRATADO INTERINO"/>
    <s v="R109"/>
    <x v="9"/>
    <n v="785"/>
    <s v="TECNOLOGÍA ELECTRÓNICA"/>
  </r>
  <r>
    <x v="17"/>
    <n v="16549519"/>
    <s v="ETSII"/>
    <n v="623"/>
    <s v="623L"/>
    <s v="GRUPO-A2"/>
    <s v="Electrónica industrial"/>
    <s v="GL"/>
    <s v="GRUPO DE LABORATORIO"/>
    <s v="623L"/>
    <s v="GL de Electrónica industrial"/>
    <s v="GRUPO-A2"/>
    <s v="GL de Electrónica industrial"/>
    <s v="1S"/>
    <n v="16549519"/>
    <s v="ZORZANO"/>
    <s v="MARTÍNEZ"/>
    <s v="ANTONIO MOISÉS"/>
    <s v="azorzano"/>
    <s v="antonio.zorzano@unirioja.es"/>
    <n v="0"/>
    <n v="0"/>
    <x v="1"/>
    <s v="A-0504"/>
    <s v="PROFESOR TITULAR UNIVERSIDAD"/>
    <s v="01A"/>
    <s v="TIEMPO COMPLETO AMPLIADO"/>
    <s v="2012-09-01 00:00:00.0"/>
    <s v="null"/>
    <s v="DF31836"/>
    <s v="PROFESOR TITULAR DE UNIVERSIDAD"/>
    <s v="R109"/>
    <x v="9"/>
    <n v="785"/>
    <s v="TECNOLOGÍA ELECTRÓNICA"/>
  </r>
  <r>
    <x v="17"/>
    <n v="16551240"/>
    <s v="ETSII"/>
    <n v="623"/>
    <s v="623L"/>
    <s v="GRUPO-A2"/>
    <s v="Electrónica industrial"/>
    <s v="GL"/>
    <s v="GRUPO DE LABORATORIO"/>
    <s v="623L"/>
    <s v="GL de Electrónica industrial"/>
    <s v="GRUPO-A2"/>
    <s v="GL de Electrónica industrial"/>
    <s v="1S"/>
    <n v="16551240"/>
    <s v="CAPELLÁN"/>
    <s v="VILLACIÁN"/>
    <s v="CÁNDIDO"/>
    <s v="cacapell"/>
    <s v="candido.capellan@unirioja.es"/>
    <n v="2.4"/>
    <n v="2.4"/>
    <x v="1"/>
    <n v="536"/>
    <s v="PROFESOR INTERINO"/>
    <s v="C01"/>
    <s v="TIEMPO COMPLETO"/>
    <s v="2018-09-17 00:00:00.0"/>
    <s v="2019-04-09 00:00:00.0"/>
    <s v="PI101408"/>
    <s v="PROFESOR CONTRATADO INTERINO"/>
    <s v="R109"/>
    <x v="9"/>
    <n v="785"/>
    <s v="TECNOLOGÍA ELECTRÓNICA"/>
  </r>
  <r>
    <x v="17"/>
    <n v="16549519"/>
    <s v="ETSII"/>
    <n v="623"/>
    <s v="623R"/>
    <s v="GRUPO-A1"/>
    <s v="Electrónica industrial"/>
    <s v="GR"/>
    <s v="GRUPO REDUCIDO"/>
    <s v="623R"/>
    <s v="GR de Electrónica industrial"/>
    <s v="GRUPO-A1"/>
    <s v="GR de Electrónica industrial"/>
    <s v="1S"/>
    <n v="16549519"/>
    <s v="ZORZANO"/>
    <s v="MARTÍNEZ"/>
    <s v="ANTONIO MOISÉS"/>
    <s v="azorzano"/>
    <s v="antonio.zorzano@unirioja.es"/>
    <n v="0"/>
    <n v="0"/>
    <x v="1"/>
    <s v="A-0504"/>
    <s v="PROFESOR TITULAR UNIVERSIDAD"/>
    <s v="01A"/>
    <s v="TIEMPO COMPLETO AMPLIADO"/>
    <s v="2012-09-01 00:00:00.0"/>
    <s v="null"/>
    <s v="DF31836"/>
    <s v="PROFESOR TITULAR DE UNIVERSIDAD"/>
    <s v="R109"/>
    <x v="9"/>
    <n v="785"/>
    <s v="TECNOLOGÍA ELECTRÓNICA"/>
  </r>
  <r>
    <x v="17"/>
    <n v="16551240"/>
    <s v="ETSII"/>
    <n v="623"/>
    <s v="623R"/>
    <s v="GRUPO-A1"/>
    <s v="Electrónica industrial"/>
    <s v="GR"/>
    <s v="GRUPO REDUCIDO"/>
    <s v="623R"/>
    <s v="GR de Electrónica industrial"/>
    <s v="GRUPO-A1"/>
    <s v="GR de Electrónica industrial"/>
    <s v="1S"/>
    <n v="16551240"/>
    <s v="CAPELLÁN"/>
    <s v="VILLACIÁN"/>
    <s v="CÁNDIDO"/>
    <s v="cacapell"/>
    <s v="candido.capellan@unirioja.es"/>
    <n v="0.4"/>
    <n v="0.4"/>
    <x v="1"/>
    <n v="536"/>
    <s v="PROFESOR INTERINO"/>
    <s v="C01"/>
    <s v="TIEMPO COMPLETO"/>
    <s v="2018-09-17 00:00:00.0"/>
    <s v="2019-04-09 00:00:00.0"/>
    <s v="PI101408"/>
    <s v="PROFESOR CONTRATADO INTERINO"/>
    <s v="R109"/>
    <x v="9"/>
    <n v="785"/>
    <s v="TECNOLOGÍA ELECTRÓNICA"/>
  </r>
  <r>
    <x v="17"/>
    <n v="16532885"/>
    <s v="ETSII"/>
    <n v="624"/>
    <s v="624G"/>
    <s v="GRUPO-A"/>
    <s v="Máquinas eléctricas II"/>
    <s v="GG"/>
    <s v="GRUPO GRANDE"/>
    <s v="624G"/>
    <s v="GG de Máquinas eléctricas II"/>
    <s v="GRUPO-A"/>
    <s v="GG de Máquinas eléctricas II"/>
    <s v="2S"/>
    <n v="16532885"/>
    <s v="ZORZANO"/>
    <s v="ALBA"/>
    <s v="ENRIQUE"/>
    <s v="enzorzan"/>
    <s v="enrique.zorzano@unirioja.es"/>
    <n v="3.2"/>
    <n v="3.2"/>
    <x v="0"/>
    <n v="506"/>
    <s v="PROFESOR TITULAR DE ESCUELA UNIVERSITARI"/>
    <s v="C01"/>
    <s v="TIEMPO COMPLETO"/>
    <s v="2018-09-17 00:00:00.0"/>
    <s v="null"/>
    <s v="DF100073"/>
    <s v="PROFESOR TITULAR DE ESCUELA UNIVERSITARIA"/>
    <s v="R109"/>
    <x v="9"/>
    <n v="535"/>
    <s v="INGENIERÍA ELÉCTRICA"/>
  </r>
  <r>
    <x v="17"/>
    <n v="16532885"/>
    <s v="ETSII"/>
    <n v="624"/>
    <s v="624L"/>
    <s v="GRUPO-A1"/>
    <s v="Máquinas eléctricas II"/>
    <s v="GL"/>
    <s v="GRUPO DE LABORATORIO"/>
    <s v="624L"/>
    <s v="GL de Máquinas eléctricas II"/>
    <s v="GRUPO-A1"/>
    <s v="GL de Máquinas eléctricas II"/>
    <s v="2S"/>
    <n v="16532885"/>
    <s v="ZORZANO"/>
    <s v="ALBA"/>
    <s v="ENRIQUE"/>
    <s v="enzorzan"/>
    <s v="enrique.zorzano@unirioja.es"/>
    <n v="2.4"/>
    <n v="2.4"/>
    <x v="0"/>
    <n v="506"/>
    <s v="PROFESOR TITULAR DE ESCUELA UNIVERSITARI"/>
    <s v="C01"/>
    <s v="TIEMPO COMPLETO"/>
    <s v="2018-09-17 00:00:00.0"/>
    <s v="null"/>
    <s v="DF100073"/>
    <s v="PROFESOR TITULAR DE ESCUELA UNIVERSITARIA"/>
    <s v="R109"/>
    <x v="9"/>
    <n v="535"/>
    <s v="INGENIERÍA ELÉCTRICA"/>
  </r>
  <r>
    <x v="17"/>
    <n v="16532885"/>
    <s v="ETSII"/>
    <n v="624"/>
    <s v="624L"/>
    <s v="GRUPO-A2"/>
    <s v="Máquinas eléctricas II"/>
    <s v="GL"/>
    <s v="GRUPO DE LABORATORIO"/>
    <s v="624L"/>
    <s v="GL de Máquinas eléctricas II"/>
    <s v="GRUPO-A2"/>
    <s v="GL de Máquinas eléctricas II"/>
    <s v="2S"/>
    <n v="16532885"/>
    <s v="ZORZANO"/>
    <s v="ALBA"/>
    <s v="ENRIQUE"/>
    <s v="enzorzan"/>
    <s v="enrique.zorzano@unirioja.es"/>
    <n v="2.4"/>
    <n v="2.4"/>
    <x v="0"/>
    <n v="506"/>
    <s v="PROFESOR TITULAR DE ESCUELA UNIVERSITARI"/>
    <s v="C01"/>
    <s v="TIEMPO COMPLETO"/>
    <s v="2018-09-17 00:00:00.0"/>
    <s v="null"/>
    <s v="DF100073"/>
    <s v="PROFESOR TITULAR DE ESCUELA UNIVERSITARIA"/>
    <s v="R109"/>
    <x v="9"/>
    <n v="535"/>
    <s v="INGENIERÍA ELÉCTRICA"/>
  </r>
  <r>
    <x v="17"/>
    <n v="16532885"/>
    <s v="ETSII"/>
    <n v="624"/>
    <s v="624R"/>
    <s v="GRUPO-A1"/>
    <s v="Máquinas eléctricas II"/>
    <s v="GR"/>
    <s v="GRUPO REDUCIDO"/>
    <s v="624R"/>
    <s v="GR de Máquinas eléctricas II"/>
    <s v="GRUPO-A1"/>
    <s v="GR de Máquinas eléctricas II"/>
    <s v="2S"/>
    <n v="16532885"/>
    <s v="ZORZANO"/>
    <s v="ALBA"/>
    <s v="ENRIQUE"/>
    <s v="enzorzan"/>
    <s v="enrique.zorzano@unirioja.es"/>
    <n v="0.4"/>
    <n v="0.4"/>
    <x v="0"/>
    <n v="506"/>
    <s v="PROFESOR TITULAR DE ESCUELA UNIVERSITARI"/>
    <s v="C01"/>
    <s v="TIEMPO COMPLETO"/>
    <s v="2018-09-17 00:00:00.0"/>
    <s v="null"/>
    <s v="DF100073"/>
    <s v="PROFESOR TITULAR DE ESCUELA UNIVERSITARIA"/>
    <s v="R109"/>
    <x v="9"/>
    <n v="535"/>
    <s v="INGENIERÍA ELÉCTRICA"/>
  </r>
  <r>
    <x v="17"/>
    <n v="16553057"/>
    <s v="ETSII"/>
    <n v="625"/>
    <s v="625G"/>
    <s v="GRUPO-A"/>
    <s v="Instalaciones eléctricas II"/>
    <s v="GG"/>
    <s v="GRUPO GRANDE"/>
    <s v="625G"/>
    <s v="GG de Instalaciones eléctricas II"/>
    <s v="GRUPO-A"/>
    <s v="GG de Instalaciones eléctricas II"/>
    <s v="2S"/>
    <n v="16553057"/>
    <s v="SÁENZ DIEZ"/>
    <s v="MURO"/>
    <s v="JUAN CARLOS"/>
    <s v="jusaenzd"/>
    <s v="juan-carlos.saenz-diez@unirioja.es"/>
    <n v="3.2"/>
    <n v="3.2"/>
    <x v="0"/>
    <n v="504"/>
    <s v="PROFESOR TITULAR UNIVERSIDAD"/>
    <s v="C01"/>
    <s v="TIEMPO COMPLETO"/>
    <s v="2018-11-26 00:00:00.0"/>
    <s v="null"/>
    <s v="DF31811"/>
    <s v="TITULAR DE UNIVERSIDAD"/>
    <s v="R109"/>
    <x v="9"/>
    <n v="535"/>
    <s v="INGENIERÍA ELÉCTRICA"/>
  </r>
  <r>
    <x v="17"/>
    <n v="16553057"/>
    <s v="ETSII"/>
    <n v="625"/>
    <s v="625L"/>
    <s v="GRUPO-A1"/>
    <s v="Instalaciones eléctricas II"/>
    <s v="GL"/>
    <s v="GRUPO DE LABORATORIO"/>
    <s v="625L"/>
    <s v="GL de Instalaciones eléctricas II"/>
    <s v="GRUPO-A1"/>
    <s v="GL de Instalaciones eléctricas II"/>
    <s v="2S"/>
    <n v="16553057"/>
    <s v="SÁENZ DIEZ"/>
    <s v="MURO"/>
    <s v="JUAN CARLOS"/>
    <s v="jusaenzd"/>
    <s v="juan-carlos.saenz-diez@unirioja.es"/>
    <n v="2.2000000000000002"/>
    <n v="2.2000000000000002"/>
    <x v="0"/>
    <n v="504"/>
    <s v="PROFESOR TITULAR UNIVERSIDAD"/>
    <s v="C01"/>
    <s v="TIEMPO COMPLETO"/>
    <s v="2018-11-26 00:00:00.0"/>
    <s v="null"/>
    <s v="DF31811"/>
    <s v="TITULAR DE UNIVERSIDAD"/>
    <s v="R109"/>
    <x v="9"/>
    <n v="535"/>
    <s v="INGENIERÍA ELÉCTRICA"/>
  </r>
  <r>
    <x v="17"/>
    <n v="16553057"/>
    <s v="ETSII"/>
    <n v="625"/>
    <s v="625R"/>
    <s v="GRUPO-A1"/>
    <s v="Instalaciones eléctricas II"/>
    <s v="GR"/>
    <s v="GRUPO REDUCIDO"/>
    <s v="625R"/>
    <s v="GR de Instalaciones eléctricas II"/>
    <s v="GRUPO-A1"/>
    <s v="GR de Instalaciones eléctricas II"/>
    <s v="2S"/>
    <n v="16553057"/>
    <s v="SÁENZ DIEZ"/>
    <s v="MURO"/>
    <s v="JUAN CARLOS"/>
    <s v="jusaenzd"/>
    <s v="juan-carlos.saenz-diez@unirioja.es"/>
    <n v="0.6"/>
    <n v="0.6"/>
    <x v="0"/>
    <n v="504"/>
    <s v="PROFESOR TITULAR UNIVERSIDAD"/>
    <s v="C01"/>
    <s v="TIEMPO COMPLETO"/>
    <s v="2018-11-26 00:00:00.0"/>
    <s v="null"/>
    <s v="DF31811"/>
    <s v="TITULAR DE UNIVERSIDAD"/>
    <s v="R109"/>
    <x v="9"/>
    <n v="535"/>
    <s v="INGENIERÍA ELÉCTRICA"/>
  </r>
  <r>
    <x v="17"/>
    <n v="16533382"/>
    <s v="ETSII"/>
    <n v="626"/>
    <s v="626G"/>
    <s v="GRUPO-A"/>
    <s v="Sistemas eléctricos de potencia"/>
    <s v="GG"/>
    <s v="GRUPO GRANDE"/>
    <s v="626G"/>
    <s v="GG de Sistemas eléctricos de potencia"/>
    <s v="GRUPO-A"/>
    <s v="GG de Sistemas eléctricos de potencia"/>
    <s v="2S"/>
    <n v="16533382"/>
    <s v="FERNÁNDEZ"/>
    <s v="JIMÉNEZ"/>
    <s v="LUIS ALFREDO"/>
    <s v="lafernan"/>
    <s v="luisalfredo.fernandez@unirioja.es"/>
    <n v="3.2"/>
    <n v="3.2"/>
    <x v="0"/>
    <n v="504"/>
    <s v="PROFESOR TITULAR UNIVERSIDAD"/>
    <s v="01R"/>
    <s v="TIEMPO COMPLETO REDUCIDO"/>
    <s v="2018-09-17 00:00:00.0"/>
    <s v="null"/>
    <s v="DF31813"/>
    <s v="TITULAR DE UNIVERSIDAD"/>
    <s v="R109"/>
    <x v="9"/>
    <n v="535"/>
    <s v="INGENIERÍA ELÉCTRICA"/>
  </r>
  <r>
    <x v="17"/>
    <n v="16562066"/>
    <s v="ETSII"/>
    <n v="626"/>
    <s v="626L"/>
    <s v="GRUPO-A1"/>
    <s v="Sistemas eléctricos de potencia"/>
    <s v="GL"/>
    <s v="GRUPO DE LABORATORIO"/>
    <s v="626L"/>
    <s v="GL de Sistemas eléctricos de potencia"/>
    <s v="GRUPO-A1"/>
    <s v="GL de Sistemas eléctricos de potencia"/>
    <s v="2S"/>
    <n v="16562066"/>
    <s v="GARCÍA"/>
    <s v="GARRIDO"/>
    <s v="EDUARDO"/>
    <s v="edgarcia"/>
    <s v="eduardo.garcia@unirioja.es"/>
    <n v="2.4"/>
    <n v="2.4"/>
    <x v="0"/>
    <n v="534"/>
    <s v="CONTRATADO DOCTOR -TIPO 1"/>
    <s v="C01"/>
    <s v="TIEMPO COMPLETO"/>
    <s v="2019-02-08 00:00:00.0"/>
    <s v="null"/>
    <s v="LD100574"/>
    <s v="PROFESOR COLABORADOR-TIPO 1"/>
    <s v="R109"/>
    <x v="9"/>
    <n v="535"/>
    <s v="INGENIERÍA ELÉCTRICA"/>
  </r>
  <r>
    <x v="17"/>
    <n v="16533382"/>
    <s v="ETSII"/>
    <n v="626"/>
    <s v="626R"/>
    <s v="GRUPO-A1"/>
    <s v="Sistemas eléctricos de potencia"/>
    <s v="GR"/>
    <s v="GRUPO REDUCIDO"/>
    <s v="626R"/>
    <s v="GR de Sistemas eléctricos de potencia"/>
    <s v="GRUPO-A1"/>
    <s v="GR de Sistemas eléctricos de potencia"/>
    <s v="2S"/>
    <n v="16533382"/>
    <s v="FERNÁNDEZ"/>
    <s v="JIMÉNEZ"/>
    <s v="LUIS ALFREDO"/>
    <s v="lafernan"/>
    <s v="luisalfredo.fernandez@unirioja.es"/>
    <n v="0.4"/>
    <n v="0.4"/>
    <x v="0"/>
    <n v="504"/>
    <s v="PROFESOR TITULAR UNIVERSIDAD"/>
    <s v="01R"/>
    <s v="TIEMPO COMPLETO REDUCIDO"/>
    <s v="2018-09-17 00:00:00.0"/>
    <s v="null"/>
    <s v="DF31813"/>
    <s v="TITULAR DE UNIVERSIDAD"/>
    <s v="R109"/>
    <x v="9"/>
    <n v="535"/>
    <s v="INGENIERÍA ELÉCTRICA"/>
  </r>
  <r>
    <x v="17"/>
    <n v="16557336"/>
    <s v="ETSII"/>
    <n v="627"/>
    <s v="627G"/>
    <s v="GRUPO-A"/>
    <s v="Generación de energía eléctrica II"/>
    <s v="GG"/>
    <s v="GRUPO GRANDE"/>
    <s v="627G"/>
    <s v="GG de Generación de energía eléctrica II"/>
    <s v="GRUPO-A"/>
    <s v="GG de Generación de energía eléctrica II"/>
    <s v="2S"/>
    <n v="16557336"/>
    <s v="BLANCO"/>
    <s v="BARRERO"/>
    <s v="JUAN MANUEL"/>
    <s v="jbblanco"/>
    <s v="juan-manuel.blanco@unirioja.es"/>
    <n v="3.2"/>
    <n v="3.2"/>
    <x v="0"/>
    <n v="504"/>
    <s v="PROFESOR TITULAR UNIVERSIDAD"/>
    <s v="C01"/>
    <s v="TIEMPO COMPLETO"/>
    <s v="2015-11-13 00:00:00.0"/>
    <s v="null"/>
    <s v="DF100035"/>
    <s v="PROFESOR TITULAR DE UNIVERSIDAD"/>
    <s v="R109"/>
    <x v="9"/>
    <n v="535"/>
    <s v="INGENIERÍA ELÉCTRICA"/>
  </r>
  <r>
    <x v="17"/>
    <n v="16557336"/>
    <s v="ETSII"/>
    <n v="627"/>
    <s v="627L"/>
    <s v="GRUPO-A1"/>
    <s v="Generación de energía eléctrica II"/>
    <s v="GL"/>
    <s v="GRUPO DE LABORATORIO"/>
    <s v="627L"/>
    <s v="GL de Generación de energía eléctrica II"/>
    <s v="GRUPO-A1"/>
    <s v="GL de Generación de energía eléctrica II"/>
    <s v="2S"/>
    <n v="16557336"/>
    <s v="BLANCO"/>
    <s v="BARRERO"/>
    <s v="JUAN MANUEL"/>
    <s v="jbblanco"/>
    <s v="juan-manuel.blanco@unirioja.es"/>
    <n v="2.2000000000000002"/>
    <n v="2.2000000000000002"/>
    <x v="0"/>
    <n v="504"/>
    <s v="PROFESOR TITULAR UNIVERSIDAD"/>
    <s v="C01"/>
    <s v="TIEMPO COMPLETO"/>
    <s v="2015-11-13 00:00:00.0"/>
    <s v="null"/>
    <s v="DF100035"/>
    <s v="PROFESOR TITULAR DE UNIVERSIDAD"/>
    <s v="R109"/>
    <x v="9"/>
    <n v="535"/>
    <s v="INGENIERÍA ELÉCTRICA"/>
  </r>
  <r>
    <x v="17"/>
    <n v="16557336"/>
    <s v="ETSII"/>
    <n v="627"/>
    <s v="627R"/>
    <s v="GRUPO-A1"/>
    <s v="Generación de energía eléctrica II"/>
    <s v="GR"/>
    <s v="GRUPO REDUCIDO"/>
    <s v="627R"/>
    <s v="GR de Generación de energía eléctrica II"/>
    <s v="GRUPO-A1"/>
    <s v="GR de Generación de energía eléctrica II"/>
    <s v="2S"/>
    <n v="16557336"/>
    <s v="BLANCO"/>
    <s v="BARRERO"/>
    <s v="JUAN MANUEL"/>
    <s v="jbblanco"/>
    <s v="juan-manuel.blanco@unirioja.es"/>
    <n v="0.6"/>
    <n v="0.6"/>
    <x v="0"/>
    <n v="504"/>
    <s v="PROFESOR TITULAR UNIVERSIDAD"/>
    <s v="C01"/>
    <s v="TIEMPO COMPLETO"/>
    <s v="2015-11-13 00:00:00.0"/>
    <s v="null"/>
    <s v="DF100035"/>
    <s v="PROFESOR TITULAR DE UNIVERSIDAD"/>
    <s v="R109"/>
    <x v="9"/>
    <n v="535"/>
    <s v="INGENIERÍA ELÉCTRICA"/>
  </r>
  <r>
    <x v="17"/>
    <n v="13142250"/>
    <s v="ETSII"/>
    <n v="628"/>
    <s v="628G"/>
    <s v="GRUPO-A"/>
    <s v="Regulación automática y automatización industrial"/>
    <s v="GG"/>
    <s v="GRUPO GRANDE"/>
    <s v="628G"/>
    <s v="GG de Regulación automática y automatización industrial"/>
    <s v="GRUPO-A"/>
    <s v="GG de Regulación automática y automatización industrial"/>
    <s v="2S"/>
    <n v="13142250"/>
    <s v="GIL"/>
    <s v="MARTÍNEZ"/>
    <s v="MONTSERRAT"/>
    <s v="mogil"/>
    <s v="montse.gil@unirioja.es"/>
    <n v="1.6"/>
    <n v="1.6"/>
    <x v="0"/>
    <n v="504"/>
    <s v="PROFESOR TITULAR UNIVERSIDAD"/>
    <s v="C01"/>
    <s v="TIEMPO COMPLETO"/>
    <s v="2017-12-21 00:00:00.0"/>
    <s v="null"/>
    <s v="DF100289"/>
    <s v="PROFESOR TITULAR DE UNIVERSIDAD"/>
    <s v="R109"/>
    <x v="9"/>
    <n v="520"/>
    <s v="INGENIERÍA DE SISTEMAS Y AUTOMÁTICA"/>
  </r>
  <r>
    <x v="17"/>
    <n v="16553320"/>
    <s v="ETSII"/>
    <n v="628"/>
    <s v="628G"/>
    <s v="GRUPO-A"/>
    <s v="Regulación automática y automatización industrial"/>
    <s v="GG"/>
    <s v="GRUPO GRANDE"/>
    <s v="628G"/>
    <s v="GG de Regulación automática y automatización industrial"/>
    <s v="GRUPO-A"/>
    <s v="GG de Regulación automática y automatización industrial"/>
    <s v="2S"/>
    <n v="16553320"/>
    <s v="ELVIRA"/>
    <s v="IZURRATEGUI"/>
    <s v="CARLOS"/>
    <s v="celvira"/>
    <s v="carlos.elvira@unirioja.es"/>
    <n v="1.6"/>
    <n v="1.6"/>
    <x v="1"/>
    <n v="506"/>
    <s v="PROFESOR TITULAR DE ESCUELA UNIVERSITARI"/>
    <s v="01A"/>
    <s v="TIEMPO COMPLETO AMPLIADO"/>
    <s v="2012-09-01 00:00:00.0"/>
    <s v="null"/>
    <s v="DF31778"/>
    <s v="TITULAR DE ESCUELAS UNIVERSITARIAS"/>
    <s v="R109"/>
    <x v="9"/>
    <n v="520"/>
    <s v="INGENIERÍA DE SISTEMAS Y AUTOMÁTICA"/>
  </r>
  <r>
    <x v="17"/>
    <n v="13142250"/>
    <s v="ETSII"/>
    <n v="628"/>
    <s v="628L"/>
    <s v="GRUPO-A1"/>
    <s v="Regulación automática y automatización industrial"/>
    <s v="GL"/>
    <s v="GRUPO DE LABORATORIO"/>
    <s v="628L"/>
    <s v="GL de Regulación automática y automatización industrial"/>
    <s v="GRUPO-A1"/>
    <s v="GL de Regulación automática y automatización industrial"/>
    <s v="2S"/>
    <n v="13142250"/>
    <s v="GIL"/>
    <s v="MARTÍNEZ"/>
    <s v="MONTSERRAT"/>
    <s v="mogil"/>
    <s v="montse.gil@unirioja.es"/>
    <n v="1.2"/>
    <n v="1.2"/>
    <x v="0"/>
    <n v="504"/>
    <s v="PROFESOR TITULAR UNIVERSIDAD"/>
    <s v="C01"/>
    <s v="TIEMPO COMPLETO"/>
    <s v="2017-12-21 00:00:00.0"/>
    <s v="null"/>
    <s v="DF100289"/>
    <s v="PROFESOR TITULAR DE UNIVERSIDAD"/>
    <s v="R109"/>
    <x v="9"/>
    <n v="520"/>
    <s v="INGENIERÍA DE SISTEMAS Y AUTOMÁTICA"/>
  </r>
  <r>
    <x v="17"/>
    <n v="16553320"/>
    <s v="ETSII"/>
    <n v="628"/>
    <s v="628L"/>
    <s v="GRUPO-A1"/>
    <s v="Regulación automática y automatización industrial"/>
    <s v="GL"/>
    <s v="GRUPO DE LABORATORIO"/>
    <s v="628L"/>
    <s v="GL de Regulación automática y automatización industrial"/>
    <s v="GRUPO-A1"/>
    <s v="GL de Regulación automática y automatización industrial"/>
    <s v="2S"/>
    <n v="16553320"/>
    <s v="ELVIRA"/>
    <s v="IZURRATEGUI"/>
    <s v="CARLOS"/>
    <s v="celvira"/>
    <s v="carlos.elvira@unirioja.es"/>
    <n v="1.2"/>
    <n v="1.2"/>
    <x v="1"/>
    <n v="506"/>
    <s v="PROFESOR TITULAR DE ESCUELA UNIVERSITARI"/>
    <s v="01A"/>
    <s v="TIEMPO COMPLETO AMPLIADO"/>
    <s v="2012-09-01 00:00:00.0"/>
    <s v="null"/>
    <s v="DF31778"/>
    <s v="TITULAR DE ESCUELAS UNIVERSITARIAS"/>
    <s v="R109"/>
    <x v="9"/>
    <n v="520"/>
    <s v="INGENIERÍA DE SISTEMAS Y AUTOMÁTICA"/>
  </r>
  <r>
    <x v="17"/>
    <n v="13142250"/>
    <s v="ETSII"/>
    <n v="628"/>
    <s v="628L"/>
    <s v="GRUPO-A2"/>
    <s v="Regulación automática y automatización industrial"/>
    <s v="GL"/>
    <s v="GRUPO DE LABORATORIO"/>
    <s v="628L"/>
    <s v="GL de Regulación automática y automatización industrial"/>
    <s v="GRUPO-A2"/>
    <s v="GL de Regulación automática y automatización industrial"/>
    <s v="2S"/>
    <n v="13142250"/>
    <s v="GIL"/>
    <s v="MARTÍNEZ"/>
    <s v="MONTSERRAT"/>
    <s v="mogil"/>
    <s v="montse.gil@unirioja.es"/>
    <n v="1.2"/>
    <n v="1.2"/>
    <x v="0"/>
    <n v="504"/>
    <s v="PROFESOR TITULAR UNIVERSIDAD"/>
    <s v="C01"/>
    <s v="TIEMPO COMPLETO"/>
    <s v="2017-12-21 00:00:00.0"/>
    <s v="null"/>
    <s v="DF100289"/>
    <s v="PROFESOR TITULAR DE UNIVERSIDAD"/>
    <s v="R109"/>
    <x v="9"/>
    <n v="520"/>
    <s v="INGENIERÍA DE SISTEMAS Y AUTOMÁTICA"/>
  </r>
  <r>
    <x v="17"/>
    <n v="16553320"/>
    <s v="ETSII"/>
    <n v="628"/>
    <s v="628L"/>
    <s v="GRUPO-A2"/>
    <s v="Regulación automática y automatización industrial"/>
    <s v="GL"/>
    <s v="GRUPO DE LABORATORIO"/>
    <s v="628L"/>
    <s v="GL de Regulación automática y automatización industrial"/>
    <s v="GRUPO-A2"/>
    <s v="GL de Regulación automática y automatización industrial"/>
    <s v="2S"/>
    <n v="16553320"/>
    <s v="ELVIRA"/>
    <s v="IZURRATEGUI"/>
    <s v="CARLOS"/>
    <s v="celvira"/>
    <s v="carlos.elvira@unirioja.es"/>
    <n v="1.2"/>
    <n v="1.2"/>
    <x v="1"/>
    <n v="506"/>
    <s v="PROFESOR TITULAR DE ESCUELA UNIVERSITARI"/>
    <s v="01A"/>
    <s v="TIEMPO COMPLETO AMPLIADO"/>
    <s v="2012-09-01 00:00:00.0"/>
    <s v="null"/>
    <s v="DF31778"/>
    <s v="TITULAR DE ESCUELAS UNIVERSITARIAS"/>
    <s v="R109"/>
    <x v="9"/>
    <n v="520"/>
    <s v="INGENIERÍA DE SISTEMAS Y AUTOMÁTICA"/>
  </r>
  <r>
    <x v="17"/>
    <n v="13142250"/>
    <s v="ETSII"/>
    <n v="628"/>
    <s v="628R"/>
    <s v="GRUPO-A1"/>
    <s v="Regulación automática y automatización industrial"/>
    <s v="GR"/>
    <s v="GRUPO REDUCIDO"/>
    <s v="628R"/>
    <s v="GR de Regulación automática y automatización industrial"/>
    <s v="GRUPO-A1"/>
    <s v="GR de Regulación automática y automatización industrial"/>
    <s v="2S"/>
    <n v="13142250"/>
    <s v="GIL"/>
    <s v="MARTÍNEZ"/>
    <s v="MONTSERRAT"/>
    <s v="mogil"/>
    <s v="montse.gil@unirioja.es"/>
    <n v="0.2"/>
    <n v="0.2"/>
    <x v="0"/>
    <n v="504"/>
    <s v="PROFESOR TITULAR UNIVERSIDAD"/>
    <s v="C01"/>
    <s v="TIEMPO COMPLETO"/>
    <s v="2017-12-21 00:00:00.0"/>
    <s v="null"/>
    <s v="DF100289"/>
    <s v="PROFESOR TITULAR DE UNIVERSIDAD"/>
    <s v="R109"/>
    <x v="9"/>
    <n v="520"/>
    <s v="INGENIERÍA DE SISTEMAS Y AUTOMÁTICA"/>
  </r>
  <r>
    <x v="17"/>
    <n v="16553320"/>
    <s v="ETSII"/>
    <n v="628"/>
    <s v="628R"/>
    <s v="GRUPO-A1"/>
    <s v="Regulación automática y automatización industrial"/>
    <s v="GR"/>
    <s v="GRUPO REDUCIDO"/>
    <s v="628R"/>
    <s v="GR de Regulación automática y automatización industrial"/>
    <s v="GRUPO-A1"/>
    <s v="GR de Regulación automática y automatización industrial"/>
    <s v="2S"/>
    <n v="16553320"/>
    <s v="ELVIRA"/>
    <s v="IZURRATEGUI"/>
    <s v="CARLOS"/>
    <s v="celvira"/>
    <s v="carlos.elvira@unirioja.es"/>
    <n v="0.2"/>
    <n v="0.2"/>
    <x v="1"/>
    <n v="506"/>
    <s v="PROFESOR TITULAR DE ESCUELA UNIVERSITARI"/>
    <s v="01A"/>
    <s v="TIEMPO COMPLETO AMPLIADO"/>
    <s v="2012-09-01 00:00:00.0"/>
    <s v="null"/>
    <s v="DF31778"/>
    <s v="TITULAR DE ESCUELAS UNIVERSITARIAS"/>
    <s v="R109"/>
    <x v="9"/>
    <n v="520"/>
    <s v="INGENIERÍA DE SISTEMAS Y AUTOMÁTICA"/>
  </r>
  <r>
    <x v="17"/>
    <n v="13141259"/>
    <s v="ETSII"/>
    <n v="629"/>
    <s v="629G"/>
    <s v="GRUPO-A"/>
    <s v="Prácticas externas"/>
    <s v="GG"/>
    <s v="GRUPO GRANDE"/>
    <s v="629G"/>
    <s v="GG de Prácticas en empresa"/>
    <s v="GRUPO-A"/>
    <s v="GG de Prácticas en empresa"/>
    <s v="2S"/>
    <n v="13141259"/>
    <s v="LARA"/>
    <s v="SANTILLÁN"/>
    <s v="PEDRO MARÍA"/>
    <s v="pemarala"/>
    <s v="pedro.lara@unirioja.es"/>
    <n v="0.1"/>
    <n v="0.1"/>
    <x v="1"/>
    <n v="504"/>
    <s v="PROFESOR TITULAR UNIVERSIDAD"/>
    <s v="C01"/>
    <s v="TIEMPO COMPLETO"/>
    <s v="2016-09-15 00:00:00.0"/>
    <s v="null"/>
    <s v="DF100045"/>
    <s v="TITULAR UNIVERSIDAD"/>
    <s v="R109"/>
    <x v="9"/>
    <n v="535"/>
    <s v="INGENIERÍA ELÉCTRICA"/>
  </r>
  <r>
    <x v="17"/>
    <n v="16527730"/>
    <s v="ETSII"/>
    <n v="629"/>
    <s v="629G"/>
    <s v="GRUPO-A"/>
    <s v="Prácticas externas"/>
    <s v="GG"/>
    <s v="GRUPO GRANDE"/>
    <s v="629G"/>
    <s v="GG de Prácticas en empresa"/>
    <s v="GRUPO-A"/>
    <s v="GG de Prácticas en empresa"/>
    <s v="2S"/>
    <n v="16527730"/>
    <s v="VILLOSLADA"/>
    <s v="VILLOSLADA"/>
    <s v="GREGORIO"/>
    <s v="grvillos"/>
    <s v="gregorio.villoslada@unirioja.es"/>
    <n v="0.1"/>
    <n v="0.1"/>
    <x v="0"/>
    <n v="506"/>
    <s v="PROFESOR TITULAR DE ESCUELA UNIVERSITARI"/>
    <s v="01A"/>
    <s v="TIEMPO COMPLETO AMPLIADO"/>
    <s v="2012-09-01 00:00:00.0"/>
    <s v="null"/>
    <s v="DF31817"/>
    <s v="TITULAR DE ESCUELAS UNIVERSITARIAS"/>
    <s v="R109"/>
    <x v="9"/>
    <n v="535"/>
    <s v="INGENIERÍA ELÉCTRICA"/>
  </r>
  <r>
    <x v="17"/>
    <n v="16532885"/>
    <s v="ETSII"/>
    <n v="629"/>
    <s v="629G"/>
    <s v="GRUPO-A"/>
    <s v="Prácticas externas"/>
    <s v="GG"/>
    <s v="GRUPO GRANDE"/>
    <s v="629G"/>
    <s v="GG de Prácticas en empresa"/>
    <s v="GRUPO-A"/>
    <s v="GG de Prácticas en empresa"/>
    <s v="2S"/>
    <n v="16532885"/>
    <s v="ZORZANO"/>
    <s v="ALBA"/>
    <s v="ENRIQUE"/>
    <s v="enzorzan"/>
    <s v="enrique.zorzano@unirioja.es"/>
    <n v="0.1"/>
    <n v="0.1"/>
    <x v="0"/>
    <n v="506"/>
    <s v="PROFESOR TITULAR DE ESCUELA UNIVERSITARI"/>
    <s v="C01"/>
    <s v="TIEMPO COMPLETO"/>
    <s v="2018-09-17 00:00:00.0"/>
    <s v="null"/>
    <s v="DF100073"/>
    <s v="PROFESOR TITULAR DE ESCUELA UNIVERSITARIA"/>
    <s v="R109"/>
    <x v="9"/>
    <n v="535"/>
    <s v="INGENIERÍA ELÉCTRICA"/>
  </r>
  <r>
    <x v="17"/>
    <n v="16533382"/>
    <s v="ETSII"/>
    <n v="629"/>
    <s v="629G"/>
    <s v="GRUPO-A"/>
    <s v="Prácticas externas"/>
    <s v="GG"/>
    <s v="GRUPO GRANDE"/>
    <s v="629G"/>
    <s v="GG de Prácticas en empresa"/>
    <s v="GRUPO-A"/>
    <s v="GG de Prácticas en empresa"/>
    <s v="2S"/>
    <n v="16533382"/>
    <s v="FERNÁNDEZ"/>
    <s v="JIMÉNEZ"/>
    <s v="LUIS ALFREDO"/>
    <s v="lafernan"/>
    <s v="luisalfredo.fernandez@unirioja.es"/>
    <n v="0.1"/>
    <n v="0.1"/>
    <x v="0"/>
    <n v="504"/>
    <s v="PROFESOR TITULAR UNIVERSIDAD"/>
    <s v="01R"/>
    <s v="TIEMPO COMPLETO REDUCIDO"/>
    <s v="2018-09-17 00:00:00.0"/>
    <s v="null"/>
    <s v="DF31813"/>
    <s v="TITULAR DE UNIVERSIDAD"/>
    <s v="R109"/>
    <x v="9"/>
    <n v="535"/>
    <s v="INGENIERÍA ELÉCTRICA"/>
  </r>
  <r>
    <x v="17"/>
    <n v="16541257"/>
    <s v="ETSII"/>
    <n v="629"/>
    <s v="629G"/>
    <s v="GRUPO-A"/>
    <s v="Prácticas externas"/>
    <s v="GG"/>
    <s v="GRUPO GRANDE"/>
    <s v="629G"/>
    <s v="GG de Prácticas en empresa"/>
    <s v="GRUPO-A"/>
    <s v="GG de Prácticas en empresa"/>
    <s v="2S"/>
    <n v="16541257"/>
    <s v="ZORZANO"/>
    <s v="SANTAMARÍA"/>
    <s v="PEDRO JOSÉ"/>
    <s v="pzorzano"/>
    <s v="pedrojose.zorzano@unirioja.es"/>
    <n v="0.1"/>
    <n v="0.1"/>
    <x v="1"/>
    <n v="504"/>
    <s v="PROFESOR TITULAR UNIVERSIDAD"/>
    <s v="C01"/>
    <s v="TIEMPO COMPLETO"/>
    <s v="2015-12-23 00:00:00.0"/>
    <s v="null"/>
    <s v="DF31818"/>
    <s v="PROFESOR TITULAR ESCUELA UNIVERSITARIA"/>
    <s v="R109"/>
    <x v="9"/>
    <n v="535"/>
    <s v="INGENIERÍA ELÉCTRICA"/>
  </r>
  <r>
    <x v="17"/>
    <n v="16553057"/>
    <s v="ETSII"/>
    <n v="629"/>
    <s v="629G"/>
    <s v="GRUPO-A"/>
    <s v="Prácticas externas"/>
    <s v="GG"/>
    <s v="GRUPO GRANDE"/>
    <s v="629G"/>
    <s v="GG de Prácticas en empresa"/>
    <s v="GRUPO-A"/>
    <s v="GG de Prácticas en empresa"/>
    <s v="2S"/>
    <n v="16553057"/>
    <s v="SÁENZ DIEZ"/>
    <s v="MURO"/>
    <s v="JUAN CARLOS"/>
    <s v="jusaenzd"/>
    <s v="juan-carlos.saenz-diez@unirioja.es"/>
    <n v="0.1"/>
    <n v="0.1"/>
    <x v="0"/>
    <n v="504"/>
    <s v="PROFESOR TITULAR UNIVERSIDAD"/>
    <s v="C01"/>
    <s v="TIEMPO COMPLETO"/>
    <s v="2018-11-26 00:00:00.0"/>
    <s v="null"/>
    <s v="DF31811"/>
    <s v="TITULAR DE UNIVERSIDAD"/>
    <s v="R109"/>
    <x v="9"/>
    <n v="535"/>
    <s v="INGENIERÍA ELÉCTRICA"/>
  </r>
  <r>
    <x v="17"/>
    <n v="16553565"/>
    <s v="ETSII"/>
    <n v="629"/>
    <s v="629G"/>
    <s v="GRUPO-A"/>
    <s v="Prácticas externas"/>
    <s v="GG"/>
    <s v="GRUPO GRANDE"/>
    <s v="629G"/>
    <s v="GG de Prácticas en empresa"/>
    <s v="GRUPO-A"/>
    <s v="GG de Prácticas en empresa"/>
    <s v="2S"/>
    <n v="16553565"/>
    <s v="MENDOZA"/>
    <s v="VILLENA"/>
    <s v="MONTSERRAT"/>
    <s v="mmendoza"/>
    <s v="montserrat.mendoza@unirioja.es"/>
    <n v="0.1"/>
    <n v="0.1"/>
    <x v="0"/>
    <n v="504"/>
    <s v="PROFESOR TITULAR UNIVERSIDAD"/>
    <s v="C01"/>
    <s v="TIEMPO COMPLETO"/>
    <s v="2018-09-17 00:00:00.0"/>
    <s v="null"/>
    <s v="DF31816"/>
    <s v="PROFESOR TITULAR DE UNIVERSIDAD"/>
    <s v="R109"/>
    <x v="9"/>
    <n v="535"/>
    <s v="INGENIERÍA ELÉCTRICA"/>
  </r>
  <r>
    <x v="17"/>
    <n v="16557336"/>
    <s v="ETSII"/>
    <n v="629"/>
    <s v="629G"/>
    <s v="GRUPO-A"/>
    <s v="Prácticas externas"/>
    <s v="GG"/>
    <s v="GRUPO GRANDE"/>
    <s v="629G"/>
    <s v="GG de Prácticas en empresa"/>
    <s v="GRUPO-A"/>
    <s v="GG de Prácticas en empresa"/>
    <s v="2S"/>
    <n v="16557336"/>
    <s v="BLANCO"/>
    <s v="BARRERO"/>
    <s v="JUAN MANUEL"/>
    <s v="jbblanco"/>
    <s v="juan-manuel.blanco@unirioja.es"/>
    <n v="0.1"/>
    <n v="0.1"/>
    <x v="0"/>
    <n v="504"/>
    <s v="PROFESOR TITULAR UNIVERSIDAD"/>
    <s v="C01"/>
    <s v="TIEMPO COMPLETO"/>
    <s v="2015-11-13 00:00:00.0"/>
    <s v="null"/>
    <s v="DF100035"/>
    <s v="PROFESOR TITULAR DE UNIVERSIDAD"/>
    <s v="R109"/>
    <x v="9"/>
    <n v="535"/>
    <s v="INGENIERÍA ELÉCTRICA"/>
  </r>
  <r>
    <x v="17"/>
    <n v="16562066"/>
    <s v="ETSII"/>
    <n v="629"/>
    <s v="629G"/>
    <s v="GRUPO-A"/>
    <s v="Prácticas externas"/>
    <s v="GG"/>
    <s v="GRUPO GRANDE"/>
    <s v="629G"/>
    <s v="GG de Prácticas en empresa"/>
    <s v="GRUPO-A"/>
    <s v="GG de Prácticas en empresa"/>
    <s v="2S"/>
    <n v="16562066"/>
    <s v="GARCÍA"/>
    <s v="GARRIDO"/>
    <s v="EDUARDO"/>
    <s v="edgarcia"/>
    <s v="eduardo.garcia@unirioja.es"/>
    <n v="0.1"/>
    <n v="0.1"/>
    <x v="0"/>
    <n v="534"/>
    <s v="CONTRATADO DOCTOR -TIPO 1"/>
    <s v="C01"/>
    <s v="TIEMPO COMPLETO"/>
    <s v="2019-02-08 00:00:00.0"/>
    <s v="null"/>
    <s v="LD100574"/>
    <s v="PROFESOR COLABORADOR-TIPO 1"/>
    <s v="R109"/>
    <x v="9"/>
    <n v="535"/>
    <s v="INGENIERÍA ELÉCTRICA"/>
  </r>
  <r>
    <x v="17"/>
    <n v="16584517"/>
    <s v="ETSII"/>
    <n v="629"/>
    <s v="629G"/>
    <s v="GRUPO-A"/>
    <s v="Prácticas externas"/>
    <s v="GG"/>
    <s v="GRUPO GRANDE"/>
    <s v="629G"/>
    <s v="GG de Prácticas en empresa"/>
    <s v="GRUPO-A"/>
    <s v="GG de Prácticas en empresa"/>
    <s v="2S"/>
    <n v="16584517"/>
    <s v="FALCES"/>
    <s v="DE ANDRÉS"/>
    <s v="ALBERTO"/>
    <s v="alfalces"/>
    <s v="alberto.falces@unirioja.es"/>
    <n v="0.1"/>
    <n v="0.1"/>
    <x v="0"/>
    <n v="536"/>
    <s v="PROFESOR INTERINO"/>
    <s v="C01"/>
    <s v="TIEMPO COMPLETO"/>
    <s v="2009-10-01 00:00:00.0"/>
    <s v="null"/>
    <s v="PI100720"/>
    <s v="PROFESOR CONTRATADO INTERINO"/>
    <s v="R109"/>
    <x v="9"/>
    <n v="535"/>
    <s v="INGENIERÍA ELÉCTRICA"/>
  </r>
  <r>
    <x v="17"/>
    <n v="13141259"/>
    <s v="ETSII"/>
    <n v="630"/>
    <s v="630G"/>
    <s v="GRUPO-A"/>
    <s v="Mantenimiento eléctrico"/>
    <s v="GG"/>
    <s v="GRUPO GRANDE"/>
    <s v="630G"/>
    <s v="GG de Mantenimiento eléctrico"/>
    <s v="GRUPO-A"/>
    <s v="GG de Mantenimiento eléctrico"/>
    <s v="1S"/>
    <n v="13141259"/>
    <s v="LARA"/>
    <s v="SANTILLÁN"/>
    <s v="PEDRO MARÍA"/>
    <s v="pemarala"/>
    <s v="pedro.lara@unirioja.es"/>
    <n v="1.7"/>
    <n v="1.7"/>
    <x v="1"/>
    <n v="504"/>
    <s v="PROFESOR TITULAR UNIVERSIDAD"/>
    <s v="C01"/>
    <s v="TIEMPO COMPLETO"/>
    <s v="2016-09-15 00:00:00.0"/>
    <s v="null"/>
    <s v="DF100045"/>
    <s v="TITULAR UNIVERSIDAD"/>
    <s v="R109"/>
    <x v="9"/>
    <n v="535"/>
    <s v="INGENIERÍA ELÉCTRICA"/>
  </r>
  <r>
    <x v="17"/>
    <n v="13141259"/>
    <s v="ETSII"/>
    <n v="630"/>
    <s v="630L"/>
    <s v="GRUPO-A1"/>
    <s v="Mantenimiento eléctrico"/>
    <s v="GL"/>
    <s v="GRUPO DE LABORATORIO"/>
    <s v="630L"/>
    <s v="GL de Mantenimiento eléctrico"/>
    <s v="GRUPO-A1"/>
    <s v="GL de Mantenimiento eléctrico"/>
    <s v="1S"/>
    <n v="13141259"/>
    <s v="LARA"/>
    <s v="SANTILLÁN"/>
    <s v="PEDRO MARÍA"/>
    <s v="pemarala"/>
    <s v="pedro.lara@unirioja.es"/>
    <n v="2.8"/>
    <n v="2.8"/>
    <x v="1"/>
    <n v="504"/>
    <s v="PROFESOR TITULAR UNIVERSIDAD"/>
    <s v="C01"/>
    <s v="TIEMPO COMPLETO"/>
    <s v="2016-09-15 00:00:00.0"/>
    <s v="null"/>
    <s v="DF100045"/>
    <s v="TITULAR UNIVERSIDAD"/>
    <s v="R109"/>
    <x v="9"/>
    <n v="535"/>
    <s v="INGENIERÍA ELÉCTRICA"/>
  </r>
  <r>
    <x v="17"/>
    <n v="16562066"/>
    <s v="ETSII"/>
    <n v="631"/>
    <s v="631G"/>
    <s v="GRUPO-A"/>
    <s v="Tarifas y mercados eléctricos"/>
    <s v="GG"/>
    <s v="GRUPO GRANDE"/>
    <s v="631G"/>
    <s v="GG de Tarifas y mercados eléctricos"/>
    <s v="GRUPO-A"/>
    <s v="GG de Tarifas y mercados eléctricos"/>
    <s v="1S"/>
    <n v="16562066"/>
    <s v="GARCÍA"/>
    <s v="GARRIDO"/>
    <s v="EDUARDO"/>
    <s v="edgarcia"/>
    <s v="eduardo.garcia@unirioja.es"/>
    <n v="1.7"/>
    <n v="1.7"/>
    <x v="0"/>
    <n v="534"/>
    <s v="CONTRATADO DOCTOR -TIPO 1"/>
    <s v="C01"/>
    <s v="TIEMPO COMPLETO"/>
    <s v="2019-02-08 00:00:00.0"/>
    <s v="null"/>
    <s v="LD100574"/>
    <s v="PROFESOR COLABORADOR-TIPO 1"/>
    <s v="R109"/>
    <x v="9"/>
    <n v="535"/>
    <s v="INGENIERÍA ELÉCTRICA"/>
  </r>
  <r>
    <x v="17"/>
    <n v="16562066"/>
    <s v="ETSII"/>
    <n v="631"/>
    <s v="631L"/>
    <s v="GRUPO-A1"/>
    <s v="Tarifas y mercados eléctricos"/>
    <s v="GL"/>
    <s v="GRUPO DE LABORATORIO"/>
    <s v="631L"/>
    <s v="GL de Tarifas y mercados eléctricos"/>
    <s v="GRUPO-A1"/>
    <s v="GL de Tarifas y mercados eléctricos"/>
    <s v="1S"/>
    <n v="16562066"/>
    <s v="GARCÍA"/>
    <s v="GARRIDO"/>
    <s v="EDUARDO"/>
    <s v="edgarcia"/>
    <s v="eduardo.garcia@unirioja.es"/>
    <n v="2.8"/>
    <n v="2.8"/>
    <x v="0"/>
    <n v="534"/>
    <s v="CONTRATADO DOCTOR -TIPO 1"/>
    <s v="C01"/>
    <s v="TIEMPO COMPLETO"/>
    <s v="2019-02-08 00:00:00.0"/>
    <s v="null"/>
    <s v="LD100574"/>
    <s v="PROFESOR COLABORADOR-TIPO 1"/>
    <s v="R109"/>
    <x v="9"/>
    <n v="535"/>
    <s v="INGENIERÍA ELÉCTRICA"/>
  </r>
  <r>
    <x v="17"/>
    <n v="16557336"/>
    <s v="ETSII"/>
    <n v="632"/>
    <s v="632G"/>
    <s v="GRUPO-A"/>
    <s v="Luminotecnia"/>
    <s v="GG"/>
    <s v="GRUPO GRANDE"/>
    <s v="632G"/>
    <s v="GG de Luminotecnia"/>
    <s v="GRUPO-A"/>
    <s v="GG de Luminotecnia"/>
    <s v="1S"/>
    <n v="16557336"/>
    <s v="BLANCO"/>
    <s v="BARRERO"/>
    <s v="JUAN MANUEL"/>
    <s v="jbblanco"/>
    <s v="juan-manuel.blanco@unirioja.es"/>
    <n v="2.4"/>
    <n v="2.4"/>
    <x v="0"/>
    <n v="504"/>
    <s v="PROFESOR TITULAR UNIVERSIDAD"/>
    <s v="C01"/>
    <s v="TIEMPO COMPLETO"/>
    <s v="2015-11-13 00:00:00.0"/>
    <s v="null"/>
    <s v="DF100035"/>
    <s v="PROFESOR TITULAR DE UNIVERSIDAD"/>
    <s v="R109"/>
    <x v="9"/>
    <n v="535"/>
    <s v="INGENIERÍA ELÉCTRICA"/>
  </r>
  <r>
    <x v="17"/>
    <n v="16557336"/>
    <s v="ETSII"/>
    <n v="632"/>
    <s v="632L"/>
    <s v="GRUPO-A1"/>
    <s v="Luminotecnia"/>
    <s v="GL"/>
    <s v="GRUPO DE LABORATORIO"/>
    <s v="632L"/>
    <s v="GL de Luminotecnia"/>
    <s v="GRUPO-A1"/>
    <s v="GL de Luminotecnia"/>
    <s v="1S"/>
    <n v="16557336"/>
    <s v="BLANCO"/>
    <s v="BARRERO"/>
    <s v="JUAN MANUEL"/>
    <s v="jbblanco"/>
    <s v="juan-manuel.blanco@unirioja.es"/>
    <n v="1.4"/>
    <n v="1.4"/>
    <x v="0"/>
    <n v="504"/>
    <s v="PROFESOR TITULAR UNIVERSIDAD"/>
    <s v="C01"/>
    <s v="TIEMPO COMPLETO"/>
    <s v="2015-11-13 00:00:00.0"/>
    <s v="null"/>
    <s v="DF100035"/>
    <s v="PROFESOR TITULAR DE UNIVERSIDAD"/>
    <s v="R109"/>
    <x v="9"/>
    <n v="535"/>
    <s v="INGENIERÍA ELÉCTRICA"/>
  </r>
  <r>
    <x v="17"/>
    <n v="16557336"/>
    <s v="ETSII"/>
    <n v="632"/>
    <s v="632R"/>
    <s v="GRUPO-A1"/>
    <s v="Luminotecnia"/>
    <s v="GR"/>
    <s v="GRUPO REDUCIDO"/>
    <s v="632R"/>
    <s v="GR de Luminotecnia"/>
    <s v="GRUPO-A1"/>
    <s v="GR de Luminotecnia"/>
    <s v="1S"/>
    <n v="16557336"/>
    <s v="BLANCO"/>
    <s v="BARRERO"/>
    <s v="JUAN MANUEL"/>
    <s v="jbblanco"/>
    <s v="juan-manuel.blanco@unirioja.es"/>
    <n v="0.7"/>
    <n v="0.7"/>
    <x v="0"/>
    <n v="504"/>
    <s v="PROFESOR TITULAR UNIVERSIDAD"/>
    <s v="C01"/>
    <s v="TIEMPO COMPLETO"/>
    <s v="2015-11-13 00:00:00.0"/>
    <s v="null"/>
    <s v="DF100035"/>
    <s v="PROFESOR TITULAR DE UNIVERSIDAD"/>
    <s v="R109"/>
    <x v="9"/>
    <n v="535"/>
    <s v="INGENIERÍA ELÉCTRICA"/>
  </r>
  <r>
    <x v="17"/>
    <n v="16553057"/>
    <s v="ETSII"/>
    <n v="633"/>
    <s v="633G"/>
    <s v="GRUPO-A"/>
    <s v="Instalaciones eléctricas auxiliares en edificaciones e infraestructuras"/>
    <s v="GG"/>
    <s v="GRUPO GRANDE"/>
    <s v="633G"/>
    <s v="GG de Instalaciones eléctricas auxiliares en edificaciones e infraestructur"/>
    <s v="GRUPO-A"/>
    <s v="GG de Instalaciones eléctricas auxiliares en edificaciones e infraestructur"/>
    <s v="1S"/>
    <n v="16553057"/>
    <s v="SÁENZ DIEZ"/>
    <s v="MURO"/>
    <s v="JUAN CARLOS"/>
    <s v="jusaenzd"/>
    <s v="juan-carlos.saenz-diez@unirioja.es"/>
    <n v="2.4"/>
    <n v="2.4"/>
    <x v="0"/>
    <n v="504"/>
    <s v="PROFESOR TITULAR UNIVERSIDAD"/>
    <s v="C01"/>
    <s v="TIEMPO COMPLETO"/>
    <s v="2018-11-26 00:00:00.0"/>
    <s v="null"/>
    <s v="DF31811"/>
    <s v="TITULAR DE UNIVERSIDAD"/>
    <s v="R109"/>
    <x v="9"/>
    <n v="535"/>
    <s v="INGENIERÍA ELÉCTRICA"/>
  </r>
  <r>
    <x v="17"/>
    <n v="16553057"/>
    <s v="ETSII"/>
    <n v="633"/>
    <s v="633L"/>
    <s v="GRUPO-A1"/>
    <s v="Instalaciones eléctricas auxiliares en edificaciones e infraestructuras"/>
    <s v="GL"/>
    <s v="GRUPO DE LABORATORIO"/>
    <s v="633L"/>
    <s v="GL de Instalaciones eléctricas auxiliares en edificaciones e infraestructur"/>
    <s v="GRUPO-A1"/>
    <s v="GL de Instalaciones eléctricas auxiliares en edificaciones e infraestructur"/>
    <s v="1S"/>
    <n v="16553057"/>
    <s v="SÁENZ DIEZ"/>
    <s v="MURO"/>
    <s v="JUAN CARLOS"/>
    <s v="jusaenzd"/>
    <s v="juan-carlos.saenz-diez@unirioja.es"/>
    <n v="1.4"/>
    <n v="1.4"/>
    <x v="0"/>
    <n v="504"/>
    <s v="PROFESOR TITULAR UNIVERSIDAD"/>
    <s v="C01"/>
    <s v="TIEMPO COMPLETO"/>
    <s v="2018-11-26 00:00:00.0"/>
    <s v="null"/>
    <s v="DF31811"/>
    <s v="TITULAR DE UNIVERSIDAD"/>
    <s v="R109"/>
    <x v="9"/>
    <n v="535"/>
    <s v="INGENIERÍA ELÉCTRICA"/>
  </r>
  <r>
    <x v="17"/>
    <n v="16553057"/>
    <s v="ETSII"/>
    <n v="633"/>
    <s v="633R"/>
    <s v="GRUPO-A1"/>
    <s v="Instalaciones eléctricas auxiliares en edificaciones e infraestructuras"/>
    <s v="GR"/>
    <s v="GRUPO REDUCIDO"/>
    <s v="633R"/>
    <s v="GR de Instalaciones eléctricas auxiliares en edificaciones e infraestructur"/>
    <s v="GRUPO-A1"/>
    <s v="GR de Instalaciones eléctricas auxiliares en edificaciones e infraestructur"/>
    <s v="1S"/>
    <n v="16553057"/>
    <s v="SÁENZ DIEZ"/>
    <s v="MURO"/>
    <s v="JUAN CARLOS"/>
    <s v="jusaenzd"/>
    <s v="juan-carlos.saenz-diez@unirioja.es"/>
    <n v="0.7"/>
    <n v="0.7"/>
    <x v="0"/>
    <n v="504"/>
    <s v="PROFESOR TITULAR UNIVERSIDAD"/>
    <s v="C01"/>
    <s v="TIEMPO COMPLETO"/>
    <s v="2018-11-26 00:00:00.0"/>
    <s v="null"/>
    <s v="DF31811"/>
    <s v="TITULAR DE UNIVERSIDAD"/>
    <s v="R109"/>
    <x v="9"/>
    <n v="535"/>
    <s v="INGENIERÍA ELÉCTRICA"/>
  </r>
  <r>
    <x v="17"/>
    <n v="16553565"/>
    <s v="ETSII"/>
    <n v="634"/>
    <s v="634G"/>
    <s v="GRUPO-A"/>
    <s v="Tracción eléctrica"/>
    <s v="GG"/>
    <s v="GRUPO GRANDE"/>
    <s v="634G"/>
    <s v="GG de Tracción eléctrica"/>
    <s v="GRUPO-A"/>
    <s v="GG de Tracción eléctrica"/>
    <s v="2S"/>
    <n v="16553565"/>
    <s v="MENDOZA"/>
    <s v="VILLENA"/>
    <s v="MONTSERRAT"/>
    <s v="mmendoza"/>
    <s v="montserrat.mendoza@unirioja.es"/>
    <n v="3.2"/>
    <n v="3.2"/>
    <x v="0"/>
    <n v="504"/>
    <s v="PROFESOR TITULAR UNIVERSIDAD"/>
    <s v="C01"/>
    <s v="TIEMPO COMPLETO"/>
    <s v="2018-09-17 00:00:00.0"/>
    <s v="null"/>
    <s v="DF31816"/>
    <s v="PROFESOR TITULAR DE UNIVERSIDAD"/>
    <s v="R109"/>
    <x v="9"/>
    <n v="535"/>
    <s v="INGENIERÍA ELÉCTRICA"/>
  </r>
  <r>
    <x v="17"/>
    <n v="16553565"/>
    <s v="ETSII"/>
    <n v="634"/>
    <s v="634L"/>
    <s v="GRUPO-A1"/>
    <s v="Tracción eléctrica"/>
    <s v="GL"/>
    <s v="GRUPO DE LABORATORIO"/>
    <s v="634L"/>
    <s v="GL de Tracción eléctrica"/>
    <s v="GRUPO-A1"/>
    <s v="GL de Tracción eléctrica"/>
    <s v="2S"/>
    <n v="16553565"/>
    <s v="MENDOZA"/>
    <s v="VILLENA"/>
    <s v="MONTSERRAT"/>
    <s v="mmendoza"/>
    <s v="montserrat.mendoza@unirioja.es"/>
    <n v="1.4"/>
    <n v="1.4"/>
    <x v="0"/>
    <n v="504"/>
    <s v="PROFESOR TITULAR UNIVERSIDAD"/>
    <s v="C01"/>
    <s v="TIEMPO COMPLETO"/>
    <s v="2018-09-17 00:00:00.0"/>
    <s v="null"/>
    <s v="DF31816"/>
    <s v="PROFESOR TITULAR DE UNIVERSIDAD"/>
    <s v="R109"/>
    <x v="9"/>
    <n v="535"/>
    <s v="INGENIERÍA ELÉCTRICA"/>
  </r>
  <r>
    <x v="17"/>
    <n v="16553565"/>
    <s v="ETSII"/>
    <n v="634"/>
    <s v="634R"/>
    <s v="GRUPO-A1"/>
    <s v="Tracción eléctrica"/>
    <s v="GR"/>
    <s v="GRUPO REDUCIDO"/>
    <s v="634R"/>
    <s v="GR de Tracción eléctrica"/>
    <s v="GRUPO-A1"/>
    <s v="GR de Tracción eléctrica"/>
    <s v="2S"/>
    <n v="16553565"/>
    <s v="MENDOZA"/>
    <s v="VILLENA"/>
    <s v="MONTSERRAT"/>
    <s v="mmendoza"/>
    <s v="montserrat.mendoza@unirioja.es"/>
    <n v="1.4"/>
    <n v="1.4"/>
    <x v="0"/>
    <n v="504"/>
    <s v="PROFESOR TITULAR UNIVERSIDAD"/>
    <s v="C01"/>
    <s v="TIEMPO COMPLETO"/>
    <s v="2018-09-17 00:00:00.0"/>
    <s v="null"/>
    <s v="DF31816"/>
    <s v="PROFESOR TITULAR DE UNIVERSIDAD"/>
    <s v="R109"/>
    <x v="9"/>
    <n v="535"/>
    <s v="INGENIERÍA ELÉCTRICA"/>
  </r>
  <r>
    <x v="17"/>
    <n v="16527730"/>
    <s v="ETSII"/>
    <n v="635"/>
    <s v="635G"/>
    <s v="GRUPO-A"/>
    <s v="Herramientas avanzadas para el cálculo y diseño de instalaciones eléctricas"/>
    <s v="GG"/>
    <s v="GRUPO GRANDE"/>
    <s v="635G"/>
    <s v="GG de Herramientas avanzadas para el cálculo y diseño de instalaciones eléc"/>
    <s v="GRUPO-A"/>
    <s v="GG de Herramientas avanzadas para el cálculo y diseño de instalaciones eléc"/>
    <s v="2S"/>
    <n v="16527730"/>
    <s v="VILLOSLADA"/>
    <s v="VILLOSLADA"/>
    <s v="GREGORIO"/>
    <s v="grvillos"/>
    <s v="gregorio.villoslada@unirioja.es"/>
    <n v="3.2"/>
    <n v="3.2"/>
    <x v="0"/>
    <n v="506"/>
    <s v="PROFESOR TITULAR DE ESCUELA UNIVERSITARI"/>
    <s v="01A"/>
    <s v="TIEMPO COMPLETO AMPLIADO"/>
    <s v="2012-09-01 00:00:00.0"/>
    <s v="null"/>
    <s v="DF31817"/>
    <s v="TITULAR DE ESCUELAS UNIVERSITARIAS"/>
    <s v="R109"/>
    <x v="9"/>
    <n v="535"/>
    <s v="INGENIERÍA ELÉCTRICA"/>
  </r>
  <r>
    <x v="17"/>
    <n v="16527730"/>
    <s v="ETSII"/>
    <n v="635"/>
    <s v="635L"/>
    <s v="GRUPO-A1"/>
    <s v="Herramientas avanzadas para el cálculo y diseño de instalaciones eléctricas"/>
    <s v="GL"/>
    <s v="GRUPO DE LABORATORIO"/>
    <s v="635L"/>
    <s v="GL de Herramientas avanzadas para el cálculo y diseño de instalaciones eléc"/>
    <s v="GRUPO-A1"/>
    <s v="GL de Herramientas avanzadas para el cálculo y diseño de instalaciones eléc"/>
    <s v="2S"/>
    <n v="16527730"/>
    <s v="VILLOSLADA"/>
    <s v="VILLOSLADA"/>
    <s v="GREGORIO"/>
    <s v="grvillos"/>
    <s v="gregorio.villoslada@unirioja.es"/>
    <n v="1.4"/>
    <n v="1.4"/>
    <x v="0"/>
    <n v="506"/>
    <s v="PROFESOR TITULAR DE ESCUELA UNIVERSITARI"/>
    <s v="01A"/>
    <s v="TIEMPO COMPLETO AMPLIADO"/>
    <s v="2012-09-01 00:00:00.0"/>
    <s v="null"/>
    <s v="DF31817"/>
    <s v="TITULAR DE ESCUELAS UNIVERSITARIAS"/>
    <s v="R109"/>
    <x v="9"/>
    <n v="535"/>
    <s v="INGENIERÍA ELÉCTRICA"/>
  </r>
  <r>
    <x v="17"/>
    <n v="16527730"/>
    <s v="ETSII"/>
    <n v="635"/>
    <s v="635R"/>
    <s v="GRUPO-A1"/>
    <s v="Herramientas avanzadas para el cálculo y diseño de instalaciones eléctricas"/>
    <s v="GR"/>
    <s v="GRUPO REDUCIDO"/>
    <s v="635R"/>
    <s v="GR de Herramientas avanzadas para el cálculo y diseño de instalaciones eléc"/>
    <s v="GRUPO-A1"/>
    <s v="GR de Herramientas avanzadas para el cálculo y diseño de instalaciones eléc"/>
    <s v="2S"/>
    <n v="16527730"/>
    <s v="VILLOSLADA"/>
    <s v="VILLOSLADA"/>
    <s v="GREGORIO"/>
    <s v="grvillos"/>
    <s v="gregorio.villoslada@unirioja.es"/>
    <n v="1.4"/>
    <n v="1.4"/>
    <x v="0"/>
    <n v="506"/>
    <s v="PROFESOR TITULAR DE ESCUELA UNIVERSITARI"/>
    <s v="01A"/>
    <s v="TIEMPO COMPLETO AMPLIADO"/>
    <s v="2012-09-01 00:00:00.0"/>
    <s v="null"/>
    <s v="DF31817"/>
    <s v="TITULAR DE ESCUELAS UNIVERSITARIAS"/>
    <s v="R109"/>
    <x v="9"/>
    <n v="535"/>
    <s v="INGENIERÍA ELÉCTRICA"/>
  </r>
  <r>
    <x v="17"/>
    <n v="16532885"/>
    <s v="ETSII"/>
    <n v="636"/>
    <s v="636G"/>
    <s v="GRUPO-A"/>
    <s v="Sistemas eléctricos autónomos basados en fuentes renovables y alternativas"/>
    <s v="GG"/>
    <s v="GRUPO GRANDE"/>
    <s v="636G"/>
    <s v="GG de Sistemas eléctricos autónomos basados en fuentes renovables y alterna"/>
    <s v="GRUPO-A"/>
    <s v="GG de Sistemas eléctricos autónomos basados en fuentes renovables y alterna"/>
    <s v="1S"/>
    <n v="16532885"/>
    <s v="ZORZANO"/>
    <s v="ALBA"/>
    <s v="ENRIQUE"/>
    <s v="enzorzan"/>
    <s v="enrique.zorzano@unirioja.es"/>
    <n v="2.4"/>
    <n v="2.4"/>
    <x v="0"/>
    <n v="506"/>
    <s v="PROFESOR TITULAR DE ESCUELA UNIVERSITARI"/>
    <s v="C01"/>
    <s v="TIEMPO COMPLETO"/>
    <s v="2018-09-17 00:00:00.0"/>
    <s v="null"/>
    <s v="DF100073"/>
    <s v="PROFESOR TITULAR DE ESCUELA UNIVERSITARIA"/>
    <s v="R109"/>
    <x v="9"/>
    <n v="535"/>
    <s v="INGENIERÍA ELÉCTRICA"/>
  </r>
  <r>
    <x v="17"/>
    <n v="16532885"/>
    <s v="ETSII"/>
    <n v="636"/>
    <s v="636L"/>
    <s v="GRUPO-A1"/>
    <s v="Sistemas eléctricos autónomos basados en fuentes renovables y alternativas"/>
    <s v="GL"/>
    <s v="GRUPO DE LABORATORIO"/>
    <s v="636L"/>
    <s v="GL de Sistemas eléctricos autónomos basados en fuentes renovables y alterna"/>
    <s v="GRUPO-A1"/>
    <s v="GL de Sistemas eléctricos autónomos basados en fuentes renovables y alterna"/>
    <s v="1S"/>
    <n v="16532885"/>
    <s v="ZORZANO"/>
    <s v="ALBA"/>
    <s v="ENRIQUE"/>
    <s v="enzorzan"/>
    <s v="enrique.zorzano@unirioja.es"/>
    <n v="1.4"/>
    <n v="1.4"/>
    <x v="0"/>
    <n v="506"/>
    <s v="PROFESOR TITULAR DE ESCUELA UNIVERSITARI"/>
    <s v="C01"/>
    <s v="TIEMPO COMPLETO"/>
    <s v="2018-09-17 00:00:00.0"/>
    <s v="null"/>
    <s v="DF100073"/>
    <s v="PROFESOR TITULAR DE ESCUELA UNIVERSITARIA"/>
    <s v="R109"/>
    <x v="9"/>
    <n v="535"/>
    <s v="INGENIERÍA ELÉCTRICA"/>
  </r>
  <r>
    <x v="17"/>
    <n v="16532885"/>
    <s v="ETSII"/>
    <n v="636"/>
    <s v="636R"/>
    <s v="GRUPO-A1"/>
    <s v="Sistemas eléctricos autónomos basados en fuentes renovables y alternativas"/>
    <s v="GR"/>
    <s v="GRUPO REDUCIDO"/>
    <s v="636R"/>
    <s v="GR de Sistemas eléctricos autónomos basados en fuentes renovables y alterna"/>
    <s v="GRUPO-A1"/>
    <s v="GR de Sistemas eléctricos autónomos basados en fuentes renovables y alterna"/>
    <s v="1S"/>
    <n v="16532885"/>
    <s v="ZORZANO"/>
    <s v="ALBA"/>
    <s v="ENRIQUE"/>
    <s v="enzorzan"/>
    <s v="enrique.zorzano@unirioja.es"/>
    <n v="0.7"/>
    <n v="0.7"/>
    <x v="0"/>
    <n v="506"/>
    <s v="PROFESOR TITULAR DE ESCUELA UNIVERSITARI"/>
    <s v="C01"/>
    <s v="TIEMPO COMPLETO"/>
    <s v="2018-09-17 00:00:00.0"/>
    <s v="null"/>
    <s v="DF100073"/>
    <s v="PROFESOR TITULAR DE ESCUELA UNIVERSITARIA"/>
    <s v="R109"/>
    <x v="9"/>
    <n v="535"/>
    <s v="INGENIERÍA ELÉCTRICA"/>
  </r>
  <r>
    <x v="17"/>
    <n v="16584517"/>
    <s v="ETSII"/>
    <n v="637"/>
    <s v="637G"/>
    <s v="GRUPO-A"/>
    <s v="Herramientas avanzadas para el estudio de la integración de generac de orig renovable en la red eléc"/>
    <s v="GG"/>
    <s v="GRUPO GRANDE"/>
    <s v="637G"/>
    <s v="GG de Herramientas avanzadas para el estudio de la integración de generac d"/>
    <s v="GRUPO-A"/>
    <s v="GG de Herramientas avanzadas para el estudio de la integración de generac d"/>
    <s v="1S"/>
    <n v="16584517"/>
    <s v="FALCES"/>
    <s v="DE ANDRÉS"/>
    <s v="ALBERTO"/>
    <s v="alfalces"/>
    <s v="alberto.falces@unirioja.es"/>
    <n v="2.4"/>
    <n v="2.4"/>
    <x v="0"/>
    <n v="536"/>
    <s v="PROFESOR INTERINO"/>
    <s v="C01"/>
    <s v="TIEMPO COMPLETO"/>
    <s v="2009-10-01 00:00:00.0"/>
    <s v="null"/>
    <s v="PI100720"/>
    <s v="PROFESOR CONTRATADO INTERINO"/>
    <s v="R109"/>
    <x v="9"/>
    <n v="535"/>
    <s v="INGENIERÍA ELÉCTRICA"/>
  </r>
  <r>
    <x v="17"/>
    <n v="16584517"/>
    <s v="ETSII"/>
    <n v="637"/>
    <s v="637L"/>
    <s v="GRUPO-A1"/>
    <s v="Herramientas avanzadas para el estudio de la integración de generac de orig renovable en la red eléc"/>
    <s v="GL"/>
    <s v="GRUPO DE LABORATORIO"/>
    <s v="637L"/>
    <s v="GL de Herramientas avanzadas para el estudio de la integración de generac d"/>
    <s v="GRUPO-A1"/>
    <s v="GL de Herramientas avanzadas para el estudio de la integración de generac d"/>
    <s v="1S"/>
    <n v="16584517"/>
    <s v="FALCES"/>
    <s v="DE ANDRÉS"/>
    <s v="ALBERTO"/>
    <s v="alfalces"/>
    <s v="alberto.falces@unirioja.es"/>
    <n v="1.4"/>
    <n v="1.4"/>
    <x v="0"/>
    <n v="536"/>
    <s v="PROFESOR INTERINO"/>
    <s v="C01"/>
    <s v="TIEMPO COMPLETO"/>
    <s v="2009-10-01 00:00:00.0"/>
    <s v="null"/>
    <s v="PI100720"/>
    <s v="PROFESOR CONTRATADO INTERINO"/>
    <s v="R109"/>
    <x v="9"/>
    <n v="535"/>
    <s v="INGENIERÍA ELÉCTRICA"/>
  </r>
  <r>
    <x v="17"/>
    <n v="16584517"/>
    <s v="ETSII"/>
    <n v="637"/>
    <s v="637R"/>
    <s v="GRUPO-A1"/>
    <s v="Herramientas avanzadas para el estudio de la integración de generac de orig renovable en la red eléc"/>
    <s v="GR"/>
    <s v="GRUPO REDUCIDO"/>
    <s v="637R"/>
    <s v="GR de Herramientas avanzadas para el estudio de la integración de generac d"/>
    <s v="GRUPO-A1"/>
    <s v="GR de Herramientas avanzadas para el estudio de la integración de generac d"/>
    <s v="1S"/>
    <n v="16584517"/>
    <s v="FALCES"/>
    <s v="DE ANDRÉS"/>
    <s v="ALBERTO"/>
    <s v="alfalces"/>
    <s v="alberto.falces@unirioja.es"/>
    <n v="0.7"/>
    <n v="0.7"/>
    <x v="0"/>
    <n v="536"/>
    <s v="PROFESOR INTERINO"/>
    <s v="C01"/>
    <s v="TIEMPO COMPLETO"/>
    <s v="2009-10-01 00:00:00.0"/>
    <s v="null"/>
    <s v="PI100720"/>
    <s v="PROFESOR CONTRATADO INTERINO"/>
    <s v="R109"/>
    <x v="9"/>
    <n v="535"/>
    <s v="INGENIERÍA ELÉCTRICA"/>
  </r>
  <r>
    <x v="17"/>
    <n v="16541257"/>
    <s v="ETSII"/>
    <n v="638"/>
    <s v="638G"/>
    <s v="GRUPO-A"/>
    <s v="Diseño de instalaciones de integración en la red de sistemas de generación de energía eléctrica"/>
    <s v="GG"/>
    <s v="GRUPO GRANDE"/>
    <s v="638G"/>
    <s v="GG de Diseño de instalaciones de integración en la red de sistemas de gener"/>
    <s v="GRUPO-A"/>
    <s v="GG de Diseño de instalaciones de integración en la red de sistemas de gener"/>
    <s v="2S"/>
    <n v="16541257"/>
    <s v="ZORZANO"/>
    <s v="SANTAMARÍA"/>
    <s v="PEDRO JOSÉ"/>
    <s v="pzorzano"/>
    <s v="pedrojose.zorzano@unirioja.es"/>
    <n v="3.2"/>
    <n v="3.2"/>
    <x v="1"/>
    <n v="504"/>
    <s v="PROFESOR TITULAR UNIVERSIDAD"/>
    <s v="C01"/>
    <s v="TIEMPO COMPLETO"/>
    <s v="2015-12-23 00:00:00.0"/>
    <s v="null"/>
    <s v="DF31818"/>
    <s v="PROFESOR TITULAR ESCUELA UNIVERSITARIA"/>
    <s v="R109"/>
    <x v="9"/>
    <n v="535"/>
    <s v="INGENIERÍA ELÉCTRICA"/>
  </r>
  <r>
    <x v="17"/>
    <n v="16541257"/>
    <s v="ETSII"/>
    <n v="638"/>
    <s v="638L"/>
    <s v="GRUPO-A1"/>
    <s v="Diseño de instalaciones de integración en la red de sistemas de generación de energía eléctrica"/>
    <s v="GL"/>
    <s v="GRUPO DE LABORATORIO"/>
    <s v="638L"/>
    <s v="GL de Diseño de instalaciones de integración en la red de sistemas de gener"/>
    <s v="GRUPO-A1"/>
    <s v="GL de Diseño de instalaciones de integración en la red de sistemas de gener"/>
    <s v="2S"/>
    <n v="16541257"/>
    <s v="ZORZANO"/>
    <s v="SANTAMARÍA"/>
    <s v="PEDRO JOSÉ"/>
    <s v="pzorzano"/>
    <s v="pedrojose.zorzano@unirioja.es"/>
    <n v="1.4"/>
    <n v="1.4"/>
    <x v="1"/>
    <n v="504"/>
    <s v="PROFESOR TITULAR UNIVERSIDAD"/>
    <s v="C01"/>
    <s v="TIEMPO COMPLETO"/>
    <s v="2015-12-23 00:00:00.0"/>
    <s v="null"/>
    <s v="DF31818"/>
    <s v="PROFESOR TITULAR ESCUELA UNIVERSITARIA"/>
    <s v="R109"/>
    <x v="9"/>
    <n v="535"/>
    <s v="INGENIERÍA ELÉCTRICA"/>
  </r>
  <r>
    <x v="17"/>
    <n v="16541257"/>
    <s v="ETSII"/>
    <n v="638"/>
    <s v="638R"/>
    <s v="GRUPO-A1"/>
    <s v="Diseño de instalaciones de integración en la red de sistemas de generación de energía eléctrica"/>
    <s v="GR"/>
    <s v="GRUPO REDUCIDO"/>
    <s v="638R"/>
    <s v="GR de Diseño de instalaciones de integración en la red de sistemas de gener"/>
    <s v="GRUPO-A1"/>
    <s v="GR de Diseño de instalaciones de integración en la red de sistemas de gener"/>
    <s v="2S"/>
    <n v="16541257"/>
    <s v="ZORZANO"/>
    <s v="SANTAMARÍA"/>
    <s v="PEDRO JOSÉ"/>
    <s v="pzorzano"/>
    <s v="pedrojose.zorzano@unirioja.es"/>
    <n v="1.4"/>
    <n v="1.4"/>
    <x v="1"/>
    <n v="504"/>
    <s v="PROFESOR TITULAR UNIVERSIDAD"/>
    <s v="C01"/>
    <s v="TIEMPO COMPLETO"/>
    <s v="2015-12-23 00:00:00.0"/>
    <s v="null"/>
    <s v="DF31818"/>
    <s v="PROFESOR TITULAR ESCUELA UNIVERSITARIA"/>
    <s v="R109"/>
    <x v="9"/>
    <n v="535"/>
    <s v="INGENIERÍA ELÉCTRICA"/>
  </r>
  <r>
    <x v="17"/>
    <n v="16584517"/>
    <s v="ETSII"/>
    <n v="639"/>
    <s v="639G"/>
    <s v="GRUPO-A"/>
    <s v="Diseño de sistemas de generación basados en fuentes renovables y alternativas"/>
    <s v="GG"/>
    <s v="GRUPO GRANDE"/>
    <s v="639G"/>
    <s v="GG de Diseño de sistemas de generación basados en fuentes renovables y alte"/>
    <s v="GRUPO-A"/>
    <s v="GG de Diseño de sistemas de generación basados en fuentes renovables y alte"/>
    <s v="2S"/>
    <n v="16584517"/>
    <s v="FALCES"/>
    <s v="DE ANDRÉS"/>
    <s v="ALBERTO"/>
    <s v="alfalces"/>
    <s v="alberto.falces@unirioja.es"/>
    <n v="3.2"/>
    <n v="3.2"/>
    <x v="0"/>
    <n v="536"/>
    <s v="PROFESOR INTERINO"/>
    <s v="C01"/>
    <s v="TIEMPO COMPLETO"/>
    <s v="2009-10-01 00:00:00.0"/>
    <s v="null"/>
    <s v="PI100720"/>
    <s v="PROFESOR CONTRATADO INTERINO"/>
    <s v="R109"/>
    <x v="9"/>
    <n v="535"/>
    <s v="INGENIERÍA ELÉCTRICA"/>
  </r>
  <r>
    <x v="17"/>
    <n v="16584517"/>
    <s v="ETSII"/>
    <n v="639"/>
    <s v="639L"/>
    <s v="GRUPO-A1"/>
    <s v="Diseño de sistemas de generación basados en fuentes renovables y alternativas"/>
    <s v="GL"/>
    <s v="GRUPO DE LABORATORIO"/>
    <s v="639L"/>
    <s v="GL de Diseño de sistemas de generación basados en fuentes renovables y alte"/>
    <s v="GRUPO-A1"/>
    <s v="GL de Diseño de sistemas de generación basados en fuentes renovables y alte"/>
    <s v="2S"/>
    <n v="16584517"/>
    <s v="FALCES"/>
    <s v="DE ANDRÉS"/>
    <s v="ALBERTO"/>
    <s v="alfalces"/>
    <s v="alberto.falces@unirioja.es"/>
    <n v="1.4"/>
    <n v="1.4"/>
    <x v="0"/>
    <n v="536"/>
    <s v="PROFESOR INTERINO"/>
    <s v="C01"/>
    <s v="TIEMPO COMPLETO"/>
    <s v="2009-10-01 00:00:00.0"/>
    <s v="null"/>
    <s v="PI100720"/>
    <s v="PROFESOR CONTRATADO INTERINO"/>
    <s v="R109"/>
    <x v="9"/>
    <n v="535"/>
    <s v="INGENIERÍA ELÉCTRICA"/>
  </r>
  <r>
    <x v="17"/>
    <n v="16584517"/>
    <s v="ETSII"/>
    <n v="639"/>
    <s v="639R"/>
    <s v="GRUPO-A1"/>
    <s v="Diseño de sistemas de generación basados en fuentes renovables y alternativas"/>
    <s v="GR"/>
    <s v="GRUPO REDUCIDO"/>
    <s v="639R"/>
    <s v="GR de Diseño de sistemas de generación basados en fuentes renovables y alte"/>
    <s v="GRUPO-A1"/>
    <s v="GR de Diseño de sistemas de generación basados en fuentes renovables y alte"/>
    <s v="2S"/>
    <n v="16584517"/>
    <s v="FALCES"/>
    <s v="DE ANDRÉS"/>
    <s v="ALBERTO"/>
    <s v="alfalces"/>
    <s v="alberto.falces@unirioja.es"/>
    <n v="1.4"/>
    <n v="1.4"/>
    <x v="0"/>
    <n v="536"/>
    <s v="PROFESOR INTERINO"/>
    <s v="C01"/>
    <s v="TIEMPO COMPLETO"/>
    <s v="2009-10-01 00:00:00.0"/>
    <s v="null"/>
    <s v="PI100720"/>
    <s v="PROFESOR CONTRATADO INTERINO"/>
    <s v="R109"/>
    <x v="9"/>
    <n v="535"/>
    <s v="INGENIERÍA ELÉCTRICA"/>
  </r>
  <r>
    <x v="18"/>
    <n v="16553320"/>
    <s v="ETSII"/>
    <n v="640"/>
    <s v="640G"/>
    <s v="GRUPO-A"/>
    <s v="Control y programación de robots"/>
    <s v="GG"/>
    <s v="GRUPO GRANDE"/>
    <s v="640G"/>
    <s v="GG de Control y programación de robots"/>
    <s v="GRUPO-A"/>
    <s v="GG de Control y programación de robots"/>
    <s v="1S"/>
    <n v="16553320"/>
    <s v="ELVIRA"/>
    <s v="IZURRATEGUI"/>
    <s v="CARLOS"/>
    <s v="celvira"/>
    <s v="carlos.elvira@unirioja.es"/>
    <n v="3.2"/>
    <n v="3.2"/>
    <x v="1"/>
    <n v="506"/>
    <s v="PROFESOR TITULAR DE ESCUELA UNIVERSITARI"/>
    <s v="01A"/>
    <s v="TIEMPO COMPLETO AMPLIADO"/>
    <s v="2012-09-01 00:00:00.0"/>
    <s v="null"/>
    <s v="DF31778"/>
    <s v="TITULAR DE ESCUELAS UNIVERSITARIAS"/>
    <s v="R109"/>
    <x v="9"/>
    <n v="520"/>
    <s v="INGENIERÍA DE SISTEMAS Y AUTOMÁTICA"/>
  </r>
  <r>
    <x v="18"/>
    <n v="16553320"/>
    <s v="ETSII"/>
    <n v="640"/>
    <s v="640L"/>
    <s v="GRUPO-A1"/>
    <s v="Control y programación de robots"/>
    <s v="GL"/>
    <s v="GRUPO DE LABORATORIO"/>
    <s v="640L"/>
    <s v="GL de Control y programación de robots"/>
    <s v="GRUPO-A1"/>
    <s v="GL de Control y programación de robots"/>
    <s v="1S"/>
    <n v="16553320"/>
    <s v="ELVIRA"/>
    <s v="IZURRATEGUI"/>
    <s v="CARLOS"/>
    <s v="celvira"/>
    <s v="carlos.elvira@unirioja.es"/>
    <n v="2.4"/>
    <n v="2.4"/>
    <x v="1"/>
    <n v="506"/>
    <s v="PROFESOR TITULAR DE ESCUELA UNIVERSITARI"/>
    <s v="01A"/>
    <s v="TIEMPO COMPLETO AMPLIADO"/>
    <s v="2012-09-01 00:00:00.0"/>
    <s v="null"/>
    <s v="DF31778"/>
    <s v="TITULAR DE ESCUELAS UNIVERSITARIAS"/>
    <s v="R109"/>
    <x v="9"/>
    <n v="520"/>
    <s v="INGENIERÍA DE SISTEMAS Y AUTOMÁTICA"/>
  </r>
  <r>
    <x v="18"/>
    <n v="16553320"/>
    <s v="ETSII"/>
    <n v="640"/>
    <s v="640L"/>
    <s v="GRUPO-A2"/>
    <s v="Control y programación de robots"/>
    <s v="GL"/>
    <s v="GRUPO DE LABORATORIO"/>
    <s v="640L"/>
    <s v="GL de Control y programación de robots"/>
    <s v="GRUPO-A2"/>
    <s v="GL de Control y programación de robots"/>
    <s v="1S"/>
    <n v="16553320"/>
    <s v="ELVIRA"/>
    <s v="IZURRATEGUI"/>
    <s v="CARLOS"/>
    <s v="celvira"/>
    <s v="carlos.elvira@unirioja.es"/>
    <n v="2.4"/>
    <n v="2.4"/>
    <x v="1"/>
    <n v="506"/>
    <s v="PROFESOR TITULAR DE ESCUELA UNIVERSITARI"/>
    <s v="01A"/>
    <s v="TIEMPO COMPLETO AMPLIADO"/>
    <s v="2012-09-01 00:00:00.0"/>
    <s v="null"/>
    <s v="DF31778"/>
    <s v="TITULAR DE ESCUELAS UNIVERSITARIAS"/>
    <s v="R109"/>
    <x v="9"/>
    <n v="520"/>
    <s v="INGENIERÍA DE SISTEMAS Y AUTOMÁTICA"/>
  </r>
  <r>
    <x v="18"/>
    <n v="16553320"/>
    <s v="ETSII"/>
    <n v="640"/>
    <s v="640R"/>
    <s v="GRUPO-A1"/>
    <s v="Control y programación de robots"/>
    <s v="GR"/>
    <s v="GRUPO REDUCIDO"/>
    <s v="640R"/>
    <s v="GR de Control y programación de robots"/>
    <s v="GRUPO-A1"/>
    <s v="GR de Control y programación de robots"/>
    <s v="1S"/>
    <n v="16553320"/>
    <s v="ELVIRA"/>
    <s v="IZURRATEGUI"/>
    <s v="CARLOS"/>
    <s v="celvira"/>
    <s v="carlos.elvira@unirioja.es"/>
    <n v="0.4"/>
    <n v="0.4"/>
    <x v="1"/>
    <n v="506"/>
    <s v="PROFESOR TITULAR DE ESCUELA UNIVERSITARI"/>
    <s v="01A"/>
    <s v="TIEMPO COMPLETO AMPLIADO"/>
    <s v="2012-09-01 00:00:00.0"/>
    <s v="null"/>
    <s v="DF31778"/>
    <s v="TITULAR DE ESCUELAS UNIVERSITARIAS"/>
    <s v="R109"/>
    <x v="9"/>
    <n v="520"/>
    <s v="INGENIERÍA DE SISTEMAS Y AUTOMÁTICA"/>
  </r>
  <r>
    <x v="18"/>
    <n v="16553320"/>
    <s v="ETSII"/>
    <n v="640"/>
    <s v="640R"/>
    <s v="GRUPO-A2"/>
    <s v="Control y programación de robots"/>
    <s v="GR"/>
    <s v="GRUPO REDUCIDO"/>
    <s v="640R"/>
    <s v="GR de Control y programación de robots"/>
    <s v="GRUPO-A2"/>
    <s v="GR de Control y programación de robots"/>
    <s v="1S"/>
    <n v="16553320"/>
    <s v="ELVIRA"/>
    <s v="IZURRATEGUI"/>
    <s v="CARLOS"/>
    <s v="celvira"/>
    <s v="carlos.elvira@unirioja.es"/>
    <n v="0.4"/>
    <n v="0.4"/>
    <x v="1"/>
    <n v="506"/>
    <s v="PROFESOR TITULAR DE ESCUELA UNIVERSITARI"/>
    <s v="01A"/>
    <s v="TIEMPO COMPLETO AMPLIADO"/>
    <s v="2012-09-01 00:00:00.0"/>
    <s v="null"/>
    <s v="DF31778"/>
    <s v="TITULAR DE ESCUELAS UNIVERSITARIAS"/>
    <s v="R109"/>
    <x v="9"/>
    <n v="520"/>
    <s v="INGENIERÍA DE SISTEMAS Y AUTOMÁTICA"/>
  </r>
  <r>
    <x v="18"/>
    <n v="16551240"/>
    <s v="ETSII"/>
    <n v="641"/>
    <s v="641G"/>
    <s v="GRUPO-A"/>
    <s v="Electrónica analógica"/>
    <s v="GG"/>
    <s v="GRUPO GRANDE"/>
    <s v="641G"/>
    <s v="GG de Electrónica analógica"/>
    <s v="GRUPO-A"/>
    <s v="GG de Electrónica analógica"/>
    <s v="1S"/>
    <n v="16551240"/>
    <s v="CAPELLÁN"/>
    <s v="VILLACIÁN"/>
    <s v="CÁNDIDO"/>
    <s v="cacapell"/>
    <s v="candido.capellan@unirioja.es"/>
    <n v="3.2"/>
    <n v="3.2"/>
    <x v="1"/>
    <n v="536"/>
    <s v="PROFESOR INTERINO"/>
    <s v="C01"/>
    <s v="TIEMPO COMPLETO"/>
    <s v="2018-09-17 00:00:00.0"/>
    <s v="2019-04-09 00:00:00.0"/>
    <s v="PI101408"/>
    <s v="PROFESOR CONTRATADO INTERINO"/>
    <s v="R109"/>
    <x v="9"/>
    <n v="785"/>
    <s v="TECNOLOGÍA ELECTRÓNICA"/>
  </r>
  <r>
    <x v="18"/>
    <n v="16549519"/>
    <s v="ETSII"/>
    <n v="641"/>
    <s v="641L"/>
    <s v="GRUPO-A1"/>
    <s v="Electrónica analógica"/>
    <s v="GL"/>
    <s v="GRUPO DE LABORATORIO"/>
    <s v="641L"/>
    <s v="GL de Electrónica analógica"/>
    <s v="GRUPO-A1"/>
    <s v="GL de Electrónica analógica"/>
    <s v="1S"/>
    <n v="16549519"/>
    <s v="ZORZANO"/>
    <s v="MARTÍNEZ"/>
    <s v="ANTONIO MOISÉS"/>
    <s v="azorzano"/>
    <s v="antonio.zorzano@unirioja.es"/>
    <n v="0"/>
    <n v="0"/>
    <x v="1"/>
    <s v="A-0504"/>
    <s v="PROFESOR TITULAR UNIVERSIDAD"/>
    <s v="01A"/>
    <s v="TIEMPO COMPLETO AMPLIADO"/>
    <s v="2012-09-01 00:00:00.0"/>
    <s v="null"/>
    <s v="DF31836"/>
    <s v="PROFESOR TITULAR DE UNIVERSIDAD"/>
    <s v="R109"/>
    <x v="9"/>
    <n v="785"/>
    <s v="TECNOLOGÍA ELECTRÓNICA"/>
  </r>
  <r>
    <x v="18"/>
    <n v="16551240"/>
    <s v="ETSII"/>
    <n v="641"/>
    <s v="641L"/>
    <s v="GRUPO-A1"/>
    <s v="Electrónica analógica"/>
    <s v="GL"/>
    <s v="GRUPO DE LABORATORIO"/>
    <s v="641L"/>
    <s v="GL de Electrónica analógica"/>
    <s v="GRUPO-A1"/>
    <s v="GL de Electrónica analógica"/>
    <s v="1S"/>
    <n v="16551240"/>
    <s v="CAPELLÁN"/>
    <s v="VILLACIÁN"/>
    <s v="CÁNDIDO"/>
    <s v="cacapell"/>
    <s v="candido.capellan@unirioja.es"/>
    <n v="2.4"/>
    <n v="2.4"/>
    <x v="1"/>
    <n v="536"/>
    <s v="PROFESOR INTERINO"/>
    <s v="C01"/>
    <s v="TIEMPO COMPLETO"/>
    <s v="2018-09-17 00:00:00.0"/>
    <s v="2019-04-09 00:00:00.0"/>
    <s v="PI101408"/>
    <s v="PROFESOR CONTRATADO INTERINO"/>
    <s v="R109"/>
    <x v="9"/>
    <n v="785"/>
    <s v="TECNOLOGÍA ELECTRÓNICA"/>
  </r>
  <r>
    <x v="18"/>
    <n v="16513797"/>
    <s v="ETSII"/>
    <n v="641"/>
    <s v="641L"/>
    <s v="GRUPO-A2"/>
    <s v="Electrónica analógica"/>
    <s v="GL"/>
    <s v="GRUPO DE LABORATORIO"/>
    <s v="641L"/>
    <s v="GL de Electrónica analógica"/>
    <s v="GRUPO-A2"/>
    <s v="GL de Electrónica analógica"/>
    <s v="1S"/>
    <n v="16513797"/>
    <s v="ZORZANO"/>
    <s v="MARTÍNEZ"/>
    <s v="JOSÉ MARÍA"/>
    <s v="jzorzano"/>
    <s v="jose.zorzano@unirioja.es"/>
    <n v="2.4"/>
    <n v="2.4"/>
    <x v="1"/>
    <n v="506"/>
    <s v="PROFESOR TITULAR DE ESCUELA UNIVERSITARI"/>
    <s v="01A"/>
    <s v="TIEMPO COMPLETO AMPLIADO"/>
    <s v="2012-09-01 00:00:00.0"/>
    <s v="null"/>
    <s v="DF31835"/>
    <s v="TITULAR DE ESCUELAS UNIVERSITARIAS"/>
    <s v="R109"/>
    <x v="9"/>
    <n v="785"/>
    <s v="TECNOLOGÍA ELECTRÓNICA"/>
  </r>
  <r>
    <x v="18"/>
    <n v="16549519"/>
    <s v="ETSII"/>
    <n v="641"/>
    <s v="641R"/>
    <s v="GRUPO-A1"/>
    <s v="Electrónica analógica"/>
    <s v="GR"/>
    <s v="GRUPO REDUCIDO"/>
    <s v="641R"/>
    <s v="GR de Electrónica analógica"/>
    <s v="GRUPO-A1"/>
    <s v="GR de Electrónica analógica"/>
    <s v="1S"/>
    <n v="16549519"/>
    <s v="ZORZANO"/>
    <s v="MARTÍNEZ"/>
    <s v="ANTONIO MOISÉS"/>
    <s v="azorzano"/>
    <s v="antonio.zorzano@unirioja.es"/>
    <n v="0"/>
    <n v="0"/>
    <x v="1"/>
    <s v="A-0504"/>
    <s v="PROFESOR TITULAR UNIVERSIDAD"/>
    <s v="01A"/>
    <s v="TIEMPO COMPLETO AMPLIADO"/>
    <s v="2012-09-01 00:00:00.0"/>
    <s v="null"/>
    <s v="DF31836"/>
    <s v="PROFESOR TITULAR DE UNIVERSIDAD"/>
    <s v="R109"/>
    <x v="9"/>
    <n v="785"/>
    <s v="TECNOLOGÍA ELECTRÓNICA"/>
  </r>
  <r>
    <x v="18"/>
    <n v="16551240"/>
    <s v="ETSII"/>
    <n v="641"/>
    <s v="641R"/>
    <s v="GRUPO-A1"/>
    <s v="Electrónica analógica"/>
    <s v="GR"/>
    <s v="GRUPO REDUCIDO"/>
    <s v="641R"/>
    <s v="GR de Electrónica analógica"/>
    <s v="GRUPO-A1"/>
    <s v="GR de Electrónica analógica"/>
    <s v="1S"/>
    <n v="16551240"/>
    <s v="CAPELLÁN"/>
    <s v="VILLACIÁN"/>
    <s v="CÁNDIDO"/>
    <s v="cacapell"/>
    <s v="candido.capellan@unirioja.es"/>
    <n v="0.4"/>
    <n v="0.4"/>
    <x v="1"/>
    <n v="536"/>
    <s v="PROFESOR INTERINO"/>
    <s v="C01"/>
    <s v="TIEMPO COMPLETO"/>
    <s v="2018-09-17 00:00:00.0"/>
    <s v="2019-04-09 00:00:00.0"/>
    <s v="PI101408"/>
    <s v="PROFESOR CONTRATADO INTERINO"/>
    <s v="R109"/>
    <x v="9"/>
    <n v="785"/>
    <s v="TECNOLOGÍA ELECTRÓNICA"/>
  </r>
  <r>
    <x v="18"/>
    <n v="16513797"/>
    <s v="ETSII"/>
    <n v="642"/>
    <s v="642G"/>
    <s v="GRUPO-A"/>
    <s v="Electrónica de potencia"/>
    <s v="GG"/>
    <s v="GRUPO GRANDE"/>
    <s v="642G"/>
    <s v="GG de Electrónica de potencia"/>
    <s v="GRUPO-A"/>
    <s v="GG de Electrónica de potencia"/>
    <s v="2S"/>
    <n v="16513797"/>
    <s v="ZORZANO"/>
    <s v="MARTÍNEZ"/>
    <s v="JOSÉ MARÍA"/>
    <s v="jzorzano"/>
    <s v="jose.zorzano@unirioja.es"/>
    <n v="3.2"/>
    <n v="3.2"/>
    <x v="1"/>
    <n v="506"/>
    <s v="PROFESOR TITULAR DE ESCUELA UNIVERSITARI"/>
    <s v="01A"/>
    <s v="TIEMPO COMPLETO AMPLIADO"/>
    <s v="2012-09-01 00:00:00.0"/>
    <s v="null"/>
    <s v="DF31835"/>
    <s v="TITULAR DE ESCUELAS UNIVERSITARIAS"/>
    <s v="R109"/>
    <x v="9"/>
    <n v="785"/>
    <s v="TECNOLOGÍA ELECTRÓNICA"/>
  </r>
  <r>
    <x v="18"/>
    <n v="16513797"/>
    <s v="ETSII"/>
    <n v="642"/>
    <s v="642L"/>
    <s v="GRUPO-A1"/>
    <s v="Electrónica de potencia"/>
    <s v="GL"/>
    <s v="GRUPO DE LABORATORIO"/>
    <s v="642L"/>
    <s v="GL de Electrónica de potencia"/>
    <s v="GRUPO-A1"/>
    <s v="GL de Electrónica de potencia"/>
    <s v="2S"/>
    <n v="16513797"/>
    <s v="ZORZANO"/>
    <s v="MARTÍNEZ"/>
    <s v="JOSÉ MARÍA"/>
    <s v="jzorzano"/>
    <s v="jose.zorzano@unirioja.es"/>
    <n v="2.4"/>
    <n v="2.4"/>
    <x v="1"/>
    <n v="506"/>
    <s v="PROFESOR TITULAR DE ESCUELA UNIVERSITARI"/>
    <s v="01A"/>
    <s v="TIEMPO COMPLETO AMPLIADO"/>
    <s v="2012-09-01 00:00:00.0"/>
    <s v="null"/>
    <s v="DF31835"/>
    <s v="TITULAR DE ESCUELAS UNIVERSITARIAS"/>
    <s v="R109"/>
    <x v="9"/>
    <n v="785"/>
    <s v="TECNOLOGÍA ELECTRÓNICA"/>
  </r>
  <r>
    <x v="18"/>
    <n v="16513797"/>
    <s v="ETSII"/>
    <n v="642"/>
    <s v="642L"/>
    <s v="GRUPO-A2"/>
    <s v="Electrónica de potencia"/>
    <s v="GL"/>
    <s v="GRUPO DE LABORATORIO"/>
    <s v="642L"/>
    <s v="GL de Electrónica de potencia"/>
    <s v="GRUPO-A2"/>
    <s v="GL de Electrónica de potencia"/>
    <s v="2S"/>
    <n v="16513797"/>
    <s v="ZORZANO"/>
    <s v="MARTÍNEZ"/>
    <s v="JOSÉ MARÍA"/>
    <s v="jzorzano"/>
    <s v="jose.zorzano@unirioja.es"/>
    <n v="2.4"/>
    <n v="2.4"/>
    <x v="1"/>
    <n v="506"/>
    <s v="PROFESOR TITULAR DE ESCUELA UNIVERSITARI"/>
    <s v="01A"/>
    <s v="TIEMPO COMPLETO AMPLIADO"/>
    <s v="2012-09-01 00:00:00.0"/>
    <s v="null"/>
    <s v="DF31835"/>
    <s v="TITULAR DE ESCUELAS UNIVERSITARIAS"/>
    <s v="R109"/>
    <x v="9"/>
    <n v="785"/>
    <s v="TECNOLOGÍA ELECTRÓNICA"/>
  </r>
  <r>
    <x v="18"/>
    <n v="16513797"/>
    <s v="ETSII"/>
    <n v="642"/>
    <s v="642R"/>
    <s v="GRUPO-A1"/>
    <s v="Electrónica de potencia"/>
    <s v="GR"/>
    <s v="GRUPO REDUCIDO"/>
    <s v="642R"/>
    <s v="GR de Electrónica de potencia"/>
    <s v="GRUPO-A1"/>
    <s v="GR de Electrónica de potencia"/>
    <s v="2S"/>
    <n v="16513797"/>
    <s v="ZORZANO"/>
    <s v="MARTÍNEZ"/>
    <s v="JOSÉ MARÍA"/>
    <s v="jzorzano"/>
    <s v="jose.zorzano@unirioja.es"/>
    <n v="0.4"/>
    <n v="0.4"/>
    <x v="1"/>
    <n v="506"/>
    <s v="PROFESOR TITULAR DE ESCUELA UNIVERSITARI"/>
    <s v="01A"/>
    <s v="TIEMPO COMPLETO AMPLIADO"/>
    <s v="2012-09-01 00:00:00.0"/>
    <s v="null"/>
    <s v="DF31835"/>
    <s v="TITULAR DE ESCUELAS UNIVERSITARIAS"/>
    <s v="R109"/>
    <x v="9"/>
    <n v="785"/>
    <s v="TECNOLOGÍA ELECTRÓNICA"/>
  </r>
  <r>
    <x v="18"/>
    <n v="16504002"/>
    <s v="ETSII"/>
    <n v="643"/>
    <s v="643G"/>
    <s v="GRUPO-A"/>
    <s v="Electrónica digital y microprocesadores"/>
    <s v="GG"/>
    <s v="GRUPO GRANDE"/>
    <s v="643G"/>
    <s v="GG de Electrónica digital y microprocesadores"/>
    <s v="GRUPO-A"/>
    <s v="GG de Electrónica digital y microprocesadores"/>
    <s v="1S"/>
    <n v="16504002"/>
    <s v="RODRÍGUEZ"/>
    <s v="GONZÁLEZ"/>
    <s v="CARLOS ALBERTO"/>
    <s v="carodri"/>
    <s v="carlos.rodriguez@unirioja.es"/>
    <n v="3.2"/>
    <n v="3.2"/>
    <x v="0"/>
    <n v="506"/>
    <s v="PROFESOR TITULAR DE ESCUELA UNIVERSITARI"/>
    <s v="01A"/>
    <s v="TIEMPO COMPLETO AMPLIADO"/>
    <s v="2012-09-01 00:00:00.0"/>
    <s v="null"/>
    <s v="DF31815"/>
    <s v="TITULAR DE ESCUELAS UNIVERSITARIAS"/>
    <s v="R109"/>
    <x v="9"/>
    <n v="785"/>
    <s v="TECNOLOGÍA ELECTRÓNICA"/>
  </r>
  <r>
    <x v="18"/>
    <n v="16504002"/>
    <s v="ETSII"/>
    <n v="643"/>
    <s v="643L"/>
    <s v="GRUPO-A1"/>
    <s v="Electrónica digital y microprocesadores"/>
    <s v="GL"/>
    <s v="GRUPO DE LABORATORIO"/>
    <s v="643L"/>
    <s v="GL de Electrónica digital y microprocesadores"/>
    <s v="GRUPO-A1"/>
    <s v="GL de Electrónica digital y microprocesadores"/>
    <s v="1S"/>
    <n v="16504002"/>
    <s v="RODRÍGUEZ"/>
    <s v="GONZÁLEZ"/>
    <s v="CARLOS ALBERTO"/>
    <s v="carodri"/>
    <s v="carlos.rodriguez@unirioja.es"/>
    <n v="2.4"/>
    <n v="2.4"/>
    <x v="0"/>
    <n v="506"/>
    <s v="PROFESOR TITULAR DE ESCUELA UNIVERSITARI"/>
    <s v="01A"/>
    <s v="TIEMPO COMPLETO AMPLIADO"/>
    <s v="2012-09-01 00:00:00.0"/>
    <s v="null"/>
    <s v="DF31815"/>
    <s v="TITULAR DE ESCUELAS UNIVERSITARIAS"/>
    <s v="R109"/>
    <x v="9"/>
    <n v="785"/>
    <s v="TECNOLOGÍA ELECTRÓNICA"/>
  </r>
  <r>
    <x v="18"/>
    <n v="16504002"/>
    <s v="ETSII"/>
    <n v="643"/>
    <s v="643R"/>
    <s v="GRUPO-A1"/>
    <s v="Electrónica digital y microprocesadores"/>
    <s v="GR"/>
    <s v="GRUPO REDUCIDO"/>
    <s v="643R"/>
    <s v="GR de Electrónica digital y microprocesadores"/>
    <s v="GRUPO-A1"/>
    <s v="GR de Electrónica digital y microprocesadores"/>
    <s v="1S"/>
    <n v="16504002"/>
    <s v="RODRÍGUEZ"/>
    <s v="GONZÁLEZ"/>
    <s v="CARLOS ALBERTO"/>
    <s v="carodri"/>
    <s v="carlos.rodriguez@unirioja.es"/>
    <n v="0.4"/>
    <n v="0.4"/>
    <x v="0"/>
    <n v="506"/>
    <s v="PROFESOR TITULAR DE ESCUELA UNIVERSITARI"/>
    <s v="01A"/>
    <s v="TIEMPO COMPLETO AMPLIADO"/>
    <s v="2012-09-01 00:00:00.0"/>
    <s v="null"/>
    <s v="DF31815"/>
    <s v="TITULAR DE ESCUELAS UNIVERSITARIAS"/>
    <s v="R109"/>
    <x v="9"/>
    <n v="785"/>
    <s v="TECNOLOGÍA ELECTRÓNICA"/>
  </r>
  <r>
    <x v="18"/>
    <n v="13141259"/>
    <s v="ETSII"/>
    <n v="644"/>
    <s v="644G"/>
    <s v="GRUPO-A"/>
    <s v="Electrotecnia"/>
    <s v="GG"/>
    <s v="GRUPO GRANDE"/>
    <s v="644G"/>
    <s v="GG de Electrotecnia"/>
    <s v="GRUPO-A"/>
    <s v="GG de Electrotecnia"/>
    <s v="1S"/>
    <n v="13141259"/>
    <s v="LARA"/>
    <s v="SANTILLÁN"/>
    <s v="PEDRO MARÍA"/>
    <s v="pemarala"/>
    <s v="pedro.lara@unirioja.es"/>
    <n v="3.2"/>
    <n v="3.2"/>
    <x v="1"/>
    <n v="504"/>
    <s v="PROFESOR TITULAR UNIVERSIDAD"/>
    <s v="C01"/>
    <s v="TIEMPO COMPLETO"/>
    <s v="2016-09-15 00:00:00.0"/>
    <s v="null"/>
    <s v="DF100045"/>
    <s v="TITULAR UNIVERSIDAD"/>
    <s v="R109"/>
    <x v="9"/>
    <n v="535"/>
    <s v="INGENIERÍA ELÉCTRICA"/>
  </r>
  <r>
    <x v="18"/>
    <n v="16575777"/>
    <s v="ETSII"/>
    <n v="644"/>
    <s v="644L"/>
    <s v="GRUPO-A1"/>
    <s v="Electrotecnia"/>
    <s v="GL"/>
    <s v="GRUPO DE LABORATORIO"/>
    <s v="644L"/>
    <s v="GL de Electrotecnia"/>
    <s v="GRUPO-A1"/>
    <s v="GL de Electrotecnia"/>
    <s v="1S"/>
    <n v="16575777"/>
    <s v="SÁENZ"/>
    <s v="LÓPEZ"/>
    <s v="RAÚL"/>
    <s v="rasaenl"/>
    <s v="raul.saenz@unirioja.es"/>
    <n v="2.4"/>
    <n v="2.4"/>
    <x v="0"/>
    <n v="536"/>
    <s v="PROFESOR INTERINO"/>
    <s v="P04"/>
    <s v="TIEMPO PARCIAL (4+4 HORAS)"/>
    <s v="2018-09-17 00:00:00.0"/>
    <s v="null"/>
    <s v="PI101376"/>
    <s v="PROFESOR CONTRATADO INTERINO"/>
    <s v="R109"/>
    <x v="9"/>
    <n v="535"/>
    <s v="INGENIERÍA ELÉCTRICA"/>
  </r>
  <r>
    <x v="18"/>
    <n v="16575777"/>
    <s v="ETSII"/>
    <n v="644"/>
    <s v="644L"/>
    <s v="GRUPO-A2"/>
    <s v="Electrotecnia"/>
    <s v="GL"/>
    <s v="GRUPO DE LABORATORIO"/>
    <s v="644L"/>
    <s v="GL de Electrotecnia"/>
    <s v="GRUPO-A2"/>
    <s v="GL de Electrotecnia"/>
    <s v="1S"/>
    <n v="16575777"/>
    <s v="SÁENZ"/>
    <s v="LÓPEZ"/>
    <s v="RAÚL"/>
    <s v="rasaenl"/>
    <s v="raul.saenz@unirioja.es"/>
    <n v="2.4"/>
    <n v="2.4"/>
    <x v="0"/>
    <n v="536"/>
    <s v="PROFESOR INTERINO"/>
    <s v="P04"/>
    <s v="TIEMPO PARCIAL (4+4 HORAS)"/>
    <s v="2018-09-17 00:00:00.0"/>
    <s v="null"/>
    <s v="PI101376"/>
    <s v="PROFESOR CONTRATADO INTERINO"/>
    <s v="R109"/>
    <x v="9"/>
    <n v="535"/>
    <s v="INGENIERÍA ELÉCTRICA"/>
  </r>
  <r>
    <x v="18"/>
    <n v="13141259"/>
    <s v="ETSII"/>
    <n v="644"/>
    <s v="644R"/>
    <s v="GRUPO-A1"/>
    <s v="Electrotecnia"/>
    <s v="GR"/>
    <s v="GRUPO REDUCIDO"/>
    <s v="644R"/>
    <s v="GR de Electrotecnia"/>
    <s v="GRUPO-A1"/>
    <s v="GR de Electrotecnia"/>
    <s v="1S"/>
    <n v="13141259"/>
    <s v="LARA"/>
    <s v="SANTILLÁN"/>
    <s v="PEDRO MARÍA"/>
    <s v="pemarala"/>
    <s v="pedro.lara@unirioja.es"/>
    <n v="0.4"/>
    <n v="0.4"/>
    <x v="1"/>
    <n v="504"/>
    <s v="PROFESOR TITULAR UNIVERSIDAD"/>
    <s v="C01"/>
    <s v="TIEMPO COMPLETO"/>
    <s v="2016-09-15 00:00:00.0"/>
    <s v="null"/>
    <s v="DF100045"/>
    <s v="TITULAR UNIVERSIDAD"/>
    <s v="R109"/>
    <x v="9"/>
    <n v="535"/>
    <s v="INGENIERÍA ELÉCTRICA"/>
  </r>
  <r>
    <x v="18"/>
    <n v="78750288"/>
    <s v="ETSII"/>
    <n v="645"/>
    <s v="645G"/>
    <s v="GRUPO-A"/>
    <s v="Ingeniería de control"/>
    <s v="GG"/>
    <s v="GRUPO GRANDE"/>
    <s v="645G"/>
    <s v="GG de Ingeniería de control"/>
    <s v="GRUPO-A"/>
    <s v="GG de Ingeniería de control"/>
    <s v="2S"/>
    <n v="78750288"/>
    <s v="RICO"/>
    <s v="AZAGRA"/>
    <s v="JAVIER"/>
    <s v="jarico"/>
    <s v="javier.rico@unirioja.es"/>
    <n v="3.2"/>
    <n v="3.2"/>
    <x v="0"/>
    <n v="536"/>
    <s v="PROFESOR INTERINO"/>
    <s v="C01"/>
    <s v="TIEMPO COMPLETO"/>
    <s v="2010-09-01 00:00:00.0"/>
    <s v="null"/>
    <s v="PI100757"/>
    <s v="PROFESOR CONTRATADO INTERINO"/>
    <s v="R109"/>
    <x v="9"/>
    <n v="520"/>
    <s v="INGENIERÍA DE SISTEMAS Y AUTOMÁTICA"/>
  </r>
  <r>
    <x v="18"/>
    <n v="78750288"/>
    <s v="ETSII"/>
    <n v="645"/>
    <s v="645L"/>
    <s v="GRUPO-A1"/>
    <s v="Ingeniería de control"/>
    <s v="GL"/>
    <s v="GRUPO DE LABORATORIO"/>
    <s v="645L"/>
    <s v="GL de Ingeniería de control"/>
    <s v="GRUPO-A1"/>
    <s v="GL de Ingeniería de control"/>
    <s v="2S"/>
    <n v="78750288"/>
    <s v="RICO"/>
    <s v="AZAGRA"/>
    <s v="JAVIER"/>
    <s v="jarico"/>
    <s v="javier.rico@unirioja.es"/>
    <n v="2.4"/>
    <n v="2.4"/>
    <x v="0"/>
    <n v="536"/>
    <s v="PROFESOR INTERINO"/>
    <s v="C01"/>
    <s v="TIEMPO COMPLETO"/>
    <s v="2010-09-01 00:00:00.0"/>
    <s v="null"/>
    <s v="PI100757"/>
    <s v="PROFESOR CONTRATADO INTERINO"/>
    <s v="R109"/>
    <x v="9"/>
    <n v="520"/>
    <s v="INGENIERÍA DE SISTEMAS Y AUTOMÁTICA"/>
  </r>
  <r>
    <x v="18"/>
    <n v="78750288"/>
    <s v="ETSII"/>
    <n v="645"/>
    <s v="645L"/>
    <s v="GRUPO-A2"/>
    <s v="Ingeniería de control"/>
    <s v="GL"/>
    <s v="GRUPO DE LABORATORIO"/>
    <s v="645L"/>
    <s v="GL de Ingeniería de control"/>
    <s v="GRUPO-A2"/>
    <s v="GL de Ingeniería de control"/>
    <s v="2S"/>
    <n v="78750288"/>
    <s v="RICO"/>
    <s v="AZAGRA"/>
    <s v="JAVIER"/>
    <s v="jarico"/>
    <s v="javier.rico@unirioja.es"/>
    <n v="2.4"/>
    <n v="2.4"/>
    <x v="0"/>
    <n v="536"/>
    <s v="PROFESOR INTERINO"/>
    <s v="C01"/>
    <s v="TIEMPO COMPLETO"/>
    <s v="2010-09-01 00:00:00.0"/>
    <s v="null"/>
    <s v="PI100757"/>
    <s v="PROFESOR CONTRATADO INTERINO"/>
    <s v="R109"/>
    <x v="9"/>
    <n v="520"/>
    <s v="INGENIERÍA DE SISTEMAS Y AUTOMÁTICA"/>
  </r>
  <r>
    <x v="18"/>
    <n v="78750288"/>
    <s v="ETSII"/>
    <n v="645"/>
    <s v="645R"/>
    <s v="GRUPO-A1"/>
    <s v="Ingeniería de control"/>
    <s v="GR"/>
    <s v="GRUPO REDUCIDO"/>
    <s v="645R"/>
    <s v="GR de Ingeniería de control"/>
    <s v="GRUPO-A1"/>
    <s v="GR de Ingeniería de control"/>
    <s v="2S"/>
    <n v="78750288"/>
    <s v="RICO"/>
    <s v="AZAGRA"/>
    <s v="JAVIER"/>
    <s v="jarico"/>
    <s v="javier.rico@unirioja.es"/>
    <n v="0.4"/>
    <n v="0.4"/>
    <x v="0"/>
    <n v="536"/>
    <s v="PROFESOR INTERINO"/>
    <s v="C01"/>
    <s v="TIEMPO COMPLETO"/>
    <s v="2010-09-01 00:00:00.0"/>
    <s v="null"/>
    <s v="PI100757"/>
    <s v="PROFESOR CONTRATADO INTERINO"/>
    <s v="R109"/>
    <x v="9"/>
    <n v="520"/>
    <s v="INGENIERÍA DE SISTEMAS Y AUTOMÁTICA"/>
  </r>
  <r>
    <x v="18"/>
    <n v="16518274"/>
    <s v="ETSII"/>
    <n v="646"/>
    <s v="646G"/>
    <s v="GRUPO-A"/>
    <s v="Instrumentación electrónica"/>
    <s v="GG"/>
    <s v="GRUPO GRANDE"/>
    <s v="646G"/>
    <s v="GG de Instrumentación electrónica"/>
    <s v="GRUPO-A"/>
    <s v="GG de Instrumentación electrónica"/>
    <s v="2S"/>
    <n v="16518274"/>
    <s v="ZORZANO"/>
    <s v="MARTÍNEZ"/>
    <s v="LUIS FRANCISCO"/>
    <s v="lzorzano"/>
    <s v="luis.zorzano@unirioja.es"/>
    <n v="0"/>
    <n v="0"/>
    <x v="1"/>
    <n v="505"/>
    <s v="CATEDRATICO ESCUELA UNIVERSITARIA"/>
    <s v="01A"/>
    <s v="TIEMPO COMPLETO AMPLIADO"/>
    <s v="2012-09-01 00:00:00.0"/>
    <s v="null"/>
    <s v="DF100144"/>
    <s v="CATEDRÁTICO DE ESCUELA UNIVERSITARIA"/>
    <s v="R109"/>
    <x v="9"/>
    <n v="785"/>
    <s v="TECNOLOGÍA ELECTRÓNICA"/>
  </r>
  <r>
    <x v="18"/>
    <n v="16617096"/>
    <s v="ETSII"/>
    <n v="646"/>
    <s v="646G"/>
    <s v="GRUPO-A"/>
    <s v="Instrumentación electrónica"/>
    <s v="GG"/>
    <s v="GRUPO GRANDE"/>
    <s v="646G"/>
    <s v="GG de Instrumentación electrónica"/>
    <s v="GRUPO-A"/>
    <s v="GG de Instrumentación electrónica"/>
    <s v="2S"/>
    <n v="16617096"/>
    <s v="GIL"/>
    <s v="MARTÍNEZ"/>
    <s v="FRANCISCO"/>
    <s v="frgil"/>
    <s v="francisco.gil@unirioja.es"/>
    <n v="3.2"/>
    <n v="3.2"/>
    <x v="1"/>
    <n v="536"/>
    <s v="PROFESOR INTERINO"/>
    <s v="P04"/>
    <s v="TIEMPO PARCIAL (4+4 HORAS)"/>
    <s v="2019-03-29 00:00:00.0"/>
    <s v="2019-07-25 00:00:00.0"/>
    <s v="PI101527"/>
    <s v="PROFESOR CONTRATADO INTERINO"/>
    <s v="R109"/>
    <x v="9"/>
    <n v="785"/>
    <s v="TECNOLOGÍA ELECTRÓNICA"/>
  </r>
  <r>
    <x v="18"/>
    <n v="16518274"/>
    <s v="ETSII"/>
    <n v="646"/>
    <s v="646L"/>
    <s v="GRUPO-A1"/>
    <s v="Instrumentación electrónica"/>
    <s v="GL"/>
    <s v="GRUPO DE LABORATORIO"/>
    <s v="646L"/>
    <s v="GL de Instrumentación electrónica"/>
    <s v="GRUPO-A1"/>
    <s v="GL de Instrumentación electrónica"/>
    <s v="2S"/>
    <n v="16518274"/>
    <s v="ZORZANO"/>
    <s v="MARTÍNEZ"/>
    <s v="LUIS FRANCISCO"/>
    <s v="lzorzano"/>
    <s v="luis.zorzano@unirioja.es"/>
    <n v="0"/>
    <n v="0"/>
    <x v="1"/>
    <n v="505"/>
    <s v="CATEDRATICO ESCUELA UNIVERSITARIA"/>
    <s v="01A"/>
    <s v="TIEMPO COMPLETO AMPLIADO"/>
    <s v="2012-09-01 00:00:00.0"/>
    <s v="null"/>
    <s v="DF100144"/>
    <s v="CATEDRÁTICO DE ESCUELA UNIVERSITARIA"/>
    <s v="R109"/>
    <x v="9"/>
    <n v="785"/>
    <s v="TECNOLOGÍA ELECTRÓNICA"/>
  </r>
  <r>
    <x v="18"/>
    <n v="16617096"/>
    <s v="ETSII"/>
    <n v="646"/>
    <s v="646L"/>
    <s v="GRUPO-A1"/>
    <s v="Instrumentación electrónica"/>
    <s v="GL"/>
    <s v="GRUPO DE LABORATORIO"/>
    <s v="646L"/>
    <s v="GL de Instrumentación electrónica"/>
    <s v="GRUPO-A1"/>
    <s v="GL de Instrumentación electrónica"/>
    <s v="2S"/>
    <n v="16617096"/>
    <s v="GIL"/>
    <s v="MARTÍNEZ"/>
    <s v="FRANCISCO"/>
    <s v="frgil"/>
    <s v="francisco.gil@unirioja.es"/>
    <n v="2.4"/>
    <n v="2.4"/>
    <x v="1"/>
    <n v="536"/>
    <s v="PROFESOR INTERINO"/>
    <s v="P04"/>
    <s v="TIEMPO PARCIAL (4+4 HORAS)"/>
    <s v="2019-03-29 00:00:00.0"/>
    <s v="2019-07-25 00:00:00.0"/>
    <s v="PI101527"/>
    <s v="PROFESOR CONTRATADO INTERINO"/>
    <s v="R109"/>
    <x v="9"/>
    <n v="785"/>
    <s v="TECNOLOGÍA ELECTRÓNICA"/>
  </r>
  <r>
    <x v="18"/>
    <n v="16518274"/>
    <s v="ETSII"/>
    <n v="646"/>
    <s v="646L"/>
    <s v="GRUPO-A2"/>
    <s v="Instrumentación electrónica"/>
    <s v="GL"/>
    <s v="GRUPO DE LABORATORIO"/>
    <s v="646L"/>
    <s v="GL de Instrumentación electrónica"/>
    <s v="GRUPO-A2"/>
    <s v="GL de Instrumentación electrónica"/>
    <s v="2S"/>
    <n v="16518274"/>
    <s v="ZORZANO"/>
    <s v="MARTÍNEZ"/>
    <s v="LUIS FRANCISCO"/>
    <s v="lzorzano"/>
    <s v="luis.zorzano@unirioja.es"/>
    <n v="0"/>
    <n v="0"/>
    <x v="1"/>
    <n v="505"/>
    <s v="CATEDRATICO ESCUELA UNIVERSITARIA"/>
    <s v="01A"/>
    <s v="TIEMPO COMPLETO AMPLIADO"/>
    <s v="2012-09-01 00:00:00.0"/>
    <s v="null"/>
    <s v="DF100144"/>
    <s v="CATEDRÁTICO DE ESCUELA UNIVERSITARIA"/>
    <s v="R109"/>
    <x v="9"/>
    <n v="785"/>
    <s v="TECNOLOGÍA ELECTRÓNICA"/>
  </r>
  <r>
    <x v="18"/>
    <n v="16617096"/>
    <s v="ETSII"/>
    <n v="646"/>
    <s v="646L"/>
    <s v="GRUPO-A2"/>
    <s v="Instrumentación electrónica"/>
    <s v="GL"/>
    <s v="GRUPO DE LABORATORIO"/>
    <s v="646L"/>
    <s v="GL de Instrumentación electrónica"/>
    <s v="GRUPO-A2"/>
    <s v="GL de Instrumentación electrónica"/>
    <s v="2S"/>
    <n v="16617096"/>
    <s v="GIL"/>
    <s v="MARTÍNEZ"/>
    <s v="FRANCISCO"/>
    <s v="frgil"/>
    <s v="francisco.gil@unirioja.es"/>
    <n v="2.4"/>
    <n v="2.4"/>
    <x v="1"/>
    <n v="536"/>
    <s v="PROFESOR INTERINO"/>
    <s v="P04"/>
    <s v="TIEMPO PARCIAL (4+4 HORAS)"/>
    <s v="2019-03-29 00:00:00.0"/>
    <s v="2019-07-25 00:00:00.0"/>
    <s v="PI101527"/>
    <s v="PROFESOR CONTRATADO INTERINO"/>
    <s v="R109"/>
    <x v="9"/>
    <n v="785"/>
    <s v="TECNOLOGÍA ELECTRÓNICA"/>
  </r>
  <r>
    <x v="18"/>
    <n v="16518274"/>
    <s v="ETSII"/>
    <n v="646"/>
    <s v="646R"/>
    <s v="GRUPO-A1"/>
    <s v="Instrumentación electrónica"/>
    <s v="GR"/>
    <s v="GRUPO REDUCIDO"/>
    <s v="646R"/>
    <s v="GR de Instrumentación electrónica"/>
    <s v="GRUPO-A1"/>
    <s v="GR de Instrumentación electrónica"/>
    <s v="2S"/>
    <n v="16518274"/>
    <s v="ZORZANO"/>
    <s v="MARTÍNEZ"/>
    <s v="LUIS FRANCISCO"/>
    <s v="lzorzano"/>
    <s v="luis.zorzano@unirioja.es"/>
    <n v="0"/>
    <n v="0"/>
    <x v="1"/>
    <n v="505"/>
    <s v="CATEDRATICO ESCUELA UNIVERSITARIA"/>
    <s v="01A"/>
    <s v="TIEMPO COMPLETO AMPLIADO"/>
    <s v="2012-09-01 00:00:00.0"/>
    <s v="null"/>
    <s v="DF100144"/>
    <s v="CATEDRÁTICO DE ESCUELA UNIVERSITARIA"/>
    <s v="R109"/>
    <x v="9"/>
    <n v="785"/>
    <s v="TECNOLOGÍA ELECTRÓNICA"/>
  </r>
  <r>
    <x v="18"/>
    <n v="16617096"/>
    <s v="ETSII"/>
    <n v="646"/>
    <s v="646R"/>
    <s v="GRUPO-A1"/>
    <s v="Instrumentación electrónica"/>
    <s v="GR"/>
    <s v="GRUPO REDUCIDO"/>
    <s v="646R"/>
    <s v="GR de Instrumentación electrónica"/>
    <s v="GRUPO-A1"/>
    <s v="GR de Instrumentación electrónica"/>
    <s v="2S"/>
    <n v="16617096"/>
    <s v="GIL"/>
    <s v="MARTÍNEZ"/>
    <s v="FRANCISCO"/>
    <s v="frgil"/>
    <s v="francisco.gil@unirioja.es"/>
    <n v="0.4"/>
    <n v="0.4"/>
    <x v="1"/>
    <n v="536"/>
    <s v="PROFESOR INTERINO"/>
    <s v="P04"/>
    <s v="TIEMPO PARCIAL (4+4 HORAS)"/>
    <s v="2019-03-29 00:00:00.0"/>
    <s v="2019-07-25 00:00:00.0"/>
    <s v="PI101527"/>
    <s v="PROFESOR CONTRATADO INTERINO"/>
    <s v="R109"/>
    <x v="9"/>
    <n v="785"/>
    <s v="TECNOLOGÍA ELECTRÓNICA"/>
  </r>
  <r>
    <x v="18"/>
    <n v="16513797"/>
    <s v="ETSII"/>
    <n v="647"/>
    <s v="647G"/>
    <s v="GRUPO-A"/>
    <s v="Automatización de sistemas de producción flexible"/>
    <s v="GG"/>
    <s v="GRUPO GRANDE"/>
    <s v="647G"/>
    <s v="GG de Automatización de sistemas de producción flexible"/>
    <s v="GRUPO-A"/>
    <s v="GG de Automatización de sistemas de producción flexible"/>
    <s v="1S"/>
    <n v="16513797"/>
    <s v="ZORZANO"/>
    <s v="MARTÍNEZ"/>
    <s v="JOSÉ MARÍA"/>
    <s v="jzorzano"/>
    <s v="jose.zorzano@unirioja.es"/>
    <n v="1.7"/>
    <n v="1.7"/>
    <x v="1"/>
    <n v="506"/>
    <s v="PROFESOR TITULAR DE ESCUELA UNIVERSITARI"/>
    <s v="01A"/>
    <s v="TIEMPO COMPLETO AMPLIADO"/>
    <s v="2012-09-01 00:00:00.0"/>
    <s v="null"/>
    <s v="DF31835"/>
    <s v="TITULAR DE ESCUELAS UNIVERSITARIAS"/>
    <s v="R109"/>
    <x v="9"/>
    <n v="785"/>
    <s v="TECNOLOGÍA ELECTRÓNICA"/>
  </r>
  <r>
    <x v="18"/>
    <n v="16611012"/>
    <s v="ETSII"/>
    <n v="647"/>
    <s v="647L"/>
    <s v="GRUPO-A1"/>
    <s v="Automatización de sistemas de producción flexible"/>
    <s v="GL"/>
    <s v="GRUPO DE LABORATORIO"/>
    <s v="647L"/>
    <s v="GL de Automatización de sistemas de producción flexible"/>
    <s v="GRUPO-A1"/>
    <s v="GL de Automatización de sistemas de producción flexible"/>
    <s v="1S"/>
    <n v="16611012"/>
    <s v="NÁJERA"/>
    <s v="CANAL"/>
    <s v="SILVANO"/>
    <s v="sinajera"/>
    <s v="silvano.najera@unirioja.es"/>
    <n v="2.8"/>
    <n v="2.8"/>
    <x v="0"/>
    <n v="536"/>
    <s v="PROFESOR INTERINO"/>
    <s v="C01"/>
    <s v="TIEMPO COMPLETO"/>
    <s v="2018-09-17 00:00:00.0"/>
    <s v="null"/>
    <s v="PI101375"/>
    <s v="PROFESOR CONTRATADO INTERINO TC"/>
    <s v="R109"/>
    <x v="9"/>
    <n v="520"/>
    <s v="INGENIERÍA DE SISTEMAS Y AUTOMÁTICA"/>
  </r>
  <r>
    <x v="18"/>
    <n v="13142250"/>
    <s v="ETSII"/>
    <n v="648"/>
    <s v="648G"/>
    <s v="GRUPO-A"/>
    <s v="Control aplicado de procesos"/>
    <s v="GG"/>
    <s v="GRUPO GRANDE"/>
    <s v="648G"/>
    <s v="GG de Control aplicado de procesos"/>
    <s v="GRUPO-A"/>
    <s v="GG de Control aplicado de procesos"/>
    <s v="2S"/>
    <n v="13142250"/>
    <s v="GIL"/>
    <s v="MARTÍNEZ"/>
    <s v="MONTSERRAT"/>
    <s v="mogil"/>
    <s v="montse.gil@unirioja.es"/>
    <n v="3.2"/>
    <n v="3.2"/>
    <x v="0"/>
    <n v="504"/>
    <s v="PROFESOR TITULAR UNIVERSIDAD"/>
    <s v="C01"/>
    <s v="TIEMPO COMPLETO"/>
    <s v="2017-12-21 00:00:00.0"/>
    <s v="null"/>
    <s v="DF100289"/>
    <s v="PROFESOR TITULAR DE UNIVERSIDAD"/>
    <s v="R109"/>
    <x v="9"/>
    <n v="520"/>
    <s v="INGENIERÍA DE SISTEMAS Y AUTOMÁTICA"/>
  </r>
  <r>
    <x v="18"/>
    <n v="13142250"/>
    <s v="ETSII"/>
    <n v="648"/>
    <s v="648L"/>
    <s v="GRUPO-A1"/>
    <s v="Control aplicado de procesos"/>
    <s v="GL"/>
    <s v="GRUPO DE LABORATORIO"/>
    <s v="648L"/>
    <s v="GL de Control aplicado de procesos"/>
    <s v="GRUPO-A1"/>
    <s v="GL de Control aplicado de procesos"/>
    <s v="2S"/>
    <n v="13142250"/>
    <s v="GIL"/>
    <s v="MARTÍNEZ"/>
    <s v="MONTSERRAT"/>
    <s v="mogil"/>
    <s v="montse.gil@unirioja.es"/>
    <n v="1.4"/>
    <n v="1.4"/>
    <x v="0"/>
    <n v="504"/>
    <s v="PROFESOR TITULAR UNIVERSIDAD"/>
    <s v="C01"/>
    <s v="TIEMPO COMPLETO"/>
    <s v="2017-12-21 00:00:00.0"/>
    <s v="null"/>
    <s v="DF100289"/>
    <s v="PROFESOR TITULAR DE UNIVERSIDAD"/>
    <s v="R109"/>
    <x v="9"/>
    <n v="520"/>
    <s v="INGENIERÍA DE SISTEMAS Y AUTOMÁTICA"/>
  </r>
  <r>
    <x v="18"/>
    <n v="13142250"/>
    <s v="ETSII"/>
    <n v="648"/>
    <s v="648R"/>
    <s v="GRUPO-A1"/>
    <s v="Control aplicado de procesos"/>
    <s v="GR"/>
    <s v="GRUPO REDUCIDO"/>
    <s v="648R"/>
    <s v="GR de Control aplicado de procesos"/>
    <s v="GRUPO-A1"/>
    <s v="GR de Control aplicado de procesos"/>
    <s v="2S"/>
    <n v="13142250"/>
    <s v="GIL"/>
    <s v="MARTÍNEZ"/>
    <s v="MONTSERRAT"/>
    <s v="mogil"/>
    <s v="montse.gil@unirioja.es"/>
    <n v="1.4"/>
    <n v="1.4"/>
    <x v="0"/>
    <n v="504"/>
    <s v="PROFESOR TITULAR UNIVERSIDAD"/>
    <s v="C01"/>
    <s v="TIEMPO COMPLETO"/>
    <s v="2017-12-21 00:00:00.0"/>
    <s v="null"/>
    <s v="DF100289"/>
    <s v="PROFESOR TITULAR DE UNIVERSIDAD"/>
    <s v="R109"/>
    <x v="9"/>
    <n v="520"/>
    <s v="INGENIERÍA DE SISTEMAS Y AUTOMÁTICA"/>
  </r>
  <r>
    <x v="18"/>
    <n v="16549785"/>
    <s v="ETSII"/>
    <n v="649"/>
    <s v="649G"/>
    <s v="GRUPO-A"/>
    <s v="Diseño de aplicaciones electrónicas"/>
    <s v="GG"/>
    <s v="GRUPO GRANDE"/>
    <s v="649G"/>
    <s v="GG de Diseño de apliaciones electrónicas"/>
    <s v="GRUPO-A"/>
    <s v="GG de Diseño de apliaciones electrónicas"/>
    <s v="1S"/>
    <n v="16549785"/>
    <s v="VICUÑA"/>
    <s v="MARTÍNEZ"/>
    <s v="JAVIER ESTEBAN"/>
    <s v="javicuna"/>
    <s v="javier.vicuna@unirioja.es"/>
    <n v="1.8"/>
    <n v="1.8"/>
    <x v="0"/>
    <n v="535"/>
    <s v="COLABORADOR-TIPO 1"/>
    <s v="C01"/>
    <s v="TIEMPO COMPLETO"/>
    <s v="2006-10-01 00:00:00.0"/>
    <s v="null"/>
    <s v="LD100575"/>
    <s v="COLABORADOR TIPO 1"/>
    <s v="R109"/>
    <x v="9"/>
    <n v="785"/>
    <s v="TECNOLOGÍA ELECTRÓNICA"/>
  </r>
  <r>
    <x v="18"/>
    <n v="16549785"/>
    <s v="ETSII"/>
    <n v="649"/>
    <s v="649L"/>
    <s v="GRUPO-A1"/>
    <s v="Diseño de aplicaciones electrónicas"/>
    <s v="GL"/>
    <s v="GRUPO DE LABORATORIO"/>
    <s v="649L"/>
    <s v="GL de Diseño de apliaciones electrónicas"/>
    <s v="GRUPO-A1"/>
    <s v="GL de Diseño de apliaciones electrónicas"/>
    <s v="1S"/>
    <n v="16549785"/>
    <s v="VICUÑA"/>
    <s v="MARTÍNEZ"/>
    <s v="JAVIER ESTEBAN"/>
    <s v="javicuna"/>
    <s v="javier.vicuna@unirioja.es"/>
    <n v="3.8"/>
    <n v="3.8"/>
    <x v="0"/>
    <n v="535"/>
    <s v="COLABORADOR-TIPO 1"/>
    <s v="C01"/>
    <s v="TIEMPO COMPLETO"/>
    <s v="2006-10-01 00:00:00.0"/>
    <s v="null"/>
    <s v="LD100575"/>
    <s v="COLABORADOR TIPO 1"/>
    <s v="R109"/>
    <x v="9"/>
    <n v="785"/>
    <s v="TECNOLOGÍA ELECTRÓNICA"/>
  </r>
  <r>
    <x v="18"/>
    <n v="16549785"/>
    <s v="ETSII"/>
    <n v="649"/>
    <s v="649R"/>
    <s v="GRUPO-A1"/>
    <s v="Diseño de aplicaciones electrónicas"/>
    <s v="GR"/>
    <s v="GRUPO REDUCIDO"/>
    <s v="649R"/>
    <s v="GR de Diseño de apliaciones electrónicas"/>
    <s v="GRUPO-A1"/>
    <s v="GR de Diseño de apliaciones electrónicas"/>
    <s v="1S"/>
    <n v="16549785"/>
    <s v="VICUÑA"/>
    <s v="MARTÍNEZ"/>
    <s v="JAVIER ESTEBAN"/>
    <s v="javicuna"/>
    <s v="javier.vicuna@unirioja.es"/>
    <n v="0.4"/>
    <n v="0.4"/>
    <x v="0"/>
    <n v="535"/>
    <s v="COLABORADOR-TIPO 1"/>
    <s v="C01"/>
    <s v="TIEMPO COMPLETO"/>
    <s v="2006-10-01 00:00:00.0"/>
    <s v="null"/>
    <s v="LD100575"/>
    <s v="COLABORADOR TIPO 1"/>
    <s v="R109"/>
    <x v="9"/>
    <n v="785"/>
    <s v="TECNOLOGÍA ELECTRÓNICA"/>
  </r>
  <r>
    <x v="18"/>
    <n v="16563235"/>
    <s v="ETSII"/>
    <n v="650"/>
    <s v="650G"/>
    <s v="GRUPO-A"/>
    <s v="Informática industrial aplicada"/>
    <s v="GG"/>
    <s v="GRUPO GRANDE"/>
    <s v="650G"/>
    <s v="GG de Informática industrial aplicada"/>
    <s v="GRUPO-A"/>
    <s v="GG de Informática industrial aplicada"/>
    <s v="1S"/>
    <n v="16563235"/>
    <s v="MIRURI"/>
    <s v="SÁENZ"/>
    <s v="JUAN MARTÍN"/>
    <s v="jumiruri"/>
    <s v="juan-martin.miruri@unirioja.es"/>
    <n v="2.4"/>
    <n v="2.4"/>
    <x v="1"/>
    <n v="535"/>
    <s v="COLABORADOR-TIPO 1"/>
    <s v="C01"/>
    <s v="TIEMPO COMPLETO"/>
    <s v="2006-10-01 00:00:00.0"/>
    <s v="null"/>
    <s v="LD100576"/>
    <s v="COLABORADOR TIPO 1"/>
    <s v="R109"/>
    <x v="9"/>
    <n v="520"/>
    <s v="INGENIERÍA DE SISTEMAS Y AUTOMÁTICA"/>
  </r>
  <r>
    <x v="18"/>
    <n v="16563235"/>
    <s v="ETSII"/>
    <n v="650"/>
    <s v="650L"/>
    <s v="GRUPO-A1"/>
    <s v="Informática industrial aplicada"/>
    <s v="GL"/>
    <s v="GRUPO DE LABORATORIO"/>
    <s v="650L"/>
    <s v="GL de Informática industrial aplicada"/>
    <s v="GRUPO-A1"/>
    <s v="GL de Informática industrial aplicada"/>
    <s v="1S"/>
    <n v="16563235"/>
    <s v="MIRURI"/>
    <s v="SÁENZ"/>
    <s v="JUAN MARTÍN"/>
    <s v="jumiruri"/>
    <s v="juan-martin.miruri@unirioja.es"/>
    <n v="1.4"/>
    <n v="1.4"/>
    <x v="1"/>
    <n v="535"/>
    <s v="COLABORADOR-TIPO 1"/>
    <s v="C01"/>
    <s v="TIEMPO COMPLETO"/>
    <s v="2006-10-01 00:00:00.0"/>
    <s v="null"/>
    <s v="LD100576"/>
    <s v="COLABORADOR TIPO 1"/>
    <s v="R109"/>
    <x v="9"/>
    <n v="520"/>
    <s v="INGENIERÍA DE SISTEMAS Y AUTOMÁTICA"/>
  </r>
  <r>
    <x v="18"/>
    <n v="16563235"/>
    <s v="ETSII"/>
    <n v="650"/>
    <s v="650R"/>
    <s v="GRUPO-A1"/>
    <s v="Informática industrial aplicada"/>
    <s v="GR"/>
    <s v="GRUPO REDUCIDO"/>
    <s v="650R"/>
    <s v="GR de Informática industrial aplicada"/>
    <s v="GRUPO-A1"/>
    <s v="GR de Informática industrial aplicada"/>
    <s v="1S"/>
    <n v="16563235"/>
    <s v="MIRURI"/>
    <s v="SÁENZ"/>
    <s v="JUAN MARTÍN"/>
    <s v="jumiruri"/>
    <s v="juan-martin.miruri@unirioja.es"/>
    <n v="0.7"/>
    <n v="0.7"/>
    <x v="1"/>
    <n v="535"/>
    <s v="COLABORADOR-TIPO 1"/>
    <s v="C01"/>
    <s v="TIEMPO COMPLETO"/>
    <s v="2006-10-01 00:00:00.0"/>
    <s v="null"/>
    <s v="LD100576"/>
    <s v="COLABORADOR TIPO 1"/>
    <s v="R109"/>
    <x v="9"/>
    <n v="520"/>
    <s v="INGENIERÍA DE SISTEMAS Y AUTOMÁTICA"/>
  </r>
  <r>
    <x v="18"/>
    <n v="16518274"/>
    <s v="ETSII"/>
    <n v="651"/>
    <s v="651G"/>
    <s v="GRUPO-A"/>
    <s v="Instrumentación industrial"/>
    <s v="GG"/>
    <s v="GRUPO GRANDE"/>
    <s v="651G"/>
    <s v="GG de Instrumentación industrial"/>
    <s v="GRUPO-A"/>
    <s v="GG de Instrumentación industrial"/>
    <s v="1S"/>
    <n v="16518274"/>
    <s v="ZORZANO"/>
    <s v="MARTÍNEZ"/>
    <s v="LUIS FRANCISCO"/>
    <s v="lzorzano"/>
    <s v="luis.zorzano@unirioja.es"/>
    <n v="2.4"/>
    <n v="2.4"/>
    <x v="1"/>
    <n v="505"/>
    <s v="CATEDRATICO ESCUELA UNIVERSITARIA"/>
    <s v="01A"/>
    <s v="TIEMPO COMPLETO AMPLIADO"/>
    <s v="2012-09-01 00:00:00.0"/>
    <s v="null"/>
    <s v="DF100144"/>
    <s v="CATEDRÁTICO DE ESCUELA UNIVERSITARIA"/>
    <s v="R109"/>
    <x v="9"/>
    <n v="785"/>
    <s v="TECNOLOGÍA ELECTRÓNICA"/>
  </r>
  <r>
    <x v="18"/>
    <n v="16518274"/>
    <s v="ETSII"/>
    <n v="651"/>
    <s v="651L"/>
    <s v="GRUPO-A1"/>
    <s v="Instrumentación industrial"/>
    <s v="GL"/>
    <s v="GRUPO DE LABORATORIO"/>
    <s v="651L"/>
    <s v="GL de Instrumentación industrial"/>
    <s v="GRUPO-A1"/>
    <s v="GL de Instrumentación industrial"/>
    <s v="1S"/>
    <n v="16518274"/>
    <s v="ZORZANO"/>
    <s v="MARTÍNEZ"/>
    <s v="LUIS FRANCISCO"/>
    <s v="lzorzano"/>
    <s v="luis.zorzano@unirioja.es"/>
    <n v="1.4"/>
    <n v="1.4"/>
    <x v="1"/>
    <n v="505"/>
    <s v="CATEDRATICO ESCUELA UNIVERSITARIA"/>
    <s v="01A"/>
    <s v="TIEMPO COMPLETO AMPLIADO"/>
    <s v="2012-09-01 00:00:00.0"/>
    <s v="null"/>
    <s v="DF100144"/>
    <s v="CATEDRÁTICO DE ESCUELA UNIVERSITARIA"/>
    <s v="R109"/>
    <x v="9"/>
    <n v="785"/>
    <s v="TECNOLOGÍA ELECTRÓNICA"/>
  </r>
  <r>
    <x v="18"/>
    <n v="16518274"/>
    <s v="ETSII"/>
    <n v="651"/>
    <s v="651R"/>
    <s v="GRUPO-A1"/>
    <s v="Instrumentación industrial"/>
    <s v="GR"/>
    <s v="GRUPO REDUCIDO"/>
    <s v="651R"/>
    <s v="GR de Instrumentación industrial"/>
    <s v="GRUPO-A1"/>
    <s v="GR de Instrumentación industrial"/>
    <s v="1S"/>
    <n v="16518274"/>
    <s v="ZORZANO"/>
    <s v="MARTÍNEZ"/>
    <s v="LUIS FRANCISCO"/>
    <s v="lzorzano"/>
    <s v="luis.zorzano@unirioja.es"/>
    <n v="0.7"/>
    <n v="0.7"/>
    <x v="1"/>
    <n v="505"/>
    <s v="CATEDRATICO ESCUELA UNIVERSITARIA"/>
    <s v="01A"/>
    <s v="TIEMPO COMPLETO AMPLIADO"/>
    <s v="2012-09-01 00:00:00.0"/>
    <s v="null"/>
    <s v="DF100144"/>
    <s v="CATEDRÁTICO DE ESCUELA UNIVERSITARIA"/>
    <s v="R109"/>
    <x v="9"/>
    <n v="785"/>
    <s v="TECNOLOGÍA ELECTRÓNICA"/>
  </r>
  <r>
    <x v="18"/>
    <n v="16565868"/>
    <s v="ETSII"/>
    <n v="652"/>
    <s v="652G"/>
    <s v="GRUPO-A"/>
    <s v="Modelado y simulación de sistemas de producción"/>
    <s v="GG"/>
    <s v="GRUPO GRANDE"/>
    <s v="652G"/>
    <s v="GG de Modelado y simulación de sistemas de producción"/>
    <s v="GRUPO-A"/>
    <s v="GG de Modelado y simulación de sistemas de producción"/>
    <s v="1S"/>
    <n v="16565868"/>
    <s v="JIMÉNEZ"/>
    <s v="MACÍAS"/>
    <s v="EMILIO"/>
    <s v="emjimene"/>
    <s v="emilio.jimenez@unirioja.es"/>
    <n v="2.4"/>
    <n v="2.4"/>
    <x v="0"/>
    <n v="500"/>
    <s v="CATEDRATICO DE UNIVERSIDAD"/>
    <s v="C01"/>
    <s v="TIEMPO COMPLETO"/>
    <s v="2016-04-15 00:00:00.0"/>
    <s v="null"/>
    <s v="DF100329"/>
    <s v="CATEDRÁTICO DE UNIVERSIDAD"/>
    <s v="R109"/>
    <x v="9"/>
    <n v="520"/>
    <s v="INGENIERÍA DE SISTEMAS Y AUTOMÁTICA"/>
  </r>
  <r>
    <x v="18"/>
    <n v="16565868"/>
    <s v="ETSII"/>
    <n v="652"/>
    <s v="652L"/>
    <s v="GRUPO-A1"/>
    <s v="Modelado y simulación de sistemas de producción"/>
    <s v="GL"/>
    <s v="GRUPO DE LABORATORIO"/>
    <s v="652L"/>
    <s v="GL de Modelado y simulación de sistemas de producción"/>
    <s v="GRUPO-A1"/>
    <s v="GL de Modelado y simulación de sistemas de producción"/>
    <s v="1S"/>
    <n v="16565868"/>
    <s v="JIMÉNEZ"/>
    <s v="MACÍAS"/>
    <s v="EMILIO"/>
    <s v="emjimene"/>
    <s v="emilio.jimenez@unirioja.es"/>
    <n v="1.4"/>
    <n v="1.4"/>
    <x v="0"/>
    <n v="500"/>
    <s v="CATEDRATICO DE UNIVERSIDAD"/>
    <s v="C01"/>
    <s v="TIEMPO COMPLETO"/>
    <s v="2016-04-15 00:00:00.0"/>
    <s v="null"/>
    <s v="DF100329"/>
    <s v="CATEDRÁTICO DE UNIVERSIDAD"/>
    <s v="R109"/>
    <x v="9"/>
    <n v="520"/>
    <s v="INGENIERÍA DE SISTEMAS Y AUTOMÁTICA"/>
  </r>
  <r>
    <x v="18"/>
    <n v="16565868"/>
    <s v="ETSII"/>
    <n v="652"/>
    <s v="652R"/>
    <s v="GRUPO-A1"/>
    <s v="Modelado y simulación de sistemas de producción"/>
    <s v="GR"/>
    <s v="GRUPO REDUCIDO"/>
    <s v="652R"/>
    <s v="GR de Modelado y simulación de sistemas de producción"/>
    <s v="GRUPO-A1"/>
    <s v="GR de Modelado y simulación de sistemas de producción"/>
    <s v="1S"/>
    <n v="16565868"/>
    <s v="JIMÉNEZ"/>
    <s v="MACÍAS"/>
    <s v="EMILIO"/>
    <s v="emjimene"/>
    <s v="emilio.jimenez@unirioja.es"/>
    <n v="0.7"/>
    <n v="0.7"/>
    <x v="0"/>
    <n v="500"/>
    <s v="CATEDRATICO DE UNIVERSIDAD"/>
    <s v="C01"/>
    <s v="TIEMPO COMPLETO"/>
    <s v="2016-04-15 00:00:00.0"/>
    <s v="null"/>
    <s v="DF100329"/>
    <s v="CATEDRÁTICO DE UNIVERSIDAD"/>
    <s v="R109"/>
    <x v="9"/>
    <n v="520"/>
    <s v="INGENIERÍA DE SISTEMAS Y AUTOMÁTICA"/>
  </r>
  <r>
    <x v="18"/>
    <n v="13142250"/>
    <s v="ETSII"/>
    <n v="653"/>
    <s v="653G"/>
    <s v="GRUPO-A"/>
    <s v="Prácticas en empresa"/>
    <s v="GG"/>
    <s v="GRUPO GRANDE"/>
    <s v="653G"/>
    <s v="GG de Prácticas en empresa"/>
    <s v="GRUPO-A"/>
    <s v="GG de Prácticas en empresa"/>
    <s v="2S"/>
    <n v="13142250"/>
    <s v="GIL"/>
    <s v="MARTÍNEZ"/>
    <s v="MONTSERRAT"/>
    <s v="mogil"/>
    <s v="montse.gil@unirioja.es"/>
    <n v="0.1"/>
    <n v="0.1"/>
    <x v="0"/>
    <n v="504"/>
    <s v="PROFESOR TITULAR UNIVERSIDAD"/>
    <s v="C01"/>
    <s v="TIEMPO COMPLETO"/>
    <s v="2017-12-21 00:00:00.0"/>
    <s v="null"/>
    <s v="DF100289"/>
    <s v="PROFESOR TITULAR DE UNIVERSIDAD"/>
    <s v="R109"/>
    <x v="9"/>
    <n v="520"/>
    <s v="INGENIERÍA DE SISTEMAS Y AUTOMÁTICA"/>
  </r>
  <r>
    <x v="18"/>
    <n v="16504002"/>
    <s v="ETSII"/>
    <n v="653"/>
    <s v="653G"/>
    <s v="GRUPO-A"/>
    <s v="Prácticas en empresa"/>
    <s v="GG"/>
    <s v="GRUPO GRANDE"/>
    <s v="653G"/>
    <s v="GG de Prácticas en empresa"/>
    <s v="GRUPO-A"/>
    <s v="GG de Prácticas en empresa"/>
    <s v="2S"/>
    <n v="16504002"/>
    <s v="RODRÍGUEZ"/>
    <s v="GONZÁLEZ"/>
    <s v="CARLOS ALBERTO"/>
    <s v="carodri"/>
    <s v="carlos.rodriguez@unirioja.es"/>
    <n v="0.1"/>
    <n v="0.1"/>
    <x v="0"/>
    <n v="506"/>
    <s v="PROFESOR TITULAR DE ESCUELA UNIVERSITARI"/>
    <s v="01A"/>
    <s v="TIEMPO COMPLETO AMPLIADO"/>
    <s v="2012-09-01 00:00:00.0"/>
    <s v="null"/>
    <s v="DF31815"/>
    <s v="TITULAR DE ESCUELAS UNIVERSITARIAS"/>
    <s v="R109"/>
    <x v="9"/>
    <n v="785"/>
    <s v="TECNOLOGÍA ELECTRÓNICA"/>
  </r>
  <r>
    <x v="18"/>
    <n v="16513797"/>
    <s v="ETSII"/>
    <n v="653"/>
    <s v="653G"/>
    <s v="GRUPO-A"/>
    <s v="Prácticas en empresa"/>
    <s v="GG"/>
    <s v="GRUPO GRANDE"/>
    <s v="653G"/>
    <s v="GG de Prácticas en empresa"/>
    <s v="GRUPO-A"/>
    <s v="GG de Prácticas en empresa"/>
    <s v="2S"/>
    <n v="16513797"/>
    <s v="ZORZANO"/>
    <s v="MARTÍNEZ"/>
    <s v="JOSÉ MARÍA"/>
    <s v="jzorzano"/>
    <s v="jose.zorzano@unirioja.es"/>
    <n v="0.1"/>
    <n v="0.1"/>
    <x v="1"/>
    <n v="506"/>
    <s v="PROFESOR TITULAR DE ESCUELA UNIVERSITARI"/>
    <s v="01A"/>
    <s v="TIEMPO COMPLETO AMPLIADO"/>
    <s v="2012-09-01 00:00:00.0"/>
    <s v="null"/>
    <s v="DF31835"/>
    <s v="TITULAR DE ESCUELAS UNIVERSITARIAS"/>
    <s v="R109"/>
    <x v="9"/>
    <n v="785"/>
    <s v="TECNOLOGÍA ELECTRÓNICA"/>
  </r>
  <r>
    <x v="18"/>
    <n v="16518274"/>
    <s v="ETSII"/>
    <n v="653"/>
    <s v="653G"/>
    <s v="GRUPO-A"/>
    <s v="Prácticas en empresa"/>
    <s v="GG"/>
    <s v="GRUPO GRANDE"/>
    <s v="653G"/>
    <s v="GG de Prácticas en empresa"/>
    <s v="GRUPO-A"/>
    <s v="GG de Prácticas en empresa"/>
    <s v="2S"/>
    <n v="16518274"/>
    <s v="ZORZANO"/>
    <s v="MARTÍNEZ"/>
    <s v="LUIS FRANCISCO"/>
    <s v="lzorzano"/>
    <s v="luis.zorzano@unirioja.es"/>
    <n v="0.1"/>
    <n v="0.1"/>
    <x v="1"/>
    <n v="505"/>
    <s v="CATEDRATICO ESCUELA UNIVERSITARIA"/>
    <s v="01A"/>
    <s v="TIEMPO COMPLETO AMPLIADO"/>
    <s v="2012-09-01 00:00:00.0"/>
    <s v="null"/>
    <s v="DF100144"/>
    <s v="CATEDRÁTICO DE ESCUELA UNIVERSITARIA"/>
    <s v="R109"/>
    <x v="9"/>
    <n v="785"/>
    <s v="TECNOLOGÍA ELECTRÓNICA"/>
  </r>
  <r>
    <x v="18"/>
    <n v="16537707"/>
    <s v="ETSII"/>
    <n v="653"/>
    <s v="653G"/>
    <s v="GRUPO-A"/>
    <s v="Prácticas en empresa"/>
    <s v="GG"/>
    <s v="GRUPO GRANDE"/>
    <s v="653G"/>
    <s v="GG de Prácticas en empresa"/>
    <s v="GRUPO-A"/>
    <s v="GG de Prácticas en empresa"/>
    <s v="2S"/>
    <n v="16537707"/>
    <s v="MARTÍNEZ"/>
    <s v="SANTOLAYA"/>
    <s v="JOSÉ JAVIER"/>
    <s v="jjmartin"/>
    <s v="jose-javier.martinez@unirioja.es"/>
    <n v="0.2"/>
    <n v="0.2"/>
    <x v="1"/>
    <n v="506"/>
    <s v="PROFESOR TITULAR DE ESCUELA UNIVERSITARI"/>
    <s v="01A"/>
    <s v="TIEMPO COMPLETO AMPLIADO"/>
    <s v="2012-09-01 00:00:00.0"/>
    <s v="null"/>
    <s v="DF31833"/>
    <s v="TITULAR DE ESCUELAS UNIVERSITARIAS"/>
    <s v="R109"/>
    <x v="9"/>
    <n v="785"/>
    <s v="TECNOLOGÍA ELECTRÓNICA"/>
  </r>
  <r>
    <x v="18"/>
    <n v="16541690"/>
    <s v="ETSII"/>
    <n v="653"/>
    <s v="653G"/>
    <s v="GRUPO-A"/>
    <s v="Prácticas en empresa"/>
    <s v="GG"/>
    <s v="GRUPO GRANDE"/>
    <s v="653G"/>
    <s v="GG de Prácticas en empresa"/>
    <s v="GRUPO-A"/>
    <s v="GG de Prácticas en empresa"/>
    <s v="2S"/>
    <n v="16541690"/>
    <s v="BRETÓN"/>
    <s v="RODRÍGUEZ"/>
    <s v="JAVIER"/>
    <s v="jabreton"/>
    <s v="javier.breton@unirioja.es"/>
    <n v="0.2"/>
    <n v="0.2"/>
    <x v="1"/>
    <n v="506"/>
    <s v="PROFESOR TITULAR DE ESCUELA UNIVERSITARI"/>
    <s v="01A"/>
    <s v="TIEMPO COMPLETO AMPLIADO"/>
    <s v="2012-09-01 00:00:00.0"/>
    <s v="null"/>
    <s v="DF100087"/>
    <s v="TITULAR DE ESCUELA UNIVERSITARIA"/>
    <s v="R109"/>
    <x v="9"/>
    <n v="520"/>
    <s v="INGENIERÍA DE SISTEMAS Y AUTOMÁTICA"/>
  </r>
  <r>
    <x v="18"/>
    <n v="16549785"/>
    <s v="ETSII"/>
    <n v="653"/>
    <s v="653G"/>
    <s v="GRUPO-A"/>
    <s v="Prácticas en empresa"/>
    <s v="GG"/>
    <s v="GRUPO GRANDE"/>
    <s v="653G"/>
    <s v="GG de Prácticas en empresa"/>
    <s v="GRUPO-A"/>
    <s v="GG de Prácticas en empresa"/>
    <s v="2S"/>
    <n v="16549785"/>
    <s v="VICUÑA"/>
    <s v="MARTÍNEZ"/>
    <s v="JAVIER ESTEBAN"/>
    <s v="javicuna"/>
    <s v="javier.vicuna@unirioja.es"/>
    <n v="0.1"/>
    <n v="0.1"/>
    <x v="0"/>
    <n v="535"/>
    <s v="COLABORADOR-TIPO 1"/>
    <s v="C01"/>
    <s v="TIEMPO COMPLETO"/>
    <s v="2006-10-01 00:00:00.0"/>
    <s v="null"/>
    <s v="LD100575"/>
    <s v="COLABORADOR TIPO 1"/>
    <s v="R109"/>
    <x v="9"/>
    <n v="785"/>
    <s v="TECNOLOGÍA ELECTRÓNICA"/>
  </r>
  <r>
    <x v="18"/>
    <n v="16551240"/>
    <s v="ETSII"/>
    <n v="653"/>
    <s v="653G"/>
    <s v="GRUPO-A"/>
    <s v="Prácticas en empresa"/>
    <s v="GG"/>
    <s v="GRUPO GRANDE"/>
    <s v="653G"/>
    <s v="GG de Prácticas en empresa"/>
    <s v="GRUPO-A"/>
    <s v="GG de Prácticas en empresa"/>
    <s v="2S"/>
    <n v="16551240"/>
    <s v="CAPELLÁN"/>
    <s v="VILLACIÁN"/>
    <s v="CÁNDIDO"/>
    <s v="cacapell"/>
    <s v="candido.capellan@unirioja.es"/>
    <n v="0.1"/>
    <n v="0.1"/>
    <x v="1"/>
    <n v="536"/>
    <s v="PROFESOR INTERINO"/>
    <s v="C01"/>
    <s v="TIEMPO COMPLETO"/>
    <s v="2018-09-17 00:00:00.0"/>
    <s v="2019-04-09 00:00:00.0"/>
    <s v="PI101408"/>
    <s v="PROFESOR CONTRATADO INTERINO"/>
    <s v="R109"/>
    <x v="9"/>
    <n v="785"/>
    <s v="TECNOLOGÍA ELECTRÓNICA"/>
  </r>
  <r>
    <x v="18"/>
    <n v="16553320"/>
    <s v="ETSII"/>
    <n v="653"/>
    <s v="653G"/>
    <s v="GRUPO-A"/>
    <s v="Prácticas en empresa"/>
    <s v="GG"/>
    <s v="GRUPO GRANDE"/>
    <s v="653G"/>
    <s v="GG de Prácticas en empresa"/>
    <s v="GRUPO-A"/>
    <s v="GG de Prácticas en empresa"/>
    <s v="2S"/>
    <n v="16553320"/>
    <s v="ELVIRA"/>
    <s v="IZURRATEGUI"/>
    <s v="CARLOS"/>
    <s v="celvira"/>
    <s v="carlos.elvira@unirioja.es"/>
    <n v="0.2"/>
    <n v="0.2"/>
    <x v="1"/>
    <n v="506"/>
    <s v="PROFESOR TITULAR DE ESCUELA UNIVERSITARI"/>
    <s v="01A"/>
    <s v="TIEMPO COMPLETO AMPLIADO"/>
    <s v="2012-09-01 00:00:00.0"/>
    <s v="null"/>
    <s v="DF31778"/>
    <s v="TITULAR DE ESCUELAS UNIVERSITARIAS"/>
    <s v="R109"/>
    <x v="9"/>
    <n v="520"/>
    <s v="INGENIERÍA DE SISTEMAS Y AUTOMÁTICA"/>
  </r>
  <r>
    <x v="18"/>
    <n v="16563235"/>
    <s v="ETSII"/>
    <n v="653"/>
    <s v="653G"/>
    <s v="GRUPO-A"/>
    <s v="Prácticas en empresa"/>
    <s v="GG"/>
    <s v="GRUPO GRANDE"/>
    <s v="653G"/>
    <s v="GG de Prácticas en empresa"/>
    <s v="GRUPO-A"/>
    <s v="GG de Prácticas en empresa"/>
    <s v="2S"/>
    <n v="16563235"/>
    <s v="MIRURI"/>
    <s v="SÁENZ"/>
    <s v="JUAN MARTÍN"/>
    <s v="jumiruri"/>
    <s v="juan-martin.miruri@unirioja.es"/>
    <n v="0.2"/>
    <n v="0.2"/>
    <x v="1"/>
    <n v="535"/>
    <s v="COLABORADOR-TIPO 1"/>
    <s v="C01"/>
    <s v="TIEMPO COMPLETO"/>
    <s v="2006-10-01 00:00:00.0"/>
    <s v="null"/>
    <s v="LD100576"/>
    <s v="COLABORADOR TIPO 1"/>
    <s v="R109"/>
    <x v="9"/>
    <n v="520"/>
    <s v="INGENIERÍA DE SISTEMAS Y AUTOMÁTICA"/>
  </r>
  <r>
    <x v="18"/>
    <n v="16565868"/>
    <s v="ETSII"/>
    <n v="653"/>
    <s v="653G"/>
    <s v="GRUPO-A"/>
    <s v="Prácticas en empresa"/>
    <s v="GG"/>
    <s v="GRUPO GRANDE"/>
    <s v="653G"/>
    <s v="GG de Prácticas en empresa"/>
    <s v="GRUPO-A"/>
    <s v="GG de Prácticas en empresa"/>
    <s v="2S"/>
    <n v="16565868"/>
    <s v="JIMÉNEZ"/>
    <s v="MACÍAS"/>
    <s v="EMILIO"/>
    <s v="emjimene"/>
    <s v="emilio.jimenez@unirioja.es"/>
    <n v="0.1"/>
    <n v="0.1"/>
    <x v="0"/>
    <n v="500"/>
    <s v="CATEDRATICO DE UNIVERSIDAD"/>
    <s v="C01"/>
    <s v="TIEMPO COMPLETO"/>
    <s v="2016-04-15 00:00:00.0"/>
    <s v="null"/>
    <s v="DF100329"/>
    <s v="CATEDRÁTICO DE UNIVERSIDAD"/>
    <s v="R109"/>
    <x v="9"/>
    <n v="520"/>
    <s v="INGENIERÍA DE SISTEMAS Y AUTOMÁTICA"/>
  </r>
  <r>
    <x v="18"/>
    <n v="16570582"/>
    <s v="ETSII"/>
    <n v="653"/>
    <s v="653G"/>
    <s v="GRUPO-A"/>
    <s v="Prácticas en empresa"/>
    <s v="GG"/>
    <s v="GRUPO GRANDE"/>
    <s v="653G"/>
    <s v="GG de Prácticas en empresa"/>
    <s v="GRUPO-A"/>
    <s v="GG de Prácticas en empresa"/>
    <s v="2S"/>
    <n v="16570582"/>
    <s v="PÉREZ"/>
    <s v="BARRÓN"/>
    <s v="IVÁN LUIS"/>
    <s v="ivperez"/>
    <s v="ivan.perez@unirioja.es"/>
    <n v="0.1"/>
    <n v="0.1"/>
    <x v="0"/>
    <n v="534"/>
    <s v="CONTRATADO DOCTOR -TIPO 1"/>
    <s v="C01"/>
    <s v="TIEMPO COMPLETO"/>
    <s v="2015-12-23 00:00:00.0"/>
    <s v="null"/>
    <s v="LD100490"/>
    <s v="PROFESOR CONTRATADO DOCTOR TIPO 1"/>
    <s v="R109"/>
    <x v="9"/>
    <n v="785"/>
    <s v="TECNOLOGÍA ELECTRÓNICA"/>
  </r>
  <r>
    <x v="18"/>
    <n v="78750288"/>
    <s v="ETSII"/>
    <n v="653"/>
    <s v="653G"/>
    <s v="GRUPO-A"/>
    <s v="Prácticas en empresa"/>
    <s v="GG"/>
    <s v="GRUPO GRANDE"/>
    <s v="653G"/>
    <s v="GG de Prácticas en empresa"/>
    <s v="GRUPO-A"/>
    <s v="GG de Prácticas en empresa"/>
    <s v="2S"/>
    <n v="78750288"/>
    <s v="RICO"/>
    <s v="AZAGRA"/>
    <s v="JAVIER"/>
    <s v="jarico"/>
    <s v="javier.rico@unirioja.es"/>
    <n v="0.1"/>
    <n v="0.1"/>
    <x v="0"/>
    <n v="536"/>
    <s v="PROFESOR INTERINO"/>
    <s v="C01"/>
    <s v="TIEMPO COMPLETO"/>
    <s v="2010-09-01 00:00:00.0"/>
    <s v="null"/>
    <s v="PI100757"/>
    <s v="PROFESOR CONTRATADO INTERINO"/>
    <s v="R109"/>
    <x v="9"/>
    <n v="520"/>
    <s v="INGENIERÍA DE SISTEMAS Y AUTOMÁTICA"/>
  </r>
  <r>
    <x v="18"/>
    <n v="16551240"/>
    <s v="ETSII"/>
    <n v="654"/>
    <s v="654G"/>
    <s v="GRUPO-A"/>
    <s v="Procesado digital"/>
    <s v="GG"/>
    <s v="GRUPO GRANDE"/>
    <s v="654G"/>
    <s v="GG de Procesado digital"/>
    <s v="GRUPO-A"/>
    <s v="GG de Procesado digital"/>
    <s v="1S"/>
    <n v="16551240"/>
    <s v="CAPELLÁN"/>
    <s v="VILLACIÁN"/>
    <s v="CÁNDIDO"/>
    <s v="cacapell"/>
    <s v="candido.capellan@unirioja.es"/>
    <n v="2.4"/>
    <n v="2.4"/>
    <x v="1"/>
    <n v="536"/>
    <s v="PROFESOR INTERINO"/>
    <s v="C01"/>
    <s v="TIEMPO COMPLETO"/>
    <s v="2018-09-17 00:00:00.0"/>
    <s v="2019-04-09 00:00:00.0"/>
    <s v="PI101408"/>
    <s v="PROFESOR CONTRATADO INTERINO"/>
    <s v="R109"/>
    <x v="9"/>
    <n v="785"/>
    <s v="TECNOLOGÍA ELECTRÓNICA"/>
  </r>
  <r>
    <x v="18"/>
    <n v="16549519"/>
    <s v="ETSII"/>
    <n v="654"/>
    <s v="654L"/>
    <s v="GRUPO-A1"/>
    <s v="Procesado digital"/>
    <s v="GL"/>
    <s v="GRUPO DE LABORATORIO"/>
    <s v="654L"/>
    <s v="GL de Procesado digital"/>
    <s v="GRUPO-A1"/>
    <s v="GL de Procesado digital"/>
    <s v="1S"/>
    <n v="16549519"/>
    <s v="ZORZANO"/>
    <s v="MARTÍNEZ"/>
    <s v="ANTONIO MOISÉS"/>
    <s v="azorzano"/>
    <s v="antonio.zorzano@unirioja.es"/>
    <n v="0"/>
    <n v="0"/>
    <x v="1"/>
    <s v="A-0504"/>
    <s v="PROFESOR TITULAR UNIVERSIDAD"/>
    <s v="01A"/>
    <s v="TIEMPO COMPLETO AMPLIADO"/>
    <s v="2012-09-01 00:00:00.0"/>
    <s v="null"/>
    <s v="DF31836"/>
    <s v="PROFESOR TITULAR DE UNIVERSIDAD"/>
    <s v="R109"/>
    <x v="9"/>
    <n v="785"/>
    <s v="TECNOLOGÍA ELECTRÓNICA"/>
  </r>
  <r>
    <x v="18"/>
    <n v="16551240"/>
    <s v="ETSII"/>
    <n v="654"/>
    <s v="654L"/>
    <s v="GRUPO-A1"/>
    <s v="Procesado digital"/>
    <s v="GL"/>
    <s v="GRUPO DE LABORATORIO"/>
    <s v="654L"/>
    <s v="GL de Procesado digital"/>
    <s v="GRUPO-A1"/>
    <s v="GL de Procesado digital"/>
    <s v="1S"/>
    <n v="16551240"/>
    <s v="CAPELLÁN"/>
    <s v="VILLACIÁN"/>
    <s v="CÁNDIDO"/>
    <s v="cacapell"/>
    <s v="candido.capellan@unirioja.es"/>
    <n v="1.4"/>
    <n v="1.4"/>
    <x v="1"/>
    <n v="536"/>
    <s v="PROFESOR INTERINO"/>
    <s v="C01"/>
    <s v="TIEMPO COMPLETO"/>
    <s v="2018-09-17 00:00:00.0"/>
    <s v="2019-04-09 00:00:00.0"/>
    <s v="PI101408"/>
    <s v="PROFESOR CONTRATADO INTERINO"/>
    <s v="R109"/>
    <x v="9"/>
    <n v="785"/>
    <s v="TECNOLOGÍA ELECTRÓNICA"/>
  </r>
  <r>
    <x v="18"/>
    <n v="16549519"/>
    <s v="ETSII"/>
    <n v="654"/>
    <s v="654R"/>
    <s v="GRUPO-A1"/>
    <s v="Procesado digital"/>
    <s v="GR"/>
    <s v="GRUPO REDUCIDO"/>
    <s v="654R"/>
    <s v="GR de Procesado digital"/>
    <s v="GRUPO-A1"/>
    <s v="GR de Procesado digital"/>
    <s v="1S"/>
    <n v="16549519"/>
    <s v="ZORZANO"/>
    <s v="MARTÍNEZ"/>
    <s v="ANTONIO MOISÉS"/>
    <s v="azorzano"/>
    <s v="antonio.zorzano@unirioja.es"/>
    <n v="0"/>
    <n v="0"/>
    <x v="1"/>
    <s v="A-0504"/>
    <s v="PROFESOR TITULAR UNIVERSIDAD"/>
    <s v="01A"/>
    <s v="TIEMPO COMPLETO AMPLIADO"/>
    <s v="2012-09-01 00:00:00.0"/>
    <s v="null"/>
    <s v="DF31836"/>
    <s v="PROFESOR TITULAR DE UNIVERSIDAD"/>
    <s v="R109"/>
    <x v="9"/>
    <n v="785"/>
    <s v="TECNOLOGÍA ELECTRÓNICA"/>
  </r>
  <r>
    <x v="18"/>
    <n v="16551240"/>
    <s v="ETSII"/>
    <n v="654"/>
    <s v="654R"/>
    <s v="GRUPO-A1"/>
    <s v="Procesado digital"/>
    <s v="GR"/>
    <s v="GRUPO REDUCIDO"/>
    <s v="654R"/>
    <s v="GR de Procesado digital"/>
    <s v="GRUPO-A1"/>
    <s v="GR de Procesado digital"/>
    <s v="1S"/>
    <n v="16551240"/>
    <s v="CAPELLÁN"/>
    <s v="VILLACIÁN"/>
    <s v="CÁNDIDO"/>
    <s v="cacapell"/>
    <s v="candido.capellan@unirioja.es"/>
    <n v="0.7"/>
    <n v="0.7"/>
    <x v="1"/>
    <n v="536"/>
    <s v="PROFESOR INTERINO"/>
    <s v="C01"/>
    <s v="TIEMPO COMPLETO"/>
    <s v="2018-09-17 00:00:00.0"/>
    <s v="2019-04-09 00:00:00.0"/>
    <s v="PI101408"/>
    <s v="PROFESOR CONTRATADO INTERINO"/>
    <s v="R109"/>
    <x v="9"/>
    <n v="785"/>
    <s v="TECNOLOGÍA ELECTRÓNICA"/>
  </r>
  <r>
    <x v="18"/>
    <n v="16513797"/>
    <s v="ETSII"/>
    <n v="655"/>
    <s v="655G"/>
    <s v="GRUPO-A"/>
    <s v="Sistemas de percepción y visión artificial"/>
    <s v="GG"/>
    <s v="GRUPO GRANDE"/>
    <s v="655G"/>
    <s v="GG de Sistemas de percepción y visión artificial"/>
    <s v="GRUPO-A"/>
    <s v="GG de Sistemas de percepción y visión artificial"/>
    <s v="2S"/>
    <n v="16513797"/>
    <s v="ZORZANO"/>
    <s v="MARTÍNEZ"/>
    <s v="JOSÉ MARÍA"/>
    <s v="jzorzano"/>
    <s v="jose.zorzano@unirioja.es"/>
    <n v="1.6"/>
    <n v="1.6"/>
    <x v="1"/>
    <n v="506"/>
    <s v="PROFESOR TITULAR DE ESCUELA UNIVERSITARI"/>
    <s v="01A"/>
    <s v="TIEMPO COMPLETO AMPLIADO"/>
    <s v="2012-09-01 00:00:00.0"/>
    <s v="null"/>
    <s v="DF31835"/>
    <s v="TITULAR DE ESCUELAS UNIVERSITARIAS"/>
    <s v="R109"/>
    <x v="9"/>
    <n v="785"/>
    <s v="TECNOLOGÍA ELECTRÓNICA"/>
  </r>
  <r>
    <x v="18"/>
    <n v="16549785"/>
    <s v="ETSII"/>
    <n v="655"/>
    <s v="655G"/>
    <s v="GRUPO-A"/>
    <s v="Sistemas de percepción y visión artificial"/>
    <s v="GG"/>
    <s v="GRUPO GRANDE"/>
    <s v="655G"/>
    <s v="GG de Sistemas de percepción y visión artificial"/>
    <s v="GRUPO-A"/>
    <s v="GG de Sistemas de percepción y visión artificial"/>
    <s v="2S"/>
    <n v="16549785"/>
    <s v="VICUÑA"/>
    <s v="MARTÍNEZ"/>
    <s v="JAVIER ESTEBAN"/>
    <s v="javicuna"/>
    <s v="javier.vicuna@unirioja.es"/>
    <n v="1.6"/>
    <n v="1.6"/>
    <x v="0"/>
    <n v="535"/>
    <s v="COLABORADOR-TIPO 1"/>
    <s v="C01"/>
    <s v="TIEMPO COMPLETO"/>
    <s v="2006-10-01 00:00:00.0"/>
    <s v="null"/>
    <s v="LD100575"/>
    <s v="COLABORADOR TIPO 1"/>
    <s v="R109"/>
    <x v="9"/>
    <n v="785"/>
    <s v="TECNOLOGÍA ELECTRÓNICA"/>
  </r>
  <r>
    <x v="18"/>
    <n v="16513797"/>
    <s v="ETSII"/>
    <n v="655"/>
    <s v="655L"/>
    <s v="GRUPO-A1"/>
    <s v="Sistemas de percepción y visión artificial"/>
    <s v="GL"/>
    <s v="GRUPO DE LABORATORIO"/>
    <s v="655L"/>
    <s v="GL de Sistemas de percepción y visión artificial"/>
    <s v="GRUPO-A1"/>
    <s v="GL de Sistemas de percepción y visión artificial"/>
    <s v="2S"/>
    <n v="16513797"/>
    <s v="ZORZANO"/>
    <s v="MARTÍNEZ"/>
    <s v="JOSÉ MARÍA"/>
    <s v="jzorzano"/>
    <s v="jose.zorzano@unirioja.es"/>
    <n v="0.7"/>
    <n v="0.7"/>
    <x v="1"/>
    <n v="506"/>
    <s v="PROFESOR TITULAR DE ESCUELA UNIVERSITARI"/>
    <s v="01A"/>
    <s v="TIEMPO COMPLETO AMPLIADO"/>
    <s v="2012-09-01 00:00:00.0"/>
    <s v="null"/>
    <s v="DF31835"/>
    <s v="TITULAR DE ESCUELAS UNIVERSITARIAS"/>
    <s v="R109"/>
    <x v="9"/>
    <n v="785"/>
    <s v="TECNOLOGÍA ELECTRÓNICA"/>
  </r>
  <r>
    <x v="18"/>
    <n v="16549785"/>
    <s v="ETSII"/>
    <n v="655"/>
    <s v="655L"/>
    <s v="GRUPO-A1"/>
    <s v="Sistemas de percepción y visión artificial"/>
    <s v="GL"/>
    <s v="GRUPO DE LABORATORIO"/>
    <s v="655L"/>
    <s v="GL de Sistemas de percepción y visión artificial"/>
    <s v="GRUPO-A1"/>
    <s v="GL de Sistemas de percepción y visión artificial"/>
    <s v="2S"/>
    <n v="16549785"/>
    <s v="VICUÑA"/>
    <s v="MARTÍNEZ"/>
    <s v="JAVIER ESTEBAN"/>
    <s v="javicuna"/>
    <s v="javier.vicuna@unirioja.es"/>
    <n v="0.7"/>
    <n v="0.7"/>
    <x v="0"/>
    <n v="535"/>
    <s v="COLABORADOR-TIPO 1"/>
    <s v="C01"/>
    <s v="TIEMPO COMPLETO"/>
    <s v="2006-10-01 00:00:00.0"/>
    <s v="null"/>
    <s v="LD100575"/>
    <s v="COLABORADOR TIPO 1"/>
    <s v="R109"/>
    <x v="9"/>
    <n v="785"/>
    <s v="TECNOLOGÍA ELECTRÓNICA"/>
  </r>
  <r>
    <x v="18"/>
    <n v="16513797"/>
    <s v="ETSII"/>
    <n v="655"/>
    <s v="655R"/>
    <s v="GRUPO-A1"/>
    <s v="Sistemas de percepción y visión artificial"/>
    <s v="GR"/>
    <s v="GRUPO REDUCIDO"/>
    <s v="655R"/>
    <s v="GR de Sistemas de percepción y visión artificial"/>
    <s v="GRUPO-A1"/>
    <s v="GR de Sistemas de percepción y visión artificial"/>
    <s v="2S"/>
    <n v="16513797"/>
    <s v="ZORZANO"/>
    <s v="MARTÍNEZ"/>
    <s v="JOSÉ MARÍA"/>
    <s v="jzorzano"/>
    <s v="jose.zorzano@unirioja.es"/>
    <n v="0.7"/>
    <n v="0.7"/>
    <x v="1"/>
    <n v="506"/>
    <s v="PROFESOR TITULAR DE ESCUELA UNIVERSITARI"/>
    <s v="01A"/>
    <s v="TIEMPO COMPLETO AMPLIADO"/>
    <s v="2012-09-01 00:00:00.0"/>
    <s v="null"/>
    <s v="DF31835"/>
    <s v="TITULAR DE ESCUELAS UNIVERSITARIAS"/>
    <s v="R109"/>
    <x v="9"/>
    <n v="785"/>
    <s v="TECNOLOGÍA ELECTRÓNICA"/>
  </r>
  <r>
    <x v="18"/>
    <n v="16549785"/>
    <s v="ETSII"/>
    <n v="655"/>
    <s v="655R"/>
    <s v="GRUPO-A1"/>
    <s v="Sistemas de percepción y visión artificial"/>
    <s v="GR"/>
    <s v="GRUPO REDUCIDO"/>
    <s v="655R"/>
    <s v="GR de Sistemas de percepción y visión artificial"/>
    <s v="GRUPO-A1"/>
    <s v="GR de Sistemas de percepción y visión artificial"/>
    <s v="2S"/>
    <n v="16549785"/>
    <s v="VICUÑA"/>
    <s v="MARTÍNEZ"/>
    <s v="JAVIER ESTEBAN"/>
    <s v="javicuna"/>
    <s v="javier.vicuna@unirioja.es"/>
    <n v="0.7"/>
    <n v="0.7"/>
    <x v="0"/>
    <n v="535"/>
    <s v="COLABORADOR-TIPO 1"/>
    <s v="C01"/>
    <s v="TIEMPO COMPLETO"/>
    <s v="2006-10-01 00:00:00.0"/>
    <s v="null"/>
    <s v="LD100575"/>
    <s v="COLABORADOR TIPO 1"/>
    <s v="R109"/>
    <x v="9"/>
    <n v="785"/>
    <s v="TECNOLOGÍA ELECTRÓNICA"/>
  </r>
  <r>
    <x v="18"/>
    <n v="16504002"/>
    <s v="ETSII"/>
    <n v="656"/>
    <s v="656G"/>
    <s v="GRUPO-A"/>
    <s v="Sistemas embebidos"/>
    <s v="GG"/>
    <s v="GRUPO GRANDE"/>
    <s v="656G"/>
    <s v="GG de Sistemas embebidos"/>
    <s v="GRUPO-A"/>
    <s v="GG de Sistemas embebidos"/>
    <s v="2S"/>
    <n v="16504002"/>
    <s v="RODRÍGUEZ"/>
    <s v="GONZÁLEZ"/>
    <s v="CARLOS ALBERTO"/>
    <s v="carodri"/>
    <s v="carlos.rodriguez@unirioja.es"/>
    <n v="3.2"/>
    <n v="3.2"/>
    <x v="0"/>
    <n v="506"/>
    <s v="PROFESOR TITULAR DE ESCUELA UNIVERSITARI"/>
    <s v="01A"/>
    <s v="TIEMPO COMPLETO AMPLIADO"/>
    <s v="2012-09-01 00:00:00.0"/>
    <s v="null"/>
    <s v="DF31815"/>
    <s v="TITULAR DE ESCUELAS UNIVERSITARIAS"/>
    <s v="R109"/>
    <x v="9"/>
    <n v="785"/>
    <s v="TECNOLOGÍA ELECTRÓNICA"/>
  </r>
  <r>
    <x v="18"/>
    <n v="16504002"/>
    <s v="ETSII"/>
    <n v="656"/>
    <s v="656L"/>
    <s v="GRUPO-A1"/>
    <s v="Sistemas embebidos"/>
    <s v="GL"/>
    <s v="GRUPO DE LABORATORIO"/>
    <s v="656L"/>
    <s v="GL de Sistemas embebidos"/>
    <s v="GRUPO-A1"/>
    <s v="GL de Sistemas embebidos"/>
    <s v="2S"/>
    <n v="16504002"/>
    <s v="RODRÍGUEZ"/>
    <s v="GONZÁLEZ"/>
    <s v="CARLOS ALBERTO"/>
    <s v="carodri"/>
    <s v="carlos.rodriguez@unirioja.es"/>
    <n v="1.4"/>
    <n v="1.4"/>
    <x v="0"/>
    <n v="506"/>
    <s v="PROFESOR TITULAR DE ESCUELA UNIVERSITARI"/>
    <s v="01A"/>
    <s v="TIEMPO COMPLETO AMPLIADO"/>
    <s v="2012-09-01 00:00:00.0"/>
    <s v="null"/>
    <s v="DF31815"/>
    <s v="TITULAR DE ESCUELAS UNIVERSITARIAS"/>
    <s v="R109"/>
    <x v="9"/>
    <n v="785"/>
    <s v="TECNOLOGÍA ELECTRÓNICA"/>
  </r>
  <r>
    <x v="18"/>
    <n v="16504002"/>
    <s v="ETSII"/>
    <n v="656"/>
    <s v="656R"/>
    <s v="GRUPO-A1"/>
    <s v="Sistemas embebidos"/>
    <s v="GR"/>
    <s v="GRUPO REDUCIDO"/>
    <s v="656R"/>
    <s v="GR de Sistemas embebidos"/>
    <s v="GRUPO-A1"/>
    <s v="GR de Sistemas embebidos"/>
    <s v="2S"/>
    <n v="16504002"/>
    <s v="RODRÍGUEZ"/>
    <s v="GONZÁLEZ"/>
    <s v="CARLOS ALBERTO"/>
    <s v="carodri"/>
    <s v="carlos.rodriguez@unirioja.es"/>
    <n v="1.4"/>
    <n v="1.4"/>
    <x v="0"/>
    <n v="506"/>
    <s v="PROFESOR TITULAR DE ESCUELA UNIVERSITARI"/>
    <s v="01A"/>
    <s v="TIEMPO COMPLETO AMPLIADO"/>
    <s v="2012-09-01 00:00:00.0"/>
    <s v="null"/>
    <s v="DF31815"/>
    <s v="TITULAR DE ESCUELAS UNIVERSITARIAS"/>
    <s v="R109"/>
    <x v="9"/>
    <n v="785"/>
    <s v="TECNOLOGÍA ELECTRÓNICA"/>
  </r>
  <r>
    <x v="18"/>
    <n v="78750288"/>
    <s v="ETSII"/>
    <n v="657"/>
    <s v="657G"/>
    <s v="GRUPO-A"/>
    <s v="Sistemas robotizados"/>
    <s v="GG"/>
    <s v="GRUPO GRANDE"/>
    <s v="657G"/>
    <s v="GG de Sistemas robotizados"/>
    <s v="GRUPO-A"/>
    <s v="GG de Sistemas robotizados"/>
    <s v="2S"/>
    <n v="78750288"/>
    <s v="RICO"/>
    <s v="AZAGRA"/>
    <s v="JAVIER"/>
    <s v="jarico"/>
    <s v="javier.rico@unirioja.es"/>
    <n v="3.2"/>
    <n v="3.2"/>
    <x v="0"/>
    <n v="536"/>
    <s v="PROFESOR INTERINO"/>
    <s v="C01"/>
    <s v="TIEMPO COMPLETO"/>
    <s v="2010-09-01 00:00:00.0"/>
    <s v="null"/>
    <s v="PI100757"/>
    <s v="PROFESOR CONTRATADO INTERINO"/>
    <s v="R109"/>
    <x v="9"/>
    <n v="520"/>
    <s v="INGENIERÍA DE SISTEMAS Y AUTOMÁTICA"/>
  </r>
  <r>
    <x v="18"/>
    <n v="78750288"/>
    <s v="ETSII"/>
    <n v="657"/>
    <s v="657L"/>
    <s v="GRUPO-A1"/>
    <s v="Sistemas robotizados"/>
    <s v="GL"/>
    <s v="GRUPO DE LABORATORIO"/>
    <s v="657L"/>
    <s v="GL de Sistemas robotizados"/>
    <s v="GRUPO-A1"/>
    <s v="GL de Sistemas robotizados"/>
    <s v="2S"/>
    <n v="78750288"/>
    <s v="RICO"/>
    <s v="AZAGRA"/>
    <s v="JAVIER"/>
    <s v="jarico"/>
    <s v="javier.rico@unirioja.es"/>
    <n v="1.4"/>
    <n v="1.4"/>
    <x v="0"/>
    <n v="536"/>
    <s v="PROFESOR INTERINO"/>
    <s v="C01"/>
    <s v="TIEMPO COMPLETO"/>
    <s v="2010-09-01 00:00:00.0"/>
    <s v="null"/>
    <s v="PI100757"/>
    <s v="PROFESOR CONTRATADO INTERINO"/>
    <s v="R109"/>
    <x v="9"/>
    <n v="520"/>
    <s v="INGENIERÍA DE SISTEMAS Y AUTOMÁTICA"/>
  </r>
  <r>
    <x v="18"/>
    <n v="78750288"/>
    <s v="ETSII"/>
    <n v="657"/>
    <s v="657R"/>
    <s v="GRUPO-A1"/>
    <s v="Sistemas robotizados"/>
    <s v="GR"/>
    <s v="GRUPO REDUCIDO"/>
    <s v="657R"/>
    <s v="GR de Sistemas robotizados"/>
    <s v="GRUPO-A1"/>
    <s v="GR de Sistemas robotizados"/>
    <s v="2S"/>
    <n v="78750288"/>
    <s v="RICO"/>
    <s v="AZAGRA"/>
    <s v="JAVIER"/>
    <s v="jarico"/>
    <s v="javier.rico@unirioja.es"/>
    <n v="1.4"/>
    <n v="1.4"/>
    <x v="0"/>
    <n v="536"/>
    <s v="PROFESOR INTERINO"/>
    <s v="C01"/>
    <s v="TIEMPO COMPLETO"/>
    <s v="2010-09-01 00:00:00.0"/>
    <s v="null"/>
    <s v="PI100757"/>
    <s v="PROFESOR CONTRATADO INTERINO"/>
    <s v="R109"/>
    <x v="9"/>
    <n v="520"/>
    <s v="INGENIERÍA DE SISTEMAS Y AUTOMÁTICA"/>
  </r>
  <r>
    <x v="18"/>
    <n v="16537707"/>
    <s v="ETSII"/>
    <n v="658"/>
    <s v="658G"/>
    <s v="GRUPO-A"/>
    <s v="Tecnología electrónica y control"/>
    <s v="GG"/>
    <s v="GRUPO GRANDE"/>
    <s v="658G"/>
    <s v="GG de Tecnología electrónica y control"/>
    <s v="GRUPO-A"/>
    <s v="GG de Tecnología electrónica y control"/>
    <s v="1S"/>
    <n v="16537707"/>
    <s v="MARTÍNEZ"/>
    <s v="SANTOLAYA"/>
    <s v="JOSÉ JAVIER"/>
    <s v="jjmartin"/>
    <s v="jose-javier.martinez@unirioja.es"/>
    <n v="1.7"/>
    <n v="1.7"/>
    <x v="1"/>
    <n v="506"/>
    <s v="PROFESOR TITULAR DE ESCUELA UNIVERSITARI"/>
    <s v="01A"/>
    <s v="TIEMPO COMPLETO AMPLIADO"/>
    <s v="2012-09-01 00:00:00.0"/>
    <s v="null"/>
    <s v="DF31833"/>
    <s v="TITULAR DE ESCUELAS UNIVERSITARIAS"/>
    <s v="R109"/>
    <x v="9"/>
    <n v="785"/>
    <s v="TECNOLOGÍA ELECTRÓNICA"/>
  </r>
  <r>
    <x v="18"/>
    <n v="16537707"/>
    <s v="ETSII"/>
    <n v="658"/>
    <s v="658L"/>
    <s v="GRUPO-A1"/>
    <s v="Tecnología electrónica y control"/>
    <s v="GL"/>
    <s v="GRUPO DE LABORATORIO"/>
    <s v="658L"/>
    <s v="GL de Tecnología electrónica y control"/>
    <s v="GRUPO-A1"/>
    <s v="GL de Tecnología electrónica y control"/>
    <s v="1S"/>
    <n v="16537707"/>
    <s v="MARTÍNEZ"/>
    <s v="SANTOLAYA"/>
    <s v="JOSÉ JAVIER"/>
    <s v="jjmartin"/>
    <s v="jose-javier.martinez@unirioja.es"/>
    <n v="2.8"/>
    <n v="2.8"/>
    <x v="1"/>
    <n v="506"/>
    <s v="PROFESOR TITULAR DE ESCUELA UNIVERSITARI"/>
    <s v="01A"/>
    <s v="TIEMPO COMPLETO AMPLIADO"/>
    <s v="2012-09-01 00:00:00.0"/>
    <s v="null"/>
    <s v="DF31833"/>
    <s v="TITULAR DE ESCUELAS UNIVERSITARIAS"/>
    <s v="R109"/>
    <x v="9"/>
    <n v="785"/>
    <s v="TECNOLOGÍA ELECTRÓNICA"/>
  </r>
  <r>
    <x v="2"/>
    <n v="16515910"/>
    <s v="FCJS"/>
    <n v="659"/>
    <s v="659G"/>
    <s v="GRUPO-A"/>
    <s v="Auditoría socio-laboral"/>
    <s v="GG"/>
    <s v="GRUPO GRANDE"/>
    <s v="659G"/>
    <s v="GG de Auditoría sociol-laboral"/>
    <s v="GRUPO-A"/>
    <s v="GG de Auditoría sociol-laboral"/>
    <s v="2S"/>
    <n v="16515910"/>
    <s v="LÁZARO"/>
    <s v="RUIZ"/>
    <s v="VICENTE"/>
    <s v="vilazaro"/>
    <s v="vicente.lazaro@unirioja.es"/>
    <n v="4.5"/>
    <n v="4.5"/>
    <x v="1"/>
    <s v="A-0538"/>
    <s v="TITULAR"/>
    <s v="C01"/>
    <s v="TIEMPO COMPLETO"/>
    <s v="2011-01-01 00:00:00.0"/>
    <s v="null"/>
    <s v="PI100795"/>
    <s v="TITULAR DOCTOR"/>
    <s v="R115"/>
    <x v="2"/>
    <n v="740"/>
    <s v="PSICOLOGÍA SOCIAL"/>
  </r>
  <r>
    <x v="2"/>
    <n v="16515910"/>
    <s v="FCJS"/>
    <n v="659"/>
    <s v="659R"/>
    <s v="GRUPO-A1"/>
    <s v="Auditoría socio-laboral"/>
    <s v="GR"/>
    <s v="GRUPO REDUCIDO"/>
    <s v="659R"/>
    <s v="GR de Auditoría sociol-laboral"/>
    <s v="GRUPO-A1"/>
    <s v="GR de Auditoría sociol-laboral"/>
    <s v="2S"/>
    <n v="16515910"/>
    <s v="LÁZARO"/>
    <s v="RUIZ"/>
    <s v="VICENTE"/>
    <s v="vilazaro"/>
    <s v="vicente.lazaro@unirioja.es"/>
    <n v="1.5"/>
    <n v="1.5"/>
    <x v="1"/>
    <s v="A-0538"/>
    <s v="TITULAR"/>
    <s v="C01"/>
    <s v="TIEMPO COMPLETO"/>
    <s v="2011-01-01 00:00:00.0"/>
    <s v="null"/>
    <s v="PI100795"/>
    <s v="TITULAR DOCTOR"/>
    <s v="R115"/>
    <x v="2"/>
    <n v="740"/>
    <s v="PSICOLOGÍA SOCIAL"/>
  </r>
  <r>
    <x v="2"/>
    <n v="72781400"/>
    <s v="FCJS"/>
    <n v="660"/>
    <s v="660G"/>
    <s v="GRUPO-A"/>
    <s v="Derecho colectivo del trabajo"/>
    <s v="GG"/>
    <s v="GRUPO GRANDE"/>
    <s v="660G"/>
    <s v="GG de Derecho colectivo del trabajo"/>
    <s v="GRUPO-A"/>
    <s v="GG de Derecho colectivo del trabajo"/>
    <s v="2S"/>
    <n v="72781400"/>
    <s v="MORCILLO"/>
    <s v="GARCÍA"/>
    <s v="JUAN CARLOS"/>
    <s v="jumorcil"/>
    <s v="juan-carlos.morcillo@unirioja.es"/>
    <n v="4.5"/>
    <n v="4.5"/>
    <x v="1"/>
    <s v="A-0539"/>
    <s v="TITULAR"/>
    <s v="P06"/>
    <s v="TIEMPO PARCIAL (6+6 HORAS)"/>
    <s v="2011-01-01 00:00:00.0"/>
    <s v="null"/>
    <s v="PI100799"/>
    <s v="AGREGADO"/>
    <s v="R103"/>
    <x v="1"/>
    <n v="140"/>
    <s v="DERECHO DEL TRABAJO Y DE LA SEGURIDAD SOCIAL"/>
  </r>
  <r>
    <x v="2"/>
    <n v="72781400"/>
    <s v="FCJS"/>
    <n v="660"/>
    <s v="660R"/>
    <s v="GRUPO-A1"/>
    <s v="Derecho colectivo del trabajo"/>
    <s v="GR"/>
    <s v="GRUPO REDUCIDO"/>
    <s v="660R"/>
    <s v="GR de Derecho colectivo del trabajo"/>
    <s v="GRUPO-A1"/>
    <s v="GR de Derecho colectivo del trabajo"/>
    <s v="2S"/>
    <n v="72781400"/>
    <s v="MORCILLO"/>
    <s v="GARCÍA"/>
    <s v="JUAN CARLOS"/>
    <s v="jumorcil"/>
    <s v="juan-carlos.morcillo@unirioja.es"/>
    <n v="1.5"/>
    <n v="1.5"/>
    <x v="1"/>
    <s v="A-0539"/>
    <s v="TITULAR"/>
    <s v="P06"/>
    <s v="TIEMPO PARCIAL (6+6 HORAS)"/>
    <s v="2011-01-01 00:00:00.0"/>
    <s v="null"/>
    <s v="PI100799"/>
    <s v="AGREGADO"/>
    <s v="R103"/>
    <x v="1"/>
    <n v="140"/>
    <s v="DERECHO DEL TRABAJO Y DE LA SEGURIDAD SOCIAL"/>
  </r>
  <r>
    <x v="2"/>
    <n v="16542669"/>
    <s v="FCJS"/>
    <n v="661"/>
    <s v="661G"/>
    <s v="GRUPO-A"/>
    <s v="Derecho individual del trabajo"/>
    <s v="GG"/>
    <s v="GRUPO GRANDE"/>
    <s v="661G"/>
    <s v="GG de Derecho individual del trabajo"/>
    <s v="GRUPO-A"/>
    <s v="GG de Derecho individual del trabajo"/>
    <s v="1S"/>
    <n v="16542669"/>
    <s v="ARRUGA"/>
    <s v="SEGURA"/>
    <s v="MARÍA CONCEPCIÓN"/>
    <s v="m-arruga"/>
    <s v="maria-concepcion.arruga@unirioja.es"/>
    <n v="4.5"/>
    <n v="4.5"/>
    <x v="1"/>
    <s v="A-0537"/>
    <s v="TITULAR"/>
    <s v="C01"/>
    <s v="TIEMPO COMPLETO"/>
    <s v="2011-01-01 00:00:00.0"/>
    <s v="null"/>
    <s v="PI100875"/>
    <s v="TITULAR"/>
    <s v="R103"/>
    <x v="1"/>
    <n v="140"/>
    <s v="DERECHO DEL TRABAJO Y DE LA SEGURIDAD SOCIAL"/>
  </r>
  <r>
    <x v="2"/>
    <n v="16542669"/>
    <s v="FCJS"/>
    <n v="661"/>
    <s v="661R"/>
    <s v="GRUPO-A1"/>
    <s v="Derecho individual del trabajo"/>
    <s v="GR"/>
    <s v="GRUPO REDUCIDO"/>
    <s v="661R"/>
    <s v="GR de Derecho individual del trabajo"/>
    <s v="GRUPO-A1"/>
    <s v="GR de Derecho individual del trabajo"/>
    <s v="1S"/>
    <n v="16542669"/>
    <s v="ARRUGA"/>
    <s v="SEGURA"/>
    <s v="MARÍA CONCEPCIÓN"/>
    <s v="m-arruga"/>
    <s v="maria-concepcion.arruga@unirioja.es"/>
    <n v="1.5"/>
    <n v="1.5"/>
    <x v="1"/>
    <s v="A-0537"/>
    <s v="TITULAR"/>
    <s v="C01"/>
    <s v="TIEMPO COMPLETO"/>
    <s v="2011-01-01 00:00:00.0"/>
    <s v="null"/>
    <s v="PI100875"/>
    <s v="TITULAR"/>
    <s v="R103"/>
    <x v="1"/>
    <n v="140"/>
    <s v="DERECHO DEL TRABAJO Y DE LA SEGURIDAD SOCIAL"/>
  </r>
  <r>
    <x v="2"/>
    <n v="16533310"/>
    <s v="FCJS"/>
    <n v="662"/>
    <s v="662G"/>
    <s v="GRUPO-A"/>
    <s v="Economía del trabajo"/>
    <s v="GG"/>
    <s v="GRUPO GRANDE"/>
    <s v="662G"/>
    <s v="GG de Economía del trabajo"/>
    <s v="GRUPO-A"/>
    <s v="GG de Economía del trabajo"/>
    <s v="1S"/>
    <n v="16533310"/>
    <s v="DE TORRE"/>
    <s v="RESA"/>
    <s v="MARÍA JESÚS"/>
    <s v="marirede"/>
    <s v="chechu.detorre@unirioja.es"/>
    <n v="0"/>
    <n v="0"/>
    <x v="1"/>
    <n v="506"/>
    <s v="PROFESOR TITULAR DE ESCUELA UNIVERSITARI"/>
    <s v="01A"/>
    <s v="TIEMPO COMPLETO AMPLIADO"/>
    <s v="2012-09-01 00:00:00.0"/>
    <s v="null"/>
    <s v="DF31239"/>
    <s v="TITULAR DE ESCUELAS UNIVERSITARIAS"/>
    <s v="R104"/>
    <x v="0"/>
    <n v="415"/>
    <s v="FUNDAMENTOS DEL ANÁLISIS ECONÓMICO"/>
  </r>
  <r>
    <x v="2"/>
    <n v="73003437"/>
    <s v="FCJS"/>
    <n v="662"/>
    <s v="662G"/>
    <s v="GRUPO-A"/>
    <s v="Economía del trabajo"/>
    <s v="GG"/>
    <s v="GRUPO GRANDE"/>
    <s v="662G"/>
    <s v="GG de Economía del trabajo"/>
    <s v="GRUPO-A"/>
    <s v="GG de Economía del trabajo"/>
    <s v="1S"/>
    <n v="73003437"/>
    <s v="LANGARITA"/>
    <s v="TEJERO"/>
    <s v="RAQUEL"/>
    <s v="ralangar"/>
    <s v="raquel.langarita@unirioja.es"/>
    <n v="4.5"/>
    <n v="4.5"/>
    <x v="1"/>
    <n v="536"/>
    <s v="PROFESOR INTERINO"/>
    <s v="C01"/>
    <s v="TIEMPO COMPLETO"/>
    <s v="2018-09-17 00:00:00.0"/>
    <s v="null"/>
    <s v="PI101357"/>
    <s v="PROFESOR CONTRATADO INTERINO"/>
    <s v="R104"/>
    <x v="0"/>
    <n v="415"/>
    <s v="FUNDAMENTOS DEL ANÁLISIS ECONÓMICO"/>
  </r>
  <r>
    <x v="2"/>
    <n v="73003437"/>
    <s v="FCJS"/>
    <n v="662"/>
    <s v="662R"/>
    <s v="GRUPO-A1"/>
    <s v="Economía del trabajo"/>
    <s v="GR"/>
    <s v="GRUPO REDUCIDO"/>
    <s v="662R"/>
    <s v="GR de Economía del trabajo"/>
    <s v="GRUPO-A1"/>
    <s v="GR de Economía del trabajo"/>
    <s v="1S"/>
    <n v="73003437"/>
    <s v="LANGARITA"/>
    <s v="TEJERO"/>
    <s v="RAQUEL"/>
    <s v="ralangar"/>
    <s v="raquel.langarita@unirioja.es"/>
    <n v="1.5"/>
    <n v="1.5"/>
    <x v="1"/>
    <n v="536"/>
    <s v="PROFESOR INTERINO"/>
    <s v="C01"/>
    <s v="TIEMPO COMPLETO"/>
    <s v="2018-09-17 00:00:00.0"/>
    <s v="null"/>
    <s v="PI101357"/>
    <s v="PROFESOR CONTRATADO INTERINO"/>
    <s v="R104"/>
    <x v="0"/>
    <n v="415"/>
    <s v="FUNDAMENTOS DEL ANÁLISIS ECONÓMICO"/>
  </r>
  <r>
    <x v="2"/>
    <n v="72781400"/>
    <s v="FCJS"/>
    <n v="663"/>
    <s v="663G"/>
    <s v="GRUPO-A"/>
    <s v="Marco normativo de la Seguridad Social"/>
    <s v="GG"/>
    <s v="GRUPO GRANDE"/>
    <s v="663G"/>
    <s v="GG de Marco normativo de la seguridad social"/>
    <s v="GRUPO-A"/>
    <s v="GG de Marco normativo de la seguridad social"/>
    <s v="2S"/>
    <n v="72781400"/>
    <s v="MORCILLO"/>
    <s v="GARCÍA"/>
    <s v="JUAN CARLOS"/>
    <s v="jumorcil"/>
    <s v="juan-carlos.morcillo@unirioja.es"/>
    <n v="4.5"/>
    <n v="4.5"/>
    <x v="1"/>
    <s v="A-0539"/>
    <s v="TITULAR"/>
    <s v="P06"/>
    <s v="TIEMPO PARCIAL (6+6 HORAS)"/>
    <s v="2011-01-01 00:00:00.0"/>
    <s v="null"/>
    <s v="PI100799"/>
    <s v="AGREGADO"/>
    <s v="R103"/>
    <x v="1"/>
    <n v="140"/>
    <s v="DERECHO DEL TRABAJO Y DE LA SEGURIDAD SOCIAL"/>
  </r>
  <r>
    <x v="2"/>
    <n v="16542669"/>
    <s v="FCJS"/>
    <n v="663"/>
    <s v="663R"/>
    <s v="GRUPO-A1"/>
    <s v="Marco normativo de la Seguridad Social"/>
    <s v="GR"/>
    <s v="GRUPO REDUCIDO"/>
    <s v="663R"/>
    <s v="GR de Marco normativo de la seguridad social"/>
    <s v="GRUPO-A1"/>
    <s v="GR de Marco normativo de la seguridad social"/>
    <s v="2S"/>
    <n v="16542669"/>
    <s v="ARRUGA"/>
    <s v="SEGURA"/>
    <s v="MARÍA CONCEPCIÓN"/>
    <s v="m-arruga"/>
    <s v="maria-concepcion.arruga@unirioja.es"/>
    <n v="0.5"/>
    <n v="0.5"/>
    <x v="1"/>
    <s v="A-0537"/>
    <s v="TITULAR"/>
    <s v="C01"/>
    <s v="TIEMPO COMPLETO"/>
    <s v="2011-01-01 00:00:00.0"/>
    <s v="null"/>
    <s v="PI100875"/>
    <s v="TITULAR"/>
    <s v="R103"/>
    <x v="1"/>
    <n v="140"/>
    <s v="DERECHO DEL TRABAJO Y DE LA SEGURIDAD SOCIAL"/>
  </r>
  <r>
    <x v="2"/>
    <n v="16563493"/>
    <s v="FCJS"/>
    <n v="663"/>
    <s v="663R"/>
    <s v="GRUPO-A1"/>
    <s v="Marco normativo de la Seguridad Social"/>
    <s v="GR"/>
    <s v="GRUPO REDUCIDO"/>
    <s v="663R"/>
    <s v="GR de Marco normativo de la seguridad social"/>
    <s v="GRUPO-A1"/>
    <s v="GR de Marco normativo de la seguridad social"/>
    <s v="2S"/>
    <n v="16563493"/>
    <s v="SESMA"/>
    <s v="BASTIDA"/>
    <s v="BEGOÑA"/>
    <s v="bsesma"/>
    <s v="begona.sesma@unirioja.es"/>
    <n v="0.5"/>
    <n v="0.5"/>
    <x v="1"/>
    <n v="534"/>
    <s v="CONTRATADO DOCTOR -TIPO 1"/>
    <s v="C01"/>
    <s v="TIEMPO COMPLETO"/>
    <s v="2008-09-19 00:00:00.0"/>
    <s v="null"/>
    <s v="LD100628"/>
    <s v="PROFESOR CONTRATADO DOCTOR -TIPO 1"/>
    <s v="R103"/>
    <x v="1"/>
    <n v="140"/>
    <s v="DERECHO DEL TRABAJO Y DE LA SEGURIDAD SOCIAL"/>
  </r>
  <r>
    <x v="2"/>
    <n v="72781400"/>
    <s v="FCJS"/>
    <n v="663"/>
    <s v="663R"/>
    <s v="GRUPO-A1"/>
    <s v="Marco normativo de la Seguridad Social"/>
    <s v="GR"/>
    <s v="GRUPO REDUCIDO"/>
    <s v="663R"/>
    <s v="GR de Marco normativo de la seguridad social"/>
    <s v="GRUPO-A1"/>
    <s v="GR de Marco normativo de la seguridad social"/>
    <s v="2S"/>
    <n v="72781400"/>
    <s v="MORCILLO"/>
    <s v="GARCÍA"/>
    <s v="JUAN CARLOS"/>
    <s v="jumorcil"/>
    <s v="juan-carlos.morcillo@unirioja.es"/>
    <n v="0.5"/>
    <n v="0.5"/>
    <x v="1"/>
    <s v="A-0539"/>
    <s v="TITULAR"/>
    <s v="P06"/>
    <s v="TIEMPO PARCIAL (6+6 HORAS)"/>
    <s v="2011-01-01 00:00:00.0"/>
    <s v="null"/>
    <s v="PI100799"/>
    <s v="AGREGADO"/>
    <s v="R103"/>
    <x v="1"/>
    <n v="140"/>
    <s v="DERECHO DEL TRABAJO Y DE LA SEGURIDAD SOCIAL"/>
  </r>
  <r>
    <x v="2"/>
    <n v="16501828"/>
    <s v="FCJS"/>
    <n v="664"/>
    <s v="664G"/>
    <s v="GRUPO-A"/>
    <s v="Sistema de relaciones laborales y población"/>
    <s v="GG"/>
    <s v="GRUPO GRANDE"/>
    <s v="664G"/>
    <s v="GG de Sistema de relaciones laborales y población"/>
    <s v="GRUPO-A"/>
    <s v="GG de Sistema de relaciones laborales y población"/>
    <s v="2S"/>
    <n v="16501828"/>
    <s v="GIRÓ"/>
    <s v="MIRANDA"/>
    <s v="JOAQUÍN"/>
    <s v="jogiro"/>
    <s v="joaquin.giro@unirioja.es"/>
    <n v="4.5"/>
    <n v="4.5"/>
    <x v="1"/>
    <n v="504"/>
    <s v="PROFESOR TITULAR UNIVERSIDAD"/>
    <s v="C01"/>
    <s v="TIEMPO COMPLETO"/>
    <s v="2015-09-15 00:00:00.0"/>
    <s v="null"/>
    <s v="DF100184"/>
    <s v="PROFESOR TITULAR UNIVERSIDAD"/>
    <s v="R114"/>
    <x v="3"/>
    <n v="775"/>
    <s v="SOCIOLOGÍA"/>
  </r>
  <r>
    <x v="2"/>
    <n v="16545002"/>
    <s v="FCJS"/>
    <n v="664"/>
    <s v="664G"/>
    <s v="GRUPO-A"/>
    <s v="Sistema de relaciones laborales y población"/>
    <s v="GG"/>
    <s v="GRUPO GRANDE"/>
    <s v="664G"/>
    <s v="GG de Sistema de relaciones laborales y población"/>
    <s v="GRUPO-A"/>
    <s v="GG de Sistema de relaciones laborales y población"/>
    <s v="2S"/>
    <n v="16545002"/>
    <s v="SABATER"/>
    <s v="FERNÁNDEZ"/>
    <s v="Mª CARMEN"/>
    <s v="mcsabaf"/>
    <s v="carmen.sabater@unirioja.es"/>
    <n v="0"/>
    <n v="0"/>
    <x v="0"/>
    <n v="536"/>
    <s v="PROFESOR INTERINO"/>
    <s v="C01"/>
    <s v="TIEMPO COMPLETO"/>
    <s v="2013-09-16 00:00:00.0"/>
    <s v="null"/>
    <s v="PI100925"/>
    <s v="PROFESOR CONTRATADO INTERINO"/>
    <s v="R114"/>
    <x v="3"/>
    <n v="775"/>
    <s v="SOCIOLOGÍA"/>
  </r>
  <r>
    <x v="2"/>
    <n v="16501828"/>
    <s v="FCJS"/>
    <n v="664"/>
    <s v="664R"/>
    <s v="GRUPO-A1"/>
    <s v="Sistema de relaciones laborales y población"/>
    <s v="GR"/>
    <s v="GRUPO REDUCIDO"/>
    <s v="664R"/>
    <s v="GR de Sistema de relaciones laborales y población"/>
    <s v="GRUPO-A1"/>
    <s v="GR de Sistema de relaciones laborales y población"/>
    <s v="2S"/>
    <n v="16501828"/>
    <s v="GIRÓ"/>
    <s v="MIRANDA"/>
    <s v="JOAQUÍN"/>
    <s v="jogiro"/>
    <s v="joaquin.giro@unirioja.es"/>
    <n v="1.5"/>
    <n v="1.5"/>
    <x v="1"/>
    <n v="504"/>
    <s v="PROFESOR TITULAR UNIVERSIDAD"/>
    <s v="C01"/>
    <s v="TIEMPO COMPLETO"/>
    <s v="2015-09-15 00:00:00.0"/>
    <s v="null"/>
    <s v="DF100184"/>
    <s v="PROFESOR TITULAR UNIVERSIDAD"/>
    <s v="R114"/>
    <x v="3"/>
    <n v="775"/>
    <s v="SOCIOLOGÍA"/>
  </r>
  <r>
    <x v="2"/>
    <n v="72786271"/>
    <s v="FCJS"/>
    <n v="665"/>
    <s v="665G"/>
    <s v="GRUPO-A"/>
    <s v="Teoría y técnicas de negociación"/>
    <s v="GG"/>
    <s v="GRUPO GRANDE"/>
    <s v="665G"/>
    <s v="GG de Teoría y técnicas de negociación"/>
    <s v="GRUPO-A"/>
    <s v="GG de Teoría y técnicas de negociación"/>
    <s v="1S"/>
    <n v="72786271"/>
    <s v="MONTAÑÉS"/>
    <s v="MURO"/>
    <s v="MARÍA PILAR"/>
    <s v="mamontan"/>
    <s v="maria-pilar.montanes@unirioja.es"/>
    <n v="4.5"/>
    <n v="4.5"/>
    <x v="0"/>
    <n v="536"/>
    <s v="PROFESOR INTERINO"/>
    <s v="C01"/>
    <s v="TIEMPO COMPLETO"/>
    <s v="2012-09-01 00:00:00.0"/>
    <s v="null"/>
    <s v="PI100845"/>
    <s v="PROFESOR CONTRATADO INTERINO"/>
    <s v="R115"/>
    <x v="2"/>
    <n v="740"/>
    <s v="PSICOLOGÍA SOCIAL"/>
  </r>
  <r>
    <x v="2"/>
    <n v="72786271"/>
    <s v="FCJS"/>
    <n v="665"/>
    <s v="665R"/>
    <s v="GRUPO-A1"/>
    <s v="Teoría y técnicas de negociación"/>
    <s v="GR"/>
    <s v="GRUPO REDUCIDO"/>
    <s v="665R"/>
    <s v="GR de Teoría y técnicas de negociación"/>
    <s v="GRUPO-A1"/>
    <s v="GR de Teoría y técnicas de negociación"/>
    <s v="1S"/>
    <n v="72786271"/>
    <s v="MONTAÑÉS"/>
    <s v="MURO"/>
    <s v="MARÍA PILAR"/>
    <s v="mamontan"/>
    <s v="maria-pilar.montanes@unirioja.es"/>
    <n v="1.5"/>
    <n v="1.5"/>
    <x v="0"/>
    <n v="536"/>
    <s v="PROFESOR INTERINO"/>
    <s v="C01"/>
    <s v="TIEMPO COMPLETO"/>
    <s v="2012-09-01 00:00:00.0"/>
    <s v="null"/>
    <s v="PI100845"/>
    <s v="PROFESOR CONTRATADO INTERINO"/>
    <s v="R115"/>
    <x v="2"/>
    <n v="740"/>
    <s v="PSICOLOGÍA SOCIAL"/>
  </r>
  <r>
    <x v="2"/>
    <n v="16542669"/>
    <s v="FCJS"/>
    <n v="666"/>
    <s v="666G"/>
    <s v="GRUPO-A"/>
    <s v="Derecho procesal laboral"/>
    <s v="GG"/>
    <s v="GRUPO GRANDE"/>
    <s v="666G"/>
    <s v="GG de Derecho procesal laboral"/>
    <s v="GRUPO-A"/>
    <s v="GG de Derecho procesal laboral"/>
    <s v="1S"/>
    <n v="16542669"/>
    <s v="ARRUGA"/>
    <s v="SEGURA"/>
    <s v="MARÍA CONCEPCIÓN"/>
    <s v="m-arruga"/>
    <s v="maria-concepcion.arruga@unirioja.es"/>
    <n v="4"/>
    <n v="4"/>
    <x v="1"/>
    <s v="A-0537"/>
    <s v="TITULAR"/>
    <s v="C01"/>
    <s v="TIEMPO COMPLETO"/>
    <s v="2011-01-01 00:00:00.0"/>
    <s v="null"/>
    <s v="PI100875"/>
    <s v="TITULAR"/>
    <s v="R103"/>
    <x v="1"/>
    <n v="140"/>
    <s v="DERECHO DEL TRABAJO Y DE LA SEGURIDAD SOCIAL"/>
  </r>
  <r>
    <x v="2"/>
    <n v="72781400"/>
    <s v="FCJS"/>
    <n v="666"/>
    <s v="666G"/>
    <s v="GRUPO-A"/>
    <s v="Derecho procesal laboral"/>
    <s v="GG"/>
    <s v="GRUPO GRANDE"/>
    <s v="666G"/>
    <s v="GG de Derecho procesal laboral"/>
    <s v="GRUPO-A"/>
    <s v="GG de Derecho procesal laboral"/>
    <s v="1S"/>
    <n v="72781400"/>
    <s v="MORCILLO"/>
    <s v="GARCÍA"/>
    <s v="JUAN CARLOS"/>
    <s v="jumorcil"/>
    <s v="juan-carlos.morcillo@unirioja.es"/>
    <n v="0.5"/>
    <n v="0.5"/>
    <x v="1"/>
    <s v="A-0539"/>
    <s v="TITULAR"/>
    <s v="P06"/>
    <s v="TIEMPO PARCIAL (6+6 HORAS)"/>
    <s v="2011-01-01 00:00:00.0"/>
    <s v="null"/>
    <s v="PI100799"/>
    <s v="AGREGADO"/>
    <s v="R103"/>
    <x v="1"/>
    <n v="140"/>
    <s v="DERECHO DEL TRABAJO Y DE LA SEGURIDAD SOCIAL"/>
  </r>
  <r>
    <x v="2"/>
    <n v="16542669"/>
    <s v="FCJS"/>
    <n v="666"/>
    <s v="666R"/>
    <s v="GRUPO-A1"/>
    <s v="Derecho procesal laboral"/>
    <s v="GR"/>
    <s v="GRUPO REDUCIDO"/>
    <s v="666R"/>
    <s v="GR de Derecho procesal laboral"/>
    <s v="GRUPO-A1"/>
    <s v="GR de Derecho procesal laboral"/>
    <s v="1S"/>
    <n v="16542669"/>
    <s v="ARRUGA"/>
    <s v="SEGURA"/>
    <s v="MARÍA CONCEPCIÓN"/>
    <s v="m-arruga"/>
    <s v="maria-concepcion.arruga@unirioja.es"/>
    <n v="1.5"/>
    <n v="1.5"/>
    <x v="1"/>
    <s v="A-0537"/>
    <s v="TITULAR"/>
    <s v="C01"/>
    <s v="TIEMPO COMPLETO"/>
    <s v="2011-01-01 00:00:00.0"/>
    <s v="null"/>
    <s v="PI100875"/>
    <s v="TITULAR"/>
    <s v="R103"/>
    <x v="1"/>
    <n v="140"/>
    <s v="DERECHO DEL TRABAJO Y DE LA SEGURIDAD SOCIAL"/>
  </r>
  <r>
    <x v="2"/>
    <n v="16562995"/>
    <s v="FCJS"/>
    <n v="667"/>
    <s v="667G"/>
    <s v="GRUPO-A"/>
    <s v="Derecho sindical"/>
    <s v="GG"/>
    <s v="GRUPO GRANDE"/>
    <s v="667G"/>
    <s v="GG de Derecho sindical"/>
    <s v="GRUPO-A"/>
    <s v="GG de Derecho sindical"/>
    <s v="1S"/>
    <n v="16562995"/>
    <s v="SOMALO"/>
    <s v="SAN JUAN"/>
    <s v="MARÍA"/>
    <s v="masomalo"/>
    <s v="maria.somalo@unirioja.es"/>
    <n v="4.5"/>
    <n v="4.5"/>
    <x v="1"/>
    <n v="536"/>
    <s v="PROFESOR INTERINO"/>
    <s v="P03"/>
    <s v="TIEMPO PARCIAL (3+3 HORAS)"/>
    <s v="2019-03-09 00:00:00.0"/>
    <s v="null"/>
    <s v="PI101019"/>
    <s v="PROFESOR CONTRATADO INTERINO"/>
    <s v="R103"/>
    <x v="1"/>
    <n v="140"/>
    <s v="DERECHO DEL TRABAJO Y DE LA SEGURIDAD SOCIAL"/>
  </r>
  <r>
    <x v="2"/>
    <n v="16562995"/>
    <s v="FCJS"/>
    <n v="667"/>
    <s v="667R"/>
    <s v="GRUPO-A1"/>
    <s v="Derecho sindical"/>
    <s v="GR"/>
    <s v="GRUPO REDUCIDO"/>
    <s v="667R"/>
    <s v="GR de Derecho sindical"/>
    <s v="GRUPO-A1"/>
    <s v="GR de Derecho sindical"/>
    <s v="1S"/>
    <n v="16562995"/>
    <s v="SOMALO"/>
    <s v="SAN JUAN"/>
    <s v="MARÍA"/>
    <s v="masomalo"/>
    <s v="maria.somalo@unirioja.es"/>
    <n v="1.5"/>
    <n v="1.5"/>
    <x v="1"/>
    <n v="536"/>
    <s v="PROFESOR INTERINO"/>
    <s v="P03"/>
    <s v="TIEMPO PARCIAL (3+3 HORAS)"/>
    <s v="2019-03-09 00:00:00.0"/>
    <s v="null"/>
    <s v="PI101019"/>
    <s v="PROFESOR CONTRATADO INTERINO"/>
    <s v="R103"/>
    <x v="1"/>
    <n v="140"/>
    <s v="DERECHO DEL TRABAJO Y DE LA SEGURIDAD SOCIAL"/>
  </r>
  <r>
    <x v="2"/>
    <n v="72823017"/>
    <s v="FCJS"/>
    <n v="668"/>
    <s v="668G"/>
    <s v="GRUPO-A"/>
    <s v="Diversidad en el entorno laboral y en el empleo"/>
    <s v="GG"/>
    <s v="GRUPO GRANDE"/>
    <s v="668G"/>
    <s v="GG de Diversidad en el entorno laboral y en el empleo"/>
    <s v="GRUPO-A"/>
    <s v="GG de Diversidad en el entorno laboral y en el empleo"/>
    <s v="1S"/>
    <n v="72823017"/>
    <s v="BOGINO"/>
    <s v="LARRAMBEBERE"/>
    <s v="MARÍA VICTORIA"/>
    <s v="mabogino"/>
    <s v="maria-victoria.bogino@unirioja.es"/>
    <n v="4.5"/>
    <n v="4.5"/>
    <x v="1"/>
    <n v="536"/>
    <s v="PROFESOR INTERINO"/>
    <s v="P06"/>
    <s v="TIEMPO PARCIAL (6+6 HORAS)"/>
    <s v="2018-09-18 00:00:00.0"/>
    <s v="null"/>
    <s v="PI101392"/>
    <s v="PROFESOR CONTRATADO INTERINO"/>
    <s v="R114"/>
    <x v="3"/>
    <n v="775"/>
    <s v="SOCIOLOGÍA"/>
  </r>
  <r>
    <x v="2"/>
    <n v="16501828"/>
    <s v="FCJS"/>
    <n v="668"/>
    <s v="668R"/>
    <s v="GRUPO-A1"/>
    <s v="Diversidad en el entorno laboral y en el empleo"/>
    <s v="GR"/>
    <s v="GRUPO REDUCIDO"/>
    <s v="668R"/>
    <s v="GR de Diversidad en el entorno laboral y en el empleo"/>
    <s v="GRUPO-A1"/>
    <s v="GR de Diversidad en el entorno laboral y en el empleo"/>
    <s v="1S"/>
    <n v="16501828"/>
    <s v="GIRÓ"/>
    <s v="MIRANDA"/>
    <s v="JOAQUÍN"/>
    <s v="jogiro"/>
    <s v="joaquin.giro@unirioja.es"/>
    <n v="1.5"/>
    <n v="1.5"/>
    <x v="1"/>
    <n v="504"/>
    <s v="PROFESOR TITULAR UNIVERSIDAD"/>
    <s v="C01"/>
    <s v="TIEMPO COMPLETO"/>
    <s v="2015-09-15 00:00:00.0"/>
    <s v="null"/>
    <s v="DF100184"/>
    <s v="PROFESOR TITULAR UNIVERSIDAD"/>
    <s v="R114"/>
    <x v="3"/>
    <n v="775"/>
    <s v="SOCIOLOGÍA"/>
  </r>
  <r>
    <x v="2"/>
    <n v="16015792"/>
    <s v="FCJS"/>
    <n v="669"/>
    <s v="669G"/>
    <s v="GRUPO-A"/>
    <s v="Gestión de la formación y el desarrollo"/>
    <s v="GG"/>
    <s v="GRUPO GRANDE"/>
    <s v="669G"/>
    <s v="GG de Gestión de la formación y el desarrollo"/>
    <s v="GRUPO-A"/>
    <s v="GG de Gestión de la formación y el desarrollo"/>
    <s v="2S"/>
    <n v="16015792"/>
    <s v="GIL"/>
    <s v="LÓPEZ"/>
    <s v="ALFONSO JESÚS"/>
    <s v="algil"/>
    <s v="alfonso.gil@unirioja.es"/>
    <n v="4.5"/>
    <n v="4.5"/>
    <x v="0"/>
    <n v="536"/>
    <s v="PROFESOR INTERINO"/>
    <s v="C01"/>
    <s v="TIEMPO COMPLETO"/>
    <s v="2017-09-15 00:00:00.0"/>
    <s v="null"/>
    <s v="PI101241"/>
    <s v="PROFESOR CONTRATADO INTERINO"/>
    <s v="R104"/>
    <x v="0"/>
    <n v="650"/>
    <s v="ORGANIZACIÓN DE EMPRESAS"/>
  </r>
  <r>
    <x v="2"/>
    <n v="16015792"/>
    <s v="FCJS"/>
    <n v="669"/>
    <s v="669R"/>
    <s v="GRUPO-A1"/>
    <s v="Gestión de la formación y el desarrollo"/>
    <s v="GR"/>
    <s v="GRUPO REDUCIDO"/>
    <s v="669R"/>
    <s v="GR de Gestión de la formación y el desarrollo"/>
    <s v="GRUPO-A1"/>
    <s v="GR de Gestión de la formación y el desarrollo"/>
    <s v="2S"/>
    <n v="16015792"/>
    <s v="GIL"/>
    <s v="LÓPEZ"/>
    <s v="ALFONSO JESÚS"/>
    <s v="algil"/>
    <s v="alfonso.gil@unirioja.es"/>
    <n v="1.5"/>
    <n v="1.5"/>
    <x v="0"/>
    <n v="536"/>
    <s v="PROFESOR INTERINO"/>
    <s v="C01"/>
    <s v="TIEMPO COMPLETO"/>
    <s v="2017-09-15 00:00:00.0"/>
    <s v="null"/>
    <s v="PI101241"/>
    <s v="PROFESOR CONTRATADO INTERINO"/>
    <s v="R104"/>
    <x v="0"/>
    <n v="650"/>
    <s v="ORGANIZACIÓN DE EMPRESAS"/>
  </r>
  <r>
    <x v="2"/>
    <n v="16517184"/>
    <s v="FCJS"/>
    <n v="670"/>
    <s v="670G"/>
    <s v="GRUPO-A"/>
    <s v="Gestión de responsabilidad social corporativa"/>
    <s v="GG"/>
    <s v="GRUPO GRANDE"/>
    <s v="670G"/>
    <s v="GG de Gestión de responsabilidad social corporativa"/>
    <s v="GRUPO-A"/>
    <s v="GG de Gestión de responsabilidad social corporativa"/>
    <s v="1S"/>
    <n v="16517184"/>
    <s v="JUÁREZ"/>
    <s v="CASTELLÓ"/>
    <s v="CARMELO ARTURO"/>
    <s v="cajuarez"/>
    <s v="carmelo.juarez@unirioja.es"/>
    <n v="4.5"/>
    <n v="4.5"/>
    <x v="0"/>
    <n v="504"/>
    <s v="PROFESOR TITULAR UNIVERSIDAD"/>
    <s v="C01"/>
    <s v="TIEMPO COMPLETO"/>
    <s v="2013-09-13 00:00:00.0"/>
    <s v="null"/>
    <s v="DF31303"/>
    <s v="TITULAR DE UNIVERSIDAD"/>
    <s v="R104"/>
    <x v="0"/>
    <n v="650"/>
    <s v="ORGANIZACIÓN DE EMPRESAS"/>
  </r>
  <r>
    <x v="2"/>
    <n v="16517184"/>
    <s v="FCJS"/>
    <n v="670"/>
    <s v="670R"/>
    <s v="GRUPO-A1"/>
    <s v="Gestión de responsabilidad social corporativa"/>
    <s v="GR"/>
    <s v="GRUPO REDUCIDO"/>
    <s v="670R"/>
    <s v="GR de Gestión de responsabilidad social corporativa"/>
    <s v="GRUPO-A1"/>
    <s v="GR de Gestión de responsabilidad social corporativa"/>
    <s v="1S"/>
    <n v="16517184"/>
    <s v="JUÁREZ"/>
    <s v="CASTELLÓ"/>
    <s v="CARMELO ARTURO"/>
    <s v="cajuarez"/>
    <s v="carmelo.juarez@unirioja.es"/>
    <n v="1.5"/>
    <n v="1.5"/>
    <x v="0"/>
    <n v="504"/>
    <s v="PROFESOR TITULAR UNIVERSIDAD"/>
    <s v="C01"/>
    <s v="TIEMPO COMPLETO"/>
    <s v="2013-09-13 00:00:00.0"/>
    <s v="null"/>
    <s v="DF31303"/>
    <s v="TITULAR DE UNIVERSIDAD"/>
    <s v="R104"/>
    <x v="0"/>
    <n v="650"/>
    <s v="ORGANIZACIÓN DE EMPRESAS"/>
  </r>
  <r>
    <x v="2"/>
    <n v="16525592"/>
    <s v="FCJS"/>
    <n v="671"/>
    <s v="671G"/>
    <s v="GRUPO-A"/>
    <s v="Marco normativo y de gestión de la prevención de riesgos laborales"/>
    <s v="GG"/>
    <s v="GRUPO GRANDE"/>
    <s v="671G"/>
    <s v="GG de Marco normativo y de gestión de la prevención de riesgos laborales"/>
    <s v="GRUPO-A"/>
    <s v="GG de Marco normativo y de gestión de la prevención de riesgos laborales"/>
    <s v="1S"/>
    <n v="16525592"/>
    <s v="RUBIO"/>
    <s v="LERENA"/>
    <s v="MARÍA VICTORIA"/>
    <s v="m-rubio"/>
    <s v="maria-victoria.rubio@unirioja.es"/>
    <n v="4.5"/>
    <n v="4.5"/>
    <x v="0"/>
    <s v="A-0537"/>
    <s v="TITULAR"/>
    <s v="C01"/>
    <s v="TIEMPO COMPLETO"/>
    <s v="2011-01-01 00:00:00.0"/>
    <s v="null"/>
    <s v="PI100793"/>
    <s v="TITULAR"/>
    <s v="R103"/>
    <x v="1"/>
    <n v="140"/>
    <s v="DERECHO DEL TRABAJO Y DE LA SEGURIDAD SOCIAL"/>
  </r>
  <r>
    <x v="2"/>
    <n v="16525592"/>
    <s v="FCJS"/>
    <n v="671"/>
    <s v="671R"/>
    <s v="GRUPO-A1"/>
    <s v="Marco normativo y de gestión de la prevención de riesgos laborales"/>
    <s v="GR"/>
    <s v="GRUPO REDUCIDO"/>
    <s v="671R"/>
    <s v="GR de Marco normativo y de gestión de la prevención de riesgos laborales"/>
    <s v="GRUPO-A1"/>
    <s v="GR de Marco normativo y de gestión de la prevención de riesgos laborales"/>
    <s v="1S"/>
    <n v="16525592"/>
    <s v="RUBIO"/>
    <s v="LERENA"/>
    <s v="MARÍA VICTORIA"/>
    <s v="m-rubio"/>
    <s v="maria-victoria.rubio@unirioja.es"/>
    <n v="1.5"/>
    <n v="1.5"/>
    <x v="0"/>
    <s v="A-0537"/>
    <s v="TITULAR"/>
    <s v="C01"/>
    <s v="TIEMPO COMPLETO"/>
    <s v="2011-01-01 00:00:00.0"/>
    <s v="null"/>
    <s v="PI100793"/>
    <s v="TITULAR"/>
    <s v="R103"/>
    <x v="1"/>
    <n v="140"/>
    <s v="DERECHO DEL TRABAJO Y DE LA SEGURIDAD SOCIAL"/>
  </r>
  <r>
    <x v="2"/>
    <n v="16015792"/>
    <s v="FCJS"/>
    <n v="672"/>
    <s v="672G"/>
    <s v="GRUPO-A"/>
    <s v="Prácticas externas"/>
    <s v="GG"/>
    <s v="GRUPO GRANDE"/>
    <s v="672G"/>
    <s v="GG de Prácticas en empresa"/>
    <s v="GRUPO-A"/>
    <s v="GG de Prácticas en empresa"/>
    <s v="1S"/>
    <n v="16015792"/>
    <s v="GIL"/>
    <s v="LÓPEZ"/>
    <s v="ALFONSO JESÚS"/>
    <s v="algil"/>
    <s v="alfonso.gil@unirioja.es"/>
    <n v="0.2"/>
    <n v="0.2"/>
    <x v="0"/>
    <n v="536"/>
    <s v="PROFESOR INTERINO"/>
    <s v="C01"/>
    <s v="TIEMPO COMPLETO"/>
    <s v="2017-09-15 00:00:00.0"/>
    <s v="null"/>
    <s v="PI101241"/>
    <s v="PROFESOR CONTRATADO INTERINO"/>
    <s v="R104"/>
    <x v="0"/>
    <n v="650"/>
    <s v="ORGANIZACIÓN DE EMPRESAS"/>
  </r>
  <r>
    <x v="2"/>
    <n v="16507414"/>
    <s v="FCJS"/>
    <n v="672"/>
    <s v="672G"/>
    <s v="GRUPO-A"/>
    <s v="Prácticas externas"/>
    <s v="GG"/>
    <s v="GRUPO GRANDE"/>
    <s v="672G"/>
    <s v="GG de Prácticas en empresa"/>
    <s v="GRUPO-A"/>
    <s v="GG de Prácticas en empresa"/>
    <s v="1S"/>
    <n v="16507414"/>
    <s v="SAINZ"/>
    <s v="OCHOA"/>
    <s v="ALBERTO"/>
    <s v="alsainz"/>
    <s v="alberto.sainz@unirioja.es"/>
    <n v="0.6"/>
    <n v="0.6"/>
    <x v="1"/>
    <n v="504"/>
    <s v="PROFESOR TITULAR UNIVERSIDAD"/>
    <s v="01A"/>
    <s v="TIEMPO COMPLETO AMPLIADO"/>
    <s v="2012-09-01 00:00:00.0"/>
    <s v="null"/>
    <s v="DF31301"/>
    <s v="TITULAR DE UNIVERSIDAD"/>
    <s v="R104"/>
    <x v="0"/>
    <n v="650"/>
    <s v="ORGANIZACIÓN DE EMPRESAS"/>
  </r>
  <r>
    <x v="2"/>
    <n v="16563058"/>
    <s v="FCJS"/>
    <n v="672"/>
    <s v="672G"/>
    <s v="GRUPO-A"/>
    <s v="Prácticas externas"/>
    <s v="GG"/>
    <s v="GRUPO GRANDE"/>
    <s v="672G"/>
    <s v="GG de Prácticas en empresa"/>
    <s v="GRUPO-A"/>
    <s v="GG de Prácticas en empresa"/>
    <s v="1S"/>
    <n v="16563058"/>
    <s v="PELEGRÍN"/>
    <s v="BORONDO"/>
    <s v="JORGE"/>
    <s v="jopelegr"/>
    <s v="jorge.pelegrin@unirioja.es"/>
    <n v="0"/>
    <n v="0"/>
    <x v="0"/>
    <n v="534"/>
    <s v="CONTRATADO DOCTOR -TIPO 1"/>
    <s v="C01"/>
    <s v="TIEMPO COMPLETO"/>
    <s v="2015-04-23 00:00:00.0"/>
    <s v="null"/>
    <s v="LD100612"/>
    <s v="PROFESOR CONTRATADO DOCTOR- TIPO 1"/>
    <s v="R104"/>
    <x v="0"/>
    <n v="95"/>
    <s v="COMERCIALIZACIÓN E INVESTIGACIÓN DE MERCADOS"/>
  </r>
  <r>
    <x v="2"/>
    <n v="16563493"/>
    <s v="FCJS"/>
    <n v="672"/>
    <s v="672G"/>
    <s v="GRUPO-A"/>
    <s v="Prácticas externas"/>
    <s v="GG"/>
    <s v="GRUPO GRANDE"/>
    <s v="672G"/>
    <s v="GG de Prácticas en empresa"/>
    <s v="GRUPO-A"/>
    <s v="GG de Prácticas en empresa"/>
    <s v="1S"/>
    <n v="16563493"/>
    <s v="SESMA"/>
    <s v="BASTIDA"/>
    <s v="BEGOÑA"/>
    <s v="bsesma"/>
    <s v="begona.sesma@unirioja.es"/>
    <n v="1.4"/>
    <n v="1.4"/>
    <x v="1"/>
    <n v="534"/>
    <s v="CONTRATADO DOCTOR -TIPO 1"/>
    <s v="C01"/>
    <s v="TIEMPO COMPLETO"/>
    <s v="2008-09-19 00:00:00.0"/>
    <s v="null"/>
    <s v="LD100628"/>
    <s v="PROFESOR CONTRATADO DOCTOR -TIPO 1"/>
    <s v="R103"/>
    <x v="1"/>
    <n v="140"/>
    <s v="DERECHO DEL TRABAJO Y DE LA SEGURIDAD SOCIAL"/>
  </r>
  <r>
    <x v="2"/>
    <n v="16572280"/>
    <s v="FCJS"/>
    <n v="672"/>
    <s v="672G"/>
    <s v="GRUPO-A"/>
    <s v="Prácticas externas"/>
    <s v="GG"/>
    <s v="GRUPO GRANDE"/>
    <s v="672G"/>
    <s v="GG de Prácticas en empresa"/>
    <s v="GRUPO-A"/>
    <s v="GG de Prácticas en empresa"/>
    <s v="1S"/>
    <n v="16572280"/>
    <s v="GÓMEZ"/>
    <s v="VILLASCUERNA"/>
    <s v="JAIME"/>
    <s v="jagomev"/>
    <s v="jaime.gomez@unirioja.es"/>
    <n v="0.2"/>
    <n v="0.2"/>
    <x v="0"/>
    <n v="500"/>
    <s v="CATEDRATICO DE UNIVERSIDAD"/>
    <s v="C01"/>
    <s v="TIEMPO COMPLETO"/>
    <s v="2017-09-15 00:00:00.0"/>
    <s v="null"/>
    <s v="DF100336"/>
    <s v="CATEDRÁTICO DE UNIVERSIDAD"/>
    <s v="R104"/>
    <x v="0"/>
    <n v="650"/>
    <s v="ORGANIZACIÓN DE EMPRESAS"/>
  </r>
  <r>
    <x v="2"/>
    <n v="16594506"/>
    <s v="FCJS"/>
    <n v="672"/>
    <s v="672G"/>
    <s v="GRUPO-A"/>
    <s v="Prácticas externas"/>
    <s v="GG"/>
    <s v="GRUPO GRANDE"/>
    <s v="672G"/>
    <s v="GG de Prácticas en empresa"/>
    <s v="GRUPO-A"/>
    <s v="GG de Prácticas en empresa"/>
    <s v="1S"/>
    <n v="16594506"/>
    <s v="VARGAS"/>
    <s v="MONTOYA"/>
    <s v="PILAR"/>
    <s v="pivargas"/>
    <s v="pilar.vargas@unirioja.es"/>
    <n v="0.4"/>
    <n v="0.4"/>
    <x v="1"/>
    <n v="504"/>
    <s v="PROFESOR TITULAR UNIVERSIDAD"/>
    <s v="C01"/>
    <s v="TIEMPO COMPLETO"/>
    <s v="2018-11-26 00:00:00.0"/>
    <s v="null"/>
    <s v="DF100362"/>
    <s v="PROFESOR TITULAR DE UNIVERSIDAD"/>
    <s v="R104"/>
    <x v="0"/>
    <n v="650"/>
    <s v="ORGANIZACIÓN DE EMPRESAS"/>
  </r>
  <r>
    <x v="2"/>
    <n v="16542669"/>
    <s v="FCJS"/>
    <n v="673"/>
    <s v="673G"/>
    <s v="GRUPO-A"/>
    <s v="Solución extrajudicial de conflictos laborales"/>
    <s v="GG"/>
    <s v="GRUPO GRANDE"/>
    <s v="673G"/>
    <s v="GG de Solución extrajudicial de conflictos laborales"/>
    <s v="GRUPO-A"/>
    <s v="GG de Solución extrajudicial de conflictos laborales"/>
    <s v="2S"/>
    <n v="16542669"/>
    <s v="ARRUGA"/>
    <s v="SEGURA"/>
    <s v="MARÍA CONCEPCIÓN"/>
    <s v="m-arruga"/>
    <s v="maria-concepcion.arruga@unirioja.es"/>
    <n v="3.5"/>
    <n v="3.5"/>
    <x v="1"/>
    <s v="A-0537"/>
    <s v="TITULAR"/>
    <s v="C01"/>
    <s v="TIEMPO COMPLETO"/>
    <s v="2011-01-01 00:00:00.0"/>
    <s v="null"/>
    <s v="PI100875"/>
    <s v="TITULAR"/>
    <s v="R103"/>
    <x v="1"/>
    <n v="140"/>
    <s v="DERECHO DEL TRABAJO Y DE LA SEGURIDAD SOCIAL"/>
  </r>
  <r>
    <x v="2"/>
    <n v="16562995"/>
    <s v="FCJS"/>
    <n v="673"/>
    <s v="673G"/>
    <s v="GRUPO-A"/>
    <s v="Solución extrajudicial de conflictos laborales"/>
    <s v="GG"/>
    <s v="GRUPO GRANDE"/>
    <s v="673G"/>
    <s v="GG de Solución extrajudicial de conflictos laborales"/>
    <s v="GRUPO-A"/>
    <s v="GG de Solución extrajudicial de conflictos laborales"/>
    <s v="2S"/>
    <n v="16562995"/>
    <s v="SOMALO"/>
    <s v="SAN JUAN"/>
    <s v="MARÍA"/>
    <s v="masomalo"/>
    <s v="maria.somalo@unirioja.es"/>
    <n v="1"/>
    <n v="1"/>
    <x v="1"/>
    <n v="536"/>
    <s v="PROFESOR INTERINO"/>
    <s v="P03"/>
    <s v="TIEMPO PARCIAL (3+3 HORAS)"/>
    <s v="2019-03-09 00:00:00.0"/>
    <s v="null"/>
    <s v="PI101019"/>
    <s v="PROFESOR CONTRATADO INTERINO"/>
    <s v="R103"/>
    <x v="1"/>
    <n v="140"/>
    <s v="DERECHO DEL TRABAJO Y DE LA SEGURIDAD SOCIAL"/>
  </r>
  <r>
    <x v="2"/>
    <n v="16542669"/>
    <s v="FCJS"/>
    <n v="673"/>
    <s v="673R"/>
    <s v="GRUPO-A1"/>
    <s v="Solución extrajudicial de conflictos laborales"/>
    <s v="GR"/>
    <s v="GRUPO REDUCIDO"/>
    <s v="673R"/>
    <s v="GR de Solución extrajudicial de conflictos laborales"/>
    <s v="GRUPO-A1"/>
    <s v="GR de Solución extrajudicial de conflictos laborales"/>
    <s v="2S"/>
    <n v="16542669"/>
    <s v="ARRUGA"/>
    <s v="SEGURA"/>
    <s v="MARÍA CONCEPCIÓN"/>
    <s v="m-arruga"/>
    <s v="maria-concepcion.arruga@unirioja.es"/>
    <n v="1"/>
    <n v="1"/>
    <x v="1"/>
    <s v="A-0537"/>
    <s v="TITULAR"/>
    <s v="C01"/>
    <s v="TIEMPO COMPLETO"/>
    <s v="2011-01-01 00:00:00.0"/>
    <s v="null"/>
    <s v="PI100875"/>
    <s v="TITULAR"/>
    <s v="R103"/>
    <x v="1"/>
    <n v="140"/>
    <s v="DERECHO DEL TRABAJO Y DE LA SEGURIDAD SOCIAL"/>
  </r>
  <r>
    <x v="2"/>
    <n v="16562995"/>
    <s v="FCJS"/>
    <n v="673"/>
    <s v="673R"/>
    <s v="GRUPO-A1"/>
    <s v="Solución extrajudicial de conflictos laborales"/>
    <s v="GR"/>
    <s v="GRUPO REDUCIDO"/>
    <s v="673R"/>
    <s v="GR de Solución extrajudicial de conflictos laborales"/>
    <s v="GRUPO-A1"/>
    <s v="GR de Solución extrajudicial de conflictos laborales"/>
    <s v="2S"/>
    <n v="16562995"/>
    <s v="SOMALO"/>
    <s v="SAN JUAN"/>
    <s v="MARÍA"/>
    <s v="masomalo"/>
    <s v="maria.somalo@unirioja.es"/>
    <n v="0.5"/>
    <n v="0.5"/>
    <x v="1"/>
    <n v="536"/>
    <s v="PROFESOR INTERINO"/>
    <s v="P03"/>
    <s v="TIEMPO PARCIAL (3+3 HORAS)"/>
    <s v="2019-03-09 00:00:00.0"/>
    <s v="null"/>
    <s v="PI101019"/>
    <s v="PROFESOR CONTRATADO INTERINO"/>
    <s v="R103"/>
    <x v="1"/>
    <n v="140"/>
    <s v="DERECHO DEL TRABAJO Y DE LA SEGURIDAD SOCIAL"/>
  </r>
  <r>
    <x v="5"/>
    <n v="72780033"/>
    <s v="FLE"/>
    <n v="675"/>
    <s v="675G"/>
    <s v="GRUPO-A"/>
    <s v="Innovación educativa en Didáctica de las Ciencias Experimentales"/>
    <s v="GG"/>
    <s v="GRUPO GRANDE"/>
    <s v="675G"/>
    <s v="GG de Innovación educativa en Didactica de las Ciencias Experimentales"/>
    <s v="GRUPO-A"/>
    <s v="GG de Innovación educativa en Didactica de las Ciencias Experimentales"/>
    <s v="1S"/>
    <n v="72780033"/>
    <s v="HERNÁNDEZ"/>
    <s v="ÁLAMOS"/>
    <s v="MARÍA DEL MAR"/>
    <s v="maherna"/>
    <s v="mara.hernandez@unirioja.es"/>
    <n v="3"/>
    <n v="3"/>
    <x v="1"/>
    <n v="504"/>
    <s v="PROFESOR TITULAR UNIVERSIDAD"/>
    <s v="C01"/>
    <s v="TIEMPO COMPLETO"/>
    <s v="2011-09-01 00:00:00.0"/>
    <s v="null"/>
    <s v="DF100292"/>
    <s v="PROFESOR TITULAR DE UNIVERSIDAD"/>
    <s v="R101"/>
    <x v="4"/>
    <n v="205"/>
    <s v="DIDÁCTICA DE LAS CIENCIAS EXPERIMENTALES"/>
  </r>
  <r>
    <x v="5"/>
    <n v="72780033"/>
    <s v="FLE"/>
    <n v="675"/>
    <s v="675R"/>
    <s v="GRUPO-A1"/>
    <s v="Innovación educativa en Didáctica de las Ciencias Experimentales"/>
    <s v="GR"/>
    <s v="GRUPO REDUCIDO"/>
    <s v="675R"/>
    <s v="GR de Innovación educativa en Didactica de las Ciencias Experimentales"/>
    <s v="GRUPO-A1"/>
    <s v="GR de Innovación educativa en Didactica de las Ciencias Experimentales"/>
    <s v="1S"/>
    <n v="72780033"/>
    <s v="HERNÁNDEZ"/>
    <s v="ÁLAMOS"/>
    <s v="MARÍA DEL MAR"/>
    <s v="maherna"/>
    <s v="mara.hernandez@unirioja.es"/>
    <n v="1.5"/>
    <n v="1.5"/>
    <x v="1"/>
    <n v="504"/>
    <s v="PROFESOR TITULAR UNIVERSIDAD"/>
    <s v="C01"/>
    <s v="TIEMPO COMPLETO"/>
    <s v="2011-09-01 00:00:00.0"/>
    <s v="null"/>
    <s v="DF100292"/>
    <s v="PROFESOR TITULAR DE UNIVERSIDAD"/>
    <s v="R101"/>
    <x v="4"/>
    <n v="205"/>
    <s v="DIDÁCTICA DE LAS CIENCIAS EXPERIMENTALES"/>
  </r>
  <r>
    <x v="5"/>
    <n v="16535214"/>
    <s v="FLE"/>
    <n v="676"/>
    <s v="676G"/>
    <s v="GRUPO-A"/>
    <s v="Lengua castellana para atención a la diversidad"/>
    <s v="GG"/>
    <s v="GRUPO GRANDE"/>
    <s v="676G"/>
    <s v="GG de Lengua castellana para atención a la diversidad"/>
    <s v="GRUPO-A"/>
    <s v="GG de Lengua castellana para atención a la diversidad"/>
    <s v="1S"/>
    <n v="16535214"/>
    <s v="MARTÍNEZ"/>
    <s v="EZQUERRO"/>
    <s v="AURORA"/>
    <s v="aumarte"/>
    <s v="aurora.martinez@unirioja.es"/>
    <n v="3"/>
    <n v="3"/>
    <x v="0"/>
    <n v="504"/>
    <s v="PROFESOR TITULAR UNIVERSIDAD"/>
    <s v="C01"/>
    <s v="TIEMPO COMPLETO"/>
    <s v="2011-09-01 00:00:00.0"/>
    <s v="null"/>
    <s v="DF100303"/>
    <s v="PROFESOR TITULAR DE UNIVERSIDAD"/>
    <s v="R106"/>
    <x v="5"/>
    <n v="195"/>
    <s v="DIDÁCTICA DE LA LENGUA Y LA LITERATURA"/>
  </r>
  <r>
    <x v="5"/>
    <n v="16535214"/>
    <s v="FLE"/>
    <n v="676"/>
    <s v="676R"/>
    <s v="GRUPO-A1"/>
    <s v="Lengua castellana para atención a la diversidad"/>
    <s v="GR"/>
    <s v="GRUPO REDUCIDO"/>
    <s v="676R"/>
    <s v="GR de Lengua castellana para atención a la diversidad"/>
    <s v="GRUPO-A1"/>
    <s v="GR de Lengua castellana para atención a la diversidad"/>
    <s v="1S"/>
    <n v="16535214"/>
    <s v="MARTÍNEZ"/>
    <s v="EZQUERRO"/>
    <s v="AURORA"/>
    <s v="aumarte"/>
    <s v="aurora.martinez@unirioja.es"/>
    <n v="1.5"/>
    <n v="1.5"/>
    <x v="0"/>
    <n v="504"/>
    <s v="PROFESOR TITULAR UNIVERSIDAD"/>
    <s v="C01"/>
    <s v="TIEMPO COMPLETO"/>
    <s v="2011-09-01 00:00:00.0"/>
    <s v="null"/>
    <s v="DF100303"/>
    <s v="PROFESOR TITULAR DE UNIVERSIDAD"/>
    <s v="R106"/>
    <x v="5"/>
    <n v="195"/>
    <s v="DIDÁCTICA DE LA LENGUA Y LA LITERATURA"/>
  </r>
  <r>
    <x v="0"/>
    <n v="16500778"/>
    <s v="FCE"/>
    <n v="677"/>
    <s v="029G"/>
    <s v="GRUPO-A"/>
    <s v="Elementos de Derecho positivo"/>
    <s v="GG"/>
    <s v="GRUPO GRANDE"/>
    <s v="029G"/>
    <s v="CLASES MAGISTRALES DE ELEMENTOS DE DERECHO POSITIVO"/>
    <s v="GRUPO-A"/>
    <s v="Grupo de Clases Magistrales de ELEMENTOS DE DERECHO POSITIVO"/>
    <s v="1S"/>
    <n v="16500778"/>
    <s v="MURILLAS"/>
    <s v="ESCUDERO"/>
    <s v="JUAN MANUEL"/>
    <s v="jumurill"/>
    <s v="juan-manuel.murillas@unirioja.es"/>
    <n v="2.1"/>
    <n v="2.1"/>
    <x v="0"/>
    <n v="534"/>
    <s v="CONTRATADO DOCTOR -TIPO 1"/>
    <s v="C01"/>
    <s v="TIEMPO COMPLETO"/>
    <s v="2015-10-17 00:00:00.0"/>
    <s v="null"/>
    <s v="LD100615"/>
    <s v="PROFESOR CONTRATADO DOCTOR -TIPO 1"/>
    <s v="R103"/>
    <x v="1"/>
    <n v="130"/>
    <s v="DERECHO CIVIL"/>
  </r>
  <r>
    <x v="0"/>
    <n v="16563493"/>
    <s v="FCE"/>
    <n v="677"/>
    <s v="029G"/>
    <s v="GRUPO-A"/>
    <s v="Elementos de Derecho positivo"/>
    <s v="GG"/>
    <s v="GRUPO GRANDE"/>
    <s v="029G"/>
    <s v="CLASES MAGISTRALES DE ELEMENTOS DE DERECHO POSITIVO"/>
    <s v="GRUPO-A"/>
    <s v="Grupo de Clases Magistrales de ELEMENTOS DE DERECHO POSITIVO"/>
    <s v="1S"/>
    <n v="16563493"/>
    <s v="SESMA"/>
    <s v="BASTIDA"/>
    <s v="BEGOÑA"/>
    <s v="bsesma"/>
    <s v="begona.sesma@unirioja.es"/>
    <n v="1.2"/>
    <n v="1.2"/>
    <x v="1"/>
    <n v="534"/>
    <s v="CONTRATADO DOCTOR -TIPO 1"/>
    <s v="C01"/>
    <s v="TIEMPO COMPLETO"/>
    <s v="2008-09-19 00:00:00.0"/>
    <s v="null"/>
    <s v="LD100628"/>
    <s v="PROFESOR CONTRATADO DOCTOR -TIPO 1"/>
    <s v="R103"/>
    <x v="1"/>
    <n v="140"/>
    <s v="DERECHO DEL TRABAJO Y DE LA SEGURIDAD SOCIAL"/>
  </r>
  <r>
    <x v="0"/>
    <n v="16598717"/>
    <s v="FCE"/>
    <n v="677"/>
    <s v="029G"/>
    <s v="GRUPO-A"/>
    <s v="Elementos de Derecho positivo"/>
    <s v="GG"/>
    <s v="GRUPO GRANDE"/>
    <s v="029G"/>
    <s v="CLASES MAGISTRALES DE ELEMENTOS DE DERECHO POSITIVO"/>
    <s v="GRUPO-A"/>
    <s v="Grupo de Clases Magistrales de ELEMENTOS DE DERECHO POSITIVO"/>
    <s v="1S"/>
    <n v="16598717"/>
    <s v="SAN MARTÍN"/>
    <s v="SEGURA"/>
    <s v="DAVID"/>
    <s v="dasan-ma"/>
    <s v="david.san-martin@unirioja.es"/>
    <n v="1.2"/>
    <n v="1.2"/>
    <x v="1"/>
    <n v="536"/>
    <s v="PROFESOR INTERINO"/>
    <s v="C01"/>
    <s v="TIEMPO COMPLETO"/>
    <s v="2018-09-24 00:00:00.0"/>
    <s v="2019-09-14 00:00:00.0"/>
    <s v="PI101421"/>
    <s v="PROFESOR CONTRATADO INTERINO"/>
    <s v="R103"/>
    <x v="1"/>
    <n v="125"/>
    <s v="DERECHO ADMINISTRATIVO"/>
  </r>
  <r>
    <x v="0"/>
    <n v="16563493"/>
    <s v="FCE"/>
    <n v="677"/>
    <s v="029G"/>
    <s v="GRUPO-B"/>
    <s v="Elementos de Derecho positivo"/>
    <s v="GG"/>
    <s v="GRUPO GRANDE"/>
    <s v="029G"/>
    <s v="CLASES MAGISTRALES DE ELEMENTOS DE DERECHO POSITIVO"/>
    <s v="GRUPO-B"/>
    <s v="Grupo de Clases Magistrales de ELEMENTOS DE DERECHO POSITIVO"/>
    <s v="1S"/>
    <n v="16563493"/>
    <s v="SESMA"/>
    <s v="BASTIDA"/>
    <s v="BEGOÑA"/>
    <s v="bsesma"/>
    <s v="begona.sesma@unirioja.es"/>
    <n v="1.2"/>
    <n v="1.2"/>
    <x v="1"/>
    <n v="534"/>
    <s v="CONTRATADO DOCTOR -TIPO 1"/>
    <s v="C01"/>
    <s v="TIEMPO COMPLETO"/>
    <s v="2008-09-19 00:00:00.0"/>
    <s v="null"/>
    <s v="LD100628"/>
    <s v="PROFESOR CONTRATADO DOCTOR -TIPO 1"/>
    <s v="R103"/>
    <x v="1"/>
    <n v="140"/>
    <s v="DERECHO DEL TRABAJO Y DE LA SEGURIDAD SOCIAL"/>
  </r>
  <r>
    <x v="0"/>
    <n v="16566979"/>
    <s v="FCE"/>
    <n v="677"/>
    <s v="029G"/>
    <s v="GRUPO-B"/>
    <s v="Elementos de Derecho positivo"/>
    <s v="GG"/>
    <s v="GRUPO GRANDE"/>
    <s v="029G"/>
    <s v="CLASES MAGISTRALES DE ELEMENTOS DE DERECHO POSITIVO"/>
    <s v="GRUPO-B"/>
    <s v="Grupo de Clases Magistrales de ELEMENTOS DE DERECHO POSITIVO"/>
    <s v="1S"/>
    <n v="16566979"/>
    <s v="BARRIOBERO"/>
    <s v="MARTÍNEZ"/>
    <s v="IGNACIO"/>
    <s v="igbarrio"/>
    <s v="ignacio.barriobero@unirioja.es"/>
    <n v="1.2"/>
    <n v="1.2"/>
    <x v="1"/>
    <n v="532"/>
    <s v="LABORAL DOCENTE-ASOCIADO"/>
    <s v="P06"/>
    <s v="TIEMPO PARCIAL (6+6 HORAS)"/>
    <s v="2016-09-15 00:00:00.0"/>
    <s v="2019-09-14 00:00:00.0"/>
    <s v="PI101100"/>
    <s v="PROFESOR ASOCIADO"/>
    <s v="R103"/>
    <x v="1"/>
    <n v="125"/>
    <s v="DERECHO ADMINISTRATIVO"/>
  </r>
  <r>
    <x v="0"/>
    <n v="42053327"/>
    <s v="FCE"/>
    <n v="677"/>
    <s v="029G"/>
    <s v="GRUPO-B"/>
    <s v="Elementos de Derecho positivo"/>
    <s v="GG"/>
    <s v="GRUPO GRANDE"/>
    <s v="029G"/>
    <s v="CLASES MAGISTRALES DE ELEMENTOS DE DERECHO POSITIVO"/>
    <s v="GRUPO-B"/>
    <s v="Grupo de Clases Magistrales de ELEMENTOS DE DERECHO POSITIVO"/>
    <s v="1S"/>
    <n v="42053327"/>
    <s v="VENTURA"/>
    <s v="VENTURA"/>
    <s v="JOSÉ MANUEL"/>
    <s v="joventur"/>
    <s v="jmanuel.ventura@unirioja.es"/>
    <n v="2.1"/>
    <n v="2.1"/>
    <x v="0"/>
    <n v="534"/>
    <s v="CONTRATADO DOCTOR -TIPO 1"/>
    <s v="C01"/>
    <s v="TIEMPO COMPLETO"/>
    <s v="2004-10-01 00:00:00.0"/>
    <s v="null"/>
    <s v="LD100299"/>
    <s v="CONTRATADO DOCTOR TIPO1"/>
    <s v="R103"/>
    <x v="1"/>
    <n v="130"/>
    <s v="DERECHO CIVIL"/>
  </r>
  <r>
    <x v="0"/>
    <n v="16500778"/>
    <s v="FCE"/>
    <n v="677"/>
    <s v="029R"/>
    <s v="GRUPO-A1"/>
    <s v="Elementos de Derecho positivo"/>
    <s v="GR"/>
    <s v="GRUPO REDUCIDO"/>
    <s v="029R"/>
    <s v="GRUPO REDUCIDO DE ELEMENTOS DE DERECHO POSITIVO"/>
    <s v="GRUPO-A1"/>
    <s v="Grupo Reducido de Elementos de Derecho positivo"/>
    <s v="1S"/>
    <n v="16500778"/>
    <s v="MURILLAS"/>
    <s v="ESCUDERO"/>
    <s v="JUAN MANUEL"/>
    <s v="jumurill"/>
    <s v="juan-manuel.murillas@unirioja.es"/>
    <n v="0.9"/>
    <n v="0.9"/>
    <x v="0"/>
    <n v="534"/>
    <s v="CONTRATADO DOCTOR -TIPO 1"/>
    <s v="C01"/>
    <s v="TIEMPO COMPLETO"/>
    <s v="2015-10-17 00:00:00.0"/>
    <s v="null"/>
    <s v="LD100615"/>
    <s v="PROFESOR CONTRATADO DOCTOR -TIPO 1"/>
    <s v="R103"/>
    <x v="1"/>
    <n v="130"/>
    <s v="DERECHO CIVIL"/>
  </r>
  <r>
    <x v="0"/>
    <n v="16563493"/>
    <s v="FCE"/>
    <n v="677"/>
    <s v="029R"/>
    <s v="GRUPO-A1"/>
    <s v="Elementos de Derecho positivo"/>
    <s v="GR"/>
    <s v="GRUPO REDUCIDO"/>
    <s v="029R"/>
    <s v="GRUPO REDUCIDO DE ELEMENTOS DE DERECHO POSITIVO"/>
    <s v="GRUPO-A1"/>
    <s v="Grupo Reducido de Elementos de Derecho positivo"/>
    <s v="1S"/>
    <n v="16563493"/>
    <s v="SESMA"/>
    <s v="BASTIDA"/>
    <s v="BEGOÑA"/>
    <s v="bsesma"/>
    <s v="begona.sesma@unirioja.es"/>
    <n v="0.3"/>
    <n v="0.3"/>
    <x v="1"/>
    <n v="534"/>
    <s v="CONTRATADO DOCTOR -TIPO 1"/>
    <s v="C01"/>
    <s v="TIEMPO COMPLETO"/>
    <s v="2008-09-19 00:00:00.0"/>
    <s v="null"/>
    <s v="LD100628"/>
    <s v="PROFESOR CONTRATADO DOCTOR -TIPO 1"/>
    <s v="R103"/>
    <x v="1"/>
    <n v="140"/>
    <s v="DERECHO DEL TRABAJO Y DE LA SEGURIDAD SOCIAL"/>
  </r>
  <r>
    <x v="0"/>
    <n v="16632993"/>
    <s v="FCE"/>
    <n v="677"/>
    <s v="029R"/>
    <s v="GRUPO-A1"/>
    <s v="Elementos de Derecho positivo"/>
    <s v="GR"/>
    <s v="GRUPO REDUCIDO"/>
    <s v="029R"/>
    <s v="GRUPO REDUCIDO DE ELEMENTOS DE DERECHO POSITIVO"/>
    <s v="GRUPO-A1"/>
    <s v="Grupo Reducido de Elementos de Derecho positivo"/>
    <s v="1S"/>
    <n v="16632993"/>
    <s v="MUÑOZ"/>
    <s v="BENITO"/>
    <s v="LUCÍA"/>
    <s v="lumunob"/>
    <s v="lucia.munoz@alum.unirioja.es"/>
    <n v="0.3"/>
    <n v="0.3"/>
    <x v="1"/>
    <n v="536"/>
    <s v="PROFESOR INTERINO"/>
    <s v="P03"/>
    <s v="TIEMPO PARCIAL (3+3 HORAS)"/>
    <s v="2018-09-24 00:00:00.0"/>
    <s v="2019-09-14 00:00:00.0"/>
    <s v="PI101419"/>
    <s v="PROFESOR CONTRATADO INTERINO"/>
    <s v="R103"/>
    <x v="1"/>
    <n v="125"/>
    <s v="DERECHO ADMINISTRATIVO"/>
  </r>
  <r>
    <x v="0"/>
    <n v="16563493"/>
    <s v="FCE"/>
    <n v="677"/>
    <s v="029R"/>
    <s v="GRUPO-A2"/>
    <s v="Elementos de Derecho positivo"/>
    <s v="GR"/>
    <s v="GRUPO REDUCIDO"/>
    <s v="029R"/>
    <s v="GRUPO REDUCIDO DE ELEMENTOS DE DERECHO POSITIVO"/>
    <s v="GRUPO-A2"/>
    <s v="Grupo Reducido de Elementos de Derecho positivo"/>
    <s v="1S"/>
    <n v="16563493"/>
    <s v="SESMA"/>
    <s v="BASTIDA"/>
    <s v="BEGOÑA"/>
    <s v="bsesma"/>
    <s v="begona.sesma@unirioja.es"/>
    <n v="0.3"/>
    <n v="0.3"/>
    <x v="1"/>
    <n v="534"/>
    <s v="CONTRATADO DOCTOR -TIPO 1"/>
    <s v="C01"/>
    <s v="TIEMPO COMPLETO"/>
    <s v="2008-09-19 00:00:00.0"/>
    <s v="null"/>
    <s v="LD100628"/>
    <s v="PROFESOR CONTRATADO DOCTOR -TIPO 1"/>
    <s v="R103"/>
    <x v="1"/>
    <n v="140"/>
    <s v="DERECHO DEL TRABAJO Y DE LA SEGURIDAD SOCIAL"/>
  </r>
  <r>
    <x v="0"/>
    <n v="16588594"/>
    <s v="FCE"/>
    <n v="677"/>
    <s v="029R"/>
    <s v="GRUPO-A2"/>
    <s v="Elementos de Derecho positivo"/>
    <s v="GR"/>
    <s v="GRUPO REDUCIDO"/>
    <s v="029R"/>
    <s v="GRUPO REDUCIDO DE ELEMENTOS DE DERECHO POSITIVO"/>
    <s v="GRUPO-A2"/>
    <s v="Grupo Reducido de Elementos de Derecho positivo"/>
    <s v="1S"/>
    <n v="16588594"/>
    <s v="LOZA"/>
    <s v="MARIN"/>
    <s v="EVA MARÍA"/>
    <s v="evloza"/>
    <s v="eva-maria.loza@unirioja.es"/>
    <n v="0.9"/>
    <n v="0.9"/>
    <x v="1"/>
    <n v="532"/>
    <s v="LABORAL DOCENTE-ASOCIADO"/>
    <s v="P06"/>
    <s v="TIEMPO PARCIAL (6+6 HORAS)"/>
    <s v="2018-10-09 00:00:00.0"/>
    <s v="2019-09-14 00:00:00.0"/>
    <s v="PI101349"/>
    <s v="PROFESOR ASOCIADO"/>
    <s v="R103"/>
    <x v="1"/>
    <n v="130"/>
    <s v="DERECHO CIVIL"/>
  </r>
  <r>
    <x v="0"/>
    <n v="16598717"/>
    <s v="FCE"/>
    <n v="677"/>
    <s v="029R"/>
    <s v="GRUPO-A2"/>
    <s v="Elementos de Derecho positivo"/>
    <s v="GR"/>
    <s v="GRUPO REDUCIDO"/>
    <s v="029R"/>
    <s v="GRUPO REDUCIDO DE ELEMENTOS DE DERECHO POSITIVO"/>
    <s v="GRUPO-A2"/>
    <s v="Grupo Reducido de Elementos de Derecho positivo"/>
    <s v="1S"/>
    <n v="16598717"/>
    <s v="SAN MARTÍN"/>
    <s v="SEGURA"/>
    <s v="DAVID"/>
    <s v="dasan-ma"/>
    <s v="david.san-martin@unirioja.es"/>
    <n v="0.3"/>
    <n v="0.3"/>
    <x v="1"/>
    <n v="536"/>
    <s v="PROFESOR INTERINO"/>
    <s v="C01"/>
    <s v="TIEMPO COMPLETO"/>
    <s v="2018-09-24 00:00:00.0"/>
    <s v="2019-09-14 00:00:00.0"/>
    <s v="PI101421"/>
    <s v="PROFESOR CONTRATADO INTERINO"/>
    <s v="R103"/>
    <x v="1"/>
    <n v="125"/>
    <s v="DERECHO ADMINISTRATIVO"/>
  </r>
  <r>
    <x v="0"/>
    <n v="16563493"/>
    <s v="FCE"/>
    <n v="677"/>
    <s v="029R"/>
    <s v="GRUPO-A3"/>
    <s v="Elementos de Derecho positivo"/>
    <s v="GR"/>
    <s v="GRUPO REDUCIDO"/>
    <s v="029R"/>
    <s v="GRUPO REDUCIDO DE ELEMENTOS DE DERECHO POSITIVO"/>
    <s v="GRUPO-A3"/>
    <s v="Grupo Reducido de Elementos de Derecho positivo"/>
    <s v="1S"/>
    <n v="16563493"/>
    <s v="SESMA"/>
    <s v="BASTIDA"/>
    <s v="BEGOÑA"/>
    <s v="bsesma"/>
    <s v="begona.sesma@unirioja.es"/>
    <n v="0.3"/>
    <n v="0.3"/>
    <x v="1"/>
    <n v="534"/>
    <s v="CONTRATADO DOCTOR -TIPO 1"/>
    <s v="C01"/>
    <s v="TIEMPO COMPLETO"/>
    <s v="2008-09-19 00:00:00.0"/>
    <s v="null"/>
    <s v="LD100628"/>
    <s v="PROFESOR CONTRATADO DOCTOR -TIPO 1"/>
    <s v="R103"/>
    <x v="1"/>
    <n v="140"/>
    <s v="DERECHO DEL TRABAJO Y DE LA SEGURIDAD SOCIAL"/>
  </r>
  <r>
    <x v="0"/>
    <n v="16588594"/>
    <s v="FCE"/>
    <n v="677"/>
    <s v="029R"/>
    <s v="GRUPO-A3"/>
    <s v="Elementos de Derecho positivo"/>
    <s v="GR"/>
    <s v="GRUPO REDUCIDO"/>
    <s v="029R"/>
    <s v="GRUPO REDUCIDO DE ELEMENTOS DE DERECHO POSITIVO"/>
    <s v="GRUPO-A3"/>
    <s v="Grupo Reducido de Elementos de Derecho positivo"/>
    <s v="1S"/>
    <n v="16588594"/>
    <s v="LOZA"/>
    <s v="MARIN"/>
    <s v="EVA MARÍA"/>
    <s v="evloza"/>
    <s v="eva-maria.loza@unirioja.es"/>
    <n v="0.9"/>
    <n v="0.9"/>
    <x v="1"/>
    <n v="532"/>
    <s v="LABORAL DOCENTE-ASOCIADO"/>
    <s v="P06"/>
    <s v="TIEMPO PARCIAL (6+6 HORAS)"/>
    <s v="2018-10-09 00:00:00.0"/>
    <s v="2019-09-14 00:00:00.0"/>
    <s v="PI101349"/>
    <s v="PROFESOR ASOCIADO"/>
    <s v="R103"/>
    <x v="1"/>
    <n v="130"/>
    <s v="DERECHO CIVIL"/>
  </r>
  <r>
    <x v="0"/>
    <n v="16598717"/>
    <s v="FCE"/>
    <n v="677"/>
    <s v="029R"/>
    <s v="GRUPO-A3"/>
    <s v="Elementos de Derecho positivo"/>
    <s v="GR"/>
    <s v="GRUPO REDUCIDO"/>
    <s v="029R"/>
    <s v="GRUPO REDUCIDO DE ELEMENTOS DE DERECHO POSITIVO"/>
    <s v="GRUPO-A3"/>
    <s v="Grupo Reducido de Elementos de Derecho positivo"/>
    <s v="1S"/>
    <n v="16598717"/>
    <s v="SAN MARTÍN"/>
    <s v="SEGURA"/>
    <s v="DAVID"/>
    <s v="dasan-ma"/>
    <s v="david.san-martin@unirioja.es"/>
    <n v="0.3"/>
    <n v="0.3"/>
    <x v="1"/>
    <n v="536"/>
    <s v="PROFESOR INTERINO"/>
    <s v="C01"/>
    <s v="TIEMPO COMPLETO"/>
    <s v="2018-09-24 00:00:00.0"/>
    <s v="2019-09-14 00:00:00.0"/>
    <s v="PI101421"/>
    <s v="PROFESOR CONTRATADO INTERINO"/>
    <s v="R103"/>
    <x v="1"/>
    <n v="125"/>
    <s v="DERECHO ADMINISTRATIVO"/>
  </r>
  <r>
    <x v="0"/>
    <n v="16563493"/>
    <s v="FCE"/>
    <n v="677"/>
    <s v="029R"/>
    <s v="GRUPO-B1"/>
    <s v="Elementos de Derecho positivo"/>
    <s v="GR"/>
    <s v="GRUPO REDUCIDO"/>
    <s v="029R"/>
    <s v="GRUPO REDUCIDO DE ELEMENTOS DE DERECHO POSITIVO"/>
    <s v="GRUPO-B1"/>
    <s v="Grupo Reducido de Elementos de Derecho positivo"/>
    <s v="1S"/>
    <n v="16563493"/>
    <s v="SESMA"/>
    <s v="BASTIDA"/>
    <s v="BEGOÑA"/>
    <s v="bsesma"/>
    <s v="begona.sesma@unirioja.es"/>
    <n v="0.3"/>
    <n v="0.3"/>
    <x v="1"/>
    <n v="534"/>
    <s v="CONTRATADO DOCTOR -TIPO 1"/>
    <s v="C01"/>
    <s v="TIEMPO COMPLETO"/>
    <s v="2008-09-19 00:00:00.0"/>
    <s v="null"/>
    <s v="LD100628"/>
    <s v="PROFESOR CONTRATADO DOCTOR -TIPO 1"/>
    <s v="R103"/>
    <x v="1"/>
    <n v="140"/>
    <s v="DERECHO DEL TRABAJO Y DE LA SEGURIDAD SOCIAL"/>
  </r>
  <r>
    <x v="0"/>
    <n v="16566979"/>
    <s v="FCE"/>
    <n v="677"/>
    <s v="029R"/>
    <s v="GRUPO-B1"/>
    <s v="Elementos de Derecho positivo"/>
    <s v="GR"/>
    <s v="GRUPO REDUCIDO"/>
    <s v="029R"/>
    <s v="GRUPO REDUCIDO DE ELEMENTOS DE DERECHO POSITIVO"/>
    <s v="GRUPO-B1"/>
    <s v="Grupo Reducido de Elementos de Derecho positivo"/>
    <s v="1S"/>
    <n v="16566979"/>
    <s v="BARRIOBERO"/>
    <s v="MARTÍNEZ"/>
    <s v="IGNACIO"/>
    <s v="igbarrio"/>
    <s v="ignacio.barriobero@unirioja.es"/>
    <n v="0.3"/>
    <n v="0.3"/>
    <x v="1"/>
    <n v="532"/>
    <s v="LABORAL DOCENTE-ASOCIADO"/>
    <s v="P06"/>
    <s v="TIEMPO PARCIAL (6+6 HORAS)"/>
    <s v="2016-09-15 00:00:00.0"/>
    <s v="2019-09-14 00:00:00.0"/>
    <s v="PI101100"/>
    <s v="PROFESOR ASOCIADO"/>
    <s v="R103"/>
    <x v="1"/>
    <n v="125"/>
    <s v="DERECHO ADMINISTRATIVO"/>
  </r>
  <r>
    <x v="0"/>
    <n v="42053327"/>
    <s v="FCE"/>
    <n v="677"/>
    <s v="029R"/>
    <s v="GRUPO-B1"/>
    <s v="Elementos de Derecho positivo"/>
    <s v="GR"/>
    <s v="GRUPO REDUCIDO"/>
    <s v="029R"/>
    <s v="GRUPO REDUCIDO DE ELEMENTOS DE DERECHO POSITIVO"/>
    <s v="GRUPO-B1"/>
    <s v="Grupo Reducido de Elementos de Derecho positivo"/>
    <s v="1S"/>
    <n v="42053327"/>
    <s v="VENTURA"/>
    <s v="VENTURA"/>
    <s v="JOSÉ MANUEL"/>
    <s v="joventur"/>
    <s v="jmanuel.ventura@unirioja.es"/>
    <n v="0.9"/>
    <n v="0.9"/>
    <x v="0"/>
    <n v="534"/>
    <s v="CONTRATADO DOCTOR -TIPO 1"/>
    <s v="C01"/>
    <s v="TIEMPO COMPLETO"/>
    <s v="2004-10-01 00:00:00.0"/>
    <s v="null"/>
    <s v="LD100299"/>
    <s v="CONTRATADO DOCTOR TIPO1"/>
    <s v="R103"/>
    <x v="1"/>
    <n v="130"/>
    <s v="DERECHO CIVIL"/>
  </r>
  <r>
    <x v="0"/>
    <n v="16563493"/>
    <s v="FCE"/>
    <n v="677"/>
    <s v="029R"/>
    <s v="GRUPO-B2"/>
    <s v="Elementos de Derecho positivo"/>
    <s v="GR"/>
    <s v="GRUPO REDUCIDO"/>
    <s v="029R"/>
    <s v="GRUPO REDUCIDO DE ELEMENTOS DE DERECHO POSITIVO"/>
    <s v="GRUPO-B2"/>
    <s v="Grupo Reducido de Elementos de Derecho positivo"/>
    <s v="1S"/>
    <n v="16563493"/>
    <s v="SESMA"/>
    <s v="BASTIDA"/>
    <s v="BEGOÑA"/>
    <s v="bsesma"/>
    <s v="begona.sesma@unirioja.es"/>
    <n v="0.3"/>
    <n v="0.3"/>
    <x v="1"/>
    <n v="534"/>
    <s v="CONTRATADO DOCTOR -TIPO 1"/>
    <s v="C01"/>
    <s v="TIEMPO COMPLETO"/>
    <s v="2008-09-19 00:00:00.0"/>
    <s v="null"/>
    <s v="LD100628"/>
    <s v="PROFESOR CONTRATADO DOCTOR -TIPO 1"/>
    <s v="R103"/>
    <x v="1"/>
    <n v="140"/>
    <s v="DERECHO DEL TRABAJO Y DE LA SEGURIDAD SOCIAL"/>
  </r>
  <r>
    <x v="0"/>
    <n v="16566979"/>
    <s v="FCE"/>
    <n v="677"/>
    <s v="029R"/>
    <s v="GRUPO-B2"/>
    <s v="Elementos de Derecho positivo"/>
    <s v="GR"/>
    <s v="GRUPO REDUCIDO"/>
    <s v="029R"/>
    <s v="GRUPO REDUCIDO DE ELEMENTOS DE DERECHO POSITIVO"/>
    <s v="GRUPO-B2"/>
    <s v="Grupo Reducido de Elementos de Derecho positivo"/>
    <s v="1S"/>
    <n v="16566979"/>
    <s v="BARRIOBERO"/>
    <s v="MARTÍNEZ"/>
    <s v="IGNACIO"/>
    <s v="igbarrio"/>
    <s v="ignacio.barriobero@unirioja.es"/>
    <n v="0.3"/>
    <n v="0.3"/>
    <x v="1"/>
    <n v="532"/>
    <s v="LABORAL DOCENTE-ASOCIADO"/>
    <s v="P06"/>
    <s v="TIEMPO PARCIAL (6+6 HORAS)"/>
    <s v="2016-09-15 00:00:00.0"/>
    <s v="2019-09-14 00:00:00.0"/>
    <s v="PI101100"/>
    <s v="PROFESOR ASOCIADO"/>
    <s v="R103"/>
    <x v="1"/>
    <n v="125"/>
    <s v="DERECHO ADMINISTRATIVO"/>
  </r>
  <r>
    <x v="0"/>
    <n v="42053327"/>
    <s v="FCE"/>
    <n v="677"/>
    <s v="029R"/>
    <s v="GRUPO-B2"/>
    <s v="Elementos de Derecho positivo"/>
    <s v="GR"/>
    <s v="GRUPO REDUCIDO"/>
    <s v="029R"/>
    <s v="GRUPO REDUCIDO DE ELEMENTOS DE DERECHO POSITIVO"/>
    <s v="GRUPO-B2"/>
    <s v="Grupo Reducido de Elementos de Derecho positivo"/>
    <s v="1S"/>
    <n v="42053327"/>
    <s v="VENTURA"/>
    <s v="VENTURA"/>
    <s v="JOSÉ MANUEL"/>
    <s v="joventur"/>
    <s v="jmanuel.ventura@unirioja.es"/>
    <n v="0.9"/>
    <n v="0.9"/>
    <x v="0"/>
    <n v="534"/>
    <s v="CONTRATADO DOCTOR -TIPO 1"/>
    <s v="C01"/>
    <s v="TIEMPO COMPLETO"/>
    <s v="2004-10-01 00:00:00.0"/>
    <s v="null"/>
    <s v="LD100299"/>
    <s v="CONTRATADO DOCTOR TIPO1"/>
    <s v="R103"/>
    <x v="1"/>
    <n v="130"/>
    <s v="DERECHO CIVIL"/>
  </r>
  <r>
    <x v="0"/>
    <n v="16563493"/>
    <s v="FCE"/>
    <n v="677"/>
    <s v="029R"/>
    <s v="GRUPO-B3"/>
    <s v="Elementos de Derecho positivo"/>
    <s v="GR"/>
    <s v="GRUPO REDUCIDO"/>
    <s v="029R"/>
    <s v="GRUPO REDUCIDO DE ELEMENTOS DE DERECHO POSITIVO"/>
    <s v="GRUPO-B3"/>
    <s v="Grupo Reducido de Elementos de Derecho positivo"/>
    <s v="1S"/>
    <n v="16563493"/>
    <s v="SESMA"/>
    <s v="BASTIDA"/>
    <s v="BEGOÑA"/>
    <s v="bsesma"/>
    <s v="begona.sesma@unirioja.es"/>
    <n v="0.3"/>
    <n v="0.3"/>
    <x v="1"/>
    <n v="534"/>
    <s v="CONTRATADO DOCTOR -TIPO 1"/>
    <s v="C01"/>
    <s v="TIEMPO COMPLETO"/>
    <s v="2008-09-19 00:00:00.0"/>
    <s v="null"/>
    <s v="LD100628"/>
    <s v="PROFESOR CONTRATADO DOCTOR -TIPO 1"/>
    <s v="R103"/>
    <x v="1"/>
    <n v="140"/>
    <s v="DERECHO DEL TRABAJO Y DE LA SEGURIDAD SOCIAL"/>
  </r>
  <r>
    <x v="0"/>
    <n v="16566979"/>
    <s v="FCE"/>
    <n v="677"/>
    <s v="029R"/>
    <s v="GRUPO-B3"/>
    <s v="Elementos de Derecho positivo"/>
    <s v="GR"/>
    <s v="GRUPO REDUCIDO"/>
    <s v="029R"/>
    <s v="GRUPO REDUCIDO DE ELEMENTOS DE DERECHO POSITIVO"/>
    <s v="GRUPO-B3"/>
    <s v="Grupo Reducido de Elementos de Derecho positivo"/>
    <s v="1S"/>
    <n v="16566979"/>
    <s v="BARRIOBERO"/>
    <s v="MARTÍNEZ"/>
    <s v="IGNACIO"/>
    <s v="igbarrio"/>
    <s v="ignacio.barriobero@unirioja.es"/>
    <n v="0.3"/>
    <n v="0.3"/>
    <x v="1"/>
    <n v="532"/>
    <s v="LABORAL DOCENTE-ASOCIADO"/>
    <s v="P06"/>
    <s v="TIEMPO PARCIAL (6+6 HORAS)"/>
    <s v="2016-09-15 00:00:00.0"/>
    <s v="2019-09-14 00:00:00.0"/>
    <s v="PI101100"/>
    <s v="PROFESOR ASOCIADO"/>
    <s v="R103"/>
    <x v="1"/>
    <n v="125"/>
    <s v="DERECHO ADMINISTRATIVO"/>
  </r>
  <r>
    <x v="0"/>
    <n v="42053327"/>
    <s v="FCE"/>
    <n v="677"/>
    <s v="029R"/>
    <s v="GRUPO-B3"/>
    <s v="Elementos de Derecho positivo"/>
    <s v="GR"/>
    <s v="GRUPO REDUCIDO"/>
    <s v="029R"/>
    <s v="GRUPO REDUCIDO DE ELEMENTOS DE DERECHO POSITIVO"/>
    <s v="GRUPO-B3"/>
    <s v="Grupo Reducido de Elementos de Derecho positivo"/>
    <s v="1S"/>
    <n v="42053327"/>
    <s v="VENTURA"/>
    <s v="VENTURA"/>
    <s v="JOSÉ MANUEL"/>
    <s v="joventur"/>
    <s v="jmanuel.ventura@unirioja.es"/>
    <n v="0.9"/>
    <n v="0.9"/>
    <x v="0"/>
    <n v="534"/>
    <s v="CONTRATADO DOCTOR -TIPO 1"/>
    <s v="C01"/>
    <s v="TIEMPO COMPLETO"/>
    <s v="2004-10-01 00:00:00.0"/>
    <s v="null"/>
    <s v="LD100299"/>
    <s v="CONTRATADO DOCTOR TIPO1"/>
    <s v="R103"/>
    <x v="1"/>
    <n v="130"/>
    <s v="DERECHO CIVIL"/>
  </r>
  <r>
    <x v="1"/>
    <n v="13104263"/>
    <s v="FCJS"/>
    <n v="677"/>
    <s v="029G"/>
    <s v="GRUPO-C"/>
    <s v="Elementos de Derecho positivo"/>
    <s v="GG"/>
    <s v="GRUPO GRANDE"/>
    <s v="029G"/>
    <s v="CLASES MAGISTRALES DE ELEMENTOS DE DERECHO POSITIVO"/>
    <s v="GRUPO-C"/>
    <s v="Grupo de Clases Magistrales de ELEMENTOS DE DERECHO POSITIVO"/>
    <s v="1S"/>
    <n v="13104263"/>
    <s v="SÁNCHEZ"/>
    <s v="HERNÁNDEZ"/>
    <s v="ÁNGEL"/>
    <s v="asanchez"/>
    <s v="angel.sanchez@unirioja.es"/>
    <n v="2.1"/>
    <n v="2.1"/>
    <x v="0"/>
    <n v="500"/>
    <s v="CATEDRATICO DE UNIVERSIDAD"/>
    <s v="01R"/>
    <s v="TIEMPO COMPLETO REDUCIDO"/>
    <s v="2018-12-18 00:00:00.0"/>
    <s v="null"/>
    <s v="DF100376"/>
    <s v="CATEDRÁTICO DE UNIVERSIDAD"/>
    <s v="R103"/>
    <x v="1"/>
    <n v="130"/>
    <s v="DERECHO CIVIL"/>
  </r>
  <r>
    <x v="1"/>
    <n v="16598717"/>
    <s v="FCJS"/>
    <n v="677"/>
    <s v="029G"/>
    <s v="GRUPO-C"/>
    <s v="Elementos de Derecho positivo"/>
    <s v="GG"/>
    <s v="GRUPO GRANDE"/>
    <s v="029G"/>
    <s v="CLASES MAGISTRALES DE ELEMENTOS DE DERECHO POSITIVO"/>
    <s v="GRUPO-C"/>
    <s v="Grupo de Clases Magistrales de ELEMENTOS DE DERECHO POSITIVO"/>
    <s v="1S"/>
    <n v="16598717"/>
    <s v="SAN MARTÍN"/>
    <s v="SEGURA"/>
    <s v="DAVID"/>
    <s v="dasan-ma"/>
    <s v="david.san-martin@unirioja.es"/>
    <n v="1.2"/>
    <n v="1.2"/>
    <x v="1"/>
    <n v="536"/>
    <s v="PROFESOR INTERINO"/>
    <s v="C01"/>
    <s v="TIEMPO COMPLETO"/>
    <s v="2018-09-24 00:00:00.0"/>
    <s v="2019-09-14 00:00:00.0"/>
    <s v="PI101421"/>
    <s v="PROFESOR CONTRATADO INTERINO"/>
    <s v="R103"/>
    <x v="1"/>
    <n v="125"/>
    <s v="DERECHO ADMINISTRATIVO"/>
  </r>
  <r>
    <x v="1"/>
    <n v="72781400"/>
    <s v="FCJS"/>
    <n v="677"/>
    <s v="029G"/>
    <s v="GRUPO-C"/>
    <s v="Elementos de Derecho positivo"/>
    <s v="GG"/>
    <s v="GRUPO GRANDE"/>
    <s v="029G"/>
    <s v="CLASES MAGISTRALES DE ELEMENTOS DE DERECHO POSITIVO"/>
    <s v="GRUPO-C"/>
    <s v="Grupo de Clases Magistrales de ELEMENTOS DE DERECHO POSITIVO"/>
    <s v="1S"/>
    <n v="72781400"/>
    <s v="MORCILLO"/>
    <s v="GARCÍA"/>
    <s v="JUAN CARLOS"/>
    <s v="jumorcil"/>
    <s v="juan-carlos.morcillo@unirioja.es"/>
    <n v="1.2"/>
    <n v="1.2"/>
    <x v="1"/>
    <s v="A-0539"/>
    <s v="TITULAR"/>
    <s v="P06"/>
    <s v="TIEMPO PARCIAL (6+6 HORAS)"/>
    <s v="2011-01-01 00:00:00.0"/>
    <s v="null"/>
    <s v="PI100799"/>
    <s v="AGREGADO"/>
    <s v="R103"/>
    <x v="1"/>
    <n v="140"/>
    <s v="DERECHO DEL TRABAJO Y DE LA SEGURIDAD SOCIAL"/>
  </r>
  <r>
    <x v="1"/>
    <n v="16588594"/>
    <s v="FCJS"/>
    <n v="677"/>
    <s v="029R"/>
    <s v="GRUPO-C1"/>
    <s v="Elementos de Derecho positivo"/>
    <s v="GR"/>
    <s v="GRUPO REDUCIDO"/>
    <s v="029R"/>
    <s v="GRUPO REDUCIDO DE ELEMENTOS DE DERECHO POSITIVO"/>
    <s v="GRUPO-C1"/>
    <s v="Grupo Reducido de Elementos de Derecho positivo"/>
    <s v="1S"/>
    <n v="16588594"/>
    <s v="LOZA"/>
    <s v="MARIN"/>
    <s v="EVA MARÍA"/>
    <s v="evloza"/>
    <s v="eva-maria.loza@unirioja.es"/>
    <n v="0.9"/>
    <n v="0.9"/>
    <x v="1"/>
    <n v="532"/>
    <s v="LABORAL DOCENTE-ASOCIADO"/>
    <s v="P06"/>
    <s v="TIEMPO PARCIAL (6+6 HORAS)"/>
    <s v="2018-10-09 00:00:00.0"/>
    <s v="2019-09-14 00:00:00.0"/>
    <s v="PI101349"/>
    <s v="PROFESOR ASOCIADO"/>
    <s v="R103"/>
    <x v="1"/>
    <n v="130"/>
    <s v="DERECHO CIVIL"/>
  </r>
  <r>
    <x v="1"/>
    <n v="16598717"/>
    <s v="FCJS"/>
    <n v="677"/>
    <s v="029R"/>
    <s v="GRUPO-C1"/>
    <s v="Elementos de Derecho positivo"/>
    <s v="GR"/>
    <s v="GRUPO REDUCIDO"/>
    <s v="029R"/>
    <s v="GRUPO REDUCIDO DE ELEMENTOS DE DERECHO POSITIVO"/>
    <s v="GRUPO-C1"/>
    <s v="Grupo Reducido de Elementos de Derecho positivo"/>
    <s v="1S"/>
    <n v="16598717"/>
    <s v="SAN MARTÍN"/>
    <s v="SEGURA"/>
    <s v="DAVID"/>
    <s v="dasan-ma"/>
    <s v="david.san-martin@unirioja.es"/>
    <n v="0.3"/>
    <n v="0.3"/>
    <x v="1"/>
    <n v="536"/>
    <s v="PROFESOR INTERINO"/>
    <s v="C01"/>
    <s v="TIEMPO COMPLETO"/>
    <s v="2018-09-24 00:00:00.0"/>
    <s v="2019-09-14 00:00:00.0"/>
    <s v="PI101421"/>
    <s v="PROFESOR CONTRATADO INTERINO"/>
    <s v="R103"/>
    <x v="1"/>
    <n v="125"/>
    <s v="DERECHO ADMINISTRATIVO"/>
  </r>
  <r>
    <x v="1"/>
    <n v="72781400"/>
    <s v="FCJS"/>
    <n v="677"/>
    <s v="029R"/>
    <s v="GRUPO-C1"/>
    <s v="Elementos de Derecho positivo"/>
    <s v="GR"/>
    <s v="GRUPO REDUCIDO"/>
    <s v="029R"/>
    <s v="GRUPO REDUCIDO DE ELEMENTOS DE DERECHO POSITIVO"/>
    <s v="GRUPO-C1"/>
    <s v="Grupo Reducido de Elementos de Derecho positivo"/>
    <s v="1S"/>
    <n v="72781400"/>
    <s v="MORCILLO"/>
    <s v="GARCÍA"/>
    <s v="JUAN CARLOS"/>
    <s v="jumorcil"/>
    <s v="juan-carlos.morcillo@unirioja.es"/>
    <n v="0.3"/>
    <n v="0.3"/>
    <x v="1"/>
    <s v="A-0539"/>
    <s v="TITULAR"/>
    <s v="P06"/>
    <s v="TIEMPO PARCIAL (6+6 HORAS)"/>
    <s v="2011-01-01 00:00:00.0"/>
    <s v="null"/>
    <s v="PI100799"/>
    <s v="AGREGADO"/>
    <s v="R103"/>
    <x v="1"/>
    <n v="140"/>
    <s v="DERECHO DEL TRABAJO Y DE LA SEGURIDAD SOCIAL"/>
  </r>
  <r>
    <x v="1"/>
    <n v="16588594"/>
    <s v="FCJS"/>
    <n v="677"/>
    <s v="029R"/>
    <s v="GRUPO-C2"/>
    <s v="Elementos de Derecho positivo"/>
    <s v="GR"/>
    <s v="GRUPO REDUCIDO"/>
    <s v="029R"/>
    <s v="GRUPO REDUCIDO DE ELEMENTOS DE DERECHO POSITIVO"/>
    <s v="GRUPO-C2"/>
    <s v="Grupo Reducido de Elementos de Derecho positivo"/>
    <s v="1S"/>
    <n v="16588594"/>
    <s v="LOZA"/>
    <s v="MARIN"/>
    <s v="EVA MARÍA"/>
    <s v="evloza"/>
    <s v="eva-maria.loza@unirioja.es"/>
    <n v="0.9"/>
    <n v="0.9"/>
    <x v="1"/>
    <n v="532"/>
    <s v="LABORAL DOCENTE-ASOCIADO"/>
    <s v="P06"/>
    <s v="TIEMPO PARCIAL (6+6 HORAS)"/>
    <s v="2018-10-09 00:00:00.0"/>
    <s v="2019-09-14 00:00:00.0"/>
    <s v="PI101349"/>
    <s v="PROFESOR ASOCIADO"/>
    <s v="R103"/>
    <x v="1"/>
    <n v="130"/>
    <s v="DERECHO CIVIL"/>
  </r>
  <r>
    <x v="1"/>
    <n v="16598717"/>
    <s v="FCJS"/>
    <n v="677"/>
    <s v="029R"/>
    <s v="GRUPO-C2"/>
    <s v="Elementos de Derecho positivo"/>
    <s v="GR"/>
    <s v="GRUPO REDUCIDO"/>
    <s v="029R"/>
    <s v="GRUPO REDUCIDO DE ELEMENTOS DE DERECHO POSITIVO"/>
    <s v="GRUPO-C2"/>
    <s v="Grupo Reducido de Elementos de Derecho positivo"/>
    <s v="1S"/>
    <n v="16598717"/>
    <s v="SAN MARTÍN"/>
    <s v="SEGURA"/>
    <s v="DAVID"/>
    <s v="dasan-ma"/>
    <s v="david.san-martin@unirioja.es"/>
    <n v="0.3"/>
    <n v="0.3"/>
    <x v="1"/>
    <n v="536"/>
    <s v="PROFESOR INTERINO"/>
    <s v="C01"/>
    <s v="TIEMPO COMPLETO"/>
    <s v="2018-09-24 00:00:00.0"/>
    <s v="2019-09-14 00:00:00.0"/>
    <s v="PI101421"/>
    <s v="PROFESOR CONTRATADO INTERINO"/>
    <s v="R103"/>
    <x v="1"/>
    <n v="125"/>
    <s v="DERECHO ADMINISTRATIVO"/>
  </r>
  <r>
    <x v="1"/>
    <n v="72781400"/>
    <s v="FCJS"/>
    <n v="677"/>
    <s v="029R"/>
    <s v="GRUPO-C2"/>
    <s v="Elementos de Derecho positivo"/>
    <s v="GR"/>
    <s v="GRUPO REDUCIDO"/>
    <s v="029R"/>
    <s v="GRUPO REDUCIDO DE ELEMENTOS DE DERECHO POSITIVO"/>
    <s v="GRUPO-C2"/>
    <s v="Grupo Reducido de Elementos de Derecho positivo"/>
    <s v="1S"/>
    <n v="72781400"/>
    <s v="MORCILLO"/>
    <s v="GARCÍA"/>
    <s v="JUAN CARLOS"/>
    <s v="jumorcil"/>
    <s v="juan-carlos.morcillo@unirioja.es"/>
    <n v="0.3"/>
    <n v="0.3"/>
    <x v="1"/>
    <s v="A-0539"/>
    <s v="TITULAR"/>
    <s v="P06"/>
    <s v="TIEMPO PARCIAL (6+6 HORAS)"/>
    <s v="2011-01-01 00:00:00.0"/>
    <s v="null"/>
    <s v="PI100799"/>
    <s v="AGREGADO"/>
    <s v="R103"/>
    <x v="1"/>
    <n v="140"/>
    <s v="DERECHO DEL TRABAJO Y DE LA SEGURIDAD SOCIAL"/>
  </r>
  <r>
    <x v="3"/>
    <n v="16500778"/>
    <s v="FCJS"/>
    <n v="677"/>
    <s v="029G"/>
    <s v="GRUPO-D"/>
    <s v="Elementos de Derecho positivo"/>
    <s v="GG"/>
    <s v="GRUPO GRANDE"/>
    <s v="029G"/>
    <s v="CLASES MAGISTRALES DE ELEMENTOS DE DERECHO POSITIVO"/>
    <s v="GRUPO-D"/>
    <s v="Grupo de Clases Magistrales de ELEMENTOS DE DERECHO POSITIVO"/>
    <s v="1S"/>
    <n v="16500778"/>
    <s v="MURILLAS"/>
    <s v="ESCUDERO"/>
    <s v="JUAN MANUEL"/>
    <s v="jumurill"/>
    <s v="juan-manuel.murillas@unirioja.es"/>
    <n v="2.1"/>
    <n v="2.1"/>
    <x v="0"/>
    <n v="534"/>
    <s v="CONTRATADO DOCTOR -TIPO 1"/>
    <s v="C01"/>
    <s v="TIEMPO COMPLETO"/>
    <s v="2015-10-17 00:00:00.0"/>
    <s v="null"/>
    <s v="LD100615"/>
    <s v="PROFESOR CONTRATADO DOCTOR -TIPO 1"/>
    <s v="R103"/>
    <x v="1"/>
    <n v="130"/>
    <s v="DERECHO CIVIL"/>
  </r>
  <r>
    <x v="3"/>
    <n v="16632993"/>
    <s v="FCJS"/>
    <n v="677"/>
    <s v="029G"/>
    <s v="GRUPO-D"/>
    <s v="Elementos de Derecho positivo"/>
    <s v="GG"/>
    <s v="GRUPO GRANDE"/>
    <s v="029G"/>
    <s v="CLASES MAGISTRALES DE ELEMENTOS DE DERECHO POSITIVO"/>
    <s v="GRUPO-D"/>
    <s v="Grupo de Clases Magistrales de ELEMENTOS DE DERECHO POSITIVO"/>
    <s v="1S"/>
    <n v="16632993"/>
    <s v="MUÑOZ"/>
    <s v="BENITO"/>
    <s v="LUCÍA"/>
    <s v="lumunob"/>
    <s v="lucia.munoz@alum.unirioja.es"/>
    <n v="1.2"/>
    <n v="1.2"/>
    <x v="1"/>
    <n v="536"/>
    <s v="PROFESOR INTERINO"/>
    <s v="P03"/>
    <s v="TIEMPO PARCIAL (3+3 HORAS)"/>
    <s v="2018-09-24 00:00:00.0"/>
    <s v="2019-09-14 00:00:00.0"/>
    <s v="PI101419"/>
    <s v="PROFESOR CONTRATADO INTERINO"/>
    <s v="R103"/>
    <x v="1"/>
    <n v="125"/>
    <s v="DERECHO ADMINISTRATIVO"/>
  </r>
  <r>
    <x v="3"/>
    <n v="72781400"/>
    <s v="FCJS"/>
    <n v="677"/>
    <s v="029G"/>
    <s v="GRUPO-D"/>
    <s v="Elementos de Derecho positivo"/>
    <s v="GG"/>
    <s v="GRUPO GRANDE"/>
    <s v="029G"/>
    <s v="CLASES MAGISTRALES DE ELEMENTOS DE DERECHO POSITIVO"/>
    <s v="GRUPO-D"/>
    <s v="Grupo de Clases Magistrales de ELEMENTOS DE DERECHO POSITIVO"/>
    <s v="1S"/>
    <n v="72781400"/>
    <s v="MORCILLO"/>
    <s v="GARCÍA"/>
    <s v="JUAN CARLOS"/>
    <s v="jumorcil"/>
    <s v="juan-carlos.morcillo@unirioja.es"/>
    <n v="1.2"/>
    <n v="1.2"/>
    <x v="1"/>
    <s v="A-0539"/>
    <s v="TITULAR"/>
    <s v="P06"/>
    <s v="TIEMPO PARCIAL (6+6 HORAS)"/>
    <s v="2011-01-01 00:00:00.0"/>
    <s v="null"/>
    <s v="PI100799"/>
    <s v="AGREGADO"/>
    <s v="R103"/>
    <x v="1"/>
    <n v="140"/>
    <s v="DERECHO DEL TRABAJO Y DE LA SEGURIDAD SOCIAL"/>
  </r>
  <r>
    <x v="3"/>
    <n v="16500778"/>
    <s v="FCJS"/>
    <n v="677"/>
    <s v="029R"/>
    <s v="GRUPO-D1"/>
    <s v="Elementos de Derecho positivo"/>
    <s v="GR"/>
    <s v="GRUPO REDUCIDO"/>
    <s v="029R"/>
    <s v="GRUPO REDUCIDO DE ELEMENTOS DE DERECHO POSITIVO"/>
    <s v="GRUPO-D1"/>
    <s v="Grupo Reducido de Elementos de Derecho positivo"/>
    <s v="1S"/>
    <n v="16500778"/>
    <s v="MURILLAS"/>
    <s v="ESCUDERO"/>
    <s v="JUAN MANUEL"/>
    <s v="jumurill"/>
    <s v="juan-manuel.murillas@unirioja.es"/>
    <n v="0.9"/>
    <n v="0.9"/>
    <x v="0"/>
    <n v="534"/>
    <s v="CONTRATADO DOCTOR -TIPO 1"/>
    <s v="C01"/>
    <s v="TIEMPO COMPLETO"/>
    <s v="2015-10-17 00:00:00.0"/>
    <s v="null"/>
    <s v="LD100615"/>
    <s v="PROFESOR CONTRATADO DOCTOR -TIPO 1"/>
    <s v="R103"/>
    <x v="1"/>
    <n v="130"/>
    <s v="DERECHO CIVIL"/>
  </r>
  <r>
    <x v="3"/>
    <n v="16632993"/>
    <s v="FCJS"/>
    <n v="677"/>
    <s v="029R"/>
    <s v="GRUPO-D1"/>
    <s v="Elementos de Derecho positivo"/>
    <s v="GR"/>
    <s v="GRUPO REDUCIDO"/>
    <s v="029R"/>
    <s v="GRUPO REDUCIDO DE ELEMENTOS DE DERECHO POSITIVO"/>
    <s v="GRUPO-D1"/>
    <s v="Grupo Reducido de Elementos de Derecho positivo"/>
    <s v="1S"/>
    <n v="16632993"/>
    <s v="MUÑOZ"/>
    <s v="BENITO"/>
    <s v="LUCÍA"/>
    <s v="lumunob"/>
    <s v="lucia.munoz@alum.unirioja.es"/>
    <n v="0.3"/>
    <n v="0.3"/>
    <x v="1"/>
    <n v="536"/>
    <s v="PROFESOR INTERINO"/>
    <s v="P03"/>
    <s v="TIEMPO PARCIAL (3+3 HORAS)"/>
    <s v="2018-09-24 00:00:00.0"/>
    <s v="2019-09-14 00:00:00.0"/>
    <s v="PI101419"/>
    <s v="PROFESOR CONTRATADO INTERINO"/>
    <s v="R103"/>
    <x v="1"/>
    <n v="125"/>
    <s v="DERECHO ADMINISTRATIVO"/>
  </r>
  <r>
    <x v="3"/>
    <n v="72781400"/>
    <s v="FCJS"/>
    <n v="677"/>
    <s v="029R"/>
    <s v="GRUPO-D1"/>
    <s v="Elementos de Derecho positivo"/>
    <s v="GR"/>
    <s v="GRUPO REDUCIDO"/>
    <s v="029R"/>
    <s v="GRUPO REDUCIDO DE ELEMENTOS DE DERECHO POSITIVO"/>
    <s v="GRUPO-D1"/>
    <s v="Grupo Reducido de Elementos de Derecho positivo"/>
    <s v="1S"/>
    <n v="72781400"/>
    <s v="MORCILLO"/>
    <s v="GARCÍA"/>
    <s v="JUAN CARLOS"/>
    <s v="jumorcil"/>
    <s v="juan-carlos.morcillo@unirioja.es"/>
    <n v="0.3"/>
    <n v="0.3"/>
    <x v="1"/>
    <s v="A-0539"/>
    <s v="TITULAR"/>
    <s v="P06"/>
    <s v="TIEMPO PARCIAL (6+6 HORAS)"/>
    <s v="2011-01-01 00:00:00.0"/>
    <s v="null"/>
    <s v="PI100799"/>
    <s v="AGREGADO"/>
    <s v="R103"/>
    <x v="1"/>
    <n v="140"/>
    <s v="DERECHO DEL TRABAJO Y DE LA SEGURIDAD SOCIAL"/>
  </r>
  <r>
    <x v="3"/>
    <n v="16500778"/>
    <s v="FCJS"/>
    <n v="677"/>
    <s v="029R"/>
    <s v="GRUPO-D2"/>
    <s v="Elementos de Derecho positivo"/>
    <s v="GR"/>
    <s v="GRUPO REDUCIDO"/>
    <s v="029R"/>
    <s v="GRUPO REDUCIDO DE ELEMENTOS DE DERECHO POSITIVO"/>
    <s v="GRUPO-D2"/>
    <s v="Grupo Reducido de Elementos de Derecho positivo"/>
    <s v="1S"/>
    <n v="16500778"/>
    <s v="MURILLAS"/>
    <s v="ESCUDERO"/>
    <s v="JUAN MANUEL"/>
    <s v="jumurill"/>
    <s v="juan-manuel.murillas@unirioja.es"/>
    <n v="0.9"/>
    <n v="0.9"/>
    <x v="0"/>
    <n v="534"/>
    <s v="CONTRATADO DOCTOR -TIPO 1"/>
    <s v="C01"/>
    <s v="TIEMPO COMPLETO"/>
    <s v="2015-10-17 00:00:00.0"/>
    <s v="null"/>
    <s v="LD100615"/>
    <s v="PROFESOR CONTRATADO DOCTOR -TIPO 1"/>
    <s v="R103"/>
    <x v="1"/>
    <n v="130"/>
    <s v="DERECHO CIVIL"/>
  </r>
  <r>
    <x v="3"/>
    <n v="16632993"/>
    <s v="FCJS"/>
    <n v="677"/>
    <s v="029R"/>
    <s v="GRUPO-D2"/>
    <s v="Elementos de Derecho positivo"/>
    <s v="GR"/>
    <s v="GRUPO REDUCIDO"/>
    <s v="029R"/>
    <s v="GRUPO REDUCIDO DE ELEMENTOS DE DERECHO POSITIVO"/>
    <s v="GRUPO-D2"/>
    <s v="Grupo Reducido de Elementos de Derecho positivo"/>
    <s v="1S"/>
    <n v="16632993"/>
    <s v="MUÑOZ"/>
    <s v="BENITO"/>
    <s v="LUCÍA"/>
    <s v="lumunob"/>
    <s v="lucia.munoz@alum.unirioja.es"/>
    <n v="0.3"/>
    <n v="0.3"/>
    <x v="1"/>
    <n v="536"/>
    <s v="PROFESOR INTERINO"/>
    <s v="P03"/>
    <s v="TIEMPO PARCIAL (3+3 HORAS)"/>
    <s v="2018-09-24 00:00:00.0"/>
    <s v="2019-09-14 00:00:00.0"/>
    <s v="PI101419"/>
    <s v="PROFESOR CONTRATADO INTERINO"/>
    <s v="R103"/>
    <x v="1"/>
    <n v="125"/>
    <s v="DERECHO ADMINISTRATIVO"/>
  </r>
  <r>
    <x v="3"/>
    <n v="72781400"/>
    <s v="FCJS"/>
    <n v="677"/>
    <s v="029R"/>
    <s v="GRUPO-D2"/>
    <s v="Elementos de Derecho positivo"/>
    <s v="GR"/>
    <s v="GRUPO REDUCIDO"/>
    <s v="029R"/>
    <s v="GRUPO REDUCIDO DE ELEMENTOS DE DERECHO POSITIVO"/>
    <s v="GRUPO-D2"/>
    <s v="Grupo Reducido de Elementos de Derecho positivo"/>
    <s v="1S"/>
    <n v="72781400"/>
    <s v="MORCILLO"/>
    <s v="GARCÍA"/>
    <s v="JUAN CARLOS"/>
    <s v="jumorcil"/>
    <s v="juan-carlos.morcillo@unirioja.es"/>
    <n v="0.3"/>
    <n v="0.3"/>
    <x v="1"/>
    <s v="A-0539"/>
    <s v="TITULAR"/>
    <s v="P06"/>
    <s v="TIEMPO PARCIAL (6+6 HORAS)"/>
    <s v="2011-01-01 00:00:00.0"/>
    <s v="null"/>
    <s v="PI100799"/>
    <s v="AGREGADO"/>
    <s v="R103"/>
    <x v="1"/>
    <n v="140"/>
    <s v="DERECHO DEL TRABAJO Y DE LA SEGURIDAD SOCIAL"/>
  </r>
  <r>
    <x v="2"/>
    <n v="13104263"/>
    <s v="FCJS"/>
    <n v="677"/>
    <s v="029G"/>
    <s v="GRUPO-C"/>
    <s v="Elementos de Derecho positivo"/>
    <s v="GG"/>
    <s v="GRUPO GRANDE"/>
    <s v="029G"/>
    <s v="CLASES MAGISTRALES DE ELEMENTOS DE DERECHO POSITIVO"/>
    <s v="GRUPO-C"/>
    <s v="Grupo de Clases Magistrales de ELEMENTOS DE DERECHO POSITIVO"/>
    <s v="1S"/>
    <n v="13104263"/>
    <s v="SÁNCHEZ"/>
    <s v="HERNÁNDEZ"/>
    <s v="ÁNGEL"/>
    <s v="asanchez"/>
    <s v="angel.sanchez@unirioja.es"/>
    <n v="2.1"/>
    <m/>
    <x v="0"/>
    <n v="500"/>
    <s v="CATEDRATICO DE UNIVERSIDAD"/>
    <s v="01R"/>
    <s v="TIEMPO COMPLETO REDUCIDO"/>
    <s v="2018-12-18 00:00:00.0"/>
    <s v="null"/>
    <s v="DF100376"/>
    <s v="CATEDRÁTICO DE UNIVERSIDAD"/>
    <s v="R103"/>
    <x v="1"/>
    <n v="130"/>
    <s v="DERECHO CIVIL"/>
  </r>
  <r>
    <x v="2"/>
    <n v="16598717"/>
    <s v="FCJS"/>
    <n v="677"/>
    <s v="029G"/>
    <s v="GRUPO-C"/>
    <s v="Elementos de Derecho positivo"/>
    <s v="GG"/>
    <s v="GRUPO GRANDE"/>
    <s v="029G"/>
    <s v="CLASES MAGISTRALES DE ELEMENTOS DE DERECHO POSITIVO"/>
    <s v="GRUPO-C"/>
    <s v="Grupo de Clases Magistrales de ELEMENTOS DE DERECHO POSITIVO"/>
    <s v="1S"/>
    <n v="16598717"/>
    <s v="SAN MARTÍN"/>
    <s v="SEGURA"/>
    <s v="DAVID"/>
    <s v="dasan-ma"/>
    <s v="david.san-martin@unirioja.es"/>
    <n v="1.2"/>
    <m/>
    <x v="1"/>
    <n v="536"/>
    <s v="PROFESOR INTERINO"/>
    <s v="C01"/>
    <s v="TIEMPO COMPLETO"/>
    <s v="2018-09-24 00:00:00.0"/>
    <s v="2019-09-14 00:00:00.0"/>
    <s v="PI101421"/>
    <s v="PROFESOR CONTRATADO INTERINO"/>
    <s v="R103"/>
    <x v="1"/>
    <n v="125"/>
    <s v="DERECHO ADMINISTRATIVO"/>
  </r>
  <r>
    <x v="2"/>
    <n v="72781400"/>
    <s v="FCJS"/>
    <n v="677"/>
    <s v="029G"/>
    <s v="GRUPO-C"/>
    <s v="Elementos de Derecho positivo"/>
    <s v="GG"/>
    <s v="GRUPO GRANDE"/>
    <s v="029G"/>
    <s v="CLASES MAGISTRALES DE ELEMENTOS DE DERECHO POSITIVO"/>
    <s v="GRUPO-C"/>
    <s v="Grupo de Clases Magistrales de ELEMENTOS DE DERECHO POSITIVO"/>
    <s v="1S"/>
    <n v="72781400"/>
    <s v="MORCILLO"/>
    <s v="GARCÍA"/>
    <s v="JUAN CARLOS"/>
    <s v="jumorcil"/>
    <s v="juan-carlos.morcillo@unirioja.es"/>
    <n v="1.2"/>
    <m/>
    <x v="1"/>
    <s v="A-0539"/>
    <s v="TITULAR"/>
    <s v="P06"/>
    <s v="TIEMPO PARCIAL (6+6 HORAS)"/>
    <s v="2011-01-01 00:00:00.0"/>
    <s v="null"/>
    <s v="PI100799"/>
    <s v="AGREGADO"/>
    <s v="R103"/>
    <x v="1"/>
    <n v="140"/>
    <s v="DERECHO DEL TRABAJO Y DE LA SEGURIDAD SOCIAL"/>
  </r>
  <r>
    <x v="2"/>
    <n v="16588594"/>
    <s v="FCJS"/>
    <n v="677"/>
    <s v="029R"/>
    <s v="GRUPO-C3"/>
    <s v="Elementos de Derecho positivo"/>
    <s v="GR"/>
    <s v="GRUPO REDUCIDO"/>
    <s v="029R"/>
    <s v="GRUPO REDUCIDO DE ELEMENTOS DE DERECHO POSITIVO"/>
    <s v="GRUPO-C3"/>
    <s v="Grupo Reducido de Elementos de Derecho positivo"/>
    <s v="1S"/>
    <n v="16588594"/>
    <s v="LOZA"/>
    <s v="MARIN"/>
    <s v="EVA MARÍA"/>
    <s v="evloza"/>
    <s v="eva-maria.loza@unirioja.es"/>
    <n v="0.9"/>
    <n v="0.9"/>
    <x v="1"/>
    <n v="532"/>
    <s v="LABORAL DOCENTE-ASOCIADO"/>
    <s v="P06"/>
    <s v="TIEMPO PARCIAL (6+6 HORAS)"/>
    <s v="2018-10-09 00:00:00.0"/>
    <s v="2019-09-14 00:00:00.0"/>
    <s v="PI101349"/>
    <s v="PROFESOR ASOCIADO"/>
    <s v="R103"/>
    <x v="1"/>
    <n v="130"/>
    <s v="DERECHO CIVIL"/>
  </r>
  <r>
    <x v="2"/>
    <n v="16598717"/>
    <s v="FCJS"/>
    <n v="677"/>
    <s v="029R"/>
    <s v="GRUPO-C3"/>
    <s v="Elementos de Derecho positivo"/>
    <s v="GR"/>
    <s v="GRUPO REDUCIDO"/>
    <s v="029R"/>
    <s v="GRUPO REDUCIDO DE ELEMENTOS DE DERECHO POSITIVO"/>
    <s v="GRUPO-C3"/>
    <s v="Grupo Reducido de Elementos de Derecho positivo"/>
    <s v="1S"/>
    <n v="16598717"/>
    <s v="SAN MARTÍN"/>
    <s v="SEGURA"/>
    <s v="DAVID"/>
    <s v="dasan-ma"/>
    <s v="david.san-martin@unirioja.es"/>
    <n v="0.3"/>
    <n v="0.3"/>
    <x v="1"/>
    <n v="536"/>
    <s v="PROFESOR INTERINO"/>
    <s v="C01"/>
    <s v="TIEMPO COMPLETO"/>
    <s v="2018-09-24 00:00:00.0"/>
    <s v="2019-09-14 00:00:00.0"/>
    <s v="PI101421"/>
    <s v="PROFESOR CONTRATADO INTERINO"/>
    <s v="R103"/>
    <x v="1"/>
    <n v="125"/>
    <s v="DERECHO ADMINISTRATIVO"/>
  </r>
  <r>
    <x v="2"/>
    <n v="72781400"/>
    <s v="FCJS"/>
    <n v="677"/>
    <s v="029R"/>
    <s v="GRUPO-C3"/>
    <s v="Elementos de Derecho positivo"/>
    <s v="GR"/>
    <s v="GRUPO REDUCIDO"/>
    <s v="029R"/>
    <s v="GRUPO REDUCIDO DE ELEMENTOS DE DERECHO POSITIVO"/>
    <s v="GRUPO-C3"/>
    <s v="Grupo Reducido de Elementos de Derecho positivo"/>
    <s v="1S"/>
    <n v="72781400"/>
    <s v="MORCILLO"/>
    <s v="GARCÍA"/>
    <s v="JUAN CARLOS"/>
    <s v="jumorcil"/>
    <s v="juan-carlos.morcillo@unirioja.es"/>
    <n v="0.3"/>
    <n v="0.3"/>
    <x v="1"/>
    <s v="A-0539"/>
    <s v="TITULAR"/>
    <s v="P06"/>
    <s v="TIEMPO PARCIAL (6+6 HORAS)"/>
    <s v="2011-01-01 00:00:00.0"/>
    <s v="null"/>
    <s v="PI100799"/>
    <s v="AGREGADO"/>
    <s v="R103"/>
    <x v="1"/>
    <n v="140"/>
    <s v="DERECHO DEL TRABAJO Y DE LA SEGURIDAD SOCIAL"/>
  </r>
  <r>
    <x v="6"/>
    <n v="16500778"/>
    <s v="FCE"/>
    <n v="677"/>
    <s v="029G"/>
    <s v="GRUPO-D"/>
    <s v="Elementos de Derecho positivo"/>
    <s v="GG"/>
    <s v="GRUPO GRANDE"/>
    <s v="029G"/>
    <s v="CLASES MAGISTRALES DE ELEMENTOS DE DERECHO POSITIVO"/>
    <s v="GRUPO-D"/>
    <s v="Grupo de Clases Magistrales de ELEMENTOS DE DERECHO POSITIVO"/>
    <s v="1S"/>
    <n v="16500778"/>
    <s v="MURILLAS"/>
    <s v="ESCUDERO"/>
    <s v="JUAN MANUEL"/>
    <s v="jumurill"/>
    <s v="juan-manuel.murillas@unirioja.es"/>
    <n v="2.1"/>
    <m/>
    <x v="0"/>
    <n v="534"/>
    <s v="CONTRATADO DOCTOR -TIPO 1"/>
    <s v="C01"/>
    <s v="TIEMPO COMPLETO"/>
    <s v="2015-10-17 00:00:00.0"/>
    <s v="null"/>
    <s v="LD100615"/>
    <s v="PROFESOR CONTRATADO DOCTOR -TIPO 1"/>
    <s v="R103"/>
    <x v="1"/>
    <n v="130"/>
    <s v="DERECHO CIVIL"/>
  </r>
  <r>
    <x v="6"/>
    <n v="16632993"/>
    <s v="FCE"/>
    <n v="677"/>
    <s v="029G"/>
    <s v="GRUPO-D"/>
    <s v="Elementos de Derecho positivo"/>
    <s v="GG"/>
    <s v="GRUPO GRANDE"/>
    <s v="029G"/>
    <s v="CLASES MAGISTRALES DE ELEMENTOS DE DERECHO POSITIVO"/>
    <s v="GRUPO-D"/>
    <s v="Grupo de Clases Magistrales de ELEMENTOS DE DERECHO POSITIVO"/>
    <s v="1S"/>
    <n v="16632993"/>
    <s v="MUÑOZ"/>
    <s v="BENITO"/>
    <s v="LUCÍA"/>
    <s v="lumunob"/>
    <s v="lucia.munoz@alum.unirioja.es"/>
    <n v="1.2"/>
    <m/>
    <x v="1"/>
    <n v="536"/>
    <s v="PROFESOR INTERINO"/>
    <s v="P03"/>
    <s v="TIEMPO PARCIAL (3+3 HORAS)"/>
    <s v="2018-09-24 00:00:00.0"/>
    <s v="2019-09-14 00:00:00.0"/>
    <s v="PI101419"/>
    <s v="PROFESOR CONTRATADO INTERINO"/>
    <s v="R103"/>
    <x v="1"/>
    <n v="125"/>
    <s v="DERECHO ADMINISTRATIVO"/>
  </r>
  <r>
    <x v="6"/>
    <n v="72781400"/>
    <s v="FCE"/>
    <n v="677"/>
    <s v="029G"/>
    <s v="GRUPO-D"/>
    <s v="Elementos de Derecho positivo"/>
    <s v="GG"/>
    <s v="GRUPO GRANDE"/>
    <s v="029G"/>
    <s v="CLASES MAGISTRALES DE ELEMENTOS DE DERECHO POSITIVO"/>
    <s v="GRUPO-D"/>
    <s v="Grupo de Clases Magistrales de ELEMENTOS DE DERECHO POSITIVO"/>
    <s v="1S"/>
    <n v="72781400"/>
    <s v="MORCILLO"/>
    <s v="GARCÍA"/>
    <s v="JUAN CARLOS"/>
    <s v="jumorcil"/>
    <s v="juan-carlos.morcillo@unirioja.es"/>
    <n v="1.2"/>
    <m/>
    <x v="1"/>
    <s v="A-0539"/>
    <s v="TITULAR"/>
    <s v="P06"/>
    <s v="TIEMPO PARCIAL (6+6 HORAS)"/>
    <s v="2011-01-01 00:00:00.0"/>
    <s v="null"/>
    <s v="PI100799"/>
    <s v="AGREGADO"/>
    <s v="R103"/>
    <x v="1"/>
    <n v="140"/>
    <s v="DERECHO DEL TRABAJO Y DE LA SEGURIDAD SOCIAL"/>
  </r>
  <r>
    <x v="6"/>
    <n v="16500778"/>
    <s v="FCE"/>
    <n v="677"/>
    <s v="029R"/>
    <s v="GRUPO-D3"/>
    <s v="Elementos de Derecho positivo"/>
    <s v="GR"/>
    <s v="GRUPO REDUCIDO"/>
    <s v="029R"/>
    <s v="GRUPO REDUCIDO DE ELEMENTOS DE DERECHO POSITIVO"/>
    <s v="GRUPO-D3"/>
    <s v="Grupo Reducido de Elementos de Derecho positivo"/>
    <s v="1S"/>
    <n v="16500778"/>
    <s v="MURILLAS"/>
    <s v="ESCUDERO"/>
    <s v="JUAN MANUEL"/>
    <s v="jumurill"/>
    <s v="juan-manuel.murillas@unirioja.es"/>
    <n v="0.9"/>
    <n v="0.9"/>
    <x v="0"/>
    <n v="534"/>
    <s v="CONTRATADO DOCTOR -TIPO 1"/>
    <s v="C01"/>
    <s v="TIEMPO COMPLETO"/>
    <s v="2015-10-17 00:00:00.0"/>
    <s v="null"/>
    <s v="LD100615"/>
    <s v="PROFESOR CONTRATADO DOCTOR -TIPO 1"/>
    <s v="R103"/>
    <x v="1"/>
    <n v="130"/>
    <s v="DERECHO CIVIL"/>
  </r>
  <r>
    <x v="6"/>
    <n v="16632993"/>
    <s v="FCE"/>
    <n v="677"/>
    <s v="029R"/>
    <s v="GRUPO-D3"/>
    <s v="Elementos de Derecho positivo"/>
    <s v="GR"/>
    <s v="GRUPO REDUCIDO"/>
    <s v="029R"/>
    <s v="GRUPO REDUCIDO DE ELEMENTOS DE DERECHO POSITIVO"/>
    <s v="GRUPO-D3"/>
    <s v="Grupo Reducido de Elementos de Derecho positivo"/>
    <s v="1S"/>
    <n v="16632993"/>
    <s v="MUÑOZ"/>
    <s v="BENITO"/>
    <s v="LUCÍA"/>
    <s v="lumunob"/>
    <s v="lucia.munoz@alum.unirioja.es"/>
    <n v="0.3"/>
    <n v="0.3"/>
    <x v="1"/>
    <n v="536"/>
    <s v="PROFESOR INTERINO"/>
    <s v="P03"/>
    <s v="TIEMPO PARCIAL (3+3 HORAS)"/>
    <s v="2018-09-24 00:00:00.0"/>
    <s v="2019-09-14 00:00:00.0"/>
    <s v="PI101419"/>
    <s v="PROFESOR CONTRATADO INTERINO"/>
    <s v="R103"/>
    <x v="1"/>
    <n v="125"/>
    <s v="DERECHO ADMINISTRATIVO"/>
  </r>
  <r>
    <x v="6"/>
    <n v="72781400"/>
    <s v="FCE"/>
    <n v="677"/>
    <s v="029R"/>
    <s v="GRUPO-D3"/>
    <s v="Elementos de Derecho positivo"/>
    <s v="GR"/>
    <s v="GRUPO REDUCIDO"/>
    <s v="029R"/>
    <s v="GRUPO REDUCIDO DE ELEMENTOS DE DERECHO POSITIVO"/>
    <s v="GRUPO-D3"/>
    <s v="Grupo Reducido de Elementos de Derecho positivo"/>
    <s v="1S"/>
    <n v="72781400"/>
    <s v="MORCILLO"/>
    <s v="GARCÍA"/>
    <s v="JUAN CARLOS"/>
    <s v="jumorcil"/>
    <s v="juan-carlos.morcillo@unirioja.es"/>
    <n v="0.3"/>
    <n v="0.3"/>
    <x v="1"/>
    <s v="A-0539"/>
    <s v="TITULAR"/>
    <s v="P06"/>
    <s v="TIEMPO PARCIAL (6+6 HORAS)"/>
    <s v="2011-01-01 00:00:00.0"/>
    <s v="null"/>
    <s v="PI100799"/>
    <s v="AGREGADO"/>
    <s v="R103"/>
    <x v="1"/>
    <n v="140"/>
    <s v="DERECHO DEL TRABAJO Y DE LA SEGURIDAD SOCIAL"/>
  </r>
  <r>
    <x v="0"/>
    <n v="73003437"/>
    <s v="FCE"/>
    <n v="678"/>
    <s v="034G"/>
    <s v="GRUPO-A"/>
    <s v="Fundamentos de economía"/>
    <s v="GG"/>
    <s v="GRUPO GRANDE"/>
    <s v="034G"/>
    <s v="CLASE MAGISTRAL DE FUNDAMENTOS DE ECONOMÍA"/>
    <s v="GRUPO-A"/>
    <s v="Grupo de Clase Magistral de FUNDAMENTOS DE ECONOMÍA"/>
    <s v="1S"/>
    <n v="73003437"/>
    <s v="LANGARITA"/>
    <s v="TEJERO"/>
    <s v="RAQUEL"/>
    <s v="ralangar"/>
    <s v="raquel.langarita@unirioja.es"/>
    <n v="4"/>
    <n v="4"/>
    <x v="1"/>
    <n v="536"/>
    <s v="PROFESOR INTERINO"/>
    <s v="C01"/>
    <s v="TIEMPO COMPLETO"/>
    <s v="2018-09-17 00:00:00.0"/>
    <s v="null"/>
    <s v="PI101357"/>
    <s v="PROFESOR CONTRATADO INTERINO"/>
    <s v="R104"/>
    <x v="0"/>
    <n v="415"/>
    <s v="FUNDAMENTOS DEL ANÁLISIS ECONÓMICO"/>
  </r>
  <r>
    <x v="0"/>
    <n v="14943754"/>
    <s v="FCE"/>
    <n v="678"/>
    <s v="034G"/>
    <s v="GRUPO-B"/>
    <s v="Fundamentos de economía"/>
    <s v="GG"/>
    <s v="GRUPO GRANDE"/>
    <s v="034G"/>
    <s v="CLASE MAGISTRAL DE FUNDAMENTOS DE ECONOMÍA"/>
    <s v="GRUPO-B"/>
    <s v="Grupo de Clase Magistral de FUNDAMENTOS DE ECONOMÍA"/>
    <s v="1S"/>
    <n v="14943754"/>
    <s v="RODRÍGUEZ"/>
    <s v="IBEAS"/>
    <s v="ROBERTO"/>
    <s v="rorodrig"/>
    <s v="roberto.rodriguez@unirioja.es"/>
    <n v="4"/>
    <n v="4"/>
    <x v="1"/>
    <n v="504"/>
    <s v="PROFESOR TITULAR UNIVERSIDAD"/>
    <s v="C01"/>
    <s v="TIEMPO COMPLETO"/>
    <s v="2012-07-13 00:00:00.0"/>
    <s v="null"/>
    <s v="DF100089"/>
    <s v="PROFESOR TITULAR DE UNIVERSIDAD"/>
    <s v="R104"/>
    <x v="0"/>
    <n v="415"/>
    <s v="FUNDAMENTOS DEL ANÁLISIS ECONÓMICO"/>
  </r>
  <r>
    <x v="0"/>
    <n v="16557941"/>
    <s v="FCE"/>
    <n v="678"/>
    <s v="034R"/>
    <s v="GRUPO-A1"/>
    <s v="Fundamentos de economía"/>
    <s v="GR"/>
    <s v="GRUPO REDUCIDO"/>
    <s v="034R"/>
    <s v="CLASES PRÁCTICAS, SEMINARIOS Y TUTORIAS DE FUNDAMENTOS DE ECONOMÍA"/>
    <s v="GRUPO-A1"/>
    <s v="Grupo de clases prácticas de Fundamentos de economía"/>
    <s v="1S"/>
    <n v="16557941"/>
    <s v="MARÍN"/>
    <s v="MIGUEL"/>
    <s v="ÁNGEL FERNANDO"/>
    <s v="femarim"/>
    <s v="fernando.marinm@unirioja.es"/>
    <n v="2"/>
    <n v="2"/>
    <x v="1"/>
    <n v="532"/>
    <s v="LABORAL DOCENTE-ASOCIADO"/>
    <s v="P04"/>
    <s v="TIEMPO PARCIAL (4+4 HORAS)"/>
    <s v="2018-09-24 00:00:00.0"/>
    <s v="2019-09-14 00:00:00.0"/>
    <s v="PI101358"/>
    <s v="PROFESOR ASOCIADO"/>
    <s v="R104"/>
    <x v="0"/>
    <n v="415"/>
    <s v="FUNDAMENTOS DEL ANÁLISIS ECONÓMICO"/>
  </r>
  <r>
    <x v="0"/>
    <n v="16533310"/>
    <s v="FCE"/>
    <n v="678"/>
    <s v="034R"/>
    <s v="GRUPO-A2"/>
    <s v="Fundamentos de economía"/>
    <s v="GR"/>
    <s v="GRUPO REDUCIDO"/>
    <s v="034R"/>
    <s v="CLASES PRÁCTICAS, SEMINARIOS Y TUTORIAS DE FUNDAMENTOS DE ECONOMÍA"/>
    <s v="GRUPO-A2"/>
    <s v="Grupo de clases prácticas de Fundamentos de economía"/>
    <s v="1S"/>
    <n v="16533310"/>
    <s v="DE TORRE"/>
    <s v="RESA"/>
    <s v="MARÍA JESÚS"/>
    <s v="marirede"/>
    <s v="chechu.detorre@unirioja.es"/>
    <n v="2"/>
    <n v="2"/>
    <x v="1"/>
    <n v="506"/>
    <s v="PROFESOR TITULAR DE ESCUELA UNIVERSITARI"/>
    <s v="01A"/>
    <s v="TIEMPO COMPLETO AMPLIADO"/>
    <s v="2012-09-01 00:00:00.0"/>
    <s v="null"/>
    <s v="DF31239"/>
    <s v="TITULAR DE ESCUELAS UNIVERSITARIAS"/>
    <s v="R104"/>
    <x v="0"/>
    <n v="415"/>
    <s v="FUNDAMENTOS DEL ANÁLISIS ECONÓMICO"/>
  </r>
  <r>
    <x v="0"/>
    <n v="16533310"/>
    <s v="FCE"/>
    <n v="678"/>
    <s v="034R"/>
    <s v="GRUPO-A3"/>
    <s v="Fundamentos de economía"/>
    <s v="GR"/>
    <s v="GRUPO REDUCIDO"/>
    <s v="034R"/>
    <s v="CLASES PRÁCTICAS, SEMINARIOS Y TUTORIAS DE FUNDAMENTOS DE ECONOMÍA"/>
    <s v="GRUPO-A3"/>
    <s v="Grupo de clases prácticas de Fundamentos de economía"/>
    <s v="1S"/>
    <n v="16533310"/>
    <s v="DE TORRE"/>
    <s v="RESA"/>
    <s v="MARÍA JESÚS"/>
    <s v="marirede"/>
    <s v="chechu.detorre@unirioja.es"/>
    <n v="2"/>
    <n v="2"/>
    <x v="1"/>
    <n v="506"/>
    <s v="PROFESOR TITULAR DE ESCUELA UNIVERSITARI"/>
    <s v="01A"/>
    <s v="TIEMPO COMPLETO AMPLIADO"/>
    <s v="2012-09-01 00:00:00.0"/>
    <s v="null"/>
    <s v="DF31239"/>
    <s v="TITULAR DE ESCUELAS UNIVERSITARIAS"/>
    <s v="R104"/>
    <x v="0"/>
    <n v="415"/>
    <s v="FUNDAMENTOS DEL ANÁLISIS ECONÓMICO"/>
  </r>
  <r>
    <x v="0"/>
    <n v="14943754"/>
    <s v="FCE"/>
    <n v="678"/>
    <s v="034R"/>
    <s v="GRUPO-B1"/>
    <s v="Fundamentos de economía"/>
    <s v="GR"/>
    <s v="GRUPO REDUCIDO"/>
    <s v="034R"/>
    <s v="CLASES PRÁCTICAS, SEMINARIOS Y TUTORIAS DE FUNDAMENTOS DE ECONOMÍA"/>
    <s v="GRUPO-B1"/>
    <s v="Grupo de clases prácticas de Fundamentos de economía"/>
    <s v="1S"/>
    <n v="14943754"/>
    <s v="RODRÍGUEZ"/>
    <s v="IBEAS"/>
    <s v="ROBERTO"/>
    <s v="rorodrig"/>
    <s v="roberto.rodriguez@unirioja.es"/>
    <n v="2"/>
    <n v="2"/>
    <x v="1"/>
    <n v="504"/>
    <s v="PROFESOR TITULAR UNIVERSIDAD"/>
    <s v="C01"/>
    <s v="TIEMPO COMPLETO"/>
    <s v="2012-07-13 00:00:00.0"/>
    <s v="null"/>
    <s v="DF100089"/>
    <s v="PROFESOR TITULAR DE UNIVERSIDAD"/>
    <s v="R104"/>
    <x v="0"/>
    <n v="415"/>
    <s v="FUNDAMENTOS DEL ANÁLISIS ECONÓMICO"/>
  </r>
  <r>
    <x v="0"/>
    <n v="14943754"/>
    <s v="FCE"/>
    <n v="678"/>
    <s v="034R"/>
    <s v="GRUPO-B2"/>
    <s v="Fundamentos de economía"/>
    <s v="GR"/>
    <s v="GRUPO REDUCIDO"/>
    <s v="034R"/>
    <s v="CLASES PRÁCTICAS, SEMINARIOS Y TUTORIAS DE FUNDAMENTOS DE ECONOMÍA"/>
    <s v="GRUPO-B2"/>
    <s v="Grupo de clases prácticas de Fundamentos de economía"/>
    <s v="1S"/>
    <n v="14943754"/>
    <s v="RODRÍGUEZ"/>
    <s v="IBEAS"/>
    <s v="ROBERTO"/>
    <s v="rorodrig"/>
    <s v="roberto.rodriguez@unirioja.es"/>
    <n v="2"/>
    <n v="2"/>
    <x v="1"/>
    <n v="504"/>
    <s v="PROFESOR TITULAR UNIVERSIDAD"/>
    <s v="C01"/>
    <s v="TIEMPO COMPLETO"/>
    <s v="2012-07-13 00:00:00.0"/>
    <s v="null"/>
    <s v="DF100089"/>
    <s v="PROFESOR TITULAR DE UNIVERSIDAD"/>
    <s v="R104"/>
    <x v="0"/>
    <n v="415"/>
    <s v="FUNDAMENTOS DEL ANÁLISIS ECONÓMICO"/>
  </r>
  <r>
    <x v="0"/>
    <n v="14943754"/>
    <s v="FCE"/>
    <n v="678"/>
    <s v="034R"/>
    <s v="GRUPO-B3"/>
    <s v="Fundamentos de economía"/>
    <s v="GR"/>
    <s v="GRUPO REDUCIDO"/>
    <s v="034R"/>
    <s v="CLASES PRÁCTICAS, SEMINARIOS Y TUTORIAS DE FUNDAMENTOS DE ECONOMÍA"/>
    <s v="GRUPO-B3"/>
    <s v="Grupo de clases prácticas de Fundamentos de economía"/>
    <s v="1S"/>
    <n v="14943754"/>
    <s v="RODRÍGUEZ"/>
    <s v="IBEAS"/>
    <s v="ROBERTO"/>
    <s v="rorodrig"/>
    <s v="roberto.rodriguez@unirioja.es"/>
    <n v="2"/>
    <n v="2"/>
    <x v="1"/>
    <n v="504"/>
    <s v="PROFESOR TITULAR UNIVERSIDAD"/>
    <s v="C01"/>
    <s v="TIEMPO COMPLETO"/>
    <s v="2012-07-13 00:00:00.0"/>
    <s v="null"/>
    <s v="DF100089"/>
    <s v="PROFESOR TITULAR DE UNIVERSIDAD"/>
    <s v="R104"/>
    <x v="0"/>
    <n v="415"/>
    <s v="FUNDAMENTOS DEL ANÁLISIS ECONÓMICO"/>
  </r>
  <r>
    <x v="1"/>
    <n v="73003437"/>
    <s v="FCJS"/>
    <n v="678"/>
    <s v="034G"/>
    <s v="GRUPO-C"/>
    <s v="Fundamentos de economía"/>
    <s v="GG"/>
    <s v="GRUPO GRANDE"/>
    <s v="034G"/>
    <s v="CLASE MAGISTRAL DE FUNDAMENTOS DE ECONOMÍA"/>
    <s v="GRUPO-C"/>
    <s v="Grupo de Clase Magistral de FUNDAMENTOS DE ECONOMÍA"/>
    <s v="1S"/>
    <n v="73003437"/>
    <s v="LANGARITA"/>
    <s v="TEJERO"/>
    <s v="RAQUEL"/>
    <s v="ralangar"/>
    <s v="raquel.langarita@unirioja.es"/>
    <n v="4"/>
    <n v="4"/>
    <x v="1"/>
    <n v="536"/>
    <s v="PROFESOR INTERINO"/>
    <s v="C01"/>
    <s v="TIEMPO COMPLETO"/>
    <s v="2018-09-17 00:00:00.0"/>
    <s v="null"/>
    <s v="PI101357"/>
    <s v="PROFESOR CONTRATADO INTERINO"/>
    <s v="R104"/>
    <x v="0"/>
    <n v="415"/>
    <s v="FUNDAMENTOS DEL ANÁLISIS ECONÓMICO"/>
  </r>
  <r>
    <x v="1"/>
    <n v="73003437"/>
    <s v="FCJS"/>
    <n v="678"/>
    <s v="034R"/>
    <s v="GRUPO-C1"/>
    <s v="Fundamentos de economía"/>
    <s v="GR"/>
    <s v="GRUPO REDUCIDO"/>
    <s v="034R"/>
    <s v="CLASES PRÁCTICAS, SEMINARIOS Y TUTORIAS DE FUNDAMENTOS DE ECONOMÍA"/>
    <s v="GRUPO-C1"/>
    <s v="Grupo de clases prácticas de Fundamentos de economía"/>
    <s v="1S"/>
    <n v="73003437"/>
    <s v="LANGARITA"/>
    <s v="TEJERO"/>
    <s v="RAQUEL"/>
    <s v="ralangar"/>
    <s v="raquel.langarita@unirioja.es"/>
    <n v="2"/>
    <n v="2"/>
    <x v="1"/>
    <n v="536"/>
    <s v="PROFESOR INTERINO"/>
    <s v="C01"/>
    <s v="TIEMPO COMPLETO"/>
    <s v="2018-09-17 00:00:00.0"/>
    <s v="null"/>
    <s v="PI101357"/>
    <s v="PROFESOR CONTRATADO INTERINO"/>
    <s v="R104"/>
    <x v="0"/>
    <n v="415"/>
    <s v="FUNDAMENTOS DEL ANÁLISIS ECONÓMICO"/>
  </r>
  <r>
    <x v="1"/>
    <n v="73003437"/>
    <s v="FCJS"/>
    <n v="678"/>
    <s v="034R"/>
    <s v="GRUPO-C2"/>
    <s v="Fundamentos de economía"/>
    <s v="GR"/>
    <s v="GRUPO REDUCIDO"/>
    <s v="034R"/>
    <s v="CLASES PRÁCTICAS, SEMINARIOS Y TUTORIAS DE FUNDAMENTOS DE ECONOMÍA"/>
    <s v="GRUPO-C2"/>
    <s v="Grupo de clases prácticas de Fundamentos de economía"/>
    <s v="1S"/>
    <n v="73003437"/>
    <s v="LANGARITA"/>
    <s v="TEJERO"/>
    <s v="RAQUEL"/>
    <s v="ralangar"/>
    <s v="raquel.langarita@unirioja.es"/>
    <n v="2"/>
    <n v="2"/>
    <x v="1"/>
    <n v="536"/>
    <s v="PROFESOR INTERINO"/>
    <s v="C01"/>
    <s v="TIEMPO COMPLETO"/>
    <s v="2018-09-17 00:00:00.0"/>
    <s v="null"/>
    <s v="PI101357"/>
    <s v="PROFESOR CONTRATADO INTERINO"/>
    <s v="R104"/>
    <x v="0"/>
    <n v="415"/>
    <s v="FUNDAMENTOS DEL ANÁLISIS ECONÓMICO"/>
  </r>
  <r>
    <x v="3"/>
    <n v="16578084"/>
    <s v="FCJS"/>
    <n v="678"/>
    <s v="034G"/>
    <s v="GRUPO-D"/>
    <s v="Fundamentos de economía"/>
    <s v="GG"/>
    <s v="GRUPO GRANDE"/>
    <s v="034G"/>
    <s v="CLASE MAGISTRAL DE FUNDAMENTOS DE ECONOMÍA"/>
    <s v="GRUPO-D"/>
    <s v="Grupo de Clase Magistral de FUNDAMENTOS DE ECONOMÍA"/>
    <s v="1S"/>
    <n v="16578084"/>
    <s v="LORENTE"/>
    <s v="ANTOÑANZAS"/>
    <s v="MARÍA REYES"/>
    <s v="marreyelore"/>
    <s v="maria-reyes.lorente@unirioja.es"/>
    <n v="4"/>
    <n v="4"/>
    <x v="1"/>
    <n v="504"/>
    <s v="PROFESOR TITULAR UNIVERSIDAD"/>
    <s v="C01"/>
    <s v="TIEMPO COMPLETO"/>
    <s v="2018-09-17 00:00:00.0"/>
    <s v="null"/>
    <s v="DF100357"/>
    <s v="PROFESOR TITULAR DE UNIVERSIDAD"/>
    <s v="R104"/>
    <x v="0"/>
    <n v="415"/>
    <s v="FUNDAMENTOS DEL ANÁLISIS ECONÓMICO"/>
  </r>
  <r>
    <x v="3"/>
    <n v="16578084"/>
    <s v="FCJS"/>
    <n v="678"/>
    <s v="034R"/>
    <s v="GRUPO-D1"/>
    <s v="Fundamentos de economía"/>
    <s v="GR"/>
    <s v="GRUPO REDUCIDO"/>
    <s v="034R"/>
    <s v="CLASES PRÁCTICAS, SEMINARIOS Y TUTORIAS DE FUNDAMENTOS DE ECONOMÍA"/>
    <s v="GRUPO-D1"/>
    <s v="Grupo de clases prácticas de Fundamentos de economía"/>
    <s v="1S"/>
    <n v="16578084"/>
    <s v="LORENTE"/>
    <s v="ANTOÑANZAS"/>
    <s v="MARÍA REYES"/>
    <s v="marreyelore"/>
    <s v="maria-reyes.lorente@unirioja.es"/>
    <n v="2"/>
    <n v="2"/>
    <x v="1"/>
    <n v="504"/>
    <s v="PROFESOR TITULAR UNIVERSIDAD"/>
    <s v="C01"/>
    <s v="TIEMPO COMPLETO"/>
    <s v="2018-09-17 00:00:00.0"/>
    <s v="null"/>
    <s v="DF100357"/>
    <s v="PROFESOR TITULAR DE UNIVERSIDAD"/>
    <s v="R104"/>
    <x v="0"/>
    <n v="415"/>
    <s v="FUNDAMENTOS DEL ANÁLISIS ECONÓMICO"/>
  </r>
  <r>
    <x v="3"/>
    <n v="16578084"/>
    <s v="FCJS"/>
    <n v="678"/>
    <s v="034R"/>
    <s v="GRUPO-D2"/>
    <s v="Fundamentos de economía"/>
    <s v="GR"/>
    <s v="GRUPO REDUCIDO"/>
    <s v="034R"/>
    <s v="CLASES PRÁCTICAS, SEMINARIOS Y TUTORIAS DE FUNDAMENTOS DE ECONOMÍA"/>
    <s v="GRUPO-D2"/>
    <s v="Grupo de clases prácticas de Fundamentos de economía"/>
    <s v="1S"/>
    <n v="16578084"/>
    <s v="LORENTE"/>
    <s v="ANTOÑANZAS"/>
    <s v="MARÍA REYES"/>
    <s v="marreyelore"/>
    <s v="maria-reyes.lorente@unirioja.es"/>
    <n v="2"/>
    <n v="2"/>
    <x v="1"/>
    <n v="504"/>
    <s v="PROFESOR TITULAR UNIVERSIDAD"/>
    <s v="C01"/>
    <s v="TIEMPO COMPLETO"/>
    <s v="2018-09-17 00:00:00.0"/>
    <s v="null"/>
    <s v="DF100357"/>
    <s v="PROFESOR TITULAR DE UNIVERSIDAD"/>
    <s v="R104"/>
    <x v="0"/>
    <n v="415"/>
    <s v="FUNDAMENTOS DEL ANÁLISIS ECONÓMICO"/>
  </r>
  <r>
    <x v="3"/>
    <n v="16557941"/>
    <s v="FCJS"/>
    <n v="678"/>
    <s v="034R"/>
    <s v="GRUPO-D4"/>
    <s v="Fundamentos de economía"/>
    <s v="GR"/>
    <s v="GRUPO REDUCIDO"/>
    <s v="034R"/>
    <s v="CLASES PRÁCTICAS, SEMINARIOS Y TUTORIAS DE FUNDAMENTOS DE ECONOMÍA"/>
    <s v="GRUPO-D4"/>
    <s v="Grupo de clases prácticas de Fundamentos de economía"/>
    <s v="1S"/>
    <n v="16557941"/>
    <s v="MARÍN"/>
    <s v="MIGUEL"/>
    <s v="ÁNGEL FERNANDO"/>
    <s v="femarim"/>
    <s v="fernando.marinm@unirioja.es"/>
    <n v="2"/>
    <n v="2"/>
    <x v="1"/>
    <n v="532"/>
    <s v="LABORAL DOCENTE-ASOCIADO"/>
    <s v="P04"/>
    <s v="TIEMPO PARCIAL (4+4 HORAS)"/>
    <s v="2018-09-24 00:00:00.0"/>
    <s v="2019-09-14 00:00:00.0"/>
    <s v="PI101358"/>
    <s v="PROFESOR ASOCIADO"/>
    <s v="R104"/>
    <x v="0"/>
    <n v="415"/>
    <s v="FUNDAMENTOS DEL ANÁLISIS ECONÓMICO"/>
  </r>
  <r>
    <x v="2"/>
    <n v="73003437"/>
    <s v="FCJS"/>
    <n v="678"/>
    <s v="034G"/>
    <s v="GRUPO-C"/>
    <s v="Fundamentos de economía"/>
    <s v="GG"/>
    <s v="GRUPO GRANDE"/>
    <s v="034G"/>
    <s v="CLASE MAGISTRAL DE FUNDAMENTOS DE ECONOMÍA"/>
    <s v="GRUPO-C"/>
    <s v="Grupo de Clase Magistral de FUNDAMENTOS DE ECONOMÍA"/>
    <s v="1S"/>
    <n v="73003437"/>
    <s v="LANGARITA"/>
    <s v="TEJERO"/>
    <s v="RAQUEL"/>
    <s v="ralangar"/>
    <s v="raquel.langarita@unirioja.es"/>
    <n v="4"/>
    <m/>
    <x v="1"/>
    <n v="536"/>
    <s v="PROFESOR INTERINO"/>
    <s v="C01"/>
    <s v="TIEMPO COMPLETO"/>
    <s v="2018-09-17 00:00:00.0"/>
    <s v="null"/>
    <s v="PI101357"/>
    <s v="PROFESOR CONTRATADO INTERINO"/>
    <s v="R104"/>
    <x v="0"/>
    <n v="415"/>
    <s v="FUNDAMENTOS DEL ANÁLISIS ECONÓMICO"/>
  </r>
  <r>
    <x v="2"/>
    <n v="16578084"/>
    <s v="FCJS"/>
    <n v="678"/>
    <s v="034R"/>
    <s v="GRUPO-C3"/>
    <s v="Fundamentos de economía"/>
    <s v="GR"/>
    <s v="GRUPO REDUCIDO"/>
    <s v="034R"/>
    <s v="CLASES PRÁCTICAS, SEMINARIOS Y TUTORIAS DE FUNDAMENTOS DE ECONOMÍA"/>
    <s v="GRUPO-C3"/>
    <s v="Grupo de clases prácticas de Fundamentos de economía"/>
    <s v="1S"/>
    <n v="16578084"/>
    <s v="LORENTE"/>
    <s v="ANTOÑANZAS"/>
    <s v="MARÍA REYES"/>
    <s v="marreyelore"/>
    <s v="maria-reyes.lorente@unirioja.es"/>
    <n v="2"/>
    <n v="2"/>
    <x v="1"/>
    <n v="504"/>
    <s v="PROFESOR TITULAR UNIVERSIDAD"/>
    <s v="C01"/>
    <s v="TIEMPO COMPLETO"/>
    <s v="2018-09-17 00:00:00.0"/>
    <s v="null"/>
    <s v="DF100357"/>
    <s v="PROFESOR TITULAR DE UNIVERSIDAD"/>
    <s v="R104"/>
    <x v="0"/>
    <n v="415"/>
    <s v="FUNDAMENTOS DEL ANÁLISIS ECONÓMICO"/>
  </r>
  <r>
    <x v="6"/>
    <n v="16578084"/>
    <s v="FCE"/>
    <n v="678"/>
    <s v="034G"/>
    <s v="GRUPO-D"/>
    <s v="Fundamentos de economía"/>
    <s v="GG"/>
    <s v="GRUPO GRANDE"/>
    <s v="034G"/>
    <s v="CLASE MAGISTRAL DE FUNDAMENTOS DE ECONOMÍA"/>
    <s v="GRUPO-D"/>
    <s v="Grupo de Clase Magistral de FUNDAMENTOS DE ECONOMÍA"/>
    <s v="1S"/>
    <n v="16578084"/>
    <s v="LORENTE"/>
    <s v="ANTOÑANZAS"/>
    <s v="MARÍA REYES"/>
    <s v="marreyelore"/>
    <s v="maria-reyes.lorente@unirioja.es"/>
    <n v="4"/>
    <m/>
    <x v="1"/>
    <n v="504"/>
    <s v="PROFESOR TITULAR UNIVERSIDAD"/>
    <s v="C01"/>
    <s v="TIEMPO COMPLETO"/>
    <s v="2018-09-17 00:00:00.0"/>
    <s v="null"/>
    <s v="DF100357"/>
    <s v="PROFESOR TITULAR DE UNIVERSIDAD"/>
    <s v="R104"/>
    <x v="0"/>
    <n v="415"/>
    <s v="FUNDAMENTOS DEL ANÁLISIS ECONÓMICO"/>
  </r>
  <r>
    <x v="6"/>
    <n v="16578084"/>
    <s v="FCE"/>
    <n v="678"/>
    <s v="034R"/>
    <s v="GRUPO-D3"/>
    <s v="Fundamentos de economía"/>
    <s v="GR"/>
    <s v="GRUPO REDUCIDO"/>
    <s v="034R"/>
    <s v="CLASES PRÁCTICAS, SEMINARIOS Y TUTORIAS DE FUNDAMENTOS DE ECONOMÍA"/>
    <s v="GRUPO-D3"/>
    <s v="Grupo de clases prácticas de Fundamentos de economía"/>
    <s v="1S"/>
    <n v="16578084"/>
    <s v="LORENTE"/>
    <s v="ANTOÑANZAS"/>
    <s v="MARÍA REYES"/>
    <s v="marreyelore"/>
    <s v="maria-reyes.lorente@unirioja.es"/>
    <n v="2"/>
    <n v="2"/>
    <x v="1"/>
    <n v="504"/>
    <s v="PROFESOR TITULAR UNIVERSIDAD"/>
    <s v="C01"/>
    <s v="TIEMPO COMPLETO"/>
    <s v="2018-09-17 00:00:00.0"/>
    <s v="null"/>
    <s v="DF100357"/>
    <s v="PROFESOR TITULAR DE UNIVERSIDAD"/>
    <s v="R104"/>
    <x v="0"/>
    <n v="415"/>
    <s v="FUNDAMENTOS DEL ANÁLISIS ECONÓMICO"/>
  </r>
  <r>
    <x v="0"/>
    <n v="16542461"/>
    <s v="FCE"/>
    <n v="679"/>
    <s v="035G"/>
    <s v="GRUPO-A"/>
    <s v="Gestión de organizaciones"/>
    <s v="GG"/>
    <s v="GRUPO GRANDE"/>
    <s v="035G"/>
    <s v="CLASE MAGISTRAL DE GESTIÓN DE ORGANIZACIONES"/>
    <s v="GRUPO-A"/>
    <s v="Grupo de Clase Magistral de GESTIÓN DE ORGANIZACIONES"/>
    <s v="1S"/>
    <n v="16542461"/>
    <s v="CASTRESANA"/>
    <s v="RUIZ CARRILLO"/>
    <s v="JOSÉ IGNACIO"/>
    <s v="jocastre"/>
    <s v="jignacio.castresana@unirioja.es"/>
    <n v="2"/>
    <n v="2"/>
    <x v="0"/>
    <n v="504"/>
    <s v="PROFESOR TITULAR UNIVERSIDAD"/>
    <s v="01A"/>
    <s v="TIEMPO COMPLETO AMPLIADO"/>
    <s v="2012-09-01 00:00:00.0"/>
    <s v="null"/>
    <s v="DF31294"/>
    <s v="TITULAR DE UNIVERSIDAD"/>
    <s v="R104"/>
    <x v="0"/>
    <n v="650"/>
    <s v="ORGANIZACIÓN DE EMPRESAS"/>
  </r>
  <r>
    <x v="0"/>
    <n v="16607692"/>
    <s v="FCE"/>
    <n v="679"/>
    <s v="035G"/>
    <s v="GRUPO-A"/>
    <s v="Gestión de organizaciones"/>
    <s v="GG"/>
    <s v="GRUPO GRANDE"/>
    <s v="035G"/>
    <s v="CLASE MAGISTRAL DE GESTIÓN DE ORGANIZACIONES"/>
    <s v="GRUPO-A"/>
    <s v="Grupo de Clase Magistral de GESTIÓN DE ORGANIZACIONES"/>
    <s v="1S"/>
    <n v="16607692"/>
    <s v="CLAVEL"/>
    <s v="SAN EMETERIO"/>
    <s v="MÓNICA"/>
    <s v="moclavel"/>
    <s v="monica.clavel-san@unirioja.es"/>
    <n v="2.5"/>
    <n v="2.5"/>
    <x v="1"/>
    <n v="536"/>
    <s v="PROFESOR INTERINO"/>
    <s v="C01"/>
    <s v="TIEMPO COMPLETO"/>
    <s v="2019-01-19 00:00:00.0"/>
    <s v="null"/>
    <s v="PI101353"/>
    <s v="PROFESOR CONTRATADO INTERINO TC"/>
    <s v="R104"/>
    <x v="0"/>
    <n v="95"/>
    <s v="COMERCIALIZACIÓN E INVESTIGACIÓN DE MERCADOS"/>
  </r>
  <r>
    <x v="0"/>
    <n v="16542461"/>
    <s v="FCE"/>
    <n v="679"/>
    <s v="035G"/>
    <s v="GRUPO-B"/>
    <s v="Gestión de organizaciones"/>
    <s v="GG"/>
    <s v="GRUPO GRANDE"/>
    <s v="035G"/>
    <s v="CLASE MAGISTRAL DE GESTIÓN DE ORGANIZACIONES"/>
    <s v="GRUPO-B"/>
    <s v="Grupo de Clase Magistral de GESTIÓN DE ORGANIZACIONES"/>
    <s v="1S"/>
    <n v="16542461"/>
    <s v="CASTRESANA"/>
    <s v="RUIZ CARRILLO"/>
    <s v="JOSÉ IGNACIO"/>
    <s v="jocastre"/>
    <s v="jignacio.castresana@unirioja.es"/>
    <n v="2"/>
    <n v="2"/>
    <x v="0"/>
    <n v="504"/>
    <s v="PROFESOR TITULAR UNIVERSIDAD"/>
    <s v="01A"/>
    <s v="TIEMPO COMPLETO AMPLIADO"/>
    <s v="2012-09-01 00:00:00.0"/>
    <s v="null"/>
    <s v="DF31294"/>
    <s v="TITULAR DE UNIVERSIDAD"/>
    <s v="R104"/>
    <x v="0"/>
    <n v="650"/>
    <s v="ORGANIZACIÓN DE EMPRESAS"/>
  </r>
  <r>
    <x v="0"/>
    <n v="16607692"/>
    <s v="FCE"/>
    <n v="679"/>
    <s v="035G"/>
    <s v="GRUPO-B"/>
    <s v="Gestión de organizaciones"/>
    <s v="GG"/>
    <s v="GRUPO GRANDE"/>
    <s v="035G"/>
    <s v="CLASE MAGISTRAL DE GESTIÓN DE ORGANIZACIONES"/>
    <s v="GRUPO-B"/>
    <s v="Grupo de Clase Magistral de GESTIÓN DE ORGANIZACIONES"/>
    <s v="1S"/>
    <n v="16607692"/>
    <s v="CLAVEL"/>
    <s v="SAN EMETERIO"/>
    <s v="MÓNICA"/>
    <s v="moclavel"/>
    <s v="monica.clavel-san@unirioja.es"/>
    <n v="2.5"/>
    <n v="2.5"/>
    <x v="1"/>
    <n v="536"/>
    <s v="PROFESOR INTERINO"/>
    <s v="C01"/>
    <s v="TIEMPO COMPLETO"/>
    <s v="2019-01-19 00:00:00.0"/>
    <s v="null"/>
    <s v="PI101353"/>
    <s v="PROFESOR CONTRATADO INTERINO TC"/>
    <s v="R104"/>
    <x v="0"/>
    <n v="95"/>
    <s v="COMERCIALIZACIÓN E INVESTIGACIÓN DE MERCADOS"/>
  </r>
  <r>
    <x v="0"/>
    <n v="16542461"/>
    <s v="FCE"/>
    <n v="679"/>
    <s v="035I"/>
    <s v="GRUPO-A1"/>
    <s v="Gestión de organizaciones"/>
    <s v="GI"/>
    <s v="GRUPO DE INFORMÁTICA"/>
    <s v="035I"/>
    <s v="PRACTICAS DE INFORMATICA DE GESTIÓN DE ORGANIZACIONES"/>
    <s v="GRUPO-A1"/>
    <s v="Prácticas de Informática de Gestión de organizaciones"/>
    <s v="1S"/>
    <n v="16542461"/>
    <s v="CASTRESANA"/>
    <s v="RUIZ CARRILLO"/>
    <s v="JOSÉ IGNACIO"/>
    <s v="jocastre"/>
    <s v="jignacio.castresana@unirioja.es"/>
    <n v="0.1"/>
    <n v="0.1"/>
    <x v="0"/>
    <n v="504"/>
    <s v="PROFESOR TITULAR UNIVERSIDAD"/>
    <s v="01A"/>
    <s v="TIEMPO COMPLETO AMPLIADO"/>
    <s v="2012-09-01 00:00:00.0"/>
    <s v="null"/>
    <s v="DF31294"/>
    <s v="TITULAR DE UNIVERSIDAD"/>
    <s v="R104"/>
    <x v="0"/>
    <n v="650"/>
    <s v="ORGANIZACIÓN DE EMPRESAS"/>
  </r>
  <r>
    <x v="0"/>
    <n v="16607692"/>
    <s v="FCE"/>
    <n v="679"/>
    <s v="035I"/>
    <s v="GRUPO-A1"/>
    <s v="Gestión de organizaciones"/>
    <s v="GI"/>
    <s v="GRUPO DE INFORMÁTICA"/>
    <s v="035I"/>
    <s v="PRACTICAS DE INFORMATICA DE GESTIÓN DE ORGANIZACIONES"/>
    <s v="GRUPO-A1"/>
    <s v="Prácticas de Informática de Gestión de organizaciones"/>
    <s v="1S"/>
    <n v="16607692"/>
    <s v="CLAVEL"/>
    <s v="SAN EMETERIO"/>
    <s v="MÓNICA"/>
    <s v="moclavel"/>
    <s v="monica.clavel-san@unirioja.es"/>
    <n v="0.3"/>
    <n v="0.3"/>
    <x v="1"/>
    <n v="536"/>
    <s v="PROFESOR INTERINO"/>
    <s v="C01"/>
    <s v="TIEMPO COMPLETO"/>
    <s v="2019-01-19 00:00:00.0"/>
    <s v="null"/>
    <s v="PI101353"/>
    <s v="PROFESOR CONTRATADO INTERINO TC"/>
    <s v="R104"/>
    <x v="0"/>
    <n v="95"/>
    <s v="COMERCIALIZACIÓN E INVESTIGACIÓN DE MERCADOS"/>
  </r>
  <r>
    <x v="0"/>
    <n v="16542461"/>
    <s v="FCE"/>
    <n v="679"/>
    <s v="035I"/>
    <s v="GRUPO-A2"/>
    <s v="Gestión de organizaciones"/>
    <s v="GI"/>
    <s v="GRUPO DE INFORMÁTICA"/>
    <s v="035I"/>
    <s v="PRACTICAS DE INFORMATICA DE GESTIÓN DE ORGANIZACIONES"/>
    <s v="GRUPO-A2"/>
    <s v="Prácticas de Informática de Gestión de organizaciones"/>
    <s v="1S"/>
    <n v="16542461"/>
    <s v="CASTRESANA"/>
    <s v="RUIZ CARRILLO"/>
    <s v="JOSÉ IGNACIO"/>
    <s v="jocastre"/>
    <s v="jignacio.castresana@unirioja.es"/>
    <n v="0.1"/>
    <n v="0.1"/>
    <x v="0"/>
    <n v="504"/>
    <s v="PROFESOR TITULAR UNIVERSIDAD"/>
    <s v="01A"/>
    <s v="TIEMPO COMPLETO AMPLIADO"/>
    <s v="2012-09-01 00:00:00.0"/>
    <s v="null"/>
    <s v="DF31294"/>
    <s v="TITULAR DE UNIVERSIDAD"/>
    <s v="R104"/>
    <x v="0"/>
    <n v="650"/>
    <s v="ORGANIZACIÓN DE EMPRESAS"/>
  </r>
  <r>
    <x v="0"/>
    <n v="16607692"/>
    <s v="FCE"/>
    <n v="679"/>
    <s v="035I"/>
    <s v="GRUPO-A2"/>
    <s v="Gestión de organizaciones"/>
    <s v="GI"/>
    <s v="GRUPO DE INFORMÁTICA"/>
    <s v="035I"/>
    <s v="PRACTICAS DE INFORMATICA DE GESTIÓN DE ORGANIZACIONES"/>
    <s v="GRUPO-A2"/>
    <s v="Prácticas de Informática de Gestión de organizaciones"/>
    <s v="1S"/>
    <n v="16607692"/>
    <s v="CLAVEL"/>
    <s v="SAN EMETERIO"/>
    <s v="MÓNICA"/>
    <s v="moclavel"/>
    <s v="monica.clavel-san@unirioja.es"/>
    <n v="0.3"/>
    <n v="0.3"/>
    <x v="1"/>
    <n v="536"/>
    <s v="PROFESOR INTERINO"/>
    <s v="C01"/>
    <s v="TIEMPO COMPLETO"/>
    <s v="2019-01-19 00:00:00.0"/>
    <s v="null"/>
    <s v="PI101353"/>
    <s v="PROFESOR CONTRATADO INTERINO TC"/>
    <s v="R104"/>
    <x v="0"/>
    <n v="95"/>
    <s v="COMERCIALIZACIÓN E INVESTIGACIÓN DE MERCADOS"/>
  </r>
  <r>
    <x v="0"/>
    <n v="16542461"/>
    <s v="FCE"/>
    <n v="679"/>
    <s v="035I"/>
    <s v="GRUPO-A3"/>
    <s v="Gestión de organizaciones"/>
    <s v="GI"/>
    <s v="GRUPO DE INFORMÁTICA"/>
    <s v="035I"/>
    <s v="PRACTICAS DE INFORMATICA DE GESTIÓN DE ORGANIZACIONES"/>
    <s v="GRUPO-A3"/>
    <s v="Prácticas de Informática de Gestión de organizaciones"/>
    <s v="1S"/>
    <n v="16542461"/>
    <s v="CASTRESANA"/>
    <s v="RUIZ CARRILLO"/>
    <s v="JOSÉ IGNACIO"/>
    <s v="jocastre"/>
    <s v="jignacio.castresana@unirioja.es"/>
    <n v="0.1"/>
    <n v="0.1"/>
    <x v="0"/>
    <n v="504"/>
    <s v="PROFESOR TITULAR UNIVERSIDAD"/>
    <s v="01A"/>
    <s v="TIEMPO COMPLETO AMPLIADO"/>
    <s v="2012-09-01 00:00:00.0"/>
    <s v="null"/>
    <s v="DF31294"/>
    <s v="TITULAR DE UNIVERSIDAD"/>
    <s v="R104"/>
    <x v="0"/>
    <n v="650"/>
    <s v="ORGANIZACIÓN DE EMPRESAS"/>
  </r>
  <r>
    <x v="0"/>
    <n v="16607692"/>
    <s v="FCE"/>
    <n v="679"/>
    <s v="035I"/>
    <s v="GRUPO-A3"/>
    <s v="Gestión de organizaciones"/>
    <s v="GI"/>
    <s v="GRUPO DE INFORMÁTICA"/>
    <s v="035I"/>
    <s v="PRACTICAS DE INFORMATICA DE GESTIÓN DE ORGANIZACIONES"/>
    <s v="GRUPO-A3"/>
    <s v="Prácticas de Informática de Gestión de organizaciones"/>
    <s v="1S"/>
    <n v="16607692"/>
    <s v="CLAVEL"/>
    <s v="SAN EMETERIO"/>
    <s v="MÓNICA"/>
    <s v="moclavel"/>
    <s v="monica.clavel-san@unirioja.es"/>
    <n v="0.3"/>
    <n v="0.3"/>
    <x v="1"/>
    <n v="536"/>
    <s v="PROFESOR INTERINO"/>
    <s v="C01"/>
    <s v="TIEMPO COMPLETO"/>
    <s v="2019-01-19 00:00:00.0"/>
    <s v="null"/>
    <s v="PI101353"/>
    <s v="PROFESOR CONTRATADO INTERINO TC"/>
    <s v="R104"/>
    <x v="0"/>
    <n v="95"/>
    <s v="COMERCIALIZACIÓN E INVESTIGACIÓN DE MERCADOS"/>
  </r>
  <r>
    <x v="0"/>
    <n v="16542461"/>
    <s v="FCE"/>
    <n v="679"/>
    <s v="035I"/>
    <s v="GRUPO-A4"/>
    <s v="Gestión de organizaciones"/>
    <s v="GI"/>
    <s v="GRUPO DE INFORMÁTICA"/>
    <s v="035I"/>
    <s v="PRACTICAS DE INFORMATICA DE GESTIÓN DE ORGANIZACIONES"/>
    <s v="GRUPO-A4"/>
    <s v="Prácticas de Informática de Gestión de organizaciones"/>
    <s v="1S"/>
    <n v="16542461"/>
    <s v="CASTRESANA"/>
    <s v="RUIZ CARRILLO"/>
    <s v="JOSÉ IGNACIO"/>
    <s v="jocastre"/>
    <s v="jignacio.castresana@unirioja.es"/>
    <n v="0.1"/>
    <n v="0.1"/>
    <x v="0"/>
    <n v="504"/>
    <s v="PROFESOR TITULAR UNIVERSIDAD"/>
    <s v="01A"/>
    <s v="TIEMPO COMPLETO AMPLIADO"/>
    <s v="2012-09-01 00:00:00.0"/>
    <s v="null"/>
    <s v="DF31294"/>
    <s v="TITULAR DE UNIVERSIDAD"/>
    <s v="R104"/>
    <x v="0"/>
    <n v="650"/>
    <s v="ORGANIZACIÓN DE EMPRESAS"/>
  </r>
  <r>
    <x v="0"/>
    <n v="16607692"/>
    <s v="FCE"/>
    <n v="679"/>
    <s v="035I"/>
    <s v="GRUPO-A4"/>
    <s v="Gestión de organizaciones"/>
    <s v="GI"/>
    <s v="GRUPO DE INFORMÁTICA"/>
    <s v="035I"/>
    <s v="PRACTICAS DE INFORMATICA DE GESTIÓN DE ORGANIZACIONES"/>
    <s v="GRUPO-A4"/>
    <s v="Prácticas de Informática de Gestión de organizaciones"/>
    <s v="1S"/>
    <n v="16607692"/>
    <s v="CLAVEL"/>
    <s v="SAN EMETERIO"/>
    <s v="MÓNICA"/>
    <s v="moclavel"/>
    <s v="monica.clavel-san@unirioja.es"/>
    <n v="0.3"/>
    <n v="0.3"/>
    <x v="1"/>
    <n v="536"/>
    <s v="PROFESOR INTERINO"/>
    <s v="C01"/>
    <s v="TIEMPO COMPLETO"/>
    <s v="2019-01-19 00:00:00.0"/>
    <s v="null"/>
    <s v="PI101353"/>
    <s v="PROFESOR CONTRATADO INTERINO TC"/>
    <s v="R104"/>
    <x v="0"/>
    <n v="95"/>
    <s v="COMERCIALIZACIÓN E INVESTIGACIÓN DE MERCADOS"/>
  </r>
  <r>
    <x v="0"/>
    <n v="16542461"/>
    <s v="FCE"/>
    <n v="679"/>
    <s v="035I"/>
    <s v="GRUPO-B1"/>
    <s v="Gestión de organizaciones"/>
    <s v="GI"/>
    <s v="GRUPO DE INFORMÁTICA"/>
    <s v="035I"/>
    <s v="PRACTICAS DE INFORMATICA DE GESTIÓN DE ORGANIZACIONES"/>
    <s v="GRUPO-B1"/>
    <s v="Prácticas de Informática de Gestión de organizaciones"/>
    <s v="1S"/>
    <n v="16542461"/>
    <s v="CASTRESANA"/>
    <s v="RUIZ CARRILLO"/>
    <s v="JOSÉ IGNACIO"/>
    <s v="jocastre"/>
    <s v="jignacio.castresana@unirioja.es"/>
    <n v="0.1"/>
    <n v="0.1"/>
    <x v="0"/>
    <n v="504"/>
    <s v="PROFESOR TITULAR UNIVERSIDAD"/>
    <s v="01A"/>
    <s v="TIEMPO COMPLETO AMPLIADO"/>
    <s v="2012-09-01 00:00:00.0"/>
    <s v="null"/>
    <s v="DF31294"/>
    <s v="TITULAR DE UNIVERSIDAD"/>
    <s v="R104"/>
    <x v="0"/>
    <n v="650"/>
    <s v="ORGANIZACIÓN DE EMPRESAS"/>
  </r>
  <r>
    <x v="0"/>
    <n v="16607692"/>
    <s v="FCE"/>
    <n v="679"/>
    <s v="035I"/>
    <s v="GRUPO-B1"/>
    <s v="Gestión de organizaciones"/>
    <s v="GI"/>
    <s v="GRUPO DE INFORMÁTICA"/>
    <s v="035I"/>
    <s v="PRACTICAS DE INFORMATICA DE GESTIÓN DE ORGANIZACIONES"/>
    <s v="GRUPO-B1"/>
    <s v="Prácticas de Informática de Gestión de organizaciones"/>
    <s v="1S"/>
    <n v="16607692"/>
    <s v="CLAVEL"/>
    <s v="SAN EMETERIO"/>
    <s v="MÓNICA"/>
    <s v="moclavel"/>
    <s v="monica.clavel-san@unirioja.es"/>
    <n v="0.3"/>
    <n v="0.3"/>
    <x v="1"/>
    <n v="536"/>
    <s v="PROFESOR INTERINO"/>
    <s v="C01"/>
    <s v="TIEMPO COMPLETO"/>
    <s v="2019-01-19 00:00:00.0"/>
    <s v="null"/>
    <s v="PI101353"/>
    <s v="PROFESOR CONTRATADO INTERINO TC"/>
    <s v="R104"/>
    <x v="0"/>
    <n v="95"/>
    <s v="COMERCIALIZACIÓN E INVESTIGACIÓN DE MERCADOS"/>
  </r>
  <r>
    <x v="0"/>
    <n v="16542461"/>
    <s v="FCE"/>
    <n v="679"/>
    <s v="035I"/>
    <s v="GRUPO-B2"/>
    <s v="Gestión de organizaciones"/>
    <s v="GI"/>
    <s v="GRUPO DE INFORMÁTICA"/>
    <s v="035I"/>
    <s v="PRACTICAS DE INFORMATICA DE GESTIÓN DE ORGANIZACIONES"/>
    <s v="GRUPO-B2"/>
    <s v="Prácticas de Informática de Gestión de organizaciones"/>
    <s v="1S"/>
    <n v="16542461"/>
    <s v="CASTRESANA"/>
    <s v="RUIZ CARRILLO"/>
    <s v="JOSÉ IGNACIO"/>
    <s v="jocastre"/>
    <s v="jignacio.castresana@unirioja.es"/>
    <n v="0.1"/>
    <n v="0.1"/>
    <x v="0"/>
    <n v="504"/>
    <s v="PROFESOR TITULAR UNIVERSIDAD"/>
    <s v="01A"/>
    <s v="TIEMPO COMPLETO AMPLIADO"/>
    <s v="2012-09-01 00:00:00.0"/>
    <s v="null"/>
    <s v="DF31294"/>
    <s v="TITULAR DE UNIVERSIDAD"/>
    <s v="R104"/>
    <x v="0"/>
    <n v="650"/>
    <s v="ORGANIZACIÓN DE EMPRESAS"/>
  </r>
  <r>
    <x v="0"/>
    <n v="16607692"/>
    <s v="FCE"/>
    <n v="679"/>
    <s v="035I"/>
    <s v="GRUPO-B2"/>
    <s v="Gestión de organizaciones"/>
    <s v="GI"/>
    <s v="GRUPO DE INFORMÁTICA"/>
    <s v="035I"/>
    <s v="PRACTICAS DE INFORMATICA DE GESTIÓN DE ORGANIZACIONES"/>
    <s v="GRUPO-B2"/>
    <s v="Prácticas de Informática de Gestión de organizaciones"/>
    <s v="1S"/>
    <n v="16607692"/>
    <s v="CLAVEL"/>
    <s v="SAN EMETERIO"/>
    <s v="MÓNICA"/>
    <s v="moclavel"/>
    <s v="monica.clavel-san@unirioja.es"/>
    <n v="0.3"/>
    <n v="0.3"/>
    <x v="1"/>
    <n v="536"/>
    <s v="PROFESOR INTERINO"/>
    <s v="C01"/>
    <s v="TIEMPO COMPLETO"/>
    <s v="2019-01-19 00:00:00.0"/>
    <s v="null"/>
    <s v="PI101353"/>
    <s v="PROFESOR CONTRATADO INTERINO TC"/>
    <s v="R104"/>
    <x v="0"/>
    <n v="95"/>
    <s v="COMERCIALIZACIÓN E INVESTIGACIÓN DE MERCADOS"/>
  </r>
  <r>
    <x v="0"/>
    <n v="16542461"/>
    <s v="FCE"/>
    <n v="679"/>
    <s v="035I"/>
    <s v="GRUPO-B3"/>
    <s v="Gestión de organizaciones"/>
    <s v="GI"/>
    <s v="GRUPO DE INFORMÁTICA"/>
    <s v="035I"/>
    <s v="PRACTICAS DE INFORMATICA DE GESTIÓN DE ORGANIZACIONES"/>
    <s v="GRUPO-B3"/>
    <s v="Prácticas de Informática de Gestión de organizaciones"/>
    <s v="1S"/>
    <n v="16542461"/>
    <s v="CASTRESANA"/>
    <s v="RUIZ CARRILLO"/>
    <s v="JOSÉ IGNACIO"/>
    <s v="jocastre"/>
    <s v="jignacio.castresana@unirioja.es"/>
    <n v="0.1"/>
    <n v="0.1"/>
    <x v="0"/>
    <n v="504"/>
    <s v="PROFESOR TITULAR UNIVERSIDAD"/>
    <s v="01A"/>
    <s v="TIEMPO COMPLETO AMPLIADO"/>
    <s v="2012-09-01 00:00:00.0"/>
    <s v="null"/>
    <s v="DF31294"/>
    <s v="TITULAR DE UNIVERSIDAD"/>
    <s v="R104"/>
    <x v="0"/>
    <n v="650"/>
    <s v="ORGANIZACIÓN DE EMPRESAS"/>
  </r>
  <r>
    <x v="0"/>
    <n v="16607692"/>
    <s v="FCE"/>
    <n v="679"/>
    <s v="035I"/>
    <s v="GRUPO-B3"/>
    <s v="Gestión de organizaciones"/>
    <s v="GI"/>
    <s v="GRUPO DE INFORMÁTICA"/>
    <s v="035I"/>
    <s v="PRACTICAS DE INFORMATICA DE GESTIÓN DE ORGANIZACIONES"/>
    <s v="GRUPO-B3"/>
    <s v="Prácticas de Informática de Gestión de organizaciones"/>
    <s v="1S"/>
    <n v="16607692"/>
    <s v="CLAVEL"/>
    <s v="SAN EMETERIO"/>
    <s v="MÓNICA"/>
    <s v="moclavel"/>
    <s v="monica.clavel-san@unirioja.es"/>
    <n v="0.3"/>
    <n v="0.3"/>
    <x v="1"/>
    <n v="536"/>
    <s v="PROFESOR INTERINO"/>
    <s v="C01"/>
    <s v="TIEMPO COMPLETO"/>
    <s v="2019-01-19 00:00:00.0"/>
    <s v="null"/>
    <s v="PI101353"/>
    <s v="PROFESOR CONTRATADO INTERINO TC"/>
    <s v="R104"/>
    <x v="0"/>
    <n v="95"/>
    <s v="COMERCIALIZACIÓN E INVESTIGACIÓN DE MERCADOS"/>
  </r>
  <r>
    <x v="0"/>
    <n v="16542461"/>
    <s v="FCE"/>
    <n v="679"/>
    <s v="035R"/>
    <s v="GRUPO-A1"/>
    <s v="Gestión de organizaciones"/>
    <s v="GR"/>
    <s v="GRUPO REDUCIDO"/>
    <s v="035R"/>
    <s v="PRACTICAS DE AULA DE GESTIÓN DE ORGANIZACIONES"/>
    <s v="GRUPO-A1"/>
    <s v="Prácticas de Aula de Gestión de organizaciones"/>
    <s v="1S"/>
    <n v="16542461"/>
    <s v="CASTRESANA"/>
    <s v="RUIZ CARRILLO"/>
    <s v="JOSÉ IGNACIO"/>
    <s v="jocastre"/>
    <s v="jignacio.castresana@unirioja.es"/>
    <n v="0.6"/>
    <n v="0.6"/>
    <x v="0"/>
    <n v="504"/>
    <s v="PROFESOR TITULAR UNIVERSIDAD"/>
    <s v="01A"/>
    <s v="TIEMPO COMPLETO AMPLIADO"/>
    <s v="2012-09-01 00:00:00.0"/>
    <s v="null"/>
    <s v="DF31294"/>
    <s v="TITULAR DE UNIVERSIDAD"/>
    <s v="R104"/>
    <x v="0"/>
    <n v="650"/>
    <s v="ORGANIZACIÓN DE EMPRESAS"/>
  </r>
  <r>
    <x v="0"/>
    <n v="16607692"/>
    <s v="FCE"/>
    <n v="679"/>
    <s v="035R"/>
    <s v="GRUPO-A1"/>
    <s v="Gestión de organizaciones"/>
    <s v="GR"/>
    <s v="GRUPO REDUCIDO"/>
    <s v="035R"/>
    <s v="PRACTICAS DE AULA DE GESTIÓN DE ORGANIZACIONES"/>
    <s v="GRUPO-A1"/>
    <s v="Prácticas de Aula de Gestión de organizaciones"/>
    <s v="1S"/>
    <n v="16607692"/>
    <s v="CLAVEL"/>
    <s v="SAN EMETERIO"/>
    <s v="MÓNICA"/>
    <s v="moclavel"/>
    <s v="monica.clavel-san@unirioja.es"/>
    <n v="0.5"/>
    <n v="0.5"/>
    <x v="1"/>
    <n v="536"/>
    <s v="PROFESOR INTERINO"/>
    <s v="C01"/>
    <s v="TIEMPO COMPLETO"/>
    <s v="2019-01-19 00:00:00.0"/>
    <s v="null"/>
    <s v="PI101353"/>
    <s v="PROFESOR CONTRATADO INTERINO TC"/>
    <s v="R104"/>
    <x v="0"/>
    <n v="95"/>
    <s v="COMERCIALIZACIÓN E INVESTIGACIÓN DE MERCADOS"/>
  </r>
  <r>
    <x v="0"/>
    <n v="16542461"/>
    <s v="FCE"/>
    <n v="679"/>
    <s v="035R"/>
    <s v="GRUPO-A2"/>
    <s v="Gestión de organizaciones"/>
    <s v="GR"/>
    <s v="GRUPO REDUCIDO"/>
    <s v="035R"/>
    <s v="PRACTICAS DE AULA DE GESTIÓN DE ORGANIZACIONES"/>
    <s v="GRUPO-A2"/>
    <s v="Prácticas de Aula de Gestión de organizaciones"/>
    <s v="1S"/>
    <n v="16542461"/>
    <s v="CASTRESANA"/>
    <s v="RUIZ CARRILLO"/>
    <s v="JOSÉ IGNACIO"/>
    <s v="jocastre"/>
    <s v="jignacio.castresana@unirioja.es"/>
    <n v="0.6"/>
    <n v="0.6"/>
    <x v="0"/>
    <n v="504"/>
    <s v="PROFESOR TITULAR UNIVERSIDAD"/>
    <s v="01A"/>
    <s v="TIEMPO COMPLETO AMPLIADO"/>
    <s v="2012-09-01 00:00:00.0"/>
    <s v="null"/>
    <s v="DF31294"/>
    <s v="TITULAR DE UNIVERSIDAD"/>
    <s v="R104"/>
    <x v="0"/>
    <n v="650"/>
    <s v="ORGANIZACIÓN DE EMPRESAS"/>
  </r>
  <r>
    <x v="0"/>
    <n v="16607692"/>
    <s v="FCE"/>
    <n v="679"/>
    <s v="035R"/>
    <s v="GRUPO-A2"/>
    <s v="Gestión de organizaciones"/>
    <s v="GR"/>
    <s v="GRUPO REDUCIDO"/>
    <s v="035R"/>
    <s v="PRACTICAS DE AULA DE GESTIÓN DE ORGANIZACIONES"/>
    <s v="GRUPO-A2"/>
    <s v="Prácticas de Aula de Gestión de organizaciones"/>
    <s v="1S"/>
    <n v="16607692"/>
    <s v="CLAVEL"/>
    <s v="SAN EMETERIO"/>
    <s v="MÓNICA"/>
    <s v="moclavel"/>
    <s v="monica.clavel-san@unirioja.es"/>
    <n v="0.5"/>
    <n v="0.5"/>
    <x v="1"/>
    <n v="536"/>
    <s v="PROFESOR INTERINO"/>
    <s v="C01"/>
    <s v="TIEMPO COMPLETO"/>
    <s v="2019-01-19 00:00:00.0"/>
    <s v="null"/>
    <s v="PI101353"/>
    <s v="PROFESOR CONTRATADO INTERINO TC"/>
    <s v="R104"/>
    <x v="0"/>
    <n v="95"/>
    <s v="COMERCIALIZACIÓN E INVESTIGACIÓN DE MERCADOS"/>
  </r>
  <r>
    <x v="0"/>
    <n v="16542461"/>
    <s v="FCE"/>
    <n v="679"/>
    <s v="035R"/>
    <s v="GRUPO-A3"/>
    <s v="Gestión de organizaciones"/>
    <s v="GR"/>
    <s v="GRUPO REDUCIDO"/>
    <s v="035R"/>
    <s v="PRACTICAS DE AULA DE GESTIÓN DE ORGANIZACIONES"/>
    <s v="GRUPO-A3"/>
    <s v="Prácticas de Aula de Gestión de organizaciones"/>
    <s v="1S"/>
    <n v="16542461"/>
    <s v="CASTRESANA"/>
    <s v="RUIZ CARRILLO"/>
    <s v="JOSÉ IGNACIO"/>
    <s v="jocastre"/>
    <s v="jignacio.castresana@unirioja.es"/>
    <n v="0.6"/>
    <n v="0.6"/>
    <x v="0"/>
    <n v="504"/>
    <s v="PROFESOR TITULAR UNIVERSIDAD"/>
    <s v="01A"/>
    <s v="TIEMPO COMPLETO AMPLIADO"/>
    <s v="2012-09-01 00:00:00.0"/>
    <s v="null"/>
    <s v="DF31294"/>
    <s v="TITULAR DE UNIVERSIDAD"/>
    <s v="R104"/>
    <x v="0"/>
    <n v="650"/>
    <s v="ORGANIZACIÓN DE EMPRESAS"/>
  </r>
  <r>
    <x v="0"/>
    <n v="16607692"/>
    <s v="FCE"/>
    <n v="679"/>
    <s v="035R"/>
    <s v="GRUPO-A3"/>
    <s v="Gestión de organizaciones"/>
    <s v="GR"/>
    <s v="GRUPO REDUCIDO"/>
    <s v="035R"/>
    <s v="PRACTICAS DE AULA DE GESTIÓN DE ORGANIZACIONES"/>
    <s v="GRUPO-A3"/>
    <s v="Prácticas de Aula de Gestión de organizaciones"/>
    <s v="1S"/>
    <n v="16607692"/>
    <s v="CLAVEL"/>
    <s v="SAN EMETERIO"/>
    <s v="MÓNICA"/>
    <s v="moclavel"/>
    <s v="monica.clavel-san@unirioja.es"/>
    <n v="0.5"/>
    <n v="0.5"/>
    <x v="1"/>
    <n v="536"/>
    <s v="PROFESOR INTERINO"/>
    <s v="C01"/>
    <s v="TIEMPO COMPLETO"/>
    <s v="2019-01-19 00:00:00.0"/>
    <s v="null"/>
    <s v="PI101353"/>
    <s v="PROFESOR CONTRATADO INTERINO TC"/>
    <s v="R104"/>
    <x v="0"/>
    <n v="95"/>
    <s v="COMERCIALIZACIÓN E INVESTIGACIÓN DE MERCADOS"/>
  </r>
  <r>
    <x v="0"/>
    <n v="16542461"/>
    <s v="FCE"/>
    <n v="679"/>
    <s v="035R"/>
    <s v="GRUPO-A4"/>
    <s v="Gestión de organizaciones"/>
    <s v="GR"/>
    <s v="GRUPO REDUCIDO"/>
    <s v="035R"/>
    <s v="PRACTICAS DE AULA DE GESTIÓN DE ORGANIZACIONES"/>
    <s v="GRUPO-A4"/>
    <s v="Prácticas de Aula de Gestión de organizaciones"/>
    <s v="1S"/>
    <n v="16542461"/>
    <s v="CASTRESANA"/>
    <s v="RUIZ CARRILLO"/>
    <s v="JOSÉ IGNACIO"/>
    <s v="jocastre"/>
    <s v="jignacio.castresana@unirioja.es"/>
    <n v="0.6"/>
    <n v="0.6"/>
    <x v="0"/>
    <n v="504"/>
    <s v="PROFESOR TITULAR UNIVERSIDAD"/>
    <s v="01A"/>
    <s v="TIEMPO COMPLETO AMPLIADO"/>
    <s v="2012-09-01 00:00:00.0"/>
    <s v="null"/>
    <s v="DF31294"/>
    <s v="TITULAR DE UNIVERSIDAD"/>
    <s v="R104"/>
    <x v="0"/>
    <n v="650"/>
    <s v="ORGANIZACIÓN DE EMPRESAS"/>
  </r>
  <r>
    <x v="0"/>
    <n v="16607692"/>
    <s v="FCE"/>
    <n v="679"/>
    <s v="035R"/>
    <s v="GRUPO-A4"/>
    <s v="Gestión de organizaciones"/>
    <s v="GR"/>
    <s v="GRUPO REDUCIDO"/>
    <s v="035R"/>
    <s v="PRACTICAS DE AULA DE GESTIÓN DE ORGANIZACIONES"/>
    <s v="GRUPO-A4"/>
    <s v="Prácticas de Aula de Gestión de organizaciones"/>
    <s v="1S"/>
    <n v="16607692"/>
    <s v="CLAVEL"/>
    <s v="SAN EMETERIO"/>
    <s v="MÓNICA"/>
    <s v="moclavel"/>
    <s v="monica.clavel-san@unirioja.es"/>
    <n v="0.5"/>
    <n v="0.5"/>
    <x v="1"/>
    <n v="536"/>
    <s v="PROFESOR INTERINO"/>
    <s v="C01"/>
    <s v="TIEMPO COMPLETO"/>
    <s v="2019-01-19 00:00:00.0"/>
    <s v="null"/>
    <s v="PI101353"/>
    <s v="PROFESOR CONTRATADO INTERINO TC"/>
    <s v="R104"/>
    <x v="0"/>
    <n v="95"/>
    <s v="COMERCIALIZACIÓN E INVESTIGACIÓN DE MERCADOS"/>
  </r>
  <r>
    <x v="0"/>
    <n v="16542461"/>
    <s v="FCE"/>
    <n v="679"/>
    <s v="035R"/>
    <s v="GRUPO-B1"/>
    <s v="Gestión de organizaciones"/>
    <s v="GR"/>
    <s v="GRUPO REDUCIDO"/>
    <s v="035R"/>
    <s v="PRACTICAS DE AULA DE GESTIÓN DE ORGANIZACIONES"/>
    <s v="GRUPO-B1"/>
    <s v="Prácticas de Aula de Gestión de organizaciones"/>
    <s v="1S"/>
    <n v="16542461"/>
    <s v="CASTRESANA"/>
    <s v="RUIZ CARRILLO"/>
    <s v="JOSÉ IGNACIO"/>
    <s v="jocastre"/>
    <s v="jignacio.castresana@unirioja.es"/>
    <n v="0.3"/>
    <n v="0.3"/>
    <x v="0"/>
    <n v="504"/>
    <s v="PROFESOR TITULAR UNIVERSIDAD"/>
    <s v="01A"/>
    <s v="TIEMPO COMPLETO AMPLIADO"/>
    <s v="2012-09-01 00:00:00.0"/>
    <s v="null"/>
    <s v="DF31294"/>
    <s v="TITULAR DE UNIVERSIDAD"/>
    <s v="R104"/>
    <x v="0"/>
    <n v="650"/>
    <s v="ORGANIZACIÓN DE EMPRESAS"/>
  </r>
  <r>
    <x v="0"/>
    <n v="16607692"/>
    <s v="FCE"/>
    <n v="679"/>
    <s v="035R"/>
    <s v="GRUPO-B1"/>
    <s v="Gestión de organizaciones"/>
    <s v="GR"/>
    <s v="GRUPO REDUCIDO"/>
    <s v="035R"/>
    <s v="PRACTICAS DE AULA DE GESTIÓN DE ORGANIZACIONES"/>
    <s v="GRUPO-B1"/>
    <s v="Prácticas de Aula de Gestión de organizaciones"/>
    <s v="1S"/>
    <n v="16607692"/>
    <s v="CLAVEL"/>
    <s v="SAN EMETERIO"/>
    <s v="MÓNICA"/>
    <s v="moclavel"/>
    <s v="monica.clavel-san@unirioja.es"/>
    <n v="0.8"/>
    <n v="0.8"/>
    <x v="1"/>
    <n v="536"/>
    <s v="PROFESOR INTERINO"/>
    <s v="C01"/>
    <s v="TIEMPO COMPLETO"/>
    <s v="2019-01-19 00:00:00.0"/>
    <s v="null"/>
    <s v="PI101353"/>
    <s v="PROFESOR CONTRATADO INTERINO TC"/>
    <s v="R104"/>
    <x v="0"/>
    <n v="95"/>
    <s v="COMERCIALIZACIÓN E INVESTIGACIÓN DE MERCADOS"/>
  </r>
  <r>
    <x v="0"/>
    <n v="16542461"/>
    <s v="FCE"/>
    <n v="679"/>
    <s v="035R"/>
    <s v="GRUPO-B2"/>
    <s v="Gestión de organizaciones"/>
    <s v="GR"/>
    <s v="GRUPO REDUCIDO"/>
    <s v="035R"/>
    <s v="PRACTICAS DE AULA DE GESTIÓN DE ORGANIZACIONES"/>
    <s v="GRUPO-B2"/>
    <s v="Prácticas de Aula de Gestión de organizaciones"/>
    <s v="1S"/>
    <n v="16542461"/>
    <s v="CASTRESANA"/>
    <s v="RUIZ CARRILLO"/>
    <s v="JOSÉ IGNACIO"/>
    <s v="jocastre"/>
    <s v="jignacio.castresana@unirioja.es"/>
    <n v="0.3"/>
    <n v="0.3"/>
    <x v="0"/>
    <n v="504"/>
    <s v="PROFESOR TITULAR UNIVERSIDAD"/>
    <s v="01A"/>
    <s v="TIEMPO COMPLETO AMPLIADO"/>
    <s v="2012-09-01 00:00:00.0"/>
    <s v="null"/>
    <s v="DF31294"/>
    <s v="TITULAR DE UNIVERSIDAD"/>
    <s v="R104"/>
    <x v="0"/>
    <n v="650"/>
    <s v="ORGANIZACIÓN DE EMPRESAS"/>
  </r>
  <r>
    <x v="0"/>
    <n v="16607692"/>
    <s v="FCE"/>
    <n v="679"/>
    <s v="035R"/>
    <s v="GRUPO-B2"/>
    <s v="Gestión de organizaciones"/>
    <s v="GR"/>
    <s v="GRUPO REDUCIDO"/>
    <s v="035R"/>
    <s v="PRACTICAS DE AULA DE GESTIÓN DE ORGANIZACIONES"/>
    <s v="GRUPO-B2"/>
    <s v="Prácticas de Aula de Gestión de organizaciones"/>
    <s v="1S"/>
    <n v="16607692"/>
    <s v="CLAVEL"/>
    <s v="SAN EMETERIO"/>
    <s v="MÓNICA"/>
    <s v="moclavel"/>
    <s v="monica.clavel-san@unirioja.es"/>
    <n v="0.8"/>
    <n v="0.8"/>
    <x v="1"/>
    <n v="536"/>
    <s v="PROFESOR INTERINO"/>
    <s v="C01"/>
    <s v="TIEMPO COMPLETO"/>
    <s v="2019-01-19 00:00:00.0"/>
    <s v="null"/>
    <s v="PI101353"/>
    <s v="PROFESOR CONTRATADO INTERINO TC"/>
    <s v="R104"/>
    <x v="0"/>
    <n v="95"/>
    <s v="COMERCIALIZACIÓN E INVESTIGACIÓN DE MERCADOS"/>
  </r>
  <r>
    <x v="0"/>
    <n v="16542461"/>
    <s v="FCE"/>
    <n v="679"/>
    <s v="035R"/>
    <s v="GRUPO-B3"/>
    <s v="Gestión de organizaciones"/>
    <s v="GR"/>
    <s v="GRUPO REDUCIDO"/>
    <s v="035R"/>
    <s v="PRACTICAS DE AULA DE GESTIÓN DE ORGANIZACIONES"/>
    <s v="GRUPO-B3"/>
    <s v="Prácticas de Aula de Gestión de organizaciones"/>
    <s v="1S"/>
    <n v="16542461"/>
    <s v="CASTRESANA"/>
    <s v="RUIZ CARRILLO"/>
    <s v="JOSÉ IGNACIO"/>
    <s v="jocastre"/>
    <s v="jignacio.castresana@unirioja.es"/>
    <n v="0.3"/>
    <n v="0.3"/>
    <x v="0"/>
    <n v="504"/>
    <s v="PROFESOR TITULAR UNIVERSIDAD"/>
    <s v="01A"/>
    <s v="TIEMPO COMPLETO AMPLIADO"/>
    <s v="2012-09-01 00:00:00.0"/>
    <s v="null"/>
    <s v="DF31294"/>
    <s v="TITULAR DE UNIVERSIDAD"/>
    <s v="R104"/>
    <x v="0"/>
    <n v="650"/>
    <s v="ORGANIZACIÓN DE EMPRESAS"/>
  </r>
  <r>
    <x v="0"/>
    <n v="16607692"/>
    <s v="FCE"/>
    <n v="679"/>
    <s v="035R"/>
    <s v="GRUPO-B3"/>
    <s v="Gestión de organizaciones"/>
    <s v="GR"/>
    <s v="GRUPO REDUCIDO"/>
    <s v="035R"/>
    <s v="PRACTICAS DE AULA DE GESTIÓN DE ORGANIZACIONES"/>
    <s v="GRUPO-B3"/>
    <s v="Prácticas de Aula de Gestión de organizaciones"/>
    <s v="1S"/>
    <n v="16607692"/>
    <s v="CLAVEL"/>
    <s v="SAN EMETERIO"/>
    <s v="MÓNICA"/>
    <s v="moclavel"/>
    <s v="monica.clavel-san@unirioja.es"/>
    <n v="0.8"/>
    <n v="0.8"/>
    <x v="1"/>
    <n v="536"/>
    <s v="PROFESOR INTERINO"/>
    <s v="C01"/>
    <s v="TIEMPO COMPLETO"/>
    <s v="2019-01-19 00:00:00.0"/>
    <s v="null"/>
    <s v="PI101353"/>
    <s v="PROFESOR CONTRATADO INTERINO TC"/>
    <s v="R104"/>
    <x v="0"/>
    <n v="95"/>
    <s v="COMERCIALIZACIÓN E INVESTIGACIÓN DE MERCADOS"/>
  </r>
  <r>
    <x v="1"/>
    <n v="16593137"/>
    <s v="FCJS"/>
    <n v="679"/>
    <s v="035G"/>
    <s v="GRUPO-D"/>
    <s v="Gestión de organizaciones"/>
    <s v="GG"/>
    <s v="GRUPO GRANDE"/>
    <s v="035G"/>
    <s v="CLASE MAGISTRAL DE GESTIÓN DE ORGANIZACIONES"/>
    <s v="GRUPO-D"/>
    <s v="Grupo de Clase Magistral de GESTIÓN DE ORGANIZACIONES"/>
    <s v="1S"/>
    <n v="16593137"/>
    <s v="PARRAS"/>
    <s v="GÓMEZ"/>
    <s v="MAITE"/>
    <s v="maparras"/>
    <s v="maite.parras@unirioja.es"/>
    <n v="2.5"/>
    <n v="2.5"/>
    <x v="1"/>
    <n v="536"/>
    <s v="PROFESOR INTERINO"/>
    <s v="C01"/>
    <s v="TIEMPO COMPLETO"/>
    <s v="2018-10-04 00:00:00.0"/>
    <s v="2019-04-05 00:00:00.0"/>
    <s v="PI101438"/>
    <s v="PROFESOR CONTRATADO INTERINO"/>
    <s v="R104"/>
    <x v="0"/>
    <n v="650"/>
    <s v="ORGANIZACIÓN DE EMPRESAS"/>
  </r>
  <r>
    <x v="1"/>
    <n v="16614068"/>
    <s v="FCJS"/>
    <n v="679"/>
    <s v="035G"/>
    <s v="GRUPO-D"/>
    <s v="Gestión de organizaciones"/>
    <s v="GG"/>
    <s v="GRUPO GRANDE"/>
    <s v="035G"/>
    <s v="CLASE MAGISTRAL DE GESTIÓN DE ORGANIZACIONES"/>
    <s v="GRUPO-D"/>
    <s v="Grupo de Clase Magistral de GESTIÓN DE ORGANIZACIONES"/>
    <s v="1S"/>
    <n v="16614068"/>
    <s v="ORCOS"/>
    <s v="SÁNCHEZ"/>
    <s v="RAQUEL"/>
    <s v="raorcosa"/>
    <s v="raquel.orcos@unirioja.es"/>
    <n v="0"/>
    <n v="0"/>
    <x v="1"/>
    <n v="536"/>
    <s v="PROFESOR INTERINO"/>
    <s v="C01"/>
    <s v="TIEMPO COMPLETO"/>
    <s v="2018-09-17 00:00:00.0"/>
    <s v="null"/>
    <s v="PI101360"/>
    <s v="PROFESOR CONTRATADO INTERINO"/>
    <s v="R104"/>
    <x v="0"/>
    <n v="650"/>
    <s v="ORGANIZACIÓN DE EMPRESAS"/>
  </r>
  <r>
    <x v="1"/>
    <n v="16619340"/>
    <s v="FCJS"/>
    <n v="679"/>
    <s v="035G"/>
    <s v="GRUPO-D"/>
    <s v="Gestión de organizaciones"/>
    <s v="GG"/>
    <s v="GRUPO GRANDE"/>
    <s v="035G"/>
    <s v="CLASE MAGISTRAL DE GESTIÓN DE ORGANIZACIONES"/>
    <s v="GRUPO-D"/>
    <s v="Grupo de Clase Magistral de GESTIÓN DE ORGANIZACIONES"/>
    <s v="1S"/>
    <n v="16619340"/>
    <s v="PÉREZ-ARADROS"/>
    <s v="MURO"/>
    <s v="BEATRIZ"/>
    <s v="beperem"/>
    <s v="beatriz.perez-aradros@unirioja.es"/>
    <n v="2"/>
    <n v="2"/>
    <x v="1"/>
    <n v="536"/>
    <s v="PROFESOR INTERINO"/>
    <s v="C01"/>
    <s v="TIEMPO COMPLETO"/>
    <s v="2018-09-17 00:00:00.0"/>
    <s v="2019-09-14 00:00:00.0"/>
    <s v="PI101411"/>
    <s v="PROFESOR CONTRATADO INTERINO"/>
    <s v="R104"/>
    <x v="0"/>
    <n v="650"/>
    <s v="ORGANIZACIÓN DE EMPRESAS"/>
  </r>
  <r>
    <x v="1"/>
    <n v="16619340"/>
    <s v="FCJS"/>
    <n v="679"/>
    <s v="035I"/>
    <s v="GRUPO-D1"/>
    <s v="Gestión de organizaciones"/>
    <s v="GI"/>
    <s v="GRUPO DE INFORMÁTICA"/>
    <s v="035I"/>
    <s v="PRACTICAS DE INFORMATICA DE GESTIÓN DE ORGANIZACIONES"/>
    <s v="GRUPO-D1"/>
    <s v="Prácticas de Informática de Gestión de organizaciones"/>
    <s v="1S"/>
    <n v="16619340"/>
    <s v="PÉREZ-ARADROS"/>
    <s v="MURO"/>
    <s v="BEATRIZ"/>
    <s v="beperem"/>
    <s v="beatriz.perez-aradros@unirioja.es"/>
    <n v="0.4"/>
    <n v="0.4"/>
    <x v="1"/>
    <n v="536"/>
    <s v="PROFESOR INTERINO"/>
    <s v="C01"/>
    <s v="TIEMPO COMPLETO"/>
    <s v="2018-09-17 00:00:00.0"/>
    <s v="2019-09-14 00:00:00.0"/>
    <s v="PI101411"/>
    <s v="PROFESOR CONTRATADO INTERINO"/>
    <s v="R104"/>
    <x v="0"/>
    <n v="650"/>
    <s v="ORGANIZACIÓN DE EMPRESAS"/>
  </r>
  <r>
    <x v="1"/>
    <n v="16619340"/>
    <s v="FCJS"/>
    <n v="679"/>
    <s v="035I"/>
    <s v="GRUPO-D2"/>
    <s v="Gestión de organizaciones"/>
    <s v="GI"/>
    <s v="GRUPO DE INFORMÁTICA"/>
    <s v="035I"/>
    <s v="PRACTICAS DE INFORMATICA DE GESTIÓN DE ORGANIZACIONES"/>
    <s v="GRUPO-D2"/>
    <s v="Prácticas de Informática de Gestión de organizaciones"/>
    <s v="1S"/>
    <n v="16619340"/>
    <s v="PÉREZ-ARADROS"/>
    <s v="MURO"/>
    <s v="BEATRIZ"/>
    <s v="beperem"/>
    <s v="beatriz.perez-aradros@unirioja.es"/>
    <n v="0.4"/>
    <n v="0.4"/>
    <x v="1"/>
    <n v="536"/>
    <s v="PROFESOR INTERINO"/>
    <s v="C01"/>
    <s v="TIEMPO COMPLETO"/>
    <s v="2018-09-17 00:00:00.0"/>
    <s v="2019-09-14 00:00:00.0"/>
    <s v="PI101411"/>
    <s v="PROFESOR CONTRATADO INTERINO"/>
    <s v="R104"/>
    <x v="0"/>
    <n v="650"/>
    <s v="ORGANIZACIÓN DE EMPRESAS"/>
  </r>
  <r>
    <x v="1"/>
    <n v="16619340"/>
    <s v="FCJS"/>
    <n v="679"/>
    <s v="035I"/>
    <s v="GRUPO-D3"/>
    <s v="Gestión de organizaciones"/>
    <s v="GI"/>
    <s v="GRUPO DE INFORMÁTICA"/>
    <s v="035I"/>
    <s v="PRACTICAS DE INFORMATICA DE GESTIÓN DE ORGANIZACIONES"/>
    <s v="GRUPO-D3"/>
    <s v="Prácticas de Informática de Gestión de organizaciones"/>
    <s v="1S"/>
    <n v="16619340"/>
    <s v="PÉREZ-ARADROS"/>
    <s v="MURO"/>
    <s v="BEATRIZ"/>
    <s v="beperem"/>
    <s v="beatriz.perez-aradros@unirioja.es"/>
    <n v="0.4"/>
    <n v="0.4"/>
    <x v="1"/>
    <n v="536"/>
    <s v="PROFESOR INTERINO"/>
    <s v="C01"/>
    <s v="TIEMPO COMPLETO"/>
    <s v="2018-09-17 00:00:00.0"/>
    <s v="2019-09-14 00:00:00.0"/>
    <s v="PI101411"/>
    <s v="PROFESOR CONTRATADO INTERINO"/>
    <s v="R104"/>
    <x v="0"/>
    <n v="650"/>
    <s v="ORGANIZACIÓN DE EMPRESAS"/>
  </r>
  <r>
    <x v="1"/>
    <n v="16619340"/>
    <s v="FCJS"/>
    <n v="679"/>
    <s v="035R"/>
    <s v="GRUPO-D1"/>
    <s v="Gestión de organizaciones"/>
    <s v="GR"/>
    <s v="GRUPO REDUCIDO"/>
    <s v="035R"/>
    <s v="PRACTICAS DE AULA DE GESTIÓN DE ORGANIZACIONES"/>
    <s v="GRUPO-D1"/>
    <s v="Prácticas de Aula de Gestión de organizaciones"/>
    <s v="1S"/>
    <n v="16619340"/>
    <s v="PÉREZ-ARADROS"/>
    <s v="MURO"/>
    <s v="BEATRIZ"/>
    <s v="beperem"/>
    <s v="beatriz.perez-aradros@unirioja.es"/>
    <n v="1.1000000000000001"/>
    <n v="1.1000000000000001"/>
    <x v="1"/>
    <n v="536"/>
    <s v="PROFESOR INTERINO"/>
    <s v="C01"/>
    <s v="TIEMPO COMPLETO"/>
    <s v="2018-09-17 00:00:00.0"/>
    <s v="2019-09-14 00:00:00.0"/>
    <s v="PI101411"/>
    <s v="PROFESOR CONTRATADO INTERINO"/>
    <s v="R104"/>
    <x v="0"/>
    <n v="650"/>
    <s v="ORGANIZACIÓN DE EMPRESAS"/>
  </r>
  <r>
    <x v="1"/>
    <n v="16619340"/>
    <s v="FCJS"/>
    <n v="679"/>
    <s v="035R"/>
    <s v="GRUPO-D2"/>
    <s v="Gestión de organizaciones"/>
    <s v="GR"/>
    <s v="GRUPO REDUCIDO"/>
    <s v="035R"/>
    <s v="PRACTICAS DE AULA DE GESTIÓN DE ORGANIZACIONES"/>
    <s v="GRUPO-D2"/>
    <s v="Prácticas de Aula de Gestión de organizaciones"/>
    <s v="1S"/>
    <n v="16619340"/>
    <s v="PÉREZ-ARADROS"/>
    <s v="MURO"/>
    <s v="BEATRIZ"/>
    <s v="beperem"/>
    <s v="beatriz.perez-aradros@unirioja.es"/>
    <n v="1.1000000000000001"/>
    <n v="1.1000000000000001"/>
    <x v="1"/>
    <n v="536"/>
    <s v="PROFESOR INTERINO"/>
    <s v="C01"/>
    <s v="TIEMPO COMPLETO"/>
    <s v="2018-09-17 00:00:00.0"/>
    <s v="2019-09-14 00:00:00.0"/>
    <s v="PI101411"/>
    <s v="PROFESOR CONTRATADO INTERINO"/>
    <s v="R104"/>
    <x v="0"/>
    <n v="650"/>
    <s v="ORGANIZACIÓN DE EMPRESAS"/>
  </r>
  <r>
    <x v="1"/>
    <n v="16619340"/>
    <s v="FCJS"/>
    <n v="679"/>
    <s v="035R"/>
    <s v="GRUPO-D3"/>
    <s v="Gestión de organizaciones"/>
    <s v="GR"/>
    <s v="GRUPO REDUCIDO"/>
    <s v="035R"/>
    <s v="PRACTICAS DE AULA DE GESTIÓN DE ORGANIZACIONES"/>
    <s v="GRUPO-D3"/>
    <s v="Prácticas de Aula de Gestión de organizaciones"/>
    <s v="1S"/>
    <n v="16619340"/>
    <s v="PÉREZ-ARADROS"/>
    <s v="MURO"/>
    <s v="BEATRIZ"/>
    <s v="beperem"/>
    <s v="beatriz.perez-aradros@unirioja.es"/>
    <n v="1.1000000000000001"/>
    <n v="1.1000000000000001"/>
    <x v="1"/>
    <n v="536"/>
    <s v="PROFESOR INTERINO"/>
    <s v="C01"/>
    <s v="TIEMPO COMPLETO"/>
    <s v="2018-09-17 00:00:00.0"/>
    <s v="2019-09-14 00:00:00.0"/>
    <s v="PI101411"/>
    <s v="PROFESOR CONTRATADO INTERINO"/>
    <s v="R104"/>
    <x v="0"/>
    <n v="650"/>
    <s v="ORGANIZACIÓN DE EMPRESAS"/>
  </r>
  <r>
    <x v="3"/>
    <n v="16569252"/>
    <s v="FCJS"/>
    <n v="679"/>
    <s v="035G"/>
    <s v="GRUPO-E"/>
    <s v="Gestión de organizaciones"/>
    <s v="GG"/>
    <s v="GRUPO GRANDE"/>
    <s v="035G"/>
    <s v="CLASE MAGISTRAL DE GESTIÓN DE ORGANIZACIONES"/>
    <s v="GRUPO-E"/>
    <s v="Grupo de Clase Magistral de GESTIÓN DE ORGANIZACIONES"/>
    <s v="1S"/>
    <n v="16569252"/>
    <s v="IBÁÑEZ"/>
    <s v="PRADO"/>
    <s v="JOSÉ RAMÓN"/>
    <s v="joibanez"/>
    <s v="jose-ramon.ibanez@unirioja.es"/>
    <n v="4.5"/>
    <n v="4.5"/>
    <x v="0"/>
    <n v="532"/>
    <s v="LABORAL DOCENTE-ASOCIADO"/>
    <s v="P05"/>
    <s v="TIEMPO PARCIAL (5+5 HORAS)"/>
    <s v="2016-09-15 00:00:00.0"/>
    <s v="2019-09-14 00:00:00.0"/>
    <s v="PI101113"/>
    <s v="PROFESOR ASOCIADO"/>
    <s v="R104"/>
    <x v="0"/>
    <n v="650"/>
    <s v="ORGANIZACIÓN DE EMPRESAS"/>
  </r>
  <r>
    <x v="3"/>
    <n v="16569252"/>
    <s v="FCJS"/>
    <n v="679"/>
    <s v="035I"/>
    <s v="GRUPO-E1"/>
    <s v="Gestión de organizaciones"/>
    <s v="GI"/>
    <s v="GRUPO DE INFORMÁTICA"/>
    <s v="035I"/>
    <s v="PRACTICAS DE INFORMATICA DE GESTIÓN DE ORGANIZACIONES"/>
    <s v="GRUPO-E1"/>
    <s v="Prácticas de Informática de Gestión de organizaciones"/>
    <s v="1S"/>
    <n v="16569252"/>
    <s v="IBÁÑEZ"/>
    <s v="PRADO"/>
    <s v="JOSÉ RAMÓN"/>
    <s v="joibanez"/>
    <s v="jose-ramon.ibanez@unirioja.es"/>
    <n v="0.4"/>
    <n v="0.4"/>
    <x v="0"/>
    <n v="532"/>
    <s v="LABORAL DOCENTE-ASOCIADO"/>
    <s v="P05"/>
    <s v="TIEMPO PARCIAL (5+5 HORAS)"/>
    <s v="2016-09-15 00:00:00.0"/>
    <s v="2019-09-14 00:00:00.0"/>
    <s v="PI101113"/>
    <s v="PROFESOR ASOCIADO"/>
    <s v="R104"/>
    <x v="0"/>
    <n v="650"/>
    <s v="ORGANIZACIÓN DE EMPRESAS"/>
  </r>
  <r>
    <x v="3"/>
    <n v="16569252"/>
    <s v="FCJS"/>
    <n v="679"/>
    <s v="035I"/>
    <s v="GRUPO-E2"/>
    <s v="Gestión de organizaciones"/>
    <s v="GI"/>
    <s v="GRUPO DE INFORMÁTICA"/>
    <s v="035I"/>
    <s v="PRACTICAS DE INFORMATICA DE GESTIÓN DE ORGANIZACIONES"/>
    <s v="GRUPO-E2"/>
    <s v="Prácticas de Informática de Gestión de organizaciones"/>
    <s v="1S"/>
    <n v="16569252"/>
    <s v="IBÁÑEZ"/>
    <s v="PRADO"/>
    <s v="JOSÉ RAMÓN"/>
    <s v="joibanez"/>
    <s v="jose-ramon.ibanez@unirioja.es"/>
    <n v="0.4"/>
    <n v="0.4"/>
    <x v="0"/>
    <n v="532"/>
    <s v="LABORAL DOCENTE-ASOCIADO"/>
    <s v="P05"/>
    <s v="TIEMPO PARCIAL (5+5 HORAS)"/>
    <s v="2016-09-15 00:00:00.0"/>
    <s v="2019-09-14 00:00:00.0"/>
    <s v="PI101113"/>
    <s v="PROFESOR ASOCIADO"/>
    <s v="R104"/>
    <x v="0"/>
    <n v="650"/>
    <s v="ORGANIZACIÓN DE EMPRESAS"/>
  </r>
  <r>
    <x v="3"/>
    <n v="16569252"/>
    <s v="FCJS"/>
    <n v="679"/>
    <s v="035I"/>
    <s v="GRUPO-E3"/>
    <s v="Gestión de organizaciones"/>
    <s v="GI"/>
    <s v="GRUPO DE INFORMÁTICA"/>
    <s v="035I"/>
    <s v="PRACTICAS DE INFORMATICA DE GESTIÓN DE ORGANIZACIONES"/>
    <s v="GRUPO-E3"/>
    <s v="Prácticas de Informática de Gestión de organizaciones"/>
    <s v="1S"/>
    <n v="16569252"/>
    <s v="IBÁÑEZ"/>
    <s v="PRADO"/>
    <s v="JOSÉ RAMÓN"/>
    <s v="joibanez"/>
    <s v="jose-ramon.ibanez@unirioja.es"/>
    <n v="0.4"/>
    <n v="0.4"/>
    <x v="0"/>
    <n v="532"/>
    <s v="LABORAL DOCENTE-ASOCIADO"/>
    <s v="P05"/>
    <s v="TIEMPO PARCIAL (5+5 HORAS)"/>
    <s v="2016-09-15 00:00:00.0"/>
    <s v="2019-09-14 00:00:00.0"/>
    <s v="PI101113"/>
    <s v="PROFESOR ASOCIADO"/>
    <s v="R104"/>
    <x v="0"/>
    <n v="650"/>
    <s v="ORGANIZACIÓN DE EMPRESAS"/>
  </r>
  <r>
    <x v="3"/>
    <n v="16569252"/>
    <s v="FCJS"/>
    <n v="679"/>
    <s v="035R"/>
    <s v="GRUPO-E1"/>
    <s v="Gestión de organizaciones"/>
    <s v="GR"/>
    <s v="GRUPO REDUCIDO"/>
    <s v="035R"/>
    <s v="PRACTICAS DE AULA DE GESTIÓN DE ORGANIZACIONES"/>
    <s v="GRUPO-E1"/>
    <s v="Prácticas de Aula de Gestión de organizaciones"/>
    <s v="1S"/>
    <n v="16569252"/>
    <s v="IBÁÑEZ"/>
    <s v="PRADO"/>
    <s v="JOSÉ RAMÓN"/>
    <s v="joibanez"/>
    <s v="jose-ramon.ibanez@unirioja.es"/>
    <n v="1.1000000000000001"/>
    <n v="1.1000000000000001"/>
    <x v="0"/>
    <n v="532"/>
    <s v="LABORAL DOCENTE-ASOCIADO"/>
    <s v="P05"/>
    <s v="TIEMPO PARCIAL (5+5 HORAS)"/>
    <s v="2016-09-15 00:00:00.0"/>
    <s v="2019-09-14 00:00:00.0"/>
    <s v="PI101113"/>
    <s v="PROFESOR ASOCIADO"/>
    <s v="R104"/>
    <x v="0"/>
    <n v="650"/>
    <s v="ORGANIZACIÓN DE EMPRESAS"/>
  </r>
  <r>
    <x v="3"/>
    <n v="16569252"/>
    <s v="FCJS"/>
    <n v="679"/>
    <s v="035R"/>
    <s v="GRUPO-E2"/>
    <s v="Gestión de organizaciones"/>
    <s v="GR"/>
    <s v="GRUPO REDUCIDO"/>
    <s v="035R"/>
    <s v="PRACTICAS DE AULA DE GESTIÓN DE ORGANIZACIONES"/>
    <s v="GRUPO-E2"/>
    <s v="Prácticas de Aula de Gestión de organizaciones"/>
    <s v="1S"/>
    <n v="16569252"/>
    <s v="IBÁÑEZ"/>
    <s v="PRADO"/>
    <s v="JOSÉ RAMÓN"/>
    <s v="joibanez"/>
    <s v="jose-ramon.ibanez@unirioja.es"/>
    <n v="1.1000000000000001"/>
    <n v="1.1000000000000001"/>
    <x v="0"/>
    <n v="532"/>
    <s v="LABORAL DOCENTE-ASOCIADO"/>
    <s v="P05"/>
    <s v="TIEMPO PARCIAL (5+5 HORAS)"/>
    <s v="2016-09-15 00:00:00.0"/>
    <s v="2019-09-14 00:00:00.0"/>
    <s v="PI101113"/>
    <s v="PROFESOR ASOCIADO"/>
    <s v="R104"/>
    <x v="0"/>
    <n v="650"/>
    <s v="ORGANIZACIÓN DE EMPRESAS"/>
  </r>
  <r>
    <x v="3"/>
    <n v="16569252"/>
    <s v="FCJS"/>
    <n v="679"/>
    <s v="035R"/>
    <s v="GRUPO-E3"/>
    <s v="Gestión de organizaciones"/>
    <s v="GR"/>
    <s v="GRUPO REDUCIDO"/>
    <s v="035R"/>
    <s v="PRACTICAS DE AULA DE GESTIÓN DE ORGANIZACIONES"/>
    <s v="GRUPO-E3"/>
    <s v="Prácticas de Aula de Gestión de organizaciones"/>
    <s v="1S"/>
    <n v="16569252"/>
    <s v="IBÁÑEZ"/>
    <s v="PRADO"/>
    <s v="JOSÉ RAMÓN"/>
    <s v="joibanez"/>
    <s v="jose-ramon.ibanez@unirioja.es"/>
    <n v="1.1000000000000001"/>
    <n v="1.1000000000000001"/>
    <x v="0"/>
    <n v="532"/>
    <s v="LABORAL DOCENTE-ASOCIADO"/>
    <s v="P05"/>
    <s v="TIEMPO PARCIAL (5+5 HORAS)"/>
    <s v="2016-09-15 00:00:00.0"/>
    <s v="2019-09-14 00:00:00.0"/>
    <s v="PI101113"/>
    <s v="PROFESOR ASOCIADO"/>
    <s v="R104"/>
    <x v="0"/>
    <n v="650"/>
    <s v="ORGANIZACIÓN DE EMPRESAS"/>
  </r>
  <r>
    <x v="2"/>
    <n v="16593137"/>
    <s v="FCJS"/>
    <n v="679"/>
    <s v="035G"/>
    <s v="GRUPO-D"/>
    <s v="Gestión de organizaciones"/>
    <s v="GG"/>
    <s v="GRUPO GRANDE"/>
    <s v="035G"/>
    <s v="CLASE MAGISTRAL DE GESTIÓN DE ORGANIZACIONES"/>
    <s v="GRUPO-D"/>
    <s v="Grupo de Clase Magistral de GESTIÓN DE ORGANIZACIONES"/>
    <s v="1S"/>
    <n v="16593137"/>
    <s v="PARRAS"/>
    <s v="GÓMEZ"/>
    <s v="MAITE"/>
    <s v="maparras"/>
    <s v="maite.parras@unirioja.es"/>
    <n v="2.5"/>
    <m/>
    <x v="1"/>
    <n v="536"/>
    <s v="PROFESOR INTERINO"/>
    <s v="C01"/>
    <s v="TIEMPO COMPLETO"/>
    <s v="2018-10-04 00:00:00.0"/>
    <s v="2019-04-05 00:00:00.0"/>
    <s v="PI101438"/>
    <s v="PROFESOR CONTRATADO INTERINO"/>
    <s v="R104"/>
    <x v="0"/>
    <n v="650"/>
    <s v="ORGANIZACIÓN DE EMPRESAS"/>
  </r>
  <r>
    <x v="2"/>
    <n v="16614068"/>
    <s v="FCJS"/>
    <n v="679"/>
    <s v="035G"/>
    <s v="GRUPO-D"/>
    <s v="Gestión de organizaciones"/>
    <s v="GG"/>
    <s v="GRUPO GRANDE"/>
    <s v="035G"/>
    <s v="CLASE MAGISTRAL DE GESTIÓN DE ORGANIZACIONES"/>
    <s v="GRUPO-D"/>
    <s v="Grupo de Clase Magistral de GESTIÓN DE ORGANIZACIONES"/>
    <s v="1S"/>
    <n v="16614068"/>
    <s v="ORCOS"/>
    <s v="SÁNCHEZ"/>
    <s v="RAQUEL"/>
    <s v="raorcosa"/>
    <s v="raquel.orcos@unirioja.es"/>
    <n v="0"/>
    <m/>
    <x v="1"/>
    <n v="536"/>
    <s v="PROFESOR INTERINO"/>
    <s v="C01"/>
    <s v="TIEMPO COMPLETO"/>
    <s v="2018-09-17 00:00:00.0"/>
    <s v="null"/>
    <s v="PI101360"/>
    <s v="PROFESOR CONTRATADO INTERINO"/>
    <s v="R104"/>
    <x v="0"/>
    <n v="650"/>
    <s v="ORGANIZACIÓN DE EMPRESAS"/>
  </r>
  <r>
    <x v="2"/>
    <n v="16619340"/>
    <s v="FCJS"/>
    <n v="679"/>
    <s v="035G"/>
    <s v="GRUPO-D"/>
    <s v="Gestión de organizaciones"/>
    <s v="GG"/>
    <s v="GRUPO GRANDE"/>
    <s v="035G"/>
    <s v="CLASE MAGISTRAL DE GESTIÓN DE ORGANIZACIONES"/>
    <s v="GRUPO-D"/>
    <s v="Grupo de Clase Magistral de GESTIÓN DE ORGANIZACIONES"/>
    <s v="1S"/>
    <n v="16619340"/>
    <s v="PÉREZ-ARADROS"/>
    <s v="MURO"/>
    <s v="BEATRIZ"/>
    <s v="beperem"/>
    <s v="beatriz.perez-aradros@unirioja.es"/>
    <n v="2"/>
    <m/>
    <x v="1"/>
    <n v="536"/>
    <s v="PROFESOR INTERINO"/>
    <s v="C01"/>
    <s v="TIEMPO COMPLETO"/>
    <s v="2018-09-17 00:00:00.0"/>
    <s v="2019-09-14 00:00:00.0"/>
    <s v="PI101411"/>
    <s v="PROFESOR CONTRATADO INTERINO"/>
    <s v="R104"/>
    <x v="0"/>
    <n v="650"/>
    <s v="ORGANIZACIÓN DE EMPRESAS"/>
  </r>
  <r>
    <x v="2"/>
    <n v="16619340"/>
    <s v="FCJS"/>
    <n v="679"/>
    <s v="035I"/>
    <s v="GRUPO-D4"/>
    <s v="Gestión de organizaciones"/>
    <s v="GI"/>
    <s v="GRUPO DE INFORMÁTICA"/>
    <s v="035I"/>
    <s v="PRACTICAS DE INFORMATICA DE GESTIÓN DE ORGANIZACIONES"/>
    <s v="GRUPO-D4"/>
    <s v="Prácticas de Informática de Gestión de organizaciones"/>
    <s v="1S"/>
    <n v="16619340"/>
    <s v="PÉREZ-ARADROS"/>
    <s v="MURO"/>
    <s v="BEATRIZ"/>
    <s v="beperem"/>
    <s v="beatriz.perez-aradros@unirioja.es"/>
    <n v="0.4"/>
    <n v="0.4"/>
    <x v="1"/>
    <n v="536"/>
    <s v="PROFESOR INTERINO"/>
    <s v="C01"/>
    <s v="TIEMPO COMPLETO"/>
    <s v="2018-09-17 00:00:00.0"/>
    <s v="2019-09-14 00:00:00.0"/>
    <s v="PI101411"/>
    <s v="PROFESOR CONTRATADO INTERINO"/>
    <s v="R104"/>
    <x v="0"/>
    <n v="650"/>
    <s v="ORGANIZACIÓN DE EMPRESAS"/>
  </r>
  <r>
    <x v="2"/>
    <n v="16619340"/>
    <s v="FCJS"/>
    <n v="679"/>
    <s v="035R"/>
    <s v="GRUPO-D4"/>
    <s v="Gestión de organizaciones"/>
    <s v="GR"/>
    <s v="GRUPO REDUCIDO"/>
    <s v="035R"/>
    <s v="PRACTICAS DE AULA DE GESTIÓN DE ORGANIZACIONES"/>
    <s v="GRUPO-D4"/>
    <s v="Prácticas de Aula de Gestión de organizaciones"/>
    <s v="1S"/>
    <n v="16619340"/>
    <s v="PÉREZ-ARADROS"/>
    <s v="MURO"/>
    <s v="BEATRIZ"/>
    <s v="beperem"/>
    <s v="beatriz.perez-aradros@unirioja.es"/>
    <n v="1.1000000000000001"/>
    <n v="1.1000000000000001"/>
    <x v="1"/>
    <n v="536"/>
    <s v="PROFESOR INTERINO"/>
    <s v="C01"/>
    <s v="TIEMPO COMPLETO"/>
    <s v="2018-09-17 00:00:00.0"/>
    <s v="2019-09-14 00:00:00.0"/>
    <s v="PI101411"/>
    <s v="PROFESOR CONTRATADO INTERINO"/>
    <s v="R104"/>
    <x v="0"/>
    <n v="650"/>
    <s v="ORGANIZACIÓN DE EMPRESAS"/>
  </r>
  <r>
    <x v="6"/>
    <n v="16542461"/>
    <s v="FCE"/>
    <n v="679"/>
    <s v="035G"/>
    <s v="GRUPO-C"/>
    <s v="Gestión de organizaciones"/>
    <s v="GG"/>
    <s v="GRUPO GRANDE"/>
    <s v="035G"/>
    <s v="CLASE MAGISTRAL DE GESTIÓN DE ORGANIZACIONES"/>
    <s v="GRUPO-C"/>
    <s v="Grupo de Clase Magistral de GESTIÓN DE ORGANIZACIONES"/>
    <s v="1S"/>
    <n v="16542461"/>
    <s v="CASTRESANA"/>
    <s v="RUIZ CARRILLO"/>
    <s v="JOSÉ IGNACIO"/>
    <s v="jocastre"/>
    <s v="jignacio.castresana@unirioja.es"/>
    <n v="2"/>
    <n v="2"/>
    <x v="0"/>
    <n v="504"/>
    <s v="PROFESOR TITULAR UNIVERSIDAD"/>
    <s v="01A"/>
    <s v="TIEMPO COMPLETO AMPLIADO"/>
    <s v="2012-09-01 00:00:00.0"/>
    <s v="null"/>
    <s v="DF31294"/>
    <s v="TITULAR DE UNIVERSIDAD"/>
    <s v="R104"/>
    <x v="0"/>
    <n v="650"/>
    <s v="ORGANIZACIÓN DE EMPRESAS"/>
  </r>
  <r>
    <x v="6"/>
    <n v="16607692"/>
    <s v="FCE"/>
    <n v="679"/>
    <s v="035G"/>
    <s v="GRUPO-C"/>
    <s v="Gestión de organizaciones"/>
    <s v="GG"/>
    <s v="GRUPO GRANDE"/>
    <s v="035G"/>
    <s v="CLASE MAGISTRAL DE GESTIÓN DE ORGANIZACIONES"/>
    <s v="GRUPO-C"/>
    <s v="Grupo de Clase Magistral de GESTIÓN DE ORGANIZACIONES"/>
    <s v="1S"/>
    <n v="16607692"/>
    <s v="CLAVEL"/>
    <s v="SAN EMETERIO"/>
    <s v="MÓNICA"/>
    <s v="moclavel"/>
    <s v="monica.clavel-san@unirioja.es"/>
    <n v="2.5"/>
    <n v="2.5"/>
    <x v="1"/>
    <n v="536"/>
    <s v="PROFESOR INTERINO"/>
    <s v="C01"/>
    <s v="TIEMPO COMPLETO"/>
    <s v="2019-01-19 00:00:00.0"/>
    <s v="null"/>
    <s v="PI101353"/>
    <s v="PROFESOR CONTRATADO INTERINO TC"/>
    <s v="R104"/>
    <x v="0"/>
    <n v="95"/>
    <s v="COMERCIALIZACIÓN E INVESTIGACIÓN DE MERCADOS"/>
  </r>
  <r>
    <x v="6"/>
    <n v="16542461"/>
    <s v="FCE"/>
    <n v="679"/>
    <s v="035I"/>
    <s v="GRUPO-C1"/>
    <s v="Gestión de organizaciones"/>
    <s v="GI"/>
    <s v="GRUPO DE INFORMÁTICA"/>
    <s v="035I"/>
    <s v="PRACTICAS DE INFORMATICA DE GESTIÓN DE ORGANIZACIONES"/>
    <s v="GRUPO-C1"/>
    <s v="Prácticas de Informática de Gestión de organizaciones"/>
    <s v="1S"/>
    <n v="16542461"/>
    <s v="CASTRESANA"/>
    <s v="RUIZ CARRILLO"/>
    <s v="JOSÉ IGNACIO"/>
    <s v="jocastre"/>
    <s v="jignacio.castresana@unirioja.es"/>
    <n v="0.1"/>
    <n v="0.1"/>
    <x v="0"/>
    <n v="504"/>
    <s v="PROFESOR TITULAR UNIVERSIDAD"/>
    <s v="01A"/>
    <s v="TIEMPO COMPLETO AMPLIADO"/>
    <s v="2012-09-01 00:00:00.0"/>
    <s v="null"/>
    <s v="DF31294"/>
    <s v="TITULAR DE UNIVERSIDAD"/>
    <s v="R104"/>
    <x v="0"/>
    <n v="650"/>
    <s v="ORGANIZACIÓN DE EMPRESAS"/>
  </r>
  <r>
    <x v="6"/>
    <n v="16607692"/>
    <s v="FCE"/>
    <n v="679"/>
    <s v="035I"/>
    <s v="GRUPO-C1"/>
    <s v="Gestión de organizaciones"/>
    <s v="GI"/>
    <s v="GRUPO DE INFORMÁTICA"/>
    <s v="035I"/>
    <s v="PRACTICAS DE INFORMATICA DE GESTIÓN DE ORGANIZACIONES"/>
    <s v="GRUPO-C1"/>
    <s v="Prácticas de Informática de Gestión de organizaciones"/>
    <s v="1S"/>
    <n v="16607692"/>
    <s v="CLAVEL"/>
    <s v="SAN EMETERIO"/>
    <s v="MÓNICA"/>
    <s v="moclavel"/>
    <s v="monica.clavel-san@unirioja.es"/>
    <n v="0.3"/>
    <n v="0.3"/>
    <x v="1"/>
    <n v="536"/>
    <s v="PROFESOR INTERINO"/>
    <s v="C01"/>
    <s v="TIEMPO COMPLETO"/>
    <s v="2019-01-19 00:00:00.0"/>
    <s v="null"/>
    <s v="PI101353"/>
    <s v="PROFESOR CONTRATADO INTERINO TC"/>
    <s v="R104"/>
    <x v="0"/>
    <n v="95"/>
    <s v="COMERCIALIZACIÓN E INVESTIGACIÓN DE MERCADOS"/>
  </r>
  <r>
    <x v="6"/>
    <n v="16542461"/>
    <s v="FCE"/>
    <n v="679"/>
    <s v="035I"/>
    <s v="GRUPO-C2"/>
    <s v="Gestión de organizaciones"/>
    <s v="GI"/>
    <s v="GRUPO DE INFORMÁTICA"/>
    <s v="035I"/>
    <s v="PRACTICAS DE INFORMATICA DE GESTIÓN DE ORGANIZACIONES"/>
    <s v="GRUPO-C2"/>
    <s v="Prácticas de Informática de Gestión de organizaciones"/>
    <s v="1S"/>
    <n v="16542461"/>
    <s v="CASTRESANA"/>
    <s v="RUIZ CARRILLO"/>
    <s v="JOSÉ IGNACIO"/>
    <s v="jocastre"/>
    <s v="jignacio.castresana@unirioja.es"/>
    <n v="0.1"/>
    <n v="0.1"/>
    <x v="0"/>
    <n v="504"/>
    <s v="PROFESOR TITULAR UNIVERSIDAD"/>
    <s v="01A"/>
    <s v="TIEMPO COMPLETO AMPLIADO"/>
    <s v="2012-09-01 00:00:00.0"/>
    <s v="null"/>
    <s v="DF31294"/>
    <s v="TITULAR DE UNIVERSIDAD"/>
    <s v="R104"/>
    <x v="0"/>
    <n v="650"/>
    <s v="ORGANIZACIÓN DE EMPRESAS"/>
  </r>
  <r>
    <x v="6"/>
    <n v="16607692"/>
    <s v="FCE"/>
    <n v="679"/>
    <s v="035I"/>
    <s v="GRUPO-C2"/>
    <s v="Gestión de organizaciones"/>
    <s v="GI"/>
    <s v="GRUPO DE INFORMÁTICA"/>
    <s v="035I"/>
    <s v="PRACTICAS DE INFORMATICA DE GESTIÓN DE ORGANIZACIONES"/>
    <s v="GRUPO-C2"/>
    <s v="Prácticas de Informática de Gestión de organizaciones"/>
    <s v="1S"/>
    <n v="16607692"/>
    <s v="CLAVEL"/>
    <s v="SAN EMETERIO"/>
    <s v="MÓNICA"/>
    <s v="moclavel"/>
    <s v="monica.clavel-san@unirioja.es"/>
    <n v="0.3"/>
    <n v="0.3"/>
    <x v="1"/>
    <n v="536"/>
    <s v="PROFESOR INTERINO"/>
    <s v="C01"/>
    <s v="TIEMPO COMPLETO"/>
    <s v="2019-01-19 00:00:00.0"/>
    <s v="null"/>
    <s v="PI101353"/>
    <s v="PROFESOR CONTRATADO INTERINO TC"/>
    <s v="R104"/>
    <x v="0"/>
    <n v="95"/>
    <s v="COMERCIALIZACIÓN E INVESTIGACIÓN DE MERCADOS"/>
  </r>
  <r>
    <x v="6"/>
    <n v="16542461"/>
    <s v="FCE"/>
    <n v="679"/>
    <s v="035R"/>
    <s v="GRUPO-C1"/>
    <s v="Gestión de organizaciones"/>
    <s v="GR"/>
    <s v="GRUPO REDUCIDO"/>
    <s v="035R"/>
    <s v="PRACTICAS DE AULA DE GESTIÓN DE ORGANIZACIONES"/>
    <s v="GRUPO-C1"/>
    <s v="Prácticas de Aula de Gestión de organizaciones"/>
    <s v="1S"/>
    <n v="16542461"/>
    <s v="CASTRESANA"/>
    <s v="RUIZ CARRILLO"/>
    <s v="JOSÉ IGNACIO"/>
    <s v="jocastre"/>
    <s v="jignacio.castresana@unirioja.es"/>
    <n v="0.2"/>
    <n v="0.2"/>
    <x v="0"/>
    <n v="504"/>
    <s v="PROFESOR TITULAR UNIVERSIDAD"/>
    <s v="01A"/>
    <s v="TIEMPO COMPLETO AMPLIADO"/>
    <s v="2012-09-01 00:00:00.0"/>
    <s v="null"/>
    <s v="DF31294"/>
    <s v="TITULAR DE UNIVERSIDAD"/>
    <s v="R104"/>
    <x v="0"/>
    <n v="650"/>
    <s v="ORGANIZACIÓN DE EMPRESAS"/>
  </r>
  <r>
    <x v="6"/>
    <n v="16607692"/>
    <s v="FCE"/>
    <n v="679"/>
    <s v="035R"/>
    <s v="GRUPO-C1"/>
    <s v="Gestión de organizaciones"/>
    <s v="GR"/>
    <s v="GRUPO REDUCIDO"/>
    <s v="035R"/>
    <s v="PRACTICAS DE AULA DE GESTIÓN DE ORGANIZACIONES"/>
    <s v="GRUPO-C1"/>
    <s v="Prácticas de Aula de Gestión de organizaciones"/>
    <s v="1S"/>
    <n v="16607692"/>
    <s v="CLAVEL"/>
    <s v="SAN EMETERIO"/>
    <s v="MÓNICA"/>
    <s v="moclavel"/>
    <s v="monica.clavel-san@unirioja.es"/>
    <n v="0.9"/>
    <n v="0.9"/>
    <x v="1"/>
    <n v="536"/>
    <s v="PROFESOR INTERINO"/>
    <s v="C01"/>
    <s v="TIEMPO COMPLETO"/>
    <s v="2019-01-19 00:00:00.0"/>
    <s v="null"/>
    <s v="PI101353"/>
    <s v="PROFESOR CONTRATADO INTERINO TC"/>
    <s v="R104"/>
    <x v="0"/>
    <n v="95"/>
    <s v="COMERCIALIZACIÓN E INVESTIGACIÓN DE MERCADOS"/>
  </r>
  <r>
    <x v="6"/>
    <n v="16542461"/>
    <s v="FCE"/>
    <n v="679"/>
    <s v="035R"/>
    <s v="GRUPO-C2"/>
    <s v="Gestión de organizaciones"/>
    <s v="GR"/>
    <s v="GRUPO REDUCIDO"/>
    <s v="035R"/>
    <s v="PRACTICAS DE AULA DE GESTIÓN DE ORGANIZACIONES"/>
    <s v="GRUPO-C2"/>
    <s v="Prácticas de Aula de Gestión de organizaciones"/>
    <s v="1S"/>
    <n v="16542461"/>
    <s v="CASTRESANA"/>
    <s v="RUIZ CARRILLO"/>
    <s v="JOSÉ IGNACIO"/>
    <s v="jocastre"/>
    <s v="jignacio.castresana@unirioja.es"/>
    <n v="0.2"/>
    <n v="0.2"/>
    <x v="0"/>
    <n v="504"/>
    <s v="PROFESOR TITULAR UNIVERSIDAD"/>
    <s v="01A"/>
    <s v="TIEMPO COMPLETO AMPLIADO"/>
    <s v="2012-09-01 00:00:00.0"/>
    <s v="null"/>
    <s v="DF31294"/>
    <s v="TITULAR DE UNIVERSIDAD"/>
    <s v="R104"/>
    <x v="0"/>
    <n v="650"/>
    <s v="ORGANIZACIÓN DE EMPRESAS"/>
  </r>
  <r>
    <x v="6"/>
    <n v="16607692"/>
    <s v="FCE"/>
    <n v="679"/>
    <s v="035R"/>
    <s v="GRUPO-C2"/>
    <s v="Gestión de organizaciones"/>
    <s v="GR"/>
    <s v="GRUPO REDUCIDO"/>
    <s v="035R"/>
    <s v="PRACTICAS DE AULA DE GESTIÓN DE ORGANIZACIONES"/>
    <s v="GRUPO-C2"/>
    <s v="Prácticas de Aula de Gestión de organizaciones"/>
    <s v="1S"/>
    <n v="16607692"/>
    <s v="CLAVEL"/>
    <s v="SAN EMETERIO"/>
    <s v="MÓNICA"/>
    <s v="moclavel"/>
    <s v="monica.clavel-san@unirioja.es"/>
    <n v="0.9"/>
    <n v="0.9"/>
    <x v="1"/>
    <n v="536"/>
    <s v="PROFESOR INTERINO"/>
    <s v="C01"/>
    <s v="TIEMPO COMPLETO"/>
    <s v="2019-01-19 00:00:00.0"/>
    <s v="null"/>
    <s v="PI101353"/>
    <s v="PROFESOR CONTRATADO INTERINO TC"/>
    <s v="R104"/>
    <x v="0"/>
    <n v="95"/>
    <s v="COMERCIALIZACIÓN E INVESTIGACIÓN DE MERCADOS"/>
  </r>
  <r>
    <x v="0"/>
    <n v="16515085"/>
    <s v="FCE"/>
    <n v="680"/>
    <s v="030G"/>
    <s v="GRUPO-A"/>
    <s v="Historia social y económica"/>
    <s v="GG"/>
    <s v="GRUPO GRANDE"/>
    <s v="030G"/>
    <s v="CLASE MAGISTRAL DE HISTORIA SOCIAL Y ECONÓMICA"/>
    <s v="GRUPO-A"/>
    <s v="Grupo de Clase Magistral de HISTORIA SOCIAL Y ECONÓMICA"/>
    <s v="1S"/>
    <n v="16515085"/>
    <s v="BARCO"/>
    <s v="ROYO"/>
    <s v="EMILIO"/>
    <s v="ebarco"/>
    <s v="emilio.barco@unirioja.es"/>
    <n v="4.5"/>
    <n v="4.5"/>
    <x v="1"/>
    <n v="536"/>
    <s v="PROFESOR INTERINO"/>
    <s v="C01"/>
    <s v="TIEMPO COMPLETO"/>
    <s v="2017-09-15 00:00:00.0"/>
    <s v="null"/>
    <s v="PI101301"/>
    <s v="PROFESOR CONTRATADO INTERINO"/>
    <s v="R104"/>
    <x v="0"/>
    <n v="225"/>
    <s v="ECONOMÍA APLICADA"/>
  </r>
  <r>
    <x v="0"/>
    <n v="16515085"/>
    <s v="FCE"/>
    <n v="680"/>
    <s v="030G"/>
    <s v="GRUPO-B"/>
    <s v="Historia social y económica"/>
    <s v="GG"/>
    <s v="GRUPO GRANDE"/>
    <s v="030G"/>
    <s v="CLASE MAGISTRAL DE HISTORIA SOCIAL Y ECONÓMICA"/>
    <s v="GRUPO-B"/>
    <s v="Grupo de Clase Magistral de HISTORIA SOCIAL Y ECONÓMICA"/>
    <s v="1S"/>
    <n v="16515085"/>
    <s v="BARCO"/>
    <s v="ROYO"/>
    <s v="EMILIO"/>
    <s v="ebarco"/>
    <s v="emilio.barco@unirioja.es"/>
    <n v="4.5"/>
    <n v="4.5"/>
    <x v="1"/>
    <n v="536"/>
    <s v="PROFESOR INTERINO"/>
    <s v="C01"/>
    <s v="TIEMPO COMPLETO"/>
    <s v="2017-09-15 00:00:00.0"/>
    <s v="null"/>
    <s v="PI101301"/>
    <s v="PROFESOR CONTRATADO INTERINO"/>
    <s v="R104"/>
    <x v="0"/>
    <n v="225"/>
    <s v="ECONOMÍA APLICADA"/>
  </r>
  <r>
    <x v="0"/>
    <n v="16515085"/>
    <s v="FCE"/>
    <n v="680"/>
    <s v="030R"/>
    <s v="GRUPO-A1"/>
    <s v="Historia social y económica"/>
    <s v="GR"/>
    <s v="GRUPO REDUCIDO"/>
    <s v="030R"/>
    <s v="PRACTICAS DE AULA DE HISTORIA SOCIAL Y ECONÓMICA"/>
    <s v="GRUPO-A1"/>
    <s v="Grupo de Aula de Historia social y económica"/>
    <s v="1S"/>
    <n v="16515085"/>
    <s v="BARCO"/>
    <s v="ROYO"/>
    <s v="EMILIO"/>
    <s v="ebarco"/>
    <s v="emilio.barco@unirioja.es"/>
    <n v="1.5"/>
    <n v="1.5"/>
    <x v="1"/>
    <n v="536"/>
    <s v="PROFESOR INTERINO"/>
    <s v="C01"/>
    <s v="TIEMPO COMPLETO"/>
    <s v="2017-09-15 00:00:00.0"/>
    <s v="null"/>
    <s v="PI101301"/>
    <s v="PROFESOR CONTRATADO INTERINO"/>
    <s v="R104"/>
    <x v="0"/>
    <n v="225"/>
    <s v="ECONOMÍA APLICADA"/>
  </r>
  <r>
    <x v="0"/>
    <n v="16515085"/>
    <s v="FCE"/>
    <n v="680"/>
    <s v="030R"/>
    <s v="GRUPO-A2"/>
    <s v="Historia social y económica"/>
    <s v="GR"/>
    <s v="GRUPO REDUCIDO"/>
    <s v="030R"/>
    <s v="PRACTICAS DE AULA DE HISTORIA SOCIAL Y ECONÓMICA"/>
    <s v="GRUPO-A2"/>
    <s v="Grupo de Aula de Historia social y económica"/>
    <s v="1S"/>
    <n v="16515085"/>
    <s v="BARCO"/>
    <s v="ROYO"/>
    <s v="EMILIO"/>
    <s v="ebarco"/>
    <s v="emilio.barco@unirioja.es"/>
    <n v="1.5"/>
    <n v="1.5"/>
    <x v="1"/>
    <n v="536"/>
    <s v="PROFESOR INTERINO"/>
    <s v="C01"/>
    <s v="TIEMPO COMPLETO"/>
    <s v="2017-09-15 00:00:00.0"/>
    <s v="null"/>
    <s v="PI101301"/>
    <s v="PROFESOR CONTRATADO INTERINO"/>
    <s v="R104"/>
    <x v="0"/>
    <n v="225"/>
    <s v="ECONOMÍA APLICADA"/>
  </r>
  <r>
    <x v="0"/>
    <n v="72791252"/>
    <s v="FCE"/>
    <n v="680"/>
    <s v="030R"/>
    <s v="GRUPO-A3"/>
    <s v="Historia social y económica"/>
    <s v="GR"/>
    <s v="GRUPO REDUCIDO"/>
    <s v="030R"/>
    <s v="PRACTICAS DE AULA DE HISTORIA SOCIAL Y ECONÓMICA"/>
    <s v="GRUPO-A3"/>
    <s v="Grupo de Aula de Historia social y económica"/>
    <s v="1S"/>
    <n v="72791252"/>
    <s v="EGUIZÁBAL"/>
    <s v="MARÍN"/>
    <s v="FÁTIMA"/>
    <s v="faeguiza"/>
    <s v="fatima.eguizabal@unirioja.es"/>
    <n v="1.5"/>
    <n v="1.5"/>
    <x v="1"/>
    <n v="536"/>
    <s v="PROFESOR INTERINO"/>
    <s v="C01"/>
    <s v="TIEMPO COMPLETO"/>
    <s v="2018-09-27 00:00:00.0"/>
    <s v="2019-09-14 00:00:00.0"/>
    <s v="PI101417"/>
    <s v="PROFESOR CONTRATADO INTERINO"/>
    <s v="R104"/>
    <x v="0"/>
    <n v="225"/>
    <s v="ECONOMÍA APLICADA"/>
  </r>
  <r>
    <x v="0"/>
    <n v="25103899"/>
    <s v="FCE"/>
    <n v="680"/>
    <s v="030R"/>
    <s v="GRUPO-B1"/>
    <s v="Historia social y económica"/>
    <s v="GR"/>
    <s v="GRUPO REDUCIDO"/>
    <s v="030R"/>
    <s v="PRACTICAS DE AULA DE HISTORIA SOCIAL Y ECONÓMICA"/>
    <s v="GRUPO-B1"/>
    <s v="Grupo de Aula de Historia social y económica"/>
    <s v="1S"/>
    <n v="25103899"/>
    <s v="PINO"/>
    <s v="LOZANO"/>
    <s v="MANUEL FRANCISCO"/>
    <s v="mapino"/>
    <s v="manuel-francisco.pino@unirioja.es"/>
    <n v="0"/>
    <n v="0"/>
    <x v="1"/>
    <n v="532"/>
    <s v="LABORAL DOCENTE-ASOCIADO"/>
    <s v="P04"/>
    <s v="TIEMPO PARCIAL (4+4 HORAS)"/>
    <s v="2018-09-17 00:00:00.0"/>
    <s v="2019-09-14 00:00:00.0"/>
    <s v="PI101356"/>
    <s v="PROFESOR ASOCIADO"/>
    <s v="R104"/>
    <x v="0"/>
    <n v="225"/>
    <s v="ECONOMÍA APLICADA"/>
  </r>
  <r>
    <x v="0"/>
    <n v="72791252"/>
    <s v="FCE"/>
    <n v="680"/>
    <s v="030R"/>
    <s v="GRUPO-B1"/>
    <s v="Historia social y económica"/>
    <s v="GR"/>
    <s v="GRUPO REDUCIDO"/>
    <s v="030R"/>
    <s v="PRACTICAS DE AULA DE HISTORIA SOCIAL Y ECONÓMICA"/>
    <s v="GRUPO-B1"/>
    <s v="Grupo de Aula de Historia social y económica"/>
    <s v="1S"/>
    <n v="72791252"/>
    <s v="EGUIZÁBAL"/>
    <s v="MARÍN"/>
    <s v="FÁTIMA"/>
    <s v="faeguiza"/>
    <s v="fatima.eguizabal@unirioja.es"/>
    <n v="1.5"/>
    <n v="1.5"/>
    <x v="1"/>
    <n v="536"/>
    <s v="PROFESOR INTERINO"/>
    <s v="C01"/>
    <s v="TIEMPO COMPLETO"/>
    <s v="2018-09-27 00:00:00.0"/>
    <s v="2019-09-14 00:00:00.0"/>
    <s v="PI101417"/>
    <s v="PROFESOR CONTRATADO INTERINO"/>
    <s v="R104"/>
    <x v="0"/>
    <n v="225"/>
    <s v="ECONOMÍA APLICADA"/>
  </r>
  <r>
    <x v="0"/>
    <n v="72791252"/>
    <s v="FCE"/>
    <n v="680"/>
    <s v="030R"/>
    <s v="GRUPO-B2"/>
    <s v="Historia social y económica"/>
    <s v="GR"/>
    <s v="GRUPO REDUCIDO"/>
    <s v="030R"/>
    <s v="PRACTICAS DE AULA DE HISTORIA SOCIAL Y ECONÓMICA"/>
    <s v="GRUPO-B2"/>
    <s v="Grupo de Aula de Historia social y económica"/>
    <s v="1S"/>
    <n v="72791252"/>
    <s v="EGUIZÁBAL"/>
    <s v="MARÍN"/>
    <s v="FÁTIMA"/>
    <s v="faeguiza"/>
    <s v="fatima.eguizabal@unirioja.es"/>
    <n v="1.5"/>
    <n v="1.5"/>
    <x v="1"/>
    <n v="536"/>
    <s v="PROFESOR INTERINO"/>
    <s v="C01"/>
    <s v="TIEMPO COMPLETO"/>
    <s v="2018-09-27 00:00:00.0"/>
    <s v="2019-09-14 00:00:00.0"/>
    <s v="PI101417"/>
    <s v="PROFESOR CONTRATADO INTERINO"/>
    <s v="R104"/>
    <x v="0"/>
    <n v="225"/>
    <s v="ECONOMÍA APLICADA"/>
  </r>
  <r>
    <x v="0"/>
    <n v="72791252"/>
    <s v="FCE"/>
    <n v="680"/>
    <s v="030R"/>
    <s v="GRUPO-B3"/>
    <s v="Historia social y económica"/>
    <s v="GR"/>
    <s v="GRUPO REDUCIDO"/>
    <s v="030R"/>
    <s v="PRACTICAS DE AULA DE HISTORIA SOCIAL Y ECONÓMICA"/>
    <s v="GRUPO-B3"/>
    <s v="Grupo de Aula de Historia social y económica"/>
    <s v="1S"/>
    <n v="72791252"/>
    <s v="EGUIZÁBAL"/>
    <s v="MARÍN"/>
    <s v="FÁTIMA"/>
    <s v="faeguiza"/>
    <s v="fatima.eguizabal@unirioja.es"/>
    <n v="1.5"/>
    <n v="1.5"/>
    <x v="1"/>
    <n v="536"/>
    <s v="PROFESOR INTERINO"/>
    <s v="C01"/>
    <s v="TIEMPO COMPLETO"/>
    <s v="2018-09-27 00:00:00.0"/>
    <s v="2019-09-14 00:00:00.0"/>
    <s v="PI101417"/>
    <s v="PROFESOR CONTRATADO INTERINO"/>
    <s v="R104"/>
    <x v="0"/>
    <n v="225"/>
    <s v="ECONOMÍA APLICADA"/>
  </r>
  <r>
    <x v="3"/>
    <n v="16604672"/>
    <s v="FCJS"/>
    <n v="680"/>
    <s v="030G"/>
    <s v="GRUPO-D"/>
    <s v="Historia social y económica"/>
    <s v="GG"/>
    <s v="GRUPO GRANDE"/>
    <s v="030G"/>
    <s v="CLASE MAGISTRAL DE HISTORIA SOCIAL Y ECONÓMICA"/>
    <s v="GRUPO-D"/>
    <s v="Grupo de Clase Magistral de HISTORIA SOCIAL Y ECONÓMICA"/>
    <s v="1S"/>
    <n v="16604672"/>
    <s v="VIGUERA"/>
    <s v="RUIZ"/>
    <s v="REBECA"/>
    <s v="reviguer"/>
    <s v="rebeca.viguera@unirioja.es"/>
    <n v="4.5"/>
    <n v="4.5"/>
    <x v="0"/>
    <n v="536"/>
    <s v="PROFESOR INTERINO"/>
    <s v="P06"/>
    <s v="TIEMPO PARCIAL (6+6 HORAS)"/>
    <s v="2017-09-15 00:00:00.0"/>
    <s v="null"/>
    <s v="PI101282"/>
    <s v="PROFESOR CONTRATADO INTERINO"/>
    <s v="R114"/>
    <x v="3"/>
    <n v="450"/>
    <s v="HISTORIA CONTEMPORÁNEA"/>
  </r>
  <r>
    <x v="3"/>
    <n v="16604672"/>
    <s v="FCJS"/>
    <n v="680"/>
    <s v="030R"/>
    <s v="GRUPO-D1"/>
    <s v="Historia social y económica"/>
    <s v="GR"/>
    <s v="GRUPO REDUCIDO"/>
    <s v="030R"/>
    <s v="PRACTICAS DE AULA DE HISTORIA SOCIAL Y ECONÓMICA"/>
    <s v="GRUPO-D1"/>
    <s v="Grupo de Aula de Historia social y económica"/>
    <s v="1S"/>
    <n v="16604672"/>
    <s v="VIGUERA"/>
    <s v="RUIZ"/>
    <s v="REBECA"/>
    <s v="reviguer"/>
    <s v="rebeca.viguera@unirioja.es"/>
    <n v="1.5"/>
    <n v="1.5"/>
    <x v="0"/>
    <n v="536"/>
    <s v="PROFESOR INTERINO"/>
    <s v="P06"/>
    <s v="TIEMPO PARCIAL (6+6 HORAS)"/>
    <s v="2017-09-15 00:00:00.0"/>
    <s v="null"/>
    <s v="PI101282"/>
    <s v="PROFESOR CONTRATADO INTERINO"/>
    <s v="R114"/>
    <x v="3"/>
    <n v="450"/>
    <s v="HISTORIA CONTEMPORÁNEA"/>
  </r>
  <r>
    <x v="3"/>
    <n v="16604672"/>
    <s v="FCJS"/>
    <n v="680"/>
    <s v="030R"/>
    <s v="GRUPO-D2"/>
    <s v="Historia social y económica"/>
    <s v="GR"/>
    <s v="GRUPO REDUCIDO"/>
    <s v="030R"/>
    <s v="PRACTICAS DE AULA DE HISTORIA SOCIAL Y ECONÓMICA"/>
    <s v="GRUPO-D2"/>
    <s v="Grupo de Aula de Historia social y económica"/>
    <s v="1S"/>
    <n v="16604672"/>
    <s v="VIGUERA"/>
    <s v="RUIZ"/>
    <s v="REBECA"/>
    <s v="reviguer"/>
    <s v="rebeca.viguera@unirioja.es"/>
    <n v="1.5"/>
    <n v="1.5"/>
    <x v="0"/>
    <n v="536"/>
    <s v="PROFESOR INTERINO"/>
    <s v="P06"/>
    <s v="TIEMPO PARCIAL (6+6 HORAS)"/>
    <s v="2017-09-15 00:00:00.0"/>
    <s v="null"/>
    <s v="PI101282"/>
    <s v="PROFESOR CONTRATADO INTERINO"/>
    <s v="R114"/>
    <x v="3"/>
    <n v="450"/>
    <s v="HISTORIA CONTEMPORÁNEA"/>
  </r>
  <r>
    <x v="2"/>
    <n v="16604672"/>
    <s v="FCJS"/>
    <n v="680"/>
    <s v="030G"/>
    <s v="GRUPO-C"/>
    <s v="Historia social y económica"/>
    <s v="GG"/>
    <s v="GRUPO GRANDE"/>
    <s v="030G"/>
    <s v="CLASE MAGISTRAL DE HISTORIA SOCIAL Y ECONÓMICA"/>
    <s v="GRUPO-C"/>
    <s v="Grupo de Clase Magistral de HISTORIA SOCIAL Y ECONÓMICA"/>
    <s v="1S"/>
    <n v="16604672"/>
    <s v="VIGUERA"/>
    <s v="RUIZ"/>
    <s v="REBECA"/>
    <s v="reviguer"/>
    <s v="rebeca.viguera@unirioja.es"/>
    <n v="4.5"/>
    <n v="4.5"/>
    <x v="0"/>
    <n v="536"/>
    <s v="PROFESOR INTERINO"/>
    <s v="P06"/>
    <s v="TIEMPO PARCIAL (6+6 HORAS)"/>
    <s v="2017-09-15 00:00:00.0"/>
    <s v="null"/>
    <s v="PI101282"/>
    <s v="PROFESOR CONTRATADO INTERINO"/>
    <s v="R114"/>
    <x v="3"/>
    <n v="450"/>
    <s v="HISTORIA CONTEMPORÁNEA"/>
  </r>
  <r>
    <x v="2"/>
    <n v="25103899"/>
    <s v="FCJS"/>
    <n v="680"/>
    <s v="030R"/>
    <s v="GRUPO-C1"/>
    <s v="Historia social y económica"/>
    <s v="GR"/>
    <s v="GRUPO REDUCIDO"/>
    <s v="030R"/>
    <s v="PRACTICAS DE AULA DE HISTORIA SOCIAL Y ECONÓMICA"/>
    <s v="GRUPO-C1"/>
    <s v="Grupo de Aula de Historia social y económica"/>
    <s v="1S"/>
    <n v="25103899"/>
    <s v="PINO"/>
    <s v="LOZANO"/>
    <s v="MANUEL FRANCISCO"/>
    <s v="mapino"/>
    <s v="manuel-francisco.pino@unirioja.es"/>
    <n v="1.5"/>
    <n v="1.5"/>
    <x v="1"/>
    <n v="532"/>
    <s v="LABORAL DOCENTE-ASOCIADO"/>
    <s v="P04"/>
    <s v="TIEMPO PARCIAL (4+4 HORAS)"/>
    <s v="2018-09-17 00:00:00.0"/>
    <s v="2019-09-14 00:00:00.0"/>
    <s v="PI101356"/>
    <s v="PROFESOR ASOCIADO"/>
    <s v="R104"/>
    <x v="0"/>
    <n v="225"/>
    <s v="ECONOMÍA APLICADA"/>
  </r>
  <r>
    <x v="6"/>
    <n v="16604672"/>
    <s v="FCE"/>
    <n v="680"/>
    <s v="030G"/>
    <s v="GRUPO-C"/>
    <s v="Historia social y económica"/>
    <s v="GG"/>
    <s v="GRUPO GRANDE"/>
    <s v="030G"/>
    <s v="CLASE MAGISTRAL DE HISTORIA SOCIAL Y ECONÓMICA"/>
    <s v="GRUPO-C"/>
    <s v="Grupo de Clase Magistral de HISTORIA SOCIAL Y ECONÓMICA"/>
    <s v="1S"/>
    <n v="16604672"/>
    <s v="VIGUERA"/>
    <s v="RUIZ"/>
    <s v="REBECA"/>
    <s v="reviguer"/>
    <s v="rebeca.viguera@unirioja.es"/>
    <n v="4.5"/>
    <m/>
    <x v="0"/>
    <n v="536"/>
    <s v="PROFESOR INTERINO"/>
    <s v="P06"/>
    <s v="TIEMPO PARCIAL (6+6 HORAS)"/>
    <s v="2017-09-15 00:00:00.0"/>
    <s v="null"/>
    <s v="PI101282"/>
    <s v="PROFESOR CONTRATADO INTERINO"/>
    <s v="R114"/>
    <x v="3"/>
    <n v="450"/>
    <s v="HISTORIA CONTEMPORÁNEA"/>
  </r>
  <r>
    <x v="6"/>
    <n v="16597697"/>
    <s v="FCE"/>
    <n v="680"/>
    <s v="030R"/>
    <s v="GRUPO-C2"/>
    <s v="Historia social y económica"/>
    <s v="GR"/>
    <s v="GRUPO REDUCIDO"/>
    <s v="030R"/>
    <s v="PRACTICAS DE AULA DE HISTORIA SOCIAL Y ECONÓMICA"/>
    <s v="GRUPO-C2"/>
    <s v="Grupo de Aula de Historia social y económica"/>
    <s v="1S"/>
    <n v="16597697"/>
    <s v="VILLAR"/>
    <s v="ARETIO"/>
    <s v="RUBÉN"/>
    <s v="ruvillare"/>
    <s v="ruben.villara@unirioja.es"/>
    <n v="1.5"/>
    <n v="1.5"/>
    <x v="1"/>
    <n v="532"/>
    <s v="LABORAL DOCENTE-ASOCIADO"/>
    <s v="P05"/>
    <s v="TIEMPO PARCIAL (5+5 HORAS)"/>
    <s v="2018-09-27 00:00:00.0"/>
    <s v="2019-09-14 00:00:00.0"/>
    <s v="PI101433"/>
    <s v="PROFESOR ASOCIADO"/>
    <s v="R104"/>
    <x v="0"/>
    <n v="225"/>
    <s v="ECONOMÍA APLICADA"/>
  </r>
  <r>
    <x v="0"/>
    <n v="16538692"/>
    <s v="FCE"/>
    <n v="681"/>
    <s v="201105G"/>
    <s v="GRUPO-A"/>
    <s v="Matemáticas"/>
    <s v="GG"/>
    <s v="GRUPO GRANDE"/>
    <s v="201105G"/>
    <s v="GRUPO GRANDE DE MATEMÁTICAS"/>
    <s v="GRUPO-A"/>
    <s v="Grupo Grande de MATEMÁTICAS"/>
    <s v="1S"/>
    <n v="16538692"/>
    <s v="MARTÍNEZ"/>
    <s v="GARCÍA"/>
    <s v="MARÍA ÁNGELES"/>
    <s v="mamartin"/>
    <s v="angeles.martinez@unirioja.es"/>
    <n v="4"/>
    <n v="4"/>
    <x v="0"/>
    <n v="534"/>
    <s v="CONTRATADO DOCTOR -TIPO 1"/>
    <s v="C01"/>
    <s v="TIEMPO COMPLETO"/>
    <s v="2012-05-04 00:00:00.0"/>
    <s v="null"/>
    <s v="DF32281"/>
    <s v="CONTRATADO DOCTOR"/>
    <s v="R111"/>
    <x v="7"/>
    <n v="595"/>
    <s v="MATEMÁTICA APLICADA"/>
  </r>
  <r>
    <x v="0"/>
    <n v="16520200"/>
    <s v="FCE"/>
    <n v="681"/>
    <s v="201105G"/>
    <s v="GRUPO-B"/>
    <s v="Matemáticas"/>
    <s v="GG"/>
    <s v="GRUPO GRANDE"/>
    <s v="201105G"/>
    <s v="GRUPO GRANDE DE MATEMÁTICAS"/>
    <s v="GRUPO-B"/>
    <s v="Grupo Grande de MATEMÁTICAS"/>
    <s v="1S"/>
    <n v="16520200"/>
    <s v="HERNÁNDEZ"/>
    <s v="VERÓN"/>
    <s v="MIGUEL ANGEL"/>
    <s v="mahernan"/>
    <s v="mahernan@unirioja.es"/>
    <n v="4"/>
    <n v="4"/>
    <x v="1"/>
    <n v="500"/>
    <s v="CATEDRATICO DE UNIVERSIDAD"/>
    <s v="01R"/>
    <s v="TIEMPO COMPLETO REDUCIDO"/>
    <s v="2013-09-01 00:00:00.0"/>
    <s v="null"/>
    <s v="DF100262"/>
    <s v="CATEDRÁTICO DE UNIVERSIDAD"/>
    <s v="R111"/>
    <x v="7"/>
    <n v="595"/>
    <s v="MATEMÁTICA APLICADA"/>
  </r>
  <r>
    <x v="0"/>
    <n v="16538692"/>
    <s v="FCE"/>
    <n v="681"/>
    <s v="201105I"/>
    <s v="GRUPO-A1"/>
    <s v="Matemáticas"/>
    <s v="GI"/>
    <s v="GRUPO DE INFORMÁTICA"/>
    <s v="201105I"/>
    <s v="GRUPO DE INFORMÁTICA DE MATEMÁTICAS"/>
    <s v="GRUPO-A1"/>
    <s v="Grupo de Informática de Matemáticas"/>
    <s v="1S"/>
    <n v="16538692"/>
    <s v="MARTÍNEZ"/>
    <s v="GARCÍA"/>
    <s v="MARÍA ÁNGELES"/>
    <s v="mamartin"/>
    <s v="angeles.martinez@unirioja.es"/>
    <n v="2"/>
    <n v="2"/>
    <x v="0"/>
    <n v="534"/>
    <s v="CONTRATADO DOCTOR -TIPO 1"/>
    <s v="C01"/>
    <s v="TIEMPO COMPLETO"/>
    <s v="2012-05-04 00:00:00.0"/>
    <s v="null"/>
    <s v="DF32281"/>
    <s v="CONTRATADO DOCTOR"/>
    <s v="R111"/>
    <x v="7"/>
    <n v="595"/>
    <s v="MATEMÁTICA APLICADA"/>
  </r>
  <r>
    <x v="0"/>
    <n v="16538692"/>
    <s v="FCE"/>
    <n v="681"/>
    <s v="201105I"/>
    <s v="GRUPO-A2"/>
    <s v="Matemáticas"/>
    <s v="GI"/>
    <s v="GRUPO DE INFORMÁTICA"/>
    <s v="201105I"/>
    <s v="GRUPO DE INFORMÁTICA DE MATEMÁTICAS"/>
    <s v="GRUPO-A2"/>
    <s v="Grupo de Informática de Matemáticas"/>
    <s v="1S"/>
    <n v="16538692"/>
    <s v="MARTÍNEZ"/>
    <s v="GARCÍA"/>
    <s v="MARÍA ÁNGELES"/>
    <s v="mamartin"/>
    <s v="angeles.martinez@unirioja.es"/>
    <n v="2"/>
    <n v="2"/>
    <x v="0"/>
    <n v="534"/>
    <s v="CONTRATADO DOCTOR -TIPO 1"/>
    <s v="C01"/>
    <s v="TIEMPO COMPLETO"/>
    <s v="2012-05-04 00:00:00.0"/>
    <s v="null"/>
    <s v="DF32281"/>
    <s v="CONTRATADO DOCTOR"/>
    <s v="R111"/>
    <x v="7"/>
    <n v="595"/>
    <s v="MATEMÁTICA APLICADA"/>
  </r>
  <r>
    <x v="0"/>
    <n v="16538692"/>
    <s v="FCE"/>
    <n v="681"/>
    <s v="201105I"/>
    <s v="GRUPO-A3"/>
    <s v="Matemáticas"/>
    <s v="GI"/>
    <s v="GRUPO DE INFORMÁTICA"/>
    <s v="201105I"/>
    <s v="GRUPO DE INFORMÁTICA DE MATEMÁTICAS"/>
    <s v="GRUPO-A3"/>
    <s v="Grupo de Informática de Matemáticas"/>
    <s v="1S"/>
    <n v="16538692"/>
    <s v="MARTÍNEZ"/>
    <s v="GARCÍA"/>
    <s v="MARÍA ÁNGELES"/>
    <s v="mamartin"/>
    <s v="angeles.martinez@unirioja.es"/>
    <n v="2"/>
    <n v="2"/>
    <x v="0"/>
    <n v="534"/>
    <s v="CONTRATADO DOCTOR -TIPO 1"/>
    <s v="C01"/>
    <s v="TIEMPO COMPLETO"/>
    <s v="2012-05-04 00:00:00.0"/>
    <s v="null"/>
    <s v="DF32281"/>
    <s v="CONTRATADO DOCTOR"/>
    <s v="R111"/>
    <x v="7"/>
    <n v="595"/>
    <s v="MATEMÁTICA APLICADA"/>
  </r>
  <r>
    <x v="0"/>
    <n v="16538692"/>
    <s v="FCE"/>
    <n v="681"/>
    <s v="201105I"/>
    <s v="GRUPO-A4"/>
    <s v="Matemáticas"/>
    <s v="GI"/>
    <s v="GRUPO DE INFORMÁTICA"/>
    <s v="201105I"/>
    <s v="GRUPO DE INFORMÁTICA DE MATEMÁTICAS"/>
    <s v="GRUPO-A4"/>
    <s v="Grupo de Informática de Matemáticas"/>
    <s v="1S"/>
    <n v="16538692"/>
    <s v="MARTÍNEZ"/>
    <s v="GARCÍA"/>
    <s v="MARÍA ÁNGELES"/>
    <s v="mamartin"/>
    <s v="angeles.martinez@unirioja.es"/>
    <n v="2"/>
    <n v="2"/>
    <x v="0"/>
    <n v="534"/>
    <s v="CONTRATADO DOCTOR -TIPO 1"/>
    <s v="C01"/>
    <s v="TIEMPO COMPLETO"/>
    <s v="2012-05-04 00:00:00.0"/>
    <s v="null"/>
    <s v="DF32281"/>
    <s v="CONTRATADO DOCTOR"/>
    <s v="R111"/>
    <x v="7"/>
    <n v="595"/>
    <s v="MATEMÁTICA APLICADA"/>
  </r>
  <r>
    <x v="0"/>
    <n v="16520200"/>
    <s v="FCE"/>
    <n v="681"/>
    <s v="201105I"/>
    <s v="GRUPO-B1"/>
    <s v="Matemáticas"/>
    <s v="GI"/>
    <s v="GRUPO DE INFORMÁTICA"/>
    <s v="201105I"/>
    <s v="GRUPO DE INFORMÁTICA DE MATEMÁTICAS"/>
    <s v="GRUPO-B1"/>
    <s v="Grupo de Informática de Matemáticas"/>
    <s v="1S"/>
    <n v="16520200"/>
    <s v="HERNÁNDEZ"/>
    <s v="VERÓN"/>
    <s v="MIGUEL ANGEL"/>
    <s v="mahernan"/>
    <s v="mahernan@unirioja.es"/>
    <n v="2"/>
    <n v="2"/>
    <x v="1"/>
    <n v="500"/>
    <s v="CATEDRATICO DE UNIVERSIDAD"/>
    <s v="01R"/>
    <s v="TIEMPO COMPLETO REDUCIDO"/>
    <s v="2013-09-01 00:00:00.0"/>
    <s v="null"/>
    <s v="DF100262"/>
    <s v="CATEDRÁTICO DE UNIVERSIDAD"/>
    <s v="R111"/>
    <x v="7"/>
    <n v="595"/>
    <s v="MATEMÁTICA APLICADA"/>
  </r>
  <r>
    <x v="0"/>
    <n v="16520200"/>
    <s v="FCE"/>
    <n v="681"/>
    <s v="201105I"/>
    <s v="GRUPO-B2"/>
    <s v="Matemáticas"/>
    <s v="GI"/>
    <s v="GRUPO DE INFORMÁTICA"/>
    <s v="201105I"/>
    <s v="GRUPO DE INFORMÁTICA DE MATEMÁTICAS"/>
    <s v="GRUPO-B2"/>
    <s v="Grupo de Informática de Matemáticas"/>
    <s v="1S"/>
    <n v="16520200"/>
    <s v="HERNÁNDEZ"/>
    <s v="VERÓN"/>
    <s v="MIGUEL ANGEL"/>
    <s v="mahernan"/>
    <s v="mahernan@unirioja.es"/>
    <n v="2"/>
    <n v="2"/>
    <x v="1"/>
    <n v="500"/>
    <s v="CATEDRATICO DE UNIVERSIDAD"/>
    <s v="01R"/>
    <s v="TIEMPO COMPLETO REDUCIDO"/>
    <s v="2013-09-01 00:00:00.0"/>
    <s v="null"/>
    <s v="DF100262"/>
    <s v="CATEDRÁTICO DE UNIVERSIDAD"/>
    <s v="R111"/>
    <x v="7"/>
    <n v="595"/>
    <s v="MATEMÁTICA APLICADA"/>
  </r>
  <r>
    <x v="0"/>
    <n v="16538692"/>
    <s v="FCE"/>
    <n v="681"/>
    <s v="201105I"/>
    <s v="GRUPO-B3"/>
    <s v="Matemáticas"/>
    <s v="GI"/>
    <s v="GRUPO DE INFORMÁTICA"/>
    <s v="201105I"/>
    <s v="GRUPO DE INFORMÁTICA DE MATEMÁTICAS"/>
    <s v="GRUPO-B3"/>
    <s v="Grupo de Informática de Matemáticas"/>
    <s v="1S"/>
    <n v="16538692"/>
    <s v="MARTÍNEZ"/>
    <s v="GARCÍA"/>
    <s v="MARÍA ÁNGELES"/>
    <s v="mamartin"/>
    <s v="angeles.martinez@unirioja.es"/>
    <n v="2"/>
    <n v="2"/>
    <x v="0"/>
    <n v="534"/>
    <s v="CONTRATADO DOCTOR -TIPO 1"/>
    <s v="C01"/>
    <s v="TIEMPO COMPLETO"/>
    <s v="2012-05-04 00:00:00.0"/>
    <s v="null"/>
    <s v="DF32281"/>
    <s v="CONTRATADO DOCTOR"/>
    <s v="R111"/>
    <x v="7"/>
    <n v="595"/>
    <s v="MATEMÁTICA APLICADA"/>
  </r>
  <r>
    <x v="0"/>
    <n v="7974905"/>
    <s v="FCE"/>
    <n v="682"/>
    <s v="033G"/>
    <s v="GRUPO-A"/>
    <s v="Comportamiento organizativo"/>
    <s v="GG"/>
    <s v="GRUPO GRANDE"/>
    <s v="033G"/>
    <s v="CLASE MAGISTRAL DE COMPORTAMIENTO ORGANIZATIVO"/>
    <s v="GRUPO-A"/>
    <s v="Grupo de Clase Magistral de COMPORTAMIENTO ORGANIZATIVO"/>
    <s v="2S"/>
    <n v="7974905"/>
    <s v="QUEIRUGA"/>
    <s v="DIOS"/>
    <s v="DOLORES ALICIA"/>
    <s v="doqueiru"/>
    <s v="dolores.queiruga@unirioja.es"/>
    <n v="4.5"/>
    <n v="4.5"/>
    <x v="1"/>
    <n v="504"/>
    <s v="PROFESOR TITULAR UNIVERSIDAD"/>
    <s v="C01"/>
    <s v="TIEMPO COMPLETO"/>
    <s v="2011-09-01 00:00:00.0"/>
    <s v="null"/>
    <s v="DF100301"/>
    <s v="PROFESOR TITULAR DE UNIVERSIDAD"/>
    <s v="R104"/>
    <x v="0"/>
    <n v="650"/>
    <s v="ORGANIZACIÓN DE EMPRESAS"/>
  </r>
  <r>
    <x v="0"/>
    <n v="7974905"/>
    <s v="FCE"/>
    <n v="682"/>
    <s v="033G"/>
    <s v="GRUPO-B"/>
    <s v="Comportamiento organizativo"/>
    <s v="GG"/>
    <s v="GRUPO GRANDE"/>
    <s v="033G"/>
    <s v="CLASE MAGISTRAL DE COMPORTAMIENTO ORGANIZATIVO"/>
    <s v="GRUPO-B"/>
    <s v="Grupo de Clase Magistral de COMPORTAMIENTO ORGANIZATIVO"/>
    <s v="2S"/>
    <n v="7974905"/>
    <s v="QUEIRUGA"/>
    <s v="DIOS"/>
    <s v="DOLORES ALICIA"/>
    <s v="doqueiru"/>
    <s v="dolores.queiruga@unirioja.es"/>
    <n v="4.5"/>
    <n v="4.5"/>
    <x v="1"/>
    <n v="504"/>
    <s v="PROFESOR TITULAR UNIVERSIDAD"/>
    <s v="C01"/>
    <s v="TIEMPO COMPLETO"/>
    <s v="2011-09-01 00:00:00.0"/>
    <s v="null"/>
    <s v="DF100301"/>
    <s v="PROFESOR TITULAR DE UNIVERSIDAD"/>
    <s v="R104"/>
    <x v="0"/>
    <n v="650"/>
    <s v="ORGANIZACIÓN DE EMPRESAS"/>
  </r>
  <r>
    <x v="0"/>
    <n v="7974905"/>
    <s v="FCE"/>
    <n v="682"/>
    <s v="033R"/>
    <s v="GRUPO-A1"/>
    <s v="Comportamiento organizativo"/>
    <s v="GR"/>
    <s v="GRUPO REDUCIDO"/>
    <s v="033R"/>
    <s v="PRACTICAS DE AULA DE COMPORTAMIENTO ORGANIZATIVO"/>
    <s v="GRUPO-A1"/>
    <s v="Prácticas de Aula de Comportamiento organizativo"/>
    <s v="2S"/>
    <n v="7974905"/>
    <s v="QUEIRUGA"/>
    <s v="DIOS"/>
    <s v="DOLORES ALICIA"/>
    <s v="doqueiru"/>
    <s v="dolores.queiruga@unirioja.es"/>
    <n v="1.5"/>
    <n v="1.5"/>
    <x v="1"/>
    <n v="504"/>
    <s v="PROFESOR TITULAR UNIVERSIDAD"/>
    <s v="C01"/>
    <s v="TIEMPO COMPLETO"/>
    <s v="2011-09-01 00:00:00.0"/>
    <s v="null"/>
    <s v="DF100301"/>
    <s v="PROFESOR TITULAR DE UNIVERSIDAD"/>
    <s v="R104"/>
    <x v="0"/>
    <n v="650"/>
    <s v="ORGANIZACIÓN DE EMPRESAS"/>
  </r>
  <r>
    <x v="0"/>
    <n v="7974905"/>
    <s v="FCE"/>
    <n v="682"/>
    <s v="033R"/>
    <s v="GRUPO-A2"/>
    <s v="Comportamiento organizativo"/>
    <s v="GR"/>
    <s v="GRUPO REDUCIDO"/>
    <s v="033R"/>
    <s v="PRACTICAS DE AULA DE COMPORTAMIENTO ORGANIZATIVO"/>
    <s v="GRUPO-A2"/>
    <s v="Prácticas de Aula de Comportamiento organizativo"/>
    <s v="2S"/>
    <n v="7974905"/>
    <s v="QUEIRUGA"/>
    <s v="DIOS"/>
    <s v="DOLORES ALICIA"/>
    <s v="doqueiru"/>
    <s v="dolores.queiruga@unirioja.es"/>
    <n v="1.5"/>
    <n v="1.5"/>
    <x v="1"/>
    <n v="504"/>
    <s v="PROFESOR TITULAR UNIVERSIDAD"/>
    <s v="C01"/>
    <s v="TIEMPO COMPLETO"/>
    <s v="2011-09-01 00:00:00.0"/>
    <s v="null"/>
    <s v="DF100301"/>
    <s v="PROFESOR TITULAR DE UNIVERSIDAD"/>
    <s v="R104"/>
    <x v="0"/>
    <n v="650"/>
    <s v="ORGANIZACIÓN DE EMPRESAS"/>
  </r>
  <r>
    <x v="0"/>
    <n v="7974905"/>
    <s v="FCE"/>
    <n v="682"/>
    <s v="033R"/>
    <s v="GRUPO-B1"/>
    <s v="Comportamiento organizativo"/>
    <s v="GR"/>
    <s v="GRUPO REDUCIDO"/>
    <s v="033R"/>
    <s v="PRACTICAS DE AULA DE COMPORTAMIENTO ORGANIZATIVO"/>
    <s v="GRUPO-B1"/>
    <s v="Prácticas de Aula de Comportamiento organizativo"/>
    <s v="2S"/>
    <n v="7974905"/>
    <s v="QUEIRUGA"/>
    <s v="DIOS"/>
    <s v="DOLORES ALICIA"/>
    <s v="doqueiru"/>
    <s v="dolores.queiruga@unirioja.es"/>
    <n v="1.5"/>
    <n v="1.5"/>
    <x v="1"/>
    <n v="504"/>
    <s v="PROFESOR TITULAR UNIVERSIDAD"/>
    <s v="C01"/>
    <s v="TIEMPO COMPLETO"/>
    <s v="2011-09-01 00:00:00.0"/>
    <s v="null"/>
    <s v="DF100301"/>
    <s v="PROFESOR TITULAR DE UNIVERSIDAD"/>
    <s v="R104"/>
    <x v="0"/>
    <n v="650"/>
    <s v="ORGANIZACIÓN DE EMPRESAS"/>
  </r>
  <r>
    <x v="0"/>
    <n v="7974905"/>
    <s v="FCE"/>
    <n v="682"/>
    <s v="033R"/>
    <s v="GRUPO-B2"/>
    <s v="Comportamiento organizativo"/>
    <s v="GR"/>
    <s v="GRUPO REDUCIDO"/>
    <s v="033R"/>
    <s v="PRACTICAS DE AULA DE COMPORTAMIENTO ORGANIZATIVO"/>
    <s v="GRUPO-B2"/>
    <s v="Prácticas de Aula de Comportamiento organizativo"/>
    <s v="2S"/>
    <n v="7974905"/>
    <s v="QUEIRUGA"/>
    <s v="DIOS"/>
    <s v="DOLORES ALICIA"/>
    <s v="doqueiru"/>
    <s v="dolores.queiruga@unirioja.es"/>
    <n v="1.5"/>
    <n v="1.5"/>
    <x v="1"/>
    <n v="504"/>
    <s v="PROFESOR TITULAR UNIVERSIDAD"/>
    <s v="C01"/>
    <s v="TIEMPO COMPLETO"/>
    <s v="2011-09-01 00:00:00.0"/>
    <s v="null"/>
    <s v="DF100301"/>
    <s v="PROFESOR TITULAR DE UNIVERSIDAD"/>
    <s v="R104"/>
    <x v="0"/>
    <n v="650"/>
    <s v="ORGANIZACIÓN DE EMPRESAS"/>
  </r>
  <r>
    <x v="0"/>
    <n v="16035217"/>
    <s v="FCE"/>
    <n v="682"/>
    <s v="033R"/>
    <s v="GRUPO-B3"/>
    <s v="Comportamiento organizativo"/>
    <s v="GR"/>
    <s v="GRUPO REDUCIDO"/>
    <s v="033R"/>
    <s v="PRACTICAS DE AULA DE COMPORTAMIENTO ORGANIZATIVO"/>
    <s v="GRUPO-B3"/>
    <s v="Prácticas de Aula de Comportamiento organizativo"/>
    <s v="2S"/>
    <n v="16035217"/>
    <s v="MANZANO"/>
    <s v="GARCÍA"/>
    <s v="GUADALUPE"/>
    <s v="gumanzan"/>
    <s v="guadalupe.manzano@unirioja.es"/>
    <n v="1.5"/>
    <n v="1.5"/>
    <x v="0"/>
    <n v="504"/>
    <s v="PROFESOR TITULAR UNIVERSIDAD"/>
    <s v="C01"/>
    <s v="TIEMPO COMPLETO"/>
    <s v="2016-09-15 00:00:00.0"/>
    <s v="null"/>
    <s v="DF100046"/>
    <s v="TITULAR DE UNIVERSIDAD"/>
    <s v="R115"/>
    <x v="2"/>
    <n v="740"/>
    <s v="PSICOLOGÍA SOCIAL"/>
  </r>
  <r>
    <x v="1"/>
    <n v="16035217"/>
    <s v="FCJS"/>
    <n v="682"/>
    <s v="033G"/>
    <s v="GRUPO-C"/>
    <s v="Comportamiento organizativo"/>
    <s v="GG"/>
    <s v="GRUPO GRANDE"/>
    <s v="033G"/>
    <s v="CLASE MAGISTRAL DE COMPORTAMIENTO ORGANIZATIVO"/>
    <s v="GRUPO-C"/>
    <s v="Grupo de Clase Magistral de COMPORTAMIENTO ORGANIZATIVO"/>
    <s v="2S"/>
    <n v="16035217"/>
    <s v="MANZANO"/>
    <s v="GARCÍA"/>
    <s v="GUADALUPE"/>
    <s v="gumanzan"/>
    <s v="guadalupe.manzano@unirioja.es"/>
    <n v="4.5"/>
    <n v="4.5"/>
    <x v="0"/>
    <n v="504"/>
    <s v="PROFESOR TITULAR UNIVERSIDAD"/>
    <s v="C01"/>
    <s v="TIEMPO COMPLETO"/>
    <s v="2016-09-15 00:00:00.0"/>
    <s v="null"/>
    <s v="DF100046"/>
    <s v="TITULAR DE UNIVERSIDAD"/>
    <s v="R115"/>
    <x v="2"/>
    <n v="740"/>
    <s v="PSICOLOGÍA SOCIAL"/>
  </r>
  <r>
    <x v="1"/>
    <n v="16035217"/>
    <s v="FCJS"/>
    <n v="682"/>
    <s v="033R"/>
    <s v="GRUPO-C1"/>
    <s v="Comportamiento organizativo"/>
    <s v="GR"/>
    <s v="GRUPO REDUCIDO"/>
    <s v="033R"/>
    <s v="PRACTICAS DE AULA DE COMPORTAMIENTO ORGANIZATIVO"/>
    <s v="GRUPO-C1"/>
    <s v="Prácticas de Aula de Comportamiento organizativo"/>
    <s v="2S"/>
    <n v="16035217"/>
    <s v="MANZANO"/>
    <s v="GARCÍA"/>
    <s v="GUADALUPE"/>
    <s v="gumanzan"/>
    <s v="guadalupe.manzano@unirioja.es"/>
    <n v="1.5"/>
    <n v="1.5"/>
    <x v="0"/>
    <n v="504"/>
    <s v="PROFESOR TITULAR UNIVERSIDAD"/>
    <s v="C01"/>
    <s v="TIEMPO COMPLETO"/>
    <s v="2016-09-15 00:00:00.0"/>
    <s v="null"/>
    <s v="DF100046"/>
    <s v="TITULAR DE UNIVERSIDAD"/>
    <s v="R115"/>
    <x v="2"/>
    <n v="740"/>
    <s v="PSICOLOGÍA SOCIAL"/>
  </r>
  <r>
    <x v="1"/>
    <n v="16035217"/>
    <s v="FCJS"/>
    <n v="682"/>
    <s v="033R"/>
    <s v="GRUPO-C2"/>
    <s v="Comportamiento organizativo"/>
    <s v="GR"/>
    <s v="GRUPO REDUCIDO"/>
    <s v="033R"/>
    <s v="PRACTICAS DE AULA DE COMPORTAMIENTO ORGANIZATIVO"/>
    <s v="GRUPO-C2"/>
    <s v="Prácticas de Aula de Comportamiento organizativo"/>
    <s v="2S"/>
    <n v="16035217"/>
    <s v="MANZANO"/>
    <s v="GARCÍA"/>
    <s v="GUADALUPE"/>
    <s v="gumanzan"/>
    <s v="guadalupe.manzano@unirioja.es"/>
    <n v="1.5"/>
    <n v="1.5"/>
    <x v="0"/>
    <n v="504"/>
    <s v="PROFESOR TITULAR UNIVERSIDAD"/>
    <s v="C01"/>
    <s v="TIEMPO COMPLETO"/>
    <s v="2016-09-15 00:00:00.0"/>
    <s v="null"/>
    <s v="DF100046"/>
    <s v="TITULAR DE UNIVERSIDAD"/>
    <s v="R115"/>
    <x v="2"/>
    <n v="740"/>
    <s v="PSICOLOGÍA SOCIAL"/>
  </r>
  <r>
    <x v="3"/>
    <n v="16035217"/>
    <s v="FCJS"/>
    <n v="682"/>
    <s v="033G"/>
    <s v="GRUPO-D"/>
    <s v="Comportamiento organizativo"/>
    <s v="GG"/>
    <s v="GRUPO GRANDE"/>
    <s v="033G"/>
    <s v="CLASE MAGISTRAL DE COMPORTAMIENTO ORGANIZATIVO"/>
    <s v="GRUPO-D"/>
    <s v="Grupo de Clase Magistral de COMPORTAMIENTO ORGANIZATIVO"/>
    <s v="2S"/>
    <n v="16035217"/>
    <s v="MANZANO"/>
    <s v="GARCÍA"/>
    <s v="GUADALUPE"/>
    <s v="gumanzan"/>
    <s v="guadalupe.manzano@unirioja.es"/>
    <n v="4.5"/>
    <n v="4.5"/>
    <x v="0"/>
    <n v="504"/>
    <s v="PROFESOR TITULAR UNIVERSIDAD"/>
    <s v="C01"/>
    <s v="TIEMPO COMPLETO"/>
    <s v="2016-09-15 00:00:00.0"/>
    <s v="null"/>
    <s v="DF100046"/>
    <s v="TITULAR DE UNIVERSIDAD"/>
    <s v="R115"/>
    <x v="2"/>
    <n v="740"/>
    <s v="PSICOLOGÍA SOCIAL"/>
  </r>
  <r>
    <x v="3"/>
    <n v="16035217"/>
    <s v="FCJS"/>
    <n v="682"/>
    <s v="033R"/>
    <s v="GRUPO-D1"/>
    <s v="Comportamiento organizativo"/>
    <s v="GR"/>
    <s v="GRUPO REDUCIDO"/>
    <s v="033R"/>
    <s v="PRACTICAS DE AULA DE COMPORTAMIENTO ORGANIZATIVO"/>
    <s v="GRUPO-D1"/>
    <s v="Prácticas de Aula de Comportamiento organizativo"/>
    <s v="2S"/>
    <n v="16035217"/>
    <s v="MANZANO"/>
    <s v="GARCÍA"/>
    <s v="GUADALUPE"/>
    <s v="gumanzan"/>
    <s v="guadalupe.manzano@unirioja.es"/>
    <n v="1.5"/>
    <n v="1.5"/>
    <x v="0"/>
    <n v="504"/>
    <s v="PROFESOR TITULAR UNIVERSIDAD"/>
    <s v="C01"/>
    <s v="TIEMPO COMPLETO"/>
    <s v="2016-09-15 00:00:00.0"/>
    <s v="null"/>
    <s v="DF100046"/>
    <s v="TITULAR DE UNIVERSIDAD"/>
    <s v="R115"/>
    <x v="2"/>
    <n v="740"/>
    <s v="PSICOLOGÍA SOCIAL"/>
  </r>
  <r>
    <x v="3"/>
    <n v="16035217"/>
    <s v="FCJS"/>
    <n v="682"/>
    <s v="033R"/>
    <s v="GRUPO-D2"/>
    <s v="Comportamiento organizativo"/>
    <s v="GR"/>
    <s v="GRUPO REDUCIDO"/>
    <s v="033R"/>
    <s v="PRACTICAS DE AULA DE COMPORTAMIENTO ORGANIZATIVO"/>
    <s v="GRUPO-D2"/>
    <s v="Prácticas de Aula de Comportamiento organizativo"/>
    <s v="2S"/>
    <n v="16035217"/>
    <s v="MANZANO"/>
    <s v="GARCÍA"/>
    <s v="GUADALUPE"/>
    <s v="gumanzan"/>
    <s v="guadalupe.manzano@unirioja.es"/>
    <n v="1.5"/>
    <n v="1.5"/>
    <x v="0"/>
    <n v="504"/>
    <s v="PROFESOR TITULAR UNIVERSIDAD"/>
    <s v="C01"/>
    <s v="TIEMPO COMPLETO"/>
    <s v="2016-09-15 00:00:00.0"/>
    <s v="null"/>
    <s v="DF100046"/>
    <s v="TITULAR DE UNIVERSIDAD"/>
    <s v="R115"/>
    <x v="2"/>
    <n v="740"/>
    <s v="PSICOLOGÍA SOCIAL"/>
  </r>
  <r>
    <x v="2"/>
    <n v="16035217"/>
    <s v="FCJS"/>
    <n v="682"/>
    <s v="033G"/>
    <s v="GRUPO-C"/>
    <s v="Comportamiento organizativo"/>
    <s v="GG"/>
    <s v="GRUPO GRANDE"/>
    <s v="033G"/>
    <s v="CLASE MAGISTRAL DE COMPORTAMIENTO ORGANIZATIVO"/>
    <s v="GRUPO-C"/>
    <s v="Grupo de Clase Magistral de COMPORTAMIENTO ORGANIZATIVO"/>
    <s v="2S"/>
    <n v="16035217"/>
    <s v="MANZANO"/>
    <s v="GARCÍA"/>
    <s v="GUADALUPE"/>
    <s v="gumanzan"/>
    <s v="guadalupe.manzano@unirioja.es"/>
    <n v="4.5"/>
    <m/>
    <x v="0"/>
    <n v="504"/>
    <s v="PROFESOR TITULAR UNIVERSIDAD"/>
    <s v="C01"/>
    <s v="TIEMPO COMPLETO"/>
    <s v="2016-09-15 00:00:00.0"/>
    <s v="null"/>
    <s v="DF100046"/>
    <s v="TITULAR DE UNIVERSIDAD"/>
    <s v="R115"/>
    <x v="2"/>
    <n v="740"/>
    <s v="PSICOLOGÍA SOCIAL"/>
  </r>
  <r>
    <x v="2"/>
    <n v="7974905"/>
    <s v="FCJS"/>
    <n v="682"/>
    <s v="033R"/>
    <s v="GRUPO-C3"/>
    <s v="Comportamiento organizativo"/>
    <s v="GR"/>
    <s v="GRUPO REDUCIDO"/>
    <s v="033R"/>
    <s v="PRACTICAS DE AULA DE COMPORTAMIENTO ORGANIZATIVO"/>
    <s v="GRUPO-C3"/>
    <s v="Prácticas de Aula de Comportamiento organizativo"/>
    <s v="2S"/>
    <n v="7974905"/>
    <s v="QUEIRUGA"/>
    <s v="DIOS"/>
    <s v="DOLORES ALICIA"/>
    <s v="doqueiru"/>
    <s v="dolores.queiruga@unirioja.es"/>
    <n v="1.5"/>
    <n v="1.5"/>
    <x v="1"/>
    <n v="504"/>
    <s v="PROFESOR TITULAR UNIVERSIDAD"/>
    <s v="C01"/>
    <s v="TIEMPO COMPLETO"/>
    <s v="2011-09-01 00:00:00.0"/>
    <s v="null"/>
    <s v="DF100301"/>
    <s v="PROFESOR TITULAR DE UNIVERSIDAD"/>
    <s v="R104"/>
    <x v="0"/>
    <n v="650"/>
    <s v="ORGANIZACIÓN DE EMPRESAS"/>
  </r>
  <r>
    <x v="0"/>
    <n v="15839379"/>
    <s v="FCE"/>
    <n v="683"/>
    <s v="036G"/>
    <s v="GRUPO-A"/>
    <s v="Derecho privado de la empresa"/>
    <s v="GG"/>
    <s v="GRUPO GRANDE"/>
    <s v="036G"/>
    <s v="GRUPO GRANDE DE DERECHO PRIVADO DE LA EMPRESA"/>
    <s v="GRUPO-A"/>
    <s v="Grupo Grande de DERECHO PRIVADO DE LA EMPRESA"/>
    <s v="2S"/>
    <n v="15839379"/>
    <s v="COBO"/>
    <s v="SÁENZ"/>
    <s v="MARÍA TERESA"/>
    <s v="terecobo"/>
    <s v="teresa.cobo@unirioja.es"/>
    <n v="4.5"/>
    <n v="4.5"/>
    <x v="1"/>
    <n v="535"/>
    <s v="COLABORADOR-TIPO 1"/>
    <s v="C01"/>
    <s v="TIEMPO COMPLETO"/>
    <s v="2007-02-26 00:00:00.0"/>
    <s v="null"/>
    <s v="LD100617"/>
    <s v="PROFESOR COLABORADOR TIPO 1"/>
    <s v="R103"/>
    <x v="1"/>
    <n v="165"/>
    <s v="DERECHO MERCANTIL"/>
  </r>
  <r>
    <x v="0"/>
    <n v="16586761"/>
    <s v="FCE"/>
    <n v="683"/>
    <s v="036G"/>
    <s v="GRUPO-A"/>
    <s v="Derecho privado de la empresa"/>
    <s v="GG"/>
    <s v="GRUPO GRANDE"/>
    <s v="036G"/>
    <s v="GRUPO GRANDE DE DERECHO PRIVADO DE LA EMPRESA"/>
    <s v="GRUPO-A"/>
    <s v="Grupo Grande de DERECHO PRIVADO DE LA EMPRESA"/>
    <s v="2S"/>
    <n v="16586761"/>
    <s v="PÉREZ"/>
    <s v="ESCALONA"/>
    <s v="SUSANA"/>
    <s v="superez"/>
    <s v="susana.perez@unirioja.es"/>
    <n v="0"/>
    <n v="0"/>
    <x v="1"/>
    <n v="534"/>
    <s v="CONTRATADO DOCTOR -TIPO 1"/>
    <s v="C01"/>
    <s v="TIEMPO COMPLETO"/>
    <s v="2009-10-01 00:00:00.0"/>
    <s v="null"/>
    <s v="PI100723"/>
    <s v="CONTRATADO DOCTOR"/>
    <s v="R103"/>
    <x v="1"/>
    <n v="165"/>
    <s v="DERECHO MERCANTIL"/>
  </r>
  <r>
    <x v="0"/>
    <n v="15839379"/>
    <s v="FCE"/>
    <n v="683"/>
    <s v="036G"/>
    <s v="GRUPO-B"/>
    <s v="Derecho privado de la empresa"/>
    <s v="GG"/>
    <s v="GRUPO GRANDE"/>
    <s v="036G"/>
    <s v="GRUPO GRANDE DE DERECHO PRIVADO DE LA EMPRESA"/>
    <s v="GRUPO-B"/>
    <s v="Grupo Grande de DERECHO PRIVADO DE LA EMPRESA"/>
    <s v="2S"/>
    <n v="15839379"/>
    <s v="COBO"/>
    <s v="SÁENZ"/>
    <s v="MARÍA TERESA"/>
    <s v="terecobo"/>
    <s v="teresa.cobo@unirioja.es"/>
    <n v="4.5"/>
    <n v="4.5"/>
    <x v="1"/>
    <n v="535"/>
    <s v="COLABORADOR-TIPO 1"/>
    <s v="C01"/>
    <s v="TIEMPO COMPLETO"/>
    <s v="2007-02-26 00:00:00.0"/>
    <s v="null"/>
    <s v="LD100617"/>
    <s v="PROFESOR COLABORADOR TIPO 1"/>
    <s v="R103"/>
    <x v="1"/>
    <n v="165"/>
    <s v="DERECHO MERCANTIL"/>
  </r>
  <r>
    <x v="0"/>
    <n v="15839379"/>
    <s v="FCE"/>
    <n v="683"/>
    <s v="036R"/>
    <s v="GRUPO-A1"/>
    <s v="Derecho privado de la empresa"/>
    <s v="GR"/>
    <s v="GRUPO REDUCIDO"/>
    <s v="036R"/>
    <s v="GRUPO REDUCIDO DE DERECHO PRIVADO DE LA EMPRESA"/>
    <s v="GRUPO-A1"/>
    <s v="Grupo Reducido de Derecho privado de la empresa"/>
    <s v="2S"/>
    <n v="15839379"/>
    <s v="COBO"/>
    <s v="SÁENZ"/>
    <s v="MARÍA TERESA"/>
    <s v="terecobo"/>
    <s v="teresa.cobo@unirioja.es"/>
    <n v="1.5"/>
    <n v="1.5"/>
    <x v="1"/>
    <n v="535"/>
    <s v="COLABORADOR-TIPO 1"/>
    <s v="C01"/>
    <s v="TIEMPO COMPLETO"/>
    <s v="2007-02-26 00:00:00.0"/>
    <s v="null"/>
    <s v="LD100617"/>
    <s v="PROFESOR COLABORADOR TIPO 1"/>
    <s v="R103"/>
    <x v="1"/>
    <n v="165"/>
    <s v="DERECHO MERCANTIL"/>
  </r>
  <r>
    <x v="0"/>
    <n v="15839379"/>
    <s v="FCE"/>
    <n v="683"/>
    <s v="036R"/>
    <s v="GRUPO-A2"/>
    <s v="Derecho privado de la empresa"/>
    <s v="GR"/>
    <s v="GRUPO REDUCIDO"/>
    <s v="036R"/>
    <s v="GRUPO REDUCIDO DE DERECHO PRIVADO DE LA EMPRESA"/>
    <s v="GRUPO-A2"/>
    <s v="Grupo Reducido de Derecho privado de la empresa"/>
    <s v="2S"/>
    <n v="15839379"/>
    <s v="COBO"/>
    <s v="SÁENZ"/>
    <s v="MARÍA TERESA"/>
    <s v="terecobo"/>
    <s v="teresa.cobo@unirioja.es"/>
    <n v="1.5"/>
    <n v="1.5"/>
    <x v="1"/>
    <n v="535"/>
    <s v="COLABORADOR-TIPO 1"/>
    <s v="C01"/>
    <s v="TIEMPO COMPLETO"/>
    <s v="2007-02-26 00:00:00.0"/>
    <s v="null"/>
    <s v="LD100617"/>
    <s v="PROFESOR COLABORADOR TIPO 1"/>
    <s v="R103"/>
    <x v="1"/>
    <n v="165"/>
    <s v="DERECHO MERCANTIL"/>
  </r>
  <r>
    <x v="0"/>
    <n v="15839379"/>
    <s v="FCE"/>
    <n v="683"/>
    <s v="036R"/>
    <s v="GRUPO-B1"/>
    <s v="Derecho privado de la empresa"/>
    <s v="GR"/>
    <s v="GRUPO REDUCIDO"/>
    <s v="036R"/>
    <s v="GRUPO REDUCIDO DE DERECHO PRIVADO DE LA EMPRESA"/>
    <s v="GRUPO-B1"/>
    <s v="Grupo Reducido de Derecho privado de la empresa"/>
    <s v="2S"/>
    <n v="15839379"/>
    <s v="COBO"/>
    <s v="SÁENZ"/>
    <s v="MARÍA TERESA"/>
    <s v="terecobo"/>
    <s v="teresa.cobo@unirioja.es"/>
    <n v="1.5"/>
    <n v="1.5"/>
    <x v="1"/>
    <n v="535"/>
    <s v="COLABORADOR-TIPO 1"/>
    <s v="C01"/>
    <s v="TIEMPO COMPLETO"/>
    <s v="2007-02-26 00:00:00.0"/>
    <s v="null"/>
    <s v="LD100617"/>
    <s v="PROFESOR COLABORADOR TIPO 1"/>
    <s v="R103"/>
    <x v="1"/>
    <n v="165"/>
    <s v="DERECHO MERCANTIL"/>
  </r>
  <r>
    <x v="0"/>
    <n v="15839379"/>
    <s v="FCE"/>
    <n v="683"/>
    <s v="036R"/>
    <s v="GRUPO-B2"/>
    <s v="Derecho privado de la empresa"/>
    <s v="GR"/>
    <s v="GRUPO REDUCIDO"/>
    <s v="036R"/>
    <s v="GRUPO REDUCIDO DE DERECHO PRIVADO DE LA EMPRESA"/>
    <s v="GRUPO-B2"/>
    <s v="Grupo Reducido de Derecho privado de la empresa"/>
    <s v="2S"/>
    <n v="15839379"/>
    <s v="COBO"/>
    <s v="SÁENZ"/>
    <s v="MARÍA TERESA"/>
    <s v="terecobo"/>
    <s v="teresa.cobo@unirioja.es"/>
    <n v="1.5"/>
    <n v="1.5"/>
    <x v="1"/>
    <n v="535"/>
    <s v="COLABORADOR-TIPO 1"/>
    <s v="C01"/>
    <s v="TIEMPO COMPLETO"/>
    <s v="2007-02-26 00:00:00.0"/>
    <s v="null"/>
    <s v="LD100617"/>
    <s v="PROFESOR COLABORADOR TIPO 1"/>
    <s v="R103"/>
    <x v="1"/>
    <n v="165"/>
    <s v="DERECHO MERCANTIL"/>
  </r>
  <r>
    <x v="0"/>
    <n v="15839379"/>
    <s v="FCE"/>
    <n v="683"/>
    <s v="036R"/>
    <s v="GRUPO-B3"/>
    <s v="Derecho privado de la empresa"/>
    <s v="GR"/>
    <s v="GRUPO REDUCIDO"/>
    <s v="036R"/>
    <s v="GRUPO REDUCIDO DE DERECHO PRIVADO DE LA EMPRESA"/>
    <s v="GRUPO-B3"/>
    <s v="Grupo Reducido de Derecho privado de la empresa"/>
    <s v="2S"/>
    <n v="15839379"/>
    <s v="COBO"/>
    <s v="SÁENZ"/>
    <s v="MARÍA TERESA"/>
    <s v="terecobo"/>
    <s v="teresa.cobo@unirioja.es"/>
    <n v="1.5"/>
    <n v="1.5"/>
    <x v="1"/>
    <n v="535"/>
    <s v="COLABORADOR-TIPO 1"/>
    <s v="C01"/>
    <s v="TIEMPO COMPLETO"/>
    <s v="2007-02-26 00:00:00.0"/>
    <s v="null"/>
    <s v="LD100617"/>
    <s v="PROFESOR COLABORADOR TIPO 1"/>
    <s v="R103"/>
    <x v="1"/>
    <n v="165"/>
    <s v="DERECHO MERCANTIL"/>
  </r>
  <r>
    <x v="1"/>
    <n v="16566533"/>
    <s v="FCJS"/>
    <n v="683"/>
    <s v="036G"/>
    <s v="GRUPO-C"/>
    <s v="Derecho privado de la empresa"/>
    <s v="GG"/>
    <s v="GRUPO GRANDE"/>
    <s v="036G"/>
    <s v="GRUPO GRANDE DE DERECHO PRIVADO DE LA EMPRESA"/>
    <s v="GRUPO-C"/>
    <s v="Grupo Grande de DERECHO PRIVADO DE LA EMPRESA"/>
    <s v="2S"/>
    <n v="16566533"/>
    <s v="EZQUERRO"/>
    <s v="SOLAS"/>
    <s v="JORGE JULIO"/>
    <s v="joezquer"/>
    <s v="jorge-julio.ezquerro@unirioja.es"/>
    <n v="4.5"/>
    <n v="4.5"/>
    <x v="1"/>
    <n v="532"/>
    <s v="LABORAL DOCENTE-ASOCIADO"/>
    <s v="P04"/>
    <s v="TIEMPO PARCIAL (4+4 HORAS)"/>
    <s v="2018-09-17 00:00:00.0"/>
    <s v="2019-09-14 00:00:00.0"/>
    <s v="PI101350"/>
    <s v="PROFESOR ASOCIADO"/>
    <s v="R103"/>
    <x v="1"/>
    <n v="165"/>
    <s v="DERECHO MERCANTIL"/>
  </r>
  <r>
    <x v="1"/>
    <n v="15839379"/>
    <s v="FCJS"/>
    <n v="683"/>
    <s v="036R"/>
    <s v="GRUPO-C1"/>
    <s v="Derecho privado de la empresa"/>
    <s v="GR"/>
    <s v="GRUPO REDUCIDO"/>
    <s v="036R"/>
    <s v="GRUPO REDUCIDO DE DERECHO PRIVADO DE LA EMPRESA"/>
    <s v="GRUPO-C1"/>
    <s v="Grupo Reducido de Derecho privado de la empresa"/>
    <s v="2S"/>
    <n v="15839379"/>
    <s v="COBO"/>
    <s v="SÁENZ"/>
    <s v="MARÍA TERESA"/>
    <s v="terecobo"/>
    <s v="teresa.cobo@unirioja.es"/>
    <n v="1.5"/>
    <n v="1.5"/>
    <x v="1"/>
    <n v="535"/>
    <s v="COLABORADOR-TIPO 1"/>
    <s v="C01"/>
    <s v="TIEMPO COMPLETO"/>
    <s v="2007-02-26 00:00:00.0"/>
    <s v="null"/>
    <s v="LD100617"/>
    <s v="PROFESOR COLABORADOR TIPO 1"/>
    <s v="R103"/>
    <x v="1"/>
    <n v="165"/>
    <s v="DERECHO MERCANTIL"/>
  </r>
  <r>
    <x v="1"/>
    <n v="15839379"/>
    <s v="FCJS"/>
    <n v="683"/>
    <s v="036R"/>
    <s v="GRUPO-C2"/>
    <s v="Derecho privado de la empresa"/>
    <s v="GR"/>
    <s v="GRUPO REDUCIDO"/>
    <s v="036R"/>
    <s v="GRUPO REDUCIDO DE DERECHO PRIVADO DE LA EMPRESA"/>
    <s v="GRUPO-C2"/>
    <s v="Grupo Reducido de Derecho privado de la empresa"/>
    <s v="2S"/>
    <n v="15839379"/>
    <s v="COBO"/>
    <s v="SÁENZ"/>
    <s v="MARÍA TERESA"/>
    <s v="terecobo"/>
    <s v="teresa.cobo@unirioja.es"/>
    <n v="1.5"/>
    <n v="1.5"/>
    <x v="1"/>
    <n v="535"/>
    <s v="COLABORADOR-TIPO 1"/>
    <s v="C01"/>
    <s v="TIEMPO COMPLETO"/>
    <s v="2007-02-26 00:00:00.0"/>
    <s v="null"/>
    <s v="LD100617"/>
    <s v="PROFESOR COLABORADOR TIPO 1"/>
    <s v="R103"/>
    <x v="1"/>
    <n v="165"/>
    <s v="DERECHO MERCANTIL"/>
  </r>
  <r>
    <x v="2"/>
    <n v="16566533"/>
    <s v="FCJS"/>
    <n v="683"/>
    <s v="036G"/>
    <s v="GRUPO-C"/>
    <s v="Derecho privado de la empresa"/>
    <s v="GG"/>
    <s v="GRUPO GRANDE"/>
    <s v="036G"/>
    <s v="GRUPO GRANDE DE DERECHO PRIVADO DE LA EMPRESA"/>
    <s v="GRUPO-C"/>
    <s v="Grupo Grande de DERECHO PRIVADO DE LA EMPRESA"/>
    <s v="2S"/>
    <n v="16566533"/>
    <s v="EZQUERRO"/>
    <s v="SOLAS"/>
    <s v="JORGE JULIO"/>
    <s v="joezquer"/>
    <s v="jorge-julio.ezquerro@unirioja.es"/>
    <n v="4.5"/>
    <m/>
    <x v="1"/>
    <n v="532"/>
    <s v="LABORAL DOCENTE-ASOCIADO"/>
    <s v="P04"/>
    <s v="TIEMPO PARCIAL (4+4 HORAS)"/>
    <s v="2018-09-17 00:00:00.0"/>
    <s v="2019-09-14 00:00:00.0"/>
    <s v="PI101350"/>
    <s v="PROFESOR ASOCIADO"/>
    <s v="R103"/>
    <x v="1"/>
    <n v="165"/>
    <s v="DERECHO MERCANTIL"/>
  </r>
  <r>
    <x v="2"/>
    <n v="15839379"/>
    <s v="FCJS"/>
    <n v="683"/>
    <s v="036R"/>
    <s v="GRUPO-C3"/>
    <s v="Derecho privado de la empresa"/>
    <s v="GR"/>
    <s v="GRUPO REDUCIDO"/>
    <s v="036R"/>
    <s v="GRUPO REDUCIDO DE DERECHO PRIVADO DE LA EMPRESA"/>
    <s v="GRUPO-C3"/>
    <s v="Grupo Reducido de Derecho privado de la empresa"/>
    <s v="2S"/>
    <n v="15839379"/>
    <s v="COBO"/>
    <s v="SÁENZ"/>
    <s v="MARÍA TERESA"/>
    <s v="terecobo"/>
    <s v="teresa.cobo@unirioja.es"/>
    <n v="1.5"/>
    <n v="1.5"/>
    <x v="1"/>
    <n v="535"/>
    <s v="COLABORADOR-TIPO 1"/>
    <s v="C01"/>
    <s v="TIEMPO COMPLETO"/>
    <s v="2007-02-26 00:00:00.0"/>
    <s v="null"/>
    <s v="LD100617"/>
    <s v="PROFESOR COLABORADOR TIPO 1"/>
    <s v="R103"/>
    <x v="1"/>
    <n v="165"/>
    <s v="DERECHO MERCANTIL"/>
  </r>
  <r>
    <x v="6"/>
    <n v="15839379"/>
    <s v="FCE"/>
    <n v="683"/>
    <s v="036G"/>
    <s v="GRUPO-A"/>
    <s v="Derecho privado de la empresa"/>
    <s v="GG"/>
    <s v="GRUPO GRANDE"/>
    <s v="036G"/>
    <s v="GRUPO GRANDE DE DERECHO PRIVADO DE LA EMPRESA"/>
    <s v="GRUPO-A"/>
    <s v="Grupo Grande de DERECHO PRIVADO DE LA EMPRESA"/>
    <s v="2S"/>
    <n v="15839379"/>
    <s v="COBO"/>
    <s v="SÁENZ"/>
    <s v="MARÍA TERESA"/>
    <s v="terecobo"/>
    <s v="teresa.cobo@unirioja.es"/>
    <n v="4.5"/>
    <m/>
    <x v="1"/>
    <n v="535"/>
    <s v="COLABORADOR-TIPO 1"/>
    <s v="C01"/>
    <s v="TIEMPO COMPLETO"/>
    <s v="2007-02-26 00:00:00.0"/>
    <s v="null"/>
    <s v="LD100617"/>
    <s v="PROFESOR COLABORADOR TIPO 1"/>
    <s v="R103"/>
    <x v="1"/>
    <n v="165"/>
    <s v="DERECHO MERCANTIL"/>
  </r>
  <r>
    <x v="6"/>
    <n v="16586761"/>
    <s v="FCE"/>
    <n v="683"/>
    <s v="036G"/>
    <s v="GRUPO-A"/>
    <s v="Derecho privado de la empresa"/>
    <s v="GG"/>
    <s v="GRUPO GRANDE"/>
    <s v="036G"/>
    <s v="GRUPO GRANDE DE DERECHO PRIVADO DE LA EMPRESA"/>
    <s v="GRUPO-A"/>
    <s v="Grupo Grande de DERECHO PRIVADO DE LA EMPRESA"/>
    <s v="2S"/>
    <n v="16586761"/>
    <s v="PÉREZ"/>
    <s v="ESCALONA"/>
    <s v="SUSANA"/>
    <s v="superez"/>
    <s v="susana.perez@unirioja.es"/>
    <n v="0"/>
    <m/>
    <x v="1"/>
    <n v="534"/>
    <s v="CONTRATADO DOCTOR -TIPO 1"/>
    <s v="C01"/>
    <s v="TIEMPO COMPLETO"/>
    <s v="2009-10-01 00:00:00.0"/>
    <s v="null"/>
    <s v="PI100723"/>
    <s v="CONTRATADO DOCTOR"/>
    <s v="R103"/>
    <x v="1"/>
    <n v="165"/>
    <s v="DERECHO MERCANTIL"/>
  </r>
  <r>
    <x v="6"/>
    <n v="15839379"/>
    <s v="FCE"/>
    <n v="683"/>
    <s v="036R"/>
    <s v="GRUPO-A3"/>
    <s v="Derecho privado de la empresa"/>
    <s v="GR"/>
    <s v="GRUPO REDUCIDO"/>
    <s v="036R"/>
    <s v="GRUPO REDUCIDO DE DERECHO PRIVADO DE LA EMPRESA"/>
    <s v="GRUPO-A3"/>
    <s v="Grupo Reducido de Derecho privado de la empresa"/>
    <s v="2S"/>
    <n v="15839379"/>
    <s v="COBO"/>
    <s v="SÁENZ"/>
    <s v="MARÍA TERESA"/>
    <s v="terecobo"/>
    <s v="teresa.cobo@unirioja.es"/>
    <n v="1.5"/>
    <n v="1.5"/>
    <x v="1"/>
    <n v="535"/>
    <s v="COLABORADOR-TIPO 1"/>
    <s v="C01"/>
    <s v="TIEMPO COMPLETO"/>
    <s v="2007-02-26 00:00:00.0"/>
    <s v="null"/>
    <s v="LD100617"/>
    <s v="PROFESOR COLABORADOR TIPO 1"/>
    <s v="R103"/>
    <x v="1"/>
    <n v="165"/>
    <s v="DERECHO MERCANTIL"/>
  </r>
  <r>
    <x v="0"/>
    <n v="16543682"/>
    <s v="FCE"/>
    <n v="684"/>
    <s v="046G"/>
    <s v="GRUPO-A"/>
    <s v="Entorno económico internacional"/>
    <s v="GG"/>
    <s v="GRUPO GRANDE"/>
    <s v="046G"/>
    <s v="CLASE MAGISTRAL DE ENTORNO ECONÓMICO INTERNACIONAL"/>
    <s v="GRUPO-A"/>
    <s v="Grupo de Teoria de ENTORNO ECONÓMICO INTERNACIONAL"/>
    <s v="2S"/>
    <n v="16543682"/>
    <s v="NAVARRO"/>
    <s v="PÉREZ"/>
    <s v="Mª CRUZ"/>
    <s v="cnavarro"/>
    <s v="maricruz.navarro@unirioja.es"/>
    <n v="4"/>
    <n v="4"/>
    <x v="0"/>
    <n v="504"/>
    <s v="PROFESOR TITULAR UNIVERSIDAD"/>
    <s v="01A"/>
    <s v="TIEMPO COMPLETO AMPLIADO"/>
    <s v="2012-09-01 00:00:00.0"/>
    <s v="null"/>
    <s v="DF100001"/>
    <s v="PROFESOR TITULAR DE UNIVERSIDAD"/>
    <s v="R104"/>
    <x v="0"/>
    <n v="225"/>
    <s v="ECONOMÍA APLICADA"/>
  </r>
  <r>
    <x v="0"/>
    <n v="16543682"/>
    <s v="FCE"/>
    <n v="684"/>
    <s v="046G"/>
    <s v="GRUPO-B"/>
    <s v="Entorno económico internacional"/>
    <s v="GG"/>
    <s v="GRUPO GRANDE"/>
    <s v="046G"/>
    <s v="CLASE MAGISTRAL DE ENTORNO ECONÓMICO INTERNACIONAL"/>
    <s v="GRUPO-B"/>
    <s v="Grupo de Teoria de ENTORNO ECONÓMICO INTERNACIONAL"/>
    <s v="2S"/>
    <n v="16543682"/>
    <s v="NAVARRO"/>
    <s v="PÉREZ"/>
    <s v="Mª CRUZ"/>
    <s v="cnavarro"/>
    <s v="maricruz.navarro@unirioja.es"/>
    <n v="4"/>
    <n v="4"/>
    <x v="0"/>
    <n v="504"/>
    <s v="PROFESOR TITULAR UNIVERSIDAD"/>
    <s v="01A"/>
    <s v="TIEMPO COMPLETO AMPLIADO"/>
    <s v="2012-09-01 00:00:00.0"/>
    <s v="null"/>
    <s v="DF100001"/>
    <s v="PROFESOR TITULAR DE UNIVERSIDAD"/>
    <s v="R104"/>
    <x v="0"/>
    <n v="225"/>
    <s v="ECONOMÍA APLICADA"/>
  </r>
  <r>
    <x v="0"/>
    <n v="16543682"/>
    <s v="FCE"/>
    <n v="684"/>
    <s v="046G"/>
    <s v="GRUPO-C"/>
    <s v="Entorno económico internacional"/>
    <s v="GG"/>
    <s v="GRUPO GRANDE"/>
    <s v="046G"/>
    <s v="CLASE MAGISTRAL DE ENTORNO ECONÓMICO INTERNACIONAL"/>
    <s v="GRUPO-C"/>
    <s v="Grupo de Teoria de ENTORNO ECONÓMICO INTERNACIONAL"/>
    <s v="2S"/>
    <n v="16543682"/>
    <s v="NAVARRO"/>
    <s v="PÉREZ"/>
    <s v="Mª CRUZ"/>
    <s v="cnavarro"/>
    <s v="maricruz.navarro@unirioja.es"/>
    <n v="4"/>
    <n v="4"/>
    <x v="0"/>
    <n v="504"/>
    <s v="PROFESOR TITULAR UNIVERSIDAD"/>
    <s v="01A"/>
    <s v="TIEMPO COMPLETO AMPLIADO"/>
    <s v="2012-09-01 00:00:00.0"/>
    <s v="null"/>
    <s v="DF100001"/>
    <s v="PROFESOR TITULAR DE UNIVERSIDAD"/>
    <s v="R104"/>
    <x v="0"/>
    <n v="225"/>
    <s v="ECONOMÍA APLICADA"/>
  </r>
  <r>
    <x v="0"/>
    <n v="16597697"/>
    <s v="FCE"/>
    <n v="684"/>
    <s v="046I"/>
    <s v="GRUPO-A1"/>
    <s v="Entorno económico internacional"/>
    <s v="GI"/>
    <s v="GRUPO DE INFORMÁTICA"/>
    <s v="046I"/>
    <s v="PRÁCTICAS DE INFORMÁTICA DE ENTORNO ECONÓMICO INTERNACIONAL"/>
    <s v="GRUPO-A1"/>
    <s v="Prácticas de Informática de Entorno económico internacional"/>
    <s v="2S"/>
    <n v="16597697"/>
    <s v="VILLAR"/>
    <s v="ARETIO"/>
    <s v="RUBÉN"/>
    <s v="ruvillare"/>
    <s v="ruben.villara@unirioja.es"/>
    <n v="0.5"/>
    <n v="0.5"/>
    <x v="1"/>
    <n v="532"/>
    <s v="LABORAL DOCENTE-ASOCIADO"/>
    <s v="P05"/>
    <s v="TIEMPO PARCIAL (5+5 HORAS)"/>
    <s v="2018-09-27 00:00:00.0"/>
    <s v="2019-09-14 00:00:00.0"/>
    <s v="PI101433"/>
    <s v="PROFESOR ASOCIADO"/>
    <s v="R104"/>
    <x v="0"/>
    <n v="225"/>
    <s v="ECONOMÍA APLICADA"/>
  </r>
  <r>
    <x v="0"/>
    <n v="16598701"/>
    <s v="FCE"/>
    <n v="684"/>
    <s v="046I"/>
    <s v="GRUPO-A1"/>
    <s v="Entorno económico internacional"/>
    <s v="GI"/>
    <s v="GRUPO DE INFORMÁTICA"/>
    <s v="046I"/>
    <s v="PRÁCTICAS DE INFORMÁTICA DE ENTORNO ECONÓMICO INTERNACIONAL"/>
    <s v="GRUPO-A1"/>
    <s v="Prácticas de Informática de Entorno económico internacional"/>
    <s v="2S"/>
    <n v="16598701"/>
    <s v="CABEZÓN"/>
    <s v="BENITO"/>
    <s v="FRANCISCO"/>
    <s v="frcabezo"/>
    <s v="francisco.cabezon@unirioja.es"/>
    <n v="1.5"/>
    <n v="1.5"/>
    <x v="1"/>
    <n v="532"/>
    <s v="LABORAL DOCENTE-ASOCIADO"/>
    <s v="P04"/>
    <s v="TIEMPO PARCIAL (4+4 HORAS)"/>
    <s v="2017-09-15 00:00:00.0"/>
    <s v="2019-09-14 00:00:00.0"/>
    <s v="PI101237"/>
    <s v="PROFESOR ASOCIADO"/>
    <s v="R104"/>
    <x v="0"/>
    <n v="225"/>
    <s v="ECONOMÍA APLICADA"/>
  </r>
  <r>
    <x v="0"/>
    <n v="16597697"/>
    <s v="FCE"/>
    <n v="684"/>
    <s v="046I"/>
    <s v="GRUPO-A2"/>
    <s v="Entorno económico internacional"/>
    <s v="GI"/>
    <s v="GRUPO DE INFORMÁTICA"/>
    <s v="046I"/>
    <s v="PRÁCTICAS DE INFORMÁTICA DE ENTORNO ECONÓMICO INTERNACIONAL"/>
    <s v="GRUPO-A2"/>
    <s v="Prácticas de Informática de Entorno económico internacional"/>
    <s v="2S"/>
    <n v="16597697"/>
    <s v="VILLAR"/>
    <s v="ARETIO"/>
    <s v="RUBÉN"/>
    <s v="ruvillare"/>
    <s v="ruben.villara@unirioja.es"/>
    <n v="2"/>
    <n v="2"/>
    <x v="1"/>
    <n v="532"/>
    <s v="LABORAL DOCENTE-ASOCIADO"/>
    <s v="P05"/>
    <s v="TIEMPO PARCIAL (5+5 HORAS)"/>
    <s v="2018-09-27 00:00:00.0"/>
    <s v="2019-09-14 00:00:00.0"/>
    <s v="PI101433"/>
    <s v="PROFESOR ASOCIADO"/>
    <s v="R104"/>
    <x v="0"/>
    <n v="225"/>
    <s v="ECONOMÍA APLICADA"/>
  </r>
  <r>
    <x v="0"/>
    <n v="16597697"/>
    <s v="FCE"/>
    <n v="684"/>
    <s v="046I"/>
    <s v="GRUPO-A3"/>
    <s v="Entorno económico internacional"/>
    <s v="GI"/>
    <s v="GRUPO DE INFORMÁTICA"/>
    <s v="046I"/>
    <s v="PRÁCTICAS DE INFORMÁTICA DE ENTORNO ECONÓMICO INTERNACIONAL"/>
    <s v="GRUPO-A3"/>
    <s v="Prácticas de Informática de Entorno económico internacional"/>
    <s v="2S"/>
    <n v="16597697"/>
    <s v="VILLAR"/>
    <s v="ARETIO"/>
    <s v="RUBÉN"/>
    <s v="ruvillare"/>
    <s v="ruben.villara@unirioja.es"/>
    <n v="2"/>
    <n v="2"/>
    <x v="1"/>
    <n v="532"/>
    <s v="LABORAL DOCENTE-ASOCIADO"/>
    <s v="P05"/>
    <s v="TIEMPO PARCIAL (5+5 HORAS)"/>
    <s v="2018-09-27 00:00:00.0"/>
    <s v="2019-09-14 00:00:00.0"/>
    <s v="PI101433"/>
    <s v="PROFESOR ASOCIADO"/>
    <s v="R104"/>
    <x v="0"/>
    <n v="225"/>
    <s v="ECONOMÍA APLICADA"/>
  </r>
  <r>
    <x v="0"/>
    <n v="16597697"/>
    <s v="FCE"/>
    <n v="684"/>
    <s v="046I"/>
    <s v="GRUPO-B1"/>
    <s v="Entorno económico internacional"/>
    <s v="GI"/>
    <s v="GRUPO DE INFORMÁTICA"/>
    <s v="046I"/>
    <s v="PRÁCTICAS DE INFORMÁTICA DE ENTORNO ECONÓMICO INTERNACIONAL"/>
    <s v="GRUPO-B1"/>
    <s v="Prácticas de Informática de Entorno económico internacional"/>
    <s v="2S"/>
    <n v="16597697"/>
    <s v="VILLAR"/>
    <s v="ARETIO"/>
    <s v="RUBÉN"/>
    <s v="ruvillare"/>
    <s v="ruben.villara@unirioja.es"/>
    <n v="2"/>
    <n v="2"/>
    <x v="1"/>
    <n v="532"/>
    <s v="LABORAL DOCENTE-ASOCIADO"/>
    <s v="P05"/>
    <s v="TIEMPO PARCIAL (5+5 HORAS)"/>
    <s v="2018-09-27 00:00:00.0"/>
    <s v="2019-09-14 00:00:00.0"/>
    <s v="PI101433"/>
    <s v="PROFESOR ASOCIADO"/>
    <s v="R104"/>
    <x v="0"/>
    <n v="225"/>
    <s v="ECONOMÍA APLICADA"/>
  </r>
  <r>
    <x v="0"/>
    <n v="16597697"/>
    <s v="FCE"/>
    <n v="684"/>
    <s v="046I"/>
    <s v="GRUPO-B2"/>
    <s v="Entorno económico internacional"/>
    <s v="GI"/>
    <s v="GRUPO DE INFORMÁTICA"/>
    <s v="046I"/>
    <s v="PRÁCTICAS DE INFORMÁTICA DE ENTORNO ECONÓMICO INTERNACIONAL"/>
    <s v="GRUPO-B2"/>
    <s v="Prácticas de Informática de Entorno económico internacional"/>
    <s v="2S"/>
    <n v="16597697"/>
    <s v="VILLAR"/>
    <s v="ARETIO"/>
    <s v="RUBÉN"/>
    <s v="ruvillare"/>
    <s v="ruben.villara@unirioja.es"/>
    <n v="2"/>
    <n v="2"/>
    <x v="1"/>
    <n v="532"/>
    <s v="LABORAL DOCENTE-ASOCIADO"/>
    <s v="P05"/>
    <s v="TIEMPO PARCIAL (5+5 HORAS)"/>
    <s v="2018-09-27 00:00:00.0"/>
    <s v="2019-09-14 00:00:00.0"/>
    <s v="PI101433"/>
    <s v="PROFESOR ASOCIADO"/>
    <s v="R104"/>
    <x v="0"/>
    <n v="225"/>
    <s v="ECONOMÍA APLICADA"/>
  </r>
  <r>
    <x v="0"/>
    <n v="16549972"/>
    <s v="FCE"/>
    <n v="684"/>
    <s v="046I"/>
    <s v="GRUPO-B3"/>
    <s v="Entorno económico internacional"/>
    <s v="GI"/>
    <s v="GRUPO DE INFORMÁTICA"/>
    <s v="046I"/>
    <s v="PRÁCTICAS DE INFORMÁTICA DE ENTORNO ECONÓMICO INTERNACIONAL"/>
    <s v="GRUPO-B3"/>
    <s v="Prácticas de Informática de Entorno económico internacional"/>
    <s v="2S"/>
    <n v="16549972"/>
    <s v="PINILLOS"/>
    <s v="GARCÍA"/>
    <s v="MARÍA DE LA O"/>
    <s v="mpinillo"/>
    <s v="maria.pinillos@unirioja.es"/>
    <n v="2"/>
    <n v="2"/>
    <x v="0"/>
    <n v="504"/>
    <s v="PROFESOR TITULAR UNIVERSIDAD"/>
    <s v="C01"/>
    <s v="TIEMPO COMPLETO"/>
    <s v="2014-09-15 00:00:00.0"/>
    <s v="null"/>
    <s v="DF31176"/>
    <s v="PROFESOR TITULAR DE UNIVERSIDAD"/>
    <s v="R104"/>
    <x v="0"/>
    <n v="225"/>
    <s v="ECONOMÍA APLICADA"/>
  </r>
  <r>
    <x v="0"/>
    <n v="16549972"/>
    <s v="FCE"/>
    <n v="684"/>
    <s v="046I"/>
    <s v="GRUPO-C1"/>
    <s v="Entorno económico internacional"/>
    <s v="GI"/>
    <s v="GRUPO DE INFORMÁTICA"/>
    <s v="046I"/>
    <s v="PRÁCTICAS DE INFORMÁTICA DE ENTORNO ECONÓMICO INTERNACIONAL"/>
    <s v="GRUPO-C1"/>
    <s v="Prácticas de Informática de Entorno económico internacional"/>
    <s v="2S"/>
    <n v="16549972"/>
    <s v="PINILLOS"/>
    <s v="GARCÍA"/>
    <s v="MARÍA DE LA O"/>
    <s v="mpinillo"/>
    <s v="maria.pinillos@unirioja.es"/>
    <n v="2"/>
    <n v="2"/>
    <x v="0"/>
    <n v="504"/>
    <s v="PROFESOR TITULAR UNIVERSIDAD"/>
    <s v="C01"/>
    <s v="TIEMPO COMPLETO"/>
    <s v="2014-09-15 00:00:00.0"/>
    <s v="null"/>
    <s v="DF31176"/>
    <s v="PROFESOR TITULAR DE UNIVERSIDAD"/>
    <s v="R104"/>
    <x v="0"/>
    <n v="225"/>
    <s v="ECONOMÍA APLICADA"/>
  </r>
  <r>
    <x v="0"/>
    <n v="16597697"/>
    <s v="FCE"/>
    <n v="684"/>
    <s v="046I"/>
    <s v="GRUPO-C2"/>
    <s v="Entorno económico internacional"/>
    <s v="GI"/>
    <s v="GRUPO DE INFORMÁTICA"/>
    <s v="046I"/>
    <s v="PRÁCTICAS DE INFORMÁTICA DE ENTORNO ECONÓMICO INTERNACIONAL"/>
    <s v="GRUPO-C2"/>
    <s v="Prácticas de Informática de Entorno económico internacional"/>
    <s v="2S"/>
    <n v="16597697"/>
    <s v="VILLAR"/>
    <s v="ARETIO"/>
    <s v="RUBÉN"/>
    <s v="ruvillare"/>
    <s v="ruben.villara@unirioja.es"/>
    <n v="2"/>
    <n v="2"/>
    <x v="1"/>
    <n v="532"/>
    <s v="LABORAL DOCENTE-ASOCIADO"/>
    <s v="P05"/>
    <s v="TIEMPO PARCIAL (5+5 HORAS)"/>
    <s v="2018-09-27 00:00:00.0"/>
    <s v="2019-09-14 00:00:00.0"/>
    <s v="PI101433"/>
    <s v="PROFESOR ASOCIADO"/>
    <s v="R104"/>
    <x v="0"/>
    <n v="225"/>
    <s v="ECONOMÍA APLICADA"/>
  </r>
  <r>
    <x v="0"/>
    <n v="16597697"/>
    <s v="FCE"/>
    <n v="684"/>
    <s v="046I"/>
    <s v="GRUPO-C3"/>
    <s v="Entorno económico internacional"/>
    <s v="GI"/>
    <s v="GRUPO DE INFORMÁTICA"/>
    <s v="046I"/>
    <s v="PRÁCTICAS DE INFORMÁTICA DE ENTORNO ECONÓMICO INTERNACIONAL"/>
    <s v="GRUPO-C3"/>
    <s v="Prácticas de Informática de Entorno económico internacional"/>
    <s v="2S"/>
    <n v="16597697"/>
    <s v="VILLAR"/>
    <s v="ARETIO"/>
    <s v="RUBÉN"/>
    <s v="ruvillare"/>
    <s v="ruben.villara@unirioja.es"/>
    <n v="2"/>
    <n v="2"/>
    <x v="1"/>
    <n v="532"/>
    <s v="LABORAL DOCENTE-ASOCIADO"/>
    <s v="P05"/>
    <s v="TIEMPO PARCIAL (5+5 HORAS)"/>
    <s v="2018-09-27 00:00:00.0"/>
    <s v="2019-09-14 00:00:00.0"/>
    <s v="PI101433"/>
    <s v="PROFESOR ASOCIADO"/>
    <s v="R104"/>
    <x v="0"/>
    <n v="225"/>
    <s v="ECONOMÍA APLICADA"/>
  </r>
  <r>
    <x v="1"/>
    <n v="16543682"/>
    <s v="FCJS"/>
    <n v="684"/>
    <s v="046G"/>
    <s v="GRUPO-D"/>
    <s v="Entorno económico internacional"/>
    <s v="GG"/>
    <s v="GRUPO GRANDE"/>
    <s v="046G"/>
    <s v="CLASE MAGISTRAL DE ENTORNO ECONÓMICO INTERNACIONAL"/>
    <s v="GRUPO-D"/>
    <s v="Grupo de Teoria de ENTORNO ECONÓMICO INTERNACIONAL"/>
    <s v="2S"/>
    <n v="16543682"/>
    <s v="NAVARRO"/>
    <s v="PÉREZ"/>
    <s v="Mª CRUZ"/>
    <s v="cnavarro"/>
    <s v="maricruz.navarro@unirioja.es"/>
    <n v="4"/>
    <n v="4"/>
    <x v="0"/>
    <n v="504"/>
    <s v="PROFESOR TITULAR UNIVERSIDAD"/>
    <s v="01A"/>
    <s v="TIEMPO COMPLETO AMPLIADO"/>
    <s v="2012-09-01 00:00:00.0"/>
    <s v="null"/>
    <s v="DF100001"/>
    <s v="PROFESOR TITULAR DE UNIVERSIDAD"/>
    <s v="R104"/>
    <x v="0"/>
    <n v="225"/>
    <s v="ECONOMÍA APLICADA"/>
  </r>
  <r>
    <x v="1"/>
    <n v="16562098"/>
    <s v="FCJS"/>
    <n v="684"/>
    <s v="046I"/>
    <s v="GRUPO-D2"/>
    <s v="Entorno económico internacional"/>
    <s v="GI"/>
    <s v="GRUPO DE INFORMÁTICA"/>
    <s v="046I"/>
    <s v="PRÁCTICAS DE INFORMÁTICA DE ENTORNO ECONÓMICO INTERNACIONAL"/>
    <s v="GRUPO-D2"/>
    <s v="Prácticas de Informática de Entorno económico internacional"/>
    <s v="2S"/>
    <n v="16562098"/>
    <s v="PINILLOS"/>
    <s v="GARCÍA"/>
    <s v="Mª CARMEN"/>
    <s v="capinill"/>
    <s v="carmen.pinillos@unirioja.es"/>
    <n v="2"/>
    <n v="2"/>
    <x v="0"/>
    <n v="532"/>
    <s v="LABORAL DOCENTE-ASOCIADO"/>
    <s v="P02"/>
    <s v="TIEMPO PARCIAL (2+2 HORAS)"/>
    <s v="2017-09-15 00:00:00.0"/>
    <s v="2019-09-14 00:00:00.0"/>
    <s v="PI101236"/>
    <s v="PROFESOR ASOCIADO"/>
    <s v="R104"/>
    <x v="0"/>
    <n v="225"/>
    <s v="ECONOMÍA APLICADA"/>
  </r>
  <r>
    <x v="2"/>
    <n v="16543682"/>
    <s v="FCJS"/>
    <n v="684"/>
    <s v="046G"/>
    <s v="GRUPO-D"/>
    <s v="Entorno económico internacional"/>
    <s v="GG"/>
    <s v="GRUPO GRANDE"/>
    <s v="046G"/>
    <s v="CLASE MAGISTRAL DE ENTORNO ECONÓMICO INTERNACIONAL"/>
    <s v="GRUPO-D"/>
    <s v="Grupo de Teoria de ENTORNO ECONÓMICO INTERNACIONAL"/>
    <s v="2S"/>
    <n v="16543682"/>
    <s v="NAVARRO"/>
    <s v="PÉREZ"/>
    <s v="Mª CRUZ"/>
    <s v="cnavarro"/>
    <s v="maricruz.navarro@unirioja.es"/>
    <n v="4"/>
    <m/>
    <x v="0"/>
    <n v="504"/>
    <s v="PROFESOR TITULAR UNIVERSIDAD"/>
    <s v="01A"/>
    <s v="TIEMPO COMPLETO AMPLIADO"/>
    <s v="2012-09-01 00:00:00.0"/>
    <s v="null"/>
    <s v="DF100001"/>
    <s v="PROFESOR TITULAR DE UNIVERSIDAD"/>
    <s v="R104"/>
    <x v="0"/>
    <n v="225"/>
    <s v="ECONOMÍA APLICADA"/>
  </r>
  <r>
    <x v="2"/>
    <n v="16543682"/>
    <s v="FCJS"/>
    <n v="684"/>
    <s v="046I"/>
    <s v="GRUPO-D1"/>
    <s v="Entorno económico internacional"/>
    <s v="GI"/>
    <s v="GRUPO DE INFORMÁTICA"/>
    <s v="046I"/>
    <s v="PRÁCTICAS DE INFORMÁTICA DE ENTORNO ECONÓMICO INTERNACIONAL"/>
    <s v="GRUPO-D1"/>
    <s v="Prácticas de Informática de Entorno económico internacional"/>
    <s v="2S"/>
    <n v="16543682"/>
    <s v="NAVARRO"/>
    <s v="PÉREZ"/>
    <s v="Mª CRUZ"/>
    <s v="cnavarro"/>
    <s v="maricruz.navarro@unirioja.es"/>
    <n v="1"/>
    <n v="1"/>
    <x v="0"/>
    <n v="504"/>
    <s v="PROFESOR TITULAR UNIVERSIDAD"/>
    <s v="01A"/>
    <s v="TIEMPO COMPLETO AMPLIADO"/>
    <s v="2012-09-01 00:00:00.0"/>
    <s v="null"/>
    <s v="DF100001"/>
    <s v="PROFESOR TITULAR DE UNIVERSIDAD"/>
    <s v="R104"/>
    <x v="0"/>
    <n v="225"/>
    <s v="ECONOMÍA APLICADA"/>
  </r>
  <r>
    <x v="2"/>
    <n v="16597697"/>
    <s v="FCJS"/>
    <n v="684"/>
    <s v="046I"/>
    <s v="GRUPO-D1"/>
    <s v="Entorno económico internacional"/>
    <s v="GI"/>
    <s v="GRUPO DE INFORMÁTICA"/>
    <s v="046I"/>
    <s v="PRÁCTICAS DE INFORMÁTICA DE ENTORNO ECONÓMICO INTERNACIONAL"/>
    <s v="GRUPO-D1"/>
    <s v="Prácticas de Informática de Entorno económico internacional"/>
    <s v="2S"/>
    <n v="16597697"/>
    <s v="VILLAR"/>
    <s v="ARETIO"/>
    <s v="RUBÉN"/>
    <s v="ruvillare"/>
    <s v="ruben.villara@unirioja.es"/>
    <n v="1"/>
    <n v="1"/>
    <x v="1"/>
    <n v="532"/>
    <s v="LABORAL DOCENTE-ASOCIADO"/>
    <s v="P05"/>
    <s v="TIEMPO PARCIAL (5+5 HORAS)"/>
    <s v="2018-09-27 00:00:00.0"/>
    <s v="2019-09-14 00:00:00.0"/>
    <s v="PI101433"/>
    <s v="PROFESOR ASOCIADO"/>
    <s v="R104"/>
    <x v="0"/>
    <n v="225"/>
    <s v="ECONOMÍA APLICADA"/>
  </r>
  <r>
    <x v="2"/>
    <n v="16562098"/>
    <s v="FCJS"/>
    <n v="684"/>
    <s v="046I"/>
    <s v="GRUPO-D2"/>
    <s v="Entorno económico internacional"/>
    <s v="GI"/>
    <s v="GRUPO DE INFORMÁTICA"/>
    <s v="046I"/>
    <s v="PRÁCTICAS DE INFORMÁTICA DE ENTORNO ECONÓMICO INTERNACIONAL"/>
    <s v="GRUPO-D2"/>
    <s v="Prácticas de Informática de Entorno económico internacional"/>
    <s v="2S"/>
    <n v="16562098"/>
    <s v="PINILLOS"/>
    <s v="GARCÍA"/>
    <s v="Mª CARMEN"/>
    <s v="capinill"/>
    <s v="carmen.pinillos@unirioja.es"/>
    <n v="2"/>
    <m/>
    <x v="0"/>
    <n v="532"/>
    <s v="LABORAL DOCENTE-ASOCIADO"/>
    <s v="P02"/>
    <s v="TIEMPO PARCIAL (2+2 HORAS)"/>
    <s v="2017-09-15 00:00:00.0"/>
    <s v="2019-09-14 00:00:00.0"/>
    <s v="PI101236"/>
    <s v="PROFESOR ASOCIADO"/>
    <s v="R104"/>
    <x v="0"/>
    <n v="225"/>
    <s v="ECONOMÍA APLICADA"/>
  </r>
  <r>
    <x v="6"/>
    <n v="16543682"/>
    <s v="FCE"/>
    <n v="684"/>
    <s v="046G"/>
    <s v="GRUPO-D"/>
    <s v="Entorno económico internacional"/>
    <s v="GG"/>
    <s v="GRUPO GRANDE"/>
    <s v="046G"/>
    <s v="CLASE MAGISTRAL DE ENTORNO ECONÓMICO INTERNACIONAL"/>
    <s v="GRUPO-D"/>
    <s v="Grupo de Teoria de ENTORNO ECONÓMICO INTERNACIONAL"/>
    <s v="2S"/>
    <n v="16543682"/>
    <s v="NAVARRO"/>
    <s v="PÉREZ"/>
    <s v="Mª CRUZ"/>
    <s v="cnavarro"/>
    <s v="maricruz.navarro@unirioja.es"/>
    <n v="4"/>
    <m/>
    <x v="0"/>
    <n v="504"/>
    <s v="PROFESOR TITULAR UNIVERSIDAD"/>
    <s v="01A"/>
    <s v="TIEMPO COMPLETO AMPLIADO"/>
    <s v="2012-09-01 00:00:00.0"/>
    <s v="null"/>
    <s v="DF100001"/>
    <s v="PROFESOR TITULAR DE UNIVERSIDAD"/>
    <s v="R104"/>
    <x v="0"/>
    <n v="225"/>
    <s v="ECONOMÍA APLICADA"/>
  </r>
  <r>
    <x v="6"/>
    <n v="16543682"/>
    <s v="FCE"/>
    <n v="684"/>
    <s v="046I"/>
    <s v="GRUPO-D3"/>
    <s v="Entorno económico internacional"/>
    <s v="GI"/>
    <s v="GRUPO DE INFORMÁTICA"/>
    <s v="046I"/>
    <s v="PRÁCTICAS DE INFORMÁTICA DE ENTORNO ECONÓMICO INTERNACIONAL"/>
    <s v="GRUPO-D3"/>
    <s v="Prácticas de Informática de Entorno económico internacional"/>
    <s v="2S"/>
    <n v="16543682"/>
    <s v="NAVARRO"/>
    <s v="PÉREZ"/>
    <s v="Mª CRUZ"/>
    <s v="cnavarro"/>
    <s v="maricruz.navarro@unirioja.es"/>
    <n v="1"/>
    <n v="1"/>
    <x v="0"/>
    <n v="504"/>
    <s v="PROFESOR TITULAR UNIVERSIDAD"/>
    <s v="01A"/>
    <s v="TIEMPO COMPLETO AMPLIADO"/>
    <s v="2012-09-01 00:00:00.0"/>
    <s v="null"/>
    <s v="DF100001"/>
    <s v="PROFESOR TITULAR DE UNIVERSIDAD"/>
    <s v="R104"/>
    <x v="0"/>
    <n v="225"/>
    <s v="ECONOMÍA APLICADA"/>
  </r>
  <r>
    <x v="6"/>
    <n v="16549972"/>
    <s v="FCE"/>
    <n v="684"/>
    <s v="046I"/>
    <s v="GRUPO-D3"/>
    <s v="Entorno económico internacional"/>
    <s v="GI"/>
    <s v="GRUPO DE INFORMÁTICA"/>
    <s v="046I"/>
    <s v="PRÁCTICAS DE INFORMÁTICA DE ENTORNO ECONÓMICO INTERNACIONAL"/>
    <s v="GRUPO-D3"/>
    <s v="Prácticas de Informática de Entorno económico internacional"/>
    <s v="2S"/>
    <n v="16549972"/>
    <s v="PINILLOS"/>
    <s v="GARCÍA"/>
    <s v="MARÍA DE LA O"/>
    <s v="mpinillo"/>
    <s v="maria.pinillos@unirioja.es"/>
    <n v="1"/>
    <n v="1"/>
    <x v="0"/>
    <n v="504"/>
    <s v="PROFESOR TITULAR UNIVERSIDAD"/>
    <s v="C01"/>
    <s v="TIEMPO COMPLETO"/>
    <s v="2014-09-15 00:00:00.0"/>
    <s v="null"/>
    <s v="DF31176"/>
    <s v="PROFESOR TITULAR DE UNIVERSIDAD"/>
    <s v="R104"/>
    <x v="0"/>
    <n v="225"/>
    <s v="ECONOMÍA APLICADA"/>
  </r>
  <r>
    <x v="0"/>
    <n v="16547433"/>
    <s v="FCE"/>
    <n v="685"/>
    <s v="071G"/>
    <s v="GRUPO-A"/>
    <s v="Fundamentos de marketing"/>
    <s v="GG"/>
    <s v="GRUPO GRANDE"/>
    <s v="071G"/>
    <s v="GRUPO GRANDE DE FUNDAMENTOS DE MÁRKETING"/>
    <s v="GRUPO-A"/>
    <s v="Grupo Grande de FUNDAMENTOS DE MÁRKETING"/>
    <s v="1S"/>
    <n v="16547433"/>
    <s v="OLARTE"/>
    <s v="PASCUAL"/>
    <s v="Mª CRISTINA"/>
    <s v="m-olarte"/>
    <s v="cristina.olarte@unirioja.es"/>
    <n v="3.5"/>
    <n v="3.5"/>
    <x v="0"/>
    <n v="504"/>
    <s v="PROFESOR TITULAR UNIVERSIDAD"/>
    <s v="C01"/>
    <s v="TIEMPO COMPLETO"/>
    <s v="2017-09-15 00:00:00.0"/>
    <s v="null"/>
    <s v="DF100194"/>
    <s v="PROFESOR TITULAR DE UNIVERSIDAD"/>
    <s v="R104"/>
    <x v="0"/>
    <n v="95"/>
    <s v="COMERCIALIZACIÓN E INVESTIGACIÓN DE MERCADOS"/>
  </r>
  <r>
    <x v="0"/>
    <n v="16612716"/>
    <s v="FCE"/>
    <n v="685"/>
    <s v="071G"/>
    <s v="GRUPO-A"/>
    <s v="Fundamentos de marketing"/>
    <s v="GG"/>
    <s v="GRUPO GRANDE"/>
    <s v="071G"/>
    <s v="GRUPO GRANDE DE FUNDAMENTOS DE MÁRKETING"/>
    <s v="GRUPO-A"/>
    <s v="Grupo Grande de FUNDAMENTOS DE MÁRKETING"/>
    <s v="1S"/>
    <n v="16612716"/>
    <s v="ALESANCO"/>
    <s v="LLORENTE"/>
    <s v="MARÍA"/>
    <s v="maalesan"/>
    <s v="maria.alesanco@unirioja.es"/>
    <n v="0.5"/>
    <n v="0.5"/>
    <x v="1"/>
    <n v="532"/>
    <s v="LABORAL DOCENTE-ASOCIADO"/>
    <s v="P02"/>
    <s v="TIEMPO PARCIAL (2+2 HORAS)"/>
    <s v="2018-09-25 00:00:00.0"/>
    <s v="2019-09-14 00:00:00.0"/>
    <s v="PI101430"/>
    <s v="PROFESOR ASOCIADO"/>
    <s v="R104"/>
    <x v="0"/>
    <n v="95"/>
    <s v="COMERCIALIZACIÓN E INVESTIGACIÓN DE MERCADOS"/>
  </r>
  <r>
    <x v="0"/>
    <n v="16547433"/>
    <s v="FCE"/>
    <n v="685"/>
    <s v="071G"/>
    <s v="GRUPO-B"/>
    <s v="Fundamentos de marketing"/>
    <s v="GG"/>
    <s v="GRUPO GRANDE"/>
    <s v="071G"/>
    <s v="GRUPO GRANDE DE FUNDAMENTOS DE MÁRKETING"/>
    <s v="GRUPO-B"/>
    <s v="Grupo Grande de FUNDAMENTOS DE MÁRKETING"/>
    <s v="1S"/>
    <n v="16547433"/>
    <s v="OLARTE"/>
    <s v="PASCUAL"/>
    <s v="Mª CRISTINA"/>
    <s v="m-olarte"/>
    <s v="cristina.olarte@unirioja.es"/>
    <n v="3.4"/>
    <n v="3.4"/>
    <x v="0"/>
    <n v="504"/>
    <s v="PROFESOR TITULAR UNIVERSIDAD"/>
    <s v="C01"/>
    <s v="TIEMPO COMPLETO"/>
    <s v="2017-09-15 00:00:00.0"/>
    <s v="null"/>
    <s v="DF100194"/>
    <s v="PROFESOR TITULAR DE UNIVERSIDAD"/>
    <s v="R104"/>
    <x v="0"/>
    <n v="95"/>
    <s v="COMERCIALIZACIÓN E INVESTIGACIÓN DE MERCADOS"/>
  </r>
  <r>
    <x v="0"/>
    <n v="16612716"/>
    <s v="FCE"/>
    <n v="685"/>
    <s v="071G"/>
    <s v="GRUPO-B"/>
    <s v="Fundamentos de marketing"/>
    <s v="GG"/>
    <s v="GRUPO GRANDE"/>
    <s v="071G"/>
    <s v="GRUPO GRANDE DE FUNDAMENTOS DE MÁRKETING"/>
    <s v="GRUPO-B"/>
    <s v="Grupo Grande de FUNDAMENTOS DE MÁRKETING"/>
    <s v="1S"/>
    <n v="16612716"/>
    <s v="ALESANCO"/>
    <s v="LLORENTE"/>
    <s v="MARÍA"/>
    <s v="maalesan"/>
    <s v="maria.alesanco@unirioja.es"/>
    <n v="0.6"/>
    <n v="0.6"/>
    <x v="1"/>
    <n v="532"/>
    <s v="LABORAL DOCENTE-ASOCIADO"/>
    <s v="P02"/>
    <s v="TIEMPO PARCIAL (2+2 HORAS)"/>
    <s v="2018-09-25 00:00:00.0"/>
    <s v="2019-09-14 00:00:00.0"/>
    <s v="PI101430"/>
    <s v="PROFESOR ASOCIADO"/>
    <s v="R104"/>
    <x v="0"/>
    <n v="95"/>
    <s v="COMERCIALIZACIÓN E INVESTIGACIÓN DE MERCADOS"/>
  </r>
  <r>
    <x v="0"/>
    <n v="16616932"/>
    <s v="FCE"/>
    <n v="685"/>
    <s v="071I"/>
    <s v="GRUPO-A1"/>
    <s v="Fundamentos de marketing"/>
    <s v="GI"/>
    <s v="GRUPO DE INFORMÁTICA"/>
    <s v="071I"/>
    <s v="GRUPO INFORMÁTICA DE FUNDAMENTOS DE MÁRKETING"/>
    <s v="GRUPO-A1"/>
    <s v="Grupo de Informática de FUNDAMENTOS DE MÁRKETING"/>
    <s v="1S"/>
    <n v="16616932"/>
    <s v="MEDRANO"/>
    <s v="SÁEZ"/>
    <s v="NATALIA"/>
    <s v="namedran"/>
    <s v="natalia.medrano@unirioja.es"/>
    <n v="0.5"/>
    <n v="0.5"/>
    <x v="1"/>
    <n v="536"/>
    <s v="PROFESOR INTERINO"/>
    <s v="C01"/>
    <s v="TIEMPO COMPLETO"/>
    <s v="2018-09-17 00:00:00.0"/>
    <s v="2019-01-18 00:00:00.0"/>
    <s v="PI101353"/>
    <s v="PROFESOR CONTRATADO INTERINO TC"/>
    <s v="R104"/>
    <x v="0"/>
    <n v="95"/>
    <s v="COMERCIALIZACIÓN E INVESTIGACIÓN DE MERCADOS"/>
  </r>
  <r>
    <x v="0"/>
    <n v="16616932"/>
    <s v="FCE"/>
    <n v="685"/>
    <s v="071I"/>
    <s v="GRUPO-A2"/>
    <s v="Fundamentos de marketing"/>
    <s v="GI"/>
    <s v="GRUPO DE INFORMÁTICA"/>
    <s v="071I"/>
    <s v="GRUPO INFORMÁTICA DE FUNDAMENTOS DE MÁRKETING"/>
    <s v="GRUPO-A2"/>
    <s v="Grupo de Informática de FUNDAMENTOS DE MÁRKETING"/>
    <s v="1S"/>
    <n v="16616932"/>
    <s v="MEDRANO"/>
    <s v="SÁEZ"/>
    <s v="NATALIA"/>
    <s v="namedran"/>
    <s v="natalia.medrano@unirioja.es"/>
    <n v="0.5"/>
    <n v="0.5"/>
    <x v="1"/>
    <n v="536"/>
    <s v="PROFESOR INTERINO"/>
    <s v="C01"/>
    <s v="TIEMPO COMPLETO"/>
    <s v="2018-09-17 00:00:00.0"/>
    <s v="2019-01-18 00:00:00.0"/>
    <s v="PI101353"/>
    <s v="PROFESOR CONTRATADO INTERINO TC"/>
    <s v="R104"/>
    <x v="0"/>
    <n v="95"/>
    <s v="COMERCIALIZACIÓN E INVESTIGACIÓN DE MERCADOS"/>
  </r>
  <r>
    <x v="0"/>
    <n v="16616932"/>
    <s v="FCE"/>
    <n v="685"/>
    <s v="071I"/>
    <s v="GRUPO-A3"/>
    <s v="Fundamentos de marketing"/>
    <s v="GI"/>
    <s v="GRUPO DE INFORMÁTICA"/>
    <s v="071I"/>
    <s v="GRUPO INFORMÁTICA DE FUNDAMENTOS DE MÁRKETING"/>
    <s v="GRUPO-A3"/>
    <s v="Grupo de Informática de FUNDAMENTOS DE MÁRKETING"/>
    <s v="1S"/>
    <n v="16616932"/>
    <s v="MEDRANO"/>
    <s v="SÁEZ"/>
    <s v="NATALIA"/>
    <s v="namedran"/>
    <s v="natalia.medrano@unirioja.es"/>
    <n v="0.5"/>
    <n v="0.5"/>
    <x v="1"/>
    <n v="536"/>
    <s v="PROFESOR INTERINO"/>
    <s v="C01"/>
    <s v="TIEMPO COMPLETO"/>
    <s v="2018-09-17 00:00:00.0"/>
    <s v="2019-01-18 00:00:00.0"/>
    <s v="PI101353"/>
    <s v="PROFESOR CONTRATADO INTERINO TC"/>
    <s v="R104"/>
    <x v="0"/>
    <n v="95"/>
    <s v="COMERCIALIZACIÓN E INVESTIGACIÓN DE MERCADOS"/>
  </r>
  <r>
    <x v="0"/>
    <n v="16616932"/>
    <s v="FCE"/>
    <n v="685"/>
    <s v="071I"/>
    <s v="GRUPO-B1"/>
    <s v="Fundamentos de marketing"/>
    <s v="GI"/>
    <s v="GRUPO DE INFORMÁTICA"/>
    <s v="071I"/>
    <s v="GRUPO INFORMÁTICA DE FUNDAMENTOS DE MÁRKETING"/>
    <s v="GRUPO-B1"/>
    <s v="Grupo de Informática de FUNDAMENTOS DE MÁRKETING"/>
    <s v="1S"/>
    <n v="16616932"/>
    <s v="MEDRANO"/>
    <s v="SÁEZ"/>
    <s v="NATALIA"/>
    <s v="namedran"/>
    <s v="natalia.medrano@unirioja.es"/>
    <n v="0.5"/>
    <n v="0.5"/>
    <x v="1"/>
    <n v="536"/>
    <s v="PROFESOR INTERINO"/>
    <s v="C01"/>
    <s v="TIEMPO COMPLETO"/>
    <s v="2018-09-17 00:00:00.0"/>
    <s v="2019-01-18 00:00:00.0"/>
    <s v="PI101353"/>
    <s v="PROFESOR CONTRATADO INTERINO TC"/>
    <s v="R104"/>
    <x v="0"/>
    <n v="95"/>
    <s v="COMERCIALIZACIÓN E INVESTIGACIÓN DE MERCADOS"/>
  </r>
  <r>
    <x v="0"/>
    <n v="16616932"/>
    <s v="FCE"/>
    <n v="685"/>
    <s v="071I"/>
    <s v="GRUPO-B2"/>
    <s v="Fundamentos de marketing"/>
    <s v="GI"/>
    <s v="GRUPO DE INFORMÁTICA"/>
    <s v="071I"/>
    <s v="GRUPO INFORMÁTICA DE FUNDAMENTOS DE MÁRKETING"/>
    <s v="GRUPO-B2"/>
    <s v="Grupo de Informática de FUNDAMENTOS DE MÁRKETING"/>
    <s v="1S"/>
    <n v="16616932"/>
    <s v="MEDRANO"/>
    <s v="SÁEZ"/>
    <s v="NATALIA"/>
    <s v="namedran"/>
    <s v="natalia.medrano@unirioja.es"/>
    <n v="0.5"/>
    <n v="0.5"/>
    <x v="1"/>
    <n v="536"/>
    <s v="PROFESOR INTERINO"/>
    <s v="C01"/>
    <s v="TIEMPO COMPLETO"/>
    <s v="2018-09-17 00:00:00.0"/>
    <s v="2019-01-18 00:00:00.0"/>
    <s v="PI101353"/>
    <s v="PROFESOR CONTRATADO INTERINO TC"/>
    <s v="R104"/>
    <x v="0"/>
    <n v="95"/>
    <s v="COMERCIALIZACIÓN E INVESTIGACIÓN DE MERCADOS"/>
  </r>
  <r>
    <x v="0"/>
    <n v="16557181"/>
    <s v="FCE"/>
    <n v="685"/>
    <s v="071R"/>
    <s v="GRUPO-A1"/>
    <s v="Fundamentos de marketing"/>
    <s v="GR"/>
    <s v="GRUPO REDUCIDO"/>
    <s v="071R"/>
    <s v="GRUPO REDUCIDO DE FUNDAMENTOS DE MÁRKETING"/>
    <s v="GRUPO-A1"/>
    <s v="Grupo Reducido de FUNDAMENTOS DE MÁRKETING"/>
    <s v="1S"/>
    <n v="16557181"/>
    <s v="PELEGRÍN"/>
    <s v="BORONDO"/>
    <s v="JULIO ENRIQUE"/>
    <s v="jupelegr"/>
    <s v="julio-enrique.pelegrin@unirioja.es"/>
    <n v="0.6"/>
    <n v="0.6"/>
    <x v="1"/>
    <n v="532"/>
    <s v="LABORAL DOCENTE-ASOCIADO"/>
    <s v="P06"/>
    <s v="TIEMPO PARCIAL (6+6 HORAS)"/>
    <s v="2017-09-15 00:00:00.0"/>
    <s v="2019-09-14 00:00:00.0"/>
    <s v="PI101234"/>
    <s v="PROFESOR ASOCIADO"/>
    <s v="R104"/>
    <x v="0"/>
    <n v="95"/>
    <s v="COMERCIALIZACIÓN E INVESTIGACIÓN DE MERCADOS"/>
  </r>
  <r>
    <x v="0"/>
    <n v="16612716"/>
    <s v="FCE"/>
    <n v="685"/>
    <s v="071R"/>
    <s v="GRUPO-A1"/>
    <s v="Fundamentos de marketing"/>
    <s v="GR"/>
    <s v="GRUPO REDUCIDO"/>
    <s v="071R"/>
    <s v="GRUPO REDUCIDO DE FUNDAMENTOS DE MÁRKETING"/>
    <s v="GRUPO-A1"/>
    <s v="Grupo Reducido de FUNDAMENTOS DE MÁRKETING"/>
    <s v="1S"/>
    <n v="16612716"/>
    <s v="ALESANCO"/>
    <s v="LLORENTE"/>
    <s v="MARÍA"/>
    <s v="maalesan"/>
    <s v="maria.alesanco@unirioja.es"/>
    <n v="0.2"/>
    <n v="0.2"/>
    <x v="1"/>
    <n v="532"/>
    <s v="LABORAL DOCENTE-ASOCIADO"/>
    <s v="P02"/>
    <s v="TIEMPO PARCIAL (2+2 HORAS)"/>
    <s v="2018-09-25 00:00:00.0"/>
    <s v="2019-09-14 00:00:00.0"/>
    <s v="PI101430"/>
    <s v="PROFESOR ASOCIADO"/>
    <s v="R104"/>
    <x v="0"/>
    <n v="95"/>
    <s v="COMERCIALIZACIÓN E INVESTIGACIÓN DE MERCADOS"/>
  </r>
  <r>
    <x v="0"/>
    <n v="16616932"/>
    <s v="FCE"/>
    <n v="685"/>
    <s v="071R"/>
    <s v="GRUPO-A1"/>
    <s v="Fundamentos de marketing"/>
    <s v="GR"/>
    <s v="GRUPO REDUCIDO"/>
    <s v="071R"/>
    <s v="GRUPO REDUCIDO DE FUNDAMENTOS DE MÁRKETING"/>
    <s v="GRUPO-A1"/>
    <s v="Grupo Reducido de FUNDAMENTOS DE MÁRKETING"/>
    <s v="1S"/>
    <n v="16616932"/>
    <s v="MEDRANO"/>
    <s v="SÁEZ"/>
    <s v="NATALIA"/>
    <s v="namedran"/>
    <s v="natalia.medrano@unirioja.es"/>
    <n v="0.7"/>
    <n v="0.7"/>
    <x v="1"/>
    <n v="536"/>
    <s v="PROFESOR INTERINO"/>
    <s v="C01"/>
    <s v="TIEMPO COMPLETO"/>
    <s v="2018-09-17 00:00:00.0"/>
    <s v="2019-01-18 00:00:00.0"/>
    <s v="PI101353"/>
    <s v="PROFESOR CONTRATADO INTERINO TC"/>
    <s v="R104"/>
    <x v="0"/>
    <n v="95"/>
    <s v="COMERCIALIZACIÓN E INVESTIGACIÓN DE MERCADOS"/>
  </r>
  <r>
    <x v="0"/>
    <n v="16557181"/>
    <s v="FCE"/>
    <n v="685"/>
    <s v="071R"/>
    <s v="GRUPO-A2"/>
    <s v="Fundamentos de marketing"/>
    <s v="GR"/>
    <s v="GRUPO REDUCIDO"/>
    <s v="071R"/>
    <s v="GRUPO REDUCIDO DE FUNDAMENTOS DE MÁRKETING"/>
    <s v="GRUPO-A2"/>
    <s v="Grupo Reducido de FUNDAMENTOS DE MÁRKETING"/>
    <s v="1S"/>
    <n v="16557181"/>
    <s v="PELEGRÍN"/>
    <s v="BORONDO"/>
    <s v="JULIO ENRIQUE"/>
    <s v="jupelegr"/>
    <s v="julio-enrique.pelegrin@unirioja.es"/>
    <n v="0.4"/>
    <n v="0.4"/>
    <x v="1"/>
    <n v="532"/>
    <s v="LABORAL DOCENTE-ASOCIADO"/>
    <s v="P06"/>
    <s v="TIEMPO PARCIAL (6+6 HORAS)"/>
    <s v="2017-09-15 00:00:00.0"/>
    <s v="2019-09-14 00:00:00.0"/>
    <s v="PI101234"/>
    <s v="PROFESOR ASOCIADO"/>
    <s v="R104"/>
    <x v="0"/>
    <n v="95"/>
    <s v="COMERCIALIZACIÓN E INVESTIGACIÓN DE MERCADOS"/>
  </r>
  <r>
    <x v="0"/>
    <n v="16612716"/>
    <s v="FCE"/>
    <n v="685"/>
    <s v="071R"/>
    <s v="GRUPO-A2"/>
    <s v="Fundamentos de marketing"/>
    <s v="GR"/>
    <s v="GRUPO REDUCIDO"/>
    <s v="071R"/>
    <s v="GRUPO REDUCIDO DE FUNDAMENTOS DE MÁRKETING"/>
    <s v="GRUPO-A2"/>
    <s v="Grupo Reducido de FUNDAMENTOS DE MÁRKETING"/>
    <s v="1S"/>
    <n v="16612716"/>
    <s v="ALESANCO"/>
    <s v="LLORENTE"/>
    <s v="MARÍA"/>
    <s v="maalesan"/>
    <s v="maria.alesanco@unirioja.es"/>
    <n v="0.2"/>
    <n v="0.2"/>
    <x v="1"/>
    <n v="532"/>
    <s v="LABORAL DOCENTE-ASOCIADO"/>
    <s v="P02"/>
    <s v="TIEMPO PARCIAL (2+2 HORAS)"/>
    <s v="2018-09-25 00:00:00.0"/>
    <s v="2019-09-14 00:00:00.0"/>
    <s v="PI101430"/>
    <s v="PROFESOR ASOCIADO"/>
    <s v="R104"/>
    <x v="0"/>
    <n v="95"/>
    <s v="COMERCIALIZACIÓN E INVESTIGACIÓN DE MERCADOS"/>
  </r>
  <r>
    <x v="0"/>
    <n v="16616932"/>
    <s v="FCE"/>
    <n v="685"/>
    <s v="071R"/>
    <s v="GRUPO-A2"/>
    <s v="Fundamentos de marketing"/>
    <s v="GR"/>
    <s v="GRUPO REDUCIDO"/>
    <s v="071R"/>
    <s v="GRUPO REDUCIDO DE FUNDAMENTOS DE MÁRKETING"/>
    <s v="GRUPO-A2"/>
    <s v="Grupo Reducido de FUNDAMENTOS DE MÁRKETING"/>
    <s v="1S"/>
    <n v="16616932"/>
    <s v="MEDRANO"/>
    <s v="SÁEZ"/>
    <s v="NATALIA"/>
    <s v="namedran"/>
    <s v="natalia.medrano@unirioja.es"/>
    <n v="0.9"/>
    <n v="0.9"/>
    <x v="1"/>
    <n v="536"/>
    <s v="PROFESOR INTERINO"/>
    <s v="C01"/>
    <s v="TIEMPO COMPLETO"/>
    <s v="2018-09-17 00:00:00.0"/>
    <s v="2019-01-18 00:00:00.0"/>
    <s v="PI101353"/>
    <s v="PROFESOR CONTRATADO INTERINO TC"/>
    <s v="R104"/>
    <x v="0"/>
    <n v="95"/>
    <s v="COMERCIALIZACIÓN E INVESTIGACIÓN DE MERCADOS"/>
  </r>
  <r>
    <x v="0"/>
    <n v="16557181"/>
    <s v="FCE"/>
    <n v="685"/>
    <s v="071R"/>
    <s v="GRUPO-A3"/>
    <s v="Fundamentos de marketing"/>
    <s v="GR"/>
    <s v="GRUPO REDUCIDO"/>
    <s v="071R"/>
    <s v="GRUPO REDUCIDO DE FUNDAMENTOS DE MÁRKETING"/>
    <s v="GRUPO-A3"/>
    <s v="Grupo Reducido de FUNDAMENTOS DE MÁRKETING"/>
    <s v="1S"/>
    <n v="16557181"/>
    <s v="PELEGRÍN"/>
    <s v="BORONDO"/>
    <s v="JULIO ENRIQUE"/>
    <s v="jupelegr"/>
    <s v="julio-enrique.pelegrin@unirioja.es"/>
    <n v="0.4"/>
    <n v="0.4"/>
    <x v="1"/>
    <n v="532"/>
    <s v="LABORAL DOCENTE-ASOCIADO"/>
    <s v="P06"/>
    <s v="TIEMPO PARCIAL (6+6 HORAS)"/>
    <s v="2017-09-15 00:00:00.0"/>
    <s v="2019-09-14 00:00:00.0"/>
    <s v="PI101234"/>
    <s v="PROFESOR ASOCIADO"/>
    <s v="R104"/>
    <x v="0"/>
    <n v="95"/>
    <s v="COMERCIALIZACIÓN E INVESTIGACIÓN DE MERCADOS"/>
  </r>
  <r>
    <x v="0"/>
    <n v="16612716"/>
    <s v="FCE"/>
    <n v="685"/>
    <s v="071R"/>
    <s v="GRUPO-A3"/>
    <s v="Fundamentos de marketing"/>
    <s v="GR"/>
    <s v="GRUPO REDUCIDO"/>
    <s v="071R"/>
    <s v="GRUPO REDUCIDO DE FUNDAMENTOS DE MÁRKETING"/>
    <s v="GRUPO-A3"/>
    <s v="Grupo Reducido de FUNDAMENTOS DE MÁRKETING"/>
    <s v="1S"/>
    <n v="16612716"/>
    <s v="ALESANCO"/>
    <s v="LLORENTE"/>
    <s v="MARÍA"/>
    <s v="maalesan"/>
    <s v="maria.alesanco@unirioja.es"/>
    <n v="0.2"/>
    <n v="0.2"/>
    <x v="1"/>
    <n v="532"/>
    <s v="LABORAL DOCENTE-ASOCIADO"/>
    <s v="P02"/>
    <s v="TIEMPO PARCIAL (2+2 HORAS)"/>
    <s v="2018-09-25 00:00:00.0"/>
    <s v="2019-09-14 00:00:00.0"/>
    <s v="PI101430"/>
    <s v="PROFESOR ASOCIADO"/>
    <s v="R104"/>
    <x v="0"/>
    <n v="95"/>
    <s v="COMERCIALIZACIÓN E INVESTIGACIÓN DE MERCADOS"/>
  </r>
  <r>
    <x v="0"/>
    <n v="16616932"/>
    <s v="FCE"/>
    <n v="685"/>
    <s v="071R"/>
    <s v="GRUPO-A3"/>
    <s v="Fundamentos de marketing"/>
    <s v="GR"/>
    <s v="GRUPO REDUCIDO"/>
    <s v="071R"/>
    <s v="GRUPO REDUCIDO DE FUNDAMENTOS DE MÁRKETING"/>
    <s v="GRUPO-A3"/>
    <s v="Grupo Reducido de FUNDAMENTOS DE MÁRKETING"/>
    <s v="1S"/>
    <n v="16616932"/>
    <s v="MEDRANO"/>
    <s v="SÁEZ"/>
    <s v="NATALIA"/>
    <s v="namedran"/>
    <s v="natalia.medrano@unirioja.es"/>
    <n v="0.9"/>
    <n v="0.9"/>
    <x v="1"/>
    <n v="536"/>
    <s v="PROFESOR INTERINO"/>
    <s v="C01"/>
    <s v="TIEMPO COMPLETO"/>
    <s v="2018-09-17 00:00:00.0"/>
    <s v="2019-01-18 00:00:00.0"/>
    <s v="PI101353"/>
    <s v="PROFESOR CONTRATADO INTERINO TC"/>
    <s v="R104"/>
    <x v="0"/>
    <n v="95"/>
    <s v="COMERCIALIZACIÓN E INVESTIGACIÓN DE MERCADOS"/>
  </r>
  <r>
    <x v="0"/>
    <n v="16557181"/>
    <s v="FCE"/>
    <n v="685"/>
    <s v="071R"/>
    <s v="GRUPO-B1"/>
    <s v="Fundamentos de marketing"/>
    <s v="GR"/>
    <s v="GRUPO REDUCIDO"/>
    <s v="071R"/>
    <s v="GRUPO REDUCIDO DE FUNDAMENTOS DE MÁRKETING"/>
    <s v="GRUPO-B1"/>
    <s v="Grupo Reducido de FUNDAMENTOS DE MÁRKETING"/>
    <s v="1S"/>
    <n v="16557181"/>
    <s v="PELEGRÍN"/>
    <s v="BORONDO"/>
    <s v="JULIO ENRIQUE"/>
    <s v="jupelegr"/>
    <s v="julio-enrique.pelegrin@unirioja.es"/>
    <n v="0.4"/>
    <n v="0.4"/>
    <x v="1"/>
    <n v="532"/>
    <s v="LABORAL DOCENTE-ASOCIADO"/>
    <s v="P06"/>
    <s v="TIEMPO PARCIAL (6+6 HORAS)"/>
    <s v="2017-09-15 00:00:00.0"/>
    <s v="2019-09-14 00:00:00.0"/>
    <s v="PI101234"/>
    <s v="PROFESOR ASOCIADO"/>
    <s v="R104"/>
    <x v="0"/>
    <n v="95"/>
    <s v="COMERCIALIZACIÓN E INVESTIGACIÓN DE MERCADOS"/>
  </r>
  <r>
    <x v="0"/>
    <n v="16612716"/>
    <s v="FCE"/>
    <n v="685"/>
    <s v="071R"/>
    <s v="GRUPO-B1"/>
    <s v="Fundamentos de marketing"/>
    <s v="GR"/>
    <s v="GRUPO REDUCIDO"/>
    <s v="071R"/>
    <s v="GRUPO REDUCIDO DE FUNDAMENTOS DE MÁRKETING"/>
    <s v="GRUPO-B1"/>
    <s v="Grupo Reducido de FUNDAMENTOS DE MÁRKETING"/>
    <s v="1S"/>
    <n v="16612716"/>
    <s v="ALESANCO"/>
    <s v="LLORENTE"/>
    <s v="MARÍA"/>
    <s v="maalesan"/>
    <s v="maria.alesanco@unirioja.es"/>
    <n v="0.2"/>
    <n v="0.2"/>
    <x v="1"/>
    <n v="532"/>
    <s v="LABORAL DOCENTE-ASOCIADO"/>
    <s v="P02"/>
    <s v="TIEMPO PARCIAL (2+2 HORAS)"/>
    <s v="2018-09-25 00:00:00.0"/>
    <s v="2019-09-14 00:00:00.0"/>
    <s v="PI101430"/>
    <s v="PROFESOR ASOCIADO"/>
    <s v="R104"/>
    <x v="0"/>
    <n v="95"/>
    <s v="COMERCIALIZACIÓN E INVESTIGACIÓN DE MERCADOS"/>
  </r>
  <r>
    <x v="0"/>
    <n v="16616932"/>
    <s v="FCE"/>
    <n v="685"/>
    <s v="071R"/>
    <s v="GRUPO-B1"/>
    <s v="Fundamentos de marketing"/>
    <s v="GR"/>
    <s v="GRUPO REDUCIDO"/>
    <s v="071R"/>
    <s v="GRUPO REDUCIDO DE FUNDAMENTOS DE MÁRKETING"/>
    <s v="GRUPO-B1"/>
    <s v="Grupo Reducido de FUNDAMENTOS DE MÁRKETING"/>
    <s v="1S"/>
    <n v="16616932"/>
    <s v="MEDRANO"/>
    <s v="SÁEZ"/>
    <s v="NATALIA"/>
    <s v="namedran"/>
    <s v="natalia.medrano@unirioja.es"/>
    <n v="0.9"/>
    <n v="0.9"/>
    <x v="1"/>
    <n v="536"/>
    <s v="PROFESOR INTERINO"/>
    <s v="C01"/>
    <s v="TIEMPO COMPLETO"/>
    <s v="2018-09-17 00:00:00.0"/>
    <s v="2019-01-18 00:00:00.0"/>
    <s v="PI101353"/>
    <s v="PROFESOR CONTRATADO INTERINO TC"/>
    <s v="R104"/>
    <x v="0"/>
    <n v="95"/>
    <s v="COMERCIALIZACIÓN E INVESTIGACIÓN DE MERCADOS"/>
  </r>
  <r>
    <x v="0"/>
    <n v="16557181"/>
    <s v="FCE"/>
    <n v="685"/>
    <s v="071R"/>
    <s v="GRUPO-B2"/>
    <s v="Fundamentos de marketing"/>
    <s v="GR"/>
    <s v="GRUPO REDUCIDO"/>
    <s v="071R"/>
    <s v="GRUPO REDUCIDO DE FUNDAMENTOS DE MÁRKETING"/>
    <s v="GRUPO-B2"/>
    <s v="Grupo Reducido de FUNDAMENTOS DE MÁRKETING"/>
    <s v="1S"/>
    <n v="16557181"/>
    <s v="PELEGRÍN"/>
    <s v="BORONDO"/>
    <s v="JULIO ENRIQUE"/>
    <s v="jupelegr"/>
    <s v="julio-enrique.pelegrin@unirioja.es"/>
    <n v="0.4"/>
    <n v="0.4"/>
    <x v="1"/>
    <n v="532"/>
    <s v="LABORAL DOCENTE-ASOCIADO"/>
    <s v="P06"/>
    <s v="TIEMPO PARCIAL (6+6 HORAS)"/>
    <s v="2017-09-15 00:00:00.0"/>
    <s v="2019-09-14 00:00:00.0"/>
    <s v="PI101234"/>
    <s v="PROFESOR ASOCIADO"/>
    <s v="R104"/>
    <x v="0"/>
    <n v="95"/>
    <s v="COMERCIALIZACIÓN E INVESTIGACIÓN DE MERCADOS"/>
  </r>
  <r>
    <x v="0"/>
    <n v="16612716"/>
    <s v="FCE"/>
    <n v="685"/>
    <s v="071R"/>
    <s v="GRUPO-B2"/>
    <s v="Fundamentos de marketing"/>
    <s v="GR"/>
    <s v="GRUPO REDUCIDO"/>
    <s v="071R"/>
    <s v="GRUPO REDUCIDO DE FUNDAMENTOS DE MÁRKETING"/>
    <s v="GRUPO-B2"/>
    <s v="Grupo Reducido de FUNDAMENTOS DE MÁRKETING"/>
    <s v="1S"/>
    <n v="16612716"/>
    <s v="ALESANCO"/>
    <s v="LLORENTE"/>
    <s v="MARÍA"/>
    <s v="maalesan"/>
    <s v="maria.alesanco@unirioja.es"/>
    <n v="0.2"/>
    <n v="0.2"/>
    <x v="1"/>
    <n v="532"/>
    <s v="LABORAL DOCENTE-ASOCIADO"/>
    <s v="P02"/>
    <s v="TIEMPO PARCIAL (2+2 HORAS)"/>
    <s v="2018-09-25 00:00:00.0"/>
    <s v="2019-09-14 00:00:00.0"/>
    <s v="PI101430"/>
    <s v="PROFESOR ASOCIADO"/>
    <s v="R104"/>
    <x v="0"/>
    <n v="95"/>
    <s v="COMERCIALIZACIÓN E INVESTIGACIÓN DE MERCADOS"/>
  </r>
  <r>
    <x v="0"/>
    <n v="16616932"/>
    <s v="FCE"/>
    <n v="685"/>
    <s v="071R"/>
    <s v="GRUPO-B2"/>
    <s v="Fundamentos de marketing"/>
    <s v="GR"/>
    <s v="GRUPO REDUCIDO"/>
    <s v="071R"/>
    <s v="GRUPO REDUCIDO DE FUNDAMENTOS DE MÁRKETING"/>
    <s v="GRUPO-B2"/>
    <s v="Grupo Reducido de FUNDAMENTOS DE MÁRKETING"/>
    <s v="1S"/>
    <n v="16616932"/>
    <s v="MEDRANO"/>
    <s v="SÁEZ"/>
    <s v="NATALIA"/>
    <s v="namedran"/>
    <s v="natalia.medrano@unirioja.es"/>
    <n v="0.9"/>
    <n v="0.9"/>
    <x v="1"/>
    <n v="536"/>
    <s v="PROFESOR INTERINO"/>
    <s v="C01"/>
    <s v="TIEMPO COMPLETO"/>
    <s v="2018-09-17 00:00:00.0"/>
    <s v="2019-01-18 00:00:00.0"/>
    <s v="PI101353"/>
    <s v="PROFESOR CONTRATADO INTERINO TC"/>
    <s v="R104"/>
    <x v="0"/>
    <n v="95"/>
    <s v="COMERCIALIZACIÓN E INVESTIGACIÓN DE MERCADOS"/>
  </r>
  <r>
    <x v="1"/>
    <n v="16547433"/>
    <s v="FCJS"/>
    <n v="685"/>
    <s v="071G"/>
    <s v="GRUPO-B"/>
    <s v="Fundamentos de marketing"/>
    <s v="GG"/>
    <s v="GRUPO GRANDE"/>
    <s v="071G"/>
    <s v="GRUPO GRANDE DE FUNDAMENTOS DE MÁRKETING"/>
    <s v="GRUPO-B"/>
    <s v="Grupo Grande de FUNDAMENTOS DE MÁRKETING"/>
    <s v="1S"/>
    <n v="16547433"/>
    <s v="OLARTE"/>
    <s v="PASCUAL"/>
    <s v="Mª CRISTINA"/>
    <s v="m-olarte"/>
    <s v="cristina.olarte@unirioja.es"/>
    <n v="3.4"/>
    <m/>
    <x v="0"/>
    <n v="504"/>
    <s v="PROFESOR TITULAR UNIVERSIDAD"/>
    <s v="C01"/>
    <s v="TIEMPO COMPLETO"/>
    <s v="2017-09-15 00:00:00.0"/>
    <s v="null"/>
    <s v="DF100194"/>
    <s v="PROFESOR TITULAR DE UNIVERSIDAD"/>
    <s v="R104"/>
    <x v="0"/>
    <n v="95"/>
    <s v="COMERCIALIZACIÓN E INVESTIGACIÓN DE MERCADOS"/>
  </r>
  <r>
    <x v="1"/>
    <n v="16612716"/>
    <s v="FCJS"/>
    <n v="685"/>
    <s v="071G"/>
    <s v="GRUPO-B"/>
    <s v="Fundamentos de marketing"/>
    <s v="GG"/>
    <s v="GRUPO GRANDE"/>
    <s v="071G"/>
    <s v="GRUPO GRANDE DE FUNDAMENTOS DE MÁRKETING"/>
    <s v="GRUPO-B"/>
    <s v="Grupo Grande de FUNDAMENTOS DE MÁRKETING"/>
    <s v="1S"/>
    <n v="16612716"/>
    <s v="ALESANCO"/>
    <s v="LLORENTE"/>
    <s v="MARÍA"/>
    <s v="maalesan"/>
    <s v="maria.alesanco@unirioja.es"/>
    <n v="0.6"/>
    <m/>
    <x v="1"/>
    <n v="532"/>
    <s v="LABORAL DOCENTE-ASOCIADO"/>
    <s v="P02"/>
    <s v="TIEMPO PARCIAL (2+2 HORAS)"/>
    <s v="2018-09-25 00:00:00.0"/>
    <s v="2019-09-14 00:00:00.0"/>
    <s v="PI101430"/>
    <s v="PROFESOR ASOCIADO"/>
    <s v="R104"/>
    <x v="0"/>
    <n v="95"/>
    <s v="COMERCIALIZACIÓN E INVESTIGACIÓN DE MERCADOS"/>
  </r>
  <r>
    <x v="1"/>
    <n v="16616932"/>
    <s v="FCJS"/>
    <n v="685"/>
    <s v="071I"/>
    <s v="GRUPO-B2"/>
    <s v="Fundamentos de marketing"/>
    <s v="GI"/>
    <s v="GRUPO DE INFORMÁTICA"/>
    <s v="071I"/>
    <s v="GRUPO INFORMÁTICA DE FUNDAMENTOS DE MÁRKETING"/>
    <s v="GRUPO-B2"/>
    <s v="Grupo de Informática de FUNDAMENTOS DE MÁRKETING"/>
    <s v="1S"/>
    <n v="16616932"/>
    <s v="MEDRANO"/>
    <s v="SÁEZ"/>
    <s v="NATALIA"/>
    <s v="namedran"/>
    <s v="natalia.medrano@unirioja.es"/>
    <n v="0.5"/>
    <m/>
    <x v="1"/>
    <n v="536"/>
    <s v="PROFESOR INTERINO"/>
    <s v="C01"/>
    <s v="TIEMPO COMPLETO"/>
    <s v="2018-09-17 00:00:00.0"/>
    <s v="2019-01-18 00:00:00.0"/>
    <s v="PI101353"/>
    <s v="PROFESOR CONTRATADO INTERINO TC"/>
    <s v="R104"/>
    <x v="0"/>
    <n v="95"/>
    <s v="COMERCIALIZACIÓN E INVESTIGACIÓN DE MERCADOS"/>
  </r>
  <r>
    <x v="1"/>
    <n v="16557181"/>
    <s v="FCJS"/>
    <n v="685"/>
    <s v="071R"/>
    <s v="GRUPO-B2"/>
    <s v="Fundamentos de marketing"/>
    <s v="GR"/>
    <s v="GRUPO REDUCIDO"/>
    <s v="071R"/>
    <s v="GRUPO REDUCIDO DE FUNDAMENTOS DE MÁRKETING"/>
    <s v="GRUPO-B2"/>
    <s v="Grupo Reducido de FUNDAMENTOS DE MÁRKETING"/>
    <s v="1S"/>
    <n v="16557181"/>
    <s v="PELEGRÍN"/>
    <s v="BORONDO"/>
    <s v="JULIO ENRIQUE"/>
    <s v="jupelegr"/>
    <s v="julio-enrique.pelegrin@unirioja.es"/>
    <n v="0.4"/>
    <m/>
    <x v="1"/>
    <n v="532"/>
    <s v="LABORAL DOCENTE-ASOCIADO"/>
    <s v="P06"/>
    <s v="TIEMPO PARCIAL (6+6 HORAS)"/>
    <s v="2017-09-15 00:00:00.0"/>
    <s v="2019-09-14 00:00:00.0"/>
    <s v="PI101234"/>
    <s v="PROFESOR ASOCIADO"/>
    <s v="R104"/>
    <x v="0"/>
    <n v="95"/>
    <s v="COMERCIALIZACIÓN E INVESTIGACIÓN DE MERCADOS"/>
  </r>
  <r>
    <x v="1"/>
    <n v="16612716"/>
    <s v="FCJS"/>
    <n v="685"/>
    <s v="071R"/>
    <s v="GRUPO-B2"/>
    <s v="Fundamentos de marketing"/>
    <s v="GR"/>
    <s v="GRUPO REDUCIDO"/>
    <s v="071R"/>
    <s v="GRUPO REDUCIDO DE FUNDAMENTOS DE MÁRKETING"/>
    <s v="GRUPO-B2"/>
    <s v="Grupo Reducido de FUNDAMENTOS DE MÁRKETING"/>
    <s v="1S"/>
    <n v="16612716"/>
    <s v="ALESANCO"/>
    <s v="LLORENTE"/>
    <s v="MARÍA"/>
    <s v="maalesan"/>
    <s v="maria.alesanco@unirioja.es"/>
    <n v="0.2"/>
    <m/>
    <x v="1"/>
    <n v="532"/>
    <s v="LABORAL DOCENTE-ASOCIADO"/>
    <s v="P02"/>
    <s v="TIEMPO PARCIAL (2+2 HORAS)"/>
    <s v="2018-09-25 00:00:00.0"/>
    <s v="2019-09-14 00:00:00.0"/>
    <s v="PI101430"/>
    <s v="PROFESOR ASOCIADO"/>
    <s v="R104"/>
    <x v="0"/>
    <n v="95"/>
    <s v="COMERCIALIZACIÓN E INVESTIGACIÓN DE MERCADOS"/>
  </r>
  <r>
    <x v="1"/>
    <n v="16616932"/>
    <s v="FCJS"/>
    <n v="685"/>
    <s v="071R"/>
    <s v="GRUPO-B2"/>
    <s v="Fundamentos de marketing"/>
    <s v="GR"/>
    <s v="GRUPO REDUCIDO"/>
    <s v="071R"/>
    <s v="GRUPO REDUCIDO DE FUNDAMENTOS DE MÁRKETING"/>
    <s v="GRUPO-B2"/>
    <s v="Grupo Reducido de FUNDAMENTOS DE MÁRKETING"/>
    <s v="1S"/>
    <n v="16616932"/>
    <s v="MEDRANO"/>
    <s v="SÁEZ"/>
    <s v="NATALIA"/>
    <s v="namedran"/>
    <s v="natalia.medrano@unirioja.es"/>
    <n v="0.9"/>
    <m/>
    <x v="1"/>
    <n v="536"/>
    <s v="PROFESOR INTERINO"/>
    <s v="C01"/>
    <s v="TIEMPO COMPLETO"/>
    <s v="2018-09-17 00:00:00.0"/>
    <s v="2019-01-18 00:00:00.0"/>
    <s v="PI101353"/>
    <s v="PROFESOR CONTRATADO INTERINO TC"/>
    <s v="R104"/>
    <x v="0"/>
    <n v="95"/>
    <s v="COMERCIALIZACIÓN E INVESTIGACIÓN DE MERCADOS"/>
  </r>
  <r>
    <x v="2"/>
    <n v="16547433"/>
    <s v="FCJS"/>
    <n v="685"/>
    <s v="071G"/>
    <s v="GRUPO-B"/>
    <s v="Fundamentos de marketing"/>
    <s v="GG"/>
    <s v="GRUPO GRANDE"/>
    <s v="071G"/>
    <s v="GRUPO GRANDE DE FUNDAMENTOS DE MÁRKETING"/>
    <s v="GRUPO-B"/>
    <s v="Grupo Grande de FUNDAMENTOS DE MÁRKETING"/>
    <s v="1S"/>
    <n v="16547433"/>
    <s v="OLARTE"/>
    <s v="PASCUAL"/>
    <s v="Mª CRISTINA"/>
    <s v="m-olarte"/>
    <s v="cristina.olarte@unirioja.es"/>
    <n v="3.4"/>
    <m/>
    <x v="0"/>
    <n v="504"/>
    <s v="PROFESOR TITULAR UNIVERSIDAD"/>
    <s v="C01"/>
    <s v="TIEMPO COMPLETO"/>
    <s v="2017-09-15 00:00:00.0"/>
    <s v="null"/>
    <s v="DF100194"/>
    <s v="PROFESOR TITULAR DE UNIVERSIDAD"/>
    <s v="R104"/>
    <x v="0"/>
    <n v="95"/>
    <s v="COMERCIALIZACIÓN E INVESTIGACIÓN DE MERCADOS"/>
  </r>
  <r>
    <x v="2"/>
    <n v="16612716"/>
    <s v="FCJS"/>
    <n v="685"/>
    <s v="071G"/>
    <s v="GRUPO-B"/>
    <s v="Fundamentos de marketing"/>
    <s v="GG"/>
    <s v="GRUPO GRANDE"/>
    <s v="071G"/>
    <s v="GRUPO GRANDE DE FUNDAMENTOS DE MÁRKETING"/>
    <s v="GRUPO-B"/>
    <s v="Grupo Grande de FUNDAMENTOS DE MÁRKETING"/>
    <s v="1S"/>
    <n v="16612716"/>
    <s v="ALESANCO"/>
    <s v="LLORENTE"/>
    <s v="MARÍA"/>
    <s v="maalesan"/>
    <s v="maria.alesanco@unirioja.es"/>
    <n v="0.6"/>
    <m/>
    <x v="1"/>
    <n v="532"/>
    <s v="LABORAL DOCENTE-ASOCIADO"/>
    <s v="P02"/>
    <s v="TIEMPO PARCIAL (2+2 HORAS)"/>
    <s v="2018-09-25 00:00:00.0"/>
    <s v="2019-09-14 00:00:00.0"/>
    <s v="PI101430"/>
    <s v="PROFESOR ASOCIADO"/>
    <s v="R104"/>
    <x v="0"/>
    <n v="95"/>
    <s v="COMERCIALIZACIÓN E INVESTIGACIÓN DE MERCADOS"/>
  </r>
  <r>
    <x v="2"/>
    <n v="16616932"/>
    <s v="FCJS"/>
    <n v="685"/>
    <s v="071I"/>
    <s v="GRUPO-B2"/>
    <s v="Fundamentos de marketing"/>
    <s v="GI"/>
    <s v="GRUPO DE INFORMÁTICA"/>
    <s v="071I"/>
    <s v="GRUPO INFORMÁTICA DE FUNDAMENTOS DE MÁRKETING"/>
    <s v="GRUPO-B2"/>
    <s v="Grupo de Informática de FUNDAMENTOS DE MÁRKETING"/>
    <s v="1S"/>
    <n v="16616932"/>
    <s v="MEDRANO"/>
    <s v="SÁEZ"/>
    <s v="NATALIA"/>
    <s v="namedran"/>
    <s v="natalia.medrano@unirioja.es"/>
    <n v="0.5"/>
    <m/>
    <x v="1"/>
    <n v="536"/>
    <s v="PROFESOR INTERINO"/>
    <s v="C01"/>
    <s v="TIEMPO COMPLETO"/>
    <s v="2018-09-17 00:00:00.0"/>
    <s v="2019-01-18 00:00:00.0"/>
    <s v="PI101353"/>
    <s v="PROFESOR CONTRATADO INTERINO TC"/>
    <s v="R104"/>
    <x v="0"/>
    <n v="95"/>
    <s v="COMERCIALIZACIÓN E INVESTIGACIÓN DE MERCADOS"/>
  </r>
  <r>
    <x v="2"/>
    <n v="16557181"/>
    <s v="FCJS"/>
    <n v="685"/>
    <s v="071R"/>
    <s v="GRUPO-B2"/>
    <s v="Fundamentos de marketing"/>
    <s v="GR"/>
    <s v="GRUPO REDUCIDO"/>
    <s v="071R"/>
    <s v="GRUPO REDUCIDO DE FUNDAMENTOS DE MÁRKETING"/>
    <s v="GRUPO-B2"/>
    <s v="Grupo Reducido de FUNDAMENTOS DE MÁRKETING"/>
    <s v="1S"/>
    <n v="16557181"/>
    <s v="PELEGRÍN"/>
    <s v="BORONDO"/>
    <s v="JULIO ENRIQUE"/>
    <s v="jupelegr"/>
    <s v="julio-enrique.pelegrin@unirioja.es"/>
    <n v="0.4"/>
    <m/>
    <x v="1"/>
    <n v="532"/>
    <s v="LABORAL DOCENTE-ASOCIADO"/>
    <s v="P06"/>
    <s v="TIEMPO PARCIAL (6+6 HORAS)"/>
    <s v="2017-09-15 00:00:00.0"/>
    <s v="2019-09-14 00:00:00.0"/>
    <s v="PI101234"/>
    <s v="PROFESOR ASOCIADO"/>
    <s v="R104"/>
    <x v="0"/>
    <n v="95"/>
    <s v="COMERCIALIZACIÓN E INVESTIGACIÓN DE MERCADOS"/>
  </r>
  <r>
    <x v="2"/>
    <n v="16612716"/>
    <s v="FCJS"/>
    <n v="685"/>
    <s v="071R"/>
    <s v="GRUPO-B2"/>
    <s v="Fundamentos de marketing"/>
    <s v="GR"/>
    <s v="GRUPO REDUCIDO"/>
    <s v="071R"/>
    <s v="GRUPO REDUCIDO DE FUNDAMENTOS DE MÁRKETING"/>
    <s v="GRUPO-B2"/>
    <s v="Grupo Reducido de FUNDAMENTOS DE MÁRKETING"/>
    <s v="1S"/>
    <n v="16612716"/>
    <s v="ALESANCO"/>
    <s v="LLORENTE"/>
    <s v="MARÍA"/>
    <s v="maalesan"/>
    <s v="maria.alesanco@unirioja.es"/>
    <n v="0.2"/>
    <m/>
    <x v="1"/>
    <n v="532"/>
    <s v="LABORAL DOCENTE-ASOCIADO"/>
    <s v="P02"/>
    <s v="TIEMPO PARCIAL (2+2 HORAS)"/>
    <s v="2018-09-25 00:00:00.0"/>
    <s v="2019-09-14 00:00:00.0"/>
    <s v="PI101430"/>
    <s v="PROFESOR ASOCIADO"/>
    <s v="R104"/>
    <x v="0"/>
    <n v="95"/>
    <s v="COMERCIALIZACIÓN E INVESTIGACIÓN DE MERCADOS"/>
  </r>
  <r>
    <x v="2"/>
    <n v="16616932"/>
    <s v="FCJS"/>
    <n v="685"/>
    <s v="071R"/>
    <s v="GRUPO-B2"/>
    <s v="Fundamentos de marketing"/>
    <s v="GR"/>
    <s v="GRUPO REDUCIDO"/>
    <s v="071R"/>
    <s v="GRUPO REDUCIDO DE FUNDAMENTOS DE MÁRKETING"/>
    <s v="GRUPO-B2"/>
    <s v="Grupo Reducido de FUNDAMENTOS DE MÁRKETING"/>
    <s v="1S"/>
    <n v="16616932"/>
    <s v="MEDRANO"/>
    <s v="SÁEZ"/>
    <s v="NATALIA"/>
    <s v="namedran"/>
    <s v="natalia.medrano@unirioja.es"/>
    <n v="0.9"/>
    <m/>
    <x v="1"/>
    <n v="536"/>
    <s v="PROFESOR INTERINO"/>
    <s v="C01"/>
    <s v="TIEMPO COMPLETO"/>
    <s v="2018-09-17 00:00:00.0"/>
    <s v="2019-01-18 00:00:00.0"/>
    <s v="PI101353"/>
    <s v="PROFESOR CONTRATADO INTERINO TC"/>
    <s v="R104"/>
    <x v="0"/>
    <n v="95"/>
    <s v="COMERCIALIZACIÓN E INVESTIGACIÓN DE MERCADOS"/>
  </r>
  <r>
    <x v="6"/>
    <n v="16547433"/>
    <s v="FCE"/>
    <n v="685"/>
    <s v="071G"/>
    <s v="GRUPO-B"/>
    <s v="Fundamentos de marketing"/>
    <s v="GG"/>
    <s v="GRUPO GRANDE"/>
    <s v="071G"/>
    <s v="GRUPO GRANDE DE FUNDAMENTOS DE MÁRKETING"/>
    <s v="GRUPO-B"/>
    <s v="Grupo Grande de FUNDAMENTOS DE MÁRKETING"/>
    <s v="1S"/>
    <n v="16547433"/>
    <s v="OLARTE"/>
    <s v="PASCUAL"/>
    <s v="Mª CRISTINA"/>
    <s v="m-olarte"/>
    <s v="cristina.olarte@unirioja.es"/>
    <n v="3.4"/>
    <m/>
    <x v="0"/>
    <n v="504"/>
    <s v="PROFESOR TITULAR UNIVERSIDAD"/>
    <s v="C01"/>
    <s v="TIEMPO COMPLETO"/>
    <s v="2017-09-15 00:00:00.0"/>
    <s v="null"/>
    <s v="DF100194"/>
    <s v="PROFESOR TITULAR DE UNIVERSIDAD"/>
    <s v="R104"/>
    <x v="0"/>
    <n v="95"/>
    <s v="COMERCIALIZACIÓN E INVESTIGACIÓN DE MERCADOS"/>
  </r>
  <r>
    <x v="6"/>
    <n v="16612716"/>
    <s v="FCE"/>
    <n v="685"/>
    <s v="071G"/>
    <s v="GRUPO-B"/>
    <s v="Fundamentos de marketing"/>
    <s v="GG"/>
    <s v="GRUPO GRANDE"/>
    <s v="071G"/>
    <s v="GRUPO GRANDE DE FUNDAMENTOS DE MÁRKETING"/>
    <s v="GRUPO-B"/>
    <s v="Grupo Grande de FUNDAMENTOS DE MÁRKETING"/>
    <s v="1S"/>
    <n v="16612716"/>
    <s v="ALESANCO"/>
    <s v="LLORENTE"/>
    <s v="MARÍA"/>
    <s v="maalesan"/>
    <s v="maria.alesanco@unirioja.es"/>
    <n v="0.6"/>
    <m/>
    <x v="1"/>
    <n v="532"/>
    <s v="LABORAL DOCENTE-ASOCIADO"/>
    <s v="P02"/>
    <s v="TIEMPO PARCIAL (2+2 HORAS)"/>
    <s v="2018-09-25 00:00:00.0"/>
    <s v="2019-09-14 00:00:00.0"/>
    <s v="PI101430"/>
    <s v="PROFESOR ASOCIADO"/>
    <s v="R104"/>
    <x v="0"/>
    <n v="95"/>
    <s v="COMERCIALIZACIÓN E INVESTIGACIÓN DE MERCADOS"/>
  </r>
  <r>
    <x v="6"/>
    <n v="16616932"/>
    <s v="FCE"/>
    <n v="685"/>
    <s v="071I"/>
    <s v="GRUPO-B3"/>
    <s v="Fundamentos de marketing"/>
    <s v="GI"/>
    <s v="GRUPO DE INFORMÁTICA"/>
    <s v="071I"/>
    <s v="GRUPO INFORMÁTICA DE FUNDAMENTOS DE MÁRKETING"/>
    <s v="GRUPO-B3"/>
    <s v="Grupo de Informática de FUNDAMENTOS DE MÁRKETING"/>
    <s v="1S"/>
    <n v="16616932"/>
    <s v="MEDRANO"/>
    <s v="SÁEZ"/>
    <s v="NATALIA"/>
    <s v="namedran"/>
    <s v="natalia.medrano@unirioja.es"/>
    <n v="0.5"/>
    <n v="0.5"/>
    <x v="1"/>
    <n v="536"/>
    <s v="PROFESOR INTERINO"/>
    <s v="C01"/>
    <s v="TIEMPO COMPLETO"/>
    <s v="2018-09-17 00:00:00.0"/>
    <s v="2019-01-18 00:00:00.0"/>
    <s v="PI101353"/>
    <s v="PROFESOR CONTRATADO INTERINO TC"/>
    <s v="R104"/>
    <x v="0"/>
    <n v="95"/>
    <s v="COMERCIALIZACIÓN E INVESTIGACIÓN DE MERCADOS"/>
  </r>
  <r>
    <x v="6"/>
    <n v="16557181"/>
    <s v="FCE"/>
    <n v="685"/>
    <s v="071R"/>
    <s v="GRUPO-B3"/>
    <s v="Fundamentos de marketing"/>
    <s v="GR"/>
    <s v="GRUPO REDUCIDO"/>
    <s v="071R"/>
    <s v="GRUPO REDUCIDO DE FUNDAMENTOS DE MÁRKETING"/>
    <s v="GRUPO-B3"/>
    <s v="Grupo Reducido de FUNDAMENTOS DE MÁRKETING"/>
    <s v="1S"/>
    <n v="16557181"/>
    <s v="PELEGRÍN"/>
    <s v="BORONDO"/>
    <s v="JULIO ENRIQUE"/>
    <s v="jupelegr"/>
    <s v="julio-enrique.pelegrin@unirioja.es"/>
    <n v="0.4"/>
    <n v="0.4"/>
    <x v="1"/>
    <n v="532"/>
    <s v="LABORAL DOCENTE-ASOCIADO"/>
    <s v="P06"/>
    <s v="TIEMPO PARCIAL (6+6 HORAS)"/>
    <s v="2017-09-15 00:00:00.0"/>
    <s v="2019-09-14 00:00:00.0"/>
    <s v="PI101234"/>
    <s v="PROFESOR ASOCIADO"/>
    <s v="R104"/>
    <x v="0"/>
    <n v="95"/>
    <s v="COMERCIALIZACIÓN E INVESTIGACIÓN DE MERCADOS"/>
  </r>
  <r>
    <x v="6"/>
    <n v="16612716"/>
    <s v="FCE"/>
    <n v="685"/>
    <s v="071R"/>
    <s v="GRUPO-B3"/>
    <s v="Fundamentos de marketing"/>
    <s v="GR"/>
    <s v="GRUPO REDUCIDO"/>
    <s v="071R"/>
    <s v="GRUPO REDUCIDO DE FUNDAMENTOS DE MÁRKETING"/>
    <s v="GRUPO-B3"/>
    <s v="Grupo Reducido de FUNDAMENTOS DE MÁRKETING"/>
    <s v="1S"/>
    <n v="16612716"/>
    <s v="ALESANCO"/>
    <s v="LLORENTE"/>
    <s v="MARÍA"/>
    <s v="maalesan"/>
    <s v="maria.alesanco@unirioja.es"/>
    <n v="0.2"/>
    <n v="0.2"/>
    <x v="1"/>
    <n v="532"/>
    <s v="LABORAL DOCENTE-ASOCIADO"/>
    <s v="P02"/>
    <s v="TIEMPO PARCIAL (2+2 HORAS)"/>
    <s v="2018-09-25 00:00:00.0"/>
    <s v="2019-09-14 00:00:00.0"/>
    <s v="PI101430"/>
    <s v="PROFESOR ASOCIADO"/>
    <s v="R104"/>
    <x v="0"/>
    <n v="95"/>
    <s v="COMERCIALIZACIÓN E INVESTIGACIÓN DE MERCADOS"/>
  </r>
  <r>
    <x v="6"/>
    <n v="16616932"/>
    <s v="FCE"/>
    <n v="685"/>
    <s v="071R"/>
    <s v="GRUPO-B3"/>
    <s v="Fundamentos de marketing"/>
    <s v="GR"/>
    <s v="GRUPO REDUCIDO"/>
    <s v="071R"/>
    <s v="GRUPO REDUCIDO DE FUNDAMENTOS DE MÁRKETING"/>
    <s v="GRUPO-B3"/>
    <s v="Grupo Reducido de FUNDAMENTOS DE MÁRKETING"/>
    <s v="1S"/>
    <n v="16616932"/>
    <s v="MEDRANO"/>
    <s v="SÁEZ"/>
    <s v="NATALIA"/>
    <s v="namedran"/>
    <s v="natalia.medrano@unirioja.es"/>
    <n v="0.9"/>
    <n v="0.9"/>
    <x v="1"/>
    <n v="536"/>
    <s v="PROFESOR INTERINO"/>
    <s v="C01"/>
    <s v="TIEMPO COMPLETO"/>
    <s v="2018-09-17 00:00:00.0"/>
    <s v="2019-01-18 00:00:00.0"/>
    <s v="PI101353"/>
    <s v="PROFESOR CONTRATADO INTERINO TC"/>
    <s v="R104"/>
    <x v="0"/>
    <n v="95"/>
    <s v="COMERCIALIZACIÓN E INVESTIGACIÓN DE MERCADOS"/>
  </r>
  <r>
    <x v="0"/>
    <n v="16802653"/>
    <s v="FCE"/>
    <n v="686"/>
    <s v="060G"/>
    <s v="GRUPO-A"/>
    <s v="Contabilidad financiera y analítica"/>
    <s v="GG"/>
    <s v="GRUPO GRANDE"/>
    <s v="060G"/>
    <s v="CLASE MAGISTRAL DE CONTABILIDAD FINANCIERA Y ANALÍTICA"/>
    <s v="GRUPO-A"/>
    <s v="Clase Magistral de CONTABILIDAD FINANCIERA Y ANALÍTICA"/>
    <s v="2S"/>
    <n v="16802653"/>
    <s v="MARÍN"/>
    <s v="VINUESA"/>
    <s v="LUZ MARÍA"/>
    <s v="lumarin"/>
    <s v="luz-maria.marin@unirioja.es"/>
    <n v="2"/>
    <n v="2"/>
    <x v="0"/>
    <n v="536"/>
    <s v="PROFESOR INTERINO"/>
    <s v="C01"/>
    <s v="TIEMPO COMPLETO"/>
    <s v="2016-09-15 00:00:00.0"/>
    <s v="null"/>
    <s v="PI101109"/>
    <s v="PROFESOR CONTRATADO INTERINO"/>
    <s v="R104"/>
    <x v="0"/>
    <n v="230"/>
    <s v="ECONOMÍA FINANCIERA Y CONTABILIDAD"/>
  </r>
  <r>
    <x v="0"/>
    <n v="72793905"/>
    <s v="FCE"/>
    <n v="686"/>
    <s v="060G"/>
    <s v="GRUPO-A"/>
    <s v="Contabilidad financiera y analítica"/>
    <s v="GG"/>
    <s v="GRUPO GRANDE"/>
    <s v="060G"/>
    <s v="CLASE MAGISTRAL DE CONTABILIDAD FINANCIERA Y ANALÍTICA"/>
    <s v="GRUPO-A"/>
    <s v="Clase Magistral de CONTABILIDAD FINANCIERA Y ANALÍTICA"/>
    <s v="2S"/>
    <n v="72793905"/>
    <s v="DÍAZ"/>
    <s v="MENDOZA"/>
    <s v="ANA CARMEN"/>
    <s v="andiazm"/>
    <s v="ana-carmen.diaz@unirioja.es"/>
    <n v="2"/>
    <n v="2"/>
    <x v="1"/>
    <n v="536"/>
    <s v="PROFESOR INTERINO"/>
    <s v="C01"/>
    <s v="TIEMPO COMPLETO"/>
    <s v="2017-09-15 00:00:00.0"/>
    <s v="null"/>
    <s v="PI101238"/>
    <s v="PROFESOR CONTRATADO INTERINO"/>
    <s v="R104"/>
    <x v="0"/>
    <n v="230"/>
    <s v="ECONOMÍA FINANCIERA Y CONTABILIDAD"/>
  </r>
  <r>
    <x v="0"/>
    <n v="16802653"/>
    <s v="FCE"/>
    <n v="686"/>
    <s v="060G"/>
    <s v="GRUPO-B"/>
    <s v="Contabilidad financiera y analítica"/>
    <s v="GG"/>
    <s v="GRUPO GRANDE"/>
    <s v="060G"/>
    <s v="CLASE MAGISTRAL DE CONTABILIDAD FINANCIERA Y ANALÍTICA"/>
    <s v="GRUPO-B"/>
    <s v="Clase Magistral de CONTABILIDAD FINANCIERA Y ANALÍTICA"/>
    <s v="2S"/>
    <n v="16802653"/>
    <s v="MARÍN"/>
    <s v="VINUESA"/>
    <s v="LUZ MARÍA"/>
    <s v="lumarin"/>
    <s v="luz-maria.marin@unirioja.es"/>
    <n v="2"/>
    <n v="2"/>
    <x v="0"/>
    <n v="536"/>
    <s v="PROFESOR INTERINO"/>
    <s v="C01"/>
    <s v="TIEMPO COMPLETO"/>
    <s v="2016-09-15 00:00:00.0"/>
    <s v="null"/>
    <s v="PI101109"/>
    <s v="PROFESOR CONTRATADO INTERINO"/>
    <s v="R104"/>
    <x v="0"/>
    <n v="230"/>
    <s v="ECONOMÍA FINANCIERA Y CONTABILIDAD"/>
  </r>
  <r>
    <x v="0"/>
    <n v="72793905"/>
    <s v="FCE"/>
    <n v="686"/>
    <s v="060G"/>
    <s v="GRUPO-B"/>
    <s v="Contabilidad financiera y analítica"/>
    <s v="GG"/>
    <s v="GRUPO GRANDE"/>
    <s v="060G"/>
    <s v="CLASE MAGISTRAL DE CONTABILIDAD FINANCIERA Y ANALÍTICA"/>
    <s v="GRUPO-B"/>
    <s v="Clase Magistral de CONTABILIDAD FINANCIERA Y ANALÍTICA"/>
    <s v="2S"/>
    <n v="72793905"/>
    <s v="DÍAZ"/>
    <s v="MENDOZA"/>
    <s v="ANA CARMEN"/>
    <s v="andiazm"/>
    <s v="ana-carmen.diaz@unirioja.es"/>
    <n v="2"/>
    <n v="2"/>
    <x v="1"/>
    <n v="536"/>
    <s v="PROFESOR INTERINO"/>
    <s v="C01"/>
    <s v="TIEMPO COMPLETO"/>
    <s v="2017-09-15 00:00:00.0"/>
    <s v="null"/>
    <s v="PI101238"/>
    <s v="PROFESOR CONTRATADO INTERINO"/>
    <s v="R104"/>
    <x v="0"/>
    <n v="230"/>
    <s v="ECONOMÍA FINANCIERA Y CONTABILIDAD"/>
  </r>
  <r>
    <x v="0"/>
    <n v="16802653"/>
    <s v="FCE"/>
    <n v="686"/>
    <s v="060G"/>
    <s v="GRUPO-C"/>
    <s v="Contabilidad financiera y analítica"/>
    <s v="GG"/>
    <s v="GRUPO GRANDE"/>
    <s v="060G"/>
    <s v="CLASE MAGISTRAL DE CONTABILIDAD FINANCIERA Y ANALÍTICA"/>
    <s v="GRUPO-C"/>
    <s v="Clase Magistral de CONTABILIDAD FINANCIERA Y ANALÍTICA"/>
    <s v="2S"/>
    <n v="16802653"/>
    <s v="MARÍN"/>
    <s v="VINUESA"/>
    <s v="LUZ MARÍA"/>
    <s v="lumarin"/>
    <s v="luz-maria.marin@unirioja.es"/>
    <n v="2"/>
    <n v="2"/>
    <x v="0"/>
    <n v="536"/>
    <s v="PROFESOR INTERINO"/>
    <s v="C01"/>
    <s v="TIEMPO COMPLETO"/>
    <s v="2016-09-15 00:00:00.0"/>
    <s v="null"/>
    <s v="PI101109"/>
    <s v="PROFESOR CONTRATADO INTERINO"/>
    <s v="R104"/>
    <x v="0"/>
    <n v="230"/>
    <s v="ECONOMÍA FINANCIERA Y CONTABILIDAD"/>
  </r>
  <r>
    <x v="0"/>
    <n v="72793905"/>
    <s v="FCE"/>
    <n v="686"/>
    <s v="060G"/>
    <s v="GRUPO-C"/>
    <s v="Contabilidad financiera y analítica"/>
    <s v="GG"/>
    <s v="GRUPO GRANDE"/>
    <s v="060G"/>
    <s v="CLASE MAGISTRAL DE CONTABILIDAD FINANCIERA Y ANALÍTICA"/>
    <s v="GRUPO-C"/>
    <s v="Clase Magistral de CONTABILIDAD FINANCIERA Y ANALÍTICA"/>
    <s v="2S"/>
    <n v="72793905"/>
    <s v="DÍAZ"/>
    <s v="MENDOZA"/>
    <s v="ANA CARMEN"/>
    <s v="andiazm"/>
    <s v="ana-carmen.diaz@unirioja.es"/>
    <n v="2"/>
    <n v="2"/>
    <x v="1"/>
    <n v="536"/>
    <s v="PROFESOR INTERINO"/>
    <s v="C01"/>
    <s v="TIEMPO COMPLETO"/>
    <s v="2017-09-15 00:00:00.0"/>
    <s v="null"/>
    <s v="PI101238"/>
    <s v="PROFESOR CONTRATADO INTERINO"/>
    <s v="R104"/>
    <x v="0"/>
    <n v="230"/>
    <s v="ECONOMÍA FINANCIERA Y CONTABILIDAD"/>
  </r>
  <r>
    <x v="0"/>
    <n v="9335106"/>
    <s v="FCE"/>
    <n v="686"/>
    <s v="060R"/>
    <s v="GRUPO-A1"/>
    <s v="Contabilidad financiera y analítica"/>
    <s v="GR"/>
    <s v="GRUPO REDUCIDO"/>
    <s v="060R"/>
    <s v="PRÁCTICAS DE AULA DE CONTABILIDAD FINANCIERA Y ANALÍTICA"/>
    <s v="GRUPO-A1"/>
    <s v="Prácticas de Aula de CONTABILIDAD FINANCIERA Y ANALÍTICA"/>
    <s v="2S"/>
    <n v="9335106"/>
    <s v="RUANO"/>
    <s v="MARRÓN"/>
    <s v="LUIS ALBERTO"/>
    <s v="luruano"/>
    <s v="luis-alberto.ruano@unirioja.es"/>
    <n v="1"/>
    <n v="1"/>
    <x v="1"/>
    <n v="532"/>
    <s v="LABORAL DOCENTE-ASOCIADO"/>
    <s v="P03"/>
    <s v="TIEMPO PARCIAL (3+3 HORAS)"/>
    <s v="2018-09-18 00:00:00.0"/>
    <s v="2019-09-14 00:00:00.0"/>
    <s v="PI101110"/>
    <s v="PROFESOR ASOCIADO"/>
    <s v="R104"/>
    <x v="0"/>
    <n v="230"/>
    <s v="ECONOMÍA FINANCIERA Y CONTABILIDAD"/>
  </r>
  <r>
    <x v="0"/>
    <n v="16544280"/>
    <s v="FCE"/>
    <n v="686"/>
    <s v="060R"/>
    <s v="GRUPO-A1"/>
    <s v="Contabilidad financiera y analítica"/>
    <s v="GR"/>
    <s v="GRUPO REDUCIDO"/>
    <s v="060R"/>
    <s v="PRÁCTICAS DE AULA DE CONTABILIDAD FINANCIERA Y ANALÍTICA"/>
    <s v="GRUPO-A1"/>
    <s v="Prácticas de Aula de CONTABILIDAD FINANCIERA Y ANALÍTICA"/>
    <s v="2S"/>
    <n v="16544280"/>
    <s v="AZCONA"/>
    <s v="CIRIZA"/>
    <s v="ESPERANZA"/>
    <s v="esazcona"/>
    <s v="esperanza.azcona@unirioja.es"/>
    <n v="1"/>
    <n v="1"/>
    <x v="1"/>
    <n v="506"/>
    <s v="PROFESOR TITULAR DE ESCUELA UNIVERSITARI"/>
    <s v="01A"/>
    <s v="TIEMPO COMPLETO AMPLIADO"/>
    <s v="2012-09-01 00:00:00.0"/>
    <s v="null"/>
    <s v="DF31215"/>
    <s v="TITULAR DE ESCUELAS UNIVERSITARIAS"/>
    <s v="R104"/>
    <x v="0"/>
    <n v="230"/>
    <s v="ECONOMÍA FINANCIERA Y CONTABILIDAD"/>
  </r>
  <r>
    <x v="0"/>
    <n v="16533958"/>
    <s v="FCE"/>
    <n v="686"/>
    <s v="060R"/>
    <s v="GRUPO-A2"/>
    <s v="Contabilidad financiera y analítica"/>
    <s v="GR"/>
    <s v="GRUPO REDUCIDO"/>
    <s v="060R"/>
    <s v="PRÁCTICAS DE AULA DE CONTABILIDAD FINANCIERA Y ANALÍTICA"/>
    <s v="GRUPO-A2"/>
    <s v="Prácticas de Aula de CONTABILIDAD FINANCIERA Y ANALÍTICA"/>
    <s v="2S"/>
    <n v="16533958"/>
    <s v="ECHARRI"/>
    <s v="SÁEZ"/>
    <s v="ROSA MARÍA"/>
    <s v="recharri"/>
    <s v="rosa.echarri@unirioja.es"/>
    <n v="1"/>
    <n v="1"/>
    <x v="1"/>
    <n v="506"/>
    <s v="PROFESOR TITULAR DE ESCUELA UNIVERSITARI"/>
    <s v="01A"/>
    <s v="TIEMPO COMPLETO AMPLIADO"/>
    <s v="2012-09-01 00:00:00.0"/>
    <s v="null"/>
    <s v="DF31216"/>
    <s v="TITULAR DE ESCUELAS UNIVERSITARIAS"/>
    <s v="R104"/>
    <x v="0"/>
    <n v="230"/>
    <s v="ECONOMÍA FINANCIERA Y CONTABILIDAD"/>
  </r>
  <r>
    <x v="0"/>
    <n v="16544280"/>
    <s v="FCE"/>
    <n v="686"/>
    <s v="060R"/>
    <s v="GRUPO-A2"/>
    <s v="Contabilidad financiera y analítica"/>
    <s v="GR"/>
    <s v="GRUPO REDUCIDO"/>
    <s v="060R"/>
    <s v="PRÁCTICAS DE AULA DE CONTABILIDAD FINANCIERA Y ANALÍTICA"/>
    <s v="GRUPO-A2"/>
    <s v="Prácticas de Aula de CONTABILIDAD FINANCIERA Y ANALÍTICA"/>
    <s v="2S"/>
    <n v="16544280"/>
    <s v="AZCONA"/>
    <s v="CIRIZA"/>
    <s v="ESPERANZA"/>
    <s v="esazcona"/>
    <s v="esperanza.azcona@unirioja.es"/>
    <n v="1"/>
    <n v="1"/>
    <x v="1"/>
    <n v="506"/>
    <s v="PROFESOR TITULAR DE ESCUELA UNIVERSITARI"/>
    <s v="01A"/>
    <s v="TIEMPO COMPLETO AMPLIADO"/>
    <s v="2012-09-01 00:00:00.0"/>
    <s v="null"/>
    <s v="DF31215"/>
    <s v="TITULAR DE ESCUELAS UNIVERSITARIAS"/>
    <s v="R104"/>
    <x v="0"/>
    <n v="230"/>
    <s v="ECONOMÍA FINANCIERA Y CONTABILIDAD"/>
  </r>
  <r>
    <x v="0"/>
    <n v="16533958"/>
    <s v="FCE"/>
    <n v="686"/>
    <s v="060R"/>
    <s v="GRUPO-A3"/>
    <s v="Contabilidad financiera y analítica"/>
    <s v="GR"/>
    <s v="GRUPO REDUCIDO"/>
    <s v="060R"/>
    <s v="PRÁCTICAS DE AULA DE CONTABILIDAD FINANCIERA Y ANALÍTICA"/>
    <s v="GRUPO-A3"/>
    <s v="Prácticas de Aula de CONTABILIDAD FINANCIERA Y ANALÍTICA"/>
    <s v="2S"/>
    <n v="16533958"/>
    <s v="ECHARRI"/>
    <s v="SÁEZ"/>
    <s v="ROSA MARÍA"/>
    <s v="recharri"/>
    <s v="rosa.echarri@unirioja.es"/>
    <n v="1"/>
    <n v="1"/>
    <x v="1"/>
    <n v="506"/>
    <s v="PROFESOR TITULAR DE ESCUELA UNIVERSITARI"/>
    <s v="01A"/>
    <s v="TIEMPO COMPLETO AMPLIADO"/>
    <s v="2012-09-01 00:00:00.0"/>
    <s v="null"/>
    <s v="DF31216"/>
    <s v="TITULAR DE ESCUELAS UNIVERSITARIAS"/>
    <s v="R104"/>
    <x v="0"/>
    <n v="230"/>
    <s v="ECONOMÍA FINANCIERA Y CONTABILIDAD"/>
  </r>
  <r>
    <x v="0"/>
    <n v="16544280"/>
    <s v="FCE"/>
    <n v="686"/>
    <s v="060R"/>
    <s v="GRUPO-A3"/>
    <s v="Contabilidad financiera y analítica"/>
    <s v="GR"/>
    <s v="GRUPO REDUCIDO"/>
    <s v="060R"/>
    <s v="PRÁCTICAS DE AULA DE CONTABILIDAD FINANCIERA Y ANALÍTICA"/>
    <s v="GRUPO-A3"/>
    <s v="Prácticas de Aula de CONTABILIDAD FINANCIERA Y ANALÍTICA"/>
    <s v="2S"/>
    <n v="16544280"/>
    <s v="AZCONA"/>
    <s v="CIRIZA"/>
    <s v="ESPERANZA"/>
    <s v="esazcona"/>
    <s v="esperanza.azcona@unirioja.es"/>
    <n v="1"/>
    <n v="1"/>
    <x v="1"/>
    <n v="506"/>
    <s v="PROFESOR TITULAR DE ESCUELA UNIVERSITARI"/>
    <s v="01A"/>
    <s v="TIEMPO COMPLETO AMPLIADO"/>
    <s v="2012-09-01 00:00:00.0"/>
    <s v="null"/>
    <s v="DF31215"/>
    <s v="TITULAR DE ESCUELAS UNIVERSITARIAS"/>
    <s v="R104"/>
    <x v="0"/>
    <n v="230"/>
    <s v="ECONOMÍA FINANCIERA Y CONTABILIDAD"/>
  </r>
  <r>
    <x v="0"/>
    <n v="72793905"/>
    <s v="FCE"/>
    <n v="686"/>
    <s v="060R"/>
    <s v="GRUPO-B1"/>
    <s v="Contabilidad financiera y analítica"/>
    <s v="GR"/>
    <s v="GRUPO REDUCIDO"/>
    <s v="060R"/>
    <s v="PRÁCTICAS DE AULA DE CONTABILIDAD FINANCIERA Y ANALÍTICA"/>
    <s v="GRUPO-B1"/>
    <s v="Prácticas de Aula de CONTABILIDAD FINANCIERA Y ANALÍTICA"/>
    <s v="2S"/>
    <n v="72793905"/>
    <s v="DÍAZ"/>
    <s v="MENDOZA"/>
    <s v="ANA CARMEN"/>
    <s v="andiazm"/>
    <s v="ana-carmen.diaz@unirioja.es"/>
    <n v="2"/>
    <n v="2"/>
    <x v="1"/>
    <n v="536"/>
    <s v="PROFESOR INTERINO"/>
    <s v="C01"/>
    <s v="TIEMPO COMPLETO"/>
    <s v="2017-09-15 00:00:00.0"/>
    <s v="null"/>
    <s v="PI101238"/>
    <s v="PROFESOR CONTRATADO INTERINO"/>
    <s v="R104"/>
    <x v="0"/>
    <n v="230"/>
    <s v="ECONOMÍA FINANCIERA Y CONTABILIDAD"/>
  </r>
  <r>
    <x v="0"/>
    <n v="9335106"/>
    <s v="FCE"/>
    <n v="686"/>
    <s v="060R"/>
    <s v="GRUPO-B2"/>
    <s v="Contabilidad financiera y analítica"/>
    <s v="GR"/>
    <s v="GRUPO REDUCIDO"/>
    <s v="060R"/>
    <s v="PRÁCTICAS DE AULA DE CONTABILIDAD FINANCIERA Y ANALÍTICA"/>
    <s v="GRUPO-B2"/>
    <s v="Prácticas de Aula de CONTABILIDAD FINANCIERA Y ANALÍTICA"/>
    <s v="2S"/>
    <n v="9335106"/>
    <s v="RUANO"/>
    <s v="MARRÓN"/>
    <s v="LUIS ALBERTO"/>
    <s v="luruano"/>
    <s v="luis-alberto.ruano@unirioja.es"/>
    <n v="1"/>
    <n v="1"/>
    <x v="1"/>
    <n v="532"/>
    <s v="LABORAL DOCENTE-ASOCIADO"/>
    <s v="P03"/>
    <s v="TIEMPO PARCIAL (3+3 HORAS)"/>
    <s v="2018-09-18 00:00:00.0"/>
    <s v="2019-09-14 00:00:00.0"/>
    <s v="PI101110"/>
    <s v="PROFESOR ASOCIADO"/>
    <s v="R104"/>
    <x v="0"/>
    <n v="230"/>
    <s v="ECONOMÍA FINANCIERA Y CONTABILIDAD"/>
  </r>
  <r>
    <x v="0"/>
    <n v="16533958"/>
    <s v="FCE"/>
    <n v="686"/>
    <s v="060R"/>
    <s v="GRUPO-B2"/>
    <s v="Contabilidad financiera y analítica"/>
    <s v="GR"/>
    <s v="GRUPO REDUCIDO"/>
    <s v="060R"/>
    <s v="PRÁCTICAS DE AULA DE CONTABILIDAD FINANCIERA Y ANALÍTICA"/>
    <s v="GRUPO-B2"/>
    <s v="Prácticas de Aula de CONTABILIDAD FINANCIERA Y ANALÍTICA"/>
    <s v="2S"/>
    <n v="16533958"/>
    <s v="ECHARRI"/>
    <s v="SÁEZ"/>
    <s v="ROSA MARÍA"/>
    <s v="recharri"/>
    <s v="rosa.echarri@unirioja.es"/>
    <n v="1"/>
    <n v="1"/>
    <x v="1"/>
    <n v="506"/>
    <s v="PROFESOR TITULAR DE ESCUELA UNIVERSITARI"/>
    <s v="01A"/>
    <s v="TIEMPO COMPLETO AMPLIADO"/>
    <s v="2012-09-01 00:00:00.0"/>
    <s v="null"/>
    <s v="DF31216"/>
    <s v="TITULAR DE ESCUELAS UNIVERSITARIAS"/>
    <s v="R104"/>
    <x v="0"/>
    <n v="230"/>
    <s v="ECONOMÍA FINANCIERA Y CONTABILIDAD"/>
  </r>
  <r>
    <x v="0"/>
    <n v="9335106"/>
    <s v="FCE"/>
    <n v="686"/>
    <s v="060R"/>
    <s v="GRUPO-B3"/>
    <s v="Contabilidad financiera y analítica"/>
    <s v="GR"/>
    <s v="GRUPO REDUCIDO"/>
    <s v="060R"/>
    <s v="PRÁCTICAS DE AULA DE CONTABILIDAD FINANCIERA Y ANALÍTICA"/>
    <s v="GRUPO-B3"/>
    <s v="Prácticas de Aula de CONTABILIDAD FINANCIERA Y ANALÍTICA"/>
    <s v="2S"/>
    <n v="9335106"/>
    <s v="RUANO"/>
    <s v="MARRÓN"/>
    <s v="LUIS ALBERTO"/>
    <s v="luruano"/>
    <s v="luis-alberto.ruano@unirioja.es"/>
    <n v="2"/>
    <n v="2"/>
    <x v="1"/>
    <n v="532"/>
    <s v="LABORAL DOCENTE-ASOCIADO"/>
    <s v="P03"/>
    <s v="TIEMPO PARCIAL (3+3 HORAS)"/>
    <s v="2018-09-18 00:00:00.0"/>
    <s v="2019-09-14 00:00:00.0"/>
    <s v="PI101110"/>
    <s v="PROFESOR ASOCIADO"/>
    <s v="R104"/>
    <x v="0"/>
    <n v="230"/>
    <s v="ECONOMÍA FINANCIERA Y CONTABILIDAD"/>
  </r>
  <r>
    <x v="0"/>
    <n v="16533958"/>
    <s v="FCE"/>
    <n v="686"/>
    <s v="060R"/>
    <s v="GRUPO-C1"/>
    <s v="Contabilidad financiera y analítica"/>
    <s v="GR"/>
    <s v="GRUPO REDUCIDO"/>
    <s v="060R"/>
    <s v="PRÁCTICAS DE AULA DE CONTABILIDAD FINANCIERA Y ANALÍTICA"/>
    <s v="GRUPO-C1"/>
    <s v="Prácticas de Aula de CONTABILIDAD FINANCIERA Y ANALÍTICA"/>
    <s v="2S"/>
    <n v="16533958"/>
    <s v="ECHARRI"/>
    <s v="SÁEZ"/>
    <s v="ROSA MARÍA"/>
    <s v="recharri"/>
    <s v="rosa.echarri@unirioja.es"/>
    <n v="1"/>
    <n v="1"/>
    <x v="1"/>
    <n v="506"/>
    <s v="PROFESOR TITULAR DE ESCUELA UNIVERSITARI"/>
    <s v="01A"/>
    <s v="TIEMPO COMPLETO AMPLIADO"/>
    <s v="2012-09-01 00:00:00.0"/>
    <s v="null"/>
    <s v="DF31216"/>
    <s v="TITULAR DE ESCUELAS UNIVERSITARIAS"/>
    <s v="R104"/>
    <x v="0"/>
    <n v="230"/>
    <s v="ECONOMÍA FINANCIERA Y CONTABILIDAD"/>
  </r>
  <r>
    <x v="0"/>
    <n v="16544280"/>
    <s v="FCE"/>
    <n v="686"/>
    <s v="060R"/>
    <s v="GRUPO-C1"/>
    <s v="Contabilidad financiera y analítica"/>
    <s v="GR"/>
    <s v="GRUPO REDUCIDO"/>
    <s v="060R"/>
    <s v="PRÁCTICAS DE AULA DE CONTABILIDAD FINANCIERA Y ANALÍTICA"/>
    <s v="GRUPO-C1"/>
    <s v="Prácticas de Aula de CONTABILIDAD FINANCIERA Y ANALÍTICA"/>
    <s v="2S"/>
    <n v="16544280"/>
    <s v="AZCONA"/>
    <s v="CIRIZA"/>
    <s v="ESPERANZA"/>
    <s v="esazcona"/>
    <s v="esperanza.azcona@unirioja.es"/>
    <n v="1"/>
    <n v="1"/>
    <x v="1"/>
    <n v="506"/>
    <s v="PROFESOR TITULAR DE ESCUELA UNIVERSITARI"/>
    <s v="01A"/>
    <s v="TIEMPO COMPLETO AMPLIADO"/>
    <s v="2012-09-01 00:00:00.0"/>
    <s v="null"/>
    <s v="DF31215"/>
    <s v="TITULAR DE ESCUELAS UNIVERSITARIAS"/>
    <s v="R104"/>
    <x v="0"/>
    <n v="230"/>
    <s v="ECONOMÍA FINANCIERA Y CONTABILIDAD"/>
  </r>
  <r>
    <x v="0"/>
    <n v="72793905"/>
    <s v="FCE"/>
    <n v="686"/>
    <s v="060R"/>
    <s v="GRUPO-C2"/>
    <s v="Contabilidad financiera y analítica"/>
    <s v="GR"/>
    <s v="GRUPO REDUCIDO"/>
    <s v="060R"/>
    <s v="PRÁCTICAS DE AULA DE CONTABILIDAD FINANCIERA Y ANALÍTICA"/>
    <s v="GRUPO-C2"/>
    <s v="Prácticas de Aula de CONTABILIDAD FINANCIERA Y ANALÍTICA"/>
    <s v="2S"/>
    <n v="72793905"/>
    <s v="DÍAZ"/>
    <s v="MENDOZA"/>
    <s v="ANA CARMEN"/>
    <s v="andiazm"/>
    <s v="ana-carmen.diaz@unirioja.es"/>
    <n v="2"/>
    <n v="2"/>
    <x v="1"/>
    <n v="536"/>
    <s v="PROFESOR INTERINO"/>
    <s v="C01"/>
    <s v="TIEMPO COMPLETO"/>
    <s v="2017-09-15 00:00:00.0"/>
    <s v="null"/>
    <s v="PI101238"/>
    <s v="PROFESOR CONTRATADO INTERINO"/>
    <s v="R104"/>
    <x v="0"/>
    <n v="230"/>
    <s v="ECONOMÍA FINANCIERA Y CONTABILIDAD"/>
  </r>
  <r>
    <x v="6"/>
    <n v="16802653"/>
    <s v="FCE"/>
    <n v="686"/>
    <s v="060G"/>
    <s v="GRUPO-C"/>
    <s v="Contabilidad financiera y analítica"/>
    <s v="GG"/>
    <s v="GRUPO GRANDE"/>
    <s v="060G"/>
    <s v="CLASE MAGISTRAL DE CONTABILIDAD FINANCIERA Y ANALÍTICA"/>
    <s v="GRUPO-C"/>
    <s v="Clase Magistral de CONTABILIDAD FINANCIERA Y ANALÍTICA"/>
    <s v="2S"/>
    <n v="16802653"/>
    <s v="MARÍN"/>
    <s v="VINUESA"/>
    <s v="LUZ MARÍA"/>
    <s v="lumarin"/>
    <s v="luz-maria.marin@unirioja.es"/>
    <n v="2"/>
    <m/>
    <x v="0"/>
    <n v="536"/>
    <s v="PROFESOR INTERINO"/>
    <s v="C01"/>
    <s v="TIEMPO COMPLETO"/>
    <s v="2016-09-15 00:00:00.0"/>
    <s v="null"/>
    <s v="PI101109"/>
    <s v="PROFESOR CONTRATADO INTERINO"/>
    <s v="R104"/>
    <x v="0"/>
    <n v="230"/>
    <s v="ECONOMÍA FINANCIERA Y CONTABILIDAD"/>
  </r>
  <r>
    <x v="6"/>
    <n v="72793905"/>
    <s v="FCE"/>
    <n v="686"/>
    <s v="060G"/>
    <s v="GRUPO-C"/>
    <s v="Contabilidad financiera y analítica"/>
    <s v="GG"/>
    <s v="GRUPO GRANDE"/>
    <s v="060G"/>
    <s v="CLASE MAGISTRAL DE CONTABILIDAD FINANCIERA Y ANALÍTICA"/>
    <s v="GRUPO-C"/>
    <s v="Clase Magistral de CONTABILIDAD FINANCIERA Y ANALÍTICA"/>
    <s v="2S"/>
    <n v="72793905"/>
    <s v="DÍAZ"/>
    <s v="MENDOZA"/>
    <s v="ANA CARMEN"/>
    <s v="andiazm"/>
    <s v="ana-carmen.diaz@unirioja.es"/>
    <n v="2"/>
    <m/>
    <x v="1"/>
    <n v="536"/>
    <s v="PROFESOR INTERINO"/>
    <s v="C01"/>
    <s v="TIEMPO COMPLETO"/>
    <s v="2017-09-15 00:00:00.0"/>
    <s v="null"/>
    <s v="PI101238"/>
    <s v="PROFESOR CONTRATADO INTERINO"/>
    <s v="R104"/>
    <x v="0"/>
    <n v="230"/>
    <s v="ECONOMÍA FINANCIERA Y CONTABILIDAD"/>
  </r>
  <r>
    <x v="6"/>
    <n v="72793905"/>
    <s v="FCE"/>
    <n v="686"/>
    <s v="060R"/>
    <s v="GRUPO-C3"/>
    <s v="Contabilidad financiera y analítica"/>
    <s v="GR"/>
    <s v="GRUPO REDUCIDO"/>
    <s v="060R"/>
    <s v="PRÁCTICAS DE AULA DE CONTABILIDAD FINANCIERA Y ANALÍTICA"/>
    <s v="GRUPO-C3"/>
    <s v="Prácticas de Aula de CONTABILIDAD FINANCIERA Y ANALÍTICA"/>
    <s v="2S"/>
    <n v="72793905"/>
    <s v="DÍAZ"/>
    <s v="MENDOZA"/>
    <s v="ANA CARMEN"/>
    <s v="andiazm"/>
    <s v="ana-carmen.diaz@unirioja.es"/>
    <n v="2"/>
    <n v="2"/>
    <x v="1"/>
    <n v="536"/>
    <s v="PROFESOR INTERINO"/>
    <s v="C01"/>
    <s v="TIEMPO COMPLETO"/>
    <s v="2017-09-15 00:00:00.0"/>
    <s v="null"/>
    <s v="PI101238"/>
    <s v="PROFESOR CONTRATADO INTERINO"/>
    <s v="R104"/>
    <x v="0"/>
    <n v="230"/>
    <s v="ECONOMÍA FINANCIERA Y CONTABILIDAD"/>
  </r>
  <r>
    <x v="6"/>
    <n v="72793905"/>
    <s v="FCE"/>
    <n v="686"/>
    <s v="060R"/>
    <s v="GRUPO-C4"/>
    <s v="Contabilidad financiera y analítica"/>
    <s v="GR"/>
    <s v="GRUPO REDUCIDO"/>
    <s v="060R"/>
    <s v="PRÁCTICAS DE AULA DE CONTABILIDAD FINANCIERA Y ANALÍTICA"/>
    <s v="GRUPO-C4"/>
    <s v="Grupo Reducido de CONTABILIDAD FINANCIERA Y ANALÍTICA"/>
    <s v="2S"/>
    <n v="72793905"/>
    <s v="DÍAZ"/>
    <s v="MENDOZA"/>
    <s v="ANA CARMEN"/>
    <s v="andiazm"/>
    <s v="ana-carmen.diaz@unirioja.es"/>
    <n v="2"/>
    <n v="2"/>
    <x v="1"/>
    <n v="536"/>
    <s v="PROFESOR INTERINO"/>
    <s v="C01"/>
    <s v="TIEMPO COMPLETO"/>
    <s v="2017-09-15 00:00:00.0"/>
    <s v="null"/>
    <s v="PI101238"/>
    <s v="PROFESOR CONTRATADO INTERINO"/>
    <s v="R104"/>
    <x v="0"/>
    <n v="230"/>
    <s v="ECONOMÍA FINANCIERA Y CONTABILIDAD"/>
  </r>
  <r>
    <x v="15"/>
    <n v="16802653"/>
    <s v="FCYT"/>
    <n v="686"/>
    <s v="060G"/>
    <s v="GRUPO-C"/>
    <s v="Contabilidad financiera y analítica"/>
    <s v="GG"/>
    <s v="GRUPO GRANDE"/>
    <s v="060G"/>
    <s v="CLASE MAGISTRAL DE CONTABILIDAD FINANCIERA Y ANALÍTICA"/>
    <s v="GRUPO-C"/>
    <s v="Clase Magistral de CONTABILIDAD FINANCIERA Y ANALÍTICA"/>
    <s v="2S"/>
    <n v="16802653"/>
    <s v="MARÍN"/>
    <s v="VINUESA"/>
    <s v="LUZ MARÍA"/>
    <s v="lumarin"/>
    <s v="luz-maria.marin@unirioja.es"/>
    <n v="2"/>
    <m/>
    <x v="0"/>
    <n v="536"/>
    <s v="PROFESOR INTERINO"/>
    <s v="C01"/>
    <s v="TIEMPO COMPLETO"/>
    <s v="2016-09-15 00:00:00.0"/>
    <s v="null"/>
    <s v="PI101109"/>
    <s v="PROFESOR CONTRATADO INTERINO"/>
    <s v="R104"/>
    <x v="0"/>
    <n v="230"/>
    <s v="ECONOMÍA FINANCIERA Y CONTABILIDAD"/>
  </r>
  <r>
    <x v="15"/>
    <n v="72793905"/>
    <s v="FCYT"/>
    <n v="686"/>
    <s v="060G"/>
    <s v="GRUPO-C"/>
    <s v="Contabilidad financiera y analítica"/>
    <s v="GG"/>
    <s v="GRUPO GRANDE"/>
    <s v="060G"/>
    <s v="CLASE MAGISTRAL DE CONTABILIDAD FINANCIERA Y ANALÍTICA"/>
    <s v="GRUPO-C"/>
    <s v="Clase Magistral de CONTABILIDAD FINANCIERA Y ANALÍTICA"/>
    <s v="2S"/>
    <n v="72793905"/>
    <s v="DÍAZ"/>
    <s v="MENDOZA"/>
    <s v="ANA CARMEN"/>
    <s v="andiazm"/>
    <s v="ana-carmen.diaz@unirioja.es"/>
    <n v="2"/>
    <m/>
    <x v="1"/>
    <n v="536"/>
    <s v="PROFESOR INTERINO"/>
    <s v="C01"/>
    <s v="TIEMPO COMPLETO"/>
    <s v="2017-09-15 00:00:00.0"/>
    <s v="null"/>
    <s v="PI101238"/>
    <s v="PROFESOR CONTRATADO INTERINO"/>
    <s v="R104"/>
    <x v="0"/>
    <n v="230"/>
    <s v="ECONOMÍA FINANCIERA Y CONTABILIDAD"/>
  </r>
  <r>
    <x v="15"/>
    <n v="16533958"/>
    <s v="FCYT"/>
    <n v="686"/>
    <s v="060R"/>
    <s v="GRUPO-C1"/>
    <s v="Contabilidad financiera y analítica"/>
    <s v="GR"/>
    <s v="GRUPO REDUCIDO"/>
    <s v="060R"/>
    <s v="PRÁCTICAS DE AULA DE CONTABILIDAD FINANCIERA Y ANALÍTICA"/>
    <s v="GRUPO-C1"/>
    <s v="Prácticas de Aula de CONTABILIDAD FINANCIERA Y ANALÍTICA"/>
    <s v="2S"/>
    <n v="16533958"/>
    <s v="ECHARRI"/>
    <s v="SÁEZ"/>
    <s v="ROSA MARÍA"/>
    <s v="recharri"/>
    <s v="rosa.echarri@unirioja.es"/>
    <n v="1"/>
    <m/>
    <x v="1"/>
    <n v="506"/>
    <s v="PROFESOR TITULAR DE ESCUELA UNIVERSITARI"/>
    <s v="01A"/>
    <s v="TIEMPO COMPLETO AMPLIADO"/>
    <s v="2012-09-01 00:00:00.0"/>
    <s v="null"/>
    <s v="DF31216"/>
    <s v="TITULAR DE ESCUELAS UNIVERSITARIAS"/>
    <s v="R104"/>
    <x v="0"/>
    <n v="230"/>
    <s v="ECONOMÍA FINANCIERA Y CONTABILIDAD"/>
  </r>
  <r>
    <x v="15"/>
    <n v="16544280"/>
    <s v="FCYT"/>
    <n v="686"/>
    <s v="060R"/>
    <s v="GRUPO-C1"/>
    <s v="Contabilidad financiera y analítica"/>
    <s v="GR"/>
    <s v="GRUPO REDUCIDO"/>
    <s v="060R"/>
    <s v="PRÁCTICAS DE AULA DE CONTABILIDAD FINANCIERA Y ANALÍTICA"/>
    <s v="GRUPO-C1"/>
    <s v="Prácticas de Aula de CONTABILIDAD FINANCIERA Y ANALÍTICA"/>
    <s v="2S"/>
    <n v="16544280"/>
    <s v="AZCONA"/>
    <s v="CIRIZA"/>
    <s v="ESPERANZA"/>
    <s v="esazcona"/>
    <s v="esperanza.azcona@unirioja.es"/>
    <n v="1"/>
    <m/>
    <x v="1"/>
    <n v="506"/>
    <s v="PROFESOR TITULAR DE ESCUELA UNIVERSITARI"/>
    <s v="01A"/>
    <s v="TIEMPO COMPLETO AMPLIADO"/>
    <s v="2012-09-01 00:00:00.0"/>
    <s v="null"/>
    <s v="DF31215"/>
    <s v="TITULAR DE ESCUELAS UNIVERSITARIAS"/>
    <s v="R104"/>
    <x v="0"/>
    <n v="230"/>
    <s v="ECONOMÍA FINANCIERA Y CONTABILIDAD"/>
  </r>
  <r>
    <x v="15"/>
    <n v="72793905"/>
    <s v="FCYT"/>
    <n v="686"/>
    <s v="060R"/>
    <s v="GRUPO-C2"/>
    <s v="Contabilidad financiera y analítica"/>
    <s v="GR"/>
    <s v="GRUPO REDUCIDO"/>
    <s v="060R"/>
    <s v="PRÁCTICAS DE AULA DE CONTABILIDAD FINANCIERA Y ANALÍTICA"/>
    <s v="GRUPO-C2"/>
    <s v="Prácticas de Aula de CONTABILIDAD FINANCIERA Y ANALÍTICA"/>
    <s v="2S"/>
    <n v="72793905"/>
    <s v="DÍAZ"/>
    <s v="MENDOZA"/>
    <s v="ANA CARMEN"/>
    <s v="andiazm"/>
    <s v="ana-carmen.diaz@unirioja.es"/>
    <n v="2"/>
    <m/>
    <x v="1"/>
    <n v="536"/>
    <s v="PROFESOR INTERINO"/>
    <s v="C01"/>
    <s v="TIEMPO COMPLETO"/>
    <s v="2017-09-15 00:00:00.0"/>
    <s v="null"/>
    <s v="PI101238"/>
    <s v="PROFESOR CONTRATADO INTERINO"/>
    <s v="R104"/>
    <x v="0"/>
    <n v="230"/>
    <s v="ECONOMÍA FINANCIERA Y CONTABILIDAD"/>
  </r>
  <r>
    <x v="0"/>
    <n v="16532770"/>
    <s v="FCE"/>
    <n v="687"/>
    <s v="104G"/>
    <s v="GRUPO-A"/>
    <s v="Operaciones financieras"/>
    <s v="GG"/>
    <s v="GRUPO GRANDE"/>
    <s v="104G"/>
    <s v="CLASE MAGISTRAL DE OPERACIONES FINANCIERAS"/>
    <s v="GRUPO-A"/>
    <s v="Grupo de Clase Magistral de OPERACIONES FINANCIERAS (docencia en español)"/>
    <s v="2S"/>
    <n v="16532770"/>
    <s v="BLASCO"/>
    <s v="TOMÁS"/>
    <s v="YOLANDA"/>
    <s v="yoblasco"/>
    <s v="yolanda.blasco@unirioja.es"/>
    <n v="0"/>
    <n v="0"/>
    <x v="1"/>
    <n v="506"/>
    <s v="PROFESOR TITULAR DE ESCUELA UNIVERSITARI"/>
    <s v="01A"/>
    <s v="TIEMPO COMPLETO AMPLIADO"/>
    <s v="2012-09-01 00:00:00.0"/>
    <s v="null"/>
    <s v="DF31220"/>
    <s v="TITULAR DE ESCUELAS UNIVERSITARIAS"/>
    <s v="R104"/>
    <x v="0"/>
    <n v="230"/>
    <s v="ECONOMÍA FINANCIERA Y CONTABILIDAD"/>
  </r>
  <r>
    <x v="0"/>
    <n v="16545318"/>
    <s v="FCE"/>
    <n v="687"/>
    <s v="104G"/>
    <s v="GRUPO-A"/>
    <s v="Operaciones financieras"/>
    <s v="GG"/>
    <s v="GRUPO GRANDE"/>
    <s v="104G"/>
    <s v="CLASE MAGISTRAL DE OPERACIONES FINANCIERAS"/>
    <s v="GRUPO-A"/>
    <s v="Grupo de Clase Magistral de OPERACIONES FINANCIERAS (docencia en español)"/>
    <s v="2S"/>
    <n v="16545318"/>
    <s v="RUIZ-OLALLA"/>
    <s v="CORCUERA"/>
    <s v="Mª CARMEN"/>
    <s v="caruiz-o"/>
    <s v="carmen.ruiz-olalla@unirioja.es"/>
    <n v="4"/>
    <n v="4"/>
    <x v="0"/>
    <n v="504"/>
    <s v="PROFESOR TITULAR UNIVERSIDAD"/>
    <s v="01A"/>
    <s v="TIEMPO COMPLETO AMPLIADO"/>
    <s v="2012-09-01 00:00:00.0"/>
    <s v="null"/>
    <s v="DF100082"/>
    <s v="PROFESOR TITULAR DE UNIVERSIDAD"/>
    <s v="R104"/>
    <x v="0"/>
    <n v="230"/>
    <s v="ECONOMÍA FINANCIERA Y CONTABILIDAD"/>
  </r>
  <r>
    <x v="0"/>
    <n v="16545318"/>
    <s v="FCE"/>
    <n v="687"/>
    <s v="104G"/>
    <s v="GRUPO-B"/>
    <s v="Operaciones financieras"/>
    <s v="GG"/>
    <s v="GRUPO GRANDE"/>
    <s v="104G"/>
    <s v="CLASE MAGISTRAL DE OPERACIONES FINANCIERAS"/>
    <s v="GRUPO-B"/>
    <s v="Grupo de Clase Magistral de OPERACIONES FINANCIERAS (docencia en español)"/>
    <s v="2S"/>
    <n v="16545318"/>
    <s v="RUIZ-OLALLA"/>
    <s v="CORCUERA"/>
    <s v="Mª CARMEN"/>
    <s v="caruiz-o"/>
    <s v="carmen.ruiz-olalla@unirioja.es"/>
    <n v="4"/>
    <n v="4"/>
    <x v="0"/>
    <n v="504"/>
    <s v="PROFESOR TITULAR UNIVERSIDAD"/>
    <s v="01A"/>
    <s v="TIEMPO COMPLETO AMPLIADO"/>
    <s v="2012-09-01 00:00:00.0"/>
    <s v="null"/>
    <s v="DF100082"/>
    <s v="PROFESOR TITULAR DE UNIVERSIDAD"/>
    <s v="R104"/>
    <x v="0"/>
    <n v="230"/>
    <s v="ECONOMÍA FINANCIERA Y CONTABILIDAD"/>
  </r>
  <r>
    <x v="0"/>
    <n v="16544145"/>
    <s v="FCE"/>
    <n v="687"/>
    <s v="104G"/>
    <s v="GRUPO-C"/>
    <s v="Operaciones financieras"/>
    <s v="GG"/>
    <s v="GRUPO GRANDE"/>
    <s v="104G"/>
    <s v="CLASE MAGISTRAL DE OPERACIONES FINANCIERAS"/>
    <s v="GRUPO-C"/>
    <s v="Grupo de Clase Magistral de OPERACIONES FINANCIERAS (docencia en inglés)"/>
    <s v="2S"/>
    <n v="16544145"/>
    <s v="ACEDO"/>
    <s v="RAMÍREZ"/>
    <s v="MIGUEL ANGEL"/>
    <s v="miacedo"/>
    <s v="miguel-angel.acedo@unirioja.es"/>
    <n v="4"/>
    <n v="4"/>
    <x v="0"/>
    <n v="504"/>
    <s v="PROFESOR TITULAR UNIVERSIDAD"/>
    <s v="C01"/>
    <s v="TIEMPO COMPLETO"/>
    <s v="2018-11-26 00:00:00.0"/>
    <s v="null"/>
    <s v="DF31207"/>
    <s v="PROFESOR TITULAR DE UNIVERSIDAD"/>
    <s v="R104"/>
    <x v="0"/>
    <n v="230"/>
    <s v="ECONOMÍA FINANCIERA Y CONTABILIDAD"/>
  </r>
  <r>
    <x v="0"/>
    <n v="16545318"/>
    <s v="FCE"/>
    <n v="687"/>
    <s v="104G"/>
    <s v="GRUPO-D"/>
    <s v="Operaciones financieras"/>
    <s v="GG"/>
    <s v="GRUPO GRANDE"/>
    <s v="104G"/>
    <s v="CLASE MAGISTRAL DE OPERACIONES FINANCIERAS"/>
    <s v="GRUPO-D"/>
    <s v="Grupo de Clase Magistral de OPERACIONES FINANCIERAS (docencia en español)"/>
    <s v="2S"/>
    <n v="16545318"/>
    <s v="RUIZ-OLALLA"/>
    <s v="CORCUERA"/>
    <s v="Mª CARMEN"/>
    <s v="caruiz-o"/>
    <s v="carmen.ruiz-olalla@unirioja.es"/>
    <n v="4"/>
    <n v="4"/>
    <x v="0"/>
    <n v="504"/>
    <s v="PROFESOR TITULAR UNIVERSIDAD"/>
    <s v="01A"/>
    <s v="TIEMPO COMPLETO AMPLIADO"/>
    <s v="2012-09-01 00:00:00.0"/>
    <s v="null"/>
    <s v="DF100082"/>
    <s v="PROFESOR TITULAR DE UNIVERSIDAD"/>
    <s v="R104"/>
    <x v="0"/>
    <n v="230"/>
    <s v="ECONOMÍA FINANCIERA Y CONTABILIDAD"/>
  </r>
  <r>
    <x v="0"/>
    <n v="16532770"/>
    <s v="FCE"/>
    <n v="687"/>
    <s v="104I"/>
    <s v="GRUPO-A1"/>
    <s v="Operaciones financieras"/>
    <s v="GI"/>
    <s v="GRUPO DE INFORMÁTICA"/>
    <s v="104I"/>
    <s v="PRÁCTICAS DE INFORMÁTICA DE OPERACIONES FINANCIERAS"/>
    <s v="GRUPO-A1"/>
    <s v="Grupo de Prácticas de Informática de OPERACIONES FINANCIERAS"/>
    <s v="2S"/>
    <n v="16532770"/>
    <s v="BLASCO"/>
    <s v="TOMÁS"/>
    <s v="YOLANDA"/>
    <s v="yoblasco"/>
    <s v="yolanda.blasco@unirioja.es"/>
    <n v="1.25"/>
    <n v="1.25"/>
    <x v="1"/>
    <n v="506"/>
    <s v="PROFESOR TITULAR DE ESCUELA UNIVERSITARI"/>
    <s v="01A"/>
    <s v="TIEMPO COMPLETO AMPLIADO"/>
    <s v="2012-09-01 00:00:00.0"/>
    <s v="null"/>
    <s v="DF31220"/>
    <s v="TITULAR DE ESCUELAS UNIVERSITARIAS"/>
    <s v="R104"/>
    <x v="0"/>
    <n v="230"/>
    <s v="ECONOMÍA FINANCIERA Y CONTABILIDAD"/>
  </r>
  <r>
    <x v="0"/>
    <n v="16544145"/>
    <s v="FCE"/>
    <n v="687"/>
    <s v="104I"/>
    <s v="GRUPO-A1"/>
    <s v="Operaciones financieras"/>
    <s v="GI"/>
    <s v="GRUPO DE INFORMÁTICA"/>
    <s v="104I"/>
    <s v="PRÁCTICAS DE INFORMÁTICA DE OPERACIONES FINANCIERAS"/>
    <s v="GRUPO-A1"/>
    <s v="Grupo de Prácticas de Informática de OPERACIONES FINANCIERAS"/>
    <s v="2S"/>
    <n v="16544145"/>
    <s v="ACEDO"/>
    <s v="RAMÍREZ"/>
    <s v="MIGUEL ANGEL"/>
    <s v="miacedo"/>
    <s v="miguel-angel.acedo@unirioja.es"/>
    <n v="0.25"/>
    <n v="0.25"/>
    <x v="0"/>
    <n v="504"/>
    <s v="PROFESOR TITULAR UNIVERSIDAD"/>
    <s v="C01"/>
    <s v="TIEMPO COMPLETO"/>
    <s v="2018-11-26 00:00:00.0"/>
    <s v="null"/>
    <s v="DF31207"/>
    <s v="PROFESOR TITULAR DE UNIVERSIDAD"/>
    <s v="R104"/>
    <x v="0"/>
    <n v="230"/>
    <s v="ECONOMÍA FINANCIERA Y CONTABILIDAD"/>
  </r>
  <r>
    <x v="0"/>
    <n v="16532770"/>
    <s v="FCE"/>
    <n v="687"/>
    <s v="104I"/>
    <s v="GRUPO-A2"/>
    <s v="Operaciones financieras"/>
    <s v="GI"/>
    <s v="GRUPO DE INFORMÁTICA"/>
    <s v="104I"/>
    <s v="PRÁCTICAS DE INFORMÁTICA DE OPERACIONES FINANCIERAS"/>
    <s v="GRUPO-A2"/>
    <s v="Grupo de Prácticas de Informática de OPERACIONES FINANCIERAS"/>
    <s v="2S"/>
    <n v="16532770"/>
    <s v="BLASCO"/>
    <s v="TOMÁS"/>
    <s v="YOLANDA"/>
    <s v="yoblasco"/>
    <s v="yolanda.blasco@unirioja.es"/>
    <n v="1.25"/>
    <n v="1.25"/>
    <x v="1"/>
    <n v="506"/>
    <s v="PROFESOR TITULAR DE ESCUELA UNIVERSITARI"/>
    <s v="01A"/>
    <s v="TIEMPO COMPLETO AMPLIADO"/>
    <s v="2012-09-01 00:00:00.0"/>
    <s v="null"/>
    <s v="DF31220"/>
    <s v="TITULAR DE ESCUELAS UNIVERSITARIAS"/>
    <s v="R104"/>
    <x v="0"/>
    <n v="230"/>
    <s v="ECONOMÍA FINANCIERA Y CONTABILIDAD"/>
  </r>
  <r>
    <x v="0"/>
    <n v="16544145"/>
    <s v="FCE"/>
    <n v="687"/>
    <s v="104I"/>
    <s v="GRUPO-A2"/>
    <s v="Operaciones financieras"/>
    <s v="GI"/>
    <s v="GRUPO DE INFORMÁTICA"/>
    <s v="104I"/>
    <s v="PRÁCTICAS DE INFORMÁTICA DE OPERACIONES FINANCIERAS"/>
    <s v="GRUPO-A2"/>
    <s v="Grupo de Prácticas de Informática de OPERACIONES FINANCIERAS"/>
    <s v="2S"/>
    <n v="16544145"/>
    <s v="ACEDO"/>
    <s v="RAMÍREZ"/>
    <s v="MIGUEL ANGEL"/>
    <s v="miacedo"/>
    <s v="miguel-angel.acedo@unirioja.es"/>
    <n v="0.25"/>
    <n v="0.25"/>
    <x v="0"/>
    <n v="504"/>
    <s v="PROFESOR TITULAR UNIVERSIDAD"/>
    <s v="C01"/>
    <s v="TIEMPO COMPLETO"/>
    <s v="2018-11-26 00:00:00.0"/>
    <s v="null"/>
    <s v="DF31207"/>
    <s v="PROFESOR TITULAR DE UNIVERSIDAD"/>
    <s v="R104"/>
    <x v="0"/>
    <n v="230"/>
    <s v="ECONOMÍA FINANCIERA Y CONTABILIDAD"/>
  </r>
  <r>
    <x v="0"/>
    <n v="16532770"/>
    <s v="FCE"/>
    <n v="687"/>
    <s v="104I"/>
    <s v="GRUPO-A3"/>
    <s v="Operaciones financieras"/>
    <s v="GI"/>
    <s v="GRUPO DE INFORMÁTICA"/>
    <s v="104I"/>
    <s v="PRÁCTICAS DE INFORMÁTICA DE OPERACIONES FINANCIERAS"/>
    <s v="GRUPO-A3"/>
    <s v="Grupo de Prácticas de Informática de OPERACIONES FINANCIERAS"/>
    <s v="2S"/>
    <n v="16532770"/>
    <s v="BLASCO"/>
    <s v="TOMÁS"/>
    <s v="YOLANDA"/>
    <s v="yoblasco"/>
    <s v="yolanda.blasco@unirioja.es"/>
    <n v="1.25"/>
    <n v="1.25"/>
    <x v="1"/>
    <n v="506"/>
    <s v="PROFESOR TITULAR DE ESCUELA UNIVERSITARI"/>
    <s v="01A"/>
    <s v="TIEMPO COMPLETO AMPLIADO"/>
    <s v="2012-09-01 00:00:00.0"/>
    <s v="null"/>
    <s v="DF31220"/>
    <s v="TITULAR DE ESCUELAS UNIVERSITARIAS"/>
    <s v="R104"/>
    <x v="0"/>
    <n v="230"/>
    <s v="ECONOMÍA FINANCIERA Y CONTABILIDAD"/>
  </r>
  <r>
    <x v="0"/>
    <n v="16544145"/>
    <s v="FCE"/>
    <n v="687"/>
    <s v="104I"/>
    <s v="GRUPO-A3"/>
    <s v="Operaciones financieras"/>
    <s v="GI"/>
    <s v="GRUPO DE INFORMÁTICA"/>
    <s v="104I"/>
    <s v="PRÁCTICAS DE INFORMÁTICA DE OPERACIONES FINANCIERAS"/>
    <s v="GRUPO-A3"/>
    <s v="Grupo de Prácticas de Informática de OPERACIONES FINANCIERAS"/>
    <s v="2S"/>
    <n v="16544145"/>
    <s v="ACEDO"/>
    <s v="RAMÍREZ"/>
    <s v="MIGUEL ANGEL"/>
    <s v="miacedo"/>
    <s v="miguel-angel.acedo@unirioja.es"/>
    <n v="0.25"/>
    <n v="0.25"/>
    <x v="0"/>
    <n v="504"/>
    <s v="PROFESOR TITULAR UNIVERSIDAD"/>
    <s v="C01"/>
    <s v="TIEMPO COMPLETO"/>
    <s v="2018-11-26 00:00:00.0"/>
    <s v="null"/>
    <s v="DF31207"/>
    <s v="PROFESOR TITULAR DE UNIVERSIDAD"/>
    <s v="R104"/>
    <x v="0"/>
    <n v="230"/>
    <s v="ECONOMÍA FINANCIERA Y CONTABILIDAD"/>
  </r>
  <r>
    <x v="0"/>
    <n v="16532770"/>
    <s v="FCE"/>
    <n v="687"/>
    <s v="104I"/>
    <s v="GRUPO-B1"/>
    <s v="Operaciones financieras"/>
    <s v="GI"/>
    <s v="GRUPO DE INFORMÁTICA"/>
    <s v="104I"/>
    <s v="PRÁCTICAS DE INFORMÁTICA DE OPERACIONES FINANCIERAS"/>
    <s v="GRUPO-B1"/>
    <s v="Grupo de Prácticas de Informática de OPERACIONES FINANCIERAS"/>
    <s v="2S"/>
    <n v="16532770"/>
    <s v="BLASCO"/>
    <s v="TOMÁS"/>
    <s v="YOLANDA"/>
    <s v="yoblasco"/>
    <s v="yolanda.blasco@unirioja.es"/>
    <n v="1.25"/>
    <n v="1.25"/>
    <x v="1"/>
    <n v="506"/>
    <s v="PROFESOR TITULAR DE ESCUELA UNIVERSITARI"/>
    <s v="01A"/>
    <s v="TIEMPO COMPLETO AMPLIADO"/>
    <s v="2012-09-01 00:00:00.0"/>
    <s v="null"/>
    <s v="DF31220"/>
    <s v="TITULAR DE ESCUELAS UNIVERSITARIAS"/>
    <s v="R104"/>
    <x v="0"/>
    <n v="230"/>
    <s v="ECONOMÍA FINANCIERA Y CONTABILIDAD"/>
  </r>
  <r>
    <x v="0"/>
    <n v="16544145"/>
    <s v="FCE"/>
    <n v="687"/>
    <s v="104I"/>
    <s v="GRUPO-B1"/>
    <s v="Operaciones financieras"/>
    <s v="GI"/>
    <s v="GRUPO DE INFORMÁTICA"/>
    <s v="104I"/>
    <s v="PRÁCTICAS DE INFORMÁTICA DE OPERACIONES FINANCIERAS"/>
    <s v="GRUPO-B1"/>
    <s v="Grupo de Prácticas de Informática de OPERACIONES FINANCIERAS"/>
    <s v="2S"/>
    <n v="16544145"/>
    <s v="ACEDO"/>
    <s v="RAMÍREZ"/>
    <s v="MIGUEL ANGEL"/>
    <s v="miacedo"/>
    <s v="miguel-angel.acedo@unirioja.es"/>
    <n v="0.25"/>
    <n v="0.25"/>
    <x v="0"/>
    <n v="504"/>
    <s v="PROFESOR TITULAR UNIVERSIDAD"/>
    <s v="C01"/>
    <s v="TIEMPO COMPLETO"/>
    <s v="2018-11-26 00:00:00.0"/>
    <s v="null"/>
    <s v="DF31207"/>
    <s v="PROFESOR TITULAR DE UNIVERSIDAD"/>
    <s v="R104"/>
    <x v="0"/>
    <n v="230"/>
    <s v="ECONOMÍA FINANCIERA Y CONTABILIDAD"/>
  </r>
  <r>
    <x v="0"/>
    <n v="16544145"/>
    <s v="FCE"/>
    <n v="687"/>
    <s v="104I"/>
    <s v="GRUPO-B2"/>
    <s v="Operaciones financieras"/>
    <s v="GI"/>
    <s v="GRUPO DE INFORMÁTICA"/>
    <s v="104I"/>
    <s v="PRÁCTICAS DE INFORMÁTICA DE OPERACIONES FINANCIERAS"/>
    <s v="GRUPO-B2"/>
    <s v="Grupo de Prácticas de Informática de OPERACIONES FINANCIERAS"/>
    <s v="2S"/>
    <n v="16544145"/>
    <s v="ACEDO"/>
    <s v="RAMÍREZ"/>
    <s v="MIGUEL ANGEL"/>
    <s v="miacedo"/>
    <s v="miguel-angel.acedo@unirioja.es"/>
    <n v="0.25"/>
    <n v="0.25"/>
    <x v="0"/>
    <n v="504"/>
    <s v="PROFESOR TITULAR UNIVERSIDAD"/>
    <s v="C01"/>
    <s v="TIEMPO COMPLETO"/>
    <s v="2018-11-26 00:00:00.0"/>
    <s v="null"/>
    <s v="DF31207"/>
    <s v="PROFESOR TITULAR DE UNIVERSIDAD"/>
    <s v="R104"/>
    <x v="0"/>
    <n v="230"/>
    <s v="ECONOMÍA FINANCIERA Y CONTABILIDAD"/>
  </r>
  <r>
    <x v="0"/>
    <n v="16559462"/>
    <s v="FCE"/>
    <n v="687"/>
    <s v="104I"/>
    <s v="GRUPO-B2"/>
    <s v="Operaciones financieras"/>
    <s v="GI"/>
    <s v="GRUPO DE INFORMÁTICA"/>
    <s v="104I"/>
    <s v="PRÁCTICAS DE INFORMÁTICA DE OPERACIONES FINANCIERAS"/>
    <s v="GRUPO-B2"/>
    <s v="Grupo de Prácticas de Informática de OPERACIONES FINANCIERAS"/>
    <s v="2S"/>
    <n v="16559462"/>
    <s v="LACALZADA"/>
    <s v="ESQUIVEL"/>
    <s v="JOSÉ ANGEL"/>
    <s v="jolacae"/>
    <s v="jose-angel.lacalzada@unirioja.es"/>
    <n v="1.25"/>
    <n v="1.25"/>
    <x v="1"/>
    <n v="532"/>
    <s v="LABORAL DOCENTE-ASOCIADO"/>
    <s v="P06"/>
    <s v="TIEMPO PARCIAL (6+6 HORAS)"/>
    <s v="2015-09-15 00:00:00.0"/>
    <s v="2019-09-14 00:00:00.0"/>
    <s v="PI101023"/>
    <s v="PROFESOR ASOCIADO"/>
    <s v="R104"/>
    <x v="0"/>
    <n v="230"/>
    <s v="ECONOMÍA FINANCIERA Y CONTABILIDAD"/>
  </r>
  <r>
    <x v="0"/>
    <n v="16544145"/>
    <s v="FCE"/>
    <n v="687"/>
    <s v="104I"/>
    <s v="GRUPO-B3"/>
    <s v="Operaciones financieras"/>
    <s v="GI"/>
    <s v="GRUPO DE INFORMÁTICA"/>
    <s v="104I"/>
    <s v="PRÁCTICAS DE INFORMÁTICA DE OPERACIONES FINANCIERAS"/>
    <s v="GRUPO-B3"/>
    <s v="Grupo de Prácticas de Informática de OPERACIONES FINANCIERAS"/>
    <s v="2S"/>
    <n v="16544145"/>
    <s v="ACEDO"/>
    <s v="RAMÍREZ"/>
    <s v="MIGUEL ANGEL"/>
    <s v="miacedo"/>
    <s v="miguel-angel.acedo@unirioja.es"/>
    <n v="0.25"/>
    <n v="0.25"/>
    <x v="0"/>
    <n v="504"/>
    <s v="PROFESOR TITULAR UNIVERSIDAD"/>
    <s v="C01"/>
    <s v="TIEMPO COMPLETO"/>
    <s v="2018-11-26 00:00:00.0"/>
    <s v="null"/>
    <s v="DF31207"/>
    <s v="PROFESOR TITULAR DE UNIVERSIDAD"/>
    <s v="R104"/>
    <x v="0"/>
    <n v="230"/>
    <s v="ECONOMÍA FINANCIERA Y CONTABILIDAD"/>
  </r>
  <r>
    <x v="0"/>
    <n v="16559462"/>
    <s v="FCE"/>
    <n v="687"/>
    <s v="104I"/>
    <s v="GRUPO-B3"/>
    <s v="Operaciones financieras"/>
    <s v="GI"/>
    <s v="GRUPO DE INFORMÁTICA"/>
    <s v="104I"/>
    <s v="PRÁCTICAS DE INFORMÁTICA DE OPERACIONES FINANCIERAS"/>
    <s v="GRUPO-B3"/>
    <s v="Grupo de Prácticas de Informática de OPERACIONES FINANCIERAS"/>
    <s v="2S"/>
    <n v="16559462"/>
    <s v="LACALZADA"/>
    <s v="ESQUIVEL"/>
    <s v="JOSÉ ANGEL"/>
    <s v="jolacae"/>
    <s v="jose-angel.lacalzada@unirioja.es"/>
    <n v="1.25"/>
    <n v="1.25"/>
    <x v="1"/>
    <n v="532"/>
    <s v="LABORAL DOCENTE-ASOCIADO"/>
    <s v="P06"/>
    <s v="TIEMPO PARCIAL (6+6 HORAS)"/>
    <s v="2015-09-15 00:00:00.0"/>
    <s v="2019-09-14 00:00:00.0"/>
    <s v="PI101023"/>
    <s v="PROFESOR ASOCIADO"/>
    <s v="R104"/>
    <x v="0"/>
    <n v="230"/>
    <s v="ECONOMÍA FINANCIERA Y CONTABILIDAD"/>
  </r>
  <r>
    <x v="0"/>
    <n v="16544145"/>
    <s v="FCE"/>
    <n v="687"/>
    <s v="104I"/>
    <s v="GRUPO-C1"/>
    <s v="Operaciones financieras"/>
    <s v="GI"/>
    <s v="GRUPO DE INFORMÁTICA"/>
    <s v="104I"/>
    <s v="PRÁCTICAS DE INFORMÁTICA DE OPERACIONES FINANCIERAS"/>
    <s v="GRUPO-C1"/>
    <s v="Grupo de Prácticas de Informática de OPERACIONES FINANCIERAS"/>
    <s v="2S"/>
    <n v="16544145"/>
    <s v="ACEDO"/>
    <s v="RAMÍREZ"/>
    <s v="MIGUEL ANGEL"/>
    <s v="miacedo"/>
    <s v="miguel-angel.acedo@unirioja.es"/>
    <n v="1.5"/>
    <n v="1.5"/>
    <x v="0"/>
    <n v="504"/>
    <s v="PROFESOR TITULAR UNIVERSIDAD"/>
    <s v="C01"/>
    <s v="TIEMPO COMPLETO"/>
    <s v="2018-11-26 00:00:00.0"/>
    <s v="null"/>
    <s v="DF31207"/>
    <s v="PROFESOR TITULAR DE UNIVERSIDAD"/>
    <s v="R104"/>
    <x v="0"/>
    <n v="230"/>
    <s v="ECONOMÍA FINANCIERA Y CONTABILIDAD"/>
  </r>
  <r>
    <x v="0"/>
    <n v="16544145"/>
    <s v="FCE"/>
    <n v="687"/>
    <s v="104I"/>
    <s v="GRUPO-C2"/>
    <s v="Operaciones financieras"/>
    <s v="GI"/>
    <s v="GRUPO DE INFORMÁTICA"/>
    <s v="104I"/>
    <s v="PRÁCTICAS DE INFORMÁTICA DE OPERACIONES FINANCIERAS"/>
    <s v="GRUPO-C2"/>
    <s v="Grupo de Prácticas de Informática de OPERACIONES FINANCIERAS"/>
    <s v="2S"/>
    <n v="16544145"/>
    <s v="ACEDO"/>
    <s v="RAMÍREZ"/>
    <s v="MIGUEL ANGEL"/>
    <s v="miacedo"/>
    <s v="miguel-angel.acedo@unirioja.es"/>
    <n v="1.5"/>
    <n v="1.5"/>
    <x v="0"/>
    <n v="504"/>
    <s v="PROFESOR TITULAR UNIVERSIDAD"/>
    <s v="C01"/>
    <s v="TIEMPO COMPLETO"/>
    <s v="2018-11-26 00:00:00.0"/>
    <s v="null"/>
    <s v="DF31207"/>
    <s v="PROFESOR TITULAR DE UNIVERSIDAD"/>
    <s v="R104"/>
    <x v="0"/>
    <n v="230"/>
    <s v="ECONOMÍA FINANCIERA Y CONTABILIDAD"/>
  </r>
  <r>
    <x v="0"/>
    <n v="16532770"/>
    <s v="FCE"/>
    <n v="687"/>
    <s v="104I"/>
    <s v="GRUPO-D1"/>
    <s v="Operaciones financieras"/>
    <s v="GI"/>
    <s v="GRUPO DE INFORMÁTICA"/>
    <s v="104I"/>
    <s v="PRÁCTICAS DE INFORMÁTICA DE OPERACIONES FINANCIERAS"/>
    <s v="GRUPO-D1"/>
    <s v="Grupo de Prácticas de Informática de OPERACIONES FINANCIERAS"/>
    <s v="2S"/>
    <n v="16532770"/>
    <s v="BLASCO"/>
    <s v="TOMÁS"/>
    <s v="YOLANDA"/>
    <s v="yoblasco"/>
    <s v="yolanda.blasco@unirioja.es"/>
    <n v="1.25"/>
    <n v="1.25"/>
    <x v="1"/>
    <n v="506"/>
    <s v="PROFESOR TITULAR DE ESCUELA UNIVERSITARI"/>
    <s v="01A"/>
    <s v="TIEMPO COMPLETO AMPLIADO"/>
    <s v="2012-09-01 00:00:00.0"/>
    <s v="null"/>
    <s v="DF31220"/>
    <s v="TITULAR DE ESCUELAS UNIVERSITARIAS"/>
    <s v="R104"/>
    <x v="0"/>
    <n v="230"/>
    <s v="ECONOMÍA FINANCIERA Y CONTABILIDAD"/>
  </r>
  <r>
    <x v="0"/>
    <n v="16544145"/>
    <s v="FCE"/>
    <n v="687"/>
    <s v="104I"/>
    <s v="GRUPO-D1"/>
    <s v="Operaciones financieras"/>
    <s v="GI"/>
    <s v="GRUPO DE INFORMÁTICA"/>
    <s v="104I"/>
    <s v="PRÁCTICAS DE INFORMÁTICA DE OPERACIONES FINANCIERAS"/>
    <s v="GRUPO-D1"/>
    <s v="Grupo de Prácticas de Informática de OPERACIONES FINANCIERAS"/>
    <s v="2S"/>
    <n v="16544145"/>
    <s v="ACEDO"/>
    <s v="RAMÍREZ"/>
    <s v="MIGUEL ANGEL"/>
    <s v="miacedo"/>
    <s v="miguel-angel.acedo@unirioja.es"/>
    <n v="0.25"/>
    <n v="0.25"/>
    <x v="0"/>
    <n v="504"/>
    <s v="PROFESOR TITULAR UNIVERSIDAD"/>
    <s v="C01"/>
    <s v="TIEMPO COMPLETO"/>
    <s v="2018-11-26 00:00:00.0"/>
    <s v="null"/>
    <s v="DF31207"/>
    <s v="PROFESOR TITULAR DE UNIVERSIDAD"/>
    <s v="R104"/>
    <x v="0"/>
    <n v="230"/>
    <s v="ECONOMÍA FINANCIERA Y CONTABILIDAD"/>
  </r>
  <r>
    <x v="0"/>
    <n v="16544145"/>
    <s v="FCE"/>
    <n v="687"/>
    <s v="104I"/>
    <s v="GRUPO-D2"/>
    <s v="Operaciones financieras"/>
    <s v="GI"/>
    <s v="GRUPO DE INFORMÁTICA"/>
    <s v="104I"/>
    <s v="PRÁCTICAS DE INFORMÁTICA DE OPERACIONES FINANCIERAS"/>
    <s v="GRUPO-D2"/>
    <s v="Grupo de Prácticas de Informática de OPERACIONES FINANCIERAS"/>
    <s v="2S"/>
    <n v="16544145"/>
    <s v="ACEDO"/>
    <s v="RAMÍREZ"/>
    <s v="MIGUEL ANGEL"/>
    <s v="miacedo"/>
    <s v="miguel-angel.acedo@unirioja.es"/>
    <n v="0.5"/>
    <n v="0.5"/>
    <x v="0"/>
    <n v="504"/>
    <s v="PROFESOR TITULAR UNIVERSIDAD"/>
    <s v="C01"/>
    <s v="TIEMPO COMPLETO"/>
    <s v="2018-11-26 00:00:00.0"/>
    <s v="null"/>
    <s v="DF31207"/>
    <s v="PROFESOR TITULAR DE UNIVERSIDAD"/>
    <s v="R104"/>
    <x v="0"/>
    <n v="230"/>
    <s v="ECONOMÍA FINANCIERA Y CONTABILIDAD"/>
  </r>
  <r>
    <x v="0"/>
    <n v="16559462"/>
    <s v="FCE"/>
    <n v="687"/>
    <s v="104I"/>
    <s v="GRUPO-D2"/>
    <s v="Operaciones financieras"/>
    <s v="GI"/>
    <s v="GRUPO DE INFORMÁTICA"/>
    <s v="104I"/>
    <s v="PRÁCTICAS DE INFORMÁTICA DE OPERACIONES FINANCIERAS"/>
    <s v="GRUPO-D2"/>
    <s v="Grupo de Prácticas de Informática de OPERACIONES FINANCIERAS"/>
    <s v="2S"/>
    <n v="16559462"/>
    <s v="LACALZADA"/>
    <s v="ESQUIVEL"/>
    <s v="JOSÉ ANGEL"/>
    <s v="jolacae"/>
    <s v="jose-angel.lacalzada@unirioja.es"/>
    <n v="1"/>
    <n v="1"/>
    <x v="1"/>
    <n v="532"/>
    <s v="LABORAL DOCENTE-ASOCIADO"/>
    <s v="P06"/>
    <s v="TIEMPO PARCIAL (6+6 HORAS)"/>
    <s v="2015-09-15 00:00:00.0"/>
    <s v="2019-09-14 00:00:00.0"/>
    <s v="PI101023"/>
    <s v="PROFESOR ASOCIADO"/>
    <s v="R104"/>
    <x v="0"/>
    <n v="230"/>
    <s v="ECONOMÍA FINANCIERA Y CONTABILIDAD"/>
  </r>
  <r>
    <x v="0"/>
    <n v="16532770"/>
    <s v="FCE"/>
    <n v="687"/>
    <s v="104R"/>
    <s v="GRUPO-A1"/>
    <s v="Operaciones financieras"/>
    <s v="GR"/>
    <s v="GRUPO REDUCIDO"/>
    <s v="104R"/>
    <s v="PRÁCTICAS DE OPERACIONES FINANCIERAS"/>
    <s v="GRUPO-A1"/>
    <s v="Grupo de Prácticas de OPERACIONES FINANCIERAS"/>
    <s v="2S"/>
    <n v="16532770"/>
    <s v="BLASCO"/>
    <s v="TOMÁS"/>
    <s v="YOLANDA"/>
    <s v="yoblasco"/>
    <s v="yolanda.blasco@unirioja.es"/>
    <n v="0.5"/>
    <n v="0.5"/>
    <x v="1"/>
    <n v="506"/>
    <s v="PROFESOR TITULAR DE ESCUELA UNIVERSITARI"/>
    <s v="01A"/>
    <s v="TIEMPO COMPLETO AMPLIADO"/>
    <s v="2012-09-01 00:00:00.0"/>
    <s v="null"/>
    <s v="DF31220"/>
    <s v="TITULAR DE ESCUELAS UNIVERSITARIAS"/>
    <s v="R104"/>
    <x v="0"/>
    <n v="230"/>
    <s v="ECONOMÍA FINANCIERA Y CONTABILIDAD"/>
  </r>
  <r>
    <x v="0"/>
    <n v="16532770"/>
    <s v="FCE"/>
    <n v="687"/>
    <s v="104R"/>
    <s v="GRUPO-A2"/>
    <s v="Operaciones financieras"/>
    <s v="GR"/>
    <s v="GRUPO REDUCIDO"/>
    <s v="104R"/>
    <s v="PRÁCTICAS DE OPERACIONES FINANCIERAS"/>
    <s v="GRUPO-A2"/>
    <s v="Grupo de Prácticas de OPERACIONES FINANCIERAS"/>
    <s v="2S"/>
    <n v="16532770"/>
    <s v="BLASCO"/>
    <s v="TOMÁS"/>
    <s v="YOLANDA"/>
    <s v="yoblasco"/>
    <s v="yolanda.blasco@unirioja.es"/>
    <n v="0.5"/>
    <n v="0.5"/>
    <x v="1"/>
    <n v="506"/>
    <s v="PROFESOR TITULAR DE ESCUELA UNIVERSITARI"/>
    <s v="01A"/>
    <s v="TIEMPO COMPLETO AMPLIADO"/>
    <s v="2012-09-01 00:00:00.0"/>
    <s v="null"/>
    <s v="DF31220"/>
    <s v="TITULAR DE ESCUELAS UNIVERSITARIAS"/>
    <s v="R104"/>
    <x v="0"/>
    <n v="230"/>
    <s v="ECONOMÍA FINANCIERA Y CONTABILIDAD"/>
  </r>
  <r>
    <x v="0"/>
    <n v="16532770"/>
    <s v="FCE"/>
    <n v="687"/>
    <s v="104R"/>
    <s v="GRUPO-A3"/>
    <s v="Operaciones financieras"/>
    <s v="GR"/>
    <s v="GRUPO REDUCIDO"/>
    <s v="104R"/>
    <s v="PRÁCTICAS DE OPERACIONES FINANCIERAS"/>
    <s v="GRUPO-A3"/>
    <s v="Grupo de Prácticas de OPERACIONES FINANCIERAS"/>
    <s v="2S"/>
    <n v="16532770"/>
    <s v="BLASCO"/>
    <s v="TOMÁS"/>
    <s v="YOLANDA"/>
    <s v="yoblasco"/>
    <s v="yolanda.blasco@unirioja.es"/>
    <n v="0.5"/>
    <n v="0.5"/>
    <x v="1"/>
    <n v="506"/>
    <s v="PROFESOR TITULAR DE ESCUELA UNIVERSITARI"/>
    <s v="01A"/>
    <s v="TIEMPO COMPLETO AMPLIADO"/>
    <s v="2012-09-01 00:00:00.0"/>
    <s v="null"/>
    <s v="DF31220"/>
    <s v="TITULAR DE ESCUELAS UNIVERSITARIAS"/>
    <s v="R104"/>
    <x v="0"/>
    <n v="230"/>
    <s v="ECONOMÍA FINANCIERA Y CONTABILIDAD"/>
  </r>
  <r>
    <x v="0"/>
    <n v="16532770"/>
    <s v="FCE"/>
    <n v="687"/>
    <s v="104R"/>
    <s v="GRUPO-B1"/>
    <s v="Operaciones financieras"/>
    <s v="GR"/>
    <s v="GRUPO REDUCIDO"/>
    <s v="104R"/>
    <s v="PRÁCTICAS DE OPERACIONES FINANCIERAS"/>
    <s v="GRUPO-B1"/>
    <s v="Grupo de Prácticas de OPERACIONES FINANCIERAS"/>
    <s v="2S"/>
    <n v="16532770"/>
    <s v="BLASCO"/>
    <s v="TOMÁS"/>
    <s v="YOLANDA"/>
    <s v="yoblasco"/>
    <s v="yolanda.blasco@unirioja.es"/>
    <n v="0.5"/>
    <n v="0.5"/>
    <x v="1"/>
    <n v="506"/>
    <s v="PROFESOR TITULAR DE ESCUELA UNIVERSITARI"/>
    <s v="01A"/>
    <s v="TIEMPO COMPLETO AMPLIADO"/>
    <s v="2012-09-01 00:00:00.0"/>
    <s v="null"/>
    <s v="DF31220"/>
    <s v="TITULAR DE ESCUELAS UNIVERSITARIAS"/>
    <s v="R104"/>
    <x v="0"/>
    <n v="230"/>
    <s v="ECONOMÍA FINANCIERA Y CONTABILIDAD"/>
  </r>
  <r>
    <x v="0"/>
    <n v="16532770"/>
    <s v="FCE"/>
    <n v="687"/>
    <s v="104R"/>
    <s v="GRUPO-B2"/>
    <s v="Operaciones financieras"/>
    <s v="GR"/>
    <s v="GRUPO REDUCIDO"/>
    <s v="104R"/>
    <s v="PRÁCTICAS DE OPERACIONES FINANCIERAS"/>
    <s v="GRUPO-B2"/>
    <s v="Grupo de Prácticas de OPERACIONES FINANCIERAS"/>
    <s v="2S"/>
    <n v="16532770"/>
    <s v="BLASCO"/>
    <s v="TOMÁS"/>
    <s v="YOLANDA"/>
    <s v="yoblasco"/>
    <s v="yolanda.blasco@unirioja.es"/>
    <n v="0.5"/>
    <n v="0.5"/>
    <x v="1"/>
    <n v="506"/>
    <s v="PROFESOR TITULAR DE ESCUELA UNIVERSITARI"/>
    <s v="01A"/>
    <s v="TIEMPO COMPLETO AMPLIADO"/>
    <s v="2012-09-01 00:00:00.0"/>
    <s v="null"/>
    <s v="DF31220"/>
    <s v="TITULAR DE ESCUELAS UNIVERSITARIAS"/>
    <s v="R104"/>
    <x v="0"/>
    <n v="230"/>
    <s v="ECONOMÍA FINANCIERA Y CONTABILIDAD"/>
  </r>
  <r>
    <x v="0"/>
    <n v="16532770"/>
    <s v="FCE"/>
    <n v="687"/>
    <s v="104R"/>
    <s v="GRUPO-B3"/>
    <s v="Operaciones financieras"/>
    <s v="GR"/>
    <s v="GRUPO REDUCIDO"/>
    <s v="104R"/>
    <s v="PRÁCTICAS DE OPERACIONES FINANCIERAS"/>
    <s v="GRUPO-B3"/>
    <s v="Grupo de Prácticas de OPERACIONES FINANCIERAS"/>
    <s v="2S"/>
    <n v="16532770"/>
    <s v="BLASCO"/>
    <s v="TOMÁS"/>
    <s v="YOLANDA"/>
    <s v="yoblasco"/>
    <s v="yolanda.blasco@unirioja.es"/>
    <n v="0.5"/>
    <n v="0.5"/>
    <x v="1"/>
    <n v="506"/>
    <s v="PROFESOR TITULAR DE ESCUELA UNIVERSITARI"/>
    <s v="01A"/>
    <s v="TIEMPO COMPLETO AMPLIADO"/>
    <s v="2012-09-01 00:00:00.0"/>
    <s v="null"/>
    <s v="DF31220"/>
    <s v="TITULAR DE ESCUELAS UNIVERSITARIAS"/>
    <s v="R104"/>
    <x v="0"/>
    <n v="230"/>
    <s v="ECONOMÍA FINANCIERA Y CONTABILIDAD"/>
  </r>
  <r>
    <x v="0"/>
    <n v="16544145"/>
    <s v="FCE"/>
    <n v="687"/>
    <s v="104R"/>
    <s v="GRUPO-C1"/>
    <s v="Operaciones financieras"/>
    <s v="GR"/>
    <s v="GRUPO REDUCIDO"/>
    <s v="104R"/>
    <s v="PRÁCTICAS DE OPERACIONES FINANCIERAS"/>
    <s v="GRUPO-C1"/>
    <s v="Grupo de Prácticas de OPERACIONES FINANCIERAS"/>
    <s v="2S"/>
    <n v="16544145"/>
    <s v="ACEDO"/>
    <s v="RAMÍREZ"/>
    <s v="MIGUEL ANGEL"/>
    <s v="miacedo"/>
    <s v="miguel-angel.acedo@unirioja.es"/>
    <n v="0.5"/>
    <n v="0.5"/>
    <x v="0"/>
    <n v="504"/>
    <s v="PROFESOR TITULAR UNIVERSIDAD"/>
    <s v="C01"/>
    <s v="TIEMPO COMPLETO"/>
    <s v="2018-11-26 00:00:00.0"/>
    <s v="null"/>
    <s v="DF31207"/>
    <s v="PROFESOR TITULAR DE UNIVERSIDAD"/>
    <s v="R104"/>
    <x v="0"/>
    <n v="230"/>
    <s v="ECONOMÍA FINANCIERA Y CONTABILIDAD"/>
  </r>
  <r>
    <x v="0"/>
    <n v="16544145"/>
    <s v="FCE"/>
    <n v="687"/>
    <s v="104R"/>
    <s v="GRUPO-C2"/>
    <s v="Operaciones financieras"/>
    <s v="GR"/>
    <s v="GRUPO REDUCIDO"/>
    <s v="104R"/>
    <s v="PRÁCTICAS DE OPERACIONES FINANCIERAS"/>
    <s v="GRUPO-C2"/>
    <s v="Grupo de Prácticas de OPERACIONES FINANCIERAS"/>
    <s v="2S"/>
    <n v="16544145"/>
    <s v="ACEDO"/>
    <s v="RAMÍREZ"/>
    <s v="MIGUEL ANGEL"/>
    <s v="miacedo"/>
    <s v="miguel-angel.acedo@unirioja.es"/>
    <n v="0.5"/>
    <n v="0.5"/>
    <x v="0"/>
    <n v="504"/>
    <s v="PROFESOR TITULAR UNIVERSIDAD"/>
    <s v="C01"/>
    <s v="TIEMPO COMPLETO"/>
    <s v="2018-11-26 00:00:00.0"/>
    <s v="null"/>
    <s v="DF31207"/>
    <s v="PROFESOR TITULAR DE UNIVERSIDAD"/>
    <s v="R104"/>
    <x v="0"/>
    <n v="230"/>
    <s v="ECONOMÍA FINANCIERA Y CONTABILIDAD"/>
  </r>
  <r>
    <x v="0"/>
    <n v="16532770"/>
    <s v="FCE"/>
    <n v="687"/>
    <s v="104R"/>
    <s v="GRUPO-D1"/>
    <s v="Operaciones financieras"/>
    <s v="GR"/>
    <s v="GRUPO REDUCIDO"/>
    <s v="104R"/>
    <s v="PRÁCTICAS DE OPERACIONES FINANCIERAS"/>
    <s v="GRUPO-D1"/>
    <s v="Grupo de Prácticas de OPERACIONES FINANCIERAS"/>
    <s v="2S"/>
    <n v="16532770"/>
    <s v="BLASCO"/>
    <s v="TOMÁS"/>
    <s v="YOLANDA"/>
    <s v="yoblasco"/>
    <s v="yolanda.blasco@unirioja.es"/>
    <n v="0.5"/>
    <n v="0.5"/>
    <x v="1"/>
    <n v="506"/>
    <s v="PROFESOR TITULAR DE ESCUELA UNIVERSITARI"/>
    <s v="01A"/>
    <s v="TIEMPO COMPLETO AMPLIADO"/>
    <s v="2012-09-01 00:00:00.0"/>
    <s v="null"/>
    <s v="DF31220"/>
    <s v="TITULAR DE ESCUELAS UNIVERSITARIAS"/>
    <s v="R104"/>
    <x v="0"/>
    <n v="230"/>
    <s v="ECONOMÍA FINANCIERA Y CONTABILIDAD"/>
  </r>
  <r>
    <x v="0"/>
    <n v="16532770"/>
    <s v="FCE"/>
    <n v="687"/>
    <s v="104R"/>
    <s v="GRUPO-D2"/>
    <s v="Operaciones financieras"/>
    <s v="GR"/>
    <s v="GRUPO REDUCIDO"/>
    <s v="104R"/>
    <s v="PRÁCTICAS DE OPERACIONES FINANCIERAS"/>
    <s v="GRUPO-D2"/>
    <s v="Grupo de Prácticas de OPERACIONES FINANCIERAS"/>
    <s v="2S"/>
    <n v="16532770"/>
    <s v="BLASCO"/>
    <s v="TOMÁS"/>
    <s v="YOLANDA"/>
    <s v="yoblasco"/>
    <s v="yolanda.blasco@unirioja.es"/>
    <n v="0.5"/>
    <n v="0.5"/>
    <x v="1"/>
    <n v="506"/>
    <s v="PROFESOR TITULAR DE ESCUELA UNIVERSITARI"/>
    <s v="01A"/>
    <s v="TIEMPO COMPLETO AMPLIADO"/>
    <s v="2012-09-01 00:00:00.0"/>
    <s v="null"/>
    <s v="DF31220"/>
    <s v="TITULAR DE ESCUELAS UNIVERSITARIAS"/>
    <s v="R104"/>
    <x v="0"/>
    <n v="230"/>
    <s v="ECONOMÍA FINANCIERA Y CONTABILIDAD"/>
  </r>
  <r>
    <x v="1"/>
    <n v="16545318"/>
    <s v="FCJS"/>
    <n v="687"/>
    <s v="104G"/>
    <s v="GRUPO-D"/>
    <s v="Operaciones financieras"/>
    <s v="GG"/>
    <s v="GRUPO GRANDE"/>
    <s v="104G"/>
    <s v="CLASE MAGISTRAL DE OPERACIONES FINANCIERAS"/>
    <s v="GRUPO-D"/>
    <s v="Grupo de Clase Magistral de OPERACIONES FINANCIERAS (docencia en español)"/>
    <s v="2S"/>
    <n v="16545318"/>
    <s v="RUIZ-OLALLA"/>
    <s v="CORCUERA"/>
    <s v="Mª CARMEN"/>
    <s v="caruiz-o"/>
    <s v="carmen.ruiz-olalla@unirioja.es"/>
    <n v="4"/>
    <m/>
    <x v="0"/>
    <n v="504"/>
    <s v="PROFESOR TITULAR UNIVERSIDAD"/>
    <s v="01A"/>
    <s v="TIEMPO COMPLETO AMPLIADO"/>
    <s v="2012-09-01 00:00:00.0"/>
    <s v="null"/>
    <s v="DF100082"/>
    <s v="PROFESOR TITULAR DE UNIVERSIDAD"/>
    <s v="R104"/>
    <x v="0"/>
    <n v="230"/>
    <s v="ECONOMÍA FINANCIERA Y CONTABILIDAD"/>
  </r>
  <r>
    <x v="1"/>
    <n v="16532770"/>
    <s v="FCJS"/>
    <n v="687"/>
    <s v="104I"/>
    <s v="GRUPO-D1"/>
    <s v="Operaciones financieras"/>
    <s v="GI"/>
    <s v="GRUPO DE INFORMÁTICA"/>
    <s v="104I"/>
    <s v="PRÁCTICAS DE INFORMÁTICA DE OPERACIONES FINANCIERAS"/>
    <s v="GRUPO-D1"/>
    <s v="Grupo de Prácticas de Informática de OPERACIONES FINANCIERAS"/>
    <s v="2S"/>
    <n v="16532770"/>
    <s v="BLASCO"/>
    <s v="TOMÁS"/>
    <s v="YOLANDA"/>
    <s v="yoblasco"/>
    <s v="yolanda.blasco@unirioja.es"/>
    <n v="1.25"/>
    <m/>
    <x v="1"/>
    <n v="506"/>
    <s v="PROFESOR TITULAR DE ESCUELA UNIVERSITARI"/>
    <s v="01A"/>
    <s v="TIEMPO COMPLETO AMPLIADO"/>
    <s v="2012-09-01 00:00:00.0"/>
    <s v="null"/>
    <s v="DF31220"/>
    <s v="TITULAR DE ESCUELAS UNIVERSITARIAS"/>
    <s v="R104"/>
    <x v="0"/>
    <n v="230"/>
    <s v="ECONOMÍA FINANCIERA Y CONTABILIDAD"/>
  </r>
  <r>
    <x v="1"/>
    <n v="16544145"/>
    <s v="FCJS"/>
    <n v="687"/>
    <s v="104I"/>
    <s v="GRUPO-D1"/>
    <s v="Operaciones financieras"/>
    <s v="GI"/>
    <s v="GRUPO DE INFORMÁTICA"/>
    <s v="104I"/>
    <s v="PRÁCTICAS DE INFORMÁTICA DE OPERACIONES FINANCIERAS"/>
    <s v="GRUPO-D1"/>
    <s v="Grupo de Prácticas de Informática de OPERACIONES FINANCIERAS"/>
    <s v="2S"/>
    <n v="16544145"/>
    <s v="ACEDO"/>
    <s v="RAMÍREZ"/>
    <s v="MIGUEL ANGEL"/>
    <s v="miacedo"/>
    <s v="miguel-angel.acedo@unirioja.es"/>
    <n v="0.25"/>
    <m/>
    <x v="0"/>
    <n v="504"/>
    <s v="PROFESOR TITULAR UNIVERSIDAD"/>
    <s v="C01"/>
    <s v="TIEMPO COMPLETO"/>
    <s v="2018-11-26 00:00:00.0"/>
    <s v="null"/>
    <s v="DF31207"/>
    <s v="PROFESOR TITULAR DE UNIVERSIDAD"/>
    <s v="R104"/>
    <x v="0"/>
    <n v="230"/>
    <s v="ECONOMÍA FINANCIERA Y CONTABILIDAD"/>
  </r>
  <r>
    <x v="1"/>
    <n v="16544145"/>
    <s v="FCJS"/>
    <n v="687"/>
    <s v="104I"/>
    <s v="GRUPO-D2"/>
    <s v="Operaciones financieras"/>
    <s v="GI"/>
    <s v="GRUPO DE INFORMÁTICA"/>
    <s v="104I"/>
    <s v="PRÁCTICAS DE INFORMÁTICA DE OPERACIONES FINANCIERAS"/>
    <s v="GRUPO-D2"/>
    <s v="Grupo de Prácticas de Informática de OPERACIONES FINANCIERAS"/>
    <s v="2S"/>
    <n v="16544145"/>
    <s v="ACEDO"/>
    <s v="RAMÍREZ"/>
    <s v="MIGUEL ANGEL"/>
    <s v="miacedo"/>
    <s v="miguel-angel.acedo@unirioja.es"/>
    <n v="0.5"/>
    <m/>
    <x v="0"/>
    <n v="504"/>
    <s v="PROFESOR TITULAR UNIVERSIDAD"/>
    <s v="C01"/>
    <s v="TIEMPO COMPLETO"/>
    <s v="2018-11-26 00:00:00.0"/>
    <s v="null"/>
    <s v="DF31207"/>
    <s v="PROFESOR TITULAR DE UNIVERSIDAD"/>
    <s v="R104"/>
    <x v="0"/>
    <n v="230"/>
    <s v="ECONOMÍA FINANCIERA Y CONTABILIDAD"/>
  </r>
  <r>
    <x v="1"/>
    <n v="16559462"/>
    <s v="FCJS"/>
    <n v="687"/>
    <s v="104I"/>
    <s v="GRUPO-D2"/>
    <s v="Operaciones financieras"/>
    <s v="GI"/>
    <s v="GRUPO DE INFORMÁTICA"/>
    <s v="104I"/>
    <s v="PRÁCTICAS DE INFORMÁTICA DE OPERACIONES FINANCIERAS"/>
    <s v="GRUPO-D2"/>
    <s v="Grupo de Prácticas de Informática de OPERACIONES FINANCIERAS"/>
    <s v="2S"/>
    <n v="16559462"/>
    <s v="LACALZADA"/>
    <s v="ESQUIVEL"/>
    <s v="JOSÉ ANGEL"/>
    <s v="jolacae"/>
    <s v="jose-angel.lacalzada@unirioja.es"/>
    <n v="1"/>
    <m/>
    <x v="1"/>
    <n v="532"/>
    <s v="LABORAL DOCENTE-ASOCIADO"/>
    <s v="P06"/>
    <s v="TIEMPO PARCIAL (6+6 HORAS)"/>
    <s v="2015-09-15 00:00:00.0"/>
    <s v="2019-09-14 00:00:00.0"/>
    <s v="PI101023"/>
    <s v="PROFESOR ASOCIADO"/>
    <s v="R104"/>
    <x v="0"/>
    <n v="230"/>
    <s v="ECONOMÍA FINANCIERA Y CONTABILIDAD"/>
  </r>
  <r>
    <x v="1"/>
    <n v="16532770"/>
    <s v="FCJS"/>
    <n v="687"/>
    <s v="104R"/>
    <s v="GRUPO-D1"/>
    <s v="Operaciones financieras"/>
    <s v="GR"/>
    <s v="GRUPO REDUCIDO"/>
    <s v="104R"/>
    <s v="PRÁCTICAS DE OPERACIONES FINANCIERAS"/>
    <s v="GRUPO-D1"/>
    <s v="Grupo de Prácticas de OPERACIONES FINANCIERAS"/>
    <s v="2S"/>
    <n v="16532770"/>
    <s v="BLASCO"/>
    <s v="TOMÁS"/>
    <s v="YOLANDA"/>
    <s v="yoblasco"/>
    <s v="yolanda.blasco@unirioja.es"/>
    <n v="0.5"/>
    <m/>
    <x v="1"/>
    <n v="506"/>
    <s v="PROFESOR TITULAR DE ESCUELA UNIVERSITARI"/>
    <s v="01A"/>
    <s v="TIEMPO COMPLETO AMPLIADO"/>
    <s v="2012-09-01 00:00:00.0"/>
    <s v="null"/>
    <s v="DF31220"/>
    <s v="TITULAR DE ESCUELAS UNIVERSITARIAS"/>
    <s v="R104"/>
    <x v="0"/>
    <n v="230"/>
    <s v="ECONOMÍA FINANCIERA Y CONTABILIDAD"/>
  </r>
  <r>
    <x v="1"/>
    <n v="16532770"/>
    <s v="FCJS"/>
    <n v="687"/>
    <s v="104R"/>
    <s v="GRUPO-D2"/>
    <s v="Operaciones financieras"/>
    <s v="GR"/>
    <s v="GRUPO REDUCIDO"/>
    <s v="104R"/>
    <s v="PRÁCTICAS DE OPERACIONES FINANCIERAS"/>
    <s v="GRUPO-D2"/>
    <s v="Grupo de Prácticas de OPERACIONES FINANCIERAS"/>
    <s v="2S"/>
    <n v="16532770"/>
    <s v="BLASCO"/>
    <s v="TOMÁS"/>
    <s v="YOLANDA"/>
    <s v="yoblasco"/>
    <s v="yolanda.blasco@unirioja.es"/>
    <n v="0.5"/>
    <m/>
    <x v="1"/>
    <n v="506"/>
    <s v="PROFESOR TITULAR DE ESCUELA UNIVERSITARI"/>
    <s v="01A"/>
    <s v="TIEMPO COMPLETO AMPLIADO"/>
    <s v="2012-09-01 00:00:00.0"/>
    <s v="null"/>
    <s v="DF31220"/>
    <s v="TITULAR DE ESCUELAS UNIVERSITARIAS"/>
    <s v="R104"/>
    <x v="0"/>
    <n v="230"/>
    <s v="ECONOMÍA FINANCIERA Y CONTABILIDAD"/>
  </r>
  <r>
    <x v="2"/>
    <n v="16532770"/>
    <s v="FCJS"/>
    <n v="687"/>
    <s v="104G"/>
    <s v="GRUPO-A"/>
    <s v="Operaciones financieras"/>
    <s v="GG"/>
    <s v="GRUPO GRANDE"/>
    <s v="104G"/>
    <s v="CLASE MAGISTRAL DE OPERACIONES FINANCIERAS"/>
    <s v="GRUPO-A"/>
    <s v="Grupo de Clase Magistral de OPERACIONES FINANCIERAS (docencia en español)"/>
    <s v="2S"/>
    <n v="16532770"/>
    <s v="BLASCO"/>
    <s v="TOMÁS"/>
    <s v="YOLANDA"/>
    <s v="yoblasco"/>
    <s v="yolanda.blasco@unirioja.es"/>
    <n v="0"/>
    <m/>
    <x v="1"/>
    <n v="506"/>
    <s v="PROFESOR TITULAR DE ESCUELA UNIVERSITARI"/>
    <s v="01A"/>
    <s v="TIEMPO COMPLETO AMPLIADO"/>
    <s v="2012-09-01 00:00:00.0"/>
    <s v="null"/>
    <s v="DF31220"/>
    <s v="TITULAR DE ESCUELAS UNIVERSITARIAS"/>
    <s v="R104"/>
    <x v="0"/>
    <n v="230"/>
    <s v="ECONOMÍA FINANCIERA Y CONTABILIDAD"/>
  </r>
  <r>
    <x v="2"/>
    <n v="16545318"/>
    <s v="FCJS"/>
    <n v="687"/>
    <s v="104G"/>
    <s v="GRUPO-A"/>
    <s v="Operaciones financieras"/>
    <s v="GG"/>
    <s v="GRUPO GRANDE"/>
    <s v="104G"/>
    <s v="CLASE MAGISTRAL DE OPERACIONES FINANCIERAS"/>
    <s v="GRUPO-A"/>
    <s v="Grupo de Clase Magistral de OPERACIONES FINANCIERAS (docencia en español)"/>
    <s v="2S"/>
    <n v="16545318"/>
    <s v="RUIZ-OLALLA"/>
    <s v="CORCUERA"/>
    <s v="Mª CARMEN"/>
    <s v="caruiz-o"/>
    <s v="carmen.ruiz-olalla@unirioja.es"/>
    <n v="4"/>
    <m/>
    <x v="0"/>
    <n v="504"/>
    <s v="PROFESOR TITULAR UNIVERSIDAD"/>
    <s v="01A"/>
    <s v="TIEMPO COMPLETO AMPLIADO"/>
    <s v="2012-09-01 00:00:00.0"/>
    <s v="null"/>
    <s v="DF100082"/>
    <s v="PROFESOR TITULAR DE UNIVERSIDAD"/>
    <s v="R104"/>
    <x v="0"/>
    <n v="230"/>
    <s v="ECONOMÍA FINANCIERA Y CONTABILIDAD"/>
  </r>
  <r>
    <x v="2"/>
    <n v="16532770"/>
    <s v="FCJS"/>
    <n v="687"/>
    <s v="104I"/>
    <s v="GRUPO-A3"/>
    <s v="Operaciones financieras"/>
    <s v="GI"/>
    <s v="GRUPO DE INFORMÁTICA"/>
    <s v="104I"/>
    <s v="PRÁCTICAS DE INFORMÁTICA DE OPERACIONES FINANCIERAS"/>
    <s v="GRUPO-A3"/>
    <s v="Grupo de Prácticas de Informática de OPERACIONES FINANCIERAS"/>
    <s v="2S"/>
    <n v="16532770"/>
    <s v="BLASCO"/>
    <s v="TOMÁS"/>
    <s v="YOLANDA"/>
    <s v="yoblasco"/>
    <s v="yolanda.blasco@unirioja.es"/>
    <n v="1.25"/>
    <m/>
    <x v="1"/>
    <n v="506"/>
    <s v="PROFESOR TITULAR DE ESCUELA UNIVERSITARI"/>
    <s v="01A"/>
    <s v="TIEMPO COMPLETO AMPLIADO"/>
    <s v="2012-09-01 00:00:00.0"/>
    <s v="null"/>
    <s v="DF31220"/>
    <s v="TITULAR DE ESCUELAS UNIVERSITARIAS"/>
    <s v="R104"/>
    <x v="0"/>
    <n v="230"/>
    <s v="ECONOMÍA FINANCIERA Y CONTABILIDAD"/>
  </r>
  <r>
    <x v="2"/>
    <n v="16544145"/>
    <s v="FCJS"/>
    <n v="687"/>
    <s v="104I"/>
    <s v="GRUPO-A3"/>
    <s v="Operaciones financieras"/>
    <s v="GI"/>
    <s v="GRUPO DE INFORMÁTICA"/>
    <s v="104I"/>
    <s v="PRÁCTICAS DE INFORMÁTICA DE OPERACIONES FINANCIERAS"/>
    <s v="GRUPO-A3"/>
    <s v="Grupo de Prácticas de Informática de OPERACIONES FINANCIERAS"/>
    <s v="2S"/>
    <n v="16544145"/>
    <s v="ACEDO"/>
    <s v="RAMÍREZ"/>
    <s v="MIGUEL ANGEL"/>
    <s v="miacedo"/>
    <s v="miguel-angel.acedo@unirioja.es"/>
    <n v="0.25"/>
    <m/>
    <x v="0"/>
    <n v="504"/>
    <s v="PROFESOR TITULAR UNIVERSIDAD"/>
    <s v="C01"/>
    <s v="TIEMPO COMPLETO"/>
    <s v="2018-11-26 00:00:00.0"/>
    <s v="null"/>
    <s v="DF31207"/>
    <s v="PROFESOR TITULAR DE UNIVERSIDAD"/>
    <s v="R104"/>
    <x v="0"/>
    <n v="230"/>
    <s v="ECONOMÍA FINANCIERA Y CONTABILIDAD"/>
  </r>
  <r>
    <x v="2"/>
    <n v="16532770"/>
    <s v="FCJS"/>
    <n v="687"/>
    <s v="104R"/>
    <s v="GRUPO-A3"/>
    <s v="Operaciones financieras"/>
    <s v="GR"/>
    <s v="GRUPO REDUCIDO"/>
    <s v="104R"/>
    <s v="PRÁCTICAS DE OPERACIONES FINANCIERAS"/>
    <s v="GRUPO-A3"/>
    <s v="Grupo de Prácticas de OPERACIONES FINANCIERAS"/>
    <s v="2S"/>
    <n v="16532770"/>
    <s v="BLASCO"/>
    <s v="TOMÁS"/>
    <s v="YOLANDA"/>
    <s v="yoblasco"/>
    <s v="yolanda.blasco@unirioja.es"/>
    <n v="0.5"/>
    <m/>
    <x v="1"/>
    <n v="506"/>
    <s v="PROFESOR TITULAR DE ESCUELA UNIVERSITARI"/>
    <s v="01A"/>
    <s v="TIEMPO COMPLETO AMPLIADO"/>
    <s v="2012-09-01 00:00:00.0"/>
    <s v="null"/>
    <s v="DF31220"/>
    <s v="TITULAR DE ESCUELAS UNIVERSITARIAS"/>
    <s v="R104"/>
    <x v="0"/>
    <n v="230"/>
    <s v="ECONOMÍA FINANCIERA Y CONTABILIDAD"/>
  </r>
  <r>
    <x v="6"/>
    <n v="16544145"/>
    <s v="FCE"/>
    <n v="687"/>
    <s v="104G"/>
    <s v="GRUPO-C"/>
    <s v="Operaciones financieras"/>
    <s v="GG"/>
    <s v="GRUPO GRANDE"/>
    <s v="104G"/>
    <s v="CLASE MAGISTRAL DE OPERACIONES FINANCIERAS"/>
    <s v="GRUPO-C"/>
    <s v="Grupo de Clase Magistral de OPERACIONES FINANCIERAS (docencia en inglés)"/>
    <s v="2S"/>
    <n v="16544145"/>
    <s v="ACEDO"/>
    <s v="RAMÍREZ"/>
    <s v="MIGUEL ANGEL"/>
    <s v="miacedo"/>
    <s v="miguel-angel.acedo@unirioja.es"/>
    <n v="4"/>
    <m/>
    <x v="0"/>
    <n v="504"/>
    <s v="PROFESOR TITULAR UNIVERSIDAD"/>
    <s v="C01"/>
    <s v="TIEMPO COMPLETO"/>
    <s v="2018-11-26 00:00:00.0"/>
    <s v="null"/>
    <s v="DF31207"/>
    <s v="PROFESOR TITULAR DE UNIVERSIDAD"/>
    <s v="R104"/>
    <x v="0"/>
    <n v="230"/>
    <s v="ECONOMÍA FINANCIERA Y CONTABILIDAD"/>
  </r>
  <r>
    <x v="6"/>
    <n v="16544145"/>
    <s v="FCE"/>
    <n v="687"/>
    <s v="104I"/>
    <s v="GRUPO-C1"/>
    <s v="Operaciones financieras"/>
    <s v="GI"/>
    <s v="GRUPO DE INFORMÁTICA"/>
    <s v="104I"/>
    <s v="PRÁCTICAS DE INFORMÁTICA DE OPERACIONES FINANCIERAS"/>
    <s v="GRUPO-C1"/>
    <s v="Grupo de Prácticas de Informática de OPERACIONES FINANCIERAS"/>
    <s v="2S"/>
    <n v="16544145"/>
    <s v="ACEDO"/>
    <s v="RAMÍREZ"/>
    <s v="MIGUEL ANGEL"/>
    <s v="miacedo"/>
    <s v="miguel-angel.acedo@unirioja.es"/>
    <n v="1.5"/>
    <m/>
    <x v="0"/>
    <n v="504"/>
    <s v="PROFESOR TITULAR UNIVERSIDAD"/>
    <s v="C01"/>
    <s v="TIEMPO COMPLETO"/>
    <s v="2018-11-26 00:00:00.0"/>
    <s v="null"/>
    <s v="DF31207"/>
    <s v="PROFESOR TITULAR DE UNIVERSIDAD"/>
    <s v="R104"/>
    <x v="0"/>
    <n v="230"/>
    <s v="ECONOMÍA FINANCIERA Y CONTABILIDAD"/>
  </r>
  <r>
    <x v="6"/>
    <n v="16544145"/>
    <s v="FCE"/>
    <n v="687"/>
    <s v="104I"/>
    <s v="GRUPO-C2"/>
    <s v="Operaciones financieras"/>
    <s v="GI"/>
    <s v="GRUPO DE INFORMÁTICA"/>
    <s v="104I"/>
    <s v="PRÁCTICAS DE INFORMÁTICA DE OPERACIONES FINANCIERAS"/>
    <s v="GRUPO-C2"/>
    <s v="Grupo de Prácticas de Informática de OPERACIONES FINANCIERAS"/>
    <s v="2S"/>
    <n v="16544145"/>
    <s v="ACEDO"/>
    <s v="RAMÍREZ"/>
    <s v="MIGUEL ANGEL"/>
    <s v="miacedo"/>
    <s v="miguel-angel.acedo@unirioja.es"/>
    <n v="1.5"/>
    <m/>
    <x v="0"/>
    <n v="504"/>
    <s v="PROFESOR TITULAR UNIVERSIDAD"/>
    <s v="C01"/>
    <s v="TIEMPO COMPLETO"/>
    <s v="2018-11-26 00:00:00.0"/>
    <s v="null"/>
    <s v="DF31207"/>
    <s v="PROFESOR TITULAR DE UNIVERSIDAD"/>
    <s v="R104"/>
    <x v="0"/>
    <n v="230"/>
    <s v="ECONOMÍA FINANCIERA Y CONTABILIDAD"/>
  </r>
  <r>
    <x v="6"/>
    <n v="16544145"/>
    <s v="FCE"/>
    <n v="687"/>
    <s v="104R"/>
    <s v="GRUPO-C1"/>
    <s v="Operaciones financieras"/>
    <s v="GR"/>
    <s v="GRUPO REDUCIDO"/>
    <s v="104R"/>
    <s v="PRÁCTICAS DE OPERACIONES FINANCIERAS"/>
    <s v="GRUPO-C1"/>
    <s v="Grupo de Prácticas de OPERACIONES FINANCIERAS"/>
    <s v="2S"/>
    <n v="16544145"/>
    <s v="ACEDO"/>
    <s v="RAMÍREZ"/>
    <s v="MIGUEL ANGEL"/>
    <s v="miacedo"/>
    <s v="miguel-angel.acedo@unirioja.es"/>
    <n v="0.5"/>
    <m/>
    <x v="0"/>
    <n v="504"/>
    <s v="PROFESOR TITULAR UNIVERSIDAD"/>
    <s v="C01"/>
    <s v="TIEMPO COMPLETO"/>
    <s v="2018-11-26 00:00:00.0"/>
    <s v="null"/>
    <s v="DF31207"/>
    <s v="PROFESOR TITULAR DE UNIVERSIDAD"/>
    <s v="R104"/>
    <x v="0"/>
    <n v="230"/>
    <s v="ECONOMÍA FINANCIERA Y CONTABILIDAD"/>
  </r>
  <r>
    <x v="6"/>
    <n v="16544145"/>
    <s v="FCE"/>
    <n v="687"/>
    <s v="104R"/>
    <s v="GRUPO-C2"/>
    <s v="Operaciones financieras"/>
    <s v="GR"/>
    <s v="GRUPO REDUCIDO"/>
    <s v="104R"/>
    <s v="PRÁCTICAS DE OPERACIONES FINANCIERAS"/>
    <s v="GRUPO-C2"/>
    <s v="Grupo de Prácticas de OPERACIONES FINANCIERAS"/>
    <s v="2S"/>
    <n v="16544145"/>
    <s v="ACEDO"/>
    <s v="RAMÍREZ"/>
    <s v="MIGUEL ANGEL"/>
    <s v="miacedo"/>
    <s v="miguel-angel.acedo@unirioja.es"/>
    <n v="0.5"/>
    <m/>
    <x v="0"/>
    <n v="504"/>
    <s v="PROFESOR TITULAR UNIVERSIDAD"/>
    <s v="C01"/>
    <s v="TIEMPO COMPLETO"/>
    <s v="2018-11-26 00:00:00.0"/>
    <s v="null"/>
    <s v="DF31207"/>
    <s v="PROFESOR TITULAR DE UNIVERSIDAD"/>
    <s v="R104"/>
    <x v="0"/>
    <n v="230"/>
    <s v="ECONOMÍA FINANCIERA Y CONTABILIDAD"/>
  </r>
  <r>
    <x v="0"/>
    <n v="31228810"/>
    <s v="FCE"/>
    <n v="688"/>
    <s v="201203G"/>
    <s v="GRUPO-A"/>
    <s v="Contabilidad financiera"/>
    <s v="GG"/>
    <s v="GRUPO GRANDE"/>
    <s v="201203G"/>
    <s v="GRUPO GRANDE DE CONTABILIDAD FINANCIERA"/>
    <s v="GRUPO-A"/>
    <s v="Grupo Grande de CONTABILIDAD FINANCIERA"/>
    <s v="1S"/>
    <n v="31228810"/>
    <s v="GONZÁLEZ"/>
    <s v="JIMÉNEZ"/>
    <s v="LUIS"/>
    <s v="lugonzal"/>
    <s v="luis.gonzalez@unirioja.es"/>
    <n v="4"/>
    <n v="4"/>
    <x v="1"/>
    <n v="504"/>
    <s v="PROFESOR TITULAR UNIVERSIDAD"/>
    <s v="01A"/>
    <s v="TIEMPO COMPLETO AMPLIADO"/>
    <s v="2012-09-01 00:00:00.0"/>
    <s v="null"/>
    <s v="DF100049"/>
    <s v="TITULAR DE UNIVERSIDAD"/>
    <s v="R104"/>
    <x v="0"/>
    <n v="230"/>
    <s v="ECONOMÍA FINANCIERA Y CONTABILIDAD"/>
  </r>
  <r>
    <x v="0"/>
    <n v="31228810"/>
    <s v="FCE"/>
    <n v="688"/>
    <s v="201203G"/>
    <s v="GRUPO-B"/>
    <s v="Contabilidad financiera"/>
    <s v="GG"/>
    <s v="GRUPO GRANDE"/>
    <s v="201203G"/>
    <s v="GRUPO GRANDE DE CONTABILIDAD FINANCIERA"/>
    <s v="GRUPO-B"/>
    <s v="Grupo Grande de CONTABILIDAD FINANCIERA"/>
    <s v="1S"/>
    <n v="31228810"/>
    <s v="GONZÁLEZ"/>
    <s v="JIMÉNEZ"/>
    <s v="LUIS"/>
    <s v="lugonzal"/>
    <s v="luis.gonzalez@unirioja.es"/>
    <n v="4"/>
    <n v="4"/>
    <x v="1"/>
    <n v="504"/>
    <s v="PROFESOR TITULAR UNIVERSIDAD"/>
    <s v="01A"/>
    <s v="TIEMPO COMPLETO AMPLIADO"/>
    <s v="2012-09-01 00:00:00.0"/>
    <s v="null"/>
    <s v="DF100049"/>
    <s v="TITULAR DE UNIVERSIDAD"/>
    <s v="R104"/>
    <x v="0"/>
    <n v="230"/>
    <s v="ECONOMÍA FINANCIERA Y CONTABILIDAD"/>
  </r>
  <r>
    <x v="0"/>
    <n v="16533958"/>
    <s v="FCE"/>
    <n v="688"/>
    <s v="201203I"/>
    <s v="GRUPO-A1"/>
    <s v="Contabilidad financiera"/>
    <s v="GI"/>
    <s v="GRUPO DE INFORMÁTICA"/>
    <s v="201203I"/>
    <s v="GRUPO INFORMÁTICA DE CONTABILIDAD FINANCIERA"/>
    <s v="GRUPO-A1"/>
    <s v="Grupo de Informática de CONTABILIDAD FINANCIERA"/>
    <s v="1S"/>
    <n v="16533958"/>
    <s v="ECHARRI"/>
    <s v="SÁEZ"/>
    <s v="ROSA MARÍA"/>
    <s v="recharri"/>
    <s v="rosa.echarri@unirioja.es"/>
    <n v="1.5"/>
    <n v="1.5"/>
    <x v="1"/>
    <n v="506"/>
    <s v="PROFESOR TITULAR DE ESCUELA UNIVERSITARI"/>
    <s v="01A"/>
    <s v="TIEMPO COMPLETO AMPLIADO"/>
    <s v="2012-09-01 00:00:00.0"/>
    <s v="null"/>
    <s v="DF31216"/>
    <s v="TITULAR DE ESCUELAS UNIVERSITARIAS"/>
    <s v="R104"/>
    <x v="0"/>
    <n v="230"/>
    <s v="ECONOMÍA FINANCIERA Y CONTABILIDAD"/>
  </r>
  <r>
    <x v="0"/>
    <n v="16533958"/>
    <s v="FCE"/>
    <n v="688"/>
    <s v="201203I"/>
    <s v="GRUPO-A2"/>
    <s v="Contabilidad financiera"/>
    <s v="GI"/>
    <s v="GRUPO DE INFORMÁTICA"/>
    <s v="201203I"/>
    <s v="GRUPO INFORMÁTICA DE CONTABILIDAD FINANCIERA"/>
    <s v="GRUPO-A2"/>
    <s v="Grupo de Informática de CONTABILIDAD FINANCIERA"/>
    <s v="1S"/>
    <n v="16533958"/>
    <s v="ECHARRI"/>
    <s v="SÁEZ"/>
    <s v="ROSA MARÍA"/>
    <s v="recharri"/>
    <s v="rosa.echarri@unirioja.es"/>
    <n v="1.5"/>
    <n v="1.5"/>
    <x v="1"/>
    <n v="506"/>
    <s v="PROFESOR TITULAR DE ESCUELA UNIVERSITARI"/>
    <s v="01A"/>
    <s v="TIEMPO COMPLETO AMPLIADO"/>
    <s v="2012-09-01 00:00:00.0"/>
    <s v="null"/>
    <s v="DF31216"/>
    <s v="TITULAR DE ESCUELAS UNIVERSITARIAS"/>
    <s v="R104"/>
    <x v="0"/>
    <n v="230"/>
    <s v="ECONOMÍA FINANCIERA Y CONTABILIDAD"/>
  </r>
  <r>
    <x v="0"/>
    <n v="16533958"/>
    <s v="FCE"/>
    <n v="688"/>
    <s v="201203I"/>
    <s v="GRUPO-A3"/>
    <s v="Contabilidad financiera"/>
    <s v="GI"/>
    <s v="GRUPO DE INFORMÁTICA"/>
    <s v="201203I"/>
    <s v="GRUPO INFORMÁTICA DE CONTABILIDAD FINANCIERA"/>
    <s v="GRUPO-A3"/>
    <s v="Grupo de Informática de CONTABILIDAD FINANCIERA"/>
    <s v="1S"/>
    <n v="16533958"/>
    <s v="ECHARRI"/>
    <s v="SÁEZ"/>
    <s v="ROSA MARÍA"/>
    <s v="recharri"/>
    <s v="rosa.echarri@unirioja.es"/>
    <n v="1.5"/>
    <n v="1.5"/>
    <x v="1"/>
    <n v="506"/>
    <s v="PROFESOR TITULAR DE ESCUELA UNIVERSITARI"/>
    <s v="01A"/>
    <s v="TIEMPO COMPLETO AMPLIADO"/>
    <s v="2012-09-01 00:00:00.0"/>
    <s v="null"/>
    <s v="DF31216"/>
    <s v="TITULAR DE ESCUELAS UNIVERSITARIAS"/>
    <s v="R104"/>
    <x v="0"/>
    <n v="230"/>
    <s v="ECONOMÍA FINANCIERA Y CONTABILIDAD"/>
  </r>
  <r>
    <x v="0"/>
    <n v="16533958"/>
    <s v="FCE"/>
    <n v="688"/>
    <s v="201203I"/>
    <s v="GRUPO-A4"/>
    <s v="Contabilidad financiera"/>
    <s v="GI"/>
    <s v="GRUPO DE INFORMÁTICA"/>
    <s v="201203I"/>
    <s v="GRUPO INFORMÁTICA DE CONTABILIDAD FINANCIERA"/>
    <s v="GRUPO-A4"/>
    <s v="Grupo de Informática de CONTABILIDAD FINANCIERA"/>
    <s v="1S"/>
    <n v="16533958"/>
    <s v="ECHARRI"/>
    <s v="SÁEZ"/>
    <s v="ROSA MARÍA"/>
    <s v="recharri"/>
    <s v="rosa.echarri@unirioja.es"/>
    <n v="1.5"/>
    <n v="1.5"/>
    <x v="1"/>
    <n v="506"/>
    <s v="PROFESOR TITULAR DE ESCUELA UNIVERSITARI"/>
    <s v="01A"/>
    <s v="TIEMPO COMPLETO AMPLIADO"/>
    <s v="2012-09-01 00:00:00.0"/>
    <s v="null"/>
    <s v="DF31216"/>
    <s v="TITULAR DE ESCUELAS UNIVERSITARIAS"/>
    <s v="R104"/>
    <x v="0"/>
    <n v="230"/>
    <s v="ECONOMÍA FINANCIERA Y CONTABILIDAD"/>
  </r>
  <r>
    <x v="0"/>
    <n v="16533958"/>
    <s v="FCE"/>
    <n v="688"/>
    <s v="201203I"/>
    <s v="GRUPO-B1"/>
    <s v="Contabilidad financiera"/>
    <s v="GI"/>
    <s v="GRUPO DE INFORMÁTICA"/>
    <s v="201203I"/>
    <s v="GRUPO INFORMÁTICA DE CONTABILIDAD FINANCIERA"/>
    <s v="GRUPO-B1"/>
    <s v="Grupo de Informática de CONTABILIDAD FINANCIERA"/>
    <s v="1S"/>
    <n v="16533958"/>
    <s v="ECHARRI"/>
    <s v="SÁEZ"/>
    <s v="ROSA MARÍA"/>
    <s v="recharri"/>
    <s v="rosa.echarri@unirioja.es"/>
    <n v="1.5"/>
    <n v="1.5"/>
    <x v="1"/>
    <n v="506"/>
    <s v="PROFESOR TITULAR DE ESCUELA UNIVERSITARI"/>
    <s v="01A"/>
    <s v="TIEMPO COMPLETO AMPLIADO"/>
    <s v="2012-09-01 00:00:00.0"/>
    <s v="null"/>
    <s v="DF31216"/>
    <s v="TITULAR DE ESCUELAS UNIVERSITARIAS"/>
    <s v="R104"/>
    <x v="0"/>
    <n v="230"/>
    <s v="ECONOMÍA FINANCIERA Y CONTABILIDAD"/>
  </r>
  <r>
    <x v="0"/>
    <n v="16533958"/>
    <s v="FCE"/>
    <n v="688"/>
    <s v="201203I"/>
    <s v="GRUPO-B2"/>
    <s v="Contabilidad financiera"/>
    <s v="GI"/>
    <s v="GRUPO DE INFORMÁTICA"/>
    <s v="201203I"/>
    <s v="GRUPO INFORMÁTICA DE CONTABILIDAD FINANCIERA"/>
    <s v="GRUPO-B2"/>
    <s v="Grupo de Informática de CONTABILIDAD FINANCIERA"/>
    <s v="1S"/>
    <n v="16533958"/>
    <s v="ECHARRI"/>
    <s v="SÁEZ"/>
    <s v="ROSA MARÍA"/>
    <s v="recharri"/>
    <s v="rosa.echarri@unirioja.es"/>
    <n v="1.5"/>
    <n v="1.5"/>
    <x v="1"/>
    <n v="506"/>
    <s v="PROFESOR TITULAR DE ESCUELA UNIVERSITARI"/>
    <s v="01A"/>
    <s v="TIEMPO COMPLETO AMPLIADO"/>
    <s v="2012-09-01 00:00:00.0"/>
    <s v="null"/>
    <s v="DF31216"/>
    <s v="TITULAR DE ESCUELAS UNIVERSITARIAS"/>
    <s v="R104"/>
    <x v="0"/>
    <n v="230"/>
    <s v="ECONOMÍA FINANCIERA Y CONTABILIDAD"/>
  </r>
  <r>
    <x v="0"/>
    <n v="16533958"/>
    <s v="FCE"/>
    <n v="688"/>
    <s v="201203I"/>
    <s v="GRUPO-B3"/>
    <s v="Contabilidad financiera"/>
    <s v="GI"/>
    <s v="GRUPO DE INFORMÁTICA"/>
    <s v="201203I"/>
    <s v="GRUPO INFORMÁTICA DE CONTABILIDAD FINANCIERA"/>
    <s v="GRUPO-B3"/>
    <s v="Grupo de Informática de CONTABILIDAD FINANCIERA"/>
    <s v="1S"/>
    <n v="16533958"/>
    <s v="ECHARRI"/>
    <s v="SÁEZ"/>
    <s v="ROSA MARÍA"/>
    <s v="recharri"/>
    <s v="rosa.echarri@unirioja.es"/>
    <n v="1.5"/>
    <n v="1.5"/>
    <x v="1"/>
    <n v="506"/>
    <s v="PROFESOR TITULAR DE ESCUELA UNIVERSITARI"/>
    <s v="01A"/>
    <s v="TIEMPO COMPLETO AMPLIADO"/>
    <s v="2012-09-01 00:00:00.0"/>
    <s v="null"/>
    <s v="DF31216"/>
    <s v="TITULAR DE ESCUELAS UNIVERSITARIAS"/>
    <s v="R104"/>
    <x v="0"/>
    <n v="230"/>
    <s v="ECONOMÍA FINANCIERA Y CONTABILIDAD"/>
  </r>
  <r>
    <x v="0"/>
    <n v="31228810"/>
    <s v="FCE"/>
    <n v="688"/>
    <s v="201203R"/>
    <s v="GRUPO-A1"/>
    <s v="Contabilidad financiera"/>
    <s v="GR"/>
    <s v="GRUPO REDUCIDO"/>
    <s v="201203R"/>
    <s v="GRUPO REDUCIDO DE CONTABILIDAD FINANCIERA"/>
    <s v="GRUPO-A1"/>
    <s v="Grupo Reducido de CONTABILIDAD FINANCIERA"/>
    <s v="1S"/>
    <n v="31228810"/>
    <s v="GONZÁLEZ"/>
    <s v="JIMÉNEZ"/>
    <s v="LUIS"/>
    <s v="lugonzal"/>
    <s v="luis.gonzalez@unirioja.es"/>
    <n v="0.5"/>
    <n v="0.5"/>
    <x v="1"/>
    <n v="504"/>
    <s v="PROFESOR TITULAR UNIVERSIDAD"/>
    <s v="01A"/>
    <s v="TIEMPO COMPLETO AMPLIADO"/>
    <s v="2012-09-01 00:00:00.0"/>
    <s v="null"/>
    <s v="DF100049"/>
    <s v="TITULAR DE UNIVERSIDAD"/>
    <s v="R104"/>
    <x v="0"/>
    <n v="230"/>
    <s v="ECONOMÍA FINANCIERA Y CONTABILIDAD"/>
  </r>
  <r>
    <x v="0"/>
    <n v="31228810"/>
    <s v="FCE"/>
    <n v="688"/>
    <s v="201203R"/>
    <s v="GRUPO-A2"/>
    <s v="Contabilidad financiera"/>
    <s v="GR"/>
    <s v="GRUPO REDUCIDO"/>
    <s v="201203R"/>
    <s v="GRUPO REDUCIDO DE CONTABILIDAD FINANCIERA"/>
    <s v="GRUPO-A2"/>
    <s v="Grupo Reducido de CONTABILIDAD FINANCIERA"/>
    <s v="1S"/>
    <n v="31228810"/>
    <s v="GONZÁLEZ"/>
    <s v="JIMÉNEZ"/>
    <s v="LUIS"/>
    <s v="lugonzal"/>
    <s v="luis.gonzalez@unirioja.es"/>
    <n v="0.5"/>
    <n v="0.5"/>
    <x v="1"/>
    <n v="504"/>
    <s v="PROFESOR TITULAR UNIVERSIDAD"/>
    <s v="01A"/>
    <s v="TIEMPO COMPLETO AMPLIADO"/>
    <s v="2012-09-01 00:00:00.0"/>
    <s v="null"/>
    <s v="DF100049"/>
    <s v="TITULAR DE UNIVERSIDAD"/>
    <s v="R104"/>
    <x v="0"/>
    <n v="230"/>
    <s v="ECONOMÍA FINANCIERA Y CONTABILIDAD"/>
  </r>
  <r>
    <x v="0"/>
    <n v="31228810"/>
    <s v="FCE"/>
    <n v="688"/>
    <s v="201203R"/>
    <s v="GRUPO-A3"/>
    <s v="Contabilidad financiera"/>
    <s v="GR"/>
    <s v="GRUPO REDUCIDO"/>
    <s v="201203R"/>
    <s v="GRUPO REDUCIDO DE CONTABILIDAD FINANCIERA"/>
    <s v="GRUPO-A3"/>
    <s v="Grupo Reducido de CONTABILIDAD FINANCIERA"/>
    <s v="1S"/>
    <n v="31228810"/>
    <s v="GONZÁLEZ"/>
    <s v="JIMÉNEZ"/>
    <s v="LUIS"/>
    <s v="lugonzal"/>
    <s v="luis.gonzalez@unirioja.es"/>
    <n v="0.5"/>
    <n v="0.5"/>
    <x v="1"/>
    <n v="504"/>
    <s v="PROFESOR TITULAR UNIVERSIDAD"/>
    <s v="01A"/>
    <s v="TIEMPO COMPLETO AMPLIADO"/>
    <s v="2012-09-01 00:00:00.0"/>
    <s v="null"/>
    <s v="DF100049"/>
    <s v="TITULAR DE UNIVERSIDAD"/>
    <s v="R104"/>
    <x v="0"/>
    <n v="230"/>
    <s v="ECONOMÍA FINANCIERA Y CONTABILIDAD"/>
  </r>
  <r>
    <x v="0"/>
    <n v="31228810"/>
    <s v="FCE"/>
    <n v="688"/>
    <s v="201203R"/>
    <s v="GRUPO-A4"/>
    <s v="Contabilidad financiera"/>
    <s v="GR"/>
    <s v="GRUPO REDUCIDO"/>
    <s v="201203R"/>
    <s v="GRUPO REDUCIDO DE CONTABILIDAD FINANCIERA"/>
    <s v="GRUPO-A4"/>
    <s v="Grupo Reducido de CONTABILIDAD FINANCIERA"/>
    <s v="1S"/>
    <n v="31228810"/>
    <s v="GONZÁLEZ"/>
    <s v="JIMÉNEZ"/>
    <s v="LUIS"/>
    <s v="lugonzal"/>
    <s v="luis.gonzalez@unirioja.es"/>
    <n v="0.5"/>
    <n v="0.5"/>
    <x v="1"/>
    <n v="504"/>
    <s v="PROFESOR TITULAR UNIVERSIDAD"/>
    <s v="01A"/>
    <s v="TIEMPO COMPLETO AMPLIADO"/>
    <s v="2012-09-01 00:00:00.0"/>
    <s v="null"/>
    <s v="DF100049"/>
    <s v="TITULAR DE UNIVERSIDAD"/>
    <s v="R104"/>
    <x v="0"/>
    <n v="230"/>
    <s v="ECONOMÍA FINANCIERA Y CONTABILIDAD"/>
  </r>
  <r>
    <x v="0"/>
    <n v="31228810"/>
    <s v="FCE"/>
    <n v="688"/>
    <s v="201203R"/>
    <s v="GRUPO-B1"/>
    <s v="Contabilidad financiera"/>
    <s v="GR"/>
    <s v="GRUPO REDUCIDO"/>
    <s v="201203R"/>
    <s v="GRUPO REDUCIDO DE CONTABILIDAD FINANCIERA"/>
    <s v="GRUPO-B1"/>
    <s v="Grupo Reducido de CONTABILIDAD FINANCIERA"/>
    <s v="1S"/>
    <n v="31228810"/>
    <s v="GONZÁLEZ"/>
    <s v="JIMÉNEZ"/>
    <s v="LUIS"/>
    <s v="lugonzal"/>
    <s v="luis.gonzalez@unirioja.es"/>
    <n v="0.5"/>
    <n v="0.5"/>
    <x v="1"/>
    <n v="504"/>
    <s v="PROFESOR TITULAR UNIVERSIDAD"/>
    <s v="01A"/>
    <s v="TIEMPO COMPLETO AMPLIADO"/>
    <s v="2012-09-01 00:00:00.0"/>
    <s v="null"/>
    <s v="DF100049"/>
    <s v="TITULAR DE UNIVERSIDAD"/>
    <s v="R104"/>
    <x v="0"/>
    <n v="230"/>
    <s v="ECONOMÍA FINANCIERA Y CONTABILIDAD"/>
  </r>
  <r>
    <x v="0"/>
    <n v="31228810"/>
    <s v="FCE"/>
    <n v="688"/>
    <s v="201203R"/>
    <s v="GRUPO-B2"/>
    <s v="Contabilidad financiera"/>
    <s v="GR"/>
    <s v="GRUPO REDUCIDO"/>
    <s v="201203R"/>
    <s v="GRUPO REDUCIDO DE CONTABILIDAD FINANCIERA"/>
    <s v="GRUPO-B2"/>
    <s v="Grupo Reducido de CONTABILIDAD FINANCIERA"/>
    <s v="1S"/>
    <n v="31228810"/>
    <s v="GONZÁLEZ"/>
    <s v="JIMÉNEZ"/>
    <s v="LUIS"/>
    <s v="lugonzal"/>
    <s v="luis.gonzalez@unirioja.es"/>
    <n v="0.5"/>
    <n v="0.5"/>
    <x v="1"/>
    <n v="504"/>
    <s v="PROFESOR TITULAR UNIVERSIDAD"/>
    <s v="01A"/>
    <s v="TIEMPO COMPLETO AMPLIADO"/>
    <s v="2012-09-01 00:00:00.0"/>
    <s v="null"/>
    <s v="DF100049"/>
    <s v="TITULAR DE UNIVERSIDAD"/>
    <s v="R104"/>
    <x v="0"/>
    <n v="230"/>
    <s v="ECONOMÍA FINANCIERA Y CONTABILIDAD"/>
  </r>
  <r>
    <x v="0"/>
    <n v="16533958"/>
    <s v="FCE"/>
    <n v="688"/>
    <s v="201203R"/>
    <s v="GRUPO-B3"/>
    <s v="Contabilidad financiera"/>
    <s v="GR"/>
    <s v="GRUPO REDUCIDO"/>
    <s v="201203R"/>
    <s v="GRUPO REDUCIDO DE CONTABILIDAD FINANCIERA"/>
    <s v="GRUPO-B3"/>
    <s v="Grupo Reducido de CONTABILIDAD FINANCIERA"/>
    <s v="1S"/>
    <n v="16533958"/>
    <s v="ECHARRI"/>
    <s v="SÁEZ"/>
    <s v="ROSA MARÍA"/>
    <s v="recharri"/>
    <s v="rosa.echarri@unirioja.es"/>
    <n v="0.5"/>
    <n v="0.5"/>
    <x v="1"/>
    <n v="506"/>
    <s v="PROFESOR TITULAR DE ESCUELA UNIVERSITARI"/>
    <s v="01A"/>
    <s v="TIEMPO COMPLETO AMPLIADO"/>
    <s v="2012-09-01 00:00:00.0"/>
    <s v="null"/>
    <s v="DF31216"/>
    <s v="TITULAR DE ESCUELAS UNIVERSITARIAS"/>
    <s v="R104"/>
    <x v="0"/>
    <n v="230"/>
    <s v="ECONOMÍA FINANCIERA Y CONTABILIDAD"/>
  </r>
  <r>
    <x v="1"/>
    <n v="31228810"/>
    <s v="FCJS"/>
    <n v="688"/>
    <s v="201203G"/>
    <s v="GRUPO-B"/>
    <s v="Contabilidad financiera"/>
    <s v="GG"/>
    <s v="GRUPO GRANDE"/>
    <s v="201203G"/>
    <s v="GRUPO GRANDE DE CONTABILIDAD FINANCIERA"/>
    <s v="GRUPO-B"/>
    <s v="Grupo Grande de CONTABILIDAD FINANCIERA"/>
    <s v="1S"/>
    <n v="31228810"/>
    <s v="GONZÁLEZ"/>
    <s v="JIMÉNEZ"/>
    <s v="LUIS"/>
    <s v="lugonzal"/>
    <s v="luis.gonzalez@unirioja.es"/>
    <n v="4"/>
    <m/>
    <x v="1"/>
    <n v="504"/>
    <s v="PROFESOR TITULAR UNIVERSIDAD"/>
    <s v="01A"/>
    <s v="TIEMPO COMPLETO AMPLIADO"/>
    <s v="2012-09-01 00:00:00.0"/>
    <s v="null"/>
    <s v="DF100049"/>
    <s v="TITULAR DE UNIVERSIDAD"/>
    <s v="R104"/>
    <x v="0"/>
    <n v="230"/>
    <s v="ECONOMÍA FINANCIERA Y CONTABILIDAD"/>
  </r>
  <r>
    <x v="1"/>
    <n v="16533958"/>
    <s v="FCJS"/>
    <n v="688"/>
    <s v="201203I"/>
    <s v="GRUPO-B3"/>
    <s v="Contabilidad financiera"/>
    <s v="GI"/>
    <s v="GRUPO DE INFORMÁTICA"/>
    <s v="201203I"/>
    <s v="GRUPO INFORMÁTICA DE CONTABILIDAD FINANCIERA"/>
    <s v="GRUPO-B3"/>
    <s v="Grupo de Informática de CONTABILIDAD FINANCIERA"/>
    <s v="1S"/>
    <n v="16533958"/>
    <s v="ECHARRI"/>
    <s v="SÁEZ"/>
    <s v="ROSA MARÍA"/>
    <s v="recharri"/>
    <s v="rosa.echarri@unirioja.es"/>
    <n v="1.5"/>
    <m/>
    <x v="1"/>
    <n v="506"/>
    <s v="PROFESOR TITULAR DE ESCUELA UNIVERSITARI"/>
    <s v="01A"/>
    <s v="TIEMPO COMPLETO AMPLIADO"/>
    <s v="2012-09-01 00:00:00.0"/>
    <s v="null"/>
    <s v="DF31216"/>
    <s v="TITULAR DE ESCUELAS UNIVERSITARIAS"/>
    <s v="R104"/>
    <x v="0"/>
    <n v="230"/>
    <s v="ECONOMÍA FINANCIERA Y CONTABILIDAD"/>
  </r>
  <r>
    <x v="1"/>
    <n v="16533958"/>
    <s v="FCJS"/>
    <n v="688"/>
    <s v="201203R"/>
    <s v="GRUPO-B3"/>
    <s v="Contabilidad financiera"/>
    <s v="GR"/>
    <s v="GRUPO REDUCIDO"/>
    <s v="201203R"/>
    <s v="GRUPO REDUCIDO DE CONTABILIDAD FINANCIERA"/>
    <s v="GRUPO-B3"/>
    <s v="Grupo Reducido de CONTABILIDAD FINANCIERA"/>
    <s v="1S"/>
    <n v="16533958"/>
    <s v="ECHARRI"/>
    <s v="SÁEZ"/>
    <s v="ROSA MARÍA"/>
    <s v="recharri"/>
    <s v="rosa.echarri@unirioja.es"/>
    <n v="0.5"/>
    <m/>
    <x v="1"/>
    <n v="506"/>
    <s v="PROFESOR TITULAR DE ESCUELA UNIVERSITARI"/>
    <s v="01A"/>
    <s v="TIEMPO COMPLETO AMPLIADO"/>
    <s v="2012-09-01 00:00:00.0"/>
    <s v="null"/>
    <s v="DF31216"/>
    <s v="TITULAR DE ESCUELAS UNIVERSITARIAS"/>
    <s v="R104"/>
    <x v="0"/>
    <n v="230"/>
    <s v="ECONOMÍA FINANCIERA Y CONTABILIDAD"/>
  </r>
  <r>
    <x v="0"/>
    <n v="16551895"/>
    <s v="FCE"/>
    <n v="689"/>
    <s v="201204G"/>
    <s v="GRUPO-A"/>
    <s v="Dirección de la producción"/>
    <s v="GG"/>
    <s v="GRUPO GRANDE"/>
    <s v="201204G"/>
    <s v="GRUPO GRANDE DE DIRECCIÓN DE LA PRODUCCIÓN"/>
    <s v="GRUPO-A"/>
    <s v="Grupo Grande de DIRECCIÓN DE LA PRODUCCIÓN"/>
    <s v="1S"/>
    <n v="16551895"/>
    <s v="SALINAS"/>
    <s v="ZÁRATE"/>
    <s v="RODOLFO"/>
    <s v="rosalina"/>
    <s v="rodolfo.salinas@unirioja.es"/>
    <n v="4"/>
    <n v="4"/>
    <x v="1"/>
    <n v="504"/>
    <s v="PROFESOR TITULAR UNIVERSIDAD"/>
    <s v="01A"/>
    <s v="TIEMPO COMPLETO AMPLIADO"/>
    <s v="2012-09-01 00:00:00.0"/>
    <s v="null"/>
    <s v="DF100088"/>
    <s v="PROFESOR TITULAR DE UNIVERSIDAD"/>
    <s v="R104"/>
    <x v="0"/>
    <n v="650"/>
    <s v="ORGANIZACIÓN DE EMPRESAS"/>
  </r>
  <r>
    <x v="0"/>
    <n v="16551895"/>
    <s v="FCE"/>
    <n v="689"/>
    <s v="201204G"/>
    <s v="GRUPO-B"/>
    <s v="Dirección de la producción"/>
    <s v="GG"/>
    <s v="GRUPO GRANDE"/>
    <s v="201204G"/>
    <s v="GRUPO GRANDE DE DIRECCIÓN DE LA PRODUCCIÓN"/>
    <s v="GRUPO-B"/>
    <s v="Grupo Grande de DIRECCIÓN DE LA PRODUCCIÓN"/>
    <s v="1S"/>
    <n v="16551895"/>
    <s v="SALINAS"/>
    <s v="ZÁRATE"/>
    <s v="RODOLFO"/>
    <s v="rosalina"/>
    <s v="rodolfo.salinas@unirioja.es"/>
    <n v="4"/>
    <n v="4"/>
    <x v="1"/>
    <n v="504"/>
    <s v="PROFESOR TITULAR UNIVERSIDAD"/>
    <s v="01A"/>
    <s v="TIEMPO COMPLETO AMPLIADO"/>
    <s v="2012-09-01 00:00:00.0"/>
    <s v="null"/>
    <s v="DF100088"/>
    <s v="PROFESOR TITULAR DE UNIVERSIDAD"/>
    <s v="R104"/>
    <x v="0"/>
    <n v="650"/>
    <s v="ORGANIZACIÓN DE EMPRESAS"/>
  </r>
  <r>
    <x v="0"/>
    <n v="16551895"/>
    <s v="FCE"/>
    <n v="689"/>
    <s v="201204I"/>
    <s v="GRUPO-A1"/>
    <s v="Dirección de la producción"/>
    <s v="GI"/>
    <s v="GRUPO DE INFORMÁTICA"/>
    <s v="201204I"/>
    <s v="GRUPO INFORMÁTICA DE DIRECCIÓN DE LA PRODUCCIÓN"/>
    <s v="GRUPO-A1"/>
    <s v="Grupo Informática de DIRECCIÓN DE LA PRODUCCIÓN"/>
    <s v="1S"/>
    <n v="16551895"/>
    <s v="SALINAS"/>
    <s v="ZÁRATE"/>
    <s v="RODOLFO"/>
    <s v="rosalina"/>
    <s v="rodolfo.salinas@unirioja.es"/>
    <n v="1.5"/>
    <n v="1.5"/>
    <x v="1"/>
    <n v="504"/>
    <s v="PROFESOR TITULAR UNIVERSIDAD"/>
    <s v="01A"/>
    <s v="TIEMPO COMPLETO AMPLIADO"/>
    <s v="2012-09-01 00:00:00.0"/>
    <s v="null"/>
    <s v="DF100088"/>
    <s v="PROFESOR TITULAR DE UNIVERSIDAD"/>
    <s v="R104"/>
    <x v="0"/>
    <n v="650"/>
    <s v="ORGANIZACIÓN DE EMPRESAS"/>
  </r>
  <r>
    <x v="0"/>
    <n v="72778836"/>
    <s v="FCE"/>
    <n v="689"/>
    <s v="201204I"/>
    <s v="GRUPO-A2"/>
    <s v="Dirección de la producción"/>
    <s v="GI"/>
    <s v="GRUPO DE INFORMÁTICA"/>
    <s v="201204I"/>
    <s v="GRUPO INFORMÁTICA DE DIRECCIÓN DE LA PRODUCCIÓN"/>
    <s v="GRUPO-A2"/>
    <s v="Grupo Informática de DIRECCIÓN DE LA PRODUCCIÓN"/>
    <s v="1S"/>
    <n v="72778836"/>
    <s v="ÁLVAREZ"/>
    <s v="GURREA"/>
    <s v="JUAN CARLOS"/>
    <s v="jualvag"/>
    <s v="juan-carlos.alvarez@unirioja.es"/>
    <n v="1.5"/>
    <n v="1.5"/>
    <x v="1"/>
    <n v="532"/>
    <s v="LABORAL DOCENTE-ASOCIADO"/>
    <s v="P06"/>
    <s v="TIEMPO PARCIAL (6+6 HORAS)"/>
    <s v="2015-09-15 00:00:00.0"/>
    <s v="2019-09-14 00:00:00.0"/>
    <s v="PI101026"/>
    <s v="PROFESOR ASOCIADO"/>
    <s v="R104"/>
    <x v="0"/>
    <n v="650"/>
    <s v="ORGANIZACIÓN DE EMPRESAS"/>
  </r>
  <r>
    <x v="0"/>
    <n v="16015792"/>
    <s v="FCE"/>
    <n v="689"/>
    <s v="201204I"/>
    <s v="GRUPO-A3"/>
    <s v="Dirección de la producción"/>
    <s v="GI"/>
    <s v="GRUPO DE INFORMÁTICA"/>
    <s v="201204I"/>
    <s v="GRUPO INFORMÁTICA DE DIRECCIÓN DE LA PRODUCCIÓN"/>
    <s v="GRUPO-A3"/>
    <s v="Grupo Informática de DIRECCIÓN DE LA PRODUCCIÓN"/>
    <s v="1S"/>
    <n v="16015792"/>
    <s v="GIL"/>
    <s v="LÓPEZ"/>
    <s v="ALFONSO JESÚS"/>
    <s v="algil"/>
    <s v="alfonso.gil@unirioja.es"/>
    <n v="1.5"/>
    <n v="1.5"/>
    <x v="0"/>
    <n v="536"/>
    <s v="PROFESOR INTERINO"/>
    <s v="C01"/>
    <s v="TIEMPO COMPLETO"/>
    <s v="2017-09-15 00:00:00.0"/>
    <s v="null"/>
    <s v="PI101241"/>
    <s v="PROFESOR CONTRATADO INTERINO"/>
    <s v="R104"/>
    <x v="0"/>
    <n v="650"/>
    <s v="ORGANIZACIÓN DE EMPRESAS"/>
  </r>
  <r>
    <x v="0"/>
    <n v="16551895"/>
    <s v="FCE"/>
    <n v="689"/>
    <s v="201204I"/>
    <s v="GRUPO-B1"/>
    <s v="Dirección de la producción"/>
    <s v="GI"/>
    <s v="GRUPO DE INFORMÁTICA"/>
    <s v="201204I"/>
    <s v="GRUPO INFORMÁTICA DE DIRECCIÓN DE LA PRODUCCIÓN"/>
    <s v="GRUPO-B1"/>
    <s v="Grupo Informática de DIRECCIÓN DE LA PRODUCCIÓN"/>
    <s v="1S"/>
    <n v="16551895"/>
    <s v="SALINAS"/>
    <s v="ZÁRATE"/>
    <s v="RODOLFO"/>
    <s v="rosalina"/>
    <s v="rodolfo.salinas@unirioja.es"/>
    <n v="1.5"/>
    <n v="1.5"/>
    <x v="1"/>
    <n v="504"/>
    <s v="PROFESOR TITULAR UNIVERSIDAD"/>
    <s v="01A"/>
    <s v="TIEMPO COMPLETO AMPLIADO"/>
    <s v="2012-09-01 00:00:00.0"/>
    <s v="null"/>
    <s v="DF100088"/>
    <s v="PROFESOR TITULAR DE UNIVERSIDAD"/>
    <s v="R104"/>
    <x v="0"/>
    <n v="650"/>
    <s v="ORGANIZACIÓN DE EMPRESAS"/>
  </r>
  <r>
    <x v="0"/>
    <n v="16015792"/>
    <s v="FCE"/>
    <n v="689"/>
    <s v="201204I"/>
    <s v="GRUPO-B2"/>
    <s v="Dirección de la producción"/>
    <s v="GI"/>
    <s v="GRUPO DE INFORMÁTICA"/>
    <s v="201204I"/>
    <s v="GRUPO INFORMÁTICA DE DIRECCIÓN DE LA PRODUCCIÓN"/>
    <s v="GRUPO-B2"/>
    <s v="Grupo Informática de DIRECCIÓN DE LA PRODUCCIÓN"/>
    <s v="1S"/>
    <n v="16015792"/>
    <s v="GIL"/>
    <s v="LÓPEZ"/>
    <s v="ALFONSO JESÚS"/>
    <s v="algil"/>
    <s v="alfonso.gil@unirioja.es"/>
    <n v="1.5"/>
    <n v="1.5"/>
    <x v="0"/>
    <n v="536"/>
    <s v="PROFESOR INTERINO"/>
    <s v="C01"/>
    <s v="TIEMPO COMPLETO"/>
    <s v="2017-09-15 00:00:00.0"/>
    <s v="null"/>
    <s v="PI101241"/>
    <s v="PROFESOR CONTRATADO INTERINO"/>
    <s v="R104"/>
    <x v="0"/>
    <n v="650"/>
    <s v="ORGANIZACIÓN DE EMPRESAS"/>
  </r>
  <r>
    <x v="0"/>
    <n v="72778836"/>
    <s v="FCE"/>
    <n v="689"/>
    <s v="201204I"/>
    <s v="GRUPO-B3"/>
    <s v="Dirección de la producción"/>
    <s v="GI"/>
    <s v="GRUPO DE INFORMÁTICA"/>
    <s v="201204I"/>
    <s v="GRUPO INFORMÁTICA DE DIRECCIÓN DE LA PRODUCCIÓN"/>
    <s v="GRUPO-B3"/>
    <s v="Grupo Informática de DIRECCIÓN DE LA PRODUCCIÓN"/>
    <s v="1S"/>
    <n v="72778836"/>
    <s v="ÁLVAREZ"/>
    <s v="GURREA"/>
    <s v="JUAN CARLOS"/>
    <s v="jualvag"/>
    <s v="juan-carlos.alvarez@unirioja.es"/>
    <n v="1.5"/>
    <n v="1.5"/>
    <x v="1"/>
    <n v="532"/>
    <s v="LABORAL DOCENTE-ASOCIADO"/>
    <s v="P06"/>
    <s v="TIEMPO PARCIAL (6+6 HORAS)"/>
    <s v="2015-09-15 00:00:00.0"/>
    <s v="2019-09-14 00:00:00.0"/>
    <s v="PI101026"/>
    <s v="PROFESOR ASOCIADO"/>
    <s v="R104"/>
    <x v="0"/>
    <n v="650"/>
    <s v="ORGANIZACIÓN DE EMPRESAS"/>
  </r>
  <r>
    <x v="0"/>
    <n v="16015792"/>
    <s v="FCE"/>
    <n v="689"/>
    <s v="201204R"/>
    <s v="GRUPO-A1"/>
    <s v="Dirección de la producción"/>
    <s v="GR"/>
    <s v="GRUPO REDUCIDO"/>
    <s v="201204R"/>
    <s v="GRUPO REDUCIDO DE DIRECCIÓN DE LA PRODUCCIÓN"/>
    <s v="GRUPO-A1"/>
    <s v="Grupo Reducido de DIRECCIÓN DE LA PRODUCCIÓN"/>
    <s v="1S"/>
    <n v="16015792"/>
    <s v="GIL"/>
    <s v="LÓPEZ"/>
    <s v="ALFONSO JESÚS"/>
    <s v="algil"/>
    <s v="alfonso.gil@unirioja.es"/>
    <n v="0.5"/>
    <n v="0.5"/>
    <x v="0"/>
    <n v="536"/>
    <s v="PROFESOR INTERINO"/>
    <s v="C01"/>
    <s v="TIEMPO COMPLETO"/>
    <s v="2017-09-15 00:00:00.0"/>
    <s v="null"/>
    <s v="PI101241"/>
    <s v="PROFESOR CONTRATADO INTERINO"/>
    <s v="R104"/>
    <x v="0"/>
    <n v="650"/>
    <s v="ORGANIZACIÓN DE EMPRESAS"/>
  </r>
  <r>
    <x v="0"/>
    <n v="72778836"/>
    <s v="FCE"/>
    <n v="689"/>
    <s v="201204R"/>
    <s v="GRUPO-A2"/>
    <s v="Dirección de la producción"/>
    <s v="GR"/>
    <s v="GRUPO REDUCIDO"/>
    <s v="201204R"/>
    <s v="GRUPO REDUCIDO DE DIRECCIÓN DE LA PRODUCCIÓN"/>
    <s v="GRUPO-A2"/>
    <s v="Grupo Reducido de DIRECCIÓN DE LA PRODUCCIÓN"/>
    <s v="1S"/>
    <n v="72778836"/>
    <s v="ÁLVAREZ"/>
    <s v="GURREA"/>
    <s v="JUAN CARLOS"/>
    <s v="jualvag"/>
    <s v="juan-carlos.alvarez@unirioja.es"/>
    <n v="0.5"/>
    <n v="0.5"/>
    <x v="1"/>
    <n v="532"/>
    <s v="LABORAL DOCENTE-ASOCIADO"/>
    <s v="P06"/>
    <s v="TIEMPO PARCIAL (6+6 HORAS)"/>
    <s v="2015-09-15 00:00:00.0"/>
    <s v="2019-09-14 00:00:00.0"/>
    <s v="PI101026"/>
    <s v="PROFESOR ASOCIADO"/>
    <s v="R104"/>
    <x v="0"/>
    <n v="650"/>
    <s v="ORGANIZACIÓN DE EMPRESAS"/>
  </r>
  <r>
    <x v="0"/>
    <n v="16015792"/>
    <s v="FCE"/>
    <n v="689"/>
    <s v="201204R"/>
    <s v="GRUPO-A3"/>
    <s v="Dirección de la producción"/>
    <s v="GR"/>
    <s v="GRUPO REDUCIDO"/>
    <s v="201204R"/>
    <s v="GRUPO REDUCIDO DE DIRECCIÓN DE LA PRODUCCIÓN"/>
    <s v="GRUPO-A3"/>
    <s v="Grupo Reducido de DIRECCIÓN DE LA PRODUCCIÓN"/>
    <s v="1S"/>
    <n v="16015792"/>
    <s v="GIL"/>
    <s v="LÓPEZ"/>
    <s v="ALFONSO JESÚS"/>
    <s v="algil"/>
    <s v="alfonso.gil@unirioja.es"/>
    <n v="0.5"/>
    <n v="0.5"/>
    <x v="0"/>
    <n v="536"/>
    <s v="PROFESOR INTERINO"/>
    <s v="C01"/>
    <s v="TIEMPO COMPLETO"/>
    <s v="2017-09-15 00:00:00.0"/>
    <s v="null"/>
    <s v="PI101241"/>
    <s v="PROFESOR CONTRATADO INTERINO"/>
    <s v="R104"/>
    <x v="0"/>
    <n v="650"/>
    <s v="ORGANIZACIÓN DE EMPRESAS"/>
  </r>
  <r>
    <x v="0"/>
    <n v="16015792"/>
    <s v="FCE"/>
    <n v="689"/>
    <s v="201204R"/>
    <s v="GRUPO-B1"/>
    <s v="Dirección de la producción"/>
    <s v="GR"/>
    <s v="GRUPO REDUCIDO"/>
    <s v="201204R"/>
    <s v="GRUPO REDUCIDO DE DIRECCIÓN DE LA PRODUCCIÓN"/>
    <s v="GRUPO-B1"/>
    <s v="Grupo Reducido de DIRECCIÓN DE LA PRODUCCIÓN"/>
    <s v="1S"/>
    <n v="16015792"/>
    <s v="GIL"/>
    <s v="LÓPEZ"/>
    <s v="ALFONSO JESÚS"/>
    <s v="algil"/>
    <s v="alfonso.gil@unirioja.es"/>
    <n v="0.5"/>
    <n v="0.5"/>
    <x v="0"/>
    <n v="536"/>
    <s v="PROFESOR INTERINO"/>
    <s v="C01"/>
    <s v="TIEMPO COMPLETO"/>
    <s v="2017-09-15 00:00:00.0"/>
    <s v="null"/>
    <s v="PI101241"/>
    <s v="PROFESOR CONTRATADO INTERINO"/>
    <s v="R104"/>
    <x v="0"/>
    <n v="650"/>
    <s v="ORGANIZACIÓN DE EMPRESAS"/>
  </r>
  <r>
    <x v="0"/>
    <n v="72778836"/>
    <s v="FCE"/>
    <n v="689"/>
    <s v="201204R"/>
    <s v="GRUPO-B2"/>
    <s v="Dirección de la producción"/>
    <s v="GR"/>
    <s v="GRUPO REDUCIDO"/>
    <s v="201204R"/>
    <s v="GRUPO REDUCIDO DE DIRECCIÓN DE LA PRODUCCIÓN"/>
    <s v="GRUPO-B2"/>
    <s v="Grupo Reducido de DIRECCIÓN DE LA PRODUCCIÓN"/>
    <s v="1S"/>
    <n v="72778836"/>
    <s v="ÁLVAREZ"/>
    <s v="GURREA"/>
    <s v="JUAN CARLOS"/>
    <s v="jualvag"/>
    <s v="juan-carlos.alvarez@unirioja.es"/>
    <n v="0.5"/>
    <n v="0.5"/>
    <x v="1"/>
    <n v="532"/>
    <s v="LABORAL DOCENTE-ASOCIADO"/>
    <s v="P06"/>
    <s v="TIEMPO PARCIAL (6+6 HORAS)"/>
    <s v="2015-09-15 00:00:00.0"/>
    <s v="2019-09-14 00:00:00.0"/>
    <s v="PI101026"/>
    <s v="PROFESOR ASOCIADO"/>
    <s v="R104"/>
    <x v="0"/>
    <n v="650"/>
    <s v="ORGANIZACIÓN DE EMPRESAS"/>
  </r>
  <r>
    <x v="0"/>
    <n v="16015792"/>
    <s v="FCE"/>
    <n v="689"/>
    <s v="201204R"/>
    <s v="GRUPO-B3"/>
    <s v="Dirección de la producción"/>
    <s v="GR"/>
    <s v="GRUPO REDUCIDO"/>
    <s v="201204R"/>
    <s v="GRUPO REDUCIDO DE DIRECCIÓN DE LA PRODUCCIÓN"/>
    <s v="GRUPO-B3"/>
    <s v="Grupo Reducido de DIRECCIÓN DE LA PRODUCCIÓN"/>
    <s v="1S"/>
    <n v="16015792"/>
    <s v="GIL"/>
    <s v="LÓPEZ"/>
    <s v="ALFONSO JESÚS"/>
    <s v="algil"/>
    <s v="alfonso.gil@unirioja.es"/>
    <n v="0.5"/>
    <n v="0.5"/>
    <x v="0"/>
    <n v="536"/>
    <s v="PROFESOR INTERINO"/>
    <s v="C01"/>
    <s v="TIEMPO COMPLETO"/>
    <s v="2017-09-15 00:00:00.0"/>
    <s v="null"/>
    <s v="PI101241"/>
    <s v="PROFESOR CONTRATADO INTERINO"/>
    <s v="R104"/>
    <x v="0"/>
    <n v="650"/>
    <s v="ORGANIZACIÓN DE EMPRESAS"/>
  </r>
  <r>
    <x v="0"/>
    <n v="16533890"/>
    <s v="FCE"/>
    <n v="690"/>
    <s v="201205G"/>
    <s v="GRUPO-A"/>
    <s v="Economía española"/>
    <s v="GG"/>
    <s v="GRUPO GRANDE"/>
    <s v="201205G"/>
    <s v="GRUPO GRANDE DE ECONOMÍA ESPAÑOLA"/>
    <s v="GRUPO-A"/>
    <s v="Grupo Grande de ECONOMÍA ESPAÑOLA"/>
    <s v="1S"/>
    <n v="16533890"/>
    <s v="PORTILLO"/>
    <s v="PÉREZ DE VIÑASPRE"/>
    <s v="FABIOLA"/>
    <s v="faporti"/>
    <s v="fabiola.portillo@unirioja.es"/>
    <n v="1.6"/>
    <n v="1.6"/>
    <x v="0"/>
    <n v="504"/>
    <s v="PROFESOR TITULAR UNIVERSIDAD"/>
    <s v="01A"/>
    <s v="TIEMPO COMPLETO AMPLIADO"/>
    <s v="2016-09-15 00:00:00.0"/>
    <s v="null"/>
    <s v="DF100141"/>
    <s v="PROFESOR TITULAR DE UNIVERSIDAD"/>
    <s v="R104"/>
    <x v="0"/>
    <n v="225"/>
    <s v="ECONOMÍA APLICADA"/>
  </r>
  <r>
    <x v="0"/>
    <n v="16549972"/>
    <s v="FCE"/>
    <n v="690"/>
    <s v="201205G"/>
    <s v="GRUPO-A"/>
    <s v="Economía española"/>
    <s v="GG"/>
    <s v="GRUPO GRANDE"/>
    <s v="201205G"/>
    <s v="GRUPO GRANDE DE ECONOMÍA ESPAÑOLA"/>
    <s v="GRUPO-A"/>
    <s v="Grupo Grande de ECONOMÍA ESPAÑOLA"/>
    <s v="1S"/>
    <n v="16549972"/>
    <s v="PINILLOS"/>
    <s v="GARCÍA"/>
    <s v="MARÍA DE LA O"/>
    <s v="mpinillo"/>
    <s v="maria.pinillos@unirioja.es"/>
    <n v="2.4"/>
    <n v="2.4"/>
    <x v="0"/>
    <n v="504"/>
    <s v="PROFESOR TITULAR UNIVERSIDAD"/>
    <s v="C01"/>
    <s v="TIEMPO COMPLETO"/>
    <s v="2014-09-15 00:00:00.0"/>
    <s v="null"/>
    <s v="DF31176"/>
    <s v="PROFESOR TITULAR DE UNIVERSIDAD"/>
    <s v="R104"/>
    <x v="0"/>
    <n v="225"/>
    <s v="ECONOMÍA APLICADA"/>
  </r>
  <r>
    <x v="0"/>
    <n v="16533890"/>
    <s v="FCE"/>
    <n v="690"/>
    <s v="201205G"/>
    <s v="GRUPO-B"/>
    <s v="Economía española"/>
    <s v="GG"/>
    <s v="GRUPO GRANDE"/>
    <s v="201205G"/>
    <s v="GRUPO GRANDE DE ECONOMÍA ESPAÑOLA"/>
    <s v="GRUPO-B"/>
    <s v="Grupo Grande de ECONOMÍA ESPAÑOLA"/>
    <s v="1S"/>
    <n v="16533890"/>
    <s v="PORTILLO"/>
    <s v="PÉREZ DE VIÑASPRE"/>
    <s v="FABIOLA"/>
    <s v="faporti"/>
    <s v="fabiola.portillo@unirioja.es"/>
    <n v="1.6"/>
    <n v="1.6"/>
    <x v="0"/>
    <n v="504"/>
    <s v="PROFESOR TITULAR UNIVERSIDAD"/>
    <s v="01A"/>
    <s v="TIEMPO COMPLETO AMPLIADO"/>
    <s v="2016-09-15 00:00:00.0"/>
    <s v="null"/>
    <s v="DF100141"/>
    <s v="PROFESOR TITULAR DE UNIVERSIDAD"/>
    <s v="R104"/>
    <x v="0"/>
    <n v="225"/>
    <s v="ECONOMÍA APLICADA"/>
  </r>
  <r>
    <x v="0"/>
    <n v="16549972"/>
    <s v="FCE"/>
    <n v="690"/>
    <s v="201205G"/>
    <s v="GRUPO-B"/>
    <s v="Economía española"/>
    <s v="GG"/>
    <s v="GRUPO GRANDE"/>
    <s v="201205G"/>
    <s v="GRUPO GRANDE DE ECONOMÍA ESPAÑOLA"/>
    <s v="GRUPO-B"/>
    <s v="Grupo Grande de ECONOMÍA ESPAÑOLA"/>
    <s v="1S"/>
    <n v="16549972"/>
    <s v="PINILLOS"/>
    <s v="GARCÍA"/>
    <s v="MARÍA DE LA O"/>
    <s v="mpinillo"/>
    <s v="maria.pinillos@unirioja.es"/>
    <n v="2.4"/>
    <n v="2.4"/>
    <x v="0"/>
    <n v="504"/>
    <s v="PROFESOR TITULAR UNIVERSIDAD"/>
    <s v="C01"/>
    <s v="TIEMPO COMPLETO"/>
    <s v="2014-09-15 00:00:00.0"/>
    <s v="null"/>
    <s v="DF31176"/>
    <s v="PROFESOR TITULAR DE UNIVERSIDAD"/>
    <s v="R104"/>
    <x v="0"/>
    <n v="225"/>
    <s v="ECONOMÍA APLICADA"/>
  </r>
  <r>
    <x v="0"/>
    <n v="16533890"/>
    <s v="FCE"/>
    <n v="690"/>
    <s v="201205I"/>
    <s v="GRUPO-A1"/>
    <s v="Economía española"/>
    <s v="GI"/>
    <s v="GRUPO DE INFORMÁTICA"/>
    <s v="201205I"/>
    <s v="GRUPO INFORMÁTICA DE ECONOMÍA ESPAÑOLA"/>
    <s v="GRUPO-A1"/>
    <s v="Grupo de Informática de ECONOMIA ESPAÑOLA"/>
    <s v="1S"/>
    <n v="16533890"/>
    <s v="PORTILLO"/>
    <s v="PÉREZ DE VIÑASPRE"/>
    <s v="FABIOLA"/>
    <s v="faporti"/>
    <s v="fabiola.portillo@unirioja.es"/>
    <n v="1.4"/>
    <n v="1.4"/>
    <x v="0"/>
    <n v="504"/>
    <s v="PROFESOR TITULAR UNIVERSIDAD"/>
    <s v="01A"/>
    <s v="TIEMPO COMPLETO AMPLIADO"/>
    <s v="2016-09-15 00:00:00.0"/>
    <s v="null"/>
    <s v="DF100141"/>
    <s v="PROFESOR TITULAR DE UNIVERSIDAD"/>
    <s v="R104"/>
    <x v="0"/>
    <n v="225"/>
    <s v="ECONOMÍA APLICADA"/>
  </r>
  <r>
    <x v="0"/>
    <n v="16549972"/>
    <s v="FCE"/>
    <n v="690"/>
    <s v="201205I"/>
    <s v="GRUPO-A1"/>
    <s v="Economía española"/>
    <s v="GI"/>
    <s v="GRUPO DE INFORMÁTICA"/>
    <s v="201205I"/>
    <s v="GRUPO INFORMÁTICA DE ECONOMÍA ESPAÑOLA"/>
    <s v="GRUPO-A1"/>
    <s v="Grupo de Informática de ECONOMIA ESPAÑOLA"/>
    <s v="1S"/>
    <n v="16549972"/>
    <s v="PINILLOS"/>
    <s v="GARCÍA"/>
    <s v="MARÍA DE LA O"/>
    <s v="mpinillo"/>
    <s v="maria.pinillos@unirioja.es"/>
    <n v="0.6"/>
    <n v="0.6"/>
    <x v="0"/>
    <n v="504"/>
    <s v="PROFESOR TITULAR UNIVERSIDAD"/>
    <s v="C01"/>
    <s v="TIEMPO COMPLETO"/>
    <s v="2014-09-15 00:00:00.0"/>
    <s v="null"/>
    <s v="DF31176"/>
    <s v="PROFESOR TITULAR DE UNIVERSIDAD"/>
    <s v="R104"/>
    <x v="0"/>
    <n v="225"/>
    <s v="ECONOMÍA APLICADA"/>
  </r>
  <r>
    <x v="0"/>
    <n v="16533890"/>
    <s v="FCE"/>
    <n v="690"/>
    <s v="201205I"/>
    <s v="GRUPO-A2"/>
    <s v="Economía española"/>
    <s v="GI"/>
    <s v="GRUPO DE INFORMÁTICA"/>
    <s v="201205I"/>
    <s v="GRUPO INFORMÁTICA DE ECONOMÍA ESPAÑOLA"/>
    <s v="GRUPO-A2"/>
    <s v="Grupo de Informática de ECONOMIA ESPAÑOLA"/>
    <s v="1S"/>
    <n v="16533890"/>
    <s v="PORTILLO"/>
    <s v="PÉREZ DE VIÑASPRE"/>
    <s v="FABIOLA"/>
    <s v="faporti"/>
    <s v="fabiola.portillo@unirioja.es"/>
    <n v="1.4"/>
    <n v="1.4"/>
    <x v="0"/>
    <n v="504"/>
    <s v="PROFESOR TITULAR UNIVERSIDAD"/>
    <s v="01A"/>
    <s v="TIEMPO COMPLETO AMPLIADO"/>
    <s v="2016-09-15 00:00:00.0"/>
    <s v="null"/>
    <s v="DF100141"/>
    <s v="PROFESOR TITULAR DE UNIVERSIDAD"/>
    <s v="R104"/>
    <x v="0"/>
    <n v="225"/>
    <s v="ECONOMÍA APLICADA"/>
  </r>
  <r>
    <x v="0"/>
    <n v="16562098"/>
    <s v="FCE"/>
    <n v="690"/>
    <s v="201205I"/>
    <s v="GRUPO-A2"/>
    <s v="Economía española"/>
    <s v="GI"/>
    <s v="GRUPO DE INFORMÁTICA"/>
    <s v="201205I"/>
    <s v="GRUPO INFORMÁTICA DE ECONOMÍA ESPAÑOLA"/>
    <s v="GRUPO-A2"/>
    <s v="Grupo de Informática de ECONOMIA ESPAÑOLA"/>
    <s v="1S"/>
    <n v="16562098"/>
    <s v="PINILLOS"/>
    <s v="GARCÍA"/>
    <s v="Mª CARMEN"/>
    <s v="capinill"/>
    <s v="carmen.pinillos@unirioja.es"/>
    <n v="0.6"/>
    <n v="0.6"/>
    <x v="0"/>
    <n v="532"/>
    <s v="LABORAL DOCENTE-ASOCIADO"/>
    <s v="P02"/>
    <s v="TIEMPO PARCIAL (2+2 HORAS)"/>
    <s v="2017-09-15 00:00:00.0"/>
    <s v="2019-09-14 00:00:00.0"/>
    <s v="PI101236"/>
    <s v="PROFESOR ASOCIADO"/>
    <s v="R104"/>
    <x v="0"/>
    <n v="225"/>
    <s v="ECONOMÍA APLICADA"/>
  </r>
  <r>
    <x v="0"/>
    <n v="16533890"/>
    <s v="FCE"/>
    <n v="690"/>
    <s v="201205I"/>
    <s v="GRUPO-A3"/>
    <s v="Economía española"/>
    <s v="GI"/>
    <s v="GRUPO DE INFORMÁTICA"/>
    <s v="201205I"/>
    <s v="GRUPO INFORMÁTICA DE ECONOMÍA ESPAÑOLA"/>
    <s v="GRUPO-A3"/>
    <s v="Grupo de Informática de ECONOMIA ESPAÑOLA"/>
    <s v="1S"/>
    <n v="16533890"/>
    <s v="PORTILLO"/>
    <s v="PÉREZ DE VIÑASPRE"/>
    <s v="FABIOLA"/>
    <s v="faporti"/>
    <s v="fabiola.portillo@unirioja.es"/>
    <n v="1.4"/>
    <n v="1.4"/>
    <x v="0"/>
    <n v="504"/>
    <s v="PROFESOR TITULAR UNIVERSIDAD"/>
    <s v="01A"/>
    <s v="TIEMPO COMPLETO AMPLIADO"/>
    <s v="2016-09-15 00:00:00.0"/>
    <s v="null"/>
    <s v="DF100141"/>
    <s v="PROFESOR TITULAR DE UNIVERSIDAD"/>
    <s v="R104"/>
    <x v="0"/>
    <n v="225"/>
    <s v="ECONOMÍA APLICADA"/>
  </r>
  <r>
    <x v="0"/>
    <n v="16562098"/>
    <s v="FCE"/>
    <n v="690"/>
    <s v="201205I"/>
    <s v="GRUPO-A3"/>
    <s v="Economía española"/>
    <s v="GI"/>
    <s v="GRUPO DE INFORMÁTICA"/>
    <s v="201205I"/>
    <s v="GRUPO INFORMÁTICA DE ECONOMÍA ESPAÑOLA"/>
    <s v="GRUPO-A3"/>
    <s v="Grupo de Informática de ECONOMIA ESPAÑOLA"/>
    <s v="1S"/>
    <n v="16562098"/>
    <s v="PINILLOS"/>
    <s v="GARCÍA"/>
    <s v="Mª CARMEN"/>
    <s v="capinill"/>
    <s v="carmen.pinillos@unirioja.es"/>
    <n v="0.6"/>
    <n v="0.6"/>
    <x v="0"/>
    <n v="532"/>
    <s v="LABORAL DOCENTE-ASOCIADO"/>
    <s v="P02"/>
    <s v="TIEMPO PARCIAL (2+2 HORAS)"/>
    <s v="2017-09-15 00:00:00.0"/>
    <s v="2019-09-14 00:00:00.0"/>
    <s v="PI101236"/>
    <s v="PROFESOR ASOCIADO"/>
    <s v="R104"/>
    <x v="0"/>
    <n v="225"/>
    <s v="ECONOMÍA APLICADA"/>
  </r>
  <r>
    <x v="0"/>
    <n v="16533890"/>
    <s v="FCE"/>
    <n v="690"/>
    <s v="201205I"/>
    <s v="GRUPO-B1"/>
    <s v="Economía española"/>
    <s v="GI"/>
    <s v="GRUPO DE INFORMÁTICA"/>
    <s v="201205I"/>
    <s v="GRUPO INFORMÁTICA DE ECONOMÍA ESPAÑOLA"/>
    <s v="GRUPO-B1"/>
    <s v="Grupo de Informática de ECONOMIA ESPAÑOLA"/>
    <s v="1S"/>
    <n v="16533890"/>
    <s v="PORTILLO"/>
    <s v="PÉREZ DE VIÑASPRE"/>
    <s v="FABIOLA"/>
    <s v="faporti"/>
    <s v="fabiola.portillo@unirioja.es"/>
    <n v="1.4"/>
    <n v="1.4"/>
    <x v="0"/>
    <n v="504"/>
    <s v="PROFESOR TITULAR UNIVERSIDAD"/>
    <s v="01A"/>
    <s v="TIEMPO COMPLETO AMPLIADO"/>
    <s v="2016-09-15 00:00:00.0"/>
    <s v="null"/>
    <s v="DF100141"/>
    <s v="PROFESOR TITULAR DE UNIVERSIDAD"/>
    <s v="R104"/>
    <x v="0"/>
    <n v="225"/>
    <s v="ECONOMÍA APLICADA"/>
  </r>
  <r>
    <x v="0"/>
    <n v="16549972"/>
    <s v="FCE"/>
    <n v="690"/>
    <s v="201205I"/>
    <s v="GRUPO-B1"/>
    <s v="Economía española"/>
    <s v="GI"/>
    <s v="GRUPO DE INFORMÁTICA"/>
    <s v="201205I"/>
    <s v="GRUPO INFORMÁTICA DE ECONOMÍA ESPAÑOLA"/>
    <s v="GRUPO-B1"/>
    <s v="Grupo de Informática de ECONOMIA ESPAÑOLA"/>
    <s v="1S"/>
    <n v="16549972"/>
    <s v="PINILLOS"/>
    <s v="GARCÍA"/>
    <s v="MARÍA DE LA O"/>
    <s v="mpinillo"/>
    <s v="maria.pinillos@unirioja.es"/>
    <n v="0.2"/>
    <n v="0.2"/>
    <x v="0"/>
    <n v="504"/>
    <s v="PROFESOR TITULAR UNIVERSIDAD"/>
    <s v="C01"/>
    <s v="TIEMPO COMPLETO"/>
    <s v="2014-09-15 00:00:00.0"/>
    <s v="null"/>
    <s v="DF31176"/>
    <s v="PROFESOR TITULAR DE UNIVERSIDAD"/>
    <s v="R104"/>
    <x v="0"/>
    <n v="225"/>
    <s v="ECONOMÍA APLICADA"/>
  </r>
  <r>
    <x v="0"/>
    <n v="16562098"/>
    <s v="FCE"/>
    <n v="690"/>
    <s v="201205I"/>
    <s v="GRUPO-B1"/>
    <s v="Economía española"/>
    <s v="GI"/>
    <s v="GRUPO DE INFORMÁTICA"/>
    <s v="201205I"/>
    <s v="GRUPO INFORMÁTICA DE ECONOMÍA ESPAÑOLA"/>
    <s v="GRUPO-B1"/>
    <s v="Grupo de Informática de ECONOMIA ESPAÑOLA"/>
    <s v="1S"/>
    <n v="16562098"/>
    <s v="PINILLOS"/>
    <s v="GARCÍA"/>
    <s v="Mª CARMEN"/>
    <s v="capinill"/>
    <s v="carmen.pinillos@unirioja.es"/>
    <n v="0.4"/>
    <n v="0.4"/>
    <x v="0"/>
    <n v="532"/>
    <s v="LABORAL DOCENTE-ASOCIADO"/>
    <s v="P02"/>
    <s v="TIEMPO PARCIAL (2+2 HORAS)"/>
    <s v="2017-09-15 00:00:00.0"/>
    <s v="2019-09-14 00:00:00.0"/>
    <s v="PI101236"/>
    <s v="PROFESOR ASOCIADO"/>
    <s v="R104"/>
    <x v="0"/>
    <n v="225"/>
    <s v="ECONOMÍA APLICADA"/>
  </r>
  <r>
    <x v="0"/>
    <n v="16533890"/>
    <s v="FCE"/>
    <n v="690"/>
    <s v="201205I"/>
    <s v="GRUPO-B2"/>
    <s v="Economía española"/>
    <s v="GI"/>
    <s v="GRUPO DE INFORMÁTICA"/>
    <s v="201205I"/>
    <s v="GRUPO INFORMÁTICA DE ECONOMÍA ESPAÑOLA"/>
    <s v="GRUPO-B2"/>
    <s v="Grupo de Informática de ECONOMIA ESPAÑOLA"/>
    <s v="1S"/>
    <n v="16533890"/>
    <s v="PORTILLO"/>
    <s v="PÉREZ DE VIÑASPRE"/>
    <s v="FABIOLA"/>
    <s v="faporti"/>
    <s v="fabiola.portillo@unirioja.es"/>
    <n v="1.4"/>
    <n v="1.4"/>
    <x v="0"/>
    <n v="504"/>
    <s v="PROFESOR TITULAR UNIVERSIDAD"/>
    <s v="01A"/>
    <s v="TIEMPO COMPLETO AMPLIADO"/>
    <s v="2016-09-15 00:00:00.0"/>
    <s v="null"/>
    <s v="DF100141"/>
    <s v="PROFESOR TITULAR DE UNIVERSIDAD"/>
    <s v="R104"/>
    <x v="0"/>
    <n v="225"/>
    <s v="ECONOMÍA APLICADA"/>
  </r>
  <r>
    <x v="0"/>
    <n v="16562098"/>
    <s v="FCE"/>
    <n v="690"/>
    <s v="201205I"/>
    <s v="GRUPO-B2"/>
    <s v="Economía española"/>
    <s v="GI"/>
    <s v="GRUPO DE INFORMÁTICA"/>
    <s v="201205I"/>
    <s v="GRUPO INFORMÁTICA DE ECONOMÍA ESPAÑOLA"/>
    <s v="GRUPO-B2"/>
    <s v="Grupo de Informática de ECONOMIA ESPAÑOLA"/>
    <s v="1S"/>
    <n v="16562098"/>
    <s v="PINILLOS"/>
    <s v="GARCÍA"/>
    <s v="Mª CARMEN"/>
    <s v="capinill"/>
    <s v="carmen.pinillos@unirioja.es"/>
    <n v="0.6"/>
    <n v="0.6"/>
    <x v="0"/>
    <n v="532"/>
    <s v="LABORAL DOCENTE-ASOCIADO"/>
    <s v="P02"/>
    <s v="TIEMPO PARCIAL (2+2 HORAS)"/>
    <s v="2017-09-15 00:00:00.0"/>
    <s v="2019-09-14 00:00:00.0"/>
    <s v="PI101236"/>
    <s v="PROFESOR ASOCIADO"/>
    <s v="R104"/>
    <x v="0"/>
    <n v="225"/>
    <s v="ECONOMÍA APLICADA"/>
  </r>
  <r>
    <x v="0"/>
    <n v="16533890"/>
    <s v="FCE"/>
    <n v="690"/>
    <s v="201205I"/>
    <s v="GRUPO-B3"/>
    <s v="Economía española"/>
    <s v="GI"/>
    <s v="GRUPO DE INFORMÁTICA"/>
    <s v="201205I"/>
    <s v="GRUPO INFORMÁTICA DE ECONOMÍA ESPAÑOLA"/>
    <s v="GRUPO-B3"/>
    <s v="Grupo de Informática de ECONOMIA ESPAÑOLA"/>
    <s v="1S"/>
    <n v="16533890"/>
    <s v="PORTILLO"/>
    <s v="PÉREZ DE VIÑASPRE"/>
    <s v="FABIOLA"/>
    <s v="faporti"/>
    <s v="fabiola.portillo@unirioja.es"/>
    <n v="1.4"/>
    <n v="1.4"/>
    <x v="0"/>
    <n v="504"/>
    <s v="PROFESOR TITULAR UNIVERSIDAD"/>
    <s v="01A"/>
    <s v="TIEMPO COMPLETO AMPLIADO"/>
    <s v="2016-09-15 00:00:00.0"/>
    <s v="null"/>
    <s v="DF100141"/>
    <s v="PROFESOR TITULAR DE UNIVERSIDAD"/>
    <s v="R104"/>
    <x v="0"/>
    <n v="225"/>
    <s v="ECONOMÍA APLICADA"/>
  </r>
  <r>
    <x v="0"/>
    <n v="16549972"/>
    <s v="FCE"/>
    <n v="690"/>
    <s v="201205I"/>
    <s v="GRUPO-B3"/>
    <s v="Economía española"/>
    <s v="GI"/>
    <s v="GRUPO DE INFORMÁTICA"/>
    <s v="201205I"/>
    <s v="GRUPO INFORMÁTICA DE ECONOMÍA ESPAÑOLA"/>
    <s v="GRUPO-B3"/>
    <s v="Grupo de Informática de ECONOMIA ESPAÑOLA"/>
    <s v="1S"/>
    <n v="16549972"/>
    <s v="PINILLOS"/>
    <s v="GARCÍA"/>
    <s v="MARÍA DE LA O"/>
    <s v="mpinillo"/>
    <s v="maria.pinillos@unirioja.es"/>
    <n v="0.6"/>
    <n v="0.6"/>
    <x v="0"/>
    <n v="504"/>
    <s v="PROFESOR TITULAR UNIVERSIDAD"/>
    <s v="C01"/>
    <s v="TIEMPO COMPLETO"/>
    <s v="2014-09-15 00:00:00.0"/>
    <s v="null"/>
    <s v="DF31176"/>
    <s v="PROFESOR TITULAR DE UNIVERSIDAD"/>
    <s v="R104"/>
    <x v="0"/>
    <n v="225"/>
    <s v="ECONOMÍA APLICADA"/>
  </r>
  <r>
    <x v="1"/>
    <n v="16533890"/>
    <s v="FCJS"/>
    <n v="690"/>
    <s v="201205G"/>
    <s v="GRUPO-B"/>
    <s v="Economía española"/>
    <s v="GG"/>
    <s v="GRUPO GRANDE"/>
    <s v="201205G"/>
    <s v="GRUPO GRANDE DE ECONOMÍA ESPAÑOLA"/>
    <s v="GRUPO-B"/>
    <s v="Grupo Grande de ECONOMÍA ESPAÑOLA"/>
    <s v="1S"/>
    <n v="16533890"/>
    <s v="PORTILLO"/>
    <s v="PÉREZ DE VIÑASPRE"/>
    <s v="FABIOLA"/>
    <s v="faporti"/>
    <s v="fabiola.portillo@unirioja.es"/>
    <n v="1.6"/>
    <m/>
    <x v="0"/>
    <n v="504"/>
    <s v="PROFESOR TITULAR UNIVERSIDAD"/>
    <s v="01A"/>
    <s v="TIEMPO COMPLETO AMPLIADO"/>
    <s v="2016-09-15 00:00:00.0"/>
    <s v="null"/>
    <s v="DF100141"/>
    <s v="PROFESOR TITULAR DE UNIVERSIDAD"/>
    <s v="R104"/>
    <x v="0"/>
    <n v="225"/>
    <s v="ECONOMÍA APLICADA"/>
  </r>
  <r>
    <x v="1"/>
    <n v="16549972"/>
    <s v="FCJS"/>
    <n v="690"/>
    <s v="201205G"/>
    <s v="GRUPO-B"/>
    <s v="Economía española"/>
    <s v="GG"/>
    <s v="GRUPO GRANDE"/>
    <s v="201205G"/>
    <s v="GRUPO GRANDE DE ECONOMÍA ESPAÑOLA"/>
    <s v="GRUPO-B"/>
    <s v="Grupo Grande de ECONOMÍA ESPAÑOLA"/>
    <s v="1S"/>
    <n v="16549972"/>
    <s v="PINILLOS"/>
    <s v="GARCÍA"/>
    <s v="MARÍA DE LA O"/>
    <s v="mpinillo"/>
    <s v="maria.pinillos@unirioja.es"/>
    <n v="2.4"/>
    <m/>
    <x v="0"/>
    <n v="504"/>
    <s v="PROFESOR TITULAR UNIVERSIDAD"/>
    <s v="C01"/>
    <s v="TIEMPO COMPLETO"/>
    <s v="2014-09-15 00:00:00.0"/>
    <s v="null"/>
    <s v="DF31176"/>
    <s v="PROFESOR TITULAR DE UNIVERSIDAD"/>
    <s v="R104"/>
    <x v="0"/>
    <n v="225"/>
    <s v="ECONOMÍA APLICADA"/>
  </r>
  <r>
    <x v="1"/>
    <n v="16533890"/>
    <s v="FCJS"/>
    <n v="690"/>
    <s v="201205I"/>
    <s v="GRUPO-B3"/>
    <s v="Economía española"/>
    <s v="GI"/>
    <s v="GRUPO DE INFORMÁTICA"/>
    <s v="201205I"/>
    <s v="GRUPO INFORMÁTICA DE ECONOMÍA ESPAÑOLA"/>
    <s v="GRUPO-B3"/>
    <s v="Grupo de Informática de ECONOMIA ESPAÑOLA"/>
    <s v="1S"/>
    <n v="16533890"/>
    <s v="PORTILLO"/>
    <s v="PÉREZ DE VIÑASPRE"/>
    <s v="FABIOLA"/>
    <s v="faporti"/>
    <s v="fabiola.portillo@unirioja.es"/>
    <n v="1.4"/>
    <m/>
    <x v="0"/>
    <n v="504"/>
    <s v="PROFESOR TITULAR UNIVERSIDAD"/>
    <s v="01A"/>
    <s v="TIEMPO COMPLETO AMPLIADO"/>
    <s v="2016-09-15 00:00:00.0"/>
    <s v="null"/>
    <s v="DF100141"/>
    <s v="PROFESOR TITULAR DE UNIVERSIDAD"/>
    <s v="R104"/>
    <x v="0"/>
    <n v="225"/>
    <s v="ECONOMÍA APLICADA"/>
  </r>
  <r>
    <x v="1"/>
    <n v="16549972"/>
    <s v="FCJS"/>
    <n v="690"/>
    <s v="201205I"/>
    <s v="GRUPO-B3"/>
    <s v="Economía española"/>
    <s v="GI"/>
    <s v="GRUPO DE INFORMÁTICA"/>
    <s v="201205I"/>
    <s v="GRUPO INFORMÁTICA DE ECONOMÍA ESPAÑOLA"/>
    <s v="GRUPO-B3"/>
    <s v="Grupo de Informática de ECONOMIA ESPAÑOLA"/>
    <s v="1S"/>
    <n v="16549972"/>
    <s v="PINILLOS"/>
    <s v="GARCÍA"/>
    <s v="MARÍA DE LA O"/>
    <s v="mpinillo"/>
    <s v="maria.pinillos@unirioja.es"/>
    <n v="0.6"/>
    <m/>
    <x v="0"/>
    <n v="504"/>
    <s v="PROFESOR TITULAR UNIVERSIDAD"/>
    <s v="C01"/>
    <s v="TIEMPO COMPLETO"/>
    <s v="2014-09-15 00:00:00.0"/>
    <s v="null"/>
    <s v="DF31176"/>
    <s v="PROFESOR TITULAR DE UNIVERSIDAD"/>
    <s v="R104"/>
    <x v="0"/>
    <n v="225"/>
    <s v="ECONOMÍA APLICADA"/>
  </r>
  <r>
    <x v="2"/>
    <n v="16533890"/>
    <s v="FCJS"/>
    <n v="690"/>
    <s v="201205G"/>
    <s v="GRUPO-B"/>
    <s v="Economía española"/>
    <s v="GG"/>
    <s v="GRUPO GRANDE"/>
    <s v="201205G"/>
    <s v="GRUPO GRANDE DE ECONOMÍA ESPAÑOLA"/>
    <s v="GRUPO-B"/>
    <s v="Grupo Grande de ECONOMÍA ESPAÑOLA"/>
    <s v="1S"/>
    <n v="16533890"/>
    <s v="PORTILLO"/>
    <s v="PÉREZ DE VIÑASPRE"/>
    <s v="FABIOLA"/>
    <s v="faporti"/>
    <s v="fabiola.portillo@unirioja.es"/>
    <n v="1.6"/>
    <m/>
    <x v="0"/>
    <n v="504"/>
    <s v="PROFESOR TITULAR UNIVERSIDAD"/>
    <s v="01A"/>
    <s v="TIEMPO COMPLETO AMPLIADO"/>
    <s v="2016-09-15 00:00:00.0"/>
    <s v="null"/>
    <s v="DF100141"/>
    <s v="PROFESOR TITULAR DE UNIVERSIDAD"/>
    <s v="R104"/>
    <x v="0"/>
    <n v="225"/>
    <s v="ECONOMÍA APLICADA"/>
  </r>
  <r>
    <x v="2"/>
    <n v="16549972"/>
    <s v="FCJS"/>
    <n v="690"/>
    <s v="201205G"/>
    <s v="GRUPO-B"/>
    <s v="Economía española"/>
    <s v="GG"/>
    <s v="GRUPO GRANDE"/>
    <s v="201205G"/>
    <s v="GRUPO GRANDE DE ECONOMÍA ESPAÑOLA"/>
    <s v="GRUPO-B"/>
    <s v="Grupo Grande de ECONOMÍA ESPAÑOLA"/>
    <s v="1S"/>
    <n v="16549972"/>
    <s v="PINILLOS"/>
    <s v="GARCÍA"/>
    <s v="MARÍA DE LA O"/>
    <s v="mpinillo"/>
    <s v="maria.pinillos@unirioja.es"/>
    <n v="2.4"/>
    <m/>
    <x v="0"/>
    <n v="504"/>
    <s v="PROFESOR TITULAR UNIVERSIDAD"/>
    <s v="C01"/>
    <s v="TIEMPO COMPLETO"/>
    <s v="2014-09-15 00:00:00.0"/>
    <s v="null"/>
    <s v="DF31176"/>
    <s v="PROFESOR TITULAR DE UNIVERSIDAD"/>
    <s v="R104"/>
    <x v="0"/>
    <n v="225"/>
    <s v="ECONOMÍA APLICADA"/>
  </r>
  <r>
    <x v="2"/>
    <n v="16533890"/>
    <s v="FCJS"/>
    <n v="690"/>
    <s v="201205I"/>
    <s v="GRUPO-B3"/>
    <s v="Economía española"/>
    <s v="GI"/>
    <s v="GRUPO DE INFORMÁTICA"/>
    <s v="201205I"/>
    <s v="GRUPO INFORMÁTICA DE ECONOMÍA ESPAÑOLA"/>
    <s v="GRUPO-B3"/>
    <s v="Grupo de Informática de ECONOMIA ESPAÑOLA"/>
    <s v="1S"/>
    <n v="16533890"/>
    <s v="PORTILLO"/>
    <s v="PÉREZ DE VIÑASPRE"/>
    <s v="FABIOLA"/>
    <s v="faporti"/>
    <s v="fabiola.portillo@unirioja.es"/>
    <n v="1.4"/>
    <m/>
    <x v="0"/>
    <n v="504"/>
    <s v="PROFESOR TITULAR UNIVERSIDAD"/>
    <s v="01A"/>
    <s v="TIEMPO COMPLETO AMPLIADO"/>
    <s v="2016-09-15 00:00:00.0"/>
    <s v="null"/>
    <s v="DF100141"/>
    <s v="PROFESOR TITULAR DE UNIVERSIDAD"/>
    <s v="R104"/>
    <x v="0"/>
    <n v="225"/>
    <s v="ECONOMÍA APLICADA"/>
  </r>
  <r>
    <x v="2"/>
    <n v="16549972"/>
    <s v="FCJS"/>
    <n v="690"/>
    <s v="201205I"/>
    <s v="GRUPO-B3"/>
    <s v="Economía española"/>
    <s v="GI"/>
    <s v="GRUPO DE INFORMÁTICA"/>
    <s v="201205I"/>
    <s v="GRUPO INFORMÁTICA DE ECONOMÍA ESPAÑOLA"/>
    <s v="GRUPO-B3"/>
    <s v="Grupo de Informática de ECONOMIA ESPAÑOLA"/>
    <s v="1S"/>
    <n v="16549972"/>
    <s v="PINILLOS"/>
    <s v="GARCÍA"/>
    <s v="MARÍA DE LA O"/>
    <s v="mpinillo"/>
    <s v="maria.pinillos@unirioja.es"/>
    <n v="0.6"/>
    <m/>
    <x v="0"/>
    <n v="504"/>
    <s v="PROFESOR TITULAR UNIVERSIDAD"/>
    <s v="C01"/>
    <s v="TIEMPO COMPLETO"/>
    <s v="2014-09-15 00:00:00.0"/>
    <s v="null"/>
    <s v="DF31176"/>
    <s v="PROFESOR TITULAR DE UNIVERSIDAD"/>
    <s v="R104"/>
    <x v="0"/>
    <n v="225"/>
    <s v="ECONOMÍA APLICADA"/>
  </r>
  <r>
    <x v="0"/>
    <n v="16533310"/>
    <s v="FCE"/>
    <n v="691"/>
    <s v="201206G"/>
    <s v="GRUPO-A"/>
    <s v="Microeconomía"/>
    <s v="GG"/>
    <s v="GRUPO GRANDE"/>
    <s v="201206G"/>
    <s v="GRUPO GRANDE DE MICROECONOMÍA"/>
    <s v="GRUPO-A"/>
    <s v="Grupo Grande de MICROECONOMÍA"/>
    <s v="1S"/>
    <n v="16533310"/>
    <s v="DE TORRE"/>
    <s v="RESA"/>
    <s v="MARÍA JESÚS"/>
    <s v="marirede"/>
    <s v="chechu.detorre@unirioja.es"/>
    <n v="4"/>
    <n v="4"/>
    <x v="1"/>
    <n v="506"/>
    <s v="PROFESOR TITULAR DE ESCUELA UNIVERSITARI"/>
    <s v="01A"/>
    <s v="TIEMPO COMPLETO AMPLIADO"/>
    <s v="2012-09-01 00:00:00.0"/>
    <s v="null"/>
    <s v="DF31239"/>
    <s v="TITULAR DE ESCUELAS UNIVERSITARIAS"/>
    <s v="R104"/>
    <x v="0"/>
    <n v="415"/>
    <s v="FUNDAMENTOS DEL ANÁLISIS ECONÓMICO"/>
  </r>
  <r>
    <x v="0"/>
    <n v="16533310"/>
    <s v="FCE"/>
    <n v="691"/>
    <s v="201206G"/>
    <s v="GRUPO-B"/>
    <s v="Microeconomía"/>
    <s v="GG"/>
    <s v="GRUPO GRANDE"/>
    <s v="201206G"/>
    <s v="GRUPO GRANDE DE MICROECONOMÍA"/>
    <s v="GRUPO-B"/>
    <s v="Grupo Grande de MICROECONOMÍA"/>
    <s v="1S"/>
    <n v="16533310"/>
    <s v="DE TORRE"/>
    <s v="RESA"/>
    <s v="MARÍA JESÚS"/>
    <s v="marirede"/>
    <s v="chechu.detorre@unirioja.es"/>
    <n v="4"/>
    <n v="4"/>
    <x v="1"/>
    <n v="506"/>
    <s v="PROFESOR TITULAR DE ESCUELA UNIVERSITARI"/>
    <s v="01A"/>
    <s v="TIEMPO COMPLETO AMPLIADO"/>
    <s v="2012-09-01 00:00:00.0"/>
    <s v="null"/>
    <s v="DF31239"/>
    <s v="TITULAR DE ESCUELAS UNIVERSITARIAS"/>
    <s v="R104"/>
    <x v="0"/>
    <n v="415"/>
    <s v="FUNDAMENTOS DEL ANÁLISIS ECONÓMICO"/>
  </r>
  <r>
    <x v="0"/>
    <n v="16533310"/>
    <s v="FCE"/>
    <n v="691"/>
    <s v="201206R"/>
    <s v="GRUPO-A1"/>
    <s v="Microeconomía"/>
    <s v="GR"/>
    <s v="GRUPO REDUCIDO"/>
    <s v="201206R"/>
    <s v="GRUPO REDUCIDO DE MICROECONOMÍA"/>
    <s v="GRUPO-A1"/>
    <s v="Grupo Reducido de MICROECONOMÍA"/>
    <s v="1S"/>
    <n v="16533310"/>
    <s v="DE TORRE"/>
    <s v="RESA"/>
    <s v="MARÍA JESÚS"/>
    <s v="marirede"/>
    <s v="chechu.detorre@unirioja.es"/>
    <n v="2"/>
    <n v="2"/>
    <x v="1"/>
    <n v="506"/>
    <s v="PROFESOR TITULAR DE ESCUELA UNIVERSITARI"/>
    <s v="01A"/>
    <s v="TIEMPO COMPLETO AMPLIADO"/>
    <s v="2012-09-01 00:00:00.0"/>
    <s v="null"/>
    <s v="DF31239"/>
    <s v="TITULAR DE ESCUELAS UNIVERSITARIAS"/>
    <s v="R104"/>
    <x v="0"/>
    <n v="415"/>
    <s v="FUNDAMENTOS DEL ANÁLISIS ECONÓMICO"/>
  </r>
  <r>
    <x v="0"/>
    <n v="16533310"/>
    <s v="FCE"/>
    <n v="691"/>
    <s v="201206R"/>
    <s v="GRUPO-A2"/>
    <s v="Microeconomía"/>
    <s v="GR"/>
    <s v="GRUPO REDUCIDO"/>
    <s v="201206R"/>
    <s v="GRUPO REDUCIDO DE MICROECONOMÍA"/>
    <s v="GRUPO-A2"/>
    <s v="Grupo Reducido de MICROECONOMÍA"/>
    <s v="1S"/>
    <n v="16533310"/>
    <s v="DE TORRE"/>
    <s v="RESA"/>
    <s v="MARÍA JESÚS"/>
    <s v="marirede"/>
    <s v="chechu.detorre@unirioja.es"/>
    <n v="2"/>
    <n v="2"/>
    <x v="1"/>
    <n v="506"/>
    <s v="PROFESOR TITULAR DE ESCUELA UNIVERSITARI"/>
    <s v="01A"/>
    <s v="TIEMPO COMPLETO AMPLIADO"/>
    <s v="2012-09-01 00:00:00.0"/>
    <s v="null"/>
    <s v="DF31239"/>
    <s v="TITULAR DE ESCUELAS UNIVERSITARIAS"/>
    <s v="R104"/>
    <x v="0"/>
    <n v="415"/>
    <s v="FUNDAMENTOS DEL ANÁLISIS ECONÓMICO"/>
  </r>
  <r>
    <x v="0"/>
    <n v="16533310"/>
    <s v="FCE"/>
    <n v="691"/>
    <s v="201206R"/>
    <s v="GRUPO-A3"/>
    <s v="Microeconomía"/>
    <s v="GR"/>
    <s v="GRUPO REDUCIDO"/>
    <s v="201206R"/>
    <s v="GRUPO REDUCIDO DE MICROECONOMÍA"/>
    <s v="GRUPO-A3"/>
    <s v="Grupo Reducido de MICROECONOMÍA"/>
    <s v="1S"/>
    <n v="16533310"/>
    <s v="DE TORRE"/>
    <s v="RESA"/>
    <s v="MARÍA JESÚS"/>
    <s v="marirede"/>
    <s v="chechu.detorre@unirioja.es"/>
    <n v="2"/>
    <n v="2"/>
    <x v="1"/>
    <n v="506"/>
    <s v="PROFESOR TITULAR DE ESCUELA UNIVERSITARI"/>
    <s v="01A"/>
    <s v="TIEMPO COMPLETO AMPLIADO"/>
    <s v="2012-09-01 00:00:00.0"/>
    <s v="null"/>
    <s v="DF31239"/>
    <s v="TITULAR DE ESCUELAS UNIVERSITARIAS"/>
    <s v="R104"/>
    <x v="0"/>
    <n v="415"/>
    <s v="FUNDAMENTOS DEL ANÁLISIS ECONÓMICO"/>
  </r>
  <r>
    <x v="0"/>
    <n v="16533310"/>
    <s v="FCE"/>
    <n v="691"/>
    <s v="201206R"/>
    <s v="GRUPO-B1"/>
    <s v="Microeconomía"/>
    <s v="GR"/>
    <s v="GRUPO REDUCIDO"/>
    <s v="201206R"/>
    <s v="GRUPO REDUCIDO DE MICROECONOMÍA"/>
    <s v="GRUPO-B1"/>
    <s v="Grupo Reducido de MICROECONOMÍA"/>
    <s v="1S"/>
    <n v="16533310"/>
    <s v="DE TORRE"/>
    <s v="RESA"/>
    <s v="MARÍA JESÚS"/>
    <s v="marirede"/>
    <s v="chechu.detorre@unirioja.es"/>
    <n v="2"/>
    <n v="2"/>
    <x v="1"/>
    <n v="506"/>
    <s v="PROFESOR TITULAR DE ESCUELA UNIVERSITARI"/>
    <s v="01A"/>
    <s v="TIEMPO COMPLETO AMPLIADO"/>
    <s v="2012-09-01 00:00:00.0"/>
    <s v="null"/>
    <s v="DF31239"/>
    <s v="TITULAR DE ESCUELAS UNIVERSITARIAS"/>
    <s v="R104"/>
    <x v="0"/>
    <n v="415"/>
    <s v="FUNDAMENTOS DEL ANÁLISIS ECONÓMICO"/>
  </r>
  <r>
    <x v="0"/>
    <n v="16533310"/>
    <s v="FCE"/>
    <n v="691"/>
    <s v="201206R"/>
    <s v="GRUPO-B2"/>
    <s v="Microeconomía"/>
    <s v="GR"/>
    <s v="GRUPO REDUCIDO"/>
    <s v="201206R"/>
    <s v="GRUPO REDUCIDO DE MICROECONOMÍA"/>
    <s v="GRUPO-B2"/>
    <s v="Grupo Reducido de MICROECONOMÍA"/>
    <s v="1S"/>
    <n v="16533310"/>
    <s v="DE TORRE"/>
    <s v="RESA"/>
    <s v="MARÍA JESÚS"/>
    <s v="marirede"/>
    <s v="chechu.detorre@unirioja.es"/>
    <n v="2"/>
    <n v="2"/>
    <x v="1"/>
    <n v="506"/>
    <s v="PROFESOR TITULAR DE ESCUELA UNIVERSITARI"/>
    <s v="01A"/>
    <s v="TIEMPO COMPLETO AMPLIADO"/>
    <s v="2012-09-01 00:00:00.0"/>
    <s v="null"/>
    <s v="DF31239"/>
    <s v="TITULAR DE ESCUELAS UNIVERSITARIAS"/>
    <s v="R104"/>
    <x v="0"/>
    <n v="415"/>
    <s v="FUNDAMENTOS DEL ANÁLISIS ECONÓMICO"/>
  </r>
  <r>
    <x v="0"/>
    <n v="16533310"/>
    <s v="FCE"/>
    <n v="691"/>
    <s v="201206R"/>
    <s v="GRUPO-B3"/>
    <s v="Microeconomía"/>
    <s v="GR"/>
    <s v="GRUPO REDUCIDO"/>
    <s v="201206R"/>
    <s v="GRUPO REDUCIDO DE MICROECONOMÍA"/>
    <s v="GRUPO-B3"/>
    <s v="Grupo Reducido de MICROECONOMÍA"/>
    <s v="1S"/>
    <n v="16533310"/>
    <s v="DE TORRE"/>
    <s v="RESA"/>
    <s v="MARÍA JESÚS"/>
    <s v="marirede"/>
    <s v="chechu.detorre@unirioja.es"/>
    <n v="2"/>
    <n v="2"/>
    <x v="1"/>
    <n v="506"/>
    <s v="PROFESOR TITULAR DE ESCUELA UNIVERSITARI"/>
    <s v="01A"/>
    <s v="TIEMPO COMPLETO AMPLIADO"/>
    <s v="2012-09-01 00:00:00.0"/>
    <s v="null"/>
    <s v="DF31239"/>
    <s v="TITULAR DE ESCUELAS UNIVERSITARIAS"/>
    <s v="R104"/>
    <x v="0"/>
    <n v="415"/>
    <s v="FUNDAMENTOS DEL ANÁLISIS ECONÓMICO"/>
  </r>
  <r>
    <x v="0"/>
    <n v="16517184"/>
    <s v="FCE"/>
    <n v="692"/>
    <s v="106G"/>
    <s v="GRUPO-A"/>
    <s v="Dirección de Recursos Humanos"/>
    <s v="GG"/>
    <s v="GRUPO GRANDE"/>
    <s v="106G"/>
    <s v="GRUPO GRANDE DE DIRECCIÓN DE RR.HH."/>
    <s v="GRUPO-A"/>
    <s v="Grupo Grande de DIRECCIÓN DE RR. HUMANOS"/>
    <s v="2S"/>
    <n v="16517184"/>
    <s v="JUÁREZ"/>
    <s v="CASTELLÓ"/>
    <s v="CARMELO ARTURO"/>
    <s v="cajuarez"/>
    <s v="carmelo.juarez@unirioja.es"/>
    <n v="4"/>
    <n v="4"/>
    <x v="0"/>
    <n v="504"/>
    <s v="PROFESOR TITULAR UNIVERSIDAD"/>
    <s v="C01"/>
    <s v="TIEMPO COMPLETO"/>
    <s v="2013-09-13 00:00:00.0"/>
    <s v="null"/>
    <s v="DF31303"/>
    <s v="TITULAR DE UNIVERSIDAD"/>
    <s v="R104"/>
    <x v="0"/>
    <n v="650"/>
    <s v="ORGANIZACIÓN DE EMPRESAS"/>
  </r>
  <r>
    <x v="0"/>
    <n v="16551895"/>
    <s v="FCE"/>
    <n v="692"/>
    <s v="106G"/>
    <s v="GRUPO-B"/>
    <s v="Dirección de Recursos Humanos"/>
    <s v="GG"/>
    <s v="GRUPO GRANDE"/>
    <s v="106G"/>
    <s v="GRUPO GRANDE DE DIRECCIÓN DE RR.HH."/>
    <s v="GRUPO-B"/>
    <s v="Grupo Grande de DIRECCIÓN DE RR. HUMANOS"/>
    <s v="2S"/>
    <n v="16551895"/>
    <s v="SALINAS"/>
    <s v="ZÁRATE"/>
    <s v="RODOLFO"/>
    <s v="rosalina"/>
    <s v="rodolfo.salinas@unirioja.es"/>
    <n v="4"/>
    <n v="4"/>
    <x v="1"/>
    <n v="504"/>
    <s v="PROFESOR TITULAR UNIVERSIDAD"/>
    <s v="01A"/>
    <s v="TIEMPO COMPLETO AMPLIADO"/>
    <s v="2012-09-01 00:00:00.0"/>
    <s v="null"/>
    <s v="DF100088"/>
    <s v="PROFESOR TITULAR DE UNIVERSIDAD"/>
    <s v="R104"/>
    <x v="0"/>
    <n v="650"/>
    <s v="ORGANIZACIÓN DE EMPRESAS"/>
  </r>
  <r>
    <x v="0"/>
    <n v="16593137"/>
    <s v="FCE"/>
    <n v="692"/>
    <s v="106R"/>
    <s v="GRUPO-A1"/>
    <s v="Dirección de Recursos Humanos"/>
    <s v="GR"/>
    <s v="GRUPO REDUCIDO"/>
    <s v="106R"/>
    <s v="GRUPO REDUCIDO DE DIRECCIÓN DE RR.HH."/>
    <s v="GRUPO-A1"/>
    <s v="Grupo reducido de DIRECCIÓN DE RECURSOS HUMANOS"/>
    <s v="2S"/>
    <n v="16593137"/>
    <s v="PARRAS"/>
    <s v="GÓMEZ"/>
    <s v="MAITE"/>
    <s v="maparras"/>
    <s v="maite.parras@unirioja.es"/>
    <n v="1.26"/>
    <n v="1.26"/>
    <x v="1"/>
    <n v="536"/>
    <s v="PROFESOR INTERINO"/>
    <s v="C01"/>
    <s v="TIEMPO COMPLETO"/>
    <s v="2018-10-04 00:00:00.0"/>
    <s v="2019-04-05 00:00:00.0"/>
    <s v="PI101438"/>
    <s v="PROFESOR CONTRATADO INTERINO"/>
    <s v="R104"/>
    <x v="0"/>
    <n v="650"/>
    <s v="ORGANIZACIÓN DE EMPRESAS"/>
  </r>
  <r>
    <x v="0"/>
    <n v="16614068"/>
    <s v="FCE"/>
    <n v="692"/>
    <s v="106R"/>
    <s v="GRUPO-A1"/>
    <s v="Dirección de Recursos Humanos"/>
    <s v="GR"/>
    <s v="GRUPO REDUCIDO"/>
    <s v="106R"/>
    <s v="GRUPO REDUCIDO DE DIRECCIÓN DE RR.HH."/>
    <s v="GRUPO-A1"/>
    <s v="Grupo reducido de DIRECCIÓN DE RECURSOS HUMANOS"/>
    <s v="2S"/>
    <n v="16614068"/>
    <s v="ORCOS"/>
    <s v="SÁNCHEZ"/>
    <s v="RAQUEL"/>
    <s v="raorcosa"/>
    <s v="raquel.orcos@unirioja.es"/>
    <n v="0.74"/>
    <n v="0.74"/>
    <x v="1"/>
    <n v="536"/>
    <s v="PROFESOR INTERINO"/>
    <s v="C01"/>
    <s v="TIEMPO COMPLETO"/>
    <s v="2018-09-17 00:00:00.0"/>
    <s v="null"/>
    <s v="PI101360"/>
    <s v="PROFESOR CONTRATADO INTERINO"/>
    <s v="R104"/>
    <x v="0"/>
    <n v="650"/>
    <s v="ORGANIZACIÓN DE EMPRESAS"/>
  </r>
  <r>
    <x v="0"/>
    <n v="16593137"/>
    <s v="FCE"/>
    <n v="692"/>
    <s v="106R"/>
    <s v="GRUPO-A2"/>
    <s v="Dirección de Recursos Humanos"/>
    <s v="GR"/>
    <s v="GRUPO REDUCIDO"/>
    <s v="106R"/>
    <s v="GRUPO REDUCIDO DE DIRECCIÓN DE RR.HH."/>
    <s v="GRUPO-A2"/>
    <s v="Grupo reducido de DIRECCIÓN DE RECURSOS HUMANOS"/>
    <s v="2S"/>
    <n v="16593137"/>
    <s v="PARRAS"/>
    <s v="GÓMEZ"/>
    <s v="MAITE"/>
    <s v="maparras"/>
    <s v="maite.parras@unirioja.es"/>
    <n v="1.26"/>
    <n v="1.26"/>
    <x v="1"/>
    <n v="536"/>
    <s v="PROFESOR INTERINO"/>
    <s v="C01"/>
    <s v="TIEMPO COMPLETO"/>
    <s v="2018-10-04 00:00:00.0"/>
    <s v="2019-04-05 00:00:00.0"/>
    <s v="PI101438"/>
    <s v="PROFESOR CONTRATADO INTERINO"/>
    <s v="R104"/>
    <x v="0"/>
    <n v="650"/>
    <s v="ORGANIZACIÓN DE EMPRESAS"/>
  </r>
  <r>
    <x v="0"/>
    <n v="16614068"/>
    <s v="FCE"/>
    <n v="692"/>
    <s v="106R"/>
    <s v="GRUPO-A2"/>
    <s v="Dirección de Recursos Humanos"/>
    <s v="GR"/>
    <s v="GRUPO REDUCIDO"/>
    <s v="106R"/>
    <s v="GRUPO REDUCIDO DE DIRECCIÓN DE RR.HH."/>
    <s v="GRUPO-A2"/>
    <s v="Grupo reducido de DIRECCIÓN DE RECURSOS HUMANOS"/>
    <s v="2S"/>
    <n v="16614068"/>
    <s v="ORCOS"/>
    <s v="SÁNCHEZ"/>
    <s v="RAQUEL"/>
    <s v="raorcosa"/>
    <s v="raquel.orcos@unirioja.es"/>
    <n v="0.74"/>
    <n v="0.74"/>
    <x v="1"/>
    <n v="536"/>
    <s v="PROFESOR INTERINO"/>
    <s v="C01"/>
    <s v="TIEMPO COMPLETO"/>
    <s v="2018-09-17 00:00:00.0"/>
    <s v="null"/>
    <s v="PI101360"/>
    <s v="PROFESOR CONTRATADO INTERINO"/>
    <s v="R104"/>
    <x v="0"/>
    <n v="650"/>
    <s v="ORGANIZACIÓN DE EMPRESAS"/>
  </r>
  <r>
    <x v="0"/>
    <n v="16593137"/>
    <s v="FCE"/>
    <n v="692"/>
    <s v="106R"/>
    <s v="GRUPO-A3"/>
    <s v="Dirección de Recursos Humanos"/>
    <s v="GR"/>
    <s v="GRUPO REDUCIDO"/>
    <s v="106R"/>
    <s v="GRUPO REDUCIDO DE DIRECCIÓN DE RR.HH."/>
    <s v="GRUPO-A3"/>
    <s v="Grupo reducido de DIRECCIÓN DE RECURSOS HUMANOS"/>
    <s v="2S"/>
    <n v="16593137"/>
    <s v="PARRAS"/>
    <s v="GÓMEZ"/>
    <s v="MAITE"/>
    <s v="maparras"/>
    <s v="maite.parras@unirioja.es"/>
    <n v="1.26"/>
    <n v="1.26"/>
    <x v="1"/>
    <n v="536"/>
    <s v="PROFESOR INTERINO"/>
    <s v="C01"/>
    <s v="TIEMPO COMPLETO"/>
    <s v="2018-10-04 00:00:00.0"/>
    <s v="2019-04-05 00:00:00.0"/>
    <s v="PI101438"/>
    <s v="PROFESOR CONTRATADO INTERINO"/>
    <s v="R104"/>
    <x v="0"/>
    <n v="650"/>
    <s v="ORGANIZACIÓN DE EMPRESAS"/>
  </r>
  <r>
    <x v="0"/>
    <n v="16614068"/>
    <s v="FCE"/>
    <n v="692"/>
    <s v="106R"/>
    <s v="GRUPO-A3"/>
    <s v="Dirección de Recursos Humanos"/>
    <s v="GR"/>
    <s v="GRUPO REDUCIDO"/>
    <s v="106R"/>
    <s v="GRUPO REDUCIDO DE DIRECCIÓN DE RR.HH."/>
    <s v="GRUPO-A3"/>
    <s v="Grupo reducido de DIRECCIÓN DE RECURSOS HUMANOS"/>
    <s v="2S"/>
    <n v="16614068"/>
    <s v="ORCOS"/>
    <s v="SÁNCHEZ"/>
    <s v="RAQUEL"/>
    <s v="raorcosa"/>
    <s v="raquel.orcos@unirioja.es"/>
    <n v="0.74"/>
    <n v="0.74"/>
    <x v="1"/>
    <n v="536"/>
    <s v="PROFESOR INTERINO"/>
    <s v="C01"/>
    <s v="TIEMPO COMPLETO"/>
    <s v="2018-09-17 00:00:00.0"/>
    <s v="null"/>
    <s v="PI101360"/>
    <s v="PROFESOR CONTRATADO INTERINO"/>
    <s v="R104"/>
    <x v="0"/>
    <n v="650"/>
    <s v="ORGANIZACIÓN DE EMPRESAS"/>
  </r>
  <r>
    <x v="0"/>
    <n v="16569252"/>
    <s v="FCE"/>
    <n v="692"/>
    <s v="106R"/>
    <s v="GRUPO-B1"/>
    <s v="Dirección de Recursos Humanos"/>
    <s v="GR"/>
    <s v="GRUPO REDUCIDO"/>
    <s v="106R"/>
    <s v="GRUPO REDUCIDO DE DIRECCIÓN DE RR.HH."/>
    <s v="GRUPO-B1"/>
    <s v="Grupo reducido de DIRECCIÓN DE RECURSOS HUMANOS"/>
    <s v="2S"/>
    <n v="16569252"/>
    <s v="IBÁÑEZ"/>
    <s v="PRADO"/>
    <s v="JOSÉ RAMÓN"/>
    <s v="joibanez"/>
    <s v="jose-ramon.ibanez@unirioja.es"/>
    <n v="2"/>
    <n v="2"/>
    <x v="0"/>
    <n v="532"/>
    <s v="LABORAL DOCENTE-ASOCIADO"/>
    <s v="P05"/>
    <s v="TIEMPO PARCIAL (5+5 HORAS)"/>
    <s v="2016-09-15 00:00:00.0"/>
    <s v="2019-09-14 00:00:00.0"/>
    <s v="PI101113"/>
    <s v="PROFESOR ASOCIADO"/>
    <s v="R104"/>
    <x v="0"/>
    <n v="650"/>
    <s v="ORGANIZACIÓN DE EMPRESAS"/>
  </r>
  <r>
    <x v="0"/>
    <n v="16569252"/>
    <s v="FCE"/>
    <n v="692"/>
    <s v="106R"/>
    <s v="GRUPO-B2"/>
    <s v="Dirección de Recursos Humanos"/>
    <s v="GR"/>
    <s v="GRUPO REDUCIDO"/>
    <s v="106R"/>
    <s v="GRUPO REDUCIDO DE DIRECCIÓN DE RR.HH."/>
    <s v="GRUPO-B2"/>
    <s v="Grupo reducido de DIRECCIÓN DE RECURSOS HUMANOS"/>
    <s v="2S"/>
    <n v="16569252"/>
    <s v="IBÁÑEZ"/>
    <s v="PRADO"/>
    <s v="JOSÉ RAMÓN"/>
    <s v="joibanez"/>
    <s v="jose-ramon.ibanez@unirioja.es"/>
    <n v="2"/>
    <n v="2"/>
    <x v="0"/>
    <n v="532"/>
    <s v="LABORAL DOCENTE-ASOCIADO"/>
    <s v="P05"/>
    <s v="TIEMPO PARCIAL (5+5 HORAS)"/>
    <s v="2016-09-15 00:00:00.0"/>
    <s v="2019-09-14 00:00:00.0"/>
    <s v="PI101113"/>
    <s v="PROFESOR ASOCIADO"/>
    <s v="R104"/>
    <x v="0"/>
    <n v="650"/>
    <s v="ORGANIZACIÓN DE EMPRESAS"/>
  </r>
  <r>
    <x v="1"/>
    <n v="16517184"/>
    <s v="FCJS"/>
    <n v="692"/>
    <s v="106G"/>
    <s v="GRUPO-A"/>
    <s v="Dirección de Recursos Humanos"/>
    <s v="GG"/>
    <s v="GRUPO GRANDE"/>
    <s v="106G"/>
    <s v="GRUPO GRANDE DE DIRECCIÓN DE RR.HH."/>
    <s v="GRUPO-A"/>
    <s v="Grupo Grande de DIRECCIÓN DE RR. HUMANOS"/>
    <s v="2S"/>
    <n v="16517184"/>
    <s v="JUÁREZ"/>
    <s v="CASTELLÓ"/>
    <s v="CARMELO ARTURO"/>
    <s v="cajuarez"/>
    <s v="carmelo.juarez@unirioja.es"/>
    <n v="4"/>
    <m/>
    <x v="0"/>
    <n v="504"/>
    <s v="PROFESOR TITULAR UNIVERSIDAD"/>
    <s v="C01"/>
    <s v="TIEMPO COMPLETO"/>
    <s v="2013-09-13 00:00:00.0"/>
    <s v="null"/>
    <s v="DF31303"/>
    <s v="TITULAR DE UNIVERSIDAD"/>
    <s v="R104"/>
    <x v="0"/>
    <n v="650"/>
    <s v="ORGANIZACIÓN DE EMPRESAS"/>
  </r>
  <r>
    <x v="1"/>
    <n v="72780209"/>
    <s v="FCJS"/>
    <n v="692"/>
    <s v="106R"/>
    <s v="GRUPO-A4"/>
    <s v="Dirección de Recursos Humanos"/>
    <s v="GR"/>
    <s v="GRUPO REDUCIDO"/>
    <s v="106R"/>
    <s v="GRUPO REDUCIDO DE DIRECCIÓN DE RR.HH."/>
    <s v="GRUPO-A4"/>
    <s v="Grupo reducido de DIRECCIÓN DE RECURSOS HUMANOS"/>
    <s v="2S"/>
    <n v="72780209"/>
    <s v="JIMÉNEZ"/>
    <s v="GALÁN"/>
    <s v="EDUARDO MIGUEL"/>
    <s v="emjimeneg"/>
    <s v="eduardo.jimenez@unirioja.es"/>
    <n v="2"/>
    <n v="2"/>
    <x v="1"/>
    <n v="532"/>
    <s v="LABORAL DOCENTE-ASOCIADO"/>
    <s v="P02"/>
    <s v="TIEMPO PARCIAL (2+2 HORAS)"/>
    <s v="2018-09-24 00:00:00.0"/>
    <s v="2019-09-14 00:00:00.0"/>
    <s v="PI101416"/>
    <s v="PROFESOR ASOCIADO"/>
    <s v="R104"/>
    <x v="0"/>
    <n v="650"/>
    <s v="ORGANIZACIÓN DE EMPRESAS"/>
  </r>
  <r>
    <x v="2"/>
    <n v="16517184"/>
    <s v="FCJS"/>
    <n v="692"/>
    <s v="106G"/>
    <s v="GRUPO-A"/>
    <s v="Dirección de Recursos Humanos"/>
    <s v="GG"/>
    <s v="GRUPO GRANDE"/>
    <s v="106G"/>
    <s v="GRUPO GRANDE DE DIRECCIÓN DE RR.HH."/>
    <s v="GRUPO-A"/>
    <s v="Grupo Grande de DIRECCIÓN DE RR. HUMANOS"/>
    <s v="2S"/>
    <n v="16517184"/>
    <s v="JUÁREZ"/>
    <s v="CASTELLÓ"/>
    <s v="CARMELO ARTURO"/>
    <s v="cajuarez"/>
    <s v="carmelo.juarez@unirioja.es"/>
    <n v="4"/>
    <m/>
    <x v="0"/>
    <n v="504"/>
    <s v="PROFESOR TITULAR UNIVERSIDAD"/>
    <s v="C01"/>
    <s v="TIEMPO COMPLETO"/>
    <s v="2013-09-13 00:00:00.0"/>
    <s v="null"/>
    <s v="DF31303"/>
    <s v="TITULAR DE UNIVERSIDAD"/>
    <s v="R104"/>
    <x v="0"/>
    <n v="650"/>
    <s v="ORGANIZACIÓN DE EMPRESAS"/>
  </r>
  <r>
    <x v="2"/>
    <n v="72780209"/>
    <s v="FCJS"/>
    <n v="692"/>
    <s v="106R"/>
    <s v="GRUPO-A4"/>
    <s v="Dirección de Recursos Humanos"/>
    <s v="GR"/>
    <s v="GRUPO REDUCIDO"/>
    <s v="106R"/>
    <s v="GRUPO REDUCIDO DE DIRECCIÓN DE RR.HH."/>
    <s v="GRUPO-A4"/>
    <s v="Grupo reducido de DIRECCIÓN DE RECURSOS HUMANOS"/>
    <s v="2S"/>
    <n v="72780209"/>
    <s v="JIMÉNEZ"/>
    <s v="GALÁN"/>
    <s v="EDUARDO MIGUEL"/>
    <s v="emjimeneg"/>
    <s v="eduardo.jimenez@unirioja.es"/>
    <n v="2"/>
    <m/>
    <x v="1"/>
    <n v="532"/>
    <s v="LABORAL DOCENTE-ASOCIADO"/>
    <s v="P02"/>
    <s v="TIEMPO PARCIAL (2+2 HORAS)"/>
    <s v="2018-09-24 00:00:00.0"/>
    <s v="2019-09-14 00:00:00.0"/>
    <s v="PI101416"/>
    <s v="PROFESOR ASOCIADO"/>
    <s v="R104"/>
    <x v="0"/>
    <n v="650"/>
    <s v="ORGANIZACIÓN DE EMPRESAS"/>
  </r>
  <r>
    <x v="6"/>
    <n v="16551895"/>
    <s v="FCE"/>
    <n v="692"/>
    <s v="106G"/>
    <s v="GRUPO-B"/>
    <s v="Dirección de Recursos Humanos"/>
    <s v="GG"/>
    <s v="GRUPO GRANDE"/>
    <s v="106G"/>
    <s v="GRUPO GRANDE DE DIRECCIÓN DE RR.HH."/>
    <s v="GRUPO-B"/>
    <s v="Grupo Grande de DIRECCIÓN DE RR. HUMANOS"/>
    <s v="2S"/>
    <n v="16551895"/>
    <s v="SALINAS"/>
    <s v="ZÁRATE"/>
    <s v="RODOLFO"/>
    <s v="rosalina"/>
    <s v="rodolfo.salinas@unirioja.es"/>
    <n v="4"/>
    <m/>
    <x v="1"/>
    <n v="504"/>
    <s v="PROFESOR TITULAR UNIVERSIDAD"/>
    <s v="01A"/>
    <s v="TIEMPO COMPLETO AMPLIADO"/>
    <s v="2012-09-01 00:00:00.0"/>
    <s v="null"/>
    <s v="DF100088"/>
    <s v="PROFESOR TITULAR DE UNIVERSIDAD"/>
    <s v="R104"/>
    <x v="0"/>
    <n v="650"/>
    <s v="ORGANIZACIÓN DE EMPRESAS"/>
  </r>
  <r>
    <x v="6"/>
    <n v="16569252"/>
    <s v="FCE"/>
    <n v="692"/>
    <s v="106R"/>
    <s v="GRUPO-B3"/>
    <s v="Dirección de Recursos Humanos"/>
    <s v="GR"/>
    <s v="GRUPO REDUCIDO"/>
    <s v="106R"/>
    <s v="GRUPO REDUCIDO DE DIRECCIÓN DE RR.HH."/>
    <s v="GRUPO-B3"/>
    <s v="Grupo reducido de DIRECCIÓN DE RECURSOS HUMANOS"/>
    <s v="2S"/>
    <n v="16569252"/>
    <s v="IBÁÑEZ"/>
    <s v="PRADO"/>
    <s v="JOSÉ RAMÓN"/>
    <s v="joibanez"/>
    <s v="jose-ramon.ibanez@unirioja.es"/>
    <n v="2"/>
    <n v="2"/>
    <x v="0"/>
    <n v="532"/>
    <s v="LABORAL DOCENTE-ASOCIADO"/>
    <s v="P05"/>
    <s v="TIEMPO PARCIAL (5+5 HORAS)"/>
    <s v="2016-09-15 00:00:00.0"/>
    <s v="2019-09-14 00:00:00.0"/>
    <s v="PI101113"/>
    <s v="PROFESOR ASOCIADO"/>
    <s v="R104"/>
    <x v="0"/>
    <n v="650"/>
    <s v="ORGANIZACIÓN DE EMPRESAS"/>
  </r>
  <r>
    <x v="0"/>
    <n v="16578084"/>
    <s v="FCE"/>
    <n v="693"/>
    <s v="201208G"/>
    <s v="GRUPO-A"/>
    <s v="Macroeconomía"/>
    <s v="GG"/>
    <s v="GRUPO GRANDE"/>
    <s v="201208G"/>
    <s v="GRUPO GRANDE DE MACROECONOMÍA"/>
    <s v="GRUPO-A"/>
    <s v="Grupo Grande de Macroeconomía"/>
    <s v="2S"/>
    <n v="16578084"/>
    <s v="LORENTE"/>
    <s v="ANTOÑANZAS"/>
    <s v="MARÍA REYES"/>
    <s v="marreyelore"/>
    <s v="maria-reyes.lorente@unirioja.es"/>
    <n v="0"/>
    <n v="0"/>
    <x v="1"/>
    <n v="504"/>
    <s v="PROFESOR TITULAR UNIVERSIDAD"/>
    <s v="C01"/>
    <s v="TIEMPO COMPLETO"/>
    <s v="2018-09-17 00:00:00.0"/>
    <s v="null"/>
    <s v="DF100357"/>
    <s v="PROFESOR TITULAR DE UNIVERSIDAD"/>
    <s v="R104"/>
    <x v="0"/>
    <n v="415"/>
    <s v="FUNDAMENTOS DEL ANÁLISIS ECONÓMICO"/>
  </r>
  <r>
    <x v="0"/>
    <n v="73003437"/>
    <s v="FCE"/>
    <n v="693"/>
    <s v="201208G"/>
    <s v="GRUPO-A"/>
    <s v="Macroeconomía"/>
    <s v="GG"/>
    <s v="GRUPO GRANDE"/>
    <s v="201208G"/>
    <s v="GRUPO GRANDE DE MACROECONOMÍA"/>
    <s v="GRUPO-A"/>
    <s v="Grupo Grande de Macroeconomía"/>
    <s v="2S"/>
    <n v="73003437"/>
    <s v="LANGARITA"/>
    <s v="TEJERO"/>
    <s v="RAQUEL"/>
    <s v="ralangar"/>
    <s v="raquel.langarita@unirioja.es"/>
    <n v="4"/>
    <n v="4"/>
    <x v="1"/>
    <n v="536"/>
    <s v="PROFESOR INTERINO"/>
    <s v="C01"/>
    <s v="TIEMPO COMPLETO"/>
    <s v="2018-09-17 00:00:00.0"/>
    <s v="null"/>
    <s v="PI101357"/>
    <s v="PROFESOR CONTRATADO INTERINO"/>
    <s v="R104"/>
    <x v="0"/>
    <n v="415"/>
    <s v="FUNDAMENTOS DEL ANÁLISIS ECONÓMICO"/>
  </r>
  <r>
    <x v="0"/>
    <n v="16578084"/>
    <s v="FCE"/>
    <n v="693"/>
    <s v="201208G"/>
    <s v="GRUPO-B"/>
    <s v="Macroeconomía"/>
    <s v="GG"/>
    <s v="GRUPO GRANDE"/>
    <s v="201208G"/>
    <s v="GRUPO GRANDE DE MACROECONOMÍA"/>
    <s v="GRUPO-B"/>
    <s v="Grupo Grande de Macroeconomía"/>
    <s v="2S"/>
    <n v="16578084"/>
    <s v="LORENTE"/>
    <s v="ANTOÑANZAS"/>
    <s v="MARÍA REYES"/>
    <s v="marreyelore"/>
    <s v="maria-reyes.lorente@unirioja.es"/>
    <n v="4"/>
    <n v="4"/>
    <x v="1"/>
    <n v="504"/>
    <s v="PROFESOR TITULAR UNIVERSIDAD"/>
    <s v="C01"/>
    <s v="TIEMPO COMPLETO"/>
    <s v="2018-09-17 00:00:00.0"/>
    <s v="null"/>
    <s v="DF100357"/>
    <s v="PROFESOR TITULAR DE UNIVERSIDAD"/>
    <s v="R104"/>
    <x v="0"/>
    <n v="415"/>
    <s v="FUNDAMENTOS DEL ANÁLISIS ECONÓMICO"/>
  </r>
  <r>
    <x v="0"/>
    <n v="73003437"/>
    <s v="FCE"/>
    <n v="693"/>
    <s v="201208R"/>
    <s v="GRUPO-A1"/>
    <s v="Macroeconomía"/>
    <s v="GR"/>
    <s v="GRUPO REDUCIDO"/>
    <s v="201208R"/>
    <s v="GRUPO REDUCIDO DE MACROECONOMÍA"/>
    <s v="GRUPO-A1"/>
    <s v="Grupo Reducido de MACROECONOMÍA"/>
    <s v="2S"/>
    <n v="73003437"/>
    <s v="LANGARITA"/>
    <s v="TEJERO"/>
    <s v="RAQUEL"/>
    <s v="ralangar"/>
    <s v="raquel.langarita@unirioja.es"/>
    <n v="2"/>
    <n v="2"/>
    <x v="1"/>
    <n v="536"/>
    <s v="PROFESOR INTERINO"/>
    <s v="C01"/>
    <s v="TIEMPO COMPLETO"/>
    <s v="2018-09-17 00:00:00.0"/>
    <s v="null"/>
    <s v="PI101357"/>
    <s v="PROFESOR CONTRATADO INTERINO"/>
    <s v="R104"/>
    <x v="0"/>
    <n v="415"/>
    <s v="FUNDAMENTOS DEL ANÁLISIS ECONÓMICO"/>
  </r>
  <r>
    <x v="0"/>
    <n v="16557941"/>
    <s v="FCE"/>
    <n v="693"/>
    <s v="201208R"/>
    <s v="GRUPO-A2"/>
    <s v="Macroeconomía"/>
    <s v="GR"/>
    <s v="GRUPO REDUCIDO"/>
    <s v="201208R"/>
    <s v="GRUPO REDUCIDO DE MACROECONOMÍA"/>
    <s v="GRUPO-A2"/>
    <s v="Grupo Reducido de MACROECONOMÍA"/>
    <s v="2S"/>
    <n v="16557941"/>
    <s v="MARÍN"/>
    <s v="MIGUEL"/>
    <s v="ÁNGEL FERNANDO"/>
    <s v="femarim"/>
    <s v="fernando.marinm@unirioja.es"/>
    <n v="2"/>
    <n v="2"/>
    <x v="1"/>
    <n v="532"/>
    <s v="LABORAL DOCENTE-ASOCIADO"/>
    <s v="P04"/>
    <s v="TIEMPO PARCIAL (4+4 HORAS)"/>
    <s v="2018-09-24 00:00:00.0"/>
    <s v="2019-09-14 00:00:00.0"/>
    <s v="PI101358"/>
    <s v="PROFESOR ASOCIADO"/>
    <s v="R104"/>
    <x v="0"/>
    <n v="415"/>
    <s v="FUNDAMENTOS DEL ANÁLISIS ECONÓMICO"/>
  </r>
  <r>
    <x v="0"/>
    <n v="16557941"/>
    <s v="FCE"/>
    <n v="693"/>
    <s v="201208R"/>
    <s v="GRUPO-A3"/>
    <s v="Macroeconomía"/>
    <s v="GR"/>
    <s v="GRUPO REDUCIDO"/>
    <s v="201208R"/>
    <s v="GRUPO REDUCIDO DE MACROECONOMÍA"/>
    <s v="GRUPO-A3"/>
    <s v="Grupo Reducido de MACROECONOMÍA"/>
    <s v="2S"/>
    <n v="16557941"/>
    <s v="MARÍN"/>
    <s v="MIGUEL"/>
    <s v="ÁNGEL FERNANDO"/>
    <s v="femarim"/>
    <s v="fernando.marinm@unirioja.es"/>
    <n v="2"/>
    <n v="2"/>
    <x v="1"/>
    <n v="532"/>
    <s v="LABORAL DOCENTE-ASOCIADO"/>
    <s v="P04"/>
    <s v="TIEMPO PARCIAL (4+4 HORAS)"/>
    <s v="2018-09-24 00:00:00.0"/>
    <s v="2019-09-14 00:00:00.0"/>
    <s v="PI101358"/>
    <s v="PROFESOR ASOCIADO"/>
    <s v="R104"/>
    <x v="0"/>
    <n v="415"/>
    <s v="FUNDAMENTOS DEL ANÁLISIS ECONÓMICO"/>
  </r>
  <r>
    <x v="0"/>
    <n v="16557941"/>
    <s v="FCE"/>
    <n v="693"/>
    <s v="201208R"/>
    <s v="GRUPO-B1"/>
    <s v="Macroeconomía"/>
    <s v="GR"/>
    <s v="GRUPO REDUCIDO"/>
    <s v="201208R"/>
    <s v="GRUPO REDUCIDO DE MACROECONOMÍA"/>
    <s v="GRUPO-B1"/>
    <s v="Grupo Reducido de MACROECONOMÍA"/>
    <s v="2S"/>
    <n v="16557941"/>
    <s v="MARÍN"/>
    <s v="MIGUEL"/>
    <s v="ÁNGEL FERNANDO"/>
    <s v="femarim"/>
    <s v="fernando.marinm@unirioja.es"/>
    <n v="1"/>
    <n v="1"/>
    <x v="1"/>
    <n v="532"/>
    <s v="LABORAL DOCENTE-ASOCIADO"/>
    <s v="P04"/>
    <s v="TIEMPO PARCIAL (4+4 HORAS)"/>
    <s v="2018-09-24 00:00:00.0"/>
    <s v="2019-09-14 00:00:00.0"/>
    <s v="PI101358"/>
    <s v="PROFESOR ASOCIADO"/>
    <s v="R104"/>
    <x v="0"/>
    <n v="415"/>
    <s v="FUNDAMENTOS DEL ANÁLISIS ECONÓMICO"/>
  </r>
  <r>
    <x v="0"/>
    <n v="16578084"/>
    <s v="FCE"/>
    <n v="693"/>
    <s v="201208R"/>
    <s v="GRUPO-B1"/>
    <s v="Macroeconomía"/>
    <s v="GR"/>
    <s v="GRUPO REDUCIDO"/>
    <s v="201208R"/>
    <s v="GRUPO REDUCIDO DE MACROECONOMÍA"/>
    <s v="GRUPO-B1"/>
    <s v="Grupo Reducido de MACROECONOMÍA"/>
    <s v="2S"/>
    <n v="16578084"/>
    <s v="LORENTE"/>
    <s v="ANTOÑANZAS"/>
    <s v="MARÍA REYES"/>
    <s v="marreyelore"/>
    <s v="maria-reyes.lorente@unirioja.es"/>
    <n v="1"/>
    <n v="1"/>
    <x v="1"/>
    <n v="504"/>
    <s v="PROFESOR TITULAR UNIVERSIDAD"/>
    <s v="C01"/>
    <s v="TIEMPO COMPLETO"/>
    <s v="2018-09-17 00:00:00.0"/>
    <s v="null"/>
    <s v="DF100357"/>
    <s v="PROFESOR TITULAR DE UNIVERSIDAD"/>
    <s v="R104"/>
    <x v="0"/>
    <n v="415"/>
    <s v="FUNDAMENTOS DEL ANÁLISIS ECONÓMICO"/>
  </r>
  <r>
    <x v="0"/>
    <n v="16578084"/>
    <s v="FCE"/>
    <n v="693"/>
    <s v="201208R"/>
    <s v="GRUPO-B2"/>
    <s v="Macroeconomía"/>
    <s v="GR"/>
    <s v="GRUPO REDUCIDO"/>
    <s v="201208R"/>
    <s v="GRUPO REDUCIDO DE MACROECONOMÍA"/>
    <s v="GRUPO-B2"/>
    <s v="Grupo Reducido de MACROECONOMÍA"/>
    <s v="2S"/>
    <n v="16578084"/>
    <s v="LORENTE"/>
    <s v="ANTOÑANZAS"/>
    <s v="MARÍA REYES"/>
    <s v="marreyelore"/>
    <s v="maria-reyes.lorente@unirioja.es"/>
    <n v="2"/>
    <n v="2"/>
    <x v="1"/>
    <n v="504"/>
    <s v="PROFESOR TITULAR UNIVERSIDAD"/>
    <s v="C01"/>
    <s v="TIEMPO COMPLETO"/>
    <s v="2018-09-17 00:00:00.0"/>
    <s v="null"/>
    <s v="DF100357"/>
    <s v="PROFESOR TITULAR DE UNIVERSIDAD"/>
    <s v="R104"/>
    <x v="0"/>
    <n v="415"/>
    <s v="FUNDAMENTOS DEL ANÁLISIS ECONÓMICO"/>
  </r>
  <r>
    <x v="0"/>
    <n v="16557941"/>
    <s v="FCE"/>
    <n v="693"/>
    <s v="201208R"/>
    <s v="GRUPO-B3"/>
    <s v="Macroeconomía"/>
    <s v="GR"/>
    <s v="GRUPO REDUCIDO"/>
    <s v="201208R"/>
    <s v="GRUPO REDUCIDO DE MACROECONOMÍA"/>
    <s v="GRUPO-B3"/>
    <s v="Grupo Reducido de MACROECONOMÍA"/>
    <s v="2S"/>
    <n v="16557941"/>
    <s v="MARÍN"/>
    <s v="MIGUEL"/>
    <s v="ÁNGEL FERNANDO"/>
    <s v="femarim"/>
    <s v="fernando.marinm@unirioja.es"/>
    <n v="2"/>
    <n v="2"/>
    <x v="1"/>
    <n v="532"/>
    <s v="LABORAL DOCENTE-ASOCIADO"/>
    <s v="P04"/>
    <s v="TIEMPO PARCIAL (4+4 HORAS)"/>
    <s v="2018-09-24 00:00:00.0"/>
    <s v="2019-09-14 00:00:00.0"/>
    <s v="PI101358"/>
    <s v="PROFESOR ASOCIADO"/>
    <s v="R104"/>
    <x v="0"/>
    <n v="415"/>
    <s v="FUNDAMENTOS DEL ANÁLISIS ECONÓMICO"/>
  </r>
  <r>
    <x v="0"/>
    <n v="16557181"/>
    <s v="FCE"/>
    <n v="694"/>
    <s v="201209G"/>
    <s v="GRUPO-A"/>
    <s v="Marketing operativo"/>
    <s v="GG"/>
    <s v="GRUPO GRANDE"/>
    <s v="201209G"/>
    <s v="GRUPO GRANDE DE MÁRKETING OPERATIVO"/>
    <s v="GRUPO-A"/>
    <s v="Grupo Grande de MÁRKETING OPERATIVO"/>
    <s v="2S"/>
    <n v="16557181"/>
    <s v="PELEGRÍN"/>
    <s v="BORONDO"/>
    <s v="JULIO ENRIQUE"/>
    <s v="jupelegr"/>
    <s v="julio-enrique.pelegrin@unirioja.es"/>
    <n v="3.1"/>
    <n v="3.1"/>
    <x v="1"/>
    <n v="532"/>
    <s v="LABORAL DOCENTE-ASOCIADO"/>
    <s v="P06"/>
    <s v="TIEMPO PARCIAL (6+6 HORAS)"/>
    <s v="2017-09-15 00:00:00.0"/>
    <s v="2019-09-14 00:00:00.0"/>
    <s v="PI101234"/>
    <s v="PROFESOR ASOCIADO"/>
    <s v="R104"/>
    <x v="0"/>
    <n v="95"/>
    <s v="COMERCIALIZACIÓN E INVESTIGACIÓN DE MERCADOS"/>
  </r>
  <r>
    <x v="0"/>
    <n v="16607692"/>
    <s v="FCE"/>
    <n v="694"/>
    <s v="201209G"/>
    <s v="GRUPO-A"/>
    <s v="Marketing operativo"/>
    <s v="GG"/>
    <s v="GRUPO GRANDE"/>
    <s v="201209G"/>
    <s v="GRUPO GRANDE DE MÁRKETING OPERATIVO"/>
    <s v="GRUPO-A"/>
    <s v="Grupo Grande de MÁRKETING OPERATIVO"/>
    <s v="2S"/>
    <n v="16607692"/>
    <s v="CLAVEL"/>
    <s v="SAN EMETERIO"/>
    <s v="MÓNICA"/>
    <s v="moclavel"/>
    <s v="monica.clavel-san@unirioja.es"/>
    <n v="0.9"/>
    <n v="0.9"/>
    <x v="1"/>
    <n v="536"/>
    <s v="PROFESOR INTERINO"/>
    <s v="C01"/>
    <s v="TIEMPO COMPLETO"/>
    <s v="2019-01-19 00:00:00.0"/>
    <s v="null"/>
    <s v="PI101353"/>
    <s v="PROFESOR CONTRATADO INTERINO TC"/>
    <s v="R104"/>
    <x v="0"/>
    <n v="95"/>
    <s v="COMERCIALIZACIÓN E INVESTIGACIÓN DE MERCADOS"/>
  </r>
  <r>
    <x v="0"/>
    <n v="16557181"/>
    <s v="FCE"/>
    <n v="694"/>
    <s v="201209G"/>
    <s v="GRUPO-B"/>
    <s v="Marketing operativo"/>
    <s v="GG"/>
    <s v="GRUPO GRANDE"/>
    <s v="201209G"/>
    <s v="GRUPO GRANDE DE MÁRKETING OPERATIVO"/>
    <s v="GRUPO-B"/>
    <s v="Grupo Grande de MÁRKETING OPERATIVO"/>
    <s v="2S"/>
    <n v="16557181"/>
    <s v="PELEGRÍN"/>
    <s v="BORONDO"/>
    <s v="JULIO ENRIQUE"/>
    <s v="jupelegr"/>
    <s v="julio-enrique.pelegrin@unirioja.es"/>
    <n v="3.1"/>
    <n v="3.1"/>
    <x v="1"/>
    <n v="532"/>
    <s v="LABORAL DOCENTE-ASOCIADO"/>
    <s v="P06"/>
    <s v="TIEMPO PARCIAL (6+6 HORAS)"/>
    <s v="2017-09-15 00:00:00.0"/>
    <s v="2019-09-14 00:00:00.0"/>
    <s v="PI101234"/>
    <s v="PROFESOR ASOCIADO"/>
    <s v="R104"/>
    <x v="0"/>
    <n v="95"/>
    <s v="COMERCIALIZACIÓN E INVESTIGACIÓN DE MERCADOS"/>
  </r>
  <r>
    <x v="0"/>
    <n v="16607692"/>
    <s v="FCE"/>
    <n v="694"/>
    <s v="201209G"/>
    <s v="GRUPO-B"/>
    <s v="Marketing operativo"/>
    <s v="GG"/>
    <s v="GRUPO GRANDE"/>
    <s v="201209G"/>
    <s v="GRUPO GRANDE DE MÁRKETING OPERATIVO"/>
    <s v="GRUPO-B"/>
    <s v="Grupo Grande de MÁRKETING OPERATIVO"/>
    <s v="2S"/>
    <n v="16607692"/>
    <s v="CLAVEL"/>
    <s v="SAN EMETERIO"/>
    <s v="MÓNICA"/>
    <s v="moclavel"/>
    <s v="monica.clavel-san@unirioja.es"/>
    <n v="0.9"/>
    <n v="0.9"/>
    <x v="1"/>
    <n v="536"/>
    <s v="PROFESOR INTERINO"/>
    <s v="C01"/>
    <s v="TIEMPO COMPLETO"/>
    <s v="2019-01-19 00:00:00.0"/>
    <s v="null"/>
    <s v="PI101353"/>
    <s v="PROFESOR CONTRATADO INTERINO TC"/>
    <s v="R104"/>
    <x v="0"/>
    <n v="95"/>
    <s v="COMERCIALIZACIÓN E INVESTIGACIÓN DE MERCADOS"/>
  </r>
  <r>
    <x v="0"/>
    <n v="16557181"/>
    <s v="FCE"/>
    <n v="694"/>
    <s v="201209I"/>
    <s v="GRUPO-A1"/>
    <s v="Marketing operativo"/>
    <s v="GI"/>
    <s v="GRUPO DE INFORMÁTICA"/>
    <s v="201209I"/>
    <s v="INFORMÁTICA DE MÁRKETING OPERATIVO"/>
    <s v="GRUPO-A1"/>
    <s v="Informática de Márketing operativo"/>
    <s v="2S"/>
    <n v="16557181"/>
    <s v="PELEGRÍN"/>
    <s v="BORONDO"/>
    <s v="JULIO ENRIQUE"/>
    <s v="jupelegr"/>
    <s v="julio-enrique.pelegrin@unirioja.es"/>
    <n v="0.1"/>
    <n v="0.1"/>
    <x v="1"/>
    <n v="532"/>
    <s v="LABORAL DOCENTE-ASOCIADO"/>
    <s v="P06"/>
    <s v="TIEMPO PARCIAL (6+6 HORAS)"/>
    <s v="2017-09-15 00:00:00.0"/>
    <s v="2019-09-14 00:00:00.0"/>
    <s v="PI101234"/>
    <s v="PROFESOR ASOCIADO"/>
    <s v="R104"/>
    <x v="0"/>
    <n v="95"/>
    <s v="COMERCIALIZACIÓN E INVESTIGACIÓN DE MERCADOS"/>
  </r>
  <r>
    <x v="0"/>
    <n v="16608832"/>
    <s v="FCE"/>
    <n v="694"/>
    <s v="201209I"/>
    <s v="GRUPO-A1"/>
    <s v="Marketing operativo"/>
    <s v="GI"/>
    <s v="GRUPO DE INFORMÁTICA"/>
    <s v="201209I"/>
    <s v="INFORMÁTICA DE MÁRKETING OPERATIVO"/>
    <s v="GRUPO-A1"/>
    <s v="Informática de Márketing operativo"/>
    <s v="2S"/>
    <n v="16608832"/>
    <s v="MOSQUERA"/>
    <s v="DE LA FUENTE"/>
    <s v="ANA MARÍA"/>
    <s v="anmosque"/>
    <s v="ana-maria.mosquera@alum.unirioja.es"/>
    <n v="0.2"/>
    <n v="0.2"/>
    <x v="1"/>
    <n v="121"/>
    <s v="PERSONAL INVESTIGADOR EN FORMACIÓN"/>
    <n v="0"/>
    <s v="_"/>
    <s v="2015-09-01 00:00:00.0"/>
    <s v="2019-08-31 00:00:00.0"/>
    <s v="D04BECARIO1"/>
    <s v="PERSONAL INVESTIGADOR PREDOCTORAL EN FORMACIÓN"/>
    <s v="R104"/>
    <x v="0"/>
    <n v="95"/>
    <s v="COMERCIALIZACIÓN E INVESTIGACIÓN DE MERCADOS"/>
  </r>
  <r>
    <x v="0"/>
    <n v="72780423"/>
    <s v="FCE"/>
    <n v="694"/>
    <s v="201209I"/>
    <s v="GRUPO-A1"/>
    <s v="Marketing operativo"/>
    <s v="GI"/>
    <s v="GRUPO DE INFORMÁTICA"/>
    <s v="201209I"/>
    <s v="INFORMÁTICA DE MÁRKETING OPERATIVO"/>
    <s v="GRUPO-A1"/>
    <s v="Informática de Márketing operativo"/>
    <s v="2S"/>
    <n v="72780423"/>
    <s v="RIAÑO"/>
    <s v="GIL"/>
    <s v="CONSUELO"/>
    <s v="coriano"/>
    <s v="consuelo.riano@unirioja.es"/>
    <n v="0.2"/>
    <n v="0.2"/>
    <x v="1"/>
    <n v="504"/>
    <s v="PROFESOR TITULAR UNIVERSIDAD"/>
    <s v="01A"/>
    <s v="TIEMPO COMPLETO AMPLIADO"/>
    <s v="2018-09-17 00:00:00.0"/>
    <s v="null"/>
    <s v="DF31218"/>
    <s v="TITULAR DE UNIVERSIDAD"/>
    <s v="R104"/>
    <x v="0"/>
    <n v="95"/>
    <s v="COMERCIALIZACIÓN E INVESTIGACIÓN DE MERCADOS"/>
  </r>
  <r>
    <x v="0"/>
    <n v="16557181"/>
    <s v="FCE"/>
    <n v="694"/>
    <s v="201209I"/>
    <s v="GRUPO-A2"/>
    <s v="Marketing operativo"/>
    <s v="GI"/>
    <s v="GRUPO DE INFORMÁTICA"/>
    <s v="201209I"/>
    <s v="INFORMÁTICA DE MÁRKETING OPERATIVO"/>
    <s v="GRUPO-A2"/>
    <s v="Informática de Márketing operativo"/>
    <s v="2S"/>
    <n v="16557181"/>
    <s v="PELEGRÍN"/>
    <s v="BORONDO"/>
    <s v="JULIO ENRIQUE"/>
    <s v="jupelegr"/>
    <s v="julio-enrique.pelegrin@unirioja.es"/>
    <n v="0.1"/>
    <n v="0.1"/>
    <x v="1"/>
    <n v="532"/>
    <s v="LABORAL DOCENTE-ASOCIADO"/>
    <s v="P06"/>
    <s v="TIEMPO PARCIAL (6+6 HORAS)"/>
    <s v="2017-09-15 00:00:00.0"/>
    <s v="2019-09-14 00:00:00.0"/>
    <s v="PI101234"/>
    <s v="PROFESOR ASOCIADO"/>
    <s v="R104"/>
    <x v="0"/>
    <n v="95"/>
    <s v="COMERCIALIZACIÓN E INVESTIGACIÓN DE MERCADOS"/>
  </r>
  <r>
    <x v="0"/>
    <n v="16608832"/>
    <s v="FCE"/>
    <n v="694"/>
    <s v="201209I"/>
    <s v="GRUPO-A2"/>
    <s v="Marketing operativo"/>
    <s v="GI"/>
    <s v="GRUPO DE INFORMÁTICA"/>
    <s v="201209I"/>
    <s v="INFORMÁTICA DE MÁRKETING OPERATIVO"/>
    <s v="GRUPO-A2"/>
    <s v="Informática de Márketing operativo"/>
    <s v="2S"/>
    <n v="16608832"/>
    <s v="MOSQUERA"/>
    <s v="DE LA FUENTE"/>
    <s v="ANA MARÍA"/>
    <s v="anmosque"/>
    <s v="ana-maria.mosquera@alum.unirioja.es"/>
    <n v="0.2"/>
    <n v="0.2"/>
    <x v="1"/>
    <n v="121"/>
    <s v="PERSONAL INVESTIGADOR EN FORMACIÓN"/>
    <n v="0"/>
    <s v="_"/>
    <s v="2015-09-01 00:00:00.0"/>
    <s v="2019-08-31 00:00:00.0"/>
    <s v="D04BECARIO1"/>
    <s v="PERSONAL INVESTIGADOR PREDOCTORAL EN FORMACIÓN"/>
    <s v="R104"/>
    <x v="0"/>
    <n v="95"/>
    <s v="COMERCIALIZACIÓN E INVESTIGACIÓN DE MERCADOS"/>
  </r>
  <r>
    <x v="0"/>
    <n v="72780423"/>
    <s v="FCE"/>
    <n v="694"/>
    <s v="201209I"/>
    <s v="GRUPO-A2"/>
    <s v="Marketing operativo"/>
    <s v="GI"/>
    <s v="GRUPO DE INFORMÁTICA"/>
    <s v="201209I"/>
    <s v="INFORMÁTICA DE MÁRKETING OPERATIVO"/>
    <s v="GRUPO-A2"/>
    <s v="Informática de Márketing operativo"/>
    <s v="2S"/>
    <n v="72780423"/>
    <s v="RIAÑO"/>
    <s v="GIL"/>
    <s v="CONSUELO"/>
    <s v="coriano"/>
    <s v="consuelo.riano@unirioja.es"/>
    <n v="0.2"/>
    <n v="0.2"/>
    <x v="1"/>
    <n v="504"/>
    <s v="PROFESOR TITULAR UNIVERSIDAD"/>
    <s v="01A"/>
    <s v="TIEMPO COMPLETO AMPLIADO"/>
    <s v="2018-09-17 00:00:00.0"/>
    <s v="null"/>
    <s v="DF31218"/>
    <s v="TITULAR DE UNIVERSIDAD"/>
    <s v="R104"/>
    <x v="0"/>
    <n v="95"/>
    <s v="COMERCIALIZACIÓN E INVESTIGACIÓN DE MERCADOS"/>
  </r>
  <r>
    <x v="0"/>
    <n v="16557181"/>
    <s v="FCE"/>
    <n v="694"/>
    <s v="201209I"/>
    <s v="GRUPO-A3"/>
    <s v="Marketing operativo"/>
    <s v="GI"/>
    <s v="GRUPO DE INFORMÁTICA"/>
    <s v="201209I"/>
    <s v="INFORMÁTICA DE MÁRKETING OPERATIVO"/>
    <s v="GRUPO-A3"/>
    <s v="Informática de Márketing operativo"/>
    <s v="2S"/>
    <n v="16557181"/>
    <s v="PELEGRÍN"/>
    <s v="BORONDO"/>
    <s v="JULIO ENRIQUE"/>
    <s v="jupelegr"/>
    <s v="julio-enrique.pelegrin@unirioja.es"/>
    <n v="0.1"/>
    <n v="0.1"/>
    <x v="1"/>
    <n v="532"/>
    <s v="LABORAL DOCENTE-ASOCIADO"/>
    <s v="P06"/>
    <s v="TIEMPO PARCIAL (6+6 HORAS)"/>
    <s v="2017-09-15 00:00:00.0"/>
    <s v="2019-09-14 00:00:00.0"/>
    <s v="PI101234"/>
    <s v="PROFESOR ASOCIADO"/>
    <s v="R104"/>
    <x v="0"/>
    <n v="95"/>
    <s v="COMERCIALIZACIÓN E INVESTIGACIÓN DE MERCADOS"/>
  </r>
  <r>
    <x v="0"/>
    <n v="16608832"/>
    <s v="FCE"/>
    <n v="694"/>
    <s v="201209I"/>
    <s v="GRUPO-A3"/>
    <s v="Marketing operativo"/>
    <s v="GI"/>
    <s v="GRUPO DE INFORMÁTICA"/>
    <s v="201209I"/>
    <s v="INFORMÁTICA DE MÁRKETING OPERATIVO"/>
    <s v="GRUPO-A3"/>
    <s v="Informática de Márketing operativo"/>
    <s v="2S"/>
    <n v="16608832"/>
    <s v="MOSQUERA"/>
    <s v="DE LA FUENTE"/>
    <s v="ANA MARÍA"/>
    <s v="anmosque"/>
    <s v="ana-maria.mosquera@alum.unirioja.es"/>
    <n v="0.2"/>
    <n v="0.2"/>
    <x v="1"/>
    <n v="121"/>
    <s v="PERSONAL INVESTIGADOR EN FORMACIÓN"/>
    <n v="0"/>
    <s v="_"/>
    <s v="2015-09-01 00:00:00.0"/>
    <s v="2019-08-31 00:00:00.0"/>
    <s v="D04BECARIO1"/>
    <s v="PERSONAL INVESTIGADOR PREDOCTORAL EN FORMACIÓN"/>
    <s v="R104"/>
    <x v="0"/>
    <n v="95"/>
    <s v="COMERCIALIZACIÓN E INVESTIGACIÓN DE MERCADOS"/>
  </r>
  <r>
    <x v="0"/>
    <n v="72780423"/>
    <s v="FCE"/>
    <n v="694"/>
    <s v="201209I"/>
    <s v="GRUPO-A3"/>
    <s v="Marketing operativo"/>
    <s v="GI"/>
    <s v="GRUPO DE INFORMÁTICA"/>
    <s v="201209I"/>
    <s v="INFORMÁTICA DE MÁRKETING OPERATIVO"/>
    <s v="GRUPO-A3"/>
    <s v="Informática de Márketing operativo"/>
    <s v="2S"/>
    <n v="72780423"/>
    <s v="RIAÑO"/>
    <s v="GIL"/>
    <s v="CONSUELO"/>
    <s v="coriano"/>
    <s v="consuelo.riano@unirioja.es"/>
    <n v="0.2"/>
    <n v="0.2"/>
    <x v="1"/>
    <n v="504"/>
    <s v="PROFESOR TITULAR UNIVERSIDAD"/>
    <s v="01A"/>
    <s v="TIEMPO COMPLETO AMPLIADO"/>
    <s v="2018-09-17 00:00:00.0"/>
    <s v="null"/>
    <s v="DF31218"/>
    <s v="TITULAR DE UNIVERSIDAD"/>
    <s v="R104"/>
    <x v="0"/>
    <n v="95"/>
    <s v="COMERCIALIZACIÓN E INVESTIGACIÓN DE MERCADOS"/>
  </r>
  <r>
    <x v="0"/>
    <n v="16557181"/>
    <s v="FCE"/>
    <n v="694"/>
    <s v="201209I"/>
    <s v="GRUPO-A4"/>
    <s v="Marketing operativo"/>
    <s v="GI"/>
    <s v="GRUPO DE INFORMÁTICA"/>
    <s v="201209I"/>
    <s v="INFORMÁTICA DE MÁRKETING OPERATIVO"/>
    <s v="GRUPO-A4"/>
    <s v="Informática de Márketing operativo"/>
    <s v="2S"/>
    <n v="16557181"/>
    <s v="PELEGRÍN"/>
    <s v="BORONDO"/>
    <s v="JULIO ENRIQUE"/>
    <s v="jupelegr"/>
    <s v="julio-enrique.pelegrin@unirioja.es"/>
    <n v="0.1"/>
    <n v="0.1"/>
    <x v="1"/>
    <n v="532"/>
    <s v="LABORAL DOCENTE-ASOCIADO"/>
    <s v="P06"/>
    <s v="TIEMPO PARCIAL (6+6 HORAS)"/>
    <s v="2017-09-15 00:00:00.0"/>
    <s v="2019-09-14 00:00:00.0"/>
    <s v="PI101234"/>
    <s v="PROFESOR ASOCIADO"/>
    <s v="R104"/>
    <x v="0"/>
    <n v="95"/>
    <s v="COMERCIALIZACIÓN E INVESTIGACIÓN DE MERCADOS"/>
  </r>
  <r>
    <x v="0"/>
    <n v="16608832"/>
    <s v="FCE"/>
    <n v="694"/>
    <s v="201209I"/>
    <s v="GRUPO-A4"/>
    <s v="Marketing operativo"/>
    <s v="GI"/>
    <s v="GRUPO DE INFORMÁTICA"/>
    <s v="201209I"/>
    <s v="INFORMÁTICA DE MÁRKETING OPERATIVO"/>
    <s v="GRUPO-A4"/>
    <s v="Informática de Márketing operativo"/>
    <s v="2S"/>
    <n v="16608832"/>
    <s v="MOSQUERA"/>
    <s v="DE LA FUENTE"/>
    <s v="ANA MARÍA"/>
    <s v="anmosque"/>
    <s v="ana-maria.mosquera@alum.unirioja.es"/>
    <n v="0.2"/>
    <n v="0.2"/>
    <x v="1"/>
    <n v="121"/>
    <s v="PERSONAL INVESTIGADOR EN FORMACIÓN"/>
    <n v="0"/>
    <s v="_"/>
    <s v="2015-09-01 00:00:00.0"/>
    <s v="2019-08-31 00:00:00.0"/>
    <s v="D04BECARIO1"/>
    <s v="PERSONAL INVESTIGADOR PREDOCTORAL EN FORMACIÓN"/>
    <s v="R104"/>
    <x v="0"/>
    <n v="95"/>
    <s v="COMERCIALIZACIÓN E INVESTIGACIÓN DE MERCADOS"/>
  </r>
  <r>
    <x v="0"/>
    <n v="72780423"/>
    <s v="FCE"/>
    <n v="694"/>
    <s v="201209I"/>
    <s v="GRUPO-A4"/>
    <s v="Marketing operativo"/>
    <s v="GI"/>
    <s v="GRUPO DE INFORMÁTICA"/>
    <s v="201209I"/>
    <s v="INFORMÁTICA DE MÁRKETING OPERATIVO"/>
    <s v="GRUPO-A4"/>
    <s v="Informática de Márketing operativo"/>
    <s v="2S"/>
    <n v="72780423"/>
    <s v="RIAÑO"/>
    <s v="GIL"/>
    <s v="CONSUELO"/>
    <s v="coriano"/>
    <s v="consuelo.riano@unirioja.es"/>
    <n v="0.2"/>
    <n v="0.2"/>
    <x v="1"/>
    <n v="504"/>
    <s v="PROFESOR TITULAR UNIVERSIDAD"/>
    <s v="01A"/>
    <s v="TIEMPO COMPLETO AMPLIADO"/>
    <s v="2018-09-17 00:00:00.0"/>
    <s v="null"/>
    <s v="DF31218"/>
    <s v="TITULAR DE UNIVERSIDAD"/>
    <s v="R104"/>
    <x v="0"/>
    <n v="95"/>
    <s v="COMERCIALIZACIÓN E INVESTIGACIÓN DE MERCADOS"/>
  </r>
  <r>
    <x v="0"/>
    <n v="16557181"/>
    <s v="FCE"/>
    <n v="694"/>
    <s v="201209I"/>
    <s v="GRUPO-B1"/>
    <s v="Marketing operativo"/>
    <s v="GI"/>
    <s v="GRUPO DE INFORMÁTICA"/>
    <s v="201209I"/>
    <s v="INFORMÁTICA DE MÁRKETING OPERATIVO"/>
    <s v="GRUPO-B1"/>
    <s v="Informática de Márketing operativo"/>
    <s v="2S"/>
    <n v="16557181"/>
    <s v="PELEGRÍN"/>
    <s v="BORONDO"/>
    <s v="JULIO ENRIQUE"/>
    <s v="jupelegr"/>
    <s v="julio-enrique.pelegrin@unirioja.es"/>
    <n v="0.1"/>
    <n v="0.1"/>
    <x v="1"/>
    <n v="532"/>
    <s v="LABORAL DOCENTE-ASOCIADO"/>
    <s v="P06"/>
    <s v="TIEMPO PARCIAL (6+6 HORAS)"/>
    <s v="2017-09-15 00:00:00.0"/>
    <s v="2019-09-14 00:00:00.0"/>
    <s v="PI101234"/>
    <s v="PROFESOR ASOCIADO"/>
    <s v="R104"/>
    <x v="0"/>
    <n v="95"/>
    <s v="COMERCIALIZACIÓN E INVESTIGACIÓN DE MERCADOS"/>
  </r>
  <r>
    <x v="0"/>
    <n v="16608832"/>
    <s v="FCE"/>
    <n v="694"/>
    <s v="201209I"/>
    <s v="GRUPO-B1"/>
    <s v="Marketing operativo"/>
    <s v="GI"/>
    <s v="GRUPO DE INFORMÁTICA"/>
    <s v="201209I"/>
    <s v="INFORMÁTICA DE MÁRKETING OPERATIVO"/>
    <s v="GRUPO-B1"/>
    <s v="Informática de Márketing operativo"/>
    <s v="2S"/>
    <n v="16608832"/>
    <s v="MOSQUERA"/>
    <s v="DE LA FUENTE"/>
    <s v="ANA MARÍA"/>
    <s v="anmosque"/>
    <s v="ana-maria.mosquera@alum.unirioja.es"/>
    <n v="0.2"/>
    <n v="0.2"/>
    <x v="1"/>
    <n v="121"/>
    <s v="PERSONAL INVESTIGADOR EN FORMACIÓN"/>
    <n v="0"/>
    <s v="_"/>
    <s v="2015-09-01 00:00:00.0"/>
    <s v="2019-08-31 00:00:00.0"/>
    <s v="D04BECARIO1"/>
    <s v="PERSONAL INVESTIGADOR PREDOCTORAL EN FORMACIÓN"/>
    <s v="R104"/>
    <x v="0"/>
    <n v="95"/>
    <s v="COMERCIALIZACIÓN E INVESTIGACIÓN DE MERCADOS"/>
  </r>
  <r>
    <x v="0"/>
    <n v="72780423"/>
    <s v="FCE"/>
    <n v="694"/>
    <s v="201209I"/>
    <s v="GRUPO-B1"/>
    <s v="Marketing operativo"/>
    <s v="GI"/>
    <s v="GRUPO DE INFORMÁTICA"/>
    <s v="201209I"/>
    <s v="INFORMÁTICA DE MÁRKETING OPERATIVO"/>
    <s v="GRUPO-B1"/>
    <s v="Informática de Márketing operativo"/>
    <s v="2S"/>
    <n v="72780423"/>
    <s v="RIAÑO"/>
    <s v="GIL"/>
    <s v="CONSUELO"/>
    <s v="coriano"/>
    <s v="consuelo.riano@unirioja.es"/>
    <n v="0.2"/>
    <n v="0.2"/>
    <x v="1"/>
    <n v="504"/>
    <s v="PROFESOR TITULAR UNIVERSIDAD"/>
    <s v="01A"/>
    <s v="TIEMPO COMPLETO AMPLIADO"/>
    <s v="2018-09-17 00:00:00.0"/>
    <s v="null"/>
    <s v="DF31218"/>
    <s v="TITULAR DE UNIVERSIDAD"/>
    <s v="R104"/>
    <x v="0"/>
    <n v="95"/>
    <s v="COMERCIALIZACIÓN E INVESTIGACIÓN DE MERCADOS"/>
  </r>
  <r>
    <x v="0"/>
    <n v="16557181"/>
    <s v="FCE"/>
    <n v="694"/>
    <s v="201209I"/>
    <s v="GRUPO-B2"/>
    <s v="Marketing operativo"/>
    <s v="GI"/>
    <s v="GRUPO DE INFORMÁTICA"/>
    <s v="201209I"/>
    <s v="INFORMÁTICA DE MÁRKETING OPERATIVO"/>
    <s v="GRUPO-B2"/>
    <s v="Informática de Márketing operativo"/>
    <s v="2S"/>
    <n v="16557181"/>
    <s v="PELEGRÍN"/>
    <s v="BORONDO"/>
    <s v="JULIO ENRIQUE"/>
    <s v="jupelegr"/>
    <s v="julio-enrique.pelegrin@unirioja.es"/>
    <n v="0.1"/>
    <n v="0.1"/>
    <x v="1"/>
    <n v="532"/>
    <s v="LABORAL DOCENTE-ASOCIADO"/>
    <s v="P06"/>
    <s v="TIEMPO PARCIAL (6+6 HORAS)"/>
    <s v="2017-09-15 00:00:00.0"/>
    <s v="2019-09-14 00:00:00.0"/>
    <s v="PI101234"/>
    <s v="PROFESOR ASOCIADO"/>
    <s v="R104"/>
    <x v="0"/>
    <n v="95"/>
    <s v="COMERCIALIZACIÓN E INVESTIGACIÓN DE MERCADOS"/>
  </r>
  <r>
    <x v="0"/>
    <n v="16608832"/>
    <s v="FCE"/>
    <n v="694"/>
    <s v="201209I"/>
    <s v="GRUPO-B2"/>
    <s v="Marketing operativo"/>
    <s v="GI"/>
    <s v="GRUPO DE INFORMÁTICA"/>
    <s v="201209I"/>
    <s v="INFORMÁTICA DE MÁRKETING OPERATIVO"/>
    <s v="GRUPO-B2"/>
    <s v="Informática de Márketing operativo"/>
    <s v="2S"/>
    <n v="16608832"/>
    <s v="MOSQUERA"/>
    <s v="DE LA FUENTE"/>
    <s v="ANA MARÍA"/>
    <s v="anmosque"/>
    <s v="ana-maria.mosquera@alum.unirioja.es"/>
    <n v="0.2"/>
    <n v="0.2"/>
    <x v="1"/>
    <n v="121"/>
    <s v="PERSONAL INVESTIGADOR EN FORMACIÓN"/>
    <n v="0"/>
    <s v="_"/>
    <s v="2015-09-01 00:00:00.0"/>
    <s v="2019-08-31 00:00:00.0"/>
    <s v="D04BECARIO1"/>
    <s v="PERSONAL INVESTIGADOR PREDOCTORAL EN FORMACIÓN"/>
    <s v="R104"/>
    <x v="0"/>
    <n v="95"/>
    <s v="COMERCIALIZACIÓN E INVESTIGACIÓN DE MERCADOS"/>
  </r>
  <r>
    <x v="0"/>
    <n v="72780423"/>
    <s v="FCE"/>
    <n v="694"/>
    <s v="201209I"/>
    <s v="GRUPO-B2"/>
    <s v="Marketing operativo"/>
    <s v="GI"/>
    <s v="GRUPO DE INFORMÁTICA"/>
    <s v="201209I"/>
    <s v="INFORMÁTICA DE MÁRKETING OPERATIVO"/>
    <s v="GRUPO-B2"/>
    <s v="Informática de Márketing operativo"/>
    <s v="2S"/>
    <n v="72780423"/>
    <s v="RIAÑO"/>
    <s v="GIL"/>
    <s v="CONSUELO"/>
    <s v="coriano"/>
    <s v="consuelo.riano@unirioja.es"/>
    <n v="0.2"/>
    <n v="0.2"/>
    <x v="1"/>
    <n v="504"/>
    <s v="PROFESOR TITULAR UNIVERSIDAD"/>
    <s v="01A"/>
    <s v="TIEMPO COMPLETO AMPLIADO"/>
    <s v="2018-09-17 00:00:00.0"/>
    <s v="null"/>
    <s v="DF31218"/>
    <s v="TITULAR DE UNIVERSIDAD"/>
    <s v="R104"/>
    <x v="0"/>
    <n v="95"/>
    <s v="COMERCIALIZACIÓN E INVESTIGACIÓN DE MERCADOS"/>
  </r>
  <r>
    <x v="0"/>
    <n v="16557181"/>
    <s v="FCE"/>
    <n v="694"/>
    <s v="201209I"/>
    <s v="GRUPO-B3"/>
    <s v="Marketing operativo"/>
    <s v="GI"/>
    <s v="GRUPO DE INFORMÁTICA"/>
    <s v="201209I"/>
    <s v="INFORMÁTICA DE MÁRKETING OPERATIVO"/>
    <s v="GRUPO-B3"/>
    <s v="Informática de Márketing operativo"/>
    <s v="2S"/>
    <n v="16557181"/>
    <s v="PELEGRÍN"/>
    <s v="BORONDO"/>
    <s v="JULIO ENRIQUE"/>
    <s v="jupelegr"/>
    <s v="julio-enrique.pelegrin@unirioja.es"/>
    <n v="0.1"/>
    <n v="0.1"/>
    <x v="1"/>
    <n v="532"/>
    <s v="LABORAL DOCENTE-ASOCIADO"/>
    <s v="P06"/>
    <s v="TIEMPO PARCIAL (6+6 HORAS)"/>
    <s v="2017-09-15 00:00:00.0"/>
    <s v="2019-09-14 00:00:00.0"/>
    <s v="PI101234"/>
    <s v="PROFESOR ASOCIADO"/>
    <s v="R104"/>
    <x v="0"/>
    <n v="95"/>
    <s v="COMERCIALIZACIÓN E INVESTIGACIÓN DE MERCADOS"/>
  </r>
  <r>
    <x v="0"/>
    <n v="16608832"/>
    <s v="FCE"/>
    <n v="694"/>
    <s v="201209I"/>
    <s v="GRUPO-B3"/>
    <s v="Marketing operativo"/>
    <s v="GI"/>
    <s v="GRUPO DE INFORMÁTICA"/>
    <s v="201209I"/>
    <s v="INFORMÁTICA DE MÁRKETING OPERATIVO"/>
    <s v="GRUPO-B3"/>
    <s v="Informática de Márketing operativo"/>
    <s v="2S"/>
    <n v="16608832"/>
    <s v="MOSQUERA"/>
    <s v="DE LA FUENTE"/>
    <s v="ANA MARÍA"/>
    <s v="anmosque"/>
    <s v="ana-maria.mosquera@alum.unirioja.es"/>
    <n v="0.2"/>
    <n v="0.2"/>
    <x v="1"/>
    <n v="121"/>
    <s v="PERSONAL INVESTIGADOR EN FORMACIÓN"/>
    <n v="0"/>
    <s v="_"/>
    <s v="2015-09-01 00:00:00.0"/>
    <s v="2019-08-31 00:00:00.0"/>
    <s v="D04BECARIO1"/>
    <s v="PERSONAL INVESTIGADOR PREDOCTORAL EN FORMACIÓN"/>
    <s v="R104"/>
    <x v="0"/>
    <n v="95"/>
    <s v="COMERCIALIZACIÓN E INVESTIGACIÓN DE MERCADOS"/>
  </r>
  <r>
    <x v="0"/>
    <n v="72780423"/>
    <s v="FCE"/>
    <n v="694"/>
    <s v="201209I"/>
    <s v="GRUPO-B3"/>
    <s v="Marketing operativo"/>
    <s v="GI"/>
    <s v="GRUPO DE INFORMÁTICA"/>
    <s v="201209I"/>
    <s v="INFORMÁTICA DE MÁRKETING OPERATIVO"/>
    <s v="GRUPO-B3"/>
    <s v="Informática de Márketing operativo"/>
    <s v="2S"/>
    <n v="72780423"/>
    <s v="RIAÑO"/>
    <s v="GIL"/>
    <s v="CONSUELO"/>
    <s v="coriano"/>
    <s v="consuelo.riano@unirioja.es"/>
    <n v="0.2"/>
    <n v="0.2"/>
    <x v="1"/>
    <n v="504"/>
    <s v="PROFESOR TITULAR UNIVERSIDAD"/>
    <s v="01A"/>
    <s v="TIEMPO COMPLETO AMPLIADO"/>
    <s v="2018-09-17 00:00:00.0"/>
    <s v="null"/>
    <s v="DF31218"/>
    <s v="TITULAR DE UNIVERSIDAD"/>
    <s v="R104"/>
    <x v="0"/>
    <n v="95"/>
    <s v="COMERCIALIZACIÓN E INVESTIGACIÓN DE MERCADOS"/>
  </r>
  <r>
    <x v="0"/>
    <n v="16557181"/>
    <s v="FCE"/>
    <n v="694"/>
    <s v="201209R"/>
    <s v="GRUPO-A1"/>
    <s v="Marketing operativo"/>
    <s v="GR"/>
    <s v="GRUPO REDUCIDO"/>
    <s v="201209R"/>
    <s v="GRUPO REDUCIDO DE MÁRKETING OPERATIVO"/>
    <s v="GRUPO-A1"/>
    <s v="Grupo Reducido de Márketing operativo"/>
    <s v="2S"/>
    <n v="16557181"/>
    <s v="PELEGRÍN"/>
    <s v="BORONDO"/>
    <s v="JULIO ENRIQUE"/>
    <s v="jupelegr"/>
    <s v="julio-enrique.pelegrin@unirioja.es"/>
    <n v="0.5"/>
    <n v="0.5"/>
    <x v="1"/>
    <n v="532"/>
    <s v="LABORAL DOCENTE-ASOCIADO"/>
    <s v="P06"/>
    <s v="TIEMPO PARCIAL (6+6 HORAS)"/>
    <s v="2017-09-15 00:00:00.0"/>
    <s v="2019-09-14 00:00:00.0"/>
    <s v="PI101234"/>
    <s v="PROFESOR ASOCIADO"/>
    <s v="R104"/>
    <x v="0"/>
    <n v="95"/>
    <s v="COMERCIALIZACIÓN E INVESTIGACIÓN DE MERCADOS"/>
  </r>
  <r>
    <x v="0"/>
    <n v="16607692"/>
    <s v="FCE"/>
    <n v="694"/>
    <s v="201209R"/>
    <s v="GRUPO-A1"/>
    <s v="Marketing operativo"/>
    <s v="GR"/>
    <s v="GRUPO REDUCIDO"/>
    <s v="201209R"/>
    <s v="GRUPO REDUCIDO DE MÁRKETING OPERATIVO"/>
    <s v="GRUPO-A1"/>
    <s v="Grupo Reducido de Márketing operativo"/>
    <s v="2S"/>
    <n v="16607692"/>
    <s v="CLAVEL"/>
    <s v="SAN EMETERIO"/>
    <s v="MÓNICA"/>
    <s v="moclavel"/>
    <s v="monica.clavel-san@unirioja.es"/>
    <n v="0.2"/>
    <n v="0.2"/>
    <x v="1"/>
    <n v="536"/>
    <s v="PROFESOR INTERINO"/>
    <s v="C01"/>
    <s v="TIEMPO COMPLETO"/>
    <s v="2019-01-19 00:00:00.0"/>
    <s v="null"/>
    <s v="PI101353"/>
    <s v="PROFESOR CONTRATADO INTERINO TC"/>
    <s v="R104"/>
    <x v="0"/>
    <n v="95"/>
    <s v="COMERCIALIZACIÓN E INVESTIGACIÓN DE MERCADOS"/>
  </r>
  <r>
    <x v="0"/>
    <n v="16608832"/>
    <s v="FCE"/>
    <n v="694"/>
    <s v="201209R"/>
    <s v="GRUPO-A1"/>
    <s v="Marketing operativo"/>
    <s v="GR"/>
    <s v="GRUPO REDUCIDO"/>
    <s v="201209R"/>
    <s v="GRUPO REDUCIDO DE MÁRKETING OPERATIVO"/>
    <s v="GRUPO-A1"/>
    <s v="Grupo Reducido de Márketing operativo"/>
    <s v="2S"/>
    <n v="16608832"/>
    <s v="MOSQUERA"/>
    <s v="DE LA FUENTE"/>
    <s v="ANA MARÍA"/>
    <s v="anmosque"/>
    <s v="ana-maria.mosquera@alum.unirioja.es"/>
    <n v="0.4"/>
    <n v="0.4"/>
    <x v="1"/>
    <n v="121"/>
    <s v="PERSONAL INVESTIGADOR EN FORMACIÓN"/>
    <n v="0"/>
    <s v="_"/>
    <s v="2015-09-01 00:00:00.0"/>
    <s v="2019-08-31 00:00:00.0"/>
    <s v="D04BECARIO1"/>
    <s v="PERSONAL INVESTIGADOR PREDOCTORAL EN FORMACIÓN"/>
    <s v="R104"/>
    <x v="0"/>
    <n v="95"/>
    <s v="COMERCIALIZACIÓN E INVESTIGACIÓN DE MERCADOS"/>
  </r>
  <r>
    <x v="0"/>
    <n v="72780423"/>
    <s v="FCE"/>
    <n v="694"/>
    <s v="201209R"/>
    <s v="GRUPO-A1"/>
    <s v="Marketing operativo"/>
    <s v="GR"/>
    <s v="GRUPO REDUCIDO"/>
    <s v="201209R"/>
    <s v="GRUPO REDUCIDO DE MÁRKETING OPERATIVO"/>
    <s v="GRUPO-A1"/>
    <s v="Grupo Reducido de Márketing operativo"/>
    <s v="2S"/>
    <n v="72780423"/>
    <s v="RIAÑO"/>
    <s v="GIL"/>
    <s v="CONSUELO"/>
    <s v="coriano"/>
    <s v="consuelo.riano@unirioja.es"/>
    <n v="0.4"/>
    <n v="0.4"/>
    <x v="1"/>
    <n v="504"/>
    <s v="PROFESOR TITULAR UNIVERSIDAD"/>
    <s v="01A"/>
    <s v="TIEMPO COMPLETO AMPLIADO"/>
    <s v="2018-09-17 00:00:00.0"/>
    <s v="null"/>
    <s v="DF31218"/>
    <s v="TITULAR DE UNIVERSIDAD"/>
    <s v="R104"/>
    <x v="0"/>
    <n v="95"/>
    <s v="COMERCIALIZACIÓN E INVESTIGACIÓN DE MERCADOS"/>
  </r>
  <r>
    <x v="0"/>
    <n v="16557181"/>
    <s v="FCE"/>
    <n v="694"/>
    <s v="201209R"/>
    <s v="GRUPO-A2"/>
    <s v="Marketing operativo"/>
    <s v="GR"/>
    <s v="GRUPO REDUCIDO"/>
    <s v="201209R"/>
    <s v="GRUPO REDUCIDO DE MÁRKETING OPERATIVO"/>
    <s v="GRUPO-A2"/>
    <s v="Grupo Reducido de Márketing operativo"/>
    <s v="2S"/>
    <n v="16557181"/>
    <s v="PELEGRÍN"/>
    <s v="BORONDO"/>
    <s v="JULIO ENRIQUE"/>
    <s v="jupelegr"/>
    <s v="julio-enrique.pelegrin@unirioja.es"/>
    <n v="0.5"/>
    <n v="0.5"/>
    <x v="1"/>
    <n v="532"/>
    <s v="LABORAL DOCENTE-ASOCIADO"/>
    <s v="P06"/>
    <s v="TIEMPO PARCIAL (6+6 HORAS)"/>
    <s v="2017-09-15 00:00:00.0"/>
    <s v="2019-09-14 00:00:00.0"/>
    <s v="PI101234"/>
    <s v="PROFESOR ASOCIADO"/>
    <s v="R104"/>
    <x v="0"/>
    <n v="95"/>
    <s v="COMERCIALIZACIÓN E INVESTIGACIÓN DE MERCADOS"/>
  </r>
  <r>
    <x v="0"/>
    <n v="16607692"/>
    <s v="FCE"/>
    <n v="694"/>
    <s v="201209R"/>
    <s v="GRUPO-A2"/>
    <s v="Marketing operativo"/>
    <s v="GR"/>
    <s v="GRUPO REDUCIDO"/>
    <s v="201209R"/>
    <s v="GRUPO REDUCIDO DE MÁRKETING OPERATIVO"/>
    <s v="GRUPO-A2"/>
    <s v="Grupo Reducido de Márketing operativo"/>
    <s v="2S"/>
    <n v="16607692"/>
    <s v="CLAVEL"/>
    <s v="SAN EMETERIO"/>
    <s v="MÓNICA"/>
    <s v="moclavel"/>
    <s v="monica.clavel-san@unirioja.es"/>
    <n v="0.2"/>
    <n v="0.2"/>
    <x v="1"/>
    <n v="536"/>
    <s v="PROFESOR INTERINO"/>
    <s v="C01"/>
    <s v="TIEMPO COMPLETO"/>
    <s v="2019-01-19 00:00:00.0"/>
    <s v="null"/>
    <s v="PI101353"/>
    <s v="PROFESOR CONTRATADO INTERINO TC"/>
    <s v="R104"/>
    <x v="0"/>
    <n v="95"/>
    <s v="COMERCIALIZACIÓN E INVESTIGACIÓN DE MERCADOS"/>
  </r>
  <r>
    <x v="0"/>
    <n v="16608832"/>
    <s v="FCE"/>
    <n v="694"/>
    <s v="201209R"/>
    <s v="GRUPO-A2"/>
    <s v="Marketing operativo"/>
    <s v="GR"/>
    <s v="GRUPO REDUCIDO"/>
    <s v="201209R"/>
    <s v="GRUPO REDUCIDO DE MÁRKETING OPERATIVO"/>
    <s v="GRUPO-A2"/>
    <s v="Grupo Reducido de Márketing operativo"/>
    <s v="2S"/>
    <n v="16608832"/>
    <s v="MOSQUERA"/>
    <s v="DE LA FUENTE"/>
    <s v="ANA MARÍA"/>
    <s v="anmosque"/>
    <s v="ana-maria.mosquera@alum.unirioja.es"/>
    <n v="0.4"/>
    <n v="0.4"/>
    <x v="1"/>
    <n v="121"/>
    <s v="PERSONAL INVESTIGADOR EN FORMACIÓN"/>
    <n v="0"/>
    <s v="_"/>
    <s v="2015-09-01 00:00:00.0"/>
    <s v="2019-08-31 00:00:00.0"/>
    <s v="D04BECARIO1"/>
    <s v="PERSONAL INVESTIGADOR PREDOCTORAL EN FORMACIÓN"/>
    <s v="R104"/>
    <x v="0"/>
    <n v="95"/>
    <s v="COMERCIALIZACIÓN E INVESTIGACIÓN DE MERCADOS"/>
  </r>
  <r>
    <x v="0"/>
    <n v="72780423"/>
    <s v="FCE"/>
    <n v="694"/>
    <s v="201209R"/>
    <s v="GRUPO-A2"/>
    <s v="Marketing operativo"/>
    <s v="GR"/>
    <s v="GRUPO REDUCIDO"/>
    <s v="201209R"/>
    <s v="GRUPO REDUCIDO DE MÁRKETING OPERATIVO"/>
    <s v="GRUPO-A2"/>
    <s v="Grupo Reducido de Márketing operativo"/>
    <s v="2S"/>
    <n v="72780423"/>
    <s v="RIAÑO"/>
    <s v="GIL"/>
    <s v="CONSUELO"/>
    <s v="coriano"/>
    <s v="consuelo.riano@unirioja.es"/>
    <n v="0.4"/>
    <n v="0.4"/>
    <x v="1"/>
    <n v="504"/>
    <s v="PROFESOR TITULAR UNIVERSIDAD"/>
    <s v="01A"/>
    <s v="TIEMPO COMPLETO AMPLIADO"/>
    <s v="2018-09-17 00:00:00.0"/>
    <s v="null"/>
    <s v="DF31218"/>
    <s v="TITULAR DE UNIVERSIDAD"/>
    <s v="R104"/>
    <x v="0"/>
    <n v="95"/>
    <s v="COMERCIALIZACIÓN E INVESTIGACIÓN DE MERCADOS"/>
  </r>
  <r>
    <x v="0"/>
    <n v="16557181"/>
    <s v="FCE"/>
    <n v="694"/>
    <s v="201209R"/>
    <s v="GRUPO-A3"/>
    <s v="Marketing operativo"/>
    <s v="GR"/>
    <s v="GRUPO REDUCIDO"/>
    <s v="201209R"/>
    <s v="GRUPO REDUCIDO DE MÁRKETING OPERATIVO"/>
    <s v="GRUPO-A3"/>
    <s v="Grupo Reducido de Márketing operativo"/>
    <s v="2S"/>
    <n v="16557181"/>
    <s v="PELEGRÍN"/>
    <s v="BORONDO"/>
    <s v="JULIO ENRIQUE"/>
    <s v="jupelegr"/>
    <s v="julio-enrique.pelegrin@unirioja.es"/>
    <n v="0.5"/>
    <n v="0.5"/>
    <x v="1"/>
    <n v="532"/>
    <s v="LABORAL DOCENTE-ASOCIADO"/>
    <s v="P06"/>
    <s v="TIEMPO PARCIAL (6+6 HORAS)"/>
    <s v="2017-09-15 00:00:00.0"/>
    <s v="2019-09-14 00:00:00.0"/>
    <s v="PI101234"/>
    <s v="PROFESOR ASOCIADO"/>
    <s v="R104"/>
    <x v="0"/>
    <n v="95"/>
    <s v="COMERCIALIZACIÓN E INVESTIGACIÓN DE MERCADOS"/>
  </r>
  <r>
    <x v="0"/>
    <n v="16607692"/>
    <s v="FCE"/>
    <n v="694"/>
    <s v="201209R"/>
    <s v="GRUPO-A3"/>
    <s v="Marketing operativo"/>
    <s v="GR"/>
    <s v="GRUPO REDUCIDO"/>
    <s v="201209R"/>
    <s v="GRUPO REDUCIDO DE MÁRKETING OPERATIVO"/>
    <s v="GRUPO-A3"/>
    <s v="Grupo Reducido de Márketing operativo"/>
    <s v="2S"/>
    <n v="16607692"/>
    <s v="CLAVEL"/>
    <s v="SAN EMETERIO"/>
    <s v="MÓNICA"/>
    <s v="moclavel"/>
    <s v="monica.clavel-san@unirioja.es"/>
    <n v="0.4"/>
    <n v="0.4"/>
    <x v="1"/>
    <n v="536"/>
    <s v="PROFESOR INTERINO"/>
    <s v="C01"/>
    <s v="TIEMPO COMPLETO"/>
    <s v="2019-01-19 00:00:00.0"/>
    <s v="null"/>
    <s v="PI101353"/>
    <s v="PROFESOR CONTRATADO INTERINO TC"/>
    <s v="R104"/>
    <x v="0"/>
    <n v="95"/>
    <s v="COMERCIALIZACIÓN E INVESTIGACIÓN DE MERCADOS"/>
  </r>
  <r>
    <x v="0"/>
    <n v="16608832"/>
    <s v="FCE"/>
    <n v="694"/>
    <s v="201209R"/>
    <s v="GRUPO-A3"/>
    <s v="Marketing operativo"/>
    <s v="GR"/>
    <s v="GRUPO REDUCIDO"/>
    <s v="201209R"/>
    <s v="GRUPO REDUCIDO DE MÁRKETING OPERATIVO"/>
    <s v="GRUPO-A3"/>
    <s v="Grupo Reducido de Márketing operativo"/>
    <s v="2S"/>
    <n v="16608832"/>
    <s v="MOSQUERA"/>
    <s v="DE LA FUENTE"/>
    <s v="ANA MARÍA"/>
    <s v="anmosque"/>
    <s v="ana-maria.mosquera@alum.unirioja.es"/>
    <n v="0.4"/>
    <n v="0.4"/>
    <x v="1"/>
    <n v="121"/>
    <s v="PERSONAL INVESTIGADOR EN FORMACIÓN"/>
    <n v="0"/>
    <s v="_"/>
    <s v="2015-09-01 00:00:00.0"/>
    <s v="2019-08-31 00:00:00.0"/>
    <s v="D04BECARIO1"/>
    <s v="PERSONAL INVESTIGADOR PREDOCTORAL EN FORMACIÓN"/>
    <s v="R104"/>
    <x v="0"/>
    <n v="95"/>
    <s v="COMERCIALIZACIÓN E INVESTIGACIÓN DE MERCADOS"/>
  </r>
  <r>
    <x v="0"/>
    <n v="72780423"/>
    <s v="FCE"/>
    <n v="694"/>
    <s v="201209R"/>
    <s v="GRUPO-A3"/>
    <s v="Marketing operativo"/>
    <s v="GR"/>
    <s v="GRUPO REDUCIDO"/>
    <s v="201209R"/>
    <s v="GRUPO REDUCIDO DE MÁRKETING OPERATIVO"/>
    <s v="GRUPO-A3"/>
    <s v="Grupo Reducido de Márketing operativo"/>
    <s v="2S"/>
    <n v="72780423"/>
    <s v="RIAÑO"/>
    <s v="GIL"/>
    <s v="CONSUELO"/>
    <s v="coriano"/>
    <s v="consuelo.riano@unirioja.es"/>
    <n v="0.2"/>
    <n v="0.2"/>
    <x v="1"/>
    <n v="504"/>
    <s v="PROFESOR TITULAR UNIVERSIDAD"/>
    <s v="01A"/>
    <s v="TIEMPO COMPLETO AMPLIADO"/>
    <s v="2018-09-17 00:00:00.0"/>
    <s v="null"/>
    <s v="DF31218"/>
    <s v="TITULAR DE UNIVERSIDAD"/>
    <s v="R104"/>
    <x v="0"/>
    <n v="95"/>
    <s v="COMERCIALIZACIÓN E INVESTIGACIÓN DE MERCADOS"/>
  </r>
  <r>
    <x v="0"/>
    <n v="16557181"/>
    <s v="FCE"/>
    <n v="694"/>
    <s v="201209R"/>
    <s v="GRUPO-A4"/>
    <s v="Marketing operativo"/>
    <s v="GR"/>
    <s v="GRUPO REDUCIDO"/>
    <s v="201209R"/>
    <s v="GRUPO REDUCIDO DE MÁRKETING OPERATIVO"/>
    <s v="GRUPO-A4"/>
    <s v="Grupo Reducido de Márketing operativo"/>
    <s v="2S"/>
    <n v="16557181"/>
    <s v="PELEGRÍN"/>
    <s v="BORONDO"/>
    <s v="JULIO ENRIQUE"/>
    <s v="jupelegr"/>
    <s v="julio-enrique.pelegrin@unirioja.es"/>
    <n v="0.5"/>
    <n v="0.5"/>
    <x v="1"/>
    <n v="532"/>
    <s v="LABORAL DOCENTE-ASOCIADO"/>
    <s v="P06"/>
    <s v="TIEMPO PARCIAL (6+6 HORAS)"/>
    <s v="2017-09-15 00:00:00.0"/>
    <s v="2019-09-14 00:00:00.0"/>
    <s v="PI101234"/>
    <s v="PROFESOR ASOCIADO"/>
    <s v="R104"/>
    <x v="0"/>
    <n v="95"/>
    <s v="COMERCIALIZACIÓN E INVESTIGACIÓN DE MERCADOS"/>
  </r>
  <r>
    <x v="0"/>
    <n v="16607692"/>
    <s v="FCE"/>
    <n v="694"/>
    <s v="201209R"/>
    <s v="GRUPO-A4"/>
    <s v="Marketing operativo"/>
    <s v="GR"/>
    <s v="GRUPO REDUCIDO"/>
    <s v="201209R"/>
    <s v="GRUPO REDUCIDO DE MÁRKETING OPERATIVO"/>
    <s v="GRUPO-A4"/>
    <s v="Grupo Reducido de Márketing operativo"/>
    <s v="2S"/>
    <n v="16607692"/>
    <s v="CLAVEL"/>
    <s v="SAN EMETERIO"/>
    <s v="MÓNICA"/>
    <s v="moclavel"/>
    <s v="monica.clavel-san@unirioja.es"/>
    <n v="0.6"/>
    <n v="0.6"/>
    <x v="1"/>
    <n v="536"/>
    <s v="PROFESOR INTERINO"/>
    <s v="C01"/>
    <s v="TIEMPO COMPLETO"/>
    <s v="2019-01-19 00:00:00.0"/>
    <s v="null"/>
    <s v="PI101353"/>
    <s v="PROFESOR CONTRATADO INTERINO TC"/>
    <s v="R104"/>
    <x v="0"/>
    <n v="95"/>
    <s v="COMERCIALIZACIÓN E INVESTIGACIÓN DE MERCADOS"/>
  </r>
  <r>
    <x v="0"/>
    <n v="16608832"/>
    <s v="FCE"/>
    <n v="694"/>
    <s v="201209R"/>
    <s v="GRUPO-A4"/>
    <s v="Marketing operativo"/>
    <s v="GR"/>
    <s v="GRUPO REDUCIDO"/>
    <s v="201209R"/>
    <s v="GRUPO REDUCIDO DE MÁRKETING OPERATIVO"/>
    <s v="GRUPO-A4"/>
    <s v="Grupo Reducido de Márketing operativo"/>
    <s v="2S"/>
    <n v="16608832"/>
    <s v="MOSQUERA"/>
    <s v="DE LA FUENTE"/>
    <s v="ANA MARÍA"/>
    <s v="anmosque"/>
    <s v="ana-maria.mosquera@alum.unirioja.es"/>
    <n v="0.2"/>
    <n v="0.2"/>
    <x v="1"/>
    <n v="121"/>
    <s v="PERSONAL INVESTIGADOR EN FORMACIÓN"/>
    <n v="0"/>
    <s v="_"/>
    <s v="2015-09-01 00:00:00.0"/>
    <s v="2019-08-31 00:00:00.0"/>
    <s v="D04BECARIO1"/>
    <s v="PERSONAL INVESTIGADOR PREDOCTORAL EN FORMACIÓN"/>
    <s v="R104"/>
    <x v="0"/>
    <n v="95"/>
    <s v="COMERCIALIZACIÓN E INVESTIGACIÓN DE MERCADOS"/>
  </r>
  <r>
    <x v="0"/>
    <n v="72780423"/>
    <s v="FCE"/>
    <n v="694"/>
    <s v="201209R"/>
    <s v="GRUPO-A4"/>
    <s v="Marketing operativo"/>
    <s v="GR"/>
    <s v="GRUPO REDUCIDO"/>
    <s v="201209R"/>
    <s v="GRUPO REDUCIDO DE MÁRKETING OPERATIVO"/>
    <s v="GRUPO-A4"/>
    <s v="Grupo Reducido de Márketing operativo"/>
    <s v="2S"/>
    <n v="72780423"/>
    <s v="RIAÑO"/>
    <s v="GIL"/>
    <s v="CONSUELO"/>
    <s v="coriano"/>
    <s v="consuelo.riano@unirioja.es"/>
    <n v="0.2"/>
    <n v="0.2"/>
    <x v="1"/>
    <n v="504"/>
    <s v="PROFESOR TITULAR UNIVERSIDAD"/>
    <s v="01A"/>
    <s v="TIEMPO COMPLETO AMPLIADO"/>
    <s v="2018-09-17 00:00:00.0"/>
    <s v="null"/>
    <s v="DF31218"/>
    <s v="TITULAR DE UNIVERSIDAD"/>
    <s v="R104"/>
    <x v="0"/>
    <n v="95"/>
    <s v="COMERCIALIZACIÓN E INVESTIGACIÓN DE MERCADOS"/>
  </r>
  <r>
    <x v="0"/>
    <n v="16557181"/>
    <s v="FCE"/>
    <n v="694"/>
    <s v="201209R"/>
    <s v="GRUPO-B1"/>
    <s v="Marketing operativo"/>
    <s v="GR"/>
    <s v="GRUPO REDUCIDO"/>
    <s v="201209R"/>
    <s v="GRUPO REDUCIDO DE MÁRKETING OPERATIVO"/>
    <s v="GRUPO-B1"/>
    <s v="Grupo Reducido de Márketing operativo"/>
    <s v="2S"/>
    <n v="16557181"/>
    <s v="PELEGRÍN"/>
    <s v="BORONDO"/>
    <s v="JULIO ENRIQUE"/>
    <s v="jupelegr"/>
    <s v="julio-enrique.pelegrin@unirioja.es"/>
    <n v="0.5"/>
    <n v="0.5"/>
    <x v="1"/>
    <n v="532"/>
    <s v="LABORAL DOCENTE-ASOCIADO"/>
    <s v="P06"/>
    <s v="TIEMPO PARCIAL (6+6 HORAS)"/>
    <s v="2017-09-15 00:00:00.0"/>
    <s v="2019-09-14 00:00:00.0"/>
    <s v="PI101234"/>
    <s v="PROFESOR ASOCIADO"/>
    <s v="R104"/>
    <x v="0"/>
    <n v="95"/>
    <s v="COMERCIALIZACIÓN E INVESTIGACIÓN DE MERCADOS"/>
  </r>
  <r>
    <x v="0"/>
    <n v="16607692"/>
    <s v="FCE"/>
    <n v="694"/>
    <s v="201209R"/>
    <s v="GRUPO-B1"/>
    <s v="Marketing operativo"/>
    <s v="GR"/>
    <s v="GRUPO REDUCIDO"/>
    <s v="201209R"/>
    <s v="GRUPO REDUCIDO DE MÁRKETING OPERATIVO"/>
    <s v="GRUPO-B1"/>
    <s v="Grupo Reducido de Márketing operativo"/>
    <s v="2S"/>
    <n v="16607692"/>
    <s v="CLAVEL"/>
    <s v="SAN EMETERIO"/>
    <s v="MÓNICA"/>
    <s v="moclavel"/>
    <s v="monica.clavel-san@unirioja.es"/>
    <n v="0.6"/>
    <n v="0.6"/>
    <x v="1"/>
    <n v="536"/>
    <s v="PROFESOR INTERINO"/>
    <s v="C01"/>
    <s v="TIEMPO COMPLETO"/>
    <s v="2019-01-19 00:00:00.0"/>
    <s v="null"/>
    <s v="PI101353"/>
    <s v="PROFESOR CONTRATADO INTERINO TC"/>
    <s v="R104"/>
    <x v="0"/>
    <n v="95"/>
    <s v="COMERCIALIZACIÓN E INVESTIGACIÓN DE MERCADOS"/>
  </r>
  <r>
    <x v="0"/>
    <n v="16608832"/>
    <s v="FCE"/>
    <n v="694"/>
    <s v="201209R"/>
    <s v="GRUPO-B1"/>
    <s v="Marketing operativo"/>
    <s v="GR"/>
    <s v="GRUPO REDUCIDO"/>
    <s v="201209R"/>
    <s v="GRUPO REDUCIDO DE MÁRKETING OPERATIVO"/>
    <s v="GRUPO-B1"/>
    <s v="Grupo Reducido de Márketing operativo"/>
    <s v="2S"/>
    <n v="16608832"/>
    <s v="MOSQUERA"/>
    <s v="DE LA FUENTE"/>
    <s v="ANA MARÍA"/>
    <s v="anmosque"/>
    <s v="ana-maria.mosquera@alum.unirioja.es"/>
    <n v="0.2"/>
    <n v="0.2"/>
    <x v="1"/>
    <n v="121"/>
    <s v="PERSONAL INVESTIGADOR EN FORMACIÓN"/>
    <n v="0"/>
    <s v="_"/>
    <s v="2015-09-01 00:00:00.0"/>
    <s v="2019-08-31 00:00:00.0"/>
    <s v="D04BECARIO1"/>
    <s v="PERSONAL INVESTIGADOR PREDOCTORAL EN FORMACIÓN"/>
    <s v="R104"/>
    <x v="0"/>
    <n v="95"/>
    <s v="COMERCIALIZACIÓN E INVESTIGACIÓN DE MERCADOS"/>
  </r>
  <r>
    <x v="0"/>
    <n v="72780423"/>
    <s v="FCE"/>
    <n v="694"/>
    <s v="201209R"/>
    <s v="GRUPO-B1"/>
    <s v="Marketing operativo"/>
    <s v="GR"/>
    <s v="GRUPO REDUCIDO"/>
    <s v="201209R"/>
    <s v="GRUPO REDUCIDO DE MÁRKETING OPERATIVO"/>
    <s v="GRUPO-B1"/>
    <s v="Grupo Reducido de Márketing operativo"/>
    <s v="2S"/>
    <n v="72780423"/>
    <s v="RIAÑO"/>
    <s v="GIL"/>
    <s v="CONSUELO"/>
    <s v="coriano"/>
    <s v="consuelo.riano@unirioja.es"/>
    <n v="0.2"/>
    <n v="0.2"/>
    <x v="1"/>
    <n v="504"/>
    <s v="PROFESOR TITULAR UNIVERSIDAD"/>
    <s v="01A"/>
    <s v="TIEMPO COMPLETO AMPLIADO"/>
    <s v="2018-09-17 00:00:00.0"/>
    <s v="null"/>
    <s v="DF31218"/>
    <s v="TITULAR DE UNIVERSIDAD"/>
    <s v="R104"/>
    <x v="0"/>
    <n v="95"/>
    <s v="COMERCIALIZACIÓN E INVESTIGACIÓN DE MERCADOS"/>
  </r>
  <r>
    <x v="0"/>
    <n v="16557181"/>
    <s v="FCE"/>
    <n v="694"/>
    <s v="201209R"/>
    <s v="GRUPO-B2"/>
    <s v="Marketing operativo"/>
    <s v="GR"/>
    <s v="GRUPO REDUCIDO"/>
    <s v="201209R"/>
    <s v="GRUPO REDUCIDO DE MÁRKETING OPERATIVO"/>
    <s v="GRUPO-B2"/>
    <s v="Grupo Reducido de Márketing operativo"/>
    <s v="2S"/>
    <n v="16557181"/>
    <s v="PELEGRÍN"/>
    <s v="BORONDO"/>
    <s v="JULIO ENRIQUE"/>
    <s v="jupelegr"/>
    <s v="julio-enrique.pelegrin@unirioja.es"/>
    <n v="0.5"/>
    <n v="0.5"/>
    <x v="1"/>
    <n v="532"/>
    <s v="LABORAL DOCENTE-ASOCIADO"/>
    <s v="P06"/>
    <s v="TIEMPO PARCIAL (6+6 HORAS)"/>
    <s v="2017-09-15 00:00:00.0"/>
    <s v="2019-09-14 00:00:00.0"/>
    <s v="PI101234"/>
    <s v="PROFESOR ASOCIADO"/>
    <s v="R104"/>
    <x v="0"/>
    <n v="95"/>
    <s v="COMERCIALIZACIÓN E INVESTIGACIÓN DE MERCADOS"/>
  </r>
  <r>
    <x v="0"/>
    <n v="16607692"/>
    <s v="FCE"/>
    <n v="694"/>
    <s v="201209R"/>
    <s v="GRUPO-B2"/>
    <s v="Marketing operativo"/>
    <s v="GR"/>
    <s v="GRUPO REDUCIDO"/>
    <s v="201209R"/>
    <s v="GRUPO REDUCIDO DE MÁRKETING OPERATIVO"/>
    <s v="GRUPO-B2"/>
    <s v="Grupo Reducido de Márketing operativo"/>
    <s v="2S"/>
    <n v="16607692"/>
    <s v="CLAVEL"/>
    <s v="SAN EMETERIO"/>
    <s v="MÓNICA"/>
    <s v="moclavel"/>
    <s v="monica.clavel-san@unirioja.es"/>
    <n v="0.6"/>
    <n v="0.6"/>
    <x v="1"/>
    <n v="536"/>
    <s v="PROFESOR INTERINO"/>
    <s v="C01"/>
    <s v="TIEMPO COMPLETO"/>
    <s v="2019-01-19 00:00:00.0"/>
    <s v="null"/>
    <s v="PI101353"/>
    <s v="PROFESOR CONTRATADO INTERINO TC"/>
    <s v="R104"/>
    <x v="0"/>
    <n v="95"/>
    <s v="COMERCIALIZACIÓN E INVESTIGACIÓN DE MERCADOS"/>
  </r>
  <r>
    <x v="0"/>
    <n v="16608832"/>
    <s v="FCE"/>
    <n v="694"/>
    <s v="201209R"/>
    <s v="GRUPO-B2"/>
    <s v="Marketing operativo"/>
    <s v="GR"/>
    <s v="GRUPO REDUCIDO"/>
    <s v="201209R"/>
    <s v="GRUPO REDUCIDO DE MÁRKETING OPERATIVO"/>
    <s v="GRUPO-B2"/>
    <s v="Grupo Reducido de Márketing operativo"/>
    <s v="2S"/>
    <n v="16608832"/>
    <s v="MOSQUERA"/>
    <s v="DE LA FUENTE"/>
    <s v="ANA MARÍA"/>
    <s v="anmosque"/>
    <s v="ana-maria.mosquera@alum.unirioja.es"/>
    <n v="0.2"/>
    <n v="0.2"/>
    <x v="1"/>
    <n v="121"/>
    <s v="PERSONAL INVESTIGADOR EN FORMACIÓN"/>
    <n v="0"/>
    <s v="_"/>
    <s v="2015-09-01 00:00:00.0"/>
    <s v="2019-08-31 00:00:00.0"/>
    <s v="D04BECARIO1"/>
    <s v="PERSONAL INVESTIGADOR PREDOCTORAL EN FORMACIÓN"/>
    <s v="R104"/>
    <x v="0"/>
    <n v="95"/>
    <s v="COMERCIALIZACIÓN E INVESTIGACIÓN DE MERCADOS"/>
  </r>
  <r>
    <x v="0"/>
    <n v="72780423"/>
    <s v="FCE"/>
    <n v="694"/>
    <s v="201209R"/>
    <s v="GRUPO-B2"/>
    <s v="Marketing operativo"/>
    <s v="GR"/>
    <s v="GRUPO REDUCIDO"/>
    <s v="201209R"/>
    <s v="GRUPO REDUCIDO DE MÁRKETING OPERATIVO"/>
    <s v="GRUPO-B2"/>
    <s v="Grupo Reducido de Márketing operativo"/>
    <s v="2S"/>
    <n v="72780423"/>
    <s v="RIAÑO"/>
    <s v="GIL"/>
    <s v="CONSUELO"/>
    <s v="coriano"/>
    <s v="consuelo.riano@unirioja.es"/>
    <n v="0.2"/>
    <n v="0.2"/>
    <x v="1"/>
    <n v="504"/>
    <s v="PROFESOR TITULAR UNIVERSIDAD"/>
    <s v="01A"/>
    <s v="TIEMPO COMPLETO AMPLIADO"/>
    <s v="2018-09-17 00:00:00.0"/>
    <s v="null"/>
    <s v="DF31218"/>
    <s v="TITULAR DE UNIVERSIDAD"/>
    <s v="R104"/>
    <x v="0"/>
    <n v="95"/>
    <s v="COMERCIALIZACIÓN E INVESTIGACIÓN DE MERCADOS"/>
  </r>
  <r>
    <x v="0"/>
    <n v="16557181"/>
    <s v="FCE"/>
    <n v="694"/>
    <s v="201209R"/>
    <s v="GRUPO-B3"/>
    <s v="Marketing operativo"/>
    <s v="GR"/>
    <s v="GRUPO REDUCIDO"/>
    <s v="201209R"/>
    <s v="GRUPO REDUCIDO DE MÁRKETING OPERATIVO"/>
    <s v="GRUPO-B3"/>
    <s v="Grupo Reducido de Márketing operativo"/>
    <s v="2S"/>
    <n v="16557181"/>
    <s v="PELEGRÍN"/>
    <s v="BORONDO"/>
    <s v="JULIO ENRIQUE"/>
    <s v="jupelegr"/>
    <s v="julio-enrique.pelegrin@unirioja.es"/>
    <n v="0.5"/>
    <n v="0.5"/>
    <x v="1"/>
    <n v="532"/>
    <s v="LABORAL DOCENTE-ASOCIADO"/>
    <s v="P06"/>
    <s v="TIEMPO PARCIAL (6+6 HORAS)"/>
    <s v="2017-09-15 00:00:00.0"/>
    <s v="2019-09-14 00:00:00.0"/>
    <s v="PI101234"/>
    <s v="PROFESOR ASOCIADO"/>
    <s v="R104"/>
    <x v="0"/>
    <n v="95"/>
    <s v="COMERCIALIZACIÓN E INVESTIGACIÓN DE MERCADOS"/>
  </r>
  <r>
    <x v="0"/>
    <n v="16607692"/>
    <s v="FCE"/>
    <n v="694"/>
    <s v="201209R"/>
    <s v="GRUPO-B3"/>
    <s v="Marketing operativo"/>
    <s v="GR"/>
    <s v="GRUPO REDUCIDO"/>
    <s v="201209R"/>
    <s v="GRUPO REDUCIDO DE MÁRKETING OPERATIVO"/>
    <s v="GRUPO-B3"/>
    <s v="Grupo Reducido de Márketing operativo"/>
    <s v="2S"/>
    <n v="16607692"/>
    <s v="CLAVEL"/>
    <s v="SAN EMETERIO"/>
    <s v="MÓNICA"/>
    <s v="moclavel"/>
    <s v="monica.clavel-san@unirioja.es"/>
    <n v="0.6"/>
    <n v="0.6"/>
    <x v="1"/>
    <n v="536"/>
    <s v="PROFESOR INTERINO"/>
    <s v="C01"/>
    <s v="TIEMPO COMPLETO"/>
    <s v="2019-01-19 00:00:00.0"/>
    <s v="null"/>
    <s v="PI101353"/>
    <s v="PROFESOR CONTRATADO INTERINO TC"/>
    <s v="R104"/>
    <x v="0"/>
    <n v="95"/>
    <s v="COMERCIALIZACIÓN E INVESTIGACIÓN DE MERCADOS"/>
  </r>
  <r>
    <x v="0"/>
    <n v="16608832"/>
    <s v="FCE"/>
    <n v="694"/>
    <s v="201209R"/>
    <s v="GRUPO-B3"/>
    <s v="Marketing operativo"/>
    <s v="GR"/>
    <s v="GRUPO REDUCIDO"/>
    <s v="201209R"/>
    <s v="GRUPO REDUCIDO DE MÁRKETING OPERATIVO"/>
    <s v="GRUPO-B3"/>
    <s v="Grupo Reducido de Márketing operativo"/>
    <s v="2S"/>
    <n v="16608832"/>
    <s v="MOSQUERA"/>
    <s v="DE LA FUENTE"/>
    <s v="ANA MARÍA"/>
    <s v="anmosque"/>
    <s v="ana-maria.mosquera@alum.unirioja.es"/>
    <n v="0.2"/>
    <n v="0.2"/>
    <x v="1"/>
    <n v="121"/>
    <s v="PERSONAL INVESTIGADOR EN FORMACIÓN"/>
    <n v="0"/>
    <s v="_"/>
    <s v="2015-09-01 00:00:00.0"/>
    <s v="2019-08-31 00:00:00.0"/>
    <s v="D04BECARIO1"/>
    <s v="PERSONAL INVESTIGADOR PREDOCTORAL EN FORMACIÓN"/>
    <s v="R104"/>
    <x v="0"/>
    <n v="95"/>
    <s v="COMERCIALIZACIÓN E INVESTIGACIÓN DE MERCADOS"/>
  </r>
  <r>
    <x v="0"/>
    <n v="72780423"/>
    <s v="FCE"/>
    <n v="694"/>
    <s v="201209R"/>
    <s v="GRUPO-B3"/>
    <s v="Marketing operativo"/>
    <s v="GR"/>
    <s v="GRUPO REDUCIDO"/>
    <s v="201209R"/>
    <s v="GRUPO REDUCIDO DE MÁRKETING OPERATIVO"/>
    <s v="GRUPO-B3"/>
    <s v="Grupo Reducido de Márketing operativo"/>
    <s v="2S"/>
    <n v="72780423"/>
    <s v="RIAÑO"/>
    <s v="GIL"/>
    <s v="CONSUELO"/>
    <s v="coriano"/>
    <s v="consuelo.riano@unirioja.es"/>
    <n v="0.2"/>
    <n v="0.2"/>
    <x v="1"/>
    <n v="504"/>
    <s v="PROFESOR TITULAR UNIVERSIDAD"/>
    <s v="01A"/>
    <s v="TIEMPO COMPLETO AMPLIADO"/>
    <s v="2018-09-17 00:00:00.0"/>
    <s v="null"/>
    <s v="DF31218"/>
    <s v="TITULAR DE UNIVERSIDAD"/>
    <s v="R104"/>
    <x v="0"/>
    <n v="95"/>
    <s v="COMERCIALIZACIÓN E INVESTIGACIÓN DE MERCADOS"/>
  </r>
  <r>
    <x v="1"/>
    <n v="16557181"/>
    <s v="FCJS"/>
    <n v="694"/>
    <s v="201209G"/>
    <s v="GRUPO-B"/>
    <s v="Marketing operativo"/>
    <s v="GG"/>
    <s v="GRUPO GRANDE"/>
    <s v="201209G"/>
    <s v="GRUPO GRANDE DE MÁRKETING OPERATIVO"/>
    <s v="GRUPO-B"/>
    <s v="Grupo Grande de MÁRKETING OPERATIVO"/>
    <s v="2S"/>
    <n v="16557181"/>
    <s v="PELEGRÍN"/>
    <s v="BORONDO"/>
    <s v="JULIO ENRIQUE"/>
    <s v="jupelegr"/>
    <s v="julio-enrique.pelegrin@unirioja.es"/>
    <n v="3.1"/>
    <m/>
    <x v="1"/>
    <n v="532"/>
    <s v="LABORAL DOCENTE-ASOCIADO"/>
    <s v="P06"/>
    <s v="TIEMPO PARCIAL (6+6 HORAS)"/>
    <s v="2017-09-15 00:00:00.0"/>
    <s v="2019-09-14 00:00:00.0"/>
    <s v="PI101234"/>
    <s v="PROFESOR ASOCIADO"/>
    <s v="R104"/>
    <x v="0"/>
    <n v="95"/>
    <s v="COMERCIALIZACIÓN E INVESTIGACIÓN DE MERCADOS"/>
  </r>
  <r>
    <x v="1"/>
    <n v="16607692"/>
    <s v="FCJS"/>
    <n v="694"/>
    <s v="201209G"/>
    <s v="GRUPO-B"/>
    <s v="Marketing operativo"/>
    <s v="GG"/>
    <s v="GRUPO GRANDE"/>
    <s v="201209G"/>
    <s v="GRUPO GRANDE DE MÁRKETING OPERATIVO"/>
    <s v="GRUPO-B"/>
    <s v="Grupo Grande de MÁRKETING OPERATIVO"/>
    <s v="2S"/>
    <n v="16607692"/>
    <s v="CLAVEL"/>
    <s v="SAN EMETERIO"/>
    <s v="MÓNICA"/>
    <s v="moclavel"/>
    <s v="monica.clavel-san@unirioja.es"/>
    <n v="0.9"/>
    <m/>
    <x v="1"/>
    <n v="536"/>
    <s v="PROFESOR INTERINO"/>
    <s v="C01"/>
    <s v="TIEMPO COMPLETO"/>
    <s v="2019-01-19 00:00:00.0"/>
    <s v="null"/>
    <s v="PI101353"/>
    <s v="PROFESOR CONTRATADO INTERINO TC"/>
    <s v="R104"/>
    <x v="0"/>
    <n v="95"/>
    <s v="COMERCIALIZACIÓN E INVESTIGACIÓN DE MERCADOS"/>
  </r>
  <r>
    <x v="1"/>
    <n v="16557181"/>
    <s v="FCJS"/>
    <n v="694"/>
    <s v="201209I"/>
    <s v="GRUPO-B3"/>
    <s v="Marketing operativo"/>
    <s v="GI"/>
    <s v="GRUPO DE INFORMÁTICA"/>
    <s v="201209I"/>
    <s v="INFORMÁTICA DE MÁRKETING OPERATIVO"/>
    <s v="GRUPO-B3"/>
    <s v="Informática de Márketing operativo"/>
    <s v="2S"/>
    <n v="16557181"/>
    <s v="PELEGRÍN"/>
    <s v="BORONDO"/>
    <s v="JULIO ENRIQUE"/>
    <s v="jupelegr"/>
    <s v="julio-enrique.pelegrin@unirioja.es"/>
    <n v="0.1"/>
    <m/>
    <x v="1"/>
    <n v="532"/>
    <s v="LABORAL DOCENTE-ASOCIADO"/>
    <s v="P06"/>
    <s v="TIEMPO PARCIAL (6+6 HORAS)"/>
    <s v="2017-09-15 00:00:00.0"/>
    <s v="2019-09-14 00:00:00.0"/>
    <s v="PI101234"/>
    <s v="PROFESOR ASOCIADO"/>
    <s v="R104"/>
    <x v="0"/>
    <n v="95"/>
    <s v="COMERCIALIZACIÓN E INVESTIGACIÓN DE MERCADOS"/>
  </r>
  <r>
    <x v="1"/>
    <n v="16608832"/>
    <s v="FCJS"/>
    <n v="694"/>
    <s v="201209I"/>
    <s v="GRUPO-B3"/>
    <s v="Marketing operativo"/>
    <s v="GI"/>
    <s v="GRUPO DE INFORMÁTICA"/>
    <s v="201209I"/>
    <s v="INFORMÁTICA DE MÁRKETING OPERATIVO"/>
    <s v="GRUPO-B3"/>
    <s v="Informática de Márketing operativo"/>
    <s v="2S"/>
    <n v="16608832"/>
    <s v="MOSQUERA"/>
    <s v="DE LA FUENTE"/>
    <s v="ANA MARÍA"/>
    <s v="anmosque"/>
    <s v="ana-maria.mosquera@alum.unirioja.es"/>
    <n v="0.2"/>
    <m/>
    <x v="1"/>
    <n v="121"/>
    <s v="PERSONAL INVESTIGADOR EN FORMACIÓN"/>
    <n v="0"/>
    <s v="_"/>
    <s v="2015-09-01 00:00:00.0"/>
    <s v="2019-08-31 00:00:00.0"/>
    <s v="D04BECARIO1"/>
    <s v="PERSONAL INVESTIGADOR PREDOCTORAL EN FORMACIÓN"/>
    <s v="R104"/>
    <x v="0"/>
    <n v="95"/>
    <s v="COMERCIALIZACIÓN E INVESTIGACIÓN DE MERCADOS"/>
  </r>
  <r>
    <x v="1"/>
    <n v="72780423"/>
    <s v="FCJS"/>
    <n v="694"/>
    <s v="201209I"/>
    <s v="GRUPO-B3"/>
    <s v="Marketing operativo"/>
    <s v="GI"/>
    <s v="GRUPO DE INFORMÁTICA"/>
    <s v="201209I"/>
    <s v="INFORMÁTICA DE MÁRKETING OPERATIVO"/>
    <s v="GRUPO-B3"/>
    <s v="Informática de Márketing operativo"/>
    <s v="2S"/>
    <n v="72780423"/>
    <s v="RIAÑO"/>
    <s v="GIL"/>
    <s v="CONSUELO"/>
    <s v="coriano"/>
    <s v="consuelo.riano@unirioja.es"/>
    <n v="0.2"/>
    <m/>
    <x v="1"/>
    <n v="504"/>
    <s v="PROFESOR TITULAR UNIVERSIDAD"/>
    <s v="01A"/>
    <s v="TIEMPO COMPLETO AMPLIADO"/>
    <s v="2018-09-17 00:00:00.0"/>
    <s v="null"/>
    <s v="DF31218"/>
    <s v="TITULAR DE UNIVERSIDAD"/>
    <s v="R104"/>
    <x v="0"/>
    <n v="95"/>
    <s v="COMERCIALIZACIÓN E INVESTIGACIÓN DE MERCADOS"/>
  </r>
  <r>
    <x v="1"/>
    <n v="16557181"/>
    <s v="FCJS"/>
    <n v="694"/>
    <s v="201209R"/>
    <s v="GRUPO-B3"/>
    <s v="Marketing operativo"/>
    <s v="GR"/>
    <s v="GRUPO REDUCIDO"/>
    <s v="201209R"/>
    <s v="GRUPO REDUCIDO DE MÁRKETING OPERATIVO"/>
    <s v="GRUPO-B3"/>
    <s v="Grupo Reducido de Márketing operativo"/>
    <s v="2S"/>
    <n v="16557181"/>
    <s v="PELEGRÍN"/>
    <s v="BORONDO"/>
    <s v="JULIO ENRIQUE"/>
    <s v="jupelegr"/>
    <s v="julio-enrique.pelegrin@unirioja.es"/>
    <n v="0.5"/>
    <m/>
    <x v="1"/>
    <n v="532"/>
    <s v="LABORAL DOCENTE-ASOCIADO"/>
    <s v="P06"/>
    <s v="TIEMPO PARCIAL (6+6 HORAS)"/>
    <s v="2017-09-15 00:00:00.0"/>
    <s v="2019-09-14 00:00:00.0"/>
    <s v="PI101234"/>
    <s v="PROFESOR ASOCIADO"/>
    <s v="R104"/>
    <x v="0"/>
    <n v="95"/>
    <s v="COMERCIALIZACIÓN E INVESTIGACIÓN DE MERCADOS"/>
  </r>
  <r>
    <x v="1"/>
    <n v="16607692"/>
    <s v="FCJS"/>
    <n v="694"/>
    <s v="201209R"/>
    <s v="GRUPO-B3"/>
    <s v="Marketing operativo"/>
    <s v="GR"/>
    <s v="GRUPO REDUCIDO"/>
    <s v="201209R"/>
    <s v="GRUPO REDUCIDO DE MÁRKETING OPERATIVO"/>
    <s v="GRUPO-B3"/>
    <s v="Grupo Reducido de Márketing operativo"/>
    <s v="2S"/>
    <n v="16607692"/>
    <s v="CLAVEL"/>
    <s v="SAN EMETERIO"/>
    <s v="MÓNICA"/>
    <s v="moclavel"/>
    <s v="monica.clavel-san@unirioja.es"/>
    <n v="0.6"/>
    <m/>
    <x v="1"/>
    <n v="536"/>
    <s v="PROFESOR INTERINO"/>
    <s v="C01"/>
    <s v="TIEMPO COMPLETO"/>
    <s v="2019-01-19 00:00:00.0"/>
    <s v="null"/>
    <s v="PI101353"/>
    <s v="PROFESOR CONTRATADO INTERINO TC"/>
    <s v="R104"/>
    <x v="0"/>
    <n v="95"/>
    <s v="COMERCIALIZACIÓN E INVESTIGACIÓN DE MERCADOS"/>
  </r>
  <r>
    <x v="1"/>
    <n v="16608832"/>
    <s v="FCJS"/>
    <n v="694"/>
    <s v="201209R"/>
    <s v="GRUPO-B3"/>
    <s v="Marketing operativo"/>
    <s v="GR"/>
    <s v="GRUPO REDUCIDO"/>
    <s v="201209R"/>
    <s v="GRUPO REDUCIDO DE MÁRKETING OPERATIVO"/>
    <s v="GRUPO-B3"/>
    <s v="Grupo Reducido de Márketing operativo"/>
    <s v="2S"/>
    <n v="16608832"/>
    <s v="MOSQUERA"/>
    <s v="DE LA FUENTE"/>
    <s v="ANA MARÍA"/>
    <s v="anmosque"/>
    <s v="ana-maria.mosquera@alum.unirioja.es"/>
    <n v="0.2"/>
    <m/>
    <x v="1"/>
    <n v="121"/>
    <s v="PERSONAL INVESTIGADOR EN FORMACIÓN"/>
    <n v="0"/>
    <s v="_"/>
    <s v="2015-09-01 00:00:00.0"/>
    <s v="2019-08-31 00:00:00.0"/>
    <s v="D04BECARIO1"/>
    <s v="PERSONAL INVESTIGADOR PREDOCTORAL EN FORMACIÓN"/>
    <s v="R104"/>
    <x v="0"/>
    <n v="95"/>
    <s v="COMERCIALIZACIÓN E INVESTIGACIÓN DE MERCADOS"/>
  </r>
  <r>
    <x v="1"/>
    <n v="72780423"/>
    <s v="FCJS"/>
    <n v="694"/>
    <s v="201209R"/>
    <s v="GRUPO-B3"/>
    <s v="Marketing operativo"/>
    <s v="GR"/>
    <s v="GRUPO REDUCIDO"/>
    <s v="201209R"/>
    <s v="GRUPO REDUCIDO DE MÁRKETING OPERATIVO"/>
    <s v="GRUPO-B3"/>
    <s v="Grupo Reducido de Márketing operativo"/>
    <s v="2S"/>
    <n v="72780423"/>
    <s v="RIAÑO"/>
    <s v="GIL"/>
    <s v="CONSUELO"/>
    <s v="coriano"/>
    <s v="consuelo.riano@unirioja.es"/>
    <n v="0.2"/>
    <m/>
    <x v="1"/>
    <n v="504"/>
    <s v="PROFESOR TITULAR UNIVERSIDAD"/>
    <s v="01A"/>
    <s v="TIEMPO COMPLETO AMPLIADO"/>
    <s v="2018-09-17 00:00:00.0"/>
    <s v="null"/>
    <s v="DF31218"/>
    <s v="TITULAR DE UNIVERSIDAD"/>
    <s v="R104"/>
    <x v="0"/>
    <n v="95"/>
    <s v="COMERCIALIZACIÓN E INVESTIGACIÓN DE MERCADOS"/>
  </r>
  <r>
    <x v="0"/>
    <n v="73209342"/>
    <s v="FCE"/>
    <n v="695"/>
    <s v="201210G"/>
    <s v="GRUPO-A"/>
    <s v="Hacienda pública y sistema fiscal"/>
    <s v="GG"/>
    <s v="GRUPO GRANDE"/>
    <s v="201210G"/>
    <s v="GRUPO GRANDE DE SISTEMA FISCAL"/>
    <s v="GRUPO-A"/>
    <s v="Grupo Grande de SISTEMA FISCAL"/>
    <s v="2S"/>
    <n v="73209342"/>
    <s v="CASTILLO"/>
    <s v="MURCIEGO"/>
    <s v="ÁNGELA"/>
    <s v="ancastmu"/>
    <s v="angela.castillo@unirioja.es"/>
    <n v="4"/>
    <n v="4"/>
    <x v="1"/>
    <n v="536"/>
    <s v="PROFESOR INTERINO"/>
    <s v="C01"/>
    <s v="TIEMPO COMPLETO"/>
    <s v="2018-09-17 00:00:00.0"/>
    <s v="null"/>
    <s v="PI101354"/>
    <s v="PROFESOR CONTRATADO INTERINO"/>
    <s v="R104"/>
    <x v="0"/>
    <n v="225"/>
    <s v="ECONOMÍA APLICADA"/>
  </r>
  <r>
    <x v="0"/>
    <n v="73209342"/>
    <s v="FCE"/>
    <n v="695"/>
    <s v="201210G"/>
    <s v="GRUPO-B"/>
    <s v="Hacienda pública y sistema fiscal"/>
    <s v="GG"/>
    <s v="GRUPO GRANDE"/>
    <s v="201210G"/>
    <s v="GRUPO GRANDE DE SISTEMA FISCAL"/>
    <s v="GRUPO-B"/>
    <s v="Grupo Grande de SISTEMA FISCAL"/>
    <s v="2S"/>
    <n v="73209342"/>
    <s v="CASTILLO"/>
    <s v="MURCIEGO"/>
    <s v="ÁNGELA"/>
    <s v="ancastmu"/>
    <s v="angela.castillo@unirioja.es"/>
    <n v="4"/>
    <n v="4"/>
    <x v="1"/>
    <n v="536"/>
    <s v="PROFESOR INTERINO"/>
    <s v="C01"/>
    <s v="TIEMPO COMPLETO"/>
    <s v="2018-09-17 00:00:00.0"/>
    <s v="null"/>
    <s v="PI101354"/>
    <s v="PROFESOR CONTRATADO INTERINO"/>
    <s v="R104"/>
    <x v="0"/>
    <n v="225"/>
    <s v="ECONOMÍA APLICADA"/>
  </r>
  <r>
    <x v="0"/>
    <n v="25103899"/>
    <s v="FCE"/>
    <n v="695"/>
    <s v="201210I"/>
    <s v="GRUPO-A1"/>
    <s v="Hacienda pública y sistema fiscal"/>
    <s v="GI"/>
    <s v="GRUPO DE INFORMÁTICA"/>
    <s v="201210I"/>
    <s v="GRUPO DE INFORMÁTICA DE SISTEMA FISCAL"/>
    <s v="GRUPO-A1"/>
    <s v="Informática de Sistema fiscal"/>
    <s v="2S"/>
    <n v="25103899"/>
    <s v="PINO"/>
    <s v="LOZANO"/>
    <s v="MANUEL FRANCISCO"/>
    <s v="mapino"/>
    <s v="manuel-francisco.pino@unirioja.es"/>
    <n v="2"/>
    <n v="2"/>
    <x v="1"/>
    <n v="532"/>
    <s v="LABORAL DOCENTE-ASOCIADO"/>
    <s v="P04"/>
    <s v="TIEMPO PARCIAL (4+4 HORAS)"/>
    <s v="2018-09-17 00:00:00.0"/>
    <s v="2019-09-14 00:00:00.0"/>
    <s v="PI101356"/>
    <s v="PROFESOR ASOCIADO"/>
    <s v="R104"/>
    <x v="0"/>
    <n v="225"/>
    <s v="ECONOMÍA APLICADA"/>
  </r>
  <r>
    <x v="0"/>
    <n v="72791252"/>
    <s v="FCE"/>
    <n v="695"/>
    <s v="201210I"/>
    <s v="GRUPO-A2"/>
    <s v="Hacienda pública y sistema fiscal"/>
    <s v="GI"/>
    <s v="GRUPO DE INFORMÁTICA"/>
    <s v="201210I"/>
    <s v="GRUPO DE INFORMÁTICA DE SISTEMA FISCAL"/>
    <s v="GRUPO-A2"/>
    <s v="Informática de Sistema fiscal"/>
    <s v="2S"/>
    <n v="72791252"/>
    <s v="EGUIZÁBAL"/>
    <s v="MARÍN"/>
    <s v="FÁTIMA"/>
    <s v="faeguiza"/>
    <s v="fatima.eguizabal@unirioja.es"/>
    <n v="2"/>
    <n v="2"/>
    <x v="1"/>
    <n v="536"/>
    <s v="PROFESOR INTERINO"/>
    <s v="C01"/>
    <s v="TIEMPO COMPLETO"/>
    <s v="2018-09-27 00:00:00.0"/>
    <s v="2019-09-14 00:00:00.0"/>
    <s v="PI101417"/>
    <s v="PROFESOR CONTRATADO INTERINO"/>
    <s v="R104"/>
    <x v="0"/>
    <n v="225"/>
    <s v="ECONOMÍA APLICADA"/>
  </r>
  <r>
    <x v="0"/>
    <n v="25103899"/>
    <s v="FCE"/>
    <n v="695"/>
    <s v="201210I"/>
    <s v="GRUPO-A3"/>
    <s v="Hacienda pública y sistema fiscal"/>
    <s v="GI"/>
    <s v="GRUPO DE INFORMÁTICA"/>
    <s v="201210I"/>
    <s v="GRUPO DE INFORMÁTICA DE SISTEMA FISCAL"/>
    <s v="GRUPO-A3"/>
    <s v="Informática de Sistema fiscal"/>
    <s v="2S"/>
    <n v="25103899"/>
    <s v="PINO"/>
    <s v="LOZANO"/>
    <s v="MANUEL FRANCISCO"/>
    <s v="mapino"/>
    <s v="manuel-francisco.pino@unirioja.es"/>
    <n v="2"/>
    <n v="2"/>
    <x v="1"/>
    <n v="532"/>
    <s v="LABORAL DOCENTE-ASOCIADO"/>
    <s v="P04"/>
    <s v="TIEMPO PARCIAL (4+4 HORAS)"/>
    <s v="2018-09-17 00:00:00.0"/>
    <s v="2019-09-14 00:00:00.0"/>
    <s v="PI101356"/>
    <s v="PROFESOR ASOCIADO"/>
    <s v="R104"/>
    <x v="0"/>
    <n v="225"/>
    <s v="ECONOMÍA APLICADA"/>
  </r>
  <r>
    <x v="0"/>
    <n v="25103899"/>
    <s v="FCE"/>
    <n v="695"/>
    <s v="201210I"/>
    <s v="GRUPO-A4"/>
    <s v="Hacienda pública y sistema fiscal"/>
    <s v="GI"/>
    <s v="GRUPO DE INFORMÁTICA"/>
    <s v="201210I"/>
    <s v="GRUPO DE INFORMÁTICA DE SISTEMA FISCAL"/>
    <s v="GRUPO-A4"/>
    <s v="Informática de Sistema fiscal"/>
    <s v="2S"/>
    <n v="25103899"/>
    <s v="PINO"/>
    <s v="LOZANO"/>
    <s v="MANUEL FRANCISCO"/>
    <s v="mapino"/>
    <s v="manuel-francisco.pino@unirioja.es"/>
    <n v="0.5"/>
    <n v="0.5"/>
    <x v="1"/>
    <n v="532"/>
    <s v="LABORAL DOCENTE-ASOCIADO"/>
    <s v="P04"/>
    <s v="TIEMPO PARCIAL (4+4 HORAS)"/>
    <s v="2018-09-17 00:00:00.0"/>
    <s v="2019-09-14 00:00:00.0"/>
    <s v="PI101356"/>
    <s v="PROFESOR ASOCIADO"/>
    <s v="R104"/>
    <x v="0"/>
    <n v="225"/>
    <s v="ECONOMÍA APLICADA"/>
  </r>
  <r>
    <x v="0"/>
    <n v="72791252"/>
    <s v="FCE"/>
    <n v="695"/>
    <s v="201210I"/>
    <s v="GRUPO-A4"/>
    <s v="Hacienda pública y sistema fiscal"/>
    <s v="GI"/>
    <s v="GRUPO DE INFORMÁTICA"/>
    <s v="201210I"/>
    <s v="GRUPO DE INFORMÁTICA DE SISTEMA FISCAL"/>
    <s v="GRUPO-A4"/>
    <s v="Informática de Sistema fiscal"/>
    <s v="2S"/>
    <n v="72791252"/>
    <s v="EGUIZÁBAL"/>
    <s v="MARÍN"/>
    <s v="FÁTIMA"/>
    <s v="faeguiza"/>
    <s v="fatima.eguizabal@unirioja.es"/>
    <n v="1.5"/>
    <n v="1.5"/>
    <x v="1"/>
    <n v="536"/>
    <s v="PROFESOR INTERINO"/>
    <s v="C01"/>
    <s v="TIEMPO COMPLETO"/>
    <s v="2018-09-27 00:00:00.0"/>
    <s v="2019-09-14 00:00:00.0"/>
    <s v="PI101417"/>
    <s v="PROFESOR CONTRATADO INTERINO"/>
    <s v="R104"/>
    <x v="0"/>
    <n v="225"/>
    <s v="ECONOMÍA APLICADA"/>
  </r>
  <r>
    <x v="0"/>
    <n v="72791252"/>
    <s v="FCE"/>
    <n v="695"/>
    <s v="201210I"/>
    <s v="GRUPO-B1"/>
    <s v="Hacienda pública y sistema fiscal"/>
    <s v="GI"/>
    <s v="GRUPO DE INFORMÁTICA"/>
    <s v="201210I"/>
    <s v="GRUPO DE INFORMÁTICA DE SISTEMA FISCAL"/>
    <s v="GRUPO-B1"/>
    <s v="Informática de Sistema fiscal"/>
    <s v="2S"/>
    <n v="72791252"/>
    <s v="EGUIZÁBAL"/>
    <s v="MARÍN"/>
    <s v="FÁTIMA"/>
    <s v="faeguiza"/>
    <s v="fatima.eguizabal@unirioja.es"/>
    <n v="2"/>
    <n v="2"/>
    <x v="1"/>
    <n v="536"/>
    <s v="PROFESOR INTERINO"/>
    <s v="C01"/>
    <s v="TIEMPO COMPLETO"/>
    <s v="2018-09-27 00:00:00.0"/>
    <s v="2019-09-14 00:00:00.0"/>
    <s v="PI101417"/>
    <s v="PROFESOR CONTRATADO INTERINO"/>
    <s v="R104"/>
    <x v="0"/>
    <n v="225"/>
    <s v="ECONOMÍA APLICADA"/>
  </r>
  <r>
    <x v="0"/>
    <n v="72791252"/>
    <s v="FCE"/>
    <n v="695"/>
    <s v="201210I"/>
    <s v="GRUPO-B2"/>
    <s v="Hacienda pública y sistema fiscal"/>
    <s v="GI"/>
    <s v="GRUPO DE INFORMÁTICA"/>
    <s v="201210I"/>
    <s v="GRUPO DE INFORMÁTICA DE SISTEMA FISCAL"/>
    <s v="GRUPO-B2"/>
    <s v="Informática de Sistema fiscal"/>
    <s v="2S"/>
    <n v="72791252"/>
    <s v="EGUIZÁBAL"/>
    <s v="MARÍN"/>
    <s v="FÁTIMA"/>
    <s v="faeguiza"/>
    <s v="fatima.eguizabal@unirioja.es"/>
    <n v="2"/>
    <n v="2"/>
    <x v="1"/>
    <n v="536"/>
    <s v="PROFESOR INTERINO"/>
    <s v="C01"/>
    <s v="TIEMPO COMPLETO"/>
    <s v="2018-09-27 00:00:00.0"/>
    <s v="2019-09-14 00:00:00.0"/>
    <s v="PI101417"/>
    <s v="PROFESOR CONTRATADO INTERINO"/>
    <s v="R104"/>
    <x v="0"/>
    <n v="225"/>
    <s v="ECONOMÍA APLICADA"/>
  </r>
  <r>
    <x v="0"/>
    <n v="72791252"/>
    <s v="FCE"/>
    <n v="695"/>
    <s v="201210I"/>
    <s v="GRUPO-B3"/>
    <s v="Hacienda pública y sistema fiscal"/>
    <s v="GI"/>
    <s v="GRUPO DE INFORMÁTICA"/>
    <s v="201210I"/>
    <s v="GRUPO DE INFORMÁTICA DE SISTEMA FISCAL"/>
    <s v="GRUPO-B3"/>
    <s v="Informática de Sistema fiscal"/>
    <s v="2S"/>
    <n v="72791252"/>
    <s v="EGUIZÁBAL"/>
    <s v="MARÍN"/>
    <s v="FÁTIMA"/>
    <s v="faeguiza"/>
    <s v="fatima.eguizabal@unirioja.es"/>
    <n v="2"/>
    <n v="2"/>
    <x v="1"/>
    <n v="536"/>
    <s v="PROFESOR INTERINO"/>
    <s v="C01"/>
    <s v="TIEMPO COMPLETO"/>
    <s v="2018-09-27 00:00:00.0"/>
    <s v="2019-09-14 00:00:00.0"/>
    <s v="PI101417"/>
    <s v="PROFESOR CONTRATADO INTERINO"/>
    <s v="R104"/>
    <x v="0"/>
    <n v="225"/>
    <s v="ECONOMÍA APLICADA"/>
  </r>
  <r>
    <x v="2"/>
    <n v="73209342"/>
    <s v="FCJS"/>
    <n v="695"/>
    <s v="201210G"/>
    <s v="GRUPO-B"/>
    <s v="Hacienda pública y sistema fiscal"/>
    <s v="GG"/>
    <s v="GRUPO GRANDE"/>
    <s v="201210G"/>
    <s v="GRUPO GRANDE DE SISTEMA FISCAL"/>
    <s v="GRUPO-B"/>
    <s v="Grupo Grande de SISTEMA FISCAL"/>
    <s v="2S"/>
    <n v="73209342"/>
    <s v="CASTILLO"/>
    <s v="MURCIEGO"/>
    <s v="ÁNGELA"/>
    <s v="ancastmu"/>
    <s v="angela.castillo@unirioja.es"/>
    <n v="4"/>
    <m/>
    <x v="1"/>
    <n v="536"/>
    <s v="PROFESOR INTERINO"/>
    <s v="C01"/>
    <s v="TIEMPO COMPLETO"/>
    <s v="2018-09-17 00:00:00.0"/>
    <s v="null"/>
    <s v="PI101354"/>
    <s v="PROFESOR CONTRATADO INTERINO"/>
    <s v="R104"/>
    <x v="0"/>
    <n v="225"/>
    <s v="ECONOMÍA APLICADA"/>
  </r>
  <r>
    <x v="2"/>
    <n v="72791252"/>
    <s v="FCJS"/>
    <n v="695"/>
    <s v="201210I"/>
    <s v="GRUPO-B3"/>
    <s v="Hacienda pública y sistema fiscal"/>
    <s v="GI"/>
    <s v="GRUPO DE INFORMÁTICA"/>
    <s v="201210I"/>
    <s v="GRUPO DE INFORMÁTICA DE SISTEMA FISCAL"/>
    <s v="GRUPO-B3"/>
    <s v="Informática de Sistema fiscal"/>
    <s v="2S"/>
    <n v="72791252"/>
    <s v="EGUIZÁBAL"/>
    <s v="MARÍN"/>
    <s v="FÁTIMA"/>
    <s v="faeguiza"/>
    <s v="fatima.eguizabal@unirioja.es"/>
    <n v="2"/>
    <m/>
    <x v="1"/>
    <n v="536"/>
    <s v="PROFESOR INTERINO"/>
    <s v="C01"/>
    <s v="TIEMPO COMPLETO"/>
    <s v="2018-09-27 00:00:00.0"/>
    <s v="2019-09-14 00:00:00.0"/>
    <s v="PI101417"/>
    <s v="PROFESOR CONTRATADO INTERINO"/>
    <s v="R104"/>
    <x v="0"/>
    <n v="225"/>
    <s v="ECONOMÍA APLICADA"/>
  </r>
  <r>
    <x v="1"/>
    <n v="2856545"/>
    <s v="FCJS"/>
    <n v="696"/>
    <s v="202102G"/>
    <s v="GRUPO-A"/>
    <s v="Sistemas jurídicos comparados"/>
    <s v="GG"/>
    <s v="GRUPO GRANDE"/>
    <s v="202102G"/>
    <s v="CLASES TEÓRICAS Y CASOS PRÁCTICOS DE SISTEMAS JURÍDICOS COMPARADOS"/>
    <s v="GRUPO-A"/>
    <s v="Grupo de Clases Teóricas y Casos Prácticos de SISTEMAS JURÍDICOS COMPARADOS"/>
    <s v="1S"/>
    <n v="2856545"/>
    <s v="MARTÍNEZ"/>
    <s v="NAVAS"/>
    <s v="ISABEL"/>
    <s v="ismarti"/>
    <s v="isabel.mnavas@unirioja.es"/>
    <n v="1"/>
    <n v="1"/>
    <x v="1"/>
    <n v="504"/>
    <s v="PROFESOR TITULAR UNIVERSIDAD"/>
    <s v="01R"/>
    <s v="TIEMPO COMPLETO REDUCIDO"/>
    <s v="2017-09-16 00:00:00.0"/>
    <s v="null"/>
    <s v="DF31109"/>
    <s v="TITULAR DE UNIVERSIDAD"/>
    <s v="R103"/>
    <x v="1"/>
    <n v="470"/>
    <s v="HISTORIA DEL DERECHO Y DE LAS INSTITUCIONES"/>
  </r>
  <r>
    <x v="1"/>
    <n v="16588594"/>
    <s v="FCJS"/>
    <n v="696"/>
    <s v="202102G"/>
    <s v="GRUPO-A"/>
    <s v="Sistemas jurídicos comparados"/>
    <s v="GG"/>
    <s v="GRUPO GRANDE"/>
    <s v="202102G"/>
    <s v="CLASES TEÓRICAS Y CASOS PRÁCTICOS DE SISTEMAS JURÍDICOS COMPARADOS"/>
    <s v="GRUPO-A"/>
    <s v="Grupo de Clases Teóricas y Casos Prácticos de SISTEMAS JURÍDICOS COMPARADOS"/>
    <s v="1S"/>
    <n v="16588594"/>
    <s v="LOZA"/>
    <s v="MARIN"/>
    <s v="EVA MARÍA"/>
    <s v="evloza"/>
    <s v="eva-maria.loza@unirioja.es"/>
    <n v="1.5"/>
    <n v="1.5"/>
    <x v="1"/>
    <n v="532"/>
    <s v="LABORAL DOCENTE-ASOCIADO"/>
    <s v="P06"/>
    <s v="TIEMPO PARCIAL (6+6 HORAS)"/>
    <s v="2018-10-09 00:00:00.0"/>
    <s v="2019-09-14 00:00:00.0"/>
    <s v="PI101349"/>
    <s v="PROFESOR ASOCIADO"/>
    <s v="R103"/>
    <x v="1"/>
    <n v="130"/>
    <s v="DERECHO CIVIL"/>
  </r>
  <r>
    <x v="1"/>
    <n v="51616377"/>
    <s v="FCJS"/>
    <n v="696"/>
    <s v="202102G"/>
    <s v="GRUPO-A"/>
    <s v="Sistemas jurídicos comparados"/>
    <s v="GG"/>
    <s v="GRUPO GRANDE"/>
    <s v="202102G"/>
    <s v="CLASES TEÓRICAS Y CASOS PRÁCTICOS DE SISTEMAS JURÍDICOS COMPARADOS"/>
    <s v="GRUPO-A"/>
    <s v="Grupo de Clases Teóricas y Casos Prácticos de SISTEMAS JURÍDICOS COMPARADOS"/>
    <s v="1S"/>
    <n v="51616377"/>
    <s v="AGUDO"/>
    <s v="RUIZ"/>
    <s v="ALFONSO"/>
    <s v="alagudo"/>
    <s v="alfonso.agudo@unirioja.es"/>
    <n v="2"/>
    <n v="2"/>
    <x v="0"/>
    <n v="500"/>
    <s v="CATEDRATICO DE UNIVERSIDAD"/>
    <s v="C01"/>
    <s v="TIEMPO COMPLETO"/>
    <s v="2013-09-01 00:00:00.0"/>
    <s v="null"/>
    <s v="DF100223"/>
    <s v="CATEDRÁTICO DE UNIVERSIDAD"/>
    <s v="R103"/>
    <x v="1"/>
    <n v="180"/>
    <s v="DERECHO ROMANO"/>
  </r>
  <r>
    <x v="1"/>
    <n v="51616377"/>
    <s v="FCJS"/>
    <n v="696"/>
    <s v="202102R"/>
    <s v="GRUPO-A1"/>
    <s v="Sistemas jurídicos comparados"/>
    <s v="GR"/>
    <s v="GRUPO REDUCIDO"/>
    <s v="202102R"/>
    <s v="SEMINARIOS DE SISTEMAS JURÍDICOS COMPARADOS"/>
    <s v="GRUPO-A1"/>
    <s v="Seminarios de Sistemas jurídicos comparados"/>
    <s v="1S"/>
    <n v="51616377"/>
    <s v="AGUDO"/>
    <s v="RUIZ"/>
    <s v="ALFONSO"/>
    <s v="alagudo"/>
    <s v="alfonso.agudo@unirioja.es"/>
    <n v="1.5"/>
    <n v="1.5"/>
    <x v="0"/>
    <n v="500"/>
    <s v="CATEDRATICO DE UNIVERSIDAD"/>
    <s v="C01"/>
    <s v="TIEMPO COMPLETO"/>
    <s v="2013-09-01 00:00:00.0"/>
    <s v="null"/>
    <s v="DF100223"/>
    <s v="CATEDRÁTICO DE UNIVERSIDAD"/>
    <s v="R103"/>
    <x v="1"/>
    <n v="180"/>
    <s v="DERECHO ROMANO"/>
  </r>
  <r>
    <x v="1"/>
    <n v="51616377"/>
    <s v="FCJS"/>
    <n v="696"/>
    <s v="202102R"/>
    <s v="GRUPO-A2"/>
    <s v="Sistemas jurídicos comparados"/>
    <s v="GR"/>
    <s v="GRUPO REDUCIDO"/>
    <s v="202102R"/>
    <s v="SEMINARIOS DE SISTEMAS JURÍDICOS COMPARADOS"/>
    <s v="GRUPO-A2"/>
    <s v="Seminarios de Sistemas jurídicos comparados"/>
    <s v="1S"/>
    <n v="51616377"/>
    <s v="AGUDO"/>
    <s v="RUIZ"/>
    <s v="ALFONSO"/>
    <s v="alagudo"/>
    <s v="alfonso.agudo@unirioja.es"/>
    <n v="1.5"/>
    <n v="1.5"/>
    <x v="0"/>
    <n v="500"/>
    <s v="CATEDRATICO DE UNIVERSIDAD"/>
    <s v="C01"/>
    <s v="TIEMPO COMPLETO"/>
    <s v="2013-09-01 00:00:00.0"/>
    <s v="null"/>
    <s v="DF100223"/>
    <s v="CATEDRÁTICO DE UNIVERSIDAD"/>
    <s v="R103"/>
    <x v="1"/>
    <n v="180"/>
    <s v="DERECHO ROMANO"/>
  </r>
  <r>
    <x v="1"/>
    <n v="51616377"/>
    <s v="FCJS"/>
    <n v="696"/>
    <s v="202102R"/>
    <s v="GRUPO-A3"/>
    <s v="Sistemas jurídicos comparados"/>
    <s v="GR"/>
    <s v="GRUPO REDUCIDO"/>
    <s v="202102R"/>
    <s v="SEMINARIOS DE SISTEMAS JURÍDICOS COMPARADOS"/>
    <s v="GRUPO-A3"/>
    <s v="Seminarios de Sistemas jurídicos comparados"/>
    <s v="1S"/>
    <n v="51616377"/>
    <s v="AGUDO"/>
    <s v="RUIZ"/>
    <s v="ALFONSO"/>
    <s v="alagudo"/>
    <s v="alfonso.agudo@unirioja.es"/>
    <n v="1.5"/>
    <n v="1.5"/>
    <x v="0"/>
    <n v="500"/>
    <s v="CATEDRATICO DE UNIVERSIDAD"/>
    <s v="C01"/>
    <s v="TIEMPO COMPLETO"/>
    <s v="2013-09-01 00:00:00.0"/>
    <s v="null"/>
    <s v="DF100223"/>
    <s v="CATEDRÁTICO DE UNIVERSIDAD"/>
    <s v="R103"/>
    <x v="1"/>
    <n v="180"/>
    <s v="DERECHO ROMANO"/>
  </r>
  <r>
    <x v="1"/>
    <n v="2856545"/>
    <s v="FCJS"/>
    <n v="697"/>
    <s v="202103G"/>
    <s v="GRUPO-A"/>
    <s v="Historia del Derecho español"/>
    <s v="GG"/>
    <s v="GRUPO GRANDE"/>
    <s v="202103G"/>
    <s v="GRUPO GRANDE DE HISTORIA DEL DERECHO ESPAÑOL"/>
    <s v="GRUPO-A"/>
    <s v="Grupo Grande de HISTORIA DEL DERECHO ESPAÑOL"/>
    <s v="2S"/>
    <n v="2856545"/>
    <s v="MARTÍNEZ"/>
    <s v="NAVAS"/>
    <s v="ISABEL"/>
    <s v="ismarti"/>
    <s v="isabel.mnavas@unirioja.es"/>
    <n v="4.5"/>
    <n v="4.5"/>
    <x v="1"/>
    <n v="504"/>
    <s v="PROFESOR TITULAR UNIVERSIDAD"/>
    <s v="01R"/>
    <s v="TIEMPO COMPLETO REDUCIDO"/>
    <s v="2017-09-16 00:00:00.0"/>
    <s v="null"/>
    <s v="DF31109"/>
    <s v="TITULAR DE UNIVERSIDAD"/>
    <s v="R103"/>
    <x v="1"/>
    <n v="470"/>
    <s v="HISTORIA DEL DERECHO Y DE LAS INSTITUCIONES"/>
  </r>
  <r>
    <x v="1"/>
    <n v="2856545"/>
    <s v="FCJS"/>
    <n v="697"/>
    <s v="202103R"/>
    <s v="GRUPO-A1"/>
    <s v="Historia del Derecho español"/>
    <s v="GR"/>
    <s v="GRUPO REDUCIDO"/>
    <s v="202103R"/>
    <s v="GRUPO REDUCIDO DE HISTORIA DEL DERECHO ESPAÑOL"/>
    <s v="GRUPO-A1"/>
    <s v="Grupo Reducido de Historia del Derecho español"/>
    <s v="2S"/>
    <n v="2856545"/>
    <s v="MARTÍNEZ"/>
    <s v="NAVAS"/>
    <s v="ISABEL"/>
    <s v="ismarti"/>
    <s v="isabel.mnavas@unirioja.es"/>
    <n v="1.5"/>
    <n v="1.5"/>
    <x v="1"/>
    <n v="504"/>
    <s v="PROFESOR TITULAR UNIVERSIDAD"/>
    <s v="01R"/>
    <s v="TIEMPO COMPLETO REDUCIDO"/>
    <s v="2017-09-16 00:00:00.0"/>
    <s v="null"/>
    <s v="DF31109"/>
    <s v="TITULAR DE UNIVERSIDAD"/>
    <s v="R103"/>
    <x v="1"/>
    <n v="470"/>
    <s v="HISTORIA DEL DERECHO Y DE LAS INSTITUCIONES"/>
  </r>
  <r>
    <x v="1"/>
    <n v="2856545"/>
    <s v="FCJS"/>
    <n v="697"/>
    <s v="202103R"/>
    <s v="GRUPO-A2"/>
    <s v="Historia del Derecho español"/>
    <s v="GR"/>
    <s v="GRUPO REDUCIDO"/>
    <s v="202103R"/>
    <s v="GRUPO REDUCIDO DE HISTORIA DEL DERECHO ESPAÑOL"/>
    <s v="GRUPO-A2"/>
    <s v="Grupo Reducido de Historia del Derecho español"/>
    <s v="2S"/>
    <n v="2856545"/>
    <s v="MARTÍNEZ"/>
    <s v="NAVAS"/>
    <s v="ISABEL"/>
    <s v="ismarti"/>
    <s v="isabel.mnavas@unirioja.es"/>
    <n v="1.5"/>
    <n v="1.5"/>
    <x v="1"/>
    <n v="504"/>
    <s v="PROFESOR TITULAR UNIVERSIDAD"/>
    <s v="01R"/>
    <s v="TIEMPO COMPLETO REDUCIDO"/>
    <s v="2017-09-16 00:00:00.0"/>
    <s v="null"/>
    <s v="DF31109"/>
    <s v="TITULAR DE UNIVERSIDAD"/>
    <s v="R103"/>
    <x v="1"/>
    <n v="470"/>
    <s v="HISTORIA DEL DERECHO Y DE LAS INSTITUCIONES"/>
  </r>
  <r>
    <x v="1"/>
    <n v="16558242"/>
    <s v="FCJS"/>
    <n v="698"/>
    <s v="042G"/>
    <s v="GRUPO-A"/>
    <s v="Derechos fundamentales y derechos humanos"/>
    <s v="GG"/>
    <s v="GRUPO GRANDE"/>
    <s v="042G"/>
    <s v="GRUPO GRANDE DE D. FUNDAMENTALES Y D. HUMANOS"/>
    <s v="GRUPO-A"/>
    <s v="Grupo Grande de D. FUNDAMENTALES y D. HUMANOS"/>
    <s v="1S"/>
    <n v="16558242"/>
    <s v="PASCUAL"/>
    <s v="MEDRANO"/>
    <s v="MARÍA AMELIA"/>
    <s v="apascual"/>
    <s v="amelia.pascual@unirioja.es"/>
    <n v="3.6"/>
    <n v="3.6"/>
    <x v="0"/>
    <n v="504"/>
    <s v="PROFESOR TITULAR UNIVERSIDAD"/>
    <s v="C01"/>
    <s v="TIEMPO COMPLETO"/>
    <s v="2013-09-01 00:00:00.0"/>
    <s v="null"/>
    <s v="DF100131"/>
    <s v="TITULAR DE UNIVERSIDAD"/>
    <s v="R103"/>
    <x v="1"/>
    <n v="135"/>
    <s v="DERECHO CONSTITUCIONAL"/>
  </r>
  <r>
    <x v="1"/>
    <n v="16576351"/>
    <s v="FCJS"/>
    <n v="698"/>
    <s v="042G"/>
    <s v="GRUPO-A"/>
    <s v="Derechos fundamentales y derechos humanos"/>
    <s v="GG"/>
    <s v="GRUPO GRANDE"/>
    <s v="042G"/>
    <s v="GRUPO GRANDE DE D. FUNDAMENTALES Y D. HUMANOS"/>
    <s v="GRUPO-A"/>
    <s v="Grupo Grande de D. FUNDAMENTALES y D. HUMANOS"/>
    <s v="1S"/>
    <n v="16576351"/>
    <s v="URREA"/>
    <s v="CORRES"/>
    <s v="MARIOLA"/>
    <s v="maurrea"/>
    <s v="mariola.urrea@unirioja.es"/>
    <n v="0.9"/>
    <n v="0.9"/>
    <x v="1"/>
    <n v="504"/>
    <s v="PROFESOR TITULAR UNIVERSIDAD"/>
    <s v="C01"/>
    <s v="TIEMPO COMPLETO"/>
    <s v="2009-06-12 00:00:00.0"/>
    <s v="null"/>
    <s v="DF100231"/>
    <s v="PROFESOR TITULAR DE UNIVERSIDAD"/>
    <s v="R103"/>
    <x v="1"/>
    <n v="160"/>
    <s v="DERECHO INTERNACIONAL PUBLICO Y RELACIONES INTERNA"/>
  </r>
  <r>
    <x v="1"/>
    <n v="16558242"/>
    <s v="FCJS"/>
    <n v="698"/>
    <s v="042R"/>
    <s v="GRUPO-A1"/>
    <s v="Derechos fundamentales y derechos humanos"/>
    <s v="GR"/>
    <s v="GRUPO REDUCIDO"/>
    <s v="042R"/>
    <s v="GRUPO REDUCIDO DE D. FUNDAMENTALES Y D. HUMANOS"/>
    <s v="GRUPO-A1"/>
    <s v="Grupo Reducido de D. FUNDAMENTALES Y D. HUMANOS"/>
    <s v="1S"/>
    <n v="16558242"/>
    <s v="PASCUAL"/>
    <s v="MEDRANO"/>
    <s v="MARÍA AMELIA"/>
    <s v="apascual"/>
    <s v="amelia.pascual@unirioja.es"/>
    <n v="1.2"/>
    <n v="1.2"/>
    <x v="0"/>
    <n v="504"/>
    <s v="PROFESOR TITULAR UNIVERSIDAD"/>
    <s v="C01"/>
    <s v="TIEMPO COMPLETO"/>
    <s v="2013-09-01 00:00:00.0"/>
    <s v="null"/>
    <s v="DF100131"/>
    <s v="TITULAR DE UNIVERSIDAD"/>
    <s v="R103"/>
    <x v="1"/>
    <n v="135"/>
    <s v="DERECHO CONSTITUCIONAL"/>
  </r>
  <r>
    <x v="1"/>
    <n v="16576351"/>
    <s v="FCJS"/>
    <n v="698"/>
    <s v="042R"/>
    <s v="GRUPO-A1"/>
    <s v="Derechos fundamentales y derechos humanos"/>
    <s v="GR"/>
    <s v="GRUPO REDUCIDO"/>
    <s v="042R"/>
    <s v="GRUPO REDUCIDO DE D. FUNDAMENTALES Y D. HUMANOS"/>
    <s v="GRUPO-A1"/>
    <s v="Grupo Reducido de D. FUNDAMENTALES Y D. HUMANOS"/>
    <s v="1S"/>
    <n v="16576351"/>
    <s v="URREA"/>
    <s v="CORRES"/>
    <s v="MARIOLA"/>
    <s v="maurrea"/>
    <s v="mariola.urrea@unirioja.es"/>
    <n v="0.3"/>
    <n v="0.3"/>
    <x v="1"/>
    <n v="504"/>
    <s v="PROFESOR TITULAR UNIVERSIDAD"/>
    <s v="C01"/>
    <s v="TIEMPO COMPLETO"/>
    <s v="2009-06-12 00:00:00.0"/>
    <s v="null"/>
    <s v="DF100231"/>
    <s v="PROFESOR TITULAR DE UNIVERSIDAD"/>
    <s v="R103"/>
    <x v="1"/>
    <n v="160"/>
    <s v="DERECHO INTERNACIONAL PUBLICO Y RELACIONES INTERNA"/>
  </r>
  <r>
    <x v="1"/>
    <n v="16558242"/>
    <s v="FCJS"/>
    <n v="698"/>
    <s v="042R"/>
    <s v="GRUPO-A2"/>
    <s v="Derechos fundamentales y derechos humanos"/>
    <s v="GR"/>
    <s v="GRUPO REDUCIDO"/>
    <s v="042R"/>
    <s v="GRUPO REDUCIDO DE D. FUNDAMENTALES Y D. HUMANOS"/>
    <s v="GRUPO-A2"/>
    <s v="Grupo Reducido de D. FUNDAMENTALES Y D. HUMANOS"/>
    <s v="1S"/>
    <n v="16558242"/>
    <s v="PASCUAL"/>
    <s v="MEDRANO"/>
    <s v="MARÍA AMELIA"/>
    <s v="apascual"/>
    <s v="amelia.pascual@unirioja.es"/>
    <n v="1.2"/>
    <n v="1.2"/>
    <x v="0"/>
    <n v="504"/>
    <s v="PROFESOR TITULAR UNIVERSIDAD"/>
    <s v="C01"/>
    <s v="TIEMPO COMPLETO"/>
    <s v="2013-09-01 00:00:00.0"/>
    <s v="null"/>
    <s v="DF100131"/>
    <s v="TITULAR DE UNIVERSIDAD"/>
    <s v="R103"/>
    <x v="1"/>
    <n v="135"/>
    <s v="DERECHO CONSTITUCIONAL"/>
  </r>
  <r>
    <x v="1"/>
    <n v="16576351"/>
    <s v="FCJS"/>
    <n v="698"/>
    <s v="042R"/>
    <s v="GRUPO-A2"/>
    <s v="Derechos fundamentales y derechos humanos"/>
    <s v="GR"/>
    <s v="GRUPO REDUCIDO"/>
    <s v="042R"/>
    <s v="GRUPO REDUCIDO DE D. FUNDAMENTALES Y D. HUMANOS"/>
    <s v="GRUPO-A2"/>
    <s v="Grupo Reducido de D. FUNDAMENTALES Y D. HUMANOS"/>
    <s v="1S"/>
    <n v="16576351"/>
    <s v="URREA"/>
    <s v="CORRES"/>
    <s v="MARIOLA"/>
    <s v="maurrea"/>
    <s v="mariola.urrea@unirioja.es"/>
    <n v="0.3"/>
    <n v="0.3"/>
    <x v="1"/>
    <n v="504"/>
    <s v="PROFESOR TITULAR UNIVERSIDAD"/>
    <s v="C01"/>
    <s v="TIEMPO COMPLETO"/>
    <s v="2009-06-12 00:00:00.0"/>
    <s v="null"/>
    <s v="DF100231"/>
    <s v="PROFESOR TITULAR DE UNIVERSIDAD"/>
    <s v="R103"/>
    <x v="1"/>
    <n v="160"/>
    <s v="DERECHO INTERNACIONAL PUBLICO Y RELACIONES INTERNA"/>
  </r>
  <r>
    <x v="3"/>
    <n v="16558242"/>
    <s v="FCJS"/>
    <n v="698"/>
    <s v="042G"/>
    <s v="GRUPO-B"/>
    <s v="Derechos fundamentales y derechos humanos"/>
    <s v="GG"/>
    <s v="GRUPO GRANDE"/>
    <s v="042G"/>
    <s v="GRUPO GRANDE DE D. FUNDAMENTALES Y D. HUMANOS"/>
    <s v="GRUPO-B"/>
    <s v="Grupo Grande de D. FUNDAMENTALES y D. HUMANOS"/>
    <s v="1S"/>
    <n v="16558242"/>
    <s v="PASCUAL"/>
    <s v="MEDRANO"/>
    <s v="MARÍA AMELIA"/>
    <s v="apascual"/>
    <s v="amelia.pascual@unirioja.es"/>
    <n v="3.6"/>
    <n v="3.6"/>
    <x v="0"/>
    <n v="504"/>
    <s v="PROFESOR TITULAR UNIVERSIDAD"/>
    <s v="C01"/>
    <s v="TIEMPO COMPLETO"/>
    <s v="2013-09-01 00:00:00.0"/>
    <s v="null"/>
    <s v="DF100131"/>
    <s v="TITULAR DE UNIVERSIDAD"/>
    <s v="R103"/>
    <x v="1"/>
    <n v="135"/>
    <s v="DERECHO CONSTITUCIONAL"/>
  </r>
  <r>
    <x v="3"/>
    <n v="16576351"/>
    <s v="FCJS"/>
    <n v="698"/>
    <s v="042G"/>
    <s v="GRUPO-B"/>
    <s v="Derechos fundamentales y derechos humanos"/>
    <s v="GG"/>
    <s v="GRUPO GRANDE"/>
    <s v="042G"/>
    <s v="GRUPO GRANDE DE D. FUNDAMENTALES Y D. HUMANOS"/>
    <s v="GRUPO-B"/>
    <s v="Grupo Grande de D. FUNDAMENTALES y D. HUMANOS"/>
    <s v="1S"/>
    <n v="16576351"/>
    <s v="URREA"/>
    <s v="CORRES"/>
    <s v="MARIOLA"/>
    <s v="maurrea"/>
    <s v="mariola.urrea@unirioja.es"/>
    <n v="0.9"/>
    <n v="0.9"/>
    <x v="1"/>
    <n v="504"/>
    <s v="PROFESOR TITULAR UNIVERSIDAD"/>
    <s v="C01"/>
    <s v="TIEMPO COMPLETO"/>
    <s v="2009-06-12 00:00:00.0"/>
    <s v="null"/>
    <s v="DF100231"/>
    <s v="PROFESOR TITULAR DE UNIVERSIDAD"/>
    <s v="R103"/>
    <x v="1"/>
    <n v="160"/>
    <s v="DERECHO INTERNACIONAL PUBLICO Y RELACIONES INTERNA"/>
  </r>
  <r>
    <x v="3"/>
    <n v="16532175"/>
    <s v="FCJS"/>
    <n v="698"/>
    <s v="042R"/>
    <s v="GRUPO-B1"/>
    <s v="Derechos fundamentales y derechos humanos"/>
    <s v="GR"/>
    <s v="GRUPO REDUCIDO"/>
    <s v="042R"/>
    <s v="GRUPO REDUCIDO DE D. FUNDAMENTALES Y D. HUMANOS"/>
    <s v="GRUPO-B1"/>
    <s v="Grupo Reducido de D. FUNDAMENTALES Y D. HUMANOS"/>
    <s v="1S"/>
    <n v="16532175"/>
    <s v="IBARRA"/>
    <s v="CUCALÓN"/>
    <s v="ALBERTO ANDRÉS"/>
    <s v="alibarra"/>
    <s v="alberto-andres.ibarra@unirioja.es"/>
    <n v="1.2"/>
    <n v="1.2"/>
    <x v="1"/>
    <n v="532"/>
    <s v="LABORAL DOCENTE-ASOCIADO"/>
    <s v="P06"/>
    <s v="TIEMPO PARCIAL (6+6 HORAS)"/>
    <s v="2016-09-15 00:00:00.0"/>
    <s v="2019-09-14 00:00:00.0"/>
    <s v="PI101102"/>
    <s v="PROFESOR ASOCIADO"/>
    <s v="R103"/>
    <x v="1"/>
    <n v="135"/>
    <s v="DERECHO CONSTITUCIONAL"/>
  </r>
  <r>
    <x v="3"/>
    <n v="16576351"/>
    <s v="FCJS"/>
    <n v="698"/>
    <s v="042R"/>
    <s v="GRUPO-B1"/>
    <s v="Derechos fundamentales y derechos humanos"/>
    <s v="GR"/>
    <s v="GRUPO REDUCIDO"/>
    <s v="042R"/>
    <s v="GRUPO REDUCIDO DE D. FUNDAMENTALES Y D. HUMANOS"/>
    <s v="GRUPO-B1"/>
    <s v="Grupo Reducido de D. FUNDAMENTALES Y D. HUMANOS"/>
    <s v="1S"/>
    <n v="16576351"/>
    <s v="URREA"/>
    <s v="CORRES"/>
    <s v="MARIOLA"/>
    <s v="maurrea"/>
    <s v="mariola.urrea@unirioja.es"/>
    <n v="0.3"/>
    <n v="0.3"/>
    <x v="1"/>
    <n v="504"/>
    <s v="PROFESOR TITULAR UNIVERSIDAD"/>
    <s v="C01"/>
    <s v="TIEMPO COMPLETO"/>
    <s v="2009-06-12 00:00:00.0"/>
    <s v="null"/>
    <s v="DF100231"/>
    <s v="PROFESOR TITULAR DE UNIVERSIDAD"/>
    <s v="R103"/>
    <x v="1"/>
    <n v="160"/>
    <s v="DERECHO INTERNACIONAL PUBLICO Y RELACIONES INTERNA"/>
  </r>
  <r>
    <x v="3"/>
    <n v="16532175"/>
    <s v="FCJS"/>
    <n v="698"/>
    <s v="042R"/>
    <s v="GRUPO-B2"/>
    <s v="Derechos fundamentales y derechos humanos"/>
    <s v="GR"/>
    <s v="GRUPO REDUCIDO"/>
    <s v="042R"/>
    <s v="GRUPO REDUCIDO DE D. FUNDAMENTALES Y D. HUMANOS"/>
    <s v="GRUPO-B2"/>
    <s v="Grupo Reducido de D. FUNDAMENTALES Y D. HUMANOS"/>
    <s v="1S"/>
    <n v="16532175"/>
    <s v="IBARRA"/>
    <s v="CUCALÓN"/>
    <s v="ALBERTO ANDRÉS"/>
    <s v="alibarra"/>
    <s v="alberto-andres.ibarra@unirioja.es"/>
    <n v="1.2"/>
    <n v="1.2"/>
    <x v="1"/>
    <n v="532"/>
    <s v="LABORAL DOCENTE-ASOCIADO"/>
    <s v="P06"/>
    <s v="TIEMPO PARCIAL (6+6 HORAS)"/>
    <s v="2016-09-15 00:00:00.0"/>
    <s v="2019-09-14 00:00:00.0"/>
    <s v="PI101102"/>
    <s v="PROFESOR ASOCIADO"/>
    <s v="R103"/>
    <x v="1"/>
    <n v="135"/>
    <s v="DERECHO CONSTITUCIONAL"/>
  </r>
  <r>
    <x v="3"/>
    <n v="16576351"/>
    <s v="FCJS"/>
    <n v="698"/>
    <s v="042R"/>
    <s v="GRUPO-B2"/>
    <s v="Derechos fundamentales y derechos humanos"/>
    <s v="GR"/>
    <s v="GRUPO REDUCIDO"/>
    <s v="042R"/>
    <s v="GRUPO REDUCIDO DE D. FUNDAMENTALES Y D. HUMANOS"/>
    <s v="GRUPO-B2"/>
    <s v="Grupo Reducido de D. FUNDAMENTALES Y D. HUMANOS"/>
    <s v="1S"/>
    <n v="16576351"/>
    <s v="URREA"/>
    <s v="CORRES"/>
    <s v="MARIOLA"/>
    <s v="maurrea"/>
    <s v="mariola.urrea@unirioja.es"/>
    <n v="0.3"/>
    <n v="0.3"/>
    <x v="1"/>
    <n v="504"/>
    <s v="PROFESOR TITULAR UNIVERSIDAD"/>
    <s v="C01"/>
    <s v="TIEMPO COMPLETO"/>
    <s v="2009-06-12 00:00:00.0"/>
    <s v="null"/>
    <s v="DF100231"/>
    <s v="PROFESOR TITULAR DE UNIVERSIDAD"/>
    <s v="R103"/>
    <x v="1"/>
    <n v="160"/>
    <s v="DERECHO INTERNACIONAL PUBLICO Y RELACIONES INTERNA"/>
  </r>
  <r>
    <x v="2"/>
    <n v="16558242"/>
    <s v="FCJS"/>
    <n v="698"/>
    <s v="042G"/>
    <s v="GRUPO-B"/>
    <s v="Derechos fundamentales y derechos humanos"/>
    <s v="GG"/>
    <s v="GRUPO GRANDE"/>
    <s v="042G"/>
    <s v="GRUPO GRANDE DE D. FUNDAMENTALES Y D. HUMANOS"/>
    <s v="GRUPO-B"/>
    <s v="Grupo Grande de D. FUNDAMENTALES y D. HUMANOS"/>
    <s v="1S"/>
    <n v="16558242"/>
    <s v="PASCUAL"/>
    <s v="MEDRANO"/>
    <s v="MARÍA AMELIA"/>
    <s v="apascual"/>
    <s v="amelia.pascual@unirioja.es"/>
    <n v="3.6"/>
    <m/>
    <x v="0"/>
    <n v="504"/>
    <s v="PROFESOR TITULAR UNIVERSIDAD"/>
    <s v="C01"/>
    <s v="TIEMPO COMPLETO"/>
    <s v="2013-09-01 00:00:00.0"/>
    <s v="null"/>
    <s v="DF100131"/>
    <s v="TITULAR DE UNIVERSIDAD"/>
    <s v="R103"/>
    <x v="1"/>
    <n v="135"/>
    <s v="DERECHO CONSTITUCIONAL"/>
  </r>
  <r>
    <x v="2"/>
    <n v="16576351"/>
    <s v="FCJS"/>
    <n v="698"/>
    <s v="042G"/>
    <s v="GRUPO-B"/>
    <s v="Derechos fundamentales y derechos humanos"/>
    <s v="GG"/>
    <s v="GRUPO GRANDE"/>
    <s v="042G"/>
    <s v="GRUPO GRANDE DE D. FUNDAMENTALES Y D. HUMANOS"/>
    <s v="GRUPO-B"/>
    <s v="Grupo Grande de D. FUNDAMENTALES y D. HUMANOS"/>
    <s v="1S"/>
    <n v="16576351"/>
    <s v="URREA"/>
    <s v="CORRES"/>
    <s v="MARIOLA"/>
    <s v="maurrea"/>
    <s v="mariola.urrea@unirioja.es"/>
    <n v="0.9"/>
    <m/>
    <x v="1"/>
    <n v="504"/>
    <s v="PROFESOR TITULAR UNIVERSIDAD"/>
    <s v="C01"/>
    <s v="TIEMPO COMPLETO"/>
    <s v="2009-06-12 00:00:00.0"/>
    <s v="null"/>
    <s v="DF100231"/>
    <s v="PROFESOR TITULAR DE UNIVERSIDAD"/>
    <s v="R103"/>
    <x v="1"/>
    <n v="160"/>
    <s v="DERECHO INTERNACIONAL PUBLICO Y RELACIONES INTERNA"/>
  </r>
  <r>
    <x v="2"/>
    <n v="16576351"/>
    <s v="FCJS"/>
    <n v="698"/>
    <s v="042R"/>
    <s v="GRUPO-B3"/>
    <s v="Derechos fundamentales y derechos humanos"/>
    <s v="GR"/>
    <s v="GRUPO REDUCIDO"/>
    <s v="042R"/>
    <s v="GRUPO REDUCIDO DE D. FUNDAMENTALES Y D. HUMANOS"/>
    <s v="GRUPO-B3"/>
    <s v="Grupo Reducido de D. FUNDAMENTALES Y D. HUMANOS"/>
    <s v="1S"/>
    <n v="16576351"/>
    <s v="URREA"/>
    <s v="CORRES"/>
    <s v="MARIOLA"/>
    <s v="maurrea"/>
    <s v="mariola.urrea@unirioja.es"/>
    <n v="0.3"/>
    <n v="0.3"/>
    <x v="1"/>
    <n v="504"/>
    <s v="PROFESOR TITULAR UNIVERSIDAD"/>
    <s v="C01"/>
    <s v="TIEMPO COMPLETO"/>
    <s v="2009-06-12 00:00:00.0"/>
    <s v="null"/>
    <s v="DF100231"/>
    <s v="PROFESOR TITULAR DE UNIVERSIDAD"/>
    <s v="R103"/>
    <x v="1"/>
    <n v="160"/>
    <s v="DERECHO INTERNACIONAL PUBLICO Y RELACIONES INTERNA"/>
  </r>
  <r>
    <x v="2"/>
    <n v="16614140"/>
    <s v="FCJS"/>
    <n v="698"/>
    <s v="042R"/>
    <s v="GRUPO-B3"/>
    <s v="Derechos fundamentales y derechos humanos"/>
    <s v="GR"/>
    <s v="GRUPO REDUCIDO"/>
    <s v="042R"/>
    <s v="GRUPO REDUCIDO DE D. FUNDAMENTALES Y D. HUMANOS"/>
    <s v="GRUPO-B3"/>
    <s v="Grupo Reducido de D. FUNDAMENTALES Y D. HUMANOS"/>
    <s v="1S"/>
    <n v="16614140"/>
    <s v="OCON"/>
    <s v="GARCIA"/>
    <s v="JUAN DE LA CRUZ"/>
    <s v="juocon"/>
    <s v="juan.ocon@alum.unirioja.es"/>
    <n v="1.2"/>
    <n v="1.2"/>
    <x v="1"/>
    <n v="121"/>
    <s v="PERSONAL INVESTIGADOR EN FORMACIÓN"/>
    <n v="0"/>
    <s v="_"/>
    <s v="2018-09-14 00:00:00.0"/>
    <s v="2019-09-14 00:00:00.0"/>
    <s v="D03BECARIO1"/>
    <s v="PERSONAL INVESTIGADOR PREDOCTORAL EN FORMACIÓN"/>
    <s v="R103"/>
    <x v="1"/>
    <n v="135"/>
    <s v="DERECHO CONSTITUCIONAL"/>
  </r>
  <r>
    <x v="1"/>
    <n v="9308464"/>
    <s v="FCJS"/>
    <n v="699"/>
    <s v="045G"/>
    <s v="GRUPO-A"/>
    <s v="Nacionalidad, extranjería e integración social"/>
    <s v="GG"/>
    <s v="GRUPO GRANDE"/>
    <s v="045G"/>
    <s v="GRUPO GRANDE DE NACIONALIDAD, EXTRANJERÍA E INTEGRACIÓN SOCIAL"/>
    <s v="GRUPO-A"/>
    <s v="Grupo Grande de NACIONALIDAD, EXTRANJERÍA E INTEGRACIÓN SOCIAL"/>
    <s v="2S"/>
    <n v="9308464"/>
    <s v="VEGA"/>
    <s v="GUTIÉRREZ"/>
    <s v="ANA MARÍA"/>
    <s v="anavega"/>
    <s v="ana.vega@unirioja.es"/>
    <n v="2"/>
    <n v="2"/>
    <x v="0"/>
    <n v="500"/>
    <s v="CATEDRATICO DE UNIVERSIDAD"/>
    <s v="C01"/>
    <s v="TIEMPO COMPLETO"/>
    <s v="2007-05-13 00:00:00.0"/>
    <s v="null"/>
    <s v="DF100208"/>
    <s v="CATEDRÁTICO DE UNIVERSIDAD"/>
    <s v="R103"/>
    <x v="1"/>
    <n v="145"/>
    <s v="DERECHO ECLESIÁSTICO DEL ESTADO"/>
  </r>
  <r>
    <x v="1"/>
    <n v="16576351"/>
    <s v="FCJS"/>
    <n v="699"/>
    <s v="045G"/>
    <s v="GRUPO-A"/>
    <s v="Nacionalidad, extranjería e integración social"/>
    <s v="GG"/>
    <s v="GRUPO GRANDE"/>
    <s v="045G"/>
    <s v="GRUPO GRANDE DE NACIONALIDAD, EXTRANJERÍA E INTEGRACIÓN SOCIAL"/>
    <s v="GRUPO-A"/>
    <s v="Grupo Grande de NACIONALIDAD, EXTRANJERÍA E INTEGRACIÓN SOCIAL"/>
    <s v="2S"/>
    <n v="16576351"/>
    <s v="URREA"/>
    <s v="CORRES"/>
    <s v="MARIOLA"/>
    <s v="maurrea"/>
    <s v="mariola.urrea@unirioja.es"/>
    <n v="1.2"/>
    <n v="1.2"/>
    <x v="1"/>
    <n v="504"/>
    <s v="PROFESOR TITULAR UNIVERSIDAD"/>
    <s v="C01"/>
    <s v="TIEMPO COMPLETO"/>
    <s v="2009-06-12 00:00:00.0"/>
    <s v="null"/>
    <s v="DF100231"/>
    <s v="PROFESOR TITULAR DE UNIVERSIDAD"/>
    <s v="R103"/>
    <x v="1"/>
    <n v="160"/>
    <s v="DERECHO INTERNACIONAL PUBLICO Y RELACIONES INTERNA"/>
  </r>
  <r>
    <x v="1"/>
    <n v="42053327"/>
    <s v="FCJS"/>
    <n v="699"/>
    <s v="045G"/>
    <s v="GRUPO-A"/>
    <s v="Nacionalidad, extranjería e integración social"/>
    <s v="GG"/>
    <s v="GRUPO GRANDE"/>
    <s v="045G"/>
    <s v="GRUPO GRANDE DE NACIONALIDAD, EXTRANJERÍA E INTEGRACIÓN SOCIAL"/>
    <s v="GRUPO-A"/>
    <s v="Grupo Grande de NACIONALIDAD, EXTRANJERÍA E INTEGRACIÓN SOCIAL"/>
    <s v="2S"/>
    <n v="42053327"/>
    <s v="VENTURA"/>
    <s v="VENTURA"/>
    <s v="JOSÉ MANUEL"/>
    <s v="joventur"/>
    <s v="jmanuel.ventura@unirioja.es"/>
    <n v="0.6"/>
    <n v="0.6"/>
    <x v="0"/>
    <n v="534"/>
    <s v="CONTRATADO DOCTOR -TIPO 1"/>
    <s v="C01"/>
    <s v="TIEMPO COMPLETO"/>
    <s v="2004-10-01 00:00:00.0"/>
    <s v="null"/>
    <s v="LD100299"/>
    <s v="CONTRATADO DOCTOR TIPO1"/>
    <s v="R103"/>
    <x v="1"/>
    <n v="130"/>
    <s v="DERECHO CIVIL"/>
  </r>
  <r>
    <x v="1"/>
    <n v="51616377"/>
    <s v="FCJS"/>
    <n v="699"/>
    <s v="045G"/>
    <s v="GRUPO-A"/>
    <s v="Nacionalidad, extranjería e integración social"/>
    <s v="GG"/>
    <s v="GRUPO GRANDE"/>
    <s v="045G"/>
    <s v="GRUPO GRANDE DE NACIONALIDAD, EXTRANJERÍA E INTEGRACIÓN SOCIAL"/>
    <s v="GRUPO-A"/>
    <s v="Grupo Grande de NACIONALIDAD, EXTRANJERÍA E INTEGRACIÓN SOCIAL"/>
    <s v="2S"/>
    <n v="51616377"/>
    <s v="AGUDO"/>
    <s v="RUIZ"/>
    <s v="ALFONSO"/>
    <s v="alagudo"/>
    <s v="alfonso.agudo@unirioja.es"/>
    <n v="0.7"/>
    <n v="0.7"/>
    <x v="0"/>
    <n v="500"/>
    <s v="CATEDRATICO DE UNIVERSIDAD"/>
    <s v="C01"/>
    <s v="TIEMPO COMPLETO"/>
    <s v="2013-09-01 00:00:00.0"/>
    <s v="null"/>
    <s v="DF100223"/>
    <s v="CATEDRÁTICO DE UNIVERSIDAD"/>
    <s v="R103"/>
    <x v="1"/>
    <n v="180"/>
    <s v="DERECHO ROMANO"/>
  </r>
  <r>
    <x v="1"/>
    <n v="9308464"/>
    <s v="FCJS"/>
    <n v="699"/>
    <s v="045R"/>
    <s v="GRUPO-A1"/>
    <s v="Nacionalidad, extranjería e integración social"/>
    <s v="GR"/>
    <s v="GRUPO REDUCIDO"/>
    <s v="045R"/>
    <s v="GRUPO REDUCIDO DE NACIONALIDAD, EXTRANJERÍA E INTEGRACIÓN SOCIAL"/>
    <s v="GRUPO-A1"/>
    <s v="Grupo Reducido de NACIONALIDAD, EXTRANJERÍA E INTEGRACIÓN SOCIAL"/>
    <s v="2S"/>
    <n v="9308464"/>
    <s v="VEGA"/>
    <s v="GUTIÉRREZ"/>
    <s v="ANA MARÍA"/>
    <s v="anavega"/>
    <s v="ana.vega@unirioja.es"/>
    <n v="1"/>
    <n v="1"/>
    <x v="0"/>
    <n v="500"/>
    <s v="CATEDRATICO DE UNIVERSIDAD"/>
    <s v="C01"/>
    <s v="TIEMPO COMPLETO"/>
    <s v="2007-05-13 00:00:00.0"/>
    <s v="null"/>
    <s v="DF100208"/>
    <s v="CATEDRÁTICO DE UNIVERSIDAD"/>
    <s v="R103"/>
    <x v="1"/>
    <n v="145"/>
    <s v="DERECHO ECLESIÁSTICO DEL ESTADO"/>
  </r>
  <r>
    <x v="1"/>
    <n v="16576351"/>
    <s v="FCJS"/>
    <n v="699"/>
    <s v="045R"/>
    <s v="GRUPO-A1"/>
    <s v="Nacionalidad, extranjería e integración social"/>
    <s v="GR"/>
    <s v="GRUPO REDUCIDO"/>
    <s v="045R"/>
    <s v="GRUPO REDUCIDO DE NACIONALIDAD, EXTRANJERÍA E INTEGRACIÓN SOCIAL"/>
    <s v="GRUPO-A1"/>
    <s v="Grupo Reducido de NACIONALIDAD, EXTRANJERÍA E INTEGRACIÓN SOCIAL"/>
    <s v="2S"/>
    <n v="16576351"/>
    <s v="URREA"/>
    <s v="CORRES"/>
    <s v="MARIOLA"/>
    <s v="maurrea"/>
    <s v="mariola.urrea@unirioja.es"/>
    <n v="0.2"/>
    <n v="0.2"/>
    <x v="1"/>
    <n v="504"/>
    <s v="PROFESOR TITULAR UNIVERSIDAD"/>
    <s v="C01"/>
    <s v="TIEMPO COMPLETO"/>
    <s v="2009-06-12 00:00:00.0"/>
    <s v="null"/>
    <s v="DF100231"/>
    <s v="PROFESOR TITULAR DE UNIVERSIDAD"/>
    <s v="R103"/>
    <x v="1"/>
    <n v="160"/>
    <s v="DERECHO INTERNACIONAL PUBLICO Y RELACIONES INTERNA"/>
  </r>
  <r>
    <x v="1"/>
    <n v="42053327"/>
    <s v="FCJS"/>
    <n v="699"/>
    <s v="045R"/>
    <s v="GRUPO-A1"/>
    <s v="Nacionalidad, extranjería e integración social"/>
    <s v="GR"/>
    <s v="GRUPO REDUCIDO"/>
    <s v="045R"/>
    <s v="GRUPO REDUCIDO DE NACIONALIDAD, EXTRANJERÍA E INTEGRACIÓN SOCIAL"/>
    <s v="GRUPO-A1"/>
    <s v="Grupo Reducido de NACIONALIDAD, EXTRANJERÍA E INTEGRACIÓN SOCIAL"/>
    <s v="2S"/>
    <n v="42053327"/>
    <s v="VENTURA"/>
    <s v="VENTURA"/>
    <s v="JOSÉ MANUEL"/>
    <s v="joventur"/>
    <s v="jmanuel.ventura@unirioja.es"/>
    <n v="0.3"/>
    <n v="0.3"/>
    <x v="0"/>
    <n v="534"/>
    <s v="CONTRATADO DOCTOR -TIPO 1"/>
    <s v="C01"/>
    <s v="TIEMPO COMPLETO"/>
    <s v="2004-10-01 00:00:00.0"/>
    <s v="null"/>
    <s v="LD100299"/>
    <s v="CONTRATADO DOCTOR TIPO1"/>
    <s v="R103"/>
    <x v="1"/>
    <n v="130"/>
    <s v="DERECHO CIVIL"/>
  </r>
  <r>
    <x v="1"/>
    <n v="9308464"/>
    <s v="FCJS"/>
    <n v="699"/>
    <s v="045R"/>
    <s v="GRUPO-A2"/>
    <s v="Nacionalidad, extranjería e integración social"/>
    <s v="GR"/>
    <s v="GRUPO REDUCIDO"/>
    <s v="045R"/>
    <s v="GRUPO REDUCIDO DE NACIONALIDAD, EXTRANJERÍA E INTEGRACIÓN SOCIAL"/>
    <s v="GRUPO-A2"/>
    <s v="Grupo Reducido de NACIONALIDAD, EXTRANJERÍA E INTEGRACIÓN SOCIAL"/>
    <s v="2S"/>
    <n v="9308464"/>
    <s v="VEGA"/>
    <s v="GUTIÉRREZ"/>
    <s v="ANA MARÍA"/>
    <s v="anavega"/>
    <s v="ana.vega@unirioja.es"/>
    <n v="1"/>
    <n v="1"/>
    <x v="0"/>
    <n v="500"/>
    <s v="CATEDRATICO DE UNIVERSIDAD"/>
    <s v="C01"/>
    <s v="TIEMPO COMPLETO"/>
    <s v="2007-05-13 00:00:00.0"/>
    <s v="null"/>
    <s v="DF100208"/>
    <s v="CATEDRÁTICO DE UNIVERSIDAD"/>
    <s v="R103"/>
    <x v="1"/>
    <n v="145"/>
    <s v="DERECHO ECLESIÁSTICO DEL ESTADO"/>
  </r>
  <r>
    <x v="1"/>
    <n v="16576351"/>
    <s v="FCJS"/>
    <n v="699"/>
    <s v="045R"/>
    <s v="GRUPO-A2"/>
    <s v="Nacionalidad, extranjería e integración social"/>
    <s v="GR"/>
    <s v="GRUPO REDUCIDO"/>
    <s v="045R"/>
    <s v="GRUPO REDUCIDO DE NACIONALIDAD, EXTRANJERÍA E INTEGRACIÓN SOCIAL"/>
    <s v="GRUPO-A2"/>
    <s v="Grupo Reducido de NACIONALIDAD, EXTRANJERÍA E INTEGRACIÓN SOCIAL"/>
    <s v="2S"/>
    <n v="16576351"/>
    <s v="URREA"/>
    <s v="CORRES"/>
    <s v="MARIOLA"/>
    <s v="maurrea"/>
    <s v="mariola.urrea@unirioja.es"/>
    <n v="0.2"/>
    <n v="0.2"/>
    <x v="1"/>
    <n v="504"/>
    <s v="PROFESOR TITULAR UNIVERSIDAD"/>
    <s v="C01"/>
    <s v="TIEMPO COMPLETO"/>
    <s v="2009-06-12 00:00:00.0"/>
    <s v="null"/>
    <s v="DF100231"/>
    <s v="PROFESOR TITULAR DE UNIVERSIDAD"/>
    <s v="R103"/>
    <x v="1"/>
    <n v="160"/>
    <s v="DERECHO INTERNACIONAL PUBLICO Y RELACIONES INTERNA"/>
  </r>
  <r>
    <x v="1"/>
    <n v="42053327"/>
    <s v="FCJS"/>
    <n v="699"/>
    <s v="045R"/>
    <s v="GRUPO-A2"/>
    <s v="Nacionalidad, extranjería e integración social"/>
    <s v="GR"/>
    <s v="GRUPO REDUCIDO"/>
    <s v="045R"/>
    <s v="GRUPO REDUCIDO DE NACIONALIDAD, EXTRANJERÍA E INTEGRACIÓN SOCIAL"/>
    <s v="GRUPO-A2"/>
    <s v="Grupo Reducido de NACIONALIDAD, EXTRANJERÍA E INTEGRACIÓN SOCIAL"/>
    <s v="2S"/>
    <n v="42053327"/>
    <s v="VENTURA"/>
    <s v="VENTURA"/>
    <s v="JOSÉ MANUEL"/>
    <s v="joventur"/>
    <s v="jmanuel.ventura@unirioja.es"/>
    <n v="0.3"/>
    <n v="0.3"/>
    <x v="0"/>
    <n v="534"/>
    <s v="CONTRATADO DOCTOR -TIPO 1"/>
    <s v="C01"/>
    <s v="TIEMPO COMPLETO"/>
    <s v="2004-10-01 00:00:00.0"/>
    <s v="null"/>
    <s v="LD100299"/>
    <s v="CONTRATADO DOCTOR TIPO1"/>
    <s v="R103"/>
    <x v="1"/>
    <n v="130"/>
    <s v="DERECHO CIVIL"/>
  </r>
  <r>
    <x v="3"/>
    <n v="9308464"/>
    <s v="FCJS"/>
    <n v="699"/>
    <s v="045G"/>
    <s v="GRUPO-B"/>
    <s v="Nacionalidad, extranjería e integración social"/>
    <s v="GG"/>
    <s v="GRUPO GRANDE"/>
    <s v="045G"/>
    <s v="GRUPO GRANDE DE NACIONALIDAD, EXTRANJERÍA E INTEGRACIÓN SOCIAL"/>
    <s v="GRUPO-B"/>
    <s v="Grupo Grande de NACIONALIDAD, EXTRANJERÍA E INTEGRACIÓN SOCIAL"/>
    <s v="2S"/>
    <n v="9308464"/>
    <s v="VEGA"/>
    <s v="GUTIÉRREZ"/>
    <s v="ANA MARÍA"/>
    <s v="anavega"/>
    <s v="ana.vega@unirioja.es"/>
    <n v="2"/>
    <n v="2"/>
    <x v="0"/>
    <n v="500"/>
    <s v="CATEDRATICO DE UNIVERSIDAD"/>
    <s v="C01"/>
    <s v="TIEMPO COMPLETO"/>
    <s v="2007-05-13 00:00:00.0"/>
    <s v="null"/>
    <s v="DF100208"/>
    <s v="CATEDRÁTICO DE UNIVERSIDAD"/>
    <s v="R103"/>
    <x v="1"/>
    <n v="145"/>
    <s v="DERECHO ECLESIÁSTICO DEL ESTADO"/>
  </r>
  <r>
    <x v="3"/>
    <n v="16576351"/>
    <s v="FCJS"/>
    <n v="699"/>
    <s v="045G"/>
    <s v="GRUPO-B"/>
    <s v="Nacionalidad, extranjería e integración social"/>
    <s v="GG"/>
    <s v="GRUPO GRANDE"/>
    <s v="045G"/>
    <s v="GRUPO GRANDE DE NACIONALIDAD, EXTRANJERÍA E INTEGRACIÓN SOCIAL"/>
    <s v="GRUPO-B"/>
    <s v="Grupo Grande de NACIONALIDAD, EXTRANJERÍA E INTEGRACIÓN SOCIAL"/>
    <s v="2S"/>
    <n v="16576351"/>
    <s v="URREA"/>
    <s v="CORRES"/>
    <s v="MARIOLA"/>
    <s v="maurrea"/>
    <s v="mariola.urrea@unirioja.es"/>
    <n v="1.2"/>
    <n v="1.2"/>
    <x v="1"/>
    <n v="504"/>
    <s v="PROFESOR TITULAR UNIVERSIDAD"/>
    <s v="C01"/>
    <s v="TIEMPO COMPLETO"/>
    <s v="2009-06-12 00:00:00.0"/>
    <s v="null"/>
    <s v="DF100231"/>
    <s v="PROFESOR TITULAR DE UNIVERSIDAD"/>
    <s v="R103"/>
    <x v="1"/>
    <n v="160"/>
    <s v="DERECHO INTERNACIONAL PUBLICO Y RELACIONES INTERNA"/>
  </r>
  <r>
    <x v="3"/>
    <n v="42053327"/>
    <s v="FCJS"/>
    <n v="699"/>
    <s v="045G"/>
    <s v="GRUPO-B"/>
    <s v="Nacionalidad, extranjería e integración social"/>
    <s v="GG"/>
    <s v="GRUPO GRANDE"/>
    <s v="045G"/>
    <s v="GRUPO GRANDE DE NACIONALIDAD, EXTRANJERÍA E INTEGRACIÓN SOCIAL"/>
    <s v="GRUPO-B"/>
    <s v="Grupo Grande de NACIONALIDAD, EXTRANJERÍA E INTEGRACIÓN SOCIAL"/>
    <s v="2S"/>
    <n v="42053327"/>
    <s v="VENTURA"/>
    <s v="VENTURA"/>
    <s v="JOSÉ MANUEL"/>
    <s v="joventur"/>
    <s v="jmanuel.ventura@unirioja.es"/>
    <n v="0.6"/>
    <n v="0.6"/>
    <x v="0"/>
    <n v="534"/>
    <s v="CONTRATADO DOCTOR -TIPO 1"/>
    <s v="C01"/>
    <s v="TIEMPO COMPLETO"/>
    <s v="2004-10-01 00:00:00.0"/>
    <s v="null"/>
    <s v="LD100299"/>
    <s v="CONTRATADO DOCTOR TIPO1"/>
    <s v="R103"/>
    <x v="1"/>
    <n v="130"/>
    <s v="DERECHO CIVIL"/>
  </r>
  <r>
    <x v="3"/>
    <n v="51616377"/>
    <s v="FCJS"/>
    <n v="699"/>
    <s v="045G"/>
    <s v="GRUPO-B"/>
    <s v="Nacionalidad, extranjería e integración social"/>
    <s v="GG"/>
    <s v="GRUPO GRANDE"/>
    <s v="045G"/>
    <s v="GRUPO GRANDE DE NACIONALIDAD, EXTRANJERÍA E INTEGRACIÓN SOCIAL"/>
    <s v="GRUPO-B"/>
    <s v="Grupo Grande de NACIONALIDAD, EXTRANJERÍA E INTEGRACIÓN SOCIAL"/>
    <s v="2S"/>
    <n v="51616377"/>
    <s v="AGUDO"/>
    <s v="RUIZ"/>
    <s v="ALFONSO"/>
    <s v="alagudo"/>
    <s v="alfonso.agudo@unirioja.es"/>
    <n v="0.7"/>
    <n v="0.7"/>
    <x v="0"/>
    <n v="500"/>
    <s v="CATEDRATICO DE UNIVERSIDAD"/>
    <s v="C01"/>
    <s v="TIEMPO COMPLETO"/>
    <s v="2013-09-01 00:00:00.0"/>
    <s v="null"/>
    <s v="DF100223"/>
    <s v="CATEDRÁTICO DE UNIVERSIDAD"/>
    <s v="R103"/>
    <x v="1"/>
    <n v="180"/>
    <s v="DERECHO ROMANO"/>
  </r>
  <r>
    <x v="3"/>
    <n v="9308464"/>
    <s v="FCJS"/>
    <n v="699"/>
    <s v="045R"/>
    <s v="GRUPO-B1"/>
    <s v="Nacionalidad, extranjería e integración social"/>
    <s v="GR"/>
    <s v="GRUPO REDUCIDO"/>
    <s v="045R"/>
    <s v="GRUPO REDUCIDO DE NACIONALIDAD, EXTRANJERÍA E INTEGRACIÓN SOCIAL"/>
    <s v="GRUPO-B1"/>
    <s v="Grupo Reducido de NACIONALIDAD, EXTRANJERÍA E INTEGRACIÓN SOCIAL"/>
    <s v="2S"/>
    <n v="9308464"/>
    <s v="VEGA"/>
    <s v="GUTIÉRREZ"/>
    <s v="ANA MARÍA"/>
    <s v="anavega"/>
    <s v="ana.vega@unirioja.es"/>
    <n v="1"/>
    <n v="1"/>
    <x v="0"/>
    <n v="500"/>
    <s v="CATEDRATICO DE UNIVERSIDAD"/>
    <s v="C01"/>
    <s v="TIEMPO COMPLETO"/>
    <s v="2007-05-13 00:00:00.0"/>
    <s v="null"/>
    <s v="DF100208"/>
    <s v="CATEDRÁTICO DE UNIVERSIDAD"/>
    <s v="R103"/>
    <x v="1"/>
    <n v="145"/>
    <s v="DERECHO ECLESIÁSTICO DEL ESTADO"/>
  </r>
  <r>
    <x v="3"/>
    <n v="16576351"/>
    <s v="FCJS"/>
    <n v="699"/>
    <s v="045R"/>
    <s v="GRUPO-B1"/>
    <s v="Nacionalidad, extranjería e integración social"/>
    <s v="GR"/>
    <s v="GRUPO REDUCIDO"/>
    <s v="045R"/>
    <s v="GRUPO REDUCIDO DE NACIONALIDAD, EXTRANJERÍA E INTEGRACIÓN SOCIAL"/>
    <s v="GRUPO-B1"/>
    <s v="Grupo Reducido de NACIONALIDAD, EXTRANJERÍA E INTEGRACIÓN SOCIAL"/>
    <s v="2S"/>
    <n v="16576351"/>
    <s v="URREA"/>
    <s v="CORRES"/>
    <s v="MARIOLA"/>
    <s v="maurrea"/>
    <s v="mariola.urrea@unirioja.es"/>
    <n v="0.2"/>
    <n v="0.2"/>
    <x v="1"/>
    <n v="504"/>
    <s v="PROFESOR TITULAR UNIVERSIDAD"/>
    <s v="C01"/>
    <s v="TIEMPO COMPLETO"/>
    <s v="2009-06-12 00:00:00.0"/>
    <s v="null"/>
    <s v="DF100231"/>
    <s v="PROFESOR TITULAR DE UNIVERSIDAD"/>
    <s v="R103"/>
    <x v="1"/>
    <n v="160"/>
    <s v="DERECHO INTERNACIONAL PUBLICO Y RELACIONES INTERNA"/>
  </r>
  <r>
    <x v="3"/>
    <n v="42053327"/>
    <s v="FCJS"/>
    <n v="699"/>
    <s v="045R"/>
    <s v="GRUPO-B1"/>
    <s v="Nacionalidad, extranjería e integración social"/>
    <s v="GR"/>
    <s v="GRUPO REDUCIDO"/>
    <s v="045R"/>
    <s v="GRUPO REDUCIDO DE NACIONALIDAD, EXTRANJERÍA E INTEGRACIÓN SOCIAL"/>
    <s v="GRUPO-B1"/>
    <s v="Grupo Reducido de NACIONALIDAD, EXTRANJERÍA E INTEGRACIÓN SOCIAL"/>
    <s v="2S"/>
    <n v="42053327"/>
    <s v="VENTURA"/>
    <s v="VENTURA"/>
    <s v="JOSÉ MANUEL"/>
    <s v="joventur"/>
    <s v="jmanuel.ventura@unirioja.es"/>
    <n v="0.3"/>
    <n v="0.3"/>
    <x v="0"/>
    <n v="534"/>
    <s v="CONTRATADO DOCTOR -TIPO 1"/>
    <s v="C01"/>
    <s v="TIEMPO COMPLETO"/>
    <s v="2004-10-01 00:00:00.0"/>
    <s v="null"/>
    <s v="LD100299"/>
    <s v="CONTRATADO DOCTOR TIPO1"/>
    <s v="R103"/>
    <x v="1"/>
    <n v="130"/>
    <s v="DERECHO CIVIL"/>
  </r>
  <r>
    <x v="3"/>
    <n v="9308464"/>
    <s v="FCJS"/>
    <n v="699"/>
    <s v="045R"/>
    <s v="GRUPO-B2"/>
    <s v="Nacionalidad, extranjería e integración social"/>
    <s v="GR"/>
    <s v="GRUPO REDUCIDO"/>
    <s v="045R"/>
    <s v="GRUPO REDUCIDO DE NACIONALIDAD, EXTRANJERÍA E INTEGRACIÓN SOCIAL"/>
    <s v="GRUPO-B2"/>
    <s v="Grupo Reducido de NACIONALIDAD, EXTRANJERÍA E INTEGRACIÓN SOCIAL"/>
    <s v="2S"/>
    <n v="9308464"/>
    <s v="VEGA"/>
    <s v="GUTIÉRREZ"/>
    <s v="ANA MARÍA"/>
    <s v="anavega"/>
    <s v="ana.vega@unirioja.es"/>
    <n v="1"/>
    <n v="1"/>
    <x v="0"/>
    <n v="500"/>
    <s v="CATEDRATICO DE UNIVERSIDAD"/>
    <s v="C01"/>
    <s v="TIEMPO COMPLETO"/>
    <s v="2007-05-13 00:00:00.0"/>
    <s v="null"/>
    <s v="DF100208"/>
    <s v="CATEDRÁTICO DE UNIVERSIDAD"/>
    <s v="R103"/>
    <x v="1"/>
    <n v="145"/>
    <s v="DERECHO ECLESIÁSTICO DEL ESTADO"/>
  </r>
  <r>
    <x v="3"/>
    <n v="16576351"/>
    <s v="FCJS"/>
    <n v="699"/>
    <s v="045R"/>
    <s v="GRUPO-B2"/>
    <s v="Nacionalidad, extranjería e integración social"/>
    <s v="GR"/>
    <s v="GRUPO REDUCIDO"/>
    <s v="045R"/>
    <s v="GRUPO REDUCIDO DE NACIONALIDAD, EXTRANJERÍA E INTEGRACIÓN SOCIAL"/>
    <s v="GRUPO-B2"/>
    <s v="Grupo Reducido de NACIONALIDAD, EXTRANJERÍA E INTEGRACIÓN SOCIAL"/>
    <s v="2S"/>
    <n v="16576351"/>
    <s v="URREA"/>
    <s v="CORRES"/>
    <s v="MARIOLA"/>
    <s v="maurrea"/>
    <s v="mariola.urrea@unirioja.es"/>
    <n v="0.2"/>
    <n v="0.2"/>
    <x v="1"/>
    <n v="504"/>
    <s v="PROFESOR TITULAR UNIVERSIDAD"/>
    <s v="C01"/>
    <s v="TIEMPO COMPLETO"/>
    <s v="2009-06-12 00:00:00.0"/>
    <s v="null"/>
    <s v="DF100231"/>
    <s v="PROFESOR TITULAR DE UNIVERSIDAD"/>
    <s v="R103"/>
    <x v="1"/>
    <n v="160"/>
    <s v="DERECHO INTERNACIONAL PUBLICO Y RELACIONES INTERNA"/>
  </r>
  <r>
    <x v="3"/>
    <n v="42053327"/>
    <s v="FCJS"/>
    <n v="699"/>
    <s v="045R"/>
    <s v="GRUPO-B2"/>
    <s v="Nacionalidad, extranjería e integración social"/>
    <s v="GR"/>
    <s v="GRUPO REDUCIDO"/>
    <s v="045R"/>
    <s v="GRUPO REDUCIDO DE NACIONALIDAD, EXTRANJERÍA E INTEGRACIÓN SOCIAL"/>
    <s v="GRUPO-B2"/>
    <s v="Grupo Reducido de NACIONALIDAD, EXTRANJERÍA E INTEGRACIÓN SOCIAL"/>
    <s v="2S"/>
    <n v="42053327"/>
    <s v="VENTURA"/>
    <s v="VENTURA"/>
    <s v="JOSÉ MANUEL"/>
    <s v="joventur"/>
    <s v="jmanuel.ventura@unirioja.es"/>
    <n v="0.3"/>
    <n v="0.3"/>
    <x v="0"/>
    <n v="534"/>
    <s v="CONTRATADO DOCTOR -TIPO 1"/>
    <s v="C01"/>
    <s v="TIEMPO COMPLETO"/>
    <s v="2004-10-01 00:00:00.0"/>
    <s v="null"/>
    <s v="LD100299"/>
    <s v="CONTRATADO DOCTOR TIPO1"/>
    <s v="R103"/>
    <x v="1"/>
    <n v="130"/>
    <s v="DERECHO CIVIL"/>
  </r>
  <r>
    <x v="2"/>
    <n v="9308464"/>
    <s v="FCJS"/>
    <n v="699"/>
    <s v="045G"/>
    <s v="GRUPO-B"/>
    <s v="Nacionalidad, extranjería e integración social"/>
    <s v="GG"/>
    <s v="GRUPO GRANDE"/>
    <s v="045G"/>
    <s v="GRUPO GRANDE DE NACIONALIDAD, EXTRANJERÍA E INTEGRACIÓN SOCIAL"/>
    <s v="GRUPO-B"/>
    <s v="Grupo Grande de NACIONALIDAD, EXTRANJERÍA E INTEGRACIÓN SOCIAL"/>
    <s v="2S"/>
    <n v="9308464"/>
    <s v="VEGA"/>
    <s v="GUTIÉRREZ"/>
    <s v="ANA MARÍA"/>
    <s v="anavega"/>
    <s v="ana.vega@unirioja.es"/>
    <n v="2"/>
    <m/>
    <x v="0"/>
    <n v="500"/>
    <s v="CATEDRATICO DE UNIVERSIDAD"/>
    <s v="C01"/>
    <s v="TIEMPO COMPLETO"/>
    <s v="2007-05-13 00:00:00.0"/>
    <s v="null"/>
    <s v="DF100208"/>
    <s v="CATEDRÁTICO DE UNIVERSIDAD"/>
    <s v="R103"/>
    <x v="1"/>
    <n v="145"/>
    <s v="DERECHO ECLESIÁSTICO DEL ESTADO"/>
  </r>
  <r>
    <x v="2"/>
    <n v="16576351"/>
    <s v="FCJS"/>
    <n v="699"/>
    <s v="045G"/>
    <s v="GRUPO-B"/>
    <s v="Nacionalidad, extranjería e integración social"/>
    <s v="GG"/>
    <s v="GRUPO GRANDE"/>
    <s v="045G"/>
    <s v="GRUPO GRANDE DE NACIONALIDAD, EXTRANJERÍA E INTEGRACIÓN SOCIAL"/>
    <s v="GRUPO-B"/>
    <s v="Grupo Grande de NACIONALIDAD, EXTRANJERÍA E INTEGRACIÓN SOCIAL"/>
    <s v="2S"/>
    <n v="16576351"/>
    <s v="URREA"/>
    <s v="CORRES"/>
    <s v="MARIOLA"/>
    <s v="maurrea"/>
    <s v="mariola.urrea@unirioja.es"/>
    <n v="1.2"/>
    <m/>
    <x v="1"/>
    <n v="504"/>
    <s v="PROFESOR TITULAR UNIVERSIDAD"/>
    <s v="C01"/>
    <s v="TIEMPO COMPLETO"/>
    <s v="2009-06-12 00:00:00.0"/>
    <s v="null"/>
    <s v="DF100231"/>
    <s v="PROFESOR TITULAR DE UNIVERSIDAD"/>
    <s v="R103"/>
    <x v="1"/>
    <n v="160"/>
    <s v="DERECHO INTERNACIONAL PUBLICO Y RELACIONES INTERNA"/>
  </r>
  <r>
    <x v="2"/>
    <n v="42053327"/>
    <s v="FCJS"/>
    <n v="699"/>
    <s v="045G"/>
    <s v="GRUPO-B"/>
    <s v="Nacionalidad, extranjería e integración social"/>
    <s v="GG"/>
    <s v="GRUPO GRANDE"/>
    <s v="045G"/>
    <s v="GRUPO GRANDE DE NACIONALIDAD, EXTRANJERÍA E INTEGRACIÓN SOCIAL"/>
    <s v="GRUPO-B"/>
    <s v="Grupo Grande de NACIONALIDAD, EXTRANJERÍA E INTEGRACIÓN SOCIAL"/>
    <s v="2S"/>
    <n v="42053327"/>
    <s v="VENTURA"/>
    <s v="VENTURA"/>
    <s v="JOSÉ MANUEL"/>
    <s v="joventur"/>
    <s v="jmanuel.ventura@unirioja.es"/>
    <n v="0.6"/>
    <m/>
    <x v="0"/>
    <n v="534"/>
    <s v="CONTRATADO DOCTOR -TIPO 1"/>
    <s v="C01"/>
    <s v="TIEMPO COMPLETO"/>
    <s v="2004-10-01 00:00:00.0"/>
    <s v="null"/>
    <s v="LD100299"/>
    <s v="CONTRATADO DOCTOR TIPO1"/>
    <s v="R103"/>
    <x v="1"/>
    <n v="130"/>
    <s v="DERECHO CIVIL"/>
  </r>
  <r>
    <x v="2"/>
    <n v="51616377"/>
    <s v="FCJS"/>
    <n v="699"/>
    <s v="045G"/>
    <s v="GRUPO-B"/>
    <s v="Nacionalidad, extranjería e integración social"/>
    <s v="GG"/>
    <s v="GRUPO GRANDE"/>
    <s v="045G"/>
    <s v="GRUPO GRANDE DE NACIONALIDAD, EXTRANJERÍA E INTEGRACIÓN SOCIAL"/>
    <s v="GRUPO-B"/>
    <s v="Grupo Grande de NACIONALIDAD, EXTRANJERÍA E INTEGRACIÓN SOCIAL"/>
    <s v="2S"/>
    <n v="51616377"/>
    <s v="AGUDO"/>
    <s v="RUIZ"/>
    <s v="ALFONSO"/>
    <s v="alagudo"/>
    <s v="alfonso.agudo@unirioja.es"/>
    <n v="0.7"/>
    <m/>
    <x v="0"/>
    <n v="500"/>
    <s v="CATEDRATICO DE UNIVERSIDAD"/>
    <s v="C01"/>
    <s v="TIEMPO COMPLETO"/>
    <s v="2013-09-01 00:00:00.0"/>
    <s v="null"/>
    <s v="DF100223"/>
    <s v="CATEDRÁTICO DE UNIVERSIDAD"/>
    <s v="R103"/>
    <x v="1"/>
    <n v="180"/>
    <s v="DERECHO ROMANO"/>
  </r>
  <r>
    <x v="2"/>
    <n v="9308464"/>
    <s v="FCJS"/>
    <n v="699"/>
    <s v="045R"/>
    <s v="GRUPO-B2"/>
    <s v="Nacionalidad, extranjería e integración social"/>
    <s v="GR"/>
    <s v="GRUPO REDUCIDO"/>
    <s v="045R"/>
    <s v="GRUPO REDUCIDO DE NACIONALIDAD, EXTRANJERÍA E INTEGRACIÓN SOCIAL"/>
    <s v="GRUPO-B2"/>
    <s v="Grupo Reducido de NACIONALIDAD, EXTRANJERÍA E INTEGRACIÓN SOCIAL"/>
    <s v="2S"/>
    <n v="9308464"/>
    <s v="VEGA"/>
    <s v="GUTIÉRREZ"/>
    <s v="ANA MARÍA"/>
    <s v="anavega"/>
    <s v="ana.vega@unirioja.es"/>
    <n v="1"/>
    <m/>
    <x v="0"/>
    <n v="500"/>
    <s v="CATEDRATICO DE UNIVERSIDAD"/>
    <s v="C01"/>
    <s v="TIEMPO COMPLETO"/>
    <s v="2007-05-13 00:00:00.0"/>
    <s v="null"/>
    <s v="DF100208"/>
    <s v="CATEDRÁTICO DE UNIVERSIDAD"/>
    <s v="R103"/>
    <x v="1"/>
    <n v="145"/>
    <s v="DERECHO ECLESIÁSTICO DEL ESTADO"/>
  </r>
  <r>
    <x v="2"/>
    <n v="16576351"/>
    <s v="FCJS"/>
    <n v="699"/>
    <s v="045R"/>
    <s v="GRUPO-B2"/>
    <s v="Nacionalidad, extranjería e integración social"/>
    <s v="GR"/>
    <s v="GRUPO REDUCIDO"/>
    <s v="045R"/>
    <s v="GRUPO REDUCIDO DE NACIONALIDAD, EXTRANJERÍA E INTEGRACIÓN SOCIAL"/>
    <s v="GRUPO-B2"/>
    <s v="Grupo Reducido de NACIONALIDAD, EXTRANJERÍA E INTEGRACIÓN SOCIAL"/>
    <s v="2S"/>
    <n v="16576351"/>
    <s v="URREA"/>
    <s v="CORRES"/>
    <s v="MARIOLA"/>
    <s v="maurrea"/>
    <s v="mariola.urrea@unirioja.es"/>
    <n v="0.2"/>
    <m/>
    <x v="1"/>
    <n v="504"/>
    <s v="PROFESOR TITULAR UNIVERSIDAD"/>
    <s v="C01"/>
    <s v="TIEMPO COMPLETO"/>
    <s v="2009-06-12 00:00:00.0"/>
    <s v="null"/>
    <s v="DF100231"/>
    <s v="PROFESOR TITULAR DE UNIVERSIDAD"/>
    <s v="R103"/>
    <x v="1"/>
    <n v="160"/>
    <s v="DERECHO INTERNACIONAL PUBLICO Y RELACIONES INTERNA"/>
  </r>
  <r>
    <x v="2"/>
    <n v="42053327"/>
    <s v="FCJS"/>
    <n v="699"/>
    <s v="045R"/>
    <s v="GRUPO-B2"/>
    <s v="Nacionalidad, extranjería e integración social"/>
    <s v="GR"/>
    <s v="GRUPO REDUCIDO"/>
    <s v="045R"/>
    <s v="GRUPO REDUCIDO DE NACIONALIDAD, EXTRANJERÍA E INTEGRACIÓN SOCIAL"/>
    <s v="GRUPO-B2"/>
    <s v="Grupo Reducido de NACIONALIDAD, EXTRANJERÍA E INTEGRACIÓN SOCIAL"/>
    <s v="2S"/>
    <n v="42053327"/>
    <s v="VENTURA"/>
    <s v="VENTURA"/>
    <s v="JOSÉ MANUEL"/>
    <s v="joventur"/>
    <s v="jmanuel.ventura@unirioja.es"/>
    <n v="0.3"/>
    <m/>
    <x v="0"/>
    <n v="534"/>
    <s v="CONTRATADO DOCTOR -TIPO 1"/>
    <s v="C01"/>
    <s v="TIEMPO COMPLETO"/>
    <s v="2004-10-01 00:00:00.0"/>
    <s v="null"/>
    <s v="LD100299"/>
    <s v="CONTRATADO DOCTOR TIPO1"/>
    <s v="R103"/>
    <x v="1"/>
    <n v="130"/>
    <s v="DERECHO CIVIL"/>
  </r>
  <r>
    <x v="1"/>
    <n v="16576351"/>
    <s v="FCJS"/>
    <n v="700"/>
    <s v="202201G"/>
    <s v="GRUPO-A"/>
    <s v="Estructura del ordenamiento y sistema de fuentes"/>
    <s v="GG"/>
    <s v="GRUPO GRANDE"/>
    <s v="202201G"/>
    <s v="GRUPO GRANDE DE ESTRUCTURA DEL ORDENAMIENTO Y SISTEMA DE FUENTES"/>
    <s v="GRUPO-A"/>
    <s v="Grupo Grande de ESTRUCTURA DEL ORDENAMIENTO Y SISTEMA DE FUENTES"/>
    <s v="2S"/>
    <n v="16576351"/>
    <s v="URREA"/>
    <s v="CORRES"/>
    <s v="MARIOLA"/>
    <s v="maurrea"/>
    <s v="mariola.urrea@unirioja.es"/>
    <n v="0.75"/>
    <n v="0.75"/>
    <x v="1"/>
    <n v="504"/>
    <s v="PROFESOR TITULAR UNIVERSIDAD"/>
    <s v="C01"/>
    <s v="TIEMPO COMPLETO"/>
    <s v="2009-06-12 00:00:00.0"/>
    <s v="null"/>
    <s v="DF100231"/>
    <s v="PROFESOR TITULAR DE UNIVERSIDAD"/>
    <s v="R103"/>
    <x v="1"/>
    <n v="160"/>
    <s v="DERECHO INTERNACIONAL PUBLICO Y RELACIONES INTERNA"/>
  </r>
  <r>
    <x v="1"/>
    <n v="16598717"/>
    <s v="FCJS"/>
    <n v="700"/>
    <s v="202201G"/>
    <s v="GRUPO-A"/>
    <s v="Estructura del ordenamiento y sistema de fuentes"/>
    <s v="GG"/>
    <s v="GRUPO GRANDE"/>
    <s v="202201G"/>
    <s v="GRUPO GRANDE DE ESTRUCTURA DEL ORDENAMIENTO Y SISTEMA DE FUENTES"/>
    <s v="GRUPO-A"/>
    <s v="Grupo Grande de ESTRUCTURA DEL ORDENAMIENTO Y SISTEMA DE FUENTES"/>
    <s v="2S"/>
    <n v="16598717"/>
    <s v="SAN MARTÍN"/>
    <s v="SEGURA"/>
    <s v="DAVID"/>
    <s v="dasan-ma"/>
    <s v="david.san-martin@unirioja.es"/>
    <n v="0.75"/>
    <n v="0.75"/>
    <x v="1"/>
    <n v="536"/>
    <s v="PROFESOR INTERINO"/>
    <s v="C01"/>
    <s v="TIEMPO COMPLETO"/>
    <s v="2018-09-24 00:00:00.0"/>
    <s v="2019-09-14 00:00:00.0"/>
    <s v="PI101421"/>
    <s v="PROFESOR CONTRATADO INTERINO"/>
    <s v="R103"/>
    <x v="1"/>
    <n v="125"/>
    <s v="DERECHO ADMINISTRATIVO"/>
  </r>
  <r>
    <x v="1"/>
    <n v="17845083"/>
    <s v="FCJS"/>
    <n v="700"/>
    <s v="202201G"/>
    <s v="GRUPO-A"/>
    <s v="Estructura del ordenamiento y sistema de fuentes"/>
    <s v="GG"/>
    <s v="GRUPO GRANDE"/>
    <s v="202201G"/>
    <s v="GRUPO GRANDE DE ESTRUCTURA DEL ORDENAMIENTO Y SISTEMA DE FUENTES"/>
    <s v="GRUPO-A"/>
    <s v="Grupo Grande de ESTRUCTURA DEL ORDENAMIENTO Y SISTEMA DE FUENTES"/>
    <s v="2S"/>
    <n v="17845083"/>
    <s v="CHUECA"/>
    <s v="RODRÍGUEZ"/>
    <s v="RICARDO LUIS"/>
    <s v="richueca"/>
    <s v="ricardo.chueca@unirioja.es"/>
    <n v="3"/>
    <n v="3"/>
    <x v="0"/>
    <n v="500"/>
    <s v="CATEDRATICO DE UNIVERSIDAD"/>
    <s v="01R"/>
    <s v="TIEMPO COMPLETO REDUCIDO"/>
    <s v="2012-09-01 00:00:00.0"/>
    <s v="null"/>
    <s v="DF100096"/>
    <s v="CATEDRATICO DE UNIVERSIDAD"/>
    <s v="R103"/>
    <x v="1"/>
    <n v="135"/>
    <s v="DERECHO CONSTITUCIONAL"/>
  </r>
  <r>
    <x v="1"/>
    <n v="16576351"/>
    <s v="FCJS"/>
    <n v="700"/>
    <s v="202201R"/>
    <s v="GRUPO-A1"/>
    <s v="Estructura del ordenamiento y sistema de fuentes"/>
    <s v="GR"/>
    <s v="GRUPO REDUCIDO"/>
    <s v="202201R"/>
    <s v="GRUPO REDUCIDO DE ESTRUCTURA DEL ORDENAMIENTO Y SISTEMA DE FUENTES"/>
    <s v="GRUPO-A1"/>
    <s v="Grupo Reducido de Estructura del ordenamiento y sistema de fuentes"/>
    <s v="2S"/>
    <n v="16576351"/>
    <s v="URREA"/>
    <s v="CORRES"/>
    <s v="MARIOLA"/>
    <s v="maurrea"/>
    <s v="mariola.urrea@unirioja.es"/>
    <n v="0.37"/>
    <n v="0.37"/>
    <x v="1"/>
    <n v="504"/>
    <s v="PROFESOR TITULAR UNIVERSIDAD"/>
    <s v="C01"/>
    <s v="TIEMPO COMPLETO"/>
    <s v="2009-06-12 00:00:00.0"/>
    <s v="null"/>
    <s v="DF100231"/>
    <s v="PROFESOR TITULAR DE UNIVERSIDAD"/>
    <s v="R103"/>
    <x v="1"/>
    <n v="160"/>
    <s v="DERECHO INTERNACIONAL PUBLICO Y RELACIONES INTERNA"/>
  </r>
  <r>
    <x v="1"/>
    <n v="16598717"/>
    <s v="FCJS"/>
    <n v="700"/>
    <s v="202201R"/>
    <s v="GRUPO-A1"/>
    <s v="Estructura del ordenamiento y sistema de fuentes"/>
    <s v="GR"/>
    <s v="GRUPO REDUCIDO"/>
    <s v="202201R"/>
    <s v="GRUPO REDUCIDO DE ESTRUCTURA DEL ORDENAMIENTO Y SISTEMA DE FUENTES"/>
    <s v="GRUPO-A1"/>
    <s v="Grupo Reducido de Estructura del ordenamiento y sistema de fuentes"/>
    <s v="2S"/>
    <n v="16598717"/>
    <s v="SAN MARTÍN"/>
    <s v="SEGURA"/>
    <s v="DAVID"/>
    <s v="dasan-ma"/>
    <s v="david.san-martin@unirioja.es"/>
    <n v="0.38"/>
    <n v="0.38"/>
    <x v="1"/>
    <n v="536"/>
    <s v="PROFESOR INTERINO"/>
    <s v="C01"/>
    <s v="TIEMPO COMPLETO"/>
    <s v="2018-09-24 00:00:00.0"/>
    <s v="2019-09-14 00:00:00.0"/>
    <s v="PI101421"/>
    <s v="PROFESOR CONTRATADO INTERINO"/>
    <s v="R103"/>
    <x v="1"/>
    <n v="125"/>
    <s v="DERECHO ADMINISTRATIVO"/>
  </r>
  <r>
    <x v="1"/>
    <n v="17845083"/>
    <s v="FCJS"/>
    <n v="700"/>
    <s v="202201R"/>
    <s v="GRUPO-A1"/>
    <s v="Estructura del ordenamiento y sistema de fuentes"/>
    <s v="GR"/>
    <s v="GRUPO REDUCIDO"/>
    <s v="202201R"/>
    <s v="GRUPO REDUCIDO DE ESTRUCTURA DEL ORDENAMIENTO Y SISTEMA DE FUENTES"/>
    <s v="GRUPO-A1"/>
    <s v="Grupo Reducido de Estructura del ordenamiento y sistema de fuentes"/>
    <s v="2S"/>
    <n v="17845083"/>
    <s v="CHUECA"/>
    <s v="RODRÍGUEZ"/>
    <s v="RICARDO LUIS"/>
    <s v="richueca"/>
    <s v="ricardo.chueca@unirioja.es"/>
    <n v="0.75"/>
    <n v="0.75"/>
    <x v="0"/>
    <n v="500"/>
    <s v="CATEDRATICO DE UNIVERSIDAD"/>
    <s v="01R"/>
    <s v="TIEMPO COMPLETO REDUCIDO"/>
    <s v="2012-09-01 00:00:00.0"/>
    <s v="null"/>
    <s v="DF100096"/>
    <s v="CATEDRATICO DE UNIVERSIDAD"/>
    <s v="R103"/>
    <x v="1"/>
    <n v="135"/>
    <s v="DERECHO CONSTITUCIONAL"/>
  </r>
  <r>
    <x v="1"/>
    <n v="16576351"/>
    <s v="FCJS"/>
    <n v="700"/>
    <s v="202201R"/>
    <s v="GRUPO-A2"/>
    <s v="Estructura del ordenamiento y sistema de fuentes"/>
    <s v="GR"/>
    <s v="GRUPO REDUCIDO"/>
    <s v="202201R"/>
    <s v="GRUPO REDUCIDO DE ESTRUCTURA DEL ORDENAMIENTO Y SISTEMA DE FUENTES"/>
    <s v="GRUPO-A2"/>
    <s v="Grupo Reducido de Estructura del ordenamiento y sistema de fuentes"/>
    <s v="2S"/>
    <n v="16576351"/>
    <s v="URREA"/>
    <s v="CORRES"/>
    <s v="MARIOLA"/>
    <s v="maurrea"/>
    <s v="mariola.urrea@unirioja.es"/>
    <n v="0.38"/>
    <n v="0.38"/>
    <x v="1"/>
    <n v="504"/>
    <s v="PROFESOR TITULAR UNIVERSIDAD"/>
    <s v="C01"/>
    <s v="TIEMPO COMPLETO"/>
    <s v="2009-06-12 00:00:00.0"/>
    <s v="null"/>
    <s v="DF100231"/>
    <s v="PROFESOR TITULAR DE UNIVERSIDAD"/>
    <s v="R103"/>
    <x v="1"/>
    <n v="160"/>
    <s v="DERECHO INTERNACIONAL PUBLICO Y RELACIONES INTERNA"/>
  </r>
  <r>
    <x v="1"/>
    <n v="16598717"/>
    <s v="FCJS"/>
    <n v="700"/>
    <s v="202201R"/>
    <s v="GRUPO-A2"/>
    <s v="Estructura del ordenamiento y sistema de fuentes"/>
    <s v="GR"/>
    <s v="GRUPO REDUCIDO"/>
    <s v="202201R"/>
    <s v="GRUPO REDUCIDO DE ESTRUCTURA DEL ORDENAMIENTO Y SISTEMA DE FUENTES"/>
    <s v="GRUPO-A2"/>
    <s v="Grupo Reducido de Estructura del ordenamiento y sistema de fuentes"/>
    <s v="2S"/>
    <n v="16598717"/>
    <s v="SAN MARTÍN"/>
    <s v="SEGURA"/>
    <s v="DAVID"/>
    <s v="dasan-ma"/>
    <s v="david.san-martin@unirioja.es"/>
    <n v="0.37"/>
    <n v="0.37"/>
    <x v="1"/>
    <n v="536"/>
    <s v="PROFESOR INTERINO"/>
    <s v="C01"/>
    <s v="TIEMPO COMPLETO"/>
    <s v="2018-09-24 00:00:00.0"/>
    <s v="2019-09-14 00:00:00.0"/>
    <s v="PI101421"/>
    <s v="PROFESOR CONTRATADO INTERINO"/>
    <s v="R103"/>
    <x v="1"/>
    <n v="125"/>
    <s v="DERECHO ADMINISTRATIVO"/>
  </r>
  <r>
    <x v="1"/>
    <n v="17845083"/>
    <s v="FCJS"/>
    <n v="700"/>
    <s v="202201R"/>
    <s v="GRUPO-A2"/>
    <s v="Estructura del ordenamiento y sistema de fuentes"/>
    <s v="GR"/>
    <s v="GRUPO REDUCIDO"/>
    <s v="202201R"/>
    <s v="GRUPO REDUCIDO DE ESTRUCTURA DEL ORDENAMIENTO Y SISTEMA DE FUENTES"/>
    <s v="GRUPO-A2"/>
    <s v="Grupo Reducido de Estructura del ordenamiento y sistema de fuentes"/>
    <s v="2S"/>
    <n v="17845083"/>
    <s v="CHUECA"/>
    <s v="RODRÍGUEZ"/>
    <s v="RICARDO LUIS"/>
    <s v="richueca"/>
    <s v="ricardo.chueca@unirioja.es"/>
    <n v="0.75"/>
    <n v="0.75"/>
    <x v="0"/>
    <n v="500"/>
    <s v="CATEDRATICO DE UNIVERSIDAD"/>
    <s v="01R"/>
    <s v="TIEMPO COMPLETO REDUCIDO"/>
    <s v="2012-09-01 00:00:00.0"/>
    <s v="null"/>
    <s v="DF100096"/>
    <s v="CATEDRATICO DE UNIVERSIDAD"/>
    <s v="R103"/>
    <x v="1"/>
    <n v="135"/>
    <s v="DERECHO CONSTITUCIONAL"/>
  </r>
  <r>
    <x v="1"/>
    <n v="16576351"/>
    <s v="FCJS"/>
    <n v="700"/>
    <s v="202201R"/>
    <s v="GRUPO-A3"/>
    <s v="Estructura del ordenamiento y sistema de fuentes"/>
    <s v="GR"/>
    <s v="GRUPO REDUCIDO"/>
    <s v="202201R"/>
    <s v="GRUPO REDUCIDO DE ESTRUCTURA DEL ORDENAMIENTO Y SISTEMA DE FUENTES"/>
    <s v="GRUPO-A3"/>
    <s v="Grupo Reducido de Estructura del ordenamiento y sistema de fuentes"/>
    <s v="2S"/>
    <n v="16576351"/>
    <s v="URREA"/>
    <s v="CORRES"/>
    <s v="MARIOLA"/>
    <s v="maurrea"/>
    <s v="mariola.urrea@unirioja.es"/>
    <n v="0.38"/>
    <n v="0.38"/>
    <x v="1"/>
    <n v="504"/>
    <s v="PROFESOR TITULAR UNIVERSIDAD"/>
    <s v="C01"/>
    <s v="TIEMPO COMPLETO"/>
    <s v="2009-06-12 00:00:00.0"/>
    <s v="null"/>
    <s v="DF100231"/>
    <s v="PROFESOR TITULAR DE UNIVERSIDAD"/>
    <s v="R103"/>
    <x v="1"/>
    <n v="160"/>
    <s v="DERECHO INTERNACIONAL PUBLICO Y RELACIONES INTERNA"/>
  </r>
  <r>
    <x v="1"/>
    <n v="16598717"/>
    <s v="FCJS"/>
    <n v="700"/>
    <s v="202201R"/>
    <s v="GRUPO-A3"/>
    <s v="Estructura del ordenamiento y sistema de fuentes"/>
    <s v="GR"/>
    <s v="GRUPO REDUCIDO"/>
    <s v="202201R"/>
    <s v="GRUPO REDUCIDO DE ESTRUCTURA DEL ORDENAMIENTO Y SISTEMA DE FUENTES"/>
    <s v="GRUPO-A3"/>
    <s v="Grupo Reducido de Estructura del ordenamiento y sistema de fuentes"/>
    <s v="2S"/>
    <n v="16598717"/>
    <s v="SAN MARTÍN"/>
    <s v="SEGURA"/>
    <s v="DAVID"/>
    <s v="dasan-ma"/>
    <s v="david.san-martin@unirioja.es"/>
    <n v="0.38"/>
    <n v="0.38"/>
    <x v="1"/>
    <n v="536"/>
    <s v="PROFESOR INTERINO"/>
    <s v="C01"/>
    <s v="TIEMPO COMPLETO"/>
    <s v="2018-09-24 00:00:00.0"/>
    <s v="2019-09-14 00:00:00.0"/>
    <s v="PI101421"/>
    <s v="PROFESOR CONTRATADO INTERINO"/>
    <s v="R103"/>
    <x v="1"/>
    <n v="125"/>
    <s v="DERECHO ADMINISTRATIVO"/>
  </r>
  <r>
    <x v="1"/>
    <n v="17845083"/>
    <s v="FCJS"/>
    <n v="700"/>
    <s v="202201R"/>
    <s v="GRUPO-A3"/>
    <s v="Estructura del ordenamiento y sistema de fuentes"/>
    <s v="GR"/>
    <s v="GRUPO REDUCIDO"/>
    <s v="202201R"/>
    <s v="GRUPO REDUCIDO DE ESTRUCTURA DEL ORDENAMIENTO Y SISTEMA DE FUENTES"/>
    <s v="GRUPO-A3"/>
    <s v="Grupo Reducido de Estructura del ordenamiento y sistema de fuentes"/>
    <s v="2S"/>
    <n v="17845083"/>
    <s v="CHUECA"/>
    <s v="RODRÍGUEZ"/>
    <s v="RICARDO LUIS"/>
    <s v="richueca"/>
    <s v="ricardo.chueca@unirioja.es"/>
    <n v="0.74"/>
    <n v="0.74"/>
    <x v="0"/>
    <n v="500"/>
    <s v="CATEDRATICO DE UNIVERSIDAD"/>
    <s v="01R"/>
    <s v="TIEMPO COMPLETO REDUCIDO"/>
    <s v="2012-09-01 00:00:00.0"/>
    <s v="null"/>
    <s v="DF100096"/>
    <s v="CATEDRATICO DE UNIVERSIDAD"/>
    <s v="R103"/>
    <x v="1"/>
    <n v="135"/>
    <s v="DERECHO CONSTITUCIONAL"/>
  </r>
  <r>
    <x v="1"/>
    <n v="16532587"/>
    <s v="FCJS"/>
    <n v="701"/>
    <s v="202202G"/>
    <s v="GRUPO-A"/>
    <s v="Sistema judicial español"/>
    <s v="GG"/>
    <s v="GRUPO GRANDE"/>
    <s v="202202G"/>
    <s v="CLASES TEÓRICAS DE SISTEMA JUDICIAL ESPAÑOL"/>
    <s v="GRUPO-A"/>
    <s v="Grupo de Clases Teóricas de SISTEMA JUDICIAL ESPAÑOL"/>
    <s v="2S"/>
    <n v="16532587"/>
    <s v="LASHERAS"/>
    <s v="HERRERO"/>
    <s v="MARÍA PILAR"/>
    <s v="malashh"/>
    <s v="pilar.lasheras@unirioja.es"/>
    <n v="2"/>
    <n v="2"/>
    <x v="1"/>
    <n v="532"/>
    <s v="LABORAL DOCENTE-ASOCIADO"/>
    <s v="P04"/>
    <s v="TIEMPO PARCIAL (4+4 HORAS)"/>
    <s v="2016-09-15 00:00:00.0"/>
    <s v="2019-09-14 00:00:00.0"/>
    <s v="PI101105"/>
    <s v="PROFESOR ASOCIADO"/>
    <s v="R103"/>
    <x v="1"/>
    <n v="175"/>
    <s v="DERECHO PROCESAL"/>
  </r>
  <r>
    <x v="1"/>
    <n v="16569491"/>
    <s v="FCJS"/>
    <n v="701"/>
    <s v="202202G"/>
    <s v="GRUPO-A"/>
    <s v="Sistema judicial español"/>
    <s v="GG"/>
    <s v="GRUPO GRANDE"/>
    <s v="202202G"/>
    <s v="CLASES TEÓRICAS DE SISTEMA JUDICIAL ESPAÑOL"/>
    <s v="GRUPO-A"/>
    <s v="Grupo de Clases Teóricas de SISTEMA JUDICIAL ESPAÑOL"/>
    <s v="2S"/>
    <n v="16569491"/>
    <s v="DÍEZ"/>
    <s v="MORRÁS"/>
    <s v="FRANCISCO JAVIER"/>
    <s v="frdiez"/>
    <s v="francisco-javier.diezm@alum.unirioja.es"/>
    <n v="1.5"/>
    <n v="1.5"/>
    <x v="1"/>
    <n v="532"/>
    <s v="LABORAL DOCENTE-ASOCIADO"/>
    <s v="P02"/>
    <s v="TIEMPO PARCIAL (2+2 HORAS)"/>
    <s v="2019-02-11 00:00:00.0"/>
    <s v="2019-09-14 00:00:00.0"/>
    <s v="PI101457"/>
    <s v="PROFESOR ASOCIADO"/>
    <s v="R103"/>
    <x v="1"/>
    <n v="470"/>
    <s v="HISTORIA DEL DERECHO Y DE LAS INSTITUCIONES"/>
  </r>
  <r>
    <x v="1"/>
    <n v="51616377"/>
    <s v="FCJS"/>
    <n v="701"/>
    <s v="202202G"/>
    <s v="GRUPO-A"/>
    <s v="Sistema judicial español"/>
    <s v="GG"/>
    <s v="GRUPO GRANDE"/>
    <s v="202202G"/>
    <s v="CLASES TEÓRICAS DE SISTEMA JUDICIAL ESPAÑOL"/>
    <s v="GRUPO-A"/>
    <s v="Grupo de Clases Teóricas de SISTEMA JUDICIAL ESPAÑOL"/>
    <s v="2S"/>
    <n v="51616377"/>
    <s v="AGUDO"/>
    <s v="RUIZ"/>
    <s v="ALFONSO"/>
    <s v="alagudo"/>
    <s v="alfonso.agudo@unirioja.es"/>
    <n v="1"/>
    <n v="1"/>
    <x v="0"/>
    <n v="500"/>
    <s v="CATEDRATICO DE UNIVERSIDAD"/>
    <s v="C01"/>
    <s v="TIEMPO COMPLETO"/>
    <s v="2013-09-01 00:00:00.0"/>
    <s v="null"/>
    <s v="DF100223"/>
    <s v="CATEDRÁTICO DE UNIVERSIDAD"/>
    <s v="R103"/>
    <x v="1"/>
    <n v="180"/>
    <s v="DERECHO ROMANO"/>
  </r>
  <r>
    <x v="1"/>
    <n v="16532587"/>
    <s v="FCJS"/>
    <n v="701"/>
    <s v="202202R"/>
    <s v="GRUPO-A1"/>
    <s v="Sistema judicial español"/>
    <s v="GR"/>
    <s v="GRUPO REDUCIDO"/>
    <s v="202202R"/>
    <s v="GRUPO REDUCIDO DE SISTEMA JUDICIAL ESPAÑOL"/>
    <s v="GRUPO-A1"/>
    <s v="Grupo Reducido de Sistema judicial español"/>
    <s v="2S"/>
    <n v="16532587"/>
    <s v="LASHERAS"/>
    <s v="HERRERO"/>
    <s v="MARÍA PILAR"/>
    <s v="malashh"/>
    <s v="pilar.lasheras@unirioja.es"/>
    <n v="0.5"/>
    <n v="0.5"/>
    <x v="1"/>
    <n v="532"/>
    <s v="LABORAL DOCENTE-ASOCIADO"/>
    <s v="P04"/>
    <s v="TIEMPO PARCIAL (4+4 HORAS)"/>
    <s v="2016-09-15 00:00:00.0"/>
    <s v="2019-09-14 00:00:00.0"/>
    <s v="PI101105"/>
    <s v="PROFESOR ASOCIADO"/>
    <s v="R103"/>
    <x v="1"/>
    <n v="175"/>
    <s v="DERECHO PROCESAL"/>
  </r>
  <r>
    <x v="1"/>
    <n v="16569491"/>
    <s v="FCJS"/>
    <n v="701"/>
    <s v="202202R"/>
    <s v="GRUPO-A1"/>
    <s v="Sistema judicial español"/>
    <s v="GR"/>
    <s v="GRUPO REDUCIDO"/>
    <s v="202202R"/>
    <s v="GRUPO REDUCIDO DE SISTEMA JUDICIAL ESPAÑOL"/>
    <s v="GRUPO-A1"/>
    <s v="Grupo Reducido de Sistema judicial español"/>
    <s v="2S"/>
    <n v="16569491"/>
    <s v="DÍEZ"/>
    <s v="MORRÁS"/>
    <s v="FRANCISCO JAVIER"/>
    <s v="frdiez"/>
    <s v="francisco-javier.diezm@alum.unirioja.es"/>
    <n v="0.8"/>
    <n v="0.8"/>
    <x v="1"/>
    <n v="532"/>
    <s v="LABORAL DOCENTE-ASOCIADO"/>
    <s v="P02"/>
    <s v="TIEMPO PARCIAL (2+2 HORAS)"/>
    <s v="2019-02-11 00:00:00.0"/>
    <s v="2019-09-14 00:00:00.0"/>
    <s v="PI101457"/>
    <s v="PROFESOR ASOCIADO"/>
    <s v="R103"/>
    <x v="1"/>
    <n v="470"/>
    <s v="HISTORIA DEL DERECHO Y DE LAS INSTITUCIONES"/>
  </r>
  <r>
    <x v="1"/>
    <n v="51616377"/>
    <s v="FCJS"/>
    <n v="701"/>
    <s v="202202R"/>
    <s v="GRUPO-A1"/>
    <s v="Sistema judicial español"/>
    <s v="GR"/>
    <s v="GRUPO REDUCIDO"/>
    <s v="202202R"/>
    <s v="GRUPO REDUCIDO DE SISTEMA JUDICIAL ESPAÑOL"/>
    <s v="GRUPO-A1"/>
    <s v="Grupo Reducido de Sistema judicial español"/>
    <s v="2S"/>
    <n v="51616377"/>
    <s v="AGUDO"/>
    <s v="RUIZ"/>
    <s v="ALFONSO"/>
    <s v="alagudo"/>
    <s v="alfonso.agudo@unirioja.es"/>
    <n v="0.2"/>
    <n v="0.2"/>
    <x v="0"/>
    <n v="500"/>
    <s v="CATEDRATICO DE UNIVERSIDAD"/>
    <s v="C01"/>
    <s v="TIEMPO COMPLETO"/>
    <s v="2013-09-01 00:00:00.0"/>
    <s v="null"/>
    <s v="DF100223"/>
    <s v="CATEDRÁTICO DE UNIVERSIDAD"/>
    <s v="R103"/>
    <x v="1"/>
    <n v="180"/>
    <s v="DERECHO ROMANO"/>
  </r>
  <r>
    <x v="1"/>
    <n v="16532587"/>
    <s v="FCJS"/>
    <n v="701"/>
    <s v="202202R"/>
    <s v="GRUPO-A2"/>
    <s v="Sistema judicial español"/>
    <s v="GR"/>
    <s v="GRUPO REDUCIDO"/>
    <s v="202202R"/>
    <s v="GRUPO REDUCIDO DE SISTEMA JUDICIAL ESPAÑOL"/>
    <s v="GRUPO-A2"/>
    <s v="Grupo Reducido de Sistema judicial español"/>
    <s v="2S"/>
    <n v="16532587"/>
    <s v="LASHERAS"/>
    <s v="HERRERO"/>
    <s v="MARÍA PILAR"/>
    <s v="malashh"/>
    <s v="pilar.lasheras@unirioja.es"/>
    <n v="0.5"/>
    <n v="0.5"/>
    <x v="1"/>
    <n v="532"/>
    <s v="LABORAL DOCENTE-ASOCIADO"/>
    <s v="P04"/>
    <s v="TIEMPO PARCIAL (4+4 HORAS)"/>
    <s v="2016-09-15 00:00:00.0"/>
    <s v="2019-09-14 00:00:00.0"/>
    <s v="PI101105"/>
    <s v="PROFESOR ASOCIADO"/>
    <s v="R103"/>
    <x v="1"/>
    <n v="175"/>
    <s v="DERECHO PROCESAL"/>
  </r>
  <r>
    <x v="1"/>
    <n v="16569491"/>
    <s v="FCJS"/>
    <n v="701"/>
    <s v="202202R"/>
    <s v="GRUPO-A2"/>
    <s v="Sistema judicial español"/>
    <s v="GR"/>
    <s v="GRUPO REDUCIDO"/>
    <s v="202202R"/>
    <s v="GRUPO REDUCIDO DE SISTEMA JUDICIAL ESPAÑOL"/>
    <s v="GRUPO-A2"/>
    <s v="Grupo Reducido de Sistema judicial español"/>
    <s v="2S"/>
    <n v="16569491"/>
    <s v="DÍEZ"/>
    <s v="MORRÁS"/>
    <s v="FRANCISCO JAVIER"/>
    <s v="frdiez"/>
    <s v="francisco-javier.diezm@alum.unirioja.es"/>
    <n v="0.7"/>
    <n v="0.7"/>
    <x v="1"/>
    <n v="532"/>
    <s v="LABORAL DOCENTE-ASOCIADO"/>
    <s v="P02"/>
    <s v="TIEMPO PARCIAL (2+2 HORAS)"/>
    <s v="2019-02-11 00:00:00.0"/>
    <s v="2019-09-14 00:00:00.0"/>
    <s v="PI101457"/>
    <s v="PROFESOR ASOCIADO"/>
    <s v="R103"/>
    <x v="1"/>
    <n v="470"/>
    <s v="HISTORIA DEL DERECHO Y DE LAS INSTITUCIONES"/>
  </r>
  <r>
    <x v="1"/>
    <n v="51616377"/>
    <s v="FCJS"/>
    <n v="701"/>
    <s v="202202R"/>
    <s v="GRUPO-A2"/>
    <s v="Sistema judicial español"/>
    <s v="GR"/>
    <s v="GRUPO REDUCIDO"/>
    <s v="202202R"/>
    <s v="GRUPO REDUCIDO DE SISTEMA JUDICIAL ESPAÑOL"/>
    <s v="GRUPO-A2"/>
    <s v="Grupo Reducido de Sistema judicial español"/>
    <s v="2S"/>
    <n v="51616377"/>
    <s v="AGUDO"/>
    <s v="RUIZ"/>
    <s v="ALFONSO"/>
    <s v="alagudo"/>
    <s v="alfonso.agudo@unirioja.es"/>
    <n v="0.3"/>
    <n v="0.3"/>
    <x v="0"/>
    <n v="500"/>
    <s v="CATEDRATICO DE UNIVERSIDAD"/>
    <s v="C01"/>
    <s v="TIEMPO COMPLETO"/>
    <s v="2013-09-01 00:00:00.0"/>
    <s v="null"/>
    <s v="DF100223"/>
    <s v="CATEDRÁTICO DE UNIVERSIDAD"/>
    <s v="R103"/>
    <x v="1"/>
    <n v="180"/>
    <s v="DERECHO ROMANO"/>
  </r>
  <r>
    <x v="1"/>
    <n v="17206354"/>
    <s v="FCJS"/>
    <n v="702"/>
    <s v="202203G"/>
    <s v="GRUPO-A"/>
    <s v="Teoría del Derecho"/>
    <s v="GG"/>
    <s v="GRUPO GRANDE"/>
    <s v="202203G"/>
    <s v="TEORÍA, SEMINARIOS Y EVALUACIÓN PRESENCIAL DE TEORÍA DEL DERECHO"/>
    <s v="GRUPO-A"/>
    <s v="Grupo de Teoria, Seminarios y Evaluación presencial de TEORÍA DEL DERECHO"/>
    <s v="1S"/>
    <n v="17206354"/>
    <s v="MARTÍNEZ DE PISÓN"/>
    <s v="CAVERO"/>
    <s v="JOSÉ MARÍA"/>
    <s v="jdepison"/>
    <s v="jose.mezdepison@unirioja.es"/>
    <n v="2.5"/>
    <n v="2.5"/>
    <x v="0"/>
    <n v="500"/>
    <s v="CATEDRATICO DE UNIVERSIDAD"/>
    <s v="01R"/>
    <s v="TIEMPO COMPLETO REDUCIDO"/>
    <s v="2013-09-01 00:00:00.0"/>
    <s v="null"/>
    <s v="DF31106"/>
    <s v="CATEDRÁTICO DE UNIVERSIDAD"/>
    <s v="R103"/>
    <x v="1"/>
    <n v="381"/>
    <s v="FILOSOFÍA DEL DERECHO"/>
  </r>
  <r>
    <x v="1"/>
    <n v="18027322"/>
    <s v="FCJS"/>
    <n v="702"/>
    <s v="202203G"/>
    <s v="GRUPO-A"/>
    <s v="Teoría del Derecho"/>
    <s v="GG"/>
    <s v="GRUPO GRANDE"/>
    <s v="202203G"/>
    <s v="TEORÍA, SEMINARIOS Y EVALUACIÓN PRESENCIAL DE TEORÍA DEL DERECHO"/>
    <s v="GRUPO-A"/>
    <s v="Grupo de Teoria, Seminarios y Evaluación presencial de TEORÍA DEL DERECHO"/>
    <s v="1S"/>
    <n v="18027322"/>
    <s v="SUSÍN"/>
    <s v="BETRÁN"/>
    <s v="RAÚL"/>
    <s v="rasusin"/>
    <s v="raul.susin@unirioja.es"/>
    <n v="2"/>
    <n v="2"/>
    <x v="1"/>
    <n v="504"/>
    <s v="PROFESOR TITULAR UNIVERSIDAD"/>
    <s v="C01"/>
    <s v="TIEMPO COMPLETO"/>
    <s v="2015-09-15 00:00:00.0"/>
    <s v="null"/>
    <s v="DF100148"/>
    <s v="PROFESOR TITULAR DE UNIVERSIDAD"/>
    <s v="R103"/>
    <x v="1"/>
    <n v="381"/>
    <s v="FILOSOFÍA DEL DERECHO"/>
  </r>
  <r>
    <x v="1"/>
    <n v="17206354"/>
    <s v="FCJS"/>
    <n v="702"/>
    <s v="202203R"/>
    <s v="GRUPO-A1"/>
    <s v="Teoría del Derecho"/>
    <s v="GR"/>
    <s v="GRUPO REDUCIDO"/>
    <s v="202203R"/>
    <s v="OTRAS ACTIVIDADES DE TEORÍA DEL DERECHO"/>
    <s v="GRUPO-A1"/>
    <s v="Otras Actividades de Teoría del Derecho"/>
    <s v="1S"/>
    <n v="17206354"/>
    <s v="MARTÍNEZ DE PISÓN"/>
    <s v="CAVERO"/>
    <s v="JOSÉ MARÍA"/>
    <s v="jdepison"/>
    <s v="jose.mezdepison@unirioja.es"/>
    <n v="0.75"/>
    <n v="0.75"/>
    <x v="0"/>
    <n v="500"/>
    <s v="CATEDRATICO DE UNIVERSIDAD"/>
    <s v="01R"/>
    <s v="TIEMPO COMPLETO REDUCIDO"/>
    <s v="2013-09-01 00:00:00.0"/>
    <s v="null"/>
    <s v="DF31106"/>
    <s v="CATEDRÁTICO DE UNIVERSIDAD"/>
    <s v="R103"/>
    <x v="1"/>
    <n v="381"/>
    <s v="FILOSOFÍA DEL DERECHO"/>
  </r>
  <r>
    <x v="1"/>
    <n v="18027322"/>
    <s v="FCJS"/>
    <n v="702"/>
    <s v="202203R"/>
    <s v="GRUPO-A1"/>
    <s v="Teoría del Derecho"/>
    <s v="GR"/>
    <s v="GRUPO REDUCIDO"/>
    <s v="202203R"/>
    <s v="OTRAS ACTIVIDADES DE TEORÍA DEL DERECHO"/>
    <s v="GRUPO-A1"/>
    <s v="Otras Actividades de Teoría del Derecho"/>
    <s v="1S"/>
    <n v="18027322"/>
    <s v="SUSÍN"/>
    <s v="BETRÁN"/>
    <s v="RAÚL"/>
    <s v="rasusin"/>
    <s v="raul.susin@unirioja.es"/>
    <n v="0.75"/>
    <n v="0.75"/>
    <x v="1"/>
    <n v="504"/>
    <s v="PROFESOR TITULAR UNIVERSIDAD"/>
    <s v="C01"/>
    <s v="TIEMPO COMPLETO"/>
    <s v="2015-09-15 00:00:00.0"/>
    <s v="null"/>
    <s v="DF100148"/>
    <s v="PROFESOR TITULAR DE UNIVERSIDAD"/>
    <s v="R103"/>
    <x v="1"/>
    <n v="381"/>
    <s v="FILOSOFÍA DEL DERECHO"/>
  </r>
  <r>
    <x v="1"/>
    <n v="17206354"/>
    <s v="FCJS"/>
    <n v="702"/>
    <s v="202203R"/>
    <s v="GRUPO-A2"/>
    <s v="Teoría del Derecho"/>
    <s v="GR"/>
    <s v="GRUPO REDUCIDO"/>
    <s v="202203R"/>
    <s v="OTRAS ACTIVIDADES DE TEORÍA DEL DERECHO"/>
    <s v="GRUPO-A2"/>
    <s v="Otras Actividades de Teoría del Derecho"/>
    <s v="1S"/>
    <n v="17206354"/>
    <s v="MARTÍNEZ DE PISÓN"/>
    <s v="CAVERO"/>
    <s v="JOSÉ MARÍA"/>
    <s v="jdepison"/>
    <s v="jose.mezdepison@unirioja.es"/>
    <n v="0.75"/>
    <n v="0.75"/>
    <x v="0"/>
    <n v="500"/>
    <s v="CATEDRATICO DE UNIVERSIDAD"/>
    <s v="01R"/>
    <s v="TIEMPO COMPLETO REDUCIDO"/>
    <s v="2013-09-01 00:00:00.0"/>
    <s v="null"/>
    <s v="DF31106"/>
    <s v="CATEDRÁTICO DE UNIVERSIDAD"/>
    <s v="R103"/>
    <x v="1"/>
    <n v="381"/>
    <s v="FILOSOFÍA DEL DERECHO"/>
  </r>
  <r>
    <x v="1"/>
    <n v="18027322"/>
    <s v="FCJS"/>
    <n v="702"/>
    <s v="202203R"/>
    <s v="GRUPO-A2"/>
    <s v="Teoría del Derecho"/>
    <s v="GR"/>
    <s v="GRUPO REDUCIDO"/>
    <s v="202203R"/>
    <s v="OTRAS ACTIVIDADES DE TEORÍA DEL DERECHO"/>
    <s v="GRUPO-A2"/>
    <s v="Otras Actividades de Teoría del Derecho"/>
    <s v="1S"/>
    <n v="18027322"/>
    <s v="SUSÍN"/>
    <s v="BETRÁN"/>
    <s v="RAÚL"/>
    <s v="rasusin"/>
    <s v="raul.susin@unirioja.es"/>
    <n v="0.75"/>
    <n v="0.75"/>
    <x v="1"/>
    <n v="504"/>
    <s v="PROFESOR TITULAR UNIVERSIDAD"/>
    <s v="C01"/>
    <s v="TIEMPO COMPLETO"/>
    <s v="2015-09-15 00:00:00.0"/>
    <s v="null"/>
    <s v="DF100148"/>
    <s v="PROFESOR TITULAR DE UNIVERSIDAD"/>
    <s v="R103"/>
    <x v="1"/>
    <n v="381"/>
    <s v="FILOSOFÍA DEL DERECHO"/>
  </r>
  <r>
    <x v="1"/>
    <n v="17206354"/>
    <s v="FCJS"/>
    <n v="702"/>
    <s v="202203R"/>
    <s v="GRUPO-A3"/>
    <s v="Teoría del Derecho"/>
    <s v="GR"/>
    <s v="GRUPO REDUCIDO"/>
    <s v="202203R"/>
    <s v="OTRAS ACTIVIDADES DE TEORÍA DEL DERECHO"/>
    <s v="GRUPO-A3"/>
    <s v="Otras Actividades de Teoría del Derecho"/>
    <s v="1S"/>
    <n v="17206354"/>
    <s v="MARTÍNEZ DE PISÓN"/>
    <s v="CAVERO"/>
    <s v="JOSÉ MARÍA"/>
    <s v="jdepison"/>
    <s v="jose.mezdepison@unirioja.es"/>
    <n v="0.75"/>
    <n v="0.75"/>
    <x v="0"/>
    <n v="500"/>
    <s v="CATEDRATICO DE UNIVERSIDAD"/>
    <s v="01R"/>
    <s v="TIEMPO COMPLETO REDUCIDO"/>
    <s v="2013-09-01 00:00:00.0"/>
    <s v="null"/>
    <s v="DF31106"/>
    <s v="CATEDRÁTICO DE UNIVERSIDAD"/>
    <s v="R103"/>
    <x v="1"/>
    <n v="381"/>
    <s v="FILOSOFÍA DEL DERECHO"/>
  </r>
  <r>
    <x v="1"/>
    <n v="18027322"/>
    <s v="FCJS"/>
    <n v="702"/>
    <s v="202203R"/>
    <s v="GRUPO-A3"/>
    <s v="Teoría del Derecho"/>
    <s v="GR"/>
    <s v="GRUPO REDUCIDO"/>
    <s v="202203R"/>
    <s v="OTRAS ACTIVIDADES DE TEORÍA DEL DERECHO"/>
    <s v="GRUPO-A3"/>
    <s v="Otras Actividades de Teoría del Derecho"/>
    <s v="1S"/>
    <n v="18027322"/>
    <s v="SUSÍN"/>
    <s v="BETRÁN"/>
    <s v="RAÚL"/>
    <s v="rasusin"/>
    <s v="raul.susin@unirioja.es"/>
    <n v="0.75"/>
    <n v="0.75"/>
    <x v="1"/>
    <n v="504"/>
    <s v="PROFESOR TITULAR UNIVERSIDAD"/>
    <s v="C01"/>
    <s v="TIEMPO COMPLETO"/>
    <s v="2015-09-15 00:00:00.0"/>
    <s v="null"/>
    <s v="DF100148"/>
    <s v="PROFESOR TITULAR DE UNIVERSIDAD"/>
    <s v="R103"/>
    <x v="1"/>
    <n v="381"/>
    <s v="FILOSOFÍA DEL DERECHO"/>
  </r>
  <r>
    <x v="1"/>
    <n v="17206354"/>
    <s v="FCJS"/>
    <n v="703"/>
    <s v="202204G"/>
    <s v="GRUPO-A"/>
    <s v="Argumentación jurídica y recursos del jurista"/>
    <s v="GG"/>
    <s v="GRUPO GRANDE"/>
    <s v="202204G"/>
    <s v="GRUPO GRANDE DE ARGUMENTACIÓN JURÍDICA Y RECURSOS DEL JURISTA"/>
    <s v="GRUPO-A"/>
    <s v="Grupo Grande de ARGUMENTACIÓN JURÍDICA Y RECURSOS DEL JURISTA"/>
    <s v="2S"/>
    <n v="17206354"/>
    <s v="MARTÍNEZ DE PISÓN"/>
    <s v="CAVERO"/>
    <s v="JOSÉ MARÍA"/>
    <s v="jdepison"/>
    <s v="jose.mezdepison@unirioja.es"/>
    <n v="2"/>
    <n v="2"/>
    <x v="0"/>
    <n v="500"/>
    <s v="CATEDRATICO DE UNIVERSIDAD"/>
    <s v="01R"/>
    <s v="TIEMPO COMPLETO REDUCIDO"/>
    <s v="2013-09-01 00:00:00.0"/>
    <s v="null"/>
    <s v="DF31106"/>
    <s v="CATEDRÁTICO DE UNIVERSIDAD"/>
    <s v="R103"/>
    <x v="1"/>
    <n v="381"/>
    <s v="FILOSOFÍA DEL DERECHO"/>
  </r>
  <r>
    <x v="1"/>
    <n v="18027322"/>
    <s v="FCJS"/>
    <n v="703"/>
    <s v="202204G"/>
    <s v="GRUPO-A"/>
    <s v="Argumentación jurídica y recursos del jurista"/>
    <s v="GG"/>
    <s v="GRUPO GRANDE"/>
    <s v="202204G"/>
    <s v="GRUPO GRANDE DE ARGUMENTACIÓN JURÍDICA Y RECURSOS DEL JURISTA"/>
    <s v="GRUPO-A"/>
    <s v="Grupo Grande de ARGUMENTACIÓN JURÍDICA Y RECURSOS DEL JURISTA"/>
    <s v="2S"/>
    <n v="18027322"/>
    <s v="SUSÍN"/>
    <s v="BETRÁN"/>
    <s v="RAÚL"/>
    <s v="rasusin"/>
    <s v="raul.susin@unirioja.es"/>
    <n v="2.5"/>
    <n v="2.5"/>
    <x v="1"/>
    <n v="504"/>
    <s v="PROFESOR TITULAR UNIVERSIDAD"/>
    <s v="C01"/>
    <s v="TIEMPO COMPLETO"/>
    <s v="2015-09-15 00:00:00.0"/>
    <s v="null"/>
    <s v="DF100148"/>
    <s v="PROFESOR TITULAR DE UNIVERSIDAD"/>
    <s v="R103"/>
    <x v="1"/>
    <n v="381"/>
    <s v="FILOSOFÍA DEL DERECHO"/>
  </r>
  <r>
    <x v="1"/>
    <n v="17206354"/>
    <s v="FCJS"/>
    <n v="703"/>
    <s v="202204R"/>
    <s v="GRUPO-A1"/>
    <s v="Argumentación jurídica y recursos del jurista"/>
    <s v="GR"/>
    <s v="GRUPO REDUCIDO"/>
    <s v="202204R"/>
    <s v="GRUPO REDUCIDO DE ARGUMENTACIÓN JURÍDICA Y RECURSOS DEL JURISTA"/>
    <s v="GRUPO-A1"/>
    <s v="Grupo Reducido de Argumentación jurídica y recursos del jurista"/>
    <s v="2S"/>
    <n v="17206354"/>
    <s v="MARTÍNEZ DE PISÓN"/>
    <s v="CAVERO"/>
    <s v="JOSÉ MARÍA"/>
    <s v="jdepison"/>
    <s v="jose.mezdepison@unirioja.es"/>
    <n v="0.75"/>
    <n v="0.75"/>
    <x v="0"/>
    <n v="500"/>
    <s v="CATEDRATICO DE UNIVERSIDAD"/>
    <s v="01R"/>
    <s v="TIEMPO COMPLETO REDUCIDO"/>
    <s v="2013-09-01 00:00:00.0"/>
    <s v="null"/>
    <s v="DF31106"/>
    <s v="CATEDRÁTICO DE UNIVERSIDAD"/>
    <s v="R103"/>
    <x v="1"/>
    <n v="381"/>
    <s v="FILOSOFÍA DEL DERECHO"/>
  </r>
  <r>
    <x v="1"/>
    <n v="18027322"/>
    <s v="FCJS"/>
    <n v="703"/>
    <s v="202204R"/>
    <s v="GRUPO-A1"/>
    <s v="Argumentación jurídica y recursos del jurista"/>
    <s v="GR"/>
    <s v="GRUPO REDUCIDO"/>
    <s v="202204R"/>
    <s v="GRUPO REDUCIDO DE ARGUMENTACIÓN JURÍDICA Y RECURSOS DEL JURISTA"/>
    <s v="GRUPO-A1"/>
    <s v="Grupo Reducido de Argumentación jurídica y recursos del jurista"/>
    <s v="2S"/>
    <n v="18027322"/>
    <s v="SUSÍN"/>
    <s v="BETRÁN"/>
    <s v="RAÚL"/>
    <s v="rasusin"/>
    <s v="raul.susin@unirioja.es"/>
    <n v="0.75"/>
    <n v="0.75"/>
    <x v="1"/>
    <n v="504"/>
    <s v="PROFESOR TITULAR UNIVERSIDAD"/>
    <s v="C01"/>
    <s v="TIEMPO COMPLETO"/>
    <s v="2015-09-15 00:00:00.0"/>
    <s v="null"/>
    <s v="DF100148"/>
    <s v="PROFESOR TITULAR DE UNIVERSIDAD"/>
    <s v="R103"/>
    <x v="1"/>
    <n v="381"/>
    <s v="FILOSOFÍA DEL DERECHO"/>
  </r>
  <r>
    <x v="1"/>
    <n v="17206354"/>
    <s v="FCJS"/>
    <n v="703"/>
    <s v="202204R"/>
    <s v="GRUPO-A2"/>
    <s v="Argumentación jurídica y recursos del jurista"/>
    <s v="GR"/>
    <s v="GRUPO REDUCIDO"/>
    <s v="202204R"/>
    <s v="GRUPO REDUCIDO DE ARGUMENTACIÓN JURÍDICA Y RECURSOS DEL JURISTA"/>
    <s v="GRUPO-A2"/>
    <s v="Grupo Reducido de Argumentación jurídica y recursos del jurista"/>
    <s v="2S"/>
    <n v="17206354"/>
    <s v="MARTÍNEZ DE PISÓN"/>
    <s v="CAVERO"/>
    <s v="JOSÉ MARÍA"/>
    <s v="jdepison"/>
    <s v="jose.mezdepison@unirioja.es"/>
    <n v="0.75"/>
    <n v="0.75"/>
    <x v="0"/>
    <n v="500"/>
    <s v="CATEDRATICO DE UNIVERSIDAD"/>
    <s v="01R"/>
    <s v="TIEMPO COMPLETO REDUCIDO"/>
    <s v="2013-09-01 00:00:00.0"/>
    <s v="null"/>
    <s v="DF31106"/>
    <s v="CATEDRÁTICO DE UNIVERSIDAD"/>
    <s v="R103"/>
    <x v="1"/>
    <n v="381"/>
    <s v="FILOSOFÍA DEL DERECHO"/>
  </r>
  <r>
    <x v="1"/>
    <n v="18027322"/>
    <s v="FCJS"/>
    <n v="703"/>
    <s v="202204R"/>
    <s v="GRUPO-A2"/>
    <s v="Argumentación jurídica y recursos del jurista"/>
    <s v="GR"/>
    <s v="GRUPO REDUCIDO"/>
    <s v="202204R"/>
    <s v="GRUPO REDUCIDO DE ARGUMENTACIÓN JURÍDICA Y RECURSOS DEL JURISTA"/>
    <s v="GRUPO-A2"/>
    <s v="Grupo Reducido de Argumentación jurídica y recursos del jurista"/>
    <s v="2S"/>
    <n v="18027322"/>
    <s v="SUSÍN"/>
    <s v="BETRÁN"/>
    <s v="RAÚL"/>
    <s v="rasusin"/>
    <s v="raul.susin@unirioja.es"/>
    <n v="0.75"/>
    <n v="0.75"/>
    <x v="1"/>
    <n v="504"/>
    <s v="PROFESOR TITULAR UNIVERSIDAD"/>
    <s v="C01"/>
    <s v="TIEMPO COMPLETO"/>
    <s v="2015-09-15 00:00:00.0"/>
    <s v="null"/>
    <s v="DF100148"/>
    <s v="PROFESOR TITULAR DE UNIVERSIDAD"/>
    <s v="R103"/>
    <x v="1"/>
    <n v="381"/>
    <s v="FILOSOFÍA DEL DERECHO"/>
  </r>
  <r>
    <x v="1"/>
    <n v="17206354"/>
    <s v="FCJS"/>
    <n v="703"/>
    <s v="202204R"/>
    <s v="GRUPO-A3"/>
    <s v="Argumentación jurídica y recursos del jurista"/>
    <s v="GR"/>
    <s v="GRUPO REDUCIDO"/>
    <s v="202204R"/>
    <s v="GRUPO REDUCIDO DE ARGUMENTACIÓN JURÍDICA Y RECURSOS DEL JURISTA"/>
    <s v="GRUPO-A3"/>
    <s v="Grupo Reducido de Argumentación jurídica y recursos del jurista"/>
    <s v="2S"/>
    <n v="17206354"/>
    <s v="MARTÍNEZ DE PISÓN"/>
    <s v="CAVERO"/>
    <s v="JOSÉ MARÍA"/>
    <s v="jdepison"/>
    <s v="jose.mezdepison@unirioja.es"/>
    <n v="0.75"/>
    <n v="0.75"/>
    <x v="0"/>
    <n v="500"/>
    <s v="CATEDRATICO DE UNIVERSIDAD"/>
    <s v="01R"/>
    <s v="TIEMPO COMPLETO REDUCIDO"/>
    <s v="2013-09-01 00:00:00.0"/>
    <s v="null"/>
    <s v="DF31106"/>
    <s v="CATEDRÁTICO DE UNIVERSIDAD"/>
    <s v="R103"/>
    <x v="1"/>
    <n v="381"/>
    <s v="FILOSOFÍA DEL DERECHO"/>
  </r>
  <r>
    <x v="1"/>
    <n v="18027322"/>
    <s v="FCJS"/>
    <n v="703"/>
    <s v="202204R"/>
    <s v="GRUPO-A3"/>
    <s v="Argumentación jurídica y recursos del jurista"/>
    <s v="GR"/>
    <s v="GRUPO REDUCIDO"/>
    <s v="202204R"/>
    <s v="GRUPO REDUCIDO DE ARGUMENTACIÓN JURÍDICA Y RECURSOS DEL JURISTA"/>
    <s v="GRUPO-A3"/>
    <s v="Grupo Reducido de Argumentación jurídica y recursos del jurista"/>
    <s v="2S"/>
    <n v="18027322"/>
    <s v="SUSÍN"/>
    <s v="BETRÁN"/>
    <s v="RAÚL"/>
    <s v="rasusin"/>
    <s v="raul.susin@unirioja.es"/>
    <n v="0.75"/>
    <n v="0.75"/>
    <x v="1"/>
    <n v="504"/>
    <s v="PROFESOR TITULAR UNIVERSIDAD"/>
    <s v="C01"/>
    <s v="TIEMPO COMPLETO"/>
    <s v="2015-09-15 00:00:00.0"/>
    <s v="null"/>
    <s v="DF100148"/>
    <s v="PROFESOR TITULAR DE UNIVERSIDAD"/>
    <s v="R103"/>
    <x v="1"/>
    <n v="381"/>
    <s v="FILOSOFÍA DEL DERECHO"/>
  </r>
  <r>
    <x v="1"/>
    <n v="16576351"/>
    <s v="FCJS"/>
    <n v="704"/>
    <s v="202205G"/>
    <s v="GRUPO-A"/>
    <s v="Derecho internacional y Derecho de la Unión Europea"/>
    <s v="GG"/>
    <s v="GRUPO GRANDE"/>
    <s v="202205G"/>
    <s v="GRUPO GRANDE DE DCHO. INTERNACIONAL Y D. DE LA UE"/>
    <s v="GRUPO-A"/>
    <s v="Grupo Grande de DCHO. INTERNACIONAL Y DCHO. DE LA UE"/>
    <s v="2S"/>
    <n v="16576351"/>
    <s v="URREA"/>
    <s v="CORRES"/>
    <s v="MARIOLA"/>
    <s v="maurrea"/>
    <s v="mariola.urrea@unirioja.es"/>
    <n v="6.5"/>
    <n v="6.5"/>
    <x v="1"/>
    <n v="504"/>
    <s v="PROFESOR TITULAR UNIVERSIDAD"/>
    <s v="C01"/>
    <s v="TIEMPO COMPLETO"/>
    <s v="2009-06-12 00:00:00.0"/>
    <s v="null"/>
    <s v="DF100231"/>
    <s v="PROFESOR TITULAR DE UNIVERSIDAD"/>
    <s v="R103"/>
    <x v="1"/>
    <n v="160"/>
    <s v="DERECHO INTERNACIONAL PUBLICO Y RELACIONES INTERNA"/>
  </r>
  <r>
    <x v="1"/>
    <n v="16576351"/>
    <s v="FCJS"/>
    <n v="704"/>
    <s v="202205R"/>
    <s v="GRUPO-A1"/>
    <s v="Derecho internacional y Derecho de la Unión Europea"/>
    <s v="GR"/>
    <s v="GRUPO REDUCIDO"/>
    <s v="202205R"/>
    <s v="GRUPO REDUCIDO DE DCHO. INTERNACIONAL Y D. DE LA UE"/>
    <s v="GRUPO-A1"/>
    <s v="Grupo Reducido de DCHO. INTERNACIONAL Y DCHO. DE LA UE"/>
    <s v="2S"/>
    <n v="16576351"/>
    <s v="URREA"/>
    <s v="CORRES"/>
    <s v="MARIOLA"/>
    <s v="maurrea"/>
    <s v="mariola.urrea@unirioja.es"/>
    <n v="2.5"/>
    <n v="2.5"/>
    <x v="1"/>
    <n v="504"/>
    <s v="PROFESOR TITULAR UNIVERSIDAD"/>
    <s v="C01"/>
    <s v="TIEMPO COMPLETO"/>
    <s v="2009-06-12 00:00:00.0"/>
    <s v="null"/>
    <s v="DF100231"/>
    <s v="PROFESOR TITULAR DE UNIVERSIDAD"/>
    <s v="R103"/>
    <x v="1"/>
    <n v="160"/>
    <s v="DERECHO INTERNACIONAL PUBLICO Y RELACIONES INTERNA"/>
  </r>
  <r>
    <x v="1"/>
    <n v="16576351"/>
    <s v="FCJS"/>
    <n v="704"/>
    <s v="202205R"/>
    <s v="GRUPO-A2"/>
    <s v="Derecho internacional y Derecho de la Unión Europea"/>
    <s v="GR"/>
    <s v="GRUPO REDUCIDO"/>
    <s v="202205R"/>
    <s v="GRUPO REDUCIDO DE DCHO. INTERNACIONAL Y D. DE LA UE"/>
    <s v="GRUPO-A2"/>
    <s v="Grupo Reducido de DCHO. INTERNACIONAL Y DCHO. DE LA UE"/>
    <s v="2S"/>
    <n v="16576351"/>
    <s v="URREA"/>
    <s v="CORRES"/>
    <s v="MARIOLA"/>
    <s v="maurrea"/>
    <s v="mariola.urrea@unirioja.es"/>
    <n v="2.5"/>
    <n v="2.5"/>
    <x v="1"/>
    <n v="504"/>
    <s v="PROFESOR TITULAR UNIVERSIDAD"/>
    <s v="C01"/>
    <s v="TIEMPO COMPLETO"/>
    <s v="2009-06-12 00:00:00.0"/>
    <s v="null"/>
    <s v="DF100231"/>
    <s v="PROFESOR TITULAR DE UNIVERSIDAD"/>
    <s v="R103"/>
    <x v="1"/>
    <n v="160"/>
    <s v="DERECHO INTERNACIONAL PUBLICO Y RELACIONES INTERNA"/>
  </r>
  <r>
    <x v="2"/>
    <n v="16576351"/>
    <s v="FCJS"/>
    <n v="704"/>
    <s v="202205G"/>
    <s v="GRUPO-A"/>
    <s v="Derecho internacional y Derecho de la Unión Europea"/>
    <s v="GG"/>
    <s v="GRUPO GRANDE"/>
    <s v="202205G"/>
    <s v="GRUPO GRANDE DE DCHO. INTERNACIONAL Y D. DE LA UE"/>
    <s v="GRUPO-A"/>
    <s v="Grupo Grande de DCHO. INTERNACIONAL Y DCHO. DE LA UE"/>
    <s v="2S"/>
    <n v="16576351"/>
    <s v="URREA"/>
    <s v="CORRES"/>
    <s v="MARIOLA"/>
    <s v="maurrea"/>
    <s v="mariola.urrea@unirioja.es"/>
    <n v="6.5"/>
    <m/>
    <x v="1"/>
    <n v="504"/>
    <s v="PROFESOR TITULAR UNIVERSIDAD"/>
    <s v="C01"/>
    <s v="TIEMPO COMPLETO"/>
    <s v="2009-06-12 00:00:00.0"/>
    <s v="null"/>
    <s v="DF100231"/>
    <s v="PROFESOR TITULAR DE UNIVERSIDAD"/>
    <s v="R103"/>
    <x v="1"/>
    <n v="160"/>
    <s v="DERECHO INTERNACIONAL PUBLICO Y RELACIONES INTERNA"/>
  </r>
  <r>
    <x v="2"/>
    <n v="16576351"/>
    <s v="FCJS"/>
    <n v="704"/>
    <s v="202205R"/>
    <s v="GRUPO-A2"/>
    <s v="Derecho internacional y Derecho de la Unión Europea"/>
    <s v="GR"/>
    <s v="GRUPO REDUCIDO"/>
    <s v="202205R"/>
    <s v="GRUPO REDUCIDO DE DCHO. INTERNACIONAL Y D. DE LA UE"/>
    <s v="GRUPO-A2"/>
    <s v="Grupo Reducido de DCHO. INTERNACIONAL Y DCHO. DE LA UE"/>
    <s v="2S"/>
    <n v="16576351"/>
    <s v="URREA"/>
    <s v="CORRES"/>
    <s v="MARIOLA"/>
    <s v="maurrea"/>
    <s v="mariola.urrea@unirioja.es"/>
    <n v="2.5"/>
    <m/>
    <x v="1"/>
    <n v="504"/>
    <s v="PROFESOR TITULAR UNIVERSIDAD"/>
    <s v="C01"/>
    <s v="TIEMPO COMPLETO"/>
    <s v="2009-06-12 00:00:00.0"/>
    <s v="null"/>
    <s v="DF100231"/>
    <s v="PROFESOR TITULAR DE UNIVERSIDAD"/>
    <s v="R103"/>
    <x v="1"/>
    <n v="160"/>
    <s v="DERECHO INTERNACIONAL PUBLICO Y RELACIONES INTERNA"/>
  </r>
  <r>
    <x v="1"/>
    <n v="18196196"/>
    <s v="FCJS"/>
    <n v="705"/>
    <s v="043G"/>
    <s v="GRUPO-A"/>
    <s v="Derecho de la persona"/>
    <s v="GG"/>
    <s v="GRUPO GRANDE"/>
    <s v="043G"/>
    <s v="GRUPO GRANDE DE DCHO. DE LA PERSONA"/>
    <s v="GRUPO-A"/>
    <s v="Grupo Grande de DERECHO DE LA PERSONA"/>
    <s v="1S"/>
    <n v="18196196"/>
    <s v="BARBER"/>
    <s v="CÁRCAMO"/>
    <s v="Mª RONCESVALLES"/>
    <s v="robarber"/>
    <s v="roncesvalles.barber@unirioja.es"/>
    <n v="4.5"/>
    <n v="4.5"/>
    <x v="0"/>
    <n v="500"/>
    <s v="CATEDRATICO DE UNIVERSIDAD"/>
    <s v="01R"/>
    <s v="TIEMPO COMPLETO REDUCIDO"/>
    <s v="2018-12-05 00:00:00.0"/>
    <s v="null"/>
    <s v="DF100375"/>
    <s v="CATEDRÁTICO DE UNIVERSIDAD"/>
    <s v="R103"/>
    <x v="1"/>
    <n v="130"/>
    <s v="DERECHO CIVIL"/>
  </r>
  <r>
    <x v="1"/>
    <n v="18196196"/>
    <s v="FCJS"/>
    <n v="705"/>
    <s v="043R"/>
    <s v="GRUPO-A1"/>
    <s v="Derecho de la persona"/>
    <s v="GR"/>
    <s v="GRUPO REDUCIDO"/>
    <s v="043R"/>
    <s v="GRUPO REDUCIDO DE D. DE LA PERSONA"/>
    <s v="GRUPO-A1"/>
    <s v="Grupo Reducido de Derecho de la persona"/>
    <s v="1S"/>
    <n v="18196196"/>
    <s v="BARBER"/>
    <s v="CÁRCAMO"/>
    <s v="Mª RONCESVALLES"/>
    <s v="robarber"/>
    <s v="roncesvalles.barber@unirioja.es"/>
    <n v="1.5"/>
    <n v="1.5"/>
    <x v="0"/>
    <n v="500"/>
    <s v="CATEDRATICO DE UNIVERSIDAD"/>
    <s v="01R"/>
    <s v="TIEMPO COMPLETO REDUCIDO"/>
    <s v="2018-12-05 00:00:00.0"/>
    <s v="null"/>
    <s v="DF100375"/>
    <s v="CATEDRÁTICO DE UNIVERSIDAD"/>
    <s v="R103"/>
    <x v="1"/>
    <n v="130"/>
    <s v="DERECHO CIVIL"/>
  </r>
  <r>
    <x v="1"/>
    <n v="18196196"/>
    <s v="FCJS"/>
    <n v="705"/>
    <s v="043R"/>
    <s v="GRUPO-A2"/>
    <s v="Derecho de la persona"/>
    <s v="GR"/>
    <s v="GRUPO REDUCIDO"/>
    <s v="043R"/>
    <s v="GRUPO REDUCIDO DE D. DE LA PERSONA"/>
    <s v="GRUPO-A2"/>
    <s v="Grupo Reducido de Derecho de la persona"/>
    <s v="1S"/>
    <n v="18196196"/>
    <s v="BARBER"/>
    <s v="CÁRCAMO"/>
    <s v="Mª RONCESVALLES"/>
    <s v="robarber"/>
    <s v="roncesvalles.barber@unirioja.es"/>
    <n v="1.5"/>
    <n v="1.5"/>
    <x v="0"/>
    <n v="500"/>
    <s v="CATEDRATICO DE UNIVERSIDAD"/>
    <s v="01R"/>
    <s v="TIEMPO COMPLETO REDUCIDO"/>
    <s v="2018-12-05 00:00:00.0"/>
    <s v="null"/>
    <s v="DF100375"/>
    <s v="CATEDRÁTICO DE UNIVERSIDAD"/>
    <s v="R103"/>
    <x v="1"/>
    <n v="130"/>
    <s v="DERECHO CIVIL"/>
  </r>
  <r>
    <x v="3"/>
    <n v="13104263"/>
    <s v="FCJS"/>
    <n v="705"/>
    <s v="043G"/>
    <s v="GRUPO-B"/>
    <s v="Derecho de la persona"/>
    <s v="GG"/>
    <s v="GRUPO GRANDE"/>
    <s v="043G"/>
    <s v="GRUPO GRANDE DE DCHO. DE LA PERSONA"/>
    <s v="GRUPO-B"/>
    <s v="Grupo Grande de DERECHO DE LA PERSONA"/>
    <s v="1S"/>
    <n v="13104263"/>
    <s v="SÁNCHEZ"/>
    <s v="HERNÁNDEZ"/>
    <s v="ÁNGEL"/>
    <s v="asanchez"/>
    <s v="angel.sanchez@unirioja.es"/>
    <n v="4.5"/>
    <n v="4.5"/>
    <x v="0"/>
    <n v="500"/>
    <s v="CATEDRATICO DE UNIVERSIDAD"/>
    <s v="01R"/>
    <s v="TIEMPO COMPLETO REDUCIDO"/>
    <s v="2018-12-18 00:00:00.0"/>
    <s v="null"/>
    <s v="DF100376"/>
    <s v="CATEDRÁTICO DE UNIVERSIDAD"/>
    <s v="R103"/>
    <x v="1"/>
    <n v="130"/>
    <s v="DERECHO CIVIL"/>
  </r>
  <r>
    <x v="3"/>
    <n v="13104263"/>
    <s v="FCJS"/>
    <n v="705"/>
    <s v="043R"/>
    <s v="GRUPO-B1"/>
    <s v="Derecho de la persona"/>
    <s v="GR"/>
    <s v="GRUPO REDUCIDO"/>
    <s v="043R"/>
    <s v="GRUPO REDUCIDO DE D. DE LA PERSONA"/>
    <s v="GRUPO-B1"/>
    <s v="Grupo Reducido de Derecho de la persona"/>
    <s v="1S"/>
    <n v="13104263"/>
    <s v="SÁNCHEZ"/>
    <s v="HERNÁNDEZ"/>
    <s v="ÁNGEL"/>
    <s v="asanchez"/>
    <s v="angel.sanchez@unirioja.es"/>
    <n v="1.5"/>
    <n v="1.5"/>
    <x v="0"/>
    <n v="500"/>
    <s v="CATEDRATICO DE UNIVERSIDAD"/>
    <s v="01R"/>
    <s v="TIEMPO COMPLETO REDUCIDO"/>
    <s v="2018-12-18 00:00:00.0"/>
    <s v="null"/>
    <s v="DF100376"/>
    <s v="CATEDRÁTICO DE UNIVERSIDAD"/>
    <s v="R103"/>
    <x v="1"/>
    <n v="130"/>
    <s v="DERECHO CIVIL"/>
  </r>
  <r>
    <x v="3"/>
    <n v="13104263"/>
    <s v="FCJS"/>
    <n v="705"/>
    <s v="043R"/>
    <s v="GRUPO-B2"/>
    <s v="Derecho de la persona"/>
    <s v="GR"/>
    <s v="GRUPO REDUCIDO"/>
    <s v="043R"/>
    <s v="GRUPO REDUCIDO DE D. DE LA PERSONA"/>
    <s v="GRUPO-B2"/>
    <s v="Grupo Reducido de Derecho de la persona"/>
    <s v="1S"/>
    <n v="13104263"/>
    <s v="SÁNCHEZ"/>
    <s v="HERNÁNDEZ"/>
    <s v="ÁNGEL"/>
    <s v="asanchez"/>
    <s v="angel.sanchez@unirioja.es"/>
    <n v="1.5"/>
    <n v="1.5"/>
    <x v="0"/>
    <n v="500"/>
    <s v="CATEDRATICO DE UNIVERSIDAD"/>
    <s v="01R"/>
    <s v="TIEMPO COMPLETO REDUCIDO"/>
    <s v="2018-12-18 00:00:00.0"/>
    <s v="null"/>
    <s v="DF100376"/>
    <s v="CATEDRÁTICO DE UNIVERSIDAD"/>
    <s v="R103"/>
    <x v="1"/>
    <n v="130"/>
    <s v="DERECHO CIVIL"/>
  </r>
  <r>
    <x v="1"/>
    <n v="16261031"/>
    <s v="FCJS"/>
    <n v="706"/>
    <s v="044G"/>
    <s v="GRUPO-A"/>
    <s v="Derecho de las Administraciones Públicas"/>
    <s v="GG"/>
    <s v="GRUPO GRANDE"/>
    <s v="044G"/>
    <s v="GRUPO GRANDE DE DCHO. DE LAS ADMONES. PÚBLICAS"/>
    <s v="GRUPO-A"/>
    <s v="Grupo Grande de DCHO. DE LAS ADMONES. PÚBLICAS"/>
    <s v="1S"/>
    <n v="16261031"/>
    <s v="SANTAMARÍA"/>
    <s v="ARINAS"/>
    <s v="RENÉ JAVIER"/>
    <s v="resantam"/>
    <s v="rene-javier.santamaria@unirioja.es"/>
    <n v="0"/>
    <n v="0"/>
    <x v="0"/>
    <n v="504"/>
    <s v="PROFESOR TITULAR UNIVERSIDAD"/>
    <s v="01R"/>
    <s v="TIEMPO COMPLETO REDUCIDO"/>
    <s v="2016-09-15 00:00:00.0"/>
    <s v="null"/>
    <s v="DF100199"/>
    <s v="PROFESOR TITULAR DE UNIVERSIDAD"/>
    <s v="R103"/>
    <x v="1"/>
    <n v="125"/>
    <s v="DERECHO ADMINISTRATIVO"/>
  </r>
  <r>
    <x v="1"/>
    <n v="16598717"/>
    <s v="FCJS"/>
    <n v="706"/>
    <s v="044G"/>
    <s v="GRUPO-A"/>
    <s v="Derecho de las Administraciones Públicas"/>
    <s v="GG"/>
    <s v="GRUPO GRANDE"/>
    <s v="044G"/>
    <s v="GRUPO GRANDE DE DCHO. DE LAS ADMONES. PÚBLICAS"/>
    <s v="GRUPO-A"/>
    <s v="Grupo Grande de DCHO. DE LAS ADMONES. PÚBLICAS"/>
    <s v="1S"/>
    <n v="16598717"/>
    <s v="SAN MARTÍN"/>
    <s v="SEGURA"/>
    <s v="DAVID"/>
    <s v="dasan-ma"/>
    <s v="david.san-martin@unirioja.es"/>
    <n v="4.5"/>
    <n v="4.5"/>
    <x v="1"/>
    <n v="536"/>
    <s v="PROFESOR INTERINO"/>
    <s v="C01"/>
    <s v="TIEMPO COMPLETO"/>
    <s v="2018-09-24 00:00:00.0"/>
    <s v="2019-09-14 00:00:00.0"/>
    <s v="PI101421"/>
    <s v="PROFESOR CONTRATADO INTERINO"/>
    <s v="R103"/>
    <x v="1"/>
    <n v="125"/>
    <s v="DERECHO ADMINISTRATIVO"/>
  </r>
  <r>
    <x v="1"/>
    <n v="16566979"/>
    <s v="FCJS"/>
    <n v="706"/>
    <s v="044R"/>
    <s v="GRUPO-A1"/>
    <s v="Derecho de las Administraciones Públicas"/>
    <s v="GR"/>
    <s v="GRUPO REDUCIDO"/>
    <s v="044R"/>
    <s v="GRUPO REDUCIDO DE DCHO. DE LAS ADMONES. PÚBLICAS"/>
    <s v="GRUPO-A1"/>
    <s v="Grupo Reducido de DCHO. DE LAS ADMONES. PÚBLICAS"/>
    <s v="1S"/>
    <n v="16566979"/>
    <s v="BARRIOBERO"/>
    <s v="MARTÍNEZ"/>
    <s v="IGNACIO"/>
    <s v="igbarrio"/>
    <s v="ignacio.barriobero@unirioja.es"/>
    <n v="1.5"/>
    <n v="1.5"/>
    <x v="1"/>
    <n v="532"/>
    <s v="LABORAL DOCENTE-ASOCIADO"/>
    <s v="P06"/>
    <s v="TIEMPO PARCIAL (6+6 HORAS)"/>
    <s v="2016-09-15 00:00:00.0"/>
    <s v="2019-09-14 00:00:00.0"/>
    <s v="PI101100"/>
    <s v="PROFESOR ASOCIADO"/>
    <s v="R103"/>
    <x v="1"/>
    <n v="125"/>
    <s v="DERECHO ADMINISTRATIVO"/>
  </r>
  <r>
    <x v="1"/>
    <n v="16566979"/>
    <s v="FCJS"/>
    <n v="706"/>
    <s v="044R"/>
    <s v="GRUPO-A2"/>
    <s v="Derecho de las Administraciones Públicas"/>
    <s v="GR"/>
    <s v="GRUPO REDUCIDO"/>
    <s v="044R"/>
    <s v="GRUPO REDUCIDO DE DCHO. DE LAS ADMONES. PÚBLICAS"/>
    <s v="GRUPO-A2"/>
    <s v="Grupo Reducido de DCHO. DE LAS ADMONES. PÚBLICAS"/>
    <s v="1S"/>
    <n v="16566979"/>
    <s v="BARRIOBERO"/>
    <s v="MARTÍNEZ"/>
    <s v="IGNACIO"/>
    <s v="igbarrio"/>
    <s v="ignacio.barriobero@unirioja.es"/>
    <n v="1.5"/>
    <n v="1.5"/>
    <x v="1"/>
    <n v="532"/>
    <s v="LABORAL DOCENTE-ASOCIADO"/>
    <s v="P06"/>
    <s v="TIEMPO PARCIAL (6+6 HORAS)"/>
    <s v="2016-09-15 00:00:00.0"/>
    <s v="2019-09-14 00:00:00.0"/>
    <s v="PI101100"/>
    <s v="PROFESOR ASOCIADO"/>
    <s v="R103"/>
    <x v="1"/>
    <n v="125"/>
    <s v="DERECHO ADMINISTRATIVO"/>
  </r>
  <r>
    <x v="3"/>
    <n v="16598717"/>
    <s v="FCJS"/>
    <n v="706"/>
    <s v="044G"/>
    <s v="GRUPO-B"/>
    <s v="Derecho de las Administraciones Públicas"/>
    <s v="GG"/>
    <s v="GRUPO GRANDE"/>
    <s v="044G"/>
    <s v="GRUPO GRANDE DE DCHO. DE LAS ADMONES. PÚBLICAS"/>
    <s v="GRUPO-B"/>
    <s v="Grupo Grande de DCHO. DE LAS ADMONES. PÚBLICAS"/>
    <s v="1S"/>
    <n v="16598717"/>
    <s v="SAN MARTÍN"/>
    <s v="SEGURA"/>
    <s v="DAVID"/>
    <s v="dasan-ma"/>
    <s v="david.san-martin@unirioja.es"/>
    <n v="4.5"/>
    <n v="4.5"/>
    <x v="1"/>
    <n v="536"/>
    <s v="PROFESOR INTERINO"/>
    <s v="C01"/>
    <s v="TIEMPO COMPLETO"/>
    <s v="2018-09-24 00:00:00.0"/>
    <s v="2019-09-14 00:00:00.0"/>
    <s v="PI101421"/>
    <s v="PROFESOR CONTRATADO INTERINO"/>
    <s v="R103"/>
    <x v="1"/>
    <n v="125"/>
    <s v="DERECHO ADMINISTRATIVO"/>
  </r>
  <r>
    <x v="3"/>
    <n v="16632993"/>
    <s v="FCJS"/>
    <n v="706"/>
    <s v="044R"/>
    <s v="GRUPO-B1"/>
    <s v="Derecho de las Administraciones Públicas"/>
    <s v="GR"/>
    <s v="GRUPO REDUCIDO"/>
    <s v="044R"/>
    <s v="GRUPO REDUCIDO DE DCHO. DE LAS ADMONES. PÚBLICAS"/>
    <s v="GRUPO-B1"/>
    <s v="Grupo Reducido de DCHO. DE LAS ADMONES. PÚBLICAS"/>
    <s v="1S"/>
    <n v="16632993"/>
    <s v="MUÑOZ"/>
    <s v="BENITO"/>
    <s v="LUCÍA"/>
    <s v="lumunob"/>
    <s v="lucia.munoz@alum.unirioja.es"/>
    <n v="1.5"/>
    <n v="1.5"/>
    <x v="1"/>
    <n v="536"/>
    <s v="PROFESOR INTERINO"/>
    <s v="P03"/>
    <s v="TIEMPO PARCIAL (3+3 HORAS)"/>
    <s v="2018-09-24 00:00:00.0"/>
    <s v="2019-09-14 00:00:00.0"/>
    <s v="PI101419"/>
    <s v="PROFESOR CONTRATADO INTERINO"/>
    <s v="R103"/>
    <x v="1"/>
    <n v="125"/>
    <s v="DERECHO ADMINISTRATIVO"/>
  </r>
  <r>
    <x v="3"/>
    <n v="16632993"/>
    <s v="FCJS"/>
    <n v="706"/>
    <s v="044R"/>
    <s v="GRUPO-B2"/>
    <s v="Derecho de las Administraciones Públicas"/>
    <s v="GR"/>
    <s v="GRUPO REDUCIDO"/>
    <s v="044R"/>
    <s v="GRUPO REDUCIDO DE DCHO. DE LAS ADMONES. PÚBLICAS"/>
    <s v="GRUPO-B2"/>
    <s v="Grupo Reducido de DCHO. DE LAS ADMONES. PÚBLICAS"/>
    <s v="1S"/>
    <n v="16632993"/>
    <s v="MUÑOZ"/>
    <s v="BENITO"/>
    <s v="LUCÍA"/>
    <s v="lumunob"/>
    <s v="lucia.munoz@alum.unirioja.es"/>
    <n v="1.5"/>
    <n v="1.5"/>
    <x v="1"/>
    <n v="536"/>
    <s v="PROFESOR INTERINO"/>
    <s v="P03"/>
    <s v="TIEMPO PARCIAL (3+3 HORAS)"/>
    <s v="2018-09-24 00:00:00.0"/>
    <s v="2019-09-14 00:00:00.0"/>
    <s v="PI101419"/>
    <s v="PROFESOR CONTRATADO INTERINO"/>
    <s v="R103"/>
    <x v="1"/>
    <n v="125"/>
    <s v="DERECHO ADMINISTRATIVO"/>
  </r>
  <r>
    <x v="2"/>
    <n v="16598717"/>
    <s v="FCJS"/>
    <n v="706"/>
    <s v="044G"/>
    <s v="GRUPO-B"/>
    <s v="Derecho de las Administraciones Públicas"/>
    <s v="GG"/>
    <s v="GRUPO GRANDE"/>
    <s v="044G"/>
    <s v="GRUPO GRANDE DE DCHO. DE LAS ADMONES. PÚBLICAS"/>
    <s v="GRUPO-B"/>
    <s v="Grupo Grande de DCHO. DE LAS ADMONES. PÚBLICAS"/>
    <s v="1S"/>
    <n v="16598717"/>
    <s v="SAN MARTÍN"/>
    <s v="SEGURA"/>
    <s v="DAVID"/>
    <s v="dasan-ma"/>
    <s v="david.san-martin@unirioja.es"/>
    <n v="4.5"/>
    <m/>
    <x v="1"/>
    <n v="536"/>
    <s v="PROFESOR INTERINO"/>
    <s v="C01"/>
    <s v="TIEMPO COMPLETO"/>
    <s v="2018-09-24 00:00:00.0"/>
    <s v="2019-09-14 00:00:00.0"/>
    <s v="PI101421"/>
    <s v="PROFESOR CONTRATADO INTERINO"/>
    <s v="R103"/>
    <x v="1"/>
    <n v="125"/>
    <s v="DERECHO ADMINISTRATIVO"/>
  </r>
  <r>
    <x v="2"/>
    <n v="16632993"/>
    <s v="FCJS"/>
    <n v="706"/>
    <s v="044R"/>
    <s v="GRUPO-B3"/>
    <s v="Derecho de las Administraciones Públicas"/>
    <s v="GR"/>
    <s v="GRUPO REDUCIDO"/>
    <s v="044R"/>
    <s v="GRUPO REDUCIDO DE DCHO. DE LAS ADMONES. PÚBLICAS"/>
    <s v="GRUPO-B3"/>
    <s v="Grupo Reducido de DCHO. DE LAS ADMONES. PÚBLICAS"/>
    <s v="1S"/>
    <n v="16632993"/>
    <s v="MUÑOZ"/>
    <s v="BENITO"/>
    <s v="LUCÍA"/>
    <s v="lumunob"/>
    <s v="lucia.munoz@alum.unirioja.es"/>
    <n v="1.5"/>
    <n v="1.5"/>
    <x v="1"/>
    <n v="536"/>
    <s v="PROFESOR INTERINO"/>
    <s v="P03"/>
    <s v="TIEMPO PARCIAL (3+3 HORAS)"/>
    <s v="2018-09-24 00:00:00.0"/>
    <s v="2019-09-14 00:00:00.0"/>
    <s v="PI101419"/>
    <s v="PROFESOR CONTRATADO INTERINO"/>
    <s v="R103"/>
    <x v="1"/>
    <n v="125"/>
    <s v="DERECHO ADMINISTRATIVO"/>
  </r>
  <r>
    <x v="1"/>
    <n v="16562995"/>
    <s v="FCJS"/>
    <n v="707"/>
    <s v="048G"/>
    <s v="GRUPO-A"/>
    <s v="Derecho de las Relaciones Laborales y de la Seguridad Social"/>
    <s v="GG"/>
    <s v="GRUPO GRANDE"/>
    <s v="048G"/>
    <s v="GRUPO GRANDE DE DCHO. DE LAS RR.LL. Y SEG. SOCIAL"/>
    <s v="GRUPO-A"/>
    <s v="Grupo Grande de Derecho de las relaciones laborales y seguridad social"/>
    <s v="2S"/>
    <n v="16562995"/>
    <s v="SOMALO"/>
    <s v="SAN JUAN"/>
    <s v="MARÍA"/>
    <s v="masomalo"/>
    <s v="maria.somalo@unirioja.es"/>
    <n v="2"/>
    <n v="2"/>
    <x v="1"/>
    <n v="536"/>
    <s v="PROFESOR INTERINO"/>
    <s v="P03"/>
    <s v="TIEMPO PARCIAL (3+3 HORAS)"/>
    <s v="2019-03-09 00:00:00.0"/>
    <s v="null"/>
    <s v="PI101019"/>
    <s v="PROFESOR CONTRATADO INTERINO"/>
    <s v="R103"/>
    <x v="1"/>
    <n v="140"/>
    <s v="DERECHO DEL TRABAJO Y DE LA SEGURIDAD SOCIAL"/>
  </r>
  <r>
    <x v="1"/>
    <n v="16563493"/>
    <s v="FCJS"/>
    <n v="707"/>
    <s v="048G"/>
    <s v="GRUPO-A"/>
    <s v="Derecho de las Relaciones Laborales y de la Seguridad Social"/>
    <s v="GG"/>
    <s v="GRUPO GRANDE"/>
    <s v="048G"/>
    <s v="GRUPO GRANDE DE DCHO. DE LAS RR.LL. Y SEG. SOCIAL"/>
    <s v="GRUPO-A"/>
    <s v="Grupo Grande de Derecho de las relaciones laborales y seguridad social"/>
    <s v="2S"/>
    <n v="16563493"/>
    <s v="SESMA"/>
    <s v="BASTIDA"/>
    <s v="BEGOÑA"/>
    <s v="bsesma"/>
    <s v="begona.sesma@unirioja.es"/>
    <n v="4.5"/>
    <n v="4.5"/>
    <x v="1"/>
    <n v="534"/>
    <s v="CONTRATADO DOCTOR -TIPO 1"/>
    <s v="C01"/>
    <s v="TIEMPO COMPLETO"/>
    <s v="2008-09-19 00:00:00.0"/>
    <s v="null"/>
    <s v="LD100628"/>
    <s v="PROFESOR CONTRATADO DOCTOR -TIPO 1"/>
    <s v="R103"/>
    <x v="1"/>
    <n v="140"/>
    <s v="DERECHO DEL TRABAJO Y DE LA SEGURIDAD SOCIAL"/>
  </r>
  <r>
    <x v="1"/>
    <n v="16562995"/>
    <s v="FCJS"/>
    <n v="707"/>
    <s v="048R"/>
    <s v="GRUPO-A1"/>
    <s v="Derecho de las Relaciones Laborales y de la Seguridad Social"/>
    <s v="GR"/>
    <s v="GRUPO REDUCIDO"/>
    <s v="048R"/>
    <s v="GRUPO REDUCIDO DE DCHO. DE LAS RR.LL. Y SEG. SOCIAL"/>
    <s v="GRUPO-A1"/>
    <s v="Grupo Reducido de DCHO. DE LAS RR.LL. Y DE LA SEG. SOCIAL"/>
    <s v="2S"/>
    <n v="16562995"/>
    <s v="SOMALO"/>
    <s v="SAN JUAN"/>
    <s v="MARÍA"/>
    <s v="masomalo"/>
    <s v="maria.somalo@unirioja.es"/>
    <n v="1"/>
    <n v="1"/>
    <x v="1"/>
    <n v="536"/>
    <s v="PROFESOR INTERINO"/>
    <s v="P03"/>
    <s v="TIEMPO PARCIAL (3+3 HORAS)"/>
    <s v="2019-03-09 00:00:00.0"/>
    <s v="null"/>
    <s v="PI101019"/>
    <s v="PROFESOR CONTRATADO INTERINO"/>
    <s v="R103"/>
    <x v="1"/>
    <n v="140"/>
    <s v="DERECHO DEL TRABAJO Y DE LA SEGURIDAD SOCIAL"/>
  </r>
  <r>
    <x v="1"/>
    <n v="16563493"/>
    <s v="FCJS"/>
    <n v="707"/>
    <s v="048R"/>
    <s v="GRUPO-A1"/>
    <s v="Derecho de las Relaciones Laborales y de la Seguridad Social"/>
    <s v="GR"/>
    <s v="GRUPO REDUCIDO"/>
    <s v="048R"/>
    <s v="GRUPO REDUCIDO DE DCHO. DE LAS RR.LL. Y SEG. SOCIAL"/>
    <s v="GRUPO-A1"/>
    <s v="Grupo Reducido de DCHO. DE LAS RR.LL. Y DE LA SEG. SOCIAL"/>
    <s v="2S"/>
    <n v="16563493"/>
    <s v="SESMA"/>
    <s v="BASTIDA"/>
    <s v="BEGOÑA"/>
    <s v="bsesma"/>
    <s v="begona.sesma@unirioja.es"/>
    <n v="1.5"/>
    <n v="1.5"/>
    <x v="1"/>
    <n v="534"/>
    <s v="CONTRATADO DOCTOR -TIPO 1"/>
    <s v="C01"/>
    <s v="TIEMPO COMPLETO"/>
    <s v="2008-09-19 00:00:00.0"/>
    <s v="null"/>
    <s v="LD100628"/>
    <s v="PROFESOR CONTRATADO DOCTOR -TIPO 1"/>
    <s v="R103"/>
    <x v="1"/>
    <n v="140"/>
    <s v="DERECHO DEL TRABAJO Y DE LA SEGURIDAD SOCIAL"/>
  </r>
  <r>
    <x v="1"/>
    <n v="16562995"/>
    <s v="FCJS"/>
    <n v="707"/>
    <s v="048R"/>
    <s v="GRUPO-A2"/>
    <s v="Derecho de las Relaciones Laborales y de la Seguridad Social"/>
    <s v="GR"/>
    <s v="GRUPO REDUCIDO"/>
    <s v="048R"/>
    <s v="GRUPO REDUCIDO DE DCHO. DE LAS RR.LL. Y SEG. SOCIAL"/>
    <s v="GRUPO-A2"/>
    <s v="Grupo Reducido de DCHO. DE LAS RR.LL. Y DE LA SEG. SOCIAL"/>
    <s v="2S"/>
    <n v="16562995"/>
    <s v="SOMALO"/>
    <s v="SAN JUAN"/>
    <s v="MARÍA"/>
    <s v="masomalo"/>
    <s v="maria.somalo@unirioja.es"/>
    <n v="1"/>
    <n v="1"/>
    <x v="1"/>
    <n v="536"/>
    <s v="PROFESOR INTERINO"/>
    <s v="P03"/>
    <s v="TIEMPO PARCIAL (3+3 HORAS)"/>
    <s v="2019-03-09 00:00:00.0"/>
    <s v="null"/>
    <s v="PI101019"/>
    <s v="PROFESOR CONTRATADO INTERINO"/>
    <s v="R103"/>
    <x v="1"/>
    <n v="140"/>
    <s v="DERECHO DEL TRABAJO Y DE LA SEGURIDAD SOCIAL"/>
  </r>
  <r>
    <x v="1"/>
    <n v="16563493"/>
    <s v="FCJS"/>
    <n v="707"/>
    <s v="048R"/>
    <s v="GRUPO-A2"/>
    <s v="Derecho de las Relaciones Laborales y de la Seguridad Social"/>
    <s v="GR"/>
    <s v="GRUPO REDUCIDO"/>
    <s v="048R"/>
    <s v="GRUPO REDUCIDO DE DCHO. DE LAS RR.LL. Y SEG. SOCIAL"/>
    <s v="GRUPO-A2"/>
    <s v="Grupo Reducido de DCHO. DE LAS RR.LL. Y DE LA SEG. SOCIAL"/>
    <s v="2S"/>
    <n v="16563493"/>
    <s v="SESMA"/>
    <s v="BASTIDA"/>
    <s v="BEGOÑA"/>
    <s v="bsesma"/>
    <s v="begona.sesma@unirioja.es"/>
    <n v="1.5"/>
    <n v="1.5"/>
    <x v="1"/>
    <n v="534"/>
    <s v="CONTRATADO DOCTOR -TIPO 1"/>
    <s v="C01"/>
    <s v="TIEMPO COMPLETO"/>
    <s v="2008-09-19 00:00:00.0"/>
    <s v="null"/>
    <s v="LD100628"/>
    <s v="PROFESOR CONTRATADO DOCTOR -TIPO 1"/>
    <s v="R103"/>
    <x v="1"/>
    <n v="140"/>
    <s v="DERECHO DEL TRABAJO Y DE LA SEGURIDAD SOCIAL"/>
  </r>
  <r>
    <x v="3"/>
    <n v="16525592"/>
    <s v="FCJS"/>
    <n v="707"/>
    <s v="048G"/>
    <s v="GRUPO-B"/>
    <s v="Derecho de las Relaciones Laborales y de la Seguridad Social"/>
    <s v="GG"/>
    <s v="GRUPO GRANDE"/>
    <s v="048G"/>
    <s v="GRUPO GRANDE DE DCHO. DE LAS RR.LL. Y SEG. SOCIAL"/>
    <s v="GRUPO-B"/>
    <s v="Grupo Grande de Derecho de las relaciones laborales y seguridad social"/>
    <s v="2S"/>
    <n v="16525592"/>
    <s v="RUBIO"/>
    <s v="LERENA"/>
    <s v="MARÍA VICTORIA"/>
    <s v="m-rubio"/>
    <s v="maria-victoria.rubio@unirioja.es"/>
    <n v="6.5"/>
    <n v="6.5"/>
    <x v="0"/>
    <s v="A-0537"/>
    <s v="TITULAR"/>
    <s v="C01"/>
    <s v="TIEMPO COMPLETO"/>
    <s v="2011-01-01 00:00:00.0"/>
    <s v="null"/>
    <s v="PI100793"/>
    <s v="TITULAR"/>
    <s v="R103"/>
    <x v="1"/>
    <n v="140"/>
    <s v="DERECHO DEL TRABAJO Y DE LA SEGURIDAD SOCIAL"/>
  </r>
  <r>
    <x v="3"/>
    <n v="16525592"/>
    <s v="FCJS"/>
    <n v="707"/>
    <s v="048R"/>
    <s v="GRUPO-B1"/>
    <s v="Derecho de las Relaciones Laborales y de la Seguridad Social"/>
    <s v="GR"/>
    <s v="GRUPO REDUCIDO"/>
    <s v="048R"/>
    <s v="GRUPO REDUCIDO DE DCHO. DE LAS RR.LL. Y SEG. SOCIAL"/>
    <s v="GRUPO-B1"/>
    <s v="Grupo Reducido de DCHO. DE LAS RR.LL. Y DE LA SEG. SOCIAL"/>
    <s v="2S"/>
    <n v="16525592"/>
    <s v="RUBIO"/>
    <s v="LERENA"/>
    <s v="MARÍA VICTORIA"/>
    <s v="m-rubio"/>
    <s v="maria-victoria.rubio@unirioja.es"/>
    <n v="2.5"/>
    <n v="2.5"/>
    <x v="0"/>
    <s v="A-0537"/>
    <s v="TITULAR"/>
    <s v="C01"/>
    <s v="TIEMPO COMPLETO"/>
    <s v="2011-01-01 00:00:00.0"/>
    <s v="null"/>
    <s v="PI100793"/>
    <s v="TITULAR"/>
    <s v="R103"/>
    <x v="1"/>
    <n v="140"/>
    <s v="DERECHO DEL TRABAJO Y DE LA SEGURIDAD SOCIAL"/>
  </r>
  <r>
    <x v="3"/>
    <n v="16525592"/>
    <s v="FCJS"/>
    <n v="707"/>
    <s v="048R"/>
    <s v="GRUPO-B2"/>
    <s v="Derecho de las Relaciones Laborales y de la Seguridad Social"/>
    <s v="GR"/>
    <s v="GRUPO REDUCIDO"/>
    <s v="048R"/>
    <s v="GRUPO REDUCIDO DE DCHO. DE LAS RR.LL. Y SEG. SOCIAL"/>
    <s v="GRUPO-B2"/>
    <s v="Grupo Reducido de DCHO. DE LAS RR.LL. Y DE LA SEG. SOCIAL"/>
    <s v="2S"/>
    <n v="16525592"/>
    <s v="RUBIO"/>
    <s v="LERENA"/>
    <s v="MARÍA VICTORIA"/>
    <s v="m-rubio"/>
    <s v="maria-victoria.rubio@unirioja.es"/>
    <n v="2.5"/>
    <n v="2.5"/>
    <x v="0"/>
    <s v="A-0537"/>
    <s v="TITULAR"/>
    <s v="C01"/>
    <s v="TIEMPO COMPLETO"/>
    <s v="2011-01-01 00:00:00.0"/>
    <s v="null"/>
    <s v="PI100793"/>
    <s v="TITULAR"/>
    <s v="R103"/>
    <x v="1"/>
    <n v="140"/>
    <s v="DERECHO DEL TRABAJO Y DE LA SEGURIDAD SOCIAL"/>
  </r>
  <r>
    <x v="2"/>
    <n v="16525592"/>
    <s v="FCJS"/>
    <n v="707"/>
    <s v="048G"/>
    <s v="GRUPO-B"/>
    <s v="Derecho de las Relaciones Laborales y de la Seguridad Social"/>
    <s v="GG"/>
    <s v="GRUPO GRANDE"/>
    <s v="048G"/>
    <s v="GRUPO GRANDE DE DCHO. DE LAS RR.LL. Y SEG. SOCIAL"/>
    <s v="GRUPO-B"/>
    <s v="Grupo Grande de Derecho de las relaciones laborales y seguridad social"/>
    <s v="2S"/>
    <n v="16525592"/>
    <s v="RUBIO"/>
    <s v="LERENA"/>
    <s v="MARÍA VICTORIA"/>
    <s v="m-rubio"/>
    <s v="maria-victoria.rubio@unirioja.es"/>
    <n v="6.5"/>
    <m/>
    <x v="0"/>
    <s v="A-0537"/>
    <s v="TITULAR"/>
    <s v="C01"/>
    <s v="TIEMPO COMPLETO"/>
    <s v="2011-01-01 00:00:00.0"/>
    <s v="null"/>
    <s v="PI100793"/>
    <s v="TITULAR"/>
    <s v="R103"/>
    <x v="1"/>
    <n v="140"/>
    <s v="DERECHO DEL TRABAJO Y DE LA SEGURIDAD SOCIAL"/>
  </r>
  <r>
    <x v="2"/>
    <n v="16525592"/>
    <s v="FCJS"/>
    <n v="707"/>
    <s v="048R"/>
    <s v="GRUPO-B3"/>
    <s v="Derecho de las Relaciones Laborales y de la Seguridad Social"/>
    <s v="GR"/>
    <s v="GRUPO REDUCIDO"/>
    <s v="048R"/>
    <s v="GRUPO REDUCIDO DE DCHO. DE LAS RR.LL. Y SEG. SOCIAL"/>
    <s v="GRUPO-B3"/>
    <s v="Grupo Reducido de DCHO. DE LAS RR.LL. Y DE LA SEG. SOCIAL"/>
    <s v="2S"/>
    <n v="16525592"/>
    <s v="RUBIO"/>
    <s v="LERENA"/>
    <s v="MARÍA VICTORIA"/>
    <s v="m-rubio"/>
    <s v="maria-victoria.rubio@unirioja.es"/>
    <n v="2.5"/>
    <n v="2.5"/>
    <x v="0"/>
    <s v="A-0537"/>
    <s v="TITULAR"/>
    <s v="C01"/>
    <s v="TIEMPO COMPLETO"/>
    <s v="2011-01-01 00:00:00.0"/>
    <s v="null"/>
    <s v="PI100793"/>
    <s v="TITULAR"/>
    <s v="R103"/>
    <x v="1"/>
    <n v="140"/>
    <s v="DERECHO DEL TRABAJO Y DE LA SEGURIDAD SOCIAL"/>
  </r>
  <r>
    <x v="1"/>
    <n v="51365599"/>
    <s v="FCJS"/>
    <n v="708"/>
    <s v="031G"/>
    <s v="GRUPO-A"/>
    <s v="Sociedad y estructura social"/>
    <s v="GG"/>
    <s v="GRUPO GRANDE"/>
    <s v="031G"/>
    <s v="GRUPO GRANDE DE SOCIEDAD Y ESTRUCTURA SOCIAL"/>
    <s v="GRUPO-A"/>
    <s v="Grupo Grande de SOCIEDAD Y ESTRUCTURA SOCIAL"/>
    <s v="1S"/>
    <n v="51365599"/>
    <s v="DÍAZ"/>
    <s v="ORUETA"/>
    <s v="FERNANDO"/>
    <s v="fediazo"/>
    <s v="fernando.diaz@unirioja.es"/>
    <n v="4.5"/>
    <n v="4.5"/>
    <x v="0"/>
    <n v="500"/>
    <s v="CATEDRATICO DE UNIVERSIDAD"/>
    <s v="C01"/>
    <s v="TIEMPO COMPLETO"/>
    <s v="2017-12-14 00:00:00.0"/>
    <s v="null"/>
    <s v="DF100349"/>
    <s v="CATEDRÁTICO DE UNIVERSIDAD"/>
    <s v="R114"/>
    <x v="3"/>
    <n v="775"/>
    <s v="SOCIOLOGÍA"/>
  </r>
  <r>
    <x v="1"/>
    <n v="51365599"/>
    <s v="FCJS"/>
    <n v="708"/>
    <s v="031R"/>
    <s v="GRUPO-A1"/>
    <s v="Sociedad y estructura social"/>
    <s v="GR"/>
    <s v="GRUPO REDUCIDO"/>
    <s v="031R"/>
    <s v="GRUPO REDUCIDO DE SOCIEDAD Y ESTRUCTURA SOCIAL"/>
    <s v="GRUPO-A1"/>
    <s v="Grupo Reducido de Sociedad y estructura social"/>
    <s v="1S"/>
    <n v="51365599"/>
    <s v="DÍAZ"/>
    <s v="ORUETA"/>
    <s v="FERNANDO"/>
    <s v="fediazo"/>
    <s v="fernando.diaz@unirioja.es"/>
    <n v="1.5"/>
    <n v="1.5"/>
    <x v="0"/>
    <n v="500"/>
    <s v="CATEDRATICO DE UNIVERSIDAD"/>
    <s v="C01"/>
    <s v="TIEMPO COMPLETO"/>
    <s v="2017-12-14 00:00:00.0"/>
    <s v="null"/>
    <s v="DF100349"/>
    <s v="CATEDRÁTICO DE UNIVERSIDAD"/>
    <s v="R114"/>
    <x v="3"/>
    <n v="775"/>
    <s v="SOCIOLOGÍA"/>
  </r>
  <r>
    <x v="1"/>
    <n v="51365599"/>
    <s v="FCJS"/>
    <n v="708"/>
    <s v="031R"/>
    <s v="GRUPO-A2"/>
    <s v="Sociedad y estructura social"/>
    <s v="GR"/>
    <s v="GRUPO REDUCIDO"/>
    <s v="031R"/>
    <s v="GRUPO REDUCIDO DE SOCIEDAD Y ESTRUCTURA SOCIAL"/>
    <s v="GRUPO-A2"/>
    <s v="Grupo Reducido de Sociedad y estructura social"/>
    <s v="1S"/>
    <n v="51365599"/>
    <s v="DÍAZ"/>
    <s v="ORUETA"/>
    <s v="FERNANDO"/>
    <s v="fediazo"/>
    <s v="fernando.diaz@unirioja.es"/>
    <n v="1.5"/>
    <n v="1.5"/>
    <x v="0"/>
    <n v="500"/>
    <s v="CATEDRATICO DE UNIVERSIDAD"/>
    <s v="C01"/>
    <s v="TIEMPO COMPLETO"/>
    <s v="2017-12-14 00:00:00.0"/>
    <s v="null"/>
    <s v="DF100349"/>
    <s v="CATEDRÁTICO DE UNIVERSIDAD"/>
    <s v="R114"/>
    <x v="3"/>
    <n v="775"/>
    <s v="SOCIOLOGÍA"/>
  </r>
  <r>
    <x v="3"/>
    <n v="16545002"/>
    <s v="FCJS"/>
    <n v="708"/>
    <s v="031G"/>
    <s v="GRUPO-B"/>
    <s v="Sociedad y estructura social"/>
    <s v="GG"/>
    <s v="GRUPO GRANDE"/>
    <s v="031G"/>
    <s v="GRUPO GRANDE DE SOCIEDAD Y ESTRUCTURA SOCIAL"/>
    <s v="GRUPO-B"/>
    <s v="Grupo Grande de SOCIEDAD Y ESTRUCTURA SOCIAL"/>
    <s v="1S"/>
    <n v="16545002"/>
    <s v="SABATER"/>
    <s v="FERNÁNDEZ"/>
    <s v="Mª CARMEN"/>
    <s v="mcsabaf"/>
    <s v="carmen.sabater@unirioja.es"/>
    <n v="4.5"/>
    <n v="4.5"/>
    <x v="0"/>
    <n v="536"/>
    <s v="PROFESOR INTERINO"/>
    <s v="C01"/>
    <s v="TIEMPO COMPLETO"/>
    <s v="2013-09-16 00:00:00.0"/>
    <s v="null"/>
    <s v="PI100925"/>
    <s v="PROFESOR CONTRATADO INTERINO"/>
    <s v="R114"/>
    <x v="3"/>
    <n v="775"/>
    <s v="SOCIOLOGÍA"/>
  </r>
  <r>
    <x v="3"/>
    <n v="16545002"/>
    <s v="FCJS"/>
    <n v="708"/>
    <s v="031R"/>
    <s v="GRUPO-B1"/>
    <s v="Sociedad y estructura social"/>
    <s v="GR"/>
    <s v="GRUPO REDUCIDO"/>
    <s v="031R"/>
    <s v="GRUPO REDUCIDO DE SOCIEDAD Y ESTRUCTURA SOCIAL"/>
    <s v="GRUPO-B1"/>
    <s v="Grupo Reducido de Sociedad y estructura social"/>
    <s v="1S"/>
    <n v="16545002"/>
    <s v="SABATER"/>
    <s v="FERNÁNDEZ"/>
    <s v="Mª CARMEN"/>
    <s v="mcsabaf"/>
    <s v="carmen.sabater@unirioja.es"/>
    <n v="1.5"/>
    <n v="1.5"/>
    <x v="0"/>
    <n v="536"/>
    <s v="PROFESOR INTERINO"/>
    <s v="C01"/>
    <s v="TIEMPO COMPLETO"/>
    <s v="2013-09-16 00:00:00.0"/>
    <s v="null"/>
    <s v="PI100925"/>
    <s v="PROFESOR CONTRATADO INTERINO"/>
    <s v="R114"/>
    <x v="3"/>
    <n v="775"/>
    <s v="SOCIOLOGÍA"/>
  </r>
  <r>
    <x v="3"/>
    <n v="16545002"/>
    <s v="FCJS"/>
    <n v="708"/>
    <s v="031R"/>
    <s v="GRUPO-B2"/>
    <s v="Sociedad y estructura social"/>
    <s v="GR"/>
    <s v="GRUPO REDUCIDO"/>
    <s v="031R"/>
    <s v="GRUPO REDUCIDO DE SOCIEDAD Y ESTRUCTURA SOCIAL"/>
    <s v="GRUPO-B2"/>
    <s v="Grupo Reducido de Sociedad y estructura social"/>
    <s v="1S"/>
    <n v="16545002"/>
    <s v="SABATER"/>
    <s v="FERNÁNDEZ"/>
    <s v="Mª CARMEN"/>
    <s v="mcsabaf"/>
    <s v="carmen.sabater@unirioja.es"/>
    <n v="1.5"/>
    <n v="1.5"/>
    <x v="0"/>
    <n v="536"/>
    <s v="PROFESOR INTERINO"/>
    <s v="C01"/>
    <s v="TIEMPO COMPLETO"/>
    <s v="2013-09-16 00:00:00.0"/>
    <s v="null"/>
    <s v="PI100925"/>
    <s v="PROFESOR CONTRATADO INTERINO"/>
    <s v="R114"/>
    <x v="3"/>
    <n v="775"/>
    <s v="SOCIOLOGÍA"/>
  </r>
  <r>
    <x v="2"/>
    <n v="72823017"/>
    <s v="FCJS"/>
    <n v="708"/>
    <s v="031G"/>
    <s v="GRUPO-C"/>
    <s v="Sociedad y estructura social"/>
    <s v="GG"/>
    <s v="GRUPO GRANDE"/>
    <s v="031G"/>
    <s v="GRUPO GRANDE DE SOCIEDAD Y ESTRUCTURA SOCIAL"/>
    <s v="GRUPO-C"/>
    <s v="Grupo Grande de SOCIEDAD Y ESTRUCTURA SOCIAL"/>
    <s v="1S"/>
    <n v="72823017"/>
    <s v="BOGINO"/>
    <s v="LARRAMBEBERE"/>
    <s v="MARÍA VICTORIA"/>
    <s v="mabogino"/>
    <s v="maria-victoria.bogino@unirioja.es"/>
    <n v="4.5"/>
    <n v="4.5"/>
    <x v="1"/>
    <n v="536"/>
    <s v="PROFESOR INTERINO"/>
    <s v="P06"/>
    <s v="TIEMPO PARCIAL (6+6 HORAS)"/>
    <s v="2018-09-18 00:00:00.0"/>
    <s v="null"/>
    <s v="PI101392"/>
    <s v="PROFESOR CONTRATADO INTERINO"/>
    <s v="R114"/>
    <x v="3"/>
    <n v="775"/>
    <s v="SOCIOLOGÍA"/>
  </r>
  <r>
    <x v="2"/>
    <n v="72823017"/>
    <s v="FCJS"/>
    <n v="708"/>
    <s v="031R"/>
    <s v="GRUPO-C1"/>
    <s v="Sociedad y estructura social"/>
    <s v="GR"/>
    <s v="GRUPO REDUCIDO"/>
    <s v="031R"/>
    <s v="GRUPO REDUCIDO DE SOCIEDAD Y ESTRUCTURA SOCIAL"/>
    <s v="GRUPO-C1"/>
    <s v="Grupo Reducido de Sociedad y estructura social"/>
    <s v="1S"/>
    <n v="72823017"/>
    <s v="BOGINO"/>
    <s v="LARRAMBEBERE"/>
    <s v="MARÍA VICTORIA"/>
    <s v="mabogino"/>
    <s v="maria-victoria.bogino@unirioja.es"/>
    <n v="1.5"/>
    <n v="1.5"/>
    <x v="1"/>
    <n v="536"/>
    <s v="PROFESOR INTERINO"/>
    <s v="P06"/>
    <s v="TIEMPO PARCIAL (6+6 HORAS)"/>
    <s v="2018-09-18 00:00:00.0"/>
    <s v="null"/>
    <s v="PI101392"/>
    <s v="PROFESOR CONTRATADO INTERINO"/>
    <s v="R114"/>
    <x v="3"/>
    <n v="775"/>
    <s v="SOCIOLOGÍA"/>
  </r>
  <r>
    <x v="6"/>
    <n v="72823017"/>
    <s v="FCE"/>
    <n v="708"/>
    <s v="031G"/>
    <s v="GRUPO-C"/>
    <s v="Sociedad y estructura social"/>
    <s v="GG"/>
    <s v="GRUPO GRANDE"/>
    <s v="031G"/>
    <s v="GRUPO GRANDE DE SOCIEDAD Y ESTRUCTURA SOCIAL"/>
    <s v="GRUPO-C"/>
    <s v="Grupo Grande de SOCIEDAD Y ESTRUCTURA SOCIAL"/>
    <s v="1S"/>
    <n v="72823017"/>
    <s v="BOGINO"/>
    <s v="LARRAMBEBERE"/>
    <s v="MARÍA VICTORIA"/>
    <s v="mabogino"/>
    <s v="maria-victoria.bogino@unirioja.es"/>
    <n v="4.5"/>
    <m/>
    <x v="1"/>
    <n v="536"/>
    <s v="PROFESOR INTERINO"/>
    <s v="P06"/>
    <s v="TIEMPO PARCIAL (6+6 HORAS)"/>
    <s v="2018-09-18 00:00:00.0"/>
    <s v="null"/>
    <s v="PI101392"/>
    <s v="PROFESOR CONTRATADO INTERINO"/>
    <s v="R114"/>
    <x v="3"/>
    <n v="775"/>
    <s v="SOCIOLOGÍA"/>
  </r>
  <r>
    <x v="6"/>
    <n v="72823017"/>
    <s v="FCE"/>
    <n v="708"/>
    <s v="031R"/>
    <s v="GRUPO-C2"/>
    <s v="Sociedad y estructura social"/>
    <s v="GR"/>
    <s v="GRUPO REDUCIDO"/>
    <s v="031R"/>
    <s v="GRUPO REDUCIDO DE SOCIEDAD Y ESTRUCTURA SOCIAL"/>
    <s v="GRUPO-C2"/>
    <s v="Grupo Reducido de Sociedad y estructura social"/>
    <s v="1S"/>
    <n v="72823017"/>
    <s v="BOGINO"/>
    <s v="LARRAMBEBERE"/>
    <s v="MARÍA VICTORIA"/>
    <s v="mabogino"/>
    <s v="maria-victoria.bogino@unirioja.es"/>
    <n v="1.5"/>
    <n v="1.5"/>
    <x v="1"/>
    <n v="536"/>
    <s v="PROFESOR INTERINO"/>
    <s v="P06"/>
    <s v="TIEMPO PARCIAL (6+6 HORAS)"/>
    <s v="2018-09-18 00:00:00.0"/>
    <s v="null"/>
    <s v="PI101392"/>
    <s v="PROFESOR CONTRATADO INTERINO"/>
    <s v="R114"/>
    <x v="3"/>
    <n v="775"/>
    <s v="SOCIOLOGÍA"/>
  </r>
  <r>
    <x v="1"/>
    <n v="17845083"/>
    <s v="FCJS"/>
    <n v="709"/>
    <s v="032G"/>
    <s v="GRUPO-A"/>
    <s v="Teoría del Estado y Derecho Constitucional"/>
    <s v="GG"/>
    <s v="GRUPO GRANDE"/>
    <s v="032G"/>
    <s v="GRUPO GRANDE DE TEORÍA DEL ESTADO Y DERECHO CONSTITUCIONAL"/>
    <s v="GRUPO-A"/>
    <s v="Grupo Grande de TEORÍA DEL ESTADO Y DERECHO CONSTITUCIONAL"/>
    <s v="1S"/>
    <n v="17845083"/>
    <s v="CHUECA"/>
    <s v="RODRÍGUEZ"/>
    <s v="RICARDO LUIS"/>
    <s v="richueca"/>
    <s v="ricardo.chueca@unirioja.es"/>
    <n v="4.5"/>
    <n v="4.5"/>
    <x v="0"/>
    <n v="500"/>
    <s v="CATEDRATICO DE UNIVERSIDAD"/>
    <s v="01R"/>
    <s v="TIEMPO COMPLETO REDUCIDO"/>
    <s v="2012-09-01 00:00:00.0"/>
    <s v="null"/>
    <s v="DF100096"/>
    <s v="CATEDRATICO DE UNIVERSIDAD"/>
    <s v="R103"/>
    <x v="1"/>
    <n v="135"/>
    <s v="DERECHO CONSTITUCIONAL"/>
  </r>
  <r>
    <x v="1"/>
    <n v="16614140"/>
    <s v="FCJS"/>
    <n v="709"/>
    <s v="032R"/>
    <s v="GRUPO-A1"/>
    <s v="Teoría del Estado y Derecho Constitucional"/>
    <s v="GR"/>
    <s v="GRUPO REDUCIDO"/>
    <s v="032R"/>
    <s v="GRUPO REDUCIDO DE TEORÍA DEL ESTADO Y DERECHO CONSTITUCIONAL"/>
    <s v="GRUPO-A1"/>
    <s v="Grupo Reducido de Teoría del Estado y Derecho constitucional"/>
    <s v="1S"/>
    <n v="16614140"/>
    <s v="OCON"/>
    <s v="GARCIA"/>
    <s v="JUAN DE LA CRUZ"/>
    <s v="juocon"/>
    <s v="juan.ocon@alum.unirioja.es"/>
    <n v="1.5"/>
    <n v="1.5"/>
    <x v="1"/>
    <n v="121"/>
    <s v="PERSONAL INVESTIGADOR EN FORMACIÓN"/>
    <n v="0"/>
    <s v="_"/>
    <s v="2018-09-14 00:00:00.0"/>
    <s v="2019-09-14 00:00:00.0"/>
    <s v="D03BECARIO1"/>
    <s v="PERSONAL INVESTIGADOR PREDOCTORAL EN FORMACIÓN"/>
    <s v="R103"/>
    <x v="1"/>
    <n v="135"/>
    <s v="DERECHO CONSTITUCIONAL"/>
  </r>
  <r>
    <x v="1"/>
    <n v="16614140"/>
    <s v="FCJS"/>
    <n v="709"/>
    <s v="032R"/>
    <s v="GRUPO-A2"/>
    <s v="Teoría del Estado y Derecho Constitucional"/>
    <s v="GR"/>
    <s v="GRUPO REDUCIDO"/>
    <s v="032R"/>
    <s v="GRUPO REDUCIDO DE TEORÍA DEL ESTADO Y DERECHO CONSTITUCIONAL"/>
    <s v="GRUPO-A2"/>
    <s v="Grupo Reducido de Teoría del Estado y Derecho constitucional"/>
    <s v="1S"/>
    <n v="16614140"/>
    <s v="OCON"/>
    <s v="GARCIA"/>
    <s v="JUAN DE LA CRUZ"/>
    <s v="juocon"/>
    <s v="juan.ocon@alum.unirioja.es"/>
    <n v="1.5"/>
    <n v="1.5"/>
    <x v="1"/>
    <n v="121"/>
    <s v="PERSONAL INVESTIGADOR EN FORMACIÓN"/>
    <n v="0"/>
    <s v="_"/>
    <s v="2018-09-14 00:00:00.0"/>
    <s v="2019-09-14 00:00:00.0"/>
    <s v="D03BECARIO1"/>
    <s v="PERSONAL INVESTIGADOR PREDOCTORAL EN FORMACIÓN"/>
    <s v="R103"/>
    <x v="1"/>
    <n v="135"/>
    <s v="DERECHO CONSTITUCIONAL"/>
  </r>
  <r>
    <x v="1"/>
    <n v="16614140"/>
    <s v="FCJS"/>
    <n v="709"/>
    <s v="032R"/>
    <s v="GRUPO-A3"/>
    <s v="Teoría del Estado y Derecho Constitucional"/>
    <s v="GR"/>
    <s v="GRUPO REDUCIDO"/>
    <s v="032R"/>
    <s v="GRUPO REDUCIDO DE TEORÍA DEL ESTADO Y DERECHO CONSTITUCIONAL"/>
    <s v="GRUPO-A3"/>
    <s v="Grupo Reducido de Teoría del Estado y Derecho constitucional"/>
    <s v="1S"/>
    <n v="16614140"/>
    <s v="OCON"/>
    <s v="GARCIA"/>
    <s v="JUAN DE LA CRUZ"/>
    <s v="juocon"/>
    <s v="juan.ocon@alum.unirioja.es"/>
    <n v="1.5"/>
    <n v="1.5"/>
    <x v="1"/>
    <n v="121"/>
    <s v="PERSONAL INVESTIGADOR EN FORMACIÓN"/>
    <n v="0"/>
    <s v="_"/>
    <s v="2018-09-14 00:00:00.0"/>
    <s v="2019-09-14 00:00:00.0"/>
    <s v="D03BECARIO1"/>
    <s v="PERSONAL INVESTIGADOR PREDOCTORAL EN FORMACIÓN"/>
    <s v="R103"/>
    <x v="1"/>
    <n v="135"/>
    <s v="DERECHO CONSTITUCIONAL"/>
  </r>
  <r>
    <x v="3"/>
    <n v="16532175"/>
    <s v="FCJS"/>
    <n v="709"/>
    <s v="032G"/>
    <s v="GRUPO-B"/>
    <s v="Teoría del Estado y Derecho Constitucional"/>
    <s v="GG"/>
    <s v="GRUPO GRANDE"/>
    <s v="032G"/>
    <s v="GRUPO GRANDE DE TEORÍA DEL ESTADO Y DERECHO CONSTITUCIONAL"/>
    <s v="GRUPO-B"/>
    <s v="Grupo Grande de TEORÍA DEL ESTADO Y DERECHO CONSTITUCIONAL"/>
    <s v="1S"/>
    <n v="16532175"/>
    <s v="IBARRA"/>
    <s v="CUCALÓN"/>
    <s v="ALBERTO ANDRÉS"/>
    <s v="alibarra"/>
    <s v="alberto-andres.ibarra@unirioja.es"/>
    <n v="4.5"/>
    <n v="4.5"/>
    <x v="1"/>
    <n v="532"/>
    <s v="LABORAL DOCENTE-ASOCIADO"/>
    <s v="P06"/>
    <s v="TIEMPO PARCIAL (6+6 HORAS)"/>
    <s v="2016-09-15 00:00:00.0"/>
    <s v="2019-09-14 00:00:00.0"/>
    <s v="PI101102"/>
    <s v="PROFESOR ASOCIADO"/>
    <s v="R103"/>
    <x v="1"/>
    <n v="135"/>
    <s v="DERECHO CONSTITUCIONAL"/>
  </r>
  <r>
    <x v="3"/>
    <n v="16532175"/>
    <s v="FCJS"/>
    <n v="709"/>
    <s v="032R"/>
    <s v="GRUPO-B1"/>
    <s v="Teoría del Estado y Derecho Constitucional"/>
    <s v="GR"/>
    <s v="GRUPO REDUCIDO"/>
    <s v="032R"/>
    <s v="GRUPO REDUCIDO DE TEORÍA DEL ESTADO Y DERECHO CONSTITUCIONAL"/>
    <s v="GRUPO-B1"/>
    <s v="Grupo Reducido de Teoría del Estado y Derecho constitucional"/>
    <s v="1S"/>
    <n v="16532175"/>
    <s v="IBARRA"/>
    <s v="CUCALÓN"/>
    <s v="ALBERTO ANDRÉS"/>
    <s v="alibarra"/>
    <s v="alberto-andres.ibarra@unirioja.es"/>
    <n v="1.5"/>
    <n v="1.5"/>
    <x v="1"/>
    <n v="532"/>
    <s v="LABORAL DOCENTE-ASOCIADO"/>
    <s v="P06"/>
    <s v="TIEMPO PARCIAL (6+6 HORAS)"/>
    <s v="2016-09-15 00:00:00.0"/>
    <s v="2019-09-14 00:00:00.0"/>
    <s v="PI101102"/>
    <s v="PROFESOR ASOCIADO"/>
    <s v="R103"/>
    <x v="1"/>
    <n v="135"/>
    <s v="DERECHO CONSTITUCIONAL"/>
  </r>
  <r>
    <x v="3"/>
    <n v="16532175"/>
    <s v="FCJS"/>
    <n v="709"/>
    <s v="032R"/>
    <s v="GRUPO-B2"/>
    <s v="Teoría del Estado y Derecho Constitucional"/>
    <s v="GR"/>
    <s v="GRUPO REDUCIDO"/>
    <s v="032R"/>
    <s v="GRUPO REDUCIDO DE TEORÍA DEL ESTADO Y DERECHO CONSTITUCIONAL"/>
    <s v="GRUPO-B2"/>
    <s v="Grupo Reducido de Teoría del Estado y Derecho constitucional"/>
    <s v="1S"/>
    <n v="16532175"/>
    <s v="IBARRA"/>
    <s v="CUCALÓN"/>
    <s v="ALBERTO ANDRÉS"/>
    <s v="alibarra"/>
    <s v="alberto-andres.ibarra@unirioja.es"/>
    <n v="1.5"/>
    <n v="1.5"/>
    <x v="1"/>
    <n v="532"/>
    <s v="LABORAL DOCENTE-ASOCIADO"/>
    <s v="P06"/>
    <s v="TIEMPO PARCIAL (6+6 HORAS)"/>
    <s v="2016-09-15 00:00:00.0"/>
    <s v="2019-09-14 00:00:00.0"/>
    <s v="PI101102"/>
    <s v="PROFESOR ASOCIADO"/>
    <s v="R103"/>
    <x v="1"/>
    <n v="135"/>
    <s v="DERECHO CONSTITUCIONAL"/>
  </r>
  <r>
    <x v="3"/>
    <n v="16532175"/>
    <s v="FCJS"/>
    <n v="709"/>
    <s v="032R"/>
    <s v="GRUPO-B3"/>
    <s v="Teoría del Estado y Derecho Constitucional"/>
    <s v="GR"/>
    <s v="GRUPO REDUCIDO"/>
    <s v="032R"/>
    <s v="GRUPO REDUCIDO DE TEORÍA DEL ESTADO Y DERECHO CONSTITUCIONAL"/>
    <s v="GRUPO-B3"/>
    <s v="Grupo Reducido de Teoría del Estado y Derecho constitucional"/>
    <s v="1S"/>
    <n v="16532175"/>
    <s v="IBARRA"/>
    <s v="CUCALÓN"/>
    <s v="ALBERTO ANDRÉS"/>
    <s v="alibarra"/>
    <s v="alberto-andres.ibarra@unirioja.es"/>
    <n v="1.5"/>
    <n v="1.5"/>
    <x v="1"/>
    <n v="532"/>
    <s v="LABORAL DOCENTE-ASOCIADO"/>
    <s v="P06"/>
    <s v="TIEMPO PARCIAL (6+6 HORAS)"/>
    <s v="2016-09-15 00:00:00.0"/>
    <s v="2019-09-14 00:00:00.0"/>
    <s v="PI101102"/>
    <s v="PROFESOR ASOCIADO"/>
    <s v="R103"/>
    <x v="1"/>
    <n v="135"/>
    <s v="DERECHO CONSTITUCIONAL"/>
  </r>
  <r>
    <x v="2"/>
    <n v="16532175"/>
    <s v="FCJS"/>
    <n v="709"/>
    <s v="032G"/>
    <s v="GRUPO-C"/>
    <s v="Teoría del Estado y Derecho Constitucional"/>
    <s v="GG"/>
    <s v="GRUPO GRANDE"/>
    <s v="032G"/>
    <s v="GRUPO GRANDE DE TEORÍA DEL ESTADO Y DERECHO CONSTITUCIONAL"/>
    <s v="GRUPO-C"/>
    <s v="Grupo Grande de TEORÍA DEL ESTADO Y DERECHO CONSTITUCIONAL"/>
    <s v="1S"/>
    <n v="16532175"/>
    <s v="IBARRA"/>
    <s v="CUCALÓN"/>
    <s v="ALBERTO ANDRÉS"/>
    <s v="alibarra"/>
    <s v="alberto-andres.ibarra@unirioja.es"/>
    <n v="4.5"/>
    <n v="4.5"/>
    <x v="1"/>
    <n v="532"/>
    <s v="LABORAL DOCENTE-ASOCIADO"/>
    <s v="P06"/>
    <s v="TIEMPO PARCIAL (6+6 HORAS)"/>
    <s v="2016-09-15 00:00:00.0"/>
    <s v="2019-09-14 00:00:00.0"/>
    <s v="PI101102"/>
    <s v="PROFESOR ASOCIADO"/>
    <s v="R103"/>
    <x v="1"/>
    <n v="135"/>
    <s v="DERECHO CONSTITUCIONAL"/>
  </r>
  <r>
    <x v="2"/>
    <n v="16532175"/>
    <s v="FCJS"/>
    <n v="709"/>
    <s v="032R"/>
    <s v="GRUPO-C1"/>
    <s v="Teoría del Estado y Derecho Constitucional"/>
    <s v="GR"/>
    <s v="GRUPO REDUCIDO"/>
    <s v="032R"/>
    <s v="GRUPO REDUCIDO DE TEORÍA DEL ESTADO Y DERECHO CONSTITUCIONAL"/>
    <s v="GRUPO-C1"/>
    <s v="Grupo Reducido de Teoría del Estado y Derecho constitucional"/>
    <s v="1S"/>
    <n v="16532175"/>
    <s v="IBARRA"/>
    <s v="CUCALÓN"/>
    <s v="ALBERTO ANDRÉS"/>
    <s v="alibarra"/>
    <s v="alberto-andres.ibarra@unirioja.es"/>
    <n v="1.5"/>
    <n v="1.5"/>
    <x v="1"/>
    <n v="532"/>
    <s v="LABORAL DOCENTE-ASOCIADO"/>
    <s v="P06"/>
    <s v="TIEMPO PARCIAL (6+6 HORAS)"/>
    <s v="2016-09-15 00:00:00.0"/>
    <s v="2019-09-14 00:00:00.0"/>
    <s v="PI101102"/>
    <s v="PROFESOR ASOCIADO"/>
    <s v="R103"/>
    <x v="1"/>
    <n v="135"/>
    <s v="DERECHO CONSTITUCIONAL"/>
  </r>
  <r>
    <x v="0"/>
    <n v="42057900"/>
    <s v="FCE"/>
    <n v="710"/>
    <s v="047G"/>
    <s v="GRUPO-A"/>
    <s v="Métodos de análisis de datos"/>
    <s v="GG"/>
    <s v="GRUPO GRANDE"/>
    <s v="047G"/>
    <s v="GRUPO GRANDE DE MÉTODOS DE ANÁLISIS DE DATOS"/>
    <s v="GRUPO-A"/>
    <s v="Grupo Grande de MÉTODOS DE ANÁLISIS DE DATOS"/>
    <s v="2S"/>
    <n v="42057900"/>
    <s v="HERNÁNDEZ"/>
    <s v="MARTÍN"/>
    <s v="ZENAIDA"/>
    <s v="zehernan"/>
    <s v="zenaida.hernandez@unirioja.es"/>
    <n v="4"/>
    <n v="4"/>
    <x v="1"/>
    <n v="506"/>
    <s v="PROFESOR TITULAR DE ESCUELA UNIVERSITARI"/>
    <s v="01A"/>
    <s v="TIEMPO COMPLETO AMPLIADO"/>
    <s v="2012-09-01 00:00:00.0"/>
    <s v="null"/>
    <s v="DF32193"/>
    <s v="TITULAR DE ESCUELAS UNIVERSITARIAS"/>
    <s v="R111"/>
    <x v="7"/>
    <n v="265"/>
    <s v="ESTADÍSTICA E INVESTIGACIÓN OPERATIVA"/>
  </r>
  <r>
    <x v="0"/>
    <n v="16598388"/>
    <s v="FCE"/>
    <n v="710"/>
    <s v="047G"/>
    <s v="GRUPO-B"/>
    <s v="Métodos de análisis de datos"/>
    <s v="GG"/>
    <s v="GRUPO GRANDE"/>
    <s v="047G"/>
    <s v="GRUPO GRANDE DE MÉTODOS DE ANÁLISIS DE DATOS"/>
    <s v="GRUPO-B"/>
    <s v="Grupo Grande de MÉTODOS DE ANÁLISIS DE DATOS"/>
    <s v="2S"/>
    <n v="16598388"/>
    <s v="PÉREZ"/>
    <s v="LÁZARO"/>
    <s v="FRANCISCO JAVIER"/>
    <s v="franpere"/>
    <s v="javier.perezl@unirioja.es"/>
    <n v="4"/>
    <n v="4"/>
    <x v="0"/>
    <n v="534"/>
    <s v="CONTRATADO DOCTOR -TIPO 1"/>
    <s v="C01"/>
    <s v="TIEMPO COMPLETO"/>
    <s v="2010-09-01 00:00:00.0"/>
    <s v="null"/>
    <s v="PI100761"/>
    <s v="PROFESOR CONTRATADO DOCTOR"/>
    <s v="R111"/>
    <x v="7"/>
    <n v="15"/>
    <s v="ANÁLISIS MATEMÁTICO"/>
  </r>
  <r>
    <x v="0"/>
    <n v="16558491"/>
    <s v="FCE"/>
    <n v="710"/>
    <s v="047I"/>
    <s v="GRUPO-A1"/>
    <s v="Métodos de análisis de datos"/>
    <s v="GI"/>
    <s v="GRUPO DE INFORMÁTICA"/>
    <s v="047I"/>
    <s v="GRUPO DE INFORMÁTICA DE MÉTODOS DE ANÁLISIS DE DATOS"/>
    <s v="GRUPO-A1"/>
    <s v="Grupo de Informática de Métodos de análisis de datos"/>
    <s v="2S"/>
    <n v="16558491"/>
    <s v="CILLERO"/>
    <s v="JIMÉNEZ"/>
    <s v="MARÍA BELÉN"/>
    <s v="macillj"/>
    <s v="belen.cillero@unirioja.es"/>
    <n v="1.2"/>
    <n v="1.2"/>
    <x v="1"/>
    <n v="532"/>
    <s v="LABORAL DOCENTE-ASOCIADO"/>
    <s v="P06"/>
    <s v="TIEMPO PARCIAL (6+6 HORAS)"/>
    <s v="2019-02-04 00:00:00.0"/>
    <s v="2019-09-14 00:00:00.0"/>
    <s v="PI101385"/>
    <s v="PROFESOR ASOCIADO"/>
    <s v="R111"/>
    <x v="7"/>
    <n v="265"/>
    <s v="ESTADÍSTICA E INVESTIGACIÓN OPERATIVA"/>
  </r>
  <r>
    <x v="0"/>
    <n v="42057900"/>
    <s v="FCE"/>
    <n v="710"/>
    <s v="047I"/>
    <s v="GRUPO-A2"/>
    <s v="Métodos de análisis de datos"/>
    <s v="GI"/>
    <s v="GRUPO DE INFORMÁTICA"/>
    <s v="047I"/>
    <s v="GRUPO DE INFORMÁTICA DE MÉTODOS DE ANÁLISIS DE DATOS"/>
    <s v="GRUPO-A2"/>
    <s v="Grupo de Informática de Métodos de análisis de datos"/>
    <s v="2S"/>
    <n v="42057900"/>
    <s v="HERNÁNDEZ"/>
    <s v="MARTÍN"/>
    <s v="ZENAIDA"/>
    <s v="zehernan"/>
    <s v="zenaida.hernandez@unirioja.es"/>
    <n v="1.2"/>
    <n v="1.2"/>
    <x v="1"/>
    <n v="506"/>
    <s v="PROFESOR TITULAR DE ESCUELA UNIVERSITARI"/>
    <s v="01A"/>
    <s v="TIEMPO COMPLETO AMPLIADO"/>
    <s v="2012-09-01 00:00:00.0"/>
    <s v="null"/>
    <s v="DF32193"/>
    <s v="TITULAR DE ESCUELAS UNIVERSITARIAS"/>
    <s v="R111"/>
    <x v="7"/>
    <n v="265"/>
    <s v="ESTADÍSTICA E INVESTIGACIÓN OPERATIVA"/>
  </r>
  <r>
    <x v="0"/>
    <n v="16558491"/>
    <s v="FCE"/>
    <n v="710"/>
    <s v="047I"/>
    <s v="GRUPO-A3"/>
    <s v="Métodos de análisis de datos"/>
    <s v="GI"/>
    <s v="GRUPO DE INFORMÁTICA"/>
    <s v="047I"/>
    <s v="GRUPO DE INFORMÁTICA DE MÉTODOS DE ANÁLISIS DE DATOS"/>
    <s v="GRUPO-A3"/>
    <s v="Grupo de Informática de Métodos de análisis de datos"/>
    <s v="2S"/>
    <n v="16558491"/>
    <s v="CILLERO"/>
    <s v="JIMÉNEZ"/>
    <s v="MARÍA BELÉN"/>
    <s v="macillj"/>
    <s v="belen.cillero@unirioja.es"/>
    <n v="1.2"/>
    <n v="1.2"/>
    <x v="1"/>
    <n v="532"/>
    <s v="LABORAL DOCENTE-ASOCIADO"/>
    <s v="P06"/>
    <s v="TIEMPO PARCIAL (6+6 HORAS)"/>
    <s v="2019-02-04 00:00:00.0"/>
    <s v="2019-09-14 00:00:00.0"/>
    <s v="PI101385"/>
    <s v="PROFESOR ASOCIADO"/>
    <s v="R111"/>
    <x v="7"/>
    <n v="265"/>
    <s v="ESTADÍSTICA E INVESTIGACIÓN OPERATIVA"/>
  </r>
  <r>
    <x v="0"/>
    <n v="16558491"/>
    <s v="FCE"/>
    <n v="710"/>
    <s v="047I"/>
    <s v="GRUPO-B1"/>
    <s v="Métodos de análisis de datos"/>
    <s v="GI"/>
    <s v="GRUPO DE INFORMÁTICA"/>
    <s v="047I"/>
    <s v="GRUPO DE INFORMÁTICA DE MÉTODOS DE ANÁLISIS DE DATOS"/>
    <s v="GRUPO-B1"/>
    <s v="Grupo de Informática de Métodos de análisis de datos"/>
    <s v="2S"/>
    <n v="16558491"/>
    <s v="CILLERO"/>
    <s v="JIMÉNEZ"/>
    <s v="MARÍA BELÉN"/>
    <s v="macillj"/>
    <s v="belen.cillero@unirioja.es"/>
    <n v="1.2"/>
    <n v="1.2"/>
    <x v="1"/>
    <n v="532"/>
    <s v="LABORAL DOCENTE-ASOCIADO"/>
    <s v="P06"/>
    <s v="TIEMPO PARCIAL (6+6 HORAS)"/>
    <s v="2019-02-04 00:00:00.0"/>
    <s v="2019-09-14 00:00:00.0"/>
    <s v="PI101385"/>
    <s v="PROFESOR ASOCIADO"/>
    <s v="R111"/>
    <x v="7"/>
    <n v="265"/>
    <s v="ESTADÍSTICA E INVESTIGACIÓN OPERATIVA"/>
  </r>
  <r>
    <x v="0"/>
    <n v="42057900"/>
    <s v="FCE"/>
    <n v="710"/>
    <s v="047I"/>
    <s v="GRUPO-B2"/>
    <s v="Métodos de análisis de datos"/>
    <s v="GI"/>
    <s v="GRUPO DE INFORMÁTICA"/>
    <s v="047I"/>
    <s v="GRUPO DE INFORMÁTICA DE MÉTODOS DE ANÁLISIS DE DATOS"/>
    <s v="GRUPO-B2"/>
    <s v="Grupo de Informática de Métodos de análisis de datos"/>
    <s v="2S"/>
    <n v="42057900"/>
    <s v="HERNÁNDEZ"/>
    <s v="MARTÍN"/>
    <s v="ZENAIDA"/>
    <s v="zehernan"/>
    <s v="zenaida.hernandez@unirioja.es"/>
    <n v="1.2"/>
    <n v="1.2"/>
    <x v="1"/>
    <n v="506"/>
    <s v="PROFESOR TITULAR DE ESCUELA UNIVERSITARI"/>
    <s v="01A"/>
    <s v="TIEMPO COMPLETO AMPLIADO"/>
    <s v="2012-09-01 00:00:00.0"/>
    <s v="null"/>
    <s v="DF32193"/>
    <s v="TITULAR DE ESCUELAS UNIVERSITARIAS"/>
    <s v="R111"/>
    <x v="7"/>
    <n v="265"/>
    <s v="ESTADÍSTICA E INVESTIGACIÓN OPERATIVA"/>
  </r>
  <r>
    <x v="0"/>
    <n v="16558491"/>
    <s v="FCE"/>
    <n v="710"/>
    <s v="047I"/>
    <s v="GRUPO-B3"/>
    <s v="Métodos de análisis de datos"/>
    <s v="GI"/>
    <s v="GRUPO DE INFORMÁTICA"/>
    <s v="047I"/>
    <s v="GRUPO DE INFORMÁTICA DE MÉTODOS DE ANÁLISIS DE DATOS"/>
    <s v="GRUPO-B3"/>
    <s v="Grupo de Informática de Métodos de análisis de datos"/>
    <s v="2S"/>
    <n v="16558491"/>
    <s v="CILLERO"/>
    <s v="JIMÉNEZ"/>
    <s v="MARÍA BELÉN"/>
    <s v="macillj"/>
    <s v="belen.cillero@unirioja.es"/>
    <n v="1.2"/>
    <n v="1.2"/>
    <x v="1"/>
    <n v="532"/>
    <s v="LABORAL DOCENTE-ASOCIADO"/>
    <s v="P06"/>
    <s v="TIEMPO PARCIAL (6+6 HORAS)"/>
    <s v="2019-02-04 00:00:00.0"/>
    <s v="2019-09-14 00:00:00.0"/>
    <s v="PI101385"/>
    <s v="PROFESOR ASOCIADO"/>
    <s v="R111"/>
    <x v="7"/>
    <n v="265"/>
    <s v="ESTADÍSTICA E INVESTIGACIÓN OPERATIVA"/>
  </r>
  <r>
    <x v="0"/>
    <n v="16558491"/>
    <s v="FCE"/>
    <n v="710"/>
    <s v="047R"/>
    <s v="GRUPO-A1"/>
    <s v="Métodos de análisis de datos"/>
    <s v="GR"/>
    <s v="GRUPO REDUCIDO"/>
    <s v="047R"/>
    <s v="GRUPO REDUCIDO DE MÉTODOS DE ANÁLISIS DE DATOS"/>
    <s v="GRUPO-A1"/>
    <s v="Grupo Reducido de Métodos de análisis de datos"/>
    <s v="2S"/>
    <n v="16558491"/>
    <s v="CILLERO"/>
    <s v="JIMÉNEZ"/>
    <s v="MARÍA BELÉN"/>
    <s v="macillj"/>
    <s v="belen.cillero@unirioja.es"/>
    <n v="0.8"/>
    <n v="0.8"/>
    <x v="1"/>
    <n v="532"/>
    <s v="LABORAL DOCENTE-ASOCIADO"/>
    <s v="P06"/>
    <s v="TIEMPO PARCIAL (6+6 HORAS)"/>
    <s v="2019-02-04 00:00:00.0"/>
    <s v="2019-09-14 00:00:00.0"/>
    <s v="PI101385"/>
    <s v="PROFESOR ASOCIADO"/>
    <s v="R111"/>
    <x v="7"/>
    <n v="265"/>
    <s v="ESTADÍSTICA E INVESTIGACIÓN OPERATIVA"/>
  </r>
  <r>
    <x v="0"/>
    <n v="42057900"/>
    <s v="FCE"/>
    <n v="710"/>
    <s v="047R"/>
    <s v="GRUPO-A2"/>
    <s v="Métodos de análisis de datos"/>
    <s v="GR"/>
    <s v="GRUPO REDUCIDO"/>
    <s v="047R"/>
    <s v="GRUPO REDUCIDO DE MÉTODOS DE ANÁLISIS DE DATOS"/>
    <s v="GRUPO-A2"/>
    <s v="Grupo Reducido de Métodos de análisis de datos"/>
    <s v="2S"/>
    <n v="42057900"/>
    <s v="HERNÁNDEZ"/>
    <s v="MARTÍN"/>
    <s v="ZENAIDA"/>
    <s v="zehernan"/>
    <s v="zenaida.hernandez@unirioja.es"/>
    <n v="0.8"/>
    <n v="0.8"/>
    <x v="1"/>
    <n v="506"/>
    <s v="PROFESOR TITULAR DE ESCUELA UNIVERSITARI"/>
    <s v="01A"/>
    <s v="TIEMPO COMPLETO AMPLIADO"/>
    <s v="2012-09-01 00:00:00.0"/>
    <s v="null"/>
    <s v="DF32193"/>
    <s v="TITULAR DE ESCUELAS UNIVERSITARIAS"/>
    <s v="R111"/>
    <x v="7"/>
    <n v="265"/>
    <s v="ESTADÍSTICA E INVESTIGACIÓN OPERATIVA"/>
  </r>
  <r>
    <x v="0"/>
    <n v="16558491"/>
    <s v="FCE"/>
    <n v="710"/>
    <s v="047R"/>
    <s v="GRUPO-A3"/>
    <s v="Métodos de análisis de datos"/>
    <s v="GR"/>
    <s v="GRUPO REDUCIDO"/>
    <s v="047R"/>
    <s v="GRUPO REDUCIDO DE MÉTODOS DE ANÁLISIS DE DATOS"/>
    <s v="GRUPO-A3"/>
    <s v="Grupo Reducido de Métodos de análisis de datos"/>
    <s v="2S"/>
    <n v="16558491"/>
    <s v="CILLERO"/>
    <s v="JIMÉNEZ"/>
    <s v="MARÍA BELÉN"/>
    <s v="macillj"/>
    <s v="belen.cillero@unirioja.es"/>
    <n v="0.8"/>
    <n v="0.8"/>
    <x v="1"/>
    <n v="532"/>
    <s v="LABORAL DOCENTE-ASOCIADO"/>
    <s v="P06"/>
    <s v="TIEMPO PARCIAL (6+6 HORAS)"/>
    <s v="2019-02-04 00:00:00.0"/>
    <s v="2019-09-14 00:00:00.0"/>
    <s v="PI101385"/>
    <s v="PROFESOR ASOCIADO"/>
    <s v="R111"/>
    <x v="7"/>
    <n v="265"/>
    <s v="ESTADÍSTICA E INVESTIGACIÓN OPERATIVA"/>
  </r>
  <r>
    <x v="0"/>
    <n v="16558491"/>
    <s v="FCE"/>
    <n v="710"/>
    <s v="047R"/>
    <s v="GRUPO-B1"/>
    <s v="Métodos de análisis de datos"/>
    <s v="GR"/>
    <s v="GRUPO REDUCIDO"/>
    <s v="047R"/>
    <s v="GRUPO REDUCIDO DE MÉTODOS DE ANÁLISIS DE DATOS"/>
    <s v="GRUPO-B1"/>
    <s v="Grupo Reducido de Métodos de análisis de datos"/>
    <s v="2S"/>
    <n v="16558491"/>
    <s v="CILLERO"/>
    <s v="JIMÉNEZ"/>
    <s v="MARÍA BELÉN"/>
    <s v="macillj"/>
    <s v="belen.cillero@unirioja.es"/>
    <n v="0.8"/>
    <n v="0.8"/>
    <x v="1"/>
    <n v="532"/>
    <s v="LABORAL DOCENTE-ASOCIADO"/>
    <s v="P06"/>
    <s v="TIEMPO PARCIAL (6+6 HORAS)"/>
    <s v="2019-02-04 00:00:00.0"/>
    <s v="2019-09-14 00:00:00.0"/>
    <s v="PI101385"/>
    <s v="PROFESOR ASOCIADO"/>
    <s v="R111"/>
    <x v="7"/>
    <n v="265"/>
    <s v="ESTADÍSTICA E INVESTIGACIÓN OPERATIVA"/>
  </r>
  <r>
    <x v="0"/>
    <n v="42057900"/>
    <s v="FCE"/>
    <n v="710"/>
    <s v="047R"/>
    <s v="GRUPO-B2"/>
    <s v="Métodos de análisis de datos"/>
    <s v="GR"/>
    <s v="GRUPO REDUCIDO"/>
    <s v="047R"/>
    <s v="GRUPO REDUCIDO DE MÉTODOS DE ANÁLISIS DE DATOS"/>
    <s v="GRUPO-B2"/>
    <s v="Grupo Reducido de Métodos de análisis de datos"/>
    <s v="2S"/>
    <n v="42057900"/>
    <s v="HERNÁNDEZ"/>
    <s v="MARTÍN"/>
    <s v="ZENAIDA"/>
    <s v="zehernan"/>
    <s v="zenaida.hernandez@unirioja.es"/>
    <n v="0.8"/>
    <n v="0.8"/>
    <x v="1"/>
    <n v="506"/>
    <s v="PROFESOR TITULAR DE ESCUELA UNIVERSITARI"/>
    <s v="01A"/>
    <s v="TIEMPO COMPLETO AMPLIADO"/>
    <s v="2012-09-01 00:00:00.0"/>
    <s v="null"/>
    <s v="DF32193"/>
    <s v="TITULAR DE ESCUELAS UNIVERSITARIAS"/>
    <s v="R111"/>
    <x v="7"/>
    <n v="265"/>
    <s v="ESTADÍSTICA E INVESTIGACIÓN OPERATIVA"/>
  </r>
  <r>
    <x v="0"/>
    <n v="16558491"/>
    <s v="FCE"/>
    <n v="710"/>
    <s v="047R"/>
    <s v="GRUPO-B3"/>
    <s v="Métodos de análisis de datos"/>
    <s v="GR"/>
    <s v="GRUPO REDUCIDO"/>
    <s v="047R"/>
    <s v="GRUPO REDUCIDO DE MÉTODOS DE ANÁLISIS DE DATOS"/>
    <s v="GRUPO-B3"/>
    <s v="Grupo Reducido de Métodos de análisis de datos"/>
    <s v="2S"/>
    <n v="16558491"/>
    <s v="CILLERO"/>
    <s v="JIMÉNEZ"/>
    <s v="MARÍA BELÉN"/>
    <s v="macillj"/>
    <s v="belen.cillero@unirioja.es"/>
    <n v="0.8"/>
    <n v="0.8"/>
    <x v="1"/>
    <n v="532"/>
    <s v="LABORAL DOCENTE-ASOCIADO"/>
    <s v="P06"/>
    <s v="TIEMPO PARCIAL (6+6 HORAS)"/>
    <s v="2019-02-04 00:00:00.0"/>
    <s v="2019-09-14 00:00:00.0"/>
    <s v="PI101385"/>
    <s v="PROFESOR ASOCIADO"/>
    <s v="R111"/>
    <x v="7"/>
    <n v="265"/>
    <s v="ESTADÍSTICA E INVESTIGACIÓN OPERATIVA"/>
  </r>
  <r>
    <x v="3"/>
    <n v="16510691"/>
    <s v="FCJS"/>
    <n v="711"/>
    <s v="203201G"/>
    <s v="GRUPO-A"/>
    <s v="Concepto y teorías del trabajo social"/>
    <s v="GG"/>
    <s v="GRUPO GRANDE"/>
    <s v="203201G"/>
    <s v="GRUPO GRANDE DE CONCEPTOS Y TEORÍAS DEL TRABAJO SOCIAL"/>
    <s v="GRUPO-A"/>
    <s v="Grupo Grande de CONCEPTOS Y TEORÍAS DEL TRABAJO SOCIAL"/>
    <s v="1S"/>
    <n v="16510691"/>
    <s v="RUIDÍAZ"/>
    <s v="GARCÍA"/>
    <s v="CARMEN"/>
    <s v="caruidia"/>
    <s v="carmen.ruidiaz@unirioja.es"/>
    <n v="4.5"/>
    <n v="4.5"/>
    <x v="0"/>
    <n v="504"/>
    <s v="PROFESOR TITULAR UNIVERSIDAD"/>
    <s v="01A"/>
    <s v="TIEMPO COMPLETO AMPLIADO"/>
    <s v="2017-09-15 00:00:00.0"/>
    <s v="null"/>
    <s v="DF100189"/>
    <s v="PROFESOR TITULAR DE UNIVERSIDAD"/>
    <s v="R103"/>
    <x v="1"/>
    <n v="813"/>
    <s v="TRABAJO SOCIAL Y SERVICIOS SOCIALES"/>
  </r>
  <r>
    <x v="3"/>
    <n v="72989041"/>
    <s v="FCJS"/>
    <n v="711"/>
    <s v="203201R"/>
    <s v="GRUPO-A1"/>
    <s v="Concepto y teorías del trabajo social"/>
    <s v="GR"/>
    <s v="GRUPO REDUCIDO"/>
    <s v="203201R"/>
    <s v="GRUPO REDUCIDO DE CONCEPTOS Y TEORÍAS DEL TRABAJO SOCIAL"/>
    <s v="GRUPO-A1"/>
    <s v="Grupo Reducido de Concepto y teorías del trabajo social"/>
    <s v="1S"/>
    <n v="72989041"/>
    <s v="SERRANO"/>
    <s v="MARTÍNEZ"/>
    <s v="CECILIA"/>
    <s v="ceserran"/>
    <s v="cecilia.serrano@unirioja.es"/>
    <n v="1.5"/>
    <n v="1.5"/>
    <x v="1"/>
    <n v="536"/>
    <s v="PROFESOR INTERINO"/>
    <s v="C01"/>
    <s v="TIEMPO COMPLETO"/>
    <s v="2017-09-15 00:00:00.0"/>
    <s v="null"/>
    <s v="PI101232"/>
    <s v="PROFESOR CONTRATADO INTERINO"/>
    <s v="R103"/>
    <x v="1"/>
    <n v="813"/>
    <s v="TRABAJO SOCIAL Y SERVICIOS SOCIALES"/>
  </r>
  <r>
    <x v="3"/>
    <n v="72989041"/>
    <s v="FCJS"/>
    <n v="711"/>
    <s v="203201R"/>
    <s v="GRUPO-A2"/>
    <s v="Concepto y teorías del trabajo social"/>
    <s v="GR"/>
    <s v="GRUPO REDUCIDO"/>
    <s v="203201R"/>
    <s v="GRUPO REDUCIDO DE CONCEPTOS Y TEORÍAS DEL TRABAJO SOCIAL"/>
    <s v="GRUPO-A2"/>
    <s v="Grupo Reducido de Concepto y teorías del trabajo social"/>
    <s v="1S"/>
    <n v="72989041"/>
    <s v="SERRANO"/>
    <s v="MARTÍNEZ"/>
    <s v="CECILIA"/>
    <s v="ceserran"/>
    <s v="cecilia.serrano@unirioja.es"/>
    <n v="1.5"/>
    <n v="1.5"/>
    <x v="1"/>
    <n v="536"/>
    <s v="PROFESOR INTERINO"/>
    <s v="C01"/>
    <s v="TIEMPO COMPLETO"/>
    <s v="2017-09-15 00:00:00.0"/>
    <s v="null"/>
    <s v="PI101232"/>
    <s v="PROFESOR CONTRATADO INTERINO"/>
    <s v="R103"/>
    <x v="1"/>
    <n v="813"/>
    <s v="TRABAJO SOCIAL Y SERVICIOS SOCIALES"/>
  </r>
  <r>
    <x v="3"/>
    <n v="16527500"/>
    <s v="FCJS"/>
    <n v="712"/>
    <s v="203202G"/>
    <s v="GRUPO-A"/>
    <s v="Desarrollo del comportamiento humano en el ciclo vital"/>
    <s v="GG"/>
    <s v="GRUPO GRANDE"/>
    <s v="203202G"/>
    <s v="GRUPO GRANDE DE DESARROLLO DEL COMPORTAMIENTO HUMANO EN EL CICLO VITAL"/>
    <s v="GRUPO-A"/>
    <s v="Grupo Grande de DESARROLLO DEL COMPORTAMIENTO HUMANO EN EL CICLO VITAL"/>
    <s v="2S"/>
    <n v="16527500"/>
    <s v="SOARES"/>
    <s v="SANTOS"/>
    <s v="MARÍA YOLANDA"/>
    <s v="masoares"/>
    <s v="maria-yolanda.soares@unirioja.es"/>
    <n v="4.5"/>
    <n v="4.5"/>
    <x v="0"/>
    <n v="536"/>
    <s v="PROFESOR INTERINO"/>
    <s v="C01"/>
    <s v="TIEMPO COMPLETO"/>
    <s v="2014-09-15 00:00:00.0"/>
    <s v="null"/>
    <s v="PI100981"/>
    <s v="PROFESOR CONTRATADO INTERINO"/>
    <s v="R115"/>
    <x v="2"/>
    <n v="735"/>
    <s v="PSICOLOGÍA EVOLUTIVA Y DE LA EDUCACIÓN"/>
  </r>
  <r>
    <x v="3"/>
    <n v="42819023"/>
    <s v="FCJS"/>
    <n v="712"/>
    <s v="203202G"/>
    <s v="GRUPO-A"/>
    <s v="Desarrollo del comportamiento humano en el ciclo vital"/>
    <s v="GG"/>
    <s v="GRUPO GRANDE"/>
    <s v="203202G"/>
    <s v="GRUPO GRANDE DE DESARROLLO DEL COMPORTAMIENTO HUMANO EN EL CICLO VITAL"/>
    <s v="GRUPO-A"/>
    <s v="Grupo Grande de DESARROLLO DEL COMPORTAMIENTO HUMANO EN EL CICLO VITAL"/>
    <s v="2S"/>
    <n v="42819023"/>
    <s v="URRACA"/>
    <s v="MARTÍNEZ"/>
    <s v="MARÍA LUZ"/>
    <s v="maurraca"/>
    <s v="maria-luz.urraca@unirioja.es"/>
    <n v="0"/>
    <n v="0"/>
    <x v="0"/>
    <n v="536"/>
    <s v="PROFESOR INTERINO"/>
    <s v="C01"/>
    <s v="TIEMPO COMPLETO"/>
    <s v="2012-09-01 00:00:00.0"/>
    <s v="null"/>
    <s v="PI100843"/>
    <s v="PROFESOR CONTRATADO INTERINO"/>
    <s v="R115"/>
    <x v="2"/>
    <n v="735"/>
    <s v="PSICOLOGÍA EVOLUTIVA Y DE LA EDUCACIÓN"/>
  </r>
  <r>
    <x v="3"/>
    <n v="16527500"/>
    <s v="FCJS"/>
    <n v="712"/>
    <s v="203202R"/>
    <s v="GRUPO-A1"/>
    <s v="Desarrollo del comportamiento humano en el ciclo vital"/>
    <s v="GR"/>
    <s v="GRUPO REDUCIDO"/>
    <s v="203202R"/>
    <s v="GRUPO REDUCIDO DE DESARROLLO DEL COMPORTAMIENTO HUMANO EN EL CICLO VITAL"/>
    <s v="GRUPO-A1"/>
    <s v="Grupo Reducido de Desarrollo del comportamiento humano en el ciclo vital"/>
    <s v="2S"/>
    <n v="16527500"/>
    <s v="SOARES"/>
    <s v="SANTOS"/>
    <s v="MARÍA YOLANDA"/>
    <s v="masoares"/>
    <s v="maria-yolanda.soares@unirioja.es"/>
    <n v="1.5"/>
    <n v="1.5"/>
    <x v="0"/>
    <n v="536"/>
    <s v="PROFESOR INTERINO"/>
    <s v="C01"/>
    <s v="TIEMPO COMPLETO"/>
    <s v="2014-09-15 00:00:00.0"/>
    <s v="null"/>
    <s v="PI100981"/>
    <s v="PROFESOR CONTRATADO INTERINO"/>
    <s v="R115"/>
    <x v="2"/>
    <n v="735"/>
    <s v="PSICOLOGÍA EVOLUTIVA Y DE LA EDUCACIÓN"/>
  </r>
  <r>
    <x v="3"/>
    <n v="16527500"/>
    <s v="FCJS"/>
    <n v="712"/>
    <s v="203202R"/>
    <s v="GRUPO-A2"/>
    <s v="Desarrollo del comportamiento humano en el ciclo vital"/>
    <s v="GR"/>
    <s v="GRUPO REDUCIDO"/>
    <s v="203202R"/>
    <s v="GRUPO REDUCIDO DE DESARROLLO DEL COMPORTAMIENTO HUMANO EN EL CICLO VITAL"/>
    <s v="GRUPO-A2"/>
    <s v="Grupo Reducido de Desarrollo del comportamiento humano en el ciclo vital"/>
    <s v="2S"/>
    <n v="16527500"/>
    <s v="SOARES"/>
    <s v="SANTOS"/>
    <s v="MARÍA YOLANDA"/>
    <s v="masoares"/>
    <s v="maria-yolanda.soares@unirioja.es"/>
    <n v="1.5"/>
    <n v="1.5"/>
    <x v="0"/>
    <n v="536"/>
    <s v="PROFESOR INTERINO"/>
    <s v="C01"/>
    <s v="TIEMPO COMPLETO"/>
    <s v="2014-09-15 00:00:00.0"/>
    <s v="null"/>
    <s v="PI100981"/>
    <s v="PROFESOR CONTRATADO INTERINO"/>
    <s v="R115"/>
    <x v="2"/>
    <n v="735"/>
    <s v="PSICOLOGÍA EVOLUTIVA Y DE LA EDUCACIÓN"/>
  </r>
  <r>
    <x v="3"/>
    <n v="15381719"/>
    <s v="FCJS"/>
    <n v="713"/>
    <s v="203203G"/>
    <s v="GRUPO-A"/>
    <s v="Metodología del trabajo social"/>
    <s v="GG"/>
    <s v="GRUPO GRANDE"/>
    <s v="203203G"/>
    <s v="GRUPO GRANDE DE METODOLOGÍA DEL TRABAJO SOCIAL"/>
    <s v="GRUPO-A"/>
    <s v="Grupo Grande de METODOLOGÍA DEL TRABAJO SOCIAL"/>
    <s v="2S"/>
    <n v="15381719"/>
    <s v="RAYA"/>
    <s v="DÍEZ"/>
    <s v="ESTHER"/>
    <s v="esraya"/>
    <s v="esther.raya@unirioja.es"/>
    <n v="4.5"/>
    <n v="4.5"/>
    <x v="1"/>
    <n v="504"/>
    <s v="PROFESOR TITULAR UNIVERSIDAD"/>
    <s v="01A"/>
    <s v="TIEMPO COMPLETO AMPLIADO"/>
    <s v="2018-09-17 00:00:00.0"/>
    <s v="null"/>
    <s v="DF100205"/>
    <s v="PROFESOR TITULAR DE UNVERSIDAD"/>
    <s v="R103"/>
    <x v="1"/>
    <n v="813"/>
    <s v="TRABAJO SOCIAL Y SERVICIOS SOCIALES"/>
  </r>
  <r>
    <x v="3"/>
    <n v="15381719"/>
    <s v="FCJS"/>
    <n v="713"/>
    <s v="203203R"/>
    <s v="GRUPO-A1"/>
    <s v="Metodología del trabajo social"/>
    <s v="GR"/>
    <s v="GRUPO REDUCIDO"/>
    <s v="203203R"/>
    <s v="GRUPO REDUCIDO DE METODOLOGÍA DEL TRABAJO SOCIAL"/>
    <s v="GRUPO-A1"/>
    <s v="Grupo Reducido de Metodología del trabajo social"/>
    <s v="2S"/>
    <n v="15381719"/>
    <s v="RAYA"/>
    <s v="DÍEZ"/>
    <s v="ESTHER"/>
    <s v="esraya"/>
    <s v="esther.raya@unirioja.es"/>
    <n v="1.5"/>
    <n v="1.5"/>
    <x v="1"/>
    <n v="504"/>
    <s v="PROFESOR TITULAR UNIVERSIDAD"/>
    <s v="01A"/>
    <s v="TIEMPO COMPLETO AMPLIADO"/>
    <s v="2018-09-17 00:00:00.0"/>
    <s v="null"/>
    <s v="DF100205"/>
    <s v="PROFESOR TITULAR DE UNVERSIDAD"/>
    <s v="R103"/>
    <x v="1"/>
    <n v="813"/>
    <s v="TRABAJO SOCIAL Y SERVICIOS SOCIALES"/>
  </r>
  <r>
    <x v="3"/>
    <n v="15381719"/>
    <s v="FCJS"/>
    <n v="713"/>
    <s v="203203R"/>
    <s v="GRUPO-A2"/>
    <s v="Metodología del trabajo social"/>
    <s v="GR"/>
    <s v="GRUPO REDUCIDO"/>
    <s v="203203R"/>
    <s v="GRUPO REDUCIDO DE METODOLOGÍA DEL TRABAJO SOCIAL"/>
    <s v="GRUPO-A2"/>
    <s v="Grupo Reducido de Metodología del trabajo social"/>
    <s v="2S"/>
    <n v="15381719"/>
    <s v="RAYA"/>
    <s v="DÍEZ"/>
    <s v="ESTHER"/>
    <s v="esraya"/>
    <s v="esther.raya@unirioja.es"/>
    <n v="1.5"/>
    <n v="1.5"/>
    <x v="1"/>
    <n v="504"/>
    <s v="PROFESOR TITULAR UNIVERSIDAD"/>
    <s v="01A"/>
    <s v="TIEMPO COMPLETO AMPLIADO"/>
    <s v="2018-09-17 00:00:00.0"/>
    <s v="null"/>
    <s v="DF100205"/>
    <s v="PROFESOR TITULAR DE UNVERSIDAD"/>
    <s v="R103"/>
    <x v="1"/>
    <n v="813"/>
    <s v="TRABAJO SOCIAL Y SERVICIOS SOCIALES"/>
  </r>
  <r>
    <x v="3"/>
    <n v="15381719"/>
    <s v="FCJS"/>
    <n v="714"/>
    <s v="203204G"/>
    <s v="GRUPO-A"/>
    <s v="Política social y sistemas del bienestar"/>
    <s v="GG"/>
    <s v="GRUPO GRANDE"/>
    <s v="203204G"/>
    <s v="CLASES TEÓRICAS DE POLÍTICA SOCIAL Y SISTEMAS DEL BIENESTAR"/>
    <s v="GRUPO-A"/>
    <s v="Grupo de Clases Teóricas de POLÍTICA SOCIAL Y SISTEMAS DEL BIENESTAR"/>
    <s v="2S"/>
    <n v="15381719"/>
    <s v="RAYA"/>
    <s v="DÍEZ"/>
    <s v="ESTHER"/>
    <s v="esraya"/>
    <s v="esther.raya@unirioja.es"/>
    <n v="2"/>
    <n v="2"/>
    <x v="1"/>
    <n v="504"/>
    <s v="PROFESOR TITULAR UNIVERSIDAD"/>
    <s v="01A"/>
    <s v="TIEMPO COMPLETO AMPLIADO"/>
    <s v="2018-09-17 00:00:00.0"/>
    <s v="null"/>
    <s v="DF100205"/>
    <s v="PROFESOR TITULAR DE UNVERSIDAD"/>
    <s v="R103"/>
    <x v="1"/>
    <n v="813"/>
    <s v="TRABAJO SOCIAL Y SERVICIOS SOCIALES"/>
  </r>
  <r>
    <x v="3"/>
    <n v="16510691"/>
    <s v="FCJS"/>
    <n v="714"/>
    <s v="203204G"/>
    <s v="GRUPO-A"/>
    <s v="Política social y sistemas del bienestar"/>
    <s v="GG"/>
    <s v="GRUPO GRANDE"/>
    <s v="203204G"/>
    <s v="CLASES TEÓRICAS DE POLÍTICA SOCIAL Y SISTEMAS DEL BIENESTAR"/>
    <s v="GRUPO-A"/>
    <s v="Grupo de Clases Teóricas de POLÍTICA SOCIAL Y SISTEMAS DEL BIENESTAR"/>
    <s v="2S"/>
    <n v="16510691"/>
    <s v="RUIDÍAZ"/>
    <s v="GARCÍA"/>
    <s v="CARMEN"/>
    <s v="caruidia"/>
    <s v="carmen.ruidiaz@unirioja.es"/>
    <n v="0"/>
    <n v="0"/>
    <x v="0"/>
    <n v="504"/>
    <s v="PROFESOR TITULAR UNIVERSIDAD"/>
    <s v="01A"/>
    <s v="TIEMPO COMPLETO AMPLIADO"/>
    <s v="2017-09-15 00:00:00.0"/>
    <s v="null"/>
    <s v="DF100189"/>
    <s v="PROFESOR TITULAR DE UNIVERSIDAD"/>
    <s v="R103"/>
    <x v="1"/>
    <n v="813"/>
    <s v="TRABAJO SOCIAL Y SERVICIOS SOCIALES"/>
  </r>
  <r>
    <x v="3"/>
    <n v="16574975"/>
    <s v="FCJS"/>
    <n v="714"/>
    <s v="203204G"/>
    <s v="GRUPO-A"/>
    <s v="Política social y sistemas del bienestar"/>
    <s v="GG"/>
    <s v="GRUPO GRANDE"/>
    <s v="203204G"/>
    <s v="CLASES TEÓRICAS DE POLÍTICA SOCIAL Y SISTEMAS DEL BIENESTAR"/>
    <s v="GRUPO-A"/>
    <s v="Grupo de Clases Teóricas de POLÍTICA SOCIAL Y SISTEMAS DEL BIENESTAR"/>
    <s v="2S"/>
    <n v="16574975"/>
    <s v="TOBIAS"/>
    <s v="OLARTE"/>
    <s v="EVA"/>
    <s v="evtobias"/>
    <s v="eva.tobias@unirioja.es"/>
    <n v="0.3"/>
    <n v="0.3"/>
    <x v="0"/>
    <n v="532"/>
    <s v="LABORAL DOCENTE-ASOCIADO"/>
    <s v="P03"/>
    <s v="TIEMPO PARCIAL (3+3 HORAS)"/>
    <s v="2017-02-24 00:00:00.0"/>
    <s v="2019-06-30 00:00:00.0"/>
    <s v="PI101106"/>
    <s v="PROFESOR ASOCIADO"/>
    <s v="R103"/>
    <x v="1"/>
    <n v="813"/>
    <s v="TRABAJO SOCIAL Y SERVICIOS SOCIALES"/>
  </r>
  <r>
    <x v="3"/>
    <n v="80154902"/>
    <s v="FCJS"/>
    <n v="714"/>
    <s v="203204G"/>
    <s v="GRUPO-A"/>
    <s v="Política social y sistemas del bienestar"/>
    <s v="GG"/>
    <s v="GRUPO GRANDE"/>
    <s v="203204G"/>
    <s v="CLASES TEÓRICAS DE POLÍTICA SOCIAL Y SISTEMAS DEL BIENESTAR"/>
    <s v="GRUPO-A"/>
    <s v="Grupo de Clases Teóricas de POLÍTICA SOCIAL Y SISTEMAS DEL BIENESTAR"/>
    <s v="2S"/>
    <n v="80154902"/>
    <s v="CARBONERO"/>
    <s v="MUÑOZ"/>
    <s v="DOMINGO"/>
    <s v="docarbon"/>
    <s v="domingo.carbonero@unirioja.es"/>
    <n v="2.2000000000000002"/>
    <n v="2.2000000000000002"/>
    <x v="0"/>
    <n v="536"/>
    <s v="PROFESOR INTERINO"/>
    <s v="C01"/>
    <s v="TIEMPO COMPLETO"/>
    <s v="2015-09-15 00:00:00.0"/>
    <s v="null"/>
    <s v="PI101021"/>
    <s v="PROFESOR CONTRATADO INTERINO"/>
    <s v="R103"/>
    <x v="1"/>
    <n v="813"/>
    <s v="TRABAJO SOCIAL Y SERVICIOS SOCIALES"/>
  </r>
  <r>
    <x v="3"/>
    <n v="15381719"/>
    <s v="FCJS"/>
    <n v="714"/>
    <s v="203204R"/>
    <s v="GRUPO-A1"/>
    <s v="Política social y sistemas del bienestar"/>
    <s v="GR"/>
    <s v="GRUPO REDUCIDO"/>
    <s v="203204R"/>
    <s v="CPA, CPL, PI, EVALUACIÓN U OTRAS ACTIVS. DE POLÍTICA SOCIAL Y SISTEMAS DEL"/>
    <s v="GRUPO-A1"/>
    <s v="CPA, CPL, u otras de Política social y sistemas del bienestar"/>
    <s v="2S"/>
    <n v="15381719"/>
    <s v="RAYA"/>
    <s v="DÍEZ"/>
    <s v="ESTHER"/>
    <s v="esraya"/>
    <s v="esther.raya@unirioja.es"/>
    <n v="0.6"/>
    <n v="0.6"/>
    <x v="1"/>
    <n v="504"/>
    <s v="PROFESOR TITULAR UNIVERSIDAD"/>
    <s v="01A"/>
    <s v="TIEMPO COMPLETO AMPLIADO"/>
    <s v="2018-09-17 00:00:00.0"/>
    <s v="null"/>
    <s v="DF100205"/>
    <s v="PROFESOR TITULAR DE UNVERSIDAD"/>
    <s v="R103"/>
    <x v="1"/>
    <n v="813"/>
    <s v="TRABAJO SOCIAL Y SERVICIOS SOCIALES"/>
  </r>
  <r>
    <x v="3"/>
    <n v="16574975"/>
    <s v="FCJS"/>
    <n v="714"/>
    <s v="203204R"/>
    <s v="GRUPO-A1"/>
    <s v="Política social y sistemas del bienestar"/>
    <s v="GR"/>
    <s v="GRUPO REDUCIDO"/>
    <s v="203204R"/>
    <s v="CPA, CPL, PI, EVALUACIÓN U OTRAS ACTIVS. DE POLÍTICA SOCIAL Y SISTEMAS DEL"/>
    <s v="GRUPO-A1"/>
    <s v="CPA, CPL, u otras de Política social y sistemas del bienestar"/>
    <s v="2S"/>
    <n v="16574975"/>
    <s v="TOBIAS"/>
    <s v="OLARTE"/>
    <s v="EVA"/>
    <s v="evtobias"/>
    <s v="eva.tobias@unirioja.es"/>
    <n v="0.1"/>
    <n v="0.1"/>
    <x v="0"/>
    <n v="532"/>
    <s v="LABORAL DOCENTE-ASOCIADO"/>
    <s v="P03"/>
    <s v="TIEMPO PARCIAL (3+3 HORAS)"/>
    <s v="2017-02-24 00:00:00.0"/>
    <s v="2019-06-30 00:00:00.0"/>
    <s v="PI101106"/>
    <s v="PROFESOR ASOCIADO"/>
    <s v="R103"/>
    <x v="1"/>
    <n v="813"/>
    <s v="TRABAJO SOCIAL Y SERVICIOS SOCIALES"/>
  </r>
  <r>
    <x v="3"/>
    <n v="80154902"/>
    <s v="FCJS"/>
    <n v="714"/>
    <s v="203204R"/>
    <s v="GRUPO-A1"/>
    <s v="Política social y sistemas del bienestar"/>
    <s v="GR"/>
    <s v="GRUPO REDUCIDO"/>
    <s v="203204R"/>
    <s v="CPA, CPL, PI, EVALUACIÓN U OTRAS ACTIVS. DE POLÍTICA SOCIAL Y SISTEMAS DEL"/>
    <s v="GRUPO-A1"/>
    <s v="CPA, CPL, u otras de Política social y sistemas del bienestar"/>
    <s v="2S"/>
    <n v="80154902"/>
    <s v="CARBONERO"/>
    <s v="MUÑOZ"/>
    <s v="DOMINGO"/>
    <s v="docarbon"/>
    <s v="domingo.carbonero@unirioja.es"/>
    <n v="0.8"/>
    <n v="0.8"/>
    <x v="0"/>
    <n v="536"/>
    <s v="PROFESOR INTERINO"/>
    <s v="C01"/>
    <s v="TIEMPO COMPLETO"/>
    <s v="2015-09-15 00:00:00.0"/>
    <s v="null"/>
    <s v="PI101021"/>
    <s v="PROFESOR CONTRATADO INTERINO"/>
    <s v="R103"/>
    <x v="1"/>
    <n v="813"/>
    <s v="TRABAJO SOCIAL Y SERVICIOS SOCIALES"/>
  </r>
  <r>
    <x v="3"/>
    <n v="15381719"/>
    <s v="FCJS"/>
    <n v="714"/>
    <s v="203204R"/>
    <s v="GRUPO-A2"/>
    <s v="Política social y sistemas del bienestar"/>
    <s v="GR"/>
    <s v="GRUPO REDUCIDO"/>
    <s v="203204R"/>
    <s v="CPA, CPL, PI, EVALUACIÓN U OTRAS ACTIVS. DE POLÍTICA SOCIAL Y SISTEMAS DEL"/>
    <s v="GRUPO-A2"/>
    <s v="CPA, CPL, u otras de Política social y sistemas del bienestar"/>
    <s v="2S"/>
    <n v="15381719"/>
    <s v="RAYA"/>
    <s v="DÍEZ"/>
    <s v="ESTHER"/>
    <s v="esraya"/>
    <s v="esther.raya@unirioja.es"/>
    <n v="0.6"/>
    <n v="0.6"/>
    <x v="1"/>
    <n v="504"/>
    <s v="PROFESOR TITULAR UNIVERSIDAD"/>
    <s v="01A"/>
    <s v="TIEMPO COMPLETO AMPLIADO"/>
    <s v="2018-09-17 00:00:00.0"/>
    <s v="null"/>
    <s v="DF100205"/>
    <s v="PROFESOR TITULAR DE UNVERSIDAD"/>
    <s v="R103"/>
    <x v="1"/>
    <n v="813"/>
    <s v="TRABAJO SOCIAL Y SERVICIOS SOCIALES"/>
  </r>
  <r>
    <x v="3"/>
    <n v="16574975"/>
    <s v="FCJS"/>
    <n v="714"/>
    <s v="203204R"/>
    <s v="GRUPO-A2"/>
    <s v="Política social y sistemas del bienestar"/>
    <s v="GR"/>
    <s v="GRUPO REDUCIDO"/>
    <s v="203204R"/>
    <s v="CPA, CPL, PI, EVALUACIÓN U OTRAS ACTIVS. DE POLÍTICA SOCIAL Y SISTEMAS DEL"/>
    <s v="GRUPO-A2"/>
    <s v="CPA, CPL, u otras de Política social y sistemas del bienestar"/>
    <s v="2S"/>
    <n v="16574975"/>
    <s v="TOBIAS"/>
    <s v="OLARTE"/>
    <s v="EVA"/>
    <s v="evtobias"/>
    <s v="eva.tobias@unirioja.es"/>
    <n v="0.1"/>
    <n v="0.1"/>
    <x v="0"/>
    <n v="532"/>
    <s v="LABORAL DOCENTE-ASOCIADO"/>
    <s v="P03"/>
    <s v="TIEMPO PARCIAL (3+3 HORAS)"/>
    <s v="2017-02-24 00:00:00.0"/>
    <s v="2019-06-30 00:00:00.0"/>
    <s v="PI101106"/>
    <s v="PROFESOR ASOCIADO"/>
    <s v="R103"/>
    <x v="1"/>
    <n v="813"/>
    <s v="TRABAJO SOCIAL Y SERVICIOS SOCIALES"/>
  </r>
  <r>
    <x v="3"/>
    <n v="80154902"/>
    <s v="FCJS"/>
    <n v="714"/>
    <s v="203204R"/>
    <s v="GRUPO-A2"/>
    <s v="Política social y sistemas del bienestar"/>
    <s v="GR"/>
    <s v="GRUPO REDUCIDO"/>
    <s v="203204R"/>
    <s v="CPA, CPL, PI, EVALUACIÓN U OTRAS ACTIVS. DE POLÍTICA SOCIAL Y SISTEMAS DEL"/>
    <s v="GRUPO-A2"/>
    <s v="CPA, CPL, u otras de Política social y sistemas del bienestar"/>
    <s v="2S"/>
    <n v="80154902"/>
    <s v="CARBONERO"/>
    <s v="MUÑOZ"/>
    <s v="DOMINGO"/>
    <s v="docarbon"/>
    <s v="domingo.carbonero@unirioja.es"/>
    <n v="0.8"/>
    <n v="0.8"/>
    <x v="0"/>
    <n v="536"/>
    <s v="PROFESOR INTERINO"/>
    <s v="C01"/>
    <s v="TIEMPO COMPLETO"/>
    <s v="2015-09-15 00:00:00.0"/>
    <s v="null"/>
    <s v="PI101021"/>
    <s v="PROFESOR CONTRATADO INTERINO"/>
    <s v="R103"/>
    <x v="1"/>
    <n v="813"/>
    <s v="TRABAJO SOCIAL Y SERVICIOS SOCIALES"/>
  </r>
  <r>
    <x v="3"/>
    <n v="72989041"/>
    <s v="FCJS"/>
    <n v="715"/>
    <s v="203207G"/>
    <s v="GRUPO-A"/>
    <s v="Trabajo social con individuos y familias"/>
    <s v="GG"/>
    <s v="GRUPO GRANDE"/>
    <s v="203207G"/>
    <s v="GRUPO GRANDE DE T. S. CON INDIVIDUOS Y FAMILIAS"/>
    <s v="GRUPO-A"/>
    <s v="Grupo Grande de T.S. CON INDIVIDUOS Y FAMILIAS"/>
    <s v="2S"/>
    <n v="72989041"/>
    <s v="SERRANO"/>
    <s v="MARTÍNEZ"/>
    <s v="CECILIA"/>
    <s v="ceserran"/>
    <s v="cecilia.serrano@unirioja.es"/>
    <n v="4.5"/>
    <n v="4.5"/>
    <x v="1"/>
    <n v="536"/>
    <s v="PROFESOR INTERINO"/>
    <s v="C01"/>
    <s v="TIEMPO COMPLETO"/>
    <s v="2017-09-15 00:00:00.0"/>
    <s v="null"/>
    <s v="PI101232"/>
    <s v="PROFESOR CONTRATADO INTERINO"/>
    <s v="R103"/>
    <x v="1"/>
    <n v="813"/>
    <s v="TRABAJO SOCIAL Y SERVICIOS SOCIALES"/>
  </r>
  <r>
    <x v="3"/>
    <n v="72989041"/>
    <s v="FCJS"/>
    <n v="715"/>
    <s v="203207R"/>
    <s v="GRUPO-A1"/>
    <s v="Trabajo social con individuos y familias"/>
    <s v="GR"/>
    <s v="GRUPO REDUCIDO"/>
    <s v="203207R"/>
    <s v="GRUPO REDUCIDO DE T. S. CON INDIVIDUOS Y FAMILIAS"/>
    <s v="GRUPO-A1"/>
    <s v="Grupo Reducido de T.S. CON INDIVIDUOS Y FAMILIAS"/>
    <s v="2S"/>
    <n v="72989041"/>
    <s v="SERRANO"/>
    <s v="MARTÍNEZ"/>
    <s v="CECILIA"/>
    <s v="ceserran"/>
    <s v="cecilia.serrano@unirioja.es"/>
    <n v="1.5"/>
    <n v="1.5"/>
    <x v="1"/>
    <n v="536"/>
    <s v="PROFESOR INTERINO"/>
    <s v="C01"/>
    <s v="TIEMPO COMPLETO"/>
    <s v="2017-09-15 00:00:00.0"/>
    <s v="null"/>
    <s v="PI101232"/>
    <s v="PROFESOR CONTRATADO INTERINO"/>
    <s v="R103"/>
    <x v="1"/>
    <n v="813"/>
    <s v="TRABAJO SOCIAL Y SERVICIOS SOCIALES"/>
  </r>
  <r>
    <x v="3"/>
    <n v="72989041"/>
    <s v="FCJS"/>
    <n v="715"/>
    <s v="203207R"/>
    <s v="GRUPO-A2"/>
    <s v="Trabajo social con individuos y familias"/>
    <s v="GR"/>
    <s v="GRUPO REDUCIDO"/>
    <s v="203207R"/>
    <s v="GRUPO REDUCIDO DE T. S. CON INDIVIDUOS Y FAMILIAS"/>
    <s v="GRUPO-A2"/>
    <s v="Grupo Reducido de T.S. CON INDIVIDUOS Y FAMILIAS"/>
    <s v="2S"/>
    <n v="72989041"/>
    <s v="SERRANO"/>
    <s v="MARTÍNEZ"/>
    <s v="CECILIA"/>
    <s v="ceserran"/>
    <s v="cecilia.serrano@unirioja.es"/>
    <n v="1.5"/>
    <n v="1.5"/>
    <x v="1"/>
    <n v="536"/>
    <s v="PROFESOR INTERINO"/>
    <s v="C01"/>
    <s v="TIEMPO COMPLETO"/>
    <s v="2017-09-15 00:00:00.0"/>
    <s v="null"/>
    <s v="PI101232"/>
    <s v="PROFESOR CONTRATADO INTERINO"/>
    <s v="R103"/>
    <x v="1"/>
    <n v="813"/>
    <s v="TRABAJO SOCIAL Y SERVICIOS SOCIALES"/>
  </r>
  <r>
    <x v="3"/>
    <n v="51365599"/>
    <s v="FCJS"/>
    <n v="716"/>
    <s v="203208G"/>
    <s v="GRUPO-A"/>
    <s v="Desigualdad, pobreza y exclusión social"/>
    <s v="GG"/>
    <s v="GRUPO GRANDE"/>
    <s v="203208G"/>
    <s v="GRUPO GRANDE DE DESIGUALDAD, POBREZA Y EXCLUSIÓN SOCIAL"/>
    <s v="GRUPO-A"/>
    <s v="Grupo Grande de DESIGUALDAD, POBREZA Y EXCLUSIÓN SOCIAL"/>
    <s v="2S"/>
    <n v="51365599"/>
    <s v="DÍAZ"/>
    <s v="ORUETA"/>
    <s v="FERNANDO"/>
    <s v="fediazo"/>
    <s v="fernando.diaz@unirioja.es"/>
    <n v="4.5"/>
    <n v="4.5"/>
    <x v="0"/>
    <n v="500"/>
    <s v="CATEDRATICO DE UNIVERSIDAD"/>
    <s v="C01"/>
    <s v="TIEMPO COMPLETO"/>
    <s v="2017-12-14 00:00:00.0"/>
    <s v="null"/>
    <s v="DF100349"/>
    <s v="CATEDRÁTICO DE UNIVERSIDAD"/>
    <s v="R114"/>
    <x v="3"/>
    <n v="775"/>
    <s v="SOCIOLOGÍA"/>
  </r>
  <r>
    <x v="3"/>
    <n v="51365599"/>
    <s v="FCJS"/>
    <n v="716"/>
    <s v="203208R"/>
    <s v="GRUPO-A1"/>
    <s v="Desigualdad, pobreza y exclusión social"/>
    <s v="GR"/>
    <s v="GRUPO REDUCIDO"/>
    <s v="203208R"/>
    <s v="GRUPO REDUCIDO DE DESIGUALDAD, POBREZA Y EXCLUSIÓN SOCIAL"/>
    <s v="GRUPO-A1"/>
    <s v="Grupo Reducido de Desigualdad, pobreza y exclusión social"/>
    <s v="2S"/>
    <n v="51365599"/>
    <s v="DÍAZ"/>
    <s v="ORUETA"/>
    <s v="FERNANDO"/>
    <s v="fediazo"/>
    <s v="fernando.diaz@unirioja.es"/>
    <n v="1.5"/>
    <n v="1.5"/>
    <x v="0"/>
    <n v="500"/>
    <s v="CATEDRATICO DE UNIVERSIDAD"/>
    <s v="C01"/>
    <s v="TIEMPO COMPLETO"/>
    <s v="2017-12-14 00:00:00.0"/>
    <s v="null"/>
    <s v="DF100349"/>
    <s v="CATEDRÁTICO DE UNIVERSIDAD"/>
    <s v="R114"/>
    <x v="3"/>
    <n v="775"/>
    <s v="SOCIOLOGÍA"/>
  </r>
  <r>
    <x v="3"/>
    <n v="51365599"/>
    <s v="FCJS"/>
    <n v="716"/>
    <s v="203208R"/>
    <s v="GRUPO-A2"/>
    <s v="Desigualdad, pobreza y exclusión social"/>
    <s v="GR"/>
    <s v="GRUPO REDUCIDO"/>
    <s v="203208R"/>
    <s v="GRUPO REDUCIDO DE DESIGUALDAD, POBREZA Y EXCLUSIÓN SOCIAL"/>
    <s v="GRUPO-A2"/>
    <s v="Grupo Reducido de Desigualdad, pobreza y exclusión social"/>
    <s v="2S"/>
    <n v="51365599"/>
    <s v="DÍAZ"/>
    <s v="ORUETA"/>
    <s v="FERNANDO"/>
    <s v="fediazo"/>
    <s v="fernando.diaz@unirioja.es"/>
    <n v="1.5"/>
    <n v="1.5"/>
    <x v="0"/>
    <n v="500"/>
    <s v="CATEDRATICO DE UNIVERSIDAD"/>
    <s v="C01"/>
    <s v="TIEMPO COMPLETO"/>
    <s v="2017-12-14 00:00:00.0"/>
    <s v="null"/>
    <s v="DF100349"/>
    <s v="CATEDRÁTICO DE UNIVERSIDAD"/>
    <s v="R114"/>
    <x v="3"/>
    <n v="775"/>
    <s v="SOCIOLOGÍA"/>
  </r>
  <r>
    <x v="3"/>
    <n v="16261031"/>
    <s v="FCJS"/>
    <n v="717"/>
    <s v="203209G"/>
    <s v="GRUPO-A"/>
    <s v="Sistema público de servicios sociales"/>
    <s v="GG"/>
    <s v="GRUPO GRANDE"/>
    <s v="203209G"/>
    <s v="GRUPO GRANDE DE SISTEMA PÚB. DE SERVICIOS SOCIALES"/>
    <s v="GRUPO-A"/>
    <s v="Grupo grande de SISTEMA PÚB. DE SERVICIOS SOCIALES"/>
    <s v="2S"/>
    <n v="16261031"/>
    <s v="SANTAMARÍA"/>
    <s v="ARINAS"/>
    <s v="RENÉ JAVIER"/>
    <s v="resantam"/>
    <s v="rene-javier.santamaria@unirioja.es"/>
    <n v="0"/>
    <n v="0"/>
    <x v="0"/>
    <n v="504"/>
    <s v="PROFESOR TITULAR UNIVERSIDAD"/>
    <s v="01R"/>
    <s v="TIEMPO COMPLETO REDUCIDO"/>
    <s v="2016-09-15 00:00:00.0"/>
    <s v="null"/>
    <s v="DF100199"/>
    <s v="PROFESOR TITULAR DE UNIVERSIDAD"/>
    <s v="R103"/>
    <x v="1"/>
    <n v="125"/>
    <s v="DERECHO ADMINISTRATIVO"/>
  </r>
  <r>
    <x v="3"/>
    <n v="16586796"/>
    <s v="FCJS"/>
    <n v="717"/>
    <s v="203209G"/>
    <s v="GRUPO-A"/>
    <s v="Sistema público de servicios sociales"/>
    <s v="GG"/>
    <s v="GRUPO GRANDE"/>
    <s v="203209G"/>
    <s v="GRUPO GRANDE DE SISTEMA PÚB. DE SERVICIOS SOCIALES"/>
    <s v="GRUPO-A"/>
    <s v="Grupo grande de SISTEMA PÚB. DE SERVICIOS SOCIALES"/>
    <s v="2S"/>
    <n v="16586796"/>
    <s v="CUESTA"/>
    <s v="RUIZ CLAVIJO"/>
    <s v="ANA BELEN"/>
    <s v="ancuesta"/>
    <s v="ana-belen.cuesta@unirioja.es"/>
    <n v="2"/>
    <n v="2"/>
    <x v="0"/>
    <n v="532"/>
    <s v="LABORAL DOCENTE-ASOCIADO"/>
    <s v="P03"/>
    <s v="TIEMPO PARCIAL (3+3 HORAS)"/>
    <s v="2018-06-23 00:00:00.0"/>
    <s v="2019-09-14 00:00:00.0"/>
    <s v="PI101107"/>
    <s v="PROFESOR ASOCIADO"/>
    <s v="R103"/>
    <x v="1"/>
    <n v="813"/>
    <s v="TRABAJO SOCIAL Y SERVICIOS SOCIALES"/>
  </r>
  <r>
    <x v="3"/>
    <n v="16598717"/>
    <s v="FCJS"/>
    <n v="717"/>
    <s v="203209G"/>
    <s v="GRUPO-A"/>
    <s v="Sistema público de servicios sociales"/>
    <s v="GG"/>
    <s v="GRUPO GRANDE"/>
    <s v="203209G"/>
    <s v="GRUPO GRANDE DE SISTEMA PÚB. DE SERVICIOS SOCIALES"/>
    <s v="GRUPO-A"/>
    <s v="Grupo grande de SISTEMA PÚB. DE SERVICIOS SOCIALES"/>
    <s v="2S"/>
    <n v="16598717"/>
    <s v="SAN MARTÍN"/>
    <s v="SEGURA"/>
    <s v="DAVID"/>
    <s v="dasan-ma"/>
    <s v="david.san-martin@unirioja.es"/>
    <n v="2.5"/>
    <n v="2.5"/>
    <x v="1"/>
    <n v="536"/>
    <s v="PROFESOR INTERINO"/>
    <s v="C01"/>
    <s v="TIEMPO COMPLETO"/>
    <s v="2018-09-24 00:00:00.0"/>
    <s v="2019-09-14 00:00:00.0"/>
    <s v="PI101421"/>
    <s v="PROFESOR CONTRATADO INTERINO"/>
    <s v="R103"/>
    <x v="1"/>
    <n v="125"/>
    <s v="DERECHO ADMINISTRATIVO"/>
  </r>
  <r>
    <x v="3"/>
    <n v="16586796"/>
    <s v="FCJS"/>
    <n v="717"/>
    <s v="203209R"/>
    <s v="GRUPO-A1"/>
    <s v="Sistema público de servicios sociales"/>
    <s v="GR"/>
    <s v="GRUPO REDUCIDO"/>
    <s v="203209R"/>
    <s v="GRUPO REDUCIDO DE SISTEMA PÚB. DE SERVICIOS SOCIALES"/>
    <s v="GRUPO-A1"/>
    <s v="Grupo Reducido de SISTEMA PÚB. DE SERVICIOS SOCIALES"/>
    <s v="2S"/>
    <n v="16586796"/>
    <s v="CUESTA"/>
    <s v="RUIZ CLAVIJO"/>
    <s v="ANA BELEN"/>
    <s v="ancuesta"/>
    <s v="ana-belen.cuesta@unirioja.es"/>
    <n v="0.5"/>
    <n v="0.5"/>
    <x v="0"/>
    <n v="532"/>
    <s v="LABORAL DOCENTE-ASOCIADO"/>
    <s v="P03"/>
    <s v="TIEMPO PARCIAL (3+3 HORAS)"/>
    <s v="2018-06-23 00:00:00.0"/>
    <s v="2019-09-14 00:00:00.0"/>
    <s v="PI101107"/>
    <s v="PROFESOR ASOCIADO"/>
    <s v="R103"/>
    <x v="1"/>
    <n v="813"/>
    <s v="TRABAJO SOCIAL Y SERVICIOS SOCIALES"/>
  </r>
  <r>
    <x v="3"/>
    <n v="16598717"/>
    <s v="FCJS"/>
    <n v="717"/>
    <s v="203209R"/>
    <s v="GRUPO-A1"/>
    <s v="Sistema público de servicios sociales"/>
    <s v="GR"/>
    <s v="GRUPO REDUCIDO"/>
    <s v="203209R"/>
    <s v="GRUPO REDUCIDO DE SISTEMA PÚB. DE SERVICIOS SOCIALES"/>
    <s v="GRUPO-A1"/>
    <s v="Grupo Reducido de SISTEMA PÚB. DE SERVICIOS SOCIALES"/>
    <s v="2S"/>
    <n v="16598717"/>
    <s v="SAN MARTÍN"/>
    <s v="SEGURA"/>
    <s v="DAVID"/>
    <s v="dasan-ma"/>
    <s v="david.san-martin@unirioja.es"/>
    <n v="1"/>
    <n v="1"/>
    <x v="1"/>
    <n v="536"/>
    <s v="PROFESOR INTERINO"/>
    <s v="C01"/>
    <s v="TIEMPO COMPLETO"/>
    <s v="2018-09-24 00:00:00.0"/>
    <s v="2019-09-14 00:00:00.0"/>
    <s v="PI101421"/>
    <s v="PROFESOR CONTRATADO INTERINO"/>
    <s v="R103"/>
    <x v="1"/>
    <n v="125"/>
    <s v="DERECHO ADMINISTRATIVO"/>
  </r>
  <r>
    <x v="3"/>
    <n v="16586796"/>
    <s v="FCJS"/>
    <n v="717"/>
    <s v="203209R"/>
    <s v="GRUPO-A2"/>
    <s v="Sistema público de servicios sociales"/>
    <s v="GR"/>
    <s v="GRUPO REDUCIDO"/>
    <s v="203209R"/>
    <s v="GRUPO REDUCIDO DE SISTEMA PÚB. DE SERVICIOS SOCIALES"/>
    <s v="GRUPO-A2"/>
    <s v="Grupo Reducido de SISTEMA PÚB. DE SERVICIOS SOCIALES"/>
    <s v="2S"/>
    <n v="16586796"/>
    <s v="CUESTA"/>
    <s v="RUIZ CLAVIJO"/>
    <s v="ANA BELEN"/>
    <s v="ancuesta"/>
    <s v="ana-belen.cuesta@unirioja.es"/>
    <n v="0.5"/>
    <n v="0.5"/>
    <x v="0"/>
    <n v="532"/>
    <s v="LABORAL DOCENTE-ASOCIADO"/>
    <s v="P03"/>
    <s v="TIEMPO PARCIAL (3+3 HORAS)"/>
    <s v="2018-06-23 00:00:00.0"/>
    <s v="2019-09-14 00:00:00.0"/>
    <s v="PI101107"/>
    <s v="PROFESOR ASOCIADO"/>
    <s v="R103"/>
    <x v="1"/>
    <n v="813"/>
    <s v="TRABAJO SOCIAL Y SERVICIOS SOCIALES"/>
  </r>
  <r>
    <x v="3"/>
    <n v="16598717"/>
    <s v="FCJS"/>
    <n v="717"/>
    <s v="203209R"/>
    <s v="GRUPO-A2"/>
    <s v="Sistema público de servicios sociales"/>
    <s v="GR"/>
    <s v="GRUPO REDUCIDO"/>
    <s v="203209R"/>
    <s v="GRUPO REDUCIDO DE SISTEMA PÚB. DE SERVICIOS SOCIALES"/>
    <s v="GRUPO-A2"/>
    <s v="Grupo Reducido de SISTEMA PÚB. DE SERVICIOS SOCIALES"/>
    <s v="2S"/>
    <n v="16598717"/>
    <s v="SAN MARTÍN"/>
    <s v="SEGURA"/>
    <s v="DAVID"/>
    <s v="dasan-ma"/>
    <s v="david.san-martin@unirioja.es"/>
    <n v="1"/>
    <n v="1"/>
    <x v="1"/>
    <n v="536"/>
    <s v="PROFESOR INTERINO"/>
    <s v="C01"/>
    <s v="TIEMPO COMPLETO"/>
    <s v="2018-09-24 00:00:00.0"/>
    <s v="2019-09-14 00:00:00.0"/>
    <s v="PI101421"/>
    <s v="PROFESOR CONTRATADO INTERINO"/>
    <s v="R103"/>
    <x v="1"/>
    <n v="125"/>
    <s v="DERECHO ADMINISTRATIVO"/>
  </r>
  <r>
    <x v="3"/>
    <n v="80154902"/>
    <s v="FCJS"/>
    <n v="718"/>
    <s v="203210G"/>
    <s v="GRUPO-A"/>
    <s v="Trabajo social por ámbitos y sectores de intervención"/>
    <s v="GG"/>
    <s v="GRUPO GRANDE"/>
    <s v="203210G"/>
    <s v="GRUPO GRANDE DE T.S. POR ÁMBITOS Y SECTORES DE INTERVENCIÓN"/>
    <s v="GRUPO-A"/>
    <s v="Grupo Grande de T.S. POR ÁMBITOS Y SECTORES DE INTERVENCIÓN"/>
    <s v="2S"/>
    <n v="80154902"/>
    <s v="CARBONERO"/>
    <s v="MUÑOZ"/>
    <s v="DOMINGO"/>
    <s v="docarbon"/>
    <s v="domingo.carbonero@unirioja.es"/>
    <n v="4.5"/>
    <n v="4.5"/>
    <x v="0"/>
    <n v="536"/>
    <s v="PROFESOR INTERINO"/>
    <s v="C01"/>
    <s v="TIEMPO COMPLETO"/>
    <s v="2015-09-15 00:00:00.0"/>
    <s v="null"/>
    <s v="PI101021"/>
    <s v="PROFESOR CONTRATADO INTERINO"/>
    <s v="R103"/>
    <x v="1"/>
    <n v="813"/>
    <s v="TRABAJO SOCIAL Y SERVICIOS SOCIALES"/>
  </r>
  <r>
    <x v="3"/>
    <n v="16628645"/>
    <s v="FCJS"/>
    <n v="718"/>
    <s v="203210R"/>
    <s v="GRUPO-A1"/>
    <s v="Trabajo social por ámbitos y sectores de intervención"/>
    <s v="GR"/>
    <s v="GRUPO REDUCIDO"/>
    <s v="203210R"/>
    <s v="GRUPO REDUCIDO DE T.S. POR ÁMBITOS Y SECTORES DE INTERVENCIÓN"/>
    <s v="GRUPO-A1"/>
    <s v="Grupo Reducido de T.S. POR ÁMBITOS Y SECTORES DE INTERVENCIÓN"/>
    <s v="2S"/>
    <n v="16628645"/>
    <s v="MONTENEGRO"/>
    <s v="LEZA"/>
    <s v="SOFÍA"/>
    <s v="somonten"/>
    <s v="sofia.montenegro@alum.unirioja.es"/>
    <n v="0.5"/>
    <n v="0.5"/>
    <x v="1"/>
    <n v="121"/>
    <s v="PERSONAL INVESTIGADOR EN FORMACIÓN"/>
    <n v="0"/>
    <s v="_"/>
    <s v="2017-05-23 00:00:00.0"/>
    <s v="2019-05-22 00:00:00.0"/>
    <s v="D03BECARIO2"/>
    <s v="PERSONAL INVESTIGADOR PREDOCTORAL EN FORMACIÓN"/>
    <s v="R103"/>
    <x v="1"/>
    <n v="813"/>
    <s v="TRABAJO SOCIAL Y SERVICIOS SOCIALES"/>
  </r>
  <r>
    <x v="3"/>
    <n v="80154902"/>
    <s v="FCJS"/>
    <n v="718"/>
    <s v="203210R"/>
    <s v="GRUPO-A1"/>
    <s v="Trabajo social por ámbitos y sectores de intervención"/>
    <s v="GR"/>
    <s v="GRUPO REDUCIDO"/>
    <s v="203210R"/>
    <s v="GRUPO REDUCIDO DE T.S. POR ÁMBITOS Y SECTORES DE INTERVENCIÓN"/>
    <s v="GRUPO-A1"/>
    <s v="Grupo Reducido de T.S. POR ÁMBITOS Y SECTORES DE INTERVENCIÓN"/>
    <s v="2S"/>
    <n v="80154902"/>
    <s v="CARBONERO"/>
    <s v="MUÑOZ"/>
    <s v="DOMINGO"/>
    <s v="docarbon"/>
    <s v="domingo.carbonero@unirioja.es"/>
    <n v="1"/>
    <n v="1"/>
    <x v="0"/>
    <n v="536"/>
    <s v="PROFESOR INTERINO"/>
    <s v="C01"/>
    <s v="TIEMPO COMPLETO"/>
    <s v="2015-09-15 00:00:00.0"/>
    <s v="null"/>
    <s v="PI101021"/>
    <s v="PROFESOR CONTRATADO INTERINO"/>
    <s v="R103"/>
    <x v="1"/>
    <n v="813"/>
    <s v="TRABAJO SOCIAL Y SERVICIOS SOCIALES"/>
  </r>
  <r>
    <x v="3"/>
    <n v="16628645"/>
    <s v="FCJS"/>
    <n v="718"/>
    <s v="203210R"/>
    <s v="GRUPO-A2"/>
    <s v="Trabajo social por ámbitos y sectores de intervención"/>
    <s v="GR"/>
    <s v="GRUPO REDUCIDO"/>
    <s v="203210R"/>
    <s v="GRUPO REDUCIDO DE T.S. POR ÁMBITOS Y SECTORES DE INTERVENCIÓN"/>
    <s v="GRUPO-A2"/>
    <s v="Grupo Reducido de T.S. POR ÁMBITOS Y SECTORES DE INTERVENCIÓN"/>
    <s v="2S"/>
    <n v="16628645"/>
    <s v="MONTENEGRO"/>
    <s v="LEZA"/>
    <s v="SOFÍA"/>
    <s v="somonten"/>
    <s v="sofia.montenegro@alum.unirioja.es"/>
    <n v="0.5"/>
    <n v="0.5"/>
    <x v="1"/>
    <n v="121"/>
    <s v="PERSONAL INVESTIGADOR EN FORMACIÓN"/>
    <n v="0"/>
    <s v="_"/>
    <s v="2017-05-23 00:00:00.0"/>
    <s v="2019-05-22 00:00:00.0"/>
    <s v="D03BECARIO2"/>
    <s v="PERSONAL INVESTIGADOR PREDOCTORAL EN FORMACIÓN"/>
    <s v="R103"/>
    <x v="1"/>
    <n v="813"/>
    <s v="TRABAJO SOCIAL Y SERVICIOS SOCIALES"/>
  </r>
  <r>
    <x v="3"/>
    <n v="80154902"/>
    <s v="FCJS"/>
    <n v="718"/>
    <s v="203210R"/>
    <s v="GRUPO-A2"/>
    <s v="Trabajo social por ámbitos y sectores de intervención"/>
    <s v="GR"/>
    <s v="GRUPO REDUCIDO"/>
    <s v="203210R"/>
    <s v="GRUPO REDUCIDO DE T.S. POR ÁMBITOS Y SECTORES DE INTERVENCIÓN"/>
    <s v="GRUPO-A2"/>
    <s v="Grupo Reducido de T.S. POR ÁMBITOS Y SECTORES DE INTERVENCIÓN"/>
    <s v="2S"/>
    <n v="80154902"/>
    <s v="CARBONERO"/>
    <s v="MUÑOZ"/>
    <s v="DOMINGO"/>
    <s v="docarbon"/>
    <s v="domingo.carbonero@unirioja.es"/>
    <n v="1"/>
    <n v="1"/>
    <x v="0"/>
    <n v="536"/>
    <s v="PROFESOR INTERINO"/>
    <s v="C01"/>
    <s v="TIEMPO COMPLETO"/>
    <s v="2015-09-15 00:00:00.0"/>
    <s v="null"/>
    <s v="PI101021"/>
    <s v="PROFESOR CONTRATADO INTERINO"/>
    <s v="R103"/>
    <x v="1"/>
    <n v="813"/>
    <s v="TRABAJO SOCIAL Y SERVICIOS SOCIALES"/>
  </r>
  <r>
    <x v="2"/>
    <n v="16525592"/>
    <s v="FCJS"/>
    <n v="719"/>
    <s v="204201G"/>
    <s v="GRUPO-A"/>
    <s v="Políticas sociolaborales"/>
    <s v="GG"/>
    <s v="GRUPO GRANDE"/>
    <s v="204201G"/>
    <s v="GRUPO GRANDE DE POLÍTICAS SOCIOLABORALES"/>
    <s v="GRUPO-A"/>
    <s v="Grupo Grande de POLÍTICAS SOCIOLABORALES"/>
    <s v="2S"/>
    <n v="16525592"/>
    <s v="RUBIO"/>
    <s v="LERENA"/>
    <s v="MARÍA VICTORIA"/>
    <s v="m-rubio"/>
    <s v="maria-victoria.rubio@unirioja.es"/>
    <n v="1.5"/>
    <n v="1.5"/>
    <x v="0"/>
    <s v="A-0537"/>
    <s v="TITULAR"/>
    <s v="C01"/>
    <s v="TIEMPO COMPLETO"/>
    <s v="2011-01-01 00:00:00.0"/>
    <s v="null"/>
    <s v="PI100793"/>
    <s v="TITULAR"/>
    <s v="R103"/>
    <x v="1"/>
    <n v="140"/>
    <s v="DERECHO DEL TRABAJO Y DE LA SEGURIDAD SOCIAL"/>
  </r>
  <r>
    <x v="2"/>
    <n v="16542669"/>
    <s v="FCJS"/>
    <n v="719"/>
    <s v="204201G"/>
    <s v="GRUPO-A"/>
    <s v="Políticas sociolaborales"/>
    <s v="GG"/>
    <s v="GRUPO GRANDE"/>
    <s v="204201G"/>
    <s v="GRUPO GRANDE DE POLÍTICAS SOCIOLABORALES"/>
    <s v="GRUPO-A"/>
    <s v="Grupo Grande de POLÍTICAS SOCIOLABORALES"/>
    <s v="2S"/>
    <n v="16542669"/>
    <s v="ARRUGA"/>
    <s v="SEGURA"/>
    <s v="MARÍA CONCEPCIÓN"/>
    <s v="m-arruga"/>
    <s v="maria-concepcion.arruga@unirioja.es"/>
    <n v="3"/>
    <n v="3"/>
    <x v="1"/>
    <s v="A-0537"/>
    <s v="TITULAR"/>
    <s v="C01"/>
    <s v="TIEMPO COMPLETO"/>
    <s v="2011-01-01 00:00:00.0"/>
    <s v="null"/>
    <s v="PI100875"/>
    <s v="TITULAR"/>
    <s v="R103"/>
    <x v="1"/>
    <n v="140"/>
    <s v="DERECHO DEL TRABAJO Y DE LA SEGURIDAD SOCIAL"/>
  </r>
  <r>
    <x v="2"/>
    <n v="16525592"/>
    <s v="FCJS"/>
    <n v="719"/>
    <s v="204201R"/>
    <s v="GRUPO-A1"/>
    <s v="Políticas sociolaborales"/>
    <s v="GR"/>
    <s v="GRUPO REDUCIDO"/>
    <s v="204201R"/>
    <s v="GRUPO REDUCIDO DE POLÍTICAS SOCIOLABORALES"/>
    <s v="GRUPO-A1"/>
    <s v="Grupo Reducido de POLÍTICAS SOCIOLABORALES"/>
    <s v="2S"/>
    <n v="16525592"/>
    <s v="RUBIO"/>
    <s v="LERENA"/>
    <s v="MARÍA VICTORIA"/>
    <s v="m-rubio"/>
    <s v="maria-victoria.rubio@unirioja.es"/>
    <n v="1.5"/>
    <n v="1.5"/>
    <x v="0"/>
    <s v="A-0537"/>
    <s v="TITULAR"/>
    <s v="C01"/>
    <s v="TIEMPO COMPLETO"/>
    <s v="2011-01-01 00:00:00.0"/>
    <s v="null"/>
    <s v="PI100793"/>
    <s v="TITULAR"/>
    <s v="R103"/>
    <x v="1"/>
    <n v="140"/>
    <s v="DERECHO DEL TRABAJO Y DE LA SEGURIDAD SOCIAL"/>
  </r>
  <r>
    <x v="4"/>
    <n v="2531198"/>
    <s v="FLE"/>
    <n v="720"/>
    <s v="205101G"/>
    <s v="GRUPO-A"/>
    <s v="Atención temprana"/>
    <s v="GG"/>
    <s v="GRUPO GRANDE"/>
    <s v="205101G"/>
    <s v="GRUPO GRANDE DE ATENCIÓN TEMPRANA"/>
    <s v="GRUPO-A"/>
    <s v="Grupo Grande de ATENCIÓN TEMPRANA"/>
    <s v="1S"/>
    <n v="2531198"/>
    <s v="DE VICENTE"/>
    <s v="CLEMENTE"/>
    <s v="MARÍA PALOMA"/>
    <s v="madevice"/>
    <s v="paloma.devicente@unirioja.es"/>
    <n v="4"/>
    <n v="4"/>
    <x v="1"/>
    <n v="532"/>
    <s v="LABORAL DOCENTE-ASOCIADO"/>
    <s v="P06"/>
    <s v="TIEMPO PARCIAL (6+6 HORAS)"/>
    <s v="2018-09-27 00:00:00.0"/>
    <s v="2019-09-14 00:00:00.0"/>
    <s v="PI101431"/>
    <s v="PROFESOR ASOCIADO"/>
    <s v="R115"/>
    <x v="2"/>
    <n v="735"/>
    <s v="PSICOLOGÍA EVOLUTIVA Y DE LA EDUCACIÓN"/>
  </r>
  <r>
    <x v="4"/>
    <n v="39847439"/>
    <s v="FLE"/>
    <n v="720"/>
    <s v="205101G"/>
    <s v="GRUPO-A"/>
    <s v="Atención temprana"/>
    <s v="GG"/>
    <s v="GRUPO GRANDE"/>
    <s v="205101G"/>
    <s v="GRUPO GRANDE DE ATENCIÓN TEMPRANA"/>
    <s v="GRUPO-A"/>
    <s v="Grupo Grande de ATENCIÓN TEMPRANA"/>
    <s v="1S"/>
    <n v="39847439"/>
    <s v="SASTRE"/>
    <s v="I RIBA"/>
    <s v="SYLVIA"/>
    <s v="sisastre"/>
    <s v="silvia.sastre@unirioja.es"/>
    <n v="0"/>
    <n v="0"/>
    <x v="1"/>
    <n v="500"/>
    <s v="CATEDRATICO DE UNIVERSIDAD"/>
    <s v="C01"/>
    <s v="TIEMPO COMPLETO"/>
    <s v="2007-05-13 00:00:00.0"/>
    <s v="null"/>
    <s v="DF3590"/>
    <s v="CATEDRÁTICO DE UNIVERSIDAD"/>
    <s v="R115"/>
    <x v="2"/>
    <n v="735"/>
    <s v="PSICOLOGÍA EVOLUTIVA Y DE LA EDUCACIÓN"/>
  </r>
  <r>
    <x v="4"/>
    <n v="2531198"/>
    <s v="FLE"/>
    <n v="720"/>
    <s v="205101R"/>
    <s v="GRUPO-A1"/>
    <s v="Atención temprana"/>
    <s v="GR"/>
    <s v="GRUPO REDUCIDO"/>
    <s v="205101R"/>
    <s v="GRUPO REDUCIDO DE ATENCIÓN TEMPRANA"/>
    <s v="GRUPO-A1"/>
    <s v="Grupo Reducido de Atención temprana"/>
    <s v="1S"/>
    <n v="2531198"/>
    <s v="DE VICENTE"/>
    <s v="CLEMENTE"/>
    <s v="MARÍA PALOMA"/>
    <s v="madevice"/>
    <s v="paloma.devicente@unirioja.es"/>
    <n v="2"/>
    <n v="2"/>
    <x v="1"/>
    <n v="532"/>
    <s v="LABORAL DOCENTE-ASOCIADO"/>
    <s v="P06"/>
    <s v="TIEMPO PARCIAL (6+6 HORAS)"/>
    <s v="2018-09-27 00:00:00.0"/>
    <s v="2019-09-14 00:00:00.0"/>
    <s v="PI101431"/>
    <s v="PROFESOR ASOCIADO"/>
    <s v="R115"/>
    <x v="2"/>
    <n v="735"/>
    <s v="PSICOLOGÍA EVOLUTIVA Y DE LA EDUCACIÓN"/>
  </r>
  <r>
    <x v="4"/>
    <n v="2531198"/>
    <s v="FLE"/>
    <n v="720"/>
    <s v="205101R"/>
    <s v="GRUPO-A2"/>
    <s v="Atención temprana"/>
    <s v="GR"/>
    <s v="GRUPO REDUCIDO"/>
    <s v="205101R"/>
    <s v="GRUPO REDUCIDO DE ATENCIÓN TEMPRANA"/>
    <s v="GRUPO-A2"/>
    <s v="Grupo Reducido de Atención temprana"/>
    <s v="1S"/>
    <n v="2531198"/>
    <s v="DE VICENTE"/>
    <s v="CLEMENTE"/>
    <s v="MARÍA PALOMA"/>
    <s v="madevice"/>
    <s v="paloma.devicente@unirioja.es"/>
    <n v="2"/>
    <n v="2"/>
    <x v="1"/>
    <n v="532"/>
    <s v="LABORAL DOCENTE-ASOCIADO"/>
    <s v="P06"/>
    <s v="TIEMPO PARCIAL (6+6 HORAS)"/>
    <s v="2018-09-27 00:00:00.0"/>
    <s v="2019-09-14 00:00:00.0"/>
    <s v="PI101431"/>
    <s v="PROFESOR ASOCIADO"/>
    <s v="R115"/>
    <x v="2"/>
    <n v="735"/>
    <s v="PSICOLOGÍA EVOLUTIVA Y DE LA EDUCACIÓN"/>
  </r>
  <r>
    <x v="4"/>
    <n v="2531198"/>
    <s v="FLE"/>
    <n v="720"/>
    <s v="205101R"/>
    <s v="GRUPO-A3"/>
    <s v="Atención temprana"/>
    <s v="GR"/>
    <s v="GRUPO REDUCIDO"/>
    <s v="205101R"/>
    <s v="GRUPO REDUCIDO DE ATENCIÓN TEMPRANA"/>
    <s v="GRUPO-A3"/>
    <s v="Grupo Reducido de Atención temprana"/>
    <s v="1S"/>
    <n v="2531198"/>
    <s v="DE VICENTE"/>
    <s v="CLEMENTE"/>
    <s v="MARÍA PALOMA"/>
    <s v="madevice"/>
    <s v="paloma.devicente@unirioja.es"/>
    <n v="2"/>
    <n v="2"/>
    <x v="1"/>
    <n v="532"/>
    <s v="LABORAL DOCENTE-ASOCIADO"/>
    <s v="P06"/>
    <s v="TIEMPO PARCIAL (6+6 HORAS)"/>
    <s v="2018-09-27 00:00:00.0"/>
    <s v="2019-09-14 00:00:00.0"/>
    <s v="PI101431"/>
    <s v="PROFESOR ASOCIADO"/>
    <s v="R115"/>
    <x v="2"/>
    <n v="735"/>
    <s v="PSICOLOGÍA EVOLUTIVA Y DE LA EDUCACIÓN"/>
  </r>
  <r>
    <x v="4"/>
    <n v="16531888"/>
    <s v="FLE"/>
    <n v="721"/>
    <s v="205102G"/>
    <s v="GRUPO-A"/>
    <s v="Bienestar biopsicosocial de la infancia"/>
    <s v="GG"/>
    <s v="GRUPO GRANDE"/>
    <s v="205102G"/>
    <s v="GRUPO GRANDE DE BIENESTAR PSICOSOCIAL DE LA INFANCIA"/>
    <s v="GRUPO-A"/>
    <s v="Grupo Grande de BIENESTAR PSICOSOCIAL DE LA INFANCIA"/>
    <s v="AN"/>
    <n v="16531888"/>
    <s v="VIANA"/>
    <s v="SÁENZ"/>
    <s v="LOURDES"/>
    <s v="loviana"/>
    <s v="lourdes.viana@unirioja.es"/>
    <n v="3"/>
    <n v="3"/>
    <x v="0"/>
    <n v="536"/>
    <s v="PROFESOR INTERINO"/>
    <s v="C01"/>
    <s v="TIEMPO COMPLETO"/>
    <s v="2018-09-17 00:00:00.0"/>
    <s v="null"/>
    <s v="PI101398"/>
    <s v="PROFESOR CONTRATADO INTERINO"/>
    <s v="R115"/>
    <x v="2"/>
    <n v="735"/>
    <s v="PSICOLOGÍA EVOLUTIVA Y DE LA EDUCACIÓN"/>
  </r>
  <r>
    <x v="4"/>
    <n v="16532195"/>
    <s v="FLE"/>
    <n v="721"/>
    <s v="205102G"/>
    <s v="GRUPO-A"/>
    <s v="Bienestar biopsicosocial de la infancia"/>
    <s v="GG"/>
    <s v="GRUPO GRANDE"/>
    <s v="205102G"/>
    <s v="GRUPO GRANDE DE BIENESTAR PSICOSOCIAL DE LA INFANCIA"/>
    <s v="GRUPO-A"/>
    <s v="Grupo Grande de BIENESTAR PSICOSOCIAL DE LA INFANCIA"/>
    <s v="AN"/>
    <n v="16532195"/>
    <s v="PASCUAL"/>
    <s v="SUFRATE"/>
    <s v="MARÍA TERESA"/>
    <s v="tpascual"/>
    <s v="teresa.pascual@unirioja.es"/>
    <n v="0"/>
    <n v="0"/>
    <x v="0"/>
    <n v="504"/>
    <s v="PROFESOR TITULAR UNIVERSIDAD"/>
    <s v="01A"/>
    <s v="TIEMPO COMPLETO AMPLIADO"/>
    <s v="2017-04-12 00:00:00.0"/>
    <s v="null"/>
    <s v="DF3607"/>
    <s v="PROFESOR TITULAR DE UNIVERSIDAD"/>
    <s v="R115"/>
    <x v="2"/>
    <n v="735"/>
    <s v="PSICOLOGÍA EVOLUTIVA Y DE LA EDUCACIÓN"/>
  </r>
  <r>
    <x v="4"/>
    <n v="16553678"/>
    <s v="FLE"/>
    <n v="721"/>
    <s v="205102G"/>
    <s v="GRUPO-A"/>
    <s v="Bienestar biopsicosocial de la infancia"/>
    <s v="GG"/>
    <s v="GRUPO GRANDE"/>
    <s v="205102G"/>
    <s v="GRUPO GRANDE DE BIENESTAR PSICOSOCIAL DE LA INFANCIA"/>
    <s v="GRUPO-A"/>
    <s v="Grupo Grande de BIENESTAR PSICOSOCIAL DE LA INFANCIA"/>
    <s v="AN"/>
    <n v="16553678"/>
    <s v="ELÍAS"/>
    <s v="RUIZ"/>
    <s v="VICENTE"/>
    <s v="vielias"/>
    <s v="vicente.elias@unirioja.es"/>
    <n v="3"/>
    <n v="3"/>
    <x v="1"/>
    <n v="532"/>
    <s v="LABORAL DOCENTE-ASOCIADO"/>
    <s v="P03"/>
    <s v="TIEMPO PARCIAL (3+3 HORAS)"/>
    <s v="2018-09-27 00:00:00.0"/>
    <s v="2019-09-14 00:00:00.0"/>
    <s v="PI101432"/>
    <s v="PROFESOR ASOCIADO"/>
    <s v="R115"/>
    <x v="2"/>
    <n v="615"/>
    <s v="MEDICINA PREVENTIVA Y SALUD PÚBLICA"/>
  </r>
  <r>
    <x v="4"/>
    <n v="16531888"/>
    <s v="FLE"/>
    <n v="721"/>
    <s v="205102R"/>
    <s v="GRUPO-A1"/>
    <s v="Bienestar biopsicosocial de la infancia"/>
    <s v="GR"/>
    <s v="GRUPO REDUCIDO"/>
    <s v="205102R"/>
    <s v="GRUPO REDUCIDO DE BIENESTAR PSICOSOCIAL DE LA INFANCIA"/>
    <s v="GRUPO-A1"/>
    <s v="Grupo Reducido de Bienestar biopsicosocial de la infancia"/>
    <s v="AN"/>
    <n v="16531888"/>
    <s v="VIANA"/>
    <s v="SÁENZ"/>
    <s v="LOURDES"/>
    <s v="loviana"/>
    <s v="lourdes.viana@unirioja.es"/>
    <n v="2"/>
    <n v="2"/>
    <x v="0"/>
    <n v="536"/>
    <s v="PROFESOR INTERINO"/>
    <s v="C01"/>
    <s v="TIEMPO COMPLETO"/>
    <s v="2018-09-17 00:00:00.0"/>
    <s v="null"/>
    <s v="PI101398"/>
    <s v="PROFESOR CONTRATADO INTERINO"/>
    <s v="R115"/>
    <x v="2"/>
    <n v="735"/>
    <s v="PSICOLOGÍA EVOLUTIVA Y DE LA EDUCACIÓN"/>
  </r>
  <r>
    <x v="4"/>
    <n v="16553678"/>
    <s v="FLE"/>
    <n v="721"/>
    <s v="205102R"/>
    <s v="GRUPO-A1"/>
    <s v="Bienestar biopsicosocial de la infancia"/>
    <s v="GR"/>
    <s v="GRUPO REDUCIDO"/>
    <s v="205102R"/>
    <s v="GRUPO REDUCIDO DE BIENESTAR PSICOSOCIAL DE LA INFANCIA"/>
    <s v="GRUPO-A1"/>
    <s v="Grupo Reducido de Bienestar biopsicosocial de la infancia"/>
    <s v="AN"/>
    <n v="16553678"/>
    <s v="ELÍAS"/>
    <s v="RUIZ"/>
    <s v="VICENTE"/>
    <s v="vielias"/>
    <s v="vicente.elias@unirioja.es"/>
    <n v="1"/>
    <n v="1"/>
    <x v="1"/>
    <n v="532"/>
    <s v="LABORAL DOCENTE-ASOCIADO"/>
    <s v="P03"/>
    <s v="TIEMPO PARCIAL (3+3 HORAS)"/>
    <s v="2018-09-27 00:00:00.0"/>
    <s v="2019-09-14 00:00:00.0"/>
    <s v="PI101432"/>
    <s v="PROFESOR ASOCIADO"/>
    <s v="R115"/>
    <x v="2"/>
    <n v="615"/>
    <s v="MEDICINA PREVENTIVA Y SALUD PÚBLICA"/>
  </r>
  <r>
    <x v="4"/>
    <n v="16531888"/>
    <s v="FLE"/>
    <n v="721"/>
    <s v="205102R"/>
    <s v="GRUPO-A2"/>
    <s v="Bienestar biopsicosocial de la infancia"/>
    <s v="GR"/>
    <s v="GRUPO REDUCIDO"/>
    <s v="205102R"/>
    <s v="GRUPO REDUCIDO DE BIENESTAR PSICOSOCIAL DE LA INFANCIA"/>
    <s v="GRUPO-A2"/>
    <s v="Grupo Reducido de Bienestar biopsicosocial de la infancia"/>
    <s v="AN"/>
    <n v="16531888"/>
    <s v="VIANA"/>
    <s v="SÁENZ"/>
    <s v="LOURDES"/>
    <s v="loviana"/>
    <s v="lourdes.viana@unirioja.es"/>
    <n v="2"/>
    <n v="2"/>
    <x v="0"/>
    <n v="536"/>
    <s v="PROFESOR INTERINO"/>
    <s v="C01"/>
    <s v="TIEMPO COMPLETO"/>
    <s v="2018-09-17 00:00:00.0"/>
    <s v="null"/>
    <s v="PI101398"/>
    <s v="PROFESOR CONTRATADO INTERINO"/>
    <s v="R115"/>
    <x v="2"/>
    <n v="735"/>
    <s v="PSICOLOGÍA EVOLUTIVA Y DE LA EDUCACIÓN"/>
  </r>
  <r>
    <x v="4"/>
    <n v="16553678"/>
    <s v="FLE"/>
    <n v="721"/>
    <s v="205102R"/>
    <s v="GRUPO-A2"/>
    <s v="Bienestar biopsicosocial de la infancia"/>
    <s v="GR"/>
    <s v="GRUPO REDUCIDO"/>
    <s v="205102R"/>
    <s v="GRUPO REDUCIDO DE BIENESTAR PSICOSOCIAL DE LA INFANCIA"/>
    <s v="GRUPO-A2"/>
    <s v="Grupo Reducido de Bienestar biopsicosocial de la infancia"/>
    <s v="AN"/>
    <n v="16553678"/>
    <s v="ELÍAS"/>
    <s v="RUIZ"/>
    <s v="VICENTE"/>
    <s v="vielias"/>
    <s v="vicente.elias@unirioja.es"/>
    <n v="1"/>
    <n v="1"/>
    <x v="1"/>
    <n v="532"/>
    <s v="LABORAL DOCENTE-ASOCIADO"/>
    <s v="P03"/>
    <s v="TIEMPO PARCIAL (3+3 HORAS)"/>
    <s v="2018-09-27 00:00:00.0"/>
    <s v="2019-09-14 00:00:00.0"/>
    <s v="PI101432"/>
    <s v="PROFESOR ASOCIADO"/>
    <s v="R115"/>
    <x v="2"/>
    <n v="615"/>
    <s v="MEDICINA PREVENTIVA Y SALUD PÚBLICA"/>
  </r>
  <r>
    <x v="4"/>
    <n v="72770953"/>
    <s v="FLE"/>
    <n v="722"/>
    <s v="205103G"/>
    <s v="GRUPO-A"/>
    <s v="La escuela de educación infantil"/>
    <s v="GG"/>
    <s v="GRUPO GRANDE"/>
    <s v="205103G"/>
    <s v="GRUPO GRANDE DE LA ESCUELA DE EDUCACIÓN INFANTIL"/>
    <s v="GRUPO-A"/>
    <s v="Grupo Grande de LA ESCUELA DE EDUCACIÓN INFANTIL"/>
    <s v="AN"/>
    <n v="72770953"/>
    <s v="PÉREZ"/>
    <s v="MERINO"/>
    <s v="CRUZ"/>
    <s v="crperez"/>
    <s v="cruz.perez@unirioja.es"/>
    <n v="6"/>
    <n v="6"/>
    <x v="1"/>
    <n v="536"/>
    <s v="PROFESOR INTERINO"/>
    <s v="C01"/>
    <s v="TIEMPO COMPLETO"/>
    <s v="2012-09-01 00:00:00.0"/>
    <s v="null"/>
    <s v="PI100847"/>
    <s v="PROFESOR CONTRATADO INTERINO"/>
    <s v="R115"/>
    <x v="2"/>
    <n v="805"/>
    <s v="TEORÍA E HISTORIA DE LA EDUCACIÓN"/>
  </r>
  <r>
    <x v="4"/>
    <n v="72770953"/>
    <s v="FLE"/>
    <n v="722"/>
    <s v="205103R"/>
    <s v="GRUPO-A1"/>
    <s v="La escuela de educación infantil"/>
    <s v="GR"/>
    <s v="GRUPO REDUCIDO"/>
    <s v="205103R"/>
    <s v="GRUPO REDUCIDO DE LA ESCUELA DE EDUCACIÓN INFANTIL"/>
    <s v="GRUPO-A1"/>
    <s v="Grupo Reducido de La escuela de educación infantil"/>
    <s v="AN"/>
    <n v="72770953"/>
    <s v="PÉREZ"/>
    <s v="MERINO"/>
    <s v="CRUZ"/>
    <s v="crperez"/>
    <s v="cruz.perez@unirioja.es"/>
    <n v="3"/>
    <n v="3"/>
    <x v="1"/>
    <n v="536"/>
    <s v="PROFESOR INTERINO"/>
    <s v="C01"/>
    <s v="TIEMPO COMPLETO"/>
    <s v="2012-09-01 00:00:00.0"/>
    <s v="null"/>
    <s v="PI100847"/>
    <s v="PROFESOR CONTRATADO INTERINO"/>
    <s v="R115"/>
    <x v="2"/>
    <n v="805"/>
    <s v="TEORÍA E HISTORIA DE LA EDUCACIÓN"/>
  </r>
  <r>
    <x v="4"/>
    <n v="72770953"/>
    <s v="FLE"/>
    <n v="722"/>
    <s v="205103R"/>
    <s v="GRUPO-A2"/>
    <s v="La escuela de educación infantil"/>
    <s v="GR"/>
    <s v="GRUPO REDUCIDO"/>
    <s v="205103R"/>
    <s v="GRUPO REDUCIDO DE LA ESCUELA DE EDUCACIÓN INFANTIL"/>
    <s v="GRUPO-A2"/>
    <s v="Grupo Reducido de La escuela de educación infantil"/>
    <s v="AN"/>
    <n v="72770953"/>
    <s v="PÉREZ"/>
    <s v="MERINO"/>
    <s v="CRUZ"/>
    <s v="crperez"/>
    <s v="cruz.perez@unirioja.es"/>
    <n v="3"/>
    <n v="3"/>
    <x v="1"/>
    <n v="536"/>
    <s v="PROFESOR INTERINO"/>
    <s v="C01"/>
    <s v="TIEMPO COMPLETO"/>
    <s v="2012-09-01 00:00:00.0"/>
    <s v="null"/>
    <s v="PI100847"/>
    <s v="PROFESOR CONTRATADO INTERINO"/>
    <s v="R115"/>
    <x v="2"/>
    <n v="805"/>
    <s v="TEORÍA E HISTORIA DE LA EDUCACIÓN"/>
  </r>
  <r>
    <x v="4"/>
    <n v="72770953"/>
    <s v="FLE"/>
    <n v="722"/>
    <s v="205103R"/>
    <s v="GRUPO-A3"/>
    <s v="La escuela de educación infantil"/>
    <s v="GR"/>
    <s v="GRUPO REDUCIDO"/>
    <s v="205103R"/>
    <s v="GRUPO REDUCIDO DE LA ESCUELA DE EDUCACIÓN INFANTIL"/>
    <s v="GRUPO-A3"/>
    <s v="Grupo Reducido de La escuela de educación infantil"/>
    <s v="AN"/>
    <n v="72770953"/>
    <s v="PÉREZ"/>
    <s v="MERINO"/>
    <s v="CRUZ"/>
    <s v="crperez"/>
    <s v="cruz.perez@unirioja.es"/>
    <n v="3"/>
    <n v="3"/>
    <x v="1"/>
    <n v="536"/>
    <s v="PROFESOR INTERINO"/>
    <s v="C01"/>
    <s v="TIEMPO COMPLETO"/>
    <s v="2012-09-01 00:00:00.0"/>
    <s v="null"/>
    <s v="PI100847"/>
    <s v="PROFESOR CONTRATADO INTERINO"/>
    <s v="R115"/>
    <x v="2"/>
    <n v="805"/>
    <s v="TEORÍA E HISTORIA DE LA EDUCACIÓN"/>
  </r>
  <r>
    <x v="4"/>
    <n v="2531198"/>
    <s v="FLE"/>
    <n v="723"/>
    <s v="205104G"/>
    <s v="GRUPO-A"/>
    <s v="Psicología del desarrollo infantil (0-6 años)"/>
    <s v="GG"/>
    <s v="GRUPO GRANDE"/>
    <s v="205104G"/>
    <s v="GRUPO GRANDE DE PSICOLOGÍA DEL DESARROLLO INFANTIL (0-6 AÑOS)"/>
    <s v="GRUPO-A"/>
    <s v="Grupo Grande de PSICOLOGÍA DEL DESARROLLO INFANTIL (0-6 AÑOS)"/>
    <s v="AN"/>
    <n v="2531198"/>
    <s v="DE VICENTE"/>
    <s v="CLEMENTE"/>
    <s v="MARÍA PALOMA"/>
    <s v="madevice"/>
    <s v="paloma.devicente@unirioja.es"/>
    <n v="2"/>
    <n v="2"/>
    <x v="1"/>
    <n v="532"/>
    <s v="LABORAL DOCENTE-ASOCIADO"/>
    <s v="P06"/>
    <s v="TIEMPO PARCIAL (6+6 HORAS)"/>
    <s v="2018-09-27 00:00:00.0"/>
    <s v="2019-09-14 00:00:00.0"/>
    <s v="PI101431"/>
    <s v="PROFESOR ASOCIADO"/>
    <s v="R115"/>
    <x v="2"/>
    <n v="735"/>
    <s v="PSICOLOGÍA EVOLUTIVA Y DE LA EDUCACIÓN"/>
  </r>
  <r>
    <x v="4"/>
    <n v="16601915"/>
    <s v="FLE"/>
    <n v="723"/>
    <s v="205104G"/>
    <s v="GRUPO-A"/>
    <s v="Psicología del desarrollo infantil (0-6 años)"/>
    <s v="GG"/>
    <s v="GRUPO GRANDE"/>
    <s v="205104G"/>
    <s v="GRUPO GRANDE DE PSICOLOGÍA DEL DESARROLLO INFANTIL (0-6 AÑOS)"/>
    <s v="GRUPO-A"/>
    <s v="Grupo Grande de PSICOLOGÍA DEL DESARROLLO INFANTIL (0-6 AÑOS)"/>
    <s v="AN"/>
    <n v="16601915"/>
    <s v="ORTUÑO"/>
    <s v="SIERRA"/>
    <s v="JAVIER"/>
    <s v="jaortuno"/>
    <s v="javier.ortuno@unirioja.es"/>
    <n v="6"/>
    <n v="6"/>
    <x v="0"/>
    <n v="536"/>
    <s v="PROFESOR INTERINO"/>
    <s v="C01"/>
    <s v="TIEMPO COMPLETO"/>
    <s v="2016-09-15 00:00:00.0"/>
    <s v="null"/>
    <s v="PI101135"/>
    <s v="PROFESOR CONTRATADO INTERINO"/>
    <s v="R115"/>
    <x v="2"/>
    <n v="735"/>
    <s v="PSICOLOGÍA EVOLUTIVA Y DE LA EDUCACIÓN"/>
  </r>
  <r>
    <x v="4"/>
    <n v="39847439"/>
    <s v="FLE"/>
    <n v="723"/>
    <s v="205104G"/>
    <s v="GRUPO-A"/>
    <s v="Psicología del desarrollo infantil (0-6 años)"/>
    <s v="GG"/>
    <s v="GRUPO GRANDE"/>
    <s v="205104G"/>
    <s v="GRUPO GRANDE DE PSICOLOGÍA DEL DESARROLLO INFANTIL (0-6 AÑOS)"/>
    <s v="GRUPO-A"/>
    <s v="Grupo Grande de PSICOLOGÍA DEL DESARROLLO INFANTIL (0-6 AÑOS)"/>
    <s v="AN"/>
    <n v="39847439"/>
    <s v="SASTRE"/>
    <s v="I RIBA"/>
    <s v="SYLVIA"/>
    <s v="sisastre"/>
    <s v="silvia.sastre@unirioja.es"/>
    <n v="0"/>
    <n v="0"/>
    <x v="1"/>
    <n v="500"/>
    <s v="CATEDRATICO DE UNIVERSIDAD"/>
    <s v="C01"/>
    <s v="TIEMPO COMPLETO"/>
    <s v="2007-05-13 00:00:00.0"/>
    <s v="null"/>
    <s v="DF3590"/>
    <s v="CATEDRÁTICO DE UNIVERSIDAD"/>
    <s v="R115"/>
    <x v="2"/>
    <n v="735"/>
    <s v="PSICOLOGÍA EVOLUTIVA Y DE LA EDUCACIÓN"/>
  </r>
  <r>
    <x v="4"/>
    <n v="16531888"/>
    <s v="FLE"/>
    <n v="723"/>
    <s v="205104G"/>
    <s v="GRUPO-B"/>
    <s v="Psicología del desarrollo infantil (0-6 años)"/>
    <s v="GG"/>
    <s v="GRUPO GRANDE"/>
    <s v="205104G"/>
    <s v="GRUPO GRANDE DE PSICOLOGÍA DEL DESARROLLO INFANTIL (0-6 AÑOS)"/>
    <s v="GRUPO-B"/>
    <s v="Grupo Grande de PSICOLOGÍA DEL DESARROLLO INFANTIL (0-6 AÑOS)"/>
    <s v="AN"/>
    <n v="16531888"/>
    <s v="VIANA"/>
    <s v="SÁENZ"/>
    <s v="LOURDES"/>
    <s v="loviana"/>
    <s v="lourdes.viana@unirioja.es"/>
    <n v="8"/>
    <n v="8"/>
    <x v="0"/>
    <n v="536"/>
    <s v="PROFESOR INTERINO"/>
    <s v="C01"/>
    <s v="TIEMPO COMPLETO"/>
    <s v="2018-09-17 00:00:00.0"/>
    <s v="null"/>
    <s v="PI101398"/>
    <s v="PROFESOR CONTRATADO INTERINO"/>
    <s v="R115"/>
    <x v="2"/>
    <n v="735"/>
    <s v="PSICOLOGÍA EVOLUTIVA Y DE LA EDUCACIÓN"/>
  </r>
  <r>
    <x v="4"/>
    <n v="16601915"/>
    <s v="FLE"/>
    <n v="723"/>
    <s v="205104R"/>
    <s v="GRUPO-A1"/>
    <s v="Psicología del desarrollo infantil (0-6 años)"/>
    <s v="GR"/>
    <s v="GRUPO REDUCIDO"/>
    <s v="205104R"/>
    <s v="GRUPO REDUCIDO DE PSICOLOGÍA DEL DESARROLLO INFANTIL (0-6 AÑOS)"/>
    <s v="GRUPO-A1"/>
    <s v="Grupo Reducido de Psicología del desarrollo infantil (0-6 años)"/>
    <s v="AN"/>
    <n v="16601915"/>
    <s v="ORTUÑO"/>
    <s v="SIERRA"/>
    <s v="JAVIER"/>
    <s v="jaortuno"/>
    <s v="javier.ortuno@unirioja.es"/>
    <n v="4"/>
    <n v="4"/>
    <x v="0"/>
    <n v="536"/>
    <s v="PROFESOR INTERINO"/>
    <s v="C01"/>
    <s v="TIEMPO COMPLETO"/>
    <s v="2016-09-15 00:00:00.0"/>
    <s v="null"/>
    <s v="PI101135"/>
    <s v="PROFESOR CONTRATADO INTERINO"/>
    <s v="R115"/>
    <x v="2"/>
    <n v="735"/>
    <s v="PSICOLOGÍA EVOLUTIVA Y DE LA EDUCACIÓN"/>
  </r>
  <r>
    <x v="4"/>
    <n v="16601915"/>
    <s v="FLE"/>
    <n v="723"/>
    <s v="205104R"/>
    <s v="GRUPO-A2"/>
    <s v="Psicología del desarrollo infantil (0-6 años)"/>
    <s v="GR"/>
    <s v="GRUPO REDUCIDO"/>
    <s v="205104R"/>
    <s v="GRUPO REDUCIDO DE PSICOLOGÍA DEL DESARROLLO INFANTIL (0-6 AÑOS)"/>
    <s v="GRUPO-A2"/>
    <s v="Grupo Reducido de Psicología del desarrollo infantil (0-6 años)"/>
    <s v="AN"/>
    <n v="16601915"/>
    <s v="ORTUÑO"/>
    <s v="SIERRA"/>
    <s v="JAVIER"/>
    <s v="jaortuno"/>
    <s v="javier.ortuno@unirioja.es"/>
    <n v="4"/>
    <n v="4"/>
    <x v="0"/>
    <n v="536"/>
    <s v="PROFESOR INTERINO"/>
    <s v="C01"/>
    <s v="TIEMPO COMPLETO"/>
    <s v="2016-09-15 00:00:00.0"/>
    <s v="null"/>
    <s v="PI101135"/>
    <s v="PROFESOR CONTRATADO INTERINO"/>
    <s v="R115"/>
    <x v="2"/>
    <n v="735"/>
    <s v="PSICOLOGÍA EVOLUTIVA Y DE LA EDUCACIÓN"/>
  </r>
  <r>
    <x v="4"/>
    <n v="16601915"/>
    <s v="FLE"/>
    <n v="723"/>
    <s v="205104R"/>
    <s v="GRUPO-B1"/>
    <s v="Psicología del desarrollo infantil (0-6 años)"/>
    <s v="GR"/>
    <s v="GRUPO REDUCIDO"/>
    <s v="205104R"/>
    <s v="GRUPO REDUCIDO DE PSICOLOGÍA DEL DESARROLLO INFANTIL (0-6 AÑOS)"/>
    <s v="GRUPO-B1"/>
    <s v="Grupo Reducido de Psicología del desarrollo infantil (0-6 años)"/>
    <s v="AN"/>
    <n v="16601915"/>
    <s v="ORTUÑO"/>
    <s v="SIERRA"/>
    <s v="JAVIER"/>
    <s v="jaortuno"/>
    <s v="javier.ortuno@unirioja.es"/>
    <n v="4"/>
    <n v="4"/>
    <x v="0"/>
    <n v="536"/>
    <s v="PROFESOR INTERINO"/>
    <s v="C01"/>
    <s v="TIEMPO COMPLETO"/>
    <s v="2016-09-15 00:00:00.0"/>
    <s v="null"/>
    <s v="PI101135"/>
    <s v="PROFESOR CONTRATADO INTERINO"/>
    <s v="R115"/>
    <x v="2"/>
    <n v="735"/>
    <s v="PSICOLOGÍA EVOLUTIVA Y DE LA EDUCACIÓN"/>
  </r>
  <r>
    <x v="4"/>
    <n v="16601915"/>
    <s v="FLE"/>
    <n v="723"/>
    <s v="205104R"/>
    <s v="GRUPO-B2"/>
    <s v="Psicología del desarrollo infantil (0-6 años)"/>
    <s v="GR"/>
    <s v="GRUPO REDUCIDO"/>
    <s v="205104R"/>
    <s v="GRUPO REDUCIDO DE PSICOLOGÍA DEL DESARROLLO INFANTIL (0-6 AÑOS)"/>
    <s v="GRUPO-B2"/>
    <s v="Grupo Reducido de Psicología del desarrollo infantil (0-6 años)"/>
    <s v="AN"/>
    <n v="16601915"/>
    <s v="ORTUÑO"/>
    <s v="SIERRA"/>
    <s v="JAVIER"/>
    <s v="jaortuno"/>
    <s v="javier.ortuno@unirioja.es"/>
    <n v="4"/>
    <n v="4"/>
    <x v="0"/>
    <n v="536"/>
    <s v="PROFESOR INTERINO"/>
    <s v="C01"/>
    <s v="TIEMPO COMPLETO"/>
    <s v="2016-09-15 00:00:00.0"/>
    <s v="null"/>
    <s v="PI101135"/>
    <s v="PROFESOR CONTRATADO INTERINO"/>
    <s v="R115"/>
    <x v="2"/>
    <n v="735"/>
    <s v="PSICOLOGÍA EVOLUTIVA Y DE LA EDUCACIÓN"/>
  </r>
  <r>
    <x v="4"/>
    <n v="72781428"/>
    <s v="FLE"/>
    <n v="724"/>
    <s v="205105G"/>
    <s v="GRUPO-A"/>
    <s v="Didáctica general en educación infantil"/>
    <s v="GG"/>
    <s v="GRUPO GRANDE"/>
    <s v="205105G"/>
    <s v="GRUPO GRANDE DE DIDÁCTICA GENERAL EN EDUCACIÓN INFANTIL"/>
    <s v="GRUPO-A"/>
    <s v="Grupo Grande de DIDÁCTICA GENERAL EN EDUCACIÓN INFANTIL"/>
    <s v="2S"/>
    <n v="72781428"/>
    <s v="NAVARIDAS"/>
    <s v="NALDA"/>
    <s v="FERMÍN"/>
    <s v="fenavari"/>
    <s v="fermin.navaridas@unirioja.es"/>
    <n v="4"/>
    <n v="4"/>
    <x v="0"/>
    <n v="504"/>
    <s v="PROFESOR TITULAR UNIVERSIDAD"/>
    <s v="C01"/>
    <s v="TIEMPO COMPLETO"/>
    <s v="2016-11-26 00:00:00.0"/>
    <s v="null"/>
    <s v="DF100332"/>
    <s v="PROFESOR TITULAR DE UNIVERSIDAD"/>
    <s v="R115"/>
    <x v="2"/>
    <n v="215"/>
    <s v="DIDÁCTICA Y ORGANIZACIÓN ESCOLAR"/>
  </r>
  <r>
    <x v="4"/>
    <n v="72781428"/>
    <s v="FLE"/>
    <n v="724"/>
    <s v="205105R"/>
    <s v="GRUPO-A1"/>
    <s v="Didáctica general en educación infantil"/>
    <s v="GR"/>
    <s v="GRUPO REDUCIDO"/>
    <s v="205105R"/>
    <s v="GRUPO REDUCIDO DE DIDÁCTICA GENERAL EN EDUCACIÓN INFANTIL"/>
    <s v="GRUPO-A1"/>
    <s v="Grupo Reducido de Didáctica general en educación infantil"/>
    <s v="2S"/>
    <n v="72781428"/>
    <s v="NAVARIDAS"/>
    <s v="NALDA"/>
    <s v="FERMÍN"/>
    <s v="fenavari"/>
    <s v="fermin.navaridas@unirioja.es"/>
    <n v="2"/>
    <n v="2"/>
    <x v="0"/>
    <n v="504"/>
    <s v="PROFESOR TITULAR UNIVERSIDAD"/>
    <s v="C01"/>
    <s v="TIEMPO COMPLETO"/>
    <s v="2016-11-26 00:00:00.0"/>
    <s v="null"/>
    <s v="DF100332"/>
    <s v="PROFESOR TITULAR DE UNIVERSIDAD"/>
    <s v="R115"/>
    <x v="2"/>
    <n v="215"/>
    <s v="DIDÁCTICA Y ORGANIZACIÓN ESCOLAR"/>
  </r>
  <r>
    <x v="4"/>
    <n v="72781428"/>
    <s v="FLE"/>
    <n v="724"/>
    <s v="205105R"/>
    <s v="GRUPO-A2"/>
    <s v="Didáctica general en educación infantil"/>
    <s v="GR"/>
    <s v="GRUPO REDUCIDO"/>
    <s v="205105R"/>
    <s v="GRUPO REDUCIDO DE DIDÁCTICA GENERAL EN EDUCACIÓN INFANTIL"/>
    <s v="GRUPO-A2"/>
    <s v="Grupo Reducido de Didáctica general en educación infantil"/>
    <s v="2S"/>
    <n v="72781428"/>
    <s v="NAVARIDAS"/>
    <s v="NALDA"/>
    <s v="FERMÍN"/>
    <s v="fenavari"/>
    <s v="fermin.navaridas@unirioja.es"/>
    <n v="2"/>
    <n v="2"/>
    <x v="0"/>
    <n v="504"/>
    <s v="PROFESOR TITULAR UNIVERSIDAD"/>
    <s v="C01"/>
    <s v="TIEMPO COMPLETO"/>
    <s v="2016-11-26 00:00:00.0"/>
    <s v="null"/>
    <s v="DF100332"/>
    <s v="PROFESOR TITULAR DE UNIVERSIDAD"/>
    <s v="R115"/>
    <x v="2"/>
    <n v="215"/>
    <s v="DIDÁCTICA Y ORGANIZACIÓN ESCOLAR"/>
  </r>
  <r>
    <x v="4"/>
    <n v="16527500"/>
    <s v="FLE"/>
    <n v="725"/>
    <s v="205106G"/>
    <s v="GRUPO-A"/>
    <s v="Psicología de la educación infantil (3-6 años)"/>
    <s v="GG"/>
    <s v="GRUPO GRANDE"/>
    <s v="205106G"/>
    <s v="GRUPO GRANDE DE PSICOLOGIA DE LA EDUCACIÓN INFANTIL (3-6 AÑOS)"/>
    <s v="GRUPO-A"/>
    <s v="Grupo Grande de PSICOLOGIA DE LA EDUCACIÓN INFANTIL (3-6 AÑOS)"/>
    <s v="2S"/>
    <n v="16527500"/>
    <s v="SOARES"/>
    <s v="SANTOS"/>
    <s v="MARÍA YOLANDA"/>
    <s v="masoares"/>
    <s v="maria-yolanda.soares@unirioja.es"/>
    <n v="4"/>
    <n v="4"/>
    <x v="0"/>
    <n v="536"/>
    <s v="PROFESOR INTERINO"/>
    <s v="C01"/>
    <s v="TIEMPO COMPLETO"/>
    <s v="2014-09-15 00:00:00.0"/>
    <s v="null"/>
    <s v="PI100981"/>
    <s v="PROFESOR CONTRATADO INTERINO"/>
    <s v="R115"/>
    <x v="2"/>
    <n v="735"/>
    <s v="PSICOLOGÍA EVOLUTIVA Y DE LA EDUCACIÓN"/>
  </r>
  <r>
    <x v="4"/>
    <n v="78871077"/>
    <s v="FLE"/>
    <n v="725"/>
    <s v="205106G"/>
    <s v="GRUPO-A"/>
    <s v="Psicología de la educación infantil (3-6 años)"/>
    <s v="GG"/>
    <s v="GRUPO GRANDE"/>
    <s v="205106G"/>
    <s v="GRUPO GRANDE DE PSICOLOGIA DE LA EDUCACIÓN INFANTIL (3-6 AÑOS)"/>
    <s v="GRUPO-A"/>
    <s v="Grupo Grande de PSICOLOGIA DE LA EDUCACIÓN INFANTIL (3-6 AÑOS)"/>
    <s v="2S"/>
    <n v="78871077"/>
    <s v="PÉREZ DE ALBÉNIZ"/>
    <s v="ITURRIAGA"/>
    <s v="ALICIA"/>
    <s v="alperei"/>
    <s v="alicia.perez@unirioja.es"/>
    <n v="0"/>
    <n v="0"/>
    <x v="0"/>
    <n v="504"/>
    <s v="PROFESOR TITULAR UNIVERSIDAD"/>
    <s v="01R"/>
    <s v="TIEMPO COMPLETO REDUCIDO"/>
    <s v="2017-09-15 00:00:00.0"/>
    <s v="null"/>
    <s v="DF100181"/>
    <s v="TITULAR DE UNIVERSIDAD"/>
    <s v="R115"/>
    <x v="2"/>
    <n v="735"/>
    <s v="PSICOLOGÍA EVOLUTIVA Y DE LA EDUCACIÓN"/>
  </r>
  <r>
    <x v="4"/>
    <n v="16527500"/>
    <s v="FLE"/>
    <n v="725"/>
    <s v="205106R"/>
    <s v="GRUPO-A1"/>
    <s v="Psicología de la educación infantil (3-6 años)"/>
    <s v="GR"/>
    <s v="GRUPO REDUCIDO"/>
    <s v="205106R"/>
    <s v="GRUPO REDUCIDO DE PSICOLOGIA DE LA EDUCACIÓN INFANTIL (3-6 AÑOS)"/>
    <s v="GRUPO-A1"/>
    <s v="Grupo Reducido de Psicología de la educación infantil (3-6 años)"/>
    <s v="2S"/>
    <n v="16527500"/>
    <s v="SOARES"/>
    <s v="SANTOS"/>
    <s v="MARÍA YOLANDA"/>
    <s v="masoares"/>
    <s v="maria-yolanda.soares@unirioja.es"/>
    <n v="2"/>
    <n v="2"/>
    <x v="0"/>
    <n v="536"/>
    <s v="PROFESOR INTERINO"/>
    <s v="C01"/>
    <s v="TIEMPO COMPLETO"/>
    <s v="2014-09-15 00:00:00.0"/>
    <s v="null"/>
    <s v="PI100981"/>
    <s v="PROFESOR CONTRATADO INTERINO"/>
    <s v="R115"/>
    <x v="2"/>
    <n v="735"/>
    <s v="PSICOLOGÍA EVOLUTIVA Y DE LA EDUCACIÓN"/>
  </r>
  <r>
    <x v="4"/>
    <n v="16527500"/>
    <s v="FLE"/>
    <n v="725"/>
    <s v="205106R"/>
    <s v="GRUPO-A2"/>
    <s v="Psicología de la educación infantil (3-6 años)"/>
    <s v="GR"/>
    <s v="GRUPO REDUCIDO"/>
    <s v="205106R"/>
    <s v="GRUPO REDUCIDO DE PSICOLOGIA DE LA EDUCACIÓN INFANTIL (3-6 AÑOS)"/>
    <s v="GRUPO-A2"/>
    <s v="Grupo Reducido de Psicología de la educación infantil (3-6 años)"/>
    <s v="2S"/>
    <n v="16527500"/>
    <s v="SOARES"/>
    <s v="SANTOS"/>
    <s v="MARÍA YOLANDA"/>
    <s v="masoares"/>
    <s v="maria-yolanda.soares@unirioja.es"/>
    <n v="2"/>
    <n v="2"/>
    <x v="0"/>
    <n v="536"/>
    <s v="PROFESOR INTERINO"/>
    <s v="C01"/>
    <s v="TIEMPO COMPLETO"/>
    <s v="2014-09-15 00:00:00.0"/>
    <s v="null"/>
    <s v="PI100981"/>
    <s v="PROFESOR CONTRATADO INTERINO"/>
    <s v="R115"/>
    <x v="2"/>
    <n v="735"/>
    <s v="PSICOLOGÍA EVOLUTIVA Y DE LA EDUCACIÓN"/>
  </r>
  <r>
    <x v="4"/>
    <n v="16527500"/>
    <s v="FLE"/>
    <n v="725"/>
    <s v="205106R"/>
    <s v="GRUPO-A3"/>
    <s v="Psicología de la educación infantil (3-6 años)"/>
    <s v="GR"/>
    <s v="GRUPO REDUCIDO"/>
    <s v="205106R"/>
    <s v="GRUPO REDUCIDO DE PSICOLOGIA DE LA EDUCACIÓN INFANTIL (3-6 AÑOS)"/>
    <s v="GRUPO-A3"/>
    <s v="Grupo Reducido de Psicología de la educación infantil (3-6 años)"/>
    <s v="2S"/>
    <n v="16527500"/>
    <s v="SOARES"/>
    <s v="SANTOS"/>
    <s v="MARÍA YOLANDA"/>
    <s v="masoares"/>
    <s v="maria-yolanda.soares@unirioja.es"/>
    <n v="2"/>
    <n v="2"/>
    <x v="0"/>
    <n v="536"/>
    <s v="PROFESOR INTERINO"/>
    <s v="C01"/>
    <s v="TIEMPO COMPLETO"/>
    <s v="2014-09-15 00:00:00.0"/>
    <s v="null"/>
    <s v="PI100981"/>
    <s v="PROFESOR CONTRATADO INTERINO"/>
    <s v="R115"/>
    <x v="2"/>
    <n v="735"/>
    <s v="PSICOLOGÍA EVOLUTIVA Y DE LA EDUCACIÓN"/>
  </r>
  <r>
    <x v="4"/>
    <n v="16574471"/>
    <s v="FLE"/>
    <n v="726"/>
    <s v="205108G"/>
    <s v="GRUPO-A"/>
    <s v="Sociología de la educación"/>
    <s v="GG"/>
    <s v="GRUPO GRANDE"/>
    <s v="205108G"/>
    <s v="GRUPO GRANDE DE SOCIOLOGÍA DE LA EDUCACIÓN"/>
    <s v="GRUPO-A"/>
    <s v="Grupo Grande de SOCIOLOGÍA DE LA EDUCACIÓN"/>
    <s v="1S"/>
    <n v="16574471"/>
    <s v="ANDRÉS"/>
    <s v="CABELLO"/>
    <s v="SERGIO"/>
    <s v="seandrc"/>
    <s v="sergio.andres@unirioja.es"/>
    <n v="4"/>
    <n v="4"/>
    <x v="0"/>
    <n v="536"/>
    <s v="PROFESOR INTERINO"/>
    <s v="C01"/>
    <s v="TIEMPO COMPLETO"/>
    <s v="2013-09-16 00:00:00.0"/>
    <s v="null"/>
    <s v="PI100924"/>
    <s v="PROFESOR CONTRATADO INTERINO"/>
    <s v="R114"/>
    <x v="3"/>
    <n v="775"/>
    <s v="SOCIOLOGÍA"/>
  </r>
  <r>
    <x v="4"/>
    <n v="16574471"/>
    <s v="FLE"/>
    <n v="726"/>
    <s v="205108I"/>
    <s v="GRUPO-A1"/>
    <s v="Sociología de la educación"/>
    <s v="GR"/>
    <s v="GRUPO REDUCIDO"/>
    <s v="205108I"/>
    <s v="GRUPO REDUCIDO DE SOCIOLOGÍA DE LA EDUCACIÓN"/>
    <s v="GRUPO-A1"/>
    <s v="GR de Sociología de la educación"/>
    <s v="1S"/>
    <n v="16574471"/>
    <s v="ANDRÉS"/>
    <s v="CABELLO"/>
    <s v="SERGIO"/>
    <s v="seandrc"/>
    <s v="sergio.andres@unirioja.es"/>
    <n v="2"/>
    <n v="2"/>
    <x v="0"/>
    <n v="536"/>
    <s v="PROFESOR INTERINO"/>
    <s v="C01"/>
    <s v="TIEMPO COMPLETO"/>
    <s v="2013-09-16 00:00:00.0"/>
    <s v="null"/>
    <s v="PI100924"/>
    <s v="PROFESOR CONTRATADO INTERINO"/>
    <s v="R114"/>
    <x v="3"/>
    <n v="775"/>
    <s v="SOCIOLOGÍA"/>
  </r>
  <r>
    <x v="4"/>
    <n v="16574471"/>
    <s v="FLE"/>
    <n v="726"/>
    <s v="205108I"/>
    <s v="GRUPO-A2"/>
    <s v="Sociología de la educación"/>
    <s v="GR"/>
    <s v="GRUPO REDUCIDO"/>
    <s v="205108I"/>
    <s v="GRUPO REDUCIDO DE SOCIOLOGÍA DE LA EDUCACIÓN"/>
    <s v="GRUPO-A2"/>
    <s v="GR de Sociología de la educación"/>
    <s v="1S"/>
    <n v="16574471"/>
    <s v="ANDRÉS"/>
    <s v="CABELLO"/>
    <s v="SERGIO"/>
    <s v="seandrc"/>
    <s v="sergio.andres@unirioja.es"/>
    <n v="2"/>
    <n v="2"/>
    <x v="0"/>
    <n v="536"/>
    <s v="PROFESOR INTERINO"/>
    <s v="C01"/>
    <s v="TIEMPO COMPLETO"/>
    <s v="2013-09-16 00:00:00.0"/>
    <s v="null"/>
    <s v="PI100924"/>
    <s v="PROFESOR CONTRATADO INTERINO"/>
    <s v="R114"/>
    <x v="3"/>
    <n v="775"/>
    <s v="SOCIOLOGÍA"/>
  </r>
  <r>
    <x v="4"/>
    <n v="16574471"/>
    <s v="FLE"/>
    <n v="726"/>
    <s v="205108I"/>
    <s v="GRUPO-A3"/>
    <s v="Sociología de la educación"/>
    <s v="GR"/>
    <s v="GRUPO REDUCIDO"/>
    <s v="205108I"/>
    <s v="GRUPO REDUCIDO DE SOCIOLOGÍA DE LA EDUCACIÓN"/>
    <s v="GRUPO-A3"/>
    <s v="GR de Sociología de la educación"/>
    <s v="1S"/>
    <n v="16574471"/>
    <s v="ANDRÉS"/>
    <s v="CABELLO"/>
    <s v="SERGIO"/>
    <s v="seandrc"/>
    <s v="sergio.andres@unirioja.es"/>
    <n v="2"/>
    <n v="2"/>
    <x v="0"/>
    <n v="536"/>
    <s v="PROFESOR INTERINO"/>
    <s v="C01"/>
    <s v="TIEMPO COMPLETO"/>
    <s v="2013-09-16 00:00:00.0"/>
    <s v="null"/>
    <s v="PI100924"/>
    <s v="PROFESOR CONTRATADO INTERINO"/>
    <s v="R114"/>
    <x v="3"/>
    <n v="775"/>
    <s v="SOCIOLOGÍA"/>
  </r>
  <r>
    <x v="4"/>
    <n v="16538859"/>
    <s v="FLE"/>
    <n v="727"/>
    <s v="205109G"/>
    <s v="GRUPO-A"/>
    <s v="Observación sistemática en la escuela infantil"/>
    <s v="GG"/>
    <s v="GRUPO GRANDE"/>
    <s v="205109G"/>
    <s v="GRUPO GRANDE DE OBSERVACIÓN SISTEMÁTICA EN LA EDUCACIÓN INFANTIL"/>
    <s v="GRUPO-A"/>
    <s v="Grupo Grande de OBSERVACIÓN SISTEMÁTICA EN LA EDUCACIÓN INFANTIL"/>
    <s v="AN"/>
    <n v="16538859"/>
    <s v="ARANA"/>
    <s v="IDIAQUEZ"/>
    <s v="JAVIER SABINO"/>
    <s v="jaarana"/>
    <s v="xabier.arana@unirioja.es"/>
    <n v="6"/>
    <n v="6"/>
    <x v="1"/>
    <n v="536"/>
    <s v="PROFESOR INTERINO"/>
    <s v="C01"/>
    <s v="TIEMPO COMPLETO"/>
    <s v="2018-09-17 00:00:00.0"/>
    <s v="null"/>
    <s v="PI101399"/>
    <s v="PROFESOR CONTRATADO INTERINO"/>
    <s v="R115"/>
    <x v="2"/>
    <n v="735"/>
    <s v="PSICOLOGÍA EVOLUTIVA Y DE LA EDUCACIÓN"/>
  </r>
  <r>
    <x v="4"/>
    <n v="16538859"/>
    <s v="FLE"/>
    <n v="727"/>
    <s v="205109E"/>
    <s v="GRUPO-A1"/>
    <s v="Observación sistemática en la escuela infantil"/>
    <s v="GRE"/>
    <s v="GRUPO REDUCIDO ESPECIAL"/>
    <s v="205109E"/>
    <s v="GRUPO REDUCIDO ESPECIAL DE OBSERVACIÓN SISTEMÁTICA EN LA EDUCACIÓN INFANTIL"/>
    <s v="GRUPO-A1"/>
    <s v="Grupo Red. Espec. de Observación sistemática en la educación infantil"/>
    <s v="AN"/>
    <n v="16538859"/>
    <s v="ARANA"/>
    <s v="IDIAQUEZ"/>
    <s v="JAVIER SABINO"/>
    <s v="jaarana"/>
    <s v="xabier.arana@unirioja.es"/>
    <n v="3"/>
    <n v="3"/>
    <x v="1"/>
    <n v="536"/>
    <s v="PROFESOR INTERINO"/>
    <s v="C01"/>
    <s v="TIEMPO COMPLETO"/>
    <s v="2018-09-17 00:00:00.0"/>
    <s v="null"/>
    <s v="PI101399"/>
    <s v="PROFESOR CONTRATADO INTERINO"/>
    <s v="R115"/>
    <x v="2"/>
    <n v="735"/>
    <s v="PSICOLOGÍA EVOLUTIVA Y DE LA EDUCACIÓN"/>
  </r>
  <r>
    <x v="4"/>
    <n v="39847439"/>
    <s v="FLE"/>
    <n v="727"/>
    <s v="205109E"/>
    <s v="GRUPO-A1"/>
    <s v="Observación sistemática en la escuela infantil"/>
    <s v="GRE"/>
    <s v="GRUPO REDUCIDO ESPECIAL"/>
    <s v="205109E"/>
    <s v="GRUPO REDUCIDO ESPECIAL DE OBSERVACIÓN SISTEMÁTICA EN LA EDUCACIÓN INFANTIL"/>
    <s v="GRUPO-A1"/>
    <s v="Grupo Red. Espec. de Observación sistemática en la educación infantil"/>
    <s v="AN"/>
    <n v="39847439"/>
    <s v="SASTRE"/>
    <s v="I RIBA"/>
    <s v="SYLVIA"/>
    <s v="sisastre"/>
    <s v="silvia.sastre@unirioja.es"/>
    <n v="0"/>
    <n v="0"/>
    <x v="1"/>
    <n v="500"/>
    <s v="CATEDRATICO DE UNIVERSIDAD"/>
    <s v="C01"/>
    <s v="TIEMPO COMPLETO"/>
    <s v="2007-05-13 00:00:00.0"/>
    <s v="null"/>
    <s v="DF3590"/>
    <s v="CATEDRÁTICO DE UNIVERSIDAD"/>
    <s v="R115"/>
    <x v="2"/>
    <n v="735"/>
    <s v="PSICOLOGÍA EVOLUTIVA Y DE LA EDUCACIÓN"/>
  </r>
  <r>
    <x v="4"/>
    <n v="16538859"/>
    <s v="FLE"/>
    <n v="727"/>
    <s v="205109E"/>
    <s v="GRUPO-A2"/>
    <s v="Observación sistemática en la escuela infantil"/>
    <s v="GRE"/>
    <s v="GRUPO REDUCIDO ESPECIAL"/>
    <s v="205109E"/>
    <s v="GRUPO REDUCIDO ESPECIAL DE OBSERVACIÓN SISTEMÁTICA EN LA EDUCACIÓN INFANTIL"/>
    <s v="GRUPO-A2"/>
    <s v="Grupo Red. Espec. de Observación sistemática en la educación infantil"/>
    <s v="AN"/>
    <n v="16538859"/>
    <s v="ARANA"/>
    <s v="IDIAQUEZ"/>
    <s v="JAVIER SABINO"/>
    <s v="jaarana"/>
    <s v="xabier.arana@unirioja.es"/>
    <n v="3"/>
    <n v="3"/>
    <x v="1"/>
    <n v="536"/>
    <s v="PROFESOR INTERINO"/>
    <s v="C01"/>
    <s v="TIEMPO COMPLETO"/>
    <s v="2018-09-17 00:00:00.0"/>
    <s v="null"/>
    <s v="PI101399"/>
    <s v="PROFESOR CONTRATADO INTERINO"/>
    <s v="R115"/>
    <x v="2"/>
    <n v="735"/>
    <s v="PSICOLOGÍA EVOLUTIVA Y DE LA EDUCACIÓN"/>
  </r>
  <r>
    <x v="4"/>
    <n v="16538859"/>
    <s v="FLE"/>
    <n v="727"/>
    <s v="205109E"/>
    <s v="GRUPO-A3"/>
    <s v="Observación sistemática en la escuela infantil"/>
    <s v="GRE"/>
    <s v="GRUPO REDUCIDO ESPECIAL"/>
    <s v="205109E"/>
    <s v="GRUPO REDUCIDO ESPECIAL DE OBSERVACIÓN SISTEMÁTICA EN LA EDUCACIÓN INFANTIL"/>
    <s v="GRUPO-A3"/>
    <s v="Grupo Red. Espec. de Observación sistemática en la educación infantil"/>
    <s v="AN"/>
    <n v="16538859"/>
    <s v="ARANA"/>
    <s v="IDIAQUEZ"/>
    <s v="JAVIER SABINO"/>
    <s v="jaarana"/>
    <s v="xabier.arana@unirioja.es"/>
    <n v="3"/>
    <n v="3"/>
    <x v="1"/>
    <n v="536"/>
    <s v="PROFESOR INTERINO"/>
    <s v="C01"/>
    <s v="TIEMPO COMPLETO"/>
    <s v="2018-09-17 00:00:00.0"/>
    <s v="null"/>
    <s v="PI101399"/>
    <s v="PROFESOR CONTRATADO INTERINO"/>
    <s v="R115"/>
    <x v="2"/>
    <n v="735"/>
    <s v="PSICOLOGÍA EVOLUTIVA Y DE LA EDUCACIÓN"/>
  </r>
  <r>
    <x v="4"/>
    <n v="16582446"/>
    <s v="FLE"/>
    <n v="728"/>
    <s v="205110G"/>
    <s v="GRUPO-A"/>
    <s v="Organización educativa de la escuela infantil"/>
    <s v="GG"/>
    <s v="GRUPO GRANDE"/>
    <s v="205110G"/>
    <s v="GRUPO GRANDE DE ORGANIZACIÓN EDUCATIVA DE LA ESCUELA INFANTIL"/>
    <s v="GRUPO-A"/>
    <s v="Grupo Grande de ORGANIZACIÓN EDUCATIVA DE LA ESCUELA INFANTIL"/>
    <s v="2S"/>
    <n v="16582446"/>
    <s v="SÁENZ DE JUBERA"/>
    <s v="OCÓN"/>
    <s v="Mª. MAGDALENA"/>
    <s v="mmsaenzd"/>
    <s v="m-magdalena.saenz-de-jubera@unirioja.es"/>
    <n v="1.5"/>
    <n v="1.5"/>
    <x v="0"/>
    <n v="536"/>
    <s v="PROFESOR INTERINO"/>
    <s v="C01"/>
    <s v="TIEMPO COMPLETO"/>
    <s v="2013-09-16 00:00:00.0"/>
    <s v="null"/>
    <s v="PI100931"/>
    <s v="PROFESOR CONTRATADO INTERINO"/>
    <s v="R115"/>
    <x v="2"/>
    <n v="215"/>
    <s v="DIDÁCTICA Y ORGANIZACIÓN ESCOLAR"/>
  </r>
  <r>
    <x v="4"/>
    <n v="16611235"/>
    <s v="FLE"/>
    <n v="728"/>
    <s v="205110G"/>
    <s v="GRUPO-A"/>
    <s v="Organización educativa de la escuela infantil"/>
    <s v="GG"/>
    <s v="GRUPO GRANDE"/>
    <s v="205110G"/>
    <s v="GRUPO GRANDE DE ORGANIZACIÓN EDUCATIVA DE LA ESCUELA INFANTIL"/>
    <s v="GRUPO-A"/>
    <s v="Grupo Grande de ORGANIZACIÓN EDUCATIVA DE LA ESCUELA INFANTIL"/>
    <s v="2S"/>
    <n v="16611235"/>
    <s v="FERNÁNDEZ"/>
    <s v="PASTOR"/>
    <s v="SERGIO"/>
    <s v="sefernp"/>
    <s v="sergio.fernandezp@unirioja.es"/>
    <n v="2.5"/>
    <n v="2.5"/>
    <x v="1"/>
    <n v="532"/>
    <s v="LABORAL DOCENTE-ASOCIADO"/>
    <s v="P06"/>
    <s v="TIEMPO PARCIAL (6+6 HORAS)"/>
    <s v="2017-09-15 00:00:00.0"/>
    <s v="2019-09-14 00:00:00.0"/>
    <s v="PI101293"/>
    <s v="PROFESOR ASOCIADO"/>
    <s v="R115"/>
    <x v="2"/>
    <n v="215"/>
    <s v="DIDÁCTICA Y ORGANIZACIÓN ESCOLAR"/>
  </r>
  <r>
    <x v="4"/>
    <n v="16582446"/>
    <s v="FLE"/>
    <n v="728"/>
    <s v="205110R"/>
    <s v="GRUPO-A1"/>
    <s v="Organización educativa de la escuela infantil"/>
    <s v="GR"/>
    <s v="GRUPO REDUCIDO"/>
    <s v="205110R"/>
    <s v="GRUPO REDUCIDO DE ORGANIZACIÓN EDUCATIVA DE LA ESCUELA INFANTIL"/>
    <s v="GRUPO-A1"/>
    <s v="Grupo Reducido de Organización educativa de la escuela infantil"/>
    <s v="2S"/>
    <n v="16582446"/>
    <s v="SÁENZ DE JUBERA"/>
    <s v="OCÓN"/>
    <s v="Mª. MAGDALENA"/>
    <s v="mmsaenzd"/>
    <s v="m-magdalena.saenz-de-jubera@unirioja.es"/>
    <n v="2"/>
    <n v="2"/>
    <x v="0"/>
    <n v="536"/>
    <s v="PROFESOR INTERINO"/>
    <s v="C01"/>
    <s v="TIEMPO COMPLETO"/>
    <s v="2013-09-16 00:00:00.0"/>
    <s v="null"/>
    <s v="PI100931"/>
    <s v="PROFESOR CONTRATADO INTERINO"/>
    <s v="R115"/>
    <x v="2"/>
    <n v="215"/>
    <s v="DIDÁCTICA Y ORGANIZACIÓN ESCOLAR"/>
  </r>
  <r>
    <x v="4"/>
    <n v="16582446"/>
    <s v="FLE"/>
    <n v="728"/>
    <s v="205110R"/>
    <s v="GRUPO-A2"/>
    <s v="Organización educativa de la escuela infantil"/>
    <s v="GR"/>
    <s v="GRUPO REDUCIDO"/>
    <s v="205110R"/>
    <s v="GRUPO REDUCIDO DE ORGANIZACIÓN EDUCATIVA DE LA ESCUELA INFANTIL"/>
    <s v="GRUPO-A2"/>
    <s v="Grupo Reducido de Organización educativa de la escuela infantil"/>
    <s v="2S"/>
    <n v="16582446"/>
    <s v="SÁENZ DE JUBERA"/>
    <s v="OCÓN"/>
    <s v="Mª. MAGDALENA"/>
    <s v="mmsaenzd"/>
    <s v="m-magdalena.saenz-de-jubera@unirioja.es"/>
    <n v="2"/>
    <n v="2"/>
    <x v="0"/>
    <n v="536"/>
    <s v="PROFESOR INTERINO"/>
    <s v="C01"/>
    <s v="TIEMPO COMPLETO"/>
    <s v="2013-09-16 00:00:00.0"/>
    <s v="null"/>
    <s v="PI100931"/>
    <s v="PROFESOR CONTRATADO INTERINO"/>
    <s v="R115"/>
    <x v="2"/>
    <n v="215"/>
    <s v="DIDÁCTICA Y ORGANIZACIÓN ESCOLAR"/>
  </r>
  <r>
    <x v="4"/>
    <n v="16582446"/>
    <s v="FLE"/>
    <n v="728"/>
    <s v="205110R"/>
    <s v="GRUPO-A3"/>
    <s v="Organización educativa de la escuela infantil"/>
    <s v="GR"/>
    <s v="GRUPO REDUCIDO"/>
    <s v="205110R"/>
    <s v="GRUPO REDUCIDO DE ORGANIZACIÓN EDUCATIVA DE LA ESCUELA INFANTIL"/>
    <s v="GRUPO-A3"/>
    <s v="Grupo Reducido de Organización educativa de la escuela infantil"/>
    <s v="2S"/>
    <n v="16582446"/>
    <s v="SÁENZ DE JUBERA"/>
    <s v="OCÓN"/>
    <s v="Mª. MAGDALENA"/>
    <s v="mmsaenzd"/>
    <s v="m-magdalena.saenz-de-jubera@unirioja.es"/>
    <n v="2"/>
    <n v="2"/>
    <x v="0"/>
    <n v="536"/>
    <s v="PROFESOR INTERINO"/>
    <s v="C01"/>
    <s v="TIEMPO COMPLETO"/>
    <s v="2013-09-16 00:00:00.0"/>
    <s v="null"/>
    <s v="PI100931"/>
    <s v="PROFESOR CONTRATADO INTERINO"/>
    <s v="R115"/>
    <x v="2"/>
    <n v="215"/>
    <s v="DIDÁCTICA Y ORGANIZACIÓN ESCOLAR"/>
  </r>
  <r>
    <x v="4"/>
    <n v="15849077"/>
    <s v="FLE"/>
    <n v="729"/>
    <s v="205111G"/>
    <s v="GRUPO-A"/>
    <s v="Orientación familiar y escolar"/>
    <s v="GG"/>
    <s v="GRUPO GRANDE"/>
    <s v="205111G"/>
    <s v="GRUPO GRANDE DE ORIENTACIÓN FAMILIAR Y ESCOLAR"/>
    <s v="GRUPO-A"/>
    <s v="Grupo Grande de ORIENTACIÓN FAMILIAR Y ESCOLAR"/>
    <s v="2S"/>
    <n v="15849077"/>
    <s v="SANTIAGO"/>
    <s v="CAMPIÓN"/>
    <s v="RAÚL"/>
    <s v="rasantia"/>
    <s v="raul.santiago@unirioja.es"/>
    <n v="4"/>
    <n v="4"/>
    <x v="0"/>
    <s v="A-0504"/>
    <s v="PROFESOR TITULAR UNIVERSIDAD"/>
    <s v="C01"/>
    <s v="TIEMPO COMPLETO"/>
    <s v="2010-09-01 00:00:00.0"/>
    <s v="null"/>
    <s v="DF100267"/>
    <s v="PROFESOR TITULAR INTERINO"/>
    <s v="R115"/>
    <x v="2"/>
    <n v="215"/>
    <s v="DIDÁCTICA Y ORGANIZACIÓN ESCOLAR"/>
  </r>
  <r>
    <x v="4"/>
    <n v="15849077"/>
    <s v="FLE"/>
    <n v="729"/>
    <s v="205111R"/>
    <s v="GRUPO-A1"/>
    <s v="Orientación familiar y escolar"/>
    <s v="GR"/>
    <s v="GRUPO REDUCIDO"/>
    <s v="205111R"/>
    <s v="GRUPO REDUCIDO DE ORIENTACIÓN FAMILIAR Y ESCOLAR"/>
    <s v="GRUPO-A1"/>
    <s v="Grupo Reducido de Orientación familiar y escolar"/>
    <s v="2S"/>
    <n v="15849077"/>
    <s v="SANTIAGO"/>
    <s v="CAMPIÓN"/>
    <s v="RAÚL"/>
    <s v="rasantia"/>
    <s v="raul.santiago@unirioja.es"/>
    <n v="2"/>
    <n v="2"/>
    <x v="0"/>
    <s v="A-0504"/>
    <s v="PROFESOR TITULAR UNIVERSIDAD"/>
    <s v="C01"/>
    <s v="TIEMPO COMPLETO"/>
    <s v="2010-09-01 00:00:00.0"/>
    <s v="null"/>
    <s v="DF100267"/>
    <s v="PROFESOR TITULAR INTERINO"/>
    <s v="R115"/>
    <x v="2"/>
    <n v="215"/>
    <s v="DIDÁCTICA Y ORGANIZACIÓN ESCOLAR"/>
  </r>
  <r>
    <x v="4"/>
    <n v="15849077"/>
    <s v="FLE"/>
    <n v="729"/>
    <s v="205111R"/>
    <s v="GRUPO-A2"/>
    <s v="Orientación familiar y escolar"/>
    <s v="GR"/>
    <s v="GRUPO REDUCIDO"/>
    <s v="205111R"/>
    <s v="GRUPO REDUCIDO DE ORIENTACIÓN FAMILIAR Y ESCOLAR"/>
    <s v="GRUPO-A2"/>
    <s v="Grupo Reducido de Orientación familiar y escolar"/>
    <s v="2S"/>
    <n v="15849077"/>
    <s v="SANTIAGO"/>
    <s v="CAMPIÓN"/>
    <s v="RAÚL"/>
    <s v="rasantia"/>
    <s v="raul.santiago@unirioja.es"/>
    <n v="2"/>
    <n v="2"/>
    <x v="0"/>
    <s v="A-0504"/>
    <s v="PROFESOR TITULAR UNIVERSIDAD"/>
    <s v="C01"/>
    <s v="TIEMPO COMPLETO"/>
    <s v="2010-09-01 00:00:00.0"/>
    <s v="null"/>
    <s v="DF100267"/>
    <s v="PROFESOR TITULAR INTERINO"/>
    <s v="R115"/>
    <x v="2"/>
    <n v="215"/>
    <s v="DIDÁCTICA Y ORGANIZACIÓN ESCOLAR"/>
  </r>
  <r>
    <x v="4"/>
    <n v="15849077"/>
    <s v="FLE"/>
    <n v="729"/>
    <s v="205111R"/>
    <s v="GRUPO-A3"/>
    <s v="Orientación familiar y escolar"/>
    <s v="GR"/>
    <s v="GRUPO REDUCIDO"/>
    <s v="205111R"/>
    <s v="GRUPO REDUCIDO DE ORIENTACIÓN FAMILIAR Y ESCOLAR"/>
    <s v="GRUPO-A3"/>
    <s v="Grupo Reducido de Orientación familiar y escolar"/>
    <s v="2S"/>
    <n v="15849077"/>
    <s v="SANTIAGO"/>
    <s v="CAMPIÓN"/>
    <s v="RAÚL"/>
    <s v="rasantia"/>
    <s v="raul.santiago@unirioja.es"/>
    <n v="2"/>
    <n v="2"/>
    <x v="0"/>
    <s v="A-0504"/>
    <s v="PROFESOR TITULAR UNIVERSIDAD"/>
    <s v="C01"/>
    <s v="TIEMPO COMPLETO"/>
    <s v="2010-09-01 00:00:00.0"/>
    <s v="null"/>
    <s v="DF100267"/>
    <s v="PROFESOR TITULAR INTERINO"/>
    <s v="R115"/>
    <x v="2"/>
    <n v="215"/>
    <s v="DIDÁCTICA Y ORGANIZACIÓN ESCOLAR"/>
  </r>
  <r>
    <x v="4"/>
    <n v="16603653"/>
    <s v="FLE"/>
    <n v="730"/>
    <s v="205201G"/>
    <s v="GRUPO-A"/>
    <s v="Enseñanza y aprendizaje de la lengua castellana y lecto-escritura"/>
    <s v="GG"/>
    <s v="GRUPO GRANDE"/>
    <s v="205201G"/>
    <s v="TEORIA DE ENSEÑANZA Y APRENDIZAJE DE LA LENGUA CASTELLANA Y LECTOESCRITURA"/>
    <s v="GRUPO-A"/>
    <s v="Grupo de Teoria de ENSEÑANZA Y APRENDIZAJE DE LA LENGUA CASTELLANA Y LECTOE"/>
    <s v="1S"/>
    <n v="16603653"/>
    <s v="LÁZARO"/>
    <s v="NISO"/>
    <s v="REBECA"/>
    <s v="relazaro"/>
    <s v="rebeca.lazaro@unirioja.es"/>
    <n v="4"/>
    <n v="4"/>
    <x v="0"/>
    <n v="536"/>
    <s v="PROFESOR INTERINO"/>
    <s v="C01"/>
    <s v="TIEMPO COMPLETO"/>
    <s v="2016-09-15 00:00:00.0"/>
    <s v="null"/>
    <s v="PI101114"/>
    <s v="PROFESOR CONTRATADO INTERINO"/>
    <s v="R106"/>
    <x v="5"/>
    <n v="195"/>
    <s v="DIDÁCTICA DE LA LENGUA Y LA LITERATURA"/>
  </r>
  <r>
    <x v="4"/>
    <n v="16603653"/>
    <s v="FLE"/>
    <n v="730"/>
    <s v="205201G"/>
    <s v="GRUPO-B"/>
    <s v="Enseñanza y aprendizaje de la lengua castellana y lecto-escritura"/>
    <s v="GG"/>
    <s v="GRUPO GRANDE"/>
    <s v="205201G"/>
    <s v="TEORIA DE ENSEÑANZA Y APRENDIZAJE DE LA LENGUA CASTELLANA Y LECTOESCRITURA"/>
    <s v="GRUPO-B"/>
    <s v="Grupo de Teoria de ENSEÑANZA Y APRENDIZAJE DE LA LENGUA CASTELLANA Y LECTOE"/>
    <s v="1S"/>
    <n v="16603653"/>
    <s v="LÁZARO"/>
    <s v="NISO"/>
    <s v="REBECA"/>
    <s v="relazaro"/>
    <s v="rebeca.lazaro@unirioja.es"/>
    <n v="4"/>
    <n v="4"/>
    <x v="0"/>
    <n v="536"/>
    <s v="PROFESOR INTERINO"/>
    <s v="C01"/>
    <s v="TIEMPO COMPLETO"/>
    <s v="2016-09-15 00:00:00.0"/>
    <s v="null"/>
    <s v="PI101114"/>
    <s v="PROFESOR CONTRATADO INTERINO"/>
    <s v="R106"/>
    <x v="5"/>
    <n v="195"/>
    <s v="DIDÁCTICA DE LA LENGUA Y LA LITERATURA"/>
  </r>
  <r>
    <x v="4"/>
    <n v="16594022"/>
    <s v="FLE"/>
    <n v="730"/>
    <s v="205201R"/>
    <s v="GRUPO-A1"/>
    <s v="Enseñanza y aprendizaje de la lengua castellana y lecto-escritura"/>
    <s v="GR"/>
    <s v="GRUPO REDUCIDO"/>
    <s v="205201R"/>
    <s v="PRÁCTICA ENSEÑANZA Y APRENDIZAJE DE LA LENGUA CASTELLANA Y LECTOESCRITURA"/>
    <s v="GRUPO-A1"/>
    <s v="Prác. de Enseñanza y aprendizaje de la lengua castellana y lecto-escritura"/>
    <s v="1S"/>
    <n v="16594022"/>
    <s v="GARCÍA"/>
    <s v="CUEVA"/>
    <s v="MARTA"/>
    <s v="magarccu"/>
    <s v="marta.garciac@unirioja.es"/>
    <n v="2"/>
    <n v="2"/>
    <x v="1"/>
    <n v="536"/>
    <s v="PROFESOR INTERINO"/>
    <s v="C01"/>
    <s v="TIEMPO COMPLETO"/>
    <s v="2018-09-24 00:00:00.0"/>
    <s v="2019-01-28 00:00:00.0"/>
    <s v="PI101418"/>
    <s v="PROFESOR CONTRATADO INTERINO"/>
    <s v="R106"/>
    <x v="5"/>
    <n v="195"/>
    <s v="DIDÁCTICA DE LA LENGUA Y LA LITERATURA"/>
  </r>
  <r>
    <x v="4"/>
    <n v="44445308"/>
    <s v="FLE"/>
    <n v="730"/>
    <s v="205201R"/>
    <s v="GRUPO-A1"/>
    <s v="Enseñanza y aprendizaje de la lengua castellana y lecto-escritura"/>
    <s v="GR"/>
    <s v="GRUPO REDUCIDO"/>
    <s v="205201R"/>
    <s v="PRÁCTICA ENSEÑANZA Y APRENDIZAJE DE LA LENGUA CASTELLANA Y LECTOESCRITURA"/>
    <s v="GRUPO-A1"/>
    <s v="Prác. de Enseñanza y aprendizaje de la lengua castellana y lecto-escritura"/>
    <s v="1S"/>
    <n v="44445308"/>
    <s v="VILA"/>
    <s v="CARNEIRO"/>
    <s v="ZAIDA"/>
    <s v="zavila"/>
    <s v="zaida.vila@unirioja.es"/>
    <n v="0"/>
    <n v="0"/>
    <x v="0"/>
    <n v="536"/>
    <s v="PROFESOR INTERINO"/>
    <s v="C01"/>
    <s v="TIEMPO COMPLETO"/>
    <s v="2013-09-16 00:00:00.0"/>
    <s v="2019-01-28 00:00:00.0"/>
    <s v="PI100911"/>
    <s v="PROFESOR CONTRATADO INTERINO"/>
    <s v="R106"/>
    <x v="5"/>
    <n v="195"/>
    <s v="DIDÁCTICA DE LA LENGUA Y LA LITERATURA"/>
  </r>
  <r>
    <x v="4"/>
    <n v="16594022"/>
    <s v="FLE"/>
    <n v="730"/>
    <s v="205201R"/>
    <s v="GRUPO-A2"/>
    <s v="Enseñanza y aprendizaje de la lengua castellana y lecto-escritura"/>
    <s v="GR"/>
    <s v="GRUPO REDUCIDO"/>
    <s v="205201R"/>
    <s v="PRÁCTICA ENSEÑANZA Y APRENDIZAJE DE LA LENGUA CASTELLANA Y LECTOESCRITURA"/>
    <s v="GRUPO-A2"/>
    <s v="Prác. de Enseñanza y aprendizaje de la lengua castellana y lecto-escritura"/>
    <s v="1S"/>
    <n v="16594022"/>
    <s v="GARCÍA"/>
    <s v="CUEVA"/>
    <s v="MARTA"/>
    <s v="magarccu"/>
    <s v="marta.garciac@unirioja.es"/>
    <n v="2"/>
    <n v="2"/>
    <x v="1"/>
    <n v="536"/>
    <s v="PROFESOR INTERINO"/>
    <s v="C01"/>
    <s v="TIEMPO COMPLETO"/>
    <s v="2018-09-24 00:00:00.0"/>
    <s v="2019-01-28 00:00:00.0"/>
    <s v="PI101418"/>
    <s v="PROFESOR CONTRATADO INTERINO"/>
    <s v="R106"/>
    <x v="5"/>
    <n v="195"/>
    <s v="DIDÁCTICA DE LA LENGUA Y LA LITERATURA"/>
  </r>
  <r>
    <x v="4"/>
    <n v="44445308"/>
    <s v="FLE"/>
    <n v="730"/>
    <s v="205201R"/>
    <s v="GRUPO-A2"/>
    <s v="Enseñanza y aprendizaje de la lengua castellana y lecto-escritura"/>
    <s v="GR"/>
    <s v="GRUPO REDUCIDO"/>
    <s v="205201R"/>
    <s v="PRÁCTICA ENSEÑANZA Y APRENDIZAJE DE LA LENGUA CASTELLANA Y LECTOESCRITURA"/>
    <s v="GRUPO-A2"/>
    <s v="Prác. de Enseñanza y aprendizaje de la lengua castellana y lecto-escritura"/>
    <s v="1S"/>
    <n v="44445308"/>
    <s v="VILA"/>
    <s v="CARNEIRO"/>
    <s v="ZAIDA"/>
    <s v="zavila"/>
    <s v="zaida.vila@unirioja.es"/>
    <n v="0"/>
    <n v="0"/>
    <x v="0"/>
    <n v="536"/>
    <s v="PROFESOR INTERINO"/>
    <s v="C01"/>
    <s v="TIEMPO COMPLETO"/>
    <s v="2013-09-16 00:00:00.0"/>
    <s v="2019-01-28 00:00:00.0"/>
    <s v="PI100911"/>
    <s v="PROFESOR CONTRATADO INTERINO"/>
    <s v="R106"/>
    <x v="5"/>
    <n v="195"/>
    <s v="DIDÁCTICA DE LA LENGUA Y LA LITERATURA"/>
  </r>
  <r>
    <x v="4"/>
    <n v="16594022"/>
    <s v="FLE"/>
    <n v="730"/>
    <s v="205201R"/>
    <s v="GRUPO-B1"/>
    <s v="Enseñanza y aprendizaje de la lengua castellana y lecto-escritura"/>
    <s v="GR"/>
    <s v="GRUPO REDUCIDO"/>
    <s v="205201R"/>
    <s v="PRÁCTICA ENSEÑANZA Y APRENDIZAJE DE LA LENGUA CASTELLANA Y LECTOESCRITURA"/>
    <s v="GRUPO-B1"/>
    <s v="Prác. de Enseñanza y aprendizaje de la lengua castellana y lecto-escritura"/>
    <s v="1S"/>
    <n v="16594022"/>
    <s v="GARCÍA"/>
    <s v="CUEVA"/>
    <s v="MARTA"/>
    <s v="magarccu"/>
    <s v="marta.garciac@unirioja.es"/>
    <n v="2"/>
    <n v="2"/>
    <x v="1"/>
    <n v="536"/>
    <s v="PROFESOR INTERINO"/>
    <s v="C01"/>
    <s v="TIEMPO COMPLETO"/>
    <s v="2018-09-24 00:00:00.0"/>
    <s v="2019-01-28 00:00:00.0"/>
    <s v="PI101418"/>
    <s v="PROFESOR CONTRATADO INTERINO"/>
    <s v="R106"/>
    <x v="5"/>
    <n v="195"/>
    <s v="DIDÁCTICA DE LA LENGUA Y LA LITERATURA"/>
  </r>
  <r>
    <x v="4"/>
    <n v="44445308"/>
    <s v="FLE"/>
    <n v="730"/>
    <s v="205201R"/>
    <s v="GRUPO-B1"/>
    <s v="Enseñanza y aprendizaje de la lengua castellana y lecto-escritura"/>
    <s v="GR"/>
    <s v="GRUPO REDUCIDO"/>
    <s v="205201R"/>
    <s v="PRÁCTICA ENSEÑANZA Y APRENDIZAJE DE LA LENGUA CASTELLANA Y LECTOESCRITURA"/>
    <s v="GRUPO-B1"/>
    <s v="Prác. de Enseñanza y aprendizaje de la lengua castellana y lecto-escritura"/>
    <s v="1S"/>
    <n v="44445308"/>
    <s v="VILA"/>
    <s v="CARNEIRO"/>
    <s v="ZAIDA"/>
    <s v="zavila"/>
    <s v="zaida.vila@unirioja.es"/>
    <n v="0"/>
    <n v="0"/>
    <x v="0"/>
    <n v="536"/>
    <s v="PROFESOR INTERINO"/>
    <s v="C01"/>
    <s v="TIEMPO COMPLETO"/>
    <s v="2013-09-16 00:00:00.0"/>
    <s v="2019-01-28 00:00:00.0"/>
    <s v="PI100911"/>
    <s v="PROFESOR CONTRATADO INTERINO"/>
    <s v="R106"/>
    <x v="5"/>
    <n v="195"/>
    <s v="DIDÁCTICA DE LA LENGUA Y LA LITERATURA"/>
  </r>
  <r>
    <x v="4"/>
    <n v="16603653"/>
    <s v="FLE"/>
    <n v="730"/>
    <s v="205201R"/>
    <s v="GRUPO-B2"/>
    <s v="Enseñanza y aprendizaje de la lengua castellana y lecto-escritura"/>
    <s v="GR"/>
    <s v="GRUPO REDUCIDO"/>
    <s v="205201R"/>
    <s v="PRÁCTICA ENSEÑANZA Y APRENDIZAJE DE LA LENGUA CASTELLANA Y LECTOESCRITURA"/>
    <s v="GRUPO-B2"/>
    <s v="Prác. de Enseñanza y aprendizaje de la lengua castellana y lecto-escritura"/>
    <s v="1S"/>
    <n v="16603653"/>
    <s v="LÁZARO"/>
    <s v="NISO"/>
    <s v="REBECA"/>
    <s v="relazaro"/>
    <s v="rebeca.lazaro@unirioja.es"/>
    <n v="2"/>
    <n v="2"/>
    <x v="0"/>
    <n v="536"/>
    <s v="PROFESOR INTERINO"/>
    <s v="C01"/>
    <s v="TIEMPO COMPLETO"/>
    <s v="2016-09-15 00:00:00.0"/>
    <s v="null"/>
    <s v="PI101114"/>
    <s v="PROFESOR CONTRATADO INTERINO"/>
    <s v="R106"/>
    <x v="5"/>
    <n v="195"/>
    <s v="DIDÁCTICA DE LA LENGUA Y LA LITERATURA"/>
  </r>
  <r>
    <x v="4"/>
    <n v="33437205"/>
    <s v="FLE"/>
    <n v="731"/>
    <s v="205202G"/>
    <s v="GRUPO-A"/>
    <s v="Literatura infantil en lengua castellana"/>
    <s v="GG"/>
    <s v="GRUPO GRANDE"/>
    <s v="205202G"/>
    <s v="TEORIA DE LITERATURA INFANTIL EN LENGUA CASTELLANA"/>
    <s v="GRUPO-A"/>
    <s v="Grupo de Teoria de LITERATURA INFANTIL EN LENGUA CASTELLANA"/>
    <s v="2S"/>
    <n v="33437205"/>
    <s v="ESCUDERO"/>
    <s v="BAZTAN"/>
    <s v="JUAN MANUEL"/>
    <s v="juescude"/>
    <s v="juan-manuel.escudero@unirioja.es"/>
    <n v="4"/>
    <n v="4"/>
    <x v="1"/>
    <n v="534"/>
    <s v="CONTRATADO DOCTOR -TIPO 1"/>
    <s v="C01"/>
    <s v="TIEMPO COMPLETO"/>
    <s v="2019-02-01 00:00:00.0"/>
    <s v="null"/>
    <s v="PI100711"/>
    <s v="PROFESOR CONTRATADO DOCTOR -TIPO 1"/>
    <s v="R106"/>
    <x v="5"/>
    <n v="195"/>
    <s v="DIDÁCTICA DE LA LENGUA Y LA LITERATURA"/>
  </r>
  <r>
    <x v="4"/>
    <n v="50842132"/>
    <s v="FLE"/>
    <n v="731"/>
    <s v="205202G"/>
    <s v="GRUPO-A"/>
    <s v="Literatura infantil en lengua castellana"/>
    <s v="GG"/>
    <s v="GRUPO GRANDE"/>
    <s v="205202G"/>
    <s v="TEORIA DE LITERATURA INFANTIL EN LENGUA CASTELLANA"/>
    <s v="GRUPO-A"/>
    <s v="Grupo de Teoria de LITERATURA INFANTIL EN LENGUA CASTELLANA"/>
    <s v="2S"/>
    <n v="50842132"/>
    <s v="GAVELA"/>
    <s v="GARCÍA"/>
    <s v="DELIA DEL PILAR"/>
    <s v="degavela"/>
    <s v="delia.gavela@unirioja.es"/>
    <n v="0"/>
    <n v="0"/>
    <x v="0"/>
    <n v="504"/>
    <s v="PROFESOR TITULAR UNIVERSIDAD"/>
    <s v="C01"/>
    <s v="TIEMPO COMPLETO"/>
    <s v="2017-09-15 00:00:00.0"/>
    <s v="null"/>
    <s v="DF100302"/>
    <s v="PROFESOR TITULAR DE UNIVERSIDAD"/>
    <s v="R106"/>
    <x v="5"/>
    <n v="195"/>
    <s v="DIDÁCTICA DE LA LENGUA Y LA LITERATURA"/>
  </r>
  <r>
    <x v="4"/>
    <n v="33437205"/>
    <s v="FLE"/>
    <n v="731"/>
    <s v="205202R"/>
    <s v="GRUPO-A1"/>
    <s v="Literatura infantil en lengua castellana"/>
    <s v="GR"/>
    <s v="GRUPO REDUCIDO"/>
    <s v="205202R"/>
    <s v="PRÁCTICA DE LITERATURA INFANTIL EN LENGUA CASTELLANA"/>
    <s v="GRUPO-A1"/>
    <s v="Práctica de Literatura infantil en lengua castellana"/>
    <s v="2S"/>
    <n v="33437205"/>
    <s v="ESCUDERO"/>
    <s v="BAZTAN"/>
    <s v="JUAN MANUEL"/>
    <s v="juescude"/>
    <s v="juan-manuel.escudero@unirioja.es"/>
    <n v="2"/>
    <n v="2"/>
    <x v="1"/>
    <n v="534"/>
    <s v="CONTRATADO DOCTOR -TIPO 1"/>
    <s v="C01"/>
    <s v="TIEMPO COMPLETO"/>
    <s v="2019-02-01 00:00:00.0"/>
    <s v="null"/>
    <s v="PI100711"/>
    <s v="PROFESOR CONTRATADO DOCTOR -TIPO 1"/>
    <s v="R106"/>
    <x v="5"/>
    <n v="195"/>
    <s v="DIDÁCTICA DE LA LENGUA Y LA LITERATURA"/>
  </r>
  <r>
    <x v="4"/>
    <n v="33437205"/>
    <s v="FLE"/>
    <n v="731"/>
    <s v="205202R"/>
    <s v="GRUPO-A2"/>
    <s v="Literatura infantil en lengua castellana"/>
    <s v="GR"/>
    <s v="GRUPO REDUCIDO"/>
    <s v="205202R"/>
    <s v="PRÁCTICA DE LITERATURA INFANTIL EN LENGUA CASTELLANA"/>
    <s v="GRUPO-A2"/>
    <s v="Práctica de Literatura infantil en lengua castellana"/>
    <s v="2S"/>
    <n v="33437205"/>
    <s v="ESCUDERO"/>
    <s v="BAZTAN"/>
    <s v="JUAN MANUEL"/>
    <s v="juescude"/>
    <s v="juan-manuel.escudero@unirioja.es"/>
    <n v="2"/>
    <n v="2"/>
    <x v="1"/>
    <n v="534"/>
    <s v="CONTRATADO DOCTOR -TIPO 1"/>
    <s v="C01"/>
    <s v="TIEMPO COMPLETO"/>
    <s v="2019-02-01 00:00:00.0"/>
    <s v="null"/>
    <s v="PI100711"/>
    <s v="PROFESOR CONTRATADO DOCTOR -TIPO 1"/>
    <s v="R106"/>
    <x v="5"/>
    <n v="195"/>
    <s v="DIDÁCTICA DE LA LENGUA Y LA LITERATURA"/>
  </r>
  <r>
    <x v="4"/>
    <n v="33437205"/>
    <s v="FLE"/>
    <n v="731"/>
    <s v="205202R"/>
    <s v="GRUPO-A3"/>
    <s v="Literatura infantil en lengua castellana"/>
    <s v="GR"/>
    <s v="GRUPO REDUCIDO"/>
    <s v="205202R"/>
    <s v="PRÁCTICA DE LITERATURA INFANTIL EN LENGUA CASTELLANA"/>
    <s v="GRUPO-A3"/>
    <s v="Práctica de Literatura infantil en lengua castellana"/>
    <s v="2S"/>
    <n v="33437205"/>
    <s v="ESCUDERO"/>
    <s v="BAZTAN"/>
    <s v="JUAN MANUEL"/>
    <s v="juescude"/>
    <s v="juan-manuel.escudero@unirioja.es"/>
    <n v="2"/>
    <n v="2"/>
    <x v="1"/>
    <n v="534"/>
    <s v="CONTRATADO DOCTOR -TIPO 1"/>
    <s v="C01"/>
    <s v="TIEMPO COMPLETO"/>
    <s v="2019-02-01 00:00:00.0"/>
    <s v="null"/>
    <s v="PI100711"/>
    <s v="PROFESOR CONTRATADO DOCTOR -TIPO 1"/>
    <s v="R106"/>
    <x v="5"/>
    <n v="195"/>
    <s v="DIDÁCTICA DE LA LENGUA Y LA LITERATURA"/>
  </r>
  <r>
    <x v="4"/>
    <n v="16560638"/>
    <s v="FLE"/>
    <n v="732"/>
    <s v="205205G"/>
    <s v="GRUPO-A"/>
    <s v="Matemáticas y didáctica de las matemáticas en educación infantil"/>
    <s v="GG"/>
    <s v="GRUPO GRANDE"/>
    <s v="205205G"/>
    <s v="GRUPO GRANDE DE MATEMÁTICAS Y DIDÁCTICA DE LAS MATEMÁTICAS EN EDUCACIÓN INF"/>
    <s v="GRUPO-A"/>
    <s v="Grupo Grande de MATEMÁTICAS Y DIDÁCTICA DE LAS MATEMÁTICAS EN EDUCACIÓN INF"/>
    <s v="AN"/>
    <n v="16560638"/>
    <s v="JIMÉNEZ"/>
    <s v="GESTAL"/>
    <s v="CLARA"/>
    <s v="clajimenez"/>
    <s v="clara.jimenez@unirioja.es"/>
    <n v="7"/>
    <n v="7"/>
    <x v="1"/>
    <s v="A-0504"/>
    <s v="PROFESOR TITULAR UNIVERSIDAD"/>
    <s v="C01"/>
    <s v="TIEMPO COMPLETO"/>
    <s v="2010-09-01 00:00:00.0"/>
    <s v="null"/>
    <s v="DF100275"/>
    <s v="PROFESOR TITULAR INTERINO"/>
    <s v="R111"/>
    <x v="7"/>
    <n v="200"/>
    <s v="DIDÁCTICA DE LA MATEMÁTICA"/>
  </r>
  <r>
    <x v="4"/>
    <n v="16560638"/>
    <s v="FLE"/>
    <n v="732"/>
    <s v="205205L"/>
    <s v="GRUPO-A1"/>
    <s v="Matemáticas y didáctica de las matemáticas en educación infantil"/>
    <s v="GL"/>
    <s v="GRUPO DE LABORATORIO"/>
    <s v="205205L"/>
    <s v="LABORATORIO DE MATEMÁTICAS Y DIDÁCTICA DE LAS MATEMÁTICAS EN EDUCACIÓN INF"/>
    <s v="GRUPO-A1"/>
    <s v="Lab. de Matemáticas y didáctica de las matemáticas en educación infantil"/>
    <s v="AN"/>
    <n v="16560638"/>
    <s v="JIMÉNEZ"/>
    <s v="GESTAL"/>
    <s v="CLARA"/>
    <s v="clajimenez"/>
    <s v="clara.jimenez@unirioja.es"/>
    <n v="1"/>
    <n v="1"/>
    <x v="1"/>
    <s v="A-0504"/>
    <s v="PROFESOR TITULAR UNIVERSIDAD"/>
    <s v="C01"/>
    <s v="TIEMPO COMPLETO"/>
    <s v="2010-09-01 00:00:00.0"/>
    <s v="null"/>
    <s v="DF100275"/>
    <s v="PROFESOR TITULAR INTERINO"/>
    <s v="R111"/>
    <x v="7"/>
    <n v="200"/>
    <s v="DIDÁCTICA DE LA MATEMÁTICA"/>
  </r>
  <r>
    <x v="4"/>
    <n v="16560638"/>
    <s v="FLE"/>
    <n v="732"/>
    <s v="205205L"/>
    <s v="GRUPO-A2"/>
    <s v="Matemáticas y didáctica de las matemáticas en educación infantil"/>
    <s v="GL"/>
    <s v="GRUPO DE LABORATORIO"/>
    <s v="205205L"/>
    <s v="LABORATORIO DE MATEMÁTICAS Y DIDÁCTICA DE LAS MATEMÁTICAS EN EDUCACIÓN INF"/>
    <s v="GRUPO-A2"/>
    <s v="Lab. de Matemáticas y didáctica de las matemáticas en educación infantil"/>
    <s v="AN"/>
    <n v="16560638"/>
    <s v="JIMÉNEZ"/>
    <s v="GESTAL"/>
    <s v="CLARA"/>
    <s v="clajimenez"/>
    <s v="clara.jimenez@unirioja.es"/>
    <n v="1"/>
    <n v="1"/>
    <x v="1"/>
    <s v="A-0504"/>
    <s v="PROFESOR TITULAR UNIVERSIDAD"/>
    <s v="C01"/>
    <s v="TIEMPO COMPLETO"/>
    <s v="2010-09-01 00:00:00.0"/>
    <s v="null"/>
    <s v="DF100275"/>
    <s v="PROFESOR TITULAR INTERINO"/>
    <s v="R111"/>
    <x v="7"/>
    <n v="200"/>
    <s v="DIDÁCTICA DE LA MATEMÁTICA"/>
  </r>
  <r>
    <x v="4"/>
    <n v="16560638"/>
    <s v="FLE"/>
    <n v="732"/>
    <s v="205205L"/>
    <s v="GRUPO-A3"/>
    <s v="Matemáticas y didáctica de las matemáticas en educación infantil"/>
    <s v="GL"/>
    <s v="GRUPO DE LABORATORIO"/>
    <s v="205205L"/>
    <s v="LABORATORIO DE MATEMÁTICAS Y DIDÁCTICA DE LAS MATEMÁTICAS EN EDUCACIÓN INF"/>
    <s v="GRUPO-A3"/>
    <s v="Lab. de Matemáticas y didáctica de las matemáticas en educación infantil"/>
    <s v="AN"/>
    <n v="16560638"/>
    <s v="JIMÉNEZ"/>
    <s v="GESTAL"/>
    <s v="CLARA"/>
    <s v="clajimenez"/>
    <s v="clara.jimenez@unirioja.es"/>
    <n v="1"/>
    <n v="1"/>
    <x v="1"/>
    <s v="A-0504"/>
    <s v="PROFESOR TITULAR UNIVERSIDAD"/>
    <s v="C01"/>
    <s v="TIEMPO COMPLETO"/>
    <s v="2010-09-01 00:00:00.0"/>
    <s v="null"/>
    <s v="DF100275"/>
    <s v="PROFESOR TITULAR INTERINO"/>
    <s v="R111"/>
    <x v="7"/>
    <n v="200"/>
    <s v="DIDÁCTICA DE LA MATEMÁTICA"/>
  </r>
  <r>
    <x v="4"/>
    <n v="16560638"/>
    <s v="FLE"/>
    <n v="732"/>
    <s v="205205R"/>
    <s v="GRUPO-A1"/>
    <s v="Matemáticas y didáctica de las matemáticas en educación infantil"/>
    <s v="GR"/>
    <s v="GRUPO REDUCIDO"/>
    <s v="205205R"/>
    <s v="GRUPO REDUCIDO DE MATEMÁTICAS Y DIDÁCTICA DE LAS MATEMÁTICAS EN EDUCACIÓN I"/>
    <s v="GRUPO-A1"/>
    <s v="GR de Matemáticas y didáctica de las matemáticas en educación infantil"/>
    <s v="AN"/>
    <n v="16560638"/>
    <s v="JIMÉNEZ"/>
    <s v="GESTAL"/>
    <s v="CLARA"/>
    <s v="clajimenez"/>
    <s v="clara.jimenez@unirioja.es"/>
    <n v="1"/>
    <n v="1"/>
    <x v="1"/>
    <s v="A-0504"/>
    <s v="PROFESOR TITULAR UNIVERSIDAD"/>
    <s v="C01"/>
    <s v="TIEMPO COMPLETO"/>
    <s v="2010-09-01 00:00:00.0"/>
    <s v="null"/>
    <s v="DF100275"/>
    <s v="PROFESOR TITULAR INTERINO"/>
    <s v="R111"/>
    <x v="7"/>
    <n v="200"/>
    <s v="DIDÁCTICA DE LA MATEMÁTICA"/>
  </r>
  <r>
    <x v="4"/>
    <n v="16560638"/>
    <s v="FLE"/>
    <n v="732"/>
    <s v="205205R"/>
    <s v="GRUPO-A2"/>
    <s v="Matemáticas y didáctica de las matemáticas en educación infantil"/>
    <s v="GR"/>
    <s v="GRUPO REDUCIDO"/>
    <s v="205205R"/>
    <s v="GRUPO REDUCIDO DE MATEMÁTICAS Y DIDÁCTICA DE LAS MATEMÁTICAS EN EDUCACIÓN I"/>
    <s v="GRUPO-A2"/>
    <s v="GR de Matemáticas y didáctica de las matemáticas en educación infantil"/>
    <s v="AN"/>
    <n v="16560638"/>
    <s v="JIMÉNEZ"/>
    <s v="GESTAL"/>
    <s v="CLARA"/>
    <s v="clajimenez"/>
    <s v="clara.jimenez@unirioja.es"/>
    <n v="1"/>
    <n v="1"/>
    <x v="1"/>
    <s v="A-0504"/>
    <s v="PROFESOR TITULAR UNIVERSIDAD"/>
    <s v="C01"/>
    <s v="TIEMPO COMPLETO"/>
    <s v="2010-09-01 00:00:00.0"/>
    <s v="null"/>
    <s v="DF100275"/>
    <s v="PROFESOR TITULAR INTERINO"/>
    <s v="R111"/>
    <x v="7"/>
    <n v="200"/>
    <s v="DIDÁCTICA DE LA MATEMÁTICA"/>
  </r>
  <r>
    <x v="4"/>
    <n v="16560638"/>
    <s v="FLE"/>
    <n v="732"/>
    <s v="205205R"/>
    <s v="GRUPO-A3"/>
    <s v="Matemáticas y didáctica de las matemáticas en educación infantil"/>
    <s v="GR"/>
    <s v="GRUPO REDUCIDO"/>
    <s v="205205R"/>
    <s v="GRUPO REDUCIDO DE MATEMÁTICAS Y DIDÁCTICA DE LAS MATEMÁTICAS EN EDUCACIÓN I"/>
    <s v="GRUPO-A3"/>
    <s v="GR de Matemáticas y didáctica de las matemáticas en educación infantil"/>
    <s v="AN"/>
    <n v="16560638"/>
    <s v="JIMÉNEZ"/>
    <s v="GESTAL"/>
    <s v="CLARA"/>
    <s v="clajimenez"/>
    <s v="clara.jimenez@unirioja.es"/>
    <n v="1"/>
    <n v="1"/>
    <x v="1"/>
    <s v="A-0504"/>
    <s v="PROFESOR TITULAR UNIVERSIDAD"/>
    <s v="C01"/>
    <s v="TIEMPO COMPLETO"/>
    <s v="2010-09-01 00:00:00.0"/>
    <s v="null"/>
    <s v="DF100275"/>
    <s v="PROFESOR TITULAR INTERINO"/>
    <s v="R111"/>
    <x v="7"/>
    <n v="200"/>
    <s v="DIDÁCTICA DE LA MATEMÁTICA"/>
  </r>
  <r>
    <x v="4"/>
    <n v="16514966"/>
    <s v="FLE"/>
    <n v="733"/>
    <s v="205206A"/>
    <s v="GRUPO-A"/>
    <s v="Educación motriz en educación infantil"/>
    <s v="GG"/>
    <s v="GRUPO GRANDE"/>
    <s v="205206A"/>
    <s v="PRÁCTICAS DE AULA DE EDUCACIÓN MOTRIZ EN EDUCACIÓN INFANTIL"/>
    <s v="GRUPO-A"/>
    <s v="Prácticas de Aula de Educación motriz en educación infantil"/>
    <s v="2S"/>
    <n v="16514966"/>
    <s v="PONCE DE LEÓN"/>
    <s v="ELIZONDO"/>
    <s v="ANA MARÍA"/>
    <s v="anaponel"/>
    <s v="ana.ponce@unirioja.es"/>
    <n v="0.1"/>
    <n v="0.1"/>
    <x v="0"/>
    <n v="500"/>
    <s v="CATEDRATICO DE UNIVERSIDAD"/>
    <s v="C01"/>
    <s v="TIEMPO COMPLETO"/>
    <s v="2016-04-15 00:00:00.0"/>
    <s v="null"/>
    <s v="DF100330"/>
    <s v="CATEDRÁTICO DE UNIVERSIDAD"/>
    <s v="R115"/>
    <x v="2"/>
    <n v="187"/>
    <s v="DIDÁCTICA DE LA EXPRESIÓN CORPORAL"/>
  </r>
  <r>
    <x v="4"/>
    <n v="16582228"/>
    <s v="FLE"/>
    <n v="733"/>
    <s v="205206A"/>
    <s v="GRUPO-A"/>
    <s v="Educación motriz en educación infantil"/>
    <s v="GG"/>
    <s v="GRUPO GRANDE"/>
    <s v="205206A"/>
    <s v="PRÁCTICAS DE AULA DE EDUCACIÓN MOTRIZ EN EDUCACIÓN INFANTIL"/>
    <s v="GRUPO-A"/>
    <s v="Prácticas de Aula de Educación motriz en educación infantil"/>
    <s v="2S"/>
    <n v="16582228"/>
    <s v="SANZ"/>
    <s v="ARAZURI"/>
    <s v="EVA"/>
    <s v="evsanz"/>
    <s v="eva.sanz@unirioja.es"/>
    <n v="1.5"/>
    <n v="1.5"/>
    <x v="0"/>
    <n v="504"/>
    <s v="PROFESOR TITULAR UNIVERSIDAD"/>
    <s v="C01"/>
    <s v="TIEMPO COMPLETO"/>
    <s v="2017-12-22 00:00:00.0"/>
    <s v="null"/>
    <s v="DF31343"/>
    <s v="PROFESOR TITULAR DE UNIVERSIDAD"/>
    <s v="R115"/>
    <x v="2"/>
    <n v="187"/>
    <s v="DIDÁCTICA DE LA EXPRESIÓN CORPORAL"/>
  </r>
  <r>
    <x v="4"/>
    <n v="16514966"/>
    <s v="FLE"/>
    <n v="733"/>
    <s v="205206G"/>
    <s v="GRUPO-A"/>
    <s v="Educación motriz en educación infantil"/>
    <s v="GG"/>
    <s v="GRUPO GRANDE"/>
    <s v="205206G"/>
    <s v="TEORIA DE EDUCACIÓN MOTRIZ EN EDUCACIÓN INFANTIL"/>
    <s v="GRUPO-A"/>
    <s v="Grupo Grande de EDUCACIÓN MOTRIZ EN EDUCACIÓN INFANTIL"/>
    <s v="2S"/>
    <n v="16514966"/>
    <s v="PONCE DE LEÓN"/>
    <s v="ELIZONDO"/>
    <s v="ANA MARÍA"/>
    <s v="anaponel"/>
    <s v="ana.ponce@unirioja.es"/>
    <n v="0.4"/>
    <n v="0.4"/>
    <x v="0"/>
    <n v="500"/>
    <s v="CATEDRATICO DE UNIVERSIDAD"/>
    <s v="C01"/>
    <s v="TIEMPO COMPLETO"/>
    <s v="2016-04-15 00:00:00.0"/>
    <s v="null"/>
    <s v="DF100330"/>
    <s v="CATEDRÁTICO DE UNIVERSIDAD"/>
    <s v="R115"/>
    <x v="2"/>
    <n v="187"/>
    <s v="DIDÁCTICA DE LA EXPRESIÓN CORPORAL"/>
  </r>
  <r>
    <x v="4"/>
    <n v="16582228"/>
    <s v="FLE"/>
    <n v="733"/>
    <s v="205206G"/>
    <s v="GRUPO-A"/>
    <s v="Educación motriz en educación infantil"/>
    <s v="GG"/>
    <s v="GRUPO GRANDE"/>
    <s v="205206G"/>
    <s v="TEORIA DE EDUCACIÓN MOTRIZ EN EDUCACIÓN INFANTIL"/>
    <s v="GRUPO-A"/>
    <s v="Grupo Grande de EDUCACIÓN MOTRIZ EN EDUCACIÓN INFANTIL"/>
    <s v="2S"/>
    <n v="16582228"/>
    <s v="SANZ"/>
    <s v="ARAZURI"/>
    <s v="EVA"/>
    <s v="evsanz"/>
    <s v="eva.sanz@unirioja.es"/>
    <n v="1.6"/>
    <n v="1.6"/>
    <x v="0"/>
    <n v="504"/>
    <s v="PROFESOR TITULAR UNIVERSIDAD"/>
    <s v="C01"/>
    <s v="TIEMPO COMPLETO"/>
    <s v="2017-12-22 00:00:00.0"/>
    <s v="null"/>
    <s v="DF31343"/>
    <s v="PROFESOR TITULAR DE UNIVERSIDAD"/>
    <s v="R115"/>
    <x v="2"/>
    <n v="187"/>
    <s v="DIDÁCTICA DE LA EXPRESIÓN CORPORAL"/>
  </r>
  <r>
    <x v="4"/>
    <n v="16514966"/>
    <s v="FLE"/>
    <n v="733"/>
    <s v="205206R"/>
    <s v="GRUPO-A1"/>
    <s v="Educación motriz en educación infantil"/>
    <s v="GR"/>
    <s v="GRUPO REDUCIDO"/>
    <s v="205206R"/>
    <s v="PRACTICAS EN POLIDEPORTIVO DE EDUCACIÓN MOTRIZ EN EDUCACIÓN INFANTIL"/>
    <s v="GRUPO-A1"/>
    <s v="Práct. en Polideportivo de Educación motriz en educación infantil"/>
    <s v="2S"/>
    <n v="16514966"/>
    <s v="PONCE DE LEÓN"/>
    <s v="ELIZONDO"/>
    <s v="ANA MARÍA"/>
    <s v="anaponel"/>
    <s v="ana.ponce@unirioja.es"/>
    <n v="1"/>
    <n v="1"/>
    <x v="0"/>
    <n v="500"/>
    <s v="CATEDRATICO DE UNIVERSIDAD"/>
    <s v="C01"/>
    <s v="TIEMPO COMPLETO"/>
    <s v="2016-04-15 00:00:00.0"/>
    <s v="null"/>
    <s v="DF100330"/>
    <s v="CATEDRÁTICO DE UNIVERSIDAD"/>
    <s v="R115"/>
    <x v="2"/>
    <n v="187"/>
    <s v="DIDÁCTICA DE LA EXPRESIÓN CORPORAL"/>
  </r>
  <r>
    <x v="4"/>
    <n v="16582228"/>
    <s v="FLE"/>
    <n v="733"/>
    <s v="205206R"/>
    <s v="GRUPO-A1"/>
    <s v="Educación motriz en educación infantil"/>
    <s v="GR"/>
    <s v="GRUPO REDUCIDO"/>
    <s v="205206R"/>
    <s v="PRACTICAS EN POLIDEPORTIVO DE EDUCACIÓN MOTRIZ EN EDUCACIÓN INFANTIL"/>
    <s v="GRUPO-A1"/>
    <s v="Práct. en Polideportivo de Educación motriz en educación infantil"/>
    <s v="2S"/>
    <n v="16582228"/>
    <s v="SANZ"/>
    <s v="ARAZURI"/>
    <s v="EVA"/>
    <s v="evsanz"/>
    <s v="eva.sanz@unirioja.es"/>
    <n v="1.4"/>
    <n v="1.4"/>
    <x v="0"/>
    <n v="504"/>
    <s v="PROFESOR TITULAR UNIVERSIDAD"/>
    <s v="C01"/>
    <s v="TIEMPO COMPLETO"/>
    <s v="2017-12-22 00:00:00.0"/>
    <s v="null"/>
    <s v="DF31343"/>
    <s v="PROFESOR TITULAR DE UNIVERSIDAD"/>
    <s v="R115"/>
    <x v="2"/>
    <n v="187"/>
    <s v="DIDÁCTICA DE LA EXPRESIÓN CORPORAL"/>
  </r>
  <r>
    <x v="4"/>
    <n v="16514966"/>
    <s v="FLE"/>
    <n v="733"/>
    <s v="205206R"/>
    <s v="GRUPO-A2"/>
    <s v="Educación motriz en educación infantil"/>
    <s v="GR"/>
    <s v="GRUPO REDUCIDO"/>
    <s v="205206R"/>
    <s v="PRACTICAS EN POLIDEPORTIVO DE EDUCACIÓN MOTRIZ EN EDUCACIÓN INFANTIL"/>
    <s v="GRUPO-A2"/>
    <s v="Práct. en Polideportivo de Educación motriz en educación infantil"/>
    <s v="2S"/>
    <n v="16514966"/>
    <s v="PONCE DE LEÓN"/>
    <s v="ELIZONDO"/>
    <s v="ANA MARÍA"/>
    <s v="anaponel"/>
    <s v="ana.ponce@unirioja.es"/>
    <n v="1"/>
    <n v="1"/>
    <x v="0"/>
    <n v="500"/>
    <s v="CATEDRATICO DE UNIVERSIDAD"/>
    <s v="C01"/>
    <s v="TIEMPO COMPLETO"/>
    <s v="2016-04-15 00:00:00.0"/>
    <s v="null"/>
    <s v="DF100330"/>
    <s v="CATEDRÁTICO DE UNIVERSIDAD"/>
    <s v="R115"/>
    <x v="2"/>
    <n v="187"/>
    <s v="DIDÁCTICA DE LA EXPRESIÓN CORPORAL"/>
  </r>
  <r>
    <x v="4"/>
    <n v="16582228"/>
    <s v="FLE"/>
    <n v="733"/>
    <s v="205206R"/>
    <s v="GRUPO-A2"/>
    <s v="Educación motriz en educación infantil"/>
    <s v="GR"/>
    <s v="GRUPO REDUCIDO"/>
    <s v="205206R"/>
    <s v="PRACTICAS EN POLIDEPORTIVO DE EDUCACIÓN MOTRIZ EN EDUCACIÓN INFANTIL"/>
    <s v="GRUPO-A2"/>
    <s v="Práct. en Polideportivo de Educación motriz en educación infantil"/>
    <s v="2S"/>
    <n v="16582228"/>
    <s v="SANZ"/>
    <s v="ARAZURI"/>
    <s v="EVA"/>
    <s v="evsanz"/>
    <s v="eva.sanz@unirioja.es"/>
    <n v="1.4"/>
    <n v="1.4"/>
    <x v="0"/>
    <n v="504"/>
    <s v="PROFESOR TITULAR UNIVERSIDAD"/>
    <s v="C01"/>
    <s v="TIEMPO COMPLETO"/>
    <s v="2017-12-22 00:00:00.0"/>
    <s v="null"/>
    <s v="DF31343"/>
    <s v="PROFESOR TITULAR DE UNIVERSIDAD"/>
    <s v="R115"/>
    <x v="2"/>
    <n v="187"/>
    <s v="DIDÁCTICA DE LA EXPRESIÓN CORPORAL"/>
  </r>
  <r>
    <x v="4"/>
    <n v="16514966"/>
    <s v="FLE"/>
    <n v="733"/>
    <s v="205206R"/>
    <s v="GRUPO-A3"/>
    <s v="Educación motriz en educación infantil"/>
    <s v="GR"/>
    <s v="GRUPO REDUCIDO"/>
    <s v="205206R"/>
    <s v="PRACTICAS EN POLIDEPORTIVO DE EDUCACIÓN MOTRIZ EN EDUCACIÓN INFANTIL"/>
    <s v="GRUPO-A3"/>
    <s v="Práct. en Polideportivo de Educación motriz en educación infantil"/>
    <s v="2S"/>
    <n v="16514966"/>
    <s v="PONCE DE LEÓN"/>
    <s v="ELIZONDO"/>
    <s v="ANA MARÍA"/>
    <s v="anaponel"/>
    <s v="ana.ponce@unirioja.es"/>
    <n v="1"/>
    <n v="1"/>
    <x v="0"/>
    <n v="500"/>
    <s v="CATEDRATICO DE UNIVERSIDAD"/>
    <s v="C01"/>
    <s v="TIEMPO COMPLETO"/>
    <s v="2016-04-15 00:00:00.0"/>
    <s v="null"/>
    <s v="DF100330"/>
    <s v="CATEDRÁTICO DE UNIVERSIDAD"/>
    <s v="R115"/>
    <x v="2"/>
    <n v="187"/>
    <s v="DIDÁCTICA DE LA EXPRESIÓN CORPORAL"/>
  </r>
  <r>
    <x v="4"/>
    <n v="16582228"/>
    <s v="FLE"/>
    <n v="733"/>
    <s v="205206R"/>
    <s v="GRUPO-A3"/>
    <s v="Educación motriz en educación infantil"/>
    <s v="GR"/>
    <s v="GRUPO REDUCIDO"/>
    <s v="205206R"/>
    <s v="PRACTICAS EN POLIDEPORTIVO DE EDUCACIÓN MOTRIZ EN EDUCACIÓN INFANTIL"/>
    <s v="GRUPO-A3"/>
    <s v="Práct. en Polideportivo de Educación motriz en educación infantil"/>
    <s v="2S"/>
    <n v="16582228"/>
    <s v="SANZ"/>
    <s v="ARAZURI"/>
    <s v="EVA"/>
    <s v="evsanz"/>
    <s v="eva.sanz@unirioja.es"/>
    <n v="1.4"/>
    <n v="1.4"/>
    <x v="0"/>
    <n v="504"/>
    <s v="PROFESOR TITULAR UNIVERSIDAD"/>
    <s v="C01"/>
    <s v="TIEMPO COMPLETO"/>
    <s v="2017-12-22 00:00:00.0"/>
    <s v="null"/>
    <s v="DF31343"/>
    <s v="PROFESOR TITULAR DE UNIVERSIDAD"/>
    <s v="R115"/>
    <x v="2"/>
    <n v="187"/>
    <s v="DIDÁCTICA DE LA EXPRESIÓN CORPORAL"/>
  </r>
  <r>
    <x v="5"/>
    <n v="78871077"/>
    <s v="FLE"/>
    <n v="734"/>
    <s v="206101G"/>
    <s v="GRUPO-A"/>
    <s v="Psicología de la educación"/>
    <s v="GG"/>
    <s v="GRUPO GRANDE"/>
    <s v="206101G"/>
    <s v="GRUPO GRANDE DE PSICOLOGÍA DE LA EDUCACIÓN"/>
    <s v="GRUPO-A"/>
    <s v="Grupo Grande de PSICOLOGÍA DE LA EDUCACIÓN"/>
    <s v="1S"/>
    <n v="78871077"/>
    <s v="PÉREZ DE ALBÉNIZ"/>
    <s v="ITURRIAGA"/>
    <s v="ALICIA"/>
    <s v="alperei"/>
    <s v="alicia.perez@unirioja.es"/>
    <n v="4"/>
    <n v="4"/>
    <x v="0"/>
    <n v="504"/>
    <s v="PROFESOR TITULAR UNIVERSIDAD"/>
    <s v="01R"/>
    <s v="TIEMPO COMPLETO REDUCIDO"/>
    <s v="2017-09-15 00:00:00.0"/>
    <s v="null"/>
    <s v="DF100181"/>
    <s v="TITULAR DE UNIVERSIDAD"/>
    <s v="R115"/>
    <x v="2"/>
    <n v="735"/>
    <s v="PSICOLOGÍA EVOLUTIVA Y DE LA EDUCACIÓN"/>
  </r>
  <r>
    <x v="5"/>
    <n v="16610808"/>
    <s v="FLE"/>
    <n v="734"/>
    <s v="206101G"/>
    <s v="GRUPO-B"/>
    <s v="Psicología de la educación"/>
    <s v="GG"/>
    <s v="GRUPO GRANDE"/>
    <s v="206101G"/>
    <s v="GRUPO GRANDE DE PSICOLOGÍA DE LA EDUCACIÓN"/>
    <s v="GRUPO-B"/>
    <s v="Grupo Grande de PSICOLOGÍA DE LA EDUCACIÓN"/>
    <s v="1S"/>
    <n v="16610808"/>
    <s v="ARITIO"/>
    <s v="SOLANA"/>
    <s v="REBECA"/>
    <s v="rearitio"/>
    <s v="rebeca.aritio@unirioja.es"/>
    <n v="4"/>
    <n v="4"/>
    <x v="0"/>
    <n v="536"/>
    <s v="PROFESOR INTERINO"/>
    <s v="P05"/>
    <s v="TIEMPO PARCIAL (5+5 HORAS)"/>
    <s v="2018-10-01 00:00:00.0"/>
    <s v="2019-09-14 00:00:00.0"/>
    <s v="PI101436"/>
    <s v="PROFESOR CONTRATADO INTERINO"/>
    <s v="R115"/>
    <x v="2"/>
    <n v="735"/>
    <s v="PSICOLOGÍA EVOLUTIVA Y DE LA EDUCACIÓN"/>
  </r>
  <r>
    <x v="5"/>
    <n v="78871077"/>
    <s v="FLE"/>
    <n v="734"/>
    <s v="206101G"/>
    <s v="GRUPO-B"/>
    <s v="Psicología de la educación"/>
    <s v="GG"/>
    <s v="GRUPO GRANDE"/>
    <s v="206101G"/>
    <s v="GRUPO GRANDE DE PSICOLOGÍA DE LA EDUCACIÓN"/>
    <s v="GRUPO-B"/>
    <s v="Grupo Grande de PSICOLOGÍA DE LA EDUCACIÓN"/>
    <s v="1S"/>
    <n v="78871077"/>
    <s v="PÉREZ DE ALBÉNIZ"/>
    <s v="ITURRIAGA"/>
    <s v="ALICIA"/>
    <s v="alperei"/>
    <s v="alicia.perez@unirioja.es"/>
    <n v="0"/>
    <n v="0"/>
    <x v="0"/>
    <n v="504"/>
    <s v="PROFESOR TITULAR UNIVERSIDAD"/>
    <s v="01R"/>
    <s v="TIEMPO COMPLETO REDUCIDO"/>
    <s v="2017-09-15 00:00:00.0"/>
    <s v="null"/>
    <s v="DF100181"/>
    <s v="TITULAR DE UNIVERSIDAD"/>
    <s v="R115"/>
    <x v="2"/>
    <n v="735"/>
    <s v="PSICOLOGÍA EVOLUTIVA Y DE LA EDUCACIÓN"/>
  </r>
  <r>
    <x v="5"/>
    <n v="78871077"/>
    <s v="FLE"/>
    <n v="734"/>
    <s v="206101R"/>
    <s v="GRUPO-A1"/>
    <s v="Psicología de la educación"/>
    <s v="GR"/>
    <s v="GRUPO REDUCIDO"/>
    <s v="206101R"/>
    <s v="GRUPO REDUCIDO DE PSICOLOGÍA DE LA EDUCACIÓN"/>
    <s v="GRUPO-A1"/>
    <s v="Grupo Reducido de Psicología de la educación"/>
    <s v="1S"/>
    <n v="78871077"/>
    <s v="PÉREZ DE ALBÉNIZ"/>
    <s v="ITURRIAGA"/>
    <s v="ALICIA"/>
    <s v="alperei"/>
    <s v="alicia.perez@unirioja.es"/>
    <n v="2"/>
    <n v="2"/>
    <x v="0"/>
    <n v="504"/>
    <s v="PROFESOR TITULAR UNIVERSIDAD"/>
    <s v="01R"/>
    <s v="TIEMPO COMPLETO REDUCIDO"/>
    <s v="2017-09-15 00:00:00.0"/>
    <s v="null"/>
    <s v="DF100181"/>
    <s v="TITULAR DE UNIVERSIDAD"/>
    <s v="R115"/>
    <x v="2"/>
    <n v="735"/>
    <s v="PSICOLOGÍA EVOLUTIVA Y DE LA EDUCACIÓN"/>
  </r>
  <r>
    <x v="5"/>
    <n v="16527500"/>
    <s v="FLE"/>
    <n v="734"/>
    <s v="206101R"/>
    <s v="GRUPO-A2"/>
    <s v="Psicología de la educación"/>
    <s v="GR"/>
    <s v="GRUPO REDUCIDO"/>
    <s v="206101R"/>
    <s v="GRUPO REDUCIDO DE PSICOLOGÍA DE LA EDUCACIÓN"/>
    <s v="GRUPO-A2"/>
    <s v="Grupo Reducido de Psicología de la educación"/>
    <s v="1S"/>
    <n v="16527500"/>
    <s v="SOARES"/>
    <s v="SANTOS"/>
    <s v="MARÍA YOLANDA"/>
    <s v="masoares"/>
    <s v="maria-yolanda.soares@unirioja.es"/>
    <n v="2"/>
    <n v="2"/>
    <x v="0"/>
    <n v="536"/>
    <s v="PROFESOR INTERINO"/>
    <s v="C01"/>
    <s v="TIEMPO COMPLETO"/>
    <s v="2014-09-15 00:00:00.0"/>
    <s v="null"/>
    <s v="PI100981"/>
    <s v="PROFESOR CONTRATADO INTERINO"/>
    <s v="R115"/>
    <x v="2"/>
    <n v="735"/>
    <s v="PSICOLOGÍA EVOLUTIVA Y DE LA EDUCACIÓN"/>
  </r>
  <r>
    <x v="5"/>
    <n v="16527500"/>
    <s v="FLE"/>
    <n v="734"/>
    <s v="206101R"/>
    <s v="GRUPO-A3"/>
    <s v="Psicología de la educación"/>
    <s v="GR"/>
    <s v="GRUPO REDUCIDO"/>
    <s v="206101R"/>
    <s v="GRUPO REDUCIDO DE PSICOLOGÍA DE LA EDUCACIÓN"/>
    <s v="GRUPO-A3"/>
    <s v="Grupo Reducido de Psicología de la educación"/>
    <s v="1S"/>
    <n v="16527500"/>
    <s v="SOARES"/>
    <s v="SANTOS"/>
    <s v="MARÍA YOLANDA"/>
    <s v="masoares"/>
    <s v="maria-yolanda.soares@unirioja.es"/>
    <n v="2"/>
    <n v="2"/>
    <x v="0"/>
    <n v="536"/>
    <s v="PROFESOR INTERINO"/>
    <s v="C01"/>
    <s v="TIEMPO COMPLETO"/>
    <s v="2014-09-15 00:00:00.0"/>
    <s v="null"/>
    <s v="PI100981"/>
    <s v="PROFESOR CONTRATADO INTERINO"/>
    <s v="R115"/>
    <x v="2"/>
    <n v="735"/>
    <s v="PSICOLOGÍA EVOLUTIVA Y DE LA EDUCACIÓN"/>
  </r>
  <r>
    <x v="5"/>
    <n v="16610808"/>
    <s v="FLE"/>
    <n v="734"/>
    <s v="206101R"/>
    <s v="GRUPO-B1"/>
    <s v="Psicología de la educación"/>
    <s v="GR"/>
    <s v="GRUPO REDUCIDO"/>
    <s v="206101R"/>
    <s v="GRUPO REDUCIDO DE PSICOLOGÍA DE LA EDUCACIÓN"/>
    <s v="GRUPO-B1"/>
    <s v="Grupo Reducido de Psicología de la educación"/>
    <s v="1S"/>
    <n v="16610808"/>
    <s v="ARITIO"/>
    <s v="SOLANA"/>
    <s v="REBECA"/>
    <s v="rearitio"/>
    <s v="rebeca.aritio@unirioja.es"/>
    <n v="2"/>
    <n v="2"/>
    <x v="0"/>
    <n v="536"/>
    <s v="PROFESOR INTERINO"/>
    <s v="P05"/>
    <s v="TIEMPO PARCIAL (5+5 HORAS)"/>
    <s v="2018-10-01 00:00:00.0"/>
    <s v="2019-09-14 00:00:00.0"/>
    <s v="PI101436"/>
    <s v="PROFESOR CONTRATADO INTERINO"/>
    <s v="R115"/>
    <x v="2"/>
    <n v="735"/>
    <s v="PSICOLOGÍA EVOLUTIVA Y DE LA EDUCACIÓN"/>
  </r>
  <r>
    <x v="5"/>
    <n v="16610808"/>
    <s v="FLE"/>
    <n v="734"/>
    <s v="206101R"/>
    <s v="GRUPO-B2"/>
    <s v="Psicología de la educación"/>
    <s v="GR"/>
    <s v="GRUPO REDUCIDO"/>
    <s v="206101R"/>
    <s v="GRUPO REDUCIDO DE PSICOLOGÍA DE LA EDUCACIÓN"/>
    <s v="GRUPO-B2"/>
    <s v="Grupo Reducido de Psicología de la educación"/>
    <s v="1S"/>
    <n v="16610808"/>
    <s v="ARITIO"/>
    <s v="SOLANA"/>
    <s v="REBECA"/>
    <s v="rearitio"/>
    <s v="rebeca.aritio@unirioja.es"/>
    <n v="2"/>
    <n v="2"/>
    <x v="0"/>
    <n v="536"/>
    <s v="PROFESOR INTERINO"/>
    <s v="P05"/>
    <s v="TIEMPO PARCIAL (5+5 HORAS)"/>
    <s v="2018-10-01 00:00:00.0"/>
    <s v="2019-09-14 00:00:00.0"/>
    <s v="PI101436"/>
    <s v="PROFESOR CONTRATADO INTERINO"/>
    <s v="R115"/>
    <x v="2"/>
    <n v="735"/>
    <s v="PSICOLOGÍA EVOLUTIVA Y DE LA EDUCACIÓN"/>
  </r>
  <r>
    <x v="5"/>
    <n v="16610808"/>
    <s v="FLE"/>
    <n v="734"/>
    <s v="206101R"/>
    <s v="GRUPO-B3"/>
    <s v="Psicología de la educación"/>
    <s v="GR"/>
    <s v="GRUPO REDUCIDO"/>
    <s v="206101R"/>
    <s v="GRUPO REDUCIDO DE PSICOLOGÍA DE LA EDUCACIÓN"/>
    <s v="GRUPO-B3"/>
    <s v="Grupo Reducido de Psicología de la educación"/>
    <s v="1S"/>
    <n v="16610808"/>
    <s v="ARITIO"/>
    <s v="SOLANA"/>
    <s v="REBECA"/>
    <s v="rearitio"/>
    <s v="rebeca.aritio@unirioja.es"/>
    <n v="2"/>
    <n v="2"/>
    <x v="0"/>
    <n v="536"/>
    <s v="PROFESOR INTERINO"/>
    <s v="P05"/>
    <s v="TIEMPO PARCIAL (5+5 HORAS)"/>
    <s v="2018-10-01 00:00:00.0"/>
    <s v="2019-09-14 00:00:00.0"/>
    <s v="PI101436"/>
    <s v="PROFESOR CONTRATADO INTERINO"/>
    <s v="R115"/>
    <x v="2"/>
    <n v="735"/>
    <s v="PSICOLOGÍA EVOLUTIVA Y DE LA EDUCACIÓN"/>
  </r>
  <r>
    <x v="5"/>
    <n v="16554464"/>
    <s v="FLE"/>
    <n v="735"/>
    <s v="206102G"/>
    <s v="GRUPO-A"/>
    <s v="Sistemas educativos. Fundamentos e historia de la educación contemporánea"/>
    <s v="GG"/>
    <s v="GRUPO GRANDE"/>
    <s v="206102G"/>
    <s v="GRUPO GRANDE DE SISTEMAS EDUCATIVOS. FUNDAMENTOS E Hª DE LA EDUC.CONTEMPORÁ"/>
    <s v="GRUPO-A"/>
    <s v="Grupo Grande de SISTEMAS EDUCATIVOS. FUNDAMENTOS E Hª DE LA EDUCAC.CONTEMPO"/>
    <s v="1S"/>
    <n v="16554464"/>
    <s v="VALDEMOROS"/>
    <s v="SAN EMETERIO"/>
    <s v="Mª ÁNGELES"/>
    <s v="mavaldem"/>
    <s v="maria-de-los-angeles.valdemoros@unirioja.es"/>
    <n v="4"/>
    <n v="4"/>
    <x v="0"/>
    <n v="504"/>
    <s v="PROFESOR TITULAR UNIVERSIDAD"/>
    <s v="C01"/>
    <s v="TIEMPO COMPLETO"/>
    <s v="2016-03-22 00:00:00.0"/>
    <s v="null"/>
    <s v="DF100241"/>
    <s v="PROFESOR TITULAR DE UNIVERSIDAD"/>
    <s v="R115"/>
    <x v="2"/>
    <n v="805"/>
    <s v="TEORÍA E HISTORIA DE LA EDUCACIÓN"/>
  </r>
  <r>
    <x v="5"/>
    <n v="16554464"/>
    <s v="FLE"/>
    <n v="735"/>
    <s v="206102G"/>
    <s v="GRUPO-B"/>
    <s v="Sistemas educativos. Fundamentos e historia de la educación contemporánea"/>
    <s v="GG"/>
    <s v="GRUPO GRANDE"/>
    <s v="206102G"/>
    <s v="GRUPO GRANDE DE SISTEMAS EDUCATIVOS. FUNDAMENTOS E Hª DE LA EDUC.CONTEMPORÁ"/>
    <s v="GRUPO-B"/>
    <s v="Grupo Grande de SISTEMAS EDUCATIVOS. FUNDAMENTOS E Hª DE LA EDUCAC.CONTEMPO"/>
    <s v="1S"/>
    <n v="16554464"/>
    <s v="VALDEMOROS"/>
    <s v="SAN EMETERIO"/>
    <s v="Mª ÁNGELES"/>
    <s v="mavaldem"/>
    <s v="maria-de-los-angeles.valdemoros@unirioja.es"/>
    <n v="2"/>
    <n v="2"/>
    <x v="0"/>
    <n v="504"/>
    <s v="PROFESOR TITULAR UNIVERSIDAD"/>
    <s v="C01"/>
    <s v="TIEMPO COMPLETO"/>
    <s v="2016-03-22 00:00:00.0"/>
    <s v="null"/>
    <s v="DF100241"/>
    <s v="PROFESOR TITULAR DE UNIVERSIDAD"/>
    <s v="R115"/>
    <x v="2"/>
    <n v="805"/>
    <s v="TEORÍA E HISTORIA DE LA EDUCACIÓN"/>
  </r>
  <r>
    <x v="5"/>
    <n v="16799496"/>
    <s v="FLE"/>
    <n v="735"/>
    <s v="206102G"/>
    <s v="GRUPO-B"/>
    <s v="Sistemas educativos. Fundamentos e historia de la educación contemporánea"/>
    <s v="GG"/>
    <s v="GRUPO GRANDE"/>
    <s v="206102G"/>
    <s v="GRUPO GRANDE DE SISTEMAS EDUCATIVOS. FUNDAMENTOS E Hª DE LA EDUC.CONTEMPORÁ"/>
    <s v="GRUPO-B"/>
    <s v="Grupo Grande de SISTEMAS EDUCATIVOS. FUNDAMENTOS E Hª DE LA EDUCAC.CONTEMPO"/>
    <s v="1S"/>
    <n v="16799496"/>
    <s v="RUIZ"/>
    <s v="OMEÑACA"/>
    <s v="JESÚS VICENTE"/>
    <s v="jeruiz"/>
    <s v="jesus-vicente.ruiz@unirioja.es"/>
    <n v="2"/>
    <n v="2"/>
    <x v="1"/>
    <n v="532"/>
    <s v="LABORAL DOCENTE-ASOCIADO"/>
    <s v="P04"/>
    <s v="TIEMPO PARCIAL (4+4 HORAS)"/>
    <s v="2017-09-15 00:00:00.0"/>
    <s v="2019-09-14 00:00:00.0"/>
    <s v="PI101298"/>
    <s v="PROFESOR ASOCIADO"/>
    <s v="R115"/>
    <x v="2"/>
    <n v="805"/>
    <s v="TEORÍA E HISTORIA DE LA EDUCACIÓN"/>
  </r>
  <r>
    <x v="5"/>
    <n v="16554464"/>
    <s v="FLE"/>
    <n v="735"/>
    <s v="206102R"/>
    <s v="GRUPO-A1"/>
    <s v="Sistemas educativos. Fundamentos e historia de la educación contemporánea"/>
    <s v="GR"/>
    <s v="GRUPO REDUCIDO"/>
    <s v="206102R"/>
    <s v="GRUPO REDUCIDO SISTEMAS EDUCATIVOS. FUNDAMENTOS E Hª DE LA EDUC.CONTEMPORÁ"/>
    <s v="GRUPO-A1"/>
    <s v="Sistemas educativos. Fundamentos e historia de la educación contemporánea"/>
    <s v="1S"/>
    <n v="16554464"/>
    <s v="VALDEMOROS"/>
    <s v="SAN EMETERIO"/>
    <s v="Mª ÁNGELES"/>
    <s v="mavaldem"/>
    <s v="maria-de-los-angeles.valdemoros@unirioja.es"/>
    <n v="2"/>
    <n v="2"/>
    <x v="0"/>
    <n v="504"/>
    <s v="PROFESOR TITULAR UNIVERSIDAD"/>
    <s v="C01"/>
    <s v="TIEMPO COMPLETO"/>
    <s v="2016-03-22 00:00:00.0"/>
    <s v="null"/>
    <s v="DF100241"/>
    <s v="PROFESOR TITULAR DE UNIVERSIDAD"/>
    <s v="R115"/>
    <x v="2"/>
    <n v="805"/>
    <s v="TEORÍA E HISTORIA DE LA EDUCACIÓN"/>
  </r>
  <r>
    <x v="5"/>
    <n v="16554464"/>
    <s v="FLE"/>
    <n v="735"/>
    <s v="206102R"/>
    <s v="GRUPO-A2"/>
    <s v="Sistemas educativos. Fundamentos e historia de la educación contemporánea"/>
    <s v="GR"/>
    <s v="GRUPO REDUCIDO"/>
    <s v="206102R"/>
    <s v="GRUPO REDUCIDO SISTEMAS EDUCATIVOS. FUNDAMENTOS E Hª DE LA EDUC.CONTEMPORÁ"/>
    <s v="GRUPO-A2"/>
    <s v="Sistemas educativos. Fundamentos e historia de la educación contemporánea"/>
    <s v="1S"/>
    <n v="16554464"/>
    <s v="VALDEMOROS"/>
    <s v="SAN EMETERIO"/>
    <s v="Mª ÁNGELES"/>
    <s v="mavaldem"/>
    <s v="maria-de-los-angeles.valdemoros@unirioja.es"/>
    <n v="2"/>
    <n v="2"/>
    <x v="0"/>
    <n v="504"/>
    <s v="PROFESOR TITULAR UNIVERSIDAD"/>
    <s v="C01"/>
    <s v="TIEMPO COMPLETO"/>
    <s v="2016-03-22 00:00:00.0"/>
    <s v="null"/>
    <s v="DF100241"/>
    <s v="PROFESOR TITULAR DE UNIVERSIDAD"/>
    <s v="R115"/>
    <x v="2"/>
    <n v="805"/>
    <s v="TEORÍA E HISTORIA DE LA EDUCACIÓN"/>
  </r>
  <r>
    <x v="5"/>
    <n v="16554464"/>
    <s v="FLE"/>
    <n v="735"/>
    <s v="206102R"/>
    <s v="GRUPO-A3"/>
    <s v="Sistemas educativos. Fundamentos e historia de la educación contemporánea"/>
    <s v="GR"/>
    <s v="GRUPO REDUCIDO"/>
    <s v="206102R"/>
    <s v="GRUPO REDUCIDO SISTEMAS EDUCATIVOS. FUNDAMENTOS E Hª DE LA EDUC.CONTEMPORÁ"/>
    <s v="GRUPO-A3"/>
    <s v="Sistemas educativos. Fundamentos e historia de la educación contemporánea"/>
    <s v="1S"/>
    <n v="16554464"/>
    <s v="VALDEMOROS"/>
    <s v="SAN EMETERIO"/>
    <s v="Mª ÁNGELES"/>
    <s v="mavaldem"/>
    <s v="maria-de-los-angeles.valdemoros@unirioja.es"/>
    <n v="2"/>
    <n v="2"/>
    <x v="0"/>
    <n v="504"/>
    <s v="PROFESOR TITULAR UNIVERSIDAD"/>
    <s v="C01"/>
    <s v="TIEMPO COMPLETO"/>
    <s v="2016-03-22 00:00:00.0"/>
    <s v="null"/>
    <s v="DF100241"/>
    <s v="PROFESOR TITULAR DE UNIVERSIDAD"/>
    <s v="R115"/>
    <x v="2"/>
    <n v="805"/>
    <s v="TEORÍA E HISTORIA DE LA EDUCACIÓN"/>
  </r>
  <r>
    <x v="5"/>
    <n v="16799496"/>
    <s v="FLE"/>
    <n v="735"/>
    <s v="206102R"/>
    <s v="GRUPO-B1"/>
    <s v="Sistemas educativos. Fundamentos e historia de la educación contemporánea"/>
    <s v="GR"/>
    <s v="GRUPO REDUCIDO"/>
    <s v="206102R"/>
    <s v="GRUPO REDUCIDO SISTEMAS EDUCATIVOS. FUNDAMENTOS E Hª DE LA EDUC.CONTEMPORÁ"/>
    <s v="GRUPO-B1"/>
    <s v="Sistemas educativos. Fundamentos e historia de la educación contemporánea"/>
    <s v="1S"/>
    <n v="16799496"/>
    <s v="RUIZ"/>
    <s v="OMEÑACA"/>
    <s v="JESÚS VICENTE"/>
    <s v="jeruiz"/>
    <s v="jesus-vicente.ruiz@unirioja.es"/>
    <n v="2"/>
    <n v="2"/>
    <x v="1"/>
    <n v="532"/>
    <s v="LABORAL DOCENTE-ASOCIADO"/>
    <s v="P04"/>
    <s v="TIEMPO PARCIAL (4+4 HORAS)"/>
    <s v="2017-09-15 00:00:00.0"/>
    <s v="2019-09-14 00:00:00.0"/>
    <s v="PI101298"/>
    <s v="PROFESOR ASOCIADO"/>
    <s v="R115"/>
    <x v="2"/>
    <n v="805"/>
    <s v="TEORÍA E HISTORIA DE LA EDUCACIÓN"/>
  </r>
  <r>
    <x v="5"/>
    <n v="16799496"/>
    <s v="FLE"/>
    <n v="735"/>
    <s v="206102R"/>
    <s v="GRUPO-B2"/>
    <s v="Sistemas educativos. Fundamentos e historia de la educación contemporánea"/>
    <s v="GR"/>
    <s v="GRUPO REDUCIDO"/>
    <s v="206102R"/>
    <s v="GRUPO REDUCIDO SISTEMAS EDUCATIVOS. FUNDAMENTOS E Hª DE LA EDUC.CONTEMPORÁ"/>
    <s v="GRUPO-B2"/>
    <s v="Sistemas educativos. Fundamentos e historia de la educación contemporánea"/>
    <s v="1S"/>
    <n v="16799496"/>
    <s v="RUIZ"/>
    <s v="OMEÑACA"/>
    <s v="JESÚS VICENTE"/>
    <s v="jeruiz"/>
    <s v="jesus-vicente.ruiz@unirioja.es"/>
    <n v="2"/>
    <n v="2"/>
    <x v="1"/>
    <n v="532"/>
    <s v="LABORAL DOCENTE-ASOCIADO"/>
    <s v="P04"/>
    <s v="TIEMPO PARCIAL (4+4 HORAS)"/>
    <s v="2017-09-15 00:00:00.0"/>
    <s v="2019-09-14 00:00:00.0"/>
    <s v="PI101298"/>
    <s v="PROFESOR ASOCIADO"/>
    <s v="R115"/>
    <x v="2"/>
    <n v="805"/>
    <s v="TEORÍA E HISTORIA DE LA EDUCACIÓN"/>
  </r>
  <r>
    <x v="5"/>
    <n v="16554464"/>
    <s v="FLE"/>
    <n v="735"/>
    <s v="206102R"/>
    <s v="GRUPO-B3"/>
    <s v="Sistemas educativos. Fundamentos e historia de la educación contemporánea"/>
    <s v="GR"/>
    <s v="GRUPO REDUCIDO"/>
    <s v="206102R"/>
    <s v="GRUPO REDUCIDO SISTEMAS EDUCATIVOS. FUNDAMENTOS E Hª DE LA EDUC.CONTEMPORÁ"/>
    <s v="GRUPO-B3"/>
    <s v="Sistemas educativos. Fundamentos e historia de la educación contemporánea"/>
    <s v="1S"/>
    <n v="16554464"/>
    <s v="VALDEMOROS"/>
    <s v="SAN EMETERIO"/>
    <s v="Mª ÁNGELES"/>
    <s v="mavaldem"/>
    <s v="maria-de-los-angeles.valdemoros@unirioja.es"/>
    <n v="2"/>
    <n v="2"/>
    <x v="0"/>
    <n v="504"/>
    <s v="PROFESOR TITULAR UNIVERSIDAD"/>
    <s v="C01"/>
    <s v="TIEMPO COMPLETO"/>
    <s v="2016-03-22 00:00:00.0"/>
    <s v="null"/>
    <s v="DF100241"/>
    <s v="PROFESOR TITULAR DE UNIVERSIDAD"/>
    <s v="R115"/>
    <x v="2"/>
    <n v="805"/>
    <s v="TEORÍA E HISTORIA DE LA EDUCACIÓN"/>
  </r>
  <r>
    <x v="5"/>
    <n v="15849077"/>
    <s v="FLE"/>
    <n v="736"/>
    <s v="206103G"/>
    <s v="GRUPO-A"/>
    <s v="Sociedad, familia y tutoría"/>
    <s v="GG"/>
    <s v="GRUPO GRANDE"/>
    <s v="206103G"/>
    <s v="GRUPO GRANDE DE SOCIEDAD, FAMILIA Y TUTORIA"/>
    <s v="GRUPO-A"/>
    <s v="Grupo Grande de SOCIEDAD, FAMILIA Y TUTORIA"/>
    <s v="1S"/>
    <n v="15849077"/>
    <s v="SANTIAGO"/>
    <s v="CAMPIÓN"/>
    <s v="RAÚL"/>
    <s v="rasantia"/>
    <s v="raul.santiago@unirioja.es"/>
    <n v="2"/>
    <n v="2"/>
    <x v="0"/>
    <s v="A-0504"/>
    <s v="PROFESOR TITULAR UNIVERSIDAD"/>
    <s v="C01"/>
    <s v="TIEMPO COMPLETO"/>
    <s v="2010-09-01 00:00:00.0"/>
    <s v="null"/>
    <s v="DF100267"/>
    <s v="PROFESOR TITULAR INTERINO"/>
    <s v="R115"/>
    <x v="2"/>
    <n v="215"/>
    <s v="DIDÁCTICA Y ORGANIZACIÓN ESCOLAR"/>
  </r>
  <r>
    <x v="5"/>
    <n v="16545002"/>
    <s v="FLE"/>
    <n v="736"/>
    <s v="206103G"/>
    <s v="GRUPO-A"/>
    <s v="Sociedad, familia y tutoría"/>
    <s v="GG"/>
    <s v="GRUPO GRANDE"/>
    <s v="206103G"/>
    <s v="GRUPO GRANDE DE SOCIEDAD, FAMILIA Y TUTORIA"/>
    <s v="GRUPO-A"/>
    <s v="Grupo Grande de SOCIEDAD, FAMILIA Y TUTORIA"/>
    <s v="1S"/>
    <n v="16545002"/>
    <s v="SABATER"/>
    <s v="FERNÁNDEZ"/>
    <s v="Mª CARMEN"/>
    <s v="mcsabaf"/>
    <s v="carmen.sabater@unirioja.es"/>
    <n v="0"/>
    <n v="0"/>
    <x v="0"/>
    <n v="536"/>
    <s v="PROFESOR INTERINO"/>
    <s v="C01"/>
    <s v="TIEMPO COMPLETO"/>
    <s v="2013-09-16 00:00:00.0"/>
    <s v="null"/>
    <s v="PI100925"/>
    <s v="PROFESOR CONTRATADO INTERINO"/>
    <s v="R114"/>
    <x v="3"/>
    <n v="775"/>
    <s v="SOCIOLOGÍA"/>
  </r>
  <r>
    <x v="5"/>
    <n v="72823017"/>
    <s v="FLE"/>
    <n v="736"/>
    <s v="206103G"/>
    <s v="GRUPO-A"/>
    <s v="Sociedad, familia y tutoría"/>
    <s v="GG"/>
    <s v="GRUPO GRANDE"/>
    <s v="206103G"/>
    <s v="GRUPO GRANDE DE SOCIEDAD, FAMILIA Y TUTORIA"/>
    <s v="GRUPO-A"/>
    <s v="Grupo Grande de SOCIEDAD, FAMILIA Y TUTORIA"/>
    <s v="1S"/>
    <n v="72823017"/>
    <s v="BOGINO"/>
    <s v="LARRAMBEBERE"/>
    <s v="MARÍA VICTORIA"/>
    <s v="mabogino"/>
    <s v="maria-victoria.bogino@unirioja.es"/>
    <n v="2"/>
    <n v="2"/>
    <x v="1"/>
    <n v="536"/>
    <s v="PROFESOR INTERINO"/>
    <s v="P06"/>
    <s v="TIEMPO PARCIAL (6+6 HORAS)"/>
    <s v="2018-09-18 00:00:00.0"/>
    <s v="null"/>
    <s v="PI101392"/>
    <s v="PROFESOR CONTRATADO INTERINO"/>
    <s v="R114"/>
    <x v="3"/>
    <n v="775"/>
    <s v="SOCIOLOGÍA"/>
  </r>
  <r>
    <x v="5"/>
    <n v="15849077"/>
    <s v="FLE"/>
    <n v="736"/>
    <s v="206103G"/>
    <s v="GRUPO-B"/>
    <s v="Sociedad, familia y tutoría"/>
    <s v="GG"/>
    <s v="GRUPO GRANDE"/>
    <s v="206103G"/>
    <s v="GRUPO GRANDE DE SOCIEDAD, FAMILIA Y TUTORIA"/>
    <s v="GRUPO-B"/>
    <s v="Grupo Grande de SOCIEDAD, FAMILIA Y TUTORIA"/>
    <s v="1S"/>
    <n v="15849077"/>
    <s v="SANTIAGO"/>
    <s v="CAMPIÓN"/>
    <s v="RAÚL"/>
    <s v="rasantia"/>
    <s v="raul.santiago@unirioja.es"/>
    <n v="2"/>
    <n v="2"/>
    <x v="0"/>
    <s v="A-0504"/>
    <s v="PROFESOR TITULAR UNIVERSIDAD"/>
    <s v="C01"/>
    <s v="TIEMPO COMPLETO"/>
    <s v="2010-09-01 00:00:00.0"/>
    <s v="null"/>
    <s v="DF100267"/>
    <s v="PROFESOR TITULAR INTERINO"/>
    <s v="R115"/>
    <x v="2"/>
    <n v="215"/>
    <s v="DIDÁCTICA Y ORGANIZACIÓN ESCOLAR"/>
  </r>
  <r>
    <x v="5"/>
    <n v="44156166"/>
    <s v="FLE"/>
    <n v="736"/>
    <s v="206103G"/>
    <s v="GRUPO-B"/>
    <s v="Sociedad, familia y tutoría"/>
    <s v="GG"/>
    <s v="GRUPO GRANDE"/>
    <s v="206103G"/>
    <s v="GRUPO GRANDE DE SOCIEDAD, FAMILIA Y TUTORIA"/>
    <s v="GRUPO-B"/>
    <s v="Grupo Grande de SOCIEDAD, FAMILIA Y TUTORIA"/>
    <s v="1S"/>
    <n v="44156166"/>
    <s v="UZCANGA"/>
    <s v="LACABE"/>
    <s v="CATALINA ANA"/>
    <s v="cauzcang"/>
    <s v="catalina-ana.uzcanga@unirioja.es"/>
    <n v="2"/>
    <n v="2"/>
    <x v="1"/>
    <n v="536"/>
    <s v="PROFESOR INTERINO"/>
    <s v="P05"/>
    <s v="TIEMPO PARCIAL (5+5 HORAS)"/>
    <s v="2018-10-02 00:00:00.0"/>
    <s v="2019-09-14 00:00:00.0"/>
    <s v="PI101437"/>
    <s v="PROFESOR CONTRATADO INTERINO"/>
    <s v="R114"/>
    <x v="3"/>
    <n v="775"/>
    <s v="SOCIOLOGÍA"/>
  </r>
  <r>
    <x v="5"/>
    <n v="15849077"/>
    <s v="FLE"/>
    <n v="736"/>
    <s v="206103R"/>
    <s v="GRUPO-A1"/>
    <s v="Sociedad, familia y tutoría"/>
    <s v="GR"/>
    <s v="GRUPO REDUCIDO"/>
    <s v="206103R"/>
    <s v="GRUPO REDUCIDO DE SOCIEDAD, FAMILIA Y TUTORIA"/>
    <s v="GRUPO-A1"/>
    <s v="Grupo Reducido de Sociedad, familia y tutoría"/>
    <s v="1S"/>
    <n v="15849077"/>
    <s v="SANTIAGO"/>
    <s v="CAMPIÓN"/>
    <s v="RAÚL"/>
    <s v="rasantia"/>
    <s v="raul.santiago@unirioja.es"/>
    <n v="1"/>
    <n v="1"/>
    <x v="0"/>
    <s v="A-0504"/>
    <s v="PROFESOR TITULAR UNIVERSIDAD"/>
    <s v="C01"/>
    <s v="TIEMPO COMPLETO"/>
    <s v="2010-09-01 00:00:00.0"/>
    <s v="null"/>
    <s v="DF100267"/>
    <s v="PROFESOR TITULAR INTERINO"/>
    <s v="R115"/>
    <x v="2"/>
    <n v="215"/>
    <s v="DIDÁCTICA Y ORGANIZACIÓN ESCOLAR"/>
  </r>
  <r>
    <x v="5"/>
    <n v="72823017"/>
    <s v="FLE"/>
    <n v="736"/>
    <s v="206103R"/>
    <s v="GRUPO-A1"/>
    <s v="Sociedad, familia y tutoría"/>
    <s v="GR"/>
    <s v="GRUPO REDUCIDO"/>
    <s v="206103R"/>
    <s v="GRUPO REDUCIDO DE SOCIEDAD, FAMILIA Y TUTORIA"/>
    <s v="GRUPO-A1"/>
    <s v="Grupo Reducido de Sociedad, familia y tutoría"/>
    <s v="1S"/>
    <n v="72823017"/>
    <s v="BOGINO"/>
    <s v="LARRAMBEBERE"/>
    <s v="MARÍA VICTORIA"/>
    <s v="mabogino"/>
    <s v="maria-victoria.bogino@unirioja.es"/>
    <n v="1"/>
    <n v="1"/>
    <x v="1"/>
    <n v="536"/>
    <s v="PROFESOR INTERINO"/>
    <s v="P06"/>
    <s v="TIEMPO PARCIAL (6+6 HORAS)"/>
    <s v="2018-09-18 00:00:00.0"/>
    <s v="null"/>
    <s v="PI101392"/>
    <s v="PROFESOR CONTRATADO INTERINO"/>
    <s v="R114"/>
    <x v="3"/>
    <n v="775"/>
    <s v="SOCIOLOGÍA"/>
  </r>
  <r>
    <x v="5"/>
    <n v="15849077"/>
    <s v="FLE"/>
    <n v="736"/>
    <s v="206103R"/>
    <s v="GRUPO-A2"/>
    <s v="Sociedad, familia y tutoría"/>
    <s v="GR"/>
    <s v="GRUPO REDUCIDO"/>
    <s v="206103R"/>
    <s v="GRUPO REDUCIDO DE SOCIEDAD, FAMILIA Y TUTORIA"/>
    <s v="GRUPO-A2"/>
    <s v="Grupo Reducido de Sociedad, familia y tutoría"/>
    <s v="1S"/>
    <n v="15849077"/>
    <s v="SANTIAGO"/>
    <s v="CAMPIÓN"/>
    <s v="RAÚL"/>
    <s v="rasantia"/>
    <s v="raul.santiago@unirioja.es"/>
    <n v="1"/>
    <n v="1"/>
    <x v="0"/>
    <s v="A-0504"/>
    <s v="PROFESOR TITULAR UNIVERSIDAD"/>
    <s v="C01"/>
    <s v="TIEMPO COMPLETO"/>
    <s v="2010-09-01 00:00:00.0"/>
    <s v="null"/>
    <s v="DF100267"/>
    <s v="PROFESOR TITULAR INTERINO"/>
    <s v="R115"/>
    <x v="2"/>
    <n v="215"/>
    <s v="DIDÁCTICA Y ORGANIZACIÓN ESCOLAR"/>
  </r>
  <r>
    <x v="5"/>
    <n v="72823017"/>
    <s v="FLE"/>
    <n v="736"/>
    <s v="206103R"/>
    <s v="GRUPO-A2"/>
    <s v="Sociedad, familia y tutoría"/>
    <s v="GR"/>
    <s v="GRUPO REDUCIDO"/>
    <s v="206103R"/>
    <s v="GRUPO REDUCIDO DE SOCIEDAD, FAMILIA Y TUTORIA"/>
    <s v="GRUPO-A2"/>
    <s v="Grupo Reducido de Sociedad, familia y tutoría"/>
    <s v="1S"/>
    <n v="72823017"/>
    <s v="BOGINO"/>
    <s v="LARRAMBEBERE"/>
    <s v="MARÍA VICTORIA"/>
    <s v="mabogino"/>
    <s v="maria-victoria.bogino@unirioja.es"/>
    <n v="1"/>
    <n v="1"/>
    <x v="1"/>
    <n v="536"/>
    <s v="PROFESOR INTERINO"/>
    <s v="P06"/>
    <s v="TIEMPO PARCIAL (6+6 HORAS)"/>
    <s v="2018-09-18 00:00:00.0"/>
    <s v="null"/>
    <s v="PI101392"/>
    <s v="PROFESOR CONTRATADO INTERINO"/>
    <s v="R114"/>
    <x v="3"/>
    <n v="775"/>
    <s v="SOCIOLOGÍA"/>
  </r>
  <r>
    <x v="5"/>
    <n v="15849077"/>
    <s v="FLE"/>
    <n v="736"/>
    <s v="206103R"/>
    <s v="GRUPO-A3"/>
    <s v="Sociedad, familia y tutoría"/>
    <s v="GR"/>
    <s v="GRUPO REDUCIDO"/>
    <s v="206103R"/>
    <s v="GRUPO REDUCIDO DE SOCIEDAD, FAMILIA Y TUTORIA"/>
    <s v="GRUPO-A3"/>
    <s v="Grupo Reducido de Sociedad, familia y tutoría"/>
    <s v="1S"/>
    <n v="15849077"/>
    <s v="SANTIAGO"/>
    <s v="CAMPIÓN"/>
    <s v="RAÚL"/>
    <s v="rasantia"/>
    <s v="raul.santiago@unirioja.es"/>
    <n v="1"/>
    <n v="1"/>
    <x v="0"/>
    <s v="A-0504"/>
    <s v="PROFESOR TITULAR UNIVERSIDAD"/>
    <s v="C01"/>
    <s v="TIEMPO COMPLETO"/>
    <s v="2010-09-01 00:00:00.0"/>
    <s v="null"/>
    <s v="DF100267"/>
    <s v="PROFESOR TITULAR INTERINO"/>
    <s v="R115"/>
    <x v="2"/>
    <n v="215"/>
    <s v="DIDÁCTICA Y ORGANIZACIÓN ESCOLAR"/>
  </r>
  <r>
    <x v="5"/>
    <n v="72823017"/>
    <s v="FLE"/>
    <n v="736"/>
    <s v="206103R"/>
    <s v="GRUPO-A3"/>
    <s v="Sociedad, familia y tutoría"/>
    <s v="GR"/>
    <s v="GRUPO REDUCIDO"/>
    <s v="206103R"/>
    <s v="GRUPO REDUCIDO DE SOCIEDAD, FAMILIA Y TUTORIA"/>
    <s v="GRUPO-A3"/>
    <s v="Grupo Reducido de Sociedad, familia y tutoría"/>
    <s v="1S"/>
    <n v="72823017"/>
    <s v="BOGINO"/>
    <s v="LARRAMBEBERE"/>
    <s v="MARÍA VICTORIA"/>
    <s v="mabogino"/>
    <s v="maria-victoria.bogino@unirioja.es"/>
    <n v="1"/>
    <n v="1"/>
    <x v="1"/>
    <n v="536"/>
    <s v="PROFESOR INTERINO"/>
    <s v="P06"/>
    <s v="TIEMPO PARCIAL (6+6 HORAS)"/>
    <s v="2018-09-18 00:00:00.0"/>
    <s v="null"/>
    <s v="PI101392"/>
    <s v="PROFESOR CONTRATADO INTERINO"/>
    <s v="R114"/>
    <x v="3"/>
    <n v="775"/>
    <s v="SOCIOLOGÍA"/>
  </r>
  <r>
    <x v="5"/>
    <n v="15849077"/>
    <s v="FLE"/>
    <n v="736"/>
    <s v="206103R"/>
    <s v="GRUPO-B1"/>
    <s v="Sociedad, familia y tutoría"/>
    <s v="GR"/>
    <s v="GRUPO REDUCIDO"/>
    <s v="206103R"/>
    <s v="GRUPO REDUCIDO DE SOCIEDAD, FAMILIA Y TUTORIA"/>
    <s v="GRUPO-B1"/>
    <s v="Grupo Reducido de Sociedad, familia y tutoría"/>
    <s v="1S"/>
    <n v="15849077"/>
    <s v="SANTIAGO"/>
    <s v="CAMPIÓN"/>
    <s v="RAÚL"/>
    <s v="rasantia"/>
    <s v="raul.santiago@unirioja.es"/>
    <n v="1"/>
    <n v="1"/>
    <x v="0"/>
    <s v="A-0504"/>
    <s v="PROFESOR TITULAR UNIVERSIDAD"/>
    <s v="C01"/>
    <s v="TIEMPO COMPLETO"/>
    <s v="2010-09-01 00:00:00.0"/>
    <s v="null"/>
    <s v="DF100267"/>
    <s v="PROFESOR TITULAR INTERINO"/>
    <s v="R115"/>
    <x v="2"/>
    <n v="215"/>
    <s v="DIDÁCTICA Y ORGANIZACIÓN ESCOLAR"/>
  </r>
  <r>
    <x v="5"/>
    <n v="44156166"/>
    <s v="FLE"/>
    <n v="736"/>
    <s v="206103R"/>
    <s v="GRUPO-B1"/>
    <s v="Sociedad, familia y tutoría"/>
    <s v="GR"/>
    <s v="GRUPO REDUCIDO"/>
    <s v="206103R"/>
    <s v="GRUPO REDUCIDO DE SOCIEDAD, FAMILIA Y TUTORIA"/>
    <s v="GRUPO-B1"/>
    <s v="Grupo Reducido de Sociedad, familia y tutoría"/>
    <s v="1S"/>
    <n v="44156166"/>
    <s v="UZCANGA"/>
    <s v="LACABE"/>
    <s v="CATALINA ANA"/>
    <s v="cauzcang"/>
    <s v="catalina-ana.uzcanga@unirioja.es"/>
    <n v="1"/>
    <n v="1"/>
    <x v="1"/>
    <n v="536"/>
    <s v="PROFESOR INTERINO"/>
    <s v="P05"/>
    <s v="TIEMPO PARCIAL (5+5 HORAS)"/>
    <s v="2018-10-02 00:00:00.0"/>
    <s v="2019-09-14 00:00:00.0"/>
    <s v="PI101437"/>
    <s v="PROFESOR CONTRATADO INTERINO"/>
    <s v="R114"/>
    <x v="3"/>
    <n v="775"/>
    <s v="SOCIOLOGÍA"/>
  </r>
  <r>
    <x v="5"/>
    <n v="15849077"/>
    <s v="FLE"/>
    <n v="736"/>
    <s v="206103R"/>
    <s v="GRUPO-B2"/>
    <s v="Sociedad, familia y tutoría"/>
    <s v="GR"/>
    <s v="GRUPO REDUCIDO"/>
    <s v="206103R"/>
    <s v="GRUPO REDUCIDO DE SOCIEDAD, FAMILIA Y TUTORIA"/>
    <s v="GRUPO-B2"/>
    <s v="Grupo Reducido de Sociedad, familia y tutoría"/>
    <s v="1S"/>
    <n v="15849077"/>
    <s v="SANTIAGO"/>
    <s v="CAMPIÓN"/>
    <s v="RAÚL"/>
    <s v="rasantia"/>
    <s v="raul.santiago@unirioja.es"/>
    <n v="1"/>
    <n v="1"/>
    <x v="0"/>
    <s v="A-0504"/>
    <s v="PROFESOR TITULAR UNIVERSIDAD"/>
    <s v="C01"/>
    <s v="TIEMPO COMPLETO"/>
    <s v="2010-09-01 00:00:00.0"/>
    <s v="null"/>
    <s v="DF100267"/>
    <s v="PROFESOR TITULAR INTERINO"/>
    <s v="R115"/>
    <x v="2"/>
    <n v="215"/>
    <s v="DIDÁCTICA Y ORGANIZACIÓN ESCOLAR"/>
  </r>
  <r>
    <x v="5"/>
    <n v="44156166"/>
    <s v="FLE"/>
    <n v="736"/>
    <s v="206103R"/>
    <s v="GRUPO-B2"/>
    <s v="Sociedad, familia y tutoría"/>
    <s v="GR"/>
    <s v="GRUPO REDUCIDO"/>
    <s v="206103R"/>
    <s v="GRUPO REDUCIDO DE SOCIEDAD, FAMILIA Y TUTORIA"/>
    <s v="GRUPO-B2"/>
    <s v="Grupo Reducido de Sociedad, familia y tutoría"/>
    <s v="1S"/>
    <n v="44156166"/>
    <s v="UZCANGA"/>
    <s v="LACABE"/>
    <s v="CATALINA ANA"/>
    <s v="cauzcang"/>
    <s v="catalina-ana.uzcanga@unirioja.es"/>
    <n v="1"/>
    <n v="1"/>
    <x v="1"/>
    <n v="536"/>
    <s v="PROFESOR INTERINO"/>
    <s v="P05"/>
    <s v="TIEMPO PARCIAL (5+5 HORAS)"/>
    <s v="2018-10-02 00:00:00.0"/>
    <s v="2019-09-14 00:00:00.0"/>
    <s v="PI101437"/>
    <s v="PROFESOR CONTRATADO INTERINO"/>
    <s v="R114"/>
    <x v="3"/>
    <n v="775"/>
    <s v="SOCIOLOGÍA"/>
  </r>
  <r>
    <x v="5"/>
    <n v="15849077"/>
    <s v="FLE"/>
    <n v="736"/>
    <s v="206103R"/>
    <s v="GRUPO-B3"/>
    <s v="Sociedad, familia y tutoría"/>
    <s v="GR"/>
    <s v="GRUPO REDUCIDO"/>
    <s v="206103R"/>
    <s v="GRUPO REDUCIDO DE SOCIEDAD, FAMILIA Y TUTORIA"/>
    <s v="GRUPO-B3"/>
    <s v="Grupo Reducido de Sociedad, familia y tutoría"/>
    <s v="1S"/>
    <n v="15849077"/>
    <s v="SANTIAGO"/>
    <s v="CAMPIÓN"/>
    <s v="RAÚL"/>
    <s v="rasantia"/>
    <s v="raul.santiago@unirioja.es"/>
    <n v="1"/>
    <n v="1"/>
    <x v="0"/>
    <s v="A-0504"/>
    <s v="PROFESOR TITULAR UNIVERSIDAD"/>
    <s v="C01"/>
    <s v="TIEMPO COMPLETO"/>
    <s v="2010-09-01 00:00:00.0"/>
    <s v="null"/>
    <s v="DF100267"/>
    <s v="PROFESOR TITULAR INTERINO"/>
    <s v="R115"/>
    <x v="2"/>
    <n v="215"/>
    <s v="DIDÁCTICA Y ORGANIZACIÓN ESCOLAR"/>
  </r>
  <r>
    <x v="5"/>
    <n v="44156166"/>
    <s v="FLE"/>
    <n v="736"/>
    <s v="206103R"/>
    <s v="GRUPO-B3"/>
    <s v="Sociedad, familia y tutoría"/>
    <s v="GR"/>
    <s v="GRUPO REDUCIDO"/>
    <s v="206103R"/>
    <s v="GRUPO REDUCIDO DE SOCIEDAD, FAMILIA Y TUTORIA"/>
    <s v="GRUPO-B3"/>
    <s v="Grupo Reducido de Sociedad, familia y tutoría"/>
    <s v="1S"/>
    <n v="44156166"/>
    <s v="UZCANGA"/>
    <s v="LACABE"/>
    <s v="CATALINA ANA"/>
    <s v="cauzcang"/>
    <s v="catalina-ana.uzcanga@unirioja.es"/>
    <n v="1"/>
    <n v="1"/>
    <x v="1"/>
    <n v="536"/>
    <s v="PROFESOR INTERINO"/>
    <s v="P05"/>
    <s v="TIEMPO PARCIAL (5+5 HORAS)"/>
    <s v="2018-10-02 00:00:00.0"/>
    <s v="2019-09-14 00:00:00.0"/>
    <s v="PI101437"/>
    <s v="PROFESOR CONTRATADO INTERINO"/>
    <s v="R114"/>
    <x v="3"/>
    <n v="775"/>
    <s v="SOCIOLOGÍA"/>
  </r>
  <r>
    <x v="5"/>
    <n v="39847439"/>
    <s v="FLE"/>
    <n v="737"/>
    <s v="206104G"/>
    <s v="GRUPO-A"/>
    <s v="Psicología del desarrollo"/>
    <s v="GG"/>
    <s v="GRUPO GRANDE"/>
    <s v="206104G"/>
    <s v="GRUPO GRANDE DE PSICOLOGÍA DEL DESARROLLO"/>
    <s v="GRUPO-A"/>
    <s v="Grupo Grande de PSICOLOGÍA DEL DESARROLLO"/>
    <s v="AN"/>
    <n v="39847439"/>
    <s v="SASTRE"/>
    <s v="I RIBA"/>
    <s v="SYLVIA"/>
    <s v="sisastre"/>
    <s v="silvia.sastre@unirioja.es"/>
    <n v="0"/>
    <n v="0"/>
    <x v="1"/>
    <n v="500"/>
    <s v="CATEDRATICO DE UNIVERSIDAD"/>
    <s v="C01"/>
    <s v="TIEMPO COMPLETO"/>
    <s v="2007-05-13 00:00:00.0"/>
    <s v="null"/>
    <s v="DF3590"/>
    <s v="CATEDRÁTICO DE UNIVERSIDAD"/>
    <s v="R115"/>
    <x v="2"/>
    <n v="735"/>
    <s v="PSICOLOGÍA EVOLUTIVA Y DE LA EDUCACIÓN"/>
  </r>
  <r>
    <x v="5"/>
    <n v="42819023"/>
    <s v="FLE"/>
    <n v="737"/>
    <s v="206104G"/>
    <s v="GRUPO-A"/>
    <s v="Psicología del desarrollo"/>
    <s v="GG"/>
    <s v="GRUPO GRANDE"/>
    <s v="206104G"/>
    <s v="GRUPO GRANDE DE PSICOLOGÍA DEL DESARROLLO"/>
    <s v="GRUPO-A"/>
    <s v="Grupo Grande de PSICOLOGÍA DEL DESARROLLO"/>
    <s v="AN"/>
    <n v="42819023"/>
    <s v="URRACA"/>
    <s v="MARTÍNEZ"/>
    <s v="MARÍA LUZ"/>
    <s v="maurraca"/>
    <s v="maria-luz.urraca@unirioja.es"/>
    <n v="8"/>
    <n v="8"/>
    <x v="0"/>
    <n v="536"/>
    <s v="PROFESOR INTERINO"/>
    <s v="C01"/>
    <s v="TIEMPO COMPLETO"/>
    <s v="2012-09-01 00:00:00.0"/>
    <s v="null"/>
    <s v="PI100843"/>
    <s v="PROFESOR CONTRATADO INTERINO"/>
    <s v="R115"/>
    <x v="2"/>
    <n v="735"/>
    <s v="PSICOLOGÍA EVOLUTIVA Y DE LA EDUCACIÓN"/>
  </r>
  <r>
    <x v="5"/>
    <n v="16618049"/>
    <s v="FLE"/>
    <n v="737"/>
    <s v="206104G"/>
    <s v="GRUPO-B"/>
    <s v="Psicología del desarrollo"/>
    <s v="GG"/>
    <s v="GRUPO GRANDE"/>
    <s v="206104G"/>
    <s v="GRUPO GRANDE DE PSICOLOGÍA DEL DESARROLLO"/>
    <s v="GRUPO-B"/>
    <s v="Grupo Grande de PSICOLOGÍA DEL DESARROLLO"/>
    <s v="AN"/>
    <n v="16618049"/>
    <s v="PÉREZ"/>
    <s v="SÁENZ"/>
    <s v="JULIA"/>
    <s v="juperesa"/>
    <s v="julia.perez@unirioja.es"/>
    <n v="2"/>
    <n v="2"/>
    <x v="1"/>
    <n v="532"/>
    <s v="LABORAL DOCENTE-ASOCIADO"/>
    <s v="P05"/>
    <s v="TIEMPO PARCIAL (5+5 HORAS)"/>
    <s v="2018-10-10 00:00:00.0"/>
    <s v="2019-09-14 00:00:00.0"/>
    <s v="PI101441"/>
    <s v="PROFESOR ASOCIADO"/>
    <s v="R115"/>
    <x v="2"/>
    <n v="735"/>
    <s v="PSICOLOGÍA EVOLUTIVA Y DE LA EDUCACIÓN"/>
  </r>
  <r>
    <x v="5"/>
    <n v="51101681"/>
    <s v="FLE"/>
    <n v="737"/>
    <s v="206104G"/>
    <s v="GRUPO-B"/>
    <s v="Psicología del desarrollo"/>
    <s v="GG"/>
    <s v="GRUPO GRANDE"/>
    <s v="206104G"/>
    <s v="GRUPO GRANDE DE PSICOLOGÍA DEL DESARROLLO"/>
    <s v="GRUPO-B"/>
    <s v="Grupo Grande de PSICOLOGÍA DEL DESARROLLO"/>
    <s v="AN"/>
    <n v="51101681"/>
    <s v="SEBASTIÁN"/>
    <s v="ENESCO"/>
    <s v="CARLA ILEANA"/>
    <s v="casebast"/>
    <s v="carla-ileana.sebastian@unirioja.es"/>
    <n v="6"/>
    <n v="6"/>
    <x v="1"/>
    <n v="7081"/>
    <s v="AYUDANTE (DOCTOR)"/>
    <s v="C01"/>
    <s v="TIEMPO COMPLETO"/>
    <s v="2018-09-17 00:00:00.0"/>
    <s v="2021-09-16 00:00:00.0"/>
    <s v="PI101400"/>
    <s v="PROFESOR AYUDANTE DOCTOR"/>
    <s v="R115"/>
    <x v="2"/>
    <n v="735"/>
    <s v="PSICOLOGÍA EVOLUTIVA Y DE LA EDUCACIÓN"/>
  </r>
  <r>
    <x v="5"/>
    <n v="51101681"/>
    <s v="FLE"/>
    <n v="737"/>
    <s v="206104G"/>
    <s v="GRUPO-C"/>
    <s v="Psicología del desarrollo"/>
    <s v="GG"/>
    <s v="GRUPO GRANDE"/>
    <s v="206104G"/>
    <s v="GRUPO GRANDE DE PSICOLOGÍA DEL DESARROLLO"/>
    <s v="GRUPO-C"/>
    <s v="Grupo Grande de PSICOLOGÍA DEL DESARROLLO"/>
    <s v="AN"/>
    <n v="51101681"/>
    <s v="SEBASTIÁN"/>
    <s v="ENESCO"/>
    <s v="CARLA ILEANA"/>
    <s v="casebast"/>
    <s v="carla-ileana.sebastian@unirioja.es"/>
    <n v="8"/>
    <n v="8"/>
    <x v="1"/>
    <n v="7081"/>
    <s v="AYUDANTE (DOCTOR)"/>
    <s v="C01"/>
    <s v="TIEMPO COMPLETO"/>
    <s v="2018-09-17 00:00:00.0"/>
    <s v="2021-09-16 00:00:00.0"/>
    <s v="PI101400"/>
    <s v="PROFESOR AYUDANTE DOCTOR"/>
    <s v="R115"/>
    <x v="2"/>
    <n v="735"/>
    <s v="PSICOLOGÍA EVOLUTIVA Y DE LA EDUCACIÓN"/>
  </r>
  <r>
    <x v="5"/>
    <n v="42819023"/>
    <s v="FLE"/>
    <n v="737"/>
    <s v="206104R"/>
    <s v="GRUPO-A1"/>
    <s v="Psicología del desarrollo"/>
    <s v="GR"/>
    <s v="GRUPO REDUCIDO"/>
    <s v="206104R"/>
    <s v="GRUPO REDUCIDO DE PSICOLOGÍA DEL DESARROLLO"/>
    <s v="GRUPO-A1"/>
    <s v="Grupo Reducido de Psicología del desarrollo"/>
    <s v="AN"/>
    <n v="42819023"/>
    <s v="URRACA"/>
    <s v="MARTÍNEZ"/>
    <s v="MARÍA LUZ"/>
    <s v="maurraca"/>
    <s v="maria-luz.urraca@unirioja.es"/>
    <n v="4"/>
    <n v="4"/>
    <x v="0"/>
    <n v="536"/>
    <s v="PROFESOR INTERINO"/>
    <s v="C01"/>
    <s v="TIEMPO COMPLETO"/>
    <s v="2012-09-01 00:00:00.0"/>
    <s v="null"/>
    <s v="PI100843"/>
    <s v="PROFESOR CONTRATADO INTERINO"/>
    <s v="R115"/>
    <x v="2"/>
    <n v="735"/>
    <s v="PSICOLOGÍA EVOLUTIVA Y DE LA EDUCACIÓN"/>
  </r>
  <r>
    <x v="5"/>
    <n v="42819023"/>
    <s v="FLE"/>
    <n v="737"/>
    <s v="206104R"/>
    <s v="GRUPO-A2"/>
    <s v="Psicología del desarrollo"/>
    <s v="GR"/>
    <s v="GRUPO REDUCIDO"/>
    <s v="206104R"/>
    <s v="GRUPO REDUCIDO DE PSICOLOGÍA DEL DESARROLLO"/>
    <s v="GRUPO-A2"/>
    <s v="Grupo Reducido de Psicología del desarrollo"/>
    <s v="AN"/>
    <n v="42819023"/>
    <s v="URRACA"/>
    <s v="MARTÍNEZ"/>
    <s v="MARÍA LUZ"/>
    <s v="maurraca"/>
    <s v="maria-luz.urraca@unirioja.es"/>
    <n v="4"/>
    <n v="4"/>
    <x v="0"/>
    <n v="536"/>
    <s v="PROFESOR INTERINO"/>
    <s v="C01"/>
    <s v="TIEMPO COMPLETO"/>
    <s v="2012-09-01 00:00:00.0"/>
    <s v="null"/>
    <s v="PI100843"/>
    <s v="PROFESOR CONTRATADO INTERINO"/>
    <s v="R115"/>
    <x v="2"/>
    <n v="735"/>
    <s v="PSICOLOGÍA EVOLUTIVA Y DE LA EDUCACIÓN"/>
  </r>
  <r>
    <x v="5"/>
    <n v="16618049"/>
    <s v="FLE"/>
    <n v="737"/>
    <s v="206104R"/>
    <s v="GRUPO-B1"/>
    <s v="Psicología del desarrollo"/>
    <s v="GR"/>
    <s v="GRUPO REDUCIDO"/>
    <s v="206104R"/>
    <s v="GRUPO REDUCIDO DE PSICOLOGÍA DEL DESARROLLO"/>
    <s v="GRUPO-B1"/>
    <s v="Grupo Reducido de Psicología del desarrollo"/>
    <s v="AN"/>
    <n v="16618049"/>
    <s v="PÉREZ"/>
    <s v="SÁENZ"/>
    <s v="JULIA"/>
    <s v="juperesa"/>
    <s v="julia.perez@unirioja.es"/>
    <n v="4"/>
    <n v="4"/>
    <x v="1"/>
    <n v="532"/>
    <s v="LABORAL DOCENTE-ASOCIADO"/>
    <s v="P05"/>
    <s v="TIEMPO PARCIAL (5+5 HORAS)"/>
    <s v="2018-10-10 00:00:00.0"/>
    <s v="2019-09-14 00:00:00.0"/>
    <s v="PI101441"/>
    <s v="PROFESOR ASOCIADO"/>
    <s v="R115"/>
    <x v="2"/>
    <n v="735"/>
    <s v="PSICOLOGÍA EVOLUTIVA Y DE LA EDUCACIÓN"/>
  </r>
  <r>
    <x v="5"/>
    <n v="16618049"/>
    <s v="FLE"/>
    <n v="737"/>
    <s v="206104R"/>
    <s v="GRUPO-B2"/>
    <s v="Psicología del desarrollo"/>
    <s v="GR"/>
    <s v="GRUPO REDUCIDO"/>
    <s v="206104R"/>
    <s v="GRUPO REDUCIDO DE PSICOLOGÍA DEL DESARROLLO"/>
    <s v="GRUPO-B2"/>
    <s v="Grupo Reducido de Psicología del desarrollo"/>
    <s v="AN"/>
    <n v="16618049"/>
    <s v="PÉREZ"/>
    <s v="SÁENZ"/>
    <s v="JULIA"/>
    <s v="juperesa"/>
    <s v="julia.perez@unirioja.es"/>
    <n v="4"/>
    <n v="4"/>
    <x v="1"/>
    <n v="532"/>
    <s v="LABORAL DOCENTE-ASOCIADO"/>
    <s v="P05"/>
    <s v="TIEMPO PARCIAL (5+5 HORAS)"/>
    <s v="2018-10-10 00:00:00.0"/>
    <s v="2019-09-14 00:00:00.0"/>
    <s v="PI101441"/>
    <s v="PROFESOR ASOCIADO"/>
    <s v="R115"/>
    <x v="2"/>
    <n v="735"/>
    <s v="PSICOLOGÍA EVOLUTIVA Y DE LA EDUCACIÓN"/>
  </r>
  <r>
    <x v="5"/>
    <n v="16618049"/>
    <s v="FLE"/>
    <n v="737"/>
    <s v="206104R"/>
    <s v="GRUPO-B3"/>
    <s v="Psicología del desarrollo"/>
    <s v="GR"/>
    <s v="GRUPO REDUCIDO"/>
    <s v="206104R"/>
    <s v="GRUPO REDUCIDO DE PSICOLOGÍA DEL DESARROLLO"/>
    <s v="GRUPO-B3"/>
    <s v="Grupo Reducido de Psicología del desarrollo"/>
    <s v="AN"/>
    <n v="16618049"/>
    <s v="PÉREZ"/>
    <s v="SÁENZ"/>
    <s v="JULIA"/>
    <s v="juperesa"/>
    <s v="julia.perez@unirioja.es"/>
    <n v="2"/>
    <n v="2"/>
    <x v="1"/>
    <n v="532"/>
    <s v="LABORAL DOCENTE-ASOCIADO"/>
    <s v="P05"/>
    <s v="TIEMPO PARCIAL (5+5 HORAS)"/>
    <s v="2018-10-10 00:00:00.0"/>
    <s v="2019-09-14 00:00:00.0"/>
    <s v="PI101441"/>
    <s v="PROFESOR ASOCIADO"/>
    <s v="R115"/>
    <x v="2"/>
    <n v="735"/>
    <s v="PSICOLOGÍA EVOLUTIVA Y DE LA EDUCACIÓN"/>
  </r>
  <r>
    <x v="5"/>
    <n v="51101681"/>
    <s v="FLE"/>
    <n v="737"/>
    <s v="206104R"/>
    <s v="GRUPO-B3"/>
    <s v="Psicología del desarrollo"/>
    <s v="GR"/>
    <s v="GRUPO REDUCIDO"/>
    <s v="206104R"/>
    <s v="GRUPO REDUCIDO DE PSICOLOGÍA DEL DESARROLLO"/>
    <s v="GRUPO-B3"/>
    <s v="Grupo Reducido de Psicología del desarrollo"/>
    <s v="AN"/>
    <n v="51101681"/>
    <s v="SEBASTIÁN"/>
    <s v="ENESCO"/>
    <s v="CARLA ILEANA"/>
    <s v="casebast"/>
    <s v="carla-ileana.sebastian@unirioja.es"/>
    <n v="2"/>
    <n v="2"/>
    <x v="1"/>
    <n v="7081"/>
    <s v="AYUDANTE (DOCTOR)"/>
    <s v="C01"/>
    <s v="TIEMPO COMPLETO"/>
    <s v="2018-09-17 00:00:00.0"/>
    <s v="2021-09-16 00:00:00.0"/>
    <s v="PI101400"/>
    <s v="PROFESOR AYUDANTE DOCTOR"/>
    <s v="R115"/>
    <x v="2"/>
    <n v="735"/>
    <s v="PSICOLOGÍA EVOLUTIVA Y DE LA EDUCACIÓN"/>
  </r>
  <r>
    <x v="5"/>
    <n v="42819023"/>
    <s v="FLE"/>
    <n v="737"/>
    <s v="206104R"/>
    <s v="GRUPO-C1"/>
    <s v="Psicología del desarrollo"/>
    <s v="GR"/>
    <s v="GRUPO REDUCIDO"/>
    <s v="206104R"/>
    <s v="GRUPO REDUCIDO DE PSICOLOGÍA DEL DESARROLLO"/>
    <s v="GRUPO-C1"/>
    <s v="Grupo Reducido de Psicología del desarrollo"/>
    <s v="AN"/>
    <n v="42819023"/>
    <s v="URRACA"/>
    <s v="MARTÍNEZ"/>
    <s v="MARÍA LUZ"/>
    <s v="maurraca"/>
    <s v="maria-luz.urraca@unirioja.es"/>
    <n v="4"/>
    <n v="4"/>
    <x v="0"/>
    <n v="536"/>
    <s v="PROFESOR INTERINO"/>
    <s v="C01"/>
    <s v="TIEMPO COMPLETO"/>
    <s v="2012-09-01 00:00:00.0"/>
    <s v="null"/>
    <s v="PI100843"/>
    <s v="PROFESOR CONTRATADO INTERINO"/>
    <s v="R115"/>
    <x v="2"/>
    <n v="735"/>
    <s v="PSICOLOGÍA EVOLUTIVA Y DE LA EDUCACIÓN"/>
  </r>
  <r>
    <x v="5"/>
    <n v="51101681"/>
    <s v="FLE"/>
    <n v="737"/>
    <s v="206104R"/>
    <s v="GRUPO-C2"/>
    <s v="Psicología del desarrollo"/>
    <s v="GR"/>
    <s v="GRUPO REDUCIDO"/>
    <s v="206104R"/>
    <s v="GRUPO REDUCIDO DE PSICOLOGÍA DEL DESARROLLO"/>
    <s v="GRUPO-C2"/>
    <s v="Grupo Reducido de Psicología del desarrollo"/>
    <s v="AN"/>
    <n v="51101681"/>
    <s v="SEBASTIÁN"/>
    <s v="ENESCO"/>
    <s v="CARLA ILEANA"/>
    <s v="casebast"/>
    <s v="carla-ileana.sebastian@unirioja.es"/>
    <n v="4"/>
    <n v="4"/>
    <x v="1"/>
    <n v="7081"/>
    <s v="AYUDANTE (DOCTOR)"/>
    <s v="C01"/>
    <s v="TIEMPO COMPLETO"/>
    <s v="2018-09-17 00:00:00.0"/>
    <s v="2021-09-16 00:00:00.0"/>
    <s v="PI101400"/>
    <s v="PROFESOR AYUDANTE DOCTOR"/>
    <s v="R115"/>
    <x v="2"/>
    <n v="735"/>
    <s v="PSICOLOGÍA EVOLUTIVA Y DE LA EDUCACIÓN"/>
  </r>
  <r>
    <x v="5"/>
    <n v="5384326"/>
    <s v="FLE"/>
    <n v="738"/>
    <s v="206105G"/>
    <s v="GRUPO-A"/>
    <s v="Didáctica general en educación primaria"/>
    <s v="GG"/>
    <s v="GRUPO GRANDE"/>
    <s v="206105G"/>
    <s v="GRUPO GRANDE DE DIDÁCTICA GENERAL EN EDUCACIÓN PRIMARIA"/>
    <s v="GRUPO-A"/>
    <s v="Grupo Grande de DIDÁCTICA GENERAL EN EDUCACIÓN PRIMARIA"/>
    <s v="2S"/>
    <n v="5384326"/>
    <s v="ÁLVAREZ"/>
    <s v="IRARRETA"/>
    <s v="M.ª ALMUDENA"/>
    <s v="maalvai"/>
    <s v="m-almudena.alvarez@unirioja.es"/>
    <n v="2.5"/>
    <n v="2.5"/>
    <x v="1"/>
    <n v="532"/>
    <s v="LABORAL DOCENTE-ASOCIADO"/>
    <s v="P05"/>
    <s v="TIEMPO PARCIAL (5+5 HORAS)"/>
    <s v="2018-09-17 00:00:00.0"/>
    <s v="2019-09-14 00:00:00.0"/>
    <s v="PI101292"/>
    <s v="PROFESOR ASOCIADO"/>
    <s v="R115"/>
    <x v="2"/>
    <n v="215"/>
    <s v="DIDÁCTICA Y ORGANIZACIÓN ESCOLAR"/>
  </r>
  <r>
    <x v="5"/>
    <n v="16496241"/>
    <s v="FLE"/>
    <n v="738"/>
    <s v="206105G"/>
    <s v="GRUPO-A"/>
    <s v="Didáctica general en educación primaria"/>
    <s v="GG"/>
    <s v="GRUPO GRANDE"/>
    <s v="206105G"/>
    <s v="GRUPO GRANDE DE DIDÁCTICA GENERAL EN EDUCACIÓN PRIMARIA"/>
    <s v="GRUPO-A"/>
    <s v="Grupo Grande de DIDÁCTICA GENERAL EN EDUCACIÓN PRIMARIA"/>
    <s v="2S"/>
    <n v="16496241"/>
    <s v="JIMÉNEZ"/>
    <s v="TRENS"/>
    <s v="MARÍA ASUNCIÓN"/>
    <s v="ajimenez"/>
    <s v="asuncion.jtrens@unirioja.es"/>
    <n v="0"/>
    <n v="0"/>
    <x v="1"/>
    <n v="504"/>
    <s v="PROFESOR TITULAR UNIVERSIDAD"/>
    <s v="C01"/>
    <s v="TIEMPO COMPLETO"/>
    <s v="2017-09-15 00:00:00.0"/>
    <s v="null"/>
    <s v="DF3307"/>
    <s v="TITULAR DE ESCUELAS UNIVERSITARIAS"/>
    <s v="R115"/>
    <x v="2"/>
    <n v="215"/>
    <s v="DIDÁCTICA Y ORGANIZACIÓN ESCOLAR"/>
  </r>
  <r>
    <x v="5"/>
    <n v="16611235"/>
    <s v="FLE"/>
    <n v="738"/>
    <s v="206105G"/>
    <s v="GRUPO-A"/>
    <s v="Didáctica general en educación primaria"/>
    <s v="GG"/>
    <s v="GRUPO GRANDE"/>
    <s v="206105G"/>
    <s v="GRUPO GRANDE DE DIDÁCTICA GENERAL EN EDUCACIÓN PRIMARIA"/>
    <s v="GRUPO-A"/>
    <s v="Grupo Grande de DIDÁCTICA GENERAL EN EDUCACIÓN PRIMARIA"/>
    <s v="2S"/>
    <n v="16611235"/>
    <s v="FERNÁNDEZ"/>
    <s v="PASTOR"/>
    <s v="SERGIO"/>
    <s v="sefernp"/>
    <s v="sergio.fernandezp@unirioja.es"/>
    <n v="1.5"/>
    <n v="1.5"/>
    <x v="1"/>
    <n v="532"/>
    <s v="LABORAL DOCENTE-ASOCIADO"/>
    <s v="P06"/>
    <s v="TIEMPO PARCIAL (6+6 HORAS)"/>
    <s v="2017-09-15 00:00:00.0"/>
    <s v="2019-09-14 00:00:00.0"/>
    <s v="PI101293"/>
    <s v="PROFESOR ASOCIADO"/>
    <s v="R115"/>
    <x v="2"/>
    <n v="215"/>
    <s v="DIDÁCTICA Y ORGANIZACIÓN ESCOLAR"/>
  </r>
  <r>
    <x v="5"/>
    <n v="5384326"/>
    <s v="FLE"/>
    <n v="738"/>
    <s v="206105G"/>
    <s v="GRUPO-B"/>
    <s v="Didáctica general en educación primaria"/>
    <s v="GG"/>
    <s v="GRUPO GRANDE"/>
    <s v="206105G"/>
    <s v="GRUPO GRANDE DE DIDÁCTICA GENERAL EN EDUCACIÓN PRIMARIA"/>
    <s v="GRUPO-B"/>
    <s v="Grupo Grande de DIDÁCTICA GENERAL EN EDUCACIÓN PRIMARIA"/>
    <s v="2S"/>
    <n v="5384326"/>
    <s v="ÁLVAREZ"/>
    <s v="IRARRETA"/>
    <s v="M.ª ALMUDENA"/>
    <s v="maalvai"/>
    <s v="m-almudena.alvarez@unirioja.es"/>
    <n v="1.5"/>
    <n v="1.5"/>
    <x v="1"/>
    <n v="532"/>
    <s v="LABORAL DOCENTE-ASOCIADO"/>
    <s v="P05"/>
    <s v="TIEMPO PARCIAL (5+5 HORAS)"/>
    <s v="2018-09-17 00:00:00.0"/>
    <s v="2019-09-14 00:00:00.0"/>
    <s v="PI101292"/>
    <s v="PROFESOR ASOCIADO"/>
    <s v="R115"/>
    <x v="2"/>
    <n v="215"/>
    <s v="DIDÁCTICA Y ORGANIZACIÓN ESCOLAR"/>
  </r>
  <r>
    <x v="5"/>
    <n v="16496241"/>
    <s v="FLE"/>
    <n v="738"/>
    <s v="206105G"/>
    <s v="GRUPO-B"/>
    <s v="Didáctica general en educación primaria"/>
    <s v="GG"/>
    <s v="GRUPO GRANDE"/>
    <s v="206105G"/>
    <s v="GRUPO GRANDE DE DIDÁCTICA GENERAL EN EDUCACIÓN PRIMARIA"/>
    <s v="GRUPO-B"/>
    <s v="Grupo Grande de DIDÁCTICA GENERAL EN EDUCACIÓN PRIMARIA"/>
    <s v="2S"/>
    <n v="16496241"/>
    <s v="JIMÉNEZ"/>
    <s v="TRENS"/>
    <s v="MARÍA ASUNCIÓN"/>
    <s v="ajimenez"/>
    <s v="asuncion.jtrens@unirioja.es"/>
    <n v="0"/>
    <n v="0"/>
    <x v="1"/>
    <n v="504"/>
    <s v="PROFESOR TITULAR UNIVERSIDAD"/>
    <s v="C01"/>
    <s v="TIEMPO COMPLETO"/>
    <s v="2017-09-15 00:00:00.0"/>
    <s v="null"/>
    <s v="DF3307"/>
    <s v="TITULAR DE ESCUELAS UNIVERSITARIAS"/>
    <s v="R115"/>
    <x v="2"/>
    <n v="215"/>
    <s v="DIDÁCTICA Y ORGANIZACIÓN ESCOLAR"/>
  </r>
  <r>
    <x v="5"/>
    <n v="29032967"/>
    <s v="FLE"/>
    <n v="738"/>
    <s v="206105G"/>
    <s v="GRUPO-B"/>
    <s v="Didáctica general en educación primaria"/>
    <s v="GG"/>
    <s v="GRUPO GRANDE"/>
    <s v="206105G"/>
    <s v="GRUPO GRANDE DE DIDÁCTICA GENERAL EN EDUCACIÓN PRIMARIA"/>
    <s v="GRUPO-B"/>
    <s v="Grupo Grande de DIDÁCTICA GENERAL EN EDUCACIÓN PRIMARIA"/>
    <s v="2S"/>
    <n v="29032967"/>
    <s v="SUBERVIOLA"/>
    <s v="OVEJAS"/>
    <s v="IRATXE"/>
    <s v="irsuberv"/>
    <s v="iratxe.suberviola@unirioja.es"/>
    <n v="2.5"/>
    <n v="2.5"/>
    <x v="0"/>
    <n v="532"/>
    <s v="LABORAL DOCENTE-ASOCIADO"/>
    <s v="P06"/>
    <s v="TIEMPO PARCIAL (6+6 HORAS)"/>
    <s v="2016-09-15 00:00:00.0"/>
    <s v="2019-09-14 00:00:00.0"/>
    <s v="PI101133"/>
    <s v="PROFESOR ASOCIADO"/>
    <s v="R115"/>
    <x v="2"/>
    <n v="215"/>
    <s v="DIDÁCTICA Y ORGANIZACIÓN ESCOLAR"/>
  </r>
  <r>
    <x v="5"/>
    <n v="16496241"/>
    <s v="FLE"/>
    <n v="738"/>
    <s v="206105R"/>
    <s v="GRUPO-A1"/>
    <s v="Didáctica general en educación primaria"/>
    <s v="GR"/>
    <s v="GRUPO REDUCIDO"/>
    <s v="206105R"/>
    <s v="GRUPO REDUCIDO DE DIDÁCTICA GENERAL EN EDUCACIÓN PRIMARIA"/>
    <s v="GRUPO-A1"/>
    <s v="Grupo Reducido de Didáctica general en educación primaria"/>
    <s v="2S"/>
    <n v="16496241"/>
    <s v="JIMÉNEZ"/>
    <s v="TRENS"/>
    <s v="MARÍA ASUNCIÓN"/>
    <s v="ajimenez"/>
    <s v="asuncion.jtrens@unirioja.es"/>
    <n v="2"/>
    <n v="2"/>
    <x v="1"/>
    <n v="504"/>
    <s v="PROFESOR TITULAR UNIVERSIDAD"/>
    <s v="C01"/>
    <s v="TIEMPO COMPLETO"/>
    <s v="2017-09-15 00:00:00.0"/>
    <s v="null"/>
    <s v="DF3307"/>
    <s v="TITULAR DE ESCUELAS UNIVERSITARIAS"/>
    <s v="R115"/>
    <x v="2"/>
    <n v="215"/>
    <s v="DIDÁCTICA Y ORGANIZACIÓN ESCOLAR"/>
  </r>
  <r>
    <x v="5"/>
    <n v="16496241"/>
    <s v="FLE"/>
    <n v="738"/>
    <s v="206105R"/>
    <s v="GRUPO-A2"/>
    <s v="Didáctica general en educación primaria"/>
    <s v="GR"/>
    <s v="GRUPO REDUCIDO"/>
    <s v="206105R"/>
    <s v="GRUPO REDUCIDO DE DIDÁCTICA GENERAL EN EDUCACIÓN PRIMARIA"/>
    <s v="GRUPO-A2"/>
    <s v="Grupo Reducido de Didáctica general en educación primaria"/>
    <s v="2S"/>
    <n v="16496241"/>
    <s v="JIMÉNEZ"/>
    <s v="TRENS"/>
    <s v="MARÍA ASUNCIÓN"/>
    <s v="ajimenez"/>
    <s v="asuncion.jtrens@unirioja.es"/>
    <n v="2"/>
    <n v="2"/>
    <x v="1"/>
    <n v="504"/>
    <s v="PROFESOR TITULAR UNIVERSIDAD"/>
    <s v="C01"/>
    <s v="TIEMPO COMPLETO"/>
    <s v="2017-09-15 00:00:00.0"/>
    <s v="null"/>
    <s v="DF3307"/>
    <s v="TITULAR DE ESCUELAS UNIVERSITARIAS"/>
    <s v="R115"/>
    <x v="2"/>
    <n v="215"/>
    <s v="DIDÁCTICA Y ORGANIZACIÓN ESCOLAR"/>
  </r>
  <r>
    <x v="5"/>
    <n v="16496241"/>
    <s v="FLE"/>
    <n v="738"/>
    <s v="206105R"/>
    <s v="GRUPO-A3"/>
    <s v="Didáctica general en educación primaria"/>
    <s v="GR"/>
    <s v="GRUPO REDUCIDO"/>
    <s v="206105R"/>
    <s v="GRUPO REDUCIDO DE DIDÁCTICA GENERAL EN EDUCACIÓN PRIMARIA"/>
    <s v="GRUPO-A3"/>
    <s v="Grupo Reducido de Didáctica general en educación primaria"/>
    <s v="2S"/>
    <n v="16496241"/>
    <s v="JIMÉNEZ"/>
    <s v="TRENS"/>
    <s v="MARÍA ASUNCIÓN"/>
    <s v="ajimenez"/>
    <s v="asuncion.jtrens@unirioja.es"/>
    <n v="2"/>
    <n v="2"/>
    <x v="1"/>
    <n v="504"/>
    <s v="PROFESOR TITULAR UNIVERSIDAD"/>
    <s v="C01"/>
    <s v="TIEMPO COMPLETO"/>
    <s v="2017-09-15 00:00:00.0"/>
    <s v="null"/>
    <s v="DF3307"/>
    <s v="TITULAR DE ESCUELAS UNIVERSITARIAS"/>
    <s v="R115"/>
    <x v="2"/>
    <n v="215"/>
    <s v="DIDÁCTICA Y ORGANIZACIÓN ESCOLAR"/>
  </r>
  <r>
    <x v="5"/>
    <n v="29032967"/>
    <s v="FLE"/>
    <n v="738"/>
    <s v="206105R"/>
    <s v="GRUPO-B1"/>
    <s v="Didáctica general en educación primaria"/>
    <s v="GR"/>
    <s v="GRUPO REDUCIDO"/>
    <s v="206105R"/>
    <s v="GRUPO REDUCIDO DE DIDÁCTICA GENERAL EN EDUCACIÓN PRIMARIA"/>
    <s v="GRUPO-B1"/>
    <s v="Grupo Reducido de Didáctica general en educación primaria"/>
    <s v="2S"/>
    <n v="29032967"/>
    <s v="SUBERVIOLA"/>
    <s v="OVEJAS"/>
    <s v="IRATXE"/>
    <s v="irsuberv"/>
    <s v="iratxe.suberviola@unirioja.es"/>
    <n v="2"/>
    <n v="2"/>
    <x v="0"/>
    <n v="532"/>
    <s v="LABORAL DOCENTE-ASOCIADO"/>
    <s v="P06"/>
    <s v="TIEMPO PARCIAL (6+6 HORAS)"/>
    <s v="2016-09-15 00:00:00.0"/>
    <s v="2019-09-14 00:00:00.0"/>
    <s v="PI101133"/>
    <s v="PROFESOR ASOCIADO"/>
    <s v="R115"/>
    <x v="2"/>
    <n v="215"/>
    <s v="DIDÁCTICA Y ORGANIZACIÓN ESCOLAR"/>
  </r>
  <r>
    <x v="5"/>
    <n v="29032967"/>
    <s v="FLE"/>
    <n v="738"/>
    <s v="206105R"/>
    <s v="GRUPO-B2"/>
    <s v="Didáctica general en educación primaria"/>
    <s v="GR"/>
    <s v="GRUPO REDUCIDO"/>
    <s v="206105R"/>
    <s v="GRUPO REDUCIDO DE DIDÁCTICA GENERAL EN EDUCACIÓN PRIMARIA"/>
    <s v="GRUPO-B2"/>
    <s v="Grupo Reducido de Didáctica general en educación primaria"/>
    <s v="2S"/>
    <n v="29032967"/>
    <s v="SUBERVIOLA"/>
    <s v="OVEJAS"/>
    <s v="IRATXE"/>
    <s v="irsuberv"/>
    <s v="iratxe.suberviola@unirioja.es"/>
    <n v="2"/>
    <n v="2"/>
    <x v="0"/>
    <n v="532"/>
    <s v="LABORAL DOCENTE-ASOCIADO"/>
    <s v="P06"/>
    <s v="TIEMPO PARCIAL (6+6 HORAS)"/>
    <s v="2016-09-15 00:00:00.0"/>
    <s v="2019-09-14 00:00:00.0"/>
    <s v="PI101133"/>
    <s v="PROFESOR ASOCIADO"/>
    <s v="R115"/>
    <x v="2"/>
    <n v="215"/>
    <s v="DIDÁCTICA Y ORGANIZACIÓN ESCOLAR"/>
  </r>
  <r>
    <x v="5"/>
    <n v="29032967"/>
    <s v="FLE"/>
    <n v="738"/>
    <s v="206105R"/>
    <s v="GRUPO-B3"/>
    <s v="Didáctica general en educación primaria"/>
    <s v="GR"/>
    <s v="GRUPO REDUCIDO"/>
    <s v="206105R"/>
    <s v="GRUPO REDUCIDO DE DIDÁCTICA GENERAL EN EDUCACIÓN PRIMARIA"/>
    <s v="GRUPO-B3"/>
    <s v="Grupo Reducido de Didáctica general en educación primaria"/>
    <s v="2S"/>
    <n v="29032967"/>
    <s v="SUBERVIOLA"/>
    <s v="OVEJAS"/>
    <s v="IRATXE"/>
    <s v="irsuberv"/>
    <s v="iratxe.suberviola@unirioja.es"/>
    <n v="2"/>
    <n v="2"/>
    <x v="0"/>
    <n v="532"/>
    <s v="LABORAL DOCENTE-ASOCIADO"/>
    <s v="P06"/>
    <s v="TIEMPO PARCIAL (6+6 HORAS)"/>
    <s v="2016-09-15 00:00:00.0"/>
    <s v="2019-09-14 00:00:00.0"/>
    <s v="PI101133"/>
    <s v="PROFESOR ASOCIADO"/>
    <s v="R115"/>
    <x v="2"/>
    <n v="215"/>
    <s v="DIDÁCTICA Y ORGANIZACIÓN ESCOLAR"/>
  </r>
  <r>
    <x v="5"/>
    <n v="16532195"/>
    <s v="FLE"/>
    <n v="739"/>
    <s v="206106G"/>
    <s v="GRUPO-A"/>
    <s v="Trastornos del desarrollo y dificultad de aprendizaje"/>
    <s v="GG"/>
    <s v="GRUPO GRANDE"/>
    <s v="206106G"/>
    <s v="GRUPO GRANDE DE TRASTORNOS DEL DESARROLLO Y DIFICULTAD DE APRENDIZAJE"/>
    <s v="GRUPO-A"/>
    <s v="Grupo Grande de TRASTORNOS DEL DESARROLLO Y DIFICULTAD DE APRENDIZAJE"/>
    <s v="1S"/>
    <n v="16532195"/>
    <s v="PASCUAL"/>
    <s v="SUFRATE"/>
    <s v="MARÍA TERESA"/>
    <s v="tpascual"/>
    <s v="teresa.pascual@unirioja.es"/>
    <n v="4"/>
    <n v="4"/>
    <x v="0"/>
    <n v="504"/>
    <s v="PROFESOR TITULAR UNIVERSIDAD"/>
    <s v="01A"/>
    <s v="TIEMPO COMPLETO AMPLIADO"/>
    <s v="2017-04-12 00:00:00.0"/>
    <s v="null"/>
    <s v="DF3607"/>
    <s v="PROFESOR TITULAR DE UNIVERSIDAD"/>
    <s v="R115"/>
    <x v="2"/>
    <n v="735"/>
    <s v="PSICOLOGÍA EVOLUTIVA Y DE LA EDUCACIÓN"/>
  </r>
  <r>
    <x v="5"/>
    <n v="16536389"/>
    <s v="FLE"/>
    <n v="739"/>
    <s v="206106G"/>
    <s v="GRUPO-B"/>
    <s v="Trastornos del desarrollo y dificultad de aprendizaje"/>
    <s v="GG"/>
    <s v="GRUPO GRANDE"/>
    <s v="206106G"/>
    <s v="GRUPO GRANDE DE TRASTORNOS DEL DESARROLLO Y DIFICULTAD DE APRENDIZAJE"/>
    <s v="GRUPO-B"/>
    <s v="Grupo Grande de TRASTORNOS DEL DESARROLLO Y DIFICULTAD DE APRENDIZAJE"/>
    <s v="1S"/>
    <n v="16536389"/>
    <s v="LOZANO"/>
    <s v="HERCE"/>
    <s v="ROBERTO"/>
    <s v="rolozano"/>
    <s v="roberto.lozano@unirioja.es"/>
    <n v="4"/>
    <n v="4"/>
    <x v="0"/>
    <n v="532"/>
    <s v="LABORAL DOCENTE-ASOCIADO"/>
    <s v="P02"/>
    <s v="TIEMPO PARCIAL (2+2 HORAS)"/>
    <s v="2018-09-17 00:00:00.0"/>
    <s v="2019-09-14 00:00:00.0"/>
    <s v="PI101402"/>
    <s v="PROFESOR ASOCIADO A TIEMPO PARCIAL 2+2"/>
    <s v="R115"/>
    <x v="2"/>
    <n v="735"/>
    <s v="PSICOLOGÍA EVOLUTIVA Y DE LA EDUCACIÓN"/>
  </r>
  <r>
    <x v="5"/>
    <n v="16532195"/>
    <s v="FLE"/>
    <n v="739"/>
    <s v="206106R"/>
    <s v="GRUPO-A1"/>
    <s v="Trastornos del desarrollo y dificultad de aprendizaje"/>
    <s v="GR"/>
    <s v="GRUPO REDUCIDO"/>
    <s v="206106R"/>
    <s v="GRUPO REDUCIDO DE TRASTORNOS DEL DESARROLLO Y DIFICULTAD DE APRENDIZAJE"/>
    <s v="GRUPO-A1"/>
    <s v="Grupo Reducido de Trastornos del desarrollo y dificultad de aprendizaje"/>
    <s v="1S"/>
    <n v="16532195"/>
    <s v="PASCUAL"/>
    <s v="SUFRATE"/>
    <s v="MARÍA TERESA"/>
    <s v="tpascual"/>
    <s v="teresa.pascual@unirioja.es"/>
    <n v="2"/>
    <n v="2"/>
    <x v="0"/>
    <n v="504"/>
    <s v="PROFESOR TITULAR UNIVERSIDAD"/>
    <s v="01A"/>
    <s v="TIEMPO COMPLETO AMPLIADO"/>
    <s v="2017-04-12 00:00:00.0"/>
    <s v="null"/>
    <s v="DF3607"/>
    <s v="PROFESOR TITULAR DE UNIVERSIDAD"/>
    <s v="R115"/>
    <x v="2"/>
    <n v="735"/>
    <s v="PSICOLOGÍA EVOLUTIVA Y DE LA EDUCACIÓN"/>
  </r>
  <r>
    <x v="5"/>
    <n v="16532195"/>
    <s v="FLE"/>
    <n v="739"/>
    <s v="206106R"/>
    <s v="GRUPO-A2"/>
    <s v="Trastornos del desarrollo y dificultad de aprendizaje"/>
    <s v="GR"/>
    <s v="GRUPO REDUCIDO"/>
    <s v="206106R"/>
    <s v="GRUPO REDUCIDO DE TRASTORNOS DEL DESARROLLO Y DIFICULTAD DE APRENDIZAJE"/>
    <s v="GRUPO-A2"/>
    <s v="Grupo Reducido de Trastornos del desarrollo y dificultad de aprendizaje"/>
    <s v="1S"/>
    <n v="16532195"/>
    <s v="PASCUAL"/>
    <s v="SUFRATE"/>
    <s v="MARÍA TERESA"/>
    <s v="tpascual"/>
    <s v="teresa.pascual@unirioja.es"/>
    <n v="2"/>
    <n v="2"/>
    <x v="0"/>
    <n v="504"/>
    <s v="PROFESOR TITULAR UNIVERSIDAD"/>
    <s v="01A"/>
    <s v="TIEMPO COMPLETO AMPLIADO"/>
    <s v="2017-04-12 00:00:00.0"/>
    <s v="null"/>
    <s v="DF3607"/>
    <s v="PROFESOR TITULAR DE UNIVERSIDAD"/>
    <s v="R115"/>
    <x v="2"/>
    <n v="735"/>
    <s v="PSICOLOGÍA EVOLUTIVA Y DE LA EDUCACIÓN"/>
  </r>
  <r>
    <x v="5"/>
    <n v="16532195"/>
    <s v="FLE"/>
    <n v="739"/>
    <s v="206106R"/>
    <s v="GRUPO-A3"/>
    <s v="Trastornos del desarrollo y dificultad de aprendizaje"/>
    <s v="GR"/>
    <s v="GRUPO REDUCIDO"/>
    <s v="206106R"/>
    <s v="GRUPO REDUCIDO DE TRASTORNOS DEL DESARROLLO Y DIFICULTAD DE APRENDIZAJE"/>
    <s v="GRUPO-A3"/>
    <s v="Grupo Reducido de Trastornos del desarrollo y dificultad de aprendizaje"/>
    <s v="1S"/>
    <n v="16532195"/>
    <s v="PASCUAL"/>
    <s v="SUFRATE"/>
    <s v="MARÍA TERESA"/>
    <s v="tpascual"/>
    <s v="teresa.pascual@unirioja.es"/>
    <n v="2"/>
    <n v="2"/>
    <x v="0"/>
    <n v="504"/>
    <s v="PROFESOR TITULAR UNIVERSIDAD"/>
    <s v="01A"/>
    <s v="TIEMPO COMPLETO AMPLIADO"/>
    <s v="2017-04-12 00:00:00.0"/>
    <s v="null"/>
    <s v="DF3607"/>
    <s v="PROFESOR TITULAR DE UNIVERSIDAD"/>
    <s v="R115"/>
    <x v="2"/>
    <n v="735"/>
    <s v="PSICOLOGÍA EVOLUTIVA Y DE LA EDUCACIÓN"/>
  </r>
  <r>
    <x v="5"/>
    <n v="16536389"/>
    <s v="FLE"/>
    <n v="739"/>
    <s v="206106R"/>
    <s v="GRUPO-B1"/>
    <s v="Trastornos del desarrollo y dificultad de aprendizaje"/>
    <s v="GR"/>
    <s v="GRUPO REDUCIDO"/>
    <s v="206106R"/>
    <s v="GRUPO REDUCIDO DE TRASTORNOS DEL DESARROLLO Y DIFICULTAD DE APRENDIZAJE"/>
    <s v="GRUPO-B1"/>
    <s v="Grupo Reducido de Trastornos del desarrollo y dificultad de aprendizaje"/>
    <s v="1S"/>
    <n v="16536389"/>
    <s v="LOZANO"/>
    <s v="HERCE"/>
    <s v="ROBERTO"/>
    <s v="rolozano"/>
    <s v="roberto.lozano@unirioja.es"/>
    <n v="2"/>
    <n v="2"/>
    <x v="0"/>
    <n v="532"/>
    <s v="LABORAL DOCENTE-ASOCIADO"/>
    <s v="P02"/>
    <s v="TIEMPO PARCIAL (2+2 HORAS)"/>
    <s v="2018-09-17 00:00:00.0"/>
    <s v="2019-09-14 00:00:00.0"/>
    <s v="PI101402"/>
    <s v="PROFESOR ASOCIADO A TIEMPO PARCIAL 2+2"/>
    <s v="R115"/>
    <x v="2"/>
    <n v="735"/>
    <s v="PSICOLOGÍA EVOLUTIVA Y DE LA EDUCACIÓN"/>
  </r>
  <r>
    <x v="5"/>
    <n v="16532195"/>
    <s v="FLE"/>
    <n v="739"/>
    <s v="206106R"/>
    <s v="GRUPO-B2"/>
    <s v="Trastornos del desarrollo y dificultad de aprendizaje"/>
    <s v="GR"/>
    <s v="GRUPO REDUCIDO"/>
    <s v="206106R"/>
    <s v="GRUPO REDUCIDO DE TRASTORNOS DEL DESARROLLO Y DIFICULTAD DE APRENDIZAJE"/>
    <s v="GRUPO-B2"/>
    <s v="Grupo Reducido de Trastornos del desarrollo y dificultad de aprendizaje"/>
    <s v="1S"/>
    <n v="16532195"/>
    <s v="PASCUAL"/>
    <s v="SUFRATE"/>
    <s v="MARÍA TERESA"/>
    <s v="tpascual"/>
    <s v="teresa.pascual@unirioja.es"/>
    <n v="2"/>
    <n v="2"/>
    <x v="0"/>
    <n v="504"/>
    <s v="PROFESOR TITULAR UNIVERSIDAD"/>
    <s v="01A"/>
    <s v="TIEMPO COMPLETO AMPLIADO"/>
    <s v="2017-04-12 00:00:00.0"/>
    <s v="null"/>
    <s v="DF3607"/>
    <s v="PROFESOR TITULAR DE UNIVERSIDAD"/>
    <s v="R115"/>
    <x v="2"/>
    <n v="735"/>
    <s v="PSICOLOGÍA EVOLUTIVA Y DE LA EDUCACIÓN"/>
  </r>
  <r>
    <x v="4"/>
    <n v="16543068"/>
    <s v="FLE"/>
    <n v="740"/>
    <s v="041G"/>
    <s v="GRUPO-C"/>
    <s v="Educación para la convivencia"/>
    <s v="GG"/>
    <s v="GRUPO GRANDE"/>
    <s v="041G"/>
    <s v="GRUPO GRANDE DE EDUCACIÓN PARA LA CONVIVENCIA"/>
    <s v="GRUPO-C"/>
    <s v="Grupo Grande de EDUCACIÓN PARA LA CONVIVENCIA"/>
    <s v="1S"/>
    <n v="16543068"/>
    <s v="GOICOECHEA"/>
    <s v="GAONA"/>
    <s v="MARÍA ÁNGELES"/>
    <s v="magoicoe"/>
    <s v="angeles.goicoechea@unirioja.es"/>
    <n v="4"/>
    <n v="4"/>
    <x v="1"/>
    <n v="534"/>
    <s v="CONTRATADO DOCTOR -TIPO 1"/>
    <s v="C01"/>
    <s v="TIEMPO COMPLETO"/>
    <s v="2012-02-03 00:00:00.0"/>
    <s v="null"/>
    <s v="LD100580"/>
    <s v="CONTRATADO DOCTOR"/>
    <s v="R115"/>
    <x v="2"/>
    <n v="805"/>
    <s v="TEORÍA E HISTORIA DE LA EDUCACIÓN"/>
  </r>
  <r>
    <x v="4"/>
    <n v="16543068"/>
    <s v="FLE"/>
    <n v="740"/>
    <s v="041R"/>
    <s v="GRUPO-C1"/>
    <s v="Educación para la convivencia"/>
    <s v="GR"/>
    <s v="GRUPO REDUCIDO"/>
    <s v="041R"/>
    <s v="GRUPO REDUCIDO DE EDUCACIÓN PARA LA CONVIVENCIA"/>
    <s v="GRUPO-C1"/>
    <s v="Grupo Reducido de EDUCACIÓN PARA LA CONVIVENCIA"/>
    <s v="1S"/>
    <n v="16543068"/>
    <s v="GOICOECHEA"/>
    <s v="GAONA"/>
    <s v="MARÍA ÁNGELES"/>
    <s v="magoicoe"/>
    <s v="angeles.goicoechea@unirioja.es"/>
    <n v="2"/>
    <n v="2"/>
    <x v="1"/>
    <n v="534"/>
    <s v="CONTRATADO DOCTOR -TIPO 1"/>
    <s v="C01"/>
    <s v="TIEMPO COMPLETO"/>
    <s v="2012-02-03 00:00:00.0"/>
    <s v="null"/>
    <s v="LD100580"/>
    <s v="CONTRATADO DOCTOR"/>
    <s v="R115"/>
    <x v="2"/>
    <n v="805"/>
    <s v="TEORÍA E HISTORIA DE LA EDUCACIÓN"/>
  </r>
  <r>
    <x v="4"/>
    <n v="16543068"/>
    <s v="FLE"/>
    <n v="740"/>
    <s v="041R"/>
    <s v="GRUPO-C2"/>
    <s v="Educación para la convivencia"/>
    <s v="GR"/>
    <s v="GRUPO REDUCIDO"/>
    <s v="041R"/>
    <s v="GRUPO REDUCIDO DE EDUCACIÓN PARA LA CONVIVENCIA"/>
    <s v="GRUPO-C2"/>
    <s v="Grupo Reducido de EDUCACIÓN PARA LA CONVIVENCIA"/>
    <s v="1S"/>
    <n v="16543068"/>
    <s v="GOICOECHEA"/>
    <s v="GAONA"/>
    <s v="MARÍA ÁNGELES"/>
    <s v="magoicoe"/>
    <s v="angeles.goicoechea@unirioja.es"/>
    <n v="2"/>
    <n v="2"/>
    <x v="1"/>
    <n v="534"/>
    <s v="CONTRATADO DOCTOR -TIPO 1"/>
    <s v="C01"/>
    <s v="TIEMPO COMPLETO"/>
    <s v="2012-02-03 00:00:00.0"/>
    <s v="null"/>
    <s v="LD100580"/>
    <s v="CONTRATADO DOCTOR"/>
    <s v="R115"/>
    <x v="2"/>
    <n v="805"/>
    <s v="TEORÍA E HISTORIA DE LA EDUCACIÓN"/>
  </r>
  <r>
    <x v="4"/>
    <n v="16543068"/>
    <s v="FLE"/>
    <n v="740"/>
    <s v="041R"/>
    <s v="GRUPO-C3"/>
    <s v="Educación para la convivencia"/>
    <s v="GR"/>
    <s v="GRUPO REDUCIDO"/>
    <s v="041R"/>
    <s v="GRUPO REDUCIDO DE EDUCACIÓN PARA LA CONVIVENCIA"/>
    <s v="GRUPO-C3"/>
    <s v="Grupo Reducido de EDUCACIÓN PARA LA CONVIVENCIA"/>
    <s v="1S"/>
    <n v="16543068"/>
    <s v="GOICOECHEA"/>
    <s v="GAONA"/>
    <s v="MARÍA ÁNGELES"/>
    <s v="magoicoe"/>
    <s v="angeles.goicoechea@unirioja.es"/>
    <n v="2"/>
    <n v="2"/>
    <x v="1"/>
    <n v="534"/>
    <s v="CONTRATADO DOCTOR -TIPO 1"/>
    <s v="C01"/>
    <s v="TIEMPO COMPLETO"/>
    <s v="2012-02-03 00:00:00.0"/>
    <s v="null"/>
    <s v="LD100580"/>
    <s v="CONTRATADO DOCTOR"/>
    <s v="R115"/>
    <x v="2"/>
    <n v="805"/>
    <s v="TEORÍA E HISTORIA DE LA EDUCACIÓN"/>
  </r>
  <r>
    <x v="5"/>
    <n v="16496241"/>
    <s v="FLE"/>
    <n v="740"/>
    <s v="041G"/>
    <s v="GRUPO-A"/>
    <s v="Educación para la convivencia"/>
    <s v="GG"/>
    <s v="GRUPO GRANDE"/>
    <s v="041G"/>
    <s v="GRUPO GRANDE DE EDUCACIÓN PARA LA CONVIVENCIA"/>
    <s v="GRUPO-A"/>
    <s v="Grupo Grande de EDUCACIÓN PARA LA CONVIVENCIA"/>
    <s v="1S"/>
    <n v="16496241"/>
    <s v="JIMÉNEZ"/>
    <s v="TRENS"/>
    <s v="MARÍA ASUNCIÓN"/>
    <s v="ajimenez"/>
    <s v="asuncion.jtrens@unirioja.es"/>
    <n v="4"/>
    <n v="4"/>
    <x v="1"/>
    <n v="504"/>
    <s v="PROFESOR TITULAR UNIVERSIDAD"/>
    <s v="C01"/>
    <s v="TIEMPO COMPLETO"/>
    <s v="2017-09-15 00:00:00.0"/>
    <s v="null"/>
    <s v="DF3307"/>
    <s v="TITULAR DE ESCUELAS UNIVERSITARIAS"/>
    <s v="R115"/>
    <x v="2"/>
    <n v="215"/>
    <s v="DIDÁCTICA Y ORGANIZACIÓN ESCOLAR"/>
  </r>
  <r>
    <x v="5"/>
    <n v="72770953"/>
    <s v="FLE"/>
    <n v="740"/>
    <s v="041G"/>
    <s v="GRUPO-B"/>
    <s v="Educación para la convivencia"/>
    <s v="GG"/>
    <s v="GRUPO GRANDE"/>
    <s v="041G"/>
    <s v="GRUPO GRANDE DE EDUCACIÓN PARA LA CONVIVENCIA"/>
    <s v="GRUPO-B"/>
    <s v="Grupo Grande de EDUCACIÓN PARA LA CONVIVENCIA"/>
    <s v="1S"/>
    <n v="72770953"/>
    <s v="PÉREZ"/>
    <s v="MERINO"/>
    <s v="CRUZ"/>
    <s v="crperez"/>
    <s v="cruz.perez@unirioja.es"/>
    <n v="4"/>
    <n v="4"/>
    <x v="1"/>
    <n v="536"/>
    <s v="PROFESOR INTERINO"/>
    <s v="C01"/>
    <s v="TIEMPO COMPLETO"/>
    <s v="2012-09-01 00:00:00.0"/>
    <s v="null"/>
    <s v="PI100847"/>
    <s v="PROFESOR CONTRATADO INTERINO"/>
    <s v="R115"/>
    <x v="2"/>
    <n v="805"/>
    <s v="TEORÍA E HISTORIA DE LA EDUCACIÓN"/>
  </r>
  <r>
    <x v="5"/>
    <n v="16496241"/>
    <s v="FLE"/>
    <n v="740"/>
    <s v="041R"/>
    <s v="GRUPO-A1"/>
    <s v="Educación para la convivencia"/>
    <s v="GR"/>
    <s v="GRUPO REDUCIDO"/>
    <s v="041R"/>
    <s v="GRUPO REDUCIDO DE EDUCACIÓN PARA LA CONVIVENCIA"/>
    <s v="GRUPO-A1"/>
    <s v="Grupo Reducido de EDUCACIÓN PARA LA CONVIVENCIA"/>
    <s v="1S"/>
    <n v="16496241"/>
    <s v="JIMÉNEZ"/>
    <s v="TRENS"/>
    <s v="MARÍA ASUNCIÓN"/>
    <s v="ajimenez"/>
    <s v="asuncion.jtrens@unirioja.es"/>
    <n v="2"/>
    <n v="2"/>
    <x v="1"/>
    <n v="504"/>
    <s v="PROFESOR TITULAR UNIVERSIDAD"/>
    <s v="C01"/>
    <s v="TIEMPO COMPLETO"/>
    <s v="2017-09-15 00:00:00.0"/>
    <s v="null"/>
    <s v="DF3307"/>
    <s v="TITULAR DE ESCUELAS UNIVERSITARIAS"/>
    <s v="R115"/>
    <x v="2"/>
    <n v="215"/>
    <s v="DIDÁCTICA Y ORGANIZACIÓN ESCOLAR"/>
  </r>
  <r>
    <x v="5"/>
    <n v="16496241"/>
    <s v="FLE"/>
    <n v="740"/>
    <s v="041R"/>
    <s v="GRUPO-A2"/>
    <s v="Educación para la convivencia"/>
    <s v="GR"/>
    <s v="GRUPO REDUCIDO"/>
    <s v="041R"/>
    <s v="GRUPO REDUCIDO DE EDUCACIÓN PARA LA CONVIVENCIA"/>
    <s v="GRUPO-A2"/>
    <s v="Grupo Reducido de EDUCACIÓN PARA LA CONVIVENCIA"/>
    <s v="1S"/>
    <n v="16496241"/>
    <s v="JIMÉNEZ"/>
    <s v="TRENS"/>
    <s v="MARÍA ASUNCIÓN"/>
    <s v="ajimenez"/>
    <s v="asuncion.jtrens@unirioja.es"/>
    <n v="2"/>
    <n v="2"/>
    <x v="1"/>
    <n v="504"/>
    <s v="PROFESOR TITULAR UNIVERSIDAD"/>
    <s v="C01"/>
    <s v="TIEMPO COMPLETO"/>
    <s v="2017-09-15 00:00:00.0"/>
    <s v="null"/>
    <s v="DF3307"/>
    <s v="TITULAR DE ESCUELAS UNIVERSITARIAS"/>
    <s v="R115"/>
    <x v="2"/>
    <n v="215"/>
    <s v="DIDÁCTICA Y ORGANIZACIÓN ESCOLAR"/>
  </r>
  <r>
    <x v="5"/>
    <n v="16496241"/>
    <s v="FLE"/>
    <n v="740"/>
    <s v="041R"/>
    <s v="GRUPO-A3"/>
    <s v="Educación para la convivencia"/>
    <s v="GR"/>
    <s v="GRUPO REDUCIDO"/>
    <s v="041R"/>
    <s v="GRUPO REDUCIDO DE EDUCACIÓN PARA LA CONVIVENCIA"/>
    <s v="GRUPO-A3"/>
    <s v="Grupo Reducido de EDUCACIÓN PARA LA CONVIVENCIA"/>
    <s v="1S"/>
    <n v="16496241"/>
    <s v="JIMÉNEZ"/>
    <s v="TRENS"/>
    <s v="MARÍA ASUNCIÓN"/>
    <s v="ajimenez"/>
    <s v="asuncion.jtrens@unirioja.es"/>
    <n v="2"/>
    <n v="2"/>
    <x v="1"/>
    <n v="504"/>
    <s v="PROFESOR TITULAR UNIVERSIDAD"/>
    <s v="C01"/>
    <s v="TIEMPO COMPLETO"/>
    <s v="2017-09-15 00:00:00.0"/>
    <s v="null"/>
    <s v="DF3307"/>
    <s v="TITULAR DE ESCUELAS UNIVERSITARIAS"/>
    <s v="R115"/>
    <x v="2"/>
    <n v="215"/>
    <s v="DIDÁCTICA Y ORGANIZACIÓN ESCOLAR"/>
  </r>
  <r>
    <x v="5"/>
    <n v="72770953"/>
    <s v="FLE"/>
    <n v="740"/>
    <s v="041R"/>
    <s v="GRUPO-B1"/>
    <s v="Educación para la convivencia"/>
    <s v="GR"/>
    <s v="GRUPO REDUCIDO"/>
    <s v="041R"/>
    <s v="GRUPO REDUCIDO DE EDUCACIÓN PARA LA CONVIVENCIA"/>
    <s v="GRUPO-B1"/>
    <s v="Grupo Reducido de EDUCACIÓN PARA LA CONVIVENCIA"/>
    <s v="1S"/>
    <n v="72770953"/>
    <s v="PÉREZ"/>
    <s v="MERINO"/>
    <s v="CRUZ"/>
    <s v="crperez"/>
    <s v="cruz.perez@unirioja.es"/>
    <n v="2"/>
    <n v="2"/>
    <x v="1"/>
    <n v="536"/>
    <s v="PROFESOR INTERINO"/>
    <s v="C01"/>
    <s v="TIEMPO COMPLETO"/>
    <s v="2012-09-01 00:00:00.0"/>
    <s v="null"/>
    <s v="PI100847"/>
    <s v="PROFESOR CONTRATADO INTERINO"/>
    <s v="R115"/>
    <x v="2"/>
    <n v="805"/>
    <s v="TEORÍA E HISTORIA DE LA EDUCACIÓN"/>
  </r>
  <r>
    <x v="5"/>
    <n v="72770953"/>
    <s v="FLE"/>
    <n v="740"/>
    <s v="041R"/>
    <s v="GRUPO-B2"/>
    <s v="Educación para la convivencia"/>
    <s v="GR"/>
    <s v="GRUPO REDUCIDO"/>
    <s v="041R"/>
    <s v="GRUPO REDUCIDO DE EDUCACIÓN PARA LA CONVIVENCIA"/>
    <s v="GRUPO-B2"/>
    <s v="Grupo Reducido de EDUCACIÓN PARA LA CONVIVENCIA"/>
    <s v="1S"/>
    <n v="72770953"/>
    <s v="PÉREZ"/>
    <s v="MERINO"/>
    <s v="CRUZ"/>
    <s v="crperez"/>
    <s v="cruz.perez@unirioja.es"/>
    <n v="2"/>
    <n v="2"/>
    <x v="1"/>
    <n v="536"/>
    <s v="PROFESOR INTERINO"/>
    <s v="C01"/>
    <s v="TIEMPO COMPLETO"/>
    <s v="2012-09-01 00:00:00.0"/>
    <s v="null"/>
    <s v="PI100847"/>
    <s v="PROFESOR CONTRATADO INTERINO"/>
    <s v="R115"/>
    <x v="2"/>
    <n v="805"/>
    <s v="TEORÍA E HISTORIA DE LA EDUCACIÓN"/>
  </r>
  <r>
    <x v="5"/>
    <n v="16582446"/>
    <s v="FLE"/>
    <n v="741"/>
    <s v="206108G"/>
    <s v="GRUPO-A"/>
    <s v="Organización educativa del centro docente de primaria"/>
    <s v="GG"/>
    <s v="GRUPO GRANDE"/>
    <s v="206108G"/>
    <s v="GRUPO GRANDE DE ORGANIZACIÓN EDUCATIVA DEL CENTRO DOCENTE DE PRIMARIA"/>
    <s v="GRUPO-A"/>
    <s v="Grupo Grande de ORGANIZACIÓN EDUCATIVA DEL CENTRO DOCENTE DE PRIMARIA"/>
    <s v="2S"/>
    <n v="16582446"/>
    <s v="SÁENZ DE JUBERA"/>
    <s v="OCÓN"/>
    <s v="Mª. MAGDALENA"/>
    <s v="mmsaenzd"/>
    <s v="m-magdalena.saenz-de-jubera@unirioja.es"/>
    <n v="0"/>
    <n v="0"/>
    <x v="0"/>
    <n v="536"/>
    <s v="PROFESOR INTERINO"/>
    <s v="C01"/>
    <s v="TIEMPO COMPLETO"/>
    <s v="2013-09-16 00:00:00.0"/>
    <s v="null"/>
    <s v="PI100931"/>
    <s v="PROFESOR CONTRATADO INTERINO"/>
    <s v="R115"/>
    <x v="2"/>
    <n v="215"/>
    <s v="DIDÁCTICA Y ORGANIZACIÓN ESCOLAR"/>
  </r>
  <r>
    <x v="5"/>
    <n v="16611235"/>
    <s v="FLE"/>
    <n v="741"/>
    <s v="206108G"/>
    <s v="GRUPO-A"/>
    <s v="Organización educativa del centro docente de primaria"/>
    <s v="GG"/>
    <s v="GRUPO GRANDE"/>
    <s v="206108G"/>
    <s v="GRUPO GRANDE DE ORGANIZACIÓN EDUCATIVA DEL CENTRO DOCENTE DE PRIMARIA"/>
    <s v="GRUPO-A"/>
    <s v="Grupo Grande de ORGANIZACIÓN EDUCATIVA DEL CENTRO DOCENTE DE PRIMARIA"/>
    <s v="2S"/>
    <n v="16611235"/>
    <s v="FERNÁNDEZ"/>
    <s v="PASTOR"/>
    <s v="SERGIO"/>
    <s v="sefernp"/>
    <s v="sergio.fernandezp@unirioja.es"/>
    <n v="4"/>
    <n v="4"/>
    <x v="1"/>
    <n v="532"/>
    <s v="LABORAL DOCENTE-ASOCIADO"/>
    <s v="P06"/>
    <s v="TIEMPO PARCIAL (6+6 HORAS)"/>
    <s v="2017-09-15 00:00:00.0"/>
    <s v="2019-09-14 00:00:00.0"/>
    <s v="PI101293"/>
    <s v="PROFESOR ASOCIADO"/>
    <s v="R115"/>
    <x v="2"/>
    <n v="215"/>
    <s v="DIDÁCTICA Y ORGANIZACIÓN ESCOLAR"/>
  </r>
  <r>
    <x v="5"/>
    <n v="16582446"/>
    <s v="FLE"/>
    <n v="741"/>
    <s v="206108G"/>
    <s v="GRUPO-B"/>
    <s v="Organización educativa del centro docente de primaria"/>
    <s v="GG"/>
    <s v="GRUPO GRANDE"/>
    <s v="206108G"/>
    <s v="GRUPO GRANDE DE ORGANIZACIÓN EDUCATIVA DEL CENTRO DOCENTE DE PRIMARIA"/>
    <s v="GRUPO-B"/>
    <s v="Grupo Grande de ORGANIZACIÓN EDUCATIVA DEL CENTRO DOCENTE DE PRIMARIA"/>
    <s v="2S"/>
    <n v="16582446"/>
    <s v="SÁENZ DE JUBERA"/>
    <s v="OCÓN"/>
    <s v="Mª. MAGDALENA"/>
    <s v="mmsaenzd"/>
    <s v="m-magdalena.saenz-de-jubera@unirioja.es"/>
    <n v="0"/>
    <n v="0"/>
    <x v="0"/>
    <n v="536"/>
    <s v="PROFESOR INTERINO"/>
    <s v="C01"/>
    <s v="TIEMPO COMPLETO"/>
    <s v="2013-09-16 00:00:00.0"/>
    <s v="null"/>
    <s v="PI100931"/>
    <s v="PROFESOR CONTRATADO INTERINO"/>
    <s v="R115"/>
    <x v="2"/>
    <n v="215"/>
    <s v="DIDÁCTICA Y ORGANIZACIÓN ESCOLAR"/>
  </r>
  <r>
    <x v="5"/>
    <n v="29032967"/>
    <s v="FLE"/>
    <n v="741"/>
    <s v="206108G"/>
    <s v="GRUPO-B"/>
    <s v="Organización educativa del centro docente de primaria"/>
    <s v="GG"/>
    <s v="GRUPO GRANDE"/>
    <s v="206108G"/>
    <s v="GRUPO GRANDE DE ORGANIZACIÓN EDUCATIVA DEL CENTRO DOCENTE DE PRIMARIA"/>
    <s v="GRUPO-B"/>
    <s v="Grupo Grande de ORGANIZACIÓN EDUCATIVA DEL CENTRO DOCENTE DE PRIMARIA"/>
    <s v="2S"/>
    <n v="29032967"/>
    <s v="SUBERVIOLA"/>
    <s v="OVEJAS"/>
    <s v="IRATXE"/>
    <s v="irsuberv"/>
    <s v="iratxe.suberviola@unirioja.es"/>
    <n v="4"/>
    <n v="4"/>
    <x v="0"/>
    <n v="532"/>
    <s v="LABORAL DOCENTE-ASOCIADO"/>
    <s v="P06"/>
    <s v="TIEMPO PARCIAL (6+6 HORAS)"/>
    <s v="2016-09-15 00:00:00.0"/>
    <s v="2019-09-14 00:00:00.0"/>
    <s v="PI101133"/>
    <s v="PROFESOR ASOCIADO"/>
    <s v="R115"/>
    <x v="2"/>
    <n v="215"/>
    <s v="DIDÁCTICA Y ORGANIZACIÓN ESCOLAR"/>
  </r>
  <r>
    <x v="5"/>
    <n v="16611235"/>
    <s v="FLE"/>
    <n v="741"/>
    <s v="206108R"/>
    <s v="GRUPO-A1"/>
    <s v="Organización educativa del centro docente de primaria"/>
    <s v="GR"/>
    <s v="GRUPO REDUCIDO"/>
    <s v="206108R"/>
    <s v="GRUPO REDUCIDO DE ORGANIZACIÓN EDUCATIVA DEL CENTRO DOCENTE DE PRIMARIA"/>
    <s v="GRUPO-A1"/>
    <s v="Grupo Reducido de Organización educativa del centro docente de primaria"/>
    <s v="2S"/>
    <n v="16611235"/>
    <s v="FERNÁNDEZ"/>
    <s v="PASTOR"/>
    <s v="SERGIO"/>
    <s v="sefernp"/>
    <s v="sergio.fernandezp@unirioja.es"/>
    <n v="2"/>
    <n v="2"/>
    <x v="1"/>
    <n v="532"/>
    <s v="LABORAL DOCENTE-ASOCIADO"/>
    <s v="P06"/>
    <s v="TIEMPO PARCIAL (6+6 HORAS)"/>
    <s v="2017-09-15 00:00:00.0"/>
    <s v="2019-09-14 00:00:00.0"/>
    <s v="PI101293"/>
    <s v="PROFESOR ASOCIADO"/>
    <s v="R115"/>
    <x v="2"/>
    <n v="215"/>
    <s v="DIDÁCTICA Y ORGANIZACIÓN ESCOLAR"/>
  </r>
  <r>
    <x v="5"/>
    <n v="16611235"/>
    <s v="FLE"/>
    <n v="741"/>
    <s v="206108R"/>
    <s v="GRUPO-A2"/>
    <s v="Organización educativa del centro docente de primaria"/>
    <s v="GR"/>
    <s v="GRUPO REDUCIDO"/>
    <s v="206108R"/>
    <s v="GRUPO REDUCIDO DE ORGANIZACIÓN EDUCATIVA DEL CENTRO DOCENTE DE PRIMARIA"/>
    <s v="GRUPO-A2"/>
    <s v="Grupo Reducido de Organización educativa del centro docente de primaria"/>
    <s v="2S"/>
    <n v="16611235"/>
    <s v="FERNÁNDEZ"/>
    <s v="PASTOR"/>
    <s v="SERGIO"/>
    <s v="sefernp"/>
    <s v="sergio.fernandezp@unirioja.es"/>
    <n v="2"/>
    <n v="2"/>
    <x v="1"/>
    <n v="532"/>
    <s v="LABORAL DOCENTE-ASOCIADO"/>
    <s v="P06"/>
    <s v="TIEMPO PARCIAL (6+6 HORAS)"/>
    <s v="2017-09-15 00:00:00.0"/>
    <s v="2019-09-14 00:00:00.0"/>
    <s v="PI101293"/>
    <s v="PROFESOR ASOCIADO"/>
    <s v="R115"/>
    <x v="2"/>
    <n v="215"/>
    <s v="DIDÁCTICA Y ORGANIZACIÓN ESCOLAR"/>
  </r>
  <r>
    <x v="5"/>
    <n v="16611235"/>
    <s v="FLE"/>
    <n v="741"/>
    <s v="206108R"/>
    <s v="GRUPO-A3"/>
    <s v="Organización educativa del centro docente de primaria"/>
    <s v="GR"/>
    <s v="GRUPO REDUCIDO"/>
    <s v="206108R"/>
    <s v="GRUPO REDUCIDO DE ORGANIZACIÓN EDUCATIVA DEL CENTRO DOCENTE DE PRIMARIA"/>
    <s v="GRUPO-A3"/>
    <s v="Grupo Reducido de Organización educativa del centro docente de primaria"/>
    <s v="2S"/>
    <n v="16611235"/>
    <s v="FERNÁNDEZ"/>
    <s v="PASTOR"/>
    <s v="SERGIO"/>
    <s v="sefernp"/>
    <s v="sergio.fernandezp@unirioja.es"/>
    <n v="2"/>
    <n v="2"/>
    <x v="1"/>
    <n v="532"/>
    <s v="LABORAL DOCENTE-ASOCIADO"/>
    <s v="P06"/>
    <s v="TIEMPO PARCIAL (6+6 HORAS)"/>
    <s v="2017-09-15 00:00:00.0"/>
    <s v="2019-09-14 00:00:00.0"/>
    <s v="PI101293"/>
    <s v="PROFESOR ASOCIADO"/>
    <s v="R115"/>
    <x v="2"/>
    <n v="215"/>
    <s v="DIDÁCTICA Y ORGANIZACIÓN ESCOLAR"/>
  </r>
  <r>
    <x v="5"/>
    <n v="29032967"/>
    <s v="FLE"/>
    <n v="741"/>
    <s v="206108R"/>
    <s v="GRUPO-B1"/>
    <s v="Organización educativa del centro docente de primaria"/>
    <s v="GR"/>
    <s v="GRUPO REDUCIDO"/>
    <s v="206108R"/>
    <s v="GRUPO REDUCIDO DE ORGANIZACIÓN EDUCATIVA DEL CENTRO DOCENTE DE PRIMARIA"/>
    <s v="GRUPO-B1"/>
    <s v="Grupo Reducido de Organización educativa del centro docente de primaria"/>
    <s v="2S"/>
    <n v="29032967"/>
    <s v="SUBERVIOLA"/>
    <s v="OVEJAS"/>
    <s v="IRATXE"/>
    <s v="irsuberv"/>
    <s v="iratxe.suberviola@unirioja.es"/>
    <n v="2"/>
    <n v="2"/>
    <x v="0"/>
    <n v="532"/>
    <s v="LABORAL DOCENTE-ASOCIADO"/>
    <s v="P06"/>
    <s v="TIEMPO PARCIAL (6+6 HORAS)"/>
    <s v="2016-09-15 00:00:00.0"/>
    <s v="2019-09-14 00:00:00.0"/>
    <s v="PI101133"/>
    <s v="PROFESOR ASOCIADO"/>
    <s v="R115"/>
    <x v="2"/>
    <n v="215"/>
    <s v="DIDÁCTICA Y ORGANIZACIÓN ESCOLAR"/>
  </r>
  <r>
    <x v="5"/>
    <n v="29032967"/>
    <s v="FLE"/>
    <n v="741"/>
    <s v="206108R"/>
    <s v="GRUPO-B2"/>
    <s v="Organización educativa del centro docente de primaria"/>
    <s v="GR"/>
    <s v="GRUPO REDUCIDO"/>
    <s v="206108R"/>
    <s v="GRUPO REDUCIDO DE ORGANIZACIÓN EDUCATIVA DEL CENTRO DOCENTE DE PRIMARIA"/>
    <s v="GRUPO-B2"/>
    <s v="Grupo Reducido de Organización educativa del centro docente de primaria"/>
    <s v="2S"/>
    <n v="29032967"/>
    <s v="SUBERVIOLA"/>
    <s v="OVEJAS"/>
    <s v="IRATXE"/>
    <s v="irsuberv"/>
    <s v="iratxe.suberviola@unirioja.es"/>
    <n v="2"/>
    <n v="2"/>
    <x v="0"/>
    <n v="532"/>
    <s v="LABORAL DOCENTE-ASOCIADO"/>
    <s v="P06"/>
    <s v="TIEMPO PARCIAL (6+6 HORAS)"/>
    <s v="2016-09-15 00:00:00.0"/>
    <s v="2019-09-14 00:00:00.0"/>
    <s v="PI101133"/>
    <s v="PROFESOR ASOCIADO"/>
    <s v="R115"/>
    <x v="2"/>
    <n v="215"/>
    <s v="DIDÁCTICA Y ORGANIZACIÓN ESCOLAR"/>
  </r>
  <r>
    <x v="5"/>
    <n v="72703170"/>
    <s v="FLE"/>
    <n v="742"/>
    <s v="206109G"/>
    <s v="GRUPO-A"/>
    <s v="Educación inclusiva y respuesta a la diversidad: 6-12 años"/>
    <s v="GG"/>
    <s v="GRUPO GRANDE"/>
    <s v="206109G"/>
    <s v="GRUPO GRANDE DE EDUCACIÓN INCLUSIVA Y RESPUESTA A LA DIVERSIDAD"/>
    <s v="GRUPO-A"/>
    <s v="Grupo Grande de EDUCACIÓN INCLUSIVA Y RESPUESTA A LA DIVERSIDAD"/>
    <s v="2S"/>
    <n v="72703170"/>
    <s v="CHOCARRO"/>
    <s v="DE LUIS"/>
    <s v="EDURNE"/>
    <s v="edchocar"/>
    <s v="edurne.chocarro@unirioja.es"/>
    <n v="4"/>
    <n v="4"/>
    <x v="0"/>
    <n v="534"/>
    <s v="CONTRATADO DOCTOR -TIPO 1"/>
    <s v="C01"/>
    <s v="TIEMPO COMPLETO"/>
    <s v="2018-11-30 00:00:00.0"/>
    <s v="null"/>
    <s v="LD100293"/>
    <s v="PROFESOR CONTRATADO DOCTOR -TIPO 1"/>
    <s v="R115"/>
    <x v="2"/>
    <n v="215"/>
    <s v="DIDÁCTICA Y ORGANIZACIÓN ESCOLAR"/>
  </r>
  <r>
    <x v="5"/>
    <n v="5384326"/>
    <s v="FLE"/>
    <n v="742"/>
    <s v="206109G"/>
    <s v="GRUPO-B"/>
    <s v="Educación inclusiva y respuesta a la diversidad: 6-12 años"/>
    <s v="GG"/>
    <s v="GRUPO GRANDE"/>
    <s v="206109G"/>
    <s v="GRUPO GRANDE DE EDUCACIÓN INCLUSIVA Y RESPUESTA A LA DIVERSIDAD"/>
    <s v="GRUPO-B"/>
    <s v="Grupo Grande de EDUCACIÓN INCLUSIVA Y RESPUESTA A LA DIVERSIDAD"/>
    <s v="2S"/>
    <n v="5384326"/>
    <s v="ÁLVAREZ"/>
    <s v="IRARRETA"/>
    <s v="M.ª ALMUDENA"/>
    <s v="maalvai"/>
    <s v="m-almudena.alvarez@unirioja.es"/>
    <n v="4"/>
    <n v="4"/>
    <x v="1"/>
    <n v="532"/>
    <s v="LABORAL DOCENTE-ASOCIADO"/>
    <s v="P05"/>
    <s v="TIEMPO PARCIAL (5+5 HORAS)"/>
    <s v="2018-09-17 00:00:00.0"/>
    <s v="2019-09-14 00:00:00.0"/>
    <s v="PI101292"/>
    <s v="PROFESOR ASOCIADO"/>
    <s v="R115"/>
    <x v="2"/>
    <n v="215"/>
    <s v="DIDÁCTICA Y ORGANIZACIÓN ESCOLAR"/>
  </r>
  <r>
    <x v="5"/>
    <n v="72703170"/>
    <s v="FLE"/>
    <n v="742"/>
    <s v="206109G"/>
    <s v="GRUPO-B"/>
    <s v="Educación inclusiva y respuesta a la diversidad: 6-12 años"/>
    <s v="GG"/>
    <s v="GRUPO GRANDE"/>
    <s v="206109G"/>
    <s v="GRUPO GRANDE DE EDUCACIÓN INCLUSIVA Y RESPUESTA A LA DIVERSIDAD"/>
    <s v="GRUPO-B"/>
    <s v="Grupo Grande de EDUCACIÓN INCLUSIVA Y RESPUESTA A LA DIVERSIDAD"/>
    <s v="2S"/>
    <n v="72703170"/>
    <s v="CHOCARRO"/>
    <s v="DE LUIS"/>
    <s v="EDURNE"/>
    <s v="edchocar"/>
    <s v="edurne.chocarro@unirioja.es"/>
    <n v="0"/>
    <n v="0"/>
    <x v="0"/>
    <n v="534"/>
    <s v="CONTRATADO DOCTOR -TIPO 1"/>
    <s v="C01"/>
    <s v="TIEMPO COMPLETO"/>
    <s v="2018-11-30 00:00:00.0"/>
    <s v="null"/>
    <s v="LD100293"/>
    <s v="PROFESOR CONTRATADO DOCTOR -TIPO 1"/>
    <s v="R115"/>
    <x v="2"/>
    <n v="215"/>
    <s v="DIDÁCTICA Y ORGANIZACIÓN ESCOLAR"/>
  </r>
  <r>
    <x v="5"/>
    <n v="72703170"/>
    <s v="FLE"/>
    <n v="742"/>
    <s v="206109R"/>
    <s v="GRUPO-A1"/>
    <s v="Educación inclusiva y respuesta a la diversidad: 6-12 años"/>
    <s v="GR"/>
    <s v="GRUPO REDUCIDO"/>
    <s v="206109R"/>
    <s v="GRUPO REDUCIDO DE EDUCACIÓN INCLUSIVA Y RESPUESTA A LA DIVERSIDAD"/>
    <s v="GRUPO-A1"/>
    <s v="Grupo Reducido de Educación inclusiva y respuesta a la diversidad"/>
    <s v="2S"/>
    <n v="72703170"/>
    <s v="CHOCARRO"/>
    <s v="DE LUIS"/>
    <s v="EDURNE"/>
    <s v="edchocar"/>
    <s v="edurne.chocarro@unirioja.es"/>
    <n v="2"/>
    <n v="2"/>
    <x v="0"/>
    <n v="534"/>
    <s v="CONTRATADO DOCTOR -TIPO 1"/>
    <s v="C01"/>
    <s v="TIEMPO COMPLETO"/>
    <s v="2018-11-30 00:00:00.0"/>
    <s v="null"/>
    <s v="LD100293"/>
    <s v="PROFESOR CONTRATADO DOCTOR -TIPO 1"/>
    <s v="R115"/>
    <x v="2"/>
    <n v="215"/>
    <s v="DIDÁCTICA Y ORGANIZACIÓN ESCOLAR"/>
  </r>
  <r>
    <x v="5"/>
    <n v="72703170"/>
    <s v="FLE"/>
    <n v="742"/>
    <s v="206109R"/>
    <s v="GRUPO-A2"/>
    <s v="Educación inclusiva y respuesta a la diversidad: 6-12 años"/>
    <s v="GR"/>
    <s v="GRUPO REDUCIDO"/>
    <s v="206109R"/>
    <s v="GRUPO REDUCIDO DE EDUCACIÓN INCLUSIVA Y RESPUESTA A LA DIVERSIDAD"/>
    <s v="GRUPO-A2"/>
    <s v="Grupo Reducido de Educación inclusiva y respuesta a la diversidad"/>
    <s v="2S"/>
    <n v="72703170"/>
    <s v="CHOCARRO"/>
    <s v="DE LUIS"/>
    <s v="EDURNE"/>
    <s v="edchocar"/>
    <s v="edurne.chocarro@unirioja.es"/>
    <n v="2"/>
    <n v="2"/>
    <x v="0"/>
    <n v="534"/>
    <s v="CONTRATADO DOCTOR -TIPO 1"/>
    <s v="C01"/>
    <s v="TIEMPO COMPLETO"/>
    <s v="2018-11-30 00:00:00.0"/>
    <s v="null"/>
    <s v="LD100293"/>
    <s v="PROFESOR CONTRATADO DOCTOR -TIPO 1"/>
    <s v="R115"/>
    <x v="2"/>
    <n v="215"/>
    <s v="DIDÁCTICA Y ORGANIZACIÓN ESCOLAR"/>
  </r>
  <r>
    <x v="5"/>
    <n v="72703170"/>
    <s v="FLE"/>
    <n v="742"/>
    <s v="206109R"/>
    <s v="GRUPO-A3"/>
    <s v="Educación inclusiva y respuesta a la diversidad: 6-12 años"/>
    <s v="GR"/>
    <s v="GRUPO REDUCIDO"/>
    <s v="206109R"/>
    <s v="GRUPO REDUCIDO DE EDUCACIÓN INCLUSIVA Y RESPUESTA A LA DIVERSIDAD"/>
    <s v="GRUPO-A3"/>
    <s v="Grupo Reducido de Educación inclusiva y respuesta a la diversidad"/>
    <s v="2S"/>
    <n v="72703170"/>
    <s v="CHOCARRO"/>
    <s v="DE LUIS"/>
    <s v="EDURNE"/>
    <s v="edchocar"/>
    <s v="edurne.chocarro@unirioja.es"/>
    <n v="2"/>
    <n v="2"/>
    <x v="0"/>
    <n v="534"/>
    <s v="CONTRATADO DOCTOR -TIPO 1"/>
    <s v="C01"/>
    <s v="TIEMPO COMPLETO"/>
    <s v="2018-11-30 00:00:00.0"/>
    <s v="null"/>
    <s v="LD100293"/>
    <s v="PROFESOR CONTRATADO DOCTOR -TIPO 1"/>
    <s v="R115"/>
    <x v="2"/>
    <n v="215"/>
    <s v="DIDÁCTICA Y ORGANIZACIÓN ESCOLAR"/>
  </r>
  <r>
    <x v="5"/>
    <n v="5384326"/>
    <s v="FLE"/>
    <n v="742"/>
    <s v="206109R"/>
    <s v="GRUPO-B1"/>
    <s v="Educación inclusiva y respuesta a la diversidad: 6-12 años"/>
    <s v="GR"/>
    <s v="GRUPO REDUCIDO"/>
    <s v="206109R"/>
    <s v="GRUPO REDUCIDO DE EDUCACIÓN INCLUSIVA Y RESPUESTA A LA DIVERSIDAD"/>
    <s v="GRUPO-B1"/>
    <s v="Grupo Reducido de Educación inclusiva y respuesta a la diversidad"/>
    <s v="2S"/>
    <n v="5384326"/>
    <s v="ÁLVAREZ"/>
    <s v="IRARRETA"/>
    <s v="M.ª ALMUDENA"/>
    <s v="maalvai"/>
    <s v="m-almudena.alvarez@unirioja.es"/>
    <n v="2"/>
    <n v="2"/>
    <x v="1"/>
    <n v="532"/>
    <s v="LABORAL DOCENTE-ASOCIADO"/>
    <s v="P05"/>
    <s v="TIEMPO PARCIAL (5+5 HORAS)"/>
    <s v="2018-09-17 00:00:00.0"/>
    <s v="2019-09-14 00:00:00.0"/>
    <s v="PI101292"/>
    <s v="PROFESOR ASOCIADO"/>
    <s v="R115"/>
    <x v="2"/>
    <n v="215"/>
    <s v="DIDÁCTICA Y ORGANIZACIÓN ESCOLAR"/>
  </r>
  <r>
    <x v="5"/>
    <n v="5384326"/>
    <s v="FLE"/>
    <n v="742"/>
    <s v="206109R"/>
    <s v="GRUPO-B2"/>
    <s v="Educación inclusiva y respuesta a la diversidad: 6-12 años"/>
    <s v="GR"/>
    <s v="GRUPO REDUCIDO"/>
    <s v="206109R"/>
    <s v="GRUPO REDUCIDO DE EDUCACIÓN INCLUSIVA Y RESPUESTA A LA DIVERSIDAD"/>
    <s v="GRUPO-B2"/>
    <s v="Grupo Reducido de Educación inclusiva y respuesta a la diversidad"/>
    <s v="2S"/>
    <n v="5384326"/>
    <s v="ÁLVAREZ"/>
    <s v="IRARRETA"/>
    <s v="M.ª ALMUDENA"/>
    <s v="maalvai"/>
    <s v="m-almudena.alvarez@unirioja.es"/>
    <n v="2"/>
    <n v="2"/>
    <x v="1"/>
    <n v="532"/>
    <s v="LABORAL DOCENTE-ASOCIADO"/>
    <s v="P05"/>
    <s v="TIEMPO PARCIAL (5+5 HORAS)"/>
    <s v="2018-09-17 00:00:00.0"/>
    <s v="2019-09-14 00:00:00.0"/>
    <s v="PI101292"/>
    <s v="PROFESOR ASOCIADO"/>
    <s v="R115"/>
    <x v="2"/>
    <n v="215"/>
    <s v="DIDÁCTICA Y ORGANIZACIÓN ESCOLAR"/>
  </r>
  <r>
    <x v="4"/>
    <n v="16617135"/>
    <s v="FLE"/>
    <n v="743"/>
    <s v="014G"/>
    <s v="GRUPO-D"/>
    <s v="Idioma moderno I: Inglés"/>
    <s v="GG"/>
    <s v="GRUPO GRANDE"/>
    <s v="014G"/>
    <s v="TEORIA DE IDIOMA MODERNO I: INGLÉS"/>
    <s v="GRUPO-D"/>
    <s v="Grupo de Teoria de IDIOMA MODERNO I: INGLÉS"/>
    <s v="1S"/>
    <n v="16617135"/>
    <s v="METOLA"/>
    <s v="RODRÍGUEZ"/>
    <s v="DARÍO"/>
    <s v="dametola"/>
    <s v="dario.metola@unirioja.es"/>
    <n v="3"/>
    <n v="3"/>
    <x v="1"/>
    <n v="536"/>
    <s v="PROFESOR INTERINO"/>
    <s v="P06"/>
    <s v="TIEMPO PARCIAL (6+6 HORAS)"/>
    <s v="2018-09-17 00:00:00.0"/>
    <s v="2019-01-04 00:00:00.0"/>
    <s v="PI101413"/>
    <s v="PROFESOR CONTRATADO INTERINO"/>
    <s v="R107"/>
    <x v="6"/>
    <n v="345"/>
    <s v="FILOLOGÍA INGLESA"/>
  </r>
  <r>
    <x v="4"/>
    <n v="72692212"/>
    <s v="FLE"/>
    <n v="743"/>
    <s v="014G"/>
    <s v="GRUPO-D"/>
    <s v="Idioma moderno I: Inglés"/>
    <s v="GG"/>
    <s v="GRUPO GRANDE"/>
    <s v="014G"/>
    <s v="TEORIA DE IDIOMA MODERNO I: INGLÉS"/>
    <s v="GRUPO-D"/>
    <s v="Grupo de Teoria de IDIOMA MODERNO I: INGLÉS"/>
    <s v="1S"/>
    <n v="72692212"/>
    <s v="IZA"/>
    <s v="ERVITI"/>
    <s v="ANEIDER"/>
    <s v="aniza"/>
    <s v="aneider.izae@unirioja.es"/>
    <n v="0"/>
    <n v="0"/>
    <x v="0"/>
    <n v="536"/>
    <s v="PROFESOR INTERINO"/>
    <s v="C01"/>
    <s v="TIEMPO COMPLETO"/>
    <s v="2015-12-22 00:00:00.0"/>
    <s v="null"/>
    <s v="PI101034"/>
    <s v="PROFESOR CONTRATADO INTERINO"/>
    <s v="R107"/>
    <x v="6"/>
    <n v="345"/>
    <s v="FILOLOGÍA INGLESA"/>
  </r>
  <r>
    <x v="4"/>
    <n v="16617135"/>
    <s v="FLE"/>
    <n v="743"/>
    <s v="014LI"/>
    <s v="GRUPO-D1"/>
    <s v="Idioma moderno I: Inglés"/>
    <s v="GLI"/>
    <s v="GRUPO DE LABORATORIO DE IDIOMAS"/>
    <s v="014LI"/>
    <s v="PRÁCTICAS DE LABORATORIO DE IDIOMA MODERNO I: INGLÉS"/>
    <s v="GRUPO-D1"/>
    <s v="Grupo de Laboratorio de Idioma de Idioma moderno I: inglés"/>
    <s v="1S"/>
    <n v="16617135"/>
    <s v="METOLA"/>
    <s v="RODRÍGUEZ"/>
    <s v="DARÍO"/>
    <s v="dametola"/>
    <s v="dario.metola@unirioja.es"/>
    <n v="1.5"/>
    <n v="1.5"/>
    <x v="1"/>
    <n v="536"/>
    <s v="PROFESOR INTERINO"/>
    <s v="P06"/>
    <s v="TIEMPO PARCIAL (6+6 HORAS)"/>
    <s v="2018-09-17 00:00:00.0"/>
    <s v="2019-01-04 00:00:00.0"/>
    <s v="PI101413"/>
    <s v="PROFESOR CONTRATADO INTERINO"/>
    <s v="R107"/>
    <x v="6"/>
    <n v="345"/>
    <s v="FILOLOGÍA INGLESA"/>
  </r>
  <r>
    <x v="4"/>
    <n v="72692212"/>
    <s v="FLE"/>
    <n v="743"/>
    <s v="014LI"/>
    <s v="GRUPO-D1"/>
    <s v="Idioma moderno I: Inglés"/>
    <s v="GLI"/>
    <s v="GRUPO DE LABORATORIO DE IDIOMAS"/>
    <s v="014LI"/>
    <s v="PRÁCTICAS DE LABORATORIO DE IDIOMA MODERNO I: INGLÉS"/>
    <s v="GRUPO-D1"/>
    <s v="Grupo de Laboratorio de Idioma de Idioma moderno I: inglés"/>
    <s v="1S"/>
    <n v="72692212"/>
    <s v="IZA"/>
    <s v="ERVITI"/>
    <s v="ANEIDER"/>
    <s v="aniza"/>
    <s v="aneider.izae@unirioja.es"/>
    <n v="0"/>
    <n v="0"/>
    <x v="0"/>
    <n v="536"/>
    <s v="PROFESOR INTERINO"/>
    <s v="C01"/>
    <s v="TIEMPO COMPLETO"/>
    <s v="2015-12-22 00:00:00.0"/>
    <s v="null"/>
    <s v="PI101034"/>
    <s v="PROFESOR CONTRATADO INTERINO"/>
    <s v="R107"/>
    <x v="6"/>
    <n v="345"/>
    <s v="FILOLOGÍA INGLESA"/>
  </r>
  <r>
    <x v="4"/>
    <n v="16641973"/>
    <s v="FLE"/>
    <n v="743"/>
    <s v="014LI"/>
    <s v="GRUPO-D2"/>
    <s v="Idioma moderno I: Inglés"/>
    <s v="GLI"/>
    <s v="GRUPO DE LABORATORIO DE IDIOMAS"/>
    <s v="014LI"/>
    <s v="PRÁCTICAS DE LABORATORIO DE IDIOMA MODERNO I: INGLÉS"/>
    <s v="GRUPO-D2"/>
    <s v="Grupo de Laboratorio de Idioma de Idioma moderno I: inglés"/>
    <s v="1S"/>
    <n v="16641973"/>
    <s v="LOZANO"/>
    <s v="PALACIO"/>
    <s v="INÉS"/>
    <s v="inlozano"/>
    <s v="ines.lozano@alum.unirioja.es"/>
    <n v="1.5"/>
    <n v="1.5"/>
    <x v="1"/>
    <n v="121"/>
    <s v="PERSONAL INVESTIGADOR EN FORMACIÓN"/>
    <n v="0"/>
    <s v="_"/>
    <s v="2017-10-15 00:00:00.0"/>
    <s v="2018-10-14 00:00:00.0"/>
    <s v="D07BECARIO4"/>
    <s v="PERSONAL INVESTIGADOR PREDOCTORAL EN FORMACIÓN"/>
    <s v="R107"/>
    <x v="6"/>
    <n v="345"/>
    <s v="FILOLOGÍA INGLESA"/>
  </r>
  <r>
    <x v="4"/>
    <n v="72692212"/>
    <s v="FLE"/>
    <n v="743"/>
    <s v="014LI"/>
    <s v="GRUPO-D2"/>
    <s v="Idioma moderno I: Inglés"/>
    <s v="GLI"/>
    <s v="GRUPO DE LABORATORIO DE IDIOMAS"/>
    <s v="014LI"/>
    <s v="PRÁCTICAS DE LABORATORIO DE IDIOMA MODERNO I: INGLÉS"/>
    <s v="GRUPO-D2"/>
    <s v="Grupo de Laboratorio de Idioma de Idioma moderno I: inglés"/>
    <s v="1S"/>
    <n v="72692212"/>
    <s v="IZA"/>
    <s v="ERVITI"/>
    <s v="ANEIDER"/>
    <s v="aniza"/>
    <s v="aneider.izae@unirioja.es"/>
    <n v="0"/>
    <n v="0"/>
    <x v="0"/>
    <n v="536"/>
    <s v="PROFESOR INTERINO"/>
    <s v="C01"/>
    <s v="TIEMPO COMPLETO"/>
    <s v="2015-12-22 00:00:00.0"/>
    <s v="null"/>
    <s v="PI101034"/>
    <s v="PROFESOR CONTRATADO INTERINO"/>
    <s v="R107"/>
    <x v="6"/>
    <n v="345"/>
    <s v="FILOLOGÍA INGLESA"/>
  </r>
  <r>
    <x v="4"/>
    <n v="16641973"/>
    <s v="FLE"/>
    <n v="743"/>
    <s v="014R"/>
    <s v="GRUPO-D1"/>
    <s v="Idioma moderno I: Inglés"/>
    <s v="GR"/>
    <s v="GRUPO REDUCIDO"/>
    <s v="014R"/>
    <s v="PRACTICAS DE AULA DE IDIOMA MODERNO I: INGLÉS"/>
    <s v="GRUPO-D1"/>
    <s v="Prácticas de Aula de Idioma moderno I: inglés"/>
    <s v="1S"/>
    <n v="16641973"/>
    <s v="LOZANO"/>
    <s v="PALACIO"/>
    <s v="INÉS"/>
    <s v="inlozano"/>
    <s v="ines.lozano@alum.unirioja.es"/>
    <n v="1.5"/>
    <n v="1.5"/>
    <x v="1"/>
    <n v="121"/>
    <s v="PERSONAL INVESTIGADOR EN FORMACIÓN"/>
    <n v="0"/>
    <s v="_"/>
    <s v="2017-10-15 00:00:00.0"/>
    <s v="2018-10-14 00:00:00.0"/>
    <s v="D07BECARIO4"/>
    <s v="PERSONAL INVESTIGADOR PREDOCTORAL EN FORMACIÓN"/>
    <s v="R107"/>
    <x v="6"/>
    <n v="345"/>
    <s v="FILOLOGÍA INGLESA"/>
  </r>
  <r>
    <x v="4"/>
    <n v="72692212"/>
    <s v="FLE"/>
    <n v="743"/>
    <s v="014R"/>
    <s v="GRUPO-D1"/>
    <s v="Idioma moderno I: Inglés"/>
    <s v="GR"/>
    <s v="GRUPO REDUCIDO"/>
    <s v="014R"/>
    <s v="PRACTICAS DE AULA DE IDIOMA MODERNO I: INGLÉS"/>
    <s v="GRUPO-D1"/>
    <s v="Prácticas de Aula de Idioma moderno I: inglés"/>
    <s v="1S"/>
    <n v="72692212"/>
    <s v="IZA"/>
    <s v="ERVITI"/>
    <s v="ANEIDER"/>
    <s v="aniza"/>
    <s v="aneider.izae@unirioja.es"/>
    <n v="0"/>
    <n v="0"/>
    <x v="0"/>
    <n v="536"/>
    <s v="PROFESOR INTERINO"/>
    <s v="C01"/>
    <s v="TIEMPO COMPLETO"/>
    <s v="2015-12-22 00:00:00.0"/>
    <s v="null"/>
    <s v="PI101034"/>
    <s v="PROFESOR CONTRATADO INTERINO"/>
    <s v="R107"/>
    <x v="6"/>
    <n v="345"/>
    <s v="FILOLOGÍA INGLESA"/>
  </r>
  <r>
    <x v="4"/>
    <n v="16641973"/>
    <s v="FLE"/>
    <n v="743"/>
    <s v="014R"/>
    <s v="GRUPO-D2"/>
    <s v="Idioma moderno I: Inglés"/>
    <s v="GR"/>
    <s v="GRUPO REDUCIDO"/>
    <s v="014R"/>
    <s v="PRACTICAS DE AULA DE IDIOMA MODERNO I: INGLÉS"/>
    <s v="GRUPO-D2"/>
    <s v="Prácticas de Aula de Idioma moderno I: inglés"/>
    <s v="1S"/>
    <n v="16641973"/>
    <s v="LOZANO"/>
    <s v="PALACIO"/>
    <s v="INÉS"/>
    <s v="inlozano"/>
    <s v="ines.lozano@alum.unirioja.es"/>
    <n v="1.5"/>
    <n v="1.5"/>
    <x v="1"/>
    <n v="121"/>
    <s v="PERSONAL INVESTIGADOR EN FORMACIÓN"/>
    <n v="0"/>
    <s v="_"/>
    <s v="2017-10-15 00:00:00.0"/>
    <s v="2018-10-14 00:00:00.0"/>
    <s v="D07BECARIO4"/>
    <s v="PERSONAL INVESTIGADOR PREDOCTORAL EN FORMACIÓN"/>
    <s v="R107"/>
    <x v="6"/>
    <n v="345"/>
    <s v="FILOLOGÍA INGLESA"/>
  </r>
  <r>
    <x v="4"/>
    <n v="72692212"/>
    <s v="FLE"/>
    <n v="743"/>
    <s v="014R"/>
    <s v="GRUPO-D2"/>
    <s v="Idioma moderno I: Inglés"/>
    <s v="GR"/>
    <s v="GRUPO REDUCIDO"/>
    <s v="014R"/>
    <s v="PRACTICAS DE AULA DE IDIOMA MODERNO I: INGLÉS"/>
    <s v="GRUPO-D2"/>
    <s v="Prácticas de Aula de Idioma moderno I: inglés"/>
    <s v="1S"/>
    <n v="72692212"/>
    <s v="IZA"/>
    <s v="ERVITI"/>
    <s v="ANEIDER"/>
    <s v="aniza"/>
    <s v="aneider.izae@unirioja.es"/>
    <n v="0"/>
    <n v="0"/>
    <x v="0"/>
    <n v="536"/>
    <s v="PROFESOR INTERINO"/>
    <s v="C01"/>
    <s v="TIEMPO COMPLETO"/>
    <s v="2015-12-22 00:00:00.0"/>
    <s v="null"/>
    <s v="PI101034"/>
    <s v="PROFESOR CONTRATADO INTERINO"/>
    <s v="R107"/>
    <x v="6"/>
    <n v="345"/>
    <s v="FILOLOGÍA INGLESA"/>
  </r>
  <r>
    <x v="5"/>
    <n v="16520166"/>
    <s v="FLE"/>
    <n v="743"/>
    <s v="014G"/>
    <s v="GRUPO-A"/>
    <s v="Idioma moderno I: Inglés"/>
    <s v="GG"/>
    <s v="GRUPO GRANDE"/>
    <s v="014G"/>
    <s v="TEORIA DE IDIOMA MODERNO I: INGLÉS"/>
    <s v="GRUPO-A"/>
    <s v="Grupo de Teoria de IDIOMA MODERNO I: INGLÉS"/>
    <s v="1S"/>
    <n v="16520166"/>
    <s v="SANTANA"/>
    <s v="MARTÍNEZ"/>
    <s v="PEDRO"/>
    <s v="psantana"/>
    <s v="pedro.santana@unirioja.es"/>
    <n v="3"/>
    <n v="3"/>
    <x v="1"/>
    <n v="504"/>
    <s v="PROFESOR TITULAR UNIVERSIDAD"/>
    <s v="01A"/>
    <s v="TIEMPO COMPLETO AMPLIADO"/>
    <s v="2012-09-01 00:00:00.0"/>
    <s v="null"/>
    <s v="DF31690"/>
    <s v="TITULAR DE UNIVERSIDAD"/>
    <s v="R107"/>
    <x v="6"/>
    <n v="345"/>
    <s v="FILOLOGÍA INGLESA"/>
  </r>
  <r>
    <x v="5"/>
    <n v="16589144"/>
    <s v="FLE"/>
    <n v="743"/>
    <s v="014G"/>
    <s v="GRUPO-A"/>
    <s v="Idioma moderno I: Inglés"/>
    <s v="GG"/>
    <s v="GRUPO GRANDE"/>
    <s v="014G"/>
    <s v="TEORIA DE IDIOMA MODERNO I: INGLÉS"/>
    <s v="GRUPO-A"/>
    <s v="Grupo de Teoria de IDIOMA MODERNO I: INGLÉS"/>
    <s v="1S"/>
    <n v="16589144"/>
    <s v="FERNÁNDEZ"/>
    <s v="FONTECHA"/>
    <s v="ALMUDENA"/>
    <s v="alfernf"/>
    <s v="almudena.fernandez@unirioja.es"/>
    <n v="0"/>
    <n v="0"/>
    <x v="0"/>
    <n v="504"/>
    <s v="PROFESOR TITULAR UNIVERSIDAD"/>
    <s v="C01"/>
    <s v="TIEMPO COMPLETO"/>
    <s v="2008-09-30 00:00:00.0"/>
    <s v="null"/>
    <s v="DF100227"/>
    <s v="PROFESOR TITULAR DE UNIVERSIDAD"/>
    <s v="R107"/>
    <x v="6"/>
    <n v="345"/>
    <s v="FILOLOGÍA INGLESA"/>
  </r>
  <r>
    <x v="5"/>
    <n v="16607430"/>
    <s v="FLE"/>
    <n v="743"/>
    <s v="014G"/>
    <s v="GRUPO-B"/>
    <s v="Idioma moderno I: Inglés"/>
    <s v="GG"/>
    <s v="GRUPO GRANDE"/>
    <s v="014G"/>
    <s v="TEORIA DE IDIOMA MODERNO I: INGLÉS"/>
    <s v="GRUPO-B"/>
    <s v="Grupo de Teoria de IDIOMA MODERNO I: INGLÉS"/>
    <s v="1S"/>
    <n v="16607430"/>
    <s v="ARRIBAS"/>
    <s v="GARCÍA"/>
    <s v="MARIO"/>
    <s v="maarriba"/>
    <s v="mario.arribas@alum.unirioja.es"/>
    <n v="3"/>
    <n v="3"/>
    <x v="1"/>
    <n v="532"/>
    <s v="LABORAL DOCENTE-ASOCIADO"/>
    <s v="P03"/>
    <s v="TIEMPO PARCIAL (3+3 HORAS)"/>
    <s v="2018-09-17 00:00:00.0"/>
    <s v="2019-09-14 00:00:00.0"/>
    <s v="PI101407"/>
    <s v="PROFESOR ASOCIADO"/>
    <s v="R107"/>
    <x v="6"/>
    <n v="345"/>
    <s v="FILOLOGÍA INGLESA"/>
  </r>
  <r>
    <x v="5"/>
    <n v="25142660"/>
    <s v="FLE"/>
    <n v="743"/>
    <s v="014G"/>
    <s v="GRUPO-C"/>
    <s v="Idioma moderno I: Inglés"/>
    <s v="GG"/>
    <s v="GRUPO GRANDE"/>
    <s v="014G"/>
    <s v="TEORIA DE IDIOMA MODERNO I: INGLÉS"/>
    <s v="GRUPO-C"/>
    <s v="Grupo de Teoria de IDIOMA MODERNO I: INGLÉS"/>
    <s v="1S"/>
    <n v="25142660"/>
    <s v="GARCÍA"/>
    <s v="ALAMÁN"/>
    <s v="MARTA"/>
    <s v="magarcala"/>
    <s v="marta.garciaa@unirioja.es"/>
    <n v="3"/>
    <n v="3"/>
    <x v="0"/>
    <n v="532"/>
    <s v="LABORAL DOCENTE-ASOCIADO"/>
    <s v="P03"/>
    <s v="TIEMPO PARCIAL (3+3 HORAS)"/>
    <s v="2018-09-17 00:00:00.0"/>
    <s v="2019-09-14 00:00:00.0"/>
    <s v="PI101374"/>
    <s v="PROFESOR ASOCIADO"/>
    <s v="R107"/>
    <x v="6"/>
    <n v="345"/>
    <s v="FILOLOGÍA INGLESA"/>
  </r>
  <r>
    <x v="5"/>
    <n v="47106053"/>
    <s v="FLE"/>
    <n v="743"/>
    <s v="014LI"/>
    <s v="GRUPO-A1"/>
    <s v="Idioma moderno I: Inglés"/>
    <s v="GLI"/>
    <s v="GRUPO DE LABORATORIO DE IDIOMAS"/>
    <s v="014LI"/>
    <s v="PRÁCTICAS DE LABORATORIO DE IDIOMA MODERNO I: INGLÉS"/>
    <s v="GRUPO-A1"/>
    <s v="Grupo de Laboratorio de Idioma de Idioma moderno I: inglés"/>
    <s v="1S"/>
    <n v="47106053"/>
    <s v="FIDALGO"/>
    <s v="ALLO"/>
    <s v="LUISA"/>
    <s v="lufidalg"/>
    <s v="luisa.fidalgoa@unirioja.es"/>
    <n v="1.5"/>
    <n v="1.5"/>
    <x v="1"/>
    <n v="536"/>
    <s v="PROFESOR INTERINO"/>
    <s v="C01"/>
    <s v="TIEMPO COMPLETO"/>
    <s v="2017-09-15 00:00:00.0"/>
    <s v="null"/>
    <s v="PI101261"/>
    <s v="PROFESOR CONTRATADO INTERINO"/>
    <s v="R107"/>
    <x v="6"/>
    <n v="345"/>
    <s v="FILOLOGÍA INGLESA"/>
  </r>
  <r>
    <x v="5"/>
    <n v="16520166"/>
    <s v="FLE"/>
    <n v="743"/>
    <s v="014LI"/>
    <s v="GRUPO-A2"/>
    <s v="Idioma moderno I: Inglés"/>
    <s v="GLI"/>
    <s v="GRUPO DE LABORATORIO DE IDIOMAS"/>
    <s v="014LI"/>
    <s v="PRÁCTICAS DE LABORATORIO DE IDIOMA MODERNO I: INGLÉS"/>
    <s v="GRUPO-A2"/>
    <s v="Grupo de Laboratorio de Idioma de Idioma moderno I: inglés"/>
    <s v="1S"/>
    <n v="16520166"/>
    <s v="SANTANA"/>
    <s v="MARTÍNEZ"/>
    <s v="PEDRO"/>
    <s v="psantana"/>
    <s v="pedro.santana@unirioja.es"/>
    <n v="1.5"/>
    <n v="1.5"/>
    <x v="1"/>
    <n v="504"/>
    <s v="PROFESOR TITULAR UNIVERSIDAD"/>
    <s v="01A"/>
    <s v="TIEMPO COMPLETO AMPLIADO"/>
    <s v="2012-09-01 00:00:00.0"/>
    <s v="null"/>
    <s v="DF31690"/>
    <s v="TITULAR DE UNIVERSIDAD"/>
    <s v="R107"/>
    <x v="6"/>
    <n v="345"/>
    <s v="FILOLOGÍA INGLESA"/>
  </r>
  <r>
    <x v="5"/>
    <n v="16521187"/>
    <s v="FLE"/>
    <n v="743"/>
    <s v="014LI"/>
    <s v="GRUPO-B1"/>
    <s v="Idioma moderno I: Inglés"/>
    <s v="GLI"/>
    <s v="GRUPO DE LABORATORIO DE IDIOMAS"/>
    <s v="014LI"/>
    <s v="PRÁCTICAS DE LABORATORIO DE IDIOMA MODERNO I: INGLÉS"/>
    <s v="GRUPO-B1"/>
    <s v="Grupo de Laboratorio de Idioma de Idioma moderno I: inglés"/>
    <s v="1S"/>
    <n v="16521187"/>
    <s v="ÁLVARO"/>
    <s v="ROJO"/>
    <s v="Mª CONCEPCIÓN"/>
    <s v="mcalvaro"/>
    <s v="m-concepcion.alvaro@unirioja.es"/>
    <n v="1.5"/>
    <n v="1.5"/>
    <x v="1"/>
    <n v="532"/>
    <s v="LABORAL DOCENTE-ASOCIADO"/>
    <s v="P04"/>
    <s v="TIEMPO PARCIAL (4+4 HORAS)"/>
    <s v="2017-09-15 00:00:00.0"/>
    <s v="2019-09-14 00:00:00.0"/>
    <s v="PI101257"/>
    <s v="PROFESOR ASOCIADO"/>
    <s v="R107"/>
    <x v="6"/>
    <n v="345"/>
    <s v="FILOLOGÍA INGLESA"/>
  </r>
  <r>
    <x v="5"/>
    <n v="45663944"/>
    <s v="FLE"/>
    <n v="743"/>
    <s v="014LI"/>
    <s v="GRUPO-B2"/>
    <s v="Idioma moderno I: Inglés"/>
    <s v="GLI"/>
    <s v="GRUPO DE LABORATORIO DE IDIOMAS"/>
    <s v="014LI"/>
    <s v="PRÁCTICAS DE LABORATORIO DE IDIOMA MODERNO I: INGLÉS"/>
    <s v="GRUPO-B2"/>
    <s v="Grupo de Laboratorio de Idioma de Idioma moderno I: inglés"/>
    <s v="1S"/>
    <n v="45663944"/>
    <s v="GARRETAS"/>
    <s v="FERNÁNDEZ"/>
    <s v="VIRGINIA"/>
    <s v="vigarret"/>
    <s v="virginia.garretas@unirioja.es"/>
    <n v="1.5"/>
    <n v="1.5"/>
    <x v="1"/>
    <n v="532"/>
    <s v="LABORAL DOCENTE-ASOCIADO"/>
    <s v="P03"/>
    <s v="TIEMPO PARCIAL (3+3 HORAS)"/>
    <s v="2016-09-15 00:00:00.0"/>
    <s v="2019-09-14 00:00:00.0"/>
    <s v="PI101120"/>
    <s v="PROFESOR ASOCIADO"/>
    <s v="R107"/>
    <x v="6"/>
    <n v="345"/>
    <s v="FILOLOGÍA INGLESA"/>
  </r>
  <r>
    <x v="5"/>
    <n v="16521187"/>
    <s v="FLE"/>
    <n v="743"/>
    <s v="014LI"/>
    <s v="GRUPO-B3"/>
    <s v="Idioma moderno I: Inglés"/>
    <s v="GLI"/>
    <s v="GRUPO DE LABORATORIO DE IDIOMAS"/>
    <s v="014LI"/>
    <s v="PRÁCTICAS DE LABORATORIO DE IDIOMA MODERNO I: INGLÉS"/>
    <s v="GRUPO-B3"/>
    <s v="Grupo de Laboratorio de Idioma de Idioma moderno I: inglés"/>
    <s v="1S"/>
    <n v="16521187"/>
    <s v="ÁLVARO"/>
    <s v="ROJO"/>
    <s v="Mª CONCEPCIÓN"/>
    <s v="mcalvaro"/>
    <s v="m-concepcion.alvaro@unirioja.es"/>
    <n v="1.5"/>
    <n v="1.5"/>
    <x v="1"/>
    <n v="532"/>
    <s v="LABORAL DOCENTE-ASOCIADO"/>
    <s v="P04"/>
    <s v="TIEMPO PARCIAL (4+4 HORAS)"/>
    <s v="2017-09-15 00:00:00.0"/>
    <s v="2019-09-14 00:00:00.0"/>
    <s v="PI101257"/>
    <s v="PROFESOR ASOCIADO"/>
    <s v="R107"/>
    <x v="6"/>
    <n v="345"/>
    <s v="FILOLOGÍA INGLESA"/>
  </r>
  <r>
    <x v="5"/>
    <n v="78758459"/>
    <s v="FLE"/>
    <n v="743"/>
    <s v="014LI"/>
    <s v="GRUPO-C1"/>
    <s v="Idioma moderno I: Inglés"/>
    <s v="GLI"/>
    <s v="GRUPO DE LABORATORIO DE IDIOMAS"/>
    <s v="014LI"/>
    <s v="PRÁCTICAS DE LABORATORIO DE IDIOMA MODERNO I: INGLÉS"/>
    <s v="GRUPO-C1"/>
    <s v="Grupo de Laboratorio de Idioma de Idioma moderno I: inglés"/>
    <s v="1S"/>
    <n v="78758459"/>
    <s v="GARCÍA"/>
    <s v="FERNÁNDEZ"/>
    <s v="LAURA"/>
    <s v="lagarcf"/>
    <s v="laura.garciaf@alum.unirioja.es"/>
    <n v="1.5"/>
    <n v="1.5"/>
    <x v="1"/>
    <n v="0"/>
    <s v="DOCTOR"/>
    <n v="0"/>
    <s v="_"/>
    <s v="2018-12-01 00:00:00.0"/>
    <s v="2019-11-30 00:00:00.0"/>
    <s v="D07INVESTIGADOR1"/>
    <s v="ACCESO SISTEMA ESPAÑOL CIENCIA E INNOVACIÓN"/>
    <s v="R107"/>
    <x v="6"/>
    <n v="345"/>
    <s v="FILOLOGÍA INGLESA"/>
  </r>
  <r>
    <x v="5"/>
    <n v="25142660"/>
    <s v="FLE"/>
    <n v="743"/>
    <s v="014LI"/>
    <s v="GRUPO-C2"/>
    <s v="Idioma moderno I: Inglés"/>
    <s v="GLI"/>
    <s v="GRUPO DE LABORATORIO DE IDIOMAS"/>
    <s v="014LI"/>
    <s v="PRÁCTICAS DE LABORATORIO DE IDIOMA MODERNO I: INGLÉS"/>
    <s v="GRUPO-C2"/>
    <s v="Grupo de Laboratorio de Idioma de Idioma moderno I: inglés"/>
    <s v="1S"/>
    <n v="25142660"/>
    <s v="GARCÍA"/>
    <s v="ALAMÁN"/>
    <s v="MARTA"/>
    <s v="magarcala"/>
    <s v="marta.garciaa@unirioja.es"/>
    <n v="1.5"/>
    <n v="1.5"/>
    <x v="0"/>
    <n v="532"/>
    <s v="LABORAL DOCENTE-ASOCIADO"/>
    <s v="P03"/>
    <s v="TIEMPO PARCIAL (3+3 HORAS)"/>
    <s v="2018-09-17 00:00:00.0"/>
    <s v="2019-09-14 00:00:00.0"/>
    <s v="PI101374"/>
    <s v="PROFESOR ASOCIADO"/>
    <s v="R107"/>
    <x v="6"/>
    <n v="345"/>
    <s v="FILOLOGÍA INGLESA"/>
  </r>
  <r>
    <x v="5"/>
    <n v="47106053"/>
    <s v="FLE"/>
    <n v="743"/>
    <s v="014R"/>
    <s v="GRUPO-A1"/>
    <s v="Idioma moderno I: Inglés"/>
    <s v="GR"/>
    <s v="GRUPO REDUCIDO"/>
    <s v="014R"/>
    <s v="PRACTICAS DE AULA DE IDIOMA MODERNO I: INGLÉS"/>
    <s v="GRUPO-A1"/>
    <s v="Prácticas de Aula de Idioma moderno I: inglés"/>
    <s v="1S"/>
    <n v="47106053"/>
    <s v="FIDALGO"/>
    <s v="ALLO"/>
    <s v="LUISA"/>
    <s v="lufidalg"/>
    <s v="luisa.fidalgoa@unirioja.es"/>
    <n v="1.5"/>
    <n v="1.5"/>
    <x v="1"/>
    <n v="536"/>
    <s v="PROFESOR INTERINO"/>
    <s v="C01"/>
    <s v="TIEMPO COMPLETO"/>
    <s v="2017-09-15 00:00:00.0"/>
    <s v="null"/>
    <s v="PI101261"/>
    <s v="PROFESOR CONTRATADO INTERINO"/>
    <s v="R107"/>
    <x v="6"/>
    <n v="345"/>
    <s v="FILOLOGÍA INGLESA"/>
  </r>
  <r>
    <x v="5"/>
    <n v="16520166"/>
    <s v="FLE"/>
    <n v="743"/>
    <s v="014R"/>
    <s v="GRUPO-A2"/>
    <s v="Idioma moderno I: Inglés"/>
    <s v="GR"/>
    <s v="GRUPO REDUCIDO"/>
    <s v="014R"/>
    <s v="PRACTICAS DE AULA DE IDIOMA MODERNO I: INGLÉS"/>
    <s v="GRUPO-A2"/>
    <s v="Prácticas de Aula de Idioma moderno I: inglés"/>
    <s v="1S"/>
    <n v="16520166"/>
    <s v="SANTANA"/>
    <s v="MARTÍNEZ"/>
    <s v="PEDRO"/>
    <s v="psantana"/>
    <s v="pedro.santana@unirioja.es"/>
    <n v="1.5"/>
    <n v="1.5"/>
    <x v="1"/>
    <n v="504"/>
    <s v="PROFESOR TITULAR UNIVERSIDAD"/>
    <s v="01A"/>
    <s v="TIEMPO COMPLETO AMPLIADO"/>
    <s v="2012-09-01 00:00:00.0"/>
    <s v="null"/>
    <s v="DF31690"/>
    <s v="TITULAR DE UNIVERSIDAD"/>
    <s v="R107"/>
    <x v="6"/>
    <n v="345"/>
    <s v="FILOLOGÍA INGLESA"/>
  </r>
  <r>
    <x v="5"/>
    <n v="16521187"/>
    <s v="FLE"/>
    <n v="743"/>
    <s v="014R"/>
    <s v="GRUPO-B1"/>
    <s v="Idioma moderno I: Inglés"/>
    <s v="GR"/>
    <s v="GRUPO REDUCIDO"/>
    <s v="014R"/>
    <s v="PRACTICAS DE AULA DE IDIOMA MODERNO I: INGLÉS"/>
    <s v="GRUPO-B1"/>
    <s v="Prácticas de Aula de Idioma moderno I: inglés"/>
    <s v="1S"/>
    <n v="16521187"/>
    <s v="ÁLVARO"/>
    <s v="ROJO"/>
    <s v="Mª CONCEPCIÓN"/>
    <s v="mcalvaro"/>
    <s v="m-concepcion.alvaro@unirioja.es"/>
    <n v="1.5"/>
    <n v="1.5"/>
    <x v="1"/>
    <n v="532"/>
    <s v="LABORAL DOCENTE-ASOCIADO"/>
    <s v="P04"/>
    <s v="TIEMPO PARCIAL (4+4 HORAS)"/>
    <s v="2017-09-15 00:00:00.0"/>
    <s v="2019-09-14 00:00:00.0"/>
    <s v="PI101257"/>
    <s v="PROFESOR ASOCIADO"/>
    <s v="R107"/>
    <x v="6"/>
    <n v="345"/>
    <s v="FILOLOGÍA INGLESA"/>
  </r>
  <r>
    <x v="5"/>
    <n v="45663944"/>
    <s v="FLE"/>
    <n v="743"/>
    <s v="014R"/>
    <s v="GRUPO-B2"/>
    <s v="Idioma moderno I: Inglés"/>
    <s v="GR"/>
    <s v="GRUPO REDUCIDO"/>
    <s v="014R"/>
    <s v="PRACTICAS DE AULA DE IDIOMA MODERNO I: INGLÉS"/>
    <s v="GRUPO-B2"/>
    <s v="Prácticas de Aula de Idioma moderno I: inglés"/>
    <s v="1S"/>
    <n v="45663944"/>
    <s v="GARRETAS"/>
    <s v="FERNÁNDEZ"/>
    <s v="VIRGINIA"/>
    <s v="vigarret"/>
    <s v="virginia.garretas@unirioja.es"/>
    <n v="1.5"/>
    <n v="1.5"/>
    <x v="1"/>
    <n v="532"/>
    <s v="LABORAL DOCENTE-ASOCIADO"/>
    <s v="P03"/>
    <s v="TIEMPO PARCIAL (3+3 HORAS)"/>
    <s v="2016-09-15 00:00:00.0"/>
    <s v="2019-09-14 00:00:00.0"/>
    <s v="PI101120"/>
    <s v="PROFESOR ASOCIADO"/>
    <s v="R107"/>
    <x v="6"/>
    <n v="345"/>
    <s v="FILOLOGÍA INGLESA"/>
  </r>
  <r>
    <x v="5"/>
    <n v="16521187"/>
    <s v="FLE"/>
    <n v="743"/>
    <s v="014R"/>
    <s v="GRUPO-B3"/>
    <s v="Idioma moderno I: Inglés"/>
    <s v="GR"/>
    <s v="GRUPO REDUCIDO"/>
    <s v="014R"/>
    <s v="PRACTICAS DE AULA DE IDIOMA MODERNO I: INGLÉS"/>
    <s v="GRUPO-B3"/>
    <s v="Prácticas de Aula de Idioma moderno I: inglés"/>
    <s v="1S"/>
    <n v="16521187"/>
    <s v="ÁLVARO"/>
    <s v="ROJO"/>
    <s v="Mª CONCEPCIÓN"/>
    <s v="mcalvaro"/>
    <s v="m-concepcion.alvaro@unirioja.es"/>
    <n v="1.5"/>
    <n v="1.5"/>
    <x v="1"/>
    <n v="532"/>
    <s v="LABORAL DOCENTE-ASOCIADO"/>
    <s v="P04"/>
    <s v="TIEMPO PARCIAL (4+4 HORAS)"/>
    <s v="2017-09-15 00:00:00.0"/>
    <s v="2019-09-14 00:00:00.0"/>
    <s v="PI101257"/>
    <s v="PROFESOR ASOCIADO"/>
    <s v="R107"/>
    <x v="6"/>
    <n v="345"/>
    <s v="FILOLOGÍA INGLESA"/>
  </r>
  <r>
    <x v="5"/>
    <n v="78758459"/>
    <s v="FLE"/>
    <n v="743"/>
    <s v="014R"/>
    <s v="GRUPO-C1"/>
    <s v="Idioma moderno I: Inglés"/>
    <s v="GR"/>
    <s v="GRUPO REDUCIDO"/>
    <s v="014R"/>
    <s v="PRACTICAS DE AULA DE IDIOMA MODERNO I: INGLÉS"/>
    <s v="GRUPO-C1"/>
    <s v="Prácticas de Aula de Idioma moderno I: inglés"/>
    <s v="1S"/>
    <n v="78758459"/>
    <s v="GARCÍA"/>
    <s v="FERNÁNDEZ"/>
    <s v="LAURA"/>
    <s v="lagarcf"/>
    <s v="laura.garciaf@alum.unirioja.es"/>
    <n v="1.5"/>
    <n v="1.5"/>
    <x v="1"/>
    <n v="0"/>
    <s v="DOCTOR"/>
    <n v="0"/>
    <s v="_"/>
    <s v="2018-12-01 00:00:00.0"/>
    <s v="2019-11-30 00:00:00.0"/>
    <s v="D07INVESTIGADOR1"/>
    <s v="ACCESO SISTEMA ESPAÑOL CIENCIA E INNOVACIÓN"/>
    <s v="R107"/>
    <x v="6"/>
    <n v="345"/>
    <s v="FILOLOGÍA INGLESA"/>
  </r>
  <r>
    <x v="5"/>
    <n v="25142660"/>
    <s v="FLE"/>
    <n v="743"/>
    <s v="014R"/>
    <s v="GRUPO-C2"/>
    <s v="Idioma moderno I: Inglés"/>
    <s v="GR"/>
    <s v="GRUPO REDUCIDO"/>
    <s v="014R"/>
    <s v="PRACTICAS DE AULA DE IDIOMA MODERNO I: INGLÉS"/>
    <s v="GRUPO-C2"/>
    <s v="Prácticas de Aula de Idioma moderno I: inglés"/>
    <s v="1S"/>
    <n v="25142660"/>
    <s v="GARCÍA"/>
    <s v="ALAMÁN"/>
    <s v="MARTA"/>
    <s v="magarcala"/>
    <s v="marta.garciaa@unirioja.es"/>
    <n v="1.5"/>
    <n v="1.5"/>
    <x v="0"/>
    <n v="532"/>
    <s v="LABORAL DOCENTE-ASOCIADO"/>
    <s v="P03"/>
    <s v="TIEMPO PARCIAL (3+3 HORAS)"/>
    <s v="2018-09-17 00:00:00.0"/>
    <s v="2019-09-14 00:00:00.0"/>
    <s v="PI101374"/>
    <s v="PROFESOR ASOCIADO"/>
    <s v="R107"/>
    <x v="6"/>
    <n v="345"/>
    <s v="FILOLOGÍA INGLESA"/>
  </r>
  <r>
    <x v="6"/>
    <n v="16593055"/>
    <s v="FCE"/>
    <n v="743"/>
    <s v="014G"/>
    <s v="GRUPO-E"/>
    <s v="Idioma moderno I: Inglés"/>
    <s v="GG"/>
    <s v="GRUPO GRANDE"/>
    <s v="014G"/>
    <s v="TEORIA DE IDIOMA MODERNO I: INGLÉS"/>
    <s v="GRUPO-E"/>
    <s v="Grupo de Teoria de IDIOMA MODERNO I: INGLÉS"/>
    <s v="1S"/>
    <n v="16593055"/>
    <s v="NOVO"/>
    <s v="URRACA"/>
    <s v="CARMEN"/>
    <s v="canovo"/>
    <s v="carmen.novo@unirioja.es"/>
    <n v="3"/>
    <n v="3"/>
    <x v="1"/>
    <n v="536"/>
    <s v="PROFESOR INTERINO"/>
    <s v="C01"/>
    <s v="TIEMPO COMPLETO"/>
    <s v="2018-09-17 00:00:00.0"/>
    <s v="null"/>
    <s v="PI101369"/>
    <s v="PROFESOR CONTRATADO INTERINO"/>
    <s v="R107"/>
    <x v="6"/>
    <n v="345"/>
    <s v="FILOLOGÍA INGLESA"/>
  </r>
  <r>
    <x v="6"/>
    <n v="16626763"/>
    <s v="FCE"/>
    <n v="743"/>
    <s v="014LI"/>
    <s v="GRUPO-E1"/>
    <s v="Idioma moderno I: Inglés"/>
    <s v="GLI"/>
    <s v="GRUPO DE LABORATORIO DE IDIOMAS"/>
    <s v="014LI"/>
    <s v="PRÁCTICAS DE LABORATORIO DE IDIOMA MODERNO I: INGLÉS"/>
    <s v="GRUPO-E1"/>
    <s v="Grupo de Laboratorio de Idioma de Idioma moderno I: inglés"/>
    <s v="1S"/>
    <n v="16626763"/>
    <s v="OJANGUREN"/>
    <s v="LÓPEZ"/>
    <s v="ANA ELVIRA"/>
    <s v="anojangu"/>
    <s v="ana-elvira.ojanguren@unirioja.es"/>
    <n v="0.8"/>
    <n v="0.8"/>
    <x v="1"/>
    <n v="536"/>
    <s v="PROFESOR INTERINO"/>
    <s v="C01"/>
    <s v="TIEMPO COMPLETO"/>
    <s v="2019-01-29 00:00:00.0"/>
    <s v="null"/>
    <s v="PI101370"/>
    <s v="PROFESOR CONTRATADO INTERINO"/>
    <s v="R107"/>
    <x v="6"/>
    <n v="345"/>
    <s v="FILOLOGÍA INGLESA"/>
  </r>
  <r>
    <x v="6"/>
    <n v="75147826"/>
    <s v="FCE"/>
    <n v="743"/>
    <s v="014LI"/>
    <s v="GRUPO-E1"/>
    <s v="Idioma moderno I: Inglés"/>
    <s v="GLI"/>
    <s v="GRUPO DE LABORATORIO DE IDIOMAS"/>
    <s v="014LI"/>
    <s v="PRÁCTICAS DE LABORATORIO DE IDIOMA MODERNO I: INGLÉS"/>
    <s v="GRUPO-E1"/>
    <s v="Grupo de Laboratorio de Idioma de Idioma moderno I: inglés"/>
    <s v="1S"/>
    <n v="75147826"/>
    <s v="GÓMEZ"/>
    <s v="JIMÉNEZ"/>
    <s v="EVA MARÍA"/>
    <s v="evgomej"/>
    <s v="eva-maria.gomez@unirioja.es"/>
    <n v="0.7"/>
    <n v="0.7"/>
    <x v="1"/>
    <n v="536"/>
    <s v="PROFESOR INTERINO"/>
    <s v="C01"/>
    <s v="TIEMPO COMPLETO"/>
    <s v="2018-09-17 00:00:00.0"/>
    <s v="2018-11-14 00:00:00.0"/>
    <s v="PI101370"/>
    <s v="PROFESOR CONTRATADO INTERINO"/>
    <s v="R107"/>
    <x v="6"/>
    <n v="345"/>
    <s v="FILOLOGÍA INGLESA"/>
  </r>
  <r>
    <x v="6"/>
    <n v="16626763"/>
    <s v="FCE"/>
    <n v="743"/>
    <s v="014LI"/>
    <s v="GRUPO-E2"/>
    <s v="Idioma moderno I: Inglés"/>
    <s v="GLI"/>
    <s v="GRUPO DE LABORATORIO DE IDIOMAS"/>
    <s v="014LI"/>
    <s v="PRÁCTICAS DE LABORATORIO DE IDIOMA MODERNO I: INGLÉS"/>
    <s v="GRUPO-E2"/>
    <s v="Grupo de Laboratorio de Idioma de Idioma moderno I: inglés"/>
    <s v="1S"/>
    <n v="16626763"/>
    <s v="OJANGUREN"/>
    <s v="LÓPEZ"/>
    <s v="ANA ELVIRA"/>
    <s v="anojangu"/>
    <s v="ana-elvira.ojanguren@unirioja.es"/>
    <n v="0.8"/>
    <n v="0.8"/>
    <x v="1"/>
    <n v="536"/>
    <s v="PROFESOR INTERINO"/>
    <s v="C01"/>
    <s v="TIEMPO COMPLETO"/>
    <s v="2019-01-29 00:00:00.0"/>
    <s v="null"/>
    <s v="PI101370"/>
    <s v="PROFESOR CONTRATADO INTERINO"/>
    <s v="R107"/>
    <x v="6"/>
    <n v="345"/>
    <s v="FILOLOGÍA INGLESA"/>
  </r>
  <r>
    <x v="6"/>
    <n v="75147826"/>
    <s v="FCE"/>
    <n v="743"/>
    <s v="014LI"/>
    <s v="GRUPO-E2"/>
    <s v="Idioma moderno I: Inglés"/>
    <s v="GLI"/>
    <s v="GRUPO DE LABORATORIO DE IDIOMAS"/>
    <s v="014LI"/>
    <s v="PRÁCTICAS DE LABORATORIO DE IDIOMA MODERNO I: INGLÉS"/>
    <s v="GRUPO-E2"/>
    <s v="Grupo de Laboratorio de Idioma de Idioma moderno I: inglés"/>
    <s v="1S"/>
    <n v="75147826"/>
    <s v="GÓMEZ"/>
    <s v="JIMÉNEZ"/>
    <s v="EVA MARÍA"/>
    <s v="evgomej"/>
    <s v="eva-maria.gomez@unirioja.es"/>
    <n v="0.7"/>
    <n v="0.7"/>
    <x v="1"/>
    <n v="536"/>
    <s v="PROFESOR INTERINO"/>
    <s v="C01"/>
    <s v="TIEMPO COMPLETO"/>
    <s v="2018-09-17 00:00:00.0"/>
    <s v="2018-11-14 00:00:00.0"/>
    <s v="PI101370"/>
    <s v="PROFESOR CONTRATADO INTERINO"/>
    <s v="R107"/>
    <x v="6"/>
    <n v="345"/>
    <s v="FILOLOGÍA INGLESA"/>
  </r>
  <r>
    <x v="6"/>
    <n v="16626763"/>
    <s v="FCE"/>
    <n v="743"/>
    <s v="014R"/>
    <s v="GRUPO-E1"/>
    <s v="Idioma moderno I: Inglés"/>
    <s v="GR"/>
    <s v="GRUPO REDUCIDO"/>
    <s v="014R"/>
    <s v="PRACTICAS DE AULA DE IDIOMA MODERNO I: INGLÉS"/>
    <s v="GRUPO-E1"/>
    <s v="Prácticas de Aula de Idioma moderno I: inglés"/>
    <s v="1S"/>
    <n v="16626763"/>
    <s v="OJANGUREN"/>
    <s v="LÓPEZ"/>
    <s v="ANA ELVIRA"/>
    <s v="anojangu"/>
    <s v="ana-elvira.ojanguren@unirioja.es"/>
    <n v="0.8"/>
    <n v="0.8"/>
    <x v="1"/>
    <n v="536"/>
    <s v="PROFESOR INTERINO"/>
    <s v="C01"/>
    <s v="TIEMPO COMPLETO"/>
    <s v="2019-01-29 00:00:00.0"/>
    <s v="null"/>
    <s v="PI101370"/>
    <s v="PROFESOR CONTRATADO INTERINO"/>
    <s v="R107"/>
    <x v="6"/>
    <n v="345"/>
    <s v="FILOLOGÍA INGLESA"/>
  </r>
  <r>
    <x v="6"/>
    <n v="75147826"/>
    <s v="FCE"/>
    <n v="743"/>
    <s v="014R"/>
    <s v="GRUPO-E1"/>
    <s v="Idioma moderno I: Inglés"/>
    <s v="GR"/>
    <s v="GRUPO REDUCIDO"/>
    <s v="014R"/>
    <s v="PRACTICAS DE AULA DE IDIOMA MODERNO I: INGLÉS"/>
    <s v="GRUPO-E1"/>
    <s v="Prácticas de Aula de Idioma moderno I: inglés"/>
    <s v="1S"/>
    <n v="75147826"/>
    <s v="GÓMEZ"/>
    <s v="JIMÉNEZ"/>
    <s v="EVA MARÍA"/>
    <s v="evgomej"/>
    <s v="eva-maria.gomez@unirioja.es"/>
    <n v="0.7"/>
    <n v="0.7"/>
    <x v="1"/>
    <n v="536"/>
    <s v="PROFESOR INTERINO"/>
    <s v="C01"/>
    <s v="TIEMPO COMPLETO"/>
    <s v="2018-09-17 00:00:00.0"/>
    <s v="2018-11-14 00:00:00.0"/>
    <s v="PI101370"/>
    <s v="PROFESOR CONTRATADO INTERINO"/>
    <s v="R107"/>
    <x v="6"/>
    <n v="345"/>
    <s v="FILOLOGÍA INGLESA"/>
  </r>
  <r>
    <x v="6"/>
    <n v="16626763"/>
    <s v="FCE"/>
    <n v="743"/>
    <s v="014R"/>
    <s v="GRUPO-E2"/>
    <s v="Idioma moderno I: Inglés"/>
    <s v="GR"/>
    <s v="GRUPO REDUCIDO"/>
    <s v="014R"/>
    <s v="PRACTICAS DE AULA DE IDIOMA MODERNO I: INGLÉS"/>
    <s v="GRUPO-E2"/>
    <s v="Prácticas de Aula de Idioma moderno I: inglés"/>
    <s v="1S"/>
    <n v="16626763"/>
    <s v="OJANGUREN"/>
    <s v="LÓPEZ"/>
    <s v="ANA ELVIRA"/>
    <s v="anojangu"/>
    <s v="ana-elvira.ojanguren@unirioja.es"/>
    <n v="0.8"/>
    <n v="0.8"/>
    <x v="1"/>
    <n v="536"/>
    <s v="PROFESOR INTERINO"/>
    <s v="C01"/>
    <s v="TIEMPO COMPLETO"/>
    <s v="2019-01-29 00:00:00.0"/>
    <s v="null"/>
    <s v="PI101370"/>
    <s v="PROFESOR CONTRATADO INTERINO"/>
    <s v="R107"/>
    <x v="6"/>
    <n v="345"/>
    <s v="FILOLOGÍA INGLESA"/>
  </r>
  <r>
    <x v="6"/>
    <n v="75147826"/>
    <s v="FCE"/>
    <n v="743"/>
    <s v="014R"/>
    <s v="GRUPO-E2"/>
    <s v="Idioma moderno I: Inglés"/>
    <s v="GR"/>
    <s v="GRUPO REDUCIDO"/>
    <s v="014R"/>
    <s v="PRACTICAS DE AULA DE IDIOMA MODERNO I: INGLÉS"/>
    <s v="GRUPO-E2"/>
    <s v="Prácticas de Aula de Idioma moderno I: inglés"/>
    <s v="1S"/>
    <n v="75147826"/>
    <s v="GÓMEZ"/>
    <s v="JIMÉNEZ"/>
    <s v="EVA MARÍA"/>
    <s v="evgomej"/>
    <s v="eva-maria.gomez@unirioja.es"/>
    <n v="0.7"/>
    <n v="0.7"/>
    <x v="1"/>
    <n v="536"/>
    <s v="PROFESOR INTERINO"/>
    <s v="C01"/>
    <s v="TIEMPO COMPLETO"/>
    <s v="2018-09-17 00:00:00.0"/>
    <s v="2018-11-14 00:00:00.0"/>
    <s v="PI101370"/>
    <s v="PROFESOR CONTRATADO INTERINO"/>
    <s v="R107"/>
    <x v="6"/>
    <n v="345"/>
    <s v="FILOLOGÍA INGLESA"/>
  </r>
  <r>
    <x v="8"/>
    <n v="16593055"/>
    <s v="FLE"/>
    <n v="743"/>
    <s v="014G"/>
    <s v="GRUPO-E"/>
    <s v="Idioma moderno I: Inglés"/>
    <s v="GG"/>
    <s v="GRUPO GRANDE"/>
    <s v="014G"/>
    <s v="TEORIA DE IDIOMA MODERNO I: INGLÉS"/>
    <s v="GRUPO-E"/>
    <s v="Grupo de Teoria de IDIOMA MODERNO I: INGLÉS"/>
    <s v="1S"/>
    <n v="16593055"/>
    <s v="NOVO"/>
    <s v="URRACA"/>
    <s v="CARMEN"/>
    <s v="canovo"/>
    <s v="carmen.novo@unirioja.es"/>
    <n v="3"/>
    <m/>
    <x v="1"/>
    <n v="536"/>
    <s v="PROFESOR INTERINO"/>
    <s v="C01"/>
    <s v="TIEMPO COMPLETO"/>
    <s v="2018-09-17 00:00:00.0"/>
    <s v="null"/>
    <s v="PI101369"/>
    <s v="PROFESOR CONTRATADO INTERINO"/>
    <s v="R107"/>
    <x v="6"/>
    <n v="345"/>
    <s v="FILOLOGÍA INGLESA"/>
  </r>
  <r>
    <x v="8"/>
    <n v="16626763"/>
    <s v="FLE"/>
    <n v="743"/>
    <s v="014LI"/>
    <s v="GRUPO-E3"/>
    <s v="Idioma moderno I: Inglés"/>
    <s v="GLI"/>
    <s v="GRUPO DE LABORATORIO DE IDIOMAS"/>
    <s v="014LI"/>
    <s v="PRÁCTICAS DE LABORATORIO DE IDIOMA MODERNO I: INGLÉS"/>
    <s v="GRUPO-E3"/>
    <s v="Grupo de Laboratorio de Idioma de Idioma moderno I: inglés"/>
    <s v="1S"/>
    <n v="16626763"/>
    <s v="OJANGUREN"/>
    <s v="LÓPEZ"/>
    <s v="ANA ELVIRA"/>
    <s v="anojangu"/>
    <s v="ana-elvira.ojanguren@unirioja.es"/>
    <n v="0.8"/>
    <n v="0.8"/>
    <x v="1"/>
    <n v="536"/>
    <s v="PROFESOR INTERINO"/>
    <s v="C01"/>
    <s v="TIEMPO COMPLETO"/>
    <s v="2019-01-29 00:00:00.0"/>
    <s v="null"/>
    <s v="PI101370"/>
    <s v="PROFESOR CONTRATADO INTERINO"/>
    <s v="R107"/>
    <x v="6"/>
    <n v="345"/>
    <s v="FILOLOGÍA INGLESA"/>
  </r>
  <r>
    <x v="8"/>
    <n v="75147826"/>
    <s v="FLE"/>
    <n v="743"/>
    <s v="014LI"/>
    <s v="GRUPO-E3"/>
    <s v="Idioma moderno I: Inglés"/>
    <s v="GLI"/>
    <s v="GRUPO DE LABORATORIO DE IDIOMAS"/>
    <s v="014LI"/>
    <s v="PRÁCTICAS DE LABORATORIO DE IDIOMA MODERNO I: INGLÉS"/>
    <s v="GRUPO-E3"/>
    <s v="Grupo de Laboratorio de Idioma de Idioma moderno I: inglés"/>
    <s v="1S"/>
    <n v="75147826"/>
    <s v="GÓMEZ"/>
    <s v="JIMÉNEZ"/>
    <s v="EVA MARÍA"/>
    <s v="evgomej"/>
    <s v="eva-maria.gomez@unirioja.es"/>
    <n v="0.7"/>
    <n v="0.7"/>
    <x v="1"/>
    <n v="536"/>
    <s v="PROFESOR INTERINO"/>
    <s v="C01"/>
    <s v="TIEMPO COMPLETO"/>
    <s v="2018-09-17 00:00:00.0"/>
    <s v="2018-11-14 00:00:00.0"/>
    <s v="PI101370"/>
    <s v="PROFESOR CONTRATADO INTERINO"/>
    <s v="R107"/>
    <x v="6"/>
    <n v="345"/>
    <s v="FILOLOGÍA INGLESA"/>
  </r>
  <r>
    <x v="8"/>
    <n v="16626763"/>
    <s v="FLE"/>
    <n v="743"/>
    <s v="014R"/>
    <s v="GRUPO-E3"/>
    <s v="Idioma moderno I: Inglés"/>
    <s v="GR"/>
    <s v="GRUPO REDUCIDO"/>
    <s v="014R"/>
    <s v="PRACTICAS DE AULA DE IDIOMA MODERNO I: INGLÉS"/>
    <s v="GRUPO-E3"/>
    <s v="Prácticas de Aula de Idioma moderno I: inglés"/>
    <s v="1S"/>
    <n v="16626763"/>
    <s v="OJANGUREN"/>
    <s v="LÓPEZ"/>
    <s v="ANA ELVIRA"/>
    <s v="anojangu"/>
    <s v="ana-elvira.ojanguren@unirioja.es"/>
    <n v="0.8"/>
    <n v="0.8"/>
    <x v="1"/>
    <n v="536"/>
    <s v="PROFESOR INTERINO"/>
    <s v="C01"/>
    <s v="TIEMPO COMPLETO"/>
    <s v="2019-01-29 00:00:00.0"/>
    <s v="null"/>
    <s v="PI101370"/>
    <s v="PROFESOR CONTRATADO INTERINO"/>
    <s v="R107"/>
    <x v="6"/>
    <n v="345"/>
    <s v="FILOLOGÍA INGLESA"/>
  </r>
  <r>
    <x v="8"/>
    <n v="75147826"/>
    <s v="FLE"/>
    <n v="743"/>
    <s v="014R"/>
    <s v="GRUPO-E3"/>
    <s v="Idioma moderno I: Inglés"/>
    <s v="GR"/>
    <s v="GRUPO REDUCIDO"/>
    <s v="014R"/>
    <s v="PRACTICAS DE AULA DE IDIOMA MODERNO I: INGLÉS"/>
    <s v="GRUPO-E3"/>
    <s v="Prácticas de Aula de Idioma moderno I: inglés"/>
    <s v="1S"/>
    <n v="75147826"/>
    <s v="GÓMEZ"/>
    <s v="JIMÉNEZ"/>
    <s v="EVA MARÍA"/>
    <s v="evgomej"/>
    <s v="eva-maria.gomez@unirioja.es"/>
    <n v="0.7"/>
    <n v="0.7"/>
    <x v="1"/>
    <n v="536"/>
    <s v="PROFESOR INTERINO"/>
    <s v="C01"/>
    <s v="TIEMPO COMPLETO"/>
    <s v="2018-09-17 00:00:00.0"/>
    <s v="2018-11-14 00:00:00.0"/>
    <s v="PI101370"/>
    <s v="PROFESOR CONTRATADO INTERINO"/>
    <s v="R107"/>
    <x v="6"/>
    <n v="345"/>
    <s v="FILOLOGÍA INGLESA"/>
  </r>
  <r>
    <x v="9"/>
    <n v="16591198"/>
    <s v="FLE"/>
    <n v="743"/>
    <s v="014G"/>
    <s v="GRUPO-F"/>
    <s v="Idioma moderno I: Inglés"/>
    <s v="GG"/>
    <s v="GRUPO GRANDE"/>
    <s v="014G"/>
    <s v="TEORIA DE IDIOMA MODERNO I: INGLÉS"/>
    <s v="GRUPO-F"/>
    <s v="Grupo de Teoria de IDIOMA MODERNO I: INGLÉS"/>
    <s v="1S"/>
    <n v="16591198"/>
    <s v="DÍEZ"/>
    <s v="VELASCO"/>
    <s v="OLGA ISABEL"/>
    <s v="oldiez"/>
    <s v="olga-isabel.diez@unirioja.es"/>
    <n v="3"/>
    <n v="3"/>
    <x v="0"/>
    <n v="532"/>
    <s v="LABORAL DOCENTE-ASOCIADO"/>
    <s v="P03"/>
    <s v="TIEMPO PARCIAL (3+3 HORAS)"/>
    <s v="2016-09-15 00:00:00.0"/>
    <s v="2019-09-14 00:00:00.0"/>
    <s v="PI101035"/>
    <s v="PROFESOR ASOCIADO"/>
    <s v="R107"/>
    <x v="6"/>
    <n v="345"/>
    <s v="FILOLOGÍA INGLESA"/>
  </r>
  <r>
    <x v="9"/>
    <n v="16626817"/>
    <s v="FLE"/>
    <n v="743"/>
    <s v="014LI"/>
    <s v="GRUPO-F1"/>
    <s v="Idioma moderno I: Inglés"/>
    <s v="GLI"/>
    <s v="GRUPO DE LABORATORIO DE IDIOMAS"/>
    <s v="014LI"/>
    <s v="PRÁCTICAS DE LABORATORIO DE IDIOMA MODERNO I: INGLÉS"/>
    <s v="GRUPO-F1"/>
    <s v="Grupo de Laboratorio de Idioma de Idioma moderno I: inglés"/>
    <s v="1S"/>
    <n v="16626817"/>
    <s v="GONZÁLEZ"/>
    <s v="GARCÍA"/>
    <s v="JONATAN"/>
    <s v="jogonzg"/>
    <s v="jonatan.gonzalezg@alum.unirioja.es"/>
    <n v="1.5"/>
    <n v="1.5"/>
    <x v="1"/>
    <n v="121"/>
    <s v="PERSONAL INVESTIGADOR EN FORMACIÓN"/>
    <n v="0"/>
    <s v="_"/>
    <s v="2017-05-15 00:00:00.0"/>
    <s v="2019-05-14 00:00:00.0"/>
    <s v="D07BECARIO2"/>
    <s v="PERSONAL INVESTIGADOR PREDOCTORAL EN FORMACIÓN"/>
    <s v="R107"/>
    <x v="6"/>
    <n v="345"/>
    <s v="FILOLOGÍA INGLESA"/>
  </r>
  <r>
    <x v="9"/>
    <n v="16617135"/>
    <s v="FLE"/>
    <n v="743"/>
    <s v="014LI"/>
    <s v="GRUPO-F2"/>
    <s v="Idioma moderno I: Inglés"/>
    <s v="GLI"/>
    <s v="GRUPO DE LABORATORIO DE IDIOMAS"/>
    <s v="014LI"/>
    <s v="PRÁCTICAS DE LABORATORIO DE IDIOMA MODERNO I: INGLÉS"/>
    <s v="GRUPO-F2"/>
    <s v="Grupo de Laboratorio de Idioma de Idioma moderno I: inglés"/>
    <s v="1S"/>
    <n v="16617135"/>
    <s v="METOLA"/>
    <s v="RODRÍGUEZ"/>
    <s v="DARÍO"/>
    <s v="dametola"/>
    <s v="dario.metola@unirioja.es"/>
    <n v="1.5"/>
    <n v="1.5"/>
    <x v="1"/>
    <n v="536"/>
    <s v="PROFESOR INTERINO"/>
    <s v="P06"/>
    <s v="TIEMPO PARCIAL (6+6 HORAS)"/>
    <s v="2018-09-17 00:00:00.0"/>
    <s v="2019-01-04 00:00:00.0"/>
    <s v="PI101413"/>
    <s v="PROFESOR CONTRATADO INTERINO"/>
    <s v="R107"/>
    <x v="6"/>
    <n v="345"/>
    <s v="FILOLOGÍA INGLESA"/>
  </r>
  <r>
    <x v="9"/>
    <n v="72692212"/>
    <s v="FLE"/>
    <n v="743"/>
    <s v="014LI"/>
    <s v="GRUPO-F2"/>
    <s v="Idioma moderno I: Inglés"/>
    <s v="GLI"/>
    <s v="GRUPO DE LABORATORIO DE IDIOMAS"/>
    <s v="014LI"/>
    <s v="PRÁCTICAS DE LABORATORIO DE IDIOMA MODERNO I: INGLÉS"/>
    <s v="GRUPO-F2"/>
    <s v="Grupo de Laboratorio de Idioma de Idioma moderno I: inglés"/>
    <s v="1S"/>
    <n v="72692212"/>
    <s v="IZA"/>
    <s v="ERVITI"/>
    <s v="ANEIDER"/>
    <s v="aniza"/>
    <s v="aneider.izae@unirioja.es"/>
    <n v="0"/>
    <n v="0"/>
    <x v="0"/>
    <n v="536"/>
    <s v="PROFESOR INTERINO"/>
    <s v="C01"/>
    <s v="TIEMPO COMPLETO"/>
    <s v="2015-12-22 00:00:00.0"/>
    <s v="null"/>
    <s v="PI101034"/>
    <s v="PROFESOR CONTRATADO INTERINO"/>
    <s v="R107"/>
    <x v="6"/>
    <n v="345"/>
    <s v="FILOLOGÍA INGLESA"/>
  </r>
  <r>
    <x v="9"/>
    <n v="16591198"/>
    <s v="FLE"/>
    <n v="743"/>
    <s v="014R"/>
    <s v="GRUPO-F1"/>
    <s v="Idioma moderno I: Inglés"/>
    <s v="GR"/>
    <s v="GRUPO REDUCIDO"/>
    <s v="014R"/>
    <s v="PRACTICAS DE AULA DE IDIOMA MODERNO I: INGLÉS"/>
    <s v="GRUPO-F1"/>
    <s v="Prácticas de Aula de Idioma moderno I: inglés"/>
    <s v="1S"/>
    <n v="16591198"/>
    <s v="DÍEZ"/>
    <s v="VELASCO"/>
    <s v="OLGA ISABEL"/>
    <s v="oldiez"/>
    <s v="olga-isabel.diez@unirioja.es"/>
    <n v="1.5"/>
    <n v="1.5"/>
    <x v="0"/>
    <n v="532"/>
    <s v="LABORAL DOCENTE-ASOCIADO"/>
    <s v="P03"/>
    <s v="TIEMPO PARCIAL (3+3 HORAS)"/>
    <s v="2016-09-15 00:00:00.0"/>
    <s v="2019-09-14 00:00:00.0"/>
    <s v="PI101035"/>
    <s v="PROFESOR ASOCIADO"/>
    <s v="R107"/>
    <x v="6"/>
    <n v="345"/>
    <s v="FILOLOGÍA INGLESA"/>
  </r>
  <r>
    <x v="9"/>
    <n v="16626817"/>
    <s v="FLE"/>
    <n v="743"/>
    <s v="014R"/>
    <s v="GRUPO-F2"/>
    <s v="Idioma moderno I: Inglés"/>
    <s v="GR"/>
    <s v="GRUPO REDUCIDO"/>
    <s v="014R"/>
    <s v="PRACTICAS DE AULA DE IDIOMA MODERNO I: INGLÉS"/>
    <s v="GRUPO-F2"/>
    <s v="Prácticas de Aula de Idioma moderno I: inglés"/>
    <s v="1S"/>
    <n v="16626817"/>
    <s v="GONZÁLEZ"/>
    <s v="GARCÍA"/>
    <s v="JONATAN"/>
    <s v="jogonzg"/>
    <s v="jonatan.gonzalezg@alum.unirioja.es"/>
    <n v="1.5"/>
    <n v="1.5"/>
    <x v="1"/>
    <n v="121"/>
    <s v="PERSONAL INVESTIGADOR EN FORMACIÓN"/>
    <n v="0"/>
    <s v="_"/>
    <s v="2017-05-15 00:00:00.0"/>
    <s v="2019-05-14 00:00:00.0"/>
    <s v="D07BECARIO2"/>
    <s v="PERSONAL INVESTIGADOR PREDOCTORAL EN FORMACIÓN"/>
    <s v="R107"/>
    <x v="6"/>
    <n v="345"/>
    <s v="FILOLOGÍA INGLESA"/>
  </r>
  <r>
    <x v="10"/>
    <n v="16591198"/>
    <s v="FLE"/>
    <n v="743"/>
    <s v="014G"/>
    <s v="GRUPO-F"/>
    <s v="Idioma moderno I: Inglés"/>
    <s v="GG"/>
    <s v="GRUPO GRANDE"/>
    <s v="014G"/>
    <s v="TEORIA DE IDIOMA MODERNO I: INGLÉS"/>
    <s v="GRUPO-F"/>
    <s v="Grupo de Teoria de IDIOMA MODERNO I: INGLÉS"/>
    <s v="1S"/>
    <n v="16591198"/>
    <s v="DÍEZ"/>
    <s v="VELASCO"/>
    <s v="OLGA ISABEL"/>
    <s v="oldiez"/>
    <s v="olga-isabel.diez@unirioja.es"/>
    <n v="3"/>
    <m/>
    <x v="0"/>
    <n v="532"/>
    <s v="LABORAL DOCENTE-ASOCIADO"/>
    <s v="P03"/>
    <s v="TIEMPO PARCIAL (3+3 HORAS)"/>
    <s v="2016-09-15 00:00:00.0"/>
    <s v="2019-09-14 00:00:00.0"/>
    <s v="PI101035"/>
    <s v="PROFESOR ASOCIADO"/>
    <s v="R107"/>
    <x v="6"/>
    <n v="345"/>
    <s v="FILOLOGÍA INGLESA"/>
  </r>
  <r>
    <x v="10"/>
    <n v="16626817"/>
    <s v="FLE"/>
    <n v="743"/>
    <s v="014LI"/>
    <s v="GRUPO-F1"/>
    <s v="Idioma moderno I: Inglés"/>
    <s v="GLI"/>
    <s v="GRUPO DE LABORATORIO DE IDIOMAS"/>
    <s v="014LI"/>
    <s v="PRÁCTICAS DE LABORATORIO DE IDIOMA MODERNO I: INGLÉS"/>
    <s v="GRUPO-F1"/>
    <s v="Grupo de Laboratorio de Idioma de Idioma moderno I: inglés"/>
    <s v="1S"/>
    <n v="16626817"/>
    <s v="GONZÁLEZ"/>
    <s v="GARCÍA"/>
    <s v="JONATAN"/>
    <s v="jogonzg"/>
    <s v="jonatan.gonzalezg@alum.unirioja.es"/>
    <n v="1.5"/>
    <m/>
    <x v="1"/>
    <n v="121"/>
    <s v="PERSONAL INVESTIGADOR EN FORMACIÓN"/>
    <n v="0"/>
    <s v="_"/>
    <s v="2017-05-15 00:00:00.0"/>
    <s v="2019-05-14 00:00:00.0"/>
    <s v="D07BECARIO2"/>
    <s v="PERSONAL INVESTIGADOR PREDOCTORAL EN FORMACIÓN"/>
    <s v="R107"/>
    <x v="6"/>
    <n v="345"/>
    <s v="FILOLOGÍA INGLESA"/>
  </r>
  <r>
    <x v="10"/>
    <n v="16617135"/>
    <s v="FLE"/>
    <n v="743"/>
    <s v="014LI"/>
    <s v="GRUPO-F2"/>
    <s v="Idioma moderno I: Inglés"/>
    <s v="GLI"/>
    <s v="GRUPO DE LABORATORIO DE IDIOMAS"/>
    <s v="014LI"/>
    <s v="PRÁCTICAS DE LABORATORIO DE IDIOMA MODERNO I: INGLÉS"/>
    <s v="GRUPO-F2"/>
    <s v="Grupo de Laboratorio de Idioma de Idioma moderno I: inglés"/>
    <s v="1S"/>
    <n v="16617135"/>
    <s v="METOLA"/>
    <s v="RODRÍGUEZ"/>
    <s v="DARÍO"/>
    <s v="dametola"/>
    <s v="dario.metola@unirioja.es"/>
    <n v="1.5"/>
    <m/>
    <x v="1"/>
    <n v="536"/>
    <s v="PROFESOR INTERINO"/>
    <s v="P06"/>
    <s v="TIEMPO PARCIAL (6+6 HORAS)"/>
    <s v="2018-09-17 00:00:00.0"/>
    <s v="2019-01-04 00:00:00.0"/>
    <s v="PI101413"/>
    <s v="PROFESOR CONTRATADO INTERINO"/>
    <s v="R107"/>
    <x v="6"/>
    <n v="345"/>
    <s v="FILOLOGÍA INGLESA"/>
  </r>
  <r>
    <x v="10"/>
    <n v="72692212"/>
    <s v="FLE"/>
    <n v="743"/>
    <s v="014LI"/>
    <s v="GRUPO-F2"/>
    <s v="Idioma moderno I: Inglés"/>
    <s v="GLI"/>
    <s v="GRUPO DE LABORATORIO DE IDIOMAS"/>
    <s v="014LI"/>
    <s v="PRÁCTICAS DE LABORATORIO DE IDIOMA MODERNO I: INGLÉS"/>
    <s v="GRUPO-F2"/>
    <s v="Grupo de Laboratorio de Idioma de Idioma moderno I: inglés"/>
    <s v="1S"/>
    <n v="72692212"/>
    <s v="IZA"/>
    <s v="ERVITI"/>
    <s v="ANEIDER"/>
    <s v="aniza"/>
    <s v="aneider.izae@unirioja.es"/>
    <n v="0"/>
    <m/>
    <x v="0"/>
    <n v="536"/>
    <s v="PROFESOR INTERINO"/>
    <s v="C01"/>
    <s v="TIEMPO COMPLETO"/>
    <s v="2015-12-22 00:00:00.0"/>
    <s v="null"/>
    <s v="PI101034"/>
    <s v="PROFESOR CONTRATADO INTERINO"/>
    <s v="R107"/>
    <x v="6"/>
    <n v="345"/>
    <s v="FILOLOGÍA INGLESA"/>
  </r>
  <r>
    <x v="10"/>
    <n v="16591198"/>
    <s v="FLE"/>
    <n v="743"/>
    <s v="014R"/>
    <s v="GRUPO-F1"/>
    <s v="Idioma moderno I: Inglés"/>
    <s v="GR"/>
    <s v="GRUPO REDUCIDO"/>
    <s v="014R"/>
    <s v="PRACTICAS DE AULA DE IDIOMA MODERNO I: INGLÉS"/>
    <s v="GRUPO-F1"/>
    <s v="Prácticas de Aula de Idioma moderno I: inglés"/>
    <s v="1S"/>
    <n v="16591198"/>
    <s v="DÍEZ"/>
    <s v="VELASCO"/>
    <s v="OLGA ISABEL"/>
    <s v="oldiez"/>
    <s v="olga-isabel.diez@unirioja.es"/>
    <n v="1.5"/>
    <m/>
    <x v="0"/>
    <n v="532"/>
    <s v="LABORAL DOCENTE-ASOCIADO"/>
    <s v="P03"/>
    <s v="TIEMPO PARCIAL (3+3 HORAS)"/>
    <s v="2016-09-15 00:00:00.0"/>
    <s v="2019-09-14 00:00:00.0"/>
    <s v="PI101035"/>
    <s v="PROFESOR ASOCIADO"/>
    <s v="R107"/>
    <x v="6"/>
    <n v="345"/>
    <s v="FILOLOGÍA INGLESA"/>
  </r>
  <r>
    <x v="10"/>
    <n v="16626817"/>
    <s v="FLE"/>
    <n v="743"/>
    <s v="014R"/>
    <s v="GRUPO-F2"/>
    <s v="Idioma moderno I: Inglés"/>
    <s v="GR"/>
    <s v="GRUPO REDUCIDO"/>
    <s v="014R"/>
    <s v="PRACTICAS DE AULA DE IDIOMA MODERNO I: INGLÉS"/>
    <s v="GRUPO-F2"/>
    <s v="Prácticas de Aula de Idioma moderno I: inglés"/>
    <s v="1S"/>
    <n v="16626817"/>
    <s v="GONZÁLEZ"/>
    <s v="GARCÍA"/>
    <s v="JONATAN"/>
    <s v="jogonzg"/>
    <s v="jonatan.gonzalezg@alum.unirioja.es"/>
    <n v="1.5"/>
    <m/>
    <x v="1"/>
    <n v="121"/>
    <s v="PERSONAL INVESTIGADOR EN FORMACIÓN"/>
    <n v="0"/>
    <s v="_"/>
    <s v="2017-05-15 00:00:00.0"/>
    <s v="2019-05-14 00:00:00.0"/>
    <s v="D07BECARIO2"/>
    <s v="PERSONAL INVESTIGADOR PREDOCTORAL EN FORMACIÓN"/>
    <s v="R107"/>
    <x v="6"/>
    <n v="345"/>
    <s v="FILOLOGÍA INGLESA"/>
  </r>
  <r>
    <x v="4"/>
    <n v="16535879"/>
    <s v="FLE"/>
    <n v="744"/>
    <s v="017G"/>
    <s v="GRUPO-A"/>
    <s v="Idioma moderno I: Francés"/>
    <s v="GG"/>
    <s v="GRUPO GRANDE"/>
    <s v="017G"/>
    <s v="TEORIA DE IDIOMA MODERNO I: FRANCES"/>
    <s v="GRUPO-A"/>
    <s v="Grupo de Teoria de IDIOMA MODERNO I: FRANCES"/>
    <s v="1S"/>
    <n v="16535879"/>
    <s v="IÑARREA"/>
    <s v="LAS HERAS"/>
    <s v="IGNACIO"/>
    <s v="iinarrea"/>
    <s v="ignacio.inarrea@unirioja.es"/>
    <n v="0"/>
    <n v="0"/>
    <x v="1"/>
    <n v="500"/>
    <s v="CATEDRATICO DE UNIVERSIDAD"/>
    <s v="C01"/>
    <s v="TIEMPO COMPLETO"/>
    <s v="2017-12-18 00:00:00.0"/>
    <s v="null"/>
    <s v="DF100353"/>
    <s v="CATEDRÁTICO DE UNIVERSIDAD"/>
    <s v="R107"/>
    <x v="6"/>
    <n v="335"/>
    <s v="FILOLOGÍA FRANCESA"/>
  </r>
  <r>
    <x v="4"/>
    <n v="16593524"/>
    <s v="FLE"/>
    <n v="744"/>
    <s v="017G"/>
    <s v="GRUPO-A"/>
    <s v="Idioma moderno I: Francés"/>
    <s v="GG"/>
    <s v="GRUPO GRANDE"/>
    <s v="017G"/>
    <s v="TEORIA DE IDIOMA MODERNO I: FRANCES"/>
    <s v="GRUPO-A"/>
    <s v="Grupo de Teoria de IDIOMA MODERNO I: FRANCES"/>
    <s v="1S"/>
    <n v="16593524"/>
    <s v="PASCUAL"/>
    <s v="MONTEJO"/>
    <s v="LUIS"/>
    <s v="lupascm"/>
    <s v="luis.pascual@unirioja.es"/>
    <n v="3"/>
    <n v="3"/>
    <x v="1"/>
    <n v="532"/>
    <s v="LABORAL DOCENTE-ASOCIADO"/>
    <s v="P02"/>
    <s v="TIEMPO PARCIAL (2+2 HORAS)"/>
    <s v="2018-09-17 00:00:00.0"/>
    <s v="2019-09-14 00:00:00.0"/>
    <s v="PI101368"/>
    <s v="PROFESOR ASOCIADO"/>
    <s v="R107"/>
    <x v="6"/>
    <n v="335"/>
    <s v="FILOLOGÍA FRANCESA"/>
  </r>
  <r>
    <x v="4"/>
    <n v="16593524"/>
    <s v="FLE"/>
    <n v="744"/>
    <s v="017LI"/>
    <s v="GRUPO-A1"/>
    <s v="Idioma moderno I: Francés"/>
    <s v="GLI"/>
    <s v="GRUPO DE LABORATORIO DE IDIOMAS"/>
    <s v="017LI"/>
    <s v="PRÁCTICAS DE LABORATORIO DE IDIOMA MODERNO I: FRANCES"/>
    <s v="GRUPO-A1"/>
    <s v="Grupo de Laboratorio de Idiomas de Idioma moderno I: francés"/>
    <s v="1S"/>
    <n v="16593524"/>
    <s v="PASCUAL"/>
    <s v="MONTEJO"/>
    <s v="LUIS"/>
    <s v="lupascm"/>
    <s v="luis.pascual@unirioja.es"/>
    <n v="1.5"/>
    <n v="1.5"/>
    <x v="1"/>
    <n v="532"/>
    <s v="LABORAL DOCENTE-ASOCIADO"/>
    <s v="P02"/>
    <s v="TIEMPO PARCIAL (2+2 HORAS)"/>
    <s v="2018-09-17 00:00:00.0"/>
    <s v="2019-09-14 00:00:00.0"/>
    <s v="PI101368"/>
    <s v="PROFESOR ASOCIADO"/>
    <s v="R107"/>
    <x v="6"/>
    <n v="335"/>
    <s v="FILOLOGÍA FRANCESA"/>
  </r>
  <r>
    <x v="4"/>
    <n v="16593524"/>
    <s v="FLE"/>
    <n v="744"/>
    <s v="017R"/>
    <s v="GRUPO-A1"/>
    <s v="Idioma moderno I: Francés"/>
    <s v="GR"/>
    <s v="GRUPO REDUCIDO"/>
    <s v="017R"/>
    <s v="PRÁCTICAS DE AULA DE IDIOMA MODERNO I: FRANCES"/>
    <s v="GRUPO-A1"/>
    <s v="Grupo de Aula de Idioma moderno I: francés"/>
    <s v="1S"/>
    <n v="16593524"/>
    <s v="PASCUAL"/>
    <s v="MONTEJO"/>
    <s v="LUIS"/>
    <s v="lupascm"/>
    <s v="luis.pascual@unirioja.es"/>
    <n v="1.5"/>
    <n v="1.5"/>
    <x v="1"/>
    <n v="532"/>
    <s v="LABORAL DOCENTE-ASOCIADO"/>
    <s v="P02"/>
    <s v="TIEMPO PARCIAL (2+2 HORAS)"/>
    <s v="2018-09-17 00:00:00.0"/>
    <s v="2019-09-14 00:00:00.0"/>
    <s v="PI101368"/>
    <s v="PROFESOR ASOCIADO"/>
    <s v="R107"/>
    <x v="6"/>
    <n v="335"/>
    <s v="FILOLOGÍA FRANCESA"/>
  </r>
  <r>
    <x v="5"/>
    <n v="16535879"/>
    <s v="FLE"/>
    <n v="744"/>
    <s v="017G"/>
    <s v="GRUPO-A"/>
    <s v="Idioma moderno I: Francés"/>
    <s v="GG"/>
    <s v="GRUPO GRANDE"/>
    <s v="017G"/>
    <s v="TEORIA DE IDIOMA MODERNO I: FRANCES"/>
    <s v="GRUPO-A"/>
    <s v="Grupo de Teoria de IDIOMA MODERNO I: FRANCES"/>
    <s v="1S"/>
    <n v="16535879"/>
    <s v="IÑARREA"/>
    <s v="LAS HERAS"/>
    <s v="IGNACIO"/>
    <s v="iinarrea"/>
    <s v="ignacio.inarrea@unirioja.es"/>
    <n v="0"/>
    <m/>
    <x v="1"/>
    <n v="500"/>
    <s v="CATEDRATICO DE UNIVERSIDAD"/>
    <s v="C01"/>
    <s v="TIEMPO COMPLETO"/>
    <s v="2017-12-18 00:00:00.0"/>
    <s v="null"/>
    <s v="DF100353"/>
    <s v="CATEDRÁTICO DE UNIVERSIDAD"/>
    <s v="R107"/>
    <x v="6"/>
    <n v="335"/>
    <s v="FILOLOGÍA FRANCESA"/>
  </r>
  <r>
    <x v="5"/>
    <n v="16593524"/>
    <s v="FLE"/>
    <n v="744"/>
    <s v="017G"/>
    <s v="GRUPO-A"/>
    <s v="Idioma moderno I: Francés"/>
    <s v="GG"/>
    <s v="GRUPO GRANDE"/>
    <s v="017G"/>
    <s v="TEORIA DE IDIOMA MODERNO I: FRANCES"/>
    <s v="GRUPO-A"/>
    <s v="Grupo de Teoria de IDIOMA MODERNO I: FRANCES"/>
    <s v="1S"/>
    <n v="16593524"/>
    <s v="PASCUAL"/>
    <s v="MONTEJO"/>
    <s v="LUIS"/>
    <s v="lupascm"/>
    <s v="luis.pascual@unirioja.es"/>
    <n v="3"/>
    <m/>
    <x v="1"/>
    <n v="532"/>
    <s v="LABORAL DOCENTE-ASOCIADO"/>
    <s v="P02"/>
    <s v="TIEMPO PARCIAL (2+2 HORAS)"/>
    <s v="2018-09-17 00:00:00.0"/>
    <s v="2019-09-14 00:00:00.0"/>
    <s v="PI101368"/>
    <s v="PROFESOR ASOCIADO"/>
    <s v="R107"/>
    <x v="6"/>
    <n v="335"/>
    <s v="FILOLOGÍA FRANCESA"/>
  </r>
  <r>
    <x v="5"/>
    <n v="16593524"/>
    <s v="FLE"/>
    <n v="744"/>
    <s v="017LI"/>
    <s v="GRUPO-A1"/>
    <s v="Idioma moderno I: Francés"/>
    <s v="GLI"/>
    <s v="GRUPO DE LABORATORIO DE IDIOMAS"/>
    <s v="017LI"/>
    <s v="PRÁCTICAS DE LABORATORIO DE IDIOMA MODERNO I: FRANCES"/>
    <s v="GRUPO-A1"/>
    <s v="Grupo de Laboratorio de Idiomas de Idioma moderno I: francés"/>
    <s v="1S"/>
    <n v="16593524"/>
    <s v="PASCUAL"/>
    <s v="MONTEJO"/>
    <s v="LUIS"/>
    <s v="lupascm"/>
    <s v="luis.pascual@unirioja.es"/>
    <n v="1.5"/>
    <m/>
    <x v="1"/>
    <n v="532"/>
    <s v="LABORAL DOCENTE-ASOCIADO"/>
    <s v="P02"/>
    <s v="TIEMPO PARCIAL (2+2 HORAS)"/>
    <s v="2018-09-17 00:00:00.0"/>
    <s v="2019-09-14 00:00:00.0"/>
    <s v="PI101368"/>
    <s v="PROFESOR ASOCIADO"/>
    <s v="R107"/>
    <x v="6"/>
    <n v="335"/>
    <s v="FILOLOGÍA FRANCESA"/>
  </r>
  <r>
    <x v="5"/>
    <n v="16593524"/>
    <s v="FLE"/>
    <n v="744"/>
    <s v="017R"/>
    <s v="GRUPO-A1"/>
    <s v="Idioma moderno I: Francés"/>
    <s v="GR"/>
    <s v="GRUPO REDUCIDO"/>
    <s v="017R"/>
    <s v="PRÁCTICAS DE AULA DE IDIOMA MODERNO I: FRANCES"/>
    <s v="GRUPO-A1"/>
    <s v="Grupo de Aula de Idioma moderno I: francés"/>
    <s v="1S"/>
    <n v="16593524"/>
    <s v="PASCUAL"/>
    <s v="MONTEJO"/>
    <s v="LUIS"/>
    <s v="lupascm"/>
    <s v="luis.pascual@unirioja.es"/>
    <n v="1.5"/>
    <m/>
    <x v="1"/>
    <n v="532"/>
    <s v="LABORAL DOCENTE-ASOCIADO"/>
    <s v="P02"/>
    <s v="TIEMPO PARCIAL (2+2 HORAS)"/>
    <s v="2018-09-17 00:00:00.0"/>
    <s v="2019-09-14 00:00:00.0"/>
    <s v="PI101368"/>
    <s v="PROFESOR ASOCIADO"/>
    <s v="R107"/>
    <x v="6"/>
    <n v="335"/>
    <s v="FILOLOGÍA FRANCESA"/>
  </r>
  <r>
    <x v="9"/>
    <n v="16535879"/>
    <s v="FLE"/>
    <n v="744"/>
    <s v="017G"/>
    <s v="GRUPO-A"/>
    <s v="Idioma moderno I: Francés"/>
    <s v="GG"/>
    <s v="GRUPO GRANDE"/>
    <s v="017G"/>
    <s v="TEORIA DE IDIOMA MODERNO I: FRANCES"/>
    <s v="GRUPO-A"/>
    <s v="Grupo de Teoria de IDIOMA MODERNO I: FRANCES"/>
    <s v="1S"/>
    <n v="16535879"/>
    <s v="IÑARREA"/>
    <s v="LAS HERAS"/>
    <s v="IGNACIO"/>
    <s v="iinarrea"/>
    <s v="ignacio.inarrea@unirioja.es"/>
    <n v="0"/>
    <m/>
    <x v="1"/>
    <n v="500"/>
    <s v="CATEDRATICO DE UNIVERSIDAD"/>
    <s v="C01"/>
    <s v="TIEMPO COMPLETO"/>
    <s v="2017-12-18 00:00:00.0"/>
    <s v="null"/>
    <s v="DF100353"/>
    <s v="CATEDRÁTICO DE UNIVERSIDAD"/>
    <s v="R107"/>
    <x v="6"/>
    <n v="335"/>
    <s v="FILOLOGÍA FRANCESA"/>
  </r>
  <r>
    <x v="9"/>
    <n v="16593524"/>
    <s v="FLE"/>
    <n v="744"/>
    <s v="017G"/>
    <s v="GRUPO-A"/>
    <s v="Idioma moderno I: Francés"/>
    <s v="GG"/>
    <s v="GRUPO GRANDE"/>
    <s v="017G"/>
    <s v="TEORIA DE IDIOMA MODERNO I: FRANCES"/>
    <s v="GRUPO-A"/>
    <s v="Grupo de Teoria de IDIOMA MODERNO I: FRANCES"/>
    <s v="1S"/>
    <n v="16593524"/>
    <s v="PASCUAL"/>
    <s v="MONTEJO"/>
    <s v="LUIS"/>
    <s v="lupascm"/>
    <s v="luis.pascual@unirioja.es"/>
    <n v="3"/>
    <m/>
    <x v="1"/>
    <n v="532"/>
    <s v="LABORAL DOCENTE-ASOCIADO"/>
    <s v="P02"/>
    <s v="TIEMPO PARCIAL (2+2 HORAS)"/>
    <s v="2018-09-17 00:00:00.0"/>
    <s v="2019-09-14 00:00:00.0"/>
    <s v="PI101368"/>
    <s v="PROFESOR ASOCIADO"/>
    <s v="R107"/>
    <x v="6"/>
    <n v="335"/>
    <s v="FILOLOGÍA FRANCESA"/>
  </r>
  <r>
    <x v="9"/>
    <n v="16593524"/>
    <s v="FLE"/>
    <n v="744"/>
    <s v="017LI"/>
    <s v="GRUPO-A1"/>
    <s v="Idioma moderno I: Francés"/>
    <s v="GLI"/>
    <s v="GRUPO DE LABORATORIO DE IDIOMAS"/>
    <s v="017LI"/>
    <s v="PRÁCTICAS DE LABORATORIO DE IDIOMA MODERNO I: FRANCES"/>
    <s v="GRUPO-A1"/>
    <s v="Grupo de Laboratorio de Idiomas de Idioma moderno I: francés"/>
    <s v="1S"/>
    <n v="16593524"/>
    <s v="PASCUAL"/>
    <s v="MONTEJO"/>
    <s v="LUIS"/>
    <s v="lupascm"/>
    <s v="luis.pascual@unirioja.es"/>
    <n v="1.5"/>
    <m/>
    <x v="1"/>
    <n v="532"/>
    <s v="LABORAL DOCENTE-ASOCIADO"/>
    <s v="P02"/>
    <s v="TIEMPO PARCIAL (2+2 HORAS)"/>
    <s v="2018-09-17 00:00:00.0"/>
    <s v="2019-09-14 00:00:00.0"/>
    <s v="PI101368"/>
    <s v="PROFESOR ASOCIADO"/>
    <s v="R107"/>
    <x v="6"/>
    <n v="335"/>
    <s v="FILOLOGÍA FRANCESA"/>
  </r>
  <r>
    <x v="9"/>
    <n v="16593524"/>
    <s v="FLE"/>
    <n v="744"/>
    <s v="017R"/>
    <s v="GRUPO-A1"/>
    <s v="Idioma moderno I: Francés"/>
    <s v="GR"/>
    <s v="GRUPO REDUCIDO"/>
    <s v="017R"/>
    <s v="PRÁCTICAS DE AULA DE IDIOMA MODERNO I: FRANCES"/>
    <s v="GRUPO-A1"/>
    <s v="Grupo de Aula de Idioma moderno I: francés"/>
    <s v="1S"/>
    <n v="16593524"/>
    <s v="PASCUAL"/>
    <s v="MONTEJO"/>
    <s v="LUIS"/>
    <s v="lupascm"/>
    <s v="luis.pascual@unirioja.es"/>
    <n v="1.5"/>
    <m/>
    <x v="1"/>
    <n v="532"/>
    <s v="LABORAL DOCENTE-ASOCIADO"/>
    <s v="P02"/>
    <s v="TIEMPO PARCIAL (2+2 HORAS)"/>
    <s v="2018-09-17 00:00:00.0"/>
    <s v="2019-09-14 00:00:00.0"/>
    <s v="PI101368"/>
    <s v="PROFESOR ASOCIADO"/>
    <s v="R107"/>
    <x v="6"/>
    <n v="335"/>
    <s v="FILOLOGÍA FRANCESA"/>
  </r>
  <r>
    <x v="10"/>
    <n v="16535879"/>
    <s v="FLE"/>
    <n v="744"/>
    <s v="017G"/>
    <s v="GRUPO-A"/>
    <s v="Idioma moderno I: Francés"/>
    <s v="GG"/>
    <s v="GRUPO GRANDE"/>
    <s v="017G"/>
    <s v="TEORIA DE IDIOMA MODERNO I: FRANCES"/>
    <s v="GRUPO-A"/>
    <s v="Grupo de Teoria de IDIOMA MODERNO I: FRANCES"/>
    <s v="1S"/>
    <n v="16535879"/>
    <s v="IÑARREA"/>
    <s v="LAS HERAS"/>
    <s v="IGNACIO"/>
    <s v="iinarrea"/>
    <s v="ignacio.inarrea@unirioja.es"/>
    <n v="0"/>
    <m/>
    <x v="1"/>
    <n v="500"/>
    <s v="CATEDRATICO DE UNIVERSIDAD"/>
    <s v="C01"/>
    <s v="TIEMPO COMPLETO"/>
    <s v="2017-12-18 00:00:00.0"/>
    <s v="null"/>
    <s v="DF100353"/>
    <s v="CATEDRÁTICO DE UNIVERSIDAD"/>
    <s v="R107"/>
    <x v="6"/>
    <n v="335"/>
    <s v="FILOLOGÍA FRANCESA"/>
  </r>
  <r>
    <x v="10"/>
    <n v="16593524"/>
    <s v="FLE"/>
    <n v="744"/>
    <s v="017G"/>
    <s v="GRUPO-A"/>
    <s v="Idioma moderno I: Francés"/>
    <s v="GG"/>
    <s v="GRUPO GRANDE"/>
    <s v="017G"/>
    <s v="TEORIA DE IDIOMA MODERNO I: FRANCES"/>
    <s v="GRUPO-A"/>
    <s v="Grupo de Teoria de IDIOMA MODERNO I: FRANCES"/>
    <s v="1S"/>
    <n v="16593524"/>
    <s v="PASCUAL"/>
    <s v="MONTEJO"/>
    <s v="LUIS"/>
    <s v="lupascm"/>
    <s v="luis.pascual@unirioja.es"/>
    <n v="3"/>
    <m/>
    <x v="1"/>
    <n v="532"/>
    <s v="LABORAL DOCENTE-ASOCIADO"/>
    <s v="P02"/>
    <s v="TIEMPO PARCIAL (2+2 HORAS)"/>
    <s v="2018-09-17 00:00:00.0"/>
    <s v="2019-09-14 00:00:00.0"/>
    <s v="PI101368"/>
    <s v="PROFESOR ASOCIADO"/>
    <s v="R107"/>
    <x v="6"/>
    <n v="335"/>
    <s v="FILOLOGÍA FRANCESA"/>
  </r>
  <r>
    <x v="10"/>
    <n v="16593524"/>
    <s v="FLE"/>
    <n v="744"/>
    <s v="017LI"/>
    <s v="GRUPO-A1"/>
    <s v="Idioma moderno I: Francés"/>
    <s v="GLI"/>
    <s v="GRUPO DE LABORATORIO DE IDIOMAS"/>
    <s v="017LI"/>
    <s v="PRÁCTICAS DE LABORATORIO DE IDIOMA MODERNO I: FRANCES"/>
    <s v="GRUPO-A1"/>
    <s v="Grupo de Laboratorio de Idiomas de Idioma moderno I: francés"/>
    <s v="1S"/>
    <n v="16593524"/>
    <s v="PASCUAL"/>
    <s v="MONTEJO"/>
    <s v="LUIS"/>
    <s v="lupascm"/>
    <s v="luis.pascual@unirioja.es"/>
    <n v="1.5"/>
    <m/>
    <x v="1"/>
    <n v="532"/>
    <s v="LABORAL DOCENTE-ASOCIADO"/>
    <s v="P02"/>
    <s v="TIEMPO PARCIAL (2+2 HORAS)"/>
    <s v="2018-09-17 00:00:00.0"/>
    <s v="2019-09-14 00:00:00.0"/>
    <s v="PI101368"/>
    <s v="PROFESOR ASOCIADO"/>
    <s v="R107"/>
    <x v="6"/>
    <n v="335"/>
    <s v="FILOLOGÍA FRANCESA"/>
  </r>
  <r>
    <x v="10"/>
    <n v="16593524"/>
    <s v="FLE"/>
    <n v="744"/>
    <s v="017R"/>
    <s v="GRUPO-A1"/>
    <s v="Idioma moderno I: Francés"/>
    <s v="GR"/>
    <s v="GRUPO REDUCIDO"/>
    <s v="017R"/>
    <s v="PRÁCTICAS DE AULA DE IDIOMA MODERNO I: FRANCES"/>
    <s v="GRUPO-A1"/>
    <s v="Grupo de Aula de Idioma moderno I: francés"/>
    <s v="1S"/>
    <n v="16593524"/>
    <s v="PASCUAL"/>
    <s v="MONTEJO"/>
    <s v="LUIS"/>
    <s v="lupascm"/>
    <s v="luis.pascual@unirioja.es"/>
    <n v="1.5"/>
    <m/>
    <x v="1"/>
    <n v="532"/>
    <s v="LABORAL DOCENTE-ASOCIADO"/>
    <s v="P02"/>
    <s v="TIEMPO PARCIAL (2+2 HORAS)"/>
    <s v="2018-09-17 00:00:00.0"/>
    <s v="2019-09-14 00:00:00.0"/>
    <s v="PI101368"/>
    <s v="PROFESOR ASOCIADO"/>
    <s v="R107"/>
    <x v="6"/>
    <n v="335"/>
    <s v="FILOLOGÍA FRANCESA"/>
  </r>
  <r>
    <x v="4"/>
    <n v="16605769"/>
    <s v="FLE"/>
    <n v="745"/>
    <s v="019G"/>
    <s v="GRUPO-D"/>
    <s v="Idioma moderno II: Inglés"/>
    <s v="GG"/>
    <s v="GRUPO GRANDE"/>
    <s v="019G"/>
    <s v="TEORIA DE IDIOMA MODERNO II: INGLÉS"/>
    <s v="GRUPO-D"/>
    <s v="Grupo de Teoria de IDIOMA MODERNO II: INGLÉS"/>
    <s v="2S"/>
    <n v="16605769"/>
    <s v="LACALLE"/>
    <s v="PALACIOS"/>
    <s v="MIGUEL"/>
    <s v="milacall"/>
    <s v="miguel.lacalle@unirioja.es"/>
    <n v="3"/>
    <n v="3"/>
    <x v="1"/>
    <n v="536"/>
    <s v="PROFESOR INTERINO"/>
    <s v="C01"/>
    <s v="TIEMPO COMPLETO"/>
    <s v="2017-09-15 00:00:00.0"/>
    <s v="null"/>
    <s v="PI101259"/>
    <s v="PROFESOR CONTRATADO INTERINO"/>
    <s v="R107"/>
    <x v="6"/>
    <n v="345"/>
    <s v="FILOLOGÍA INGLESA"/>
  </r>
  <r>
    <x v="4"/>
    <n v="72792366"/>
    <s v="FLE"/>
    <n v="745"/>
    <s v="019G"/>
    <s v="GRUPO-G"/>
    <s v="Idioma moderno II: Inglés"/>
    <s v="GG"/>
    <s v="GRUPO GRANDE"/>
    <s v="019G"/>
    <s v="TEORIA DE IDIOMA MODERNO II: INGLÉS"/>
    <s v="GRUPO-G"/>
    <s v="Grupo de Teoria de IDIOMA MODERNO II: INGLÉS"/>
    <s v="2S"/>
    <n v="72792366"/>
    <s v="JIMÉNEZ"/>
    <s v="MARTÍNEZ LOSA"/>
    <s v="NOELIA"/>
    <s v="nojimene"/>
    <s v="noelia.jimenez@unirioja.es"/>
    <n v="1"/>
    <n v="1"/>
    <x v="1"/>
    <n v="532"/>
    <s v="LABORAL DOCENTE-ASOCIADO"/>
    <s v="P04"/>
    <s v="TIEMPO PARCIAL (4+4 HORAS)"/>
    <s v="2018-09-17 00:00:00.0"/>
    <s v="2019-09-14 00:00:00.0"/>
    <s v="PI101373"/>
    <s v="PROFESOR ASOCIADO"/>
    <s v="R107"/>
    <x v="6"/>
    <n v="345"/>
    <s v="FILOLOGÍA INGLESA"/>
  </r>
  <r>
    <x v="4"/>
    <n v="78758459"/>
    <s v="FLE"/>
    <n v="745"/>
    <s v="019G"/>
    <s v="GRUPO-G"/>
    <s v="Idioma moderno II: Inglés"/>
    <s v="GG"/>
    <s v="GRUPO GRANDE"/>
    <s v="019G"/>
    <s v="TEORIA DE IDIOMA MODERNO II: INGLÉS"/>
    <s v="GRUPO-G"/>
    <s v="Grupo de Teoria de IDIOMA MODERNO II: INGLÉS"/>
    <s v="2S"/>
    <n v="78758459"/>
    <s v="GARCÍA"/>
    <s v="FERNÁNDEZ"/>
    <s v="LAURA"/>
    <s v="lagarcf"/>
    <s v="laura.garciaf@alum.unirioja.es"/>
    <n v="2"/>
    <n v="2"/>
    <x v="1"/>
    <n v="0"/>
    <s v="DOCTOR"/>
    <n v="0"/>
    <s v="_"/>
    <s v="2018-12-01 00:00:00.0"/>
    <s v="2019-11-30 00:00:00.0"/>
    <s v="D07INVESTIGADOR1"/>
    <s v="ACCESO SISTEMA ESPAÑOL CIENCIA E INNOVACIÓN"/>
    <s v="R107"/>
    <x v="6"/>
    <n v="345"/>
    <s v="FILOLOGÍA INGLESA"/>
  </r>
  <r>
    <x v="4"/>
    <n v="16605769"/>
    <s v="FLE"/>
    <n v="745"/>
    <s v="019LI"/>
    <s v="GRUPO-D1"/>
    <s v="Idioma moderno II: Inglés"/>
    <s v="GLI"/>
    <s v="GRUPO DE LABORATORIO DE IDIOMAS"/>
    <s v="019LI"/>
    <s v="PRÁCTICAS DE LABORATORIO DE IDIOMA MODERNO I: INGLÉS"/>
    <s v="GRUPO-D1"/>
    <s v="Grupo de Laboratorio de Idiomas de Idioma moderno II: inglés"/>
    <s v="2S"/>
    <n v="16605769"/>
    <s v="LACALLE"/>
    <s v="PALACIOS"/>
    <s v="MIGUEL"/>
    <s v="milacall"/>
    <s v="miguel.lacalle@unirioja.es"/>
    <n v="1.5"/>
    <n v="1.5"/>
    <x v="1"/>
    <n v="536"/>
    <s v="PROFESOR INTERINO"/>
    <s v="C01"/>
    <s v="TIEMPO COMPLETO"/>
    <s v="2017-09-15 00:00:00.0"/>
    <s v="null"/>
    <s v="PI101259"/>
    <s v="PROFESOR CONTRATADO INTERINO"/>
    <s v="R107"/>
    <x v="6"/>
    <n v="345"/>
    <s v="FILOLOGÍA INGLESA"/>
  </r>
  <r>
    <x v="4"/>
    <n v="16593055"/>
    <s v="FLE"/>
    <n v="745"/>
    <s v="019LI"/>
    <s v="GRUPO-D2"/>
    <s v="Idioma moderno II: Inglés"/>
    <s v="GLI"/>
    <s v="GRUPO DE LABORATORIO DE IDIOMAS"/>
    <s v="019LI"/>
    <s v="PRÁCTICAS DE LABORATORIO DE IDIOMA MODERNO I: INGLÉS"/>
    <s v="GRUPO-D2"/>
    <s v="Grupo de Laboratorio de Idiomas de Idioma moderno II: inglés"/>
    <s v="2S"/>
    <n v="16593055"/>
    <s v="NOVO"/>
    <s v="URRACA"/>
    <s v="CARMEN"/>
    <s v="canovo"/>
    <s v="carmen.novo@unirioja.es"/>
    <n v="1.5"/>
    <n v="1.5"/>
    <x v="1"/>
    <n v="536"/>
    <s v="PROFESOR INTERINO"/>
    <s v="C01"/>
    <s v="TIEMPO COMPLETO"/>
    <s v="2018-09-17 00:00:00.0"/>
    <s v="null"/>
    <s v="PI101369"/>
    <s v="PROFESOR CONTRATADO INTERINO"/>
    <s v="R107"/>
    <x v="6"/>
    <n v="345"/>
    <s v="FILOLOGÍA INGLESA"/>
  </r>
  <r>
    <x v="4"/>
    <n v="16593055"/>
    <s v="FLE"/>
    <n v="745"/>
    <s v="019LI"/>
    <s v="GRUPO-D3"/>
    <s v="Idioma moderno II: Inglés"/>
    <s v="GLI"/>
    <s v="GRUPO DE LABORATORIO DE IDIOMAS"/>
    <s v="019LI"/>
    <s v="PRÁCTICAS DE LABORATORIO DE IDIOMA MODERNO I: INGLÉS"/>
    <s v="GRUPO-D3"/>
    <s v="Grupo de Laboratorio de Idiomas de Idioma moderno II: inglés"/>
    <s v="2S"/>
    <n v="16593055"/>
    <s v="NOVO"/>
    <s v="URRACA"/>
    <s v="CARMEN"/>
    <s v="canovo"/>
    <s v="carmen.novo@unirioja.es"/>
    <n v="1.5"/>
    <n v="1.5"/>
    <x v="1"/>
    <n v="536"/>
    <s v="PROFESOR INTERINO"/>
    <s v="C01"/>
    <s v="TIEMPO COMPLETO"/>
    <s v="2018-09-17 00:00:00.0"/>
    <s v="null"/>
    <s v="PI101369"/>
    <s v="PROFESOR CONTRATADO INTERINO"/>
    <s v="R107"/>
    <x v="6"/>
    <n v="345"/>
    <s v="FILOLOGÍA INGLESA"/>
  </r>
  <r>
    <x v="4"/>
    <n v="25142660"/>
    <s v="FLE"/>
    <n v="745"/>
    <s v="019LI"/>
    <s v="GRUPO-G1"/>
    <s v="Idioma moderno II: Inglés"/>
    <s v="GLI"/>
    <s v="GRUPO DE LABORATORIO DE IDIOMAS"/>
    <s v="019LI"/>
    <s v="PRÁCTICAS DE LABORATORIO DE IDIOMA MODERNO I: INGLÉS"/>
    <s v="GRUPO-G1"/>
    <s v="Grupo de Laboratorio de Idiomas de Idioma moderno II: inglés"/>
    <s v="2S"/>
    <n v="25142660"/>
    <s v="GARCÍA"/>
    <s v="ALAMÁN"/>
    <s v="MARTA"/>
    <s v="magarcala"/>
    <s v="marta.garciaa@unirioja.es"/>
    <n v="1.5"/>
    <n v="1.5"/>
    <x v="0"/>
    <n v="532"/>
    <s v="LABORAL DOCENTE-ASOCIADO"/>
    <s v="P03"/>
    <s v="TIEMPO PARCIAL (3+3 HORAS)"/>
    <s v="2018-09-17 00:00:00.0"/>
    <s v="2019-09-14 00:00:00.0"/>
    <s v="PI101374"/>
    <s v="PROFESOR ASOCIADO"/>
    <s v="R107"/>
    <x v="6"/>
    <n v="345"/>
    <s v="FILOLOGÍA INGLESA"/>
  </r>
  <r>
    <x v="4"/>
    <n v="16593055"/>
    <s v="FLE"/>
    <n v="745"/>
    <s v="019LI"/>
    <s v="GRUPO-G2"/>
    <s v="Idioma moderno II: Inglés"/>
    <s v="GLI"/>
    <s v="GRUPO DE LABORATORIO DE IDIOMAS"/>
    <s v="019LI"/>
    <s v="PRÁCTICAS DE LABORATORIO DE IDIOMA MODERNO I: INGLÉS"/>
    <s v="GRUPO-G2"/>
    <s v="Grupo de Laboratorio de Idiomas de Idioma moderno II: inglés"/>
    <s v="2S"/>
    <n v="16593055"/>
    <s v="NOVO"/>
    <s v="URRACA"/>
    <s v="CARMEN"/>
    <s v="canovo"/>
    <s v="carmen.novo@unirioja.es"/>
    <n v="1.5"/>
    <n v="1.5"/>
    <x v="1"/>
    <n v="536"/>
    <s v="PROFESOR INTERINO"/>
    <s v="C01"/>
    <s v="TIEMPO COMPLETO"/>
    <s v="2018-09-17 00:00:00.0"/>
    <s v="null"/>
    <s v="PI101369"/>
    <s v="PROFESOR CONTRATADO INTERINO"/>
    <s v="R107"/>
    <x v="6"/>
    <n v="345"/>
    <s v="FILOLOGÍA INGLESA"/>
  </r>
  <r>
    <x v="4"/>
    <n v="16605769"/>
    <s v="FLE"/>
    <n v="745"/>
    <s v="019R"/>
    <s v="GRUPO-D1"/>
    <s v="Idioma moderno II: Inglés"/>
    <s v="GR"/>
    <s v="GRUPO REDUCIDO"/>
    <s v="019R"/>
    <s v="PRACTICAS DE AULA DE IDIOMA MODERNO I: INGLÉS"/>
    <s v="GRUPO-D1"/>
    <s v="Grupo de Aula de Idioma moderno II: inglés"/>
    <s v="2S"/>
    <n v="16605769"/>
    <s v="LACALLE"/>
    <s v="PALACIOS"/>
    <s v="MIGUEL"/>
    <s v="milacall"/>
    <s v="miguel.lacalle@unirioja.es"/>
    <n v="1.5"/>
    <n v="1.5"/>
    <x v="1"/>
    <n v="536"/>
    <s v="PROFESOR INTERINO"/>
    <s v="C01"/>
    <s v="TIEMPO COMPLETO"/>
    <s v="2017-09-15 00:00:00.0"/>
    <s v="null"/>
    <s v="PI101259"/>
    <s v="PROFESOR CONTRATADO INTERINO"/>
    <s v="R107"/>
    <x v="6"/>
    <n v="345"/>
    <s v="FILOLOGÍA INGLESA"/>
  </r>
  <r>
    <x v="4"/>
    <n v="16605769"/>
    <s v="FLE"/>
    <n v="745"/>
    <s v="019R"/>
    <s v="GRUPO-D2"/>
    <s v="Idioma moderno II: Inglés"/>
    <s v="GR"/>
    <s v="GRUPO REDUCIDO"/>
    <s v="019R"/>
    <s v="PRACTICAS DE AULA DE IDIOMA MODERNO I: INGLÉS"/>
    <s v="GRUPO-D2"/>
    <s v="Grupo de Aula de Idioma moderno II: inglés"/>
    <s v="2S"/>
    <n v="16605769"/>
    <s v="LACALLE"/>
    <s v="PALACIOS"/>
    <s v="MIGUEL"/>
    <s v="milacall"/>
    <s v="miguel.lacalle@unirioja.es"/>
    <n v="1.5"/>
    <n v="1.5"/>
    <x v="1"/>
    <n v="536"/>
    <s v="PROFESOR INTERINO"/>
    <s v="C01"/>
    <s v="TIEMPO COMPLETO"/>
    <s v="2017-09-15 00:00:00.0"/>
    <s v="null"/>
    <s v="PI101259"/>
    <s v="PROFESOR CONTRATADO INTERINO"/>
    <s v="R107"/>
    <x v="6"/>
    <n v="345"/>
    <s v="FILOLOGÍA INGLESA"/>
  </r>
  <r>
    <x v="4"/>
    <n v="16593055"/>
    <s v="FLE"/>
    <n v="745"/>
    <s v="019R"/>
    <s v="GRUPO-D3"/>
    <s v="Idioma moderno II: Inglés"/>
    <s v="GR"/>
    <s v="GRUPO REDUCIDO"/>
    <s v="019R"/>
    <s v="PRACTICAS DE AULA DE IDIOMA MODERNO I: INGLÉS"/>
    <s v="GRUPO-D3"/>
    <s v="Grupo de Aula de Idioma moderno II: inglés"/>
    <s v="2S"/>
    <n v="16593055"/>
    <s v="NOVO"/>
    <s v="URRACA"/>
    <s v="CARMEN"/>
    <s v="canovo"/>
    <s v="carmen.novo@unirioja.es"/>
    <n v="1.5"/>
    <n v="1.5"/>
    <x v="1"/>
    <n v="536"/>
    <s v="PROFESOR INTERINO"/>
    <s v="C01"/>
    <s v="TIEMPO COMPLETO"/>
    <s v="2018-09-17 00:00:00.0"/>
    <s v="null"/>
    <s v="PI101369"/>
    <s v="PROFESOR CONTRATADO INTERINO"/>
    <s v="R107"/>
    <x v="6"/>
    <n v="345"/>
    <s v="FILOLOGÍA INGLESA"/>
  </r>
  <r>
    <x v="4"/>
    <n v="25142660"/>
    <s v="FLE"/>
    <n v="745"/>
    <s v="019R"/>
    <s v="GRUPO-G1"/>
    <s v="Idioma moderno II: Inglés"/>
    <s v="GR"/>
    <s v="GRUPO REDUCIDO"/>
    <s v="019R"/>
    <s v="PRACTICAS DE AULA DE IDIOMA MODERNO I: INGLÉS"/>
    <s v="GRUPO-G1"/>
    <s v="Grupo de Aula de Idioma moderno II: inglés"/>
    <s v="2S"/>
    <n v="25142660"/>
    <s v="GARCÍA"/>
    <s v="ALAMÁN"/>
    <s v="MARTA"/>
    <s v="magarcala"/>
    <s v="marta.garciaa@unirioja.es"/>
    <n v="1.5"/>
    <n v="1.5"/>
    <x v="0"/>
    <n v="532"/>
    <s v="LABORAL DOCENTE-ASOCIADO"/>
    <s v="P03"/>
    <s v="TIEMPO PARCIAL (3+3 HORAS)"/>
    <s v="2018-09-17 00:00:00.0"/>
    <s v="2019-09-14 00:00:00.0"/>
    <s v="PI101374"/>
    <s v="PROFESOR ASOCIADO"/>
    <s v="R107"/>
    <x v="6"/>
    <n v="345"/>
    <s v="FILOLOGÍA INGLESA"/>
  </r>
  <r>
    <x v="4"/>
    <n v="16593055"/>
    <s v="FLE"/>
    <n v="745"/>
    <s v="019R"/>
    <s v="GRUPO-G2"/>
    <s v="Idioma moderno II: Inglés"/>
    <s v="GR"/>
    <s v="GRUPO REDUCIDO"/>
    <s v="019R"/>
    <s v="PRACTICAS DE AULA DE IDIOMA MODERNO I: INGLÉS"/>
    <s v="GRUPO-G2"/>
    <s v="Grupo de Aula de Idioma moderno II: inglés"/>
    <s v="2S"/>
    <n v="16593055"/>
    <s v="NOVO"/>
    <s v="URRACA"/>
    <s v="CARMEN"/>
    <s v="canovo"/>
    <s v="carmen.novo@unirioja.es"/>
    <n v="1.5"/>
    <n v="1.5"/>
    <x v="1"/>
    <n v="536"/>
    <s v="PROFESOR INTERINO"/>
    <s v="C01"/>
    <s v="TIEMPO COMPLETO"/>
    <s v="2018-09-17 00:00:00.0"/>
    <s v="null"/>
    <s v="PI101369"/>
    <s v="PROFESOR CONTRATADO INTERINO"/>
    <s v="R107"/>
    <x v="6"/>
    <n v="345"/>
    <s v="FILOLOGÍA INGLESA"/>
  </r>
  <r>
    <x v="5"/>
    <n v="16620378"/>
    <s v="FLE"/>
    <n v="745"/>
    <s v="019G"/>
    <s v="GRUPO-A"/>
    <s v="Idioma moderno II: Inglés"/>
    <s v="GG"/>
    <s v="GRUPO GRANDE"/>
    <s v="019G"/>
    <s v="TEORIA DE IDIOMA MODERNO II: INGLÉS"/>
    <s v="GRUPO-A"/>
    <s v="Grupo de Teoria de IDIOMA MODERNO II: INGLÉS"/>
    <s v="2S"/>
    <n v="16620378"/>
    <s v="MATEO"/>
    <s v="MENDAZA"/>
    <s v="RAQUEL"/>
    <s v="ramatem"/>
    <s v="raquel.mateo@unirioja.es"/>
    <n v="3"/>
    <n v="3"/>
    <x v="1"/>
    <n v="536"/>
    <s v="PROFESOR INTERINO"/>
    <s v="C01"/>
    <s v="TIEMPO COMPLETO"/>
    <s v="2018-09-18 00:00:00.0"/>
    <s v="2019-09-14 00:00:00.0"/>
    <s v="PI101415"/>
    <s v="PROFESOR CONTRATADO INTERINO"/>
    <s v="R107"/>
    <x v="6"/>
    <n v="345"/>
    <s v="FILOLOGÍA INGLESA"/>
  </r>
  <r>
    <x v="5"/>
    <n v="16607430"/>
    <s v="FLE"/>
    <n v="745"/>
    <s v="019G"/>
    <s v="GRUPO-B"/>
    <s v="Idioma moderno II: Inglés"/>
    <s v="GG"/>
    <s v="GRUPO GRANDE"/>
    <s v="019G"/>
    <s v="TEORIA DE IDIOMA MODERNO II: INGLÉS"/>
    <s v="GRUPO-B"/>
    <s v="Grupo de Teoria de IDIOMA MODERNO II: INGLÉS"/>
    <s v="2S"/>
    <n v="16607430"/>
    <s v="ARRIBAS"/>
    <s v="GARCÍA"/>
    <s v="MARIO"/>
    <s v="maarriba"/>
    <s v="mario.arribas@alum.unirioja.es"/>
    <n v="3"/>
    <n v="3"/>
    <x v="1"/>
    <n v="532"/>
    <s v="LABORAL DOCENTE-ASOCIADO"/>
    <s v="P03"/>
    <s v="TIEMPO PARCIAL (3+3 HORAS)"/>
    <s v="2018-09-17 00:00:00.0"/>
    <s v="2019-09-14 00:00:00.0"/>
    <s v="PI101407"/>
    <s v="PROFESOR ASOCIADO"/>
    <s v="R107"/>
    <x v="6"/>
    <n v="345"/>
    <s v="FILOLOGÍA INGLESA"/>
  </r>
  <r>
    <x v="5"/>
    <n v="16520166"/>
    <s v="FLE"/>
    <n v="745"/>
    <s v="019G"/>
    <s v="GRUPO-C"/>
    <s v="Idioma moderno II: Inglés"/>
    <s v="GG"/>
    <s v="GRUPO GRANDE"/>
    <s v="019G"/>
    <s v="TEORIA DE IDIOMA MODERNO II: INGLÉS"/>
    <s v="GRUPO-C"/>
    <s v="Grupo de Teoria de IDIOMA MODERNO II: INGLÉS"/>
    <s v="2S"/>
    <n v="16520166"/>
    <s v="SANTANA"/>
    <s v="MARTÍNEZ"/>
    <s v="PEDRO"/>
    <s v="psantana"/>
    <s v="pedro.santana@unirioja.es"/>
    <n v="3"/>
    <n v="3"/>
    <x v="1"/>
    <n v="504"/>
    <s v="PROFESOR TITULAR UNIVERSIDAD"/>
    <s v="01A"/>
    <s v="TIEMPO COMPLETO AMPLIADO"/>
    <s v="2012-09-01 00:00:00.0"/>
    <s v="null"/>
    <s v="DF31690"/>
    <s v="TITULAR DE UNIVERSIDAD"/>
    <s v="R107"/>
    <x v="6"/>
    <n v="345"/>
    <s v="FILOLOGÍA INGLESA"/>
  </r>
  <r>
    <x v="5"/>
    <n v="16620378"/>
    <s v="FLE"/>
    <n v="745"/>
    <s v="019LI"/>
    <s v="GRUPO-A1"/>
    <s v="Idioma moderno II: Inglés"/>
    <s v="GLI"/>
    <s v="GRUPO DE LABORATORIO DE IDIOMAS"/>
    <s v="019LI"/>
    <s v="PRÁCTICAS DE LABORATORIO DE IDIOMA MODERNO I: INGLÉS"/>
    <s v="GRUPO-A1"/>
    <s v="Grupo de Laboratorio de Idiomas de Idioma moderno II: inglés"/>
    <s v="2S"/>
    <n v="16620378"/>
    <s v="MATEO"/>
    <s v="MENDAZA"/>
    <s v="RAQUEL"/>
    <s v="ramatem"/>
    <s v="raquel.mateo@unirioja.es"/>
    <n v="1.5"/>
    <n v="1.5"/>
    <x v="1"/>
    <n v="536"/>
    <s v="PROFESOR INTERINO"/>
    <s v="C01"/>
    <s v="TIEMPO COMPLETO"/>
    <s v="2018-09-18 00:00:00.0"/>
    <s v="2019-09-14 00:00:00.0"/>
    <s v="PI101415"/>
    <s v="PROFESOR CONTRATADO INTERINO"/>
    <s v="R107"/>
    <x v="6"/>
    <n v="345"/>
    <s v="FILOLOGÍA INGLESA"/>
  </r>
  <r>
    <x v="5"/>
    <n v="16620378"/>
    <s v="FLE"/>
    <n v="745"/>
    <s v="019LI"/>
    <s v="GRUPO-A2"/>
    <s v="Idioma moderno II: Inglés"/>
    <s v="GLI"/>
    <s v="GRUPO DE LABORATORIO DE IDIOMAS"/>
    <s v="019LI"/>
    <s v="PRÁCTICAS DE LABORATORIO DE IDIOMA MODERNO I: INGLÉS"/>
    <s v="GRUPO-A2"/>
    <s v="Grupo de Laboratorio de Idiomas de Idioma moderno II: inglés"/>
    <s v="2S"/>
    <n v="16620378"/>
    <s v="MATEO"/>
    <s v="MENDAZA"/>
    <s v="RAQUEL"/>
    <s v="ramatem"/>
    <s v="raquel.mateo@unirioja.es"/>
    <n v="1.5"/>
    <n v="1.5"/>
    <x v="1"/>
    <n v="536"/>
    <s v="PROFESOR INTERINO"/>
    <s v="C01"/>
    <s v="TIEMPO COMPLETO"/>
    <s v="2018-09-18 00:00:00.0"/>
    <s v="2019-09-14 00:00:00.0"/>
    <s v="PI101415"/>
    <s v="PROFESOR CONTRATADO INTERINO"/>
    <s v="R107"/>
    <x v="6"/>
    <n v="345"/>
    <s v="FILOLOGÍA INGLESA"/>
  </r>
  <r>
    <x v="5"/>
    <n v="16627564"/>
    <s v="FLE"/>
    <n v="745"/>
    <s v="019LI"/>
    <s v="GRUPO-A3"/>
    <s v="Idioma moderno II: Inglés"/>
    <s v="GLI"/>
    <s v="GRUPO DE LABORATORIO DE IDIOMAS"/>
    <s v="019LI"/>
    <s v="PRÁCTICAS DE LABORATORIO DE IDIOMA MODERNO I: INGLÉS"/>
    <s v="GRUPO-A3"/>
    <s v="Grupo de Laboratorio de Idiomas de Idioma moderno II: inglés"/>
    <s v="2S"/>
    <n v="16627564"/>
    <s v="CIFONE"/>
    <s v="PONTE"/>
    <s v="MARÍA DANIELA"/>
    <s v="mdcifone"/>
    <s v="m-daniela.cifone@unirioja.es"/>
    <n v="1.5"/>
    <n v="1.5"/>
    <x v="1"/>
    <n v="532"/>
    <s v="LABORAL DOCENTE-ASOCIADO"/>
    <s v="P05"/>
    <s v="TIEMPO PARCIAL (5+5 HORAS)"/>
    <s v="2018-09-17 00:00:00.0"/>
    <s v="2019-09-14 00:00:00.0"/>
    <s v="PI101371"/>
    <s v="PROFESOR ASOCIADO"/>
    <s v="R107"/>
    <x v="6"/>
    <n v="345"/>
    <s v="FILOLOGÍA INGLESA"/>
  </r>
  <r>
    <x v="5"/>
    <n v="16607430"/>
    <s v="FLE"/>
    <n v="745"/>
    <s v="019LI"/>
    <s v="GRUPO-B1"/>
    <s v="Idioma moderno II: Inglés"/>
    <s v="GLI"/>
    <s v="GRUPO DE LABORATORIO DE IDIOMAS"/>
    <s v="019LI"/>
    <s v="PRÁCTICAS DE LABORATORIO DE IDIOMA MODERNO I: INGLÉS"/>
    <s v="GRUPO-B1"/>
    <s v="Grupo de Laboratorio de Idiomas de Idioma moderno II: inglés"/>
    <s v="2S"/>
    <n v="16607430"/>
    <s v="ARRIBAS"/>
    <s v="GARCÍA"/>
    <s v="MARIO"/>
    <s v="maarriba"/>
    <s v="mario.arribas@alum.unirioja.es"/>
    <n v="1.5"/>
    <n v="1.5"/>
    <x v="1"/>
    <n v="532"/>
    <s v="LABORAL DOCENTE-ASOCIADO"/>
    <s v="P03"/>
    <s v="TIEMPO PARCIAL (3+3 HORAS)"/>
    <s v="2018-09-17 00:00:00.0"/>
    <s v="2019-09-14 00:00:00.0"/>
    <s v="PI101407"/>
    <s v="PROFESOR ASOCIADO"/>
    <s v="R107"/>
    <x v="6"/>
    <n v="345"/>
    <s v="FILOLOGÍA INGLESA"/>
  </r>
  <r>
    <x v="5"/>
    <n v="16521187"/>
    <s v="FLE"/>
    <n v="745"/>
    <s v="019LI"/>
    <s v="GRUPO-B2"/>
    <s v="Idioma moderno II: Inglés"/>
    <s v="GLI"/>
    <s v="GRUPO DE LABORATORIO DE IDIOMAS"/>
    <s v="019LI"/>
    <s v="PRÁCTICAS DE LABORATORIO DE IDIOMA MODERNO I: INGLÉS"/>
    <s v="GRUPO-B2"/>
    <s v="Grupo de Laboratorio de Idiomas de Idioma moderno II: inglés"/>
    <s v="2S"/>
    <n v="16521187"/>
    <s v="ÁLVARO"/>
    <s v="ROJO"/>
    <s v="Mª CONCEPCIÓN"/>
    <s v="mcalvaro"/>
    <s v="m-concepcion.alvaro@unirioja.es"/>
    <n v="1.5"/>
    <n v="1.5"/>
    <x v="1"/>
    <n v="532"/>
    <s v="LABORAL DOCENTE-ASOCIADO"/>
    <s v="P04"/>
    <s v="TIEMPO PARCIAL (4+4 HORAS)"/>
    <s v="2017-09-15 00:00:00.0"/>
    <s v="2019-09-14 00:00:00.0"/>
    <s v="PI101257"/>
    <s v="PROFESOR ASOCIADO"/>
    <s v="R107"/>
    <x v="6"/>
    <n v="345"/>
    <s v="FILOLOGÍA INGLESA"/>
  </r>
  <r>
    <x v="5"/>
    <n v="16521187"/>
    <s v="FLE"/>
    <n v="745"/>
    <s v="019LI"/>
    <s v="GRUPO-B3"/>
    <s v="Idioma moderno II: Inglés"/>
    <s v="GLI"/>
    <s v="GRUPO DE LABORATORIO DE IDIOMAS"/>
    <s v="019LI"/>
    <s v="PRÁCTICAS DE LABORATORIO DE IDIOMA MODERNO I: INGLÉS"/>
    <s v="GRUPO-B3"/>
    <s v="Grupo de Laboratorio de Idiomas de Idioma moderno II: inglés"/>
    <s v="2S"/>
    <n v="16521187"/>
    <s v="ÁLVARO"/>
    <s v="ROJO"/>
    <s v="Mª CONCEPCIÓN"/>
    <s v="mcalvaro"/>
    <s v="m-concepcion.alvaro@unirioja.es"/>
    <n v="1.5"/>
    <n v="1.5"/>
    <x v="1"/>
    <n v="532"/>
    <s v="LABORAL DOCENTE-ASOCIADO"/>
    <s v="P04"/>
    <s v="TIEMPO PARCIAL (4+4 HORAS)"/>
    <s v="2017-09-15 00:00:00.0"/>
    <s v="2019-09-14 00:00:00.0"/>
    <s v="PI101257"/>
    <s v="PROFESOR ASOCIADO"/>
    <s v="R107"/>
    <x v="6"/>
    <n v="345"/>
    <s v="FILOLOGÍA INGLESA"/>
  </r>
  <r>
    <x v="5"/>
    <n v="16520166"/>
    <s v="FLE"/>
    <n v="745"/>
    <s v="019LI"/>
    <s v="GRUPO-C1"/>
    <s v="Idioma moderno II: Inglés"/>
    <s v="GLI"/>
    <s v="GRUPO DE LABORATORIO DE IDIOMAS"/>
    <s v="019LI"/>
    <s v="PRÁCTICAS DE LABORATORIO DE IDIOMA MODERNO I: INGLÉS"/>
    <s v="GRUPO-C1"/>
    <s v="Grupo de Laboratorio de Idiomas de Idioma moderno II: inglés"/>
    <s v="2S"/>
    <n v="16520166"/>
    <s v="SANTANA"/>
    <s v="MARTÍNEZ"/>
    <s v="PEDRO"/>
    <s v="psantana"/>
    <s v="pedro.santana@unirioja.es"/>
    <n v="1.5"/>
    <n v="1.5"/>
    <x v="1"/>
    <n v="504"/>
    <s v="PROFESOR TITULAR UNIVERSIDAD"/>
    <s v="01A"/>
    <s v="TIEMPO COMPLETO AMPLIADO"/>
    <s v="2012-09-01 00:00:00.0"/>
    <s v="null"/>
    <s v="DF31690"/>
    <s v="TITULAR DE UNIVERSIDAD"/>
    <s v="R107"/>
    <x v="6"/>
    <n v="345"/>
    <s v="FILOLOGÍA INGLESA"/>
  </r>
  <r>
    <x v="5"/>
    <n v="16520166"/>
    <s v="FLE"/>
    <n v="745"/>
    <s v="019LI"/>
    <s v="GRUPO-C2"/>
    <s v="Idioma moderno II: Inglés"/>
    <s v="GLI"/>
    <s v="GRUPO DE LABORATORIO DE IDIOMAS"/>
    <s v="019LI"/>
    <s v="PRÁCTICAS DE LABORATORIO DE IDIOMA MODERNO I: INGLÉS"/>
    <s v="GRUPO-C2"/>
    <s v="Grupo de Laboratorio de Idiomas de Idioma moderno II: inglés"/>
    <s v="2S"/>
    <n v="16520166"/>
    <s v="SANTANA"/>
    <s v="MARTÍNEZ"/>
    <s v="PEDRO"/>
    <s v="psantana"/>
    <s v="pedro.santana@unirioja.es"/>
    <n v="1.5"/>
    <n v="1.5"/>
    <x v="1"/>
    <n v="504"/>
    <s v="PROFESOR TITULAR UNIVERSIDAD"/>
    <s v="01A"/>
    <s v="TIEMPO COMPLETO AMPLIADO"/>
    <s v="2012-09-01 00:00:00.0"/>
    <s v="null"/>
    <s v="DF31690"/>
    <s v="TITULAR DE UNIVERSIDAD"/>
    <s v="R107"/>
    <x v="6"/>
    <n v="345"/>
    <s v="FILOLOGÍA INGLESA"/>
  </r>
  <r>
    <x v="5"/>
    <n v="16605769"/>
    <s v="FLE"/>
    <n v="745"/>
    <s v="019LI"/>
    <s v="GRUPO-C3"/>
    <s v="Idioma moderno II: Inglés"/>
    <s v="GLI"/>
    <s v="GRUPO DE LABORATORIO DE IDIOMAS"/>
    <s v="019LI"/>
    <s v="PRÁCTICAS DE LABORATORIO DE IDIOMA MODERNO I: INGLÉS"/>
    <s v="GRUPO-C3"/>
    <s v="Grupo de Laboratorio de Idiomas de Idioma moderno II: inglés"/>
    <s v="2S"/>
    <n v="16605769"/>
    <s v="LACALLE"/>
    <s v="PALACIOS"/>
    <s v="MIGUEL"/>
    <s v="milacall"/>
    <s v="miguel.lacalle@unirioja.es"/>
    <n v="1.5"/>
    <n v="1.5"/>
    <x v="1"/>
    <n v="536"/>
    <s v="PROFESOR INTERINO"/>
    <s v="C01"/>
    <s v="TIEMPO COMPLETO"/>
    <s v="2017-09-15 00:00:00.0"/>
    <s v="null"/>
    <s v="PI101259"/>
    <s v="PROFESOR CONTRATADO INTERINO"/>
    <s v="R107"/>
    <x v="6"/>
    <n v="345"/>
    <s v="FILOLOGÍA INGLESA"/>
  </r>
  <r>
    <x v="5"/>
    <n v="16620378"/>
    <s v="FLE"/>
    <n v="745"/>
    <s v="019R"/>
    <s v="GRUPO-A1"/>
    <s v="Idioma moderno II: Inglés"/>
    <s v="GR"/>
    <s v="GRUPO REDUCIDO"/>
    <s v="019R"/>
    <s v="PRACTICAS DE AULA DE IDIOMA MODERNO I: INGLÉS"/>
    <s v="GRUPO-A1"/>
    <s v="Grupo de Aula de Idioma moderno II: inglés"/>
    <s v="2S"/>
    <n v="16620378"/>
    <s v="MATEO"/>
    <s v="MENDAZA"/>
    <s v="RAQUEL"/>
    <s v="ramatem"/>
    <s v="raquel.mateo@unirioja.es"/>
    <n v="1.5"/>
    <n v="1.5"/>
    <x v="1"/>
    <n v="536"/>
    <s v="PROFESOR INTERINO"/>
    <s v="C01"/>
    <s v="TIEMPO COMPLETO"/>
    <s v="2018-09-18 00:00:00.0"/>
    <s v="2019-09-14 00:00:00.0"/>
    <s v="PI101415"/>
    <s v="PROFESOR CONTRATADO INTERINO"/>
    <s v="R107"/>
    <x v="6"/>
    <n v="345"/>
    <s v="FILOLOGÍA INGLESA"/>
  </r>
  <r>
    <x v="5"/>
    <n v="16620378"/>
    <s v="FLE"/>
    <n v="745"/>
    <s v="019R"/>
    <s v="GRUPO-A2"/>
    <s v="Idioma moderno II: Inglés"/>
    <s v="GR"/>
    <s v="GRUPO REDUCIDO"/>
    <s v="019R"/>
    <s v="PRACTICAS DE AULA DE IDIOMA MODERNO I: INGLÉS"/>
    <s v="GRUPO-A2"/>
    <s v="Grupo de Aula de Idioma moderno II: inglés"/>
    <s v="2S"/>
    <n v="16620378"/>
    <s v="MATEO"/>
    <s v="MENDAZA"/>
    <s v="RAQUEL"/>
    <s v="ramatem"/>
    <s v="raquel.mateo@unirioja.es"/>
    <n v="1.5"/>
    <n v="1.5"/>
    <x v="1"/>
    <n v="536"/>
    <s v="PROFESOR INTERINO"/>
    <s v="C01"/>
    <s v="TIEMPO COMPLETO"/>
    <s v="2018-09-18 00:00:00.0"/>
    <s v="2019-09-14 00:00:00.0"/>
    <s v="PI101415"/>
    <s v="PROFESOR CONTRATADO INTERINO"/>
    <s v="R107"/>
    <x v="6"/>
    <n v="345"/>
    <s v="FILOLOGÍA INGLESA"/>
  </r>
  <r>
    <x v="5"/>
    <n v="16620378"/>
    <s v="FLE"/>
    <n v="745"/>
    <s v="019R"/>
    <s v="GRUPO-A3"/>
    <s v="Idioma moderno II: Inglés"/>
    <s v="GR"/>
    <s v="GRUPO REDUCIDO"/>
    <s v="019R"/>
    <s v="PRACTICAS DE AULA DE IDIOMA MODERNO I: INGLÉS"/>
    <s v="GRUPO-A3"/>
    <s v="Grupo de Aula de Idioma moderno II: inglés"/>
    <s v="2S"/>
    <n v="16620378"/>
    <s v="MATEO"/>
    <s v="MENDAZA"/>
    <s v="RAQUEL"/>
    <s v="ramatem"/>
    <s v="raquel.mateo@unirioja.es"/>
    <n v="1.5"/>
    <n v="1.5"/>
    <x v="1"/>
    <n v="536"/>
    <s v="PROFESOR INTERINO"/>
    <s v="C01"/>
    <s v="TIEMPO COMPLETO"/>
    <s v="2018-09-18 00:00:00.0"/>
    <s v="2019-09-14 00:00:00.0"/>
    <s v="PI101415"/>
    <s v="PROFESOR CONTRATADO INTERINO"/>
    <s v="R107"/>
    <x v="6"/>
    <n v="345"/>
    <s v="FILOLOGÍA INGLESA"/>
  </r>
  <r>
    <x v="5"/>
    <n v="16607430"/>
    <s v="FLE"/>
    <n v="745"/>
    <s v="019R"/>
    <s v="GRUPO-B1"/>
    <s v="Idioma moderno II: Inglés"/>
    <s v="GR"/>
    <s v="GRUPO REDUCIDO"/>
    <s v="019R"/>
    <s v="PRACTICAS DE AULA DE IDIOMA MODERNO I: INGLÉS"/>
    <s v="GRUPO-B1"/>
    <s v="Grupo de Aula de Idioma moderno II: inglés"/>
    <s v="2S"/>
    <n v="16607430"/>
    <s v="ARRIBAS"/>
    <s v="GARCÍA"/>
    <s v="MARIO"/>
    <s v="maarriba"/>
    <s v="mario.arribas@alum.unirioja.es"/>
    <n v="1.5"/>
    <n v="1.5"/>
    <x v="1"/>
    <n v="532"/>
    <s v="LABORAL DOCENTE-ASOCIADO"/>
    <s v="P03"/>
    <s v="TIEMPO PARCIAL (3+3 HORAS)"/>
    <s v="2018-09-17 00:00:00.0"/>
    <s v="2019-09-14 00:00:00.0"/>
    <s v="PI101407"/>
    <s v="PROFESOR ASOCIADO"/>
    <s v="R107"/>
    <x v="6"/>
    <n v="345"/>
    <s v="FILOLOGÍA INGLESA"/>
  </r>
  <r>
    <x v="5"/>
    <n v="16521187"/>
    <s v="FLE"/>
    <n v="745"/>
    <s v="019R"/>
    <s v="GRUPO-B2"/>
    <s v="Idioma moderno II: Inglés"/>
    <s v="GR"/>
    <s v="GRUPO REDUCIDO"/>
    <s v="019R"/>
    <s v="PRACTICAS DE AULA DE IDIOMA MODERNO I: INGLÉS"/>
    <s v="GRUPO-B2"/>
    <s v="Grupo de Aula de Idioma moderno II: inglés"/>
    <s v="2S"/>
    <n v="16521187"/>
    <s v="ÁLVARO"/>
    <s v="ROJO"/>
    <s v="Mª CONCEPCIÓN"/>
    <s v="mcalvaro"/>
    <s v="m-concepcion.alvaro@unirioja.es"/>
    <n v="1.5"/>
    <n v="1.5"/>
    <x v="1"/>
    <n v="532"/>
    <s v="LABORAL DOCENTE-ASOCIADO"/>
    <s v="P04"/>
    <s v="TIEMPO PARCIAL (4+4 HORAS)"/>
    <s v="2017-09-15 00:00:00.0"/>
    <s v="2019-09-14 00:00:00.0"/>
    <s v="PI101257"/>
    <s v="PROFESOR ASOCIADO"/>
    <s v="R107"/>
    <x v="6"/>
    <n v="345"/>
    <s v="FILOLOGÍA INGLESA"/>
  </r>
  <r>
    <x v="5"/>
    <n v="16521187"/>
    <s v="FLE"/>
    <n v="745"/>
    <s v="019R"/>
    <s v="GRUPO-B3"/>
    <s v="Idioma moderno II: Inglés"/>
    <s v="GR"/>
    <s v="GRUPO REDUCIDO"/>
    <s v="019R"/>
    <s v="PRACTICAS DE AULA DE IDIOMA MODERNO I: INGLÉS"/>
    <s v="GRUPO-B3"/>
    <s v="Grupo de Aula de Idioma moderno II: inglés"/>
    <s v="2S"/>
    <n v="16521187"/>
    <s v="ÁLVARO"/>
    <s v="ROJO"/>
    <s v="Mª CONCEPCIÓN"/>
    <s v="mcalvaro"/>
    <s v="m-concepcion.alvaro@unirioja.es"/>
    <n v="1.5"/>
    <n v="1.5"/>
    <x v="1"/>
    <n v="532"/>
    <s v="LABORAL DOCENTE-ASOCIADO"/>
    <s v="P04"/>
    <s v="TIEMPO PARCIAL (4+4 HORAS)"/>
    <s v="2017-09-15 00:00:00.0"/>
    <s v="2019-09-14 00:00:00.0"/>
    <s v="PI101257"/>
    <s v="PROFESOR ASOCIADO"/>
    <s v="R107"/>
    <x v="6"/>
    <n v="345"/>
    <s v="FILOLOGÍA INGLESA"/>
  </r>
  <r>
    <x v="5"/>
    <n v="16605769"/>
    <s v="FLE"/>
    <n v="745"/>
    <s v="019R"/>
    <s v="GRUPO-C1"/>
    <s v="Idioma moderno II: Inglés"/>
    <s v="GR"/>
    <s v="GRUPO REDUCIDO"/>
    <s v="019R"/>
    <s v="PRACTICAS DE AULA DE IDIOMA MODERNO I: INGLÉS"/>
    <s v="GRUPO-C1"/>
    <s v="Grupo de Aula de Idioma moderno II: inglés"/>
    <s v="2S"/>
    <n v="16605769"/>
    <s v="LACALLE"/>
    <s v="PALACIOS"/>
    <s v="MIGUEL"/>
    <s v="milacall"/>
    <s v="miguel.lacalle@unirioja.es"/>
    <n v="1.5"/>
    <n v="1.5"/>
    <x v="1"/>
    <n v="536"/>
    <s v="PROFESOR INTERINO"/>
    <s v="C01"/>
    <s v="TIEMPO COMPLETO"/>
    <s v="2017-09-15 00:00:00.0"/>
    <s v="null"/>
    <s v="PI101259"/>
    <s v="PROFESOR CONTRATADO INTERINO"/>
    <s v="R107"/>
    <x v="6"/>
    <n v="345"/>
    <s v="FILOLOGÍA INGLESA"/>
  </r>
  <r>
    <x v="5"/>
    <n v="16520166"/>
    <s v="FLE"/>
    <n v="745"/>
    <s v="019R"/>
    <s v="GRUPO-C2"/>
    <s v="Idioma moderno II: Inglés"/>
    <s v="GR"/>
    <s v="GRUPO REDUCIDO"/>
    <s v="019R"/>
    <s v="PRACTICAS DE AULA DE IDIOMA MODERNO I: INGLÉS"/>
    <s v="GRUPO-C2"/>
    <s v="Grupo de Aula de Idioma moderno II: inglés"/>
    <s v="2S"/>
    <n v="16520166"/>
    <s v="SANTANA"/>
    <s v="MARTÍNEZ"/>
    <s v="PEDRO"/>
    <s v="psantana"/>
    <s v="pedro.santana@unirioja.es"/>
    <n v="1.5"/>
    <n v="1.5"/>
    <x v="1"/>
    <n v="504"/>
    <s v="PROFESOR TITULAR UNIVERSIDAD"/>
    <s v="01A"/>
    <s v="TIEMPO COMPLETO AMPLIADO"/>
    <s v="2012-09-01 00:00:00.0"/>
    <s v="null"/>
    <s v="DF31690"/>
    <s v="TITULAR DE UNIVERSIDAD"/>
    <s v="R107"/>
    <x v="6"/>
    <n v="345"/>
    <s v="FILOLOGÍA INGLESA"/>
  </r>
  <r>
    <x v="5"/>
    <n v="16605769"/>
    <s v="FLE"/>
    <n v="745"/>
    <s v="019R"/>
    <s v="GRUPO-C3"/>
    <s v="Idioma moderno II: Inglés"/>
    <s v="GR"/>
    <s v="GRUPO REDUCIDO"/>
    <s v="019R"/>
    <s v="PRACTICAS DE AULA DE IDIOMA MODERNO I: INGLÉS"/>
    <s v="GRUPO-C3"/>
    <s v="Grupo de Aula de Idioma moderno II: inglés"/>
    <s v="2S"/>
    <n v="16605769"/>
    <s v="LACALLE"/>
    <s v="PALACIOS"/>
    <s v="MIGUEL"/>
    <s v="milacall"/>
    <s v="miguel.lacalle@unirioja.es"/>
    <n v="1.5"/>
    <n v="1.5"/>
    <x v="1"/>
    <n v="536"/>
    <s v="PROFESOR INTERINO"/>
    <s v="C01"/>
    <s v="TIEMPO COMPLETO"/>
    <s v="2017-09-15 00:00:00.0"/>
    <s v="null"/>
    <s v="PI101259"/>
    <s v="PROFESOR CONTRATADO INTERINO"/>
    <s v="R107"/>
    <x v="6"/>
    <n v="345"/>
    <s v="FILOLOGÍA INGLESA"/>
  </r>
  <r>
    <x v="6"/>
    <n v="72792366"/>
    <s v="FCE"/>
    <n v="745"/>
    <s v="019G"/>
    <s v="GRUPO-E"/>
    <s v="Idioma moderno II: Inglés"/>
    <s v="GG"/>
    <s v="GRUPO GRANDE"/>
    <s v="019G"/>
    <s v="TEORIA DE IDIOMA MODERNO II: INGLÉS"/>
    <s v="GRUPO-E"/>
    <s v="Grupo de Teoria de IDIOMA MODERNO II: INGLÉS"/>
    <s v="2S"/>
    <n v="72792366"/>
    <s v="JIMÉNEZ"/>
    <s v="MARTÍNEZ LOSA"/>
    <s v="NOELIA"/>
    <s v="nojimene"/>
    <s v="noelia.jimenez@unirioja.es"/>
    <n v="1"/>
    <n v="1"/>
    <x v="1"/>
    <n v="532"/>
    <s v="LABORAL DOCENTE-ASOCIADO"/>
    <s v="P04"/>
    <s v="TIEMPO PARCIAL (4+4 HORAS)"/>
    <s v="2018-09-17 00:00:00.0"/>
    <s v="2019-09-14 00:00:00.0"/>
    <s v="PI101373"/>
    <s v="PROFESOR ASOCIADO"/>
    <s v="R107"/>
    <x v="6"/>
    <n v="345"/>
    <s v="FILOLOGÍA INGLESA"/>
  </r>
  <r>
    <x v="6"/>
    <n v="78758459"/>
    <s v="FCE"/>
    <n v="745"/>
    <s v="019G"/>
    <s v="GRUPO-E"/>
    <s v="Idioma moderno II: Inglés"/>
    <s v="GG"/>
    <s v="GRUPO GRANDE"/>
    <s v="019G"/>
    <s v="TEORIA DE IDIOMA MODERNO II: INGLÉS"/>
    <s v="GRUPO-E"/>
    <s v="Grupo de Teoria de IDIOMA MODERNO II: INGLÉS"/>
    <s v="2S"/>
    <n v="78758459"/>
    <s v="GARCÍA"/>
    <s v="FERNÁNDEZ"/>
    <s v="LAURA"/>
    <s v="lagarcf"/>
    <s v="laura.garciaf@alum.unirioja.es"/>
    <n v="2"/>
    <n v="2"/>
    <x v="1"/>
    <n v="0"/>
    <s v="DOCTOR"/>
    <n v="0"/>
    <s v="_"/>
    <s v="2018-12-01 00:00:00.0"/>
    <s v="2019-11-30 00:00:00.0"/>
    <s v="D07INVESTIGADOR1"/>
    <s v="ACCESO SISTEMA ESPAÑOL CIENCIA E INNOVACIÓN"/>
    <s v="R107"/>
    <x v="6"/>
    <n v="345"/>
    <s v="FILOLOGÍA INGLESA"/>
  </r>
  <r>
    <x v="6"/>
    <n v="16627564"/>
    <s v="FCE"/>
    <n v="745"/>
    <s v="019LI"/>
    <s v="GRUPO-E1"/>
    <s v="Idioma moderno II: Inglés"/>
    <s v="GLI"/>
    <s v="GRUPO DE LABORATORIO DE IDIOMAS"/>
    <s v="019LI"/>
    <s v="PRÁCTICAS DE LABORATORIO DE IDIOMA MODERNO I: INGLÉS"/>
    <s v="GRUPO-E1"/>
    <s v="Grupo de Laboratorio de Idiomas de Idioma moderno II: inglés"/>
    <s v="2S"/>
    <n v="16627564"/>
    <s v="CIFONE"/>
    <s v="PONTE"/>
    <s v="MARÍA DANIELA"/>
    <s v="mdcifone"/>
    <s v="m-daniela.cifone@unirioja.es"/>
    <n v="1.5"/>
    <n v="1.5"/>
    <x v="1"/>
    <n v="532"/>
    <s v="LABORAL DOCENTE-ASOCIADO"/>
    <s v="P05"/>
    <s v="TIEMPO PARCIAL (5+5 HORAS)"/>
    <s v="2018-09-17 00:00:00.0"/>
    <s v="2019-09-14 00:00:00.0"/>
    <s v="PI101371"/>
    <s v="PROFESOR ASOCIADO"/>
    <s v="R107"/>
    <x v="6"/>
    <n v="345"/>
    <s v="FILOLOGÍA INGLESA"/>
  </r>
  <r>
    <x v="6"/>
    <n v="16626817"/>
    <s v="FCE"/>
    <n v="745"/>
    <s v="019LI"/>
    <s v="GRUPO-E2"/>
    <s v="Idioma moderno II: Inglés"/>
    <s v="GLI"/>
    <s v="GRUPO DE LABORATORIO DE IDIOMAS"/>
    <s v="019LI"/>
    <s v="PRÁCTICAS DE LABORATORIO DE IDIOMA MODERNO I: INGLÉS"/>
    <s v="GRUPO-E2"/>
    <s v="Grupo de Laboratorio de Idiomas de Idioma moderno II: inglés"/>
    <s v="2S"/>
    <n v="16626817"/>
    <s v="GONZÁLEZ"/>
    <s v="GARCÍA"/>
    <s v="JONATAN"/>
    <s v="jogonzg"/>
    <s v="jonatan.gonzalezg@alum.unirioja.es"/>
    <n v="1.5"/>
    <n v="1.5"/>
    <x v="1"/>
    <n v="121"/>
    <s v="PERSONAL INVESTIGADOR EN FORMACIÓN"/>
    <n v="0"/>
    <s v="_"/>
    <s v="2017-05-15 00:00:00.0"/>
    <s v="2019-05-14 00:00:00.0"/>
    <s v="D07BECARIO2"/>
    <s v="PERSONAL INVESTIGADOR PREDOCTORAL EN FORMACIÓN"/>
    <s v="R107"/>
    <x v="6"/>
    <n v="345"/>
    <s v="FILOLOGÍA INGLESA"/>
  </r>
  <r>
    <x v="6"/>
    <n v="72797030"/>
    <s v="FCE"/>
    <n v="745"/>
    <s v="019R"/>
    <s v="GRUPO-E1"/>
    <s v="Idioma moderno II: Inglés"/>
    <s v="GR"/>
    <s v="GRUPO REDUCIDO"/>
    <s v="019R"/>
    <s v="PRACTICAS DE AULA DE IDIOMA MODERNO I: INGLÉS"/>
    <s v="GRUPO-E1"/>
    <s v="Grupo de Aula de Idioma moderno II: inglés"/>
    <s v="2S"/>
    <n v="72797030"/>
    <s v="TÍO"/>
    <s v="SÁENZ"/>
    <s v="MARTA"/>
    <s v="matio"/>
    <s v="marta.tio@alum.unirioja.es"/>
    <n v="1.5"/>
    <n v="1.5"/>
    <x v="1"/>
    <n v="121"/>
    <s v="PERSONAL INVESTIGADOR EN FORMACIÓN"/>
    <n v="0"/>
    <s v="_"/>
    <s v="2015-09-01 00:00:00.0"/>
    <s v="2019-08-31 00:00:00.0"/>
    <s v="D07BECARIO3"/>
    <s v="PERSONAL INVESTIGADOR PREDOCTORAL EN FORMACIÓN"/>
    <s v="R107"/>
    <x v="6"/>
    <n v="345"/>
    <s v="FILOLOGÍA INGLESA"/>
  </r>
  <r>
    <x v="6"/>
    <n v="72797030"/>
    <s v="FCE"/>
    <n v="745"/>
    <s v="019R"/>
    <s v="GRUPO-E2"/>
    <s v="Idioma moderno II: Inglés"/>
    <s v="GR"/>
    <s v="GRUPO REDUCIDO"/>
    <s v="019R"/>
    <s v="PRACTICAS DE AULA DE IDIOMA MODERNO I: INGLÉS"/>
    <s v="GRUPO-E2"/>
    <s v="Grupo de Aula de Idioma moderno II: inglés"/>
    <s v="2S"/>
    <n v="72797030"/>
    <s v="TÍO"/>
    <s v="SÁENZ"/>
    <s v="MARTA"/>
    <s v="matio"/>
    <s v="marta.tio@alum.unirioja.es"/>
    <n v="1.5"/>
    <n v="1.5"/>
    <x v="1"/>
    <n v="121"/>
    <s v="PERSONAL INVESTIGADOR EN FORMACIÓN"/>
    <n v="0"/>
    <s v="_"/>
    <s v="2015-09-01 00:00:00.0"/>
    <s v="2019-08-31 00:00:00.0"/>
    <s v="D07BECARIO3"/>
    <s v="PERSONAL INVESTIGADOR PREDOCTORAL EN FORMACIÓN"/>
    <s v="R107"/>
    <x v="6"/>
    <n v="345"/>
    <s v="FILOLOGÍA INGLESA"/>
  </r>
  <r>
    <x v="8"/>
    <n v="72792366"/>
    <s v="FLE"/>
    <n v="745"/>
    <s v="019G"/>
    <s v="GRUPO-E"/>
    <s v="Idioma moderno II: Inglés"/>
    <s v="GG"/>
    <s v="GRUPO GRANDE"/>
    <s v="019G"/>
    <s v="TEORIA DE IDIOMA MODERNO II: INGLÉS"/>
    <s v="GRUPO-E"/>
    <s v="Grupo de Teoria de IDIOMA MODERNO II: INGLÉS"/>
    <s v="2S"/>
    <n v="72792366"/>
    <s v="JIMÉNEZ"/>
    <s v="MARTÍNEZ LOSA"/>
    <s v="NOELIA"/>
    <s v="nojimene"/>
    <s v="noelia.jimenez@unirioja.es"/>
    <n v="1"/>
    <m/>
    <x v="1"/>
    <n v="532"/>
    <s v="LABORAL DOCENTE-ASOCIADO"/>
    <s v="P04"/>
    <s v="TIEMPO PARCIAL (4+4 HORAS)"/>
    <s v="2018-09-17 00:00:00.0"/>
    <s v="2019-09-14 00:00:00.0"/>
    <s v="PI101373"/>
    <s v="PROFESOR ASOCIADO"/>
    <s v="R107"/>
    <x v="6"/>
    <n v="345"/>
    <s v="FILOLOGÍA INGLESA"/>
  </r>
  <r>
    <x v="8"/>
    <n v="78758459"/>
    <s v="FLE"/>
    <n v="745"/>
    <s v="019G"/>
    <s v="GRUPO-E"/>
    <s v="Idioma moderno II: Inglés"/>
    <s v="GG"/>
    <s v="GRUPO GRANDE"/>
    <s v="019G"/>
    <s v="TEORIA DE IDIOMA MODERNO II: INGLÉS"/>
    <s v="GRUPO-E"/>
    <s v="Grupo de Teoria de IDIOMA MODERNO II: INGLÉS"/>
    <s v="2S"/>
    <n v="78758459"/>
    <s v="GARCÍA"/>
    <s v="FERNÁNDEZ"/>
    <s v="LAURA"/>
    <s v="lagarcf"/>
    <s v="laura.garciaf@alum.unirioja.es"/>
    <n v="2"/>
    <m/>
    <x v="1"/>
    <n v="0"/>
    <s v="DOCTOR"/>
    <n v="0"/>
    <s v="_"/>
    <s v="2018-12-01 00:00:00.0"/>
    <s v="2019-11-30 00:00:00.0"/>
    <s v="D07INVESTIGADOR1"/>
    <s v="ACCESO SISTEMA ESPAÑOL CIENCIA E INNOVACIÓN"/>
    <s v="R107"/>
    <x v="6"/>
    <n v="345"/>
    <s v="FILOLOGÍA INGLESA"/>
  </r>
  <r>
    <x v="8"/>
    <n v="16593055"/>
    <s v="FLE"/>
    <n v="745"/>
    <s v="019LI"/>
    <s v="GRUPO-E3"/>
    <s v="Idioma moderno II: Inglés"/>
    <s v="GLI"/>
    <s v="GRUPO DE LABORATORIO DE IDIOMAS"/>
    <s v="019LI"/>
    <s v="PRÁCTICAS DE LABORATORIO DE IDIOMA MODERNO I: INGLÉS"/>
    <s v="GRUPO-E3"/>
    <s v="Grupo de Laboratorio de Idiomas de Idioma moderno II: inglés"/>
    <s v="2S"/>
    <n v="16593055"/>
    <s v="NOVO"/>
    <s v="URRACA"/>
    <s v="CARMEN"/>
    <s v="canovo"/>
    <s v="carmen.novo@unirioja.es"/>
    <n v="1.5"/>
    <n v="1.5"/>
    <x v="1"/>
    <n v="536"/>
    <s v="PROFESOR INTERINO"/>
    <s v="C01"/>
    <s v="TIEMPO COMPLETO"/>
    <s v="2018-09-17 00:00:00.0"/>
    <s v="null"/>
    <s v="PI101369"/>
    <s v="PROFESOR CONTRATADO INTERINO"/>
    <s v="R107"/>
    <x v="6"/>
    <n v="345"/>
    <s v="FILOLOGÍA INGLESA"/>
  </r>
  <r>
    <x v="8"/>
    <n v="16593055"/>
    <s v="FLE"/>
    <n v="745"/>
    <s v="019R"/>
    <s v="GRUPO-E3"/>
    <s v="Idioma moderno II: Inglés"/>
    <s v="GR"/>
    <s v="GRUPO REDUCIDO"/>
    <s v="019R"/>
    <s v="PRACTICAS DE AULA DE IDIOMA MODERNO I: INGLÉS"/>
    <s v="GRUPO-E3"/>
    <s v="Grupo de Aula de Idioma moderno II: inglés"/>
    <s v="2S"/>
    <n v="16593055"/>
    <s v="NOVO"/>
    <s v="URRACA"/>
    <s v="CARMEN"/>
    <s v="canovo"/>
    <s v="carmen.novo@unirioja.es"/>
    <n v="1.5"/>
    <n v="1.5"/>
    <x v="1"/>
    <n v="536"/>
    <s v="PROFESOR INTERINO"/>
    <s v="C01"/>
    <s v="TIEMPO COMPLETO"/>
    <s v="2018-09-17 00:00:00.0"/>
    <s v="null"/>
    <s v="PI101369"/>
    <s v="PROFESOR CONTRATADO INTERINO"/>
    <s v="R107"/>
    <x v="6"/>
    <n v="345"/>
    <s v="FILOLOGÍA INGLESA"/>
  </r>
  <r>
    <x v="9"/>
    <n v="47106053"/>
    <s v="FLE"/>
    <n v="745"/>
    <s v="019G"/>
    <s v="GRUPO-F"/>
    <s v="Idioma moderno II: Inglés"/>
    <s v="GG"/>
    <s v="GRUPO GRANDE"/>
    <s v="019G"/>
    <s v="TEORIA DE IDIOMA MODERNO II: INGLÉS"/>
    <s v="GRUPO-F"/>
    <s v="Grupo de Teoria de IDIOMA MODERNO II: INGLÉS"/>
    <s v="2S"/>
    <n v="47106053"/>
    <s v="FIDALGO"/>
    <s v="ALLO"/>
    <s v="LUISA"/>
    <s v="lufidalg"/>
    <s v="luisa.fidalgoa@unirioja.es"/>
    <n v="3"/>
    <n v="3"/>
    <x v="1"/>
    <n v="536"/>
    <s v="PROFESOR INTERINO"/>
    <s v="C01"/>
    <s v="TIEMPO COMPLETO"/>
    <s v="2017-09-15 00:00:00.0"/>
    <s v="null"/>
    <s v="PI101261"/>
    <s v="PROFESOR CONTRATADO INTERINO"/>
    <s v="R107"/>
    <x v="6"/>
    <n v="345"/>
    <s v="FILOLOGÍA INGLESA"/>
  </r>
  <r>
    <x v="9"/>
    <n v="9414088"/>
    <s v="FLE"/>
    <n v="745"/>
    <s v="019LI"/>
    <s v="GRUPO-F1"/>
    <s v="Idioma moderno II: Inglés"/>
    <s v="GLI"/>
    <s v="GRUPO DE LABORATORIO DE IDIOMAS"/>
    <s v="019LI"/>
    <s v="PRÁCTICAS DE LABORATORIO DE IDIOMA MODERNO I: INGLÉS"/>
    <s v="GRUPO-F1"/>
    <s v="Grupo de Laboratorio de Idiomas de Idioma moderno II: inglés"/>
    <s v="2S"/>
    <n v="9414088"/>
    <s v="TABOADA"/>
    <s v="FERRERO"/>
    <s v="CAROLINA"/>
    <s v="cataboad"/>
    <s v="carolina.taboada@unirioja.es"/>
    <n v="1.5"/>
    <n v="1.5"/>
    <x v="0"/>
    <n v="504"/>
    <s v="PROFESOR TITULAR UNIVERSIDAD"/>
    <s v="C01"/>
    <s v="TIEMPO COMPLETO"/>
    <s v="2008-09-30 00:00:00.0"/>
    <s v="null"/>
    <s v="DF100228"/>
    <s v="PROFESOR TITULAR DE UNIVERSIDAD INTERINO"/>
    <s v="R107"/>
    <x v="6"/>
    <n v="345"/>
    <s v="FILOLOGÍA INGLESA"/>
  </r>
  <r>
    <x v="9"/>
    <n v="16591198"/>
    <s v="FLE"/>
    <n v="745"/>
    <s v="019LI"/>
    <s v="GRUPO-F2"/>
    <s v="Idioma moderno II: Inglés"/>
    <s v="GLI"/>
    <s v="GRUPO DE LABORATORIO DE IDIOMAS"/>
    <s v="019LI"/>
    <s v="PRÁCTICAS DE LABORATORIO DE IDIOMA MODERNO I: INGLÉS"/>
    <s v="GRUPO-F2"/>
    <s v="Grupo de Laboratorio de Idiomas de Idioma moderno II: inglés"/>
    <s v="2S"/>
    <n v="16591198"/>
    <s v="DÍEZ"/>
    <s v="VELASCO"/>
    <s v="OLGA ISABEL"/>
    <s v="oldiez"/>
    <s v="olga-isabel.diez@unirioja.es"/>
    <n v="1.5"/>
    <n v="1.5"/>
    <x v="0"/>
    <n v="532"/>
    <s v="LABORAL DOCENTE-ASOCIADO"/>
    <s v="P03"/>
    <s v="TIEMPO PARCIAL (3+3 HORAS)"/>
    <s v="2016-09-15 00:00:00.0"/>
    <s v="2019-09-14 00:00:00.0"/>
    <s v="PI101035"/>
    <s v="PROFESOR ASOCIADO"/>
    <s v="R107"/>
    <x v="6"/>
    <n v="345"/>
    <s v="FILOLOGÍA INGLESA"/>
  </r>
  <r>
    <x v="9"/>
    <n v="9414088"/>
    <s v="FLE"/>
    <n v="745"/>
    <s v="019R"/>
    <s v="GRUPO-F1"/>
    <s v="Idioma moderno II: Inglés"/>
    <s v="GR"/>
    <s v="GRUPO REDUCIDO"/>
    <s v="019R"/>
    <s v="PRACTICAS DE AULA DE IDIOMA MODERNO I: INGLÉS"/>
    <s v="GRUPO-F1"/>
    <s v="Grupo de Aula de Idioma moderno II: inglés"/>
    <s v="2S"/>
    <n v="9414088"/>
    <s v="TABOADA"/>
    <s v="FERRERO"/>
    <s v="CAROLINA"/>
    <s v="cataboad"/>
    <s v="carolina.taboada@unirioja.es"/>
    <n v="1.5"/>
    <n v="1.5"/>
    <x v="0"/>
    <n v="504"/>
    <s v="PROFESOR TITULAR UNIVERSIDAD"/>
    <s v="C01"/>
    <s v="TIEMPO COMPLETO"/>
    <s v="2008-09-30 00:00:00.0"/>
    <s v="null"/>
    <s v="DF100228"/>
    <s v="PROFESOR TITULAR DE UNIVERSIDAD INTERINO"/>
    <s v="R107"/>
    <x v="6"/>
    <n v="345"/>
    <s v="FILOLOGÍA INGLESA"/>
  </r>
  <r>
    <x v="9"/>
    <n v="16591198"/>
    <s v="FLE"/>
    <n v="745"/>
    <s v="019R"/>
    <s v="GRUPO-F2"/>
    <s v="Idioma moderno II: Inglés"/>
    <s v="GR"/>
    <s v="GRUPO REDUCIDO"/>
    <s v="019R"/>
    <s v="PRACTICAS DE AULA DE IDIOMA MODERNO I: INGLÉS"/>
    <s v="GRUPO-F2"/>
    <s v="Grupo de Aula de Idioma moderno II: inglés"/>
    <s v="2S"/>
    <n v="16591198"/>
    <s v="DÍEZ"/>
    <s v="VELASCO"/>
    <s v="OLGA ISABEL"/>
    <s v="oldiez"/>
    <s v="olga-isabel.diez@unirioja.es"/>
    <n v="1.5"/>
    <n v="1.5"/>
    <x v="0"/>
    <n v="532"/>
    <s v="LABORAL DOCENTE-ASOCIADO"/>
    <s v="P03"/>
    <s v="TIEMPO PARCIAL (3+3 HORAS)"/>
    <s v="2016-09-15 00:00:00.0"/>
    <s v="2019-09-14 00:00:00.0"/>
    <s v="PI101035"/>
    <s v="PROFESOR ASOCIADO"/>
    <s v="R107"/>
    <x v="6"/>
    <n v="345"/>
    <s v="FILOLOGÍA INGLESA"/>
  </r>
  <r>
    <x v="10"/>
    <n v="47106053"/>
    <s v="FLE"/>
    <n v="745"/>
    <s v="019G"/>
    <s v="GRUPO-F"/>
    <s v="Idioma moderno II: Inglés"/>
    <s v="GG"/>
    <s v="GRUPO GRANDE"/>
    <s v="019G"/>
    <s v="TEORIA DE IDIOMA MODERNO II: INGLÉS"/>
    <s v="GRUPO-F"/>
    <s v="Grupo de Teoria de IDIOMA MODERNO II: INGLÉS"/>
    <s v="2S"/>
    <n v="47106053"/>
    <s v="FIDALGO"/>
    <s v="ALLO"/>
    <s v="LUISA"/>
    <s v="lufidalg"/>
    <s v="luisa.fidalgoa@unirioja.es"/>
    <n v="3"/>
    <m/>
    <x v="1"/>
    <n v="536"/>
    <s v="PROFESOR INTERINO"/>
    <s v="C01"/>
    <s v="TIEMPO COMPLETO"/>
    <s v="2017-09-15 00:00:00.0"/>
    <s v="null"/>
    <s v="PI101261"/>
    <s v="PROFESOR CONTRATADO INTERINO"/>
    <s v="R107"/>
    <x v="6"/>
    <n v="345"/>
    <s v="FILOLOGÍA INGLESA"/>
  </r>
  <r>
    <x v="10"/>
    <n v="9414088"/>
    <s v="FLE"/>
    <n v="745"/>
    <s v="019LI"/>
    <s v="GRUPO-F1"/>
    <s v="Idioma moderno II: Inglés"/>
    <s v="GLI"/>
    <s v="GRUPO DE LABORATORIO DE IDIOMAS"/>
    <s v="019LI"/>
    <s v="PRÁCTICAS DE LABORATORIO DE IDIOMA MODERNO I: INGLÉS"/>
    <s v="GRUPO-F1"/>
    <s v="Grupo de Laboratorio de Idiomas de Idioma moderno II: inglés"/>
    <s v="2S"/>
    <n v="9414088"/>
    <s v="TABOADA"/>
    <s v="FERRERO"/>
    <s v="CAROLINA"/>
    <s v="cataboad"/>
    <s v="carolina.taboada@unirioja.es"/>
    <n v="1.5"/>
    <m/>
    <x v="0"/>
    <n v="504"/>
    <s v="PROFESOR TITULAR UNIVERSIDAD"/>
    <s v="C01"/>
    <s v="TIEMPO COMPLETO"/>
    <s v="2008-09-30 00:00:00.0"/>
    <s v="null"/>
    <s v="DF100228"/>
    <s v="PROFESOR TITULAR DE UNIVERSIDAD INTERINO"/>
    <s v="R107"/>
    <x v="6"/>
    <n v="345"/>
    <s v="FILOLOGÍA INGLESA"/>
  </r>
  <r>
    <x v="10"/>
    <n v="16591198"/>
    <s v="FLE"/>
    <n v="745"/>
    <s v="019LI"/>
    <s v="GRUPO-F2"/>
    <s v="Idioma moderno II: Inglés"/>
    <s v="GLI"/>
    <s v="GRUPO DE LABORATORIO DE IDIOMAS"/>
    <s v="019LI"/>
    <s v="PRÁCTICAS DE LABORATORIO DE IDIOMA MODERNO I: INGLÉS"/>
    <s v="GRUPO-F2"/>
    <s v="Grupo de Laboratorio de Idiomas de Idioma moderno II: inglés"/>
    <s v="2S"/>
    <n v="16591198"/>
    <s v="DÍEZ"/>
    <s v="VELASCO"/>
    <s v="OLGA ISABEL"/>
    <s v="oldiez"/>
    <s v="olga-isabel.diez@unirioja.es"/>
    <n v="1.5"/>
    <m/>
    <x v="0"/>
    <n v="532"/>
    <s v="LABORAL DOCENTE-ASOCIADO"/>
    <s v="P03"/>
    <s v="TIEMPO PARCIAL (3+3 HORAS)"/>
    <s v="2016-09-15 00:00:00.0"/>
    <s v="2019-09-14 00:00:00.0"/>
    <s v="PI101035"/>
    <s v="PROFESOR ASOCIADO"/>
    <s v="R107"/>
    <x v="6"/>
    <n v="345"/>
    <s v="FILOLOGÍA INGLESA"/>
  </r>
  <r>
    <x v="10"/>
    <n v="9414088"/>
    <s v="FLE"/>
    <n v="745"/>
    <s v="019R"/>
    <s v="GRUPO-F1"/>
    <s v="Idioma moderno II: Inglés"/>
    <s v="GR"/>
    <s v="GRUPO REDUCIDO"/>
    <s v="019R"/>
    <s v="PRACTICAS DE AULA DE IDIOMA MODERNO I: INGLÉS"/>
    <s v="GRUPO-F1"/>
    <s v="Grupo de Aula de Idioma moderno II: inglés"/>
    <s v="2S"/>
    <n v="9414088"/>
    <s v="TABOADA"/>
    <s v="FERRERO"/>
    <s v="CAROLINA"/>
    <s v="cataboad"/>
    <s v="carolina.taboada@unirioja.es"/>
    <n v="1.5"/>
    <m/>
    <x v="0"/>
    <n v="504"/>
    <s v="PROFESOR TITULAR UNIVERSIDAD"/>
    <s v="C01"/>
    <s v="TIEMPO COMPLETO"/>
    <s v="2008-09-30 00:00:00.0"/>
    <s v="null"/>
    <s v="DF100228"/>
    <s v="PROFESOR TITULAR DE UNIVERSIDAD INTERINO"/>
    <s v="R107"/>
    <x v="6"/>
    <n v="345"/>
    <s v="FILOLOGÍA INGLESA"/>
  </r>
  <r>
    <x v="10"/>
    <n v="16591198"/>
    <s v="FLE"/>
    <n v="745"/>
    <s v="019R"/>
    <s v="GRUPO-F2"/>
    <s v="Idioma moderno II: Inglés"/>
    <s v="GR"/>
    <s v="GRUPO REDUCIDO"/>
    <s v="019R"/>
    <s v="PRACTICAS DE AULA DE IDIOMA MODERNO I: INGLÉS"/>
    <s v="GRUPO-F2"/>
    <s v="Grupo de Aula de Idioma moderno II: inglés"/>
    <s v="2S"/>
    <n v="16591198"/>
    <s v="DÍEZ"/>
    <s v="VELASCO"/>
    <s v="OLGA ISABEL"/>
    <s v="oldiez"/>
    <s v="olga-isabel.diez@unirioja.es"/>
    <n v="1.5"/>
    <m/>
    <x v="0"/>
    <n v="532"/>
    <s v="LABORAL DOCENTE-ASOCIADO"/>
    <s v="P03"/>
    <s v="TIEMPO PARCIAL (3+3 HORAS)"/>
    <s v="2016-09-15 00:00:00.0"/>
    <s v="2019-09-14 00:00:00.0"/>
    <s v="PI101035"/>
    <s v="PROFESOR ASOCIADO"/>
    <s v="R107"/>
    <x v="6"/>
    <n v="345"/>
    <s v="FILOLOGÍA INGLESA"/>
  </r>
  <r>
    <x v="4"/>
    <n v="16535879"/>
    <s v="FLE"/>
    <n v="746"/>
    <s v="021G"/>
    <s v="GRUPO-A"/>
    <s v="Idioma moderno II: Francés"/>
    <s v="GG"/>
    <s v="GRUPO GRANDE"/>
    <s v="021G"/>
    <s v="TEORIA DE IDIOMA MODERNO I: FRANCES"/>
    <s v="GRUPO-A"/>
    <s v="Grupo de Teoría de IDIOMA MODERNO II: FRANCÉS"/>
    <s v="2S"/>
    <n v="16535879"/>
    <s v="IÑARREA"/>
    <s v="LAS HERAS"/>
    <s v="IGNACIO"/>
    <s v="iinarrea"/>
    <s v="ignacio.inarrea@unirioja.es"/>
    <n v="0"/>
    <n v="0"/>
    <x v="1"/>
    <n v="500"/>
    <s v="CATEDRATICO DE UNIVERSIDAD"/>
    <s v="C01"/>
    <s v="TIEMPO COMPLETO"/>
    <s v="2017-12-18 00:00:00.0"/>
    <s v="null"/>
    <s v="DF100353"/>
    <s v="CATEDRÁTICO DE UNIVERSIDAD"/>
    <s v="R107"/>
    <x v="6"/>
    <n v="335"/>
    <s v="FILOLOGÍA FRANCESA"/>
  </r>
  <r>
    <x v="4"/>
    <n v="16570961"/>
    <s v="FLE"/>
    <n v="746"/>
    <s v="021G"/>
    <s v="GRUPO-A"/>
    <s v="Idioma moderno II: Francés"/>
    <s v="GG"/>
    <s v="GRUPO GRANDE"/>
    <s v="021G"/>
    <s v="TEORIA DE IDIOMA MODERNO I: FRANCES"/>
    <s v="GRUPO-A"/>
    <s v="Grupo de Teoría de IDIOMA MODERNO II: FRANCÉS"/>
    <s v="2S"/>
    <n v="16570961"/>
    <s v="CABELLO"/>
    <s v="ANDRÉS"/>
    <s v="NURIA"/>
    <s v="nucabea"/>
    <s v="nuria.cabelloa@unirioja.es"/>
    <n v="3"/>
    <n v="3"/>
    <x v="0"/>
    <n v="536"/>
    <s v="PROFESOR INTERINO"/>
    <s v="C01"/>
    <s v="TIEMPO COMPLETO"/>
    <s v="2015-09-15 00:00:00.0"/>
    <s v="null"/>
    <s v="PI101032"/>
    <s v="PROFESOR CONTRATADO INTERINO"/>
    <s v="R107"/>
    <x v="6"/>
    <n v="335"/>
    <s v="FILOLOGÍA FRANCESA"/>
  </r>
  <r>
    <x v="4"/>
    <n v="16570961"/>
    <s v="FLE"/>
    <n v="746"/>
    <s v="021LI"/>
    <s v="GRUPO-A1"/>
    <s v="Idioma moderno II: Francés"/>
    <s v="GLI"/>
    <s v="GRUPO DE LABORATORIO DE IDIOMAS"/>
    <s v="021LI"/>
    <s v="PRÁCTICAS DE LABORATORIO DE IDIOMA MODERNO I: FRANCES"/>
    <s v="GRUPO-A1"/>
    <s v="Grupo de Laboratorio de Idiomas de Idioma moderno II: francés"/>
    <s v="2S"/>
    <n v="16570961"/>
    <s v="CABELLO"/>
    <s v="ANDRÉS"/>
    <s v="NURIA"/>
    <s v="nucabea"/>
    <s v="nuria.cabelloa@unirioja.es"/>
    <n v="1.5"/>
    <n v="1.5"/>
    <x v="0"/>
    <n v="536"/>
    <s v="PROFESOR INTERINO"/>
    <s v="C01"/>
    <s v="TIEMPO COMPLETO"/>
    <s v="2015-09-15 00:00:00.0"/>
    <s v="null"/>
    <s v="PI101032"/>
    <s v="PROFESOR CONTRATADO INTERINO"/>
    <s v="R107"/>
    <x v="6"/>
    <n v="335"/>
    <s v="FILOLOGÍA FRANCESA"/>
  </r>
  <r>
    <x v="4"/>
    <n v="16570961"/>
    <s v="FLE"/>
    <n v="746"/>
    <s v="021R"/>
    <s v="GRUPO-A1"/>
    <s v="Idioma moderno II: Francés"/>
    <s v="GR"/>
    <s v="GRUPO REDUCIDO"/>
    <s v="021R"/>
    <s v="PRÁCTICAS DE AULA DE IDIOMA MODERNO I: FRANCES"/>
    <s v="GRUPO-A1"/>
    <s v="Grupo de Aula de Idioma moderno II: francés"/>
    <s v="2S"/>
    <n v="16570961"/>
    <s v="CABELLO"/>
    <s v="ANDRÉS"/>
    <s v="NURIA"/>
    <s v="nucabea"/>
    <s v="nuria.cabelloa@unirioja.es"/>
    <n v="1.5"/>
    <n v="1.5"/>
    <x v="0"/>
    <n v="536"/>
    <s v="PROFESOR INTERINO"/>
    <s v="C01"/>
    <s v="TIEMPO COMPLETO"/>
    <s v="2015-09-15 00:00:00.0"/>
    <s v="null"/>
    <s v="PI101032"/>
    <s v="PROFESOR CONTRATADO INTERINO"/>
    <s v="R107"/>
    <x v="6"/>
    <n v="335"/>
    <s v="FILOLOGÍA FRANCESA"/>
  </r>
  <r>
    <x v="5"/>
    <n v="16535879"/>
    <s v="FLE"/>
    <n v="746"/>
    <s v="021G"/>
    <s v="GRUPO-A"/>
    <s v="Idioma moderno II: Francés"/>
    <s v="GG"/>
    <s v="GRUPO GRANDE"/>
    <s v="021G"/>
    <s v="TEORIA DE IDIOMA MODERNO I: FRANCES"/>
    <s v="GRUPO-A"/>
    <s v="Grupo de Teoría de IDIOMA MODERNO II: FRANCÉS"/>
    <s v="2S"/>
    <n v="16535879"/>
    <s v="IÑARREA"/>
    <s v="LAS HERAS"/>
    <s v="IGNACIO"/>
    <s v="iinarrea"/>
    <s v="ignacio.inarrea@unirioja.es"/>
    <n v="0"/>
    <m/>
    <x v="1"/>
    <n v="500"/>
    <s v="CATEDRATICO DE UNIVERSIDAD"/>
    <s v="C01"/>
    <s v="TIEMPO COMPLETO"/>
    <s v="2017-12-18 00:00:00.0"/>
    <s v="null"/>
    <s v="DF100353"/>
    <s v="CATEDRÁTICO DE UNIVERSIDAD"/>
    <s v="R107"/>
    <x v="6"/>
    <n v="335"/>
    <s v="FILOLOGÍA FRANCESA"/>
  </r>
  <r>
    <x v="5"/>
    <n v="16570961"/>
    <s v="FLE"/>
    <n v="746"/>
    <s v="021G"/>
    <s v="GRUPO-A"/>
    <s v="Idioma moderno II: Francés"/>
    <s v="GG"/>
    <s v="GRUPO GRANDE"/>
    <s v="021G"/>
    <s v="TEORIA DE IDIOMA MODERNO I: FRANCES"/>
    <s v="GRUPO-A"/>
    <s v="Grupo de Teoría de IDIOMA MODERNO II: FRANCÉS"/>
    <s v="2S"/>
    <n v="16570961"/>
    <s v="CABELLO"/>
    <s v="ANDRÉS"/>
    <s v="NURIA"/>
    <s v="nucabea"/>
    <s v="nuria.cabelloa@unirioja.es"/>
    <n v="3"/>
    <m/>
    <x v="0"/>
    <n v="536"/>
    <s v="PROFESOR INTERINO"/>
    <s v="C01"/>
    <s v="TIEMPO COMPLETO"/>
    <s v="2015-09-15 00:00:00.0"/>
    <s v="null"/>
    <s v="PI101032"/>
    <s v="PROFESOR CONTRATADO INTERINO"/>
    <s v="R107"/>
    <x v="6"/>
    <n v="335"/>
    <s v="FILOLOGÍA FRANCESA"/>
  </r>
  <r>
    <x v="5"/>
    <n v="16570961"/>
    <s v="FLE"/>
    <n v="746"/>
    <s v="021LI"/>
    <s v="GRUPO-A1"/>
    <s v="Idioma moderno II: Francés"/>
    <s v="GLI"/>
    <s v="GRUPO DE LABORATORIO DE IDIOMAS"/>
    <s v="021LI"/>
    <s v="PRÁCTICAS DE LABORATORIO DE IDIOMA MODERNO I: FRANCES"/>
    <s v="GRUPO-A1"/>
    <s v="Grupo de Laboratorio de Idiomas de Idioma moderno II: francés"/>
    <s v="2S"/>
    <n v="16570961"/>
    <s v="CABELLO"/>
    <s v="ANDRÉS"/>
    <s v="NURIA"/>
    <s v="nucabea"/>
    <s v="nuria.cabelloa@unirioja.es"/>
    <n v="1.5"/>
    <m/>
    <x v="0"/>
    <n v="536"/>
    <s v="PROFESOR INTERINO"/>
    <s v="C01"/>
    <s v="TIEMPO COMPLETO"/>
    <s v="2015-09-15 00:00:00.0"/>
    <s v="null"/>
    <s v="PI101032"/>
    <s v="PROFESOR CONTRATADO INTERINO"/>
    <s v="R107"/>
    <x v="6"/>
    <n v="335"/>
    <s v="FILOLOGÍA FRANCESA"/>
  </r>
  <r>
    <x v="5"/>
    <n v="16570961"/>
    <s v="FLE"/>
    <n v="746"/>
    <s v="021R"/>
    <s v="GRUPO-A1"/>
    <s v="Idioma moderno II: Francés"/>
    <s v="GR"/>
    <s v="GRUPO REDUCIDO"/>
    <s v="021R"/>
    <s v="PRÁCTICAS DE AULA DE IDIOMA MODERNO I: FRANCES"/>
    <s v="GRUPO-A1"/>
    <s v="Grupo de Aula de Idioma moderno II: francés"/>
    <s v="2S"/>
    <n v="16570961"/>
    <s v="CABELLO"/>
    <s v="ANDRÉS"/>
    <s v="NURIA"/>
    <s v="nucabea"/>
    <s v="nuria.cabelloa@unirioja.es"/>
    <n v="1.5"/>
    <m/>
    <x v="0"/>
    <n v="536"/>
    <s v="PROFESOR INTERINO"/>
    <s v="C01"/>
    <s v="TIEMPO COMPLETO"/>
    <s v="2015-09-15 00:00:00.0"/>
    <s v="null"/>
    <s v="PI101032"/>
    <s v="PROFESOR CONTRATADO INTERINO"/>
    <s v="R107"/>
    <x v="6"/>
    <n v="335"/>
    <s v="FILOLOGÍA FRANCESA"/>
  </r>
  <r>
    <x v="9"/>
    <n v="16535879"/>
    <s v="FLE"/>
    <n v="746"/>
    <s v="021G"/>
    <s v="GRUPO-A"/>
    <s v="Idioma moderno II: Francés"/>
    <s v="GG"/>
    <s v="GRUPO GRANDE"/>
    <s v="021G"/>
    <s v="TEORIA DE IDIOMA MODERNO I: FRANCES"/>
    <s v="GRUPO-A"/>
    <s v="Grupo de Teoría de IDIOMA MODERNO II: FRANCÉS"/>
    <s v="2S"/>
    <n v="16535879"/>
    <s v="IÑARREA"/>
    <s v="LAS HERAS"/>
    <s v="IGNACIO"/>
    <s v="iinarrea"/>
    <s v="ignacio.inarrea@unirioja.es"/>
    <n v="0"/>
    <m/>
    <x v="1"/>
    <n v="500"/>
    <s v="CATEDRATICO DE UNIVERSIDAD"/>
    <s v="C01"/>
    <s v="TIEMPO COMPLETO"/>
    <s v="2017-12-18 00:00:00.0"/>
    <s v="null"/>
    <s v="DF100353"/>
    <s v="CATEDRÁTICO DE UNIVERSIDAD"/>
    <s v="R107"/>
    <x v="6"/>
    <n v="335"/>
    <s v="FILOLOGÍA FRANCESA"/>
  </r>
  <r>
    <x v="9"/>
    <n v="16570961"/>
    <s v="FLE"/>
    <n v="746"/>
    <s v="021G"/>
    <s v="GRUPO-A"/>
    <s v="Idioma moderno II: Francés"/>
    <s v="GG"/>
    <s v="GRUPO GRANDE"/>
    <s v="021G"/>
    <s v="TEORIA DE IDIOMA MODERNO I: FRANCES"/>
    <s v="GRUPO-A"/>
    <s v="Grupo de Teoría de IDIOMA MODERNO II: FRANCÉS"/>
    <s v="2S"/>
    <n v="16570961"/>
    <s v="CABELLO"/>
    <s v="ANDRÉS"/>
    <s v="NURIA"/>
    <s v="nucabea"/>
    <s v="nuria.cabelloa@unirioja.es"/>
    <n v="3"/>
    <m/>
    <x v="0"/>
    <n v="536"/>
    <s v="PROFESOR INTERINO"/>
    <s v="C01"/>
    <s v="TIEMPO COMPLETO"/>
    <s v="2015-09-15 00:00:00.0"/>
    <s v="null"/>
    <s v="PI101032"/>
    <s v="PROFESOR CONTRATADO INTERINO"/>
    <s v="R107"/>
    <x v="6"/>
    <n v="335"/>
    <s v="FILOLOGÍA FRANCESA"/>
  </r>
  <r>
    <x v="9"/>
    <n v="16570961"/>
    <s v="FLE"/>
    <n v="746"/>
    <s v="021LI"/>
    <s v="GRUPO-A1"/>
    <s v="Idioma moderno II: Francés"/>
    <s v="GLI"/>
    <s v="GRUPO DE LABORATORIO DE IDIOMAS"/>
    <s v="021LI"/>
    <s v="PRÁCTICAS DE LABORATORIO DE IDIOMA MODERNO I: FRANCES"/>
    <s v="GRUPO-A1"/>
    <s v="Grupo de Laboratorio de Idiomas de Idioma moderno II: francés"/>
    <s v="2S"/>
    <n v="16570961"/>
    <s v="CABELLO"/>
    <s v="ANDRÉS"/>
    <s v="NURIA"/>
    <s v="nucabea"/>
    <s v="nuria.cabelloa@unirioja.es"/>
    <n v="1.5"/>
    <m/>
    <x v="0"/>
    <n v="536"/>
    <s v="PROFESOR INTERINO"/>
    <s v="C01"/>
    <s v="TIEMPO COMPLETO"/>
    <s v="2015-09-15 00:00:00.0"/>
    <s v="null"/>
    <s v="PI101032"/>
    <s v="PROFESOR CONTRATADO INTERINO"/>
    <s v="R107"/>
    <x v="6"/>
    <n v="335"/>
    <s v="FILOLOGÍA FRANCESA"/>
  </r>
  <r>
    <x v="9"/>
    <n v="16570961"/>
    <s v="FLE"/>
    <n v="746"/>
    <s v="021R"/>
    <s v="GRUPO-A1"/>
    <s v="Idioma moderno II: Francés"/>
    <s v="GR"/>
    <s v="GRUPO REDUCIDO"/>
    <s v="021R"/>
    <s v="PRÁCTICAS DE AULA DE IDIOMA MODERNO I: FRANCES"/>
    <s v="GRUPO-A1"/>
    <s v="Grupo de Aula de Idioma moderno II: francés"/>
    <s v="2S"/>
    <n v="16570961"/>
    <s v="CABELLO"/>
    <s v="ANDRÉS"/>
    <s v="NURIA"/>
    <s v="nucabea"/>
    <s v="nuria.cabelloa@unirioja.es"/>
    <n v="1.5"/>
    <m/>
    <x v="0"/>
    <n v="536"/>
    <s v="PROFESOR INTERINO"/>
    <s v="C01"/>
    <s v="TIEMPO COMPLETO"/>
    <s v="2015-09-15 00:00:00.0"/>
    <s v="null"/>
    <s v="PI101032"/>
    <s v="PROFESOR CONTRATADO INTERINO"/>
    <s v="R107"/>
    <x v="6"/>
    <n v="335"/>
    <s v="FILOLOGÍA FRANCESA"/>
  </r>
  <r>
    <x v="10"/>
    <n v="16535879"/>
    <s v="FLE"/>
    <n v="746"/>
    <s v="021G"/>
    <s v="GRUPO-A"/>
    <s v="Idioma moderno II: Francés"/>
    <s v="GG"/>
    <s v="GRUPO GRANDE"/>
    <s v="021G"/>
    <s v="TEORIA DE IDIOMA MODERNO I: FRANCES"/>
    <s v="GRUPO-A"/>
    <s v="Grupo de Teoría de IDIOMA MODERNO II: FRANCÉS"/>
    <s v="2S"/>
    <n v="16535879"/>
    <s v="IÑARREA"/>
    <s v="LAS HERAS"/>
    <s v="IGNACIO"/>
    <s v="iinarrea"/>
    <s v="ignacio.inarrea@unirioja.es"/>
    <n v="0"/>
    <m/>
    <x v="1"/>
    <n v="500"/>
    <s v="CATEDRATICO DE UNIVERSIDAD"/>
    <s v="C01"/>
    <s v="TIEMPO COMPLETO"/>
    <s v="2017-12-18 00:00:00.0"/>
    <s v="null"/>
    <s v="DF100353"/>
    <s v="CATEDRÁTICO DE UNIVERSIDAD"/>
    <s v="R107"/>
    <x v="6"/>
    <n v="335"/>
    <s v="FILOLOGÍA FRANCESA"/>
  </r>
  <r>
    <x v="10"/>
    <n v="16570961"/>
    <s v="FLE"/>
    <n v="746"/>
    <s v="021G"/>
    <s v="GRUPO-A"/>
    <s v="Idioma moderno II: Francés"/>
    <s v="GG"/>
    <s v="GRUPO GRANDE"/>
    <s v="021G"/>
    <s v="TEORIA DE IDIOMA MODERNO I: FRANCES"/>
    <s v="GRUPO-A"/>
    <s v="Grupo de Teoría de IDIOMA MODERNO II: FRANCÉS"/>
    <s v="2S"/>
    <n v="16570961"/>
    <s v="CABELLO"/>
    <s v="ANDRÉS"/>
    <s v="NURIA"/>
    <s v="nucabea"/>
    <s v="nuria.cabelloa@unirioja.es"/>
    <n v="3"/>
    <m/>
    <x v="0"/>
    <n v="536"/>
    <s v="PROFESOR INTERINO"/>
    <s v="C01"/>
    <s v="TIEMPO COMPLETO"/>
    <s v="2015-09-15 00:00:00.0"/>
    <s v="null"/>
    <s v="PI101032"/>
    <s v="PROFESOR CONTRATADO INTERINO"/>
    <s v="R107"/>
    <x v="6"/>
    <n v="335"/>
    <s v="FILOLOGÍA FRANCESA"/>
  </r>
  <r>
    <x v="10"/>
    <n v="16570961"/>
    <s v="FLE"/>
    <n v="746"/>
    <s v="021LI"/>
    <s v="GRUPO-A1"/>
    <s v="Idioma moderno II: Francés"/>
    <s v="GLI"/>
    <s v="GRUPO DE LABORATORIO DE IDIOMAS"/>
    <s v="021LI"/>
    <s v="PRÁCTICAS DE LABORATORIO DE IDIOMA MODERNO I: FRANCES"/>
    <s v="GRUPO-A1"/>
    <s v="Grupo de Laboratorio de Idiomas de Idioma moderno II: francés"/>
    <s v="2S"/>
    <n v="16570961"/>
    <s v="CABELLO"/>
    <s v="ANDRÉS"/>
    <s v="NURIA"/>
    <s v="nucabea"/>
    <s v="nuria.cabelloa@unirioja.es"/>
    <n v="1.5"/>
    <m/>
    <x v="0"/>
    <n v="536"/>
    <s v="PROFESOR INTERINO"/>
    <s v="C01"/>
    <s v="TIEMPO COMPLETO"/>
    <s v="2015-09-15 00:00:00.0"/>
    <s v="null"/>
    <s v="PI101032"/>
    <s v="PROFESOR CONTRATADO INTERINO"/>
    <s v="R107"/>
    <x v="6"/>
    <n v="335"/>
    <s v="FILOLOGÍA FRANCESA"/>
  </r>
  <r>
    <x v="10"/>
    <n v="16570961"/>
    <s v="FLE"/>
    <n v="746"/>
    <s v="021R"/>
    <s v="GRUPO-A1"/>
    <s v="Idioma moderno II: Francés"/>
    <s v="GR"/>
    <s v="GRUPO REDUCIDO"/>
    <s v="021R"/>
    <s v="PRÁCTICAS DE AULA DE IDIOMA MODERNO I: FRANCES"/>
    <s v="GRUPO-A1"/>
    <s v="Grupo de Aula de Idioma moderno II: francés"/>
    <s v="2S"/>
    <n v="16570961"/>
    <s v="CABELLO"/>
    <s v="ANDRÉS"/>
    <s v="NURIA"/>
    <s v="nucabea"/>
    <s v="nuria.cabelloa@unirioja.es"/>
    <n v="1.5"/>
    <m/>
    <x v="0"/>
    <n v="536"/>
    <s v="PROFESOR INTERINO"/>
    <s v="C01"/>
    <s v="TIEMPO COMPLETO"/>
    <s v="2015-09-15 00:00:00.0"/>
    <s v="null"/>
    <s v="PI101032"/>
    <s v="PROFESOR CONTRATADO INTERINO"/>
    <s v="R107"/>
    <x v="6"/>
    <n v="335"/>
    <s v="FILOLOGÍA FRANCESA"/>
  </r>
  <r>
    <x v="5"/>
    <n v="16556358"/>
    <s v="FLE"/>
    <n v="747"/>
    <s v="206205G"/>
    <s v="GRUPO-A"/>
    <s v="Lengua castellana para maestros"/>
    <s v="GG"/>
    <s v="GRUPO GRANDE"/>
    <s v="206205G"/>
    <s v="TEORIA DE LENGUA CASTELLANA PARA MAESTROS"/>
    <s v="GRUPO-A"/>
    <s v="Grupo de Teoria de LENGUA CASTELLANA PARA MAESTROS"/>
    <s v="2S"/>
    <n v="16556358"/>
    <s v="SILVESTRE"/>
    <s v="SALAS"/>
    <s v="MARÍA DEL SOL"/>
    <s v="masilves"/>
    <s v="marysol.silvestre@unirioja.es"/>
    <n v="0"/>
    <n v="0"/>
    <x v="1"/>
    <n v="536"/>
    <s v="PROFESOR INTERINO"/>
    <s v="C01"/>
    <s v="TIEMPO COMPLETO"/>
    <s v="2013-09-16 00:00:00.0"/>
    <s v="null"/>
    <s v="PI100910"/>
    <s v="PROFESOR CONTRATADO INTERINO"/>
    <s v="R106"/>
    <x v="5"/>
    <n v="195"/>
    <s v="DIDÁCTICA DE LA LENGUA Y LA LITERATURA"/>
  </r>
  <r>
    <x v="5"/>
    <n v="16581906"/>
    <s v="FLE"/>
    <n v="747"/>
    <s v="206205G"/>
    <s v="GRUPO-A"/>
    <s v="Lengua castellana para maestros"/>
    <s v="GG"/>
    <s v="GRUPO GRANDE"/>
    <s v="206205G"/>
    <s v="TEORIA DE LENGUA CASTELLANA PARA MAESTROS"/>
    <s v="GRUPO-A"/>
    <s v="Grupo de Teoria de LENGUA CASTELLANA PARA MAESTROS"/>
    <s v="2S"/>
    <n v="16581906"/>
    <s v="SAMPEDRO"/>
    <s v="PASCUAL"/>
    <s v="SIMÓN"/>
    <s v="sisamped"/>
    <s v="simon.sampedro@unirioja.es"/>
    <n v="4"/>
    <n v="4"/>
    <x v="0"/>
    <n v="536"/>
    <s v="PROFESOR INTERINO"/>
    <s v="C01"/>
    <s v="TIEMPO COMPLETO"/>
    <s v="2018-09-17 00:00:00.0"/>
    <s v="null"/>
    <s v="PI101363"/>
    <s v="PROFESOR CONTRATADO INTERINO TC"/>
    <s v="R106"/>
    <x v="5"/>
    <n v="195"/>
    <s v="DIDÁCTICA DE LA LENGUA Y LA LITERATURA"/>
  </r>
  <r>
    <x v="5"/>
    <n v="16512032"/>
    <s v="FLE"/>
    <n v="747"/>
    <s v="206205G"/>
    <s v="GRUPO-B"/>
    <s v="Lengua castellana para maestros"/>
    <s v="GG"/>
    <s v="GRUPO GRANDE"/>
    <s v="206205G"/>
    <s v="TEORIA DE LENGUA CASTELLANA PARA MAESTROS"/>
    <s v="GRUPO-B"/>
    <s v="Grupo de Teoria de LENGUA CASTELLANA PARA MAESTROS"/>
    <s v="2S"/>
    <n v="16512032"/>
    <s v="TORRES"/>
    <s v="RUIZ"/>
    <s v="MARÍA DEL MAR"/>
    <s v="matorrr"/>
    <s v="maria-mar.torres@unirioja.es"/>
    <n v="4"/>
    <n v="4"/>
    <x v="1"/>
    <n v="532"/>
    <s v="LABORAL DOCENTE-ASOCIADO"/>
    <s v="P05"/>
    <s v="TIEMPO PARCIAL (5+5 HORAS)"/>
    <s v="2017-09-15 00:00:00.0"/>
    <s v="2019-09-14 00:00:00.0"/>
    <s v="PI101245"/>
    <s v="PROFESOR ASOCIADO"/>
    <s v="R106"/>
    <x v="5"/>
    <n v="195"/>
    <s v="DIDÁCTICA DE LA LENGUA Y LA LITERATURA"/>
  </r>
  <r>
    <x v="5"/>
    <n v="16059799"/>
    <s v="FLE"/>
    <n v="747"/>
    <s v="206205G"/>
    <s v="GRUPO-C"/>
    <s v="Lengua castellana para maestros"/>
    <s v="GG"/>
    <s v="GRUPO GRANDE"/>
    <s v="206205G"/>
    <s v="TEORIA DE LENGUA CASTELLANA PARA MAESTROS"/>
    <s v="GRUPO-C"/>
    <s v="Grupo de Teoria de LENGUA CASTELLANA PARA MAESTROS"/>
    <s v="2S"/>
    <n v="16059799"/>
    <s v="VIÑUELA"/>
    <s v="SOTO"/>
    <s v="LETICIA"/>
    <s v="levinuel"/>
    <s v="leticia.vinuela@alum.unirioja.es"/>
    <n v="4"/>
    <n v="4"/>
    <x v="1"/>
    <n v="121"/>
    <s v="PERSONAL INVESTIGADOR EN FORMACIÓN"/>
    <n v="0"/>
    <s v="_"/>
    <s v="2017-10-01 00:00:00.0"/>
    <s v="2018-09-30 00:00:00.0"/>
    <s v="D06BECARIO1"/>
    <s v="PERSONAL INVESTIGADOR PREDOCTORAL EN FORMACIÓN"/>
    <s v="R106"/>
    <x v="5"/>
    <n v="567"/>
    <s v="LENGUA ESPAÑOLA"/>
  </r>
  <r>
    <x v="5"/>
    <n v="16581906"/>
    <s v="FLE"/>
    <n v="747"/>
    <s v="206205R"/>
    <s v="GRUPO-A1"/>
    <s v="Lengua castellana para maestros"/>
    <s v="GR"/>
    <s v="GRUPO REDUCIDO"/>
    <s v="206205R"/>
    <s v="PRACTICA DE LENGUA CASTELLANA PARA MAESTROS"/>
    <s v="GRUPO-A1"/>
    <s v="Práctica de Lengua castellana para maestros"/>
    <s v="2S"/>
    <n v="16581906"/>
    <s v="SAMPEDRO"/>
    <s v="PASCUAL"/>
    <s v="SIMÓN"/>
    <s v="sisamped"/>
    <s v="simon.sampedro@unirioja.es"/>
    <n v="2"/>
    <n v="2"/>
    <x v="0"/>
    <n v="536"/>
    <s v="PROFESOR INTERINO"/>
    <s v="C01"/>
    <s v="TIEMPO COMPLETO"/>
    <s v="2018-09-17 00:00:00.0"/>
    <s v="null"/>
    <s v="PI101363"/>
    <s v="PROFESOR CONTRATADO INTERINO TC"/>
    <s v="R106"/>
    <x v="5"/>
    <n v="195"/>
    <s v="DIDÁCTICA DE LA LENGUA Y LA LITERATURA"/>
  </r>
  <r>
    <x v="5"/>
    <n v="16581906"/>
    <s v="FLE"/>
    <n v="747"/>
    <s v="206205R"/>
    <s v="GRUPO-A2"/>
    <s v="Lengua castellana para maestros"/>
    <s v="GR"/>
    <s v="GRUPO REDUCIDO"/>
    <s v="206205R"/>
    <s v="PRACTICA DE LENGUA CASTELLANA PARA MAESTROS"/>
    <s v="GRUPO-A2"/>
    <s v="Práctica de Lengua castellana para maestros"/>
    <s v="2S"/>
    <n v="16581906"/>
    <s v="SAMPEDRO"/>
    <s v="PASCUAL"/>
    <s v="SIMÓN"/>
    <s v="sisamped"/>
    <s v="simon.sampedro@unirioja.es"/>
    <n v="2"/>
    <n v="2"/>
    <x v="0"/>
    <n v="536"/>
    <s v="PROFESOR INTERINO"/>
    <s v="C01"/>
    <s v="TIEMPO COMPLETO"/>
    <s v="2018-09-17 00:00:00.0"/>
    <s v="null"/>
    <s v="PI101363"/>
    <s v="PROFESOR CONTRATADO INTERINO TC"/>
    <s v="R106"/>
    <x v="5"/>
    <n v="195"/>
    <s v="DIDÁCTICA DE LA LENGUA Y LA LITERATURA"/>
  </r>
  <r>
    <x v="5"/>
    <n v="16581906"/>
    <s v="FLE"/>
    <n v="747"/>
    <s v="206205R"/>
    <s v="GRUPO-A3"/>
    <s v="Lengua castellana para maestros"/>
    <s v="GR"/>
    <s v="GRUPO REDUCIDO"/>
    <s v="206205R"/>
    <s v="PRACTICA DE LENGUA CASTELLANA PARA MAESTROS"/>
    <s v="GRUPO-A3"/>
    <s v="Práctica de Lengua castellana para maestros"/>
    <s v="2S"/>
    <n v="16581906"/>
    <s v="SAMPEDRO"/>
    <s v="PASCUAL"/>
    <s v="SIMÓN"/>
    <s v="sisamped"/>
    <s v="simon.sampedro@unirioja.es"/>
    <n v="2"/>
    <n v="2"/>
    <x v="0"/>
    <n v="536"/>
    <s v="PROFESOR INTERINO"/>
    <s v="C01"/>
    <s v="TIEMPO COMPLETO"/>
    <s v="2018-09-17 00:00:00.0"/>
    <s v="null"/>
    <s v="PI101363"/>
    <s v="PROFESOR CONTRATADO INTERINO TC"/>
    <s v="R106"/>
    <x v="5"/>
    <n v="195"/>
    <s v="DIDÁCTICA DE LA LENGUA Y LA LITERATURA"/>
  </r>
  <r>
    <x v="5"/>
    <n v="16512032"/>
    <s v="FLE"/>
    <n v="747"/>
    <s v="206205R"/>
    <s v="GRUPO-B1"/>
    <s v="Lengua castellana para maestros"/>
    <s v="GR"/>
    <s v="GRUPO REDUCIDO"/>
    <s v="206205R"/>
    <s v="PRACTICA DE LENGUA CASTELLANA PARA MAESTROS"/>
    <s v="GRUPO-B1"/>
    <s v="Práctica de Lengua castellana para maestros"/>
    <s v="2S"/>
    <n v="16512032"/>
    <s v="TORRES"/>
    <s v="RUIZ"/>
    <s v="MARÍA DEL MAR"/>
    <s v="matorrr"/>
    <s v="maria-mar.torres@unirioja.es"/>
    <n v="2"/>
    <n v="2"/>
    <x v="1"/>
    <n v="532"/>
    <s v="LABORAL DOCENTE-ASOCIADO"/>
    <s v="P05"/>
    <s v="TIEMPO PARCIAL (5+5 HORAS)"/>
    <s v="2017-09-15 00:00:00.0"/>
    <s v="2019-09-14 00:00:00.0"/>
    <s v="PI101245"/>
    <s v="PROFESOR ASOCIADO"/>
    <s v="R106"/>
    <x v="5"/>
    <n v="195"/>
    <s v="DIDÁCTICA DE LA LENGUA Y LA LITERATURA"/>
  </r>
  <r>
    <x v="5"/>
    <n v="16512032"/>
    <s v="FLE"/>
    <n v="747"/>
    <s v="206205R"/>
    <s v="GRUPO-B2"/>
    <s v="Lengua castellana para maestros"/>
    <s v="GR"/>
    <s v="GRUPO REDUCIDO"/>
    <s v="206205R"/>
    <s v="PRACTICA DE LENGUA CASTELLANA PARA MAESTROS"/>
    <s v="GRUPO-B2"/>
    <s v="Práctica de Lengua castellana para maestros"/>
    <s v="2S"/>
    <n v="16512032"/>
    <s v="TORRES"/>
    <s v="RUIZ"/>
    <s v="MARÍA DEL MAR"/>
    <s v="matorrr"/>
    <s v="maria-mar.torres@unirioja.es"/>
    <n v="2"/>
    <n v="2"/>
    <x v="1"/>
    <n v="532"/>
    <s v="LABORAL DOCENTE-ASOCIADO"/>
    <s v="P05"/>
    <s v="TIEMPO PARCIAL (5+5 HORAS)"/>
    <s v="2017-09-15 00:00:00.0"/>
    <s v="2019-09-14 00:00:00.0"/>
    <s v="PI101245"/>
    <s v="PROFESOR ASOCIADO"/>
    <s v="R106"/>
    <x v="5"/>
    <n v="195"/>
    <s v="DIDÁCTICA DE LA LENGUA Y LA LITERATURA"/>
  </r>
  <r>
    <x v="5"/>
    <n v="16512032"/>
    <s v="FLE"/>
    <n v="747"/>
    <s v="206205R"/>
    <s v="GRUPO-B3"/>
    <s v="Lengua castellana para maestros"/>
    <s v="GR"/>
    <s v="GRUPO REDUCIDO"/>
    <s v="206205R"/>
    <s v="PRACTICA DE LENGUA CASTELLANA PARA MAESTROS"/>
    <s v="GRUPO-B3"/>
    <s v="Práctica de Lengua castellana para maestros"/>
    <s v="2S"/>
    <n v="16512032"/>
    <s v="TORRES"/>
    <s v="RUIZ"/>
    <s v="MARÍA DEL MAR"/>
    <s v="matorrr"/>
    <s v="maria-mar.torres@unirioja.es"/>
    <n v="2"/>
    <n v="2"/>
    <x v="1"/>
    <n v="532"/>
    <s v="LABORAL DOCENTE-ASOCIADO"/>
    <s v="P05"/>
    <s v="TIEMPO PARCIAL (5+5 HORAS)"/>
    <s v="2017-09-15 00:00:00.0"/>
    <s v="2019-09-14 00:00:00.0"/>
    <s v="PI101245"/>
    <s v="PROFESOR ASOCIADO"/>
    <s v="R106"/>
    <x v="5"/>
    <n v="195"/>
    <s v="DIDÁCTICA DE LA LENGUA Y LA LITERATURA"/>
  </r>
  <r>
    <x v="5"/>
    <n v="16059799"/>
    <s v="FLE"/>
    <n v="747"/>
    <s v="206205R"/>
    <s v="GRUPO-C1"/>
    <s v="Lengua castellana para maestros"/>
    <s v="GR"/>
    <s v="GRUPO REDUCIDO"/>
    <s v="206205R"/>
    <s v="PRACTICA DE LENGUA CASTELLANA PARA MAESTROS"/>
    <s v="GRUPO-C1"/>
    <s v="Práctica de Lengua castellana para maestros"/>
    <s v="2S"/>
    <n v="16059799"/>
    <s v="VIÑUELA"/>
    <s v="SOTO"/>
    <s v="LETICIA"/>
    <s v="levinuel"/>
    <s v="leticia.vinuela@alum.unirioja.es"/>
    <n v="2"/>
    <n v="2"/>
    <x v="1"/>
    <n v="121"/>
    <s v="PERSONAL INVESTIGADOR EN FORMACIÓN"/>
    <n v="0"/>
    <s v="_"/>
    <s v="2017-10-01 00:00:00.0"/>
    <s v="2018-09-30 00:00:00.0"/>
    <s v="D06BECARIO1"/>
    <s v="PERSONAL INVESTIGADOR PREDOCTORAL EN FORMACIÓN"/>
    <s v="R106"/>
    <x v="5"/>
    <n v="567"/>
    <s v="LENGUA ESPAÑOLA"/>
  </r>
  <r>
    <x v="5"/>
    <s v="X4359100"/>
    <s v="FLE"/>
    <n v="747"/>
    <s v="206205R"/>
    <s v="GRUPO-C2"/>
    <s v="Lengua castellana para maestros"/>
    <s v="GR"/>
    <s v="GRUPO REDUCIDO"/>
    <s v="206205R"/>
    <s v="PRACTICA DE LENGUA CASTELLANA PARA MAESTROS"/>
    <s v="GRUPO-C2"/>
    <s v="Práctica de Lengua castellana para maestros"/>
    <s v="2S"/>
    <s v="X4359100"/>
    <s v="BORSARI"/>
    <s v="-"/>
    <s v="ELISA"/>
    <s v="elborsar"/>
    <s v="elisa.borsari@unirioja.es"/>
    <n v="2"/>
    <n v="2"/>
    <x v="1"/>
    <n v="0"/>
    <s v="DOCTOR"/>
    <n v="0"/>
    <s v="_"/>
    <s v="2017-01-16 00:00:00.0"/>
    <s v="2019-01-15 00:00:00.0"/>
    <s v="D06INVESTIGADOR1"/>
    <s v="ACCESO SISTEMA ESPAÑOL CIENCIA E INNOVACIÓN"/>
    <s v="R106"/>
    <x v="5"/>
    <n v="583"/>
    <s v="LITERATURA ESPAÑOLA"/>
  </r>
  <r>
    <x v="5"/>
    <n v="16511992"/>
    <s v="FLE"/>
    <n v="748"/>
    <s v="206206G"/>
    <s v="GRUPO-A"/>
    <s v="Matemáticas básicas para maestros"/>
    <s v="GG"/>
    <s v="GRUPO GRANDE"/>
    <s v="206206G"/>
    <s v="GRUPO GRANDE DE MATEMÁTICAS BASICAS PARA MAESTRO"/>
    <s v="GRUPO-A"/>
    <s v="Grupo Grande de MATEMÁTICAS BASICAS PARA MAESTRO"/>
    <s v="2S"/>
    <n v="16511992"/>
    <s v="EXTREMIANA"/>
    <s v="ALDANA"/>
    <s v="JOSÉ IGNACIO"/>
    <s v="jextremi"/>
    <s v="jextremi@unirioja.es"/>
    <n v="4.5"/>
    <n v="4.5"/>
    <x v="0"/>
    <n v="504"/>
    <s v="PROFESOR TITULAR UNIVERSIDAD"/>
    <s v="01A"/>
    <s v="TIEMPO COMPLETO AMPLIADO"/>
    <s v="2012-09-01 00:00:00.0"/>
    <s v="null"/>
    <s v="DF32214"/>
    <s v="TITULAR DE UNIVERSIDAD"/>
    <s v="R111"/>
    <x v="7"/>
    <n v="440"/>
    <s v="GEOMETRÍA Y TOPOLOGÍA"/>
  </r>
  <r>
    <x v="5"/>
    <n v="16603591"/>
    <s v="FLE"/>
    <n v="748"/>
    <s v="206206G"/>
    <s v="GRUPO-B"/>
    <s v="Matemáticas básicas para maestros"/>
    <s v="GG"/>
    <s v="GRUPO GRANDE"/>
    <s v="206206G"/>
    <s v="GRUPO GRANDE DE MATEMÁTICAS BASICAS PARA MAESTRO"/>
    <s v="GRUPO-B"/>
    <s v="Grupo Grande de MATEMÁTICAS BASICAS PARA MAESTRO"/>
    <s v="2S"/>
    <n v="16603591"/>
    <s v="FERNÁNDEZ"/>
    <s v="CESTAU"/>
    <s v="JAIME MARTÍN"/>
    <s v="jafernc"/>
    <s v="jaime.fernandez@unirioja.es"/>
    <n v="4.5"/>
    <n v="4.5"/>
    <x v="1"/>
    <n v="536"/>
    <s v="PROFESOR INTERINO"/>
    <s v="C01"/>
    <s v="TIEMPO COMPLETO"/>
    <s v="2019-02-04 00:00:00.0"/>
    <s v="2019-08-08 00:00:00.0"/>
    <s v="D11CONIN14"/>
    <s v="PROFESOR CONTRATADO INTERINO"/>
    <s v="R111"/>
    <x v="7"/>
    <n v="440"/>
    <s v="GEOMETRÍA Y TOPOLOGÍA"/>
  </r>
  <r>
    <x v="5"/>
    <n v="16620864"/>
    <s v="FLE"/>
    <n v="748"/>
    <s v="206206G"/>
    <s v="GRUPO-C"/>
    <s v="Matemáticas básicas para maestros"/>
    <s v="GG"/>
    <s v="GRUPO GRANDE"/>
    <s v="206206G"/>
    <s v="GRUPO GRANDE DE MATEMÁTICAS BASICAS PARA MAESTRO"/>
    <s v="GRUPO-C"/>
    <s v="Grupo Grande de MATEMÁTICAS BASICAS PARA MAESTRO"/>
    <s v="2S"/>
    <n v="16620864"/>
    <s v="MARAÑÓN"/>
    <s v="GRANDES"/>
    <s v="MIGUEL"/>
    <s v="mimarano"/>
    <s v="miguel.maranon@unirioja.es"/>
    <n v="4.5"/>
    <n v="4.5"/>
    <x v="1"/>
    <n v="532"/>
    <s v="LABORAL DOCENTE-ASOCIADO"/>
    <s v="P04"/>
    <s v="TIEMPO PARCIAL (4+4 HORAS)"/>
    <s v="2017-09-15 00:00:00.0"/>
    <s v="2019-09-14 00:00:00.0"/>
    <s v="PI101272"/>
    <s v="PROFESOR ASOCIADO"/>
    <s v="R111"/>
    <x v="7"/>
    <n v="200"/>
    <s v="DIDÁCTICA DE LA MATEMÁTICA"/>
  </r>
  <r>
    <x v="5"/>
    <n v="16511992"/>
    <s v="FLE"/>
    <n v="748"/>
    <s v="206206R"/>
    <s v="GRUPO-A1"/>
    <s v="Matemáticas básicas para maestros"/>
    <s v="GR"/>
    <s v="GRUPO REDUCIDO"/>
    <s v="206206R"/>
    <s v="GRUPO REDUCIDO DE MATEMÁTICAS BASICAS PARA MAESTRO"/>
    <s v="GRUPO-A1"/>
    <s v="Grupo Reducido de MATEMÁTICAS BASICAS PARA MAESTRO"/>
    <s v="2S"/>
    <n v="16511992"/>
    <s v="EXTREMIANA"/>
    <s v="ALDANA"/>
    <s v="JOSÉ IGNACIO"/>
    <s v="jextremi"/>
    <s v="jextremi@unirioja.es"/>
    <n v="1.5"/>
    <n v="1.5"/>
    <x v="0"/>
    <n v="504"/>
    <s v="PROFESOR TITULAR UNIVERSIDAD"/>
    <s v="01A"/>
    <s v="TIEMPO COMPLETO AMPLIADO"/>
    <s v="2012-09-01 00:00:00.0"/>
    <s v="null"/>
    <s v="DF32214"/>
    <s v="TITULAR DE UNIVERSIDAD"/>
    <s v="R111"/>
    <x v="7"/>
    <n v="440"/>
    <s v="GEOMETRÍA Y TOPOLOGÍA"/>
  </r>
  <r>
    <x v="5"/>
    <n v="16511992"/>
    <s v="FLE"/>
    <n v="748"/>
    <s v="206206R"/>
    <s v="GRUPO-A2"/>
    <s v="Matemáticas básicas para maestros"/>
    <s v="GR"/>
    <s v="GRUPO REDUCIDO"/>
    <s v="206206R"/>
    <s v="GRUPO REDUCIDO DE MATEMÁTICAS BASICAS PARA MAESTRO"/>
    <s v="GRUPO-A2"/>
    <s v="Grupo Reducido de MATEMÁTICAS BASICAS PARA MAESTRO"/>
    <s v="2S"/>
    <n v="16511992"/>
    <s v="EXTREMIANA"/>
    <s v="ALDANA"/>
    <s v="JOSÉ IGNACIO"/>
    <s v="jextremi"/>
    <s v="jextremi@unirioja.es"/>
    <n v="1.5"/>
    <n v="1.5"/>
    <x v="0"/>
    <n v="504"/>
    <s v="PROFESOR TITULAR UNIVERSIDAD"/>
    <s v="01A"/>
    <s v="TIEMPO COMPLETO AMPLIADO"/>
    <s v="2012-09-01 00:00:00.0"/>
    <s v="null"/>
    <s v="DF32214"/>
    <s v="TITULAR DE UNIVERSIDAD"/>
    <s v="R111"/>
    <x v="7"/>
    <n v="440"/>
    <s v="GEOMETRÍA Y TOPOLOGÍA"/>
  </r>
  <r>
    <x v="5"/>
    <n v="16612389"/>
    <s v="FLE"/>
    <n v="748"/>
    <s v="206206R"/>
    <s v="GRUPO-B1"/>
    <s v="Matemáticas básicas para maestros"/>
    <s v="GR"/>
    <s v="GRUPO REDUCIDO"/>
    <s v="206206R"/>
    <s v="GRUPO REDUCIDO DE MATEMÁTICAS BASICAS PARA MAESTRO"/>
    <s v="GRUPO-B1"/>
    <s v="Grupo Reducido de MATEMÁTICAS BASICAS PARA MAESTRO"/>
    <s v="2S"/>
    <n v="16612389"/>
    <s v="MAGREÑÁN"/>
    <s v="RUIZ"/>
    <s v="ÁNGEL ALBERTO"/>
    <s v="anmagren"/>
    <s v="angel-alberto.magrenan@unirioja.es"/>
    <n v="1.5"/>
    <n v="1.5"/>
    <x v="1"/>
    <n v="536"/>
    <s v="PROFESOR INTERINO"/>
    <s v="C01"/>
    <s v="TIEMPO COMPLETO"/>
    <s v="2018-09-17 00:00:00.0"/>
    <s v="null"/>
    <s v="PI101383"/>
    <s v="PROFESOR CONTRATADO INTERINO"/>
    <s v="R111"/>
    <x v="7"/>
    <n v="200"/>
    <s v="DIDÁCTICA DE LA MATEMÁTICA"/>
  </r>
  <r>
    <x v="5"/>
    <n v="16612389"/>
    <s v="FLE"/>
    <n v="748"/>
    <s v="206206R"/>
    <s v="GRUPO-B2"/>
    <s v="Matemáticas básicas para maestros"/>
    <s v="GR"/>
    <s v="GRUPO REDUCIDO"/>
    <s v="206206R"/>
    <s v="GRUPO REDUCIDO DE MATEMÁTICAS BASICAS PARA MAESTRO"/>
    <s v="GRUPO-B2"/>
    <s v="Grupo Reducido de MATEMÁTICAS BASICAS PARA MAESTRO"/>
    <s v="2S"/>
    <n v="16612389"/>
    <s v="MAGREÑÁN"/>
    <s v="RUIZ"/>
    <s v="ÁNGEL ALBERTO"/>
    <s v="anmagren"/>
    <s v="angel-alberto.magrenan@unirioja.es"/>
    <n v="1.5"/>
    <n v="1.5"/>
    <x v="1"/>
    <n v="536"/>
    <s v="PROFESOR INTERINO"/>
    <s v="C01"/>
    <s v="TIEMPO COMPLETO"/>
    <s v="2018-09-17 00:00:00.0"/>
    <s v="null"/>
    <s v="PI101383"/>
    <s v="PROFESOR CONTRATADO INTERINO"/>
    <s v="R111"/>
    <x v="7"/>
    <n v="200"/>
    <s v="DIDÁCTICA DE LA MATEMÁTICA"/>
  </r>
  <r>
    <x v="5"/>
    <n v="16612389"/>
    <s v="FLE"/>
    <n v="748"/>
    <s v="206206R"/>
    <s v="GRUPO-B3"/>
    <s v="Matemáticas básicas para maestros"/>
    <s v="GR"/>
    <s v="GRUPO REDUCIDO"/>
    <s v="206206R"/>
    <s v="GRUPO REDUCIDO DE MATEMÁTICAS BASICAS PARA MAESTRO"/>
    <s v="GRUPO-B3"/>
    <s v="Grupo Reducido de MATEMÁTICAS BASICAS PARA MAESTRO"/>
    <s v="2S"/>
    <n v="16612389"/>
    <s v="MAGREÑÁN"/>
    <s v="RUIZ"/>
    <s v="ÁNGEL ALBERTO"/>
    <s v="anmagren"/>
    <s v="angel-alberto.magrenan@unirioja.es"/>
    <n v="1.5"/>
    <n v="1.5"/>
    <x v="1"/>
    <n v="536"/>
    <s v="PROFESOR INTERINO"/>
    <s v="C01"/>
    <s v="TIEMPO COMPLETO"/>
    <s v="2018-09-17 00:00:00.0"/>
    <s v="null"/>
    <s v="PI101383"/>
    <s v="PROFESOR CONTRATADO INTERINO"/>
    <s v="R111"/>
    <x v="7"/>
    <n v="200"/>
    <s v="DIDÁCTICA DE LA MATEMÁTICA"/>
  </r>
  <r>
    <x v="5"/>
    <n v="16620864"/>
    <s v="FLE"/>
    <n v="748"/>
    <s v="206206R"/>
    <s v="GRUPO-C1"/>
    <s v="Matemáticas básicas para maestros"/>
    <s v="GR"/>
    <s v="GRUPO REDUCIDO"/>
    <s v="206206R"/>
    <s v="GRUPO REDUCIDO DE MATEMÁTICAS BASICAS PARA MAESTRO"/>
    <s v="GRUPO-C1"/>
    <s v="Grupo Reducido de MATEMÁTICAS BASICAS PARA MAESTRO"/>
    <s v="2S"/>
    <n v="16620864"/>
    <s v="MARAÑÓN"/>
    <s v="GRANDES"/>
    <s v="MIGUEL"/>
    <s v="mimarano"/>
    <s v="miguel.maranon@unirioja.es"/>
    <n v="1.5"/>
    <n v="1.5"/>
    <x v="1"/>
    <n v="532"/>
    <s v="LABORAL DOCENTE-ASOCIADO"/>
    <s v="P04"/>
    <s v="TIEMPO PARCIAL (4+4 HORAS)"/>
    <s v="2017-09-15 00:00:00.0"/>
    <s v="2019-09-14 00:00:00.0"/>
    <s v="PI101272"/>
    <s v="PROFESOR ASOCIADO"/>
    <s v="R111"/>
    <x v="7"/>
    <n v="200"/>
    <s v="DIDÁCTICA DE LA MATEMÁTICA"/>
  </r>
  <r>
    <x v="5"/>
    <n v="16620864"/>
    <s v="FLE"/>
    <n v="748"/>
    <s v="206206R"/>
    <s v="GRUPO-C2"/>
    <s v="Matemáticas básicas para maestros"/>
    <s v="GR"/>
    <s v="GRUPO REDUCIDO"/>
    <s v="206206R"/>
    <s v="GRUPO REDUCIDO DE MATEMÁTICAS BASICAS PARA MAESTRO"/>
    <s v="GRUPO-C2"/>
    <s v="Grupo Reducido de MATEMÁTICAS BASICAS PARA MAESTRO"/>
    <s v="2S"/>
    <n v="16620864"/>
    <s v="MARAÑÓN"/>
    <s v="GRANDES"/>
    <s v="MIGUEL"/>
    <s v="mimarano"/>
    <s v="miguel.maranon@unirioja.es"/>
    <n v="1.5"/>
    <n v="1.5"/>
    <x v="1"/>
    <n v="532"/>
    <s v="LABORAL DOCENTE-ASOCIADO"/>
    <s v="P04"/>
    <s v="TIEMPO PARCIAL (4+4 HORAS)"/>
    <s v="2017-09-15 00:00:00.0"/>
    <s v="2019-09-14 00:00:00.0"/>
    <s v="PI101272"/>
    <s v="PROFESOR ASOCIADO"/>
    <s v="R111"/>
    <x v="7"/>
    <n v="200"/>
    <s v="DIDÁCTICA DE LA MATEMÁTICA"/>
  </r>
  <r>
    <x v="4"/>
    <n v="9414088"/>
    <s v="FLE"/>
    <n v="749"/>
    <s v="022G"/>
    <s v="GRUPO-C"/>
    <s v="Idioma moderno III: Inglés"/>
    <s v="GG"/>
    <s v="GRUPO GRANDE"/>
    <s v="022G"/>
    <s v="GRUPO GRANDE DE IDIOMA MODERNO III: (INGLÉS)"/>
    <s v="GRUPO-C"/>
    <s v="Grupo Grande de IDIOMA MODERNO III: (INGLÉS)"/>
    <s v="1S"/>
    <n v="9414088"/>
    <s v="TABOADA"/>
    <s v="FERRERO"/>
    <s v="CAROLINA"/>
    <s v="cataboad"/>
    <s v="carolina.taboada@unirioja.es"/>
    <n v="3"/>
    <n v="3"/>
    <x v="0"/>
    <n v="504"/>
    <s v="PROFESOR TITULAR UNIVERSIDAD"/>
    <s v="C01"/>
    <s v="TIEMPO COMPLETO"/>
    <s v="2008-09-30 00:00:00.0"/>
    <s v="null"/>
    <s v="DF100228"/>
    <s v="PROFESOR TITULAR DE UNIVERSIDAD INTERINO"/>
    <s v="R107"/>
    <x v="6"/>
    <n v="345"/>
    <s v="FILOLOGÍA INGLESA"/>
  </r>
  <r>
    <x v="4"/>
    <n v="16593055"/>
    <s v="FLE"/>
    <n v="749"/>
    <s v="022LI"/>
    <s v="GRUPO-C1"/>
    <s v="Idioma moderno III: Inglés"/>
    <s v="GLI"/>
    <s v="GRUPO DE LABORATORIO DE IDIOMAS"/>
    <s v="022LI"/>
    <s v="LABORATORIO DE IDIOMAS DE IDIOMA MODERNO III: (INGLÉS)"/>
    <s v="GRUPO-C1"/>
    <s v="Grupo de Laboratorio de Idiomas de Idioma moderno III: inglés"/>
    <s v="1S"/>
    <n v="16593055"/>
    <s v="NOVO"/>
    <s v="URRACA"/>
    <s v="CARMEN"/>
    <s v="canovo"/>
    <s v="carmen.novo@unirioja.es"/>
    <n v="1.5"/>
    <n v="1.5"/>
    <x v="1"/>
    <n v="536"/>
    <s v="PROFESOR INTERINO"/>
    <s v="C01"/>
    <s v="TIEMPO COMPLETO"/>
    <s v="2018-09-17 00:00:00.0"/>
    <s v="null"/>
    <s v="PI101369"/>
    <s v="PROFESOR CONTRATADO INTERINO"/>
    <s v="R107"/>
    <x v="6"/>
    <n v="345"/>
    <s v="FILOLOGÍA INGLESA"/>
  </r>
  <r>
    <x v="4"/>
    <n v="16593055"/>
    <s v="FLE"/>
    <n v="749"/>
    <s v="022LI"/>
    <s v="GRUPO-C2"/>
    <s v="Idioma moderno III: Inglés"/>
    <s v="GLI"/>
    <s v="GRUPO DE LABORATORIO DE IDIOMAS"/>
    <s v="022LI"/>
    <s v="LABORATORIO DE IDIOMAS DE IDIOMA MODERNO III: (INGLÉS)"/>
    <s v="GRUPO-C2"/>
    <s v="Grupo de Laboratorio de Idiomas de Idioma moderno III: inglés"/>
    <s v="1S"/>
    <n v="16593055"/>
    <s v="NOVO"/>
    <s v="URRACA"/>
    <s v="CARMEN"/>
    <s v="canovo"/>
    <s v="carmen.novo@unirioja.es"/>
    <n v="1.5"/>
    <n v="1.5"/>
    <x v="1"/>
    <n v="536"/>
    <s v="PROFESOR INTERINO"/>
    <s v="C01"/>
    <s v="TIEMPO COMPLETO"/>
    <s v="2018-09-17 00:00:00.0"/>
    <s v="null"/>
    <s v="PI101369"/>
    <s v="PROFESOR CONTRATADO INTERINO"/>
    <s v="R107"/>
    <x v="6"/>
    <n v="345"/>
    <s v="FILOLOGÍA INGLESA"/>
  </r>
  <r>
    <x v="4"/>
    <n v="16593055"/>
    <s v="FLE"/>
    <n v="749"/>
    <s v="022LI"/>
    <s v="GRUPO-C3"/>
    <s v="Idioma moderno III: Inglés"/>
    <s v="GLI"/>
    <s v="GRUPO DE LABORATORIO DE IDIOMAS"/>
    <s v="022LI"/>
    <s v="LABORATORIO DE IDIOMAS DE IDIOMA MODERNO III: (INGLÉS)"/>
    <s v="GRUPO-C3"/>
    <s v="Grupo de Laboratorio de Idiomas de Idioma moderno III: inglés"/>
    <s v="1S"/>
    <n v="16593055"/>
    <s v="NOVO"/>
    <s v="URRACA"/>
    <s v="CARMEN"/>
    <s v="canovo"/>
    <s v="carmen.novo@unirioja.es"/>
    <n v="1.5"/>
    <n v="1.5"/>
    <x v="1"/>
    <n v="536"/>
    <s v="PROFESOR INTERINO"/>
    <s v="C01"/>
    <s v="TIEMPO COMPLETO"/>
    <s v="2018-09-17 00:00:00.0"/>
    <s v="null"/>
    <s v="PI101369"/>
    <s v="PROFESOR CONTRATADO INTERINO"/>
    <s v="R107"/>
    <x v="6"/>
    <n v="345"/>
    <s v="FILOLOGÍA INGLESA"/>
  </r>
  <r>
    <x v="4"/>
    <n v="16593055"/>
    <s v="FLE"/>
    <n v="749"/>
    <s v="022LI"/>
    <s v="GRUPO-C4"/>
    <s v="Idioma moderno III: Inglés"/>
    <s v="GLI"/>
    <s v="GRUPO DE LABORATORIO DE IDIOMAS"/>
    <s v="022LI"/>
    <s v="LABORATORIO DE IDIOMAS DE IDIOMA MODERNO III: (INGLÉS)"/>
    <s v="GRUPO-C4"/>
    <s v="Grupo de Laboratorio de Idiomas de Idioma moderno III: inglés"/>
    <s v="1S"/>
    <n v="16593055"/>
    <s v="NOVO"/>
    <s v="URRACA"/>
    <s v="CARMEN"/>
    <s v="canovo"/>
    <s v="carmen.novo@unirioja.es"/>
    <n v="1.5"/>
    <n v="1.5"/>
    <x v="1"/>
    <n v="536"/>
    <s v="PROFESOR INTERINO"/>
    <s v="C01"/>
    <s v="TIEMPO COMPLETO"/>
    <s v="2018-09-17 00:00:00.0"/>
    <s v="null"/>
    <s v="PI101369"/>
    <s v="PROFESOR CONTRATADO INTERINO"/>
    <s v="R107"/>
    <x v="6"/>
    <n v="345"/>
    <s v="FILOLOGÍA INGLESA"/>
  </r>
  <r>
    <x v="4"/>
    <n v="72792366"/>
    <s v="FLE"/>
    <n v="749"/>
    <s v="022R"/>
    <s v="GRUPO-C1"/>
    <s v="Idioma moderno III: Inglés"/>
    <s v="GR"/>
    <s v="GRUPO REDUCIDO"/>
    <s v="022R"/>
    <s v="GRUPO REDUCIDO DE IDIOMA MODERNO III: (INGLÉS)"/>
    <s v="GRUPO-C1"/>
    <s v="Grupo Reducido de Idioma moderno III: inglés"/>
    <s v="1S"/>
    <n v="72792366"/>
    <s v="JIMÉNEZ"/>
    <s v="MARTÍNEZ LOSA"/>
    <s v="NOELIA"/>
    <s v="nojimene"/>
    <s v="noelia.jimenez@unirioja.es"/>
    <n v="1.5"/>
    <n v="1.5"/>
    <x v="1"/>
    <n v="532"/>
    <s v="LABORAL DOCENTE-ASOCIADO"/>
    <s v="P04"/>
    <s v="TIEMPO PARCIAL (4+4 HORAS)"/>
    <s v="2018-09-17 00:00:00.0"/>
    <s v="2019-09-14 00:00:00.0"/>
    <s v="PI101373"/>
    <s v="PROFESOR ASOCIADO"/>
    <s v="R107"/>
    <x v="6"/>
    <n v="345"/>
    <s v="FILOLOGÍA INGLESA"/>
  </r>
  <r>
    <x v="4"/>
    <n v="72792366"/>
    <s v="FLE"/>
    <n v="749"/>
    <s v="022R"/>
    <s v="GRUPO-C2"/>
    <s v="Idioma moderno III: Inglés"/>
    <s v="GR"/>
    <s v="GRUPO REDUCIDO"/>
    <s v="022R"/>
    <s v="GRUPO REDUCIDO DE IDIOMA MODERNO III: (INGLÉS)"/>
    <s v="GRUPO-C2"/>
    <s v="Grupo Reducido de Idioma moderno III: inglés"/>
    <s v="1S"/>
    <n v="72792366"/>
    <s v="JIMÉNEZ"/>
    <s v="MARTÍNEZ LOSA"/>
    <s v="NOELIA"/>
    <s v="nojimene"/>
    <s v="noelia.jimenez@unirioja.es"/>
    <n v="1.5"/>
    <n v="1.5"/>
    <x v="1"/>
    <n v="532"/>
    <s v="LABORAL DOCENTE-ASOCIADO"/>
    <s v="P04"/>
    <s v="TIEMPO PARCIAL (4+4 HORAS)"/>
    <s v="2018-09-17 00:00:00.0"/>
    <s v="2019-09-14 00:00:00.0"/>
    <s v="PI101373"/>
    <s v="PROFESOR ASOCIADO"/>
    <s v="R107"/>
    <x v="6"/>
    <n v="345"/>
    <s v="FILOLOGÍA INGLESA"/>
  </r>
  <r>
    <x v="4"/>
    <n v="72792366"/>
    <s v="FLE"/>
    <n v="749"/>
    <s v="022R"/>
    <s v="GRUPO-C3"/>
    <s v="Idioma moderno III: Inglés"/>
    <s v="GR"/>
    <s v="GRUPO REDUCIDO"/>
    <s v="022R"/>
    <s v="GRUPO REDUCIDO DE IDIOMA MODERNO III: (INGLÉS)"/>
    <s v="GRUPO-C3"/>
    <s v="Grupo Reducido de Idioma moderno III: inglés"/>
    <s v="1S"/>
    <n v="72792366"/>
    <s v="JIMÉNEZ"/>
    <s v="MARTÍNEZ LOSA"/>
    <s v="NOELIA"/>
    <s v="nojimene"/>
    <s v="noelia.jimenez@unirioja.es"/>
    <n v="1.5"/>
    <n v="1.5"/>
    <x v="1"/>
    <n v="532"/>
    <s v="LABORAL DOCENTE-ASOCIADO"/>
    <s v="P04"/>
    <s v="TIEMPO PARCIAL (4+4 HORAS)"/>
    <s v="2018-09-17 00:00:00.0"/>
    <s v="2019-09-14 00:00:00.0"/>
    <s v="PI101373"/>
    <s v="PROFESOR ASOCIADO"/>
    <s v="R107"/>
    <x v="6"/>
    <n v="345"/>
    <s v="FILOLOGÍA INGLESA"/>
  </r>
  <r>
    <x v="4"/>
    <n v="72792366"/>
    <s v="FLE"/>
    <n v="749"/>
    <s v="022R"/>
    <s v="GRUPO-C4"/>
    <s v="Idioma moderno III: Inglés"/>
    <s v="GR"/>
    <s v="GRUPO REDUCIDO"/>
    <s v="022R"/>
    <s v="GRUPO REDUCIDO DE IDIOMA MODERNO III: (INGLÉS)"/>
    <s v="GRUPO-C4"/>
    <s v="Grupo Reducido de Idioma moderno III: inglés"/>
    <s v="1S"/>
    <n v="72792366"/>
    <s v="JIMÉNEZ"/>
    <s v="MARTÍNEZ LOSA"/>
    <s v="NOELIA"/>
    <s v="nojimene"/>
    <s v="noelia.jimenez@unirioja.es"/>
    <n v="1.5"/>
    <n v="1.5"/>
    <x v="1"/>
    <n v="532"/>
    <s v="LABORAL DOCENTE-ASOCIADO"/>
    <s v="P04"/>
    <s v="TIEMPO PARCIAL (4+4 HORAS)"/>
    <s v="2018-09-17 00:00:00.0"/>
    <s v="2019-09-14 00:00:00.0"/>
    <s v="PI101373"/>
    <s v="PROFESOR ASOCIADO"/>
    <s v="R107"/>
    <x v="6"/>
    <n v="345"/>
    <s v="FILOLOGÍA INGLESA"/>
  </r>
  <r>
    <x v="5"/>
    <n v="16557120"/>
    <s v="FLE"/>
    <n v="749"/>
    <s v="022G"/>
    <s v="GRUPO-A"/>
    <s v="Idioma moderno III: Inglés"/>
    <s v="GG"/>
    <s v="GRUPO GRANDE"/>
    <s v="022G"/>
    <s v="GRUPO GRANDE DE IDIOMA MODERNO III: (INGLÉS)"/>
    <s v="GRUPO-A"/>
    <s v="Grupo Grande de IDIOMA MODERNO III: (INGLÉS)"/>
    <s v="1S"/>
    <n v="16557120"/>
    <s v="ASENSIO"/>
    <s v="ARÓSTEGUI"/>
    <s v="MARÍA DEL MAR"/>
    <s v="masensio"/>
    <s v="mar.asensio@unirioja.es"/>
    <n v="3"/>
    <n v="3"/>
    <x v="0"/>
    <n v="504"/>
    <s v="PROFESOR TITULAR UNIVERSIDAD"/>
    <s v="C01"/>
    <s v="TIEMPO COMPLETO"/>
    <s v="2018-12-24 00:00:00.0"/>
    <s v="null"/>
    <s v="DF100364"/>
    <s v="PROFESOR TITULAR DE UNIVERSIDAD"/>
    <s v="R107"/>
    <x v="6"/>
    <n v="345"/>
    <s v="FILOLOGÍA INGLESA"/>
  </r>
  <r>
    <x v="5"/>
    <n v="16581717"/>
    <s v="FLE"/>
    <n v="749"/>
    <s v="022G"/>
    <s v="GRUPO-B"/>
    <s v="Idioma moderno III: Inglés"/>
    <s v="GG"/>
    <s v="GRUPO GRANDE"/>
    <s v="022G"/>
    <s v="GRUPO GRANDE DE IDIOMA MODERNO III: (INGLÉS)"/>
    <s v="GRUPO-B"/>
    <s v="Grupo Grande de IDIOMA MODERNO III: (INGLÉS)"/>
    <s v="1S"/>
    <n v="16581717"/>
    <s v="SANTIBÁÑEZ"/>
    <s v="SÁENZ"/>
    <s v="FRANCISCO"/>
    <s v="frsantib"/>
    <s v="francisco.santibanez@unirioja.es"/>
    <n v="3"/>
    <n v="3"/>
    <x v="0"/>
    <n v="532"/>
    <s v="LABORAL DOCENTE-ASOCIADO"/>
    <s v="P04"/>
    <s v="TIEMPO PARCIAL (4+4 HORAS)"/>
    <s v="2017-09-15 00:00:00.0"/>
    <s v="2019-09-14 00:00:00.0"/>
    <s v="PI101302"/>
    <s v="PROFESOR ASOCIADO"/>
    <s v="R107"/>
    <x v="6"/>
    <n v="345"/>
    <s v="FILOLOGÍA INGLESA"/>
  </r>
  <r>
    <x v="5"/>
    <n v="16620378"/>
    <s v="FLE"/>
    <n v="749"/>
    <s v="022LI"/>
    <s v="GRUPO-A1"/>
    <s v="Idioma moderno III: Inglés"/>
    <s v="GLI"/>
    <s v="GRUPO DE LABORATORIO DE IDIOMAS"/>
    <s v="022LI"/>
    <s v="LABORATORIO DE IDIOMAS DE IDIOMA MODERNO III: (INGLÉS)"/>
    <s v="GRUPO-A1"/>
    <s v="Grupo de Laboratorio de Idiomas de Idioma moderno III: inglés"/>
    <s v="1S"/>
    <n v="16620378"/>
    <s v="MATEO"/>
    <s v="MENDAZA"/>
    <s v="RAQUEL"/>
    <s v="ramatem"/>
    <s v="raquel.mateo@unirioja.es"/>
    <n v="1.5"/>
    <n v="1.5"/>
    <x v="1"/>
    <n v="536"/>
    <s v="PROFESOR INTERINO"/>
    <s v="C01"/>
    <s v="TIEMPO COMPLETO"/>
    <s v="2018-09-18 00:00:00.0"/>
    <s v="2019-09-14 00:00:00.0"/>
    <s v="PI101415"/>
    <s v="PROFESOR CONTRATADO INTERINO"/>
    <s v="R107"/>
    <x v="6"/>
    <n v="345"/>
    <s v="FILOLOGÍA INGLESA"/>
  </r>
  <r>
    <x v="5"/>
    <n v="16605769"/>
    <s v="FLE"/>
    <n v="749"/>
    <s v="022LI"/>
    <s v="GRUPO-A2"/>
    <s v="Idioma moderno III: Inglés"/>
    <s v="GLI"/>
    <s v="GRUPO DE LABORATORIO DE IDIOMAS"/>
    <s v="022LI"/>
    <s v="LABORATORIO DE IDIOMAS DE IDIOMA MODERNO III: (INGLÉS)"/>
    <s v="GRUPO-A2"/>
    <s v="Grupo de Laboratorio de Idiomas de Idioma moderno III: inglés"/>
    <s v="1S"/>
    <n v="16605769"/>
    <s v="LACALLE"/>
    <s v="PALACIOS"/>
    <s v="MIGUEL"/>
    <s v="milacall"/>
    <s v="miguel.lacalle@unirioja.es"/>
    <n v="1.5"/>
    <n v="1.5"/>
    <x v="1"/>
    <n v="536"/>
    <s v="PROFESOR INTERINO"/>
    <s v="C01"/>
    <s v="TIEMPO COMPLETO"/>
    <s v="2017-09-15 00:00:00.0"/>
    <s v="null"/>
    <s v="PI101259"/>
    <s v="PROFESOR CONTRATADO INTERINO"/>
    <s v="R107"/>
    <x v="6"/>
    <n v="345"/>
    <s v="FILOLOGÍA INGLESA"/>
  </r>
  <r>
    <x v="5"/>
    <n v="16605769"/>
    <s v="FLE"/>
    <n v="749"/>
    <s v="022LI"/>
    <s v="GRUPO-A3"/>
    <s v="Idioma moderno III: Inglés"/>
    <s v="GLI"/>
    <s v="GRUPO DE LABORATORIO DE IDIOMAS"/>
    <s v="022LI"/>
    <s v="LABORATORIO DE IDIOMAS DE IDIOMA MODERNO III: (INGLÉS)"/>
    <s v="GRUPO-A3"/>
    <s v="Grupo de Laboratorio de Idiomas de Idioma moderno III: inglés"/>
    <s v="1S"/>
    <n v="16605769"/>
    <s v="LACALLE"/>
    <s v="PALACIOS"/>
    <s v="MIGUEL"/>
    <s v="milacall"/>
    <s v="miguel.lacalle@unirioja.es"/>
    <n v="1.5"/>
    <n v="1.5"/>
    <x v="1"/>
    <n v="536"/>
    <s v="PROFESOR INTERINO"/>
    <s v="C01"/>
    <s v="TIEMPO COMPLETO"/>
    <s v="2017-09-15 00:00:00.0"/>
    <s v="null"/>
    <s v="PI101259"/>
    <s v="PROFESOR CONTRATADO INTERINO"/>
    <s v="R107"/>
    <x v="6"/>
    <n v="345"/>
    <s v="FILOLOGÍA INGLESA"/>
  </r>
  <r>
    <x v="5"/>
    <n v="16605769"/>
    <s v="FLE"/>
    <n v="749"/>
    <s v="022LI"/>
    <s v="GRUPO-A4"/>
    <s v="Idioma moderno III: Inglés"/>
    <s v="GLI"/>
    <s v="GRUPO DE LABORATORIO DE IDIOMAS"/>
    <s v="022LI"/>
    <s v="LABORATORIO DE IDIOMAS DE IDIOMA MODERNO III: (INGLÉS)"/>
    <s v="GRUPO-A4"/>
    <s v="Grupo de Laboratorio de Idiomas de Idioma moderno III: inglés"/>
    <s v="1S"/>
    <n v="16605769"/>
    <s v="LACALLE"/>
    <s v="PALACIOS"/>
    <s v="MIGUEL"/>
    <s v="milacall"/>
    <s v="miguel.lacalle@unirioja.es"/>
    <n v="1.5"/>
    <n v="1.5"/>
    <x v="1"/>
    <n v="536"/>
    <s v="PROFESOR INTERINO"/>
    <s v="C01"/>
    <s v="TIEMPO COMPLETO"/>
    <s v="2017-09-15 00:00:00.0"/>
    <s v="null"/>
    <s v="PI101259"/>
    <s v="PROFESOR CONTRATADO INTERINO"/>
    <s v="R107"/>
    <x v="6"/>
    <n v="345"/>
    <s v="FILOLOGÍA INGLESA"/>
  </r>
  <r>
    <x v="5"/>
    <n v="16581717"/>
    <s v="FLE"/>
    <n v="749"/>
    <s v="022LI"/>
    <s v="GRUPO-B1"/>
    <s v="Idioma moderno III: Inglés"/>
    <s v="GLI"/>
    <s v="GRUPO DE LABORATORIO DE IDIOMAS"/>
    <s v="022LI"/>
    <s v="LABORATORIO DE IDIOMAS DE IDIOMA MODERNO III: (INGLÉS)"/>
    <s v="GRUPO-B1"/>
    <s v="Grupo de Laboratorio de Idiomas de Idioma moderno III: inglés"/>
    <s v="1S"/>
    <n v="16581717"/>
    <s v="SANTIBÁÑEZ"/>
    <s v="SÁENZ"/>
    <s v="FRANCISCO"/>
    <s v="frsantib"/>
    <s v="francisco.santibanez@unirioja.es"/>
    <n v="1.5"/>
    <n v="1.5"/>
    <x v="0"/>
    <n v="532"/>
    <s v="LABORAL DOCENTE-ASOCIADO"/>
    <s v="P04"/>
    <s v="TIEMPO PARCIAL (4+4 HORAS)"/>
    <s v="2017-09-15 00:00:00.0"/>
    <s v="2019-09-14 00:00:00.0"/>
    <s v="PI101302"/>
    <s v="PROFESOR ASOCIADO"/>
    <s v="R107"/>
    <x v="6"/>
    <n v="345"/>
    <s v="FILOLOGÍA INGLESA"/>
  </r>
  <r>
    <x v="5"/>
    <n v="16581717"/>
    <s v="FLE"/>
    <n v="749"/>
    <s v="022LI"/>
    <s v="GRUPO-B2"/>
    <s v="Idioma moderno III: Inglés"/>
    <s v="GLI"/>
    <s v="GRUPO DE LABORATORIO DE IDIOMAS"/>
    <s v="022LI"/>
    <s v="LABORATORIO DE IDIOMAS DE IDIOMA MODERNO III: (INGLÉS)"/>
    <s v="GRUPO-B2"/>
    <s v="Grupo de Laboratorio de Idiomas de Idioma moderno III: inglés"/>
    <s v="1S"/>
    <n v="16581717"/>
    <s v="SANTIBÁÑEZ"/>
    <s v="SÁENZ"/>
    <s v="FRANCISCO"/>
    <s v="frsantib"/>
    <s v="francisco.santibanez@unirioja.es"/>
    <n v="1.5"/>
    <n v="1.5"/>
    <x v="0"/>
    <n v="532"/>
    <s v="LABORAL DOCENTE-ASOCIADO"/>
    <s v="P04"/>
    <s v="TIEMPO PARCIAL (4+4 HORAS)"/>
    <s v="2017-09-15 00:00:00.0"/>
    <s v="2019-09-14 00:00:00.0"/>
    <s v="PI101302"/>
    <s v="PROFESOR ASOCIADO"/>
    <s v="R107"/>
    <x v="6"/>
    <n v="345"/>
    <s v="FILOLOGÍA INGLESA"/>
  </r>
  <r>
    <x v="5"/>
    <n v="16581717"/>
    <s v="FLE"/>
    <n v="749"/>
    <s v="022LI"/>
    <s v="GRUPO-B3"/>
    <s v="Idioma moderno III: Inglés"/>
    <s v="GLI"/>
    <s v="GRUPO DE LABORATORIO DE IDIOMAS"/>
    <s v="022LI"/>
    <s v="LABORATORIO DE IDIOMAS DE IDIOMA MODERNO III: (INGLÉS)"/>
    <s v="GRUPO-B3"/>
    <s v="Grupo de Laboratorio de Idiomas de Idioma moderno III: inglés"/>
    <s v="1S"/>
    <n v="16581717"/>
    <s v="SANTIBÁÑEZ"/>
    <s v="SÁENZ"/>
    <s v="FRANCISCO"/>
    <s v="frsantib"/>
    <s v="francisco.santibanez@unirioja.es"/>
    <n v="1.5"/>
    <n v="1.5"/>
    <x v="0"/>
    <n v="532"/>
    <s v="LABORAL DOCENTE-ASOCIADO"/>
    <s v="P04"/>
    <s v="TIEMPO PARCIAL (4+4 HORAS)"/>
    <s v="2017-09-15 00:00:00.0"/>
    <s v="2019-09-14 00:00:00.0"/>
    <s v="PI101302"/>
    <s v="PROFESOR ASOCIADO"/>
    <s v="R107"/>
    <x v="6"/>
    <n v="345"/>
    <s v="FILOLOGÍA INGLESA"/>
  </r>
  <r>
    <x v="5"/>
    <n v="45663944"/>
    <s v="FLE"/>
    <n v="749"/>
    <s v="022LI"/>
    <s v="GRUPO-B4"/>
    <s v="Idioma moderno III: Inglés"/>
    <s v="GLI"/>
    <s v="GRUPO DE LABORATORIO DE IDIOMAS"/>
    <s v="022LI"/>
    <s v="LABORATORIO DE IDIOMAS DE IDIOMA MODERNO III: (INGLÉS)"/>
    <s v="GRUPO-B4"/>
    <s v="Grupo de Laboratorio de Idiomas de Idioma moderno III: inglés"/>
    <s v="1S"/>
    <n v="45663944"/>
    <s v="GARRETAS"/>
    <s v="FERNÁNDEZ"/>
    <s v="VIRGINIA"/>
    <s v="vigarret"/>
    <s v="virginia.garretas@unirioja.es"/>
    <n v="1.5"/>
    <n v="1.5"/>
    <x v="1"/>
    <n v="532"/>
    <s v="LABORAL DOCENTE-ASOCIADO"/>
    <s v="P03"/>
    <s v="TIEMPO PARCIAL (3+3 HORAS)"/>
    <s v="2016-09-15 00:00:00.0"/>
    <s v="2019-09-14 00:00:00.0"/>
    <s v="PI101120"/>
    <s v="PROFESOR ASOCIADO"/>
    <s v="R107"/>
    <x v="6"/>
    <n v="345"/>
    <s v="FILOLOGÍA INGLESA"/>
  </r>
  <r>
    <x v="5"/>
    <n v="16620378"/>
    <s v="FLE"/>
    <n v="749"/>
    <s v="022R"/>
    <s v="GRUPO-A1"/>
    <s v="Idioma moderno III: Inglés"/>
    <s v="GR"/>
    <s v="GRUPO REDUCIDO"/>
    <s v="022R"/>
    <s v="GRUPO REDUCIDO DE IDIOMA MODERNO III: (INGLÉS)"/>
    <s v="GRUPO-A1"/>
    <s v="Grupo Reducido de Idioma moderno III: inglés"/>
    <s v="1S"/>
    <n v="16620378"/>
    <s v="MATEO"/>
    <s v="MENDAZA"/>
    <s v="RAQUEL"/>
    <s v="ramatem"/>
    <s v="raquel.mateo@unirioja.es"/>
    <n v="1.5"/>
    <n v="1.5"/>
    <x v="1"/>
    <n v="536"/>
    <s v="PROFESOR INTERINO"/>
    <s v="C01"/>
    <s v="TIEMPO COMPLETO"/>
    <s v="2018-09-18 00:00:00.0"/>
    <s v="2019-09-14 00:00:00.0"/>
    <s v="PI101415"/>
    <s v="PROFESOR CONTRATADO INTERINO"/>
    <s v="R107"/>
    <x v="6"/>
    <n v="345"/>
    <s v="FILOLOGÍA INGLESA"/>
  </r>
  <r>
    <x v="5"/>
    <n v="16620378"/>
    <s v="FLE"/>
    <n v="749"/>
    <s v="022R"/>
    <s v="GRUPO-A2"/>
    <s v="Idioma moderno III: Inglés"/>
    <s v="GR"/>
    <s v="GRUPO REDUCIDO"/>
    <s v="022R"/>
    <s v="GRUPO REDUCIDO DE IDIOMA MODERNO III: (INGLÉS)"/>
    <s v="GRUPO-A2"/>
    <s v="Grupo Reducido de Idioma moderno III: inglés"/>
    <s v="1S"/>
    <n v="16620378"/>
    <s v="MATEO"/>
    <s v="MENDAZA"/>
    <s v="RAQUEL"/>
    <s v="ramatem"/>
    <s v="raquel.mateo@unirioja.es"/>
    <n v="1.5"/>
    <n v="1.5"/>
    <x v="1"/>
    <n v="536"/>
    <s v="PROFESOR INTERINO"/>
    <s v="C01"/>
    <s v="TIEMPO COMPLETO"/>
    <s v="2018-09-18 00:00:00.0"/>
    <s v="2019-09-14 00:00:00.0"/>
    <s v="PI101415"/>
    <s v="PROFESOR CONTRATADO INTERINO"/>
    <s v="R107"/>
    <x v="6"/>
    <n v="345"/>
    <s v="FILOLOGÍA INGLESA"/>
  </r>
  <r>
    <x v="5"/>
    <n v="16605769"/>
    <s v="FLE"/>
    <n v="749"/>
    <s v="022R"/>
    <s v="GRUPO-A3"/>
    <s v="Idioma moderno III: Inglés"/>
    <s v="GR"/>
    <s v="GRUPO REDUCIDO"/>
    <s v="022R"/>
    <s v="GRUPO REDUCIDO DE IDIOMA MODERNO III: (INGLÉS)"/>
    <s v="GRUPO-A3"/>
    <s v="Grupo Reducido de Idioma moderno III: inglés"/>
    <s v="1S"/>
    <n v="16605769"/>
    <s v="LACALLE"/>
    <s v="PALACIOS"/>
    <s v="MIGUEL"/>
    <s v="milacall"/>
    <s v="miguel.lacalle@unirioja.es"/>
    <n v="1.5"/>
    <n v="1.5"/>
    <x v="1"/>
    <n v="536"/>
    <s v="PROFESOR INTERINO"/>
    <s v="C01"/>
    <s v="TIEMPO COMPLETO"/>
    <s v="2017-09-15 00:00:00.0"/>
    <s v="null"/>
    <s v="PI101259"/>
    <s v="PROFESOR CONTRATADO INTERINO"/>
    <s v="R107"/>
    <x v="6"/>
    <n v="345"/>
    <s v="FILOLOGÍA INGLESA"/>
  </r>
  <r>
    <x v="5"/>
    <n v="16605769"/>
    <s v="FLE"/>
    <n v="749"/>
    <s v="022R"/>
    <s v="GRUPO-A4"/>
    <s v="Idioma moderno III: Inglés"/>
    <s v="GR"/>
    <s v="GRUPO REDUCIDO"/>
    <s v="022R"/>
    <s v="GRUPO REDUCIDO DE IDIOMA MODERNO III: (INGLÉS)"/>
    <s v="GRUPO-A4"/>
    <s v="Grupo Reducido de Idioma moderno III: inglés"/>
    <s v="1S"/>
    <n v="16605769"/>
    <s v="LACALLE"/>
    <s v="PALACIOS"/>
    <s v="MIGUEL"/>
    <s v="milacall"/>
    <s v="miguel.lacalle@unirioja.es"/>
    <n v="1.5"/>
    <n v="1.5"/>
    <x v="1"/>
    <n v="536"/>
    <s v="PROFESOR INTERINO"/>
    <s v="C01"/>
    <s v="TIEMPO COMPLETO"/>
    <s v="2017-09-15 00:00:00.0"/>
    <s v="null"/>
    <s v="PI101259"/>
    <s v="PROFESOR CONTRATADO INTERINO"/>
    <s v="R107"/>
    <x v="6"/>
    <n v="345"/>
    <s v="FILOLOGÍA INGLESA"/>
  </r>
  <r>
    <x v="5"/>
    <n v="16581717"/>
    <s v="FLE"/>
    <n v="749"/>
    <s v="022R"/>
    <s v="GRUPO-B1"/>
    <s v="Idioma moderno III: Inglés"/>
    <s v="GR"/>
    <s v="GRUPO REDUCIDO"/>
    <s v="022R"/>
    <s v="GRUPO REDUCIDO DE IDIOMA MODERNO III: (INGLÉS)"/>
    <s v="GRUPO-B1"/>
    <s v="Grupo Reducido de Idioma moderno III: inglés"/>
    <s v="1S"/>
    <n v="16581717"/>
    <s v="SANTIBÁÑEZ"/>
    <s v="SÁENZ"/>
    <s v="FRANCISCO"/>
    <s v="frsantib"/>
    <s v="francisco.santibanez@unirioja.es"/>
    <n v="1.5"/>
    <n v="1.5"/>
    <x v="0"/>
    <n v="532"/>
    <s v="LABORAL DOCENTE-ASOCIADO"/>
    <s v="P04"/>
    <s v="TIEMPO PARCIAL (4+4 HORAS)"/>
    <s v="2017-09-15 00:00:00.0"/>
    <s v="2019-09-14 00:00:00.0"/>
    <s v="PI101302"/>
    <s v="PROFESOR ASOCIADO"/>
    <s v="R107"/>
    <x v="6"/>
    <n v="345"/>
    <s v="FILOLOGÍA INGLESA"/>
  </r>
  <r>
    <x v="5"/>
    <n v="16581717"/>
    <s v="FLE"/>
    <n v="749"/>
    <s v="022R"/>
    <s v="GRUPO-B2"/>
    <s v="Idioma moderno III: Inglés"/>
    <s v="GR"/>
    <s v="GRUPO REDUCIDO"/>
    <s v="022R"/>
    <s v="GRUPO REDUCIDO DE IDIOMA MODERNO III: (INGLÉS)"/>
    <s v="GRUPO-B2"/>
    <s v="Grupo Reducido de Idioma moderno III: inglés"/>
    <s v="1S"/>
    <n v="16581717"/>
    <s v="SANTIBÁÑEZ"/>
    <s v="SÁENZ"/>
    <s v="FRANCISCO"/>
    <s v="frsantib"/>
    <s v="francisco.santibanez@unirioja.es"/>
    <n v="1.5"/>
    <n v="1.5"/>
    <x v="0"/>
    <n v="532"/>
    <s v="LABORAL DOCENTE-ASOCIADO"/>
    <s v="P04"/>
    <s v="TIEMPO PARCIAL (4+4 HORAS)"/>
    <s v="2017-09-15 00:00:00.0"/>
    <s v="2019-09-14 00:00:00.0"/>
    <s v="PI101302"/>
    <s v="PROFESOR ASOCIADO"/>
    <s v="R107"/>
    <x v="6"/>
    <n v="345"/>
    <s v="FILOLOGÍA INGLESA"/>
  </r>
  <r>
    <x v="5"/>
    <n v="16581717"/>
    <s v="FLE"/>
    <n v="749"/>
    <s v="022R"/>
    <s v="GRUPO-B3"/>
    <s v="Idioma moderno III: Inglés"/>
    <s v="GR"/>
    <s v="GRUPO REDUCIDO"/>
    <s v="022R"/>
    <s v="GRUPO REDUCIDO DE IDIOMA MODERNO III: (INGLÉS)"/>
    <s v="GRUPO-B3"/>
    <s v="Grupo Reducido de Idioma moderno III: inglés"/>
    <s v="1S"/>
    <n v="16581717"/>
    <s v="SANTIBÁÑEZ"/>
    <s v="SÁENZ"/>
    <s v="FRANCISCO"/>
    <s v="frsantib"/>
    <s v="francisco.santibanez@unirioja.es"/>
    <n v="1.5"/>
    <n v="1.5"/>
    <x v="0"/>
    <n v="532"/>
    <s v="LABORAL DOCENTE-ASOCIADO"/>
    <s v="P04"/>
    <s v="TIEMPO PARCIAL (4+4 HORAS)"/>
    <s v="2017-09-15 00:00:00.0"/>
    <s v="2019-09-14 00:00:00.0"/>
    <s v="PI101302"/>
    <s v="PROFESOR ASOCIADO"/>
    <s v="R107"/>
    <x v="6"/>
    <n v="345"/>
    <s v="FILOLOGÍA INGLESA"/>
  </r>
  <r>
    <x v="5"/>
    <n v="45663944"/>
    <s v="FLE"/>
    <n v="749"/>
    <s v="022R"/>
    <s v="GRUPO-B4"/>
    <s v="Idioma moderno III: Inglés"/>
    <s v="GR"/>
    <s v="GRUPO REDUCIDO"/>
    <s v="022R"/>
    <s v="GRUPO REDUCIDO DE IDIOMA MODERNO III: (INGLÉS)"/>
    <s v="GRUPO-B4"/>
    <s v="Grupo Reducido de Idioma moderno III: inglés"/>
    <s v="1S"/>
    <n v="45663944"/>
    <s v="GARRETAS"/>
    <s v="FERNÁNDEZ"/>
    <s v="VIRGINIA"/>
    <s v="vigarret"/>
    <s v="virginia.garretas@unirioja.es"/>
    <n v="1.5"/>
    <n v="1.5"/>
    <x v="1"/>
    <n v="532"/>
    <s v="LABORAL DOCENTE-ASOCIADO"/>
    <s v="P03"/>
    <s v="TIEMPO PARCIAL (3+3 HORAS)"/>
    <s v="2016-09-15 00:00:00.0"/>
    <s v="2019-09-14 00:00:00.0"/>
    <s v="PI101120"/>
    <s v="PROFESOR ASOCIADO"/>
    <s v="R107"/>
    <x v="6"/>
    <n v="345"/>
    <s v="FILOLOGÍA INGLESA"/>
  </r>
  <r>
    <x v="6"/>
    <n v="16583327"/>
    <s v="FCE"/>
    <n v="749"/>
    <s v="022G"/>
    <s v="GRUPO-D"/>
    <s v="Idioma moderno III: Inglés"/>
    <s v="GG"/>
    <s v="GRUPO GRANDE"/>
    <s v="022G"/>
    <s v="GRUPO GRANDE DE IDIOMA MODERNO III: (INGLÉS)"/>
    <s v="GRUPO-D"/>
    <s v="Grupo Grande de IDIOMA MODERNO III: (INGLÉS)"/>
    <s v="1S"/>
    <n v="16583327"/>
    <s v="FLORES"/>
    <s v="MORENO"/>
    <s v="CRISTINA"/>
    <s v="criflormore"/>
    <s v="cristina.flores@unirioja.es"/>
    <n v="3"/>
    <n v="3"/>
    <x v="1"/>
    <n v="504"/>
    <s v="PROFESOR TITULAR UNIVERSIDAD"/>
    <s v="C01"/>
    <s v="TIEMPO COMPLETO"/>
    <s v="2018-11-26 00:00:00.0"/>
    <s v="null"/>
    <s v="DF100363"/>
    <s v="PROFESOR TITULAR DE UNIVERSIDAD"/>
    <s v="R107"/>
    <x v="6"/>
    <n v="345"/>
    <s v="FILOLOGÍA INGLESA"/>
  </r>
  <r>
    <x v="6"/>
    <n v="16640863"/>
    <s v="FCE"/>
    <n v="749"/>
    <s v="022LI"/>
    <s v="GRUPO-D1"/>
    <s v="Idioma moderno III: Inglés"/>
    <s v="GLI"/>
    <s v="GRUPO DE LABORATORIO DE IDIOMAS"/>
    <s v="022LI"/>
    <s v="LABORATORIO DE IDIOMAS DE IDIOMA MODERNO III: (INGLÉS)"/>
    <s v="GRUPO-D1"/>
    <s v="Grupo de Laboratorio de Idiomas de Idioma moderno III: inglés"/>
    <s v="1S"/>
    <n v="16640863"/>
    <s v="MURO"/>
    <s v="LLORENTE"/>
    <s v="ALICIA"/>
    <s v="almuro"/>
    <s v="alicia.muro@alum.unirioja.es"/>
    <n v="1.5"/>
    <n v="1.5"/>
    <x v="1"/>
    <n v="536"/>
    <s v="PROFESOR INTERINO"/>
    <s v="P05"/>
    <s v="TIEMPO PARCIAL (5+5 HORAS)"/>
    <s v="2019-02-06 00:00:00.0"/>
    <s v="2019-09-14 00:00:00.0"/>
    <s v="PI101429"/>
    <s v="PROFESOR CONTRATADO INTERINO"/>
    <s v="R107"/>
    <x v="6"/>
    <n v="345"/>
    <s v="FILOLOGÍA INGLESA"/>
  </r>
  <r>
    <x v="6"/>
    <n v="16640863"/>
    <s v="FCE"/>
    <n v="749"/>
    <s v="022R"/>
    <s v="GRUPO-D1"/>
    <s v="Idioma moderno III: Inglés"/>
    <s v="GR"/>
    <s v="GRUPO REDUCIDO"/>
    <s v="022R"/>
    <s v="GRUPO REDUCIDO DE IDIOMA MODERNO III: (INGLÉS)"/>
    <s v="GRUPO-D1"/>
    <s v="Grupo Reducido de Idioma moderno III: inglés"/>
    <s v="1S"/>
    <n v="16640863"/>
    <s v="MURO"/>
    <s v="LLORENTE"/>
    <s v="ALICIA"/>
    <s v="almuro"/>
    <s v="alicia.muro@alum.unirioja.es"/>
    <n v="1.5"/>
    <n v="1.5"/>
    <x v="1"/>
    <n v="536"/>
    <s v="PROFESOR INTERINO"/>
    <s v="P05"/>
    <s v="TIEMPO PARCIAL (5+5 HORAS)"/>
    <s v="2019-02-06 00:00:00.0"/>
    <s v="2019-09-14 00:00:00.0"/>
    <s v="PI101429"/>
    <s v="PROFESOR CONTRATADO INTERINO"/>
    <s v="R107"/>
    <x v="6"/>
    <n v="345"/>
    <s v="FILOLOGÍA INGLESA"/>
  </r>
  <r>
    <x v="8"/>
    <n v="16583327"/>
    <s v="FLE"/>
    <n v="749"/>
    <s v="022G"/>
    <s v="GRUPO-D"/>
    <s v="Idioma moderno III: Inglés"/>
    <s v="GG"/>
    <s v="GRUPO GRANDE"/>
    <s v="022G"/>
    <s v="GRUPO GRANDE DE IDIOMA MODERNO III: (INGLÉS)"/>
    <s v="GRUPO-D"/>
    <s v="Grupo Grande de IDIOMA MODERNO III: (INGLÉS)"/>
    <s v="1S"/>
    <n v="16583327"/>
    <s v="FLORES"/>
    <s v="MORENO"/>
    <s v="CRISTINA"/>
    <s v="criflormore"/>
    <s v="cristina.flores@unirioja.es"/>
    <n v="3"/>
    <m/>
    <x v="1"/>
    <n v="504"/>
    <s v="PROFESOR TITULAR UNIVERSIDAD"/>
    <s v="C01"/>
    <s v="TIEMPO COMPLETO"/>
    <s v="2018-11-26 00:00:00.0"/>
    <s v="null"/>
    <s v="DF100363"/>
    <s v="PROFESOR TITULAR DE UNIVERSIDAD"/>
    <s v="R107"/>
    <x v="6"/>
    <n v="345"/>
    <s v="FILOLOGÍA INGLESA"/>
  </r>
  <r>
    <x v="8"/>
    <n v="16583327"/>
    <s v="FLE"/>
    <n v="749"/>
    <s v="022LI"/>
    <s v="GRUPO-D2"/>
    <s v="Idioma moderno III: Inglés"/>
    <s v="GLI"/>
    <s v="GRUPO DE LABORATORIO DE IDIOMAS"/>
    <s v="022LI"/>
    <s v="LABORATORIO DE IDIOMAS DE IDIOMA MODERNO III: (INGLÉS)"/>
    <s v="GRUPO-D2"/>
    <s v="Grupo de Laboratorio de Idiomas de Idioma moderno III: inglés"/>
    <s v="1S"/>
    <n v="16583327"/>
    <s v="FLORES"/>
    <s v="MORENO"/>
    <s v="CRISTINA"/>
    <s v="criflormore"/>
    <s v="cristina.flores@unirioja.es"/>
    <n v="1.5"/>
    <n v="1.5"/>
    <x v="1"/>
    <n v="504"/>
    <s v="PROFESOR TITULAR UNIVERSIDAD"/>
    <s v="C01"/>
    <s v="TIEMPO COMPLETO"/>
    <s v="2018-11-26 00:00:00.0"/>
    <s v="null"/>
    <s v="DF100363"/>
    <s v="PROFESOR TITULAR DE UNIVERSIDAD"/>
    <s v="R107"/>
    <x v="6"/>
    <n v="345"/>
    <s v="FILOLOGÍA INGLESA"/>
  </r>
  <r>
    <x v="8"/>
    <n v="16583327"/>
    <s v="FLE"/>
    <n v="749"/>
    <s v="022R"/>
    <s v="GRUPO-D2"/>
    <s v="Idioma moderno III: Inglés"/>
    <s v="GR"/>
    <s v="GRUPO REDUCIDO"/>
    <s v="022R"/>
    <s v="GRUPO REDUCIDO DE IDIOMA MODERNO III: (INGLÉS)"/>
    <s v="GRUPO-D2"/>
    <s v="Grupo Reducido de Idioma moderno III: inglés"/>
    <s v="1S"/>
    <n v="16583327"/>
    <s v="FLORES"/>
    <s v="MORENO"/>
    <s v="CRISTINA"/>
    <s v="criflormore"/>
    <s v="cristina.flores@unirioja.es"/>
    <n v="1.5"/>
    <n v="1.5"/>
    <x v="1"/>
    <n v="504"/>
    <s v="PROFESOR TITULAR UNIVERSIDAD"/>
    <s v="C01"/>
    <s v="TIEMPO COMPLETO"/>
    <s v="2018-11-26 00:00:00.0"/>
    <s v="null"/>
    <s v="DF100363"/>
    <s v="PROFESOR TITULAR DE UNIVERSIDAD"/>
    <s v="R107"/>
    <x v="6"/>
    <n v="345"/>
    <s v="FILOLOGÍA INGLESA"/>
  </r>
  <r>
    <x v="9"/>
    <n v="9414088"/>
    <s v="FLE"/>
    <n v="749"/>
    <s v="022G"/>
    <s v="GRUPO-E"/>
    <s v="Idioma moderno III: Inglés"/>
    <s v="GG"/>
    <s v="GRUPO GRANDE"/>
    <s v="022G"/>
    <s v="GRUPO GRANDE DE IDIOMA MODERNO III: (INGLÉS)"/>
    <s v="GRUPO-E"/>
    <s v="Grupo Grande de IDIOMA MODERNO III: (INGLÉS)"/>
    <s v="1S"/>
    <n v="9414088"/>
    <s v="TABOADA"/>
    <s v="FERRERO"/>
    <s v="CAROLINA"/>
    <s v="cataboad"/>
    <s v="carolina.taboada@unirioja.es"/>
    <n v="3"/>
    <n v="3"/>
    <x v="0"/>
    <n v="504"/>
    <s v="PROFESOR TITULAR UNIVERSIDAD"/>
    <s v="C01"/>
    <s v="TIEMPO COMPLETO"/>
    <s v="2008-09-30 00:00:00.0"/>
    <s v="null"/>
    <s v="DF100228"/>
    <s v="PROFESOR TITULAR DE UNIVERSIDAD INTERINO"/>
    <s v="R107"/>
    <x v="6"/>
    <n v="345"/>
    <s v="FILOLOGÍA INGLESA"/>
  </r>
  <r>
    <x v="9"/>
    <n v="9414088"/>
    <s v="FLE"/>
    <n v="749"/>
    <s v="022LI"/>
    <s v="GRUPO-E1"/>
    <s v="Idioma moderno III: Inglés"/>
    <s v="GLI"/>
    <s v="GRUPO DE LABORATORIO DE IDIOMAS"/>
    <s v="022LI"/>
    <s v="LABORATORIO DE IDIOMAS DE IDIOMA MODERNO III: (INGLÉS)"/>
    <s v="GRUPO-E1"/>
    <s v="Grupo de Laboratorio de Idiomas de Idioma moderno III: inglés"/>
    <s v="1S"/>
    <n v="9414088"/>
    <s v="TABOADA"/>
    <s v="FERRERO"/>
    <s v="CAROLINA"/>
    <s v="cataboad"/>
    <s v="carolina.taboada@unirioja.es"/>
    <n v="1.5"/>
    <n v="1.5"/>
    <x v="0"/>
    <n v="504"/>
    <s v="PROFESOR TITULAR UNIVERSIDAD"/>
    <s v="C01"/>
    <s v="TIEMPO COMPLETO"/>
    <s v="2008-09-30 00:00:00.0"/>
    <s v="null"/>
    <s v="DF100228"/>
    <s v="PROFESOR TITULAR DE UNIVERSIDAD INTERINO"/>
    <s v="R107"/>
    <x v="6"/>
    <n v="345"/>
    <s v="FILOLOGÍA INGLESA"/>
  </r>
  <r>
    <x v="9"/>
    <n v="9414088"/>
    <s v="FLE"/>
    <n v="749"/>
    <s v="022LI"/>
    <s v="GRUPO-E2"/>
    <s v="Idioma moderno III: Inglés"/>
    <s v="GLI"/>
    <s v="GRUPO DE LABORATORIO DE IDIOMAS"/>
    <s v="022LI"/>
    <s v="LABORATORIO DE IDIOMAS DE IDIOMA MODERNO III: (INGLÉS)"/>
    <s v="GRUPO-E2"/>
    <s v="Grupo de Laboratorio de Idiomas de Idioma moderno III: inglés"/>
    <s v="1S"/>
    <n v="9414088"/>
    <s v="TABOADA"/>
    <s v="FERRERO"/>
    <s v="CAROLINA"/>
    <s v="cataboad"/>
    <s v="carolina.taboada@unirioja.es"/>
    <n v="1.5"/>
    <n v="1.5"/>
    <x v="0"/>
    <n v="504"/>
    <s v="PROFESOR TITULAR UNIVERSIDAD"/>
    <s v="C01"/>
    <s v="TIEMPO COMPLETO"/>
    <s v="2008-09-30 00:00:00.0"/>
    <s v="null"/>
    <s v="DF100228"/>
    <s v="PROFESOR TITULAR DE UNIVERSIDAD INTERINO"/>
    <s v="R107"/>
    <x v="6"/>
    <n v="345"/>
    <s v="FILOLOGÍA INGLESA"/>
  </r>
  <r>
    <x v="9"/>
    <n v="78758459"/>
    <s v="FLE"/>
    <n v="749"/>
    <s v="022LI"/>
    <s v="GRUPO-E3"/>
    <s v="Idioma moderno III: Inglés"/>
    <s v="GLI"/>
    <s v="GRUPO DE LABORATORIO DE IDIOMAS"/>
    <s v="022LI"/>
    <s v="LABORATORIO DE IDIOMAS DE IDIOMA MODERNO III: (INGLÉS)"/>
    <s v="GRUPO-E3"/>
    <s v="Laboratorio de Idiomas de IDIOMA MODERNO III: (INGLÉS)"/>
    <s v="1S"/>
    <n v="78758459"/>
    <s v="GARCÍA"/>
    <s v="FERNÁNDEZ"/>
    <s v="LAURA"/>
    <s v="lagarcf"/>
    <s v="laura.garciaf@alum.unirioja.es"/>
    <n v="1.5"/>
    <n v="1.5"/>
    <x v="1"/>
    <n v="0"/>
    <s v="DOCTOR"/>
    <n v="0"/>
    <s v="_"/>
    <s v="2018-12-01 00:00:00.0"/>
    <s v="2019-11-30 00:00:00.0"/>
    <s v="D07INVESTIGADOR1"/>
    <s v="ACCESO SISTEMA ESPAÑOL CIENCIA E INNOVACIÓN"/>
    <s v="R107"/>
    <x v="6"/>
    <n v="345"/>
    <s v="FILOLOGÍA INGLESA"/>
  </r>
  <r>
    <x v="9"/>
    <n v="9414088"/>
    <s v="FLE"/>
    <n v="749"/>
    <s v="022R"/>
    <s v="GRUPO-E1"/>
    <s v="Idioma moderno III: Inglés"/>
    <s v="GR"/>
    <s v="GRUPO REDUCIDO"/>
    <s v="022R"/>
    <s v="GRUPO REDUCIDO DE IDIOMA MODERNO III: (INGLÉS)"/>
    <s v="GRUPO-E1"/>
    <s v="Grupo Reducido de Idioma moderno III: inglés"/>
    <s v="1S"/>
    <n v="9414088"/>
    <s v="TABOADA"/>
    <s v="FERRERO"/>
    <s v="CAROLINA"/>
    <s v="cataboad"/>
    <s v="carolina.taboada@unirioja.es"/>
    <n v="1.5"/>
    <n v="1.5"/>
    <x v="0"/>
    <n v="504"/>
    <s v="PROFESOR TITULAR UNIVERSIDAD"/>
    <s v="C01"/>
    <s v="TIEMPO COMPLETO"/>
    <s v="2008-09-30 00:00:00.0"/>
    <s v="null"/>
    <s v="DF100228"/>
    <s v="PROFESOR TITULAR DE UNIVERSIDAD INTERINO"/>
    <s v="R107"/>
    <x v="6"/>
    <n v="345"/>
    <s v="FILOLOGÍA INGLESA"/>
  </r>
  <r>
    <x v="9"/>
    <n v="9414088"/>
    <s v="FLE"/>
    <n v="749"/>
    <s v="022R"/>
    <s v="GRUPO-E2"/>
    <s v="Idioma moderno III: Inglés"/>
    <s v="GR"/>
    <s v="GRUPO REDUCIDO"/>
    <s v="022R"/>
    <s v="GRUPO REDUCIDO DE IDIOMA MODERNO III: (INGLÉS)"/>
    <s v="GRUPO-E2"/>
    <s v="Grupo Reducido de Idioma moderno III: inglés"/>
    <s v="1S"/>
    <n v="9414088"/>
    <s v="TABOADA"/>
    <s v="FERRERO"/>
    <s v="CAROLINA"/>
    <s v="cataboad"/>
    <s v="carolina.taboada@unirioja.es"/>
    <n v="1.5"/>
    <n v="1.5"/>
    <x v="0"/>
    <n v="504"/>
    <s v="PROFESOR TITULAR UNIVERSIDAD"/>
    <s v="C01"/>
    <s v="TIEMPO COMPLETO"/>
    <s v="2008-09-30 00:00:00.0"/>
    <s v="null"/>
    <s v="DF100228"/>
    <s v="PROFESOR TITULAR DE UNIVERSIDAD INTERINO"/>
    <s v="R107"/>
    <x v="6"/>
    <n v="345"/>
    <s v="FILOLOGÍA INGLESA"/>
  </r>
  <r>
    <x v="9"/>
    <n v="16641973"/>
    <s v="FLE"/>
    <n v="749"/>
    <s v="022R"/>
    <s v="GRUPO-E3"/>
    <s v="Idioma moderno III: Inglés"/>
    <s v="GR"/>
    <s v="GRUPO REDUCIDO"/>
    <s v="022R"/>
    <s v="GRUPO REDUCIDO DE IDIOMA MODERNO III: (INGLÉS)"/>
    <s v="GRUPO-E3"/>
    <s v="Grupo Reducido de Idioma moderno III: inglés"/>
    <s v="1S"/>
    <n v="16641973"/>
    <s v="LOZANO"/>
    <s v="PALACIO"/>
    <s v="INÉS"/>
    <s v="inlozano"/>
    <s v="ines.lozano@alum.unirioja.es"/>
    <n v="1.5"/>
    <n v="1.5"/>
    <x v="1"/>
    <n v="121"/>
    <s v="PERSONAL INVESTIGADOR EN FORMACIÓN"/>
    <n v="0"/>
    <s v="_"/>
    <s v="2017-10-15 00:00:00.0"/>
    <s v="2018-10-14 00:00:00.0"/>
    <s v="D07BECARIO4"/>
    <s v="PERSONAL INVESTIGADOR PREDOCTORAL EN FORMACIÓN"/>
    <s v="R107"/>
    <x v="6"/>
    <n v="345"/>
    <s v="FILOLOGÍA INGLESA"/>
  </r>
  <r>
    <x v="10"/>
    <n v="9414088"/>
    <s v="FLE"/>
    <n v="749"/>
    <s v="022G"/>
    <s v="GRUPO-E"/>
    <s v="Idioma moderno III: Inglés"/>
    <s v="GG"/>
    <s v="GRUPO GRANDE"/>
    <s v="022G"/>
    <s v="GRUPO GRANDE DE IDIOMA MODERNO III: (INGLÉS)"/>
    <s v="GRUPO-E"/>
    <s v="Grupo Grande de IDIOMA MODERNO III: (INGLÉS)"/>
    <s v="1S"/>
    <n v="9414088"/>
    <s v="TABOADA"/>
    <s v="FERRERO"/>
    <s v="CAROLINA"/>
    <s v="cataboad"/>
    <s v="carolina.taboada@unirioja.es"/>
    <n v="3"/>
    <m/>
    <x v="0"/>
    <n v="504"/>
    <s v="PROFESOR TITULAR UNIVERSIDAD"/>
    <s v="C01"/>
    <s v="TIEMPO COMPLETO"/>
    <s v="2008-09-30 00:00:00.0"/>
    <s v="null"/>
    <s v="DF100228"/>
    <s v="PROFESOR TITULAR DE UNIVERSIDAD INTERINO"/>
    <s v="R107"/>
    <x v="6"/>
    <n v="345"/>
    <s v="FILOLOGÍA INGLESA"/>
  </r>
  <r>
    <x v="10"/>
    <n v="9414088"/>
    <s v="FLE"/>
    <n v="749"/>
    <s v="022LI"/>
    <s v="GRUPO-E1"/>
    <s v="Idioma moderno III: Inglés"/>
    <s v="GLI"/>
    <s v="GRUPO DE LABORATORIO DE IDIOMAS"/>
    <s v="022LI"/>
    <s v="LABORATORIO DE IDIOMAS DE IDIOMA MODERNO III: (INGLÉS)"/>
    <s v="GRUPO-E1"/>
    <s v="Grupo de Laboratorio de Idiomas de Idioma moderno III: inglés"/>
    <s v="1S"/>
    <n v="9414088"/>
    <s v="TABOADA"/>
    <s v="FERRERO"/>
    <s v="CAROLINA"/>
    <s v="cataboad"/>
    <s v="carolina.taboada@unirioja.es"/>
    <n v="1.5"/>
    <m/>
    <x v="0"/>
    <n v="504"/>
    <s v="PROFESOR TITULAR UNIVERSIDAD"/>
    <s v="C01"/>
    <s v="TIEMPO COMPLETO"/>
    <s v="2008-09-30 00:00:00.0"/>
    <s v="null"/>
    <s v="DF100228"/>
    <s v="PROFESOR TITULAR DE UNIVERSIDAD INTERINO"/>
    <s v="R107"/>
    <x v="6"/>
    <n v="345"/>
    <s v="FILOLOGÍA INGLESA"/>
  </r>
  <r>
    <x v="10"/>
    <n v="9414088"/>
    <s v="FLE"/>
    <n v="749"/>
    <s v="022LI"/>
    <s v="GRUPO-E2"/>
    <s v="Idioma moderno III: Inglés"/>
    <s v="GLI"/>
    <s v="GRUPO DE LABORATORIO DE IDIOMAS"/>
    <s v="022LI"/>
    <s v="LABORATORIO DE IDIOMAS DE IDIOMA MODERNO III: (INGLÉS)"/>
    <s v="GRUPO-E2"/>
    <s v="Grupo de Laboratorio de Idiomas de Idioma moderno III: inglés"/>
    <s v="1S"/>
    <n v="9414088"/>
    <s v="TABOADA"/>
    <s v="FERRERO"/>
    <s v="CAROLINA"/>
    <s v="cataboad"/>
    <s v="carolina.taboada@unirioja.es"/>
    <n v="1.5"/>
    <m/>
    <x v="0"/>
    <n v="504"/>
    <s v="PROFESOR TITULAR UNIVERSIDAD"/>
    <s v="C01"/>
    <s v="TIEMPO COMPLETO"/>
    <s v="2008-09-30 00:00:00.0"/>
    <s v="null"/>
    <s v="DF100228"/>
    <s v="PROFESOR TITULAR DE UNIVERSIDAD INTERINO"/>
    <s v="R107"/>
    <x v="6"/>
    <n v="345"/>
    <s v="FILOLOGÍA INGLESA"/>
  </r>
  <r>
    <x v="10"/>
    <n v="78758459"/>
    <s v="FLE"/>
    <n v="749"/>
    <s v="022LI"/>
    <s v="GRUPO-E3"/>
    <s v="Idioma moderno III: Inglés"/>
    <s v="GLI"/>
    <s v="GRUPO DE LABORATORIO DE IDIOMAS"/>
    <s v="022LI"/>
    <s v="LABORATORIO DE IDIOMAS DE IDIOMA MODERNO III: (INGLÉS)"/>
    <s v="GRUPO-E3"/>
    <s v="Laboratorio de Idiomas de IDIOMA MODERNO III: (INGLÉS)"/>
    <s v="1S"/>
    <n v="78758459"/>
    <s v="GARCÍA"/>
    <s v="FERNÁNDEZ"/>
    <s v="LAURA"/>
    <s v="lagarcf"/>
    <s v="laura.garciaf@alum.unirioja.es"/>
    <n v="1.5"/>
    <m/>
    <x v="1"/>
    <n v="0"/>
    <s v="DOCTOR"/>
    <n v="0"/>
    <s v="_"/>
    <s v="2018-12-01 00:00:00.0"/>
    <s v="2019-11-30 00:00:00.0"/>
    <s v="D07INVESTIGADOR1"/>
    <s v="ACCESO SISTEMA ESPAÑOL CIENCIA E INNOVACIÓN"/>
    <s v="R107"/>
    <x v="6"/>
    <n v="345"/>
    <s v="FILOLOGÍA INGLESA"/>
  </r>
  <r>
    <x v="10"/>
    <n v="9414088"/>
    <s v="FLE"/>
    <n v="749"/>
    <s v="022R"/>
    <s v="GRUPO-E1"/>
    <s v="Idioma moderno III: Inglés"/>
    <s v="GR"/>
    <s v="GRUPO REDUCIDO"/>
    <s v="022R"/>
    <s v="GRUPO REDUCIDO DE IDIOMA MODERNO III: (INGLÉS)"/>
    <s v="GRUPO-E1"/>
    <s v="Grupo Reducido de Idioma moderno III: inglés"/>
    <s v="1S"/>
    <n v="9414088"/>
    <s v="TABOADA"/>
    <s v="FERRERO"/>
    <s v="CAROLINA"/>
    <s v="cataboad"/>
    <s v="carolina.taboada@unirioja.es"/>
    <n v="1.5"/>
    <m/>
    <x v="0"/>
    <n v="504"/>
    <s v="PROFESOR TITULAR UNIVERSIDAD"/>
    <s v="C01"/>
    <s v="TIEMPO COMPLETO"/>
    <s v="2008-09-30 00:00:00.0"/>
    <s v="null"/>
    <s v="DF100228"/>
    <s v="PROFESOR TITULAR DE UNIVERSIDAD INTERINO"/>
    <s v="R107"/>
    <x v="6"/>
    <n v="345"/>
    <s v="FILOLOGÍA INGLESA"/>
  </r>
  <r>
    <x v="10"/>
    <n v="9414088"/>
    <s v="FLE"/>
    <n v="749"/>
    <s v="022R"/>
    <s v="GRUPO-E2"/>
    <s v="Idioma moderno III: Inglés"/>
    <s v="GR"/>
    <s v="GRUPO REDUCIDO"/>
    <s v="022R"/>
    <s v="GRUPO REDUCIDO DE IDIOMA MODERNO III: (INGLÉS)"/>
    <s v="GRUPO-E2"/>
    <s v="Grupo Reducido de Idioma moderno III: inglés"/>
    <s v="1S"/>
    <n v="9414088"/>
    <s v="TABOADA"/>
    <s v="FERRERO"/>
    <s v="CAROLINA"/>
    <s v="cataboad"/>
    <s v="carolina.taboada@unirioja.es"/>
    <n v="1.5"/>
    <m/>
    <x v="0"/>
    <n v="504"/>
    <s v="PROFESOR TITULAR UNIVERSIDAD"/>
    <s v="C01"/>
    <s v="TIEMPO COMPLETO"/>
    <s v="2008-09-30 00:00:00.0"/>
    <s v="null"/>
    <s v="DF100228"/>
    <s v="PROFESOR TITULAR DE UNIVERSIDAD INTERINO"/>
    <s v="R107"/>
    <x v="6"/>
    <n v="345"/>
    <s v="FILOLOGÍA INGLESA"/>
  </r>
  <r>
    <x v="10"/>
    <n v="16641973"/>
    <s v="FLE"/>
    <n v="749"/>
    <s v="022R"/>
    <s v="GRUPO-E3"/>
    <s v="Idioma moderno III: Inglés"/>
    <s v="GR"/>
    <s v="GRUPO REDUCIDO"/>
    <s v="022R"/>
    <s v="GRUPO REDUCIDO DE IDIOMA MODERNO III: (INGLÉS)"/>
    <s v="GRUPO-E3"/>
    <s v="Grupo Reducido de Idioma moderno III: inglés"/>
    <s v="1S"/>
    <n v="16641973"/>
    <s v="LOZANO"/>
    <s v="PALACIO"/>
    <s v="INÉS"/>
    <s v="inlozano"/>
    <s v="ines.lozano@alum.unirioja.es"/>
    <n v="1.5"/>
    <m/>
    <x v="1"/>
    <n v="121"/>
    <s v="PERSONAL INVESTIGADOR EN FORMACIÓN"/>
    <n v="0"/>
    <s v="_"/>
    <s v="2017-10-15 00:00:00.0"/>
    <s v="2018-10-14 00:00:00.0"/>
    <s v="D07BECARIO4"/>
    <s v="PERSONAL INVESTIGADOR PREDOCTORAL EN FORMACIÓN"/>
    <s v="R107"/>
    <x v="6"/>
    <n v="345"/>
    <s v="FILOLOGÍA INGLESA"/>
  </r>
  <r>
    <x v="4"/>
    <n v="16570961"/>
    <s v="FLE"/>
    <n v="750"/>
    <s v="024G"/>
    <s v="GRUPO-A"/>
    <s v="Idioma moderno III: Francés"/>
    <s v="GG"/>
    <s v="GRUPO GRANDE"/>
    <s v="024G"/>
    <s v="GRUPO GRANDE DE IDIOMA MODERNO III (FRANCÉS)"/>
    <s v="GRUPO-A"/>
    <s v="Grupo Grande de IDIOMA MODERNO III (FRANCÉS)"/>
    <s v="1S"/>
    <n v="16570961"/>
    <s v="CABELLO"/>
    <s v="ANDRÉS"/>
    <s v="NURIA"/>
    <s v="nucabea"/>
    <s v="nuria.cabelloa@unirioja.es"/>
    <n v="3"/>
    <n v="3"/>
    <x v="0"/>
    <n v="536"/>
    <s v="PROFESOR INTERINO"/>
    <s v="C01"/>
    <s v="TIEMPO COMPLETO"/>
    <s v="2015-09-15 00:00:00.0"/>
    <s v="null"/>
    <s v="PI101032"/>
    <s v="PROFESOR CONTRATADO INTERINO"/>
    <s v="R107"/>
    <x v="6"/>
    <n v="335"/>
    <s v="FILOLOGÍA FRANCESA"/>
  </r>
  <r>
    <x v="4"/>
    <n v="16570961"/>
    <s v="FLE"/>
    <n v="750"/>
    <s v="024LI"/>
    <s v="GRUPO-A1"/>
    <s v="Idioma moderno III: Francés"/>
    <s v="GLI"/>
    <s v="GRUPO DE LABORATORIO DE IDIOMAS"/>
    <s v="024LI"/>
    <s v="LABORATORIO DE IDIOMAS DE IDIOMA MODERNO III (FRANCÉS)"/>
    <s v="GRUPO-A1"/>
    <s v="Grupo de Laboratorio de Idiomas de Idioma moderno III: francés"/>
    <s v="1S"/>
    <n v="16570961"/>
    <s v="CABELLO"/>
    <s v="ANDRÉS"/>
    <s v="NURIA"/>
    <s v="nucabea"/>
    <s v="nuria.cabelloa@unirioja.es"/>
    <n v="1.5"/>
    <n v="1.5"/>
    <x v="0"/>
    <n v="536"/>
    <s v="PROFESOR INTERINO"/>
    <s v="C01"/>
    <s v="TIEMPO COMPLETO"/>
    <s v="2015-09-15 00:00:00.0"/>
    <s v="null"/>
    <s v="PI101032"/>
    <s v="PROFESOR CONTRATADO INTERINO"/>
    <s v="R107"/>
    <x v="6"/>
    <n v="335"/>
    <s v="FILOLOGÍA FRANCESA"/>
  </r>
  <r>
    <x v="4"/>
    <n v="16570961"/>
    <s v="FLE"/>
    <n v="750"/>
    <s v="024R"/>
    <s v="GRUPO-A1"/>
    <s v="Idioma moderno III: Francés"/>
    <s v="GR"/>
    <s v="GRUPO REDUCIDO"/>
    <s v="024R"/>
    <s v="GRUPO REDUCIDO DE IDIOMA MODERNO III (FRANCÉS)"/>
    <s v="GRUPO-A1"/>
    <s v="Grupo Reducido de Idioma moderno III: francés"/>
    <s v="1S"/>
    <n v="16570961"/>
    <s v="CABELLO"/>
    <s v="ANDRÉS"/>
    <s v="NURIA"/>
    <s v="nucabea"/>
    <s v="nuria.cabelloa@unirioja.es"/>
    <n v="1.5"/>
    <n v="1.5"/>
    <x v="0"/>
    <n v="536"/>
    <s v="PROFESOR INTERINO"/>
    <s v="C01"/>
    <s v="TIEMPO COMPLETO"/>
    <s v="2015-09-15 00:00:00.0"/>
    <s v="null"/>
    <s v="PI101032"/>
    <s v="PROFESOR CONTRATADO INTERINO"/>
    <s v="R107"/>
    <x v="6"/>
    <n v="335"/>
    <s v="FILOLOGÍA FRANCESA"/>
  </r>
  <r>
    <x v="5"/>
    <n v="16570961"/>
    <s v="FLE"/>
    <n v="750"/>
    <s v="024G"/>
    <s v="GRUPO-A"/>
    <s v="Idioma moderno III: Francés"/>
    <s v="GG"/>
    <s v="GRUPO GRANDE"/>
    <s v="024G"/>
    <s v="GRUPO GRANDE DE IDIOMA MODERNO III (FRANCÉS)"/>
    <s v="GRUPO-A"/>
    <s v="Grupo Grande de IDIOMA MODERNO III (FRANCÉS)"/>
    <s v="1S"/>
    <n v="16570961"/>
    <s v="CABELLO"/>
    <s v="ANDRÉS"/>
    <s v="NURIA"/>
    <s v="nucabea"/>
    <s v="nuria.cabelloa@unirioja.es"/>
    <n v="3"/>
    <m/>
    <x v="0"/>
    <n v="536"/>
    <s v="PROFESOR INTERINO"/>
    <s v="C01"/>
    <s v="TIEMPO COMPLETO"/>
    <s v="2015-09-15 00:00:00.0"/>
    <s v="null"/>
    <s v="PI101032"/>
    <s v="PROFESOR CONTRATADO INTERINO"/>
    <s v="R107"/>
    <x v="6"/>
    <n v="335"/>
    <s v="FILOLOGÍA FRANCESA"/>
  </r>
  <r>
    <x v="5"/>
    <n v="16570961"/>
    <s v="FLE"/>
    <n v="750"/>
    <s v="024LI"/>
    <s v="GRUPO-A1"/>
    <s v="Idioma moderno III: Francés"/>
    <s v="GLI"/>
    <s v="GRUPO DE LABORATORIO DE IDIOMAS"/>
    <s v="024LI"/>
    <s v="LABORATORIO DE IDIOMAS DE IDIOMA MODERNO III (FRANCÉS)"/>
    <s v="GRUPO-A1"/>
    <s v="Grupo de Laboratorio de Idiomas de Idioma moderno III: francés"/>
    <s v="1S"/>
    <n v="16570961"/>
    <s v="CABELLO"/>
    <s v="ANDRÉS"/>
    <s v="NURIA"/>
    <s v="nucabea"/>
    <s v="nuria.cabelloa@unirioja.es"/>
    <n v="1.5"/>
    <m/>
    <x v="0"/>
    <n v="536"/>
    <s v="PROFESOR INTERINO"/>
    <s v="C01"/>
    <s v="TIEMPO COMPLETO"/>
    <s v="2015-09-15 00:00:00.0"/>
    <s v="null"/>
    <s v="PI101032"/>
    <s v="PROFESOR CONTRATADO INTERINO"/>
    <s v="R107"/>
    <x v="6"/>
    <n v="335"/>
    <s v="FILOLOGÍA FRANCESA"/>
  </r>
  <r>
    <x v="5"/>
    <n v="16570961"/>
    <s v="FLE"/>
    <n v="750"/>
    <s v="024R"/>
    <s v="GRUPO-A1"/>
    <s v="Idioma moderno III: Francés"/>
    <s v="GR"/>
    <s v="GRUPO REDUCIDO"/>
    <s v="024R"/>
    <s v="GRUPO REDUCIDO DE IDIOMA MODERNO III (FRANCÉS)"/>
    <s v="GRUPO-A1"/>
    <s v="Grupo Reducido de Idioma moderno III: francés"/>
    <s v="1S"/>
    <n v="16570961"/>
    <s v="CABELLO"/>
    <s v="ANDRÉS"/>
    <s v="NURIA"/>
    <s v="nucabea"/>
    <s v="nuria.cabelloa@unirioja.es"/>
    <n v="1.5"/>
    <m/>
    <x v="0"/>
    <n v="536"/>
    <s v="PROFESOR INTERINO"/>
    <s v="C01"/>
    <s v="TIEMPO COMPLETO"/>
    <s v="2015-09-15 00:00:00.0"/>
    <s v="null"/>
    <s v="PI101032"/>
    <s v="PROFESOR CONTRATADO INTERINO"/>
    <s v="R107"/>
    <x v="6"/>
    <n v="335"/>
    <s v="FILOLOGÍA FRANCESA"/>
  </r>
  <r>
    <x v="9"/>
    <n v="16570961"/>
    <s v="FLE"/>
    <n v="750"/>
    <s v="024G"/>
    <s v="GRUPO-A"/>
    <s v="Idioma moderno III: Francés"/>
    <s v="GG"/>
    <s v="GRUPO GRANDE"/>
    <s v="024G"/>
    <s v="GRUPO GRANDE DE IDIOMA MODERNO III (FRANCÉS)"/>
    <s v="GRUPO-A"/>
    <s v="Grupo Grande de IDIOMA MODERNO III (FRANCÉS)"/>
    <s v="1S"/>
    <n v="16570961"/>
    <s v="CABELLO"/>
    <s v="ANDRÉS"/>
    <s v="NURIA"/>
    <s v="nucabea"/>
    <s v="nuria.cabelloa@unirioja.es"/>
    <n v="3"/>
    <m/>
    <x v="0"/>
    <n v="536"/>
    <s v="PROFESOR INTERINO"/>
    <s v="C01"/>
    <s v="TIEMPO COMPLETO"/>
    <s v="2015-09-15 00:00:00.0"/>
    <s v="null"/>
    <s v="PI101032"/>
    <s v="PROFESOR CONTRATADO INTERINO"/>
    <s v="R107"/>
    <x v="6"/>
    <n v="335"/>
    <s v="FILOLOGÍA FRANCESA"/>
  </r>
  <r>
    <x v="9"/>
    <n v="16570961"/>
    <s v="FLE"/>
    <n v="750"/>
    <s v="024LI"/>
    <s v="GRUPO-A1"/>
    <s v="Idioma moderno III: Francés"/>
    <s v="GLI"/>
    <s v="GRUPO DE LABORATORIO DE IDIOMAS"/>
    <s v="024LI"/>
    <s v="LABORATORIO DE IDIOMAS DE IDIOMA MODERNO III (FRANCÉS)"/>
    <s v="GRUPO-A1"/>
    <s v="Grupo de Laboratorio de Idiomas de Idioma moderno III: francés"/>
    <s v="1S"/>
    <n v="16570961"/>
    <s v="CABELLO"/>
    <s v="ANDRÉS"/>
    <s v="NURIA"/>
    <s v="nucabea"/>
    <s v="nuria.cabelloa@unirioja.es"/>
    <n v="1.5"/>
    <m/>
    <x v="0"/>
    <n v="536"/>
    <s v="PROFESOR INTERINO"/>
    <s v="C01"/>
    <s v="TIEMPO COMPLETO"/>
    <s v="2015-09-15 00:00:00.0"/>
    <s v="null"/>
    <s v="PI101032"/>
    <s v="PROFESOR CONTRATADO INTERINO"/>
    <s v="R107"/>
    <x v="6"/>
    <n v="335"/>
    <s v="FILOLOGÍA FRANCESA"/>
  </r>
  <r>
    <x v="9"/>
    <n v="16570961"/>
    <s v="FLE"/>
    <n v="750"/>
    <s v="024R"/>
    <s v="GRUPO-A1"/>
    <s v="Idioma moderno III: Francés"/>
    <s v="GR"/>
    <s v="GRUPO REDUCIDO"/>
    <s v="024R"/>
    <s v="GRUPO REDUCIDO DE IDIOMA MODERNO III (FRANCÉS)"/>
    <s v="GRUPO-A1"/>
    <s v="Grupo Reducido de Idioma moderno III: francés"/>
    <s v="1S"/>
    <n v="16570961"/>
    <s v="CABELLO"/>
    <s v="ANDRÉS"/>
    <s v="NURIA"/>
    <s v="nucabea"/>
    <s v="nuria.cabelloa@unirioja.es"/>
    <n v="1.5"/>
    <m/>
    <x v="0"/>
    <n v="536"/>
    <s v="PROFESOR INTERINO"/>
    <s v="C01"/>
    <s v="TIEMPO COMPLETO"/>
    <s v="2015-09-15 00:00:00.0"/>
    <s v="null"/>
    <s v="PI101032"/>
    <s v="PROFESOR CONTRATADO INTERINO"/>
    <s v="R107"/>
    <x v="6"/>
    <n v="335"/>
    <s v="FILOLOGÍA FRANCESA"/>
  </r>
  <r>
    <x v="10"/>
    <n v="16570961"/>
    <s v="FLE"/>
    <n v="750"/>
    <s v="024G"/>
    <s v="GRUPO-A"/>
    <s v="Idioma moderno III: Francés"/>
    <s v="GG"/>
    <s v="GRUPO GRANDE"/>
    <s v="024G"/>
    <s v="GRUPO GRANDE DE IDIOMA MODERNO III (FRANCÉS)"/>
    <s v="GRUPO-A"/>
    <s v="Grupo Grande de IDIOMA MODERNO III (FRANCÉS)"/>
    <s v="1S"/>
    <n v="16570961"/>
    <s v="CABELLO"/>
    <s v="ANDRÉS"/>
    <s v="NURIA"/>
    <s v="nucabea"/>
    <s v="nuria.cabelloa@unirioja.es"/>
    <n v="3"/>
    <m/>
    <x v="0"/>
    <n v="536"/>
    <s v="PROFESOR INTERINO"/>
    <s v="C01"/>
    <s v="TIEMPO COMPLETO"/>
    <s v="2015-09-15 00:00:00.0"/>
    <s v="null"/>
    <s v="PI101032"/>
    <s v="PROFESOR CONTRATADO INTERINO"/>
    <s v="R107"/>
    <x v="6"/>
    <n v="335"/>
    <s v="FILOLOGÍA FRANCESA"/>
  </r>
  <r>
    <x v="10"/>
    <n v="16570961"/>
    <s v="FLE"/>
    <n v="750"/>
    <s v="024LI"/>
    <s v="GRUPO-A1"/>
    <s v="Idioma moderno III: Francés"/>
    <s v="GLI"/>
    <s v="GRUPO DE LABORATORIO DE IDIOMAS"/>
    <s v="024LI"/>
    <s v="LABORATORIO DE IDIOMAS DE IDIOMA MODERNO III (FRANCÉS)"/>
    <s v="GRUPO-A1"/>
    <s v="Grupo de Laboratorio de Idiomas de Idioma moderno III: francés"/>
    <s v="1S"/>
    <n v="16570961"/>
    <s v="CABELLO"/>
    <s v="ANDRÉS"/>
    <s v="NURIA"/>
    <s v="nucabea"/>
    <s v="nuria.cabelloa@unirioja.es"/>
    <n v="1.5"/>
    <m/>
    <x v="0"/>
    <n v="536"/>
    <s v="PROFESOR INTERINO"/>
    <s v="C01"/>
    <s v="TIEMPO COMPLETO"/>
    <s v="2015-09-15 00:00:00.0"/>
    <s v="null"/>
    <s v="PI101032"/>
    <s v="PROFESOR CONTRATADO INTERINO"/>
    <s v="R107"/>
    <x v="6"/>
    <n v="335"/>
    <s v="FILOLOGÍA FRANCESA"/>
  </r>
  <r>
    <x v="10"/>
    <n v="16570961"/>
    <s v="FLE"/>
    <n v="750"/>
    <s v="024R"/>
    <s v="GRUPO-A1"/>
    <s v="Idioma moderno III: Francés"/>
    <s v="GR"/>
    <s v="GRUPO REDUCIDO"/>
    <s v="024R"/>
    <s v="GRUPO REDUCIDO DE IDIOMA MODERNO III (FRANCÉS)"/>
    <s v="GRUPO-A1"/>
    <s v="Grupo Reducido de Idioma moderno III: francés"/>
    <s v="1S"/>
    <n v="16570961"/>
    <s v="CABELLO"/>
    <s v="ANDRÉS"/>
    <s v="NURIA"/>
    <s v="nucabea"/>
    <s v="nuria.cabelloa@unirioja.es"/>
    <n v="1.5"/>
    <m/>
    <x v="0"/>
    <n v="536"/>
    <s v="PROFESOR INTERINO"/>
    <s v="C01"/>
    <s v="TIEMPO COMPLETO"/>
    <s v="2015-09-15 00:00:00.0"/>
    <s v="null"/>
    <s v="PI101032"/>
    <s v="PROFESOR CONTRATADO INTERINO"/>
    <s v="R107"/>
    <x v="6"/>
    <n v="335"/>
    <s v="FILOLOGÍA FRANCESA"/>
  </r>
  <r>
    <x v="5"/>
    <n v="16511992"/>
    <s v="FLE"/>
    <n v="751"/>
    <s v="206209G"/>
    <s v="GRUPO-A"/>
    <s v="Matemáticas y su didáctica I"/>
    <s v="GG"/>
    <s v="GRUPO GRANDE"/>
    <s v="206209G"/>
    <s v="GRUPO GRANDE DE MATEMÁTICAS Y SU DIDÁCTICA"/>
    <s v="GRUPO-A"/>
    <s v="Grupo Grande de MATEMÁTICAS Y SU DIDÁCTICA"/>
    <s v="1S"/>
    <n v="16511992"/>
    <s v="EXTREMIANA"/>
    <s v="ALDANA"/>
    <s v="JOSÉ IGNACIO"/>
    <s v="jextremi"/>
    <s v="jextremi@unirioja.es"/>
    <n v="3.5"/>
    <n v="3.5"/>
    <x v="0"/>
    <n v="504"/>
    <s v="PROFESOR TITULAR UNIVERSIDAD"/>
    <s v="01A"/>
    <s v="TIEMPO COMPLETO AMPLIADO"/>
    <s v="2012-09-01 00:00:00.0"/>
    <s v="null"/>
    <s v="DF32214"/>
    <s v="TITULAR DE UNIVERSIDAD"/>
    <s v="R111"/>
    <x v="7"/>
    <n v="440"/>
    <s v="GEOMETRÍA Y TOPOLOGÍA"/>
  </r>
  <r>
    <x v="5"/>
    <n v="73587035"/>
    <s v="FLE"/>
    <n v="751"/>
    <s v="206209G"/>
    <s v="GRUPO-B"/>
    <s v="Matemáticas y su didáctica I"/>
    <s v="GG"/>
    <s v="GRUPO GRANDE"/>
    <s v="206209G"/>
    <s v="GRUPO GRANDE DE MATEMÁTICAS Y SU DIDÁCTICA"/>
    <s v="GRUPO-B"/>
    <s v="Grupo Grande de MATEMÁTICAS Y SU DIDÁCTICA"/>
    <s v="1S"/>
    <n v="73587035"/>
    <s v="RIBERA"/>
    <s v="PUCHADES"/>
    <s v="JUAN MIGUEL"/>
    <s v="juribera"/>
    <s v="juan-miguel.ribera@unirioja.es"/>
    <n v="3.5"/>
    <n v="3.5"/>
    <x v="1"/>
    <n v="504"/>
    <s v="PROFESOR TITULAR UNIVERSIDAD"/>
    <s v="C01"/>
    <s v="TIEMPO COMPLETO"/>
    <s v="2017-09-15 00:00:00.0"/>
    <s v="null"/>
    <s v="DF100341"/>
    <s v="PROFEESOR TITULAR DE UNIVERSIDAD"/>
    <s v="R111"/>
    <x v="7"/>
    <n v="200"/>
    <s v="DIDÁCTICA DE LA MATEMÁTICA"/>
  </r>
  <r>
    <x v="5"/>
    <n v="16511992"/>
    <s v="FLE"/>
    <n v="751"/>
    <s v="206209L"/>
    <s v="GRUPO-A1"/>
    <s v="Matemáticas y su didáctica I"/>
    <s v="GL"/>
    <s v="GRUPO DE LABORATORIO"/>
    <s v="206209L"/>
    <s v="LABORATORIO DE MATEMÁTICAS Y SU DIDÁCTICA"/>
    <s v="GRUPO-A1"/>
    <s v="Laboratorio de Matemáticas y su didáctica I"/>
    <s v="1S"/>
    <n v="16511992"/>
    <s v="EXTREMIANA"/>
    <s v="ALDANA"/>
    <s v="JOSÉ IGNACIO"/>
    <s v="jextremi"/>
    <s v="jextremi@unirioja.es"/>
    <n v="0.3"/>
    <n v="0.3"/>
    <x v="0"/>
    <n v="504"/>
    <s v="PROFESOR TITULAR UNIVERSIDAD"/>
    <s v="01A"/>
    <s v="TIEMPO COMPLETO AMPLIADO"/>
    <s v="2012-09-01 00:00:00.0"/>
    <s v="null"/>
    <s v="DF32214"/>
    <s v="TITULAR DE UNIVERSIDAD"/>
    <s v="R111"/>
    <x v="7"/>
    <n v="440"/>
    <s v="GEOMETRÍA Y TOPOLOGÍA"/>
  </r>
  <r>
    <x v="5"/>
    <n v="16612389"/>
    <s v="FLE"/>
    <n v="751"/>
    <s v="206209L"/>
    <s v="GRUPO-A1"/>
    <s v="Matemáticas y su didáctica I"/>
    <s v="GL"/>
    <s v="GRUPO DE LABORATORIO"/>
    <s v="206209L"/>
    <s v="LABORATORIO DE MATEMÁTICAS Y SU DIDÁCTICA"/>
    <s v="GRUPO-A1"/>
    <s v="Laboratorio de Matemáticas y su didáctica I"/>
    <s v="1S"/>
    <n v="16612389"/>
    <s v="MAGREÑÁN"/>
    <s v="RUIZ"/>
    <s v="ÁNGEL ALBERTO"/>
    <s v="anmagren"/>
    <s v="angel-alberto.magrenan@unirioja.es"/>
    <n v="1.2"/>
    <n v="1.2"/>
    <x v="1"/>
    <n v="536"/>
    <s v="PROFESOR INTERINO"/>
    <s v="C01"/>
    <s v="TIEMPO COMPLETO"/>
    <s v="2018-09-17 00:00:00.0"/>
    <s v="null"/>
    <s v="PI101383"/>
    <s v="PROFESOR CONTRATADO INTERINO"/>
    <s v="R111"/>
    <x v="7"/>
    <n v="200"/>
    <s v="DIDÁCTICA DE LA MATEMÁTICA"/>
  </r>
  <r>
    <x v="5"/>
    <n v="16511992"/>
    <s v="FLE"/>
    <n v="751"/>
    <s v="206209L"/>
    <s v="GRUPO-A2"/>
    <s v="Matemáticas y su didáctica I"/>
    <s v="GL"/>
    <s v="GRUPO DE LABORATORIO"/>
    <s v="206209L"/>
    <s v="LABORATORIO DE MATEMÁTICAS Y SU DIDÁCTICA"/>
    <s v="GRUPO-A2"/>
    <s v="Laboratorio de Matemáticas y su didáctica I"/>
    <s v="1S"/>
    <n v="16511992"/>
    <s v="EXTREMIANA"/>
    <s v="ALDANA"/>
    <s v="JOSÉ IGNACIO"/>
    <s v="jextremi"/>
    <s v="jextremi@unirioja.es"/>
    <n v="0.3"/>
    <n v="0.3"/>
    <x v="0"/>
    <n v="504"/>
    <s v="PROFESOR TITULAR UNIVERSIDAD"/>
    <s v="01A"/>
    <s v="TIEMPO COMPLETO AMPLIADO"/>
    <s v="2012-09-01 00:00:00.0"/>
    <s v="null"/>
    <s v="DF32214"/>
    <s v="TITULAR DE UNIVERSIDAD"/>
    <s v="R111"/>
    <x v="7"/>
    <n v="440"/>
    <s v="GEOMETRÍA Y TOPOLOGÍA"/>
  </r>
  <r>
    <x v="5"/>
    <n v="16620864"/>
    <s v="FLE"/>
    <n v="751"/>
    <s v="206209L"/>
    <s v="GRUPO-A2"/>
    <s v="Matemáticas y su didáctica I"/>
    <s v="GL"/>
    <s v="GRUPO DE LABORATORIO"/>
    <s v="206209L"/>
    <s v="LABORATORIO DE MATEMÁTICAS Y SU DIDÁCTICA"/>
    <s v="GRUPO-A2"/>
    <s v="Laboratorio de Matemáticas y su didáctica I"/>
    <s v="1S"/>
    <n v="16620864"/>
    <s v="MARAÑÓN"/>
    <s v="GRANDES"/>
    <s v="MIGUEL"/>
    <s v="mimarano"/>
    <s v="miguel.maranon@unirioja.es"/>
    <n v="1.2"/>
    <n v="1.2"/>
    <x v="1"/>
    <n v="532"/>
    <s v="LABORAL DOCENTE-ASOCIADO"/>
    <s v="P04"/>
    <s v="TIEMPO PARCIAL (4+4 HORAS)"/>
    <s v="2017-09-15 00:00:00.0"/>
    <s v="2019-09-14 00:00:00.0"/>
    <s v="PI101272"/>
    <s v="PROFESOR ASOCIADO"/>
    <s v="R111"/>
    <x v="7"/>
    <n v="200"/>
    <s v="DIDÁCTICA DE LA MATEMÁTICA"/>
  </r>
  <r>
    <x v="5"/>
    <n v="16511992"/>
    <s v="FLE"/>
    <n v="751"/>
    <s v="206209L"/>
    <s v="GRUPO-A3"/>
    <s v="Matemáticas y su didáctica I"/>
    <s v="GL"/>
    <s v="GRUPO DE LABORATORIO"/>
    <s v="206209L"/>
    <s v="LABORATORIO DE MATEMÁTICAS Y SU DIDÁCTICA"/>
    <s v="GRUPO-A3"/>
    <s v="Laboratorio de Matemáticas y su didáctica I"/>
    <s v="1S"/>
    <n v="16511992"/>
    <s v="EXTREMIANA"/>
    <s v="ALDANA"/>
    <s v="JOSÉ IGNACIO"/>
    <s v="jextremi"/>
    <s v="jextremi@unirioja.es"/>
    <n v="0.3"/>
    <n v="0.3"/>
    <x v="0"/>
    <n v="504"/>
    <s v="PROFESOR TITULAR UNIVERSIDAD"/>
    <s v="01A"/>
    <s v="TIEMPO COMPLETO AMPLIADO"/>
    <s v="2012-09-01 00:00:00.0"/>
    <s v="null"/>
    <s v="DF32214"/>
    <s v="TITULAR DE UNIVERSIDAD"/>
    <s v="R111"/>
    <x v="7"/>
    <n v="440"/>
    <s v="GEOMETRÍA Y TOPOLOGÍA"/>
  </r>
  <r>
    <x v="5"/>
    <n v="43187774"/>
    <s v="FLE"/>
    <n v="751"/>
    <s v="206209L"/>
    <s v="GRUPO-A3"/>
    <s v="Matemáticas y su didáctica I"/>
    <s v="GL"/>
    <s v="GRUPO DE LABORATORIO"/>
    <s v="206209L"/>
    <s v="LABORATORIO DE MATEMÁTICAS Y SU DIDÁCTICA"/>
    <s v="GRUPO-A3"/>
    <s v="Laboratorio de Matemáticas y su didáctica I"/>
    <s v="1S"/>
    <n v="43187774"/>
    <s v="ROTGER"/>
    <s v="GARCÍA"/>
    <s v="LUCÍA"/>
    <s v="lurotger"/>
    <s v="lucia.rotger@unirioja.es"/>
    <n v="1.2"/>
    <n v="1.2"/>
    <x v="1"/>
    <n v="536"/>
    <s v="PROFESOR INTERINO"/>
    <s v="C01"/>
    <s v="TIEMPO COMPLETO"/>
    <s v="2019-02-12 00:00:00.0"/>
    <s v="2019-09-14 00:00:00.0"/>
    <s v="PI101414"/>
    <s v="PROFESOR CONTRADO INTERINO"/>
    <s v="R111"/>
    <x v="7"/>
    <n v="5"/>
    <s v="ÁLGEBRA"/>
  </r>
  <r>
    <x v="5"/>
    <n v="73587035"/>
    <s v="FLE"/>
    <n v="751"/>
    <s v="206209L"/>
    <s v="GRUPO-B1"/>
    <s v="Matemáticas y su didáctica I"/>
    <s v="GL"/>
    <s v="GRUPO DE LABORATORIO"/>
    <s v="206209L"/>
    <s v="LABORATORIO DE MATEMÁTICAS Y SU DIDÁCTICA"/>
    <s v="GRUPO-B1"/>
    <s v="Laboratorio de Matemáticas y su didáctica I"/>
    <s v="1S"/>
    <n v="73587035"/>
    <s v="RIBERA"/>
    <s v="PUCHADES"/>
    <s v="JUAN MIGUEL"/>
    <s v="juribera"/>
    <s v="juan-miguel.ribera@unirioja.es"/>
    <n v="1.5"/>
    <n v="1.5"/>
    <x v="1"/>
    <n v="504"/>
    <s v="PROFESOR TITULAR UNIVERSIDAD"/>
    <s v="C01"/>
    <s v="TIEMPO COMPLETO"/>
    <s v="2017-09-15 00:00:00.0"/>
    <s v="null"/>
    <s v="DF100341"/>
    <s v="PROFEESOR TITULAR DE UNIVERSIDAD"/>
    <s v="R111"/>
    <x v="7"/>
    <n v="200"/>
    <s v="DIDÁCTICA DE LA MATEMÁTICA"/>
  </r>
  <r>
    <x v="5"/>
    <n v="16620864"/>
    <s v="FLE"/>
    <n v="751"/>
    <s v="206209L"/>
    <s v="GRUPO-B2"/>
    <s v="Matemáticas y su didáctica I"/>
    <s v="GL"/>
    <s v="GRUPO DE LABORATORIO"/>
    <s v="206209L"/>
    <s v="LABORATORIO DE MATEMÁTICAS Y SU DIDÁCTICA"/>
    <s v="GRUPO-B2"/>
    <s v="Laboratorio de Matemáticas y su didáctica I"/>
    <s v="1S"/>
    <n v="16620864"/>
    <s v="MARAÑÓN"/>
    <s v="GRANDES"/>
    <s v="MIGUEL"/>
    <s v="mimarano"/>
    <s v="miguel.maranon@unirioja.es"/>
    <n v="1.5"/>
    <n v="1.5"/>
    <x v="1"/>
    <n v="532"/>
    <s v="LABORAL DOCENTE-ASOCIADO"/>
    <s v="P04"/>
    <s v="TIEMPO PARCIAL (4+4 HORAS)"/>
    <s v="2017-09-15 00:00:00.0"/>
    <s v="2019-09-14 00:00:00.0"/>
    <s v="PI101272"/>
    <s v="PROFESOR ASOCIADO"/>
    <s v="R111"/>
    <x v="7"/>
    <n v="200"/>
    <s v="DIDÁCTICA DE LA MATEMÁTICA"/>
  </r>
  <r>
    <x v="5"/>
    <n v="16612389"/>
    <s v="FLE"/>
    <n v="751"/>
    <s v="206209L"/>
    <s v="GRUPO-B3"/>
    <s v="Matemáticas y su didáctica I"/>
    <s v="GL"/>
    <s v="GRUPO DE LABORATORIO"/>
    <s v="206209L"/>
    <s v="LABORATORIO DE MATEMÁTICAS Y SU DIDÁCTICA"/>
    <s v="GRUPO-B3"/>
    <s v="Laboratorio de Matemáticas y su didáctica I"/>
    <s v="1S"/>
    <n v="16612389"/>
    <s v="MAGREÑÁN"/>
    <s v="RUIZ"/>
    <s v="ÁNGEL ALBERTO"/>
    <s v="anmagren"/>
    <s v="angel-alberto.magrenan@unirioja.es"/>
    <n v="1.5"/>
    <n v="1.5"/>
    <x v="1"/>
    <n v="536"/>
    <s v="PROFESOR INTERINO"/>
    <s v="C01"/>
    <s v="TIEMPO COMPLETO"/>
    <s v="2018-09-17 00:00:00.0"/>
    <s v="null"/>
    <s v="PI101383"/>
    <s v="PROFESOR CONTRATADO INTERINO"/>
    <s v="R111"/>
    <x v="7"/>
    <n v="200"/>
    <s v="DIDÁCTICA DE LA MATEMÁTICA"/>
  </r>
  <r>
    <x v="5"/>
    <n v="16511992"/>
    <s v="FLE"/>
    <n v="751"/>
    <s v="206209R"/>
    <s v="GRUPO-A1"/>
    <s v="Matemáticas y su didáctica I"/>
    <s v="GR"/>
    <s v="GRUPO REDUCIDO"/>
    <s v="206209R"/>
    <s v="GRUPO REDUCIDO DE MATEMÁTICAS Y SU DIDÁCTICA"/>
    <s v="GRUPO-A1"/>
    <s v="Grupo Reducido de Matemáticas y su didáctica I"/>
    <s v="1S"/>
    <n v="16511992"/>
    <s v="EXTREMIANA"/>
    <s v="ALDANA"/>
    <s v="JOSÉ IGNACIO"/>
    <s v="jextremi"/>
    <s v="jextremi@unirioja.es"/>
    <n v="0.2"/>
    <n v="0.2"/>
    <x v="0"/>
    <n v="504"/>
    <s v="PROFESOR TITULAR UNIVERSIDAD"/>
    <s v="01A"/>
    <s v="TIEMPO COMPLETO AMPLIADO"/>
    <s v="2012-09-01 00:00:00.0"/>
    <s v="null"/>
    <s v="DF32214"/>
    <s v="TITULAR DE UNIVERSIDAD"/>
    <s v="R111"/>
    <x v="7"/>
    <n v="440"/>
    <s v="GEOMETRÍA Y TOPOLOGÍA"/>
  </r>
  <r>
    <x v="5"/>
    <n v="16612389"/>
    <s v="FLE"/>
    <n v="751"/>
    <s v="206209R"/>
    <s v="GRUPO-A1"/>
    <s v="Matemáticas y su didáctica I"/>
    <s v="GR"/>
    <s v="GRUPO REDUCIDO"/>
    <s v="206209R"/>
    <s v="GRUPO REDUCIDO DE MATEMÁTICAS Y SU DIDÁCTICA"/>
    <s v="GRUPO-A1"/>
    <s v="Grupo Reducido de Matemáticas y su didáctica I"/>
    <s v="1S"/>
    <n v="16612389"/>
    <s v="MAGREÑÁN"/>
    <s v="RUIZ"/>
    <s v="ÁNGEL ALBERTO"/>
    <s v="anmagren"/>
    <s v="angel-alberto.magrenan@unirioja.es"/>
    <n v="0.8"/>
    <n v="0.8"/>
    <x v="1"/>
    <n v="536"/>
    <s v="PROFESOR INTERINO"/>
    <s v="C01"/>
    <s v="TIEMPO COMPLETO"/>
    <s v="2018-09-17 00:00:00.0"/>
    <s v="null"/>
    <s v="PI101383"/>
    <s v="PROFESOR CONTRATADO INTERINO"/>
    <s v="R111"/>
    <x v="7"/>
    <n v="200"/>
    <s v="DIDÁCTICA DE LA MATEMÁTICA"/>
  </r>
  <r>
    <x v="5"/>
    <n v="16511992"/>
    <s v="FLE"/>
    <n v="751"/>
    <s v="206209R"/>
    <s v="GRUPO-A2"/>
    <s v="Matemáticas y su didáctica I"/>
    <s v="GR"/>
    <s v="GRUPO REDUCIDO"/>
    <s v="206209R"/>
    <s v="GRUPO REDUCIDO DE MATEMÁTICAS Y SU DIDÁCTICA"/>
    <s v="GRUPO-A2"/>
    <s v="Grupo Reducido de Matemáticas y su didáctica I"/>
    <s v="1S"/>
    <n v="16511992"/>
    <s v="EXTREMIANA"/>
    <s v="ALDANA"/>
    <s v="JOSÉ IGNACIO"/>
    <s v="jextremi"/>
    <s v="jextremi@unirioja.es"/>
    <n v="0.2"/>
    <n v="0.2"/>
    <x v="0"/>
    <n v="504"/>
    <s v="PROFESOR TITULAR UNIVERSIDAD"/>
    <s v="01A"/>
    <s v="TIEMPO COMPLETO AMPLIADO"/>
    <s v="2012-09-01 00:00:00.0"/>
    <s v="null"/>
    <s v="DF32214"/>
    <s v="TITULAR DE UNIVERSIDAD"/>
    <s v="R111"/>
    <x v="7"/>
    <n v="440"/>
    <s v="GEOMETRÍA Y TOPOLOGÍA"/>
  </r>
  <r>
    <x v="5"/>
    <n v="16620864"/>
    <s v="FLE"/>
    <n v="751"/>
    <s v="206209R"/>
    <s v="GRUPO-A2"/>
    <s v="Matemáticas y su didáctica I"/>
    <s v="GR"/>
    <s v="GRUPO REDUCIDO"/>
    <s v="206209R"/>
    <s v="GRUPO REDUCIDO DE MATEMÁTICAS Y SU DIDÁCTICA"/>
    <s v="GRUPO-A2"/>
    <s v="Grupo Reducido de Matemáticas y su didáctica I"/>
    <s v="1S"/>
    <n v="16620864"/>
    <s v="MARAÑÓN"/>
    <s v="GRANDES"/>
    <s v="MIGUEL"/>
    <s v="mimarano"/>
    <s v="miguel.maranon@unirioja.es"/>
    <n v="0.8"/>
    <n v="0.8"/>
    <x v="1"/>
    <n v="532"/>
    <s v="LABORAL DOCENTE-ASOCIADO"/>
    <s v="P04"/>
    <s v="TIEMPO PARCIAL (4+4 HORAS)"/>
    <s v="2017-09-15 00:00:00.0"/>
    <s v="2019-09-14 00:00:00.0"/>
    <s v="PI101272"/>
    <s v="PROFESOR ASOCIADO"/>
    <s v="R111"/>
    <x v="7"/>
    <n v="200"/>
    <s v="DIDÁCTICA DE LA MATEMÁTICA"/>
  </r>
  <r>
    <x v="5"/>
    <n v="16511992"/>
    <s v="FLE"/>
    <n v="751"/>
    <s v="206209R"/>
    <s v="GRUPO-A3"/>
    <s v="Matemáticas y su didáctica I"/>
    <s v="GR"/>
    <s v="GRUPO REDUCIDO"/>
    <s v="206209R"/>
    <s v="GRUPO REDUCIDO DE MATEMÁTICAS Y SU DIDÁCTICA"/>
    <s v="GRUPO-A3"/>
    <s v="Grupo Reducido de Matemáticas y su didáctica I"/>
    <s v="1S"/>
    <n v="16511992"/>
    <s v="EXTREMIANA"/>
    <s v="ALDANA"/>
    <s v="JOSÉ IGNACIO"/>
    <s v="jextremi"/>
    <s v="jextremi@unirioja.es"/>
    <n v="0.2"/>
    <n v="0.2"/>
    <x v="0"/>
    <n v="504"/>
    <s v="PROFESOR TITULAR UNIVERSIDAD"/>
    <s v="01A"/>
    <s v="TIEMPO COMPLETO AMPLIADO"/>
    <s v="2012-09-01 00:00:00.0"/>
    <s v="null"/>
    <s v="DF32214"/>
    <s v="TITULAR DE UNIVERSIDAD"/>
    <s v="R111"/>
    <x v="7"/>
    <n v="440"/>
    <s v="GEOMETRÍA Y TOPOLOGÍA"/>
  </r>
  <r>
    <x v="5"/>
    <n v="43187774"/>
    <s v="FLE"/>
    <n v="751"/>
    <s v="206209R"/>
    <s v="GRUPO-A3"/>
    <s v="Matemáticas y su didáctica I"/>
    <s v="GR"/>
    <s v="GRUPO REDUCIDO"/>
    <s v="206209R"/>
    <s v="GRUPO REDUCIDO DE MATEMÁTICAS Y SU DIDÁCTICA"/>
    <s v="GRUPO-A3"/>
    <s v="Grupo Reducido de Matemáticas y su didáctica I"/>
    <s v="1S"/>
    <n v="43187774"/>
    <s v="ROTGER"/>
    <s v="GARCÍA"/>
    <s v="LUCÍA"/>
    <s v="lurotger"/>
    <s v="lucia.rotger@unirioja.es"/>
    <n v="0.8"/>
    <n v="0.8"/>
    <x v="1"/>
    <n v="536"/>
    <s v="PROFESOR INTERINO"/>
    <s v="C01"/>
    <s v="TIEMPO COMPLETO"/>
    <s v="2019-02-12 00:00:00.0"/>
    <s v="2019-09-14 00:00:00.0"/>
    <s v="PI101414"/>
    <s v="PROFESOR CONTRADO INTERINO"/>
    <s v="R111"/>
    <x v="7"/>
    <n v="5"/>
    <s v="ÁLGEBRA"/>
  </r>
  <r>
    <x v="5"/>
    <n v="73587035"/>
    <s v="FLE"/>
    <n v="751"/>
    <s v="206209R"/>
    <s v="GRUPO-B1"/>
    <s v="Matemáticas y su didáctica I"/>
    <s v="GR"/>
    <s v="GRUPO REDUCIDO"/>
    <s v="206209R"/>
    <s v="GRUPO REDUCIDO DE MATEMÁTICAS Y SU DIDÁCTICA"/>
    <s v="GRUPO-B1"/>
    <s v="Grupo Reducido de Matemáticas y su didáctica I"/>
    <s v="1S"/>
    <n v="73587035"/>
    <s v="RIBERA"/>
    <s v="PUCHADES"/>
    <s v="JUAN MIGUEL"/>
    <s v="juribera"/>
    <s v="juan-miguel.ribera@unirioja.es"/>
    <n v="1"/>
    <n v="1"/>
    <x v="1"/>
    <n v="504"/>
    <s v="PROFESOR TITULAR UNIVERSIDAD"/>
    <s v="C01"/>
    <s v="TIEMPO COMPLETO"/>
    <s v="2017-09-15 00:00:00.0"/>
    <s v="null"/>
    <s v="DF100341"/>
    <s v="PROFEESOR TITULAR DE UNIVERSIDAD"/>
    <s v="R111"/>
    <x v="7"/>
    <n v="200"/>
    <s v="DIDÁCTICA DE LA MATEMÁTICA"/>
  </r>
  <r>
    <x v="5"/>
    <n v="73587035"/>
    <s v="FLE"/>
    <n v="751"/>
    <s v="206209R"/>
    <s v="GRUPO-B2"/>
    <s v="Matemáticas y su didáctica I"/>
    <s v="GR"/>
    <s v="GRUPO REDUCIDO"/>
    <s v="206209R"/>
    <s v="GRUPO REDUCIDO DE MATEMÁTICAS Y SU DIDÁCTICA"/>
    <s v="GRUPO-B2"/>
    <s v="Grupo Reducido de Matemáticas y su didáctica I"/>
    <s v="1S"/>
    <n v="73587035"/>
    <s v="RIBERA"/>
    <s v="PUCHADES"/>
    <s v="JUAN MIGUEL"/>
    <s v="juribera"/>
    <s v="juan-miguel.ribera@unirioja.es"/>
    <n v="1"/>
    <n v="1"/>
    <x v="1"/>
    <n v="504"/>
    <s v="PROFESOR TITULAR UNIVERSIDAD"/>
    <s v="C01"/>
    <s v="TIEMPO COMPLETO"/>
    <s v="2017-09-15 00:00:00.0"/>
    <s v="null"/>
    <s v="DF100341"/>
    <s v="PROFEESOR TITULAR DE UNIVERSIDAD"/>
    <s v="R111"/>
    <x v="7"/>
    <n v="200"/>
    <s v="DIDÁCTICA DE LA MATEMÁTICA"/>
  </r>
  <r>
    <x v="5"/>
    <n v="16612389"/>
    <s v="FLE"/>
    <n v="751"/>
    <s v="206209R"/>
    <s v="GRUPO-B3"/>
    <s v="Matemáticas y su didáctica I"/>
    <s v="GR"/>
    <s v="GRUPO REDUCIDO"/>
    <s v="206209R"/>
    <s v="GRUPO REDUCIDO DE MATEMÁTICAS Y SU DIDÁCTICA"/>
    <s v="GRUPO-B3"/>
    <s v="Grupo Reducido de Matemáticas y su didáctica I"/>
    <s v="1S"/>
    <n v="16612389"/>
    <s v="MAGREÑÁN"/>
    <s v="RUIZ"/>
    <s v="ÁNGEL ALBERTO"/>
    <s v="anmagren"/>
    <s v="angel-alberto.magrenan@unirioja.es"/>
    <n v="1"/>
    <n v="1"/>
    <x v="1"/>
    <n v="536"/>
    <s v="PROFESOR INTERINO"/>
    <s v="C01"/>
    <s v="TIEMPO COMPLETO"/>
    <s v="2018-09-17 00:00:00.0"/>
    <s v="null"/>
    <s v="PI101383"/>
    <s v="PROFESOR CONTRATADO INTERINO"/>
    <s v="R111"/>
    <x v="7"/>
    <n v="200"/>
    <s v="DIDÁCTICA DE LA MATEMÁTICA"/>
  </r>
  <r>
    <x v="5"/>
    <n v="16509812"/>
    <s v="FLE"/>
    <n v="752"/>
    <s v="206210A"/>
    <s v="GRUPO-A"/>
    <s v="Educación física y su didáctica"/>
    <s v="GG"/>
    <s v="GRUPO GRANDE"/>
    <s v="206210A"/>
    <s v="PRÁCTICAS DE AULA DE EDUCACIÓN FÍSICA Y SU DIDÁCTICA"/>
    <s v="GRUPO-A"/>
    <s v="Prácticas de Aula de Educación física y su didáctica"/>
    <s v="AN"/>
    <n v="16509812"/>
    <s v="LOZA"/>
    <s v="OLAVE"/>
    <s v="EDMUNDO"/>
    <s v="edloza"/>
    <s v="edmundo.loza@unirioja.es"/>
    <n v="0.4"/>
    <n v="0.4"/>
    <x v="0"/>
    <n v="504"/>
    <s v="PROFESOR TITULAR UNIVERSIDAD"/>
    <s v="01A"/>
    <s v="TIEMPO COMPLETO AMPLIADO"/>
    <s v="2012-09-01 00:00:00.0"/>
    <s v="null"/>
    <s v="DF31336"/>
    <s v="TITULAR DE UNIVERSIDAD"/>
    <s v="R115"/>
    <x v="2"/>
    <n v="187"/>
    <s v="DIDÁCTICA DE LA EXPRESIÓN CORPORAL"/>
  </r>
  <r>
    <x v="5"/>
    <n v="16561261"/>
    <s v="FLE"/>
    <n v="752"/>
    <s v="206210A"/>
    <s v="GRUPO-A"/>
    <s v="Educación física y su didáctica"/>
    <s v="GG"/>
    <s v="GRUPO GRANDE"/>
    <s v="206210A"/>
    <s v="PRÁCTICAS DE AULA DE EDUCACIÓN FÍSICA Y SU DIDÁCTICA"/>
    <s v="GRUPO-A"/>
    <s v="Prácticas de Aula de Educación física y su didáctica"/>
    <s v="AN"/>
    <n v="16561261"/>
    <s v="LAPRESA"/>
    <s v="AJAMIL"/>
    <s v="DANIEL"/>
    <s v="dalapres"/>
    <s v="daniel.lapresa@unirioja.es"/>
    <n v="2"/>
    <n v="2"/>
    <x v="0"/>
    <n v="504"/>
    <s v="PROFESOR TITULAR UNIVERSIDAD"/>
    <s v="C01"/>
    <s v="TIEMPO COMPLETO"/>
    <s v="2014-09-15 00:00:00.0"/>
    <s v="null"/>
    <s v="DF100092"/>
    <s v="PROFESOR TITULAR DE UNIVERSIDAD"/>
    <s v="R115"/>
    <x v="2"/>
    <n v="187"/>
    <s v="DIDÁCTICA DE LA EXPRESIÓN CORPORAL"/>
  </r>
  <r>
    <x v="5"/>
    <n v="25147795"/>
    <s v="FLE"/>
    <n v="752"/>
    <s v="206210A"/>
    <s v="GRUPO-B"/>
    <s v="Educación física y su didáctica"/>
    <s v="GG"/>
    <s v="GRUPO GRANDE"/>
    <s v="206210A"/>
    <s v="PRÁCTICAS DE AULA DE EDUCACIÓN FÍSICA Y SU DIDÁCTICA"/>
    <s v="GRUPO-B"/>
    <s v="Prácticas de Aula de Educación física y su didáctica"/>
    <s v="AN"/>
    <n v="25147795"/>
    <s v="GARGALLO"/>
    <s v="IBORT"/>
    <s v="MARÍA ESTHER"/>
    <s v="megarga"/>
    <s v="esther.gargallo@unirioja.es"/>
    <n v="1.8"/>
    <n v="1.8"/>
    <x v="0"/>
    <s v="A-0506"/>
    <s v="PROFESOR TITULAR DE ESCUELA UNIVERSITARI"/>
    <s v="01A"/>
    <s v="TIEMPO COMPLETO AMPLIADO"/>
    <s v="2012-09-01 00:00:00.0"/>
    <s v="null"/>
    <s v="DF100010"/>
    <s v="TITULAR DE ESCUELA UNIVERSITARIA"/>
    <s v="R115"/>
    <x v="2"/>
    <n v="187"/>
    <s v="DIDÁCTICA DE LA EXPRESIÓN CORPORAL"/>
  </r>
  <r>
    <x v="5"/>
    <n v="40310935"/>
    <s v="FLE"/>
    <n v="752"/>
    <s v="206210A"/>
    <s v="GRUPO-B"/>
    <s v="Educación física y su didáctica"/>
    <s v="GG"/>
    <s v="GRUPO GRANDE"/>
    <s v="206210A"/>
    <s v="PRÁCTICAS DE AULA DE EDUCACIÓN FÍSICA Y SU DIDÁCTICA"/>
    <s v="GRUPO-B"/>
    <s v="Prácticas de Aula de Educación física y su didáctica"/>
    <s v="AN"/>
    <n v="40310935"/>
    <s v="DALMAU"/>
    <s v="TORRES"/>
    <s v="JOSEP MARÍA"/>
    <s v="jodalmau"/>
    <s v="jose-maria.dalmau@unirioja.es"/>
    <n v="0.6"/>
    <n v="0.6"/>
    <x v="0"/>
    <n v="534"/>
    <s v="CONTRATADO DOCTOR -TIPO 1"/>
    <s v="C01"/>
    <s v="TIEMPO COMPLETO"/>
    <s v="2012-10-31 00:00:00.0"/>
    <s v="null"/>
    <s v="LD100297"/>
    <s v="CONTRATADA DOCTOR"/>
    <s v="R115"/>
    <x v="2"/>
    <n v="187"/>
    <s v="DIDÁCTICA DE LA EXPRESIÓN CORPORAL"/>
  </r>
  <r>
    <x v="5"/>
    <n v="16509812"/>
    <s v="FLE"/>
    <n v="752"/>
    <s v="206210G"/>
    <s v="GRUPO-A"/>
    <s v="Educación física y su didáctica"/>
    <s v="GG"/>
    <s v="GRUPO GRANDE"/>
    <s v="206210G"/>
    <s v="TEORIA DE EDUCACIÓN FÍSICA Y SU DIDÁCTICA"/>
    <s v="GRUPO-A"/>
    <s v="Grupo Grande de EDUCACIÓN FÍSICA Y SU DIDÁCTICA"/>
    <s v="AN"/>
    <n v="16509812"/>
    <s v="LOZA"/>
    <s v="OLAVE"/>
    <s v="EDMUNDO"/>
    <s v="edloza"/>
    <s v="edmundo.loza@unirioja.es"/>
    <n v="1"/>
    <n v="1"/>
    <x v="0"/>
    <n v="504"/>
    <s v="PROFESOR TITULAR UNIVERSIDAD"/>
    <s v="01A"/>
    <s v="TIEMPO COMPLETO AMPLIADO"/>
    <s v="2012-09-01 00:00:00.0"/>
    <s v="null"/>
    <s v="DF31336"/>
    <s v="TITULAR DE UNIVERSIDAD"/>
    <s v="R115"/>
    <x v="2"/>
    <n v="187"/>
    <s v="DIDÁCTICA DE LA EXPRESIÓN CORPORAL"/>
  </r>
  <r>
    <x v="5"/>
    <n v="16561261"/>
    <s v="FLE"/>
    <n v="752"/>
    <s v="206210G"/>
    <s v="GRUPO-A"/>
    <s v="Educación física y su didáctica"/>
    <s v="GG"/>
    <s v="GRUPO GRANDE"/>
    <s v="206210G"/>
    <s v="TEORIA DE EDUCACIÓN FÍSICA Y SU DIDÁCTICA"/>
    <s v="GRUPO-A"/>
    <s v="Grupo Grande de EDUCACIÓN FÍSICA Y SU DIDÁCTICA"/>
    <s v="AN"/>
    <n v="16561261"/>
    <s v="LAPRESA"/>
    <s v="AJAMIL"/>
    <s v="DANIEL"/>
    <s v="dalapres"/>
    <s v="daniel.lapresa@unirioja.es"/>
    <n v="2"/>
    <n v="2"/>
    <x v="0"/>
    <n v="504"/>
    <s v="PROFESOR TITULAR UNIVERSIDAD"/>
    <s v="C01"/>
    <s v="TIEMPO COMPLETO"/>
    <s v="2014-09-15 00:00:00.0"/>
    <s v="null"/>
    <s v="DF100092"/>
    <s v="PROFESOR TITULAR DE UNIVERSIDAD"/>
    <s v="R115"/>
    <x v="2"/>
    <n v="187"/>
    <s v="DIDÁCTICA DE LA EXPRESIÓN CORPORAL"/>
  </r>
  <r>
    <x v="5"/>
    <n v="25147795"/>
    <s v="FLE"/>
    <n v="752"/>
    <s v="206210G"/>
    <s v="GRUPO-B"/>
    <s v="Educación física y su didáctica"/>
    <s v="GG"/>
    <s v="GRUPO GRANDE"/>
    <s v="206210G"/>
    <s v="TEORIA DE EDUCACIÓN FÍSICA Y SU DIDÁCTICA"/>
    <s v="GRUPO-B"/>
    <s v="Grupo Grande de EDUCACIÓN FÍSICA Y SU DIDÁCTICA"/>
    <s v="AN"/>
    <n v="25147795"/>
    <s v="GARGALLO"/>
    <s v="IBORT"/>
    <s v="MARÍA ESTHER"/>
    <s v="megarga"/>
    <s v="esther.gargallo@unirioja.es"/>
    <n v="1.5"/>
    <n v="1.5"/>
    <x v="0"/>
    <s v="A-0506"/>
    <s v="PROFESOR TITULAR DE ESCUELA UNIVERSITARI"/>
    <s v="01A"/>
    <s v="TIEMPO COMPLETO AMPLIADO"/>
    <s v="2012-09-01 00:00:00.0"/>
    <s v="null"/>
    <s v="DF100010"/>
    <s v="TITULAR DE ESCUELA UNIVERSITARIA"/>
    <s v="R115"/>
    <x v="2"/>
    <n v="187"/>
    <s v="DIDÁCTICA DE LA EXPRESIÓN CORPORAL"/>
  </r>
  <r>
    <x v="5"/>
    <n v="40310935"/>
    <s v="FLE"/>
    <n v="752"/>
    <s v="206210G"/>
    <s v="GRUPO-B"/>
    <s v="Educación física y su didáctica"/>
    <s v="GG"/>
    <s v="GRUPO GRANDE"/>
    <s v="206210G"/>
    <s v="TEORIA DE EDUCACIÓN FÍSICA Y SU DIDÁCTICA"/>
    <s v="GRUPO-B"/>
    <s v="Grupo Grande de EDUCACIÓN FÍSICA Y SU DIDÁCTICA"/>
    <s v="AN"/>
    <n v="40310935"/>
    <s v="DALMAU"/>
    <s v="TORRES"/>
    <s v="JOSEP MARÍA"/>
    <s v="jodalmau"/>
    <s v="jose-maria.dalmau@unirioja.es"/>
    <n v="1.5"/>
    <n v="1.5"/>
    <x v="0"/>
    <n v="534"/>
    <s v="CONTRATADO DOCTOR -TIPO 1"/>
    <s v="C01"/>
    <s v="TIEMPO COMPLETO"/>
    <s v="2012-10-31 00:00:00.0"/>
    <s v="null"/>
    <s v="LD100297"/>
    <s v="CONTRATADA DOCTOR"/>
    <s v="R115"/>
    <x v="2"/>
    <n v="187"/>
    <s v="DIDÁCTICA DE LA EXPRESIÓN CORPORAL"/>
  </r>
  <r>
    <x v="5"/>
    <n v="16509812"/>
    <s v="FLE"/>
    <n v="752"/>
    <s v="206210R"/>
    <s v="GRUPO-A1"/>
    <s v="Educación física y su didáctica"/>
    <s v="GR"/>
    <s v="GRUPO REDUCIDO"/>
    <s v="206210R"/>
    <s v="PRÁCTICAS EN POLIDEPORTIVO DE EDUCACIÓN FÍSICA Y SU DIDÁCTICA"/>
    <s v="GRUPO-A1"/>
    <s v="Prácticas en Polideportivo de Educación física y su didáctica"/>
    <s v="AN"/>
    <n v="16509812"/>
    <s v="LOZA"/>
    <s v="OLAVE"/>
    <s v="EDMUNDO"/>
    <s v="edloza"/>
    <s v="edmundo.loza@unirioja.es"/>
    <n v="0.8"/>
    <n v="0.8"/>
    <x v="0"/>
    <n v="504"/>
    <s v="PROFESOR TITULAR UNIVERSIDAD"/>
    <s v="01A"/>
    <s v="TIEMPO COMPLETO AMPLIADO"/>
    <s v="2012-09-01 00:00:00.0"/>
    <s v="null"/>
    <s v="DF31336"/>
    <s v="TITULAR DE UNIVERSIDAD"/>
    <s v="R115"/>
    <x v="2"/>
    <n v="187"/>
    <s v="DIDÁCTICA DE LA EXPRESIÓN CORPORAL"/>
  </r>
  <r>
    <x v="5"/>
    <n v="16561261"/>
    <s v="FLE"/>
    <n v="752"/>
    <s v="206210R"/>
    <s v="GRUPO-A1"/>
    <s v="Educación física y su didáctica"/>
    <s v="GR"/>
    <s v="GRUPO REDUCIDO"/>
    <s v="206210R"/>
    <s v="PRÁCTICAS EN POLIDEPORTIVO DE EDUCACIÓN FÍSICA Y SU DIDÁCTICA"/>
    <s v="GRUPO-A1"/>
    <s v="Prácticas en Polideportivo de Educación física y su didáctica"/>
    <s v="AN"/>
    <n v="16561261"/>
    <s v="LAPRESA"/>
    <s v="AJAMIL"/>
    <s v="DANIEL"/>
    <s v="dalapres"/>
    <s v="daniel.lapresa@unirioja.es"/>
    <n v="2.8"/>
    <n v="2.8"/>
    <x v="0"/>
    <n v="504"/>
    <s v="PROFESOR TITULAR UNIVERSIDAD"/>
    <s v="C01"/>
    <s v="TIEMPO COMPLETO"/>
    <s v="2014-09-15 00:00:00.0"/>
    <s v="null"/>
    <s v="DF100092"/>
    <s v="PROFESOR TITULAR DE UNIVERSIDAD"/>
    <s v="R115"/>
    <x v="2"/>
    <n v="187"/>
    <s v="DIDÁCTICA DE LA EXPRESIÓN CORPORAL"/>
  </r>
  <r>
    <x v="5"/>
    <n v="16509812"/>
    <s v="FLE"/>
    <n v="752"/>
    <s v="206210R"/>
    <s v="GRUPO-A2"/>
    <s v="Educación física y su didáctica"/>
    <s v="GR"/>
    <s v="GRUPO REDUCIDO"/>
    <s v="206210R"/>
    <s v="PRÁCTICAS EN POLIDEPORTIVO DE EDUCACIÓN FÍSICA Y SU DIDÁCTICA"/>
    <s v="GRUPO-A2"/>
    <s v="Prácticas en Polideportivo de Educación física y su didáctica"/>
    <s v="AN"/>
    <n v="16509812"/>
    <s v="LOZA"/>
    <s v="OLAVE"/>
    <s v="EDMUNDO"/>
    <s v="edloza"/>
    <s v="edmundo.loza@unirioja.es"/>
    <n v="0.8"/>
    <n v="0.8"/>
    <x v="0"/>
    <n v="504"/>
    <s v="PROFESOR TITULAR UNIVERSIDAD"/>
    <s v="01A"/>
    <s v="TIEMPO COMPLETO AMPLIADO"/>
    <s v="2012-09-01 00:00:00.0"/>
    <s v="null"/>
    <s v="DF31336"/>
    <s v="TITULAR DE UNIVERSIDAD"/>
    <s v="R115"/>
    <x v="2"/>
    <n v="187"/>
    <s v="DIDÁCTICA DE LA EXPRESIÓN CORPORAL"/>
  </r>
  <r>
    <x v="5"/>
    <n v="16561261"/>
    <s v="FLE"/>
    <n v="752"/>
    <s v="206210R"/>
    <s v="GRUPO-A2"/>
    <s v="Educación física y su didáctica"/>
    <s v="GR"/>
    <s v="GRUPO REDUCIDO"/>
    <s v="206210R"/>
    <s v="PRÁCTICAS EN POLIDEPORTIVO DE EDUCACIÓN FÍSICA Y SU DIDÁCTICA"/>
    <s v="GRUPO-A2"/>
    <s v="Prácticas en Polideportivo de Educación física y su didáctica"/>
    <s v="AN"/>
    <n v="16561261"/>
    <s v="LAPRESA"/>
    <s v="AJAMIL"/>
    <s v="DANIEL"/>
    <s v="dalapres"/>
    <s v="daniel.lapresa@unirioja.es"/>
    <n v="2.8"/>
    <n v="2.8"/>
    <x v="0"/>
    <n v="504"/>
    <s v="PROFESOR TITULAR UNIVERSIDAD"/>
    <s v="C01"/>
    <s v="TIEMPO COMPLETO"/>
    <s v="2014-09-15 00:00:00.0"/>
    <s v="null"/>
    <s v="DF100092"/>
    <s v="PROFESOR TITULAR DE UNIVERSIDAD"/>
    <s v="R115"/>
    <x v="2"/>
    <n v="187"/>
    <s v="DIDÁCTICA DE LA EXPRESIÓN CORPORAL"/>
  </r>
  <r>
    <x v="5"/>
    <n v="16509812"/>
    <s v="FLE"/>
    <n v="752"/>
    <s v="206210R"/>
    <s v="GRUPO-A3"/>
    <s v="Educación física y su didáctica"/>
    <s v="GR"/>
    <s v="GRUPO REDUCIDO"/>
    <s v="206210R"/>
    <s v="PRÁCTICAS EN POLIDEPORTIVO DE EDUCACIÓN FÍSICA Y SU DIDÁCTICA"/>
    <s v="GRUPO-A3"/>
    <s v="Prácticas en Polideportivo de Educación física y su didáctica"/>
    <s v="AN"/>
    <n v="16509812"/>
    <s v="LOZA"/>
    <s v="OLAVE"/>
    <s v="EDMUNDO"/>
    <s v="edloza"/>
    <s v="edmundo.loza@unirioja.es"/>
    <n v="0.8"/>
    <n v="0.8"/>
    <x v="0"/>
    <n v="504"/>
    <s v="PROFESOR TITULAR UNIVERSIDAD"/>
    <s v="01A"/>
    <s v="TIEMPO COMPLETO AMPLIADO"/>
    <s v="2012-09-01 00:00:00.0"/>
    <s v="null"/>
    <s v="DF31336"/>
    <s v="TITULAR DE UNIVERSIDAD"/>
    <s v="R115"/>
    <x v="2"/>
    <n v="187"/>
    <s v="DIDÁCTICA DE LA EXPRESIÓN CORPORAL"/>
  </r>
  <r>
    <x v="5"/>
    <n v="16561261"/>
    <s v="FLE"/>
    <n v="752"/>
    <s v="206210R"/>
    <s v="GRUPO-A3"/>
    <s v="Educación física y su didáctica"/>
    <s v="GR"/>
    <s v="GRUPO REDUCIDO"/>
    <s v="206210R"/>
    <s v="PRÁCTICAS EN POLIDEPORTIVO DE EDUCACIÓN FÍSICA Y SU DIDÁCTICA"/>
    <s v="GRUPO-A3"/>
    <s v="Prácticas en Polideportivo de Educación física y su didáctica"/>
    <s v="AN"/>
    <n v="16561261"/>
    <s v="LAPRESA"/>
    <s v="AJAMIL"/>
    <s v="DANIEL"/>
    <s v="dalapres"/>
    <s v="daniel.lapresa@unirioja.es"/>
    <n v="2.8"/>
    <n v="2.8"/>
    <x v="0"/>
    <n v="504"/>
    <s v="PROFESOR TITULAR UNIVERSIDAD"/>
    <s v="C01"/>
    <s v="TIEMPO COMPLETO"/>
    <s v="2014-09-15 00:00:00.0"/>
    <s v="null"/>
    <s v="DF100092"/>
    <s v="PROFESOR TITULAR DE UNIVERSIDAD"/>
    <s v="R115"/>
    <x v="2"/>
    <n v="187"/>
    <s v="DIDÁCTICA DE LA EXPRESIÓN CORPORAL"/>
  </r>
  <r>
    <x v="5"/>
    <n v="25147795"/>
    <s v="FLE"/>
    <n v="752"/>
    <s v="206210R"/>
    <s v="GRUPO-B1"/>
    <s v="Educación física y su didáctica"/>
    <s v="GR"/>
    <s v="GRUPO REDUCIDO"/>
    <s v="206210R"/>
    <s v="PRÁCTICAS EN POLIDEPORTIVO DE EDUCACIÓN FÍSICA Y SU DIDÁCTICA"/>
    <s v="GRUPO-B1"/>
    <s v="Prácticas en Polideportivo de Educación física y su didáctica"/>
    <s v="AN"/>
    <n v="25147795"/>
    <s v="GARGALLO"/>
    <s v="IBORT"/>
    <s v="MARÍA ESTHER"/>
    <s v="megarga"/>
    <s v="esther.gargallo@unirioja.es"/>
    <n v="2.2000000000000002"/>
    <n v="2.2000000000000002"/>
    <x v="0"/>
    <s v="A-0506"/>
    <s v="PROFESOR TITULAR DE ESCUELA UNIVERSITARI"/>
    <s v="01A"/>
    <s v="TIEMPO COMPLETO AMPLIADO"/>
    <s v="2012-09-01 00:00:00.0"/>
    <s v="null"/>
    <s v="DF100010"/>
    <s v="TITULAR DE ESCUELA UNIVERSITARIA"/>
    <s v="R115"/>
    <x v="2"/>
    <n v="187"/>
    <s v="DIDÁCTICA DE LA EXPRESIÓN CORPORAL"/>
  </r>
  <r>
    <x v="5"/>
    <n v="40310935"/>
    <s v="FLE"/>
    <n v="752"/>
    <s v="206210R"/>
    <s v="GRUPO-B1"/>
    <s v="Educación física y su didáctica"/>
    <s v="GR"/>
    <s v="GRUPO REDUCIDO"/>
    <s v="206210R"/>
    <s v="PRÁCTICAS EN POLIDEPORTIVO DE EDUCACIÓN FÍSICA Y SU DIDÁCTICA"/>
    <s v="GRUPO-B1"/>
    <s v="Prácticas en Polideportivo de Educación física y su didáctica"/>
    <s v="AN"/>
    <n v="40310935"/>
    <s v="DALMAU"/>
    <s v="TORRES"/>
    <s v="JOSEP MARÍA"/>
    <s v="jodalmau"/>
    <s v="jose-maria.dalmau@unirioja.es"/>
    <n v="1.4"/>
    <n v="1.4"/>
    <x v="0"/>
    <n v="534"/>
    <s v="CONTRATADO DOCTOR -TIPO 1"/>
    <s v="C01"/>
    <s v="TIEMPO COMPLETO"/>
    <s v="2012-10-31 00:00:00.0"/>
    <s v="null"/>
    <s v="LD100297"/>
    <s v="CONTRATADA DOCTOR"/>
    <s v="R115"/>
    <x v="2"/>
    <n v="187"/>
    <s v="DIDÁCTICA DE LA EXPRESIÓN CORPORAL"/>
  </r>
  <r>
    <x v="5"/>
    <n v="25147795"/>
    <s v="FLE"/>
    <n v="752"/>
    <s v="206210R"/>
    <s v="GRUPO-B2"/>
    <s v="Educación física y su didáctica"/>
    <s v="GR"/>
    <s v="GRUPO REDUCIDO"/>
    <s v="206210R"/>
    <s v="PRÁCTICAS EN POLIDEPORTIVO DE EDUCACIÓN FÍSICA Y SU DIDÁCTICA"/>
    <s v="GRUPO-B2"/>
    <s v="Prácticas en Polideportivo de Educación física y su didáctica"/>
    <s v="AN"/>
    <n v="25147795"/>
    <s v="GARGALLO"/>
    <s v="IBORT"/>
    <s v="MARÍA ESTHER"/>
    <s v="megarga"/>
    <s v="esther.gargallo@unirioja.es"/>
    <n v="2.2000000000000002"/>
    <n v="2.2000000000000002"/>
    <x v="0"/>
    <s v="A-0506"/>
    <s v="PROFESOR TITULAR DE ESCUELA UNIVERSITARI"/>
    <s v="01A"/>
    <s v="TIEMPO COMPLETO AMPLIADO"/>
    <s v="2012-09-01 00:00:00.0"/>
    <s v="null"/>
    <s v="DF100010"/>
    <s v="TITULAR DE ESCUELA UNIVERSITARIA"/>
    <s v="R115"/>
    <x v="2"/>
    <n v="187"/>
    <s v="DIDÁCTICA DE LA EXPRESIÓN CORPORAL"/>
  </r>
  <r>
    <x v="5"/>
    <n v="40310935"/>
    <s v="FLE"/>
    <n v="752"/>
    <s v="206210R"/>
    <s v="GRUPO-B2"/>
    <s v="Educación física y su didáctica"/>
    <s v="GR"/>
    <s v="GRUPO REDUCIDO"/>
    <s v="206210R"/>
    <s v="PRÁCTICAS EN POLIDEPORTIVO DE EDUCACIÓN FÍSICA Y SU DIDÁCTICA"/>
    <s v="GRUPO-B2"/>
    <s v="Prácticas en Polideportivo de Educación física y su didáctica"/>
    <s v="AN"/>
    <n v="40310935"/>
    <s v="DALMAU"/>
    <s v="TORRES"/>
    <s v="JOSEP MARÍA"/>
    <s v="jodalmau"/>
    <s v="jose-maria.dalmau@unirioja.es"/>
    <n v="1.4"/>
    <n v="1.4"/>
    <x v="0"/>
    <n v="534"/>
    <s v="CONTRATADO DOCTOR -TIPO 1"/>
    <s v="C01"/>
    <s v="TIEMPO COMPLETO"/>
    <s v="2012-10-31 00:00:00.0"/>
    <s v="null"/>
    <s v="LD100297"/>
    <s v="CONTRATADA DOCTOR"/>
    <s v="R115"/>
    <x v="2"/>
    <n v="187"/>
    <s v="DIDÁCTICA DE LA EXPRESIÓN CORPORAL"/>
  </r>
  <r>
    <x v="5"/>
    <n v="16535214"/>
    <s v="FLE"/>
    <n v="753"/>
    <s v="206211G"/>
    <s v="GRUPO-A"/>
    <s v="Didáctica de la lengua castellana y su literatura"/>
    <s v="GG"/>
    <s v="GRUPO GRANDE"/>
    <s v="206211G"/>
    <s v="GRUPO GRANDE DE DIDÁCTICA DE LA LENGUA CASTELLANA Y SU LITERATURA"/>
    <s v="GRUPO-A"/>
    <s v="Grupo Grande de DIDÁCTICA DE LA LENGUA CASTELLANA Y SU LITERATURA"/>
    <s v="AN"/>
    <n v="16535214"/>
    <s v="MARTÍNEZ"/>
    <s v="EZQUERRO"/>
    <s v="AURORA"/>
    <s v="aumarte"/>
    <s v="aurora.martinez@unirioja.es"/>
    <n v="2"/>
    <n v="2"/>
    <x v="0"/>
    <n v="504"/>
    <s v="PROFESOR TITULAR UNIVERSIDAD"/>
    <s v="C01"/>
    <s v="TIEMPO COMPLETO"/>
    <s v="2011-09-01 00:00:00.0"/>
    <s v="null"/>
    <s v="DF100303"/>
    <s v="PROFESOR TITULAR DE UNIVERSIDAD"/>
    <s v="R106"/>
    <x v="5"/>
    <n v="195"/>
    <s v="DIDÁCTICA DE LA LENGUA Y LA LITERATURA"/>
  </r>
  <r>
    <x v="5"/>
    <n v="16633495"/>
    <s v="FLE"/>
    <n v="753"/>
    <s v="206211G"/>
    <s v="GRUPO-A"/>
    <s v="Didáctica de la lengua castellana y su literatura"/>
    <s v="GG"/>
    <s v="GRUPO GRANDE"/>
    <s v="206211G"/>
    <s v="GRUPO GRANDE DE DIDÁCTICA DE LA LENGUA CASTELLANA Y SU LITERATURA"/>
    <s v="GRUPO-A"/>
    <s v="Grupo Grande de DIDÁCTICA DE LA LENGUA CASTELLANA Y SU LITERATURA"/>
    <s v="AN"/>
    <n v="16633495"/>
    <s v="SERRANO"/>
    <s v="ROMERO"/>
    <s v="TAMARA"/>
    <s v="taserran"/>
    <s v="tamara.serrano@unirioja.es"/>
    <n v="4"/>
    <n v="4"/>
    <x v="1"/>
    <n v="536"/>
    <s v="PROFESOR INTERINO"/>
    <s v="P06"/>
    <s v="TIEMPO PARCIAL (6+6 HORAS)"/>
    <s v="2018-09-24 00:00:00.0"/>
    <s v="2019-09-14 00:00:00.0"/>
    <s v="PI101422"/>
    <s v="PROFESOR CONTRATADO INTERINO"/>
    <s v="R106"/>
    <x v="5"/>
    <n v="195"/>
    <s v="DIDÁCTICA DE LA LENGUA Y LA LITERATURA"/>
  </r>
  <r>
    <x v="5"/>
    <n v="16542622"/>
    <s v="FLE"/>
    <n v="753"/>
    <s v="206211G"/>
    <s v="GRUPO-B"/>
    <s v="Didáctica de la lengua castellana y su literatura"/>
    <s v="GG"/>
    <s v="GRUPO GRANDE"/>
    <s v="206211G"/>
    <s v="GRUPO GRANDE DE DIDÁCTICA DE LA LENGUA CASTELLANA Y SU LITERATURA"/>
    <s v="GRUPO-B"/>
    <s v="Grupo Grande de DIDÁCTICA DE LA LENGUA CASTELLANA Y SU LITERATURA"/>
    <s v="AN"/>
    <n v="16542622"/>
    <s v="GARCÍA"/>
    <s v="IZQUIERDO"/>
    <s v="MARIA VICTORIA"/>
    <s v="magarciz"/>
    <s v="maria-victoria.garcia@unirioja.es"/>
    <n v="3"/>
    <n v="3"/>
    <x v="1"/>
    <n v="532"/>
    <s v="LABORAL DOCENTE-ASOCIADO"/>
    <s v="P04"/>
    <s v="TIEMPO PARCIAL (4+4 HORAS)"/>
    <s v="2018-09-24 00:00:00.0"/>
    <s v="2019-09-14 00:00:00.0"/>
    <s v="PI101426"/>
    <s v="PROFESOR ASOCIADO"/>
    <s v="R106"/>
    <x v="5"/>
    <n v="195"/>
    <s v="DIDÁCTICA DE LA LENGUA Y LA LITERATURA"/>
  </r>
  <r>
    <x v="5"/>
    <n v="16556358"/>
    <s v="FLE"/>
    <n v="753"/>
    <s v="206211G"/>
    <s v="GRUPO-B"/>
    <s v="Didáctica de la lengua castellana y su literatura"/>
    <s v="GG"/>
    <s v="GRUPO GRANDE"/>
    <s v="206211G"/>
    <s v="GRUPO GRANDE DE DIDÁCTICA DE LA LENGUA CASTELLANA Y SU LITERATURA"/>
    <s v="GRUPO-B"/>
    <s v="Grupo Grande de DIDÁCTICA DE LA LENGUA CASTELLANA Y SU LITERATURA"/>
    <s v="AN"/>
    <n v="16556358"/>
    <s v="SILVESTRE"/>
    <s v="SALAS"/>
    <s v="MARÍA DEL SOL"/>
    <s v="masilves"/>
    <s v="marysol.silvestre@unirioja.es"/>
    <n v="3"/>
    <n v="3"/>
    <x v="1"/>
    <n v="536"/>
    <s v="PROFESOR INTERINO"/>
    <s v="C01"/>
    <s v="TIEMPO COMPLETO"/>
    <s v="2013-09-16 00:00:00.0"/>
    <s v="null"/>
    <s v="PI100910"/>
    <s v="PROFESOR CONTRATADO INTERINO"/>
    <s v="R106"/>
    <x v="5"/>
    <n v="195"/>
    <s v="DIDÁCTICA DE LA LENGUA Y LA LITERATURA"/>
  </r>
  <r>
    <x v="5"/>
    <n v="16535214"/>
    <s v="FLE"/>
    <n v="753"/>
    <s v="206211R"/>
    <s v="GRUPO-A1"/>
    <s v="Didáctica de la lengua castellana y su literatura"/>
    <s v="GR"/>
    <s v="GRUPO REDUCIDO"/>
    <s v="206211R"/>
    <s v="GRUPO REDUCIDO DE DIDÁCTICA DE LA LENGUA CASTELLANA Y SU LITERATURA"/>
    <s v="GRUPO-A1"/>
    <s v="Grupo Reducido de Didáctica de la lengua castellana y su literatura"/>
    <s v="AN"/>
    <n v="16535214"/>
    <s v="MARTÍNEZ"/>
    <s v="EZQUERRO"/>
    <s v="AURORA"/>
    <s v="aumarte"/>
    <s v="aurora.martinez@unirioja.es"/>
    <n v="1"/>
    <n v="1"/>
    <x v="0"/>
    <n v="504"/>
    <s v="PROFESOR TITULAR UNIVERSIDAD"/>
    <s v="C01"/>
    <s v="TIEMPO COMPLETO"/>
    <s v="2011-09-01 00:00:00.0"/>
    <s v="null"/>
    <s v="DF100303"/>
    <s v="PROFESOR TITULAR DE UNIVERSIDAD"/>
    <s v="R106"/>
    <x v="5"/>
    <n v="195"/>
    <s v="DIDÁCTICA DE LA LENGUA Y LA LITERATURA"/>
  </r>
  <r>
    <x v="5"/>
    <n v="16633495"/>
    <s v="FLE"/>
    <n v="753"/>
    <s v="206211R"/>
    <s v="GRUPO-A1"/>
    <s v="Didáctica de la lengua castellana y su literatura"/>
    <s v="GR"/>
    <s v="GRUPO REDUCIDO"/>
    <s v="206211R"/>
    <s v="GRUPO REDUCIDO DE DIDÁCTICA DE LA LENGUA CASTELLANA Y SU LITERATURA"/>
    <s v="GRUPO-A1"/>
    <s v="Grupo Reducido de Didáctica de la lengua castellana y su literatura"/>
    <s v="AN"/>
    <n v="16633495"/>
    <s v="SERRANO"/>
    <s v="ROMERO"/>
    <s v="TAMARA"/>
    <s v="taserran"/>
    <s v="tamara.serrano@unirioja.es"/>
    <n v="2"/>
    <n v="2"/>
    <x v="1"/>
    <n v="536"/>
    <s v="PROFESOR INTERINO"/>
    <s v="P06"/>
    <s v="TIEMPO PARCIAL (6+6 HORAS)"/>
    <s v="2018-09-24 00:00:00.0"/>
    <s v="2019-09-14 00:00:00.0"/>
    <s v="PI101422"/>
    <s v="PROFESOR CONTRATADO INTERINO"/>
    <s v="R106"/>
    <x v="5"/>
    <n v="195"/>
    <s v="DIDÁCTICA DE LA LENGUA Y LA LITERATURA"/>
  </r>
  <r>
    <x v="5"/>
    <n v="16535214"/>
    <s v="FLE"/>
    <n v="753"/>
    <s v="206211R"/>
    <s v="GRUPO-A2"/>
    <s v="Didáctica de la lengua castellana y su literatura"/>
    <s v="GR"/>
    <s v="GRUPO REDUCIDO"/>
    <s v="206211R"/>
    <s v="GRUPO REDUCIDO DE DIDÁCTICA DE LA LENGUA CASTELLANA Y SU LITERATURA"/>
    <s v="GRUPO-A2"/>
    <s v="Grupo Reducido de Didáctica de la lengua castellana y su literatura"/>
    <s v="AN"/>
    <n v="16535214"/>
    <s v="MARTÍNEZ"/>
    <s v="EZQUERRO"/>
    <s v="AURORA"/>
    <s v="aumarte"/>
    <s v="aurora.martinez@unirioja.es"/>
    <n v="1"/>
    <n v="1"/>
    <x v="0"/>
    <n v="504"/>
    <s v="PROFESOR TITULAR UNIVERSIDAD"/>
    <s v="C01"/>
    <s v="TIEMPO COMPLETO"/>
    <s v="2011-09-01 00:00:00.0"/>
    <s v="null"/>
    <s v="DF100303"/>
    <s v="PROFESOR TITULAR DE UNIVERSIDAD"/>
    <s v="R106"/>
    <x v="5"/>
    <n v="195"/>
    <s v="DIDÁCTICA DE LA LENGUA Y LA LITERATURA"/>
  </r>
  <r>
    <x v="5"/>
    <n v="16633495"/>
    <s v="FLE"/>
    <n v="753"/>
    <s v="206211R"/>
    <s v="GRUPO-A2"/>
    <s v="Didáctica de la lengua castellana y su literatura"/>
    <s v="GR"/>
    <s v="GRUPO REDUCIDO"/>
    <s v="206211R"/>
    <s v="GRUPO REDUCIDO DE DIDÁCTICA DE LA LENGUA CASTELLANA Y SU LITERATURA"/>
    <s v="GRUPO-A2"/>
    <s v="Grupo Reducido de Didáctica de la lengua castellana y su literatura"/>
    <s v="AN"/>
    <n v="16633495"/>
    <s v="SERRANO"/>
    <s v="ROMERO"/>
    <s v="TAMARA"/>
    <s v="taserran"/>
    <s v="tamara.serrano@unirioja.es"/>
    <n v="2"/>
    <n v="2"/>
    <x v="1"/>
    <n v="536"/>
    <s v="PROFESOR INTERINO"/>
    <s v="P06"/>
    <s v="TIEMPO PARCIAL (6+6 HORAS)"/>
    <s v="2018-09-24 00:00:00.0"/>
    <s v="2019-09-14 00:00:00.0"/>
    <s v="PI101422"/>
    <s v="PROFESOR CONTRATADO INTERINO"/>
    <s v="R106"/>
    <x v="5"/>
    <n v="195"/>
    <s v="DIDÁCTICA DE LA LENGUA Y LA LITERATURA"/>
  </r>
  <r>
    <x v="5"/>
    <n v="16535214"/>
    <s v="FLE"/>
    <n v="753"/>
    <s v="206211R"/>
    <s v="GRUPO-A3"/>
    <s v="Didáctica de la lengua castellana y su literatura"/>
    <s v="GR"/>
    <s v="GRUPO REDUCIDO"/>
    <s v="206211R"/>
    <s v="GRUPO REDUCIDO DE DIDÁCTICA DE LA LENGUA CASTELLANA Y SU LITERATURA"/>
    <s v="GRUPO-A3"/>
    <s v="Grupo Reducido de Didáctica de la lengua castellana y su literatura"/>
    <s v="AN"/>
    <n v="16535214"/>
    <s v="MARTÍNEZ"/>
    <s v="EZQUERRO"/>
    <s v="AURORA"/>
    <s v="aumarte"/>
    <s v="aurora.martinez@unirioja.es"/>
    <n v="1"/>
    <n v="1"/>
    <x v="0"/>
    <n v="504"/>
    <s v="PROFESOR TITULAR UNIVERSIDAD"/>
    <s v="C01"/>
    <s v="TIEMPO COMPLETO"/>
    <s v="2011-09-01 00:00:00.0"/>
    <s v="null"/>
    <s v="DF100303"/>
    <s v="PROFESOR TITULAR DE UNIVERSIDAD"/>
    <s v="R106"/>
    <x v="5"/>
    <n v="195"/>
    <s v="DIDÁCTICA DE LA LENGUA Y LA LITERATURA"/>
  </r>
  <r>
    <x v="5"/>
    <n v="16633495"/>
    <s v="FLE"/>
    <n v="753"/>
    <s v="206211R"/>
    <s v="GRUPO-A3"/>
    <s v="Didáctica de la lengua castellana y su literatura"/>
    <s v="GR"/>
    <s v="GRUPO REDUCIDO"/>
    <s v="206211R"/>
    <s v="GRUPO REDUCIDO DE DIDÁCTICA DE LA LENGUA CASTELLANA Y SU LITERATURA"/>
    <s v="GRUPO-A3"/>
    <s v="Grupo Reducido de Didáctica de la lengua castellana y su literatura"/>
    <s v="AN"/>
    <n v="16633495"/>
    <s v="SERRANO"/>
    <s v="ROMERO"/>
    <s v="TAMARA"/>
    <s v="taserran"/>
    <s v="tamara.serrano@unirioja.es"/>
    <n v="2"/>
    <n v="2"/>
    <x v="1"/>
    <n v="536"/>
    <s v="PROFESOR INTERINO"/>
    <s v="P06"/>
    <s v="TIEMPO PARCIAL (6+6 HORAS)"/>
    <s v="2018-09-24 00:00:00.0"/>
    <s v="2019-09-14 00:00:00.0"/>
    <s v="PI101422"/>
    <s v="PROFESOR CONTRATADO INTERINO"/>
    <s v="R106"/>
    <x v="5"/>
    <n v="195"/>
    <s v="DIDÁCTICA DE LA LENGUA Y LA LITERATURA"/>
  </r>
  <r>
    <x v="5"/>
    <n v="16542622"/>
    <s v="FLE"/>
    <n v="753"/>
    <s v="206211R"/>
    <s v="GRUPO-B1"/>
    <s v="Didáctica de la lengua castellana y su literatura"/>
    <s v="GR"/>
    <s v="GRUPO REDUCIDO"/>
    <s v="206211R"/>
    <s v="GRUPO REDUCIDO DE DIDÁCTICA DE LA LENGUA CASTELLANA Y SU LITERATURA"/>
    <s v="GRUPO-B1"/>
    <s v="Grupo Reducido de Didáctica de la lengua castellana y su literatura"/>
    <s v="AN"/>
    <n v="16542622"/>
    <s v="GARCÍA"/>
    <s v="IZQUIERDO"/>
    <s v="MARIA VICTORIA"/>
    <s v="magarciz"/>
    <s v="maria-victoria.garcia@unirioja.es"/>
    <n v="1.5"/>
    <n v="1.5"/>
    <x v="1"/>
    <n v="532"/>
    <s v="LABORAL DOCENTE-ASOCIADO"/>
    <s v="P04"/>
    <s v="TIEMPO PARCIAL (4+4 HORAS)"/>
    <s v="2018-09-24 00:00:00.0"/>
    <s v="2019-09-14 00:00:00.0"/>
    <s v="PI101426"/>
    <s v="PROFESOR ASOCIADO"/>
    <s v="R106"/>
    <x v="5"/>
    <n v="195"/>
    <s v="DIDÁCTICA DE LA LENGUA Y LA LITERATURA"/>
  </r>
  <r>
    <x v="5"/>
    <n v="16556358"/>
    <s v="FLE"/>
    <n v="753"/>
    <s v="206211R"/>
    <s v="GRUPO-B1"/>
    <s v="Didáctica de la lengua castellana y su literatura"/>
    <s v="GR"/>
    <s v="GRUPO REDUCIDO"/>
    <s v="206211R"/>
    <s v="GRUPO REDUCIDO DE DIDÁCTICA DE LA LENGUA CASTELLANA Y SU LITERATURA"/>
    <s v="GRUPO-B1"/>
    <s v="Grupo Reducido de Didáctica de la lengua castellana y su literatura"/>
    <s v="AN"/>
    <n v="16556358"/>
    <s v="SILVESTRE"/>
    <s v="SALAS"/>
    <s v="MARÍA DEL SOL"/>
    <s v="masilves"/>
    <s v="marysol.silvestre@unirioja.es"/>
    <n v="1.5"/>
    <n v="1.5"/>
    <x v="1"/>
    <n v="536"/>
    <s v="PROFESOR INTERINO"/>
    <s v="C01"/>
    <s v="TIEMPO COMPLETO"/>
    <s v="2013-09-16 00:00:00.0"/>
    <s v="null"/>
    <s v="PI100910"/>
    <s v="PROFESOR CONTRATADO INTERINO"/>
    <s v="R106"/>
    <x v="5"/>
    <n v="195"/>
    <s v="DIDÁCTICA DE LA LENGUA Y LA LITERATURA"/>
  </r>
  <r>
    <x v="5"/>
    <n v="16542622"/>
    <s v="FLE"/>
    <n v="753"/>
    <s v="206211R"/>
    <s v="GRUPO-B2"/>
    <s v="Didáctica de la lengua castellana y su literatura"/>
    <s v="GR"/>
    <s v="GRUPO REDUCIDO"/>
    <s v="206211R"/>
    <s v="GRUPO REDUCIDO DE DIDÁCTICA DE LA LENGUA CASTELLANA Y SU LITERATURA"/>
    <s v="GRUPO-B2"/>
    <s v="Grupo Reducido de Didáctica de la lengua castellana y su literatura"/>
    <s v="AN"/>
    <n v="16542622"/>
    <s v="GARCÍA"/>
    <s v="IZQUIERDO"/>
    <s v="MARIA VICTORIA"/>
    <s v="magarciz"/>
    <s v="maria-victoria.garcia@unirioja.es"/>
    <n v="1.5"/>
    <n v="1.5"/>
    <x v="1"/>
    <n v="532"/>
    <s v="LABORAL DOCENTE-ASOCIADO"/>
    <s v="P04"/>
    <s v="TIEMPO PARCIAL (4+4 HORAS)"/>
    <s v="2018-09-24 00:00:00.0"/>
    <s v="2019-09-14 00:00:00.0"/>
    <s v="PI101426"/>
    <s v="PROFESOR ASOCIADO"/>
    <s v="R106"/>
    <x v="5"/>
    <n v="195"/>
    <s v="DIDÁCTICA DE LA LENGUA Y LA LITERATURA"/>
  </r>
  <r>
    <x v="5"/>
    <n v="16556358"/>
    <s v="FLE"/>
    <n v="753"/>
    <s v="206211R"/>
    <s v="GRUPO-B2"/>
    <s v="Didáctica de la lengua castellana y su literatura"/>
    <s v="GR"/>
    <s v="GRUPO REDUCIDO"/>
    <s v="206211R"/>
    <s v="GRUPO REDUCIDO DE DIDÁCTICA DE LA LENGUA CASTELLANA Y SU LITERATURA"/>
    <s v="GRUPO-B2"/>
    <s v="Grupo Reducido de Didáctica de la lengua castellana y su literatura"/>
    <s v="AN"/>
    <n v="16556358"/>
    <s v="SILVESTRE"/>
    <s v="SALAS"/>
    <s v="MARÍA DEL SOL"/>
    <s v="masilves"/>
    <s v="marysol.silvestre@unirioja.es"/>
    <n v="1.5"/>
    <n v="1.5"/>
    <x v="1"/>
    <n v="536"/>
    <s v="PROFESOR INTERINO"/>
    <s v="C01"/>
    <s v="TIEMPO COMPLETO"/>
    <s v="2013-09-16 00:00:00.0"/>
    <s v="null"/>
    <s v="PI100910"/>
    <s v="PROFESOR CONTRATADO INTERINO"/>
    <s v="R106"/>
    <x v="5"/>
    <n v="195"/>
    <s v="DIDÁCTICA DE LA LENGUA Y LA LITERATURA"/>
  </r>
  <r>
    <x v="6"/>
    <n v="16544594"/>
    <s v="FCE"/>
    <n v="755"/>
    <s v="028G"/>
    <s v="GRUPO-A"/>
    <s v="Introducción a la historia del arte"/>
    <s v="GG"/>
    <s v="GRUPO GRANDE"/>
    <s v="028G"/>
    <s v="GRUPO GRANDE DE INTRODUCCIÓN A LA HISTORIA DEL ARTE"/>
    <s v="GRUPO-A"/>
    <s v="Grupo Grande de INTRODUCCIÓN A LA HISTORIA DEL ARTE"/>
    <s v="2S"/>
    <n v="16544594"/>
    <s v="SÁENZ"/>
    <s v="RODRÍGUEZ"/>
    <s v="MINERVA"/>
    <s v="misaenz"/>
    <s v="minerva.saenz@unirioja.es"/>
    <n v="4.5"/>
    <n v="4.5"/>
    <x v="1"/>
    <n v="504"/>
    <s v="PROFESOR TITULAR UNIVERSIDAD"/>
    <s v="C01"/>
    <s v="TIEMPO COMPLETO"/>
    <s v="2017-09-15 00:00:00.0"/>
    <s v="null"/>
    <s v="DF100342"/>
    <s v="PROFESOR TITULAR DE UNIVERSIDAD"/>
    <s v="R114"/>
    <x v="3"/>
    <n v="465"/>
    <s v="HISTORIA DEL ARTE"/>
  </r>
  <r>
    <x v="6"/>
    <n v="16544594"/>
    <s v="FCE"/>
    <n v="755"/>
    <s v="028R"/>
    <s v="GRUPO-A1"/>
    <s v="Introducción a la historia del arte"/>
    <s v="GR"/>
    <s v="GRUPO REDUCIDO"/>
    <s v="028R"/>
    <s v="GRUPO REDUCIDO DE INTRODUCCIÓN A LA HISTORIA DEL ARTE"/>
    <s v="GRUPO-A1"/>
    <s v="Grupo Reducido de Introducción a la historia del arte"/>
    <s v="2S"/>
    <n v="16544594"/>
    <s v="SÁENZ"/>
    <s v="RODRÍGUEZ"/>
    <s v="MINERVA"/>
    <s v="misaenz"/>
    <s v="minerva.saenz@unirioja.es"/>
    <n v="1.5"/>
    <n v="1.5"/>
    <x v="1"/>
    <n v="504"/>
    <s v="PROFESOR TITULAR UNIVERSIDAD"/>
    <s v="C01"/>
    <s v="TIEMPO COMPLETO"/>
    <s v="2017-09-15 00:00:00.0"/>
    <s v="null"/>
    <s v="DF100342"/>
    <s v="PROFESOR TITULAR DE UNIVERSIDAD"/>
    <s v="R114"/>
    <x v="3"/>
    <n v="465"/>
    <s v="HISTORIA DEL ARTE"/>
  </r>
  <r>
    <x v="8"/>
    <n v="16544594"/>
    <s v="FLE"/>
    <n v="755"/>
    <s v="028G"/>
    <s v="GRUPO-A"/>
    <s v="Introducción a la historia del arte"/>
    <s v="GG"/>
    <s v="GRUPO GRANDE"/>
    <s v="028G"/>
    <s v="GRUPO GRANDE DE INTRODUCCIÓN A LA HISTORIA DEL ARTE"/>
    <s v="GRUPO-A"/>
    <s v="Grupo Grande de INTRODUCCIÓN A LA HISTORIA DEL ARTE"/>
    <s v="2S"/>
    <n v="16544594"/>
    <s v="SÁENZ"/>
    <s v="RODRÍGUEZ"/>
    <s v="MINERVA"/>
    <s v="misaenz"/>
    <s v="minerva.saenz@unirioja.es"/>
    <n v="4.5"/>
    <m/>
    <x v="1"/>
    <n v="504"/>
    <s v="PROFESOR TITULAR UNIVERSIDAD"/>
    <s v="C01"/>
    <s v="TIEMPO COMPLETO"/>
    <s v="2017-09-15 00:00:00.0"/>
    <s v="null"/>
    <s v="DF100342"/>
    <s v="PROFESOR TITULAR DE UNIVERSIDAD"/>
    <s v="R114"/>
    <x v="3"/>
    <n v="465"/>
    <s v="HISTORIA DEL ARTE"/>
  </r>
  <r>
    <x v="8"/>
    <n v="16544594"/>
    <s v="FLE"/>
    <n v="755"/>
    <s v="028R"/>
    <s v="GRUPO-A2"/>
    <s v="Introducción a la historia del arte"/>
    <s v="GR"/>
    <s v="GRUPO REDUCIDO"/>
    <s v="028R"/>
    <s v="GRUPO REDUCIDO DE INTRODUCCIÓN A LA HISTORIA DEL ARTE"/>
    <s v="GRUPO-A2"/>
    <s v="Grupo Reducido de Introducción a la historia del arte"/>
    <s v="2S"/>
    <n v="16544594"/>
    <s v="SÁENZ"/>
    <s v="RODRÍGUEZ"/>
    <s v="MINERVA"/>
    <s v="misaenz"/>
    <s v="minerva.saenz@unirioja.es"/>
    <n v="1.5"/>
    <n v="1.5"/>
    <x v="1"/>
    <n v="504"/>
    <s v="PROFESOR TITULAR UNIVERSIDAD"/>
    <s v="C01"/>
    <s v="TIEMPO COMPLETO"/>
    <s v="2017-09-15 00:00:00.0"/>
    <s v="null"/>
    <s v="DF100342"/>
    <s v="PROFESOR TITULAR DE UNIVERSIDAD"/>
    <s v="R114"/>
    <x v="3"/>
    <n v="465"/>
    <s v="HISTORIA DEL ARTE"/>
  </r>
  <r>
    <x v="9"/>
    <n v="33425722"/>
    <s v="FLE"/>
    <n v="755"/>
    <s v="028G"/>
    <s v="GRUPO-B"/>
    <s v="Introducción a la historia del arte"/>
    <s v="GG"/>
    <s v="GRUPO GRANDE"/>
    <s v="028G"/>
    <s v="GRUPO GRANDE DE INTRODUCCIÓN A LA HISTORIA DEL ARTE"/>
    <s v="GRUPO-B"/>
    <s v="Grupo Grande de INTRODUCCIÓN A LA HISTORIA DEL ARTE"/>
    <s v="2S"/>
    <n v="33425722"/>
    <s v="ANDUEZA"/>
    <s v="UNANUA"/>
    <s v="Mª DEL PILAR"/>
    <s v="mdanduez"/>
    <s v="m-del-pilar.andueza@unirioja.es"/>
    <n v="4.5"/>
    <n v="4.5"/>
    <x v="0"/>
    <n v="504"/>
    <s v="PROFESOR TITULAR UNIVERSIDAD"/>
    <s v="C01"/>
    <s v="TIEMPO COMPLETO"/>
    <s v="2017-09-15 00:00:00.0"/>
    <s v="null"/>
    <s v="DF100343"/>
    <s v="PROFESOR TITULAR DE UNIVERSIDAD"/>
    <s v="R114"/>
    <x v="3"/>
    <n v="465"/>
    <s v="HISTORIA DEL ARTE"/>
  </r>
  <r>
    <x v="9"/>
    <n v="33425722"/>
    <s v="FLE"/>
    <n v="755"/>
    <s v="028R"/>
    <s v="GRUPO-B1"/>
    <s v="Introducción a la historia del arte"/>
    <s v="GR"/>
    <s v="GRUPO REDUCIDO"/>
    <s v="028R"/>
    <s v="GRUPO REDUCIDO DE INTRODUCCIÓN A LA HISTORIA DEL ARTE"/>
    <s v="GRUPO-B1"/>
    <s v="Grupo Reducido de Introducción a la historia del arte"/>
    <s v="2S"/>
    <n v="33425722"/>
    <s v="ANDUEZA"/>
    <s v="UNANUA"/>
    <s v="Mª DEL PILAR"/>
    <s v="mdanduez"/>
    <s v="m-del-pilar.andueza@unirioja.es"/>
    <n v="1.5"/>
    <n v="1.5"/>
    <x v="0"/>
    <n v="504"/>
    <s v="PROFESOR TITULAR UNIVERSIDAD"/>
    <s v="C01"/>
    <s v="TIEMPO COMPLETO"/>
    <s v="2017-09-15 00:00:00.0"/>
    <s v="null"/>
    <s v="DF100343"/>
    <s v="PROFESOR TITULAR DE UNIVERSIDAD"/>
    <s v="R114"/>
    <x v="3"/>
    <n v="465"/>
    <s v="HISTORIA DEL ARTE"/>
  </r>
  <r>
    <x v="9"/>
    <n v="33425722"/>
    <s v="FLE"/>
    <n v="755"/>
    <s v="028R"/>
    <s v="GRUPO-B2"/>
    <s v="Introducción a la historia del arte"/>
    <s v="GR"/>
    <s v="GRUPO REDUCIDO"/>
    <s v="028R"/>
    <s v="GRUPO REDUCIDO DE INTRODUCCIÓN A LA HISTORIA DEL ARTE"/>
    <s v="GRUPO-B2"/>
    <s v="Grupo Reducido de Introducción a la historia del arte"/>
    <s v="2S"/>
    <n v="33425722"/>
    <s v="ANDUEZA"/>
    <s v="UNANUA"/>
    <s v="Mª DEL PILAR"/>
    <s v="mdanduez"/>
    <s v="m-del-pilar.andueza@unirioja.es"/>
    <n v="1.5"/>
    <n v="1.5"/>
    <x v="0"/>
    <n v="504"/>
    <s v="PROFESOR TITULAR UNIVERSIDAD"/>
    <s v="C01"/>
    <s v="TIEMPO COMPLETO"/>
    <s v="2017-09-15 00:00:00.0"/>
    <s v="null"/>
    <s v="DF100343"/>
    <s v="PROFESOR TITULAR DE UNIVERSIDAD"/>
    <s v="R114"/>
    <x v="3"/>
    <n v="465"/>
    <s v="HISTORIA DEL ARTE"/>
  </r>
  <r>
    <x v="10"/>
    <n v="33425722"/>
    <s v="FLE"/>
    <n v="755"/>
    <s v="028G"/>
    <s v="GRUPO-B"/>
    <s v="Introducción a la historia del arte"/>
    <s v="GG"/>
    <s v="GRUPO GRANDE"/>
    <s v="028G"/>
    <s v="GRUPO GRANDE DE INTRODUCCIÓN A LA HISTORIA DEL ARTE"/>
    <s v="GRUPO-B"/>
    <s v="Grupo Grande de INTRODUCCIÓN A LA HISTORIA DEL ARTE"/>
    <s v="2S"/>
    <n v="33425722"/>
    <s v="ANDUEZA"/>
    <s v="UNANUA"/>
    <s v="Mª DEL PILAR"/>
    <s v="mdanduez"/>
    <s v="m-del-pilar.andueza@unirioja.es"/>
    <n v="4.5"/>
    <m/>
    <x v="0"/>
    <n v="504"/>
    <s v="PROFESOR TITULAR UNIVERSIDAD"/>
    <s v="C01"/>
    <s v="TIEMPO COMPLETO"/>
    <s v="2017-09-15 00:00:00.0"/>
    <s v="null"/>
    <s v="DF100343"/>
    <s v="PROFESOR TITULAR DE UNIVERSIDAD"/>
    <s v="R114"/>
    <x v="3"/>
    <n v="465"/>
    <s v="HISTORIA DEL ARTE"/>
  </r>
  <r>
    <x v="10"/>
    <n v="33425722"/>
    <s v="FLE"/>
    <n v="755"/>
    <s v="028R"/>
    <s v="GRUPO-B1"/>
    <s v="Introducción a la historia del arte"/>
    <s v="GR"/>
    <s v="GRUPO REDUCIDO"/>
    <s v="028R"/>
    <s v="GRUPO REDUCIDO DE INTRODUCCIÓN A LA HISTORIA DEL ARTE"/>
    <s v="GRUPO-B1"/>
    <s v="Grupo Reducido de Introducción a la historia del arte"/>
    <s v="2S"/>
    <n v="33425722"/>
    <s v="ANDUEZA"/>
    <s v="UNANUA"/>
    <s v="Mª DEL PILAR"/>
    <s v="mdanduez"/>
    <s v="m-del-pilar.andueza@unirioja.es"/>
    <n v="1.5"/>
    <m/>
    <x v="0"/>
    <n v="504"/>
    <s v="PROFESOR TITULAR UNIVERSIDAD"/>
    <s v="C01"/>
    <s v="TIEMPO COMPLETO"/>
    <s v="2017-09-15 00:00:00.0"/>
    <s v="null"/>
    <s v="DF100343"/>
    <s v="PROFESOR TITULAR DE UNIVERSIDAD"/>
    <s v="R114"/>
    <x v="3"/>
    <n v="465"/>
    <s v="HISTORIA DEL ARTE"/>
  </r>
  <r>
    <x v="10"/>
    <n v="33425722"/>
    <s v="FLE"/>
    <n v="755"/>
    <s v="028R"/>
    <s v="GRUPO-B2"/>
    <s v="Introducción a la historia del arte"/>
    <s v="GR"/>
    <s v="GRUPO REDUCIDO"/>
    <s v="028R"/>
    <s v="GRUPO REDUCIDO DE INTRODUCCIÓN A LA HISTORIA DEL ARTE"/>
    <s v="GRUPO-B2"/>
    <s v="Grupo Reducido de Introducción a la historia del arte"/>
    <s v="2S"/>
    <n v="33425722"/>
    <s v="ANDUEZA"/>
    <s v="UNANUA"/>
    <s v="Mª DEL PILAR"/>
    <s v="mdanduez"/>
    <s v="m-del-pilar.andueza@unirioja.es"/>
    <n v="1.5"/>
    <m/>
    <x v="0"/>
    <n v="504"/>
    <s v="PROFESOR TITULAR UNIVERSIDAD"/>
    <s v="C01"/>
    <s v="TIEMPO COMPLETO"/>
    <s v="2017-09-15 00:00:00.0"/>
    <s v="null"/>
    <s v="DF100343"/>
    <s v="PROFESOR TITULAR DE UNIVERSIDAD"/>
    <s v="R114"/>
    <x v="3"/>
    <n v="465"/>
    <s v="HISTORIA DEL ARTE"/>
  </r>
  <r>
    <x v="6"/>
    <n v="29127998"/>
    <s v="FCE"/>
    <n v="756"/>
    <s v="027G"/>
    <s v="GRUPO-A"/>
    <s v="Geografía y medio ambiente"/>
    <s v="GG"/>
    <s v="GRUPO GRANDE"/>
    <s v="027G"/>
    <s v="GRUPO GRANDE DE GEOGRAFIA Y MEDIO AMBIENTE"/>
    <s v="GRUPO-A"/>
    <s v="Grupo Grande de GEOGRAFIA Y MEDIO AMBIENTE"/>
    <s v="2S"/>
    <n v="29127998"/>
    <s v="LÓPEZ"/>
    <s v="VICENTE"/>
    <s v="MANUEL"/>
    <s v="malopev"/>
    <s v="manuel.lopezv@unirioja.es"/>
    <n v="4.5"/>
    <n v="4.5"/>
    <x v="1"/>
    <n v="536"/>
    <s v="PROFESOR INTERINO"/>
    <s v="P06"/>
    <s v="TIEMPO PARCIAL (6+6 HORAS)"/>
    <s v="2018-10-08 00:00:00.0"/>
    <s v="2019-09-14 00:00:00.0"/>
    <s v="PI101440"/>
    <s v="PROFESOR CONTRATADO INTERINO"/>
    <s v="R114"/>
    <x v="3"/>
    <n v="10"/>
    <s v="ANÁLISIS GEOGRÁFICO REGIONAL"/>
  </r>
  <r>
    <x v="6"/>
    <n v="29127998"/>
    <s v="FCE"/>
    <n v="756"/>
    <s v="027I"/>
    <s v="GRUPO-A1"/>
    <s v="Geografía y medio ambiente"/>
    <s v="GI"/>
    <s v="GRUPO DE INFORMÁTICA"/>
    <s v="027I"/>
    <s v="GRUPO DE INFORMÁTICA DE GEOGRAFIA Y MEDIO AMBIENTE"/>
    <s v="GRUPO-A1"/>
    <s v="Grupo de Informática de Geografía y medio ambiente"/>
    <s v="2S"/>
    <n v="29127998"/>
    <s v="LÓPEZ"/>
    <s v="VICENTE"/>
    <s v="MANUEL"/>
    <s v="malopev"/>
    <s v="manuel.lopezv@unirioja.es"/>
    <n v="1.5"/>
    <n v="1.5"/>
    <x v="1"/>
    <n v="536"/>
    <s v="PROFESOR INTERINO"/>
    <s v="P06"/>
    <s v="TIEMPO PARCIAL (6+6 HORAS)"/>
    <s v="2018-10-08 00:00:00.0"/>
    <s v="2019-09-14 00:00:00.0"/>
    <s v="PI101440"/>
    <s v="PROFESOR CONTRATADO INTERINO"/>
    <s v="R114"/>
    <x v="3"/>
    <n v="10"/>
    <s v="ANÁLISIS GEOGRÁFICO REGIONAL"/>
  </r>
  <r>
    <x v="6"/>
    <n v="29127998"/>
    <s v="FCE"/>
    <n v="756"/>
    <s v="027I"/>
    <s v="GRUPO-A2"/>
    <s v="Geografía y medio ambiente"/>
    <s v="GI"/>
    <s v="GRUPO DE INFORMÁTICA"/>
    <s v="027I"/>
    <s v="GRUPO DE INFORMÁTICA DE GEOGRAFIA Y MEDIO AMBIENTE"/>
    <s v="GRUPO-A2"/>
    <s v="Grupo de Informática de Geografía y medio ambiente"/>
    <s v="2S"/>
    <n v="29127998"/>
    <s v="LÓPEZ"/>
    <s v="VICENTE"/>
    <s v="MANUEL"/>
    <s v="malopev"/>
    <s v="manuel.lopezv@unirioja.es"/>
    <n v="1.5"/>
    <n v="1.5"/>
    <x v="1"/>
    <n v="536"/>
    <s v="PROFESOR INTERINO"/>
    <s v="P06"/>
    <s v="TIEMPO PARCIAL (6+6 HORAS)"/>
    <s v="2018-10-08 00:00:00.0"/>
    <s v="2019-09-14 00:00:00.0"/>
    <s v="PI101440"/>
    <s v="PROFESOR CONTRATADO INTERINO"/>
    <s v="R114"/>
    <x v="3"/>
    <n v="10"/>
    <s v="ANÁLISIS GEOGRÁFICO REGIONAL"/>
  </r>
  <r>
    <x v="8"/>
    <n v="29127998"/>
    <s v="FLE"/>
    <n v="756"/>
    <s v="027G"/>
    <s v="GRUPO-A"/>
    <s v="Geografía y medio ambiente"/>
    <s v="GG"/>
    <s v="GRUPO GRANDE"/>
    <s v="027G"/>
    <s v="GRUPO GRANDE DE GEOGRAFIA Y MEDIO AMBIENTE"/>
    <s v="GRUPO-A"/>
    <s v="Grupo Grande de GEOGRAFIA Y MEDIO AMBIENTE"/>
    <s v="2S"/>
    <n v="29127998"/>
    <s v="LÓPEZ"/>
    <s v="VICENTE"/>
    <s v="MANUEL"/>
    <s v="malopev"/>
    <s v="manuel.lopezv@unirioja.es"/>
    <n v="4.5"/>
    <m/>
    <x v="1"/>
    <n v="536"/>
    <s v="PROFESOR INTERINO"/>
    <s v="P06"/>
    <s v="TIEMPO PARCIAL (6+6 HORAS)"/>
    <s v="2018-10-08 00:00:00.0"/>
    <s v="2019-09-14 00:00:00.0"/>
    <s v="PI101440"/>
    <s v="PROFESOR CONTRATADO INTERINO"/>
    <s v="R114"/>
    <x v="3"/>
    <n v="10"/>
    <s v="ANÁLISIS GEOGRÁFICO REGIONAL"/>
  </r>
  <r>
    <x v="8"/>
    <n v="29127998"/>
    <s v="FLE"/>
    <n v="756"/>
    <s v="027I"/>
    <s v="GRUPO-A3"/>
    <s v="Geografía y medio ambiente"/>
    <s v="GI"/>
    <s v="GRUPO DE INFORMÁTICA"/>
    <s v="027I"/>
    <s v="GRUPO DE INFORMÁTICA DE GEOGRAFIA Y MEDIO AMBIENTE"/>
    <s v="GRUPO-A3"/>
    <s v="Grupo de Informática de Geografía y medio ambiente"/>
    <s v="2S"/>
    <n v="29127998"/>
    <s v="LÓPEZ"/>
    <s v="VICENTE"/>
    <s v="MANUEL"/>
    <s v="malopev"/>
    <s v="manuel.lopezv@unirioja.es"/>
    <n v="1.5"/>
    <n v="1.5"/>
    <x v="1"/>
    <n v="536"/>
    <s v="PROFESOR INTERINO"/>
    <s v="P06"/>
    <s v="TIEMPO PARCIAL (6+6 HORAS)"/>
    <s v="2018-10-08 00:00:00.0"/>
    <s v="2019-09-14 00:00:00.0"/>
    <s v="PI101440"/>
    <s v="PROFESOR CONTRATADO INTERINO"/>
    <s v="R114"/>
    <x v="3"/>
    <n v="10"/>
    <s v="ANÁLISIS GEOGRÁFICO REGIONAL"/>
  </r>
  <r>
    <x v="9"/>
    <n v="16606836"/>
    <s v="FLE"/>
    <n v="756"/>
    <s v="027G"/>
    <s v="GRUPO-B"/>
    <s v="Geografía y medio ambiente"/>
    <s v="GG"/>
    <s v="GRUPO GRANDE"/>
    <s v="027G"/>
    <s v="GRUPO GRANDE DE GEOGRAFIA Y MEDIO AMBIENTE"/>
    <s v="GRUPO-B"/>
    <s v="Grupo Grande de GEOGRAFIA Y MEDIO AMBIENTE"/>
    <s v="2S"/>
    <n v="16606836"/>
    <s v="LLORENTE"/>
    <s v="ADÁN"/>
    <s v="JOSÉ ÁNGEL"/>
    <s v="jollorad"/>
    <s v="jose-angel.llorente@unirioja.es"/>
    <n v="4"/>
    <n v="4"/>
    <x v="0"/>
    <n v="536"/>
    <s v="PROFESOR INTERINO"/>
    <s v="C01"/>
    <s v="TIEMPO COMPLETO"/>
    <s v="2018-09-17 00:00:00.0"/>
    <s v="2019-09-14 00:00:00.0"/>
    <s v="PI101280"/>
    <s v="PROFESOR CONTRATADO INTERINO"/>
    <s v="R114"/>
    <x v="3"/>
    <n v="430"/>
    <s v="GEOGRAFÍA FÍSICA"/>
  </r>
  <r>
    <x v="9"/>
    <n v="29127998"/>
    <s v="FLE"/>
    <n v="756"/>
    <s v="027G"/>
    <s v="GRUPO-B"/>
    <s v="Geografía y medio ambiente"/>
    <s v="GG"/>
    <s v="GRUPO GRANDE"/>
    <s v="027G"/>
    <s v="GRUPO GRANDE DE GEOGRAFIA Y MEDIO AMBIENTE"/>
    <s v="GRUPO-B"/>
    <s v="Grupo Grande de GEOGRAFIA Y MEDIO AMBIENTE"/>
    <s v="2S"/>
    <n v="29127998"/>
    <s v="LÓPEZ"/>
    <s v="VICENTE"/>
    <s v="MANUEL"/>
    <s v="malopev"/>
    <s v="manuel.lopezv@unirioja.es"/>
    <n v="0.5"/>
    <n v="0.5"/>
    <x v="1"/>
    <n v="536"/>
    <s v="PROFESOR INTERINO"/>
    <s v="P06"/>
    <s v="TIEMPO PARCIAL (6+6 HORAS)"/>
    <s v="2018-10-08 00:00:00.0"/>
    <s v="2019-09-14 00:00:00.0"/>
    <s v="PI101440"/>
    <s v="PROFESOR CONTRATADO INTERINO"/>
    <s v="R114"/>
    <x v="3"/>
    <n v="10"/>
    <s v="ANÁLISIS GEOGRÁFICO REGIONAL"/>
  </r>
  <r>
    <x v="9"/>
    <n v="16539010"/>
    <s v="FLE"/>
    <n v="756"/>
    <s v="027I"/>
    <s v="GRUPO-B1"/>
    <s v="Geografía y medio ambiente"/>
    <s v="GI"/>
    <s v="GRUPO DE INFORMÁTICA"/>
    <s v="027I"/>
    <s v="GRUPO DE INFORMÁTICA DE GEOGRAFIA Y MEDIO AMBIENTE"/>
    <s v="GRUPO-B1"/>
    <s v="Grupo de Informática de Geografía y medio ambiente"/>
    <s v="2S"/>
    <n v="16539010"/>
    <s v="RUIZ"/>
    <s v="FLAÑO"/>
    <s v="PURIFICACIÓN"/>
    <s v="puruiz"/>
    <s v="purificacion.ruiz@unirioja.es"/>
    <n v="1.5"/>
    <n v="1.5"/>
    <x v="1"/>
    <n v="504"/>
    <s v="PROFESOR TITULAR UNIVERSIDAD"/>
    <s v="01R"/>
    <s v="TIEMPO COMPLETO REDUCIDO"/>
    <s v="2017-09-15 00:00:00.0"/>
    <s v="null"/>
    <s v="DF3369"/>
    <s v="PROFESOR TITULAR DE UNIVERSIDAD"/>
    <s v="R114"/>
    <x v="3"/>
    <n v="430"/>
    <s v="GEOGRAFÍA FÍSICA"/>
  </r>
  <r>
    <x v="9"/>
    <n v="29127998"/>
    <s v="FLE"/>
    <n v="756"/>
    <s v="027I"/>
    <s v="GRUPO-B2"/>
    <s v="Geografía y medio ambiente"/>
    <s v="GI"/>
    <s v="GRUPO DE INFORMÁTICA"/>
    <s v="027I"/>
    <s v="GRUPO DE INFORMÁTICA DE GEOGRAFIA Y MEDIO AMBIENTE"/>
    <s v="GRUPO-B2"/>
    <s v="Grupo de Informática de Geografía y medio ambiente"/>
    <s v="2S"/>
    <n v="29127998"/>
    <s v="LÓPEZ"/>
    <s v="VICENTE"/>
    <s v="MANUEL"/>
    <s v="malopev"/>
    <s v="manuel.lopezv@unirioja.es"/>
    <n v="1.5"/>
    <n v="1.5"/>
    <x v="1"/>
    <n v="536"/>
    <s v="PROFESOR INTERINO"/>
    <s v="P06"/>
    <s v="TIEMPO PARCIAL (6+6 HORAS)"/>
    <s v="2018-10-08 00:00:00.0"/>
    <s v="2019-09-14 00:00:00.0"/>
    <s v="PI101440"/>
    <s v="PROFESOR CONTRATADO INTERINO"/>
    <s v="R114"/>
    <x v="3"/>
    <n v="10"/>
    <s v="ANÁLISIS GEOGRÁFICO REGIONAL"/>
  </r>
  <r>
    <x v="10"/>
    <n v="16606836"/>
    <s v="FLE"/>
    <n v="756"/>
    <s v="027G"/>
    <s v="GRUPO-B"/>
    <s v="Geografía y medio ambiente"/>
    <s v="GG"/>
    <s v="GRUPO GRANDE"/>
    <s v="027G"/>
    <s v="GRUPO GRANDE DE GEOGRAFIA Y MEDIO AMBIENTE"/>
    <s v="GRUPO-B"/>
    <s v="Grupo Grande de GEOGRAFIA Y MEDIO AMBIENTE"/>
    <s v="2S"/>
    <n v="16606836"/>
    <s v="LLORENTE"/>
    <s v="ADÁN"/>
    <s v="JOSÉ ÁNGEL"/>
    <s v="jollorad"/>
    <s v="jose-angel.llorente@unirioja.es"/>
    <n v="4"/>
    <m/>
    <x v="0"/>
    <n v="536"/>
    <s v="PROFESOR INTERINO"/>
    <s v="C01"/>
    <s v="TIEMPO COMPLETO"/>
    <s v="2018-09-17 00:00:00.0"/>
    <s v="2019-09-14 00:00:00.0"/>
    <s v="PI101280"/>
    <s v="PROFESOR CONTRATADO INTERINO"/>
    <s v="R114"/>
    <x v="3"/>
    <n v="430"/>
    <s v="GEOGRAFÍA FÍSICA"/>
  </r>
  <r>
    <x v="10"/>
    <n v="29127998"/>
    <s v="FLE"/>
    <n v="756"/>
    <s v="027G"/>
    <s v="GRUPO-B"/>
    <s v="Geografía y medio ambiente"/>
    <s v="GG"/>
    <s v="GRUPO GRANDE"/>
    <s v="027G"/>
    <s v="GRUPO GRANDE DE GEOGRAFIA Y MEDIO AMBIENTE"/>
    <s v="GRUPO-B"/>
    <s v="Grupo Grande de GEOGRAFIA Y MEDIO AMBIENTE"/>
    <s v="2S"/>
    <n v="29127998"/>
    <s v="LÓPEZ"/>
    <s v="VICENTE"/>
    <s v="MANUEL"/>
    <s v="malopev"/>
    <s v="manuel.lopezv@unirioja.es"/>
    <n v="0.5"/>
    <m/>
    <x v="1"/>
    <n v="536"/>
    <s v="PROFESOR INTERINO"/>
    <s v="P06"/>
    <s v="TIEMPO PARCIAL (6+6 HORAS)"/>
    <s v="2018-10-08 00:00:00.0"/>
    <s v="2019-09-14 00:00:00.0"/>
    <s v="PI101440"/>
    <s v="PROFESOR CONTRATADO INTERINO"/>
    <s v="R114"/>
    <x v="3"/>
    <n v="10"/>
    <s v="ANÁLISIS GEOGRÁFICO REGIONAL"/>
  </r>
  <r>
    <x v="10"/>
    <n v="16539010"/>
    <s v="FLE"/>
    <n v="756"/>
    <s v="027I"/>
    <s v="GRUPO-B1"/>
    <s v="Geografía y medio ambiente"/>
    <s v="GI"/>
    <s v="GRUPO DE INFORMÁTICA"/>
    <s v="027I"/>
    <s v="GRUPO DE INFORMÁTICA DE GEOGRAFIA Y MEDIO AMBIENTE"/>
    <s v="GRUPO-B1"/>
    <s v="Grupo de Informática de Geografía y medio ambiente"/>
    <s v="2S"/>
    <n v="16539010"/>
    <s v="RUIZ"/>
    <s v="FLAÑO"/>
    <s v="PURIFICACIÓN"/>
    <s v="puruiz"/>
    <s v="purificacion.ruiz@unirioja.es"/>
    <n v="1.5"/>
    <m/>
    <x v="1"/>
    <n v="504"/>
    <s v="PROFESOR TITULAR UNIVERSIDAD"/>
    <s v="01R"/>
    <s v="TIEMPO COMPLETO REDUCIDO"/>
    <s v="2017-09-15 00:00:00.0"/>
    <s v="null"/>
    <s v="DF3369"/>
    <s v="PROFESOR TITULAR DE UNIVERSIDAD"/>
    <s v="R114"/>
    <x v="3"/>
    <n v="430"/>
    <s v="GEOGRAFÍA FÍSICA"/>
  </r>
  <r>
    <x v="10"/>
    <n v="29127998"/>
    <s v="FLE"/>
    <n v="756"/>
    <s v="027I"/>
    <s v="GRUPO-B2"/>
    <s v="Geografía y medio ambiente"/>
    <s v="GI"/>
    <s v="GRUPO DE INFORMÁTICA"/>
    <s v="027I"/>
    <s v="GRUPO DE INFORMÁTICA DE GEOGRAFIA Y MEDIO AMBIENTE"/>
    <s v="GRUPO-B2"/>
    <s v="Grupo de Informática de Geografía y medio ambiente"/>
    <s v="2S"/>
    <n v="29127998"/>
    <s v="LÓPEZ"/>
    <s v="VICENTE"/>
    <s v="MANUEL"/>
    <s v="malopev"/>
    <s v="manuel.lopezv@unirioja.es"/>
    <n v="1.5"/>
    <m/>
    <x v="1"/>
    <n v="536"/>
    <s v="PROFESOR INTERINO"/>
    <s v="P06"/>
    <s v="TIEMPO PARCIAL (6+6 HORAS)"/>
    <s v="2018-10-08 00:00:00.0"/>
    <s v="2019-09-14 00:00:00.0"/>
    <s v="PI101440"/>
    <s v="PROFESOR CONTRATADO INTERINO"/>
    <s v="R114"/>
    <x v="3"/>
    <n v="10"/>
    <s v="ANÁLISIS GEOGRÁFICO REGIONAL"/>
  </r>
  <r>
    <x v="7"/>
    <n v="16591524"/>
    <s v="EUE"/>
    <n v="759"/>
    <s v="759G"/>
    <s v="GRUPO-A"/>
    <s v="Psicología I"/>
    <s v="GG"/>
    <s v="GRUPO GRANDE"/>
    <s v="759G"/>
    <s v="GG de Psicología I"/>
    <s v="GRUPO-A"/>
    <s v="GG de Psicología I"/>
    <s v="1S"/>
    <n v="16591524"/>
    <s v="IBAÑEZ"/>
    <s v="GOMEZ"/>
    <s v="DIANA"/>
    <s v="diibanez"/>
    <s v="diana.ibanez@unirioja.es"/>
    <n v="4.7"/>
    <n v="4.7"/>
    <x v="1"/>
    <n v="532"/>
    <s v="LABORAL DOCENTE-ASOCIADO"/>
    <s v="P06"/>
    <s v="TIEMPO PARCIAL (6+6 HORAS)"/>
    <s v="2018-09-17 00:00:00.0"/>
    <s v="2019-09-14 00:00:00.0"/>
    <s v="PI101401"/>
    <s v="PROFESOR ASOCIADO"/>
    <s v="R115"/>
    <x v="2"/>
    <n v="735"/>
    <s v="PSICOLOGÍA EVOLUTIVA Y DE LA EDUCACIÓN"/>
  </r>
  <r>
    <x v="7"/>
    <n v="39847439"/>
    <s v="EUE"/>
    <n v="759"/>
    <s v="759G"/>
    <s v="GRUPO-A"/>
    <s v="Psicología I"/>
    <s v="GG"/>
    <s v="GRUPO GRANDE"/>
    <s v="759G"/>
    <s v="GG de Psicología I"/>
    <s v="GRUPO-A"/>
    <s v="GG de Psicología I"/>
    <s v="1S"/>
    <n v="39847439"/>
    <s v="SASTRE"/>
    <s v="I RIBA"/>
    <s v="SYLVIA"/>
    <s v="sisastre"/>
    <s v="silvia.sastre@unirioja.es"/>
    <n v="0"/>
    <n v="0"/>
    <x v="1"/>
    <n v="500"/>
    <s v="CATEDRATICO DE UNIVERSIDAD"/>
    <s v="C01"/>
    <s v="TIEMPO COMPLETO"/>
    <s v="2007-05-13 00:00:00.0"/>
    <s v="null"/>
    <s v="DF3590"/>
    <s v="CATEDRÁTICO DE UNIVERSIDAD"/>
    <s v="R115"/>
    <x v="2"/>
    <n v="735"/>
    <s v="PSICOLOGÍA EVOLUTIVA Y DE LA EDUCACIÓN"/>
  </r>
  <r>
    <x v="7"/>
    <n v="16591524"/>
    <s v="EUE"/>
    <n v="759"/>
    <s v="759R"/>
    <s v="GRUPO-A1"/>
    <s v="Psicología I"/>
    <s v="GR"/>
    <s v="GRUPO REDUCIDO"/>
    <s v="759R"/>
    <s v="GR de Psicología I"/>
    <s v="GRUPO-A1"/>
    <s v="GR de Psicología I"/>
    <s v="1S"/>
    <n v="16591524"/>
    <s v="IBAÑEZ"/>
    <s v="GOMEZ"/>
    <s v="DIANA"/>
    <s v="diibanez"/>
    <s v="diana.ibanez@unirioja.es"/>
    <n v="1.3"/>
    <n v="1.3"/>
    <x v="1"/>
    <n v="532"/>
    <s v="LABORAL DOCENTE-ASOCIADO"/>
    <s v="P06"/>
    <s v="TIEMPO PARCIAL (6+6 HORAS)"/>
    <s v="2018-09-17 00:00:00.0"/>
    <s v="2019-09-14 00:00:00.0"/>
    <s v="PI101401"/>
    <s v="PROFESOR ASOCIADO"/>
    <s v="R115"/>
    <x v="2"/>
    <n v="735"/>
    <s v="PSICOLOGÍA EVOLUTIVA Y DE LA EDUCACIÓN"/>
  </r>
  <r>
    <x v="7"/>
    <n v="16591524"/>
    <s v="EUE"/>
    <n v="759"/>
    <s v="759R"/>
    <s v="GRUPO-A2"/>
    <s v="Psicología I"/>
    <s v="GR"/>
    <s v="GRUPO REDUCIDO"/>
    <s v="759R"/>
    <s v="GR de Psicología I"/>
    <s v="GRUPO-A2"/>
    <s v="GR de Psicología I"/>
    <s v="1S"/>
    <n v="16591524"/>
    <s v="IBAÑEZ"/>
    <s v="GOMEZ"/>
    <s v="DIANA"/>
    <s v="diibanez"/>
    <s v="diana.ibanez@unirioja.es"/>
    <n v="1.3"/>
    <n v="1.3"/>
    <x v="1"/>
    <n v="532"/>
    <s v="LABORAL DOCENTE-ASOCIADO"/>
    <s v="P06"/>
    <s v="TIEMPO PARCIAL (6+6 HORAS)"/>
    <s v="2018-09-17 00:00:00.0"/>
    <s v="2019-09-14 00:00:00.0"/>
    <s v="PI101401"/>
    <s v="PROFESOR ASOCIADO"/>
    <s v="R115"/>
    <x v="2"/>
    <n v="735"/>
    <s v="PSICOLOGÍA EVOLUTIVA Y DE LA EDUCACIÓN"/>
  </r>
  <r>
    <x v="7"/>
    <n v="16591524"/>
    <s v="EUE"/>
    <n v="759"/>
    <s v="759R"/>
    <s v="GRUPO-A3"/>
    <s v="Psicología I"/>
    <s v="GR"/>
    <s v="GRUPO REDUCIDO"/>
    <s v="759R"/>
    <s v="GR de Psicología I"/>
    <s v="GRUPO-A3"/>
    <s v="GR de Psicología I"/>
    <s v="1S"/>
    <n v="16591524"/>
    <s v="IBAÑEZ"/>
    <s v="GOMEZ"/>
    <s v="DIANA"/>
    <s v="diibanez"/>
    <s v="diana.ibanez@unirioja.es"/>
    <n v="1.3"/>
    <n v="1.3"/>
    <x v="1"/>
    <n v="532"/>
    <s v="LABORAL DOCENTE-ASOCIADO"/>
    <s v="P06"/>
    <s v="TIEMPO PARCIAL (6+6 HORAS)"/>
    <s v="2018-09-17 00:00:00.0"/>
    <s v="2019-09-14 00:00:00.0"/>
    <s v="PI101401"/>
    <s v="PROFESOR ASOCIADO"/>
    <s v="R115"/>
    <x v="2"/>
    <n v="735"/>
    <s v="PSICOLOGÍA EVOLUTIVA Y DE LA EDUCACIÓN"/>
  </r>
  <r>
    <x v="7"/>
    <n v="77566977"/>
    <s v="EUE"/>
    <n v="760"/>
    <s v="760G"/>
    <s v="GRUPO-A"/>
    <s v="Informática"/>
    <s v="GG"/>
    <s v="GRUPO GRANDE"/>
    <s v="760G"/>
    <s v="GG de Informática"/>
    <s v="GRUPO-A"/>
    <s v="GG de Informática"/>
    <s v="1S"/>
    <n v="77566977"/>
    <s v="LÓPEZ"/>
    <s v="GÓMEZ"/>
    <s v="ROSARIO"/>
    <s v="rolopez"/>
    <s v="rosario.lopez@unirioja.es"/>
    <n v="4"/>
    <n v="4"/>
    <x v="1"/>
    <n v="532"/>
    <s v="LABORAL DOCENTE-ASOCIADO"/>
    <s v="P05"/>
    <s v="TIEMPO PARCIAL (5+5 HORAS)"/>
    <s v="2018-09-17 00:00:00.0"/>
    <s v="2019-09-14 00:00:00.0"/>
    <s v="PI101387"/>
    <s v="PROFESOR ASOCIADO"/>
    <s v="R111"/>
    <x v="7"/>
    <n v="570"/>
    <s v="LENGUAJES Y SISTEMAS INFORMÁTICOS"/>
  </r>
  <r>
    <x v="7"/>
    <n v="77566977"/>
    <s v="EUE"/>
    <n v="760"/>
    <s v="760R"/>
    <s v="GRUPO-A1"/>
    <s v="Informática"/>
    <s v="GR"/>
    <s v="GRUPO REDUCIDO"/>
    <s v="760R"/>
    <s v="GR de Informática"/>
    <s v="GRUPO-A1"/>
    <s v="GR de Informática"/>
    <s v="1S"/>
    <n v="77566977"/>
    <s v="LÓPEZ"/>
    <s v="GÓMEZ"/>
    <s v="ROSARIO"/>
    <s v="rolopez"/>
    <s v="rosario.lopez@unirioja.es"/>
    <n v="2"/>
    <n v="2"/>
    <x v="1"/>
    <n v="532"/>
    <s v="LABORAL DOCENTE-ASOCIADO"/>
    <s v="P05"/>
    <s v="TIEMPO PARCIAL (5+5 HORAS)"/>
    <s v="2018-09-17 00:00:00.0"/>
    <s v="2019-09-14 00:00:00.0"/>
    <s v="PI101387"/>
    <s v="PROFESOR ASOCIADO"/>
    <s v="R111"/>
    <x v="7"/>
    <n v="570"/>
    <s v="LENGUAJES Y SISTEMAS INFORMÁTICOS"/>
  </r>
  <r>
    <x v="7"/>
    <n v="77566977"/>
    <s v="EUE"/>
    <n v="760"/>
    <s v="760R"/>
    <s v="GRUPO-A2"/>
    <s v="Informática"/>
    <s v="GR"/>
    <s v="GRUPO REDUCIDO"/>
    <s v="760R"/>
    <s v="GR de Informática"/>
    <s v="GRUPO-A2"/>
    <s v="GR de Informática"/>
    <s v="1S"/>
    <n v="77566977"/>
    <s v="LÓPEZ"/>
    <s v="GÓMEZ"/>
    <s v="ROSARIO"/>
    <s v="rolopez"/>
    <s v="rosario.lopez@unirioja.es"/>
    <n v="2"/>
    <n v="2"/>
    <x v="1"/>
    <n v="532"/>
    <s v="LABORAL DOCENTE-ASOCIADO"/>
    <s v="P05"/>
    <s v="TIEMPO PARCIAL (5+5 HORAS)"/>
    <s v="2018-09-17 00:00:00.0"/>
    <s v="2019-09-14 00:00:00.0"/>
    <s v="PI101387"/>
    <s v="PROFESOR ASOCIADO"/>
    <s v="R111"/>
    <x v="7"/>
    <n v="570"/>
    <s v="LENGUAJES Y SISTEMAS INFORMÁTICOS"/>
  </r>
  <r>
    <x v="7"/>
    <n v="77566977"/>
    <s v="EUE"/>
    <n v="760"/>
    <s v="760R"/>
    <s v="GRUPO-A3"/>
    <s v="Informática"/>
    <s v="GR"/>
    <s v="GRUPO REDUCIDO"/>
    <s v="760R"/>
    <s v="GR de Informática"/>
    <s v="GRUPO-A3"/>
    <s v="GR de Informática"/>
    <s v="1S"/>
    <n v="77566977"/>
    <s v="LÓPEZ"/>
    <s v="GÓMEZ"/>
    <s v="ROSARIO"/>
    <s v="rolopez"/>
    <s v="rosario.lopez@unirioja.es"/>
    <n v="2"/>
    <n v="2"/>
    <x v="1"/>
    <n v="532"/>
    <s v="LABORAL DOCENTE-ASOCIADO"/>
    <s v="P05"/>
    <s v="TIEMPO PARCIAL (5+5 HORAS)"/>
    <s v="2018-09-17 00:00:00.0"/>
    <s v="2019-09-14 00:00:00.0"/>
    <s v="PI101387"/>
    <s v="PROFESOR ASOCIADO"/>
    <s v="R111"/>
    <x v="7"/>
    <n v="570"/>
    <s v="LENGUAJES Y SISTEMAS INFORMÁTICOS"/>
  </r>
  <r>
    <x v="7"/>
    <n v="16611379"/>
    <s v="EUE"/>
    <n v="762"/>
    <s v="762G"/>
    <s v="GRUPO-A"/>
    <s v="Bioquímica"/>
    <s v="GG"/>
    <s v="GRUPO GRANDE"/>
    <s v="762G"/>
    <s v="GG de Bioquímica"/>
    <s v="GRUPO-A"/>
    <s v="GG de Bioquímica"/>
    <s v="2S"/>
    <n v="16611379"/>
    <s v="LOZANO"/>
    <s v="FERNÁNDEZ"/>
    <s v="CARMEN"/>
    <s v="calozaf"/>
    <s v="carmen.lozano@unirioja.es"/>
    <n v="3.7"/>
    <n v="3.7"/>
    <x v="1"/>
    <n v="504"/>
    <s v="PROFESOR TITULAR UNIVERSIDAD"/>
    <s v="C01"/>
    <s v="TIEMPO COMPLETO"/>
    <s v="2018-09-17 00:00:00.0"/>
    <s v="null"/>
    <s v="DF100355"/>
    <s v="PROFESOR TITULAR DE UNIVERSIDAD"/>
    <s v="R101"/>
    <x v="4"/>
    <n v="60"/>
    <s v="BIOQUÍMICA Y BIOLOGÍA MOLECULAR"/>
  </r>
  <r>
    <x v="7"/>
    <n v="25136873"/>
    <s v="EUE"/>
    <n v="762"/>
    <s v="762G"/>
    <s v="GRUPO-A"/>
    <s v="Bioquímica"/>
    <s v="GG"/>
    <s v="GRUPO GRANDE"/>
    <s v="762G"/>
    <s v="GG de Bioquímica"/>
    <s v="GRUPO-A"/>
    <s v="GG de Bioquímica"/>
    <s v="2S"/>
    <n v="25136873"/>
    <s v="ZARAZAGA"/>
    <s v="CHAMORRO"/>
    <s v="MIRIAM"/>
    <s v="myzaraza"/>
    <s v="myriam.zarazaga@unirioja.es"/>
    <n v="2.1"/>
    <n v="2.1"/>
    <x v="0"/>
    <n v="504"/>
    <s v="PROFESOR TITULAR UNIVERSIDAD"/>
    <s v="01R"/>
    <s v="TIEMPO COMPLETO REDUCIDO"/>
    <s v="2015-09-15 00:00:00.0"/>
    <s v="null"/>
    <s v="DF100142"/>
    <s v="PROFESOR TITULAR DE UNIVIERSIDADQ"/>
    <s v="R101"/>
    <x v="4"/>
    <n v="60"/>
    <s v="BIOQUÍMICA Y BIOLOGÍA MOLECULAR"/>
  </r>
  <r>
    <x v="7"/>
    <n v="25136873"/>
    <s v="EUE"/>
    <n v="762"/>
    <s v="762R"/>
    <s v="GRUPO-A1"/>
    <s v="Bioquímica"/>
    <s v="GR"/>
    <s v="GRUPO REDUCIDO"/>
    <s v="762R"/>
    <s v="GR de Bioquímica"/>
    <s v="GRUPO-A1"/>
    <s v="GR de Bioquímica"/>
    <s v="2S"/>
    <n v="25136873"/>
    <s v="ZARAZAGA"/>
    <s v="CHAMORRO"/>
    <s v="MIRIAM"/>
    <s v="myzaraza"/>
    <s v="myriam.zarazaga@unirioja.es"/>
    <n v="0.2"/>
    <n v="0.2"/>
    <x v="0"/>
    <n v="504"/>
    <s v="PROFESOR TITULAR UNIVERSIDAD"/>
    <s v="01R"/>
    <s v="TIEMPO COMPLETO REDUCIDO"/>
    <s v="2015-09-15 00:00:00.0"/>
    <s v="null"/>
    <s v="DF100142"/>
    <s v="PROFESOR TITULAR DE UNIVIERSIDADQ"/>
    <s v="R101"/>
    <x v="4"/>
    <n v="60"/>
    <s v="BIOQUÍMICA Y BIOLOGÍA MOLECULAR"/>
  </r>
  <r>
    <x v="7"/>
    <n v="25136873"/>
    <s v="EUE"/>
    <n v="762"/>
    <s v="762R"/>
    <s v="GRUPO-A2"/>
    <s v="Bioquímica"/>
    <s v="GR"/>
    <s v="GRUPO REDUCIDO"/>
    <s v="762R"/>
    <s v="GR de Bioquímica"/>
    <s v="GRUPO-A2"/>
    <s v="GR de Bioquímica"/>
    <s v="2S"/>
    <n v="25136873"/>
    <s v="ZARAZAGA"/>
    <s v="CHAMORRO"/>
    <s v="MIRIAM"/>
    <s v="myzaraza"/>
    <s v="myriam.zarazaga@unirioja.es"/>
    <n v="0.2"/>
    <n v="0.2"/>
    <x v="0"/>
    <n v="504"/>
    <s v="PROFESOR TITULAR UNIVERSIDAD"/>
    <s v="01R"/>
    <s v="TIEMPO COMPLETO REDUCIDO"/>
    <s v="2015-09-15 00:00:00.0"/>
    <s v="null"/>
    <s v="DF100142"/>
    <s v="PROFESOR TITULAR DE UNIVIERSIDADQ"/>
    <s v="R101"/>
    <x v="4"/>
    <n v="60"/>
    <s v="BIOQUÍMICA Y BIOLOGÍA MOLECULAR"/>
  </r>
  <r>
    <x v="7"/>
    <n v="25136873"/>
    <s v="EUE"/>
    <n v="762"/>
    <s v="762R"/>
    <s v="GRUPO-A3"/>
    <s v="Bioquímica"/>
    <s v="GR"/>
    <s v="GRUPO REDUCIDO"/>
    <s v="762R"/>
    <s v="GR de Bioquímica"/>
    <s v="GRUPO-A3"/>
    <s v="GR de Bioquímica"/>
    <s v="2S"/>
    <n v="25136873"/>
    <s v="ZARAZAGA"/>
    <s v="CHAMORRO"/>
    <s v="MIRIAM"/>
    <s v="myzaraza"/>
    <s v="myriam.zarazaga@unirioja.es"/>
    <n v="0.2"/>
    <n v="0.2"/>
    <x v="0"/>
    <n v="504"/>
    <s v="PROFESOR TITULAR UNIVERSIDAD"/>
    <s v="01R"/>
    <s v="TIEMPO COMPLETO REDUCIDO"/>
    <s v="2015-09-15 00:00:00.0"/>
    <s v="null"/>
    <s v="DF100142"/>
    <s v="PROFESOR TITULAR DE UNIVIERSIDADQ"/>
    <s v="R101"/>
    <x v="4"/>
    <n v="60"/>
    <s v="BIOQUÍMICA Y BIOLOGÍA MOLECULAR"/>
  </r>
  <r>
    <x v="7"/>
    <n v="16522419"/>
    <s v="EUE"/>
    <n v="764"/>
    <s v="764G"/>
    <s v="GRUPO-A"/>
    <s v="Enfermería comunitaria I"/>
    <s v="GG"/>
    <s v="GRUPO GRANDE"/>
    <s v="764G"/>
    <s v="GG de Enfermería comunitaria I"/>
    <s v="GRUPO-A"/>
    <s v="GG de Enfermería comunitaria I"/>
    <s v="2S"/>
    <n v="16522419"/>
    <s v="ARANDA"/>
    <s v="AYENSA"/>
    <s v="ÁNGEL"/>
    <s v="anaranda"/>
    <s v="angel.aranda@unirioja.es"/>
    <n v="3.5"/>
    <n v="3.5"/>
    <x v="0"/>
    <s v="A-0537"/>
    <s v="TITULAR"/>
    <s v="P03"/>
    <s v="TIEMPO PARCIAL (3+3 HORAS)"/>
    <s v="2011-01-01 00:00:00.0"/>
    <s v="null"/>
    <s v="PI100798"/>
    <s v="TITULAR"/>
    <s v="R111"/>
    <x v="7"/>
    <n v="265"/>
    <s v="ESTADÍSTICA E INVESTIGACIÓN OPERATIVA"/>
  </r>
  <r>
    <x v="7"/>
    <n v="16522419"/>
    <s v="EUE"/>
    <n v="764"/>
    <s v="764R"/>
    <s v="GRUPO-A1"/>
    <s v="Enfermería comunitaria I"/>
    <s v="GR"/>
    <s v="GRUPO REDUCIDO"/>
    <s v="764R"/>
    <s v="GR de Enfermería comunitaria I"/>
    <s v="GRUPO-A1"/>
    <s v="GR de Enfermería comunitaria I"/>
    <s v="2S"/>
    <n v="16522419"/>
    <s v="ARANDA"/>
    <s v="AYENSA"/>
    <s v="ÁNGEL"/>
    <s v="anaranda"/>
    <s v="angel.aranda@unirioja.es"/>
    <n v="1"/>
    <n v="1"/>
    <x v="0"/>
    <s v="A-0537"/>
    <s v="TITULAR"/>
    <s v="P03"/>
    <s v="TIEMPO PARCIAL (3+3 HORAS)"/>
    <s v="2011-01-01 00:00:00.0"/>
    <s v="null"/>
    <s v="PI100798"/>
    <s v="TITULAR"/>
    <s v="R111"/>
    <x v="7"/>
    <n v="265"/>
    <s v="ESTADÍSTICA E INVESTIGACIÓN OPERATIVA"/>
  </r>
  <r>
    <x v="7"/>
    <n v="16522419"/>
    <s v="EUE"/>
    <n v="764"/>
    <s v="764R"/>
    <s v="GRUPO-A2"/>
    <s v="Enfermería comunitaria I"/>
    <s v="GR"/>
    <s v="GRUPO REDUCIDO"/>
    <s v="764R"/>
    <s v="GR de Enfermería comunitaria I"/>
    <s v="GRUPO-A2"/>
    <s v="GR de Enfermería comunitaria I"/>
    <s v="2S"/>
    <n v="16522419"/>
    <s v="ARANDA"/>
    <s v="AYENSA"/>
    <s v="ÁNGEL"/>
    <s v="anaranda"/>
    <s v="angel.aranda@unirioja.es"/>
    <n v="1"/>
    <n v="1"/>
    <x v="0"/>
    <s v="A-0537"/>
    <s v="TITULAR"/>
    <s v="P03"/>
    <s v="TIEMPO PARCIAL (3+3 HORAS)"/>
    <s v="2011-01-01 00:00:00.0"/>
    <s v="null"/>
    <s v="PI100798"/>
    <s v="TITULAR"/>
    <s v="R111"/>
    <x v="7"/>
    <n v="265"/>
    <s v="ESTADÍSTICA E INVESTIGACIÓN OPERATIVA"/>
  </r>
  <r>
    <x v="7"/>
    <n v="16522419"/>
    <s v="EUE"/>
    <n v="764"/>
    <s v="764R"/>
    <s v="GRUPO-A3"/>
    <s v="Enfermería comunitaria I"/>
    <s v="GR"/>
    <s v="GRUPO REDUCIDO"/>
    <s v="764R"/>
    <s v="GR de Enfermería comunitaria I"/>
    <s v="GRUPO-A3"/>
    <s v="GR de Enfermería comunitaria I"/>
    <s v="2S"/>
    <n v="16522419"/>
    <s v="ARANDA"/>
    <s v="AYENSA"/>
    <s v="ÁNGEL"/>
    <s v="anaranda"/>
    <s v="angel.aranda@unirioja.es"/>
    <n v="1"/>
    <n v="1"/>
    <x v="0"/>
    <s v="A-0537"/>
    <s v="TITULAR"/>
    <s v="P03"/>
    <s v="TIEMPO PARCIAL (3+3 HORAS)"/>
    <s v="2011-01-01 00:00:00.0"/>
    <s v="null"/>
    <s v="PI100798"/>
    <s v="TITULAR"/>
    <s v="R111"/>
    <x v="7"/>
    <n v="265"/>
    <s v="ESTADÍSTICA E INVESTIGACIÓN OPERATIVA"/>
  </r>
  <r>
    <x v="7"/>
    <n v="52410292"/>
    <s v="EUE"/>
    <n v="765"/>
    <s v="765G"/>
    <s v="GRUPO-A"/>
    <s v="Enfermería médico quirúrgica I"/>
    <s v="GG"/>
    <s v="GRUPO GRANDE"/>
    <s v="765G"/>
    <s v="GG de Enfermería médico quirúrgica I"/>
    <s v="GRUPO-A"/>
    <s v="GG de Enfermería médico quirúrgica I"/>
    <s v="2S"/>
    <n v="52410292"/>
    <s v="JUÁREZ"/>
    <s v="VELA"/>
    <s v="RAÚL"/>
    <s v="rajuarez"/>
    <s v="raul.juarez@unirioja.es"/>
    <n v="7.6"/>
    <n v="7.6"/>
    <x v="1"/>
    <n v="504"/>
    <s v="PROFESOR TITULAR UNIVERSIDAD"/>
    <s v="C01"/>
    <s v="TIEMPO COMPLETO"/>
    <s v="2018-09-17 00:00:00.0"/>
    <s v="null"/>
    <s v="DF100356"/>
    <s v="PROFESOR TITULAR DE UNIVERSIDAD"/>
    <s v="R101"/>
    <x v="4"/>
    <n v="255"/>
    <s v="ENFERMERÍA"/>
  </r>
  <r>
    <x v="7"/>
    <n v="52410292"/>
    <s v="EUE"/>
    <n v="765"/>
    <s v="765R"/>
    <s v="GRUPO-A1"/>
    <s v="Enfermería médico quirúrgica I"/>
    <s v="GR"/>
    <s v="GRUPO REDUCIDO"/>
    <s v="765R"/>
    <s v="GR de Enfermería médico quirúrgica I"/>
    <s v="GRUPO-A1"/>
    <s v="GR de Enfermería médico quirúrgica I"/>
    <s v="2S"/>
    <n v="52410292"/>
    <s v="JUÁREZ"/>
    <s v="VELA"/>
    <s v="RAÚL"/>
    <s v="rajuarez"/>
    <s v="raul.juarez@unirioja.es"/>
    <n v="1.4"/>
    <n v="1.4"/>
    <x v="1"/>
    <n v="504"/>
    <s v="PROFESOR TITULAR UNIVERSIDAD"/>
    <s v="C01"/>
    <s v="TIEMPO COMPLETO"/>
    <s v="2018-09-17 00:00:00.0"/>
    <s v="null"/>
    <s v="DF100356"/>
    <s v="PROFESOR TITULAR DE UNIVERSIDAD"/>
    <s v="R101"/>
    <x v="4"/>
    <n v="255"/>
    <s v="ENFERMERÍA"/>
  </r>
  <r>
    <x v="7"/>
    <n v="52410292"/>
    <s v="EUE"/>
    <n v="765"/>
    <s v="765R"/>
    <s v="GRUPO-A2"/>
    <s v="Enfermería médico quirúrgica I"/>
    <s v="GR"/>
    <s v="GRUPO REDUCIDO"/>
    <s v="765R"/>
    <s v="GR de Enfermería médico quirúrgica I"/>
    <s v="GRUPO-A2"/>
    <s v="GR de Enfermería médico quirúrgica I"/>
    <s v="2S"/>
    <n v="52410292"/>
    <s v="JUÁREZ"/>
    <s v="VELA"/>
    <s v="RAÚL"/>
    <s v="rajuarez"/>
    <s v="raul.juarez@unirioja.es"/>
    <n v="1.4"/>
    <n v="1.4"/>
    <x v="1"/>
    <n v="504"/>
    <s v="PROFESOR TITULAR UNIVERSIDAD"/>
    <s v="C01"/>
    <s v="TIEMPO COMPLETO"/>
    <s v="2018-09-17 00:00:00.0"/>
    <s v="null"/>
    <s v="DF100356"/>
    <s v="PROFESOR TITULAR DE UNIVERSIDAD"/>
    <s v="R101"/>
    <x v="4"/>
    <n v="255"/>
    <s v="ENFERMERÍA"/>
  </r>
  <r>
    <x v="7"/>
    <n v="52410292"/>
    <s v="EUE"/>
    <n v="765"/>
    <s v="765R"/>
    <s v="GRUPO-A3"/>
    <s v="Enfermería médico quirúrgica I"/>
    <s v="GR"/>
    <s v="GRUPO REDUCIDO"/>
    <s v="765R"/>
    <s v="GR de Enfermería médico quirúrgica I"/>
    <s v="GRUPO-A3"/>
    <s v="GR de Enfermería médico quirúrgica I"/>
    <s v="2S"/>
    <n v="52410292"/>
    <s v="JUÁREZ"/>
    <s v="VELA"/>
    <s v="RAÚL"/>
    <s v="rajuarez"/>
    <s v="raul.juarez@unirioja.es"/>
    <n v="1.4"/>
    <n v="1.4"/>
    <x v="1"/>
    <n v="504"/>
    <s v="PROFESOR TITULAR UNIVERSIDAD"/>
    <s v="C01"/>
    <s v="TIEMPO COMPLETO"/>
    <s v="2018-09-17 00:00:00.0"/>
    <s v="null"/>
    <s v="DF100356"/>
    <s v="PROFESOR TITULAR DE UNIVERSIDAD"/>
    <s v="R101"/>
    <x v="4"/>
    <n v="255"/>
    <s v="ENFERMERÍA"/>
  </r>
  <r>
    <x v="8"/>
    <n v="34798214"/>
    <s v="FLE"/>
    <n v="767"/>
    <s v="016G"/>
    <s v="GRUPO-A"/>
    <s v="Introducción a la literatura española"/>
    <s v="GG"/>
    <s v="GRUPO GRANDE"/>
    <s v="016G"/>
    <s v="TEORIA DE INTRODUCCIÓN A LA LITERATURA ESPAÑOLA"/>
    <s v="GRUPO-A"/>
    <s v="Grupo de Teoría de INTRODUCCIÓN A LA LITERATURA ESPAÑOLA"/>
    <s v="1S"/>
    <n v="34798214"/>
    <s v="MARTÍNEZ"/>
    <s v="LÓPEZ"/>
    <s v="Mª ISABEL"/>
    <s v="mamartlop"/>
    <s v="maribel.martinez@unirioja.es"/>
    <n v="0"/>
    <n v="0"/>
    <x v="0"/>
    <n v="504"/>
    <s v="PROFESOR TITULAR UNIVERSIDAD"/>
    <s v="C01"/>
    <s v="TIEMPO COMPLETO"/>
    <s v="2018-11-26 00:00:00.0"/>
    <s v="null"/>
    <s v="DF31547"/>
    <s v="PROFESOR TITULAR DE UNIVERSIDAD"/>
    <s v="R106"/>
    <x v="5"/>
    <n v="583"/>
    <s v="LITERATURA ESPAÑOLA"/>
  </r>
  <r>
    <x v="8"/>
    <n v="72801386"/>
    <s v="FLE"/>
    <n v="767"/>
    <s v="016G"/>
    <s v="GRUPO-A"/>
    <s v="Introducción a la literatura española"/>
    <s v="GG"/>
    <s v="GRUPO GRANDE"/>
    <s v="016G"/>
    <s v="TEORIA DE INTRODUCCIÓN A LA LITERATURA ESPAÑOLA"/>
    <s v="GRUPO-A"/>
    <s v="Grupo de Teoría de INTRODUCCIÓN A LA LITERATURA ESPAÑOLA"/>
    <s v="1S"/>
    <n v="72801386"/>
    <s v="SAINZ"/>
    <s v="BARIAIN"/>
    <s v="ISABEL"/>
    <s v="issainb"/>
    <s v="isabel.sainzb@unirioja.es"/>
    <n v="4.5"/>
    <n v="4.5"/>
    <x v="1"/>
    <n v="536"/>
    <s v="PROFESOR INTERINO"/>
    <s v="P06"/>
    <s v="TIEMPO PARCIAL (6+6 HORAS)"/>
    <s v="2018-09-18 00:00:00.0"/>
    <s v="null"/>
    <s v="PI101365"/>
    <s v="PROFESOR CONTRATADO INTERINO"/>
    <s v="R106"/>
    <x v="5"/>
    <n v="583"/>
    <s v="LITERATURA ESPAÑOLA"/>
  </r>
  <r>
    <x v="8"/>
    <n v="72801386"/>
    <s v="FLE"/>
    <n v="767"/>
    <s v="016R"/>
    <s v="GRUPO-A1"/>
    <s v="Introducción a la literatura española"/>
    <s v="GR"/>
    <s v="GRUPO REDUCIDO"/>
    <s v="016R"/>
    <s v="PRÁCTICA DE INTRODUCCIÓN A LA LITERATURA ESPAÑOLA"/>
    <s v="GRUPO-A1"/>
    <s v="Grupo de Práctica de Introducción a la literatura española"/>
    <s v="1S"/>
    <n v="72801386"/>
    <s v="SAINZ"/>
    <s v="BARIAIN"/>
    <s v="ISABEL"/>
    <s v="issainb"/>
    <s v="isabel.sainzb@unirioja.es"/>
    <n v="1.5"/>
    <n v="1.5"/>
    <x v="1"/>
    <n v="536"/>
    <s v="PROFESOR INTERINO"/>
    <s v="P06"/>
    <s v="TIEMPO PARCIAL (6+6 HORAS)"/>
    <s v="2018-09-18 00:00:00.0"/>
    <s v="null"/>
    <s v="PI101365"/>
    <s v="PROFESOR CONTRATADO INTERINO"/>
    <s v="R106"/>
    <x v="5"/>
    <n v="583"/>
    <s v="LITERATURA ESPAÑOLA"/>
  </r>
  <r>
    <x v="8"/>
    <n v="72801386"/>
    <s v="FLE"/>
    <n v="767"/>
    <s v="016R"/>
    <s v="GRUPO-A2"/>
    <s v="Introducción a la literatura española"/>
    <s v="GR"/>
    <s v="GRUPO REDUCIDO"/>
    <s v="016R"/>
    <s v="PRÁCTICA DE INTRODUCCIÓN A LA LITERATURA ESPAÑOLA"/>
    <s v="GRUPO-A2"/>
    <s v="Grupo de Práctica de Introducción a la literatura española"/>
    <s v="1S"/>
    <n v="72801386"/>
    <s v="SAINZ"/>
    <s v="BARIAIN"/>
    <s v="ISABEL"/>
    <s v="issainb"/>
    <s v="isabel.sainzb@unirioja.es"/>
    <n v="1.5"/>
    <n v="1.5"/>
    <x v="1"/>
    <n v="536"/>
    <s v="PROFESOR INTERINO"/>
    <s v="P06"/>
    <s v="TIEMPO PARCIAL (6+6 HORAS)"/>
    <s v="2018-09-18 00:00:00.0"/>
    <s v="null"/>
    <s v="PI101365"/>
    <s v="PROFESOR CONTRATADO INTERINO"/>
    <s v="R106"/>
    <x v="5"/>
    <n v="583"/>
    <s v="LITERATURA ESPAÑOLA"/>
  </r>
  <r>
    <x v="8"/>
    <n v="72801386"/>
    <s v="FLE"/>
    <n v="767"/>
    <s v="016R"/>
    <s v="GRUPO-A3"/>
    <s v="Introducción a la literatura española"/>
    <s v="GR"/>
    <s v="GRUPO REDUCIDO"/>
    <s v="016R"/>
    <s v="PRÁCTICA DE INTRODUCCIÓN A LA LITERATURA ESPAÑOLA"/>
    <s v="GRUPO-A3"/>
    <s v="Grupo de Práctica de Introducción a la literatura española"/>
    <s v="1S"/>
    <n v="72801386"/>
    <s v="SAINZ"/>
    <s v="BARIAIN"/>
    <s v="ISABEL"/>
    <s v="issainb"/>
    <s v="isabel.sainzb@unirioja.es"/>
    <n v="1.5"/>
    <n v="1.5"/>
    <x v="1"/>
    <n v="536"/>
    <s v="PROFESOR INTERINO"/>
    <s v="P06"/>
    <s v="TIEMPO PARCIAL (6+6 HORAS)"/>
    <s v="2018-09-18 00:00:00.0"/>
    <s v="null"/>
    <s v="PI101365"/>
    <s v="PROFESOR CONTRATADO INTERINO"/>
    <s v="R106"/>
    <x v="5"/>
    <n v="583"/>
    <s v="LITERATURA ESPAÑOLA"/>
  </r>
  <r>
    <x v="9"/>
    <n v="34798214"/>
    <s v="FLE"/>
    <n v="767"/>
    <s v="016G"/>
    <s v="GRUPO-A"/>
    <s v="Introducción a la literatura española"/>
    <s v="GG"/>
    <s v="GRUPO GRANDE"/>
    <s v="016G"/>
    <s v="TEORIA DE INTRODUCCIÓN A LA LITERATURA ESPAÑOLA"/>
    <s v="GRUPO-A"/>
    <s v="Grupo de Teoría de INTRODUCCIÓN A LA LITERATURA ESPAÑOLA"/>
    <s v="1S"/>
    <n v="34798214"/>
    <s v="MARTÍNEZ"/>
    <s v="LÓPEZ"/>
    <s v="Mª ISABEL"/>
    <s v="mamartlop"/>
    <s v="maribel.martinez@unirioja.es"/>
    <n v="0"/>
    <m/>
    <x v="0"/>
    <n v="504"/>
    <s v="PROFESOR TITULAR UNIVERSIDAD"/>
    <s v="C01"/>
    <s v="TIEMPO COMPLETO"/>
    <s v="2018-11-26 00:00:00.0"/>
    <s v="null"/>
    <s v="DF31547"/>
    <s v="PROFESOR TITULAR DE UNIVERSIDAD"/>
    <s v="R106"/>
    <x v="5"/>
    <n v="583"/>
    <s v="LITERATURA ESPAÑOLA"/>
  </r>
  <r>
    <x v="9"/>
    <n v="72801386"/>
    <s v="FLE"/>
    <n v="767"/>
    <s v="016G"/>
    <s v="GRUPO-A"/>
    <s v="Introducción a la literatura española"/>
    <s v="GG"/>
    <s v="GRUPO GRANDE"/>
    <s v="016G"/>
    <s v="TEORIA DE INTRODUCCIÓN A LA LITERATURA ESPAÑOLA"/>
    <s v="GRUPO-A"/>
    <s v="Grupo de Teoría de INTRODUCCIÓN A LA LITERATURA ESPAÑOLA"/>
    <s v="1S"/>
    <n v="72801386"/>
    <s v="SAINZ"/>
    <s v="BARIAIN"/>
    <s v="ISABEL"/>
    <s v="issainb"/>
    <s v="isabel.sainzb@unirioja.es"/>
    <n v="4.5"/>
    <m/>
    <x v="1"/>
    <n v="536"/>
    <s v="PROFESOR INTERINO"/>
    <s v="P06"/>
    <s v="TIEMPO PARCIAL (6+6 HORAS)"/>
    <s v="2018-09-18 00:00:00.0"/>
    <s v="null"/>
    <s v="PI101365"/>
    <s v="PROFESOR CONTRATADO INTERINO"/>
    <s v="R106"/>
    <x v="5"/>
    <n v="583"/>
    <s v="LITERATURA ESPAÑOLA"/>
  </r>
  <r>
    <x v="9"/>
    <n v="72801386"/>
    <s v="FLE"/>
    <n v="767"/>
    <s v="016R"/>
    <s v="GRUPO-A1"/>
    <s v="Introducción a la literatura española"/>
    <s v="GR"/>
    <s v="GRUPO REDUCIDO"/>
    <s v="016R"/>
    <s v="PRÁCTICA DE INTRODUCCIÓN A LA LITERATURA ESPAÑOLA"/>
    <s v="GRUPO-A1"/>
    <s v="Grupo de Práctica de Introducción a la literatura española"/>
    <s v="1S"/>
    <n v="72801386"/>
    <s v="SAINZ"/>
    <s v="BARIAIN"/>
    <s v="ISABEL"/>
    <s v="issainb"/>
    <s v="isabel.sainzb@unirioja.es"/>
    <n v="1.5"/>
    <m/>
    <x v="1"/>
    <n v="536"/>
    <s v="PROFESOR INTERINO"/>
    <s v="P06"/>
    <s v="TIEMPO PARCIAL (6+6 HORAS)"/>
    <s v="2018-09-18 00:00:00.0"/>
    <s v="null"/>
    <s v="PI101365"/>
    <s v="PROFESOR CONTRATADO INTERINO"/>
    <s v="R106"/>
    <x v="5"/>
    <n v="583"/>
    <s v="LITERATURA ESPAÑOLA"/>
  </r>
  <r>
    <x v="9"/>
    <n v="72801386"/>
    <s v="FLE"/>
    <n v="767"/>
    <s v="016R"/>
    <s v="GRUPO-A2"/>
    <s v="Introducción a la literatura española"/>
    <s v="GR"/>
    <s v="GRUPO REDUCIDO"/>
    <s v="016R"/>
    <s v="PRÁCTICA DE INTRODUCCIÓN A LA LITERATURA ESPAÑOLA"/>
    <s v="GRUPO-A2"/>
    <s v="Grupo de Práctica de Introducción a la literatura española"/>
    <s v="1S"/>
    <n v="72801386"/>
    <s v="SAINZ"/>
    <s v="BARIAIN"/>
    <s v="ISABEL"/>
    <s v="issainb"/>
    <s v="isabel.sainzb@unirioja.es"/>
    <n v="1.5"/>
    <m/>
    <x v="1"/>
    <n v="536"/>
    <s v="PROFESOR INTERINO"/>
    <s v="P06"/>
    <s v="TIEMPO PARCIAL (6+6 HORAS)"/>
    <s v="2018-09-18 00:00:00.0"/>
    <s v="null"/>
    <s v="PI101365"/>
    <s v="PROFESOR CONTRATADO INTERINO"/>
    <s v="R106"/>
    <x v="5"/>
    <n v="583"/>
    <s v="LITERATURA ESPAÑOLA"/>
  </r>
  <r>
    <x v="9"/>
    <n v="72801386"/>
    <s v="FLE"/>
    <n v="767"/>
    <s v="016R"/>
    <s v="GRUPO-A3"/>
    <s v="Introducción a la literatura española"/>
    <s v="GR"/>
    <s v="GRUPO REDUCIDO"/>
    <s v="016R"/>
    <s v="PRÁCTICA DE INTRODUCCIÓN A LA LITERATURA ESPAÑOLA"/>
    <s v="GRUPO-A3"/>
    <s v="Grupo de Práctica de Introducción a la literatura española"/>
    <s v="1S"/>
    <n v="72801386"/>
    <s v="SAINZ"/>
    <s v="BARIAIN"/>
    <s v="ISABEL"/>
    <s v="issainb"/>
    <s v="isabel.sainzb@unirioja.es"/>
    <n v="1.5"/>
    <m/>
    <x v="1"/>
    <n v="536"/>
    <s v="PROFESOR INTERINO"/>
    <s v="P06"/>
    <s v="TIEMPO PARCIAL (6+6 HORAS)"/>
    <s v="2018-09-18 00:00:00.0"/>
    <s v="null"/>
    <s v="PI101365"/>
    <s v="PROFESOR CONTRATADO INTERINO"/>
    <s v="R106"/>
    <x v="5"/>
    <n v="583"/>
    <s v="LITERATURA ESPAÑOLA"/>
  </r>
  <r>
    <x v="10"/>
    <n v="34798214"/>
    <s v="FLE"/>
    <n v="767"/>
    <s v="016G"/>
    <s v="GRUPO-A"/>
    <s v="Introducción a la literatura española"/>
    <s v="GG"/>
    <s v="GRUPO GRANDE"/>
    <s v="016G"/>
    <s v="TEORIA DE INTRODUCCIÓN A LA LITERATURA ESPAÑOLA"/>
    <s v="GRUPO-A"/>
    <s v="Grupo de Teoría de INTRODUCCIÓN A LA LITERATURA ESPAÑOLA"/>
    <s v="1S"/>
    <n v="34798214"/>
    <s v="MARTÍNEZ"/>
    <s v="LÓPEZ"/>
    <s v="Mª ISABEL"/>
    <s v="mamartlop"/>
    <s v="maribel.martinez@unirioja.es"/>
    <n v="0"/>
    <m/>
    <x v="0"/>
    <n v="504"/>
    <s v="PROFESOR TITULAR UNIVERSIDAD"/>
    <s v="C01"/>
    <s v="TIEMPO COMPLETO"/>
    <s v="2018-11-26 00:00:00.0"/>
    <s v="null"/>
    <s v="DF31547"/>
    <s v="PROFESOR TITULAR DE UNIVERSIDAD"/>
    <s v="R106"/>
    <x v="5"/>
    <n v="583"/>
    <s v="LITERATURA ESPAÑOLA"/>
  </r>
  <r>
    <x v="10"/>
    <n v="72801386"/>
    <s v="FLE"/>
    <n v="767"/>
    <s v="016G"/>
    <s v="GRUPO-A"/>
    <s v="Introducción a la literatura española"/>
    <s v="GG"/>
    <s v="GRUPO GRANDE"/>
    <s v="016G"/>
    <s v="TEORIA DE INTRODUCCIÓN A LA LITERATURA ESPAÑOLA"/>
    <s v="GRUPO-A"/>
    <s v="Grupo de Teoría de INTRODUCCIÓN A LA LITERATURA ESPAÑOLA"/>
    <s v="1S"/>
    <n v="72801386"/>
    <s v="SAINZ"/>
    <s v="BARIAIN"/>
    <s v="ISABEL"/>
    <s v="issainb"/>
    <s v="isabel.sainzb@unirioja.es"/>
    <n v="4.5"/>
    <m/>
    <x v="1"/>
    <n v="536"/>
    <s v="PROFESOR INTERINO"/>
    <s v="P06"/>
    <s v="TIEMPO PARCIAL (6+6 HORAS)"/>
    <s v="2018-09-18 00:00:00.0"/>
    <s v="null"/>
    <s v="PI101365"/>
    <s v="PROFESOR CONTRATADO INTERINO"/>
    <s v="R106"/>
    <x v="5"/>
    <n v="583"/>
    <s v="LITERATURA ESPAÑOLA"/>
  </r>
  <r>
    <x v="10"/>
    <n v="72801386"/>
    <s v="FLE"/>
    <n v="767"/>
    <s v="016R"/>
    <s v="GRUPO-A1"/>
    <s v="Introducción a la literatura española"/>
    <s v="GR"/>
    <s v="GRUPO REDUCIDO"/>
    <s v="016R"/>
    <s v="PRÁCTICA DE INTRODUCCIÓN A LA LITERATURA ESPAÑOLA"/>
    <s v="GRUPO-A1"/>
    <s v="Grupo de Práctica de Introducción a la literatura española"/>
    <s v="1S"/>
    <n v="72801386"/>
    <s v="SAINZ"/>
    <s v="BARIAIN"/>
    <s v="ISABEL"/>
    <s v="issainb"/>
    <s v="isabel.sainzb@unirioja.es"/>
    <n v="1.5"/>
    <m/>
    <x v="1"/>
    <n v="536"/>
    <s v="PROFESOR INTERINO"/>
    <s v="P06"/>
    <s v="TIEMPO PARCIAL (6+6 HORAS)"/>
    <s v="2018-09-18 00:00:00.0"/>
    <s v="null"/>
    <s v="PI101365"/>
    <s v="PROFESOR CONTRATADO INTERINO"/>
    <s v="R106"/>
    <x v="5"/>
    <n v="583"/>
    <s v="LITERATURA ESPAÑOLA"/>
  </r>
  <r>
    <x v="10"/>
    <n v="72801386"/>
    <s v="FLE"/>
    <n v="767"/>
    <s v="016R"/>
    <s v="GRUPO-A2"/>
    <s v="Introducción a la literatura española"/>
    <s v="GR"/>
    <s v="GRUPO REDUCIDO"/>
    <s v="016R"/>
    <s v="PRÁCTICA DE INTRODUCCIÓN A LA LITERATURA ESPAÑOLA"/>
    <s v="GRUPO-A2"/>
    <s v="Grupo de Práctica de Introducción a la literatura española"/>
    <s v="1S"/>
    <n v="72801386"/>
    <s v="SAINZ"/>
    <s v="BARIAIN"/>
    <s v="ISABEL"/>
    <s v="issainb"/>
    <s v="isabel.sainzb@unirioja.es"/>
    <n v="1.5"/>
    <m/>
    <x v="1"/>
    <n v="536"/>
    <s v="PROFESOR INTERINO"/>
    <s v="P06"/>
    <s v="TIEMPO PARCIAL (6+6 HORAS)"/>
    <s v="2018-09-18 00:00:00.0"/>
    <s v="null"/>
    <s v="PI101365"/>
    <s v="PROFESOR CONTRATADO INTERINO"/>
    <s v="R106"/>
    <x v="5"/>
    <n v="583"/>
    <s v="LITERATURA ESPAÑOLA"/>
  </r>
  <r>
    <x v="10"/>
    <n v="72801386"/>
    <s v="FLE"/>
    <n v="767"/>
    <s v="016R"/>
    <s v="GRUPO-A3"/>
    <s v="Introducción a la literatura española"/>
    <s v="GR"/>
    <s v="GRUPO REDUCIDO"/>
    <s v="016R"/>
    <s v="PRÁCTICA DE INTRODUCCIÓN A LA LITERATURA ESPAÑOLA"/>
    <s v="GRUPO-A3"/>
    <s v="Grupo de Práctica de Introducción a la literatura española"/>
    <s v="1S"/>
    <n v="72801386"/>
    <s v="SAINZ"/>
    <s v="BARIAIN"/>
    <s v="ISABEL"/>
    <s v="issainb"/>
    <s v="isabel.sainzb@unirioja.es"/>
    <n v="1.5"/>
    <m/>
    <x v="1"/>
    <n v="536"/>
    <s v="PROFESOR INTERINO"/>
    <s v="P06"/>
    <s v="TIEMPO PARCIAL (6+6 HORAS)"/>
    <s v="2018-09-18 00:00:00.0"/>
    <s v="null"/>
    <s v="PI101365"/>
    <s v="PROFESOR CONTRATADO INTERINO"/>
    <s v="R106"/>
    <x v="5"/>
    <n v="583"/>
    <s v="LITERATURA ESPAÑOLA"/>
  </r>
  <r>
    <x v="8"/>
    <n v="73134033"/>
    <s v="FLE"/>
    <n v="768"/>
    <s v="020G"/>
    <s v="GRUPO-A"/>
    <s v="Lengua y literatura clásicas"/>
    <s v="GG"/>
    <s v="GRUPO GRANDE"/>
    <s v="020G"/>
    <s v="TEORIA DE LENGUA Y LITERATURA CLÁSICAS"/>
    <s v="GRUPO-A"/>
    <s v="Grupo de Teoria de LENGUA Y LITERATURA CLÁSICAS"/>
    <s v="2S"/>
    <n v="73134033"/>
    <s v="IBARZO"/>
    <s v="JOVEN"/>
    <s v="CLAUDIA"/>
    <s v="clibarzo"/>
    <s v="claudia.ibarzo@unirioja.es"/>
    <n v="4.5"/>
    <n v="4.5"/>
    <x v="1"/>
    <n v="536"/>
    <s v="PROFESOR INTERINO"/>
    <s v="C01"/>
    <s v="TIEMPO COMPLETO"/>
    <s v="2019-02-11 00:00:00.0"/>
    <s v="2019-07-28 00:00:00.0"/>
    <s v="PI101456"/>
    <s v="PROFESOR CONTRATADO INTERINO"/>
    <s v="R106"/>
    <x v="5"/>
    <n v="355"/>
    <s v="FILOLOGÍA LATINA"/>
  </r>
  <r>
    <x v="8"/>
    <n v="73134033"/>
    <s v="FLE"/>
    <n v="768"/>
    <s v="020R"/>
    <s v="GRUPO-A1"/>
    <s v="Lengua y literatura clásicas"/>
    <s v="GR"/>
    <s v="GRUPO REDUCIDO"/>
    <s v="020R"/>
    <s v="PRÁCTICA DE LENGUA Y LITERATURA CLÁSICAS"/>
    <s v="GRUPO-A1"/>
    <s v="Grupo de Práctica de Lengua y literatura clásicas"/>
    <s v="2S"/>
    <n v="73134033"/>
    <s v="IBARZO"/>
    <s v="JOVEN"/>
    <s v="CLAUDIA"/>
    <s v="clibarzo"/>
    <s v="claudia.ibarzo@unirioja.es"/>
    <n v="1.5"/>
    <n v="1.5"/>
    <x v="1"/>
    <n v="536"/>
    <s v="PROFESOR INTERINO"/>
    <s v="C01"/>
    <s v="TIEMPO COMPLETO"/>
    <s v="2019-02-11 00:00:00.0"/>
    <s v="2019-07-28 00:00:00.0"/>
    <s v="PI101456"/>
    <s v="PROFESOR CONTRATADO INTERINO"/>
    <s v="R106"/>
    <x v="5"/>
    <n v="355"/>
    <s v="FILOLOGÍA LATINA"/>
  </r>
  <r>
    <x v="8"/>
    <n v="73134033"/>
    <s v="FLE"/>
    <n v="768"/>
    <s v="020R"/>
    <s v="GRUPO-A2"/>
    <s v="Lengua y literatura clásicas"/>
    <s v="GR"/>
    <s v="GRUPO REDUCIDO"/>
    <s v="020R"/>
    <s v="PRÁCTICA DE LENGUA Y LITERATURA CLÁSICAS"/>
    <s v="GRUPO-A2"/>
    <s v="Grupo de Práctica de Lengua y literatura clásicas"/>
    <s v="2S"/>
    <n v="73134033"/>
    <s v="IBARZO"/>
    <s v="JOVEN"/>
    <s v="CLAUDIA"/>
    <s v="clibarzo"/>
    <s v="claudia.ibarzo@unirioja.es"/>
    <n v="1.5"/>
    <n v="1.5"/>
    <x v="1"/>
    <n v="536"/>
    <s v="PROFESOR INTERINO"/>
    <s v="C01"/>
    <s v="TIEMPO COMPLETO"/>
    <s v="2019-02-11 00:00:00.0"/>
    <s v="2019-07-28 00:00:00.0"/>
    <s v="PI101456"/>
    <s v="PROFESOR CONTRATADO INTERINO"/>
    <s v="R106"/>
    <x v="5"/>
    <n v="355"/>
    <s v="FILOLOGÍA LATINA"/>
  </r>
  <r>
    <x v="8"/>
    <n v="73134033"/>
    <s v="FLE"/>
    <n v="768"/>
    <s v="020R"/>
    <s v="GRUPO-A3"/>
    <s v="Lengua y literatura clásicas"/>
    <s v="GR"/>
    <s v="GRUPO REDUCIDO"/>
    <s v="020R"/>
    <s v="PRÁCTICA DE LENGUA Y LITERATURA CLÁSICAS"/>
    <s v="GRUPO-A3"/>
    <s v="Grupo de Práctica de Lengua y literatura clásicas"/>
    <s v="2S"/>
    <n v="73134033"/>
    <s v="IBARZO"/>
    <s v="JOVEN"/>
    <s v="CLAUDIA"/>
    <s v="clibarzo"/>
    <s v="claudia.ibarzo@unirioja.es"/>
    <n v="1.5"/>
    <n v="1.5"/>
    <x v="1"/>
    <n v="536"/>
    <s v="PROFESOR INTERINO"/>
    <s v="C01"/>
    <s v="TIEMPO COMPLETO"/>
    <s v="2019-02-11 00:00:00.0"/>
    <s v="2019-07-28 00:00:00.0"/>
    <s v="PI101456"/>
    <s v="PROFESOR CONTRATADO INTERINO"/>
    <s v="R106"/>
    <x v="5"/>
    <n v="355"/>
    <s v="FILOLOGÍA LATINA"/>
  </r>
  <r>
    <x v="9"/>
    <n v="73134033"/>
    <s v="FLE"/>
    <n v="768"/>
    <s v="020G"/>
    <s v="GRUPO-A"/>
    <s v="Lengua y literatura clásicas"/>
    <s v="GG"/>
    <s v="GRUPO GRANDE"/>
    <s v="020G"/>
    <s v="TEORIA DE LENGUA Y LITERATURA CLÁSICAS"/>
    <s v="GRUPO-A"/>
    <s v="Grupo de Teoria de LENGUA Y LITERATURA CLÁSICAS"/>
    <s v="2S"/>
    <n v="73134033"/>
    <s v="IBARZO"/>
    <s v="JOVEN"/>
    <s v="CLAUDIA"/>
    <s v="clibarzo"/>
    <s v="claudia.ibarzo@unirioja.es"/>
    <n v="4.5"/>
    <m/>
    <x v="1"/>
    <n v="536"/>
    <s v="PROFESOR INTERINO"/>
    <s v="C01"/>
    <s v="TIEMPO COMPLETO"/>
    <s v="2019-02-11 00:00:00.0"/>
    <s v="2019-07-28 00:00:00.0"/>
    <s v="PI101456"/>
    <s v="PROFESOR CONTRATADO INTERINO"/>
    <s v="R106"/>
    <x v="5"/>
    <n v="355"/>
    <s v="FILOLOGÍA LATINA"/>
  </r>
  <r>
    <x v="9"/>
    <n v="73134033"/>
    <s v="FLE"/>
    <n v="768"/>
    <s v="020R"/>
    <s v="GRUPO-A1"/>
    <s v="Lengua y literatura clásicas"/>
    <s v="GR"/>
    <s v="GRUPO REDUCIDO"/>
    <s v="020R"/>
    <s v="PRÁCTICA DE LENGUA Y LITERATURA CLÁSICAS"/>
    <s v="GRUPO-A1"/>
    <s v="Grupo de Práctica de Lengua y literatura clásicas"/>
    <s v="2S"/>
    <n v="73134033"/>
    <s v="IBARZO"/>
    <s v="JOVEN"/>
    <s v="CLAUDIA"/>
    <s v="clibarzo"/>
    <s v="claudia.ibarzo@unirioja.es"/>
    <n v="1.5"/>
    <m/>
    <x v="1"/>
    <n v="536"/>
    <s v="PROFESOR INTERINO"/>
    <s v="C01"/>
    <s v="TIEMPO COMPLETO"/>
    <s v="2019-02-11 00:00:00.0"/>
    <s v="2019-07-28 00:00:00.0"/>
    <s v="PI101456"/>
    <s v="PROFESOR CONTRATADO INTERINO"/>
    <s v="R106"/>
    <x v="5"/>
    <n v="355"/>
    <s v="FILOLOGÍA LATINA"/>
  </r>
  <r>
    <x v="9"/>
    <n v="73134033"/>
    <s v="FLE"/>
    <n v="768"/>
    <s v="020R"/>
    <s v="GRUPO-A2"/>
    <s v="Lengua y literatura clásicas"/>
    <s v="GR"/>
    <s v="GRUPO REDUCIDO"/>
    <s v="020R"/>
    <s v="PRÁCTICA DE LENGUA Y LITERATURA CLÁSICAS"/>
    <s v="GRUPO-A2"/>
    <s v="Grupo de Práctica de Lengua y literatura clásicas"/>
    <s v="2S"/>
    <n v="73134033"/>
    <s v="IBARZO"/>
    <s v="JOVEN"/>
    <s v="CLAUDIA"/>
    <s v="clibarzo"/>
    <s v="claudia.ibarzo@unirioja.es"/>
    <n v="1.5"/>
    <m/>
    <x v="1"/>
    <n v="536"/>
    <s v="PROFESOR INTERINO"/>
    <s v="C01"/>
    <s v="TIEMPO COMPLETO"/>
    <s v="2019-02-11 00:00:00.0"/>
    <s v="2019-07-28 00:00:00.0"/>
    <s v="PI101456"/>
    <s v="PROFESOR CONTRATADO INTERINO"/>
    <s v="R106"/>
    <x v="5"/>
    <n v="355"/>
    <s v="FILOLOGÍA LATINA"/>
  </r>
  <r>
    <x v="9"/>
    <n v="73134033"/>
    <s v="FLE"/>
    <n v="768"/>
    <s v="020R"/>
    <s v="GRUPO-A3"/>
    <s v="Lengua y literatura clásicas"/>
    <s v="GR"/>
    <s v="GRUPO REDUCIDO"/>
    <s v="020R"/>
    <s v="PRÁCTICA DE LENGUA Y LITERATURA CLÁSICAS"/>
    <s v="GRUPO-A3"/>
    <s v="Grupo de Práctica de Lengua y literatura clásicas"/>
    <s v="2S"/>
    <n v="73134033"/>
    <s v="IBARZO"/>
    <s v="JOVEN"/>
    <s v="CLAUDIA"/>
    <s v="clibarzo"/>
    <s v="claudia.ibarzo@unirioja.es"/>
    <n v="1.5"/>
    <m/>
    <x v="1"/>
    <n v="536"/>
    <s v="PROFESOR INTERINO"/>
    <s v="C01"/>
    <s v="TIEMPO COMPLETO"/>
    <s v="2019-02-11 00:00:00.0"/>
    <s v="2019-07-28 00:00:00.0"/>
    <s v="PI101456"/>
    <s v="PROFESOR CONTRATADO INTERINO"/>
    <s v="R106"/>
    <x v="5"/>
    <n v="355"/>
    <s v="FILOLOGÍA LATINA"/>
  </r>
  <r>
    <x v="10"/>
    <n v="73134033"/>
    <s v="FLE"/>
    <n v="768"/>
    <s v="020G"/>
    <s v="GRUPO-A"/>
    <s v="Lengua y literatura clásicas"/>
    <s v="GG"/>
    <s v="GRUPO GRANDE"/>
    <s v="020G"/>
    <s v="TEORIA DE LENGUA Y LITERATURA CLÁSICAS"/>
    <s v="GRUPO-A"/>
    <s v="Grupo de Teoria de LENGUA Y LITERATURA CLÁSICAS"/>
    <s v="2S"/>
    <n v="73134033"/>
    <s v="IBARZO"/>
    <s v="JOVEN"/>
    <s v="CLAUDIA"/>
    <s v="clibarzo"/>
    <s v="claudia.ibarzo@unirioja.es"/>
    <n v="4.5"/>
    <m/>
    <x v="1"/>
    <n v="536"/>
    <s v="PROFESOR INTERINO"/>
    <s v="C01"/>
    <s v="TIEMPO COMPLETO"/>
    <s v="2019-02-11 00:00:00.0"/>
    <s v="2019-07-28 00:00:00.0"/>
    <s v="PI101456"/>
    <s v="PROFESOR CONTRATADO INTERINO"/>
    <s v="R106"/>
    <x v="5"/>
    <n v="355"/>
    <s v="FILOLOGÍA LATINA"/>
  </r>
  <r>
    <x v="10"/>
    <n v="73134033"/>
    <s v="FLE"/>
    <n v="768"/>
    <s v="020R"/>
    <s v="GRUPO-A1"/>
    <s v="Lengua y literatura clásicas"/>
    <s v="GR"/>
    <s v="GRUPO REDUCIDO"/>
    <s v="020R"/>
    <s v="PRÁCTICA DE LENGUA Y LITERATURA CLÁSICAS"/>
    <s v="GRUPO-A1"/>
    <s v="Grupo de Práctica de Lengua y literatura clásicas"/>
    <s v="2S"/>
    <n v="73134033"/>
    <s v="IBARZO"/>
    <s v="JOVEN"/>
    <s v="CLAUDIA"/>
    <s v="clibarzo"/>
    <s v="claudia.ibarzo@unirioja.es"/>
    <n v="1.5"/>
    <m/>
    <x v="1"/>
    <n v="536"/>
    <s v="PROFESOR INTERINO"/>
    <s v="C01"/>
    <s v="TIEMPO COMPLETO"/>
    <s v="2019-02-11 00:00:00.0"/>
    <s v="2019-07-28 00:00:00.0"/>
    <s v="PI101456"/>
    <s v="PROFESOR CONTRATADO INTERINO"/>
    <s v="R106"/>
    <x v="5"/>
    <n v="355"/>
    <s v="FILOLOGÍA LATINA"/>
  </r>
  <r>
    <x v="10"/>
    <n v="73134033"/>
    <s v="FLE"/>
    <n v="768"/>
    <s v="020R"/>
    <s v="GRUPO-A2"/>
    <s v="Lengua y literatura clásicas"/>
    <s v="GR"/>
    <s v="GRUPO REDUCIDO"/>
    <s v="020R"/>
    <s v="PRÁCTICA DE LENGUA Y LITERATURA CLÁSICAS"/>
    <s v="GRUPO-A2"/>
    <s v="Grupo de Práctica de Lengua y literatura clásicas"/>
    <s v="2S"/>
    <n v="73134033"/>
    <s v="IBARZO"/>
    <s v="JOVEN"/>
    <s v="CLAUDIA"/>
    <s v="clibarzo"/>
    <s v="claudia.ibarzo@unirioja.es"/>
    <n v="1.5"/>
    <m/>
    <x v="1"/>
    <n v="536"/>
    <s v="PROFESOR INTERINO"/>
    <s v="C01"/>
    <s v="TIEMPO COMPLETO"/>
    <s v="2019-02-11 00:00:00.0"/>
    <s v="2019-07-28 00:00:00.0"/>
    <s v="PI101456"/>
    <s v="PROFESOR CONTRATADO INTERINO"/>
    <s v="R106"/>
    <x v="5"/>
    <n v="355"/>
    <s v="FILOLOGÍA LATINA"/>
  </r>
  <r>
    <x v="10"/>
    <n v="73134033"/>
    <s v="FLE"/>
    <n v="768"/>
    <s v="020R"/>
    <s v="GRUPO-A3"/>
    <s v="Lengua y literatura clásicas"/>
    <s v="GR"/>
    <s v="GRUPO REDUCIDO"/>
    <s v="020R"/>
    <s v="PRÁCTICA DE LENGUA Y LITERATURA CLÁSICAS"/>
    <s v="GRUPO-A3"/>
    <s v="Grupo de Práctica de Lengua y literatura clásicas"/>
    <s v="2S"/>
    <n v="73134033"/>
    <s v="IBARZO"/>
    <s v="JOVEN"/>
    <s v="CLAUDIA"/>
    <s v="clibarzo"/>
    <s v="claudia.ibarzo@unirioja.es"/>
    <n v="1.5"/>
    <m/>
    <x v="1"/>
    <n v="536"/>
    <s v="PROFESOR INTERINO"/>
    <s v="C01"/>
    <s v="TIEMPO COMPLETO"/>
    <s v="2019-02-11 00:00:00.0"/>
    <s v="2019-07-28 00:00:00.0"/>
    <s v="PI101456"/>
    <s v="PROFESOR CONTRATADO INTERINO"/>
    <s v="R106"/>
    <x v="5"/>
    <n v="355"/>
    <s v="FILOLOGÍA LATINA"/>
  </r>
  <r>
    <x v="6"/>
    <n v="16535879"/>
    <s v="FCE"/>
    <n v="769"/>
    <s v="103G"/>
    <s v="GRUPO-A"/>
    <s v="Segundo idioma moderno I: Francés"/>
    <s v="GG"/>
    <s v="GRUPO GRANDE"/>
    <s v="103G"/>
    <s v="TEORIA DE SEGUNDO IDIOMA MODERNO I: FRANCÉS"/>
    <s v="GRUPO-A"/>
    <s v="Grupo de Teoria deSEGUNDO IDIOMA MODERNO I: FRANCÉS"/>
    <s v="1S"/>
    <n v="16535879"/>
    <s v="IÑARREA"/>
    <s v="LAS HERAS"/>
    <s v="IGNACIO"/>
    <s v="iinarrea"/>
    <s v="ignacio.inarrea@unirioja.es"/>
    <n v="3"/>
    <n v="3"/>
    <x v="1"/>
    <n v="500"/>
    <s v="CATEDRATICO DE UNIVERSIDAD"/>
    <s v="C01"/>
    <s v="TIEMPO COMPLETO"/>
    <s v="2017-12-18 00:00:00.0"/>
    <s v="null"/>
    <s v="DF100353"/>
    <s v="CATEDRÁTICO DE UNIVERSIDAD"/>
    <s v="R107"/>
    <x v="6"/>
    <n v="335"/>
    <s v="FILOLOGÍA FRANCESA"/>
  </r>
  <r>
    <x v="6"/>
    <n v="16535879"/>
    <s v="FCE"/>
    <n v="769"/>
    <s v="103LI"/>
    <s v="GRUPO-A1"/>
    <s v="Segundo idioma moderno I: Francés"/>
    <s v="GLI"/>
    <s v="GRUPO DE LABORATORIO DE IDIOMAS"/>
    <s v="103LI"/>
    <s v="PRÁCTICAS DE LABORATORIO DE SEGUNDO IDIOMA MODERNO I: FRANCÉS"/>
    <s v="GRUPO-A1"/>
    <s v="Laboratorio de Idiomas de Segundo idioma moderno I: francés"/>
    <s v="1S"/>
    <n v="16535879"/>
    <s v="IÑARREA"/>
    <s v="LAS HERAS"/>
    <s v="IGNACIO"/>
    <s v="iinarrea"/>
    <s v="ignacio.inarrea@unirioja.es"/>
    <n v="1.5"/>
    <n v="1.5"/>
    <x v="1"/>
    <n v="500"/>
    <s v="CATEDRATICO DE UNIVERSIDAD"/>
    <s v="C01"/>
    <s v="TIEMPO COMPLETO"/>
    <s v="2017-12-18 00:00:00.0"/>
    <s v="null"/>
    <s v="DF100353"/>
    <s v="CATEDRÁTICO DE UNIVERSIDAD"/>
    <s v="R107"/>
    <x v="6"/>
    <n v="335"/>
    <s v="FILOLOGÍA FRANCESA"/>
  </r>
  <r>
    <x v="6"/>
    <n v="16535879"/>
    <s v="FCE"/>
    <n v="769"/>
    <s v="103R"/>
    <s v="GRUPO-A1"/>
    <s v="Segundo idioma moderno I: Francés"/>
    <s v="GR"/>
    <s v="GRUPO REDUCIDO"/>
    <s v="103R"/>
    <s v="PRÁCTICAS DE AULA DE SEGUNDO IDIOMA MODERNO I: FRANCÉS"/>
    <s v="GRUPO-A1"/>
    <s v="Prácticas de Aula de Segundo idioma moderno I: francés"/>
    <s v="1S"/>
    <n v="16535879"/>
    <s v="IÑARREA"/>
    <s v="LAS HERAS"/>
    <s v="IGNACIO"/>
    <s v="iinarrea"/>
    <s v="ignacio.inarrea@unirioja.es"/>
    <n v="1.5"/>
    <n v="1.5"/>
    <x v="1"/>
    <n v="500"/>
    <s v="CATEDRATICO DE UNIVERSIDAD"/>
    <s v="C01"/>
    <s v="TIEMPO COMPLETO"/>
    <s v="2017-12-18 00:00:00.0"/>
    <s v="null"/>
    <s v="DF100353"/>
    <s v="CATEDRÁTICO DE UNIVERSIDAD"/>
    <s v="R107"/>
    <x v="6"/>
    <n v="335"/>
    <s v="FILOLOGÍA FRANCESA"/>
  </r>
  <r>
    <x v="8"/>
    <n v="16535879"/>
    <s v="FLE"/>
    <n v="769"/>
    <s v="103G"/>
    <s v="GRUPO-A"/>
    <s v="Segundo idioma moderno I: Francés"/>
    <s v="GG"/>
    <s v="GRUPO GRANDE"/>
    <s v="103G"/>
    <s v="TEORIA DE SEGUNDO IDIOMA MODERNO I: FRANCÉS"/>
    <s v="GRUPO-A"/>
    <s v="Grupo de Teoria deSEGUNDO IDIOMA MODERNO I: FRANCÉS"/>
    <s v="1S"/>
    <n v="16535879"/>
    <s v="IÑARREA"/>
    <s v="LAS HERAS"/>
    <s v="IGNACIO"/>
    <s v="iinarrea"/>
    <s v="ignacio.inarrea@unirioja.es"/>
    <n v="3"/>
    <m/>
    <x v="1"/>
    <n v="500"/>
    <s v="CATEDRATICO DE UNIVERSIDAD"/>
    <s v="C01"/>
    <s v="TIEMPO COMPLETO"/>
    <s v="2017-12-18 00:00:00.0"/>
    <s v="null"/>
    <s v="DF100353"/>
    <s v="CATEDRÁTICO DE UNIVERSIDAD"/>
    <s v="R107"/>
    <x v="6"/>
    <n v="335"/>
    <s v="FILOLOGÍA FRANCESA"/>
  </r>
  <r>
    <x v="8"/>
    <s v="X4135783"/>
    <s v="FLE"/>
    <n v="769"/>
    <s v="103LI"/>
    <s v="GRUPO-A2"/>
    <s v="Segundo idioma moderno I: Francés"/>
    <s v="GLI"/>
    <s v="GRUPO DE LABORATORIO DE IDIOMAS"/>
    <s v="103LI"/>
    <s v="PRÁCTICAS DE LABORATORIO DE SEGUNDO IDIOMA MODERNO I: FRANCÉS"/>
    <s v="GRUPO-A2"/>
    <s v="Laboratorio de Idiomas de Segundo idioma moderno I: francés"/>
    <s v="1S"/>
    <s v="X4135783"/>
    <s v="VIEL"/>
    <s v="-"/>
    <s v="ANITA JOCELYNE MARIE"/>
    <s v="anviel"/>
    <s v="anita.viel@unirioja.es"/>
    <n v="1.5"/>
    <n v="1.5"/>
    <x v="1"/>
    <n v="532"/>
    <s v="LABORAL DOCENTE-ASOCIADO"/>
    <s v="P03"/>
    <s v="TIEMPO PARCIAL (3+3 HORAS)"/>
    <s v="2018-09-17 00:00:00.0"/>
    <s v="2019-09-14 00:00:00.0"/>
    <s v="PI101367"/>
    <s v="PROFESOR ASOCIADO"/>
    <s v="R107"/>
    <x v="6"/>
    <n v="335"/>
    <s v="FILOLOGÍA FRANCESA"/>
  </r>
  <r>
    <x v="8"/>
    <n v="16535879"/>
    <s v="FLE"/>
    <n v="769"/>
    <s v="103LI"/>
    <s v="GRUPO-A3"/>
    <s v="Segundo idioma moderno I: Francés"/>
    <s v="GLI"/>
    <s v="GRUPO DE LABORATORIO DE IDIOMAS"/>
    <s v="103LI"/>
    <s v="PRÁCTICAS DE LABORATORIO DE SEGUNDO IDIOMA MODERNO I: FRANCÉS"/>
    <s v="GRUPO-A3"/>
    <s v="Laboratorio de Idiomas de Segundo idioma moderno I: francés"/>
    <s v="1S"/>
    <n v="16535879"/>
    <s v="IÑARREA"/>
    <s v="LAS HERAS"/>
    <s v="IGNACIO"/>
    <s v="iinarrea"/>
    <s v="ignacio.inarrea@unirioja.es"/>
    <n v="1.5"/>
    <n v="1.5"/>
    <x v="1"/>
    <n v="500"/>
    <s v="CATEDRATICO DE UNIVERSIDAD"/>
    <s v="C01"/>
    <s v="TIEMPO COMPLETO"/>
    <s v="2017-12-18 00:00:00.0"/>
    <s v="null"/>
    <s v="DF100353"/>
    <s v="CATEDRÁTICO DE UNIVERSIDAD"/>
    <s v="R107"/>
    <x v="6"/>
    <n v="335"/>
    <s v="FILOLOGÍA FRANCESA"/>
  </r>
  <r>
    <x v="8"/>
    <n v="16535879"/>
    <s v="FLE"/>
    <n v="769"/>
    <s v="103R"/>
    <s v="GRUPO-A2"/>
    <s v="Segundo idioma moderno I: Francés"/>
    <s v="GR"/>
    <s v="GRUPO REDUCIDO"/>
    <s v="103R"/>
    <s v="PRÁCTICAS DE AULA DE SEGUNDO IDIOMA MODERNO I: FRANCÉS"/>
    <s v="GRUPO-A2"/>
    <s v="Prácticas de Aula de Segundo idioma moderno I: francés"/>
    <s v="1S"/>
    <n v="16535879"/>
    <s v="IÑARREA"/>
    <s v="LAS HERAS"/>
    <s v="IGNACIO"/>
    <s v="iinarrea"/>
    <s v="ignacio.inarrea@unirioja.es"/>
    <n v="1.5"/>
    <n v="1.5"/>
    <x v="1"/>
    <n v="500"/>
    <s v="CATEDRATICO DE UNIVERSIDAD"/>
    <s v="C01"/>
    <s v="TIEMPO COMPLETO"/>
    <s v="2017-12-18 00:00:00.0"/>
    <s v="null"/>
    <s v="DF100353"/>
    <s v="CATEDRÁTICO DE UNIVERSIDAD"/>
    <s v="R107"/>
    <x v="6"/>
    <n v="335"/>
    <s v="FILOLOGÍA FRANCESA"/>
  </r>
  <r>
    <x v="8"/>
    <n v="16535879"/>
    <s v="FLE"/>
    <n v="769"/>
    <s v="103R"/>
    <s v="GRUPO-A3"/>
    <s v="Segundo idioma moderno I: Francés"/>
    <s v="GR"/>
    <s v="GRUPO REDUCIDO"/>
    <s v="103R"/>
    <s v="PRÁCTICAS DE AULA DE SEGUNDO IDIOMA MODERNO I: FRANCÉS"/>
    <s v="GRUPO-A3"/>
    <s v="Prácticas de Aula de Segundo idioma moderno I: francés"/>
    <s v="1S"/>
    <n v="16535879"/>
    <s v="IÑARREA"/>
    <s v="LAS HERAS"/>
    <s v="IGNACIO"/>
    <s v="iinarrea"/>
    <s v="ignacio.inarrea@unirioja.es"/>
    <n v="1.5"/>
    <n v="1.5"/>
    <x v="1"/>
    <n v="500"/>
    <s v="CATEDRATICO DE UNIVERSIDAD"/>
    <s v="C01"/>
    <s v="TIEMPO COMPLETO"/>
    <s v="2017-12-18 00:00:00.0"/>
    <s v="null"/>
    <s v="DF100353"/>
    <s v="CATEDRÁTICO DE UNIVERSIDAD"/>
    <s v="R107"/>
    <x v="6"/>
    <n v="335"/>
    <s v="FILOLOGÍA FRANCESA"/>
  </r>
  <r>
    <x v="8"/>
    <n v="70865948"/>
    <s v="FLE"/>
    <n v="770"/>
    <s v="018G"/>
    <s v="GRUPO-A"/>
    <s v="Teoría del lenguaje"/>
    <s v="GG"/>
    <s v="GRUPO GRANDE"/>
    <s v="018G"/>
    <s v="TEORIA DE TEORIA DEL LENGUAJE"/>
    <s v="GRUPO-A"/>
    <s v="Grupo de Teoria de TEORIA DEL LENGUAJE"/>
    <s v="1S"/>
    <n v="70865948"/>
    <s v="FASLA"/>
    <s v="FERNÁNDEZ"/>
    <s v="DALILA"/>
    <s v="dafasla"/>
    <s v="dalila.fasla@unirioja.es"/>
    <n v="3"/>
    <n v="3"/>
    <x v="1"/>
    <n v="504"/>
    <s v="PROFESOR TITULAR UNIVERSIDAD"/>
    <s v="01A"/>
    <s v="TIEMPO COMPLETO AMPLIADO"/>
    <s v="2012-09-01 00:00:00.0"/>
    <s v="null"/>
    <s v="DF100036"/>
    <s v="PROFESOR TITULAR DE UNIVERSIDAD"/>
    <s v="R106"/>
    <x v="5"/>
    <n v="575"/>
    <s v="LINGÜÍSTICA GENERAL"/>
  </r>
  <r>
    <x v="8"/>
    <n v="70865948"/>
    <s v="FLE"/>
    <n v="770"/>
    <s v="018E"/>
    <s v="GRUPO-A1"/>
    <s v="Teoría del lenguaje"/>
    <s v="GRE"/>
    <s v="GRUPO REDUCIDO ESPECIAL"/>
    <s v="018E"/>
    <s v="PRACTICAS DE AULA DE TEORIA DEL LENGUAJE"/>
    <s v="GRUPO-A1"/>
    <s v="Grupo de Aula de Teoría del lenguaje"/>
    <s v="1S"/>
    <n v="70865948"/>
    <s v="FASLA"/>
    <s v="FERNÁNDEZ"/>
    <s v="DALILA"/>
    <s v="dafasla"/>
    <s v="dalila.fasla@unirioja.es"/>
    <n v="3"/>
    <n v="3"/>
    <x v="1"/>
    <n v="504"/>
    <s v="PROFESOR TITULAR UNIVERSIDAD"/>
    <s v="01A"/>
    <s v="TIEMPO COMPLETO AMPLIADO"/>
    <s v="2012-09-01 00:00:00.0"/>
    <s v="null"/>
    <s v="DF100036"/>
    <s v="PROFESOR TITULAR DE UNIVERSIDAD"/>
    <s v="R106"/>
    <x v="5"/>
    <n v="575"/>
    <s v="LINGÜÍSTICA GENERAL"/>
  </r>
  <r>
    <x v="8"/>
    <n v="70865948"/>
    <s v="FLE"/>
    <n v="770"/>
    <s v="018E"/>
    <s v="GRUPO-A3"/>
    <s v="Teoría del lenguaje"/>
    <s v="GRE"/>
    <s v="GRUPO REDUCIDO ESPECIAL"/>
    <s v="018E"/>
    <s v="PRACTICAS DE AULA DE TEORIA DEL LENGUAJE"/>
    <s v="GRUPO-A3"/>
    <s v="Grupo de Aula de Teoría del lenguaje"/>
    <s v="1S"/>
    <n v="70865948"/>
    <s v="FASLA"/>
    <s v="FERNÁNDEZ"/>
    <s v="DALILA"/>
    <s v="dafasla"/>
    <s v="dalila.fasla@unirioja.es"/>
    <n v="3"/>
    <n v="3"/>
    <x v="1"/>
    <n v="504"/>
    <s v="PROFESOR TITULAR UNIVERSIDAD"/>
    <s v="01A"/>
    <s v="TIEMPO COMPLETO AMPLIADO"/>
    <s v="2012-09-01 00:00:00.0"/>
    <s v="null"/>
    <s v="DF100036"/>
    <s v="PROFESOR TITULAR DE UNIVERSIDAD"/>
    <s v="R106"/>
    <x v="5"/>
    <n v="575"/>
    <s v="LINGÜÍSTICA GENERAL"/>
  </r>
  <r>
    <x v="10"/>
    <n v="70865948"/>
    <s v="FLE"/>
    <n v="770"/>
    <s v="018G"/>
    <s v="GRUPO-A"/>
    <s v="Teoría del lenguaje"/>
    <s v="GG"/>
    <s v="GRUPO GRANDE"/>
    <s v="018G"/>
    <s v="TEORIA DE TEORIA DEL LENGUAJE"/>
    <s v="GRUPO-A"/>
    <s v="Grupo de Teoria de TEORIA DEL LENGUAJE"/>
    <s v="1S"/>
    <n v="70865948"/>
    <s v="FASLA"/>
    <s v="FERNÁNDEZ"/>
    <s v="DALILA"/>
    <s v="dafasla"/>
    <s v="dalila.fasla@unirioja.es"/>
    <n v="3"/>
    <m/>
    <x v="1"/>
    <n v="504"/>
    <s v="PROFESOR TITULAR UNIVERSIDAD"/>
    <s v="01A"/>
    <s v="TIEMPO COMPLETO AMPLIADO"/>
    <s v="2012-09-01 00:00:00.0"/>
    <s v="null"/>
    <s v="DF100036"/>
    <s v="PROFESOR TITULAR DE UNIVERSIDAD"/>
    <s v="R106"/>
    <x v="5"/>
    <n v="575"/>
    <s v="LINGÜÍSTICA GENERAL"/>
  </r>
  <r>
    <x v="10"/>
    <n v="70865948"/>
    <s v="FLE"/>
    <n v="770"/>
    <s v="018E"/>
    <s v="GRUPO-A2"/>
    <s v="Teoría del lenguaje"/>
    <s v="GRE"/>
    <s v="GRUPO REDUCIDO ESPECIAL"/>
    <s v="018E"/>
    <s v="PRACTICAS DE AULA DE TEORIA DEL LENGUAJE"/>
    <s v="GRUPO-A2"/>
    <s v="Grupo de Aula de Teoría del lenguaje"/>
    <s v="1S"/>
    <n v="70865948"/>
    <s v="FASLA"/>
    <s v="FERNÁNDEZ"/>
    <s v="DALILA"/>
    <s v="dafasla"/>
    <s v="dalila.fasla@unirioja.es"/>
    <n v="3"/>
    <n v="3"/>
    <x v="1"/>
    <n v="504"/>
    <s v="PROFESOR TITULAR UNIVERSIDAD"/>
    <s v="01A"/>
    <s v="TIEMPO COMPLETO AMPLIADO"/>
    <s v="2012-09-01 00:00:00.0"/>
    <s v="null"/>
    <s v="DF100036"/>
    <s v="PROFESOR TITULAR DE UNIVERSIDAD"/>
    <s v="R106"/>
    <x v="5"/>
    <n v="575"/>
    <s v="LINGÜÍSTICA GENERAL"/>
  </r>
  <r>
    <x v="6"/>
    <n v="16570961"/>
    <s v="FCE"/>
    <n v="771"/>
    <s v="105G"/>
    <s v="GRUPO-A"/>
    <s v="Segundo idioma moderno II: Francés"/>
    <s v="GG"/>
    <s v="GRUPO GRANDE"/>
    <s v="105G"/>
    <s v="TEORIA DE SEGUNDO IDIOMA MODERNO I: FRANCÉS"/>
    <s v="GRUPO-A"/>
    <s v="Grupo de Teoria de SEGUNDO IDIOMA MODERNO II: FRANCÉS"/>
    <s v="2S"/>
    <n v="16570961"/>
    <s v="CABELLO"/>
    <s v="ANDRÉS"/>
    <s v="NURIA"/>
    <s v="nucabea"/>
    <s v="nuria.cabelloa@unirioja.es"/>
    <n v="3"/>
    <n v="3"/>
    <x v="0"/>
    <n v="536"/>
    <s v="PROFESOR INTERINO"/>
    <s v="C01"/>
    <s v="TIEMPO COMPLETO"/>
    <s v="2015-09-15 00:00:00.0"/>
    <s v="null"/>
    <s v="PI101032"/>
    <s v="PROFESOR CONTRATADO INTERINO"/>
    <s v="R107"/>
    <x v="6"/>
    <n v="335"/>
    <s v="FILOLOGÍA FRANCESA"/>
  </r>
  <r>
    <x v="6"/>
    <n v="16570961"/>
    <s v="FCE"/>
    <n v="771"/>
    <s v="105LI"/>
    <s v="GRUPO-A1"/>
    <s v="Segundo idioma moderno II: Francés"/>
    <s v="GLI"/>
    <s v="GRUPO DE LABORATORIO DE IDIOMAS"/>
    <s v="105LI"/>
    <s v="PRÁCTICAS DE LABORATORIO DE SEGUNDO IDIOMA MODERNO I: FRANCÉS"/>
    <s v="GRUPO-A1"/>
    <s v="Prácticas de Laboratorio de Segundo idioma moderno II: francés"/>
    <s v="2S"/>
    <n v="16570961"/>
    <s v="CABELLO"/>
    <s v="ANDRÉS"/>
    <s v="NURIA"/>
    <s v="nucabea"/>
    <s v="nuria.cabelloa@unirioja.es"/>
    <n v="1.5"/>
    <n v="1.5"/>
    <x v="0"/>
    <n v="536"/>
    <s v="PROFESOR INTERINO"/>
    <s v="C01"/>
    <s v="TIEMPO COMPLETO"/>
    <s v="2015-09-15 00:00:00.0"/>
    <s v="null"/>
    <s v="PI101032"/>
    <s v="PROFESOR CONTRATADO INTERINO"/>
    <s v="R107"/>
    <x v="6"/>
    <n v="335"/>
    <s v="FILOLOGÍA FRANCESA"/>
  </r>
  <r>
    <x v="6"/>
    <n v="16570961"/>
    <s v="FCE"/>
    <n v="771"/>
    <s v="105R"/>
    <s v="GRUPO-A1"/>
    <s v="Segundo idioma moderno II: Francés"/>
    <s v="GR"/>
    <s v="GRUPO REDUCIDO"/>
    <s v="105R"/>
    <s v="PRÁCTICAS DE AULA DE SEGUNDO IDIOMA MODERNO I: FRANCÉS"/>
    <s v="GRUPO-A1"/>
    <s v="Prácticas de Aula de Segundo idioma moderno II: francés"/>
    <s v="2S"/>
    <n v="16570961"/>
    <s v="CABELLO"/>
    <s v="ANDRÉS"/>
    <s v="NURIA"/>
    <s v="nucabea"/>
    <s v="nuria.cabelloa@unirioja.es"/>
    <n v="1.5"/>
    <n v="1.5"/>
    <x v="0"/>
    <n v="536"/>
    <s v="PROFESOR INTERINO"/>
    <s v="C01"/>
    <s v="TIEMPO COMPLETO"/>
    <s v="2015-09-15 00:00:00.0"/>
    <s v="null"/>
    <s v="PI101032"/>
    <s v="PROFESOR CONTRATADO INTERINO"/>
    <s v="R107"/>
    <x v="6"/>
    <n v="335"/>
    <s v="FILOLOGÍA FRANCESA"/>
  </r>
  <r>
    <x v="8"/>
    <n v="16570961"/>
    <s v="FLE"/>
    <n v="771"/>
    <s v="105G"/>
    <s v="GRUPO-A"/>
    <s v="Segundo idioma moderno II: Francés"/>
    <s v="GG"/>
    <s v="GRUPO GRANDE"/>
    <s v="105G"/>
    <s v="TEORIA DE SEGUNDO IDIOMA MODERNO I: FRANCÉS"/>
    <s v="GRUPO-A"/>
    <s v="Grupo de Teoria de SEGUNDO IDIOMA MODERNO II: FRANCÉS"/>
    <s v="2S"/>
    <n v="16570961"/>
    <s v="CABELLO"/>
    <s v="ANDRÉS"/>
    <s v="NURIA"/>
    <s v="nucabea"/>
    <s v="nuria.cabelloa@unirioja.es"/>
    <n v="3"/>
    <m/>
    <x v="0"/>
    <n v="536"/>
    <s v="PROFESOR INTERINO"/>
    <s v="C01"/>
    <s v="TIEMPO COMPLETO"/>
    <s v="2015-09-15 00:00:00.0"/>
    <s v="null"/>
    <s v="PI101032"/>
    <s v="PROFESOR CONTRATADO INTERINO"/>
    <s v="R107"/>
    <x v="6"/>
    <n v="335"/>
    <s v="FILOLOGÍA FRANCESA"/>
  </r>
  <r>
    <x v="8"/>
    <s v="X4135783"/>
    <s v="FLE"/>
    <n v="771"/>
    <s v="105LI"/>
    <s v="GRUPO-A2"/>
    <s v="Segundo idioma moderno II: Francés"/>
    <s v="GLI"/>
    <s v="GRUPO DE LABORATORIO DE IDIOMAS"/>
    <s v="105LI"/>
    <s v="PRÁCTICAS DE LABORATORIO DE SEGUNDO IDIOMA MODERNO I: FRANCÉS"/>
    <s v="GRUPO-A2"/>
    <s v="Prácticas de Laboratorio de Segundo idioma moderno II: francés"/>
    <s v="2S"/>
    <s v="X4135783"/>
    <s v="VIEL"/>
    <s v="-"/>
    <s v="ANITA JOCELYNE MARIE"/>
    <s v="anviel"/>
    <s v="anita.viel@unirioja.es"/>
    <n v="1.5"/>
    <n v="1.5"/>
    <x v="1"/>
    <n v="532"/>
    <s v="LABORAL DOCENTE-ASOCIADO"/>
    <s v="P03"/>
    <s v="TIEMPO PARCIAL (3+3 HORAS)"/>
    <s v="2018-09-17 00:00:00.0"/>
    <s v="2019-09-14 00:00:00.0"/>
    <s v="PI101367"/>
    <s v="PROFESOR ASOCIADO"/>
    <s v="R107"/>
    <x v="6"/>
    <n v="335"/>
    <s v="FILOLOGÍA FRANCESA"/>
  </r>
  <r>
    <x v="8"/>
    <s v="X4135783"/>
    <s v="FLE"/>
    <n v="771"/>
    <s v="105LI"/>
    <s v="GRUPO-A3"/>
    <s v="Segundo idioma moderno II: Francés"/>
    <s v="GLI"/>
    <s v="GRUPO DE LABORATORIO DE IDIOMAS"/>
    <s v="105LI"/>
    <s v="PRÁCTICAS DE LABORATORIO DE SEGUNDO IDIOMA MODERNO I: FRANCÉS"/>
    <s v="GRUPO-A3"/>
    <s v="Prácticas de Laboratorio de Segundo idioma moderno II: francés"/>
    <s v="2S"/>
    <s v="X4135783"/>
    <s v="VIEL"/>
    <s v="-"/>
    <s v="ANITA JOCELYNE MARIE"/>
    <s v="anviel"/>
    <s v="anita.viel@unirioja.es"/>
    <n v="1.5"/>
    <n v="1.5"/>
    <x v="1"/>
    <n v="532"/>
    <s v="LABORAL DOCENTE-ASOCIADO"/>
    <s v="P03"/>
    <s v="TIEMPO PARCIAL (3+3 HORAS)"/>
    <s v="2018-09-17 00:00:00.0"/>
    <s v="2019-09-14 00:00:00.0"/>
    <s v="PI101367"/>
    <s v="PROFESOR ASOCIADO"/>
    <s v="R107"/>
    <x v="6"/>
    <n v="335"/>
    <s v="FILOLOGÍA FRANCESA"/>
  </r>
  <r>
    <x v="8"/>
    <s v="X4135783"/>
    <s v="FLE"/>
    <n v="771"/>
    <s v="105R"/>
    <s v="GRUPO-A2"/>
    <s v="Segundo idioma moderno II: Francés"/>
    <s v="GR"/>
    <s v="GRUPO REDUCIDO"/>
    <s v="105R"/>
    <s v="PRÁCTICAS DE AULA DE SEGUNDO IDIOMA MODERNO I: FRANCÉS"/>
    <s v="GRUPO-A2"/>
    <s v="Prácticas de Aula de Segundo idioma moderno II: francés"/>
    <s v="2S"/>
    <s v="X4135783"/>
    <s v="VIEL"/>
    <s v="-"/>
    <s v="ANITA JOCELYNE MARIE"/>
    <s v="anviel"/>
    <s v="anita.viel@unirioja.es"/>
    <n v="1.5"/>
    <n v="1.5"/>
    <x v="1"/>
    <n v="532"/>
    <s v="LABORAL DOCENTE-ASOCIADO"/>
    <s v="P03"/>
    <s v="TIEMPO PARCIAL (3+3 HORAS)"/>
    <s v="2018-09-17 00:00:00.0"/>
    <s v="2019-09-14 00:00:00.0"/>
    <s v="PI101367"/>
    <s v="PROFESOR ASOCIADO"/>
    <s v="R107"/>
    <x v="6"/>
    <n v="335"/>
    <s v="FILOLOGÍA FRANCESA"/>
  </r>
  <r>
    <x v="8"/>
    <s v="X4135783"/>
    <s v="FLE"/>
    <n v="771"/>
    <s v="105R"/>
    <s v="GRUPO-A3"/>
    <s v="Segundo idioma moderno II: Francés"/>
    <s v="GR"/>
    <s v="GRUPO REDUCIDO"/>
    <s v="105R"/>
    <s v="PRÁCTICAS DE AULA DE SEGUNDO IDIOMA MODERNO I: FRANCÉS"/>
    <s v="GRUPO-A3"/>
    <s v="Prácticas de Aula de Segundo idioma moderno II: francés"/>
    <s v="2S"/>
    <s v="X4135783"/>
    <s v="VIEL"/>
    <s v="-"/>
    <s v="ANITA JOCELYNE MARIE"/>
    <s v="anviel"/>
    <s v="anita.viel@unirioja.es"/>
    <n v="1.5"/>
    <n v="1.5"/>
    <x v="1"/>
    <n v="532"/>
    <s v="LABORAL DOCENTE-ASOCIADO"/>
    <s v="P03"/>
    <s v="TIEMPO PARCIAL (3+3 HORAS)"/>
    <s v="2018-09-17 00:00:00.0"/>
    <s v="2019-09-14 00:00:00.0"/>
    <s v="PI101367"/>
    <s v="PROFESOR ASOCIADO"/>
    <s v="R107"/>
    <x v="6"/>
    <n v="335"/>
    <s v="FILOLOGÍA FRANCESA"/>
  </r>
  <r>
    <x v="8"/>
    <n v="72132561"/>
    <s v="FLE"/>
    <n v="772"/>
    <s v="601204G"/>
    <s v="GRUPO-A"/>
    <s v="Fonética y fonología de la lengua inglesa"/>
    <s v="GG"/>
    <s v="GRUPO GRANDE"/>
    <s v="601204G"/>
    <s v="TEORIA DE FONÉTICA Y FONOLOGIA DE LA LENGUA INGLESA"/>
    <s v="GRUPO-A"/>
    <s v="Grupo de Teoría de FONÉTICA Y FONOLOGIA DE LA LENGUA INGLESA"/>
    <s v="2S"/>
    <n v="72132561"/>
    <s v="TORRE"/>
    <s v="ALONSO"/>
    <s v="ROBERTO"/>
    <s v="rotorre"/>
    <s v="roberto.torre@unirioja.es"/>
    <n v="3"/>
    <n v="3"/>
    <x v="0"/>
    <n v="536"/>
    <s v="PROFESOR INTERINO"/>
    <s v="C01"/>
    <s v="TIEMPO COMPLETO"/>
    <s v="2009-10-01 00:00:00.0"/>
    <s v="null"/>
    <s v="PI100719"/>
    <s v="PROFESOR CONTRATADO INTERINO"/>
    <s v="R107"/>
    <x v="6"/>
    <n v="345"/>
    <s v="FILOLOGÍA INGLESA"/>
  </r>
  <r>
    <x v="8"/>
    <n v="16615201"/>
    <s v="FLE"/>
    <n v="772"/>
    <s v="601204LI"/>
    <s v="GRUPO-A1"/>
    <s v="Fonética y fonología de la lengua inglesa"/>
    <s v="GLI"/>
    <s v="GRUPO DE LABORATORIO DE IDIOMAS"/>
    <s v="601204LI"/>
    <s v="LABORATORIO DE IDIOMAS DE FONÉTICA Y FONOLOGIA DE LA LENGUA INGLESA"/>
    <s v="GRUPO-A1"/>
    <s v="Laboratorio de Idiomas de Fonética y fonología de la lengua inglesa"/>
    <s v="2S"/>
    <n v="16615201"/>
    <s v="VEA"/>
    <s v="ESCARZA"/>
    <s v="RAQUEL"/>
    <s v="ravea"/>
    <s v="raquel.vea@unirioja.es"/>
    <n v="1.5"/>
    <n v="1.5"/>
    <x v="0"/>
    <n v="536"/>
    <s v="PROFESOR INTERINO"/>
    <s v="C01"/>
    <s v="TIEMPO COMPLETO"/>
    <s v="2015-09-15 00:00:00.0"/>
    <s v="null"/>
    <s v="PI101033"/>
    <s v="PROFESOR CONTRATADO INTERINO"/>
    <s v="R107"/>
    <x v="6"/>
    <n v="345"/>
    <s v="FILOLOGÍA INGLESA"/>
  </r>
  <r>
    <x v="8"/>
    <n v="16615201"/>
    <s v="FLE"/>
    <n v="772"/>
    <s v="601204LI"/>
    <s v="GRUPO-A2"/>
    <s v="Fonética y fonología de la lengua inglesa"/>
    <s v="GLI"/>
    <s v="GRUPO DE LABORATORIO DE IDIOMAS"/>
    <s v="601204LI"/>
    <s v="LABORATORIO DE IDIOMAS DE FONÉTICA Y FONOLOGIA DE LA LENGUA INGLESA"/>
    <s v="GRUPO-A2"/>
    <s v="Laboratorio de Idiomas de Fonética y fonología de la lengua inglesa"/>
    <s v="2S"/>
    <n v="16615201"/>
    <s v="VEA"/>
    <s v="ESCARZA"/>
    <s v="RAQUEL"/>
    <s v="ravea"/>
    <s v="raquel.vea@unirioja.es"/>
    <n v="1.5"/>
    <n v="1.5"/>
    <x v="0"/>
    <n v="536"/>
    <s v="PROFESOR INTERINO"/>
    <s v="C01"/>
    <s v="TIEMPO COMPLETO"/>
    <s v="2015-09-15 00:00:00.0"/>
    <s v="null"/>
    <s v="PI101033"/>
    <s v="PROFESOR CONTRATADO INTERINO"/>
    <s v="R107"/>
    <x v="6"/>
    <n v="345"/>
    <s v="FILOLOGÍA INGLESA"/>
  </r>
  <r>
    <x v="8"/>
    <n v="72132561"/>
    <s v="FLE"/>
    <n v="772"/>
    <s v="601204R"/>
    <s v="GRUPO-A1"/>
    <s v="Fonética y fonología de la lengua inglesa"/>
    <s v="GR"/>
    <s v="GRUPO REDUCIDO"/>
    <s v="601204R"/>
    <s v="PRÁCTICAS DE AULA DE FONÉTICA Y FONOLOGIA DE LA LENGUA INGLESA"/>
    <s v="GRUPO-A1"/>
    <s v="Prácticas de Aula de Fonética y fonología de la lengua inglesa"/>
    <s v="2S"/>
    <n v="72132561"/>
    <s v="TORRE"/>
    <s v="ALONSO"/>
    <s v="ROBERTO"/>
    <s v="rotorre"/>
    <s v="roberto.torre@unirioja.es"/>
    <n v="1.5"/>
    <n v="1.5"/>
    <x v="0"/>
    <n v="536"/>
    <s v="PROFESOR INTERINO"/>
    <s v="C01"/>
    <s v="TIEMPO COMPLETO"/>
    <s v="2009-10-01 00:00:00.0"/>
    <s v="null"/>
    <s v="PI100719"/>
    <s v="PROFESOR CONTRATADO INTERINO"/>
    <s v="R107"/>
    <x v="6"/>
    <n v="345"/>
    <s v="FILOLOGÍA INGLESA"/>
  </r>
  <r>
    <x v="8"/>
    <n v="72132561"/>
    <s v="FLE"/>
    <n v="772"/>
    <s v="601204R"/>
    <s v="GRUPO-A2"/>
    <s v="Fonética y fonología de la lengua inglesa"/>
    <s v="GR"/>
    <s v="GRUPO REDUCIDO"/>
    <s v="601204R"/>
    <s v="PRÁCTICAS DE AULA DE FONÉTICA Y FONOLOGIA DE LA LENGUA INGLESA"/>
    <s v="GRUPO-A2"/>
    <s v="Prácticas de Aula de Fonética y fonología de la lengua inglesa"/>
    <s v="2S"/>
    <n v="72132561"/>
    <s v="TORRE"/>
    <s v="ALONSO"/>
    <s v="ROBERTO"/>
    <s v="rotorre"/>
    <s v="roberto.torre@unirioja.es"/>
    <n v="1.5"/>
    <n v="1.5"/>
    <x v="0"/>
    <n v="536"/>
    <s v="PROFESOR INTERINO"/>
    <s v="C01"/>
    <s v="TIEMPO COMPLETO"/>
    <s v="2009-10-01 00:00:00.0"/>
    <s v="null"/>
    <s v="PI100719"/>
    <s v="PROFESOR CONTRATADO INTERINO"/>
    <s v="R107"/>
    <x v="6"/>
    <n v="345"/>
    <s v="FILOLOGÍA INGLESA"/>
  </r>
  <r>
    <x v="8"/>
    <n v="16583327"/>
    <s v="FLE"/>
    <n v="773"/>
    <s v="601205G"/>
    <s v="GRUPO-A"/>
    <s v="Introducción a la literatura en lengua inglesa"/>
    <s v="GG"/>
    <s v="GRUPO GRANDE"/>
    <s v="601205G"/>
    <s v="TEORIA DE INTRODUCCIÓN A LA LITERATURA INGLESA"/>
    <s v="GRUPO-A"/>
    <s v="Grupo de Teoria de INTRODUCCIÓN A LA LITERATURA INGLESA"/>
    <s v="2S"/>
    <n v="16583327"/>
    <s v="FLORES"/>
    <s v="MORENO"/>
    <s v="CRISTINA"/>
    <s v="criflormore"/>
    <s v="cristina.flores@unirioja.es"/>
    <n v="4.5"/>
    <n v="4.5"/>
    <x v="1"/>
    <n v="504"/>
    <s v="PROFESOR TITULAR UNIVERSIDAD"/>
    <s v="C01"/>
    <s v="TIEMPO COMPLETO"/>
    <s v="2018-11-26 00:00:00.0"/>
    <s v="null"/>
    <s v="DF100363"/>
    <s v="PROFESOR TITULAR DE UNIVERSIDAD"/>
    <s v="R107"/>
    <x v="6"/>
    <n v="345"/>
    <s v="FILOLOGÍA INGLESA"/>
  </r>
  <r>
    <x v="8"/>
    <n v="16583327"/>
    <s v="FLE"/>
    <n v="773"/>
    <s v="601205R"/>
    <s v="GRUPO-A1"/>
    <s v="Introducción a la literatura en lengua inglesa"/>
    <s v="GR"/>
    <s v="GRUPO REDUCIDO"/>
    <s v="601205R"/>
    <s v="PRÁCTICAS DE AULA DE INTRODUCCIÓN A LA LITERATURA INGLESA"/>
    <s v="GRUPO-A1"/>
    <s v="Prácticas de Aula de Introducción a la literatura inglesa"/>
    <s v="2S"/>
    <n v="16583327"/>
    <s v="FLORES"/>
    <s v="MORENO"/>
    <s v="CRISTINA"/>
    <s v="criflormore"/>
    <s v="cristina.flores@unirioja.es"/>
    <n v="1.5"/>
    <n v="1.5"/>
    <x v="1"/>
    <n v="504"/>
    <s v="PROFESOR TITULAR UNIVERSIDAD"/>
    <s v="C01"/>
    <s v="TIEMPO COMPLETO"/>
    <s v="2018-11-26 00:00:00.0"/>
    <s v="null"/>
    <s v="DF100363"/>
    <s v="PROFESOR TITULAR DE UNIVERSIDAD"/>
    <s v="R107"/>
    <x v="6"/>
    <n v="345"/>
    <s v="FILOLOGÍA INGLESA"/>
  </r>
  <r>
    <x v="6"/>
    <n v="16535879"/>
    <s v="FCE"/>
    <n v="774"/>
    <s v="049G"/>
    <s v="GRUPO-A"/>
    <s v="Segundo idioma moderno III: Francés"/>
    <s v="GG"/>
    <s v="GRUPO GRANDE"/>
    <s v="049G"/>
    <s v="GRUPO GRANDE DE SEGUNDO IDIOMA MODERNO III: FRANCÉS"/>
    <s v="GRUPO-A"/>
    <s v="Grupo Grande de SEGUNDO IDIOMA MODERNO III: FRANCÉS"/>
    <s v="1S"/>
    <n v="16535879"/>
    <s v="IÑARREA"/>
    <s v="LAS HERAS"/>
    <s v="IGNACIO"/>
    <s v="iinarrea"/>
    <s v="ignacio.inarrea@unirioja.es"/>
    <n v="3"/>
    <n v="3"/>
    <x v="1"/>
    <n v="500"/>
    <s v="CATEDRATICO DE UNIVERSIDAD"/>
    <s v="C01"/>
    <s v="TIEMPO COMPLETO"/>
    <s v="2017-12-18 00:00:00.0"/>
    <s v="null"/>
    <s v="DF100353"/>
    <s v="CATEDRÁTICO DE UNIVERSIDAD"/>
    <s v="R107"/>
    <x v="6"/>
    <n v="335"/>
    <s v="FILOLOGÍA FRANCESA"/>
  </r>
  <r>
    <x v="6"/>
    <n v="16535879"/>
    <s v="FCE"/>
    <n v="774"/>
    <s v="049LI"/>
    <s v="GRUPO-A1"/>
    <s v="Segundo idioma moderno III: Francés"/>
    <s v="GLI"/>
    <s v="GRUPO DE LABORATORIO DE IDIOMAS"/>
    <s v="049LI"/>
    <s v="LABORATORIO DE IDIOMAS DE SEGUNDO IDIOMA MODERNO III: FRANCÉS"/>
    <s v="GRUPO-A1"/>
    <s v="Grupo de Laboratorio de Idiomas de Segundo idioma moderno III: francés"/>
    <s v="1S"/>
    <n v="16535879"/>
    <s v="IÑARREA"/>
    <s v="LAS HERAS"/>
    <s v="IGNACIO"/>
    <s v="iinarrea"/>
    <s v="ignacio.inarrea@unirioja.es"/>
    <n v="1.5"/>
    <n v="1.5"/>
    <x v="1"/>
    <n v="500"/>
    <s v="CATEDRATICO DE UNIVERSIDAD"/>
    <s v="C01"/>
    <s v="TIEMPO COMPLETO"/>
    <s v="2017-12-18 00:00:00.0"/>
    <s v="null"/>
    <s v="DF100353"/>
    <s v="CATEDRÁTICO DE UNIVERSIDAD"/>
    <s v="R107"/>
    <x v="6"/>
    <n v="335"/>
    <s v="FILOLOGÍA FRANCESA"/>
  </r>
  <r>
    <x v="6"/>
    <n v="16535879"/>
    <s v="FCE"/>
    <n v="774"/>
    <s v="049R"/>
    <s v="GRUPO-A1"/>
    <s v="Segundo idioma moderno III: Francés"/>
    <s v="GR"/>
    <s v="GRUPO REDUCIDO"/>
    <s v="049R"/>
    <s v="GRUPO REDUCIDO DE SEGUNDO IDIOMA MODERNO III: FRANCÉS"/>
    <s v="GRUPO-A1"/>
    <s v="Grupo Reducido de Segundo idioma moderno III: francés"/>
    <s v="1S"/>
    <n v="16535879"/>
    <s v="IÑARREA"/>
    <s v="LAS HERAS"/>
    <s v="IGNACIO"/>
    <s v="iinarrea"/>
    <s v="ignacio.inarrea@unirioja.es"/>
    <n v="1.5"/>
    <n v="1.5"/>
    <x v="1"/>
    <n v="500"/>
    <s v="CATEDRATICO DE UNIVERSIDAD"/>
    <s v="C01"/>
    <s v="TIEMPO COMPLETO"/>
    <s v="2017-12-18 00:00:00.0"/>
    <s v="null"/>
    <s v="DF100353"/>
    <s v="CATEDRÁTICO DE UNIVERSIDAD"/>
    <s v="R107"/>
    <x v="6"/>
    <n v="335"/>
    <s v="FILOLOGÍA FRANCESA"/>
  </r>
  <r>
    <x v="8"/>
    <n v="16535879"/>
    <s v="FLE"/>
    <n v="774"/>
    <s v="049G"/>
    <s v="GRUPO-A"/>
    <s v="Segundo idioma moderno III: Francés"/>
    <s v="GG"/>
    <s v="GRUPO GRANDE"/>
    <s v="049G"/>
    <s v="GRUPO GRANDE DE SEGUNDO IDIOMA MODERNO III: FRANCÉS"/>
    <s v="GRUPO-A"/>
    <s v="Grupo Grande de SEGUNDO IDIOMA MODERNO III: FRANCÉS"/>
    <s v="1S"/>
    <n v="16535879"/>
    <s v="IÑARREA"/>
    <s v="LAS HERAS"/>
    <s v="IGNACIO"/>
    <s v="iinarrea"/>
    <s v="ignacio.inarrea@unirioja.es"/>
    <n v="3"/>
    <m/>
    <x v="1"/>
    <n v="500"/>
    <s v="CATEDRATICO DE UNIVERSIDAD"/>
    <s v="C01"/>
    <s v="TIEMPO COMPLETO"/>
    <s v="2017-12-18 00:00:00.0"/>
    <s v="null"/>
    <s v="DF100353"/>
    <s v="CATEDRÁTICO DE UNIVERSIDAD"/>
    <s v="R107"/>
    <x v="6"/>
    <n v="335"/>
    <s v="FILOLOGÍA FRANCESA"/>
  </r>
  <r>
    <x v="8"/>
    <n v="16535879"/>
    <s v="FLE"/>
    <n v="774"/>
    <s v="049LI"/>
    <s v="GRUPO-A2"/>
    <s v="Segundo idioma moderno III: Francés"/>
    <s v="GLI"/>
    <s v="GRUPO DE LABORATORIO DE IDIOMAS"/>
    <s v="049LI"/>
    <s v="LABORATORIO DE IDIOMAS DE SEGUNDO IDIOMA MODERNO III: FRANCÉS"/>
    <s v="GRUPO-A2"/>
    <s v="Grupo de Laboratorio de Idiomas de Segundo idioma moderno III: francés"/>
    <s v="1S"/>
    <n v="16535879"/>
    <s v="IÑARREA"/>
    <s v="LAS HERAS"/>
    <s v="IGNACIO"/>
    <s v="iinarrea"/>
    <s v="ignacio.inarrea@unirioja.es"/>
    <n v="1.5"/>
    <n v="1.5"/>
    <x v="1"/>
    <n v="500"/>
    <s v="CATEDRATICO DE UNIVERSIDAD"/>
    <s v="C01"/>
    <s v="TIEMPO COMPLETO"/>
    <s v="2017-12-18 00:00:00.0"/>
    <s v="null"/>
    <s v="DF100353"/>
    <s v="CATEDRÁTICO DE UNIVERSIDAD"/>
    <s v="R107"/>
    <x v="6"/>
    <n v="335"/>
    <s v="FILOLOGÍA FRANCESA"/>
  </r>
  <r>
    <x v="8"/>
    <n v="16535879"/>
    <s v="FLE"/>
    <n v="774"/>
    <s v="049R"/>
    <s v="GRUPO-A2"/>
    <s v="Segundo idioma moderno III: Francés"/>
    <s v="GR"/>
    <s v="GRUPO REDUCIDO"/>
    <s v="049R"/>
    <s v="GRUPO REDUCIDO DE SEGUNDO IDIOMA MODERNO III: FRANCÉS"/>
    <s v="GRUPO-A2"/>
    <s v="Grupo Reducido de Segundo idioma moderno III: francés"/>
    <s v="1S"/>
    <n v="16535879"/>
    <s v="IÑARREA"/>
    <s v="LAS HERAS"/>
    <s v="IGNACIO"/>
    <s v="iinarrea"/>
    <s v="ignacio.inarrea@unirioja.es"/>
    <n v="1.5"/>
    <n v="1.5"/>
    <x v="1"/>
    <n v="500"/>
    <s v="CATEDRATICO DE UNIVERSIDAD"/>
    <s v="C01"/>
    <s v="TIEMPO COMPLETO"/>
    <s v="2017-12-18 00:00:00.0"/>
    <s v="null"/>
    <s v="DF100353"/>
    <s v="CATEDRÁTICO DE UNIVERSIDAD"/>
    <s v="R107"/>
    <x v="6"/>
    <n v="335"/>
    <s v="FILOLOGÍA FRANCESA"/>
  </r>
  <r>
    <x v="8"/>
    <n v="17718016"/>
    <s v="FLE"/>
    <n v="775"/>
    <s v="601207G"/>
    <s v="GRUPO-A"/>
    <s v="Morfología y sintaxis de la lengua inglesa"/>
    <s v="GG"/>
    <s v="GRUPO GRANDE"/>
    <s v="601207G"/>
    <s v="GRUPO GRANDE DE MORFOLOGÍA Y SINTAXIS DE LA LENGUA INGLESA"/>
    <s v="GRUPO-A"/>
    <s v="Grupo Grande de MORFOLOGÍA Y SINTAXIS DE LA LENGUA INGLESA"/>
    <s v="1S"/>
    <n v="17718016"/>
    <s v="MARTÍN"/>
    <s v="ARISTA"/>
    <s v="FRANCISCO J."/>
    <s v="jamartin"/>
    <s v="javier.martin@unirioja.es"/>
    <n v="0"/>
    <n v="0"/>
    <x v="1"/>
    <n v="500"/>
    <s v="CATEDRATICO DE UNIVERSIDAD"/>
    <s v="01R"/>
    <s v="TIEMPO COMPLETO REDUCIDO"/>
    <s v="2018-09-17 00:00:00.0"/>
    <s v="null"/>
    <s v="DF100327"/>
    <s v="CATEDRÁTICO DE UNIVERSIDAD"/>
    <s v="R107"/>
    <x v="6"/>
    <n v="345"/>
    <s v="FILOLOGÍA INGLESA"/>
  </r>
  <r>
    <x v="8"/>
    <n v="72132561"/>
    <s v="FLE"/>
    <n v="775"/>
    <s v="601207G"/>
    <s v="GRUPO-A"/>
    <s v="Morfología y sintaxis de la lengua inglesa"/>
    <s v="GG"/>
    <s v="GRUPO GRANDE"/>
    <s v="601207G"/>
    <s v="GRUPO GRANDE DE MORFOLOGÍA Y SINTAXIS DE LA LENGUA INGLESA"/>
    <s v="GRUPO-A"/>
    <s v="Grupo Grande de MORFOLOGÍA Y SINTAXIS DE LA LENGUA INGLESA"/>
    <s v="1S"/>
    <n v="72132561"/>
    <s v="TORRE"/>
    <s v="ALONSO"/>
    <s v="ROBERTO"/>
    <s v="rotorre"/>
    <s v="roberto.torre@unirioja.es"/>
    <n v="4.5"/>
    <n v="4.5"/>
    <x v="0"/>
    <n v="536"/>
    <s v="PROFESOR INTERINO"/>
    <s v="C01"/>
    <s v="TIEMPO COMPLETO"/>
    <s v="2009-10-01 00:00:00.0"/>
    <s v="null"/>
    <s v="PI100719"/>
    <s v="PROFESOR CONTRATADO INTERINO"/>
    <s v="R107"/>
    <x v="6"/>
    <n v="345"/>
    <s v="FILOLOGÍA INGLESA"/>
  </r>
  <r>
    <x v="8"/>
    <n v="72132561"/>
    <s v="FLE"/>
    <n v="775"/>
    <s v="601207I"/>
    <s v="GRUPO-A1"/>
    <s v="Morfología y sintaxis de la lengua inglesa"/>
    <s v="GI"/>
    <s v="GRUPO DE INFORMÁTICA"/>
    <s v="601207I"/>
    <s v="GRUPO DE INFORMÁTICA DE MORFOLOGÍA Y SINTAXIS DE LA LENGUA INGLESA"/>
    <s v="GRUPO-A1"/>
    <s v="Grupo de Informática de Morfología y sintaxis de la lengua inglesa"/>
    <s v="1S"/>
    <n v="72132561"/>
    <s v="TORRE"/>
    <s v="ALONSO"/>
    <s v="ROBERTO"/>
    <s v="rotorre"/>
    <s v="roberto.torre@unirioja.es"/>
    <n v="1.5"/>
    <n v="1.5"/>
    <x v="0"/>
    <n v="536"/>
    <s v="PROFESOR INTERINO"/>
    <s v="C01"/>
    <s v="TIEMPO COMPLETO"/>
    <s v="2009-10-01 00:00:00.0"/>
    <s v="null"/>
    <s v="PI100719"/>
    <s v="PROFESOR CONTRATADO INTERINO"/>
    <s v="R107"/>
    <x v="6"/>
    <n v="345"/>
    <s v="FILOLOGÍA INGLESA"/>
  </r>
  <r>
    <x v="5"/>
    <n v="16626763"/>
    <s v="FLE"/>
    <n v="776"/>
    <s v="039G"/>
    <s v="GRUPO-B"/>
    <s v="Idioma moderno IV: Inglés"/>
    <s v="GG"/>
    <s v="GRUPO GRANDE"/>
    <s v="039G"/>
    <s v="GRUPO GRANDE DE IDIOMA MODERNO IV: INGLÉS"/>
    <s v="GRUPO-B"/>
    <s v="Grupo Grande de IDIOMA MODERNO IV: INGLÉS"/>
    <s v="2S"/>
    <n v="16626763"/>
    <s v="OJANGUREN"/>
    <s v="LÓPEZ"/>
    <s v="ANA ELVIRA"/>
    <s v="anojangu"/>
    <s v="ana-elvira.ojanguren@unirioja.es"/>
    <n v="3"/>
    <n v="3"/>
    <x v="1"/>
    <n v="536"/>
    <s v="PROFESOR INTERINO"/>
    <s v="C01"/>
    <s v="TIEMPO COMPLETO"/>
    <s v="2019-01-29 00:00:00.0"/>
    <s v="null"/>
    <s v="PI101370"/>
    <s v="PROFESOR CONTRATADO INTERINO"/>
    <s v="R107"/>
    <x v="6"/>
    <n v="345"/>
    <s v="FILOLOGÍA INGLESA"/>
  </r>
  <r>
    <x v="5"/>
    <n v="45663944"/>
    <s v="FLE"/>
    <n v="776"/>
    <s v="039LI"/>
    <s v="GRUPO-B1"/>
    <s v="Idioma moderno IV: Inglés"/>
    <s v="GLI"/>
    <s v="GRUPO DE LABORATORIO DE IDIOMAS"/>
    <s v="039LI"/>
    <s v="LABORATORIO DE IDIOMAS DE IDIOMA MODERNO IV: INGLÉS"/>
    <s v="GRUPO-B1"/>
    <s v="Grupo de Laboratorio de Idiomas de Idioma moderno IV: Inglés"/>
    <s v="2S"/>
    <n v="45663944"/>
    <s v="GARRETAS"/>
    <s v="FERNÁNDEZ"/>
    <s v="VIRGINIA"/>
    <s v="vigarret"/>
    <s v="virginia.garretas@unirioja.es"/>
    <n v="1.5"/>
    <n v="1.5"/>
    <x v="1"/>
    <n v="532"/>
    <s v="LABORAL DOCENTE-ASOCIADO"/>
    <s v="P03"/>
    <s v="TIEMPO PARCIAL (3+3 HORAS)"/>
    <s v="2016-09-15 00:00:00.0"/>
    <s v="2019-09-14 00:00:00.0"/>
    <s v="PI101120"/>
    <s v="PROFESOR ASOCIADO"/>
    <s v="R107"/>
    <x v="6"/>
    <n v="345"/>
    <s v="FILOLOGÍA INGLESA"/>
  </r>
  <r>
    <x v="5"/>
    <n v="45663944"/>
    <s v="FLE"/>
    <n v="776"/>
    <s v="039LI"/>
    <s v="GRUPO-B2"/>
    <s v="Idioma moderno IV: Inglés"/>
    <s v="GLI"/>
    <s v="GRUPO DE LABORATORIO DE IDIOMAS"/>
    <s v="039LI"/>
    <s v="LABORATORIO DE IDIOMAS DE IDIOMA MODERNO IV: INGLÉS"/>
    <s v="GRUPO-B2"/>
    <s v="Grupo de Laboratorio de Idiomas de Idioma moderno IV: Inglés"/>
    <s v="2S"/>
    <n v="45663944"/>
    <s v="GARRETAS"/>
    <s v="FERNÁNDEZ"/>
    <s v="VIRGINIA"/>
    <s v="vigarret"/>
    <s v="virginia.garretas@unirioja.es"/>
    <n v="1.5"/>
    <n v="1.5"/>
    <x v="1"/>
    <n v="532"/>
    <s v="LABORAL DOCENTE-ASOCIADO"/>
    <s v="P03"/>
    <s v="TIEMPO PARCIAL (3+3 HORAS)"/>
    <s v="2016-09-15 00:00:00.0"/>
    <s v="2019-09-14 00:00:00.0"/>
    <s v="PI101120"/>
    <s v="PROFESOR ASOCIADO"/>
    <s v="R107"/>
    <x v="6"/>
    <n v="345"/>
    <s v="FILOLOGÍA INGLESA"/>
  </r>
  <r>
    <x v="5"/>
    <n v="16626763"/>
    <s v="FLE"/>
    <n v="776"/>
    <s v="039R"/>
    <s v="GRUPO-B1"/>
    <s v="Idioma moderno IV: Inglés"/>
    <s v="GR"/>
    <s v="GRUPO REDUCIDO"/>
    <s v="039R"/>
    <s v="GRUPO REDUCIDO DE IDIOMA MODERNO IV: INGLÉS"/>
    <s v="GRUPO-B1"/>
    <s v="Grupo Reducido de Idioma moderno IV: Inglés"/>
    <s v="2S"/>
    <n v="16626763"/>
    <s v="OJANGUREN"/>
    <s v="LÓPEZ"/>
    <s v="ANA ELVIRA"/>
    <s v="anojangu"/>
    <s v="ana-elvira.ojanguren@unirioja.es"/>
    <n v="1.5"/>
    <n v="1.5"/>
    <x v="1"/>
    <n v="536"/>
    <s v="PROFESOR INTERINO"/>
    <s v="C01"/>
    <s v="TIEMPO COMPLETO"/>
    <s v="2019-01-29 00:00:00.0"/>
    <s v="null"/>
    <s v="PI101370"/>
    <s v="PROFESOR CONTRATADO INTERINO"/>
    <s v="R107"/>
    <x v="6"/>
    <n v="345"/>
    <s v="FILOLOGÍA INGLESA"/>
  </r>
  <r>
    <x v="5"/>
    <n v="16626763"/>
    <s v="FLE"/>
    <n v="776"/>
    <s v="039R"/>
    <s v="GRUPO-B2"/>
    <s v="Idioma moderno IV: Inglés"/>
    <s v="GR"/>
    <s v="GRUPO REDUCIDO"/>
    <s v="039R"/>
    <s v="GRUPO REDUCIDO DE IDIOMA MODERNO IV: INGLÉS"/>
    <s v="GRUPO-B2"/>
    <s v="Grupo Reducido de Idioma moderno IV: Inglés"/>
    <s v="2S"/>
    <n v="16626763"/>
    <s v="OJANGUREN"/>
    <s v="LÓPEZ"/>
    <s v="ANA ELVIRA"/>
    <s v="anojangu"/>
    <s v="ana-elvira.ojanguren@unirioja.es"/>
    <n v="1.5"/>
    <n v="1.5"/>
    <x v="1"/>
    <n v="536"/>
    <s v="PROFESOR INTERINO"/>
    <s v="C01"/>
    <s v="TIEMPO COMPLETO"/>
    <s v="2019-01-29 00:00:00.0"/>
    <s v="null"/>
    <s v="PI101370"/>
    <s v="PROFESOR CONTRATADO INTERINO"/>
    <s v="R107"/>
    <x v="6"/>
    <n v="345"/>
    <s v="FILOLOGÍA INGLESA"/>
  </r>
  <r>
    <x v="6"/>
    <n v="9398535"/>
    <s v="FCE"/>
    <n v="776"/>
    <s v="039G"/>
    <s v="GRUPO-A"/>
    <s v="Idioma moderno IV: Inglés"/>
    <s v="GG"/>
    <s v="GRUPO GRANDE"/>
    <s v="039G"/>
    <s v="GRUPO GRANDE DE IDIOMA MODERNO IV: INGLÉS"/>
    <s v="GRUPO-A"/>
    <s v="Grupo Grande de IDIOMA MODERNO IV: INGLÉS"/>
    <s v="2S"/>
    <n v="9398535"/>
    <s v="DÍAZ"/>
    <s v="CUESTA"/>
    <s v="JOSÉ"/>
    <s v="josediaz"/>
    <s v="jose.diaz-cuesta@unirioja.es"/>
    <n v="2.2000000000000002"/>
    <n v="2.2000000000000002"/>
    <x v="1"/>
    <n v="534"/>
    <s v="CONTRATADO DOCTOR -TIPO 1"/>
    <s v="C01"/>
    <s v="TIEMPO COMPLETO"/>
    <s v="2012-02-03 00:00:00.0"/>
    <s v="null"/>
    <s v="DF32499"/>
    <s v="CONTRATADO DOCTOR"/>
    <s v="R107"/>
    <x v="6"/>
    <n v="345"/>
    <s v="FILOLOGÍA INGLESA"/>
  </r>
  <r>
    <x v="6"/>
    <n v="78758459"/>
    <s v="FCE"/>
    <n v="776"/>
    <s v="039G"/>
    <s v="GRUPO-A"/>
    <s v="Idioma moderno IV: Inglés"/>
    <s v="GG"/>
    <s v="GRUPO GRANDE"/>
    <s v="039G"/>
    <s v="GRUPO GRANDE DE IDIOMA MODERNO IV: INGLÉS"/>
    <s v="GRUPO-A"/>
    <s v="Grupo Grande de IDIOMA MODERNO IV: INGLÉS"/>
    <s v="2S"/>
    <n v="78758459"/>
    <s v="GARCÍA"/>
    <s v="FERNÁNDEZ"/>
    <s v="LAURA"/>
    <s v="lagarcf"/>
    <s v="laura.garciaf@alum.unirioja.es"/>
    <n v="0.8"/>
    <n v="0.8"/>
    <x v="1"/>
    <n v="0"/>
    <s v="DOCTOR"/>
    <n v="0"/>
    <s v="_"/>
    <s v="2018-12-01 00:00:00.0"/>
    <s v="2019-11-30 00:00:00.0"/>
    <s v="D07INVESTIGADOR1"/>
    <s v="ACCESO SISTEMA ESPAÑOL CIENCIA E INNOVACIÓN"/>
    <s v="R107"/>
    <x v="6"/>
    <n v="345"/>
    <s v="FILOLOGÍA INGLESA"/>
  </r>
  <r>
    <x v="6"/>
    <n v="16626763"/>
    <s v="FCE"/>
    <n v="776"/>
    <s v="039LI"/>
    <s v="GRUPO-A1"/>
    <s v="Idioma moderno IV: Inglés"/>
    <s v="GLI"/>
    <s v="GRUPO DE LABORATORIO DE IDIOMAS"/>
    <s v="039LI"/>
    <s v="LABORATORIO DE IDIOMAS DE IDIOMA MODERNO IV: INGLÉS"/>
    <s v="GRUPO-A1"/>
    <s v="Grupo de Laboratorio de Idiomas de Idioma moderno IV: Inglés"/>
    <s v="2S"/>
    <n v="16626763"/>
    <s v="OJANGUREN"/>
    <s v="LÓPEZ"/>
    <s v="ANA ELVIRA"/>
    <s v="anojangu"/>
    <s v="ana-elvira.ojanguren@unirioja.es"/>
    <n v="1.5"/>
    <n v="1.5"/>
    <x v="1"/>
    <n v="536"/>
    <s v="PROFESOR INTERINO"/>
    <s v="C01"/>
    <s v="TIEMPO COMPLETO"/>
    <s v="2019-01-29 00:00:00.0"/>
    <s v="null"/>
    <s v="PI101370"/>
    <s v="PROFESOR CONTRATADO INTERINO"/>
    <s v="R107"/>
    <x v="6"/>
    <n v="345"/>
    <s v="FILOLOGÍA INGLESA"/>
  </r>
  <r>
    <x v="6"/>
    <n v="16626763"/>
    <s v="FCE"/>
    <n v="776"/>
    <s v="039LI"/>
    <s v="GRUPO-A2"/>
    <s v="Idioma moderno IV: Inglés"/>
    <s v="GLI"/>
    <s v="GRUPO DE LABORATORIO DE IDIOMAS"/>
    <s v="039LI"/>
    <s v="LABORATORIO DE IDIOMAS DE IDIOMA MODERNO IV: INGLÉS"/>
    <s v="GRUPO-A2"/>
    <s v="Grupo de Laboratorio de Idiomas de Idioma moderno IV: Inglés"/>
    <s v="2S"/>
    <n v="16626763"/>
    <s v="OJANGUREN"/>
    <s v="LÓPEZ"/>
    <s v="ANA ELVIRA"/>
    <s v="anojangu"/>
    <s v="ana-elvira.ojanguren@unirioja.es"/>
    <n v="1.5"/>
    <n v="1.5"/>
    <x v="1"/>
    <n v="536"/>
    <s v="PROFESOR INTERINO"/>
    <s v="C01"/>
    <s v="TIEMPO COMPLETO"/>
    <s v="2019-01-29 00:00:00.0"/>
    <s v="null"/>
    <s v="PI101370"/>
    <s v="PROFESOR CONTRATADO INTERINO"/>
    <s v="R107"/>
    <x v="6"/>
    <n v="345"/>
    <s v="FILOLOGÍA INGLESA"/>
  </r>
  <r>
    <x v="6"/>
    <n v="16626763"/>
    <s v="FCE"/>
    <n v="776"/>
    <s v="039R"/>
    <s v="GRUPO-A1"/>
    <s v="Idioma moderno IV: Inglés"/>
    <s v="GR"/>
    <s v="GRUPO REDUCIDO"/>
    <s v="039R"/>
    <s v="GRUPO REDUCIDO DE IDIOMA MODERNO IV: INGLÉS"/>
    <s v="GRUPO-A1"/>
    <s v="Grupo Reducido de Idioma moderno IV: Inglés"/>
    <s v="2S"/>
    <n v="16626763"/>
    <s v="OJANGUREN"/>
    <s v="LÓPEZ"/>
    <s v="ANA ELVIRA"/>
    <s v="anojangu"/>
    <s v="ana-elvira.ojanguren@unirioja.es"/>
    <n v="1.5"/>
    <n v="1.5"/>
    <x v="1"/>
    <n v="536"/>
    <s v="PROFESOR INTERINO"/>
    <s v="C01"/>
    <s v="TIEMPO COMPLETO"/>
    <s v="2019-01-29 00:00:00.0"/>
    <s v="null"/>
    <s v="PI101370"/>
    <s v="PROFESOR CONTRATADO INTERINO"/>
    <s v="R107"/>
    <x v="6"/>
    <n v="345"/>
    <s v="FILOLOGÍA INGLESA"/>
  </r>
  <r>
    <x v="6"/>
    <n v="16626763"/>
    <s v="FCE"/>
    <n v="776"/>
    <s v="039R"/>
    <s v="GRUPO-A2"/>
    <s v="Idioma moderno IV: Inglés"/>
    <s v="GR"/>
    <s v="GRUPO REDUCIDO"/>
    <s v="039R"/>
    <s v="GRUPO REDUCIDO DE IDIOMA MODERNO IV: INGLÉS"/>
    <s v="GRUPO-A2"/>
    <s v="Grupo Reducido de Idioma moderno IV: Inglés"/>
    <s v="2S"/>
    <n v="16626763"/>
    <s v="OJANGUREN"/>
    <s v="LÓPEZ"/>
    <s v="ANA ELVIRA"/>
    <s v="anojangu"/>
    <s v="ana-elvira.ojanguren@unirioja.es"/>
    <n v="1.5"/>
    <n v="1.5"/>
    <x v="1"/>
    <n v="536"/>
    <s v="PROFESOR INTERINO"/>
    <s v="C01"/>
    <s v="TIEMPO COMPLETO"/>
    <s v="2019-01-29 00:00:00.0"/>
    <s v="null"/>
    <s v="PI101370"/>
    <s v="PROFESOR CONTRATADO INTERINO"/>
    <s v="R107"/>
    <x v="6"/>
    <n v="345"/>
    <s v="FILOLOGÍA INGLESA"/>
  </r>
  <r>
    <x v="8"/>
    <n v="9398535"/>
    <s v="FLE"/>
    <n v="776"/>
    <s v="039G"/>
    <s v="GRUPO-A"/>
    <s v="Idioma moderno IV: Inglés"/>
    <s v="GG"/>
    <s v="GRUPO GRANDE"/>
    <s v="039G"/>
    <s v="GRUPO GRANDE DE IDIOMA MODERNO IV: INGLÉS"/>
    <s v="GRUPO-A"/>
    <s v="Grupo Grande de IDIOMA MODERNO IV: INGLÉS"/>
    <s v="2S"/>
    <n v="9398535"/>
    <s v="DÍAZ"/>
    <s v="CUESTA"/>
    <s v="JOSÉ"/>
    <s v="josediaz"/>
    <s v="jose.diaz-cuesta@unirioja.es"/>
    <n v="2.2000000000000002"/>
    <m/>
    <x v="1"/>
    <n v="534"/>
    <s v="CONTRATADO DOCTOR -TIPO 1"/>
    <s v="C01"/>
    <s v="TIEMPO COMPLETO"/>
    <s v="2012-02-03 00:00:00.0"/>
    <s v="null"/>
    <s v="DF32499"/>
    <s v="CONTRATADO DOCTOR"/>
    <s v="R107"/>
    <x v="6"/>
    <n v="345"/>
    <s v="FILOLOGÍA INGLESA"/>
  </r>
  <r>
    <x v="8"/>
    <n v="78758459"/>
    <s v="FLE"/>
    <n v="776"/>
    <s v="039G"/>
    <s v="GRUPO-A"/>
    <s v="Idioma moderno IV: Inglés"/>
    <s v="GG"/>
    <s v="GRUPO GRANDE"/>
    <s v="039G"/>
    <s v="GRUPO GRANDE DE IDIOMA MODERNO IV: INGLÉS"/>
    <s v="GRUPO-A"/>
    <s v="Grupo Grande de IDIOMA MODERNO IV: INGLÉS"/>
    <s v="2S"/>
    <n v="78758459"/>
    <s v="GARCÍA"/>
    <s v="FERNÁNDEZ"/>
    <s v="LAURA"/>
    <s v="lagarcf"/>
    <s v="laura.garciaf@alum.unirioja.es"/>
    <n v="0.8"/>
    <m/>
    <x v="1"/>
    <n v="0"/>
    <s v="DOCTOR"/>
    <n v="0"/>
    <s v="_"/>
    <s v="2018-12-01 00:00:00.0"/>
    <s v="2019-11-30 00:00:00.0"/>
    <s v="D07INVESTIGADOR1"/>
    <s v="ACCESO SISTEMA ESPAÑOL CIENCIA E INNOVACIÓN"/>
    <s v="R107"/>
    <x v="6"/>
    <n v="345"/>
    <s v="FILOLOGÍA INGLESA"/>
  </r>
  <r>
    <x v="8"/>
    <n v="9398535"/>
    <s v="FLE"/>
    <n v="776"/>
    <s v="039LI"/>
    <s v="GRUPO-A3"/>
    <s v="Idioma moderno IV: Inglés"/>
    <s v="GLI"/>
    <s v="GRUPO DE LABORATORIO DE IDIOMAS"/>
    <s v="039LI"/>
    <s v="LABORATORIO DE IDIOMAS DE IDIOMA MODERNO IV: INGLÉS"/>
    <s v="GRUPO-A3"/>
    <s v="Grupo de Laboratorio de Idiomas de Idioma moderno IV: Inglés"/>
    <s v="2S"/>
    <n v="9398535"/>
    <s v="DÍAZ"/>
    <s v="CUESTA"/>
    <s v="JOSÉ"/>
    <s v="josediaz"/>
    <s v="jose.diaz-cuesta@unirioja.es"/>
    <n v="1.1000000000000001"/>
    <n v="1.1000000000000001"/>
    <x v="1"/>
    <n v="534"/>
    <s v="CONTRATADO DOCTOR -TIPO 1"/>
    <s v="C01"/>
    <s v="TIEMPO COMPLETO"/>
    <s v="2012-02-03 00:00:00.0"/>
    <s v="null"/>
    <s v="DF32499"/>
    <s v="CONTRATADO DOCTOR"/>
    <s v="R107"/>
    <x v="6"/>
    <n v="345"/>
    <s v="FILOLOGÍA INGLESA"/>
  </r>
  <r>
    <x v="8"/>
    <n v="78758459"/>
    <s v="FLE"/>
    <n v="776"/>
    <s v="039LI"/>
    <s v="GRUPO-A3"/>
    <s v="Idioma moderno IV: Inglés"/>
    <s v="GLI"/>
    <s v="GRUPO DE LABORATORIO DE IDIOMAS"/>
    <s v="039LI"/>
    <s v="LABORATORIO DE IDIOMAS DE IDIOMA MODERNO IV: INGLÉS"/>
    <s v="GRUPO-A3"/>
    <s v="Grupo de Laboratorio de Idiomas de Idioma moderno IV: Inglés"/>
    <s v="2S"/>
    <n v="78758459"/>
    <s v="GARCÍA"/>
    <s v="FERNÁNDEZ"/>
    <s v="LAURA"/>
    <s v="lagarcf"/>
    <s v="laura.garciaf@alum.unirioja.es"/>
    <n v="0.4"/>
    <n v="0.4"/>
    <x v="1"/>
    <n v="0"/>
    <s v="DOCTOR"/>
    <n v="0"/>
    <s v="_"/>
    <s v="2018-12-01 00:00:00.0"/>
    <s v="2019-11-30 00:00:00.0"/>
    <s v="D07INVESTIGADOR1"/>
    <s v="ACCESO SISTEMA ESPAÑOL CIENCIA E INNOVACIÓN"/>
    <s v="R107"/>
    <x v="6"/>
    <n v="345"/>
    <s v="FILOLOGÍA INGLESA"/>
  </r>
  <r>
    <x v="8"/>
    <n v="9398535"/>
    <s v="FLE"/>
    <n v="776"/>
    <s v="039R"/>
    <s v="GRUPO-A3"/>
    <s v="Idioma moderno IV: Inglés"/>
    <s v="GR"/>
    <s v="GRUPO REDUCIDO"/>
    <s v="039R"/>
    <s v="GRUPO REDUCIDO DE IDIOMA MODERNO IV: INGLÉS"/>
    <s v="GRUPO-A3"/>
    <s v="Grupo Reducido de Idioma moderno IV: Inglés"/>
    <s v="2S"/>
    <n v="9398535"/>
    <s v="DÍAZ"/>
    <s v="CUESTA"/>
    <s v="JOSÉ"/>
    <s v="josediaz"/>
    <s v="jose.diaz-cuesta@unirioja.es"/>
    <n v="1.1000000000000001"/>
    <n v="1.1000000000000001"/>
    <x v="1"/>
    <n v="534"/>
    <s v="CONTRATADO DOCTOR -TIPO 1"/>
    <s v="C01"/>
    <s v="TIEMPO COMPLETO"/>
    <s v="2012-02-03 00:00:00.0"/>
    <s v="null"/>
    <s v="DF32499"/>
    <s v="CONTRATADO DOCTOR"/>
    <s v="R107"/>
    <x v="6"/>
    <n v="345"/>
    <s v="FILOLOGÍA INGLESA"/>
  </r>
  <r>
    <x v="8"/>
    <n v="78758459"/>
    <s v="FLE"/>
    <n v="776"/>
    <s v="039R"/>
    <s v="GRUPO-A3"/>
    <s v="Idioma moderno IV: Inglés"/>
    <s v="GR"/>
    <s v="GRUPO REDUCIDO"/>
    <s v="039R"/>
    <s v="GRUPO REDUCIDO DE IDIOMA MODERNO IV: INGLÉS"/>
    <s v="GRUPO-A3"/>
    <s v="Grupo Reducido de Idioma moderno IV: Inglés"/>
    <s v="2S"/>
    <n v="78758459"/>
    <s v="GARCÍA"/>
    <s v="FERNÁNDEZ"/>
    <s v="LAURA"/>
    <s v="lagarcf"/>
    <s v="laura.garciaf@alum.unirioja.es"/>
    <n v="0.4"/>
    <n v="0.4"/>
    <x v="1"/>
    <n v="0"/>
    <s v="DOCTOR"/>
    <n v="0"/>
    <s v="_"/>
    <s v="2018-12-01 00:00:00.0"/>
    <s v="2019-11-30 00:00:00.0"/>
    <s v="D07INVESTIGADOR1"/>
    <s v="ACCESO SISTEMA ESPAÑOL CIENCIA E INNOVACIÓN"/>
    <s v="R107"/>
    <x v="6"/>
    <n v="345"/>
    <s v="FILOLOGÍA INGLESA"/>
  </r>
  <r>
    <x v="8"/>
    <n v="16546617"/>
    <s v="FLE"/>
    <n v="777"/>
    <s v="040G"/>
    <s v="GRUPO-A"/>
    <s v="Literatura inglesa I"/>
    <s v="GG"/>
    <s v="GRUPO GRANDE"/>
    <s v="040G"/>
    <s v="GRUPO GRANDE DE LITERATURA INGLESA I"/>
    <s v="GRUPO-A"/>
    <s v="Grupo Grande de LITERATURA INGLESA I"/>
    <s v="2S"/>
    <n v="16546617"/>
    <s v="BARRERAS"/>
    <s v="GÓMEZ"/>
    <s v="MARÍA ASUNCIÓN"/>
    <s v="mabarrer"/>
    <s v="asuncion.barreras@unirioja.es"/>
    <n v="4.5"/>
    <n v="4.5"/>
    <x v="1"/>
    <n v="504"/>
    <s v="PROFESOR TITULAR UNIVERSIDAD"/>
    <s v="C01"/>
    <s v="TIEMPO COMPLETO"/>
    <s v="2017-09-15 00:00:00.0"/>
    <s v="null"/>
    <s v="DF31707"/>
    <s v="PROFESOR TITULAR DE UNIVERSIDAD"/>
    <s v="R107"/>
    <x v="6"/>
    <n v="345"/>
    <s v="FILOLOGÍA INGLESA"/>
  </r>
  <r>
    <x v="8"/>
    <n v="16546617"/>
    <s v="FLE"/>
    <n v="777"/>
    <s v="040R"/>
    <s v="GRUPO-A1"/>
    <s v="Literatura inglesa I"/>
    <s v="GR"/>
    <s v="GRUPO REDUCIDO"/>
    <s v="040R"/>
    <s v="GRUPO REDUCIDO DE LITERATURA INGLESA I"/>
    <s v="GRUPO-A1"/>
    <s v="Grupo Reducido de Literatura inglesa I"/>
    <s v="2S"/>
    <n v="16546617"/>
    <s v="BARRERAS"/>
    <s v="GÓMEZ"/>
    <s v="MARÍA ASUNCIÓN"/>
    <s v="mabarrer"/>
    <s v="asuncion.barreras@unirioja.es"/>
    <n v="1.5"/>
    <n v="1.5"/>
    <x v="1"/>
    <n v="504"/>
    <s v="PROFESOR TITULAR UNIVERSIDAD"/>
    <s v="C01"/>
    <s v="TIEMPO COMPLETO"/>
    <s v="2017-09-15 00:00:00.0"/>
    <s v="null"/>
    <s v="DF31707"/>
    <s v="PROFESOR TITULAR DE UNIVERSIDAD"/>
    <s v="R107"/>
    <x v="6"/>
    <n v="345"/>
    <s v="FILOLOGÍA INGLESA"/>
  </r>
  <r>
    <x v="8"/>
    <n v="36168750"/>
    <s v="FLE"/>
    <n v="778"/>
    <s v="026G"/>
    <s v="GRUPO-A"/>
    <s v="Introducción a las ideas filosóficas"/>
    <s v="GG"/>
    <s v="GRUPO GRANDE"/>
    <s v="026G"/>
    <s v="GRUPO GRANDE DE INTRODUCCIÓN A LAS IDEAS FILOSOFICAS"/>
    <s v="GRUPO-A"/>
    <s v="Grupo Grande de INTRODUCCIÓN A LAS IDEAS FILOSÓFICAS"/>
    <s v="2S"/>
    <n v="36168750"/>
    <s v="FERNÁNDEZ"/>
    <s v="GUERRERO"/>
    <s v="OLAYA"/>
    <s v="olferng"/>
    <s v="olaya.fernandez@unirioja.es"/>
    <n v="4.5"/>
    <n v="4.5"/>
    <x v="0"/>
    <n v="536"/>
    <s v="PROFESOR INTERINO"/>
    <s v="C01"/>
    <s v="TIEMPO COMPLETO"/>
    <s v="2017-09-15 00:00:00.0"/>
    <s v="null"/>
    <s v="PI101279"/>
    <s v="PROFESOR CONTRATADO INTERINO"/>
    <s v="R114"/>
    <x v="3"/>
    <n v="383"/>
    <s v="FILOSOFÍA MORAL"/>
  </r>
  <r>
    <x v="8"/>
    <n v="36168750"/>
    <s v="FLE"/>
    <n v="778"/>
    <s v="026R"/>
    <s v="GRUPO-A1"/>
    <s v="Introducción a las ideas filosóficas"/>
    <s v="GR"/>
    <s v="GRUPO REDUCIDO"/>
    <s v="026R"/>
    <s v="GRUPO REDUCIDO DE INTRODUCCIÓN A LAS IDEAS FILOSOFICAS"/>
    <s v="GRUPO-A1"/>
    <s v="Grupo Reducido de Introducción a las ideas filosóficas"/>
    <s v="2S"/>
    <n v="36168750"/>
    <s v="FERNÁNDEZ"/>
    <s v="GUERRERO"/>
    <s v="OLAYA"/>
    <s v="olferng"/>
    <s v="olaya.fernandez@unirioja.es"/>
    <n v="1.5"/>
    <n v="1.5"/>
    <x v="0"/>
    <n v="536"/>
    <s v="PROFESOR INTERINO"/>
    <s v="C01"/>
    <s v="TIEMPO COMPLETO"/>
    <s v="2017-09-15 00:00:00.0"/>
    <s v="null"/>
    <s v="PI101279"/>
    <s v="PROFESOR CONTRATADO INTERINO"/>
    <s v="R114"/>
    <x v="3"/>
    <n v="383"/>
    <s v="FILOSOFÍA MORAL"/>
  </r>
  <r>
    <x v="8"/>
    <n v="36168750"/>
    <s v="FLE"/>
    <n v="778"/>
    <s v="026R"/>
    <s v="GRUPO-A2"/>
    <s v="Introducción a las ideas filosóficas"/>
    <s v="GR"/>
    <s v="GRUPO REDUCIDO"/>
    <s v="026R"/>
    <s v="GRUPO REDUCIDO DE INTRODUCCIÓN A LAS IDEAS FILOSOFICAS"/>
    <s v="GRUPO-A2"/>
    <s v="Grupo Reducido de Introducción a las ideas filosóficas"/>
    <s v="2S"/>
    <n v="36168750"/>
    <s v="FERNÁNDEZ"/>
    <s v="GUERRERO"/>
    <s v="OLAYA"/>
    <s v="olferng"/>
    <s v="olaya.fernandez@unirioja.es"/>
    <n v="1.5"/>
    <n v="1.5"/>
    <x v="0"/>
    <n v="536"/>
    <s v="PROFESOR INTERINO"/>
    <s v="C01"/>
    <s v="TIEMPO COMPLETO"/>
    <s v="2017-09-15 00:00:00.0"/>
    <s v="null"/>
    <s v="PI101279"/>
    <s v="PROFESOR CONTRATADO INTERINO"/>
    <s v="R114"/>
    <x v="3"/>
    <n v="383"/>
    <s v="FILOSOFÍA MORAL"/>
  </r>
  <r>
    <x v="8"/>
    <n v="36168750"/>
    <s v="FLE"/>
    <n v="778"/>
    <s v="026R"/>
    <s v="GRUPO-A3"/>
    <s v="Introducción a las ideas filosóficas"/>
    <s v="GR"/>
    <s v="GRUPO REDUCIDO"/>
    <s v="026R"/>
    <s v="GRUPO REDUCIDO DE INTRODUCCIÓN A LAS IDEAS FILOSOFICAS"/>
    <s v="GRUPO-A3"/>
    <s v="Grupo Reducido de Introducción a las ideas filosóficas"/>
    <s v="2S"/>
    <n v="36168750"/>
    <s v="FERNÁNDEZ"/>
    <s v="GUERRERO"/>
    <s v="OLAYA"/>
    <s v="olferng"/>
    <s v="olaya.fernandez@unirioja.es"/>
    <n v="1.5"/>
    <n v="1.5"/>
    <x v="0"/>
    <n v="536"/>
    <s v="PROFESOR INTERINO"/>
    <s v="C01"/>
    <s v="TIEMPO COMPLETO"/>
    <s v="2017-09-15 00:00:00.0"/>
    <s v="null"/>
    <s v="PI101279"/>
    <s v="PROFESOR CONTRATADO INTERINO"/>
    <s v="R114"/>
    <x v="3"/>
    <n v="383"/>
    <s v="FILOSOFÍA MORAL"/>
  </r>
  <r>
    <x v="9"/>
    <n v="36168750"/>
    <s v="FLE"/>
    <n v="778"/>
    <s v="026G"/>
    <s v="GRUPO-A"/>
    <s v="Introducción a las ideas filosóficas"/>
    <s v="GG"/>
    <s v="GRUPO GRANDE"/>
    <s v="026G"/>
    <s v="GRUPO GRANDE DE INTRODUCCIÓN A LAS IDEAS FILOSOFICAS"/>
    <s v="GRUPO-A"/>
    <s v="Grupo Grande de INTRODUCCIÓN A LAS IDEAS FILOSÓFICAS"/>
    <s v="2S"/>
    <n v="36168750"/>
    <s v="FERNÁNDEZ"/>
    <s v="GUERRERO"/>
    <s v="OLAYA"/>
    <s v="olferng"/>
    <s v="olaya.fernandez@unirioja.es"/>
    <n v="4.5"/>
    <m/>
    <x v="0"/>
    <n v="536"/>
    <s v="PROFESOR INTERINO"/>
    <s v="C01"/>
    <s v="TIEMPO COMPLETO"/>
    <s v="2017-09-15 00:00:00.0"/>
    <s v="null"/>
    <s v="PI101279"/>
    <s v="PROFESOR CONTRATADO INTERINO"/>
    <s v="R114"/>
    <x v="3"/>
    <n v="383"/>
    <s v="FILOSOFÍA MORAL"/>
  </r>
  <r>
    <x v="9"/>
    <n v="36168750"/>
    <s v="FLE"/>
    <n v="778"/>
    <s v="026R"/>
    <s v="GRUPO-A1"/>
    <s v="Introducción a las ideas filosóficas"/>
    <s v="GR"/>
    <s v="GRUPO REDUCIDO"/>
    <s v="026R"/>
    <s v="GRUPO REDUCIDO DE INTRODUCCIÓN A LAS IDEAS FILOSOFICAS"/>
    <s v="GRUPO-A1"/>
    <s v="Grupo Reducido de Introducción a las ideas filosóficas"/>
    <s v="2S"/>
    <n v="36168750"/>
    <s v="FERNÁNDEZ"/>
    <s v="GUERRERO"/>
    <s v="OLAYA"/>
    <s v="olferng"/>
    <s v="olaya.fernandez@unirioja.es"/>
    <n v="1.5"/>
    <m/>
    <x v="0"/>
    <n v="536"/>
    <s v="PROFESOR INTERINO"/>
    <s v="C01"/>
    <s v="TIEMPO COMPLETO"/>
    <s v="2017-09-15 00:00:00.0"/>
    <s v="null"/>
    <s v="PI101279"/>
    <s v="PROFESOR CONTRATADO INTERINO"/>
    <s v="R114"/>
    <x v="3"/>
    <n v="383"/>
    <s v="FILOSOFÍA MORAL"/>
  </r>
  <r>
    <x v="9"/>
    <n v="36168750"/>
    <s v="FLE"/>
    <n v="778"/>
    <s v="026R"/>
    <s v="GRUPO-A2"/>
    <s v="Introducción a las ideas filosóficas"/>
    <s v="GR"/>
    <s v="GRUPO REDUCIDO"/>
    <s v="026R"/>
    <s v="GRUPO REDUCIDO DE INTRODUCCIÓN A LAS IDEAS FILOSOFICAS"/>
    <s v="GRUPO-A2"/>
    <s v="Grupo Reducido de Introducción a las ideas filosóficas"/>
    <s v="2S"/>
    <n v="36168750"/>
    <s v="FERNÁNDEZ"/>
    <s v="GUERRERO"/>
    <s v="OLAYA"/>
    <s v="olferng"/>
    <s v="olaya.fernandez@unirioja.es"/>
    <n v="1.5"/>
    <m/>
    <x v="0"/>
    <n v="536"/>
    <s v="PROFESOR INTERINO"/>
    <s v="C01"/>
    <s v="TIEMPO COMPLETO"/>
    <s v="2017-09-15 00:00:00.0"/>
    <s v="null"/>
    <s v="PI101279"/>
    <s v="PROFESOR CONTRATADO INTERINO"/>
    <s v="R114"/>
    <x v="3"/>
    <n v="383"/>
    <s v="FILOSOFÍA MORAL"/>
  </r>
  <r>
    <x v="9"/>
    <n v="36168750"/>
    <s v="FLE"/>
    <n v="778"/>
    <s v="026R"/>
    <s v="GRUPO-A3"/>
    <s v="Introducción a las ideas filosóficas"/>
    <s v="GR"/>
    <s v="GRUPO REDUCIDO"/>
    <s v="026R"/>
    <s v="GRUPO REDUCIDO DE INTRODUCCIÓN A LAS IDEAS FILOSOFICAS"/>
    <s v="GRUPO-A3"/>
    <s v="Grupo Reducido de Introducción a las ideas filosóficas"/>
    <s v="2S"/>
    <n v="36168750"/>
    <s v="FERNÁNDEZ"/>
    <s v="GUERRERO"/>
    <s v="OLAYA"/>
    <s v="olferng"/>
    <s v="olaya.fernandez@unirioja.es"/>
    <n v="1.5"/>
    <m/>
    <x v="0"/>
    <n v="536"/>
    <s v="PROFESOR INTERINO"/>
    <s v="C01"/>
    <s v="TIEMPO COMPLETO"/>
    <s v="2017-09-15 00:00:00.0"/>
    <s v="null"/>
    <s v="PI101279"/>
    <s v="PROFESOR CONTRATADO INTERINO"/>
    <s v="R114"/>
    <x v="3"/>
    <n v="383"/>
    <s v="FILOSOFÍA MORAL"/>
  </r>
  <r>
    <x v="10"/>
    <n v="36168750"/>
    <s v="FLE"/>
    <n v="778"/>
    <s v="026G"/>
    <s v="GRUPO-A"/>
    <s v="Introducción a las ideas filosóficas"/>
    <s v="GG"/>
    <s v="GRUPO GRANDE"/>
    <s v="026G"/>
    <s v="GRUPO GRANDE DE INTRODUCCIÓN A LAS IDEAS FILOSOFICAS"/>
    <s v="GRUPO-A"/>
    <s v="Grupo Grande de INTRODUCCIÓN A LAS IDEAS FILOSÓFICAS"/>
    <s v="2S"/>
    <n v="36168750"/>
    <s v="FERNÁNDEZ"/>
    <s v="GUERRERO"/>
    <s v="OLAYA"/>
    <s v="olferng"/>
    <s v="olaya.fernandez@unirioja.es"/>
    <n v="4.5"/>
    <m/>
    <x v="0"/>
    <n v="536"/>
    <s v="PROFESOR INTERINO"/>
    <s v="C01"/>
    <s v="TIEMPO COMPLETO"/>
    <s v="2017-09-15 00:00:00.0"/>
    <s v="null"/>
    <s v="PI101279"/>
    <s v="PROFESOR CONTRATADO INTERINO"/>
    <s v="R114"/>
    <x v="3"/>
    <n v="383"/>
    <s v="FILOSOFÍA MORAL"/>
  </r>
  <r>
    <x v="10"/>
    <n v="36168750"/>
    <s v="FLE"/>
    <n v="778"/>
    <s v="026R"/>
    <s v="GRUPO-A1"/>
    <s v="Introducción a las ideas filosóficas"/>
    <s v="GR"/>
    <s v="GRUPO REDUCIDO"/>
    <s v="026R"/>
    <s v="GRUPO REDUCIDO DE INTRODUCCIÓN A LAS IDEAS FILOSOFICAS"/>
    <s v="GRUPO-A1"/>
    <s v="Grupo Reducido de Introducción a las ideas filosóficas"/>
    <s v="2S"/>
    <n v="36168750"/>
    <s v="FERNÁNDEZ"/>
    <s v="GUERRERO"/>
    <s v="OLAYA"/>
    <s v="olferng"/>
    <s v="olaya.fernandez@unirioja.es"/>
    <n v="1.5"/>
    <m/>
    <x v="0"/>
    <n v="536"/>
    <s v="PROFESOR INTERINO"/>
    <s v="C01"/>
    <s v="TIEMPO COMPLETO"/>
    <s v="2017-09-15 00:00:00.0"/>
    <s v="null"/>
    <s v="PI101279"/>
    <s v="PROFESOR CONTRATADO INTERINO"/>
    <s v="R114"/>
    <x v="3"/>
    <n v="383"/>
    <s v="FILOSOFÍA MORAL"/>
  </r>
  <r>
    <x v="10"/>
    <n v="36168750"/>
    <s v="FLE"/>
    <n v="778"/>
    <s v="026R"/>
    <s v="GRUPO-A2"/>
    <s v="Introducción a las ideas filosóficas"/>
    <s v="GR"/>
    <s v="GRUPO REDUCIDO"/>
    <s v="026R"/>
    <s v="GRUPO REDUCIDO DE INTRODUCCIÓN A LAS IDEAS FILOSOFICAS"/>
    <s v="GRUPO-A2"/>
    <s v="Grupo Reducido de Introducción a las ideas filosóficas"/>
    <s v="2S"/>
    <n v="36168750"/>
    <s v="FERNÁNDEZ"/>
    <s v="GUERRERO"/>
    <s v="OLAYA"/>
    <s v="olferng"/>
    <s v="olaya.fernandez@unirioja.es"/>
    <n v="1.5"/>
    <m/>
    <x v="0"/>
    <n v="536"/>
    <s v="PROFESOR INTERINO"/>
    <s v="C01"/>
    <s v="TIEMPO COMPLETO"/>
    <s v="2017-09-15 00:00:00.0"/>
    <s v="null"/>
    <s v="PI101279"/>
    <s v="PROFESOR CONTRATADO INTERINO"/>
    <s v="R114"/>
    <x v="3"/>
    <n v="383"/>
    <s v="FILOSOFÍA MORAL"/>
  </r>
  <r>
    <x v="10"/>
    <n v="36168750"/>
    <s v="FLE"/>
    <n v="778"/>
    <s v="026R"/>
    <s v="GRUPO-A3"/>
    <s v="Introducción a las ideas filosóficas"/>
    <s v="GR"/>
    <s v="GRUPO REDUCIDO"/>
    <s v="026R"/>
    <s v="GRUPO REDUCIDO DE INTRODUCCIÓN A LAS IDEAS FILOSOFICAS"/>
    <s v="GRUPO-A3"/>
    <s v="Grupo Reducido de Introducción a las ideas filosóficas"/>
    <s v="2S"/>
    <n v="36168750"/>
    <s v="FERNÁNDEZ"/>
    <s v="GUERRERO"/>
    <s v="OLAYA"/>
    <s v="olferng"/>
    <s v="olaya.fernandez@unirioja.es"/>
    <n v="1.5"/>
    <m/>
    <x v="0"/>
    <n v="536"/>
    <s v="PROFESOR INTERINO"/>
    <s v="C01"/>
    <s v="TIEMPO COMPLETO"/>
    <s v="2017-09-15 00:00:00.0"/>
    <s v="null"/>
    <s v="PI101279"/>
    <s v="PROFESOR CONTRATADO INTERINO"/>
    <s v="R114"/>
    <x v="3"/>
    <n v="383"/>
    <s v="FILOSOFÍA MORAL"/>
  </r>
  <r>
    <x v="9"/>
    <n v="410009"/>
    <s v="FLE"/>
    <n v="779"/>
    <s v="602201G"/>
    <s v="GRUPO-A"/>
    <s v="Historia de la Antigüedad I"/>
    <s v="GG"/>
    <s v="GRUPO GRANDE"/>
    <s v="602201G"/>
    <s v="GRUPO GRANDE DE HISTORIA DE LA ANTIGÜEDAD I"/>
    <s v="GRUPO-A"/>
    <s v="Grupo Grande de HISTORIA DE LA ANTIGÜEDAD I"/>
    <s v="1S"/>
    <n v="410009"/>
    <s v="IGUACEL DE LA"/>
    <s v="CRUZ"/>
    <s v="MARÍA DEL PILAR"/>
    <s v="piiguad"/>
    <s v="pilar.iguacel@unirioja.es"/>
    <n v="4.5"/>
    <n v="4.5"/>
    <x v="0"/>
    <n v="532"/>
    <s v="LABORAL DOCENTE-ASOCIADO"/>
    <s v="P06"/>
    <s v="TIEMPO PARCIAL (6+6 HORAS)"/>
    <s v="2017-09-15 00:00:00.0"/>
    <s v="2019-09-14 00:00:00.0"/>
    <s v="PI101281"/>
    <s v="PROFESOR ASOCIADO"/>
    <s v="R114"/>
    <x v="3"/>
    <n v="445"/>
    <s v="HISTORIA ANTIGUA"/>
  </r>
  <r>
    <x v="9"/>
    <n v="16536532"/>
    <s v="FLE"/>
    <n v="779"/>
    <s v="602201G"/>
    <s v="GRUPO-A"/>
    <s v="Historia de la Antigüedad I"/>
    <s v="GG"/>
    <s v="GRUPO GRANDE"/>
    <s v="602201G"/>
    <s v="GRUPO GRANDE DE HISTORIA DE LA ANTIGÜEDAD I"/>
    <s v="GRUPO-A"/>
    <s v="Grupo Grande de HISTORIA DE LA ANTIGÜEDAD I"/>
    <s v="1S"/>
    <n v="16536532"/>
    <s v="CASTILLO"/>
    <s v="PASCUAL"/>
    <s v="MARÍA JOSEFA"/>
    <s v="mjcasti"/>
    <s v="mariajose.castillo@unirioja.es"/>
    <n v="0"/>
    <n v="0"/>
    <x v="0"/>
    <n v="504"/>
    <s v="PROFESOR TITULAR UNIVERSIDAD"/>
    <s v="C01"/>
    <s v="TIEMPO COMPLETO"/>
    <s v="2015-09-15 00:00:00.0"/>
    <s v="null"/>
    <s v="DF3402"/>
    <s v="TITULAR DE UNIVERSIDAD"/>
    <s v="R114"/>
    <x v="3"/>
    <n v="445"/>
    <s v="HISTORIA ANTIGUA"/>
  </r>
  <r>
    <x v="9"/>
    <n v="410009"/>
    <s v="FLE"/>
    <n v="779"/>
    <s v="602201R"/>
    <s v="GRUPO-A1"/>
    <s v="Historia de la Antigüedad I"/>
    <s v="GR"/>
    <s v="GRUPO REDUCIDO"/>
    <s v="602201R"/>
    <s v="GRUPO REDUCIDO DE HISTORIA DE LA ANTIGÜEDAD I"/>
    <s v="GRUPO-A1"/>
    <s v="Grupo Reducido de Historia de la Antigüedad I"/>
    <s v="1S"/>
    <n v="410009"/>
    <s v="IGUACEL DE LA"/>
    <s v="CRUZ"/>
    <s v="MARÍA DEL PILAR"/>
    <s v="piiguad"/>
    <s v="pilar.iguacel@unirioja.es"/>
    <n v="1.5"/>
    <n v="1.5"/>
    <x v="0"/>
    <n v="532"/>
    <s v="LABORAL DOCENTE-ASOCIADO"/>
    <s v="P06"/>
    <s v="TIEMPO PARCIAL (6+6 HORAS)"/>
    <s v="2017-09-15 00:00:00.0"/>
    <s v="2019-09-14 00:00:00.0"/>
    <s v="PI101281"/>
    <s v="PROFESOR ASOCIADO"/>
    <s v="R114"/>
    <x v="3"/>
    <n v="445"/>
    <s v="HISTORIA ANTIGUA"/>
  </r>
  <r>
    <x v="9"/>
    <n v="20170417"/>
    <s v="FLE"/>
    <n v="780"/>
    <s v="602202G"/>
    <s v="GRUPO-A"/>
    <s v="Prehistoria"/>
    <s v="GG"/>
    <s v="GRUPO GRANDE"/>
    <s v="602202G"/>
    <s v="GRUPO GRANDE DE PREHISTORIA"/>
    <s v="GRUPO-A"/>
    <s v="Grupo Grande de PREHISTORIA"/>
    <s v="1S"/>
    <n v="20170417"/>
    <s v="FANO"/>
    <s v="MARTÍNEZ"/>
    <s v="MIGUEL ÁNGEL"/>
    <s v="mifano"/>
    <s v="miguel-angel.fano@unirioja.es"/>
    <n v="4.5"/>
    <n v="4.5"/>
    <x v="0"/>
    <n v="504"/>
    <s v="PROFESOR TITULAR UNIVERSIDAD"/>
    <s v="C01"/>
    <s v="TIEMPO COMPLETO"/>
    <s v="2011-09-01 00:00:00.0"/>
    <s v="null"/>
    <s v="DF3569"/>
    <s v="TITULAR DE UNIVERSIDAD"/>
    <s v="R114"/>
    <x v="3"/>
    <n v="695"/>
    <s v="PREHISTORIA"/>
  </r>
  <r>
    <x v="9"/>
    <n v="20170417"/>
    <s v="FLE"/>
    <n v="780"/>
    <s v="602202R"/>
    <s v="GRUPO-A1"/>
    <s v="Prehistoria"/>
    <s v="GR"/>
    <s v="GRUPO REDUCIDO"/>
    <s v="602202R"/>
    <s v="GRUPO REDUCIDO DE PREHISTORIA"/>
    <s v="GRUPO-A1"/>
    <s v="Grupo Reducido de Prehistoria"/>
    <s v="1S"/>
    <n v="20170417"/>
    <s v="FANO"/>
    <s v="MARTÍNEZ"/>
    <s v="MIGUEL ÁNGEL"/>
    <s v="mifano"/>
    <s v="miguel-angel.fano@unirioja.es"/>
    <n v="1.5"/>
    <n v="1.5"/>
    <x v="0"/>
    <n v="504"/>
    <s v="PROFESOR TITULAR UNIVERSIDAD"/>
    <s v="C01"/>
    <s v="TIEMPO COMPLETO"/>
    <s v="2011-09-01 00:00:00.0"/>
    <s v="null"/>
    <s v="DF3569"/>
    <s v="TITULAR DE UNIVERSIDAD"/>
    <s v="R114"/>
    <x v="3"/>
    <n v="695"/>
    <s v="PREHISTORIA"/>
  </r>
  <r>
    <x v="9"/>
    <n v="410009"/>
    <s v="FLE"/>
    <n v="781"/>
    <s v="602203G"/>
    <s v="GRUPO-A"/>
    <s v="Historia de la Antigüedad II"/>
    <s v="GG"/>
    <s v="GRUPO GRANDE"/>
    <s v="602203G"/>
    <s v="GRUPO GRANDE DE HISTORIA DE LA ANTIGÜEDAD II"/>
    <s v="GRUPO-A"/>
    <s v="Grupo Grande de HISTORIA DE LA ANTIGÜEDAD II"/>
    <s v="2S"/>
    <n v="410009"/>
    <s v="IGUACEL DE LA"/>
    <s v="CRUZ"/>
    <s v="MARÍA DEL PILAR"/>
    <s v="piiguad"/>
    <s v="pilar.iguacel@unirioja.es"/>
    <n v="4.5"/>
    <n v="4.5"/>
    <x v="0"/>
    <n v="532"/>
    <s v="LABORAL DOCENTE-ASOCIADO"/>
    <s v="P06"/>
    <s v="TIEMPO PARCIAL (6+6 HORAS)"/>
    <s v="2017-09-15 00:00:00.0"/>
    <s v="2019-09-14 00:00:00.0"/>
    <s v="PI101281"/>
    <s v="PROFESOR ASOCIADO"/>
    <s v="R114"/>
    <x v="3"/>
    <n v="445"/>
    <s v="HISTORIA ANTIGUA"/>
  </r>
  <r>
    <x v="9"/>
    <n v="16536532"/>
    <s v="FLE"/>
    <n v="781"/>
    <s v="602203G"/>
    <s v="GRUPO-A"/>
    <s v="Historia de la Antigüedad II"/>
    <s v="GG"/>
    <s v="GRUPO GRANDE"/>
    <s v="602203G"/>
    <s v="GRUPO GRANDE DE HISTORIA DE LA ANTIGÜEDAD II"/>
    <s v="GRUPO-A"/>
    <s v="Grupo Grande de HISTORIA DE LA ANTIGÜEDAD II"/>
    <s v="2S"/>
    <n v="16536532"/>
    <s v="CASTILLO"/>
    <s v="PASCUAL"/>
    <s v="MARÍA JOSEFA"/>
    <s v="mjcasti"/>
    <s v="mariajose.castillo@unirioja.es"/>
    <n v="0"/>
    <n v="0"/>
    <x v="0"/>
    <n v="504"/>
    <s v="PROFESOR TITULAR UNIVERSIDAD"/>
    <s v="C01"/>
    <s v="TIEMPO COMPLETO"/>
    <s v="2015-09-15 00:00:00.0"/>
    <s v="null"/>
    <s v="DF3402"/>
    <s v="TITULAR DE UNIVERSIDAD"/>
    <s v="R114"/>
    <x v="3"/>
    <n v="445"/>
    <s v="HISTORIA ANTIGUA"/>
  </r>
  <r>
    <x v="9"/>
    <n v="410009"/>
    <s v="FLE"/>
    <n v="781"/>
    <s v="602203R"/>
    <s v="GRUPO-A1"/>
    <s v="Historia de la Antigüedad II"/>
    <s v="GR"/>
    <s v="GRUPO REDUCIDO"/>
    <s v="602203R"/>
    <s v="GRUPO REDUCIDO DE HISTORIA DE LA ANTIGÜEDAD II"/>
    <s v="GRUPO-A1"/>
    <s v="Grupo Reducido de Historia de la Antigüedad II"/>
    <s v="2S"/>
    <n v="410009"/>
    <s v="IGUACEL DE LA"/>
    <s v="CRUZ"/>
    <s v="MARÍA DEL PILAR"/>
    <s v="piiguad"/>
    <s v="pilar.iguacel@unirioja.es"/>
    <n v="1.5"/>
    <n v="1.5"/>
    <x v="0"/>
    <n v="532"/>
    <s v="LABORAL DOCENTE-ASOCIADO"/>
    <s v="P06"/>
    <s v="TIEMPO PARCIAL (6+6 HORAS)"/>
    <s v="2017-09-15 00:00:00.0"/>
    <s v="2019-09-14 00:00:00.0"/>
    <s v="PI101281"/>
    <s v="PROFESOR ASOCIADO"/>
    <s v="R114"/>
    <x v="3"/>
    <n v="445"/>
    <s v="HISTORIA ANTIGUA"/>
  </r>
  <r>
    <x v="9"/>
    <n v="16539010"/>
    <s v="FLE"/>
    <n v="782"/>
    <s v="602204G"/>
    <s v="GRUPO-A"/>
    <s v="Geografía física"/>
    <s v="GG"/>
    <s v="GRUPO GRANDE"/>
    <s v="602204G"/>
    <s v="GRUPO GRANDE DE GEOGRAFÍA FÍSICA"/>
    <s v="GRUPO-A"/>
    <s v="Grupo Grande de GEOGRAFÍA FÍSICA"/>
    <s v="1S"/>
    <n v="16539010"/>
    <s v="RUIZ"/>
    <s v="FLAÑO"/>
    <s v="PURIFICACIÓN"/>
    <s v="puruiz"/>
    <s v="purificacion.ruiz@unirioja.es"/>
    <n v="4.5"/>
    <n v="4.5"/>
    <x v="1"/>
    <n v="504"/>
    <s v="PROFESOR TITULAR UNIVERSIDAD"/>
    <s v="01R"/>
    <s v="TIEMPO COMPLETO REDUCIDO"/>
    <s v="2017-09-15 00:00:00.0"/>
    <s v="null"/>
    <s v="DF3369"/>
    <s v="PROFESOR TITULAR DE UNIVERSIDAD"/>
    <s v="R114"/>
    <x v="3"/>
    <n v="430"/>
    <s v="GEOGRAFÍA FÍSICA"/>
  </r>
  <r>
    <x v="9"/>
    <n v="16539010"/>
    <s v="FLE"/>
    <n v="782"/>
    <s v="602204R"/>
    <s v="GRUPO-A1"/>
    <s v="Geografía física"/>
    <s v="GR"/>
    <s v="GRUPO REDUCIDO"/>
    <s v="602204R"/>
    <s v="GRUPO REDUCIDO DE GEOGRAFÍA FÍSICA"/>
    <s v="GRUPO-A1"/>
    <s v="Grupo Reducido de Geografía física"/>
    <s v="1S"/>
    <n v="16539010"/>
    <s v="RUIZ"/>
    <s v="FLAÑO"/>
    <s v="PURIFICACIÓN"/>
    <s v="puruiz"/>
    <s v="purificacion.ruiz@unirioja.es"/>
    <n v="1.5"/>
    <n v="1.5"/>
    <x v="1"/>
    <n v="504"/>
    <s v="PROFESOR TITULAR UNIVERSIDAD"/>
    <s v="01R"/>
    <s v="TIEMPO COMPLETO REDUCIDO"/>
    <s v="2017-09-15 00:00:00.0"/>
    <s v="null"/>
    <s v="DF3369"/>
    <s v="PROFESOR TITULAR DE UNIVERSIDAD"/>
    <s v="R114"/>
    <x v="3"/>
    <n v="430"/>
    <s v="GEOGRAFÍA FÍSICA"/>
  </r>
  <r>
    <x v="9"/>
    <n v="72573678"/>
    <s v="FLE"/>
    <n v="783"/>
    <s v="602205G"/>
    <s v="GRUPO-A"/>
    <s v="Historia medieval I"/>
    <s v="GG"/>
    <s v="GRUPO GRANDE"/>
    <s v="602205G"/>
    <s v="GRUPO GRANDE DE HISTORIA MEDIEVAL I"/>
    <s v="GRUPO-A"/>
    <s v="Grupo Grande de HISTORIA MEDIEVAL I"/>
    <s v="1S"/>
    <n v="72573678"/>
    <s v="GOICOLEA"/>
    <s v="JULIÁN"/>
    <s v="FRANCISCO JAVIER"/>
    <s v="frgoicol"/>
    <s v="francisco-javier.goicolea@unirioja.es"/>
    <n v="4.5"/>
    <n v="4.5"/>
    <x v="0"/>
    <n v="536"/>
    <s v="PROFESOR INTERINO"/>
    <s v="P06"/>
    <s v="TIEMPO PARCIAL (6+6 HORAS)"/>
    <s v="2017-09-15 00:00:00.0"/>
    <s v="null"/>
    <s v="PI101285"/>
    <s v="PROFESOR CONTRATADO INTERINO"/>
    <s v="R114"/>
    <x v="3"/>
    <n v="485"/>
    <s v="HISTORIA MEDIEVAL"/>
  </r>
  <r>
    <x v="9"/>
    <n v="72573678"/>
    <s v="FLE"/>
    <n v="783"/>
    <s v="602205R"/>
    <s v="GRUPO-A1"/>
    <s v="Historia medieval I"/>
    <s v="GR"/>
    <s v="GRUPO REDUCIDO"/>
    <s v="602205R"/>
    <s v="GRUPO REDUCIDO DE HISTORIA MEDIEVAL I"/>
    <s v="GRUPO-A1"/>
    <s v="Grupo Reducido de Historia medieval I"/>
    <s v="1S"/>
    <n v="72573678"/>
    <s v="GOICOLEA"/>
    <s v="JULIÁN"/>
    <s v="FRANCISCO JAVIER"/>
    <s v="frgoicol"/>
    <s v="francisco-javier.goicolea@unirioja.es"/>
    <n v="1.5"/>
    <n v="1.5"/>
    <x v="0"/>
    <n v="536"/>
    <s v="PROFESOR INTERINO"/>
    <s v="P06"/>
    <s v="TIEMPO PARCIAL (6+6 HORAS)"/>
    <s v="2017-09-15 00:00:00.0"/>
    <s v="null"/>
    <s v="PI101285"/>
    <s v="PROFESOR CONTRATADO INTERINO"/>
    <s v="R114"/>
    <x v="3"/>
    <n v="485"/>
    <s v="HISTORIA MEDIEVAL"/>
  </r>
  <r>
    <x v="9"/>
    <n v="13120437"/>
    <s v="FLE"/>
    <n v="784"/>
    <s v="602206G"/>
    <s v="GRUPO-A"/>
    <s v="Historia moderna I"/>
    <s v="GG"/>
    <s v="GRUPO GRANDE"/>
    <s v="602206G"/>
    <s v="GRUPO GRANDE DE HISTORIA MODERNA I"/>
    <s v="GRUPO-A"/>
    <s v="Grupo Grande de HISTORIA MODERNA I"/>
    <s v="1S"/>
    <n v="13120437"/>
    <s v="ATIENZA"/>
    <s v="LÓPEZ"/>
    <s v="MARÍA ÁNGELA"/>
    <s v="aatienza"/>
    <s v="angela.atienza@unirioja.es"/>
    <n v="4.5"/>
    <n v="4.5"/>
    <x v="0"/>
    <n v="500"/>
    <s v="CATEDRATICO DE UNIVERSIDAD"/>
    <s v="01R"/>
    <s v="TIEMPO COMPLETO REDUCIDO"/>
    <s v="2016-11-12 00:00:00.0"/>
    <s v="null"/>
    <s v="DF100339"/>
    <s v="CATEDRÁTICO DE UNIVERSIDAD"/>
    <s v="R114"/>
    <x v="3"/>
    <n v="490"/>
    <s v="HISTORIA MODERNA"/>
  </r>
  <r>
    <x v="9"/>
    <n v="13120437"/>
    <s v="FLE"/>
    <n v="784"/>
    <s v="602206R"/>
    <s v="GRUPO-A1"/>
    <s v="Historia moderna I"/>
    <s v="GR"/>
    <s v="GRUPO REDUCIDO"/>
    <s v="602206R"/>
    <s v="GRUPO REDUCIDO DE HISTORIA MODERNA I"/>
    <s v="GRUPO-A1"/>
    <s v="Grupo Reducido de Historia moderna I"/>
    <s v="1S"/>
    <n v="13120437"/>
    <s v="ATIENZA"/>
    <s v="LÓPEZ"/>
    <s v="MARÍA ÁNGELA"/>
    <s v="aatienza"/>
    <s v="angela.atienza@unirioja.es"/>
    <n v="1.5"/>
    <n v="1.5"/>
    <x v="0"/>
    <n v="500"/>
    <s v="CATEDRATICO DE UNIVERSIDAD"/>
    <s v="01R"/>
    <s v="TIEMPO COMPLETO REDUCIDO"/>
    <s v="2016-11-12 00:00:00.0"/>
    <s v="null"/>
    <s v="DF100339"/>
    <s v="CATEDRÁTICO DE UNIVERSIDAD"/>
    <s v="R114"/>
    <x v="3"/>
    <n v="490"/>
    <s v="HISTORIA MODERNA"/>
  </r>
  <r>
    <x v="9"/>
    <n v="16567556"/>
    <s v="FLE"/>
    <n v="785"/>
    <s v="602207G"/>
    <s v="GRUPO-A"/>
    <s v="Filosofía I"/>
    <s v="GG"/>
    <s v="GRUPO GRANDE"/>
    <s v="602207G"/>
    <s v="GRUPO GRANDE DE FILOSOFÍA I"/>
    <s v="GRUPO-A"/>
    <s v="Grupo Grande de FILOSOFÍA I"/>
    <s v="2S"/>
    <n v="16567556"/>
    <s v="HERNÁNDEZ"/>
    <s v="SÁENZ"/>
    <s v="ALBERTO"/>
    <s v="alhernsa"/>
    <s v="alberto.hernandez@unirioja.es"/>
    <n v="4.5"/>
    <n v="4.5"/>
    <x v="1"/>
    <n v="532"/>
    <s v="LABORAL DOCENTE-ASOCIADO"/>
    <s v="P04"/>
    <s v="TIEMPO PARCIAL (4+4 HORAS)"/>
    <s v="2019-02-04 00:00:00.0"/>
    <s v="2019-09-14 00:00:00.0"/>
    <s v="PI101452"/>
    <s v="PROFESOR ASOCIADO"/>
    <s v="R114"/>
    <x v="3"/>
    <n v="375"/>
    <s v="FILOSOFÍA"/>
  </r>
  <r>
    <x v="9"/>
    <n v="36168750"/>
    <s v="FLE"/>
    <n v="785"/>
    <s v="602207G"/>
    <s v="GRUPO-A"/>
    <s v="Filosofía I"/>
    <s v="GG"/>
    <s v="GRUPO GRANDE"/>
    <s v="602207G"/>
    <s v="GRUPO GRANDE DE FILOSOFÍA I"/>
    <s v="GRUPO-A"/>
    <s v="Grupo Grande de FILOSOFÍA I"/>
    <s v="2S"/>
    <n v="36168750"/>
    <s v="FERNÁNDEZ"/>
    <s v="GUERRERO"/>
    <s v="OLAYA"/>
    <s v="olferng"/>
    <s v="olaya.fernandez@unirioja.es"/>
    <n v="0"/>
    <n v="0"/>
    <x v="0"/>
    <n v="536"/>
    <s v="PROFESOR INTERINO"/>
    <s v="C01"/>
    <s v="TIEMPO COMPLETO"/>
    <s v="2017-09-15 00:00:00.0"/>
    <s v="null"/>
    <s v="PI101279"/>
    <s v="PROFESOR CONTRATADO INTERINO"/>
    <s v="R114"/>
    <x v="3"/>
    <n v="383"/>
    <s v="FILOSOFÍA MORAL"/>
  </r>
  <r>
    <x v="9"/>
    <n v="16567556"/>
    <s v="FLE"/>
    <n v="785"/>
    <s v="602207R"/>
    <s v="GRUPO-A1"/>
    <s v="Filosofía I"/>
    <s v="GR"/>
    <s v="GRUPO REDUCIDO"/>
    <s v="602207R"/>
    <s v="GRUPO REDUCIDO DE FILOSOFÍA I"/>
    <s v="GRUPO-A1"/>
    <s v="Grupo Reducido de Filosofía I"/>
    <s v="2S"/>
    <n v="16567556"/>
    <s v="HERNÁNDEZ"/>
    <s v="SÁENZ"/>
    <s v="ALBERTO"/>
    <s v="alhernsa"/>
    <s v="alberto.hernandez@unirioja.es"/>
    <n v="1.5"/>
    <n v="1.5"/>
    <x v="1"/>
    <n v="532"/>
    <s v="LABORAL DOCENTE-ASOCIADO"/>
    <s v="P04"/>
    <s v="TIEMPO PARCIAL (4+4 HORAS)"/>
    <s v="2019-02-04 00:00:00.0"/>
    <s v="2019-09-14 00:00:00.0"/>
    <s v="PI101452"/>
    <s v="PROFESOR ASOCIADO"/>
    <s v="R114"/>
    <x v="3"/>
    <n v="375"/>
    <s v="FILOSOFÍA"/>
  </r>
  <r>
    <x v="9"/>
    <n v="16548322"/>
    <s v="FLE"/>
    <n v="786"/>
    <s v="069G"/>
    <s v="GRUPO-A"/>
    <s v="Geografía humana"/>
    <s v="GG"/>
    <s v="GRUPO GRANDE"/>
    <s v="069G"/>
    <s v="GRUPO GRANDE DE GEOGRAFÍA HUMANA"/>
    <s v="GRUPO-A"/>
    <s v="Grupo Grande de GEOGRAFÍA HUMANA"/>
    <s v="2S"/>
    <n v="16548322"/>
    <s v="PASCUAL"/>
    <s v="BELLIDO"/>
    <s v="NURIA ESTHER"/>
    <s v="nupascua"/>
    <s v="nuria-esther.pascual@unirioja.es"/>
    <n v="0"/>
    <n v="0"/>
    <x v="0"/>
    <n v="504"/>
    <s v="PROFESOR TITULAR UNIVERSIDAD"/>
    <s v="C01"/>
    <s v="TIEMPO COMPLETO"/>
    <s v="2011-09-01 00:00:00.0"/>
    <s v="null"/>
    <s v="DF100298"/>
    <s v="PROFESOR TITULAR DE UNIVERSIDAD"/>
    <s v="R114"/>
    <x v="3"/>
    <n v="10"/>
    <s v="ANÁLISIS GEOGRÁFICO REGIONAL"/>
  </r>
  <r>
    <x v="9"/>
    <n v="73141176"/>
    <s v="FLE"/>
    <n v="786"/>
    <s v="069G"/>
    <s v="GRUPO-A"/>
    <s v="Geografía humana"/>
    <s v="GG"/>
    <s v="GRUPO GRANDE"/>
    <s v="069G"/>
    <s v="GRUPO GRANDE DE GEOGRAFÍA HUMANA"/>
    <s v="GRUPO-A"/>
    <s v="Grupo Grande de GEOGRAFÍA HUMANA"/>
    <s v="2S"/>
    <n v="73141176"/>
    <s v="PUEYO"/>
    <s v="MOLER"/>
    <s v="RUBEN"/>
    <s v="rupueyo"/>
    <s v="ruben.pueyo@unirioja.es"/>
    <n v="4.5"/>
    <n v="4.5"/>
    <x v="1"/>
    <n v="536"/>
    <s v="PROFESOR INTERINO"/>
    <s v="P05"/>
    <s v="TIEMPO PARCIAL (5+5 HORAS)"/>
    <s v="2019-02-06 00:00:00.0"/>
    <s v="2019-09-14 00:00:00.0"/>
    <s v="PI101454"/>
    <s v="PROFESOR CONTRATADO INTERINO"/>
    <s v="R114"/>
    <x v="3"/>
    <n v="10"/>
    <s v="ANÁLISIS GEOGRÁFICO REGIONAL"/>
  </r>
  <r>
    <x v="9"/>
    <n v="73141176"/>
    <s v="FLE"/>
    <n v="786"/>
    <s v="069R"/>
    <s v="GRUPO-A1"/>
    <s v="Geografía humana"/>
    <s v="GR"/>
    <s v="GRUPO REDUCIDO"/>
    <s v="069R"/>
    <s v="GRUPO REDUCIDO DE GEOGRAFÍA HUMANA"/>
    <s v="GRUPO-A1"/>
    <s v="Grupo Reducido de Geografía humana"/>
    <s v="2S"/>
    <n v="73141176"/>
    <s v="PUEYO"/>
    <s v="MOLER"/>
    <s v="RUBEN"/>
    <s v="rupueyo"/>
    <s v="ruben.pueyo@unirioja.es"/>
    <n v="1.5"/>
    <n v="1.5"/>
    <x v="1"/>
    <n v="536"/>
    <s v="PROFESOR INTERINO"/>
    <s v="P05"/>
    <s v="TIEMPO PARCIAL (5+5 HORAS)"/>
    <s v="2019-02-06 00:00:00.0"/>
    <s v="2019-09-14 00:00:00.0"/>
    <s v="PI101454"/>
    <s v="PROFESOR CONTRATADO INTERINO"/>
    <s v="R114"/>
    <x v="3"/>
    <n v="10"/>
    <s v="ANÁLISIS GEOGRÁFICO REGIONAL"/>
  </r>
  <r>
    <x v="9"/>
    <n v="72573678"/>
    <s v="FLE"/>
    <n v="787"/>
    <s v="602209G"/>
    <s v="GRUPO-A"/>
    <s v="Historia medieval II"/>
    <s v="GG"/>
    <s v="GRUPO GRANDE"/>
    <s v="602209G"/>
    <s v="GRUPO GRANDE DE HISTORIA MEDIEVAL II"/>
    <s v="GRUPO-A"/>
    <s v="Grupo Grande de HISTORIA MEDIEVAL II"/>
    <s v="2S"/>
    <n v="72573678"/>
    <s v="GOICOLEA"/>
    <s v="JULIÁN"/>
    <s v="FRANCISCO JAVIER"/>
    <s v="frgoicol"/>
    <s v="francisco-javier.goicolea@unirioja.es"/>
    <n v="4.5"/>
    <n v="4.5"/>
    <x v="0"/>
    <n v="536"/>
    <s v="PROFESOR INTERINO"/>
    <s v="P06"/>
    <s v="TIEMPO PARCIAL (6+6 HORAS)"/>
    <s v="2017-09-15 00:00:00.0"/>
    <s v="null"/>
    <s v="PI101285"/>
    <s v="PROFESOR CONTRATADO INTERINO"/>
    <s v="R114"/>
    <x v="3"/>
    <n v="485"/>
    <s v="HISTORIA MEDIEVAL"/>
  </r>
  <r>
    <x v="9"/>
    <n v="72573678"/>
    <s v="FLE"/>
    <n v="787"/>
    <s v="602209R"/>
    <s v="GRUPO-A1"/>
    <s v="Historia medieval II"/>
    <s v="GR"/>
    <s v="GRUPO REDUCIDO"/>
    <s v="602209R"/>
    <s v="GRUPO REDUCIDO DE HISTORIA MEDIEVAL II"/>
    <s v="GRUPO-A1"/>
    <s v="Grupo Reducido de Historia medieval II"/>
    <s v="2S"/>
    <n v="72573678"/>
    <s v="GOICOLEA"/>
    <s v="JULIÁN"/>
    <s v="FRANCISCO JAVIER"/>
    <s v="frgoicol"/>
    <s v="francisco-javier.goicolea@unirioja.es"/>
    <n v="1.5"/>
    <n v="1.5"/>
    <x v="0"/>
    <n v="536"/>
    <s v="PROFESOR INTERINO"/>
    <s v="P06"/>
    <s v="TIEMPO PARCIAL (6+6 HORAS)"/>
    <s v="2017-09-15 00:00:00.0"/>
    <s v="null"/>
    <s v="PI101285"/>
    <s v="PROFESOR CONTRATADO INTERINO"/>
    <s v="R114"/>
    <x v="3"/>
    <n v="485"/>
    <s v="HISTORIA MEDIEVAL"/>
  </r>
  <r>
    <x v="9"/>
    <n v="13120437"/>
    <s v="FLE"/>
    <n v="788"/>
    <s v="602210G"/>
    <s v="GRUPO-A"/>
    <s v="Historia moderna II"/>
    <s v="GG"/>
    <s v="GRUPO GRANDE"/>
    <s v="602210G"/>
    <s v="GRUPO GRANDE DE HISTORIA MODERNA II"/>
    <s v="GRUPO-A"/>
    <s v="Grupo Grande de HISTORIA MODERNA II"/>
    <s v="2S"/>
    <n v="13120437"/>
    <s v="ATIENZA"/>
    <s v="LÓPEZ"/>
    <s v="MARÍA ÁNGELA"/>
    <s v="aatienza"/>
    <s v="angela.atienza@unirioja.es"/>
    <n v="1"/>
    <n v="1"/>
    <x v="0"/>
    <n v="500"/>
    <s v="CATEDRATICO DE UNIVERSIDAD"/>
    <s v="01R"/>
    <s v="TIEMPO COMPLETO REDUCIDO"/>
    <s v="2016-11-12 00:00:00.0"/>
    <s v="null"/>
    <s v="DF100339"/>
    <s v="CATEDRÁTICO DE UNIVERSIDAD"/>
    <s v="R114"/>
    <x v="3"/>
    <n v="490"/>
    <s v="HISTORIA MODERNA"/>
  </r>
  <r>
    <x v="9"/>
    <n v="16630524"/>
    <s v="FLE"/>
    <n v="788"/>
    <s v="602210G"/>
    <s v="GRUPO-A"/>
    <s v="Historia moderna II"/>
    <s v="GG"/>
    <s v="GRUPO GRANDE"/>
    <s v="602210G"/>
    <s v="GRUPO GRANDE DE HISTORIA MODERNA II"/>
    <s v="GRUPO-A"/>
    <s v="Grupo Grande de HISTORIA MODERNA II"/>
    <s v="2S"/>
    <n v="16630524"/>
    <s v="IBÁÑEZ"/>
    <s v="CASTRO"/>
    <s v="JUAN"/>
    <s v="juibanez"/>
    <s v="juan.ibanez@alum.unirioja.es"/>
    <n v="3.5"/>
    <n v="3.5"/>
    <x v="1"/>
    <n v="121"/>
    <s v="PERSONAL INVESTIGADOR EN FORMACIÓN"/>
    <n v="0"/>
    <s v="_"/>
    <s v="2016-09-10 00:00:00.0"/>
    <s v="2019-09-09 00:00:00.0"/>
    <s v="D14BECARIO1"/>
    <s v="PERSONAL INVESTIGADOR PREDOCTORAL EN FORMACIÓN"/>
    <s v="R114"/>
    <x v="3"/>
    <n v="490"/>
    <s v="HISTORIA MODERNA"/>
  </r>
  <r>
    <x v="9"/>
    <n v="16630524"/>
    <s v="FLE"/>
    <n v="788"/>
    <s v="602210R"/>
    <s v="GRUPO-A1"/>
    <s v="Historia moderna II"/>
    <s v="GR"/>
    <s v="GRUPO REDUCIDO"/>
    <s v="602210R"/>
    <s v="GRUPO REDUCIDO DE HISTORIA MODERNA II"/>
    <s v="GRUPO-A1"/>
    <s v="Grupo Reducido de Historia moderna II"/>
    <s v="2S"/>
    <n v="16630524"/>
    <s v="IBÁÑEZ"/>
    <s v="CASTRO"/>
    <s v="JUAN"/>
    <s v="juibanez"/>
    <s v="juan.ibanez@alum.unirioja.es"/>
    <n v="1.5"/>
    <n v="1.5"/>
    <x v="1"/>
    <n v="121"/>
    <s v="PERSONAL INVESTIGADOR EN FORMACIÓN"/>
    <n v="0"/>
    <s v="_"/>
    <s v="2016-09-10 00:00:00.0"/>
    <s v="2019-09-09 00:00:00.0"/>
    <s v="D14BECARIO1"/>
    <s v="PERSONAL INVESTIGADOR PREDOCTORAL EN FORMACIÓN"/>
    <s v="R114"/>
    <x v="3"/>
    <n v="490"/>
    <s v="HISTORIA MODERNA"/>
  </r>
  <r>
    <x v="8"/>
    <n v="16595315"/>
    <s v="FLE"/>
    <n v="789"/>
    <s v="015G"/>
    <s v="GRUPO-A"/>
    <s v="Norma y uso del español actual"/>
    <s v="GG"/>
    <s v="GRUPO GRANDE"/>
    <s v="015G"/>
    <s v="TEORIA DE NORMA Y USO DEL ESPAÑOL ACTUAL"/>
    <s v="GRUPO-A"/>
    <s v="Grupo de Teoria de NORMA Y USO DEL ESPAÑOL ACTUAL"/>
    <s v="1S"/>
    <n v="16595315"/>
    <s v="GARCÍA"/>
    <s v="ANDREVA"/>
    <s v="FERNANDO"/>
    <s v="fegarcan"/>
    <s v="fernando.garciaan@unirioja.es"/>
    <n v="1.5"/>
    <n v="1.5"/>
    <x v="0"/>
    <n v="536"/>
    <s v="PROFESOR INTERINO"/>
    <s v="C01"/>
    <s v="TIEMPO COMPLETO"/>
    <s v="2013-09-16 00:00:00.0"/>
    <s v="null"/>
    <s v="PI100914"/>
    <s v="PROFESOR CONTRATADO INTERINO"/>
    <s v="R106"/>
    <x v="5"/>
    <n v="567"/>
    <s v="LENGUA ESPAÑOLA"/>
  </r>
  <r>
    <x v="8"/>
    <n v="16620640"/>
    <s v="FLE"/>
    <n v="789"/>
    <s v="015G"/>
    <s v="GRUPO-A"/>
    <s v="Norma y uso del español actual"/>
    <s v="GG"/>
    <s v="GRUPO GRANDE"/>
    <s v="015G"/>
    <s v="TEORIA DE NORMA Y USO DEL ESPAÑOL ACTUAL"/>
    <s v="GRUPO-A"/>
    <s v="Grupo de Teoria de NORMA Y USO DEL ESPAÑOL ACTUAL"/>
    <s v="1S"/>
    <n v="16620640"/>
    <s v="LAS HERAS"/>
    <s v="CALVO"/>
    <s v="MIGUEL"/>
    <s v="milasher"/>
    <s v="miguel.las-heras@unirioja.es"/>
    <n v="3"/>
    <n v="3"/>
    <x v="1"/>
    <n v="536"/>
    <s v="PROFESOR INTERINO"/>
    <s v="C01"/>
    <s v="TIEMPO COMPLETO"/>
    <s v="2018-09-18 00:00:00.0"/>
    <s v="null"/>
    <s v="PI101364"/>
    <s v="PROFESOR CONTRATADO INTERINO"/>
    <s v="R106"/>
    <x v="5"/>
    <n v="567"/>
    <s v="LENGUA ESPAÑOLA"/>
  </r>
  <r>
    <x v="8"/>
    <n v="16595315"/>
    <s v="FLE"/>
    <n v="789"/>
    <s v="015R"/>
    <s v="GRUPO-A1"/>
    <s v="Norma y uso del español actual"/>
    <s v="GR"/>
    <s v="GRUPO REDUCIDO"/>
    <s v="015R"/>
    <s v="PRÁCTICA DE NORMA Y USO DEL ESPAÑOL ACTUAL"/>
    <s v="GRUPO-A1"/>
    <s v="Grupo de Práctica de Norma y uso del español actual"/>
    <s v="1S"/>
    <n v="16595315"/>
    <s v="GARCÍA"/>
    <s v="ANDREVA"/>
    <s v="FERNANDO"/>
    <s v="fegarcan"/>
    <s v="fernando.garciaan@unirioja.es"/>
    <n v="0.5"/>
    <n v="0.5"/>
    <x v="0"/>
    <n v="536"/>
    <s v="PROFESOR INTERINO"/>
    <s v="C01"/>
    <s v="TIEMPO COMPLETO"/>
    <s v="2013-09-16 00:00:00.0"/>
    <s v="null"/>
    <s v="PI100914"/>
    <s v="PROFESOR CONTRATADO INTERINO"/>
    <s v="R106"/>
    <x v="5"/>
    <n v="567"/>
    <s v="LENGUA ESPAÑOLA"/>
  </r>
  <r>
    <x v="8"/>
    <n v="16620640"/>
    <s v="FLE"/>
    <n v="789"/>
    <s v="015R"/>
    <s v="GRUPO-A1"/>
    <s v="Norma y uso del español actual"/>
    <s v="GR"/>
    <s v="GRUPO REDUCIDO"/>
    <s v="015R"/>
    <s v="PRÁCTICA DE NORMA Y USO DEL ESPAÑOL ACTUAL"/>
    <s v="GRUPO-A1"/>
    <s v="Grupo de Práctica de Norma y uso del español actual"/>
    <s v="1S"/>
    <n v="16620640"/>
    <s v="LAS HERAS"/>
    <s v="CALVO"/>
    <s v="MIGUEL"/>
    <s v="milasher"/>
    <s v="miguel.las-heras@unirioja.es"/>
    <n v="1"/>
    <n v="1"/>
    <x v="1"/>
    <n v="536"/>
    <s v="PROFESOR INTERINO"/>
    <s v="C01"/>
    <s v="TIEMPO COMPLETO"/>
    <s v="2018-09-18 00:00:00.0"/>
    <s v="null"/>
    <s v="PI101364"/>
    <s v="PROFESOR CONTRATADO INTERINO"/>
    <s v="R106"/>
    <x v="5"/>
    <n v="567"/>
    <s v="LENGUA ESPAÑOLA"/>
  </r>
  <r>
    <x v="8"/>
    <n v="16595315"/>
    <s v="FLE"/>
    <n v="789"/>
    <s v="015R"/>
    <s v="GRUPO-A2"/>
    <s v="Norma y uso del español actual"/>
    <s v="GR"/>
    <s v="GRUPO REDUCIDO"/>
    <s v="015R"/>
    <s v="PRÁCTICA DE NORMA Y USO DEL ESPAÑOL ACTUAL"/>
    <s v="GRUPO-A2"/>
    <s v="Grupo de Práctica de Norma y uso del español actual"/>
    <s v="1S"/>
    <n v="16595315"/>
    <s v="GARCÍA"/>
    <s v="ANDREVA"/>
    <s v="FERNANDO"/>
    <s v="fegarcan"/>
    <s v="fernando.garciaan@unirioja.es"/>
    <n v="0.5"/>
    <n v="0.5"/>
    <x v="0"/>
    <n v="536"/>
    <s v="PROFESOR INTERINO"/>
    <s v="C01"/>
    <s v="TIEMPO COMPLETO"/>
    <s v="2013-09-16 00:00:00.0"/>
    <s v="null"/>
    <s v="PI100914"/>
    <s v="PROFESOR CONTRATADO INTERINO"/>
    <s v="R106"/>
    <x v="5"/>
    <n v="567"/>
    <s v="LENGUA ESPAÑOLA"/>
  </r>
  <r>
    <x v="8"/>
    <n v="16620640"/>
    <s v="FLE"/>
    <n v="789"/>
    <s v="015R"/>
    <s v="GRUPO-A2"/>
    <s v="Norma y uso del español actual"/>
    <s v="GR"/>
    <s v="GRUPO REDUCIDO"/>
    <s v="015R"/>
    <s v="PRÁCTICA DE NORMA Y USO DEL ESPAÑOL ACTUAL"/>
    <s v="GRUPO-A2"/>
    <s v="Grupo de Práctica de Norma y uso del español actual"/>
    <s v="1S"/>
    <n v="16620640"/>
    <s v="LAS HERAS"/>
    <s v="CALVO"/>
    <s v="MIGUEL"/>
    <s v="milasher"/>
    <s v="miguel.las-heras@unirioja.es"/>
    <n v="1"/>
    <n v="1"/>
    <x v="1"/>
    <n v="536"/>
    <s v="PROFESOR INTERINO"/>
    <s v="C01"/>
    <s v="TIEMPO COMPLETO"/>
    <s v="2018-09-18 00:00:00.0"/>
    <s v="null"/>
    <s v="PI101364"/>
    <s v="PROFESOR CONTRATADO INTERINO"/>
    <s v="R106"/>
    <x v="5"/>
    <n v="567"/>
    <s v="LENGUA ESPAÑOLA"/>
  </r>
  <r>
    <x v="8"/>
    <n v="16595315"/>
    <s v="FLE"/>
    <n v="789"/>
    <s v="015R"/>
    <s v="GRUPO-A3"/>
    <s v="Norma y uso del español actual"/>
    <s v="GR"/>
    <s v="GRUPO REDUCIDO"/>
    <s v="015R"/>
    <s v="PRÁCTICA DE NORMA Y USO DEL ESPAÑOL ACTUAL"/>
    <s v="GRUPO-A3"/>
    <s v="Grupo de Práctica de Norma y uso del español actual"/>
    <s v="1S"/>
    <n v="16595315"/>
    <s v="GARCÍA"/>
    <s v="ANDREVA"/>
    <s v="FERNANDO"/>
    <s v="fegarcan"/>
    <s v="fernando.garciaan@unirioja.es"/>
    <n v="0.5"/>
    <n v="0.5"/>
    <x v="0"/>
    <n v="536"/>
    <s v="PROFESOR INTERINO"/>
    <s v="C01"/>
    <s v="TIEMPO COMPLETO"/>
    <s v="2013-09-16 00:00:00.0"/>
    <s v="null"/>
    <s v="PI100914"/>
    <s v="PROFESOR CONTRATADO INTERINO"/>
    <s v="R106"/>
    <x v="5"/>
    <n v="567"/>
    <s v="LENGUA ESPAÑOLA"/>
  </r>
  <r>
    <x v="8"/>
    <n v="16620640"/>
    <s v="FLE"/>
    <n v="789"/>
    <s v="015R"/>
    <s v="GRUPO-A3"/>
    <s v="Norma y uso del español actual"/>
    <s v="GR"/>
    <s v="GRUPO REDUCIDO"/>
    <s v="015R"/>
    <s v="PRÁCTICA DE NORMA Y USO DEL ESPAÑOL ACTUAL"/>
    <s v="GRUPO-A3"/>
    <s v="Grupo de Práctica de Norma y uso del español actual"/>
    <s v="1S"/>
    <n v="16620640"/>
    <s v="LAS HERAS"/>
    <s v="CALVO"/>
    <s v="MIGUEL"/>
    <s v="milasher"/>
    <s v="miguel.las-heras@unirioja.es"/>
    <n v="1"/>
    <n v="1"/>
    <x v="1"/>
    <n v="536"/>
    <s v="PROFESOR INTERINO"/>
    <s v="C01"/>
    <s v="TIEMPO COMPLETO"/>
    <s v="2018-09-18 00:00:00.0"/>
    <s v="null"/>
    <s v="PI101364"/>
    <s v="PROFESOR CONTRATADO INTERINO"/>
    <s v="R106"/>
    <x v="5"/>
    <n v="567"/>
    <s v="LENGUA ESPAÑOLA"/>
  </r>
  <r>
    <x v="9"/>
    <n v="16595315"/>
    <s v="FLE"/>
    <n v="789"/>
    <s v="015G"/>
    <s v="GRUPO-A"/>
    <s v="Norma y uso del español actual"/>
    <s v="GG"/>
    <s v="GRUPO GRANDE"/>
    <s v="015G"/>
    <s v="TEORIA DE NORMA Y USO DEL ESPAÑOL ACTUAL"/>
    <s v="GRUPO-A"/>
    <s v="Grupo de Teoria de NORMA Y USO DEL ESPAÑOL ACTUAL"/>
    <s v="1S"/>
    <n v="16595315"/>
    <s v="GARCÍA"/>
    <s v="ANDREVA"/>
    <s v="FERNANDO"/>
    <s v="fegarcan"/>
    <s v="fernando.garciaan@unirioja.es"/>
    <n v="1.5"/>
    <m/>
    <x v="0"/>
    <n v="536"/>
    <s v="PROFESOR INTERINO"/>
    <s v="C01"/>
    <s v="TIEMPO COMPLETO"/>
    <s v="2013-09-16 00:00:00.0"/>
    <s v="null"/>
    <s v="PI100914"/>
    <s v="PROFESOR CONTRATADO INTERINO"/>
    <s v="R106"/>
    <x v="5"/>
    <n v="567"/>
    <s v="LENGUA ESPAÑOLA"/>
  </r>
  <r>
    <x v="9"/>
    <n v="16620640"/>
    <s v="FLE"/>
    <n v="789"/>
    <s v="015G"/>
    <s v="GRUPO-A"/>
    <s v="Norma y uso del español actual"/>
    <s v="GG"/>
    <s v="GRUPO GRANDE"/>
    <s v="015G"/>
    <s v="TEORIA DE NORMA Y USO DEL ESPAÑOL ACTUAL"/>
    <s v="GRUPO-A"/>
    <s v="Grupo de Teoria de NORMA Y USO DEL ESPAÑOL ACTUAL"/>
    <s v="1S"/>
    <n v="16620640"/>
    <s v="LAS HERAS"/>
    <s v="CALVO"/>
    <s v="MIGUEL"/>
    <s v="milasher"/>
    <s v="miguel.las-heras@unirioja.es"/>
    <n v="3"/>
    <m/>
    <x v="1"/>
    <n v="536"/>
    <s v="PROFESOR INTERINO"/>
    <s v="C01"/>
    <s v="TIEMPO COMPLETO"/>
    <s v="2018-09-18 00:00:00.0"/>
    <s v="null"/>
    <s v="PI101364"/>
    <s v="PROFESOR CONTRATADO INTERINO"/>
    <s v="R106"/>
    <x v="5"/>
    <n v="567"/>
    <s v="LENGUA ESPAÑOLA"/>
  </r>
  <r>
    <x v="9"/>
    <n v="16595315"/>
    <s v="FLE"/>
    <n v="789"/>
    <s v="015R"/>
    <s v="GRUPO-A1"/>
    <s v="Norma y uso del español actual"/>
    <s v="GR"/>
    <s v="GRUPO REDUCIDO"/>
    <s v="015R"/>
    <s v="PRÁCTICA DE NORMA Y USO DEL ESPAÑOL ACTUAL"/>
    <s v="GRUPO-A1"/>
    <s v="Grupo de Práctica de Norma y uso del español actual"/>
    <s v="1S"/>
    <n v="16595315"/>
    <s v="GARCÍA"/>
    <s v="ANDREVA"/>
    <s v="FERNANDO"/>
    <s v="fegarcan"/>
    <s v="fernando.garciaan@unirioja.es"/>
    <n v="0.5"/>
    <m/>
    <x v="0"/>
    <n v="536"/>
    <s v="PROFESOR INTERINO"/>
    <s v="C01"/>
    <s v="TIEMPO COMPLETO"/>
    <s v="2013-09-16 00:00:00.0"/>
    <s v="null"/>
    <s v="PI100914"/>
    <s v="PROFESOR CONTRATADO INTERINO"/>
    <s v="R106"/>
    <x v="5"/>
    <n v="567"/>
    <s v="LENGUA ESPAÑOLA"/>
  </r>
  <r>
    <x v="9"/>
    <n v="16620640"/>
    <s v="FLE"/>
    <n v="789"/>
    <s v="015R"/>
    <s v="GRUPO-A1"/>
    <s v="Norma y uso del español actual"/>
    <s v="GR"/>
    <s v="GRUPO REDUCIDO"/>
    <s v="015R"/>
    <s v="PRÁCTICA DE NORMA Y USO DEL ESPAÑOL ACTUAL"/>
    <s v="GRUPO-A1"/>
    <s v="Grupo de Práctica de Norma y uso del español actual"/>
    <s v="1S"/>
    <n v="16620640"/>
    <s v="LAS HERAS"/>
    <s v="CALVO"/>
    <s v="MIGUEL"/>
    <s v="milasher"/>
    <s v="miguel.las-heras@unirioja.es"/>
    <n v="1"/>
    <m/>
    <x v="1"/>
    <n v="536"/>
    <s v="PROFESOR INTERINO"/>
    <s v="C01"/>
    <s v="TIEMPO COMPLETO"/>
    <s v="2018-09-18 00:00:00.0"/>
    <s v="null"/>
    <s v="PI101364"/>
    <s v="PROFESOR CONTRATADO INTERINO"/>
    <s v="R106"/>
    <x v="5"/>
    <n v="567"/>
    <s v="LENGUA ESPAÑOLA"/>
  </r>
  <r>
    <x v="9"/>
    <n v="16595315"/>
    <s v="FLE"/>
    <n v="789"/>
    <s v="015R"/>
    <s v="GRUPO-A2"/>
    <s v="Norma y uso del español actual"/>
    <s v="GR"/>
    <s v="GRUPO REDUCIDO"/>
    <s v="015R"/>
    <s v="PRÁCTICA DE NORMA Y USO DEL ESPAÑOL ACTUAL"/>
    <s v="GRUPO-A2"/>
    <s v="Grupo de Práctica de Norma y uso del español actual"/>
    <s v="1S"/>
    <n v="16595315"/>
    <s v="GARCÍA"/>
    <s v="ANDREVA"/>
    <s v="FERNANDO"/>
    <s v="fegarcan"/>
    <s v="fernando.garciaan@unirioja.es"/>
    <n v="0.5"/>
    <m/>
    <x v="0"/>
    <n v="536"/>
    <s v="PROFESOR INTERINO"/>
    <s v="C01"/>
    <s v="TIEMPO COMPLETO"/>
    <s v="2013-09-16 00:00:00.0"/>
    <s v="null"/>
    <s v="PI100914"/>
    <s v="PROFESOR CONTRATADO INTERINO"/>
    <s v="R106"/>
    <x v="5"/>
    <n v="567"/>
    <s v="LENGUA ESPAÑOLA"/>
  </r>
  <r>
    <x v="9"/>
    <n v="16620640"/>
    <s v="FLE"/>
    <n v="789"/>
    <s v="015R"/>
    <s v="GRUPO-A2"/>
    <s v="Norma y uso del español actual"/>
    <s v="GR"/>
    <s v="GRUPO REDUCIDO"/>
    <s v="015R"/>
    <s v="PRÁCTICA DE NORMA Y USO DEL ESPAÑOL ACTUAL"/>
    <s v="GRUPO-A2"/>
    <s v="Grupo de Práctica de Norma y uso del español actual"/>
    <s v="1S"/>
    <n v="16620640"/>
    <s v="LAS HERAS"/>
    <s v="CALVO"/>
    <s v="MIGUEL"/>
    <s v="milasher"/>
    <s v="miguel.las-heras@unirioja.es"/>
    <n v="1"/>
    <m/>
    <x v="1"/>
    <n v="536"/>
    <s v="PROFESOR INTERINO"/>
    <s v="C01"/>
    <s v="TIEMPO COMPLETO"/>
    <s v="2018-09-18 00:00:00.0"/>
    <s v="null"/>
    <s v="PI101364"/>
    <s v="PROFESOR CONTRATADO INTERINO"/>
    <s v="R106"/>
    <x v="5"/>
    <n v="567"/>
    <s v="LENGUA ESPAÑOLA"/>
  </r>
  <r>
    <x v="9"/>
    <n v="16595315"/>
    <s v="FLE"/>
    <n v="789"/>
    <s v="015R"/>
    <s v="GRUPO-A3"/>
    <s v="Norma y uso del español actual"/>
    <s v="GR"/>
    <s v="GRUPO REDUCIDO"/>
    <s v="015R"/>
    <s v="PRÁCTICA DE NORMA Y USO DEL ESPAÑOL ACTUAL"/>
    <s v="GRUPO-A3"/>
    <s v="Grupo de Práctica de Norma y uso del español actual"/>
    <s v="1S"/>
    <n v="16595315"/>
    <s v="GARCÍA"/>
    <s v="ANDREVA"/>
    <s v="FERNANDO"/>
    <s v="fegarcan"/>
    <s v="fernando.garciaan@unirioja.es"/>
    <n v="0.5"/>
    <m/>
    <x v="0"/>
    <n v="536"/>
    <s v="PROFESOR INTERINO"/>
    <s v="C01"/>
    <s v="TIEMPO COMPLETO"/>
    <s v="2013-09-16 00:00:00.0"/>
    <s v="null"/>
    <s v="PI100914"/>
    <s v="PROFESOR CONTRATADO INTERINO"/>
    <s v="R106"/>
    <x v="5"/>
    <n v="567"/>
    <s v="LENGUA ESPAÑOLA"/>
  </r>
  <r>
    <x v="9"/>
    <n v="16620640"/>
    <s v="FLE"/>
    <n v="789"/>
    <s v="015R"/>
    <s v="GRUPO-A3"/>
    <s v="Norma y uso del español actual"/>
    <s v="GR"/>
    <s v="GRUPO REDUCIDO"/>
    <s v="015R"/>
    <s v="PRÁCTICA DE NORMA Y USO DEL ESPAÑOL ACTUAL"/>
    <s v="GRUPO-A3"/>
    <s v="Grupo de Práctica de Norma y uso del español actual"/>
    <s v="1S"/>
    <n v="16620640"/>
    <s v="LAS HERAS"/>
    <s v="CALVO"/>
    <s v="MIGUEL"/>
    <s v="milasher"/>
    <s v="miguel.las-heras@unirioja.es"/>
    <n v="1"/>
    <m/>
    <x v="1"/>
    <n v="536"/>
    <s v="PROFESOR INTERINO"/>
    <s v="C01"/>
    <s v="TIEMPO COMPLETO"/>
    <s v="2018-09-18 00:00:00.0"/>
    <s v="null"/>
    <s v="PI101364"/>
    <s v="PROFESOR CONTRATADO INTERINO"/>
    <s v="R106"/>
    <x v="5"/>
    <n v="567"/>
    <s v="LENGUA ESPAÑOLA"/>
  </r>
  <r>
    <x v="10"/>
    <n v="16595315"/>
    <s v="FLE"/>
    <n v="789"/>
    <s v="015G"/>
    <s v="GRUPO-A"/>
    <s v="Norma y uso del español actual"/>
    <s v="GG"/>
    <s v="GRUPO GRANDE"/>
    <s v="015G"/>
    <s v="TEORIA DE NORMA Y USO DEL ESPAÑOL ACTUAL"/>
    <s v="GRUPO-A"/>
    <s v="Grupo de Teoria de NORMA Y USO DEL ESPAÑOL ACTUAL"/>
    <s v="1S"/>
    <n v="16595315"/>
    <s v="GARCÍA"/>
    <s v="ANDREVA"/>
    <s v="FERNANDO"/>
    <s v="fegarcan"/>
    <s v="fernando.garciaan@unirioja.es"/>
    <n v="1.5"/>
    <m/>
    <x v="0"/>
    <n v="536"/>
    <s v="PROFESOR INTERINO"/>
    <s v="C01"/>
    <s v="TIEMPO COMPLETO"/>
    <s v="2013-09-16 00:00:00.0"/>
    <s v="null"/>
    <s v="PI100914"/>
    <s v="PROFESOR CONTRATADO INTERINO"/>
    <s v="R106"/>
    <x v="5"/>
    <n v="567"/>
    <s v="LENGUA ESPAÑOLA"/>
  </r>
  <r>
    <x v="10"/>
    <n v="16620640"/>
    <s v="FLE"/>
    <n v="789"/>
    <s v="015G"/>
    <s v="GRUPO-A"/>
    <s v="Norma y uso del español actual"/>
    <s v="GG"/>
    <s v="GRUPO GRANDE"/>
    <s v="015G"/>
    <s v="TEORIA DE NORMA Y USO DEL ESPAÑOL ACTUAL"/>
    <s v="GRUPO-A"/>
    <s v="Grupo de Teoria de NORMA Y USO DEL ESPAÑOL ACTUAL"/>
    <s v="1S"/>
    <n v="16620640"/>
    <s v="LAS HERAS"/>
    <s v="CALVO"/>
    <s v="MIGUEL"/>
    <s v="milasher"/>
    <s v="miguel.las-heras@unirioja.es"/>
    <n v="3"/>
    <m/>
    <x v="1"/>
    <n v="536"/>
    <s v="PROFESOR INTERINO"/>
    <s v="C01"/>
    <s v="TIEMPO COMPLETO"/>
    <s v="2018-09-18 00:00:00.0"/>
    <s v="null"/>
    <s v="PI101364"/>
    <s v="PROFESOR CONTRATADO INTERINO"/>
    <s v="R106"/>
    <x v="5"/>
    <n v="567"/>
    <s v="LENGUA ESPAÑOLA"/>
  </r>
  <r>
    <x v="10"/>
    <n v="16595315"/>
    <s v="FLE"/>
    <n v="789"/>
    <s v="015R"/>
    <s v="GRUPO-A1"/>
    <s v="Norma y uso del español actual"/>
    <s v="GR"/>
    <s v="GRUPO REDUCIDO"/>
    <s v="015R"/>
    <s v="PRÁCTICA DE NORMA Y USO DEL ESPAÑOL ACTUAL"/>
    <s v="GRUPO-A1"/>
    <s v="Grupo de Práctica de Norma y uso del español actual"/>
    <s v="1S"/>
    <n v="16595315"/>
    <s v="GARCÍA"/>
    <s v="ANDREVA"/>
    <s v="FERNANDO"/>
    <s v="fegarcan"/>
    <s v="fernando.garciaan@unirioja.es"/>
    <n v="0.5"/>
    <m/>
    <x v="0"/>
    <n v="536"/>
    <s v="PROFESOR INTERINO"/>
    <s v="C01"/>
    <s v="TIEMPO COMPLETO"/>
    <s v="2013-09-16 00:00:00.0"/>
    <s v="null"/>
    <s v="PI100914"/>
    <s v="PROFESOR CONTRATADO INTERINO"/>
    <s v="R106"/>
    <x v="5"/>
    <n v="567"/>
    <s v="LENGUA ESPAÑOLA"/>
  </r>
  <r>
    <x v="10"/>
    <n v="16620640"/>
    <s v="FLE"/>
    <n v="789"/>
    <s v="015R"/>
    <s v="GRUPO-A1"/>
    <s v="Norma y uso del español actual"/>
    <s v="GR"/>
    <s v="GRUPO REDUCIDO"/>
    <s v="015R"/>
    <s v="PRÁCTICA DE NORMA Y USO DEL ESPAÑOL ACTUAL"/>
    <s v="GRUPO-A1"/>
    <s v="Grupo de Práctica de Norma y uso del español actual"/>
    <s v="1S"/>
    <n v="16620640"/>
    <s v="LAS HERAS"/>
    <s v="CALVO"/>
    <s v="MIGUEL"/>
    <s v="milasher"/>
    <s v="miguel.las-heras@unirioja.es"/>
    <n v="1"/>
    <m/>
    <x v="1"/>
    <n v="536"/>
    <s v="PROFESOR INTERINO"/>
    <s v="C01"/>
    <s v="TIEMPO COMPLETO"/>
    <s v="2018-09-18 00:00:00.0"/>
    <s v="null"/>
    <s v="PI101364"/>
    <s v="PROFESOR CONTRATADO INTERINO"/>
    <s v="R106"/>
    <x v="5"/>
    <n v="567"/>
    <s v="LENGUA ESPAÑOLA"/>
  </r>
  <r>
    <x v="10"/>
    <n v="16595315"/>
    <s v="FLE"/>
    <n v="789"/>
    <s v="015R"/>
    <s v="GRUPO-A2"/>
    <s v="Norma y uso del español actual"/>
    <s v="GR"/>
    <s v="GRUPO REDUCIDO"/>
    <s v="015R"/>
    <s v="PRÁCTICA DE NORMA Y USO DEL ESPAÑOL ACTUAL"/>
    <s v="GRUPO-A2"/>
    <s v="Grupo de Práctica de Norma y uso del español actual"/>
    <s v="1S"/>
    <n v="16595315"/>
    <s v="GARCÍA"/>
    <s v="ANDREVA"/>
    <s v="FERNANDO"/>
    <s v="fegarcan"/>
    <s v="fernando.garciaan@unirioja.es"/>
    <n v="0.5"/>
    <m/>
    <x v="0"/>
    <n v="536"/>
    <s v="PROFESOR INTERINO"/>
    <s v="C01"/>
    <s v="TIEMPO COMPLETO"/>
    <s v="2013-09-16 00:00:00.0"/>
    <s v="null"/>
    <s v="PI100914"/>
    <s v="PROFESOR CONTRATADO INTERINO"/>
    <s v="R106"/>
    <x v="5"/>
    <n v="567"/>
    <s v="LENGUA ESPAÑOLA"/>
  </r>
  <r>
    <x v="10"/>
    <n v="16620640"/>
    <s v="FLE"/>
    <n v="789"/>
    <s v="015R"/>
    <s v="GRUPO-A2"/>
    <s v="Norma y uso del español actual"/>
    <s v="GR"/>
    <s v="GRUPO REDUCIDO"/>
    <s v="015R"/>
    <s v="PRÁCTICA DE NORMA Y USO DEL ESPAÑOL ACTUAL"/>
    <s v="GRUPO-A2"/>
    <s v="Grupo de Práctica de Norma y uso del español actual"/>
    <s v="1S"/>
    <n v="16620640"/>
    <s v="LAS HERAS"/>
    <s v="CALVO"/>
    <s v="MIGUEL"/>
    <s v="milasher"/>
    <s v="miguel.las-heras@unirioja.es"/>
    <n v="1"/>
    <m/>
    <x v="1"/>
    <n v="536"/>
    <s v="PROFESOR INTERINO"/>
    <s v="C01"/>
    <s v="TIEMPO COMPLETO"/>
    <s v="2018-09-18 00:00:00.0"/>
    <s v="null"/>
    <s v="PI101364"/>
    <s v="PROFESOR CONTRATADO INTERINO"/>
    <s v="R106"/>
    <x v="5"/>
    <n v="567"/>
    <s v="LENGUA ESPAÑOLA"/>
  </r>
  <r>
    <x v="10"/>
    <n v="16595315"/>
    <s v="FLE"/>
    <n v="789"/>
    <s v="015R"/>
    <s v="GRUPO-A3"/>
    <s v="Norma y uso del español actual"/>
    <s v="GR"/>
    <s v="GRUPO REDUCIDO"/>
    <s v="015R"/>
    <s v="PRÁCTICA DE NORMA Y USO DEL ESPAÑOL ACTUAL"/>
    <s v="GRUPO-A3"/>
    <s v="Grupo de Práctica de Norma y uso del español actual"/>
    <s v="1S"/>
    <n v="16595315"/>
    <s v="GARCÍA"/>
    <s v="ANDREVA"/>
    <s v="FERNANDO"/>
    <s v="fegarcan"/>
    <s v="fernando.garciaan@unirioja.es"/>
    <n v="0.5"/>
    <m/>
    <x v="0"/>
    <n v="536"/>
    <s v="PROFESOR INTERINO"/>
    <s v="C01"/>
    <s v="TIEMPO COMPLETO"/>
    <s v="2013-09-16 00:00:00.0"/>
    <s v="null"/>
    <s v="PI100914"/>
    <s v="PROFESOR CONTRATADO INTERINO"/>
    <s v="R106"/>
    <x v="5"/>
    <n v="567"/>
    <s v="LENGUA ESPAÑOLA"/>
  </r>
  <r>
    <x v="10"/>
    <n v="16620640"/>
    <s v="FLE"/>
    <n v="789"/>
    <s v="015R"/>
    <s v="GRUPO-A3"/>
    <s v="Norma y uso del español actual"/>
    <s v="GR"/>
    <s v="GRUPO REDUCIDO"/>
    <s v="015R"/>
    <s v="PRÁCTICA DE NORMA Y USO DEL ESPAÑOL ACTUAL"/>
    <s v="GRUPO-A3"/>
    <s v="Grupo de Práctica de Norma y uso del español actual"/>
    <s v="1S"/>
    <n v="16620640"/>
    <s v="LAS HERAS"/>
    <s v="CALVO"/>
    <s v="MIGUEL"/>
    <s v="milasher"/>
    <s v="miguel.las-heras@unirioja.es"/>
    <n v="1"/>
    <m/>
    <x v="1"/>
    <n v="536"/>
    <s v="PROFESOR INTERINO"/>
    <s v="C01"/>
    <s v="TIEMPO COMPLETO"/>
    <s v="2018-09-18 00:00:00.0"/>
    <s v="null"/>
    <s v="PI101364"/>
    <s v="PROFESOR CONTRATADO INTERINO"/>
    <s v="R106"/>
    <x v="5"/>
    <n v="567"/>
    <s v="LENGUA ESPAÑOLA"/>
  </r>
  <r>
    <x v="8"/>
    <n v="16592004"/>
    <s v="FLE"/>
    <n v="790"/>
    <s v="023G"/>
    <s v="GRUPO-A"/>
    <s v="Introducción a la historia y la historiografía"/>
    <s v="GG"/>
    <s v="GRUPO GRANDE"/>
    <s v="023G"/>
    <s v="GRUPO GRANDE DE INTRODUCCIÓN A LA HISTORIA Y A LA HISTORIOGRAFÍA"/>
    <s v="GRUPO-A"/>
    <s v="Grupo Grande de INTRODUCCIÓN A LA HISTORIA Y A LA HISTORIOGRAFIA"/>
    <s v="1S"/>
    <n v="16592004"/>
    <s v="ITURRIAGA"/>
    <s v="BARCO"/>
    <s v="DIEGO"/>
    <s v="diiturri"/>
    <s v="diego.iturriaga@unirioja.es"/>
    <n v="4.5"/>
    <n v="4.5"/>
    <x v="1"/>
    <n v="536"/>
    <s v="PROFESOR INTERINO"/>
    <s v="C01"/>
    <s v="TIEMPO COMPLETO"/>
    <s v="2017-09-15 00:00:00.0"/>
    <s v="null"/>
    <s v="PI101283"/>
    <s v="PROFESOR CONTRATADO INTERINO"/>
    <s v="R114"/>
    <x v="3"/>
    <n v="450"/>
    <s v="HISTORIA CONTEMPORÁNEA"/>
  </r>
  <r>
    <x v="8"/>
    <n v="16592004"/>
    <s v="FLE"/>
    <n v="790"/>
    <s v="023R"/>
    <s v="GRUPO-A1"/>
    <s v="Introducción a la historia y la historiografía"/>
    <s v="GR"/>
    <s v="GRUPO REDUCIDO"/>
    <s v="023R"/>
    <s v="GRUPO REDUCIDO DE INTRODUCCIÓN A LA HISTORIA Y A LA HISTORIOGRAFÍA"/>
    <s v="GRUPO-A1"/>
    <s v="Grupo Reducido de Introducción a la historia y a la historiografía"/>
    <s v="1S"/>
    <n v="16592004"/>
    <s v="ITURRIAGA"/>
    <s v="BARCO"/>
    <s v="DIEGO"/>
    <s v="diiturri"/>
    <s v="diego.iturriaga@unirioja.es"/>
    <n v="1.5"/>
    <n v="1.5"/>
    <x v="1"/>
    <n v="536"/>
    <s v="PROFESOR INTERINO"/>
    <s v="C01"/>
    <s v="TIEMPO COMPLETO"/>
    <s v="2017-09-15 00:00:00.0"/>
    <s v="null"/>
    <s v="PI101283"/>
    <s v="PROFESOR CONTRATADO INTERINO"/>
    <s v="R114"/>
    <x v="3"/>
    <n v="450"/>
    <s v="HISTORIA CONTEMPORÁNEA"/>
  </r>
  <r>
    <x v="8"/>
    <n v="16592004"/>
    <s v="FLE"/>
    <n v="790"/>
    <s v="023R"/>
    <s v="GRUPO-A2"/>
    <s v="Introducción a la historia y la historiografía"/>
    <s v="GR"/>
    <s v="GRUPO REDUCIDO"/>
    <s v="023R"/>
    <s v="GRUPO REDUCIDO DE INTRODUCCIÓN A LA HISTORIA Y A LA HISTORIOGRAFÍA"/>
    <s v="GRUPO-A2"/>
    <s v="Grupo Reducido de Introducción a la historia y a la historiografía"/>
    <s v="1S"/>
    <n v="16592004"/>
    <s v="ITURRIAGA"/>
    <s v="BARCO"/>
    <s v="DIEGO"/>
    <s v="diiturri"/>
    <s v="diego.iturriaga@unirioja.es"/>
    <n v="1.5"/>
    <n v="1.5"/>
    <x v="1"/>
    <n v="536"/>
    <s v="PROFESOR INTERINO"/>
    <s v="C01"/>
    <s v="TIEMPO COMPLETO"/>
    <s v="2017-09-15 00:00:00.0"/>
    <s v="null"/>
    <s v="PI101283"/>
    <s v="PROFESOR CONTRATADO INTERINO"/>
    <s v="R114"/>
    <x v="3"/>
    <n v="450"/>
    <s v="HISTORIA CONTEMPORÁNEA"/>
  </r>
  <r>
    <x v="8"/>
    <n v="16592004"/>
    <s v="FLE"/>
    <n v="790"/>
    <s v="023R"/>
    <s v="GRUPO-A3"/>
    <s v="Introducción a la historia y la historiografía"/>
    <s v="GR"/>
    <s v="GRUPO REDUCIDO"/>
    <s v="023R"/>
    <s v="GRUPO REDUCIDO DE INTRODUCCIÓN A LA HISTORIA Y A LA HISTORIOGRAFÍA"/>
    <s v="GRUPO-A3"/>
    <s v="Grupo Reducido de Introducción a la historia y a la historiografía"/>
    <s v="1S"/>
    <n v="16592004"/>
    <s v="ITURRIAGA"/>
    <s v="BARCO"/>
    <s v="DIEGO"/>
    <s v="diiturri"/>
    <s v="diego.iturriaga@unirioja.es"/>
    <n v="1.5"/>
    <n v="1.5"/>
    <x v="1"/>
    <n v="536"/>
    <s v="PROFESOR INTERINO"/>
    <s v="C01"/>
    <s v="TIEMPO COMPLETO"/>
    <s v="2017-09-15 00:00:00.0"/>
    <s v="null"/>
    <s v="PI101283"/>
    <s v="PROFESOR CONTRATADO INTERINO"/>
    <s v="R114"/>
    <x v="3"/>
    <n v="450"/>
    <s v="HISTORIA CONTEMPORÁNEA"/>
  </r>
  <r>
    <x v="9"/>
    <n v="16592004"/>
    <s v="FLE"/>
    <n v="790"/>
    <s v="023G"/>
    <s v="GRUPO-A"/>
    <s v="Introducción a la historia y la historiografía"/>
    <s v="GG"/>
    <s v="GRUPO GRANDE"/>
    <s v="023G"/>
    <s v="GRUPO GRANDE DE INTRODUCCIÓN A LA HISTORIA Y A LA HISTORIOGRAFÍA"/>
    <s v="GRUPO-A"/>
    <s v="Grupo Grande de INTRODUCCIÓN A LA HISTORIA Y A LA HISTORIOGRAFIA"/>
    <s v="1S"/>
    <n v="16592004"/>
    <s v="ITURRIAGA"/>
    <s v="BARCO"/>
    <s v="DIEGO"/>
    <s v="diiturri"/>
    <s v="diego.iturriaga@unirioja.es"/>
    <n v="4.5"/>
    <m/>
    <x v="1"/>
    <n v="536"/>
    <s v="PROFESOR INTERINO"/>
    <s v="C01"/>
    <s v="TIEMPO COMPLETO"/>
    <s v="2017-09-15 00:00:00.0"/>
    <s v="null"/>
    <s v="PI101283"/>
    <s v="PROFESOR CONTRATADO INTERINO"/>
    <s v="R114"/>
    <x v="3"/>
    <n v="450"/>
    <s v="HISTORIA CONTEMPORÁNEA"/>
  </r>
  <r>
    <x v="9"/>
    <n v="16592004"/>
    <s v="FLE"/>
    <n v="790"/>
    <s v="023R"/>
    <s v="GRUPO-A1"/>
    <s v="Introducción a la historia y la historiografía"/>
    <s v="GR"/>
    <s v="GRUPO REDUCIDO"/>
    <s v="023R"/>
    <s v="GRUPO REDUCIDO DE INTRODUCCIÓN A LA HISTORIA Y A LA HISTORIOGRAFÍA"/>
    <s v="GRUPO-A1"/>
    <s v="Grupo Reducido de Introducción a la historia y a la historiografía"/>
    <s v="1S"/>
    <n v="16592004"/>
    <s v="ITURRIAGA"/>
    <s v="BARCO"/>
    <s v="DIEGO"/>
    <s v="diiturri"/>
    <s v="diego.iturriaga@unirioja.es"/>
    <n v="1.5"/>
    <m/>
    <x v="1"/>
    <n v="536"/>
    <s v="PROFESOR INTERINO"/>
    <s v="C01"/>
    <s v="TIEMPO COMPLETO"/>
    <s v="2017-09-15 00:00:00.0"/>
    <s v="null"/>
    <s v="PI101283"/>
    <s v="PROFESOR CONTRATADO INTERINO"/>
    <s v="R114"/>
    <x v="3"/>
    <n v="450"/>
    <s v="HISTORIA CONTEMPORÁNEA"/>
  </r>
  <r>
    <x v="9"/>
    <n v="16592004"/>
    <s v="FLE"/>
    <n v="790"/>
    <s v="023R"/>
    <s v="GRUPO-A2"/>
    <s v="Introducción a la historia y la historiografía"/>
    <s v="GR"/>
    <s v="GRUPO REDUCIDO"/>
    <s v="023R"/>
    <s v="GRUPO REDUCIDO DE INTRODUCCIÓN A LA HISTORIA Y A LA HISTORIOGRAFÍA"/>
    <s v="GRUPO-A2"/>
    <s v="Grupo Reducido de Introducción a la historia y a la historiografía"/>
    <s v="1S"/>
    <n v="16592004"/>
    <s v="ITURRIAGA"/>
    <s v="BARCO"/>
    <s v="DIEGO"/>
    <s v="diiturri"/>
    <s v="diego.iturriaga@unirioja.es"/>
    <n v="1.5"/>
    <m/>
    <x v="1"/>
    <n v="536"/>
    <s v="PROFESOR INTERINO"/>
    <s v="C01"/>
    <s v="TIEMPO COMPLETO"/>
    <s v="2017-09-15 00:00:00.0"/>
    <s v="null"/>
    <s v="PI101283"/>
    <s v="PROFESOR CONTRATADO INTERINO"/>
    <s v="R114"/>
    <x v="3"/>
    <n v="450"/>
    <s v="HISTORIA CONTEMPORÁNEA"/>
  </r>
  <r>
    <x v="9"/>
    <n v="16592004"/>
    <s v="FLE"/>
    <n v="790"/>
    <s v="023R"/>
    <s v="GRUPO-A3"/>
    <s v="Introducción a la historia y la historiografía"/>
    <s v="GR"/>
    <s v="GRUPO REDUCIDO"/>
    <s v="023R"/>
    <s v="GRUPO REDUCIDO DE INTRODUCCIÓN A LA HISTORIA Y A LA HISTORIOGRAFÍA"/>
    <s v="GRUPO-A3"/>
    <s v="Grupo Reducido de Introducción a la historia y a la historiografía"/>
    <s v="1S"/>
    <n v="16592004"/>
    <s v="ITURRIAGA"/>
    <s v="BARCO"/>
    <s v="DIEGO"/>
    <s v="diiturri"/>
    <s v="diego.iturriaga@unirioja.es"/>
    <n v="1.5"/>
    <m/>
    <x v="1"/>
    <n v="536"/>
    <s v="PROFESOR INTERINO"/>
    <s v="C01"/>
    <s v="TIEMPO COMPLETO"/>
    <s v="2017-09-15 00:00:00.0"/>
    <s v="null"/>
    <s v="PI101283"/>
    <s v="PROFESOR CONTRATADO INTERINO"/>
    <s v="R114"/>
    <x v="3"/>
    <n v="450"/>
    <s v="HISTORIA CONTEMPORÁNEA"/>
  </r>
  <r>
    <x v="10"/>
    <n v="16592004"/>
    <s v="FLE"/>
    <n v="790"/>
    <s v="023G"/>
    <s v="GRUPO-A"/>
    <s v="Introducción a la historia y la historiografía"/>
    <s v="GG"/>
    <s v="GRUPO GRANDE"/>
    <s v="023G"/>
    <s v="GRUPO GRANDE DE INTRODUCCIÓN A LA HISTORIA Y A LA HISTORIOGRAFÍA"/>
    <s v="GRUPO-A"/>
    <s v="Grupo Grande de INTRODUCCIÓN A LA HISTORIA Y A LA HISTORIOGRAFIA"/>
    <s v="1S"/>
    <n v="16592004"/>
    <s v="ITURRIAGA"/>
    <s v="BARCO"/>
    <s v="DIEGO"/>
    <s v="diiturri"/>
    <s v="diego.iturriaga@unirioja.es"/>
    <n v="4.5"/>
    <m/>
    <x v="1"/>
    <n v="536"/>
    <s v="PROFESOR INTERINO"/>
    <s v="C01"/>
    <s v="TIEMPO COMPLETO"/>
    <s v="2017-09-15 00:00:00.0"/>
    <s v="null"/>
    <s v="PI101283"/>
    <s v="PROFESOR CONTRATADO INTERINO"/>
    <s v="R114"/>
    <x v="3"/>
    <n v="450"/>
    <s v="HISTORIA CONTEMPORÁNEA"/>
  </r>
  <r>
    <x v="10"/>
    <n v="16592004"/>
    <s v="FLE"/>
    <n v="790"/>
    <s v="023R"/>
    <s v="GRUPO-A1"/>
    <s v="Introducción a la historia y la historiografía"/>
    <s v="GR"/>
    <s v="GRUPO REDUCIDO"/>
    <s v="023R"/>
    <s v="GRUPO REDUCIDO DE INTRODUCCIÓN A LA HISTORIA Y A LA HISTORIOGRAFÍA"/>
    <s v="GRUPO-A1"/>
    <s v="Grupo Reducido de Introducción a la historia y a la historiografía"/>
    <s v="1S"/>
    <n v="16592004"/>
    <s v="ITURRIAGA"/>
    <s v="BARCO"/>
    <s v="DIEGO"/>
    <s v="diiturri"/>
    <s v="diego.iturriaga@unirioja.es"/>
    <n v="1.5"/>
    <m/>
    <x v="1"/>
    <n v="536"/>
    <s v="PROFESOR INTERINO"/>
    <s v="C01"/>
    <s v="TIEMPO COMPLETO"/>
    <s v="2017-09-15 00:00:00.0"/>
    <s v="null"/>
    <s v="PI101283"/>
    <s v="PROFESOR CONTRATADO INTERINO"/>
    <s v="R114"/>
    <x v="3"/>
    <n v="450"/>
    <s v="HISTORIA CONTEMPORÁNEA"/>
  </r>
  <r>
    <x v="10"/>
    <n v="16592004"/>
    <s v="FLE"/>
    <n v="790"/>
    <s v="023R"/>
    <s v="GRUPO-A2"/>
    <s v="Introducción a la historia y la historiografía"/>
    <s v="GR"/>
    <s v="GRUPO REDUCIDO"/>
    <s v="023R"/>
    <s v="GRUPO REDUCIDO DE INTRODUCCIÓN A LA HISTORIA Y A LA HISTORIOGRAFÍA"/>
    <s v="GRUPO-A2"/>
    <s v="Grupo Reducido de Introducción a la historia y a la historiografía"/>
    <s v="1S"/>
    <n v="16592004"/>
    <s v="ITURRIAGA"/>
    <s v="BARCO"/>
    <s v="DIEGO"/>
    <s v="diiturri"/>
    <s v="diego.iturriaga@unirioja.es"/>
    <n v="1.5"/>
    <m/>
    <x v="1"/>
    <n v="536"/>
    <s v="PROFESOR INTERINO"/>
    <s v="C01"/>
    <s v="TIEMPO COMPLETO"/>
    <s v="2017-09-15 00:00:00.0"/>
    <s v="null"/>
    <s v="PI101283"/>
    <s v="PROFESOR CONTRATADO INTERINO"/>
    <s v="R114"/>
    <x v="3"/>
    <n v="450"/>
    <s v="HISTORIA CONTEMPORÁNEA"/>
  </r>
  <r>
    <x v="10"/>
    <n v="16592004"/>
    <s v="FLE"/>
    <n v="790"/>
    <s v="023R"/>
    <s v="GRUPO-A3"/>
    <s v="Introducción a la historia y la historiografía"/>
    <s v="GR"/>
    <s v="GRUPO REDUCIDO"/>
    <s v="023R"/>
    <s v="GRUPO REDUCIDO DE INTRODUCCIÓN A LA HISTORIA Y A LA HISTORIOGRAFÍA"/>
    <s v="GRUPO-A3"/>
    <s v="Grupo Reducido de Introducción a la historia y a la historiografía"/>
    <s v="1S"/>
    <n v="16592004"/>
    <s v="ITURRIAGA"/>
    <s v="BARCO"/>
    <s v="DIEGO"/>
    <s v="diiturri"/>
    <s v="diego.iturriaga@unirioja.es"/>
    <n v="1.5"/>
    <m/>
    <x v="1"/>
    <n v="536"/>
    <s v="PROFESOR INTERINO"/>
    <s v="C01"/>
    <s v="TIEMPO COMPLETO"/>
    <s v="2017-09-15 00:00:00.0"/>
    <s v="null"/>
    <s v="PI101283"/>
    <s v="PROFESOR CONTRATADO INTERINO"/>
    <s v="R114"/>
    <x v="3"/>
    <n v="450"/>
    <s v="HISTORIA CONTEMPORÁNEA"/>
  </r>
  <r>
    <x v="8"/>
    <n v="16519554"/>
    <s v="FLE"/>
    <n v="791"/>
    <s v="025G"/>
    <s v="GRUPO-A"/>
    <s v="Teoría de la literatura"/>
    <s v="GG"/>
    <s v="GRUPO GRANDE"/>
    <s v="025G"/>
    <s v="TEORIA DE TEORIA DE LA LITERATURA"/>
    <s v="GRUPO-A"/>
    <s v="Grupo de Teoria de TEORIA DE LA LITERATURA"/>
    <s v="1S"/>
    <n v="16519554"/>
    <s v="MURO"/>
    <s v="MUNILLA"/>
    <s v="MIGUEL ANGEL"/>
    <s v="mimuro"/>
    <s v="miguel-angel.muro@unirioja.es"/>
    <n v="3"/>
    <n v="3"/>
    <x v="1"/>
    <n v="500"/>
    <s v="CATEDRATICO DE UNIVERSIDAD"/>
    <s v="C01"/>
    <s v="TIEMPO COMPLETO"/>
    <s v="2017-12-12 00:00:00.0"/>
    <s v="null"/>
    <s v="DF100350"/>
    <s v="CATEDRÁTICO DE UNIVERSIDAD"/>
    <s v="R106"/>
    <x v="5"/>
    <n v="796"/>
    <s v="TEORÍA DE LA LITERATURA Y LITERATURA COMPARADA"/>
  </r>
  <r>
    <x v="8"/>
    <n v="16557120"/>
    <s v="FLE"/>
    <n v="791"/>
    <s v="025E"/>
    <s v="GRUPO-A1"/>
    <s v="Teoría de la literatura"/>
    <s v="GRE"/>
    <s v="GRUPO REDUCIDO ESPECIAL"/>
    <s v="025E"/>
    <s v="PRÁCTICA DE TEORIA DE LA LITERATURA"/>
    <s v="GRUPO-A1"/>
    <s v="Grupo de Práctica de Teoría de la literatura"/>
    <s v="1S"/>
    <n v="16557120"/>
    <s v="ASENSIO"/>
    <s v="ARÓSTEGUI"/>
    <s v="MARÍA DEL MAR"/>
    <s v="masensio"/>
    <s v="mar.asensio@unirioja.es"/>
    <n v="3"/>
    <n v="3"/>
    <x v="0"/>
    <n v="504"/>
    <s v="PROFESOR TITULAR UNIVERSIDAD"/>
    <s v="C01"/>
    <s v="TIEMPO COMPLETO"/>
    <s v="2018-12-24 00:00:00.0"/>
    <s v="null"/>
    <s v="DF100364"/>
    <s v="PROFESOR TITULAR DE UNIVERSIDAD"/>
    <s v="R107"/>
    <x v="6"/>
    <n v="345"/>
    <s v="FILOLOGÍA INGLESA"/>
  </r>
  <r>
    <x v="10"/>
    <n v="16519554"/>
    <s v="FLE"/>
    <n v="791"/>
    <s v="025G"/>
    <s v="GRUPO-A"/>
    <s v="Teoría de la literatura"/>
    <s v="GG"/>
    <s v="GRUPO GRANDE"/>
    <s v="025G"/>
    <s v="TEORIA DE TEORIA DE LA LITERATURA"/>
    <s v="GRUPO-A"/>
    <s v="Grupo de Teoria de TEORIA DE LA LITERATURA"/>
    <s v="1S"/>
    <n v="16519554"/>
    <s v="MURO"/>
    <s v="MUNILLA"/>
    <s v="MIGUEL ANGEL"/>
    <s v="mimuro"/>
    <s v="miguel-angel.muro@unirioja.es"/>
    <n v="3"/>
    <m/>
    <x v="1"/>
    <n v="500"/>
    <s v="CATEDRATICO DE UNIVERSIDAD"/>
    <s v="C01"/>
    <s v="TIEMPO COMPLETO"/>
    <s v="2017-12-12 00:00:00.0"/>
    <s v="null"/>
    <s v="DF100350"/>
    <s v="CATEDRÁTICO DE UNIVERSIDAD"/>
    <s v="R106"/>
    <x v="5"/>
    <n v="796"/>
    <s v="TEORÍA DE LA LITERATURA Y LITERATURA COMPARADA"/>
  </r>
  <r>
    <x v="10"/>
    <n v="16519554"/>
    <s v="FLE"/>
    <n v="791"/>
    <s v="025E"/>
    <s v="GRUPO-A2"/>
    <s v="Teoría de la literatura"/>
    <s v="GRE"/>
    <s v="GRUPO REDUCIDO ESPECIAL"/>
    <s v="025E"/>
    <s v="PRÁCTICA DE TEORIA DE LA LITERATURA"/>
    <s v="GRUPO-A2"/>
    <s v="Grupo de Práctica de Teoría de la literatura"/>
    <s v="1S"/>
    <n v="16519554"/>
    <s v="MURO"/>
    <s v="MUNILLA"/>
    <s v="MIGUEL ANGEL"/>
    <s v="mimuro"/>
    <s v="miguel-angel.muro@unirioja.es"/>
    <n v="3"/>
    <n v="3"/>
    <x v="1"/>
    <n v="500"/>
    <s v="CATEDRATICO DE UNIVERSIDAD"/>
    <s v="C01"/>
    <s v="TIEMPO COMPLETO"/>
    <s v="2017-12-12 00:00:00.0"/>
    <s v="null"/>
    <s v="DF100350"/>
    <s v="CATEDRÁTICO DE UNIVERSIDAD"/>
    <s v="R106"/>
    <x v="5"/>
    <n v="796"/>
    <s v="TEORÍA DE LA LITERATURA Y LITERATURA COMPARADA"/>
  </r>
  <r>
    <x v="10"/>
    <n v="16595315"/>
    <s v="FLE"/>
    <n v="792"/>
    <s v="603202G"/>
    <s v="GRUPO-A"/>
    <s v="Lingüística española I"/>
    <s v="GG"/>
    <s v="GRUPO GRANDE"/>
    <s v="603202G"/>
    <s v="TEORIA DE LINGÜÍSTICA ESPAÑOLA I"/>
    <s v="GRUPO-A"/>
    <s v="Grupo de Teoria de LINGÜÍSTICA ESPAÑOLA I"/>
    <s v="2S"/>
    <n v="16595315"/>
    <s v="GARCÍA"/>
    <s v="ANDREVA"/>
    <s v="FERNANDO"/>
    <s v="fegarcan"/>
    <s v="fernando.garciaan@unirioja.es"/>
    <n v="0"/>
    <n v="0"/>
    <x v="0"/>
    <n v="536"/>
    <s v="PROFESOR INTERINO"/>
    <s v="C01"/>
    <s v="TIEMPO COMPLETO"/>
    <s v="2013-09-16 00:00:00.0"/>
    <s v="null"/>
    <s v="PI100914"/>
    <s v="PROFESOR CONTRATADO INTERINO"/>
    <s v="R106"/>
    <x v="5"/>
    <n v="567"/>
    <s v="LENGUA ESPAÑOLA"/>
  </r>
  <r>
    <x v="10"/>
    <n v="16620640"/>
    <s v="FLE"/>
    <n v="792"/>
    <s v="603202G"/>
    <s v="GRUPO-A"/>
    <s v="Lingüística española I"/>
    <s v="GG"/>
    <s v="GRUPO GRANDE"/>
    <s v="603202G"/>
    <s v="TEORIA DE LINGÜÍSTICA ESPAÑOLA I"/>
    <s v="GRUPO-A"/>
    <s v="Grupo de Teoria de LINGÜÍSTICA ESPAÑOLA I"/>
    <s v="2S"/>
    <n v="16620640"/>
    <s v="LAS HERAS"/>
    <s v="CALVO"/>
    <s v="MIGUEL"/>
    <s v="milasher"/>
    <s v="miguel.las-heras@unirioja.es"/>
    <n v="4.5"/>
    <n v="4.5"/>
    <x v="1"/>
    <n v="536"/>
    <s v="PROFESOR INTERINO"/>
    <s v="C01"/>
    <s v="TIEMPO COMPLETO"/>
    <s v="2018-09-18 00:00:00.0"/>
    <s v="null"/>
    <s v="PI101364"/>
    <s v="PROFESOR CONTRATADO INTERINO"/>
    <s v="R106"/>
    <x v="5"/>
    <n v="567"/>
    <s v="LENGUA ESPAÑOLA"/>
  </r>
  <r>
    <x v="10"/>
    <n v="16620640"/>
    <s v="FLE"/>
    <n v="792"/>
    <s v="603202R"/>
    <s v="GRUPO-A1"/>
    <s v="Lingüística española I"/>
    <s v="GR"/>
    <s v="GRUPO REDUCIDO"/>
    <s v="603202R"/>
    <s v="PRÁCTICA DE LINGÜÍSTICA ESPAÑOLA I"/>
    <s v="GRUPO-A1"/>
    <s v="Práctica de Lingüística española I"/>
    <s v="2S"/>
    <n v="16620640"/>
    <s v="LAS HERAS"/>
    <s v="CALVO"/>
    <s v="MIGUEL"/>
    <s v="milasher"/>
    <s v="miguel.las-heras@unirioja.es"/>
    <n v="1.5"/>
    <n v="1.5"/>
    <x v="1"/>
    <n v="536"/>
    <s v="PROFESOR INTERINO"/>
    <s v="C01"/>
    <s v="TIEMPO COMPLETO"/>
    <s v="2018-09-18 00:00:00.0"/>
    <s v="null"/>
    <s v="PI101364"/>
    <s v="PROFESOR CONTRATADO INTERINO"/>
    <s v="R106"/>
    <x v="5"/>
    <n v="567"/>
    <s v="LENGUA ESPAÑOLA"/>
  </r>
  <r>
    <x v="10"/>
    <n v="44972274"/>
    <s v="FLE"/>
    <n v="793"/>
    <s v="603203G"/>
    <s v="GRUPO-A"/>
    <s v="Lingüística española II"/>
    <s v="GG"/>
    <s v="GRUPO GRANDE"/>
    <s v="603203G"/>
    <s v="GRUPO GRANDE DE LINGÜÍSTICA ESPAÑOLA II"/>
    <s v="GRUPO-A"/>
    <s v="Grupo Grande de LINGÜÍSTICA ESPAÑOLA II"/>
    <s v="1S"/>
    <n v="44972274"/>
    <s v="GÓMEZ"/>
    <s v="SEIBANE"/>
    <s v="SARA"/>
    <s v="sagomes"/>
    <s v="sara.gomezs@unirioja.es"/>
    <n v="4.5"/>
    <n v="4.5"/>
    <x v="1"/>
    <n v="504"/>
    <s v="PROFESOR TITULAR UNIVERSIDAD"/>
    <s v="C01"/>
    <s v="TIEMPO COMPLETO"/>
    <s v="2017-12-04 00:00:00.0"/>
    <s v="null"/>
    <s v="DF100091"/>
    <s v="PROFESOR TITULAR DE UNIVERSIDAD"/>
    <s v="R106"/>
    <x v="5"/>
    <n v="567"/>
    <s v="LENGUA ESPAÑOLA"/>
  </r>
  <r>
    <x v="10"/>
    <n v="44972274"/>
    <s v="FLE"/>
    <n v="793"/>
    <s v="603203R"/>
    <s v="GRUPO-A1"/>
    <s v="Lingüística española II"/>
    <s v="GR"/>
    <s v="GRUPO REDUCIDO"/>
    <s v="603203R"/>
    <s v="GRUPO REDUCIDO DE LINGÜÍSTICA ESPAÑOLA II"/>
    <s v="GRUPO-A1"/>
    <s v="Grupo Reducido de Linguística española II"/>
    <s v="1S"/>
    <n v="44972274"/>
    <s v="GÓMEZ"/>
    <s v="SEIBANE"/>
    <s v="SARA"/>
    <s v="sagomes"/>
    <s v="sara.gomezs@unirioja.es"/>
    <n v="1.5"/>
    <n v="1.5"/>
    <x v="1"/>
    <n v="504"/>
    <s v="PROFESOR TITULAR UNIVERSIDAD"/>
    <s v="C01"/>
    <s v="TIEMPO COMPLETO"/>
    <s v="2017-12-04 00:00:00.0"/>
    <s v="null"/>
    <s v="DF100091"/>
    <s v="PROFESOR TITULAR DE UNIVERSIDAD"/>
    <s v="R106"/>
    <x v="5"/>
    <n v="567"/>
    <s v="LENGUA ESPAÑOLA"/>
  </r>
  <r>
    <x v="10"/>
    <n v="13059875"/>
    <s v="FLE"/>
    <n v="794"/>
    <s v="603204G"/>
    <s v="GRUPO-A"/>
    <s v="Literatura española medieval"/>
    <s v="GG"/>
    <s v="GRUPO GRANDE"/>
    <s v="603204G"/>
    <s v="GRUPO GRANDE DE LITERATURA ESPAÑOLA MEDIEVAL"/>
    <s v="GRUPO-A"/>
    <s v="Grupo Grande de LITERATURA ESPAÑOLA MEDIEVAL"/>
    <s v="1S"/>
    <n v="13059875"/>
    <s v="BRAVO"/>
    <s v="VEGA"/>
    <s v="JULIAN TOMÁS"/>
    <s v="jubravo"/>
    <s v="julian.bravo@unirioja.es"/>
    <n v="4.5"/>
    <n v="4.5"/>
    <x v="1"/>
    <n v="504"/>
    <s v="PROFESOR TITULAR UNIVERSIDAD"/>
    <s v="01A"/>
    <s v="TIEMPO COMPLETO AMPLIADO"/>
    <s v="2012-09-01 00:00:00.0"/>
    <s v="null"/>
    <s v="DF31545"/>
    <s v="TITULAR DE UNIVERSIDAD"/>
    <s v="R106"/>
    <x v="5"/>
    <n v="583"/>
    <s v="LITERATURA ESPAÑOLA"/>
  </r>
  <r>
    <x v="10"/>
    <n v="13059875"/>
    <s v="FLE"/>
    <n v="794"/>
    <s v="603204R"/>
    <s v="GRUPO-A1"/>
    <s v="Literatura española medieval"/>
    <s v="GR"/>
    <s v="GRUPO REDUCIDO"/>
    <s v="603204R"/>
    <s v="GRUPO REDUCIDO DE LITERATURA ESPAÑOLA MEDIEVAL"/>
    <s v="GRUPO-A1"/>
    <s v="Grupo Reducido de Literatura española medieval"/>
    <s v="1S"/>
    <n v="13059875"/>
    <s v="BRAVO"/>
    <s v="VEGA"/>
    <s v="JULIAN TOMÁS"/>
    <s v="jubravo"/>
    <s v="julian.bravo@unirioja.es"/>
    <n v="1.5"/>
    <n v="1.5"/>
    <x v="1"/>
    <n v="504"/>
    <s v="PROFESOR TITULAR UNIVERSIDAD"/>
    <s v="01A"/>
    <s v="TIEMPO COMPLETO AMPLIADO"/>
    <s v="2012-09-01 00:00:00.0"/>
    <s v="null"/>
    <s v="DF31545"/>
    <s v="TITULAR DE UNIVERSIDAD"/>
    <s v="R106"/>
    <x v="5"/>
    <n v="583"/>
    <s v="LITERATURA ESPAÑOLA"/>
  </r>
  <r>
    <x v="10"/>
    <n v="16549841"/>
    <s v="FLE"/>
    <n v="795"/>
    <s v="603205G"/>
    <s v="GRUPO-A"/>
    <s v="Lengua latina I"/>
    <s v="GG"/>
    <s v="GRUPO GRANDE"/>
    <s v="603205G"/>
    <s v="GRUPO GRANDE DE LENGUA LATINA I"/>
    <s v="GRUPO-A"/>
    <s v="Grupo Grande de LENGUA LATINA I"/>
    <s v="1S"/>
    <n v="16549841"/>
    <s v="FERNÁNDEZ"/>
    <s v="LÓPEZ"/>
    <s v="JORGE"/>
    <s v="jorferlo"/>
    <s v="jorge.fernandez@unirioja.es"/>
    <n v="4.5"/>
    <n v="4.5"/>
    <x v="1"/>
    <s v="A-0500"/>
    <s v="CATEDRATICO DE UNIVERSIDAD"/>
    <s v="C01"/>
    <s v="TIEMPO COMPLETO"/>
    <s v="2010-11-10 00:00:00.0"/>
    <s v="null"/>
    <s v="DF100286"/>
    <s v="CATEDRÁTICO DE UNIVERSIDAD"/>
    <s v="R106"/>
    <x v="5"/>
    <n v="355"/>
    <s v="FILOLOGÍA LATINA"/>
  </r>
  <r>
    <x v="10"/>
    <n v="16549841"/>
    <s v="FLE"/>
    <n v="795"/>
    <s v="603205R"/>
    <s v="GRUPO-A1"/>
    <s v="Lengua latina I"/>
    <s v="GR"/>
    <s v="GRUPO REDUCIDO"/>
    <s v="603205R"/>
    <s v="GRUPO REDUCIDO DE LENGUA LATINA I"/>
    <s v="GRUPO-A1"/>
    <s v="Grupo Reducido de Lengua latina I"/>
    <s v="1S"/>
    <n v="16549841"/>
    <s v="FERNÁNDEZ"/>
    <s v="LÓPEZ"/>
    <s v="JORGE"/>
    <s v="jorferlo"/>
    <s v="jorge.fernandez@unirioja.es"/>
    <n v="1.5"/>
    <n v="1.5"/>
    <x v="1"/>
    <s v="A-0500"/>
    <s v="CATEDRATICO DE UNIVERSIDAD"/>
    <s v="C01"/>
    <s v="TIEMPO COMPLETO"/>
    <s v="2010-11-10 00:00:00.0"/>
    <s v="null"/>
    <s v="DF100286"/>
    <s v="CATEDRÁTICO DE UNIVERSIDAD"/>
    <s v="R106"/>
    <x v="5"/>
    <n v="355"/>
    <s v="FILOLOGÍA LATINA"/>
  </r>
  <r>
    <x v="10"/>
    <n v="16620640"/>
    <s v="FLE"/>
    <n v="796"/>
    <s v="603207G"/>
    <s v="GRUPO-A"/>
    <s v="Lingüística española III"/>
    <s v="GG"/>
    <s v="GRUPO GRANDE"/>
    <s v="603207G"/>
    <s v="GRUPO GRANDE DE LINGÜÍSTICA ESPAÑOLA III"/>
    <s v="GRUPO-A"/>
    <s v="Grupo Grande de LINGÜÍSTICA ESPAÑOLA III"/>
    <s v="2S"/>
    <n v="16620640"/>
    <s v="LAS HERAS"/>
    <s v="CALVO"/>
    <s v="MIGUEL"/>
    <s v="milasher"/>
    <s v="miguel.las-heras@unirioja.es"/>
    <n v="4.5"/>
    <n v="4.5"/>
    <x v="1"/>
    <n v="536"/>
    <s v="PROFESOR INTERINO"/>
    <s v="C01"/>
    <s v="TIEMPO COMPLETO"/>
    <s v="2018-09-18 00:00:00.0"/>
    <s v="null"/>
    <s v="PI101364"/>
    <s v="PROFESOR CONTRATADO INTERINO"/>
    <s v="R106"/>
    <x v="5"/>
    <n v="567"/>
    <s v="LENGUA ESPAÑOLA"/>
  </r>
  <r>
    <x v="10"/>
    <n v="44972274"/>
    <s v="FLE"/>
    <n v="796"/>
    <s v="603207G"/>
    <s v="GRUPO-A"/>
    <s v="Lingüística española III"/>
    <s v="GG"/>
    <s v="GRUPO GRANDE"/>
    <s v="603207G"/>
    <s v="GRUPO GRANDE DE LINGÜÍSTICA ESPAÑOLA III"/>
    <s v="GRUPO-A"/>
    <s v="Grupo Grande de LINGÜÍSTICA ESPAÑOLA III"/>
    <s v="2S"/>
    <n v="44972274"/>
    <s v="GÓMEZ"/>
    <s v="SEIBANE"/>
    <s v="SARA"/>
    <s v="sagomes"/>
    <s v="sara.gomezs@unirioja.es"/>
    <n v="0"/>
    <n v="0"/>
    <x v="1"/>
    <n v="504"/>
    <s v="PROFESOR TITULAR UNIVERSIDAD"/>
    <s v="C01"/>
    <s v="TIEMPO COMPLETO"/>
    <s v="2017-12-04 00:00:00.0"/>
    <s v="null"/>
    <s v="DF100091"/>
    <s v="PROFESOR TITULAR DE UNIVERSIDAD"/>
    <s v="R106"/>
    <x v="5"/>
    <n v="567"/>
    <s v="LENGUA ESPAÑOLA"/>
  </r>
  <r>
    <x v="10"/>
    <n v="16620640"/>
    <s v="FLE"/>
    <n v="796"/>
    <s v="603207R"/>
    <s v="GRUPO-A1"/>
    <s v="Lingüística española III"/>
    <s v="GR"/>
    <s v="GRUPO REDUCIDO"/>
    <s v="603207R"/>
    <s v="GRUPO REDUCIDO DE LINGÜÍSTICA ESPAÑOLA III"/>
    <s v="GRUPO-A1"/>
    <s v="Grupo Reducido de Lingüística española III"/>
    <s v="2S"/>
    <n v="16620640"/>
    <s v="LAS HERAS"/>
    <s v="CALVO"/>
    <s v="MIGUEL"/>
    <s v="milasher"/>
    <s v="miguel.las-heras@unirioja.es"/>
    <n v="1.5"/>
    <n v="1.5"/>
    <x v="1"/>
    <n v="536"/>
    <s v="PROFESOR INTERINO"/>
    <s v="C01"/>
    <s v="TIEMPO COMPLETO"/>
    <s v="2018-09-18 00:00:00.0"/>
    <s v="null"/>
    <s v="PI101364"/>
    <s v="PROFESOR CONTRATADO INTERINO"/>
    <s v="R106"/>
    <x v="5"/>
    <n v="567"/>
    <s v="LENGUA ESPAÑOLA"/>
  </r>
  <r>
    <x v="10"/>
    <n v="13059875"/>
    <s v="FLE"/>
    <n v="797"/>
    <s v="603208G"/>
    <s v="GRUPO-A"/>
    <s v="Literatura española del Siglo de Oro"/>
    <s v="GG"/>
    <s v="GRUPO GRANDE"/>
    <s v="603208G"/>
    <s v="GRUPO GRANDE DE LITERATURA ESPAÑOLA DEL SIGLO DE ORO"/>
    <s v="GRUPO-A"/>
    <s v="Grupo Grande de LITERATURA ESPAÑOLA DEL SIGLO DE ORO"/>
    <s v="2S"/>
    <n v="13059875"/>
    <s v="BRAVO"/>
    <s v="VEGA"/>
    <s v="JULIAN TOMÁS"/>
    <s v="jubravo"/>
    <s v="julian.bravo@unirioja.es"/>
    <n v="4.5"/>
    <n v="4.5"/>
    <x v="1"/>
    <n v="504"/>
    <s v="PROFESOR TITULAR UNIVERSIDAD"/>
    <s v="01A"/>
    <s v="TIEMPO COMPLETO AMPLIADO"/>
    <s v="2012-09-01 00:00:00.0"/>
    <s v="null"/>
    <s v="DF31545"/>
    <s v="TITULAR DE UNIVERSIDAD"/>
    <s v="R106"/>
    <x v="5"/>
    <n v="583"/>
    <s v="LITERATURA ESPAÑOLA"/>
  </r>
  <r>
    <x v="10"/>
    <n v="13059875"/>
    <s v="FLE"/>
    <n v="797"/>
    <s v="603208R"/>
    <s v="GRUPO-A1"/>
    <s v="Literatura española del Siglo de Oro"/>
    <s v="GR"/>
    <s v="GRUPO REDUCIDO"/>
    <s v="603208R"/>
    <s v="GRUPO REDUCIDO DE LITERATURA ESPAÑOLA DEL SIGLO DE ORO"/>
    <s v="GRUPO-A1"/>
    <s v="Grupo Reducido de Literatura española del siglo de oro"/>
    <s v="2S"/>
    <n v="13059875"/>
    <s v="BRAVO"/>
    <s v="VEGA"/>
    <s v="JULIAN TOMÁS"/>
    <s v="jubravo"/>
    <s v="julian.bravo@unirioja.es"/>
    <n v="1.5"/>
    <n v="1.5"/>
    <x v="1"/>
    <n v="504"/>
    <s v="PROFESOR TITULAR UNIVERSIDAD"/>
    <s v="01A"/>
    <s v="TIEMPO COMPLETO AMPLIADO"/>
    <s v="2012-09-01 00:00:00.0"/>
    <s v="null"/>
    <s v="DF31545"/>
    <s v="TITULAR DE UNIVERSIDAD"/>
    <s v="R106"/>
    <x v="5"/>
    <n v="583"/>
    <s v="LITERATURA ESPAÑOLA"/>
  </r>
  <r>
    <x v="10"/>
    <n v="16549841"/>
    <s v="FLE"/>
    <n v="798"/>
    <s v="603209G"/>
    <s v="GRUPO-A"/>
    <s v="Lengua latina II"/>
    <s v="GG"/>
    <s v="GRUPO GRANDE"/>
    <s v="603209G"/>
    <s v="GRUPO GRANDE DE LENGUA LATINA II"/>
    <s v="GRUPO-A"/>
    <s v="Grupo Grande de LENGUA LATINA II"/>
    <s v="2S"/>
    <n v="16549841"/>
    <s v="FERNÁNDEZ"/>
    <s v="LÓPEZ"/>
    <s v="JORGE"/>
    <s v="jorferlo"/>
    <s v="jorge.fernandez@unirioja.es"/>
    <n v="3"/>
    <n v="3"/>
    <x v="1"/>
    <s v="A-0500"/>
    <s v="CATEDRATICO DE UNIVERSIDAD"/>
    <s v="C01"/>
    <s v="TIEMPO COMPLETO"/>
    <s v="2010-11-10 00:00:00.0"/>
    <s v="null"/>
    <s v="DF100286"/>
    <s v="CATEDRÁTICO DE UNIVERSIDAD"/>
    <s v="R106"/>
    <x v="5"/>
    <n v="355"/>
    <s v="FILOLOGÍA LATINA"/>
  </r>
  <r>
    <x v="10"/>
    <n v="73134033"/>
    <s v="FLE"/>
    <n v="798"/>
    <s v="603209G"/>
    <s v="GRUPO-A"/>
    <s v="Lengua latina II"/>
    <s v="GG"/>
    <s v="GRUPO GRANDE"/>
    <s v="603209G"/>
    <s v="GRUPO GRANDE DE LENGUA LATINA II"/>
    <s v="GRUPO-A"/>
    <s v="Grupo Grande de LENGUA LATINA II"/>
    <s v="2S"/>
    <n v="73134033"/>
    <s v="IBARZO"/>
    <s v="JOVEN"/>
    <s v="CLAUDIA"/>
    <s v="clibarzo"/>
    <s v="claudia.ibarzo@unirioja.es"/>
    <n v="1.5"/>
    <n v="1.5"/>
    <x v="1"/>
    <n v="536"/>
    <s v="PROFESOR INTERINO"/>
    <s v="C01"/>
    <s v="TIEMPO COMPLETO"/>
    <s v="2019-02-11 00:00:00.0"/>
    <s v="2019-07-28 00:00:00.0"/>
    <s v="PI101456"/>
    <s v="PROFESOR CONTRATADO INTERINO"/>
    <s v="R106"/>
    <x v="5"/>
    <n v="355"/>
    <s v="FILOLOGÍA LATINA"/>
  </r>
  <r>
    <x v="10"/>
    <n v="73134033"/>
    <s v="FLE"/>
    <n v="798"/>
    <s v="603209R"/>
    <s v="GRUPO-A1"/>
    <s v="Lengua latina II"/>
    <s v="GR"/>
    <s v="GRUPO REDUCIDO"/>
    <s v="603209R"/>
    <s v="GRUPO REDUCIDO DE LENGUA LATINA II"/>
    <s v="GRUPO-A1"/>
    <s v="Grupo Reducido de Lengua latina II"/>
    <s v="2S"/>
    <n v="73134033"/>
    <s v="IBARZO"/>
    <s v="JOVEN"/>
    <s v="CLAUDIA"/>
    <s v="clibarzo"/>
    <s v="claudia.ibarzo@unirioja.es"/>
    <n v="1.5"/>
    <n v="1.5"/>
    <x v="1"/>
    <n v="536"/>
    <s v="PROFESOR INTERINO"/>
    <s v="C01"/>
    <s v="TIEMPO COMPLETO"/>
    <s v="2019-02-11 00:00:00.0"/>
    <s v="2019-07-28 00:00:00.0"/>
    <s v="PI101456"/>
    <s v="PROFESOR CONTRATADO INTERINO"/>
    <s v="R106"/>
    <x v="5"/>
    <n v="355"/>
    <s v="FILOLOGÍA LATINA"/>
  </r>
  <r>
    <x v="10"/>
    <n v="73152016"/>
    <s v="FLE"/>
    <n v="799"/>
    <s v="603210G"/>
    <s v="GRUPO-A"/>
    <s v="Lengua y cultura griegas"/>
    <s v="GG"/>
    <s v="GRUPO GRANDE"/>
    <s v="603210G"/>
    <s v="GRUPO GRANDE DE LENGUA Y CULTURA GRIEGAS"/>
    <s v="GRUPO-A"/>
    <s v="Grupo Grande de LENGUA Y CULTURA GRIEGAS"/>
    <s v="2S"/>
    <n v="73152016"/>
    <s v="CABALLERO"/>
    <s v="LÓPEZ"/>
    <s v="JOSÉ ANTONIO"/>
    <s v="jcaballe"/>
    <s v="antonio.caballero@unirioja.es"/>
    <n v="4.5"/>
    <n v="4.5"/>
    <x v="0"/>
    <n v="500"/>
    <s v="CATEDRATICO DE UNIVERSIDAD"/>
    <s v="01R"/>
    <s v="TIEMPO COMPLETO REDUCIDO"/>
    <s v="2016-11-12 00:00:00.0"/>
    <s v="null"/>
    <s v="DF100337"/>
    <s v="CATEDRÁTICO DE UNIVERSIDAD"/>
    <s v="R106"/>
    <x v="5"/>
    <n v="340"/>
    <s v="FILOLOGÍA GRIEGA"/>
  </r>
  <r>
    <x v="10"/>
    <n v="73152016"/>
    <s v="FLE"/>
    <n v="799"/>
    <s v="603210R"/>
    <s v="GRUPO-A1"/>
    <s v="Lengua y cultura griegas"/>
    <s v="GR"/>
    <s v="GRUPO REDUCIDO"/>
    <s v="603210R"/>
    <s v="GRUPO REDUCIDO DE LENGUA Y CULTURA GRIEGAS"/>
    <s v="GRUPO-A1"/>
    <s v="Grupo Reducido de Lengua y cultura griegas"/>
    <s v="2S"/>
    <n v="73152016"/>
    <s v="CABALLERO"/>
    <s v="LÓPEZ"/>
    <s v="JOSÉ ANTONIO"/>
    <s v="jcaballe"/>
    <s v="antonio.caballero@unirioja.es"/>
    <n v="1.5"/>
    <n v="1.5"/>
    <x v="0"/>
    <n v="500"/>
    <s v="CATEDRATICO DE UNIVERSIDAD"/>
    <s v="01R"/>
    <s v="TIEMPO COMPLETO REDUCIDO"/>
    <s v="2016-11-12 00:00:00.0"/>
    <s v="null"/>
    <s v="DF100337"/>
    <s v="CATEDRÁTICO DE UNIVERSIDAD"/>
    <s v="R106"/>
    <x v="5"/>
    <n v="340"/>
    <s v="FILOLOGÍA GRIEGA"/>
  </r>
  <r>
    <x v="11"/>
    <n v="17764581"/>
    <s v="FCYT"/>
    <n v="800"/>
    <s v="701106G"/>
    <s v="GRUPO-A"/>
    <s v="Álgebra lineal"/>
    <s v="GG"/>
    <s v="GRUPO GRANDE"/>
    <s v="701106G"/>
    <s v="GRUPO GRANDE DE ÁLGEBRA LINEAL"/>
    <s v="GRUPO-A"/>
    <s v="Grupo Grande de ÁLGEBRA LINEAL"/>
    <s v="2S"/>
    <n v="17764581"/>
    <s v="RODRIGO"/>
    <s v="ESCUDERO"/>
    <s v="ADRIAN"/>
    <s v="adrodre"/>
    <s v="adrian.rodrigoe@unirioja.es"/>
    <n v="4"/>
    <n v="4"/>
    <x v="1"/>
    <n v="536"/>
    <s v="PROFESOR INTERINO"/>
    <s v="C01"/>
    <s v="TIEMPO COMPLETO"/>
    <s v="2018-09-17 00:00:00.0"/>
    <s v="2019-09-14 00:00:00.0"/>
    <s v="PI101404"/>
    <s v="PROFESOR CONTRATADO INTERINO"/>
    <s v="R111"/>
    <x v="7"/>
    <n v="5"/>
    <s v="ÁLGEBRA"/>
  </r>
  <r>
    <x v="11"/>
    <n v="17764581"/>
    <s v="FCYT"/>
    <n v="800"/>
    <s v="701106I"/>
    <s v="GRUPO-A1"/>
    <s v="Álgebra lineal"/>
    <s v="GI"/>
    <s v="GRUPO DE INFORMÁTICA"/>
    <s v="701106I"/>
    <s v="GRUPO DE INFORMÁTICA DE ÁLGEBRA LINEAL"/>
    <s v="GRUPO-A1"/>
    <s v="Informática de Álgebra lineal"/>
    <s v="2S"/>
    <n v="17764581"/>
    <s v="RODRIGO"/>
    <s v="ESCUDERO"/>
    <s v="ADRIAN"/>
    <s v="adrodre"/>
    <s v="adrian.rodrigoe@unirioja.es"/>
    <n v="0.4"/>
    <n v="0.4"/>
    <x v="1"/>
    <n v="536"/>
    <s v="PROFESOR INTERINO"/>
    <s v="C01"/>
    <s v="TIEMPO COMPLETO"/>
    <s v="2018-09-17 00:00:00.0"/>
    <s v="2019-09-14 00:00:00.0"/>
    <s v="PI101404"/>
    <s v="PROFESOR CONTRATADO INTERINO"/>
    <s v="R111"/>
    <x v="7"/>
    <n v="5"/>
    <s v="ÁLGEBRA"/>
  </r>
  <r>
    <x v="11"/>
    <n v="17764581"/>
    <s v="FCYT"/>
    <n v="800"/>
    <s v="701106I"/>
    <s v="GRUPO-A2"/>
    <s v="Álgebra lineal"/>
    <s v="GI"/>
    <s v="GRUPO DE INFORMÁTICA"/>
    <s v="701106I"/>
    <s v="GRUPO DE INFORMÁTICA DE ÁLGEBRA LINEAL"/>
    <s v="GRUPO-A2"/>
    <s v="Informática de Álgebra lineal"/>
    <s v="2S"/>
    <n v="17764581"/>
    <s v="RODRIGO"/>
    <s v="ESCUDERO"/>
    <s v="ADRIAN"/>
    <s v="adrodre"/>
    <s v="adrian.rodrigoe@unirioja.es"/>
    <n v="0.4"/>
    <n v="0.4"/>
    <x v="1"/>
    <n v="536"/>
    <s v="PROFESOR INTERINO"/>
    <s v="C01"/>
    <s v="TIEMPO COMPLETO"/>
    <s v="2018-09-17 00:00:00.0"/>
    <s v="2019-09-14 00:00:00.0"/>
    <s v="PI101404"/>
    <s v="PROFESOR CONTRATADO INTERINO"/>
    <s v="R111"/>
    <x v="7"/>
    <n v="5"/>
    <s v="ÁLGEBRA"/>
  </r>
  <r>
    <x v="11"/>
    <n v="17764581"/>
    <s v="FCYT"/>
    <n v="800"/>
    <s v="701106R"/>
    <s v="GRUPO-A1"/>
    <s v="Álgebra lineal"/>
    <s v="GR"/>
    <s v="GRUPO REDUCIDO"/>
    <s v="701106R"/>
    <s v="GRUPO REDUCIDO DE ÁLGEBRA LINEAL"/>
    <s v="GRUPO-A1"/>
    <s v="Grupo Reducido de Álgebra lineal"/>
    <s v="2S"/>
    <n v="17764581"/>
    <s v="RODRIGO"/>
    <s v="ESCUDERO"/>
    <s v="ADRIAN"/>
    <s v="adrodre"/>
    <s v="adrian.rodrigoe@unirioja.es"/>
    <n v="1.6"/>
    <n v="1.6"/>
    <x v="1"/>
    <n v="536"/>
    <s v="PROFESOR INTERINO"/>
    <s v="C01"/>
    <s v="TIEMPO COMPLETO"/>
    <s v="2018-09-17 00:00:00.0"/>
    <s v="2019-09-14 00:00:00.0"/>
    <s v="PI101404"/>
    <s v="PROFESOR CONTRATADO INTERINO"/>
    <s v="R111"/>
    <x v="7"/>
    <n v="5"/>
    <s v="ÁLGEBRA"/>
  </r>
  <r>
    <x v="11"/>
    <n v="17764581"/>
    <s v="FCYT"/>
    <n v="800"/>
    <s v="701106R"/>
    <s v="GRUPO-A2"/>
    <s v="Álgebra lineal"/>
    <s v="GR"/>
    <s v="GRUPO REDUCIDO"/>
    <s v="701106R"/>
    <s v="GRUPO REDUCIDO DE ÁLGEBRA LINEAL"/>
    <s v="GRUPO-A2"/>
    <s v="Grupo Reducido de Álgebra lineal"/>
    <s v="2S"/>
    <n v="17764581"/>
    <s v="RODRIGO"/>
    <s v="ESCUDERO"/>
    <s v="ADRIAN"/>
    <s v="adrodre"/>
    <s v="adrian.rodrigoe@unirioja.es"/>
    <n v="1.6"/>
    <n v="1.6"/>
    <x v="1"/>
    <n v="536"/>
    <s v="PROFESOR INTERINO"/>
    <s v="C01"/>
    <s v="TIEMPO COMPLETO"/>
    <s v="2018-09-17 00:00:00.0"/>
    <s v="2019-09-14 00:00:00.0"/>
    <s v="PI101404"/>
    <s v="PROFESOR CONTRATADO INTERINO"/>
    <s v="R111"/>
    <x v="7"/>
    <n v="5"/>
    <s v="ÁLGEBRA"/>
  </r>
  <r>
    <x v="11"/>
    <n v="16565041"/>
    <s v="FCYT"/>
    <n v="801"/>
    <s v="701107G"/>
    <s v="GRUPO-A"/>
    <s v="Análisis de una variable real"/>
    <s v="GG"/>
    <s v="GRUPO GRANDE"/>
    <s v="701107G"/>
    <s v="GRUPO GRANDE DE ANÁLISIS DE UNA VARIABLE REAL"/>
    <s v="GRUPO-A"/>
    <s v="Grupo Grande de ANÁLISIS DE UNA VARIABLE REAL"/>
    <s v="2S"/>
    <n v="16565041"/>
    <s v="CIAURRI"/>
    <s v="RAMÍREZ"/>
    <s v="OSCAR"/>
    <s v="osciaurr"/>
    <s v="oscar.ciaurri@unirioja.es"/>
    <n v="4"/>
    <n v="4"/>
    <x v="1"/>
    <n v="500"/>
    <s v="CATEDRATICO DE UNIVERSIDAD"/>
    <s v="01R"/>
    <s v="TIEMPO COMPLETO REDUCIDO"/>
    <s v="2018-12-05 00:00:00.0"/>
    <s v="null"/>
    <s v="DF100379"/>
    <s v="CATEDRÁTICO DE UNIVERSIDAD"/>
    <s v="R111"/>
    <x v="7"/>
    <n v="15"/>
    <s v="ANÁLISIS MATEMÁTICO"/>
  </r>
  <r>
    <x v="11"/>
    <n v="16565041"/>
    <s v="FCYT"/>
    <n v="801"/>
    <s v="701107I"/>
    <s v="GRUPO-A1"/>
    <s v="Análisis de una variable real"/>
    <s v="GI"/>
    <s v="GRUPO DE INFORMÁTICA"/>
    <s v="701107I"/>
    <s v="GRUPO DE INFORMÁTICA DE ANÁLISIS DE UNA VARIABLE REAL"/>
    <s v="GRUPO-A1"/>
    <s v="Informática de Análisis de una variable real"/>
    <s v="2S"/>
    <n v="16565041"/>
    <s v="CIAURRI"/>
    <s v="RAMÍREZ"/>
    <s v="OSCAR"/>
    <s v="osciaurr"/>
    <s v="oscar.ciaurri@unirioja.es"/>
    <n v="0.2"/>
    <n v="0.2"/>
    <x v="1"/>
    <n v="500"/>
    <s v="CATEDRATICO DE UNIVERSIDAD"/>
    <s v="01R"/>
    <s v="TIEMPO COMPLETO REDUCIDO"/>
    <s v="2018-12-05 00:00:00.0"/>
    <s v="null"/>
    <s v="DF100379"/>
    <s v="CATEDRÁTICO DE UNIVERSIDAD"/>
    <s v="R111"/>
    <x v="7"/>
    <n v="15"/>
    <s v="ANÁLISIS MATEMÁTICO"/>
  </r>
  <r>
    <x v="11"/>
    <n v="16565041"/>
    <s v="FCYT"/>
    <n v="801"/>
    <s v="701107I"/>
    <s v="GRUPO-A2"/>
    <s v="Análisis de una variable real"/>
    <s v="GI"/>
    <s v="GRUPO DE INFORMÁTICA"/>
    <s v="701107I"/>
    <s v="GRUPO DE INFORMÁTICA DE ANÁLISIS DE UNA VARIABLE REAL"/>
    <s v="GRUPO-A2"/>
    <s v="Informática de Análisis de una variable real"/>
    <s v="2S"/>
    <n v="16565041"/>
    <s v="CIAURRI"/>
    <s v="RAMÍREZ"/>
    <s v="OSCAR"/>
    <s v="osciaurr"/>
    <s v="oscar.ciaurri@unirioja.es"/>
    <n v="0.2"/>
    <n v="0.2"/>
    <x v="1"/>
    <n v="500"/>
    <s v="CATEDRATICO DE UNIVERSIDAD"/>
    <s v="01R"/>
    <s v="TIEMPO COMPLETO REDUCIDO"/>
    <s v="2018-12-05 00:00:00.0"/>
    <s v="null"/>
    <s v="DF100379"/>
    <s v="CATEDRÁTICO DE UNIVERSIDAD"/>
    <s v="R111"/>
    <x v="7"/>
    <n v="15"/>
    <s v="ANÁLISIS MATEMÁTICO"/>
  </r>
  <r>
    <x v="11"/>
    <n v="16565041"/>
    <s v="FCYT"/>
    <n v="801"/>
    <s v="701107R"/>
    <s v="GRUPO-A1"/>
    <s v="Análisis de una variable real"/>
    <s v="GR"/>
    <s v="GRUPO REDUCIDO"/>
    <s v="701107R"/>
    <s v="GRUPO REDUCIDO DE ANÁLISIS DE UNA VARIABLE REAL"/>
    <s v="GRUPO-A1"/>
    <s v="Grupo Reducido de Análisis de una variable real"/>
    <s v="2S"/>
    <n v="16565041"/>
    <s v="CIAURRI"/>
    <s v="RAMÍREZ"/>
    <s v="OSCAR"/>
    <s v="osciaurr"/>
    <s v="oscar.ciaurri@unirioja.es"/>
    <n v="1.8"/>
    <n v="1.8"/>
    <x v="1"/>
    <n v="500"/>
    <s v="CATEDRATICO DE UNIVERSIDAD"/>
    <s v="01R"/>
    <s v="TIEMPO COMPLETO REDUCIDO"/>
    <s v="2018-12-05 00:00:00.0"/>
    <s v="null"/>
    <s v="DF100379"/>
    <s v="CATEDRÁTICO DE UNIVERSIDAD"/>
    <s v="R111"/>
    <x v="7"/>
    <n v="15"/>
    <s v="ANÁLISIS MATEMÁTICO"/>
  </r>
  <r>
    <x v="11"/>
    <n v="16565041"/>
    <s v="FCYT"/>
    <n v="801"/>
    <s v="701107R"/>
    <s v="GRUPO-A2"/>
    <s v="Análisis de una variable real"/>
    <s v="GR"/>
    <s v="GRUPO REDUCIDO"/>
    <s v="701107R"/>
    <s v="GRUPO REDUCIDO DE ANÁLISIS DE UNA VARIABLE REAL"/>
    <s v="GRUPO-A2"/>
    <s v="Grupo Reducido de Análisis de una variable real"/>
    <s v="2S"/>
    <n v="16565041"/>
    <s v="CIAURRI"/>
    <s v="RAMÍREZ"/>
    <s v="OSCAR"/>
    <s v="osciaurr"/>
    <s v="oscar.ciaurri@unirioja.es"/>
    <n v="1.8"/>
    <n v="1.8"/>
    <x v="1"/>
    <n v="500"/>
    <s v="CATEDRATICO DE UNIVERSIDAD"/>
    <s v="01R"/>
    <s v="TIEMPO COMPLETO REDUCIDO"/>
    <s v="2018-12-05 00:00:00.0"/>
    <s v="null"/>
    <s v="DF100379"/>
    <s v="CATEDRÁTICO DE UNIVERSIDAD"/>
    <s v="R111"/>
    <x v="7"/>
    <n v="15"/>
    <s v="ANÁLISIS MATEMÁTICO"/>
  </r>
  <r>
    <x v="11"/>
    <n v="16617591"/>
    <s v="FCYT"/>
    <n v="802"/>
    <s v="701204G"/>
    <s v="GRUPO-A"/>
    <s v="Cálculo diferencial en varias variables"/>
    <s v="GG"/>
    <s v="GRUPO GRANDE"/>
    <s v="701204G"/>
    <s v="GRUPO GRANDE DE CÁLCULO DIFERENCIAL EN VARIAS VARIABLES"/>
    <s v="GRUPO-A"/>
    <s v="Grupo Grande de CÁLCULO DIFERENCIAL EN VARIAS VARIABLES"/>
    <s v="1S"/>
    <n v="16617591"/>
    <s v="BELLO"/>
    <s v="HERNÁNDEZ"/>
    <s v="MANUEL"/>
    <s v="mbello"/>
    <s v="mbello@unirioja.es"/>
    <n v="4"/>
    <n v="4"/>
    <x v="0"/>
    <n v="504"/>
    <s v="PROFESOR TITULAR UNIVERSIDAD"/>
    <s v="01R"/>
    <s v="TIEMPO COMPLETO REDUCIDO"/>
    <s v="2018-09-17 00:00:00.0"/>
    <s v="null"/>
    <s v="DF100146"/>
    <s v="PROFESOR TITULAR DE UNIVERSIDAD"/>
    <s v="R111"/>
    <x v="7"/>
    <n v="15"/>
    <s v="ANÁLISIS MATEMÁTICO"/>
  </r>
  <r>
    <x v="11"/>
    <n v="16617591"/>
    <s v="FCYT"/>
    <n v="802"/>
    <s v="701204I"/>
    <s v="GRUPO-A1"/>
    <s v="Cálculo diferencial en varias variables"/>
    <s v="GI"/>
    <s v="GRUPO DE INFORMÁTICA"/>
    <s v="701204I"/>
    <s v="INFORMÁTICA DE CÁLCULO DIFERENCIAL EN VARIAS VARIABLES"/>
    <s v="GRUPO-A1"/>
    <s v="Informática de Cálculo diferencial en varias variables"/>
    <s v="1S"/>
    <n v="16617591"/>
    <s v="BELLO"/>
    <s v="HERNÁNDEZ"/>
    <s v="MANUEL"/>
    <s v="mbello"/>
    <s v="mbello@unirioja.es"/>
    <n v="0.2"/>
    <n v="0.2"/>
    <x v="0"/>
    <n v="504"/>
    <s v="PROFESOR TITULAR UNIVERSIDAD"/>
    <s v="01R"/>
    <s v="TIEMPO COMPLETO REDUCIDO"/>
    <s v="2018-09-17 00:00:00.0"/>
    <s v="null"/>
    <s v="DF100146"/>
    <s v="PROFESOR TITULAR DE UNIVERSIDAD"/>
    <s v="R111"/>
    <x v="7"/>
    <n v="15"/>
    <s v="ANÁLISIS MATEMÁTICO"/>
  </r>
  <r>
    <x v="11"/>
    <n v="16617591"/>
    <s v="FCYT"/>
    <n v="802"/>
    <s v="701204R"/>
    <s v="GRUPO-A1"/>
    <s v="Cálculo diferencial en varias variables"/>
    <s v="GR"/>
    <s v="GRUPO REDUCIDO"/>
    <s v="701204R"/>
    <s v="GRUPO REDUCIDO DE CÁLCULO DIFERENCIAL EN VARIAS VARIABLES"/>
    <s v="GRUPO-A1"/>
    <s v="Grupo Reducido de Cálculo diferencial en varias variables"/>
    <s v="1S"/>
    <n v="16617591"/>
    <s v="BELLO"/>
    <s v="HERNÁNDEZ"/>
    <s v="MANUEL"/>
    <s v="mbello"/>
    <s v="mbello@unirioja.es"/>
    <n v="1.8"/>
    <n v="1.8"/>
    <x v="0"/>
    <n v="504"/>
    <s v="PROFESOR TITULAR UNIVERSIDAD"/>
    <s v="01R"/>
    <s v="TIEMPO COMPLETO REDUCIDO"/>
    <s v="2018-09-17 00:00:00.0"/>
    <s v="null"/>
    <s v="DF100146"/>
    <s v="PROFESOR TITULAR DE UNIVERSIDAD"/>
    <s v="R111"/>
    <x v="7"/>
    <n v="15"/>
    <s v="ANÁLISIS MATEMÁTICO"/>
  </r>
  <r>
    <x v="11"/>
    <n v="16510798"/>
    <s v="FCYT"/>
    <n v="803"/>
    <s v="701205G"/>
    <s v="GRUPO-A"/>
    <s v="Geometría afín y euclídea"/>
    <s v="GG"/>
    <s v="GRUPO GRANDE"/>
    <s v="701205G"/>
    <s v="GRUPO GRANDE DE GEOMETRÍA AFÍN Y EUCLÍDEA"/>
    <s v="GRUPO-A"/>
    <s v="Grupo Grande de GEOMETRÍA AFÍN Y EUCLÍDEA"/>
    <s v="1S"/>
    <n v="16510798"/>
    <s v="RIVAS"/>
    <s v="RODRÍGUEZ"/>
    <s v="MARÍA TERESA"/>
    <s v="marivas"/>
    <s v="maria-teresa.rivas@unirioja.es"/>
    <n v="0.4"/>
    <n v="0.4"/>
    <x v="1"/>
    <n v="504"/>
    <s v="PROFESOR TITULAR UNIVERSIDAD"/>
    <s v="01R"/>
    <s v="TIEMPO COMPLETO REDUCIDO"/>
    <s v="2016-09-15 00:00:00.0"/>
    <s v="null"/>
    <s v="DF32217"/>
    <s v="TITULAR DE UNIVERSIDAD"/>
    <s v="R111"/>
    <x v="7"/>
    <n v="440"/>
    <s v="GEOMETRÍA Y TOPOLOGÍA"/>
  </r>
  <r>
    <x v="11"/>
    <n v="16511992"/>
    <s v="FCYT"/>
    <n v="803"/>
    <s v="701205G"/>
    <s v="GRUPO-A"/>
    <s v="Geometría afín y euclídea"/>
    <s v="GG"/>
    <s v="GRUPO GRANDE"/>
    <s v="701205G"/>
    <s v="GRUPO GRANDE DE GEOMETRÍA AFÍN Y EUCLÍDEA"/>
    <s v="GRUPO-A"/>
    <s v="Grupo Grande de GEOMETRÍA AFÍN Y EUCLÍDEA"/>
    <s v="1S"/>
    <n v="16511992"/>
    <s v="EXTREMIANA"/>
    <s v="ALDANA"/>
    <s v="JOSÉ IGNACIO"/>
    <s v="jextremi"/>
    <s v="jextremi@unirioja.es"/>
    <n v="3.8"/>
    <n v="3.8"/>
    <x v="0"/>
    <n v="504"/>
    <s v="PROFESOR TITULAR UNIVERSIDAD"/>
    <s v="01A"/>
    <s v="TIEMPO COMPLETO AMPLIADO"/>
    <s v="2012-09-01 00:00:00.0"/>
    <s v="null"/>
    <s v="DF32214"/>
    <s v="TITULAR DE UNIVERSIDAD"/>
    <s v="R111"/>
    <x v="7"/>
    <n v="440"/>
    <s v="GEOMETRÍA Y TOPOLOGÍA"/>
  </r>
  <r>
    <x v="11"/>
    <n v="16511992"/>
    <s v="FCYT"/>
    <n v="803"/>
    <s v="701205R"/>
    <s v="GRUPO-A1"/>
    <s v="Geometría afín y euclídea"/>
    <s v="GR"/>
    <s v="GRUPO REDUCIDO"/>
    <s v="701205R"/>
    <s v="GRUPO REDUCIDO DE GEOMETRÍA AFÍN Y EUCLÍDEA"/>
    <s v="GRUPO-A1"/>
    <s v="Grupo Reducido de Geometría afín y euclídea"/>
    <s v="1S"/>
    <n v="16511992"/>
    <s v="EXTREMIANA"/>
    <s v="ALDANA"/>
    <s v="JOSÉ IGNACIO"/>
    <s v="jextremi"/>
    <s v="jextremi@unirioja.es"/>
    <n v="1.8"/>
    <n v="1.8"/>
    <x v="0"/>
    <n v="504"/>
    <s v="PROFESOR TITULAR UNIVERSIDAD"/>
    <s v="01A"/>
    <s v="TIEMPO COMPLETO AMPLIADO"/>
    <s v="2012-09-01 00:00:00.0"/>
    <s v="null"/>
    <s v="DF32214"/>
    <s v="TITULAR DE UNIVERSIDAD"/>
    <s v="R111"/>
    <x v="7"/>
    <n v="440"/>
    <s v="GEOMETRÍA Y TOPOLOGÍA"/>
  </r>
  <r>
    <x v="11"/>
    <n v="78649713"/>
    <s v="FCYT"/>
    <n v="804"/>
    <s v="701207G"/>
    <s v="GRUPO-A"/>
    <s v="Cálculo integral en varias variables"/>
    <s v="GG"/>
    <s v="GRUPO GRANDE"/>
    <s v="701207G"/>
    <s v="GRUPO GRANDE DE CÁLCULO INTEGRAL EN VARIAS VARIABLES"/>
    <s v="GRUPO-A"/>
    <s v="Grupo Grande de CÁLCULO INTEGRAL EN VARIAS VARIABLES"/>
    <s v="2S"/>
    <n v="78649713"/>
    <s v="RODRÍGUEZ"/>
    <s v="LUIS"/>
    <s v="DANIEL JOSÉ"/>
    <s v="darodrl"/>
    <s v="daniel-jose.rodriguez@unirioja.es"/>
    <n v="4"/>
    <n v="4"/>
    <x v="1"/>
    <n v="536"/>
    <s v="PROFESOR INTERINO"/>
    <s v="C01"/>
    <s v="TIEMPO COMPLETO"/>
    <s v="2017-09-15 00:00:00.0"/>
    <s v="null"/>
    <s v="PI101269"/>
    <s v="PROFESOR CONTRATADO INTERINO"/>
    <s v="R111"/>
    <x v="7"/>
    <n v="15"/>
    <s v="ANÁLISIS MATEMÁTICO"/>
  </r>
  <r>
    <x v="11"/>
    <n v="78649713"/>
    <s v="FCYT"/>
    <n v="804"/>
    <s v="701207I"/>
    <s v="GRUPO-A1"/>
    <s v="Cálculo integral en varias variables"/>
    <s v="GI"/>
    <s v="GRUPO DE INFORMÁTICA"/>
    <s v="701207I"/>
    <s v="GRUPO DE INFORMÁTICA DE CÁLCULO INTEGRAL EN VARIAS VARIABLES"/>
    <s v="GRUPO-A1"/>
    <s v="Informática de Cálculo integral en varias variables"/>
    <s v="2S"/>
    <n v="78649713"/>
    <s v="RODRÍGUEZ"/>
    <s v="LUIS"/>
    <s v="DANIEL JOSÉ"/>
    <s v="darodrl"/>
    <s v="daniel-jose.rodriguez@unirioja.es"/>
    <n v="0.2"/>
    <n v="0.2"/>
    <x v="1"/>
    <n v="536"/>
    <s v="PROFESOR INTERINO"/>
    <s v="C01"/>
    <s v="TIEMPO COMPLETO"/>
    <s v="2017-09-15 00:00:00.0"/>
    <s v="null"/>
    <s v="PI101269"/>
    <s v="PROFESOR CONTRATADO INTERINO"/>
    <s v="R111"/>
    <x v="7"/>
    <n v="15"/>
    <s v="ANÁLISIS MATEMÁTICO"/>
  </r>
  <r>
    <x v="11"/>
    <n v="78649713"/>
    <s v="FCYT"/>
    <n v="804"/>
    <s v="701207R"/>
    <s v="GRUPO-A1"/>
    <s v="Cálculo integral en varias variables"/>
    <s v="GR"/>
    <s v="GRUPO REDUCIDO"/>
    <s v="701207R"/>
    <s v="GRUPO REDUCIDO DE CÁLCULO INTEGRAL EN VARIAS VARIABLES"/>
    <s v="GRUPO-A1"/>
    <s v="Grupo Reducido de Cálculo integral en varias variables"/>
    <s v="2S"/>
    <n v="78649713"/>
    <s v="RODRÍGUEZ"/>
    <s v="LUIS"/>
    <s v="DANIEL JOSÉ"/>
    <s v="darodrl"/>
    <s v="daniel-jose.rodriguez@unirioja.es"/>
    <n v="1.8"/>
    <n v="1.8"/>
    <x v="1"/>
    <n v="536"/>
    <s v="PROFESOR INTERINO"/>
    <s v="C01"/>
    <s v="TIEMPO COMPLETO"/>
    <s v="2017-09-15 00:00:00.0"/>
    <s v="null"/>
    <s v="PI101269"/>
    <s v="PROFESOR CONTRATADO INTERINO"/>
    <s v="R111"/>
    <x v="7"/>
    <n v="15"/>
    <s v="ANÁLISIS MATEMÁTICO"/>
  </r>
  <r>
    <x v="11"/>
    <n v="17835356"/>
    <s v="FCYT"/>
    <n v="805"/>
    <s v="701208G"/>
    <s v="GRUPO-A"/>
    <s v="Curvas y superficies"/>
    <s v="GG"/>
    <s v="GRUPO GRANDE"/>
    <s v="701208G"/>
    <s v="GRUPO GRANDE DE CURVAS Y SUPERFICIES"/>
    <s v="GRUPO-A"/>
    <s v="Grupo Grande de CURVAS Y SUPERFICIES"/>
    <s v="2S"/>
    <n v="17835356"/>
    <s v="ESPAÑOL"/>
    <s v="GONZÁLEZ"/>
    <s v="LUIS"/>
    <s v="lespanol"/>
    <s v="luis.espanol@unirioja.es"/>
    <n v="4"/>
    <n v="4"/>
    <x v="1"/>
    <n v="504"/>
    <s v="PROFESOR TITULAR UNIVERSIDAD"/>
    <s v="01A"/>
    <s v="TIEMPO COMPLETO AMPLIADO"/>
    <s v="2012-09-01 00:00:00.0"/>
    <s v="null"/>
    <s v="DF32213"/>
    <s v="TITULAR DE UNIVERSIDAD"/>
    <s v="R111"/>
    <x v="7"/>
    <n v="440"/>
    <s v="GEOMETRÍA Y TOPOLOGÍA"/>
  </r>
  <r>
    <x v="11"/>
    <n v="17835356"/>
    <s v="FCYT"/>
    <n v="805"/>
    <s v="701208I"/>
    <s v="GRUPO-A1"/>
    <s v="Curvas y superficies"/>
    <s v="GI"/>
    <s v="GRUPO DE INFORMÁTICA"/>
    <s v="701208I"/>
    <s v="INFORMÁTICA DE CURVAS Y SUPERFICIES"/>
    <s v="GRUPO-A1"/>
    <s v="Informática de Curvas y superficies"/>
    <s v="2S"/>
    <n v="17835356"/>
    <s v="ESPAÑOL"/>
    <s v="GONZÁLEZ"/>
    <s v="LUIS"/>
    <s v="lespanol"/>
    <s v="luis.espanol@unirioja.es"/>
    <n v="0.2"/>
    <n v="0.2"/>
    <x v="1"/>
    <n v="504"/>
    <s v="PROFESOR TITULAR UNIVERSIDAD"/>
    <s v="01A"/>
    <s v="TIEMPO COMPLETO AMPLIADO"/>
    <s v="2012-09-01 00:00:00.0"/>
    <s v="null"/>
    <s v="DF32213"/>
    <s v="TITULAR DE UNIVERSIDAD"/>
    <s v="R111"/>
    <x v="7"/>
    <n v="440"/>
    <s v="GEOMETRÍA Y TOPOLOGÍA"/>
  </r>
  <r>
    <x v="11"/>
    <n v="17835356"/>
    <s v="FCYT"/>
    <n v="805"/>
    <s v="701208R"/>
    <s v="GRUPO-A1"/>
    <s v="Curvas y superficies"/>
    <s v="GR"/>
    <s v="GRUPO REDUCIDO"/>
    <s v="701208R"/>
    <s v="GRUPO REDUCIDO DE CURVAS Y SUPERFICIES"/>
    <s v="GRUPO-A1"/>
    <s v="Grupo Reducido de Curvas y superficies"/>
    <s v="2S"/>
    <n v="17835356"/>
    <s v="ESPAÑOL"/>
    <s v="GONZÁLEZ"/>
    <s v="LUIS"/>
    <s v="lespanol"/>
    <s v="luis.espanol@unirioja.es"/>
    <n v="1.8"/>
    <n v="1.8"/>
    <x v="1"/>
    <n v="504"/>
    <s v="PROFESOR TITULAR UNIVERSIDAD"/>
    <s v="01A"/>
    <s v="TIEMPO COMPLETO AMPLIADO"/>
    <s v="2012-09-01 00:00:00.0"/>
    <s v="null"/>
    <s v="DF32213"/>
    <s v="TITULAR DE UNIVERSIDAD"/>
    <s v="R111"/>
    <x v="7"/>
    <n v="440"/>
    <s v="GEOMETRÍA Y TOPOLOGÍA"/>
  </r>
  <r>
    <x v="11"/>
    <n v="16619886"/>
    <s v="FCYT"/>
    <n v="806"/>
    <s v="701210G"/>
    <s v="GRUPO-A"/>
    <s v="Probabilidad y Estadística"/>
    <s v="GG"/>
    <s v="GRUPO GRANDE"/>
    <s v="701210G"/>
    <s v="GRUPO GRANDE DE PROBABILIDAD Y ESTADÍSTICA"/>
    <s v="GRUPO-A"/>
    <s v="Grupo Grande de PROBABILIDAD Y ESTADÍSTICA"/>
    <s v="2S"/>
    <n v="16619886"/>
    <s v="HIGUERAS"/>
    <s v="HERNÁEZ"/>
    <s v="MANUEL"/>
    <s v="mahiguer"/>
    <s v="manuel.higueras@unirioja.es"/>
    <n v="4"/>
    <n v="4"/>
    <x v="1"/>
    <n v="504"/>
    <s v="PROFESOR TITULAR UNIVERSIDAD"/>
    <s v="C01"/>
    <s v="TIEMPO COMPLETO"/>
    <s v="2018-09-17 00:00:00.0"/>
    <s v="null"/>
    <s v="DF100359"/>
    <s v="PROFESOR TITULAR DE UNIVERSIDAD"/>
    <s v="R111"/>
    <x v="7"/>
    <n v="265"/>
    <s v="ESTADÍSTICA E INVESTIGACIÓN OPERATIVA"/>
  </r>
  <r>
    <x v="11"/>
    <n v="16619886"/>
    <s v="FCYT"/>
    <n v="806"/>
    <s v="701210I"/>
    <s v="GRUPO-A1"/>
    <s v="Probabilidad y Estadística"/>
    <s v="GI"/>
    <s v="GRUPO DE INFORMÁTICA"/>
    <s v="701210I"/>
    <s v="INFORMÁTICA DE PROBABILIDAD Y ESTADÍSTICA"/>
    <s v="GRUPO-A1"/>
    <s v="Informática de Probabilidad y Estadística"/>
    <s v="2S"/>
    <n v="16619886"/>
    <s v="HIGUERAS"/>
    <s v="HERNÁEZ"/>
    <s v="MANUEL"/>
    <s v="mahiguer"/>
    <s v="manuel.higueras@unirioja.es"/>
    <n v="1"/>
    <n v="1"/>
    <x v="1"/>
    <n v="504"/>
    <s v="PROFESOR TITULAR UNIVERSIDAD"/>
    <s v="C01"/>
    <s v="TIEMPO COMPLETO"/>
    <s v="2018-09-17 00:00:00.0"/>
    <s v="null"/>
    <s v="DF100359"/>
    <s v="PROFESOR TITULAR DE UNIVERSIDAD"/>
    <s v="R111"/>
    <x v="7"/>
    <n v="265"/>
    <s v="ESTADÍSTICA E INVESTIGACIÓN OPERATIVA"/>
  </r>
  <r>
    <x v="11"/>
    <n v="16619886"/>
    <s v="FCYT"/>
    <n v="806"/>
    <s v="701210I"/>
    <s v="GRUPO-A2"/>
    <s v="Probabilidad y Estadística"/>
    <s v="GI"/>
    <s v="GRUPO DE INFORMÁTICA"/>
    <s v="701210I"/>
    <s v="INFORMÁTICA DE PROBABILIDAD Y ESTADÍSTICA"/>
    <s v="GRUPO-A2"/>
    <s v="Informática de Probabilidad y Estadística"/>
    <s v="2S"/>
    <n v="16619886"/>
    <s v="HIGUERAS"/>
    <s v="HERNÁEZ"/>
    <s v="MANUEL"/>
    <s v="mahiguer"/>
    <s v="manuel.higueras@unirioja.es"/>
    <n v="1"/>
    <n v="1"/>
    <x v="1"/>
    <n v="504"/>
    <s v="PROFESOR TITULAR UNIVERSIDAD"/>
    <s v="C01"/>
    <s v="TIEMPO COMPLETO"/>
    <s v="2018-09-17 00:00:00.0"/>
    <s v="null"/>
    <s v="DF100359"/>
    <s v="PROFESOR TITULAR DE UNIVERSIDAD"/>
    <s v="R111"/>
    <x v="7"/>
    <n v="265"/>
    <s v="ESTADÍSTICA E INVESTIGACIÓN OPERATIVA"/>
  </r>
  <r>
    <x v="11"/>
    <n v="16619886"/>
    <s v="FCYT"/>
    <n v="806"/>
    <s v="701210R"/>
    <s v="GRUPO-A1"/>
    <s v="Probabilidad y Estadística"/>
    <s v="GR"/>
    <s v="GRUPO REDUCIDO"/>
    <s v="701210R"/>
    <s v="GRUPO REDUCIDO DE PROBABILIDAD Y ESTADÍSTICA"/>
    <s v="GRUPO-A1"/>
    <s v="GR de Probabilidad y Estadística"/>
    <s v="2S"/>
    <n v="16619886"/>
    <s v="HIGUERAS"/>
    <s v="HERNÁEZ"/>
    <s v="MANUEL"/>
    <s v="mahiguer"/>
    <s v="manuel.higueras@unirioja.es"/>
    <n v="1"/>
    <n v="1"/>
    <x v="1"/>
    <n v="504"/>
    <s v="PROFESOR TITULAR UNIVERSIDAD"/>
    <s v="C01"/>
    <s v="TIEMPO COMPLETO"/>
    <s v="2018-09-17 00:00:00.0"/>
    <s v="null"/>
    <s v="DF100359"/>
    <s v="PROFESOR TITULAR DE UNIVERSIDAD"/>
    <s v="R111"/>
    <x v="7"/>
    <n v="265"/>
    <s v="ESTADÍSTICA E INVESTIGACIÓN OPERATIVA"/>
  </r>
  <r>
    <x v="12"/>
    <n v="16621534"/>
    <s v="FCYT"/>
    <n v="807"/>
    <s v="091G"/>
    <s v="GRUPO-A"/>
    <s v="Física"/>
    <s v="GG"/>
    <s v="GRUPO GRANDE"/>
    <s v="091G"/>
    <s v="GRUPO GRANDE DE FÍSICA"/>
    <s v="GRUPO-A"/>
    <s v="Grupo Grande de FÍSICA"/>
    <s v="AN"/>
    <n v="16621534"/>
    <s v="IRAZOLA"/>
    <s v="ROSALES"/>
    <s v="LETICIA"/>
    <s v="leirazol"/>
    <s v="leticia.irazola@unirioja.es"/>
    <n v="8"/>
    <n v="8"/>
    <x v="1"/>
    <n v="536"/>
    <s v="PROFESOR INTERINO"/>
    <s v="P05"/>
    <s v="TIEMPO PARCIAL (5+5 HORAS)"/>
    <s v="2018-09-17 00:00:00.0"/>
    <s v="2019-05-20 00:00:00.0"/>
    <s v="PI101410"/>
    <s v="PROFESOR CONTRATADO INTERINO"/>
    <s v="R112"/>
    <x v="8"/>
    <n v="385"/>
    <s v="FÍSICA APLICADA"/>
  </r>
  <r>
    <x v="12"/>
    <n v="16621534"/>
    <s v="FCYT"/>
    <n v="807"/>
    <s v="091L"/>
    <s v="GRUPO-A1"/>
    <s v="Física"/>
    <s v="GL"/>
    <s v="GRUPO DE LABORATORIO"/>
    <s v="091L"/>
    <s v="LABORATORIO DE FÍSICA"/>
    <s v="GRUPO-A1"/>
    <s v="Grupo de Laboratorio de Física"/>
    <s v="AN"/>
    <n v="16621534"/>
    <s v="IRAZOLA"/>
    <s v="ROSALES"/>
    <s v="LETICIA"/>
    <s v="leirazol"/>
    <s v="leticia.irazola@unirioja.es"/>
    <n v="0.8"/>
    <n v="0.8"/>
    <x v="1"/>
    <n v="536"/>
    <s v="PROFESOR INTERINO"/>
    <s v="P05"/>
    <s v="TIEMPO PARCIAL (5+5 HORAS)"/>
    <s v="2018-09-17 00:00:00.0"/>
    <s v="2019-05-20 00:00:00.0"/>
    <s v="PI101410"/>
    <s v="PROFESOR CONTRATADO INTERINO"/>
    <s v="R112"/>
    <x v="8"/>
    <n v="385"/>
    <s v="FÍSICA APLICADA"/>
  </r>
  <r>
    <x v="12"/>
    <n v="16623516"/>
    <s v="FCYT"/>
    <n v="807"/>
    <s v="091L"/>
    <s v="GRUPO-A1"/>
    <s v="Física"/>
    <s v="GL"/>
    <s v="GRUPO DE LABORATORIO"/>
    <s v="091L"/>
    <s v="LABORATORIO DE FÍSICA"/>
    <s v="GRUPO-A1"/>
    <s v="Grupo de Laboratorio de Física"/>
    <s v="AN"/>
    <n v="16623516"/>
    <s v="BAÑARES"/>
    <s v="PALACIOS"/>
    <s v="PAULA"/>
    <s v="pabanare"/>
    <s v="paula.banares@unirioja.es"/>
    <n v="0.8"/>
    <n v="0.8"/>
    <x v="1"/>
    <n v="536"/>
    <s v="PROFESOR INTERINO"/>
    <s v="P06"/>
    <s v="TIEMPO PARCIAL (6+6 HORAS)"/>
    <s v="2018-09-18 00:00:00.0"/>
    <s v="null"/>
    <s v="PI101276"/>
    <s v="PROFESOR CONTRATADO INTERINO"/>
    <s v="R112"/>
    <x v="8"/>
    <n v="385"/>
    <s v="FÍSICA APLICADA"/>
  </r>
  <r>
    <x v="12"/>
    <n v="16621534"/>
    <s v="FCYT"/>
    <n v="807"/>
    <s v="091L"/>
    <s v="GRUPO-A2"/>
    <s v="Física"/>
    <s v="GL"/>
    <s v="GRUPO DE LABORATORIO"/>
    <s v="091L"/>
    <s v="LABORATORIO DE FÍSICA"/>
    <s v="GRUPO-A2"/>
    <s v="Grupo de Laboratorio de Física"/>
    <s v="AN"/>
    <n v="16621534"/>
    <s v="IRAZOLA"/>
    <s v="ROSALES"/>
    <s v="LETICIA"/>
    <s v="leirazol"/>
    <s v="leticia.irazola@unirioja.es"/>
    <n v="0.8"/>
    <n v="0.8"/>
    <x v="1"/>
    <n v="536"/>
    <s v="PROFESOR INTERINO"/>
    <s v="P05"/>
    <s v="TIEMPO PARCIAL (5+5 HORAS)"/>
    <s v="2018-09-17 00:00:00.0"/>
    <s v="2019-05-20 00:00:00.0"/>
    <s v="PI101410"/>
    <s v="PROFESOR CONTRATADO INTERINO"/>
    <s v="R112"/>
    <x v="8"/>
    <n v="385"/>
    <s v="FÍSICA APLICADA"/>
  </r>
  <r>
    <x v="12"/>
    <n v="16623516"/>
    <s v="FCYT"/>
    <n v="807"/>
    <s v="091L"/>
    <s v="GRUPO-A2"/>
    <s v="Física"/>
    <s v="GL"/>
    <s v="GRUPO DE LABORATORIO"/>
    <s v="091L"/>
    <s v="LABORATORIO DE FÍSICA"/>
    <s v="GRUPO-A2"/>
    <s v="Grupo de Laboratorio de Física"/>
    <s v="AN"/>
    <n v="16623516"/>
    <s v="BAÑARES"/>
    <s v="PALACIOS"/>
    <s v="PAULA"/>
    <s v="pabanare"/>
    <s v="paula.banares@unirioja.es"/>
    <n v="0.8"/>
    <n v="0.8"/>
    <x v="1"/>
    <n v="536"/>
    <s v="PROFESOR INTERINO"/>
    <s v="P06"/>
    <s v="TIEMPO PARCIAL (6+6 HORAS)"/>
    <s v="2018-09-18 00:00:00.0"/>
    <s v="null"/>
    <s v="PI101276"/>
    <s v="PROFESOR CONTRATADO INTERINO"/>
    <s v="R112"/>
    <x v="8"/>
    <n v="385"/>
    <s v="FÍSICA APLICADA"/>
  </r>
  <r>
    <x v="12"/>
    <n v="16542973"/>
    <s v="FCYT"/>
    <n v="807"/>
    <s v="091L"/>
    <s v="GRUPO-A3"/>
    <s v="Física"/>
    <s v="GL"/>
    <s v="GRUPO DE LABORATORIO"/>
    <s v="091L"/>
    <s v="LABORATORIO DE FÍSICA"/>
    <s v="GRUPO-A3"/>
    <s v="Grupo de Laboratorio de Física"/>
    <s v="AN"/>
    <n v="16542973"/>
    <s v="SALAS"/>
    <s v="ILARRAZA"/>
    <s v="JOSÉ PABLO"/>
    <s v="jpsalas"/>
    <s v="josepablo.salas@unirioja.es"/>
    <n v="0.8"/>
    <n v="0.8"/>
    <x v="1"/>
    <n v="504"/>
    <s v="PROFESOR TITULAR UNIVERSIDAD"/>
    <s v="01R"/>
    <s v="TIEMPO COMPLETO REDUCIDO"/>
    <s v="2012-09-01 00:00:00.0"/>
    <s v="null"/>
    <s v="DF100291"/>
    <s v="PROFESOR TITULAR DE UNIVERSIDAD"/>
    <s v="R112"/>
    <x v="8"/>
    <n v="385"/>
    <s v="FÍSICA APLICADA"/>
  </r>
  <r>
    <x v="12"/>
    <n v="16623516"/>
    <s v="FCYT"/>
    <n v="807"/>
    <s v="091L"/>
    <s v="GRUPO-A3"/>
    <s v="Física"/>
    <s v="GL"/>
    <s v="GRUPO DE LABORATORIO"/>
    <s v="091L"/>
    <s v="LABORATORIO DE FÍSICA"/>
    <s v="GRUPO-A3"/>
    <s v="Grupo de Laboratorio de Física"/>
    <s v="AN"/>
    <n v="16623516"/>
    <s v="BAÑARES"/>
    <s v="PALACIOS"/>
    <s v="PAULA"/>
    <s v="pabanare"/>
    <s v="paula.banares@unirioja.es"/>
    <n v="0.8"/>
    <n v="0.8"/>
    <x v="1"/>
    <n v="536"/>
    <s v="PROFESOR INTERINO"/>
    <s v="P06"/>
    <s v="TIEMPO PARCIAL (6+6 HORAS)"/>
    <s v="2018-09-18 00:00:00.0"/>
    <s v="null"/>
    <s v="PI101276"/>
    <s v="PROFESOR CONTRATADO INTERINO"/>
    <s v="R112"/>
    <x v="8"/>
    <n v="385"/>
    <s v="FÍSICA APLICADA"/>
  </r>
  <r>
    <x v="12"/>
    <n v="16542973"/>
    <s v="FCYT"/>
    <n v="807"/>
    <s v="091L"/>
    <s v="GRUPO-A4"/>
    <s v="Física"/>
    <s v="GL"/>
    <s v="GRUPO DE LABORATORIO"/>
    <s v="091L"/>
    <s v="LABORATORIO DE FÍSICA"/>
    <s v="GRUPO-A4"/>
    <s v="Grupo de Laboratorio de Física"/>
    <s v="AN"/>
    <n v="16542973"/>
    <s v="SALAS"/>
    <s v="ILARRAZA"/>
    <s v="JOSÉ PABLO"/>
    <s v="jpsalas"/>
    <s v="josepablo.salas@unirioja.es"/>
    <n v="0.8"/>
    <n v="0.8"/>
    <x v="1"/>
    <n v="504"/>
    <s v="PROFESOR TITULAR UNIVERSIDAD"/>
    <s v="01R"/>
    <s v="TIEMPO COMPLETO REDUCIDO"/>
    <s v="2012-09-01 00:00:00.0"/>
    <s v="null"/>
    <s v="DF100291"/>
    <s v="PROFESOR TITULAR DE UNIVERSIDAD"/>
    <s v="R112"/>
    <x v="8"/>
    <n v="385"/>
    <s v="FÍSICA APLICADA"/>
  </r>
  <r>
    <x v="12"/>
    <n v="16623516"/>
    <s v="FCYT"/>
    <n v="807"/>
    <s v="091L"/>
    <s v="GRUPO-A4"/>
    <s v="Física"/>
    <s v="GL"/>
    <s v="GRUPO DE LABORATORIO"/>
    <s v="091L"/>
    <s v="LABORATORIO DE FÍSICA"/>
    <s v="GRUPO-A4"/>
    <s v="Grupo de Laboratorio de Física"/>
    <s v="AN"/>
    <n v="16623516"/>
    <s v="BAÑARES"/>
    <s v="PALACIOS"/>
    <s v="PAULA"/>
    <s v="pabanare"/>
    <s v="paula.banares@unirioja.es"/>
    <n v="0.8"/>
    <n v="0.8"/>
    <x v="1"/>
    <n v="536"/>
    <s v="PROFESOR INTERINO"/>
    <s v="P06"/>
    <s v="TIEMPO PARCIAL (6+6 HORAS)"/>
    <s v="2018-09-18 00:00:00.0"/>
    <s v="null"/>
    <s v="PI101276"/>
    <s v="PROFESOR CONTRATADO INTERINO"/>
    <s v="R112"/>
    <x v="8"/>
    <n v="385"/>
    <s v="FÍSICA APLICADA"/>
  </r>
  <r>
    <x v="12"/>
    <n v="16621534"/>
    <s v="FCYT"/>
    <n v="807"/>
    <s v="091R"/>
    <s v="GRUPO-A1"/>
    <s v="Física"/>
    <s v="GR"/>
    <s v="GRUPO REDUCIDO"/>
    <s v="091R"/>
    <s v="GRUPO REDUCIDO DE FÍSICA"/>
    <s v="GRUPO-A1"/>
    <s v="Grupo Reducido de Física"/>
    <s v="AN"/>
    <n v="16621534"/>
    <s v="IRAZOLA"/>
    <s v="ROSALES"/>
    <s v="LETICIA"/>
    <s v="leirazol"/>
    <s v="leticia.irazola@unirioja.es"/>
    <n v="2.4"/>
    <n v="2.4"/>
    <x v="1"/>
    <n v="536"/>
    <s v="PROFESOR INTERINO"/>
    <s v="P05"/>
    <s v="TIEMPO PARCIAL (5+5 HORAS)"/>
    <s v="2018-09-17 00:00:00.0"/>
    <s v="2019-05-20 00:00:00.0"/>
    <s v="PI101410"/>
    <s v="PROFESOR CONTRATADO INTERINO"/>
    <s v="R112"/>
    <x v="8"/>
    <n v="385"/>
    <s v="FÍSICA APLICADA"/>
  </r>
  <r>
    <x v="12"/>
    <n v="16621534"/>
    <s v="FCYT"/>
    <n v="807"/>
    <s v="091R"/>
    <s v="GRUPO-A2"/>
    <s v="Física"/>
    <s v="GR"/>
    <s v="GRUPO REDUCIDO"/>
    <s v="091R"/>
    <s v="GRUPO REDUCIDO DE FÍSICA"/>
    <s v="GRUPO-A2"/>
    <s v="Grupo Reducido de Física"/>
    <s v="AN"/>
    <n v="16621534"/>
    <s v="IRAZOLA"/>
    <s v="ROSALES"/>
    <s v="LETICIA"/>
    <s v="leirazol"/>
    <s v="leticia.irazola@unirioja.es"/>
    <n v="2.4"/>
    <n v="2.4"/>
    <x v="1"/>
    <n v="536"/>
    <s v="PROFESOR INTERINO"/>
    <s v="P05"/>
    <s v="TIEMPO PARCIAL (5+5 HORAS)"/>
    <s v="2018-09-17 00:00:00.0"/>
    <s v="2019-05-20 00:00:00.0"/>
    <s v="PI101410"/>
    <s v="PROFESOR CONTRATADO INTERINO"/>
    <s v="R112"/>
    <x v="8"/>
    <n v="385"/>
    <s v="FÍSICA APLICADA"/>
  </r>
  <r>
    <x v="13"/>
    <n v="16547976"/>
    <s v="FCYT"/>
    <n v="807"/>
    <s v="091G"/>
    <s v="GRUPO-B"/>
    <s v="Física"/>
    <s v="GG"/>
    <s v="GRUPO GRANDE"/>
    <s v="091G"/>
    <s v="GRUPO GRANDE DE FÍSICA"/>
    <s v="GRUPO-B"/>
    <s v="Grupo Grande de FÍSICA"/>
    <s v="AN"/>
    <n v="16547976"/>
    <s v="IÑARREA"/>
    <s v="LAS HERAS"/>
    <s v="MANUEL"/>
    <s v="mheras"/>
    <s v="manuel.inarrea@unirioja.es"/>
    <n v="8"/>
    <n v="8"/>
    <x v="0"/>
    <n v="504"/>
    <s v="PROFESOR TITULAR UNIVERSIDAD"/>
    <s v="01R"/>
    <s v="TIEMPO COMPLETO REDUCIDO"/>
    <s v="2018-09-17 00:00:00.0"/>
    <s v="null"/>
    <s v="DF32324"/>
    <s v="PROFESOR TITULAR DE UNIVERSIDAD"/>
    <s v="R112"/>
    <x v="8"/>
    <n v="385"/>
    <s v="FÍSICA APLICADA"/>
  </r>
  <r>
    <x v="13"/>
    <n v="16542973"/>
    <s v="FCYT"/>
    <n v="807"/>
    <s v="091L"/>
    <s v="GRUPO-B1"/>
    <s v="Física"/>
    <s v="GL"/>
    <s v="GRUPO DE LABORATORIO"/>
    <s v="091L"/>
    <s v="LABORATORIO DE FÍSICA"/>
    <s v="GRUPO-B1"/>
    <s v="Grupo de Laboratorio de Física"/>
    <s v="AN"/>
    <n v="16542973"/>
    <s v="SALAS"/>
    <s v="ILARRAZA"/>
    <s v="JOSÉ PABLO"/>
    <s v="jpsalas"/>
    <s v="josepablo.salas@unirioja.es"/>
    <n v="0.8"/>
    <n v="0.8"/>
    <x v="1"/>
    <n v="504"/>
    <s v="PROFESOR TITULAR UNIVERSIDAD"/>
    <s v="01R"/>
    <s v="TIEMPO COMPLETO REDUCIDO"/>
    <s v="2012-09-01 00:00:00.0"/>
    <s v="null"/>
    <s v="DF100291"/>
    <s v="PROFESOR TITULAR DE UNIVERSIDAD"/>
    <s v="R112"/>
    <x v="8"/>
    <n v="385"/>
    <s v="FÍSICA APLICADA"/>
  </r>
  <r>
    <x v="13"/>
    <n v="16623516"/>
    <s v="FCYT"/>
    <n v="807"/>
    <s v="091L"/>
    <s v="GRUPO-B1"/>
    <s v="Física"/>
    <s v="GL"/>
    <s v="GRUPO DE LABORATORIO"/>
    <s v="091L"/>
    <s v="LABORATORIO DE FÍSICA"/>
    <s v="GRUPO-B1"/>
    <s v="Grupo de Laboratorio de Física"/>
    <s v="AN"/>
    <n v="16623516"/>
    <s v="BAÑARES"/>
    <s v="PALACIOS"/>
    <s v="PAULA"/>
    <s v="pabanare"/>
    <s v="paula.banares@unirioja.es"/>
    <n v="0.8"/>
    <n v="0.8"/>
    <x v="1"/>
    <n v="536"/>
    <s v="PROFESOR INTERINO"/>
    <s v="P06"/>
    <s v="TIEMPO PARCIAL (6+6 HORAS)"/>
    <s v="2018-09-18 00:00:00.0"/>
    <s v="null"/>
    <s v="PI101276"/>
    <s v="PROFESOR CONTRATADO INTERINO"/>
    <s v="R112"/>
    <x v="8"/>
    <n v="385"/>
    <s v="FÍSICA APLICADA"/>
  </r>
  <r>
    <x v="13"/>
    <n v="13122718"/>
    <s v="FCYT"/>
    <n v="807"/>
    <s v="091L"/>
    <s v="GRUPO-B2"/>
    <s v="Física"/>
    <s v="GL"/>
    <s v="GRUPO DE LABORATORIO"/>
    <s v="091L"/>
    <s v="LABORATORIO DE FÍSICA"/>
    <s v="GRUPO-B2"/>
    <s v="Grupo de Laboratorio de Física"/>
    <s v="AN"/>
    <n v="13122718"/>
    <s v="SIERRA"/>
    <s v="MURILLO"/>
    <s v="JOSÉ DANIEL"/>
    <s v="dsierra"/>
    <s v="daniel.sierra@unirioja.es"/>
    <n v="0.8"/>
    <n v="0.8"/>
    <x v="1"/>
    <n v="534"/>
    <s v="CONTRATADO DOCTOR -TIPO 1"/>
    <s v="C01"/>
    <s v="TIEMPO COMPLETO"/>
    <s v="2007-02-13 00:00:00.0"/>
    <s v="null"/>
    <s v="LD100611"/>
    <s v="PROFESOR CONTRATADO DOCTOR"/>
    <s v="R112"/>
    <x v="8"/>
    <n v="385"/>
    <s v="FÍSICA APLICADA"/>
  </r>
  <r>
    <x v="13"/>
    <n v="16623516"/>
    <s v="FCYT"/>
    <n v="807"/>
    <s v="091L"/>
    <s v="GRUPO-B2"/>
    <s v="Física"/>
    <s v="GL"/>
    <s v="GRUPO DE LABORATORIO"/>
    <s v="091L"/>
    <s v="LABORATORIO DE FÍSICA"/>
    <s v="GRUPO-B2"/>
    <s v="Grupo de Laboratorio de Física"/>
    <s v="AN"/>
    <n v="16623516"/>
    <s v="BAÑARES"/>
    <s v="PALACIOS"/>
    <s v="PAULA"/>
    <s v="pabanare"/>
    <s v="paula.banares@unirioja.es"/>
    <n v="0.8"/>
    <n v="0.8"/>
    <x v="1"/>
    <n v="536"/>
    <s v="PROFESOR INTERINO"/>
    <s v="P06"/>
    <s v="TIEMPO PARCIAL (6+6 HORAS)"/>
    <s v="2018-09-18 00:00:00.0"/>
    <s v="null"/>
    <s v="PI101276"/>
    <s v="PROFESOR CONTRATADO INTERINO"/>
    <s v="R112"/>
    <x v="8"/>
    <n v="385"/>
    <s v="FÍSICA APLICADA"/>
  </r>
  <r>
    <x v="13"/>
    <n v="13122718"/>
    <s v="FCYT"/>
    <n v="807"/>
    <s v="091L"/>
    <s v="GRUPO-B3"/>
    <s v="Física"/>
    <s v="GL"/>
    <s v="GRUPO DE LABORATORIO"/>
    <s v="091L"/>
    <s v="LABORATORIO DE FÍSICA"/>
    <s v="GRUPO-B3"/>
    <s v="Grupo de Laboratorio de Física"/>
    <s v="AN"/>
    <n v="13122718"/>
    <s v="SIERRA"/>
    <s v="MURILLO"/>
    <s v="JOSÉ DANIEL"/>
    <s v="dsierra"/>
    <s v="daniel.sierra@unirioja.es"/>
    <n v="0.8"/>
    <n v="0.8"/>
    <x v="1"/>
    <n v="534"/>
    <s v="CONTRATADO DOCTOR -TIPO 1"/>
    <s v="C01"/>
    <s v="TIEMPO COMPLETO"/>
    <s v="2007-02-13 00:00:00.0"/>
    <s v="null"/>
    <s v="LD100611"/>
    <s v="PROFESOR CONTRATADO DOCTOR"/>
    <s v="R112"/>
    <x v="8"/>
    <n v="385"/>
    <s v="FÍSICA APLICADA"/>
  </r>
  <r>
    <x v="13"/>
    <n v="16623516"/>
    <s v="FCYT"/>
    <n v="807"/>
    <s v="091L"/>
    <s v="GRUPO-B3"/>
    <s v="Física"/>
    <s v="GL"/>
    <s v="GRUPO DE LABORATORIO"/>
    <s v="091L"/>
    <s v="LABORATORIO DE FÍSICA"/>
    <s v="GRUPO-B3"/>
    <s v="Grupo de Laboratorio de Física"/>
    <s v="AN"/>
    <n v="16623516"/>
    <s v="BAÑARES"/>
    <s v="PALACIOS"/>
    <s v="PAULA"/>
    <s v="pabanare"/>
    <s v="paula.banares@unirioja.es"/>
    <n v="0.8"/>
    <n v="0.8"/>
    <x v="1"/>
    <n v="536"/>
    <s v="PROFESOR INTERINO"/>
    <s v="P06"/>
    <s v="TIEMPO PARCIAL (6+6 HORAS)"/>
    <s v="2018-09-18 00:00:00.0"/>
    <s v="null"/>
    <s v="PI101276"/>
    <s v="PROFESOR CONTRATADO INTERINO"/>
    <s v="R112"/>
    <x v="8"/>
    <n v="385"/>
    <s v="FÍSICA APLICADA"/>
  </r>
  <r>
    <x v="13"/>
    <n v="13122718"/>
    <s v="FCYT"/>
    <n v="807"/>
    <s v="091L"/>
    <s v="GRUPO-B4"/>
    <s v="Física"/>
    <s v="GL"/>
    <s v="GRUPO DE LABORATORIO"/>
    <s v="091L"/>
    <s v="LABORATORIO DE FÍSICA"/>
    <s v="GRUPO-B4"/>
    <s v="Grupo de Laboratorio de Física"/>
    <s v="AN"/>
    <n v="13122718"/>
    <s v="SIERRA"/>
    <s v="MURILLO"/>
    <s v="JOSÉ DANIEL"/>
    <s v="dsierra"/>
    <s v="daniel.sierra@unirioja.es"/>
    <n v="1.6"/>
    <n v="1.6"/>
    <x v="1"/>
    <n v="534"/>
    <s v="CONTRATADO DOCTOR -TIPO 1"/>
    <s v="C01"/>
    <s v="TIEMPO COMPLETO"/>
    <s v="2007-02-13 00:00:00.0"/>
    <s v="null"/>
    <s v="LD100611"/>
    <s v="PROFESOR CONTRATADO DOCTOR"/>
    <s v="R112"/>
    <x v="8"/>
    <n v="385"/>
    <s v="FÍSICA APLICADA"/>
  </r>
  <r>
    <x v="13"/>
    <n v="13122718"/>
    <s v="FCYT"/>
    <n v="807"/>
    <s v="091L"/>
    <s v="GRUPO-B5"/>
    <s v="Física"/>
    <s v="GL"/>
    <s v="GRUPO DE LABORATORIO"/>
    <s v="091L"/>
    <s v="LABORATORIO DE FÍSICA"/>
    <s v="GRUPO-B5"/>
    <s v="Grupo de Laboratorio de Física"/>
    <s v="AN"/>
    <n v="13122718"/>
    <s v="SIERRA"/>
    <s v="MURILLO"/>
    <s v="JOSÉ DANIEL"/>
    <s v="dsierra"/>
    <s v="daniel.sierra@unirioja.es"/>
    <n v="1.6"/>
    <n v="1.6"/>
    <x v="1"/>
    <n v="534"/>
    <s v="CONTRATADO DOCTOR -TIPO 1"/>
    <s v="C01"/>
    <s v="TIEMPO COMPLETO"/>
    <s v="2007-02-13 00:00:00.0"/>
    <s v="null"/>
    <s v="LD100611"/>
    <s v="PROFESOR CONTRATADO DOCTOR"/>
    <s v="R112"/>
    <x v="8"/>
    <n v="385"/>
    <s v="FÍSICA APLICADA"/>
  </r>
  <r>
    <x v="13"/>
    <n v="16547976"/>
    <s v="FCYT"/>
    <n v="807"/>
    <s v="091R"/>
    <s v="GRUPO-B1"/>
    <s v="Física"/>
    <s v="GR"/>
    <s v="GRUPO REDUCIDO"/>
    <s v="091R"/>
    <s v="GRUPO REDUCIDO DE FÍSICA"/>
    <s v="GRUPO-B1"/>
    <s v="Grupo Reducido de Física"/>
    <s v="AN"/>
    <n v="16547976"/>
    <s v="IÑARREA"/>
    <s v="LAS HERAS"/>
    <s v="MANUEL"/>
    <s v="mheras"/>
    <s v="manuel.inarrea@unirioja.es"/>
    <n v="2.4"/>
    <n v="2.4"/>
    <x v="0"/>
    <n v="504"/>
    <s v="PROFESOR TITULAR UNIVERSIDAD"/>
    <s v="01R"/>
    <s v="TIEMPO COMPLETO REDUCIDO"/>
    <s v="2018-09-17 00:00:00.0"/>
    <s v="null"/>
    <s v="DF32324"/>
    <s v="PROFESOR TITULAR DE UNIVERSIDAD"/>
    <s v="R112"/>
    <x v="8"/>
    <n v="385"/>
    <s v="FÍSICA APLICADA"/>
  </r>
  <r>
    <x v="13"/>
    <n v="16547976"/>
    <s v="FCYT"/>
    <n v="807"/>
    <s v="091R"/>
    <s v="GRUPO-B2"/>
    <s v="Física"/>
    <s v="GR"/>
    <s v="GRUPO REDUCIDO"/>
    <s v="091R"/>
    <s v="GRUPO REDUCIDO DE FÍSICA"/>
    <s v="GRUPO-B2"/>
    <s v="Grupo Reducido de Física"/>
    <s v="AN"/>
    <n v="16547976"/>
    <s v="IÑARREA"/>
    <s v="LAS HERAS"/>
    <s v="MANUEL"/>
    <s v="mheras"/>
    <s v="manuel.inarrea@unirioja.es"/>
    <n v="2.4"/>
    <n v="2.4"/>
    <x v="0"/>
    <n v="504"/>
    <s v="PROFESOR TITULAR UNIVERSIDAD"/>
    <s v="01R"/>
    <s v="TIEMPO COMPLETO REDUCIDO"/>
    <s v="2018-09-17 00:00:00.0"/>
    <s v="null"/>
    <s v="DF32324"/>
    <s v="PROFESOR TITULAR DE UNIVERSIDAD"/>
    <s v="R112"/>
    <x v="8"/>
    <n v="385"/>
    <s v="FÍSICA APLICADA"/>
  </r>
  <r>
    <x v="13"/>
    <n v="16547976"/>
    <s v="FCYT"/>
    <n v="807"/>
    <s v="091R"/>
    <s v="GRUPO-B3"/>
    <s v="Física"/>
    <s v="GR"/>
    <s v="GRUPO REDUCIDO"/>
    <s v="091R"/>
    <s v="GRUPO REDUCIDO DE FÍSICA"/>
    <s v="GRUPO-B3"/>
    <s v="Grupo Reducido de Física"/>
    <s v="AN"/>
    <n v="16547976"/>
    <s v="IÑARREA"/>
    <s v="LAS HERAS"/>
    <s v="MANUEL"/>
    <s v="mheras"/>
    <s v="manuel.inarrea@unirioja.es"/>
    <n v="2.4"/>
    <n v="2.4"/>
    <x v="0"/>
    <n v="504"/>
    <s v="PROFESOR TITULAR UNIVERSIDAD"/>
    <s v="01R"/>
    <s v="TIEMPO COMPLETO REDUCIDO"/>
    <s v="2018-09-17 00:00:00.0"/>
    <s v="null"/>
    <s v="DF32324"/>
    <s v="PROFESOR TITULAR DE UNIVERSIDAD"/>
    <s v="R112"/>
    <x v="8"/>
    <n v="385"/>
    <s v="FÍSICA APLICADA"/>
  </r>
  <r>
    <x v="14"/>
    <n v="16547976"/>
    <s v="FCYT"/>
    <n v="807"/>
    <s v="091G"/>
    <s v="GRUPO-B"/>
    <s v="Física"/>
    <s v="GG"/>
    <s v="GRUPO GRANDE"/>
    <s v="091G"/>
    <s v="GRUPO GRANDE DE FÍSICA"/>
    <s v="GRUPO-B"/>
    <s v="Grupo Grande de FÍSICA"/>
    <s v="AN"/>
    <n v="16547976"/>
    <s v="IÑARREA"/>
    <s v="LAS HERAS"/>
    <s v="MANUEL"/>
    <s v="mheras"/>
    <s v="manuel.inarrea@unirioja.es"/>
    <n v="8"/>
    <m/>
    <x v="0"/>
    <n v="504"/>
    <s v="PROFESOR TITULAR UNIVERSIDAD"/>
    <s v="01R"/>
    <s v="TIEMPO COMPLETO REDUCIDO"/>
    <s v="2018-09-17 00:00:00.0"/>
    <s v="null"/>
    <s v="DF32324"/>
    <s v="PROFESOR TITULAR DE UNIVERSIDAD"/>
    <s v="R112"/>
    <x v="8"/>
    <n v="385"/>
    <s v="FÍSICA APLICADA"/>
  </r>
  <r>
    <x v="14"/>
    <n v="16542973"/>
    <s v="FCYT"/>
    <n v="807"/>
    <s v="091L"/>
    <s v="GRUPO-B1"/>
    <s v="Física"/>
    <s v="GL"/>
    <s v="GRUPO DE LABORATORIO"/>
    <s v="091L"/>
    <s v="LABORATORIO DE FÍSICA"/>
    <s v="GRUPO-B1"/>
    <s v="Grupo de Laboratorio de Física"/>
    <s v="AN"/>
    <n v="16542973"/>
    <s v="SALAS"/>
    <s v="ILARRAZA"/>
    <s v="JOSÉ PABLO"/>
    <s v="jpsalas"/>
    <s v="josepablo.salas@unirioja.es"/>
    <n v="0.8"/>
    <m/>
    <x v="1"/>
    <n v="504"/>
    <s v="PROFESOR TITULAR UNIVERSIDAD"/>
    <s v="01R"/>
    <s v="TIEMPO COMPLETO REDUCIDO"/>
    <s v="2012-09-01 00:00:00.0"/>
    <s v="null"/>
    <s v="DF100291"/>
    <s v="PROFESOR TITULAR DE UNIVERSIDAD"/>
    <s v="R112"/>
    <x v="8"/>
    <n v="385"/>
    <s v="FÍSICA APLICADA"/>
  </r>
  <r>
    <x v="14"/>
    <n v="16623516"/>
    <s v="FCYT"/>
    <n v="807"/>
    <s v="091L"/>
    <s v="GRUPO-B1"/>
    <s v="Física"/>
    <s v="GL"/>
    <s v="GRUPO DE LABORATORIO"/>
    <s v="091L"/>
    <s v="LABORATORIO DE FÍSICA"/>
    <s v="GRUPO-B1"/>
    <s v="Grupo de Laboratorio de Física"/>
    <s v="AN"/>
    <n v="16623516"/>
    <s v="BAÑARES"/>
    <s v="PALACIOS"/>
    <s v="PAULA"/>
    <s v="pabanare"/>
    <s v="paula.banares@unirioja.es"/>
    <n v="0.8"/>
    <m/>
    <x v="1"/>
    <n v="536"/>
    <s v="PROFESOR INTERINO"/>
    <s v="P06"/>
    <s v="TIEMPO PARCIAL (6+6 HORAS)"/>
    <s v="2018-09-18 00:00:00.0"/>
    <s v="null"/>
    <s v="PI101276"/>
    <s v="PROFESOR CONTRATADO INTERINO"/>
    <s v="R112"/>
    <x v="8"/>
    <n v="385"/>
    <s v="FÍSICA APLICADA"/>
  </r>
  <r>
    <x v="14"/>
    <n v="13122718"/>
    <s v="FCYT"/>
    <n v="807"/>
    <s v="091L"/>
    <s v="GRUPO-B2"/>
    <s v="Física"/>
    <s v="GL"/>
    <s v="GRUPO DE LABORATORIO"/>
    <s v="091L"/>
    <s v="LABORATORIO DE FÍSICA"/>
    <s v="GRUPO-B2"/>
    <s v="Grupo de Laboratorio de Física"/>
    <s v="AN"/>
    <n v="13122718"/>
    <s v="SIERRA"/>
    <s v="MURILLO"/>
    <s v="JOSÉ DANIEL"/>
    <s v="dsierra"/>
    <s v="daniel.sierra@unirioja.es"/>
    <n v="0.8"/>
    <m/>
    <x v="1"/>
    <n v="534"/>
    <s v="CONTRATADO DOCTOR -TIPO 1"/>
    <s v="C01"/>
    <s v="TIEMPO COMPLETO"/>
    <s v="2007-02-13 00:00:00.0"/>
    <s v="null"/>
    <s v="LD100611"/>
    <s v="PROFESOR CONTRATADO DOCTOR"/>
    <s v="R112"/>
    <x v="8"/>
    <n v="385"/>
    <s v="FÍSICA APLICADA"/>
  </r>
  <r>
    <x v="14"/>
    <n v="16623516"/>
    <s v="FCYT"/>
    <n v="807"/>
    <s v="091L"/>
    <s v="GRUPO-B2"/>
    <s v="Física"/>
    <s v="GL"/>
    <s v="GRUPO DE LABORATORIO"/>
    <s v="091L"/>
    <s v="LABORATORIO DE FÍSICA"/>
    <s v="GRUPO-B2"/>
    <s v="Grupo de Laboratorio de Física"/>
    <s v="AN"/>
    <n v="16623516"/>
    <s v="BAÑARES"/>
    <s v="PALACIOS"/>
    <s v="PAULA"/>
    <s v="pabanare"/>
    <s v="paula.banares@unirioja.es"/>
    <n v="0.8"/>
    <m/>
    <x v="1"/>
    <n v="536"/>
    <s v="PROFESOR INTERINO"/>
    <s v="P06"/>
    <s v="TIEMPO PARCIAL (6+6 HORAS)"/>
    <s v="2018-09-18 00:00:00.0"/>
    <s v="null"/>
    <s v="PI101276"/>
    <s v="PROFESOR CONTRATADO INTERINO"/>
    <s v="R112"/>
    <x v="8"/>
    <n v="385"/>
    <s v="FÍSICA APLICADA"/>
  </r>
  <r>
    <x v="14"/>
    <n v="13122718"/>
    <s v="FCYT"/>
    <n v="807"/>
    <s v="091L"/>
    <s v="GRUPO-B3"/>
    <s v="Física"/>
    <s v="GL"/>
    <s v="GRUPO DE LABORATORIO"/>
    <s v="091L"/>
    <s v="LABORATORIO DE FÍSICA"/>
    <s v="GRUPO-B3"/>
    <s v="Grupo de Laboratorio de Física"/>
    <s v="AN"/>
    <n v="13122718"/>
    <s v="SIERRA"/>
    <s v="MURILLO"/>
    <s v="JOSÉ DANIEL"/>
    <s v="dsierra"/>
    <s v="daniel.sierra@unirioja.es"/>
    <n v="0.8"/>
    <m/>
    <x v="1"/>
    <n v="534"/>
    <s v="CONTRATADO DOCTOR -TIPO 1"/>
    <s v="C01"/>
    <s v="TIEMPO COMPLETO"/>
    <s v="2007-02-13 00:00:00.0"/>
    <s v="null"/>
    <s v="LD100611"/>
    <s v="PROFESOR CONTRATADO DOCTOR"/>
    <s v="R112"/>
    <x v="8"/>
    <n v="385"/>
    <s v="FÍSICA APLICADA"/>
  </r>
  <r>
    <x v="14"/>
    <n v="16623516"/>
    <s v="FCYT"/>
    <n v="807"/>
    <s v="091L"/>
    <s v="GRUPO-B3"/>
    <s v="Física"/>
    <s v="GL"/>
    <s v="GRUPO DE LABORATORIO"/>
    <s v="091L"/>
    <s v="LABORATORIO DE FÍSICA"/>
    <s v="GRUPO-B3"/>
    <s v="Grupo de Laboratorio de Física"/>
    <s v="AN"/>
    <n v="16623516"/>
    <s v="BAÑARES"/>
    <s v="PALACIOS"/>
    <s v="PAULA"/>
    <s v="pabanare"/>
    <s v="paula.banares@unirioja.es"/>
    <n v="0.8"/>
    <m/>
    <x v="1"/>
    <n v="536"/>
    <s v="PROFESOR INTERINO"/>
    <s v="P06"/>
    <s v="TIEMPO PARCIAL (6+6 HORAS)"/>
    <s v="2018-09-18 00:00:00.0"/>
    <s v="null"/>
    <s v="PI101276"/>
    <s v="PROFESOR CONTRATADO INTERINO"/>
    <s v="R112"/>
    <x v="8"/>
    <n v="385"/>
    <s v="FÍSICA APLICADA"/>
  </r>
  <r>
    <x v="14"/>
    <n v="13122718"/>
    <s v="FCYT"/>
    <n v="807"/>
    <s v="091L"/>
    <s v="GRUPO-B4"/>
    <s v="Física"/>
    <s v="GL"/>
    <s v="GRUPO DE LABORATORIO"/>
    <s v="091L"/>
    <s v="LABORATORIO DE FÍSICA"/>
    <s v="GRUPO-B4"/>
    <s v="Grupo de Laboratorio de Física"/>
    <s v="AN"/>
    <n v="13122718"/>
    <s v="SIERRA"/>
    <s v="MURILLO"/>
    <s v="JOSÉ DANIEL"/>
    <s v="dsierra"/>
    <s v="daniel.sierra@unirioja.es"/>
    <n v="1.6"/>
    <m/>
    <x v="1"/>
    <n v="534"/>
    <s v="CONTRATADO DOCTOR -TIPO 1"/>
    <s v="C01"/>
    <s v="TIEMPO COMPLETO"/>
    <s v="2007-02-13 00:00:00.0"/>
    <s v="null"/>
    <s v="LD100611"/>
    <s v="PROFESOR CONTRATADO DOCTOR"/>
    <s v="R112"/>
    <x v="8"/>
    <n v="385"/>
    <s v="FÍSICA APLICADA"/>
  </r>
  <r>
    <x v="14"/>
    <n v="13122718"/>
    <s v="FCYT"/>
    <n v="807"/>
    <s v="091L"/>
    <s v="GRUPO-B5"/>
    <s v="Física"/>
    <s v="GL"/>
    <s v="GRUPO DE LABORATORIO"/>
    <s v="091L"/>
    <s v="LABORATORIO DE FÍSICA"/>
    <s v="GRUPO-B5"/>
    <s v="Grupo de Laboratorio de Física"/>
    <s v="AN"/>
    <n v="13122718"/>
    <s v="SIERRA"/>
    <s v="MURILLO"/>
    <s v="JOSÉ DANIEL"/>
    <s v="dsierra"/>
    <s v="daniel.sierra@unirioja.es"/>
    <n v="1.6"/>
    <m/>
    <x v="1"/>
    <n v="534"/>
    <s v="CONTRATADO DOCTOR -TIPO 1"/>
    <s v="C01"/>
    <s v="TIEMPO COMPLETO"/>
    <s v="2007-02-13 00:00:00.0"/>
    <s v="null"/>
    <s v="LD100611"/>
    <s v="PROFESOR CONTRATADO DOCTOR"/>
    <s v="R112"/>
    <x v="8"/>
    <n v="385"/>
    <s v="FÍSICA APLICADA"/>
  </r>
  <r>
    <x v="14"/>
    <n v="16547976"/>
    <s v="FCYT"/>
    <n v="807"/>
    <s v="091R"/>
    <s v="GRUPO-B1"/>
    <s v="Física"/>
    <s v="GR"/>
    <s v="GRUPO REDUCIDO"/>
    <s v="091R"/>
    <s v="GRUPO REDUCIDO DE FÍSICA"/>
    <s v="GRUPO-B1"/>
    <s v="Grupo Reducido de Física"/>
    <s v="AN"/>
    <n v="16547976"/>
    <s v="IÑARREA"/>
    <s v="LAS HERAS"/>
    <s v="MANUEL"/>
    <s v="mheras"/>
    <s v="manuel.inarrea@unirioja.es"/>
    <n v="2.4"/>
    <m/>
    <x v="0"/>
    <n v="504"/>
    <s v="PROFESOR TITULAR UNIVERSIDAD"/>
    <s v="01R"/>
    <s v="TIEMPO COMPLETO REDUCIDO"/>
    <s v="2018-09-17 00:00:00.0"/>
    <s v="null"/>
    <s v="DF32324"/>
    <s v="PROFESOR TITULAR DE UNIVERSIDAD"/>
    <s v="R112"/>
    <x v="8"/>
    <n v="385"/>
    <s v="FÍSICA APLICADA"/>
  </r>
  <r>
    <x v="14"/>
    <n v="16547976"/>
    <s v="FCYT"/>
    <n v="807"/>
    <s v="091R"/>
    <s v="GRUPO-B2"/>
    <s v="Física"/>
    <s v="GR"/>
    <s v="GRUPO REDUCIDO"/>
    <s v="091R"/>
    <s v="GRUPO REDUCIDO DE FÍSICA"/>
    <s v="GRUPO-B2"/>
    <s v="Grupo Reducido de Física"/>
    <s v="AN"/>
    <n v="16547976"/>
    <s v="IÑARREA"/>
    <s v="LAS HERAS"/>
    <s v="MANUEL"/>
    <s v="mheras"/>
    <s v="manuel.inarrea@unirioja.es"/>
    <n v="2.4"/>
    <m/>
    <x v="0"/>
    <n v="504"/>
    <s v="PROFESOR TITULAR UNIVERSIDAD"/>
    <s v="01R"/>
    <s v="TIEMPO COMPLETO REDUCIDO"/>
    <s v="2018-09-17 00:00:00.0"/>
    <s v="null"/>
    <s v="DF32324"/>
    <s v="PROFESOR TITULAR DE UNIVERSIDAD"/>
    <s v="R112"/>
    <x v="8"/>
    <n v="385"/>
    <s v="FÍSICA APLICADA"/>
  </r>
  <r>
    <x v="14"/>
    <n v="16547976"/>
    <s v="FCYT"/>
    <n v="807"/>
    <s v="091R"/>
    <s v="GRUPO-B3"/>
    <s v="Física"/>
    <s v="GR"/>
    <s v="GRUPO REDUCIDO"/>
    <s v="091R"/>
    <s v="GRUPO REDUCIDO DE FÍSICA"/>
    <s v="GRUPO-B3"/>
    <s v="Grupo Reducido de Física"/>
    <s v="AN"/>
    <n v="16547976"/>
    <s v="IÑARREA"/>
    <s v="LAS HERAS"/>
    <s v="MANUEL"/>
    <s v="mheras"/>
    <s v="manuel.inarrea@unirioja.es"/>
    <n v="2.4"/>
    <m/>
    <x v="0"/>
    <n v="504"/>
    <s v="PROFESOR TITULAR UNIVERSIDAD"/>
    <s v="01R"/>
    <s v="TIEMPO COMPLETO REDUCIDO"/>
    <s v="2018-09-17 00:00:00.0"/>
    <s v="null"/>
    <s v="DF32324"/>
    <s v="PROFESOR TITULAR DE UNIVERSIDAD"/>
    <s v="R112"/>
    <x v="8"/>
    <n v="385"/>
    <s v="FÍSICA APLICADA"/>
  </r>
  <r>
    <x v="12"/>
    <n v="16546065"/>
    <s v="FCYT"/>
    <n v="808"/>
    <s v="092G"/>
    <s v="GRUPO-A"/>
    <s v="Matemáticas I"/>
    <s v="GG"/>
    <s v="GRUPO GRANDE"/>
    <s v="092G"/>
    <s v="GRUPO GRANDE DE MATEMÁTICAS I"/>
    <s v="GRUPO-A"/>
    <s v="Grupo Grande de MATEMÁTICAS I"/>
    <s v="1S"/>
    <n v="16546065"/>
    <s v="GUTIÉRREZ"/>
    <s v="JIMÉNEZ"/>
    <s v="JOSÉ MANUEL"/>
    <s v="jmguti"/>
    <s v="jmguti@unirioja.es"/>
    <n v="4"/>
    <n v="4"/>
    <x v="1"/>
    <n v="504"/>
    <s v="PROFESOR TITULAR UNIVERSIDAD"/>
    <s v="01R"/>
    <s v="TIEMPO COMPLETO REDUCIDO"/>
    <s v="2012-09-01 00:00:00.0"/>
    <s v="null"/>
    <s v="DF32266"/>
    <s v="TITULAR DE UNIVERSIDAD"/>
    <s v="R111"/>
    <x v="7"/>
    <n v="595"/>
    <s v="MATEMÁTICA APLICADA"/>
  </r>
  <r>
    <x v="12"/>
    <n v="16574152"/>
    <s v="FCYT"/>
    <n v="808"/>
    <s v="092I"/>
    <s v="GRUPO-A1"/>
    <s v="Matemáticas I"/>
    <s v="GI"/>
    <s v="GRUPO DE INFORMÁTICA"/>
    <s v="092I"/>
    <s v="INFORMÁTICA DE MATEMÁTICAS I"/>
    <s v="GRUPO-A1"/>
    <s v="Grupo de Informática de Matemáticas I"/>
    <s v="1S"/>
    <n v="16574152"/>
    <s v="PASCUAL"/>
    <s v="LERÍA"/>
    <s v="ANA ISABEL"/>
    <s v="aipasc"/>
    <s v="aipasc@unirioja.es"/>
    <n v="1"/>
    <n v="1"/>
    <x v="1"/>
    <n v="504"/>
    <s v="PROFESOR TITULAR UNIVERSIDAD"/>
    <s v="C01"/>
    <s v="TIEMPO COMPLETO"/>
    <s v="2018-12-18 00:00:00.0"/>
    <s v="null"/>
    <s v="DF32267"/>
    <s v="TITULAR DE UNIVERSIDAD"/>
    <s v="R111"/>
    <x v="7"/>
    <n v="595"/>
    <s v="MATEMÁTICA APLICADA"/>
  </r>
  <r>
    <x v="12"/>
    <n v="16574152"/>
    <s v="FCYT"/>
    <n v="808"/>
    <s v="092I"/>
    <s v="GRUPO-A2"/>
    <s v="Matemáticas I"/>
    <s v="GI"/>
    <s v="GRUPO DE INFORMÁTICA"/>
    <s v="092I"/>
    <s v="INFORMÁTICA DE MATEMÁTICAS I"/>
    <s v="GRUPO-A2"/>
    <s v="Grupo de Informática de Matemáticas I"/>
    <s v="1S"/>
    <n v="16574152"/>
    <s v="PASCUAL"/>
    <s v="LERÍA"/>
    <s v="ANA ISABEL"/>
    <s v="aipasc"/>
    <s v="aipasc@unirioja.es"/>
    <n v="1"/>
    <n v="1"/>
    <x v="1"/>
    <n v="504"/>
    <s v="PROFESOR TITULAR UNIVERSIDAD"/>
    <s v="C01"/>
    <s v="TIEMPO COMPLETO"/>
    <s v="2018-12-18 00:00:00.0"/>
    <s v="null"/>
    <s v="DF32267"/>
    <s v="TITULAR DE UNIVERSIDAD"/>
    <s v="R111"/>
    <x v="7"/>
    <n v="595"/>
    <s v="MATEMÁTICA APLICADA"/>
  </r>
  <r>
    <x v="12"/>
    <n v="16546065"/>
    <s v="FCYT"/>
    <n v="808"/>
    <s v="092I"/>
    <s v="GRUPO-A3"/>
    <s v="Matemáticas I"/>
    <s v="GI"/>
    <s v="GRUPO DE INFORMÁTICA"/>
    <s v="092I"/>
    <s v="INFORMÁTICA DE MATEMÁTICAS I"/>
    <s v="GRUPO-A3"/>
    <s v="Grupo de Informática de Matemáticas I"/>
    <s v="1S"/>
    <n v="16546065"/>
    <s v="GUTIÉRREZ"/>
    <s v="JIMÉNEZ"/>
    <s v="JOSÉ MANUEL"/>
    <s v="jmguti"/>
    <s v="jmguti@unirioja.es"/>
    <n v="1"/>
    <n v="1"/>
    <x v="1"/>
    <n v="504"/>
    <s v="PROFESOR TITULAR UNIVERSIDAD"/>
    <s v="01R"/>
    <s v="TIEMPO COMPLETO REDUCIDO"/>
    <s v="2012-09-01 00:00:00.0"/>
    <s v="null"/>
    <s v="DF32266"/>
    <s v="TITULAR DE UNIVERSIDAD"/>
    <s v="R111"/>
    <x v="7"/>
    <n v="595"/>
    <s v="MATEMÁTICA APLICADA"/>
  </r>
  <r>
    <x v="12"/>
    <n v="16546065"/>
    <s v="FCYT"/>
    <n v="808"/>
    <s v="092R"/>
    <s v="GRUPO-A1"/>
    <s v="Matemáticas I"/>
    <s v="GR"/>
    <s v="GRUPO REDUCIDO"/>
    <s v="092R"/>
    <s v="GRUPO REDUCIDO DE MATEMÁTICAS I"/>
    <s v="GRUPO-A1"/>
    <s v="Grupo Reducido de Matemáticas I"/>
    <s v="1S"/>
    <n v="16546065"/>
    <s v="GUTIÉRREZ"/>
    <s v="JIMÉNEZ"/>
    <s v="JOSÉ MANUEL"/>
    <s v="jmguti"/>
    <s v="jmguti@unirioja.es"/>
    <n v="1"/>
    <n v="1"/>
    <x v="1"/>
    <n v="504"/>
    <s v="PROFESOR TITULAR UNIVERSIDAD"/>
    <s v="01R"/>
    <s v="TIEMPO COMPLETO REDUCIDO"/>
    <s v="2012-09-01 00:00:00.0"/>
    <s v="null"/>
    <s v="DF32266"/>
    <s v="TITULAR DE UNIVERSIDAD"/>
    <s v="R111"/>
    <x v="7"/>
    <n v="595"/>
    <s v="MATEMÁTICA APLICADA"/>
  </r>
  <r>
    <x v="12"/>
    <n v="16546065"/>
    <s v="FCYT"/>
    <n v="808"/>
    <s v="092R"/>
    <s v="GRUPO-A2"/>
    <s v="Matemáticas I"/>
    <s v="GR"/>
    <s v="GRUPO REDUCIDO"/>
    <s v="092R"/>
    <s v="GRUPO REDUCIDO DE MATEMÁTICAS I"/>
    <s v="GRUPO-A2"/>
    <s v="Grupo Reducido de Matemáticas I"/>
    <s v="1S"/>
    <n v="16546065"/>
    <s v="GUTIÉRREZ"/>
    <s v="JIMÉNEZ"/>
    <s v="JOSÉ MANUEL"/>
    <s v="jmguti"/>
    <s v="jmguti@unirioja.es"/>
    <n v="1"/>
    <n v="1"/>
    <x v="1"/>
    <n v="504"/>
    <s v="PROFESOR TITULAR UNIVERSIDAD"/>
    <s v="01R"/>
    <s v="TIEMPO COMPLETO REDUCIDO"/>
    <s v="2012-09-01 00:00:00.0"/>
    <s v="null"/>
    <s v="DF32266"/>
    <s v="TITULAR DE UNIVERSIDAD"/>
    <s v="R111"/>
    <x v="7"/>
    <n v="595"/>
    <s v="MATEMÁTICA APLICADA"/>
  </r>
  <r>
    <x v="13"/>
    <n v="16530493"/>
    <s v="FCYT"/>
    <n v="808"/>
    <s v="092G"/>
    <s v="GRUPO-B"/>
    <s v="Matemáticas I"/>
    <s v="GG"/>
    <s v="GRUPO GRANDE"/>
    <s v="092G"/>
    <s v="GRUPO GRANDE DE MATEMÁTICAS I"/>
    <s v="GRUPO-B"/>
    <s v="Grupo Grande de MATEMÁTICAS I"/>
    <s v="1S"/>
    <n v="16530493"/>
    <s v="VARONA"/>
    <s v="MALUMBRES"/>
    <s v="JUAN LUIS"/>
    <s v="jvarona"/>
    <s v="jvarona@unirioja.es"/>
    <n v="4"/>
    <n v="4"/>
    <x v="1"/>
    <n v="500"/>
    <s v="CATEDRATICO DE UNIVERSIDAD"/>
    <s v="01R"/>
    <s v="TIEMPO COMPLETO REDUCIDO"/>
    <s v="2012-09-01 00:00:00.0"/>
    <s v="null"/>
    <s v="DF100234"/>
    <s v="CATEDRÁTICO DE UNIVERSIDAD"/>
    <s v="R111"/>
    <x v="7"/>
    <n v="595"/>
    <s v="MATEMÁTICA APLICADA"/>
  </r>
  <r>
    <x v="13"/>
    <n v="16546065"/>
    <s v="FCYT"/>
    <n v="808"/>
    <s v="092I"/>
    <s v="GRUPO-B1"/>
    <s v="Matemáticas I"/>
    <s v="GI"/>
    <s v="GRUPO DE INFORMÁTICA"/>
    <s v="092I"/>
    <s v="INFORMÁTICA DE MATEMÁTICAS I"/>
    <s v="GRUPO-B1"/>
    <s v="Grupo de Informática de Matemáticas I"/>
    <s v="1S"/>
    <n v="16546065"/>
    <s v="GUTIÉRREZ"/>
    <s v="JIMÉNEZ"/>
    <s v="JOSÉ MANUEL"/>
    <s v="jmguti"/>
    <s v="jmguti@unirioja.es"/>
    <n v="1"/>
    <n v="1"/>
    <x v="1"/>
    <n v="504"/>
    <s v="PROFESOR TITULAR UNIVERSIDAD"/>
    <s v="01R"/>
    <s v="TIEMPO COMPLETO REDUCIDO"/>
    <s v="2012-09-01 00:00:00.0"/>
    <s v="null"/>
    <s v="DF32266"/>
    <s v="TITULAR DE UNIVERSIDAD"/>
    <s v="R111"/>
    <x v="7"/>
    <n v="595"/>
    <s v="MATEMÁTICA APLICADA"/>
  </r>
  <r>
    <x v="13"/>
    <n v="16546065"/>
    <s v="FCYT"/>
    <n v="808"/>
    <s v="092I"/>
    <s v="GRUPO-B2"/>
    <s v="Matemáticas I"/>
    <s v="GI"/>
    <s v="GRUPO DE INFORMÁTICA"/>
    <s v="092I"/>
    <s v="INFORMÁTICA DE MATEMÁTICAS I"/>
    <s v="GRUPO-B2"/>
    <s v="Grupo de Informática de Matemáticas I"/>
    <s v="1S"/>
    <n v="16546065"/>
    <s v="GUTIÉRREZ"/>
    <s v="JIMÉNEZ"/>
    <s v="JOSÉ MANUEL"/>
    <s v="jmguti"/>
    <s v="jmguti@unirioja.es"/>
    <n v="1"/>
    <n v="1"/>
    <x v="1"/>
    <n v="504"/>
    <s v="PROFESOR TITULAR UNIVERSIDAD"/>
    <s v="01R"/>
    <s v="TIEMPO COMPLETO REDUCIDO"/>
    <s v="2012-09-01 00:00:00.0"/>
    <s v="null"/>
    <s v="DF32266"/>
    <s v="TITULAR DE UNIVERSIDAD"/>
    <s v="R111"/>
    <x v="7"/>
    <n v="595"/>
    <s v="MATEMÁTICA APLICADA"/>
  </r>
  <r>
    <x v="13"/>
    <n v="16546065"/>
    <s v="FCYT"/>
    <n v="808"/>
    <s v="092I"/>
    <s v="GRUPO-B3"/>
    <s v="Matemáticas I"/>
    <s v="GI"/>
    <s v="GRUPO DE INFORMÁTICA"/>
    <s v="092I"/>
    <s v="INFORMÁTICA DE MATEMÁTICAS I"/>
    <s v="GRUPO-B3"/>
    <s v="Grupo de Informática de Matemáticas I"/>
    <s v="1S"/>
    <n v="16546065"/>
    <s v="GUTIÉRREZ"/>
    <s v="JIMÉNEZ"/>
    <s v="JOSÉ MANUEL"/>
    <s v="jmguti"/>
    <s v="jmguti@unirioja.es"/>
    <n v="1"/>
    <n v="1"/>
    <x v="1"/>
    <n v="504"/>
    <s v="PROFESOR TITULAR UNIVERSIDAD"/>
    <s v="01R"/>
    <s v="TIEMPO COMPLETO REDUCIDO"/>
    <s v="2012-09-01 00:00:00.0"/>
    <s v="null"/>
    <s v="DF32266"/>
    <s v="TITULAR DE UNIVERSIDAD"/>
    <s v="R111"/>
    <x v="7"/>
    <n v="595"/>
    <s v="MATEMÁTICA APLICADA"/>
  </r>
  <r>
    <x v="13"/>
    <n v="16530493"/>
    <s v="FCYT"/>
    <n v="808"/>
    <s v="092R"/>
    <s v="GRUPO-B1"/>
    <s v="Matemáticas I"/>
    <s v="GR"/>
    <s v="GRUPO REDUCIDO"/>
    <s v="092R"/>
    <s v="GRUPO REDUCIDO DE MATEMÁTICAS I"/>
    <s v="GRUPO-B1"/>
    <s v="Grupo Reducido de Matemáticas I"/>
    <s v="1S"/>
    <n v="16530493"/>
    <s v="VARONA"/>
    <s v="MALUMBRES"/>
    <s v="JUAN LUIS"/>
    <s v="jvarona"/>
    <s v="jvarona@unirioja.es"/>
    <n v="1"/>
    <n v="1"/>
    <x v="1"/>
    <n v="500"/>
    <s v="CATEDRATICO DE UNIVERSIDAD"/>
    <s v="01R"/>
    <s v="TIEMPO COMPLETO REDUCIDO"/>
    <s v="2012-09-01 00:00:00.0"/>
    <s v="null"/>
    <s v="DF100234"/>
    <s v="CATEDRÁTICO DE UNIVERSIDAD"/>
    <s v="R111"/>
    <x v="7"/>
    <n v="595"/>
    <s v="MATEMÁTICA APLICADA"/>
  </r>
  <r>
    <x v="13"/>
    <n v="16530493"/>
    <s v="FCYT"/>
    <n v="808"/>
    <s v="092R"/>
    <s v="GRUPO-B2"/>
    <s v="Matemáticas I"/>
    <s v="GR"/>
    <s v="GRUPO REDUCIDO"/>
    <s v="092R"/>
    <s v="GRUPO REDUCIDO DE MATEMÁTICAS I"/>
    <s v="GRUPO-B2"/>
    <s v="Grupo Reducido de Matemáticas I"/>
    <s v="1S"/>
    <n v="16530493"/>
    <s v="VARONA"/>
    <s v="MALUMBRES"/>
    <s v="JUAN LUIS"/>
    <s v="jvarona"/>
    <s v="jvarona@unirioja.es"/>
    <n v="1"/>
    <n v="1"/>
    <x v="1"/>
    <n v="500"/>
    <s v="CATEDRATICO DE UNIVERSIDAD"/>
    <s v="01R"/>
    <s v="TIEMPO COMPLETO REDUCIDO"/>
    <s v="2012-09-01 00:00:00.0"/>
    <s v="null"/>
    <s v="DF100234"/>
    <s v="CATEDRÁTICO DE UNIVERSIDAD"/>
    <s v="R111"/>
    <x v="7"/>
    <n v="595"/>
    <s v="MATEMÁTICA APLICADA"/>
  </r>
  <r>
    <x v="13"/>
    <n v="16530493"/>
    <s v="FCYT"/>
    <n v="808"/>
    <s v="092R"/>
    <s v="GRUPO-B3"/>
    <s v="Matemáticas I"/>
    <s v="GR"/>
    <s v="GRUPO REDUCIDO"/>
    <s v="092R"/>
    <s v="GRUPO REDUCIDO DE MATEMÁTICAS I"/>
    <s v="GRUPO-B3"/>
    <s v="Grupo Reducido de Matemáticas I"/>
    <s v="1S"/>
    <n v="16530493"/>
    <s v="VARONA"/>
    <s v="MALUMBRES"/>
    <s v="JUAN LUIS"/>
    <s v="jvarona"/>
    <s v="jvarona@unirioja.es"/>
    <n v="1"/>
    <n v="1"/>
    <x v="1"/>
    <n v="500"/>
    <s v="CATEDRATICO DE UNIVERSIDAD"/>
    <s v="01R"/>
    <s v="TIEMPO COMPLETO REDUCIDO"/>
    <s v="2012-09-01 00:00:00.0"/>
    <s v="null"/>
    <s v="DF100234"/>
    <s v="CATEDRÁTICO DE UNIVERSIDAD"/>
    <s v="R111"/>
    <x v="7"/>
    <n v="595"/>
    <s v="MATEMÁTICA APLICADA"/>
  </r>
  <r>
    <x v="14"/>
    <n v="16530493"/>
    <s v="FCYT"/>
    <n v="808"/>
    <s v="092G"/>
    <s v="GRUPO-B"/>
    <s v="Matemáticas I"/>
    <s v="GG"/>
    <s v="GRUPO GRANDE"/>
    <s v="092G"/>
    <s v="GRUPO GRANDE DE MATEMÁTICAS I"/>
    <s v="GRUPO-B"/>
    <s v="Grupo Grande de MATEMÁTICAS I"/>
    <s v="1S"/>
    <n v="16530493"/>
    <s v="VARONA"/>
    <s v="MALUMBRES"/>
    <s v="JUAN LUIS"/>
    <s v="jvarona"/>
    <s v="jvarona@unirioja.es"/>
    <n v="4"/>
    <m/>
    <x v="1"/>
    <n v="500"/>
    <s v="CATEDRATICO DE UNIVERSIDAD"/>
    <s v="01R"/>
    <s v="TIEMPO COMPLETO REDUCIDO"/>
    <s v="2012-09-01 00:00:00.0"/>
    <s v="null"/>
    <s v="DF100234"/>
    <s v="CATEDRÁTICO DE UNIVERSIDAD"/>
    <s v="R111"/>
    <x v="7"/>
    <n v="595"/>
    <s v="MATEMÁTICA APLICADA"/>
  </r>
  <r>
    <x v="14"/>
    <n v="16546065"/>
    <s v="FCYT"/>
    <n v="808"/>
    <s v="092I"/>
    <s v="GRUPO-B1"/>
    <s v="Matemáticas I"/>
    <s v="GI"/>
    <s v="GRUPO DE INFORMÁTICA"/>
    <s v="092I"/>
    <s v="INFORMÁTICA DE MATEMÁTICAS I"/>
    <s v="GRUPO-B1"/>
    <s v="Grupo de Informática de Matemáticas I"/>
    <s v="1S"/>
    <n v="16546065"/>
    <s v="GUTIÉRREZ"/>
    <s v="JIMÉNEZ"/>
    <s v="JOSÉ MANUEL"/>
    <s v="jmguti"/>
    <s v="jmguti@unirioja.es"/>
    <n v="1"/>
    <m/>
    <x v="1"/>
    <n v="504"/>
    <s v="PROFESOR TITULAR UNIVERSIDAD"/>
    <s v="01R"/>
    <s v="TIEMPO COMPLETO REDUCIDO"/>
    <s v="2012-09-01 00:00:00.0"/>
    <s v="null"/>
    <s v="DF32266"/>
    <s v="TITULAR DE UNIVERSIDAD"/>
    <s v="R111"/>
    <x v="7"/>
    <n v="595"/>
    <s v="MATEMÁTICA APLICADA"/>
  </r>
  <r>
    <x v="14"/>
    <n v="16546065"/>
    <s v="FCYT"/>
    <n v="808"/>
    <s v="092I"/>
    <s v="GRUPO-B2"/>
    <s v="Matemáticas I"/>
    <s v="GI"/>
    <s v="GRUPO DE INFORMÁTICA"/>
    <s v="092I"/>
    <s v="INFORMÁTICA DE MATEMÁTICAS I"/>
    <s v="GRUPO-B2"/>
    <s v="Grupo de Informática de Matemáticas I"/>
    <s v="1S"/>
    <n v="16546065"/>
    <s v="GUTIÉRREZ"/>
    <s v="JIMÉNEZ"/>
    <s v="JOSÉ MANUEL"/>
    <s v="jmguti"/>
    <s v="jmguti@unirioja.es"/>
    <n v="1"/>
    <m/>
    <x v="1"/>
    <n v="504"/>
    <s v="PROFESOR TITULAR UNIVERSIDAD"/>
    <s v="01R"/>
    <s v="TIEMPO COMPLETO REDUCIDO"/>
    <s v="2012-09-01 00:00:00.0"/>
    <s v="null"/>
    <s v="DF32266"/>
    <s v="TITULAR DE UNIVERSIDAD"/>
    <s v="R111"/>
    <x v="7"/>
    <n v="595"/>
    <s v="MATEMÁTICA APLICADA"/>
  </r>
  <r>
    <x v="14"/>
    <n v="16546065"/>
    <s v="FCYT"/>
    <n v="808"/>
    <s v="092I"/>
    <s v="GRUPO-B3"/>
    <s v="Matemáticas I"/>
    <s v="GI"/>
    <s v="GRUPO DE INFORMÁTICA"/>
    <s v="092I"/>
    <s v="INFORMÁTICA DE MATEMÁTICAS I"/>
    <s v="GRUPO-B3"/>
    <s v="Grupo de Informática de Matemáticas I"/>
    <s v="1S"/>
    <n v="16546065"/>
    <s v="GUTIÉRREZ"/>
    <s v="JIMÉNEZ"/>
    <s v="JOSÉ MANUEL"/>
    <s v="jmguti"/>
    <s v="jmguti@unirioja.es"/>
    <n v="1"/>
    <m/>
    <x v="1"/>
    <n v="504"/>
    <s v="PROFESOR TITULAR UNIVERSIDAD"/>
    <s v="01R"/>
    <s v="TIEMPO COMPLETO REDUCIDO"/>
    <s v="2012-09-01 00:00:00.0"/>
    <s v="null"/>
    <s v="DF32266"/>
    <s v="TITULAR DE UNIVERSIDAD"/>
    <s v="R111"/>
    <x v="7"/>
    <n v="595"/>
    <s v="MATEMÁTICA APLICADA"/>
  </r>
  <r>
    <x v="14"/>
    <n v="16530493"/>
    <s v="FCYT"/>
    <n v="808"/>
    <s v="092R"/>
    <s v="GRUPO-B1"/>
    <s v="Matemáticas I"/>
    <s v="GR"/>
    <s v="GRUPO REDUCIDO"/>
    <s v="092R"/>
    <s v="GRUPO REDUCIDO DE MATEMÁTICAS I"/>
    <s v="GRUPO-B1"/>
    <s v="Grupo Reducido de Matemáticas I"/>
    <s v="1S"/>
    <n v="16530493"/>
    <s v="VARONA"/>
    <s v="MALUMBRES"/>
    <s v="JUAN LUIS"/>
    <s v="jvarona"/>
    <s v="jvarona@unirioja.es"/>
    <n v="1"/>
    <m/>
    <x v="1"/>
    <n v="500"/>
    <s v="CATEDRATICO DE UNIVERSIDAD"/>
    <s v="01R"/>
    <s v="TIEMPO COMPLETO REDUCIDO"/>
    <s v="2012-09-01 00:00:00.0"/>
    <s v="null"/>
    <s v="DF100234"/>
    <s v="CATEDRÁTICO DE UNIVERSIDAD"/>
    <s v="R111"/>
    <x v="7"/>
    <n v="595"/>
    <s v="MATEMÁTICA APLICADA"/>
  </r>
  <r>
    <x v="14"/>
    <n v="16530493"/>
    <s v="FCYT"/>
    <n v="808"/>
    <s v="092R"/>
    <s v="GRUPO-B2"/>
    <s v="Matemáticas I"/>
    <s v="GR"/>
    <s v="GRUPO REDUCIDO"/>
    <s v="092R"/>
    <s v="GRUPO REDUCIDO DE MATEMÁTICAS I"/>
    <s v="GRUPO-B2"/>
    <s v="Grupo Reducido de Matemáticas I"/>
    <s v="1S"/>
    <n v="16530493"/>
    <s v="VARONA"/>
    <s v="MALUMBRES"/>
    <s v="JUAN LUIS"/>
    <s v="jvarona"/>
    <s v="jvarona@unirioja.es"/>
    <n v="1"/>
    <m/>
    <x v="1"/>
    <n v="500"/>
    <s v="CATEDRATICO DE UNIVERSIDAD"/>
    <s v="01R"/>
    <s v="TIEMPO COMPLETO REDUCIDO"/>
    <s v="2012-09-01 00:00:00.0"/>
    <s v="null"/>
    <s v="DF100234"/>
    <s v="CATEDRÁTICO DE UNIVERSIDAD"/>
    <s v="R111"/>
    <x v="7"/>
    <n v="595"/>
    <s v="MATEMÁTICA APLICADA"/>
  </r>
  <r>
    <x v="14"/>
    <n v="16530493"/>
    <s v="FCYT"/>
    <n v="808"/>
    <s v="092R"/>
    <s v="GRUPO-B3"/>
    <s v="Matemáticas I"/>
    <s v="GR"/>
    <s v="GRUPO REDUCIDO"/>
    <s v="092R"/>
    <s v="GRUPO REDUCIDO DE MATEMÁTICAS I"/>
    <s v="GRUPO-B3"/>
    <s v="Grupo Reducido de Matemáticas I"/>
    <s v="1S"/>
    <n v="16530493"/>
    <s v="VARONA"/>
    <s v="MALUMBRES"/>
    <s v="JUAN LUIS"/>
    <s v="jvarona"/>
    <s v="jvarona@unirioja.es"/>
    <n v="1"/>
    <m/>
    <x v="1"/>
    <n v="500"/>
    <s v="CATEDRATICO DE UNIVERSIDAD"/>
    <s v="01R"/>
    <s v="TIEMPO COMPLETO REDUCIDO"/>
    <s v="2012-09-01 00:00:00.0"/>
    <s v="null"/>
    <s v="DF100234"/>
    <s v="CATEDRÁTICO DE UNIVERSIDAD"/>
    <s v="R111"/>
    <x v="7"/>
    <n v="595"/>
    <s v="MATEMÁTICA APLICADA"/>
  </r>
  <r>
    <x v="12"/>
    <n v="8797523"/>
    <s v="FCYT"/>
    <n v="809"/>
    <s v="093G"/>
    <s v="GRUPO-A"/>
    <s v="Biología"/>
    <s v="GG"/>
    <s v="GRUPO GRANDE"/>
    <s v="093G"/>
    <s v="GRUPO GRANDE DE BIOLOGÍA"/>
    <s v="GRUPO-A"/>
    <s v="Grupo Grande de BIOLOGÍA"/>
    <s v="1S"/>
    <n v="8797523"/>
    <s v="NÚÑEZ"/>
    <s v="OLIVERA"/>
    <s v="ENCARNACIÓN"/>
    <s v="eolivera"/>
    <s v="encarnacion.nunez@unirioja.es"/>
    <n v="0"/>
    <n v="0"/>
    <x v="0"/>
    <s v="A-0500"/>
    <s v="CATEDRATICO DE UNIVERSIDAD"/>
    <s v="01R"/>
    <s v="TIEMPO COMPLETO REDUCIDO"/>
    <s v="2015-09-15 00:00:00.0"/>
    <s v="null"/>
    <s v="DF100277"/>
    <s v="CATEDRÁTICO DE UNIVERSIDAD"/>
    <s v="R101"/>
    <x v="4"/>
    <n v="412"/>
    <s v="FISIOLOGÍA VEGETAL"/>
  </r>
  <r>
    <x v="12"/>
    <n v="16531083"/>
    <s v="FCYT"/>
    <n v="809"/>
    <s v="093G"/>
    <s v="GRUPO-A"/>
    <s v="Biología"/>
    <s v="GG"/>
    <s v="GRUPO GRANDE"/>
    <s v="093G"/>
    <s v="GRUPO GRANDE DE BIOLOGÍA"/>
    <s v="GRUPO-A"/>
    <s v="Grupo Grande de BIOLOGÍA"/>
    <s v="1S"/>
    <n v="16531083"/>
    <s v="TOMÁS"/>
    <s v="LAS HERAS"/>
    <s v="RAFAEL"/>
    <s v="ratomas"/>
    <s v="rafael.tomas@unirioja.es"/>
    <n v="3.6"/>
    <n v="3.6"/>
    <x v="0"/>
    <n v="504"/>
    <s v="PROFESOR TITULAR UNIVERSIDAD"/>
    <s v="01R"/>
    <s v="TIEMPO COMPLETO REDUCIDO"/>
    <s v="2017-09-15 00:00:00.0"/>
    <s v="null"/>
    <s v="DF100086"/>
    <s v="TITULAR DE ESCUELA UNIVERSITARIA"/>
    <s v="R101"/>
    <x v="4"/>
    <n v="412"/>
    <s v="FISIOLOGÍA VEGETAL"/>
  </r>
  <r>
    <x v="12"/>
    <n v="16532287"/>
    <s v="FCYT"/>
    <n v="809"/>
    <s v="093L"/>
    <s v="GRUPO-A1"/>
    <s v="Biología"/>
    <s v="GL"/>
    <s v="GRUPO DE LABORATORIO"/>
    <s v="093L"/>
    <s v="GRUPO LABORATORIO DE BIOLOGÍA"/>
    <s v="GRUPO-A1"/>
    <s v="Grupo de Laboratorio de BIOLOGÍA"/>
    <s v="1S"/>
    <n v="16532287"/>
    <s v="MARTÍNEZ"/>
    <s v="ABAIGAR"/>
    <s v="JAVIER"/>
    <s v="jabaigar"/>
    <s v="javier.martinez@unirioja.es"/>
    <n v="0.65"/>
    <n v="0.65"/>
    <x v="0"/>
    <n v="500"/>
    <s v="CATEDRATICO DE UNIVERSIDAD"/>
    <s v="01R"/>
    <s v="TIEMPO COMPLETO REDUCIDO"/>
    <s v="2014-09-15 00:00:00.0"/>
    <s v="null"/>
    <s v="DF100229"/>
    <s v="CATEDRÁTICO DE UNIVERSIDAD"/>
    <s v="R101"/>
    <x v="4"/>
    <n v="63"/>
    <s v="BOTÁNICA"/>
  </r>
  <r>
    <x v="12"/>
    <n v="16603952"/>
    <s v="FCYT"/>
    <n v="809"/>
    <s v="093L"/>
    <s v="GRUPO-A1"/>
    <s v="Biología"/>
    <s v="GL"/>
    <s v="GRUPO DE LABORATORIO"/>
    <s v="093L"/>
    <s v="GRUPO LABORATORIO DE BIOLOGÍA"/>
    <s v="GRUPO-A1"/>
    <s v="Grupo de Laboratorio de BIOLOGÍA"/>
    <s v="1S"/>
    <n v="16603952"/>
    <s v="MONFORTE"/>
    <s v="LÓPEZ"/>
    <s v="LAURA"/>
    <s v="lamonfor"/>
    <s v="laura.monforte@unirioja.es"/>
    <n v="1.5"/>
    <n v="1.5"/>
    <x v="0"/>
    <n v="7081"/>
    <s v="AYUDANTE (DOCTOR)"/>
    <s v="C01"/>
    <s v="TIEMPO COMPLETO"/>
    <s v="2018-09-17 00:00:00.0"/>
    <s v="2021-09-16 00:00:00.0"/>
    <s v="PI101345"/>
    <s v="PROFESOR AYUDANTE DOCTOR"/>
    <s v="R101"/>
    <x v="4"/>
    <n v="412"/>
    <s v="FISIOLOGÍA VEGETAL"/>
  </r>
  <r>
    <x v="12"/>
    <n v="16603964"/>
    <s v="FCYT"/>
    <n v="809"/>
    <s v="093L"/>
    <s v="GRUPO-A1"/>
    <s v="Biología"/>
    <s v="GL"/>
    <s v="GRUPO DE LABORATORIO"/>
    <s v="093L"/>
    <s v="GRUPO LABORATORIO DE BIOLOGÍA"/>
    <s v="GRUPO-A1"/>
    <s v="Grupo de Laboratorio de BIOLOGÍA"/>
    <s v="1S"/>
    <n v="16603964"/>
    <s v="DEL CASTILLO"/>
    <s v="ALONSO"/>
    <s v="MARÍA ÁNGELES"/>
    <s v="macastil"/>
    <s v="maria-angeles-del.castillo@alum.unirioja.es"/>
    <n v="0.25"/>
    <n v="0.25"/>
    <x v="1"/>
    <n v="121"/>
    <s v="PERSONAL INVESTIGADOR EN FORMACIÓN"/>
    <n v="0"/>
    <s v="_"/>
    <s v="2014-09-01 00:00:00.0"/>
    <s v="2019-01-29 00:00:00.0"/>
    <s v="D01BECARIO1"/>
    <s v="PERSONAL INVESTIGADOR PREDOCTORAL EN FORMACIÓN"/>
    <s v="R101"/>
    <x v="4"/>
    <n v="412"/>
    <s v="FISIOLOGÍA VEGETAL"/>
  </r>
  <r>
    <x v="12"/>
    <n v="16532287"/>
    <s v="FCYT"/>
    <n v="809"/>
    <s v="093L"/>
    <s v="GRUPO-A2"/>
    <s v="Biología"/>
    <s v="GL"/>
    <s v="GRUPO DE LABORATORIO"/>
    <s v="093L"/>
    <s v="GRUPO LABORATORIO DE BIOLOGÍA"/>
    <s v="GRUPO-A2"/>
    <s v="Grupo de Laboratorio de BIOLOGÍA"/>
    <s v="1S"/>
    <n v="16532287"/>
    <s v="MARTÍNEZ"/>
    <s v="ABAIGAR"/>
    <s v="JAVIER"/>
    <s v="jabaigar"/>
    <s v="javier.martinez@unirioja.es"/>
    <n v="0.65"/>
    <n v="0.65"/>
    <x v="0"/>
    <n v="500"/>
    <s v="CATEDRATICO DE UNIVERSIDAD"/>
    <s v="01R"/>
    <s v="TIEMPO COMPLETO REDUCIDO"/>
    <s v="2014-09-15 00:00:00.0"/>
    <s v="null"/>
    <s v="DF100229"/>
    <s v="CATEDRÁTICO DE UNIVERSIDAD"/>
    <s v="R101"/>
    <x v="4"/>
    <n v="63"/>
    <s v="BOTÁNICA"/>
  </r>
  <r>
    <x v="12"/>
    <n v="16603952"/>
    <s v="FCYT"/>
    <n v="809"/>
    <s v="093L"/>
    <s v="GRUPO-A2"/>
    <s v="Biología"/>
    <s v="GL"/>
    <s v="GRUPO DE LABORATORIO"/>
    <s v="093L"/>
    <s v="GRUPO LABORATORIO DE BIOLOGÍA"/>
    <s v="GRUPO-A2"/>
    <s v="Grupo de Laboratorio de BIOLOGÍA"/>
    <s v="1S"/>
    <n v="16603952"/>
    <s v="MONFORTE"/>
    <s v="LÓPEZ"/>
    <s v="LAURA"/>
    <s v="lamonfor"/>
    <s v="laura.monforte@unirioja.es"/>
    <n v="1.5"/>
    <n v="1.5"/>
    <x v="0"/>
    <n v="7081"/>
    <s v="AYUDANTE (DOCTOR)"/>
    <s v="C01"/>
    <s v="TIEMPO COMPLETO"/>
    <s v="2018-09-17 00:00:00.0"/>
    <s v="2021-09-16 00:00:00.0"/>
    <s v="PI101345"/>
    <s v="PROFESOR AYUDANTE DOCTOR"/>
    <s v="R101"/>
    <x v="4"/>
    <n v="412"/>
    <s v="FISIOLOGÍA VEGETAL"/>
  </r>
  <r>
    <x v="12"/>
    <n v="16603964"/>
    <s v="FCYT"/>
    <n v="809"/>
    <s v="093L"/>
    <s v="GRUPO-A2"/>
    <s v="Biología"/>
    <s v="GL"/>
    <s v="GRUPO DE LABORATORIO"/>
    <s v="093L"/>
    <s v="GRUPO LABORATORIO DE BIOLOGÍA"/>
    <s v="GRUPO-A2"/>
    <s v="Grupo de Laboratorio de BIOLOGÍA"/>
    <s v="1S"/>
    <n v="16603964"/>
    <s v="DEL CASTILLO"/>
    <s v="ALONSO"/>
    <s v="MARÍA ÁNGELES"/>
    <s v="macastil"/>
    <s v="maria-angeles-del.castillo@alum.unirioja.es"/>
    <n v="0.25"/>
    <n v="0.25"/>
    <x v="1"/>
    <n v="121"/>
    <s v="PERSONAL INVESTIGADOR EN FORMACIÓN"/>
    <n v="0"/>
    <s v="_"/>
    <s v="2014-09-01 00:00:00.0"/>
    <s v="2019-01-29 00:00:00.0"/>
    <s v="D01BECARIO1"/>
    <s v="PERSONAL INVESTIGADOR PREDOCTORAL EN FORMACIÓN"/>
    <s v="R101"/>
    <x v="4"/>
    <n v="412"/>
    <s v="FISIOLOGÍA VEGETAL"/>
  </r>
  <r>
    <x v="12"/>
    <n v="16532287"/>
    <s v="FCYT"/>
    <n v="809"/>
    <s v="093L"/>
    <s v="GRUPO-A3"/>
    <s v="Biología"/>
    <s v="GL"/>
    <s v="GRUPO DE LABORATORIO"/>
    <s v="093L"/>
    <s v="GRUPO LABORATORIO DE BIOLOGÍA"/>
    <s v="GRUPO-A3"/>
    <s v="Grupo de Laboratorio de BIOLOGÍA"/>
    <s v="1S"/>
    <n v="16532287"/>
    <s v="MARTÍNEZ"/>
    <s v="ABAIGAR"/>
    <s v="JAVIER"/>
    <s v="jabaigar"/>
    <s v="javier.martinez@unirioja.es"/>
    <n v="0.65"/>
    <n v="0.65"/>
    <x v="0"/>
    <n v="500"/>
    <s v="CATEDRATICO DE UNIVERSIDAD"/>
    <s v="01R"/>
    <s v="TIEMPO COMPLETO REDUCIDO"/>
    <s v="2014-09-15 00:00:00.0"/>
    <s v="null"/>
    <s v="DF100229"/>
    <s v="CATEDRÁTICO DE UNIVERSIDAD"/>
    <s v="R101"/>
    <x v="4"/>
    <n v="63"/>
    <s v="BOTÁNICA"/>
  </r>
  <r>
    <x v="12"/>
    <n v="16603952"/>
    <s v="FCYT"/>
    <n v="809"/>
    <s v="093L"/>
    <s v="GRUPO-A3"/>
    <s v="Biología"/>
    <s v="GL"/>
    <s v="GRUPO DE LABORATORIO"/>
    <s v="093L"/>
    <s v="GRUPO LABORATORIO DE BIOLOGÍA"/>
    <s v="GRUPO-A3"/>
    <s v="Grupo de Laboratorio de BIOLOGÍA"/>
    <s v="1S"/>
    <n v="16603952"/>
    <s v="MONFORTE"/>
    <s v="LÓPEZ"/>
    <s v="LAURA"/>
    <s v="lamonfor"/>
    <s v="laura.monforte@unirioja.es"/>
    <n v="1.5"/>
    <n v="1.5"/>
    <x v="0"/>
    <n v="7081"/>
    <s v="AYUDANTE (DOCTOR)"/>
    <s v="C01"/>
    <s v="TIEMPO COMPLETO"/>
    <s v="2018-09-17 00:00:00.0"/>
    <s v="2021-09-16 00:00:00.0"/>
    <s v="PI101345"/>
    <s v="PROFESOR AYUDANTE DOCTOR"/>
    <s v="R101"/>
    <x v="4"/>
    <n v="412"/>
    <s v="FISIOLOGÍA VEGETAL"/>
  </r>
  <r>
    <x v="12"/>
    <n v="16603964"/>
    <s v="FCYT"/>
    <n v="809"/>
    <s v="093L"/>
    <s v="GRUPO-A3"/>
    <s v="Biología"/>
    <s v="GL"/>
    <s v="GRUPO DE LABORATORIO"/>
    <s v="093L"/>
    <s v="GRUPO LABORATORIO DE BIOLOGÍA"/>
    <s v="GRUPO-A3"/>
    <s v="Grupo de Laboratorio de BIOLOGÍA"/>
    <s v="1S"/>
    <n v="16603964"/>
    <s v="DEL CASTILLO"/>
    <s v="ALONSO"/>
    <s v="MARÍA ÁNGELES"/>
    <s v="macastil"/>
    <s v="maria-angeles-del.castillo@alum.unirioja.es"/>
    <n v="0.25"/>
    <n v="0.25"/>
    <x v="1"/>
    <n v="121"/>
    <s v="PERSONAL INVESTIGADOR EN FORMACIÓN"/>
    <n v="0"/>
    <s v="_"/>
    <s v="2014-09-01 00:00:00.0"/>
    <s v="2019-01-29 00:00:00.0"/>
    <s v="D01BECARIO1"/>
    <s v="PERSONAL INVESTIGADOR PREDOCTORAL EN FORMACIÓN"/>
    <s v="R101"/>
    <x v="4"/>
    <n v="412"/>
    <s v="FISIOLOGÍA VEGETAL"/>
  </r>
  <r>
    <x v="12"/>
    <n v="8797523"/>
    <s v="FCYT"/>
    <n v="809"/>
    <s v="093L"/>
    <s v="GRUPO-A4"/>
    <s v="Biología"/>
    <s v="GL"/>
    <s v="GRUPO DE LABORATORIO"/>
    <s v="093L"/>
    <s v="GRUPO LABORATORIO DE BIOLOGÍA"/>
    <s v="GRUPO-A4"/>
    <s v="Grupo de Laboratorio de BIOLOGÍA"/>
    <s v="1S"/>
    <n v="8797523"/>
    <s v="NÚÑEZ"/>
    <s v="OLIVERA"/>
    <s v="ENCARNACIÓN"/>
    <s v="eolivera"/>
    <s v="encarnacion.nunez@unirioja.es"/>
    <n v="1.5"/>
    <n v="1.5"/>
    <x v="0"/>
    <s v="A-0500"/>
    <s v="CATEDRATICO DE UNIVERSIDAD"/>
    <s v="01R"/>
    <s v="TIEMPO COMPLETO REDUCIDO"/>
    <s v="2015-09-15 00:00:00.0"/>
    <s v="null"/>
    <s v="DF100277"/>
    <s v="CATEDRÁTICO DE UNIVERSIDAD"/>
    <s v="R101"/>
    <x v="4"/>
    <n v="412"/>
    <s v="FISIOLOGÍA VEGETAL"/>
  </r>
  <r>
    <x v="12"/>
    <n v="16532287"/>
    <s v="FCYT"/>
    <n v="809"/>
    <s v="093L"/>
    <s v="GRUPO-A4"/>
    <s v="Biología"/>
    <s v="GL"/>
    <s v="GRUPO DE LABORATORIO"/>
    <s v="093L"/>
    <s v="GRUPO LABORATORIO DE BIOLOGÍA"/>
    <s v="GRUPO-A4"/>
    <s v="Grupo de Laboratorio de BIOLOGÍA"/>
    <s v="1S"/>
    <n v="16532287"/>
    <s v="MARTÍNEZ"/>
    <s v="ABAIGAR"/>
    <s v="JAVIER"/>
    <s v="jabaigar"/>
    <s v="javier.martinez@unirioja.es"/>
    <n v="0.65"/>
    <n v="0.65"/>
    <x v="0"/>
    <n v="500"/>
    <s v="CATEDRATICO DE UNIVERSIDAD"/>
    <s v="01R"/>
    <s v="TIEMPO COMPLETO REDUCIDO"/>
    <s v="2014-09-15 00:00:00.0"/>
    <s v="null"/>
    <s v="DF100229"/>
    <s v="CATEDRÁTICO DE UNIVERSIDAD"/>
    <s v="R101"/>
    <x v="4"/>
    <n v="63"/>
    <s v="BOTÁNICA"/>
  </r>
  <r>
    <x v="12"/>
    <n v="16603964"/>
    <s v="FCYT"/>
    <n v="809"/>
    <s v="093L"/>
    <s v="GRUPO-A4"/>
    <s v="Biología"/>
    <s v="GL"/>
    <s v="GRUPO DE LABORATORIO"/>
    <s v="093L"/>
    <s v="GRUPO LABORATORIO DE BIOLOGÍA"/>
    <s v="GRUPO-A4"/>
    <s v="Grupo de Laboratorio de BIOLOGÍA"/>
    <s v="1S"/>
    <n v="16603964"/>
    <s v="DEL CASTILLO"/>
    <s v="ALONSO"/>
    <s v="MARÍA ÁNGELES"/>
    <s v="macastil"/>
    <s v="maria-angeles-del.castillo@alum.unirioja.es"/>
    <n v="0.25"/>
    <n v="0.25"/>
    <x v="1"/>
    <n v="121"/>
    <s v="PERSONAL INVESTIGADOR EN FORMACIÓN"/>
    <n v="0"/>
    <s v="_"/>
    <s v="2014-09-01 00:00:00.0"/>
    <s v="2019-01-29 00:00:00.0"/>
    <s v="D01BECARIO1"/>
    <s v="PERSONAL INVESTIGADOR PREDOCTORAL EN FORMACIÓN"/>
    <s v="R101"/>
    <x v="4"/>
    <n v="412"/>
    <s v="FISIOLOGÍA VEGETAL"/>
  </r>
  <r>
    <x v="13"/>
    <n v="8797523"/>
    <s v="FCYT"/>
    <n v="809"/>
    <s v="093G"/>
    <s v="GRUPO-B"/>
    <s v="Biología"/>
    <s v="GG"/>
    <s v="GRUPO GRANDE"/>
    <s v="093G"/>
    <s v="GRUPO GRANDE DE BIOLOGÍA"/>
    <s v="GRUPO-B"/>
    <s v="Grupo Grande de BIOLOGÍA"/>
    <s v="1S"/>
    <n v="8797523"/>
    <s v="NÚÑEZ"/>
    <s v="OLIVERA"/>
    <s v="ENCARNACIÓN"/>
    <s v="eolivera"/>
    <s v="encarnacion.nunez@unirioja.es"/>
    <n v="3.6"/>
    <n v="3.6"/>
    <x v="0"/>
    <s v="A-0500"/>
    <s v="CATEDRATICO DE UNIVERSIDAD"/>
    <s v="01R"/>
    <s v="TIEMPO COMPLETO REDUCIDO"/>
    <s v="2015-09-15 00:00:00.0"/>
    <s v="null"/>
    <s v="DF100277"/>
    <s v="CATEDRÁTICO DE UNIVERSIDAD"/>
    <s v="R101"/>
    <x v="4"/>
    <n v="412"/>
    <s v="FISIOLOGÍA VEGETAL"/>
  </r>
  <r>
    <x v="13"/>
    <n v="16532287"/>
    <s v="FCYT"/>
    <n v="809"/>
    <s v="093L"/>
    <s v="GRUPO-B1"/>
    <s v="Biología"/>
    <s v="GL"/>
    <s v="GRUPO DE LABORATORIO"/>
    <s v="093L"/>
    <s v="GRUPO LABORATORIO DE BIOLOGÍA"/>
    <s v="GRUPO-B1"/>
    <s v="Grupo de Laboratorio de BIOLOGÍA"/>
    <s v="1S"/>
    <n v="16532287"/>
    <s v="MARTÍNEZ"/>
    <s v="ABAIGAR"/>
    <s v="JAVIER"/>
    <s v="jabaigar"/>
    <s v="javier.martinez@unirioja.es"/>
    <n v="0.65"/>
    <n v="0.65"/>
    <x v="0"/>
    <n v="500"/>
    <s v="CATEDRATICO DE UNIVERSIDAD"/>
    <s v="01R"/>
    <s v="TIEMPO COMPLETO REDUCIDO"/>
    <s v="2014-09-15 00:00:00.0"/>
    <s v="null"/>
    <s v="DF100229"/>
    <s v="CATEDRÁTICO DE UNIVERSIDAD"/>
    <s v="R101"/>
    <x v="4"/>
    <n v="63"/>
    <s v="BOTÁNICA"/>
  </r>
  <r>
    <x v="13"/>
    <n v="16603952"/>
    <s v="FCYT"/>
    <n v="809"/>
    <s v="093L"/>
    <s v="GRUPO-B1"/>
    <s v="Biología"/>
    <s v="GL"/>
    <s v="GRUPO DE LABORATORIO"/>
    <s v="093L"/>
    <s v="GRUPO LABORATORIO DE BIOLOGÍA"/>
    <s v="GRUPO-B1"/>
    <s v="Grupo de Laboratorio de BIOLOGÍA"/>
    <s v="1S"/>
    <n v="16603952"/>
    <s v="MONFORTE"/>
    <s v="LÓPEZ"/>
    <s v="LAURA"/>
    <s v="lamonfor"/>
    <s v="laura.monforte@unirioja.es"/>
    <n v="1.5"/>
    <n v="1.5"/>
    <x v="0"/>
    <n v="7081"/>
    <s v="AYUDANTE (DOCTOR)"/>
    <s v="C01"/>
    <s v="TIEMPO COMPLETO"/>
    <s v="2018-09-17 00:00:00.0"/>
    <s v="2021-09-16 00:00:00.0"/>
    <s v="PI101345"/>
    <s v="PROFESOR AYUDANTE DOCTOR"/>
    <s v="R101"/>
    <x v="4"/>
    <n v="412"/>
    <s v="FISIOLOGÍA VEGETAL"/>
  </r>
  <r>
    <x v="13"/>
    <n v="16603964"/>
    <s v="FCYT"/>
    <n v="809"/>
    <s v="093L"/>
    <s v="GRUPO-B1"/>
    <s v="Biología"/>
    <s v="GL"/>
    <s v="GRUPO DE LABORATORIO"/>
    <s v="093L"/>
    <s v="GRUPO LABORATORIO DE BIOLOGÍA"/>
    <s v="GRUPO-B1"/>
    <s v="Grupo de Laboratorio de BIOLOGÍA"/>
    <s v="1S"/>
    <n v="16603964"/>
    <s v="DEL CASTILLO"/>
    <s v="ALONSO"/>
    <s v="MARÍA ÁNGELES"/>
    <s v="macastil"/>
    <s v="maria-angeles-del.castillo@alum.unirioja.es"/>
    <n v="0.25"/>
    <n v="0.25"/>
    <x v="1"/>
    <n v="121"/>
    <s v="PERSONAL INVESTIGADOR EN FORMACIÓN"/>
    <n v="0"/>
    <s v="_"/>
    <s v="2014-09-01 00:00:00.0"/>
    <s v="2019-01-29 00:00:00.0"/>
    <s v="D01BECARIO1"/>
    <s v="PERSONAL INVESTIGADOR PREDOCTORAL EN FORMACIÓN"/>
    <s v="R101"/>
    <x v="4"/>
    <n v="412"/>
    <s v="FISIOLOGÍA VEGETAL"/>
  </r>
  <r>
    <x v="13"/>
    <n v="16532287"/>
    <s v="FCYT"/>
    <n v="809"/>
    <s v="093L"/>
    <s v="GRUPO-B2"/>
    <s v="Biología"/>
    <s v="GL"/>
    <s v="GRUPO DE LABORATORIO"/>
    <s v="093L"/>
    <s v="GRUPO LABORATORIO DE BIOLOGÍA"/>
    <s v="GRUPO-B2"/>
    <s v="Grupo de Laboratorio de BIOLOGÍA"/>
    <s v="1S"/>
    <n v="16532287"/>
    <s v="MARTÍNEZ"/>
    <s v="ABAIGAR"/>
    <s v="JAVIER"/>
    <s v="jabaigar"/>
    <s v="javier.martinez@unirioja.es"/>
    <n v="0.65"/>
    <n v="0.65"/>
    <x v="0"/>
    <n v="500"/>
    <s v="CATEDRATICO DE UNIVERSIDAD"/>
    <s v="01R"/>
    <s v="TIEMPO COMPLETO REDUCIDO"/>
    <s v="2014-09-15 00:00:00.0"/>
    <s v="null"/>
    <s v="DF100229"/>
    <s v="CATEDRÁTICO DE UNIVERSIDAD"/>
    <s v="R101"/>
    <x v="4"/>
    <n v="63"/>
    <s v="BOTÁNICA"/>
  </r>
  <r>
    <x v="13"/>
    <n v="16603952"/>
    <s v="FCYT"/>
    <n v="809"/>
    <s v="093L"/>
    <s v="GRUPO-B2"/>
    <s v="Biología"/>
    <s v="GL"/>
    <s v="GRUPO DE LABORATORIO"/>
    <s v="093L"/>
    <s v="GRUPO LABORATORIO DE BIOLOGÍA"/>
    <s v="GRUPO-B2"/>
    <s v="Grupo de Laboratorio de BIOLOGÍA"/>
    <s v="1S"/>
    <n v="16603952"/>
    <s v="MONFORTE"/>
    <s v="LÓPEZ"/>
    <s v="LAURA"/>
    <s v="lamonfor"/>
    <s v="laura.monforte@unirioja.es"/>
    <n v="1.5"/>
    <n v="1.5"/>
    <x v="0"/>
    <n v="7081"/>
    <s v="AYUDANTE (DOCTOR)"/>
    <s v="C01"/>
    <s v="TIEMPO COMPLETO"/>
    <s v="2018-09-17 00:00:00.0"/>
    <s v="2021-09-16 00:00:00.0"/>
    <s v="PI101345"/>
    <s v="PROFESOR AYUDANTE DOCTOR"/>
    <s v="R101"/>
    <x v="4"/>
    <n v="412"/>
    <s v="FISIOLOGÍA VEGETAL"/>
  </r>
  <r>
    <x v="13"/>
    <n v="16603964"/>
    <s v="FCYT"/>
    <n v="809"/>
    <s v="093L"/>
    <s v="GRUPO-B2"/>
    <s v="Biología"/>
    <s v="GL"/>
    <s v="GRUPO DE LABORATORIO"/>
    <s v="093L"/>
    <s v="GRUPO LABORATORIO DE BIOLOGÍA"/>
    <s v="GRUPO-B2"/>
    <s v="Grupo de Laboratorio de BIOLOGÍA"/>
    <s v="1S"/>
    <n v="16603964"/>
    <s v="DEL CASTILLO"/>
    <s v="ALONSO"/>
    <s v="MARÍA ÁNGELES"/>
    <s v="macastil"/>
    <s v="maria-angeles-del.castillo@alum.unirioja.es"/>
    <n v="0.25"/>
    <n v="0.25"/>
    <x v="1"/>
    <n v="121"/>
    <s v="PERSONAL INVESTIGADOR EN FORMACIÓN"/>
    <n v="0"/>
    <s v="_"/>
    <s v="2014-09-01 00:00:00.0"/>
    <s v="2019-01-29 00:00:00.0"/>
    <s v="D01BECARIO1"/>
    <s v="PERSONAL INVESTIGADOR PREDOCTORAL EN FORMACIÓN"/>
    <s v="R101"/>
    <x v="4"/>
    <n v="412"/>
    <s v="FISIOLOGÍA VEGETAL"/>
  </r>
  <r>
    <x v="13"/>
    <n v="16532287"/>
    <s v="FCYT"/>
    <n v="809"/>
    <s v="093L"/>
    <s v="GRUPO-B3"/>
    <s v="Biología"/>
    <s v="GL"/>
    <s v="GRUPO DE LABORATORIO"/>
    <s v="093L"/>
    <s v="GRUPO LABORATORIO DE BIOLOGÍA"/>
    <s v="GRUPO-B3"/>
    <s v="Grupo de Laboratorio de BIOLOGÍA"/>
    <s v="1S"/>
    <n v="16532287"/>
    <s v="MARTÍNEZ"/>
    <s v="ABAIGAR"/>
    <s v="JAVIER"/>
    <s v="jabaigar"/>
    <s v="javier.martinez@unirioja.es"/>
    <n v="0.65"/>
    <n v="0.65"/>
    <x v="0"/>
    <n v="500"/>
    <s v="CATEDRATICO DE UNIVERSIDAD"/>
    <s v="01R"/>
    <s v="TIEMPO COMPLETO REDUCIDO"/>
    <s v="2014-09-15 00:00:00.0"/>
    <s v="null"/>
    <s v="DF100229"/>
    <s v="CATEDRÁTICO DE UNIVERSIDAD"/>
    <s v="R101"/>
    <x v="4"/>
    <n v="63"/>
    <s v="BOTÁNICA"/>
  </r>
  <r>
    <x v="13"/>
    <n v="16603952"/>
    <s v="FCYT"/>
    <n v="809"/>
    <s v="093L"/>
    <s v="GRUPO-B3"/>
    <s v="Biología"/>
    <s v="GL"/>
    <s v="GRUPO DE LABORATORIO"/>
    <s v="093L"/>
    <s v="GRUPO LABORATORIO DE BIOLOGÍA"/>
    <s v="GRUPO-B3"/>
    <s v="Grupo de Laboratorio de BIOLOGÍA"/>
    <s v="1S"/>
    <n v="16603952"/>
    <s v="MONFORTE"/>
    <s v="LÓPEZ"/>
    <s v="LAURA"/>
    <s v="lamonfor"/>
    <s v="laura.monforte@unirioja.es"/>
    <n v="1.5"/>
    <n v="1.5"/>
    <x v="0"/>
    <n v="7081"/>
    <s v="AYUDANTE (DOCTOR)"/>
    <s v="C01"/>
    <s v="TIEMPO COMPLETO"/>
    <s v="2018-09-17 00:00:00.0"/>
    <s v="2021-09-16 00:00:00.0"/>
    <s v="PI101345"/>
    <s v="PROFESOR AYUDANTE DOCTOR"/>
    <s v="R101"/>
    <x v="4"/>
    <n v="412"/>
    <s v="FISIOLOGÍA VEGETAL"/>
  </r>
  <r>
    <x v="13"/>
    <n v="16603964"/>
    <s v="FCYT"/>
    <n v="809"/>
    <s v="093L"/>
    <s v="GRUPO-B3"/>
    <s v="Biología"/>
    <s v="GL"/>
    <s v="GRUPO DE LABORATORIO"/>
    <s v="093L"/>
    <s v="GRUPO LABORATORIO DE BIOLOGÍA"/>
    <s v="GRUPO-B3"/>
    <s v="Grupo de Laboratorio de BIOLOGÍA"/>
    <s v="1S"/>
    <n v="16603964"/>
    <s v="DEL CASTILLO"/>
    <s v="ALONSO"/>
    <s v="MARÍA ÁNGELES"/>
    <s v="macastil"/>
    <s v="maria-angeles-del.castillo@alum.unirioja.es"/>
    <n v="0.25"/>
    <n v="0.25"/>
    <x v="1"/>
    <n v="121"/>
    <s v="PERSONAL INVESTIGADOR EN FORMACIÓN"/>
    <n v="0"/>
    <s v="_"/>
    <s v="2014-09-01 00:00:00.0"/>
    <s v="2019-01-29 00:00:00.0"/>
    <s v="D01BECARIO1"/>
    <s v="PERSONAL INVESTIGADOR PREDOCTORAL EN FORMACIÓN"/>
    <s v="R101"/>
    <x v="4"/>
    <n v="412"/>
    <s v="FISIOLOGÍA VEGETAL"/>
  </r>
  <r>
    <x v="13"/>
    <n v="16532287"/>
    <s v="FCYT"/>
    <n v="809"/>
    <s v="093L"/>
    <s v="GRUPO-B4"/>
    <s v="Biología"/>
    <s v="GL"/>
    <s v="GRUPO DE LABORATORIO"/>
    <s v="093L"/>
    <s v="GRUPO LABORATORIO DE BIOLOGÍA"/>
    <s v="GRUPO-B4"/>
    <s v="Grupo de Laboratorio de BIOLOGÍA"/>
    <s v="1S"/>
    <n v="16532287"/>
    <s v="MARTÍNEZ"/>
    <s v="ABAIGAR"/>
    <s v="JAVIER"/>
    <s v="jabaigar"/>
    <s v="javier.martinez@unirioja.es"/>
    <n v="0.65"/>
    <n v="0.65"/>
    <x v="0"/>
    <n v="500"/>
    <s v="CATEDRATICO DE UNIVERSIDAD"/>
    <s v="01R"/>
    <s v="TIEMPO COMPLETO REDUCIDO"/>
    <s v="2014-09-15 00:00:00.0"/>
    <s v="null"/>
    <s v="DF100229"/>
    <s v="CATEDRÁTICO DE UNIVERSIDAD"/>
    <s v="R101"/>
    <x v="4"/>
    <n v="63"/>
    <s v="BOTÁNICA"/>
  </r>
  <r>
    <x v="13"/>
    <n v="16603952"/>
    <s v="FCYT"/>
    <n v="809"/>
    <s v="093L"/>
    <s v="GRUPO-B4"/>
    <s v="Biología"/>
    <s v="GL"/>
    <s v="GRUPO DE LABORATORIO"/>
    <s v="093L"/>
    <s v="GRUPO LABORATORIO DE BIOLOGÍA"/>
    <s v="GRUPO-B4"/>
    <s v="Grupo de Laboratorio de BIOLOGÍA"/>
    <s v="1S"/>
    <n v="16603952"/>
    <s v="MONFORTE"/>
    <s v="LÓPEZ"/>
    <s v="LAURA"/>
    <s v="lamonfor"/>
    <s v="laura.monforte@unirioja.es"/>
    <n v="1.5"/>
    <n v="1.5"/>
    <x v="0"/>
    <n v="7081"/>
    <s v="AYUDANTE (DOCTOR)"/>
    <s v="C01"/>
    <s v="TIEMPO COMPLETO"/>
    <s v="2018-09-17 00:00:00.0"/>
    <s v="2021-09-16 00:00:00.0"/>
    <s v="PI101345"/>
    <s v="PROFESOR AYUDANTE DOCTOR"/>
    <s v="R101"/>
    <x v="4"/>
    <n v="412"/>
    <s v="FISIOLOGÍA VEGETAL"/>
  </r>
  <r>
    <x v="13"/>
    <n v="16603964"/>
    <s v="FCYT"/>
    <n v="809"/>
    <s v="093L"/>
    <s v="GRUPO-B4"/>
    <s v="Biología"/>
    <s v="GL"/>
    <s v="GRUPO DE LABORATORIO"/>
    <s v="093L"/>
    <s v="GRUPO LABORATORIO DE BIOLOGÍA"/>
    <s v="GRUPO-B4"/>
    <s v="Grupo de Laboratorio de BIOLOGÍA"/>
    <s v="1S"/>
    <n v="16603964"/>
    <s v="DEL CASTILLO"/>
    <s v="ALONSO"/>
    <s v="MARÍA ÁNGELES"/>
    <s v="macastil"/>
    <s v="maria-angeles-del.castillo@alum.unirioja.es"/>
    <n v="0.25"/>
    <n v="0.25"/>
    <x v="1"/>
    <n v="121"/>
    <s v="PERSONAL INVESTIGADOR EN FORMACIÓN"/>
    <n v="0"/>
    <s v="_"/>
    <s v="2014-09-01 00:00:00.0"/>
    <s v="2019-01-29 00:00:00.0"/>
    <s v="D01BECARIO1"/>
    <s v="PERSONAL INVESTIGADOR PREDOCTORAL EN FORMACIÓN"/>
    <s v="R101"/>
    <x v="4"/>
    <n v="412"/>
    <s v="FISIOLOGÍA VEGETAL"/>
  </r>
  <r>
    <x v="13"/>
    <n v="16532287"/>
    <s v="FCYT"/>
    <n v="809"/>
    <s v="093L"/>
    <s v="GRUPO-B5"/>
    <s v="Biología"/>
    <s v="GL"/>
    <s v="GRUPO DE LABORATORIO"/>
    <s v="093L"/>
    <s v="GRUPO LABORATORIO DE BIOLOGÍA"/>
    <s v="GRUPO-B5"/>
    <s v="Grupo de Laboratorio de BIOLOGÍA"/>
    <s v="1S"/>
    <n v="16532287"/>
    <s v="MARTÍNEZ"/>
    <s v="ABAIGAR"/>
    <s v="JAVIER"/>
    <s v="jabaigar"/>
    <s v="javier.martinez@unirioja.es"/>
    <n v="0.65"/>
    <n v="0.65"/>
    <x v="0"/>
    <n v="500"/>
    <s v="CATEDRATICO DE UNIVERSIDAD"/>
    <s v="01R"/>
    <s v="TIEMPO COMPLETO REDUCIDO"/>
    <s v="2014-09-15 00:00:00.0"/>
    <s v="null"/>
    <s v="DF100229"/>
    <s v="CATEDRÁTICO DE UNIVERSIDAD"/>
    <s v="R101"/>
    <x v="4"/>
    <n v="63"/>
    <s v="BOTÁNICA"/>
  </r>
  <r>
    <x v="13"/>
    <n v="16603952"/>
    <s v="FCYT"/>
    <n v="809"/>
    <s v="093L"/>
    <s v="GRUPO-B5"/>
    <s v="Biología"/>
    <s v="GL"/>
    <s v="GRUPO DE LABORATORIO"/>
    <s v="093L"/>
    <s v="GRUPO LABORATORIO DE BIOLOGÍA"/>
    <s v="GRUPO-B5"/>
    <s v="Grupo de Laboratorio de BIOLOGÍA"/>
    <s v="1S"/>
    <n v="16603952"/>
    <s v="MONFORTE"/>
    <s v="LÓPEZ"/>
    <s v="LAURA"/>
    <s v="lamonfor"/>
    <s v="laura.monforte@unirioja.es"/>
    <n v="1.5"/>
    <n v="1.5"/>
    <x v="0"/>
    <n v="7081"/>
    <s v="AYUDANTE (DOCTOR)"/>
    <s v="C01"/>
    <s v="TIEMPO COMPLETO"/>
    <s v="2018-09-17 00:00:00.0"/>
    <s v="2021-09-16 00:00:00.0"/>
    <s v="PI101345"/>
    <s v="PROFESOR AYUDANTE DOCTOR"/>
    <s v="R101"/>
    <x v="4"/>
    <n v="412"/>
    <s v="FISIOLOGÍA VEGETAL"/>
  </r>
  <r>
    <x v="13"/>
    <n v="16603964"/>
    <s v="FCYT"/>
    <n v="809"/>
    <s v="093L"/>
    <s v="GRUPO-B5"/>
    <s v="Biología"/>
    <s v="GL"/>
    <s v="GRUPO DE LABORATORIO"/>
    <s v="093L"/>
    <s v="GRUPO LABORATORIO DE BIOLOGÍA"/>
    <s v="GRUPO-B5"/>
    <s v="Grupo de Laboratorio de BIOLOGÍA"/>
    <s v="1S"/>
    <n v="16603964"/>
    <s v="DEL CASTILLO"/>
    <s v="ALONSO"/>
    <s v="MARÍA ÁNGELES"/>
    <s v="macastil"/>
    <s v="maria-angeles-del.castillo@alum.unirioja.es"/>
    <n v="0.25"/>
    <n v="0.25"/>
    <x v="1"/>
    <n v="121"/>
    <s v="PERSONAL INVESTIGADOR EN FORMACIÓN"/>
    <n v="0"/>
    <s v="_"/>
    <s v="2014-09-01 00:00:00.0"/>
    <s v="2019-01-29 00:00:00.0"/>
    <s v="D01BECARIO1"/>
    <s v="PERSONAL INVESTIGADOR PREDOCTORAL EN FORMACIÓN"/>
    <s v="R101"/>
    <x v="4"/>
    <n v="412"/>
    <s v="FISIOLOGÍA VEGETAL"/>
  </r>
  <r>
    <x v="14"/>
    <n v="8797523"/>
    <s v="FCYT"/>
    <n v="809"/>
    <s v="093G"/>
    <s v="GRUPO-B"/>
    <s v="Biología"/>
    <s v="GG"/>
    <s v="GRUPO GRANDE"/>
    <s v="093G"/>
    <s v="GRUPO GRANDE DE BIOLOGÍA"/>
    <s v="GRUPO-B"/>
    <s v="Grupo Grande de BIOLOGÍA"/>
    <s v="1S"/>
    <n v="8797523"/>
    <s v="NÚÑEZ"/>
    <s v="OLIVERA"/>
    <s v="ENCARNACIÓN"/>
    <s v="eolivera"/>
    <s v="encarnacion.nunez@unirioja.es"/>
    <n v="3.6"/>
    <m/>
    <x v="0"/>
    <s v="A-0500"/>
    <s v="CATEDRATICO DE UNIVERSIDAD"/>
    <s v="01R"/>
    <s v="TIEMPO COMPLETO REDUCIDO"/>
    <s v="2015-09-15 00:00:00.0"/>
    <s v="null"/>
    <s v="DF100277"/>
    <s v="CATEDRÁTICO DE UNIVERSIDAD"/>
    <s v="R101"/>
    <x v="4"/>
    <n v="412"/>
    <s v="FISIOLOGÍA VEGETAL"/>
  </r>
  <r>
    <x v="14"/>
    <n v="16532287"/>
    <s v="FCYT"/>
    <n v="809"/>
    <s v="093L"/>
    <s v="GRUPO-B1"/>
    <s v="Biología"/>
    <s v="GL"/>
    <s v="GRUPO DE LABORATORIO"/>
    <s v="093L"/>
    <s v="GRUPO LABORATORIO DE BIOLOGÍA"/>
    <s v="GRUPO-B1"/>
    <s v="Grupo de Laboratorio de BIOLOGÍA"/>
    <s v="1S"/>
    <n v="16532287"/>
    <s v="MARTÍNEZ"/>
    <s v="ABAIGAR"/>
    <s v="JAVIER"/>
    <s v="jabaigar"/>
    <s v="javier.martinez@unirioja.es"/>
    <n v="0.65"/>
    <m/>
    <x v="0"/>
    <n v="500"/>
    <s v="CATEDRATICO DE UNIVERSIDAD"/>
    <s v="01R"/>
    <s v="TIEMPO COMPLETO REDUCIDO"/>
    <s v="2014-09-15 00:00:00.0"/>
    <s v="null"/>
    <s v="DF100229"/>
    <s v="CATEDRÁTICO DE UNIVERSIDAD"/>
    <s v="R101"/>
    <x v="4"/>
    <n v="63"/>
    <s v="BOTÁNICA"/>
  </r>
  <r>
    <x v="14"/>
    <n v="16603952"/>
    <s v="FCYT"/>
    <n v="809"/>
    <s v="093L"/>
    <s v="GRUPO-B1"/>
    <s v="Biología"/>
    <s v="GL"/>
    <s v="GRUPO DE LABORATORIO"/>
    <s v="093L"/>
    <s v="GRUPO LABORATORIO DE BIOLOGÍA"/>
    <s v="GRUPO-B1"/>
    <s v="Grupo de Laboratorio de BIOLOGÍA"/>
    <s v="1S"/>
    <n v="16603952"/>
    <s v="MONFORTE"/>
    <s v="LÓPEZ"/>
    <s v="LAURA"/>
    <s v="lamonfor"/>
    <s v="laura.monforte@unirioja.es"/>
    <n v="1.5"/>
    <m/>
    <x v="0"/>
    <n v="7081"/>
    <s v="AYUDANTE (DOCTOR)"/>
    <s v="C01"/>
    <s v="TIEMPO COMPLETO"/>
    <s v="2018-09-17 00:00:00.0"/>
    <s v="2021-09-16 00:00:00.0"/>
    <s v="PI101345"/>
    <s v="PROFESOR AYUDANTE DOCTOR"/>
    <s v="R101"/>
    <x v="4"/>
    <n v="412"/>
    <s v="FISIOLOGÍA VEGETAL"/>
  </r>
  <r>
    <x v="14"/>
    <n v="16603964"/>
    <s v="FCYT"/>
    <n v="809"/>
    <s v="093L"/>
    <s v="GRUPO-B1"/>
    <s v="Biología"/>
    <s v="GL"/>
    <s v="GRUPO DE LABORATORIO"/>
    <s v="093L"/>
    <s v="GRUPO LABORATORIO DE BIOLOGÍA"/>
    <s v="GRUPO-B1"/>
    <s v="Grupo de Laboratorio de BIOLOGÍA"/>
    <s v="1S"/>
    <n v="16603964"/>
    <s v="DEL CASTILLO"/>
    <s v="ALONSO"/>
    <s v="MARÍA ÁNGELES"/>
    <s v="macastil"/>
    <s v="maria-angeles-del.castillo@alum.unirioja.es"/>
    <n v="0.25"/>
    <m/>
    <x v="1"/>
    <n v="121"/>
    <s v="PERSONAL INVESTIGADOR EN FORMACIÓN"/>
    <n v="0"/>
    <s v="_"/>
    <s v="2014-09-01 00:00:00.0"/>
    <s v="2019-01-29 00:00:00.0"/>
    <s v="D01BECARIO1"/>
    <s v="PERSONAL INVESTIGADOR PREDOCTORAL EN FORMACIÓN"/>
    <s v="R101"/>
    <x v="4"/>
    <n v="412"/>
    <s v="FISIOLOGÍA VEGETAL"/>
  </r>
  <r>
    <x v="14"/>
    <n v="16532287"/>
    <s v="FCYT"/>
    <n v="809"/>
    <s v="093L"/>
    <s v="GRUPO-B2"/>
    <s v="Biología"/>
    <s v="GL"/>
    <s v="GRUPO DE LABORATORIO"/>
    <s v="093L"/>
    <s v="GRUPO LABORATORIO DE BIOLOGÍA"/>
    <s v="GRUPO-B2"/>
    <s v="Grupo de Laboratorio de BIOLOGÍA"/>
    <s v="1S"/>
    <n v="16532287"/>
    <s v="MARTÍNEZ"/>
    <s v="ABAIGAR"/>
    <s v="JAVIER"/>
    <s v="jabaigar"/>
    <s v="javier.martinez@unirioja.es"/>
    <n v="0.65"/>
    <m/>
    <x v="0"/>
    <n v="500"/>
    <s v="CATEDRATICO DE UNIVERSIDAD"/>
    <s v="01R"/>
    <s v="TIEMPO COMPLETO REDUCIDO"/>
    <s v="2014-09-15 00:00:00.0"/>
    <s v="null"/>
    <s v="DF100229"/>
    <s v="CATEDRÁTICO DE UNIVERSIDAD"/>
    <s v="R101"/>
    <x v="4"/>
    <n v="63"/>
    <s v="BOTÁNICA"/>
  </r>
  <r>
    <x v="14"/>
    <n v="16603952"/>
    <s v="FCYT"/>
    <n v="809"/>
    <s v="093L"/>
    <s v="GRUPO-B2"/>
    <s v="Biología"/>
    <s v="GL"/>
    <s v="GRUPO DE LABORATORIO"/>
    <s v="093L"/>
    <s v="GRUPO LABORATORIO DE BIOLOGÍA"/>
    <s v="GRUPO-B2"/>
    <s v="Grupo de Laboratorio de BIOLOGÍA"/>
    <s v="1S"/>
    <n v="16603952"/>
    <s v="MONFORTE"/>
    <s v="LÓPEZ"/>
    <s v="LAURA"/>
    <s v="lamonfor"/>
    <s v="laura.monforte@unirioja.es"/>
    <n v="1.5"/>
    <m/>
    <x v="0"/>
    <n v="7081"/>
    <s v="AYUDANTE (DOCTOR)"/>
    <s v="C01"/>
    <s v="TIEMPO COMPLETO"/>
    <s v="2018-09-17 00:00:00.0"/>
    <s v="2021-09-16 00:00:00.0"/>
    <s v="PI101345"/>
    <s v="PROFESOR AYUDANTE DOCTOR"/>
    <s v="R101"/>
    <x v="4"/>
    <n v="412"/>
    <s v="FISIOLOGÍA VEGETAL"/>
  </r>
  <r>
    <x v="14"/>
    <n v="16603964"/>
    <s v="FCYT"/>
    <n v="809"/>
    <s v="093L"/>
    <s v="GRUPO-B2"/>
    <s v="Biología"/>
    <s v="GL"/>
    <s v="GRUPO DE LABORATORIO"/>
    <s v="093L"/>
    <s v="GRUPO LABORATORIO DE BIOLOGÍA"/>
    <s v="GRUPO-B2"/>
    <s v="Grupo de Laboratorio de BIOLOGÍA"/>
    <s v="1S"/>
    <n v="16603964"/>
    <s v="DEL CASTILLO"/>
    <s v="ALONSO"/>
    <s v="MARÍA ÁNGELES"/>
    <s v="macastil"/>
    <s v="maria-angeles-del.castillo@alum.unirioja.es"/>
    <n v="0.25"/>
    <m/>
    <x v="1"/>
    <n v="121"/>
    <s v="PERSONAL INVESTIGADOR EN FORMACIÓN"/>
    <n v="0"/>
    <s v="_"/>
    <s v="2014-09-01 00:00:00.0"/>
    <s v="2019-01-29 00:00:00.0"/>
    <s v="D01BECARIO1"/>
    <s v="PERSONAL INVESTIGADOR PREDOCTORAL EN FORMACIÓN"/>
    <s v="R101"/>
    <x v="4"/>
    <n v="412"/>
    <s v="FISIOLOGÍA VEGETAL"/>
  </r>
  <r>
    <x v="14"/>
    <n v="16532287"/>
    <s v="FCYT"/>
    <n v="809"/>
    <s v="093L"/>
    <s v="GRUPO-B3"/>
    <s v="Biología"/>
    <s v="GL"/>
    <s v="GRUPO DE LABORATORIO"/>
    <s v="093L"/>
    <s v="GRUPO LABORATORIO DE BIOLOGÍA"/>
    <s v="GRUPO-B3"/>
    <s v="Grupo de Laboratorio de BIOLOGÍA"/>
    <s v="1S"/>
    <n v="16532287"/>
    <s v="MARTÍNEZ"/>
    <s v="ABAIGAR"/>
    <s v="JAVIER"/>
    <s v="jabaigar"/>
    <s v="javier.martinez@unirioja.es"/>
    <n v="0.65"/>
    <m/>
    <x v="0"/>
    <n v="500"/>
    <s v="CATEDRATICO DE UNIVERSIDAD"/>
    <s v="01R"/>
    <s v="TIEMPO COMPLETO REDUCIDO"/>
    <s v="2014-09-15 00:00:00.0"/>
    <s v="null"/>
    <s v="DF100229"/>
    <s v="CATEDRÁTICO DE UNIVERSIDAD"/>
    <s v="R101"/>
    <x v="4"/>
    <n v="63"/>
    <s v="BOTÁNICA"/>
  </r>
  <r>
    <x v="14"/>
    <n v="16603952"/>
    <s v="FCYT"/>
    <n v="809"/>
    <s v="093L"/>
    <s v="GRUPO-B3"/>
    <s v="Biología"/>
    <s v="GL"/>
    <s v="GRUPO DE LABORATORIO"/>
    <s v="093L"/>
    <s v="GRUPO LABORATORIO DE BIOLOGÍA"/>
    <s v="GRUPO-B3"/>
    <s v="Grupo de Laboratorio de BIOLOGÍA"/>
    <s v="1S"/>
    <n v="16603952"/>
    <s v="MONFORTE"/>
    <s v="LÓPEZ"/>
    <s v="LAURA"/>
    <s v="lamonfor"/>
    <s v="laura.monforte@unirioja.es"/>
    <n v="1.5"/>
    <m/>
    <x v="0"/>
    <n v="7081"/>
    <s v="AYUDANTE (DOCTOR)"/>
    <s v="C01"/>
    <s v="TIEMPO COMPLETO"/>
    <s v="2018-09-17 00:00:00.0"/>
    <s v="2021-09-16 00:00:00.0"/>
    <s v="PI101345"/>
    <s v="PROFESOR AYUDANTE DOCTOR"/>
    <s v="R101"/>
    <x v="4"/>
    <n v="412"/>
    <s v="FISIOLOGÍA VEGETAL"/>
  </r>
  <r>
    <x v="14"/>
    <n v="16603964"/>
    <s v="FCYT"/>
    <n v="809"/>
    <s v="093L"/>
    <s v="GRUPO-B3"/>
    <s v="Biología"/>
    <s v="GL"/>
    <s v="GRUPO DE LABORATORIO"/>
    <s v="093L"/>
    <s v="GRUPO LABORATORIO DE BIOLOGÍA"/>
    <s v="GRUPO-B3"/>
    <s v="Grupo de Laboratorio de BIOLOGÍA"/>
    <s v="1S"/>
    <n v="16603964"/>
    <s v="DEL CASTILLO"/>
    <s v="ALONSO"/>
    <s v="MARÍA ÁNGELES"/>
    <s v="macastil"/>
    <s v="maria-angeles-del.castillo@alum.unirioja.es"/>
    <n v="0.25"/>
    <m/>
    <x v="1"/>
    <n v="121"/>
    <s v="PERSONAL INVESTIGADOR EN FORMACIÓN"/>
    <n v="0"/>
    <s v="_"/>
    <s v="2014-09-01 00:00:00.0"/>
    <s v="2019-01-29 00:00:00.0"/>
    <s v="D01BECARIO1"/>
    <s v="PERSONAL INVESTIGADOR PREDOCTORAL EN FORMACIÓN"/>
    <s v="R101"/>
    <x v="4"/>
    <n v="412"/>
    <s v="FISIOLOGÍA VEGETAL"/>
  </r>
  <r>
    <x v="14"/>
    <n v="16532287"/>
    <s v="FCYT"/>
    <n v="809"/>
    <s v="093L"/>
    <s v="GRUPO-B4"/>
    <s v="Biología"/>
    <s v="GL"/>
    <s v="GRUPO DE LABORATORIO"/>
    <s v="093L"/>
    <s v="GRUPO LABORATORIO DE BIOLOGÍA"/>
    <s v="GRUPO-B4"/>
    <s v="Grupo de Laboratorio de BIOLOGÍA"/>
    <s v="1S"/>
    <n v="16532287"/>
    <s v="MARTÍNEZ"/>
    <s v="ABAIGAR"/>
    <s v="JAVIER"/>
    <s v="jabaigar"/>
    <s v="javier.martinez@unirioja.es"/>
    <n v="0.65"/>
    <m/>
    <x v="0"/>
    <n v="500"/>
    <s v="CATEDRATICO DE UNIVERSIDAD"/>
    <s v="01R"/>
    <s v="TIEMPO COMPLETO REDUCIDO"/>
    <s v="2014-09-15 00:00:00.0"/>
    <s v="null"/>
    <s v="DF100229"/>
    <s v="CATEDRÁTICO DE UNIVERSIDAD"/>
    <s v="R101"/>
    <x v="4"/>
    <n v="63"/>
    <s v="BOTÁNICA"/>
  </r>
  <r>
    <x v="14"/>
    <n v="16603952"/>
    <s v="FCYT"/>
    <n v="809"/>
    <s v="093L"/>
    <s v="GRUPO-B4"/>
    <s v="Biología"/>
    <s v="GL"/>
    <s v="GRUPO DE LABORATORIO"/>
    <s v="093L"/>
    <s v="GRUPO LABORATORIO DE BIOLOGÍA"/>
    <s v="GRUPO-B4"/>
    <s v="Grupo de Laboratorio de BIOLOGÍA"/>
    <s v="1S"/>
    <n v="16603952"/>
    <s v="MONFORTE"/>
    <s v="LÓPEZ"/>
    <s v="LAURA"/>
    <s v="lamonfor"/>
    <s v="laura.monforte@unirioja.es"/>
    <n v="1.5"/>
    <m/>
    <x v="0"/>
    <n v="7081"/>
    <s v="AYUDANTE (DOCTOR)"/>
    <s v="C01"/>
    <s v="TIEMPO COMPLETO"/>
    <s v="2018-09-17 00:00:00.0"/>
    <s v="2021-09-16 00:00:00.0"/>
    <s v="PI101345"/>
    <s v="PROFESOR AYUDANTE DOCTOR"/>
    <s v="R101"/>
    <x v="4"/>
    <n v="412"/>
    <s v="FISIOLOGÍA VEGETAL"/>
  </r>
  <r>
    <x v="14"/>
    <n v="16603964"/>
    <s v="FCYT"/>
    <n v="809"/>
    <s v="093L"/>
    <s v="GRUPO-B4"/>
    <s v="Biología"/>
    <s v="GL"/>
    <s v="GRUPO DE LABORATORIO"/>
    <s v="093L"/>
    <s v="GRUPO LABORATORIO DE BIOLOGÍA"/>
    <s v="GRUPO-B4"/>
    <s v="Grupo de Laboratorio de BIOLOGÍA"/>
    <s v="1S"/>
    <n v="16603964"/>
    <s v="DEL CASTILLO"/>
    <s v="ALONSO"/>
    <s v="MARÍA ÁNGELES"/>
    <s v="macastil"/>
    <s v="maria-angeles-del.castillo@alum.unirioja.es"/>
    <n v="0.25"/>
    <m/>
    <x v="1"/>
    <n v="121"/>
    <s v="PERSONAL INVESTIGADOR EN FORMACIÓN"/>
    <n v="0"/>
    <s v="_"/>
    <s v="2014-09-01 00:00:00.0"/>
    <s v="2019-01-29 00:00:00.0"/>
    <s v="D01BECARIO1"/>
    <s v="PERSONAL INVESTIGADOR PREDOCTORAL EN FORMACIÓN"/>
    <s v="R101"/>
    <x v="4"/>
    <n v="412"/>
    <s v="FISIOLOGÍA VEGETAL"/>
  </r>
  <r>
    <x v="14"/>
    <n v="16532287"/>
    <s v="FCYT"/>
    <n v="809"/>
    <s v="093L"/>
    <s v="GRUPO-B5"/>
    <s v="Biología"/>
    <s v="GL"/>
    <s v="GRUPO DE LABORATORIO"/>
    <s v="093L"/>
    <s v="GRUPO LABORATORIO DE BIOLOGÍA"/>
    <s v="GRUPO-B5"/>
    <s v="Grupo de Laboratorio de BIOLOGÍA"/>
    <s v="1S"/>
    <n v="16532287"/>
    <s v="MARTÍNEZ"/>
    <s v="ABAIGAR"/>
    <s v="JAVIER"/>
    <s v="jabaigar"/>
    <s v="javier.martinez@unirioja.es"/>
    <n v="0.65"/>
    <m/>
    <x v="0"/>
    <n v="500"/>
    <s v="CATEDRATICO DE UNIVERSIDAD"/>
    <s v="01R"/>
    <s v="TIEMPO COMPLETO REDUCIDO"/>
    <s v="2014-09-15 00:00:00.0"/>
    <s v="null"/>
    <s v="DF100229"/>
    <s v="CATEDRÁTICO DE UNIVERSIDAD"/>
    <s v="R101"/>
    <x v="4"/>
    <n v="63"/>
    <s v="BOTÁNICA"/>
  </r>
  <r>
    <x v="14"/>
    <n v="16603952"/>
    <s v="FCYT"/>
    <n v="809"/>
    <s v="093L"/>
    <s v="GRUPO-B5"/>
    <s v="Biología"/>
    <s v="GL"/>
    <s v="GRUPO DE LABORATORIO"/>
    <s v="093L"/>
    <s v="GRUPO LABORATORIO DE BIOLOGÍA"/>
    <s v="GRUPO-B5"/>
    <s v="Grupo de Laboratorio de BIOLOGÍA"/>
    <s v="1S"/>
    <n v="16603952"/>
    <s v="MONFORTE"/>
    <s v="LÓPEZ"/>
    <s v="LAURA"/>
    <s v="lamonfor"/>
    <s v="laura.monforte@unirioja.es"/>
    <n v="1.5"/>
    <m/>
    <x v="0"/>
    <n v="7081"/>
    <s v="AYUDANTE (DOCTOR)"/>
    <s v="C01"/>
    <s v="TIEMPO COMPLETO"/>
    <s v="2018-09-17 00:00:00.0"/>
    <s v="2021-09-16 00:00:00.0"/>
    <s v="PI101345"/>
    <s v="PROFESOR AYUDANTE DOCTOR"/>
    <s v="R101"/>
    <x v="4"/>
    <n v="412"/>
    <s v="FISIOLOGÍA VEGETAL"/>
  </r>
  <r>
    <x v="14"/>
    <n v="16603964"/>
    <s v="FCYT"/>
    <n v="809"/>
    <s v="093L"/>
    <s v="GRUPO-B5"/>
    <s v="Biología"/>
    <s v="GL"/>
    <s v="GRUPO DE LABORATORIO"/>
    <s v="093L"/>
    <s v="GRUPO LABORATORIO DE BIOLOGÍA"/>
    <s v="GRUPO-B5"/>
    <s v="Grupo de Laboratorio de BIOLOGÍA"/>
    <s v="1S"/>
    <n v="16603964"/>
    <s v="DEL CASTILLO"/>
    <s v="ALONSO"/>
    <s v="MARÍA ÁNGELES"/>
    <s v="macastil"/>
    <s v="maria-angeles-del.castillo@alum.unirioja.es"/>
    <n v="0.25"/>
    <m/>
    <x v="1"/>
    <n v="121"/>
    <s v="PERSONAL INVESTIGADOR EN FORMACIÓN"/>
    <n v="0"/>
    <s v="_"/>
    <s v="2014-09-01 00:00:00.0"/>
    <s v="2019-01-29 00:00:00.0"/>
    <s v="D01BECARIO1"/>
    <s v="PERSONAL INVESTIGADOR PREDOCTORAL EN FORMACIÓN"/>
    <s v="R101"/>
    <x v="4"/>
    <n v="412"/>
    <s v="FISIOLOGÍA VEGETAL"/>
  </r>
  <r>
    <x v="12"/>
    <n v="16543785"/>
    <s v="FCYT"/>
    <n v="810"/>
    <s v="095G"/>
    <s v="GRUPO-A"/>
    <s v="Química"/>
    <s v="GG"/>
    <s v="GRUPO GRANDE"/>
    <s v="095G"/>
    <s v="GRUPO GRANDE DE QUÍMICA"/>
    <s v="GRUPO-A"/>
    <s v="Grupo Grande de QUÍMICA"/>
    <s v="AN"/>
    <n v="16543785"/>
    <s v="ZURBANO"/>
    <s v="ASENSIO"/>
    <s v="MARÍA DEL MAR"/>
    <s v="mmzurba"/>
    <s v="marimar.zurbano@unirioja.es"/>
    <n v="6"/>
    <n v="6"/>
    <x v="1"/>
    <n v="504"/>
    <s v="PROFESOR TITULAR UNIVERSIDAD"/>
    <s v="01R"/>
    <s v="TIEMPO COMPLETO REDUCIDO"/>
    <s v="2016-09-15 00:00:00.0"/>
    <s v="null"/>
    <s v="DF100149"/>
    <s v="PROFESOR TITULAR DE UNIVERSIDAD"/>
    <s v="R112"/>
    <x v="8"/>
    <n v="765"/>
    <s v="QUÍMICA ORGÁNICA"/>
  </r>
  <r>
    <x v="12"/>
    <n v="16544605"/>
    <s v="FCYT"/>
    <n v="810"/>
    <s v="095L"/>
    <s v="GRUPO-A1"/>
    <s v="Química"/>
    <s v="GL"/>
    <s v="GRUPO DE LABORATORIO"/>
    <s v="095L"/>
    <s v="LABORATORIO DE QUÍMICA"/>
    <s v="GRUPO-A1"/>
    <s v="Grupo de Laboratorio de Química"/>
    <s v="AN"/>
    <n v="16544605"/>
    <s v="CABREDO"/>
    <s v="PINILLOS"/>
    <s v="SUSANA"/>
    <s v="susacapi"/>
    <s v="susana.cabredo@unirioja.es"/>
    <n v="4"/>
    <n v="4"/>
    <x v="0"/>
    <n v="504"/>
    <s v="PROFESOR TITULAR UNIVERSIDAD"/>
    <s v="01A"/>
    <s v="TIEMPO COMPLETO AMPLIADO"/>
    <s v="2017-09-15 00:00:00.0"/>
    <s v="null"/>
    <s v="DF32370"/>
    <s v="TITULAR DE UNIVERSIDAD"/>
    <s v="R112"/>
    <x v="8"/>
    <n v="750"/>
    <s v="QUÍMICA ANALÍTICA"/>
  </r>
  <r>
    <x v="12"/>
    <n v="16544605"/>
    <s v="FCYT"/>
    <n v="810"/>
    <s v="095L"/>
    <s v="GRUPO-A2"/>
    <s v="Química"/>
    <s v="GL"/>
    <s v="GRUPO DE LABORATORIO"/>
    <s v="095L"/>
    <s v="LABORATORIO DE QUÍMICA"/>
    <s v="GRUPO-A2"/>
    <s v="Grupo de Laboratorio de Química"/>
    <s v="AN"/>
    <n v="16544605"/>
    <s v="CABREDO"/>
    <s v="PINILLOS"/>
    <s v="SUSANA"/>
    <s v="susacapi"/>
    <s v="susana.cabredo@unirioja.es"/>
    <n v="4"/>
    <n v="4"/>
    <x v="0"/>
    <n v="504"/>
    <s v="PROFESOR TITULAR UNIVERSIDAD"/>
    <s v="01A"/>
    <s v="TIEMPO COMPLETO AMPLIADO"/>
    <s v="2017-09-15 00:00:00.0"/>
    <s v="null"/>
    <s v="DF32370"/>
    <s v="TITULAR DE UNIVERSIDAD"/>
    <s v="R112"/>
    <x v="8"/>
    <n v="750"/>
    <s v="QUÍMICA ANALÍTICA"/>
  </r>
  <r>
    <x v="12"/>
    <n v="16518664"/>
    <s v="FCYT"/>
    <n v="810"/>
    <s v="095L"/>
    <s v="GRUPO-A3"/>
    <s v="Química"/>
    <s v="GL"/>
    <s v="GRUPO DE LABORATORIO"/>
    <s v="095L"/>
    <s v="LABORATORIO DE QUÍMICA"/>
    <s v="GRUPO-A3"/>
    <s v="Grupo de Laboratorio de Química"/>
    <s v="AN"/>
    <n v="16518664"/>
    <s v="MARTÍNEZ"/>
    <s v="SORIA"/>
    <s v="MARÍA TERESA"/>
    <s v="mmmartin"/>
    <s v="maria-teresa.martinez@unirioja.es"/>
    <n v="2.8"/>
    <n v="2.8"/>
    <x v="1"/>
    <n v="504"/>
    <s v="PROFESOR TITULAR UNIVERSIDAD"/>
    <s v="01R"/>
    <s v="TIEMPO COMPLETO REDUCIDO"/>
    <s v="2016-09-15 00:00:00.0"/>
    <s v="null"/>
    <s v="DF100033"/>
    <s v="PROFESOR TITULAR DE UNIVERSIDAD"/>
    <s v="R112"/>
    <x v="8"/>
    <n v="750"/>
    <s v="QUÍMICA ANALÍTICA"/>
  </r>
  <r>
    <x v="12"/>
    <n v="50822746"/>
    <s v="FCYT"/>
    <n v="810"/>
    <s v="095L"/>
    <s v="GRUPO-A3"/>
    <s v="Química"/>
    <s v="GL"/>
    <s v="GRUPO DE LABORATORIO"/>
    <s v="095L"/>
    <s v="LABORATORIO DE QUÍMICA"/>
    <s v="GRUPO-A3"/>
    <s v="Grupo de Laboratorio de Química"/>
    <s v="AN"/>
    <n v="50822746"/>
    <s v="ENRIQUEZ"/>
    <s v="PALMA"/>
    <s v="PEDRO ALBERTO"/>
    <s v="enriquez"/>
    <s v="pedro.enriquez@unirioja.es"/>
    <n v="1.2"/>
    <n v="1.2"/>
    <x v="1"/>
    <n v="504"/>
    <s v="PROFESOR TITULAR UNIVERSIDAD"/>
    <s v="01A"/>
    <s v="TIEMPO COMPLETO AMPLIADO"/>
    <s v="2012-09-01 00:00:00.0"/>
    <s v="null"/>
    <s v="DF100147"/>
    <s v="PROFESOR TITULAR DE UNIVERSIDAD"/>
    <s v="R112"/>
    <x v="8"/>
    <n v="755"/>
    <s v="QUÍMICA FÍSICA"/>
  </r>
  <r>
    <x v="12"/>
    <n v="16525570"/>
    <s v="FCYT"/>
    <n v="810"/>
    <s v="095L"/>
    <s v="GRUPO-A4"/>
    <s v="Química"/>
    <s v="GL"/>
    <s v="GRUPO DE LABORATORIO"/>
    <s v="095L"/>
    <s v="LABORATORIO DE QUÍMICA"/>
    <s v="GRUPO-A4"/>
    <s v="Grupo de Laboratorio de Química"/>
    <s v="AN"/>
    <n v="16525570"/>
    <s v="GALLARTA"/>
    <s v="GONZÁLEZ"/>
    <s v="FÉLIX"/>
    <s v="fegallar"/>
    <s v="felix.gallarta@unirioja.es"/>
    <n v="2"/>
    <n v="2"/>
    <x v="1"/>
    <n v="504"/>
    <s v="PROFESOR TITULAR UNIVERSIDAD"/>
    <s v="01A"/>
    <s v="TIEMPO COMPLETO AMPLIADO"/>
    <s v="2012-09-01 00:00:00.0"/>
    <s v="null"/>
    <s v="DF32366"/>
    <s v="TITULAR DE UNIVERSIDAD"/>
    <s v="R112"/>
    <x v="8"/>
    <n v="750"/>
    <s v="QUÍMICA ANALÍTICA"/>
  </r>
  <r>
    <x v="12"/>
    <n v="16537076"/>
    <s v="FCYT"/>
    <n v="810"/>
    <s v="095L"/>
    <s v="GRUPO-A4"/>
    <s v="Química"/>
    <s v="GL"/>
    <s v="GRUPO DE LABORATORIO"/>
    <s v="095L"/>
    <s v="LABORATORIO DE QUÍMICA"/>
    <s v="GRUPO-A4"/>
    <s v="Grupo de Laboratorio de Química"/>
    <s v="AN"/>
    <n v="16537076"/>
    <s v="SÁENZ"/>
    <s v="BARRIO"/>
    <s v="CECILIA"/>
    <s v="cesaenz"/>
    <s v="cecilia.saenz@unirioja.es"/>
    <n v="2"/>
    <n v="2"/>
    <x v="0"/>
    <n v="504"/>
    <s v="PROFESOR TITULAR UNIVERSIDAD"/>
    <s v="01A"/>
    <s v="TIEMPO COMPLETO AMPLIADO"/>
    <s v="2017-09-15 00:00:00.0"/>
    <s v="null"/>
    <s v="DF100090"/>
    <s v="PROFESOR TITULAR DE UNIVERSIDAD"/>
    <s v="R112"/>
    <x v="8"/>
    <n v="750"/>
    <s v="QUÍMICA ANALÍTICA"/>
  </r>
  <r>
    <x v="12"/>
    <n v="16525570"/>
    <s v="FCYT"/>
    <n v="810"/>
    <s v="095R"/>
    <s v="GRUPO-A1"/>
    <s v="Química"/>
    <s v="GR"/>
    <s v="GRUPO REDUCIDO"/>
    <s v="095R"/>
    <s v="GRUPO REDUCIDO DE QUÍMICA"/>
    <s v="GRUPO-A1"/>
    <s v="Grupo Reduicido de Química"/>
    <s v="AN"/>
    <n v="16525570"/>
    <s v="GALLARTA"/>
    <s v="GONZÁLEZ"/>
    <s v="FÉLIX"/>
    <s v="fegallar"/>
    <s v="felix.gallarta@unirioja.es"/>
    <n v="2"/>
    <n v="2"/>
    <x v="1"/>
    <n v="504"/>
    <s v="PROFESOR TITULAR UNIVERSIDAD"/>
    <s v="01A"/>
    <s v="TIEMPO COMPLETO AMPLIADO"/>
    <s v="2012-09-01 00:00:00.0"/>
    <s v="null"/>
    <s v="DF32366"/>
    <s v="TITULAR DE UNIVERSIDAD"/>
    <s v="R112"/>
    <x v="8"/>
    <n v="750"/>
    <s v="QUÍMICA ANALÍTICA"/>
  </r>
  <r>
    <x v="12"/>
    <n v="16525570"/>
    <s v="FCYT"/>
    <n v="810"/>
    <s v="095R"/>
    <s v="GRUPO-A2"/>
    <s v="Química"/>
    <s v="GR"/>
    <s v="GRUPO REDUCIDO"/>
    <s v="095R"/>
    <s v="GRUPO REDUCIDO DE QUÍMICA"/>
    <s v="GRUPO-A2"/>
    <s v="Grupo Reduicido de Química"/>
    <s v="AN"/>
    <n v="16525570"/>
    <s v="GALLARTA"/>
    <s v="GONZÁLEZ"/>
    <s v="FÉLIX"/>
    <s v="fegallar"/>
    <s v="felix.gallarta@unirioja.es"/>
    <n v="2"/>
    <n v="2"/>
    <x v="1"/>
    <n v="504"/>
    <s v="PROFESOR TITULAR UNIVERSIDAD"/>
    <s v="01A"/>
    <s v="TIEMPO COMPLETO AMPLIADO"/>
    <s v="2012-09-01 00:00:00.0"/>
    <s v="null"/>
    <s v="DF32366"/>
    <s v="TITULAR DE UNIVERSIDAD"/>
    <s v="R112"/>
    <x v="8"/>
    <n v="750"/>
    <s v="QUÍMICA ANALÍTICA"/>
  </r>
  <r>
    <x v="13"/>
    <n v="16525570"/>
    <s v="FCYT"/>
    <n v="810"/>
    <s v="095G"/>
    <s v="GRUPO-B"/>
    <s v="Química"/>
    <s v="GG"/>
    <s v="GRUPO GRANDE"/>
    <s v="095G"/>
    <s v="GRUPO GRANDE DE QUÍMICA"/>
    <s v="GRUPO-B"/>
    <s v="Grupo Grande de QUÍMICA"/>
    <s v="AN"/>
    <n v="16525570"/>
    <s v="GALLARTA"/>
    <s v="GONZÁLEZ"/>
    <s v="FÉLIX"/>
    <s v="fegallar"/>
    <s v="felix.gallarta@unirioja.es"/>
    <n v="6"/>
    <n v="6"/>
    <x v="1"/>
    <n v="504"/>
    <s v="PROFESOR TITULAR UNIVERSIDAD"/>
    <s v="01A"/>
    <s v="TIEMPO COMPLETO AMPLIADO"/>
    <s v="2012-09-01 00:00:00.0"/>
    <s v="null"/>
    <s v="DF32366"/>
    <s v="TITULAR DE UNIVERSIDAD"/>
    <s v="R112"/>
    <x v="8"/>
    <n v="750"/>
    <s v="QUÍMICA ANALÍTICA"/>
  </r>
  <r>
    <x v="13"/>
    <n v="14587726"/>
    <s v="FCYT"/>
    <n v="810"/>
    <s v="095L"/>
    <s v="GRUPO-B1"/>
    <s v="Química"/>
    <s v="GL"/>
    <s v="GRUPO DE LABORATORIO"/>
    <s v="095L"/>
    <s v="LABORATORIO DE QUÍMICA"/>
    <s v="GRUPO-B1"/>
    <s v="Grupo de Laboratorio de Química"/>
    <s v="AN"/>
    <n v="14587726"/>
    <s v="PUYUELO"/>
    <s v="GARCÍA"/>
    <s v="MARÍA PILAR"/>
    <s v="mpuyuelo"/>
    <s v="pilar.puyuelo@unirioja.es"/>
    <n v="2.25"/>
    <n v="2.25"/>
    <x v="0"/>
    <n v="504"/>
    <s v="PROFESOR TITULAR UNIVERSIDAD"/>
    <s v="C01"/>
    <s v="TIEMPO COMPLETO"/>
    <s v="2014-09-15 00:00:00.0"/>
    <s v="null"/>
    <s v="DF100037"/>
    <s v="PROFESOR TITULAR DE UNIVERSIDAD"/>
    <s v="R112"/>
    <x v="8"/>
    <n v="755"/>
    <s v="QUÍMICA FÍSICA"/>
  </r>
  <r>
    <x v="13"/>
    <n v="50822746"/>
    <s v="FCYT"/>
    <n v="810"/>
    <s v="095L"/>
    <s v="GRUPO-B1"/>
    <s v="Química"/>
    <s v="GL"/>
    <s v="GRUPO DE LABORATORIO"/>
    <s v="095L"/>
    <s v="LABORATORIO DE QUÍMICA"/>
    <s v="GRUPO-B1"/>
    <s v="Grupo de Laboratorio de Química"/>
    <s v="AN"/>
    <n v="50822746"/>
    <s v="ENRIQUEZ"/>
    <s v="PALMA"/>
    <s v="PEDRO ALBERTO"/>
    <s v="enriquez"/>
    <s v="pedro.enriquez@unirioja.es"/>
    <n v="1.75"/>
    <n v="1.75"/>
    <x v="1"/>
    <n v="504"/>
    <s v="PROFESOR TITULAR UNIVERSIDAD"/>
    <s v="01A"/>
    <s v="TIEMPO COMPLETO AMPLIADO"/>
    <s v="2012-09-01 00:00:00.0"/>
    <s v="null"/>
    <s v="DF100147"/>
    <s v="PROFESOR TITULAR DE UNIVERSIDAD"/>
    <s v="R112"/>
    <x v="8"/>
    <n v="755"/>
    <s v="QUÍMICA FÍSICA"/>
  </r>
  <r>
    <x v="13"/>
    <n v="16537076"/>
    <s v="FCYT"/>
    <n v="810"/>
    <s v="095L"/>
    <s v="GRUPO-B2"/>
    <s v="Química"/>
    <s v="GL"/>
    <s v="GRUPO DE LABORATORIO"/>
    <s v="095L"/>
    <s v="LABORATORIO DE QUÍMICA"/>
    <s v="GRUPO-B2"/>
    <s v="Grupo de Laboratorio de Química"/>
    <s v="AN"/>
    <n v="16537076"/>
    <s v="SÁENZ"/>
    <s v="BARRIO"/>
    <s v="CECILIA"/>
    <s v="cesaenz"/>
    <s v="cecilia.saenz@unirioja.es"/>
    <n v="4"/>
    <n v="4"/>
    <x v="0"/>
    <n v="504"/>
    <s v="PROFESOR TITULAR UNIVERSIDAD"/>
    <s v="01A"/>
    <s v="TIEMPO COMPLETO AMPLIADO"/>
    <s v="2017-09-15 00:00:00.0"/>
    <s v="null"/>
    <s v="DF100090"/>
    <s v="PROFESOR TITULAR DE UNIVERSIDAD"/>
    <s v="R112"/>
    <x v="8"/>
    <n v="750"/>
    <s v="QUÍMICA ANALÍTICA"/>
  </r>
  <r>
    <x v="13"/>
    <n v="16524700"/>
    <s v="FCYT"/>
    <n v="810"/>
    <s v="095L"/>
    <s v="GRUPO-B3"/>
    <s v="Química"/>
    <s v="GL"/>
    <s v="GRUPO DE LABORATORIO"/>
    <s v="095L"/>
    <s v="LABORATORIO DE QUÍMICA"/>
    <s v="GRUPO-B3"/>
    <s v="Grupo de Laboratorio de Química"/>
    <s v="AN"/>
    <n v="16524700"/>
    <s v="BAÑOS"/>
    <s v="ARRIBAS"/>
    <s v="IRENE"/>
    <s v="ibanos"/>
    <s v="irene.banos@unirioja.es"/>
    <n v="4"/>
    <n v="4"/>
    <x v="0"/>
    <n v="504"/>
    <s v="PROFESOR TITULAR UNIVERSIDAD"/>
    <s v="01A"/>
    <s v="TIEMPO COMPLETO AMPLIADO"/>
    <s v="2012-09-01 00:00:00.0"/>
    <s v="null"/>
    <s v="DF32390"/>
    <s v="TITULAR DE UNIVERSIDAD"/>
    <s v="R112"/>
    <x v="8"/>
    <n v="755"/>
    <s v="QUÍMICA FÍSICA"/>
  </r>
  <r>
    <x v="13"/>
    <n v="14587726"/>
    <s v="FCYT"/>
    <n v="810"/>
    <s v="095L"/>
    <s v="GRUPO-B4"/>
    <s v="Química"/>
    <s v="GL"/>
    <s v="GRUPO DE LABORATORIO"/>
    <s v="095L"/>
    <s v="LABORATORIO DE QUÍMICA"/>
    <s v="GRUPO-B4"/>
    <s v="Grupo de Laboratorio de Química"/>
    <s v="AN"/>
    <n v="14587726"/>
    <s v="PUYUELO"/>
    <s v="GARCÍA"/>
    <s v="MARÍA PILAR"/>
    <s v="mpuyuelo"/>
    <s v="pilar.puyuelo@unirioja.es"/>
    <n v="2.25"/>
    <n v="2.25"/>
    <x v="0"/>
    <n v="504"/>
    <s v="PROFESOR TITULAR UNIVERSIDAD"/>
    <s v="C01"/>
    <s v="TIEMPO COMPLETO"/>
    <s v="2014-09-15 00:00:00.0"/>
    <s v="null"/>
    <s v="DF100037"/>
    <s v="PROFESOR TITULAR DE UNIVERSIDAD"/>
    <s v="R112"/>
    <x v="8"/>
    <n v="755"/>
    <s v="QUÍMICA FÍSICA"/>
  </r>
  <r>
    <x v="13"/>
    <n v="16525570"/>
    <s v="FCYT"/>
    <n v="810"/>
    <s v="095L"/>
    <s v="GRUPO-B4"/>
    <s v="Química"/>
    <s v="GL"/>
    <s v="GRUPO DE LABORATORIO"/>
    <s v="095L"/>
    <s v="LABORATORIO DE QUÍMICA"/>
    <s v="GRUPO-B4"/>
    <s v="Grupo de Laboratorio de Química"/>
    <s v="AN"/>
    <n v="16525570"/>
    <s v="GALLARTA"/>
    <s v="GONZÁLEZ"/>
    <s v="FÉLIX"/>
    <s v="fegallar"/>
    <s v="felix.gallarta@unirioja.es"/>
    <n v="1.75"/>
    <n v="1.75"/>
    <x v="1"/>
    <n v="504"/>
    <s v="PROFESOR TITULAR UNIVERSIDAD"/>
    <s v="01A"/>
    <s v="TIEMPO COMPLETO AMPLIADO"/>
    <s v="2012-09-01 00:00:00.0"/>
    <s v="null"/>
    <s v="DF32366"/>
    <s v="TITULAR DE UNIVERSIDAD"/>
    <s v="R112"/>
    <x v="8"/>
    <n v="750"/>
    <s v="QUÍMICA ANALÍTICA"/>
  </r>
  <r>
    <x v="13"/>
    <n v="16537076"/>
    <s v="FCYT"/>
    <n v="810"/>
    <s v="095L"/>
    <s v="GRUPO-B5"/>
    <s v="Química"/>
    <s v="GL"/>
    <s v="GRUPO DE LABORATORIO"/>
    <s v="095L"/>
    <s v="LABORATORIO DE QUÍMICA"/>
    <s v="GRUPO-B5"/>
    <s v="Grupo de Laboratorio de Química"/>
    <s v="AN"/>
    <n v="16537076"/>
    <s v="SÁENZ"/>
    <s v="BARRIO"/>
    <s v="CECILIA"/>
    <s v="cesaenz"/>
    <s v="cecilia.saenz@unirioja.es"/>
    <n v="4"/>
    <n v="4"/>
    <x v="0"/>
    <n v="504"/>
    <s v="PROFESOR TITULAR UNIVERSIDAD"/>
    <s v="01A"/>
    <s v="TIEMPO COMPLETO AMPLIADO"/>
    <s v="2017-09-15 00:00:00.0"/>
    <s v="null"/>
    <s v="DF100090"/>
    <s v="PROFESOR TITULAR DE UNIVERSIDAD"/>
    <s v="R112"/>
    <x v="8"/>
    <n v="750"/>
    <s v="QUÍMICA ANALÍTICA"/>
  </r>
  <r>
    <x v="13"/>
    <n v="16525570"/>
    <s v="FCYT"/>
    <n v="810"/>
    <s v="095R"/>
    <s v="GRUPO-B1"/>
    <s v="Química"/>
    <s v="GR"/>
    <s v="GRUPO REDUCIDO"/>
    <s v="095R"/>
    <s v="GRUPO REDUCIDO DE QUÍMICA"/>
    <s v="GRUPO-B1"/>
    <s v="Grupo Reduicido de Química"/>
    <s v="AN"/>
    <n v="16525570"/>
    <s v="GALLARTA"/>
    <s v="GONZÁLEZ"/>
    <s v="FÉLIX"/>
    <s v="fegallar"/>
    <s v="felix.gallarta@unirioja.es"/>
    <n v="2"/>
    <n v="2"/>
    <x v="1"/>
    <n v="504"/>
    <s v="PROFESOR TITULAR UNIVERSIDAD"/>
    <s v="01A"/>
    <s v="TIEMPO COMPLETO AMPLIADO"/>
    <s v="2012-09-01 00:00:00.0"/>
    <s v="null"/>
    <s v="DF32366"/>
    <s v="TITULAR DE UNIVERSIDAD"/>
    <s v="R112"/>
    <x v="8"/>
    <n v="750"/>
    <s v="QUÍMICA ANALÍTICA"/>
  </r>
  <r>
    <x v="13"/>
    <n v="16525570"/>
    <s v="FCYT"/>
    <n v="810"/>
    <s v="095R"/>
    <s v="GRUPO-B2"/>
    <s v="Química"/>
    <s v="GR"/>
    <s v="GRUPO REDUCIDO"/>
    <s v="095R"/>
    <s v="GRUPO REDUCIDO DE QUÍMICA"/>
    <s v="GRUPO-B2"/>
    <s v="Grupo Reduicido de Química"/>
    <s v="AN"/>
    <n v="16525570"/>
    <s v="GALLARTA"/>
    <s v="GONZÁLEZ"/>
    <s v="FÉLIX"/>
    <s v="fegallar"/>
    <s v="felix.gallarta@unirioja.es"/>
    <n v="2"/>
    <n v="2"/>
    <x v="1"/>
    <n v="504"/>
    <s v="PROFESOR TITULAR UNIVERSIDAD"/>
    <s v="01A"/>
    <s v="TIEMPO COMPLETO AMPLIADO"/>
    <s v="2012-09-01 00:00:00.0"/>
    <s v="null"/>
    <s v="DF32366"/>
    <s v="TITULAR DE UNIVERSIDAD"/>
    <s v="R112"/>
    <x v="8"/>
    <n v="750"/>
    <s v="QUÍMICA ANALÍTICA"/>
  </r>
  <r>
    <x v="13"/>
    <n v="16525570"/>
    <s v="FCYT"/>
    <n v="810"/>
    <s v="095R"/>
    <s v="GRUPO-B3"/>
    <s v="Química"/>
    <s v="GR"/>
    <s v="GRUPO REDUCIDO"/>
    <s v="095R"/>
    <s v="GRUPO REDUCIDO DE QUÍMICA"/>
    <s v="GRUPO-B3"/>
    <s v="Grupo Reduicido de Química"/>
    <s v="AN"/>
    <n v="16525570"/>
    <s v="GALLARTA"/>
    <s v="GONZÁLEZ"/>
    <s v="FÉLIX"/>
    <s v="fegallar"/>
    <s v="felix.gallarta@unirioja.es"/>
    <n v="2"/>
    <n v="2"/>
    <x v="1"/>
    <n v="504"/>
    <s v="PROFESOR TITULAR UNIVERSIDAD"/>
    <s v="01A"/>
    <s v="TIEMPO COMPLETO AMPLIADO"/>
    <s v="2012-09-01 00:00:00.0"/>
    <s v="null"/>
    <s v="DF32366"/>
    <s v="TITULAR DE UNIVERSIDAD"/>
    <s v="R112"/>
    <x v="8"/>
    <n v="750"/>
    <s v="QUÍMICA ANALÍTICA"/>
  </r>
  <r>
    <x v="14"/>
    <n v="16525570"/>
    <s v="FCYT"/>
    <n v="810"/>
    <s v="095G"/>
    <s v="GRUPO-B"/>
    <s v="Química"/>
    <s v="GG"/>
    <s v="GRUPO GRANDE"/>
    <s v="095G"/>
    <s v="GRUPO GRANDE DE QUÍMICA"/>
    <s v="GRUPO-B"/>
    <s v="Grupo Grande de QUÍMICA"/>
    <s v="AN"/>
    <n v="16525570"/>
    <s v="GALLARTA"/>
    <s v="GONZÁLEZ"/>
    <s v="FÉLIX"/>
    <s v="fegallar"/>
    <s v="felix.gallarta@unirioja.es"/>
    <n v="6"/>
    <m/>
    <x v="1"/>
    <n v="504"/>
    <s v="PROFESOR TITULAR UNIVERSIDAD"/>
    <s v="01A"/>
    <s v="TIEMPO COMPLETO AMPLIADO"/>
    <s v="2012-09-01 00:00:00.0"/>
    <s v="null"/>
    <s v="DF32366"/>
    <s v="TITULAR DE UNIVERSIDAD"/>
    <s v="R112"/>
    <x v="8"/>
    <n v="750"/>
    <s v="QUÍMICA ANALÍTICA"/>
  </r>
  <r>
    <x v="14"/>
    <n v="14587726"/>
    <s v="FCYT"/>
    <n v="810"/>
    <s v="095L"/>
    <s v="GRUPO-B1"/>
    <s v="Química"/>
    <s v="GL"/>
    <s v="GRUPO DE LABORATORIO"/>
    <s v="095L"/>
    <s v="LABORATORIO DE QUÍMICA"/>
    <s v="GRUPO-B1"/>
    <s v="Grupo de Laboratorio de Química"/>
    <s v="AN"/>
    <n v="14587726"/>
    <s v="PUYUELO"/>
    <s v="GARCÍA"/>
    <s v="MARÍA PILAR"/>
    <s v="mpuyuelo"/>
    <s v="pilar.puyuelo@unirioja.es"/>
    <n v="2.25"/>
    <m/>
    <x v="0"/>
    <n v="504"/>
    <s v="PROFESOR TITULAR UNIVERSIDAD"/>
    <s v="C01"/>
    <s v="TIEMPO COMPLETO"/>
    <s v="2014-09-15 00:00:00.0"/>
    <s v="null"/>
    <s v="DF100037"/>
    <s v="PROFESOR TITULAR DE UNIVERSIDAD"/>
    <s v="R112"/>
    <x v="8"/>
    <n v="755"/>
    <s v="QUÍMICA FÍSICA"/>
  </r>
  <r>
    <x v="14"/>
    <n v="50822746"/>
    <s v="FCYT"/>
    <n v="810"/>
    <s v="095L"/>
    <s v="GRUPO-B1"/>
    <s v="Química"/>
    <s v="GL"/>
    <s v="GRUPO DE LABORATORIO"/>
    <s v="095L"/>
    <s v="LABORATORIO DE QUÍMICA"/>
    <s v="GRUPO-B1"/>
    <s v="Grupo de Laboratorio de Química"/>
    <s v="AN"/>
    <n v="50822746"/>
    <s v="ENRIQUEZ"/>
    <s v="PALMA"/>
    <s v="PEDRO ALBERTO"/>
    <s v="enriquez"/>
    <s v="pedro.enriquez@unirioja.es"/>
    <n v="1.75"/>
    <m/>
    <x v="1"/>
    <n v="504"/>
    <s v="PROFESOR TITULAR UNIVERSIDAD"/>
    <s v="01A"/>
    <s v="TIEMPO COMPLETO AMPLIADO"/>
    <s v="2012-09-01 00:00:00.0"/>
    <s v="null"/>
    <s v="DF100147"/>
    <s v="PROFESOR TITULAR DE UNIVERSIDAD"/>
    <s v="R112"/>
    <x v="8"/>
    <n v="755"/>
    <s v="QUÍMICA FÍSICA"/>
  </r>
  <r>
    <x v="14"/>
    <n v="16537076"/>
    <s v="FCYT"/>
    <n v="810"/>
    <s v="095L"/>
    <s v="GRUPO-B2"/>
    <s v="Química"/>
    <s v="GL"/>
    <s v="GRUPO DE LABORATORIO"/>
    <s v="095L"/>
    <s v="LABORATORIO DE QUÍMICA"/>
    <s v="GRUPO-B2"/>
    <s v="Grupo de Laboratorio de Química"/>
    <s v="AN"/>
    <n v="16537076"/>
    <s v="SÁENZ"/>
    <s v="BARRIO"/>
    <s v="CECILIA"/>
    <s v="cesaenz"/>
    <s v="cecilia.saenz@unirioja.es"/>
    <n v="4"/>
    <m/>
    <x v="0"/>
    <n v="504"/>
    <s v="PROFESOR TITULAR UNIVERSIDAD"/>
    <s v="01A"/>
    <s v="TIEMPO COMPLETO AMPLIADO"/>
    <s v="2017-09-15 00:00:00.0"/>
    <s v="null"/>
    <s v="DF100090"/>
    <s v="PROFESOR TITULAR DE UNIVERSIDAD"/>
    <s v="R112"/>
    <x v="8"/>
    <n v="750"/>
    <s v="QUÍMICA ANALÍTICA"/>
  </r>
  <r>
    <x v="14"/>
    <n v="16524700"/>
    <s v="FCYT"/>
    <n v="810"/>
    <s v="095L"/>
    <s v="GRUPO-B3"/>
    <s v="Química"/>
    <s v="GL"/>
    <s v="GRUPO DE LABORATORIO"/>
    <s v="095L"/>
    <s v="LABORATORIO DE QUÍMICA"/>
    <s v="GRUPO-B3"/>
    <s v="Grupo de Laboratorio de Química"/>
    <s v="AN"/>
    <n v="16524700"/>
    <s v="BAÑOS"/>
    <s v="ARRIBAS"/>
    <s v="IRENE"/>
    <s v="ibanos"/>
    <s v="irene.banos@unirioja.es"/>
    <n v="4"/>
    <m/>
    <x v="0"/>
    <n v="504"/>
    <s v="PROFESOR TITULAR UNIVERSIDAD"/>
    <s v="01A"/>
    <s v="TIEMPO COMPLETO AMPLIADO"/>
    <s v="2012-09-01 00:00:00.0"/>
    <s v="null"/>
    <s v="DF32390"/>
    <s v="TITULAR DE UNIVERSIDAD"/>
    <s v="R112"/>
    <x v="8"/>
    <n v="755"/>
    <s v="QUÍMICA FÍSICA"/>
  </r>
  <r>
    <x v="14"/>
    <n v="14587726"/>
    <s v="FCYT"/>
    <n v="810"/>
    <s v="095L"/>
    <s v="GRUPO-B4"/>
    <s v="Química"/>
    <s v="GL"/>
    <s v="GRUPO DE LABORATORIO"/>
    <s v="095L"/>
    <s v="LABORATORIO DE QUÍMICA"/>
    <s v="GRUPO-B4"/>
    <s v="Grupo de Laboratorio de Química"/>
    <s v="AN"/>
    <n v="14587726"/>
    <s v="PUYUELO"/>
    <s v="GARCÍA"/>
    <s v="MARÍA PILAR"/>
    <s v="mpuyuelo"/>
    <s v="pilar.puyuelo@unirioja.es"/>
    <n v="2.25"/>
    <m/>
    <x v="0"/>
    <n v="504"/>
    <s v="PROFESOR TITULAR UNIVERSIDAD"/>
    <s v="C01"/>
    <s v="TIEMPO COMPLETO"/>
    <s v="2014-09-15 00:00:00.0"/>
    <s v="null"/>
    <s v="DF100037"/>
    <s v="PROFESOR TITULAR DE UNIVERSIDAD"/>
    <s v="R112"/>
    <x v="8"/>
    <n v="755"/>
    <s v="QUÍMICA FÍSICA"/>
  </r>
  <r>
    <x v="14"/>
    <n v="16525570"/>
    <s v="FCYT"/>
    <n v="810"/>
    <s v="095L"/>
    <s v="GRUPO-B4"/>
    <s v="Química"/>
    <s v="GL"/>
    <s v="GRUPO DE LABORATORIO"/>
    <s v="095L"/>
    <s v="LABORATORIO DE QUÍMICA"/>
    <s v="GRUPO-B4"/>
    <s v="Grupo de Laboratorio de Química"/>
    <s v="AN"/>
    <n v="16525570"/>
    <s v="GALLARTA"/>
    <s v="GONZÁLEZ"/>
    <s v="FÉLIX"/>
    <s v="fegallar"/>
    <s v="felix.gallarta@unirioja.es"/>
    <n v="1.75"/>
    <m/>
    <x v="1"/>
    <n v="504"/>
    <s v="PROFESOR TITULAR UNIVERSIDAD"/>
    <s v="01A"/>
    <s v="TIEMPO COMPLETO AMPLIADO"/>
    <s v="2012-09-01 00:00:00.0"/>
    <s v="null"/>
    <s v="DF32366"/>
    <s v="TITULAR DE UNIVERSIDAD"/>
    <s v="R112"/>
    <x v="8"/>
    <n v="750"/>
    <s v="QUÍMICA ANALÍTICA"/>
  </r>
  <r>
    <x v="14"/>
    <n v="16537076"/>
    <s v="FCYT"/>
    <n v="810"/>
    <s v="095L"/>
    <s v="GRUPO-B5"/>
    <s v="Química"/>
    <s v="GL"/>
    <s v="GRUPO DE LABORATORIO"/>
    <s v="095L"/>
    <s v="LABORATORIO DE QUÍMICA"/>
    <s v="GRUPO-B5"/>
    <s v="Grupo de Laboratorio de Química"/>
    <s v="AN"/>
    <n v="16537076"/>
    <s v="SÁENZ"/>
    <s v="BARRIO"/>
    <s v="CECILIA"/>
    <s v="cesaenz"/>
    <s v="cecilia.saenz@unirioja.es"/>
    <n v="4"/>
    <m/>
    <x v="0"/>
    <n v="504"/>
    <s v="PROFESOR TITULAR UNIVERSIDAD"/>
    <s v="01A"/>
    <s v="TIEMPO COMPLETO AMPLIADO"/>
    <s v="2017-09-15 00:00:00.0"/>
    <s v="null"/>
    <s v="DF100090"/>
    <s v="PROFESOR TITULAR DE UNIVERSIDAD"/>
    <s v="R112"/>
    <x v="8"/>
    <n v="750"/>
    <s v="QUÍMICA ANALÍTICA"/>
  </r>
  <r>
    <x v="14"/>
    <n v="16525570"/>
    <s v="FCYT"/>
    <n v="810"/>
    <s v="095R"/>
    <s v="GRUPO-B1"/>
    <s v="Química"/>
    <s v="GR"/>
    <s v="GRUPO REDUCIDO"/>
    <s v="095R"/>
    <s v="GRUPO REDUCIDO DE QUÍMICA"/>
    <s v="GRUPO-B1"/>
    <s v="Grupo Reduicido de Química"/>
    <s v="AN"/>
    <n v="16525570"/>
    <s v="GALLARTA"/>
    <s v="GONZÁLEZ"/>
    <s v="FÉLIX"/>
    <s v="fegallar"/>
    <s v="felix.gallarta@unirioja.es"/>
    <n v="2"/>
    <m/>
    <x v="1"/>
    <n v="504"/>
    <s v="PROFESOR TITULAR UNIVERSIDAD"/>
    <s v="01A"/>
    <s v="TIEMPO COMPLETO AMPLIADO"/>
    <s v="2012-09-01 00:00:00.0"/>
    <s v="null"/>
    <s v="DF32366"/>
    <s v="TITULAR DE UNIVERSIDAD"/>
    <s v="R112"/>
    <x v="8"/>
    <n v="750"/>
    <s v="QUÍMICA ANALÍTICA"/>
  </r>
  <r>
    <x v="14"/>
    <n v="16525570"/>
    <s v="FCYT"/>
    <n v="810"/>
    <s v="095R"/>
    <s v="GRUPO-B2"/>
    <s v="Química"/>
    <s v="GR"/>
    <s v="GRUPO REDUCIDO"/>
    <s v="095R"/>
    <s v="GRUPO REDUCIDO DE QUÍMICA"/>
    <s v="GRUPO-B2"/>
    <s v="Grupo Reduicido de Química"/>
    <s v="AN"/>
    <n v="16525570"/>
    <s v="GALLARTA"/>
    <s v="GONZÁLEZ"/>
    <s v="FÉLIX"/>
    <s v="fegallar"/>
    <s v="felix.gallarta@unirioja.es"/>
    <n v="2"/>
    <m/>
    <x v="1"/>
    <n v="504"/>
    <s v="PROFESOR TITULAR UNIVERSIDAD"/>
    <s v="01A"/>
    <s v="TIEMPO COMPLETO AMPLIADO"/>
    <s v="2012-09-01 00:00:00.0"/>
    <s v="null"/>
    <s v="DF32366"/>
    <s v="TITULAR DE UNIVERSIDAD"/>
    <s v="R112"/>
    <x v="8"/>
    <n v="750"/>
    <s v="QUÍMICA ANALÍTICA"/>
  </r>
  <r>
    <x v="14"/>
    <n v="16525570"/>
    <s v="FCYT"/>
    <n v="810"/>
    <s v="095R"/>
    <s v="GRUPO-B3"/>
    <s v="Química"/>
    <s v="GR"/>
    <s v="GRUPO REDUCIDO"/>
    <s v="095R"/>
    <s v="GRUPO REDUCIDO DE QUÍMICA"/>
    <s v="GRUPO-B3"/>
    <s v="Grupo Reduicido de Química"/>
    <s v="AN"/>
    <n v="16525570"/>
    <s v="GALLARTA"/>
    <s v="GONZÁLEZ"/>
    <s v="FÉLIX"/>
    <s v="fegallar"/>
    <s v="felix.gallarta@unirioja.es"/>
    <n v="2"/>
    <m/>
    <x v="1"/>
    <n v="504"/>
    <s v="PROFESOR TITULAR UNIVERSIDAD"/>
    <s v="01A"/>
    <s v="TIEMPO COMPLETO AMPLIADO"/>
    <s v="2012-09-01 00:00:00.0"/>
    <s v="null"/>
    <s v="DF32366"/>
    <s v="TITULAR DE UNIVERSIDAD"/>
    <s v="R112"/>
    <x v="8"/>
    <n v="750"/>
    <s v="QUÍMICA ANALÍTICA"/>
  </r>
  <r>
    <x v="12"/>
    <n v="16524700"/>
    <s v="FCYT"/>
    <n v="811"/>
    <s v="702105G"/>
    <s v="GRUPO-A"/>
    <s v="Complementos de química"/>
    <s v="GG"/>
    <s v="GRUPO GRANDE"/>
    <s v="702105G"/>
    <s v="GRUPO GRANDE DE COMPLEMENTOS DE QUÍMICA"/>
    <s v="GRUPO-A"/>
    <s v="Grupo Grande de COMPLEMENTOS DE QUÍMICA"/>
    <s v="AN"/>
    <n v="16524700"/>
    <s v="BAÑOS"/>
    <s v="ARRIBAS"/>
    <s v="IRENE"/>
    <s v="ibanos"/>
    <s v="irene.banos@unirioja.es"/>
    <n v="2"/>
    <n v="2"/>
    <x v="0"/>
    <n v="504"/>
    <s v="PROFESOR TITULAR UNIVERSIDAD"/>
    <s v="01A"/>
    <s v="TIEMPO COMPLETO AMPLIADO"/>
    <s v="2012-09-01 00:00:00.0"/>
    <s v="null"/>
    <s v="DF32390"/>
    <s v="TITULAR DE UNIVERSIDAD"/>
    <s v="R112"/>
    <x v="8"/>
    <n v="755"/>
    <s v="QUÍMICA FÍSICA"/>
  </r>
  <r>
    <x v="12"/>
    <n v="17140700"/>
    <s v="FCYT"/>
    <n v="811"/>
    <s v="702105G"/>
    <s v="GRUPO-A"/>
    <s v="Complementos de química"/>
    <s v="GG"/>
    <s v="GRUPO GRANDE"/>
    <s v="702105G"/>
    <s v="GRUPO GRANDE DE COMPLEMENTOS DE QUÍMICA"/>
    <s v="GRUPO-A"/>
    <s v="Grupo Grande de COMPLEMENTOS DE QUÍMICA"/>
    <s v="AN"/>
    <n v="17140700"/>
    <s v="LALINDE"/>
    <s v="PEÑA"/>
    <s v="ELENA"/>
    <s v="elalinde"/>
    <s v="elena.lalinde@unirioja.es"/>
    <n v="6"/>
    <n v="6"/>
    <x v="1"/>
    <n v="500"/>
    <s v="CATEDRATICO DE UNIVERSIDAD"/>
    <s v="01R"/>
    <s v="TIEMPO COMPLETO REDUCIDO"/>
    <s v="2012-09-01 00:00:00.0"/>
    <s v="null"/>
    <s v="DF100217"/>
    <s v="CATEDRÁTICO DE UNIVERSIDAD"/>
    <s v="R112"/>
    <x v="8"/>
    <n v="760"/>
    <s v="QUÍMICA INORGÁNICA"/>
  </r>
  <r>
    <x v="12"/>
    <n v="16625245"/>
    <s v="FCYT"/>
    <n v="811"/>
    <s v="702105L"/>
    <s v="GRUPO-A1"/>
    <s v="Complementos de química"/>
    <s v="GL"/>
    <s v="GRUPO DE LABORATORIO"/>
    <s v="702105L"/>
    <s v="LABORATORIO DE COMPLEMENTOS DE QUÍMICA"/>
    <s v="GRUPO-A1"/>
    <s v="Laboratorio de Complementos de química"/>
    <s v="AN"/>
    <n v="16625245"/>
    <s v="GIMÉNEZ"/>
    <s v="LIZARDI"/>
    <s v="NORA"/>
    <s v="nogimene"/>
    <s v="nora.gimenez@alum.unirioja.es"/>
    <n v="1"/>
    <n v="1"/>
    <x v="1"/>
    <n v="121"/>
    <s v="PERSONAL INVESTIGADOR EN FORMACIÓN"/>
    <n v="0"/>
    <s v="_"/>
    <s v="2015-09-01 00:00:00.0"/>
    <s v="2019-08-31 00:00:00.0"/>
    <s v="D12BECARIO4"/>
    <s v="PERSONAL INVESTIGADOR PREDOCTORAL EN FORMACIÓN"/>
    <s v="R112"/>
    <x v="8"/>
    <n v="760"/>
    <s v="QUÍMICA INORGÁNICA"/>
  </r>
  <r>
    <x v="12"/>
    <n v="50822746"/>
    <s v="FCYT"/>
    <n v="811"/>
    <s v="702105L"/>
    <s v="GRUPO-A1"/>
    <s v="Complementos de química"/>
    <s v="GL"/>
    <s v="GRUPO DE LABORATORIO"/>
    <s v="702105L"/>
    <s v="LABORATORIO DE COMPLEMENTOS DE QUÍMICA"/>
    <s v="GRUPO-A1"/>
    <s v="Laboratorio de Complementos de química"/>
    <s v="AN"/>
    <n v="50822746"/>
    <s v="ENRIQUEZ"/>
    <s v="PALMA"/>
    <s v="PEDRO ALBERTO"/>
    <s v="enriquez"/>
    <s v="pedro.enriquez@unirioja.es"/>
    <n v="1"/>
    <n v="1"/>
    <x v="1"/>
    <n v="504"/>
    <s v="PROFESOR TITULAR UNIVERSIDAD"/>
    <s v="01A"/>
    <s v="TIEMPO COMPLETO AMPLIADO"/>
    <s v="2012-09-01 00:00:00.0"/>
    <s v="null"/>
    <s v="DF100147"/>
    <s v="PROFESOR TITULAR DE UNIVERSIDAD"/>
    <s v="R112"/>
    <x v="8"/>
    <n v="755"/>
    <s v="QUÍMICA FÍSICA"/>
  </r>
  <r>
    <x v="12"/>
    <n v="16508128"/>
    <s v="FCYT"/>
    <n v="811"/>
    <s v="702105L"/>
    <s v="GRUPO-A2"/>
    <s v="Complementos de química"/>
    <s v="GL"/>
    <s v="GRUPO DE LABORATORIO"/>
    <s v="702105L"/>
    <s v="LABORATORIO DE COMPLEMENTOS DE QUÍMICA"/>
    <s v="GRUPO-A2"/>
    <s v="Laboratorio de Complementos de química"/>
    <s v="AN"/>
    <n v="16508128"/>
    <s v="FERNÁNDEZ"/>
    <s v="GARBAYO"/>
    <s v="EDUARDO JACINTO"/>
    <s v="edfernan"/>
    <s v="eduardo.fernandez@unirioja.es"/>
    <n v="1"/>
    <n v="1"/>
    <x v="0"/>
    <n v="500"/>
    <s v="CATEDRATICO DE UNIVERSIDAD"/>
    <s v="01R"/>
    <s v="TIEMPO COMPLETO REDUCIDO"/>
    <s v="2012-09-01 00:00:00.0"/>
    <s v="null"/>
    <s v="DF100235"/>
    <s v="CATEDRÁTICO DE UNIVERSIDAD"/>
    <s v="R112"/>
    <x v="8"/>
    <n v="760"/>
    <s v="QUÍMICA INORGÁNICA"/>
  </r>
  <r>
    <x v="12"/>
    <n v="50822746"/>
    <s v="FCYT"/>
    <n v="811"/>
    <s v="702105L"/>
    <s v="GRUPO-A2"/>
    <s v="Complementos de química"/>
    <s v="GL"/>
    <s v="GRUPO DE LABORATORIO"/>
    <s v="702105L"/>
    <s v="LABORATORIO DE COMPLEMENTOS DE QUÍMICA"/>
    <s v="GRUPO-A2"/>
    <s v="Laboratorio de Complementos de química"/>
    <s v="AN"/>
    <n v="50822746"/>
    <s v="ENRIQUEZ"/>
    <s v="PALMA"/>
    <s v="PEDRO ALBERTO"/>
    <s v="enriquez"/>
    <s v="pedro.enriquez@unirioja.es"/>
    <n v="1"/>
    <n v="1"/>
    <x v="1"/>
    <n v="504"/>
    <s v="PROFESOR TITULAR UNIVERSIDAD"/>
    <s v="01A"/>
    <s v="TIEMPO COMPLETO AMPLIADO"/>
    <s v="2012-09-01 00:00:00.0"/>
    <s v="null"/>
    <s v="DF100147"/>
    <s v="PROFESOR TITULAR DE UNIVERSIDAD"/>
    <s v="R112"/>
    <x v="8"/>
    <n v="755"/>
    <s v="QUÍMICA FÍSICA"/>
  </r>
  <r>
    <x v="12"/>
    <n v="16508128"/>
    <s v="FCYT"/>
    <n v="811"/>
    <s v="702105L"/>
    <s v="GRUPO-A3"/>
    <s v="Complementos de química"/>
    <s v="GL"/>
    <s v="GRUPO DE LABORATORIO"/>
    <s v="702105L"/>
    <s v="LABORATORIO DE COMPLEMENTOS DE QUÍMICA"/>
    <s v="GRUPO-A3"/>
    <s v="Laboratorio de Complementos de química"/>
    <s v="AN"/>
    <n v="16508128"/>
    <s v="FERNÁNDEZ"/>
    <s v="GARBAYO"/>
    <s v="EDUARDO JACINTO"/>
    <s v="edfernan"/>
    <s v="eduardo.fernandez@unirioja.es"/>
    <n v="1"/>
    <n v="1"/>
    <x v="0"/>
    <n v="500"/>
    <s v="CATEDRATICO DE UNIVERSIDAD"/>
    <s v="01R"/>
    <s v="TIEMPO COMPLETO REDUCIDO"/>
    <s v="2012-09-01 00:00:00.0"/>
    <s v="null"/>
    <s v="DF100235"/>
    <s v="CATEDRÁTICO DE UNIVERSIDAD"/>
    <s v="R112"/>
    <x v="8"/>
    <n v="760"/>
    <s v="QUÍMICA INORGÁNICA"/>
  </r>
  <r>
    <x v="12"/>
    <n v="50822746"/>
    <s v="FCYT"/>
    <n v="811"/>
    <s v="702105L"/>
    <s v="GRUPO-A3"/>
    <s v="Complementos de química"/>
    <s v="GL"/>
    <s v="GRUPO DE LABORATORIO"/>
    <s v="702105L"/>
    <s v="LABORATORIO DE COMPLEMENTOS DE QUÍMICA"/>
    <s v="GRUPO-A3"/>
    <s v="Laboratorio de Complementos de química"/>
    <s v="AN"/>
    <n v="50822746"/>
    <s v="ENRIQUEZ"/>
    <s v="PALMA"/>
    <s v="PEDRO ALBERTO"/>
    <s v="enriquez"/>
    <s v="pedro.enriquez@unirioja.es"/>
    <n v="1"/>
    <n v="1"/>
    <x v="1"/>
    <n v="504"/>
    <s v="PROFESOR TITULAR UNIVERSIDAD"/>
    <s v="01A"/>
    <s v="TIEMPO COMPLETO AMPLIADO"/>
    <s v="2012-09-01 00:00:00.0"/>
    <s v="null"/>
    <s v="DF100147"/>
    <s v="PROFESOR TITULAR DE UNIVERSIDAD"/>
    <s v="R112"/>
    <x v="8"/>
    <n v="755"/>
    <s v="QUÍMICA FÍSICA"/>
  </r>
  <r>
    <x v="12"/>
    <n v="16508128"/>
    <s v="FCYT"/>
    <n v="811"/>
    <s v="702105L"/>
    <s v="GRUPO-A4"/>
    <s v="Complementos de química"/>
    <s v="GL"/>
    <s v="GRUPO DE LABORATORIO"/>
    <s v="702105L"/>
    <s v="LABORATORIO DE COMPLEMENTOS DE QUÍMICA"/>
    <s v="GRUPO-A4"/>
    <s v="Laboratorio de Complementos de química"/>
    <s v="AN"/>
    <n v="16508128"/>
    <s v="FERNÁNDEZ"/>
    <s v="GARBAYO"/>
    <s v="EDUARDO JACINTO"/>
    <s v="edfernan"/>
    <s v="eduardo.fernandez@unirioja.es"/>
    <n v="1"/>
    <n v="1"/>
    <x v="0"/>
    <n v="500"/>
    <s v="CATEDRATICO DE UNIVERSIDAD"/>
    <s v="01R"/>
    <s v="TIEMPO COMPLETO REDUCIDO"/>
    <s v="2012-09-01 00:00:00.0"/>
    <s v="null"/>
    <s v="DF100235"/>
    <s v="CATEDRÁTICO DE UNIVERSIDAD"/>
    <s v="R112"/>
    <x v="8"/>
    <n v="760"/>
    <s v="QUÍMICA INORGÁNICA"/>
  </r>
  <r>
    <x v="12"/>
    <n v="50822746"/>
    <s v="FCYT"/>
    <n v="811"/>
    <s v="702105L"/>
    <s v="GRUPO-A4"/>
    <s v="Complementos de química"/>
    <s v="GL"/>
    <s v="GRUPO DE LABORATORIO"/>
    <s v="702105L"/>
    <s v="LABORATORIO DE COMPLEMENTOS DE QUÍMICA"/>
    <s v="GRUPO-A4"/>
    <s v="Laboratorio de Complementos de química"/>
    <s v="AN"/>
    <n v="50822746"/>
    <s v="ENRIQUEZ"/>
    <s v="PALMA"/>
    <s v="PEDRO ALBERTO"/>
    <s v="enriquez"/>
    <s v="pedro.enriquez@unirioja.es"/>
    <n v="1"/>
    <n v="1"/>
    <x v="1"/>
    <n v="504"/>
    <s v="PROFESOR TITULAR UNIVERSIDAD"/>
    <s v="01A"/>
    <s v="TIEMPO COMPLETO AMPLIADO"/>
    <s v="2012-09-01 00:00:00.0"/>
    <s v="null"/>
    <s v="DF100147"/>
    <s v="PROFESOR TITULAR DE UNIVERSIDAD"/>
    <s v="R112"/>
    <x v="8"/>
    <n v="755"/>
    <s v="QUÍMICA FÍSICA"/>
  </r>
  <r>
    <x v="12"/>
    <n v="16524700"/>
    <s v="FCYT"/>
    <n v="811"/>
    <s v="702105R"/>
    <s v="GRUPO-A1"/>
    <s v="Complementos de química"/>
    <s v="GR"/>
    <s v="GRUPO REDUCIDO"/>
    <s v="702105R"/>
    <s v="GRUPO REDUCIDO DE COMPLEMENTOS DE QUÍMICA"/>
    <s v="GRUPO-A1"/>
    <s v="Grupo Reducido de Complementos de química"/>
    <s v="AN"/>
    <n v="16524700"/>
    <s v="BAÑOS"/>
    <s v="ARRIBAS"/>
    <s v="IRENE"/>
    <s v="ibanos"/>
    <s v="irene.banos@unirioja.es"/>
    <n v="1"/>
    <n v="1"/>
    <x v="0"/>
    <n v="504"/>
    <s v="PROFESOR TITULAR UNIVERSIDAD"/>
    <s v="01A"/>
    <s v="TIEMPO COMPLETO AMPLIADO"/>
    <s v="2012-09-01 00:00:00.0"/>
    <s v="null"/>
    <s v="DF32390"/>
    <s v="TITULAR DE UNIVERSIDAD"/>
    <s v="R112"/>
    <x v="8"/>
    <n v="755"/>
    <s v="QUÍMICA FÍSICA"/>
  </r>
  <r>
    <x v="12"/>
    <n v="17140700"/>
    <s v="FCYT"/>
    <n v="811"/>
    <s v="702105R"/>
    <s v="GRUPO-A1"/>
    <s v="Complementos de química"/>
    <s v="GR"/>
    <s v="GRUPO REDUCIDO"/>
    <s v="702105R"/>
    <s v="GRUPO REDUCIDO DE COMPLEMENTOS DE QUÍMICA"/>
    <s v="GRUPO-A1"/>
    <s v="Grupo Reducido de Complementos de química"/>
    <s v="AN"/>
    <n v="17140700"/>
    <s v="LALINDE"/>
    <s v="PEÑA"/>
    <s v="ELENA"/>
    <s v="elalinde"/>
    <s v="elena.lalinde@unirioja.es"/>
    <n v="1"/>
    <n v="1"/>
    <x v="1"/>
    <n v="500"/>
    <s v="CATEDRATICO DE UNIVERSIDAD"/>
    <s v="01R"/>
    <s v="TIEMPO COMPLETO REDUCIDO"/>
    <s v="2012-09-01 00:00:00.0"/>
    <s v="null"/>
    <s v="DF100217"/>
    <s v="CATEDRÁTICO DE UNIVERSIDAD"/>
    <s v="R112"/>
    <x v="8"/>
    <n v="760"/>
    <s v="QUÍMICA INORGÁNICA"/>
  </r>
  <r>
    <x v="12"/>
    <n v="16524700"/>
    <s v="FCYT"/>
    <n v="811"/>
    <s v="702105R"/>
    <s v="GRUPO-A2"/>
    <s v="Complementos de química"/>
    <s v="GR"/>
    <s v="GRUPO REDUCIDO"/>
    <s v="702105R"/>
    <s v="GRUPO REDUCIDO DE COMPLEMENTOS DE QUÍMICA"/>
    <s v="GRUPO-A2"/>
    <s v="Grupo Reducido de Complementos de química"/>
    <s v="AN"/>
    <n v="16524700"/>
    <s v="BAÑOS"/>
    <s v="ARRIBAS"/>
    <s v="IRENE"/>
    <s v="ibanos"/>
    <s v="irene.banos@unirioja.es"/>
    <n v="1"/>
    <n v="1"/>
    <x v="0"/>
    <n v="504"/>
    <s v="PROFESOR TITULAR UNIVERSIDAD"/>
    <s v="01A"/>
    <s v="TIEMPO COMPLETO AMPLIADO"/>
    <s v="2012-09-01 00:00:00.0"/>
    <s v="null"/>
    <s v="DF32390"/>
    <s v="TITULAR DE UNIVERSIDAD"/>
    <s v="R112"/>
    <x v="8"/>
    <n v="755"/>
    <s v="QUÍMICA FÍSICA"/>
  </r>
  <r>
    <x v="12"/>
    <n v="17140700"/>
    <s v="FCYT"/>
    <n v="811"/>
    <s v="702105R"/>
    <s v="GRUPO-A2"/>
    <s v="Complementos de química"/>
    <s v="GR"/>
    <s v="GRUPO REDUCIDO"/>
    <s v="702105R"/>
    <s v="GRUPO REDUCIDO DE COMPLEMENTOS DE QUÍMICA"/>
    <s v="GRUPO-A2"/>
    <s v="Grupo Reducido de Complementos de química"/>
    <s v="AN"/>
    <n v="17140700"/>
    <s v="LALINDE"/>
    <s v="PEÑA"/>
    <s v="ELENA"/>
    <s v="elalinde"/>
    <s v="elena.lalinde@unirioja.es"/>
    <n v="1"/>
    <n v="1"/>
    <x v="1"/>
    <n v="500"/>
    <s v="CATEDRATICO DE UNIVERSIDAD"/>
    <s v="01R"/>
    <s v="TIEMPO COMPLETO REDUCIDO"/>
    <s v="2012-09-01 00:00:00.0"/>
    <s v="null"/>
    <s v="DF100217"/>
    <s v="CATEDRÁTICO DE UNIVERSIDAD"/>
    <s v="R112"/>
    <x v="8"/>
    <n v="760"/>
    <s v="QUÍMICA INORGÁNICA"/>
  </r>
  <r>
    <x v="12"/>
    <n v="78649713"/>
    <s v="FCYT"/>
    <n v="812"/>
    <s v="094G"/>
    <s v="GRUPO-A"/>
    <s v="Matemáticas II"/>
    <s v="GG"/>
    <s v="GRUPO GRANDE"/>
    <s v="094G"/>
    <s v="GRUPO GRANDE DE MATEMÁTICAS II"/>
    <s v="GRUPO-A"/>
    <s v="Grupo Grande de MATEMÁTICAS II"/>
    <s v="2S"/>
    <n v="78649713"/>
    <s v="RODRÍGUEZ"/>
    <s v="LUIS"/>
    <s v="DANIEL JOSÉ"/>
    <s v="darodrl"/>
    <s v="daniel-jose.rodriguez@unirioja.es"/>
    <n v="4"/>
    <n v="4"/>
    <x v="1"/>
    <n v="536"/>
    <s v="PROFESOR INTERINO"/>
    <s v="C01"/>
    <s v="TIEMPO COMPLETO"/>
    <s v="2017-09-15 00:00:00.0"/>
    <s v="null"/>
    <s v="PI101269"/>
    <s v="PROFESOR CONTRATADO INTERINO"/>
    <s v="R111"/>
    <x v="7"/>
    <n v="15"/>
    <s v="ANÁLISIS MATEMÁTICO"/>
  </r>
  <r>
    <x v="12"/>
    <n v="16574152"/>
    <s v="FCYT"/>
    <n v="812"/>
    <s v="094I"/>
    <s v="GRUPO-A1"/>
    <s v="Matemáticas II"/>
    <s v="GI"/>
    <s v="GRUPO DE INFORMÁTICA"/>
    <s v="094I"/>
    <s v="INFORMÁTICA DE MATEMÁTICAS II"/>
    <s v="GRUPO-A1"/>
    <s v="Grupo de Informática de Matemáticas II"/>
    <s v="2S"/>
    <n v="16574152"/>
    <s v="PASCUAL"/>
    <s v="LERÍA"/>
    <s v="ANA ISABEL"/>
    <s v="aipasc"/>
    <s v="aipasc@unirioja.es"/>
    <n v="1"/>
    <n v="1"/>
    <x v="1"/>
    <n v="504"/>
    <s v="PROFESOR TITULAR UNIVERSIDAD"/>
    <s v="C01"/>
    <s v="TIEMPO COMPLETO"/>
    <s v="2018-12-18 00:00:00.0"/>
    <s v="null"/>
    <s v="DF32267"/>
    <s v="TITULAR DE UNIVERSIDAD"/>
    <s v="R111"/>
    <x v="7"/>
    <n v="595"/>
    <s v="MATEMÁTICA APLICADA"/>
  </r>
  <r>
    <x v="12"/>
    <n v="16574152"/>
    <s v="FCYT"/>
    <n v="812"/>
    <s v="094I"/>
    <s v="GRUPO-A2"/>
    <s v="Matemáticas II"/>
    <s v="GI"/>
    <s v="GRUPO DE INFORMÁTICA"/>
    <s v="094I"/>
    <s v="INFORMÁTICA DE MATEMÁTICAS II"/>
    <s v="GRUPO-A2"/>
    <s v="Grupo de Informática de Matemáticas II"/>
    <s v="2S"/>
    <n v="16574152"/>
    <s v="PASCUAL"/>
    <s v="LERÍA"/>
    <s v="ANA ISABEL"/>
    <s v="aipasc"/>
    <s v="aipasc@unirioja.es"/>
    <n v="1"/>
    <n v="1"/>
    <x v="1"/>
    <n v="504"/>
    <s v="PROFESOR TITULAR UNIVERSIDAD"/>
    <s v="C01"/>
    <s v="TIEMPO COMPLETO"/>
    <s v="2018-12-18 00:00:00.0"/>
    <s v="null"/>
    <s v="DF32267"/>
    <s v="TITULAR DE UNIVERSIDAD"/>
    <s v="R111"/>
    <x v="7"/>
    <n v="595"/>
    <s v="MATEMÁTICA APLICADA"/>
  </r>
  <r>
    <x v="12"/>
    <n v="16574152"/>
    <s v="FCYT"/>
    <n v="812"/>
    <s v="094I"/>
    <s v="GRUPO-A3"/>
    <s v="Matemáticas II"/>
    <s v="GI"/>
    <s v="GRUPO DE INFORMÁTICA"/>
    <s v="094I"/>
    <s v="INFORMÁTICA DE MATEMÁTICAS II"/>
    <s v="GRUPO-A3"/>
    <s v="Grupo de Informática de Matemáticas II"/>
    <s v="2S"/>
    <n v="16574152"/>
    <s v="PASCUAL"/>
    <s v="LERÍA"/>
    <s v="ANA ISABEL"/>
    <s v="aipasc"/>
    <s v="aipasc@unirioja.es"/>
    <n v="1"/>
    <n v="1"/>
    <x v="1"/>
    <n v="504"/>
    <s v="PROFESOR TITULAR UNIVERSIDAD"/>
    <s v="C01"/>
    <s v="TIEMPO COMPLETO"/>
    <s v="2018-12-18 00:00:00.0"/>
    <s v="null"/>
    <s v="DF32267"/>
    <s v="TITULAR DE UNIVERSIDAD"/>
    <s v="R111"/>
    <x v="7"/>
    <n v="595"/>
    <s v="MATEMÁTICA APLICADA"/>
  </r>
  <r>
    <x v="12"/>
    <n v="78649713"/>
    <s v="FCYT"/>
    <n v="812"/>
    <s v="094R"/>
    <s v="GRUPO-A1"/>
    <s v="Matemáticas II"/>
    <s v="GR"/>
    <s v="GRUPO REDUCIDO"/>
    <s v="094R"/>
    <s v="GRUPO REDUCIDO DE MATEMÁTICAS II"/>
    <s v="GRUPO-A1"/>
    <s v="Grupo Reducido de Matemáticas II"/>
    <s v="2S"/>
    <n v="78649713"/>
    <s v="RODRÍGUEZ"/>
    <s v="LUIS"/>
    <s v="DANIEL JOSÉ"/>
    <s v="darodrl"/>
    <s v="daniel-jose.rodriguez@unirioja.es"/>
    <n v="1"/>
    <n v="1"/>
    <x v="1"/>
    <n v="536"/>
    <s v="PROFESOR INTERINO"/>
    <s v="C01"/>
    <s v="TIEMPO COMPLETO"/>
    <s v="2017-09-15 00:00:00.0"/>
    <s v="null"/>
    <s v="PI101269"/>
    <s v="PROFESOR CONTRATADO INTERINO"/>
    <s v="R111"/>
    <x v="7"/>
    <n v="15"/>
    <s v="ANÁLISIS MATEMÁTICO"/>
  </r>
  <r>
    <x v="12"/>
    <n v="78649713"/>
    <s v="FCYT"/>
    <n v="812"/>
    <s v="094R"/>
    <s v="GRUPO-A2"/>
    <s v="Matemáticas II"/>
    <s v="GR"/>
    <s v="GRUPO REDUCIDO"/>
    <s v="094R"/>
    <s v="GRUPO REDUCIDO DE MATEMÁTICAS II"/>
    <s v="GRUPO-A2"/>
    <s v="Grupo Reducido de Matemáticas II"/>
    <s v="2S"/>
    <n v="78649713"/>
    <s v="RODRÍGUEZ"/>
    <s v="LUIS"/>
    <s v="DANIEL JOSÉ"/>
    <s v="darodrl"/>
    <s v="daniel-jose.rodriguez@unirioja.es"/>
    <n v="1"/>
    <n v="1"/>
    <x v="1"/>
    <n v="536"/>
    <s v="PROFESOR INTERINO"/>
    <s v="C01"/>
    <s v="TIEMPO COMPLETO"/>
    <s v="2017-09-15 00:00:00.0"/>
    <s v="null"/>
    <s v="PI101269"/>
    <s v="PROFESOR CONTRATADO INTERINO"/>
    <s v="R111"/>
    <x v="7"/>
    <n v="15"/>
    <s v="ANÁLISIS MATEMÁTICO"/>
  </r>
  <r>
    <x v="13"/>
    <n v="16509284"/>
    <s v="FCYT"/>
    <n v="812"/>
    <s v="094G"/>
    <s v="GRUPO-B"/>
    <s v="Matemáticas II"/>
    <s v="GG"/>
    <s v="GRUPO GRANDE"/>
    <s v="094G"/>
    <s v="GRUPO GRANDE DE MATEMÁTICAS II"/>
    <s v="GRUPO-B"/>
    <s v="Grupo Grande de MATEMÁTICAS II"/>
    <s v="2S"/>
    <n v="16509284"/>
    <s v="RUBIO"/>
    <s v="CRESPO"/>
    <s v="MARÍA JESÚS"/>
    <s v="mjrubio"/>
    <s v="mjesus.rubio@unirioja.es"/>
    <n v="4"/>
    <n v="4"/>
    <x v="1"/>
    <n v="534"/>
    <s v="CONTRATADO DOCTOR -TIPO 1"/>
    <s v="C01"/>
    <s v="TIEMPO COMPLETO"/>
    <s v="2007-09-14 00:00:00.0"/>
    <s v="null"/>
    <s v="DF32282"/>
    <s v="CONTRATADO DOCTOR"/>
    <s v="R111"/>
    <x v="7"/>
    <n v="595"/>
    <s v="MATEMÁTICA APLICADA"/>
  </r>
  <r>
    <x v="13"/>
    <n v="16509284"/>
    <s v="FCYT"/>
    <n v="812"/>
    <s v="094I"/>
    <s v="GRUPO-B1"/>
    <s v="Matemáticas II"/>
    <s v="GI"/>
    <s v="GRUPO DE INFORMÁTICA"/>
    <s v="094I"/>
    <s v="INFORMÁTICA DE MATEMÁTICAS II"/>
    <s v="GRUPO-B1"/>
    <s v="Grupo de Informática de Matemáticas II"/>
    <s v="2S"/>
    <n v="16509284"/>
    <s v="RUBIO"/>
    <s v="CRESPO"/>
    <s v="MARÍA JESÚS"/>
    <s v="mjrubio"/>
    <s v="mjesus.rubio@unirioja.es"/>
    <n v="1"/>
    <n v="1"/>
    <x v="1"/>
    <n v="534"/>
    <s v="CONTRATADO DOCTOR -TIPO 1"/>
    <s v="C01"/>
    <s v="TIEMPO COMPLETO"/>
    <s v="2007-09-14 00:00:00.0"/>
    <s v="null"/>
    <s v="DF32282"/>
    <s v="CONTRATADO DOCTOR"/>
    <s v="R111"/>
    <x v="7"/>
    <n v="595"/>
    <s v="MATEMÁTICA APLICADA"/>
  </r>
  <r>
    <x v="13"/>
    <n v="16509284"/>
    <s v="FCYT"/>
    <n v="812"/>
    <s v="094I"/>
    <s v="GRUPO-B2"/>
    <s v="Matemáticas II"/>
    <s v="GI"/>
    <s v="GRUPO DE INFORMÁTICA"/>
    <s v="094I"/>
    <s v="INFORMÁTICA DE MATEMÁTICAS II"/>
    <s v="GRUPO-B2"/>
    <s v="Grupo de Informática de Matemáticas II"/>
    <s v="2S"/>
    <n v="16509284"/>
    <s v="RUBIO"/>
    <s v="CRESPO"/>
    <s v="MARÍA JESÚS"/>
    <s v="mjrubio"/>
    <s v="mjesus.rubio@unirioja.es"/>
    <n v="1"/>
    <n v="1"/>
    <x v="1"/>
    <n v="534"/>
    <s v="CONTRATADO DOCTOR -TIPO 1"/>
    <s v="C01"/>
    <s v="TIEMPO COMPLETO"/>
    <s v="2007-09-14 00:00:00.0"/>
    <s v="null"/>
    <s v="DF32282"/>
    <s v="CONTRATADO DOCTOR"/>
    <s v="R111"/>
    <x v="7"/>
    <n v="595"/>
    <s v="MATEMÁTICA APLICADA"/>
  </r>
  <r>
    <x v="13"/>
    <n v="16509284"/>
    <s v="FCYT"/>
    <n v="812"/>
    <s v="094I"/>
    <s v="GRUPO-B3"/>
    <s v="Matemáticas II"/>
    <s v="GI"/>
    <s v="GRUPO DE INFORMÁTICA"/>
    <s v="094I"/>
    <s v="INFORMÁTICA DE MATEMÁTICAS II"/>
    <s v="GRUPO-B3"/>
    <s v="Grupo de Informática de Matemáticas II"/>
    <s v="2S"/>
    <n v="16509284"/>
    <s v="RUBIO"/>
    <s v="CRESPO"/>
    <s v="MARÍA JESÚS"/>
    <s v="mjrubio"/>
    <s v="mjesus.rubio@unirioja.es"/>
    <n v="1"/>
    <n v="1"/>
    <x v="1"/>
    <n v="534"/>
    <s v="CONTRATADO DOCTOR -TIPO 1"/>
    <s v="C01"/>
    <s v="TIEMPO COMPLETO"/>
    <s v="2007-09-14 00:00:00.0"/>
    <s v="null"/>
    <s v="DF32282"/>
    <s v="CONTRATADO DOCTOR"/>
    <s v="R111"/>
    <x v="7"/>
    <n v="595"/>
    <s v="MATEMÁTICA APLICADA"/>
  </r>
  <r>
    <x v="13"/>
    <n v="16509284"/>
    <s v="FCYT"/>
    <n v="812"/>
    <s v="094R"/>
    <s v="GRUPO-B1"/>
    <s v="Matemáticas II"/>
    <s v="GR"/>
    <s v="GRUPO REDUCIDO"/>
    <s v="094R"/>
    <s v="GRUPO REDUCIDO DE MATEMÁTICAS II"/>
    <s v="GRUPO-B1"/>
    <s v="Grupo Reducido de Matemáticas II"/>
    <s v="2S"/>
    <n v="16509284"/>
    <s v="RUBIO"/>
    <s v="CRESPO"/>
    <s v="MARÍA JESÚS"/>
    <s v="mjrubio"/>
    <s v="mjesus.rubio@unirioja.es"/>
    <n v="1"/>
    <n v="1"/>
    <x v="1"/>
    <n v="534"/>
    <s v="CONTRATADO DOCTOR -TIPO 1"/>
    <s v="C01"/>
    <s v="TIEMPO COMPLETO"/>
    <s v="2007-09-14 00:00:00.0"/>
    <s v="null"/>
    <s v="DF32282"/>
    <s v="CONTRATADO DOCTOR"/>
    <s v="R111"/>
    <x v="7"/>
    <n v="595"/>
    <s v="MATEMÁTICA APLICADA"/>
  </r>
  <r>
    <x v="13"/>
    <n v="16509284"/>
    <s v="FCYT"/>
    <n v="812"/>
    <s v="094R"/>
    <s v="GRUPO-B2"/>
    <s v="Matemáticas II"/>
    <s v="GR"/>
    <s v="GRUPO REDUCIDO"/>
    <s v="094R"/>
    <s v="GRUPO REDUCIDO DE MATEMÁTICAS II"/>
    <s v="GRUPO-B2"/>
    <s v="Grupo Reducido de Matemáticas II"/>
    <s v="2S"/>
    <n v="16509284"/>
    <s v="RUBIO"/>
    <s v="CRESPO"/>
    <s v="MARÍA JESÚS"/>
    <s v="mjrubio"/>
    <s v="mjesus.rubio@unirioja.es"/>
    <n v="1"/>
    <n v="1"/>
    <x v="1"/>
    <n v="534"/>
    <s v="CONTRATADO DOCTOR -TIPO 1"/>
    <s v="C01"/>
    <s v="TIEMPO COMPLETO"/>
    <s v="2007-09-14 00:00:00.0"/>
    <s v="null"/>
    <s v="DF32282"/>
    <s v="CONTRATADO DOCTOR"/>
    <s v="R111"/>
    <x v="7"/>
    <n v="595"/>
    <s v="MATEMÁTICA APLICADA"/>
  </r>
  <r>
    <x v="13"/>
    <n v="16509284"/>
    <s v="FCYT"/>
    <n v="812"/>
    <s v="094R"/>
    <s v="GRUPO-B3"/>
    <s v="Matemáticas II"/>
    <s v="GR"/>
    <s v="GRUPO REDUCIDO"/>
    <s v="094R"/>
    <s v="GRUPO REDUCIDO DE MATEMÁTICAS II"/>
    <s v="GRUPO-B3"/>
    <s v="Grupo Reducido de Matemáticas II"/>
    <s v="2S"/>
    <n v="16509284"/>
    <s v="RUBIO"/>
    <s v="CRESPO"/>
    <s v="MARÍA JESÚS"/>
    <s v="mjrubio"/>
    <s v="mjesus.rubio@unirioja.es"/>
    <n v="1"/>
    <n v="1"/>
    <x v="1"/>
    <n v="534"/>
    <s v="CONTRATADO DOCTOR -TIPO 1"/>
    <s v="C01"/>
    <s v="TIEMPO COMPLETO"/>
    <s v="2007-09-14 00:00:00.0"/>
    <s v="null"/>
    <s v="DF32282"/>
    <s v="CONTRATADO DOCTOR"/>
    <s v="R111"/>
    <x v="7"/>
    <n v="595"/>
    <s v="MATEMÁTICA APLICADA"/>
  </r>
  <r>
    <x v="14"/>
    <n v="16509284"/>
    <s v="FCYT"/>
    <n v="812"/>
    <s v="094G"/>
    <s v="GRUPO-B"/>
    <s v="Matemáticas II"/>
    <s v="GG"/>
    <s v="GRUPO GRANDE"/>
    <s v="094G"/>
    <s v="GRUPO GRANDE DE MATEMÁTICAS II"/>
    <s v="GRUPO-B"/>
    <s v="Grupo Grande de MATEMÁTICAS II"/>
    <s v="2S"/>
    <n v="16509284"/>
    <s v="RUBIO"/>
    <s v="CRESPO"/>
    <s v="MARÍA JESÚS"/>
    <s v="mjrubio"/>
    <s v="mjesus.rubio@unirioja.es"/>
    <n v="4"/>
    <m/>
    <x v="1"/>
    <n v="534"/>
    <s v="CONTRATADO DOCTOR -TIPO 1"/>
    <s v="C01"/>
    <s v="TIEMPO COMPLETO"/>
    <s v="2007-09-14 00:00:00.0"/>
    <s v="null"/>
    <s v="DF32282"/>
    <s v="CONTRATADO DOCTOR"/>
    <s v="R111"/>
    <x v="7"/>
    <n v="595"/>
    <s v="MATEMÁTICA APLICADA"/>
  </r>
  <r>
    <x v="14"/>
    <n v="16509284"/>
    <s v="FCYT"/>
    <n v="812"/>
    <s v="094I"/>
    <s v="GRUPO-B1"/>
    <s v="Matemáticas II"/>
    <s v="GI"/>
    <s v="GRUPO DE INFORMÁTICA"/>
    <s v="094I"/>
    <s v="INFORMÁTICA DE MATEMÁTICAS II"/>
    <s v="GRUPO-B1"/>
    <s v="Grupo de Informática de Matemáticas II"/>
    <s v="2S"/>
    <n v="16509284"/>
    <s v="RUBIO"/>
    <s v="CRESPO"/>
    <s v="MARÍA JESÚS"/>
    <s v="mjrubio"/>
    <s v="mjesus.rubio@unirioja.es"/>
    <n v="1"/>
    <m/>
    <x v="1"/>
    <n v="534"/>
    <s v="CONTRATADO DOCTOR -TIPO 1"/>
    <s v="C01"/>
    <s v="TIEMPO COMPLETO"/>
    <s v="2007-09-14 00:00:00.0"/>
    <s v="null"/>
    <s v="DF32282"/>
    <s v="CONTRATADO DOCTOR"/>
    <s v="R111"/>
    <x v="7"/>
    <n v="595"/>
    <s v="MATEMÁTICA APLICADA"/>
  </r>
  <r>
    <x v="14"/>
    <n v="16509284"/>
    <s v="FCYT"/>
    <n v="812"/>
    <s v="094I"/>
    <s v="GRUPO-B2"/>
    <s v="Matemáticas II"/>
    <s v="GI"/>
    <s v="GRUPO DE INFORMÁTICA"/>
    <s v="094I"/>
    <s v="INFORMÁTICA DE MATEMÁTICAS II"/>
    <s v="GRUPO-B2"/>
    <s v="Grupo de Informática de Matemáticas II"/>
    <s v="2S"/>
    <n v="16509284"/>
    <s v="RUBIO"/>
    <s v="CRESPO"/>
    <s v="MARÍA JESÚS"/>
    <s v="mjrubio"/>
    <s v="mjesus.rubio@unirioja.es"/>
    <n v="1"/>
    <m/>
    <x v="1"/>
    <n v="534"/>
    <s v="CONTRATADO DOCTOR -TIPO 1"/>
    <s v="C01"/>
    <s v="TIEMPO COMPLETO"/>
    <s v="2007-09-14 00:00:00.0"/>
    <s v="null"/>
    <s v="DF32282"/>
    <s v="CONTRATADO DOCTOR"/>
    <s v="R111"/>
    <x v="7"/>
    <n v="595"/>
    <s v="MATEMÁTICA APLICADA"/>
  </r>
  <r>
    <x v="14"/>
    <n v="16509284"/>
    <s v="FCYT"/>
    <n v="812"/>
    <s v="094I"/>
    <s v="GRUPO-B3"/>
    <s v="Matemáticas II"/>
    <s v="GI"/>
    <s v="GRUPO DE INFORMÁTICA"/>
    <s v="094I"/>
    <s v="INFORMÁTICA DE MATEMÁTICAS II"/>
    <s v="GRUPO-B3"/>
    <s v="Grupo de Informática de Matemáticas II"/>
    <s v="2S"/>
    <n v="16509284"/>
    <s v="RUBIO"/>
    <s v="CRESPO"/>
    <s v="MARÍA JESÚS"/>
    <s v="mjrubio"/>
    <s v="mjesus.rubio@unirioja.es"/>
    <n v="1"/>
    <m/>
    <x v="1"/>
    <n v="534"/>
    <s v="CONTRATADO DOCTOR -TIPO 1"/>
    <s v="C01"/>
    <s v="TIEMPO COMPLETO"/>
    <s v="2007-09-14 00:00:00.0"/>
    <s v="null"/>
    <s v="DF32282"/>
    <s v="CONTRATADO DOCTOR"/>
    <s v="R111"/>
    <x v="7"/>
    <n v="595"/>
    <s v="MATEMÁTICA APLICADA"/>
  </r>
  <r>
    <x v="14"/>
    <n v="16509284"/>
    <s v="FCYT"/>
    <n v="812"/>
    <s v="094R"/>
    <s v="GRUPO-B1"/>
    <s v="Matemáticas II"/>
    <s v="GR"/>
    <s v="GRUPO REDUCIDO"/>
    <s v="094R"/>
    <s v="GRUPO REDUCIDO DE MATEMÁTICAS II"/>
    <s v="GRUPO-B1"/>
    <s v="Grupo Reducido de Matemáticas II"/>
    <s v="2S"/>
    <n v="16509284"/>
    <s v="RUBIO"/>
    <s v="CRESPO"/>
    <s v="MARÍA JESÚS"/>
    <s v="mjrubio"/>
    <s v="mjesus.rubio@unirioja.es"/>
    <n v="1"/>
    <m/>
    <x v="1"/>
    <n v="534"/>
    <s v="CONTRATADO DOCTOR -TIPO 1"/>
    <s v="C01"/>
    <s v="TIEMPO COMPLETO"/>
    <s v="2007-09-14 00:00:00.0"/>
    <s v="null"/>
    <s v="DF32282"/>
    <s v="CONTRATADO DOCTOR"/>
    <s v="R111"/>
    <x v="7"/>
    <n v="595"/>
    <s v="MATEMÁTICA APLICADA"/>
  </r>
  <r>
    <x v="14"/>
    <n v="16509284"/>
    <s v="FCYT"/>
    <n v="812"/>
    <s v="094R"/>
    <s v="GRUPO-B2"/>
    <s v="Matemáticas II"/>
    <s v="GR"/>
    <s v="GRUPO REDUCIDO"/>
    <s v="094R"/>
    <s v="GRUPO REDUCIDO DE MATEMÁTICAS II"/>
    <s v="GRUPO-B2"/>
    <s v="Grupo Reducido de Matemáticas II"/>
    <s v="2S"/>
    <n v="16509284"/>
    <s v="RUBIO"/>
    <s v="CRESPO"/>
    <s v="MARÍA JESÚS"/>
    <s v="mjrubio"/>
    <s v="mjesus.rubio@unirioja.es"/>
    <n v="1"/>
    <m/>
    <x v="1"/>
    <n v="534"/>
    <s v="CONTRATADO DOCTOR -TIPO 1"/>
    <s v="C01"/>
    <s v="TIEMPO COMPLETO"/>
    <s v="2007-09-14 00:00:00.0"/>
    <s v="null"/>
    <s v="DF32282"/>
    <s v="CONTRATADO DOCTOR"/>
    <s v="R111"/>
    <x v="7"/>
    <n v="595"/>
    <s v="MATEMÁTICA APLICADA"/>
  </r>
  <r>
    <x v="14"/>
    <n v="16509284"/>
    <s v="FCYT"/>
    <n v="812"/>
    <s v="094R"/>
    <s v="GRUPO-B3"/>
    <s v="Matemáticas II"/>
    <s v="GR"/>
    <s v="GRUPO REDUCIDO"/>
    <s v="094R"/>
    <s v="GRUPO REDUCIDO DE MATEMÁTICAS II"/>
    <s v="GRUPO-B3"/>
    <s v="Grupo Reducido de Matemáticas II"/>
    <s v="2S"/>
    <n v="16509284"/>
    <s v="RUBIO"/>
    <s v="CRESPO"/>
    <s v="MARÍA JESÚS"/>
    <s v="mjrubio"/>
    <s v="mjesus.rubio@unirioja.es"/>
    <n v="1"/>
    <m/>
    <x v="1"/>
    <n v="534"/>
    <s v="CONTRATADO DOCTOR -TIPO 1"/>
    <s v="C01"/>
    <s v="TIEMPO COMPLETO"/>
    <s v="2007-09-14 00:00:00.0"/>
    <s v="null"/>
    <s v="DF32282"/>
    <s v="CONTRATADO DOCTOR"/>
    <s v="R111"/>
    <x v="7"/>
    <n v="595"/>
    <s v="MATEMÁTICA APLICADA"/>
  </r>
  <r>
    <x v="12"/>
    <n v="5625302"/>
    <s v="FCYT"/>
    <n v="813"/>
    <s v="096G"/>
    <s v="GRUPO-A"/>
    <s v="Bioquímica"/>
    <s v="GG"/>
    <s v="GRUPO GRANDE"/>
    <s v="096G"/>
    <s v="GRUPO GRANDE DE BIOQUÍMICA"/>
    <s v="GRUPO-A"/>
    <s v="Grupo Grande de BIOQUÍMICA"/>
    <s v="2S"/>
    <n v="5625302"/>
    <s v="TORRES"/>
    <s v="MANRIQUE"/>
    <s v="CARMEN"/>
    <s v="catorres"/>
    <s v="carmen.torres@unirioja.es"/>
    <n v="0.7"/>
    <n v="0.7"/>
    <x v="0"/>
    <n v="500"/>
    <s v="CATEDRATICO DE UNIVERSIDAD"/>
    <s v="01R"/>
    <s v="TIEMPO COMPLETO REDUCIDO"/>
    <s v="2014-09-15 00:00:00.0"/>
    <s v="null"/>
    <s v="DF100139"/>
    <s v="CATEDRATICO DE UNIVERSIDAD"/>
    <s v="R101"/>
    <x v="4"/>
    <n v="60"/>
    <s v="BIOQUÍMICA Y BIOLOGÍA MOLECULAR"/>
  </r>
  <r>
    <x v="12"/>
    <n v="25136873"/>
    <s v="FCYT"/>
    <n v="813"/>
    <s v="096G"/>
    <s v="GRUPO-A"/>
    <s v="Bioquímica"/>
    <s v="GG"/>
    <s v="GRUPO GRANDE"/>
    <s v="096G"/>
    <s v="GRUPO GRANDE DE BIOQUÍMICA"/>
    <s v="GRUPO-A"/>
    <s v="Grupo Grande de BIOQUÍMICA"/>
    <s v="2S"/>
    <n v="25136873"/>
    <s v="ZARAZAGA"/>
    <s v="CHAMORRO"/>
    <s v="MIRIAM"/>
    <s v="myzaraza"/>
    <s v="myriam.zarazaga@unirioja.es"/>
    <n v="2.9"/>
    <n v="2.9"/>
    <x v="0"/>
    <n v="504"/>
    <s v="PROFESOR TITULAR UNIVERSIDAD"/>
    <s v="01R"/>
    <s v="TIEMPO COMPLETO REDUCIDO"/>
    <s v="2015-09-15 00:00:00.0"/>
    <s v="null"/>
    <s v="DF100142"/>
    <s v="PROFESOR TITULAR DE UNIVIERSIDADQ"/>
    <s v="R101"/>
    <x v="4"/>
    <n v="60"/>
    <s v="BIOQUÍMICA Y BIOLOGÍA MOLECULAR"/>
  </r>
  <r>
    <x v="12"/>
    <n v="16606907"/>
    <s v="FCYT"/>
    <n v="813"/>
    <s v="096L"/>
    <s v="GRUPO-A1"/>
    <s v="Bioquímica"/>
    <s v="GL"/>
    <s v="GRUPO DE LABORATORIO"/>
    <s v="096L"/>
    <s v="GRUPO LABORATORIO DE BIOQUÍMICA"/>
    <s v="GRUPO-A1"/>
    <s v="Grupo de Laboratorio de Bioquímica"/>
    <s v="2S"/>
    <n v="16606907"/>
    <s v="FERNÁNDEZ"/>
    <s v="PÉREZ"/>
    <s v="MARÍA DEL ROCÍO"/>
    <s v="m.fernp"/>
    <s v="rocio.fernandez@unirioja.es"/>
    <n v="1"/>
    <n v="1"/>
    <x v="1"/>
    <n v="536"/>
    <s v="PROFESOR INTERINO"/>
    <s v="C01"/>
    <s v="TIEMPO COMPLETO"/>
    <s v="2019-02-04 00:00:00.0"/>
    <s v="2019-09-14 00:00:00.0"/>
    <s v="PI101449"/>
    <s v="PROFESOR CONTRATADO INTERINO"/>
    <s v="R101"/>
    <x v="4"/>
    <n v="60"/>
    <s v="BIOQUÍMICA Y BIOLOGÍA MOLECULAR"/>
  </r>
  <r>
    <x v="12"/>
    <n v="47168662"/>
    <s v="FCYT"/>
    <n v="813"/>
    <s v="096L"/>
    <s v="GRUPO-A1"/>
    <s v="Bioquímica"/>
    <s v="GL"/>
    <s v="GRUPO DE LABORATORIO"/>
    <s v="096L"/>
    <s v="GRUPO LABORATORIO DE BIOQUÍMICA"/>
    <s v="GRUPO-A1"/>
    <s v="Grupo de Laboratorio de Bioquímica"/>
    <s v="2S"/>
    <n v="47168662"/>
    <s v="GÓMEZ"/>
    <s v="VILLAESCUSA"/>
    <s v="PAULA"/>
    <s v="pagomev"/>
    <s v="paula.gomezv@alum.unirioja.es"/>
    <n v="0.4"/>
    <n v="0.4"/>
    <x v="1"/>
    <n v="536"/>
    <s v="PROFESOR INTERINO"/>
    <s v="C01"/>
    <s v="TIEMPO COMPLETO"/>
    <s v="2019-02-04 00:00:00.0"/>
    <s v="2019-09-14 00:00:00.0"/>
    <s v="PI101450"/>
    <s v="PROFESOR CONTRATADO INTERINO"/>
    <s v="R101"/>
    <x v="4"/>
    <n v="60"/>
    <s v="BIOQUÍMICA Y BIOLOGÍA MOLECULAR"/>
  </r>
  <r>
    <x v="12"/>
    <n v="16606907"/>
    <s v="FCYT"/>
    <n v="813"/>
    <s v="096L"/>
    <s v="GRUPO-A2"/>
    <s v="Bioquímica"/>
    <s v="GL"/>
    <s v="GRUPO DE LABORATORIO"/>
    <s v="096L"/>
    <s v="GRUPO LABORATORIO DE BIOQUÍMICA"/>
    <s v="GRUPO-A2"/>
    <s v="Grupo de Laboratorio de Bioquímica"/>
    <s v="2S"/>
    <n v="16606907"/>
    <s v="FERNÁNDEZ"/>
    <s v="PÉREZ"/>
    <s v="MARÍA DEL ROCÍO"/>
    <s v="m.fernp"/>
    <s v="rocio.fernandez@unirioja.es"/>
    <n v="1"/>
    <n v="1"/>
    <x v="1"/>
    <n v="536"/>
    <s v="PROFESOR INTERINO"/>
    <s v="C01"/>
    <s v="TIEMPO COMPLETO"/>
    <s v="2019-02-04 00:00:00.0"/>
    <s v="2019-09-14 00:00:00.0"/>
    <s v="PI101449"/>
    <s v="PROFESOR CONTRATADO INTERINO"/>
    <s v="R101"/>
    <x v="4"/>
    <n v="60"/>
    <s v="BIOQUÍMICA Y BIOLOGÍA MOLECULAR"/>
  </r>
  <r>
    <x v="12"/>
    <n v="47168662"/>
    <s v="FCYT"/>
    <n v="813"/>
    <s v="096L"/>
    <s v="GRUPO-A2"/>
    <s v="Bioquímica"/>
    <s v="GL"/>
    <s v="GRUPO DE LABORATORIO"/>
    <s v="096L"/>
    <s v="GRUPO LABORATORIO DE BIOQUÍMICA"/>
    <s v="GRUPO-A2"/>
    <s v="Grupo de Laboratorio de Bioquímica"/>
    <s v="2S"/>
    <n v="47168662"/>
    <s v="GÓMEZ"/>
    <s v="VILLAESCUSA"/>
    <s v="PAULA"/>
    <s v="pagomev"/>
    <s v="paula.gomezv@alum.unirioja.es"/>
    <n v="0.4"/>
    <n v="0.4"/>
    <x v="1"/>
    <n v="536"/>
    <s v="PROFESOR INTERINO"/>
    <s v="C01"/>
    <s v="TIEMPO COMPLETO"/>
    <s v="2019-02-04 00:00:00.0"/>
    <s v="2019-09-14 00:00:00.0"/>
    <s v="PI101450"/>
    <s v="PROFESOR CONTRATADO INTERINO"/>
    <s v="R101"/>
    <x v="4"/>
    <n v="60"/>
    <s v="BIOQUÍMICA Y BIOLOGÍA MOLECULAR"/>
  </r>
  <r>
    <x v="12"/>
    <n v="47168662"/>
    <s v="FCYT"/>
    <n v="813"/>
    <s v="096L"/>
    <s v="GRUPO-A3"/>
    <s v="Bioquímica"/>
    <s v="GL"/>
    <s v="GRUPO DE LABORATORIO"/>
    <s v="096L"/>
    <s v="GRUPO LABORATORIO DE BIOQUÍMICA"/>
    <s v="GRUPO-A3"/>
    <s v="Grupo de Laboratorio de Bioquímica"/>
    <s v="2S"/>
    <n v="47168662"/>
    <s v="GÓMEZ"/>
    <s v="VILLAESCUSA"/>
    <s v="PAULA"/>
    <s v="pagomev"/>
    <s v="paula.gomezv@alum.unirioja.es"/>
    <n v="1.4"/>
    <n v="1.4"/>
    <x v="1"/>
    <n v="536"/>
    <s v="PROFESOR INTERINO"/>
    <s v="C01"/>
    <s v="TIEMPO COMPLETO"/>
    <s v="2019-02-04 00:00:00.0"/>
    <s v="2019-09-14 00:00:00.0"/>
    <s v="PI101450"/>
    <s v="PROFESOR CONTRATADO INTERINO"/>
    <s v="R101"/>
    <x v="4"/>
    <n v="60"/>
    <s v="BIOQUÍMICA Y BIOLOGÍA MOLECULAR"/>
  </r>
  <r>
    <x v="12"/>
    <n v="47168662"/>
    <s v="FCYT"/>
    <n v="813"/>
    <s v="096R"/>
    <s v="GRUPO-A1"/>
    <s v="Bioquímica"/>
    <s v="GR"/>
    <s v="GRUPO REDUCIDO"/>
    <s v="096R"/>
    <s v="GRUPO REDUCIDO DE BIOQUÍMICA"/>
    <s v="GRUPO-A1"/>
    <s v="Grupo Reducido de Bioquímica"/>
    <s v="2S"/>
    <n v="47168662"/>
    <s v="GÓMEZ"/>
    <s v="VILLAESCUSA"/>
    <s v="PAULA"/>
    <s v="pagomev"/>
    <s v="paula.gomezv@alum.unirioja.es"/>
    <n v="1"/>
    <n v="1"/>
    <x v="1"/>
    <n v="536"/>
    <s v="PROFESOR INTERINO"/>
    <s v="C01"/>
    <s v="TIEMPO COMPLETO"/>
    <s v="2019-02-04 00:00:00.0"/>
    <s v="2019-09-14 00:00:00.0"/>
    <s v="PI101450"/>
    <s v="PROFESOR CONTRATADO INTERINO"/>
    <s v="R101"/>
    <x v="4"/>
    <n v="60"/>
    <s v="BIOQUÍMICA Y BIOLOGÍA MOLECULAR"/>
  </r>
  <r>
    <x v="12"/>
    <n v="47168662"/>
    <s v="FCYT"/>
    <n v="813"/>
    <s v="096R"/>
    <s v="GRUPO-A2"/>
    <s v="Bioquímica"/>
    <s v="GR"/>
    <s v="GRUPO REDUCIDO"/>
    <s v="096R"/>
    <s v="GRUPO REDUCIDO DE BIOQUÍMICA"/>
    <s v="GRUPO-A2"/>
    <s v="Grupo Reducido de Bioquímica"/>
    <s v="2S"/>
    <n v="47168662"/>
    <s v="GÓMEZ"/>
    <s v="VILLAESCUSA"/>
    <s v="PAULA"/>
    <s v="pagomev"/>
    <s v="paula.gomezv@alum.unirioja.es"/>
    <n v="1"/>
    <n v="1"/>
    <x v="1"/>
    <n v="536"/>
    <s v="PROFESOR INTERINO"/>
    <s v="C01"/>
    <s v="TIEMPO COMPLETO"/>
    <s v="2019-02-04 00:00:00.0"/>
    <s v="2019-09-14 00:00:00.0"/>
    <s v="PI101450"/>
    <s v="PROFESOR CONTRATADO INTERINO"/>
    <s v="R101"/>
    <x v="4"/>
    <n v="60"/>
    <s v="BIOQUÍMICA Y BIOLOGÍA MOLECULAR"/>
  </r>
  <r>
    <x v="13"/>
    <n v="14245719"/>
    <s v="FCYT"/>
    <n v="813"/>
    <s v="096G"/>
    <s v="GRUPO-B"/>
    <s v="Bioquímica"/>
    <s v="GG"/>
    <s v="GRUPO GRANDE"/>
    <s v="096G"/>
    <s v="GRUPO GRANDE DE BIOQUÍMICA"/>
    <s v="GRUPO-B"/>
    <s v="Grupo Grande de BIOQUÍMICA"/>
    <s v="2S"/>
    <n v="14245719"/>
    <s v="RUIZ"/>
    <s v="LARREA"/>
    <s v="MARÍA FERNANDA"/>
    <s v="fernruiz"/>
    <s v="fernanda.ruiz@unirioja.es"/>
    <n v="1.8"/>
    <n v="1.8"/>
    <x v="1"/>
    <s v="A-0500"/>
    <s v="CATEDRATICO DE UNIVERSIDAD"/>
    <s v="01R"/>
    <s v="TIEMPO COMPLETO REDUCIDO"/>
    <s v="2012-09-01 00:00:00.0"/>
    <s v="null"/>
    <s v="DF100284"/>
    <s v="CATEDRÁTICO DE UNIVERSIDAD"/>
    <s v="R101"/>
    <x v="4"/>
    <n v="60"/>
    <s v="BIOQUÍMICA Y BIOLOGÍA MOLECULAR"/>
  </r>
  <r>
    <x v="13"/>
    <n v="16552787"/>
    <s v="FCYT"/>
    <n v="813"/>
    <s v="096G"/>
    <s v="GRUPO-B"/>
    <s v="Bioquímica"/>
    <s v="GG"/>
    <s v="GRUPO GRANDE"/>
    <s v="096G"/>
    <s v="GRUPO GRANDE DE BIOQUÍMICA"/>
    <s v="GRUPO-B"/>
    <s v="Grupo Grande de BIOQUÍMICA"/>
    <s v="2S"/>
    <n v="16552787"/>
    <s v="TENORIO"/>
    <s v="RODRÍGUEZ"/>
    <s v="CARMEN"/>
    <s v="catenori"/>
    <s v="carmen.tenorio@unirioja.es"/>
    <n v="1.8"/>
    <n v="1.8"/>
    <x v="0"/>
    <n v="504"/>
    <s v="PROFESOR TITULAR UNIVERSIDAD"/>
    <s v="01R"/>
    <s v="TIEMPO COMPLETO REDUCIDO"/>
    <s v="2018-09-17 00:00:00.0"/>
    <s v="null"/>
    <s v="DF100263"/>
    <s v="PROFESOR TITULAR DE UNIVERSIDAD"/>
    <s v="R101"/>
    <x v="4"/>
    <n v="60"/>
    <s v="BIOQUÍMICA Y BIOLOGÍA MOLECULAR"/>
  </r>
  <r>
    <x v="13"/>
    <n v="690684"/>
    <s v="FCYT"/>
    <n v="813"/>
    <s v="096L"/>
    <s v="GRUPO-B1"/>
    <s v="Bioquímica"/>
    <s v="GL"/>
    <s v="GRUPO DE LABORATORIO"/>
    <s v="096L"/>
    <s v="GRUPO LABORATORIO DE BIOQUÍMICA"/>
    <s v="GRUPO-B1"/>
    <s v="Grupo de Laboratorio de Bioquímica"/>
    <s v="2S"/>
    <n v="690684"/>
    <s v="DIZY"/>
    <s v="SOTO"/>
    <s v="MARTA Mª INÉS"/>
    <s v="madizy"/>
    <s v="marta.dizy@unirioja.es"/>
    <n v="0.2"/>
    <n v="0.2"/>
    <x v="1"/>
    <n v="504"/>
    <s v="PROFESOR TITULAR UNIVERSIDAD"/>
    <s v="01R"/>
    <s v="TIEMPO COMPLETO REDUCIDO"/>
    <s v="2017-09-15 00:00:00.0"/>
    <s v="null"/>
    <s v="DF348"/>
    <s v="TITULAR DE UNIVERSIDAD"/>
    <s v="R101"/>
    <x v="4"/>
    <n v="60"/>
    <s v="BIOQUÍMICA Y BIOLOGÍA MOLECULAR"/>
  </r>
  <r>
    <x v="13"/>
    <n v="47168662"/>
    <s v="FCYT"/>
    <n v="813"/>
    <s v="096L"/>
    <s v="GRUPO-B1"/>
    <s v="Bioquímica"/>
    <s v="GL"/>
    <s v="GRUPO DE LABORATORIO"/>
    <s v="096L"/>
    <s v="GRUPO LABORATORIO DE BIOQUÍMICA"/>
    <s v="GRUPO-B1"/>
    <s v="Grupo de Laboratorio de Bioquímica"/>
    <s v="2S"/>
    <n v="47168662"/>
    <s v="GÓMEZ"/>
    <s v="VILLAESCUSA"/>
    <s v="PAULA"/>
    <s v="pagomev"/>
    <s v="paula.gomezv@alum.unirioja.es"/>
    <n v="1.2"/>
    <n v="1.2"/>
    <x v="1"/>
    <n v="536"/>
    <s v="PROFESOR INTERINO"/>
    <s v="C01"/>
    <s v="TIEMPO COMPLETO"/>
    <s v="2019-02-04 00:00:00.0"/>
    <s v="2019-09-14 00:00:00.0"/>
    <s v="PI101450"/>
    <s v="PROFESOR CONTRATADO INTERINO"/>
    <s v="R101"/>
    <x v="4"/>
    <n v="60"/>
    <s v="BIOQUÍMICA Y BIOLOGÍA MOLECULAR"/>
  </r>
  <r>
    <x v="13"/>
    <n v="690684"/>
    <s v="FCYT"/>
    <n v="813"/>
    <s v="096L"/>
    <s v="GRUPO-B2"/>
    <s v="Bioquímica"/>
    <s v="GL"/>
    <s v="GRUPO DE LABORATORIO"/>
    <s v="096L"/>
    <s v="GRUPO LABORATORIO DE BIOQUÍMICA"/>
    <s v="GRUPO-B2"/>
    <s v="Grupo de Laboratorio de Bioquímica"/>
    <s v="2S"/>
    <n v="690684"/>
    <s v="DIZY"/>
    <s v="SOTO"/>
    <s v="MARTA Mª INÉS"/>
    <s v="madizy"/>
    <s v="marta.dizy@unirioja.es"/>
    <n v="0.2"/>
    <n v="0.2"/>
    <x v="1"/>
    <n v="504"/>
    <s v="PROFESOR TITULAR UNIVERSIDAD"/>
    <s v="01R"/>
    <s v="TIEMPO COMPLETO REDUCIDO"/>
    <s v="2017-09-15 00:00:00.0"/>
    <s v="null"/>
    <s v="DF348"/>
    <s v="TITULAR DE UNIVERSIDAD"/>
    <s v="R101"/>
    <x v="4"/>
    <n v="60"/>
    <s v="BIOQUÍMICA Y BIOLOGÍA MOLECULAR"/>
  </r>
  <r>
    <x v="13"/>
    <n v="47168662"/>
    <s v="FCYT"/>
    <n v="813"/>
    <s v="096L"/>
    <s v="GRUPO-B2"/>
    <s v="Bioquímica"/>
    <s v="GL"/>
    <s v="GRUPO DE LABORATORIO"/>
    <s v="096L"/>
    <s v="GRUPO LABORATORIO DE BIOQUÍMICA"/>
    <s v="GRUPO-B2"/>
    <s v="Grupo de Laboratorio de Bioquímica"/>
    <s v="2S"/>
    <n v="47168662"/>
    <s v="GÓMEZ"/>
    <s v="VILLAESCUSA"/>
    <s v="PAULA"/>
    <s v="pagomev"/>
    <s v="paula.gomezv@alum.unirioja.es"/>
    <n v="1.2"/>
    <n v="1.2"/>
    <x v="1"/>
    <n v="536"/>
    <s v="PROFESOR INTERINO"/>
    <s v="C01"/>
    <s v="TIEMPO COMPLETO"/>
    <s v="2019-02-04 00:00:00.0"/>
    <s v="2019-09-14 00:00:00.0"/>
    <s v="PI101450"/>
    <s v="PROFESOR CONTRATADO INTERINO"/>
    <s v="R101"/>
    <x v="4"/>
    <n v="60"/>
    <s v="BIOQUÍMICA Y BIOLOGÍA MOLECULAR"/>
  </r>
  <r>
    <x v="13"/>
    <n v="16606907"/>
    <s v="FCYT"/>
    <n v="813"/>
    <s v="096L"/>
    <s v="GRUPO-B3"/>
    <s v="Bioquímica"/>
    <s v="GL"/>
    <s v="GRUPO DE LABORATORIO"/>
    <s v="096L"/>
    <s v="GRUPO LABORATORIO DE BIOQUÍMICA"/>
    <s v="GRUPO-B3"/>
    <s v="Grupo de Laboratorio de Bioquímica"/>
    <s v="2S"/>
    <n v="16606907"/>
    <s v="FERNÁNDEZ"/>
    <s v="PÉREZ"/>
    <s v="MARÍA DEL ROCÍO"/>
    <s v="m.fernp"/>
    <s v="rocio.fernandez@unirioja.es"/>
    <n v="1"/>
    <n v="1"/>
    <x v="1"/>
    <n v="536"/>
    <s v="PROFESOR INTERINO"/>
    <s v="C01"/>
    <s v="TIEMPO COMPLETO"/>
    <s v="2019-02-04 00:00:00.0"/>
    <s v="2019-09-14 00:00:00.0"/>
    <s v="PI101449"/>
    <s v="PROFESOR CONTRATADO INTERINO"/>
    <s v="R101"/>
    <x v="4"/>
    <n v="60"/>
    <s v="BIOQUÍMICA Y BIOLOGÍA MOLECULAR"/>
  </r>
  <r>
    <x v="13"/>
    <n v="47168662"/>
    <s v="FCYT"/>
    <n v="813"/>
    <s v="096L"/>
    <s v="GRUPO-B3"/>
    <s v="Bioquímica"/>
    <s v="GL"/>
    <s v="GRUPO DE LABORATORIO"/>
    <s v="096L"/>
    <s v="GRUPO LABORATORIO DE BIOQUÍMICA"/>
    <s v="GRUPO-B3"/>
    <s v="Grupo de Laboratorio de Bioquímica"/>
    <s v="2S"/>
    <n v="47168662"/>
    <s v="GÓMEZ"/>
    <s v="VILLAESCUSA"/>
    <s v="PAULA"/>
    <s v="pagomev"/>
    <s v="paula.gomezv@alum.unirioja.es"/>
    <n v="0.4"/>
    <n v="0.4"/>
    <x v="1"/>
    <n v="536"/>
    <s v="PROFESOR INTERINO"/>
    <s v="C01"/>
    <s v="TIEMPO COMPLETO"/>
    <s v="2019-02-04 00:00:00.0"/>
    <s v="2019-09-14 00:00:00.0"/>
    <s v="PI101450"/>
    <s v="PROFESOR CONTRATADO INTERINO"/>
    <s v="R101"/>
    <x v="4"/>
    <n v="60"/>
    <s v="BIOQUÍMICA Y BIOLOGÍA MOLECULAR"/>
  </r>
  <r>
    <x v="13"/>
    <n v="16606907"/>
    <s v="FCYT"/>
    <n v="813"/>
    <s v="096L"/>
    <s v="GRUPO-B4"/>
    <s v="Bioquímica"/>
    <s v="GL"/>
    <s v="GRUPO DE LABORATORIO"/>
    <s v="096L"/>
    <s v="GRUPO LABORATORIO DE BIOQUÍMICA"/>
    <s v="GRUPO-B4"/>
    <s v="Grupo de Laboratorio de Bioquímica"/>
    <s v="2S"/>
    <n v="16606907"/>
    <s v="FERNÁNDEZ"/>
    <s v="PÉREZ"/>
    <s v="MARÍA DEL ROCÍO"/>
    <s v="m.fernp"/>
    <s v="rocio.fernandez@unirioja.es"/>
    <n v="1"/>
    <n v="1"/>
    <x v="1"/>
    <n v="536"/>
    <s v="PROFESOR INTERINO"/>
    <s v="C01"/>
    <s v="TIEMPO COMPLETO"/>
    <s v="2019-02-04 00:00:00.0"/>
    <s v="2019-09-14 00:00:00.0"/>
    <s v="PI101449"/>
    <s v="PROFESOR CONTRATADO INTERINO"/>
    <s v="R101"/>
    <x v="4"/>
    <n v="60"/>
    <s v="BIOQUÍMICA Y BIOLOGÍA MOLECULAR"/>
  </r>
  <r>
    <x v="13"/>
    <n v="47168662"/>
    <s v="FCYT"/>
    <n v="813"/>
    <s v="096L"/>
    <s v="GRUPO-B4"/>
    <s v="Bioquímica"/>
    <s v="GL"/>
    <s v="GRUPO DE LABORATORIO"/>
    <s v="096L"/>
    <s v="GRUPO LABORATORIO DE BIOQUÍMICA"/>
    <s v="GRUPO-B4"/>
    <s v="Grupo de Laboratorio de Bioquímica"/>
    <s v="2S"/>
    <n v="47168662"/>
    <s v="GÓMEZ"/>
    <s v="VILLAESCUSA"/>
    <s v="PAULA"/>
    <s v="pagomev"/>
    <s v="paula.gomezv@alum.unirioja.es"/>
    <n v="0.4"/>
    <n v="0.4"/>
    <x v="1"/>
    <n v="536"/>
    <s v="PROFESOR INTERINO"/>
    <s v="C01"/>
    <s v="TIEMPO COMPLETO"/>
    <s v="2019-02-04 00:00:00.0"/>
    <s v="2019-09-14 00:00:00.0"/>
    <s v="PI101450"/>
    <s v="PROFESOR CONTRATADO INTERINO"/>
    <s v="R101"/>
    <x v="4"/>
    <n v="60"/>
    <s v="BIOQUÍMICA Y BIOLOGÍA MOLECULAR"/>
  </r>
  <r>
    <x v="13"/>
    <n v="16606907"/>
    <s v="FCYT"/>
    <n v="813"/>
    <s v="096L"/>
    <s v="GRUPO-B5"/>
    <s v="Bioquímica"/>
    <s v="GL"/>
    <s v="GRUPO DE LABORATORIO"/>
    <s v="096L"/>
    <s v="GRUPO LABORATORIO DE BIOQUÍMICA"/>
    <s v="GRUPO-B5"/>
    <s v="Grupo de Laboratorio de Bioquímica"/>
    <s v="2S"/>
    <n v="16606907"/>
    <s v="FERNÁNDEZ"/>
    <s v="PÉREZ"/>
    <s v="MARÍA DEL ROCÍO"/>
    <s v="m.fernp"/>
    <s v="rocio.fernandez@unirioja.es"/>
    <n v="1"/>
    <n v="1"/>
    <x v="1"/>
    <n v="536"/>
    <s v="PROFESOR INTERINO"/>
    <s v="C01"/>
    <s v="TIEMPO COMPLETO"/>
    <s v="2019-02-04 00:00:00.0"/>
    <s v="2019-09-14 00:00:00.0"/>
    <s v="PI101449"/>
    <s v="PROFESOR CONTRATADO INTERINO"/>
    <s v="R101"/>
    <x v="4"/>
    <n v="60"/>
    <s v="BIOQUÍMICA Y BIOLOGÍA MOLECULAR"/>
  </r>
  <r>
    <x v="13"/>
    <n v="47168662"/>
    <s v="FCYT"/>
    <n v="813"/>
    <s v="096L"/>
    <s v="GRUPO-B5"/>
    <s v="Bioquímica"/>
    <s v="GL"/>
    <s v="GRUPO DE LABORATORIO"/>
    <s v="096L"/>
    <s v="GRUPO LABORATORIO DE BIOQUÍMICA"/>
    <s v="GRUPO-B5"/>
    <s v="Grupo de Laboratorio de Bioquímica"/>
    <s v="2S"/>
    <n v="47168662"/>
    <s v="GÓMEZ"/>
    <s v="VILLAESCUSA"/>
    <s v="PAULA"/>
    <s v="pagomev"/>
    <s v="paula.gomezv@alum.unirioja.es"/>
    <n v="0.4"/>
    <n v="0.4"/>
    <x v="1"/>
    <n v="536"/>
    <s v="PROFESOR INTERINO"/>
    <s v="C01"/>
    <s v="TIEMPO COMPLETO"/>
    <s v="2019-02-04 00:00:00.0"/>
    <s v="2019-09-14 00:00:00.0"/>
    <s v="PI101450"/>
    <s v="PROFESOR CONTRATADO INTERINO"/>
    <s v="R101"/>
    <x v="4"/>
    <n v="60"/>
    <s v="BIOQUÍMICA Y BIOLOGÍA MOLECULAR"/>
  </r>
  <r>
    <x v="13"/>
    <n v="14245719"/>
    <s v="FCYT"/>
    <n v="813"/>
    <s v="096R"/>
    <s v="GRUPO-B1"/>
    <s v="Bioquímica"/>
    <s v="GR"/>
    <s v="GRUPO REDUCIDO"/>
    <s v="096R"/>
    <s v="GRUPO REDUCIDO DE BIOQUÍMICA"/>
    <s v="GRUPO-B1"/>
    <s v="Grupo Reducido de Bioquímica"/>
    <s v="2S"/>
    <n v="14245719"/>
    <s v="RUIZ"/>
    <s v="LARREA"/>
    <s v="MARÍA FERNANDA"/>
    <s v="fernruiz"/>
    <s v="fernanda.ruiz@unirioja.es"/>
    <n v="0.2"/>
    <n v="0.2"/>
    <x v="1"/>
    <s v="A-0500"/>
    <s v="CATEDRATICO DE UNIVERSIDAD"/>
    <s v="01R"/>
    <s v="TIEMPO COMPLETO REDUCIDO"/>
    <s v="2012-09-01 00:00:00.0"/>
    <s v="null"/>
    <s v="DF100284"/>
    <s v="CATEDRÁTICO DE UNIVERSIDAD"/>
    <s v="R101"/>
    <x v="4"/>
    <n v="60"/>
    <s v="BIOQUÍMICA Y BIOLOGÍA MOLECULAR"/>
  </r>
  <r>
    <x v="13"/>
    <n v="16606907"/>
    <s v="FCYT"/>
    <n v="813"/>
    <s v="096R"/>
    <s v="GRUPO-B1"/>
    <s v="Bioquímica"/>
    <s v="GR"/>
    <s v="GRUPO REDUCIDO"/>
    <s v="096R"/>
    <s v="GRUPO REDUCIDO DE BIOQUÍMICA"/>
    <s v="GRUPO-B1"/>
    <s v="Grupo Reducido de Bioquímica"/>
    <s v="2S"/>
    <n v="16606907"/>
    <s v="FERNÁNDEZ"/>
    <s v="PÉREZ"/>
    <s v="MARÍA DEL ROCÍO"/>
    <s v="m.fernp"/>
    <s v="rocio.fernandez@unirioja.es"/>
    <n v="0.8"/>
    <n v="0.8"/>
    <x v="1"/>
    <n v="536"/>
    <s v="PROFESOR INTERINO"/>
    <s v="C01"/>
    <s v="TIEMPO COMPLETO"/>
    <s v="2019-02-04 00:00:00.0"/>
    <s v="2019-09-14 00:00:00.0"/>
    <s v="PI101449"/>
    <s v="PROFESOR CONTRATADO INTERINO"/>
    <s v="R101"/>
    <x v="4"/>
    <n v="60"/>
    <s v="BIOQUÍMICA Y BIOLOGÍA MOLECULAR"/>
  </r>
  <r>
    <x v="13"/>
    <n v="14245719"/>
    <s v="FCYT"/>
    <n v="813"/>
    <s v="096R"/>
    <s v="GRUPO-B2"/>
    <s v="Bioquímica"/>
    <s v="GR"/>
    <s v="GRUPO REDUCIDO"/>
    <s v="096R"/>
    <s v="GRUPO REDUCIDO DE BIOQUÍMICA"/>
    <s v="GRUPO-B2"/>
    <s v="Grupo Reducido de Bioquímica"/>
    <s v="2S"/>
    <n v="14245719"/>
    <s v="RUIZ"/>
    <s v="LARREA"/>
    <s v="MARÍA FERNANDA"/>
    <s v="fernruiz"/>
    <s v="fernanda.ruiz@unirioja.es"/>
    <n v="0.2"/>
    <n v="0.2"/>
    <x v="1"/>
    <s v="A-0500"/>
    <s v="CATEDRATICO DE UNIVERSIDAD"/>
    <s v="01R"/>
    <s v="TIEMPO COMPLETO REDUCIDO"/>
    <s v="2012-09-01 00:00:00.0"/>
    <s v="null"/>
    <s v="DF100284"/>
    <s v="CATEDRÁTICO DE UNIVERSIDAD"/>
    <s v="R101"/>
    <x v="4"/>
    <n v="60"/>
    <s v="BIOQUÍMICA Y BIOLOGÍA MOLECULAR"/>
  </r>
  <r>
    <x v="13"/>
    <n v="16606907"/>
    <s v="FCYT"/>
    <n v="813"/>
    <s v="096R"/>
    <s v="GRUPO-B2"/>
    <s v="Bioquímica"/>
    <s v="GR"/>
    <s v="GRUPO REDUCIDO"/>
    <s v="096R"/>
    <s v="GRUPO REDUCIDO DE BIOQUÍMICA"/>
    <s v="GRUPO-B2"/>
    <s v="Grupo Reducido de Bioquímica"/>
    <s v="2S"/>
    <n v="16606907"/>
    <s v="FERNÁNDEZ"/>
    <s v="PÉREZ"/>
    <s v="MARÍA DEL ROCÍO"/>
    <s v="m.fernp"/>
    <s v="rocio.fernandez@unirioja.es"/>
    <n v="0.8"/>
    <n v="0.8"/>
    <x v="1"/>
    <n v="536"/>
    <s v="PROFESOR INTERINO"/>
    <s v="C01"/>
    <s v="TIEMPO COMPLETO"/>
    <s v="2019-02-04 00:00:00.0"/>
    <s v="2019-09-14 00:00:00.0"/>
    <s v="PI101449"/>
    <s v="PROFESOR CONTRATADO INTERINO"/>
    <s v="R101"/>
    <x v="4"/>
    <n v="60"/>
    <s v="BIOQUÍMICA Y BIOLOGÍA MOLECULAR"/>
  </r>
  <r>
    <x v="13"/>
    <n v="14245719"/>
    <s v="FCYT"/>
    <n v="813"/>
    <s v="096R"/>
    <s v="GRUPO-B3"/>
    <s v="Bioquímica"/>
    <s v="GR"/>
    <s v="GRUPO REDUCIDO"/>
    <s v="096R"/>
    <s v="GRUPO REDUCIDO DE BIOQUÍMICA"/>
    <s v="GRUPO-B3"/>
    <s v="Grupo Reducido de Bioquímica"/>
    <s v="2S"/>
    <n v="14245719"/>
    <s v="RUIZ"/>
    <s v="LARREA"/>
    <s v="MARÍA FERNANDA"/>
    <s v="fernruiz"/>
    <s v="fernanda.ruiz@unirioja.es"/>
    <n v="0.2"/>
    <n v="0.2"/>
    <x v="1"/>
    <s v="A-0500"/>
    <s v="CATEDRATICO DE UNIVERSIDAD"/>
    <s v="01R"/>
    <s v="TIEMPO COMPLETO REDUCIDO"/>
    <s v="2012-09-01 00:00:00.0"/>
    <s v="null"/>
    <s v="DF100284"/>
    <s v="CATEDRÁTICO DE UNIVERSIDAD"/>
    <s v="R101"/>
    <x v="4"/>
    <n v="60"/>
    <s v="BIOQUÍMICA Y BIOLOGÍA MOLECULAR"/>
  </r>
  <r>
    <x v="13"/>
    <n v="16606907"/>
    <s v="FCYT"/>
    <n v="813"/>
    <s v="096R"/>
    <s v="GRUPO-B3"/>
    <s v="Bioquímica"/>
    <s v="GR"/>
    <s v="GRUPO REDUCIDO"/>
    <s v="096R"/>
    <s v="GRUPO REDUCIDO DE BIOQUÍMICA"/>
    <s v="GRUPO-B3"/>
    <s v="Grupo Reducido de Bioquímica"/>
    <s v="2S"/>
    <n v="16606907"/>
    <s v="FERNÁNDEZ"/>
    <s v="PÉREZ"/>
    <s v="MARÍA DEL ROCÍO"/>
    <s v="m.fernp"/>
    <s v="rocio.fernandez@unirioja.es"/>
    <n v="0.8"/>
    <n v="0.8"/>
    <x v="1"/>
    <n v="536"/>
    <s v="PROFESOR INTERINO"/>
    <s v="C01"/>
    <s v="TIEMPO COMPLETO"/>
    <s v="2019-02-04 00:00:00.0"/>
    <s v="2019-09-14 00:00:00.0"/>
    <s v="PI101449"/>
    <s v="PROFESOR CONTRATADO INTERINO"/>
    <s v="R101"/>
    <x v="4"/>
    <n v="60"/>
    <s v="BIOQUÍMICA Y BIOLOGÍA MOLECULAR"/>
  </r>
  <r>
    <x v="14"/>
    <n v="14245719"/>
    <s v="FCYT"/>
    <n v="813"/>
    <s v="096G"/>
    <s v="GRUPO-B"/>
    <s v="Bioquímica"/>
    <s v="GG"/>
    <s v="GRUPO GRANDE"/>
    <s v="096G"/>
    <s v="GRUPO GRANDE DE BIOQUÍMICA"/>
    <s v="GRUPO-B"/>
    <s v="Grupo Grande de BIOQUÍMICA"/>
    <s v="2S"/>
    <n v="14245719"/>
    <s v="RUIZ"/>
    <s v="LARREA"/>
    <s v="MARÍA FERNANDA"/>
    <s v="fernruiz"/>
    <s v="fernanda.ruiz@unirioja.es"/>
    <n v="1.8"/>
    <m/>
    <x v="1"/>
    <s v="A-0500"/>
    <s v="CATEDRATICO DE UNIVERSIDAD"/>
    <s v="01R"/>
    <s v="TIEMPO COMPLETO REDUCIDO"/>
    <s v="2012-09-01 00:00:00.0"/>
    <s v="null"/>
    <s v="DF100284"/>
    <s v="CATEDRÁTICO DE UNIVERSIDAD"/>
    <s v="R101"/>
    <x v="4"/>
    <n v="60"/>
    <s v="BIOQUÍMICA Y BIOLOGÍA MOLECULAR"/>
  </r>
  <r>
    <x v="14"/>
    <n v="16552787"/>
    <s v="FCYT"/>
    <n v="813"/>
    <s v="096G"/>
    <s v="GRUPO-B"/>
    <s v="Bioquímica"/>
    <s v="GG"/>
    <s v="GRUPO GRANDE"/>
    <s v="096G"/>
    <s v="GRUPO GRANDE DE BIOQUÍMICA"/>
    <s v="GRUPO-B"/>
    <s v="Grupo Grande de BIOQUÍMICA"/>
    <s v="2S"/>
    <n v="16552787"/>
    <s v="TENORIO"/>
    <s v="RODRÍGUEZ"/>
    <s v="CARMEN"/>
    <s v="catenori"/>
    <s v="carmen.tenorio@unirioja.es"/>
    <n v="1.8"/>
    <m/>
    <x v="0"/>
    <n v="504"/>
    <s v="PROFESOR TITULAR UNIVERSIDAD"/>
    <s v="01R"/>
    <s v="TIEMPO COMPLETO REDUCIDO"/>
    <s v="2018-09-17 00:00:00.0"/>
    <s v="null"/>
    <s v="DF100263"/>
    <s v="PROFESOR TITULAR DE UNIVERSIDAD"/>
    <s v="R101"/>
    <x v="4"/>
    <n v="60"/>
    <s v="BIOQUÍMICA Y BIOLOGÍA MOLECULAR"/>
  </r>
  <r>
    <x v="14"/>
    <n v="690684"/>
    <s v="FCYT"/>
    <n v="813"/>
    <s v="096L"/>
    <s v="GRUPO-B1"/>
    <s v="Bioquímica"/>
    <s v="GL"/>
    <s v="GRUPO DE LABORATORIO"/>
    <s v="096L"/>
    <s v="GRUPO LABORATORIO DE BIOQUÍMICA"/>
    <s v="GRUPO-B1"/>
    <s v="Grupo de Laboratorio de Bioquímica"/>
    <s v="2S"/>
    <n v="690684"/>
    <s v="DIZY"/>
    <s v="SOTO"/>
    <s v="MARTA Mª INÉS"/>
    <s v="madizy"/>
    <s v="marta.dizy@unirioja.es"/>
    <n v="0.2"/>
    <m/>
    <x v="1"/>
    <n v="504"/>
    <s v="PROFESOR TITULAR UNIVERSIDAD"/>
    <s v="01R"/>
    <s v="TIEMPO COMPLETO REDUCIDO"/>
    <s v="2017-09-15 00:00:00.0"/>
    <s v="null"/>
    <s v="DF348"/>
    <s v="TITULAR DE UNIVERSIDAD"/>
    <s v="R101"/>
    <x v="4"/>
    <n v="60"/>
    <s v="BIOQUÍMICA Y BIOLOGÍA MOLECULAR"/>
  </r>
  <r>
    <x v="14"/>
    <n v="47168662"/>
    <s v="FCYT"/>
    <n v="813"/>
    <s v="096L"/>
    <s v="GRUPO-B1"/>
    <s v="Bioquímica"/>
    <s v="GL"/>
    <s v="GRUPO DE LABORATORIO"/>
    <s v="096L"/>
    <s v="GRUPO LABORATORIO DE BIOQUÍMICA"/>
    <s v="GRUPO-B1"/>
    <s v="Grupo de Laboratorio de Bioquímica"/>
    <s v="2S"/>
    <n v="47168662"/>
    <s v="GÓMEZ"/>
    <s v="VILLAESCUSA"/>
    <s v="PAULA"/>
    <s v="pagomev"/>
    <s v="paula.gomezv@alum.unirioja.es"/>
    <n v="1.2"/>
    <m/>
    <x v="1"/>
    <n v="536"/>
    <s v="PROFESOR INTERINO"/>
    <s v="C01"/>
    <s v="TIEMPO COMPLETO"/>
    <s v="2019-02-04 00:00:00.0"/>
    <s v="2019-09-14 00:00:00.0"/>
    <s v="PI101450"/>
    <s v="PROFESOR CONTRATADO INTERINO"/>
    <s v="R101"/>
    <x v="4"/>
    <n v="60"/>
    <s v="BIOQUÍMICA Y BIOLOGÍA MOLECULAR"/>
  </r>
  <r>
    <x v="14"/>
    <n v="690684"/>
    <s v="FCYT"/>
    <n v="813"/>
    <s v="096L"/>
    <s v="GRUPO-B2"/>
    <s v="Bioquímica"/>
    <s v="GL"/>
    <s v="GRUPO DE LABORATORIO"/>
    <s v="096L"/>
    <s v="GRUPO LABORATORIO DE BIOQUÍMICA"/>
    <s v="GRUPO-B2"/>
    <s v="Grupo de Laboratorio de Bioquímica"/>
    <s v="2S"/>
    <n v="690684"/>
    <s v="DIZY"/>
    <s v="SOTO"/>
    <s v="MARTA Mª INÉS"/>
    <s v="madizy"/>
    <s v="marta.dizy@unirioja.es"/>
    <n v="0.2"/>
    <m/>
    <x v="1"/>
    <n v="504"/>
    <s v="PROFESOR TITULAR UNIVERSIDAD"/>
    <s v="01R"/>
    <s v="TIEMPO COMPLETO REDUCIDO"/>
    <s v="2017-09-15 00:00:00.0"/>
    <s v="null"/>
    <s v="DF348"/>
    <s v="TITULAR DE UNIVERSIDAD"/>
    <s v="R101"/>
    <x v="4"/>
    <n v="60"/>
    <s v="BIOQUÍMICA Y BIOLOGÍA MOLECULAR"/>
  </r>
  <r>
    <x v="14"/>
    <n v="47168662"/>
    <s v="FCYT"/>
    <n v="813"/>
    <s v="096L"/>
    <s v="GRUPO-B2"/>
    <s v="Bioquímica"/>
    <s v="GL"/>
    <s v="GRUPO DE LABORATORIO"/>
    <s v="096L"/>
    <s v="GRUPO LABORATORIO DE BIOQUÍMICA"/>
    <s v="GRUPO-B2"/>
    <s v="Grupo de Laboratorio de Bioquímica"/>
    <s v="2S"/>
    <n v="47168662"/>
    <s v="GÓMEZ"/>
    <s v="VILLAESCUSA"/>
    <s v="PAULA"/>
    <s v="pagomev"/>
    <s v="paula.gomezv@alum.unirioja.es"/>
    <n v="1.2"/>
    <m/>
    <x v="1"/>
    <n v="536"/>
    <s v="PROFESOR INTERINO"/>
    <s v="C01"/>
    <s v="TIEMPO COMPLETO"/>
    <s v="2019-02-04 00:00:00.0"/>
    <s v="2019-09-14 00:00:00.0"/>
    <s v="PI101450"/>
    <s v="PROFESOR CONTRATADO INTERINO"/>
    <s v="R101"/>
    <x v="4"/>
    <n v="60"/>
    <s v="BIOQUÍMICA Y BIOLOGÍA MOLECULAR"/>
  </r>
  <r>
    <x v="14"/>
    <n v="16606907"/>
    <s v="FCYT"/>
    <n v="813"/>
    <s v="096L"/>
    <s v="GRUPO-B3"/>
    <s v="Bioquímica"/>
    <s v="GL"/>
    <s v="GRUPO DE LABORATORIO"/>
    <s v="096L"/>
    <s v="GRUPO LABORATORIO DE BIOQUÍMICA"/>
    <s v="GRUPO-B3"/>
    <s v="Grupo de Laboratorio de Bioquímica"/>
    <s v="2S"/>
    <n v="16606907"/>
    <s v="FERNÁNDEZ"/>
    <s v="PÉREZ"/>
    <s v="MARÍA DEL ROCÍO"/>
    <s v="m.fernp"/>
    <s v="rocio.fernandez@unirioja.es"/>
    <n v="1"/>
    <m/>
    <x v="1"/>
    <n v="536"/>
    <s v="PROFESOR INTERINO"/>
    <s v="C01"/>
    <s v="TIEMPO COMPLETO"/>
    <s v="2019-02-04 00:00:00.0"/>
    <s v="2019-09-14 00:00:00.0"/>
    <s v="PI101449"/>
    <s v="PROFESOR CONTRATADO INTERINO"/>
    <s v="R101"/>
    <x v="4"/>
    <n v="60"/>
    <s v="BIOQUÍMICA Y BIOLOGÍA MOLECULAR"/>
  </r>
  <r>
    <x v="14"/>
    <n v="47168662"/>
    <s v="FCYT"/>
    <n v="813"/>
    <s v="096L"/>
    <s v="GRUPO-B3"/>
    <s v="Bioquímica"/>
    <s v="GL"/>
    <s v="GRUPO DE LABORATORIO"/>
    <s v="096L"/>
    <s v="GRUPO LABORATORIO DE BIOQUÍMICA"/>
    <s v="GRUPO-B3"/>
    <s v="Grupo de Laboratorio de Bioquímica"/>
    <s v="2S"/>
    <n v="47168662"/>
    <s v="GÓMEZ"/>
    <s v="VILLAESCUSA"/>
    <s v="PAULA"/>
    <s v="pagomev"/>
    <s v="paula.gomezv@alum.unirioja.es"/>
    <n v="0.4"/>
    <m/>
    <x v="1"/>
    <n v="536"/>
    <s v="PROFESOR INTERINO"/>
    <s v="C01"/>
    <s v="TIEMPO COMPLETO"/>
    <s v="2019-02-04 00:00:00.0"/>
    <s v="2019-09-14 00:00:00.0"/>
    <s v="PI101450"/>
    <s v="PROFESOR CONTRATADO INTERINO"/>
    <s v="R101"/>
    <x v="4"/>
    <n v="60"/>
    <s v="BIOQUÍMICA Y BIOLOGÍA MOLECULAR"/>
  </r>
  <r>
    <x v="14"/>
    <n v="16606907"/>
    <s v="FCYT"/>
    <n v="813"/>
    <s v="096L"/>
    <s v="GRUPO-B4"/>
    <s v="Bioquímica"/>
    <s v="GL"/>
    <s v="GRUPO DE LABORATORIO"/>
    <s v="096L"/>
    <s v="GRUPO LABORATORIO DE BIOQUÍMICA"/>
    <s v="GRUPO-B4"/>
    <s v="Grupo de Laboratorio de Bioquímica"/>
    <s v="2S"/>
    <n v="16606907"/>
    <s v="FERNÁNDEZ"/>
    <s v="PÉREZ"/>
    <s v="MARÍA DEL ROCÍO"/>
    <s v="m.fernp"/>
    <s v="rocio.fernandez@unirioja.es"/>
    <n v="1"/>
    <m/>
    <x v="1"/>
    <n v="536"/>
    <s v="PROFESOR INTERINO"/>
    <s v="C01"/>
    <s v="TIEMPO COMPLETO"/>
    <s v="2019-02-04 00:00:00.0"/>
    <s v="2019-09-14 00:00:00.0"/>
    <s v="PI101449"/>
    <s v="PROFESOR CONTRATADO INTERINO"/>
    <s v="R101"/>
    <x v="4"/>
    <n v="60"/>
    <s v="BIOQUÍMICA Y BIOLOGÍA MOLECULAR"/>
  </r>
  <r>
    <x v="14"/>
    <n v="47168662"/>
    <s v="FCYT"/>
    <n v="813"/>
    <s v="096L"/>
    <s v="GRUPO-B4"/>
    <s v="Bioquímica"/>
    <s v="GL"/>
    <s v="GRUPO DE LABORATORIO"/>
    <s v="096L"/>
    <s v="GRUPO LABORATORIO DE BIOQUÍMICA"/>
    <s v="GRUPO-B4"/>
    <s v="Grupo de Laboratorio de Bioquímica"/>
    <s v="2S"/>
    <n v="47168662"/>
    <s v="GÓMEZ"/>
    <s v="VILLAESCUSA"/>
    <s v="PAULA"/>
    <s v="pagomev"/>
    <s v="paula.gomezv@alum.unirioja.es"/>
    <n v="0.4"/>
    <m/>
    <x v="1"/>
    <n v="536"/>
    <s v="PROFESOR INTERINO"/>
    <s v="C01"/>
    <s v="TIEMPO COMPLETO"/>
    <s v="2019-02-04 00:00:00.0"/>
    <s v="2019-09-14 00:00:00.0"/>
    <s v="PI101450"/>
    <s v="PROFESOR CONTRATADO INTERINO"/>
    <s v="R101"/>
    <x v="4"/>
    <n v="60"/>
    <s v="BIOQUÍMICA Y BIOLOGÍA MOLECULAR"/>
  </r>
  <r>
    <x v="14"/>
    <n v="16606907"/>
    <s v="FCYT"/>
    <n v="813"/>
    <s v="096L"/>
    <s v="GRUPO-B5"/>
    <s v="Bioquímica"/>
    <s v="GL"/>
    <s v="GRUPO DE LABORATORIO"/>
    <s v="096L"/>
    <s v="GRUPO LABORATORIO DE BIOQUÍMICA"/>
    <s v="GRUPO-B5"/>
    <s v="Grupo de Laboratorio de Bioquímica"/>
    <s v="2S"/>
    <n v="16606907"/>
    <s v="FERNÁNDEZ"/>
    <s v="PÉREZ"/>
    <s v="MARÍA DEL ROCÍO"/>
    <s v="m.fernp"/>
    <s v="rocio.fernandez@unirioja.es"/>
    <n v="1"/>
    <m/>
    <x v="1"/>
    <n v="536"/>
    <s v="PROFESOR INTERINO"/>
    <s v="C01"/>
    <s v="TIEMPO COMPLETO"/>
    <s v="2019-02-04 00:00:00.0"/>
    <s v="2019-09-14 00:00:00.0"/>
    <s v="PI101449"/>
    <s v="PROFESOR CONTRATADO INTERINO"/>
    <s v="R101"/>
    <x v="4"/>
    <n v="60"/>
    <s v="BIOQUÍMICA Y BIOLOGÍA MOLECULAR"/>
  </r>
  <r>
    <x v="14"/>
    <n v="47168662"/>
    <s v="FCYT"/>
    <n v="813"/>
    <s v="096L"/>
    <s v="GRUPO-B5"/>
    <s v="Bioquímica"/>
    <s v="GL"/>
    <s v="GRUPO DE LABORATORIO"/>
    <s v="096L"/>
    <s v="GRUPO LABORATORIO DE BIOQUÍMICA"/>
    <s v="GRUPO-B5"/>
    <s v="Grupo de Laboratorio de Bioquímica"/>
    <s v="2S"/>
    <n v="47168662"/>
    <s v="GÓMEZ"/>
    <s v="VILLAESCUSA"/>
    <s v="PAULA"/>
    <s v="pagomev"/>
    <s v="paula.gomezv@alum.unirioja.es"/>
    <n v="0.4"/>
    <m/>
    <x v="1"/>
    <n v="536"/>
    <s v="PROFESOR INTERINO"/>
    <s v="C01"/>
    <s v="TIEMPO COMPLETO"/>
    <s v="2019-02-04 00:00:00.0"/>
    <s v="2019-09-14 00:00:00.0"/>
    <s v="PI101450"/>
    <s v="PROFESOR CONTRATADO INTERINO"/>
    <s v="R101"/>
    <x v="4"/>
    <n v="60"/>
    <s v="BIOQUÍMICA Y BIOLOGÍA MOLECULAR"/>
  </r>
  <r>
    <x v="14"/>
    <n v="14245719"/>
    <s v="FCYT"/>
    <n v="813"/>
    <s v="096R"/>
    <s v="GRUPO-B1"/>
    <s v="Bioquímica"/>
    <s v="GR"/>
    <s v="GRUPO REDUCIDO"/>
    <s v="096R"/>
    <s v="GRUPO REDUCIDO DE BIOQUÍMICA"/>
    <s v="GRUPO-B1"/>
    <s v="Grupo Reducido de Bioquímica"/>
    <s v="2S"/>
    <n v="14245719"/>
    <s v="RUIZ"/>
    <s v="LARREA"/>
    <s v="MARÍA FERNANDA"/>
    <s v="fernruiz"/>
    <s v="fernanda.ruiz@unirioja.es"/>
    <n v="0.2"/>
    <m/>
    <x v="1"/>
    <s v="A-0500"/>
    <s v="CATEDRATICO DE UNIVERSIDAD"/>
    <s v="01R"/>
    <s v="TIEMPO COMPLETO REDUCIDO"/>
    <s v="2012-09-01 00:00:00.0"/>
    <s v="null"/>
    <s v="DF100284"/>
    <s v="CATEDRÁTICO DE UNIVERSIDAD"/>
    <s v="R101"/>
    <x v="4"/>
    <n v="60"/>
    <s v="BIOQUÍMICA Y BIOLOGÍA MOLECULAR"/>
  </r>
  <r>
    <x v="14"/>
    <n v="16606907"/>
    <s v="FCYT"/>
    <n v="813"/>
    <s v="096R"/>
    <s v="GRUPO-B1"/>
    <s v="Bioquímica"/>
    <s v="GR"/>
    <s v="GRUPO REDUCIDO"/>
    <s v="096R"/>
    <s v="GRUPO REDUCIDO DE BIOQUÍMICA"/>
    <s v="GRUPO-B1"/>
    <s v="Grupo Reducido de Bioquímica"/>
    <s v="2S"/>
    <n v="16606907"/>
    <s v="FERNÁNDEZ"/>
    <s v="PÉREZ"/>
    <s v="MARÍA DEL ROCÍO"/>
    <s v="m.fernp"/>
    <s v="rocio.fernandez@unirioja.es"/>
    <n v="0.8"/>
    <m/>
    <x v="1"/>
    <n v="536"/>
    <s v="PROFESOR INTERINO"/>
    <s v="C01"/>
    <s v="TIEMPO COMPLETO"/>
    <s v="2019-02-04 00:00:00.0"/>
    <s v="2019-09-14 00:00:00.0"/>
    <s v="PI101449"/>
    <s v="PROFESOR CONTRATADO INTERINO"/>
    <s v="R101"/>
    <x v="4"/>
    <n v="60"/>
    <s v="BIOQUÍMICA Y BIOLOGÍA MOLECULAR"/>
  </r>
  <r>
    <x v="14"/>
    <n v="14245719"/>
    <s v="FCYT"/>
    <n v="813"/>
    <s v="096R"/>
    <s v="GRUPO-B2"/>
    <s v="Bioquímica"/>
    <s v="GR"/>
    <s v="GRUPO REDUCIDO"/>
    <s v="096R"/>
    <s v="GRUPO REDUCIDO DE BIOQUÍMICA"/>
    <s v="GRUPO-B2"/>
    <s v="Grupo Reducido de Bioquímica"/>
    <s v="2S"/>
    <n v="14245719"/>
    <s v="RUIZ"/>
    <s v="LARREA"/>
    <s v="MARÍA FERNANDA"/>
    <s v="fernruiz"/>
    <s v="fernanda.ruiz@unirioja.es"/>
    <n v="0.2"/>
    <m/>
    <x v="1"/>
    <s v="A-0500"/>
    <s v="CATEDRATICO DE UNIVERSIDAD"/>
    <s v="01R"/>
    <s v="TIEMPO COMPLETO REDUCIDO"/>
    <s v="2012-09-01 00:00:00.0"/>
    <s v="null"/>
    <s v="DF100284"/>
    <s v="CATEDRÁTICO DE UNIVERSIDAD"/>
    <s v="R101"/>
    <x v="4"/>
    <n v="60"/>
    <s v="BIOQUÍMICA Y BIOLOGÍA MOLECULAR"/>
  </r>
  <r>
    <x v="14"/>
    <n v="16606907"/>
    <s v="FCYT"/>
    <n v="813"/>
    <s v="096R"/>
    <s v="GRUPO-B2"/>
    <s v="Bioquímica"/>
    <s v="GR"/>
    <s v="GRUPO REDUCIDO"/>
    <s v="096R"/>
    <s v="GRUPO REDUCIDO DE BIOQUÍMICA"/>
    <s v="GRUPO-B2"/>
    <s v="Grupo Reducido de Bioquímica"/>
    <s v="2S"/>
    <n v="16606907"/>
    <s v="FERNÁNDEZ"/>
    <s v="PÉREZ"/>
    <s v="MARÍA DEL ROCÍO"/>
    <s v="m.fernp"/>
    <s v="rocio.fernandez@unirioja.es"/>
    <n v="0.8"/>
    <m/>
    <x v="1"/>
    <n v="536"/>
    <s v="PROFESOR INTERINO"/>
    <s v="C01"/>
    <s v="TIEMPO COMPLETO"/>
    <s v="2019-02-04 00:00:00.0"/>
    <s v="2019-09-14 00:00:00.0"/>
    <s v="PI101449"/>
    <s v="PROFESOR CONTRATADO INTERINO"/>
    <s v="R101"/>
    <x v="4"/>
    <n v="60"/>
    <s v="BIOQUÍMICA Y BIOLOGÍA MOLECULAR"/>
  </r>
  <r>
    <x v="14"/>
    <n v="14245719"/>
    <s v="FCYT"/>
    <n v="813"/>
    <s v="096R"/>
    <s v="GRUPO-B3"/>
    <s v="Bioquímica"/>
    <s v="GR"/>
    <s v="GRUPO REDUCIDO"/>
    <s v="096R"/>
    <s v="GRUPO REDUCIDO DE BIOQUÍMICA"/>
    <s v="GRUPO-B3"/>
    <s v="Grupo Reducido de Bioquímica"/>
    <s v="2S"/>
    <n v="14245719"/>
    <s v="RUIZ"/>
    <s v="LARREA"/>
    <s v="MARÍA FERNANDA"/>
    <s v="fernruiz"/>
    <s v="fernanda.ruiz@unirioja.es"/>
    <n v="0.2"/>
    <m/>
    <x v="1"/>
    <s v="A-0500"/>
    <s v="CATEDRATICO DE UNIVERSIDAD"/>
    <s v="01R"/>
    <s v="TIEMPO COMPLETO REDUCIDO"/>
    <s v="2012-09-01 00:00:00.0"/>
    <s v="null"/>
    <s v="DF100284"/>
    <s v="CATEDRÁTICO DE UNIVERSIDAD"/>
    <s v="R101"/>
    <x v="4"/>
    <n v="60"/>
    <s v="BIOQUÍMICA Y BIOLOGÍA MOLECULAR"/>
  </r>
  <r>
    <x v="14"/>
    <n v="16606907"/>
    <s v="FCYT"/>
    <n v="813"/>
    <s v="096R"/>
    <s v="GRUPO-B3"/>
    <s v="Bioquímica"/>
    <s v="GR"/>
    <s v="GRUPO REDUCIDO"/>
    <s v="096R"/>
    <s v="GRUPO REDUCIDO DE BIOQUÍMICA"/>
    <s v="GRUPO-B3"/>
    <s v="Grupo Reducido de Bioquímica"/>
    <s v="2S"/>
    <n v="16606907"/>
    <s v="FERNÁNDEZ"/>
    <s v="PÉREZ"/>
    <s v="MARÍA DEL ROCÍO"/>
    <s v="m.fernp"/>
    <s v="rocio.fernandez@unirioja.es"/>
    <n v="0.8"/>
    <m/>
    <x v="1"/>
    <n v="536"/>
    <s v="PROFESOR INTERINO"/>
    <s v="C01"/>
    <s v="TIEMPO COMPLETO"/>
    <s v="2019-02-04 00:00:00.0"/>
    <s v="2019-09-14 00:00:00.0"/>
    <s v="PI101449"/>
    <s v="PROFESOR CONTRATADO INTERINO"/>
    <s v="R101"/>
    <x v="4"/>
    <n v="60"/>
    <s v="BIOQUÍMICA Y BIOLOGÍA MOLECULAR"/>
  </r>
  <r>
    <x v="11"/>
    <n v="72786536"/>
    <s v="FCYT"/>
    <n v="814"/>
    <s v="001G"/>
    <s v="GRUPO-A"/>
    <s v="Cálculo infinitesimal"/>
    <s v="GG"/>
    <s v="GRUPO GRANDE"/>
    <s v="001G"/>
    <s v="GRUPO GRANDE DE CÁLCULO INFINITESIMAL"/>
    <s v="GRUPO-A"/>
    <s v="Grupo Grande de CÁLCULO INFINITESIMAL"/>
    <s v="1S"/>
    <n v="72786536"/>
    <s v="MÍNGUEZ"/>
    <s v="CENICEROS"/>
    <s v="JUDIT"/>
    <s v="jminguez"/>
    <s v="judit.minguez@unirioja.es"/>
    <n v="4"/>
    <n v="4"/>
    <x v="0"/>
    <n v="534"/>
    <s v="CONTRATADO DOCTOR -TIPO 1"/>
    <s v="C01"/>
    <s v="TIEMPO COMPLETO"/>
    <s v="2007-07-20 00:00:00.0"/>
    <s v="null"/>
    <s v="LD100578"/>
    <s v="CONTRATADO DOCTOR"/>
    <s v="R111"/>
    <x v="7"/>
    <n v="15"/>
    <s v="ANÁLISIS MATEMÁTICO"/>
  </r>
  <r>
    <x v="11"/>
    <n v="16617591"/>
    <s v="FCYT"/>
    <n v="814"/>
    <s v="001G"/>
    <s v="GRUPO-B"/>
    <s v="Cálculo infinitesimal"/>
    <s v="GG"/>
    <s v="GRUPO GRANDE"/>
    <s v="001G"/>
    <s v="GRUPO GRANDE DE CÁLCULO INFINITESIMAL"/>
    <s v="GRUPO-B"/>
    <s v="Grupo Grande de CÁLCULO INFINITESIMAL"/>
    <s v="1S"/>
    <n v="16617591"/>
    <s v="BELLO"/>
    <s v="HERNÁNDEZ"/>
    <s v="MANUEL"/>
    <s v="mbello"/>
    <s v="mbello@unirioja.es"/>
    <n v="4"/>
    <n v="4"/>
    <x v="0"/>
    <n v="504"/>
    <s v="PROFESOR TITULAR UNIVERSIDAD"/>
    <s v="01R"/>
    <s v="TIEMPO COMPLETO REDUCIDO"/>
    <s v="2018-09-17 00:00:00.0"/>
    <s v="null"/>
    <s v="DF100146"/>
    <s v="PROFESOR TITULAR DE UNIVERSIDAD"/>
    <s v="R111"/>
    <x v="7"/>
    <n v="15"/>
    <s v="ANÁLISIS MATEMÁTICO"/>
  </r>
  <r>
    <x v="11"/>
    <n v="72786536"/>
    <s v="FCYT"/>
    <n v="814"/>
    <s v="001I"/>
    <s v="GRUPO-A1"/>
    <s v="Cálculo infinitesimal"/>
    <s v="GI"/>
    <s v="GRUPO DE INFORMÁTICA"/>
    <s v="001I"/>
    <s v="GRUPO DE INFORMÁTICA DE CÁLCULO INFINITESIMAL"/>
    <s v="GRUPO-A1"/>
    <s v="Grupo de Informática de CÁLCULO INFINITESIMAL"/>
    <s v="1S"/>
    <n v="72786536"/>
    <s v="MÍNGUEZ"/>
    <s v="CENICEROS"/>
    <s v="JUDIT"/>
    <s v="jminguez"/>
    <s v="judit.minguez@unirioja.es"/>
    <n v="1"/>
    <n v="1"/>
    <x v="0"/>
    <n v="534"/>
    <s v="CONTRATADO DOCTOR -TIPO 1"/>
    <s v="C01"/>
    <s v="TIEMPO COMPLETO"/>
    <s v="2007-07-20 00:00:00.0"/>
    <s v="null"/>
    <s v="LD100578"/>
    <s v="CONTRATADO DOCTOR"/>
    <s v="R111"/>
    <x v="7"/>
    <n v="15"/>
    <s v="ANÁLISIS MATEMÁTICO"/>
  </r>
  <r>
    <x v="11"/>
    <n v="72786536"/>
    <s v="FCYT"/>
    <n v="814"/>
    <s v="001I"/>
    <s v="GRUPO-A2"/>
    <s v="Cálculo infinitesimal"/>
    <s v="GI"/>
    <s v="GRUPO DE INFORMÁTICA"/>
    <s v="001I"/>
    <s v="GRUPO DE INFORMÁTICA DE CÁLCULO INFINITESIMAL"/>
    <s v="GRUPO-A2"/>
    <s v="Grupo de Informática de CÁLCULO INFINITESIMAL"/>
    <s v="1S"/>
    <n v="72786536"/>
    <s v="MÍNGUEZ"/>
    <s v="CENICEROS"/>
    <s v="JUDIT"/>
    <s v="jminguez"/>
    <s v="judit.minguez@unirioja.es"/>
    <n v="1"/>
    <n v="1"/>
    <x v="0"/>
    <n v="534"/>
    <s v="CONTRATADO DOCTOR -TIPO 1"/>
    <s v="C01"/>
    <s v="TIEMPO COMPLETO"/>
    <s v="2007-07-20 00:00:00.0"/>
    <s v="null"/>
    <s v="LD100578"/>
    <s v="CONTRATADO DOCTOR"/>
    <s v="R111"/>
    <x v="7"/>
    <n v="15"/>
    <s v="ANÁLISIS MATEMÁTICO"/>
  </r>
  <r>
    <x v="11"/>
    <n v="16565041"/>
    <s v="FCYT"/>
    <n v="814"/>
    <s v="001I"/>
    <s v="GRUPO-A3"/>
    <s v="Cálculo infinitesimal"/>
    <s v="GI"/>
    <s v="GRUPO DE INFORMÁTICA"/>
    <s v="001I"/>
    <s v="GRUPO DE INFORMÁTICA DE CÁLCULO INFINITESIMAL"/>
    <s v="GRUPO-A3"/>
    <s v="Grupo de Informática de CÁLCULO INFINITESIMAL"/>
    <s v="1S"/>
    <n v="16565041"/>
    <s v="CIAURRI"/>
    <s v="RAMÍREZ"/>
    <s v="OSCAR"/>
    <s v="osciaurr"/>
    <s v="oscar.ciaurri@unirioja.es"/>
    <n v="1"/>
    <n v="1"/>
    <x v="1"/>
    <n v="500"/>
    <s v="CATEDRATICO DE UNIVERSIDAD"/>
    <s v="01R"/>
    <s v="TIEMPO COMPLETO REDUCIDO"/>
    <s v="2018-12-05 00:00:00.0"/>
    <s v="null"/>
    <s v="DF100379"/>
    <s v="CATEDRÁTICO DE UNIVERSIDAD"/>
    <s v="R111"/>
    <x v="7"/>
    <n v="15"/>
    <s v="ANÁLISIS MATEMÁTICO"/>
  </r>
  <r>
    <x v="11"/>
    <n v="16598388"/>
    <s v="FCYT"/>
    <n v="814"/>
    <s v="001I"/>
    <s v="GRUPO-B1"/>
    <s v="Cálculo infinitesimal"/>
    <s v="GI"/>
    <s v="GRUPO DE INFORMÁTICA"/>
    <s v="001I"/>
    <s v="GRUPO DE INFORMÁTICA DE CÁLCULO INFINITESIMAL"/>
    <s v="GRUPO-B1"/>
    <s v="Grupo de Informática de CÁLCULO INFINITESIMAL"/>
    <s v="1S"/>
    <n v="16598388"/>
    <s v="PÉREZ"/>
    <s v="LÁZARO"/>
    <s v="FRANCISCO JAVIER"/>
    <s v="franpere"/>
    <s v="javier.perezl@unirioja.es"/>
    <n v="1"/>
    <n v="1"/>
    <x v="0"/>
    <n v="534"/>
    <s v="CONTRATADO DOCTOR -TIPO 1"/>
    <s v="C01"/>
    <s v="TIEMPO COMPLETO"/>
    <s v="2010-09-01 00:00:00.0"/>
    <s v="null"/>
    <s v="PI100761"/>
    <s v="PROFESOR CONTRATADO DOCTOR"/>
    <s v="R111"/>
    <x v="7"/>
    <n v="15"/>
    <s v="ANÁLISIS MATEMÁTICO"/>
  </r>
  <r>
    <x v="11"/>
    <n v="16598388"/>
    <s v="FCYT"/>
    <n v="814"/>
    <s v="001I"/>
    <s v="GRUPO-B2"/>
    <s v="Cálculo infinitesimal"/>
    <s v="GI"/>
    <s v="GRUPO DE INFORMÁTICA"/>
    <s v="001I"/>
    <s v="GRUPO DE INFORMÁTICA DE CÁLCULO INFINITESIMAL"/>
    <s v="GRUPO-B2"/>
    <s v="Grupo de Informática de CÁLCULO INFINITESIMAL"/>
    <s v="1S"/>
    <n v="16598388"/>
    <s v="PÉREZ"/>
    <s v="LÁZARO"/>
    <s v="FRANCISCO JAVIER"/>
    <s v="franpere"/>
    <s v="javier.perezl@unirioja.es"/>
    <n v="1"/>
    <n v="1"/>
    <x v="0"/>
    <n v="534"/>
    <s v="CONTRATADO DOCTOR -TIPO 1"/>
    <s v="C01"/>
    <s v="TIEMPO COMPLETO"/>
    <s v="2010-09-01 00:00:00.0"/>
    <s v="null"/>
    <s v="PI100761"/>
    <s v="PROFESOR CONTRATADO DOCTOR"/>
    <s v="R111"/>
    <x v="7"/>
    <n v="15"/>
    <s v="ANÁLISIS MATEMÁTICO"/>
  </r>
  <r>
    <x v="11"/>
    <n v="72786536"/>
    <s v="FCYT"/>
    <n v="814"/>
    <s v="001R"/>
    <s v="GRUPO-A1"/>
    <s v="Cálculo infinitesimal"/>
    <s v="GR"/>
    <s v="GRUPO REDUCIDO"/>
    <s v="001R"/>
    <s v="GRUPO REDUCIDO DE CÁLCULO INFINITESIMAL"/>
    <s v="GRUPO-A1"/>
    <s v="Grupo Reducido de CÁLCULO INFINITESIMAL"/>
    <s v="1S"/>
    <n v="72786536"/>
    <s v="MÍNGUEZ"/>
    <s v="CENICEROS"/>
    <s v="JUDIT"/>
    <s v="jminguez"/>
    <s v="judit.minguez@unirioja.es"/>
    <n v="1"/>
    <n v="1"/>
    <x v="0"/>
    <n v="534"/>
    <s v="CONTRATADO DOCTOR -TIPO 1"/>
    <s v="C01"/>
    <s v="TIEMPO COMPLETO"/>
    <s v="2007-07-20 00:00:00.0"/>
    <s v="null"/>
    <s v="LD100578"/>
    <s v="CONTRATADO DOCTOR"/>
    <s v="R111"/>
    <x v="7"/>
    <n v="15"/>
    <s v="ANÁLISIS MATEMÁTICO"/>
  </r>
  <r>
    <x v="11"/>
    <n v="72786536"/>
    <s v="FCYT"/>
    <n v="814"/>
    <s v="001R"/>
    <s v="GRUPO-A2"/>
    <s v="Cálculo infinitesimal"/>
    <s v="GR"/>
    <s v="GRUPO REDUCIDO"/>
    <s v="001R"/>
    <s v="GRUPO REDUCIDO DE CÁLCULO INFINITESIMAL"/>
    <s v="GRUPO-A2"/>
    <s v="Grupo Reducido de CÁLCULO INFINITESIMAL"/>
    <s v="1S"/>
    <n v="72786536"/>
    <s v="MÍNGUEZ"/>
    <s v="CENICEROS"/>
    <s v="JUDIT"/>
    <s v="jminguez"/>
    <s v="judit.minguez@unirioja.es"/>
    <n v="1"/>
    <n v="1"/>
    <x v="0"/>
    <n v="534"/>
    <s v="CONTRATADO DOCTOR -TIPO 1"/>
    <s v="C01"/>
    <s v="TIEMPO COMPLETO"/>
    <s v="2007-07-20 00:00:00.0"/>
    <s v="null"/>
    <s v="LD100578"/>
    <s v="CONTRATADO DOCTOR"/>
    <s v="R111"/>
    <x v="7"/>
    <n v="15"/>
    <s v="ANÁLISIS MATEMÁTICO"/>
  </r>
  <r>
    <x v="11"/>
    <n v="72786536"/>
    <s v="FCYT"/>
    <n v="814"/>
    <s v="001R"/>
    <s v="GRUPO-A3"/>
    <s v="Cálculo infinitesimal"/>
    <s v="GR"/>
    <s v="GRUPO REDUCIDO"/>
    <s v="001R"/>
    <s v="GRUPO REDUCIDO DE CÁLCULO INFINITESIMAL"/>
    <s v="GRUPO-A3"/>
    <s v="Grupo Reducido de CÁLCULO INFINITESIMAL"/>
    <s v="1S"/>
    <n v="72786536"/>
    <s v="MÍNGUEZ"/>
    <s v="CENICEROS"/>
    <s v="JUDIT"/>
    <s v="jminguez"/>
    <s v="judit.minguez@unirioja.es"/>
    <n v="1"/>
    <n v="1"/>
    <x v="0"/>
    <n v="534"/>
    <s v="CONTRATADO DOCTOR -TIPO 1"/>
    <s v="C01"/>
    <s v="TIEMPO COMPLETO"/>
    <s v="2007-07-20 00:00:00.0"/>
    <s v="null"/>
    <s v="LD100578"/>
    <s v="CONTRATADO DOCTOR"/>
    <s v="R111"/>
    <x v="7"/>
    <n v="15"/>
    <s v="ANÁLISIS MATEMÁTICO"/>
  </r>
  <r>
    <x v="11"/>
    <n v="72786536"/>
    <s v="FCYT"/>
    <n v="814"/>
    <s v="001R"/>
    <s v="GRUPO-B1"/>
    <s v="Cálculo infinitesimal"/>
    <s v="GR"/>
    <s v="GRUPO REDUCIDO"/>
    <s v="001R"/>
    <s v="GRUPO REDUCIDO DE CÁLCULO INFINITESIMAL"/>
    <s v="GRUPO-B1"/>
    <s v="Grupo Reducido de CÁLCULO INFINITESIMAL"/>
    <s v="1S"/>
    <n v="72786536"/>
    <s v="MÍNGUEZ"/>
    <s v="CENICEROS"/>
    <s v="JUDIT"/>
    <s v="jminguez"/>
    <s v="judit.minguez@unirioja.es"/>
    <n v="1"/>
    <n v="1"/>
    <x v="0"/>
    <n v="534"/>
    <s v="CONTRATADO DOCTOR -TIPO 1"/>
    <s v="C01"/>
    <s v="TIEMPO COMPLETO"/>
    <s v="2007-07-20 00:00:00.0"/>
    <s v="null"/>
    <s v="LD100578"/>
    <s v="CONTRATADO DOCTOR"/>
    <s v="R111"/>
    <x v="7"/>
    <n v="15"/>
    <s v="ANÁLISIS MATEMÁTICO"/>
  </r>
  <r>
    <x v="11"/>
    <n v="72786536"/>
    <s v="FCYT"/>
    <n v="814"/>
    <s v="001R"/>
    <s v="GRUPO-B2"/>
    <s v="Cálculo infinitesimal"/>
    <s v="GR"/>
    <s v="GRUPO REDUCIDO"/>
    <s v="001R"/>
    <s v="GRUPO REDUCIDO DE CÁLCULO INFINITESIMAL"/>
    <s v="GRUPO-B2"/>
    <s v="Grupo Reducido de CÁLCULO INFINITESIMAL"/>
    <s v="1S"/>
    <n v="72786536"/>
    <s v="MÍNGUEZ"/>
    <s v="CENICEROS"/>
    <s v="JUDIT"/>
    <s v="jminguez"/>
    <s v="judit.minguez@unirioja.es"/>
    <n v="1"/>
    <n v="1"/>
    <x v="0"/>
    <n v="534"/>
    <s v="CONTRATADO DOCTOR -TIPO 1"/>
    <s v="C01"/>
    <s v="TIEMPO COMPLETO"/>
    <s v="2007-07-20 00:00:00.0"/>
    <s v="null"/>
    <s v="LD100578"/>
    <s v="CONTRATADO DOCTOR"/>
    <s v="R111"/>
    <x v="7"/>
    <n v="15"/>
    <s v="ANÁLISIS MATEMÁTICO"/>
  </r>
  <r>
    <x v="15"/>
    <n v="72786536"/>
    <s v="FCYT"/>
    <n v="814"/>
    <s v="001G"/>
    <s v="GRUPO-A"/>
    <s v="Cálculo infinitesimal"/>
    <s v="GG"/>
    <s v="GRUPO GRANDE"/>
    <s v="001G"/>
    <s v="GRUPO GRANDE DE CÁLCULO INFINITESIMAL"/>
    <s v="GRUPO-A"/>
    <s v="Grupo Grande de CÁLCULO INFINITESIMAL"/>
    <s v="1S"/>
    <n v="72786536"/>
    <s v="MÍNGUEZ"/>
    <s v="CENICEROS"/>
    <s v="JUDIT"/>
    <s v="jminguez"/>
    <s v="judit.minguez@unirioja.es"/>
    <n v="4"/>
    <m/>
    <x v="0"/>
    <n v="534"/>
    <s v="CONTRATADO DOCTOR -TIPO 1"/>
    <s v="C01"/>
    <s v="TIEMPO COMPLETO"/>
    <s v="2007-07-20 00:00:00.0"/>
    <s v="null"/>
    <s v="LD100578"/>
    <s v="CONTRATADO DOCTOR"/>
    <s v="R111"/>
    <x v="7"/>
    <n v="15"/>
    <s v="ANÁLISIS MATEMÁTICO"/>
  </r>
  <r>
    <x v="15"/>
    <n v="16617591"/>
    <s v="FCYT"/>
    <n v="814"/>
    <s v="001G"/>
    <s v="GRUPO-B"/>
    <s v="Cálculo infinitesimal"/>
    <s v="GG"/>
    <s v="GRUPO GRANDE"/>
    <s v="001G"/>
    <s v="GRUPO GRANDE DE CÁLCULO INFINITESIMAL"/>
    <s v="GRUPO-B"/>
    <s v="Grupo Grande de CÁLCULO INFINITESIMAL"/>
    <s v="1S"/>
    <n v="16617591"/>
    <s v="BELLO"/>
    <s v="HERNÁNDEZ"/>
    <s v="MANUEL"/>
    <s v="mbello"/>
    <s v="mbello@unirioja.es"/>
    <n v="4"/>
    <m/>
    <x v="0"/>
    <n v="504"/>
    <s v="PROFESOR TITULAR UNIVERSIDAD"/>
    <s v="01R"/>
    <s v="TIEMPO COMPLETO REDUCIDO"/>
    <s v="2018-09-17 00:00:00.0"/>
    <s v="null"/>
    <s v="DF100146"/>
    <s v="PROFESOR TITULAR DE UNIVERSIDAD"/>
    <s v="R111"/>
    <x v="7"/>
    <n v="15"/>
    <s v="ANÁLISIS MATEMÁTICO"/>
  </r>
  <r>
    <x v="15"/>
    <n v="72786536"/>
    <s v="FCYT"/>
    <n v="814"/>
    <s v="001I"/>
    <s v="GRUPO-A1"/>
    <s v="Cálculo infinitesimal"/>
    <s v="GI"/>
    <s v="GRUPO DE INFORMÁTICA"/>
    <s v="001I"/>
    <s v="GRUPO DE INFORMÁTICA DE CÁLCULO INFINITESIMAL"/>
    <s v="GRUPO-A1"/>
    <s v="Grupo de Informática de CÁLCULO INFINITESIMAL"/>
    <s v="1S"/>
    <n v="72786536"/>
    <s v="MÍNGUEZ"/>
    <s v="CENICEROS"/>
    <s v="JUDIT"/>
    <s v="jminguez"/>
    <s v="judit.minguez@unirioja.es"/>
    <n v="1"/>
    <m/>
    <x v="0"/>
    <n v="534"/>
    <s v="CONTRATADO DOCTOR -TIPO 1"/>
    <s v="C01"/>
    <s v="TIEMPO COMPLETO"/>
    <s v="2007-07-20 00:00:00.0"/>
    <s v="null"/>
    <s v="LD100578"/>
    <s v="CONTRATADO DOCTOR"/>
    <s v="R111"/>
    <x v="7"/>
    <n v="15"/>
    <s v="ANÁLISIS MATEMÁTICO"/>
  </r>
  <r>
    <x v="15"/>
    <n v="72786536"/>
    <s v="FCYT"/>
    <n v="814"/>
    <s v="001I"/>
    <s v="GRUPO-A2"/>
    <s v="Cálculo infinitesimal"/>
    <s v="GI"/>
    <s v="GRUPO DE INFORMÁTICA"/>
    <s v="001I"/>
    <s v="GRUPO DE INFORMÁTICA DE CÁLCULO INFINITESIMAL"/>
    <s v="GRUPO-A2"/>
    <s v="Grupo de Informática de CÁLCULO INFINITESIMAL"/>
    <s v="1S"/>
    <n v="72786536"/>
    <s v="MÍNGUEZ"/>
    <s v="CENICEROS"/>
    <s v="JUDIT"/>
    <s v="jminguez"/>
    <s v="judit.minguez@unirioja.es"/>
    <n v="1"/>
    <m/>
    <x v="0"/>
    <n v="534"/>
    <s v="CONTRATADO DOCTOR -TIPO 1"/>
    <s v="C01"/>
    <s v="TIEMPO COMPLETO"/>
    <s v="2007-07-20 00:00:00.0"/>
    <s v="null"/>
    <s v="LD100578"/>
    <s v="CONTRATADO DOCTOR"/>
    <s v="R111"/>
    <x v="7"/>
    <n v="15"/>
    <s v="ANÁLISIS MATEMÁTICO"/>
  </r>
  <r>
    <x v="15"/>
    <n v="16565041"/>
    <s v="FCYT"/>
    <n v="814"/>
    <s v="001I"/>
    <s v="GRUPO-A3"/>
    <s v="Cálculo infinitesimal"/>
    <s v="GI"/>
    <s v="GRUPO DE INFORMÁTICA"/>
    <s v="001I"/>
    <s v="GRUPO DE INFORMÁTICA DE CÁLCULO INFINITESIMAL"/>
    <s v="GRUPO-A3"/>
    <s v="Grupo de Informática de CÁLCULO INFINITESIMAL"/>
    <s v="1S"/>
    <n v="16565041"/>
    <s v="CIAURRI"/>
    <s v="RAMÍREZ"/>
    <s v="OSCAR"/>
    <s v="osciaurr"/>
    <s v="oscar.ciaurri@unirioja.es"/>
    <n v="1"/>
    <m/>
    <x v="1"/>
    <n v="500"/>
    <s v="CATEDRATICO DE UNIVERSIDAD"/>
    <s v="01R"/>
    <s v="TIEMPO COMPLETO REDUCIDO"/>
    <s v="2018-12-05 00:00:00.0"/>
    <s v="null"/>
    <s v="DF100379"/>
    <s v="CATEDRÁTICO DE UNIVERSIDAD"/>
    <s v="R111"/>
    <x v="7"/>
    <n v="15"/>
    <s v="ANÁLISIS MATEMÁTICO"/>
  </r>
  <r>
    <x v="15"/>
    <n v="16598388"/>
    <s v="FCYT"/>
    <n v="814"/>
    <s v="001I"/>
    <s v="GRUPO-B1"/>
    <s v="Cálculo infinitesimal"/>
    <s v="GI"/>
    <s v="GRUPO DE INFORMÁTICA"/>
    <s v="001I"/>
    <s v="GRUPO DE INFORMÁTICA DE CÁLCULO INFINITESIMAL"/>
    <s v="GRUPO-B1"/>
    <s v="Grupo de Informática de CÁLCULO INFINITESIMAL"/>
    <s v="1S"/>
    <n v="16598388"/>
    <s v="PÉREZ"/>
    <s v="LÁZARO"/>
    <s v="FRANCISCO JAVIER"/>
    <s v="franpere"/>
    <s v="javier.perezl@unirioja.es"/>
    <n v="1"/>
    <m/>
    <x v="0"/>
    <n v="534"/>
    <s v="CONTRATADO DOCTOR -TIPO 1"/>
    <s v="C01"/>
    <s v="TIEMPO COMPLETO"/>
    <s v="2010-09-01 00:00:00.0"/>
    <s v="null"/>
    <s v="PI100761"/>
    <s v="PROFESOR CONTRATADO DOCTOR"/>
    <s v="R111"/>
    <x v="7"/>
    <n v="15"/>
    <s v="ANÁLISIS MATEMÁTICO"/>
  </r>
  <r>
    <x v="15"/>
    <n v="16598388"/>
    <s v="FCYT"/>
    <n v="814"/>
    <s v="001I"/>
    <s v="GRUPO-B2"/>
    <s v="Cálculo infinitesimal"/>
    <s v="GI"/>
    <s v="GRUPO DE INFORMÁTICA"/>
    <s v="001I"/>
    <s v="GRUPO DE INFORMÁTICA DE CÁLCULO INFINITESIMAL"/>
    <s v="GRUPO-B2"/>
    <s v="Grupo de Informática de CÁLCULO INFINITESIMAL"/>
    <s v="1S"/>
    <n v="16598388"/>
    <s v="PÉREZ"/>
    <s v="LÁZARO"/>
    <s v="FRANCISCO JAVIER"/>
    <s v="franpere"/>
    <s v="javier.perezl@unirioja.es"/>
    <n v="1"/>
    <m/>
    <x v="0"/>
    <n v="534"/>
    <s v="CONTRATADO DOCTOR -TIPO 1"/>
    <s v="C01"/>
    <s v="TIEMPO COMPLETO"/>
    <s v="2010-09-01 00:00:00.0"/>
    <s v="null"/>
    <s v="PI100761"/>
    <s v="PROFESOR CONTRATADO DOCTOR"/>
    <s v="R111"/>
    <x v="7"/>
    <n v="15"/>
    <s v="ANÁLISIS MATEMÁTICO"/>
  </r>
  <r>
    <x v="15"/>
    <n v="72786536"/>
    <s v="FCYT"/>
    <n v="814"/>
    <s v="001R"/>
    <s v="GRUPO-A1"/>
    <s v="Cálculo infinitesimal"/>
    <s v="GR"/>
    <s v="GRUPO REDUCIDO"/>
    <s v="001R"/>
    <s v="GRUPO REDUCIDO DE CÁLCULO INFINITESIMAL"/>
    <s v="GRUPO-A1"/>
    <s v="Grupo Reducido de CÁLCULO INFINITESIMAL"/>
    <s v="1S"/>
    <n v="72786536"/>
    <s v="MÍNGUEZ"/>
    <s v="CENICEROS"/>
    <s v="JUDIT"/>
    <s v="jminguez"/>
    <s v="judit.minguez@unirioja.es"/>
    <n v="1"/>
    <m/>
    <x v="0"/>
    <n v="534"/>
    <s v="CONTRATADO DOCTOR -TIPO 1"/>
    <s v="C01"/>
    <s v="TIEMPO COMPLETO"/>
    <s v="2007-07-20 00:00:00.0"/>
    <s v="null"/>
    <s v="LD100578"/>
    <s v="CONTRATADO DOCTOR"/>
    <s v="R111"/>
    <x v="7"/>
    <n v="15"/>
    <s v="ANÁLISIS MATEMÁTICO"/>
  </r>
  <r>
    <x v="15"/>
    <n v="72786536"/>
    <s v="FCYT"/>
    <n v="814"/>
    <s v="001R"/>
    <s v="GRUPO-A2"/>
    <s v="Cálculo infinitesimal"/>
    <s v="GR"/>
    <s v="GRUPO REDUCIDO"/>
    <s v="001R"/>
    <s v="GRUPO REDUCIDO DE CÁLCULO INFINITESIMAL"/>
    <s v="GRUPO-A2"/>
    <s v="Grupo Reducido de CÁLCULO INFINITESIMAL"/>
    <s v="1S"/>
    <n v="72786536"/>
    <s v="MÍNGUEZ"/>
    <s v="CENICEROS"/>
    <s v="JUDIT"/>
    <s v="jminguez"/>
    <s v="judit.minguez@unirioja.es"/>
    <n v="1"/>
    <m/>
    <x v="0"/>
    <n v="534"/>
    <s v="CONTRATADO DOCTOR -TIPO 1"/>
    <s v="C01"/>
    <s v="TIEMPO COMPLETO"/>
    <s v="2007-07-20 00:00:00.0"/>
    <s v="null"/>
    <s v="LD100578"/>
    <s v="CONTRATADO DOCTOR"/>
    <s v="R111"/>
    <x v="7"/>
    <n v="15"/>
    <s v="ANÁLISIS MATEMÁTICO"/>
  </r>
  <r>
    <x v="15"/>
    <n v="72786536"/>
    <s v="FCYT"/>
    <n v="814"/>
    <s v="001R"/>
    <s v="GRUPO-A3"/>
    <s v="Cálculo infinitesimal"/>
    <s v="GR"/>
    <s v="GRUPO REDUCIDO"/>
    <s v="001R"/>
    <s v="GRUPO REDUCIDO DE CÁLCULO INFINITESIMAL"/>
    <s v="GRUPO-A3"/>
    <s v="Grupo Reducido de CÁLCULO INFINITESIMAL"/>
    <s v="1S"/>
    <n v="72786536"/>
    <s v="MÍNGUEZ"/>
    <s v="CENICEROS"/>
    <s v="JUDIT"/>
    <s v="jminguez"/>
    <s v="judit.minguez@unirioja.es"/>
    <n v="1"/>
    <m/>
    <x v="0"/>
    <n v="534"/>
    <s v="CONTRATADO DOCTOR -TIPO 1"/>
    <s v="C01"/>
    <s v="TIEMPO COMPLETO"/>
    <s v="2007-07-20 00:00:00.0"/>
    <s v="null"/>
    <s v="LD100578"/>
    <s v="CONTRATADO DOCTOR"/>
    <s v="R111"/>
    <x v="7"/>
    <n v="15"/>
    <s v="ANÁLISIS MATEMÁTICO"/>
  </r>
  <r>
    <x v="15"/>
    <n v="72786536"/>
    <s v="FCYT"/>
    <n v="814"/>
    <s v="001R"/>
    <s v="GRUPO-B1"/>
    <s v="Cálculo infinitesimal"/>
    <s v="GR"/>
    <s v="GRUPO REDUCIDO"/>
    <s v="001R"/>
    <s v="GRUPO REDUCIDO DE CÁLCULO INFINITESIMAL"/>
    <s v="GRUPO-B1"/>
    <s v="Grupo Reducido de CÁLCULO INFINITESIMAL"/>
    <s v="1S"/>
    <n v="72786536"/>
    <s v="MÍNGUEZ"/>
    <s v="CENICEROS"/>
    <s v="JUDIT"/>
    <s v="jminguez"/>
    <s v="judit.minguez@unirioja.es"/>
    <n v="1"/>
    <m/>
    <x v="0"/>
    <n v="534"/>
    <s v="CONTRATADO DOCTOR -TIPO 1"/>
    <s v="C01"/>
    <s v="TIEMPO COMPLETO"/>
    <s v="2007-07-20 00:00:00.0"/>
    <s v="null"/>
    <s v="LD100578"/>
    <s v="CONTRATADO DOCTOR"/>
    <s v="R111"/>
    <x v="7"/>
    <n v="15"/>
    <s v="ANÁLISIS MATEMÁTICO"/>
  </r>
  <r>
    <x v="15"/>
    <n v="72786536"/>
    <s v="FCYT"/>
    <n v="814"/>
    <s v="001R"/>
    <s v="GRUPO-B2"/>
    <s v="Cálculo infinitesimal"/>
    <s v="GR"/>
    <s v="GRUPO REDUCIDO"/>
    <s v="001R"/>
    <s v="GRUPO REDUCIDO DE CÁLCULO INFINITESIMAL"/>
    <s v="GRUPO-B2"/>
    <s v="Grupo Reducido de CÁLCULO INFINITESIMAL"/>
    <s v="1S"/>
    <n v="72786536"/>
    <s v="MÍNGUEZ"/>
    <s v="CENICEROS"/>
    <s v="JUDIT"/>
    <s v="jminguez"/>
    <s v="judit.minguez@unirioja.es"/>
    <n v="1"/>
    <m/>
    <x v="0"/>
    <n v="534"/>
    <s v="CONTRATADO DOCTOR -TIPO 1"/>
    <s v="C01"/>
    <s v="TIEMPO COMPLETO"/>
    <s v="2007-07-20 00:00:00.0"/>
    <s v="null"/>
    <s v="LD100578"/>
    <s v="CONTRATADO DOCTOR"/>
    <s v="R111"/>
    <x v="7"/>
    <n v="15"/>
    <s v="ANÁLISIS MATEMÁTICO"/>
  </r>
  <r>
    <x v="11"/>
    <n v="16530288"/>
    <s v="FCYT"/>
    <n v="815"/>
    <s v="002G"/>
    <s v="GRUPO-A"/>
    <s v="Cálculo matricial y vectorial"/>
    <s v="GG"/>
    <s v="GRUPO GRANDE"/>
    <s v="002G"/>
    <s v="GRUPO GRANDE DE CALCULO MATRICIAL Y VECTORIAL"/>
    <s v="GRUPO-A"/>
    <s v="Grupo Grande de CÁLCULO MATRICIAL Y VECTORIAL8"/>
    <s v="1S"/>
    <n v="16530288"/>
    <s v="BENITO"/>
    <s v="CLAVIJO"/>
    <s v="MARÍA DEL PILAR"/>
    <s v="mpbenito"/>
    <s v="pilar.benito@unirioja.es"/>
    <n v="4"/>
    <n v="4"/>
    <x v="1"/>
    <n v="504"/>
    <s v="PROFESOR TITULAR UNIVERSIDAD"/>
    <s v="01R"/>
    <s v="TIEMPO COMPLETO REDUCIDO"/>
    <s v="2015-09-15 00:00:00.0"/>
    <s v="null"/>
    <s v="DF32072"/>
    <s v="TITULAR DE UNIVERSIDAD"/>
    <s v="R111"/>
    <x v="7"/>
    <n v="5"/>
    <s v="ÁLGEBRA"/>
  </r>
  <r>
    <x v="11"/>
    <n v="17764581"/>
    <s v="FCYT"/>
    <n v="815"/>
    <s v="002G"/>
    <s v="GRUPO-B"/>
    <s v="Cálculo matricial y vectorial"/>
    <s v="GG"/>
    <s v="GRUPO GRANDE"/>
    <s v="002G"/>
    <s v="GRUPO GRANDE DE CALCULO MATRICIAL Y VECTORIAL"/>
    <s v="GRUPO-B"/>
    <s v="Grupo Grande de CÁLCULO MATRICIAL Y VECTORIAL8"/>
    <s v="1S"/>
    <n v="17764581"/>
    <s v="RODRIGO"/>
    <s v="ESCUDERO"/>
    <s v="ADRIAN"/>
    <s v="adrodre"/>
    <s v="adrian.rodrigoe@unirioja.es"/>
    <n v="4"/>
    <n v="4"/>
    <x v="1"/>
    <n v="536"/>
    <s v="PROFESOR INTERINO"/>
    <s v="C01"/>
    <s v="TIEMPO COMPLETO"/>
    <s v="2018-09-17 00:00:00.0"/>
    <s v="2019-09-14 00:00:00.0"/>
    <s v="PI101404"/>
    <s v="PROFESOR CONTRATADO INTERINO"/>
    <s v="R111"/>
    <x v="7"/>
    <n v="5"/>
    <s v="ÁLGEBRA"/>
  </r>
  <r>
    <x v="11"/>
    <n v="16530288"/>
    <s v="FCYT"/>
    <n v="815"/>
    <s v="002I"/>
    <s v="GRUPO-A1"/>
    <s v="Cálculo matricial y vectorial"/>
    <s v="GI"/>
    <s v="GRUPO DE INFORMÁTICA"/>
    <s v="002I"/>
    <s v="GRUPO DE INFORMÁTICA DE CALCULO MATRICIAL Y VECTORIAL"/>
    <s v="GRUPO-A1"/>
    <s v="Grupo de Informática de Cálculo Matricial y Vectorial"/>
    <s v="1S"/>
    <n v="16530288"/>
    <s v="BENITO"/>
    <s v="CLAVIJO"/>
    <s v="MARÍA DEL PILAR"/>
    <s v="mpbenito"/>
    <s v="pilar.benito@unirioja.es"/>
    <n v="1.2"/>
    <n v="1.2"/>
    <x v="1"/>
    <n v="504"/>
    <s v="PROFESOR TITULAR UNIVERSIDAD"/>
    <s v="01R"/>
    <s v="TIEMPO COMPLETO REDUCIDO"/>
    <s v="2015-09-15 00:00:00.0"/>
    <s v="null"/>
    <s v="DF32072"/>
    <s v="TITULAR DE UNIVERSIDAD"/>
    <s v="R111"/>
    <x v="7"/>
    <n v="5"/>
    <s v="ÁLGEBRA"/>
  </r>
  <r>
    <x v="11"/>
    <n v="16530288"/>
    <s v="FCYT"/>
    <n v="815"/>
    <s v="002I"/>
    <s v="GRUPO-A2"/>
    <s v="Cálculo matricial y vectorial"/>
    <s v="GI"/>
    <s v="GRUPO DE INFORMÁTICA"/>
    <s v="002I"/>
    <s v="GRUPO DE INFORMÁTICA DE CALCULO MATRICIAL Y VECTORIAL"/>
    <s v="GRUPO-A2"/>
    <s v="Grupo de Informática de Cálculo Matricial y Vectorial"/>
    <s v="1S"/>
    <n v="16530288"/>
    <s v="BENITO"/>
    <s v="CLAVIJO"/>
    <s v="MARÍA DEL PILAR"/>
    <s v="mpbenito"/>
    <s v="pilar.benito@unirioja.es"/>
    <n v="1.2"/>
    <n v="1.2"/>
    <x v="1"/>
    <n v="504"/>
    <s v="PROFESOR TITULAR UNIVERSIDAD"/>
    <s v="01R"/>
    <s v="TIEMPO COMPLETO REDUCIDO"/>
    <s v="2015-09-15 00:00:00.0"/>
    <s v="null"/>
    <s v="DF32072"/>
    <s v="TITULAR DE UNIVERSIDAD"/>
    <s v="R111"/>
    <x v="7"/>
    <n v="5"/>
    <s v="ÁLGEBRA"/>
  </r>
  <r>
    <x v="11"/>
    <n v="17764581"/>
    <s v="FCYT"/>
    <n v="815"/>
    <s v="002I"/>
    <s v="GRUPO-A3"/>
    <s v="Cálculo matricial y vectorial"/>
    <s v="GI"/>
    <s v="GRUPO DE INFORMÁTICA"/>
    <s v="002I"/>
    <s v="GRUPO DE INFORMÁTICA DE CALCULO MATRICIAL Y VECTORIAL"/>
    <s v="GRUPO-A3"/>
    <s v="Grupo de Informática de Cálculo Matricial y Vectorial"/>
    <s v="1S"/>
    <n v="17764581"/>
    <s v="RODRIGO"/>
    <s v="ESCUDERO"/>
    <s v="ADRIAN"/>
    <s v="adrodre"/>
    <s v="adrian.rodrigoe@unirioja.es"/>
    <n v="1.2"/>
    <n v="1.2"/>
    <x v="1"/>
    <n v="536"/>
    <s v="PROFESOR INTERINO"/>
    <s v="C01"/>
    <s v="TIEMPO COMPLETO"/>
    <s v="2018-09-17 00:00:00.0"/>
    <s v="2019-09-14 00:00:00.0"/>
    <s v="PI101404"/>
    <s v="PROFESOR CONTRATADO INTERINO"/>
    <s v="R111"/>
    <x v="7"/>
    <n v="5"/>
    <s v="ÁLGEBRA"/>
  </r>
  <r>
    <x v="11"/>
    <n v="17764581"/>
    <s v="FCYT"/>
    <n v="815"/>
    <s v="002I"/>
    <s v="GRUPO-B1"/>
    <s v="Cálculo matricial y vectorial"/>
    <s v="GI"/>
    <s v="GRUPO DE INFORMÁTICA"/>
    <s v="002I"/>
    <s v="GRUPO DE INFORMÁTICA DE CALCULO MATRICIAL Y VECTORIAL"/>
    <s v="GRUPO-B1"/>
    <s v="Grupo de Informática de Cálculo Matricial y Vectorial"/>
    <s v="1S"/>
    <n v="17764581"/>
    <s v="RODRIGO"/>
    <s v="ESCUDERO"/>
    <s v="ADRIAN"/>
    <s v="adrodre"/>
    <s v="adrian.rodrigoe@unirioja.es"/>
    <n v="1.2"/>
    <n v="1.2"/>
    <x v="1"/>
    <n v="536"/>
    <s v="PROFESOR INTERINO"/>
    <s v="C01"/>
    <s v="TIEMPO COMPLETO"/>
    <s v="2018-09-17 00:00:00.0"/>
    <s v="2019-09-14 00:00:00.0"/>
    <s v="PI101404"/>
    <s v="PROFESOR CONTRATADO INTERINO"/>
    <s v="R111"/>
    <x v="7"/>
    <n v="5"/>
    <s v="ÁLGEBRA"/>
  </r>
  <r>
    <x v="11"/>
    <n v="17764581"/>
    <s v="FCYT"/>
    <n v="815"/>
    <s v="002I"/>
    <s v="GRUPO-B2"/>
    <s v="Cálculo matricial y vectorial"/>
    <s v="GI"/>
    <s v="GRUPO DE INFORMÁTICA"/>
    <s v="002I"/>
    <s v="GRUPO DE INFORMÁTICA DE CALCULO MATRICIAL Y VECTORIAL"/>
    <s v="GRUPO-B2"/>
    <s v="Grupo de Informática de Cálculo Matricial y Vectorial"/>
    <s v="1S"/>
    <n v="17764581"/>
    <s v="RODRIGO"/>
    <s v="ESCUDERO"/>
    <s v="ADRIAN"/>
    <s v="adrodre"/>
    <s v="adrian.rodrigoe@unirioja.es"/>
    <n v="1.2"/>
    <n v="1.2"/>
    <x v="1"/>
    <n v="536"/>
    <s v="PROFESOR INTERINO"/>
    <s v="C01"/>
    <s v="TIEMPO COMPLETO"/>
    <s v="2018-09-17 00:00:00.0"/>
    <s v="2019-09-14 00:00:00.0"/>
    <s v="PI101404"/>
    <s v="PROFESOR CONTRATADO INTERINO"/>
    <s v="R111"/>
    <x v="7"/>
    <n v="5"/>
    <s v="ÁLGEBRA"/>
  </r>
  <r>
    <x v="11"/>
    <n v="16530288"/>
    <s v="FCYT"/>
    <n v="815"/>
    <s v="002R"/>
    <s v="GRUPO-A1"/>
    <s v="Cálculo matricial y vectorial"/>
    <s v="GR"/>
    <s v="GRUPO REDUCIDO"/>
    <s v="002R"/>
    <s v="GRUPO REDUCIDO DE CALCULO MATRICIAL Y VECTORIAL"/>
    <s v="GRUPO-A1"/>
    <s v="Grupo Reducido de Cálculo Matricial y Vectorial"/>
    <s v="1S"/>
    <n v="16530288"/>
    <s v="BENITO"/>
    <s v="CLAVIJO"/>
    <s v="MARÍA DEL PILAR"/>
    <s v="mpbenito"/>
    <s v="pilar.benito@unirioja.es"/>
    <n v="0.8"/>
    <n v="0.8"/>
    <x v="1"/>
    <n v="504"/>
    <s v="PROFESOR TITULAR UNIVERSIDAD"/>
    <s v="01R"/>
    <s v="TIEMPO COMPLETO REDUCIDO"/>
    <s v="2015-09-15 00:00:00.0"/>
    <s v="null"/>
    <s v="DF32072"/>
    <s v="TITULAR DE UNIVERSIDAD"/>
    <s v="R111"/>
    <x v="7"/>
    <n v="5"/>
    <s v="ÁLGEBRA"/>
  </r>
  <r>
    <x v="11"/>
    <n v="16530288"/>
    <s v="FCYT"/>
    <n v="815"/>
    <s v="002R"/>
    <s v="GRUPO-A2"/>
    <s v="Cálculo matricial y vectorial"/>
    <s v="GR"/>
    <s v="GRUPO REDUCIDO"/>
    <s v="002R"/>
    <s v="GRUPO REDUCIDO DE CALCULO MATRICIAL Y VECTORIAL"/>
    <s v="GRUPO-A2"/>
    <s v="Grupo Reducido de Cálculo Matricial y Vectorial"/>
    <s v="1S"/>
    <n v="16530288"/>
    <s v="BENITO"/>
    <s v="CLAVIJO"/>
    <s v="MARÍA DEL PILAR"/>
    <s v="mpbenito"/>
    <s v="pilar.benito@unirioja.es"/>
    <n v="0.8"/>
    <n v="0.8"/>
    <x v="1"/>
    <n v="504"/>
    <s v="PROFESOR TITULAR UNIVERSIDAD"/>
    <s v="01R"/>
    <s v="TIEMPO COMPLETO REDUCIDO"/>
    <s v="2015-09-15 00:00:00.0"/>
    <s v="null"/>
    <s v="DF32072"/>
    <s v="TITULAR DE UNIVERSIDAD"/>
    <s v="R111"/>
    <x v="7"/>
    <n v="5"/>
    <s v="ÁLGEBRA"/>
  </r>
  <r>
    <x v="11"/>
    <n v="17764581"/>
    <s v="FCYT"/>
    <n v="815"/>
    <s v="002R"/>
    <s v="GRUPO-A3"/>
    <s v="Cálculo matricial y vectorial"/>
    <s v="GR"/>
    <s v="GRUPO REDUCIDO"/>
    <s v="002R"/>
    <s v="GRUPO REDUCIDO DE CALCULO MATRICIAL Y VECTORIAL"/>
    <s v="GRUPO-A3"/>
    <s v="Grupo Reducido de Cálculo Matricial y Vectorial"/>
    <s v="1S"/>
    <n v="17764581"/>
    <s v="RODRIGO"/>
    <s v="ESCUDERO"/>
    <s v="ADRIAN"/>
    <s v="adrodre"/>
    <s v="adrian.rodrigoe@unirioja.es"/>
    <n v="0.8"/>
    <n v="0.8"/>
    <x v="1"/>
    <n v="536"/>
    <s v="PROFESOR INTERINO"/>
    <s v="C01"/>
    <s v="TIEMPO COMPLETO"/>
    <s v="2018-09-17 00:00:00.0"/>
    <s v="2019-09-14 00:00:00.0"/>
    <s v="PI101404"/>
    <s v="PROFESOR CONTRATADO INTERINO"/>
    <s v="R111"/>
    <x v="7"/>
    <n v="5"/>
    <s v="ÁLGEBRA"/>
  </r>
  <r>
    <x v="11"/>
    <n v="17764581"/>
    <s v="FCYT"/>
    <n v="815"/>
    <s v="002R"/>
    <s v="GRUPO-B1"/>
    <s v="Cálculo matricial y vectorial"/>
    <s v="GR"/>
    <s v="GRUPO REDUCIDO"/>
    <s v="002R"/>
    <s v="GRUPO REDUCIDO DE CALCULO MATRICIAL Y VECTORIAL"/>
    <s v="GRUPO-B1"/>
    <s v="Grupo Reducido de Cálculo Matricial y Vectorial"/>
    <s v="1S"/>
    <n v="17764581"/>
    <s v="RODRIGO"/>
    <s v="ESCUDERO"/>
    <s v="ADRIAN"/>
    <s v="adrodre"/>
    <s v="adrian.rodrigoe@unirioja.es"/>
    <n v="0.8"/>
    <n v="0.8"/>
    <x v="1"/>
    <n v="536"/>
    <s v="PROFESOR INTERINO"/>
    <s v="C01"/>
    <s v="TIEMPO COMPLETO"/>
    <s v="2018-09-17 00:00:00.0"/>
    <s v="2019-09-14 00:00:00.0"/>
    <s v="PI101404"/>
    <s v="PROFESOR CONTRATADO INTERINO"/>
    <s v="R111"/>
    <x v="7"/>
    <n v="5"/>
    <s v="ÁLGEBRA"/>
  </r>
  <r>
    <x v="11"/>
    <n v="17764581"/>
    <s v="FCYT"/>
    <n v="815"/>
    <s v="002R"/>
    <s v="GRUPO-B2"/>
    <s v="Cálculo matricial y vectorial"/>
    <s v="GR"/>
    <s v="GRUPO REDUCIDO"/>
    <s v="002R"/>
    <s v="GRUPO REDUCIDO DE CALCULO MATRICIAL Y VECTORIAL"/>
    <s v="GRUPO-B2"/>
    <s v="Grupo Reducido de Cálculo Matricial y Vectorial"/>
    <s v="1S"/>
    <n v="17764581"/>
    <s v="RODRIGO"/>
    <s v="ESCUDERO"/>
    <s v="ADRIAN"/>
    <s v="adrodre"/>
    <s v="adrian.rodrigoe@unirioja.es"/>
    <n v="0.8"/>
    <n v="0.8"/>
    <x v="1"/>
    <n v="536"/>
    <s v="PROFESOR INTERINO"/>
    <s v="C01"/>
    <s v="TIEMPO COMPLETO"/>
    <s v="2018-09-17 00:00:00.0"/>
    <s v="2019-09-14 00:00:00.0"/>
    <s v="PI101404"/>
    <s v="PROFESOR CONTRATADO INTERINO"/>
    <s v="R111"/>
    <x v="7"/>
    <n v="5"/>
    <s v="ÁLGEBRA"/>
  </r>
  <r>
    <x v="15"/>
    <n v="16530288"/>
    <s v="FCYT"/>
    <n v="815"/>
    <s v="002G"/>
    <s v="GRUPO-A"/>
    <s v="Cálculo matricial y vectorial"/>
    <s v="GG"/>
    <s v="GRUPO GRANDE"/>
    <s v="002G"/>
    <s v="GRUPO GRANDE DE CALCULO MATRICIAL Y VECTORIAL"/>
    <s v="GRUPO-A"/>
    <s v="Grupo Grande de CÁLCULO MATRICIAL Y VECTORIAL8"/>
    <s v="1S"/>
    <n v="16530288"/>
    <s v="BENITO"/>
    <s v="CLAVIJO"/>
    <s v="MARÍA DEL PILAR"/>
    <s v="mpbenito"/>
    <s v="pilar.benito@unirioja.es"/>
    <n v="4"/>
    <m/>
    <x v="1"/>
    <n v="504"/>
    <s v="PROFESOR TITULAR UNIVERSIDAD"/>
    <s v="01R"/>
    <s v="TIEMPO COMPLETO REDUCIDO"/>
    <s v="2015-09-15 00:00:00.0"/>
    <s v="null"/>
    <s v="DF32072"/>
    <s v="TITULAR DE UNIVERSIDAD"/>
    <s v="R111"/>
    <x v="7"/>
    <n v="5"/>
    <s v="ÁLGEBRA"/>
  </r>
  <r>
    <x v="15"/>
    <n v="17764581"/>
    <s v="FCYT"/>
    <n v="815"/>
    <s v="002G"/>
    <s v="GRUPO-B"/>
    <s v="Cálculo matricial y vectorial"/>
    <s v="GG"/>
    <s v="GRUPO GRANDE"/>
    <s v="002G"/>
    <s v="GRUPO GRANDE DE CALCULO MATRICIAL Y VECTORIAL"/>
    <s v="GRUPO-B"/>
    <s v="Grupo Grande de CÁLCULO MATRICIAL Y VECTORIAL8"/>
    <s v="1S"/>
    <n v="17764581"/>
    <s v="RODRIGO"/>
    <s v="ESCUDERO"/>
    <s v="ADRIAN"/>
    <s v="adrodre"/>
    <s v="adrian.rodrigoe@unirioja.es"/>
    <n v="4"/>
    <m/>
    <x v="1"/>
    <n v="536"/>
    <s v="PROFESOR INTERINO"/>
    <s v="C01"/>
    <s v="TIEMPO COMPLETO"/>
    <s v="2018-09-17 00:00:00.0"/>
    <s v="2019-09-14 00:00:00.0"/>
    <s v="PI101404"/>
    <s v="PROFESOR CONTRATADO INTERINO"/>
    <s v="R111"/>
    <x v="7"/>
    <n v="5"/>
    <s v="ÁLGEBRA"/>
  </r>
  <r>
    <x v="15"/>
    <n v="16530288"/>
    <s v="FCYT"/>
    <n v="815"/>
    <s v="002I"/>
    <s v="GRUPO-A1"/>
    <s v="Cálculo matricial y vectorial"/>
    <s v="GI"/>
    <s v="GRUPO DE INFORMÁTICA"/>
    <s v="002I"/>
    <s v="GRUPO DE INFORMÁTICA DE CALCULO MATRICIAL Y VECTORIAL"/>
    <s v="GRUPO-A1"/>
    <s v="Grupo de Informática de Cálculo Matricial y Vectorial"/>
    <s v="1S"/>
    <n v="16530288"/>
    <s v="BENITO"/>
    <s v="CLAVIJO"/>
    <s v="MARÍA DEL PILAR"/>
    <s v="mpbenito"/>
    <s v="pilar.benito@unirioja.es"/>
    <n v="1.2"/>
    <m/>
    <x v="1"/>
    <n v="504"/>
    <s v="PROFESOR TITULAR UNIVERSIDAD"/>
    <s v="01R"/>
    <s v="TIEMPO COMPLETO REDUCIDO"/>
    <s v="2015-09-15 00:00:00.0"/>
    <s v="null"/>
    <s v="DF32072"/>
    <s v="TITULAR DE UNIVERSIDAD"/>
    <s v="R111"/>
    <x v="7"/>
    <n v="5"/>
    <s v="ÁLGEBRA"/>
  </r>
  <r>
    <x v="15"/>
    <n v="16530288"/>
    <s v="FCYT"/>
    <n v="815"/>
    <s v="002I"/>
    <s v="GRUPO-A2"/>
    <s v="Cálculo matricial y vectorial"/>
    <s v="GI"/>
    <s v="GRUPO DE INFORMÁTICA"/>
    <s v="002I"/>
    <s v="GRUPO DE INFORMÁTICA DE CALCULO MATRICIAL Y VECTORIAL"/>
    <s v="GRUPO-A2"/>
    <s v="Grupo de Informática de Cálculo Matricial y Vectorial"/>
    <s v="1S"/>
    <n v="16530288"/>
    <s v="BENITO"/>
    <s v="CLAVIJO"/>
    <s v="MARÍA DEL PILAR"/>
    <s v="mpbenito"/>
    <s v="pilar.benito@unirioja.es"/>
    <n v="1.2"/>
    <m/>
    <x v="1"/>
    <n v="504"/>
    <s v="PROFESOR TITULAR UNIVERSIDAD"/>
    <s v="01R"/>
    <s v="TIEMPO COMPLETO REDUCIDO"/>
    <s v="2015-09-15 00:00:00.0"/>
    <s v="null"/>
    <s v="DF32072"/>
    <s v="TITULAR DE UNIVERSIDAD"/>
    <s v="R111"/>
    <x v="7"/>
    <n v="5"/>
    <s v="ÁLGEBRA"/>
  </r>
  <r>
    <x v="15"/>
    <n v="17764581"/>
    <s v="FCYT"/>
    <n v="815"/>
    <s v="002I"/>
    <s v="GRUPO-A3"/>
    <s v="Cálculo matricial y vectorial"/>
    <s v="GI"/>
    <s v="GRUPO DE INFORMÁTICA"/>
    <s v="002I"/>
    <s v="GRUPO DE INFORMÁTICA DE CALCULO MATRICIAL Y VECTORIAL"/>
    <s v="GRUPO-A3"/>
    <s v="Grupo de Informática de Cálculo Matricial y Vectorial"/>
    <s v="1S"/>
    <n v="17764581"/>
    <s v="RODRIGO"/>
    <s v="ESCUDERO"/>
    <s v="ADRIAN"/>
    <s v="adrodre"/>
    <s v="adrian.rodrigoe@unirioja.es"/>
    <n v="1.2"/>
    <m/>
    <x v="1"/>
    <n v="536"/>
    <s v="PROFESOR INTERINO"/>
    <s v="C01"/>
    <s v="TIEMPO COMPLETO"/>
    <s v="2018-09-17 00:00:00.0"/>
    <s v="2019-09-14 00:00:00.0"/>
    <s v="PI101404"/>
    <s v="PROFESOR CONTRATADO INTERINO"/>
    <s v="R111"/>
    <x v="7"/>
    <n v="5"/>
    <s v="ÁLGEBRA"/>
  </r>
  <r>
    <x v="15"/>
    <n v="17764581"/>
    <s v="FCYT"/>
    <n v="815"/>
    <s v="002I"/>
    <s v="GRUPO-B1"/>
    <s v="Cálculo matricial y vectorial"/>
    <s v="GI"/>
    <s v="GRUPO DE INFORMÁTICA"/>
    <s v="002I"/>
    <s v="GRUPO DE INFORMÁTICA DE CALCULO MATRICIAL Y VECTORIAL"/>
    <s v="GRUPO-B1"/>
    <s v="Grupo de Informática de Cálculo Matricial y Vectorial"/>
    <s v="1S"/>
    <n v="17764581"/>
    <s v="RODRIGO"/>
    <s v="ESCUDERO"/>
    <s v="ADRIAN"/>
    <s v="adrodre"/>
    <s v="adrian.rodrigoe@unirioja.es"/>
    <n v="1.2"/>
    <m/>
    <x v="1"/>
    <n v="536"/>
    <s v="PROFESOR INTERINO"/>
    <s v="C01"/>
    <s v="TIEMPO COMPLETO"/>
    <s v="2018-09-17 00:00:00.0"/>
    <s v="2019-09-14 00:00:00.0"/>
    <s v="PI101404"/>
    <s v="PROFESOR CONTRATADO INTERINO"/>
    <s v="R111"/>
    <x v="7"/>
    <n v="5"/>
    <s v="ÁLGEBRA"/>
  </r>
  <r>
    <x v="15"/>
    <n v="17764581"/>
    <s v="FCYT"/>
    <n v="815"/>
    <s v="002I"/>
    <s v="GRUPO-B2"/>
    <s v="Cálculo matricial y vectorial"/>
    <s v="GI"/>
    <s v="GRUPO DE INFORMÁTICA"/>
    <s v="002I"/>
    <s v="GRUPO DE INFORMÁTICA DE CALCULO MATRICIAL Y VECTORIAL"/>
    <s v="GRUPO-B2"/>
    <s v="Grupo de Informática de Cálculo Matricial y Vectorial"/>
    <s v="1S"/>
    <n v="17764581"/>
    <s v="RODRIGO"/>
    <s v="ESCUDERO"/>
    <s v="ADRIAN"/>
    <s v="adrodre"/>
    <s v="adrian.rodrigoe@unirioja.es"/>
    <n v="1.2"/>
    <m/>
    <x v="1"/>
    <n v="536"/>
    <s v="PROFESOR INTERINO"/>
    <s v="C01"/>
    <s v="TIEMPO COMPLETO"/>
    <s v="2018-09-17 00:00:00.0"/>
    <s v="2019-09-14 00:00:00.0"/>
    <s v="PI101404"/>
    <s v="PROFESOR CONTRATADO INTERINO"/>
    <s v="R111"/>
    <x v="7"/>
    <n v="5"/>
    <s v="ÁLGEBRA"/>
  </r>
  <r>
    <x v="15"/>
    <n v="16530288"/>
    <s v="FCYT"/>
    <n v="815"/>
    <s v="002R"/>
    <s v="GRUPO-A1"/>
    <s v="Cálculo matricial y vectorial"/>
    <s v="GR"/>
    <s v="GRUPO REDUCIDO"/>
    <s v="002R"/>
    <s v="GRUPO REDUCIDO DE CALCULO MATRICIAL Y VECTORIAL"/>
    <s v="GRUPO-A1"/>
    <s v="Grupo Reducido de Cálculo Matricial y Vectorial"/>
    <s v="1S"/>
    <n v="16530288"/>
    <s v="BENITO"/>
    <s v="CLAVIJO"/>
    <s v="MARÍA DEL PILAR"/>
    <s v="mpbenito"/>
    <s v="pilar.benito@unirioja.es"/>
    <n v="0.8"/>
    <m/>
    <x v="1"/>
    <n v="504"/>
    <s v="PROFESOR TITULAR UNIVERSIDAD"/>
    <s v="01R"/>
    <s v="TIEMPO COMPLETO REDUCIDO"/>
    <s v="2015-09-15 00:00:00.0"/>
    <s v="null"/>
    <s v="DF32072"/>
    <s v="TITULAR DE UNIVERSIDAD"/>
    <s v="R111"/>
    <x v="7"/>
    <n v="5"/>
    <s v="ÁLGEBRA"/>
  </r>
  <r>
    <x v="15"/>
    <n v="16530288"/>
    <s v="FCYT"/>
    <n v="815"/>
    <s v="002R"/>
    <s v="GRUPO-A2"/>
    <s v="Cálculo matricial y vectorial"/>
    <s v="GR"/>
    <s v="GRUPO REDUCIDO"/>
    <s v="002R"/>
    <s v="GRUPO REDUCIDO DE CALCULO MATRICIAL Y VECTORIAL"/>
    <s v="GRUPO-A2"/>
    <s v="Grupo Reducido de Cálculo Matricial y Vectorial"/>
    <s v="1S"/>
    <n v="16530288"/>
    <s v="BENITO"/>
    <s v="CLAVIJO"/>
    <s v="MARÍA DEL PILAR"/>
    <s v="mpbenito"/>
    <s v="pilar.benito@unirioja.es"/>
    <n v="0.8"/>
    <m/>
    <x v="1"/>
    <n v="504"/>
    <s v="PROFESOR TITULAR UNIVERSIDAD"/>
    <s v="01R"/>
    <s v="TIEMPO COMPLETO REDUCIDO"/>
    <s v="2015-09-15 00:00:00.0"/>
    <s v="null"/>
    <s v="DF32072"/>
    <s v="TITULAR DE UNIVERSIDAD"/>
    <s v="R111"/>
    <x v="7"/>
    <n v="5"/>
    <s v="ÁLGEBRA"/>
  </r>
  <r>
    <x v="15"/>
    <n v="17764581"/>
    <s v="FCYT"/>
    <n v="815"/>
    <s v="002R"/>
    <s v="GRUPO-A3"/>
    <s v="Cálculo matricial y vectorial"/>
    <s v="GR"/>
    <s v="GRUPO REDUCIDO"/>
    <s v="002R"/>
    <s v="GRUPO REDUCIDO DE CALCULO MATRICIAL Y VECTORIAL"/>
    <s v="GRUPO-A3"/>
    <s v="Grupo Reducido de Cálculo Matricial y Vectorial"/>
    <s v="1S"/>
    <n v="17764581"/>
    <s v="RODRIGO"/>
    <s v="ESCUDERO"/>
    <s v="ADRIAN"/>
    <s v="adrodre"/>
    <s v="adrian.rodrigoe@unirioja.es"/>
    <n v="0.8"/>
    <m/>
    <x v="1"/>
    <n v="536"/>
    <s v="PROFESOR INTERINO"/>
    <s v="C01"/>
    <s v="TIEMPO COMPLETO"/>
    <s v="2018-09-17 00:00:00.0"/>
    <s v="2019-09-14 00:00:00.0"/>
    <s v="PI101404"/>
    <s v="PROFESOR CONTRATADO INTERINO"/>
    <s v="R111"/>
    <x v="7"/>
    <n v="5"/>
    <s v="ÁLGEBRA"/>
  </r>
  <r>
    <x v="15"/>
    <n v="17764581"/>
    <s v="FCYT"/>
    <n v="815"/>
    <s v="002R"/>
    <s v="GRUPO-B1"/>
    <s v="Cálculo matricial y vectorial"/>
    <s v="GR"/>
    <s v="GRUPO REDUCIDO"/>
    <s v="002R"/>
    <s v="GRUPO REDUCIDO DE CALCULO MATRICIAL Y VECTORIAL"/>
    <s v="GRUPO-B1"/>
    <s v="Grupo Reducido de Cálculo Matricial y Vectorial"/>
    <s v="1S"/>
    <n v="17764581"/>
    <s v="RODRIGO"/>
    <s v="ESCUDERO"/>
    <s v="ADRIAN"/>
    <s v="adrodre"/>
    <s v="adrian.rodrigoe@unirioja.es"/>
    <n v="0.8"/>
    <m/>
    <x v="1"/>
    <n v="536"/>
    <s v="PROFESOR INTERINO"/>
    <s v="C01"/>
    <s v="TIEMPO COMPLETO"/>
    <s v="2018-09-17 00:00:00.0"/>
    <s v="2019-09-14 00:00:00.0"/>
    <s v="PI101404"/>
    <s v="PROFESOR CONTRATADO INTERINO"/>
    <s v="R111"/>
    <x v="7"/>
    <n v="5"/>
    <s v="ÁLGEBRA"/>
  </r>
  <r>
    <x v="15"/>
    <n v="17764581"/>
    <s v="FCYT"/>
    <n v="815"/>
    <s v="002R"/>
    <s v="GRUPO-B2"/>
    <s v="Cálculo matricial y vectorial"/>
    <s v="GR"/>
    <s v="GRUPO REDUCIDO"/>
    <s v="002R"/>
    <s v="GRUPO REDUCIDO DE CALCULO MATRICIAL Y VECTORIAL"/>
    <s v="GRUPO-B2"/>
    <s v="Grupo Reducido de Cálculo Matricial y Vectorial"/>
    <s v="1S"/>
    <n v="17764581"/>
    <s v="RODRIGO"/>
    <s v="ESCUDERO"/>
    <s v="ADRIAN"/>
    <s v="adrodre"/>
    <s v="adrian.rodrigoe@unirioja.es"/>
    <n v="0.8"/>
    <m/>
    <x v="1"/>
    <n v="536"/>
    <s v="PROFESOR INTERINO"/>
    <s v="C01"/>
    <s v="TIEMPO COMPLETO"/>
    <s v="2018-09-17 00:00:00.0"/>
    <s v="2019-09-14 00:00:00.0"/>
    <s v="PI101404"/>
    <s v="PROFESOR CONTRATADO INTERINO"/>
    <s v="R111"/>
    <x v="7"/>
    <n v="5"/>
    <s v="ÁLGEBRA"/>
  </r>
  <r>
    <x v="11"/>
    <n v="16542973"/>
    <s v="FCYT"/>
    <n v="816"/>
    <s v="003G"/>
    <s v="GRUPO-A"/>
    <s v="Física"/>
    <s v="GG"/>
    <s v="GRUPO GRANDE"/>
    <s v="003G"/>
    <s v="GRUPO GRANDE DE FÍSICA"/>
    <s v="GRUPO-A"/>
    <s v="Grupo Grande de FISICA"/>
    <s v="2S"/>
    <n v="16542973"/>
    <s v="SALAS"/>
    <s v="ILARRAZA"/>
    <s v="JOSÉ PABLO"/>
    <s v="jpsalas"/>
    <s v="josepablo.salas@unirioja.es"/>
    <n v="4"/>
    <n v="4"/>
    <x v="1"/>
    <n v="504"/>
    <s v="PROFESOR TITULAR UNIVERSIDAD"/>
    <s v="01R"/>
    <s v="TIEMPO COMPLETO REDUCIDO"/>
    <s v="2012-09-01 00:00:00.0"/>
    <s v="null"/>
    <s v="DF100291"/>
    <s v="PROFESOR TITULAR DE UNIVERSIDAD"/>
    <s v="R112"/>
    <x v="8"/>
    <n v="385"/>
    <s v="FÍSICA APLICADA"/>
  </r>
  <r>
    <x v="11"/>
    <n v="16542973"/>
    <s v="FCYT"/>
    <n v="816"/>
    <s v="003L"/>
    <s v="GRUPO-A1"/>
    <s v="Física"/>
    <s v="GL"/>
    <s v="GRUPO DE LABORATORIO"/>
    <s v="003L"/>
    <s v="GRUPO DE LABORATORIO DE FÍSICA"/>
    <s v="GRUPO-A1"/>
    <s v="Grupo de Laboratorio de Física"/>
    <s v="2S"/>
    <n v="16542973"/>
    <s v="SALAS"/>
    <s v="ILARRAZA"/>
    <s v="JOSÉ PABLO"/>
    <s v="jpsalas"/>
    <s v="josepablo.salas@unirioja.es"/>
    <n v="0.8"/>
    <n v="0.8"/>
    <x v="1"/>
    <n v="504"/>
    <s v="PROFESOR TITULAR UNIVERSIDAD"/>
    <s v="01R"/>
    <s v="TIEMPO COMPLETO REDUCIDO"/>
    <s v="2012-09-01 00:00:00.0"/>
    <s v="null"/>
    <s v="DF100291"/>
    <s v="PROFESOR TITULAR DE UNIVERSIDAD"/>
    <s v="R112"/>
    <x v="8"/>
    <n v="385"/>
    <s v="FÍSICA APLICADA"/>
  </r>
  <r>
    <x v="11"/>
    <n v="16542973"/>
    <s v="FCYT"/>
    <n v="816"/>
    <s v="003L"/>
    <s v="GRUPO-A2"/>
    <s v="Física"/>
    <s v="GL"/>
    <s v="GRUPO DE LABORATORIO"/>
    <s v="003L"/>
    <s v="GRUPO DE LABORATORIO DE FÍSICA"/>
    <s v="GRUPO-A2"/>
    <s v="Grupo de Laboratorio de Física"/>
    <s v="2S"/>
    <n v="16542973"/>
    <s v="SALAS"/>
    <s v="ILARRAZA"/>
    <s v="JOSÉ PABLO"/>
    <s v="jpsalas"/>
    <s v="josepablo.salas@unirioja.es"/>
    <n v="0.8"/>
    <n v="0.8"/>
    <x v="1"/>
    <n v="504"/>
    <s v="PROFESOR TITULAR UNIVERSIDAD"/>
    <s v="01R"/>
    <s v="TIEMPO COMPLETO REDUCIDO"/>
    <s v="2012-09-01 00:00:00.0"/>
    <s v="null"/>
    <s v="DF100291"/>
    <s v="PROFESOR TITULAR DE UNIVERSIDAD"/>
    <s v="R112"/>
    <x v="8"/>
    <n v="385"/>
    <s v="FÍSICA APLICADA"/>
  </r>
  <r>
    <x v="11"/>
    <n v="16542973"/>
    <s v="FCYT"/>
    <n v="816"/>
    <s v="003L"/>
    <s v="GRUPO-A3"/>
    <s v="Física"/>
    <s v="GL"/>
    <s v="GRUPO DE LABORATORIO"/>
    <s v="003L"/>
    <s v="GRUPO DE LABORATORIO DE FÍSICA"/>
    <s v="GRUPO-A3"/>
    <s v="Grupo de Laboratorio de Física"/>
    <s v="2S"/>
    <n v="16542973"/>
    <s v="SALAS"/>
    <s v="ILARRAZA"/>
    <s v="JOSÉ PABLO"/>
    <s v="jpsalas"/>
    <s v="josepablo.salas@unirioja.es"/>
    <n v="0.8"/>
    <n v="0.8"/>
    <x v="1"/>
    <n v="504"/>
    <s v="PROFESOR TITULAR UNIVERSIDAD"/>
    <s v="01R"/>
    <s v="TIEMPO COMPLETO REDUCIDO"/>
    <s v="2012-09-01 00:00:00.0"/>
    <s v="null"/>
    <s v="DF100291"/>
    <s v="PROFESOR TITULAR DE UNIVERSIDAD"/>
    <s v="R112"/>
    <x v="8"/>
    <n v="385"/>
    <s v="FÍSICA APLICADA"/>
  </r>
  <r>
    <x v="11"/>
    <n v="16542973"/>
    <s v="FCYT"/>
    <n v="816"/>
    <s v="003L"/>
    <s v="GRUPO-A4"/>
    <s v="Física"/>
    <s v="GL"/>
    <s v="GRUPO DE LABORATORIO"/>
    <s v="003L"/>
    <s v="GRUPO DE LABORATORIO DE FÍSICA"/>
    <s v="GRUPO-A4"/>
    <s v="Grupo de Laboratorio de Física"/>
    <s v="2S"/>
    <n v="16542973"/>
    <s v="SALAS"/>
    <s v="ILARRAZA"/>
    <s v="JOSÉ PABLO"/>
    <s v="jpsalas"/>
    <s v="josepablo.salas@unirioja.es"/>
    <n v="0.8"/>
    <n v="0.8"/>
    <x v="1"/>
    <n v="504"/>
    <s v="PROFESOR TITULAR UNIVERSIDAD"/>
    <s v="01R"/>
    <s v="TIEMPO COMPLETO REDUCIDO"/>
    <s v="2012-09-01 00:00:00.0"/>
    <s v="null"/>
    <s v="DF100291"/>
    <s v="PROFESOR TITULAR DE UNIVERSIDAD"/>
    <s v="R112"/>
    <x v="8"/>
    <n v="385"/>
    <s v="FÍSICA APLICADA"/>
  </r>
  <r>
    <x v="11"/>
    <n v="16542973"/>
    <s v="FCYT"/>
    <n v="816"/>
    <s v="003L"/>
    <s v="GRUPO-A5"/>
    <s v="Física"/>
    <s v="GL"/>
    <s v="GRUPO DE LABORATORIO"/>
    <s v="003L"/>
    <s v="GRUPO DE LABORATORIO DE FÍSICA"/>
    <s v="GRUPO-A5"/>
    <s v="Grupo de Laboratorio de Física"/>
    <s v="2S"/>
    <n v="16542973"/>
    <s v="SALAS"/>
    <s v="ILARRAZA"/>
    <s v="JOSÉ PABLO"/>
    <s v="jpsalas"/>
    <s v="josepablo.salas@unirioja.es"/>
    <n v="0.8"/>
    <n v="0.8"/>
    <x v="1"/>
    <n v="504"/>
    <s v="PROFESOR TITULAR UNIVERSIDAD"/>
    <s v="01R"/>
    <s v="TIEMPO COMPLETO REDUCIDO"/>
    <s v="2012-09-01 00:00:00.0"/>
    <s v="null"/>
    <s v="DF100291"/>
    <s v="PROFESOR TITULAR DE UNIVERSIDAD"/>
    <s v="R112"/>
    <x v="8"/>
    <n v="385"/>
    <s v="FÍSICA APLICADA"/>
  </r>
  <r>
    <x v="11"/>
    <n v="16542973"/>
    <s v="FCYT"/>
    <n v="816"/>
    <s v="003R"/>
    <s v="GRUPO-A1"/>
    <s v="Física"/>
    <s v="GR"/>
    <s v="GRUPO REDUCIDO"/>
    <s v="003R"/>
    <s v="GRUPO REDUCIDO DE FÍSICA"/>
    <s v="GRUPO-A1"/>
    <s v="Grupo Reducido de Física"/>
    <s v="2S"/>
    <n v="16542973"/>
    <s v="SALAS"/>
    <s v="ILARRAZA"/>
    <s v="JOSÉ PABLO"/>
    <s v="jpsalas"/>
    <s v="josepablo.salas@unirioja.es"/>
    <n v="1.2"/>
    <n v="1.2"/>
    <x v="1"/>
    <n v="504"/>
    <s v="PROFESOR TITULAR UNIVERSIDAD"/>
    <s v="01R"/>
    <s v="TIEMPO COMPLETO REDUCIDO"/>
    <s v="2012-09-01 00:00:00.0"/>
    <s v="null"/>
    <s v="DF100291"/>
    <s v="PROFESOR TITULAR DE UNIVERSIDAD"/>
    <s v="R112"/>
    <x v="8"/>
    <n v="385"/>
    <s v="FÍSICA APLICADA"/>
  </r>
  <r>
    <x v="11"/>
    <n v="16542973"/>
    <s v="FCYT"/>
    <n v="816"/>
    <s v="003R"/>
    <s v="GRUPO-A2"/>
    <s v="Física"/>
    <s v="GR"/>
    <s v="GRUPO REDUCIDO"/>
    <s v="003R"/>
    <s v="GRUPO REDUCIDO DE FÍSICA"/>
    <s v="GRUPO-A2"/>
    <s v="Grupo Reducido de Física"/>
    <s v="2S"/>
    <n v="16542973"/>
    <s v="SALAS"/>
    <s v="ILARRAZA"/>
    <s v="JOSÉ PABLO"/>
    <s v="jpsalas"/>
    <s v="josepablo.salas@unirioja.es"/>
    <n v="1.2"/>
    <n v="1.2"/>
    <x v="1"/>
    <n v="504"/>
    <s v="PROFESOR TITULAR UNIVERSIDAD"/>
    <s v="01R"/>
    <s v="TIEMPO COMPLETO REDUCIDO"/>
    <s v="2012-09-01 00:00:00.0"/>
    <s v="null"/>
    <s v="DF100291"/>
    <s v="PROFESOR TITULAR DE UNIVERSIDAD"/>
    <s v="R112"/>
    <x v="8"/>
    <n v="385"/>
    <s v="FÍSICA APLICADA"/>
  </r>
  <r>
    <x v="11"/>
    <n v="16542973"/>
    <s v="FCYT"/>
    <n v="816"/>
    <s v="003R"/>
    <s v="GRUPO-A3"/>
    <s v="Física"/>
    <s v="GR"/>
    <s v="GRUPO REDUCIDO"/>
    <s v="003R"/>
    <s v="GRUPO REDUCIDO DE FÍSICA"/>
    <s v="GRUPO-A3"/>
    <s v="Grupo Reducido de Física"/>
    <s v="2S"/>
    <n v="16542973"/>
    <s v="SALAS"/>
    <s v="ILARRAZA"/>
    <s v="JOSÉ PABLO"/>
    <s v="jpsalas"/>
    <s v="josepablo.salas@unirioja.es"/>
    <n v="1.2"/>
    <n v="1.2"/>
    <x v="1"/>
    <n v="504"/>
    <s v="PROFESOR TITULAR UNIVERSIDAD"/>
    <s v="01R"/>
    <s v="TIEMPO COMPLETO REDUCIDO"/>
    <s v="2012-09-01 00:00:00.0"/>
    <s v="null"/>
    <s v="DF100291"/>
    <s v="PROFESOR TITULAR DE UNIVERSIDAD"/>
    <s v="R112"/>
    <x v="8"/>
    <n v="385"/>
    <s v="FÍSICA APLICADA"/>
  </r>
  <r>
    <x v="11"/>
    <n v="16542973"/>
    <s v="FCYT"/>
    <n v="816"/>
    <s v="003R"/>
    <s v="GRUPO-A4"/>
    <s v="Física"/>
    <s v="GR"/>
    <s v="GRUPO REDUCIDO"/>
    <s v="003R"/>
    <s v="GRUPO REDUCIDO DE FÍSICA"/>
    <s v="GRUPO-A4"/>
    <s v="Grupo Reducido de Física"/>
    <s v="2S"/>
    <n v="16542973"/>
    <s v="SALAS"/>
    <s v="ILARRAZA"/>
    <s v="JOSÉ PABLO"/>
    <s v="jpsalas"/>
    <s v="josepablo.salas@unirioja.es"/>
    <n v="1.2"/>
    <n v="1.2"/>
    <x v="1"/>
    <n v="504"/>
    <s v="PROFESOR TITULAR UNIVERSIDAD"/>
    <s v="01R"/>
    <s v="TIEMPO COMPLETO REDUCIDO"/>
    <s v="2012-09-01 00:00:00.0"/>
    <s v="null"/>
    <s v="DF100291"/>
    <s v="PROFESOR TITULAR DE UNIVERSIDAD"/>
    <s v="R112"/>
    <x v="8"/>
    <n v="385"/>
    <s v="FÍSICA APLICADA"/>
  </r>
  <r>
    <x v="15"/>
    <n v="16542973"/>
    <s v="FCYT"/>
    <n v="816"/>
    <s v="003G"/>
    <s v="GRUPO-A"/>
    <s v="Física"/>
    <s v="GG"/>
    <s v="GRUPO GRANDE"/>
    <s v="003G"/>
    <s v="GRUPO GRANDE DE FÍSICA"/>
    <s v="GRUPO-A"/>
    <s v="Grupo Grande de FISICA"/>
    <s v="2S"/>
    <n v="16542973"/>
    <s v="SALAS"/>
    <s v="ILARRAZA"/>
    <s v="JOSÉ PABLO"/>
    <s v="jpsalas"/>
    <s v="josepablo.salas@unirioja.es"/>
    <n v="4"/>
    <m/>
    <x v="1"/>
    <n v="504"/>
    <s v="PROFESOR TITULAR UNIVERSIDAD"/>
    <s v="01R"/>
    <s v="TIEMPO COMPLETO REDUCIDO"/>
    <s v="2012-09-01 00:00:00.0"/>
    <s v="null"/>
    <s v="DF100291"/>
    <s v="PROFESOR TITULAR DE UNIVERSIDAD"/>
    <s v="R112"/>
    <x v="8"/>
    <n v="385"/>
    <s v="FÍSICA APLICADA"/>
  </r>
  <r>
    <x v="15"/>
    <n v="16542973"/>
    <s v="FCYT"/>
    <n v="816"/>
    <s v="003L"/>
    <s v="GRUPO-A1"/>
    <s v="Física"/>
    <s v="GL"/>
    <s v="GRUPO DE LABORATORIO"/>
    <s v="003L"/>
    <s v="GRUPO DE LABORATORIO DE FÍSICA"/>
    <s v="GRUPO-A1"/>
    <s v="Grupo de Laboratorio de Física"/>
    <s v="2S"/>
    <n v="16542973"/>
    <s v="SALAS"/>
    <s v="ILARRAZA"/>
    <s v="JOSÉ PABLO"/>
    <s v="jpsalas"/>
    <s v="josepablo.salas@unirioja.es"/>
    <n v="0.8"/>
    <m/>
    <x v="1"/>
    <n v="504"/>
    <s v="PROFESOR TITULAR UNIVERSIDAD"/>
    <s v="01R"/>
    <s v="TIEMPO COMPLETO REDUCIDO"/>
    <s v="2012-09-01 00:00:00.0"/>
    <s v="null"/>
    <s v="DF100291"/>
    <s v="PROFESOR TITULAR DE UNIVERSIDAD"/>
    <s v="R112"/>
    <x v="8"/>
    <n v="385"/>
    <s v="FÍSICA APLICADA"/>
  </r>
  <r>
    <x v="15"/>
    <n v="16542973"/>
    <s v="FCYT"/>
    <n v="816"/>
    <s v="003L"/>
    <s v="GRUPO-A2"/>
    <s v="Física"/>
    <s v="GL"/>
    <s v="GRUPO DE LABORATORIO"/>
    <s v="003L"/>
    <s v="GRUPO DE LABORATORIO DE FÍSICA"/>
    <s v="GRUPO-A2"/>
    <s v="Grupo de Laboratorio de Física"/>
    <s v="2S"/>
    <n v="16542973"/>
    <s v="SALAS"/>
    <s v="ILARRAZA"/>
    <s v="JOSÉ PABLO"/>
    <s v="jpsalas"/>
    <s v="josepablo.salas@unirioja.es"/>
    <n v="0.8"/>
    <m/>
    <x v="1"/>
    <n v="504"/>
    <s v="PROFESOR TITULAR UNIVERSIDAD"/>
    <s v="01R"/>
    <s v="TIEMPO COMPLETO REDUCIDO"/>
    <s v="2012-09-01 00:00:00.0"/>
    <s v="null"/>
    <s v="DF100291"/>
    <s v="PROFESOR TITULAR DE UNIVERSIDAD"/>
    <s v="R112"/>
    <x v="8"/>
    <n v="385"/>
    <s v="FÍSICA APLICADA"/>
  </r>
  <r>
    <x v="15"/>
    <n v="16542973"/>
    <s v="FCYT"/>
    <n v="816"/>
    <s v="003L"/>
    <s v="GRUPO-A3"/>
    <s v="Física"/>
    <s v="GL"/>
    <s v="GRUPO DE LABORATORIO"/>
    <s v="003L"/>
    <s v="GRUPO DE LABORATORIO DE FÍSICA"/>
    <s v="GRUPO-A3"/>
    <s v="Grupo de Laboratorio de Física"/>
    <s v="2S"/>
    <n v="16542973"/>
    <s v="SALAS"/>
    <s v="ILARRAZA"/>
    <s v="JOSÉ PABLO"/>
    <s v="jpsalas"/>
    <s v="josepablo.salas@unirioja.es"/>
    <n v="0.8"/>
    <m/>
    <x v="1"/>
    <n v="504"/>
    <s v="PROFESOR TITULAR UNIVERSIDAD"/>
    <s v="01R"/>
    <s v="TIEMPO COMPLETO REDUCIDO"/>
    <s v="2012-09-01 00:00:00.0"/>
    <s v="null"/>
    <s v="DF100291"/>
    <s v="PROFESOR TITULAR DE UNIVERSIDAD"/>
    <s v="R112"/>
    <x v="8"/>
    <n v="385"/>
    <s v="FÍSICA APLICADA"/>
  </r>
  <r>
    <x v="15"/>
    <n v="16542973"/>
    <s v="FCYT"/>
    <n v="816"/>
    <s v="003L"/>
    <s v="GRUPO-A4"/>
    <s v="Física"/>
    <s v="GL"/>
    <s v="GRUPO DE LABORATORIO"/>
    <s v="003L"/>
    <s v="GRUPO DE LABORATORIO DE FÍSICA"/>
    <s v="GRUPO-A4"/>
    <s v="Grupo de Laboratorio de Física"/>
    <s v="2S"/>
    <n v="16542973"/>
    <s v="SALAS"/>
    <s v="ILARRAZA"/>
    <s v="JOSÉ PABLO"/>
    <s v="jpsalas"/>
    <s v="josepablo.salas@unirioja.es"/>
    <n v="0.8"/>
    <m/>
    <x v="1"/>
    <n v="504"/>
    <s v="PROFESOR TITULAR UNIVERSIDAD"/>
    <s v="01R"/>
    <s v="TIEMPO COMPLETO REDUCIDO"/>
    <s v="2012-09-01 00:00:00.0"/>
    <s v="null"/>
    <s v="DF100291"/>
    <s v="PROFESOR TITULAR DE UNIVERSIDAD"/>
    <s v="R112"/>
    <x v="8"/>
    <n v="385"/>
    <s v="FÍSICA APLICADA"/>
  </r>
  <r>
    <x v="15"/>
    <n v="16542973"/>
    <s v="FCYT"/>
    <n v="816"/>
    <s v="003L"/>
    <s v="GRUPO-A5"/>
    <s v="Física"/>
    <s v="GL"/>
    <s v="GRUPO DE LABORATORIO"/>
    <s v="003L"/>
    <s v="GRUPO DE LABORATORIO DE FÍSICA"/>
    <s v="GRUPO-A5"/>
    <s v="Grupo de Laboratorio de Física"/>
    <s v="2S"/>
    <n v="16542973"/>
    <s v="SALAS"/>
    <s v="ILARRAZA"/>
    <s v="JOSÉ PABLO"/>
    <s v="jpsalas"/>
    <s v="josepablo.salas@unirioja.es"/>
    <n v="0.8"/>
    <m/>
    <x v="1"/>
    <n v="504"/>
    <s v="PROFESOR TITULAR UNIVERSIDAD"/>
    <s v="01R"/>
    <s v="TIEMPO COMPLETO REDUCIDO"/>
    <s v="2012-09-01 00:00:00.0"/>
    <s v="null"/>
    <s v="DF100291"/>
    <s v="PROFESOR TITULAR DE UNIVERSIDAD"/>
    <s v="R112"/>
    <x v="8"/>
    <n v="385"/>
    <s v="FÍSICA APLICADA"/>
  </r>
  <r>
    <x v="15"/>
    <n v="16542973"/>
    <s v="FCYT"/>
    <n v="816"/>
    <s v="003R"/>
    <s v="GRUPO-A1"/>
    <s v="Física"/>
    <s v="GR"/>
    <s v="GRUPO REDUCIDO"/>
    <s v="003R"/>
    <s v="GRUPO REDUCIDO DE FÍSICA"/>
    <s v="GRUPO-A1"/>
    <s v="Grupo Reducido de Física"/>
    <s v="2S"/>
    <n v="16542973"/>
    <s v="SALAS"/>
    <s v="ILARRAZA"/>
    <s v="JOSÉ PABLO"/>
    <s v="jpsalas"/>
    <s v="josepablo.salas@unirioja.es"/>
    <n v="1.2"/>
    <m/>
    <x v="1"/>
    <n v="504"/>
    <s v="PROFESOR TITULAR UNIVERSIDAD"/>
    <s v="01R"/>
    <s v="TIEMPO COMPLETO REDUCIDO"/>
    <s v="2012-09-01 00:00:00.0"/>
    <s v="null"/>
    <s v="DF100291"/>
    <s v="PROFESOR TITULAR DE UNIVERSIDAD"/>
    <s v="R112"/>
    <x v="8"/>
    <n v="385"/>
    <s v="FÍSICA APLICADA"/>
  </r>
  <r>
    <x v="15"/>
    <n v="16542973"/>
    <s v="FCYT"/>
    <n v="816"/>
    <s v="003R"/>
    <s v="GRUPO-A2"/>
    <s v="Física"/>
    <s v="GR"/>
    <s v="GRUPO REDUCIDO"/>
    <s v="003R"/>
    <s v="GRUPO REDUCIDO DE FÍSICA"/>
    <s v="GRUPO-A2"/>
    <s v="Grupo Reducido de Física"/>
    <s v="2S"/>
    <n v="16542973"/>
    <s v="SALAS"/>
    <s v="ILARRAZA"/>
    <s v="JOSÉ PABLO"/>
    <s v="jpsalas"/>
    <s v="josepablo.salas@unirioja.es"/>
    <n v="1.2"/>
    <m/>
    <x v="1"/>
    <n v="504"/>
    <s v="PROFESOR TITULAR UNIVERSIDAD"/>
    <s v="01R"/>
    <s v="TIEMPO COMPLETO REDUCIDO"/>
    <s v="2012-09-01 00:00:00.0"/>
    <s v="null"/>
    <s v="DF100291"/>
    <s v="PROFESOR TITULAR DE UNIVERSIDAD"/>
    <s v="R112"/>
    <x v="8"/>
    <n v="385"/>
    <s v="FÍSICA APLICADA"/>
  </r>
  <r>
    <x v="15"/>
    <n v="16542973"/>
    <s v="FCYT"/>
    <n v="816"/>
    <s v="003R"/>
    <s v="GRUPO-A3"/>
    <s v="Física"/>
    <s v="GR"/>
    <s v="GRUPO REDUCIDO"/>
    <s v="003R"/>
    <s v="GRUPO REDUCIDO DE FÍSICA"/>
    <s v="GRUPO-A3"/>
    <s v="Grupo Reducido de Física"/>
    <s v="2S"/>
    <n v="16542973"/>
    <s v="SALAS"/>
    <s v="ILARRAZA"/>
    <s v="JOSÉ PABLO"/>
    <s v="jpsalas"/>
    <s v="josepablo.salas@unirioja.es"/>
    <n v="1.2"/>
    <m/>
    <x v="1"/>
    <n v="504"/>
    <s v="PROFESOR TITULAR UNIVERSIDAD"/>
    <s v="01R"/>
    <s v="TIEMPO COMPLETO REDUCIDO"/>
    <s v="2012-09-01 00:00:00.0"/>
    <s v="null"/>
    <s v="DF100291"/>
    <s v="PROFESOR TITULAR DE UNIVERSIDAD"/>
    <s v="R112"/>
    <x v="8"/>
    <n v="385"/>
    <s v="FÍSICA APLICADA"/>
  </r>
  <r>
    <x v="15"/>
    <n v="16542973"/>
    <s v="FCYT"/>
    <n v="816"/>
    <s v="003R"/>
    <s v="GRUPO-A4"/>
    <s v="Física"/>
    <s v="GR"/>
    <s v="GRUPO REDUCIDO"/>
    <s v="003R"/>
    <s v="GRUPO REDUCIDO DE FÍSICA"/>
    <s v="GRUPO-A4"/>
    <s v="Grupo Reducido de Física"/>
    <s v="2S"/>
    <n v="16542973"/>
    <s v="SALAS"/>
    <s v="ILARRAZA"/>
    <s v="JOSÉ PABLO"/>
    <s v="jpsalas"/>
    <s v="josepablo.salas@unirioja.es"/>
    <n v="1.2"/>
    <m/>
    <x v="1"/>
    <n v="504"/>
    <s v="PROFESOR TITULAR UNIVERSIDAD"/>
    <s v="01R"/>
    <s v="TIEMPO COMPLETO REDUCIDO"/>
    <s v="2012-09-01 00:00:00.0"/>
    <s v="null"/>
    <s v="DF100291"/>
    <s v="PROFESOR TITULAR DE UNIVERSIDAD"/>
    <s v="R112"/>
    <x v="8"/>
    <n v="385"/>
    <s v="FÍSICA APLICADA"/>
  </r>
  <r>
    <x v="11"/>
    <n v="17710488"/>
    <s v="FCYT"/>
    <n v="817"/>
    <s v="004G"/>
    <s v="GRUPO-A"/>
    <s v="Metodología de la programación"/>
    <s v="GG"/>
    <s v="GRUPO GRANDE"/>
    <s v="004G"/>
    <s v="GRUPO GRANDE DE METODOLOGIA DE LA PROGRAMACIÓN"/>
    <s v="GRUPO-A"/>
    <s v="Grupo Grande de METODOLOGIA DE LA PROGRAMACIÓN"/>
    <s v="1S"/>
    <n v="17710488"/>
    <s v="LAMBAN"/>
    <s v="PARDO"/>
    <s v="LAUREANO"/>
    <s v="lalamban"/>
    <s v="lalamban@unirioja.es"/>
    <n v="3.2"/>
    <n v="3.2"/>
    <x v="0"/>
    <n v="504"/>
    <s v="PROFESOR TITULAR UNIVERSIDAD"/>
    <s v="C01"/>
    <s v="TIEMPO COMPLETO"/>
    <s v="2016-09-15 00:00:00.0"/>
    <s v="null"/>
    <s v="DF32144"/>
    <s v="TITULAR DE ESCUELAS UNIVERSITARIAS"/>
    <s v="R111"/>
    <x v="7"/>
    <n v="75"/>
    <s v="CIENCIA DE LA COMPUTACIÓN E INTELIGENCIA ARTIFICIA"/>
  </r>
  <r>
    <x v="11"/>
    <n v="17710488"/>
    <s v="FCYT"/>
    <n v="817"/>
    <s v="004G"/>
    <s v="GRUPO-B"/>
    <s v="Metodología de la programación"/>
    <s v="GG"/>
    <s v="GRUPO GRANDE"/>
    <s v="004G"/>
    <s v="GRUPO GRANDE DE METODOLOGIA DE LA PROGRAMACIÓN"/>
    <s v="GRUPO-B"/>
    <s v="Grupo Grande de METODOLOGIA DE LA PROGRAMACIÓN"/>
    <s v="1S"/>
    <n v="17710488"/>
    <s v="LAMBAN"/>
    <s v="PARDO"/>
    <s v="LAUREANO"/>
    <s v="lalamban"/>
    <s v="lalamban@unirioja.es"/>
    <n v="3.2"/>
    <n v="3.2"/>
    <x v="0"/>
    <n v="504"/>
    <s v="PROFESOR TITULAR UNIVERSIDAD"/>
    <s v="C01"/>
    <s v="TIEMPO COMPLETO"/>
    <s v="2016-09-15 00:00:00.0"/>
    <s v="null"/>
    <s v="DF32144"/>
    <s v="TITULAR DE ESCUELAS UNIVERSITARIAS"/>
    <s v="R111"/>
    <x v="7"/>
    <n v="75"/>
    <s v="CIENCIA DE LA COMPUTACIÓN E INTELIGENCIA ARTIFICIA"/>
  </r>
  <r>
    <x v="11"/>
    <n v="17710488"/>
    <s v="FCYT"/>
    <n v="817"/>
    <s v="004I"/>
    <s v="GRUPO-A1"/>
    <s v="Metodología de la programación"/>
    <s v="GI"/>
    <s v="GRUPO DE INFORMÁTICA"/>
    <s v="004I"/>
    <s v="GRUPO DE INFORMÁTICA DE METODOLOGIA DE LA PROGRAMACIÓN"/>
    <s v="GRUPO-A1"/>
    <s v="Grupo de Informática de Metodología de la programación"/>
    <s v="1S"/>
    <n v="17710488"/>
    <s v="LAMBAN"/>
    <s v="PARDO"/>
    <s v="LAUREANO"/>
    <s v="lalamban"/>
    <s v="lalamban@unirioja.es"/>
    <n v="2.8"/>
    <n v="2.8"/>
    <x v="0"/>
    <n v="504"/>
    <s v="PROFESOR TITULAR UNIVERSIDAD"/>
    <s v="C01"/>
    <s v="TIEMPO COMPLETO"/>
    <s v="2016-09-15 00:00:00.0"/>
    <s v="null"/>
    <s v="DF32144"/>
    <s v="TITULAR DE ESCUELAS UNIVERSITARIAS"/>
    <s v="R111"/>
    <x v="7"/>
    <n v="75"/>
    <s v="CIENCIA DE LA COMPUTACIÓN E INTELIGENCIA ARTIFICIA"/>
  </r>
  <r>
    <x v="11"/>
    <n v="16551912"/>
    <s v="FCYT"/>
    <n v="817"/>
    <s v="004I"/>
    <s v="GRUPO-A2"/>
    <s v="Metodología de la programación"/>
    <s v="GI"/>
    <s v="GRUPO DE INFORMÁTICA"/>
    <s v="004I"/>
    <s v="GRUPO DE INFORMÁTICA DE METODOLOGIA DE LA PROGRAMACIÓN"/>
    <s v="GRUPO-A2"/>
    <s v="Grupo de Informática de Metodología de la programación"/>
    <s v="1S"/>
    <n v="16551912"/>
    <s v="GARCÍA"/>
    <s v="IZQUIERDO"/>
    <s v="FRANCISCO JOSÉ"/>
    <s v="fgarcia"/>
    <s v="francisco.garcia@unirioja.es"/>
    <n v="2.8"/>
    <n v="2.8"/>
    <x v="0"/>
    <n v="534"/>
    <s v="CONTRATADO DOCTOR -TIPO 1"/>
    <s v="C01"/>
    <s v="TIEMPO COMPLETO"/>
    <s v="2013-07-20 00:00:00.0"/>
    <s v="null"/>
    <s v="LD100292"/>
    <s v="CONTRATADO DOCTOR"/>
    <s v="R111"/>
    <x v="7"/>
    <n v="570"/>
    <s v="LENGUAJES Y SISTEMAS INFORMÁTICOS"/>
  </r>
  <r>
    <x v="11"/>
    <n v="17710488"/>
    <s v="FCYT"/>
    <n v="817"/>
    <s v="004I"/>
    <s v="GRUPO-B1"/>
    <s v="Metodología de la programación"/>
    <s v="GI"/>
    <s v="GRUPO DE INFORMÁTICA"/>
    <s v="004I"/>
    <s v="GRUPO DE INFORMÁTICA DE METODOLOGIA DE LA PROGRAMACIÓN"/>
    <s v="GRUPO-B1"/>
    <s v="Grupo de Informática de Metodología de la programación"/>
    <s v="1S"/>
    <n v="17710488"/>
    <s v="LAMBAN"/>
    <s v="PARDO"/>
    <s v="LAUREANO"/>
    <s v="lalamban"/>
    <s v="lalamban@unirioja.es"/>
    <n v="2.8"/>
    <n v="2.8"/>
    <x v="0"/>
    <n v="504"/>
    <s v="PROFESOR TITULAR UNIVERSIDAD"/>
    <s v="C01"/>
    <s v="TIEMPO COMPLETO"/>
    <s v="2016-09-15 00:00:00.0"/>
    <s v="null"/>
    <s v="DF32144"/>
    <s v="TITULAR DE ESCUELAS UNIVERSITARIAS"/>
    <s v="R111"/>
    <x v="7"/>
    <n v="75"/>
    <s v="CIENCIA DE LA COMPUTACIÓN E INTELIGENCIA ARTIFICIA"/>
  </r>
  <r>
    <x v="11"/>
    <n v="16551912"/>
    <s v="FCYT"/>
    <n v="817"/>
    <s v="004I"/>
    <s v="GRUPO-B2"/>
    <s v="Metodología de la programación"/>
    <s v="GI"/>
    <s v="GRUPO DE INFORMÁTICA"/>
    <s v="004I"/>
    <s v="GRUPO DE INFORMÁTICA DE METODOLOGIA DE LA PROGRAMACIÓN"/>
    <s v="GRUPO-B2"/>
    <s v="Grupo de Informática de Metodología de la programación"/>
    <s v="1S"/>
    <n v="16551912"/>
    <s v="GARCÍA"/>
    <s v="IZQUIERDO"/>
    <s v="FRANCISCO JOSÉ"/>
    <s v="fgarcia"/>
    <s v="francisco.garcia@unirioja.es"/>
    <n v="2.8"/>
    <n v="2.8"/>
    <x v="0"/>
    <n v="534"/>
    <s v="CONTRATADO DOCTOR -TIPO 1"/>
    <s v="C01"/>
    <s v="TIEMPO COMPLETO"/>
    <s v="2013-07-20 00:00:00.0"/>
    <s v="null"/>
    <s v="LD100292"/>
    <s v="CONTRATADO DOCTOR"/>
    <s v="R111"/>
    <x v="7"/>
    <n v="570"/>
    <s v="LENGUAJES Y SISTEMAS INFORMÁTICOS"/>
  </r>
  <r>
    <x v="15"/>
    <n v="17710488"/>
    <s v="FCYT"/>
    <n v="817"/>
    <s v="004G"/>
    <s v="GRUPO-A"/>
    <s v="Metodología de la programación"/>
    <s v="GG"/>
    <s v="GRUPO GRANDE"/>
    <s v="004G"/>
    <s v="GRUPO GRANDE DE METODOLOGIA DE LA PROGRAMACIÓN"/>
    <s v="GRUPO-A"/>
    <s v="Grupo Grande de METODOLOGIA DE LA PROGRAMACIÓN"/>
    <s v="1S"/>
    <n v="17710488"/>
    <s v="LAMBAN"/>
    <s v="PARDO"/>
    <s v="LAUREANO"/>
    <s v="lalamban"/>
    <s v="lalamban@unirioja.es"/>
    <n v="3.2"/>
    <m/>
    <x v="0"/>
    <n v="504"/>
    <s v="PROFESOR TITULAR UNIVERSIDAD"/>
    <s v="C01"/>
    <s v="TIEMPO COMPLETO"/>
    <s v="2016-09-15 00:00:00.0"/>
    <s v="null"/>
    <s v="DF32144"/>
    <s v="TITULAR DE ESCUELAS UNIVERSITARIAS"/>
    <s v="R111"/>
    <x v="7"/>
    <n v="75"/>
    <s v="CIENCIA DE LA COMPUTACIÓN E INTELIGENCIA ARTIFICIA"/>
  </r>
  <r>
    <x v="15"/>
    <n v="17710488"/>
    <s v="FCYT"/>
    <n v="817"/>
    <s v="004G"/>
    <s v="GRUPO-B"/>
    <s v="Metodología de la programación"/>
    <s v="GG"/>
    <s v="GRUPO GRANDE"/>
    <s v="004G"/>
    <s v="GRUPO GRANDE DE METODOLOGIA DE LA PROGRAMACIÓN"/>
    <s v="GRUPO-B"/>
    <s v="Grupo Grande de METODOLOGIA DE LA PROGRAMACIÓN"/>
    <s v="1S"/>
    <n v="17710488"/>
    <s v="LAMBAN"/>
    <s v="PARDO"/>
    <s v="LAUREANO"/>
    <s v="lalamban"/>
    <s v="lalamban@unirioja.es"/>
    <n v="3.2"/>
    <m/>
    <x v="0"/>
    <n v="504"/>
    <s v="PROFESOR TITULAR UNIVERSIDAD"/>
    <s v="C01"/>
    <s v="TIEMPO COMPLETO"/>
    <s v="2016-09-15 00:00:00.0"/>
    <s v="null"/>
    <s v="DF32144"/>
    <s v="TITULAR DE ESCUELAS UNIVERSITARIAS"/>
    <s v="R111"/>
    <x v="7"/>
    <n v="75"/>
    <s v="CIENCIA DE LA COMPUTACIÓN E INTELIGENCIA ARTIFICIA"/>
  </r>
  <r>
    <x v="15"/>
    <n v="17710488"/>
    <s v="FCYT"/>
    <n v="817"/>
    <s v="004I"/>
    <s v="GRUPO-A1"/>
    <s v="Metodología de la programación"/>
    <s v="GI"/>
    <s v="GRUPO DE INFORMÁTICA"/>
    <s v="004I"/>
    <s v="GRUPO DE INFORMÁTICA DE METODOLOGIA DE LA PROGRAMACIÓN"/>
    <s v="GRUPO-A1"/>
    <s v="Grupo de Informática de Metodología de la programación"/>
    <s v="1S"/>
    <n v="17710488"/>
    <s v="LAMBAN"/>
    <s v="PARDO"/>
    <s v="LAUREANO"/>
    <s v="lalamban"/>
    <s v="lalamban@unirioja.es"/>
    <n v="2.8"/>
    <m/>
    <x v="0"/>
    <n v="504"/>
    <s v="PROFESOR TITULAR UNIVERSIDAD"/>
    <s v="C01"/>
    <s v="TIEMPO COMPLETO"/>
    <s v="2016-09-15 00:00:00.0"/>
    <s v="null"/>
    <s v="DF32144"/>
    <s v="TITULAR DE ESCUELAS UNIVERSITARIAS"/>
    <s v="R111"/>
    <x v="7"/>
    <n v="75"/>
    <s v="CIENCIA DE LA COMPUTACIÓN E INTELIGENCIA ARTIFICIA"/>
  </r>
  <r>
    <x v="15"/>
    <n v="16551912"/>
    <s v="FCYT"/>
    <n v="817"/>
    <s v="004I"/>
    <s v="GRUPO-A2"/>
    <s v="Metodología de la programación"/>
    <s v="GI"/>
    <s v="GRUPO DE INFORMÁTICA"/>
    <s v="004I"/>
    <s v="GRUPO DE INFORMÁTICA DE METODOLOGIA DE LA PROGRAMACIÓN"/>
    <s v="GRUPO-A2"/>
    <s v="Grupo de Informática de Metodología de la programación"/>
    <s v="1S"/>
    <n v="16551912"/>
    <s v="GARCÍA"/>
    <s v="IZQUIERDO"/>
    <s v="FRANCISCO JOSÉ"/>
    <s v="fgarcia"/>
    <s v="francisco.garcia@unirioja.es"/>
    <n v="2.8"/>
    <m/>
    <x v="0"/>
    <n v="534"/>
    <s v="CONTRATADO DOCTOR -TIPO 1"/>
    <s v="C01"/>
    <s v="TIEMPO COMPLETO"/>
    <s v="2013-07-20 00:00:00.0"/>
    <s v="null"/>
    <s v="LD100292"/>
    <s v="CONTRATADO DOCTOR"/>
    <s v="R111"/>
    <x v="7"/>
    <n v="570"/>
    <s v="LENGUAJES Y SISTEMAS INFORMÁTICOS"/>
  </r>
  <r>
    <x v="15"/>
    <n v="17710488"/>
    <s v="FCYT"/>
    <n v="817"/>
    <s v="004I"/>
    <s v="GRUPO-B1"/>
    <s v="Metodología de la programación"/>
    <s v="GI"/>
    <s v="GRUPO DE INFORMÁTICA"/>
    <s v="004I"/>
    <s v="GRUPO DE INFORMÁTICA DE METODOLOGIA DE LA PROGRAMACIÓN"/>
    <s v="GRUPO-B1"/>
    <s v="Grupo de Informática de Metodología de la programación"/>
    <s v="1S"/>
    <n v="17710488"/>
    <s v="LAMBAN"/>
    <s v="PARDO"/>
    <s v="LAUREANO"/>
    <s v="lalamban"/>
    <s v="lalamban@unirioja.es"/>
    <n v="2.8"/>
    <m/>
    <x v="0"/>
    <n v="504"/>
    <s v="PROFESOR TITULAR UNIVERSIDAD"/>
    <s v="C01"/>
    <s v="TIEMPO COMPLETO"/>
    <s v="2016-09-15 00:00:00.0"/>
    <s v="null"/>
    <s v="DF32144"/>
    <s v="TITULAR DE ESCUELAS UNIVERSITARIAS"/>
    <s v="R111"/>
    <x v="7"/>
    <n v="75"/>
    <s v="CIENCIA DE LA COMPUTACIÓN E INTELIGENCIA ARTIFICIA"/>
  </r>
  <r>
    <x v="15"/>
    <n v="16551912"/>
    <s v="FCYT"/>
    <n v="817"/>
    <s v="004I"/>
    <s v="GRUPO-B2"/>
    <s v="Metodología de la programación"/>
    <s v="GI"/>
    <s v="GRUPO DE INFORMÁTICA"/>
    <s v="004I"/>
    <s v="GRUPO DE INFORMÁTICA DE METODOLOGIA DE LA PROGRAMACIÓN"/>
    <s v="GRUPO-B2"/>
    <s v="Grupo de Informática de Metodología de la programación"/>
    <s v="1S"/>
    <n v="16551912"/>
    <s v="GARCÍA"/>
    <s v="IZQUIERDO"/>
    <s v="FRANCISCO JOSÉ"/>
    <s v="fgarcia"/>
    <s v="francisco.garcia@unirioja.es"/>
    <n v="2.8"/>
    <m/>
    <x v="0"/>
    <n v="534"/>
    <s v="CONTRATADO DOCTOR -TIPO 1"/>
    <s v="C01"/>
    <s v="TIEMPO COMPLETO"/>
    <s v="2013-07-20 00:00:00.0"/>
    <s v="null"/>
    <s v="LD100292"/>
    <s v="CONTRATADO DOCTOR"/>
    <s v="R111"/>
    <x v="7"/>
    <n v="570"/>
    <s v="LENGUAJES Y SISTEMAS INFORMÁTICOS"/>
  </r>
  <r>
    <x v="11"/>
    <n v="16567689"/>
    <s v="FCYT"/>
    <n v="818"/>
    <s v="005G"/>
    <s v="GRUPO-A"/>
    <s v="Sistemas informáticos"/>
    <s v="GG"/>
    <s v="GRUPO GRANDE"/>
    <s v="005G"/>
    <s v="GRUPO GRANDE DE SISTEMAS INFORMÁTICOS"/>
    <s v="GRUPO-A"/>
    <s v="Grupo Grande de SISTEMAS INFORMÁTICOS"/>
    <s v="1S"/>
    <n v="16567689"/>
    <s v="SÁENZ DE CABEZÓN"/>
    <s v="IRIGARAY"/>
    <s v="EDUARDO"/>
    <s v="esaenz-d"/>
    <s v="eduardo.saenz-de-cabezon@unirioja.es"/>
    <n v="1.8"/>
    <n v="1.8"/>
    <x v="0"/>
    <n v="504"/>
    <s v="PROFESOR TITULAR UNIVERSIDAD"/>
    <s v="C01"/>
    <s v="TIEMPO COMPLETO"/>
    <s v="2018-12-18 00:00:00.0"/>
    <s v="null"/>
    <s v="DF100367"/>
    <s v="PROFESOR TITULAR DE UNIVERSIDAD"/>
    <s v="R111"/>
    <x v="7"/>
    <n v="570"/>
    <s v="LENGUAJES Y SISTEMAS INFORMÁTICOS"/>
  </r>
  <r>
    <x v="11"/>
    <n v="16567689"/>
    <s v="FCYT"/>
    <n v="818"/>
    <s v="005G"/>
    <s v="GRUPO-B"/>
    <s v="Sistemas informáticos"/>
    <s v="GG"/>
    <s v="GRUPO GRANDE"/>
    <s v="005G"/>
    <s v="GRUPO GRANDE DE SISTEMAS INFORMÁTICOS"/>
    <s v="GRUPO-B"/>
    <s v="Grupo Grande de SISTEMAS INFORMÁTICOS"/>
    <s v="1S"/>
    <n v="16567689"/>
    <s v="SÁENZ DE CABEZÓN"/>
    <s v="IRIGARAY"/>
    <s v="EDUARDO"/>
    <s v="esaenz-d"/>
    <s v="eduardo.saenz-de-cabezon@unirioja.es"/>
    <n v="1.8"/>
    <n v="1.8"/>
    <x v="0"/>
    <n v="504"/>
    <s v="PROFESOR TITULAR UNIVERSIDAD"/>
    <s v="C01"/>
    <s v="TIEMPO COMPLETO"/>
    <s v="2018-12-18 00:00:00.0"/>
    <s v="null"/>
    <s v="DF100367"/>
    <s v="PROFESOR TITULAR DE UNIVERSIDAD"/>
    <s v="R111"/>
    <x v="7"/>
    <n v="570"/>
    <s v="LENGUAJES Y SISTEMAS INFORMÁTICOS"/>
  </r>
  <r>
    <x v="11"/>
    <n v="16567689"/>
    <s v="FCYT"/>
    <n v="818"/>
    <s v="005I"/>
    <s v="GRUPO-A1"/>
    <s v="Sistemas informáticos"/>
    <s v="GI"/>
    <s v="GRUPO DE INFORMÁTICA"/>
    <s v="005I"/>
    <s v="GRUPO DE INFORMÁTICA DE SISTEMAS INFORMÁTICOS"/>
    <s v="GRUPO-A1"/>
    <s v="Grupo de Informática de Sistemas informáticos"/>
    <s v="1S"/>
    <n v="16567689"/>
    <s v="SÁENZ DE CABEZÓN"/>
    <s v="IRIGARAY"/>
    <s v="EDUARDO"/>
    <s v="esaenz-d"/>
    <s v="eduardo.saenz-de-cabezon@unirioja.es"/>
    <n v="2.1"/>
    <n v="2.1"/>
    <x v="0"/>
    <n v="504"/>
    <s v="PROFESOR TITULAR UNIVERSIDAD"/>
    <s v="C01"/>
    <s v="TIEMPO COMPLETO"/>
    <s v="2018-12-18 00:00:00.0"/>
    <s v="null"/>
    <s v="DF100367"/>
    <s v="PROFESOR TITULAR DE UNIVERSIDAD"/>
    <s v="R111"/>
    <x v="7"/>
    <n v="570"/>
    <s v="LENGUAJES Y SISTEMAS INFORMÁTICOS"/>
  </r>
  <r>
    <x v="11"/>
    <n v="16597051"/>
    <s v="FCYT"/>
    <n v="818"/>
    <s v="005I"/>
    <s v="GRUPO-A1"/>
    <s v="Sistemas informáticos"/>
    <s v="GI"/>
    <s v="GRUPO DE INFORMÁTICA"/>
    <s v="005I"/>
    <s v="GRUPO DE INFORMÁTICA DE SISTEMAS INFORMÁTICOS"/>
    <s v="GRUPO-A1"/>
    <s v="Grupo de Informática de Sistemas informáticos"/>
    <s v="1S"/>
    <n v="16597051"/>
    <s v="ROMERO"/>
    <s v="IBÁÑEZ"/>
    <s v="ANA"/>
    <s v="anromero"/>
    <s v="ana.romero@unirioja.es"/>
    <n v="2.1"/>
    <n v="2.1"/>
    <x v="0"/>
    <n v="504"/>
    <s v="PROFESOR TITULAR UNIVERSIDAD"/>
    <s v="C01"/>
    <s v="TIEMPO COMPLETO"/>
    <s v="2018-12-18 00:00:00.0"/>
    <s v="null"/>
    <s v="DF100324"/>
    <s v="PROFESOR TITULAR DE UNIVERSIDAD"/>
    <s v="R111"/>
    <x v="7"/>
    <n v="75"/>
    <s v="CIENCIA DE LA COMPUTACIÓN E INTELIGENCIA ARTIFICIA"/>
  </r>
  <r>
    <x v="11"/>
    <n v="16597051"/>
    <s v="FCYT"/>
    <n v="818"/>
    <s v="005I"/>
    <s v="GRUPO-A2"/>
    <s v="Sistemas informáticos"/>
    <s v="GI"/>
    <s v="GRUPO DE INFORMÁTICA"/>
    <s v="005I"/>
    <s v="GRUPO DE INFORMÁTICA DE SISTEMAS INFORMÁTICOS"/>
    <s v="GRUPO-A2"/>
    <s v="Grupo de Informática de Sistemas informáticos"/>
    <s v="1S"/>
    <n v="16597051"/>
    <s v="ROMERO"/>
    <s v="IBÁÑEZ"/>
    <s v="ANA"/>
    <s v="anromero"/>
    <s v="ana.romero@unirioja.es"/>
    <n v="4.2"/>
    <n v="4.2"/>
    <x v="0"/>
    <n v="504"/>
    <s v="PROFESOR TITULAR UNIVERSIDAD"/>
    <s v="C01"/>
    <s v="TIEMPO COMPLETO"/>
    <s v="2018-12-18 00:00:00.0"/>
    <s v="null"/>
    <s v="DF100324"/>
    <s v="PROFESOR TITULAR DE UNIVERSIDAD"/>
    <s v="R111"/>
    <x v="7"/>
    <n v="75"/>
    <s v="CIENCIA DE LA COMPUTACIÓN E INTELIGENCIA ARTIFICIA"/>
  </r>
  <r>
    <x v="11"/>
    <n v="16607644"/>
    <s v="FCYT"/>
    <n v="818"/>
    <s v="005I"/>
    <s v="GRUPO-B1"/>
    <s v="Sistemas informáticos"/>
    <s v="GI"/>
    <s v="GRUPO DE INFORMÁTICA"/>
    <s v="005I"/>
    <s v="GRUPO DE INFORMÁTICA DE SISTEMAS INFORMÁTICOS"/>
    <s v="GRUPO-B1"/>
    <s v="Grupo de Informática de Sistemas informáticos"/>
    <s v="1S"/>
    <n v="16607644"/>
    <s v="IBÁÑEZ"/>
    <s v="SÁENZ LÓPEZ"/>
    <s v="MARÍA JOSÉ"/>
    <s v="maibansa"/>
    <s v="maria-jose.ibanez@unirioja.es"/>
    <n v="4.2"/>
    <n v="4.2"/>
    <x v="1"/>
    <n v="532"/>
    <s v="LABORAL DOCENTE-ASOCIADO"/>
    <s v="P04"/>
    <s v="TIEMPO PARCIAL (4+4 HORAS)"/>
    <s v="2016-09-15 00:00:00.0"/>
    <s v="2019-09-14 00:00:00.0"/>
    <s v="PI101125"/>
    <s v="PROFESOR ASOCIADO"/>
    <s v="R111"/>
    <x v="7"/>
    <n v="75"/>
    <s v="CIENCIA DE LA COMPUTACIÓN E INTELIGENCIA ARTIFICIA"/>
  </r>
  <r>
    <x v="11"/>
    <n v="16628965"/>
    <s v="FCYT"/>
    <n v="818"/>
    <s v="005I"/>
    <s v="GRUPO-B2"/>
    <s v="Sistemas informáticos"/>
    <s v="GI"/>
    <s v="GRUPO DE INFORMÁTICA"/>
    <s v="005I"/>
    <s v="GRUPO DE INFORMÁTICA DE SISTEMAS INFORMÁTICOS"/>
    <s v="GRUPO-B2"/>
    <s v="Grupo de Informática de Sistemas informáticos"/>
    <s v="1S"/>
    <n v="16628965"/>
    <s v="CASADO"/>
    <s v="GARCÍA"/>
    <s v="ÁNGELA"/>
    <s v="ancasag"/>
    <s v="angela.casado@alum.unirioja.es"/>
    <n v="4.2"/>
    <n v="4.2"/>
    <x v="1"/>
    <n v="536"/>
    <s v="PROFESOR INTERINO"/>
    <s v="P04"/>
    <s v="TIEMPO PARCIAL (4+4 HORAS)"/>
    <s v="2018-09-17 00:00:00.0"/>
    <s v="2019-02-28 00:00:00.0"/>
    <s v="PI101273"/>
    <s v="PROFESOR CONTRATADO INTERINO"/>
    <s v="R111"/>
    <x v="7"/>
    <n v="570"/>
    <s v="LENGUAJES Y SISTEMAS INFORMÁTICOS"/>
  </r>
  <r>
    <x v="15"/>
    <n v="16567689"/>
    <s v="FCYT"/>
    <n v="818"/>
    <s v="005G"/>
    <s v="GRUPO-A"/>
    <s v="Sistemas informáticos"/>
    <s v="GG"/>
    <s v="GRUPO GRANDE"/>
    <s v="005G"/>
    <s v="GRUPO GRANDE DE SISTEMAS INFORMÁTICOS"/>
    <s v="GRUPO-A"/>
    <s v="Grupo Grande de SISTEMAS INFORMÁTICOS"/>
    <s v="1S"/>
    <n v="16567689"/>
    <s v="SÁENZ DE CABEZÓN"/>
    <s v="IRIGARAY"/>
    <s v="EDUARDO"/>
    <s v="esaenz-d"/>
    <s v="eduardo.saenz-de-cabezon@unirioja.es"/>
    <n v="1.8"/>
    <m/>
    <x v="0"/>
    <n v="504"/>
    <s v="PROFESOR TITULAR UNIVERSIDAD"/>
    <s v="C01"/>
    <s v="TIEMPO COMPLETO"/>
    <s v="2018-12-18 00:00:00.0"/>
    <s v="null"/>
    <s v="DF100367"/>
    <s v="PROFESOR TITULAR DE UNIVERSIDAD"/>
    <s v="R111"/>
    <x v="7"/>
    <n v="570"/>
    <s v="LENGUAJES Y SISTEMAS INFORMÁTICOS"/>
  </r>
  <r>
    <x v="15"/>
    <n v="16567689"/>
    <s v="FCYT"/>
    <n v="818"/>
    <s v="005G"/>
    <s v="GRUPO-B"/>
    <s v="Sistemas informáticos"/>
    <s v="GG"/>
    <s v="GRUPO GRANDE"/>
    <s v="005G"/>
    <s v="GRUPO GRANDE DE SISTEMAS INFORMÁTICOS"/>
    <s v="GRUPO-B"/>
    <s v="Grupo Grande de SISTEMAS INFORMÁTICOS"/>
    <s v="1S"/>
    <n v="16567689"/>
    <s v="SÁENZ DE CABEZÓN"/>
    <s v="IRIGARAY"/>
    <s v="EDUARDO"/>
    <s v="esaenz-d"/>
    <s v="eduardo.saenz-de-cabezon@unirioja.es"/>
    <n v="1.8"/>
    <m/>
    <x v="0"/>
    <n v="504"/>
    <s v="PROFESOR TITULAR UNIVERSIDAD"/>
    <s v="C01"/>
    <s v="TIEMPO COMPLETO"/>
    <s v="2018-12-18 00:00:00.0"/>
    <s v="null"/>
    <s v="DF100367"/>
    <s v="PROFESOR TITULAR DE UNIVERSIDAD"/>
    <s v="R111"/>
    <x v="7"/>
    <n v="570"/>
    <s v="LENGUAJES Y SISTEMAS INFORMÁTICOS"/>
  </r>
  <r>
    <x v="15"/>
    <n v="16567689"/>
    <s v="FCYT"/>
    <n v="818"/>
    <s v="005I"/>
    <s v="GRUPO-A1"/>
    <s v="Sistemas informáticos"/>
    <s v="GI"/>
    <s v="GRUPO DE INFORMÁTICA"/>
    <s v="005I"/>
    <s v="GRUPO DE INFORMÁTICA DE SISTEMAS INFORMÁTICOS"/>
    <s v="GRUPO-A1"/>
    <s v="Grupo de Informática de Sistemas informáticos"/>
    <s v="1S"/>
    <n v="16567689"/>
    <s v="SÁENZ DE CABEZÓN"/>
    <s v="IRIGARAY"/>
    <s v="EDUARDO"/>
    <s v="esaenz-d"/>
    <s v="eduardo.saenz-de-cabezon@unirioja.es"/>
    <n v="2.1"/>
    <m/>
    <x v="0"/>
    <n v="504"/>
    <s v="PROFESOR TITULAR UNIVERSIDAD"/>
    <s v="C01"/>
    <s v="TIEMPO COMPLETO"/>
    <s v="2018-12-18 00:00:00.0"/>
    <s v="null"/>
    <s v="DF100367"/>
    <s v="PROFESOR TITULAR DE UNIVERSIDAD"/>
    <s v="R111"/>
    <x v="7"/>
    <n v="570"/>
    <s v="LENGUAJES Y SISTEMAS INFORMÁTICOS"/>
  </r>
  <r>
    <x v="15"/>
    <n v="16597051"/>
    <s v="FCYT"/>
    <n v="818"/>
    <s v="005I"/>
    <s v="GRUPO-A1"/>
    <s v="Sistemas informáticos"/>
    <s v="GI"/>
    <s v="GRUPO DE INFORMÁTICA"/>
    <s v="005I"/>
    <s v="GRUPO DE INFORMÁTICA DE SISTEMAS INFORMÁTICOS"/>
    <s v="GRUPO-A1"/>
    <s v="Grupo de Informática de Sistemas informáticos"/>
    <s v="1S"/>
    <n v="16597051"/>
    <s v="ROMERO"/>
    <s v="IBÁÑEZ"/>
    <s v="ANA"/>
    <s v="anromero"/>
    <s v="ana.romero@unirioja.es"/>
    <n v="2.1"/>
    <m/>
    <x v="0"/>
    <n v="504"/>
    <s v="PROFESOR TITULAR UNIVERSIDAD"/>
    <s v="C01"/>
    <s v="TIEMPO COMPLETO"/>
    <s v="2018-12-18 00:00:00.0"/>
    <s v="null"/>
    <s v="DF100324"/>
    <s v="PROFESOR TITULAR DE UNIVERSIDAD"/>
    <s v="R111"/>
    <x v="7"/>
    <n v="75"/>
    <s v="CIENCIA DE LA COMPUTACIÓN E INTELIGENCIA ARTIFICIA"/>
  </r>
  <r>
    <x v="15"/>
    <n v="16597051"/>
    <s v="FCYT"/>
    <n v="818"/>
    <s v="005I"/>
    <s v="GRUPO-A2"/>
    <s v="Sistemas informáticos"/>
    <s v="GI"/>
    <s v="GRUPO DE INFORMÁTICA"/>
    <s v="005I"/>
    <s v="GRUPO DE INFORMÁTICA DE SISTEMAS INFORMÁTICOS"/>
    <s v="GRUPO-A2"/>
    <s v="Grupo de Informática de Sistemas informáticos"/>
    <s v="1S"/>
    <n v="16597051"/>
    <s v="ROMERO"/>
    <s v="IBÁÑEZ"/>
    <s v="ANA"/>
    <s v="anromero"/>
    <s v="ana.romero@unirioja.es"/>
    <n v="4.2"/>
    <m/>
    <x v="0"/>
    <n v="504"/>
    <s v="PROFESOR TITULAR UNIVERSIDAD"/>
    <s v="C01"/>
    <s v="TIEMPO COMPLETO"/>
    <s v="2018-12-18 00:00:00.0"/>
    <s v="null"/>
    <s v="DF100324"/>
    <s v="PROFESOR TITULAR DE UNIVERSIDAD"/>
    <s v="R111"/>
    <x v="7"/>
    <n v="75"/>
    <s v="CIENCIA DE LA COMPUTACIÓN E INTELIGENCIA ARTIFICIA"/>
  </r>
  <r>
    <x v="15"/>
    <n v="16607644"/>
    <s v="FCYT"/>
    <n v="818"/>
    <s v="005I"/>
    <s v="GRUPO-B1"/>
    <s v="Sistemas informáticos"/>
    <s v="GI"/>
    <s v="GRUPO DE INFORMÁTICA"/>
    <s v="005I"/>
    <s v="GRUPO DE INFORMÁTICA DE SISTEMAS INFORMÁTICOS"/>
    <s v="GRUPO-B1"/>
    <s v="Grupo de Informática de Sistemas informáticos"/>
    <s v="1S"/>
    <n v="16607644"/>
    <s v="IBÁÑEZ"/>
    <s v="SÁENZ LÓPEZ"/>
    <s v="MARÍA JOSÉ"/>
    <s v="maibansa"/>
    <s v="maria-jose.ibanez@unirioja.es"/>
    <n v="4.2"/>
    <m/>
    <x v="1"/>
    <n v="532"/>
    <s v="LABORAL DOCENTE-ASOCIADO"/>
    <s v="P04"/>
    <s v="TIEMPO PARCIAL (4+4 HORAS)"/>
    <s v="2016-09-15 00:00:00.0"/>
    <s v="2019-09-14 00:00:00.0"/>
    <s v="PI101125"/>
    <s v="PROFESOR ASOCIADO"/>
    <s v="R111"/>
    <x v="7"/>
    <n v="75"/>
    <s v="CIENCIA DE LA COMPUTACIÓN E INTELIGENCIA ARTIFICIA"/>
  </r>
  <r>
    <x v="15"/>
    <n v="16628965"/>
    <s v="FCYT"/>
    <n v="818"/>
    <s v="005I"/>
    <s v="GRUPO-B2"/>
    <s v="Sistemas informáticos"/>
    <s v="GI"/>
    <s v="GRUPO DE INFORMÁTICA"/>
    <s v="005I"/>
    <s v="GRUPO DE INFORMÁTICA DE SISTEMAS INFORMÁTICOS"/>
    <s v="GRUPO-B2"/>
    <s v="Grupo de Informática de Sistemas informáticos"/>
    <s v="1S"/>
    <n v="16628965"/>
    <s v="CASADO"/>
    <s v="GARCÍA"/>
    <s v="ÁNGELA"/>
    <s v="ancasag"/>
    <s v="angela.casado@alum.unirioja.es"/>
    <n v="4.2"/>
    <m/>
    <x v="1"/>
    <n v="536"/>
    <s v="PROFESOR INTERINO"/>
    <s v="P04"/>
    <s v="TIEMPO PARCIAL (4+4 HORAS)"/>
    <s v="2018-09-17 00:00:00.0"/>
    <s v="2019-02-28 00:00:00.0"/>
    <s v="PI101273"/>
    <s v="PROFESOR CONTRATADO INTERINO"/>
    <s v="R111"/>
    <x v="7"/>
    <n v="570"/>
    <s v="LENGUAJES Y SISTEMAS INFORMÁTICOS"/>
  </r>
  <r>
    <x v="11"/>
    <n v="16570582"/>
    <s v="FCYT"/>
    <n v="819"/>
    <s v="801106G"/>
    <s v="GRUPO-A"/>
    <s v="Estructura de computadores"/>
    <s v="GG"/>
    <s v="GRUPO GRANDE"/>
    <s v="801106G"/>
    <s v="CONTENIDOS TEÓRICOS DE ESTRUCTURA DE COMPUTADORES"/>
    <s v="GRUPO-A"/>
    <s v="Grupo Grande de Estructura de computadores"/>
    <s v="2S"/>
    <n v="16570582"/>
    <s v="PÉREZ"/>
    <s v="BARRÓN"/>
    <s v="IVÁN LUIS"/>
    <s v="ivperez"/>
    <s v="ivan.perez@unirioja.es"/>
    <n v="3.6"/>
    <n v="3.6"/>
    <x v="0"/>
    <n v="534"/>
    <s v="CONTRATADO DOCTOR -TIPO 1"/>
    <s v="C01"/>
    <s v="TIEMPO COMPLETO"/>
    <s v="2015-12-23 00:00:00.0"/>
    <s v="null"/>
    <s v="LD100490"/>
    <s v="PROFESOR CONTRATADO DOCTOR TIPO 1"/>
    <s v="R109"/>
    <x v="9"/>
    <n v="785"/>
    <s v="TECNOLOGÍA ELECTRÓNICA"/>
  </r>
  <r>
    <x v="11"/>
    <n v="16570582"/>
    <s v="FCYT"/>
    <n v="819"/>
    <s v="801106I"/>
    <s v="GRUPO-A1"/>
    <s v="Estructura de computadores"/>
    <s v="GI"/>
    <s v="GRUPO DE INFORMÁTICA"/>
    <s v="801106I"/>
    <s v="PRÁCTICAS DE AULA INFORMÁTICA DE ESTRUCTURA DE COMPUTADORES"/>
    <s v="GRUPO-A1"/>
    <s v="Informática de Estructura de computadores"/>
    <s v="2S"/>
    <n v="16570582"/>
    <s v="PÉREZ"/>
    <s v="BARRÓN"/>
    <s v="IVÁN LUIS"/>
    <s v="ivperez"/>
    <s v="ivan.perez@unirioja.es"/>
    <n v="2"/>
    <n v="2"/>
    <x v="0"/>
    <n v="534"/>
    <s v="CONTRATADO DOCTOR -TIPO 1"/>
    <s v="C01"/>
    <s v="TIEMPO COMPLETO"/>
    <s v="2015-12-23 00:00:00.0"/>
    <s v="null"/>
    <s v="LD100490"/>
    <s v="PROFESOR CONTRATADO DOCTOR TIPO 1"/>
    <s v="R109"/>
    <x v="9"/>
    <n v="785"/>
    <s v="TECNOLOGÍA ELECTRÓNICA"/>
  </r>
  <r>
    <x v="11"/>
    <n v="16570582"/>
    <s v="FCYT"/>
    <n v="819"/>
    <s v="801106I"/>
    <s v="GRUPO-A2"/>
    <s v="Estructura de computadores"/>
    <s v="GI"/>
    <s v="GRUPO DE INFORMÁTICA"/>
    <s v="801106I"/>
    <s v="PRÁCTICAS DE AULA INFORMÁTICA DE ESTRUCTURA DE COMPUTADORES"/>
    <s v="GRUPO-A2"/>
    <s v="Informática de Estructura de computadores"/>
    <s v="2S"/>
    <n v="16570582"/>
    <s v="PÉREZ"/>
    <s v="BARRÓN"/>
    <s v="IVÁN LUIS"/>
    <s v="ivperez"/>
    <s v="ivan.perez@unirioja.es"/>
    <n v="2"/>
    <n v="2"/>
    <x v="0"/>
    <n v="534"/>
    <s v="CONTRATADO DOCTOR -TIPO 1"/>
    <s v="C01"/>
    <s v="TIEMPO COMPLETO"/>
    <s v="2015-12-23 00:00:00.0"/>
    <s v="null"/>
    <s v="LD100490"/>
    <s v="PROFESOR CONTRATADO DOCTOR TIPO 1"/>
    <s v="R109"/>
    <x v="9"/>
    <n v="785"/>
    <s v="TECNOLOGÍA ELECTRÓNICA"/>
  </r>
  <r>
    <x v="11"/>
    <n v="16570582"/>
    <s v="FCYT"/>
    <n v="819"/>
    <s v="801106I"/>
    <s v="GRUPO-A3"/>
    <s v="Estructura de computadores"/>
    <s v="GI"/>
    <s v="GRUPO DE INFORMÁTICA"/>
    <s v="801106I"/>
    <s v="PRÁCTICAS DE AULA INFORMÁTICA DE ESTRUCTURA DE COMPUTADORES"/>
    <s v="GRUPO-A3"/>
    <s v="Informática de Estructura de computadores"/>
    <s v="2S"/>
    <n v="16570582"/>
    <s v="PÉREZ"/>
    <s v="BARRÓN"/>
    <s v="IVÁN LUIS"/>
    <s v="ivperez"/>
    <s v="ivan.perez@unirioja.es"/>
    <n v="2"/>
    <n v="2"/>
    <x v="0"/>
    <n v="534"/>
    <s v="CONTRATADO DOCTOR -TIPO 1"/>
    <s v="C01"/>
    <s v="TIEMPO COMPLETO"/>
    <s v="2015-12-23 00:00:00.0"/>
    <s v="null"/>
    <s v="LD100490"/>
    <s v="PROFESOR CONTRATADO DOCTOR TIPO 1"/>
    <s v="R109"/>
    <x v="9"/>
    <n v="785"/>
    <s v="TECNOLOGÍA ELECTRÓNICA"/>
  </r>
  <r>
    <x v="11"/>
    <n v="16570582"/>
    <s v="FCYT"/>
    <n v="819"/>
    <s v="801106I"/>
    <s v="GRUPO-A4"/>
    <s v="Estructura de computadores"/>
    <s v="GI"/>
    <s v="GRUPO DE INFORMÁTICA"/>
    <s v="801106I"/>
    <s v="PRÁCTICAS DE AULA INFORMÁTICA DE ESTRUCTURA DE COMPUTADORES"/>
    <s v="GRUPO-A4"/>
    <s v="Informática de Estructura de computadores"/>
    <s v="2S"/>
    <n v="16570582"/>
    <s v="PÉREZ"/>
    <s v="BARRÓN"/>
    <s v="IVÁN LUIS"/>
    <s v="ivperez"/>
    <s v="ivan.perez@unirioja.es"/>
    <n v="2"/>
    <n v="2"/>
    <x v="0"/>
    <n v="534"/>
    <s v="CONTRATADO DOCTOR -TIPO 1"/>
    <s v="C01"/>
    <s v="TIEMPO COMPLETO"/>
    <s v="2015-12-23 00:00:00.0"/>
    <s v="null"/>
    <s v="LD100490"/>
    <s v="PROFESOR CONTRATADO DOCTOR TIPO 1"/>
    <s v="R109"/>
    <x v="9"/>
    <n v="785"/>
    <s v="TECNOLOGÍA ELECTRÓNICA"/>
  </r>
  <r>
    <x v="11"/>
    <n v="16570582"/>
    <s v="FCYT"/>
    <n v="819"/>
    <s v="801106R"/>
    <s v="GRUPO-A1"/>
    <s v="Estructura de computadores"/>
    <s v="GR"/>
    <s v="GRUPO REDUCIDO"/>
    <s v="801106R"/>
    <s v="EJERCIDIOS PRÁCTICOS EN GRUPO REDUCIDO DE ESTRUCTURA DE COMPUTADORES"/>
    <s v="GRUPO-A1"/>
    <s v="Grupo Reducido de Estructura de computadores"/>
    <s v="2S"/>
    <n v="16570582"/>
    <s v="PÉREZ"/>
    <s v="BARRÓN"/>
    <s v="IVÁN LUIS"/>
    <s v="ivperez"/>
    <s v="ivan.perez@unirioja.es"/>
    <n v="0.4"/>
    <n v="0.4"/>
    <x v="0"/>
    <n v="534"/>
    <s v="CONTRATADO DOCTOR -TIPO 1"/>
    <s v="C01"/>
    <s v="TIEMPO COMPLETO"/>
    <s v="2015-12-23 00:00:00.0"/>
    <s v="null"/>
    <s v="LD100490"/>
    <s v="PROFESOR CONTRATADO DOCTOR TIPO 1"/>
    <s v="R109"/>
    <x v="9"/>
    <n v="785"/>
    <s v="TECNOLOGÍA ELECTRÓNICA"/>
  </r>
  <r>
    <x v="11"/>
    <n v="16570582"/>
    <s v="FCYT"/>
    <n v="819"/>
    <s v="801106R"/>
    <s v="GRUPO-A2"/>
    <s v="Estructura de computadores"/>
    <s v="GR"/>
    <s v="GRUPO REDUCIDO"/>
    <s v="801106R"/>
    <s v="EJERCIDIOS PRÁCTICOS EN GRUPO REDUCIDO DE ESTRUCTURA DE COMPUTADORES"/>
    <s v="GRUPO-A2"/>
    <s v="Grupo Reducido de Estructura de computadores"/>
    <s v="2S"/>
    <n v="16570582"/>
    <s v="PÉREZ"/>
    <s v="BARRÓN"/>
    <s v="IVÁN LUIS"/>
    <s v="ivperez"/>
    <s v="ivan.perez@unirioja.es"/>
    <n v="0.4"/>
    <n v="0.4"/>
    <x v="0"/>
    <n v="534"/>
    <s v="CONTRATADO DOCTOR -TIPO 1"/>
    <s v="C01"/>
    <s v="TIEMPO COMPLETO"/>
    <s v="2015-12-23 00:00:00.0"/>
    <s v="null"/>
    <s v="LD100490"/>
    <s v="PROFESOR CONTRATADO DOCTOR TIPO 1"/>
    <s v="R109"/>
    <x v="9"/>
    <n v="785"/>
    <s v="TECNOLOGÍA ELECTRÓNICA"/>
  </r>
  <r>
    <x v="11"/>
    <n v="16570582"/>
    <s v="FCYT"/>
    <n v="819"/>
    <s v="801106R"/>
    <s v="GRUPO-A3"/>
    <s v="Estructura de computadores"/>
    <s v="GR"/>
    <s v="GRUPO REDUCIDO"/>
    <s v="801106R"/>
    <s v="EJERCIDIOS PRÁCTICOS EN GRUPO REDUCIDO DE ESTRUCTURA DE COMPUTADORES"/>
    <s v="GRUPO-A3"/>
    <s v="Grupo Reducido de Estructura de computadores"/>
    <s v="2S"/>
    <n v="16570582"/>
    <s v="PÉREZ"/>
    <s v="BARRÓN"/>
    <s v="IVÁN LUIS"/>
    <s v="ivperez"/>
    <s v="ivan.perez@unirioja.es"/>
    <n v="0.4"/>
    <n v="0.4"/>
    <x v="0"/>
    <n v="534"/>
    <s v="CONTRATADO DOCTOR -TIPO 1"/>
    <s v="C01"/>
    <s v="TIEMPO COMPLETO"/>
    <s v="2015-12-23 00:00:00.0"/>
    <s v="null"/>
    <s v="LD100490"/>
    <s v="PROFESOR CONTRATADO DOCTOR TIPO 1"/>
    <s v="R109"/>
    <x v="9"/>
    <n v="785"/>
    <s v="TECNOLOGÍA ELECTRÓNICA"/>
  </r>
  <r>
    <x v="11"/>
    <n v="16570582"/>
    <s v="FCYT"/>
    <n v="819"/>
    <s v="801106R"/>
    <s v="GRUPO-A4"/>
    <s v="Estructura de computadores"/>
    <s v="GR"/>
    <s v="GRUPO REDUCIDO"/>
    <s v="801106R"/>
    <s v="EJERCIDIOS PRÁCTICOS EN GRUPO REDUCIDO DE ESTRUCTURA DE COMPUTADORES"/>
    <s v="GRUPO-A4"/>
    <s v="Grupo Reducido de Estructura de computadores"/>
    <s v="2S"/>
    <n v="16570582"/>
    <s v="PÉREZ"/>
    <s v="BARRÓN"/>
    <s v="IVÁN LUIS"/>
    <s v="ivperez"/>
    <s v="ivan.perez@unirioja.es"/>
    <n v="0.4"/>
    <n v="0.4"/>
    <x v="0"/>
    <n v="534"/>
    <s v="CONTRATADO DOCTOR -TIPO 1"/>
    <s v="C01"/>
    <s v="TIEMPO COMPLETO"/>
    <s v="2015-12-23 00:00:00.0"/>
    <s v="null"/>
    <s v="LD100490"/>
    <s v="PROFESOR CONTRATADO DOCTOR TIPO 1"/>
    <s v="R109"/>
    <x v="9"/>
    <n v="785"/>
    <s v="TECNOLOGÍA ELECTRÓNICA"/>
  </r>
  <r>
    <x v="15"/>
    <n v="16570582"/>
    <s v="FCYT"/>
    <n v="819"/>
    <s v="801106G"/>
    <s v="GRUPO-A"/>
    <s v="Estructura de computadores"/>
    <s v="GG"/>
    <s v="GRUPO GRANDE"/>
    <s v="801106G"/>
    <s v="CONTENIDOS TEÓRICOS DE ESTRUCTURA DE COMPUTADORES"/>
    <s v="GRUPO-A"/>
    <s v="Grupo Grande de Estructura de computadores"/>
    <s v="2S"/>
    <n v="16570582"/>
    <s v="PÉREZ"/>
    <s v="BARRÓN"/>
    <s v="IVÁN LUIS"/>
    <s v="ivperez"/>
    <s v="ivan.perez@unirioja.es"/>
    <n v="3.6"/>
    <m/>
    <x v="0"/>
    <n v="534"/>
    <s v="CONTRATADO DOCTOR -TIPO 1"/>
    <s v="C01"/>
    <s v="TIEMPO COMPLETO"/>
    <s v="2015-12-23 00:00:00.0"/>
    <s v="null"/>
    <s v="LD100490"/>
    <s v="PROFESOR CONTRATADO DOCTOR TIPO 1"/>
    <s v="R109"/>
    <x v="9"/>
    <n v="785"/>
    <s v="TECNOLOGÍA ELECTRÓNICA"/>
  </r>
  <r>
    <x v="15"/>
    <n v="16570582"/>
    <s v="FCYT"/>
    <n v="819"/>
    <s v="801106I"/>
    <s v="GRUPO-A1"/>
    <s v="Estructura de computadores"/>
    <s v="GI"/>
    <s v="GRUPO DE INFORMÁTICA"/>
    <s v="801106I"/>
    <s v="PRÁCTICAS DE AULA INFORMÁTICA DE ESTRUCTURA DE COMPUTADORES"/>
    <s v="GRUPO-A1"/>
    <s v="Informática de Estructura de computadores"/>
    <s v="2S"/>
    <n v="16570582"/>
    <s v="PÉREZ"/>
    <s v="BARRÓN"/>
    <s v="IVÁN LUIS"/>
    <s v="ivperez"/>
    <s v="ivan.perez@unirioja.es"/>
    <n v="2"/>
    <m/>
    <x v="0"/>
    <n v="534"/>
    <s v="CONTRATADO DOCTOR -TIPO 1"/>
    <s v="C01"/>
    <s v="TIEMPO COMPLETO"/>
    <s v="2015-12-23 00:00:00.0"/>
    <s v="null"/>
    <s v="LD100490"/>
    <s v="PROFESOR CONTRATADO DOCTOR TIPO 1"/>
    <s v="R109"/>
    <x v="9"/>
    <n v="785"/>
    <s v="TECNOLOGÍA ELECTRÓNICA"/>
  </r>
  <r>
    <x v="15"/>
    <n v="16570582"/>
    <s v="FCYT"/>
    <n v="819"/>
    <s v="801106I"/>
    <s v="GRUPO-A2"/>
    <s v="Estructura de computadores"/>
    <s v="GI"/>
    <s v="GRUPO DE INFORMÁTICA"/>
    <s v="801106I"/>
    <s v="PRÁCTICAS DE AULA INFORMÁTICA DE ESTRUCTURA DE COMPUTADORES"/>
    <s v="GRUPO-A2"/>
    <s v="Informática de Estructura de computadores"/>
    <s v="2S"/>
    <n v="16570582"/>
    <s v="PÉREZ"/>
    <s v="BARRÓN"/>
    <s v="IVÁN LUIS"/>
    <s v="ivperez"/>
    <s v="ivan.perez@unirioja.es"/>
    <n v="2"/>
    <m/>
    <x v="0"/>
    <n v="534"/>
    <s v="CONTRATADO DOCTOR -TIPO 1"/>
    <s v="C01"/>
    <s v="TIEMPO COMPLETO"/>
    <s v="2015-12-23 00:00:00.0"/>
    <s v="null"/>
    <s v="LD100490"/>
    <s v="PROFESOR CONTRATADO DOCTOR TIPO 1"/>
    <s v="R109"/>
    <x v="9"/>
    <n v="785"/>
    <s v="TECNOLOGÍA ELECTRÓNICA"/>
  </r>
  <r>
    <x v="15"/>
    <n v="16570582"/>
    <s v="FCYT"/>
    <n v="819"/>
    <s v="801106I"/>
    <s v="GRUPO-A3"/>
    <s v="Estructura de computadores"/>
    <s v="GI"/>
    <s v="GRUPO DE INFORMÁTICA"/>
    <s v="801106I"/>
    <s v="PRÁCTICAS DE AULA INFORMÁTICA DE ESTRUCTURA DE COMPUTADORES"/>
    <s v="GRUPO-A3"/>
    <s v="Informática de Estructura de computadores"/>
    <s v="2S"/>
    <n v="16570582"/>
    <s v="PÉREZ"/>
    <s v="BARRÓN"/>
    <s v="IVÁN LUIS"/>
    <s v="ivperez"/>
    <s v="ivan.perez@unirioja.es"/>
    <n v="2"/>
    <m/>
    <x v="0"/>
    <n v="534"/>
    <s v="CONTRATADO DOCTOR -TIPO 1"/>
    <s v="C01"/>
    <s v="TIEMPO COMPLETO"/>
    <s v="2015-12-23 00:00:00.0"/>
    <s v="null"/>
    <s v="LD100490"/>
    <s v="PROFESOR CONTRATADO DOCTOR TIPO 1"/>
    <s v="R109"/>
    <x v="9"/>
    <n v="785"/>
    <s v="TECNOLOGÍA ELECTRÓNICA"/>
  </r>
  <r>
    <x v="15"/>
    <n v="16570582"/>
    <s v="FCYT"/>
    <n v="819"/>
    <s v="801106I"/>
    <s v="GRUPO-A4"/>
    <s v="Estructura de computadores"/>
    <s v="GI"/>
    <s v="GRUPO DE INFORMÁTICA"/>
    <s v="801106I"/>
    <s v="PRÁCTICAS DE AULA INFORMÁTICA DE ESTRUCTURA DE COMPUTADORES"/>
    <s v="GRUPO-A4"/>
    <s v="Informática de Estructura de computadores"/>
    <s v="2S"/>
    <n v="16570582"/>
    <s v="PÉREZ"/>
    <s v="BARRÓN"/>
    <s v="IVÁN LUIS"/>
    <s v="ivperez"/>
    <s v="ivan.perez@unirioja.es"/>
    <n v="2"/>
    <m/>
    <x v="0"/>
    <n v="534"/>
    <s v="CONTRATADO DOCTOR -TIPO 1"/>
    <s v="C01"/>
    <s v="TIEMPO COMPLETO"/>
    <s v="2015-12-23 00:00:00.0"/>
    <s v="null"/>
    <s v="LD100490"/>
    <s v="PROFESOR CONTRATADO DOCTOR TIPO 1"/>
    <s v="R109"/>
    <x v="9"/>
    <n v="785"/>
    <s v="TECNOLOGÍA ELECTRÓNICA"/>
  </r>
  <r>
    <x v="15"/>
    <n v="16570582"/>
    <s v="FCYT"/>
    <n v="819"/>
    <s v="801106R"/>
    <s v="GRUPO-A1"/>
    <s v="Estructura de computadores"/>
    <s v="GR"/>
    <s v="GRUPO REDUCIDO"/>
    <s v="801106R"/>
    <s v="EJERCIDIOS PRÁCTICOS EN GRUPO REDUCIDO DE ESTRUCTURA DE COMPUTADORES"/>
    <s v="GRUPO-A1"/>
    <s v="Grupo Reducido de Estructura de computadores"/>
    <s v="2S"/>
    <n v="16570582"/>
    <s v="PÉREZ"/>
    <s v="BARRÓN"/>
    <s v="IVÁN LUIS"/>
    <s v="ivperez"/>
    <s v="ivan.perez@unirioja.es"/>
    <n v="0.4"/>
    <m/>
    <x v="0"/>
    <n v="534"/>
    <s v="CONTRATADO DOCTOR -TIPO 1"/>
    <s v="C01"/>
    <s v="TIEMPO COMPLETO"/>
    <s v="2015-12-23 00:00:00.0"/>
    <s v="null"/>
    <s v="LD100490"/>
    <s v="PROFESOR CONTRATADO DOCTOR TIPO 1"/>
    <s v="R109"/>
    <x v="9"/>
    <n v="785"/>
    <s v="TECNOLOGÍA ELECTRÓNICA"/>
  </r>
  <r>
    <x v="15"/>
    <n v="16570582"/>
    <s v="FCYT"/>
    <n v="819"/>
    <s v="801106R"/>
    <s v="GRUPO-A2"/>
    <s v="Estructura de computadores"/>
    <s v="GR"/>
    <s v="GRUPO REDUCIDO"/>
    <s v="801106R"/>
    <s v="EJERCIDIOS PRÁCTICOS EN GRUPO REDUCIDO DE ESTRUCTURA DE COMPUTADORES"/>
    <s v="GRUPO-A2"/>
    <s v="Grupo Reducido de Estructura de computadores"/>
    <s v="2S"/>
    <n v="16570582"/>
    <s v="PÉREZ"/>
    <s v="BARRÓN"/>
    <s v="IVÁN LUIS"/>
    <s v="ivperez"/>
    <s v="ivan.perez@unirioja.es"/>
    <n v="0.4"/>
    <m/>
    <x v="0"/>
    <n v="534"/>
    <s v="CONTRATADO DOCTOR -TIPO 1"/>
    <s v="C01"/>
    <s v="TIEMPO COMPLETO"/>
    <s v="2015-12-23 00:00:00.0"/>
    <s v="null"/>
    <s v="LD100490"/>
    <s v="PROFESOR CONTRATADO DOCTOR TIPO 1"/>
    <s v="R109"/>
    <x v="9"/>
    <n v="785"/>
    <s v="TECNOLOGÍA ELECTRÓNICA"/>
  </r>
  <r>
    <x v="15"/>
    <n v="16570582"/>
    <s v="FCYT"/>
    <n v="819"/>
    <s v="801106R"/>
    <s v="GRUPO-A3"/>
    <s v="Estructura de computadores"/>
    <s v="GR"/>
    <s v="GRUPO REDUCIDO"/>
    <s v="801106R"/>
    <s v="EJERCIDIOS PRÁCTICOS EN GRUPO REDUCIDO DE ESTRUCTURA DE COMPUTADORES"/>
    <s v="GRUPO-A3"/>
    <s v="Grupo Reducido de Estructura de computadores"/>
    <s v="2S"/>
    <n v="16570582"/>
    <s v="PÉREZ"/>
    <s v="BARRÓN"/>
    <s v="IVÁN LUIS"/>
    <s v="ivperez"/>
    <s v="ivan.perez@unirioja.es"/>
    <n v="0.4"/>
    <m/>
    <x v="0"/>
    <n v="534"/>
    <s v="CONTRATADO DOCTOR -TIPO 1"/>
    <s v="C01"/>
    <s v="TIEMPO COMPLETO"/>
    <s v="2015-12-23 00:00:00.0"/>
    <s v="null"/>
    <s v="LD100490"/>
    <s v="PROFESOR CONTRATADO DOCTOR TIPO 1"/>
    <s v="R109"/>
    <x v="9"/>
    <n v="785"/>
    <s v="TECNOLOGÍA ELECTRÓNICA"/>
  </r>
  <r>
    <x v="15"/>
    <n v="16570582"/>
    <s v="FCYT"/>
    <n v="819"/>
    <s v="801106R"/>
    <s v="GRUPO-A4"/>
    <s v="Estructura de computadores"/>
    <s v="GR"/>
    <s v="GRUPO REDUCIDO"/>
    <s v="801106R"/>
    <s v="EJERCIDIOS PRÁCTICOS EN GRUPO REDUCIDO DE ESTRUCTURA DE COMPUTADORES"/>
    <s v="GRUPO-A4"/>
    <s v="Grupo Reducido de Estructura de computadores"/>
    <s v="2S"/>
    <n v="16570582"/>
    <s v="PÉREZ"/>
    <s v="BARRÓN"/>
    <s v="IVÁN LUIS"/>
    <s v="ivperez"/>
    <s v="ivan.perez@unirioja.es"/>
    <n v="0.4"/>
    <m/>
    <x v="0"/>
    <n v="534"/>
    <s v="CONTRATADO DOCTOR -TIPO 1"/>
    <s v="C01"/>
    <s v="TIEMPO COMPLETO"/>
    <s v="2015-12-23 00:00:00.0"/>
    <s v="null"/>
    <s v="LD100490"/>
    <s v="PROFESOR CONTRATADO DOCTOR TIPO 1"/>
    <s v="R109"/>
    <x v="9"/>
    <n v="785"/>
    <s v="TECNOLOGÍA ELECTRÓNICA"/>
  </r>
  <r>
    <x v="11"/>
    <n v="16622450"/>
    <s v="FCYT"/>
    <n v="820"/>
    <s v="008G"/>
    <s v="GRUPO-A"/>
    <s v="Tecnología de la programación"/>
    <s v="GG"/>
    <s v="GRUPO GRANDE"/>
    <s v="008G"/>
    <s v="GRUPO GRANDE DE TECNOLOGIA DE LA PROGRAMACIÓN"/>
    <s v="GRUPO-A"/>
    <s v="Grupo Grande de TECNOLOGIA DE LA PROGRAMACIÓN"/>
    <s v="2S"/>
    <n v="16622450"/>
    <s v="DIVASÓN"/>
    <s v="MALLAGARAY"/>
    <s v="JOSE"/>
    <s v="jodivaso"/>
    <s v="jose.divason@unirioja.es"/>
    <n v="3.2"/>
    <n v="3.2"/>
    <x v="1"/>
    <n v="536"/>
    <s v="PROFESOR INTERINO"/>
    <s v="C01"/>
    <s v="TIEMPO COMPLETO"/>
    <s v="2017-09-15 00:00:00.0"/>
    <s v="null"/>
    <s v="PI101270"/>
    <s v="PROFESOR CONTRATADO INTERINO"/>
    <s v="R111"/>
    <x v="7"/>
    <n v="75"/>
    <s v="CIENCIA DE LA COMPUTACIÓN E INTELIGENCIA ARTIFICIA"/>
  </r>
  <r>
    <x v="11"/>
    <n v="16628965"/>
    <s v="FCYT"/>
    <n v="820"/>
    <s v="008G"/>
    <s v="GRUPO-B"/>
    <s v="Tecnología de la programación"/>
    <s v="GG"/>
    <s v="GRUPO GRANDE"/>
    <s v="008G"/>
    <s v="GRUPO GRANDE DE TECNOLOGIA DE LA PROGRAMACIÓN"/>
    <s v="GRUPO-B"/>
    <s v="Grupo Grande de TECNOLOGIA DE LA PROGRAMACIÓN"/>
    <s v="2S"/>
    <n v="16628965"/>
    <s v="CASADO"/>
    <s v="GARCÍA"/>
    <s v="ÁNGELA"/>
    <s v="ancasag"/>
    <s v="angela.casado@alum.unirioja.es"/>
    <n v="0.6"/>
    <n v="0.6"/>
    <x v="1"/>
    <n v="536"/>
    <s v="PROFESOR INTERINO"/>
    <s v="P04"/>
    <s v="TIEMPO PARCIAL (4+4 HORAS)"/>
    <s v="2018-09-17 00:00:00.0"/>
    <s v="2019-02-28 00:00:00.0"/>
    <s v="PI101273"/>
    <s v="PROFESOR CONTRATADO INTERINO"/>
    <s v="R111"/>
    <x v="7"/>
    <n v="570"/>
    <s v="LENGUAJES Y SISTEMAS INFORMÁTICOS"/>
  </r>
  <r>
    <x v="11"/>
    <n v="16635790"/>
    <s v="FCYT"/>
    <n v="820"/>
    <s v="008G"/>
    <s v="GRUPO-B"/>
    <s v="Tecnología de la programación"/>
    <s v="GG"/>
    <s v="GRUPO GRANDE"/>
    <s v="008G"/>
    <s v="GRUPO GRANDE DE TECNOLOGIA DE LA PROGRAMACIÓN"/>
    <s v="GRUPO-B"/>
    <s v="Grupo Grande de TECNOLOGIA DE LA PROGRAMACIÓN"/>
    <s v="2S"/>
    <n v="16635790"/>
    <s v="PÉREZ-ARADROS"/>
    <s v="MARTÍNEZ"/>
    <s v="IVÁN"/>
    <s v="ivpereza"/>
    <s v="ivan.perez-aradros@unirioja.es"/>
    <n v="2.6"/>
    <n v="2.6"/>
    <x v="1"/>
    <n v="536"/>
    <s v="PROFESOR INTERINO"/>
    <s v="P04"/>
    <s v="TIEMPO PARCIAL (4+4 HORAS)"/>
    <s v="2019-03-04 00:00:00.0"/>
    <s v="2019-09-14 00:00:00.0"/>
    <s v="PI101273"/>
    <s v="PROFESOR CONTRATADO INTERINO"/>
    <s v="R111"/>
    <x v="7"/>
    <n v="570"/>
    <s v="LENGUAJES Y SISTEMAS INFORMÁTICOS"/>
  </r>
  <r>
    <x v="11"/>
    <n v="16622450"/>
    <s v="FCYT"/>
    <n v="820"/>
    <s v="008I"/>
    <s v="GRUPO-A1"/>
    <s v="Tecnología de la programación"/>
    <s v="GI"/>
    <s v="GRUPO DE INFORMÁTICA"/>
    <s v="008I"/>
    <s v="GRUPO DE INFORMÁTICA DE TECNOLOGIA DE LA PROGRAMACIÓN"/>
    <s v="GRUPO-A1"/>
    <s v="Grupo de Informática de Tecnología de la programación"/>
    <s v="2S"/>
    <n v="16622450"/>
    <s v="DIVASÓN"/>
    <s v="MALLAGARAY"/>
    <s v="JOSE"/>
    <s v="jodivaso"/>
    <s v="jose.divason@unirioja.es"/>
    <n v="2.8"/>
    <n v="2.8"/>
    <x v="1"/>
    <n v="536"/>
    <s v="PROFESOR INTERINO"/>
    <s v="C01"/>
    <s v="TIEMPO COMPLETO"/>
    <s v="2017-09-15 00:00:00.0"/>
    <s v="null"/>
    <s v="PI101270"/>
    <s v="PROFESOR CONTRATADO INTERINO"/>
    <s v="R111"/>
    <x v="7"/>
    <n v="75"/>
    <s v="CIENCIA DE LA COMPUTACIÓN E INTELIGENCIA ARTIFICIA"/>
  </r>
  <r>
    <x v="11"/>
    <n v="30496784"/>
    <s v="FCYT"/>
    <n v="820"/>
    <s v="008I"/>
    <s v="GRUPO-A2"/>
    <s v="Tecnología de la programación"/>
    <s v="GI"/>
    <s v="GRUPO DE INFORMÁTICA"/>
    <s v="008I"/>
    <s v="GRUPO DE INFORMÁTICA DE TECNOLOGIA DE LA PROGRAMACIÓN"/>
    <s v="GRUPO-A2"/>
    <s v="Grupo de Informática de Tecnología de la programación"/>
    <s v="2S"/>
    <n v="30496784"/>
    <s v="RODRÍGUEZ"/>
    <s v="PRIEGO"/>
    <s v="EMILIO"/>
    <s v="emrodrig"/>
    <s v="emilio.rodriguez@unirioja.es"/>
    <n v="2.8"/>
    <n v="2.8"/>
    <x v="1"/>
    <n v="532"/>
    <s v="LABORAL DOCENTE-ASOCIADO"/>
    <s v="P06"/>
    <s v="TIEMPO PARCIAL (6+6 HORAS)"/>
    <s v="2016-09-15 00:00:00.0"/>
    <s v="2019-09-14 00:00:00.0"/>
    <s v="PI101124"/>
    <s v="PROFESOR ASOCIADO"/>
    <s v="R111"/>
    <x v="7"/>
    <n v="75"/>
    <s v="CIENCIA DE LA COMPUTACIÓN E INTELIGENCIA ARTIFICIA"/>
  </r>
  <r>
    <x v="11"/>
    <n v="77566977"/>
    <s v="FCYT"/>
    <n v="820"/>
    <s v="008I"/>
    <s v="GRUPO-A3"/>
    <s v="Tecnología de la programación"/>
    <s v="GI"/>
    <s v="GRUPO DE INFORMÁTICA"/>
    <s v="008I"/>
    <s v="GRUPO DE INFORMÁTICA DE TECNOLOGIA DE LA PROGRAMACIÓN"/>
    <s v="GRUPO-A3"/>
    <s v="Grupo de Informática de Tecnología de la programación"/>
    <s v="2S"/>
    <n v="77566977"/>
    <s v="LÓPEZ"/>
    <s v="GÓMEZ"/>
    <s v="ROSARIO"/>
    <s v="rolopez"/>
    <s v="rosario.lopez@unirioja.es"/>
    <n v="2.8"/>
    <n v="2.8"/>
    <x v="1"/>
    <n v="532"/>
    <s v="LABORAL DOCENTE-ASOCIADO"/>
    <s v="P05"/>
    <s v="TIEMPO PARCIAL (5+5 HORAS)"/>
    <s v="2018-09-17 00:00:00.0"/>
    <s v="2019-09-14 00:00:00.0"/>
    <s v="PI101387"/>
    <s v="PROFESOR ASOCIADO"/>
    <s v="R111"/>
    <x v="7"/>
    <n v="570"/>
    <s v="LENGUAJES Y SISTEMAS INFORMÁTICOS"/>
  </r>
  <r>
    <x v="11"/>
    <n v="16628965"/>
    <s v="FCYT"/>
    <n v="820"/>
    <s v="008I"/>
    <s v="GRUPO-B1"/>
    <s v="Tecnología de la programación"/>
    <s v="GI"/>
    <s v="GRUPO DE INFORMÁTICA"/>
    <s v="008I"/>
    <s v="GRUPO DE INFORMÁTICA DE TECNOLOGIA DE LA PROGRAMACIÓN"/>
    <s v="GRUPO-B1"/>
    <s v="Grupo de Informática de Tecnología de la programación"/>
    <s v="2S"/>
    <n v="16628965"/>
    <s v="CASADO"/>
    <s v="GARCÍA"/>
    <s v="ÁNGELA"/>
    <s v="ancasag"/>
    <s v="angela.casado@alum.unirioja.es"/>
    <n v="0.4"/>
    <n v="0.4"/>
    <x v="1"/>
    <n v="536"/>
    <s v="PROFESOR INTERINO"/>
    <s v="P04"/>
    <s v="TIEMPO PARCIAL (4+4 HORAS)"/>
    <s v="2018-09-17 00:00:00.0"/>
    <s v="2019-02-28 00:00:00.0"/>
    <s v="PI101273"/>
    <s v="PROFESOR CONTRATADO INTERINO"/>
    <s v="R111"/>
    <x v="7"/>
    <n v="570"/>
    <s v="LENGUAJES Y SISTEMAS INFORMÁTICOS"/>
  </r>
  <r>
    <x v="11"/>
    <n v="16635790"/>
    <s v="FCYT"/>
    <n v="820"/>
    <s v="008I"/>
    <s v="GRUPO-B1"/>
    <s v="Tecnología de la programación"/>
    <s v="GI"/>
    <s v="GRUPO DE INFORMÁTICA"/>
    <s v="008I"/>
    <s v="GRUPO DE INFORMÁTICA DE TECNOLOGIA DE LA PROGRAMACIÓN"/>
    <s v="GRUPO-B1"/>
    <s v="Grupo de Informática de Tecnología de la programación"/>
    <s v="2S"/>
    <n v="16635790"/>
    <s v="PÉREZ-ARADROS"/>
    <s v="MARTÍNEZ"/>
    <s v="IVÁN"/>
    <s v="ivpereza"/>
    <s v="ivan.perez-aradros@unirioja.es"/>
    <n v="2.4"/>
    <n v="2.4"/>
    <x v="1"/>
    <n v="536"/>
    <s v="PROFESOR INTERINO"/>
    <s v="P04"/>
    <s v="TIEMPO PARCIAL (4+4 HORAS)"/>
    <s v="2019-03-04 00:00:00.0"/>
    <s v="2019-09-14 00:00:00.0"/>
    <s v="PI101273"/>
    <s v="PROFESOR CONTRATADO INTERINO"/>
    <s v="R111"/>
    <x v="7"/>
    <n v="570"/>
    <s v="LENGUAJES Y SISTEMAS INFORMÁTICOS"/>
  </r>
  <r>
    <x v="11"/>
    <n v="30496784"/>
    <s v="FCYT"/>
    <n v="820"/>
    <s v="008I"/>
    <s v="GRUPO-B2"/>
    <s v="Tecnología de la programación"/>
    <s v="GI"/>
    <s v="GRUPO DE INFORMÁTICA"/>
    <s v="008I"/>
    <s v="GRUPO DE INFORMÁTICA DE TECNOLOGIA DE LA PROGRAMACIÓN"/>
    <s v="GRUPO-B2"/>
    <s v="Grupo de Informática de Tecnología de la programación"/>
    <s v="2S"/>
    <n v="30496784"/>
    <s v="RODRÍGUEZ"/>
    <s v="PRIEGO"/>
    <s v="EMILIO"/>
    <s v="emrodrig"/>
    <s v="emilio.rodriguez@unirioja.es"/>
    <n v="2.8"/>
    <n v="2.8"/>
    <x v="1"/>
    <n v="532"/>
    <s v="LABORAL DOCENTE-ASOCIADO"/>
    <s v="P06"/>
    <s v="TIEMPO PARCIAL (6+6 HORAS)"/>
    <s v="2016-09-15 00:00:00.0"/>
    <s v="2019-09-14 00:00:00.0"/>
    <s v="PI101124"/>
    <s v="PROFESOR ASOCIADO"/>
    <s v="R111"/>
    <x v="7"/>
    <n v="75"/>
    <s v="CIENCIA DE LA COMPUTACIÓN E INTELIGENCIA ARTIFICIA"/>
  </r>
  <r>
    <x v="15"/>
    <n v="16622450"/>
    <s v="FCYT"/>
    <n v="820"/>
    <s v="008G"/>
    <s v="GRUPO-A"/>
    <s v="Tecnología de la programación"/>
    <s v="GG"/>
    <s v="GRUPO GRANDE"/>
    <s v="008G"/>
    <s v="GRUPO GRANDE DE TECNOLOGIA DE LA PROGRAMACIÓN"/>
    <s v="GRUPO-A"/>
    <s v="Grupo Grande de TECNOLOGIA DE LA PROGRAMACIÓN"/>
    <s v="2S"/>
    <n v="16622450"/>
    <s v="DIVASÓN"/>
    <s v="MALLAGARAY"/>
    <s v="JOSE"/>
    <s v="jodivaso"/>
    <s v="jose.divason@unirioja.es"/>
    <n v="3.2"/>
    <m/>
    <x v="1"/>
    <n v="536"/>
    <s v="PROFESOR INTERINO"/>
    <s v="C01"/>
    <s v="TIEMPO COMPLETO"/>
    <s v="2017-09-15 00:00:00.0"/>
    <s v="null"/>
    <s v="PI101270"/>
    <s v="PROFESOR CONTRATADO INTERINO"/>
    <s v="R111"/>
    <x v="7"/>
    <n v="75"/>
    <s v="CIENCIA DE LA COMPUTACIÓN E INTELIGENCIA ARTIFICIA"/>
  </r>
  <r>
    <x v="15"/>
    <n v="16628965"/>
    <s v="FCYT"/>
    <n v="820"/>
    <s v="008G"/>
    <s v="GRUPO-B"/>
    <s v="Tecnología de la programación"/>
    <s v="GG"/>
    <s v="GRUPO GRANDE"/>
    <s v="008G"/>
    <s v="GRUPO GRANDE DE TECNOLOGIA DE LA PROGRAMACIÓN"/>
    <s v="GRUPO-B"/>
    <s v="Grupo Grande de TECNOLOGIA DE LA PROGRAMACIÓN"/>
    <s v="2S"/>
    <n v="16628965"/>
    <s v="CASADO"/>
    <s v="GARCÍA"/>
    <s v="ÁNGELA"/>
    <s v="ancasag"/>
    <s v="angela.casado@alum.unirioja.es"/>
    <n v="0.6"/>
    <m/>
    <x v="1"/>
    <n v="536"/>
    <s v="PROFESOR INTERINO"/>
    <s v="P04"/>
    <s v="TIEMPO PARCIAL (4+4 HORAS)"/>
    <s v="2018-09-17 00:00:00.0"/>
    <s v="2019-02-28 00:00:00.0"/>
    <s v="PI101273"/>
    <s v="PROFESOR CONTRATADO INTERINO"/>
    <s v="R111"/>
    <x v="7"/>
    <n v="570"/>
    <s v="LENGUAJES Y SISTEMAS INFORMÁTICOS"/>
  </r>
  <r>
    <x v="15"/>
    <n v="16635790"/>
    <s v="FCYT"/>
    <n v="820"/>
    <s v="008G"/>
    <s v="GRUPO-B"/>
    <s v="Tecnología de la programación"/>
    <s v="GG"/>
    <s v="GRUPO GRANDE"/>
    <s v="008G"/>
    <s v="GRUPO GRANDE DE TECNOLOGIA DE LA PROGRAMACIÓN"/>
    <s v="GRUPO-B"/>
    <s v="Grupo Grande de TECNOLOGIA DE LA PROGRAMACIÓN"/>
    <s v="2S"/>
    <n v="16635790"/>
    <s v="PÉREZ-ARADROS"/>
    <s v="MARTÍNEZ"/>
    <s v="IVÁN"/>
    <s v="ivpereza"/>
    <s v="ivan.perez-aradros@unirioja.es"/>
    <n v="2.6"/>
    <m/>
    <x v="1"/>
    <n v="536"/>
    <s v="PROFESOR INTERINO"/>
    <s v="P04"/>
    <s v="TIEMPO PARCIAL (4+4 HORAS)"/>
    <s v="2019-03-04 00:00:00.0"/>
    <s v="2019-09-14 00:00:00.0"/>
    <s v="PI101273"/>
    <s v="PROFESOR CONTRATADO INTERINO"/>
    <s v="R111"/>
    <x v="7"/>
    <n v="570"/>
    <s v="LENGUAJES Y SISTEMAS INFORMÁTICOS"/>
  </r>
  <r>
    <x v="15"/>
    <n v="16622450"/>
    <s v="FCYT"/>
    <n v="820"/>
    <s v="008I"/>
    <s v="GRUPO-A1"/>
    <s v="Tecnología de la programación"/>
    <s v="GI"/>
    <s v="GRUPO DE INFORMÁTICA"/>
    <s v="008I"/>
    <s v="GRUPO DE INFORMÁTICA DE TECNOLOGIA DE LA PROGRAMACIÓN"/>
    <s v="GRUPO-A1"/>
    <s v="Grupo de Informática de Tecnología de la programación"/>
    <s v="2S"/>
    <n v="16622450"/>
    <s v="DIVASÓN"/>
    <s v="MALLAGARAY"/>
    <s v="JOSE"/>
    <s v="jodivaso"/>
    <s v="jose.divason@unirioja.es"/>
    <n v="2.8"/>
    <m/>
    <x v="1"/>
    <n v="536"/>
    <s v="PROFESOR INTERINO"/>
    <s v="C01"/>
    <s v="TIEMPO COMPLETO"/>
    <s v="2017-09-15 00:00:00.0"/>
    <s v="null"/>
    <s v="PI101270"/>
    <s v="PROFESOR CONTRATADO INTERINO"/>
    <s v="R111"/>
    <x v="7"/>
    <n v="75"/>
    <s v="CIENCIA DE LA COMPUTACIÓN E INTELIGENCIA ARTIFICIA"/>
  </r>
  <r>
    <x v="15"/>
    <n v="30496784"/>
    <s v="FCYT"/>
    <n v="820"/>
    <s v="008I"/>
    <s v="GRUPO-A2"/>
    <s v="Tecnología de la programación"/>
    <s v="GI"/>
    <s v="GRUPO DE INFORMÁTICA"/>
    <s v="008I"/>
    <s v="GRUPO DE INFORMÁTICA DE TECNOLOGIA DE LA PROGRAMACIÓN"/>
    <s v="GRUPO-A2"/>
    <s v="Grupo de Informática de Tecnología de la programación"/>
    <s v="2S"/>
    <n v="30496784"/>
    <s v="RODRÍGUEZ"/>
    <s v="PRIEGO"/>
    <s v="EMILIO"/>
    <s v="emrodrig"/>
    <s v="emilio.rodriguez@unirioja.es"/>
    <n v="2.8"/>
    <m/>
    <x v="1"/>
    <n v="532"/>
    <s v="LABORAL DOCENTE-ASOCIADO"/>
    <s v="P06"/>
    <s v="TIEMPO PARCIAL (6+6 HORAS)"/>
    <s v="2016-09-15 00:00:00.0"/>
    <s v="2019-09-14 00:00:00.0"/>
    <s v="PI101124"/>
    <s v="PROFESOR ASOCIADO"/>
    <s v="R111"/>
    <x v="7"/>
    <n v="75"/>
    <s v="CIENCIA DE LA COMPUTACIÓN E INTELIGENCIA ARTIFICIA"/>
  </r>
  <r>
    <x v="15"/>
    <n v="77566977"/>
    <s v="FCYT"/>
    <n v="820"/>
    <s v="008I"/>
    <s v="GRUPO-A3"/>
    <s v="Tecnología de la programación"/>
    <s v="GI"/>
    <s v="GRUPO DE INFORMÁTICA"/>
    <s v="008I"/>
    <s v="GRUPO DE INFORMÁTICA DE TECNOLOGIA DE LA PROGRAMACIÓN"/>
    <s v="GRUPO-A3"/>
    <s v="Grupo de Informática de Tecnología de la programación"/>
    <s v="2S"/>
    <n v="77566977"/>
    <s v="LÓPEZ"/>
    <s v="GÓMEZ"/>
    <s v="ROSARIO"/>
    <s v="rolopez"/>
    <s v="rosario.lopez@unirioja.es"/>
    <n v="2.8"/>
    <m/>
    <x v="1"/>
    <n v="532"/>
    <s v="LABORAL DOCENTE-ASOCIADO"/>
    <s v="P05"/>
    <s v="TIEMPO PARCIAL (5+5 HORAS)"/>
    <s v="2018-09-17 00:00:00.0"/>
    <s v="2019-09-14 00:00:00.0"/>
    <s v="PI101387"/>
    <s v="PROFESOR ASOCIADO"/>
    <s v="R111"/>
    <x v="7"/>
    <n v="570"/>
    <s v="LENGUAJES Y SISTEMAS INFORMÁTICOS"/>
  </r>
  <r>
    <x v="15"/>
    <n v="16628965"/>
    <s v="FCYT"/>
    <n v="820"/>
    <s v="008I"/>
    <s v="GRUPO-B1"/>
    <s v="Tecnología de la programación"/>
    <s v="GI"/>
    <s v="GRUPO DE INFORMÁTICA"/>
    <s v="008I"/>
    <s v="GRUPO DE INFORMÁTICA DE TECNOLOGIA DE LA PROGRAMACIÓN"/>
    <s v="GRUPO-B1"/>
    <s v="Grupo de Informática de Tecnología de la programación"/>
    <s v="2S"/>
    <n v="16628965"/>
    <s v="CASADO"/>
    <s v="GARCÍA"/>
    <s v="ÁNGELA"/>
    <s v="ancasag"/>
    <s v="angela.casado@alum.unirioja.es"/>
    <n v="0.4"/>
    <m/>
    <x v="1"/>
    <n v="536"/>
    <s v="PROFESOR INTERINO"/>
    <s v="P04"/>
    <s v="TIEMPO PARCIAL (4+4 HORAS)"/>
    <s v="2018-09-17 00:00:00.0"/>
    <s v="2019-02-28 00:00:00.0"/>
    <s v="PI101273"/>
    <s v="PROFESOR CONTRATADO INTERINO"/>
    <s v="R111"/>
    <x v="7"/>
    <n v="570"/>
    <s v="LENGUAJES Y SISTEMAS INFORMÁTICOS"/>
  </r>
  <r>
    <x v="15"/>
    <n v="16635790"/>
    <s v="FCYT"/>
    <n v="820"/>
    <s v="008I"/>
    <s v="GRUPO-B1"/>
    <s v="Tecnología de la programación"/>
    <s v="GI"/>
    <s v="GRUPO DE INFORMÁTICA"/>
    <s v="008I"/>
    <s v="GRUPO DE INFORMÁTICA DE TECNOLOGIA DE LA PROGRAMACIÓN"/>
    <s v="GRUPO-B1"/>
    <s v="Grupo de Informática de Tecnología de la programación"/>
    <s v="2S"/>
    <n v="16635790"/>
    <s v="PÉREZ-ARADROS"/>
    <s v="MARTÍNEZ"/>
    <s v="IVÁN"/>
    <s v="ivpereza"/>
    <s v="ivan.perez-aradros@unirioja.es"/>
    <n v="2.4"/>
    <m/>
    <x v="1"/>
    <n v="536"/>
    <s v="PROFESOR INTERINO"/>
    <s v="P04"/>
    <s v="TIEMPO PARCIAL (4+4 HORAS)"/>
    <s v="2019-03-04 00:00:00.0"/>
    <s v="2019-09-14 00:00:00.0"/>
    <s v="PI101273"/>
    <s v="PROFESOR CONTRATADO INTERINO"/>
    <s v="R111"/>
    <x v="7"/>
    <n v="570"/>
    <s v="LENGUAJES Y SISTEMAS INFORMÁTICOS"/>
  </r>
  <r>
    <x v="15"/>
    <n v="30496784"/>
    <s v="FCYT"/>
    <n v="820"/>
    <s v="008I"/>
    <s v="GRUPO-B2"/>
    <s v="Tecnología de la programación"/>
    <s v="GI"/>
    <s v="GRUPO DE INFORMÁTICA"/>
    <s v="008I"/>
    <s v="GRUPO DE INFORMÁTICA DE TECNOLOGIA DE LA PROGRAMACIÓN"/>
    <s v="GRUPO-B2"/>
    <s v="Grupo de Informática de Tecnología de la programación"/>
    <s v="2S"/>
    <n v="30496784"/>
    <s v="RODRÍGUEZ"/>
    <s v="PRIEGO"/>
    <s v="EMILIO"/>
    <s v="emrodrig"/>
    <s v="emilio.rodriguez@unirioja.es"/>
    <n v="2.8"/>
    <m/>
    <x v="1"/>
    <n v="532"/>
    <s v="LABORAL DOCENTE-ASOCIADO"/>
    <s v="P06"/>
    <s v="TIEMPO PARCIAL (6+6 HORAS)"/>
    <s v="2016-09-15 00:00:00.0"/>
    <s v="2019-09-14 00:00:00.0"/>
    <s v="PI101124"/>
    <s v="PROFESOR ASOCIADO"/>
    <s v="R111"/>
    <x v="7"/>
    <n v="75"/>
    <s v="CIENCIA DE LA COMPUTACIÓN E INTELIGENCIA ARTIFICIA"/>
  </r>
  <r>
    <x v="11"/>
    <n v="42057900"/>
    <s v="FCYT"/>
    <n v="821"/>
    <s v="009G"/>
    <s v="GRUPO-A"/>
    <s v="Estadística"/>
    <s v="GG"/>
    <s v="GRUPO GRANDE"/>
    <s v="009G"/>
    <s v="GRUPO GRANDE DE ESTADÍSTICA"/>
    <s v="GRUPO-A"/>
    <s v="Grupo Grande de ESTADÍSTICA"/>
    <s v="1S"/>
    <n v="42057900"/>
    <s v="HERNÁNDEZ"/>
    <s v="MARTÍN"/>
    <s v="ZENAIDA"/>
    <s v="zehernan"/>
    <s v="zenaida.hernandez@unirioja.es"/>
    <n v="4"/>
    <n v="4"/>
    <x v="1"/>
    <n v="506"/>
    <s v="PROFESOR TITULAR DE ESCUELA UNIVERSITARI"/>
    <s v="01A"/>
    <s v="TIEMPO COMPLETO AMPLIADO"/>
    <s v="2012-09-01 00:00:00.0"/>
    <s v="null"/>
    <s v="DF32193"/>
    <s v="TITULAR DE ESCUELAS UNIVERSITARIAS"/>
    <s v="R111"/>
    <x v="7"/>
    <n v="265"/>
    <s v="ESTADÍSTICA E INVESTIGACIÓN OPERATIVA"/>
  </r>
  <r>
    <x v="11"/>
    <n v="16522419"/>
    <s v="FCYT"/>
    <n v="821"/>
    <s v="009I"/>
    <s v="GRUPO-A1"/>
    <s v="Estadística"/>
    <s v="GI"/>
    <s v="GRUPO DE INFORMÁTICA"/>
    <s v="009I"/>
    <s v="INFORMÁTICA DE ESTADÍSTICA"/>
    <s v="GRUPO-A1"/>
    <s v="Grupo de Informática de Estadística"/>
    <s v="1S"/>
    <n v="16522419"/>
    <s v="ARANDA"/>
    <s v="AYENSA"/>
    <s v="ÁNGEL"/>
    <s v="anaranda"/>
    <s v="angel.aranda@unirioja.es"/>
    <n v="2"/>
    <n v="2"/>
    <x v="0"/>
    <s v="A-0537"/>
    <s v="TITULAR"/>
    <s v="P03"/>
    <s v="TIEMPO PARCIAL (3+3 HORAS)"/>
    <s v="2011-01-01 00:00:00.0"/>
    <s v="null"/>
    <s v="PI100798"/>
    <s v="TITULAR"/>
    <s v="R111"/>
    <x v="7"/>
    <n v="265"/>
    <s v="ESTADÍSTICA E INVESTIGACIÓN OPERATIVA"/>
  </r>
  <r>
    <x v="11"/>
    <n v="42057900"/>
    <s v="FCYT"/>
    <n v="821"/>
    <s v="009I"/>
    <s v="GRUPO-A2"/>
    <s v="Estadística"/>
    <s v="GI"/>
    <s v="GRUPO DE INFORMÁTICA"/>
    <s v="009I"/>
    <s v="INFORMÁTICA DE ESTADÍSTICA"/>
    <s v="GRUPO-A2"/>
    <s v="Grupo de Informática de Estadística"/>
    <s v="1S"/>
    <n v="42057900"/>
    <s v="HERNÁNDEZ"/>
    <s v="MARTÍN"/>
    <s v="ZENAIDA"/>
    <s v="zehernan"/>
    <s v="zenaida.hernandez@unirioja.es"/>
    <n v="2"/>
    <n v="2"/>
    <x v="1"/>
    <n v="506"/>
    <s v="PROFESOR TITULAR DE ESCUELA UNIVERSITARI"/>
    <s v="01A"/>
    <s v="TIEMPO COMPLETO AMPLIADO"/>
    <s v="2012-09-01 00:00:00.0"/>
    <s v="null"/>
    <s v="DF32193"/>
    <s v="TITULAR DE ESCUELAS UNIVERSITARIAS"/>
    <s v="R111"/>
    <x v="7"/>
    <n v="265"/>
    <s v="ESTADÍSTICA E INVESTIGACIÓN OPERATIVA"/>
  </r>
  <r>
    <x v="11"/>
    <n v="42057900"/>
    <s v="FCYT"/>
    <n v="821"/>
    <s v="009I"/>
    <s v="GRUPO-A3"/>
    <s v="Estadística"/>
    <s v="GI"/>
    <s v="GRUPO DE INFORMÁTICA"/>
    <s v="009I"/>
    <s v="INFORMÁTICA DE ESTADÍSTICA"/>
    <s v="GRUPO-A3"/>
    <s v="Grupo de Informática de Estadística"/>
    <s v="1S"/>
    <n v="42057900"/>
    <s v="HERNÁNDEZ"/>
    <s v="MARTÍN"/>
    <s v="ZENAIDA"/>
    <s v="zehernan"/>
    <s v="zenaida.hernandez@unirioja.es"/>
    <n v="2"/>
    <n v="2"/>
    <x v="1"/>
    <n v="506"/>
    <s v="PROFESOR TITULAR DE ESCUELA UNIVERSITARI"/>
    <s v="01A"/>
    <s v="TIEMPO COMPLETO AMPLIADO"/>
    <s v="2012-09-01 00:00:00.0"/>
    <s v="null"/>
    <s v="DF32193"/>
    <s v="TITULAR DE ESCUELAS UNIVERSITARIAS"/>
    <s v="R111"/>
    <x v="7"/>
    <n v="265"/>
    <s v="ESTADÍSTICA E INVESTIGACIÓN OPERATIVA"/>
  </r>
  <r>
    <x v="11"/>
    <n v="16598388"/>
    <s v="FCYT"/>
    <n v="821"/>
    <s v="009I"/>
    <s v="GRUPO-A4"/>
    <s v="Estadística"/>
    <s v="GI"/>
    <s v="GRUPO DE INFORMÁTICA"/>
    <s v="009I"/>
    <s v="INFORMÁTICA DE ESTADÍSTICA"/>
    <s v="GRUPO-A4"/>
    <s v="Grupo de Informática de Estadística"/>
    <s v="1S"/>
    <n v="16598388"/>
    <s v="PÉREZ"/>
    <s v="LÁZARO"/>
    <s v="FRANCISCO JAVIER"/>
    <s v="franpere"/>
    <s v="javier.perezl@unirioja.es"/>
    <n v="2"/>
    <n v="2"/>
    <x v="0"/>
    <n v="534"/>
    <s v="CONTRATADO DOCTOR -TIPO 1"/>
    <s v="C01"/>
    <s v="TIEMPO COMPLETO"/>
    <s v="2010-09-01 00:00:00.0"/>
    <s v="null"/>
    <s v="PI100761"/>
    <s v="PROFESOR CONTRATADO DOCTOR"/>
    <s v="R111"/>
    <x v="7"/>
    <n v="15"/>
    <s v="ANÁLISIS MATEMÁTICO"/>
  </r>
  <r>
    <x v="15"/>
    <n v="42057900"/>
    <s v="FCYT"/>
    <n v="821"/>
    <s v="009G"/>
    <s v="GRUPO-A"/>
    <s v="Estadística"/>
    <s v="GG"/>
    <s v="GRUPO GRANDE"/>
    <s v="009G"/>
    <s v="GRUPO GRANDE DE ESTADÍSTICA"/>
    <s v="GRUPO-A"/>
    <s v="Grupo Grande de ESTADÍSTICA"/>
    <s v="1S"/>
    <n v="42057900"/>
    <s v="HERNÁNDEZ"/>
    <s v="MARTÍN"/>
    <s v="ZENAIDA"/>
    <s v="zehernan"/>
    <s v="zenaida.hernandez@unirioja.es"/>
    <n v="4"/>
    <m/>
    <x v="1"/>
    <n v="506"/>
    <s v="PROFESOR TITULAR DE ESCUELA UNIVERSITARI"/>
    <s v="01A"/>
    <s v="TIEMPO COMPLETO AMPLIADO"/>
    <s v="2012-09-01 00:00:00.0"/>
    <s v="null"/>
    <s v="DF32193"/>
    <s v="TITULAR DE ESCUELAS UNIVERSITARIAS"/>
    <s v="R111"/>
    <x v="7"/>
    <n v="265"/>
    <s v="ESTADÍSTICA E INVESTIGACIÓN OPERATIVA"/>
  </r>
  <r>
    <x v="15"/>
    <n v="16522419"/>
    <s v="FCYT"/>
    <n v="821"/>
    <s v="009I"/>
    <s v="GRUPO-A1"/>
    <s v="Estadística"/>
    <s v="GI"/>
    <s v="GRUPO DE INFORMÁTICA"/>
    <s v="009I"/>
    <s v="INFORMÁTICA DE ESTADÍSTICA"/>
    <s v="GRUPO-A1"/>
    <s v="Grupo de Informática de Estadística"/>
    <s v="1S"/>
    <n v="16522419"/>
    <s v="ARANDA"/>
    <s v="AYENSA"/>
    <s v="ÁNGEL"/>
    <s v="anaranda"/>
    <s v="angel.aranda@unirioja.es"/>
    <n v="2"/>
    <m/>
    <x v="0"/>
    <s v="A-0537"/>
    <s v="TITULAR"/>
    <s v="P03"/>
    <s v="TIEMPO PARCIAL (3+3 HORAS)"/>
    <s v="2011-01-01 00:00:00.0"/>
    <s v="null"/>
    <s v="PI100798"/>
    <s v="TITULAR"/>
    <s v="R111"/>
    <x v="7"/>
    <n v="265"/>
    <s v="ESTADÍSTICA E INVESTIGACIÓN OPERATIVA"/>
  </r>
  <r>
    <x v="15"/>
    <n v="42057900"/>
    <s v="FCYT"/>
    <n v="821"/>
    <s v="009I"/>
    <s v="GRUPO-A2"/>
    <s v="Estadística"/>
    <s v="GI"/>
    <s v="GRUPO DE INFORMÁTICA"/>
    <s v="009I"/>
    <s v="INFORMÁTICA DE ESTADÍSTICA"/>
    <s v="GRUPO-A2"/>
    <s v="Grupo de Informática de Estadística"/>
    <s v="1S"/>
    <n v="42057900"/>
    <s v="HERNÁNDEZ"/>
    <s v="MARTÍN"/>
    <s v="ZENAIDA"/>
    <s v="zehernan"/>
    <s v="zenaida.hernandez@unirioja.es"/>
    <n v="2"/>
    <m/>
    <x v="1"/>
    <n v="506"/>
    <s v="PROFESOR TITULAR DE ESCUELA UNIVERSITARI"/>
    <s v="01A"/>
    <s v="TIEMPO COMPLETO AMPLIADO"/>
    <s v="2012-09-01 00:00:00.0"/>
    <s v="null"/>
    <s v="DF32193"/>
    <s v="TITULAR DE ESCUELAS UNIVERSITARIAS"/>
    <s v="R111"/>
    <x v="7"/>
    <n v="265"/>
    <s v="ESTADÍSTICA E INVESTIGACIÓN OPERATIVA"/>
  </r>
  <r>
    <x v="15"/>
    <n v="42057900"/>
    <s v="FCYT"/>
    <n v="821"/>
    <s v="009I"/>
    <s v="GRUPO-A3"/>
    <s v="Estadística"/>
    <s v="GI"/>
    <s v="GRUPO DE INFORMÁTICA"/>
    <s v="009I"/>
    <s v="INFORMÁTICA DE ESTADÍSTICA"/>
    <s v="GRUPO-A3"/>
    <s v="Grupo de Informática de Estadística"/>
    <s v="1S"/>
    <n v="42057900"/>
    <s v="HERNÁNDEZ"/>
    <s v="MARTÍN"/>
    <s v="ZENAIDA"/>
    <s v="zehernan"/>
    <s v="zenaida.hernandez@unirioja.es"/>
    <n v="2"/>
    <m/>
    <x v="1"/>
    <n v="506"/>
    <s v="PROFESOR TITULAR DE ESCUELA UNIVERSITARI"/>
    <s v="01A"/>
    <s v="TIEMPO COMPLETO AMPLIADO"/>
    <s v="2012-09-01 00:00:00.0"/>
    <s v="null"/>
    <s v="DF32193"/>
    <s v="TITULAR DE ESCUELAS UNIVERSITARIAS"/>
    <s v="R111"/>
    <x v="7"/>
    <n v="265"/>
    <s v="ESTADÍSTICA E INVESTIGACIÓN OPERATIVA"/>
  </r>
  <r>
    <x v="15"/>
    <n v="16598388"/>
    <s v="FCYT"/>
    <n v="821"/>
    <s v="009I"/>
    <s v="GRUPO-A4"/>
    <s v="Estadística"/>
    <s v="GI"/>
    <s v="GRUPO DE INFORMÁTICA"/>
    <s v="009I"/>
    <s v="INFORMÁTICA DE ESTADÍSTICA"/>
    <s v="GRUPO-A4"/>
    <s v="Grupo de Informática de Estadística"/>
    <s v="1S"/>
    <n v="16598388"/>
    <s v="PÉREZ"/>
    <s v="LÁZARO"/>
    <s v="FRANCISCO JAVIER"/>
    <s v="franpere"/>
    <s v="javier.perezl@unirioja.es"/>
    <n v="2"/>
    <m/>
    <x v="0"/>
    <n v="534"/>
    <s v="CONTRATADO DOCTOR -TIPO 1"/>
    <s v="C01"/>
    <s v="TIEMPO COMPLETO"/>
    <s v="2010-09-01 00:00:00.0"/>
    <s v="null"/>
    <s v="PI100761"/>
    <s v="PROFESOR CONTRATADO DOCTOR"/>
    <s v="R111"/>
    <x v="7"/>
    <n v="15"/>
    <s v="ANÁLISIS MATEMÁTICO"/>
  </r>
  <r>
    <x v="11"/>
    <n v="16573324"/>
    <s v="FCYT"/>
    <n v="822"/>
    <s v="010G"/>
    <s v="GRUPO-A"/>
    <s v="Métodos algorítmicos en matemáticas"/>
    <s v="GG"/>
    <s v="GRUPO GRANDE"/>
    <s v="010G"/>
    <s v="GRUPO GRANDE DE MÉTODOS ALGORÍTMICOS EN MATEMÁTICAS"/>
    <s v="GRUPO-A"/>
    <s v="Grupo Grande de MÉTODOS ALGORÍTMICOS EN MATEMÁTICAS"/>
    <s v="1S"/>
    <n v="16573324"/>
    <s v="ROMERO"/>
    <s v="ÁLVAREZ"/>
    <s v="NATALIA"/>
    <s v="naromero"/>
    <s v="natalia.romero@unirioja.es"/>
    <n v="4"/>
    <n v="4"/>
    <x v="1"/>
    <s v="A-0504"/>
    <s v="PROFESOR TITULAR UNIVERSIDAD"/>
    <s v="C01"/>
    <s v="TIEMPO COMPLETO"/>
    <s v="2010-11-18 00:00:00.0"/>
    <s v="null"/>
    <s v="DF100283"/>
    <s v="PROFESOR TITULAR DE UNIVERSIDAD"/>
    <s v="R111"/>
    <x v="7"/>
    <n v="595"/>
    <s v="MATEMÁTICA APLICADA"/>
  </r>
  <r>
    <x v="11"/>
    <n v="16573324"/>
    <s v="FCYT"/>
    <n v="822"/>
    <s v="010I"/>
    <s v="GRUPO-A1"/>
    <s v="Métodos algorítmicos en matemáticas"/>
    <s v="GI"/>
    <s v="GRUPO DE INFORMÁTICA"/>
    <s v="010I"/>
    <s v="INFORMÁTICA DE MÉTODOS ALGORÍTMICOS EN MATEMÁTICAS"/>
    <s v="GRUPO-A1"/>
    <s v="Grupo de Informática de Métodos algorítmicos en matemáticas"/>
    <s v="1S"/>
    <n v="16573324"/>
    <s v="ROMERO"/>
    <s v="ÁLVAREZ"/>
    <s v="NATALIA"/>
    <s v="naromero"/>
    <s v="natalia.romero@unirioja.es"/>
    <n v="1.4"/>
    <n v="1.4"/>
    <x v="1"/>
    <s v="A-0504"/>
    <s v="PROFESOR TITULAR UNIVERSIDAD"/>
    <s v="C01"/>
    <s v="TIEMPO COMPLETO"/>
    <s v="2010-11-18 00:00:00.0"/>
    <s v="null"/>
    <s v="DF100283"/>
    <s v="PROFESOR TITULAR DE UNIVERSIDAD"/>
    <s v="R111"/>
    <x v="7"/>
    <n v="595"/>
    <s v="MATEMÁTICA APLICADA"/>
  </r>
  <r>
    <x v="11"/>
    <n v="16573324"/>
    <s v="FCYT"/>
    <n v="822"/>
    <s v="010I"/>
    <s v="GRUPO-A2"/>
    <s v="Métodos algorítmicos en matemáticas"/>
    <s v="GI"/>
    <s v="GRUPO DE INFORMÁTICA"/>
    <s v="010I"/>
    <s v="INFORMÁTICA DE MÉTODOS ALGORÍTMICOS EN MATEMÁTICAS"/>
    <s v="GRUPO-A2"/>
    <s v="Grupo de Informática de Métodos algorítmicos en matemáticas"/>
    <s v="1S"/>
    <n v="16573324"/>
    <s v="ROMERO"/>
    <s v="ÁLVAREZ"/>
    <s v="NATALIA"/>
    <s v="naromero"/>
    <s v="natalia.romero@unirioja.es"/>
    <n v="1.4"/>
    <n v="1.4"/>
    <x v="1"/>
    <s v="A-0504"/>
    <s v="PROFESOR TITULAR UNIVERSIDAD"/>
    <s v="C01"/>
    <s v="TIEMPO COMPLETO"/>
    <s v="2010-11-18 00:00:00.0"/>
    <s v="null"/>
    <s v="DF100283"/>
    <s v="PROFESOR TITULAR DE UNIVERSIDAD"/>
    <s v="R111"/>
    <x v="7"/>
    <n v="595"/>
    <s v="MATEMÁTICA APLICADA"/>
  </r>
  <r>
    <x v="11"/>
    <n v="16573324"/>
    <s v="FCYT"/>
    <n v="822"/>
    <s v="010I"/>
    <s v="GRUPO-A3"/>
    <s v="Métodos algorítmicos en matemáticas"/>
    <s v="GI"/>
    <s v="GRUPO DE INFORMÁTICA"/>
    <s v="010I"/>
    <s v="INFORMÁTICA DE MÉTODOS ALGORÍTMICOS EN MATEMÁTICAS"/>
    <s v="GRUPO-A3"/>
    <s v="Grupo de Informática de Métodos algorítmicos en matemáticas"/>
    <s v="1S"/>
    <n v="16573324"/>
    <s v="ROMERO"/>
    <s v="ÁLVAREZ"/>
    <s v="NATALIA"/>
    <s v="naromero"/>
    <s v="natalia.romero@unirioja.es"/>
    <n v="1.4"/>
    <n v="1.4"/>
    <x v="1"/>
    <s v="A-0504"/>
    <s v="PROFESOR TITULAR UNIVERSIDAD"/>
    <s v="C01"/>
    <s v="TIEMPO COMPLETO"/>
    <s v="2010-11-18 00:00:00.0"/>
    <s v="null"/>
    <s v="DF100283"/>
    <s v="PROFESOR TITULAR DE UNIVERSIDAD"/>
    <s v="R111"/>
    <x v="7"/>
    <n v="595"/>
    <s v="MATEMÁTICA APLICADA"/>
  </r>
  <r>
    <x v="11"/>
    <n v="16573324"/>
    <s v="FCYT"/>
    <n v="822"/>
    <s v="010I"/>
    <s v="GRUPO-A4"/>
    <s v="Métodos algorítmicos en matemáticas"/>
    <s v="GI"/>
    <s v="GRUPO DE INFORMÁTICA"/>
    <s v="010I"/>
    <s v="INFORMÁTICA DE MÉTODOS ALGORÍTMICOS EN MATEMÁTICAS"/>
    <s v="GRUPO-A4"/>
    <s v="Grupo de Informática de Métodos algorítmicos en matemáticas"/>
    <s v="1S"/>
    <n v="16573324"/>
    <s v="ROMERO"/>
    <s v="ÁLVAREZ"/>
    <s v="NATALIA"/>
    <s v="naromero"/>
    <s v="natalia.romero@unirioja.es"/>
    <n v="1.4"/>
    <n v="1.4"/>
    <x v="1"/>
    <s v="A-0504"/>
    <s v="PROFESOR TITULAR UNIVERSIDAD"/>
    <s v="C01"/>
    <s v="TIEMPO COMPLETO"/>
    <s v="2010-11-18 00:00:00.0"/>
    <s v="null"/>
    <s v="DF100283"/>
    <s v="PROFESOR TITULAR DE UNIVERSIDAD"/>
    <s v="R111"/>
    <x v="7"/>
    <n v="595"/>
    <s v="MATEMÁTICA APLICADA"/>
  </r>
  <r>
    <x v="11"/>
    <n v="16573324"/>
    <s v="FCYT"/>
    <n v="822"/>
    <s v="010R"/>
    <s v="GRUPO-A1"/>
    <s v="Métodos algorítmicos en matemáticas"/>
    <s v="GR"/>
    <s v="GRUPO REDUCIDO"/>
    <s v="010R"/>
    <s v="GRUPO REDUCIDO DE MÉTODOS ALGORÍTMICOS EN MATEMÁTICAS"/>
    <s v="GRUPO-A1"/>
    <s v="Grupo Reducido de Métodos algorítmicos en matemáticas"/>
    <s v="1S"/>
    <n v="16573324"/>
    <s v="ROMERO"/>
    <s v="ÁLVAREZ"/>
    <s v="NATALIA"/>
    <s v="naromero"/>
    <s v="natalia.romero@unirioja.es"/>
    <n v="0.6"/>
    <n v="0.6"/>
    <x v="1"/>
    <s v="A-0504"/>
    <s v="PROFESOR TITULAR UNIVERSIDAD"/>
    <s v="C01"/>
    <s v="TIEMPO COMPLETO"/>
    <s v="2010-11-18 00:00:00.0"/>
    <s v="null"/>
    <s v="DF100283"/>
    <s v="PROFESOR TITULAR DE UNIVERSIDAD"/>
    <s v="R111"/>
    <x v="7"/>
    <n v="595"/>
    <s v="MATEMÁTICA APLICADA"/>
  </r>
  <r>
    <x v="11"/>
    <n v="16573324"/>
    <s v="FCYT"/>
    <n v="822"/>
    <s v="010R"/>
    <s v="GRUPO-A2"/>
    <s v="Métodos algorítmicos en matemáticas"/>
    <s v="GR"/>
    <s v="GRUPO REDUCIDO"/>
    <s v="010R"/>
    <s v="GRUPO REDUCIDO DE MÉTODOS ALGORÍTMICOS EN MATEMÁTICAS"/>
    <s v="GRUPO-A2"/>
    <s v="Grupo Reducido de Métodos algorítmicos en matemáticas"/>
    <s v="1S"/>
    <n v="16573324"/>
    <s v="ROMERO"/>
    <s v="ÁLVAREZ"/>
    <s v="NATALIA"/>
    <s v="naromero"/>
    <s v="natalia.romero@unirioja.es"/>
    <n v="0.6"/>
    <n v="0.6"/>
    <x v="1"/>
    <s v="A-0504"/>
    <s v="PROFESOR TITULAR UNIVERSIDAD"/>
    <s v="C01"/>
    <s v="TIEMPO COMPLETO"/>
    <s v="2010-11-18 00:00:00.0"/>
    <s v="null"/>
    <s v="DF100283"/>
    <s v="PROFESOR TITULAR DE UNIVERSIDAD"/>
    <s v="R111"/>
    <x v="7"/>
    <n v="595"/>
    <s v="MATEMÁTICA APLICADA"/>
  </r>
  <r>
    <x v="11"/>
    <n v="16573324"/>
    <s v="FCYT"/>
    <n v="822"/>
    <s v="010R"/>
    <s v="GRUPO-A3"/>
    <s v="Métodos algorítmicos en matemáticas"/>
    <s v="GR"/>
    <s v="GRUPO REDUCIDO"/>
    <s v="010R"/>
    <s v="GRUPO REDUCIDO DE MÉTODOS ALGORÍTMICOS EN MATEMÁTICAS"/>
    <s v="GRUPO-A3"/>
    <s v="Grupo Reducido de Métodos algorítmicos en matemáticas"/>
    <s v="1S"/>
    <n v="16573324"/>
    <s v="ROMERO"/>
    <s v="ÁLVAREZ"/>
    <s v="NATALIA"/>
    <s v="naromero"/>
    <s v="natalia.romero@unirioja.es"/>
    <n v="0.6"/>
    <n v="0.6"/>
    <x v="1"/>
    <s v="A-0504"/>
    <s v="PROFESOR TITULAR UNIVERSIDAD"/>
    <s v="C01"/>
    <s v="TIEMPO COMPLETO"/>
    <s v="2010-11-18 00:00:00.0"/>
    <s v="null"/>
    <s v="DF100283"/>
    <s v="PROFESOR TITULAR DE UNIVERSIDAD"/>
    <s v="R111"/>
    <x v="7"/>
    <n v="595"/>
    <s v="MATEMÁTICA APLICADA"/>
  </r>
  <r>
    <x v="11"/>
    <n v="16573324"/>
    <s v="FCYT"/>
    <n v="822"/>
    <s v="010R"/>
    <s v="GRUPO-A4"/>
    <s v="Métodos algorítmicos en matemáticas"/>
    <s v="GR"/>
    <s v="GRUPO REDUCIDO"/>
    <s v="010R"/>
    <s v="GRUPO REDUCIDO DE MÉTODOS ALGORÍTMICOS EN MATEMÁTICAS"/>
    <s v="GRUPO-A4"/>
    <s v="Grupo Reducido de Métodos algorítmicos en matemáticas"/>
    <s v="1S"/>
    <n v="16573324"/>
    <s v="ROMERO"/>
    <s v="ÁLVAREZ"/>
    <s v="NATALIA"/>
    <s v="naromero"/>
    <s v="natalia.romero@unirioja.es"/>
    <n v="0.6"/>
    <n v="0.6"/>
    <x v="1"/>
    <s v="A-0504"/>
    <s v="PROFESOR TITULAR UNIVERSIDAD"/>
    <s v="C01"/>
    <s v="TIEMPO COMPLETO"/>
    <s v="2010-11-18 00:00:00.0"/>
    <s v="null"/>
    <s v="DF100283"/>
    <s v="PROFESOR TITULAR DE UNIVERSIDAD"/>
    <s v="R111"/>
    <x v="7"/>
    <n v="595"/>
    <s v="MATEMÁTICA APLICADA"/>
  </r>
  <r>
    <x v="15"/>
    <n v="16573324"/>
    <s v="FCYT"/>
    <n v="822"/>
    <s v="010G"/>
    <s v="GRUPO-A"/>
    <s v="Métodos algorítmicos en matemáticas"/>
    <s v="GG"/>
    <s v="GRUPO GRANDE"/>
    <s v="010G"/>
    <s v="GRUPO GRANDE DE MÉTODOS ALGORÍTMICOS EN MATEMÁTICAS"/>
    <s v="GRUPO-A"/>
    <s v="Grupo Grande de MÉTODOS ALGORÍTMICOS EN MATEMÁTICAS"/>
    <s v="1S"/>
    <n v="16573324"/>
    <s v="ROMERO"/>
    <s v="ÁLVAREZ"/>
    <s v="NATALIA"/>
    <s v="naromero"/>
    <s v="natalia.romero@unirioja.es"/>
    <n v="4"/>
    <m/>
    <x v="1"/>
    <s v="A-0504"/>
    <s v="PROFESOR TITULAR UNIVERSIDAD"/>
    <s v="C01"/>
    <s v="TIEMPO COMPLETO"/>
    <s v="2010-11-18 00:00:00.0"/>
    <s v="null"/>
    <s v="DF100283"/>
    <s v="PROFESOR TITULAR DE UNIVERSIDAD"/>
    <s v="R111"/>
    <x v="7"/>
    <n v="595"/>
    <s v="MATEMÁTICA APLICADA"/>
  </r>
  <r>
    <x v="15"/>
    <n v="16573324"/>
    <s v="FCYT"/>
    <n v="822"/>
    <s v="010I"/>
    <s v="GRUPO-A1"/>
    <s v="Métodos algorítmicos en matemáticas"/>
    <s v="GI"/>
    <s v="GRUPO DE INFORMÁTICA"/>
    <s v="010I"/>
    <s v="INFORMÁTICA DE MÉTODOS ALGORÍTMICOS EN MATEMÁTICAS"/>
    <s v="GRUPO-A1"/>
    <s v="Grupo de Informática de Métodos algorítmicos en matemáticas"/>
    <s v="1S"/>
    <n v="16573324"/>
    <s v="ROMERO"/>
    <s v="ÁLVAREZ"/>
    <s v="NATALIA"/>
    <s v="naromero"/>
    <s v="natalia.romero@unirioja.es"/>
    <n v="1.4"/>
    <m/>
    <x v="1"/>
    <s v="A-0504"/>
    <s v="PROFESOR TITULAR UNIVERSIDAD"/>
    <s v="C01"/>
    <s v="TIEMPO COMPLETO"/>
    <s v="2010-11-18 00:00:00.0"/>
    <s v="null"/>
    <s v="DF100283"/>
    <s v="PROFESOR TITULAR DE UNIVERSIDAD"/>
    <s v="R111"/>
    <x v="7"/>
    <n v="595"/>
    <s v="MATEMÁTICA APLICADA"/>
  </r>
  <r>
    <x v="15"/>
    <n v="16573324"/>
    <s v="FCYT"/>
    <n v="822"/>
    <s v="010I"/>
    <s v="GRUPO-A2"/>
    <s v="Métodos algorítmicos en matemáticas"/>
    <s v="GI"/>
    <s v="GRUPO DE INFORMÁTICA"/>
    <s v="010I"/>
    <s v="INFORMÁTICA DE MÉTODOS ALGORÍTMICOS EN MATEMÁTICAS"/>
    <s v="GRUPO-A2"/>
    <s v="Grupo de Informática de Métodos algorítmicos en matemáticas"/>
    <s v="1S"/>
    <n v="16573324"/>
    <s v="ROMERO"/>
    <s v="ÁLVAREZ"/>
    <s v="NATALIA"/>
    <s v="naromero"/>
    <s v="natalia.romero@unirioja.es"/>
    <n v="1.4"/>
    <m/>
    <x v="1"/>
    <s v="A-0504"/>
    <s v="PROFESOR TITULAR UNIVERSIDAD"/>
    <s v="C01"/>
    <s v="TIEMPO COMPLETO"/>
    <s v="2010-11-18 00:00:00.0"/>
    <s v="null"/>
    <s v="DF100283"/>
    <s v="PROFESOR TITULAR DE UNIVERSIDAD"/>
    <s v="R111"/>
    <x v="7"/>
    <n v="595"/>
    <s v="MATEMÁTICA APLICADA"/>
  </r>
  <r>
    <x v="15"/>
    <n v="16573324"/>
    <s v="FCYT"/>
    <n v="822"/>
    <s v="010I"/>
    <s v="GRUPO-A3"/>
    <s v="Métodos algorítmicos en matemáticas"/>
    <s v="GI"/>
    <s v="GRUPO DE INFORMÁTICA"/>
    <s v="010I"/>
    <s v="INFORMÁTICA DE MÉTODOS ALGORÍTMICOS EN MATEMÁTICAS"/>
    <s v="GRUPO-A3"/>
    <s v="Grupo de Informática de Métodos algorítmicos en matemáticas"/>
    <s v="1S"/>
    <n v="16573324"/>
    <s v="ROMERO"/>
    <s v="ÁLVAREZ"/>
    <s v="NATALIA"/>
    <s v="naromero"/>
    <s v="natalia.romero@unirioja.es"/>
    <n v="1.4"/>
    <m/>
    <x v="1"/>
    <s v="A-0504"/>
    <s v="PROFESOR TITULAR UNIVERSIDAD"/>
    <s v="C01"/>
    <s v="TIEMPO COMPLETO"/>
    <s v="2010-11-18 00:00:00.0"/>
    <s v="null"/>
    <s v="DF100283"/>
    <s v="PROFESOR TITULAR DE UNIVERSIDAD"/>
    <s v="R111"/>
    <x v="7"/>
    <n v="595"/>
    <s v="MATEMÁTICA APLICADA"/>
  </r>
  <r>
    <x v="15"/>
    <n v="16573324"/>
    <s v="FCYT"/>
    <n v="822"/>
    <s v="010I"/>
    <s v="GRUPO-A4"/>
    <s v="Métodos algorítmicos en matemáticas"/>
    <s v="GI"/>
    <s v="GRUPO DE INFORMÁTICA"/>
    <s v="010I"/>
    <s v="INFORMÁTICA DE MÉTODOS ALGORÍTMICOS EN MATEMÁTICAS"/>
    <s v="GRUPO-A4"/>
    <s v="Grupo de Informática de Métodos algorítmicos en matemáticas"/>
    <s v="1S"/>
    <n v="16573324"/>
    <s v="ROMERO"/>
    <s v="ÁLVAREZ"/>
    <s v="NATALIA"/>
    <s v="naromero"/>
    <s v="natalia.romero@unirioja.es"/>
    <n v="1.4"/>
    <m/>
    <x v="1"/>
    <s v="A-0504"/>
    <s v="PROFESOR TITULAR UNIVERSIDAD"/>
    <s v="C01"/>
    <s v="TIEMPO COMPLETO"/>
    <s v="2010-11-18 00:00:00.0"/>
    <s v="null"/>
    <s v="DF100283"/>
    <s v="PROFESOR TITULAR DE UNIVERSIDAD"/>
    <s v="R111"/>
    <x v="7"/>
    <n v="595"/>
    <s v="MATEMÁTICA APLICADA"/>
  </r>
  <r>
    <x v="15"/>
    <n v="16573324"/>
    <s v="FCYT"/>
    <n v="822"/>
    <s v="010R"/>
    <s v="GRUPO-A1"/>
    <s v="Métodos algorítmicos en matemáticas"/>
    <s v="GR"/>
    <s v="GRUPO REDUCIDO"/>
    <s v="010R"/>
    <s v="GRUPO REDUCIDO DE MÉTODOS ALGORÍTMICOS EN MATEMÁTICAS"/>
    <s v="GRUPO-A1"/>
    <s v="Grupo Reducido de Métodos algorítmicos en matemáticas"/>
    <s v="1S"/>
    <n v="16573324"/>
    <s v="ROMERO"/>
    <s v="ÁLVAREZ"/>
    <s v="NATALIA"/>
    <s v="naromero"/>
    <s v="natalia.romero@unirioja.es"/>
    <n v="0.6"/>
    <m/>
    <x v="1"/>
    <s v="A-0504"/>
    <s v="PROFESOR TITULAR UNIVERSIDAD"/>
    <s v="C01"/>
    <s v="TIEMPO COMPLETO"/>
    <s v="2010-11-18 00:00:00.0"/>
    <s v="null"/>
    <s v="DF100283"/>
    <s v="PROFESOR TITULAR DE UNIVERSIDAD"/>
    <s v="R111"/>
    <x v="7"/>
    <n v="595"/>
    <s v="MATEMÁTICA APLICADA"/>
  </r>
  <r>
    <x v="15"/>
    <n v="16573324"/>
    <s v="FCYT"/>
    <n v="822"/>
    <s v="010R"/>
    <s v="GRUPO-A2"/>
    <s v="Métodos algorítmicos en matemáticas"/>
    <s v="GR"/>
    <s v="GRUPO REDUCIDO"/>
    <s v="010R"/>
    <s v="GRUPO REDUCIDO DE MÉTODOS ALGORÍTMICOS EN MATEMÁTICAS"/>
    <s v="GRUPO-A2"/>
    <s v="Grupo Reducido de Métodos algorítmicos en matemáticas"/>
    <s v="1S"/>
    <n v="16573324"/>
    <s v="ROMERO"/>
    <s v="ÁLVAREZ"/>
    <s v="NATALIA"/>
    <s v="naromero"/>
    <s v="natalia.romero@unirioja.es"/>
    <n v="0.6"/>
    <m/>
    <x v="1"/>
    <s v="A-0504"/>
    <s v="PROFESOR TITULAR UNIVERSIDAD"/>
    <s v="C01"/>
    <s v="TIEMPO COMPLETO"/>
    <s v="2010-11-18 00:00:00.0"/>
    <s v="null"/>
    <s v="DF100283"/>
    <s v="PROFESOR TITULAR DE UNIVERSIDAD"/>
    <s v="R111"/>
    <x v="7"/>
    <n v="595"/>
    <s v="MATEMÁTICA APLICADA"/>
  </r>
  <r>
    <x v="15"/>
    <n v="16573324"/>
    <s v="FCYT"/>
    <n v="822"/>
    <s v="010R"/>
    <s v="GRUPO-A3"/>
    <s v="Métodos algorítmicos en matemáticas"/>
    <s v="GR"/>
    <s v="GRUPO REDUCIDO"/>
    <s v="010R"/>
    <s v="GRUPO REDUCIDO DE MÉTODOS ALGORÍTMICOS EN MATEMÁTICAS"/>
    <s v="GRUPO-A3"/>
    <s v="Grupo Reducido de Métodos algorítmicos en matemáticas"/>
    <s v="1S"/>
    <n v="16573324"/>
    <s v="ROMERO"/>
    <s v="ÁLVAREZ"/>
    <s v="NATALIA"/>
    <s v="naromero"/>
    <s v="natalia.romero@unirioja.es"/>
    <n v="0.6"/>
    <m/>
    <x v="1"/>
    <s v="A-0504"/>
    <s v="PROFESOR TITULAR UNIVERSIDAD"/>
    <s v="C01"/>
    <s v="TIEMPO COMPLETO"/>
    <s v="2010-11-18 00:00:00.0"/>
    <s v="null"/>
    <s v="DF100283"/>
    <s v="PROFESOR TITULAR DE UNIVERSIDAD"/>
    <s v="R111"/>
    <x v="7"/>
    <n v="595"/>
    <s v="MATEMÁTICA APLICADA"/>
  </r>
  <r>
    <x v="15"/>
    <n v="16573324"/>
    <s v="FCYT"/>
    <n v="822"/>
    <s v="010R"/>
    <s v="GRUPO-A4"/>
    <s v="Métodos algorítmicos en matemáticas"/>
    <s v="GR"/>
    <s v="GRUPO REDUCIDO"/>
    <s v="010R"/>
    <s v="GRUPO REDUCIDO DE MÉTODOS ALGORÍTMICOS EN MATEMÁTICAS"/>
    <s v="GRUPO-A4"/>
    <s v="Grupo Reducido de Métodos algorítmicos en matemáticas"/>
    <s v="1S"/>
    <n v="16573324"/>
    <s v="ROMERO"/>
    <s v="ÁLVAREZ"/>
    <s v="NATALIA"/>
    <s v="naromero"/>
    <s v="natalia.romero@unirioja.es"/>
    <n v="0.6"/>
    <m/>
    <x v="1"/>
    <s v="A-0504"/>
    <s v="PROFESOR TITULAR UNIVERSIDAD"/>
    <s v="C01"/>
    <s v="TIEMPO COMPLETO"/>
    <s v="2010-11-18 00:00:00.0"/>
    <s v="null"/>
    <s v="DF100283"/>
    <s v="PROFESOR TITULAR DE UNIVERSIDAD"/>
    <s v="R111"/>
    <x v="7"/>
    <n v="595"/>
    <s v="MATEMÁTICA APLICADA"/>
  </r>
  <r>
    <x v="11"/>
    <n v="16507414"/>
    <s v="FCYT"/>
    <n v="823"/>
    <s v="011G"/>
    <s v="GRUPO-A"/>
    <s v="Empresa"/>
    <s v="GG"/>
    <s v="GRUPO GRANDE"/>
    <s v="011G"/>
    <s v="GRUPO GRANDE DE EMPRESA"/>
    <s v="GRUPO-A"/>
    <s v="Grupo Grande de EMPRESA"/>
    <s v="2S"/>
    <n v="16507414"/>
    <s v="SAINZ"/>
    <s v="OCHOA"/>
    <s v="ALBERTO"/>
    <s v="alsainz"/>
    <s v="alberto.sainz@unirioja.es"/>
    <n v="5"/>
    <n v="5"/>
    <x v="1"/>
    <n v="504"/>
    <s v="PROFESOR TITULAR UNIVERSIDAD"/>
    <s v="01A"/>
    <s v="TIEMPO COMPLETO AMPLIADO"/>
    <s v="2012-09-01 00:00:00.0"/>
    <s v="null"/>
    <s v="DF31301"/>
    <s v="TITULAR DE UNIVERSIDAD"/>
    <s v="R104"/>
    <x v="0"/>
    <n v="650"/>
    <s v="ORGANIZACIÓN DE EMPRESAS"/>
  </r>
  <r>
    <x v="11"/>
    <n v="16507414"/>
    <s v="FCYT"/>
    <n v="823"/>
    <s v="011R"/>
    <s v="GRUPO-A1"/>
    <s v="Empresa"/>
    <s v="GR"/>
    <s v="GRUPO REDUCIDO"/>
    <s v="011R"/>
    <s v="GRUPO REDUCIDO DE EMPRESA"/>
    <s v="GRUPO-A1"/>
    <s v="Grupo Reducido de Empresa"/>
    <s v="2S"/>
    <n v="16507414"/>
    <s v="SAINZ"/>
    <s v="OCHOA"/>
    <s v="ALBERTO"/>
    <s v="alsainz"/>
    <s v="alberto.sainz@unirioja.es"/>
    <n v="1"/>
    <n v="1"/>
    <x v="1"/>
    <n v="504"/>
    <s v="PROFESOR TITULAR UNIVERSIDAD"/>
    <s v="01A"/>
    <s v="TIEMPO COMPLETO AMPLIADO"/>
    <s v="2012-09-01 00:00:00.0"/>
    <s v="null"/>
    <s v="DF31301"/>
    <s v="TITULAR DE UNIVERSIDAD"/>
    <s v="R104"/>
    <x v="0"/>
    <n v="650"/>
    <s v="ORGANIZACIÓN DE EMPRESAS"/>
  </r>
  <r>
    <x v="11"/>
    <n v="16507414"/>
    <s v="FCYT"/>
    <n v="823"/>
    <s v="011R"/>
    <s v="GRUPO-A2"/>
    <s v="Empresa"/>
    <s v="GR"/>
    <s v="GRUPO REDUCIDO"/>
    <s v="011R"/>
    <s v="GRUPO REDUCIDO DE EMPRESA"/>
    <s v="GRUPO-A2"/>
    <s v="Grupo Reducido de Empresa"/>
    <s v="2S"/>
    <n v="16507414"/>
    <s v="SAINZ"/>
    <s v="OCHOA"/>
    <s v="ALBERTO"/>
    <s v="alsainz"/>
    <s v="alberto.sainz@unirioja.es"/>
    <n v="1"/>
    <n v="1"/>
    <x v="1"/>
    <n v="504"/>
    <s v="PROFESOR TITULAR UNIVERSIDAD"/>
    <s v="01A"/>
    <s v="TIEMPO COMPLETO AMPLIADO"/>
    <s v="2012-09-01 00:00:00.0"/>
    <s v="null"/>
    <s v="DF31301"/>
    <s v="TITULAR DE UNIVERSIDAD"/>
    <s v="R104"/>
    <x v="0"/>
    <n v="650"/>
    <s v="ORGANIZACIÓN DE EMPRESAS"/>
  </r>
  <r>
    <x v="15"/>
    <n v="16507414"/>
    <s v="FCYT"/>
    <n v="823"/>
    <s v="011G"/>
    <s v="GRUPO-A"/>
    <s v="Empresa"/>
    <s v="GG"/>
    <s v="GRUPO GRANDE"/>
    <s v="011G"/>
    <s v="GRUPO GRANDE DE EMPRESA"/>
    <s v="GRUPO-A"/>
    <s v="Grupo Grande de EMPRESA"/>
    <s v="2S"/>
    <n v="16507414"/>
    <s v="SAINZ"/>
    <s v="OCHOA"/>
    <s v="ALBERTO"/>
    <s v="alsainz"/>
    <s v="alberto.sainz@unirioja.es"/>
    <n v="5"/>
    <m/>
    <x v="1"/>
    <n v="504"/>
    <s v="PROFESOR TITULAR UNIVERSIDAD"/>
    <s v="01A"/>
    <s v="TIEMPO COMPLETO AMPLIADO"/>
    <s v="2012-09-01 00:00:00.0"/>
    <s v="null"/>
    <s v="DF31301"/>
    <s v="TITULAR DE UNIVERSIDAD"/>
    <s v="R104"/>
    <x v="0"/>
    <n v="650"/>
    <s v="ORGANIZACIÓN DE EMPRESAS"/>
  </r>
  <r>
    <x v="15"/>
    <n v="16507414"/>
    <s v="FCYT"/>
    <n v="823"/>
    <s v="011R"/>
    <s v="GRUPO-A1"/>
    <s v="Empresa"/>
    <s v="GR"/>
    <s v="GRUPO REDUCIDO"/>
    <s v="011R"/>
    <s v="GRUPO REDUCIDO DE EMPRESA"/>
    <s v="GRUPO-A1"/>
    <s v="Grupo Reducido de Empresa"/>
    <s v="2S"/>
    <n v="16507414"/>
    <s v="SAINZ"/>
    <s v="OCHOA"/>
    <s v="ALBERTO"/>
    <s v="alsainz"/>
    <s v="alberto.sainz@unirioja.es"/>
    <n v="1"/>
    <m/>
    <x v="1"/>
    <n v="504"/>
    <s v="PROFESOR TITULAR UNIVERSIDAD"/>
    <s v="01A"/>
    <s v="TIEMPO COMPLETO AMPLIADO"/>
    <s v="2012-09-01 00:00:00.0"/>
    <s v="null"/>
    <s v="DF31301"/>
    <s v="TITULAR DE UNIVERSIDAD"/>
    <s v="R104"/>
    <x v="0"/>
    <n v="650"/>
    <s v="ORGANIZACIÓN DE EMPRESAS"/>
  </r>
  <r>
    <x v="15"/>
    <n v="16507414"/>
    <s v="FCYT"/>
    <n v="823"/>
    <s v="011R"/>
    <s v="GRUPO-A2"/>
    <s v="Empresa"/>
    <s v="GR"/>
    <s v="GRUPO REDUCIDO"/>
    <s v="011R"/>
    <s v="GRUPO REDUCIDO DE EMPRESA"/>
    <s v="GRUPO-A2"/>
    <s v="Grupo Reducido de Empresa"/>
    <s v="2S"/>
    <n v="16507414"/>
    <s v="SAINZ"/>
    <s v="OCHOA"/>
    <s v="ALBERTO"/>
    <s v="alsainz"/>
    <s v="alberto.sainz@unirioja.es"/>
    <n v="1"/>
    <m/>
    <x v="1"/>
    <n v="504"/>
    <s v="PROFESOR TITULAR UNIVERSIDAD"/>
    <s v="01A"/>
    <s v="TIEMPO COMPLETO AMPLIADO"/>
    <s v="2012-09-01 00:00:00.0"/>
    <s v="null"/>
    <s v="DF31301"/>
    <s v="TITULAR DE UNIVERSIDAD"/>
    <s v="R104"/>
    <x v="0"/>
    <n v="650"/>
    <s v="ORGANIZACIÓN DE EMPRESAS"/>
  </r>
  <r>
    <x v="11"/>
    <n v="16575155"/>
    <s v="FCYT"/>
    <n v="824"/>
    <s v="054G"/>
    <s v="GRUPO-A"/>
    <s v="Bases de datos"/>
    <s v="GG"/>
    <s v="GRUPO GRANDE"/>
    <s v="054G"/>
    <s v="GRUPO GRANDE DE BASES DE DATOS"/>
    <s v="GRUPO-A"/>
    <s v="Grupo Grande de Bases de datos"/>
    <s v="2S"/>
    <n v="16575155"/>
    <s v="DOMÍNGUEZ"/>
    <s v="PÉREZ"/>
    <s v="CÉSAR"/>
    <s v="cedomin"/>
    <s v="cesar.dominguez@unirioja.es"/>
    <n v="3.2"/>
    <n v="3.2"/>
    <x v="0"/>
    <n v="504"/>
    <s v="PROFESOR TITULAR UNIVERSIDAD"/>
    <s v="C01"/>
    <s v="TIEMPO COMPLETO"/>
    <s v="2017-12-12 00:00:00.0"/>
    <s v="null"/>
    <s v="DF100346"/>
    <s v="PROFESOR TITULAR DE UNIVERSIDAD"/>
    <s v="R111"/>
    <x v="7"/>
    <n v="570"/>
    <s v="LENGUAJES Y SISTEMAS INFORMÁTICOS"/>
  </r>
  <r>
    <x v="11"/>
    <n v="16575155"/>
    <s v="FCYT"/>
    <n v="824"/>
    <s v="054I"/>
    <s v="GRUPO-A1"/>
    <s v="Bases de datos"/>
    <s v="GI"/>
    <s v="GRUPO DE INFORMÁTICA"/>
    <s v="054I"/>
    <s v="INFORMÁTICA DE BASES DE DATOS"/>
    <s v="GRUPO-A1"/>
    <s v="Grupo de Informática de Bases de datos"/>
    <s v="2S"/>
    <n v="16575155"/>
    <s v="DOMÍNGUEZ"/>
    <s v="PÉREZ"/>
    <s v="CÉSAR"/>
    <s v="cedomin"/>
    <s v="cesar.dominguez@unirioja.es"/>
    <n v="2.8"/>
    <n v="2.8"/>
    <x v="0"/>
    <n v="504"/>
    <s v="PROFESOR TITULAR UNIVERSIDAD"/>
    <s v="C01"/>
    <s v="TIEMPO COMPLETO"/>
    <s v="2017-12-12 00:00:00.0"/>
    <s v="null"/>
    <s v="DF100346"/>
    <s v="PROFESOR TITULAR DE UNIVERSIDAD"/>
    <s v="R111"/>
    <x v="7"/>
    <n v="570"/>
    <s v="LENGUAJES Y SISTEMAS INFORMÁTICOS"/>
  </r>
  <r>
    <x v="11"/>
    <n v="15973686"/>
    <s v="FCYT"/>
    <n v="824"/>
    <s v="054I"/>
    <s v="GRUPO-A2"/>
    <s v="Bases de datos"/>
    <s v="GI"/>
    <s v="GRUPO DE INFORMÁTICA"/>
    <s v="054I"/>
    <s v="INFORMÁTICA DE BASES DE DATOS"/>
    <s v="GRUPO-A2"/>
    <s v="Grupo de Informática de Bases de datos"/>
    <s v="2S"/>
    <n v="15973686"/>
    <s v="JAIME"/>
    <s v="ELIZONDO"/>
    <s v="ARTURO"/>
    <s v="arjaime"/>
    <s v="arturo.jaime@unirioja.es"/>
    <n v="2.8"/>
    <n v="2.8"/>
    <x v="1"/>
    <n v="504"/>
    <s v="PROFESOR TITULAR UNIVERSIDAD"/>
    <s v="C01"/>
    <s v="TIEMPO COMPLETO"/>
    <s v="2015-09-15 00:00:00.0"/>
    <s v="null"/>
    <s v="DF100152"/>
    <s v="PROFESOR TITULAR DE UNIVERSIDAD"/>
    <s v="R111"/>
    <x v="7"/>
    <n v="570"/>
    <s v="LENGUAJES Y SISTEMAS INFORMÁTICOS"/>
  </r>
  <r>
    <x v="11"/>
    <n v="16622967"/>
    <s v="FCYT"/>
    <n v="824"/>
    <s v="054I"/>
    <s v="GRUPO-A3"/>
    <s v="Bases de datos"/>
    <s v="GI"/>
    <s v="GRUPO DE INFORMÁTICA"/>
    <s v="054I"/>
    <s v="INFORMÁTICA DE BASES DE DATOS"/>
    <s v="GRUPO-A3"/>
    <s v="Grupo de Informática de Bases de datos"/>
    <s v="2S"/>
    <n v="16622967"/>
    <s v="SÁENZ"/>
    <s v="ADÁN"/>
    <s v="CARLOS"/>
    <s v="casaenad"/>
    <s v="carlos.saenz@alum.unirioja.es"/>
    <n v="2.8"/>
    <n v="2.8"/>
    <x v="1"/>
    <n v="121"/>
    <s v="PERSONAL INVESTIGADOR EN FORMACIÓN"/>
    <n v="0"/>
    <s v="_"/>
    <s v="2015-09-01 00:00:00.0"/>
    <s v="2019-08-31 00:00:00.0"/>
    <s v="D11BECARIO1"/>
    <s v="PERSONAL INVESTIGADOR PREDOCTORAL EN FORMACIÓN"/>
    <s v="R111"/>
    <x v="7"/>
    <n v="570"/>
    <s v="LENGUAJES Y SISTEMAS INFORMÁTICOS"/>
  </r>
  <r>
    <x v="11"/>
    <n v="30496784"/>
    <s v="FCYT"/>
    <n v="824"/>
    <s v="054I"/>
    <s v="GRUPO-A4"/>
    <s v="Bases de datos"/>
    <s v="GI"/>
    <s v="GRUPO DE INFORMÁTICA"/>
    <s v="054I"/>
    <s v="INFORMÁTICA DE BASES DE DATOS"/>
    <s v="GRUPO-A4"/>
    <s v="Grupo de Informática de Bases de datos"/>
    <s v="2S"/>
    <n v="30496784"/>
    <s v="RODRÍGUEZ"/>
    <s v="PRIEGO"/>
    <s v="EMILIO"/>
    <s v="emrodrig"/>
    <s v="emilio.rodriguez@unirioja.es"/>
    <n v="2.8"/>
    <n v="2.8"/>
    <x v="1"/>
    <n v="532"/>
    <s v="LABORAL DOCENTE-ASOCIADO"/>
    <s v="P06"/>
    <s v="TIEMPO PARCIAL (6+6 HORAS)"/>
    <s v="2016-09-15 00:00:00.0"/>
    <s v="2019-09-14 00:00:00.0"/>
    <s v="PI101124"/>
    <s v="PROFESOR ASOCIADO"/>
    <s v="R111"/>
    <x v="7"/>
    <n v="75"/>
    <s v="CIENCIA DE LA COMPUTACIÓN E INTELIGENCIA ARTIFICIA"/>
  </r>
  <r>
    <x v="15"/>
    <n v="16575155"/>
    <s v="FCYT"/>
    <n v="824"/>
    <s v="054G"/>
    <s v="GRUPO-A"/>
    <s v="Bases de datos"/>
    <s v="GG"/>
    <s v="GRUPO GRANDE"/>
    <s v="054G"/>
    <s v="GRUPO GRANDE DE BASES DE DATOS"/>
    <s v="GRUPO-A"/>
    <s v="Grupo Grande de Bases de datos"/>
    <s v="2S"/>
    <n v="16575155"/>
    <s v="DOMÍNGUEZ"/>
    <s v="PÉREZ"/>
    <s v="CÉSAR"/>
    <s v="cedomin"/>
    <s v="cesar.dominguez@unirioja.es"/>
    <n v="3.2"/>
    <m/>
    <x v="0"/>
    <n v="504"/>
    <s v="PROFESOR TITULAR UNIVERSIDAD"/>
    <s v="C01"/>
    <s v="TIEMPO COMPLETO"/>
    <s v="2017-12-12 00:00:00.0"/>
    <s v="null"/>
    <s v="DF100346"/>
    <s v="PROFESOR TITULAR DE UNIVERSIDAD"/>
    <s v="R111"/>
    <x v="7"/>
    <n v="570"/>
    <s v="LENGUAJES Y SISTEMAS INFORMÁTICOS"/>
  </r>
  <r>
    <x v="15"/>
    <n v="16575155"/>
    <s v="FCYT"/>
    <n v="824"/>
    <s v="054I"/>
    <s v="GRUPO-A1"/>
    <s v="Bases de datos"/>
    <s v="GI"/>
    <s v="GRUPO DE INFORMÁTICA"/>
    <s v="054I"/>
    <s v="INFORMÁTICA DE BASES DE DATOS"/>
    <s v="GRUPO-A1"/>
    <s v="Grupo de Informática de Bases de datos"/>
    <s v="2S"/>
    <n v="16575155"/>
    <s v="DOMÍNGUEZ"/>
    <s v="PÉREZ"/>
    <s v="CÉSAR"/>
    <s v="cedomin"/>
    <s v="cesar.dominguez@unirioja.es"/>
    <n v="2.8"/>
    <m/>
    <x v="0"/>
    <n v="504"/>
    <s v="PROFESOR TITULAR UNIVERSIDAD"/>
    <s v="C01"/>
    <s v="TIEMPO COMPLETO"/>
    <s v="2017-12-12 00:00:00.0"/>
    <s v="null"/>
    <s v="DF100346"/>
    <s v="PROFESOR TITULAR DE UNIVERSIDAD"/>
    <s v="R111"/>
    <x v="7"/>
    <n v="570"/>
    <s v="LENGUAJES Y SISTEMAS INFORMÁTICOS"/>
  </r>
  <r>
    <x v="15"/>
    <n v="15973686"/>
    <s v="FCYT"/>
    <n v="824"/>
    <s v="054I"/>
    <s v="GRUPO-A2"/>
    <s v="Bases de datos"/>
    <s v="GI"/>
    <s v="GRUPO DE INFORMÁTICA"/>
    <s v="054I"/>
    <s v="INFORMÁTICA DE BASES DE DATOS"/>
    <s v="GRUPO-A2"/>
    <s v="Grupo de Informática de Bases de datos"/>
    <s v="2S"/>
    <n v="15973686"/>
    <s v="JAIME"/>
    <s v="ELIZONDO"/>
    <s v="ARTURO"/>
    <s v="arjaime"/>
    <s v="arturo.jaime@unirioja.es"/>
    <n v="2.8"/>
    <m/>
    <x v="1"/>
    <n v="504"/>
    <s v="PROFESOR TITULAR UNIVERSIDAD"/>
    <s v="C01"/>
    <s v="TIEMPO COMPLETO"/>
    <s v="2015-09-15 00:00:00.0"/>
    <s v="null"/>
    <s v="DF100152"/>
    <s v="PROFESOR TITULAR DE UNIVERSIDAD"/>
    <s v="R111"/>
    <x v="7"/>
    <n v="570"/>
    <s v="LENGUAJES Y SISTEMAS INFORMÁTICOS"/>
  </r>
  <r>
    <x v="15"/>
    <n v="16622967"/>
    <s v="FCYT"/>
    <n v="824"/>
    <s v="054I"/>
    <s v="GRUPO-A3"/>
    <s v="Bases de datos"/>
    <s v="GI"/>
    <s v="GRUPO DE INFORMÁTICA"/>
    <s v="054I"/>
    <s v="INFORMÁTICA DE BASES DE DATOS"/>
    <s v="GRUPO-A3"/>
    <s v="Grupo de Informática de Bases de datos"/>
    <s v="2S"/>
    <n v="16622967"/>
    <s v="SÁENZ"/>
    <s v="ADÁN"/>
    <s v="CARLOS"/>
    <s v="casaenad"/>
    <s v="carlos.saenz@alum.unirioja.es"/>
    <n v="2.8"/>
    <m/>
    <x v="1"/>
    <n v="121"/>
    <s v="PERSONAL INVESTIGADOR EN FORMACIÓN"/>
    <n v="0"/>
    <s v="_"/>
    <s v="2015-09-01 00:00:00.0"/>
    <s v="2019-08-31 00:00:00.0"/>
    <s v="D11BECARIO1"/>
    <s v="PERSONAL INVESTIGADOR PREDOCTORAL EN FORMACIÓN"/>
    <s v="R111"/>
    <x v="7"/>
    <n v="570"/>
    <s v="LENGUAJES Y SISTEMAS INFORMÁTICOS"/>
  </r>
  <r>
    <x v="15"/>
    <n v="30496784"/>
    <s v="FCYT"/>
    <n v="824"/>
    <s v="054I"/>
    <s v="GRUPO-A4"/>
    <s v="Bases de datos"/>
    <s v="GI"/>
    <s v="GRUPO DE INFORMÁTICA"/>
    <s v="054I"/>
    <s v="INFORMÁTICA DE BASES DE DATOS"/>
    <s v="GRUPO-A4"/>
    <s v="Grupo de Informática de Bases de datos"/>
    <s v="2S"/>
    <n v="30496784"/>
    <s v="RODRÍGUEZ"/>
    <s v="PRIEGO"/>
    <s v="EMILIO"/>
    <s v="emrodrig"/>
    <s v="emilio.rodriguez@unirioja.es"/>
    <n v="2.8"/>
    <m/>
    <x v="1"/>
    <n v="532"/>
    <s v="LABORAL DOCENTE-ASOCIADO"/>
    <s v="P06"/>
    <s v="TIEMPO PARCIAL (6+6 HORAS)"/>
    <s v="2016-09-15 00:00:00.0"/>
    <s v="2019-09-14 00:00:00.0"/>
    <s v="PI101124"/>
    <s v="PROFESOR ASOCIADO"/>
    <s v="R111"/>
    <x v="7"/>
    <n v="75"/>
    <s v="CIENCIA DE LA COMPUTACIÓN E INTELIGENCIA ARTIFICIA"/>
  </r>
  <r>
    <x v="11"/>
    <n v="17835356"/>
    <s v="FCYT"/>
    <n v="825"/>
    <s v="006G"/>
    <s v="GRUPO-A"/>
    <s v="Lógica"/>
    <s v="GG"/>
    <s v="GRUPO GRANDE"/>
    <s v="006G"/>
    <s v="GRUPO GRANDE DE LÓGICA"/>
    <s v="GRUPO-A"/>
    <s v="Grupo Grande de LÓGICA"/>
    <s v="2S"/>
    <n v="17835356"/>
    <s v="ESPAÑOL"/>
    <s v="GONZÁLEZ"/>
    <s v="LUIS"/>
    <s v="lespanol"/>
    <s v="luis.espanol@unirioja.es"/>
    <n v="4"/>
    <n v="4"/>
    <x v="1"/>
    <n v="504"/>
    <s v="PROFESOR TITULAR UNIVERSIDAD"/>
    <s v="01A"/>
    <s v="TIEMPO COMPLETO AMPLIADO"/>
    <s v="2012-09-01 00:00:00.0"/>
    <s v="null"/>
    <s v="DF32213"/>
    <s v="TITULAR DE UNIVERSIDAD"/>
    <s v="R111"/>
    <x v="7"/>
    <n v="440"/>
    <s v="GEOMETRÍA Y TOPOLOGÍA"/>
  </r>
  <r>
    <x v="11"/>
    <n v="18408601"/>
    <s v="FCYT"/>
    <n v="825"/>
    <s v="006G"/>
    <s v="GRUPO-A"/>
    <s v="Lógica"/>
    <s v="GG"/>
    <s v="GRUPO GRANDE"/>
    <s v="006G"/>
    <s v="GRUPO GRANDE DE LÓGICA"/>
    <s v="GRUPO-A"/>
    <s v="Grupo Grande de LÓGICA"/>
    <s v="2S"/>
    <n v="18408601"/>
    <s v="HERNÁNDEZ"/>
    <s v="PARICIO"/>
    <s v="LUIS JAVIER"/>
    <s v="luhernan"/>
    <s v="luis-javier.hernandez@unirioja.es"/>
    <n v="0"/>
    <n v="0"/>
    <x v="1"/>
    <n v="500"/>
    <s v="CATEDRATICO DE UNIVERSIDAD"/>
    <s v="01R"/>
    <s v="TIEMPO COMPLETO REDUCIDO"/>
    <s v="2012-09-01 00:00:00.0"/>
    <s v="null"/>
    <s v="DF32212"/>
    <s v="CATEDRÁTICO DE UNIVERSIDAD"/>
    <s v="R111"/>
    <x v="7"/>
    <n v="440"/>
    <s v="GEOMETRÍA Y TOPOLOGÍA"/>
  </r>
  <r>
    <x v="11"/>
    <n v="16603591"/>
    <s v="FCYT"/>
    <n v="825"/>
    <s v="006I"/>
    <s v="GRUPO-A1"/>
    <s v="Lógica"/>
    <s v="GI"/>
    <s v="GRUPO DE INFORMÁTICA"/>
    <s v="006I"/>
    <s v="GRUPO DE INFORMÁTICA DE LÓGICA"/>
    <s v="GRUPO-A1"/>
    <s v="Grupo de Informática de Lógica"/>
    <s v="2S"/>
    <n v="16603591"/>
    <s v="FERNÁNDEZ"/>
    <s v="CESTAU"/>
    <s v="JAIME MARTÍN"/>
    <s v="jafernc"/>
    <s v="jaime.fernandez@unirioja.es"/>
    <n v="1.4"/>
    <n v="1.4"/>
    <x v="1"/>
    <n v="536"/>
    <s v="PROFESOR INTERINO"/>
    <s v="C01"/>
    <s v="TIEMPO COMPLETO"/>
    <s v="2019-02-04 00:00:00.0"/>
    <s v="2019-08-08 00:00:00.0"/>
    <s v="D11CONIN14"/>
    <s v="PROFESOR CONTRATADO INTERINO"/>
    <s v="R111"/>
    <x v="7"/>
    <n v="440"/>
    <s v="GEOMETRÍA Y TOPOLOGÍA"/>
  </r>
  <r>
    <x v="11"/>
    <n v="16603591"/>
    <s v="FCYT"/>
    <n v="825"/>
    <s v="006I"/>
    <s v="GRUPO-A2"/>
    <s v="Lógica"/>
    <s v="GI"/>
    <s v="GRUPO DE INFORMÁTICA"/>
    <s v="006I"/>
    <s v="GRUPO DE INFORMÁTICA DE LÓGICA"/>
    <s v="GRUPO-A2"/>
    <s v="Grupo de Informática de Lógica"/>
    <s v="2S"/>
    <n v="16603591"/>
    <s v="FERNÁNDEZ"/>
    <s v="CESTAU"/>
    <s v="JAIME MARTÍN"/>
    <s v="jafernc"/>
    <s v="jaime.fernandez@unirioja.es"/>
    <n v="1.4"/>
    <n v="1.4"/>
    <x v="1"/>
    <n v="536"/>
    <s v="PROFESOR INTERINO"/>
    <s v="C01"/>
    <s v="TIEMPO COMPLETO"/>
    <s v="2019-02-04 00:00:00.0"/>
    <s v="2019-08-08 00:00:00.0"/>
    <s v="D11CONIN14"/>
    <s v="PROFESOR CONTRATADO INTERINO"/>
    <s v="R111"/>
    <x v="7"/>
    <n v="440"/>
    <s v="GEOMETRÍA Y TOPOLOGÍA"/>
  </r>
  <r>
    <x v="11"/>
    <n v="16603591"/>
    <s v="FCYT"/>
    <n v="825"/>
    <s v="006I"/>
    <s v="GRUPO-A3"/>
    <s v="Lógica"/>
    <s v="GI"/>
    <s v="GRUPO DE INFORMÁTICA"/>
    <s v="006I"/>
    <s v="GRUPO DE INFORMÁTICA DE LÓGICA"/>
    <s v="GRUPO-A3"/>
    <s v="Grupo de Informática de Lógica"/>
    <s v="2S"/>
    <n v="16603591"/>
    <s v="FERNÁNDEZ"/>
    <s v="CESTAU"/>
    <s v="JAIME MARTÍN"/>
    <s v="jafernc"/>
    <s v="jaime.fernandez@unirioja.es"/>
    <n v="1.4"/>
    <n v="1.4"/>
    <x v="1"/>
    <n v="536"/>
    <s v="PROFESOR INTERINO"/>
    <s v="C01"/>
    <s v="TIEMPO COMPLETO"/>
    <s v="2019-02-04 00:00:00.0"/>
    <s v="2019-08-08 00:00:00.0"/>
    <s v="D11CONIN14"/>
    <s v="PROFESOR CONTRATADO INTERINO"/>
    <s v="R111"/>
    <x v="7"/>
    <n v="440"/>
    <s v="GEOMETRÍA Y TOPOLOGÍA"/>
  </r>
  <r>
    <x v="11"/>
    <n v="16603591"/>
    <s v="FCYT"/>
    <n v="825"/>
    <s v="006I"/>
    <s v="GRUPO-A4"/>
    <s v="Lógica"/>
    <s v="GI"/>
    <s v="GRUPO DE INFORMÁTICA"/>
    <s v="006I"/>
    <s v="GRUPO DE INFORMÁTICA DE LÓGICA"/>
    <s v="GRUPO-A4"/>
    <s v="Grupo de Informática de Lógica"/>
    <s v="2S"/>
    <n v="16603591"/>
    <s v="FERNÁNDEZ"/>
    <s v="CESTAU"/>
    <s v="JAIME MARTÍN"/>
    <s v="jafernc"/>
    <s v="jaime.fernandez@unirioja.es"/>
    <n v="1.4"/>
    <n v="1.4"/>
    <x v="1"/>
    <n v="536"/>
    <s v="PROFESOR INTERINO"/>
    <s v="C01"/>
    <s v="TIEMPO COMPLETO"/>
    <s v="2019-02-04 00:00:00.0"/>
    <s v="2019-08-08 00:00:00.0"/>
    <s v="D11CONIN14"/>
    <s v="PROFESOR CONTRATADO INTERINO"/>
    <s v="R111"/>
    <x v="7"/>
    <n v="440"/>
    <s v="GEOMETRÍA Y TOPOLOGÍA"/>
  </r>
  <r>
    <x v="11"/>
    <n v="17835356"/>
    <s v="FCYT"/>
    <n v="825"/>
    <s v="006R"/>
    <s v="GRUPO-A1"/>
    <s v="Lógica"/>
    <s v="GR"/>
    <s v="GRUPO REDUCIDO"/>
    <s v="006R"/>
    <s v="GRUPO REDUCIDO DE LÓGICA"/>
    <s v="GRUPO-A1"/>
    <s v="Grupo Reducido de Lógica"/>
    <s v="2S"/>
    <n v="17835356"/>
    <s v="ESPAÑOL"/>
    <s v="GONZÁLEZ"/>
    <s v="LUIS"/>
    <s v="lespanol"/>
    <s v="luis.espanol@unirioja.es"/>
    <n v="0.6"/>
    <n v="0.6"/>
    <x v="1"/>
    <n v="504"/>
    <s v="PROFESOR TITULAR UNIVERSIDAD"/>
    <s v="01A"/>
    <s v="TIEMPO COMPLETO AMPLIADO"/>
    <s v="2012-09-01 00:00:00.0"/>
    <s v="null"/>
    <s v="DF32213"/>
    <s v="TITULAR DE UNIVERSIDAD"/>
    <s v="R111"/>
    <x v="7"/>
    <n v="440"/>
    <s v="GEOMETRÍA Y TOPOLOGÍA"/>
  </r>
  <r>
    <x v="11"/>
    <n v="17835356"/>
    <s v="FCYT"/>
    <n v="825"/>
    <s v="006R"/>
    <s v="GRUPO-A2"/>
    <s v="Lógica"/>
    <s v="GR"/>
    <s v="GRUPO REDUCIDO"/>
    <s v="006R"/>
    <s v="GRUPO REDUCIDO DE LÓGICA"/>
    <s v="GRUPO-A2"/>
    <s v="Grupo Reducido de Lógica"/>
    <s v="2S"/>
    <n v="17835356"/>
    <s v="ESPAÑOL"/>
    <s v="GONZÁLEZ"/>
    <s v="LUIS"/>
    <s v="lespanol"/>
    <s v="luis.espanol@unirioja.es"/>
    <n v="0.6"/>
    <n v="0.6"/>
    <x v="1"/>
    <n v="504"/>
    <s v="PROFESOR TITULAR UNIVERSIDAD"/>
    <s v="01A"/>
    <s v="TIEMPO COMPLETO AMPLIADO"/>
    <s v="2012-09-01 00:00:00.0"/>
    <s v="null"/>
    <s v="DF32213"/>
    <s v="TITULAR DE UNIVERSIDAD"/>
    <s v="R111"/>
    <x v="7"/>
    <n v="440"/>
    <s v="GEOMETRÍA Y TOPOLOGÍA"/>
  </r>
  <r>
    <x v="11"/>
    <n v="18408601"/>
    <s v="FCYT"/>
    <n v="825"/>
    <s v="006R"/>
    <s v="GRUPO-A3"/>
    <s v="Lógica"/>
    <s v="GR"/>
    <s v="GRUPO REDUCIDO"/>
    <s v="006R"/>
    <s v="GRUPO REDUCIDO DE LÓGICA"/>
    <s v="GRUPO-A3"/>
    <s v="Grupo Reducido de Lógica"/>
    <s v="2S"/>
    <n v="18408601"/>
    <s v="HERNÁNDEZ"/>
    <s v="PARICIO"/>
    <s v="LUIS JAVIER"/>
    <s v="luhernan"/>
    <s v="luis-javier.hernandez@unirioja.es"/>
    <n v="0.6"/>
    <n v="0.6"/>
    <x v="1"/>
    <n v="500"/>
    <s v="CATEDRATICO DE UNIVERSIDAD"/>
    <s v="01R"/>
    <s v="TIEMPO COMPLETO REDUCIDO"/>
    <s v="2012-09-01 00:00:00.0"/>
    <s v="null"/>
    <s v="DF32212"/>
    <s v="CATEDRÁTICO DE UNIVERSIDAD"/>
    <s v="R111"/>
    <x v="7"/>
    <n v="440"/>
    <s v="GEOMETRÍA Y TOPOLOGÍA"/>
  </r>
  <r>
    <x v="11"/>
    <n v="18408601"/>
    <s v="FCYT"/>
    <n v="825"/>
    <s v="006R"/>
    <s v="GRUPO-A4"/>
    <s v="Lógica"/>
    <s v="GR"/>
    <s v="GRUPO REDUCIDO"/>
    <s v="006R"/>
    <s v="GRUPO REDUCIDO DE LÓGICA"/>
    <s v="GRUPO-A4"/>
    <s v="Grupo Reducido de Lógica"/>
    <s v="2S"/>
    <n v="18408601"/>
    <s v="HERNÁNDEZ"/>
    <s v="PARICIO"/>
    <s v="LUIS JAVIER"/>
    <s v="luhernan"/>
    <s v="luis-javier.hernandez@unirioja.es"/>
    <n v="0.6"/>
    <n v="0.6"/>
    <x v="1"/>
    <n v="500"/>
    <s v="CATEDRATICO DE UNIVERSIDAD"/>
    <s v="01R"/>
    <s v="TIEMPO COMPLETO REDUCIDO"/>
    <s v="2012-09-01 00:00:00.0"/>
    <s v="null"/>
    <s v="DF32212"/>
    <s v="CATEDRÁTICO DE UNIVERSIDAD"/>
    <s v="R111"/>
    <x v="7"/>
    <n v="440"/>
    <s v="GEOMETRÍA Y TOPOLOGÍA"/>
  </r>
  <r>
    <x v="15"/>
    <n v="17835356"/>
    <s v="FCYT"/>
    <n v="825"/>
    <s v="006G"/>
    <s v="GRUPO-A"/>
    <s v="Lógica"/>
    <s v="GG"/>
    <s v="GRUPO GRANDE"/>
    <s v="006G"/>
    <s v="GRUPO GRANDE DE LÓGICA"/>
    <s v="GRUPO-A"/>
    <s v="Grupo Grande de LÓGICA"/>
    <s v="2S"/>
    <n v="17835356"/>
    <s v="ESPAÑOL"/>
    <s v="GONZÁLEZ"/>
    <s v="LUIS"/>
    <s v="lespanol"/>
    <s v="luis.espanol@unirioja.es"/>
    <n v="4"/>
    <m/>
    <x v="1"/>
    <n v="504"/>
    <s v="PROFESOR TITULAR UNIVERSIDAD"/>
    <s v="01A"/>
    <s v="TIEMPO COMPLETO AMPLIADO"/>
    <s v="2012-09-01 00:00:00.0"/>
    <s v="null"/>
    <s v="DF32213"/>
    <s v="TITULAR DE UNIVERSIDAD"/>
    <s v="R111"/>
    <x v="7"/>
    <n v="440"/>
    <s v="GEOMETRÍA Y TOPOLOGÍA"/>
  </r>
  <r>
    <x v="15"/>
    <n v="18408601"/>
    <s v="FCYT"/>
    <n v="825"/>
    <s v="006G"/>
    <s v="GRUPO-A"/>
    <s v="Lógica"/>
    <s v="GG"/>
    <s v="GRUPO GRANDE"/>
    <s v="006G"/>
    <s v="GRUPO GRANDE DE LÓGICA"/>
    <s v="GRUPO-A"/>
    <s v="Grupo Grande de LÓGICA"/>
    <s v="2S"/>
    <n v="18408601"/>
    <s v="HERNÁNDEZ"/>
    <s v="PARICIO"/>
    <s v="LUIS JAVIER"/>
    <s v="luhernan"/>
    <s v="luis-javier.hernandez@unirioja.es"/>
    <n v="0"/>
    <m/>
    <x v="1"/>
    <n v="500"/>
    <s v="CATEDRATICO DE UNIVERSIDAD"/>
    <s v="01R"/>
    <s v="TIEMPO COMPLETO REDUCIDO"/>
    <s v="2012-09-01 00:00:00.0"/>
    <s v="null"/>
    <s v="DF32212"/>
    <s v="CATEDRÁTICO DE UNIVERSIDAD"/>
    <s v="R111"/>
    <x v="7"/>
    <n v="440"/>
    <s v="GEOMETRÍA Y TOPOLOGÍA"/>
  </r>
  <r>
    <x v="15"/>
    <n v="16603591"/>
    <s v="FCYT"/>
    <n v="825"/>
    <s v="006I"/>
    <s v="GRUPO-A1"/>
    <s v="Lógica"/>
    <s v="GI"/>
    <s v="GRUPO DE INFORMÁTICA"/>
    <s v="006I"/>
    <s v="GRUPO DE INFORMÁTICA DE LÓGICA"/>
    <s v="GRUPO-A1"/>
    <s v="Grupo de Informática de Lógica"/>
    <s v="2S"/>
    <n v="16603591"/>
    <s v="FERNÁNDEZ"/>
    <s v="CESTAU"/>
    <s v="JAIME MARTÍN"/>
    <s v="jafernc"/>
    <s v="jaime.fernandez@unirioja.es"/>
    <n v="1.4"/>
    <m/>
    <x v="1"/>
    <n v="536"/>
    <s v="PROFESOR INTERINO"/>
    <s v="C01"/>
    <s v="TIEMPO COMPLETO"/>
    <s v="2019-02-04 00:00:00.0"/>
    <s v="2019-08-08 00:00:00.0"/>
    <s v="D11CONIN14"/>
    <s v="PROFESOR CONTRATADO INTERINO"/>
    <s v="R111"/>
    <x v="7"/>
    <n v="440"/>
    <s v="GEOMETRÍA Y TOPOLOGÍA"/>
  </r>
  <r>
    <x v="15"/>
    <n v="16603591"/>
    <s v="FCYT"/>
    <n v="825"/>
    <s v="006I"/>
    <s v="GRUPO-A2"/>
    <s v="Lógica"/>
    <s v="GI"/>
    <s v="GRUPO DE INFORMÁTICA"/>
    <s v="006I"/>
    <s v="GRUPO DE INFORMÁTICA DE LÓGICA"/>
    <s v="GRUPO-A2"/>
    <s v="Grupo de Informática de Lógica"/>
    <s v="2S"/>
    <n v="16603591"/>
    <s v="FERNÁNDEZ"/>
    <s v="CESTAU"/>
    <s v="JAIME MARTÍN"/>
    <s v="jafernc"/>
    <s v="jaime.fernandez@unirioja.es"/>
    <n v="1.4"/>
    <m/>
    <x v="1"/>
    <n v="536"/>
    <s v="PROFESOR INTERINO"/>
    <s v="C01"/>
    <s v="TIEMPO COMPLETO"/>
    <s v="2019-02-04 00:00:00.0"/>
    <s v="2019-08-08 00:00:00.0"/>
    <s v="D11CONIN14"/>
    <s v="PROFESOR CONTRATADO INTERINO"/>
    <s v="R111"/>
    <x v="7"/>
    <n v="440"/>
    <s v="GEOMETRÍA Y TOPOLOGÍA"/>
  </r>
  <r>
    <x v="15"/>
    <n v="16603591"/>
    <s v="FCYT"/>
    <n v="825"/>
    <s v="006I"/>
    <s v="GRUPO-A3"/>
    <s v="Lógica"/>
    <s v="GI"/>
    <s v="GRUPO DE INFORMÁTICA"/>
    <s v="006I"/>
    <s v="GRUPO DE INFORMÁTICA DE LÓGICA"/>
    <s v="GRUPO-A3"/>
    <s v="Grupo de Informática de Lógica"/>
    <s v="2S"/>
    <n v="16603591"/>
    <s v="FERNÁNDEZ"/>
    <s v="CESTAU"/>
    <s v="JAIME MARTÍN"/>
    <s v="jafernc"/>
    <s v="jaime.fernandez@unirioja.es"/>
    <n v="1.4"/>
    <m/>
    <x v="1"/>
    <n v="536"/>
    <s v="PROFESOR INTERINO"/>
    <s v="C01"/>
    <s v="TIEMPO COMPLETO"/>
    <s v="2019-02-04 00:00:00.0"/>
    <s v="2019-08-08 00:00:00.0"/>
    <s v="D11CONIN14"/>
    <s v="PROFESOR CONTRATADO INTERINO"/>
    <s v="R111"/>
    <x v="7"/>
    <n v="440"/>
    <s v="GEOMETRÍA Y TOPOLOGÍA"/>
  </r>
  <r>
    <x v="15"/>
    <n v="16603591"/>
    <s v="FCYT"/>
    <n v="825"/>
    <s v="006I"/>
    <s v="GRUPO-A4"/>
    <s v="Lógica"/>
    <s v="GI"/>
    <s v="GRUPO DE INFORMÁTICA"/>
    <s v="006I"/>
    <s v="GRUPO DE INFORMÁTICA DE LÓGICA"/>
    <s v="GRUPO-A4"/>
    <s v="Grupo de Informática de Lógica"/>
    <s v="2S"/>
    <n v="16603591"/>
    <s v="FERNÁNDEZ"/>
    <s v="CESTAU"/>
    <s v="JAIME MARTÍN"/>
    <s v="jafernc"/>
    <s v="jaime.fernandez@unirioja.es"/>
    <n v="1.4"/>
    <m/>
    <x v="1"/>
    <n v="536"/>
    <s v="PROFESOR INTERINO"/>
    <s v="C01"/>
    <s v="TIEMPO COMPLETO"/>
    <s v="2019-02-04 00:00:00.0"/>
    <s v="2019-08-08 00:00:00.0"/>
    <s v="D11CONIN14"/>
    <s v="PROFESOR CONTRATADO INTERINO"/>
    <s v="R111"/>
    <x v="7"/>
    <n v="440"/>
    <s v="GEOMETRÍA Y TOPOLOGÍA"/>
  </r>
  <r>
    <x v="15"/>
    <n v="17835356"/>
    <s v="FCYT"/>
    <n v="825"/>
    <s v="006R"/>
    <s v="GRUPO-A1"/>
    <s v="Lógica"/>
    <s v="GR"/>
    <s v="GRUPO REDUCIDO"/>
    <s v="006R"/>
    <s v="GRUPO REDUCIDO DE LÓGICA"/>
    <s v="GRUPO-A1"/>
    <s v="Grupo Reducido de Lógica"/>
    <s v="2S"/>
    <n v="17835356"/>
    <s v="ESPAÑOL"/>
    <s v="GONZÁLEZ"/>
    <s v="LUIS"/>
    <s v="lespanol"/>
    <s v="luis.espanol@unirioja.es"/>
    <n v="0.6"/>
    <m/>
    <x v="1"/>
    <n v="504"/>
    <s v="PROFESOR TITULAR UNIVERSIDAD"/>
    <s v="01A"/>
    <s v="TIEMPO COMPLETO AMPLIADO"/>
    <s v="2012-09-01 00:00:00.0"/>
    <s v="null"/>
    <s v="DF32213"/>
    <s v="TITULAR DE UNIVERSIDAD"/>
    <s v="R111"/>
    <x v="7"/>
    <n v="440"/>
    <s v="GEOMETRÍA Y TOPOLOGÍA"/>
  </r>
  <r>
    <x v="15"/>
    <n v="17835356"/>
    <s v="FCYT"/>
    <n v="825"/>
    <s v="006R"/>
    <s v="GRUPO-A2"/>
    <s v="Lógica"/>
    <s v="GR"/>
    <s v="GRUPO REDUCIDO"/>
    <s v="006R"/>
    <s v="GRUPO REDUCIDO DE LÓGICA"/>
    <s v="GRUPO-A2"/>
    <s v="Grupo Reducido de Lógica"/>
    <s v="2S"/>
    <n v="17835356"/>
    <s v="ESPAÑOL"/>
    <s v="GONZÁLEZ"/>
    <s v="LUIS"/>
    <s v="lespanol"/>
    <s v="luis.espanol@unirioja.es"/>
    <n v="0.6"/>
    <m/>
    <x v="1"/>
    <n v="504"/>
    <s v="PROFESOR TITULAR UNIVERSIDAD"/>
    <s v="01A"/>
    <s v="TIEMPO COMPLETO AMPLIADO"/>
    <s v="2012-09-01 00:00:00.0"/>
    <s v="null"/>
    <s v="DF32213"/>
    <s v="TITULAR DE UNIVERSIDAD"/>
    <s v="R111"/>
    <x v="7"/>
    <n v="440"/>
    <s v="GEOMETRÍA Y TOPOLOGÍA"/>
  </r>
  <r>
    <x v="15"/>
    <n v="18408601"/>
    <s v="FCYT"/>
    <n v="825"/>
    <s v="006R"/>
    <s v="GRUPO-A3"/>
    <s v="Lógica"/>
    <s v="GR"/>
    <s v="GRUPO REDUCIDO"/>
    <s v="006R"/>
    <s v="GRUPO REDUCIDO DE LÓGICA"/>
    <s v="GRUPO-A3"/>
    <s v="Grupo Reducido de Lógica"/>
    <s v="2S"/>
    <n v="18408601"/>
    <s v="HERNÁNDEZ"/>
    <s v="PARICIO"/>
    <s v="LUIS JAVIER"/>
    <s v="luhernan"/>
    <s v="luis-javier.hernandez@unirioja.es"/>
    <n v="0.6"/>
    <m/>
    <x v="1"/>
    <n v="500"/>
    <s v="CATEDRATICO DE UNIVERSIDAD"/>
    <s v="01R"/>
    <s v="TIEMPO COMPLETO REDUCIDO"/>
    <s v="2012-09-01 00:00:00.0"/>
    <s v="null"/>
    <s v="DF32212"/>
    <s v="CATEDRÁTICO DE UNIVERSIDAD"/>
    <s v="R111"/>
    <x v="7"/>
    <n v="440"/>
    <s v="GEOMETRÍA Y TOPOLOGÍA"/>
  </r>
  <r>
    <x v="15"/>
    <n v="18408601"/>
    <s v="FCYT"/>
    <n v="825"/>
    <s v="006R"/>
    <s v="GRUPO-A4"/>
    <s v="Lógica"/>
    <s v="GR"/>
    <s v="GRUPO REDUCIDO"/>
    <s v="006R"/>
    <s v="GRUPO REDUCIDO DE LÓGICA"/>
    <s v="GRUPO-A4"/>
    <s v="Grupo Reducido de Lógica"/>
    <s v="2S"/>
    <n v="18408601"/>
    <s v="HERNÁNDEZ"/>
    <s v="PARICIO"/>
    <s v="LUIS JAVIER"/>
    <s v="luhernan"/>
    <s v="luis-javier.hernandez@unirioja.es"/>
    <n v="0.6"/>
    <m/>
    <x v="1"/>
    <n v="500"/>
    <s v="CATEDRATICO DE UNIVERSIDAD"/>
    <s v="01R"/>
    <s v="TIEMPO COMPLETO REDUCIDO"/>
    <s v="2012-09-01 00:00:00.0"/>
    <s v="null"/>
    <s v="DF32212"/>
    <s v="CATEDRÁTICO DE UNIVERSIDAD"/>
    <s v="R111"/>
    <x v="7"/>
    <n v="440"/>
    <s v="GEOMETRÍA Y TOPOLOGÍA"/>
  </r>
  <r>
    <x v="11"/>
    <n v="18009522"/>
    <s v="FCYT"/>
    <n v="826"/>
    <s v="007G"/>
    <s v="GRUPO-A"/>
    <s v="Matemática discreta"/>
    <s v="GG"/>
    <s v="GRUPO GRANDE"/>
    <s v="007G"/>
    <s v="GRUPO GRANDE DE MATEMÁTICA DISCRETA"/>
    <s v="GRUPO-A"/>
    <s v="Grupo Grande de MATEMÁTICA DISCRETA"/>
    <s v="1S"/>
    <n v="18009522"/>
    <s v="LALIENA"/>
    <s v="CLEMENTE"/>
    <s v="JESÚS ANTONIO"/>
    <s v="laliena"/>
    <s v="jesus.laliena@unirioja.es"/>
    <n v="4"/>
    <n v="4"/>
    <x v="0"/>
    <n v="500"/>
    <s v="CATEDRATICO DE UNIVERSIDAD"/>
    <s v="01R"/>
    <s v="TIEMPO COMPLETO REDUCIDO"/>
    <s v="2018-11-27 00:00:00.0"/>
    <s v="null"/>
    <s v="DF100378"/>
    <s v="CATEDRÁTICO DE UNIVERSIDAD"/>
    <s v="R111"/>
    <x v="7"/>
    <n v="5"/>
    <s v="ÁLGEBRA"/>
  </r>
  <r>
    <x v="11"/>
    <n v="43187774"/>
    <s v="FCYT"/>
    <n v="826"/>
    <s v="007G"/>
    <s v="GRUPO-B"/>
    <s v="Matemática discreta"/>
    <s v="GG"/>
    <s v="GRUPO GRANDE"/>
    <s v="007G"/>
    <s v="GRUPO GRANDE DE MATEMÁTICA DISCRETA"/>
    <s v="GRUPO-B"/>
    <s v="Grupo Grande de MATEMÁTICA DISCRETA"/>
    <s v="1S"/>
    <n v="43187774"/>
    <s v="ROTGER"/>
    <s v="GARCÍA"/>
    <s v="LUCÍA"/>
    <s v="lurotger"/>
    <s v="lucia.rotger@unirioja.es"/>
    <n v="4"/>
    <n v="4"/>
    <x v="1"/>
    <n v="536"/>
    <s v="PROFESOR INTERINO"/>
    <s v="C01"/>
    <s v="TIEMPO COMPLETO"/>
    <s v="2019-02-12 00:00:00.0"/>
    <s v="2019-09-14 00:00:00.0"/>
    <s v="PI101414"/>
    <s v="PROFESOR CONTRADO INTERINO"/>
    <s v="R111"/>
    <x v="7"/>
    <n v="5"/>
    <s v="ÁLGEBRA"/>
  </r>
  <r>
    <x v="11"/>
    <n v="16541342"/>
    <s v="FCYT"/>
    <n v="826"/>
    <s v="007I"/>
    <s v="GRUPO-A1"/>
    <s v="Matemática discreta"/>
    <s v="GI"/>
    <s v="GRUPO DE INFORMÁTICA"/>
    <s v="007I"/>
    <s v="GRUPO DE INFORMÁTICA DE MATEMÁTICA DISCRETA"/>
    <s v="GRUPO-A1"/>
    <s v="Grupo de Informática de Matemática discreta"/>
    <s v="1S"/>
    <n v="16541342"/>
    <s v="LANCHARES"/>
    <s v="BARRASA"/>
    <s v="VÍCTOR"/>
    <s v="vlancha"/>
    <s v="vlancha@unirioja.es"/>
    <n v="1.4"/>
    <n v="1.4"/>
    <x v="0"/>
    <n v="504"/>
    <s v="PROFESOR TITULAR UNIVERSIDAD"/>
    <s v="01R"/>
    <s v="TIEMPO COMPLETO REDUCIDO"/>
    <s v="2012-09-01 00:00:00.0"/>
    <s v="null"/>
    <s v="DF32264"/>
    <s v="TITULAR DE UNIVERSIDAD"/>
    <s v="R111"/>
    <x v="7"/>
    <n v="595"/>
    <s v="MATEMÁTICA APLICADA"/>
  </r>
  <r>
    <x v="11"/>
    <n v="16541342"/>
    <s v="FCYT"/>
    <n v="826"/>
    <s v="007I"/>
    <s v="GRUPO-A2"/>
    <s v="Matemática discreta"/>
    <s v="GI"/>
    <s v="GRUPO DE INFORMÁTICA"/>
    <s v="007I"/>
    <s v="GRUPO DE INFORMÁTICA DE MATEMÁTICA DISCRETA"/>
    <s v="GRUPO-A2"/>
    <s v="Grupo de Informática de Matemática discreta"/>
    <s v="1S"/>
    <n v="16541342"/>
    <s v="LANCHARES"/>
    <s v="BARRASA"/>
    <s v="VÍCTOR"/>
    <s v="vlancha"/>
    <s v="vlancha@unirioja.es"/>
    <n v="1.4"/>
    <n v="1.4"/>
    <x v="0"/>
    <n v="504"/>
    <s v="PROFESOR TITULAR UNIVERSIDAD"/>
    <s v="01R"/>
    <s v="TIEMPO COMPLETO REDUCIDO"/>
    <s v="2012-09-01 00:00:00.0"/>
    <s v="null"/>
    <s v="DF32264"/>
    <s v="TITULAR DE UNIVERSIDAD"/>
    <s v="R111"/>
    <x v="7"/>
    <n v="595"/>
    <s v="MATEMÁTICA APLICADA"/>
  </r>
  <r>
    <x v="11"/>
    <n v="16541342"/>
    <s v="FCYT"/>
    <n v="826"/>
    <s v="007I"/>
    <s v="GRUPO-A3"/>
    <s v="Matemática discreta"/>
    <s v="GI"/>
    <s v="GRUPO DE INFORMÁTICA"/>
    <s v="007I"/>
    <s v="GRUPO DE INFORMÁTICA DE MATEMÁTICA DISCRETA"/>
    <s v="GRUPO-A3"/>
    <s v="Grupo de Informática de Matemática discreta"/>
    <s v="1S"/>
    <n v="16541342"/>
    <s v="LANCHARES"/>
    <s v="BARRASA"/>
    <s v="VÍCTOR"/>
    <s v="vlancha"/>
    <s v="vlancha@unirioja.es"/>
    <n v="1.4"/>
    <n v="1.4"/>
    <x v="0"/>
    <n v="504"/>
    <s v="PROFESOR TITULAR UNIVERSIDAD"/>
    <s v="01R"/>
    <s v="TIEMPO COMPLETO REDUCIDO"/>
    <s v="2012-09-01 00:00:00.0"/>
    <s v="null"/>
    <s v="DF32264"/>
    <s v="TITULAR DE UNIVERSIDAD"/>
    <s v="R111"/>
    <x v="7"/>
    <n v="595"/>
    <s v="MATEMÁTICA APLICADA"/>
  </r>
  <r>
    <x v="11"/>
    <n v="29103662"/>
    <s v="FCYT"/>
    <n v="826"/>
    <s v="007I"/>
    <s v="GRUPO-B1"/>
    <s v="Matemática discreta"/>
    <s v="GI"/>
    <s v="GRUPO DE INFORMÁTICA"/>
    <s v="007I"/>
    <s v="GRUPO DE INFORMÁTICA DE MATEMÁTICA DISCRETA"/>
    <s v="GRUPO-B1"/>
    <s v="Grupo de Informática de Matemática discreta"/>
    <s v="1S"/>
    <n v="29103662"/>
    <s v="PÉREZ"/>
    <s v="IZQUIERDO"/>
    <s v="JOSÉ MARÍA"/>
    <s v="jpperez"/>
    <s v="jm.perez@unirioja.es"/>
    <n v="1.4"/>
    <n v="1.4"/>
    <x v="0"/>
    <n v="504"/>
    <s v="PROFESOR TITULAR UNIVERSIDAD"/>
    <s v="01R"/>
    <s v="TIEMPO COMPLETO REDUCIDO"/>
    <s v="2013-09-01 00:00:00.0"/>
    <s v="null"/>
    <s v="DF32074"/>
    <s v="TITULAR DE UNIVERSIDAD"/>
    <s v="R111"/>
    <x v="7"/>
    <n v="5"/>
    <s v="ÁLGEBRA"/>
  </r>
  <r>
    <x v="11"/>
    <n v="29103662"/>
    <s v="FCYT"/>
    <n v="826"/>
    <s v="007I"/>
    <s v="GRUPO-B2"/>
    <s v="Matemática discreta"/>
    <s v="GI"/>
    <s v="GRUPO DE INFORMÁTICA"/>
    <s v="007I"/>
    <s v="GRUPO DE INFORMÁTICA DE MATEMÁTICA DISCRETA"/>
    <s v="GRUPO-B2"/>
    <s v="Grupo de Informática de Matemática discreta"/>
    <s v="1S"/>
    <n v="29103662"/>
    <s v="PÉREZ"/>
    <s v="IZQUIERDO"/>
    <s v="JOSÉ MARÍA"/>
    <s v="jpperez"/>
    <s v="jm.perez@unirioja.es"/>
    <n v="1.4"/>
    <n v="1.4"/>
    <x v="0"/>
    <n v="504"/>
    <s v="PROFESOR TITULAR UNIVERSIDAD"/>
    <s v="01R"/>
    <s v="TIEMPO COMPLETO REDUCIDO"/>
    <s v="2013-09-01 00:00:00.0"/>
    <s v="null"/>
    <s v="DF32074"/>
    <s v="TITULAR DE UNIVERSIDAD"/>
    <s v="R111"/>
    <x v="7"/>
    <n v="5"/>
    <s v="ÁLGEBRA"/>
  </r>
  <r>
    <x v="11"/>
    <n v="43187774"/>
    <s v="FCYT"/>
    <n v="826"/>
    <s v="007R"/>
    <s v="GRUPO-A1"/>
    <s v="Matemática discreta"/>
    <s v="GR"/>
    <s v="GRUPO REDUCIDO"/>
    <s v="007R"/>
    <s v="GRUPO REDUCIDO DE MATEMÁTICA DISCRETA"/>
    <s v="GRUPO-A1"/>
    <s v="Grupo Reducido de Matemática discreta"/>
    <s v="1S"/>
    <n v="43187774"/>
    <s v="ROTGER"/>
    <s v="GARCÍA"/>
    <s v="LUCÍA"/>
    <s v="lurotger"/>
    <s v="lucia.rotger@unirioja.es"/>
    <n v="0.6"/>
    <n v="0.6"/>
    <x v="1"/>
    <n v="536"/>
    <s v="PROFESOR INTERINO"/>
    <s v="C01"/>
    <s v="TIEMPO COMPLETO"/>
    <s v="2019-02-12 00:00:00.0"/>
    <s v="2019-09-14 00:00:00.0"/>
    <s v="PI101414"/>
    <s v="PROFESOR CONTRADO INTERINO"/>
    <s v="R111"/>
    <x v="7"/>
    <n v="5"/>
    <s v="ÁLGEBRA"/>
  </r>
  <r>
    <x v="11"/>
    <n v="18009522"/>
    <s v="FCYT"/>
    <n v="826"/>
    <s v="007R"/>
    <s v="GRUPO-A2"/>
    <s v="Matemática discreta"/>
    <s v="GR"/>
    <s v="GRUPO REDUCIDO"/>
    <s v="007R"/>
    <s v="GRUPO REDUCIDO DE MATEMÁTICA DISCRETA"/>
    <s v="GRUPO-A2"/>
    <s v="Grupo Reducido de Matemática discreta"/>
    <s v="1S"/>
    <n v="18009522"/>
    <s v="LALIENA"/>
    <s v="CLEMENTE"/>
    <s v="JESÚS ANTONIO"/>
    <s v="laliena"/>
    <s v="jesus.laliena@unirioja.es"/>
    <n v="0.6"/>
    <n v="0.6"/>
    <x v="0"/>
    <n v="500"/>
    <s v="CATEDRATICO DE UNIVERSIDAD"/>
    <s v="01R"/>
    <s v="TIEMPO COMPLETO REDUCIDO"/>
    <s v="2018-11-27 00:00:00.0"/>
    <s v="null"/>
    <s v="DF100378"/>
    <s v="CATEDRÁTICO DE UNIVERSIDAD"/>
    <s v="R111"/>
    <x v="7"/>
    <n v="5"/>
    <s v="ÁLGEBRA"/>
  </r>
  <r>
    <x v="11"/>
    <n v="18009522"/>
    <s v="FCYT"/>
    <n v="826"/>
    <s v="007R"/>
    <s v="GRUPO-A3"/>
    <s v="Matemática discreta"/>
    <s v="GR"/>
    <s v="GRUPO REDUCIDO"/>
    <s v="007R"/>
    <s v="GRUPO REDUCIDO DE MATEMÁTICA DISCRETA"/>
    <s v="GRUPO-A3"/>
    <s v="Grupo Reducido de Matemática discreta"/>
    <s v="1S"/>
    <n v="18009522"/>
    <s v="LALIENA"/>
    <s v="CLEMENTE"/>
    <s v="JESÚS ANTONIO"/>
    <s v="laliena"/>
    <s v="jesus.laliena@unirioja.es"/>
    <n v="0.6"/>
    <n v="0.6"/>
    <x v="0"/>
    <n v="500"/>
    <s v="CATEDRATICO DE UNIVERSIDAD"/>
    <s v="01R"/>
    <s v="TIEMPO COMPLETO REDUCIDO"/>
    <s v="2018-11-27 00:00:00.0"/>
    <s v="null"/>
    <s v="DF100378"/>
    <s v="CATEDRÁTICO DE UNIVERSIDAD"/>
    <s v="R111"/>
    <x v="7"/>
    <n v="5"/>
    <s v="ÁLGEBRA"/>
  </r>
  <r>
    <x v="11"/>
    <n v="43187774"/>
    <s v="FCYT"/>
    <n v="826"/>
    <s v="007R"/>
    <s v="GRUPO-B1"/>
    <s v="Matemática discreta"/>
    <s v="GR"/>
    <s v="GRUPO REDUCIDO"/>
    <s v="007R"/>
    <s v="GRUPO REDUCIDO DE MATEMÁTICA DISCRETA"/>
    <s v="GRUPO-B1"/>
    <s v="Grupo Reducido de Matemática discreta"/>
    <s v="1S"/>
    <n v="43187774"/>
    <s v="ROTGER"/>
    <s v="GARCÍA"/>
    <s v="LUCÍA"/>
    <s v="lurotger"/>
    <s v="lucia.rotger@unirioja.es"/>
    <n v="0.6"/>
    <n v="0.6"/>
    <x v="1"/>
    <n v="536"/>
    <s v="PROFESOR INTERINO"/>
    <s v="C01"/>
    <s v="TIEMPO COMPLETO"/>
    <s v="2019-02-12 00:00:00.0"/>
    <s v="2019-09-14 00:00:00.0"/>
    <s v="PI101414"/>
    <s v="PROFESOR CONTRADO INTERINO"/>
    <s v="R111"/>
    <x v="7"/>
    <n v="5"/>
    <s v="ÁLGEBRA"/>
  </r>
  <r>
    <x v="11"/>
    <n v="43187774"/>
    <s v="FCYT"/>
    <n v="826"/>
    <s v="007R"/>
    <s v="GRUPO-B2"/>
    <s v="Matemática discreta"/>
    <s v="GR"/>
    <s v="GRUPO REDUCIDO"/>
    <s v="007R"/>
    <s v="GRUPO REDUCIDO DE MATEMÁTICA DISCRETA"/>
    <s v="GRUPO-B2"/>
    <s v="Grupo Reducido de Matemática discreta"/>
    <s v="1S"/>
    <n v="43187774"/>
    <s v="ROTGER"/>
    <s v="GARCÍA"/>
    <s v="LUCÍA"/>
    <s v="lurotger"/>
    <s v="lucia.rotger@unirioja.es"/>
    <n v="0.6"/>
    <n v="0.6"/>
    <x v="1"/>
    <n v="536"/>
    <s v="PROFESOR INTERINO"/>
    <s v="C01"/>
    <s v="TIEMPO COMPLETO"/>
    <s v="2019-02-12 00:00:00.0"/>
    <s v="2019-09-14 00:00:00.0"/>
    <s v="PI101414"/>
    <s v="PROFESOR CONTRADO INTERINO"/>
    <s v="R111"/>
    <x v="7"/>
    <n v="5"/>
    <s v="ÁLGEBRA"/>
  </r>
  <r>
    <x v="15"/>
    <n v="18009522"/>
    <s v="FCYT"/>
    <n v="826"/>
    <s v="007G"/>
    <s v="GRUPO-A"/>
    <s v="Matemática discreta"/>
    <s v="GG"/>
    <s v="GRUPO GRANDE"/>
    <s v="007G"/>
    <s v="GRUPO GRANDE DE MATEMÁTICA DISCRETA"/>
    <s v="GRUPO-A"/>
    <s v="Grupo Grande de MATEMÁTICA DISCRETA"/>
    <s v="1S"/>
    <n v="18009522"/>
    <s v="LALIENA"/>
    <s v="CLEMENTE"/>
    <s v="JESÚS ANTONIO"/>
    <s v="laliena"/>
    <s v="jesus.laliena@unirioja.es"/>
    <n v="4"/>
    <m/>
    <x v="0"/>
    <n v="500"/>
    <s v="CATEDRATICO DE UNIVERSIDAD"/>
    <s v="01R"/>
    <s v="TIEMPO COMPLETO REDUCIDO"/>
    <s v="2018-11-27 00:00:00.0"/>
    <s v="null"/>
    <s v="DF100378"/>
    <s v="CATEDRÁTICO DE UNIVERSIDAD"/>
    <s v="R111"/>
    <x v="7"/>
    <n v="5"/>
    <s v="ÁLGEBRA"/>
  </r>
  <r>
    <x v="15"/>
    <n v="43187774"/>
    <s v="FCYT"/>
    <n v="826"/>
    <s v="007G"/>
    <s v="GRUPO-B"/>
    <s v="Matemática discreta"/>
    <s v="GG"/>
    <s v="GRUPO GRANDE"/>
    <s v="007G"/>
    <s v="GRUPO GRANDE DE MATEMÁTICA DISCRETA"/>
    <s v="GRUPO-B"/>
    <s v="Grupo Grande de MATEMÁTICA DISCRETA"/>
    <s v="1S"/>
    <n v="43187774"/>
    <s v="ROTGER"/>
    <s v="GARCÍA"/>
    <s v="LUCÍA"/>
    <s v="lurotger"/>
    <s v="lucia.rotger@unirioja.es"/>
    <n v="4"/>
    <m/>
    <x v="1"/>
    <n v="536"/>
    <s v="PROFESOR INTERINO"/>
    <s v="C01"/>
    <s v="TIEMPO COMPLETO"/>
    <s v="2019-02-12 00:00:00.0"/>
    <s v="2019-09-14 00:00:00.0"/>
    <s v="PI101414"/>
    <s v="PROFESOR CONTRADO INTERINO"/>
    <s v="R111"/>
    <x v="7"/>
    <n v="5"/>
    <s v="ÁLGEBRA"/>
  </r>
  <r>
    <x v="15"/>
    <n v="16541342"/>
    <s v="FCYT"/>
    <n v="826"/>
    <s v="007I"/>
    <s v="GRUPO-A1"/>
    <s v="Matemática discreta"/>
    <s v="GI"/>
    <s v="GRUPO DE INFORMÁTICA"/>
    <s v="007I"/>
    <s v="GRUPO DE INFORMÁTICA DE MATEMÁTICA DISCRETA"/>
    <s v="GRUPO-A1"/>
    <s v="Grupo de Informática de Matemática discreta"/>
    <s v="1S"/>
    <n v="16541342"/>
    <s v="LANCHARES"/>
    <s v="BARRASA"/>
    <s v="VÍCTOR"/>
    <s v="vlancha"/>
    <s v="vlancha@unirioja.es"/>
    <n v="1.4"/>
    <m/>
    <x v="0"/>
    <n v="504"/>
    <s v="PROFESOR TITULAR UNIVERSIDAD"/>
    <s v="01R"/>
    <s v="TIEMPO COMPLETO REDUCIDO"/>
    <s v="2012-09-01 00:00:00.0"/>
    <s v="null"/>
    <s v="DF32264"/>
    <s v="TITULAR DE UNIVERSIDAD"/>
    <s v="R111"/>
    <x v="7"/>
    <n v="595"/>
    <s v="MATEMÁTICA APLICADA"/>
  </r>
  <r>
    <x v="15"/>
    <n v="16541342"/>
    <s v="FCYT"/>
    <n v="826"/>
    <s v="007I"/>
    <s v="GRUPO-A2"/>
    <s v="Matemática discreta"/>
    <s v="GI"/>
    <s v="GRUPO DE INFORMÁTICA"/>
    <s v="007I"/>
    <s v="GRUPO DE INFORMÁTICA DE MATEMÁTICA DISCRETA"/>
    <s v="GRUPO-A2"/>
    <s v="Grupo de Informática de Matemática discreta"/>
    <s v="1S"/>
    <n v="16541342"/>
    <s v="LANCHARES"/>
    <s v="BARRASA"/>
    <s v="VÍCTOR"/>
    <s v="vlancha"/>
    <s v="vlancha@unirioja.es"/>
    <n v="1.4"/>
    <m/>
    <x v="0"/>
    <n v="504"/>
    <s v="PROFESOR TITULAR UNIVERSIDAD"/>
    <s v="01R"/>
    <s v="TIEMPO COMPLETO REDUCIDO"/>
    <s v="2012-09-01 00:00:00.0"/>
    <s v="null"/>
    <s v="DF32264"/>
    <s v="TITULAR DE UNIVERSIDAD"/>
    <s v="R111"/>
    <x v="7"/>
    <n v="595"/>
    <s v="MATEMÁTICA APLICADA"/>
  </r>
  <r>
    <x v="15"/>
    <n v="16541342"/>
    <s v="FCYT"/>
    <n v="826"/>
    <s v="007I"/>
    <s v="GRUPO-A3"/>
    <s v="Matemática discreta"/>
    <s v="GI"/>
    <s v="GRUPO DE INFORMÁTICA"/>
    <s v="007I"/>
    <s v="GRUPO DE INFORMÁTICA DE MATEMÁTICA DISCRETA"/>
    <s v="GRUPO-A3"/>
    <s v="Grupo de Informática de Matemática discreta"/>
    <s v="1S"/>
    <n v="16541342"/>
    <s v="LANCHARES"/>
    <s v="BARRASA"/>
    <s v="VÍCTOR"/>
    <s v="vlancha"/>
    <s v="vlancha@unirioja.es"/>
    <n v="1.4"/>
    <m/>
    <x v="0"/>
    <n v="504"/>
    <s v="PROFESOR TITULAR UNIVERSIDAD"/>
    <s v="01R"/>
    <s v="TIEMPO COMPLETO REDUCIDO"/>
    <s v="2012-09-01 00:00:00.0"/>
    <s v="null"/>
    <s v="DF32264"/>
    <s v="TITULAR DE UNIVERSIDAD"/>
    <s v="R111"/>
    <x v="7"/>
    <n v="595"/>
    <s v="MATEMÁTICA APLICADA"/>
  </r>
  <r>
    <x v="15"/>
    <n v="29103662"/>
    <s v="FCYT"/>
    <n v="826"/>
    <s v="007I"/>
    <s v="GRUPO-B1"/>
    <s v="Matemática discreta"/>
    <s v="GI"/>
    <s v="GRUPO DE INFORMÁTICA"/>
    <s v="007I"/>
    <s v="GRUPO DE INFORMÁTICA DE MATEMÁTICA DISCRETA"/>
    <s v="GRUPO-B1"/>
    <s v="Grupo de Informática de Matemática discreta"/>
    <s v="1S"/>
    <n v="29103662"/>
    <s v="PÉREZ"/>
    <s v="IZQUIERDO"/>
    <s v="JOSÉ MARÍA"/>
    <s v="jpperez"/>
    <s v="jm.perez@unirioja.es"/>
    <n v="1.4"/>
    <m/>
    <x v="0"/>
    <n v="504"/>
    <s v="PROFESOR TITULAR UNIVERSIDAD"/>
    <s v="01R"/>
    <s v="TIEMPO COMPLETO REDUCIDO"/>
    <s v="2013-09-01 00:00:00.0"/>
    <s v="null"/>
    <s v="DF32074"/>
    <s v="TITULAR DE UNIVERSIDAD"/>
    <s v="R111"/>
    <x v="7"/>
    <n v="5"/>
    <s v="ÁLGEBRA"/>
  </r>
  <r>
    <x v="15"/>
    <n v="29103662"/>
    <s v="FCYT"/>
    <n v="826"/>
    <s v="007I"/>
    <s v="GRUPO-B2"/>
    <s v="Matemática discreta"/>
    <s v="GI"/>
    <s v="GRUPO DE INFORMÁTICA"/>
    <s v="007I"/>
    <s v="GRUPO DE INFORMÁTICA DE MATEMÁTICA DISCRETA"/>
    <s v="GRUPO-B2"/>
    <s v="Grupo de Informática de Matemática discreta"/>
    <s v="1S"/>
    <n v="29103662"/>
    <s v="PÉREZ"/>
    <s v="IZQUIERDO"/>
    <s v="JOSÉ MARÍA"/>
    <s v="jpperez"/>
    <s v="jm.perez@unirioja.es"/>
    <n v="1.4"/>
    <m/>
    <x v="0"/>
    <n v="504"/>
    <s v="PROFESOR TITULAR UNIVERSIDAD"/>
    <s v="01R"/>
    <s v="TIEMPO COMPLETO REDUCIDO"/>
    <s v="2013-09-01 00:00:00.0"/>
    <s v="null"/>
    <s v="DF32074"/>
    <s v="TITULAR DE UNIVERSIDAD"/>
    <s v="R111"/>
    <x v="7"/>
    <n v="5"/>
    <s v="ÁLGEBRA"/>
  </r>
  <r>
    <x v="15"/>
    <n v="43187774"/>
    <s v="FCYT"/>
    <n v="826"/>
    <s v="007R"/>
    <s v="GRUPO-A1"/>
    <s v="Matemática discreta"/>
    <s v="GR"/>
    <s v="GRUPO REDUCIDO"/>
    <s v="007R"/>
    <s v="GRUPO REDUCIDO DE MATEMÁTICA DISCRETA"/>
    <s v="GRUPO-A1"/>
    <s v="Grupo Reducido de Matemática discreta"/>
    <s v="1S"/>
    <n v="43187774"/>
    <s v="ROTGER"/>
    <s v="GARCÍA"/>
    <s v="LUCÍA"/>
    <s v="lurotger"/>
    <s v="lucia.rotger@unirioja.es"/>
    <n v="0.6"/>
    <m/>
    <x v="1"/>
    <n v="536"/>
    <s v="PROFESOR INTERINO"/>
    <s v="C01"/>
    <s v="TIEMPO COMPLETO"/>
    <s v="2019-02-12 00:00:00.0"/>
    <s v="2019-09-14 00:00:00.0"/>
    <s v="PI101414"/>
    <s v="PROFESOR CONTRADO INTERINO"/>
    <s v="R111"/>
    <x v="7"/>
    <n v="5"/>
    <s v="ÁLGEBRA"/>
  </r>
  <r>
    <x v="15"/>
    <n v="18009522"/>
    <s v="FCYT"/>
    <n v="826"/>
    <s v="007R"/>
    <s v="GRUPO-A2"/>
    <s v="Matemática discreta"/>
    <s v="GR"/>
    <s v="GRUPO REDUCIDO"/>
    <s v="007R"/>
    <s v="GRUPO REDUCIDO DE MATEMÁTICA DISCRETA"/>
    <s v="GRUPO-A2"/>
    <s v="Grupo Reducido de Matemática discreta"/>
    <s v="1S"/>
    <n v="18009522"/>
    <s v="LALIENA"/>
    <s v="CLEMENTE"/>
    <s v="JESÚS ANTONIO"/>
    <s v="laliena"/>
    <s v="jesus.laliena@unirioja.es"/>
    <n v="0.6"/>
    <m/>
    <x v="0"/>
    <n v="500"/>
    <s v="CATEDRATICO DE UNIVERSIDAD"/>
    <s v="01R"/>
    <s v="TIEMPO COMPLETO REDUCIDO"/>
    <s v="2018-11-27 00:00:00.0"/>
    <s v="null"/>
    <s v="DF100378"/>
    <s v="CATEDRÁTICO DE UNIVERSIDAD"/>
    <s v="R111"/>
    <x v="7"/>
    <n v="5"/>
    <s v="ÁLGEBRA"/>
  </r>
  <r>
    <x v="15"/>
    <n v="18009522"/>
    <s v="FCYT"/>
    <n v="826"/>
    <s v="007R"/>
    <s v="GRUPO-A3"/>
    <s v="Matemática discreta"/>
    <s v="GR"/>
    <s v="GRUPO REDUCIDO"/>
    <s v="007R"/>
    <s v="GRUPO REDUCIDO DE MATEMÁTICA DISCRETA"/>
    <s v="GRUPO-A3"/>
    <s v="Grupo Reducido de Matemática discreta"/>
    <s v="1S"/>
    <n v="18009522"/>
    <s v="LALIENA"/>
    <s v="CLEMENTE"/>
    <s v="JESÚS ANTONIO"/>
    <s v="laliena"/>
    <s v="jesus.laliena@unirioja.es"/>
    <n v="0.6"/>
    <m/>
    <x v="0"/>
    <n v="500"/>
    <s v="CATEDRATICO DE UNIVERSIDAD"/>
    <s v="01R"/>
    <s v="TIEMPO COMPLETO REDUCIDO"/>
    <s v="2018-11-27 00:00:00.0"/>
    <s v="null"/>
    <s v="DF100378"/>
    <s v="CATEDRÁTICO DE UNIVERSIDAD"/>
    <s v="R111"/>
    <x v="7"/>
    <n v="5"/>
    <s v="ÁLGEBRA"/>
  </r>
  <r>
    <x v="15"/>
    <n v="43187774"/>
    <s v="FCYT"/>
    <n v="826"/>
    <s v="007R"/>
    <s v="GRUPO-B1"/>
    <s v="Matemática discreta"/>
    <s v="GR"/>
    <s v="GRUPO REDUCIDO"/>
    <s v="007R"/>
    <s v="GRUPO REDUCIDO DE MATEMÁTICA DISCRETA"/>
    <s v="GRUPO-B1"/>
    <s v="Grupo Reducido de Matemática discreta"/>
    <s v="1S"/>
    <n v="43187774"/>
    <s v="ROTGER"/>
    <s v="GARCÍA"/>
    <s v="LUCÍA"/>
    <s v="lurotger"/>
    <s v="lucia.rotger@unirioja.es"/>
    <n v="0.6"/>
    <m/>
    <x v="1"/>
    <n v="536"/>
    <s v="PROFESOR INTERINO"/>
    <s v="C01"/>
    <s v="TIEMPO COMPLETO"/>
    <s v="2019-02-12 00:00:00.0"/>
    <s v="2019-09-14 00:00:00.0"/>
    <s v="PI101414"/>
    <s v="PROFESOR CONTRADO INTERINO"/>
    <s v="R111"/>
    <x v="7"/>
    <n v="5"/>
    <s v="ÁLGEBRA"/>
  </r>
  <r>
    <x v="15"/>
    <n v="43187774"/>
    <s v="FCYT"/>
    <n v="826"/>
    <s v="007R"/>
    <s v="GRUPO-B2"/>
    <s v="Matemática discreta"/>
    <s v="GR"/>
    <s v="GRUPO REDUCIDO"/>
    <s v="007R"/>
    <s v="GRUPO REDUCIDO DE MATEMÁTICA DISCRETA"/>
    <s v="GRUPO-B2"/>
    <s v="Grupo Reducido de Matemática discreta"/>
    <s v="1S"/>
    <n v="43187774"/>
    <s v="ROTGER"/>
    <s v="GARCÍA"/>
    <s v="LUCÍA"/>
    <s v="lurotger"/>
    <s v="lucia.rotger@unirioja.es"/>
    <n v="0.6"/>
    <m/>
    <x v="1"/>
    <n v="536"/>
    <s v="PROFESOR INTERINO"/>
    <s v="C01"/>
    <s v="TIEMPO COMPLETO"/>
    <s v="2019-02-12 00:00:00.0"/>
    <s v="2019-09-14 00:00:00.0"/>
    <s v="PI101414"/>
    <s v="PROFESOR CONTRADO INTERINO"/>
    <s v="R111"/>
    <x v="7"/>
    <n v="5"/>
    <s v="ÁLGEBRA"/>
  </r>
  <r>
    <x v="11"/>
    <n v="15973686"/>
    <s v="FCYT"/>
    <n v="827"/>
    <s v="037G"/>
    <s v="GRUPO-A"/>
    <s v="Diseño de bases de datos"/>
    <s v="GG"/>
    <s v="GRUPO GRANDE"/>
    <s v="037G"/>
    <s v="GRUPO GRANDE DE DISEÑO DE BASES DE DATOS"/>
    <s v="GRUPO-A"/>
    <s v="Grupo Grande de Diseño de bases de datos"/>
    <s v="1S"/>
    <n v="15973686"/>
    <s v="JAIME"/>
    <s v="ELIZONDO"/>
    <s v="ARTURO"/>
    <s v="arjaime"/>
    <s v="arturo.jaime@unirioja.es"/>
    <n v="1.6"/>
    <n v="1.6"/>
    <x v="1"/>
    <n v="504"/>
    <s v="PROFESOR TITULAR UNIVERSIDAD"/>
    <s v="C01"/>
    <s v="TIEMPO COMPLETO"/>
    <s v="2015-09-15 00:00:00.0"/>
    <s v="null"/>
    <s v="DF100152"/>
    <s v="PROFESOR TITULAR DE UNIVERSIDAD"/>
    <s v="R111"/>
    <x v="7"/>
    <n v="570"/>
    <s v="LENGUAJES Y SISTEMAS INFORMÁTICOS"/>
  </r>
  <r>
    <x v="11"/>
    <n v="16575155"/>
    <s v="FCYT"/>
    <n v="827"/>
    <s v="037G"/>
    <s v="GRUPO-A"/>
    <s v="Diseño de bases de datos"/>
    <s v="GG"/>
    <s v="GRUPO GRANDE"/>
    <s v="037G"/>
    <s v="GRUPO GRANDE DE DISEÑO DE BASES DE DATOS"/>
    <s v="GRUPO-A"/>
    <s v="Grupo Grande de Diseño de bases de datos"/>
    <s v="1S"/>
    <n v="16575155"/>
    <s v="DOMÍNGUEZ"/>
    <s v="PÉREZ"/>
    <s v="CÉSAR"/>
    <s v="cedomin"/>
    <s v="cesar.dominguez@unirioja.es"/>
    <n v="1.6"/>
    <n v="1.6"/>
    <x v="0"/>
    <n v="504"/>
    <s v="PROFESOR TITULAR UNIVERSIDAD"/>
    <s v="C01"/>
    <s v="TIEMPO COMPLETO"/>
    <s v="2017-12-12 00:00:00.0"/>
    <s v="null"/>
    <s v="DF100346"/>
    <s v="PROFESOR TITULAR DE UNIVERSIDAD"/>
    <s v="R111"/>
    <x v="7"/>
    <n v="570"/>
    <s v="LENGUAJES Y SISTEMAS INFORMÁTICOS"/>
  </r>
  <r>
    <x v="11"/>
    <n v="15973686"/>
    <s v="FCYT"/>
    <n v="827"/>
    <s v="037I"/>
    <s v="GRUPO-A1"/>
    <s v="Diseño de bases de datos"/>
    <s v="GI"/>
    <s v="GRUPO DE INFORMÁTICA"/>
    <s v="037I"/>
    <s v="INFORMÁTICA DE DISEÑO DE BASES DE DATOS"/>
    <s v="GRUPO-A1"/>
    <s v="Grupo de Informática de Diseño de bases de datos"/>
    <s v="1S"/>
    <n v="15973686"/>
    <s v="JAIME"/>
    <s v="ELIZONDO"/>
    <s v="ARTURO"/>
    <s v="arjaime"/>
    <s v="arturo.jaime@unirioja.es"/>
    <n v="2.8"/>
    <n v="2.8"/>
    <x v="1"/>
    <n v="504"/>
    <s v="PROFESOR TITULAR UNIVERSIDAD"/>
    <s v="C01"/>
    <s v="TIEMPO COMPLETO"/>
    <s v="2015-09-15 00:00:00.0"/>
    <s v="null"/>
    <s v="DF100152"/>
    <s v="PROFESOR TITULAR DE UNIVERSIDAD"/>
    <s v="R111"/>
    <x v="7"/>
    <n v="570"/>
    <s v="LENGUAJES Y SISTEMAS INFORMÁTICOS"/>
  </r>
  <r>
    <x v="11"/>
    <n v="16575155"/>
    <s v="FCYT"/>
    <n v="827"/>
    <s v="037I"/>
    <s v="GRUPO-A2"/>
    <s v="Diseño de bases de datos"/>
    <s v="GI"/>
    <s v="GRUPO DE INFORMÁTICA"/>
    <s v="037I"/>
    <s v="INFORMÁTICA DE DISEÑO DE BASES DE DATOS"/>
    <s v="GRUPO-A2"/>
    <s v="Grupo de Informática de Diseño de bases de datos"/>
    <s v="1S"/>
    <n v="16575155"/>
    <s v="DOMÍNGUEZ"/>
    <s v="PÉREZ"/>
    <s v="CÉSAR"/>
    <s v="cedomin"/>
    <s v="cesar.dominguez@unirioja.es"/>
    <n v="2.8"/>
    <n v="2.8"/>
    <x v="0"/>
    <n v="504"/>
    <s v="PROFESOR TITULAR UNIVERSIDAD"/>
    <s v="C01"/>
    <s v="TIEMPO COMPLETO"/>
    <s v="2017-12-12 00:00:00.0"/>
    <s v="null"/>
    <s v="DF100346"/>
    <s v="PROFESOR TITULAR DE UNIVERSIDAD"/>
    <s v="R111"/>
    <x v="7"/>
    <n v="570"/>
    <s v="LENGUAJES Y SISTEMAS INFORMÁTICOS"/>
  </r>
  <r>
    <x v="11"/>
    <n v="15973686"/>
    <s v="FCYT"/>
    <n v="827"/>
    <s v="037I"/>
    <s v="GRUPO-A3"/>
    <s v="Diseño de bases de datos"/>
    <s v="GI"/>
    <s v="GRUPO DE INFORMÁTICA"/>
    <s v="037I"/>
    <s v="INFORMÁTICA DE DISEÑO DE BASES DE DATOS"/>
    <s v="GRUPO-A3"/>
    <s v="Grupo de Informática de Diseño de bases de datos"/>
    <s v="1S"/>
    <n v="15973686"/>
    <s v="JAIME"/>
    <s v="ELIZONDO"/>
    <s v="ARTURO"/>
    <s v="arjaime"/>
    <s v="arturo.jaime@unirioja.es"/>
    <n v="1.4"/>
    <n v="1.4"/>
    <x v="1"/>
    <n v="504"/>
    <s v="PROFESOR TITULAR UNIVERSIDAD"/>
    <s v="C01"/>
    <s v="TIEMPO COMPLETO"/>
    <s v="2015-09-15 00:00:00.0"/>
    <s v="null"/>
    <s v="DF100152"/>
    <s v="PROFESOR TITULAR DE UNIVERSIDAD"/>
    <s v="R111"/>
    <x v="7"/>
    <n v="570"/>
    <s v="LENGUAJES Y SISTEMAS INFORMÁTICOS"/>
  </r>
  <r>
    <x v="11"/>
    <n v="16575155"/>
    <s v="FCYT"/>
    <n v="827"/>
    <s v="037I"/>
    <s v="GRUPO-A3"/>
    <s v="Diseño de bases de datos"/>
    <s v="GI"/>
    <s v="GRUPO DE INFORMÁTICA"/>
    <s v="037I"/>
    <s v="INFORMÁTICA DE DISEÑO DE BASES DE DATOS"/>
    <s v="GRUPO-A3"/>
    <s v="Grupo de Informática de Diseño de bases de datos"/>
    <s v="1S"/>
    <n v="16575155"/>
    <s v="DOMÍNGUEZ"/>
    <s v="PÉREZ"/>
    <s v="CÉSAR"/>
    <s v="cedomin"/>
    <s v="cesar.dominguez@unirioja.es"/>
    <n v="1.4"/>
    <n v="1.4"/>
    <x v="0"/>
    <n v="504"/>
    <s v="PROFESOR TITULAR UNIVERSIDAD"/>
    <s v="C01"/>
    <s v="TIEMPO COMPLETO"/>
    <s v="2017-12-12 00:00:00.0"/>
    <s v="null"/>
    <s v="DF100346"/>
    <s v="PROFESOR TITULAR DE UNIVERSIDAD"/>
    <s v="R111"/>
    <x v="7"/>
    <n v="570"/>
    <s v="LENGUAJES Y SISTEMAS INFORMÁTICOS"/>
  </r>
  <r>
    <x v="15"/>
    <n v="15973686"/>
    <s v="FCYT"/>
    <n v="827"/>
    <s v="037G"/>
    <s v="GRUPO-A"/>
    <s v="Diseño de bases de datos"/>
    <s v="GG"/>
    <s v="GRUPO GRANDE"/>
    <s v="037G"/>
    <s v="GRUPO GRANDE DE DISEÑO DE BASES DE DATOS"/>
    <s v="GRUPO-A"/>
    <s v="Grupo Grande de Diseño de bases de datos"/>
    <s v="1S"/>
    <n v="15973686"/>
    <s v="JAIME"/>
    <s v="ELIZONDO"/>
    <s v="ARTURO"/>
    <s v="arjaime"/>
    <s v="arturo.jaime@unirioja.es"/>
    <n v="1.6"/>
    <m/>
    <x v="1"/>
    <n v="504"/>
    <s v="PROFESOR TITULAR UNIVERSIDAD"/>
    <s v="C01"/>
    <s v="TIEMPO COMPLETO"/>
    <s v="2015-09-15 00:00:00.0"/>
    <s v="null"/>
    <s v="DF100152"/>
    <s v="PROFESOR TITULAR DE UNIVERSIDAD"/>
    <s v="R111"/>
    <x v="7"/>
    <n v="570"/>
    <s v="LENGUAJES Y SISTEMAS INFORMÁTICOS"/>
  </r>
  <r>
    <x v="15"/>
    <n v="16575155"/>
    <s v="FCYT"/>
    <n v="827"/>
    <s v="037G"/>
    <s v="GRUPO-A"/>
    <s v="Diseño de bases de datos"/>
    <s v="GG"/>
    <s v="GRUPO GRANDE"/>
    <s v="037G"/>
    <s v="GRUPO GRANDE DE DISEÑO DE BASES DE DATOS"/>
    <s v="GRUPO-A"/>
    <s v="Grupo Grande de Diseño de bases de datos"/>
    <s v="1S"/>
    <n v="16575155"/>
    <s v="DOMÍNGUEZ"/>
    <s v="PÉREZ"/>
    <s v="CÉSAR"/>
    <s v="cedomin"/>
    <s v="cesar.dominguez@unirioja.es"/>
    <n v="1.6"/>
    <m/>
    <x v="0"/>
    <n v="504"/>
    <s v="PROFESOR TITULAR UNIVERSIDAD"/>
    <s v="C01"/>
    <s v="TIEMPO COMPLETO"/>
    <s v="2017-12-12 00:00:00.0"/>
    <s v="null"/>
    <s v="DF100346"/>
    <s v="PROFESOR TITULAR DE UNIVERSIDAD"/>
    <s v="R111"/>
    <x v="7"/>
    <n v="570"/>
    <s v="LENGUAJES Y SISTEMAS INFORMÁTICOS"/>
  </r>
  <r>
    <x v="15"/>
    <n v="15973686"/>
    <s v="FCYT"/>
    <n v="827"/>
    <s v="037I"/>
    <s v="GRUPO-A1"/>
    <s v="Diseño de bases de datos"/>
    <s v="GI"/>
    <s v="GRUPO DE INFORMÁTICA"/>
    <s v="037I"/>
    <s v="INFORMÁTICA DE DISEÑO DE BASES DE DATOS"/>
    <s v="GRUPO-A1"/>
    <s v="Grupo de Informática de Diseño de bases de datos"/>
    <s v="1S"/>
    <n v="15973686"/>
    <s v="JAIME"/>
    <s v="ELIZONDO"/>
    <s v="ARTURO"/>
    <s v="arjaime"/>
    <s v="arturo.jaime@unirioja.es"/>
    <n v="2.8"/>
    <m/>
    <x v="1"/>
    <n v="504"/>
    <s v="PROFESOR TITULAR UNIVERSIDAD"/>
    <s v="C01"/>
    <s v="TIEMPO COMPLETO"/>
    <s v="2015-09-15 00:00:00.0"/>
    <s v="null"/>
    <s v="DF100152"/>
    <s v="PROFESOR TITULAR DE UNIVERSIDAD"/>
    <s v="R111"/>
    <x v="7"/>
    <n v="570"/>
    <s v="LENGUAJES Y SISTEMAS INFORMÁTICOS"/>
  </r>
  <r>
    <x v="15"/>
    <n v="16575155"/>
    <s v="FCYT"/>
    <n v="827"/>
    <s v="037I"/>
    <s v="GRUPO-A2"/>
    <s v="Diseño de bases de datos"/>
    <s v="GI"/>
    <s v="GRUPO DE INFORMÁTICA"/>
    <s v="037I"/>
    <s v="INFORMÁTICA DE DISEÑO DE BASES DE DATOS"/>
    <s v="GRUPO-A2"/>
    <s v="Grupo de Informática de Diseño de bases de datos"/>
    <s v="1S"/>
    <n v="16575155"/>
    <s v="DOMÍNGUEZ"/>
    <s v="PÉREZ"/>
    <s v="CÉSAR"/>
    <s v="cedomin"/>
    <s v="cesar.dominguez@unirioja.es"/>
    <n v="2.8"/>
    <m/>
    <x v="0"/>
    <n v="504"/>
    <s v="PROFESOR TITULAR UNIVERSIDAD"/>
    <s v="C01"/>
    <s v="TIEMPO COMPLETO"/>
    <s v="2017-12-12 00:00:00.0"/>
    <s v="null"/>
    <s v="DF100346"/>
    <s v="PROFESOR TITULAR DE UNIVERSIDAD"/>
    <s v="R111"/>
    <x v="7"/>
    <n v="570"/>
    <s v="LENGUAJES Y SISTEMAS INFORMÁTICOS"/>
  </r>
  <r>
    <x v="15"/>
    <n v="15973686"/>
    <s v="FCYT"/>
    <n v="827"/>
    <s v="037I"/>
    <s v="GRUPO-A3"/>
    <s v="Diseño de bases de datos"/>
    <s v="GI"/>
    <s v="GRUPO DE INFORMÁTICA"/>
    <s v="037I"/>
    <s v="INFORMÁTICA DE DISEÑO DE BASES DE DATOS"/>
    <s v="GRUPO-A3"/>
    <s v="Grupo de Informática de Diseño de bases de datos"/>
    <s v="1S"/>
    <n v="15973686"/>
    <s v="JAIME"/>
    <s v="ELIZONDO"/>
    <s v="ARTURO"/>
    <s v="arjaime"/>
    <s v="arturo.jaime@unirioja.es"/>
    <n v="1.4"/>
    <m/>
    <x v="1"/>
    <n v="504"/>
    <s v="PROFESOR TITULAR UNIVERSIDAD"/>
    <s v="C01"/>
    <s v="TIEMPO COMPLETO"/>
    <s v="2015-09-15 00:00:00.0"/>
    <s v="null"/>
    <s v="DF100152"/>
    <s v="PROFESOR TITULAR DE UNIVERSIDAD"/>
    <s v="R111"/>
    <x v="7"/>
    <n v="570"/>
    <s v="LENGUAJES Y SISTEMAS INFORMÁTICOS"/>
  </r>
  <r>
    <x v="15"/>
    <n v="16575155"/>
    <s v="FCYT"/>
    <n v="827"/>
    <s v="037I"/>
    <s v="GRUPO-A3"/>
    <s v="Diseño de bases de datos"/>
    <s v="GI"/>
    <s v="GRUPO DE INFORMÁTICA"/>
    <s v="037I"/>
    <s v="INFORMÁTICA DE DISEÑO DE BASES DE DATOS"/>
    <s v="GRUPO-A3"/>
    <s v="Grupo de Informática de Diseño de bases de datos"/>
    <s v="1S"/>
    <n v="16575155"/>
    <s v="DOMÍNGUEZ"/>
    <s v="PÉREZ"/>
    <s v="CÉSAR"/>
    <s v="cedomin"/>
    <s v="cesar.dominguez@unirioja.es"/>
    <n v="1.4"/>
    <m/>
    <x v="0"/>
    <n v="504"/>
    <s v="PROFESOR TITULAR UNIVERSIDAD"/>
    <s v="C01"/>
    <s v="TIEMPO COMPLETO"/>
    <s v="2017-12-12 00:00:00.0"/>
    <s v="null"/>
    <s v="DF100346"/>
    <s v="PROFESOR TITULAR DE UNIVERSIDAD"/>
    <s v="R111"/>
    <x v="7"/>
    <n v="570"/>
    <s v="LENGUAJES Y SISTEMAS INFORMÁTICOS"/>
  </r>
  <r>
    <x v="11"/>
    <n v="16590764"/>
    <s v="FCYT"/>
    <n v="828"/>
    <s v="012G"/>
    <s v="GRUPO-A"/>
    <s v="Programación orientada a objetos"/>
    <s v="GG"/>
    <s v="GRUPO GRANDE"/>
    <s v="012G"/>
    <s v="GRUPO GRANDE DE PROGRAMACIÓN ORIENTADA A OBJETOS"/>
    <s v="GRUPO-A"/>
    <s v="Grupo Grande de PROGRAMACIÓN ORIENTADA A OBJETOS"/>
    <s v="1S"/>
    <n v="16590764"/>
    <s v="ARANSAY"/>
    <s v="AZOFRA"/>
    <s v="JESÚS MARÍA"/>
    <s v="jearansa"/>
    <s v="jesus-maria.aransay@unirioja.es"/>
    <n v="3.2"/>
    <n v="3.2"/>
    <x v="0"/>
    <n v="534"/>
    <s v="CONTRATADO DOCTOR -TIPO 1"/>
    <s v="C01"/>
    <s v="TIEMPO COMPLETO"/>
    <s v="2010-09-01 00:00:00.0"/>
    <s v="null"/>
    <s v="PI100763"/>
    <s v="PROFESOR CONTRATADO DOCTOR"/>
    <s v="R111"/>
    <x v="7"/>
    <n v="75"/>
    <s v="CIENCIA DE LA COMPUTACIÓN E INTELIGENCIA ARTIFICIA"/>
  </r>
  <r>
    <x v="11"/>
    <n v="16613711"/>
    <s v="FCYT"/>
    <n v="828"/>
    <s v="012I"/>
    <s v="GRUPO-A1"/>
    <s v="Programación orientada a objetos"/>
    <s v="GI"/>
    <s v="GRUPO DE INFORMÁTICA"/>
    <s v="012I"/>
    <s v="INFORMÁTICA DE PROGRAMACIÓN ORIENTADA A OBJETOS"/>
    <s v="GRUPO-A1"/>
    <s v="Grupo de Informática de Programación orientada a objetos"/>
    <s v="1S"/>
    <n v="16613711"/>
    <s v="HERAS"/>
    <s v="VICENTE"/>
    <s v="JÓNATAN"/>
    <s v="joheras"/>
    <s v="jonathan.heras@unirioja.es"/>
    <n v="2.8"/>
    <n v="2.8"/>
    <x v="0"/>
    <n v="536"/>
    <s v="PROFESOR INTERINO"/>
    <s v="C01"/>
    <s v="TIEMPO COMPLETO"/>
    <s v="2017-09-15 00:00:00.0"/>
    <s v="null"/>
    <s v="PI101271"/>
    <s v="PROFESOR CONTRATADO INTERINO"/>
    <s v="R111"/>
    <x v="7"/>
    <n v="75"/>
    <s v="CIENCIA DE LA COMPUTACIÓN E INTELIGENCIA ARTIFICIA"/>
  </r>
  <r>
    <x v="11"/>
    <n v="16613711"/>
    <s v="FCYT"/>
    <n v="828"/>
    <s v="012I"/>
    <s v="GRUPO-A2"/>
    <s v="Programación orientada a objetos"/>
    <s v="GI"/>
    <s v="GRUPO DE INFORMÁTICA"/>
    <s v="012I"/>
    <s v="INFORMÁTICA DE PROGRAMACIÓN ORIENTADA A OBJETOS"/>
    <s v="GRUPO-A2"/>
    <s v="Grupo de Informática de Programación orientada a objetos"/>
    <s v="1S"/>
    <n v="16613711"/>
    <s v="HERAS"/>
    <s v="VICENTE"/>
    <s v="JÓNATAN"/>
    <s v="joheras"/>
    <s v="jonathan.heras@unirioja.es"/>
    <n v="2.8"/>
    <n v="2.8"/>
    <x v="0"/>
    <n v="536"/>
    <s v="PROFESOR INTERINO"/>
    <s v="C01"/>
    <s v="TIEMPO COMPLETO"/>
    <s v="2017-09-15 00:00:00.0"/>
    <s v="null"/>
    <s v="PI101271"/>
    <s v="PROFESOR CONTRATADO INTERINO"/>
    <s v="R111"/>
    <x v="7"/>
    <n v="75"/>
    <s v="CIENCIA DE LA COMPUTACIÓN E INTELIGENCIA ARTIFICIA"/>
  </r>
  <r>
    <x v="11"/>
    <n v="16613711"/>
    <s v="FCYT"/>
    <n v="828"/>
    <s v="012I"/>
    <s v="GRUPO-A3"/>
    <s v="Programación orientada a objetos"/>
    <s v="GI"/>
    <s v="GRUPO DE INFORMÁTICA"/>
    <s v="012I"/>
    <s v="INFORMÁTICA DE PROGRAMACIÓN ORIENTADA A OBJETOS"/>
    <s v="GRUPO-A3"/>
    <s v="Grupo de Informática de Programación orientada a objetos"/>
    <s v="1S"/>
    <n v="16613711"/>
    <s v="HERAS"/>
    <s v="VICENTE"/>
    <s v="JÓNATAN"/>
    <s v="joheras"/>
    <s v="jonathan.heras@unirioja.es"/>
    <n v="2.8"/>
    <n v="2.8"/>
    <x v="0"/>
    <n v="536"/>
    <s v="PROFESOR INTERINO"/>
    <s v="C01"/>
    <s v="TIEMPO COMPLETO"/>
    <s v="2017-09-15 00:00:00.0"/>
    <s v="null"/>
    <s v="PI101271"/>
    <s v="PROFESOR CONTRATADO INTERINO"/>
    <s v="R111"/>
    <x v="7"/>
    <n v="75"/>
    <s v="CIENCIA DE LA COMPUTACIÓN E INTELIGENCIA ARTIFICIA"/>
  </r>
  <r>
    <x v="11"/>
    <n v="16590764"/>
    <s v="FCYT"/>
    <n v="828"/>
    <s v="012I"/>
    <s v="GRUPO-A4"/>
    <s v="Programación orientada a objetos"/>
    <s v="GI"/>
    <s v="GRUPO DE INFORMÁTICA"/>
    <s v="012I"/>
    <s v="INFORMÁTICA DE PROGRAMACIÓN ORIENTADA A OBJETOS"/>
    <s v="GRUPO-A4"/>
    <s v="Grupo de Informática de Programación orientada a objetos"/>
    <s v="1S"/>
    <n v="16590764"/>
    <s v="ARANSAY"/>
    <s v="AZOFRA"/>
    <s v="JESÚS MARÍA"/>
    <s v="jearansa"/>
    <s v="jesus-maria.aransay@unirioja.es"/>
    <n v="1.4"/>
    <n v="1.4"/>
    <x v="0"/>
    <n v="534"/>
    <s v="CONTRATADO DOCTOR -TIPO 1"/>
    <s v="C01"/>
    <s v="TIEMPO COMPLETO"/>
    <s v="2010-09-01 00:00:00.0"/>
    <s v="null"/>
    <s v="PI100763"/>
    <s v="PROFESOR CONTRATADO DOCTOR"/>
    <s v="R111"/>
    <x v="7"/>
    <n v="75"/>
    <s v="CIENCIA DE LA COMPUTACIÓN E INTELIGENCIA ARTIFICIA"/>
  </r>
  <r>
    <x v="11"/>
    <n v="16613711"/>
    <s v="FCYT"/>
    <n v="828"/>
    <s v="012I"/>
    <s v="GRUPO-A4"/>
    <s v="Programación orientada a objetos"/>
    <s v="GI"/>
    <s v="GRUPO DE INFORMÁTICA"/>
    <s v="012I"/>
    <s v="INFORMÁTICA DE PROGRAMACIÓN ORIENTADA A OBJETOS"/>
    <s v="GRUPO-A4"/>
    <s v="Grupo de Informática de Programación orientada a objetos"/>
    <s v="1S"/>
    <n v="16613711"/>
    <s v="HERAS"/>
    <s v="VICENTE"/>
    <s v="JÓNATAN"/>
    <s v="joheras"/>
    <s v="jonathan.heras@unirioja.es"/>
    <n v="1.4"/>
    <n v="1.4"/>
    <x v="0"/>
    <n v="536"/>
    <s v="PROFESOR INTERINO"/>
    <s v="C01"/>
    <s v="TIEMPO COMPLETO"/>
    <s v="2017-09-15 00:00:00.0"/>
    <s v="null"/>
    <s v="PI101271"/>
    <s v="PROFESOR CONTRATADO INTERINO"/>
    <s v="R111"/>
    <x v="7"/>
    <n v="75"/>
    <s v="CIENCIA DE LA COMPUTACIÓN E INTELIGENCIA ARTIFICIA"/>
  </r>
  <r>
    <x v="15"/>
    <n v="16590764"/>
    <s v="FCYT"/>
    <n v="828"/>
    <s v="012G"/>
    <s v="GRUPO-A"/>
    <s v="Programación orientada a objetos"/>
    <s v="GG"/>
    <s v="GRUPO GRANDE"/>
    <s v="012G"/>
    <s v="GRUPO GRANDE DE PROGRAMACIÓN ORIENTADA A OBJETOS"/>
    <s v="GRUPO-A"/>
    <s v="Grupo Grande de PROGRAMACIÓN ORIENTADA A OBJETOS"/>
    <s v="1S"/>
    <n v="16590764"/>
    <s v="ARANSAY"/>
    <s v="AZOFRA"/>
    <s v="JESÚS MARÍA"/>
    <s v="jearansa"/>
    <s v="jesus-maria.aransay@unirioja.es"/>
    <n v="3.2"/>
    <m/>
    <x v="0"/>
    <n v="534"/>
    <s v="CONTRATADO DOCTOR -TIPO 1"/>
    <s v="C01"/>
    <s v="TIEMPO COMPLETO"/>
    <s v="2010-09-01 00:00:00.0"/>
    <s v="null"/>
    <s v="PI100763"/>
    <s v="PROFESOR CONTRATADO DOCTOR"/>
    <s v="R111"/>
    <x v="7"/>
    <n v="75"/>
    <s v="CIENCIA DE LA COMPUTACIÓN E INTELIGENCIA ARTIFICIA"/>
  </r>
  <r>
    <x v="15"/>
    <n v="16613711"/>
    <s v="FCYT"/>
    <n v="828"/>
    <s v="012I"/>
    <s v="GRUPO-A1"/>
    <s v="Programación orientada a objetos"/>
    <s v="GI"/>
    <s v="GRUPO DE INFORMÁTICA"/>
    <s v="012I"/>
    <s v="INFORMÁTICA DE PROGRAMACIÓN ORIENTADA A OBJETOS"/>
    <s v="GRUPO-A1"/>
    <s v="Grupo de Informática de Programación orientada a objetos"/>
    <s v="1S"/>
    <n v="16613711"/>
    <s v="HERAS"/>
    <s v="VICENTE"/>
    <s v="JÓNATAN"/>
    <s v="joheras"/>
    <s v="jonathan.heras@unirioja.es"/>
    <n v="2.8"/>
    <m/>
    <x v="0"/>
    <n v="536"/>
    <s v="PROFESOR INTERINO"/>
    <s v="C01"/>
    <s v="TIEMPO COMPLETO"/>
    <s v="2017-09-15 00:00:00.0"/>
    <s v="null"/>
    <s v="PI101271"/>
    <s v="PROFESOR CONTRATADO INTERINO"/>
    <s v="R111"/>
    <x v="7"/>
    <n v="75"/>
    <s v="CIENCIA DE LA COMPUTACIÓN E INTELIGENCIA ARTIFICIA"/>
  </r>
  <r>
    <x v="15"/>
    <n v="16613711"/>
    <s v="FCYT"/>
    <n v="828"/>
    <s v="012I"/>
    <s v="GRUPO-A2"/>
    <s v="Programación orientada a objetos"/>
    <s v="GI"/>
    <s v="GRUPO DE INFORMÁTICA"/>
    <s v="012I"/>
    <s v="INFORMÁTICA DE PROGRAMACIÓN ORIENTADA A OBJETOS"/>
    <s v="GRUPO-A2"/>
    <s v="Grupo de Informática de Programación orientada a objetos"/>
    <s v="1S"/>
    <n v="16613711"/>
    <s v="HERAS"/>
    <s v="VICENTE"/>
    <s v="JÓNATAN"/>
    <s v="joheras"/>
    <s v="jonathan.heras@unirioja.es"/>
    <n v="2.8"/>
    <m/>
    <x v="0"/>
    <n v="536"/>
    <s v="PROFESOR INTERINO"/>
    <s v="C01"/>
    <s v="TIEMPO COMPLETO"/>
    <s v="2017-09-15 00:00:00.0"/>
    <s v="null"/>
    <s v="PI101271"/>
    <s v="PROFESOR CONTRATADO INTERINO"/>
    <s v="R111"/>
    <x v="7"/>
    <n v="75"/>
    <s v="CIENCIA DE LA COMPUTACIÓN E INTELIGENCIA ARTIFICIA"/>
  </r>
  <r>
    <x v="15"/>
    <n v="16613711"/>
    <s v="FCYT"/>
    <n v="828"/>
    <s v="012I"/>
    <s v="GRUPO-A3"/>
    <s v="Programación orientada a objetos"/>
    <s v="GI"/>
    <s v="GRUPO DE INFORMÁTICA"/>
    <s v="012I"/>
    <s v="INFORMÁTICA DE PROGRAMACIÓN ORIENTADA A OBJETOS"/>
    <s v="GRUPO-A3"/>
    <s v="Grupo de Informática de Programación orientada a objetos"/>
    <s v="1S"/>
    <n v="16613711"/>
    <s v="HERAS"/>
    <s v="VICENTE"/>
    <s v="JÓNATAN"/>
    <s v="joheras"/>
    <s v="jonathan.heras@unirioja.es"/>
    <n v="2.8"/>
    <m/>
    <x v="0"/>
    <n v="536"/>
    <s v="PROFESOR INTERINO"/>
    <s v="C01"/>
    <s v="TIEMPO COMPLETO"/>
    <s v="2017-09-15 00:00:00.0"/>
    <s v="null"/>
    <s v="PI101271"/>
    <s v="PROFESOR CONTRATADO INTERINO"/>
    <s v="R111"/>
    <x v="7"/>
    <n v="75"/>
    <s v="CIENCIA DE LA COMPUTACIÓN E INTELIGENCIA ARTIFICIA"/>
  </r>
  <r>
    <x v="15"/>
    <n v="16590764"/>
    <s v="FCYT"/>
    <n v="828"/>
    <s v="012I"/>
    <s v="GRUPO-A4"/>
    <s v="Programación orientada a objetos"/>
    <s v="GI"/>
    <s v="GRUPO DE INFORMÁTICA"/>
    <s v="012I"/>
    <s v="INFORMÁTICA DE PROGRAMACIÓN ORIENTADA A OBJETOS"/>
    <s v="GRUPO-A4"/>
    <s v="Grupo de Informática de Programación orientada a objetos"/>
    <s v="1S"/>
    <n v="16590764"/>
    <s v="ARANSAY"/>
    <s v="AZOFRA"/>
    <s v="JESÚS MARÍA"/>
    <s v="jearansa"/>
    <s v="jesus-maria.aransay@unirioja.es"/>
    <n v="1.4"/>
    <m/>
    <x v="0"/>
    <n v="534"/>
    <s v="CONTRATADO DOCTOR -TIPO 1"/>
    <s v="C01"/>
    <s v="TIEMPO COMPLETO"/>
    <s v="2010-09-01 00:00:00.0"/>
    <s v="null"/>
    <s v="PI100763"/>
    <s v="PROFESOR CONTRATADO DOCTOR"/>
    <s v="R111"/>
    <x v="7"/>
    <n v="75"/>
    <s v="CIENCIA DE LA COMPUTACIÓN E INTELIGENCIA ARTIFICIA"/>
  </r>
  <r>
    <x v="15"/>
    <n v="16613711"/>
    <s v="FCYT"/>
    <n v="828"/>
    <s v="012I"/>
    <s v="GRUPO-A4"/>
    <s v="Programación orientada a objetos"/>
    <s v="GI"/>
    <s v="GRUPO DE INFORMÁTICA"/>
    <s v="012I"/>
    <s v="INFORMÁTICA DE PROGRAMACIÓN ORIENTADA A OBJETOS"/>
    <s v="GRUPO-A4"/>
    <s v="Grupo de Informática de Programación orientada a objetos"/>
    <s v="1S"/>
    <n v="16613711"/>
    <s v="HERAS"/>
    <s v="VICENTE"/>
    <s v="JÓNATAN"/>
    <s v="joheras"/>
    <s v="jonathan.heras@unirioja.es"/>
    <n v="1.4"/>
    <m/>
    <x v="0"/>
    <n v="536"/>
    <s v="PROFESOR INTERINO"/>
    <s v="C01"/>
    <s v="TIEMPO COMPLETO"/>
    <s v="2017-09-15 00:00:00.0"/>
    <s v="null"/>
    <s v="PI101271"/>
    <s v="PROFESOR CONTRATADO INTERINO"/>
    <s v="R111"/>
    <x v="7"/>
    <n v="75"/>
    <s v="CIENCIA DE LA COMPUTACIÓN E INTELIGENCIA ARTIFICIA"/>
  </r>
  <r>
    <x v="11"/>
    <n v="16536550"/>
    <s v="FCYT"/>
    <n v="829"/>
    <s v="801206G"/>
    <s v="GRUPO-A"/>
    <s v="Sistemas operativos"/>
    <s v="GG"/>
    <s v="GRUPO GRANDE"/>
    <s v="801206G"/>
    <s v="GRUPO GRANDE DE SISTEMAS OPERATIVOS"/>
    <s v="GRUPO-A"/>
    <s v="Grupo Grande de Sistemas operativos"/>
    <s v="1S"/>
    <n v="16536550"/>
    <s v="MATA"/>
    <s v="SOTÉS"/>
    <s v="ELOY JAVIER"/>
    <s v="mata"/>
    <s v="eloy.mata@unirioja.es"/>
    <n v="3.2"/>
    <n v="3.2"/>
    <x v="0"/>
    <n v="504"/>
    <s v="PROFESOR TITULAR UNIVERSIDAD"/>
    <s v="C01"/>
    <s v="TIEMPO COMPLETO"/>
    <s v="2018-09-17 00:00:00.0"/>
    <s v="null"/>
    <s v="DF32238"/>
    <s v="TITULAR DE UNIVERSIDAD"/>
    <s v="R111"/>
    <x v="7"/>
    <n v="570"/>
    <s v="LENGUAJES Y SISTEMAS INFORMÁTICOS"/>
  </r>
  <r>
    <x v="11"/>
    <n v="16536550"/>
    <s v="FCYT"/>
    <n v="829"/>
    <s v="801206I"/>
    <s v="GRUPO-A1"/>
    <s v="Sistemas operativos"/>
    <s v="GI"/>
    <s v="GRUPO DE INFORMÁTICA"/>
    <s v="801206I"/>
    <s v="INFORMÁTICA DE SISTEMAS OPERATIVOS"/>
    <s v="GRUPO-A1"/>
    <s v="Informática de Sistemas operativos"/>
    <s v="1S"/>
    <n v="16536550"/>
    <s v="MATA"/>
    <s v="SOTÉS"/>
    <s v="ELOY JAVIER"/>
    <s v="mata"/>
    <s v="eloy.mata@unirioja.es"/>
    <n v="2.8"/>
    <n v="2.8"/>
    <x v="0"/>
    <n v="504"/>
    <s v="PROFESOR TITULAR UNIVERSIDAD"/>
    <s v="C01"/>
    <s v="TIEMPO COMPLETO"/>
    <s v="2018-09-17 00:00:00.0"/>
    <s v="null"/>
    <s v="DF32238"/>
    <s v="TITULAR DE UNIVERSIDAD"/>
    <s v="R111"/>
    <x v="7"/>
    <n v="570"/>
    <s v="LENGUAJES Y SISTEMAS INFORMÁTICOS"/>
  </r>
  <r>
    <x v="11"/>
    <n v="16551912"/>
    <s v="FCYT"/>
    <n v="829"/>
    <s v="801206I"/>
    <s v="GRUPO-A2"/>
    <s v="Sistemas operativos"/>
    <s v="GI"/>
    <s v="GRUPO DE INFORMÁTICA"/>
    <s v="801206I"/>
    <s v="INFORMÁTICA DE SISTEMAS OPERATIVOS"/>
    <s v="GRUPO-A2"/>
    <s v="Informática de Sistemas operativos"/>
    <s v="1S"/>
    <n v="16551912"/>
    <s v="GARCÍA"/>
    <s v="IZQUIERDO"/>
    <s v="FRANCISCO JOSÉ"/>
    <s v="fgarcia"/>
    <s v="francisco.garcia@unirioja.es"/>
    <n v="2.8"/>
    <n v="2.8"/>
    <x v="0"/>
    <n v="534"/>
    <s v="CONTRATADO DOCTOR -TIPO 1"/>
    <s v="C01"/>
    <s v="TIEMPO COMPLETO"/>
    <s v="2013-07-20 00:00:00.0"/>
    <s v="null"/>
    <s v="LD100292"/>
    <s v="CONTRATADO DOCTOR"/>
    <s v="R111"/>
    <x v="7"/>
    <n v="570"/>
    <s v="LENGUAJES Y SISTEMAS INFORMÁTICOS"/>
  </r>
  <r>
    <x v="11"/>
    <n v="16536550"/>
    <s v="FCYT"/>
    <n v="829"/>
    <s v="801206I"/>
    <s v="GRUPO-A3"/>
    <s v="Sistemas operativos"/>
    <s v="GI"/>
    <s v="GRUPO DE INFORMÁTICA"/>
    <s v="801206I"/>
    <s v="INFORMÁTICA DE SISTEMAS OPERATIVOS"/>
    <s v="GRUPO-A3"/>
    <s v="Informática de Sistemas operativos"/>
    <s v="1S"/>
    <n v="16536550"/>
    <s v="MATA"/>
    <s v="SOTÉS"/>
    <s v="ELOY JAVIER"/>
    <s v="mata"/>
    <s v="eloy.mata@unirioja.es"/>
    <n v="2.8"/>
    <n v="2.8"/>
    <x v="0"/>
    <n v="504"/>
    <s v="PROFESOR TITULAR UNIVERSIDAD"/>
    <s v="C01"/>
    <s v="TIEMPO COMPLETO"/>
    <s v="2018-09-17 00:00:00.0"/>
    <s v="null"/>
    <s v="DF32238"/>
    <s v="TITULAR DE UNIVERSIDAD"/>
    <s v="R111"/>
    <x v="7"/>
    <n v="570"/>
    <s v="LENGUAJES Y SISTEMAS INFORMÁTICOS"/>
  </r>
  <r>
    <x v="15"/>
    <n v="16536550"/>
    <s v="FCYT"/>
    <n v="829"/>
    <s v="801206G"/>
    <s v="GRUPO-A"/>
    <s v="Sistemas operativos"/>
    <s v="GG"/>
    <s v="GRUPO GRANDE"/>
    <s v="801206G"/>
    <s v="GRUPO GRANDE DE SISTEMAS OPERATIVOS"/>
    <s v="GRUPO-A"/>
    <s v="Grupo Grande de Sistemas operativos"/>
    <s v="1S"/>
    <n v="16536550"/>
    <s v="MATA"/>
    <s v="SOTÉS"/>
    <s v="ELOY JAVIER"/>
    <s v="mata"/>
    <s v="eloy.mata@unirioja.es"/>
    <n v="3.2"/>
    <m/>
    <x v="0"/>
    <n v="504"/>
    <s v="PROFESOR TITULAR UNIVERSIDAD"/>
    <s v="C01"/>
    <s v="TIEMPO COMPLETO"/>
    <s v="2018-09-17 00:00:00.0"/>
    <s v="null"/>
    <s v="DF32238"/>
    <s v="TITULAR DE UNIVERSIDAD"/>
    <s v="R111"/>
    <x v="7"/>
    <n v="570"/>
    <s v="LENGUAJES Y SISTEMAS INFORMÁTICOS"/>
  </r>
  <r>
    <x v="15"/>
    <n v="16536550"/>
    <s v="FCYT"/>
    <n v="829"/>
    <s v="801206I"/>
    <s v="GRUPO-A1"/>
    <s v="Sistemas operativos"/>
    <s v="GI"/>
    <s v="GRUPO DE INFORMÁTICA"/>
    <s v="801206I"/>
    <s v="INFORMÁTICA DE SISTEMAS OPERATIVOS"/>
    <s v="GRUPO-A1"/>
    <s v="Informática de Sistemas operativos"/>
    <s v="1S"/>
    <n v="16536550"/>
    <s v="MATA"/>
    <s v="SOTÉS"/>
    <s v="ELOY JAVIER"/>
    <s v="mata"/>
    <s v="eloy.mata@unirioja.es"/>
    <n v="2.8"/>
    <m/>
    <x v="0"/>
    <n v="504"/>
    <s v="PROFESOR TITULAR UNIVERSIDAD"/>
    <s v="C01"/>
    <s v="TIEMPO COMPLETO"/>
    <s v="2018-09-17 00:00:00.0"/>
    <s v="null"/>
    <s v="DF32238"/>
    <s v="TITULAR DE UNIVERSIDAD"/>
    <s v="R111"/>
    <x v="7"/>
    <n v="570"/>
    <s v="LENGUAJES Y SISTEMAS INFORMÁTICOS"/>
  </r>
  <r>
    <x v="15"/>
    <n v="16551912"/>
    <s v="FCYT"/>
    <n v="829"/>
    <s v="801206I"/>
    <s v="GRUPO-A2"/>
    <s v="Sistemas operativos"/>
    <s v="GI"/>
    <s v="GRUPO DE INFORMÁTICA"/>
    <s v="801206I"/>
    <s v="INFORMÁTICA DE SISTEMAS OPERATIVOS"/>
    <s v="GRUPO-A2"/>
    <s v="Informática de Sistemas operativos"/>
    <s v="1S"/>
    <n v="16551912"/>
    <s v="GARCÍA"/>
    <s v="IZQUIERDO"/>
    <s v="FRANCISCO JOSÉ"/>
    <s v="fgarcia"/>
    <s v="francisco.garcia@unirioja.es"/>
    <n v="2.8"/>
    <m/>
    <x v="0"/>
    <n v="534"/>
    <s v="CONTRATADO DOCTOR -TIPO 1"/>
    <s v="C01"/>
    <s v="TIEMPO COMPLETO"/>
    <s v="2013-07-20 00:00:00.0"/>
    <s v="null"/>
    <s v="LD100292"/>
    <s v="CONTRATADO DOCTOR"/>
    <s v="R111"/>
    <x v="7"/>
    <n v="570"/>
    <s v="LENGUAJES Y SISTEMAS INFORMÁTICOS"/>
  </r>
  <r>
    <x v="15"/>
    <n v="16536550"/>
    <s v="FCYT"/>
    <n v="829"/>
    <s v="801206I"/>
    <s v="GRUPO-A3"/>
    <s v="Sistemas operativos"/>
    <s v="GI"/>
    <s v="GRUPO DE INFORMÁTICA"/>
    <s v="801206I"/>
    <s v="INFORMÁTICA DE SISTEMAS OPERATIVOS"/>
    <s v="GRUPO-A3"/>
    <s v="Informática de Sistemas operativos"/>
    <s v="1S"/>
    <n v="16536550"/>
    <s v="MATA"/>
    <s v="SOTÉS"/>
    <s v="ELOY JAVIER"/>
    <s v="mata"/>
    <s v="eloy.mata@unirioja.es"/>
    <n v="2.8"/>
    <m/>
    <x v="0"/>
    <n v="504"/>
    <s v="PROFESOR TITULAR UNIVERSIDAD"/>
    <s v="C01"/>
    <s v="TIEMPO COMPLETO"/>
    <s v="2018-09-17 00:00:00.0"/>
    <s v="null"/>
    <s v="DF32238"/>
    <s v="TITULAR DE UNIVERSIDAD"/>
    <s v="R111"/>
    <x v="7"/>
    <n v="570"/>
    <s v="LENGUAJES Y SISTEMAS INFORMÁTICOS"/>
  </r>
  <r>
    <x v="11"/>
    <n v="16597051"/>
    <s v="FCYT"/>
    <n v="830"/>
    <s v="013G"/>
    <s v="GRUPO-A"/>
    <s v="Métodos formales en programación"/>
    <s v="GG"/>
    <s v="GRUPO GRANDE"/>
    <s v="013G"/>
    <s v="GRUPO GRANDE DE ESP. Y DES. DE SISTEMAS DE SOFTWARE"/>
    <s v="GRUPO-A"/>
    <s v="Grupo Grande de ESP. Y DES. DE SISTEMAS DE SOFTWARE"/>
    <s v="2S"/>
    <n v="16597051"/>
    <s v="ROMERO"/>
    <s v="IBÁÑEZ"/>
    <s v="ANA"/>
    <s v="anromero"/>
    <s v="ana.romero@unirioja.es"/>
    <n v="3.2"/>
    <n v="3.2"/>
    <x v="0"/>
    <n v="504"/>
    <s v="PROFESOR TITULAR UNIVERSIDAD"/>
    <s v="C01"/>
    <s v="TIEMPO COMPLETO"/>
    <s v="2018-12-18 00:00:00.0"/>
    <s v="null"/>
    <s v="DF100324"/>
    <s v="PROFESOR TITULAR DE UNIVERSIDAD"/>
    <s v="R111"/>
    <x v="7"/>
    <n v="75"/>
    <s v="CIENCIA DE LA COMPUTACIÓN E INTELIGENCIA ARTIFICIA"/>
  </r>
  <r>
    <x v="11"/>
    <n v="16597051"/>
    <s v="FCYT"/>
    <n v="830"/>
    <s v="013I"/>
    <s v="GRUPO-A1"/>
    <s v="Métodos formales en programación"/>
    <s v="GI"/>
    <s v="GRUPO DE INFORMÁTICA"/>
    <s v="013I"/>
    <s v="INFORMÁTICA DE ESP. Y DES. DE SISTEMAS DE SOFTWARE"/>
    <s v="GRUPO-A1"/>
    <s v="Grupo de Informática de Esp. y Des. de sistemas de Software"/>
    <s v="2S"/>
    <n v="16597051"/>
    <s v="ROMERO"/>
    <s v="IBÁÑEZ"/>
    <s v="ANA"/>
    <s v="anromero"/>
    <s v="ana.romero@unirioja.es"/>
    <n v="2.8"/>
    <n v="2.8"/>
    <x v="0"/>
    <n v="504"/>
    <s v="PROFESOR TITULAR UNIVERSIDAD"/>
    <s v="C01"/>
    <s v="TIEMPO COMPLETO"/>
    <s v="2018-12-18 00:00:00.0"/>
    <s v="null"/>
    <s v="DF100324"/>
    <s v="PROFESOR TITULAR DE UNIVERSIDAD"/>
    <s v="R111"/>
    <x v="7"/>
    <n v="75"/>
    <s v="CIENCIA DE LA COMPUTACIÓN E INTELIGENCIA ARTIFICIA"/>
  </r>
  <r>
    <x v="11"/>
    <n v="16597051"/>
    <s v="FCYT"/>
    <n v="830"/>
    <s v="013I"/>
    <s v="GRUPO-A2"/>
    <s v="Métodos formales en programación"/>
    <s v="GI"/>
    <s v="GRUPO DE INFORMÁTICA"/>
    <s v="013I"/>
    <s v="INFORMÁTICA DE ESP. Y DES. DE SISTEMAS DE SOFTWARE"/>
    <s v="GRUPO-A2"/>
    <s v="Grupo de Informática de Esp. y Des. de sistemas de Software"/>
    <s v="2S"/>
    <n v="16597051"/>
    <s v="ROMERO"/>
    <s v="IBÁÑEZ"/>
    <s v="ANA"/>
    <s v="anromero"/>
    <s v="ana.romero@unirioja.es"/>
    <n v="2.8"/>
    <n v="2.8"/>
    <x v="0"/>
    <n v="504"/>
    <s v="PROFESOR TITULAR UNIVERSIDAD"/>
    <s v="C01"/>
    <s v="TIEMPO COMPLETO"/>
    <s v="2018-12-18 00:00:00.0"/>
    <s v="null"/>
    <s v="DF100324"/>
    <s v="PROFESOR TITULAR DE UNIVERSIDAD"/>
    <s v="R111"/>
    <x v="7"/>
    <n v="75"/>
    <s v="CIENCIA DE LA COMPUTACIÓN E INTELIGENCIA ARTIFICIA"/>
  </r>
  <r>
    <x v="11"/>
    <n v="16597051"/>
    <s v="FCYT"/>
    <n v="830"/>
    <s v="013I"/>
    <s v="GRUPO-A3"/>
    <s v="Métodos formales en programación"/>
    <s v="GI"/>
    <s v="GRUPO DE INFORMÁTICA"/>
    <s v="013I"/>
    <s v="INFORMÁTICA DE ESP. Y DES. DE SISTEMAS DE SOFTWARE"/>
    <s v="GRUPO-A3"/>
    <s v="Grupo de Informática de Esp. y Des. de sistemas de Software"/>
    <s v="2S"/>
    <n v="16597051"/>
    <s v="ROMERO"/>
    <s v="IBÁÑEZ"/>
    <s v="ANA"/>
    <s v="anromero"/>
    <s v="ana.romero@unirioja.es"/>
    <n v="2.8"/>
    <n v="2.8"/>
    <x v="0"/>
    <n v="504"/>
    <s v="PROFESOR TITULAR UNIVERSIDAD"/>
    <s v="C01"/>
    <s v="TIEMPO COMPLETO"/>
    <s v="2018-12-18 00:00:00.0"/>
    <s v="null"/>
    <s v="DF100324"/>
    <s v="PROFESOR TITULAR DE UNIVERSIDAD"/>
    <s v="R111"/>
    <x v="7"/>
    <n v="75"/>
    <s v="CIENCIA DE LA COMPUTACIÓN E INTELIGENCIA ARTIFICIA"/>
  </r>
  <r>
    <x v="15"/>
    <n v="16597051"/>
    <s v="FCYT"/>
    <n v="830"/>
    <s v="013G"/>
    <s v="GRUPO-A"/>
    <s v="Métodos formales en programación"/>
    <s v="GG"/>
    <s v="GRUPO GRANDE"/>
    <s v="013G"/>
    <s v="GRUPO GRANDE DE ESP. Y DES. DE SISTEMAS DE SOFTWARE"/>
    <s v="GRUPO-A"/>
    <s v="Grupo Grande de ESP. Y DES. DE SISTEMAS DE SOFTWARE"/>
    <s v="2S"/>
    <n v="16597051"/>
    <s v="ROMERO"/>
    <s v="IBÁÑEZ"/>
    <s v="ANA"/>
    <s v="anromero"/>
    <s v="ana.romero@unirioja.es"/>
    <n v="3.2"/>
    <m/>
    <x v="0"/>
    <n v="504"/>
    <s v="PROFESOR TITULAR UNIVERSIDAD"/>
    <s v="C01"/>
    <s v="TIEMPO COMPLETO"/>
    <s v="2018-12-18 00:00:00.0"/>
    <s v="null"/>
    <s v="DF100324"/>
    <s v="PROFESOR TITULAR DE UNIVERSIDAD"/>
    <s v="R111"/>
    <x v="7"/>
    <n v="75"/>
    <s v="CIENCIA DE LA COMPUTACIÓN E INTELIGENCIA ARTIFICIA"/>
  </r>
  <r>
    <x v="15"/>
    <n v="16597051"/>
    <s v="FCYT"/>
    <n v="830"/>
    <s v="013I"/>
    <s v="GRUPO-A1"/>
    <s v="Métodos formales en programación"/>
    <s v="GI"/>
    <s v="GRUPO DE INFORMÁTICA"/>
    <s v="013I"/>
    <s v="INFORMÁTICA DE ESP. Y DES. DE SISTEMAS DE SOFTWARE"/>
    <s v="GRUPO-A1"/>
    <s v="Grupo de Informática de Esp. y Des. de sistemas de Software"/>
    <s v="2S"/>
    <n v="16597051"/>
    <s v="ROMERO"/>
    <s v="IBÁÑEZ"/>
    <s v="ANA"/>
    <s v="anromero"/>
    <s v="ana.romero@unirioja.es"/>
    <n v="2.8"/>
    <m/>
    <x v="0"/>
    <n v="504"/>
    <s v="PROFESOR TITULAR UNIVERSIDAD"/>
    <s v="C01"/>
    <s v="TIEMPO COMPLETO"/>
    <s v="2018-12-18 00:00:00.0"/>
    <s v="null"/>
    <s v="DF100324"/>
    <s v="PROFESOR TITULAR DE UNIVERSIDAD"/>
    <s v="R111"/>
    <x v="7"/>
    <n v="75"/>
    <s v="CIENCIA DE LA COMPUTACIÓN E INTELIGENCIA ARTIFICIA"/>
  </r>
  <r>
    <x v="15"/>
    <n v="16597051"/>
    <s v="FCYT"/>
    <n v="830"/>
    <s v="013I"/>
    <s v="GRUPO-A2"/>
    <s v="Métodos formales en programación"/>
    <s v="GI"/>
    <s v="GRUPO DE INFORMÁTICA"/>
    <s v="013I"/>
    <s v="INFORMÁTICA DE ESP. Y DES. DE SISTEMAS DE SOFTWARE"/>
    <s v="GRUPO-A2"/>
    <s v="Grupo de Informática de Esp. y Des. de sistemas de Software"/>
    <s v="2S"/>
    <n v="16597051"/>
    <s v="ROMERO"/>
    <s v="IBÁÑEZ"/>
    <s v="ANA"/>
    <s v="anromero"/>
    <s v="ana.romero@unirioja.es"/>
    <n v="2.8"/>
    <m/>
    <x v="0"/>
    <n v="504"/>
    <s v="PROFESOR TITULAR UNIVERSIDAD"/>
    <s v="C01"/>
    <s v="TIEMPO COMPLETO"/>
    <s v="2018-12-18 00:00:00.0"/>
    <s v="null"/>
    <s v="DF100324"/>
    <s v="PROFESOR TITULAR DE UNIVERSIDAD"/>
    <s v="R111"/>
    <x v="7"/>
    <n v="75"/>
    <s v="CIENCIA DE LA COMPUTACIÓN E INTELIGENCIA ARTIFICIA"/>
  </r>
  <r>
    <x v="15"/>
    <n v="16597051"/>
    <s v="FCYT"/>
    <n v="830"/>
    <s v="013I"/>
    <s v="GRUPO-A3"/>
    <s v="Métodos formales en programación"/>
    <s v="GI"/>
    <s v="GRUPO DE INFORMÁTICA"/>
    <s v="013I"/>
    <s v="INFORMÁTICA DE ESP. Y DES. DE SISTEMAS DE SOFTWARE"/>
    <s v="GRUPO-A3"/>
    <s v="Grupo de Informática de Esp. y Des. de sistemas de Software"/>
    <s v="2S"/>
    <n v="16597051"/>
    <s v="ROMERO"/>
    <s v="IBÁÑEZ"/>
    <s v="ANA"/>
    <s v="anromero"/>
    <s v="ana.romero@unirioja.es"/>
    <n v="2.8"/>
    <m/>
    <x v="0"/>
    <n v="504"/>
    <s v="PROFESOR TITULAR UNIVERSIDAD"/>
    <s v="C01"/>
    <s v="TIEMPO COMPLETO"/>
    <s v="2018-12-18 00:00:00.0"/>
    <s v="null"/>
    <s v="DF100324"/>
    <s v="PROFESOR TITULAR DE UNIVERSIDAD"/>
    <s v="R111"/>
    <x v="7"/>
    <n v="75"/>
    <s v="CIENCIA DE LA COMPUTACIÓN E INTELIGENCIA ARTIFICIA"/>
  </r>
  <r>
    <x v="15"/>
    <n v="16545261"/>
    <s v="FCYT"/>
    <n v="831"/>
    <s v="801208G"/>
    <s v="GRUPO-A"/>
    <s v="Ingeniería del Software"/>
    <s v="GG"/>
    <s v="GRUPO GRANDE"/>
    <s v="801208G"/>
    <s v="GRUPO GRANDE DE INGENIERÍA DE SOFTWARE"/>
    <s v="GRUPO-A"/>
    <s v="Grupo Grande de Ingeniería de Software"/>
    <s v="2S"/>
    <n v="16545261"/>
    <s v="OLARTE"/>
    <s v="LARREA"/>
    <s v="JUAN JOSÉ"/>
    <s v="jjolarte"/>
    <s v="jjolarte@unirioja.es"/>
    <n v="3.2"/>
    <n v="3.2"/>
    <x v="0"/>
    <n v="504"/>
    <s v="PROFESOR TITULAR UNIVERSIDAD"/>
    <s v="C01"/>
    <s v="TIEMPO COMPLETO"/>
    <s v="2018-09-17 00:00:00.0"/>
    <s v="null"/>
    <s v="DF32239"/>
    <s v="PROFESOR TITULAR DE UNIVERSIDAD"/>
    <s v="R111"/>
    <x v="7"/>
    <n v="570"/>
    <s v="LENGUAJES Y SISTEMAS INFORMÁTICOS"/>
  </r>
  <r>
    <x v="15"/>
    <n v="16545261"/>
    <s v="FCYT"/>
    <n v="831"/>
    <s v="801208I"/>
    <s v="GRUPO-A1"/>
    <s v="Ingeniería del Software"/>
    <s v="GI"/>
    <s v="GRUPO DE INFORMÁTICA"/>
    <s v="801208I"/>
    <s v="INFORMÁTICA DE INGENIERÍA DE SOFTWARE"/>
    <s v="GRUPO-A1"/>
    <s v="Informática de Ingeniería de Software"/>
    <s v="2S"/>
    <n v="16545261"/>
    <s v="OLARTE"/>
    <s v="LARREA"/>
    <s v="JUAN JOSÉ"/>
    <s v="jjolarte"/>
    <s v="jjolarte@unirioja.es"/>
    <n v="2.8"/>
    <n v="2.8"/>
    <x v="0"/>
    <n v="504"/>
    <s v="PROFESOR TITULAR UNIVERSIDAD"/>
    <s v="C01"/>
    <s v="TIEMPO COMPLETO"/>
    <s v="2018-09-17 00:00:00.0"/>
    <s v="null"/>
    <s v="DF32239"/>
    <s v="PROFESOR TITULAR DE UNIVERSIDAD"/>
    <s v="R111"/>
    <x v="7"/>
    <n v="570"/>
    <s v="LENGUAJES Y SISTEMAS INFORMÁTICOS"/>
  </r>
  <r>
    <x v="15"/>
    <n v="16545261"/>
    <s v="FCYT"/>
    <n v="831"/>
    <s v="801208I"/>
    <s v="GRUPO-A2"/>
    <s v="Ingeniería del Software"/>
    <s v="GI"/>
    <s v="GRUPO DE INFORMÁTICA"/>
    <s v="801208I"/>
    <s v="INFORMÁTICA DE INGENIERÍA DE SOFTWARE"/>
    <s v="GRUPO-A2"/>
    <s v="Informática de Ingeniería de Software"/>
    <s v="2S"/>
    <n v="16545261"/>
    <s v="OLARTE"/>
    <s v="LARREA"/>
    <s v="JUAN JOSÉ"/>
    <s v="jjolarte"/>
    <s v="jjolarte@unirioja.es"/>
    <n v="2.8"/>
    <n v="2.8"/>
    <x v="0"/>
    <n v="504"/>
    <s v="PROFESOR TITULAR UNIVERSIDAD"/>
    <s v="C01"/>
    <s v="TIEMPO COMPLETO"/>
    <s v="2018-09-17 00:00:00.0"/>
    <s v="null"/>
    <s v="DF32239"/>
    <s v="PROFESOR TITULAR DE UNIVERSIDAD"/>
    <s v="R111"/>
    <x v="7"/>
    <n v="570"/>
    <s v="LENGUAJES Y SISTEMAS INFORMÁTICOS"/>
  </r>
  <r>
    <x v="15"/>
    <n v="16545261"/>
    <s v="FCYT"/>
    <n v="831"/>
    <s v="801208I"/>
    <s v="GRUPO-A3"/>
    <s v="Ingeniería del Software"/>
    <s v="GI"/>
    <s v="GRUPO DE INFORMÁTICA"/>
    <s v="801208I"/>
    <s v="INFORMÁTICA DE INGENIERÍA DE SOFTWARE"/>
    <s v="GRUPO-A3"/>
    <s v="Informática de Ingeniería de Software"/>
    <s v="2S"/>
    <n v="16545261"/>
    <s v="OLARTE"/>
    <s v="LARREA"/>
    <s v="JUAN JOSÉ"/>
    <s v="jjolarte"/>
    <s v="jjolarte@unirioja.es"/>
    <n v="2.8"/>
    <n v="2.8"/>
    <x v="0"/>
    <n v="504"/>
    <s v="PROFESOR TITULAR UNIVERSIDAD"/>
    <s v="C01"/>
    <s v="TIEMPO COMPLETO"/>
    <s v="2018-09-17 00:00:00.0"/>
    <s v="null"/>
    <s v="DF32239"/>
    <s v="PROFESOR TITULAR DE UNIVERSIDAD"/>
    <s v="R111"/>
    <x v="7"/>
    <n v="570"/>
    <s v="LENGUAJES Y SISTEMAS INFORMÁTICOS"/>
  </r>
  <r>
    <x v="11"/>
    <n v="72791632"/>
    <s v="FCYT"/>
    <n v="832"/>
    <s v="038G"/>
    <s v="GRUPO-A"/>
    <s v="Programación de bases de datos"/>
    <s v="GG"/>
    <s v="GRUPO GRANDE"/>
    <s v="038G"/>
    <s v="GRUPO GRANDE DE PROGRAMACIÓN DE BASES DE DATOS"/>
    <s v="GRUPO-A"/>
    <s v="Grupo Grande de Programación de bases de datos"/>
    <s v="2S"/>
    <n v="72791632"/>
    <s v="PÉREZ"/>
    <s v="VALLE"/>
    <s v="BEATRIZ"/>
    <s v="beperev"/>
    <s v="beatriz.perez@unirioja.es"/>
    <n v="3.2"/>
    <n v="3.2"/>
    <x v="0"/>
    <n v="536"/>
    <s v="PROFESOR INTERINO"/>
    <s v="C01"/>
    <s v="TIEMPO COMPLETO"/>
    <s v="2009-10-01 00:00:00.0"/>
    <s v="null"/>
    <s v="PI100722"/>
    <s v="PROFESOR CONTRATADO INTERINO"/>
    <s v="R111"/>
    <x v="7"/>
    <n v="75"/>
    <s v="CIENCIA DE LA COMPUTACIÓN E INTELIGENCIA ARTIFICIA"/>
  </r>
  <r>
    <x v="11"/>
    <n v="72791632"/>
    <s v="FCYT"/>
    <n v="832"/>
    <s v="038I"/>
    <s v="GRUPO-A1"/>
    <s v="Programación de bases de datos"/>
    <s v="GI"/>
    <s v="GRUPO DE INFORMÁTICA"/>
    <s v="038I"/>
    <s v="INFORMÁTICA DE PROGRAMACIÓN DE BASES DE DATOS"/>
    <s v="GRUPO-A1"/>
    <s v="Grupo de Informática de Programación de bases de datos"/>
    <s v="2S"/>
    <n v="72791632"/>
    <s v="PÉREZ"/>
    <s v="VALLE"/>
    <s v="BEATRIZ"/>
    <s v="beperev"/>
    <s v="beatriz.perez@unirioja.es"/>
    <n v="2.8"/>
    <n v="2.8"/>
    <x v="0"/>
    <n v="536"/>
    <s v="PROFESOR INTERINO"/>
    <s v="C01"/>
    <s v="TIEMPO COMPLETO"/>
    <s v="2009-10-01 00:00:00.0"/>
    <s v="null"/>
    <s v="PI100722"/>
    <s v="PROFESOR CONTRATADO INTERINO"/>
    <s v="R111"/>
    <x v="7"/>
    <n v="75"/>
    <s v="CIENCIA DE LA COMPUTACIÓN E INTELIGENCIA ARTIFICIA"/>
  </r>
  <r>
    <x v="11"/>
    <n v="72791632"/>
    <s v="FCYT"/>
    <n v="832"/>
    <s v="038I"/>
    <s v="GRUPO-A2"/>
    <s v="Programación de bases de datos"/>
    <s v="GI"/>
    <s v="GRUPO DE INFORMÁTICA"/>
    <s v="038I"/>
    <s v="INFORMÁTICA DE PROGRAMACIÓN DE BASES DE DATOS"/>
    <s v="GRUPO-A2"/>
    <s v="Grupo de Informática de Programación de bases de datos"/>
    <s v="2S"/>
    <n v="72791632"/>
    <s v="PÉREZ"/>
    <s v="VALLE"/>
    <s v="BEATRIZ"/>
    <s v="beperev"/>
    <s v="beatriz.perez@unirioja.es"/>
    <n v="2.8"/>
    <n v="2.8"/>
    <x v="0"/>
    <n v="536"/>
    <s v="PROFESOR INTERINO"/>
    <s v="C01"/>
    <s v="TIEMPO COMPLETO"/>
    <s v="2009-10-01 00:00:00.0"/>
    <s v="null"/>
    <s v="PI100722"/>
    <s v="PROFESOR CONTRATADO INTERINO"/>
    <s v="R111"/>
    <x v="7"/>
    <n v="75"/>
    <s v="CIENCIA DE LA COMPUTACIÓN E INTELIGENCIA ARTIFICIA"/>
  </r>
  <r>
    <x v="11"/>
    <n v="16622967"/>
    <s v="FCYT"/>
    <n v="832"/>
    <s v="038I"/>
    <s v="GRUPO-A3"/>
    <s v="Programación de bases de datos"/>
    <s v="GI"/>
    <s v="GRUPO DE INFORMÁTICA"/>
    <s v="038I"/>
    <s v="INFORMÁTICA DE PROGRAMACIÓN DE BASES DE DATOS"/>
    <s v="GRUPO-A3"/>
    <s v="Grupo de Informática de Programación de bases de datos"/>
    <s v="2S"/>
    <n v="16622967"/>
    <s v="SÁENZ"/>
    <s v="ADÁN"/>
    <s v="CARLOS"/>
    <s v="casaenad"/>
    <s v="carlos.saenz@alum.unirioja.es"/>
    <n v="2.8"/>
    <n v="2.8"/>
    <x v="1"/>
    <n v="121"/>
    <s v="PERSONAL INVESTIGADOR EN FORMACIÓN"/>
    <n v="0"/>
    <s v="_"/>
    <s v="2015-09-01 00:00:00.0"/>
    <s v="2019-08-31 00:00:00.0"/>
    <s v="D11BECARIO1"/>
    <s v="PERSONAL INVESTIGADOR PREDOCTORAL EN FORMACIÓN"/>
    <s v="R111"/>
    <x v="7"/>
    <n v="570"/>
    <s v="LENGUAJES Y SISTEMAS INFORMÁTICOS"/>
  </r>
  <r>
    <x v="15"/>
    <n v="72791632"/>
    <s v="FCYT"/>
    <n v="832"/>
    <s v="038G"/>
    <s v="GRUPO-A"/>
    <s v="Programación de bases de datos"/>
    <s v="GG"/>
    <s v="GRUPO GRANDE"/>
    <s v="038G"/>
    <s v="GRUPO GRANDE DE PROGRAMACIÓN DE BASES DE DATOS"/>
    <s v="GRUPO-A"/>
    <s v="Grupo Grande de Programación de bases de datos"/>
    <s v="2S"/>
    <n v="72791632"/>
    <s v="PÉREZ"/>
    <s v="VALLE"/>
    <s v="BEATRIZ"/>
    <s v="beperev"/>
    <s v="beatriz.perez@unirioja.es"/>
    <n v="3.2"/>
    <m/>
    <x v="0"/>
    <n v="536"/>
    <s v="PROFESOR INTERINO"/>
    <s v="C01"/>
    <s v="TIEMPO COMPLETO"/>
    <s v="2009-10-01 00:00:00.0"/>
    <s v="null"/>
    <s v="PI100722"/>
    <s v="PROFESOR CONTRATADO INTERINO"/>
    <s v="R111"/>
    <x v="7"/>
    <n v="75"/>
    <s v="CIENCIA DE LA COMPUTACIÓN E INTELIGENCIA ARTIFICIA"/>
  </r>
  <r>
    <x v="15"/>
    <n v="72791632"/>
    <s v="FCYT"/>
    <n v="832"/>
    <s v="038I"/>
    <s v="GRUPO-A1"/>
    <s v="Programación de bases de datos"/>
    <s v="GI"/>
    <s v="GRUPO DE INFORMÁTICA"/>
    <s v="038I"/>
    <s v="INFORMÁTICA DE PROGRAMACIÓN DE BASES DE DATOS"/>
    <s v="GRUPO-A1"/>
    <s v="Grupo de Informática de Programación de bases de datos"/>
    <s v="2S"/>
    <n v="72791632"/>
    <s v="PÉREZ"/>
    <s v="VALLE"/>
    <s v="BEATRIZ"/>
    <s v="beperev"/>
    <s v="beatriz.perez@unirioja.es"/>
    <n v="2.8"/>
    <m/>
    <x v="0"/>
    <n v="536"/>
    <s v="PROFESOR INTERINO"/>
    <s v="C01"/>
    <s v="TIEMPO COMPLETO"/>
    <s v="2009-10-01 00:00:00.0"/>
    <s v="null"/>
    <s v="PI100722"/>
    <s v="PROFESOR CONTRATADO INTERINO"/>
    <s v="R111"/>
    <x v="7"/>
    <n v="75"/>
    <s v="CIENCIA DE LA COMPUTACIÓN E INTELIGENCIA ARTIFICIA"/>
  </r>
  <r>
    <x v="15"/>
    <n v="72791632"/>
    <s v="FCYT"/>
    <n v="832"/>
    <s v="038I"/>
    <s v="GRUPO-A2"/>
    <s v="Programación de bases de datos"/>
    <s v="GI"/>
    <s v="GRUPO DE INFORMÁTICA"/>
    <s v="038I"/>
    <s v="INFORMÁTICA DE PROGRAMACIÓN DE BASES DE DATOS"/>
    <s v="GRUPO-A2"/>
    <s v="Grupo de Informática de Programación de bases de datos"/>
    <s v="2S"/>
    <n v="72791632"/>
    <s v="PÉREZ"/>
    <s v="VALLE"/>
    <s v="BEATRIZ"/>
    <s v="beperev"/>
    <s v="beatriz.perez@unirioja.es"/>
    <n v="2.8"/>
    <m/>
    <x v="0"/>
    <n v="536"/>
    <s v="PROFESOR INTERINO"/>
    <s v="C01"/>
    <s v="TIEMPO COMPLETO"/>
    <s v="2009-10-01 00:00:00.0"/>
    <s v="null"/>
    <s v="PI100722"/>
    <s v="PROFESOR CONTRATADO INTERINO"/>
    <s v="R111"/>
    <x v="7"/>
    <n v="75"/>
    <s v="CIENCIA DE LA COMPUTACIÓN E INTELIGENCIA ARTIFICIA"/>
  </r>
  <r>
    <x v="15"/>
    <n v="16622967"/>
    <s v="FCYT"/>
    <n v="832"/>
    <s v="038I"/>
    <s v="GRUPO-A3"/>
    <s v="Programación de bases de datos"/>
    <s v="GI"/>
    <s v="GRUPO DE INFORMÁTICA"/>
    <s v="038I"/>
    <s v="INFORMÁTICA DE PROGRAMACIÓN DE BASES DE DATOS"/>
    <s v="GRUPO-A3"/>
    <s v="Grupo de Informática de Programación de bases de datos"/>
    <s v="2S"/>
    <n v="16622967"/>
    <s v="SÁENZ"/>
    <s v="ADÁN"/>
    <s v="CARLOS"/>
    <s v="casaenad"/>
    <s v="carlos.saenz@alum.unirioja.es"/>
    <n v="2.8"/>
    <m/>
    <x v="1"/>
    <n v="121"/>
    <s v="PERSONAL INVESTIGADOR EN FORMACIÓN"/>
    <n v="0"/>
    <s v="_"/>
    <s v="2015-09-01 00:00:00.0"/>
    <s v="2019-08-31 00:00:00.0"/>
    <s v="D11BECARIO1"/>
    <s v="PERSONAL INVESTIGADOR PREDOCTORAL EN FORMACIÓN"/>
    <s v="R111"/>
    <x v="7"/>
    <n v="570"/>
    <s v="LENGUAJES Y SISTEMAS INFORMÁTICOS"/>
  </r>
  <r>
    <x v="15"/>
    <n v="16518274"/>
    <s v="FCYT"/>
    <n v="833"/>
    <s v="801210G"/>
    <s v="GRUPO-A"/>
    <s v="Redes de computadores"/>
    <s v="GG"/>
    <s v="GRUPO GRANDE"/>
    <s v="801210G"/>
    <s v="GRUPO GRANDE DE REDES DE COMPUTADORES"/>
    <s v="GRUPO-A"/>
    <s v="Grupo Grande de Redes de computadores"/>
    <s v="2S"/>
    <n v="16518274"/>
    <s v="ZORZANO"/>
    <s v="MARTÍNEZ"/>
    <s v="LUIS FRANCISCO"/>
    <s v="lzorzano"/>
    <s v="luis.zorzano@unirioja.es"/>
    <n v="3.6"/>
    <n v="3.6"/>
    <x v="1"/>
    <n v="505"/>
    <s v="CATEDRATICO ESCUELA UNIVERSITARIA"/>
    <s v="01A"/>
    <s v="TIEMPO COMPLETO AMPLIADO"/>
    <s v="2012-09-01 00:00:00.0"/>
    <s v="null"/>
    <s v="DF100144"/>
    <s v="CATEDRÁTICO DE ESCUELA UNIVERSITARIA"/>
    <s v="R109"/>
    <x v="9"/>
    <n v="785"/>
    <s v="TECNOLOGÍA ELECTRÓNICA"/>
  </r>
  <r>
    <x v="15"/>
    <n v="16518274"/>
    <s v="FCYT"/>
    <n v="833"/>
    <s v="801210I"/>
    <s v="GRUPO-A1"/>
    <s v="Redes de computadores"/>
    <s v="GI"/>
    <s v="GRUPO DE INFORMÁTICA"/>
    <s v="801210I"/>
    <s v="GRUPO DE INFORMÁTICA DE REDES DE COMPUTADORES"/>
    <s v="GRUPO-A1"/>
    <s v="Informática de Redes de computadores"/>
    <s v="2S"/>
    <n v="16518274"/>
    <s v="ZORZANO"/>
    <s v="MARTÍNEZ"/>
    <s v="LUIS FRANCISCO"/>
    <s v="lzorzano"/>
    <s v="luis.zorzano@unirioja.es"/>
    <n v="2"/>
    <n v="2"/>
    <x v="1"/>
    <n v="505"/>
    <s v="CATEDRATICO ESCUELA UNIVERSITARIA"/>
    <s v="01A"/>
    <s v="TIEMPO COMPLETO AMPLIADO"/>
    <s v="2012-09-01 00:00:00.0"/>
    <s v="null"/>
    <s v="DF100144"/>
    <s v="CATEDRÁTICO DE ESCUELA UNIVERSITARIA"/>
    <s v="R109"/>
    <x v="9"/>
    <n v="785"/>
    <s v="TECNOLOGÍA ELECTRÓNICA"/>
  </r>
  <r>
    <x v="15"/>
    <n v="16518274"/>
    <s v="FCYT"/>
    <n v="833"/>
    <s v="801210I"/>
    <s v="GRUPO-A2"/>
    <s v="Redes de computadores"/>
    <s v="GI"/>
    <s v="GRUPO DE INFORMÁTICA"/>
    <s v="801210I"/>
    <s v="GRUPO DE INFORMÁTICA DE REDES DE COMPUTADORES"/>
    <s v="GRUPO-A2"/>
    <s v="Informática de Redes de computadores"/>
    <s v="2S"/>
    <n v="16518274"/>
    <s v="ZORZANO"/>
    <s v="MARTÍNEZ"/>
    <s v="LUIS FRANCISCO"/>
    <s v="lzorzano"/>
    <s v="luis.zorzano@unirioja.es"/>
    <n v="2"/>
    <n v="2"/>
    <x v="1"/>
    <n v="505"/>
    <s v="CATEDRATICO ESCUELA UNIVERSITARIA"/>
    <s v="01A"/>
    <s v="TIEMPO COMPLETO AMPLIADO"/>
    <s v="2012-09-01 00:00:00.0"/>
    <s v="null"/>
    <s v="DF100144"/>
    <s v="CATEDRÁTICO DE ESCUELA UNIVERSITARIA"/>
    <s v="R109"/>
    <x v="9"/>
    <n v="785"/>
    <s v="TECNOLOGÍA ELECTRÓNICA"/>
  </r>
  <r>
    <x v="15"/>
    <n v="16518274"/>
    <s v="FCYT"/>
    <n v="833"/>
    <s v="801210I"/>
    <s v="GRUPO-A3"/>
    <s v="Redes de computadores"/>
    <s v="GI"/>
    <s v="GRUPO DE INFORMÁTICA"/>
    <s v="801210I"/>
    <s v="GRUPO DE INFORMÁTICA DE REDES DE COMPUTADORES"/>
    <s v="GRUPO-A3"/>
    <s v="Informática de Redes de computadores"/>
    <s v="2S"/>
    <n v="16518274"/>
    <s v="ZORZANO"/>
    <s v="MARTÍNEZ"/>
    <s v="LUIS FRANCISCO"/>
    <s v="lzorzano"/>
    <s v="luis.zorzano@unirioja.es"/>
    <n v="2"/>
    <n v="2"/>
    <x v="1"/>
    <n v="505"/>
    <s v="CATEDRATICO ESCUELA UNIVERSITARIA"/>
    <s v="01A"/>
    <s v="TIEMPO COMPLETO AMPLIADO"/>
    <s v="2012-09-01 00:00:00.0"/>
    <s v="null"/>
    <s v="DF100144"/>
    <s v="CATEDRÁTICO DE ESCUELA UNIVERSITARIA"/>
    <s v="R109"/>
    <x v="9"/>
    <n v="785"/>
    <s v="TECNOLOGÍA ELECTRÓNICA"/>
  </r>
  <r>
    <x v="15"/>
    <n v="16518274"/>
    <s v="FCYT"/>
    <n v="833"/>
    <s v="801210R"/>
    <s v="GRUPO-A1"/>
    <s v="Redes de computadores"/>
    <s v="GR"/>
    <s v="GRUPO REDUCIDO"/>
    <s v="801210R"/>
    <s v="GRUPO REDUCIDO DE REDES DE COMPUTADORES"/>
    <s v="GRUPO-A1"/>
    <s v="Grupo Reducido de Redes de computadores"/>
    <s v="2S"/>
    <n v="16518274"/>
    <s v="ZORZANO"/>
    <s v="MARTÍNEZ"/>
    <s v="LUIS FRANCISCO"/>
    <s v="lzorzano"/>
    <s v="luis.zorzano@unirioja.es"/>
    <n v="0.4"/>
    <n v="0.4"/>
    <x v="1"/>
    <n v="505"/>
    <s v="CATEDRATICO ESCUELA UNIVERSITARIA"/>
    <s v="01A"/>
    <s v="TIEMPO COMPLETO AMPLIADO"/>
    <s v="2012-09-01 00:00:00.0"/>
    <s v="null"/>
    <s v="DF100144"/>
    <s v="CATEDRÁTICO DE ESCUELA UNIVERSITARIA"/>
    <s v="R109"/>
    <x v="9"/>
    <n v="785"/>
    <s v="TECNOLOGÍA ELECTRÓNICA"/>
  </r>
  <r>
    <x v="15"/>
    <n v="16518274"/>
    <s v="FCYT"/>
    <n v="833"/>
    <s v="801210R"/>
    <s v="GRUPO-A2"/>
    <s v="Redes de computadores"/>
    <s v="GR"/>
    <s v="GRUPO REDUCIDO"/>
    <s v="801210R"/>
    <s v="GRUPO REDUCIDO DE REDES DE COMPUTADORES"/>
    <s v="GRUPO-A2"/>
    <s v="Grupo Reducido de Redes de computadores"/>
    <s v="2S"/>
    <n v="16518274"/>
    <s v="ZORZANO"/>
    <s v="MARTÍNEZ"/>
    <s v="LUIS FRANCISCO"/>
    <s v="lzorzano"/>
    <s v="luis.zorzano@unirioja.es"/>
    <n v="0.4"/>
    <n v="0.4"/>
    <x v="1"/>
    <n v="505"/>
    <s v="CATEDRATICO ESCUELA UNIVERSITARIA"/>
    <s v="01A"/>
    <s v="TIEMPO COMPLETO AMPLIADO"/>
    <s v="2012-09-01 00:00:00.0"/>
    <s v="null"/>
    <s v="DF100144"/>
    <s v="CATEDRÁTICO DE ESCUELA UNIVERSITARIA"/>
    <s v="R109"/>
    <x v="9"/>
    <n v="785"/>
    <s v="TECNOLOGÍA ELECTRÓNICA"/>
  </r>
  <r>
    <x v="15"/>
    <n v="16518274"/>
    <s v="FCYT"/>
    <n v="833"/>
    <s v="801210R"/>
    <s v="GRUPO-A3"/>
    <s v="Redes de computadores"/>
    <s v="GR"/>
    <s v="GRUPO REDUCIDO"/>
    <s v="801210R"/>
    <s v="GRUPO REDUCIDO DE REDES DE COMPUTADORES"/>
    <s v="GRUPO-A3"/>
    <s v="Grupo Reducido de Redes de computadores"/>
    <s v="2S"/>
    <n v="16518274"/>
    <s v="ZORZANO"/>
    <s v="MARTÍNEZ"/>
    <s v="LUIS FRANCISCO"/>
    <s v="lzorzano"/>
    <s v="luis.zorzano@unirioja.es"/>
    <n v="0.4"/>
    <n v="0.4"/>
    <x v="1"/>
    <n v="505"/>
    <s v="CATEDRATICO ESCUELA UNIVERSITARIA"/>
    <s v="01A"/>
    <s v="TIEMPO COMPLETO AMPLIADO"/>
    <s v="2012-09-01 00:00:00.0"/>
    <s v="null"/>
    <s v="DF100144"/>
    <s v="CATEDRÁTICO DE ESCUELA UNIVERSITARIA"/>
    <s v="R109"/>
    <x v="9"/>
    <n v="785"/>
    <s v="TECNOLOGÍA ELECTRÓNICA"/>
  </r>
  <r>
    <x v="12"/>
    <n v="16507414"/>
    <s v="FCYT"/>
    <n v="834"/>
    <s v="097G"/>
    <s v="GRUPO-A"/>
    <s v="Empresa"/>
    <s v="GG"/>
    <s v="GRUPO GRANDE"/>
    <s v="097G"/>
    <s v="GRUPO GRANDE DE EMPRESA"/>
    <s v="GRUPO-A"/>
    <s v="Grupo Grande de EMPRESA"/>
    <s v="1S"/>
    <n v="16507414"/>
    <s v="SAINZ"/>
    <s v="OCHOA"/>
    <s v="ALBERTO"/>
    <s v="alsainz"/>
    <s v="alberto.sainz@unirioja.es"/>
    <n v="4.5"/>
    <n v="4.5"/>
    <x v="1"/>
    <n v="504"/>
    <s v="PROFESOR TITULAR UNIVERSIDAD"/>
    <s v="01A"/>
    <s v="TIEMPO COMPLETO AMPLIADO"/>
    <s v="2012-09-01 00:00:00.0"/>
    <s v="null"/>
    <s v="DF31301"/>
    <s v="TITULAR DE UNIVERSIDAD"/>
    <s v="R104"/>
    <x v="0"/>
    <n v="650"/>
    <s v="ORGANIZACIÓN DE EMPRESAS"/>
  </r>
  <r>
    <x v="12"/>
    <n v="16507414"/>
    <s v="FCYT"/>
    <n v="834"/>
    <s v="097I"/>
    <s v="GRUPO-A1"/>
    <s v="Empresa"/>
    <s v="GI"/>
    <s v="GRUPO DE INFORMÁTICA"/>
    <s v="097I"/>
    <s v="INFORMÁTICA DE EMPRESA"/>
    <s v="GRUPO-A1"/>
    <s v="Grupo de Informática de Empresa"/>
    <s v="1S"/>
    <n v="16507414"/>
    <s v="SAINZ"/>
    <s v="OCHOA"/>
    <s v="ALBERTO"/>
    <s v="alsainz"/>
    <s v="alberto.sainz@unirioja.es"/>
    <n v="0.4"/>
    <n v="0.4"/>
    <x v="1"/>
    <n v="504"/>
    <s v="PROFESOR TITULAR UNIVERSIDAD"/>
    <s v="01A"/>
    <s v="TIEMPO COMPLETO AMPLIADO"/>
    <s v="2012-09-01 00:00:00.0"/>
    <s v="null"/>
    <s v="DF31301"/>
    <s v="TITULAR DE UNIVERSIDAD"/>
    <s v="R104"/>
    <x v="0"/>
    <n v="650"/>
    <s v="ORGANIZACIÓN DE EMPRESAS"/>
  </r>
  <r>
    <x v="12"/>
    <n v="16507414"/>
    <s v="FCYT"/>
    <n v="834"/>
    <s v="097I"/>
    <s v="GRUPO-A2"/>
    <s v="Empresa"/>
    <s v="GI"/>
    <s v="GRUPO DE INFORMÁTICA"/>
    <s v="097I"/>
    <s v="INFORMÁTICA DE EMPRESA"/>
    <s v="GRUPO-A2"/>
    <s v="Grupo de Informática de Empresa"/>
    <s v="1S"/>
    <n v="16507414"/>
    <s v="SAINZ"/>
    <s v="OCHOA"/>
    <s v="ALBERTO"/>
    <s v="alsainz"/>
    <s v="alberto.sainz@unirioja.es"/>
    <n v="0.4"/>
    <n v="0.4"/>
    <x v="1"/>
    <n v="504"/>
    <s v="PROFESOR TITULAR UNIVERSIDAD"/>
    <s v="01A"/>
    <s v="TIEMPO COMPLETO AMPLIADO"/>
    <s v="2012-09-01 00:00:00.0"/>
    <s v="null"/>
    <s v="DF31301"/>
    <s v="TITULAR DE UNIVERSIDAD"/>
    <s v="R104"/>
    <x v="0"/>
    <n v="650"/>
    <s v="ORGANIZACIÓN DE EMPRESAS"/>
  </r>
  <r>
    <x v="12"/>
    <n v="16507414"/>
    <s v="FCYT"/>
    <n v="834"/>
    <s v="097I"/>
    <s v="GRUPO-A3"/>
    <s v="Empresa"/>
    <s v="GI"/>
    <s v="GRUPO DE INFORMÁTICA"/>
    <s v="097I"/>
    <s v="INFORMÁTICA DE EMPRESA"/>
    <s v="GRUPO-A3"/>
    <s v="Grupo de Informática de Empresa"/>
    <s v="1S"/>
    <n v="16507414"/>
    <s v="SAINZ"/>
    <s v="OCHOA"/>
    <s v="ALBERTO"/>
    <s v="alsainz"/>
    <s v="alberto.sainz@unirioja.es"/>
    <n v="0.4"/>
    <n v="0.4"/>
    <x v="1"/>
    <n v="504"/>
    <s v="PROFESOR TITULAR UNIVERSIDAD"/>
    <s v="01A"/>
    <s v="TIEMPO COMPLETO AMPLIADO"/>
    <s v="2012-09-01 00:00:00.0"/>
    <s v="null"/>
    <s v="DF31301"/>
    <s v="TITULAR DE UNIVERSIDAD"/>
    <s v="R104"/>
    <x v="0"/>
    <n v="650"/>
    <s v="ORGANIZACIÓN DE EMPRESAS"/>
  </r>
  <r>
    <x v="12"/>
    <n v="16507414"/>
    <s v="FCYT"/>
    <n v="834"/>
    <s v="097I"/>
    <s v="GRUPO-A4"/>
    <s v="Empresa"/>
    <s v="GI"/>
    <s v="GRUPO DE INFORMÁTICA"/>
    <s v="097I"/>
    <s v="INFORMÁTICA DE EMPRESA"/>
    <s v="GRUPO-A4"/>
    <s v="Grupo de Informática de Empresa"/>
    <s v="1S"/>
    <n v="16507414"/>
    <s v="SAINZ"/>
    <s v="OCHOA"/>
    <s v="ALBERTO"/>
    <s v="alsainz"/>
    <s v="alberto.sainz@unirioja.es"/>
    <n v="0.4"/>
    <n v="0.4"/>
    <x v="1"/>
    <n v="504"/>
    <s v="PROFESOR TITULAR UNIVERSIDAD"/>
    <s v="01A"/>
    <s v="TIEMPO COMPLETO AMPLIADO"/>
    <s v="2012-09-01 00:00:00.0"/>
    <s v="null"/>
    <s v="DF31301"/>
    <s v="TITULAR DE UNIVERSIDAD"/>
    <s v="R104"/>
    <x v="0"/>
    <n v="650"/>
    <s v="ORGANIZACIÓN DE EMPRESAS"/>
  </r>
  <r>
    <x v="12"/>
    <n v="16507414"/>
    <s v="FCYT"/>
    <n v="834"/>
    <s v="097R"/>
    <s v="GRUPO-A1"/>
    <s v="Empresa"/>
    <s v="GR"/>
    <s v="GRUPO REDUCIDO"/>
    <s v="097R"/>
    <s v="GRUPO REDUCIDO DE EMPRESA"/>
    <s v="GRUPO-A1"/>
    <s v="Grupo Reducido de Empresa"/>
    <s v="1S"/>
    <n v="16507414"/>
    <s v="SAINZ"/>
    <s v="OCHOA"/>
    <s v="ALBERTO"/>
    <s v="alsainz"/>
    <s v="alberto.sainz@unirioja.es"/>
    <n v="1.1000000000000001"/>
    <n v="1.1000000000000001"/>
    <x v="1"/>
    <n v="504"/>
    <s v="PROFESOR TITULAR UNIVERSIDAD"/>
    <s v="01A"/>
    <s v="TIEMPO COMPLETO AMPLIADO"/>
    <s v="2012-09-01 00:00:00.0"/>
    <s v="null"/>
    <s v="DF31301"/>
    <s v="TITULAR DE UNIVERSIDAD"/>
    <s v="R104"/>
    <x v="0"/>
    <n v="650"/>
    <s v="ORGANIZACIÓN DE EMPRESAS"/>
  </r>
  <r>
    <x v="12"/>
    <n v="16507414"/>
    <s v="FCYT"/>
    <n v="834"/>
    <s v="097R"/>
    <s v="GRUPO-A2"/>
    <s v="Empresa"/>
    <s v="GR"/>
    <s v="GRUPO REDUCIDO"/>
    <s v="097R"/>
    <s v="GRUPO REDUCIDO DE EMPRESA"/>
    <s v="GRUPO-A2"/>
    <s v="Grupo Reducido de Empresa"/>
    <s v="1S"/>
    <n v="16507414"/>
    <s v="SAINZ"/>
    <s v="OCHOA"/>
    <s v="ALBERTO"/>
    <s v="alsainz"/>
    <s v="alberto.sainz@unirioja.es"/>
    <n v="1.1000000000000001"/>
    <n v="1.1000000000000001"/>
    <x v="1"/>
    <n v="504"/>
    <s v="PROFESOR TITULAR UNIVERSIDAD"/>
    <s v="01A"/>
    <s v="TIEMPO COMPLETO AMPLIADO"/>
    <s v="2012-09-01 00:00:00.0"/>
    <s v="null"/>
    <s v="DF31301"/>
    <s v="TITULAR DE UNIVERSIDAD"/>
    <s v="R104"/>
    <x v="0"/>
    <n v="650"/>
    <s v="ORGANIZACIÓN DE EMPRESAS"/>
  </r>
  <r>
    <x v="12"/>
    <n v="16507414"/>
    <s v="FCYT"/>
    <n v="834"/>
    <s v="097R"/>
    <s v="GRUPO-A3"/>
    <s v="Empresa"/>
    <s v="GR"/>
    <s v="GRUPO REDUCIDO"/>
    <s v="097R"/>
    <s v="GRUPO REDUCIDO DE EMPRESA"/>
    <s v="GRUPO-A3"/>
    <s v="Grupo Reducido de Empresa"/>
    <s v="1S"/>
    <n v="16507414"/>
    <s v="SAINZ"/>
    <s v="OCHOA"/>
    <s v="ALBERTO"/>
    <s v="alsainz"/>
    <s v="alberto.sainz@unirioja.es"/>
    <n v="1.1000000000000001"/>
    <n v="1.1000000000000001"/>
    <x v="1"/>
    <n v="504"/>
    <s v="PROFESOR TITULAR UNIVERSIDAD"/>
    <s v="01A"/>
    <s v="TIEMPO COMPLETO AMPLIADO"/>
    <s v="2012-09-01 00:00:00.0"/>
    <s v="null"/>
    <s v="DF31301"/>
    <s v="TITULAR DE UNIVERSIDAD"/>
    <s v="R104"/>
    <x v="0"/>
    <n v="650"/>
    <s v="ORGANIZACIÓN DE EMPRESAS"/>
  </r>
  <r>
    <x v="12"/>
    <n v="16507414"/>
    <s v="FCYT"/>
    <n v="834"/>
    <s v="097R"/>
    <s v="GRUPO-A4"/>
    <s v="Empresa"/>
    <s v="GR"/>
    <s v="GRUPO REDUCIDO"/>
    <s v="097R"/>
    <s v="GRUPO REDUCIDO DE EMPRESA"/>
    <s v="GRUPO-A4"/>
    <s v="Grupo Reducido de Empresa"/>
    <s v="1S"/>
    <n v="16507414"/>
    <s v="SAINZ"/>
    <s v="OCHOA"/>
    <s v="ALBERTO"/>
    <s v="alsainz"/>
    <s v="alberto.sainz@unirioja.es"/>
    <n v="1.1000000000000001"/>
    <n v="1.1000000000000001"/>
    <x v="1"/>
    <n v="504"/>
    <s v="PROFESOR TITULAR UNIVERSIDAD"/>
    <s v="01A"/>
    <s v="TIEMPO COMPLETO AMPLIADO"/>
    <s v="2012-09-01 00:00:00.0"/>
    <s v="null"/>
    <s v="DF31301"/>
    <s v="TITULAR DE UNIVERSIDAD"/>
    <s v="R104"/>
    <x v="0"/>
    <n v="650"/>
    <s v="ORGANIZACIÓN DE EMPRESAS"/>
  </r>
  <r>
    <x v="13"/>
    <n v="16507414"/>
    <s v="FCYT"/>
    <n v="834"/>
    <s v="097G"/>
    <s v="GRUPO-A"/>
    <s v="Empresa"/>
    <s v="GG"/>
    <s v="GRUPO GRANDE"/>
    <s v="097G"/>
    <s v="GRUPO GRANDE DE EMPRESA"/>
    <s v="GRUPO-A"/>
    <s v="Grupo Grande de EMPRESA"/>
    <s v="1S"/>
    <n v="16507414"/>
    <s v="SAINZ"/>
    <s v="OCHOA"/>
    <s v="ALBERTO"/>
    <s v="alsainz"/>
    <s v="alberto.sainz@unirioja.es"/>
    <n v="4.5"/>
    <m/>
    <x v="1"/>
    <n v="504"/>
    <s v="PROFESOR TITULAR UNIVERSIDAD"/>
    <s v="01A"/>
    <s v="TIEMPO COMPLETO AMPLIADO"/>
    <s v="2012-09-01 00:00:00.0"/>
    <s v="null"/>
    <s v="DF31301"/>
    <s v="TITULAR DE UNIVERSIDAD"/>
    <s v="R104"/>
    <x v="0"/>
    <n v="650"/>
    <s v="ORGANIZACIÓN DE EMPRESAS"/>
  </r>
  <r>
    <x v="13"/>
    <n v="16507414"/>
    <s v="FCYT"/>
    <n v="834"/>
    <s v="097I"/>
    <s v="GRUPO-A1"/>
    <s v="Empresa"/>
    <s v="GI"/>
    <s v="GRUPO DE INFORMÁTICA"/>
    <s v="097I"/>
    <s v="INFORMÁTICA DE EMPRESA"/>
    <s v="GRUPO-A1"/>
    <s v="Grupo de Informática de Empresa"/>
    <s v="1S"/>
    <n v="16507414"/>
    <s v="SAINZ"/>
    <s v="OCHOA"/>
    <s v="ALBERTO"/>
    <s v="alsainz"/>
    <s v="alberto.sainz@unirioja.es"/>
    <n v="0.4"/>
    <m/>
    <x v="1"/>
    <n v="504"/>
    <s v="PROFESOR TITULAR UNIVERSIDAD"/>
    <s v="01A"/>
    <s v="TIEMPO COMPLETO AMPLIADO"/>
    <s v="2012-09-01 00:00:00.0"/>
    <s v="null"/>
    <s v="DF31301"/>
    <s v="TITULAR DE UNIVERSIDAD"/>
    <s v="R104"/>
    <x v="0"/>
    <n v="650"/>
    <s v="ORGANIZACIÓN DE EMPRESAS"/>
  </r>
  <r>
    <x v="13"/>
    <n v="16507414"/>
    <s v="FCYT"/>
    <n v="834"/>
    <s v="097I"/>
    <s v="GRUPO-A2"/>
    <s v="Empresa"/>
    <s v="GI"/>
    <s v="GRUPO DE INFORMÁTICA"/>
    <s v="097I"/>
    <s v="INFORMÁTICA DE EMPRESA"/>
    <s v="GRUPO-A2"/>
    <s v="Grupo de Informática de Empresa"/>
    <s v="1S"/>
    <n v="16507414"/>
    <s v="SAINZ"/>
    <s v="OCHOA"/>
    <s v="ALBERTO"/>
    <s v="alsainz"/>
    <s v="alberto.sainz@unirioja.es"/>
    <n v="0.4"/>
    <m/>
    <x v="1"/>
    <n v="504"/>
    <s v="PROFESOR TITULAR UNIVERSIDAD"/>
    <s v="01A"/>
    <s v="TIEMPO COMPLETO AMPLIADO"/>
    <s v="2012-09-01 00:00:00.0"/>
    <s v="null"/>
    <s v="DF31301"/>
    <s v="TITULAR DE UNIVERSIDAD"/>
    <s v="R104"/>
    <x v="0"/>
    <n v="650"/>
    <s v="ORGANIZACIÓN DE EMPRESAS"/>
  </r>
  <r>
    <x v="13"/>
    <n v="16507414"/>
    <s v="FCYT"/>
    <n v="834"/>
    <s v="097I"/>
    <s v="GRUPO-A3"/>
    <s v="Empresa"/>
    <s v="GI"/>
    <s v="GRUPO DE INFORMÁTICA"/>
    <s v="097I"/>
    <s v="INFORMÁTICA DE EMPRESA"/>
    <s v="GRUPO-A3"/>
    <s v="Grupo de Informática de Empresa"/>
    <s v="1S"/>
    <n v="16507414"/>
    <s v="SAINZ"/>
    <s v="OCHOA"/>
    <s v="ALBERTO"/>
    <s v="alsainz"/>
    <s v="alberto.sainz@unirioja.es"/>
    <n v="0.4"/>
    <m/>
    <x v="1"/>
    <n v="504"/>
    <s v="PROFESOR TITULAR UNIVERSIDAD"/>
    <s v="01A"/>
    <s v="TIEMPO COMPLETO AMPLIADO"/>
    <s v="2012-09-01 00:00:00.0"/>
    <s v="null"/>
    <s v="DF31301"/>
    <s v="TITULAR DE UNIVERSIDAD"/>
    <s v="R104"/>
    <x v="0"/>
    <n v="650"/>
    <s v="ORGANIZACIÓN DE EMPRESAS"/>
  </r>
  <r>
    <x v="13"/>
    <n v="16507414"/>
    <s v="FCYT"/>
    <n v="834"/>
    <s v="097I"/>
    <s v="GRUPO-A4"/>
    <s v="Empresa"/>
    <s v="GI"/>
    <s v="GRUPO DE INFORMÁTICA"/>
    <s v="097I"/>
    <s v="INFORMÁTICA DE EMPRESA"/>
    <s v="GRUPO-A4"/>
    <s v="Grupo de Informática de Empresa"/>
    <s v="1S"/>
    <n v="16507414"/>
    <s v="SAINZ"/>
    <s v="OCHOA"/>
    <s v="ALBERTO"/>
    <s v="alsainz"/>
    <s v="alberto.sainz@unirioja.es"/>
    <n v="0.4"/>
    <m/>
    <x v="1"/>
    <n v="504"/>
    <s v="PROFESOR TITULAR UNIVERSIDAD"/>
    <s v="01A"/>
    <s v="TIEMPO COMPLETO AMPLIADO"/>
    <s v="2012-09-01 00:00:00.0"/>
    <s v="null"/>
    <s v="DF31301"/>
    <s v="TITULAR DE UNIVERSIDAD"/>
    <s v="R104"/>
    <x v="0"/>
    <n v="650"/>
    <s v="ORGANIZACIÓN DE EMPRESAS"/>
  </r>
  <r>
    <x v="13"/>
    <n v="16507414"/>
    <s v="FCYT"/>
    <n v="834"/>
    <s v="097R"/>
    <s v="GRUPO-A1"/>
    <s v="Empresa"/>
    <s v="GR"/>
    <s v="GRUPO REDUCIDO"/>
    <s v="097R"/>
    <s v="GRUPO REDUCIDO DE EMPRESA"/>
    <s v="GRUPO-A1"/>
    <s v="Grupo Reducido de Empresa"/>
    <s v="1S"/>
    <n v="16507414"/>
    <s v="SAINZ"/>
    <s v="OCHOA"/>
    <s v="ALBERTO"/>
    <s v="alsainz"/>
    <s v="alberto.sainz@unirioja.es"/>
    <n v="1.1000000000000001"/>
    <m/>
    <x v="1"/>
    <n v="504"/>
    <s v="PROFESOR TITULAR UNIVERSIDAD"/>
    <s v="01A"/>
    <s v="TIEMPO COMPLETO AMPLIADO"/>
    <s v="2012-09-01 00:00:00.0"/>
    <s v="null"/>
    <s v="DF31301"/>
    <s v="TITULAR DE UNIVERSIDAD"/>
    <s v="R104"/>
    <x v="0"/>
    <n v="650"/>
    <s v="ORGANIZACIÓN DE EMPRESAS"/>
  </r>
  <r>
    <x v="13"/>
    <n v="16507414"/>
    <s v="FCYT"/>
    <n v="834"/>
    <s v="097R"/>
    <s v="GRUPO-A2"/>
    <s v="Empresa"/>
    <s v="GR"/>
    <s v="GRUPO REDUCIDO"/>
    <s v="097R"/>
    <s v="GRUPO REDUCIDO DE EMPRESA"/>
    <s v="GRUPO-A2"/>
    <s v="Grupo Reducido de Empresa"/>
    <s v="1S"/>
    <n v="16507414"/>
    <s v="SAINZ"/>
    <s v="OCHOA"/>
    <s v="ALBERTO"/>
    <s v="alsainz"/>
    <s v="alberto.sainz@unirioja.es"/>
    <n v="1.1000000000000001"/>
    <m/>
    <x v="1"/>
    <n v="504"/>
    <s v="PROFESOR TITULAR UNIVERSIDAD"/>
    <s v="01A"/>
    <s v="TIEMPO COMPLETO AMPLIADO"/>
    <s v="2012-09-01 00:00:00.0"/>
    <s v="null"/>
    <s v="DF31301"/>
    <s v="TITULAR DE UNIVERSIDAD"/>
    <s v="R104"/>
    <x v="0"/>
    <n v="650"/>
    <s v="ORGANIZACIÓN DE EMPRESAS"/>
  </r>
  <r>
    <x v="13"/>
    <n v="16507414"/>
    <s v="FCYT"/>
    <n v="834"/>
    <s v="097R"/>
    <s v="GRUPO-A3"/>
    <s v="Empresa"/>
    <s v="GR"/>
    <s v="GRUPO REDUCIDO"/>
    <s v="097R"/>
    <s v="GRUPO REDUCIDO DE EMPRESA"/>
    <s v="GRUPO-A3"/>
    <s v="Grupo Reducido de Empresa"/>
    <s v="1S"/>
    <n v="16507414"/>
    <s v="SAINZ"/>
    <s v="OCHOA"/>
    <s v="ALBERTO"/>
    <s v="alsainz"/>
    <s v="alberto.sainz@unirioja.es"/>
    <n v="1.1000000000000001"/>
    <m/>
    <x v="1"/>
    <n v="504"/>
    <s v="PROFESOR TITULAR UNIVERSIDAD"/>
    <s v="01A"/>
    <s v="TIEMPO COMPLETO AMPLIADO"/>
    <s v="2012-09-01 00:00:00.0"/>
    <s v="null"/>
    <s v="DF31301"/>
    <s v="TITULAR DE UNIVERSIDAD"/>
    <s v="R104"/>
    <x v="0"/>
    <n v="650"/>
    <s v="ORGANIZACIÓN DE EMPRESAS"/>
  </r>
  <r>
    <x v="13"/>
    <n v="16507414"/>
    <s v="FCYT"/>
    <n v="834"/>
    <s v="097R"/>
    <s v="GRUPO-A4"/>
    <s v="Empresa"/>
    <s v="GR"/>
    <s v="GRUPO REDUCIDO"/>
    <s v="097R"/>
    <s v="GRUPO REDUCIDO DE EMPRESA"/>
    <s v="GRUPO-A4"/>
    <s v="Grupo Reducido de Empresa"/>
    <s v="1S"/>
    <n v="16507414"/>
    <s v="SAINZ"/>
    <s v="OCHOA"/>
    <s v="ALBERTO"/>
    <s v="alsainz"/>
    <s v="alberto.sainz@unirioja.es"/>
    <n v="1.1000000000000001"/>
    <m/>
    <x v="1"/>
    <n v="504"/>
    <s v="PROFESOR TITULAR UNIVERSIDAD"/>
    <s v="01A"/>
    <s v="TIEMPO COMPLETO AMPLIADO"/>
    <s v="2012-09-01 00:00:00.0"/>
    <s v="null"/>
    <s v="DF31301"/>
    <s v="TITULAR DE UNIVERSIDAD"/>
    <s v="R104"/>
    <x v="0"/>
    <n v="650"/>
    <s v="ORGANIZACIÓN DE EMPRESAS"/>
  </r>
  <r>
    <x v="14"/>
    <n v="16507414"/>
    <s v="FCYT"/>
    <n v="834"/>
    <s v="097G"/>
    <s v="GRUPO-A"/>
    <s v="Empresa"/>
    <s v="GG"/>
    <s v="GRUPO GRANDE"/>
    <s v="097G"/>
    <s v="GRUPO GRANDE DE EMPRESA"/>
    <s v="GRUPO-A"/>
    <s v="Grupo Grande de EMPRESA"/>
    <s v="1S"/>
    <n v="16507414"/>
    <s v="SAINZ"/>
    <s v="OCHOA"/>
    <s v="ALBERTO"/>
    <s v="alsainz"/>
    <s v="alberto.sainz@unirioja.es"/>
    <n v="4.5"/>
    <m/>
    <x v="1"/>
    <n v="504"/>
    <s v="PROFESOR TITULAR UNIVERSIDAD"/>
    <s v="01A"/>
    <s v="TIEMPO COMPLETO AMPLIADO"/>
    <s v="2012-09-01 00:00:00.0"/>
    <s v="null"/>
    <s v="DF31301"/>
    <s v="TITULAR DE UNIVERSIDAD"/>
    <s v="R104"/>
    <x v="0"/>
    <n v="650"/>
    <s v="ORGANIZACIÓN DE EMPRESAS"/>
  </r>
  <r>
    <x v="14"/>
    <n v="16507414"/>
    <s v="FCYT"/>
    <n v="834"/>
    <s v="097I"/>
    <s v="GRUPO-A1"/>
    <s v="Empresa"/>
    <s v="GI"/>
    <s v="GRUPO DE INFORMÁTICA"/>
    <s v="097I"/>
    <s v="INFORMÁTICA DE EMPRESA"/>
    <s v="GRUPO-A1"/>
    <s v="Grupo de Informática de Empresa"/>
    <s v="1S"/>
    <n v="16507414"/>
    <s v="SAINZ"/>
    <s v="OCHOA"/>
    <s v="ALBERTO"/>
    <s v="alsainz"/>
    <s v="alberto.sainz@unirioja.es"/>
    <n v="0.4"/>
    <m/>
    <x v="1"/>
    <n v="504"/>
    <s v="PROFESOR TITULAR UNIVERSIDAD"/>
    <s v="01A"/>
    <s v="TIEMPO COMPLETO AMPLIADO"/>
    <s v="2012-09-01 00:00:00.0"/>
    <s v="null"/>
    <s v="DF31301"/>
    <s v="TITULAR DE UNIVERSIDAD"/>
    <s v="R104"/>
    <x v="0"/>
    <n v="650"/>
    <s v="ORGANIZACIÓN DE EMPRESAS"/>
  </r>
  <r>
    <x v="14"/>
    <n v="16507414"/>
    <s v="FCYT"/>
    <n v="834"/>
    <s v="097I"/>
    <s v="GRUPO-A2"/>
    <s v="Empresa"/>
    <s v="GI"/>
    <s v="GRUPO DE INFORMÁTICA"/>
    <s v="097I"/>
    <s v="INFORMÁTICA DE EMPRESA"/>
    <s v="GRUPO-A2"/>
    <s v="Grupo de Informática de Empresa"/>
    <s v="1S"/>
    <n v="16507414"/>
    <s v="SAINZ"/>
    <s v="OCHOA"/>
    <s v="ALBERTO"/>
    <s v="alsainz"/>
    <s v="alberto.sainz@unirioja.es"/>
    <n v="0.4"/>
    <m/>
    <x v="1"/>
    <n v="504"/>
    <s v="PROFESOR TITULAR UNIVERSIDAD"/>
    <s v="01A"/>
    <s v="TIEMPO COMPLETO AMPLIADO"/>
    <s v="2012-09-01 00:00:00.0"/>
    <s v="null"/>
    <s v="DF31301"/>
    <s v="TITULAR DE UNIVERSIDAD"/>
    <s v="R104"/>
    <x v="0"/>
    <n v="650"/>
    <s v="ORGANIZACIÓN DE EMPRESAS"/>
  </r>
  <r>
    <x v="14"/>
    <n v="16507414"/>
    <s v="FCYT"/>
    <n v="834"/>
    <s v="097I"/>
    <s v="GRUPO-A3"/>
    <s v="Empresa"/>
    <s v="GI"/>
    <s v="GRUPO DE INFORMÁTICA"/>
    <s v="097I"/>
    <s v="INFORMÁTICA DE EMPRESA"/>
    <s v="GRUPO-A3"/>
    <s v="Grupo de Informática de Empresa"/>
    <s v="1S"/>
    <n v="16507414"/>
    <s v="SAINZ"/>
    <s v="OCHOA"/>
    <s v="ALBERTO"/>
    <s v="alsainz"/>
    <s v="alberto.sainz@unirioja.es"/>
    <n v="0.4"/>
    <m/>
    <x v="1"/>
    <n v="504"/>
    <s v="PROFESOR TITULAR UNIVERSIDAD"/>
    <s v="01A"/>
    <s v="TIEMPO COMPLETO AMPLIADO"/>
    <s v="2012-09-01 00:00:00.0"/>
    <s v="null"/>
    <s v="DF31301"/>
    <s v="TITULAR DE UNIVERSIDAD"/>
    <s v="R104"/>
    <x v="0"/>
    <n v="650"/>
    <s v="ORGANIZACIÓN DE EMPRESAS"/>
  </r>
  <r>
    <x v="14"/>
    <n v="16507414"/>
    <s v="FCYT"/>
    <n v="834"/>
    <s v="097I"/>
    <s v="GRUPO-A4"/>
    <s v="Empresa"/>
    <s v="GI"/>
    <s v="GRUPO DE INFORMÁTICA"/>
    <s v="097I"/>
    <s v="INFORMÁTICA DE EMPRESA"/>
    <s v="GRUPO-A4"/>
    <s v="Grupo de Informática de Empresa"/>
    <s v="1S"/>
    <n v="16507414"/>
    <s v="SAINZ"/>
    <s v="OCHOA"/>
    <s v="ALBERTO"/>
    <s v="alsainz"/>
    <s v="alberto.sainz@unirioja.es"/>
    <n v="0.4"/>
    <m/>
    <x v="1"/>
    <n v="504"/>
    <s v="PROFESOR TITULAR UNIVERSIDAD"/>
    <s v="01A"/>
    <s v="TIEMPO COMPLETO AMPLIADO"/>
    <s v="2012-09-01 00:00:00.0"/>
    <s v="null"/>
    <s v="DF31301"/>
    <s v="TITULAR DE UNIVERSIDAD"/>
    <s v="R104"/>
    <x v="0"/>
    <n v="650"/>
    <s v="ORGANIZACIÓN DE EMPRESAS"/>
  </r>
  <r>
    <x v="14"/>
    <n v="16507414"/>
    <s v="FCYT"/>
    <n v="834"/>
    <s v="097R"/>
    <s v="GRUPO-A1"/>
    <s v="Empresa"/>
    <s v="GR"/>
    <s v="GRUPO REDUCIDO"/>
    <s v="097R"/>
    <s v="GRUPO REDUCIDO DE EMPRESA"/>
    <s v="GRUPO-A1"/>
    <s v="Grupo Reducido de Empresa"/>
    <s v="1S"/>
    <n v="16507414"/>
    <s v="SAINZ"/>
    <s v="OCHOA"/>
    <s v="ALBERTO"/>
    <s v="alsainz"/>
    <s v="alberto.sainz@unirioja.es"/>
    <n v="1.1000000000000001"/>
    <m/>
    <x v="1"/>
    <n v="504"/>
    <s v="PROFESOR TITULAR UNIVERSIDAD"/>
    <s v="01A"/>
    <s v="TIEMPO COMPLETO AMPLIADO"/>
    <s v="2012-09-01 00:00:00.0"/>
    <s v="null"/>
    <s v="DF31301"/>
    <s v="TITULAR DE UNIVERSIDAD"/>
    <s v="R104"/>
    <x v="0"/>
    <n v="650"/>
    <s v="ORGANIZACIÓN DE EMPRESAS"/>
  </r>
  <r>
    <x v="14"/>
    <n v="16507414"/>
    <s v="FCYT"/>
    <n v="834"/>
    <s v="097R"/>
    <s v="GRUPO-A2"/>
    <s v="Empresa"/>
    <s v="GR"/>
    <s v="GRUPO REDUCIDO"/>
    <s v="097R"/>
    <s v="GRUPO REDUCIDO DE EMPRESA"/>
    <s v="GRUPO-A2"/>
    <s v="Grupo Reducido de Empresa"/>
    <s v="1S"/>
    <n v="16507414"/>
    <s v="SAINZ"/>
    <s v="OCHOA"/>
    <s v="ALBERTO"/>
    <s v="alsainz"/>
    <s v="alberto.sainz@unirioja.es"/>
    <n v="1.1000000000000001"/>
    <m/>
    <x v="1"/>
    <n v="504"/>
    <s v="PROFESOR TITULAR UNIVERSIDAD"/>
    <s v="01A"/>
    <s v="TIEMPO COMPLETO AMPLIADO"/>
    <s v="2012-09-01 00:00:00.0"/>
    <s v="null"/>
    <s v="DF31301"/>
    <s v="TITULAR DE UNIVERSIDAD"/>
    <s v="R104"/>
    <x v="0"/>
    <n v="650"/>
    <s v="ORGANIZACIÓN DE EMPRESAS"/>
  </r>
  <r>
    <x v="14"/>
    <n v="16507414"/>
    <s v="FCYT"/>
    <n v="834"/>
    <s v="097R"/>
    <s v="GRUPO-A3"/>
    <s v="Empresa"/>
    <s v="GR"/>
    <s v="GRUPO REDUCIDO"/>
    <s v="097R"/>
    <s v="GRUPO REDUCIDO DE EMPRESA"/>
    <s v="GRUPO-A3"/>
    <s v="Grupo Reducido de Empresa"/>
    <s v="1S"/>
    <n v="16507414"/>
    <s v="SAINZ"/>
    <s v="OCHOA"/>
    <s v="ALBERTO"/>
    <s v="alsainz"/>
    <s v="alberto.sainz@unirioja.es"/>
    <n v="1.1000000000000001"/>
    <m/>
    <x v="1"/>
    <n v="504"/>
    <s v="PROFESOR TITULAR UNIVERSIDAD"/>
    <s v="01A"/>
    <s v="TIEMPO COMPLETO AMPLIADO"/>
    <s v="2012-09-01 00:00:00.0"/>
    <s v="null"/>
    <s v="DF31301"/>
    <s v="TITULAR DE UNIVERSIDAD"/>
    <s v="R104"/>
    <x v="0"/>
    <n v="650"/>
    <s v="ORGANIZACIÓN DE EMPRESAS"/>
  </r>
  <r>
    <x v="14"/>
    <n v="16507414"/>
    <s v="FCYT"/>
    <n v="834"/>
    <s v="097R"/>
    <s v="GRUPO-A4"/>
    <s v="Empresa"/>
    <s v="GR"/>
    <s v="GRUPO REDUCIDO"/>
    <s v="097R"/>
    <s v="GRUPO REDUCIDO DE EMPRESA"/>
    <s v="GRUPO-A4"/>
    <s v="Grupo Reducido de Empresa"/>
    <s v="1S"/>
    <n v="16507414"/>
    <s v="SAINZ"/>
    <s v="OCHOA"/>
    <s v="ALBERTO"/>
    <s v="alsainz"/>
    <s v="alberto.sainz@unirioja.es"/>
    <n v="1.1000000000000001"/>
    <m/>
    <x v="1"/>
    <n v="504"/>
    <s v="PROFESOR TITULAR UNIVERSIDAD"/>
    <s v="01A"/>
    <s v="TIEMPO COMPLETO AMPLIADO"/>
    <s v="2012-09-01 00:00:00.0"/>
    <s v="null"/>
    <s v="DF31301"/>
    <s v="TITULAR DE UNIVERSIDAD"/>
    <s v="R104"/>
    <x v="0"/>
    <n v="650"/>
    <s v="ORGANIZACIÓN DE EMPRESAS"/>
  </r>
  <r>
    <x v="13"/>
    <n v="31618249"/>
    <s v="FCYT"/>
    <n v="835"/>
    <s v="098G"/>
    <s v="GRUPO-A"/>
    <s v="Geología, suelo y clima"/>
    <s v="GG"/>
    <s v="GRUPO GRANDE"/>
    <s v="098G"/>
    <s v="GRUPO GRANDE DE GEOLOGÍA, SUELO Y CLIMA"/>
    <s v="GRUPO-A"/>
    <s v="Grupo Grande de GEOLOGÍA, SUELO Y CLIMA"/>
    <s v="2S"/>
    <n v="31618249"/>
    <s v="ANDRADES"/>
    <s v="RODRÍGUEZ"/>
    <s v="MARÍA SOLEDAD"/>
    <s v="mandrade"/>
    <s v="marisol.andrades@unirioja.es"/>
    <n v="3.6"/>
    <n v="3.6"/>
    <x v="0"/>
    <n v="504"/>
    <s v="PROFESOR TITULAR UNIVERSIDAD"/>
    <s v="01R"/>
    <s v="TIEMPO COMPLETO REDUCIDO"/>
    <s v="2018-09-17 00:00:00.0"/>
    <s v="null"/>
    <s v="DF3164"/>
    <s v="TITULAR DE ESCUELAS UNIVERSITARIAS"/>
    <s v="R101"/>
    <x v="4"/>
    <n v="705"/>
    <s v="PRODUCCIÓN VEGETAL"/>
  </r>
  <r>
    <x v="13"/>
    <n v="31618249"/>
    <s v="FCYT"/>
    <n v="835"/>
    <s v="098L"/>
    <s v="GRUPO-A1"/>
    <s v="Geología, suelo y clima"/>
    <s v="GL"/>
    <s v="GRUPO DE LABORATORIO"/>
    <s v="098L"/>
    <s v="GRUPO DE LABORATORIO DE GEOLOGÍA, SUELO Y CLIMA"/>
    <s v="GRUPO-A1"/>
    <s v="Grupo de Laboratorio de Geología, suelo y clima"/>
    <s v="2S"/>
    <n v="31618249"/>
    <s v="ANDRADES"/>
    <s v="RODRÍGUEZ"/>
    <s v="MARÍA SOLEDAD"/>
    <s v="mandrade"/>
    <s v="marisol.andrades@unirioja.es"/>
    <n v="1.4"/>
    <n v="1.4"/>
    <x v="0"/>
    <n v="504"/>
    <s v="PROFESOR TITULAR UNIVERSIDAD"/>
    <s v="01R"/>
    <s v="TIEMPO COMPLETO REDUCIDO"/>
    <s v="2018-09-17 00:00:00.0"/>
    <s v="null"/>
    <s v="DF3164"/>
    <s v="TITULAR DE ESCUELAS UNIVERSITARIAS"/>
    <s v="R101"/>
    <x v="4"/>
    <n v="705"/>
    <s v="PRODUCCIÓN VEGETAL"/>
  </r>
  <r>
    <x v="13"/>
    <n v="10200766"/>
    <s v="FCYT"/>
    <n v="835"/>
    <s v="098L"/>
    <s v="GRUPO-A2"/>
    <s v="Geología, suelo y clima"/>
    <s v="GL"/>
    <s v="GRUPO DE LABORATORIO"/>
    <s v="098L"/>
    <s v="GRUPO DE LABORATORIO DE GEOLOGÍA, SUELO Y CLIMA"/>
    <s v="GRUPO-A2"/>
    <s v="Grupo de Laboratorio de Geología, suelo y clima"/>
    <s v="2S"/>
    <n v="10200766"/>
    <s v="ROMÁN"/>
    <s v="FERNÁNDEZ"/>
    <s v="LUIS RUBÉN"/>
    <s v="luroman"/>
    <s v="luis-ruben.roman@unirioja.es"/>
    <n v="1.4"/>
    <n v="1.4"/>
    <x v="1"/>
    <n v="532"/>
    <s v="LABORAL DOCENTE-ASOCIADO"/>
    <s v="P06"/>
    <s v="TIEMPO PARCIAL (6+6 HORAS)"/>
    <s v="2019-02-07 00:00:00.0"/>
    <s v="2019-09-14 00:00:00.0"/>
    <s v="PI101451"/>
    <s v="PROFESOR ASOCIADO"/>
    <s v="R101"/>
    <x v="4"/>
    <n v="705"/>
    <s v="PRODUCCIÓN VEGETAL"/>
  </r>
  <r>
    <x v="13"/>
    <n v="10200766"/>
    <s v="FCYT"/>
    <n v="835"/>
    <s v="098L"/>
    <s v="GRUPO-A3"/>
    <s v="Geología, suelo y clima"/>
    <s v="GL"/>
    <s v="GRUPO DE LABORATORIO"/>
    <s v="098L"/>
    <s v="GRUPO DE LABORATORIO DE GEOLOGÍA, SUELO Y CLIMA"/>
    <s v="GRUPO-A3"/>
    <s v="Grupo de Laboratorio de Geología, suelo y clima"/>
    <s v="2S"/>
    <n v="10200766"/>
    <s v="ROMÁN"/>
    <s v="FERNÁNDEZ"/>
    <s v="LUIS RUBÉN"/>
    <s v="luroman"/>
    <s v="luis-ruben.roman@unirioja.es"/>
    <n v="1.4"/>
    <n v="1.4"/>
    <x v="1"/>
    <n v="532"/>
    <s v="LABORAL DOCENTE-ASOCIADO"/>
    <s v="P06"/>
    <s v="TIEMPO PARCIAL (6+6 HORAS)"/>
    <s v="2019-02-07 00:00:00.0"/>
    <s v="2019-09-14 00:00:00.0"/>
    <s v="PI101451"/>
    <s v="PROFESOR ASOCIADO"/>
    <s v="R101"/>
    <x v="4"/>
    <n v="705"/>
    <s v="PRODUCCIÓN VEGETAL"/>
  </r>
  <r>
    <x v="13"/>
    <n v="10200766"/>
    <s v="FCYT"/>
    <n v="835"/>
    <s v="098L"/>
    <s v="GRUPO-A4"/>
    <s v="Geología, suelo y clima"/>
    <s v="GL"/>
    <s v="GRUPO DE LABORATORIO"/>
    <s v="098L"/>
    <s v="GRUPO DE LABORATORIO DE GEOLOGÍA, SUELO Y CLIMA"/>
    <s v="GRUPO-A4"/>
    <s v="Grupo de Laboratorio de Geología, suelo y clima"/>
    <s v="2S"/>
    <n v="10200766"/>
    <s v="ROMÁN"/>
    <s v="FERNÁNDEZ"/>
    <s v="LUIS RUBÉN"/>
    <s v="luroman"/>
    <s v="luis-ruben.roman@unirioja.es"/>
    <n v="1.4"/>
    <n v="1.4"/>
    <x v="1"/>
    <n v="532"/>
    <s v="LABORAL DOCENTE-ASOCIADO"/>
    <s v="P06"/>
    <s v="TIEMPO PARCIAL (6+6 HORAS)"/>
    <s v="2019-02-07 00:00:00.0"/>
    <s v="2019-09-14 00:00:00.0"/>
    <s v="PI101451"/>
    <s v="PROFESOR ASOCIADO"/>
    <s v="R101"/>
    <x v="4"/>
    <n v="705"/>
    <s v="PRODUCCIÓN VEGETAL"/>
  </r>
  <r>
    <x v="13"/>
    <n v="10200766"/>
    <s v="FCYT"/>
    <n v="835"/>
    <s v="098L"/>
    <s v="GRUPO-A5"/>
    <s v="Geología, suelo y clima"/>
    <s v="GL"/>
    <s v="GRUPO DE LABORATORIO"/>
    <s v="098L"/>
    <s v="GRUPO DE LABORATORIO DE GEOLOGÍA, SUELO Y CLIMA"/>
    <s v="GRUPO-A5"/>
    <s v="Grupo de Laboratorio de Geología, suelo y clima"/>
    <s v="2S"/>
    <n v="10200766"/>
    <s v="ROMÁN"/>
    <s v="FERNÁNDEZ"/>
    <s v="LUIS RUBÉN"/>
    <s v="luroman"/>
    <s v="luis-ruben.roman@unirioja.es"/>
    <n v="1.4"/>
    <n v="1.4"/>
    <x v="1"/>
    <n v="532"/>
    <s v="LABORAL DOCENTE-ASOCIADO"/>
    <s v="P06"/>
    <s v="TIEMPO PARCIAL (6+6 HORAS)"/>
    <s v="2019-02-07 00:00:00.0"/>
    <s v="2019-09-14 00:00:00.0"/>
    <s v="PI101451"/>
    <s v="PROFESOR ASOCIADO"/>
    <s v="R101"/>
    <x v="4"/>
    <n v="705"/>
    <s v="PRODUCCIÓN VEGETAL"/>
  </r>
  <r>
    <x v="13"/>
    <n v="31618249"/>
    <s v="FCYT"/>
    <n v="835"/>
    <s v="098R"/>
    <s v="GRUPO-A1"/>
    <s v="Geología, suelo y clima"/>
    <s v="GR"/>
    <s v="GRUPO REDUCIDO"/>
    <s v="098R"/>
    <s v="GRUPO REDUCIDO DE GEOLOGIA, SUELO Y CLIMA"/>
    <s v="GRUPO-A1"/>
    <s v="Grupo Reducido de Geología, suelo y clima"/>
    <s v="2S"/>
    <n v="31618249"/>
    <s v="ANDRADES"/>
    <s v="RODRÍGUEZ"/>
    <s v="MARÍA SOLEDAD"/>
    <s v="mandrade"/>
    <s v="marisol.andrades@unirioja.es"/>
    <n v="1"/>
    <n v="1"/>
    <x v="0"/>
    <n v="504"/>
    <s v="PROFESOR TITULAR UNIVERSIDAD"/>
    <s v="01R"/>
    <s v="TIEMPO COMPLETO REDUCIDO"/>
    <s v="2018-09-17 00:00:00.0"/>
    <s v="null"/>
    <s v="DF3164"/>
    <s v="TITULAR DE ESCUELAS UNIVERSITARIAS"/>
    <s v="R101"/>
    <x v="4"/>
    <n v="705"/>
    <s v="PRODUCCIÓN VEGETAL"/>
  </r>
  <r>
    <x v="13"/>
    <n v="31618249"/>
    <s v="FCYT"/>
    <n v="835"/>
    <s v="098R"/>
    <s v="GRUPO-A2"/>
    <s v="Geología, suelo y clima"/>
    <s v="GR"/>
    <s v="GRUPO REDUCIDO"/>
    <s v="098R"/>
    <s v="GRUPO REDUCIDO DE GEOLOGIA, SUELO Y CLIMA"/>
    <s v="GRUPO-A2"/>
    <s v="Grupo Reducido de Geología, suelo y clima"/>
    <s v="2S"/>
    <n v="31618249"/>
    <s v="ANDRADES"/>
    <s v="RODRÍGUEZ"/>
    <s v="MARÍA SOLEDAD"/>
    <s v="mandrade"/>
    <s v="marisol.andrades@unirioja.es"/>
    <n v="1"/>
    <n v="1"/>
    <x v="0"/>
    <n v="504"/>
    <s v="PROFESOR TITULAR UNIVERSIDAD"/>
    <s v="01R"/>
    <s v="TIEMPO COMPLETO REDUCIDO"/>
    <s v="2018-09-17 00:00:00.0"/>
    <s v="null"/>
    <s v="DF3164"/>
    <s v="TITULAR DE ESCUELAS UNIVERSITARIAS"/>
    <s v="R101"/>
    <x v="4"/>
    <n v="705"/>
    <s v="PRODUCCIÓN VEGETAL"/>
  </r>
  <r>
    <x v="13"/>
    <n v="31618249"/>
    <s v="FCYT"/>
    <n v="835"/>
    <s v="098R"/>
    <s v="GRUPO-A3"/>
    <s v="Geología, suelo y clima"/>
    <s v="GR"/>
    <s v="GRUPO REDUCIDO"/>
    <s v="098R"/>
    <s v="GRUPO REDUCIDO DE GEOLOGIA, SUELO Y CLIMA"/>
    <s v="GRUPO-A3"/>
    <s v="Grupo Reducido de Geología, suelo y clima"/>
    <s v="2S"/>
    <n v="31618249"/>
    <s v="ANDRADES"/>
    <s v="RODRÍGUEZ"/>
    <s v="MARÍA SOLEDAD"/>
    <s v="mandrade"/>
    <s v="marisol.andrades@unirioja.es"/>
    <n v="1"/>
    <n v="1"/>
    <x v="0"/>
    <n v="504"/>
    <s v="PROFESOR TITULAR UNIVERSIDAD"/>
    <s v="01R"/>
    <s v="TIEMPO COMPLETO REDUCIDO"/>
    <s v="2018-09-17 00:00:00.0"/>
    <s v="null"/>
    <s v="DF3164"/>
    <s v="TITULAR DE ESCUELAS UNIVERSITARIAS"/>
    <s v="R101"/>
    <x v="4"/>
    <n v="705"/>
    <s v="PRODUCCIÓN VEGETAL"/>
  </r>
  <r>
    <x v="14"/>
    <n v="31618249"/>
    <s v="FCYT"/>
    <n v="835"/>
    <s v="098G"/>
    <s v="GRUPO-A"/>
    <s v="Geología, suelo y clima"/>
    <s v="GG"/>
    <s v="GRUPO GRANDE"/>
    <s v="098G"/>
    <s v="GRUPO GRANDE DE GEOLOGÍA, SUELO Y CLIMA"/>
    <s v="GRUPO-A"/>
    <s v="Grupo Grande de GEOLOGÍA, SUELO Y CLIMA"/>
    <s v="2S"/>
    <n v="31618249"/>
    <s v="ANDRADES"/>
    <s v="RODRÍGUEZ"/>
    <s v="MARÍA SOLEDAD"/>
    <s v="mandrade"/>
    <s v="marisol.andrades@unirioja.es"/>
    <n v="3.6"/>
    <m/>
    <x v="0"/>
    <n v="504"/>
    <s v="PROFESOR TITULAR UNIVERSIDAD"/>
    <s v="01R"/>
    <s v="TIEMPO COMPLETO REDUCIDO"/>
    <s v="2018-09-17 00:00:00.0"/>
    <s v="null"/>
    <s v="DF3164"/>
    <s v="TITULAR DE ESCUELAS UNIVERSITARIAS"/>
    <s v="R101"/>
    <x v="4"/>
    <n v="705"/>
    <s v="PRODUCCIÓN VEGETAL"/>
  </r>
  <r>
    <x v="14"/>
    <n v="31618249"/>
    <s v="FCYT"/>
    <n v="835"/>
    <s v="098L"/>
    <s v="GRUPO-A1"/>
    <s v="Geología, suelo y clima"/>
    <s v="GL"/>
    <s v="GRUPO DE LABORATORIO"/>
    <s v="098L"/>
    <s v="GRUPO DE LABORATORIO DE GEOLOGÍA, SUELO Y CLIMA"/>
    <s v="GRUPO-A1"/>
    <s v="Grupo de Laboratorio de Geología, suelo y clima"/>
    <s v="2S"/>
    <n v="31618249"/>
    <s v="ANDRADES"/>
    <s v="RODRÍGUEZ"/>
    <s v="MARÍA SOLEDAD"/>
    <s v="mandrade"/>
    <s v="marisol.andrades@unirioja.es"/>
    <n v="1.4"/>
    <m/>
    <x v="0"/>
    <n v="504"/>
    <s v="PROFESOR TITULAR UNIVERSIDAD"/>
    <s v="01R"/>
    <s v="TIEMPO COMPLETO REDUCIDO"/>
    <s v="2018-09-17 00:00:00.0"/>
    <s v="null"/>
    <s v="DF3164"/>
    <s v="TITULAR DE ESCUELAS UNIVERSITARIAS"/>
    <s v="R101"/>
    <x v="4"/>
    <n v="705"/>
    <s v="PRODUCCIÓN VEGETAL"/>
  </r>
  <r>
    <x v="14"/>
    <n v="10200766"/>
    <s v="FCYT"/>
    <n v="835"/>
    <s v="098L"/>
    <s v="GRUPO-A2"/>
    <s v="Geología, suelo y clima"/>
    <s v="GL"/>
    <s v="GRUPO DE LABORATORIO"/>
    <s v="098L"/>
    <s v="GRUPO DE LABORATORIO DE GEOLOGÍA, SUELO Y CLIMA"/>
    <s v="GRUPO-A2"/>
    <s v="Grupo de Laboratorio de Geología, suelo y clima"/>
    <s v="2S"/>
    <n v="10200766"/>
    <s v="ROMÁN"/>
    <s v="FERNÁNDEZ"/>
    <s v="LUIS RUBÉN"/>
    <s v="luroman"/>
    <s v="luis-ruben.roman@unirioja.es"/>
    <n v="1.4"/>
    <m/>
    <x v="1"/>
    <n v="532"/>
    <s v="LABORAL DOCENTE-ASOCIADO"/>
    <s v="P06"/>
    <s v="TIEMPO PARCIAL (6+6 HORAS)"/>
    <s v="2019-02-07 00:00:00.0"/>
    <s v="2019-09-14 00:00:00.0"/>
    <s v="PI101451"/>
    <s v="PROFESOR ASOCIADO"/>
    <s v="R101"/>
    <x v="4"/>
    <n v="705"/>
    <s v="PRODUCCIÓN VEGETAL"/>
  </r>
  <r>
    <x v="14"/>
    <n v="10200766"/>
    <s v="FCYT"/>
    <n v="835"/>
    <s v="098L"/>
    <s v="GRUPO-A3"/>
    <s v="Geología, suelo y clima"/>
    <s v="GL"/>
    <s v="GRUPO DE LABORATORIO"/>
    <s v="098L"/>
    <s v="GRUPO DE LABORATORIO DE GEOLOGÍA, SUELO Y CLIMA"/>
    <s v="GRUPO-A3"/>
    <s v="Grupo de Laboratorio de Geología, suelo y clima"/>
    <s v="2S"/>
    <n v="10200766"/>
    <s v="ROMÁN"/>
    <s v="FERNÁNDEZ"/>
    <s v="LUIS RUBÉN"/>
    <s v="luroman"/>
    <s v="luis-ruben.roman@unirioja.es"/>
    <n v="1.4"/>
    <m/>
    <x v="1"/>
    <n v="532"/>
    <s v="LABORAL DOCENTE-ASOCIADO"/>
    <s v="P06"/>
    <s v="TIEMPO PARCIAL (6+6 HORAS)"/>
    <s v="2019-02-07 00:00:00.0"/>
    <s v="2019-09-14 00:00:00.0"/>
    <s v="PI101451"/>
    <s v="PROFESOR ASOCIADO"/>
    <s v="R101"/>
    <x v="4"/>
    <n v="705"/>
    <s v="PRODUCCIÓN VEGETAL"/>
  </r>
  <r>
    <x v="14"/>
    <n v="10200766"/>
    <s v="FCYT"/>
    <n v="835"/>
    <s v="098L"/>
    <s v="GRUPO-A4"/>
    <s v="Geología, suelo y clima"/>
    <s v="GL"/>
    <s v="GRUPO DE LABORATORIO"/>
    <s v="098L"/>
    <s v="GRUPO DE LABORATORIO DE GEOLOGÍA, SUELO Y CLIMA"/>
    <s v="GRUPO-A4"/>
    <s v="Grupo de Laboratorio de Geología, suelo y clima"/>
    <s v="2S"/>
    <n v="10200766"/>
    <s v="ROMÁN"/>
    <s v="FERNÁNDEZ"/>
    <s v="LUIS RUBÉN"/>
    <s v="luroman"/>
    <s v="luis-ruben.roman@unirioja.es"/>
    <n v="1.4"/>
    <m/>
    <x v="1"/>
    <n v="532"/>
    <s v="LABORAL DOCENTE-ASOCIADO"/>
    <s v="P06"/>
    <s v="TIEMPO PARCIAL (6+6 HORAS)"/>
    <s v="2019-02-07 00:00:00.0"/>
    <s v="2019-09-14 00:00:00.0"/>
    <s v="PI101451"/>
    <s v="PROFESOR ASOCIADO"/>
    <s v="R101"/>
    <x v="4"/>
    <n v="705"/>
    <s v="PRODUCCIÓN VEGETAL"/>
  </r>
  <r>
    <x v="14"/>
    <n v="10200766"/>
    <s v="FCYT"/>
    <n v="835"/>
    <s v="098L"/>
    <s v="GRUPO-A5"/>
    <s v="Geología, suelo y clima"/>
    <s v="GL"/>
    <s v="GRUPO DE LABORATORIO"/>
    <s v="098L"/>
    <s v="GRUPO DE LABORATORIO DE GEOLOGÍA, SUELO Y CLIMA"/>
    <s v="GRUPO-A5"/>
    <s v="Grupo de Laboratorio de Geología, suelo y clima"/>
    <s v="2S"/>
    <n v="10200766"/>
    <s v="ROMÁN"/>
    <s v="FERNÁNDEZ"/>
    <s v="LUIS RUBÉN"/>
    <s v="luroman"/>
    <s v="luis-ruben.roman@unirioja.es"/>
    <n v="1.4"/>
    <m/>
    <x v="1"/>
    <n v="532"/>
    <s v="LABORAL DOCENTE-ASOCIADO"/>
    <s v="P06"/>
    <s v="TIEMPO PARCIAL (6+6 HORAS)"/>
    <s v="2019-02-07 00:00:00.0"/>
    <s v="2019-09-14 00:00:00.0"/>
    <s v="PI101451"/>
    <s v="PROFESOR ASOCIADO"/>
    <s v="R101"/>
    <x v="4"/>
    <n v="705"/>
    <s v="PRODUCCIÓN VEGETAL"/>
  </r>
  <r>
    <x v="14"/>
    <n v="31618249"/>
    <s v="FCYT"/>
    <n v="835"/>
    <s v="098R"/>
    <s v="GRUPO-A1"/>
    <s v="Geología, suelo y clima"/>
    <s v="GR"/>
    <s v="GRUPO REDUCIDO"/>
    <s v="098R"/>
    <s v="GRUPO REDUCIDO DE GEOLOGIA, SUELO Y CLIMA"/>
    <s v="GRUPO-A1"/>
    <s v="Grupo Reducido de Geología, suelo y clima"/>
    <s v="2S"/>
    <n v="31618249"/>
    <s v="ANDRADES"/>
    <s v="RODRÍGUEZ"/>
    <s v="MARÍA SOLEDAD"/>
    <s v="mandrade"/>
    <s v="marisol.andrades@unirioja.es"/>
    <n v="1"/>
    <m/>
    <x v="0"/>
    <n v="504"/>
    <s v="PROFESOR TITULAR UNIVERSIDAD"/>
    <s v="01R"/>
    <s v="TIEMPO COMPLETO REDUCIDO"/>
    <s v="2018-09-17 00:00:00.0"/>
    <s v="null"/>
    <s v="DF3164"/>
    <s v="TITULAR DE ESCUELAS UNIVERSITARIAS"/>
    <s v="R101"/>
    <x v="4"/>
    <n v="705"/>
    <s v="PRODUCCIÓN VEGETAL"/>
  </r>
  <r>
    <x v="14"/>
    <n v="31618249"/>
    <s v="FCYT"/>
    <n v="835"/>
    <s v="098R"/>
    <s v="GRUPO-A2"/>
    <s v="Geología, suelo y clima"/>
    <s v="GR"/>
    <s v="GRUPO REDUCIDO"/>
    <s v="098R"/>
    <s v="GRUPO REDUCIDO DE GEOLOGIA, SUELO Y CLIMA"/>
    <s v="GRUPO-A2"/>
    <s v="Grupo Reducido de Geología, suelo y clima"/>
    <s v="2S"/>
    <n v="31618249"/>
    <s v="ANDRADES"/>
    <s v="RODRÍGUEZ"/>
    <s v="MARÍA SOLEDAD"/>
    <s v="mandrade"/>
    <s v="marisol.andrades@unirioja.es"/>
    <n v="1"/>
    <m/>
    <x v="0"/>
    <n v="504"/>
    <s v="PROFESOR TITULAR UNIVERSIDAD"/>
    <s v="01R"/>
    <s v="TIEMPO COMPLETO REDUCIDO"/>
    <s v="2018-09-17 00:00:00.0"/>
    <s v="null"/>
    <s v="DF3164"/>
    <s v="TITULAR DE ESCUELAS UNIVERSITARIAS"/>
    <s v="R101"/>
    <x v="4"/>
    <n v="705"/>
    <s v="PRODUCCIÓN VEGETAL"/>
  </r>
  <r>
    <x v="14"/>
    <n v="31618249"/>
    <s v="FCYT"/>
    <n v="835"/>
    <s v="098R"/>
    <s v="GRUPO-A3"/>
    <s v="Geología, suelo y clima"/>
    <s v="GR"/>
    <s v="GRUPO REDUCIDO"/>
    <s v="098R"/>
    <s v="GRUPO REDUCIDO DE GEOLOGIA, SUELO Y CLIMA"/>
    <s v="GRUPO-A3"/>
    <s v="Grupo Reducido de Geología, suelo y clima"/>
    <s v="2S"/>
    <n v="31618249"/>
    <s v="ANDRADES"/>
    <s v="RODRÍGUEZ"/>
    <s v="MARÍA SOLEDAD"/>
    <s v="mandrade"/>
    <s v="marisol.andrades@unirioja.es"/>
    <n v="1"/>
    <m/>
    <x v="0"/>
    <n v="504"/>
    <s v="PROFESOR TITULAR UNIVERSIDAD"/>
    <s v="01R"/>
    <s v="TIEMPO COMPLETO REDUCIDO"/>
    <s v="2018-09-17 00:00:00.0"/>
    <s v="null"/>
    <s v="DF3164"/>
    <s v="TITULAR DE ESCUELAS UNIVERSITARIAS"/>
    <s v="R101"/>
    <x v="4"/>
    <n v="705"/>
    <s v="PRODUCCIÓN VEGETAL"/>
  </r>
  <r>
    <x v="16"/>
    <n v="25432171"/>
    <s v="ETSII"/>
    <n v="836"/>
    <s v="072G"/>
    <s v="GRUPO-A"/>
    <s v="Matemáticas I"/>
    <s v="GG"/>
    <s v="GRUPO GRANDE"/>
    <s v="072G"/>
    <s v="GRUPO GRANDE DE MATEMÁTICAS I"/>
    <s v="GRUPO-A"/>
    <s v="Grupo Grande de Matemáticas I"/>
    <s v="1S"/>
    <n v="25432171"/>
    <s v="ARREGUI"/>
    <s v="CASAUS"/>
    <s v="JOSÉ LUIS"/>
    <s v="joarregu"/>
    <s v="jose-luis.arregui@unirioja.es"/>
    <n v="4"/>
    <n v="4"/>
    <x v="0"/>
    <n v="504"/>
    <s v="PROFESOR TITULAR UNIVERSIDAD"/>
    <s v="C01"/>
    <s v="TIEMPO COMPLETO"/>
    <s v="2009-09-29 00:00:00.0"/>
    <s v="null"/>
    <s v="DF100247"/>
    <s v="PROFESOR TITULAR DE UNIVERSIDAD"/>
    <s v="R111"/>
    <x v="7"/>
    <n v="15"/>
    <s v="ANÁLISIS MATEMÁTICO"/>
  </r>
  <r>
    <x v="16"/>
    <n v="78649713"/>
    <s v="ETSII"/>
    <n v="836"/>
    <s v="072G"/>
    <s v="GRUPO-B"/>
    <s v="Matemáticas I"/>
    <s v="GG"/>
    <s v="GRUPO GRANDE"/>
    <s v="072G"/>
    <s v="GRUPO GRANDE DE MATEMÁTICAS I"/>
    <s v="GRUPO-B"/>
    <s v="Grupo Grande de Matemáticas I"/>
    <s v="1S"/>
    <n v="78649713"/>
    <s v="RODRÍGUEZ"/>
    <s v="LUIS"/>
    <s v="DANIEL JOSÉ"/>
    <s v="darodrl"/>
    <s v="daniel-jose.rodriguez@unirioja.es"/>
    <n v="4"/>
    <n v="4"/>
    <x v="1"/>
    <n v="536"/>
    <s v="PROFESOR INTERINO"/>
    <s v="C01"/>
    <s v="TIEMPO COMPLETO"/>
    <s v="2017-09-15 00:00:00.0"/>
    <s v="null"/>
    <s v="PI101269"/>
    <s v="PROFESOR CONTRATADO INTERINO"/>
    <s v="R111"/>
    <x v="7"/>
    <n v="15"/>
    <s v="ANÁLISIS MATEMÁTICO"/>
  </r>
  <r>
    <x v="16"/>
    <n v="25432171"/>
    <s v="ETSII"/>
    <n v="836"/>
    <s v="072I"/>
    <s v="GRUPO-A1"/>
    <s v="Matemáticas I"/>
    <s v="GI"/>
    <s v="GRUPO DE INFORMÁTICA"/>
    <s v="072I"/>
    <s v="INFORMÁTICA DE MATEMÁTICAS I"/>
    <s v="GRUPO-A1"/>
    <s v="Grupo de Informática de Matemáticas I"/>
    <s v="1S"/>
    <n v="25432171"/>
    <s v="ARREGUI"/>
    <s v="CASAUS"/>
    <s v="JOSÉ LUIS"/>
    <s v="joarregu"/>
    <s v="jose-luis.arregui@unirioja.es"/>
    <n v="1"/>
    <n v="1"/>
    <x v="0"/>
    <n v="504"/>
    <s v="PROFESOR TITULAR UNIVERSIDAD"/>
    <s v="C01"/>
    <s v="TIEMPO COMPLETO"/>
    <s v="2009-09-29 00:00:00.0"/>
    <s v="null"/>
    <s v="DF100247"/>
    <s v="PROFESOR TITULAR DE UNIVERSIDAD"/>
    <s v="R111"/>
    <x v="7"/>
    <n v="15"/>
    <s v="ANÁLISIS MATEMÁTICO"/>
  </r>
  <r>
    <x v="16"/>
    <n v="25432171"/>
    <s v="ETSII"/>
    <n v="836"/>
    <s v="072I"/>
    <s v="GRUPO-A2"/>
    <s v="Matemáticas I"/>
    <s v="GI"/>
    <s v="GRUPO DE INFORMÁTICA"/>
    <s v="072I"/>
    <s v="INFORMÁTICA DE MATEMÁTICAS I"/>
    <s v="GRUPO-A2"/>
    <s v="Grupo de Informática de Matemáticas I"/>
    <s v="1S"/>
    <n v="25432171"/>
    <s v="ARREGUI"/>
    <s v="CASAUS"/>
    <s v="JOSÉ LUIS"/>
    <s v="joarregu"/>
    <s v="jose-luis.arregui@unirioja.es"/>
    <n v="1"/>
    <n v="1"/>
    <x v="0"/>
    <n v="504"/>
    <s v="PROFESOR TITULAR UNIVERSIDAD"/>
    <s v="C01"/>
    <s v="TIEMPO COMPLETO"/>
    <s v="2009-09-29 00:00:00.0"/>
    <s v="null"/>
    <s v="DF100247"/>
    <s v="PROFESOR TITULAR DE UNIVERSIDAD"/>
    <s v="R111"/>
    <x v="7"/>
    <n v="15"/>
    <s v="ANÁLISIS MATEMÁTICO"/>
  </r>
  <r>
    <x v="16"/>
    <n v="25432171"/>
    <s v="ETSII"/>
    <n v="836"/>
    <s v="072I"/>
    <s v="GRUPO-A3"/>
    <s v="Matemáticas I"/>
    <s v="GI"/>
    <s v="GRUPO DE INFORMÁTICA"/>
    <s v="072I"/>
    <s v="INFORMÁTICA DE MATEMÁTICAS I"/>
    <s v="GRUPO-A3"/>
    <s v="Grupo de Informática de Matemáticas I"/>
    <s v="1S"/>
    <n v="25432171"/>
    <s v="ARREGUI"/>
    <s v="CASAUS"/>
    <s v="JOSÉ LUIS"/>
    <s v="joarregu"/>
    <s v="jose-luis.arregui@unirioja.es"/>
    <n v="1"/>
    <n v="1"/>
    <x v="0"/>
    <n v="504"/>
    <s v="PROFESOR TITULAR UNIVERSIDAD"/>
    <s v="C01"/>
    <s v="TIEMPO COMPLETO"/>
    <s v="2009-09-29 00:00:00.0"/>
    <s v="null"/>
    <s v="DF100247"/>
    <s v="PROFESOR TITULAR DE UNIVERSIDAD"/>
    <s v="R111"/>
    <x v="7"/>
    <n v="15"/>
    <s v="ANÁLISIS MATEMÁTICO"/>
  </r>
  <r>
    <x v="16"/>
    <n v="25432171"/>
    <s v="ETSII"/>
    <n v="836"/>
    <s v="072I"/>
    <s v="GRUPO-B1"/>
    <s v="Matemáticas I"/>
    <s v="GI"/>
    <s v="GRUPO DE INFORMÁTICA"/>
    <s v="072I"/>
    <s v="INFORMÁTICA DE MATEMÁTICAS I"/>
    <s v="GRUPO-B1"/>
    <s v="Grupo de Informática de Matemáticas I"/>
    <s v="1S"/>
    <n v="25432171"/>
    <s v="ARREGUI"/>
    <s v="CASAUS"/>
    <s v="JOSÉ LUIS"/>
    <s v="joarregu"/>
    <s v="jose-luis.arregui@unirioja.es"/>
    <n v="1"/>
    <n v="1"/>
    <x v="0"/>
    <n v="504"/>
    <s v="PROFESOR TITULAR UNIVERSIDAD"/>
    <s v="C01"/>
    <s v="TIEMPO COMPLETO"/>
    <s v="2009-09-29 00:00:00.0"/>
    <s v="null"/>
    <s v="DF100247"/>
    <s v="PROFESOR TITULAR DE UNIVERSIDAD"/>
    <s v="R111"/>
    <x v="7"/>
    <n v="15"/>
    <s v="ANÁLISIS MATEMÁTICO"/>
  </r>
  <r>
    <x v="16"/>
    <n v="25432171"/>
    <s v="ETSII"/>
    <n v="836"/>
    <s v="072I"/>
    <s v="GRUPO-B2"/>
    <s v="Matemáticas I"/>
    <s v="GI"/>
    <s v="GRUPO DE INFORMÁTICA"/>
    <s v="072I"/>
    <s v="INFORMÁTICA DE MATEMÁTICAS I"/>
    <s v="GRUPO-B2"/>
    <s v="Grupo de Informática de Matemáticas I"/>
    <s v="1S"/>
    <n v="25432171"/>
    <s v="ARREGUI"/>
    <s v="CASAUS"/>
    <s v="JOSÉ LUIS"/>
    <s v="joarregu"/>
    <s v="jose-luis.arregui@unirioja.es"/>
    <n v="1"/>
    <n v="1"/>
    <x v="0"/>
    <n v="504"/>
    <s v="PROFESOR TITULAR UNIVERSIDAD"/>
    <s v="C01"/>
    <s v="TIEMPO COMPLETO"/>
    <s v="2009-09-29 00:00:00.0"/>
    <s v="null"/>
    <s v="DF100247"/>
    <s v="PROFESOR TITULAR DE UNIVERSIDAD"/>
    <s v="R111"/>
    <x v="7"/>
    <n v="15"/>
    <s v="ANÁLISIS MATEMÁTICO"/>
  </r>
  <r>
    <x v="16"/>
    <n v="25432171"/>
    <s v="ETSII"/>
    <n v="836"/>
    <s v="072R"/>
    <s v="GRUPO-A1"/>
    <s v="Matemáticas I"/>
    <s v="GR"/>
    <s v="GRUPO REDUCIDO"/>
    <s v="072R"/>
    <s v="GRUPO REDUCIDO DE MATEMÁTICAS I"/>
    <s v="GRUPO-A1"/>
    <s v="Grupo Reducido de Matemáticas I"/>
    <s v="1S"/>
    <n v="25432171"/>
    <s v="ARREGUI"/>
    <s v="CASAUS"/>
    <s v="JOSÉ LUIS"/>
    <s v="joarregu"/>
    <s v="jose-luis.arregui@unirioja.es"/>
    <n v="1"/>
    <n v="1"/>
    <x v="0"/>
    <n v="504"/>
    <s v="PROFESOR TITULAR UNIVERSIDAD"/>
    <s v="C01"/>
    <s v="TIEMPO COMPLETO"/>
    <s v="2009-09-29 00:00:00.0"/>
    <s v="null"/>
    <s v="DF100247"/>
    <s v="PROFESOR TITULAR DE UNIVERSIDAD"/>
    <s v="R111"/>
    <x v="7"/>
    <n v="15"/>
    <s v="ANÁLISIS MATEMÁTICO"/>
  </r>
  <r>
    <x v="16"/>
    <n v="25432171"/>
    <s v="ETSII"/>
    <n v="836"/>
    <s v="072R"/>
    <s v="GRUPO-A2"/>
    <s v="Matemáticas I"/>
    <s v="GR"/>
    <s v="GRUPO REDUCIDO"/>
    <s v="072R"/>
    <s v="GRUPO REDUCIDO DE MATEMÁTICAS I"/>
    <s v="GRUPO-A2"/>
    <s v="Grupo Reducido de Matemáticas I"/>
    <s v="1S"/>
    <n v="25432171"/>
    <s v="ARREGUI"/>
    <s v="CASAUS"/>
    <s v="JOSÉ LUIS"/>
    <s v="joarregu"/>
    <s v="jose-luis.arregui@unirioja.es"/>
    <n v="1"/>
    <n v="1"/>
    <x v="0"/>
    <n v="504"/>
    <s v="PROFESOR TITULAR UNIVERSIDAD"/>
    <s v="C01"/>
    <s v="TIEMPO COMPLETO"/>
    <s v="2009-09-29 00:00:00.0"/>
    <s v="null"/>
    <s v="DF100247"/>
    <s v="PROFESOR TITULAR DE UNIVERSIDAD"/>
    <s v="R111"/>
    <x v="7"/>
    <n v="15"/>
    <s v="ANÁLISIS MATEMÁTICO"/>
  </r>
  <r>
    <x v="16"/>
    <n v="25432171"/>
    <s v="ETSII"/>
    <n v="836"/>
    <s v="072R"/>
    <s v="GRUPO-A3"/>
    <s v="Matemáticas I"/>
    <s v="GR"/>
    <s v="GRUPO REDUCIDO"/>
    <s v="072R"/>
    <s v="GRUPO REDUCIDO DE MATEMÁTICAS I"/>
    <s v="GRUPO-A3"/>
    <s v="Grupo Reducido de Matemáticas I"/>
    <s v="1S"/>
    <n v="25432171"/>
    <s v="ARREGUI"/>
    <s v="CASAUS"/>
    <s v="JOSÉ LUIS"/>
    <s v="joarregu"/>
    <s v="jose-luis.arregui@unirioja.es"/>
    <n v="1"/>
    <n v="1"/>
    <x v="0"/>
    <n v="504"/>
    <s v="PROFESOR TITULAR UNIVERSIDAD"/>
    <s v="C01"/>
    <s v="TIEMPO COMPLETO"/>
    <s v="2009-09-29 00:00:00.0"/>
    <s v="null"/>
    <s v="DF100247"/>
    <s v="PROFESOR TITULAR DE UNIVERSIDAD"/>
    <s v="R111"/>
    <x v="7"/>
    <n v="15"/>
    <s v="ANÁLISIS MATEMÁTICO"/>
  </r>
  <r>
    <x v="16"/>
    <n v="78649713"/>
    <s v="ETSII"/>
    <n v="836"/>
    <s v="072R"/>
    <s v="GRUPO-B1"/>
    <s v="Matemáticas I"/>
    <s v="GR"/>
    <s v="GRUPO REDUCIDO"/>
    <s v="072R"/>
    <s v="GRUPO REDUCIDO DE MATEMÁTICAS I"/>
    <s v="GRUPO-B1"/>
    <s v="Grupo Reducido de Matemáticas I"/>
    <s v="1S"/>
    <n v="78649713"/>
    <s v="RODRÍGUEZ"/>
    <s v="LUIS"/>
    <s v="DANIEL JOSÉ"/>
    <s v="darodrl"/>
    <s v="daniel-jose.rodriguez@unirioja.es"/>
    <n v="1"/>
    <n v="1"/>
    <x v="1"/>
    <n v="536"/>
    <s v="PROFESOR INTERINO"/>
    <s v="C01"/>
    <s v="TIEMPO COMPLETO"/>
    <s v="2017-09-15 00:00:00.0"/>
    <s v="null"/>
    <s v="PI101269"/>
    <s v="PROFESOR CONTRATADO INTERINO"/>
    <s v="R111"/>
    <x v="7"/>
    <n v="15"/>
    <s v="ANÁLISIS MATEMÁTICO"/>
  </r>
  <r>
    <x v="16"/>
    <n v="78649713"/>
    <s v="ETSII"/>
    <n v="836"/>
    <s v="072R"/>
    <s v="GRUPO-B2"/>
    <s v="Matemáticas I"/>
    <s v="GR"/>
    <s v="GRUPO REDUCIDO"/>
    <s v="072R"/>
    <s v="GRUPO REDUCIDO DE MATEMÁTICAS I"/>
    <s v="GRUPO-B2"/>
    <s v="Grupo Reducido de Matemáticas I"/>
    <s v="1S"/>
    <n v="78649713"/>
    <s v="RODRÍGUEZ"/>
    <s v="LUIS"/>
    <s v="DANIEL JOSÉ"/>
    <s v="darodrl"/>
    <s v="daniel-jose.rodriguez@unirioja.es"/>
    <n v="1"/>
    <n v="1"/>
    <x v="1"/>
    <n v="536"/>
    <s v="PROFESOR INTERINO"/>
    <s v="C01"/>
    <s v="TIEMPO COMPLETO"/>
    <s v="2017-09-15 00:00:00.0"/>
    <s v="null"/>
    <s v="PI101269"/>
    <s v="PROFESOR CONTRATADO INTERINO"/>
    <s v="R111"/>
    <x v="7"/>
    <n v="15"/>
    <s v="ANÁLISIS MATEMÁTICO"/>
  </r>
  <r>
    <x v="17"/>
    <n v="25432171"/>
    <s v="ETSII"/>
    <n v="836"/>
    <s v="072G"/>
    <s v="GRUPO-A"/>
    <s v="Matemáticas I"/>
    <s v="GG"/>
    <s v="GRUPO GRANDE"/>
    <s v="072G"/>
    <s v="GRUPO GRANDE DE MATEMÁTICAS I"/>
    <s v="GRUPO-A"/>
    <s v="Grupo Grande de Matemáticas I"/>
    <s v="1S"/>
    <n v="25432171"/>
    <s v="ARREGUI"/>
    <s v="CASAUS"/>
    <s v="JOSÉ LUIS"/>
    <s v="joarregu"/>
    <s v="jose-luis.arregui@unirioja.es"/>
    <n v="4"/>
    <m/>
    <x v="0"/>
    <n v="504"/>
    <s v="PROFESOR TITULAR UNIVERSIDAD"/>
    <s v="C01"/>
    <s v="TIEMPO COMPLETO"/>
    <s v="2009-09-29 00:00:00.0"/>
    <s v="null"/>
    <s v="DF100247"/>
    <s v="PROFESOR TITULAR DE UNIVERSIDAD"/>
    <s v="R111"/>
    <x v="7"/>
    <n v="15"/>
    <s v="ANÁLISIS MATEMÁTICO"/>
  </r>
  <r>
    <x v="17"/>
    <n v="78649713"/>
    <s v="ETSII"/>
    <n v="836"/>
    <s v="072G"/>
    <s v="GRUPO-B"/>
    <s v="Matemáticas I"/>
    <s v="GG"/>
    <s v="GRUPO GRANDE"/>
    <s v="072G"/>
    <s v="GRUPO GRANDE DE MATEMÁTICAS I"/>
    <s v="GRUPO-B"/>
    <s v="Grupo Grande de Matemáticas I"/>
    <s v="1S"/>
    <n v="78649713"/>
    <s v="RODRÍGUEZ"/>
    <s v="LUIS"/>
    <s v="DANIEL JOSÉ"/>
    <s v="darodrl"/>
    <s v="daniel-jose.rodriguez@unirioja.es"/>
    <n v="4"/>
    <m/>
    <x v="1"/>
    <n v="536"/>
    <s v="PROFESOR INTERINO"/>
    <s v="C01"/>
    <s v="TIEMPO COMPLETO"/>
    <s v="2017-09-15 00:00:00.0"/>
    <s v="null"/>
    <s v="PI101269"/>
    <s v="PROFESOR CONTRATADO INTERINO"/>
    <s v="R111"/>
    <x v="7"/>
    <n v="15"/>
    <s v="ANÁLISIS MATEMÁTICO"/>
  </r>
  <r>
    <x v="17"/>
    <n v="25432171"/>
    <s v="ETSII"/>
    <n v="836"/>
    <s v="072I"/>
    <s v="GRUPO-A1"/>
    <s v="Matemáticas I"/>
    <s v="GI"/>
    <s v="GRUPO DE INFORMÁTICA"/>
    <s v="072I"/>
    <s v="INFORMÁTICA DE MATEMÁTICAS I"/>
    <s v="GRUPO-A1"/>
    <s v="Grupo de Informática de Matemáticas I"/>
    <s v="1S"/>
    <n v="25432171"/>
    <s v="ARREGUI"/>
    <s v="CASAUS"/>
    <s v="JOSÉ LUIS"/>
    <s v="joarregu"/>
    <s v="jose-luis.arregui@unirioja.es"/>
    <n v="1"/>
    <m/>
    <x v="0"/>
    <n v="504"/>
    <s v="PROFESOR TITULAR UNIVERSIDAD"/>
    <s v="C01"/>
    <s v="TIEMPO COMPLETO"/>
    <s v="2009-09-29 00:00:00.0"/>
    <s v="null"/>
    <s v="DF100247"/>
    <s v="PROFESOR TITULAR DE UNIVERSIDAD"/>
    <s v="R111"/>
    <x v="7"/>
    <n v="15"/>
    <s v="ANÁLISIS MATEMÁTICO"/>
  </r>
  <r>
    <x v="17"/>
    <n v="25432171"/>
    <s v="ETSII"/>
    <n v="836"/>
    <s v="072I"/>
    <s v="GRUPO-A2"/>
    <s v="Matemáticas I"/>
    <s v="GI"/>
    <s v="GRUPO DE INFORMÁTICA"/>
    <s v="072I"/>
    <s v="INFORMÁTICA DE MATEMÁTICAS I"/>
    <s v="GRUPO-A2"/>
    <s v="Grupo de Informática de Matemáticas I"/>
    <s v="1S"/>
    <n v="25432171"/>
    <s v="ARREGUI"/>
    <s v="CASAUS"/>
    <s v="JOSÉ LUIS"/>
    <s v="joarregu"/>
    <s v="jose-luis.arregui@unirioja.es"/>
    <n v="1"/>
    <m/>
    <x v="0"/>
    <n v="504"/>
    <s v="PROFESOR TITULAR UNIVERSIDAD"/>
    <s v="C01"/>
    <s v="TIEMPO COMPLETO"/>
    <s v="2009-09-29 00:00:00.0"/>
    <s v="null"/>
    <s v="DF100247"/>
    <s v="PROFESOR TITULAR DE UNIVERSIDAD"/>
    <s v="R111"/>
    <x v="7"/>
    <n v="15"/>
    <s v="ANÁLISIS MATEMÁTICO"/>
  </r>
  <r>
    <x v="17"/>
    <n v="25432171"/>
    <s v="ETSII"/>
    <n v="836"/>
    <s v="072I"/>
    <s v="GRUPO-A3"/>
    <s v="Matemáticas I"/>
    <s v="GI"/>
    <s v="GRUPO DE INFORMÁTICA"/>
    <s v="072I"/>
    <s v="INFORMÁTICA DE MATEMÁTICAS I"/>
    <s v="GRUPO-A3"/>
    <s v="Grupo de Informática de Matemáticas I"/>
    <s v="1S"/>
    <n v="25432171"/>
    <s v="ARREGUI"/>
    <s v="CASAUS"/>
    <s v="JOSÉ LUIS"/>
    <s v="joarregu"/>
    <s v="jose-luis.arregui@unirioja.es"/>
    <n v="1"/>
    <m/>
    <x v="0"/>
    <n v="504"/>
    <s v="PROFESOR TITULAR UNIVERSIDAD"/>
    <s v="C01"/>
    <s v="TIEMPO COMPLETO"/>
    <s v="2009-09-29 00:00:00.0"/>
    <s v="null"/>
    <s v="DF100247"/>
    <s v="PROFESOR TITULAR DE UNIVERSIDAD"/>
    <s v="R111"/>
    <x v="7"/>
    <n v="15"/>
    <s v="ANÁLISIS MATEMÁTICO"/>
  </r>
  <r>
    <x v="17"/>
    <n v="25432171"/>
    <s v="ETSII"/>
    <n v="836"/>
    <s v="072I"/>
    <s v="GRUPO-B1"/>
    <s v="Matemáticas I"/>
    <s v="GI"/>
    <s v="GRUPO DE INFORMÁTICA"/>
    <s v="072I"/>
    <s v="INFORMÁTICA DE MATEMÁTICAS I"/>
    <s v="GRUPO-B1"/>
    <s v="Grupo de Informática de Matemáticas I"/>
    <s v="1S"/>
    <n v="25432171"/>
    <s v="ARREGUI"/>
    <s v="CASAUS"/>
    <s v="JOSÉ LUIS"/>
    <s v="joarregu"/>
    <s v="jose-luis.arregui@unirioja.es"/>
    <n v="1"/>
    <m/>
    <x v="0"/>
    <n v="504"/>
    <s v="PROFESOR TITULAR UNIVERSIDAD"/>
    <s v="C01"/>
    <s v="TIEMPO COMPLETO"/>
    <s v="2009-09-29 00:00:00.0"/>
    <s v="null"/>
    <s v="DF100247"/>
    <s v="PROFESOR TITULAR DE UNIVERSIDAD"/>
    <s v="R111"/>
    <x v="7"/>
    <n v="15"/>
    <s v="ANÁLISIS MATEMÁTICO"/>
  </r>
  <r>
    <x v="17"/>
    <n v="25432171"/>
    <s v="ETSII"/>
    <n v="836"/>
    <s v="072I"/>
    <s v="GRUPO-B2"/>
    <s v="Matemáticas I"/>
    <s v="GI"/>
    <s v="GRUPO DE INFORMÁTICA"/>
    <s v="072I"/>
    <s v="INFORMÁTICA DE MATEMÁTICAS I"/>
    <s v="GRUPO-B2"/>
    <s v="Grupo de Informática de Matemáticas I"/>
    <s v="1S"/>
    <n v="25432171"/>
    <s v="ARREGUI"/>
    <s v="CASAUS"/>
    <s v="JOSÉ LUIS"/>
    <s v="joarregu"/>
    <s v="jose-luis.arregui@unirioja.es"/>
    <n v="1"/>
    <m/>
    <x v="0"/>
    <n v="504"/>
    <s v="PROFESOR TITULAR UNIVERSIDAD"/>
    <s v="C01"/>
    <s v="TIEMPO COMPLETO"/>
    <s v="2009-09-29 00:00:00.0"/>
    <s v="null"/>
    <s v="DF100247"/>
    <s v="PROFESOR TITULAR DE UNIVERSIDAD"/>
    <s v="R111"/>
    <x v="7"/>
    <n v="15"/>
    <s v="ANÁLISIS MATEMÁTICO"/>
  </r>
  <r>
    <x v="17"/>
    <n v="25432171"/>
    <s v="ETSII"/>
    <n v="836"/>
    <s v="072R"/>
    <s v="GRUPO-A1"/>
    <s v="Matemáticas I"/>
    <s v="GR"/>
    <s v="GRUPO REDUCIDO"/>
    <s v="072R"/>
    <s v="GRUPO REDUCIDO DE MATEMÁTICAS I"/>
    <s v="GRUPO-A1"/>
    <s v="Grupo Reducido de Matemáticas I"/>
    <s v="1S"/>
    <n v="25432171"/>
    <s v="ARREGUI"/>
    <s v="CASAUS"/>
    <s v="JOSÉ LUIS"/>
    <s v="joarregu"/>
    <s v="jose-luis.arregui@unirioja.es"/>
    <n v="1"/>
    <m/>
    <x v="0"/>
    <n v="504"/>
    <s v="PROFESOR TITULAR UNIVERSIDAD"/>
    <s v="C01"/>
    <s v="TIEMPO COMPLETO"/>
    <s v="2009-09-29 00:00:00.0"/>
    <s v="null"/>
    <s v="DF100247"/>
    <s v="PROFESOR TITULAR DE UNIVERSIDAD"/>
    <s v="R111"/>
    <x v="7"/>
    <n v="15"/>
    <s v="ANÁLISIS MATEMÁTICO"/>
  </r>
  <r>
    <x v="17"/>
    <n v="25432171"/>
    <s v="ETSII"/>
    <n v="836"/>
    <s v="072R"/>
    <s v="GRUPO-A2"/>
    <s v="Matemáticas I"/>
    <s v="GR"/>
    <s v="GRUPO REDUCIDO"/>
    <s v="072R"/>
    <s v="GRUPO REDUCIDO DE MATEMÁTICAS I"/>
    <s v="GRUPO-A2"/>
    <s v="Grupo Reducido de Matemáticas I"/>
    <s v="1S"/>
    <n v="25432171"/>
    <s v="ARREGUI"/>
    <s v="CASAUS"/>
    <s v="JOSÉ LUIS"/>
    <s v="joarregu"/>
    <s v="jose-luis.arregui@unirioja.es"/>
    <n v="1"/>
    <m/>
    <x v="0"/>
    <n v="504"/>
    <s v="PROFESOR TITULAR UNIVERSIDAD"/>
    <s v="C01"/>
    <s v="TIEMPO COMPLETO"/>
    <s v="2009-09-29 00:00:00.0"/>
    <s v="null"/>
    <s v="DF100247"/>
    <s v="PROFESOR TITULAR DE UNIVERSIDAD"/>
    <s v="R111"/>
    <x v="7"/>
    <n v="15"/>
    <s v="ANÁLISIS MATEMÁTICO"/>
  </r>
  <r>
    <x v="17"/>
    <n v="25432171"/>
    <s v="ETSII"/>
    <n v="836"/>
    <s v="072R"/>
    <s v="GRUPO-A3"/>
    <s v="Matemáticas I"/>
    <s v="GR"/>
    <s v="GRUPO REDUCIDO"/>
    <s v="072R"/>
    <s v="GRUPO REDUCIDO DE MATEMÁTICAS I"/>
    <s v="GRUPO-A3"/>
    <s v="Grupo Reducido de Matemáticas I"/>
    <s v="1S"/>
    <n v="25432171"/>
    <s v="ARREGUI"/>
    <s v="CASAUS"/>
    <s v="JOSÉ LUIS"/>
    <s v="joarregu"/>
    <s v="jose-luis.arregui@unirioja.es"/>
    <n v="1"/>
    <m/>
    <x v="0"/>
    <n v="504"/>
    <s v="PROFESOR TITULAR UNIVERSIDAD"/>
    <s v="C01"/>
    <s v="TIEMPO COMPLETO"/>
    <s v="2009-09-29 00:00:00.0"/>
    <s v="null"/>
    <s v="DF100247"/>
    <s v="PROFESOR TITULAR DE UNIVERSIDAD"/>
    <s v="R111"/>
    <x v="7"/>
    <n v="15"/>
    <s v="ANÁLISIS MATEMÁTICO"/>
  </r>
  <r>
    <x v="17"/>
    <n v="78649713"/>
    <s v="ETSII"/>
    <n v="836"/>
    <s v="072R"/>
    <s v="GRUPO-B1"/>
    <s v="Matemáticas I"/>
    <s v="GR"/>
    <s v="GRUPO REDUCIDO"/>
    <s v="072R"/>
    <s v="GRUPO REDUCIDO DE MATEMÁTICAS I"/>
    <s v="GRUPO-B1"/>
    <s v="Grupo Reducido de Matemáticas I"/>
    <s v="1S"/>
    <n v="78649713"/>
    <s v="RODRÍGUEZ"/>
    <s v="LUIS"/>
    <s v="DANIEL JOSÉ"/>
    <s v="darodrl"/>
    <s v="daniel-jose.rodriguez@unirioja.es"/>
    <n v="1"/>
    <m/>
    <x v="1"/>
    <n v="536"/>
    <s v="PROFESOR INTERINO"/>
    <s v="C01"/>
    <s v="TIEMPO COMPLETO"/>
    <s v="2017-09-15 00:00:00.0"/>
    <s v="null"/>
    <s v="PI101269"/>
    <s v="PROFESOR CONTRATADO INTERINO"/>
    <s v="R111"/>
    <x v="7"/>
    <n v="15"/>
    <s v="ANÁLISIS MATEMÁTICO"/>
  </r>
  <r>
    <x v="17"/>
    <n v="78649713"/>
    <s v="ETSII"/>
    <n v="836"/>
    <s v="072R"/>
    <s v="GRUPO-B2"/>
    <s v="Matemáticas I"/>
    <s v="GR"/>
    <s v="GRUPO REDUCIDO"/>
    <s v="072R"/>
    <s v="GRUPO REDUCIDO DE MATEMÁTICAS I"/>
    <s v="GRUPO-B2"/>
    <s v="Grupo Reducido de Matemáticas I"/>
    <s v="1S"/>
    <n v="78649713"/>
    <s v="RODRÍGUEZ"/>
    <s v="LUIS"/>
    <s v="DANIEL JOSÉ"/>
    <s v="darodrl"/>
    <s v="daniel-jose.rodriguez@unirioja.es"/>
    <n v="1"/>
    <m/>
    <x v="1"/>
    <n v="536"/>
    <s v="PROFESOR INTERINO"/>
    <s v="C01"/>
    <s v="TIEMPO COMPLETO"/>
    <s v="2017-09-15 00:00:00.0"/>
    <s v="null"/>
    <s v="PI101269"/>
    <s v="PROFESOR CONTRATADO INTERINO"/>
    <s v="R111"/>
    <x v="7"/>
    <n v="15"/>
    <s v="ANÁLISIS MATEMÁTICO"/>
  </r>
  <r>
    <x v="18"/>
    <n v="25432171"/>
    <s v="ETSII"/>
    <n v="836"/>
    <s v="072G"/>
    <s v="GRUPO-A"/>
    <s v="Matemáticas I"/>
    <s v="GG"/>
    <s v="GRUPO GRANDE"/>
    <s v="072G"/>
    <s v="GRUPO GRANDE DE MATEMÁTICAS I"/>
    <s v="GRUPO-A"/>
    <s v="Grupo Grande de Matemáticas I"/>
    <s v="1S"/>
    <n v="25432171"/>
    <s v="ARREGUI"/>
    <s v="CASAUS"/>
    <s v="JOSÉ LUIS"/>
    <s v="joarregu"/>
    <s v="jose-luis.arregui@unirioja.es"/>
    <n v="4"/>
    <m/>
    <x v="0"/>
    <n v="504"/>
    <s v="PROFESOR TITULAR UNIVERSIDAD"/>
    <s v="C01"/>
    <s v="TIEMPO COMPLETO"/>
    <s v="2009-09-29 00:00:00.0"/>
    <s v="null"/>
    <s v="DF100247"/>
    <s v="PROFESOR TITULAR DE UNIVERSIDAD"/>
    <s v="R111"/>
    <x v="7"/>
    <n v="15"/>
    <s v="ANÁLISIS MATEMÁTICO"/>
  </r>
  <r>
    <x v="18"/>
    <n v="78649713"/>
    <s v="ETSII"/>
    <n v="836"/>
    <s v="072G"/>
    <s v="GRUPO-B"/>
    <s v="Matemáticas I"/>
    <s v="GG"/>
    <s v="GRUPO GRANDE"/>
    <s v="072G"/>
    <s v="GRUPO GRANDE DE MATEMÁTICAS I"/>
    <s v="GRUPO-B"/>
    <s v="Grupo Grande de Matemáticas I"/>
    <s v="1S"/>
    <n v="78649713"/>
    <s v="RODRÍGUEZ"/>
    <s v="LUIS"/>
    <s v="DANIEL JOSÉ"/>
    <s v="darodrl"/>
    <s v="daniel-jose.rodriguez@unirioja.es"/>
    <n v="4"/>
    <m/>
    <x v="1"/>
    <n v="536"/>
    <s v="PROFESOR INTERINO"/>
    <s v="C01"/>
    <s v="TIEMPO COMPLETO"/>
    <s v="2017-09-15 00:00:00.0"/>
    <s v="null"/>
    <s v="PI101269"/>
    <s v="PROFESOR CONTRATADO INTERINO"/>
    <s v="R111"/>
    <x v="7"/>
    <n v="15"/>
    <s v="ANÁLISIS MATEMÁTICO"/>
  </r>
  <r>
    <x v="18"/>
    <n v="25432171"/>
    <s v="ETSII"/>
    <n v="836"/>
    <s v="072I"/>
    <s v="GRUPO-A1"/>
    <s v="Matemáticas I"/>
    <s v="GI"/>
    <s v="GRUPO DE INFORMÁTICA"/>
    <s v="072I"/>
    <s v="INFORMÁTICA DE MATEMÁTICAS I"/>
    <s v="GRUPO-A1"/>
    <s v="Grupo de Informática de Matemáticas I"/>
    <s v="1S"/>
    <n v="25432171"/>
    <s v="ARREGUI"/>
    <s v="CASAUS"/>
    <s v="JOSÉ LUIS"/>
    <s v="joarregu"/>
    <s v="jose-luis.arregui@unirioja.es"/>
    <n v="1"/>
    <m/>
    <x v="0"/>
    <n v="504"/>
    <s v="PROFESOR TITULAR UNIVERSIDAD"/>
    <s v="C01"/>
    <s v="TIEMPO COMPLETO"/>
    <s v="2009-09-29 00:00:00.0"/>
    <s v="null"/>
    <s v="DF100247"/>
    <s v="PROFESOR TITULAR DE UNIVERSIDAD"/>
    <s v="R111"/>
    <x v="7"/>
    <n v="15"/>
    <s v="ANÁLISIS MATEMÁTICO"/>
  </r>
  <r>
    <x v="18"/>
    <n v="25432171"/>
    <s v="ETSII"/>
    <n v="836"/>
    <s v="072I"/>
    <s v="GRUPO-A2"/>
    <s v="Matemáticas I"/>
    <s v="GI"/>
    <s v="GRUPO DE INFORMÁTICA"/>
    <s v="072I"/>
    <s v="INFORMÁTICA DE MATEMÁTICAS I"/>
    <s v="GRUPO-A2"/>
    <s v="Grupo de Informática de Matemáticas I"/>
    <s v="1S"/>
    <n v="25432171"/>
    <s v="ARREGUI"/>
    <s v="CASAUS"/>
    <s v="JOSÉ LUIS"/>
    <s v="joarregu"/>
    <s v="jose-luis.arregui@unirioja.es"/>
    <n v="1"/>
    <m/>
    <x v="0"/>
    <n v="504"/>
    <s v="PROFESOR TITULAR UNIVERSIDAD"/>
    <s v="C01"/>
    <s v="TIEMPO COMPLETO"/>
    <s v="2009-09-29 00:00:00.0"/>
    <s v="null"/>
    <s v="DF100247"/>
    <s v="PROFESOR TITULAR DE UNIVERSIDAD"/>
    <s v="R111"/>
    <x v="7"/>
    <n v="15"/>
    <s v="ANÁLISIS MATEMÁTICO"/>
  </r>
  <r>
    <x v="18"/>
    <n v="25432171"/>
    <s v="ETSII"/>
    <n v="836"/>
    <s v="072I"/>
    <s v="GRUPO-A3"/>
    <s v="Matemáticas I"/>
    <s v="GI"/>
    <s v="GRUPO DE INFORMÁTICA"/>
    <s v="072I"/>
    <s v="INFORMÁTICA DE MATEMÁTICAS I"/>
    <s v="GRUPO-A3"/>
    <s v="Grupo de Informática de Matemáticas I"/>
    <s v="1S"/>
    <n v="25432171"/>
    <s v="ARREGUI"/>
    <s v="CASAUS"/>
    <s v="JOSÉ LUIS"/>
    <s v="joarregu"/>
    <s v="jose-luis.arregui@unirioja.es"/>
    <n v="1"/>
    <m/>
    <x v="0"/>
    <n v="504"/>
    <s v="PROFESOR TITULAR UNIVERSIDAD"/>
    <s v="C01"/>
    <s v="TIEMPO COMPLETO"/>
    <s v="2009-09-29 00:00:00.0"/>
    <s v="null"/>
    <s v="DF100247"/>
    <s v="PROFESOR TITULAR DE UNIVERSIDAD"/>
    <s v="R111"/>
    <x v="7"/>
    <n v="15"/>
    <s v="ANÁLISIS MATEMÁTICO"/>
  </r>
  <r>
    <x v="18"/>
    <n v="25432171"/>
    <s v="ETSII"/>
    <n v="836"/>
    <s v="072I"/>
    <s v="GRUPO-B1"/>
    <s v="Matemáticas I"/>
    <s v="GI"/>
    <s v="GRUPO DE INFORMÁTICA"/>
    <s v="072I"/>
    <s v="INFORMÁTICA DE MATEMÁTICAS I"/>
    <s v="GRUPO-B1"/>
    <s v="Grupo de Informática de Matemáticas I"/>
    <s v="1S"/>
    <n v="25432171"/>
    <s v="ARREGUI"/>
    <s v="CASAUS"/>
    <s v="JOSÉ LUIS"/>
    <s v="joarregu"/>
    <s v="jose-luis.arregui@unirioja.es"/>
    <n v="1"/>
    <m/>
    <x v="0"/>
    <n v="504"/>
    <s v="PROFESOR TITULAR UNIVERSIDAD"/>
    <s v="C01"/>
    <s v="TIEMPO COMPLETO"/>
    <s v="2009-09-29 00:00:00.0"/>
    <s v="null"/>
    <s v="DF100247"/>
    <s v="PROFESOR TITULAR DE UNIVERSIDAD"/>
    <s v="R111"/>
    <x v="7"/>
    <n v="15"/>
    <s v="ANÁLISIS MATEMÁTICO"/>
  </r>
  <r>
    <x v="18"/>
    <n v="25432171"/>
    <s v="ETSII"/>
    <n v="836"/>
    <s v="072I"/>
    <s v="GRUPO-B2"/>
    <s v="Matemáticas I"/>
    <s v="GI"/>
    <s v="GRUPO DE INFORMÁTICA"/>
    <s v="072I"/>
    <s v="INFORMÁTICA DE MATEMÁTICAS I"/>
    <s v="GRUPO-B2"/>
    <s v="Grupo de Informática de Matemáticas I"/>
    <s v="1S"/>
    <n v="25432171"/>
    <s v="ARREGUI"/>
    <s v="CASAUS"/>
    <s v="JOSÉ LUIS"/>
    <s v="joarregu"/>
    <s v="jose-luis.arregui@unirioja.es"/>
    <n v="1"/>
    <m/>
    <x v="0"/>
    <n v="504"/>
    <s v="PROFESOR TITULAR UNIVERSIDAD"/>
    <s v="C01"/>
    <s v="TIEMPO COMPLETO"/>
    <s v="2009-09-29 00:00:00.0"/>
    <s v="null"/>
    <s v="DF100247"/>
    <s v="PROFESOR TITULAR DE UNIVERSIDAD"/>
    <s v="R111"/>
    <x v="7"/>
    <n v="15"/>
    <s v="ANÁLISIS MATEMÁTICO"/>
  </r>
  <r>
    <x v="18"/>
    <n v="25432171"/>
    <s v="ETSII"/>
    <n v="836"/>
    <s v="072R"/>
    <s v="GRUPO-A1"/>
    <s v="Matemáticas I"/>
    <s v="GR"/>
    <s v="GRUPO REDUCIDO"/>
    <s v="072R"/>
    <s v="GRUPO REDUCIDO DE MATEMÁTICAS I"/>
    <s v="GRUPO-A1"/>
    <s v="Grupo Reducido de Matemáticas I"/>
    <s v="1S"/>
    <n v="25432171"/>
    <s v="ARREGUI"/>
    <s v="CASAUS"/>
    <s v="JOSÉ LUIS"/>
    <s v="joarregu"/>
    <s v="jose-luis.arregui@unirioja.es"/>
    <n v="1"/>
    <m/>
    <x v="0"/>
    <n v="504"/>
    <s v="PROFESOR TITULAR UNIVERSIDAD"/>
    <s v="C01"/>
    <s v="TIEMPO COMPLETO"/>
    <s v="2009-09-29 00:00:00.0"/>
    <s v="null"/>
    <s v="DF100247"/>
    <s v="PROFESOR TITULAR DE UNIVERSIDAD"/>
    <s v="R111"/>
    <x v="7"/>
    <n v="15"/>
    <s v="ANÁLISIS MATEMÁTICO"/>
  </r>
  <r>
    <x v="18"/>
    <n v="25432171"/>
    <s v="ETSII"/>
    <n v="836"/>
    <s v="072R"/>
    <s v="GRUPO-A2"/>
    <s v="Matemáticas I"/>
    <s v="GR"/>
    <s v="GRUPO REDUCIDO"/>
    <s v="072R"/>
    <s v="GRUPO REDUCIDO DE MATEMÁTICAS I"/>
    <s v="GRUPO-A2"/>
    <s v="Grupo Reducido de Matemáticas I"/>
    <s v="1S"/>
    <n v="25432171"/>
    <s v="ARREGUI"/>
    <s v="CASAUS"/>
    <s v="JOSÉ LUIS"/>
    <s v="joarregu"/>
    <s v="jose-luis.arregui@unirioja.es"/>
    <n v="1"/>
    <m/>
    <x v="0"/>
    <n v="504"/>
    <s v="PROFESOR TITULAR UNIVERSIDAD"/>
    <s v="C01"/>
    <s v="TIEMPO COMPLETO"/>
    <s v="2009-09-29 00:00:00.0"/>
    <s v="null"/>
    <s v="DF100247"/>
    <s v="PROFESOR TITULAR DE UNIVERSIDAD"/>
    <s v="R111"/>
    <x v="7"/>
    <n v="15"/>
    <s v="ANÁLISIS MATEMÁTICO"/>
  </r>
  <r>
    <x v="18"/>
    <n v="25432171"/>
    <s v="ETSII"/>
    <n v="836"/>
    <s v="072R"/>
    <s v="GRUPO-A3"/>
    <s v="Matemáticas I"/>
    <s v="GR"/>
    <s v="GRUPO REDUCIDO"/>
    <s v="072R"/>
    <s v="GRUPO REDUCIDO DE MATEMÁTICAS I"/>
    <s v="GRUPO-A3"/>
    <s v="Grupo Reducido de Matemáticas I"/>
    <s v="1S"/>
    <n v="25432171"/>
    <s v="ARREGUI"/>
    <s v="CASAUS"/>
    <s v="JOSÉ LUIS"/>
    <s v="joarregu"/>
    <s v="jose-luis.arregui@unirioja.es"/>
    <n v="1"/>
    <m/>
    <x v="0"/>
    <n v="504"/>
    <s v="PROFESOR TITULAR UNIVERSIDAD"/>
    <s v="C01"/>
    <s v="TIEMPO COMPLETO"/>
    <s v="2009-09-29 00:00:00.0"/>
    <s v="null"/>
    <s v="DF100247"/>
    <s v="PROFESOR TITULAR DE UNIVERSIDAD"/>
    <s v="R111"/>
    <x v="7"/>
    <n v="15"/>
    <s v="ANÁLISIS MATEMÁTICO"/>
  </r>
  <r>
    <x v="18"/>
    <n v="78649713"/>
    <s v="ETSII"/>
    <n v="836"/>
    <s v="072R"/>
    <s v="GRUPO-B1"/>
    <s v="Matemáticas I"/>
    <s v="GR"/>
    <s v="GRUPO REDUCIDO"/>
    <s v="072R"/>
    <s v="GRUPO REDUCIDO DE MATEMÁTICAS I"/>
    <s v="GRUPO-B1"/>
    <s v="Grupo Reducido de Matemáticas I"/>
    <s v="1S"/>
    <n v="78649713"/>
    <s v="RODRÍGUEZ"/>
    <s v="LUIS"/>
    <s v="DANIEL JOSÉ"/>
    <s v="darodrl"/>
    <s v="daniel-jose.rodriguez@unirioja.es"/>
    <n v="1"/>
    <m/>
    <x v="1"/>
    <n v="536"/>
    <s v="PROFESOR INTERINO"/>
    <s v="C01"/>
    <s v="TIEMPO COMPLETO"/>
    <s v="2017-09-15 00:00:00.0"/>
    <s v="null"/>
    <s v="PI101269"/>
    <s v="PROFESOR CONTRATADO INTERINO"/>
    <s v="R111"/>
    <x v="7"/>
    <n v="15"/>
    <s v="ANÁLISIS MATEMÁTICO"/>
  </r>
  <r>
    <x v="18"/>
    <n v="78649713"/>
    <s v="ETSII"/>
    <n v="836"/>
    <s v="072R"/>
    <s v="GRUPO-B2"/>
    <s v="Matemáticas I"/>
    <s v="GR"/>
    <s v="GRUPO REDUCIDO"/>
    <s v="072R"/>
    <s v="GRUPO REDUCIDO DE MATEMÁTICAS I"/>
    <s v="GRUPO-B2"/>
    <s v="Grupo Reducido de Matemáticas I"/>
    <s v="1S"/>
    <n v="78649713"/>
    <s v="RODRÍGUEZ"/>
    <s v="LUIS"/>
    <s v="DANIEL JOSÉ"/>
    <s v="darodrl"/>
    <s v="daniel-jose.rodriguez@unirioja.es"/>
    <n v="1"/>
    <m/>
    <x v="1"/>
    <n v="536"/>
    <s v="PROFESOR INTERINO"/>
    <s v="C01"/>
    <s v="TIEMPO COMPLETO"/>
    <s v="2017-09-15 00:00:00.0"/>
    <s v="null"/>
    <s v="PI101269"/>
    <s v="PROFESOR CONTRATADO INTERINO"/>
    <s v="R111"/>
    <x v="7"/>
    <n v="15"/>
    <s v="ANÁLISIS MATEMÁTICO"/>
  </r>
  <r>
    <x v="16"/>
    <n v="16509284"/>
    <s v="ETSII"/>
    <n v="837"/>
    <s v="073G"/>
    <s v="GRUPO-A"/>
    <s v="Matemáticas II"/>
    <s v="GG"/>
    <s v="GRUPO GRANDE"/>
    <s v="073G"/>
    <s v="GRUPO GRANDE DE MATEMÁTICAS II"/>
    <s v="GRUPO-A"/>
    <s v="Grupo Grande de MATEMÁTICAS II"/>
    <s v="1S"/>
    <n v="16509284"/>
    <s v="RUBIO"/>
    <s v="CRESPO"/>
    <s v="MARÍA JESÚS"/>
    <s v="mjrubio"/>
    <s v="mjesus.rubio@unirioja.es"/>
    <n v="4"/>
    <n v="4"/>
    <x v="1"/>
    <n v="534"/>
    <s v="CONTRATADO DOCTOR -TIPO 1"/>
    <s v="C01"/>
    <s v="TIEMPO COMPLETO"/>
    <s v="2007-09-14 00:00:00.0"/>
    <s v="null"/>
    <s v="DF32282"/>
    <s v="CONTRATADO DOCTOR"/>
    <s v="R111"/>
    <x v="7"/>
    <n v="595"/>
    <s v="MATEMÁTICA APLICADA"/>
  </r>
  <r>
    <x v="16"/>
    <n v="16574152"/>
    <s v="ETSII"/>
    <n v="837"/>
    <s v="073G"/>
    <s v="GRUPO-B"/>
    <s v="Matemáticas II"/>
    <s v="GG"/>
    <s v="GRUPO GRANDE"/>
    <s v="073G"/>
    <s v="GRUPO GRANDE DE MATEMÁTICAS II"/>
    <s v="GRUPO-B"/>
    <s v="Grupo Grande de MATEMÁTICAS II"/>
    <s v="1S"/>
    <n v="16574152"/>
    <s v="PASCUAL"/>
    <s v="LERÍA"/>
    <s v="ANA ISABEL"/>
    <s v="aipasc"/>
    <s v="aipasc@unirioja.es"/>
    <n v="4"/>
    <n v="4"/>
    <x v="1"/>
    <n v="504"/>
    <s v="PROFESOR TITULAR UNIVERSIDAD"/>
    <s v="C01"/>
    <s v="TIEMPO COMPLETO"/>
    <s v="2018-12-18 00:00:00.0"/>
    <s v="null"/>
    <s v="DF32267"/>
    <s v="TITULAR DE UNIVERSIDAD"/>
    <s v="R111"/>
    <x v="7"/>
    <n v="595"/>
    <s v="MATEMÁTICA APLICADA"/>
  </r>
  <r>
    <x v="16"/>
    <n v="16509284"/>
    <s v="ETSII"/>
    <n v="837"/>
    <s v="073I"/>
    <s v="GRUPO-A1"/>
    <s v="Matemáticas II"/>
    <s v="GI"/>
    <s v="GRUPO DE INFORMÁTICA"/>
    <s v="073I"/>
    <s v="INFORMÁTICA DE MATEMÁTICAS II"/>
    <s v="GRUPO-A1"/>
    <s v="Grupo de Informática de Matemáticas II"/>
    <s v="1S"/>
    <n v="16509284"/>
    <s v="RUBIO"/>
    <s v="CRESPO"/>
    <s v="MARÍA JESÚS"/>
    <s v="mjrubio"/>
    <s v="mjesus.rubio@unirioja.es"/>
    <n v="1"/>
    <n v="1"/>
    <x v="1"/>
    <n v="534"/>
    <s v="CONTRATADO DOCTOR -TIPO 1"/>
    <s v="C01"/>
    <s v="TIEMPO COMPLETO"/>
    <s v="2007-09-14 00:00:00.0"/>
    <s v="null"/>
    <s v="DF32282"/>
    <s v="CONTRATADO DOCTOR"/>
    <s v="R111"/>
    <x v="7"/>
    <n v="595"/>
    <s v="MATEMÁTICA APLICADA"/>
  </r>
  <r>
    <x v="16"/>
    <n v="16509284"/>
    <s v="ETSII"/>
    <n v="837"/>
    <s v="073I"/>
    <s v="GRUPO-A2"/>
    <s v="Matemáticas II"/>
    <s v="GI"/>
    <s v="GRUPO DE INFORMÁTICA"/>
    <s v="073I"/>
    <s v="INFORMÁTICA DE MATEMÁTICAS II"/>
    <s v="GRUPO-A2"/>
    <s v="Grupo de Informática de Matemáticas II"/>
    <s v="1S"/>
    <n v="16509284"/>
    <s v="RUBIO"/>
    <s v="CRESPO"/>
    <s v="MARÍA JESÚS"/>
    <s v="mjrubio"/>
    <s v="mjesus.rubio@unirioja.es"/>
    <n v="1"/>
    <n v="1"/>
    <x v="1"/>
    <n v="534"/>
    <s v="CONTRATADO DOCTOR -TIPO 1"/>
    <s v="C01"/>
    <s v="TIEMPO COMPLETO"/>
    <s v="2007-09-14 00:00:00.0"/>
    <s v="null"/>
    <s v="DF32282"/>
    <s v="CONTRATADO DOCTOR"/>
    <s v="R111"/>
    <x v="7"/>
    <n v="595"/>
    <s v="MATEMÁTICA APLICADA"/>
  </r>
  <r>
    <x v="16"/>
    <n v="16509284"/>
    <s v="ETSII"/>
    <n v="837"/>
    <s v="073I"/>
    <s v="GRUPO-A3"/>
    <s v="Matemáticas II"/>
    <s v="GI"/>
    <s v="GRUPO DE INFORMÁTICA"/>
    <s v="073I"/>
    <s v="INFORMÁTICA DE MATEMÁTICAS II"/>
    <s v="GRUPO-A3"/>
    <s v="Grupo de Informática de Matemáticas II"/>
    <s v="1S"/>
    <n v="16509284"/>
    <s v="RUBIO"/>
    <s v="CRESPO"/>
    <s v="MARÍA JESÚS"/>
    <s v="mjrubio"/>
    <s v="mjesus.rubio@unirioja.es"/>
    <n v="1"/>
    <n v="1"/>
    <x v="1"/>
    <n v="534"/>
    <s v="CONTRATADO DOCTOR -TIPO 1"/>
    <s v="C01"/>
    <s v="TIEMPO COMPLETO"/>
    <s v="2007-09-14 00:00:00.0"/>
    <s v="null"/>
    <s v="DF32282"/>
    <s v="CONTRATADO DOCTOR"/>
    <s v="R111"/>
    <x v="7"/>
    <n v="595"/>
    <s v="MATEMÁTICA APLICADA"/>
  </r>
  <r>
    <x v="16"/>
    <n v="16574152"/>
    <s v="ETSII"/>
    <n v="837"/>
    <s v="073I"/>
    <s v="GRUPO-B1"/>
    <s v="Matemáticas II"/>
    <s v="GI"/>
    <s v="GRUPO DE INFORMÁTICA"/>
    <s v="073I"/>
    <s v="INFORMÁTICA DE MATEMÁTICAS II"/>
    <s v="GRUPO-B1"/>
    <s v="Grupo de Informática de Matemáticas II"/>
    <s v="1S"/>
    <n v="16574152"/>
    <s v="PASCUAL"/>
    <s v="LERÍA"/>
    <s v="ANA ISABEL"/>
    <s v="aipasc"/>
    <s v="aipasc@unirioja.es"/>
    <n v="1"/>
    <n v="1"/>
    <x v="1"/>
    <n v="504"/>
    <s v="PROFESOR TITULAR UNIVERSIDAD"/>
    <s v="C01"/>
    <s v="TIEMPO COMPLETO"/>
    <s v="2018-12-18 00:00:00.0"/>
    <s v="null"/>
    <s v="DF32267"/>
    <s v="TITULAR DE UNIVERSIDAD"/>
    <s v="R111"/>
    <x v="7"/>
    <n v="595"/>
    <s v="MATEMÁTICA APLICADA"/>
  </r>
  <r>
    <x v="16"/>
    <n v="16574152"/>
    <s v="ETSII"/>
    <n v="837"/>
    <s v="073I"/>
    <s v="GRUPO-B2"/>
    <s v="Matemáticas II"/>
    <s v="GI"/>
    <s v="GRUPO DE INFORMÁTICA"/>
    <s v="073I"/>
    <s v="INFORMÁTICA DE MATEMÁTICAS II"/>
    <s v="GRUPO-B2"/>
    <s v="Grupo de Informática de Matemáticas II"/>
    <s v="1S"/>
    <n v="16574152"/>
    <s v="PASCUAL"/>
    <s v="LERÍA"/>
    <s v="ANA ISABEL"/>
    <s v="aipasc"/>
    <s v="aipasc@unirioja.es"/>
    <n v="1"/>
    <n v="1"/>
    <x v="1"/>
    <n v="504"/>
    <s v="PROFESOR TITULAR UNIVERSIDAD"/>
    <s v="C01"/>
    <s v="TIEMPO COMPLETO"/>
    <s v="2018-12-18 00:00:00.0"/>
    <s v="null"/>
    <s v="DF32267"/>
    <s v="TITULAR DE UNIVERSIDAD"/>
    <s v="R111"/>
    <x v="7"/>
    <n v="595"/>
    <s v="MATEMÁTICA APLICADA"/>
  </r>
  <r>
    <x v="16"/>
    <n v="16509284"/>
    <s v="ETSII"/>
    <n v="837"/>
    <s v="073R"/>
    <s v="GRUPO-A1"/>
    <s v="Matemáticas II"/>
    <s v="GR"/>
    <s v="GRUPO REDUCIDO"/>
    <s v="073R"/>
    <s v="GRUPO REDUCIDO DE MATEMÁTICAS II"/>
    <s v="GRUPO-A1"/>
    <s v="Grupo Reducido de Matemáticas II"/>
    <s v="1S"/>
    <n v="16509284"/>
    <s v="RUBIO"/>
    <s v="CRESPO"/>
    <s v="MARÍA JESÚS"/>
    <s v="mjrubio"/>
    <s v="mjesus.rubio@unirioja.es"/>
    <n v="1"/>
    <n v="1"/>
    <x v="1"/>
    <n v="534"/>
    <s v="CONTRATADO DOCTOR -TIPO 1"/>
    <s v="C01"/>
    <s v="TIEMPO COMPLETO"/>
    <s v="2007-09-14 00:00:00.0"/>
    <s v="null"/>
    <s v="DF32282"/>
    <s v="CONTRATADO DOCTOR"/>
    <s v="R111"/>
    <x v="7"/>
    <n v="595"/>
    <s v="MATEMÁTICA APLICADA"/>
  </r>
  <r>
    <x v="16"/>
    <n v="16509284"/>
    <s v="ETSII"/>
    <n v="837"/>
    <s v="073R"/>
    <s v="GRUPO-A2"/>
    <s v="Matemáticas II"/>
    <s v="GR"/>
    <s v="GRUPO REDUCIDO"/>
    <s v="073R"/>
    <s v="GRUPO REDUCIDO DE MATEMÁTICAS II"/>
    <s v="GRUPO-A2"/>
    <s v="Grupo Reducido de Matemáticas II"/>
    <s v="1S"/>
    <n v="16509284"/>
    <s v="RUBIO"/>
    <s v="CRESPO"/>
    <s v="MARÍA JESÚS"/>
    <s v="mjrubio"/>
    <s v="mjesus.rubio@unirioja.es"/>
    <n v="1"/>
    <n v="1"/>
    <x v="1"/>
    <n v="534"/>
    <s v="CONTRATADO DOCTOR -TIPO 1"/>
    <s v="C01"/>
    <s v="TIEMPO COMPLETO"/>
    <s v="2007-09-14 00:00:00.0"/>
    <s v="null"/>
    <s v="DF32282"/>
    <s v="CONTRATADO DOCTOR"/>
    <s v="R111"/>
    <x v="7"/>
    <n v="595"/>
    <s v="MATEMÁTICA APLICADA"/>
  </r>
  <r>
    <x v="16"/>
    <n v="16509284"/>
    <s v="ETSII"/>
    <n v="837"/>
    <s v="073R"/>
    <s v="GRUPO-A3"/>
    <s v="Matemáticas II"/>
    <s v="GR"/>
    <s v="GRUPO REDUCIDO"/>
    <s v="073R"/>
    <s v="GRUPO REDUCIDO DE MATEMÁTICAS II"/>
    <s v="GRUPO-A3"/>
    <s v="Grupo Reducido de Matemáticas II"/>
    <s v="1S"/>
    <n v="16509284"/>
    <s v="RUBIO"/>
    <s v="CRESPO"/>
    <s v="MARÍA JESÚS"/>
    <s v="mjrubio"/>
    <s v="mjesus.rubio@unirioja.es"/>
    <n v="1"/>
    <n v="1"/>
    <x v="1"/>
    <n v="534"/>
    <s v="CONTRATADO DOCTOR -TIPO 1"/>
    <s v="C01"/>
    <s v="TIEMPO COMPLETO"/>
    <s v="2007-09-14 00:00:00.0"/>
    <s v="null"/>
    <s v="DF32282"/>
    <s v="CONTRATADO DOCTOR"/>
    <s v="R111"/>
    <x v="7"/>
    <n v="595"/>
    <s v="MATEMÁTICA APLICADA"/>
  </r>
  <r>
    <x v="16"/>
    <n v="16574152"/>
    <s v="ETSII"/>
    <n v="837"/>
    <s v="073R"/>
    <s v="GRUPO-B1"/>
    <s v="Matemáticas II"/>
    <s v="GR"/>
    <s v="GRUPO REDUCIDO"/>
    <s v="073R"/>
    <s v="GRUPO REDUCIDO DE MATEMÁTICAS II"/>
    <s v="GRUPO-B1"/>
    <s v="Grupo Reducido de Matemáticas II"/>
    <s v="1S"/>
    <n v="16574152"/>
    <s v="PASCUAL"/>
    <s v="LERÍA"/>
    <s v="ANA ISABEL"/>
    <s v="aipasc"/>
    <s v="aipasc@unirioja.es"/>
    <n v="1"/>
    <n v="1"/>
    <x v="1"/>
    <n v="504"/>
    <s v="PROFESOR TITULAR UNIVERSIDAD"/>
    <s v="C01"/>
    <s v="TIEMPO COMPLETO"/>
    <s v="2018-12-18 00:00:00.0"/>
    <s v="null"/>
    <s v="DF32267"/>
    <s v="TITULAR DE UNIVERSIDAD"/>
    <s v="R111"/>
    <x v="7"/>
    <n v="595"/>
    <s v="MATEMÁTICA APLICADA"/>
  </r>
  <r>
    <x v="16"/>
    <n v="16574152"/>
    <s v="ETSII"/>
    <n v="837"/>
    <s v="073R"/>
    <s v="GRUPO-B2"/>
    <s v="Matemáticas II"/>
    <s v="GR"/>
    <s v="GRUPO REDUCIDO"/>
    <s v="073R"/>
    <s v="GRUPO REDUCIDO DE MATEMÁTICAS II"/>
    <s v="GRUPO-B2"/>
    <s v="Grupo Reducido de Matemáticas II"/>
    <s v="1S"/>
    <n v="16574152"/>
    <s v="PASCUAL"/>
    <s v="LERÍA"/>
    <s v="ANA ISABEL"/>
    <s v="aipasc"/>
    <s v="aipasc@unirioja.es"/>
    <n v="1"/>
    <n v="1"/>
    <x v="1"/>
    <n v="504"/>
    <s v="PROFESOR TITULAR UNIVERSIDAD"/>
    <s v="C01"/>
    <s v="TIEMPO COMPLETO"/>
    <s v="2018-12-18 00:00:00.0"/>
    <s v="null"/>
    <s v="DF32267"/>
    <s v="TITULAR DE UNIVERSIDAD"/>
    <s v="R111"/>
    <x v="7"/>
    <n v="595"/>
    <s v="MATEMÁTICA APLICADA"/>
  </r>
  <r>
    <x v="17"/>
    <n v="16509284"/>
    <s v="ETSII"/>
    <n v="837"/>
    <s v="073G"/>
    <s v="GRUPO-A"/>
    <s v="Matemáticas II"/>
    <s v="GG"/>
    <s v="GRUPO GRANDE"/>
    <s v="073G"/>
    <s v="GRUPO GRANDE DE MATEMÁTICAS II"/>
    <s v="GRUPO-A"/>
    <s v="Grupo Grande de MATEMÁTICAS II"/>
    <s v="1S"/>
    <n v="16509284"/>
    <s v="RUBIO"/>
    <s v="CRESPO"/>
    <s v="MARÍA JESÚS"/>
    <s v="mjrubio"/>
    <s v="mjesus.rubio@unirioja.es"/>
    <n v="4"/>
    <m/>
    <x v="1"/>
    <n v="534"/>
    <s v="CONTRATADO DOCTOR -TIPO 1"/>
    <s v="C01"/>
    <s v="TIEMPO COMPLETO"/>
    <s v="2007-09-14 00:00:00.0"/>
    <s v="null"/>
    <s v="DF32282"/>
    <s v="CONTRATADO DOCTOR"/>
    <s v="R111"/>
    <x v="7"/>
    <n v="595"/>
    <s v="MATEMÁTICA APLICADA"/>
  </r>
  <r>
    <x v="17"/>
    <n v="16574152"/>
    <s v="ETSII"/>
    <n v="837"/>
    <s v="073G"/>
    <s v="GRUPO-B"/>
    <s v="Matemáticas II"/>
    <s v="GG"/>
    <s v="GRUPO GRANDE"/>
    <s v="073G"/>
    <s v="GRUPO GRANDE DE MATEMÁTICAS II"/>
    <s v="GRUPO-B"/>
    <s v="Grupo Grande de MATEMÁTICAS II"/>
    <s v="1S"/>
    <n v="16574152"/>
    <s v="PASCUAL"/>
    <s v="LERÍA"/>
    <s v="ANA ISABEL"/>
    <s v="aipasc"/>
    <s v="aipasc@unirioja.es"/>
    <n v="4"/>
    <m/>
    <x v="1"/>
    <n v="504"/>
    <s v="PROFESOR TITULAR UNIVERSIDAD"/>
    <s v="C01"/>
    <s v="TIEMPO COMPLETO"/>
    <s v="2018-12-18 00:00:00.0"/>
    <s v="null"/>
    <s v="DF32267"/>
    <s v="TITULAR DE UNIVERSIDAD"/>
    <s v="R111"/>
    <x v="7"/>
    <n v="595"/>
    <s v="MATEMÁTICA APLICADA"/>
  </r>
  <r>
    <x v="17"/>
    <n v="16509284"/>
    <s v="ETSII"/>
    <n v="837"/>
    <s v="073I"/>
    <s v="GRUPO-A1"/>
    <s v="Matemáticas II"/>
    <s v="GI"/>
    <s v="GRUPO DE INFORMÁTICA"/>
    <s v="073I"/>
    <s v="INFORMÁTICA DE MATEMÁTICAS II"/>
    <s v="GRUPO-A1"/>
    <s v="Grupo de Informática de Matemáticas II"/>
    <s v="1S"/>
    <n v="16509284"/>
    <s v="RUBIO"/>
    <s v="CRESPO"/>
    <s v="MARÍA JESÚS"/>
    <s v="mjrubio"/>
    <s v="mjesus.rubio@unirioja.es"/>
    <n v="1"/>
    <m/>
    <x v="1"/>
    <n v="534"/>
    <s v="CONTRATADO DOCTOR -TIPO 1"/>
    <s v="C01"/>
    <s v="TIEMPO COMPLETO"/>
    <s v="2007-09-14 00:00:00.0"/>
    <s v="null"/>
    <s v="DF32282"/>
    <s v="CONTRATADO DOCTOR"/>
    <s v="R111"/>
    <x v="7"/>
    <n v="595"/>
    <s v="MATEMÁTICA APLICADA"/>
  </r>
  <r>
    <x v="17"/>
    <n v="16509284"/>
    <s v="ETSII"/>
    <n v="837"/>
    <s v="073I"/>
    <s v="GRUPO-A2"/>
    <s v="Matemáticas II"/>
    <s v="GI"/>
    <s v="GRUPO DE INFORMÁTICA"/>
    <s v="073I"/>
    <s v="INFORMÁTICA DE MATEMÁTICAS II"/>
    <s v="GRUPO-A2"/>
    <s v="Grupo de Informática de Matemáticas II"/>
    <s v="1S"/>
    <n v="16509284"/>
    <s v="RUBIO"/>
    <s v="CRESPO"/>
    <s v="MARÍA JESÚS"/>
    <s v="mjrubio"/>
    <s v="mjesus.rubio@unirioja.es"/>
    <n v="1"/>
    <m/>
    <x v="1"/>
    <n v="534"/>
    <s v="CONTRATADO DOCTOR -TIPO 1"/>
    <s v="C01"/>
    <s v="TIEMPO COMPLETO"/>
    <s v="2007-09-14 00:00:00.0"/>
    <s v="null"/>
    <s v="DF32282"/>
    <s v="CONTRATADO DOCTOR"/>
    <s v="R111"/>
    <x v="7"/>
    <n v="595"/>
    <s v="MATEMÁTICA APLICADA"/>
  </r>
  <r>
    <x v="17"/>
    <n v="16509284"/>
    <s v="ETSII"/>
    <n v="837"/>
    <s v="073I"/>
    <s v="GRUPO-A3"/>
    <s v="Matemáticas II"/>
    <s v="GI"/>
    <s v="GRUPO DE INFORMÁTICA"/>
    <s v="073I"/>
    <s v="INFORMÁTICA DE MATEMÁTICAS II"/>
    <s v="GRUPO-A3"/>
    <s v="Grupo de Informática de Matemáticas II"/>
    <s v="1S"/>
    <n v="16509284"/>
    <s v="RUBIO"/>
    <s v="CRESPO"/>
    <s v="MARÍA JESÚS"/>
    <s v="mjrubio"/>
    <s v="mjesus.rubio@unirioja.es"/>
    <n v="1"/>
    <m/>
    <x v="1"/>
    <n v="534"/>
    <s v="CONTRATADO DOCTOR -TIPO 1"/>
    <s v="C01"/>
    <s v="TIEMPO COMPLETO"/>
    <s v="2007-09-14 00:00:00.0"/>
    <s v="null"/>
    <s v="DF32282"/>
    <s v="CONTRATADO DOCTOR"/>
    <s v="R111"/>
    <x v="7"/>
    <n v="595"/>
    <s v="MATEMÁTICA APLICADA"/>
  </r>
  <r>
    <x v="17"/>
    <n v="16574152"/>
    <s v="ETSII"/>
    <n v="837"/>
    <s v="073I"/>
    <s v="GRUPO-B1"/>
    <s v="Matemáticas II"/>
    <s v="GI"/>
    <s v="GRUPO DE INFORMÁTICA"/>
    <s v="073I"/>
    <s v="INFORMÁTICA DE MATEMÁTICAS II"/>
    <s v="GRUPO-B1"/>
    <s v="Grupo de Informática de Matemáticas II"/>
    <s v="1S"/>
    <n v="16574152"/>
    <s v="PASCUAL"/>
    <s v="LERÍA"/>
    <s v="ANA ISABEL"/>
    <s v="aipasc"/>
    <s v="aipasc@unirioja.es"/>
    <n v="1"/>
    <m/>
    <x v="1"/>
    <n v="504"/>
    <s v="PROFESOR TITULAR UNIVERSIDAD"/>
    <s v="C01"/>
    <s v="TIEMPO COMPLETO"/>
    <s v="2018-12-18 00:00:00.0"/>
    <s v="null"/>
    <s v="DF32267"/>
    <s v="TITULAR DE UNIVERSIDAD"/>
    <s v="R111"/>
    <x v="7"/>
    <n v="595"/>
    <s v="MATEMÁTICA APLICADA"/>
  </r>
  <r>
    <x v="17"/>
    <n v="16574152"/>
    <s v="ETSII"/>
    <n v="837"/>
    <s v="073I"/>
    <s v="GRUPO-B2"/>
    <s v="Matemáticas II"/>
    <s v="GI"/>
    <s v="GRUPO DE INFORMÁTICA"/>
    <s v="073I"/>
    <s v="INFORMÁTICA DE MATEMÁTICAS II"/>
    <s v="GRUPO-B2"/>
    <s v="Grupo de Informática de Matemáticas II"/>
    <s v="1S"/>
    <n v="16574152"/>
    <s v="PASCUAL"/>
    <s v="LERÍA"/>
    <s v="ANA ISABEL"/>
    <s v="aipasc"/>
    <s v="aipasc@unirioja.es"/>
    <n v="1"/>
    <m/>
    <x v="1"/>
    <n v="504"/>
    <s v="PROFESOR TITULAR UNIVERSIDAD"/>
    <s v="C01"/>
    <s v="TIEMPO COMPLETO"/>
    <s v="2018-12-18 00:00:00.0"/>
    <s v="null"/>
    <s v="DF32267"/>
    <s v="TITULAR DE UNIVERSIDAD"/>
    <s v="R111"/>
    <x v="7"/>
    <n v="595"/>
    <s v="MATEMÁTICA APLICADA"/>
  </r>
  <r>
    <x v="17"/>
    <n v="16509284"/>
    <s v="ETSII"/>
    <n v="837"/>
    <s v="073R"/>
    <s v="GRUPO-A1"/>
    <s v="Matemáticas II"/>
    <s v="GR"/>
    <s v="GRUPO REDUCIDO"/>
    <s v="073R"/>
    <s v="GRUPO REDUCIDO DE MATEMÁTICAS II"/>
    <s v="GRUPO-A1"/>
    <s v="Grupo Reducido de Matemáticas II"/>
    <s v="1S"/>
    <n v="16509284"/>
    <s v="RUBIO"/>
    <s v="CRESPO"/>
    <s v="MARÍA JESÚS"/>
    <s v="mjrubio"/>
    <s v="mjesus.rubio@unirioja.es"/>
    <n v="1"/>
    <m/>
    <x v="1"/>
    <n v="534"/>
    <s v="CONTRATADO DOCTOR -TIPO 1"/>
    <s v="C01"/>
    <s v="TIEMPO COMPLETO"/>
    <s v="2007-09-14 00:00:00.0"/>
    <s v="null"/>
    <s v="DF32282"/>
    <s v="CONTRATADO DOCTOR"/>
    <s v="R111"/>
    <x v="7"/>
    <n v="595"/>
    <s v="MATEMÁTICA APLICADA"/>
  </r>
  <r>
    <x v="17"/>
    <n v="16509284"/>
    <s v="ETSII"/>
    <n v="837"/>
    <s v="073R"/>
    <s v="GRUPO-A2"/>
    <s v="Matemáticas II"/>
    <s v="GR"/>
    <s v="GRUPO REDUCIDO"/>
    <s v="073R"/>
    <s v="GRUPO REDUCIDO DE MATEMÁTICAS II"/>
    <s v="GRUPO-A2"/>
    <s v="Grupo Reducido de Matemáticas II"/>
    <s v="1S"/>
    <n v="16509284"/>
    <s v="RUBIO"/>
    <s v="CRESPO"/>
    <s v="MARÍA JESÚS"/>
    <s v="mjrubio"/>
    <s v="mjesus.rubio@unirioja.es"/>
    <n v="1"/>
    <m/>
    <x v="1"/>
    <n v="534"/>
    <s v="CONTRATADO DOCTOR -TIPO 1"/>
    <s v="C01"/>
    <s v="TIEMPO COMPLETO"/>
    <s v="2007-09-14 00:00:00.0"/>
    <s v="null"/>
    <s v="DF32282"/>
    <s v="CONTRATADO DOCTOR"/>
    <s v="R111"/>
    <x v="7"/>
    <n v="595"/>
    <s v="MATEMÁTICA APLICADA"/>
  </r>
  <r>
    <x v="17"/>
    <n v="16509284"/>
    <s v="ETSII"/>
    <n v="837"/>
    <s v="073R"/>
    <s v="GRUPO-A3"/>
    <s v="Matemáticas II"/>
    <s v="GR"/>
    <s v="GRUPO REDUCIDO"/>
    <s v="073R"/>
    <s v="GRUPO REDUCIDO DE MATEMÁTICAS II"/>
    <s v="GRUPO-A3"/>
    <s v="Grupo Reducido de Matemáticas II"/>
    <s v="1S"/>
    <n v="16509284"/>
    <s v="RUBIO"/>
    <s v="CRESPO"/>
    <s v="MARÍA JESÚS"/>
    <s v="mjrubio"/>
    <s v="mjesus.rubio@unirioja.es"/>
    <n v="1"/>
    <m/>
    <x v="1"/>
    <n v="534"/>
    <s v="CONTRATADO DOCTOR -TIPO 1"/>
    <s v="C01"/>
    <s v="TIEMPO COMPLETO"/>
    <s v="2007-09-14 00:00:00.0"/>
    <s v="null"/>
    <s v="DF32282"/>
    <s v="CONTRATADO DOCTOR"/>
    <s v="R111"/>
    <x v="7"/>
    <n v="595"/>
    <s v="MATEMÁTICA APLICADA"/>
  </r>
  <r>
    <x v="17"/>
    <n v="16574152"/>
    <s v="ETSII"/>
    <n v="837"/>
    <s v="073R"/>
    <s v="GRUPO-B1"/>
    <s v="Matemáticas II"/>
    <s v="GR"/>
    <s v="GRUPO REDUCIDO"/>
    <s v="073R"/>
    <s v="GRUPO REDUCIDO DE MATEMÁTICAS II"/>
    <s v="GRUPO-B1"/>
    <s v="Grupo Reducido de Matemáticas II"/>
    <s v="1S"/>
    <n v="16574152"/>
    <s v="PASCUAL"/>
    <s v="LERÍA"/>
    <s v="ANA ISABEL"/>
    <s v="aipasc"/>
    <s v="aipasc@unirioja.es"/>
    <n v="1"/>
    <m/>
    <x v="1"/>
    <n v="504"/>
    <s v="PROFESOR TITULAR UNIVERSIDAD"/>
    <s v="C01"/>
    <s v="TIEMPO COMPLETO"/>
    <s v="2018-12-18 00:00:00.0"/>
    <s v="null"/>
    <s v="DF32267"/>
    <s v="TITULAR DE UNIVERSIDAD"/>
    <s v="R111"/>
    <x v="7"/>
    <n v="595"/>
    <s v="MATEMÁTICA APLICADA"/>
  </r>
  <r>
    <x v="17"/>
    <n v="16574152"/>
    <s v="ETSII"/>
    <n v="837"/>
    <s v="073R"/>
    <s v="GRUPO-B2"/>
    <s v="Matemáticas II"/>
    <s v="GR"/>
    <s v="GRUPO REDUCIDO"/>
    <s v="073R"/>
    <s v="GRUPO REDUCIDO DE MATEMÁTICAS II"/>
    <s v="GRUPO-B2"/>
    <s v="Grupo Reducido de Matemáticas II"/>
    <s v="1S"/>
    <n v="16574152"/>
    <s v="PASCUAL"/>
    <s v="LERÍA"/>
    <s v="ANA ISABEL"/>
    <s v="aipasc"/>
    <s v="aipasc@unirioja.es"/>
    <n v="1"/>
    <m/>
    <x v="1"/>
    <n v="504"/>
    <s v="PROFESOR TITULAR UNIVERSIDAD"/>
    <s v="C01"/>
    <s v="TIEMPO COMPLETO"/>
    <s v="2018-12-18 00:00:00.0"/>
    <s v="null"/>
    <s v="DF32267"/>
    <s v="TITULAR DE UNIVERSIDAD"/>
    <s v="R111"/>
    <x v="7"/>
    <n v="595"/>
    <s v="MATEMÁTICA APLICADA"/>
  </r>
  <r>
    <x v="18"/>
    <n v="16509284"/>
    <s v="ETSII"/>
    <n v="837"/>
    <s v="073G"/>
    <s v="GRUPO-A"/>
    <s v="Matemáticas II"/>
    <s v="GG"/>
    <s v="GRUPO GRANDE"/>
    <s v="073G"/>
    <s v="GRUPO GRANDE DE MATEMÁTICAS II"/>
    <s v="GRUPO-A"/>
    <s v="Grupo Grande de MATEMÁTICAS II"/>
    <s v="1S"/>
    <n v="16509284"/>
    <s v="RUBIO"/>
    <s v="CRESPO"/>
    <s v="MARÍA JESÚS"/>
    <s v="mjrubio"/>
    <s v="mjesus.rubio@unirioja.es"/>
    <n v="4"/>
    <m/>
    <x v="1"/>
    <n v="534"/>
    <s v="CONTRATADO DOCTOR -TIPO 1"/>
    <s v="C01"/>
    <s v="TIEMPO COMPLETO"/>
    <s v="2007-09-14 00:00:00.0"/>
    <s v="null"/>
    <s v="DF32282"/>
    <s v="CONTRATADO DOCTOR"/>
    <s v="R111"/>
    <x v="7"/>
    <n v="595"/>
    <s v="MATEMÁTICA APLICADA"/>
  </r>
  <r>
    <x v="18"/>
    <n v="16574152"/>
    <s v="ETSII"/>
    <n v="837"/>
    <s v="073G"/>
    <s v="GRUPO-B"/>
    <s v="Matemáticas II"/>
    <s v="GG"/>
    <s v="GRUPO GRANDE"/>
    <s v="073G"/>
    <s v="GRUPO GRANDE DE MATEMÁTICAS II"/>
    <s v="GRUPO-B"/>
    <s v="Grupo Grande de MATEMÁTICAS II"/>
    <s v="1S"/>
    <n v="16574152"/>
    <s v="PASCUAL"/>
    <s v="LERÍA"/>
    <s v="ANA ISABEL"/>
    <s v="aipasc"/>
    <s v="aipasc@unirioja.es"/>
    <n v="4"/>
    <m/>
    <x v="1"/>
    <n v="504"/>
    <s v="PROFESOR TITULAR UNIVERSIDAD"/>
    <s v="C01"/>
    <s v="TIEMPO COMPLETO"/>
    <s v="2018-12-18 00:00:00.0"/>
    <s v="null"/>
    <s v="DF32267"/>
    <s v="TITULAR DE UNIVERSIDAD"/>
    <s v="R111"/>
    <x v="7"/>
    <n v="595"/>
    <s v="MATEMÁTICA APLICADA"/>
  </r>
  <r>
    <x v="18"/>
    <n v="16509284"/>
    <s v="ETSII"/>
    <n v="837"/>
    <s v="073I"/>
    <s v="GRUPO-A1"/>
    <s v="Matemáticas II"/>
    <s v="GI"/>
    <s v="GRUPO DE INFORMÁTICA"/>
    <s v="073I"/>
    <s v="INFORMÁTICA DE MATEMÁTICAS II"/>
    <s v="GRUPO-A1"/>
    <s v="Grupo de Informática de Matemáticas II"/>
    <s v="1S"/>
    <n v="16509284"/>
    <s v="RUBIO"/>
    <s v="CRESPO"/>
    <s v="MARÍA JESÚS"/>
    <s v="mjrubio"/>
    <s v="mjesus.rubio@unirioja.es"/>
    <n v="1"/>
    <m/>
    <x v="1"/>
    <n v="534"/>
    <s v="CONTRATADO DOCTOR -TIPO 1"/>
    <s v="C01"/>
    <s v="TIEMPO COMPLETO"/>
    <s v="2007-09-14 00:00:00.0"/>
    <s v="null"/>
    <s v="DF32282"/>
    <s v="CONTRATADO DOCTOR"/>
    <s v="R111"/>
    <x v="7"/>
    <n v="595"/>
    <s v="MATEMÁTICA APLICADA"/>
  </r>
  <r>
    <x v="18"/>
    <n v="16509284"/>
    <s v="ETSII"/>
    <n v="837"/>
    <s v="073I"/>
    <s v="GRUPO-A2"/>
    <s v="Matemáticas II"/>
    <s v="GI"/>
    <s v="GRUPO DE INFORMÁTICA"/>
    <s v="073I"/>
    <s v="INFORMÁTICA DE MATEMÁTICAS II"/>
    <s v="GRUPO-A2"/>
    <s v="Grupo de Informática de Matemáticas II"/>
    <s v="1S"/>
    <n v="16509284"/>
    <s v="RUBIO"/>
    <s v="CRESPO"/>
    <s v="MARÍA JESÚS"/>
    <s v="mjrubio"/>
    <s v="mjesus.rubio@unirioja.es"/>
    <n v="1"/>
    <m/>
    <x v="1"/>
    <n v="534"/>
    <s v="CONTRATADO DOCTOR -TIPO 1"/>
    <s v="C01"/>
    <s v="TIEMPO COMPLETO"/>
    <s v="2007-09-14 00:00:00.0"/>
    <s v="null"/>
    <s v="DF32282"/>
    <s v="CONTRATADO DOCTOR"/>
    <s v="R111"/>
    <x v="7"/>
    <n v="595"/>
    <s v="MATEMÁTICA APLICADA"/>
  </r>
  <r>
    <x v="18"/>
    <n v="16509284"/>
    <s v="ETSII"/>
    <n v="837"/>
    <s v="073I"/>
    <s v="GRUPO-A3"/>
    <s v="Matemáticas II"/>
    <s v="GI"/>
    <s v="GRUPO DE INFORMÁTICA"/>
    <s v="073I"/>
    <s v="INFORMÁTICA DE MATEMÁTICAS II"/>
    <s v="GRUPO-A3"/>
    <s v="Grupo de Informática de Matemáticas II"/>
    <s v="1S"/>
    <n v="16509284"/>
    <s v="RUBIO"/>
    <s v="CRESPO"/>
    <s v="MARÍA JESÚS"/>
    <s v="mjrubio"/>
    <s v="mjesus.rubio@unirioja.es"/>
    <n v="1"/>
    <m/>
    <x v="1"/>
    <n v="534"/>
    <s v="CONTRATADO DOCTOR -TIPO 1"/>
    <s v="C01"/>
    <s v="TIEMPO COMPLETO"/>
    <s v="2007-09-14 00:00:00.0"/>
    <s v="null"/>
    <s v="DF32282"/>
    <s v="CONTRATADO DOCTOR"/>
    <s v="R111"/>
    <x v="7"/>
    <n v="595"/>
    <s v="MATEMÁTICA APLICADA"/>
  </r>
  <r>
    <x v="18"/>
    <n v="16574152"/>
    <s v="ETSII"/>
    <n v="837"/>
    <s v="073I"/>
    <s v="GRUPO-B1"/>
    <s v="Matemáticas II"/>
    <s v="GI"/>
    <s v="GRUPO DE INFORMÁTICA"/>
    <s v="073I"/>
    <s v="INFORMÁTICA DE MATEMÁTICAS II"/>
    <s v="GRUPO-B1"/>
    <s v="Grupo de Informática de Matemáticas II"/>
    <s v="1S"/>
    <n v="16574152"/>
    <s v="PASCUAL"/>
    <s v="LERÍA"/>
    <s v="ANA ISABEL"/>
    <s v="aipasc"/>
    <s v="aipasc@unirioja.es"/>
    <n v="1"/>
    <m/>
    <x v="1"/>
    <n v="504"/>
    <s v="PROFESOR TITULAR UNIVERSIDAD"/>
    <s v="C01"/>
    <s v="TIEMPO COMPLETO"/>
    <s v="2018-12-18 00:00:00.0"/>
    <s v="null"/>
    <s v="DF32267"/>
    <s v="TITULAR DE UNIVERSIDAD"/>
    <s v="R111"/>
    <x v="7"/>
    <n v="595"/>
    <s v="MATEMÁTICA APLICADA"/>
  </r>
  <r>
    <x v="18"/>
    <n v="16574152"/>
    <s v="ETSII"/>
    <n v="837"/>
    <s v="073I"/>
    <s v="GRUPO-B2"/>
    <s v="Matemáticas II"/>
    <s v="GI"/>
    <s v="GRUPO DE INFORMÁTICA"/>
    <s v="073I"/>
    <s v="INFORMÁTICA DE MATEMÁTICAS II"/>
    <s v="GRUPO-B2"/>
    <s v="Grupo de Informática de Matemáticas II"/>
    <s v="1S"/>
    <n v="16574152"/>
    <s v="PASCUAL"/>
    <s v="LERÍA"/>
    <s v="ANA ISABEL"/>
    <s v="aipasc"/>
    <s v="aipasc@unirioja.es"/>
    <n v="1"/>
    <m/>
    <x v="1"/>
    <n v="504"/>
    <s v="PROFESOR TITULAR UNIVERSIDAD"/>
    <s v="C01"/>
    <s v="TIEMPO COMPLETO"/>
    <s v="2018-12-18 00:00:00.0"/>
    <s v="null"/>
    <s v="DF32267"/>
    <s v="TITULAR DE UNIVERSIDAD"/>
    <s v="R111"/>
    <x v="7"/>
    <n v="595"/>
    <s v="MATEMÁTICA APLICADA"/>
  </r>
  <r>
    <x v="18"/>
    <n v="16509284"/>
    <s v="ETSII"/>
    <n v="837"/>
    <s v="073R"/>
    <s v="GRUPO-A1"/>
    <s v="Matemáticas II"/>
    <s v="GR"/>
    <s v="GRUPO REDUCIDO"/>
    <s v="073R"/>
    <s v="GRUPO REDUCIDO DE MATEMÁTICAS II"/>
    <s v="GRUPO-A1"/>
    <s v="Grupo Reducido de Matemáticas II"/>
    <s v="1S"/>
    <n v="16509284"/>
    <s v="RUBIO"/>
    <s v="CRESPO"/>
    <s v="MARÍA JESÚS"/>
    <s v="mjrubio"/>
    <s v="mjesus.rubio@unirioja.es"/>
    <n v="1"/>
    <m/>
    <x v="1"/>
    <n v="534"/>
    <s v="CONTRATADO DOCTOR -TIPO 1"/>
    <s v="C01"/>
    <s v="TIEMPO COMPLETO"/>
    <s v="2007-09-14 00:00:00.0"/>
    <s v="null"/>
    <s v="DF32282"/>
    <s v="CONTRATADO DOCTOR"/>
    <s v="R111"/>
    <x v="7"/>
    <n v="595"/>
    <s v="MATEMÁTICA APLICADA"/>
  </r>
  <r>
    <x v="18"/>
    <n v="16509284"/>
    <s v="ETSII"/>
    <n v="837"/>
    <s v="073R"/>
    <s v="GRUPO-A2"/>
    <s v="Matemáticas II"/>
    <s v="GR"/>
    <s v="GRUPO REDUCIDO"/>
    <s v="073R"/>
    <s v="GRUPO REDUCIDO DE MATEMÁTICAS II"/>
    <s v="GRUPO-A2"/>
    <s v="Grupo Reducido de Matemáticas II"/>
    <s v="1S"/>
    <n v="16509284"/>
    <s v="RUBIO"/>
    <s v="CRESPO"/>
    <s v="MARÍA JESÚS"/>
    <s v="mjrubio"/>
    <s v="mjesus.rubio@unirioja.es"/>
    <n v="1"/>
    <m/>
    <x v="1"/>
    <n v="534"/>
    <s v="CONTRATADO DOCTOR -TIPO 1"/>
    <s v="C01"/>
    <s v="TIEMPO COMPLETO"/>
    <s v="2007-09-14 00:00:00.0"/>
    <s v="null"/>
    <s v="DF32282"/>
    <s v="CONTRATADO DOCTOR"/>
    <s v="R111"/>
    <x v="7"/>
    <n v="595"/>
    <s v="MATEMÁTICA APLICADA"/>
  </r>
  <r>
    <x v="18"/>
    <n v="16509284"/>
    <s v="ETSII"/>
    <n v="837"/>
    <s v="073R"/>
    <s v="GRUPO-A3"/>
    <s v="Matemáticas II"/>
    <s v="GR"/>
    <s v="GRUPO REDUCIDO"/>
    <s v="073R"/>
    <s v="GRUPO REDUCIDO DE MATEMÁTICAS II"/>
    <s v="GRUPO-A3"/>
    <s v="Grupo Reducido de Matemáticas II"/>
    <s v="1S"/>
    <n v="16509284"/>
    <s v="RUBIO"/>
    <s v="CRESPO"/>
    <s v="MARÍA JESÚS"/>
    <s v="mjrubio"/>
    <s v="mjesus.rubio@unirioja.es"/>
    <n v="1"/>
    <m/>
    <x v="1"/>
    <n v="534"/>
    <s v="CONTRATADO DOCTOR -TIPO 1"/>
    <s v="C01"/>
    <s v="TIEMPO COMPLETO"/>
    <s v="2007-09-14 00:00:00.0"/>
    <s v="null"/>
    <s v="DF32282"/>
    <s v="CONTRATADO DOCTOR"/>
    <s v="R111"/>
    <x v="7"/>
    <n v="595"/>
    <s v="MATEMÁTICA APLICADA"/>
  </r>
  <r>
    <x v="18"/>
    <n v="16574152"/>
    <s v="ETSII"/>
    <n v="837"/>
    <s v="073R"/>
    <s v="GRUPO-B1"/>
    <s v="Matemáticas II"/>
    <s v="GR"/>
    <s v="GRUPO REDUCIDO"/>
    <s v="073R"/>
    <s v="GRUPO REDUCIDO DE MATEMÁTICAS II"/>
    <s v="GRUPO-B1"/>
    <s v="Grupo Reducido de Matemáticas II"/>
    <s v="1S"/>
    <n v="16574152"/>
    <s v="PASCUAL"/>
    <s v="LERÍA"/>
    <s v="ANA ISABEL"/>
    <s v="aipasc"/>
    <s v="aipasc@unirioja.es"/>
    <n v="1"/>
    <m/>
    <x v="1"/>
    <n v="504"/>
    <s v="PROFESOR TITULAR UNIVERSIDAD"/>
    <s v="C01"/>
    <s v="TIEMPO COMPLETO"/>
    <s v="2018-12-18 00:00:00.0"/>
    <s v="null"/>
    <s v="DF32267"/>
    <s v="TITULAR DE UNIVERSIDAD"/>
    <s v="R111"/>
    <x v="7"/>
    <n v="595"/>
    <s v="MATEMÁTICA APLICADA"/>
  </r>
  <r>
    <x v="18"/>
    <n v="16574152"/>
    <s v="ETSII"/>
    <n v="837"/>
    <s v="073R"/>
    <s v="GRUPO-B2"/>
    <s v="Matemáticas II"/>
    <s v="GR"/>
    <s v="GRUPO REDUCIDO"/>
    <s v="073R"/>
    <s v="GRUPO REDUCIDO DE MATEMÁTICAS II"/>
    <s v="GRUPO-B2"/>
    <s v="Grupo Reducido de Matemáticas II"/>
    <s v="1S"/>
    <n v="16574152"/>
    <s v="PASCUAL"/>
    <s v="LERÍA"/>
    <s v="ANA ISABEL"/>
    <s v="aipasc"/>
    <s v="aipasc@unirioja.es"/>
    <n v="1"/>
    <m/>
    <x v="1"/>
    <n v="504"/>
    <s v="PROFESOR TITULAR UNIVERSIDAD"/>
    <s v="C01"/>
    <s v="TIEMPO COMPLETO"/>
    <s v="2018-12-18 00:00:00.0"/>
    <s v="null"/>
    <s v="DF32267"/>
    <s v="TITULAR DE UNIVERSIDAD"/>
    <s v="R111"/>
    <x v="7"/>
    <n v="595"/>
    <s v="MATEMÁTICA APLICADA"/>
  </r>
  <r>
    <x v="16"/>
    <n v="16553823"/>
    <s v="ETSII"/>
    <n v="838"/>
    <s v="074G"/>
    <s v="GRUPO-A"/>
    <s v="Química"/>
    <s v="GG"/>
    <s v="GRUPO GRANDE"/>
    <s v="074G"/>
    <s v="GRUPO GRANDE DE QUÍMICA"/>
    <s v="GRUPO-A"/>
    <s v="Grupo Grande de QUÍMICA"/>
    <s v="1S"/>
    <n v="16553823"/>
    <s v="OLMOS"/>
    <s v="PÉREZ"/>
    <s v="MARÍA ELENA"/>
    <s v="m-olmos"/>
    <s v="m-elena.olmos@unirioja.es"/>
    <n v="4"/>
    <n v="4"/>
    <x v="0"/>
    <n v="500"/>
    <s v="CATEDRATICO DE UNIVERSIDAD"/>
    <s v="01R"/>
    <s v="TIEMPO COMPLETO REDUCIDO"/>
    <s v="2018-12-18 00:00:00.0"/>
    <s v="null"/>
    <s v="DF100382"/>
    <s v="CATEDRÁTICO DE UNIVERSIDAD"/>
    <s v="R112"/>
    <x v="8"/>
    <n v="760"/>
    <s v="QUÍMICA INORGÁNICA"/>
  </r>
  <r>
    <x v="16"/>
    <n v="33425090"/>
    <s v="ETSII"/>
    <n v="838"/>
    <s v="074G"/>
    <s v="GRUPO-B"/>
    <s v="Química"/>
    <s v="GG"/>
    <s v="GRUPO GRANDE"/>
    <s v="074G"/>
    <s v="GRUPO GRANDE DE QUÍMICA"/>
    <s v="GRUPO-B"/>
    <s v="Grupo Grande de QUÍMICA"/>
    <s v="1S"/>
    <n v="33425090"/>
    <s v="MONGE"/>
    <s v="OROZ"/>
    <s v="MIGUEL"/>
    <s v="mimonge"/>
    <s v="miguel.monge@unirioja.es"/>
    <n v="4"/>
    <n v="4"/>
    <x v="0"/>
    <n v="504"/>
    <s v="PROFESOR TITULAR UNIVERSIDAD"/>
    <s v="01R"/>
    <s v="TIEMPO COMPLETO REDUCIDO"/>
    <s v="2017-09-15 00:00:00.0"/>
    <s v="null"/>
    <s v="DF100215"/>
    <s v="TITULAR DE UNIVERSIDAD"/>
    <s v="R112"/>
    <x v="8"/>
    <n v="760"/>
    <s v="QUÍMICA INORGÁNICA"/>
  </r>
  <r>
    <x v="16"/>
    <n v="13092044"/>
    <s v="ETSII"/>
    <n v="838"/>
    <s v="074L"/>
    <s v="GRUPO-A1"/>
    <s v="Química"/>
    <s v="GL"/>
    <s v="GRUPO DE LABORATORIO"/>
    <s v="074L"/>
    <s v="LABORATORIO DE QUÍMICA"/>
    <s v="GRUPO-A1"/>
    <s v="Grupo de Laboratorio de Química"/>
    <s v="1S"/>
    <n v="13092044"/>
    <s v="GONZÁLEZ"/>
    <s v="SÁIZ"/>
    <s v="JOSÉ MARÍA"/>
    <s v="jmgonza"/>
    <s v="josemaria.gonzalez@unirioja.es"/>
    <n v="1"/>
    <n v="1"/>
    <x v="1"/>
    <s v="A-0500"/>
    <s v="CATEDRATICO DE UNIVERSIDAD"/>
    <s v="01R"/>
    <s v="TIEMPO COMPLETO REDUCIDO"/>
    <s v="2014-09-15 00:00:00.0"/>
    <s v="null"/>
    <s v="DF100279"/>
    <s v="CATEDRÁTICO DE UNIVERSIDAD"/>
    <s v="R112"/>
    <x v="8"/>
    <n v="555"/>
    <s v="INGENIERÍA QUÍMICA"/>
  </r>
  <r>
    <x v="16"/>
    <n v="16570824"/>
    <s v="ETSII"/>
    <n v="838"/>
    <s v="074L"/>
    <s v="GRUPO-A2"/>
    <s v="Química"/>
    <s v="GL"/>
    <s v="GRUPO DE LABORATORIO"/>
    <s v="074L"/>
    <s v="LABORATORIO DE QUÍMICA"/>
    <s v="GRUPO-A2"/>
    <s v="Grupo de Laboratorio de Química"/>
    <s v="1S"/>
    <n v="16570824"/>
    <s v="ESTEBAN"/>
    <s v="DÍEZ"/>
    <s v="ISABEL"/>
    <s v="iesteban"/>
    <s v="isabel.esteban@unirioja.es"/>
    <n v="1"/>
    <n v="1"/>
    <x v="0"/>
    <n v="504"/>
    <s v="PROFESOR TITULAR UNIVERSIDAD"/>
    <s v="C01"/>
    <s v="TIEMPO COMPLETO"/>
    <s v="2018-12-21 00:00:00.0"/>
    <s v="null"/>
    <s v="DF100368"/>
    <s v="PROFESOR TITULAR DE UNIVERSIDAD"/>
    <s v="R112"/>
    <x v="8"/>
    <n v="555"/>
    <s v="INGENIERÍA QUÍMICA"/>
  </r>
  <r>
    <x v="16"/>
    <n v="16570824"/>
    <s v="ETSII"/>
    <n v="838"/>
    <s v="074L"/>
    <s v="GRUPO-A3"/>
    <s v="Química"/>
    <s v="GL"/>
    <s v="GRUPO DE LABORATORIO"/>
    <s v="074L"/>
    <s v="LABORATORIO DE QUÍMICA"/>
    <s v="GRUPO-A3"/>
    <s v="Grupo de Laboratorio de Química"/>
    <s v="1S"/>
    <n v="16570824"/>
    <s v="ESTEBAN"/>
    <s v="DÍEZ"/>
    <s v="ISABEL"/>
    <s v="iesteban"/>
    <s v="isabel.esteban@unirioja.es"/>
    <n v="1"/>
    <n v="1"/>
    <x v="0"/>
    <n v="504"/>
    <s v="PROFESOR TITULAR UNIVERSIDAD"/>
    <s v="C01"/>
    <s v="TIEMPO COMPLETO"/>
    <s v="2018-12-21 00:00:00.0"/>
    <s v="null"/>
    <s v="DF100368"/>
    <s v="PROFESOR TITULAR DE UNIVERSIDAD"/>
    <s v="R112"/>
    <x v="8"/>
    <n v="555"/>
    <s v="INGENIERÍA QUÍMICA"/>
  </r>
  <r>
    <x v="16"/>
    <n v="16570824"/>
    <s v="ETSII"/>
    <n v="838"/>
    <s v="074L"/>
    <s v="GRUPO-A4"/>
    <s v="Química"/>
    <s v="GL"/>
    <s v="GRUPO DE LABORATORIO"/>
    <s v="074L"/>
    <s v="LABORATORIO DE QUÍMICA"/>
    <s v="GRUPO-A4"/>
    <s v="Grupo de Laboratorio de Química"/>
    <s v="1S"/>
    <n v="16570824"/>
    <s v="ESTEBAN"/>
    <s v="DÍEZ"/>
    <s v="ISABEL"/>
    <s v="iesteban"/>
    <s v="isabel.esteban@unirioja.es"/>
    <n v="1"/>
    <n v="1"/>
    <x v="0"/>
    <n v="504"/>
    <s v="PROFESOR TITULAR UNIVERSIDAD"/>
    <s v="C01"/>
    <s v="TIEMPO COMPLETO"/>
    <s v="2018-12-21 00:00:00.0"/>
    <s v="null"/>
    <s v="DF100368"/>
    <s v="PROFESOR TITULAR DE UNIVERSIDAD"/>
    <s v="R112"/>
    <x v="8"/>
    <n v="555"/>
    <s v="INGENIERÍA QUÍMICA"/>
  </r>
  <r>
    <x v="16"/>
    <n v="14587726"/>
    <s v="ETSII"/>
    <n v="838"/>
    <s v="074L"/>
    <s v="GRUPO-B1"/>
    <s v="Química"/>
    <s v="GL"/>
    <s v="GRUPO DE LABORATORIO"/>
    <s v="074L"/>
    <s v="LABORATORIO DE QUÍMICA"/>
    <s v="GRUPO-B1"/>
    <s v="Grupo de Laboratorio de Química"/>
    <s v="1S"/>
    <n v="14587726"/>
    <s v="PUYUELO"/>
    <s v="GARCÍA"/>
    <s v="MARÍA PILAR"/>
    <s v="mpuyuelo"/>
    <s v="pilar.puyuelo@unirioja.es"/>
    <n v="1"/>
    <n v="1"/>
    <x v="0"/>
    <n v="504"/>
    <s v="PROFESOR TITULAR UNIVERSIDAD"/>
    <s v="C01"/>
    <s v="TIEMPO COMPLETO"/>
    <s v="2014-09-15 00:00:00.0"/>
    <s v="null"/>
    <s v="DF100037"/>
    <s v="PROFESOR TITULAR DE UNIVERSIDAD"/>
    <s v="R112"/>
    <x v="8"/>
    <n v="755"/>
    <s v="QUÍMICA FÍSICA"/>
  </r>
  <r>
    <x v="16"/>
    <n v="14587726"/>
    <s v="ETSII"/>
    <n v="838"/>
    <s v="074L"/>
    <s v="GRUPO-B2"/>
    <s v="Química"/>
    <s v="GL"/>
    <s v="GRUPO DE LABORATORIO"/>
    <s v="074L"/>
    <s v="LABORATORIO DE QUÍMICA"/>
    <s v="GRUPO-B2"/>
    <s v="Grupo de Laboratorio de Química"/>
    <s v="1S"/>
    <n v="14587726"/>
    <s v="PUYUELO"/>
    <s v="GARCÍA"/>
    <s v="MARÍA PILAR"/>
    <s v="mpuyuelo"/>
    <s v="pilar.puyuelo@unirioja.es"/>
    <n v="1"/>
    <n v="1"/>
    <x v="0"/>
    <n v="504"/>
    <s v="PROFESOR TITULAR UNIVERSIDAD"/>
    <s v="C01"/>
    <s v="TIEMPO COMPLETO"/>
    <s v="2014-09-15 00:00:00.0"/>
    <s v="null"/>
    <s v="DF100037"/>
    <s v="PROFESOR TITULAR DE UNIVERSIDAD"/>
    <s v="R112"/>
    <x v="8"/>
    <n v="755"/>
    <s v="QUÍMICA FÍSICA"/>
  </r>
  <r>
    <x v="16"/>
    <n v="14587726"/>
    <s v="ETSII"/>
    <n v="838"/>
    <s v="074L"/>
    <s v="GRUPO-B3"/>
    <s v="Química"/>
    <s v="GL"/>
    <s v="GRUPO DE LABORATORIO"/>
    <s v="074L"/>
    <s v="LABORATORIO DE QUÍMICA"/>
    <s v="GRUPO-B3"/>
    <s v="Grupo de Laboratorio de Química"/>
    <s v="1S"/>
    <n v="14587726"/>
    <s v="PUYUELO"/>
    <s v="GARCÍA"/>
    <s v="MARÍA PILAR"/>
    <s v="mpuyuelo"/>
    <s v="pilar.puyuelo@unirioja.es"/>
    <n v="1"/>
    <n v="1"/>
    <x v="0"/>
    <n v="504"/>
    <s v="PROFESOR TITULAR UNIVERSIDAD"/>
    <s v="C01"/>
    <s v="TIEMPO COMPLETO"/>
    <s v="2014-09-15 00:00:00.0"/>
    <s v="null"/>
    <s v="DF100037"/>
    <s v="PROFESOR TITULAR DE UNIVERSIDAD"/>
    <s v="R112"/>
    <x v="8"/>
    <n v="755"/>
    <s v="QUÍMICA FÍSICA"/>
  </r>
  <r>
    <x v="16"/>
    <n v="16570824"/>
    <s v="ETSII"/>
    <n v="838"/>
    <s v="074L"/>
    <s v="GRUPO-B4"/>
    <s v="Química"/>
    <s v="GL"/>
    <s v="GRUPO DE LABORATORIO"/>
    <s v="074L"/>
    <s v="LABORATORIO DE QUÍMICA"/>
    <s v="GRUPO-B4"/>
    <s v="Grupo de Laboratorio de Química"/>
    <s v="1S"/>
    <n v="16570824"/>
    <s v="ESTEBAN"/>
    <s v="DÍEZ"/>
    <s v="ISABEL"/>
    <s v="iesteban"/>
    <s v="isabel.esteban@unirioja.es"/>
    <n v="1"/>
    <n v="1"/>
    <x v="0"/>
    <n v="504"/>
    <s v="PROFESOR TITULAR UNIVERSIDAD"/>
    <s v="C01"/>
    <s v="TIEMPO COMPLETO"/>
    <s v="2018-12-21 00:00:00.0"/>
    <s v="null"/>
    <s v="DF100368"/>
    <s v="PROFESOR TITULAR DE UNIVERSIDAD"/>
    <s v="R112"/>
    <x v="8"/>
    <n v="555"/>
    <s v="INGENIERÍA QUÍMICA"/>
  </r>
  <r>
    <x v="16"/>
    <n v="16580433"/>
    <s v="ETSII"/>
    <n v="838"/>
    <s v="074R"/>
    <s v="GRUPO-A1"/>
    <s v="Química"/>
    <s v="GR"/>
    <s v="GRUPO REDUCIDO"/>
    <s v="074R"/>
    <s v="GRUPO REDUCIDO DE QUÍMICA"/>
    <s v="GRUPO-A1"/>
    <s v="Grupo Reducido de Química"/>
    <s v="1S"/>
    <n v="16580433"/>
    <s v="MARTÍNEZ"/>
    <s v="RUIZ"/>
    <s v="RODRIGO"/>
    <s v="romarine"/>
    <s v="rodrigo.martinez@unirioja.es"/>
    <n v="1"/>
    <n v="1"/>
    <x v="0"/>
    <n v="504"/>
    <s v="PROFESOR TITULAR UNIVERSIDAD"/>
    <s v="C01"/>
    <s v="TIEMPO COMPLETO"/>
    <s v="2018-12-18 00:00:00.0"/>
    <s v="null"/>
    <s v="DF100369"/>
    <s v="PROFESOR TITULAR DE UNIVERSIDAD"/>
    <s v="R112"/>
    <x v="8"/>
    <n v="755"/>
    <s v="QUÍMICA FÍSICA"/>
  </r>
  <r>
    <x v="16"/>
    <n v="50822746"/>
    <s v="ETSII"/>
    <n v="838"/>
    <s v="074R"/>
    <s v="GRUPO-A2"/>
    <s v="Química"/>
    <s v="GR"/>
    <s v="GRUPO REDUCIDO"/>
    <s v="074R"/>
    <s v="GRUPO REDUCIDO DE QUÍMICA"/>
    <s v="GRUPO-A2"/>
    <s v="Grupo Reducido de Química"/>
    <s v="1S"/>
    <n v="50822746"/>
    <s v="ENRIQUEZ"/>
    <s v="PALMA"/>
    <s v="PEDRO ALBERTO"/>
    <s v="enriquez"/>
    <s v="pedro.enriquez@unirioja.es"/>
    <n v="1"/>
    <n v="1"/>
    <x v="1"/>
    <n v="504"/>
    <s v="PROFESOR TITULAR UNIVERSIDAD"/>
    <s v="01A"/>
    <s v="TIEMPO COMPLETO AMPLIADO"/>
    <s v="2012-09-01 00:00:00.0"/>
    <s v="null"/>
    <s v="DF100147"/>
    <s v="PROFESOR TITULAR DE UNIVERSIDAD"/>
    <s v="R112"/>
    <x v="8"/>
    <n v="755"/>
    <s v="QUÍMICA FÍSICA"/>
  </r>
  <r>
    <x v="16"/>
    <n v="16580433"/>
    <s v="ETSII"/>
    <n v="838"/>
    <s v="074R"/>
    <s v="GRUPO-A3"/>
    <s v="Química"/>
    <s v="GR"/>
    <s v="GRUPO REDUCIDO"/>
    <s v="074R"/>
    <s v="GRUPO REDUCIDO DE QUÍMICA"/>
    <s v="GRUPO-A3"/>
    <s v="Grupo Reducido de Química"/>
    <s v="1S"/>
    <n v="16580433"/>
    <s v="MARTÍNEZ"/>
    <s v="RUIZ"/>
    <s v="RODRIGO"/>
    <s v="romarine"/>
    <s v="rodrigo.martinez@unirioja.es"/>
    <n v="1"/>
    <n v="1"/>
    <x v="0"/>
    <n v="504"/>
    <s v="PROFESOR TITULAR UNIVERSIDAD"/>
    <s v="C01"/>
    <s v="TIEMPO COMPLETO"/>
    <s v="2018-12-18 00:00:00.0"/>
    <s v="null"/>
    <s v="DF100369"/>
    <s v="PROFESOR TITULAR DE UNIVERSIDAD"/>
    <s v="R112"/>
    <x v="8"/>
    <n v="755"/>
    <s v="QUÍMICA FÍSICA"/>
  </r>
  <r>
    <x v="16"/>
    <n v="14587726"/>
    <s v="ETSII"/>
    <n v="838"/>
    <s v="074R"/>
    <s v="GRUPO-B1"/>
    <s v="Química"/>
    <s v="GR"/>
    <s v="GRUPO REDUCIDO"/>
    <s v="074R"/>
    <s v="GRUPO REDUCIDO DE QUÍMICA"/>
    <s v="GRUPO-B1"/>
    <s v="Grupo Reducido de Química"/>
    <s v="1S"/>
    <n v="14587726"/>
    <s v="PUYUELO"/>
    <s v="GARCÍA"/>
    <s v="MARÍA PILAR"/>
    <s v="mpuyuelo"/>
    <s v="pilar.puyuelo@unirioja.es"/>
    <n v="1"/>
    <n v="1"/>
    <x v="0"/>
    <n v="504"/>
    <s v="PROFESOR TITULAR UNIVERSIDAD"/>
    <s v="C01"/>
    <s v="TIEMPO COMPLETO"/>
    <s v="2014-09-15 00:00:00.0"/>
    <s v="null"/>
    <s v="DF100037"/>
    <s v="PROFESOR TITULAR DE UNIVERSIDAD"/>
    <s v="R112"/>
    <x v="8"/>
    <n v="755"/>
    <s v="QUÍMICA FÍSICA"/>
  </r>
  <r>
    <x v="16"/>
    <n v="14587726"/>
    <s v="ETSII"/>
    <n v="838"/>
    <s v="074R"/>
    <s v="GRUPO-B2"/>
    <s v="Química"/>
    <s v="GR"/>
    <s v="GRUPO REDUCIDO"/>
    <s v="074R"/>
    <s v="GRUPO REDUCIDO DE QUÍMICA"/>
    <s v="GRUPO-B2"/>
    <s v="Grupo Reducido de Química"/>
    <s v="1S"/>
    <n v="14587726"/>
    <s v="PUYUELO"/>
    <s v="GARCÍA"/>
    <s v="MARÍA PILAR"/>
    <s v="mpuyuelo"/>
    <s v="pilar.puyuelo@unirioja.es"/>
    <n v="1"/>
    <n v="1"/>
    <x v="0"/>
    <n v="504"/>
    <s v="PROFESOR TITULAR UNIVERSIDAD"/>
    <s v="C01"/>
    <s v="TIEMPO COMPLETO"/>
    <s v="2014-09-15 00:00:00.0"/>
    <s v="null"/>
    <s v="DF100037"/>
    <s v="PROFESOR TITULAR DE UNIVERSIDAD"/>
    <s v="R112"/>
    <x v="8"/>
    <n v="755"/>
    <s v="QUÍMICA FÍSICA"/>
  </r>
  <r>
    <x v="17"/>
    <n v="16553823"/>
    <s v="ETSII"/>
    <n v="838"/>
    <s v="074G"/>
    <s v="GRUPO-A"/>
    <s v="Química"/>
    <s v="GG"/>
    <s v="GRUPO GRANDE"/>
    <s v="074G"/>
    <s v="GRUPO GRANDE DE QUÍMICA"/>
    <s v="GRUPO-A"/>
    <s v="Grupo Grande de QUÍMICA"/>
    <s v="1S"/>
    <n v="16553823"/>
    <s v="OLMOS"/>
    <s v="PÉREZ"/>
    <s v="MARÍA ELENA"/>
    <s v="m-olmos"/>
    <s v="m-elena.olmos@unirioja.es"/>
    <n v="4"/>
    <m/>
    <x v="0"/>
    <n v="500"/>
    <s v="CATEDRATICO DE UNIVERSIDAD"/>
    <s v="01R"/>
    <s v="TIEMPO COMPLETO REDUCIDO"/>
    <s v="2018-12-18 00:00:00.0"/>
    <s v="null"/>
    <s v="DF100382"/>
    <s v="CATEDRÁTICO DE UNIVERSIDAD"/>
    <s v="R112"/>
    <x v="8"/>
    <n v="760"/>
    <s v="QUÍMICA INORGÁNICA"/>
  </r>
  <r>
    <x v="17"/>
    <n v="33425090"/>
    <s v="ETSII"/>
    <n v="838"/>
    <s v="074G"/>
    <s v="GRUPO-B"/>
    <s v="Química"/>
    <s v="GG"/>
    <s v="GRUPO GRANDE"/>
    <s v="074G"/>
    <s v="GRUPO GRANDE DE QUÍMICA"/>
    <s v="GRUPO-B"/>
    <s v="Grupo Grande de QUÍMICA"/>
    <s v="1S"/>
    <n v="33425090"/>
    <s v="MONGE"/>
    <s v="OROZ"/>
    <s v="MIGUEL"/>
    <s v="mimonge"/>
    <s v="miguel.monge@unirioja.es"/>
    <n v="4"/>
    <m/>
    <x v="0"/>
    <n v="504"/>
    <s v="PROFESOR TITULAR UNIVERSIDAD"/>
    <s v="01R"/>
    <s v="TIEMPO COMPLETO REDUCIDO"/>
    <s v="2017-09-15 00:00:00.0"/>
    <s v="null"/>
    <s v="DF100215"/>
    <s v="TITULAR DE UNIVERSIDAD"/>
    <s v="R112"/>
    <x v="8"/>
    <n v="760"/>
    <s v="QUÍMICA INORGÁNICA"/>
  </r>
  <r>
    <x v="17"/>
    <n v="13092044"/>
    <s v="ETSII"/>
    <n v="838"/>
    <s v="074L"/>
    <s v="GRUPO-A1"/>
    <s v="Química"/>
    <s v="GL"/>
    <s v="GRUPO DE LABORATORIO"/>
    <s v="074L"/>
    <s v="LABORATORIO DE QUÍMICA"/>
    <s v="GRUPO-A1"/>
    <s v="Grupo de Laboratorio de Química"/>
    <s v="1S"/>
    <n v="13092044"/>
    <s v="GONZÁLEZ"/>
    <s v="SÁIZ"/>
    <s v="JOSÉ MARÍA"/>
    <s v="jmgonza"/>
    <s v="josemaria.gonzalez@unirioja.es"/>
    <n v="1"/>
    <m/>
    <x v="1"/>
    <s v="A-0500"/>
    <s v="CATEDRATICO DE UNIVERSIDAD"/>
    <s v="01R"/>
    <s v="TIEMPO COMPLETO REDUCIDO"/>
    <s v="2014-09-15 00:00:00.0"/>
    <s v="null"/>
    <s v="DF100279"/>
    <s v="CATEDRÁTICO DE UNIVERSIDAD"/>
    <s v="R112"/>
    <x v="8"/>
    <n v="555"/>
    <s v="INGENIERÍA QUÍMICA"/>
  </r>
  <r>
    <x v="17"/>
    <n v="16570824"/>
    <s v="ETSII"/>
    <n v="838"/>
    <s v="074L"/>
    <s v="GRUPO-A2"/>
    <s v="Química"/>
    <s v="GL"/>
    <s v="GRUPO DE LABORATORIO"/>
    <s v="074L"/>
    <s v="LABORATORIO DE QUÍMICA"/>
    <s v="GRUPO-A2"/>
    <s v="Grupo de Laboratorio de Química"/>
    <s v="1S"/>
    <n v="16570824"/>
    <s v="ESTEBAN"/>
    <s v="DÍEZ"/>
    <s v="ISABEL"/>
    <s v="iesteban"/>
    <s v="isabel.esteban@unirioja.es"/>
    <n v="1"/>
    <m/>
    <x v="0"/>
    <n v="504"/>
    <s v="PROFESOR TITULAR UNIVERSIDAD"/>
    <s v="C01"/>
    <s v="TIEMPO COMPLETO"/>
    <s v="2018-12-21 00:00:00.0"/>
    <s v="null"/>
    <s v="DF100368"/>
    <s v="PROFESOR TITULAR DE UNIVERSIDAD"/>
    <s v="R112"/>
    <x v="8"/>
    <n v="555"/>
    <s v="INGENIERÍA QUÍMICA"/>
  </r>
  <r>
    <x v="17"/>
    <n v="16570824"/>
    <s v="ETSII"/>
    <n v="838"/>
    <s v="074L"/>
    <s v="GRUPO-A3"/>
    <s v="Química"/>
    <s v="GL"/>
    <s v="GRUPO DE LABORATORIO"/>
    <s v="074L"/>
    <s v="LABORATORIO DE QUÍMICA"/>
    <s v="GRUPO-A3"/>
    <s v="Grupo de Laboratorio de Química"/>
    <s v="1S"/>
    <n v="16570824"/>
    <s v="ESTEBAN"/>
    <s v="DÍEZ"/>
    <s v="ISABEL"/>
    <s v="iesteban"/>
    <s v="isabel.esteban@unirioja.es"/>
    <n v="1"/>
    <m/>
    <x v="0"/>
    <n v="504"/>
    <s v="PROFESOR TITULAR UNIVERSIDAD"/>
    <s v="C01"/>
    <s v="TIEMPO COMPLETO"/>
    <s v="2018-12-21 00:00:00.0"/>
    <s v="null"/>
    <s v="DF100368"/>
    <s v="PROFESOR TITULAR DE UNIVERSIDAD"/>
    <s v="R112"/>
    <x v="8"/>
    <n v="555"/>
    <s v="INGENIERÍA QUÍMICA"/>
  </r>
  <r>
    <x v="17"/>
    <n v="16570824"/>
    <s v="ETSII"/>
    <n v="838"/>
    <s v="074L"/>
    <s v="GRUPO-A4"/>
    <s v="Química"/>
    <s v="GL"/>
    <s v="GRUPO DE LABORATORIO"/>
    <s v="074L"/>
    <s v="LABORATORIO DE QUÍMICA"/>
    <s v="GRUPO-A4"/>
    <s v="Grupo de Laboratorio de Química"/>
    <s v="1S"/>
    <n v="16570824"/>
    <s v="ESTEBAN"/>
    <s v="DÍEZ"/>
    <s v="ISABEL"/>
    <s v="iesteban"/>
    <s v="isabel.esteban@unirioja.es"/>
    <n v="1"/>
    <m/>
    <x v="0"/>
    <n v="504"/>
    <s v="PROFESOR TITULAR UNIVERSIDAD"/>
    <s v="C01"/>
    <s v="TIEMPO COMPLETO"/>
    <s v="2018-12-21 00:00:00.0"/>
    <s v="null"/>
    <s v="DF100368"/>
    <s v="PROFESOR TITULAR DE UNIVERSIDAD"/>
    <s v="R112"/>
    <x v="8"/>
    <n v="555"/>
    <s v="INGENIERÍA QUÍMICA"/>
  </r>
  <r>
    <x v="17"/>
    <n v="14587726"/>
    <s v="ETSII"/>
    <n v="838"/>
    <s v="074L"/>
    <s v="GRUPO-B1"/>
    <s v="Química"/>
    <s v="GL"/>
    <s v="GRUPO DE LABORATORIO"/>
    <s v="074L"/>
    <s v="LABORATORIO DE QUÍMICA"/>
    <s v="GRUPO-B1"/>
    <s v="Grupo de Laboratorio de Química"/>
    <s v="1S"/>
    <n v="14587726"/>
    <s v="PUYUELO"/>
    <s v="GARCÍA"/>
    <s v="MARÍA PILAR"/>
    <s v="mpuyuelo"/>
    <s v="pilar.puyuelo@unirioja.es"/>
    <n v="1"/>
    <m/>
    <x v="0"/>
    <n v="504"/>
    <s v="PROFESOR TITULAR UNIVERSIDAD"/>
    <s v="C01"/>
    <s v="TIEMPO COMPLETO"/>
    <s v="2014-09-15 00:00:00.0"/>
    <s v="null"/>
    <s v="DF100037"/>
    <s v="PROFESOR TITULAR DE UNIVERSIDAD"/>
    <s v="R112"/>
    <x v="8"/>
    <n v="755"/>
    <s v="QUÍMICA FÍSICA"/>
  </r>
  <r>
    <x v="17"/>
    <n v="14587726"/>
    <s v="ETSII"/>
    <n v="838"/>
    <s v="074L"/>
    <s v="GRUPO-B2"/>
    <s v="Química"/>
    <s v="GL"/>
    <s v="GRUPO DE LABORATORIO"/>
    <s v="074L"/>
    <s v="LABORATORIO DE QUÍMICA"/>
    <s v="GRUPO-B2"/>
    <s v="Grupo de Laboratorio de Química"/>
    <s v="1S"/>
    <n v="14587726"/>
    <s v="PUYUELO"/>
    <s v="GARCÍA"/>
    <s v="MARÍA PILAR"/>
    <s v="mpuyuelo"/>
    <s v="pilar.puyuelo@unirioja.es"/>
    <n v="1"/>
    <m/>
    <x v="0"/>
    <n v="504"/>
    <s v="PROFESOR TITULAR UNIVERSIDAD"/>
    <s v="C01"/>
    <s v="TIEMPO COMPLETO"/>
    <s v="2014-09-15 00:00:00.0"/>
    <s v="null"/>
    <s v="DF100037"/>
    <s v="PROFESOR TITULAR DE UNIVERSIDAD"/>
    <s v="R112"/>
    <x v="8"/>
    <n v="755"/>
    <s v="QUÍMICA FÍSICA"/>
  </r>
  <r>
    <x v="17"/>
    <n v="14587726"/>
    <s v="ETSII"/>
    <n v="838"/>
    <s v="074L"/>
    <s v="GRUPO-B3"/>
    <s v="Química"/>
    <s v="GL"/>
    <s v="GRUPO DE LABORATORIO"/>
    <s v="074L"/>
    <s v="LABORATORIO DE QUÍMICA"/>
    <s v="GRUPO-B3"/>
    <s v="Grupo de Laboratorio de Química"/>
    <s v="1S"/>
    <n v="14587726"/>
    <s v="PUYUELO"/>
    <s v="GARCÍA"/>
    <s v="MARÍA PILAR"/>
    <s v="mpuyuelo"/>
    <s v="pilar.puyuelo@unirioja.es"/>
    <n v="1"/>
    <m/>
    <x v="0"/>
    <n v="504"/>
    <s v="PROFESOR TITULAR UNIVERSIDAD"/>
    <s v="C01"/>
    <s v="TIEMPO COMPLETO"/>
    <s v="2014-09-15 00:00:00.0"/>
    <s v="null"/>
    <s v="DF100037"/>
    <s v="PROFESOR TITULAR DE UNIVERSIDAD"/>
    <s v="R112"/>
    <x v="8"/>
    <n v="755"/>
    <s v="QUÍMICA FÍSICA"/>
  </r>
  <r>
    <x v="17"/>
    <n v="16570824"/>
    <s v="ETSII"/>
    <n v="838"/>
    <s v="074L"/>
    <s v="GRUPO-B4"/>
    <s v="Química"/>
    <s v="GL"/>
    <s v="GRUPO DE LABORATORIO"/>
    <s v="074L"/>
    <s v="LABORATORIO DE QUÍMICA"/>
    <s v="GRUPO-B4"/>
    <s v="Grupo de Laboratorio de Química"/>
    <s v="1S"/>
    <n v="16570824"/>
    <s v="ESTEBAN"/>
    <s v="DÍEZ"/>
    <s v="ISABEL"/>
    <s v="iesteban"/>
    <s v="isabel.esteban@unirioja.es"/>
    <n v="1"/>
    <m/>
    <x v="0"/>
    <n v="504"/>
    <s v="PROFESOR TITULAR UNIVERSIDAD"/>
    <s v="C01"/>
    <s v="TIEMPO COMPLETO"/>
    <s v="2018-12-21 00:00:00.0"/>
    <s v="null"/>
    <s v="DF100368"/>
    <s v="PROFESOR TITULAR DE UNIVERSIDAD"/>
    <s v="R112"/>
    <x v="8"/>
    <n v="555"/>
    <s v="INGENIERÍA QUÍMICA"/>
  </r>
  <r>
    <x v="17"/>
    <n v="16580433"/>
    <s v="ETSII"/>
    <n v="838"/>
    <s v="074R"/>
    <s v="GRUPO-A1"/>
    <s v="Química"/>
    <s v="GR"/>
    <s v="GRUPO REDUCIDO"/>
    <s v="074R"/>
    <s v="GRUPO REDUCIDO DE QUÍMICA"/>
    <s v="GRUPO-A1"/>
    <s v="Grupo Reducido de Química"/>
    <s v="1S"/>
    <n v="16580433"/>
    <s v="MARTÍNEZ"/>
    <s v="RUIZ"/>
    <s v="RODRIGO"/>
    <s v="romarine"/>
    <s v="rodrigo.martinez@unirioja.es"/>
    <n v="1"/>
    <m/>
    <x v="0"/>
    <n v="504"/>
    <s v="PROFESOR TITULAR UNIVERSIDAD"/>
    <s v="C01"/>
    <s v="TIEMPO COMPLETO"/>
    <s v="2018-12-18 00:00:00.0"/>
    <s v="null"/>
    <s v="DF100369"/>
    <s v="PROFESOR TITULAR DE UNIVERSIDAD"/>
    <s v="R112"/>
    <x v="8"/>
    <n v="755"/>
    <s v="QUÍMICA FÍSICA"/>
  </r>
  <r>
    <x v="17"/>
    <n v="50822746"/>
    <s v="ETSII"/>
    <n v="838"/>
    <s v="074R"/>
    <s v="GRUPO-A2"/>
    <s v="Química"/>
    <s v="GR"/>
    <s v="GRUPO REDUCIDO"/>
    <s v="074R"/>
    <s v="GRUPO REDUCIDO DE QUÍMICA"/>
    <s v="GRUPO-A2"/>
    <s v="Grupo Reducido de Química"/>
    <s v="1S"/>
    <n v="50822746"/>
    <s v="ENRIQUEZ"/>
    <s v="PALMA"/>
    <s v="PEDRO ALBERTO"/>
    <s v="enriquez"/>
    <s v="pedro.enriquez@unirioja.es"/>
    <n v="1"/>
    <m/>
    <x v="1"/>
    <n v="504"/>
    <s v="PROFESOR TITULAR UNIVERSIDAD"/>
    <s v="01A"/>
    <s v="TIEMPO COMPLETO AMPLIADO"/>
    <s v="2012-09-01 00:00:00.0"/>
    <s v="null"/>
    <s v="DF100147"/>
    <s v="PROFESOR TITULAR DE UNIVERSIDAD"/>
    <s v="R112"/>
    <x v="8"/>
    <n v="755"/>
    <s v="QUÍMICA FÍSICA"/>
  </r>
  <r>
    <x v="17"/>
    <n v="16580433"/>
    <s v="ETSII"/>
    <n v="838"/>
    <s v="074R"/>
    <s v="GRUPO-A3"/>
    <s v="Química"/>
    <s v="GR"/>
    <s v="GRUPO REDUCIDO"/>
    <s v="074R"/>
    <s v="GRUPO REDUCIDO DE QUÍMICA"/>
    <s v="GRUPO-A3"/>
    <s v="Grupo Reducido de Química"/>
    <s v="1S"/>
    <n v="16580433"/>
    <s v="MARTÍNEZ"/>
    <s v="RUIZ"/>
    <s v="RODRIGO"/>
    <s v="romarine"/>
    <s v="rodrigo.martinez@unirioja.es"/>
    <n v="1"/>
    <m/>
    <x v="0"/>
    <n v="504"/>
    <s v="PROFESOR TITULAR UNIVERSIDAD"/>
    <s v="C01"/>
    <s v="TIEMPO COMPLETO"/>
    <s v="2018-12-18 00:00:00.0"/>
    <s v="null"/>
    <s v="DF100369"/>
    <s v="PROFESOR TITULAR DE UNIVERSIDAD"/>
    <s v="R112"/>
    <x v="8"/>
    <n v="755"/>
    <s v="QUÍMICA FÍSICA"/>
  </r>
  <r>
    <x v="17"/>
    <n v="14587726"/>
    <s v="ETSII"/>
    <n v="838"/>
    <s v="074R"/>
    <s v="GRUPO-B1"/>
    <s v="Química"/>
    <s v="GR"/>
    <s v="GRUPO REDUCIDO"/>
    <s v="074R"/>
    <s v="GRUPO REDUCIDO DE QUÍMICA"/>
    <s v="GRUPO-B1"/>
    <s v="Grupo Reducido de Química"/>
    <s v="1S"/>
    <n v="14587726"/>
    <s v="PUYUELO"/>
    <s v="GARCÍA"/>
    <s v="MARÍA PILAR"/>
    <s v="mpuyuelo"/>
    <s v="pilar.puyuelo@unirioja.es"/>
    <n v="1"/>
    <m/>
    <x v="0"/>
    <n v="504"/>
    <s v="PROFESOR TITULAR UNIVERSIDAD"/>
    <s v="C01"/>
    <s v="TIEMPO COMPLETO"/>
    <s v="2014-09-15 00:00:00.0"/>
    <s v="null"/>
    <s v="DF100037"/>
    <s v="PROFESOR TITULAR DE UNIVERSIDAD"/>
    <s v="R112"/>
    <x v="8"/>
    <n v="755"/>
    <s v="QUÍMICA FÍSICA"/>
  </r>
  <r>
    <x v="17"/>
    <n v="14587726"/>
    <s v="ETSII"/>
    <n v="838"/>
    <s v="074R"/>
    <s v="GRUPO-B2"/>
    <s v="Química"/>
    <s v="GR"/>
    <s v="GRUPO REDUCIDO"/>
    <s v="074R"/>
    <s v="GRUPO REDUCIDO DE QUÍMICA"/>
    <s v="GRUPO-B2"/>
    <s v="Grupo Reducido de Química"/>
    <s v="1S"/>
    <n v="14587726"/>
    <s v="PUYUELO"/>
    <s v="GARCÍA"/>
    <s v="MARÍA PILAR"/>
    <s v="mpuyuelo"/>
    <s v="pilar.puyuelo@unirioja.es"/>
    <n v="1"/>
    <m/>
    <x v="0"/>
    <n v="504"/>
    <s v="PROFESOR TITULAR UNIVERSIDAD"/>
    <s v="C01"/>
    <s v="TIEMPO COMPLETO"/>
    <s v="2014-09-15 00:00:00.0"/>
    <s v="null"/>
    <s v="DF100037"/>
    <s v="PROFESOR TITULAR DE UNIVERSIDAD"/>
    <s v="R112"/>
    <x v="8"/>
    <n v="755"/>
    <s v="QUÍMICA FÍSICA"/>
  </r>
  <r>
    <x v="18"/>
    <n v="16553823"/>
    <s v="ETSII"/>
    <n v="838"/>
    <s v="074G"/>
    <s v="GRUPO-A"/>
    <s v="Química"/>
    <s v="GG"/>
    <s v="GRUPO GRANDE"/>
    <s v="074G"/>
    <s v="GRUPO GRANDE DE QUÍMICA"/>
    <s v="GRUPO-A"/>
    <s v="Grupo Grande de QUÍMICA"/>
    <s v="1S"/>
    <n v="16553823"/>
    <s v="OLMOS"/>
    <s v="PÉREZ"/>
    <s v="MARÍA ELENA"/>
    <s v="m-olmos"/>
    <s v="m-elena.olmos@unirioja.es"/>
    <n v="4"/>
    <m/>
    <x v="0"/>
    <n v="500"/>
    <s v="CATEDRATICO DE UNIVERSIDAD"/>
    <s v="01R"/>
    <s v="TIEMPO COMPLETO REDUCIDO"/>
    <s v="2018-12-18 00:00:00.0"/>
    <s v="null"/>
    <s v="DF100382"/>
    <s v="CATEDRÁTICO DE UNIVERSIDAD"/>
    <s v="R112"/>
    <x v="8"/>
    <n v="760"/>
    <s v="QUÍMICA INORGÁNICA"/>
  </r>
  <r>
    <x v="18"/>
    <n v="33425090"/>
    <s v="ETSII"/>
    <n v="838"/>
    <s v="074G"/>
    <s v="GRUPO-B"/>
    <s v="Química"/>
    <s v="GG"/>
    <s v="GRUPO GRANDE"/>
    <s v="074G"/>
    <s v="GRUPO GRANDE DE QUÍMICA"/>
    <s v="GRUPO-B"/>
    <s v="Grupo Grande de QUÍMICA"/>
    <s v="1S"/>
    <n v="33425090"/>
    <s v="MONGE"/>
    <s v="OROZ"/>
    <s v="MIGUEL"/>
    <s v="mimonge"/>
    <s v="miguel.monge@unirioja.es"/>
    <n v="4"/>
    <m/>
    <x v="0"/>
    <n v="504"/>
    <s v="PROFESOR TITULAR UNIVERSIDAD"/>
    <s v="01R"/>
    <s v="TIEMPO COMPLETO REDUCIDO"/>
    <s v="2017-09-15 00:00:00.0"/>
    <s v="null"/>
    <s v="DF100215"/>
    <s v="TITULAR DE UNIVERSIDAD"/>
    <s v="R112"/>
    <x v="8"/>
    <n v="760"/>
    <s v="QUÍMICA INORGÁNICA"/>
  </r>
  <r>
    <x v="18"/>
    <n v="13092044"/>
    <s v="ETSII"/>
    <n v="838"/>
    <s v="074L"/>
    <s v="GRUPO-A1"/>
    <s v="Química"/>
    <s v="GL"/>
    <s v="GRUPO DE LABORATORIO"/>
    <s v="074L"/>
    <s v="LABORATORIO DE QUÍMICA"/>
    <s v="GRUPO-A1"/>
    <s v="Grupo de Laboratorio de Química"/>
    <s v="1S"/>
    <n v="13092044"/>
    <s v="GONZÁLEZ"/>
    <s v="SÁIZ"/>
    <s v="JOSÉ MARÍA"/>
    <s v="jmgonza"/>
    <s v="josemaria.gonzalez@unirioja.es"/>
    <n v="1"/>
    <m/>
    <x v="1"/>
    <s v="A-0500"/>
    <s v="CATEDRATICO DE UNIVERSIDAD"/>
    <s v="01R"/>
    <s v="TIEMPO COMPLETO REDUCIDO"/>
    <s v="2014-09-15 00:00:00.0"/>
    <s v="null"/>
    <s v="DF100279"/>
    <s v="CATEDRÁTICO DE UNIVERSIDAD"/>
    <s v="R112"/>
    <x v="8"/>
    <n v="555"/>
    <s v="INGENIERÍA QUÍMICA"/>
  </r>
  <r>
    <x v="18"/>
    <n v="16570824"/>
    <s v="ETSII"/>
    <n v="838"/>
    <s v="074L"/>
    <s v="GRUPO-A2"/>
    <s v="Química"/>
    <s v="GL"/>
    <s v="GRUPO DE LABORATORIO"/>
    <s v="074L"/>
    <s v="LABORATORIO DE QUÍMICA"/>
    <s v="GRUPO-A2"/>
    <s v="Grupo de Laboratorio de Química"/>
    <s v="1S"/>
    <n v="16570824"/>
    <s v="ESTEBAN"/>
    <s v="DÍEZ"/>
    <s v="ISABEL"/>
    <s v="iesteban"/>
    <s v="isabel.esteban@unirioja.es"/>
    <n v="1"/>
    <m/>
    <x v="0"/>
    <n v="504"/>
    <s v="PROFESOR TITULAR UNIVERSIDAD"/>
    <s v="C01"/>
    <s v="TIEMPO COMPLETO"/>
    <s v="2018-12-21 00:00:00.0"/>
    <s v="null"/>
    <s v="DF100368"/>
    <s v="PROFESOR TITULAR DE UNIVERSIDAD"/>
    <s v="R112"/>
    <x v="8"/>
    <n v="555"/>
    <s v="INGENIERÍA QUÍMICA"/>
  </r>
  <r>
    <x v="18"/>
    <n v="16570824"/>
    <s v="ETSII"/>
    <n v="838"/>
    <s v="074L"/>
    <s v="GRUPO-A3"/>
    <s v="Química"/>
    <s v="GL"/>
    <s v="GRUPO DE LABORATORIO"/>
    <s v="074L"/>
    <s v="LABORATORIO DE QUÍMICA"/>
    <s v="GRUPO-A3"/>
    <s v="Grupo de Laboratorio de Química"/>
    <s v="1S"/>
    <n v="16570824"/>
    <s v="ESTEBAN"/>
    <s v="DÍEZ"/>
    <s v="ISABEL"/>
    <s v="iesteban"/>
    <s v="isabel.esteban@unirioja.es"/>
    <n v="1"/>
    <m/>
    <x v="0"/>
    <n v="504"/>
    <s v="PROFESOR TITULAR UNIVERSIDAD"/>
    <s v="C01"/>
    <s v="TIEMPO COMPLETO"/>
    <s v="2018-12-21 00:00:00.0"/>
    <s v="null"/>
    <s v="DF100368"/>
    <s v="PROFESOR TITULAR DE UNIVERSIDAD"/>
    <s v="R112"/>
    <x v="8"/>
    <n v="555"/>
    <s v="INGENIERÍA QUÍMICA"/>
  </r>
  <r>
    <x v="18"/>
    <n v="16570824"/>
    <s v="ETSII"/>
    <n v="838"/>
    <s v="074L"/>
    <s v="GRUPO-A4"/>
    <s v="Química"/>
    <s v="GL"/>
    <s v="GRUPO DE LABORATORIO"/>
    <s v="074L"/>
    <s v="LABORATORIO DE QUÍMICA"/>
    <s v="GRUPO-A4"/>
    <s v="Grupo de Laboratorio de Química"/>
    <s v="1S"/>
    <n v="16570824"/>
    <s v="ESTEBAN"/>
    <s v="DÍEZ"/>
    <s v="ISABEL"/>
    <s v="iesteban"/>
    <s v="isabel.esteban@unirioja.es"/>
    <n v="1"/>
    <m/>
    <x v="0"/>
    <n v="504"/>
    <s v="PROFESOR TITULAR UNIVERSIDAD"/>
    <s v="C01"/>
    <s v="TIEMPO COMPLETO"/>
    <s v="2018-12-21 00:00:00.0"/>
    <s v="null"/>
    <s v="DF100368"/>
    <s v="PROFESOR TITULAR DE UNIVERSIDAD"/>
    <s v="R112"/>
    <x v="8"/>
    <n v="555"/>
    <s v="INGENIERÍA QUÍMICA"/>
  </r>
  <r>
    <x v="18"/>
    <n v="14587726"/>
    <s v="ETSII"/>
    <n v="838"/>
    <s v="074L"/>
    <s v="GRUPO-B1"/>
    <s v="Química"/>
    <s v="GL"/>
    <s v="GRUPO DE LABORATORIO"/>
    <s v="074L"/>
    <s v="LABORATORIO DE QUÍMICA"/>
    <s v="GRUPO-B1"/>
    <s v="Grupo de Laboratorio de Química"/>
    <s v="1S"/>
    <n v="14587726"/>
    <s v="PUYUELO"/>
    <s v="GARCÍA"/>
    <s v="MARÍA PILAR"/>
    <s v="mpuyuelo"/>
    <s v="pilar.puyuelo@unirioja.es"/>
    <n v="1"/>
    <m/>
    <x v="0"/>
    <n v="504"/>
    <s v="PROFESOR TITULAR UNIVERSIDAD"/>
    <s v="C01"/>
    <s v="TIEMPO COMPLETO"/>
    <s v="2014-09-15 00:00:00.0"/>
    <s v="null"/>
    <s v="DF100037"/>
    <s v="PROFESOR TITULAR DE UNIVERSIDAD"/>
    <s v="R112"/>
    <x v="8"/>
    <n v="755"/>
    <s v="QUÍMICA FÍSICA"/>
  </r>
  <r>
    <x v="18"/>
    <n v="14587726"/>
    <s v="ETSII"/>
    <n v="838"/>
    <s v="074L"/>
    <s v="GRUPO-B2"/>
    <s v="Química"/>
    <s v="GL"/>
    <s v="GRUPO DE LABORATORIO"/>
    <s v="074L"/>
    <s v="LABORATORIO DE QUÍMICA"/>
    <s v="GRUPO-B2"/>
    <s v="Grupo de Laboratorio de Química"/>
    <s v="1S"/>
    <n v="14587726"/>
    <s v="PUYUELO"/>
    <s v="GARCÍA"/>
    <s v="MARÍA PILAR"/>
    <s v="mpuyuelo"/>
    <s v="pilar.puyuelo@unirioja.es"/>
    <n v="1"/>
    <m/>
    <x v="0"/>
    <n v="504"/>
    <s v="PROFESOR TITULAR UNIVERSIDAD"/>
    <s v="C01"/>
    <s v="TIEMPO COMPLETO"/>
    <s v="2014-09-15 00:00:00.0"/>
    <s v="null"/>
    <s v="DF100037"/>
    <s v="PROFESOR TITULAR DE UNIVERSIDAD"/>
    <s v="R112"/>
    <x v="8"/>
    <n v="755"/>
    <s v="QUÍMICA FÍSICA"/>
  </r>
  <r>
    <x v="18"/>
    <n v="14587726"/>
    <s v="ETSII"/>
    <n v="838"/>
    <s v="074L"/>
    <s v="GRUPO-B3"/>
    <s v="Química"/>
    <s v="GL"/>
    <s v="GRUPO DE LABORATORIO"/>
    <s v="074L"/>
    <s v="LABORATORIO DE QUÍMICA"/>
    <s v="GRUPO-B3"/>
    <s v="Grupo de Laboratorio de Química"/>
    <s v="1S"/>
    <n v="14587726"/>
    <s v="PUYUELO"/>
    <s v="GARCÍA"/>
    <s v="MARÍA PILAR"/>
    <s v="mpuyuelo"/>
    <s v="pilar.puyuelo@unirioja.es"/>
    <n v="1"/>
    <m/>
    <x v="0"/>
    <n v="504"/>
    <s v="PROFESOR TITULAR UNIVERSIDAD"/>
    <s v="C01"/>
    <s v="TIEMPO COMPLETO"/>
    <s v="2014-09-15 00:00:00.0"/>
    <s v="null"/>
    <s v="DF100037"/>
    <s v="PROFESOR TITULAR DE UNIVERSIDAD"/>
    <s v="R112"/>
    <x v="8"/>
    <n v="755"/>
    <s v="QUÍMICA FÍSICA"/>
  </r>
  <r>
    <x v="18"/>
    <n v="16570824"/>
    <s v="ETSII"/>
    <n v="838"/>
    <s v="074L"/>
    <s v="GRUPO-B4"/>
    <s v="Química"/>
    <s v="GL"/>
    <s v="GRUPO DE LABORATORIO"/>
    <s v="074L"/>
    <s v="LABORATORIO DE QUÍMICA"/>
    <s v="GRUPO-B4"/>
    <s v="Grupo de Laboratorio de Química"/>
    <s v="1S"/>
    <n v="16570824"/>
    <s v="ESTEBAN"/>
    <s v="DÍEZ"/>
    <s v="ISABEL"/>
    <s v="iesteban"/>
    <s v="isabel.esteban@unirioja.es"/>
    <n v="1"/>
    <m/>
    <x v="0"/>
    <n v="504"/>
    <s v="PROFESOR TITULAR UNIVERSIDAD"/>
    <s v="C01"/>
    <s v="TIEMPO COMPLETO"/>
    <s v="2018-12-21 00:00:00.0"/>
    <s v="null"/>
    <s v="DF100368"/>
    <s v="PROFESOR TITULAR DE UNIVERSIDAD"/>
    <s v="R112"/>
    <x v="8"/>
    <n v="555"/>
    <s v="INGENIERÍA QUÍMICA"/>
  </r>
  <r>
    <x v="18"/>
    <n v="16580433"/>
    <s v="ETSII"/>
    <n v="838"/>
    <s v="074R"/>
    <s v="GRUPO-A1"/>
    <s v="Química"/>
    <s v="GR"/>
    <s v="GRUPO REDUCIDO"/>
    <s v="074R"/>
    <s v="GRUPO REDUCIDO DE QUÍMICA"/>
    <s v="GRUPO-A1"/>
    <s v="Grupo Reducido de Química"/>
    <s v="1S"/>
    <n v="16580433"/>
    <s v="MARTÍNEZ"/>
    <s v="RUIZ"/>
    <s v="RODRIGO"/>
    <s v="romarine"/>
    <s v="rodrigo.martinez@unirioja.es"/>
    <n v="1"/>
    <m/>
    <x v="0"/>
    <n v="504"/>
    <s v="PROFESOR TITULAR UNIVERSIDAD"/>
    <s v="C01"/>
    <s v="TIEMPO COMPLETO"/>
    <s v="2018-12-18 00:00:00.0"/>
    <s v="null"/>
    <s v="DF100369"/>
    <s v="PROFESOR TITULAR DE UNIVERSIDAD"/>
    <s v="R112"/>
    <x v="8"/>
    <n v="755"/>
    <s v="QUÍMICA FÍSICA"/>
  </r>
  <r>
    <x v="18"/>
    <n v="50822746"/>
    <s v="ETSII"/>
    <n v="838"/>
    <s v="074R"/>
    <s v="GRUPO-A2"/>
    <s v="Química"/>
    <s v="GR"/>
    <s v="GRUPO REDUCIDO"/>
    <s v="074R"/>
    <s v="GRUPO REDUCIDO DE QUÍMICA"/>
    <s v="GRUPO-A2"/>
    <s v="Grupo Reducido de Química"/>
    <s v="1S"/>
    <n v="50822746"/>
    <s v="ENRIQUEZ"/>
    <s v="PALMA"/>
    <s v="PEDRO ALBERTO"/>
    <s v="enriquez"/>
    <s v="pedro.enriquez@unirioja.es"/>
    <n v="1"/>
    <m/>
    <x v="1"/>
    <n v="504"/>
    <s v="PROFESOR TITULAR UNIVERSIDAD"/>
    <s v="01A"/>
    <s v="TIEMPO COMPLETO AMPLIADO"/>
    <s v="2012-09-01 00:00:00.0"/>
    <s v="null"/>
    <s v="DF100147"/>
    <s v="PROFESOR TITULAR DE UNIVERSIDAD"/>
    <s v="R112"/>
    <x v="8"/>
    <n v="755"/>
    <s v="QUÍMICA FÍSICA"/>
  </r>
  <r>
    <x v="18"/>
    <n v="16580433"/>
    <s v="ETSII"/>
    <n v="838"/>
    <s v="074R"/>
    <s v="GRUPO-A3"/>
    <s v="Química"/>
    <s v="GR"/>
    <s v="GRUPO REDUCIDO"/>
    <s v="074R"/>
    <s v="GRUPO REDUCIDO DE QUÍMICA"/>
    <s v="GRUPO-A3"/>
    <s v="Grupo Reducido de Química"/>
    <s v="1S"/>
    <n v="16580433"/>
    <s v="MARTÍNEZ"/>
    <s v="RUIZ"/>
    <s v="RODRIGO"/>
    <s v="romarine"/>
    <s v="rodrigo.martinez@unirioja.es"/>
    <n v="1"/>
    <m/>
    <x v="0"/>
    <n v="504"/>
    <s v="PROFESOR TITULAR UNIVERSIDAD"/>
    <s v="C01"/>
    <s v="TIEMPO COMPLETO"/>
    <s v="2018-12-18 00:00:00.0"/>
    <s v="null"/>
    <s v="DF100369"/>
    <s v="PROFESOR TITULAR DE UNIVERSIDAD"/>
    <s v="R112"/>
    <x v="8"/>
    <n v="755"/>
    <s v="QUÍMICA FÍSICA"/>
  </r>
  <r>
    <x v="18"/>
    <n v="14587726"/>
    <s v="ETSII"/>
    <n v="838"/>
    <s v="074R"/>
    <s v="GRUPO-B1"/>
    <s v="Química"/>
    <s v="GR"/>
    <s v="GRUPO REDUCIDO"/>
    <s v="074R"/>
    <s v="GRUPO REDUCIDO DE QUÍMICA"/>
    <s v="GRUPO-B1"/>
    <s v="Grupo Reducido de Química"/>
    <s v="1S"/>
    <n v="14587726"/>
    <s v="PUYUELO"/>
    <s v="GARCÍA"/>
    <s v="MARÍA PILAR"/>
    <s v="mpuyuelo"/>
    <s v="pilar.puyuelo@unirioja.es"/>
    <n v="1"/>
    <m/>
    <x v="0"/>
    <n v="504"/>
    <s v="PROFESOR TITULAR UNIVERSIDAD"/>
    <s v="C01"/>
    <s v="TIEMPO COMPLETO"/>
    <s v="2014-09-15 00:00:00.0"/>
    <s v="null"/>
    <s v="DF100037"/>
    <s v="PROFESOR TITULAR DE UNIVERSIDAD"/>
    <s v="R112"/>
    <x v="8"/>
    <n v="755"/>
    <s v="QUÍMICA FÍSICA"/>
  </r>
  <r>
    <x v="18"/>
    <n v="14587726"/>
    <s v="ETSII"/>
    <n v="838"/>
    <s v="074R"/>
    <s v="GRUPO-B2"/>
    <s v="Química"/>
    <s v="GR"/>
    <s v="GRUPO REDUCIDO"/>
    <s v="074R"/>
    <s v="GRUPO REDUCIDO DE QUÍMICA"/>
    <s v="GRUPO-B2"/>
    <s v="Grupo Reducido de Química"/>
    <s v="1S"/>
    <n v="14587726"/>
    <s v="PUYUELO"/>
    <s v="GARCÍA"/>
    <s v="MARÍA PILAR"/>
    <s v="mpuyuelo"/>
    <s v="pilar.puyuelo@unirioja.es"/>
    <n v="1"/>
    <m/>
    <x v="0"/>
    <n v="504"/>
    <s v="PROFESOR TITULAR UNIVERSIDAD"/>
    <s v="C01"/>
    <s v="TIEMPO COMPLETO"/>
    <s v="2014-09-15 00:00:00.0"/>
    <s v="null"/>
    <s v="DF100037"/>
    <s v="PROFESOR TITULAR DE UNIVERSIDAD"/>
    <s v="R112"/>
    <x v="8"/>
    <n v="755"/>
    <s v="QUÍMICA FÍSICA"/>
  </r>
  <r>
    <x v="16"/>
    <n v="16509086"/>
    <s v="ETSII"/>
    <n v="839"/>
    <s v="075G"/>
    <s v="GRUPO-A"/>
    <s v="Expresión gráfica y DAO"/>
    <s v="GG"/>
    <s v="GRUPO GRANDE"/>
    <s v="075G"/>
    <s v="GRUPO GRANDE DE EXPRESIÓN GRÁFICA Y DAO"/>
    <s v="GRUPO-A"/>
    <s v="Grupo Grande de EXPRESIÓN GRÁFICA Y DAO"/>
    <s v="1S"/>
    <n v="16509086"/>
    <s v="SANZ"/>
    <s v="ADÁN"/>
    <s v="FÉLIX"/>
    <s v="fesanz"/>
    <s v="felix.sanz@unirioja.es"/>
    <n v="3"/>
    <n v="3"/>
    <x v="1"/>
    <n v="500"/>
    <s v="CATEDRATICO DE UNIVERSIDAD"/>
    <s v="C01"/>
    <s v="TIEMPO COMPLETO"/>
    <s v="2007-05-13 00:00:00.0"/>
    <s v="null"/>
    <s v="DF100094"/>
    <s v="CATEDRÁTICO DE UNIVERSIDAD"/>
    <s v="R110"/>
    <x v="10"/>
    <n v="305"/>
    <s v="EXPRESIÓN GRÁFICA EN LA INGENIERÍA"/>
  </r>
  <r>
    <x v="16"/>
    <n v="16509086"/>
    <s v="ETSII"/>
    <n v="839"/>
    <s v="075G"/>
    <s v="GRUPO-B"/>
    <s v="Expresión gráfica y DAO"/>
    <s v="GG"/>
    <s v="GRUPO GRANDE"/>
    <s v="075G"/>
    <s v="GRUPO GRANDE DE EXPRESIÓN GRÁFICA Y DAO"/>
    <s v="GRUPO-B"/>
    <s v="Grupo Grande de EXPRESIÓN GRÁFICA Y DAO"/>
    <s v="1S"/>
    <n v="16509086"/>
    <s v="SANZ"/>
    <s v="ADÁN"/>
    <s v="FÉLIX"/>
    <s v="fesanz"/>
    <s v="felix.sanz@unirioja.es"/>
    <n v="3"/>
    <n v="3"/>
    <x v="1"/>
    <n v="500"/>
    <s v="CATEDRATICO DE UNIVERSIDAD"/>
    <s v="C01"/>
    <s v="TIEMPO COMPLETO"/>
    <s v="2007-05-13 00:00:00.0"/>
    <s v="null"/>
    <s v="DF100094"/>
    <s v="CATEDRÁTICO DE UNIVERSIDAD"/>
    <s v="R110"/>
    <x v="10"/>
    <n v="305"/>
    <s v="EXPRESIÓN GRÁFICA EN LA INGENIERÍA"/>
  </r>
  <r>
    <x v="16"/>
    <n v="16526587"/>
    <s v="ETSII"/>
    <n v="839"/>
    <s v="075I"/>
    <s v="GRUPO-A1"/>
    <s v="Expresión gráfica y DAO"/>
    <s v="GI"/>
    <s v="GRUPO DE INFORMÁTICA"/>
    <s v="075I"/>
    <s v="INFORMÁTICA DE EXPRESIÓN GRÁFICA Y DAO"/>
    <s v="GRUPO-A1"/>
    <s v="Grupo de Informática de Expresión gráfica y DAO"/>
    <s v="1S"/>
    <n v="16526587"/>
    <s v="SANTAMARÍA"/>
    <s v="PEÑA"/>
    <s v="JACINTO"/>
    <s v="jasanta"/>
    <s v="jacinto.santamaria@unirioja.es"/>
    <n v="3"/>
    <n v="3"/>
    <x v="1"/>
    <n v="504"/>
    <s v="PROFESOR TITULAR UNIVERSIDAD"/>
    <s v="C01"/>
    <s v="TIEMPO COMPLETO"/>
    <s v="2017-09-15 00:00:00.0"/>
    <s v="null"/>
    <s v="DF31894"/>
    <s v="TITULAR DE UNIVERSIDAD"/>
    <s v="R110"/>
    <x v="10"/>
    <n v="305"/>
    <s v="EXPRESIÓN GRÁFICA EN LA INGENIERÍA"/>
  </r>
  <r>
    <x v="16"/>
    <n v="16526587"/>
    <s v="ETSII"/>
    <n v="839"/>
    <s v="075I"/>
    <s v="GRUPO-A2"/>
    <s v="Expresión gráfica y DAO"/>
    <s v="GI"/>
    <s v="GRUPO DE INFORMÁTICA"/>
    <s v="075I"/>
    <s v="INFORMÁTICA DE EXPRESIÓN GRÁFICA Y DAO"/>
    <s v="GRUPO-A2"/>
    <s v="Grupo de Informática de Expresión gráfica y DAO"/>
    <s v="1S"/>
    <n v="16526587"/>
    <s v="SANTAMARÍA"/>
    <s v="PEÑA"/>
    <s v="JACINTO"/>
    <s v="jasanta"/>
    <s v="jacinto.santamaria@unirioja.es"/>
    <n v="3"/>
    <n v="3"/>
    <x v="1"/>
    <n v="504"/>
    <s v="PROFESOR TITULAR UNIVERSIDAD"/>
    <s v="C01"/>
    <s v="TIEMPO COMPLETO"/>
    <s v="2017-09-15 00:00:00.0"/>
    <s v="null"/>
    <s v="DF31894"/>
    <s v="TITULAR DE UNIVERSIDAD"/>
    <s v="R110"/>
    <x v="10"/>
    <n v="305"/>
    <s v="EXPRESIÓN GRÁFICA EN LA INGENIERÍA"/>
  </r>
  <r>
    <x v="16"/>
    <n v="16526587"/>
    <s v="ETSII"/>
    <n v="839"/>
    <s v="075I"/>
    <s v="GRUPO-A3"/>
    <s v="Expresión gráfica y DAO"/>
    <s v="GI"/>
    <s v="GRUPO DE INFORMÁTICA"/>
    <s v="075I"/>
    <s v="INFORMÁTICA DE EXPRESIÓN GRÁFICA Y DAO"/>
    <s v="GRUPO-A3"/>
    <s v="Grupo de Informática de Expresión gráfica y DAO"/>
    <s v="1S"/>
    <n v="16526587"/>
    <s v="SANTAMARÍA"/>
    <s v="PEÑA"/>
    <s v="JACINTO"/>
    <s v="jasanta"/>
    <s v="jacinto.santamaria@unirioja.es"/>
    <n v="3"/>
    <n v="3"/>
    <x v="1"/>
    <n v="504"/>
    <s v="PROFESOR TITULAR UNIVERSIDAD"/>
    <s v="C01"/>
    <s v="TIEMPO COMPLETO"/>
    <s v="2017-09-15 00:00:00.0"/>
    <s v="null"/>
    <s v="DF31894"/>
    <s v="TITULAR DE UNIVERSIDAD"/>
    <s v="R110"/>
    <x v="10"/>
    <n v="305"/>
    <s v="EXPRESIÓN GRÁFICA EN LA INGENIERÍA"/>
  </r>
  <r>
    <x v="16"/>
    <n v="72785742"/>
    <s v="ETSII"/>
    <n v="839"/>
    <s v="075I"/>
    <s v="GRUPO-B1"/>
    <s v="Expresión gráfica y DAO"/>
    <s v="GI"/>
    <s v="GRUPO DE INFORMÁTICA"/>
    <s v="075I"/>
    <s v="INFORMÁTICA DE EXPRESIÓN GRÁFICA Y DAO"/>
    <s v="GRUPO-B1"/>
    <s v="Grupo de Informática de Expresión gráfica y DAO"/>
    <s v="1S"/>
    <n v="72785742"/>
    <s v="TARANCÓN"/>
    <s v="ANDRÉS"/>
    <s v="EFRÉN"/>
    <s v="eftaranc"/>
    <s v="efren.tarancon@unirioja.es"/>
    <n v="3"/>
    <n v="3"/>
    <x v="1"/>
    <n v="532"/>
    <s v="LABORAL DOCENTE-ASOCIADO"/>
    <s v="P03"/>
    <s v="TIEMPO PARCIAL (3+3 HORAS)"/>
    <s v="2018-09-17 00:00:00.0"/>
    <s v="2019-09-14 00:00:00.0"/>
    <s v="PI101378"/>
    <s v="PROFESOR ASOCIADO"/>
    <s v="R110"/>
    <x v="10"/>
    <n v="305"/>
    <s v="EXPRESIÓN GRÁFICA EN LA INGENIERÍA"/>
  </r>
  <r>
    <x v="16"/>
    <n v="72785742"/>
    <s v="ETSII"/>
    <n v="839"/>
    <s v="075I"/>
    <s v="GRUPO-B2"/>
    <s v="Expresión gráfica y DAO"/>
    <s v="GI"/>
    <s v="GRUPO DE INFORMÁTICA"/>
    <s v="075I"/>
    <s v="INFORMÁTICA DE EXPRESIÓN GRÁFICA Y DAO"/>
    <s v="GRUPO-B2"/>
    <s v="Grupo de Informática de Expresión gráfica y DAO"/>
    <s v="1S"/>
    <n v="72785742"/>
    <s v="TARANCÓN"/>
    <s v="ANDRÉS"/>
    <s v="EFRÉN"/>
    <s v="eftaranc"/>
    <s v="efren.tarancon@unirioja.es"/>
    <n v="3"/>
    <n v="3"/>
    <x v="1"/>
    <n v="532"/>
    <s v="LABORAL DOCENTE-ASOCIADO"/>
    <s v="P03"/>
    <s v="TIEMPO PARCIAL (3+3 HORAS)"/>
    <s v="2018-09-17 00:00:00.0"/>
    <s v="2019-09-14 00:00:00.0"/>
    <s v="PI101378"/>
    <s v="PROFESOR ASOCIADO"/>
    <s v="R110"/>
    <x v="10"/>
    <n v="305"/>
    <s v="EXPRESIÓN GRÁFICA EN LA INGENIERÍA"/>
  </r>
  <r>
    <x v="16"/>
    <n v="72785742"/>
    <s v="ETSII"/>
    <n v="839"/>
    <s v="075I"/>
    <s v="GRUPO-B3"/>
    <s v="Expresión gráfica y DAO"/>
    <s v="GI"/>
    <s v="GRUPO DE INFORMÁTICA"/>
    <s v="075I"/>
    <s v="INFORMÁTICA DE EXPRESIÓN GRÁFICA Y DAO"/>
    <s v="GRUPO-B3"/>
    <s v="Grupo de Informática de Expresión gráfica y DAO"/>
    <s v="1S"/>
    <n v="72785742"/>
    <s v="TARANCÓN"/>
    <s v="ANDRÉS"/>
    <s v="EFRÉN"/>
    <s v="eftaranc"/>
    <s v="efren.tarancon@unirioja.es"/>
    <n v="3"/>
    <n v="3"/>
    <x v="1"/>
    <n v="532"/>
    <s v="LABORAL DOCENTE-ASOCIADO"/>
    <s v="P03"/>
    <s v="TIEMPO PARCIAL (3+3 HORAS)"/>
    <s v="2018-09-17 00:00:00.0"/>
    <s v="2019-09-14 00:00:00.0"/>
    <s v="PI101378"/>
    <s v="PROFESOR ASOCIADO"/>
    <s v="R110"/>
    <x v="10"/>
    <n v="305"/>
    <s v="EXPRESIÓN GRÁFICA EN LA INGENIERÍA"/>
  </r>
  <r>
    <x v="17"/>
    <n v="16509086"/>
    <s v="ETSII"/>
    <n v="839"/>
    <s v="075G"/>
    <s v="GRUPO-A"/>
    <s v="Expresión gráfica y DAO"/>
    <s v="GG"/>
    <s v="GRUPO GRANDE"/>
    <s v="075G"/>
    <s v="GRUPO GRANDE DE EXPRESIÓN GRÁFICA Y DAO"/>
    <s v="GRUPO-A"/>
    <s v="Grupo Grande de EXPRESIÓN GRÁFICA Y DAO"/>
    <s v="1S"/>
    <n v="16509086"/>
    <s v="SANZ"/>
    <s v="ADÁN"/>
    <s v="FÉLIX"/>
    <s v="fesanz"/>
    <s v="felix.sanz@unirioja.es"/>
    <n v="3"/>
    <m/>
    <x v="1"/>
    <n v="500"/>
    <s v="CATEDRATICO DE UNIVERSIDAD"/>
    <s v="C01"/>
    <s v="TIEMPO COMPLETO"/>
    <s v="2007-05-13 00:00:00.0"/>
    <s v="null"/>
    <s v="DF100094"/>
    <s v="CATEDRÁTICO DE UNIVERSIDAD"/>
    <s v="R110"/>
    <x v="10"/>
    <n v="305"/>
    <s v="EXPRESIÓN GRÁFICA EN LA INGENIERÍA"/>
  </r>
  <r>
    <x v="17"/>
    <n v="16509086"/>
    <s v="ETSII"/>
    <n v="839"/>
    <s v="075G"/>
    <s v="GRUPO-B"/>
    <s v="Expresión gráfica y DAO"/>
    <s v="GG"/>
    <s v="GRUPO GRANDE"/>
    <s v="075G"/>
    <s v="GRUPO GRANDE DE EXPRESIÓN GRÁFICA Y DAO"/>
    <s v="GRUPO-B"/>
    <s v="Grupo Grande de EXPRESIÓN GRÁFICA Y DAO"/>
    <s v="1S"/>
    <n v="16509086"/>
    <s v="SANZ"/>
    <s v="ADÁN"/>
    <s v="FÉLIX"/>
    <s v="fesanz"/>
    <s v="felix.sanz@unirioja.es"/>
    <n v="3"/>
    <m/>
    <x v="1"/>
    <n v="500"/>
    <s v="CATEDRATICO DE UNIVERSIDAD"/>
    <s v="C01"/>
    <s v="TIEMPO COMPLETO"/>
    <s v="2007-05-13 00:00:00.0"/>
    <s v="null"/>
    <s v="DF100094"/>
    <s v="CATEDRÁTICO DE UNIVERSIDAD"/>
    <s v="R110"/>
    <x v="10"/>
    <n v="305"/>
    <s v="EXPRESIÓN GRÁFICA EN LA INGENIERÍA"/>
  </r>
  <r>
    <x v="17"/>
    <n v="16526587"/>
    <s v="ETSII"/>
    <n v="839"/>
    <s v="075I"/>
    <s v="GRUPO-A1"/>
    <s v="Expresión gráfica y DAO"/>
    <s v="GI"/>
    <s v="GRUPO DE INFORMÁTICA"/>
    <s v="075I"/>
    <s v="INFORMÁTICA DE EXPRESIÓN GRÁFICA Y DAO"/>
    <s v="GRUPO-A1"/>
    <s v="Grupo de Informática de Expresión gráfica y DAO"/>
    <s v="1S"/>
    <n v="16526587"/>
    <s v="SANTAMARÍA"/>
    <s v="PEÑA"/>
    <s v="JACINTO"/>
    <s v="jasanta"/>
    <s v="jacinto.santamaria@unirioja.es"/>
    <n v="3"/>
    <m/>
    <x v="1"/>
    <n v="504"/>
    <s v="PROFESOR TITULAR UNIVERSIDAD"/>
    <s v="C01"/>
    <s v="TIEMPO COMPLETO"/>
    <s v="2017-09-15 00:00:00.0"/>
    <s v="null"/>
    <s v="DF31894"/>
    <s v="TITULAR DE UNIVERSIDAD"/>
    <s v="R110"/>
    <x v="10"/>
    <n v="305"/>
    <s v="EXPRESIÓN GRÁFICA EN LA INGENIERÍA"/>
  </r>
  <r>
    <x v="17"/>
    <n v="16526587"/>
    <s v="ETSII"/>
    <n v="839"/>
    <s v="075I"/>
    <s v="GRUPO-A2"/>
    <s v="Expresión gráfica y DAO"/>
    <s v="GI"/>
    <s v="GRUPO DE INFORMÁTICA"/>
    <s v="075I"/>
    <s v="INFORMÁTICA DE EXPRESIÓN GRÁFICA Y DAO"/>
    <s v="GRUPO-A2"/>
    <s v="Grupo de Informática de Expresión gráfica y DAO"/>
    <s v="1S"/>
    <n v="16526587"/>
    <s v="SANTAMARÍA"/>
    <s v="PEÑA"/>
    <s v="JACINTO"/>
    <s v="jasanta"/>
    <s v="jacinto.santamaria@unirioja.es"/>
    <n v="3"/>
    <m/>
    <x v="1"/>
    <n v="504"/>
    <s v="PROFESOR TITULAR UNIVERSIDAD"/>
    <s v="C01"/>
    <s v="TIEMPO COMPLETO"/>
    <s v="2017-09-15 00:00:00.0"/>
    <s v="null"/>
    <s v="DF31894"/>
    <s v="TITULAR DE UNIVERSIDAD"/>
    <s v="R110"/>
    <x v="10"/>
    <n v="305"/>
    <s v="EXPRESIÓN GRÁFICA EN LA INGENIERÍA"/>
  </r>
  <r>
    <x v="17"/>
    <n v="16526587"/>
    <s v="ETSII"/>
    <n v="839"/>
    <s v="075I"/>
    <s v="GRUPO-A3"/>
    <s v="Expresión gráfica y DAO"/>
    <s v="GI"/>
    <s v="GRUPO DE INFORMÁTICA"/>
    <s v="075I"/>
    <s v="INFORMÁTICA DE EXPRESIÓN GRÁFICA Y DAO"/>
    <s v="GRUPO-A3"/>
    <s v="Grupo de Informática de Expresión gráfica y DAO"/>
    <s v="1S"/>
    <n v="16526587"/>
    <s v="SANTAMARÍA"/>
    <s v="PEÑA"/>
    <s v="JACINTO"/>
    <s v="jasanta"/>
    <s v="jacinto.santamaria@unirioja.es"/>
    <n v="3"/>
    <m/>
    <x v="1"/>
    <n v="504"/>
    <s v="PROFESOR TITULAR UNIVERSIDAD"/>
    <s v="C01"/>
    <s v="TIEMPO COMPLETO"/>
    <s v="2017-09-15 00:00:00.0"/>
    <s v="null"/>
    <s v="DF31894"/>
    <s v="TITULAR DE UNIVERSIDAD"/>
    <s v="R110"/>
    <x v="10"/>
    <n v="305"/>
    <s v="EXPRESIÓN GRÁFICA EN LA INGENIERÍA"/>
  </r>
  <r>
    <x v="17"/>
    <n v="72785742"/>
    <s v="ETSII"/>
    <n v="839"/>
    <s v="075I"/>
    <s v="GRUPO-B1"/>
    <s v="Expresión gráfica y DAO"/>
    <s v="GI"/>
    <s v="GRUPO DE INFORMÁTICA"/>
    <s v="075I"/>
    <s v="INFORMÁTICA DE EXPRESIÓN GRÁFICA Y DAO"/>
    <s v="GRUPO-B1"/>
    <s v="Grupo de Informática de Expresión gráfica y DAO"/>
    <s v="1S"/>
    <n v="72785742"/>
    <s v="TARANCÓN"/>
    <s v="ANDRÉS"/>
    <s v="EFRÉN"/>
    <s v="eftaranc"/>
    <s v="efren.tarancon@unirioja.es"/>
    <n v="3"/>
    <m/>
    <x v="1"/>
    <n v="532"/>
    <s v="LABORAL DOCENTE-ASOCIADO"/>
    <s v="P03"/>
    <s v="TIEMPO PARCIAL (3+3 HORAS)"/>
    <s v="2018-09-17 00:00:00.0"/>
    <s v="2019-09-14 00:00:00.0"/>
    <s v="PI101378"/>
    <s v="PROFESOR ASOCIADO"/>
    <s v="R110"/>
    <x v="10"/>
    <n v="305"/>
    <s v="EXPRESIÓN GRÁFICA EN LA INGENIERÍA"/>
  </r>
  <r>
    <x v="17"/>
    <n v="72785742"/>
    <s v="ETSII"/>
    <n v="839"/>
    <s v="075I"/>
    <s v="GRUPO-B2"/>
    <s v="Expresión gráfica y DAO"/>
    <s v="GI"/>
    <s v="GRUPO DE INFORMÁTICA"/>
    <s v="075I"/>
    <s v="INFORMÁTICA DE EXPRESIÓN GRÁFICA Y DAO"/>
    <s v="GRUPO-B2"/>
    <s v="Grupo de Informática de Expresión gráfica y DAO"/>
    <s v="1S"/>
    <n v="72785742"/>
    <s v="TARANCÓN"/>
    <s v="ANDRÉS"/>
    <s v="EFRÉN"/>
    <s v="eftaranc"/>
    <s v="efren.tarancon@unirioja.es"/>
    <n v="3"/>
    <m/>
    <x v="1"/>
    <n v="532"/>
    <s v="LABORAL DOCENTE-ASOCIADO"/>
    <s v="P03"/>
    <s v="TIEMPO PARCIAL (3+3 HORAS)"/>
    <s v="2018-09-17 00:00:00.0"/>
    <s v="2019-09-14 00:00:00.0"/>
    <s v="PI101378"/>
    <s v="PROFESOR ASOCIADO"/>
    <s v="R110"/>
    <x v="10"/>
    <n v="305"/>
    <s v="EXPRESIÓN GRÁFICA EN LA INGENIERÍA"/>
  </r>
  <r>
    <x v="17"/>
    <n v="72785742"/>
    <s v="ETSII"/>
    <n v="839"/>
    <s v="075I"/>
    <s v="GRUPO-B3"/>
    <s v="Expresión gráfica y DAO"/>
    <s v="GI"/>
    <s v="GRUPO DE INFORMÁTICA"/>
    <s v="075I"/>
    <s v="INFORMÁTICA DE EXPRESIÓN GRÁFICA Y DAO"/>
    <s v="GRUPO-B3"/>
    <s v="Grupo de Informática de Expresión gráfica y DAO"/>
    <s v="1S"/>
    <n v="72785742"/>
    <s v="TARANCÓN"/>
    <s v="ANDRÉS"/>
    <s v="EFRÉN"/>
    <s v="eftaranc"/>
    <s v="efren.tarancon@unirioja.es"/>
    <n v="3"/>
    <m/>
    <x v="1"/>
    <n v="532"/>
    <s v="LABORAL DOCENTE-ASOCIADO"/>
    <s v="P03"/>
    <s v="TIEMPO PARCIAL (3+3 HORAS)"/>
    <s v="2018-09-17 00:00:00.0"/>
    <s v="2019-09-14 00:00:00.0"/>
    <s v="PI101378"/>
    <s v="PROFESOR ASOCIADO"/>
    <s v="R110"/>
    <x v="10"/>
    <n v="305"/>
    <s v="EXPRESIÓN GRÁFICA EN LA INGENIERÍA"/>
  </r>
  <r>
    <x v="18"/>
    <n v="16509086"/>
    <s v="ETSII"/>
    <n v="839"/>
    <s v="075G"/>
    <s v="GRUPO-A"/>
    <s v="Expresión gráfica y DAO"/>
    <s v="GG"/>
    <s v="GRUPO GRANDE"/>
    <s v="075G"/>
    <s v="GRUPO GRANDE DE EXPRESIÓN GRÁFICA Y DAO"/>
    <s v="GRUPO-A"/>
    <s v="Grupo Grande de EXPRESIÓN GRÁFICA Y DAO"/>
    <s v="1S"/>
    <n v="16509086"/>
    <s v="SANZ"/>
    <s v="ADÁN"/>
    <s v="FÉLIX"/>
    <s v="fesanz"/>
    <s v="felix.sanz@unirioja.es"/>
    <n v="3"/>
    <m/>
    <x v="1"/>
    <n v="500"/>
    <s v="CATEDRATICO DE UNIVERSIDAD"/>
    <s v="C01"/>
    <s v="TIEMPO COMPLETO"/>
    <s v="2007-05-13 00:00:00.0"/>
    <s v="null"/>
    <s v="DF100094"/>
    <s v="CATEDRÁTICO DE UNIVERSIDAD"/>
    <s v="R110"/>
    <x v="10"/>
    <n v="305"/>
    <s v="EXPRESIÓN GRÁFICA EN LA INGENIERÍA"/>
  </r>
  <r>
    <x v="18"/>
    <n v="16509086"/>
    <s v="ETSII"/>
    <n v="839"/>
    <s v="075G"/>
    <s v="GRUPO-B"/>
    <s v="Expresión gráfica y DAO"/>
    <s v="GG"/>
    <s v="GRUPO GRANDE"/>
    <s v="075G"/>
    <s v="GRUPO GRANDE DE EXPRESIÓN GRÁFICA Y DAO"/>
    <s v="GRUPO-B"/>
    <s v="Grupo Grande de EXPRESIÓN GRÁFICA Y DAO"/>
    <s v="1S"/>
    <n v="16509086"/>
    <s v="SANZ"/>
    <s v="ADÁN"/>
    <s v="FÉLIX"/>
    <s v="fesanz"/>
    <s v="felix.sanz@unirioja.es"/>
    <n v="3"/>
    <m/>
    <x v="1"/>
    <n v="500"/>
    <s v="CATEDRATICO DE UNIVERSIDAD"/>
    <s v="C01"/>
    <s v="TIEMPO COMPLETO"/>
    <s v="2007-05-13 00:00:00.0"/>
    <s v="null"/>
    <s v="DF100094"/>
    <s v="CATEDRÁTICO DE UNIVERSIDAD"/>
    <s v="R110"/>
    <x v="10"/>
    <n v="305"/>
    <s v="EXPRESIÓN GRÁFICA EN LA INGENIERÍA"/>
  </r>
  <r>
    <x v="18"/>
    <n v="16526587"/>
    <s v="ETSII"/>
    <n v="839"/>
    <s v="075I"/>
    <s v="GRUPO-A1"/>
    <s v="Expresión gráfica y DAO"/>
    <s v="GI"/>
    <s v="GRUPO DE INFORMÁTICA"/>
    <s v="075I"/>
    <s v="INFORMÁTICA DE EXPRESIÓN GRÁFICA Y DAO"/>
    <s v="GRUPO-A1"/>
    <s v="Grupo de Informática de Expresión gráfica y DAO"/>
    <s v="1S"/>
    <n v="16526587"/>
    <s v="SANTAMARÍA"/>
    <s v="PEÑA"/>
    <s v="JACINTO"/>
    <s v="jasanta"/>
    <s v="jacinto.santamaria@unirioja.es"/>
    <n v="3"/>
    <m/>
    <x v="1"/>
    <n v="504"/>
    <s v="PROFESOR TITULAR UNIVERSIDAD"/>
    <s v="C01"/>
    <s v="TIEMPO COMPLETO"/>
    <s v="2017-09-15 00:00:00.0"/>
    <s v="null"/>
    <s v="DF31894"/>
    <s v="TITULAR DE UNIVERSIDAD"/>
    <s v="R110"/>
    <x v="10"/>
    <n v="305"/>
    <s v="EXPRESIÓN GRÁFICA EN LA INGENIERÍA"/>
  </r>
  <r>
    <x v="18"/>
    <n v="16526587"/>
    <s v="ETSII"/>
    <n v="839"/>
    <s v="075I"/>
    <s v="GRUPO-A2"/>
    <s v="Expresión gráfica y DAO"/>
    <s v="GI"/>
    <s v="GRUPO DE INFORMÁTICA"/>
    <s v="075I"/>
    <s v="INFORMÁTICA DE EXPRESIÓN GRÁFICA Y DAO"/>
    <s v="GRUPO-A2"/>
    <s v="Grupo de Informática de Expresión gráfica y DAO"/>
    <s v="1S"/>
    <n v="16526587"/>
    <s v="SANTAMARÍA"/>
    <s v="PEÑA"/>
    <s v="JACINTO"/>
    <s v="jasanta"/>
    <s v="jacinto.santamaria@unirioja.es"/>
    <n v="3"/>
    <m/>
    <x v="1"/>
    <n v="504"/>
    <s v="PROFESOR TITULAR UNIVERSIDAD"/>
    <s v="C01"/>
    <s v="TIEMPO COMPLETO"/>
    <s v="2017-09-15 00:00:00.0"/>
    <s v="null"/>
    <s v="DF31894"/>
    <s v="TITULAR DE UNIVERSIDAD"/>
    <s v="R110"/>
    <x v="10"/>
    <n v="305"/>
    <s v="EXPRESIÓN GRÁFICA EN LA INGENIERÍA"/>
  </r>
  <r>
    <x v="18"/>
    <n v="16526587"/>
    <s v="ETSII"/>
    <n v="839"/>
    <s v="075I"/>
    <s v="GRUPO-A3"/>
    <s v="Expresión gráfica y DAO"/>
    <s v="GI"/>
    <s v="GRUPO DE INFORMÁTICA"/>
    <s v="075I"/>
    <s v="INFORMÁTICA DE EXPRESIÓN GRÁFICA Y DAO"/>
    <s v="GRUPO-A3"/>
    <s v="Grupo de Informática de Expresión gráfica y DAO"/>
    <s v="1S"/>
    <n v="16526587"/>
    <s v="SANTAMARÍA"/>
    <s v="PEÑA"/>
    <s v="JACINTO"/>
    <s v="jasanta"/>
    <s v="jacinto.santamaria@unirioja.es"/>
    <n v="3"/>
    <m/>
    <x v="1"/>
    <n v="504"/>
    <s v="PROFESOR TITULAR UNIVERSIDAD"/>
    <s v="C01"/>
    <s v="TIEMPO COMPLETO"/>
    <s v="2017-09-15 00:00:00.0"/>
    <s v="null"/>
    <s v="DF31894"/>
    <s v="TITULAR DE UNIVERSIDAD"/>
    <s v="R110"/>
    <x v="10"/>
    <n v="305"/>
    <s v="EXPRESIÓN GRÁFICA EN LA INGENIERÍA"/>
  </r>
  <r>
    <x v="18"/>
    <n v="72785742"/>
    <s v="ETSII"/>
    <n v="839"/>
    <s v="075I"/>
    <s v="GRUPO-B1"/>
    <s v="Expresión gráfica y DAO"/>
    <s v="GI"/>
    <s v="GRUPO DE INFORMÁTICA"/>
    <s v="075I"/>
    <s v="INFORMÁTICA DE EXPRESIÓN GRÁFICA Y DAO"/>
    <s v="GRUPO-B1"/>
    <s v="Grupo de Informática de Expresión gráfica y DAO"/>
    <s v="1S"/>
    <n v="72785742"/>
    <s v="TARANCÓN"/>
    <s v="ANDRÉS"/>
    <s v="EFRÉN"/>
    <s v="eftaranc"/>
    <s v="efren.tarancon@unirioja.es"/>
    <n v="3"/>
    <m/>
    <x v="1"/>
    <n v="532"/>
    <s v="LABORAL DOCENTE-ASOCIADO"/>
    <s v="P03"/>
    <s v="TIEMPO PARCIAL (3+3 HORAS)"/>
    <s v="2018-09-17 00:00:00.0"/>
    <s v="2019-09-14 00:00:00.0"/>
    <s v="PI101378"/>
    <s v="PROFESOR ASOCIADO"/>
    <s v="R110"/>
    <x v="10"/>
    <n v="305"/>
    <s v="EXPRESIÓN GRÁFICA EN LA INGENIERÍA"/>
  </r>
  <r>
    <x v="18"/>
    <n v="72785742"/>
    <s v="ETSII"/>
    <n v="839"/>
    <s v="075I"/>
    <s v="GRUPO-B2"/>
    <s v="Expresión gráfica y DAO"/>
    <s v="GI"/>
    <s v="GRUPO DE INFORMÁTICA"/>
    <s v="075I"/>
    <s v="INFORMÁTICA DE EXPRESIÓN GRÁFICA Y DAO"/>
    <s v="GRUPO-B2"/>
    <s v="Grupo de Informática de Expresión gráfica y DAO"/>
    <s v="1S"/>
    <n v="72785742"/>
    <s v="TARANCÓN"/>
    <s v="ANDRÉS"/>
    <s v="EFRÉN"/>
    <s v="eftaranc"/>
    <s v="efren.tarancon@unirioja.es"/>
    <n v="3"/>
    <m/>
    <x v="1"/>
    <n v="532"/>
    <s v="LABORAL DOCENTE-ASOCIADO"/>
    <s v="P03"/>
    <s v="TIEMPO PARCIAL (3+3 HORAS)"/>
    <s v="2018-09-17 00:00:00.0"/>
    <s v="2019-09-14 00:00:00.0"/>
    <s v="PI101378"/>
    <s v="PROFESOR ASOCIADO"/>
    <s v="R110"/>
    <x v="10"/>
    <n v="305"/>
    <s v="EXPRESIÓN GRÁFICA EN LA INGENIERÍA"/>
  </r>
  <r>
    <x v="18"/>
    <n v="72785742"/>
    <s v="ETSII"/>
    <n v="839"/>
    <s v="075I"/>
    <s v="GRUPO-B3"/>
    <s v="Expresión gráfica y DAO"/>
    <s v="GI"/>
    <s v="GRUPO DE INFORMÁTICA"/>
    <s v="075I"/>
    <s v="INFORMÁTICA DE EXPRESIÓN GRÁFICA Y DAO"/>
    <s v="GRUPO-B3"/>
    <s v="Grupo de Informática de Expresión gráfica y DAO"/>
    <s v="1S"/>
    <n v="72785742"/>
    <s v="TARANCÓN"/>
    <s v="ANDRÉS"/>
    <s v="EFRÉN"/>
    <s v="eftaranc"/>
    <s v="efren.tarancon@unirioja.es"/>
    <n v="3"/>
    <m/>
    <x v="1"/>
    <n v="532"/>
    <s v="LABORAL DOCENTE-ASOCIADO"/>
    <s v="P03"/>
    <s v="TIEMPO PARCIAL (3+3 HORAS)"/>
    <s v="2018-09-17 00:00:00.0"/>
    <s v="2019-09-14 00:00:00.0"/>
    <s v="PI101378"/>
    <s v="PROFESOR ASOCIADO"/>
    <s v="R110"/>
    <x v="10"/>
    <n v="305"/>
    <s v="EXPRESIÓN GRÁFICA EN LA INGENIERÍA"/>
  </r>
  <r>
    <x v="11"/>
    <n v="13122718"/>
    <s v="FCYT"/>
    <n v="840"/>
    <s v="076G"/>
    <s v="GRUPO-A"/>
    <s v="Mecánica"/>
    <s v="GG"/>
    <s v="GRUPO GRANDE"/>
    <s v="076G"/>
    <s v="GRUPO GRANDE DE MECÁNICA"/>
    <s v="GRUPO-A"/>
    <s v="Grupo Grande de MECÁNICA"/>
    <s v="1S"/>
    <n v="13122718"/>
    <s v="SIERRA"/>
    <s v="MURILLO"/>
    <s v="JOSÉ DANIEL"/>
    <s v="dsierra"/>
    <s v="daniel.sierra@unirioja.es"/>
    <n v="4"/>
    <n v="4"/>
    <x v="1"/>
    <n v="534"/>
    <s v="CONTRATADO DOCTOR -TIPO 1"/>
    <s v="C01"/>
    <s v="TIEMPO COMPLETO"/>
    <s v="2007-02-13 00:00:00.0"/>
    <s v="null"/>
    <s v="LD100611"/>
    <s v="PROFESOR CONTRATADO DOCTOR"/>
    <s v="R112"/>
    <x v="8"/>
    <n v="385"/>
    <s v="FÍSICA APLICADA"/>
  </r>
  <r>
    <x v="11"/>
    <n v="13122718"/>
    <s v="FCYT"/>
    <n v="840"/>
    <s v="076G"/>
    <s v="GRUPO-B"/>
    <s v="Mecánica"/>
    <s v="GG"/>
    <s v="GRUPO GRANDE"/>
    <s v="076G"/>
    <s v="GRUPO GRANDE DE MECÁNICA"/>
    <s v="GRUPO-B"/>
    <s v="Grupo Grande de MECÁNICA"/>
    <s v="1S"/>
    <n v="13122718"/>
    <s v="SIERRA"/>
    <s v="MURILLO"/>
    <s v="JOSÉ DANIEL"/>
    <s v="dsierra"/>
    <s v="daniel.sierra@unirioja.es"/>
    <n v="4"/>
    <n v="4"/>
    <x v="1"/>
    <n v="534"/>
    <s v="CONTRATADO DOCTOR -TIPO 1"/>
    <s v="C01"/>
    <s v="TIEMPO COMPLETO"/>
    <s v="2007-02-13 00:00:00.0"/>
    <s v="null"/>
    <s v="LD100611"/>
    <s v="PROFESOR CONTRATADO DOCTOR"/>
    <s v="R112"/>
    <x v="8"/>
    <n v="385"/>
    <s v="FÍSICA APLICADA"/>
  </r>
  <r>
    <x v="11"/>
    <n v="13122718"/>
    <s v="FCYT"/>
    <n v="840"/>
    <s v="076L"/>
    <s v="GRUPO-A1"/>
    <s v="Mecánica"/>
    <s v="GL"/>
    <s v="GRUPO DE LABORATORIO"/>
    <s v="076L"/>
    <s v="LABORATORIO DE MECÁNICA"/>
    <s v="GRUPO-A1"/>
    <s v="Grupo de Laboratorio de Mecánica"/>
    <s v="1S"/>
    <n v="13122718"/>
    <s v="SIERRA"/>
    <s v="MURILLO"/>
    <s v="JOSÉ DANIEL"/>
    <s v="dsierra"/>
    <s v="daniel.sierra@unirioja.es"/>
    <n v="1"/>
    <n v="1"/>
    <x v="1"/>
    <n v="534"/>
    <s v="CONTRATADO DOCTOR -TIPO 1"/>
    <s v="C01"/>
    <s v="TIEMPO COMPLETO"/>
    <s v="2007-02-13 00:00:00.0"/>
    <s v="null"/>
    <s v="LD100611"/>
    <s v="PROFESOR CONTRATADO DOCTOR"/>
    <s v="R112"/>
    <x v="8"/>
    <n v="385"/>
    <s v="FÍSICA APLICADA"/>
  </r>
  <r>
    <x v="11"/>
    <n v="13122718"/>
    <s v="FCYT"/>
    <n v="840"/>
    <s v="076L"/>
    <s v="GRUPO-A2"/>
    <s v="Mecánica"/>
    <s v="GL"/>
    <s v="GRUPO DE LABORATORIO"/>
    <s v="076L"/>
    <s v="LABORATORIO DE MECÁNICA"/>
    <s v="GRUPO-A2"/>
    <s v="Grupo de Laboratorio de Mecánica"/>
    <s v="1S"/>
    <n v="13122718"/>
    <s v="SIERRA"/>
    <s v="MURILLO"/>
    <s v="JOSÉ DANIEL"/>
    <s v="dsierra"/>
    <s v="daniel.sierra@unirioja.es"/>
    <n v="1"/>
    <n v="1"/>
    <x v="1"/>
    <n v="534"/>
    <s v="CONTRATADO DOCTOR -TIPO 1"/>
    <s v="C01"/>
    <s v="TIEMPO COMPLETO"/>
    <s v="2007-02-13 00:00:00.0"/>
    <s v="null"/>
    <s v="LD100611"/>
    <s v="PROFESOR CONTRATADO DOCTOR"/>
    <s v="R112"/>
    <x v="8"/>
    <n v="385"/>
    <s v="FÍSICA APLICADA"/>
  </r>
  <r>
    <x v="11"/>
    <n v="13122718"/>
    <s v="FCYT"/>
    <n v="840"/>
    <s v="076L"/>
    <s v="GRUPO-A3"/>
    <s v="Mecánica"/>
    <s v="GL"/>
    <s v="GRUPO DE LABORATORIO"/>
    <s v="076L"/>
    <s v="LABORATORIO DE MECÁNICA"/>
    <s v="GRUPO-A3"/>
    <s v="Grupo de Laboratorio de Mecánica"/>
    <s v="1S"/>
    <n v="13122718"/>
    <s v="SIERRA"/>
    <s v="MURILLO"/>
    <s v="JOSÉ DANIEL"/>
    <s v="dsierra"/>
    <s v="daniel.sierra@unirioja.es"/>
    <n v="1"/>
    <n v="1"/>
    <x v="1"/>
    <n v="534"/>
    <s v="CONTRATADO DOCTOR -TIPO 1"/>
    <s v="C01"/>
    <s v="TIEMPO COMPLETO"/>
    <s v="2007-02-13 00:00:00.0"/>
    <s v="null"/>
    <s v="LD100611"/>
    <s v="PROFESOR CONTRATADO DOCTOR"/>
    <s v="R112"/>
    <x v="8"/>
    <n v="385"/>
    <s v="FÍSICA APLICADA"/>
  </r>
  <r>
    <x v="11"/>
    <n v="13122718"/>
    <s v="FCYT"/>
    <n v="840"/>
    <s v="076L"/>
    <s v="GRUPO-B1"/>
    <s v="Mecánica"/>
    <s v="GL"/>
    <s v="GRUPO DE LABORATORIO"/>
    <s v="076L"/>
    <s v="LABORATORIO DE MECÁNICA"/>
    <s v="GRUPO-B1"/>
    <s v="Grupo de Laboratorio de Mecánica"/>
    <s v="1S"/>
    <n v="13122718"/>
    <s v="SIERRA"/>
    <s v="MURILLO"/>
    <s v="JOSÉ DANIEL"/>
    <s v="dsierra"/>
    <s v="daniel.sierra@unirioja.es"/>
    <n v="1"/>
    <n v="1"/>
    <x v="1"/>
    <n v="534"/>
    <s v="CONTRATADO DOCTOR -TIPO 1"/>
    <s v="C01"/>
    <s v="TIEMPO COMPLETO"/>
    <s v="2007-02-13 00:00:00.0"/>
    <s v="null"/>
    <s v="LD100611"/>
    <s v="PROFESOR CONTRATADO DOCTOR"/>
    <s v="R112"/>
    <x v="8"/>
    <n v="385"/>
    <s v="FÍSICA APLICADA"/>
  </r>
  <r>
    <x v="11"/>
    <n v="13122718"/>
    <s v="FCYT"/>
    <n v="840"/>
    <s v="076L"/>
    <s v="GRUPO-B2"/>
    <s v="Mecánica"/>
    <s v="GL"/>
    <s v="GRUPO DE LABORATORIO"/>
    <s v="076L"/>
    <s v="LABORATORIO DE MECÁNICA"/>
    <s v="GRUPO-B2"/>
    <s v="Grupo de Laboratorio de Mecánica"/>
    <s v="1S"/>
    <n v="13122718"/>
    <s v="SIERRA"/>
    <s v="MURILLO"/>
    <s v="JOSÉ DANIEL"/>
    <s v="dsierra"/>
    <s v="daniel.sierra@unirioja.es"/>
    <n v="1"/>
    <n v="1"/>
    <x v="1"/>
    <n v="534"/>
    <s v="CONTRATADO DOCTOR -TIPO 1"/>
    <s v="C01"/>
    <s v="TIEMPO COMPLETO"/>
    <s v="2007-02-13 00:00:00.0"/>
    <s v="null"/>
    <s v="LD100611"/>
    <s v="PROFESOR CONTRATADO DOCTOR"/>
    <s v="R112"/>
    <x v="8"/>
    <n v="385"/>
    <s v="FÍSICA APLICADA"/>
  </r>
  <r>
    <x v="11"/>
    <n v="13122718"/>
    <s v="FCYT"/>
    <n v="840"/>
    <s v="076L"/>
    <s v="GRUPO-B3"/>
    <s v="Mecánica"/>
    <s v="GL"/>
    <s v="GRUPO DE LABORATORIO"/>
    <s v="076L"/>
    <s v="LABORATORIO DE MECÁNICA"/>
    <s v="GRUPO-B3"/>
    <s v="Grupo de Laboratorio de Mecánica"/>
    <s v="1S"/>
    <n v="13122718"/>
    <s v="SIERRA"/>
    <s v="MURILLO"/>
    <s v="JOSÉ DANIEL"/>
    <s v="dsierra"/>
    <s v="daniel.sierra@unirioja.es"/>
    <n v="1"/>
    <n v="1"/>
    <x v="1"/>
    <n v="534"/>
    <s v="CONTRATADO DOCTOR -TIPO 1"/>
    <s v="C01"/>
    <s v="TIEMPO COMPLETO"/>
    <s v="2007-02-13 00:00:00.0"/>
    <s v="null"/>
    <s v="LD100611"/>
    <s v="PROFESOR CONTRATADO DOCTOR"/>
    <s v="R112"/>
    <x v="8"/>
    <n v="385"/>
    <s v="FÍSICA APLICADA"/>
  </r>
  <r>
    <x v="11"/>
    <n v="13122718"/>
    <s v="FCYT"/>
    <n v="840"/>
    <s v="076R"/>
    <s v="GRUPO-A1"/>
    <s v="Mecánica"/>
    <s v="GR"/>
    <s v="GRUPO REDUCIDO"/>
    <s v="076R"/>
    <s v="GRUPO REDUCIDO DE MECÁNICA"/>
    <s v="GRUPO-A1"/>
    <s v="Grupo Reducido de Mecánica"/>
    <s v="1S"/>
    <n v="13122718"/>
    <s v="SIERRA"/>
    <s v="MURILLO"/>
    <s v="JOSÉ DANIEL"/>
    <s v="dsierra"/>
    <s v="daniel.sierra@unirioja.es"/>
    <n v="1"/>
    <n v="1"/>
    <x v="1"/>
    <n v="534"/>
    <s v="CONTRATADO DOCTOR -TIPO 1"/>
    <s v="C01"/>
    <s v="TIEMPO COMPLETO"/>
    <s v="2007-02-13 00:00:00.0"/>
    <s v="null"/>
    <s v="LD100611"/>
    <s v="PROFESOR CONTRATADO DOCTOR"/>
    <s v="R112"/>
    <x v="8"/>
    <n v="385"/>
    <s v="FÍSICA APLICADA"/>
  </r>
  <r>
    <x v="11"/>
    <n v="13122718"/>
    <s v="FCYT"/>
    <n v="840"/>
    <s v="076R"/>
    <s v="GRUPO-A2"/>
    <s v="Mecánica"/>
    <s v="GR"/>
    <s v="GRUPO REDUCIDO"/>
    <s v="076R"/>
    <s v="GRUPO REDUCIDO DE MECÁNICA"/>
    <s v="GRUPO-A2"/>
    <s v="Grupo Reducido de Mecánica"/>
    <s v="1S"/>
    <n v="13122718"/>
    <s v="SIERRA"/>
    <s v="MURILLO"/>
    <s v="JOSÉ DANIEL"/>
    <s v="dsierra"/>
    <s v="daniel.sierra@unirioja.es"/>
    <n v="1"/>
    <n v="1"/>
    <x v="1"/>
    <n v="534"/>
    <s v="CONTRATADO DOCTOR -TIPO 1"/>
    <s v="C01"/>
    <s v="TIEMPO COMPLETO"/>
    <s v="2007-02-13 00:00:00.0"/>
    <s v="null"/>
    <s v="LD100611"/>
    <s v="PROFESOR CONTRATADO DOCTOR"/>
    <s v="R112"/>
    <x v="8"/>
    <n v="385"/>
    <s v="FÍSICA APLICADA"/>
  </r>
  <r>
    <x v="11"/>
    <n v="13122718"/>
    <s v="FCYT"/>
    <n v="840"/>
    <s v="076R"/>
    <s v="GRUPO-A3"/>
    <s v="Mecánica"/>
    <s v="GR"/>
    <s v="GRUPO REDUCIDO"/>
    <s v="076R"/>
    <s v="GRUPO REDUCIDO DE MECÁNICA"/>
    <s v="GRUPO-A3"/>
    <s v="Grupo Reducido de Mecánica"/>
    <s v="1S"/>
    <n v="13122718"/>
    <s v="SIERRA"/>
    <s v="MURILLO"/>
    <s v="JOSÉ DANIEL"/>
    <s v="dsierra"/>
    <s v="daniel.sierra@unirioja.es"/>
    <n v="1"/>
    <n v="1"/>
    <x v="1"/>
    <n v="534"/>
    <s v="CONTRATADO DOCTOR -TIPO 1"/>
    <s v="C01"/>
    <s v="TIEMPO COMPLETO"/>
    <s v="2007-02-13 00:00:00.0"/>
    <s v="null"/>
    <s v="LD100611"/>
    <s v="PROFESOR CONTRATADO DOCTOR"/>
    <s v="R112"/>
    <x v="8"/>
    <n v="385"/>
    <s v="FÍSICA APLICADA"/>
  </r>
  <r>
    <x v="11"/>
    <n v="13122718"/>
    <s v="FCYT"/>
    <n v="840"/>
    <s v="076R"/>
    <s v="GRUPO-B1"/>
    <s v="Mecánica"/>
    <s v="GR"/>
    <s v="GRUPO REDUCIDO"/>
    <s v="076R"/>
    <s v="GRUPO REDUCIDO DE MECÁNICA"/>
    <s v="GRUPO-B1"/>
    <s v="Grupo Reducido de Mecánica"/>
    <s v="1S"/>
    <n v="13122718"/>
    <s v="SIERRA"/>
    <s v="MURILLO"/>
    <s v="JOSÉ DANIEL"/>
    <s v="dsierra"/>
    <s v="daniel.sierra@unirioja.es"/>
    <n v="1"/>
    <n v="1"/>
    <x v="1"/>
    <n v="534"/>
    <s v="CONTRATADO DOCTOR -TIPO 1"/>
    <s v="C01"/>
    <s v="TIEMPO COMPLETO"/>
    <s v="2007-02-13 00:00:00.0"/>
    <s v="null"/>
    <s v="LD100611"/>
    <s v="PROFESOR CONTRATADO DOCTOR"/>
    <s v="R112"/>
    <x v="8"/>
    <n v="385"/>
    <s v="FÍSICA APLICADA"/>
  </r>
  <r>
    <x v="11"/>
    <n v="13122718"/>
    <s v="FCYT"/>
    <n v="840"/>
    <s v="076R"/>
    <s v="GRUPO-B2"/>
    <s v="Mecánica"/>
    <s v="GR"/>
    <s v="GRUPO REDUCIDO"/>
    <s v="076R"/>
    <s v="GRUPO REDUCIDO DE MECÁNICA"/>
    <s v="GRUPO-B2"/>
    <s v="Grupo Reducido de Mecánica"/>
    <s v="1S"/>
    <n v="13122718"/>
    <s v="SIERRA"/>
    <s v="MURILLO"/>
    <s v="JOSÉ DANIEL"/>
    <s v="dsierra"/>
    <s v="daniel.sierra@unirioja.es"/>
    <n v="1"/>
    <n v="1"/>
    <x v="1"/>
    <n v="534"/>
    <s v="CONTRATADO DOCTOR -TIPO 1"/>
    <s v="C01"/>
    <s v="TIEMPO COMPLETO"/>
    <s v="2007-02-13 00:00:00.0"/>
    <s v="null"/>
    <s v="LD100611"/>
    <s v="PROFESOR CONTRATADO DOCTOR"/>
    <s v="R112"/>
    <x v="8"/>
    <n v="385"/>
    <s v="FÍSICA APLICADA"/>
  </r>
  <r>
    <x v="16"/>
    <n v="13122718"/>
    <s v="ETSII"/>
    <n v="840"/>
    <s v="076G"/>
    <s v="GRUPO-A"/>
    <s v="Mecánica"/>
    <s v="GG"/>
    <s v="GRUPO GRANDE"/>
    <s v="076G"/>
    <s v="GRUPO GRANDE DE MECÁNICA"/>
    <s v="GRUPO-A"/>
    <s v="Grupo Grande de MECÁNICA"/>
    <s v="1S"/>
    <n v="13122718"/>
    <s v="SIERRA"/>
    <s v="MURILLO"/>
    <s v="JOSÉ DANIEL"/>
    <s v="dsierra"/>
    <s v="daniel.sierra@unirioja.es"/>
    <n v="4"/>
    <m/>
    <x v="1"/>
    <n v="534"/>
    <s v="CONTRATADO DOCTOR -TIPO 1"/>
    <s v="C01"/>
    <s v="TIEMPO COMPLETO"/>
    <s v="2007-02-13 00:00:00.0"/>
    <s v="null"/>
    <s v="LD100611"/>
    <s v="PROFESOR CONTRATADO DOCTOR"/>
    <s v="R112"/>
    <x v="8"/>
    <n v="385"/>
    <s v="FÍSICA APLICADA"/>
  </r>
  <r>
    <x v="16"/>
    <n v="13122718"/>
    <s v="ETSII"/>
    <n v="840"/>
    <s v="076G"/>
    <s v="GRUPO-B"/>
    <s v="Mecánica"/>
    <s v="GG"/>
    <s v="GRUPO GRANDE"/>
    <s v="076G"/>
    <s v="GRUPO GRANDE DE MECÁNICA"/>
    <s v="GRUPO-B"/>
    <s v="Grupo Grande de MECÁNICA"/>
    <s v="1S"/>
    <n v="13122718"/>
    <s v="SIERRA"/>
    <s v="MURILLO"/>
    <s v="JOSÉ DANIEL"/>
    <s v="dsierra"/>
    <s v="daniel.sierra@unirioja.es"/>
    <n v="4"/>
    <m/>
    <x v="1"/>
    <n v="534"/>
    <s v="CONTRATADO DOCTOR -TIPO 1"/>
    <s v="C01"/>
    <s v="TIEMPO COMPLETO"/>
    <s v="2007-02-13 00:00:00.0"/>
    <s v="null"/>
    <s v="LD100611"/>
    <s v="PROFESOR CONTRATADO DOCTOR"/>
    <s v="R112"/>
    <x v="8"/>
    <n v="385"/>
    <s v="FÍSICA APLICADA"/>
  </r>
  <r>
    <x v="16"/>
    <n v="13122718"/>
    <s v="ETSII"/>
    <n v="840"/>
    <s v="076L"/>
    <s v="GRUPO-A1"/>
    <s v="Mecánica"/>
    <s v="GL"/>
    <s v="GRUPO DE LABORATORIO"/>
    <s v="076L"/>
    <s v="LABORATORIO DE MECÁNICA"/>
    <s v="GRUPO-A1"/>
    <s v="Grupo de Laboratori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6"/>
    <n v="13122718"/>
    <s v="ETSII"/>
    <n v="840"/>
    <s v="076L"/>
    <s v="GRUPO-A2"/>
    <s v="Mecánica"/>
    <s v="GL"/>
    <s v="GRUPO DE LABORATORIO"/>
    <s v="076L"/>
    <s v="LABORATORIO DE MECÁNICA"/>
    <s v="GRUPO-A2"/>
    <s v="Grupo de Laboratori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6"/>
    <n v="13122718"/>
    <s v="ETSII"/>
    <n v="840"/>
    <s v="076L"/>
    <s v="GRUPO-A3"/>
    <s v="Mecánica"/>
    <s v="GL"/>
    <s v="GRUPO DE LABORATORIO"/>
    <s v="076L"/>
    <s v="LABORATORIO DE MECÁNICA"/>
    <s v="GRUPO-A3"/>
    <s v="Grupo de Laboratori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6"/>
    <n v="13122718"/>
    <s v="ETSII"/>
    <n v="840"/>
    <s v="076L"/>
    <s v="GRUPO-B1"/>
    <s v="Mecánica"/>
    <s v="GL"/>
    <s v="GRUPO DE LABORATORIO"/>
    <s v="076L"/>
    <s v="LABORATORIO DE MECÁNICA"/>
    <s v="GRUPO-B1"/>
    <s v="Grupo de Laboratori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6"/>
    <n v="13122718"/>
    <s v="ETSII"/>
    <n v="840"/>
    <s v="076L"/>
    <s v="GRUPO-B2"/>
    <s v="Mecánica"/>
    <s v="GL"/>
    <s v="GRUPO DE LABORATORIO"/>
    <s v="076L"/>
    <s v="LABORATORIO DE MECÁNICA"/>
    <s v="GRUPO-B2"/>
    <s v="Grupo de Laboratori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6"/>
    <n v="13122718"/>
    <s v="ETSII"/>
    <n v="840"/>
    <s v="076L"/>
    <s v="GRUPO-B3"/>
    <s v="Mecánica"/>
    <s v="GL"/>
    <s v="GRUPO DE LABORATORIO"/>
    <s v="076L"/>
    <s v="LABORATORIO DE MECÁNICA"/>
    <s v="GRUPO-B3"/>
    <s v="Grupo de Laboratori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6"/>
    <n v="13122718"/>
    <s v="ETSII"/>
    <n v="840"/>
    <s v="076R"/>
    <s v="GRUPO-A1"/>
    <s v="Mecánica"/>
    <s v="GR"/>
    <s v="GRUPO REDUCIDO"/>
    <s v="076R"/>
    <s v="GRUPO REDUCIDO DE MECÁNICA"/>
    <s v="GRUPO-A1"/>
    <s v="Grupo Reducid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6"/>
    <n v="13122718"/>
    <s v="ETSII"/>
    <n v="840"/>
    <s v="076R"/>
    <s v="GRUPO-A2"/>
    <s v="Mecánica"/>
    <s v="GR"/>
    <s v="GRUPO REDUCIDO"/>
    <s v="076R"/>
    <s v="GRUPO REDUCIDO DE MECÁNICA"/>
    <s v="GRUPO-A2"/>
    <s v="Grupo Reducid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6"/>
    <n v="13122718"/>
    <s v="ETSII"/>
    <n v="840"/>
    <s v="076R"/>
    <s v="GRUPO-A3"/>
    <s v="Mecánica"/>
    <s v="GR"/>
    <s v="GRUPO REDUCIDO"/>
    <s v="076R"/>
    <s v="GRUPO REDUCIDO DE MECÁNICA"/>
    <s v="GRUPO-A3"/>
    <s v="Grupo Reducid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6"/>
    <n v="13122718"/>
    <s v="ETSII"/>
    <n v="840"/>
    <s v="076R"/>
    <s v="GRUPO-B1"/>
    <s v="Mecánica"/>
    <s v="GR"/>
    <s v="GRUPO REDUCIDO"/>
    <s v="076R"/>
    <s v="GRUPO REDUCIDO DE MECÁNICA"/>
    <s v="GRUPO-B1"/>
    <s v="Grupo Reducid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6"/>
    <n v="13122718"/>
    <s v="ETSII"/>
    <n v="840"/>
    <s v="076R"/>
    <s v="GRUPO-B2"/>
    <s v="Mecánica"/>
    <s v="GR"/>
    <s v="GRUPO REDUCIDO"/>
    <s v="076R"/>
    <s v="GRUPO REDUCIDO DE MECÁNICA"/>
    <s v="GRUPO-B2"/>
    <s v="Grupo Reducid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7"/>
    <n v="13122718"/>
    <s v="ETSII"/>
    <n v="840"/>
    <s v="076G"/>
    <s v="GRUPO-A"/>
    <s v="Mecánica"/>
    <s v="GG"/>
    <s v="GRUPO GRANDE"/>
    <s v="076G"/>
    <s v="GRUPO GRANDE DE MECÁNICA"/>
    <s v="GRUPO-A"/>
    <s v="Grupo Grande de MECÁNICA"/>
    <s v="1S"/>
    <n v="13122718"/>
    <s v="SIERRA"/>
    <s v="MURILLO"/>
    <s v="JOSÉ DANIEL"/>
    <s v="dsierra"/>
    <s v="daniel.sierra@unirioja.es"/>
    <n v="4"/>
    <m/>
    <x v="1"/>
    <n v="534"/>
    <s v="CONTRATADO DOCTOR -TIPO 1"/>
    <s v="C01"/>
    <s v="TIEMPO COMPLETO"/>
    <s v="2007-02-13 00:00:00.0"/>
    <s v="null"/>
    <s v="LD100611"/>
    <s v="PROFESOR CONTRATADO DOCTOR"/>
    <s v="R112"/>
    <x v="8"/>
    <n v="385"/>
    <s v="FÍSICA APLICADA"/>
  </r>
  <r>
    <x v="17"/>
    <n v="13122718"/>
    <s v="ETSII"/>
    <n v="840"/>
    <s v="076G"/>
    <s v="GRUPO-B"/>
    <s v="Mecánica"/>
    <s v="GG"/>
    <s v="GRUPO GRANDE"/>
    <s v="076G"/>
    <s v="GRUPO GRANDE DE MECÁNICA"/>
    <s v="GRUPO-B"/>
    <s v="Grupo Grande de MECÁNICA"/>
    <s v="1S"/>
    <n v="13122718"/>
    <s v="SIERRA"/>
    <s v="MURILLO"/>
    <s v="JOSÉ DANIEL"/>
    <s v="dsierra"/>
    <s v="daniel.sierra@unirioja.es"/>
    <n v="4"/>
    <m/>
    <x v="1"/>
    <n v="534"/>
    <s v="CONTRATADO DOCTOR -TIPO 1"/>
    <s v="C01"/>
    <s v="TIEMPO COMPLETO"/>
    <s v="2007-02-13 00:00:00.0"/>
    <s v="null"/>
    <s v="LD100611"/>
    <s v="PROFESOR CONTRATADO DOCTOR"/>
    <s v="R112"/>
    <x v="8"/>
    <n v="385"/>
    <s v="FÍSICA APLICADA"/>
  </r>
  <r>
    <x v="17"/>
    <n v="13122718"/>
    <s v="ETSII"/>
    <n v="840"/>
    <s v="076L"/>
    <s v="GRUPO-A1"/>
    <s v="Mecánica"/>
    <s v="GL"/>
    <s v="GRUPO DE LABORATORIO"/>
    <s v="076L"/>
    <s v="LABORATORIO DE MECÁNICA"/>
    <s v="GRUPO-A1"/>
    <s v="Grupo de Laboratori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7"/>
    <n v="13122718"/>
    <s v="ETSII"/>
    <n v="840"/>
    <s v="076L"/>
    <s v="GRUPO-A2"/>
    <s v="Mecánica"/>
    <s v="GL"/>
    <s v="GRUPO DE LABORATORIO"/>
    <s v="076L"/>
    <s v="LABORATORIO DE MECÁNICA"/>
    <s v="GRUPO-A2"/>
    <s v="Grupo de Laboratori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7"/>
    <n v="13122718"/>
    <s v="ETSII"/>
    <n v="840"/>
    <s v="076L"/>
    <s v="GRUPO-A3"/>
    <s v="Mecánica"/>
    <s v="GL"/>
    <s v="GRUPO DE LABORATORIO"/>
    <s v="076L"/>
    <s v="LABORATORIO DE MECÁNICA"/>
    <s v="GRUPO-A3"/>
    <s v="Grupo de Laboratori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7"/>
    <n v="13122718"/>
    <s v="ETSII"/>
    <n v="840"/>
    <s v="076L"/>
    <s v="GRUPO-B1"/>
    <s v="Mecánica"/>
    <s v="GL"/>
    <s v="GRUPO DE LABORATORIO"/>
    <s v="076L"/>
    <s v="LABORATORIO DE MECÁNICA"/>
    <s v="GRUPO-B1"/>
    <s v="Grupo de Laboratori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7"/>
    <n v="13122718"/>
    <s v="ETSII"/>
    <n v="840"/>
    <s v="076L"/>
    <s v="GRUPO-B2"/>
    <s v="Mecánica"/>
    <s v="GL"/>
    <s v="GRUPO DE LABORATORIO"/>
    <s v="076L"/>
    <s v="LABORATORIO DE MECÁNICA"/>
    <s v="GRUPO-B2"/>
    <s v="Grupo de Laboratori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7"/>
    <n v="13122718"/>
    <s v="ETSII"/>
    <n v="840"/>
    <s v="076L"/>
    <s v="GRUPO-B3"/>
    <s v="Mecánica"/>
    <s v="GL"/>
    <s v="GRUPO DE LABORATORIO"/>
    <s v="076L"/>
    <s v="LABORATORIO DE MECÁNICA"/>
    <s v="GRUPO-B3"/>
    <s v="Grupo de Laboratori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7"/>
    <n v="13122718"/>
    <s v="ETSII"/>
    <n v="840"/>
    <s v="076R"/>
    <s v="GRUPO-A1"/>
    <s v="Mecánica"/>
    <s v="GR"/>
    <s v="GRUPO REDUCIDO"/>
    <s v="076R"/>
    <s v="GRUPO REDUCIDO DE MECÁNICA"/>
    <s v="GRUPO-A1"/>
    <s v="Grupo Reducid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7"/>
    <n v="13122718"/>
    <s v="ETSII"/>
    <n v="840"/>
    <s v="076R"/>
    <s v="GRUPO-A2"/>
    <s v="Mecánica"/>
    <s v="GR"/>
    <s v="GRUPO REDUCIDO"/>
    <s v="076R"/>
    <s v="GRUPO REDUCIDO DE MECÁNICA"/>
    <s v="GRUPO-A2"/>
    <s v="Grupo Reducid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7"/>
    <n v="13122718"/>
    <s v="ETSII"/>
    <n v="840"/>
    <s v="076R"/>
    <s v="GRUPO-A3"/>
    <s v="Mecánica"/>
    <s v="GR"/>
    <s v="GRUPO REDUCIDO"/>
    <s v="076R"/>
    <s v="GRUPO REDUCIDO DE MECÁNICA"/>
    <s v="GRUPO-A3"/>
    <s v="Grupo Reducid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7"/>
    <n v="13122718"/>
    <s v="ETSII"/>
    <n v="840"/>
    <s v="076R"/>
    <s v="GRUPO-B1"/>
    <s v="Mecánica"/>
    <s v="GR"/>
    <s v="GRUPO REDUCIDO"/>
    <s v="076R"/>
    <s v="GRUPO REDUCIDO DE MECÁNICA"/>
    <s v="GRUPO-B1"/>
    <s v="Grupo Reducid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7"/>
    <n v="13122718"/>
    <s v="ETSII"/>
    <n v="840"/>
    <s v="076R"/>
    <s v="GRUPO-B2"/>
    <s v="Mecánica"/>
    <s v="GR"/>
    <s v="GRUPO REDUCIDO"/>
    <s v="076R"/>
    <s v="GRUPO REDUCIDO DE MECÁNICA"/>
    <s v="GRUPO-B2"/>
    <s v="Grupo Reducid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8"/>
    <n v="13122718"/>
    <s v="ETSII"/>
    <n v="840"/>
    <s v="076G"/>
    <s v="GRUPO-A"/>
    <s v="Mecánica"/>
    <s v="GG"/>
    <s v="GRUPO GRANDE"/>
    <s v="076G"/>
    <s v="GRUPO GRANDE DE MECÁNICA"/>
    <s v="GRUPO-A"/>
    <s v="Grupo Grande de MECÁNICA"/>
    <s v="1S"/>
    <n v="13122718"/>
    <s v="SIERRA"/>
    <s v="MURILLO"/>
    <s v="JOSÉ DANIEL"/>
    <s v="dsierra"/>
    <s v="daniel.sierra@unirioja.es"/>
    <n v="4"/>
    <m/>
    <x v="1"/>
    <n v="534"/>
    <s v="CONTRATADO DOCTOR -TIPO 1"/>
    <s v="C01"/>
    <s v="TIEMPO COMPLETO"/>
    <s v="2007-02-13 00:00:00.0"/>
    <s v="null"/>
    <s v="LD100611"/>
    <s v="PROFESOR CONTRATADO DOCTOR"/>
    <s v="R112"/>
    <x v="8"/>
    <n v="385"/>
    <s v="FÍSICA APLICADA"/>
  </r>
  <r>
    <x v="18"/>
    <n v="13122718"/>
    <s v="ETSII"/>
    <n v="840"/>
    <s v="076G"/>
    <s v="GRUPO-B"/>
    <s v="Mecánica"/>
    <s v="GG"/>
    <s v="GRUPO GRANDE"/>
    <s v="076G"/>
    <s v="GRUPO GRANDE DE MECÁNICA"/>
    <s v="GRUPO-B"/>
    <s v="Grupo Grande de MECÁNICA"/>
    <s v="1S"/>
    <n v="13122718"/>
    <s v="SIERRA"/>
    <s v="MURILLO"/>
    <s v="JOSÉ DANIEL"/>
    <s v="dsierra"/>
    <s v="daniel.sierra@unirioja.es"/>
    <n v="4"/>
    <m/>
    <x v="1"/>
    <n v="534"/>
    <s v="CONTRATADO DOCTOR -TIPO 1"/>
    <s v="C01"/>
    <s v="TIEMPO COMPLETO"/>
    <s v="2007-02-13 00:00:00.0"/>
    <s v="null"/>
    <s v="LD100611"/>
    <s v="PROFESOR CONTRATADO DOCTOR"/>
    <s v="R112"/>
    <x v="8"/>
    <n v="385"/>
    <s v="FÍSICA APLICADA"/>
  </r>
  <r>
    <x v="18"/>
    <n v="13122718"/>
    <s v="ETSII"/>
    <n v="840"/>
    <s v="076L"/>
    <s v="GRUPO-A1"/>
    <s v="Mecánica"/>
    <s v="GL"/>
    <s v="GRUPO DE LABORATORIO"/>
    <s v="076L"/>
    <s v="LABORATORIO DE MECÁNICA"/>
    <s v="GRUPO-A1"/>
    <s v="Grupo de Laboratori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8"/>
    <n v="13122718"/>
    <s v="ETSII"/>
    <n v="840"/>
    <s v="076L"/>
    <s v="GRUPO-A2"/>
    <s v="Mecánica"/>
    <s v="GL"/>
    <s v="GRUPO DE LABORATORIO"/>
    <s v="076L"/>
    <s v="LABORATORIO DE MECÁNICA"/>
    <s v="GRUPO-A2"/>
    <s v="Grupo de Laboratori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8"/>
    <n v="13122718"/>
    <s v="ETSII"/>
    <n v="840"/>
    <s v="076L"/>
    <s v="GRUPO-A3"/>
    <s v="Mecánica"/>
    <s v="GL"/>
    <s v="GRUPO DE LABORATORIO"/>
    <s v="076L"/>
    <s v="LABORATORIO DE MECÁNICA"/>
    <s v="GRUPO-A3"/>
    <s v="Grupo de Laboratori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8"/>
    <n v="13122718"/>
    <s v="ETSII"/>
    <n v="840"/>
    <s v="076L"/>
    <s v="GRUPO-B1"/>
    <s v="Mecánica"/>
    <s v="GL"/>
    <s v="GRUPO DE LABORATORIO"/>
    <s v="076L"/>
    <s v="LABORATORIO DE MECÁNICA"/>
    <s v="GRUPO-B1"/>
    <s v="Grupo de Laboratori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8"/>
    <n v="13122718"/>
    <s v="ETSII"/>
    <n v="840"/>
    <s v="076L"/>
    <s v="GRUPO-B2"/>
    <s v="Mecánica"/>
    <s v="GL"/>
    <s v="GRUPO DE LABORATORIO"/>
    <s v="076L"/>
    <s v="LABORATORIO DE MECÁNICA"/>
    <s v="GRUPO-B2"/>
    <s v="Grupo de Laboratori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8"/>
    <n v="13122718"/>
    <s v="ETSII"/>
    <n v="840"/>
    <s v="076L"/>
    <s v="GRUPO-B3"/>
    <s v="Mecánica"/>
    <s v="GL"/>
    <s v="GRUPO DE LABORATORIO"/>
    <s v="076L"/>
    <s v="LABORATORIO DE MECÁNICA"/>
    <s v="GRUPO-B3"/>
    <s v="Grupo de Laboratori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8"/>
    <n v="13122718"/>
    <s v="ETSII"/>
    <n v="840"/>
    <s v="076R"/>
    <s v="GRUPO-A1"/>
    <s v="Mecánica"/>
    <s v="GR"/>
    <s v="GRUPO REDUCIDO"/>
    <s v="076R"/>
    <s v="GRUPO REDUCIDO DE MECÁNICA"/>
    <s v="GRUPO-A1"/>
    <s v="Grupo Reducid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8"/>
    <n v="13122718"/>
    <s v="ETSII"/>
    <n v="840"/>
    <s v="076R"/>
    <s v="GRUPO-A2"/>
    <s v="Mecánica"/>
    <s v="GR"/>
    <s v="GRUPO REDUCIDO"/>
    <s v="076R"/>
    <s v="GRUPO REDUCIDO DE MECÁNICA"/>
    <s v="GRUPO-A2"/>
    <s v="Grupo Reducid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8"/>
    <n v="13122718"/>
    <s v="ETSII"/>
    <n v="840"/>
    <s v="076R"/>
    <s v="GRUPO-A3"/>
    <s v="Mecánica"/>
    <s v="GR"/>
    <s v="GRUPO REDUCIDO"/>
    <s v="076R"/>
    <s v="GRUPO REDUCIDO DE MECÁNICA"/>
    <s v="GRUPO-A3"/>
    <s v="Grupo Reducid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8"/>
    <n v="13122718"/>
    <s v="ETSII"/>
    <n v="840"/>
    <s v="076R"/>
    <s v="GRUPO-B1"/>
    <s v="Mecánica"/>
    <s v="GR"/>
    <s v="GRUPO REDUCIDO"/>
    <s v="076R"/>
    <s v="GRUPO REDUCIDO DE MECÁNICA"/>
    <s v="GRUPO-B1"/>
    <s v="Grupo Reducid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8"/>
    <n v="13122718"/>
    <s v="ETSII"/>
    <n v="840"/>
    <s v="076R"/>
    <s v="GRUPO-B2"/>
    <s v="Mecánica"/>
    <s v="GR"/>
    <s v="GRUPO REDUCIDO"/>
    <s v="076R"/>
    <s v="GRUPO REDUCIDO DE MECÁNICA"/>
    <s v="GRUPO-B2"/>
    <s v="Grupo Reducido de Mecánica"/>
    <s v="1S"/>
    <n v="13122718"/>
    <s v="SIERRA"/>
    <s v="MURILLO"/>
    <s v="JOSÉ DANIEL"/>
    <s v="dsierra"/>
    <s v="daniel.sierra@unirioja.es"/>
    <n v="1"/>
    <m/>
    <x v="1"/>
    <n v="534"/>
    <s v="CONTRATADO DOCTOR -TIPO 1"/>
    <s v="C01"/>
    <s v="TIEMPO COMPLETO"/>
    <s v="2007-02-13 00:00:00.0"/>
    <s v="null"/>
    <s v="LD100611"/>
    <s v="PROFESOR CONTRATADO DOCTOR"/>
    <s v="R112"/>
    <x v="8"/>
    <n v="385"/>
    <s v="FÍSICA APLICADA"/>
  </r>
  <r>
    <x v="16"/>
    <n v="13141259"/>
    <s v="ETSII"/>
    <n v="841"/>
    <s v="077G"/>
    <s v="GRUPO-A"/>
    <s v="Electricidad y magnetismo"/>
    <s v="GG"/>
    <s v="GRUPO GRANDE"/>
    <s v="077G"/>
    <s v="GRUPO GRANDE DE ELECTRICIDAD Y MAGNETISMO"/>
    <s v="GRUPO-A"/>
    <s v="Grupo Grande de ELECTRICIDAD Y MAGNETISMO"/>
    <s v="2S"/>
    <n v="13141259"/>
    <s v="LARA"/>
    <s v="SANTILLÁN"/>
    <s v="PEDRO MARÍA"/>
    <s v="pemarala"/>
    <s v="pedro.lara@unirioja.es"/>
    <n v="2"/>
    <n v="2"/>
    <x v="1"/>
    <n v="504"/>
    <s v="PROFESOR TITULAR UNIVERSIDAD"/>
    <s v="C01"/>
    <s v="TIEMPO COMPLETO"/>
    <s v="2016-09-15 00:00:00.0"/>
    <s v="null"/>
    <s v="DF100045"/>
    <s v="TITULAR UNIVERSIDAD"/>
    <s v="R109"/>
    <x v="9"/>
    <n v="535"/>
    <s v="INGENIERÍA ELÉCTRICA"/>
  </r>
  <r>
    <x v="16"/>
    <n v="16557336"/>
    <s v="ETSII"/>
    <n v="841"/>
    <s v="077G"/>
    <s v="GRUPO-A"/>
    <s v="Electricidad y magnetismo"/>
    <s v="GG"/>
    <s v="GRUPO GRANDE"/>
    <s v="077G"/>
    <s v="GRUPO GRANDE DE ELECTRICIDAD Y MAGNETISMO"/>
    <s v="GRUPO-A"/>
    <s v="Grupo Grande de ELECTRICIDAD Y MAGNETISMO"/>
    <s v="2S"/>
    <n v="16557336"/>
    <s v="BLANCO"/>
    <s v="BARRERO"/>
    <s v="JUAN MANUEL"/>
    <s v="jbblanco"/>
    <s v="juan-manuel.blanco@unirioja.es"/>
    <n v="2"/>
    <n v="2"/>
    <x v="0"/>
    <n v="504"/>
    <s v="PROFESOR TITULAR UNIVERSIDAD"/>
    <s v="C01"/>
    <s v="TIEMPO COMPLETO"/>
    <s v="2015-11-13 00:00:00.0"/>
    <s v="null"/>
    <s v="DF100035"/>
    <s v="PROFESOR TITULAR DE UNIVERSIDAD"/>
    <s v="R109"/>
    <x v="9"/>
    <n v="535"/>
    <s v="INGENIERÍA ELÉCTRICA"/>
  </r>
  <r>
    <x v="16"/>
    <n v="13141259"/>
    <s v="ETSII"/>
    <n v="841"/>
    <s v="077G"/>
    <s v="GRUPO-B"/>
    <s v="Electricidad y magnetismo"/>
    <s v="GG"/>
    <s v="GRUPO GRANDE"/>
    <s v="077G"/>
    <s v="GRUPO GRANDE DE ELECTRICIDAD Y MAGNETISMO"/>
    <s v="GRUPO-B"/>
    <s v="Grupo Grande de ELECTRICIDAD Y MAGNETISMO"/>
    <s v="2S"/>
    <n v="13141259"/>
    <s v="LARA"/>
    <s v="SANTILLÁN"/>
    <s v="PEDRO MARÍA"/>
    <s v="pemarala"/>
    <s v="pedro.lara@unirioja.es"/>
    <n v="2"/>
    <n v="2"/>
    <x v="1"/>
    <n v="504"/>
    <s v="PROFESOR TITULAR UNIVERSIDAD"/>
    <s v="C01"/>
    <s v="TIEMPO COMPLETO"/>
    <s v="2016-09-15 00:00:00.0"/>
    <s v="null"/>
    <s v="DF100045"/>
    <s v="TITULAR UNIVERSIDAD"/>
    <s v="R109"/>
    <x v="9"/>
    <n v="535"/>
    <s v="INGENIERÍA ELÉCTRICA"/>
  </r>
  <r>
    <x v="16"/>
    <n v="16557336"/>
    <s v="ETSII"/>
    <n v="841"/>
    <s v="077G"/>
    <s v="GRUPO-B"/>
    <s v="Electricidad y magnetismo"/>
    <s v="GG"/>
    <s v="GRUPO GRANDE"/>
    <s v="077G"/>
    <s v="GRUPO GRANDE DE ELECTRICIDAD Y MAGNETISMO"/>
    <s v="GRUPO-B"/>
    <s v="Grupo Grande de ELECTRICIDAD Y MAGNETISMO"/>
    <s v="2S"/>
    <n v="16557336"/>
    <s v="BLANCO"/>
    <s v="BARRERO"/>
    <s v="JUAN MANUEL"/>
    <s v="jbblanco"/>
    <s v="juan-manuel.blanco@unirioja.es"/>
    <n v="2"/>
    <n v="2"/>
    <x v="0"/>
    <n v="504"/>
    <s v="PROFESOR TITULAR UNIVERSIDAD"/>
    <s v="C01"/>
    <s v="TIEMPO COMPLETO"/>
    <s v="2015-11-13 00:00:00.0"/>
    <s v="null"/>
    <s v="DF100035"/>
    <s v="PROFESOR TITULAR DE UNIVERSIDAD"/>
    <s v="R109"/>
    <x v="9"/>
    <n v="535"/>
    <s v="INGENIERÍA ELÉCTRICA"/>
  </r>
  <r>
    <x v="16"/>
    <n v="16575777"/>
    <s v="ETSII"/>
    <n v="841"/>
    <s v="077L"/>
    <s v="GRUPO-A1"/>
    <s v="Electricidad y magnetismo"/>
    <s v="GL"/>
    <s v="GRUPO DE LABORATORIO"/>
    <s v="077L"/>
    <s v="LABORATORIO DE ELECTRICIDAD Y MAGNETISMO"/>
    <s v="GRUPO-A1"/>
    <s v="Grupo de Laboratorio de Electricidad y magnetismo"/>
    <s v="2S"/>
    <n v="16575777"/>
    <s v="SÁENZ"/>
    <s v="LÓPEZ"/>
    <s v="RAÚL"/>
    <s v="rasaenl"/>
    <s v="raul.saenz@unirioja.es"/>
    <n v="1"/>
    <n v="1"/>
    <x v="0"/>
    <n v="536"/>
    <s v="PROFESOR INTERINO"/>
    <s v="P04"/>
    <s v="TIEMPO PARCIAL (4+4 HORAS)"/>
    <s v="2018-09-17 00:00:00.0"/>
    <s v="null"/>
    <s v="PI101376"/>
    <s v="PROFESOR CONTRATADO INTERINO"/>
    <s v="R109"/>
    <x v="9"/>
    <n v="535"/>
    <s v="INGENIERÍA ELÉCTRICA"/>
  </r>
  <r>
    <x v="16"/>
    <n v="16537707"/>
    <s v="ETSII"/>
    <n v="841"/>
    <s v="077L"/>
    <s v="GRUPO-A2"/>
    <s v="Electricidad y magnetismo"/>
    <s v="GL"/>
    <s v="GRUPO DE LABORATORIO"/>
    <s v="077L"/>
    <s v="LABORATORIO DE ELECTRICIDAD Y MAGNETISMO"/>
    <s v="GRUPO-A2"/>
    <s v="Grupo de Laboratorio de Electricidad y magnetismo"/>
    <s v="2S"/>
    <n v="16537707"/>
    <s v="MARTÍNEZ"/>
    <s v="SANTOLAYA"/>
    <s v="JOSÉ JAVIER"/>
    <s v="jjmartin"/>
    <s v="jose-javier.martinez@unirioja.es"/>
    <n v="0.3"/>
    <n v="0.3"/>
    <x v="1"/>
    <n v="506"/>
    <s v="PROFESOR TITULAR DE ESCUELA UNIVERSITARI"/>
    <s v="01A"/>
    <s v="TIEMPO COMPLETO AMPLIADO"/>
    <s v="2012-09-01 00:00:00.0"/>
    <s v="null"/>
    <s v="DF31833"/>
    <s v="TITULAR DE ESCUELAS UNIVERSITARIAS"/>
    <s v="R109"/>
    <x v="9"/>
    <n v="785"/>
    <s v="TECNOLOGÍA ELECTRÓNICA"/>
  </r>
  <r>
    <x v="16"/>
    <n v="16571904"/>
    <s v="ETSII"/>
    <n v="841"/>
    <s v="077L"/>
    <s v="GRUPO-A2"/>
    <s v="Electricidad y magnetismo"/>
    <s v="GL"/>
    <s v="GRUPO DE LABORATORIO"/>
    <s v="077L"/>
    <s v="LABORATORIO DE ELECTRICIDAD Y MAGNETISMO"/>
    <s v="GRUPO-A2"/>
    <s v="Grupo de Laboratorio de Electricidad y magnetismo"/>
    <s v="2S"/>
    <n v="16571904"/>
    <s v="SÁINZ"/>
    <s v="ESCRICH"/>
    <s v="CARLOS"/>
    <s v="casainz"/>
    <s v="carlos.sainz@alum.unirioja.es"/>
    <n v="0.7"/>
    <n v="0.7"/>
    <x v="1"/>
    <n v="536"/>
    <s v="PROFESOR INTERINO"/>
    <s v="P03"/>
    <s v="TIEMPO PARCIAL (3+3 HORAS)"/>
    <s v="2019-03-29 00:00:00.0"/>
    <s v="2019-07-25 00:00:00.0"/>
    <s v="PI101526"/>
    <s v="PROFESOR CONTRATADO INTERINO"/>
    <s v="R109"/>
    <x v="9"/>
    <n v="785"/>
    <s v="TECNOLOGÍA ELECTRÓNICA"/>
  </r>
  <r>
    <x v="16"/>
    <n v="16513797"/>
    <s v="ETSII"/>
    <n v="841"/>
    <s v="077L"/>
    <s v="GRUPO-A3"/>
    <s v="Electricidad y magnetismo"/>
    <s v="GL"/>
    <s v="GRUPO DE LABORATORIO"/>
    <s v="077L"/>
    <s v="LABORATORIO DE ELECTRICIDAD Y MAGNETISMO"/>
    <s v="GRUPO-A3"/>
    <s v="Grupo de Laboratorio de Electricidad y magnetismo"/>
    <s v="2S"/>
    <n v="16513797"/>
    <s v="ZORZANO"/>
    <s v="MARTÍNEZ"/>
    <s v="JOSÉ MARÍA"/>
    <s v="jzorzano"/>
    <s v="jose.zorzano@unirioja.es"/>
    <n v="1"/>
    <n v="1"/>
    <x v="1"/>
    <n v="506"/>
    <s v="PROFESOR TITULAR DE ESCUELA UNIVERSITARI"/>
    <s v="01A"/>
    <s v="TIEMPO COMPLETO AMPLIADO"/>
    <s v="2012-09-01 00:00:00.0"/>
    <s v="null"/>
    <s v="DF31835"/>
    <s v="TITULAR DE ESCUELAS UNIVERSITARIAS"/>
    <s v="R109"/>
    <x v="9"/>
    <n v="785"/>
    <s v="TECNOLOGÍA ELECTRÓNICA"/>
  </r>
  <r>
    <x v="16"/>
    <n v="16513797"/>
    <s v="ETSII"/>
    <n v="841"/>
    <s v="077L"/>
    <s v="GRUPO-A4"/>
    <s v="Electricidad y magnetismo"/>
    <s v="GL"/>
    <s v="GRUPO DE LABORATORIO"/>
    <s v="077L"/>
    <s v="LABORATORIO DE ELECTRICIDAD Y MAGNETISMO"/>
    <s v="GRUPO-A4"/>
    <s v="Grupo de Laboratorio de Electricidad y magnetismo"/>
    <s v="2S"/>
    <n v="16513797"/>
    <s v="ZORZANO"/>
    <s v="MARTÍNEZ"/>
    <s v="JOSÉ MARÍA"/>
    <s v="jzorzano"/>
    <s v="jose.zorzano@unirioja.es"/>
    <n v="1"/>
    <n v="1"/>
    <x v="1"/>
    <n v="506"/>
    <s v="PROFESOR TITULAR DE ESCUELA UNIVERSITARI"/>
    <s v="01A"/>
    <s v="TIEMPO COMPLETO AMPLIADO"/>
    <s v="2012-09-01 00:00:00.0"/>
    <s v="null"/>
    <s v="DF31835"/>
    <s v="TITULAR DE ESCUELAS UNIVERSITARIAS"/>
    <s v="R109"/>
    <x v="9"/>
    <n v="785"/>
    <s v="TECNOLOGÍA ELECTRÓNICA"/>
  </r>
  <r>
    <x v="16"/>
    <n v="16575777"/>
    <s v="ETSII"/>
    <n v="841"/>
    <s v="077L"/>
    <s v="GRUPO-A5"/>
    <s v="Electricidad y magnetismo"/>
    <s v="GL"/>
    <s v="GRUPO DE LABORATORIO"/>
    <s v="077L"/>
    <s v="LABORATORIO DE ELECTRICIDAD Y MAGNETISMO"/>
    <s v="GRUPO-A5"/>
    <s v="Grupo de Laboratorio de Electricidad y magnetismo"/>
    <s v="2S"/>
    <n v="16575777"/>
    <s v="SÁENZ"/>
    <s v="LÓPEZ"/>
    <s v="RAÚL"/>
    <s v="rasaenl"/>
    <s v="raul.saenz@unirioja.es"/>
    <n v="1"/>
    <n v="1"/>
    <x v="0"/>
    <n v="536"/>
    <s v="PROFESOR INTERINO"/>
    <s v="P04"/>
    <s v="TIEMPO PARCIAL (4+4 HORAS)"/>
    <s v="2018-09-17 00:00:00.0"/>
    <s v="null"/>
    <s v="PI101376"/>
    <s v="PROFESOR CONTRATADO INTERINO"/>
    <s v="R109"/>
    <x v="9"/>
    <n v="535"/>
    <s v="INGENIERÍA ELÉCTRICA"/>
  </r>
  <r>
    <x v="16"/>
    <n v="16537707"/>
    <s v="ETSII"/>
    <n v="841"/>
    <s v="077L"/>
    <s v="GRUPO-B1"/>
    <s v="Electricidad y magnetismo"/>
    <s v="GL"/>
    <s v="GRUPO DE LABORATORIO"/>
    <s v="077L"/>
    <s v="LABORATORIO DE ELECTRICIDAD Y MAGNETISMO"/>
    <s v="GRUPO-B1"/>
    <s v="Grupo de Laboratorio de Electricidad y magnetismo"/>
    <s v="2S"/>
    <n v="16537707"/>
    <s v="MARTÍNEZ"/>
    <s v="SANTOLAYA"/>
    <s v="JOSÉ JAVIER"/>
    <s v="jjmartin"/>
    <s v="jose-javier.martinez@unirioja.es"/>
    <n v="0.3"/>
    <n v="0.3"/>
    <x v="1"/>
    <n v="506"/>
    <s v="PROFESOR TITULAR DE ESCUELA UNIVERSITARI"/>
    <s v="01A"/>
    <s v="TIEMPO COMPLETO AMPLIADO"/>
    <s v="2012-09-01 00:00:00.0"/>
    <s v="null"/>
    <s v="DF31833"/>
    <s v="TITULAR DE ESCUELAS UNIVERSITARIAS"/>
    <s v="R109"/>
    <x v="9"/>
    <n v="785"/>
    <s v="TECNOLOGÍA ELECTRÓNICA"/>
  </r>
  <r>
    <x v="16"/>
    <n v="16571904"/>
    <s v="ETSII"/>
    <n v="841"/>
    <s v="077L"/>
    <s v="GRUPO-B1"/>
    <s v="Electricidad y magnetismo"/>
    <s v="GL"/>
    <s v="GRUPO DE LABORATORIO"/>
    <s v="077L"/>
    <s v="LABORATORIO DE ELECTRICIDAD Y MAGNETISMO"/>
    <s v="GRUPO-B1"/>
    <s v="Grupo de Laboratorio de Electricidad y magnetismo"/>
    <s v="2S"/>
    <n v="16571904"/>
    <s v="SÁINZ"/>
    <s v="ESCRICH"/>
    <s v="CARLOS"/>
    <s v="casainz"/>
    <s v="carlos.sainz@alum.unirioja.es"/>
    <n v="0.7"/>
    <n v="0.7"/>
    <x v="1"/>
    <n v="536"/>
    <s v="PROFESOR INTERINO"/>
    <s v="P03"/>
    <s v="TIEMPO PARCIAL (3+3 HORAS)"/>
    <s v="2019-03-29 00:00:00.0"/>
    <s v="2019-07-25 00:00:00.0"/>
    <s v="PI101526"/>
    <s v="PROFESOR CONTRATADO INTERINO"/>
    <s v="R109"/>
    <x v="9"/>
    <n v="785"/>
    <s v="TECNOLOGÍA ELECTRÓNICA"/>
  </r>
  <r>
    <x v="16"/>
    <n v="16537707"/>
    <s v="ETSII"/>
    <n v="841"/>
    <s v="077L"/>
    <s v="GRUPO-B2"/>
    <s v="Electricidad y magnetismo"/>
    <s v="GL"/>
    <s v="GRUPO DE LABORATORIO"/>
    <s v="077L"/>
    <s v="LABORATORIO DE ELECTRICIDAD Y MAGNETISMO"/>
    <s v="GRUPO-B2"/>
    <s v="Grupo de Laboratorio de Electricidad y magnetismo"/>
    <s v="2S"/>
    <n v="16537707"/>
    <s v="MARTÍNEZ"/>
    <s v="SANTOLAYA"/>
    <s v="JOSÉ JAVIER"/>
    <s v="jjmartin"/>
    <s v="jose-javier.martinez@unirioja.es"/>
    <n v="0.3"/>
    <n v="0.3"/>
    <x v="1"/>
    <n v="506"/>
    <s v="PROFESOR TITULAR DE ESCUELA UNIVERSITARI"/>
    <s v="01A"/>
    <s v="TIEMPO COMPLETO AMPLIADO"/>
    <s v="2012-09-01 00:00:00.0"/>
    <s v="null"/>
    <s v="DF31833"/>
    <s v="TITULAR DE ESCUELAS UNIVERSITARIAS"/>
    <s v="R109"/>
    <x v="9"/>
    <n v="785"/>
    <s v="TECNOLOGÍA ELECTRÓNICA"/>
  </r>
  <r>
    <x v="16"/>
    <n v="16571904"/>
    <s v="ETSII"/>
    <n v="841"/>
    <s v="077L"/>
    <s v="GRUPO-B2"/>
    <s v="Electricidad y magnetismo"/>
    <s v="GL"/>
    <s v="GRUPO DE LABORATORIO"/>
    <s v="077L"/>
    <s v="LABORATORIO DE ELECTRICIDAD Y MAGNETISMO"/>
    <s v="GRUPO-B2"/>
    <s v="Grupo de Laboratorio de Electricidad y magnetismo"/>
    <s v="2S"/>
    <n v="16571904"/>
    <s v="SÁINZ"/>
    <s v="ESCRICH"/>
    <s v="CARLOS"/>
    <s v="casainz"/>
    <s v="carlos.sainz@alum.unirioja.es"/>
    <n v="0.7"/>
    <n v="0.7"/>
    <x v="1"/>
    <n v="536"/>
    <s v="PROFESOR INTERINO"/>
    <s v="P03"/>
    <s v="TIEMPO PARCIAL (3+3 HORAS)"/>
    <s v="2019-03-29 00:00:00.0"/>
    <s v="2019-07-25 00:00:00.0"/>
    <s v="PI101526"/>
    <s v="PROFESOR CONTRATADO INTERINO"/>
    <s v="R109"/>
    <x v="9"/>
    <n v="785"/>
    <s v="TECNOLOGÍA ELECTRÓNICA"/>
  </r>
  <r>
    <x v="16"/>
    <n v="16537707"/>
    <s v="ETSII"/>
    <n v="841"/>
    <s v="077L"/>
    <s v="GRUPO-B3"/>
    <s v="Electricidad y magnetismo"/>
    <s v="GL"/>
    <s v="GRUPO DE LABORATORIO"/>
    <s v="077L"/>
    <s v="LABORATORIO DE ELECTRICIDAD Y MAGNETISMO"/>
    <s v="GRUPO-B3"/>
    <s v="Grupo de Laboratorio de Electricidad y magnetismo"/>
    <s v="2S"/>
    <n v="16537707"/>
    <s v="MARTÍNEZ"/>
    <s v="SANTOLAYA"/>
    <s v="JOSÉ JAVIER"/>
    <s v="jjmartin"/>
    <s v="jose-javier.martinez@unirioja.es"/>
    <n v="0.3"/>
    <n v="0.3"/>
    <x v="1"/>
    <n v="506"/>
    <s v="PROFESOR TITULAR DE ESCUELA UNIVERSITARI"/>
    <s v="01A"/>
    <s v="TIEMPO COMPLETO AMPLIADO"/>
    <s v="2012-09-01 00:00:00.0"/>
    <s v="null"/>
    <s v="DF31833"/>
    <s v="TITULAR DE ESCUELAS UNIVERSITARIAS"/>
    <s v="R109"/>
    <x v="9"/>
    <n v="785"/>
    <s v="TECNOLOGÍA ELECTRÓNICA"/>
  </r>
  <r>
    <x v="16"/>
    <n v="16571904"/>
    <s v="ETSII"/>
    <n v="841"/>
    <s v="077L"/>
    <s v="GRUPO-B3"/>
    <s v="Electricidad y magnetismo"/>
    <s v="GL"/>
    <s v="GRUPO DE LABORATORIO"/>
    <s v="077L"/>
    <s v="LABORATORIO DE ELECTRICIDAD Y MAGNETISMO"/>
    <s v="GRUPO-B3"/>
    <s v="Grupo de Laboratorio de Electricidad y magnetismo"/>
    <s v="2S"/>
    <n v="16571904"/>
    <s v="SÁINZ"/>
    <s v="ESCRICH"/>
    <s v="CARLOS"/>
    <s v="casainz"/>
    <s v="carlos.sainz@alum.unirioja.es"/>
    <n v="0.7"/>
    <n v="0.7"/>
    <x v="1"/>
    <n v="536"/>
    <s v="PROFESOR INTERINO"/>
    <s v="P03"/>
    <s v="TIEMPO PARCIAL (3+3 HORAS)"/>
    <s v="2019-03-29 00:00:00.0"/>
    <s v="2019-07-25 00:00:00.0"/>
    <s v="PI101526"/>
    <s v="PROFESOR CONTRATADO INTERINO"/>
    <s v="R109"/>
    <x v="9"/>
    <n v="785"/>
    <s v="TECNOLOGÍA ELECTRÓNICA"/>
  </r>
  <r>
    <x v="16"/>
    <n v="16575777"/>
    <s v="ETSII"/>
    <n v="841"/>
    <s v="077L"/>
    <s v="GRUPO-B4"/>
    <s v="Electricidad y magnetismo"/>
    <s v="GL"/>
    <s v="GRUPO DE LABORATORIO"/>
    <s v="077L"/>
    <s v="LABORATORIO DE ELECTRICIDAD Y MAGNETISMO"/>
    <s v="GRUPO-B4"/>
    <s v="Grupo de Laboratorio de Electricidad y magnetismo"/>
    <s v="2S"/>
    <n v="16575777"/>
    <s v="SÁENZ"/>
    <s v="LÓPEZ"/>
    <s v="RAÚL"/>
    <s v="rasaenl"/>
    <s v="raul.saenz@unirioja.es"/>
    <n v="1"/>
    <n v="1"/>
    <x v="0"/>
    <n v="536"/>
    <s v="PROFESOR INTERINO"/>
    <s v="P04"/>
    <s v="TIEMPO PARCIAL (4+4 HORAS)"/>
    <s v="2018-09-17 00:00:00.0"/>
    <s v="null"/>
    <s v="PI101376"/>
    <s v="PROFESOR CONTRATADO INTERINO"/>
    <s v="R109"/>
    <x v="9"/>
    <n v="535"/>
    <s v="INGENIERÍA ELÉCTRICA"/>
  </r>
  <r>
    <x v="16"/>
    <n v="16527730"/>
    <s v="ETSII"/>
    <n v="841"/>
    <s v="077R"/>
    <s v="GRUPO-A1"/>
    <s v="Electricidad y magnetismo"/>
    <s v="GR"/>
    <s v="GRUPO REDUCIDO"/>
    <s v="077R"/>
    <s v="GRUPO REDUCIDO DE ELECTRICIDAD Y MAGNETISMO"/>
    <s v="GRUPO-A1"/>
    <s v="Grupo Reducido de Electricidad y magnetismo"/>
    <s v="2S"/>
    <n v="16527730"/>
    <s v="VILLOSLADA"/>
    <s v="VILLOSLADA"/>
    <s v="GREGORIO"/>
    <s v="grvillos"/>
    <s v="gregorio.villoslada@unirioja.es"/>
    <n v="1"/>
    <n v="1"/>
    <x v="0"/>
    <n v="506"/>
    <s v="PROFESOR TITULAR DE ESCUELA UNIVERSITARI"/>
    <s v="01A"/>
    <s v="TIEMPO COMPLETO AMPLIADO"/>
    <s v="2012-09-01 00:00:00.0"/>
    <s v="null"/>
    <s v="DF31817"/>
    <s v="TITULAR DE ESCUELAS UNIVERSITARIAS"/>
    <s v="R109"/>
    <x v="9"/>
    <n v="535"/>
    <s v="INGENIERÍA ELÉCTRICA"/>
  </r>
  <r>
    <x v="16"/>
    <n v="16527730"/>
    <s v="ETSII"/>
    <n v="841"/>
    <s v="077R"/>
    <s v="GRUPO-A2"/>
    <s v="Electricidad y magnetismo"/>
    <s v="GR"/>
    <s v="GRUPO REDUCIDO"/>
    <s v="077R"/>
    <s v="GRUPO REDUCIDO DE ELECTRICIDAD Y MAGNETISMO"/>
    <s v="GRUPO-A2"/>
    <s v="Grupo Reducido de Electricidad y magnetismo"/>
    <s v="2S"/>
    <n v="16527730"/>
    <s v="VILLOSLADA"/>
    <s v="VILLOSLADA"/>
    <s v="GREGORIO"/>
    <s v="grvillos"/>
    <s v="gregorio.villoslada@unirioja.es"/>
    <n v="1"/>
    <n v="1"/>
    <x v="0"/>
    <n v="506"/>
    <s v="PROFESOR TITULAR DE ESCUELA UNIVERSITARI"/>
    <s v="01A"/>
    <s v="TIEMPO COMPLETO AMPLIADO"/>
    <s v="2012-09-01 00:00:00.0"/>
    <s v="null"/>
    <s v="DF31817"/>
    <s v="TITULAR DE ESCUELAS UNIVERSITARIAS"/>
    <s v="R109"/>
    <x v="9"/>
    <n v="535"/>
    <s v="INGENIERÍA ELÉCTRICA"/>
  </r>
  <r>
    <x v="16"/>
    <n v="16527730"/>
    <s v="ETSII"/>
    <n v="841"/>
    <s v="077R"/>
    <s v="GRUPO-A3"/>
    <s v="Electricidad y magnetismo"/>
    <s v="GR"/>
    <s v="GRUPO REDUCIDO"/>
    <s v="077R"/>
    <s v="GRUPO REDUCIDO DE ELECTRICIDAD Y MAGNETISMO"/>
    <s v="GRUPO-A3"/>
    <s v="Grupo Reducido de Electricidad y magnetismo"/>
    <s v="2S"/>
    <n v="16527730"/>
    <s v="VILLOSLADA"/>
    <s v="VILLOSLADA"/>
    <s v="GREGORIO"/>
    <s v="grvillos"/>
    <s v="gregorio.villoslada@unirioja.es"/>
    <n v="1"/>
    <n v="1"/>
    <x v="0"/>
    <n v="506"/>
    <s v="PROFESOR TITULAR DE ESCUELA UNIVERSITARI"/>
    <s v="01A"/>
    <s v="TIEMPO COMPLETO AMPLIADO"/>
    <s v="2012-09-01 00:00:00.0"/>
    <s v="null"/>
    <s v="DF31817"/>
    <s v="TITULAR DE ESCUELAS UNIVERSITARIAS"/>
    <s v="R109"/>
    <x v="9"/>
    <n v="535"/>
    <s v="INGENIERÍA ELÉCTRICA"/>
  </r>
  <r>
    <x v="16"/>
    <n v="16527730"/>
    <s v="ETSII"/>
    <n v="841"/>
    <s v="077R"/>
    <s v="GRUPO-B1"/>
    <s v="Electricidad y magnetismo"/>
    <s v="GR"/>
    <s v="GRUPO REDUCIDO"/>
    <s v="077R"/>
    <s v="GRUPO REDUCIDO DE ELECTRICIDAD Y MAGNETISMO"/>
    <s v="GRUPO-B1"/>
    <s v="Grupo Reducido de Electricidad y magnetismo"/>
    <s v="2S"/>
    <n v="16527730"/>
    <s v="VILLOSLADA"/>
    <s v="VILLOSLADA"/>
    <s v="GREGORIO"/>
    <s v="grvillos"/>
    <s v="gregorio.villoslada@unirioja.es"/>
    <n v="1"/>
    <n v="1"/>
    <x v="0"/>
    <n v="506"/>
    <s v="PROFESOR TITULAR DE ESCUELA UNIVERSITARI"/>
    <s v="01A"/>
    <s v="TIEMPO COMPLETO AMPLIADO"/>
    <s v="2012-09-01 00:00:00.0"/>
    <s v="null"/>
    <s v="DF31817"/>
    <s v="TITULAR DE ESCUELAS UNIVERSITARIAS"/>
    <s v="R109"/>
    <x v="9"/>
    <n v="535"/>
    <s v="INGENIERÍA ELÉCTRICA"/>
  </r>
  <r>
    <x v="16"/>
    <n v="16527730"/>
    <s v="ETSII"/>
    <n v="841"/>
    <s v="077R"/>
    <s v="GRUPO-B2"/>
    <s v="Electricidad y magnetismo"/>
    <s v="GR"/>
    <s v="GRUPO REDUCIDO"/>
    <s v="077R"/>
    <s v="GRUPO REDUCIDO DE ELECTRICIDAD Y MAGNETISMO"/>
    <s v="GRUPO-B2"/>
    <s v="Grupo Reducido de Electricidad y magnetismo"/>
    <s v="2S"/>
    <n v="16527730"/>
    <s v="VILLOSLADA"/>
    <s v="VILLOSLADA"/>
    <s v="GREGORIO"/>
    <s v="grvillos"/>
    <s v="gregorio.villoslada@unirioja.es"/>
    <n v="1"/>
    <n v="1"/>
    <x v="0"/>
    <n v="506"/>
    <s v="PROFESOR TITULAR DE ESCUELA UNIVERSITARI"/>
    <s v="01A"/>
    <s v="TIEMPO COMPLETO AMPLIADO"/>
    <s v="2012-09-01 00:00:00.0"/>
    <s v="null"/>
    <s v="DF31817"/>
    <s v="TITULAR DE ESCUELAS UNIVERSITARIAS"/>
    <s v="R109"/>
    <x v="9"/>
    <n v="535"/>
    <s v="INGENIERÍA ELÉCTRICA"/>
  </r>
  <r>
    <x v="17"/>
    <n v="13141259"/>
    <s v="ETSII"/>
    <n v="841"/>
    <s v="077G"/>
    <s v="GRUPO-A"/>
    <s v="Electricidad y magnetismo"/>
    <s v="GG"/>
    <s v="GRUPO GRANDE"/>
    <s v="077G"/>
    <s v="GRUPO GRANDE DE ELECTRICIDAD Y MAGNETISMO"/>
    <s v="GRUPO-A"/>
    <s v="Grupo Grande de ELECTRICIDAD Y MAGNETISMO"/>
    <s v="2S"/>
    <n v="13141259"/>
    <s v="LARA"/>
    <s v="SANTILLÁN"/>
    <s v="PEDRO MARÍA"/>
    <s v="pemarala"/>
    <s v="pedro.lara@unirioja.es"/>
    <n v="2"/>
    <m/>
    <x v="1"/>
    <n v="504"/>
    <s v="PROFESOR TITULAR UNIVERSIDAD"/>
    <s v="C01"/>
    <s v="TIEMPO COMPLETO"/>
    <s v="2016-09-15 00:00:00.0"/>
    <s v="null"/>
    <s v="DF100045"/>
    <s v="TITULAR UNIVERSIDAD"/>
    <s v="R109"/>
    <x v="9"/>
    <n v="535"/>
    <s v="INGENIERÍA ELÉCTRICA"/>
  </r>
  <r>
    <x v="17"/>
    <n v="16557336"/>
    <s v="ETSII"/>
    <n v="841"/>
    <s v="077G"/>
    <s v="GRUPO-A"/>
    <s v="Electricidad y magnetismo"/>
    <s v="GG"/>
    <s v="GRUPO GRANDE"/>
    <s v="077G"/>
    <s v="GRUPO GRANDE DE ELECTRICIDAD Y MAGNETISMO"/>
    <s v="GRUPO-A"/>
    <s v="Grupo Grande de ELECTRICIDAD Y MAGNETISMO"/>
    <s v="2S"/>
    <n v="16557336"/>
    <s v="BLANCO"/>
    <s v="BARRERO"/>
    <s v="JUAN MANUEL"/>
    <s v="jbblanco"/>
    <s v="juan-manuel.blanco@unirioja.es"/>
    <n v="2"/>
    <m/>
    <x v="0"/>
    <n v="504"/>
    <s v="PROFESOR TITULAR UNIVERSIDAD"/>
    <s v="C01"/>
    <s v="TIEMPO COMPLETO"/>
    <s v="2015-11-13 00:00:00.0"/>
    <s v="null"/>
    <s v="DF100035"/>
    <s v="PROFESOR TITULAR DE UNIVERSIDAD"/>
    <s v="R109"/>
    <x v="9"/>
    <n v="535"/>
    <s v="INGENIERÍA ELÉCTRICA"/>
  </r>
  <r>
    <x v="17"/>
    <n v="13141259"/>
    <s v="ETSII"/>
    <n v="841"/>
    <s v="077G"/>
    <s v="GRUPO-B"/>
    <s v="Electricidad y magnetismo"/>
    <s v="GG"/>
    <s v="GRUPO GRANDE"/>
    <s v="077G"/>
    <s v="GRUPO GRANDE DE ELECTRICIDAD Y MAGNETISMO"/>
    <s v="GRUPO-B"/>
    <s v="Grupo Grande de ELECTRICIDAD Y MAGNETISMO"/>
    <s v="2S"/>
    <n v="13141259"/>
    <s v="LARA"/>
    <s v="SANTILLÁN"/>
    <s v="PEDRO MARÍA"/>
    <s v="pemarala"/>
    <s v="pedro.lara@unirioja.es"/>
    <n v="2"/>
    <m/>
    <x v="1"/>
    <n v="504"/>
    <s v="PROFESOR TITULAR UNIVERSIDAD"/>
    <s v="C01"/>
    <s v="TIEMPO COMPLETO"/>
    <s v="2016-09-15 00:00:00.0"/>
    <s v="null"/>
    <s v="DF100045"/>
    <s v="TITULAR UNIVERSIDAD"/>
    <s v="R109"/>
    <x v="9"/>
    <n v="535"/>
    <s v="INGENIERÍA ELÉCTRICA"/>
  </r>
  <r>
    <x v="17"/>
    <n v="16557336"/>
    <s v="ETSII"/>
    <n v="841"/>
    <s v="077G"/>
    <s v="GRUPO-B"/>
    <s v="Electricidad y magnetismo"/>
    <s v="GG"/>
    <s v="GRUPO GRANDE"/>
    <s v="077G"/>
    <s v="GRUPO GRANDE DE ELECTRICIDAD Y MAGNETISMO"/>
    <s v="GRUPO-B"/>
    <s v="Grupo Grande de ELECTRICIDAD Y MAGNETISMO"/>
    <s v="2S"/>
    <n v="16557336"/>
    <s v="BLANCO"/>
    <s v="BARRERO"/>
    <s v="JUAN MANUEL"/>
    <s v="jbblanco"/>
    <s v="juan-manuel.blanco@unirioja.es"/>
    <n v="2"/>
    <m/>
    <x v="0"/>
    <n v="504"/>
    <s v="PROFESOR TITULAR UNIVERSIDAD"/>
    <s v="C01"/>
    <s v="TIEMPO COMPLETO"/>
    <s v="2015-11-13 00:00:00.0"/>
    <s v="null"/>
    <s v="DF100035"/>
    <s v="PROFESOR TITULAR DE UNIVERSIDAD"/>
    <s v="R109"/>
    <x v="9"/>
    <n v="535"/>
    <s v="INGENIERÍA ELÉCTRICA"/>
  </r>
  <r>
    <x v="17"/>
    <n v="16575777"/>
    <s v="ETSII"/>
    <n v="841"/>
    <s v="077L"/>
    <s v="GRUPO-A1"/>
    <s v="Electricidad y magnetismo"/>
    <s v="GL"/>
    <s v="GRUPO DE LABORATORIO"/>
    <s v="077L"/>
    <s v="LABORATORIO DE ELECTRICIDAD Y MAGNETISMO"/>
    <s v="GRUPO-A1"/>
    <s v="Grupo de Laboratorio de Electricidad y magnetismo"/>
    <s v="2S"/>
    <n v="16575777"/>
    <s v="SÁENZ"/>
    <s v="LÓPEZ"/>
    <s v="RAÚL"/>
    <s v="rasaenl"/>
    <s v="raul.saenz@unirioja.es"/>
    <n v="1"/>
    <m/>
    <x v="0"/>
    <n v="536"/>
    <s v="PROFESOR INTERINO"/>
    <s v="P04"/>
    <s v="TIEMPO PARCIAL (4+4 HORAS)"/>
    <s v="2018-09-17 00:00:00.0"/>
    <s v="null"/>
    <s v="PI101376"/>
    <s v="PROFESOR CONTRATADO INTERINO"/>
    <s v="R109"/>
    <x v="9"/>
    <n v="535"/>
    <s v="INGENIERÍA ELÉCTRICA"/>
  </r>
  <r>
    <x v="17"/>
    <n v="16537707"/>
    <s v="ETSII"/>
    <n v="841"/>
    <s v="077L"/>
    <s v="GRUPO-A2"/>
    <s v="Electricidad y magnetismo"/>
    <s v="GL"/>
    <s v="GRUPO DE LABORATORIO"/>
    <s v="077L"/>
    <s v="LABORATORIO DE ELECTRICIDAD Y MAGNETISMO"/>
    <s v="GRUPO-A2"/>
    <s v="Grupo de Laboratorio de Electricidad y magnetismo"/>
    <s v="2S"/>
    <n v="16537707"/>
    <s v="MARTÍNEZ"/>
    <s v="SANTOLAYA"/>
    <s v="JOSÉ JAVIER"/>
    <s v="jjmartin"/>
    <s v="jose-javier.martinez@unirioja.es"/>
    <n v="0.3"/>
    <m/>
    <x v="1"/>
    <n v="506"/>
    <s v="PROFESOR TITULAR DE ESCUELA UNIVERSITARI"/>
    <s v="01A"/>
    <s v="TIEMPO COMPLETO AMPLIADO"/>
    <s v="2012-09-01 00:00:00.0"/>
    <s v="null"/>
    <s v="DF31833"/>
    <s v="TITULAR DE ESCUELAS UNIVERSITARIAS"/>
    <s v="R109"/>
    <x v="9"/>
    <n v="785"/>
    <s v="TECNOLOGÍA ELECTRÓNICA"/>
  </r>
  <r>
    <x v="17"/>
    <n v="16571904"/>
    <s v="ETSII"/>
    <n v="841"/>
    <s v="077L"/>
    <s v="GRUPO-A2"/>
    <s v="Electricidad y magnetismo"/>
    <s v="GL"/>
    <s v="GRUPO DE LABORATORIO"/>
    <s v="077L"/>
    <s v="LABORATORIO DE ELECTRICIDAD Y MAGNETISMO"/>
    <s v="GRUPO-A2"/>
    <s v="Grupo de Laboratorio de Electricidad y magnetismo"/>
    <s v="2S"/>
    <n v="16571904"/>
    <s v="SÁINZ"/>
    <s v="ESCRICH"/>
    <s v="CARLOS"/>
    <s v="casainz"/>
    <s v="carlos.sainz@alum.unirioja.es"/>
    <n v="0.7"/>
    <m/>
    <x v="1"/>
    <n v="536"/>
    <s v="PROFESOR INTERINO"/>
    <s v="P03"/>
    <s v="TIEMPO PARCIAL (3+3 HORAS)"/>
    <s v="2019-03-29 00:00:00.0"/>
    <s v="2019-07-25 00:00:00.0"/>
    <s v="PI101526"/>
    <s v="PROFESOR CONTRATADO INTERINO"/>
    <s v="R109"/>
    <x v="9"/>
    <n v="785"/>
    <s v="TECNOLOGÍA ELECTRÓNICA"/>
  </r>
  <r>
    <x v="17"/>
    <n v="16513797"/>
    <s v="ETSII"/>
    <n v="841"/>
    <s v="077L"/>
    <s v="GRUPO-A3"/>
    <s v="Electricidad y magnetismo"/>
    <s v="GL"/>
    <s v="GRUPO DE LABORATORIO"/>
    <s v="077L"/>
    <s v="LABORATORIO DE ELECTRICIDAD Y MAGNETISMO"/>
    <s v="GRUPO-A3"/>
    <s v="Grupo de Laboratorio de Electricidad y magnetismo"/>
    <s v="2S"/>
    <n v="16513797"/>
    <s v="ZORZANO"/>
    <s v="MARTÍNEZ"/>
    <s v="JOSÉ MARÍA"/>
    <s v="jzorzano"/>
    <s v="jose.zorzano@unirioja.es"/>
    <n v="1"/>
    <m/>
    <x v="1"/>
    <n v="506"/>
    <s v="PROFESOR TITULAR DE ESCUELA UNIVERSITARI"/>
    <s v="01A"/>
    <s v="TIEMPO COMPLETO AMPLIADO"/>
    <s v="2012-09-01 00:00:00.0"/>
    <s v="null"/>
    <s v="DF31835"/>
    <s v="TITULAR DE ESCUELAS UNIVERSITARIAS"/>
    <s v="R109"/>
    <x v="9"/>
    <n v="785"/>
    <s v="TECNOLOGÍA ELECTRÓNICA"/>
  </r>
  <r>
    <x v="17"/>
    <n v="16513797"/>
    <s v="ETSII"/>
    <n v="841"/>
    <s v="077L"/>
    <s v="GRUPO-A4"/>
    <s v="Electricidad y magnetismo"/>
    <s v="GL"/>
    <s v="GRUPO DE LABORATORIO"/>
    <s v="077L"/>
    <s v="LABORATORIO DE ELECTRICIDAD Y MAGNETISMO"/>
    <s v="GRUPO-A4"/>
    <s v="Grupo de Laboratorio de Electricidad y magnetismo"/>
    <s v="2S"/>
    <n v="16513797"/>
    <s v="ZORZANO"/>
    <s v="MARTÍNEZ"/>
    <s v="JOSÉ MARÍA"/>
    <s v="jzorzano"/>
    <s v="jose.zorzano@unirioja.es"/>
    <n v="1"/>
    <m/>
    <x v="1"/>
    <n v="506"/>
    <s v="PROFESOR TITULAR DE ESCUELA UNIVERSITARI"/>
    <s v="01A"/>
    <s v="TIEMPO COMPLETO AMPLIADO"/>
    <s v="2012-09-01 00:00:00.0"/>
    <s v="null"/>
    <s v="DF31835"/>
    <s v="TITULAR DE ESCUELAS UNIVERSITARIAS"/>
    <s v="R109"/>
    <x v="9"/>
    <n v="785"/>
    <s v="TECNOLOGÍA ELECTRÓNICA"/>
  </r>
  <r>
    <x v="17"/>
    <n v="16575777"/>
    <s v="ETSII"/>
    <n v="841"/>
    <s v="077L"/>
    <s v="GRUPO-A5"/>
    <s v="Electricidad y magnetismo"/>
    <s v="GL"/>
    <s v="GRUPO DE LABORATORIO"/>
    <s v="077L"/>
    <s v="LABORATORIO DE ELECTRICIDAD Y MAGNETISMO"/>
    <s v="GRUPO-A5"/>
    <s v="Grupo de Laboratorio de Electricidad y magnetismo"/>
    <s v="2S"/>
    <n v="16575777"/>
    <s v="SÁENZ"/>
    <s v="LÓPEZ"/>
    <s v="RAÚL"/>
    <s v="rasaenl"/>
    <s v="raul.saenz@unirioja.es"/>
    <n v="1"/>
    <m/>
    <x v="0"/>
    <n v="536"/>
    <s v="PROFESOR INTERINO"/>
    <s v="P04"/>
    <s v="TIEMPO PARCIAL (4+4 HORAS)"/>
    <s v="2018-09-17 00:00:00.0"/>
    <s v="null"/>
    <s v="PI101376"/>
    <s v="PROFESOR CONTRATADO INTERINO"/>
    <s v="R109"/>
    <x v="9"/>
    <n v="535"/>
    <s v="INGENIERÍA ELÉCTRICA"/>
  </r>
  <r>
    <x v="17"/>
    <n v="16537707"/>
    <s v="ETSII"/>
    <n v="841"/>
    <s v="077L"/>
    <s v="GRUPO-B1"/>
    <s v="Electricidad y magnetismo"/>
    <s v="GL"/>
    <s v="GRUPO DE LABORATORIO"/>
    <s v="077L"/>
    <s v="LABORATORIO DE ELECTRICIDAD Y MAGNETISMO"/>
    <s v="GRUPO-B1"/>
    <s v="Grupo de Laboratorio de Electricidad y magnetismo"/>
    <s v="2S"/>
    <n v="16537707"/>
    <s v="MARTÍNEZ"/>
    <s v="SANTOLAYA"/>
    <s v="JOSÉ JAVIER"/>
    <s v="jjmartin"/>
    <s v="jose-javier.martinez@unirioja.es"/>
    <n v="0.3"/>
    <m/>
    <x v="1"/>
    <n v="506"/>
    <s v="PROFESOR TITULAR DE ESCUELA UNIVERSITARI"/>
    <s v="01A"/>
    <s v="TIEMPO COMPLETO AMPLIADO"/>
    <s v="2012-09-01 00:00:00.0"/>
    <s v="null"/>
    <s v="DF31833"/>
    <s v="TITULAR DE ESCUELAS UNIVERSITARIAS"/>
    <s v="R109"/>
    <x v="9"/>
    <n v="785"/>
    <s v="TECNOLOGÍA ELECTRÓNICA"/>
  </r>
  <r>
    <x v="17"/>
    <n v="16571904"/>
    <s v="ETSII"/>
    <n v="841"/>
    <s v="077L"/>
    <s v="GRUPO-B1"/>
    <s v="Electricidad y magnetismo"/>
    <s v="GL"/>
    <s v="GRUPO DE LABORATORIO"/>
    <s v="077L"/>
    <s v="LABORATORIO DE ELECTRICIDAD Y MAGNETISMO"/>
    <s v="GRUPO-B1"/>
    <s v="Grupo de Laboratorio de Electricidad y magnetismo"/>
    <s v="2S"/>
    <n v="16571904"/>
    <s v="SÁINZ"/>
    <s v="ESCRICH"/>
    <s v="CARLOS"/>
    <s v="casainz"/>
    <s v="carlos.sainz@alum.unirioja.es"/>
    <n v="0.7"/>
    <m/>
    <x v="1"/>
    <n v="536"/>
    <s v="PROFESOR INTERINO"/>
    <s v="P03"/>
    <s v="TIEMPO PARCIAL (3+3 HORAS)"/>
    <s v="2019-03-29 00:00:00.0"/>
    <s v="2019-07-25 00:00:00.0"/>
    <s v="PI101526"/>
    <s v="PROFESOR CONTRATADO INTERINO"/>
    <s v="R109"/>
    <x v="9"/>
    <n v="785"/>
    <s v="TECNOLOGÍA ELECTRÓNICA"/>
  </r>
  <r>
    <x v="17"/>
    <n v="16537707"/>
    <s v="ETSII"/>
    <n v="841"/>
    <s v="077L"/>
    <s v="GRUPO-B2"/>
    <s v="Electricidad y magnetismo"/>
    <s v="GL"/>
    <s v="GRUPO DE LABORATORIO"/>
    <s v="077L"/>
    <s v="LABORATORIO DE ELECTRICIDAD Y MAGNETISMO"/>
    <s v="GRUPO-B2"/>
    <s v="Grupo de Laboratorio de Electricidad y magnetismo"/>
    <s v="2S"/>
    <n v="16537707"/>
    <s v="MARTÍNEZ"/>
    <s v="SANTOLAYA"/>
    <s v="JOSÉ JAVIER"/>
    <s v="jjmartin"/>
    <s v="jose-javier.martinez@unirioja.es"/>
    <n v="0.3"/>
    <m/>
    <x v="1"/>
    <n v="506"/>
    <s v="PROFESOR TITULAR DE ESCUELA UNIVERSITARI"/>
    <s v="01A"/>
    <s v="TIEMPO COMPLETO AMPLIADO"/>
    <s v="2012-09-01 00:00:00.0"/>
    <s v="null"/>
    <s v="DF31833"/>
    <s v="TITULAR DE ESCUELAS UNIVERSITARIAS"/>
    <s v="R109"/>
    <x v="9"/>
    <n v="785"/>
    <s v="TECNOLOGÍA ELECTRÓNICA"/>
  </r>
  <r>
    <x v="17"/>
    <n v="16571904"/>
    <s v="ETSII"/>
    <n v="841"/>
    <s v="077L"/>
    <s v="GRUPO-B2"/>
    <s v="Electricidad y magnetismo"/>
    <s v="GL"/>
    <s v="GRUPO DE LABORATORIO"/>
    <s v="077L"/>
    <s v="LABORATORIO DE ELECTRICIDAD Y MAGNETISMO"/>
    <s v="GRUPO-B2"/>
    <s v="Grupo de Laboratorio de Electricidad y magnetismo"/>
    <s v="2S"/>
    <n v="16571904"/>
    <s v="SÁINZ"/>
    <s v="ESCRICH"/>
    <s v="CARLOS"/>
    <s v="casainz"/>
    <s v="carlos.sainz@alum.unirioja.es"/>
    <n v="0.7"/>
    <m/>
    <x v="1"/>
    <n v="536"/>
    <s v="PROFESOR INTERINO"/>
    <s v="P03"/>
    <s v="TIEMPO PARCIAL (3+3 HORAS)"/>
    <s v="2019-03-29 00:00:00.0"/>
    <s v="2019-07-25 00:00:00.0"/>
    <s v="PI101526"/>
    <s v="PROFESOR CONTRATADO INTERINO"/>
    <s v="R109"/>
    <x v="9"/>
    <n v="785"/>
    <s v="TECNOLOGÍA ELECTRÓNICA"/>
  </r>
  <r>
    <x v="17"/>
    <n v="16537707"/>
    <s v="ETSII"/>
    <n v="841"/>
    <s v="077L"/>
    <s v="GRUPO-B3"/>
    <s v="Electricidad y magnetismo"/>
    <s v="GL"/>
    <s v="GRUPO DE LABORATORIO"/>
    <s v="077L"/>
    <s v="LABORATORIO DE ELECTRICIDAD Y MAGNETISMO"/>
    <s v="GRUPO-B3"/>
    <s v="Grupo de Laboratorio de Electricidad y magnetismo"/>
    <s v="2S"/>
    <n v="16537707"/>
    <s v="MARTÍNEZ"/>
    <s v="SANTOLAYA"/>
    <s v="JOSÉ JAVIER"/>
    <s v="jjmartin"/>
    <s v="jose-javier.martinez@unirioja.es"/>
    <n v="0.3"/>
    <m/>
    <x v="1"/>
    <n v="506"/>
    <s v="PROFESOR TITULAR DE ESCUELA UNIVERSITARI"/>
    <s v="01A"/>
    <s v="TIEMPO COMPLETO AMPLIADO"/>
    <s v="2012-09-01 00:00:00.0"/>
    <s v="null"/>
    <s v="DF31833"/>
    <s v="TITULAR DE ESCUELAS UNIVERSITARIAS"/>
    <s v="R109"/>
    <x v="9"/>
    <n v="785"/>
    <s v="TECNOLOGÍA ELECTRÓNICA"/>
  </r>
  <r>
    <x v="17"/>
    <n v="16571904"/>
    <s v="ETSII"/>
    <n v="841"/>
    <s v="077L"/>
    <s v="GRUPO-B3"/>
    <s v="Electricidad y magnetismo"/>
    <s v="GL"/>
    <s v="GRUPO DE LABORATORIO"/>
    <s v="077L"/>
    <s v="LABORATORIO DE ELECTRICIDAD Y MAGNETISMO"/>
    <s v="GRUPO-B3"/>
    <s v="Grupo de Laboratorio de Electricidad y magnetismo"/>
    <s v="2S"/>
    <n v="16571904"/>
    <s v="SÁINZ"/>
    <s v="ESCRICH"/>
    <s v="CARLOS"/>
    <s v="casainz"/>
    <s v="carlos.sainz@alum.unirioja.es"/>
    <n v="0.7"/>
    <m/>
    <x v="1"/>
    <n v="536"/>
    <s v="PROFESOR INTERINO"/>
    <s v="P03"/>
    <s v="TIEMPO PARCIAL (3+3 HORAS)"/>
    <s v="2019-03-29 00:00:00.0"/>
    <s v="2019-07-25 00:00:00.0"/>
    <s v="PI101526"/>
    <s v="PROFESOR CONTRATADO INTERINO"/>
    <s v="R109"/>
    <x v="9"/>
    <n v="785"/>
    <s v="TECNOLOGÍA ELECTRÓNICA"/>
  </r>
  <r>
    <x v="17"/>
    <n v="16575777"/>
    <s v="ETSII"/>
    <n v="841"/>
    <s v="077L"/>
    <s v="GRUPO-B4"/>
    <s v="Electricidad y magnetismo"/>
    <s v="GL"/>
    <s v="GRUPO DE LABORATORIO"/>
    <s v="077L"/>
    <s v="LABORATORIO DE ELECTRICIDAD Y MAGNETISMO"/>
    <s v="GRUPO-B4"/>
    <s v="Grupo de Laboratorio de Electricidad y magnetismo"/>
    <s v="2S"/>
    <n v="16575777"/>
    <s v="SÁENZ"/>
    <s v="LÓPEZ"/>
    <s v="RAÚL"/>
    <s v="rasaenl"/>
    <s v="raul.saenz@unirioja.es"/>
    <n v="1"/>
    <m/>
    <x v="0"/>
    <n v="536"/>
    <s v="PROFESOR INTERINO"/>
    <s v="P04"/>
    <s v="TIEMPO PARCIAL (4+4 HORAS)"/>
    <s v="2018-09-17 00:00:00.0"/>
    <s v="null"/>
    <s v="PI101376"/>
    <s v="PROFESOR CONTRATADO INTERINO"/>
    <s v="R109"/>
    <x v="9"/>
    <n v="535"/>
    <s v="INGENIERÍA ELÉCTRICA"/>
  </r>
  <r>
    <x v="17"/>
    <n v="16527730"/>
    <s v="ETSII"/>
    <n v="841"/>
    <s v="077R"/>
    <s v="GRUPO-A1"/>
    <s v="Electricidad y magnetismo"/>
    <s v="GR"/>
    <s v="GRUPO REDUCIDO"/>
    <s v="077R"/>
    <s v="GRUPO REDUCIDO DE ELECTRICIDAD Y MAGNETISMO"/>
    <s v="GRUPO-A1"/>
    <s v="Grupo Reducido de Electricidad y magnetismo"/>
    <s v="2S"/>
    <n v="16527730"/>
    <s v="VILLOSLADA"/>
    <s v="VILLOSLADA"/>
    <s v="GREGORIO"/>
    <s v="grvillos"/>
    <s v="gregorio.villoslada@unirioja.es"/>
    <n v="1"/>
    <m/>
    <x v="0"/>
    <n v="506"/>
    <s v="PROFESOR TITULAR DE ESCUELA UNIVERSITARI"/>
    <s v="01A"/>
    <s v="TIEMPO COMPLETO AMPLIADO"/>
    <s v="2012-09-01 00:00:00.0"/>
    <s v="null"/>
    <s v="DF31817"/>
    <s v="TITULAR DE ESCUELAS UNIVERSITARIAS"/>
    <s v="R109"/>
    <x v="9"/>
    <n v="535"/>
    <s v="INGENIERÍA ELÉCTRICA"/>
  </r>
  <r>
    <x v="17"/>
    <n v="16527730"/>
    <s v="ETSII"/>
    <n v="841"/>
    <s v="077R"/>
    <s v="GRUPO-A2"/>
    <s v="Electricidad y magnetismo"/>
    <s v="GR"/>
    <s v="GRUPO REDUCIDO"/>
    <s v="077R"/>
    <s v="GRUPO REDUCIDO DE ELECTRICIDAD Y MAGNETISMO"/>
    <s v="GRUPO-A2"/>
    <s v="Grupo Reducido de Electricidad y magnetismo"/>
    <s v="2S"/>
    <n v="16527730"/>
    <s v="VILLOSLADA"/>
    <s v="VILLOSLADA"/>
    <s v="GREGORIO"/>
    <s v="grvillos"/>
    <s v="gregorio.villoslada@unirioja.es"/>
    <n v="1"/>
    <m/>
    <x v="0"/>
    <n v="506"/>
    <s v="PROFESOR TITULAR DE ESCUELA UNIVERSITARI"/>
    <s v="01A"/>
    <s v="TIEMPO COMPLETO AMPLIADO"/>
    <s v="2012-09-01 00:00:00.0"/>
    <s v="null"/>
    <s v="DF31817"/>
    <s v="TITULAR DE ESCUELAS UNIVERSITARIAS"/>
    <s v="R109"/>
    <x v="9"/>
    <n v="535"/>
    <s v="INGENIERÍA ELÉCTRICA"/>
  </r>
  <r>
    <x v="17"/>
    <n v="16527730"/>
    <s v="ETSII"/>
    <n v="841"/>
    <s v="077R"/>
    <s v="GRUPO-A3"/>
    <s v="Electricidad y magnetismo"/>
    <s v="GR"/>
    <s v="GRUPO REDUCIDO"/>
    <s v="077R"/>
    <s v="GRUPO REDUCIDO DE ELECTRICIDAD Y MAGNETISMO"/>
    <s v="GRUPO-A3"/>
    <s v="Grupo Reducido de Electricidad y magnetismo"/>
    <s v="2S"/>
    <n v="16527730"/>
    <s v="VILLOSLADA"/>
    <s v="VILLOSLADA"/>
    <s v="GREGORIO"/>
    <s v="grvillos"/>
    <s v="gregorio.villoslada@unirioja.es"/>
    <n v="1"/>
    <m/>
    <x v="0"/>
    <n v="506"/>
    <s v="PROFESOR TITULAR DE ESCUELA UNIVERSITARI"/>
    <s v="01A"/>
    <s v="TIEMPO COMPLETO AMPLIADO"/>
    <s v="2012-09-01 00:00:00.0"/>
    <s v="null"/>
    <s v="DF31817"/>
    <s v="TITULAR DE ESCUELAS UNIVERSITARIAS"/>
    <s v="R109"/>
    <x v="9"/>
    <n v="535"/>
    <s v="INGENIERÍA ELÉCTRICA"/>
  </r>
  <r>
    <x v="17"/>
    <n v="16527730"/>
    <s v="ETSII"/>
    <n v="841"/>
    <s v="077R"/>
    <s v="GRUPO-B1"/>
    <s v="Electricidad y magnetismo"/>
    <s v="GR"/>
    <s v="GRUPO REDUCIDO"/>
    <s v="077R"/>
    <s v="GRUPO REDUCIDO DE ELECTRICIDAD Y MAGNETISMO"/>
    <s v="GRUPO-B1"/>
    <s v="Grupo Reducido de Electricidad y magnetismo"/>
    <s v="2S"/>
    <n v="16527730"/>
    <s v="VILLOSLADA"/>
    <s v="VILLOSLADA"/>
    <s v="GREGORIO"/>
    <s v="grvillos"/>
    <s v="gregorio.villoslada@unirioja.es"/>
    <n v="1"/>
    <m/>
    <x v="0"/>
    <n v="506"/>
    <s v="PROFESOR TITULAR DE ESCUELA UNIVERSITARI"/>
    <s v="01A"/>
    <s v="TIEMPO COMPLETO AMPLIADO"/>
    <s v="2012-09-01 00:00:00.0"/>
    <s v="null"/>
    <s v="DF31817"/>
    <s v="TITULAR DE ESCUELAS UNIVERSITARIAS"/>
    <s v="R109"/>
    <x v="9"/>
    <n v="535"/>
    <s v="INGENIERÍA ELÉCTRICA"/>
  </r>
  <r>
    <x v="17"/>
    <n v="16527730"/>
    <s v="ETSII"/>
    <n v="841"/>
    <s v="077R"/>
    <s v="GRUPO-B2"/>
    <s v="Electricidad y magnetismo"/>
    <s v="GR"/>
    <s v="GRUPO REDUCIDO"/>
    <s v="077R"/>
    <s v="GRUPO REDUCIDO DE ELECTRICIDAD Y MAGNETISMO"/>
    <s v="GRUPO-B2"/>
    <s v="Grupo Reducido de Electricidad y magnetismo"/>
    <s v="2S"/>
    <n v="16527730"/>
    <s v="VILLOSLADA"/>
    <s v="VILLOSLADA"/>
    <s v="GREGORIO"/>
    <s v="grvillos"/>
    <s v="gregorio.villoslada@unirioja.es"/>
    <n v="1"/>
    <m/>
    <x v="0"/>
    <n v="506"/>
    <s v="PROFESOR TITULAR DE ESCUELA UNIVERSITARI"/>
    <s v="01A"/>
    <s v="TIEMPO COMPLETO AMPLIADO"/>
    <s v="2012-09-01 00:00:00.0"/>
    <s v="null"/>
    <s v="DF31817"/>
    <s v="TITULAR DE ESCUELAS UNIVERSITARIAS"/>
    <s v="R109"/>
    <x v="9"/>
    <n v="535"/>
    <s v="INGENIERÍA ELÉCTRICA"/>
  </r>
  <r>
    <x v="18"/>
    <n v="13141259"/>
    <s v="ETSII"/>
    <n v="841"/>
    <s v="077G"/>
    <s v="GRUPO-A"/>
    <s v="Electricidad y magnetismo"/>
    <s v="GG"/>
    <s v="GRUPO GRANDE"/>
    <s v="077G"/>
    <s v="GRUPO GRANDE DE ELECTRICIDAD Y MAGNETISMO"/>
    <s v="GRUPO-A"/>
    <s v="Grupo Grande de ELECTRICIDAD Y MAGNETISMO"/>
    <s v="2S"/>
    <n v="13141259"/>
    <s v="LARA"/>
    <s v="SANTILLÁN"/>
    <s v="PEDRO MARÍA"/>
    <s v="pemarala"/>
    <s v="pedro.lara@unirioja.es"/>
    <n v="2"/>
    <m/>
    <x v="1"/>
    <n v="504"/>
    <s v="PROFESOR TITULAR UNIVERSIDAD"/>
    <s v="C01"/>
    <s v="TIEMPO COMPLETO"/>
    <s v="2016-09-15 00:00:00.0"/>
    <s v="null"/>
    <s v="DF100045"/>
    <s v="TITULAR UNIVERSIDAD"/>
    <s v="R109"/>
    <x v="9"/>
    <n v="535"/>
    <s v="INGENIERÍA ELÉCTRICA"/>
  </r>
  <r>
    <x v="18"/>
    <n v="16557336"/>
    <s v="ETSII"/>
    <n v="841"/>
    <s v="077G"/>
    <s v="GRUPO-A"/>
    <s v="Electricidad y magnetismo"/>
    <s v="GG"/>
    <s v="GRUPO GRANDE"/>
    <s v="077G"/>
    <s v="GRUPO GRANDE DE ELECTRICIDAD Y MAGNETISMO"/>
    <s v="GRUPO-A"/>
    <s v="Grupo Grande de ELECTRICIDAD Y MAGNETISMO"/>
    <s v="2S"/>
    <n v="16557336"/>
    <s v="BLANCO"/>
    <s v="BARRERO"/>
    <s v="JUAN MANUEL"/>
    <s v="jbblanco"/>
    <s v="juan-manuel.blanco@unirioja.es"/>
    <n v="2"/>
    <m/>
    <x v="0"/>
    <n v="504"/>
    <s v="PROFESOR TITULAR UNIVERSIDAD"/>
    <s v="C01"/>
    <s v="TIEMPO COMPLETO"/>
    <s v="2015-11-13 00:00:00.0"/>
    <s v="null"/>
    <s v="DF100035"/>
    <s v="PROFESOR TITULAR DE UNIVERSIDAD"/>
    <s v="R109"/>
    <x v="9"/>
    <n v="535"/>
    <s v="INGENIERÍA ELÉCTRICA"/>
  </r>
  <r>
    <x v="18"/>
    <n v="13141259"/>
    <s v="ETSII"/>
    <n v="841"/>
    <s v="077G"/>
    <s v="GRUPO-B"/>
    <s v="Electricidad y magnetismo"/>
    <s v="GG"/>
    <s v="GRUPO GRANDE"/>
    <s v="077G"/>
    <s v="GRUPO GRANDE DE ELECTRICIDAD Y MAGNETISMO"/>
    <s v="GRUPO-B"/>
    <s v="Grupo Grande de ELECTRICIDAD Y MAGNETISMO"/>
    <s v="2S"/>
    <n v="13141259"/>
    <s v="LARA"/>
    <s v="SANTILLÁN"/>
    <s v="PEDRO MARÍA"/>
    <s v="pemarala"/>
    <s v="pedro.lara@unirioja.es"/>
    <n v="2"/>
    <m/>
    <x v="1"/>
    <n v="504"/>
    <s v="PROFESOR TITULAR UNIVERSIDAD"/>
    <s v="C01"/>
    <s v="TIEMPO COMPLETO"/>
    <s v="2016-09-15 00:00:00.0"/>
    <s v="null"/>
    <s v="DF100045"/>
    <s v="TITULAR UNIVERSIDAD"/>
    <s v="R109"/>
    <x v="9"/>
    <n v="535"/>
    <s v="INGENIERÍA ELÉCTRICA"/>
  </r>
  <r>
    <x v="18"/>
    <n v="16557336"/>
    <s v="ETSII"/>
    <n v="841"/>
    <s v="077G"/>
    <s v="GRUPO-B"/>
    <s v="Electricidad y magnetismo"/>
    <s v="GG"/>
    <s v="GRUPO GRANDE"/>
    <s v="077G"/>
    <s v="GRUPO GRANDE DE ELECTRICIDAD Y MAGNETISMO"/>
    <s v="GRUPO-B"/>
    <s v="Grupo Grande de ELECTRICIDAD Y MAGNETISMO"/>
    <s v="2S"/>
    <n v="16557336"/>
    <s v="BLANCO"/>
    <s v="BARRERO"/>
    <s v="JUAN MANUEL"/>
    <s v="jbblanco"/>
    <s v="juan-manuel.blanco@unirioja.es"/>
    <n v="2"/>
    <m/>
    <x v="0"/>
    <n v="504"/>
    <s v="PROFESOR TITULAR UNIVERSIDAD"/>
    <s v="C01"/>
    <s v="TIEMPO COMPLETO"/>
    <s v="2015-11-13 00:00:00.0"/>
    <s v="null"/>
    <s v="DF100035"/>
    <s v="PROFESOR TITULAR DE UNIVERSIDAD"/>
    <s v="R109"/>
    <x v="9"/>
    <n v="535"/>
    <s v="INGENIERÍA ELÉCTRICA"/>
  </r>
  <r>
    <x v="18"/>
    <n v="16575777"/>
    <s v="ETSII"/>
    <n v="841"/>
    <s v="077L"/>
    <s v="GRUPO-A1"/>
    <s v="Electricidad y magnetismo"/>
    <s v="GL"/>
    <s v="GRUPO DE LABORATORIO"/>
    <s v="077L"/>
    <s v="LABORATORIO DE ELECTRICIDAD Y MAGNETISMO"/>
    <s v="GRUPO-A1"/>
    <s v="Grupo de Laboratorio de Electricidad y magnetismo"/>
    <s v="2S"/>
    <n v="16575777"/>
    <s v="SÁENZ"/>
    <s v="LÓPEZ"/>
    <s v="RAÚL"/>
    <s v="rasaenl"/>
    <s v="raul.saenz@unirioja.es"/>
    <n v="1"/>
    <m/>
    <x v="0"/>
    <n v="536"/>
    <s v="PROFESOR INTERINO"/>
    <s v="P04"/>
    <s v="TIEMPO PARCIAL (4+4 HORAS)"/>
    <s v="2018-09-17 00:00:00.0"/>
    <s v="null"/>
    <s v="PI101376"/>
    <s v="PROFESOR CONTRATADO INTERINO"/>
    <s v="R109"/>
    <x v="9"/>
    <n v="535"/>
    <s v="INGENIERÍA ELÉCTRICA"/>
  </r>
  <r>
    <x v="18"/>
    <n v="16537707"/>
    <s v="ETSII"/>
    <n v="841"/>
    <s v="077L"/>
    <s v="GRUPO-A2"/>
    <s v="Electricidad y magnetismo"/>
    <s v="GL"/>
    <s v="GRUPO DE LABORATORIO"/>
    <s v="077L"/>
    <s v="LABORATORIO DE ELECTRICIDAD Y MAGNETISMO"/>
    <s v="GRUPO-A2"/>
    <s v="Grupo de Laboratorio de Electricidad y magnetismo"/>
    <s v="2S"/>
    <n v="16537707"/>
    <s v="MARTÍNEZ"/>
    <s v="SANTOLAYA"/>
    <s v="JOSÉ JAVIER"/>
    <s v="jjmartin"/>
    <s v="jose-javier.martinez@unirioja.es"/>
    <n v="0.3"/>
    <m/>
    <x v="1"/>
    <n v="506"/>
    <s v="PROFESOR TITULAR DE ESCUELA UNIVERSITARI"/>
    <s v="01A"/>
    <s v="TIEMPO COMPLETO AMPLIADO"/>
    <s v="2012-09-01 00:00:00.0"/>
    <s v="null"/>
    <s v="DF31833"/>
    <s v="TITULAR DE ESCUELAS UNIVERSITARIAS"/>
    <s v="R109"/>
    <x v="9"/>
    <n v="785"/>
    <s v="TECNOLOGÍA ELECTRÓNICA"/>
  </r>
  <r>
    <x v="18"/>
    <n v="16571904"/>
    <s v="ETSII"/>
    <n v="841"/>
    <s v="077L"/>
    <s v="GRUPO-A2"/>
    <s v="Electricidad y magnetismo"/>
    <s v="GL"/>
    <s v="GRUPO DE LABORATORIO"/>
    <s v="077L"/>
    <s v="LABORATORIO DE ELECTRICIDAD Y MAGNETISMO"/>
    <s v="GRUPO-A2"/>
    <s v="Grupo de Laboratorio de Electricidad y magnetismo"/>
    <s v="2S"/>
    <n v="16571904"/>
    <s v="SÁINZ"/>
    <s v="ESCRICH"/>
    <s v="CARLOS"/>
    <s v="casainz"/>
    <s v="carlos.sainz@alum.unirioja.es"/>
    <n v="0.7"/>
    <m/>
    <x v="1"/>
    <n v="536"/>
    <s v="PROFESOR INTERINO"/>
    <s v="P03"/>
    <s v="TIEMPO PARCIAL (3+3 HORAS)"/>
    <s v="2019-03-29 00:00:00.0"/>
    <s v="2019-07-25 00:00:00.0"/>
    <s v="PI101526"/>
    <s v="PROFESOR CONTRATADO INTERINO"/>
    <s v="R109"/>
    <x v="9"/>
    <n v="785"/>
    <s v="TECNOLOGÍA ELECTRÓNICA"/>
  </r>
  <r>
    <x v="18"/>
    <n v="16513797"/>
    <s v="ETSII"/>
    <n v="841"/>
    <s v="077L"/>
    <s v="GRUPO-A3"/>
    <s v="Electricidad y magnetismo"/>
    <s v="GL"/>
    <s v="GRUPO DE LABORATORIO"/>
    <s v="077L"/>
    <s v="LABORATORIO DE ELECTRICIDAD Y MAGNETISMO"/>
    <s v="GRUPO-A3"/>
    <s v="Grupo de Laboratorio de Electricidad y magnetismo"/>
    <s v="2S"/>
    <n v="16513797"/>
    <s v="ZORZANO"/>
    <s v="MARTÍNEZ"/>
    <s v="JOSÉ MARÍA"/>
    <s v="jzorzano"/>
    <s v="jose.zorzano@unirioja.es"/>
    <n v="1"/>
    <m/>
    <x v="1"/>
    <n v="506"/>
    <s v="PROFESOR TITULAR DE ESCUELA UNIVERSITARI"/>
    <s v="01A"/>
    <s v="TIEMPO COMPLETO AMPLIADO"/>
    <s v="2012-09-01 00:00:00.0"/>
    <s v="null"/>
    <s v="DF31835"/>
    <s v="TITULAR DE ESCUELAS UNIVERSITARIAS"/>
    <s v="R109"/>
    <x v="9"/>
    <n v="785"/>
    <s v="TECNOLOGÍA ELECTRÓNICA"/>
  </r>
  <r>
    <x v="18"/>
    <n v="16513797"/>
    <s v="ETSII"/>
    <n v="841"/>
    <s v="077L"/>
    <s v="GRUPO-A4"/>
    <s v="Electricidad y magnetismo"/>
    <s v="GL"/>
    <s v="GRUPO DE LABORATORIO"/>
    <s v="077L"/>
    <s v="LABORATORIO DE ELECTRICIDAD Y MAGNETISMO"/>
    <s v="GRUPO-A4"/>
    <s v="Grupo de Laboratorio de Electricidad y magnetismo"/>
    <s v="2S"/>
    <n v="16513797"/>
    <s v="ZORZANO"/>
    <s v="MARTÍNEZ"/>
    <s v="JOSÉ MARÍA"/>
    <s v="jzorzano"/>
    <s v="jose.zorzano@unirioja.es"/>
    <n v="1"/>
    <m/>
    <x v="1"/>
    <n v="506"/>
    <s v="PROFESOR TITULAR DE ESCUELA UNIVERSITARI"/>
    <s v="01A"/>
    <s v="TIEMPO COMPLETO AMPLIADO"/>
    <s v="2012-09-01 00:00:00.0"/>
    <s v="null"/>
    <s v="DF31835"/>
    <s v="TITULAR DE ESCUELAS UNIVERSITARIAS"/>
    <s v="R109"/>
    <x v="9"/>
    <n v="785"/>
    <s v="TECNOLOGÍA ELECTRÓNICA"/>
  </r>
  <r>
    <x v="18"/>
    <n v="16575777"/>
    <s v="ETSII"/>
    <n v="841"/>
    <s v="077L"/>
    <s v="GRUPO-A5"/>
    <s v="Electricidad y magnetismo"/>
    <s v="GL"/>
    <s v="GRUPO DE LABORATORIO"/>
    <s v="077L"/>
    <s v="LABORATORIO DE ELECTRICIDAD Y MAGNETISMO"/>
    <s v="GRUPO-A5"/>
    <s v="Grupo de Laboratorio de Electricidad y magnetismo"/>
    <s v="2S"/>
    <n v="16575777"/>
    <s v="SÁENZ"/>
    <s v="LÓPEZ"/>
    <s v="RAÚL"/>
    <s v="rasaenl"/>
    <s v="raul.saenz@unirioja.es"/>
    <n v="1"/>
    <m/>
    <x v="0"/>
    <n v="536"/>
    <s v="PROFESOR INTERINO"/>
    <s v="P04"/>
    <s v="TIEMPO PARCIAL (4+4 HORAS)"/>
    <s v="2018-09-17 00:00:00.0"/>
    <s v="null"/>
    <s v="PI101376"/>
    <s v="PROFESOR CONTRATADO INTERINO"/>
    <s v="R109"/>
    <x v="9"/>
    <n v="535"/>
    <s v="INGENIERÍA ELÉCTRICA"/>
  </r>
  <r>
    <x v="18"/>
    <n v="16537707"/>
    <s v="ETSII"/>
    <n v="841"/>
    <s v="077L"/>
    <s v="GRUPO-B1"/>
    <s v="Electricidad y magnetismo"/>
    <s v="GL"/>
    <s v="GRUPO DE LABORATORIO"/>
    <s v="077L"/>
    <s v="LABORATORIO DE ELECTRICIDAD Y MAGNETISMO"/>
    <s v="GRUPO-B1"/>
    <s v="Grupo de Laboratorio de Electricidad y magnetismo"/>
    <s v="2S"/>
    <n v="16537707"/>
    <s v="MARTÍNEZ"/>
    <s v="SANTOLAYA"/>
    <s v="JOSÉ JAVIER"/>
    <s v="jjmartin"/>
    <s v="jose-javier.martinez@unirioja.es"/>
    <n v="0.3"/>
    <m/>
    <x v="1"/>
    <n v="506"/>
    <s v="PROFESOR TITULAR DE ESCUELA UNIVERSITARI"/>
    <s v="01A"/>
    <s v="TIEMPO COMPLETO AMPLIADO"/>
    <s v="2012-09-01 00:00:00.0"/>
    <s v="null"/>
    <s v="DF31833"/>
    <s v="TITULAR DE ESCUELAS UNIVERSITARIAS"/>
    <s v="R109"/>
    <x v="9"/>
    <n v="785"/>
    <s v="TECNOLOGÍA ELECTRÓNICA"/>
  </r>
  <r>
    <x v="18"/>
    <n v="16571904"/>
    <s v="ETSII"/>
    <n v="841"/>
    <s v="077L"/>
    <s v="GRUPO-B1"/>
    <s v="Electricidad y magnetismo"/>
    <s v="GL"/>
    <s v="GRUPO DE LABORATORIO"/>
    <s v="077L"/>
    <s v="LABORATORIO DE ELECTRICIDAD Y MAGNETISMO"/>
    <s v="GRUPO-B1"/>
    <s v="Grupo de Laboratorio de Electricidad y magnetismo"/>
    <s v="2S"/>
    <n v="16571904"/>
    <s v="SÁINZ"/>
    <s v="ESCRICH"/>
    <s v="CARLOS"/>
    <s v="casainz"/>
    <s v="carlos.sainz@alum.unirioja.es"/>
    <n v="0.7"/>
    <m/>
    <x v="1"/>
    <n v="536"/>
    <s v="PROFESOR INTERINO"/>
    <s v="P03"/>
    <s v="TIEMPO PARCIAL (3+3 HORAS)"/>
    <s v="2019-03-29 00:00:00.0"/>
    <s v="2019-07-25 00:00:00.0"/>
    <s v="PI101526"/>
    <s v="PROFESOR CONTRATADO INTERINO"/>
    <s v="R109"/>
    <x v="9"/>
    <n v="785"/>
    <s v="TECNOLOGÍA ELECTRÓNICA"/>
  </r>
  <r>
    <x v="18"/>
    <n v="16537707"/>
    <s v="ETSII"/>
    <n v="841"/>
    <s v="077L"/>
    <s v="GRUPO-B2"/>
    <s v="Electricidad y magnetismo"/>
    <s v="GL"/>
    <s v="GRUPO DE LABORATORIO"/>
    <s v="077L"/>
    <s v="LABORATORIO DE ELECTRICIDAD Y MAGNETISMO"/>
    <s v="GRUPO-B2"/>
    <s v="Grupo de Laboratorio de Electricidad y magnetismo"/>
    <s v="2S"/>
    <n v="16537707"/>
    <s v="MARTÍNEZ"/>
    <s v="SANTOLAYA"/>
    <s v="JOSÉ JAVIER"/>
    <s v="jjmartin"/>
    <s v="jose-javier.martinez@unirioja.es"/>
    <n v="0.3"/>
    <m/>
    <x v="1"/>
    <n v="506"/>
    <s v="PROFESOR TITULAR DE ESCUELA UNIVERSITARI"/>
    <s v="01A"/>
    <s v="TIEMPO COMPLETO AMPLIADO"/>
    <s v="2012-09-01 00:00:00.0"/>
    <s v="null"/>
    <s v="DF31833"/>
    <s v="TITULAR DE ESCUELAS UNIVERSITARIAS"/>
    <s v="R109"/>
    <x v="9"/>
    <n v="785"/>
    <s v="TECNOLOGÍA ELECTRÓNICA"/>
  </r>
  <r>
    <x v="18"/>
    <n v="16571904"/>
    <s v="ETSII"/>
    <n v="841"/>
    <s v="077L"/>
    <s v="GRUPO-B2"/>
    <s v="Electricidad y magnetismo"/>
    <s v="GL"/>
    <s v="GRUPO DE LABORATORIO"/>
    <s v="077L"/>
    <s v="LABORATORIO DE ELECTRICIDAD Y MAGNETISMO"/>
    <s v="GRUPO-B2"/>
    <s v="Grupo de Laboratorio de Electricidad y magnetismo"/>
    <s v="2S"/>
    <n v="16571904"/>
    <s v="SÁINZ"/>
    <s v="ESCRICH"/>
    <s v="CARLOS"/>
    <s v="casainz"/>
    <s v="carlos.sainz@alum.unirioja.es"/>
    <n v="0.7"/>
    <m/>
    <x v="1"/>
    <n v="536"/>
    <s v="PROFESOR INTERINO"/>
    <s v="P03"/>
    <s v="TIEMPO PARCIAL (3+3 HORAS)"/>
    <s v="2019-03-29 00:00:00.0"/>
    <s v="2019-07-25 00:00:00.0"/>
    <s v="PI101526"/>
    <s v="PROFESOR CONTRATADO INTERINO"/>
    <s v="R109"/>
    <x v="9"/>
    <n v="785"/>
    <s v="TECNOLOGÍA ELECTRÓNICA"/>
  </r>
  <r>
    <x v="18"/>
    <n v="16537707"/>
    <s v="ETSII"/>
    <n v="841"/>
    <s v="077L"/>
    <s v="GRUPO-B3"/>
    <s v="Electricidad y magnetismo"/>
    <s v="GL"/>
    <s v="GRUPO DE LABORATORIO"/>
    <s v="077L"/>
    <s v="LABORATORIO DE ELECTRICIDAD Y MAGNETISMO"/>
    <s v="GRUPO-B3"/>
    <s v="Grupo de Laboratorio de Electricidad y magnetismo"/>
    <s v="2S"/>
    <n v="16537707"/>
    <s v="MARTÍNEZ"/>
    <s v="SANTOLAYA"/>
    <s v="JOSÉ JAVIER"/>
    <s v="jjmartin"/>
    <s v="jose-javier.martinez@unirioja.es"/>
    <n v="0.3"/>
    <m/>
    <x v="1"/>
    <n v="506"/>
    <s v="PROFESOR TITULAR DE ESCUELA UNIVERSITARI"/>
    <s v="01A"/>
    <s v="TIEMPO COMPLETO AMPLIADO"/>
    <s v="2012-09-01 00:00:00.0"/>
    <s v="null"/>
    <s v="DF31833"/>
    <s v="TITULAR DE ESCUELAS UNIVERSITARIAS"/>
    <s v="R109"/>
    <x v="9"/>
    <n v="785"/>
    <s v="TECNOLOGÍA ELECTRÓNICA"/>
  </r>
  <r>
    <x v="18"/>
    <n v="16571904"/>
    <s v="ETSII"/>
    <n v="841"/>
    <s v="077L"/>
    <s v="GRUPO-B3"/>
    <s v="Electricidad y magnetismo"/>
    <s v="GL"/>
    <s v="GRUPO DE LABORATORIO"/>
    <s v="077L"/>
    <s v="LABORATORIO DE ELECTRICIDAD Y MAGNETISMO"/>
    <s v="GRUPO-B3"/>
    <s v="Grupo de Laboratorio de Electricidad y magnetismo"/>
    <s v="2S"/>
    <n v="16571904"/>
    <s v="SÁINZ"/>
    <s v="ESCRICH"/>
    <s v="CARLOS"/>
    <s v="casainz"/>
    <s v="carlos.sainz@alum.unirioja.es"/>
    <n v="0.7"/>
    <m/>
    <x v="1"/>
    <n v="536"/>
    <s v="PROFESOR INTERINO"/>
    <s v="P03"/>
    <s v="TIEMPO PARCIAL (3+3 HORAS)"/>
    <s v="2019-03-29 00:00:00.0"/>
    <s v="2019-07-25 00:00:00.0"/>
    <s v="PI101526"/>
    <s v="PROFESOR CONTRATADO INTERINO"/>
    <s v="R109"/>
    <x v="9"/>
    <n v="785"/>
    <s v="TECNOLOGÍA ELECTRÓNICA"/>
  </r>
  <r>
    <x v="18"/>
    <n v="16575777"/>
    <s v="ETSII"/>
    <n v="841"/>
    <s v="077L"/>
    <s v="GRUPO-B4"/>
    <s v="Electricidad y magnetismo"/>
    <s v="GL"/>
    <s v="GRUPO DE LABORATORIO"/>
    <s v="077L"/>
    <s v="LABORATORIO DE ELECTRICIDAD Y MAGNETISMO"/>
    <s v="GRUPO-B4"/>
    <s v="Grupo de Laboratorio de Electricidad y magnetismo"/>
    <s v="2S"/>
    <n v="16575777"/>
    <s v="SÁENZ"/>
    <s v="LÓPEZ"/>
    <s v="RAÚL"/>
    <s v="rasaenl"/>
    <s v="raul.saenz@unirioja.es"/>
    <n v="1"/>
    <m/>
    <x v="0"/>
    <n v="536"/>
    <s v="PROFESOR INTERINO"/>
    <s v="P04"/>
    <s v="TIEMPO PARCIAL (4+4 HORAS)"/>
    <s v="2018-09-17 00:00:00.0"/>
    <s v="null"/>
    <s v="PI101376"/>
    <s v="PROFESOR CONTRATADO INTERINO"/>
    <s v="R109"/>
    <x v="9"/>
    <n v="535"/>
    <s v="INGENIERÍA ELÉCTRICA"/>
  </r>
  <r>
    <x v="18"/>
    <n v="16527730"/>
    <s v="ETSII"/>
    <n v="841"/>
    <s v="077R"/>
    <s v="GRUPO-A1"/>
    <s v="Electricidad y magnetismo"/>
    <s v="GR"/>
    <s v="GRUPO REDUCIDO"/>
    <s v="077R"/>
    <s v="GRUPO REDUCIDO DE ELECTRICIDAD Y MAGNETISMO"/>
    <s v="GRUPO-A1"/>
    <s v="Grupo Reducido de Electricidad y magnetismo"/>
    <s v="2S"/>
    <n v="16527730"/>
    <s v="VILLOSLADA"/>
    <s v="VILLOSLADA"/>
    <s v="GREGORIO"/>
    <s v="grvillos"/>
    <s v="gregorio.villoslada@unirioja.es"/>
    <n v="1"/>
    <m/>
    <x v="0"/>
    <n v="506"/>
    <s v="PROFESOR TITULAR DE ESCUELA UNIVERSITARI"/>
    <s v="01A"/>
    <s v="TIEMPO COMPLETO AMPLIADO"/>
    <s v="2012-09-01 00:00:00.0"/>
    <s v="null"/>
    <s v="DF31817"/>
    <s v="TITULAR DE ESCUELAS UNIVERSITARIAS"/>
    <s v="R109"/>
    <x v="9"/>
    <n v="535"/>
    <s v="INGENIERÍA ELÉCTRICA"/>
  </r>
  <r>
    <x v="18"/>
    <n v="16527730"/>
    <s v="ETSII"/>
    <n v="841"/>
    <s v="077R"/>
    <s v="GRUPO-A2"/>
    <s v="Electricidad y magnetismo"/>
    <s v="GR"/>
    <s v="GRUPO REDUCIDO"/>
    <s v="077R"/>
    <s v="GRUPO REDUCIDO DE ELECTRICIDAD Y MAGNETISMO"/>
    <s v="GRUPO-A2"/>
    <s v="Grupo Reducido de Electricidad y magnetismo"/>
    <s v="2S"/>
    <n v="16527730"/>
    <s v="VILLOSLADA"/>
    <s v="VILLOSLADA"/>
    <s v="GREGORIO"/>
    <s v="grvillos"/>
    <s v="gregorio.villoslada@unirioja.es"/>
    <n v="1"/>
    <m/>
    <x v="0"/>
    <n v="506"/>
    <s v="PROFESOR TITULAR DE ESCUELA UNIVERSITARI"/>
    <s v="01A"/>
    <s v="TIEMPO COMPLETO AMPLIADO"/>
    <s v="2012-09-01 00:00:00.0"/>
    <s v="null"/>
    <s v="DF31817"/>
    <s v="TITULAR DE ESCUELAS UNIVERSITARIAS"/>
    <s v="R109"/>
    <x v="9"/>
    <n v="535"/>
    <s v="INGENIERÍA ELÉCTRICA"/>
  </r>
  <r>
    <x v="18"/>
    <n v="16527730"/>
    <s v="ETSII"/>
    <n v="841"/>
    <s v="077R"/>
    <s v="GRUPO-A3"/>
    <s v="Electricidad y magnetismo"/>
    <s v="GR"/>
    <s v="GRUPO REDUCIDO"/>
    <s v="077R"/>
    <s v="GRUPO REDUCIDO DE ELECTRICIDAD Y MAGNETISMO"/>
    <s v="GRUPO-A3"/>
    <s v="Grupo Reducido de Electricidad y magnetismo"/>
    <s v="2S"/>
    <n v="16527730"/>
    <s v="VILLOSLADA"/>
    <s v="VILLOSLADA"/>
    <s v="GREGORIO"/>
    <s v="grvillos"/>
    <s v="gregorio.villoslada@unirioja.es"/>
    <n v="1"/>
    <m/>
    <x v="0"/>
    <n v="506"/>
    <s v="PROFESOR TITULAR DE ESCUELA UNIVERSITARI"/>
    <s v="01A"/>
    <s v="TIEMPO COMPLETO AMPLIADO"/>
    <s v="2012-09-01 00:00:00.0"/>
    <s v="null"/>
    <s v="DF31817"/>
    <s v="TITULAR DE ESCUELAS UNIVERSITARIAS"/>
    <s v="R109"/>
    <x v="9"/>
    <n v="535"/>
    <s v="INGENIERÍA ELÉCTRICA"/>
  </r>
  <r>
    <x v="18"/>
    <n v="16527730"/>
    <s v="ETSII"/>
    <n v="841"/>
    <s v="077R"/>
    <s v="GRUPO-B1"/>
    <s v="Electricidad y magnetismo"/>
    <s v="GR"/>
    <s v="GRUPO REDUCIDO"/>
    <s v="077R"/>
    <s v="GRUPO REDUCIDO DE ELECTRICIDAD Y MAGNETISMO"/>
    <s v="GRUPO-B1"/>
    <s v="Grupo Reducido de Electricidad y magnetismo"/>
    <s v="2S"/>
    <n v="16527730"/>
    <s v="VILLOSLADA"/>
    <s v="VILLOSLADA"/>
    <s v="GREGORIO"/>
    <s v="grvillos"/>
    <s v="gregorio.villoslada@unirioja.es"/>
    <n v="1"/>
    <m/>
    <x v="0"/>
    <n v="506"/>
    <s v="PROFESOR TITULAR DE ESCUELA UNIVERSITARI"/>
    <s v="01A"/>
    <s v="TIEMPO COMPLETO AMPLIADO"/>
    <s v="2012-09-01 00:00:00.0"/>
    <s v="null"/>
    <s v="DF31817"/>
    <s v="TITULAR DE ESCUELAS UNIVERSITARIAS"/>
    <s v="R109"/>
    <x v="9"/>
    <n v="535"/>
    <s v="INGENIERÍA ELÉCTRICA"/>
  </r>
  <r>
    <x v="18"/>
    <n v="16527730"/>
    <s v="ETSII"/>
    <n v="841"/>
    <s v="077R"/>
    <s v="GRUPO-B2"/>
    <s v="Electricidad y magnetismo"/>
    <s v="GR"/>
    <s v="GRUPO REDUCIDO"/>
    <s v="077R"/>
    <s v="GRUPO REDUCIDO DE ELECTRICIDAD Y MAGNETISMO"/>
    <s v="GRUPO-B2"/>
    <s v="Grupo Reducido de Electricidad y magnetismo"/>
    <s v="2S"/>
    <n v="16527730"/>
    <s v="VILLOSLADA"/>
    <s v="VILLOSLADA"/>
    <s v="GREGORIO"/>
    <s v="grvillos"/>
    <s v="gregorio.villoslada@unirioja.es"/>
    <n v="1"/>
    <m/>
    <x v="0"/>
    <n v="506"/>
    <s v="PROFESOR TITULAR DE ESCUELA UNIVERSITARI"/>
    <s v="01A"/>
    <s v="TIEMPO COMPLETO AMPLIADO"/>
    <s v="2012-09-01 00:00:00.0"/>
    <s v="null"/>
    <s v="DF31817"/>
    <s v="TITULAR DE ESCUELAS UNIVERSITARIAS"/>
    <s v="R109"/>
    <x v="9"/>
    <n v="535"/>
    <s v="INGENIERÍA ELÉCTRICA"/>
  </r>
  <r>
    <x v="16"/>
    <n v="16508509"/>
    <s v="ETSII"/>
    <n v="842"/>
    <s v="078G"/>
    <s v="GRUPO-A"/>
    <s v="Termodinámica"/>
    <s v="GG"/>
    <s v="GRUPO GRANDE"/>
    <s v="078G"/>
    <s v="GRUPO GRANDE DE TERMODINÁMICA"/>
    <s v="GRUPO-A"/>
    <s v="Grupo Grande de TERMODINÁMICA"/>
    <s v="2S"/>
    <n v="16508509"/>
    <s v="JUÁREZ"/>
    <s v="CASTELLÓ"/>
    <s v="MANUEL CELSO"/>
    <s v="mcjuarez"/>
    <s v="manuel.juarez@unirioja.es"/>
    <n v="2"/>
    <n v="2"/>
    <x v="1"/>
    <n v="500"/>
    <s v="CATEDRATICO DE UNIVERSIDAD"/>
    <s v="C01"/>
    <s v="TIEMPO COMPLETO"/>
    <s v="2018-12-05 00:00:00.0"/>
    <s v="null"/>
    <s v="DF100377"/>
    <s v="CATEDRÁTICO DE UNIVERSIDAD"/>
    <s v="R110"/>
    <x v="10"/>
    <n v="590"/>
    <s v="MÁQUINAS Y MOTORES TÉRMICOS"/>
  </r>
  <r>
    <x v="16"/>
    <n v="16623516"/>
    <s v="ETSII"/>
    <n v="842"/>
    <s v="078G"/>
    <s v="GRUPO-A"/>
    <s v="Termodinámica"/>
    <s v="GG"/>
    <s v="GRUPO GRANDE"/>
    <s v="078G"/>
    <s v="GRUPO GRANDE DE TERMODINÁMICA"/>
    <s v="GRUPO-A"/>
    <s v="Grupo Grande de TERMODINÁMICA"/>
    <s v="2S"/>
    <n v="16623516"/>
    <s v="BAÑARES"/>
    <s v="PALACIOS"/>
    <s v="PAULA"/>
    <s v="pabanare"/>
    <s v="paula.banares@unirioja.es"/>
    <n v="2"/>
    <n v="2"/>
    <x v="1"/>
    <n v="536"/>
    <s v="PROFESOR INTERINO"/>
    <s v="P06"/>
    <s v="TIEMPO PARCIAL (6+6 HORAS)"/>
    <s v="2018-09-18 00:00:00.0"/>
    <s v="null"/>
    <s v="PI101276"/>
    <s v="PROFESOR CONTRATADO INTERINO"/>
    <s v="R112"/>
    <x v="8"/>
    <n v="385"/>
    <s v="FÍSICA APLICADA"/>
  </r>
  <r>
    <x v="16"/>
    <n v="16508509"/>
    <s v="ETSII"/>
    <n v="842"/>
    <s v="078G"/>
    <s v="GRUPO-B"/>
    <s v="Termodinámica"/>
    <s v="GG"/>
    <s v="GRUPO GRANDE"/>
    <s v="078G"/>
    <s v="GRUPO GRANDE DE TERMODINÁMICA"/>
    <s v="GRUPO-B"/>
    <s v="Grupo Grande de TERMODINÁMICA"/>
    <s v="2S"/>
    <n v="16508509"/>
    <s v="JUÁREZ"/>
    <s v="CASTELLÓ"/>
    <s v="MANUEL CELSO"/>
    <s v="mcjuarez"/>
    <s v="manuel.juarez@unirioja.es"/>
    <n v="2"/>
    <n v="2"/>
    <x v="1"/>
    <n v="500"/>
    <s v="CATEDRATICO DE UNIVERSIDAD"/>
    <s v="C01"/>
    <s v="TIEMPO COMPLETO"/>
    <s v="2018-12-05 00:00:00.0"/>
    <s v="null"/>
    <s v="DF100377"/>
    <s v="CATEDRÁTICO DE UNIVERSIDAD"/>
    <s v="R110"/>
    <x v="10"/>
    <n v="590"/>
    <s v="MÁQUINAS Y MOTORES TÉRMICOS"/>
  </r>
  <r>
    <x v="16"/>
    <n v="16623516"/>
    <s v="ETSII"/>
    <n v="842"/>
    <s v="078G"/>
    <s v="GRUPO-B"/>
    <s v="Termodinámica"/>
    <s v="GG"/>
    <s v="GRUPO GRANDE"/>
    <s v="078G"/>
    <s v="GRUPO GRANDE DE TERMODINÁMICA"/>
    <s v="GRUPO-B"/>
    <s v="Grupo Grande de TERMODINÁMICA"/>
    <s v="2S"/>
    <n v="16623516"/>
    <s v="BAÑARES"/>
    <s v="PALACIOS"/>
    <s v="PAULA"/>
    <s v="pabanare"/>
    <s v="paula.banares@unirioja.es"/>
    <n v="2"/>
    <n v="2"/>
    <x v="1"/>
    <n v="536"/>
    <s v="PROFESOR INTERINO"/>
    <s v="P06"/>
    <s v="TIEMPO PARCIAL (6+6 HORAS)"/>
    <s v="2018-09-18 00:00:00.0"/>
    <s v="null"/>
    <s v="PI101276"/>
    <s v="PROFESOR CONTRATADO INTERINO"/>
    <s v="R112"/>
    <x v="8"/>
    <n v="385"/>
    <s v="FÍSICA APLICADA"/>
  </r>
  <r>
    <x v="16"/>
    <n v="16508509"/>
    <s v="ETSII"/>
    <n v="842"/>
    <s v="078I"/>
    <s v="GRUPO-A1"/>
    <s v="Termodinámica"/>
    <s v="GI"/>
    <s v="GRUPO DE INFORMÁTICA"/>
    <s v="078I"/>
    <s v="INFORMÁTICA DE TERMODINÁMICA"/>
    <s v="GRUPO-A1"/>
    <s v="Grupo de Informática de Termodinámica"/>
    <s v="2S"/>
    <n v="16508509"/>
    <s v="JUÁREZ"/>
    <s v="CASTELLÓ"/>
    <s v="MANUEL CELSO"/>
    <s v="mcjuarez"/>
    <s v="manuel.juarez@unirioja.es"/>
    <n v="0.5"/>
    <n v="0.5"/>
    <x v="1"/>
    <n v="500"/>
    <s v="CATEDRATICO DE UNIVERSIDAD"/>
    <s v="C01"/>
    <s v="TIEMPO COMPLETO"/>
    <s v="2018-12-05 00:00:00.0"/>
    <s v="null"/>
    <s v="DF100377"/>
    <s v="CATEDRÁTICO DE UNIVERSIDAD"/>
    <s v="R110"/>
    <x v="10"/>
    <n v="590"/>
    <s v="MÁQUINAS Y MOTORES TÉRMICOS"/>
  </r>
  <r>
    <x v="16"/>
    <n v="16535939"/>
    <s v="ETSII"/>
    <n v="842"/>
    <s v="078I"/>
    <s v="GRUPO-A1"/>
    <s v="Termodinámica"/>
    <s v="GI"/>
    <s v="GRUPO DE INFORMÁTICA"/>
    <s v="078I"/>
    <s v="INFORMÁTICA DE TERMODINÁMICA"/>
    <s v="GRUPO-A1"/>
    <s v="Grupo de Informática de Termodinámica"/>
    <s v="2S"/>
    <n v="16535939"/>
    <s v="MENDÍVIL"/>
    <s v="GIRO"/>
    <s v="MANUEL ANTONIO"/>
    <s v="mamendiv"/>
    <s v="manuel-antonio.mendivil@unirioja.es"/>
    <n v="1"/>
    <n v="1"/>
    <x v="0"/>
    <n v="532"/>
    <s v="LABORAL DOCENTE-ASOCIADO"/>
    <s v="P04"/>
    <s v="TIEMPO PARCIAL (4+4 HORAS)"/>
    <s v="2016-09-15 00:00:00.0"/>
    <s v="2019-09-14 00:00:00.0"/>
    <s v="PI101042"/>
    <s v="PROFESOR ASOCIADO"/>
    <s v="R110"/>
    <x v="10"/>
    <n v="590"/>
    <s v="MÁQUINAS Y MOTORES TÉRMICOS"/>
  </r>
  <r>
    <x v="16"/>
    <n v="16508509"/>
    <s v="ETSII"/>
    <n v="842"/>
    <s v="078I"/>
    <s v="GRUPO-A2"/>
    <s v="Termodinámica"/>
    <s v="GI"/>
    <s v="GRUPO DE INFORMÁTICA"/>
    <s v="078I"/>
    <s v="INFORMÁTICA DE TERMODINÁMICA"/>
    <s v="GRUPO-A2"/>
    <s v="Grupo de Informática de Termodinámica"/>
    <s v="2S"/>
    <n v="16508509"/>
    <s v="JUÁREZ"/>
    <s v="CASTELLÓ"/>
    <s v="MANUEL CELSO"/>
    <s v="mcjuarez"/>
    <s v="manuel.juarez@unirioja.es"/>
    <n v="0.5"/>
    <n v="0.5"/>
    <x v="1"/>
    <n v="500"/>
    <s v="CATEDRATICO DE UNIVERSIDAD"/>
    <s v="C01"/>
    <s v="TIEMPO COMPLETO"/>
    <s v="2018-12-05 00:00:00.0"/>
    <s v="null"/>
    <s v="DF100377"/>
    <s v="CATEDRÁTICO DE UNIVERSIDAD"/>
    <s v="R110"/>
    <x v="10"/>
    <n v="590"/>
    <s v="MÁQUINAS Y MOTORES TÉRMICOS"/>
  </r>
  <r>
    <x v="16"/>
    <n v="16535939"/>
    <s v="ETSII"/>
    <n v="842"/>
    <s v="078I"/>
    <s v="GRUPO-A2"/>
    <s v="Termodinámica"/>
    <s v="GI"/>
    <s v="GRUPO DE INFORMÁTICA"/>
    <s v="078I"/>
    <s v="INFORMÁTICA DE TERMODINÁMICA"/>
    <s v="GRUPO-A2"/>
    <s v="Grupo de Informática de Termodinámica"/>
    <s v="2S"/>
    <n v="16535939"/>
    <s v="MENDÍVIL"/>
    <s v="GIRO"/>
    <s v="MANUEL ANTONIO"/>
    <s v="mamendiv"/>
    <s v="manuel-antonio.mendivil@unirioja.es"/>
    <n v="1"/>
    <n v="1"/>
    <x v="0"/>
    <n v="532"/>
    <s v="LABORAL DOCENTE-ASOCIADO"/>
    <s v="P04"/>
    <s v="TIEMPO PARCIAL (4+4 HORAS)"/>
    <s v="2016-09-15 00:00:00.0"/>
    <s v="2019-09-14 00:00:00.0"/>
    <s v="PI101042"/>
    <s v="PROFESOR ASOCIADO"/>
    <s v="R110"/>
    <x v="10"/>
    <n v="590"/>
    <s v="MÁQUINAS Y MOTORES TÉRMICOS"/>
  </r>
  <r>
    <x v="16"/>
    <n v="16508509"/>
    <s v="ETSII"/>
    <n v="842"/>
    <s v="078I"/>
    <s v="GRUPO-A3"/>
    <s v="Termodinámica"/>
    <s v="GI"/>
    <s v="GRUPO DE INFORMÁTICA"/>
    <s v="078I"/>
    <s v="INFORMÁTICA DE TERMODINÁMICA"/>
    <s v="GRUPO-A3"/>
    <s v="Grupo de Informática de Termodinámica"/>
    <s v="2S"/>
    <n v="16508509"/>
    <s v="JUÁREZ"/>
    <s v="CASTELLÓ"/>
    <s v="MANUEL CELSO"/>
    <s v="mcjuarez"/>
    <s v="manuel.juarez@unirioja.es"/>
    <n v="0.5"/>
    <n v="0.5"/>
    <x v="1"/>
    <n v="500"/>
    <s v="CATEDRATICO DE UNIVERSIDAD"/>
    <s v="C01"/>
    <s v="TIEMPO COMPLETO"/>
    <s v="2018-12-05 00:00:00.0"/>
    <s v="null"/>
    <s v="DF100377"/>
    <s v="CATEDRÁTICO DE UNIVERSIDAD"/>
    <s v="R110"/>
    <x v="10"/>
    <n v="590"/>
    <s v="MÁQUINAS Y MOTORES TÉRMICOS"/>
  </r>
  <r>
    <x v="16"/>
    <n v="16535939"/>
    <s v="ETSII"/>
    <n v="842"/>
    <s v="078I"/>
    <s v="GRUPO-A3"/>
    <s v="Termodinámica"/>
    <s v="GI"/>
    <s v="GRUPO DE INFORMÁTICA"/>
    <s v="078I"/>
    <s v="INFORMÁTICA DE TERMODINÁMICA"/>
    <s v="GRUPO-A3"/>
    <s v="Grupo de Informática de Termodinámica"/>
    <s v="2S"/>
    <n v="16535939"/>
    <s v="MENDÍVIL"/>
    <s v="GIRO"/>
    <s v="MANUEL ANTONIO"/>
    <s v="mamendiv"/>
    <s v="manuel-antonio.mendivil@unirioja.es"/>
    <n v="1"/>
    <n v="1"/>
    <x v="0"/>
    <n v="532"/>
    <s v="LABORAL DOCENTE-ASOCIADO"/>
    <s v="P04"/>
    <s v="TIEMPO PARCIAL (4+4 HORAS)"/>
    <s v="2016-09-15 00:00:00.0"/>
    <s v="2019-09-14 00:00:00.0"/>
    <s v="PI101042"/>
    <s v="PROFESOR ASOCIADO"/>
    <s v="R110"/>
    <x v="10"/>
    <n v="590"/>
    <s v="MÁQUINAS Y MOTORES TÉRMICOS"/>
  </r>
  <r>
    <x v="16"/>
    <n v="16508509"/>
    <s v="ETSII"/>
    <n v="842"/>
    <s v="078I"/>
    <s v="GRUPO-B1"/>
    <s v="Termodinámica"/>
    <s v="GI"/>
    <s v="GRUPO DE INFORMÁTICA"/>
    <s v="078I"/>
    <s v="INFORMÁTICA DE TERMODINÁMICA"/>
    <s v="GRUPO-B1"/>
    <s v="Grupo de Informática de Termodinámica"/>
    <s v="2S"/>
    <n v="16508509"/>
    <s v="JUÁREZ"/>
    <s v="CASTELLÓ"/>
    <s v="MANUEL CELSO"/>
    <s v="mcjuarez"/>
    <s v="manuel.juarez@unirioja.es"/>
    <n v="0.5"/>
    <n v="0.5"/>
    <x v="1"/>
    <n v="500"/>
    <s v="CATEDRATICO DE UNIVERSIDAD"/>
    <s v="C01"/>
    <s v="TIEMPO COMPLETO"/>
    <s v="2018-12-05 00:00:00.0"/>
    <s v="null"/>
    <s v="DF100377"/>
    <s v="CATEDRÁTICO DE UNIVERSIDAD"/>
    <s v="R110"/>
    <x v="10"/>
    <n v="590"/>
    <s v="MÁQUINAS Y MOTORES TÉRMICOS"/>
  </r>
  <r>
    <x v="16"/>
    <n v="16535939"/>
    <s v="ETSII"/>
    <n v="842"/>
    <s v="078I"/>
    <s v="GRUPO-B1"/>
    <s v="Termodinámica"/>
    <s v="GI"/>
    <s v="GRUPO DE INFORMÁTICA"/>
    <s v="078I"/>
    <s v="INFORMÁTICA DE TERMODINÁMICA"/>
    <s v="GRUPO-B1"/>
    <s v="Grupo de Informática de Termodinámica"/>
    <s v="2S"/>
    <n v="16535939"/>
    <s v="MENDÍVIL"/>
    <s v="GIRO"/>
    <s v="MANUEL ANTONIO"/>
    <s v="mamendiv"/>
    <s v="manuel-antonio.mendivil@unirioja.es"/>
    <n v="1"/>
    <n v="1"/>
    <x v="0"/>
    <n v="532"/>
    <s v="LABORAL DOCENTE-ASOCIADO"/>
    <s v="P04"/>
    <s v="TIEMPO PARCIAL (4+4 HORAS)"/>
    <s v="2016-09-15 00:00:00.0"/>
    <s v="2019-09-14 00:00:00.0"/>
    <s v="PI101042"/>
    <s v="PROFESOR ASOCIADO"/>
    <s v="R110"/>
    <x v="10"/>
    <n v="590"/>
    <s v="MÁQUINAS Y MOTORES TÉRMICOS"/>
  </r>
  <r>
    <x v="16"/>
    <n v="16508509"/>
    <s v="ETSII"/>
    <n v="842"/>
    <s v="078I"/>
    <s v="GRUPO-B2"/>
    <s v="Termodinámica"/>
    <s v="GI"/>
    <s v="GRUPO DE INFORMÁTICA"/>
    <s v="078I"/>
    <s v="INFORMÁTICA DE TERMODINÁMICA"/>
    <s v="GRUPO-B2"/>
    <s v="Grupo de Informática de Termodinámica"/>
    <s v="2S"/>
    <n v="16508509"/>
    <s v="JUÁREZ"/>
    <s v="CASTELLÓ"/>
    <s v="MANUEL CELSO"/>
    <s v="mcjuarez"/>
    <s v="manuel.juarez@unirioja.es"/>
    <n v="0.5"/>
    <n v="0.5"/>
    <x v="1"/>
    <n v="500"/>
    <s v="CATEDRATICO DE UNIVERSIDAD"/>
    <s v="C01"/>
    <s v="TIEMPO COMPLETO"/>
    <s v="2018-12-05 00:00:00.0"/>
    <s v="null"/>
    <s v="DF100377"/>
    <s v="CATEDRÁTICO DE UNIVERSIDAD"/>
    <s v="R110"/>
    <x v="10"/>
    <n v="590"/>
    <s v="MÁQUINAS Y MOTORES TÉRMICOS"/>
  </r>
  <r>
    <x v="16"/>
    <n v="16535939"/>
    <s v="ETSII"/>
    <n v="842"/>
    <s v="078I"/>
    <s v="GRUPO-B2"/>
    <s v="Termodinámica"/>
    <s v="GI"/>
    <s v="GRUPO DE INFORMÁTICA"/>
    <s v="078I"/>
    <s v="INFORMÁTICA DE TERMODINÁMICA"/>
    <s v="GRUPO-B2"/>
    <s v="Grupo de Informática de Termodinámica"/>
    <s v="2S"/>
    <n v="16535939"/>
    <s v="MENDÍVIL"/>
    <s v="GIRO"/>
    <s v="MANUEL ANTONIO"/>
    <s v="mamendiv"/>
    <s v="manuel-antonio.mendivil@unirioja.es"/>
    <n v="1"/>
    <n v="1"/>
    <x v="0"/>
    <n v="532"/>
    <s v="LABORAL DOCENTE-ASOCIADO"/>
    <s v="P04"/>
    <s v="TIEMPO PARCIAL (4+4 HORAS)"/>
    <s v="2016-09-15 00:00:00.0"/>
    <s v="2019-09-14 00:00:00.0"/>
    <s v="PI101042"/>
    <s v="PROFESOR ASOCIADO"/>
    <s v="R110"/>
    <x v="10"/>
    <n v="590"/>
    <s v="MÁQUINAS Y MOTORES TÉRMICOS"/>
  </r>
  <r>
    <x v="16"/>
    <n v="16508509"/>
    <s v="ETSII"/>
    <n v="842"/>
    <s v="078I"/>
    <s v="GRUPO-B3"/>
    <s v="Termodinámica"/>
    <s v="GI"/>
    <s v="GRUPO DE INFORMÁTICA"/>
    <s v="078I"/>
    <s v="INFORMÁTICA DE TERMODINÁMICA"/>
    <s v="GRUPO-B3"/>
    <s v="Grupo de Informática de Termodinámica"/>
    <s v="2S"/>
    <n v="16508509"/>
    <s v="JUÁREZ"/>
    <s v="CASTELLÓ"/>
    <s v="MANUEL CELSO"/>
    <s v="mcjuarez"/>
    <s v="manuel.juarez@unirioja.es"/>
    <n v="0.5"/>
    <n v="0.5"/>
    <x v="1"/>
    <n v="500"/>
    <s v="CATEDRATICO DE UNIVERSIDAD"/>
    <s v="C01"/>
    <s v="TIEMPO COMPLETO"/>
    <s v="2018-12-05 00:00:00.0"/>
    <s v="null"/>
    <s v="DF100377"/>
    <s v="CATEDRÁTICO DE UNIVERSIDAD"/>
    <s v="R110"/>
    <x v="10"/>
    <n v="590"/>
    <s v="MÁQUINAS Y MOTORES TÉRMICOS"/>
  </r>
  <r>
    <x v="16"/>
    <n v="16535939"/>
    <s v="ETSII"/>
    <n v="842"/>
    <s v="078I"/>
    <s v="GRUPO-B3"/>
    <s v="Termodinámica"/>
    <s v="GI"/>
    <s v="GRUPO DE INFORMÁTICA"/>
    <s v="078I"/>
    <s v="INFORMÁTICA DE TERMODINÁMICA"/>
    <s v="GRUPO-B3"/>
    <s v="Grupo de Informática de Termodinámica"/>
    <s v="2S"/>
    <n v="16535939"/>
    <s v="MENDÍVIL"/>
    <s v="GIRO"/>
    <s v="MANUEL ANTONIO"/>
    <s v="mamendiv"/>
    <s v="manuel-antonio.mendivil@unirioja.es"/>
    <n v="1"/>
    <n v="1"/>
    <x v="0"/>
    <n v="532"/>
    <s v="LABORAL DOCENTE-ASOCIADO"/>
    <s v="P04"/>
    <s v="TIEMPO PARCIAL (4+4 HORAS)"/>
    <s v="2016-09-15 00:00:00.0"/>
    <s v="2019-09-14 00:00:00.0"/>
    <s v="PI101042"/>
    <s v="PROFESOR ASOCIADO"/>
    <s v="R110"/>
    <x v="10"/>
    <n v="590"/>
    <s v="MÁQUINAS Y MOTORES TÉRMICOS"/>
  </r>
  <r>
    <x v="16"/>
    <n v="16535939"/>
    <s v="ETSII"/>
    <n v="842"/>
    <s v="078L"/>
    <s v="GRUPO-A1"/>
    <s v="Termodinámica"/>
    <s v="GL"/>
    <s v="GRUPO DE LABORATORIO"/>
    <s v="078L"/>
    <s v="LABORATORIO DE TERMODINÁMICA"/>
    <s v="GRUPO-A1"/>
    <s v="Grupo de Laboratorio de Termodinámica"/>
    <s v="2S"/>
    <n v="16535939"/>
    <s v="MENDÍVIL"/>
    <s v="GIRO"/>
    <s v="MANUEL ANTONIO"/>
    <s v="mamendiv"/>
    <s v="manuel-antonio.mendivil@unirioja.es"/>
    <n v="0.5"/>
    <n v="0.5"/>
    <x v="0"/>
    <n v="532"/>
    <s v="LABORAL DOCENTE-ASOCIADO"/>
    <s v="P04"/>
    <s v="TIEMPO PARCIAL (4+4 HORAS)"/>
    <s v="2016-09-15 00:00:00.0"/>
    <s v="2019-09-14 00:00:00.0"/>
    <s v="PI101042"/>
    <s v="PROFESOR ASOCIADO"/>
    <s v="R110"/>
    <x v="10"/>
    <n v="590"/>
    <s v="MÁQUINAS Y MOTORES TÉRMICOS"/>
  </r>
  <r>
    <x v="16"/>
    <n v="16535939"/>
    <s v="ETSII"/>
    <n v="842"/>
    <s v="078L"/>
    <s v="GRUPO-A2"/>
    <s v="Termodinámica"/>
    <s v="GL"/>
    <s v="GRUPO DE LABORATORIO"/>
    <s v="078L"/>
    <s v="LABORATORIO DE TERMODINÁMICA"/>
    <s v="GRUPO-A2"/>
    <s v="Grupo de Laboratorio de Termodinámica"/>
    <s v="2S"/>
    <n v="16535939"/>
    <s v="MENDÍVIL"/>
    <s v="GIRO"/>
    <s v="MANUEL ANTONIO"/>
    <s v="mamendiv"/>
    <s v="manuel-antonio.mendivil@unirioja.es"/>
    <n v="0.5"/>
    <n v="0.5"/>
    <x v="0"/>
    <n v="532"/>
    <s v="LABORAL DOCENTE-ASOCIADO"/>
    <s v="P04"/>
    <s v="TIEMPO PARCIAL (4+4 HORAS)"/>
    <s v="2016-09-15 00:00:00.0"/>
    <s v="2019-09-14 00:00:00.0"/>
    <s v="PI101042"/>
    <s v="PROFESOR ASOCIADO"/>
    <s v="R110"/>
    <x v="10"/>
    <n v="590"/>
    <s v="MÁQUINAS Y MOTORES TÉRMICOS"/>
  </r>
  <r>
    <x v="16"/>
    <n v="16535939"/>
    <s v="ETSII"/>
    <n v="842"/>
    <s v="078L"/>
    <s v="GRUPO-A3"/>
    <s v="Termodinámica"/>
    <s v="GL"/>
    <s v="GRUPO DE LABORATORIO"/>
    <s v="078L"/>
    <s v="LABORATORIO DE TERMODINÁMICA"/>
    <s v="GRUPO-A3"/>
    <s v="Grupo de Laboratorio de Termodinámica"/>
    <s v="2S"/>
    <n v="16535939"/>
    <s v="MENDÍVIL"/>
    <s v="GIRO"/>
    <s v="MANUEL ANTONIO"/>
    <s v="mamendiv"/>
    <s v="manuel-antonio.mendivil@unirioja.es"/>
    <n v="0.5"/>
    <n v="0.5"/>
    <x v="0"/>
    <n v="532"/>
    <s v="LABORAL DOCENTE-ASOCIADO"/>
    <s v="P04"/>
    <s v="TIEMPO PARCIAL (4+4 HORAS)"/>
    <s v="2016-09-15 00:00:00.0"/>
    <s v="2019-09-14 00:00:00.0"/>
    <s v="PI101042"/>
    <s v="PROFESOR ASOCIADO"/>
    <s v="R110"/>
    <x v="10"/>
    <n v="590"/>
    <s v="MÁQUINAS Y MOTORES TÉRMICOS"/>
  </r>
  <r>
    <x v="16"/>
    <n v="16535939"/>
    <s v="ETSII"/>
    <n v="842"/>
    <s v="078L"/>
    <s v="GRUPO-B1"/>
    <s v="Termodinámica"/>
    <s v="GL"/>
    <s v="GRUPO DE LABORATORIO"/>
    <s v="078L"/>
    <s v="LABORATORIO DE TERMODINÁMICA"/>
    <s v="GRUPO-B1"/>
    <s v="Grupo de Laboratorio de Termodinámica"/>
    <s v="2S"/>
    <n v="16535939"/>
    <s v="MENDÍVIL"/>
    <s v="GIRO"/>
    <s v="MANUEL ANTONIO"/>
    <s v="mamendiv"/>
    <s v="manuel-antonio.mendivil@unirioja.es"/>
    <n v="0.5"/>
    <n v="0.5"/>
    <x v="0"/>
    <n v="532"/>
    <s v="LABORAL DOCENTE-ASOCIADO"/>
    <s v="P04"/>
    <s v="TIEMPO PARCIAL (4+4 HORAS)"/>
    <s v="2016-09-15 00:00:00.0"/>
    <s v="2019-09-14 00:00:00.0"/>
    <s v="PI101042"/>
    <s v="PROFESOR ASOCIADO"/>
    <s v="R110"/>
    <x v="10"/>
    <n v="590"/>
    <s v="MÁQUINAS Y MOTORES TÉRMICOS"/>
  </r>
  <r>
    <x v="16"/>
    <n v="16535939"/>
    <s v="ETSII"/>
    <n v="842"/>
    <s v="078L"/>
    <s v="GRUPO-B2"/>
    <s v="Termodinámica"/>
    <s v="GL"/>
    <s v="GRUPO DE LABORATORIO"/>
    <s v="078L"/>
    <s v="LABORATORIO DE TERMODINÁMICA"/>
    <s v="GRUPO-B2"/>
    <s v="Grupo de Laboratorio de Termodinámica"/>
    <s v="2S"/>
    <n v="16535939"/>
    <s v="MENDÍVIL"/>
    <s v="GIRO"/>
    <s v="MANUEL ANTONIO"/>
    <s v="mamendiv"/>
    <s v="manuel-antonio.mendivil@unirioja.es"/>
    <n v="0.5"/>
    <n v="0.5"/>
    <x v="0"/>
    <n v="532"/>
    <s v="LABORAL DOCENTE-ASOCIADO"/>
    <s v="P04"/>
    <s v="TIEMPO PARCIAL (4+4 HORAS)"/>
    <s v="2016-09-15 00:00:00.0"/>
    <s v="2019-09-14 00:00:00.0"/>
    <s v="PI101042"/>
    <s v="PROFESOR ASOCIADO"/>
    <s v="R110"/>
    <x v="10"/>
    <n v="590"/>
    <s v="MÁQUINAS Y MOTORES TÉRMICOS"/>
  </r>
  <r>
    <x v="16"/>
    <n v="16535939"/>
    <s v="ETSII"/>
    <n v="842"/>
    <s v="078L"/>
    <s v="GRUPO-B3"/>
    <s v="Termodinámica"/>
    <s v="GL"/>
    <s v="GRUPO DE LABORATORIO"/>
    <s v="078L"/>
    <s v="LABORATORIO DE TERMODINÁMICA"/>
    <s v="GRUPO-B3"/>
    <s v="Grupo de Laboratorio de Termodinámica"/>
    <s v="2S"/>
    <n v="16535939"/>
    <s v="MENDÍVIL"/>
    <s v="GIRO"/>
    <s v="MANUEL ANTONIO"/>
    <s v="mamendiv"/>
    <s v="manuel-antonio.mendivil@unirioja.es"/>
    <n v="0.5"/>
    <n v="0.5"/>
    <x v="0"/>
    <n v="532"/>
    <s v="LABORAL DOCENTE-ASOCIADO"/>
    <s v="P04"/>
    <s v="TIEMPO PARCIAL (4+4 HORAS)"/>
    <s v="2016-09-15 00:00:00.0"/>
    <s v="2019-09-14 00:00:00.0"/>
    <s v="PI101042"/>
    <s v="PROFESOR ASOCIADO"/>
    <s v="R110"/>
    <x v="10"/>
    <n v="590"/>
    <s v="MÁQUINAS Y MOTORES TÉRMICOS"/>
  </r>
  <r>
    <x v="17"/>
    <n v="16508509"/>
    <s v="ETSII"/>
    <n v="842"/>
    <s v="078G"/>
    <s v="GRUPO-A"/>
    <s v="Termodinámica"/>
    <s v="GG"/>
    <s v="GRUPO GRANDE"/>
    <s v="078G"/>
    <s v="GRUPO GRANDE DE TERMODINÁMICA"/>
    <s v="GRUPO-A"/>
    <s v="Grupo Grande de TERMODINÁMICA"/>
    <s v="2S"/>
    <n v="16508509"/>
    <s v="JUÁREZ"/>
    <s v="CASTELLÓ"/>
    <s v="MANUEL CELSO"/>
    <s v="mcjuarez"/>
    <s v="manuel.juarez@unirioja.es"/>
    <n v="2"/>
    <m/>
    <x v="1"/>
    <n v="500"/>
    <s v="CATEDRATICO DE UNIVERSIDAD"/>
    <s v="C01"/>
    <s v="TIEMPO COMPLETO"/>
    <s v="2018-12-05 00:00:00.0"/>
    <s v="null"/>
    <s v="DF100377"/>
    <s v="CATEDRÁTICO DE UNIVERSIDAD"/>
    <s v="R110"/>
    <x v="10"/>
    <n v="590"/>
    <s v="MÁQUINAS Y MOTORES TÉRMICOS"/>
  </r>
  <r>
    <x v="17"/>
    <n v="16623516"/>
    <s v="ETSII"/>
    <n v="842"/>
    <s v="078G"/>
    <s v="GRUPO-A"/>
    <s v="Termodinámica"/>
    <s v="GG"/>
    <s v="GRUPO GRANDE"/>
    <s v="078G"/>
    <s v="GRUPO GRANDE DE TERMODINÁMICA"/>
    <s v="GRUPO-A"/>
    <s v="Grupo Grande de TERMODINÁMICA"/>
    <s v="2S"/>
    <n v="16623516"/>
    <s v="BAÑARES"/>
    <s v="PALACIOS"/>
    <s v="PAULA"/>
    <s v="pabanare"/>
    <s v="paula.banares@unirioja.es"/>
    <n v="2"/>
    <m/>
    <x v="1"/>
    <n v="536"/>
    <s v="PROFESOR INTERINO"/>
    <s v="P06"/>
    <s v="TIEMPO PARCIAL (6+6 HORAS)"/>
    <s v="2018-09-18 00:00:00.0"/>
    <s v="null"/>
    <s v="PI101276"/>
    <s v="PROFESOR CONTRATADO INTERINO"/>
    <s v="R112"/>
    <x v="8"/>
    <n v="385"/>
    <s v="FÍSICA APLICADA"/>
  </r>
  <r>
    <x v="17"/>
    <n v="16508509"/>
    <s v="ETSII"/>
    <n v="842"/>
    <s v="078G"/>
    <s v="GRUPO-B"/>
    <s v="Termodinámica"/>
    <s v="GG"/>
    <s v="GRUPO GRANDE"/>
    <s v="078G"/>
    <s v="GRUPO GRANDE DE TERMODINÁMICA"/>
    <s v="GRUPO-B"/>
    <s v="Grupo Grande de TERMODINÁMICA"/>
    <s v="2S"/>
    <n v="16508509"/>
    <s v="JUÁREZ"/>
    <s v="CASTELLÓ"/>
    <s v="MANUEL CELSO"/>
    <s v="mcjuarez"/>
    <s v="manuel.juarez@unirioja.es"/>
    <n v="2"/>
    <m/>
    <x v="1"/>
    <n v="500"/>
    <s v="CATEDRATICO DE UNIVERSIDAD"/>
    <s v="C01"/>
    <s v="TIEMPO COMPLETO"/>
    <s v="2018-12-05 00:00:00.0"/>
    <s v="null"/>
    <s v="DF100377"/>
    <s v="CATEDRÁTICO DE UNIVERSIDAD"/>
    <s v="R110"/>
    <x v="10"/>
    <n v="590"/>
    <s v="MÁQUINAS Y MOTORES TÉRMICOS"/>
  </r>
  <r>
    <x v="17"/>
    <n v="16623516"/>
    <s v="ETSII"/>
    <n v="842"/>
    <s v="078G"/>
    <s v="GRUPO-B"/>
    <s v="Termodinámica"/>
    <s v="GG"/>
    <s v="GRUPO GRANDE"/>
    <s v="078G"/>
    <s v="GRUPO GRANDE DE TERMODINÁMICA"/>
    <s v="GRUPO-B"/>
    <s v="Grupo Grande de TERMODINÁMICA"/>
    <s v="2S"/>
    <n v="16623516"/>
    <s v="BAÑARES"/>
    <s v="PALACIOS"/>
    <s v="PAULA"/>
    <s v="pabanare"/>
    <s v="paula.banares@unirioja.es"/>
    <n v="2"/>
    <m/>
    <x v="1"/>
    <n v="536"/>
    <s v="PROFESOR INTERINO"/>
    <s v="P06"/>
    <s v="TIEMPO PARCIAL (6+6 HORAS)"/>
    <s v="2018-09-18 00:00:00.0"/>
    <s v="null"/>
    <s v="PI101276"/>
    <s v="PROFESOR CONTRATADO INTERINO"/>
    <s v="R112"/>
    <x v="8"/>
    <n v="385"/>
    <s v="FÍSICA APLICADA"/>
  </r>
  <r>
    <x v="17"/>
    <n v="16508509"/>
    <s v="ETSII"/>
    <n v="842"/>
    <s v="078I"/>
    <s v="GRUPO-A1"/>
    <s v="Termodinámica"/>
    <s v="GI"/>
    <s v="GRUPO DE INFORMÁTICA"/>
    <s v="078I"/>
    <s v="INFORMÁTICA DE TERMODINÁMICA"/>
    <s v="GRUPO-A1"/>
    <s v="Grupo de Informática de Termodinámica"/>
    <s v="2S"/>
    <n v="16508509"/>
    <s v="JUÁREZ"/>
    <s v="CASTELLÓ"/>
    <s v="MANUEL CELSO"/>
    <s v="mcjuarez"/>
    <s v="manuel.juarez@unirioja.es"/>
    <n v="0.5"/>
    <m/>
    <x v="1"/>
    <n v="500"/>
    <s v="CATEDRATICO DE UNIVERSIDAD"/>
    <s v="C01"/>
    <s v="TIEMPO COMPLETO"/>
    <s v="2018-12-05 00:00:00.0"/>
    <s v="null"/>
    <s v="DF100377"/>
    <s v="CATEDRÁTICO DE UNIVERSIDAD"/>
    <s v="R110"/>
    <x v="10"/>
    <n v="590"/>
    <s v="MÁQUINAS Y MOTORES TÉRMICOS"/>
  </r>
  <r>
    <x v="17"/>
    <n v="16535939"/>
    <s v="ETSII"/>
    <n v="842"/>
    <s v="078I"/>
    <s v="GRUPO-A1"/>
    <s v="Termodinámica"/>
    <s v="GI"/>
    <s v="GRUPO DE INFORMÁTICA"/>
    <s v="078I"/>
    <s v="INFORMÁTICA DE TERMODINÁMICA"/>
    <s v="GRUPO-A1"/>
    <s v="Grupo de Informática de Termodinámica"/>
    <s v="2S"/>
    <n v="16535939"/>
    <s v="MENDÍVIL"/>
    <s v="GIRO"/>
    <s v="MANUEL ANTONIO"/>
    <s v="mamendiv"/>
    <s v="manuel-antonio.mendivil@unirioja.es"/>
    <n v="1"/>
    <m/>
    <x v="0"/>
    <n v="532"/>
    <s v="LABORAL DOCENTE-ASOCIADO"/>
    <s v="P04"/>
    <s v="TIEMPO PARCIAL (4+4 HORAS)"/>
    <s v="2016-09-15 00:00:00.0"/>
    <s v="2019-09-14 00:00:00.0"/>
    <s v="PI101042"/>
    <s v="PROFESOR ASOCIADO"/>
    <s v="R110"/>
    <x v="10"/>
    <n v="590"/>
    <s v="MÁQUINAS Y MOTORES TÉRMICOS"/>
  </r>
  <r>
    <x v="17"/>
    <n v="16508509"/>
    <s v="ETSII"/>
    <n v="842"/>
    <s v="078I"/>
    <s v="GRUPO-A2"/>
    <s v="Termodinámica"/>
    <s v="GI"/>
    <s v="GRUPO DE INFORMÁTICA"/>
    <s v="078I"/>
    <s v="INFORMÁTICA DE TERMODINÁMICA"/>
    <s v="GRUPO-A2"/>
    <s v="Grupo de Informática de Termodinámica"/>
    <s v="2S"/>
    <n v="16508509"/>
    <s v="JUÁREZ"/>
    <s v="CASTELLÓ"/>
    <s v="MANUEL CELSO"/>
    <s v="mcjuarez"/>
    <s v="manuel.juarez@unirioja.es"/>
    <n v="0.5"/>
    <m/>
    <x v="1"/>
    <n v="500"/>
    <s v="CATEDRATICO DE UNIVERSIDAD"/>
    <s v="C01"/>
    <s v="TIEMPO COMPLETO"/>
    <s v="2018-12-05 00:00:00.0"/>
    <s v="null"/>
    <s v="DF100377"/>
    <s v="CATEDRÁTICO DE UNIVERSIDAD"/>
    <s v="R110"/>
    <x v="10"/>
    <n v="590"/>
    <s v="MÁQUINAS Y MOTORES TÉRMICOS"/>
  </r>
  <r>
    <x v="17"/>
    <n v="16535939"/>
    <s v="ETSII"/>
    <n v="842"/>
    <s v="078I"/>
    <s v="GRUPO-A2"/>
    <s v="Termodinámica"/>
    <s v="GI"/>
    <s v="GRUPO DE INFORMÁTICA"/>
    <s v="078I"/>
    <s v="INFORMÁTICA DE TERMODINÁMICA"/>
    <s v="GRUPO-A2"/>
    <s v="Grupo de Informática de Termodinámica"/>
    <s v="2S"/>
    <n v="16535939"/>
    <s v="MENDÍVIL"/>
    <s v="GIRO"/>
    <s v="MANUEL ANTONIO"/>
    <s v="mamendiv"/>
    <s v="manuel-antonio.mendivil@unirioja.es"/>
    <n v="1"/>
    <m/>
    <x v="0"/>
    <n v="532"/>
    <s v="LABORAL DOCENTE-ASOCIADO"/>
    <s v="P04"/>
    <s v="TIEMPO PARCIAL (4+4 HORAS)"/>
    <s v="2016-09-15 00:00:00.0"/>
    <s v="2019-09-14 00:00:00.0"/>
    <s v="PI101042"/>
    <s v="PROFESOR ASOCIADO"/>
    <s v="R110"/>
    <x v="10"/>
    <n v="590"/>
    <s v="MÁQUINAS Y MOTORES TÉRMICOS"/>
  </r>
  <r>
    <x v="17"/>
    <n v="16508509"/>
    <s v="ETSII"/>
    <n v="842"/>
    <s v="078I"/>
    <s v="GRUPO-A3"/>
    <s v="Termodinámica"/>
    <s v="GI"/>
    <s v="GRUPO DE INFORMÁTICA"/>
    <s v="078I"/>
    <s v="INFORMÁTICA DE TERMODINÁMICA"/>
    <s v="GRUPO-A3"/>
    <s v="Grupo de Informática de Termodinámica"/>
    <s v="2S"/>
    <n v="16508509"/>
    <s v="JUÁREZ"/>
    <s v="CASTELLÓ"/>
    <s v="MANUEL CELSO"/>
    <s v="mcjuarez"/>
    <s v="manuel.juarez@unirioja.es"/>
    <n v="0.5"/>
    <m/>
    <x v="1"/>
    <n v="500"/>
    <s v="CATEDRATICO DE UNIVERSIDAD"/>
    <s v="C01"/>
    <s v="TIEMPO COMPLETO"/>
    <s v="2018-12-05 00:00:00.0"/>
    <s v="null"/>
    <s v="DF100377"/>
    <s v="CATEDRÁTICO DE UNIVERSIDAD"/>
    <s v="R110"/>
    <x v="10"/>
    <n v="590"/>
    <s v="MÁQUINAS Y MOTORES TÉRMICOS"/>
  </r>
  <r>
    <x v="17"/>
    <n v="16535939"/>
    <s v="ETSII"/>
    <n v="842"/>
    <s v="078I"/>
    <s v="GRUPO-A3"/>
    <s v="Termodinámica"/>
    <s v="GI"/>
    <s v="GRUPO DE INFORMÁTICA"/>
    <s v="078I"/>
    <s v="INFORMÁTICA DE TERMODINÁMICA"/>
    <s v="GRUPO-A3"/>
    <s v="Grupo de Informática de Termodinámica"/>
    <s v="2S"/>
    <n v="16535939"/>
    <s v="MENDÍVIL"/>
    <s v="GIRO"/>
    <s v="MANUEL ANTONIO"/>
    <s v="mamendiv"/>
    <s v="manuel-antonio.mendivil@unirioja.es"/>
    <n v="1"/>
    <m/>
    <x v="0"/>
    <n v="532"/>
    <s v="LABORAL DOCENTE-ASOCIADO"/>
    <s v="P04"/>
    <s v="TIEMPO PARCIAL (4+4 HORAS)"/>
    <s v="2016-09-15 00:00:00.0"/>
    <s v="2019-09-14 00:00:00.0"/>
    <s v="PI101042"/>
    <s v="PROFESOR ASOCIADO"/>
    <s v="R110"/>
    <x v="10"/>
    <n v="590"/>
    <s v="MÁQUINAS Y MOTORES TÉRMICOS"/>
  </r>
  <r>
    <x v="17"/>
    <n v="16508509"/>
    <s v="ETSII"/>
    <n v="842"/>
    <s v="078I"/>
    <s v="GRUPO-B1"/>
    <s v="Termodinámica"/>
    <s v="GI"/>
    <s v="GRUPO DE INFORMÁTICA"/>
    <s v="078I"/>
    <s v="INFORMÁTICA DE TERMODINÁMICA"/>
    <s v="GRUPO-B1"/>
    <s v="Grupo de Informática de Termodinámica"/>
    <s v="2S"/>
    <n v="16508509"/>
    <s v="JUÁREZ"/>
    <s v="CASTELLÓ"/>
    <s v="MANUEL CELSO"/>
    <s v="mcjuarez"/>
    <s v="manuel.juarez@unirioja.es"/>
    <n v="0.5"/>
    <m/>
    <x v="1"/>
    <n v="500"/>
    <s v="CATEDRATICO DE UNIVERSIDAD"/>
    <s v="C01"/>
    <s v="TIEMPO COMPLETO"/>
    <s v="2018-12-05 00:00:00.0"/>
    <s v="null"/>
    <s v="DF100377"/>
    <s v="CATEDRÁTICO DE UNIVERSIDAD"/>
    <s v="R110"/>
    <x v="10"/>
    <n v="590"/>
    <s v="MÁQUINAS Y MOTORES TÉRMICOS"/>
  </r>
  <r>
    <x v="17"/>
    <n v="16535939"/>
    <s v="ETSII"/>
    <n v="842"/>
    <s v="078I"/>
    <s v="GRUPO-B1"/>
    <s v="Termodinámica"/>
    <s v="GI"/>
    <s v="GRUPO DE INFORMÁTICA"/>
    <s v="078I"/>
    <s v="INFORMÁTICA DE TERMODINÁMICA"/>
    <s v="GRUPO-B1"/>
    <s v="Grupo de Informática de Termodinámica"/>
    <s v="2S"/>
    <n v="16535939"/>
    <s v="MENDÍVIL"/>
    <s v="GIRO"/>
    <s v="MANUEL ANTONIO"/>
    <s v="mamendiv"/>
    <s v="manuel-antonio.mendivil@unirioja.es"/>
    <n v="1"/>
    <m/>
    <x v="0"/>
    <n v="532"/>
    <s v="LABORAL DOCENTE-ASOCIADO"/>
    <s v="P04"/>
    <s v="TIEMPO PARCIAL (4+4 HORAS)"/>
    <s v="2016-09-15 00:00:00.0"/>
    <s v="2019-09-14 00:00:00.0"/>
    <s v="PI101042"/>
    <s v="PROFESOR ASOCIADO"/>
    <s v="R110"/>
    <x v="10"/>
    <n v="590"/>
    <s v="MÁQUINAS Y MOTORES TÉRMICOS"/>
  </r>
  <r>
    <x v="17"/>
    <n v="16508509"/>
    <s v="ETSII"/>
    <n v="842"/>
    <s v="078I"/>
    <s v="GRUPO-B2"/>
    <s v="Termodinámica"/>
    <s v="GI"/>
    <s v="GRUPO DE INFORMÁTICA"/>
    <s v="078I"/>
    <s v="INFORMÁTICA DE TERMODINÁMICA"/>
    <s v="GRUPO-B2"/>
    <s v="Grupo de Informática de Termodinámica"/>
    <s v="2S"/>
    <n v="16508509"/>
    <s v="JUÁREZ"/>
    <s v="CASTELLÓ"/>
    <s v="MANUEL CELSO"/>
    <s v="mcjuarez"/>
    <s v="manuel.juarez@unirioja.es"/>
    <n v="0.5"/>
    <m/>
    <x v="1"/>
    <n v="500"/>
    <s v="CATEDRATICO DE UNIVERSIDAD"/>
    <s v="C01"/>
    <s v="TIEMPO COMPLETO"/>
    <s v="2018-12-05 00:00:00.0"/>
    <s v="null"/>
    <s v="DF100377"/>
    <s v="CATEDRÁTICO DE UNIVERSIDAD"/>
    <s v="R110"/>
    <x v="10"/>
    <n v="590"/>
    <s v="MÁQUINAS Y MOTORES TÉRMICOS"/>
  </r>
  <r>
    <x v="17"/>
    <n v="16535939"/>
    <s v="ETSII"/>
    <n v="842"/>
    <s v="078I"/>
    <s v="GRUPO-B2"/>
    <s v="Termodinámica"/>
    <s v="GI"/>
    <s v="GRUPO DE INFORMÁTICA"/>
    <s v="078I"/>
    <s v="INFORMÁTICA DE TERMODINÁMICA"/>
    <s v="GRUPO-B2"/>
    <s v="Grupo de Informática de Termodinámica"/>
    <s v="2S"/>
    <n v="16535939"/>
    <s v="MENDÍVIL"/>
    <s v="GIRO"/>
    <s v="MANUEL ANTONIO"/>
    <s v="mamendiv"/>
    <s v="manuel-antonio.mendivil@unirioja.es"/>
    <n v="1"/>
    <m/>
    <x v="0"/>
    <n v="532"/>
    <s v="LABORAL DOCENTE-ASOCIADO"/>
    <s v="P04"/>
    <s v="TIEMPO PARCIAL (4+4 HORAS)"/>
    <s v="2016-09-15 00:00:00.0"/>
    <s v="2019-09-14 00:00:00.0"/>
    <s v="PI101042"/>
    <s v="PROFESOR ASOCIADO"/>
    <s v="R110"/>
    <x v="10"/>
    <n v="590"/>
    <s v="MÁQUINAS Y MOTORES TÉRMICOS"/>
  </r>
  <r>
    <x v="17"/>
    <n v="16508509"/>
    <s v="ETSII"/>
    <n v="842"/>
    <s v="078I"/>
    <s v="GRUPO-B3"/>
    <s v="Termodinámica"/>
    <s v="GI"/>
    <s v="GRUPO DE INFORMÁTICA"/>
    <s v="078I"/>
    <s v="INFORMÁTICA DE TERMODINÁMICA"/>
    <s v="GRUPO-B3"/>
    <s v="Grupo de Informática de Termodinámica"/>
    <s v="2S"/>
    <n v="16508509"/>
    <s v="JUÁREZ"/>
    <s v="CASTELLÓ"/>
    <s v="MANUEL CELSO"/>
    <s v="mcjuarez"/>
    <s v="manuel.juarez@unirioja.es"/>
    <n v="0.5"/>
    <m/>
    <x v="1"/>
    <n v="500"/>
    <s v="CATEDRATICO DE UNIVERSIDAD"/>
    <s v="C01"/>
    <s v="TIEMPO COMPLETO"/>
    <s v="2018-12-05 00:00:00.0"/>
    <s v="null"/>
    <s v="DF100377"/>
    <s v="CATEDRÁTICO DE UNIVERSIDAD"/>
    <s v="R110"/>
    <x v="10"/>
    <n v="590"/>
    <s v="MÁQUINAS Y MOTORES TÉRMICOS"/>
  </r>
  <r>
    <x v="17"/>
    <n v="16535939"/>
    <s v="ETSII"/>
    <n v="842"/>
    <s v="078I"/>
    <s v="GRUPO-B3"/>
    <s v="Termodinámica"/>
    <s v="GI"/>
    <s v="GRUPO DE INFORMÁTICA"/>
    <s v="078I"/>
    <s v="INFORMÁTICA DE TERMODINÁMICA"/>
    <s v="GRUPO-B3"/>
    <s v="Grupo de Informática de Termodinámica"/>
    <s v="2S"/>
    <n v="16535939"/>
    <s v="MENDÍVIL"/>
    <s v="GIRO"/>
    <s v="MANUEL ANTONIO"/>
    <s v="mamendiv"/>
    <s v="manuel-antonio.mendivil@unirioja.es"/>
    <n v="1"/>
    <m/>
    <x v="0"/>
    <n v="532"/>
    <s v="LABORAL DOCENTE-ASOCIADO"/>
    <s v="P04"/>
    <s v="TIEMPO PARCIAL (4+4 HORAS)"/>
    <s v="2016-09-15 00:00:00.0"/>
    <s v="2019-09-14 00:00:00.0"/>
    <s v="PI101042"/>
    <s v="PROFESOR ASOCIADO"/>
    <s v="R110"/>
    <x v="10"/>
    <n v="590"/>
    <s v="MÁQUINAS Y MOTORES TÉRMICOS"/>
  </r>
  <r>
    <x v="17"/>
    <n v="16535939"/>
    <s v="ETSII"/>
    <n v="842"/>
    <s v="078L"/>
    <s v="GRUPO-A1"/>
    <s v="Termodinámica"/>
    <s v="GL"/>
    <s v="GRUPO DE LABORATORIO"/>
    <s v="078L"/>
    <s v="LABORATORIO DE TERMODINÁMICA"/>
    <s v="GRUPO-A1"/>
    <s v="Grupo de Laboratorio de Termodinámica"/>
    <s v="2S"/>
    <n v="16535939"/>
    <s v="MENDÍVIL"/>
    <s v="GIRO"/>
    <s v="MANUEL ANTONIO"/>
    <s v="mamendiv"/>
    <s v="manuel-antonio.mendivil@unirioja.es"/>
    <n v="0.5"/>
    <m/>
    <x v="0"/>
    <n v="532"/>
    <s v="LABORAL DOCENTE-ASOCIADO"/>
    <s v="P04"/>
    <s v="TIEMPO PARCIAL (4+4 HORAS)"/>
    <s v="2016-09-15 00:00:00.0"/>
    <s v="2019-09-14 00:00:00.0"/>
    <s v="PI101042"/>
    <s v="PROFESOR ASOCIADO"/>
    <s v="R110"/>
    <x v="10"/>
    <n v="590"/>
    <s v="MÁQUINAS Y MOTORES TÉRMICOS"/>
  </r>
  <r>
    <x v="17"/>
    <n v="16535939"/>
    <s v="ETSII"/>
    <n v="842"/>
    <s v="078L"/>
    <s v="GRUPO-A2"/>
    <s v="Termodinámica"/>
    <s v="GL"/>
    <s v="GRUPO DE LABORATORIO"/>
    <s v="078L"/>
    <s v="LABORATORIO DE TERMODINÁMICA"/>
    <s v="GRUPO-A2"/>
    <s v="Grupo de Laboratorio de Termodinámica"/>
    <s v="2S"/>
    <n v="16535939"/>
    <s v="MENDÍVIL"/>
    <s v="GIRO"/>
    <s v="MANUEL ANTONIO"/>
    <s v="mamendiv"/>
    <s v="manuel-antonio.mendivil@unirioja.es"/>
    <n v="0.5"/>
    <m/>
    <x v="0"/>
    <n v="532"/>
    <s v="LABORAL DOCENTE-ASOCIADO"/>
    <s v="P04"/>
    <s v="TIEMPO PARCIAL (4+4 HORAS)"/>
    <s v="2016-09-15 00:00:00.0"/>
    <s v="2019-09-14 00:00:00.0"/>
    <s v="PI101042"/>
    <s v="PROFESOR ASOCIADO"/>
    <s v="R110"/>
    <x v="10"/>
    <n v="590"/>
    <s v="MÁQUINAS Y MOTORES TÉRMICOS"/>
  </r>
  <r>
    <x v="17"/>
    <n v="16535939"/>
    <s v="ETSII"/>
    <n v="842"/>
    <s v="078L"/>
    <s v="GRUPO-A3"/>
    <s v="Termodinámica"/>
    <s v="GL"/>
    <s v="GRUPO DE LABORATORIO"/>
    <s v="078L"/>
    <s v="LABORATORIO DE TERMODINÁMICA"/>
    <s v="GRUPO-A3"/>
    <s v="Grupo de Laboratorio de Termodinámica"/>
    <s v="2S"/>
    <n v="16535939"/>
    <s v="MENDÍVIL"/>
    <s v="GIRO"/>
    <s v="MANUEL ANTONIO"/>
    <s v="mamendiv"/>
    <s v="manuel-antonio.mendivil@unirioja.es"/>
    <n v="0.5"/>
    <m/>
    <x v="0"/>
    <n v="532"/>
    <s v="LABORAL DOCENTE-ASOCIADO"/>
    <s v="P04"/>
    <s v="TIEMPO PARCIAL (4+4 HORAS)"/>
    <s v="2016-09-15 00:00:00.0"/>
    <s v="2019-09-14 00:00:00.0"/>
    <s v="PI101042"/>
    <s v="PROFESOR ASOCIADO"/>
    <s v="R110"/>
    <x v="10"/>
    <n v="590"/>
    <s v="MÁQUINAS Y MOTORES TÉRMICOS"/>
  </r>
  <r>
    <x v="17"/>
    <n v="16535939"/>
    <s v="ETSII"/>
    <n v="842"/>
    <s v="078L"/>
    <s v="GRUPO-B1"/>
    <s v="Termodinámica"/>
    <s v="GL"/>
    <s v="GRUPO DE LABORATORIO"/>
    <s v="078L"/>
    <s v="LABORATORIO DE TERMODINÁMICA"/>
    <s v="GRUPO-B1"/>
    <s v="Grupo de Laboratorio de Termodinámica"/>
    <s v="2S"/>
    <n v="16535939"/>
    <s v="MENDÍVIL"/>
    <s v="GIRO"/>
    <s v="MANUEL ANTONIO"/>
    <s v="mamendiv"/>
    <s v="manuel-antonio.mendivil@unirioja.es"/>
    <n v="0.5"/>
    <m/>
    <x v="0"/>
    <n v="532"/>
    <s v="LABORAL DOCENTE-ASOCIADO"/>
    <s v="P04"/>
    <s v="TIEMPO PARCIAL (4+4 HORAS)"/>
    <s v="2016-09-15 00:00:00.0"/>
    <s v="2019-09-14 00:00:00.0"/>
    <s v="PI101042"/>
    <s v="PROFESOR ASOCIADO"/>
    <s v="R110"/>
    <x v="10"/>
    <n v="590"/>
    <s v="MÁQUINAS Y MOTORES TÉRMICOS"/>
  </r>
  <r>
    <x v="17"/>
    <n v="16535939"/>
    <s v="ETSII"/>
    <n v="842"/>
    <s v="078L"/>
    <s v="GRUPO-B2"/>
    <s v="Termodinámica"/>
    <s v="GL"/>
    <s v="GRUPO DE LABORATORIO"/>
    <s v="078L"/>
    <s v="LABORATORIO DE TERMODINÁMICA"/>
    <s v="GRUPO-B2"/>
    <s v="Grupo de Laboratorio de Termodinámica"/>
    <s v="2S"/>
    <n v="16535939"/>
    <s v="MENDÍVIL"/>
    <s v="GIRO"/>
    <s v="MANUEL ANTONIO"/>
    <s v="mamendiv"/>
    <s v="manuel-antonio.mendivil@unirioja.es"/>
    <n v="0.5"/>
    <m/>
    <x v="0"/>
    <n v="532"/>
    <s v="LABORAL DOCENTE-ASOCIADO"/>
    <s v="P04"/>
    <s v="TIEMPO PARCIAL (4+4 HORAS)"/>
    <s v="2016-09-15 00:00:00.0"/>
    <s v="2019-09-14 00:00:00.0"/>
    <s v="PI101042"/>
    <s v="PROFESOR ASOCIADO"/>
    <s v="R110"/>
    <x v="10"/>
    <n v="590"/>
    <s v="MÁQUINAS Y MOTORES TÉRMICOS"/>
  </r>
  <r>
    <x v="17"/>
    <n v="16535939"/>
    <s v="ETSII"/>
    <n v="842"/>
    <s v="078L"/>
    <s v="GRUPO-B3"/>
    <s v="Termodinámica"/>
    <s v="GL"/>
    <s v="GRUPO DE LABORATORIO"/>
    <s v="078L"/>
    <s v="LABORATORIO DE TERMODINÁMICA"/>
    <s v="GRUPO-B3"/>
    <s v="Grupo de Laboratorio de Termodinámica"/>
    <s v="2S"/>
    <n v="16535939"/>
    <s v="MENDÍVIL"/>
    <s v="GIRO"/>
    <s v="MANUEL ANTONIO"/>
    <s v="mamendiv"/>
    <s v="manuel-antonio.mendivil@unirioja.es"/>
    <n v="0.5"/>
    <m/>
    <x v="0"/>
    <n v="532"/>
    <s v="LABORAL DOCENTE-ASOCIADO"/>
    <s v="P04"/>
    <s v="TIEMPO PARCIAL (4+4 HORAS)"/>
    <s v="2016-09-15 00:00:00.0"/>
    <s v="2019-09-14 00:00:00.0"/>
    <s v="PI101042"/>
    <s v="PROFESOR ASOCIADO"/>
    <s v="R110"/>
    <x v="10"/>
    <n v="590"/>
    <s v="MÁQUINAS Y MOTORES TÉRMICOS"/>
  </r>
  <r>
    <x v="18"/>
    <n v="16508509"/>
    <s v="ETSII"/>
    <n v="842"/>
    <s v="078G"/>
    <s v="GRUPO-A"/>
    <s v="Termodinámica"/>
    <s v="GG"/>
    <s v="GRUPO GRANDE"/>
    <s v="078G"/>
    <s v="GRUPO GRANDE DE TERMODINÁMICA"/>
    <s v="GRUPO-A"/>
    <s v="Grupo Grande de TERMODINÁMICA"/>
    <s v="2S"/>
    <n v="16508509"/>
    <s v="JUÁREZ"/>
    <s v="CASTELLÓ"/>
    <s v="MANUEL CELSO"/>
    <s v="mcjuarez"/>
    <s v="manuel.juarez@unirioja.es"/>
    <n v="2"/>
    <m/>
    <x v="1"/>
    <n v="500"/>
    <s v="CATEDRATICO DE UNIVERSIDAD"/>
    <s v="C01"/>
    <s v="TIEMPO COMPLETO"/>
    <s v="2018-12-05 00:00:00.0"/>
    <s v="null"/>
    <s v="DF100377"/>
    <s v="CATEDRÁTICO DE UNIVERSIDAD"/>
    <s v="R110"/>
    <x v="10"/>
    <n v="590"/>
    <s v="MÁQUINAS Y MOTORES TÉRMICOS"/>
  </r>
  <r>
    <x v="18"/>
    <n v="16623516"/>
    <s v="ETSII"/>
    <n v="842"/>
    <s v="078G"/>
    <s v="GRUPO-A"/>
    <s v="Termodinámica"/>
    <s v="GG"/>
    <s v="GRUPO GRANDE"/>
    <s v="078G"/>
    <s v="GRUPO GRANDE DE TERMODINÁMICA"/>
    <s v="GRUPO-A"/>
    <s v="Grupo Grande de TERMODINÁMICA"/>
    <s v="2S"/>
    <n v="16623516"/>
    <s v="BAÑARES"/>
    <s v="PALACIOS"/>
    <s v="PAULA"/>
    <s v="pabanare"/>
    <s v="paula.banares@unirioja.es"/>
    <n v="2"/>
    <m/>
    <x v="1"/>
    <n v="536"/>
    <s v="PROFESOR INTERINO"/>
    <s v="P06"/>
    <s v="TIEMPO PARCIAL (6+6 HORAS)"/>
    <s v="2018-09-18 00:00:00.0"/>
    <s v="null"/>
    <s v="PI101276"/>
    <s v="PROFESOR CONTRATADO INTERINO"/>
    <s v="R112"/>
    <x v="8"/>
    <n v="385"/>
    <s v="FÍSICA APLICADA"/>
  </r>
  <r>
    <x v="18"/>
    <n v="16508509"/>
    <s v="ETSII"/>
    <n v="842"/>
    <s v="078G"/>
    <s v="GRUPO-B"/>
    <s v="Termodinámica"/>
    <s v="GG"/>
    <s v="GRUPO GRANDE"/>
    <s v="078G"/>
    <s v="GRUPO GRANDE DE TERMODINÁMICA"/>
    <s v="GRUPO-B"/>
    <s v="Grupo Grande de TERMODINÁMICA"/>
    <s v="2S"/>
    <n v="16508509"/>
    <s v="JUÁREZ"/>
    <s v="CASTELLÓ"/>
    <s v="MANUEL CELSO"/>
    <s v="mcjuarez"/>
    <s v="manuel.juarez@unirioja.es"/>
    <n v="2"/>
    <m/>
    <x v="1"/>
    <n v="500"/>
    <s v="CATEDRATICO DE UNIVERSIDAD"/>
    <s v="C01"/>
    <s v="TIEMPO COMPLETO"/>
    <s v="2018-12-05 00:00:00.0"/>
    <s v="null"/>
    <s v="DF100377"/>
    <s v="CATEDRÁTICO DE UNIVERSIDAD"/>
    <s v="R110"/>
    <x v="10"/>
    <n v="590"/>
    <s v="MÁQUINAS Y MOTORES TÉRMICOS"/>
  </r>
  <r>
    <x v="18"/>
    <n v="16623516"/>
    <s v="ETSII"/>
    <n v="842"/>
    <s v="078G"/>
    <s v="GRUPO-B"/>
    <s v="Termodinámica"/>
    <s v="GG"/>
    <s v="GRUPO GRANDE"/>
    <s v="078G"/>
    <s v="GRUPO GRANDE DE TERMODINÁMICA"/>
    <s v="GRUPO-B"/>
    <s v="Grupo Grande de TERMODINÁMICA"/>
    <s v="2S"/>
    <n v="16623516"/>
    <s v="BAÑARES"/>
    <s v="PALACIOS"/>
    <s v="PAULA"/>
    <s v="pabanare"/>
    <s v="paula.banares@unirioja.es"/>
    <n v="2"/>
    <m/>
    <x v="1"/>
    <n v="536"/>
    <s v="PROFESOR INTERINO"/>
    <s v="P06"/>
    <s v="TIEMPO PARCIAL (6+6 HORAS)"/>
    <s v="2018-09-18 00:00:00.0"/>
    <s v="null"/>
    <s v="PI101276"/>
    <s v="PROFESOR CONTRATADO INTERINO"/>
    <s v="R112"/>
    <x v="8"/>
    <n v="385"/>
    <s v="FÍSICA APLICADA"/>
  </r>
  <r>
    <x v="18"/>
    <n v="16508509"/>
    <s v="ETSII"/>
    <n v="842"/>
    <s v="078I"/>
    <s v="GRUPO-A1"/>
    <s v="Termodinámica"/>
    <s v="GI"/>
    <s v="GRUPO DE INFORMÁTICA"/>
    <s v="078I"/>
    <s v="INFORMÁTICA DE TERMODINÁMICA"/>
    <s v="GRUPO-A1"/>
    <s v="Grupo de Informática de Termodinámica"/>
    <s v="2S"/>
    <n v="16508509"/>
    <s v="JUÁREZ"/>
    <s v="CASTELLÓ"/>
    <s v="MANUEL CELSO"/>
    <s v="mcjuarez"/>
    <s v="manuel.juarez@unirioja.es"/>
    <n v="0.5"/>
    <m/>
    <x v="1"/>
    <n v="500"/>
    <s v="CATEDRATICO DE UNIVERSIDAD"/>
    <s v="C01"/>
    <s v="TIEMPO COMPLETO"/>
    <s v="2018-12-05 00:00:00.0"/>
    <s v="null"/>
    <s v="DF100377"/>
    <s v="CATEDRÁTICO DE UNIVERSIDAD"/>
    <s v="R110"/>
    <x v="10"/>
    <n v="590"/>
    <s v="MÁQUINAS Y MOTORES TÉRMICOS"/>
  </r>
  <r>
    <x v="18"/>
    <n v="16535939"/>
    <s v="ETSII"/>
    <n v="842"/>
    <s v="078I"/>
    <s v="GRUPO-A1"/>
    <s v="Termodinámica"/>
    <s v="GI"/>
    <s v="GRUPO DE INFORMÁTICA"/>
    <s v="078I"/>
    <s v="INFORMÁTICA DE TERMODINÁMICA"/>
    <s v="GRUPO-A1"/>
    <s v="Grupo de Informática de Termodinámica"/>
    <s v="2S"/>
    <n v="16535939"/>
    <s v="MENDÍVIL"/>
    <s v="GIRO"/>
    <s v="MANUEL ANTONIO"/>
    <s v="mamendiv"/>
    <s v="manuel-antonio.mendivil@unirioja.es"/>
    <n v="1"/>
    <m/>
    <x v="0"/>
    <n v="532"/>
    <s v="LABORAL DOCENTE-ASOCIADO"/>
    <s v="P04"/>
    <s v="TIEMPO PARCIAL (4+4 HORAS)"/>
    <s v="2016-09-15 00:00:00.0"/>
    <s v="2019-09-14 00:00:00.0"/>
    <s v="PI101042"/>
    <s v="PROFESOR ASOCIADO"/>
    <s v="R110"/>
    <x v="10"/>
    <n v="590"/>
    <s v="MÁQUINAS Y MOTORES TÉRMICOS"/>
  </r>
  <r>
    <x v="18"/>
    <n v="16508509"/>
    <s v="ETSII"/>
    <n v="842"/>
    <s v="078I"/>
    <s v="GRUPO-A2"/>
    <s v="Termodinámica"/>
    <s v="GI"/>
    <s v="GRUPO DE INFORMÁTICA"/>
    <s v="078I"/>
    <s v="INFORMÁTICA DE TERMODINÁMICA"/>
    <s v="GRUPO-A2"/>
    <s v="Grupo de Informática de Termodinámica"/>
    <s v="2S"/>
    <n v="16508509"/>
    <s v="JUÁREZ"/>
    <s v="CASTELLÓ"/>
    <s v="MANUEL CELSO"/>
    <s v="mcjuarez"/>
    <s v="manuel.juarez@unirioja.es"/>
    <n v="0.5"/>
    <m/>
    <x v="1"/>
    <n v="500"/>
    <s v="CATEDRATICO DE UNIVERSIDAD"/>
    <s v="C01"/>
    <s v="TIEMPO COMPLETO"/>
    <s v="2018-12-05 00:00:00.0"/>
    <s v="null"/>
    <s v="DF100377"/>
    <s v="CATEDRÁTICO DE UNIVERSIDAD"/>
    <s v="R110"/>
    <x v="10"/>
    <n v="590"/>
    <s v="MÁQUINAS Y MOTORES TÉRMICOS"/>
  </r>
  <r>
    <x v="18"/>
    <n v="16535939"/>
    <s v="ETSII"/>
    <n v="842"/>
    <s v="078I"/>
    <s v="GRUPO-A2"/>
    <s v="Termodinámica"/>
    <s v="GI"/>
    <s v="GRUPO DE INFORMÁTICA"/>
    <s v="078I"/>
    <s v="INFORMÁTICA DE TERMODINÁMICA"/>
    <s v="GRUPO-A2"/>
    <s v="Grupo de Informática de Termodinámica"/>
    <s v="2S"/>
    <n v="16535939"/>
    <s v="MENDÍVIL"/>
    <s v="GIRO"/>
    <s v="MANUEL ANTONIO"/>
    <s v="mamendiv"/>
    <s v="manuel-antonio.mendivil@unirioja.es"/>
    <n v="1"/>
    <m/>
    <x v="0"/>
    <n v="532"/>
    <s v="LABORAL DOCENTE-ASOCIADO"/>
    <s v="P04"/>
    <s v="TIEMPO PARCIAL (4+4 HORAS)"/>
    <s v="2016-09-15 00:00:00.0"/>
    <s v="2019-09-14 00:00:00.0"/>
    <s v="PI101042"/>
    <s v="PROFESOR ASOCIADO"/>
    <s v="R110"/>
    <x v="10"/>
    <n v="590"/>
    <s v="MÁQUINAS Y MOTORES TÉRMICOS"/>
  </r>
  <r>
    <x v="18"/>
    <n v="16508509"/>
    <s v="ETSII"/>
    <n v="842"/>
    <s v="078I"/>
    <s v="GRUPO-A3"/>
    <s v="Termodinámica"/>
    <s v="GI"/>
    <s v="GRUPO DE INFORMÁTICA"/>
    <s v="078I"/>
    <s v="INFORMÁTICA DE TERMODINÁMICA"/>
    <s v="GRUPO-A3"/>
    <s v="Grupo de Informática de Termodinámica"/>
    <s v="2S"/>
    <n v="16508509"/>
    <s v="JUÁREZ"/>
    <s v="CASTELLÓ"/>
    <s v="MANUEL CELSO"/>
    <s v="mcjuarez"/>
    <s v="manuel.juarez@unirioja.es"/>
    <n v="0.5"/>
    <m/>
    <x v="1"/>
    <n v="500"/>
    <s v="CATEDRATICO DE UNIVERSIDAD"/>
    <s v="C01"/>
    <s v="TIEMPO COMPLETO"/>
    <s v="2018-12-05 00:00:00.0"/>
    <s v="null"/>
    <s v="DF100377"/>
    <s v="CATEDRÁTICO DE UNIVERSIDAD"/>
    <s v="R110"/>
    <x v="10"/>
    <n v="590"/>
    <s v="MÁQUINAS Y MOTORES TÉRMICOS"/>
  </r>
  <r>
    <x v="18"/>
    <n v="16535939"/>
    <s v="ETSII"/>
    <n v="842"/>
    <s v="078I"/>
    <s v="GRUPO-A3"/>
    <s v="Termodinámica"/>
    <s v="GI"/>
    <s v="GRUPO DE INFORMÁTICA"/>
    <s v="078I"/>
    <s v="INFORMÁTICA DE TERMODINÁMICA"/>
    <s v="GRUPO-A3"/>
    <s v="Grupo de Informática de Termodinámica"/>
    <s v="2S"/>
    <n v="16535939"/>
    <s v="MENDÍVIL"/>
    <s v="GIRO"/>
    <s v="MANUEL ANTONIO"/>
    <s v="mamendiv"/>
    <s v="manuel-antonio.mendivil@unirioja.es"/>
    <n v="1"/>
    <m/>
    <x v="0"/>
    <n v="532"/>
    <s v="LABORAL DOCENTE-ASOCIADO"/>
    <s v="P04"/>
    <s v="TIEMPO PARCIAL (4+4 HORAS)"/>
    <s v="2016-09-15 00:00:00.0"/>
    <s v="2019-09-14 00:00:00.0"/>
    <s v="PI101042"/>
    <s v="PROFESOR ASOCIADO"/>
    <s v="R110"/>
    <x v="10"/>
    <n v="590"/>
    <s v="MÁQUINAS Y MOTORES TÉRMICOS"/>
  </r>
  <r>
    <x v="18"/>
    <n v="16508509"/>
    <s v="ETSII"/>
    <n v="842"/>
    <s v="078I"/>
    <s v="GRUPO-B1"/>
    <s v="Termodinámica"/>
    <s v="GI"/>
    <s v="GRUPO DE INFORMÁTICA"/>
    <s v="078I"/>
    <s v="INFORMÁTICA DE TERMODINÁMICA"/>
    <s v="GRUPO-B1"/>
    <s v="Grupo de Informática de Termodinámica"/>
    <s v="2S"/>
    <n v="16508509"/>
    <s v="JUÁREZ"/>
    <s v="CASTELLÓ"/>
    <s v="MANUEL CELSO"/>
    <s v="mcjuarez"/>
    <s v="manuel.juarez@unirioja.es"/>
    <n v="0.5"/>
    <m/>
    <x v="1"/>
    <n v="500"/>
    <s v="CATEDRATICO DE UNIVERSIDAD"/>
    <s v="C01"/>
    <s v="TIEMPO COMPLETO"/>
    <s v="2018-12-05 00:00:00.0"/>
    <s v="null"/>
    <s v="DF100377"/>
    <s v="CATEDRÁTICO DE UNIVERSIDAD"/>
    <s v="R110"/>
    <x v="10"/>
    <n v="590"/>
    <s v="MÁQUINAS Y MOTORES TÉRMICOS"/>
  </r>
  <r>
    <x v="18"/>
    <n v="16535939"/>
    <s v="ETSII"/>
    <n v="842"/>
    <s v="078I"/>
    <s v="GRUPO-B1"/>
    <s v="Termodinámica"/>
    <s v="GI"/>
    <s v="GRUPO DE INFORMÁTICA"/>
    <s v="078I"/>
    <s v="INFORMÁTICA DE TERMODINÁMICA"/>
    <s v="GRUPO-B1"/>
    <s v="Grupo de Informática de Termodinámica"/>
    <s v="2S"/>
    <n v="16535939"/>
    <s v="MENDÍVIL"/>
    <s v="GIRO"/>
    <s v="MANUEL ANTONIO"/>
    <s v="mamendiv"/>
    <s v="manuel-antonio.mendivil@unirioja.es"/>
    <n v="1"/>
    <m/>
    <x v="0"/>
    <n v="532"/>
    <s v="LABORAL DOCENTE-ASOCIADO"/>
    <s v="P04"/>
    <s v="TIEMPO PARCIAL (4+4 HORAS)"/>
    <s v="2016-09-15 00:00:00.0"/>
    <s v="2019-09-14 00:00:00.0"/>
    <s v="PI101042"/>
    <s v="PROFESOR ASOCIADO"/>
    <s v="R110"/>
    <x v="10"/>
    <n v="590"/>
    <s v="MÁQUINAS Y MOTORES TÉRMICOS"/>
  </r>
  <r>
    <x v="18"/>
    <n v="16508509"/>
    <s v="ETSII"/>
    <n v="842"/>
    <s v="078I"/>
    <s v="GRUPO-B2"/>
    <s v="Termodinámica"/>
    <s v="GI"/>
    <s v="GRUPO DE INFORMÁTICA"/>
    <s v="078I"/>
    <s v="INFORMÁTICA DE TERMODINÁMICA"/>
    <s v="GRUPO-B2"/>
    <s v="Grupo de Informática de Termodinámica"/>
    <s v="2S"/>
    <n v="16508509"/>
    <s v="JUÁREZ"/>
    <s v="CASTELLÓ"/>
    <s v="MANUEL CELSO"/>
    <s v="mcjuarez"/>
    <s v="manuel.juarez@unirioja.es"/>
    <n v="0.5"/>
    <m/>
    <x v="1"/>
    <n v="500"/>
    <s v="CATEDRATICO DE UNIVERSIDAD"/>
    <s v="C01"/>
    <s v="TIEMPO COMPLETO"/>
    <s v="2018-12-05 00:00:00.0"/>
    <s v="null"/>
    <s v="DF100377"/>
    <s v="CATEDRÁTICO DE UNIVERSIDAD"/>
    <s v="R110"/>
    <x v="10"/>
    <n v="590"/>
    <s v="MÁQUINAS Y MOTORES TÉRMICOS"/>
  </r>
  <r>
    <x v="18"/>
    <n v="16535939"/>
    <s v="ETSII"/>
    <n v="842"/>
    <s v="078I"/>
    <s v="GRUPO-B2"/>
    <s v="Termodinámica"/>
    <s v="GI"/>
    <s v="GRUPO DE INFORMÁTICA"/>
    <s v="078I"/>
    <s v="INFORMÁTICA DE TERMODINÁMICA"/>
    <s v="GRUPO-B2"/>
    <s v="Grupo de Informática de Termodinámica"/>
    <s v="2S"/>
    <n v="16535939"/>
    <s v="MENDÍVIL"/>
    <s v="GIRO"/>
    <s v="MANUEL ANTONIO"/>
    <s v="mamendiv"/>
    <s v="manuel-antonio.mendivil@unirioja.es"/>
    <n v="1"/>
    <m/>
    <x v="0"/>
    <n v="532"/>
    <s v="LABORAL DOCENTE-ASOCIADO"/>
    <s v="P04"/>
    <s v="TIEMPO PARCIAL (4+4 HORAS)"/>
    <s v="2016-09-15 00:00:00.0"/>
    <s v="2019-09-14 00:00:00.0"/>
    <s v="PI101042"/>
    <s v="PROFESOR ASOCIADO"/>
    <s v="R110"/>
    <x v="10"/>
    <n v="590"/>
    <s v="MÁQUINAS Y MOTORES TÉRMICOS"/>
  </r>
  <r>
    <x v="18"/>
    <n v="16508509"/>
    <s v="ETSII"/>
    <n v="842"/>
    <s v="078I"/>
    <s v="GRUPO-B3"/>
    <s v="Termodinámica"/>
    <s v="GI"/>
    <s v="GRUPO DE INFORMÁTICA"/>
    <s v="078I"/>
    <s v="INFORMÁTICA DE TERMODINÁMICA"/>
    <s v="GRUPO-B3"/>
    <s v="Grupo de Informática de Termodinámica"/>
    <s v="2S"/>
    <n v="16508509"/>
    <s v="JUÁREZ"/>
    <s v="CASTELLÓ"/>
    <s v="MANUEL CELSO"/>
    <s v="mcjuarez"/>
    <s v="manuel.juarez@unirioja.es"/>
    <n v="0.5"/>
    <m/>
    <x v="1"/>
    <n v="500"/>
    <s v="CATEDRATICO DE UNIVERSIDAD"/>
    <s v="C01"/>
    <s v="TIEMPO COMPLETO"/>
    <s v="2018-12-05 00:00:00.0"/>
    <s v="null"/>
    <s v="DF100377"/>
    <s v="CATEDRÁTICO DE UNIVERSIDAD"/>
    <s v="R110"/>
    <x v="10"/>
    <n v="590"/>
    <s v="MÁQUINAS Y MOTORES TÉRMICOS"/>
  </r>
  <r>
    <x v="18"/>
    <n v="16535939"/>
    <s v="ETSII"/>
    <n v="842"/>
    <s v="078I"/>
    <s v="GRUPO-B3"/>
    <s v="Termodinámica"/>
    <s v="GI"/>
    <s v="GRUPO DE INFORMÁTICA"/>
    <s v="078I"/>
    <s v="INFORMÁTICA DE TERMODINÁMICA"/>
    <s v="GRUPO-B3"/>
    <s v="Grupo de Informática de Termodinámica"/>
    <s v="2S"/>
    <n v="16535939"/>
    <s v="MENDÍVIL"/>
    <s v="GIRO"/>
    <s v="MANUEL ANTONIO"/>
    <s v="mamendiv"/>
    <s v="manuel-antonio.mendivil@unirioja.es"/>
    <n v="1"/>
    <m/>
    <x v="0"/>
    <n v="532"/>
    <s v="LABORAL DOCENTE-ASOCIADO"/>
    <s v="P04"/>
    <s v="TIEMPO PARCIAL (4+4 HORAS)"/>
    <s v="2016-09-15 00:00:00.0"/>
    <s v="2019-09-14 00:00:00.0"/>
    <s v="PI101042"/>
    <s v="PROFESOR ASOCIADO"/>
    <s v="R110"/>
    <x v="10"/>
    <n v="590"/>
    <s v="MÁQUINAS Y MOTORES TÉRMICOS"/>
  </r>
  <r>
    <x v="18"/>
    <n v="16535939"/>
    <s v="ETSII"/>
    <n v="842"/>
    <s v="078L"/>
    <s v="GRUPO-A1"/>
    <s v="Termodinámica"/>
    <s v="GL"/>
    <s v="GRUPO DE LABORATORIO"/>
    <s v="078L"/>
    <s v="LABORATORIO DE TERMODINÁMICA"/>
    <s v="GRUPO-A1"/>
    <s v="Grupo de Laboratorio de Termodinámica"/>
    <s v="2S"/>
    <n v="16535939"/>
    <s v="MENDÍVIL"/>
    <s v="GIRO"/>
    <s v="MANUEL ANTONIO"/>
    <s v="mamendiv"/>
    <s v="manuel-antonio.mendivil@unirioja.es"/>
    <n v="0.5"/>
    <m/>
    <x v="0"/>
    <n v="532"/>
    <s v="LABORAL DOCENTE-ASOCIADO"/>
    <s v="P04"/>
    <s v="TIEMPO PARCIAL (4+4 HORAS)"/>
    <s v="2016-09-15 00:00:00.0"/>
    <s v="2019-09-14 00:00:00.0"/>
    <s v="PI101042"/>
    <s v="PROFESOR ASOCIADO"/>
    <s v="R110"/>
    <x v="10"/>
    <n v="590"/>
    <s v="MÁQUINAS Y MOTORES TÉRMICOS"/>
  </r>
  <r>
    <x v="18"/>
    <n v="16535939"/>
    <s v="ETSII"/>
    <n v="842"/>
    <s v="078L"/>
    <s v="GRUPO-A2"/>
    <s v="Termodinámica"/>
    <s v="GL"/>
    <s v="GRUPO DE LABORATORIO"/>
    <s v="078L"/>
    <s v="LABORATORIO DE TERMODINÁMICA"/>
    <s v="GRUPO-A2"/>
    <s v="Grupo de Laboratorio de Termodinámica"/>
    <s v="2S"/>
    <n v="16535939"/>
    <s v="MENDÍVIL"/>
    <s v="GIRO"/>
    <s v="MANUEL ANTONIO"/>
    <s v="mamendiv"/>
    <s v="manuel-antonio.mendivil@unirioja.es"/>
    <n v="0.5"/>
    <m/>
    <x v="0"/>
    <n v="532"/>
    <s v="LABORAL DOCENTE-ASOCIADO"/>
    <s v="P04"/>
    <s v="TIEMPO PARCIAL (4+4 HORAS)"/>
    <s v="2016-09-15 00:00:00.0"/>
    <s v="2019-09-14 00:00:00.0"/>
    <s v="PI101042"/>
    <s v="PROFESOR ASOCIADO"/>
    <s v="R110"/>
    <x v="10"/>
    <n v="590"/>
    <s v="MÁQUINAS Y MOTORES TÉRMICOS"/>
  </r>
  <r>
    <x v="18"/>
    <n v="16535939"/>
    <s v="ETSII"/>
    <n v="842"/>
    <s v="078L"/>
    <s v="GRUPO-A3"/>
    <s v="Termodinámica"/>
    <s v="GL"/>
    <s v="GRUPO DE LABORATORIO"/>
    <s v="078L"/>
    <s v="LABORATORIO DE TERMODINÁMICA"/>
    <s v="GRUPO-A3"/>
    <s v="Grupo de Laboratorio de Termodinámica"/>
    <s v="2S"/>
    <n v="16535939"/>
    <s v="MENDÍVIL"/>
    <s v="GIRO"/>
    <s v="MANUEL ANTONIO"/>
    <s v="mamendiv"/>
    <s v="manuel-antonio.mendivil@unirioja.es"/>
    <n v="0.5"/>
    <m/>
    <x v="0"/>
    <n v="532"/>
    <s v="LABORAL DOCENTE-ASOCIADO"/>
    <s v="P04"/>
    <s v="TIEMPO PARCIAL (4+4 HORAS)"/>
    <s v="2016-09-15 00:00:00.0"/>
    <s v="2019-09-14 00:00:00.0"/>
    <s v="PI101042"/>
    <s v="PROFESOR ASOCIADO"/>
    <s v="R110"/>
    <x v="10"/>
    <n v="590"/>
    <s v="MÁQUINAS Y MOTORES TÉRMICOS"/>
  </r>
  <r>
    <x v="18"/>
    <n v="16535939"/>
    <s v="ETSII"/>
    <n v="842"/>
    <s v="078L"/>
    <s v="GRUPO-B1"/>
    <s v="Termodinámica"/>
    <s v="GL"/>
    <s v="GRUPO DE LABORATORIO"/>
    <s v="078L"/>
    <s v="LABORATORIO DE TERMODINÁMICA"/>
    <s v="GRUPO-B1"/>
    <s v="Grupo de Laboratorio de Termodinámica"/>
    <s v="2S"/>
    <n v="16535939"/>
    <s v="MENDÍVIL"/>
    <s v="GIRO"/>
    <s v="MANUEL ANTONIO"/>
    <s v="mamendiv"/>
    <s v="manuel-antonio.mendivil@unirioja.es"/>
    <n v="0.5"/>
    <m/>
    <x v="0"/>
    <n v="532"/>
    <s v="LABORAL DOCENTE-ASOCIADO"/>
    <s v="P04"/>
    <s v="TIEMPO PARCIAL (4+4 HORAS)"/>
    <s v="2016-09-15 00:00:00.0"/>
    <s v="2019-09-14 00:00:00.0"/>
    <s v="PI101042"/>
    <s v="PROFESOR ASOCIADO"/>
    <s v="R110"/>
    <x v="10"/>
    <n v="590"/>
    <s v="MÁQUINAS Y MOTORES TÉRMICOS"/>
  </r>
  <r>
    <x v="18"/>
    <n v="16535939"/>
    <s v="ETSII"/>
    <n v="842"/>
    <s v="078L"/>
    <s v="GRUPO-B2"/>
    <s v="Termodinámica"/>
    <s v="GL"/>
    <s v="GRUPO DE LABORATORIO"/>
    <s v="078L"/>
    <s v="LABORATORIO DE TERMODINÁMICA"/>
    <s v="GRUPO-B2"/>
    <s v="Grupo de Laboratorio de Termodinámica"/>
    <s v="2S"/>
    <n v="16535939"/>
    <s v="MENDÍVIL"/>
    <s v="GIRO"/>
    <s v="MANUEL ANTONIO"/>
    <s v="mamendiv"/>
    <s v="manuel-antonio.mendivil@unirioja.es"/>
    <n v="0.5"/>
    <m/>
    <x v="0"/>
    <n v="532"/>
    <s v="LABORAL DOCENTE-ASOCIADO"/>
    <s v="P04"/>
    <s v="TIEMPO PARCIAL (4+4 HORAS)"/>
    <s v="2016-09-15 00:00:00.0"/>
    <s v="2019-09-14 00:00:00.0"/>
    <s v="PI101042"/>
    <s v="PROFESOR ASOCIADO"/>
    <s v="R110"/>
    <x v="10"/>
    <n v="590"/>
    <s v="MÁQUINAS Y MOTORES TÉRMICOS"/>
  </r>
  <r>
    <x v="18"/>
    <n v="16535939"/>
    <s v="ETSII"/>
    <n v="842"/>
    <s v="078L"/>
    <s v="GRUPO-B3"/>
    <s v="Termodinámica"/>
    <s v="GL"/>
    <s v="GRUPO DE LABORATORIO"/>
    <s v="078L"/>
    <s v="LABORATORIO DE TERMODINÁMICA"/>
    <s v="GRUPO-B3"/>
    <s v="Grupo de Laboratorio de Termodinámica"/>
    <s v="2S"/>
    <n v="16535939"/>
    <s v="MENDÍVIL"/>
    <s v="GIRO"/>
    <s v="MANUEL ANTONIO"/>
    <s v="mamendiv"/>
    <s v="manuel-antonio.mendivil@unirioja.es"/>
    <n v="0.5"/>
    <m/>
    <x v="0"/>
    <n v="532"/>
    <s v="LABORAL DOCENTE-ASOCIADO"/>
    <s v="P04"/>
    <s v="TIEMPO PARCIAL (4+4 HORAS)"/>
    <s v="2016-09-15 00:00:00.0"/>
    <s v="2019-09-14 00:00:00.0"/>
    <s v="PI101042"/>
    <s v="PROFESOR ASOCIADO"/>
    <s v="R110"/>
    <x v="10"/>
    <n v="590"/>
    <s v="MÁQUINAS Y MOTORES TÉRMICOS"/>
  </r>
  <r>
    <x v="16"/>
    <n v="16567689"/>
    <s v="ETSII"/>
    <n v="843"/>
    <s v="079G"/>
    <s v="GRUPO-A"/>
    <s v="Informática"/>
    <s v="GG"/>
    <s v="GRUPO GRANDE"/>
    <s v="079G"/>
    <s v="GRUPO GRANDE DE INFORMÁTICA"/>
    <s v="GRUPO-A"/>
    <s v="Grupo Grande de INFORMÁTICA"/>
    <s v="2S"/>
    <n v="16567689"/>
    <s v="SÁENZ DE CABEZÓN"/>
    <s v="IRIGARAY"/>
    <s v="EDUARDO"/>
    <s v="esaenz-d"/>
    <s v="eduardo.saenz-de-cabezon@unirioja.es"/>
    <n v="3"/>
    <n v="3"/>
    <x v="0"/>
    <n v="504"/>
    <s v="PROFESOR TITULAR UNIVERSIDAD"/>
    <s v="C01"/>
    <s v="TIEMPO COMPLETO"/>
    <s v="2018-12-18 00:00:00.0"/>
    <s v="null"/>
    <s v="DF100367"/>
    <s v="PROFESOR TITULAR DE UNIVERSIDAD"/>
    <s v="R111"/>
    <x v="7"/>
    <n v="570"/>
    <s v="LENGUAJES Y SISTEMAS INFORMÁTICOS"/>
  </r>
  <r>
    <x v="16"/>
    <n v="16567689"/>
    <s v="ETSII"/>
    <n v="843"/>
    <s v="079G"/>
    <s v="GRUPO-B"/>
    <s v="Informática"/>
    <s v="GG"/>
    <s v="GRUPO GRANDE"/>
    <s v="079G"/>
    <s v="GRUPO GRANDE DE INFORMÁTICA"/>
    <s v="GRUPO-B"/>
    <s v="Grupo Grande de INFORMÁTICA"/>
    <s v="2S"/>
    <n v="16567689"/>
    <s v="SÁENZ DE CABEZÓN"/>
    <s v="IRIGARAY"/>
    <s v="EDUARDO"/>
    <s v="esaenz-d"/>
    <s v="eduardo.saenz-de-cabezon@unirioja.es"/>
    <n v="3"/>
    <n v="3"/>
    <x v="0"/>
    <n v="504"/>
    <s v="PROFESOR TITULAR UNIVERSIDAD"/>
    <s v="C01"/>
    <s v="TIEMPO COMPLETO"/>
    <s v="2018-12-18 00:00:00.0"/>
    <s v="null"/>
    <s v="DF100367"/>
    <s v="PROFESOR TITULAR DE UNIVERSIDAD"/>
    <s v="R111"/>
    <x v="7"/>
    <n v="570"/>
    <s v="LENGUAJES Y SISTEMAS INFORMÁTICOS"/>
  </r>
  <r>
    <x v="16"/>
    <n v="16622450"/>
    <s v="ETSII"/>
    <n v="843"/>
    <s v="079I"/>
    <s v="GRUPO-A1"/>
    <s v="Informática"/>
    <s v="GI"/>
    <s v="GRUPO DE INFORMÁTICA"/>
    <s v="079I"/>
    <s v="INFORMÁTICA DE INFORMÁTICA"/>
    <s v="GRUPO-A1"/>
    <s v="Grupo Informático de Informática"/>
    <s v="2S"/>
    <n v="16622450"/>
    <s v="DIVASÓN"/>
    <s v="MALLAGARAY"/>
    <s v="JOSE"/>
    <s v="jodivaso"/>
    <s v="jose.divason@unirioja.es"/>
    <n v="2.2000000000000002"/>
    <n v="2.2000000000000002"/>
    <x v="1"/>
    <n v="536"/>
    <s v="PROFESOR INTERINO"/>
    <s v="C01"/>
    <s v="TIEMPO COMPLETO"/>
    <s v="2017-09-15 00:00:00.0"/>
    <s v="null"/>
    <s v="PI101270"/>
    <s v="PROFESOR CONTRATADO INTERINO"/>
    <s v="R111"/>
    <x v="7"/>
    <n v="75"/>
    <s v="CIENCIA DE LA COMPUTACIÓN E INTELIGENCIA ARTIFICIA"/>
  </r>
  <r>
    <x v="16"/>
    <n v="16622450"/>
    <s v="ETSII"/>
    <n v="843"/>
    <s v="079I"/>
    <s v="GRUPO-A2"/>
    <s v="Informática"/>
    <s v="GI"/>
    <s v="GRUPO DE INFORMÁTICA"/>
    <s v="079I"/>
    <s v="INFORMÁTICA DE INFORMÁTICA"/>
    <s v="GRUPO-A2"/>
    <s v="Grupo Informático de Informática"/>
    <s v="2S"/>
    <n v="16622450"/>
    <s v="DIVASÓN"/>
    <s v="MALLAGARAY"/>
    <s v="JOSE"/>
    <s v="jodivaso"/>
    <s v="jose.divason@unirioja.es"/>
    <n v="2.2000000000000002"/>
    <n v="2.2000000000000002"/>
    <x v="1"/>
    <n v="536"/>
    <s v="PROFESOR INTERINO"/>
    <s v="C01"/>
    <s v="TIEMPO COMPLETO"/>
    <s v="2017-09-15 00:00:00.0"/>
    <s v="null"/>
    <s v="PI101270"/>
    <s v="PROFESOR CONTRATADO INTERINO"/>
    <s v="R111"/>
    <x v="7"/>
    <n v="75"/>
    <s v="CIENCIA DE LA COMPUTACIÓN E INTELIGENCIA ARTIFICIA"/>
  </r>
  <r>
    <x v="16"/>
    <n v="16622450"/>
    <s v="ETSII"/>
    <n v="843"/>
    <s v="079I"/>
    <s v="GRUPO-A3"/>
    <s v="Informática"/>
    <s v="GI"/>
    <s v="GRUPO DE INFORMÁTICA"/>
    <s v="079I"/>
    <s v="INFORMÁTICA DE INFORMÁTICA"/>
    <s v="GRUPO-A3"/>
    <s v="Grupo Informático de Informática"/>
    <s v="2S"/>
    <n v="16622450"/>
    <s v="DIVASÓN"/>
    <s v="MALLAGARAY"/>
    <s v="JOSE"/>
    <s v="jodivaso"/>
    <s v="jose.divason@unirioja.es"/>
    <n v="2.2000000000000002"/>
    <n v="2.2000000000000002"/>
    <x v="1"/>
    <n v="536"/>
    <s v="PROFESOR INTERINO"/>
    <s v="C01"/>
    <s v="TIEMPO COMPLETO"/>
    <s v="2017-09-15 00:00:00.0"/>
    <s v="null"/>
    <s v="PI101270"/>
    <s v="PROFESOR CONTRATADO INTERINO"/>
    <s v="R111"/>
    <x v="7"/>
    <n v="75"/>
    <s v="CIENCIA DE LA COMPUTACIÓN E INTELIGENCIA ARTIFICIA"/>
  </r>
  <r>
    <x v="16"/>
    <n v="77566977"/>
    <s v="ETSII"/>
    <n v="843"/>
    <s v="079I"/>
    <s v="GRUPO-B1"/>
    <s v="Informática"/>
    <s v="GI"/>
    <s v="GRUPO DE INFORMÁTICA"/>
    <s v="079I"/>
    <s v="INFORMÁTICA DE INFORMÁTICA"/>
    <s v="GRUPO-B1"/>
    <s v="Grupo Informático de Informática"/>
    <s v="2S"/>
    <n v="77566977"/>
    <s v="LÓPEZ"/>
    <s v="GÓMEZ"/>
    <s v="ROSARIO"/>
    <s v="rolopez"/>
    <s v="rosario.lopez@unirioja.es"/>
    <n v="2.2000000000000002"/>
    <n v="2.2000000000000002"/>
    <x v="1"/>
    <n v="532"/>
    <s v="LABORAL DOCENTE-ASOCIADO"/>
    <s v="P05"/>
    <s v="TIEMPO PARCIAL (5+5 HORAS)"/>
    <s v="2018-09-17 00:00:00.0"/>
    <s v="2019-09-14 00:00:00.0"/>
    <s v="PI101387"/>
    <s v="PROFESOR ASOCIADO"/>
    <s v="R111"/>
    <x v="7"/>
    <n v="570"/>
    <s v="LENGUAJES Y SISTEMAS INFORMÁTICOS"/>
  </r>
  <r>
    <x v="16"/>
    <n v="16622450"/>
    <s v="ETSII"/>
    <n v="843"/>
    <s v="079I"/>
    <s v="GRUPO-B2"/>
    <s v="Informática"/>
    <s v="GI"/>
    <s v="GRUPO DE INFORMÁTICA"/>
    <s v="079I"/>
    <s v="INFORMÁTICA DE INFORMÁTICA"/>
    <s v="GRUPO-B2"/>
    <s v="Grupo Informático de Informática"/>
    <s v="2S"/>
    <n v="16622450"/>
    <s v="DIVASÓN"/>
    <s v="MALLAGARAY"/>
    <s v="JOSE"/>
    <s v="jodivaso"/>
    <s v="jose.divason@unirioja.es"/>
    <n v="2.2000000000000002"/>
    <n v="2.2000000000000002"/>
    <x v="1"/>
    <n v="536"/>
    <s v="PROFESOR INTERINO"/>
    <s v="C01"/>
    <s v="TIEMPO COMPLETO"/>
    <s v="2017-09-15 00:00:00.0"/>
    <s v="null"/>
    <s v="PI101270"/>
    <s v="PROFESOR CONTRATADO INTERINO"/>
    <s v="R111"/>
    <x v="7"/>
    <n v="75"/>
    <s v="CIENCIA DE LA COMPUTACIÓN E INTELIGENCIA ARTIFICIA"/>
  </r>
  <r>
    <x v="16"/>
    <n v="16567689"/>
    <s v="ETSII"/>
    <n v="843"/>
    <s v="079R"/>
    <s v="GRUPO-A1"/>
    <s v="Informática"/>
    <s v="GR"/>
    <s v="GRUPO REDUCIDO"/>
    <s v="079R"/>
    <s v="GRUPO REDUCIDO DE INFORMÁTICA"/>
    <s v="GRUPO-A1"/>
    <s v="Grupo Reducido de Informática"/>
    <s v="2S"/>
    <n v="16567689"/>
    <s v="SÁENZ DE CABEZÓN"/>
    <s v="IRIGARAY"/>
    <s v="EDUARDO"/>
    <s v="esaenz-d"/>
    <s v="eduardo.saenz-de-cabezon@unirioja.es"/>
    <n v="0.8"/>
    <n v="0.8"/>
    <x v="0"/>
    <n v="504"/>
    <s v="PROFESOR TITULAR UNIVERSIDAD"/>
    <s v="C01"/>
    <s v="TIEMPO COMPLETO"/>
    <s v="2018-12-18 00:00:00.0"/>
    <s v="null"/>
    <s v="DF100367"/>
    <s v="PROFESOR TITULAR DE UNIVERSIDAD"/>
    <s v="R111"/>
    <x v="7"/>
    <n v="570"/>
    <s v="LENGUAJES Y SISTEMAS INFORMÁTICOS"/>
  </r>
  <r>
    <x v="16"/>
    <n v="16567689"/>
    <s v="ETSII"/>
    <n v="843"/>
    <s v="079R"/>
    <s v="GRUPO-A2"/>
    <s v="Informática"/>
    <s v="GR"/>
    <s v="GRUPO REDUCIDO"/>
    <s v="079R"/>
    <s v="GRUPO REDUCIDO DE INFORMÁTICA"/>
    <s v="GRUPO-A2"/>
    <s v="Grupo Reducido de Informática"/>
    <s v="2S"/>
    <n v="16567689"/>
    <s v="SÁENZ DE CABEZÓN"/>
    <s v="IRIGARAY"/>
    <s v="EDUARDO"/>
    <s v="esaenz-d"/>
    <s v="eduardo.saenz-de-cabezon@unirioja.es"/>
    <n v="0.8"/>
    <n v="0.8"/>
    <x v="0"/>
    <n v="504"/>
    <s v="PROFESOR TITULAR UNIVERSIDAD"/>
    <s v="C01"/>
    <s v="TIEMPO COMPLETO"/>
    <s v="2018-12-18 00:00:00.0"/>
    <s v="null"/>
    <s v="DF100367"/>
    <s v="PROFESOR TITULAR DE UNIVERSIDAD"/>
    <s v="R111"/>
    <x v="7"/>
    <n v="570"/>
    <s v="LENGUAJES Y SISTEMAS INFORMÁTICOS"/>
  </r>
  <r>
    <x v="16"/>
    <n v="16567689"/>
    <s v="ETSII"/>
    <n v="843"/>
    <s v="079R"/>
    <s v="GRUPO-A3"/>
    <s v="Informática"/>
    <s v="GR"/>
    <s v="GRUPO REDUCIDO"/>
    <s v="079R"/>
    <s v="GRUPO REDUCIDO DE INFORMÁTICA"/>
    <s v="GRUPO-A3"/>
    <s v="Grupo Reducido de Informática"/>
    <s v="2S"/>
    <n v="16567689"/>
    <s v="SÁENZ DE CABEZÓN"/>
    <s v="IRIGARAY"/>
    <s v="EDUARDO"/>
    <s v="esaenz-d"/>
    <s v="eduardo.saenz-de-cabezon@unirioja.es"/>
    <n v="0.8"/>
    <n v="0.8"/>
    <x v="0"/>
    <n v="504"/>
    <s v="PROFESOR TITULAR UNIVERSIDAD"/>
    <s v="C01"/>
    <s v="TIEMPO COMPLETO"/>
    <s v="2018-12-18 00:00:00.0"/>
    <s v="null"/>
    <s v="DF100367"/>
    <s v="PROFESOR TITULAR DE UNIVERSIDAD"/>
    <s v="R111"/>
    <x v="7"/>
    <n v="570"/>
    <s v="LENGUAJES Y SISTEMAS INFORMÁTICOS"/>
  </r>
  <r>
    <x v="16"/>
    <n v="16567689"/>
    <s v="ETSII"/>
    <n v="843"/>
    <s v="079R"/>
    <s v="GRUPO-B1"/>
    <s v="Informática"/>
    <s v="GR"/>
    <s v="GRUPO REDUCIDO"/>
    <s v="079R"/>
    <s v="GRUPO REDUCIDO DE INFORMÁTICA"/>
    <s v="GRUPO-B1"/>
    <s v="Grupo Reducido de Informática"/>
    <s v="2S"/>
    <n v="16567689"/>
    <s v="SÁENZ DE CABEZÓN"/>
    <s v="IRIGARAY"/>
    <s v="EDUARDO"/>
    <s v="esaenz-d"/>
    <s v="eduardo.saenz-de-cabezon@unirioja.es"/>
    <n v="0.8"/>
    <n v="0.8"/>
    <x v="0"/>
    <n v="504"/>
    <s v="PROFESOR TITULAR UNIVERSIDAD"/>
    <s v="C01"/>
    <s v="TIEMPO COMPLETO"/>
    <s v="2018-12-18 00:00:00.0"/>
    <s v="null"/>
    <s v="DF100367"/>
    <s v="PROFESOR TITULAR DE UNIVERSIDAD"/>
    <s v="R111"/>
    <x v="7"/>
    <n v="570"/>
    <s v="LENGUAJES Y SISTEMAS INFORMÁTICOS"/>
  </r>
  <r>
    <x v="16"/>
    <n v="16567689"/>
    <s v="ETSII"/>
    <n v="843"/>
    <s v="079R"/>
    <s v="GRUPO-B2"/>
    <s v="Informática"/>
    <s v="GR"/>
    <s v="GRUPO REDUCIDO"/>
    <s v="079R"/>
    <s v="GRUPO REDUCIDO DE INFORMÁTICA"/>
    <s v="GRUPO-B2"/>
    <s v="Grupo Reducido de Informática"/>
    <s v="2S"/>
    <n v="16567689"/>
    <s v="SÁENZ DE CABEZÓN"/>
    <s v="IRIGARAY"/>
    <s v="EDUARDO"/>
    <s v="esaenz-d"/>
    <s v="eduardo.saenz-de-cabezon@unirioja.es"/>
    <n v="0.8"/>
    <n v="0.8"/>
    <x v="0"/>
    <n v="504"/>
    <s v="PROFESOR TITULAR UNIVERSIDAD"/>
    <s v="C01"/>
    <s v="TIEMPO COMPLETO"/>
    <s v="2018-12-18 00:00:00.0"/>
    <s v="null"/>
    <s v="DF100367"/>
    <s v="PROFESOR TITULAR DE UNIVERSIDAD"/>
    <s v="R111"/>
    <x v="7"/>
    <n v="570"/>
    <s v="LENGUAJES Y SISTEMAS INFORMÁTICOS"/>
  </r>
  <r>
    <x v="17"/>
    <n v="16567689"/>
    <s v="ETSII"/>
    <n v="843"/>
    <s v="079G"/>
    <s v="GRUPO-A"/>
    <s v="Informática"/>
    <s v="GG"/>
    <s v="GRUPO GRANDE"/>
    <s v="079G"/>
    <s v="GRUPO GRANDE DE INFORMÁTICA"/>
    <s v="GRUPO-A"/>
    <s v="Grupo Grande de INFORMÁTICA"/>
    <s v="2S"/>
    <n v="16567689"/>
    <s v="SÁENZ DE CABEZÓN"/>
    <s v="IRIGARAY"/>
    <s v="EDUARDO"/>
    <s v="esaenz-d"/>
    <s v="eduardo.saenz-de-cabezon@unirioja.es"/>
    <n v="3"/>
    <m/>
    <x v="0"/>
    <n v="504"/>
    <s v="PROFESOR TITULAR UNIVERSIDAD"/>
    <s v="C01"/>
    <s v="TIEMPO COMPLETO"/>
    <s v="2018-12-18 00:00:00.0"/>
    <s v="null"/>
    <s v="DF100367"/>
    <s v="PROFESOR TITULAR DE UNIVERSIDAD"/>
    <s v="R111"/>
    <x v="7"/>
    <n v="570"/>
    <s v="LENGUAJES Y SISTEMAS INFORMÁTICOS"/>
  </r>
  <r>
    <x v="17"/>
    <n v="16567689"/>
    <s v="ETSII"/>
    <n v="843"/>
    <s v="079G"/>
    <s v="GRUPO-B"/>
    <s v="Informática"/>
    <s v="GG"/>
    <s v="GRUPO GRANDE"/>
    <s v="079G"/>
    <s v="GRUPO GRANDE DE INFORMÁTICA"/>
    <s v="GRUPO-B"/>
    <s v="Grupo Grande de INFORMÁTICA"/>
    <s v="2S"/>
    <n v="16567689"/>
    <s v="SÁENZ DE CABEZÓN"/>
    <s v="IRIGARAY"/>
    <s v="EDUARDO"/>
    <s v="esaenz-d"/>
    <s v="eduardo.saenz-de-cabezon@unirioja.es"/>
    <n v="3"/>
    <m/>
    <x v="0"/>
    <n v="504"/>
    <s v="PROFESOR TITULAR UNIVERSIDAD"/>
    <s v="C01"/>
    <s v="TIEMPO COMPLETO"/>
    <s v="2018-12-18 00:00:00.0"/>
    <s v="null"/>
    <s v="DF100367"/>
    <s v="PROFESOR TITULAR DE UNIVERSIDAD"/>
    <s v="R111"/>
    <x v="7"/>
    <n v="570"/>
    <s v="LENGUAJES Y SISTEMAS INFORMÁTICOS"/>
  </r>
  <r>
    <x v="17"/>
    <n v="16622450"/>
    <s v="ETSII"/>
    <n v="843"/>
    <s v="079I"/>
    <s v="GRUPO-A1"/>
    <s v="Informática"/>
    <s v="GI"/>
    <s v="GRUPO DE INFORMÁTICA"/>
    <s v="079I"/>
    <s v="INFORMÁTICA DE INFORMÁTICA"/>
    <s v="GRUPO-A1"/>
    <s v="Grupo Informático de Informática"/>
    <s v="2S"/>
    <n v="16622450"/>
    <s v="DIVASÓN"/>
    <s v="MALLAGARAY"/>
    <s v="JOSE"/>
    <s v="jodivaso"/>
    <s v="jose.divason@unirioja.es"/>
    <n v="2.2000000000000002"/>
    <m/>
    <x v="1"/>
    <n v="536"/>
    <s v="PROFESOR INTERINO"/>
    <s v="C01"/>
    <s v="TIEMPO COMPLETO"/>
    <s v="2017-09-15 00:00:00.0"/>
    <s v="null"/>
    <s v="PI101270"/>
    <s v="PROFESOR CONTRATADO INTERINO"/>
    <s v="R111"/>
    <x v="7"/>
    <n v="75"/>
    <s v="CIENCIA DE LA COMPUTACIÓN E INTELIGENCIA ARTIFICIA"/>
  </r>
  <r>
    <x v="17"/>
    <n v="16622450"/>
    <s v="ETSII"/>
    <n v="843"/>
    <s v="079I"/>
    <s v="GRUPO-A2"/>
    <s v="Informática"/>
    <s v="GI"/>
    <s v="GRUPO DE INFORMÁTICA"/>
    <s v="079I"/>
    <s v="INFORMÁTICA DE INFORMÁTICA"/>
    <s v="GRUPO-A2"/>
    <s v="Grupo Informático de Informática"/>
    <s v="2S"/>
    <n v="16622450"/>
    <s v="DIVASÓN"/>
    <s v="MALLAGARAY"/>
    <s v="JOSE"/>
    <s v="jodivaso"/>
    <s v="jose.divason@unirioja.es"/>
    <n v="2.2000000000000002"/>
    <m/>
    <x v="1"/>
    <n v="536"/>
    <s v="PROFESOR INTERINO"/>
    <s v="C01"/>
    <s v="TIEMPO COMPLETO"/>
    <s v="2017-09-15 00:00:00.0"/>
    <s v="null"/>
    <s v="PI101270"/>
    <s v="PROFESOR CONTRATADO INTERINO"/>
    <s v="R111"/>
    <x v="7"/>
    <n v="75"/>
    <s v="CIENCIA DE LA COMPUTACIÓN E INTELIGENCIA ARTIFICIA"/>
  </r>
  <r>
    <x v="17"/>
    <n v="16622450"/>
    <s v="ETSII"/>
    <n v="843"/>
    <s v="079I"/>
    <s v="GRUPO-A3"/>
    <s v="Informática"/>
    <s v="GI"/>
    <s v="GRUPO DE INFORMÁTICA"/>
    <s v="079I"/>
    <s v="INFORMÁTICA DE INFORMÁTICA"/>
    <s v="GRUPO-A3"/>
    <s v="Grupo Informático de Informática"/>
    <s v="2S"/>
    <n v="16622450"/>
    <s v="DIVASÓN"/>
    <s v="MALLAGARAY"/>
    <s v="JOSE"/>
    <s v="jodivaso"/>
    <s v="jose.divason@unirioja.es"/>
    <n v="2.2000000000000002"/>
    <m/>
    <x v="1"/>
    <n v="536"/>
    <s v="PROFESOR INTERINO"/>
    <s v="C01"/>
    <s v="TIEMPO COMPLETO"/>
    <s v="2017-09-15 00:00:00.0"/>
    <s v="null"/>
    <s v="PI101270"/>
    <s v="PROFESOR CONTRATADO INTERINO"/>
    <s v="R111"/>
    <x v="7"/>
    <n v="75"/>
    <s v="CIENCIA DE LA COMPUTACIÓN E INTELIGENCIA ARTIFICIA"/>
  </r>
  <r>
    <x v="17"/>
    <n v="77566977"/>
    <s v="ETSII"/>
    <n v="843"/>
    <s v="079I"/>
    <s v="GRUPO-B1"/>
    <s v="Informática"/>
    <s v="GI"/>
    <s v="GRUPO DE INFORMÁTICA"/>
    <s v="079I"/>
    <s v="INFORMÁTICA DE INFORMÁTICA"/>
    <s v="GRUPO-B1"/>
    <s v="Grupo Informático de Informática"/>
    <s v="2S"/>
    <n v="77566977"/>
    <s v="LÓPEZ"/>
    <s v="GÓMEZ"/>
    <s v="ROSARIO"/>
    <s v="rolopez"/>
    <s v="rosario.lopez@unirioja.es"/>
    <n v="2.2000000000000002"/>
    <m/>
    <x v="1"/>
    <n v="532"/>
    <s v="LABORAL DOCENTE-ASOCIADO"/>
    <s v="P05"/>
    <s v="TIEMPO PARCIAL (5+5 HORAS)"/>
    <s v="2018-09-17 00:00:00.0"/>
    <s v="2019-09-14 00:00:00.0"/>
    <s v="PI101387"/>
    <s v="PROFESOR ASOCIADO"/>
    <s v="R111"/>
    <x v="7"/>
    <n v="570"/>
    <s v="LENGUAJES Y SISTEMAS INFORMÁTICOS"/>
  </r>
  <r>
    <x v="17"/>
    <n v="16622450"/>
    <s v="ETSII"/>
    <n v="843"/>
    <s v="079I"/>
    <s v="GRUPO-B2"/>
    <s v="Informática"/>
    <s v="GI"/>
    <s v="GRUPO DE INFORMÁTICA"/>
    <s v="079I"/>
    <s v="INFORMÁTICA DE INFORMÁTICA"/>
    <s v="GRUPO-B2"/>
    <s v="Grupo Informático de Informática"/>
    <s v="2S"/>
    <n v="16622450"/>
    <s v="DIVASÓN"/>
    <s v="MALLAGARAY"/>
    <s v="JOSE"/>
    <s v="jodivaso"/>
    <s v="jose.divason@unirioja.es"/>
    <n v="2.2000000000000002"/>
    <m/>
    <x v="1"/>
    <n v="536"/>
    <s v="PROFESOR INTERINO"/>
    <s v="C01"/>
    <s v="TIEMPO COMPLETO"/>
    <s v="2017-09-15 00:00:00.0"/>
    <s v="null"/>
    <s v="PI101270"/>
    <s v="PROFESOR CONTRATADO INTERINO"/>
    <s v="R111"/>
    <x v="7"/>
    <n v="75"/>
    <s v="CIENCIA DE LA COMPUTACIÓN E INTELIGENCIA ARTIFICIA"/>
  </r>
  <r>
    <x v="17"/>
    <n v="16567689"/>
    <s v="ETSII"/>
    <n v="843"/>
    <s v="079R"/>
    <s v="GRUPO-A1"/>
    <s v="Informática"/>
    <s v="GR"/>
    <s v="GRUPO REDUCIDO"/>
    <s v="079R"/>
    <s v="GRUPO REDUCIDO DE INFORMÁTICA"/>
    <s v="GRUPO-A1"/>
    <s v="Grupo Reducido de Informática"/>
    <s v="2S"/>
    <n v="16567689"/>
    <s v="SÁENZ DE CABEZÓN"/>
    <s v="IRIGARAY"/>
    <s v="EDUARDO"/>
    <s v="esaenz-d"/>
    <s v="eduardo.saenz-de-cabezon@unirioja.es"/>
    <n v="0.8"/>
    <m/>
    <x v="0"/>
    <n v="504"/>
    <s v="PROFESOR TITULAR UNIVERSIDAD"/>
    <s v="C01"/>
    <s v="TIEMPO COMPLETO"/>
    <s v="2018-12-18 00:00:00.0"/>
    <s v="null"/>
    <s v="DF100367"/>
    <s v="PROFESOR TITULAR DE UNIVERSIDAD"/>
    <s v="R111"/>
    <x v="7"/>
    <n v="570"/>
    <s v="LENGUAJES Y SISTEMAS INFORMÁTICOS"/>
  </r>
  <r>
    <x v="17"/>
    <n v="16567689"/>
    <s v="ETSII"/>
    <n v="843"/>
    <s v="079R"/>
    <s v="GRUPO-A2"/>
    <s v="Informática"/>
    <s v="GR"/>
    <s v="GRUPO REDUCIDO"/>
    <s v="079R"/>
    <s v="GRUPO REDUCIDO DE INFORMÁTICA"/>
    <s v="GRUPO-A2"/>
    <s v="Grupo Reducido de Informática"/>
    <s v="2S"/>
    <n v="16567689"/>
    <s v="SÁENZ DE CABEZÓN"/>
    <s v="IRIGARAY"/>
    <s v="EDUARDO"/>
    <s v="esaenz-d"/>
    <s v="eduardo.saenz-de-cabezon@unirioja.es"/>
    <n v="0.8"/>
    <m/>
    <x v="0"/>
    <n v="504"/>
    <s v="PROFESOR TITULAR UNIVERSIDAD"/>
    <s v="C01"/>
    <s v="TIEMPO COMPLETO"/>
    <s v="2018-12-18 00:00:00.0"/>
    <s v="null"/>
    <s v="DF100367"/>
    <s v="PROFESOR TITULAR DE UNIVERSIDAD"/>
    <s v="R111"/>
    <x v="7"/>
    <n v="570"/>
    <s v="LENGUAJES Y SISTEMAS INFORMÁTICOS"/>
  </r>
  <r>
    <x v="17"/>
    <n v="16567689"/>
    <s v="ETSII"/>
    <n v="843"/>
    <s v="079R"/>
    <s v="GRUPO-A3"/>
    <s v="Informática"/>
    <s v="GR"/>
    <s v="GRUPO REDUCIDO"/>
    <s v="079R"/>
    <s v="GRUPO REDUCIDO DE INFORMÁTICA"/>
    <s v="GRUPO-A3"/>
    <s v="Grupo Reducido de Informática"/>
    <s v="2S"/>
    <n v="16567689"/>
    <s v="SÁENZ DE CABEZÓN"/>
    <s v="IRIGARAY"/>
    <s v="EDUARDO"/>
    <s v="esaenz-d"/>
    <s v="eduardo.saenz-de-cabezon@unirioja.es"/>
    <n v="0.8"/>
    <m/>
    <x v="0"/>
    <n v="504"/>
    <s v="PROFESOR TITULAR UNIVERSIDAD"/>
    <s v="C01"/>
    <s v="TIEMPO COMPLETO"/>
    <s v="2018-12-18 00:00:00.0"/>
    <s v="null"/>
    <s v="DF100367"/>
    <s v="PROFESOR TITULAR DE UNIVERSIDAD"/>
    <s v="R111"/>
    <x v="7"/>
    <n v="570"/>
    <s v="LENGUAJES Y SISTEMAS INFORMÁTICOS"/>
  </r>
  <r>
    <x v="17"/>
    <n v="16567689"/>
    <s v="ETSII"/>
    <n v="843"/>
    <s v="079R"/>
    <s v="GRUPO-B1"/>
    <s v="Informática"/>
    <s v="GR"/>
    <s v="GRUPO REDUCIDO"/>
    <s v="079R"/>
    <s v="GRUPO REDUCIDO DE INFORMÁTICA"/>
    <s v="GRUPO-B1"/>
    <s v="Grupo Reducido de Informática"/>
    <s v="2S"/>
    <n v="16567689"/>
    <s v="SÁENZ DE CABEZÓN"/>
    <s v="IRIGARAY"/>
    <s v="EDUARDO"/>
    <s v="esaenz-d"/>
    <s v="eduardo.saenz-de-cabezon@unirioja.es"/>
    <n v="0.8"/>
    <m/>
    <x v="0"/>
    <n v="504"/>
    <s v="PROFESOR TITULAR UNIVERSIDAD"/>
    <s v="C01"/>
    <s v="TIEMPO COMPLETO"/>
    <s v="2018-12-18 00:00:00.0"/>
    <s v="null"/>
    <s v="DF100367"/>
    <s v="PROFESOR TITULAR DE UNIVERSIDAD"/>
    <s v="R111"/>
    <x v="7"/>
    <n v="570"/>
    <s v="LENGUAJES Y SISTEMAS INFORMÁTICOS"/>
  </r>
  <r>
    <x v="17"/>
    <n v="16567689"/>
    <s v="ETSII"/>
    <n v="843"/>
    <s v="079R"/>
    <s v="GRUPO-B2"/>
    <s v="Informática"/>
    <s v="GR"/>
    <s v="GRUPO REDUCIDO"/>
    <s v="079R"/>
    <s v="GRUPO REDUCIDO DE INFORMÁTICA"/>
    <s v="GRUPO-B2"/>
    <s v="Grupo Reducido de Informática"/>
    <s v="2S"/>
    <n v="16567689"/>
    <s v="SÁENZ DE CABEZÓN"/>
    <s v="IRIGARAY"/>
    <s v="EDUARDO"/>
    <s v="esaenz-d"/>
    <s v="eduardo.saenz-de-cabezon@unirioja.es"/>
    <n v="0.8"/>
    <m/>
    <x v="0"/>
    <n v="504"/>
    <s v="PROFESOR TITULAR UNIVERSIDAD"/>
    <s v="C01"/>
    <s v="TIEMPO COMPLETO"/>
    <s v="2018-12-18 00:00:00.0"/>
    <s v="null"/>
    <s v="DF100367"/>
    <s v="PROFESOR TITULAR DE UNIVERSIDAD"/>
    <s v="R111"/>
    <x v="7"/>
    <n v="570"/>
    <s v="LENGUAJES Y SISTEMAS INFORMÁTICOS"/>
  </r>
  <r>
    <x v="18"/>
    <n v="16567689"/>
    <s v="ETSII"/>
    <n v="843"/>
    <s v="079G"/>
    <s v="GRUPO-A"/>
    <s v="Informática"/>
    <s v="GG"/>
    <s v="GRUPO GRANDE"/>
    <s v="079G"/>
    <s v="GRUPO GRANDE DE INFORMÁTICA"/>
    <s v="GRUPO-A"/>
    <s v="Grupo Grande de INFORMÁTICA"/>
    <s v="2S"/>
    <n v="16567689"/>
    <s v="SÁENZ DE CABEZÓN"/>
    <s v="IRIGARAY"/>
    <s v="EDUARDO"/>
    <s v="esaenz-d"/>
    <s v="eduardo.saenz-de-cabezon@unirioja.es"/>
    <n v="3"/>
    <m/>
    <x v="0"/>
    <n v="504"/>
    <s v="PROFESOR TITULAR UNIVERSIDAD"/>
    <s v="C01"/>
    <s v="TIEMPO COMPLETO"/>
    <s v="2018-12-18 00:00:00.0"/>
    <s v="null"/>
    <s v="DF100367"/>
    <s v="PROFESOR TITULAR DE UNIVERSIDAD"/>
    <s v="R111"/>
    <x v="7"/>
    <n v="570"/>
    <s v="LENGUAJES Y SISTEMAS INFORMÁTICOS"/>
  </r>
  <r>
    <x v="18"/>
    <n v="16567689"/>
    <s v="ETSII"/>
    <n v="843"/>
    <s v="079G"/>
    <s v="GRUPO-B"/>
    <s v="Informática"/>
    <s v="GG"/>
    <s v="GRUPO GRANDE"/>
    <s v="079G"/>
    <s v="GRUPO GRANDE DE INFORMÁTICA"/>
    <s v="GRUPO-B"/>
    <s v="Grupo Grande de INFORMÁTICA"/>
    <s v="2S"/>
    <n v="16567689"/>
    <s v="SÁENZ DE CABEZÓN"/>
    <s v="IRIGARAY"/>
    <s v="EDUARDO"/>
    <s v="esaenz-d"/>
    <s v="eduardo.saenz-de-cabezon@unirioja.es"/>
    <n v="3"/>
    <m/>
    <x v="0"/>
    <n v="504"/>
    <s v="PROFESOR TITULAR UNIVERSIDAD"/>
    <s v="C01"/>
    <s v="TIEMPO COMPLETO"/>
    <s v="2018-12-18 00:00:00.0"/>
    <s v="null"/>
    <s v="DF100367"/>
    <s v="PROFESOR TITULAR DE UNIVERSIDAD"/>
    <s v="R111"/>
    <x v="7"/>
    <n v="570"/>
    <s v="LENGUAJES Y SISTEMAS INFORMÁTICOS"/>
  </r>
  <r>
    <x v="18"/>
    <n v="16622450"/>
    <s v="ETSII"/>
    <n v="843"/>
    <s v="079I"/>
    <s v="GRUPO-A1"/>
    <s v="Informática"/>
    <s v="GI"/>
    <s v="GRUPO DE INFORMÁTICA"/>
    <s v="079I"/>
    <s v="INFORMÁTICA DE INFORMÁTICA"/>
    <s v="GRUPO-A1"/>
    <s v="Grupo Informático de Informática"/>
    <s v="2S"/>
    <n v="16622450"/>
    <s v="DIVASÓN"/>
    <s v="MALLAGARAY"/>
    <s v="JOSE"/>
    <s v="jodivaso"/>
    <s v="jose.divason@unirioja.es"/>
    <n v="2.2000000000000002"/>
    <m/>
    <x v="1"/>
    <n v="536"/>
    <s v="PROFESOR INTERINO"/>
    <s v="C01"/>
    <s v="TIEMPO COMPLETO"/>
    <s v="2017-09-15 00:00:00.0"/>
    <s v="null"/>
    <s v="PI101270"/>
    <s v="PROFESOR CONTRATADO INTERINO"/>
    <s v="R111"/>
    <x v="7"/>
    <n v="75"/>
    <s v="CIENCIA DE LA COMPUTACIÓN E INTELIGENCIA ARTIFICIA"/>
  </r>
  <r>
    <x v="18"/>
    <n v="16622450"/>
    <s v="ETSII"/>
    <n v="843"/>
    <s v="079I"/>
    <s v="GRUPO-A2"/>
    <s v="Informática"/>
    <s v="GI"/>
    <s v="GRUPO DE INFORMÁTICA"/>
    <s v="079I"/>
    <s v="INFORMÁTICA DE INFORMÁTICA"/>
    <s v="GRUPO-A2"/>
    <s v="Grupo Informático de Informática"/>
    <s v="2S"/>
    <n v="16622450"/>
    <s v="DIVASÓN"/>
    <s v="MALLAGARAY"/>
    <s v="JOSE"/>
    <s v="jodivaso"/>
    <s v="jose.divason@unirioja.es"/>
    <n v="2.2000000000000002"/>
    <m/>
    <x v="1"/>
    <n v="536"/>
    <s v="PROFESOR INTERINO"/>
    <s v="C01"/>
    <s v="TIEMPO COMPLETO"/>
    <s v="2017-09-15 00:00:00.0"/>
    <s v="null"/>
    <s v="PI101270"/>
    <s v="PROFESOR CONTRATADO INTERINO"/>
    <s v="R111"/>
    <x v="7"/>
    <n v="75"/>
    <s v="CIENCIA DE LA COMPUTACIÓN E INTELIGENCIA ARTIFICIA"/>
  </r>
  <r>
    <x v="18"/>
    <n v="16622450"/>
    <s v="ETSII"/>
    <n v="843"/>
    <s v="079I"/>
    <s v="GRUPO-A3"/>
    <s v="Informática"/>
    <s v="GI"/>
    <s v="GRUPO DE INFORMÁTICA"/>
    <s v="079I"/>
    <s v="INFORMÁTICA DE INFORMÁTICA"/>
    <s v="GRUPO-A3"/>
    <s v="Grupo Informático de Informática"/>
    <s v="2S"/>
    <n v="16622450"/>
    <s v="DIVASÓN"/>
    <s v="MALLAGARAY"/>
    <s v="JOSE"/>
    <s v="jodivaso"/>
    <s v="jose.divason@unirioja.es"/>
    <n v="2.2000000000000002"/>
    <m/>
    <x v="1"/>
    <n v="536"/>
    <s v="PROFESOR INTERINO"/>
    <s v="C01"/>
    <s v="TIEMPO COMPLETO"/>
    <s v="2017-09-15 00:00:00.0"/>
    <s v="null"/>
    <s v="PI101270"/>
    <s v="PROFESOR CONTRATADO INTERINO"/>
    <s v="R111"/>
    <x v="7"/>
    <n v="75"/>
    <s v="CIENCIA DE LA COMPUTACIÓN E INTELIGENCIA ARTIFICIA"/>
  </r>
  <r>
    <x v="18"/>
    <n v="77566977"/>
    <s v="ETSII"/>
    <n v="843"/>
    <s v="079I"/>
    <s v="GRUPO-B1"/>
    <s v="Informática"/>
    <s v="GI"/>
    <s v="GRUPO DE INFORMÁTICA"/>
    <s v="079I"/>
    <s v="INFORMÁTICA DE INFORMÁTICA"/>
    <s v="GRUPO-B1"/>
    <s v="Grupo Informático de Informática"/>
    <s v="2S"/>
    <n v="77566977"/>
    <s v="LÓPEZ"/>
    <s v="GÓMEZ"/>
    <s v="ROSARIO"/>
    <s v="rolopez"/>
    <s v="rosario.lopez@unirioja.es"/>
    <n v="2.2000000000000002"/>
    <m/>
    <x v="1"/>
    <n v="532"/>
    <s v="LABORAL DOCENTE-ASOCIADO"/>
    <s v="P05"/>
    <s v="TIEMPO PARCIAL (5+5 HORAS)"/>
    <s v="2018-09-17 00:00:00.0"/>
    <s v="2019-09-14 00:00:00.0"/>
    <s v="PI101387"/>
    <s v="PROFESOR ASOCIADO"/>
    <s v="R111"/>
    <x v="7"/>
    <n v="570"/>
    <s v="LENGUAJES Y SISTEMAS INFORMÁTICOS"/>
  </r>
  <r>
    <x v="18"/>
    <n v="16622450"/>
    <s v="ETSII"/>
    <n v="843"/>
    <s v="079I"/>
    <s v="GRUPO-B2"/>
    <s v="Informática"/>
    <s v="GI"/>
    <s v="GRUPO DE INFORMÁTICA"/>
    <s v="079I"/>
    <s v="INFORMÁTICA DE INFORMÁTICA"/>
    <s v="GRUPO-B2"/>
    <s v="Grupo Informático de Informática"/>
    <s v="2S"/>
    <n v="16622450"/>
    <s v="DIVASÓN"/>
    <s v="MALLAGARAY"/>
    <s v="JOSE"/>
    <s v="jodivaso"/>
    <s v="jose.divason@unirioja.es"/>
    <n v="2.2000000000000002"/>
    <m/>
    <x v="1"/>
    <n v="536"/>
    <s v="PROFESOR INTERINO"/>
    <s v="C01"/>
    <s v="TIEMPO COMPLETO"/>
    <s v="2017-09-15 00:00:00.0"/>
    <s v="null"/>
    <s v="PI101270"/>
    <s v="PROFESOR CONTRATADO INTERINO"/>
    <s v="R111"/>
    <x v="7"/>
    <n v="75"/>
    <s v="CIENCIA DE LA COMPUTACIÓN E INTELIGENCIA ARTIFICIA"/>
  </r>
  <r>
    <x v="18"/>
    <n v="16567689"/>
    <s v="ETSII"/>
    <n v="843"/>
    <s v="079R"/>
    <s v="GRUPO-A1"/>
    <s v="Informática"/>
    <s v="GR"/>
    <s v="GRUPO REDUCIDO"/>
    <s v="079R"/>
    <s v="GRUPO REDUCIDO DE INFORMÁTICA"/>
    <s v="GRUPO-A1"/>
    <s v="Grupo Reducido de Informática"/>
    <s v="2S"/>
    <n v="16567689"/>
    <s v="SÁENZ DE CABEZÓN"/>
    <s v="IRIGARAY"/>
    <s v="EDUARDO"/>
    <s v="esaenz-d"/>
    <s v="eduardo.saenz-de-cabezon@unirioja.es"/>
    <n v="0.8"/>
    <m/>
    <x v="0"/>
    <n v="504"/>
    <s v="PROFESOR TITULAR UNIVERSIDAD"/>
    <s v="C01"/>
    <s v="TIEMPO COMPLETO"/>
    <s v="2018-12-18 00:00:00.0"/>
    <s v="null"/>
    <s v="DF100367"/>
    <s v="PROFESOR TITULAR DE UNIVERSIDAD"/>
    <s v="R111"/>
    <x v="7"/>
    <n v="570"/>
    <s v="LENGUAJES Y SISTEMAS INFORMÁTICOS"/>
  </r>
  <r>
    <x v="18"/>
    <n v="16567689"/>
    <s v="ETSII"/>
    <n v="843"/>
    <s v="079R"/>
    <s v="GRUPO-A2"/>
    <s v="Informática"/>
    <s v="GR"/>
    <s v="GRUPO REDUCIDO"/>
    <s v="079R"/>
    <s v="GRUPO REDUCIDO DE INFORMÁTICA"/>
    <s v="GRUPO-A2"/>
    <s v="Grupo Reducido de Informática"/>
    <s v="2S"/>
    <n v="16567689"/>
    <s v="SÁENZ DE CABEZÓN"/>
    <s v="IRIGARAY"/>
    <s v="EDUARDO"/>
    <s v="esaenz-d"/>
    <s v="eduardo.saenz-de-cabezon@unirioja.es"/>
    <n v="0.8"/>
    <m/>
    <x v="0"/>
    <n v="504"/>
    <s v="PROFESOR TITULAR UNIVERSIDAD"/>
    <s v="C01"/>
    <s v="TIEMPO COMPLETO"/>
    <s v="2018-12-18 00:00:00.0"/>
    <s v="null"/>
    <s v="DF100367"/>
    <s v="PROFESOR TITULAR DE UNIVERSIDAD"/>
    <s v="R111"/>
    <x v="7"/>
    <n v="570"/>
    <s v="LENGUAJES Y SISTEMAS INFORMÁTICOS"/>
  </r>
  <r>
    <x v="18"/>
    <n v="16567689"/>
    <s v="ETSII"/>
    <n v="843"/>
    <s v="079R"/>
    <s v="GRUPO-A3"/>
    <s v="Informática"/>
    <s v="GR"/>
    <s v="GRUPO REDUCIDO"/>
    <s v="079R"/>
    <s v="GRUPO REDUCIDO DE INFORMÁTICA"/>
    <s v="GRUPO-A3"/>
    <s v="Grupo Reducido de Informática"/>
    <s v="2S"/>
    <n v="16567689"/>
    <s v="SÁENZ DE CABEZÓN"/>
    <s v="IRIGARAY"/>
    <s v="EDUARDO"/>
    <s v="esaenz-d"/>
    <s v="eduardo.saenz-de-cabezon@unirioja.es"/>
    <n v="0.8"/>
    <m/>
    <x v="0"/>
    <n v="504"/>
    <s v="PROFESOR TITULAR UNIVERSIDAD"/>
    <s v="C01"/>
    <s v="TIEMPO COMPLETO"/>
    <s v="2018-12-18 00:00:00.0"/>
    <s v="null"/>
    <s v="DF100367"/>
    <s v="PROFESOR TITULAR DE UNIVERSIDAD"/>
    <s v="R111"/>
    <x v="7"/>
    <n v="570"/>
    <s v="LENGUAJES Y SISTEMAS INFORMÁTICOS"/>
  </r>
  <r>
    <x v="18"/>
    <n v="16567689"/>
    <s v="ETSII"/>
    <n v="843"/>
    <s v="079R"/>
    <s v="GRUPO-B1"/>
    <s v="Informática"/>
    <s v="GR"/>
    <s v="GRUPO REDUCIDO"/>
    <s v="079R"/>
    <s v="GRUPO REDUCIDO DE INFORMÁTICA"/>
    <s v="GRUPO-B1"/>
    <s v="Grupo Reducido de Informática"/>
    <s v="2S"/>
    <n v="16567689"/>
    <s v="SÁENZ DE CABEZÓN"/>
    <s v="IRIGARAY"/>
    <s v="EDUARDO"/>
    <s v="esaenz-d"/>
    <s v="eduardo.saenz-de-cabezon@unirioja.es"/>
    <n v="0.8"/>
    <m/>
    <x v="0"/>
    <n v="504"/>
    <s v="PROFESOR TITULAR UNIVERSIDAD"/>
    <s v="C01"/>
    <s v="TIEMPO COMPLETO"/>
    <s v="2018-12-18 00:00:00.0"/>
    <s v="null"/>
    <s v="DF100367"/>
    <s v="PROFESOR TITULAR DE UNIVERSIDAD"/>
    <s v="R111"/>
    <x v="7"/>
    <n v="570"/>
    <s v="LENGUAJES Y SISTEMAS INFORMÁTICOS"/>
  </r>
  <r>
    <x v="18"/>
    <n v="16567689"/>
    <s v="ETSII"/>
    <n v="843"/>
    <s v="079R"/>
    <s v="GRUPO-B2"/>
    <s v="Informática"/>
    <s v="GR"/>
    <s v="GRUPO REDUCIDO"/>
    <s v="079R"/>
    <s v="GRUPO REDUCIDO DE INFORMÁTICA"/>
    <s v="GRUPO-B2"/>
    <s v="Grupo Reducido de Informática"/>
    <s v="2S"/>
    <n v="16567689"/>
    <s v="SÁENZ DE CABEZÓN"/>
    <s v="IRIGARAY"/>
    <s v="EDUARDO"/>
    <s v="esaenz-d"/>
    <s v="eduardo.saenz-de-cabezon@unirioja.es"/>
    <n v="0.8"/>
    <m/>
    <x v="0"/>
    <n v="504"/>
    <s v="PROFESOR TITULAR UNIVERSIDAD"/>
    <s v="C01"/>
    <s v="TIEMPO COMPLETO"/>
    <s v="2018-12-18 00:00:00.0"/>
    <s v="null"/>
    <s v="DF100367"/>
    <s v="PROFESOR TITULAR DE UNIVERSIDAD"/>
    <s v="R111"/>
    <x v="7"/>
    <n v="570"/>
    <s v="LENGUAJES Y SISTEMAS INFORMÁTICOS"/>
  </r>
  <r>
    <x v="16"/>
    <n v="16549295"/>
    <s v="ETSII"/>
    <n v="844"/>
    <s v="080G"/>
    <s v="GRUPO-A"/>
    <s v="Matemáticas III"/>
    <s v="GG"/>
    <s v="GRUPO GRANDE"/>
    <s v="080G"/>
    <s v="GRUPO GRANDE DE MATEMÁTICAS III"/>
    <s v="GRUPO-A"/>
    <s v="Grupo Grande de MATEMÁTICAS III"/>
    <s v="2S"/>
    <n v="16549295"/>
    <s v="EZQUERRO"/>
    <s v="FERNÁNDEZ"/>
    <s v="JOSÉ ANTONIO"/>
    <s v="jezquer"/>
    <s v="jezquer@unirioja.es"/>
    <n v="4"/>
    <n v="4"/>
    <x v="0"/>
    <n v="500"/>
    <s v="CATEDRATICO DE UNIVERSIDAD"/>
    <s v="01R"/>
    <s v="TIEMPO COMPLETO REDUCIDO"/>
    <s v="2018-09-17 00:00:00.0"/>
    <s v="null"/>
    <s v="DF100347"/>
    <s v="CATEDRÁTICO DE UNIVERSIDAD"/>
    <s v="R111"/>
    <x v="7"/>
    <n v="595"/>
    <s v="MATEMÁTICA APLICADA"/>
  </r>
  <r>
    <x v="16"/>
    <n v="16538692"/>
    <s v="ETSII"/>
    <n v="844"/>
    <s v="080G"/>
    <s v="GRUPO-B"/>
    <s v="Matemáticas III"/>
    <s v="GG"/>
    <s v="GRUPO GRANDE"/>
    <s v="080G"/>
    <s v="GRUPO GRANDE DE MATEMÁTICAS III"/>
    <s v="GRUPO-B"/>
    <s v="Grupo Grande de MATEMÁTICAS III"/>
    <s v="2S"/>
    <n v="16538692"/>
    <s v="MARTÍNEZ"/>
    <s v="GARCÍA"/>
    <s v="MARÍA ÁNGELES"/>
    <s v="mamartin"/>
    <s v="angeles.martinez@unirioja.es"/>
    <n v="4"/>
    <n v="4"/>
    <x v="0"/>
    <n v="534"/>
    <s v="CONTRATADO DOCTOR -TIPO 1"/>
    <s v="C01"/>
    <s v="TIEMPO COMPLETO"/>
    <s v="2012-05-04 00:00:00.0"/>
    <s v="null"/>
    <s v="DF32281"/>
    <s v="CONTRATADO DOCTOR"/>
    <s v="R111"/>
    <x v="7"/>
    <n v="595"/>
    <s v="MATEMÁTICA APLICADA"/>
  </r>
  <r>
    <x v="16"/>
    <n v="16573324"/>
    <s v="ETSII"/>
    <n v="844"/>
    <s v="080I"/>
    <s v="GRUPO-A1"/>
    <s v="Matemáticas III"/>
    <s v="GI"/>
    <s v="GRUPO DE INFORMÁTICA"/>
    <s v="080I"/>
    <s v="INFORMÁTICA DE MATEMÁTICAS III"/>
    <s v="GRUPO-A1"/>
    <s v="Grupo de Informática de Matemáticas III"/>
    <s v="2S"/>
    <n v="16573324"/>
    <s v="ROMERO"/>
    <s v="ÁLVAREZ"/>
    <s v="NATALIA"/>
    <s v="naromero"/>
    <s v="natalia.romero@unirioja.es"/>
    <n v="1"/>
    <n v="1"/>
    <x v="1"/>
    <s v="A-0504"/>
    <s v="PROFESOR TITULAR UNIVERSIDAD"/>
    <s v="C01"/>
    <s v="TIEMPO COMPLETO"/>
    <s v="2010-11-18 00:00:00.0"/>
    <s v="null"/>
    <s v="DF100283"/>
    <s v="PROFESOR TITULAR DE UNIVERSIDAD"/>
    <s v="R111"/>
    <x v="7"/>
    <n v="595"/>
    <s v="MATEMÁTICA APLICADA"/>
  </r>
  <r>
    <x v="16"/>
    <n v="16573324"/>
    <s v="ETSII"/>
    <n v="844"/>
    <s v="080I"/>
    <s v="GRUPO-A2"/>
    <s v="Matemáticas III"/>
    <s v="GI"/>
    <s v="GRUPO DE INFORMÁTICA"/>
    <s v="080I"/>
    <s v="INFORMÁTICA DE MATEMÁTICAS III"/>
    <s v="GRUPO-A2"/>
    <s v="Grupo de Informática de Matemáticas III"/>
    <s v="2S"/>
    <n v="16573324"/>
    <s v="ROMERO"/>
    <s v="ÁLVAREZ"/>
    <s v="NATALIA"/>
    <s v="naromero"/>
    <s v="natalia.romero@unirioja.es"/>
    <n v="1"/>
    <n v="1"/>
    <x v="1"/>
    <s v="A-0504"/>
    <s v="PROFESOR TITULAR UNIVERSIDAD"/>
    <s v="C01"/>
    <s v="TIEMPO COMPLETO"/>
    <s v="2010-11-18 00:00:00.0"/>
    <s v="null"/>
    <s v="DF100283"/>
    <s v="PROFESOR TITULAR DE UNIVERSIDAD"/>
    <s v="R111"/>
    <x v="7"/>
    <n v="595"/>
    <s v="MATEMÁTICA APLICADA"/>
  </r>
  <r>
    <x v="16"/>
    <n v="16549295"/>
    <s v="ETSII"/>
    <n v="844"/>
    <s v="080I"/>
    <s v="GRUPO-A3"/>
    <s v="Matemáticas III"/>
    <s v="GI"/>
    <s v="GRUPO DE INFORMÁTICA"/>
    <s v="080I"/>
    <s v="INFORMÁTICA DE MATEMÁTICAS III"/>
    <s v="GRUPO-A3"/>
    <s v="Grupo de Informática de Matemáticas III"/>
    <s v="2S"/>
    <n v="16549295"/>
    <s v="EZQUERRO"/>
    <s v="FERNÁNDEZ"/>
    <s v="JOSÉ ANTONIO"/>
    <s v="jezquer"/>
    <s v="jezquer@unirioja.es"/>
    <n v="1"/>
    <n v="1"/>
    <x v="0"/>
    <n v="500"/>
    <s v="CATEDRATICO DE UNIVERSIDAD"/>
    <s v="01R"/>
    <s v="TIEMPO COMPLETO REDUCIDO"/>
    <s v="2018-09-17 00:00:00.0"/>
    <s v="null"/>
    <s v="DF100347"/>
    <s v="CATEDRÁTICO DE UNIVERSIDAD"/>
    <s v="R111"/>
    <x v="7"/>
    <n v="595"/>
    <s v="MATEMÁTICA APLICADA"/>
  </r>
  <r>
    <x v="16"/>
    <n v="16538692"/>
    <s v="ETSII"/>
    <n v="844"/>
    <s v="080I"/>
    <s v="GRUPO-B1"/>
    <s v="Matemáticas III"/>
    <s v="GI"/>
    <s v="GRUPO DE INFORMÁTICA"/>
    <s v="080I"/>
    <s v="INFORMÁTICA DE MATEMÁTICAS III"/>
    <s v="GRUPO-B1"/>
    <s v="Grupo de Informática de Matemáticas III"/>
    <s v="2S"/>
    <n v="16538692"/>
    <s v="MARTÍNEZ"/>
    <s v="GARCÍA"/>
    <s v="MARÍA ÁNGELES"/>
    <s v="mamartin"/>
    <s v="angeles.martinez@unirioja.es"/>
    <n v="1"/>
    <n v="1"/>
    <x v="0"/>
    <n v="534"/>
    <s v="CONTRATADO DOCTOR -TIPO 1"/>
    <s v="C01"/>
    <s v="TIEMPO COMPLETO"/>
    <s v="2012-05-04 00:00:00.0"/>
    <s v="null"/>
    <s v="DF32281"/>
    <s v="CONTRATADO DOCTOR"/>
    <s v="R111"/>
    <x v="7"/>
    <n v="595"/>
    <s v="MATEMÁTICA APLICADA"/>
  </r>
  <r>
    <x v="16"/>
    <n v="16538692"/>
    <s v="ETSII"/>
    <n v="844"/>
    <s v="080I"/>
    <s v="GRUPO-B2"/>
    <s v="Matemáticas III"/>
    <s v="GI"/>
    <s v="GRUPO DE INFORMÁTICA"/>
    <s v="080I"/>
    <s v="INFORMÁTICA DE MATEMÁTICAS III"/>
    <s v="GRUPO-B2"/>
    <s v="Grupo de Informática de Matemáticas III"/>
    <s v="2S"/>
    <n v="16538692"/>
    <s v="MARTÍNEZ"/>
    <s v="GARCÍA"/>
    <s v="MARÍA ÁNGELES"/>
    <s v="mamartin"/>
    <s v="angeles.martinez@unirioja.es"/>
    <n v="1"/>
    <n v="1"/>
    <x v="0"/>
    <n v="534"/>
    <s v="CONTRATADO DOCTOR -TIPO 1"/>
    <s v="C01"/>
    <s v="TIEMPO COMPLETO"/>
    <s v="2012-05-04 00:00:00.0"/>
    <s v="null"/>
    <s v="DF32281"/>
    <s v="CONTRATADO DOCTOR"/>
    <s v="R111"/>
    <x v="7"/>
    <n v="595"/>
    <s v="MATEMÁTICA APLICADA"/>
  </r>
  <r>
    <x v="16"/>
    <n v="16538692"/>
    <s v="ETSII"/>
    <n v="844"/>
    <s v="080I"/>
    <s v="GRUPO-B3"/>
    <s v="Matemáticas III"/>
    <s v="GI"/>
    <s v="GRUPO DE INFORMÁTICA"/>
    <s v="080I"/>
    <s v="INFORMÁTICA DE MATEMÁTICAS III"/>
    <s v="GRUPO-B3"/>
    <s v="Grupo de Informática de Matemáticas III"/>
    <s v="2S"/>
    <n v="16538692"/>
    <s v="MARTÍNEZ"/>
    <s v="GARCÍA"/>
    <s v="MARÍA ÁNGELES"/>
    <s v="mamartin"/>
    <s v="angeles.martinez@unirioja.es"/>
    <n v="1"/>
    <n v="1"/>
    <x v="0"/>
    <n v="534"/>
    <s v="CONTRATADO DOCTOR -TIPO 1"/>
    <s v="C01"/>
    <s v="TIEMPO COMPLETO"/>
    <s v="2012-05-04 00:00:00.0"/>
    <s v="null"/>
    <s v="DF32281"/>
    <s v="CONTRATADO DOCTOR"/>
    <s v="R111"/>
    <x v="7"/>
    <n v="595"/>
    <s v="MATEMÁTICA APLICADA"/>
  </r>
  <r>
    <x v="16"/>
    <n v="16549295"/>
    <s v="ETSII"/>
    <n v="844"/>
    <s v="080R"/>
    <s v="GRUPO-A1"/>
    <s v="Matemáticas III"/>
    <s v="GR"/>
    <s v="GRUPO REDUCIDO"/>
    <s v="080R"/>
    <s v="GRUPO REDUCIDO DE MATEMÁTICAS III"/>
    <s v="GRUPO-A1"/>
    <s v="Grupo Reducido de Matemáticas III"/>
    <s v="2S"/>
    <n v="16549295"/>
    <s v="EZQUERRO"/>
    <s v="FERNÁNDEZ"/>
    <s v="JOSÉ ANTONIO"/>
    <s v="jezquer"/>
    <s v="jezquer@unirioja.es"/>
    <n v="1"/>
    <n v="1"/>
    <x v="0"/>
    <n v="500"/>
    <s v="CATEDRATICO DE UNIVERSIDAD"/>
    <s v="01R"/>
    <s v="TIEMPO COMPLETO REDUCIDO"/>
    <s v="2018-09-17 00:00:00.0"/>
    <s v="null"/>
    <s v="DF100347"/>
    <s v="CATEDRÁTICO DE UNIVERSIDAD"/>
    <s v="R111"/>
    <x v="7"/>
    <n v="595"/>
    <s v="MATEMÁTICA APLICADA"/>
  </r>
  <r>
    <x v="16"/>
    <n v="16549295"/>
    <s v="ETSII"/>
    <n v="844"/>
    <s v="080R"/>
    <s v="GRUPO-A2"/>
    <s v="Matemáticas III"/>
    <s v="GR"/>
    <s v="GRUPO REDUCIDO"/>
    <s v="080R"/>
    <s v="GRUPO REDUCIDO DE MATEMÁTICAS III"/>
    <s v="GRUPO-A2"/>
    <s v="Grupo Reducido de Matemáticas III"/>
    <s v="2S"/>
    <n v="16549295"/>
    <s v="EZQUERRO"/>
    <s v="FERNÁNDEZ"/>
    <s v="JOSÉ ANTONIO"/>
    <s v="jezquer"/>
    <s v="jezquer@unirioja.es"/>
    <n v="1"/>
    <n v="1"/>
    <x v="0"/>
    <n v="500"/>
    <s v="CATEDRATICO DE UNIVERSIDAD"/>
    <s v="01R"/>
    <s v="TIEMPO COMPLETO REDUCIDO"/>
    <s v="2018-09-17 00:00:00.0"/>
    <s v="null"/>
    <s v="DF100347"/>
    <s v="CATEDRÁTICO DE UNIVERSIDAD"/>
    <s v="R111"/>
    <x v="7"/>
    <n v="595"/>
    <s v="MATEMÁTICA APLICADA"/>
  </r>
  <r>
    <x v="16"/>
    <n v="16549295"/>
    <s v="ETSII"/>
    <n v="844"/>
    <s v="080R"/>
    <s v="GRUPO-A3"/>
    <s v="Matemáticas III"/>
    <s v="GR"/>
    <s v="GRUPO REDUCIDO"/>
    <s v="080R"/>
    <s v="GRUPO REDUCIDO DE MATEMÁTICAS III"/>
    <s v="GRUPO-A3"/>
    <s v="Grupo Reducido de Matemáticas III"/>
    <s v="2S"/>
    <n v="16549295"/>
    <s v="EZQUERRO"/>
    <s v="FERNÁNDEZ"/>
    <s v="JOSÉ ANTONIO"/>
    <s v="jezquer"/>
    <s v="jezquer@unirioja.es"/>
    <n v="1"/>
    <n v="1"/>
    <x v="0"/>
    <n v="500"/>
    <s v="CATEDRATICO DE UNIVERSIDAD"/>
    <s v="01R"/>
    <s v="TIEMPO COMPLETO REDUCIDO"/>
    <s v="2018-09-17 00:00:00.0"/>
    <s v="null"/>
    <s v="DF100347"/>
    <s v="CATEDRÁTICO DE UNIVERSIDAD"/>
    <s v="R111"/>
    <x v="7"/>
    <n v="595"/>
    <s v="MATEMÁTICA APLICADA"/>
  </r>
  <r>
    <x v="16"/>
    <n v="16538692"/>
    <s v="ETSII"/>
    <n v="844"/>
    <s v="080R"/>
    <s v="GRUPO-B1"/>
    <s v="Matemáticas III"/>
    <s v="GR"/>
    <s v="GRUPO REDUCIDO"/>
    <s v="080R"/>
    <s v="GRUPO REDUCIDO DE MATEMÁTICAS III"/>
    <s v="GRUPO-B1"/>
    <s v="Grupo Reducido de Matemáticas III"/>
    <s v="2S"/>
    <n v="16538692"/>
    <s v="MARTÍNEZ"/>
    <s v="GARCÍA"/>
    <s v="MARÍA ÁNGELES"/>
    <s v="mamartin"/>
    <s v="angeles.martinez@unirioja.es"/>
    <n v="1"/>
    <n v="1"/>
    <x v="0"/>
    <n v="534"/>
    <s v="CONTRATADO DOCTOR -TIPO 1"/>
    <s v="C01"/>
    <s v="TIEMPO COMPLETO"/>
    <s v="2012-05-04 00:00:00.0"/>
    <s v="null"/>
    <s v="DF32281"/>
    <s v="CONTRATADO DOCTOR"/>
    <s v="R111"/>
    <x v="7"/>
    <n v="595"/>
    <s v="MATEMÁTICA APLICADA"/>
  </r>
  <r>
    <x v="16"/>
    <n v="16538692"/>
    <s v="ETSII"/>
    <n v="844"/>
    <s v="080R"/>
    <s v="GRUPO-B2"/>
    <s v="Matemáticas III"/>
    <s v="GR"/>
    <s v="GRUPO REDUCIDO"/>
    <s v="080R"/>
    <s v="GRUPO REDUCIDO DE MATEMÁTICAS III"/>
    <s v="GRUPO-B2"/>
    <s v="Grupo Reducido de Matemáticas III"/>
    <s v="2S"/>
    <n v="16538692"/>
    <s v="MARTÍNEZ"/>
    <s v="GARCÍA"/>
    <s v="MARÍA ÁNGELES"/>
    <s v="mamartin"/>
    <s v="angeles.martinez@unirioja.es"/>
    <n v="1"/>
    <n v="1"/>
    <x v="0"/>
    <n v="534"/>
    <s v="CONTRATADO DOCTOR -TIPO 1"/>
    <s v="C01"/>
    <s v="TIEMPO COMPLETO"/>
    <s v="2012-05-04 00:00:00.0"/>
    <s v="null"/>
    <s v="DF32281"/>
    <s v="CONTRATADO DOCTOR"/>
    <s v="R111"/>
    <x v="7"/>
    <n v="595"/>
    <s v="MATEMÁTICA APLICADA"/>
  </r>
  <r>
    <x v="16"/>
    <n v="16538692"/>
    <s v="ETSII"/>
    <n v="844"/>
    <s v="080R"/>
    <s v="GRUPO-B3"/>
    <s v="Matemáticas III"/>
    <s v="GR"/>
    <s v="GRUPO REDUCIDO"/>
    <s v="080R"/>
    <s v="GRUPO REDUCIDO DE MATEMÁTICAS III"/>
    <s v="GRUPO-B3"/>
    <s v="Grupo Reducido de Matemáticas III"/>
    <s v="2S"/>
    <n v="16538692"/>
    <s v="MARTÍNEZ"/>
    <s v="GARCÍA"/>
    <s v="MARÍA ÁNGELES"/>
    <s v="mamartin"/>
    <s v="angeles.martinez@unirioja.es"/>
    <n v="1"/>
    <n v="1"/>
    <x v="0"/>
    <n v="534"/>
    <s v="CONTRATADO DOCTOR -TIPO 1"/>
    <s v="C01"/>
    <s v="TIEMPO COMPLETO"/>
    <s v="2012-05-04 00:00:00.0"/>
    <s v="null"/>
    <s v="DF32281"/>
    <s v="CONTRATADO DOCTOR"/>
    <s v="R111"/>
    <x v="7"/>
    <n v="595"/>
    <s v="MATEMÁTICA APLICADA"/>
  </r>
  <r>
    <x v="17"/>
    <n v="16549295"/>
    <s v="ETSII"/>
    <n v="844"/>
    <s v="080G"/>
    <s v="GRUPO-A"/>
    <s v="Matemáticas III"/>
    <s v="GG"/>
    <s v="GRUPO GRANDE"/>
    <s v="080G"/>
    <s v="GRUPO GRANDE DE MATEMÁTICAS III"/>
    <s v="GRUPO-A"/>
    <s v="Grupo Grande de MATEMÁTICAS III"/>
    <s v="2S"/>
    <n v="16549295"/>
    <s v="EZQUERRO"/>
    <s v="FERNÁNDEZ"/>
    <s v="JOSÉ ANTONIO"/>
    <s v="jezquer"/>
    <s v="jezquer@unirioja.es"/>
    <n v="4"/>
    <m/>
    <x v="0"/>
    <n v="500"/>
    <s v="CATEDRATICO DE UNIVERSIDAD"/>
    <s v="01R"/>
    <s v="TIEMPO COMPLETO REDUCIDO"/>
    <s v="2018-09-17 00:00:00.0"/>
    <s v="null"/>
    <s v="DF100347"/>
    <s v="CATEDRÁTICO DE UNIVERSIDAD"/>
    <s v="R111"/>
    <x v="7"/>
    <n v="595"/>
    <s v="MATEMÁTICA APLICADA"/>
  </r>
  <r>
    <x v="17"/>
    <n v="16538692"/>
    <s v="ETSII"/>
    <n v="844"/>
    <s v="080G"/>
    <s v="GRUPO-B"/>
    <s v="Matemáticas III"/>
    <s v="GG"/>
    <s v="GRUPO GRANDE"/>
    <s v="080G"/>
    <s v="GRUPO GRANDE DE MATEMÁTICAS III"/>
    <s v="GRUPO-B"/>
    <s v="Grupo Grande de MATEMÁTICAS III"/>
    <s v="2S"/>
    <n v="16538692"/>
    <s v="MARTÍNEZ"/>
    <s v="GARCÍA"/>
    <s v="MARÍA ÁNGELES"/>
    <s v="mamartin"/>
    <s v="angeles.martinez@unirioja.es"/>
    <n v="4"/>
    <m/>
    <x v="0"/>
    <n v="534"/>
    <s v="CONTRATADO DOCTOR -TIPO 1"/>
    <s v="C01"/>
    <s v="TIEMPO COMPLETO"/>
    <s v="2012-05-04 00:00:00.0"/>
    <s v="null"/>
    <s v="DF32281"/>
    <s v="CONTRATADO DOCTOR"/>
    <s v="R111"/>
    <x v="7"/>
    <n v="595"/>
    <s v="MATEMÁTICA APLICADA"/>
  </r>
  <r>
    <x v="17"/>
    <n v="16573324"/>
    <s v="ETSII"/>
    <n v="844"/>
    <s v="080I"/>
    <s v="GRUPO-A1"/>
    <s v="Matemáticas III"/>
    <s v="GI"/>
    <s v="GRUPO DE INFORMÁTICA"/>
    <s v="080I"/>
    <s v="INFORMÁTICA DE MATEMÁTICAS III"/>
    <s v="GRUPO-A1"/>
    <s v="Grupo de Informática de Matemáticas III"/>
    <s v="2S"/>
    <n v="16573324"/>
    <s v="ROMERO"/>
    <s v="ÁLVAREZ"/>
    <s v="NATALIA"/>
    <s v="naromero"/>
    <s v="natalia.romero@unirioja.es"/>
    <n v="1"/>
    <m/>
    <x v="1"/>
    <s v="A-0504"/>
    <s v="PROFESOR TITULAR UNIVERSIDAD"/>
    <s v="C01"/>
    <s v="TIEMPO COMPLETO"/>
    <s v="2010-11-18 00:00:00.0"/>
    <s v="null"/>
    <s v="DF100283"/>
    <s v="PROFESOR TITULAR DE UNIVERSIDAD"/>
    <s v="R111"/>
    <x v="7"/>
    <n v="595"/>
    <s v="MATEMÁTICA APLICADA"/>
  </r>
  <r>
    <x v="17"/>
    <n v="16573324"/>
    <s v="ETSII"/>
    <n v="844"/>
    <s v="080I"/>
    <s v="GRUPO-A2"/>
    <s v="Matemáticas III"/>
    <s v="GI"/>
    <s v="GRUPO DE INFORMÁTICA"/>
    <s v="080I"/>
    <s v="INFORMÁTICA DE MATEMÁTICAS III"/>
    <s v="GRUPO-A2"/>
    <s v="Grupo de Informática de Matemáticas III"/>
    <s v="2S"/>
    <n v="16573324"/>
    <s v="ROMERO"/>
    <s v="ÁLVAREZ"/>
    <s v="NATALIA"/>
    <s v="naromero"/>
    <s v="natalia.romero@unirioja.es"/>
    <n v="1"/>
    <m/>
    <x v="1"/>
    <s v="A-0504"/>
    <s v="PROFESOR TITULAR UNIVERSIDAD"/>
    <s v="C01"/>
    <s v="TIEMPO COMPLETO"/>
    <s v="2010-11-18 00:00:00.0"/>
    <s v="null"/>
    <s v="DF100283"/>
    <s v="PROFESOR TITULAR DE UNIVERSIDAD"/>
    <s v="R111"/>
    <x v="7"/>
    <n v="595"/>
    <s v="MATEMÁTICA APLICADA"/>
  </r>
  <r>
    <x v="17"/>
    <n v="16549295"/>
    <s v="ETSII"/>
    <n v="844"/>
    <s v="080I"/>
    <s v="GRUPO-A3"/>
    <s v="Matemáticas III"/>
    <s v="GI"/>
    <s v="GRUPO DE INFORMÁTICA"/>
    <s v="080I"/>
    <s v="INFORMÁTICA DE MATEMÁTICAS III"/>
    <s v="GRUPO-A3"/>
    <s v="Grupo de Informática de Matemáticas III"/>
    <s v="2S"/>
    <n v="16549295"/>
    <s v="EZQUERRO"/>
    <s v="FERNÁNDEZ"/>
    <s v="JOSÉ ANTONIO"/>
    <s v="jezquer"/>
    <s v="jezquer@unirioja.es"/>
    <n v="1"/>
    <m/>
    <x v="0"/>
    <n v="500"/>
    <s v="CATEDRATICO DE UNIVERSIDAD"/>
    <s v="01R"/>
    <s v="TIEMPO COMPLETO REDUCIDO"/>
    <s v="2018-09-17 00:00:00.0"/>
    <s v="null"/>
    <s v="DF100347"/>
    <s v="CATEDRÁTICO DE UNIVERSIDAD"/>
    <s v="R111"/>
    <x v="7"/>
    <n v="595"/>
    <s v="MATEMÁTICA APLICADA"/>
  </r>
  <r>
    <x v="17"/>
    <n v="16538692"/>
    <s v="ETSII"/>
    <n v="844"/>
    <s v="080I"/>
    <s v="GRUPO-B1"/>
    <s v="Matemáticas III"/>
    <s v="GI"/>
    <s v="GRUPO DE INFORMÁTICA"/>
    <s v="080I"/>
    <s v="INFORMÁTICA DE MATEMÁTICAS III"/>
    <s v="GRUPO-B1"/>
    <s v="Grupo de Informática de Matemáticas III"/>
    <s v="2S"/>
    <n v="16538692"/>
    <s v="MARTÍNEZ"/>
    <s v="GARCÍA"/>
    <s v="MARÍA ÁNGELES"/>
    <s v="mamartin"/>
    <s v="angeles.martinez@unirioja.es"/>
    <n v="1"/>
    <m/>
    <x v="0"/>
    <n v="534"/>
    <s v="CONTRATADO DOCTOR -TIPO 1"/>
    <s v="C01"/>
    <s v="TIEMPO COMPLETO"/>
    <s v="2012-05-04 00:00:00.0"/>
    <s v="null"/>
    <s v="DF32281"/>
    <s v="CONTRATADO DOCTOR"/>
    <s v="R111"/>
    <x v="7"/>
    <n v="595"/>
    <s v="MATEMÁTICA APLICADA"/>
  </r>
  <r>
    <x v="17"/>
    <n v="16538692"/>
    <s v="ETSII"/>
    <n v="844"/>
    <s v="080I"/>
    <s v="GRUPO-B2"/>
    <s v="Matemáticas III"/>
    <s v="GI"/>
    <s v="GRUPO DE INFORMÁTICA"/>
    <s v="080I"/>
    <s v="INFORMÁTICA DE MATEMÁTICAS III"/>
    <s v="GRUPO-B2"/>
    <s v="Grupo de Informática de Matemáticas III"/>
    <s v="2S"/>
    <n v="16538692"/>
    <s v="MARTÍNEZ"/>
    <s v="GARCÍA"/>
    <s v="MARÍA ÁNGELES"/>
    <s v="mamartin"/>
    <s v="angeles.martinez@unirioja.es"/>
    <n v="1"/>
    <m/>
    <x v="0"/>
    <n v="534"/>
    <s v="CONTRATADO DOCTOR -TIPO 1"/>
    <s v="C01"/>
    <s v="TIEMPO COMPLETO"/>
    <s v="2012-05-04 00:00:00.0"/>
    <s v="null"/>
    <s v="DF32281"/>
    <s v="CONTRATADO DOCTOR"/>
    <s v="R111"/>
    <x v="7"/>
    <n v="595"/>
    <s v="MATEMÁTICA APLICADA"/>
  </r>
  <r>
    <x v="17"/>
    <n v="16538692"/>
    <s v="ETSII"/>
    <n v="844"/>
    <s v="080I"/>
    <s v="GRUPO-B3"/>
    <s v="Matemáticas III"/>
    <s v="GI"/>
    <s v="GRUPO DE INFORMÁTICA"/>
    <s v="080I"/>
    <s v="INFORMÁTICA DE MATEMÁTICAS III"/>
    <s v="GRUPO-B3"/>
    <s v="Grupo de Informática de Matemáticas III"/>
    <s v="2S"/>
    <n v="16538692"/>
    <s v="MARTÍNEZ"/>
    <s v="GARCÍA"/>
    <s v="MARÍA ÁNGELES"/>
    <s v="mamartin"/>
    <s v="angeles.martinez@unirioja.es"/>
    <n v="1"/>
    <m/>
    <x v="0"/>
    <n v="534"/>
    <s v="CONTRATADO DOCTOR -TIPO 1"/>
    <s v="C01"/>
    <s v="TIEMPO COMPLETO"/>
    <s v="2012-05-04 00:00:00.0"/>
    <s v="null"/>
    <s v="DF32281"/>
    <s v="CONTRATADO DOCTOR"/>
    <s v="R111"/>
    <x v="7"/>
    <n v="595"/>
    <s v="MATEMÁTICA APLICADA"/>
  </r>
  <r>
    <x v="17"/>
    <n v="16549295"/>
    <s v="ETSII"/>
    <n v="844"/>
    <s v="080R"/>
    <s v="GRUPO-A1"/>
    <s v="Matemáticas III"/>
    <s v="GR"/>
    <s v="GRUPO REDUCIDO"/>
    <s v="080R"/>
    <s v="GRUPO REDUCIDO DE MATEMÁTICAS III"/>
    <s v="GRUPO-A1"/>
    <s v="Grupo Reducido de Matemáticas III"/>
    <s v="2S"/>
    <n v="16549295"/>
    <s v="EZQUERRO"/>
    <s v="FERNÁNDEZ"/>
    <s v="JOSÉ ANTONIO"/>
    <s v="jezquer"/>
    <s v="jezquer@unirioja.es"/>
    <n v="1"/>
    <m/>
    <x v="0"/>
    <n v="500"/>
    <s v="CATEDRATICO DE UNIVERSIDAD"/>
    <s v="01R"/>
    <s v="TIEMPO COMPLETO REDUCIDO"/>
    <s v="2018-09-17 00:00:00.0"/>
    <s v="null"/>
    <s v="DF100347"/>
    <s v="CATEDRÁTICO DE UNIVERSIDAD"/>
    <s v="R111"/>
    <x v="7"/>
    <n v="595"/>
    <s v="MATEMÁTICA APLICADA"/>
  </r>
  <r>
    <x v="17"/>
    <n v="16549295"/>
    <s v="ETSII"/>
    <n v="844"/>
    <s v="080R"/>
    <s v="GRUPO-A2"/>
    <s v="Matemáticas III"/>
    <s v="GR"/>
    <s v="GRUPO REDUCIDO"/>
    <s v="080R"/>
    <s v="GRUPO REDUCIDO DE MATEMÁTICAS III"/>
    <s v="GRUPO-A2"/>
    <s v="Grupo Reducido de Matemáticas III"/>
    <s v="2S"/>
    <n v="16549295"/>
    <s v="EZQUERRO"/>
    <s v="FERNÁNDEZ"/>
    <s v="JOSÉ ANTONIO"/>
    <s v="jezquer"/>
    <s v="jezquer@unirioja.es"/>
    <n v="1"/>
    <m/>
    <x v="0"/>
    <n v="500"/>
    <s v="CATEDRATICO DE UNIVERSIDAD"/>
    <s v="01R"/>
    <s v="TIEMPO COMPLETO REDUCIDO"/>
    <s v="2018-09-17 00:00:00.0"/>
    <s v="null"/>
    <s v="DF100347"/>
    <s v="CATEDRÁTICO DE UNIVERSIDAD"/>
    <s v="R111"/>
    <x v="7"/>
    <n v="595"/>
    <s v="MATEMÁTICA APLICADA"/>
  </r>
  <r>
    <x v="17"/>
    <n v="16549295"/>
    <s v="ETSII"/>
    <n v="844"/>
    <s v="080R"/>
    <s v="GRUPO-A3"/>
    <s v="Matemáticas III"/>
    <s v="GR"/>
    <s v="GRUPO REDUCIDO"/>
    <s v="080R"/>
    <s v="GRUPO REDUCIDO DE MATEMÁTICAS III"/>
    <s v="GRUPO-A3"/>
    <s v="Grupo Reducido de Matemáticas III"/>
    <s v="2S"/>
    <n v="16549295"/>
    <s v="EZQUERRO"/>
    <s v="FERNÁNDEZ"/>
    <s v="JOSÉ ANTONIO"/>
    <s v="jezquer"/>
    <s v="jezquer@unirioja.es"/>
    <n v="1"/>
    <m/>
    <x v="0"/>
    <n v="500"/>
    <s v="CATEDRATICO DE UNIVERSIDAD"/>
    <s v="01R"/>
    <s v="TIEMPO COMPLETO REDUCIDO"/>
    <s v="2018-09-17 00:00:00.0"/>
    <s v="null"/>
    <s v="DF100347"/>
    <s v="CATEDRÁTICO DE UNIVERSIDAD"/>
    <s v="R111"/>
    <x v="7"/>
    <n v="595"/>
    <s v="MATEMÁTICA APLICADA"/>
  </r>
  <r>
    <x v="17"/>
    <n v="16538692"/>
    <s v="ETSII"/>
    <n v="844"/>
    <s v="080R"/>
    <s v="GRUPO-B1"/>
    <s v="Matemáticas III"/>
    <s v="GR"/>
    <s v="GRUPO REDUCIDO"/>
    <s v="080R"/>
    <s v="GRUPO REDUCIDO DE MATEMÁTICAS III"/>
    <s v="GRUPO-B1"/>
    <s v="Grupo Reducido de Matemáticas III"/>
    <s v="2S"/>
    <n v="16538692"/>
    <s v="MARTÍNEZ"/>
    <s v="GARCÍA"/>
    <s v="MARÍA ÁNGELES"/>
    <s v="mamartin"/>
    <s v="angeles.martinez@unirioja.es"/>
    <n v="1"/>
    <m/>
    <x v="0"/>
    <n v="534"/>
    <s v="CONTRATADO DOCTOR -TIPO 1"/>
    <s v="C01"/>
    <s v="TIEMPO COMPLETO"/>
    <s v="2012-05-04 00:00:00.0"/>
    <s v="null"/>
    <s v="DF32281"/>
    <s v="CONTRATADO DOCTOR"/>
    <s v="R111"/>
    <x v="7"/>
    <n v="595"/>
    <s v="MATEMÁTICA APLICADA"/>
  </r>
  <r>
    <x v="17"/>
    <n v="16538692"/>
    <s v="ETSII"/>
    <n v="844"/>
    <s v="080R"/>
    <s v="GRUPO-B2"/>
    <s v="Matemáticas III"/>
    <s v="GR"/>
    <s v="GRUPO REDUCIDO"/>
    <s v="080R"/>
    <s v="GRUPO REDUCIDO DE MATEMÁTICAS III"/>
    <s v="GRUPO-B2"/>
    <s v="Grupo Reducido de Matemáticas III"/>
    <s v="2S"/>
    <n v="16538692"/>
    <s v="MARTÍNEZ"/>
    <s v="GARCÍA"/>
    <s v="MARÍA ÁNGELES"/>
    <s v="mamartin"/>
    <s v="angeles.martinez@unirioja.es"/>
    <n v="1"/>
    <m/>
    <x v="0"/>
    <n v="534"/>
    <s v="CONTRATADO DOCTOR -TIPO 1"/>
    <s v="C01"/>
    <s v="TIEMPO COMPLETO"/>
    <s v="2012-05-04 00:00:00.0"/>
    <s v="null"/>
    <s v="DF32281"/>
    <s v="CONTRATADO DOCTOR"/>
    <s v="R111"/>
    <x v="7"/>
    <n v="595"/>
    <s v="MATEMÁTICA APLICADA"/>
  </r>
  <r>
    <x v="17"/>
    <n v="16538692"/>
    <s v="ETSII"/>
    <n v="844"/>
    <s v="080R"/>
    <s v="GRUPO-B3"/>
    <s v="Matemáticas III"/>
    <s v="GR"/>
    <s v="GRUPO REDUCIDO"/>
    <s v="080R"/>
    <s v="GRUPO REDUCIDO DE MATEMÁTICAS III"/>
    <s v="GRUPO-B3"/>
    <s v="Grupo Reducido de Matemáticas III"/>
    <s v="2S"/>
    <n v="16538692"/>
    <s v="MARTÍNEZ"/>
    <s v="GARCÍA"/>
    <s v="MARÍA ÁNGELES"/>
    <s v="mamartin"/>
    <s v="angeles.martinez@unirioja.es"/>
    <n v="1"/>
    <m/>
    <x v="0"/>
    <n v="534"/>
    <s v="CONTRATADO DOCTOR -TIPO 1"/>
    <s v="C01"/>
    <s v="TIEMPO COMPLETO"/>
    <s v="2012-05-04 00:00:00.0"/>
    <s v="null"/>
    <s v="DF32281"/>
    <s v="CONTRATADO DOCTOR"/>
    <s v="R111"/>
    <x v="7"/>
    <n v="595"/>
    <s v="MATEMÁTICA APLICADA"/>
  </r>
  <r>
    <x v="18"/>
    <n v="16549295"/>
    <s v="ETSII"/>
    <n v="844"/>
    <s v="080G"/>
    <s v="GRUPO-A"/>
    <s v="Matemáticas III"/>
    <s v="GG"/>
    <s v="GRUPO GRANDE"/>
    <s v="080G"/>
    <s v="GRUPO GRANDE DE MATEMÁTICAS III"/>
    <s v="GRUPO-A"/>
    <s v="Grupo Grande de MATEMÁTICAS III"/>
    <s v="2S"/>
    <n v="16549295"/>
    <s v="EZQUERRO"/>
    <s v="FERNÁNDEZ"/>
    <s v="JOSÉ ANTONIO"/>
    <s v="jezquer"/>
    <s v="jezquer@unirioja.es"/>
    <n v="4"/>
    <m/>
    <x v="0"/>
    <n v="500"/>
    <s v="CATEDRATICO DE UNIVERSIDAD"/>
    <s v="01R"/>
    <s v="TIEMPO COMPLETO REDUCIDO"/>
    <s v="2018-09-17 00:00:00.0"/>
    <s v="null"/>
    <s v="DF100347"/>
    <s v="CATEDRÁTICO DE UNIVERSIDAD"/>
    <s v="R111"/>
    <x v="7"/>
    <n v="595"/>
    <s v="MATEMÁTICA APLICADA"/>
  </r>
  <r>
    <x v="18"/>
    <n v="16538692"/>
    <s v="ETSII"/>
    <n v="844"/>
    <s v="080G"/>
    <s v="GRUPO-B"/>
    <s v="Matemáticas III"/>
    <s v="GG"/>
    <s v="GRUPO GRANDE"/>
    <s v="080G"/>
    <s v="GRUPO GRANDE DE MATEMÁTICAS III"/>
    <s v="GRUPO-B"/>
    <s v="Grupo Grande de MATEMÁTICAS III"/>
    <s v="2S"/>
    <n v="16538692"/>
    <s v="MARTÍNEZ"/>
    <s v="GARCÍA"/>
    <s v="MARÍA ÁNGELES"/>
    <s v="mamartin"/>
    <s v="angeles.martinez@unirioja.es"/>
    <n v="4"/>
    <m/>
    <x v="0"/>
    <n v="534"/>
    <s v="CONTRATADO DOCTOR -TIPO 1"/>
    <s v="C01"/>
    <s v="TIEMPO COMPLETO"/>
    <s v="2012-05-04 00:00:00.0"/>
    <s v="null"/>
    <s v="DF32281"/>
    <s v="CONTRATADO DOCTOR"/>
    <s v="R111"/>
    <x v="7"/>
    <n v="595"/>
    <s v="MATEMÁTICA APLICADA"/>
  </r>
  <r>
    <x v="18"/>
    <n v="16573324"/>
    <s v="ETSII"/>
    <n v="844"/>
    <s v="080I"/>
    <s v="GRUPO-A1"/>
    <s v="Matemáticas III"/>
    <s v="GI"/>
    <s v="GRUPO DE INFORMÁTICA"/>
    <s v="080I"/>
    <s v="INFORMÁTICA DE MATEMÁTICAS III"/>
    <s v="GRUPO-A1"/>
    <s v="Grupo de Informática de Matemáticas III"/>
    <s v="2S"/>
    <n v="16573324"/>
    <s v="ROMERO"/>
    <s v="ÁLVAREZ"/>
    <s v="NATALIA"/>
    <s v="naromero"/>
    <s v="natalia.romero@unirioja.es"/>
    <n v="1"/>
    <m/>
    <x v="1"/>
    <s v="A-0504"/>
    <s v="PROFESOR TITULAR UNIVERSIDAD"/>
    <s v="C01"/>
    <s v="TIEMPO COMPLETO"/>
    <s v="2010-11-18 00:00:00.0"/>
    <s v="null"/>
    <s v="DF100283"/>
    <s v="PROFESOR TITULAR DE UNIVERSIDAD"/>
    <s v="R111"/>
    <x v="7"/>
    <n v="595"/>
    <s v="MATEMÁTICA APLICADA"/>
  </r>
  <r>
    <x v="18"/>
    <n v="16573324"/>
    <s v="ETSII"/>
    <n v="844"/>
    <s v="080I"/>
    <s v="GRUPO-A2"/>
    <s v="Matemáticas III"/>
    <s v="GI"/>
    <s v="GRUPO DE INFORMÁTICA"/>
    <s v="080I"/>
    <s v="INFORMÁTICA DE MATEMÁTICAS III"/>
    <s v="GRUPO-A2"/>
    <s v="Grupo de Informática de Matemáticas III"/>
    <s v="2S"/>
    <n v="16573324"/>
    <s v="ROMERO"/>
    <s v="ÁLVAREZ"/>
    <s v="NATALIA"/>
    <s v="naromero"/>
    <s v="natalia.romero@unirioja.es"/>
    <n v="1"/>
    <m/>
    <x v="1"/>
    <s v="A-0504"/>
    <s v="PROFESOR TITULAR UNIVERSIDAD"/>
    <s v="C01"/>
    <s v="TIEMPO COMPLETO"/>
    <s v="2010-11-18 00:00:00.0"/>
    <s v="null"/>
    <s v="DF100283"/>
    <s v="PROFESOR TITULAR DE UNIVERSIDAD"/>
    <s v="R111"/>
    <x v="7"/>
    <n v="595"/>
    <s v="MATEMÁTICA APLICADA"/>
  </r>
  <r>
    <x v="18"/>
    <n v="16549295"/>
    <s v="ETSII"/>
    <n v="844"/>
    <s v="080I"/>
    <s v="GRUPO-A3"/>
    <s v="Matemáticas III"/>
    <s v="GI"/>
    <s v="GRUPO DE INFORMÁTICA"/>
    <s v="080I"/>
    <s v="INFORMÁTICA DE MATEMÁTICAS III"/>
    <s v="GRUPO-A3"/>
    <s v="Grupo de Informática de Matemáticas III"/>
    <s v="2S"/>
    <n v="16549295"/>
    <s v="EZQUERRO"/>
    <s v="FERNÁNDEZ"/>
    <s v="JOSÉ ANTONIO"/>
    <s v="jezquer"/>
    <s v="jezquer@unirioja.es"/>
    <n v="1"/>
    <m/>
    <x v="0"/>
    <n v="500"/>
    <s v="CATEDRATICO DE UNIVERSIDAD"/>
    <s v="01R"/>
    <s v="TIEMPO COMPLETO REDUCIDO"/>
    <s v="2018-09-17 00:00:00.0"/>
    <s v="null"/>
    <s v="DF100347"/>
    <s v="CATEDRÁTICO DE UNIVERSIDAD"/>
    <s v="R111"/>
    <x v="7"/>
    <n v="595"/>
    <s v="MATEMÁTICA APLICADA"/>
  </r>
  <r>
    <x v="18"/>
    <n v="16538692"/>
    <s v="ETSII"/>
    <n v="844"/>
    <s v="080I"/>
    <s v="GRUPO-B1"/>
    <s v="Matemáticas III"/>
    <s v="GI"/>
    <s v="GRUPO DE INFORMÁTICA"/>
    <s v="080I"/>
    <s v="INFORMÁTICA DE MATEMÁTICAS III"/>
    <s v="GRUPO-B1"/>
    <s v="Grupo de Informática de Matemáticas III"/>
    <s v="2S"/>
    <n v="16538692"/>
    <s v="MARTÍNEZ"/>
    <s v="GARCÍA"/>
    <s v="MARÍA ÁNGELES"/>
    <s v="mamartin"/>
    <s v="angeles.martinez@unirioja.es"/>
    <n v="1"/>
    <m/>
    <x v="0"/>
    <n v="534"/>
    <s v="CONTRATADO DOCTOR -TIPO 1"/>
    <s v="C01"/>
    <s v="TIEMPO COMPLETO"/>
    <s v="2012-05-04 00:00:00.0"/>
    <s v="null"/>
    <s v="DF32281"/>
    <s v="CONTRATADO DOCTOR"/>
    <s v="R111"/>
    <x v="7"/>
    <n v="595"/>
    <s v="MATEMÁTICA APLICADA"/>
  </r>
  <r>
    <x v="18"/>
    <n v="16538692"/>
    <s v="ETSII"/>
    <n v="844"/>
    <s v="080I"/>
    <s v="GRUPO-B2"/>
    <s v="Matemáticas III"/>
    <s v="GI"/>
    <s v="GRUPO DE INFORMÁTICA"/>
    <s v="080I"/>
    <s v="INFORMÁTICA DE MATEMÁTICAS III"/>
    <s v="GRUPO-B2"/>
    <s v="Grupo de Informática de Matemáticas III"/>
    <s v="2S"/>
    <n v="16538692"/>
    <s v="MARTÍNEZ"/>
    <s v="GARCÍA"/>
    <s v="MARÍA ÁNGELES"/>
    <s v="mamartin"/>
    <s v="angeles.martinez@unirioja.es"/>
    <n v="1"/>
    <m/>
    <x v="0"/>
    <n v="534"/>
    <s v="CONTRATADO DOCTOR -TIPO 1"/>
    <s v="C01"/>
    <s v="TIEMPO COMPLETO"/>
    <s v="2012-05-04 00:00:00.0"/>
    <s v="null"/>
    <s v="DF32281"/>
    <s v="CONTRATADO DOCTOR"/>
    <s v="R111"/>
    <x v="7"/>
    <n v="595"/>
    <s v="MATEMÁTICA APLICADA"/>
  </r>
  <r>
    <x v="18"/>
    <n v="16538692"/>
    <s v="ETSII"/>
    <n v="844"/>
    <s v="080I"/>
    <s v="GRUPO-B3"/>
    <s v="Matemáticas III"/>
    <s v="GI"/>
    <s v="GRUPO DE INFORMÁTICA"/>
    <s v="080I"/>
    <s v="INFORMÁTICA DE MATEMÁTICAS III"/>
    <s v="GRUPO-B3"/>
    <s v="Grupo de Informática de Matemáticas III"/>
    <s v="2S"/>
    <n v="16538692"/>
    <s v="MARTÍNEZ"/>
    <s v="GARCÍA"/>
    <s v="MARÍA ÁNGELES"/>
    <s v="mamartin"/>
    <s v="angeles.martinez@unirioja.es"/>
    <n v="1"/>
    <m/>
    <x v="0"/>
    <n v="534"/>
    <s v="CONTRATADO DOCTOR -TIPO 1"/>
    <s v="C01"/>
    <s v="TIEMPO COMPLETO"/>
    <s v="2012-05-04 00:00:00.0"/>
    <s v="null"/>
    <s v="DF32281"/>
    <s v="CONTRATADO DOCTOR"/>
    <s v="R111"/>
    <x v="7"/>
    <n v="595"/>
    <s v="MATEMÁTICA APLICADA"/>
  </r>
  <r>
    <x v="18"/>
    <n v="16549295"/>
    <s v="ETSII"/>
    <n v="844"/>
    <s v="080R"/>
    <s v="GRUPO-A1"/>
    <s v="Matemáticas III"/>
    <s v="GR"/>
    <s v="GRUPO REDUCIDO"/>
    <s v="080R"/>
    <s v="GRUPO REDUCIDO DE MATEMÁTICAS III"/>
    <s v="GRUPO-A1"/>
    <s v="Grupo Reducido de Matemáticas III"/>
    <s v="2S"/>
    <n v="16549295"/>
    <s v="EZQUERRO"/>
    <s v="FERNÁNDEZ"/>
    <s v="JOSÉ ANTONIO"/>
    <s v="jezquer"/>
    <s v="jezquer@unirioja.es"/>
    <n v="1"/>
    <m/>
    <x v="0"/>
    <n v="500"/>
    <s v="CATEDRATICO DE UNIVERSIDAD"/>
    <s v="01R"/>
    <s v="TIEMPO COMPLETO REDUCIDO"/>
    <s v="2018-09-17 00:00:00.0"/>
    <s v="null"/>
    <s v="DF100347"/>
    <s v="CATEDRÁTICO DE UNIVERSIDAD"/>
    <s v="R111"/>
    <x v="7"/>
    <n v="595"/>
    <s v="MATEMÁTICA APLICADA"/>
  </r>
  <r>
    <x v="18"/>
    <n v="16549295"/>
    <s v="ETSII"/>
    <n v="844"/>
    <s v="080R"/>
    <s v="GRUPO-A2"/>
    <s v="Matemáticas III"/>
    <s v="GR"/>
    <s v="GRUPO REDUCIDO"/>
    <s v="080R"/>
    <s v="GRUPO REDUCIDO DE MATEMÁTICAS III"/>
    <s v="GRUPO-A2"/>
    <s v="Grupo Reducido de Matemáticas III"/>
    <s v="2S"/>
    <n v="16549295"/>
    <s v="EZQUERRO"/>
    <s v="FERNÁNDEZ"/>
    <s v="JOSÉ ANTONIO"/>
    <s v="jezquer"/>
    <s v="jezquer@unirioja.es"/>
    <n v="1"/>
    <m/>
    <x v="0"/>
    <n v="500"/>
    <s v="CATEDRATICO DE UNIVERSIDAD"/>
    <s v="01R"/>
    <s v="TIEMPO COMPLETO REDUCIDO"/>
    <s v="2018-09-17 00:00:00.0"/>
    <s v="null"/>
    <s v="DF100347"/>
    <s v="CATEDRÁTICO DE UNIVERSIDAD"/>
    <s v="R111"/>
    <x v="7"/>
    <n v="595"/>
    <s v="MATEMÁTICA APLICADA"/>
  </r>
  <r>
    <x v="18"/>
    <n v="16549295"/>
    <s v="ETSII"/>
    <n v="844"/>
    <s v="080R"/>
    <s v="GRUPO-A3"/>
    <s v="Matemáticas III"/>
    <s v="GR"/>
    <s v="GRUPO REDUCIDO"/>
    <s v="080R"/>
    <s v="GRUPO REDUCIDO DE MATEMÁTICAS III"/>
    <s v="GRUPO-A3"/>
    <s v="Grupo Reducido de Matemáticas III"/>
    <s v="2S"/>
    <n v="16549295"/>
    <s v="EZQUERRO"/>
    <s v="FERNÁNDEZ"/>
    <s v="JOSÉ ANTONIO"/>
    <s v="jezquer"/>
    <s v="jezquer@unirioja.es"/>
    <n v="1"/>
    <m/>
    <x v="0"/>
    <n v="500"/>
    <s v="CATEDRATICO DE UNIVERSIDAD"/>
    <s v="01R"/>
    <s v="TIEMPO COMPLETO REDUCIDO"/>
    <s v="2018-09-17 00:00:00.0"/>
    <s v="null"/>
    <s v="DF100347"/>
    <s v="CATEDRÁTICO DE UNIVERSIDAD"/>
    <s v="R111"/>
    <x v="7"/>
    <n v="595"/>
    <s v="MATEMÁTICA APLICADA"/>
  </r>
  <r>
    <x v="18"/>
    <n v="16538692"/>
    <s v="ETSII"/>
    <n v="844"/>
    <s v="080R"/>
    <s v="GRUPO-B1"/>
    <s v="Matemáticas III"/>
    <s v="GR"/>
    <s v="GRUPO REDUCIDO"/>
    <s v="080R"/>
    <s v="GRUPO REDUCIDO DE MATEMÁTICAS III"/>
    <s v="GRUPO-B1"/>
    <s v="Grupo Reducido de Matemáticas III"/>
    <s v="2S"/>
    <n v="16538692"/>
    <s v="MARTÍNEZ"/>
    <s v="GARCÍA"/>
    <s v="MARÍA ÁNGELES"/>
    <s v="mamartin"/>
    <s v="angeles.martinez@unirioja.es"/>
    <n v="1"/>
    <m/>
    <x v="0"/>
    <n v="534"/>
    <s v="CONTRATADO DOCTOR -TIPO 1"/>
    <s v="C01"/>
    <s v="TIEMPO COMPLETO"/>
    <s v="2012-05-04 00:00:00.0"/>
    <s v="null"/>
    <s v="DF32281"/>
    <s v="CONTRATADO DOCTOR"/>
    <s v="R111"/>
    <x v="7"/>
    <n v="595"/>
    <s v="MATEMÁTICA APLICADA"/>
  </r>
  <r>
    <x v="18"/>
    <n v="16538692"/>
    <s v="ETSII"/>
    <n v="844"/>
    <s v="080R"/>
    <s v="GRUPO-B2"/>
    <s v="Matemáticas III"/>
    <s v="GR"/>
    <s v="GRUPO REDUCIDO"/>
    <s v="080R"/>
    <s v="GRUPO REDUCIDO DE MATEMÁTICAS III"/>
    <s v="GRUPO-B2"/>
    <s v="Grupo Reducido de Matemáticas III"/>
    <s v="2S"/>
    <n v="16538692"/>
    <s v="MARTÍNEZ"/>
    <s v="GARCÍA"/>
    <s v="MARÍA ÁNGELES"/>
    <s v="mamartin"/>
    <s v="angeles.martinez@unirioja.es"/>
    <n v="1"/>
    <m/>
    <x v="0"/>
    <n v="534"/>
    <s v="CONTRATADO DOCTOR -TIPO 1"/>
    <s v="C01"/>
    <s v="TIEMPO COMPLETO"/>
    <s v="2012-05-04 00:00:00.0"/>
    <s v="null"/>
    <s v="DF32281"/>
    <s v="CONTRATADO DOCTOR"/>
    <s v="R111"/>
    <x v="7"/>
    <n v="595"/>
    <s v="MATEMÁTICA APLICADA"/>
  </r>
  <r>
    <x v="18"/>
    <n v="16538692"/>
    <s v="ETSII"/>
    <n v="844"/>
    <s v="080R"/>
    <s v="GRUPO-B3"/>
    <s v="Matemáticas III"/>
    <s v="GR"/>
    <s v="GRUPO REDUCIDO"/>
    <s v="080R"/>
    <s v="GRUPO REDUCIDO DE MATEMÁTICAS III"/>
    <s v="GRUPO-B3"/>
    <s v="Grupo Reducido de Matemáticas III"/>
    <s v="2S"/>
    <n v="16538692"/>
    <s v="MARTÍNEZ"/>
    <s v="GARCÍA"/>
    <s v="MARÍA ÁNGELES"/>
    <s v="mamartin"/>
    <s v="angeles.martinez@unirioja.es"/>
    <n v="1"/>
    <m/>
    <x v="0"/>
    <n v="534"/>
    <s v="CONTRATADO DOCTOR -TIPO 1"/>
    <s v="C01"/>
    <s v="TIEMPO COMPLETO"/>
    <s v="2012-05-04 00:00:00.0"/>
    <s v="null"/>
    <s v="DF32281"/>
    <s v="CONTRATADO DOCTOR"/>
    <s v="R111"/>
    <x v="7"/>
    <n v="595"/>
    <s v="MATEMÁTICA APLICADA"/>
  </r>
  <r>
    <x v="16"/>
    <n v="16592485"/>
    <s v="ETSII"/>
    <n v="845"/>
    <s v="081G"/>
    <s v="GRUPO-A"/>
    <s v="Ingeniería del medio ambiente"/>
    <s v="GG"/>
    <s v="GRUPO GRANDE"/>
    <s v="081G"/>
    <s v="GRUPO GRANDE DE INGENIERÍA DEL MEDIO AMBIENTE"/>
    <s v="GRUPO-A"/>
    <s v="Grupo Grande de INGENIERÍA DEL MEDIO AMBIENTE"/>
    <s v="2S"/>
    <n v="16592485"/>
    <s v="CORRAL"/>
    <s v="BOBADILLA"/>
    <s v="MARINA"/>
    <s v="macorrb"/>
    <s v="marina.corral@unirioja.es"/>
    <n v="4"/>
    <n v="4"/>
    <x v="0"/>
    <n v="504"/>
    <s v="PROFESOR TITULAR UNIVERSIDAD"/>
    <s v="C01"/>
    <s v="TIEMPO COMPLETO"/>
    <s v="2018-09-17 00:00:00.0"/>
    <s v="null"/>
    <s v="DF100360"/>
    <s v="PROFESOR TITULAR UNIVERSIDAD INTERINO"/>
    <s v="R110"/>
    <x v="10"/>
    <n v="720"/>
    <s v="PROYECTOS DE INGENIERÍA"/>
  </r>
  <r>
    <x v="16"/>
    <n v="16592485"/>
    <s v="ETSII"/>
    <n v="845"/>
    <s v="081G"/>
    <s v="GRUPO-B"/>
    <s v="Ingeniería del medio ambiente"/>
    <s v="GG"/>
    <s v="GRUPO GRANDE"/>
    <s v="081G"/>
    <s v="GRUPO GRANDE DE INGENIERÍA DEL MEDIO AMBIENTE"/>
    <s v="GRUPO-B"/>
    <s v="Grupo Grande de INGENIERÍA DEL MEDIO AMBIENTE"/>
    <s v="2S"/>
    <n v="16592485"/>
    <s v="CORRAL"/>
    <s v="BOBADILLA"/>
    <s v="MARINA"/>
    <s v="macorrb"/>
    <s v="marina.corral@unirioja.es"/>
    <n v="4"/>
    <n v="4"/>
    <x v="0"/>
    <n v="504"/>
    <s v="PROFESOR TITULAR UNIVERSIDAD"/>
    <s v="C01"/>
    <s v="TIEMPO COMPLETO"/>
    <s v="2018-09-17 00:00:00.0"/>
    <s v="null"/>
    <s v="DF100360"/>
    <s v="PROFESOR TITULAR UNIVERSIDAD INTERINO"/>
    <s v="R110"/>
    <x v="10"/>
    <n v="720"/>
    <s v="PROYECTOS DE INGENIERÍA"/>
  </r>
  <r>
    <x v="16"/>
    <n v="5402584"/>
    <s v="ETSII"/>
    <n v="845"/>
    <s v="081L"/>
    <s v="GRUPO-A1"/>
    <s v="Ingeniería del medio ambiente"/>
    <s v="GL"/>
    <s v="GRUPO DE LABORATORIO"/>
    <s v="081L"/>
    <s v="LABORATORIO DE INGENIERÍA DEL MEDIO AMBIENTE"/>
    <s v="GRUPO-A1"/>
    <s v="Grupo de Laboratorio de Ingeniería del medio ambiente"/>
    <s v="2S"/>
    <n v="5402584"/>
    <s v="GUTIÉRREZ"/>
    <s v="LÓPEZ"/>
    <s v="JOSÉ LUIS"/>
    <s v="jogutirr"/>
    <s v="jose-luis.gutirrez@unirioja.es"/>
    <n v="1"/>
    <n v="1"/>
    <x v="0"/>
    <n v="532"/>
    <s v="LABORAL DOCENTE-ASOCIADO"/>
    <s v="P04"/>
    <s v="TIEMPO PARCIAL (4+4 HORAS)"/>
    <s v="2018-09-24 00:00:00.0"/>
    <s v="2019-09-14 00:00:00.0"/>
    <s v="PI101423"/>
    <s v="PROFESOR ASOCIADO"/>
    <s v="R110"/>
    <x v="10"/>
    <n v="720"/>
    <s v="PROYECTOS DE INGENIERÍA"/>
  </r>
  <r>
    <x v="16"/>
    <n v="5402584"/>
    <s v="ETSII"/>
    <n v="845"/>
    <s v="081L"/>
    <s v="GRUPO-A2"/>
    <s v="Ingeniería del medio ambiente"/>
    <s v="GL"/>
    <s v="GRUPO DE LABORATORIO"/>
    <s v="081L"/>
    <s v="LABORATORIO DE INGENIERÍA DEL MEDIO AMBIENTE"/>
    <s v="GRUPO-A2"/>
    <s v="Grupo de Laboratorio de Ingeniería del medio ambiente"/>
    <s v="2S"/>
    <n v="5402584"/>
    <s v="GUTIÉRREZ"/>
    <s v="LÓPEZ"/>
    <s v="JOSÉ LUIS"/>
    <s v="jogutirr"/>
    <s v="jose-luis.gutirrez@unirioja.es"/>
    <n v="1"/>
    <n v="1"/>
    <x v="0"/>
    <n v="532"/>
    <s v="LABORAL DOCENTE-ASOCIADO"/>
    <s v="P04"/>
    <s v="TIEMPO PARCIAL (4+4 HORAS)"/>
    <s v="2018-09-24 00:00:00.0"/>
    <s v="2019-09-14 00:00:00.0"/>
    <s v="PI101423"/>
    <s v="PROFESOR ASOCIADO"/>
    <s v="R110"/>
    <x v="10"/>
    <n v="720"/>
    <s v="PROYECTOS DE INGENIERÍA"/>
  </r>
  <r>
    <x v="16"/>
    <n v="5402584"/>
    <s v="ETSII"/>
    <n v="845"/>
    <s v="081L"/>
    <s v="GRUPO-A3"/>
    <s v="Ingeniería del medio ambiente"/>
    <s v="GL"/>
    <s v="GRUPO DE LABORATORIO"/>
    <s v="081L"/>
    <s v="LABORATORIO DE INGENIERÍA DEL MEDIO AMBIENTE"/>
    <s v="GRUPO-A3"/>
    <s v="Grupo de Laboratorio de Ingeniería del medio ambiente"/>
    <s v="2S"/>
    <n v="5402584"/>
    <s v="GUTIÉRREZ"/>
    <s v="LÓPEZ"/>
    <s v="JOSÉ LUIS"/>
    <s v="jogutirr"/>
    <s v="jose-luis.gutirrez@unirioja.es"/>
    <n v="1"/>
    <n v="1"/>
    <x v="0"/>
    <n v="532"/>
    <s v="LABORAL DOCENTE-ASOCIADO"/>
    <s v="P04"/>
    <s v="TIEMPO PARCIAL (4+4 HORAS)"/>
    <s v="2018-09-24 00:00:00.0"/>
    <s v="2019-09-14 00:00:00.0"/>
    <s v="PI101423"/>
    <s v="PROFESOR ASOCIADO"/>
    <s v="R110"/>
    <x v="10"/>
    <n v="720"/>
    <s v="PROYECTOS DE INGENIERÍA"/>
  </r>
  <r>
    <x v="16"/>
    <n v="5402584"/>
    <s v="ETSII"/>
    <n v="845"/>
    <s v="081L"/>
    <s v="GRUPO-A4"/>
    <s v="Ingeniería del medio ambiente"/>
    <s v="GL"/>
    <s v="GRUPO DE LABORATORIO"/>
    <s v="081L"/>
    <s v="LABORATORIO DE INGENIERÍA DEL MEDIO AMBIENTE"/>
    <s v="GRUPO-A4"/>
    <s v="Grupo de Laboratorio de Ingeniería del medio ambiente"/>
    <s v="2S"/>
    <n v="5402584"/>
    <s v="GUTIÉRREZ"/>
    <s v="LÓPEZ"/>
    <s v="JOSÉ LUIS"/>
    <s v="jogutirr"/>
    <s v="jose-luis.gutirrez@unirioja.es"/>
    <n v="1"/>
    <n v="1"/>
    <x v="0"/>
    <n v="532"/>
    <s v="LABORAL DOCENTE-ASOCIADO"/>
    <s v="P04"/>
    <s v="TIEMPO PARCIAL (4+4 HORAS)"/>
    <s v="2018-09-24 00:00:00.0"/>
    <s v="2019-09-14 00:00:00.0"/>
    <s v="PI101423"/>
    <s v="PROFESOR ASOCIADO"/>
    <s v="R110"/>
    <x v="10"/>
    <n v="720"/>
    <s v="PROYECTOS DE INGENIERÍA"/>
  </r>
  <r>
    <x v="16"/>
    <n v="5402584"/>
    <s v="ETSII"/>
    <n v="845"/>
    <s v="081L"/>
    <s v="GRUPO-B1"/>
    <s v="Ingeniería del medio ambiente"/>
    <s v="GL"/>
    <s v="GRUPO DE LABORATORIO"/>
    <s v="081L"/>
    <s v="LABORATORIO DE INGENIERÍA DEL MEDIO AMBIENTE"/>
    <s v="GRUPO-B1"/>
    <s v="Grupo de Laboratorio de Ingeniería del medio ambiente"/>
    <s v="2S"/>
    <n v="5402584"/>
    <s v="GUTIÉRREZ"/>
    <s v="LÓPEZ"/>
    <s v="JOSÉ LUIS"/>
    <s v="jogutirr"/>
    <s v="jose-luis.gutirrez@unirioja.es"/>
    <n v="1"/>
    <n v="1"/>
    <x v="0"/>
    <n v="532"/>
    <s v="LABORAL DOCENTE-ASOCIADO"/>
    <s v="P04"/>
    <s v="TIEMPO PARCIAL (4+4 HORAS)"/>
    <s v="2018-09-24 00:00:00.0"/>
    <s v="2019-09-14 00:00:00.0"/>
    <s v="PI101423"/>
    <s v="PROFESOR ASOCIADO"/>
    <s v="R110"/>
    <x v="10"/>
    <n v="720"/>
    <s v="PROYECTOS DE INGENIERÍA"/>
  </r>
  <r>
    <x v="16"/>
    <n v="5402584"/>
    <s v="ETSII"/>
    <n v="845"/>
    <s v="081L"/>
    <s v="GRUPO-B2"/>
    <s v="Ingeniería del medio ambiente"/>
    <s v="GL"/>
    <s v="GRUPO DE LABORATORIO"/>
    <s v="081L"/>
    <s v="LABORATORIO DE INGENIERÍA DEL MEDIO AMBIENTE"/>
    <s v="GRUPO-B2"/>
    <s v="Grupo de Laboratorio de Ingeniería del medio ambiente"/>
    <s v="2S"/>
    <n v="5402584"/>
    <s v="GUTIÉRREZ"/>
    <s v="LÓPEZ"/>
    <s v="JOSÉ LUIS"/>
    <s v="jogutirr"/>
    <s v="jose-luis.gutirrez@unirioja.es"/>
    <n v="1"/>
    <n v="1"/>
    <x v="0"/>
    <n v="532"/>
    <s v="LABORAL DOCENTE-ASOCIADO"/>
    <s v="P04"/>
    <s v="TIEMPO PARCIAL (4+4 HORAS)"/>
    <s v="2018-09-24 00:00:00.0"/>
    <s v="2019-09-14 00:00:00.0"/>
    <s v="PI101423"/>
    <s v="PROFESOR ASOCIADO"/>
    <s v="R110"/>
    <x v="10"/>
    <n v="720"/>
    <s v="PROYECTOS DE INGENIERÍA"/>
  </r>
  <r>
    <x v="16"/>
    <n v="5402584"/>
    <s v="ETSII"/>
    <n v="845"/>
    <s v="081L"/>
    <s v="GRUPO-B3"/>
    <s v="Ingeniería del medio ambiente"/>
    <s v="GL"/>
    <s v="GRUPO DE LABORATORIO"/>
    <s v="081L"/>
    <s v="LABORATORIO DE INGENIERÍA DEL MEDIO AMBIENTE"/>
    <s v="GRUPO-B3"/>
    <s v="Grupo de Laboratorio de Ingeniería del medio ambiente"/>
    <s v="2S"/>
    <n v="5402584"/>
    <s v="GUTIÉRREZ"/>
    <s v="LÓPEZ"/>
    <s v="JOSÉ LUIS"/>
    <s v="jogutirr"/>
    <s v="jose-luis.gutirrez@unirioja.es"/>
    <n v="1"/>
    <n v="1"/>
    <x v="0"/>
    <n v="532"/>
    <s v="LABORAL DOCENTE-ASOCIADO"/>
    <s v="P04"/>
    <s v="TIEMPO PARCIAL (4+4 HORAS)"/>
    <s v="2018-09-24 00:00:00.0"/>
    <s v="2019-09-14 00:00:00.0"/>
    <s v="PI101423"/>
    <s v="PROFESOR ASOCIADO"/>
    <s v="R110"/>
    <x v="10"/>
    <n v="720"/>
    <s v="PROYECTOS DE INGENIERÍA"/>
  </r>
  <r>
    <x v="16"/>
    <n v="72779052"/>
    <s v="ETSII"/>
    <n v="845"/>
    <s v="081R"/>
    <s v="GRUPO-A1"/>
    <s v="Ingeniería del medio ambiente"/>
    <s v="GR"/>
    <s v="GRUPO REDUCIDO"/>
    <s v="081R"/>
    <s v="GRUPO REDUCIDO DE INGENIERÍA DEL MEDIO AMBIENTE"/>
    <s v="GRUPO-A1"/>
    <s v="Grupo Reducido de Ingeniería del medio ambiente"/>
    <s v="2S"/>
    <n v="72779052"/>
    <s v="RUBIO"/>
    <s v="BARRAGÁN"/>
    <s v="NICOLÁS"/>
    <s v="nirubio"/>
    <s v="nicolas.rubio@unirioja.es"/>
    <n v="1"/>
    <n v="1"/>
    <x v="1"/>
    <n v="532"/>
    <s v="LABORAL DOCENTE-ASOCIADO"/>
    <s v="P03"/>
    <s v="TIEMPO PARCIAL (3+3 HORAS)"/>
    <s v="2018-09-18 00:00:00.0"/>
    <s v="2019-09-14 00:00:00.0"/>
    <s v="PI101382"/>
    <s v="PROFESOR ASOCIADO"/>
    <s v="R110"/>
    <x v="10"/>
    <n v="720"/>
    <s v="PROYECTOS DE INGENIERÍA"/>
  </r>
  <r>
    <x v="16"/>
    <n v="72779052"/>
    <s v="ETSII"/>
    <n v="845"/>
    <s v="081R"/>
    <s v="GRUPO-A2"/>
    <s v="Ingeniería del medio ambiente"/>
    <s v="GR"/>
    <s v="GRUPO REDUCIDO"/>
    <s v="081R"/>
    <s v="GRUPO REDUCIDO DE INGENIERÍA DEL MEDIO AMBIENTE"/>
    <s v="GRUPO-A2"/>
    <s v="Grupo Reducido de Ingeniería del medio ambiente"/>
    <s v="2S"/>
    <n v="72779052"/>
    <s v="RUBIO"/>
    <s v="BARRAGÁN"/>
    <s v="NICOLÁS"/>
    <s v="nirubio"/>
    <s v="nicolas.rubio@unirioja.es"/>
    <n v="1"/>
    <n v="1"/>
    <x v="1"/>
    <n v="532"/>
    <s v="LABORAL DOCENTE-ASOCIADO"/>
    <s v="P03"/>
    <s v="TIEMPO PARCIAL (3+3 HORAS)"/>
    <s v="2018-09-18 00:00:00.0"/>
    <s v="2019-09-14 00:00:00.0"/>
    <s v="PI101382"/>
    <s v="PROFESOR ASOCIADO"/>
    <s v="R110"/>
    <x v="10"/>
    <n v="720"/>
    <s v="PROYECTOS DE INGENIERÍA"/>
  </r>
  <r>
    <x v="16"/>
    <n v="72779052"/>
    <s v="ETSII"/>
    <n v="845"/>
    <s v="081R"/>
    <s v="GRUPO-A3"/>
    <s v="Ingeniería del medio ambiente"/>
    <s v="GR"/>
    <s v="GRUPO REDUCIDO"/>
    <s v="081R"/>
    <s v="GRUPO REDUCIDO DE INGENIERÍA DEL MEDIO AMBIENTE"/>
    <s v="GRUPO-A3"/>
    <s v="Grupo Reducido de Ingeniería del medio ambiente"/>
    <s v="2S"/>
    <n v="72779052"/>
    <s v="RUBIO"/>
    <s v="BARRAGÁN"/>
    <s v="NICOLÁS"/>
    <s v="nirubio"/>
    <s v="nicolas.rubio@unirioja.es"/>
    <n v="1"/>
    <n v="1"/>
    <x v="1"/>
    <n v="532"/>
    <s v="LABORAL DOCENTE-ASOCIADO"/>
    <s v="P03"/>
    <s v="TIEMPO PARCIAL (3+3 HORAS)"/>
    <s v="2018-09-18 00:00:00.0"/>
    <s v="2019-09-14 00:00:00.0"/>
    <s v="PI101382"/>
    <s v="PROFESOR ASOCIADO"/>
    <s v="R110"/>
    <x v="10"/>
    <n v="720"/>
    <s v="PROYECTOS DE INGENIERÍA"/>
  </r>
  <r>
    <x v="16"/>
    <n v="16592485"/>
    <s v="ETSII"/>
    <n v="845"/>
    <s v="081R"/>
    <s v="GRUPO-B1"/>
    <s v="Ingeniería del medio ambiente"/>
    <s v="GR"/>
    <s v="GRUPO REDUCIDO"/>
    <s v="081R"/>
    <s v="GRUPO REDUCIDO DE INGENIERÍA DEL MEDIO AMBIENTE"/>
    <s v="GRUPO-B1"/>
    <s v="Grupo Reducido de Ingeniería del medio ambiente"/>
    <s v="2S"/>
    <n v="16592485"/>
    <s v="CORRAL"/>
    <s v="BOBADILLA"/>
    <s v="MARINA"/>
    <s v="macorrb"/>
    <s v="marina.corral@unirioja.es"/>
    <n v="1"/>
    <n v="1"/>
    <x v="0"/>
    <n v="504"/>
    <s v="PROFESOR TITULAR UNIVERSIDAD"/>
    <s v="C01"/>
    <s v="TIEMPO COMPLETO"/>
    <s v="2018-09-17 00:00:00.0"/>
    <s v="null"/>
    <s v="DF100360"/>
    <s v="PROFESOR TITULAR UNIVERSIDAD INTERINO"/>
    <s v="R110"/>
    <x v="10"/>
    <n v="720"/>
    <s v="PROYECTOS DE INGENIERÍA"/>
  </r>
  <r>
    <x v="16"/>
    <n v="72779052"/>
    <s v="ETSII"/>
    <n v="845"/>
    <s v="081R"/>
    <s v="GRUPO-B2"/>
    <s v="Ingeniería del medio ambiente"/>
    <s v="GR"/>
    <s v="GRUPO REDUCIDO"/>
    <s v="081R"/>
    <s v="GRUPO REDUCIDO DE INGENIERÍA DEL MEDIO AMBIENTE"/>
    <s v="GRUPO-B2"/>
    <s v="Grupo Reducido de Ingeniería del medio ambiente"/>
    <s v="2S"/>
    <n v="72779052"/>
    <s v="RUBIO"/>
    <s v="BARRAGÁN"/>
    <s v="NICOLÁS"/>
    <s v="nirubio"/>
    <s v="nicolas.rubio@unirioja.es"/>
    <n v="1"/>
    <n v="1"/>
    <x v="1"/>
    <n v="532"/>
    <s v="LABORAL DOCENTE-ASOCIADO"/>
    <s v="P03"/>
    <s v="TIEMPO PARCIAL (3+3 HORAS)"/>
    <s v="2018-09-18 00:00:00.0"/>
    <s v="2019-09-14 00:00:00.0"/>
    <s v="PI101382"/>
    <s v="PROFESOR ASOCIADO"/>
    <s v="R110"/>
    <x v="10"/>
    <n v="720"/>
    <s v="PROYECTOS DE INGENIERÍA"/>
  </r>
  <r>
    <x v="17"/>
    <n v="16592485"/>
    <s v="ETSII"/>
    <n v="845"/>
    <s v="081G"/>
    <s v="GRUPO-A"/>
    <s v="Ingeniería del medio ambiente"/>
    <s v="GG"/>
    <s v="GRUPO GRANDE"/>
    <s v="081G"/>
    <s v="GRUPO GRANDE DE INGENIERÍA DEL MEDIO AMBIENTE"/>
    <s v="GRUPO-A"/>
    <s v="Grupo Grande de INGENIERÍA DEL MEDIO AMBIENTE"/>
    <s v="2S"/>
    <n v="16592485"/>
    <s v="CORRAL"/>
    <s v="BOBADILLA"/>
    <s v="MARINA"/>
    <s v="macorrb"/>
    <s v="marina.corral@unirioja.es"/>
    <n v="4"/>
    <m/>
    <x v="0"/>
    <n v="504"/>
    <s v="PROFESOR TITULAR UNIVERSIDAD"/>
    <s v="C01"/>
    <s v="TIEMPO COMPLETO"/>
    <s v="2018-09-17 00:00:00.0"/>
    <s v="null"/>
    <s v="DF100360"/>
    <s v="PROFESOR TITULAR UNIVERSIDAD INTERINO"/>
    <s v="R110"/>
    <x v="10"/>
    <n v="720"/>
    <s v="PROYECTOS DE INGENIERÍA"/>
  </r>
  <r>
    <x v="17"/>
    <n v="16592485"/>
    <s v="ETSII"/>
    <n v="845"/>
    <s v="081G"/>
    <s v="GRUPO-B"/>
    <s v="Ingeniería del medio ambiente"/>
    <s v="GG"/>
    <s v="GRUPO GRANDE"/>
    <s v="081G"/>
    <s v="GRUPO GRANDE DE INGENIERÍA DEL MEDIO AMBIENTE"/>
    <s v="GRUPO-B"/>
    <s v="Grupo Grande de INGENIERÍA DEL MEDIO AMBIENTE"/>
    <s v="2S"/>
    <n v="16592485"/>
    <s v="CORRAL"/>
    <s v="BOBADILLA"/>
    <s v="MARINA"/>
    <s v="macorrb"/>
    <s v="marina.corral@unirioja.es"/>
    <n v="4"/>
    <m/>
    <x v="0"/>
    <n v="504"/>
    <s v="PROFESOR TITULAR UNIVERSIDAD"/>
    <s v="C01"/>
    <s v="TIEMPO COMPLETO"/>
    <s v="2018-09-17 00:00:00.0"/>
    <s v="null"/>
    <s v="DF100360"/>
    <s v="PROFESOR TITULAR UNIVERSIDAD INTERINO"/>
    <s v="R110"/>
    <x v="10"/>
    <n v="720"/>
    <s v="PROYECTOS DE INGENIERÍA"/>
  </r>
  <r>
    <x v="17"/>
    <n v="5402584"/>
    <s v="ETSII"/>
    <n v="845"/>
    <s v="081L"/>
    <s v="GRUPO-A1"/>
    <s v="Ingeniería del medio ambiente"/>
    <s v="GL"/>
    <s v="GRUPO DE LABORATORIO"/>
    <s v="081L"/>
    <s v="LABORATORIO DE INGENIERÍA DEL MEDIO AMBIENTE"/>
    <s v="GRUPO-A1"/>
    <s v="Grupo de Laboratorio de Ingeniería del medio ambiente"/>
    <s v="2S"/>
    <n v="5402584"/>
    <s v="GUTIÉRREZ"/>
    <s v="LÓPEZ"/>
    <s v="JOSÉ LUIS"/>
    <s v="jogutirr"/>
    <s v="jose-luis.gutirrez@unirioja.es"/>
    <n v="1"/>
    <m/>
    <x v="0"/>
    <n v="532"/>
    <s v="LABORAL DOCENTE-ASOCIADO"/>
    <s v="P04"/>
    <s v="TIEMPO PARCIAL (4+4 HORAS)"/>
    <s v="2018-09-24 00:00:00.0"/>
    <s v="2019-09-14 00:00:00.0"/>
    <s v="PI101423"/>
    <s v="PROFESOR ASOCIADO"/>
    <s v="R110"/>
    <x v="10"/>
    <n v="720"/>
    <s v="PROYECTOS DE INGENIERÍA"/>
  </r>
  <r>
    <x v="17"/>
    <n v="5402584"/>
    <s v="ETSII"/>
    <n v="845"/>
    <s v="081L"/>
    <s v="GRUPO-A2"/>
    <s v="Ingeniería del medio ambiente"/>
    <s v="GL"/>
    <s v="GRUPO DE LABORATORIO"/>
    <s v="081L"/>
    <s v="LABORATORIO DE INGENIERÍA DEL MEDIO AMBIENTE"/>
    <s v="GRUPO-A2"/>
    <s v="Grupo de Laboratorio de Ingeniería del medio ambiente"/>
    <s v="2S"/>
    <n v="5402584"/>
    <s v="GUTIÉRREZ"/>
    <s v="LÓPEZ"/>
    <s v="JOSÉ LUIS"/>
    <s v="jogutirr"/>
    <s v="jose-luis.gutirrez@unirioja.es"/>
    <n v="1"/>
    <m/>
    <x v="0"/>
    <n v="532"/>
    <s v="LABORAL DOCENTE-ASOCIADO"/>
    <s v="P04"/>
    <s v="TIEMPO PARCIAL (4+4 HORAS)"/>
    <s v="2018-09-24 00:00:00.0"/>
    <s v="2019-09-14 00:00:00.0"/>
    <s v="PI101423"/>
    <s v="PROFESOR ASOCIADO"/>
    <s v="R110"/>
    <x v="10"/>
    <n v="720"/>
    <s v="PROYECTOS DE INGENIERÍA"/>
  </r>
  <r>
    <x v="17"/>
    <n v="5402584"/>
    <s v="ETSII"/>
    <n v="845"/>
    <s v="081L"/>
    <s v="GRUPO-A3"/>
    <s v="Ingeniería del medio ambiente"/>
    <s v="GL"/>
    <s v="GRUPO DE LABORATORIO"/>
    <s v="081L"/>
    <s v="LABORATORIO DE INGENIERÍA DEL MEDIO AMBIENTE"/>
    <s v="GRUPO-A3"/>
    <s v="Grupo de Laboratorio de Ingeniería del medio ambiente"/>
    <s v="2S"/>
    <n v="5402584"/>
    <s v="GUTIÉRREZ"/>
    <s v="LÓPEZ"/>
    <s v="JOSÉ LUIS"/>
    <s v="jogutirr"/>
    <s v="jose-luis.gutirrez@unirioja.es"/>
    <n v="1"/>
    <m/>
    <x v="0"/>
    <n v="532"/>
    <s v="LABORAL DOCENTE-ASOCIADO"/>
    <s v="P04"/>
    <s v="TIEMPO PARCIAL (4+4 HORAS)"/>
    <s v="2018-09-24 00:00:00.0"/>
    <s v="2019-09-14 00:00:00.0"/>
    <s v="PI101423"/>
    <s v="PROFESOR ASOCIADO"/>
    <s v="R110"/>
    <x v="10"/>
    <n v="720"/>
    <s v="PROYECTOS DE INGENIERÍA"/>
  </r>
  <r>
    <x v="17"/>
    <n v="5402584"/>
    <s v="ETSII"/>
    <n v="845"/>
    <s v="081L"/>
    <s v="GRUPO-A4"/>
    <s v="Ingeniería del medio ambiente"/>
    <s v="GL"/>
    <s v="GRUPO DE LABORATORIO"/>
    <s v="081L"/>
    <s v="LABORATORIO DE INGENIERÍA DEL MEDIO AMBIENTE"/>
    <s v="GRUPO-A4"/>
    <s v="Grupo de Laboratorio de Ingeniería del medio ambiente"/>
    <s v="2S"/>
    <n v="5402584"/>
    <s v="GUTIÉRREZ"/>
    <s v="LÓPEZ"/>
    <s v="JOSÉ LUIS"/>
    <s v="jogutirr"/>
    <s v="jose-luis.gutirrez@unirioja.es"/>
    <n v="1"/>
    <m/>
    <x v="0"/>
    <n v="532"/>
    <s v="LABORAL DOCENTE-ASOCIADO"/>
    <s v="P04"/>
    <s v="TIEMPO PARCIAL (4+4 HORAS)"/>
    <s v="2018-09-24 00:00:00.0"/>
    <s v="2019-09-14 00:00:00.0"/>
    <s v="PI101423"/>
    <s v="PROFESOR ASOCIADO"/>
    <s v="R110"/>
    <x v="10"/>
    <n v="720"/>
    <s v="PROYECTOS DE INGENIERÍA"/>
  </r>
  <r>
    <x v="17"/>
    <n v="5402584"/>
    <s v="ETSII"/>
    <n v="845"/>
    <s v="081L"/>
    <s v="GRUPO-B1"/>
    <s v="Ingeniería del medio ambiente"/>
    <s v="GL"/>
    <s v="GRUPO DE LABORATORIO"/>
    <s v="081L"/>
    <s v="LABORATORIO DE INGENIERÍA DEL MEDIO AMBIENTE"/>
    <s v="GRUPO-B1"/>
    <s v="Grupo de Laboratorio de Ingeniería del medio ambiente"/>
    <s v="2S"/>
    <n v="5402584"/>
    <s v="GUTIÉRREZ"/>
    <s v="LÓPEZ"/>
    <s v="JOSÉ LUIS"/>
    <s v="jogutirr"/>
    <s v="jose-luis.gutirrez@unirioja.es"/>
    <n v="1"/>
    <m/>
    <x v="0"/>
    <n v="532"/>
    <s v="LABORAL DOCENTE-ASOCIADO"/>
    <s v="P04"/>
    <s v="TIEMPO PARCIAL (4+4 HORAS)"/>
    <s v="2018-09-24 00:00:00.0"/>
    <s v="2019-09-14 00:00:00.0"/>
    <s v="PI101423"/>
    <s v="PROFESOR ASOCIADO"/>
    <s v="R110"/>
    <x v="10"/>
    <n v="720"/>
    <s v="PROYECTOS DE INGENIERÍA"/>
  </r>
  <r>
    <x v="17"/>
    <n v="5402584"/>
    <s v="ETSII"/>
    <n v="845"/>
    <s v="081L"/>
    <s v="GRUPO-B2"/>
    <s v="Ingeniería del medio ambiente"/>
    <s v="GL"/>
    <s v="GRUPO DE LABORATORIO"/>
    <s v="081L"/>
    <s v="LABORATORIO DE INGENIERÍA DEL MEDIO AMBIENTE"/>
    <s v="GRUPO-B2"/>
    <s v="Grupo de Laboratorio de Ingeniería del medio ambiente"/>
    <s v="2S"/>
    <n v="5402584"/>
    <s v="GUTIÉRREZ"/>
    <s v="LÓPEZ"/>
    <s v="JOSÉ LUIS"/>
    <s v="jogutirr"/>
    <s v="jose-luis.gutirrez@unirioja.es"/>
    <n v="1"/>
    <m/>
    <x v="0"/>
    <n v="532"/>
    <s v="LABORAL DOCENTE-ASOCIADO"/>
    <s v="P04"/>
    <s v="TIEMPO PARCIAL (4+4 HORAS)"/>
    <s v="2018-09-24 00:00:00.0"/>
    <s v="2019-09-14 00:00:00.0"/>
    <s v="PI101423"/>
    <s v="PROFESOR ASOCIADO"/>
    <s v="R110"/>
    <x v="10"/>
    <n v="720"/>
    <s v="PROYECTOS DE INGENIERÍA"/>
  </r>
  <r>
    <x v="17"/>
    <n v="5402584"/>
    <s v="ETSII"/>
    <n v="845"/>
    <s v="081L"/>
    <s v="GRUPO-B3"/>
    <s v="Ingeniería del medio ambiente"/>
    <s v="GL"/>
    <s v="GRUPO DE LABORATORIO"/>
    <s v="081L"/>
    <s v="LABORATORIO DE INGENIERÍA DEL MEDIO AMBIENTE"/>
    <s v="GRUPO-B3"/>
    <s v="Grupo de Laboratorio de Ingeniería del medio ambiente"/>
    <s v="2S"/>
    <n v="5402584"/>
    <s v="GUTIÉRREZ"/>
    <s v="LÓPEZ"/>
    <s v="JOSÉ LUIS"/>
    <s v="jogutirr"/>
    <s v="jose-luis.gutirrez@unirioja.es"/>
    <n v="1"/>
    <m/>
    <x v="0"/>
    <n v="532"/>
    <s v="LABORAL DOCENTE-ASOCIADO"/>
    <s v="P04"/>
    <s v="TIEMPO PARCIAL (4+4 HORAS)"/>
    <s v="2018-09-24 00:00:00.0"/>
    <s v="2019-09-14 00:00:00.0"/>
    <s v="PI101423"/>
    <s v="PROFESOR ASOCIADO"/>
    <s v="R110"/>
    <x v="10"/>
    <n v="720"/>
    <s v="PROYECTOS DE INGENIERÍA"/>
  </r>
  <r>
    <x v="17"/>
    <n v="72779052"/>
    <s v="ETSII"/>
    <n v="845"/>
    <s v="081R"/>
    <s v="GRUPO-A1"/>
    <s v="Ingeniería del medio ambiente"/>
    <s v="GR"/>
    <s v="GRUPO REDUCIDO"/>
    <s v="081R"/>
    <s v="GRUPO REDUCIDO DE INGENIERÍA DEL MEDIO AMBIENTE"/>
    <s v="GRUPO-A1"/>
    <s v="Grupo Reducido de Ingeniería del medio ambiente"/>
    <s v="2S"/>
    <n v="72779052"/>
    <s v="RUBIO"/>
    <s v="BARRAGÁN"/>
    <s v="NICOLÁS"/>
    <s v="nirubio"/>
    <s v="nicolas.rubio@unirioja.es"/>
    <n v="1"/>
    <m/>
    <x v="1"/>
    <n v="532"/>
    <s v="LABORAL DOCENTE-ASOCIADO"/>
    <s v="P03"/>
    <s v="TIEMPO PARCIAL (3+3 HORAS)"/>
    <s v="2018-09-18 00:00:00.0"/>
    <s v="2019-09-14 00:00:00.0"/>
    <s v="PI101382"/>
    <s v="PROFESOR ASOCIADO"/>
    <s v="R110"/>
    <x v="10"/>
    <n v="720"/>
    <s v="PROYECTOS DE INGENIERÍA"/>
  </r>
  <r>
    <x v="17"/>
    <n v="72779052"/>
    <s v="ETSII"/>
    <n v="845"/>
    <s v="081R"/>
    <s v="GRUPO-A2"/>
    <s v="Ingeniería del medio ambiente"/>
    <s v="GR"/>
    <s v="GRUPO REDUCIDO"/>
    <s v="081R"/>
    <s v="GRUPO REDUCIDO DE INGENIERÍA DEL MEDIO AMBIENTE"/>
    <s v="GRUPO-A2"/>
    <s v="Grupo Reducido de Ingeniería del medio ambiente"/>
    <s v="2S"/>
    <n v="72779052"/>
    <s v="RUBIO"/>
    <s v="BARRAGÁN"/>
    <s v="NICOLÁS"/>
    <s v="nirubio"/>
    <s v="nicolas.rubio@unirioja.es"/>
    <n v="1"/>
    <m/>
    <x v="1"/>
    <n v="532"/>
    <s v="LABORAL DOCENTE-ASOCIADO"/>
    <s v="P03"/>
    <s v="TIEMPO PARCIAL (3+3 HORAS)"/>
    <s v="2018-09-18 00:00:00.0"/>
    <s v="2019-09-14 00:00:00.0"/>
    <s v="PI101382"/>
    <s v="PROFESOR ASOCIADO"/>
    <s v="R110"/>
    <x v="10"/>
    <n v="720"/>
    <s v="PROYECTOS DE INGENIERÍA"/>
  </r>
  <r>
    <x v="17"/>
    <n v="72779052"/>
    <s v="ETSII"/>
    <n v="845"/>
    <s v="081R"/>
    <s v="GRUPO-A3"/>
    <s v="Ingeniería del medio ambiente"/>
    <s v="GR"/>
    <s v="GRUPO REDUCIDO"/>
    <s v="081R"/>
    <s v="GRUPO REDUCIDO DE INGENIERÍA DEL MEDIO AMBIENTE"/>
    <s v="GRUPO-A3"/>
    <s v="Grupo Reducido de Ingeniería del medio ambiente"/>
    <s v="2S"/>
    <n v="72779052"/>
    <s v="RUBIO"/>
    <s v="BARRAGÁN"/>
    <s v="NICOLÁS"/>
    <s v="nirubio"/>
    <s v="nicolas.rubio@unirioja.es"/>
    <n v="1"/>
    <m/>
    <x v="1"/>
    <n v="532"/>
    <s v="LABORAL DOCENTE-ASOCIADO"/>
    <s v="P03"/>
    <s v="TIEMPO PARCIAL (3+3 HORAS)"/>
    <s v="2018-09-18 00:00:00.0"/>
    <s v="2019-09-14 00:00:00.0"/>
    <s v="PI101382"/>
    <s v="PROFESOR ASOCIADO"/>
    <s v="R110"/>
    <x v="10"/>
    <n v="720"/>
    <s v="PROYECTOS DE INGENIERÍA"/>
  </r>
  <r>
    <x v="17"/>
    <n v="16592485"/>
    <s v="ETSII"/>
    <n v="845"/>
    <s v="081R"/>
    <s v="GRUPO-B1"/>
    <s v="Ingeniería del medio ambiente"/>
    <s v="GR"/>
    <s v="GRUPO REDUCIDO"/>
    <s v="081R"/>
    <s v="GRUPO REDUCIDO DE INGENIERÍA DEL MEDIO AMBIENTE"/>
    <s v="GRUPO-B1"/>
    <s v="Grupo Reducido de Ingeniería del medio ambiente"/>
    <s v="2S"/>
    <n v="16592485"/>
    <s v="CORRAL"/>
    <s v="BOBADILLA"/>
    <s v="MARINA"/>
    <s v="macorrb"/>
    <s v="marina.corral@unirioja.es"/>
    <n v="1"/>
    <m/>
    <x v="0"/>
    <n v="504"/>
    <s v="PROFESOR TITULAR UNIVERSIDAD"/>
    <s v="C01"/>
    <s v="TIEMPO COMPLETO"/>
    <s v="2018-09-17 00:00:00.0"/>
    <s v="null"/>
    <s v="DF100360"/>
    <s v="PROFESOR TITULAR UNIVERSIDAD INTERINO"/>
    <s v="R110"/>
    <x v="10"/>
    <n v="720"/>
    <s v="PROYECTOS DE INGENIERÍA"/>
  </r>
  <r>
    <x v="17"/>
    <n v="72779052"/>
    <s v="ETSII"/>
    <n v="845"/>
    <s v="081R"/>
    <s v="GRUPO-B2"/>
    <s v="Ingeniería del medio ambiente"/>
    <s v="GR"/>
    <s v="GRUPO REDUCIDO"/>
    <s v="081R"/>
    <s v="GRUPO REDUCIDO DE INGENIERÍA DEL MEDIO AMBIENTE"/>
    <s v="GRUPO-B2"/>
    <s v="Grupo Reducido de Ingeniería del medio ambiente"/>
    <s v="2S"/>
    <n v="72779052"/>
    <s v="RUBIO"/>
    <s v="BARRAGÁN"/>
    <s v="NICOLÁS"/>
    <s v="nirubio"/>
    <s v="nicolas.rubio@unirioja.es"/>
    <n v="1"/>
    <m/>
    <x v="1"/>
    <n v="532"/>
    <s v="LABORAL DOCENTE-ASOCIADO"/>
    <s v="P03"/>
    <s v="TIEMPO PARCIAL (3+3 HORAS)"/>
    <s v="2018-09-18 00:00:00.0"/>
    <s v="2019-09-14 00:00:00.0"/>
    <s v="PI101382"/>
    <s v="PROFESOR ASOCIADO"/>
    <s v="R110"/>
    <x v="10"/>
    <n v="720"/>
    <s v="PROYECTOS DE INGENIERÍA"/>
  </r>
  <r>
    <x v="18"/>
    <n v="16592485"/>
    <s v="ETSII"/>
    <n v="845"/>
    <s v="081G"/>
    <s v="GRUPO-A"/>
    <s v="Ingeniería del medio ambiente"/>
    <s v="GG"/>
    <s v="GRUPO GRANDE"/>
    <s v="081G"/>
    <s v="GRUPO GRANDE DE INGENIERÍA DEL MEDIO AMBIENTE"/>
    <s v="GRUPO-A"/>
    <s v="Grupo Grande de INGENIERÍA DEL MEDIO AMBIENTE"/>
    <s v="2S"/>
    <n v="16592485"/>
    <s v="CORRAL"/>
    <s v="BOBADILLA"/>
    <s v="MARINA"/>
    <s v="macorrb"/>
    <s v="marina.corral@unirioja.es"/>
    <n v="4"/>
    <m/>
    <x v="0"/>
    <n v="504"/>
    <s v="PROFESOR TITULAR UNIVERSIDAD"/>
    <s v="C01"/>
    <s v="TIEMPO COMPLETO"/>
    <s v="2018-09-17 00:00:00.0"/>
    <s v="null"/>
    <s v="DF100360"/>
    <s v="PROFESOR TITULAR UNIVERSIDAD INTERINO"/>
    <s v="R110"/>
    <x v="10"/>
    <n v="720"/>
    <s v="PROYECTOS DE INGENIERÍA"/>
  </r>
  <r>
    <x v="18"/>
    <n v="16592485"/>
    <s v="ETSII"/>
    <n v="845"/>
    <s v="081G"/>
    <s v="GRUPO-B"/>
    <s v="Ingeniería del medio ambiente"/>
    <s v="GG"/>
    <s v="GRUPO GRANDE"/>
    <s v="081G"/>
    <s v="GRUPO GRANDE DE INGENIERÍA DEL MEDIO AMBIENTE"/>
    <s v="GRUPO-B"/>
    <s v="Grupo Grande de INGENIERÍA DEL MEDIO AMBIENTE"/>
    <s v="2S"/>
    <n v="16592485"/>
    <s v="CORRAL"/>
    <s v="BOBADILLA"/>
    <s v="MARINA"/>
    <s v="macorrb"/>
    <s v="marina.corral@unirioja.es"/>
    <n v="4"/>
    <m/>
    <x v="0"/>
    <n v="504"/>
    <s v="PROFESOR TITULAR UNIVERSIDAD"/>
    <s v="C01"/>
    <s v="TIEMPO COMPLETO"/>
    <s v="2018-09-17 00:00:00.0"/>
    <s v="null"/>
    <s v="DF100360"/>
    <s v="PROFESOR TITULAR UNIVERSIDAD INTERINO"/>
    <s v="R110"/>
    <x v="10"/>
    <n v="720"/>
    <s v="PROYECTOS DE INGENIERÍA"/>
  </r>
  <r>
    <x v="18"/>
    <n v="5402584"/>
    <s v="ETSII"/>
    <n v="845"/>
    <s v="081L"/>
    <s v="GRUPO-A1"/>
    <s v="Ingeniería del medio ambiente"/>
    <s v="GL"/>
    <s v="GRUPO DE LABORATORIO"/>
    <s v="081L"/>
    <s v="LABORATORIO DE INGENIERÍA DEL MEDIO AMBIENTE"/>
    <s v="GRUPO-A1"/>
    <s v="Grupo de Laboratorio de Ingeniería del medio ambiente"/>
    <s v="2S"/>
    <n v="5402584"/>
    <s v="GUTIÉRREZ"/>
    <s v="LÓPEZ"/>
    <s v="JOSÉ LUIS"/>
    <s v="jogutirr"/>
    <s v="jose-luis.gutirrez@unirioja.es"/>
    <n v="1"/>
    <m/>
    <x v="0"/>
    <n v="532"/>
    <s v="LABORAL DOCENTE-ASOCIADO"/>
    <s v="P04"/>
    <s v="TIEMPO PARCIAL (4+4 HORAS)"/>
    <s v="2018-09-24 00:00:00.0"/>
    <s v="2019-09-14 00:00:00.0"/>
    <s v="PI101423"/>
    <s v="PROFESOR ASOCIADO"/>
    <s v="R110"/>
    <x v="10"/>
    <n v="720"/>
    <s v="PROYECTOS DE INGENIERÍA"/>
  </r>
  <r>
    <x v="18"/>
    <n v="5402584"/>
    <s v="ETSII"/>
    <n v="845"/>
    <s v="081L"/>
    <s v="GRUPO-A2"/>
    <s v="Ingeniería del medio ambiente"/>
    <s v="GL"/>
    <s v="GRUPO DE LABORATORIO"/>
    <s v="081L"/>
    <s v="LABORATORIO DE INGENIERÍA DEL MEDIO AMBIENTE"/>
    <s v="GRUPO-A2"/>
    <s v="Grupo de Laboratorio de Ingeniería del medio ambiente"/>
    <s v="2S"/>
    <n v="5402584"/>
    <s v="GUTIÉRREZ"/>
    <s v="LÓPEZ"/>
    <s v="JOSÉ LUIS"/>
    <s v="jogutirr"/>
    <s v="jose-luis.gutirrez@unirioja.es"/>
    <n v="1"/>
    <m/>
    <x v="0"/>
    <n v="532"/>
    <s v="LABORAL DOCENTE-ASOCIADO"/>
    <s v="P04"/>
    <s v="TIEMPO PARCIAL (4+4 HORAS)"/>
    <s v="2018-09-24 00:00:00.0"/>
    <s v="2019-09-14 00:00:00.0"/>
    <s v="PI101423"/>
    <s v="PROFESOR ASOCIADO"/>
    <s v="R110"/>
    <x v="10"/>
    <n v="720"/>
    <s v="PROYECTOS DE INGENIERÍA"/>
  </r>
  <r>
    <x v="18"/>
    <n v="5402584"/>
    <s v="ETSII"/>
    <n v="845"/>
    <s v="081L"/>
    <s v="GRUPO-A3"/>
    <s v="Ingeniería del medio ambiente"/>
    <s v="GL"/>
    <s v="GRUPO DE LABORATORIO"/>
    <s v="081L"/>
    <s v="LABORATORIO DE INGENIERÍA DEL MEDIO AMBIENTE"/>
    <s v="GRUPO-A3"/>
    <s v="Grupo de Laboratorio de Ingeniería del medio ambiente"/>
    <s v="2S"/>
    <n v="5402584"/>
    <s v="GUTIÉRREZ"/>
    <s v="LÓPEZ"/>
    <s v="JOSÉ LUIS"/>
    <s v="jogutirr"/>
    <s v="jose-luis.gutirrez@unirioja.es"/>
    <n v="1"/>
    <m/>
    <x v="0"/>
    <n v="532"/>
    <s v="LABORAL DOCENTE-ASOCIADO"/>
    <s v="P04"/>
    <s v="TIEMPO PARCIAL (4+4 HORAS)"/>
    <s v="2018-09-24 00:00:00.0"/>
    <s v="2019-09-14 00:00:00.0"/>
    <s v="PI101423"/>
    <s v="PROFESOR ASOCIADO"/>
    <s v="R110"/>
    <x v="10"/>
    <n v="720"/>
    <s v="PROYECTOS DE INGENIERÍA"/>
  </r>
  <r>
    <x v="18"/>
    <n v="5402584"/>
    <s v="ETSII"/>
    <n v="845"/>
    <s v="081L"/>
    <s v="GRUPO-A4"/>
    <s v="Ingeniería del medio ambiente"/>
    <s v="GL"/>
    <s v="GRUPO DE LABORATORIO"/>
    <s v="081L"/>
    <s v="LABORATORIO DE INGENIERÍA DEL MEDIO AMBIENTE"/>
    <s v="GRUPO-A4"/>
    <s v="Grupo de Laboratorio de Ingeniería del medio ambiente"/>
    <s v="2S"/>
    <n v="5402584"/>
    <s v="GUTIÉRREZ"/>
    <s v="LÓPEZ"/>
    <s v="JOSÉ LUIS"/>
    <s v="jogutirr"/>
    <s v="jose-luis.gutirrez@unirioja.es"/>
    <n v="1"/>
    <m/>
    <x v="0"/>
    <n v="532"/>
    <s v="LABORAL DOCENTE-ASOCIADO"/>
    <s v="P04"/>
    <s v="TIEMPO PARCIAL (4+4 HORAS)"/>
    <s v="2018-09-24 00:00:00.0"/>
    <s v="2019-09-14 00:00:00.0"/>
    <s v="PI101423"/>
    <s v="PROFESOR ASOCIADO"/>
    <s v="R110"/>
    <x v="10"/>
    <n v="720"/>
    <s v="PROYECTOS DE INGENIERÍA"/>
  </r>
  <r>
    <x v="18"/>
    <n v="5402584"/>
    <s v="ETSII"/>
    <n v="845"/>
    <s v="081L"/>
    <s v="GRUPO-B1"/>
    <s v="Ingeniería del medio ambiente"/>
    <s v="GL"/>
    <s v="GRUPO DE LABORATORIO"/>
    <s v="081L"/>
    <s v="LABORATORIO DE INGENIERÍA DEL MEDIO AMBIENTE"/>
    <s v="GRUPO-B1"/>
    <s v="Grupo de Laboratorio de Ingeniería del medio ambiente"/>
    <s v="2S"/>
    <n v="5402584"/>
    <s v="GUTIÉRREZ"/>
    <s v="LÓPEZ"/>
    <s v="JOSÉ LUIS"/>
    <s v="jogutirr"/>
    <s v="jose-luis.gutirrez@unirioja.es"/>
    <n v="1"/>
    <m/>
    <x v="0"/>
    <n v="532"/>
    <s v="LABORAL DOCENTE-ASOCIADO"/>
    <s v="P04"/>
    <s v="TIEMPO PARCIAL (4+4 HORAS)"/>
    <s v="2018-09-24 00:00:00.0"/>
    <s v="2019-09-14 00:00:00.0"/>
    <s v="PI101423"/>
    <s v="PROFESOR ASOCIADO"/>
    <s v="R110"/>
    <x v="10"/>
    <n v="720"/>
    <s v="PROYECTOS DE INGENIERÍA"/>
  </r>
  <r>
    <x v="18"/>
    <n v="5402584"/>
    <s v="ETSII"/>
    <n v="845"/>
    <s v="081L"/>
    <s v="GRUPO-B2"/>
    <s v="Ingeniería del medio ambiente"/>
    <s v="GL"/>
    <s v="GRUPO DE LABORATORIO"/>
    <s v="081L"/>
    <s v="LABORATORIO DE INGENIERÍA DEL MEDIO AMBIENTE"/>
    <s v="GRUPO-B2"/>
    <s v="Grupo de Laboratorio de Ingeniería del medio ambiente"/>
    <s v="2S"/>
    <n v="5402584"/>
    <s v="GUTIÉRREZ"/>
    <s v="LÓPEZ"/>
    <s v="JOSÉ LUIS"/>
    <s v="jogutirr"/>
    <s v="jose-luis.gutirrez@unirioja.es"/>
    <n v="1"/>
    <m/>
    <x v="0"/>
    <n v="532"/>
    <s v="LABORAL DOCENTE-ASOCIADO"/>
    <s v="P04"/>
    <s v="TIEMPO PARCIAL (4+4 HORAS)"/>
    <s v="2018-09-24 00:00:00.0"/>
    <s v="2019-09-14 00:00:00.0"/>
    <s v="PI101423"/>
    <s v="PROFESOR ASOCIADO"/>
    <s v="R110"/>
    <x v="10"/>
    <n v="720"/>
    <s v="PROYECTOS DE INGENIERÍA"/>
  </r>
  <r>
    <x v="18"/>
    <n v="5402584"/>
    <s v="ETSII"/>
    <n v="845"/>
    <s v="081L"/>
    <s v="GRUPO-B3"/>
    <s v="Ingeniería del medio ambiente"/>
    <s v="GL"/>
    <s v="GRUPO DE LABORATORIO"/>
    <s v="081L"/>
    <s v="LABORATORIO DE INGENIERÍA DEL MEDIO AMBIENTE"/>
    <s v="GRUPO-B3"/>
    <s v="Grupo de Laboratorio de Ingeniería del medio ambiente"/>
    <s v="2S"/>
    <n v="5402584"/>
    <s v="GUTIÉRREZ"/>
    <s v="LÓPEZ"/>
    <s v="JOSÉ LUIS"/>
    <s v="jogutirr"/>
    <s v="jose-luis.gutirrez@unirioja.es"/>
    <n v="1"/>
    <m/>
    <x v="0"/>
    <n v="532"/>
    <s v="LABORAL DOCENTE-ASOCIADO"/>
    <s v="P04"/>
    <s v="TIEMPO PARCIAL (4+4 HORAS)"/>
    <s v="2018-09-24 00:00:00.0"/>
    <s v="2019-09-14 00:00:00.0"/>
    <s v="PI101423"/>
    <s v="PROFESOR ASOCIADO"/>
    <s v="R110"/>
    <x v="10"/>
    <n v="720"/>
    <s v="PROYECTOS DE INGENIERÍA"/>
  </r>
  <r>
    <x v="18"/>
    <n v="72779052"/>
    <s v="ETSII"/>
    <n v="845"/>
    <s v="081R"/>
    <s v="GRUPO-A1"/>
    <s v="Ingeniería del medio ambiente"/>
    <s v="GR"/>
    <s v="GRUPO REDUCIDO"/>
    <s v="081R"/>
    <s v="GRUPO REDUCIDO DE INGENIERÍA DEL MEDIO AMBIENTE"/>
    <s v="GRUPO-A1"/>
    <s v="Grupo Reducido de Ingeniería del medio ambiente"/>
    <s v="2S"/>
    <n v="72779052"/>
    <s v="RUBIO"/>
    <s v="BARRAGÁN"/>
    <s v="NICOLÁS"/>
    <s v="nirubio"/>
    <s v="nicolas.rubio@unirioja.es"/>
    <n v="1"/>
    <m/>
    <x v="1"/>
    <n v="532"/>
    <s v="LABORAL DOCENTE-ASOCIADO"/>
    <s v="P03"/>
    <s v="TIEMPO PARCIAL (3+3 HORAS)"/>
    <s v="2018-09-18 00:00:00.0"/>
    <s v="2019-09-14 00:00:00.0"/>
    <s v="PI101382"/>
    <s v="PROFESOR ASOCIADO"/>
    <s v="R110"/>
    <x v="10"/>
    <n v="720"/>
    <s v="PROYECTOS DE INGENIERÍA"/>
  </r>
  <r>
    <x v="18"/>
    <n v="72779052"/>
    <s v="ETSII"/>
    <n v="845"/>
    <s v="081R"/>
    <s v="GRUPO-A2"/>
    <s v="Ingeniería del medio ambiente"/>
    <s v="GR"/>
    <s v="GRUPO REDUCIDO"/>
    <s v="081R"/>
    <s v="GRUPO REDUCIDO DE INGENIERÍA DEL MEDIO AMBIENTE"/>
    <s v="GRUPO-A2"/>
    <s v="Grupo Reducido de Ingeniería del medio ambiente"/>
    <s v="2S"/>
    <n v="72779052"/>
    <s v="RUBIO"/>
    <s v="BARRAGÁN"/>
    <s v="NICOLÁS"/>
    <s v="nirubio"/>
    <s v="nicolas.rubio@unirioja.es"/>
    <n v="1"/>
    <m/>
    <x v="1"/>
    <n v="532"/>
    <s v="LABORAL DOCENTE-ASOCIADO"/>
    <s v="P03"/>
    <s v="TIEMPO PARCIAL (3+3 HORAS)"/>
    <s v="2018-09-18 00:00:00.0"/>
    <s v="2019-09-14 00:00:00.0"/>
    <s v="PI101382"/>
    <s v="PROFESOR ASOCIADO"/>
    <s v="R110"/>
    <x v="10"/>
    <n v="720"/>
    <s v="PROYECTOS DE INGENIERÍA"/>
  </r>
  <r>
    <x v="18"/>
    <n v="72779052"/>
    <s v="ETSII"/>
    <n v="845"/>
    <s v="081R"/>
    <s v="GRUPO-A3"/>
    <s v="Ingeniería del medio ambiente"/>
    <s v="GR"/>
    <s v="GRUPO REDUCIDO"/>
    <s v="081R"/>
    <s v="GRUPO REDUCIDO DE INGENIERÍA DEL MEDIO AMBIENTE"/>
    <s v="GRUPO-A3"/>
    <s v="Grupo Reducido de Ingeniería del medio ambiente"/>
    <s v="2S"/>
    <n v="72779052"/>
    <s v="RUBIO"/>
    <s v="BARRAGÁN"/>
    <s v="NICOLÁS"/>
    <s v="nirubio"/>
    <s v="nicolas.rubio@unirioja.es"/>
    <n v="1"/>
    <m/>
    <x v="1"/>
    <n v="532"/>
    <s v="LABORAL DOCENTE-ASOCIADO"/>
    <s v="P03"/>
    <s v="TIEMPO PARCIAL (3+3 HORAS)"/>
    <s v="2018-09-18 00:00:00.0"/>
    <s v="2019-09-14 00:00:00.0"/>
    <s v="PI101382"/>
    <s v="PROFESOR ASOCIADO"/>
    <s v="R110"/>
    <x v="10"/>
    <n v="720"/>
    <s v="PROYECTOS DE INGENIERÍA"/>
  </r>
  <r>
    <x v="18"/>
    <n v="16592485"/>
    <s v="ETSII"/>
    <n v="845"/>
    <s v="081R"/>
    <s v="GRUPO-B1"/>
    <s v="Ingeniería del medio ambiente"/>
    <s v="GR"/>
    <s v="GRUPO REDUCIDO"/>
    <s v="081R"/>
    <s v="GRUPO REDUCIDO DE INGENIERÍA DEL MEDIO AMBIENTE"/>
    <s v="GRUPO-B1"/>
    <s v="Grupo Reducido de Ingeniería del medio ambiente"/>
    <s v="2S"/>
    <n v="16592485"/>
    <s v="CORRAL"/>
    <s v="BOBADILLA"/>
    <s v="MARINA"/>
    <s v="macorrb"/>
    <s v="marina.corral@unirioja.es"/>
    <n v="1"/>
    <m/>
    <x v="0"/>
    <n v="504"/>
    <s v="PROFESOR TITULAR UNIVERSIDAD"/>
    <s v="C01"/>
    <s v="TIEMPO COMPLETO"/>
    <s v="2018-09-17 00:00:00.0"/>
    <s v="null"/>
    <s v="DF100360"/>
    <s v="PROFESOR TITULAR UNIVERSIDAD INTERINO"/>
    <s v="R110"/>
    <x v="10"/>
    <n v="720"/>
    <s v="PROYECTOS DE INGENIERÍA"/>
  </r>
  <r>
    <x v="18"/>
    <n v="72779052"/>
    <s v="ETSII"/>
    <n v="845"/>
    <s v="081R"/>
    <s v="GRUPO-B2"/>
    <s v="Ingeniería del medio ambiente"/>
    <s v="GR"/>
    <s v="GRUPO REDUCIDO"/>
    <s v="081R"/>
    <s v="GRUPO REDUCIDO DE INGENIERÍA DEL MEDIO AMBIENTE"/>
    <s v="GRUPO-B2"/>
    <s v="Grupo Reducido de Ingeniería del medio ambiente"/>
    <s v="2S"/>
    <n v="72779052"/>
    <s v="RUBIO"/>
    <s v="BARRAGÁN"/>
    <s v="NICOLÁS"/>
    <s v="nirubio"/>
    <s v="nicolas.rubio@unirioja.es"/>
    <n v="1"/>
    <m/>
    <x v="1"/>
    <n v="532"/>
    <s v="LABORAL DOCENTE-ASOCIADO"/>
    <s v="P03"/>
    <s v="TIEMPO PARCIAL (3+3 HORAS)"/>
    <s v="2018-09-18 00:00:00.0"/>
    <s v="2019-09-14 00:00:00.0"/>
    <s v="PI101382"/>
    <s v="PROFESOR ASOCIADO"/>
    <s v="R110"/>
    <x v="10"/>
    <n v="720"/>
    <s v="PROYECTOS DE INGENIERÍA"/>
  </r>
  <r>
    <x v="14"/>
    <n v="15863391"/>
    <s v="FCYT"/>
    <n v="847"/>
    <s v="847G"/>
    <s v="GRUPO-A"/>
    <s v="Riegos"/>
    <s v="GG"/>
    <s v="GRUPO GRANDE"/>
    <s v="847G"/>
    <s v="GG de Riegos"/>
    <s v="GRUPO-A"/>
    <s v="GG de Riegos"/>
    <s v="2S"/>
    <n v="15863391"/>
    <s v="PEÑA"/>
    <s v="NAVARIDAS"/>
    <s v="JOSÉ MIGUEL"/>
    <s v="jopena"/>
    <s v="jmiguel.penya@unirioja.es"/>
    <n v="0"/>
    <n v="0"/>
    <x v="1"/>
    <n v="533"/>
    <s v="COLABORADOR-TIPO 2 (Doctor)"/>
    <s v="C01"/>
    <s v="TIEMPO COMPLETO"/>
    <s v="2006-10-01 00:00:00.0"/>
    <s v="null"/>
    <s v="LD100579"/>
    <s v="PROFESOR COLABORADOR TIPO 2"/>
    <s v="R101"/>
    <x v="4"/>
    <n v="500"/>
    <s v="INGENIERÍA AGROFORESTAL"/>
  </r>
  <r>
    <x v="14"/>
    <n v="72781903"/>
    <s v="FCYT"/>
    <n v="847"/>
    <s v="847G"/>
    <s v="GRUPO-A"/>
    <s v="Riegos"/>
    <s v="GG"/>
    <s v="GRUPO GRANDE"/>
    <s v="847G"/>
    <s v="GG de Riegos"/>
    <s v="GRUPO-A"/>
    <s v="GG de Riegos"/>
    <s v="2S"/>
    <n v="72781903"/>
    <s v="ARBIZU"/>
    <s v="MILAGRO"/>
    <s v="MARÍA JULIA"/>
    <s v="juarbizu"/>
    <s v="julia.arbizu@unirioja.es"/>
    <n v="2.5"/>
    <n v="2.5"/>
    <x v="1"/>
    <n v="536"/>
    <s v="PROFESOR INTERINO"/>
    <s v="C01"/>
    <s v="TIEMPO COMPLETO"/>
    <s v="2015-09-15 00:00:00.0"/>
    <s v="null"/>
    <s v="PI101012"/>
    <s v="PROFESOR CONTRATADO INTERINO"/>
    <s v="R101"/>
    <x v="4"/>
    <n v="500"/>
    <s v="INGENIERÍA AGROFORESTAL"/>
  </r>
  <r>
    <x v="14"/>
    <n v="72781903"/>
    <s v="FCYT"/>
    <n v="847"/>
    <s v="847L"/>
    <s v="GRUPO-A1"/>
    <s v="Riegos"/>
    <s v="GL"/>
    <s v="GRUPO DE LABORATORIO"/>
    <s v="847L"/>
    <s v="GL de Riegos"/>
    <s v="GRUPO-A1"/>
    <s v="GL de Riegos"/>
    <s v="2S"/>
    <n v="72781903"/>
    <s v="ARBIZU"/>
    <s v="MILAGRO"/>
    <s v="MARÍA JULIA"/>
    <s v="juarbizu"/>
    <s v="julia.arbizu@unirioja.es"/>
    <n v="1.6"/>
    <n v="1.6"/>
    <x v="1"/>
    <n v="536"/>
    <s v="PROFESOR INTERINO"/>
    <s v="C01"/>
    <s v="TIEMPO COMPLETO"/>
    <s v="2015-09-15 00:00:00.0"/>
    <s v="null"/>
    <s v="PI101012"/>
    <s v="PROFESOR CONTRATADO INTERINO"/>
    <s v="R101"/>
    <x v="4"/>
    <n v="500"/>
    <s v="INGENIERÍA AGROFORESTAL"/>
  </r>
  <r>
    <x v="14"/>
    <n v="72781903"/>
    <s v="FCYT"/>
    <n v="847"/>
    <s v="847R"/>
    <s v="GRUPO-A1"/>
    <s v="Riegos"/>
    <s v="GR"/>
    <s v="GRUPO REDUCIDO"/>
    <s v="847R"/>
    <s v="GR de Riegos"/>
    <s v="GRUPO-A1"/>
    <s v="GR de Riegos"/>
    <s v="2S"/>
    <n v="72781903"/>
    <s v="ARBIZU"/>
    <s v="MILAGRO"/>
    <s v="MARÍA JULIA"/>
    <s v="juarbizu"/>
    <s v="julia.arbizu@unirioja.es"/>
    <n v="0.4"/>
    <n v="0.4"/>
    <x v="1"/>
    <n v="536"/>
    <s v="PROFESOR INTERINO"/>
    <s v="C01"/>
    <s v="TIEMPO COMPLETO"/>
    <s v="2015-09-15 00:00:00.0"/>
    <s v="null"/>
    <s v="PI101012"/>
    <s v="PROFESOR CONTRATADO INTERINO"/>
    <s v="R101"/>
    <x v="4"/>
    <n v="500"/>
    <s v="INGENIERÍA AGROFORESTAL"/>
  </r>
  <r>
    <x v="12"/>
    <n v="8958579"/>
    <s v="FCYT"/>
    <n v="848"/>
    <s v="848G"/>
    <s v="GRUPO-A"/>
    <s v="Prácticas externas"/>
    <s v="GG"/>
    <s v="GRUPO GRANDE"/>
    <s v="848G"/>
    <s v="GG de Prácticas en empresa"/>
    <s v="GRUPO-A"/>
    <s v="GG de Prácticas en empresa"/>
    <s v="1S"/>
    <n v="8958579"/>
    <s v="RODRÍGUEZ"/>
    <s v="BARRANCO"/>
    <s v="MIGUEL ÁNGEL"/>
    <s v="miguelr"/>
    <s v="miguelangel.rodriguez@unirioja.es"/>
    <n v="0.3"/>
    <n v="0.3"/>
    <x v="0"/>
    <n v="500"/>
    <s v="CATEDRATICO DE UNIVERSIDAD"/>
    <s v="01R"/>
    <s v="TIEMPO COMPLETO REDUCIDO"/>
    <s v="2012-09-01 00:00:00.0"/>
    <s v="null"/>
    <s v="DF100237"/>
    <s v="CATEDRÁTICO DE UNIVERSIDAD"/>
    <s v="R112"/>
    <x v="8"/>
    <n v="765"/>
    <s v="QUÍMICA ORGÁNICA"/>
  </r>
  <r>
    <x v="12"/>
    <n v="13092044"/>
    <s v="FCYT"/>
    <n v="848"/>
    <s v="848G"/>
    <s v="GRUPO-A"/>
    <s v="Prácticas externas"/>
    <s v="GG"/>
    <s v="GRUPO GRANDE"/>
    <s v="848G"/>
    <s v="GG de Prácticas en empresa"/>
    <s v="GRUPO-A"/>
    <s v="GG de Prácticas en empresa"/>
    <s v="1S"/>
    <n v="13092044"/>
    <s v="GONZÁLEZ"/>
    <s v="SÁIZ"/>
    <s v="JOSÉ MARÍA"/>
    <s v="jmgonza"/>
    <s v="josemaria.gonzalez@unirioja.es"/>
    <n v="0.1"/>
    <n v="0.1"/>
    <x v="1"/>
    <s v="A-0500"/>
    <s v="CATEDRATICO DE UNIVERSIDAD"/>
    <s v="01R"/>
    <s v="TIEMPO COMPLETO REDUCIDO"/>
    <s v="2014-09-15 00:00:00.0"/>
    <s v="null"/>
    <s v="DF100279"/>
    <s v="CATEDRÁTICO DE UNIVERSIDAD"/>
    <s v="R112"/>
    <x v="8"/>
    <n v="555"/>
    <s v="INGENIERÍA QUÍMICA"/>
  </r>
  <r>
    <x v="12"/>
    <n v="13109019"/>
    <s v="FCYT"/>
    <n v="848"/>
    <s v="848G"/>
    <s v="GRUPO-A"/>
    <s v="Prácticas externas"/>
    <s v="GG"/>
    <s v="GRUPO GRANDE"/>
    <s v="848G"/>
    <s v="GG de Prácticas en empresa"/>
    <s v="GRUPO-A"/>
    <s v="GG de Prácticas en empresa"/>
    <s v="1S"/>
    <n v="13109019"/>
    <s v="PIZARRO"/>
    <s v="MILLÁN"/>
    <s v="CONSUELO"/>
    <s v="cpizarro"/>
    <s v="consuelo.pizarro@unirioja.es"/>
    <n v="0.1"/>
    <n v="0.1"/>
    <x v="1"/>
    <s v="A-0500"/>
    <s v="CATEDRATICO DE UNIVERSIDAD"/>
    <s v="C01"/>
    <s v="TIEMPO COMPLETO"/>
    <s v="2010-12-07 00:00:00.0"/>
    <s v="null"/>
    <s v="DF100287"/>
    <s v="CATEDRÁTICO DE UNIVERSIDAD"/>
    <s v="R112"/>
    <x v="8"/>
    <n v="750"/>
    <s v="QUÍMICA ANALÍTICA"/>
  </r>
  <r>
    <x v="12"/>
    <n v="14587726"/>
    <s v="FCYT"/>
    <n v="848"/>
    <s v="848G"/>
    <s v="GRUPO-A"/>
    <s v="Prácticas externas"/>
    <s v="GG"/>
    <s v="GRUPO GRANDE"/>
    <s v="848G"/>
    <s v="GG de Prácticas en empresa"/>
    <s v="GRUPO-A"/>
    <s v="GG de Prácticas en empresa"/>
    <s v="1S"/>
    <n v="14587726"/>
    <s v="PUYUELO"/>
    <s v="GARCÍA"/>
    <s v="MARÍA PILAR"/>
    <s v="mpuyuelo"/>
    <s v="pilar.puyuelo@unirioja.es"/>
    <n v="0.1"/>
    <n v="0.1"/>
    <x v="0"/>
    <n v="504"/>
    <s v="PROFESOR TITULAR UNIVERSIDAD"/>
    <s v="C01"/>
    <s v="TIEMPO COMPLETO"/>
    <s v="2014-09-15 00:00:00.0"/>
    <s v="null"/>
    <s v="DF100037"/>
    <s v="PROFESOR TITULAR DE UNIVERSIDAD"/>
    <s v="R112"/>
    <x v="8"/>
    <n v="755"/>
    <s v="QUÍMICA FÍSICA"/>
  </r>
  <r>
    <x v="12"/>
    <n v="16508128"/>
    <s v="FCYT"/>
    <n v="848"/>
    <s v="848G"/>
    <s v="GRUPO-A"/>
    <s v="Prácticas externas"/>
    <s v="GG"/>
    <s v="GRUPO GRANDE"/>
    <s v="848G"/>
    <s v="GG de Prácticas en empresa"/>
    <s v="GRUPO-A"/>
    <s v="GG de Prácticas en empresa"/>
    <s v="1S"/>
    <n v="16508128"/>
    <s v="FERNÁNDEZ"/>
    <s v="GARBAYO"/>
    <s v="EDUARDO JACINTO"/>
    <s v="edfernan"/>
    <s v="eduardo.fernandez@unirioja.es"/>
    <n v="0.1"/>
    <n v="0.1"/>
    <x v="0"/>
    <n v="500"/>
    <s v="CATEDRATICO DE UNIVERSIDAD"/>
    <s v="01R"/>
    <s v="TIEMPO COMPLETO REDUCIDO"/>
    <s v="2012-09-01 00:00:00.0"/>
    <s v="null"/>
    <s v="DF100235"/>
    <s v="CATEDRÁTICO DE UNIVERSIDAD"/>
    <s v="R112"/>
    <x v="8"/>
    <n v="760"/>
    <s v="QUÍMICA INORGÁNICA"/>
  </r>
  <r>
    <x v="12"/>
    <n v="16537076"/>
    <s v="FCYT"/>
    <n v="848"/>
    <s v="848G"/>
    <s v="GRUPO-A"/>
    <s v="Prácticas externas"/>
    <s v="GG"/>
    <s v="GRUPO GRANDE"/>
    <s v="848G"/>
    <s v="GG de Prácticas en empresa"/>
    <s v="GRUPO-A"/>
    <s v="GG de Prácticas en empresa"/>
    <s v="1S"/>
    <n v="16537076"/>
    <s v="SÁENZ"/>
    <s v="BARRIO"/>
    <s v="CECILIA"/>
    <s v="cesaenz"/>
    <s v="cecilia.saenz@unirioja.es"/>
    <n v="0.2"/>
    <n v="0.2"/>
    <x v="0"/>
    <n v="504"/>
    <s v="PROFESOR TITULAR UNIVERSIDAD"/>
    <s v="01A"/>
    <s v="TIEMPO COMPLETO AMPLIADO"/>
    <s v="2017-09-15 00:00:00.0"/>
    <s v="null"/>
    <s v="DF100090"/>
    <s v="PROFESOR TITULAR DE UNIVERSIDAD"/>
    <s v="R112"/>
    <x v="8"/>
    <n v="750"/>
    <s v="QUÍMICA ANALÍTICA"/>
  </r>
  <r>
    <x v="12"/>
    <n v="16539508"/>
    <s v="FCYT"/>
    <n v="848"/>
    <s v="848G"/>
    <s v="GRUPO-A"/>
    <s v="Prácticas externas"/>
    <s v="GG"/>
    <s v="GRUPO GRANDE"/>
    <s v="848G"/>
    <s v="GG de Prácticas en empresa"/>
    <s v="GRUPO-A"/>
    <s v="GG de Prácticas en empresa"/>
    <s v="1S"/>
    <n v="16539508"/>
    <s v="MILLÁN"/>
    <s v="MONEO"/>
    <s v="JUDITH"/>
    <s v="jumillan"/>
    <s v="judith.millan@unirioja.es"/>
    <n v="0.1"/>
    <n v="0.1"/>
    <x v="0"/>
    <n v="504"/>
    <s v="PROFESOR TITULAR UNIVERSIDAD"/>
    <s v="01R"/>
    <s v="TIEMPO COMPLETO REDUCIDO"/>
    <s v="2018-09-17 00:00:00.0"/>
    <s v="null"/>
    <s v="DF100345"/>
    <s v="PROFESOR TITULAR DE UNIVERSIDAD"/>
    <s v="R112"/>
    <x v="8"/>
    <n v="755"/>
    <s v="QUÍMICA FÍSICA"/>
  </r>
  <r>
    <x v="12"/>
    <n v="16543785"/>
    <s v="FCYT"/>
    <n v="848"/>
    <s v="848G"/>
    <s v="GRUPO-A"/>
    <s v="Prácticas externas"/>
    <s v="GG"/>
    <s v="GRUPO GRANDE"/>
    <s v="848G"/>
    <s v="GG de Prácticas en empresa"/>
    <s v="GRUPO-A"/>
    <s v="GG de Prácticas en empresa"/>
    <s v="1S"/>
    <n v="16543785"/>
    <s v="ZURBANO"/>
    <s v="ASENSIO"/>
    <s v="MARÍA DEL MAR"/>
    <s v="mmzurba"/>
    <s v="marimar.zurbano@unirioja.es"/>
    <n v="0"/>
    <n v="0"/>
    <x v="1"/>
    <n v="504"/>
    <s v="PROFESOR TITULAR UNIVERSIDAD"/>
    <s v="01R"/>
    <s v="TIEMPO COMPLETO REDUCIDO"/>
    <s v="2016-09-15 00:00:00.0"/>
    <s v="null"/>
    <s v="DF100149"/>
    <s v="PROFESOR TITULAR DE UNIVERSIDAD"/>
    <s v="R112"/>
    <x v="8"/>
    <n v="765"/>
    <s v="QUÍMICA ORGÁNICA"/>
  </r>
  <r>
    <x v="12"/>
    <n v="16546910"/>
    <s v="FCYT"/>
    <n v="848"/>
    <s v="848G"/>
    <s v="GRUPO-A"/>
    <s v="Prácticas externas"/>
    <s v="GG"/>
    <s v="GRUPO GRANDE"/>
    <s v="848G"/>
    <s v="GG de Prácticas en empresa"/>
    <s v="GRUPO-A"/>
    <s v="GG de Prácticas en empresa"/>
    <s v="1S"/>
    <n v="16546910"/>
    <s v="BERENGUER"/>
    <s v="MARÍN"/>
    <s v="JESÚS RUBÉN"/>
    <s v="jberen"/>
    <s v="jesus.berenguer@unirioja.es"/>
    <n v="0.1"/>
    <n v="0.1"/>
    <x v="0"/>
    <n v="504"/>
    <s v="PROFESOR TITULAR UNIVERSIDAD"/>
    <s v="01R"/>
    <s v="TIEMPO COMPLETO REDUCIDO"/>
    <s v="2012-09-01 00:00:00.0"/>
    <s v="null"/>
    <s v="DF100075"/>
    <s v="PROFESOR TITULAR DE UNIVERSIDAD"/>
    <s v="R112"/>
    <x v="8"/>
    <n v="760"/>
    <s v="QUÍMICA INORGÁNICA"/>
  </r>
  <r>
    <x v="12"/>
    <n v="16547011"/>
    <s v="FCYT"/>
    <n v="848"/>
    <s v="848G"/>
    <s v="GRUPO-A"/>
    <s v="Prácticas externas"/>
    <s v="GG"/>
    <s v="GRUPO GRANDE"/>
    <s v="848G"/>
    <s v="GG de Prácticas en empresa"/>
    <s v="GRUPO-A"/>
    <s v="GG de Prácticas en empresa"/>
    <s v="1S"/>
    <n v="16547011"/>
    <s v="LÓPEZ DE LUZURIAGA"/>
    <s v="FERNÁNDEZ"/>
    <s v="JOSÉ MARÍA"/>
    <s v="jolopez"/>
    <s v="josemaria.lopez@unirioja.es"/>
    <n v="0.1"/>
    <n v="0.1"/>
    <x v="0"/>
    <n v="500"/>
    <s v="CATEDRATICO DE UNIVERSIDAD"/>
    <s v="01R"/>
    <s v="TIEMPO COMPLETO REDUCIDO"/>
    <s v="2016-09-15 00:00:00.0"/>
    <s v="null"/>
    <s v="DF100236"/>
    <s v="CATEDRÁTICO DE UNIVERSIDAD"/>
    <s v="R112"/>
    <x v="8"/>
    <n v="760"/>
    <s v="QUÍMICA INORGÁNICA"/>
  </r>
  <r>
    <x v="12"/>
    <n v="16557636"/>
    <s v="FCYT"/>
    <n v="848"/>
    <s v="848G"/>
    <s v="GRUPO-A"/>
    <s v="Prácticas externas"/>
    <s v="GG"/>
    <s v="GRUPO GRANDE"/>
    <s v="848G"/>
    <s v="GG de Prácticas en empresa"/>
    <s v="GRUPO-A"/>
    <s v="GG de Prácticas en empresa"/>
    <s v="1S"/>
    <n v="16557636"/>
    <s v="BUSTO"/>
    <s v="SANCIRIÁN"/>
    <s v="JESÚS HÉCTOR"/>
    <s v="hebusto"/>
    <s v="hector.busto@unirioja.es"/>
    <n v="0.1"/>
    <n v="0.1"/>
    <x v="0"/>
    <n v="504"/>
    <s v="PROFESOR TITULAR UNIVERSIDAD"/>
    <s v="01R"/>
    <s v="TIEMPO COMPLETO REDUCIDO"/>
    <s v="2013-09-01 00:00:00.0"/>
    <s v="null"/>
    <s v="DF100220"/>
    <s v="PROFESOR TITULAR DE UNIVERSIDAD"/>
    <s v="R112"/>
    <x v="8"/>
    <n v="765"/>
    <s v="QUÍMICA ORGÁNICA"/>
  </r>
  <r>
    <x v="12"/>
    <n v="16578210"/>
    <s v="FCYT"/>
    <n v="848"/>
    <s v="848G"/>
    <s v="GRUPO-A"/>
    <s v="Prácticas externas"/>
    <s v="GG"/>
    <s v="GRUPO GRANDE"/>
    <s v="848G"/>
    <s v="GG de Prácticas en empresa"/>
    <s v="GRUPO-A"/>
    <s v="GG de Prácticas en empresa"/>
    <s v="1S"/>
    <n v="16578210"/>
    <s v="SAMPEDRO"/>
    <s v="RUIZ"/>
    <s v="DIEGO"/>
    <s v="dsampedr"/>
    <s v="diego.sampedro@unirioja.es"/>
    <n v="0.1"/>
    <n v="0.1"/>
    <x v="1"/>
    <n v="504"/>
    <s v="PROFESOR TITULAR UNIVERSIDAD"/>
    <s v="01R"/>
    <s v="TIEMPO COMPLETO REDUCIDO"/>
    <s v="2016-09-15 00:00:00.0"/>
    <s v="null"/>
    <s v="DF100290"/>
    <s v="PROFESOR TITULAR DE UNIVERSIDAD"/>
    <s v="R112"/>
    <x v="8"/>
    <n v="765"/>
    <s v="QUÍMICA ORGÁNICA"/>
  </r>
  <r>
    <x v="12"/>
    <n v="17140700"/>
    <s v="FCYT"/>
    <n v="848"/>
    <s v="848G"/>
    <s v="GRUPO-A"/>
    <s v="Prácticas externas"/>
    <s v="GG"/>
    <s v="GRUPO GRANDE"/>
    <s v="848G"/>
    <s v="GG de Prácticas en empresa"/>
    <s v="GRUPO-A"/>
    <s v="GG de Prácticas en empresa"/>
    <s v="1S"/>
    <n v="17140700"/>
    <s v="LALINDE"/>
    <s v="PEÑA"/>
    <s v="ELENA"/>
    <s v="elalinde"/>
    <s v="elena.lalinde@unirioja.es"/>
    <n v="0.1"/>
    <n v="0.1"/>
    <x v="1"/>
    <n v="500"/>
    <s v="CATEDRATICO DE UNIVERSIDAD"/>
    <s v="01R"/>
    <s v="TIEMPO COMPLETO REDUCIDO"/>
    <s v="2012-09-01 00:00:00.0"/>
    <s v="null"/>
    <s v="DF100217"/>
    <s v="CATEDRÁTICO DE UNIVERSIDAD"/>
    <s v="R112"/>
    <x v="8"/>
    <n v="760"/>
    <s v="QUÍMICA INORGÁNICA"/>
  </r>
  <r>
    <x v="12"/>
    <n v="30520840"/>
    <s v="FCYT"/>
    <n v="848"/>
    <s v="848G"/>
    <s v="GRUPO-A"/>
    <s v="Prácticas externas"/>
    <s v="GG"/>
    <s v="GRUPO GRANDE"/>
    <s v="848G"/>
    <s v="GG de Prácticas en empresa"/>
    <s v="GRUPO-A"/>
    <s v="GG de Prácticas en empresa"/>
    <s v="1S"/>
    <n v="30520840"/>
    <s v="TENA"/>
    <s v="VÁZQUEZ DE LA TORRE"/>
    <s v="MARÍA TERESA"/>
    <s v="matena"/>
    <s v="maria-teresa.tena@unirioja.es"/>
    <n v="0.1"/>
    <n v="0.1"/>
    <x v="1"/>
    <s v="A-0500"/>
    <s v="CATEDRATICO DE UNIVERSIDAD"/>
    <s v="01R"/>
    <s v="TIEMPO COMPLETO REDUCIDO"/>
    <s v="2016-09-15 00:00:00.0"/>
    <s v="null"/>
    <s v="DF100288"/>
    <s v="CATEDRÁTICO DE UNIVERSIDAD"/>
    <s v="R112"/>
    <x v="8"/>
    <n v="750"/>
    <s v="QUÍMICA ANALÍTICA"/>
  </r>
  <r>
    <x v="12"/>
    <n v="33425090"/>
    <s v="FCYT"/>
    <n v="848"/>
    <s v="848G"/>
    <s v="GRUPO-A"/>
    <s v="Prácticas externas"/>
    <s v="GG"/>
    <s v="GRUPO GRANDE"/>
    <s v="848G"/>
    <s v="GG de Prácticas en empresa"/>
    <s v="GRUPO-A"/>
    <s v="GG de Prácticas en empresa"/>
    <s v="1S"/>
    <n v="33425090"/>
    <s v="MONGE"/>
    <s v="OROZ"/>
    <s v="MIGUEL"/>
    <s v="mimonge"/>
    <s v="miguel.monge@unirioja.es"/>
    <n v="0.1"/>
    <n v="0.1"/>
    <x v="0"/>
    <n v="504"/>
    <s v="PROFESOR TITULAR UNIVERSIDAD"/>
    <s v="01R"/>
    <s v="TIEMPO COMPLETO REDUCIDO"/>
    <s v="2017-09-15 00:00:00.0"/>
    <s v="null"/>
    <s v="DF100215"/>
    <s v="TITULAR DE UNIVERSIDAD"/>
    <s v="R112"/>
    <x v="8"/>
    <n v="760"/>
    <s v="QUÍMICA INORGÁNICA"/>
  </r>
  <r>
    <x v="12"/>
    <n v="50822746"/>
    <s v="FCYT"/>
    <n v="848"/>
    <s v="848G"/>
    <s v="GRUPO-A"/>
    <s v="Prácticas externas"/>
    <s v="GG"/>
    <s v="GRUPO GRANDE"/>
    <s v="848G"/>
    <s v="GG de Prácticas en empresa"/>
    <s v="GRUPO-A"/>
    <s v="GG de Prácticas en empresa"/>
    <s v="1S"/>
    <n v="50822746"/>
    <s v="ENRIQUEZ"/>
    <s v="PALMA"/>
    <s v="PEDRO ALBERTO"/>
    <s v="enriquez"/>
    <s v="pedro.enriquez@unirioja.es"/>
    <n v="0.2"/>
    <n v="0.2"/>
    <x v="1"/>
    <n v="504"/>
    <s v="PROFESOR TITULAR UNIVERSIDAD"/>
    <s v="01A"/>
    <s v="TIEMPO COMPLETO AMPLIADO"/>
    <s v="2012-09-01 00:00:00.0"/>
    <s v="null"/>
    <s v="DF100147"/>
    <s v="PROFESOR TITULAR DE UNIVERSIDAD"/>
    <s v="R112"/>
    <x v="8"/>
    <n v="755"/>
    <s v="QUÍMICA FÍSICA"/>
  </r>
  <r>
    <x v="4"/>
    <n v="7017598"/>
    <s v="FLE"/>
    <n v="849"/>
    <s v="849G"/>
    <s v="GRUPO-A"/>
    <s v="Prácticas escolares"/>
    <s v="GG"/>
    <s v="GRUPO GRANDE"/>
    <s v="849G"/>
    <s v="GG de Prácticas escolares"/>
    <s v="GRUPO-A"/>
    <s v="GG de Prácticas escolares"/>
    <s v="2S"/>
    <n v="7017598"/>
    <s v="ALONSO"/>
    <s v="RUIZ"/>
    <s v="ROSA ANA"/>
    <s v="roalonr"/>
    <s v="rosa-ana.alonso@unirioja.es"/>
    <n v="3"/>
    <n v="3"/>
    <x v="0"/>
    <n v="536"/>
    <s v="PROFESOR INTERINO"/>
    <s v="C01"/>
    <s v="TIEMPO COMPLETO"/>
    <s v="2015-09-15 00:00:00.0"/>
    <s v="null"/>
    <s v="PI101053"/>
    <s v="PROFESOR CONTRATADO INTERINO"/>
    <s v="R115"/>
    <x v="2"/>
    <n v="215"/>
    <s v="DIDÁCTICA Y ORGANIZACIÓN ESCOLAR"/>
  </r>
  <r>
    <x v="4"/>
    <n v="7017598"/>
    <s v="FLE"/>
    <n v="849"/>
    <s v="849R"/>
    <s v="GRUPO-A1"/>
    <s v="Prácticas escolares"/>
    <s v="GR"/>
    <s v="GRUPO REDUCIDO"/>
    <s v="849R"/>
    <s v="GR de Prácticas escoalres"/>
    <s v="GRUPO-A1"/>
    <s v="GR de Prácticas escolares"/>
    <s v="2S"/>
    <n v="7017598"/>
    <s v="ALONSO"/>
    <s v="RUIZ"/>
    <s v="ROSA ANA"/>
    <s v="roalonr"/>
    <s v="rosa-ana.alonso@unirioja.es"/>
    <n v="0.5"/>
    <n v="0.5"/>
    <x v="0"/>
    <n v="536"/>
    <s v="PROFESOR INTERINO"/>
    <s v="C01"/>
    <s v="TIEMPO COMPLETO"/>
    <s v="2015-09-15 00:00:00.0"/>
    <s v="null"/>
    <s v="PI101053"/>
    <s v="PROFESOR CONTRATADO INTERINO"/>
    <s v="R115"/>
    <x v="2"/>
    <n v="215"/>
    <s v="DIDÁCTICA Y ORGANIZACIÓN ESCOLAR"/>
  </r>
  <r>
    <x v="4"/>
    <n v="7017598"/>
    <s v="FLE"/>
    <n v="849"/>
    <s v="849R"/>
    <s v="GRUPO-A2"/>
    <s v="Prácticas escolares"/>
    <s v="GR"/>
    <s v="GRUPO REDUCIDO"/>
    <s v="849R"/>
    <s v="GR de Prácticas escoalres"/>
    <s v="GRUPO-A2"/>
    <s v="GR de Prácticas escolares"/>
    <s v="2S"/>
    <n v="7017598"/>
    <s v="ALONSO"/>
    <s v="RUIZ"/>
    <s v="ROSA ANA"/>
    <s v="roalonr"/>
    <s v="rosa-ana.alonso@unirioja.es"/>
    <n v="0.5"/>
    <n v="0.5"/>
    <x v="0"/>
    <n v="536"/>
    <s v="PROFESOR INTERINO"/>
    <s v="C01"/>
    <s v="TIEMPO COMPLETO"/>
    <s v="2015-09-15 00:00:00.0"/>
    <s v="null"/>
    <s v="PI101053"/>
    <s v="PROFESOR CONTRATADO INTERINO"/>
    <s v="R115"/>
    <x v="2"/>
    <n v="215"/>
    <s v="DIDÁCTICA Y ORGANIZACIÓN ESCOLAR"/>
  </r>
  <r>
    <x v="5"/>
    <n v="9414088"/>
    <s v="FLE"/>
    <n v="851"/>
    <s v="851G"/>
    <s v="GRUPO-A"/>
    <s v="Prácticum I"/>
    <s v="GG"/>
    <s v="GRUPO GRANDE"/>
    <s v="851G"/>
    <s v="GG del PRÁCTICUM DE PRIMARIA"/>
    <s v="GRUPO-A"/>
    <s v="GG del PRÁCTICUM DE PRIMARIA"/>
    <s v="AN"/>
    <n v="9414088"/>
    <s v="TABOADA"/>
    <s v="FERRERO"/>
    <s v="CAROLINA"/>
    <s v="cataboad"/>
    <s v="carolina.taboada@unirioja.es"/>
    <n v="2"/>
    <n v="2"/>
    <x v="0"/>
    <n v="504"/>
    <s v="PROFESOR TITULAR UNIVERSIDAD"/>
    <s v="C01"/>
    <s v="TIEMPO COMPLETO"/>
    <s v="2008-09-30 00:00:00.0"/>
    <s v="null"/>
    <s v="DF100228"/>
    <s v="PROFESOR TITULAR DE UNIVERSIDAD INTERINO"/>
    <s v="R107"/>
    <x v="6"/>
    <n v="345"/>
    <s v="FILOLOGÍA INGLESA"/>
  </r>
  <r>
    <x v="5"/>
    <n v="12745547"/>
    <s v="FLE"/>
    <n v="851"/>
    <s v="851G"/>
    <s v="GRUPO-A"/>
    <s v="Prácticum I"/>
    <s v="GG"/>
    <s v="GRUPO GRANDE"/>
    <s v="851G"/>
    <s v="GG del PRÁCTICUM DE PRIMARIA"/>
    <s v="GRUPO-A"/>
    <s v="GG del PRÁCTICUM DE PRIMARIA"/>
    <s v="AN"/>
    <n v="12745547"/>
    <s v="CAMACHO"/>
    <s v="SÁNCHEZ"/>
    <s v="MARÍA DEL PILAR"/>
    <s v="picamach"/>
    <s v="pilar.camacho@unirioja.es"/>
    <n v="2"/>
    <n v="2"/>
    <x v="1"/>
    <n v="504"/>
    <s v="PROFESOR TITULAR UNIVERSIDAD"/>
    <s v="01A"/>
    <s v="TIEMPO COMPLETO AMPLIADO"/>
    <s v="2012-09-01 00:00:00.0"/>
    <s v="null"/>
    <s v="DF100099"/>
    <s v="PROFESORES TITULARES DE UNIVERSIDAD"/>
    <s v="R115"/>
    <x v="2"/>
    <n v="189"/>
    <s v="DIDÁCTICA DE LA EXPRESIÓN MUSICAL"/>
  </r>
  <r>
    <x v="5"/>
    <n v="13748929"/>
    <s v="FLE"/>
    <n v="851"/>
    <s v="851G"/>
    <s v="GRUPO-A"/>
    <s v="Prácticum I"/>
    <s v="GG"/>
    <s v="GRUPO GRANDE"/>
    <s v="851G"/>
    <s v="GG del PRÁCTICUM DE PRIMARIA"/>
    <s v="GRUPO-A"/>
    <s v="GG del PRÁCTICUM DE PRIMARIA"/>
    <s v="AN"/>
    <n v="13748929"/>
    <s v="VILLAR"/>
    <s v="FLOR"/>
    <s v="CARLOS JOSÉ"/>
    <s v="cavillar"/>
    <s v="carlos.villar@unirioja.es"/>
    <n v="1"/>
    <n v="1"/>
    <x v="1"/>
    <n v="504"/>
    <s v="PROFESOR TITULAR UNIVERSIDAD"/>
    <s v="C01"/>
    <s v="TIEMPO COMPLETO"/>
    <s v="2014-09-15 00:00:00.0"/>
    <s v="null"/>
    <s v="DF31687"/>
    <s v="TITULAR DE UNIVERSIDAD"/>
    <s v="R107"/>
    <x v="6"/>
    <n v="345"/>
    <s v="FILOLOGÍA INGLESA"/>
  </r>
  <r>
    <x v="5"/>
    <n v="15849077"/>
    <s v="FLE"/>
    <n v="851"/>
    <s v="851G"/>
    <s v="GRUPO-A"/>
    <s v="Prácticum I"/>
    <s v="GG"/>
    <s v="GRUPO GRANDE"/>
    <s v="851G"/>
    <s v="GG del PRÁCTICUM DE PRIMARIA"/>
    <s v="GRUPO-A"/>
    <s v="GG del PRÁCTICUM DE PRIMARIA"/>
    <s v="AN"/>
    <n v="15849077"/>
    <s v="SANTIAGO"/>
    <s v="CAMPIÓN"/>
    <s v="RAÚL"/>
    <s v="rasantia"/>
    <s v="raul.santiago@unirioja.es"/>
    <n v="1"/>
    <n v="1"/>
    <x v="0"/>
    <s v="A-0504"/>
    <s v="PROFESOR TITULAR UNIVERSIDAD"/>
    <s v="C01"/>
    <s v="TIEMPO COMPLETO"/>
    <s v="2010-09-01 00:00:00.0"/>
    <s v="null"/>
    <s v="DF100267"/>
    <s v="PROFESOR TITULAR INTERINO"/>
    <s v="R115"/>
    <x v="2"/>
    <n v="215"/>
    <s v="DIDÁCTICA Y ORGANIZACIÓN ESCOLAR"/>
  </r>
  <r>
    <x v="5"/>
    <n v="16268560"/>
    <s v="FLE"/>
    <n v="851"/>
    <s v="851G"/>
    <s v="GRUPO-A"/>
    <s v="Prácticum I"/>
    <s v="GG"/>
    <s v="GRUPO GRANDE"/>
    <s v="851G"/>
    <s v="GG del PRÁCTICUM DE PRIMARIA"/>
    <s v="GRUPO-A"/>
    <s v="GG del PRÁCTICUM DE PRIMARIA"/>
    <s v="AN"/>
    <n v="16268560"/>
    <s v="TEJADA"/>
    <s v="SÁNCHEZ"/>
    <s v="Mª SORAYA"/>
    <s v="matejas"/>
    <s v="soraya.tejada@unirioja.es"/>
    <n v="3"/>
    <n v="3"/>
    <x v="0"/>
    <n v="536"/>
    <s v="PROFESOR INTERINO"/>
    <s v="C01"/>
    <s v="TIEMPO COMPLETO"/>
    <s v="2013-09-16 00:00:00.0"/>
    <s v="null"/>
    <s v="PI100929"/>
    <s v="PROFESOR CONTRATADO INTERINO"/>
    <s v="R115"/>
    <x v="2"/>
    <n v="193"/>
    <s v="DIDÁCTICA DE LA EXPRESIÓN PLÁSTICA"/>
  </r>
  <r>
    <x v="5"/>
    <n v="16496241"/>
    <s v="FLE"/>
    <n v="851"/>
    <s v="851G"/>
    <s v="GRUPO-A"/>
    <s v="Prácticum I"/>
    <s v="GG"/>
    <s v="GRUPO GRANDE"/>
    <s v="851G"/>
    <s v="GG del PRÁCTICUM DE PRIMARIA"/>
    <s v="GRUPO-A"/>
    <s v="GG del PRÁCTICUM DE PRIMARIA"/>
    <s v="AN"/>
    <n v="16496241"/>
    <s v="JIMÉNEZ"/>
    <s v="TRENS"/>
    <s v="MARÍA ASUNCIÓN"/>
    <s v="ajimenez"/>
    <s v="asuncion.jtrens@unirioja.es"/>
    <n v="2.5"/>
    <n v="2.5"/>
    <x v="1"/>
    <n v="504"/>
    <s v="PROFESOR TITULAR UNIVERSIDAD"/>
    <s v="C01"/>
    <s v="TIEMPO COMPLETO"/>
    <s v="2017-09-15 00:00:00.0"/>
    <s v="null"/>
    <s v="DF3307"/>
    <s v="TITULAR DE ESCUELAS UNIVERSITARIAS"/>
    <s v="R115"/>
    <x v="2"/>
    <n v="215"/>
    <s v="DIDÁCTICA Y ORGANIZACIÓN ESCOLAR"/>
  </r>
  <r>
    <x v="5"/>
    <n v="16509812"/>
    <s v="FLE"/>
    <n v="851"/>
    <s v="851G"/>
    <s v="GRUPO-A"/>
    <s v="Prácticum I"/>
    <s v="GG"/>
    <s v="GRUPO GRANDE"/>
    <s v="851G"/>
    <s v="GG del PRÁCTICUM DE PRIMARIA"/>
    <s v="GRUPO-A"/>
    <s v="GG del PRÁCTICUM DE PRIMARIA"/>
    <s v="AN"/>
    <n v="16509812"/>
    <s v="LOZA"/>
    <s v="OLAVE"/>
    <s v="EDMUNDO"/>
    <s v="edloza"/>
    <s v="edmundo.loza@unirioja.es"/>
    <n v="1.5"/>
    <n v="1.5"/>
    <x v="0"/>
    <n v="504"/>
    <s v="PROFESOR TITULAR UNIVERSIDAD"/>
    <s v="01A"/>
    <s v="TIEMPO COMPLETO AMPLIADO"/>
    <s v="2012-09-01 00:00:00.0"/>
    <s v="null"/>
    <s v="DF31336"/>
    <s v="TITULAR DE UNIVERSIDAD"/>
    <s v="R115"/>
    <x v="2"/>
    <n v="187"/>
    <s v="DIDÁCTICA DE LA EXPRESIÓN CORPORAL"/>
  </r>
  <r>
    <x v="5"/>
    <n v="16511992"/>
    <s v="FLE"/>
    <n v="851"/>
    <s v="851G"/>
    <s v="GRUPO-A"/>
    <s v="Prácticum I"/>
    <s v="GG"/>
    <s v="GRUPO GRANDE"/>
    <s v="851G"/>
    <s v="GG del PRÁCTICUM DE PRIMARIA"/>
    <s v="GRUPO-A"/>
    <s v="GG del PRÁCTICUM DE PRIMARIA"/>
    <s v="AN"/>
    <n v="16511992"/>
    <s v="EXTREMIANA"/>
    <s v="ALDANA"/>
    <s v="JOSÉ IGNACIO"/>
    <s v="jextremi"/>
    <s v="jextremi@unirioja.es"/>
    <n v="3"/>
    <n v="3"/>
    <x v="0"/>
    <n v="504"/>
    <s v="PROFESOR TITULAR UNIVERSIDAD"/>
    <s v="01A"/>
    <s v="TIEMPO COMPLETO AMPLIADO"/>
    <s v="2012-09-01 00:00:00.0"/>
    <s v="null"/>
    <s v="DF32214"/>
    <s v="TITULAR DE UNIVERSIDAD"/>
    <s v="R111"/>
    <x v="7"/>
    <n v="440"/>
    <s v="GEOMETRÍA Y TOPOLOGÍA"/>
  </r>
  <r>
    <x v="5"/>
    <n v="16520166"/>
    <s v="FLE"/>
    <n v="851"/>
    <s v="851G"/>
    <s v="GRUPO-A"/>
    <s v="Prácticum I"/>
    <s v="GG"/>
    <s v="GRUPO GRANDE"/>
    <s v="851G"/>
    <s v="GG del PRÁCTICUM DE PRIMARIA"/>
    <s v="GRUPO-A"/>
    <s v="GG del PRÁCTICUM DE PRIMARIA"/>
    <s v="AN"/>
    <n v="16520166"/>
    <s v="SANTANA"/>
    <s v="MARTÍNEZ"/>
    <s v="PEDRO"/>
    <s v="psantana"/>
    <s v="pedro.santana@unirioja.es"/>
    <n v="4.3"/>
    <n v="4.3"/>
    <x v="1"/>
    <n v="504"/>
    <s v="PROFESOR TITULAR UNIVERSIDAD"/>
    <s v="01A"/>
    <s v="TIEMPO COMPLETO AMPLIADO"/>
    <s v="2012-09-01 00:00:00.0"/>
    <s v="null"/>
    <s v="DF31690"/>
    <s v="TITULAR DE UNIVERSIDAD"/>
    <s v="R107"/>
    <x v="6"/>
    <n v="345"/>
    <s v="FILOLOGÍA INGLESA"/>
  </r>
  <r>
    <x v="5"/>
    <n v="16527500"/>
    <s v="FLE"/>
    <n v="851"/>
    <s v="851G"/>
    <s v="GRUPO-A"/>
    <s v="Prácticum I"/>
    <s v="GG"/>
    <s v="GRUPO GRANDE"/>
    <s v="851G"/>
    <s v="GG del PRÁCTICUM DE PRIMARIA"/>
    <s v="GRUPO-A"/>
    <s v="GG del PRÁCTICUM DE PRIMARIA"/>
    <s v="AN"/>
    <n v="16527500"/>
    <s v="SOARES"/>
    <s v="SANTOS"/>
    <s v="MARÍA YOLANDA"/>
    <s v="masoares"/>
    <s v="maria-yolanda.soares@unirioja.es"/>
    <n v="1.5"/>
    <n v="1.5"/>
    <x v="0"/>
    <n v="536"/>
    <s v="PROFESOR INTERINO"/>
    <s v="C01"/>
    <s v="TIEMPO COMPLETO"/>
    <s v="2014-09-15 00:00:00.0"/>
    <s v="null"/>
    <s v="PI100981"/>
    <s v="PROFESOR CONTRATADO INTERINO"/>
    <s v="R115"/>
    <x v="2"/>
    <n v="735"/>
    <s v="PSICOLOGÍA EVOLUTIVA Y DE LA EDUCACIÓN"/>
  </r>
  <r>
    <x v="5"/>
    <n v="16531888"/>
    <s v="FLE"/>
    <n v="851"/>
    <s v="851G"/>
    <s v="GRUPO-A"/>
    <s v="Prácticum I"/>
    <s v="GG"/>
    <s v="GRUPO GRANDE"/>
    <s v="851G"/>
    <s v="GG del PRÁCTICUM DE PRIMARIA"/>
    <s v="GRUPO-A"/>
    <s v="GG del PRÁCTICUM DE PRIMARIA"/>
    <s v="AN"/>
    <n v="16531888"/>
    <s v="VIANA"/>
    <s v="SÁENZ"/>
    <s v="LOURDES"/>
    <s v="loviana"/>
    <s v="lourdes.viana@unirioja.es"/>
    <n v="1.5"/>
    <n v="1.5"/>
    <x v="0"/>
    <n v="536"/>
    <s v="PROFESOR INTERINO"/>
    <s v="C01"/>
    <s v="TIEMPO COMPLETO"/>
    <s v="2018-09-17 00:00:00.0"/>
    <s v="null"/>
    <s v="PI101398"/>
    <s v="PROFESOR CONTRATADO INTERINO"/>
    <s v="R115"/>
    <x v="2"/>
    <n v="735"/>
    <s v="PSICOLOGÍA EVOLUTIVA Y DE LA EDUCACIÓN"/>
  </r>
  <r>
    <x v="5"/>
    <n v="16535214"/>
    <s v="FLE"/>
    <n v="851"/>
    <s v="851G"/>
    <s v="GRUPO-A"/>
    <s v="Prácticum I"/>
    <s v="GG"/>
    <s v="GRUPO GRANDE"/>
    <s v="851G"/>
    <s v="GG del PRÁCTICUM DE PRIMARIA"/>
    <s v="GRUPO-A"/>
    <s v="GG del PRÁCTICUM DE PRIMARIA"/>
    <s v="AN"/>
    <n v="16535214"/>
    <s v="MARTÍNEZ"/>
    <s v="EZQUERRO"/>
    <s v="AURORA"/>
    <s v="aumarte"/>
    <s v="aurora.martinez@unirioja.es"/>
    <n v="1"/>
    <n v="1"/>
    <x v="0"/>
    <n v="504"/>
    <s v="PROFESOR TITULAR UNIVERSIDAD"/>
    <s v="C01"/>
    <s v="TIEMPO COMPLETO"/>
    <s v="2011-09-01 00:00:00.0"/>
    <s v="null"/>
    <s v="DF100303"/>
    <s v="PROFESOR TITULAR DE UNIVERSIDAD"/>
    <s v="R106"/>
    <x v="5"/>
    <n v="195"/>
    <s v="DIDÁCTICA DE LA LENGUA Y LA LITERATURA"/>
  </r>
  <r>
    <x v="5"/>
    <n v="16538859"/>
    <s v="FLE"/>
    <n v="851"/>
    <s v="851G"/>
    <s v="GRUPO-A"/>
    <s v="Prácticum I"/>
    <s v="GG"/>
    <s v="GRUPO GRANDE"/>
    <s v="851G"/>
    <s v="GG del PRÁCTICUM DE PRIMARIA"/>
    <s v="GRUPO-A"/>
    <s v="GG del PRÁCTICUM DE PRIMARIA"/>
    <s v="AN"/>
    <n v="16538859"/>
    <s v="ARANA"/>
    <s v="IDIAQUEZ"/>
    <s v="JAVIER SABINO"/>
    <s v="jaarana"/>
    <s v="xabier.arana@unirioja.es"/>
    <n v="1.5"/>
    <n v="1.5"/>
    <x v="1"/>
    <n v="536"/>
    <s v="PROFESOR INTERINO"/>
    <s v="C01"/>
    <s v="TIEMPO COMPLETO"/>
    <s v="2018-09-17 00:00:00.0"/>
    <s v="null"/>
    <s v="PI101399"/>
    <s v="PROFESOR CONTRATADO INTERINO"/>
    <s v="R115"/>
    <x v="2"/>
    <n v="735"/>
    <s v="PSICOLOGÍA EVOLUTIVA Y DE LA EDUCACIÓN"/>
  </r>
  <r>
    <x v="5"/>
    <n v="16539110"/>
    <s v="FLE"/>
    <n v="851"/>
    <s v="851G"/>
    <s v="GRUPO-A"/>
    <s v="Prácticum I"/>
    <s v="GG"/>
    <s v="GRUPO GRANDE"/>
    <s v="851G"/>
    <s v="GG del PRÁCTICUM DE PRIMARIA"/>
    <s v="GRUPO-A"/>
    <s v="GG del PRÁCTICUM DE PRIMARIA"/>
    <s v="AN"/>
    <n v="16539110"/>
    <s v="HERNÁEZ"/>
    <s v="LERENA"/>
    <s v="MARÍA JESÚS"/>
    <s v="mjhernae"/>
    <s v="mariaj.hernaez@unirioja.es"/>
    <n v="0.5"/>
    <n v="0.5"/>
    <x v="0"/>
    <n v="504"/>
    <s v="PROFESOR TITULAR UNIVERSIDAD"/>
    <s v="01R"/>
    <s v="TIEMPO COMPLETO REDUCIDO"/>
    <s v="2017-09-15 00:00:00.0"/>
    <s v="null"/>
    <s v="DF31691"/>
    <s v="TITULAR DE UNIVERSIDAD"/>
    <s v="R107"/>
    <x v="6"/>
    <n v="345"/>
    <s v="FILOLOGÍA INGLESA"/>
  </r>
  <r>
    <x v="5"/>
    <n v="16542622"/>
    <s v="FLE"/>
    <n v="851"/>
    <s v="851G"/>
    <s v="GRUPO-A"/>
    <s v="Prácticum I"/>
    <s v="GG"/>
    <s v="GRUPO GRANDE"/>
    <s v="851G"/>
    <s v="GG del PRÁCTICUM DE PRIMARIA"/>
    <s v="GRUPO-A"/>
    <s v="GG del PRÁCTICUM DE PRIMARIA"/>
    <s v="AN"/>
    <n v="16542622"/>
    <s v="GARCÍA"/>
    <s v="IZQUIERDO"/>
    <s v="MARIA VICTORIA"/>
    <s v="magarciz"/>
    <s v="maria-victoria.garcia@unirioja.es"/>
    <n v="0.5"/>
    <n v="0.5"/>
    <x v="1"/>
    <n v="532"/>
    <s v="LABORAL DOCENTE-ASOCIADO"/>
    <s v="P04"/>
    <s v="TIEMPO PARCIAL (4+4 HORAS)"/>
    <s v="2018-09-24 00:00:00.0"/>
    <s v="2019-09-14 00:00:00.0"/>
    <s v="PI101426"/>
    <s v="PROFESOR ASOCIADO"/>
    <s v="R106"/>
    <x v="5"/>
    <n v="195"/>
    <s v="DIDÁCTICA DE LA LENGUA Y LA LITERATURA"/>
  </r>
  <r>
    <x v="5"/>
    <n v="16553678"/>
    <s v="FLE"/>
    <n v="851"/>
    <s v="851G"/>
    <s v="GRUPO-A"/>
    <s v="Prácticum I"/>
    <s v="GG"/>
    <s v="GRUPO GRANDE"/>
    <s v="851G"/>
    <s v="GG del PRÁCTICUM DE PRIMARIA"/>
    <s v="GRUPO-A"/>
    <s v="GG del PRÁCTICUM DE PRIMARIA"/>
    <s v="AN"/>
    <n v="16553678"/>
    <s v="ELÍAS"/>
    <s v="RUIZ"/>
    <s v="VICENTE"/>
    <s v="vielias"/>
    <s v="vicente.elias@unirioja.es"/>
    <n v="0.5"/>
    <n v="0.5"/>
    <x v="1"/>
    <n v="532"/>
    <s v="LABORAL DOCENTE-ASOCIADO"/>
    <s v="P03"/>
    <s v="TIEMPO PARCIAL (3+3 HORAS)"/>
    <s v="2018-09-27 00:00:00.0"/>
    <s v="2019-09-14 00:00:00.0"/>
    <s v="PI101432"/>
    <s v="PROFESOR ASOCIADO"/>
    <s v="R115"/>
    <x v="2"/>
    <n v="615"/>
    <s v="MEDICINA PREVENTIVA Y SALUD PÚBLICA"/>
  </r>
  <r>
    <x v="5"/>
    <n v="16554464"/>
    <s v="FLE"/>
    <n v="851"/>
    <s v="851G"/>
    <s v="GRUPO-A"/>
    <s v="Prácticum I"/>
    <s v="GG"/>
    <s v="GRUPO GRANDE"/>
    <s v="851G"/>
    <s v="GG del PRÁCTICUM DE PRIMARIA"/>
    <s v="GRUPO-A"/>
    <s v="GG del PRÁCTICUM DE PRIMARIA"/>
    <s v="AN"/>
    <n v="16554464"/>
    <s v="VALDEMOROS"/>
    <s v="SAN EMETERIO"/>
    <s v="Mª ÁNGELES"/>
    <s v="mavaldem"/>
    <s v="maria-de-los-angeles.valdemoros@unirioja.es"/>
    <n v="2.5"/>
    <n v="2.5"/>
    <x v="0"/>
    <n v="504"/>
    <s v="PROFESOR TITULAR UNIVERSIDAD"/>
    <s v="C01"/>
    <s v="TIEMPO COMPLETO"/>
    <s v="2016-03-22 00:00:00.0"/>
    <s v="null"/>
    <s v="DF100241"/>
    <s v="PROFESOR TITULAR DE UNIVERSIDAD"/>
    <s v="R115"/>
    <x v="2"/>
    <n v="805"/>
    <s v="TEORÍA E HISTORIA DE LA EDUCACIÓN"/>
  </r>
  <r>
    <x v="5"/>
    <n v="16556358"/>
    <s v="FLE"/>
    <n v="851"/>
    <s v="851G"/>
    <s v="GRUPO-A"/>
    <s v="Prácticum I"/>
    <s v="GG"/>
    <s v="GRUPO GRANDE"/>
    <s v="851G"/>
    <s v="GG del PRÁCTICUM DE PRIMARIA"/>
    <s v="GRUPO-A"/>
    <s v="GG del PRÁCTICUM DE PRIMARIA"/>
    <s v="AN"/>
    <n v="16556358"/>
    <s v="SILVESTRE"/>
    <s v="SALAS"/>
    <s v="MARÍA DEL SOL"/>
    <s v="masilves"/>
    <s v="marysol.silvestre@unirioja.es"/>
    <n v="1"/>
    <n v="1"/>
    <x v="1"/>
    <n v="536"/>
    <s v="PROFESOR INTERINO"/>
    <s v="C01"/>
    <s v="TIEMPO COMPLETO"/>
    <s v="2013-09-16 00:00:00.0"/>
    <s v="null"/>
    <s v="PI100910"/>
    <s v="PROFESOR CONTRATADO INTERINO"/>
    <s v="R106"/>
    <x v="5"/>
    <n v="195"/>
    <s v="DIDÁCTICA DE LA LENGUA Y LA LITERATURA"/>
  </r>
  <r>
    <x v="5"/>
    <n v="16557120"/>
    <s v="FLE"/>
    <n v="851"/>
    <s v="851G"/>
    <s v="GRUPO-A"/>
    <s v="Prácticum I"/>
    <s v="GG"/>
    <s v="GRUPO GRANDE"/>
    <s v="851G"/>
    <s v="GG del PRÁCTICUM DE PRIMARIA"/>
    <s v="GRUPO-A"/>
    <s v="GG del PRÁCTICUM DE PRIMARIA"/>
    <s v="AN"/>
    <n v="16557120"/>
    <s v="ASENSIO"/>
    <s v="ARÓSTEGUI"/>
    <s v="MARÍA DEL MAR"/>
    <s v="masensio"/>
    <s v="mar.asensio@unirioja.es"/>
    <n v="0"/>
    <n v="0"/>
    <x v="0"/>
    <n v="504"/>
    <s v="PROFESOR TITULAR UNIVERSIDAD"/>
    <s v="C01"/>
    <s v="TIEMPO COMPLETO"/>
    <s v="2018-12-24 00:00:00.0"/>
    <s v="null"/>
    <s v="DF100364"/>
    <s v="PROFESOR TITULAR DE UNIVERSIDAD"/>
    <s v="R107"/>
    <x v="6"/>
    <n v="345"/>
    <s v="FILOLOGÍA INGLESA"/>
  </r>
  <r>
    <x v="5"/>
    <n v="16561261"/>
    <s v="FLE"/>
    <n v="851"/>
    <s v="851G"/>
    <s v="GRUPO-A"/>
    <s v="Prácticum I"/>
    <s v="GG"/>
    <s v="GRUPO GRANDE"/>
    <s v="851G"/>
    <s v="GG del PRÁCTICUM DE PRIMARIA"/>
    <s v="GRUPO-A"/>
    <s v="GG del PRÁCTICUM DE PRIMARIA"/>
    <s v="AN"/>
    <n v="16561261"/>
    <s v="LAPRESA"/>
    <s v="AJAMIL"/>
    <s v="DANIEL"/>
    <s v="dalapres"/>
    <s v="daniel.lapresa@unirioja.es"/>
    <n v="1"/>
    <n v="1"/>
    <x v="0"/>
    <n v="504"/>
    <s v="PROFESOR TITULAR UNIVERSIDAD"/>
    <s v="C01"/>
    <s v="TIEMPO COMPLETO"/>
    <s v="2014-09-15 00:00:00.0"/>
    <s v="null"/>
    <s v="DF100092"/>
    <s v="PROFESOR TITULAR DE UNIVERSIDAD"/>
    <s v="R115"/>
    <x v="2"/>
    <n v="187"/>
    <s v="DIDÁCTICA DE LA EXPRESIÓN CORPORAL"/>
  </r>
  <r>
    <x v="5"/>
    <n v="16568302"/>
    <s v="FLE"/>
    <n v="851"/>
    <s v="851G"/>
    <s v="GRUPO-A"/>
    <s v="Prácticum I"/>
    <s v="GG"/>
    <s v="GRUPO GRANDE"/>
    <s v="851G"/>
    <s v="GG del PRÁCTICUM DE PRIMARIA"/>
    <s v="GRUPO-A"/>
    <s v="GG del PRÁCTICUM DE PRIMARIA"/>
    <s v="AN"/>
    <n v="16568302"/>
    <s v="ROBREDO"/>
    <s v="VALGAÑÓN"/>
    <s v="BEATRIZ"/>
    <s v="berobred"/>
    <s v="beatriz.robredo@unirioja.es"/>
    <n v="1"/>
    <n v="1"/>
    <x v="0"/>
    <n v="504"/>
    <s v="PROFESOR TITULAR UNIVERSIDAD"/>
    <s v="C01"/>
    <s v="TIEMPO COMPLETO"/>
    <s v="2018-09-17 00:00:00.0"/>
    <s v="null"/>
    <s v="DF386"/>
    <s v="PROFESOR TITULAR DE UNIVERSIDAD"/>
    <s v="R101"/>
    <x v="4"/>
    <n v="205"/>
    <s v="DIDÁCTICA DE LAS CIENCIAS EXPERIMENTALES"/>
  </r>
  <r>
    <x v="5"/>
    <n v="16581906"/>
    <s v="FLE"/>
    <n v="851"/>
    <s v="851G"/>
    <s v="GRUPO-A"/>
    <s v="Prácticum I"/>
    <s v="GG"/>
    <s v="GRUPO GRANDE"/>
    <s v="851G"/>
    <s v="GG del PRÁCTICUM DE PRIMARIA"/>
    <s v="GRUPO-A"/>
    <s v="GG del PRÁCTICUM DE PRIMARIA"/>
    <s v="AN"/>
    <n v="16581906"/>
    <s v="SAMPEDRO"/>
    <s v="PASCUAL"/>
    <s v="SIMÓN"/>
    <s v="sisamped"/>
    <s v="simon.sampedro@unirioja.es"/>
    <n v="2"/>
    <n v="2"/>
    <x v="0"/>
    <n v="536"/>
    <s v="PROFESOR INTERINO"/>
    <s v="C01"/>
    <s v="TIEMPO COMPLETO"/>
    <s v="2018-09-17 00:00:00.0"/>
    <s v="null"/>
    <s v="PI101363"/>
    <s v="PROFESOR CONTRATADO INTERINO TC"/>
    <s v="R106"/>
    <x v="5"/>
    <n v="195"/>
    <s v="DIDÁCTICA DE LA LENGUA Y LA LITERATURA"/>
  </r>
  <r>
    <x v="5"/>
    <n v="16582369"/>
    <s v="FLE"/>
    <n v="851"/>
    <s v="851G"/>
    <s v="GRUPO-A"/>
    <s v="Prácticum I"/>
    <s v="GG"/>
    <s v="GRUPO GRANDE"/>
    <s v="851G"/>
    <s v="GG del PRÁCTICUM DE PRIMARIA"/>
    <s v="GRUPO-A"/>
    <s v="GG del PRÁCTICUM DE PRIMARIA"/>
    <s v="AN"/>
    <n v="16582369"/>
    <s v="TÉLLEZ"/>
    <s v="ALARCIA"/>
    <s v="DIEGO"/>
    <s v="dietellalar"/>
    <s v="diego.tellez@unirioja.es"/>
    <n v="1"/>
    <n v="1"/>
    <x v="0"/>
    <n v="534"/>
    <s v="CONTRATADO DOCTOR -TIPO 1"/>
    <s v="C01"/>
    <s v="TIEMPO COMPLETO"/>
    <s v="2018-11-30 00:00:00.0"/>
    <s v="null"/>
    <s v="PI101428"/>
    <s v="PROFESOR CONTRATADO DOCTOR"/>
    <s v="R115"/>
    <x v="2"/>
    <n v="210"/>
    <s v="DIDÁCTICA DE LAS CIENCIAS SOCIALES"/>
  </r>
  <r>
    <x v="5"/>
    <n v="16583327"/>
    <s v="FLE"/>
    <n v="851"/>
    <s v="851G"/>
    <s v="GRUPO-A"/>
    <s v="Prácticum I"/>
    <s v="GG"/>
    <s v="GRUPO GRANDE"/>
    <s v="851G"/>
    <s v="GG del PRÁCTICUM DE PRIMARIA"/>
    <s v="GRUPO-A"/>
    <s v="GG del PRÁCTICUM DE PRIMARIA"/>
    <s v="AN"/>
    <n v="16583327"/>
    <s v="FLORES"/>
    <s v="MORENO"/>
    <s v="CRISTINA"/>
    <s v="criflormore"/>
    <s v="cristina.flores@unirioja.es"/>
    <n v="1"/>
    <n v="1"/>
    <x v="1"/>
    <n v="504"/>
    <s v="PROFESOR TITULAR UNIVERSIDAD"/>
    <s v="C01"/>
    <s v="TIEMPO COMPLETO"/>
    <s v="2018-11-26 00:00:00.0"/>
    <s v="null"/>
    <s v="DF100363"/>
    <s v="PROFESOR TITULAR DE UNIVERSIDAD"/>
    <s v="R107"/>
    <x v="6"/>
    <n v="345"/>
    <s v="FILOLOGÍA INGLESA"/>
  </r>
  <r>
    <x v="5"/>
    <n v="16605769"/>
    <s v="FLE"/>
    <n v="851"/>
    <s v="851G"/>
    <s v="GRUPO-A"/>
    <s v="Prácticum I"/>
    <s v="GG"/>
    <s v="GRUPO GRANDE"/>
    <s v="851G"/>
    <s v="GG del PRÁCTICUM DE PRIMARIA"/>
    <s v="GRUPO-A"/>
    <s v="GG del PRÁCTICUM DE PRIMARIA"/>
    <s v="AN"/>
    <n v="16605769"/>
    <s v="LACALLE"/>
    <s v="PALACIOS"/>
    <s v="MIGUEL"/>
    <s v="milacall"/>
    <s v="miguel.lacalle@unirioja.es"/>
    <n v="1.5"/>
    <n v="1.5"/>
    <x v="1"/>
    <n v="536"/>
    <s v="PROFESOR INTERINO"/>
    <s v="C01"/>
    <s v="TIEMPO COMPLETO"/>
    <s v="2017-09-15 00:00:00.0"/>
    <s v="null"/>
    <s v="PI101259"/>
    <s v="PROFESOR CONTRATADO INTERINO"/>
    <s v="R107"/>
    <x v="6"/>
    <n v="345"/>
    <s v="FILOLOGÍA INGLESA"/>
  </r>
  <r>
    <x v="5"/>
    <n v="16610808"/>
    <s v="FLE"/>
    <n v="851"/>
    <s v="851G"/>
    <s v="GRUPO-A"/>
    <s v="Prácticum I"/>
    <s v="GG"/>
    <s v="GRUPO GRANDE"/>
    <s v="851G"/>
    <s v="GG del PRÁCTICUM DE PRIMARIA"/>
    <s v="GRUPO-A"/>
    <s v="GG del PRÁCTICUM DE PRIMARIA"/>
    <s v="AN"/>
    <n v="16610808"/>
    <s v="ARITIO"/>
    <s v="SOLANA"/>
    <s v="REBECA"/>
    <s v="rearitio"/>
    <s v="rebeca.aritio@unirioja.es"/>
    <n v="2"/>
    <n v="2"/>
    <x v="0"/>
    <n v="536"/>
    <s v="PROFESOR INTERINO"/>
    <s v="P05"/>
    <s v="TIEMPO PARCIAL (5+5 HORAS)"/>
    <s v="2018-10-01 00:00:00.0"/>
    <s v="2019-09-14 00:00:00.0"/>
    <s v="PI101436"/>
    <s v="PROFESOR CONTRATADO INTERINO"/>
    <s v="R115"/>
    <x v="2"/>
    <n v="735"/>
    <s v="PSICOLOGÍA EVOLUTIVA Y DE LA EDUCACIÓN"/>
  </r>
  <r>
    <x v="5"/>
    <n v="16611235"/>
    <s v="FLE"/>
    <n v="851"/>
    <s v="851G"/>
    <s v="GRUPO-A"/>
    <s v="Prácticum I"/>
    <s v="GG"/>
    <s v="GRUPO GRANDE"/>
    <s v="851G"/>
    <s v="GG del PRÁCTICUM DE PRIMARIA"/>
    <s v="GRUPO-A"/>
    <s v="GG del PRÁCTICUM DE PRIMARIA"/>
    <s v="AN"/>
    <n v="16611235"/>
    <s v="FERNÁNDEZ"/>
    <s v="PASTOR"/>
    <s v="SERGIO"/>
    <s v="sefernp"/>
    <s v="sergio.fernandezp@unirioja.es"/>
    <n v="1"/>
    <n v="1"/>
    <x v="1"/>
    <n v="532"/>
    <s v="LABORAL DOCENTE-ASOCIADO"/>
    <s v="P06"/>
    <s v="TIEMPO PARCIAL (6+6 HORAS)"/>
    <s v="2017-09-15 00:00:00.0"/>
    <s v="2019-09-14 00:00:00.0"/>
    <s v="PI101293"/>
    <s v="PROFESOR ASOCIADO"/>
    <s v="R115"/>
    <x v="2"/>
    <n v="215"/>
    <s v="DIDÁCTICA Y ORGANIZACIÓN ESCOLAR"/>
  </r>
  <r>
    <x v="5"/>
    <n v="16612389"/>
    <s v="FLE"/>
    <n v="851"/>
    <s v="851G"/>
    <s v="GRUPO-A"/>
    <s v="Prácticum I"/>
    <s v="GG"/>
    <s v="GRUPO GRANDE"/>
    <s v="851G"/>
    <s v="GG del PRÁCTICUM DE PRIMARIA"/>
    <s v="GRUPO-A"/>
    <s v="GG del PRÁCTICUM DE PRIMARIA"/>
    <s v="AN"/>
    <n v="16612389"/>
    <s v="MAGREÑÁN"/>
    <s v="RUIZ"/>
    <s v="ÁNGEL ALBERTO"/>
    <s v="anmagren"/>
    <s v="angel-alberto.magrenan@unirioja.es"/>
    <n v="2"/>
    <n v="2"/>
    <x v="1"/>
    <n v="536"/>
    <s v="PROFESOR INTERINO"/>
    <s v="C01"/>
    <s v="TIEMPO COMPLETO"/>
    <s v="2018-09-17 00:00:00.0"/>
    <s v="null"/>
    <s v="PI101383"/>
    <s v="PROFESOR CONTRATADO INTERINO"/>
    <s v="R111"/>
    <x v="7"/>
    <n v="200"/>
    <s v="DIDÁCTICA DE LA MATEMÁTICA"/>
  </r>
  <r>
    <x v="5"/>
    <n v="16617135"/>
    <s v="FLE"/>
    <n v="851"/>
    <s v="851G"/>
    <s v="GRUPO-A"/>
    <s v="Prácticum I"/>
    <s v="GG"/>
    <s v="GRUPO GRANDE"/>
    <s v="851G"/>
    <s v="GG del PRÁCTICUM DE PRIMARIA"/>
    <s v="GRUPO-A"/>
    <s v="GG del PRÁCTICUM DE PRIMARIA"/>
    <s v="AN"/>
    <n v="16617135"/>
    <s v="METOLA"/>
    <s v="RODRÍGUEZ"/>
    <s v="DARÍO"/>
    <s v="dametola"/>
    <s v="dario.metola@unirioja.es"/>
    <n v="0.5"/>
    <n v="0.5"/>
    <x v="1"/>
    <n v="536"/>
    <s v="PROFESOR INTERINO"/>
    <s v="P06"/>
    <s v="TIEMPO PARCIAL (6+6 HORAS)"/>
    <s v="2018-09-17 00:00:00.0"/>
    <s v="2019-01-04 00:00:00.0"/>
    <s v="PI101413"/>
    <s v="PROFESOR CONTRATADO INTERINO"/>
    <s v="R107"/>
    <x v="6"/>
    <n v="345"/>
    <s v="FILOLOGÍA INGLESA"/>
  </r>
  <r>
    <x v="5"/>
    <n v="16618049"/>
    <s v="FLE"/>
    <n v="851"/>
    <s v="851G"/>
    <s v="GRUPO-A"/>
    <s v="Prácticum I"/>
    <s v="GG"/>
    <s v="GRUPO GRANDE"/>
    <s v="851G"/>
    <s v="GG del PRÁCTICUM DE PRIMARIA"/>
    <s v="GRUPO-A"/>
    <s v="GG del PRÁCTICUM DE PRIMARIA"/>
    <s v="AN"/>
    <n v="16618049"/>
    <s v="PÉREZ"/>
    <s v="SÁENZ"/>
    <s v="JULIA"/>
    <s v="juperesa"/>
    <s v="julia.perez@unirioja.es"/>
    <n v="3"/>
    <n v="3"/>
    <x v="1"/>
    <n v="532"/>
    <s v="LABORAL DOCENTE-ASOCIADO"/>
    <s v="P05"/>
    <s v="TIEMPO PARCIAL (5+5 HORAS)"/>
    <s v="2018-10-10 00:00:00.0"/>
    <s v="2019-09-14 00:00:00.0"/>
    <s v="PI101441"/>
    <s v="PROFESOR ASOCIADO"/>
    <s v="R115"/>
    <x v="2"/>
    <n v="735"/>
    <s v="PSICOLOGÍA EVOLUTIVA Y DE LA EDUCACIÓN"/>
  </r>
  <r>
    <x v="5"/>
    <n v="16620378"/>
    <s v="FLE"/>
    <n v="851"/>
    <s v="851G"/>
    <s v="GRUPO-A"/>
    <s v="Prácticum I"/>
    <s v="GG"/>
    <s v="GRUPO GRANDE"/>
    <s v="851G"/>
    <s v="GG del PRÁCTICUM DE PRIMARIA"/>
    <s v="GRUPO-A"/>
    <s v="GG del PRÁCTICUM DE PRIMARIA"/>
    <s v="AN"/>
    <n v="16620378"/>
    <s v="MATEO"/>
    <s v="MENDAZA"/>
    <s v="RAQUEL"/>
    <s v="ramatem"/>
    <s v="raquel.mateo@unirioja.es"/>
    <n v="1"/>
    <n v="1"/>
    <x v="1"/>
    <n v="536"/>
    <s v="PROFESOR INTERINO"/>
    <s v="C01"/>
    <s v="TIEMPO COMPLETO"/>
    <s v="2018-09-18 00:00:00.0"/>
    <s v="2019-09-14 00:00:00.0"/>
    <s v="PI101415"/>
    <s v="PROFESOR CONTRATADO INTERINO"/>
    <s v="R107"/>
    <x v="6"/>
    <n v="345"/>
    <s v="FILOLOGÍA INGLESA"/>
  </r>
  <r>
    <x v="5"/>
    <n v="16626763"/>
    <s v="FLE"/>
    <n v="851"/>
    <s v="851G"/>
    <s v="GRUPO-A"/>
    <s v="Prácticum I"/>
    <s v="GG"/>
    <s v="GRUPO GRANDE"/>
    <s v="851G"/>
    <s v="GG del PRÁCTICUM DE PRIMARIA"/>
    <s v="GRUPO-A"/>
    <s v="GG del PRÁCTICUM DE PRIMARIA"/>
    <s v="AN"/>
    <n v="16626763"/>
    <s v="OJANGUREN"/>
    <s v="LÓPEZ"/>
    <s v="ANA ELVIRA"/>
    <s v="anojangu"/>
    <s v="ana-elvira.ojanguren@unirioja.es"/>
    <n v="1"/>
    <n v="1"/>
    <x v="1"/>
    <n v="536"/>
    <s v="PROFESOR INTERINO"/>
    <s v="C01"/>
    <s v="TIEMPO COMPLETO"/>
    <s v="2019-01-29 00:00:00.0"/>
    <s v="null"/>
    <s v="PI101370"/>
    <s v="PROFESOR CONTRATADO INTERINO"/>
    <s v="R107"/>
    <x v="6"/>
    <n v="345"/>
    <s v="FILOLOGÍA INGLESA"/>
  </r>
  <r>
    <x v="5"/>
    <n v="16633495"/>
    <s v="FLE"/>
    <n v="851"/>
    <s v="851G"/>
    <s v="GRUPO-A"/>
    <s v="Prácticum I"/>
    <s v="GG"/>
    <s v="GRUPO GRANDE"/>
    <s v="851G"/>
    <s v="GG del PRÁCTICUM DE PRIMARIA"/>
    <s v="GRUPO-A"/>
    <s v="GG del PRÁCTICUM DE PRIMARIA"/>
    <s v="AN"/>
    <n v="16633495"/>
    <s v="SERRANO"/>
    <s v="ROMERO"/>
    <s v="TAMARA"/>
    <s v="taserran"/>
    <s v="tamara.serrano@unirioja.es"/>
    <n v="2.5"/>
    <n v="2.5"/>
    <x v="1"/>
    <n v="536"/>
    <s v="PROFESOR INTERINO"/>
    <s v="P06"/>
    <s v="TIEMPO PARCIAL (6+6 HORAS)"/>
    <s v="2018-09-24 00:00:00.0"/>
    <s v="2019-09-14 00:00:00.0"/>
    <s v="PI101422"/>
    <s v="PROFESOR CONTRATADO INTERINO"/>
    <s v="R106"/>
    <x v="5"/>
    <n v="195"/>
    <s v="DIDÁCTICA DE LA LENGUA Y LA LITERATURA"/>
  </r>
  <r>
    <x v="5"/>
    <n v="16799496"/>
    <s v="FLE"/>
    <n v="851"/>
    <s v="851G"/>
    <s v="GRUPO-A"/>
    <s v="Prácticum I"/>
    <s v="GG"/>
    <s v="GRUPO GRANDE"/>
    <s v="851G"/>
    <s v="GG del PRÁCTICUM DE PRIMARIA"/>
    <s v="GRUPO-A"/>
    <s v="GG del PRÁCTICUM DE PRIMARIA"/>
    <s v="AN"/>
    <n v="16799496"/>
    <s v="RUIZ"/>
    <s v="OMEÑACA"/>
    <s v="JESÚS VICENTE"/>
    <s v="jeruiz"/>
    <s v="jesus-vicente.ruiz@unirioja.es"/>
    <n v="2"/>
    <n v="2"/>
    <x v="1"/>
    <n v="532"/>
    <s v="LABORAL DOCENTE-ASOCIADO"/>
    <s v="P04"/>
    <s v="TIEMPO PARCIAL (4+4 HORAS)"/>
    <s v="2017-09-15 00:00:00.0"/>
    <s v="2019-09-14 00:00:00.0"/>
    <s v="PI101298"/>
    <s v="PROFESOR ASOCIADO"/>
    <s v="R115"/>
    <x v="2"/>
    <n v="805"/>
    <s v="TEORÍA E HISTORIA DE LA EDUCACIÓN"/>
  </r>
  <r>
    <x v="5"/>
    <n v="30651788"/>
    <s v="FLE"/>
    <n v="851"/>
    <s v="851G"/>
    <s v="GRUPO-A"/>
    <s v="Prácticum I"/>
    <s v="GG"/>
    <s v="GRUPO GRANDE"/>
    <s v="851G"/>
    <s v="GG del PRÁCTICUM DE PRIMARIA"/>
    <s v="GRUPO-A"/>
    <s v="GG del PRÁCTICUM DE PRIMARIA"/>
    <s v="AN"/>
    <n v="30651788"/>
    <s v="ALDAYTURRIAGA"/>
    <s v="MIERA"/>
    <s v="CARLOTA"/>
    <s v="caaldayt"/>
    <s v="carlota.aldayturriaga@unirioja.es"/>
    <n v="1.5"/>
    <n v="1.5"/>
    <x v="0"/>
    <n v="532"/>
    <s v="LABORAL DOCENTE-ASOCIADO"/>
    <s v="P06"/>
    <s v="TIEMPO PARCIAL (6+6 HORAS)"/>
    <s v="2017-09-15 00:00:00.0"/>
    <s v="2019-09-14 00:00:00.0"/>
    <s v="PI101290"/>
    <s v="PROFESOR ASOCIADO"/>
    <s v="R115"/>
    <x v="2"/>
    <n v="189"/>
    <s v="DIDÁCTICA DE LA EXPRESIÓN MUSICAL"/>
  </r>
  <r>
    <x v="5"/>
    <n v="40310935"/>
    <s v="FLE"/>
    <n v="851"/>
    <s v="851G"/>
    <s v="GRUPO-A"/>
    <s v="Prácticum I"/>
    <s v="GG"/>
    <s v="GRUPO GRANDE"/>
    <s v="851G"/>
    <s v="GG del PRÁCTICUM DE PRIMARIA"/>
    <s v="GRUPO-A"/>
    <s v="GG del PRÁCTICUM DE PRIMARIA"/>
    <s v="AN"/>
    <n v="40310935"/>
    <s v="DALMAU"/>
    <s v="TORRES"/>
    <s v="JOSEP MARÍA"/>
    <s v="jodalmau"/>
    <s v="jose-maria.dalmau@unirioja.es"/>
    <n v="2"/>
    <n v="2"/>
    <x v="0"/>
    <n v="534"/>
    <s v="CONTRATADO DOCTOR -TIPO 1"/>
    <s v="C01"/>
    <s v="TIEMPO COMPLETO"/>
    <s v="2012-10-31 00:00:00.0"/>
    <s v="null"/>
    <s v="LD100297"/>
    <s v="CONTRATADA DOCTOR"/>
    <s v="R115"/>
    <x v="2"/>
    <n v="187"/>
    <s v="DIDÁCTICA DE LA EXPRESIÓN CORPORAL"/>
  </r>
  <r>
    <x v="5"/>
    <n v="47106053"/>
    <s v="FLE"/>
    <n v="851"/>
    <s v="851G"/>
    <s v="GRUPO-A"/>
    <s v="Prácticum I"/>
    <s v="GG"/>
    <s v="GRUPO GRANDE"/>
    <s v="851G"/>
    <s v="GG del PRÁCTICUM DE PRIMARIA"/>
    <s v="GRUPO-A"/>
    <s v="GG del PRÁCTICUM DE PRIMARIA"/>
    <s v="AN"/>
    <n v="47106053"/>
    <s v="FIDALGO"/>
    <s v="ALLO"/>
    <s v="LUISA"/>
    <s v="lufidalg"/>
    <s v="luisa.fidalgoa@unirioja.es"/>
    <n v="1.5"/>
    <n v="1.5"/>
    <x v="1"/>
    <n v="536"/>
    <s v="PROFESOR INTERINO"/>
    <s v="C01"/>
    <s v="TIEMPO COMPLETO"/>
    <s v="2017-09-15 00:00:00.0"/>
    <s v="null"/>
    <s v="PI101261"/>
    <s v="PROFESOR CONTRATADO INTERINO"/>
    <s v="R107"/>
    <x v="6"/>
    <n v="345"/>
    <s v="FILOLOGÍA INGLESA"/>
  </r>
  <r>
    <x v="5"/>
    <n v="72692212"/>
    <s v="FLE"/>
    <n v="851"/>
    <s v="851G"/>
    <s v="GRUPO-A"/>
    <s v="Prácticum I"/>
    <s v="GG"/>
    <s v="GRUPO GRANDE"/>
    <s v="851G"/>
    <s v="GG del PRÁCTICUM DE PRIMARIA"/>
    <s v="GRUPO-A"/>
    <s v="GG del PRÁCTICUM DE PRIMARIA"/>
    <s v="AN"/>
    <n v="72692212"/>
    <s v="IZA"/>
    <s v="ERVITI"/>
    <s v="ANEIDER"/>
    <s v="aniza"/>
    <s v="aneider.izae@unirioja.es"/>
    <n v="1.5"/>
    <n v="1.5"/>
    <x v="0"/>
    <n v="536"/>
    <s v="PROFESOR INTERINO"/>
    <s v="C01"/>
    <s v="TIEMPO COMPLETO"/>
    <s v="2015-12-22 00:00:00.0"/>
    <s v="null"/>
    <s v="PI101034"/>
    <s v="PROFESOR CONTRATADO INTERINO"/>
    <s v="R107"/>
    <x v="6"/>
    <n v="345"/>
    <s v="FILOLOGÍA INGLESA"/>
  </r>
  <r>
    <x v="5"/>
    <n v="72703170"/>
    <s v="FLE"/>
    <n v="851"/>
    <s v="851G"/>
    <s v="GRUPO-A"/>
    <s v="Prácticum I"/>
    <s v="GG"/>
    <s v="GRUPO GRANDE"/>
    <s v="851G"/>
    <s v="GG del PRÁCTICUM DE PRIMARIA"/>
    <s v="GRUPO-A"/>
    <s v="GG del PRÁCTICUM DE PRIMARIA"/>
    <s v="AN"/>
    <n v="72703170"/>
    <s v="CHOCARRO"/>
    <s v="DE LUIS"/>
    <s v="EDURNE"/>
    <s v="edchocar"/>
    <s v="edurne.chocarro@unirioja.es"/>
    <n v="1"/>
    <n v="1"/>
    <x v="0"/>
    <n v="534"/>
    <s v="CONTRATADO DOCTOR -TIPO 1"/>
    <s v="C01"/>
    <s v="TIEMPO COMPLETO"/>
    <s v="2018-11-30 00:00:00.0"/>
    <s v="null"/>
    <s v="LD100293"/>
    <s v="PROFESOR CONTRATADO DOCTOR -TIPO 1"/>
    <s v="R115"/>
    <x v="2"/>
    <n v="215"/>
    <s v="DIDÁCTICA Y ORGANIZACIÓN ESCOLAR"/>
  </r>
  <r>
    <x v="5"/>
    <n v="72780033"/>
    <s v="FLE"/>
    <n v="851"/>
    <s v="851G"/>
    <s v="GRUPO-A"/>
    <s v="Prácticum I"/>
    <s v="GG"/>
    <s v="GRUPO GRANDE"/>
    <s v="851G"/>
    <s v="GG del PRÁCTICUM DE PRIMARIA"/>
    <s v="GRUPO-A"/>
    <s v="GG del PRÁCTICUM DE PRIMARIA"/>
    <s v="AN"/>
    <n v="72780033"/>
    <s v="HERNÁNDEZ"/>
    <s v="ÁLAMOS"/>
    <s v="MARÍA DEL MAR"/>
    <s v="maherna"/>
    <s v="mara.hernandez@unirioja.es"/>
    <n v="2"/>
    <n v="2"/>
    <x v="1"/>
    <n v="504"/>
    <s v="PROFESOR TITULAR UNIVERSIDAD"/>
    <s v="C01"/>
    <s v="TIEMPO COMPLETO"/>
    <s v="2011-09-01 00:00:00.0"/>
    <s v="null"/>
    <s v="DF100292"/>
    <s v="PROFESOR TITULAR DE UNIVERSIDAD"/>
    <s v="R101"/>
    <x v="4"/>
    <n v="205"/>
    <s v="DIDÁCTICA DE LAS CIENCIAS EXPERIMENTALES"/>
  </r>
  <r>
    <x v="5"/>
    <n v="72786679"/>
    <s v="FLE"/>
    <n v="851"/>
    <s v="851G"/>
    <s v="GRUPO-A"/>
    <s v="Prácticum I"/>
    <s v="GG"/>
    <s v="GRUPO GRANDE"/>
    <s v="851G"/>
    <s v="GG del PRÁCTICUM DE PRIMARIA"/>
    <s v="GRUPO-A"/>
    <s v="GG del PRÁCTICUM DE PRIMARIA"/>
    <s v="AN"/>
    <n v="72786679"/>
    <s v="HERREROS"/>
    <s v="GONZÁLEZ"/>
    <s v="CARMEN"/>
    <s v="caherrer"/>
    <s v="carmen.herreros@unirioja.es"/>
    <n v="1.5"/>
    <n v="1.5"/>
    <x v="1"/>
    <n v="532"/>
    <s v="LABORAL DOCENTE-ASOCIADO"/>
    <s v="P02"/>
    <s v="TIEMPO PARCIAL (2+2 HORAS)"/>
    <s v="2018-09-17 00:00:00.0"/>
    <s v="2019-09-14 00:00:00.0"/>
    <s v="PI101395"/>
    <s v="PROFESOR ASOCIADO"/>
    <s v="R115"/>
    <x v="2"/>
    <n v="210"/>
    <s v="DIDÁCTICA DE LAS CIENCIAS SOCIALES"/>
  </r>
  <r>
    <x v="5"/>
    <n v="73587035"/>
    <s v="FLE"/>
    <n v="851"/>
    <s v="851G"/>
    <s v="GRUPO-A"/>
    <s v="Prácticum I"/>
    <s v="GG"/>
    <s v="GRUPO GRANDE"/>
    <s v="851G"/>
    <s v="GG del PRÁCTICUM DE PRIMARIA"/>
    <s v="GRUPO-A"/>
    <s v="GG del PRÁCTICUM DE PRIMARIA"/>
    <s v="AN"/>
    <n v="73587035"/>
    <s v="RIBERA"/>
    <s v="PUCHADES"/>
    <s v="JUAN MIGUEL"/>
    <s v="juribera"/>
    <s v="juan-miguel.ribera@unirioja.es"/>
    <n v="0.5"/>
    <n v="0.5"/>
    <x v="1"/>
    <n v="504"/>
    <s v="PROFESOR TITULAR UNIVERSIDAD"/>
    <s v="C01"/>
    <s v="TIEMPO COMPLETO"/>
    <s v="2017-09-15 00:00:00.0"/>
    <s v="null"/>
    <s v="DF100341"/>
    <s v="PROFEESOR TITULAR DE UNIVERSIDAD"/>
    <s v="R111"/>
    <x v="7"/>
    <n v="200"/>
    <s v="DIDÁCTICA DE LA MATEMÁTICA"/>
  </r>
  <r>
    <x v="4"/>
    <n v="16576808"/>
    <s v="FLE"/>
    <n v="852"/>
    <s v="852G"/>
    <s v="GRUPO-A"/>
    <s v="La Iglesia, los sacramentos y la moral"/>
    <s v="GG"/>
    <s v="GRUPO GRANDE"/>
    <s v="852G"/>
    <s v="GG de La Iglesia, los sacramentos y la moral"/>
    <s v="GRUPO-A"/>
    <s v="GG de La Iglesia, los sacramentos y la moral"/>
    <s v="1S"/>
    <n v="16576808"/>
    <s v="SÁENZ"/>
    <s v="COMUNIÓN"/>
    <s v="NOELIA"/>
    <s v="nosaenc"/>
    <s v="noelia.saenz@unirioja.es"/>
    <n v="6"/>
    <n v="6"/>
    <x v="1"/>
    <n v="532"/>
    <s v="LABORAL DOCENTE-ASOCIADO"/>
    <s v="P06"/>
    <s v="TIEMPO PARCIAL (6+6 HORAS)"/>
    <s v="2016-09-15 00:00:00.0"/>
    <s v="2019-09-14 00:00:00.0"/>
    <s v="PI101057"/>
    <s v="PROFESOR ASOCIADO"/>
    <s v="R115"/>
    <x v="2"/>
    <n v="210"/>
    <s v="DIDÁCTICA DE LAS CIENCIAS SOCIALES"/>
  </r>
  <r>
    <x v="5"/>
    <n v="16576808"/>
    <s v="FLE"/>
    <n v="852"/>
    <s v="852G"/>
    <s v="GRUPO-A"/>
    <s v="La Iglesia, los sacramentos y la moral"/>
    <s v="GG"/>
    <s v="GRUPO GRANDE"/>
    <s v="852G"/>
    <s v="GG de La Iglesia, los sacramentos y la moral"/>
    <s v="GRUPO-A"/>
    <s v="GG de La Iglesia, los sacramentos y la moral"/>
    <s v="1S"/>
    <n v="16576808"/>
    <s v="SÁENZ"/>
    <s v="COMUNIÓN"/>
    <s v="NOELIA"/>
    <s v="nosaenc"/>
    <s v="noelia.saenz@unirioja.es"/>
    <n v="6"/>
    <m/>
    <x v="1"/>
    <n v="532"/>
    <s v="LABORAL DOCENTE-ASOCIADO"/>
    <s v="P06"/>
    <s v="TIEMPO PARCIAL (6+6 HORAS)"/>
    <s v="2016-09-15 00:00:00.0"/>
    <s v="2019-09-14 00:00:00.0"/>
    <s v="PI101057"/>
    <s v="PROFESOR ASOCIADO"/>
    <s v="R115"/>
    <x v="2"/>
    <n v="210"/>
    <s v="DIDÁCTICA DE LAS CIENCIAS SOCIALES"/>
  </r>
  <r>
    <x v="4"/>
    <n v="16524856"/>
    <s v="FLE"/>
    <n v="853"/>
    <s v="853G"/>
    <s v="GRUPO-A"/>
    <s v="Pedagogía y didáctica de la religión en la escuela"/>
    <s v="GG"/>
    <s v="GRUPO GRANDE"/>
    <s v="853G"/>
    <s v="GG de Pedagogía y didáctica de la religión en la escuela"/>
    <s v="GRUPO-A"/>
    <s v="GG de Pedagogía y didáctica de la religión en la escuela"/>
    <s v="2S"/>
    <n v="16524856"/>
    <s v="OSÉS"/>
    <s v="CORRAL"/>
    <s v="JOSÉ FÉLIX"/>
    <s v="jooses"/>
    <s v="jose-felix.oses@unirioja.es"/>
    <n v="6"/>
    <n v="6"/>
    <x v="1"/>
    <n v="532"/>
    <s v="LABORAL DOCENTE-ASOCIADO"/>
    <s v="P02"/>
    <s v="TIEMPO PARCIAL (2+2 HORAS)"/>
    <s v="2016-09-15 00:00:00.0"/>
    <s v="2019-09-14 00:00:00.0"/>
    <s v="PI100876"/>
    <s v="PROFESOR ASOCIADO"/>
    <s v="R115"/>
    <x v="2"/>
    <n v="210"/>
    <s v="DIDÁCTICA DE LAS CIENCIAS SOCIALES"/>
  </r>
  <r>
    <x v="5"/>
    <n v="16524856"/>
    <s v="FLE"/>
    <n v="853"/>
    <s v="853G"/>
    <s v="GRUPO-A"/>
    <s v="Pedagogía y didáctica de la religión en la escuela"/>
    <s v="GG"/>
    <s v="GRUPO GRANDE"/>
    <s v="853G"/>
    <s v="GG de Pedagogía y didáctica de la religión en la escuela"/>
    <s v="GRUPO-A"/>
    <s v="GG de Pedagogía y didáctica de la religión en la escuela"/>
    <s v="2S"/>
    <n v="16524856"/>
    <s v="OSÉS"/>
    <s v="CORRAL"/>
    <s v="JOSÉ FÉLIX"/>
    <s v="jooses"/>
    <s v="jose-felix.oses@unirioja.es"/>
    <n v="6"/>
    <m/>
    <x v="1"/>
    <n v="532"/>
    <s v="LABORAL DOCENTE-ASOCIADO"/>
    <s v="P02"/>
    <s v="TIEMPO PARCIAL (2+2 HORAS)"/>
    <s v="2016-09-15 00:00:00.0"/>
    <s v="2019-09-14 00:00:00.0"/>
    <s v="PI100876"/>
    <s v="PROFESOR ASOCIADO"/>
    <s v="R115"/>
    <x v="2"/>
    <n v="210"/>
    <s v="DIDÁCTICA DE LAS CIENCIAS SOCIALES"/>
  </r>
  <r>
    <x v="7"/>
    <n v="52410292"/>
    <s v="EUE"/>
    <n v="856"/>
    <s v="856G"/>
    <s v="GRUPO-A"/>
    <s v="Prácticas clínicas II"/>
    <s v="GG"/>
    <s v="GRUPO GRANDE"/>
    <s v="856G"/>
    <s v="GG de Prácticas clínicas II"/>
    <s v="GRUPO-A"/>
    <s v="GG de Prácticas clínicas II"/>
    <s v="1S"/>
    <n v="52410292"/>
    <s v="JUÁREZ"/>
    <s v="VELA"/>
    <s v="RAÚL"/>
    <s v="rajuarez"/>
    <s v="raul.juarez@unirioja.es"/>
    <n v="1.6"/>
    <n v="1.6"/>
    <x v="1"/>
    <n v="504"/>
    <s v="PROFESOR TITULAR UNIVERSIDAD"/>
    <s v="C01"/>
    <s v="TIEMPO COMPLETO"/>
    <s v="2018-09-17 00:00:00.0"/>
    <s v="null"/>
    <s v="DF100356"/>
    <s v="PROFESOR TITULAR DE UNIVERSIDAD"/>
    <s v="R101"/>
    <x v="4"/>
    <n v="255"/>
    <s v="ENFERMERÍA"/>
  </r>
  <r>
    <x v="7"/>
    <n v="52410292"/>
    <s v="EUE"/>
    <n v="860"/>
    <s v="860G"/>
    <s v="GRUPO-A"/>
    <s v="Prácticas clínicas III"/>
    <s v="GG"/>
    <s v="GRUPO GRANDE"/>
    <s v="860G"/>
    <s v="GG de Prácticas clínicas III"/>
    <s v="GRUPO-A"/>
    <s v="GG de Prácticas clínicas III"/>
    <s v="2S"/>
    <n v="52410292"/>
    <s v="JUÁREZ"/>
    <s v="VELA"/>
    <s v="RAÚL"/>
    <s v="rajuarez"/>
    <s v="raul.juarez@unirioja.es"/>
    <n v="1"/>
    <n v="1"/>
    <x v="1"/>
    <n v="504"/>
    <s v="PROFESOR TITULAR UNIVERSIDAD"/>
    <s v="C01"/>
    <s v="TIEMPO COMPLETO"/>
    <s v="2018-09-17 00:00:00.0"/>
    <s v="null"/>
    <s v="DF100356"/>
    <s v="PROFESOR TITULAR DE UNIVERSIDAD"/>
    <s v="R101"/>
    <x v="4"/>
    <n v="255"/>
    <s v="ENFERMERÍA"/>
  </r>
  <r>
    <x v="7"/>
    <n v="32877122"/>
    <s v="EUE"/>
    <n v="865"/>
    <s v="865G"/>
    <s v="GRUPO-A"/>
    <s v="Inglés técnico"/>
    <s v="GG"/>
    <s v="GRUPO GRANDE"/>
    <s v="865G"/>
    <s v="GG de Inglés técnico"/>
    <s v="GRUPO-A"/>
    <s v="GG de Inglés técnico"/>
    <s v="1S"/>
    <n v="32877122"/>
    <s v="CANGA"/>
    <s v="ALONSO"/>
    <s v="ANDRÉS"/>
    <s v="ancanga"/>
    <s v="andres.canga@unirioja.es"/>
    <n v="3"/>
    <n v="3"/>
    <x v="0"/>
    <n v="504"/>
    <s v="PROFESOR TITULAR UNIVERSIDAD"/>
    <s v="C01"/>
    <s v="TIEMPO COMPLETO"/>
    <s v="2009-09-29 00:00:00.0"/>
    <s v="null"/>
    <s v="DF100243"/>
    <s v="PROFESOR TITULAR DE UNIVERSIDAD"/>
    <s v="R107"/>
    <x v="6"/>
    <n v="345"/>
    <s v="FILOLOGÍA INGLESA"/>
  </r>
  <r>
    <x v="5"/>
    <n v="16581906"/>
    <s v="FLE"/>
    <n v="869"/>
    <s v="869G"/>
    <s v="GRUPO-A"/>
    <s v="Didáctica de las lenguas"/>
    <s v="GG"/>
    <s v="GRUPO GRANDE"/>
    <s v="869G"/>
    <s v="GG de Didáctica de las lenguas"/>
    <s v="GRUPO-A"/>
    <s v="GG de Didáctica de las lenguas"/>
    <s v="2S"/>
    <n v="16581906"/>
    <s v="SAMPEDRO"/>
    <s v="PASCUAL"/>
    <s v="SIMÓN"/>
    <s v="sisamped"/>
    <s v="simon.sampedro@unirioja.es"/>
    <n v="2"/>
    <n v="2"/>
    <x v="0"/>
    <n v="536"/>
    <s v="PROFESOR INTERINO"/>
    <s v="C01"/>
    <s v="TIEMPO COMPLETO"/>
    <s v="2018-09-17 00:00:00.0"/>
    <s v="null"/>
    <s v="PI101363"/>
    <s v="PROFESOR CONTRATADO INTERINO TC"/>
    <s v="R106"/>
    <x v="5"/>
    <n v="195"/>
    <s v="DIDÁCTICA DE LA LENGUA Y LA LITERATURA"/>
  </r>
  <r>
    <x v="5"/>
    <n v="16603653"/>
    <s v="FLE"/>
    <n v="869"/>
    <s v="869G"/>
    <s v="GRUPO-A"/>
    <s v="Didáctica de las lenguas"/>
    <s v="GG"/>
    <s v="GRUPO GRANDE"/>
    <s v="869G"/>
    <s v="GG de Didáctica de las lenguas"/>
    <s v="GRUPO-A"/>
    <s v="GG de Didáctica de las lenguas"/>
    <s v="2S"/>
    <n v="16603653"/>
    <s v="LÁZARO"/>
    <s v="NISO"/>
    <s v="REBECA"/>
    <s v="relazaro"/>
    <s v="rebeca.lazaro@unirioja.es"/>
    <n v="0"/>
    <n v="0"/>
    <x v="0"/>
    <n v="536"/>
    <s v="PROFESOR INTERINO"/>
    <s v="C01"/>
    <s v="TIEMPO COMPLETO"/>
    <s v="2016-09-15 00:00:00.0"/>
    <s v="null"/>
    <s v="PI101114"/>
    <s v="PROFESOR CONTRATADO INTERINO"/>
    <s v="R106"/>
    <x v="5"/>
    <n v="195"/>
    <s v="DIDÁCTICA DE LA LENGUA Y LA LITERATURA"/>
  </r>
  <r>
    <x v="5"/>
    <n v="47106053"/>
    <s v="FLE"/>
    <n v="869"/>
    <s v="869G"/>
    <s v="GRUPO-A"/>
    <s v="Didáctica de las lenguas"/>
    <s v="GG"/>
    <s v="GRUPO GRANDE"/>
    <s v="869G"/>
    <s v="GG de Didáctica de las lenguas"/>
    <s v="GRUPO-A"/>
    <s v="GG de Didáctica de las lenguas"/>
    <s v="2S"/>
    <n v="47106053"/>
    <s v="FIDALGO"/>
    <s v="ALLO"/>
    <s v="LUISA"/>
    <s v="lufidalg"/>
    <s v="luisa.fidalgoa@unirioja.es"/>
    <n v="2"/>
    <n v="2"/>
    <x v="1"/>
    <n v="536"/>
    <s v="PROFESOR INTERINO"/>
    <s v="C01"/>
    <s v="TIEMPO COMPLETO"/>
    <s v="2017-09-15 00:00:00.0"/>
    <s v="null"/>
    <s v="PI101261"/>
    <s v="PROFESOR CONTRATADO INTERINO"/>
    <s v="R107"/>
    <x v="6"/>
    <n v="345"/>
    <s v="FILOLOGÍA INGLESA"/>
  </r>
  <r>
    <x v="5"/>
    <n v="16542622"/>
    <s v="FLE"/>
    <n v="869"/>
    <s v="869G"/>
    <s v="GRUPO-B"/>
    <s v="Didáctica de las lenguas"/>
    <s v="GG"/>
    <s v="GRUPO GRANDE"/>
    <s v="869G"/>
    <s v="GG de Didáctica de las lenguas"/>
    <s v="GRUPO-B"/>
    <s v="GG de Didáctica de las lenguas"/>
    <s v="2S"/>
    <n v="16542622"/>
    <s v="GARCÍA"/>
    <s v="IZQUIERDO"/>
    <s v="MARIA VICTORIA"/>
    <s v="magarciz"/>
    <s v="maria-victoria.garcia@unirioja.es"/>
    <n v="2"/>
    <n v="2"/>
    <x v="1"/>
    <n v="532"/>
    <s v="LABORAL DOCENTE-ASOCIADO"/>
    <s v="P04"/>
    <s v="TIEMPO PARCIAL (4+4 HORAS)"/>
    <s v="2018-09-24 00:00:00.0"/>
    <s v="2019-09-14 00:00:00.0"/>
    <s v="PI101426"/>
    <s v="PROFESOR ASOCIADO"/>
    <s v="R106"/>
    <x v="5"/>
    <n v="195"/>
    <s v="DIDÁCTICA DE LA LENGUA Y LA LITERATURA"/>
  </r>
  <r>
    <x v="5"/>
    <n v="47106053"/>
    <s v="FLE"/>
    <n v="869"/>
    <s v="869G"/>
    <s v="GRUPO-B"/>
    <s v="Didáctica de las lenguas"/>
    <s v="GG"/>
    <s v="GRUPO GRANDE"/>
    <s v="869G"/>
    <s v="GG de Didáctica de las lenguas"/>
    <s v="GRUPO-B"/>
    <s v="GG de Didáctica de las lenguas"/>
    <s v="2S"/>
    <n v="47106053"/>
    <s v="FIDALGO"/>
    <s v="ALLO"/>
    <s v="LUISA"/>
    <s v="lufidalg"/>
    <s v="luisa.fidalgoa@unirioja.es"/>
    <n v="2"/>
    <n v="2"/>
    <x v="1"/>
    <n v="536"/>
    <s v="PROFESOR INTERINO"/>
    <s v="C01"/>
    <s v="TIEMPO COMPLETO"/>
    <s v="2017-09-15 00:00:00.0"/>
    <s v="null"/>
    <s v="PI101261"/>
    <s v="PROFESOR CONTRATADO INTERINO"/>
    <s v="R107"/>
    <x v="6"/>
    <n v="345"/>
    <s v="FILOLOGÍA INGLESA"/>
  </r>
  <r>
    <x v="5"/>
    <n v="16581906"/>
    <s v="FLE"/>
    <n v="869"/>
    <s v="869R"/>
    <s v="GRUPO-A1"/>
    <s v="Didáctica de las lenguas"/>
    <s v="GR"/>
    <s v="GRUPO REDUCIDO"/>
    <s v="869R"/>
    <s v="GR de Didáctica de las lenguas"/>
    <s v="GRUPO-A1"/>
    <s v="GR de Didáctica de las lenguas"/>
    <s v="2S"/>
    <n v="16581906"/>
    <s v="SAMPEDRO"/>
    <s v="PASCUAL"/>
    <s v="SIMÓN"/>
    <s v="sisamped"/>
    <s v="simon.sampedro@unirioja.es"/>
    <n v="0.75"/>
    <n v="0.75"/>
    <x v="0"/>
    <n v="536"/>
    <s v="PROFESOR INTERINO"/>
    <s v="C01"/>
    <s v="TIEMPO COMPLETO"/>
    <s v="2018-09-17 00:00:00.0"/>
    <s v="null"/>
    <s v="PI101363"/>
    <s v="PROFESOR CONTRATADO INTERINO TC"/>
    <s v="R106"/>
    <x v="5"/>
    <n v="195"/>
    <s v="DIDÁCTICA DE LA LENGUA Y LA LITERATURA"/>
  </r>
  <r>
    <x v="5"/>
    <n v="47106053"/>
    <s v="FLE"/>
    <n v="869"/>
    <s v="869R"/>
    <s v="GRUPO-A1"/>
    <s v="Didáctica de las lenguas"/>
    <s v="GR"/>
    <s v="GRUPO REDUCIDO"/>
    <s v="869R"/>
    <s v="GR de Didáctica de las lenguas"/>
    <s v="GRUPO-A1"/>
    <s v="GR de Didáctica de las lenguas"/>
    <s v="2S"/>
    <n v="47106053"/>
    <s v="FIDALGO"/>
    <s v="ALLO"/>
    <s v="LUISA"/>
    <s v="lufidalg"/>
    <s v="luisa.fidalgoa@unirioja.es"/>
    <n v="0.75"/>
    <n v="0.75"/>
    <x v="1"/>
    <n v="536"/>
    <s v="PROFESOR INTERINO"/>
    <s v="C01"/>
    <s v="TIEMPO COMPLETO"/>
    <s v="2017-09-15 00:00:00.0"/>
    <s v="null"/>
    <s v="PI101261"/>
    <s v="PROFESOR CONTRATADO INTERINO"/>
    <s v="R107"/>
    <x v="6"/>
    <n v="345"/>
    <s v="FILOLOGÍA INGLESA"/>
  </r>
  <r>
    <x v="5"/>
    <n v="16581906"/>
    <s v="FLE"/>
    <n v="869"/>
    <s v="869R"/>
    <s v="GRUPO-A2"/>
    <s v="Didáctica de las lenguas"/>
    <s v="GR"/>
    <s v="GRUPO REDUCIDO"/>
    <s v="869R"/>
    <s v="GR de Didáctica de las lenguas"/>
    <s v="GRUPO-A2"/>
    <s v="GR de Didáctica de las lenguas"/>
    <s v="2S"/>
    <n v="16581906"/>
    <s v="SAMPEDRO"/>
    <s v="PASCUAL"/>
    <s v="SIMÓN"/>
    <s v="sisamped"/>
    <s v="simon.sampedro@unirioja.es"/>
    <n v="0.75"/>
    <n v="0.75"/>
    <x v="0"/>
    <n v="536"/>
    <s v="PROFESOR INTERINO"/>
    <s v="C01"/>
    <s v="TIEMPO COMPLETO"/>
    <s v="2018-09-17 00:00:00.0"/>
    <s v="null"/>
    <s v="PI101363"/>
    <s v="PROFESOR CONTRATADO INTERINO TC"/>
    <s v="R106"/>
    <x v="5"/>
    <n v="195"/>
    <s v="DIDÁCTICA DE LA LENGUA Y LA LITERATURA"/>
  </r>
  <r>
    <x v="5"/>
    <n v="47106053"/>
    <s v="FLE"/>
    <n v="869"/>
    <s v="869R"/>
    <s v="GRUPO-A2"/>
    <s v="Didáctica de las lenguas"/>
    <s v="GR"/>
    <s v="GRUPO REDUCIDO"/>
    <s v="869R"/>
    <s v="GR de Didáctica de las lenguas"/>
    <s v="GRUPO-A2"/>
    <s v="GR de Didáctica de las lenguas"/>
    <s v="2S"/>
    <n v="47106053"/>
    <s v="FIDALGO"/>
    <s v="ALLO"/>
    <s v="LUISA"/>
    <s v="lufidalg"/>
    <s v="luisa.fidalgoa@unirioja.es"/>
    <n v="0.75"/>
    <n v="0.75"/>
    <x v="1"/>
    <n v="536"/>
    <s v="PROFESOR INTERINO"/>
    <s v="C01"/>
    <s v="TIEMPO COMPLETO"/>
    <s v="2017-09-15 00:00:00.0"/>
    <s v="null"/>
    <s v="PI101261"/>
    <s v="PROFESOR CONTRATADO INTERINO"/>
    <s v="R107"/>
    <x v="6"/>
    <n v="345"/>
    <s v="FILOLOGÍA INGLESA"/>
  </r>
  <r>
    <x v="5"/>
    <n v="16542622"/>
    <s v="FLE"/>
    <n v="869"/>
    <s v="869R"/>
    <s v="GRUPO-B1"/>
    <s v="Didáctica de las lenguas"/>
    <s v="GR"/>
    <s v="GRUPO REDUCIDO"/>
    <s v="869R"/>
    <s v="GR de Didáctica de las lenguas"/>
    <s v="GRUPO-B1"/>
    <s v="GR de Didáctica de las lenguas"/>
    <s v="2S"/>
    <n v="16542622"/>
    <s v="GARCÍA"/>
    <s v="IZQUIERDO"/>
    <s v="MARIA VICTORIA"/>
    <s v="magarciz"/>
    <s v="maria-victoria.garcia@unirioja.es"/>
    <n v="0.75"/>
    <n v="0.75"/>
    <x v="1"/>
    <n v="532"/>
    <s v="LABORAL DOCENTE-ASOCIADO"/>
    <s v="P04"/>
    <s v="TIEMPO PARCIAL (4+4 HORAS)"/>
    <s v="2018-09-24 00:00:00.0"/>
    <s v="2019-09-14 00:00:00.0"/>
    <s v="PI101426"/>
    <s v="PROFESOR ASOCIADO"/>
    <s v="R106"/>
    <x v="5"/>
    <n v="195"/>
    <s v="DIDÁCTICA DE LA LENGUA Y LA LITERATURA"/>
  </r>
  <r>
    <x v="5"/>
    <n v="47106053"/>
    <s v="FLE"/>
    <n v="869"/>
    <s v="869R"/>
    <s v="GRUPO-B1"/>
    <s v="Didáctica de las lenguas"/>
    <s v="GR"/>
    <s v="GRUPO REDUCIDO"/>
    <s v="869R"/>
    <s v="GR de Didáctica de las lenguas"/>
    <s v="GRUPO-B1"/>
    <s v="GR de Didáctica de las lenguas"/>
    <s v="2S"/>
    <n v="47106053"/>
    <s v="FIDALGO"/>
    <s v="ALLO"/>
    <s v="LUISA"/>
    <s v="lufidalg"/>
    <s v="luisa.fidalgoa@unirioja.es"/>
    <n v="0.75"/>
    <n v="0.75"/>
    <x v="1"/>
    <n v="536"/>
    <s v="PROFESOR INTERINO"/>
    <s v="C01"/>
    <s v="TIEMPO COMPLETO"/>
    <s v="2017-09-15 00:00:00.0"/>
    <s v="null"/>
    <s v="PI101261"/>
    <s v="PROFESOR CONTRATADO INTERINO"/>
    <s v="R107"/>
    <x v="6"/>
    <n v="345"/>
    <s v="FILOLOGÍA INGLESA"/>
  </r>
  <r>
    <x v="5"/>
    <n v="16542622"/>
    <s v="FLE"/>
    <n v="869"/>
    <s v="869R"/>
    <s v="GRUPO-B2"/>
    <s v="Didáctica de las lenguas"/>
    <s v="GR"/>
    <s v="GRUPO REDUCIDO"/>
    <s v="869R"/>
    <s v="GR de Didáctica de las lenguas"/>
    <s v="GRUPO-B2"/>
    <s v="GR de Didáctica de las lenguas"/>
    <s v="2S"/>
    <n v="16542622"/>
    <s v="GARCÍA"/>
    <s v="IZQUIERDO"/>
    <s v="MARIA VICTORIA"/>
    <s v="magarciz"/>
    <s v="maria-victoria.garcia@unirioja.es"/>
    <n v="0.75"/>
    <n v="0.75"/>
    <x v="1"/>
    <n v="532"/>
    <s v="LABORAL DOCENTE-ASOCIADO"/>
    <s v="P04"/>
    <s v="TIEMPO PARCIAL (4+4 HORAS)"/>
    <s v="2018-09-24 00:00:00.0"/>
    <s v="2019-09-14 00:00:00.0"/>
    <s v="PI101426"/>
    <s v="PROFESOR ASOCIADO"/>
    <s v="R106"/>
    <x v="5"/>
    <n v="195"/>
    <s v="DIDÁCTICA DE LA LENGUA Y LA LITERATURA"/>
  </r>
  <r>
    <x v="5"/>
    <n v="47106053"/>
    <s v="FLE"/>
    <n v="869"/>
    <s v="869R"/>
    <s v="GRUPO-B2"/>
    <s v="Didáctica de las lenguas"/>
    <s v="GR"/>
    <s v="GRUPO REDUCIDO"/>
    <s v="869R"/>
    <s v="GR de Didáctica de las lenguas"/>
    <s v="GRUPO-B2"/>
    <s v="GR de Didáctica de las lenguas"/>
    <s v="2S"/>
    <n v="47106053"/>
    <s v="FIDALGO"/>
    <s v="ALLO"/>
    <s v="LUISA"/>
    <s v="lufidalg"/>
    <s v="luisa.fidalgoa@unirioja.es"/>
    <n v="0.75"/>
    <n v="0.75"/>
    <x v="1"/>
    <n v="536"/>
    <s v="PROFESOR INTERINO"/>
    <s v="C01"/>
    <s v="TIEMPO COMPLETO"/>
    <s v="2017-09-15 00:00:00.0"/>
    <s v="null"/>
    <s v="PI101261"/>
    <s v="PROFESOR CONTRATADO INTERINO"/>
    <s v="R107"/>
    <x v="6"/>
    <n v="345"/>
    <s v="FILOLOGÍA INGLESA"/>
  </r>
  <r>
    <x v="15"/>
    <n v="15973686"/>
    <s v="FCYT"/>
    <n v="870"/>
    <s v="870G"/>
    <s v="GRUPO-A"/>
    <s v="Prácticas externas I"/>
    <s v="GG"/>
    <s v="GRUPO GRANDE"/>
    <s v="870G"/>
    <s v="GG de Prácticas externas I"/>
    <s v="GRUPO-A"/>
    <s v="GG de Prácticas externas I"/>
    <s v="1S"/>
    <n v="15973686"/>
    <s v="JAIME"/>
    <s v="ELIZONDO"/>
    <s v="ARTURO"/>
    <s v="arjaime"/>
    <s v="arturo.jaime@unirioja.es"/>
    <n v="0.1"/>
    <n v="0.1"/>
    <x v="1"/>
    <n v="504"/>
    <s v="PROFESOR TITULAR UNIVERSIDAD"/>
    <s v="C01"/>
    <s v="TIEMPO COMPLETO"/>
    <s v="2015-09-15 00:00:00.0"/>
    <s v="null"/>
    <s v="DF100152"/>
    <s v="PROFESOR TITULAR DE UNIVERSIDAD"/>
    <s v="R111"/>
    <x v="7"/>
    <n v="570"/>
    <s v="LENGUAJES Y SISTEMAS INFORMÁTICOS"/>
  </r>
  <r>
    <x v="15"/>
    <n v="16536550"/>
    <s v="FCYT"/>
    <n v="870"/>
    <s v="870G"/>
    <s v="GRUPO-A"/>
    <s v="Prácticas externas I"/>
    <s v="GG"/>
    <s v="GRUPO GRANDE"/>
    <s v="870G"/>
    <s v="GG de Prácticas externas I"/>
    <s v="GRUPO-A"/>
    <s v="GG de Prácticas externas I"/>
    <s v="1S"/>
    <n v="16536550"/>
    <s v="MATA"/>
    <s v="SOTÉS"/>
    <s v="ELOY JAVIER"/>
    <s v="mata"/>
    <s v="eloy.mata@unirioja.es"/>
    <n v="0.2"/>
    <n v="0.2"/>
    <x v="0"/>
    <n v="504"/>
    <s v="PROFESOR TITULAR UNIVERSIDAD"/>
    <s v="C01"/>
    <s v="TIEMPO COMPLETO"/>
    <s v="2018-09-17 00:00:00.0"/>
    <s v="null"/>
    <s v="DF32238"/>
    <s v="TITULAR DE UNIVERSIDAD"/>
    <s v="R111"/>
    <x v="7"/>
    <n v="570"/>
    <s v="LENGUAJES Y SISTEMAS INFORMÁTICOS"/>
  </r>
  <r>
    <x v="15"/>
    <n v="16545261"/>
    <s v="FCYT"/>
    <n v="870"/>
    <s v="870G"/>
    <s v="GRUPO-A"/>
    <s v="Prácticas externas I"/>
    <s v="GG"/>
    <s v="GRUPO GRANDE"/>
    <s v="870G"/>
    <s v="GG de Prácticas externas I"/>
    <s v="GRUPO-A"/>
    <s v="GG de Prácticas externas I"/>
    <s v="1S"/>
    <n v="16545261"/>
    <s v="OLARTE"/>
    <s v="LARREA"/>
    <s v="JUAN JOSÉ"/>
    <s v="jjolarte"/>
    <s v="jjolarte@unirioja.es"/>
    <n v="0.2"/>
    <n v="0.2"/>
    <x v="0"/>
    <n v="504"/>
    <s v="PROFESOR TITULAR UNIVERSIDAD"/>
    <s v="C01"/>
    <s v="TIEMPO COMPLETO"/>
    <s v="2018-09-17 00:00:00.0"/>
    <s v="null"/>
    <s v="DF32239"/>
    <s v="PROFESOR TITULAR DE UNIVERSIDAD"/>
    <s v="R111"/>
    <x v="7"/>
    <n v="570"/>
    <s v="LENGUAJES Y SISTEMAS INFORMÁTICOS"/>
  </r>
  <r>
    <x v="15"/>
    <n v="16546828"/>
    <s v="FCYT"/>
    <n v="870"/>
    <s v="870G"/>
    <s v="GRUPO-A"/>
    <s v="Prácticas externas I"/>
    <s v="GG"/>
    <s v="GRUPO GRANDE"/>
    <s v="870G"/>
    <s v="GG de Prácticas externas I"/>
    <s v="GRUPO-A"/>
    <s v="GG de Prácticas externas I"/>
    <s v="1S"/>
    <n v="16546828"/>
    <s v="PASCUAL"/>
    <s v="MARTÍNEZ LOSA"/>
    <s v="MARÍA VICO"/>
    <s v="mvico"/>
    <s v="mvico@unirioja.es"/>
    <n v="0.2"/>
    <n v="0.2"/>
    <x v="0"/>
    <n v="534"/>
    <s v="CONTRATADO DOCTOR -TIPO 1"/>
    <s v="C01"/>
    <s v="TIEMPO COMPLETO"/>
    <s v="2009-11-06 00:00:00.0"/>
    <s v="null"/>
    <s v="LD100291"/>
    <s v="CONTRATADO DOCTOR"/>
    <s v="R111"/>
    <x v="7"/>
    <n v="570"/>
    <s v="LENGUAJES Y SISTEMAS INFORMÁTICOS"/>
  </r>
  <r>
    <x v="15"/>
    <n v="16551912"/>
    <s v="FCYT"/>
    <n v="870"/>
    <s v="870G"/>
    <s v="GRUPO-A"/>
    <s v="Prácticas externas I"/>
    <s v="GG"/>
    <s v="GRUPO GRANDE"/>
    <s v="870G"/>
    <s v="GG de Prácticas externas I"/>
    <s v="GRUPO-A"/>
    <s v="GG de Prácticas externas I"/>
    <s v="1S"/>
    <n v="16551912"/>
    <s v="GARCÍA"/>
    <s v="IZQUIERDO"/>
    <s v="FRANCISCO JOSÉ"/>
    <s v="fgarcia"/>
    <s v="francisco.garcia@unirioja.es"/>
    <n v="0.1"/>
    <n v="0.1"/>
    <x v="0"/>
    <n v="534"/>
    <s v="CONTRATADO DOCTOR -TIPO 1"/>
    <s v="C01"/>
    <s v="TIEMPO COMPLETO"/>
    <s v="2013-07-20 00:00:00.0"/>
    <s v="null"/>
    <s v="LD100292"/>
    <s v="CONTRATADO DOCTOR"/>
    <s v="R111"/>
    <x v="7"/>
    <n v="570"/>
    <s v="LENGUAJES Y SISTEMAS INFORMÁTICOS"/>
  </r>
  <r>
    <x v="15"/>
    <n v="16567689"/>
    <s v="FCYT"/>
    <n v="870"/>
    <s v="870G"/>
    <s v="GRUPO-A"/>
    <s v="Prácticas externas I"/>
    <s v="GG"/>
    <s v="GRUPO GRANDE"/>
    <s v="870G"/>
    <s v="GG de Prácticas externas I"/>
    <s v="GRUPO-A"/>
    <s v="GG de Prácticas externas I"/>
    <s v="1S"/>
    <n v="16567689"/>
    <s v="SÁENZ DE CABEZÓN"/>
    <s v="IRIGARAY"/>
    <s v="EDUARDO"/>
    <s v="esaenz-d"/>
    <s v="eduardo.saenz-de-cabezon@unirioja.es"/>
    <n v="0.1"/>
    <n v="0.1"/>
    <x v="0"/>
    <n v="504"/>
    <s v="PROFESOR TITULAR UNIVERSIDAD"/>
    <s v="C01"/>
    <s v="TIEMPO COMPLETO"/>
    <s v="2018-12-18 00:00:00.0"/>
    <s v="null"/>
    <s v="DF100367"/>
    <s v="PROFESOR TITULAR DE UNIVERSIDAD"/>
    <s v="R111"/>
    <x v="7"/>
    <n v="570"/>
    <s v="LENGUAJES Y SISTEMAS INFORMÁTICOS"/>
  </r>
  <r>
    <x v="15"/>
    <n v="16575155"/>
    <s v="FCYT"/>
    <n v="870"/>
    <s v="870G"/>
    <s v="GRUPO-A"/>
    <s v="Prácticas externas I"/>
    <s v="GG"/>
    <s v="GRUPO GRANDE"/>
    <s v="870G"/>
    <s v="GG de Prácticas externas I"/>
    <s v="GRUPO-A"/>
    <s v="GG de Prácticas externas I"/>
    <s v="1S"/>
    <n v="16575155"/>
    <s v="DOMÍNGUEZ"/>
    <s v="PÉREZ"/>
    <s v="CÉSAR"/>
    <s v="cedomin"/>
    <s v="cesar.dominguez@unirioja.es"/>
    <n v="0.2"/>
    <n v="0.2"/>
    <x v="0"/>
    <n v="504"/>
    <s v="PROFESOR TITULAR UNIVERSIDAD"/>
    <s v="C01"/>
    <s v="TIEMPO COMPLETO"/>
    <s v="2017-12-12 00:00:00.0"/>
    <s v="null"/>
    <s v="DF100346"/>
    <s v="PROFESOR TITULAR DE UNIVERSIDAD"/>
    <s v="R111"/>
    <x v="7"/>
    <n v="570"/>
    <s v="LENGUAJES Y SISTEMAS INFORMÁTICOS"/>
  </r>
  <r>
    <x v="15"/>
    <n v="16590764"/>
    <s v="FCYT"/>
    <n v="870"/>
    <s v="870G"/>
    <s v="GRUPO-A"/>
    <s v="Prácticas externas I"/>
    <s v="GG"/>
    <s v="GRUPO GRANDE"/>
    <s v="870G"/>
    <s v="GG de Prácticas externas I"/>
    <s v="GRUPO-A"/>
    <s v="GG de Prácticas externas I"/>
    <s v="1S"/>
    <n v="16590764"/>
    <s v="ARANSAY"/>
    <s v="AZOFRA"/>
    <s v="JESÚS MARÍA"/>
    <s v="jearansa"/>
    <s v="jesus-maria.aransay@unirioja.es"/>
    <n v="0.2"/>
    <n v="0.2"/>
    <x v="0"/>
    <n v="534"/>
    <s v="CONTRATADO DOCTOR -TIPO 1"/>
    <s v="C01"/>
    <s v="TIEMPO COMPLETO"/>
    <s v="2010-09-01 00:00:00.0"/>
    <s v="null"/>
    <s v="PI100763"/>
    <s v="PROFESOR CONTRATADO DOCTOR"/>
    <s v="R111"/>
    <x v="7"/>
    <n v="75"/>
    <s v="CIENCIA DE LA COMPUTACIÓN E INTELIGENCIA ARTIFICIA"/>
  </r>
  <r>
    <x v="15"/>
    <n v="16597051"/>
    <s v="FCYT"/>
    <n v="870"/>
    <s v="870G"/>
    <s v="GRUPO-A"/>
    <s v="Prácticas externas I"/>
    <s v="GG"/>
    <s v="GRUPO GRANDE"/>
    <s v="870G"/>
    <s v="GG de Prácticas externas I"/>
    <s v="GRUPO-A"/>
    <s v="GG de Prácticas externas I"/>
    <s v="1S"/>
    <n v="16597051"/>
    <s v="ROMERO"/>
    <s v="IBÁÑEZ"/>
    <s v="ANA"/>
    <s v="anromero"/>
    <s v="ana.romero@unirioja.es"/>
    <n v="0.2"/>
    <n v="0.2"/>
    <x v="0"/>
    <n v="504"/>
    <s v="PROFESOR TITULAR UNIVERSIDAD"/>
    <s v="C01"/>
    <s v="TIEMPO COMPLETO"/>
    <s v="2018-12-18 00:00:00.0"/>
    <s v="null"/>
    <s v="DF100324"/>
    <s v="PROFESOR TITULAR DE UNIVERSIDAD"/>
    <s v="R111"/>
    <x v="7"/>
    <n v="75"/>
    <s v="CIENCIA DE LA COMPUTACIÓN E INTELIGENCIA ARTIFICIA"/>
  </r>
  <r>
    <x v="15"/>
    <n v="16613711"/>
    <s v="FCYT"/>
    <n v="870"/>
    <s v="870G"/>
    <s v="GRUPO-A"/>
    <s v="Prácticas externas I"/>
    <s v="GG"/>
    <s v="GRUPO GRANDE"/>
    <s v="870G"/>
    <s v="GG de Prácticas externas I"/>
    <s v="GRUPO-A"/>
    <s v="GG de Prácticas externas I"/>
    <s v="1S"/>
    <n v="16613711"/>
    <s v="HERAS"/>
    <s v="VICENTE"/>
    <s v="JÓNATAN"/>
    <s v="joheras"/>
    <s v="jonathan.heras@unirioja.es"/>
    <n v="0.2"/>
    <n v="0.2"/>
    <x v="0"/>
    <n v="536"/>
    <s v="PROFESOR INTERINO"/>
    <s v="C01"/>
    <s v="TIEMPO COMPLETO"/>
    <s v="2017-09-15 00:00:00.0"/>
    <s v="null"/>
    <s v="PI101271"/>
    <s v="PROFESOR CONTRATADO INTERINO"/>
    <s v="R111"/>
    <x v="7"/>
    <n v="75"/>
    <s v="CIENCIA DE LA COMPUTACIÓN E INTELIGENCIA ARTIFICIA"/>
  </r>
  <r>
    <x v="15"/>
    <n v="16622450"/>
    <s v="FCYT"/>
    <n v="870"/>
    <s v="870G"/>
    <s v="GRUPO-A"/>
    <s v="Prácticas externas I"/>
    <s v="GG"/>
    <s v="GRUPO GRANDE"/>
    <s v="870G"/>
    <s v="GG de Prácticas externas I"/>
    <s v="GRUPO-A"/>
    <s v="GG de Prácticas externas I"/>
    <s v="1S"/>
    <n v="16622450"/>
    <s v="DIVASÓN"/>
    <s v="MALLAGARAY"/>
    <s v="JOSE"/>
    <s v="jodivaso"/>
    <s v="jose.divason@unirioja.es"/>
    <n v="0.1"/>
    <n v="0.1"/>
    <x v="1"/>
    <n v="536"/>
    <s v="PROFESOR INTERINO"/>
    <s v="C01"/>
    <s v="TIEMPO COMPLETO"/>
    <s v="2017-09-15 00:00:00.0"/>
    <s v="null"/>
    <s v="PI101270"/>
    <s v="PROFESOR CONTRATADO INTERINO"/>
    <s v="R111"/>
    <x v="7"/>
    <n v="75"/>
    <s v="CIENCIA DE LA COMPUTACIÓN E INTELIGENCIA ARTIFICIA"/>
  </r>
  <r>
    <x v="15"/>
    <n v="17710488"/>
    <s v="FCYT"/>
    <n v="870"/>
    <s v="870G"/>
    <s v="GRUPO-A"/>
    <s v="Prácticas externas I"/>
    <s v="GG"/>
    <s v="GRUPO GRANDE"/>
    <s v="870G"/>
    <s v="GG de Prácticas externas I"/>
    <s v="GRUPO-A"/>
    <s v="GG de Prácticas externas I"/>
    <s v="1S"/>
    <n v="17710488"/>
    <s v="LAMBAN"/>
    <s v="PARDO"/>
    <s v="LAUREANO"/>
    <s v="lalamban"/>
    <s v="lalamban@unirioja.es"/>
    <n v="0.1"/>
    <n v="0.1"/>
    <x v="0"/>
    <n v="504"/>
    <s v="PROFESOR TITULAR UNIVERSIDAD"/>
    <s v="C01"/>
    <s v="TIEMPO COMPLETO"/>
    <s v="2016-09-15 00:00:00.0"/>
    <s v="null"/>
    <s v="DF32144"/>
    <s v="TITULAR DE ESCUELAS UNIVERSITARIAS"/>
    <s v="R111"/>
    <x v="7"/>
    <n v="75"/>
    <s v="CIENCIA DE LA COMPUTACIÓN E INTELIGENCIA ARTIFICIA"/>
  </r>
  <r>
    <x v="15"/>
    <n v="72791632"/>
    <s v="FCYT"/>
    <n v="870"/>
    <s v="870G"/>
    <s v="GRUPO-A"/>
    <s v="Prácticas externas I"/>
    <s v="GG"/>
    <s v="GRUPO GRANDE"/>
    <s v="870G"/>
    <s v="GG de Prácticas externas I"/>
    <s v="GRUPO-A"/>
    <s v="GG de Prácticas externas I"/>
    <s v="1S"/>
    <n v="72791632"/>
    <s v="PÉREZ"/>
    <s v="VALLE"/>
    <s v="BEATRIZ"/>
    <s v="beperev"/>
    <s v="beatriz.perez@unirioja.es"/>
    <n v="0.1"/>
    <n v="0.1"/>
    <x v="0"/>
    <n v="536"/>
    <s v="PROFESOR INTERINO"/>
    <s v="C01"/>
    <s v="TIEMPO COMPLETO"/>
    <s v="2009-10-01 00:00:00.0"/>
    <s v="null"/>
    <s v="PI100722"/>
    <s v="PROFESOR CONTRATADO INTERINO"/>
    <s v="R111"/>
    <x v="7"/>
    <n v="75"/>
    <s v="CIENCIA DE LA COMPUTACIÓN E INTELIGENCIA ARTIFICIA"/>
  </r>
  <r>
    <x v="15"/>
    <n v="73079169"/>
    <s v="FCYT"/>
    <n v="870"/>
    <s v="870G"/>
    <s v="GRUPO-A"/>
    <s v="Prácticas externas I"/>
    <s v="GG"/>
    <s v="GRUPO GRANDE"/>
    <s v="870G"/>
    <s v="GG de Prácticas externas I"/>
    <s v="GRUPO-A"/>
    <s v="GG de Prácticas externas I"/>
    <s v="1S"/>
    <n v="73079169"/>
    <s v="RUBIO"/>
    <s v="GARCÍA"/>
    <s v="ÁNGEL LUIS"/>
    <s v="arubio"/>
    <s v="arubio@unirioja.es"/>
    <n v="0.1"/>
    <n v="0.1"/>
    <x v="0"/>
    <n v="504"/>
    <s v="PROFESOR TITULAR UNIVERSIDAD"/>
    <s v="C01"/>
    <s v="TIEMPO COMPLETO"/>
    <s v="2018-12-18 00:00:00.0"/>
    <s v="null"/>
    <s v="DF100366"/>
    <s v="PROFESOR TITULAR DE UNIVERSIDAD"/>
    <s v="R111"/>
    <x v="7"/>
    <n v="570"/>
    <s v="LENGUAJES Y SISTEMAS INFORMÁTICOS"/>
  </r>
  <r>
    <x v="4"/>
    <n v="16576808"/>
    <s v="FLE"/>
    <n v="871"/>
    <s v="871G"/>
    <s v="GRUPO-A"/>
    <s v="Religión, cultura y valores"/>
    <s v="GG"/>
    <s v="GRUPO GRANDE"/>
    <s v="871G"/>
    <s v="GRUPO GRANDE DE Religión, cultura y valores"/>
    <s v="GRUPO-A"/>
    <s v="GG de Religión, cultura y valores"/>
    <s v="1S"/>
    <n v="16576808"/>
    <s v="SÁENZ"/>
    <s v="COMUNIÓN"/>
    <s v="NOELIA"/>
    <s v="nosaenc"/>
    <s v="noelia.saenz@unirioja.es"/>
    <n v="6"/>
    <n v="6"/>
    <x v="1"/>
    <n v="532"/>
    <s v="LABORAL DOCENTE-ASOCIADO"/>
    <s v="P06"/>
    <s v="TIEMPO PARCIAL (6+6 HORAS)"/>
    <s v="2016-09-15 00:00:00.0"/>
    <s v="2019-09-14 00:00:00.0"/>
    <s v="PI101057"/>
    <s v="PROFESOR ASOCIADO"/>
    <s v="R115"/>
    <x v="2"/>
    <n v="210"/>
    <s v="DIDÁCTICA DE LAS CIENCIAS SOCIALES"/>
  </r>
  <r>
    <x v="5"/>
    <n v="16576808"/>
    <s v="FLE"/>
    <n v="871"/>
    <s v="871G"/>
    <s v="GRUPO-A"/>
    <s v="Religión, cultura y valores"/>
    <s v="GG"/>
    <s v="GRUPO GRANDE"/>
    <s v="871G"/>
    <s v="GRUPO GRANDE DE Religión, cultura y valores"/>
    <s v="GRUPO-A"/>
    <s v="GG de Religión, cultura y valores"/>
    <s v="1S"/>
    <n v="16576808"/>
    <s v="SÁENZ"/>
    <s v="COMUNIÓN"/>
    <s v="NOELIA"/>
    <s v="nosaenc"/>
    <s v="noelia.saenz@unirioja.es"/>
    <n v="6"/>
    <m/>
    <x v="1"/>
    <n v="532"/>
    <s v="LABORAL DOCENTE-ASOCIADO"/>
    <s v="P06"/>
    <s v="TIEMPO PARCIAL (6+6 HORAS)"/>
    <s v="2016-09-15 00:00:00.0"/>
    <s v="2019-09-14 00:00:00.0"/>
    <s v="PI101057"/>
    <s v="PROFESOR ASOCIADO"/>
    <s v="R115"/>
    <x v="2"/>
    <n v="210"/>
    <s v="DIDÁCTICA DE LAS CIENCIAS SOCIALES"/>
  </r>
  <r>
    <x v="4"/>
    <n v="16576808"/>
    <s v="FLE"/>
    <n v="872"/>
    <s v="872G"/>
    <s v="GRUPO-A"/>
    <s v="El mensaje cristiano"/>
    <s v="GG"/>
    <s v="GRUPO GRANDE"/>
    <s v="872G"/>
    <s v="Grupo Grande de El mensaje cristiano"/>
    <s v="GRUPO-A"/>
    <s v="Grupo Grande de El mensaje cristiano"/>
    <s v="2S"/>
    <n v="16576808"/>
    <s v="SÁENZ"/>
    <s v="COMUNIÓN"/>
    <s v="NOELIA"/>
    <s v="nosaenc"/>
    <s v="noelia.saenz@unirioja.es"/>
    <n v="6"/>
    <n v="6"/>
    <x v="1"/>
    <n v="532"/>
    <s v="LABORAL DOCENTE-ASOCIADO"/>
    <s v="P06"/>
    <s v="TIEMPO PARCIAL (6+6 HORAS)"/>
    <s v="2016-09-15 00:00:00.0"/>
    <s v="2019-09-14 00:00:00.0"/>
    <s v="PI101057"/>
    <s v="PROFESOR ASOCIADO"/>
    <s v="R115"/>
    <x v="2"/>
    <n v="210"/>
    <s v="DIDÁCTICA DE LAS CIENCIAS SOCIALES"/>
  </r>
  <r>
    <x v="5"/>
    <n v="16576808"/>
    <s v="FLE"/>
    <n v="872"/>
    <s v="872G"/>
    <s v="GRUPO-A"/>
    <s v="El mensaje cristiano"/>
    <s v="GG"/>
    <s v="GRUPO GRANDE"/>
    <s v="872G"/>
    <s v="Grupo Grande de El mensaje cristiano"/>
    <s v="GRUPO-A"/>
    <s v="Grupo Grande de El mensaje cristiano"/>
    <s v="2S"/>
    <n v="16576808"/>
    <s v="SÁENZ"/>
    <s v="COMUNIÓN"/>
    <s v="NOELIA"/>
    <s v="nosaenc"/>
    <s v="noelia.saenz@unirioja.es"/>
    <n v="6"/>
    <m/>
    <x v="1"/>
    <n v="532"/>
    <s v="LABORAL DOCENTE-ASOCIADO"/>
    <s v="P06"/>
    <s v="TIEMPO PARCIAL (6+6 HORAS)"/>
    <s v="2016-09-15 00:00:00.0"/>
    <s v="2019-09-14 00:00:00.0"/>
    <s v="PI101057"/>
    <s v="PROFESOR ASOCIADO"/>
    <s v="R115"/>
    <x v="2"/>
    <n v="210"/>
    <s v="DIDÁCTICA DE LAS CIENCIAS SOCIALES"/>
  </r>
  <r>
    <x v="5"/>
    <n v="16557120"/>
    <s v="FLE"/>
    <n v="874"/>
    <s v="874G"/>
    <s v="GRUPO-A"/>
    <s v="Prácticum II (Generalista)"/>
    <s v="GG"/>
    <s v="GRUPO GRANDE"/>
    <s v="874G"/>
    <s v="Prácticum II (Generalista)"/>
    <s v="GRUPO-A"/>
    <s v="GG de Prácticum II (Generalista)"/>
    <s v="AN"/>
    <n v="16557120"/>
    <s v="ASENSIO"/>
    <s v="ARÓSTEGUI"/>
    <s v="MARÍA DEL MAR"/>
    <s v="masensio"/>
    <s v="mar.asensio@unirioja.es"/>
    <n v="0"/>
    <n v="0"/>
    <x v="0"/>
    <n v="504"/>
    <s v="PROFESOR TITULAR UNIVERSIDAD"/>
    <s v="C01"/>
    <s v="TIEMPO COMPLETO"/>
    <s v="2018-12-24 00:00:00.0"/>
    <s v="null"/>
    <s v="DF100364"/>
    <s v="PROFESOR TITULAR DE UNIVERSIDAD"/>
    <s v="R107"/>
    <x v="6"/>
    <n v="345"/>
    <s v="FILOLOGÍA INGLESA"/>
  </r>
  <r>
    <x v="5"/>
    <n v="16557120"/>
    <s v="FLE"/>
    <n v="875"/>
    <s v="875G"/>
    <s v="GRUPO-A"/>
    <s v="Prácticum II (Lengua Extranjera Inglés)"/>
    <s v="GG"/>
    <s v="GRUPO GRANDE"/>
    <s v="875G"/>
    <s v="GG de Prácticum II (Lengua Extranjera Inglés)"/>
    <s v="GRUPO-A"/>
    <s v="GG de Prácticum II (Lengua Extranjera Inglés)"/>
    <s v="AN"/>
    <n v="16557120"/>
    <s v="ASENSIO"/>
    <s v="ARÓSTEGUI"/>
    <s v="MARÍA DEL MAR"/>
    <s v="masensio"/>
    <s v="mar.asensio@unirioja.es"/>
    <n v="0"/>
    <n v="0"/>
    <x v="0"/>
    <n v="504"/>
    <s v="PROFESOR TITULAR UNIVERSIDAD"/>
    <s v="C01"/>
    <s v="TIEMPO COMPLETO"/>
    <s v="2018-12-24 00:00:00.0"/>
    <s v="null"/>
    <s v="DF100364"/>
    <s v="PROFESOR TITULAR DE UNIVERSIDAD"/>
    <s v="R107"/>
    <x v="6"/>
    <n v="345"/>
    <s v="FILOLOGÍA INGLESA"/>
  </r>
  <r>
    <x v="5"/>
    <n v="16557120"/>
    <s v="FLE"/>
    <n v="876"/>
    <s v="876G"/>
    <s v="GRUPO-A"/>
    <s v="Prácticum II (Educación Física)"/>
    <s v="GG"/>
    <s v="GRUPO GRANDE"/>
    <s v="876G"/>
    <s v="GG de Prácticum II (Educación Física)"/>
    <s v="GRUPO-A"/>
    <s v="GG de Prácticum II (Educación Física)"/>
    <s v="AN"/>
    <n v="16557120"/>
    <s v="ASENSIO"/>
    <s v="ARÓSTEGUI"/>
    <s v="MARÍA DEL MAR"/>
    <s v="masensio"/>
    <s v="mar.asensio@unirioja.es"/>
    <n v="0"/>
    <n v="0"/>
    <x v="0"/>
    <n v="504"/>
    <s v="PROFESOR TITULAR UNIVERSIDAD"/>
    <s v="C01"/>
    <s v="TIEMPO COMPLETO"/>
    <s v="2018-12-24 00:00:00.0"/>
    <s v="null"/>
    <s v="DF100364"/>
    <s v="PROFESOR TITULAR DE UNIVERSIDAD"/>
    <s v="R107"/>
    <x v="6"/>
    <n v="345"/>
    <s v="FILOLOGÍA INGLESA"/>
  </r>
  <r>
    <x v="16"/>
    <n v="78750288"/>
    <s v="ETSII"/>
    <n v="877"/>
    <s v="877G"/>
    <s v="GRUPO-A"/>
    <s v="Fundamentos de control industrial"/>
    <s v="GG"/>
    <s v="GRUPO GRANDE"/>
    <s v="877G"/>
    <s v="GG de Fundamentos de control industraial"/>
    <s v="GRUPO-A"/>
    <s v="GG de Fundamentos de control industrial"/>
    <s v="2S"/>
    <n v="78750288"/>
    <s v="RICO"/>
    <s v="AZAGRA"/>
    <s v="JAVIER"/>
    <s v="jarico"/>
    <s v="javier.rico@unirioja.es"/>
    <n v="2"/>
    <n v="2"/>
    <x v="0"/>
    <n v="536"/>
    <s v="PROFESOR INTERINO"/>
    <s v="C01"/>
    <s v="TIEMPO COMPLETO"/>
    <s v="2010-09-01 00:00:00.0"/>
    <s v="null"/>
    <s v="PI100757"/>
    <s v="PROFESOR CONTRATADO INTERINO"/>
    <s v="R109"/>
    <x v="9"/>
    <n v="520"/>
    <s v="INGENIERÍA DE SISTEMAS Y AUTOMÁTICA"/>
  </r>
  <r>
    <x v="16"/>
    <n v="78750288"/>
    <s v="ETSII"/>
    <n v="877"/>
    <s v="877G"/>
    <s v="GRUPO-B"/>
    <s v="Fundamentos de control industrial"/>
    <s v="GG"/>
    <s v="GRUPO GRANDE"/>
    <s v="877G"/>
    <s v="GG de Fundamentos de control industraial"/>
    <s v="GRUPO-B"/>
    <s v="GG de Fundamentos de control industrial"/>
    <s v="2S"/>
    <n v="78750288"/>
    <s v="RICO"/>
    <s v="AZAGRA"/>
    <s v="JAVIER"/>
    <s v="jarico"/>
    <s v="javier.rico@unirioja.es"/>
    <n v="2"/>
    <n v="2"/>
    <x v="0"/>
    <n v="536"/>
    <s v="PROFESOR INTERINO"/>
    <s v="C01"/>
    <s v="TIEMPO COMPLETO"/>
    <s v="2010-09-01 00:00:00.0"/>
    <s v="null"/>
    <s v="PI100757"/>
    <s v="PROFESOR CONTRATADO INTERINO"/>
    <s v="R109"/>
    <x v="9"/>
    <n v="520"/>
    <s v="INGENIERÍA DE SISTEMAS Y AUTOMÁTICA"/>
  </r>
  <r>
    <x v="16"/>
    <n v="16518274"/>
    <s v="ETSII"/>
    <n v="877"/>
    <s v="877L"/>
    <s v="GRUPO-A1"/>
    <s v="Fundamentos de control industrial"/>
    <s v="GL"/>
    <s v="GRUPO DE LABORATORIO"/>
    <s v="877L"/>
    <s v="GL de Fundamentos de control industrial"/>
    <s v="GRUPO-A1"/>
    <s v="GL de Fundamentos de control industrial"/>
    <s v="2S"/>
    <n v="16518274"/>
    <s v="ZORZANO"/>
    <s v="MARTÍNEZ"/>
    <s v="LUIS FRANCISCO"/>
    <s v="lzorzano"/>
    <s v="luis.zorzano@unirioja.es"/>
    <n v="1.5"/>
    <n v="1.5"/>
    <x v="1"/>
    <n v="505"/>
    <s v="CATEDRATICO ESCUELA UNIVERSITARIA"/>
    <s v="01A"/>
    <s v="TIEMPO COMPLETO AMPLIADO"/>
    <s v="2012-09-01 00:00:00.0"/>
    <s v="null"/>
    <s v="DF100144"/>
    <s v="CATEDRÁTICO DE ESCUELA UNIVERSITARIA"/>
    <s v="R109"/>
    <x v="9"/>
    <n v="785"/>
    <s v="TECNOLOGÍA ELECTRÓNICA"/>
  </r>
  <r>
    <x v="16"/>
    <n v="16518274"/>
    <s v="ETSII"/>
    <n v="877"/>
    <s v="877L"/>
    <s v="GRUPO-A2"/>
    <s v="Fundamentos de control industrial"/>
    <s v="GL"/>
    <s v="GRUPO DE LABORATORIO"/>
    <s v="877L"/>
    <s v="GL de Fundamentos de control industrial"/>
    <s v="GRUPO-A2"/>
    <s v="GL de Fundamentos de control industrial"/>
    <s v="2S"/>
    <n v="16518274"/>
    <s v="ZORZANO"/>
    <s v="MARTÍNEZ"/>
    <s v="LUIS FRANCISCO"/>
    <s v="lzorzano"/>
    <s v="luis.zorzano@unirioja.es"/>
    <n v="1.5"/>
    <n v="1.5"/>
    <x v="1"/>
    <n v="505"/>
    <s v="CATEDRATICO ESCUELA UNIVERSITARIA"/>
    <s v="01A"/>
    <s v="TIEMPO COMPLETO AMPLIADO"/>
    <s v="2012-09-01 00:00:00.0"/>
    <s v="null"/>
    <s v="DF100144"/>
    <s v="CATEDRÁTICO DE ESCUELA UNIVERSITARIA"/>
    <s v="R109"/>
    <x v="9"/>
    <n v="785"/>
    <s v="TECNOLOGÍA ELECTRÓNICA"/>
  </r>
  <r>
    <x v="16"/>
    <n v="16611012"/>
    <s v="ETSII"/>
    <n v="877"/>
    <s v="877L"/>
    <s v="GRUPO-A3"/>
    <s v="Fundamentos de control industrial"/>
    <s v="GL"/>
    <s v="GRUPO DE LABORATORIO"/>
    <s v="877L"/>
    <s v="GL de Fundamentos de control industrial"/>
    <s v="GRUPO-A3"/>
    <s v="GL de Fundamentos de control industrial"/>
    <s v="2S"/>
    <n v="16611012"/>
    <s v="NÁJERA"/>
    <s v="CANAL"/>
    <s v="SILVANO"/>
    <s v="sinajera"/>
    <s v="silvano.najera@unirioja.es"/>
    <n v="1.5"/>
    <n v="1.5"/>
    <x v="0"/>
    <n v="536"/>
    <s v="PROFESOR INTERINO"/>
    <s v="C01"/>
    <s v="TIEMPO COMPLETO"/>
    <s v="2018-09-17 00:00:00.0"/>
    <s v="null"/>
    <s v="PI101375"/>
    <s v="PROFESOR CONTRATADO INTERINO TC"/>
    <s v="R109"/>
    <x v="9"/>
    <n v="520"/>
    <s v="INGENIERÍA DE SISTEMAS Y AUTOMÁTICA"/>
  </r>
  <r>
    <x v="16"/>
    <n v="16611012"/>
    <s v="ETSII"/>
    <n v="877"/>
    <s v="877L"/>
    <s v="GRUPO-A4"/>
    <s v="Fundamentos de control industrial"/>
    <s v="GL"/>
    <s v="GRUPO DE LABORATORIO"/>
    <s v="877L"/>
    <s v="GL de Fundamentos de control industrial"/>
    <s v="GRUPO-A4"/>
    <s v="GL de Fundamentos de control industrial"/>
    <s v="2S"/>
    <n v="16611012"/>
    <s v="NÁJERA"/>
    <s v="CANAL"/>
    <s v="SILVANO"/>
    <s v="sinajera"/>
    <s v="silvano.najera@unirioja.es"/>
    <n v="1.5"/>
    <n v="1.5"/>
    <x v="0"/>
    <n v="536"/>
    <s v="PROFESOR INTERINO"/>
    <s v="C01"/>
    <s v="TIEMPO COMPLETO"/>
    <s v="2018-09-17 00:00:00.0"/>
    <s v="null"/>
    <s v="PI101375"/>
    <s v="PROFESOR CONTRATADO INTERINO TC"/>
    <s v="R109"/>
    <x v="9"/>
    <n v="520"/>
    <s v="INGENIERÍA DE SISTEMAS Y AUTOMÁTICA"/>
  </r>
  <r>
    <x v="16"/>
    <n v="16563235"/>
    <s v="ETSII"/>
    <n v="877"/>
    <s v="877L"/>
    <s v="GRUPO-B1"/>
    <s v="Fundamentos de control industrial"/>
    <s v="GL"/>
    <s v="GRUPO DE LABORATORIO"/>
    <s v="877L"/>
    <s v="GL de Fundamentos de control industrial"/>
    <s v="GRUPO-B1"/>
    <s v="GL de Fundamentos de control industrial"/>
    <s v="2S"/>
    <n v="16563235"/>
    <s v="MIRURI"/>
    <s v="SÁENZ"/>
    <s v="JUAN MARTÍN"/>
    <s v="jumiruri"/>
    <s v="juan-martin.miruri@unirioja.es"/>
    <n v="1.5"/>
    <n v="1.5"/>
    <x v="1"/>
    <n v="535"/>
    <s v="COLABORADOR-TIPO 1"/>
    <s v="C01"/>
    <s v="TIEMPO COMPLETO"/>
    <s v="2006-10-01 00:00:00.0"/>
    <s v="null"/>
    <s v="LD100576"/>
    <s v="COLABORADOR TIPO 1"/>
    <s v="R109"/>
    <x v="9"/>
    <n v="520"/>
    <s v="INGENIERÍA DE SISTEMAS Y AUTOMÁTICA"/>
  </r>
  <r>
    <x v="16"/>
    <n v="16563235"/>
    <s v="ETSII"/>
    <n v="877"/>
    <s v="877L"/>
    <s v="GRUPO-B2"/>
    <s v="Fundamentos de control industrial"/>
    <s v="GL"/>
    <s v="GRUPO DE LABORATORIO"/>
    <s v="877L"/>
    <s v="GL de Fundamentos de control industrial"/>
    <s v="GRUPO-B2"/>
    <s v="GL de Fundamentos de control industrial"/>
    <s v="2S"/>
    <n v="16563235"/>
    <s v="MIRURI"/>
    <s v="SÁENZ"/>
    <s v="JUAN MARTÍN"/>
    <s v="jumiruri"/>
    <s v="juan-martin.miruri@unirioja.es"/>
    <n v="1.5"/>
    <n v="1.5"/>
    <x v="1"/>
    <n v="535"/>
    <s v="COLABORADOR-TIPO 1"/>
    <s v="C01"/>
    <s v="TIEMPO COMPLETO"/>
    <s v="2006-10-01 00:00:00.0"/>
    <s v="null"/>
    <s v="LD100576"/>
    <s v="COLABORADOR TIPO 1"/>
    <s v="R109"/>
    <x v="9"/>
    <n v="520"/>
    <s v="INGENIERÍA DE SISTEMAS Y AUTOMÁTICA"/>
  </r>
  <r>
    <x v="16"/>
    <n v="16611012"/>
    <s v="ETSII"/>
    <n v="877"/>
    <s v="877L"/>
    <s v="GRUPO-B3"/>
    <s v="Fundamentos de control industrial"/>
    <s v="GL"/>
    <s v="GRUPO DE LABORATORIO"/>
    <s v="877L"/>
    <s v="GL de Fundamentos de control industrial"/>
    <s v="GRUPO-B3"/>
    <s v="GL de Fundamentos de control industrial"/>
    <s v="2S"/>
    <n v="16611012"/>
    <s v="NÁJERA"/>
    <s v="CANAL"/>
    <s v="SILVANO"/>
    <s v="sinajera"/>
    <s v="silvano.najera@unirioja.es"/>
    <n v="1.5"/>
    <n v="1.5"/>
    <x v="0"/>
    <n v="536"/>
    <s v="PROFESOR INTERINO"/>
    <s v="C01"/>
    <s v="TIEMPO COMPLETO"/>
    <s v="2018-09-17 00:00:00.0"/>
    <s v="null"/>
    <s v="PI101375"/>
    <s v="PROFESOR CONTRATADO INTERINO TC"/>
    <s v="R109"/>
    <x v="9"/>
    <n v="520"/>
    <s v="INGENIERÍA DE SISTEMAS Y AUTOMÁTICA"/>
  </r>
  <r>
    <x v="16"/>
    <n v="16611012"/>
    <s v="ETSII"/>
    <n v="877"/>
    <s v="877L"/>
    <s v="GRUPO-B4"/>
    <s v="Fundamentos de control industrial"/>
    <s v="GL"/>
    <s v="GRUPO DE LABORATORIO"/>
    <s v="877L"/>
    <s v="GL de Fundamentos de control industrial"/>
    <s v="GRUPO-B4"/>
    <s v="GL de Fundamentos de control industrial"/>
    <s v="2S"/>
    <n v="16611012"/>
    <s v="NÁJERA"/>
    <s v="CANAL"/>
    <s v="SILVANO"/>
    <s v="sinajera"/>
    <s v="silvano.najera@unirioja.es"/>
    <n v="1.5"/>
    <n v="1.5"/>
    <x v="0"/>
    <n v="536"/>
    <s v="PROFESOR INTERINO"/>
    <s v="C01"/>
    <s v="TIEMPO COMPLETO"/>
    <s v="2018-09-17 00:00:00.0"/>
    <s v="null"/>
    <s v="PI101375"/>
    <s v="PROFESOR CONTRATADO INTERINO TC"/>
    <s v="R109"/>
    <x v="9"/>
    <n v="520"/>
    <s v="INGENIERÍA DE SISTEMAS Y AUTOMÁTICA"/>
  </r>
  <r>
    <x v="16"/>
    <n v="78750288"/>
    <s v="ETSII"/>
    <n v="877"/>
    <s v="877R"/>
    <s v="GRUPO-A1"/>
    <s v="Fundamentos de control industrial"/>
    <s v="GR"/>
    <s v="GRUPO REDUCIDO"/>
    <s v="877R"/>
    <s v="GR de Fundamentos de control industrial"/>
    <s v="GRUPO-A1"/>
    <s v="GR de Fundamentos de control industrial"/>
    <s v="2S"/>
    <n v="78750288"/>
    <s v="RICO"/>
    <s v="AZAGRA"/>
    <s v="JAVIER"/>
    <s v="jarico"/>
    <s v="javier.rico@unirioja.es"/>
    <n v="1"/>
    <n v="1"/>
    <x v="0"/>
    <n v="536"/>
    <s v="PROFESOR INTERINO"/>
    <s v="C01"/>
    <s v="TIEMPO COMPLETO"/>
    <s v="2010-09-01 00:00:00.0"/>
    <s v="null"/>
    <s v="PI100757"/>
    <s v="PROFESOR CONTRATADO INTERINO"/>
    <s v="R109"/>
    <x v="9"/>
    <n v="520"/>
    <s v="INGENIERÍA DE SISTEMAS Y AUTOMÁTICA"/>
  </r>
  <r>
    <x v="16"/>
    <n v="16611012"/>
    <s v="ETSII"/>
    <n v="877"/>
    <s v="877R"/>
    <s v="GRUPO-A2"/>
    <s v="Fundamentos de control industrial"/>
    <s v="GR"/>
    <s v="GRUPO REDUCIDO"/>
    <s v="877R"/>
    <s v="GR de Fundamentos de control industrial"/>
    <s v="GRUPO-A2"/>
    <s v="GR de Fundamentos de control industrial"/>
    <s v="2S"/>
    <n v="16611012"/>
    <s v="NÁJERA"/>
    <s v="CANAL"/>
    <s v="SILVANO"/>
    <s v="sinajera"/>
    <s v="silvano.najera@unirioja.es"/>
    <n v="1"/>
    <n v="1"/>
    <x v="0"/>
    <n v="536"/>
    <s v="PROFESOR INTERINO"/>
    <s v="C01"/>
    <s v="TIEMPO COMPLETO"/>
    <s v="2018-09-17 00:00:00.0"/>
    <s v="null"/>
    <s v="PI101375"/>
    <s v="PROFESOR CONTRATADO INTERINO TC"/>
    <s v="R109"/>
    <x v="9"/>
    <n v="520"/>
    <s v="INGENIERÍA DE SISTEMAS Y AUTOMÁTICA"/>
  </r>
  <r>
    <x v="16"/>
    <n v="78750288"/>
    <s v="ETSII"/>
    <n v="877"/>
    <s v="877R"/>
    <s v="GRUPO-A3"/>
    <s v="Fundamentos de control industrial"/>
    <s v="GR"/>
    <s v="GRUPO REDUCIDO"/>
    <s v="877R"/>
    <s v="GR de Fundamentos de control industrial"/>
    <s v="GRUPO-A3"/>
    <s v="GR de Fundamentos de control industrial"/>
    <s v="2S"/>
    <n v="78750288"/>
    <s v="RICO"/>
    <s v="AZAGRA"/>
    <s v="JAVIER"/>
    <s v="jarico"/>
    <s v="javier.rico@unirioja.es"/>
    <n v="1"/>
    <n v="1"/>
    <x v="0"/>
    <n v="536"/>
    <s v="PROFESOR INTERINO"/>
    <s v="C01"/>
    <s v="TIEMPO COMPLETO"/>
    <s v="2010-09-01 00:00:00.0"/>
    <s v="null"/>
    <s v="PI100757"/>
    <s v="PROFESOR CONTRATADO INTERINO"/>
    <s v="R109"/>
    <x v="9"/>
    <n v="520"/>
    <s v="INGENIERÍA DE SISTEMAS Y AUTOMÁTICA"/>
  </r>
  <r>
    <x v="16"/>
    <n v="16611012"/>
    <s v="ETSII"/>
    <n v="877"/>
    <s v="877R"/>
    <s v="GRUPO-B1"/>
    <s v="Fundamentos de control industrial"/>
    <s v="GR"/>
    <s v="GRUPO REDUCIDO"/>
    <s v="877R"/>
    <s v="GR de Fundamentos de control industrial"/>
    <s v="GRUPO-B1"/>
    <s v="GR de Fundamentos de control industrial"/>
    <s v="2S"/>
    <n v="16611012"/>
    <s v="NÁJERA"/>
    <s v="CANAL"/>
    <s v="SILVANO"/>
    <s v="sinajera"/>
    <s v="silvano.najera@unirioja.es"/>
    <n v="1"/>
    <n v="1"/>
    <x v="0"/>
    <n v="536"/>
    <s v="PROFESOR INTERINO"/>
    <s v="C01"/>
    <s v="TIEMPO COMPLETO"/>
    <s v="2018-09-17 00:00:00.0"/>
    <s v="null"/>
    <s v="PI101375"/>
    <s v="PROFESOR CONTRATADO INTERINO TC"/>
    <s v="R109"/>
    <x v="9"/>
    <n v="520"/>
    <s v="INGENIERÍA DE SISTEMAS Y AUTOMÁTICA"/>
  </r>
  <r>
    <x v="16"/>
    <n v="16611012"/>
    <s v="ETSII"/>
    <n v="877"/>
    <s v="877R"/>
    <s v="GRUPO-B2"/>
    <s v="Fundamentos de control industrial"/>
    <s v="GR"/>
    <s v="GRUPO REDUCIDO"/>
    <s v="877R"/>
    <s v="GR de Fundamentos de control industrial"/>
    <s v="GRUPO-B2"/>
    <s v="GR de Fundamentos de control industrial"/>
    <s v="2S"/>
    <n v="16611012"/>
    <s v="NÁJERA"/>
    <s v="CANAL"/>
    <s v="SILVANO"/>
    <s v="sinajera"/>
    <s v="silvano.najera@unirioja.es"/>
    <n v="1"/>
    <n v="1"/>
    <x v="0"/>
    <n v="536"/>
    <s v="PROFESOR INTERINO"/>
    <s v="C01"/>
    <s v="TIEMPO COMPLETO"/>
    <s v="2018-09-17 00:00:00.0"/>
    <s v="null"/>
    <s v="PI101375"/>
    <s v="PROFESOR CONTRATADO INTERINO TC"/>
    <s v="R109"/>
    <x v="9"/>
    <n v="520"/>
    <s v="INGENIERÍA DE SISTEMAS Y AUTOMÁTICA"/>
  </r>
  <r>
    <x v="16"/>
    <n v="16611012"/>
    <s v="ETSII"/>
    <n v="877"/>
    <s v="877R"/>
    <s v="GRUPO-B3"/>
    <s v="Fundamentos de control industrial"/>
    <s v="GR"/>
    <s v="GRUPO REDUCIDO"/>
    <s v="877R"/>
    <s v="GR de Fundamentos de control industrial"/>
    <s v="GRUPO-B3"/>
    <s v="GR de Fundamentos de control industrial"/>
    <s v="2S"/>
    <n v="16611012"/>
    <s v="NÁJERA"/>
    <s v="CANAL"/>
    <s v="SILVANO"/>
    <s v="sinajera"/>
    <s v="silvano.najera@unirioja.es"/>
    <n v="1"/>
    <n v="1"/>
    <x v="0"/>
    <n v="536"/>
    <s v="PROFESOR INTERINO"/>
    <s v="C01"/>
    <s v="TIEMPO COMPLETO"/>
    <s v="2018-09-17 00:00:00.0"/>
    <s v="null"/>
    <s v="PI101375"/>
    <s v="PROFESOR CONTRATADO INTERINO TC"/>
    <s v="R109"/>
    <x v="9"/>
    <n v="520"/>
    <s v="INGENIERÍA DE SISTEMAS Y AUTOMÁTICA"/>
  </r>
  <r>
    <x v="17"/>
    <n v="78750288"/>
    <s v="ETSII"/>
    <n v="877"/>
    <s v="877G"/>
    <s v="GRUPO-A"/>
    <s v="Fundamentos de control industrial"/>
    <s v="GG"/>
    <s v="GRUPO GRANDE"/>
    <s v="877G"/>
    <s v="GG de Fundamentos de control industraial"/>
    <s v="GRUPO-A"/>
    <s v="GG de Fundamentos de control industrial"/>
    <s v="2S"/>
    <n v="78750288"/>
    <s v="RICO"/>
    <s v="AZAGRA"/>
    <s v="JAVIER"/>
    <s v="jarico"/>
    <s v="javier.rico@unirioja.es"/>
    <n v="2"/>
    <m/>
    <x v="0"/>
    <n v="536"/>
    <s v="PROFESOR INTERINO"/>
    <s v="C01"/>
    <s v="TIEMPO COMPLETO"/>
    <s v="2010-09-01 00:00:00.0"/>
    <s v="null"/>
    <s v="PI100757"/>
    <s v="PROFESOR CONTRATADO INTERINO"/>
    <s v="R109"/>
    <x v="9"/>
    <n v="520"/>
    <s v="INGENIERÍA DE SISTEMAS Y AUTOMÁTICA"/>
  </r>
  <r>
    <x v="17"/>
    <n v="78750288"/>
    <s v="ETSII"/>
    <n v="877"/>
    <s v="877G"/>
    <s v="GRUPO-B"/>
    <s v="Fundamentos de control industrial"/>
    <s v="GG"/>
    <s v="GRUPO GRANDE"/>
    <s v="877G"/>
    <s v="GG de Fundamentos de control industraial"/>
    <s v="GRUPO-B"/>
    <s v="GG de Fundamentos de control industrial"/>
    <s v="2S"/>
    <n v="78750288"/>
    <s v="RICO"/>
    <s v="AZAGRA"/>
    <s v="JAVIER"/>
    <s v="jarico"/>
    <s v="javier.rico@unirioja.es"/>
    <n v="2"/>
    <m/>
    <x v="0"/>
    <n v="536"/>
    <s v="PROFESOR INTERINO"/>
    <s v="C01"/>
    <s v="TIEMPO COMPLETO"/>
    <s v="2010-09-01 00:00:00.0"/>
    <s v="null"/>
    <s v="PI100757"/>
    <s v="PROFESOR CONTRATADO INTERINO"/>
    <s v="R109"/>
    <x v="9"/>
    <n v="520"/>
    <s v="INGENIERÍA DE SISTEMAS Y AUTOMÁTICA"/>
  </r>
  <r>
    <x v="17"/>
    <n v="16518274"/>
    <s v="ETSII"/>
    <n v="877"/>
    <s v="877L"/>
    <s v="GRUPO-A1"/>
    <s v="Fundamentos de control industrial"/>
    <s v="GL"/>
    <s v="GRUPO DE LABORATORIO"/>
    <s v="877L"/>
    <s v="GL de Fundamentos de control industrial"/>
    <s v="GRUPO-A1"/>
    <s v="GL de Fundamentos de control industrial"/>
    <s v="2S"/>
    <n v="16518274"/>
    <s v="ZORZANO"/>
    <s v="MARTÍNEZ"/>
    <s v="LUIS FRANCISCO"/>
    <s v="lzorzano"/>
    <s v="luis.zorzano@unirioja.es"/>
    <n v="1.5"/>
    <m/>
    <x v="1"/>
    <n v="505"/>
    <s v="CATEDRATICO ESCUELA UNIVERSITARIA"/>
    <s v="01A"/>
    <s v="TIEMPO COMPLETO AMPLIADO"/>
    <s v="2012-09-01 00:00:00.0"/>
    <s v="null"/>
    <s v="DF100144"/>
    <s v="CATEDRÁTICO DE ESCUELA UNIVERSITARIA"/>
    <s v="R109"/>
    <x v="9"/>
    <n v="785"/>
    <s v="TECNOLOGÍA ELECTRÓNICA"/>
  </r>
  <r>
    <x v="17"/>
    <n v="16518274"/>
    <s v="ETSII"/>
    <n v="877"/>
    <s v="877L"/>
    <s v="GRUPO-A2"/>
    <s v="Fundamentos de control industrial"/>
    <s v="GL"/>
    <s v="GRUPO DE LABORATORIO"/>
    <s v="877L"/>
    <s v="GL de Fundamentos de control industrial"/>
    <s v="GRUPO-A2"/>
    <s v="GL de Fundamentos de control industrial"/>
    <s v="2S"/>
    <n v="16518274"/>
    <s v="ZORZANO"/>
    <s v="MARTÍNEZ"/>
    <s v="LUIS FRANCISCO"/>
    <s v="lzorzano"/>
    <s v="luis.zorzano@unirioja.es"/>
    <n v="1.5"/>
    <m/>
    <x v="1"/>
    <n v="505"/>
    <s v="CATEDRATICO ESCUELA UNIVERSITARIA"/>
    <s v="01A"/>
    <s v="TIEMPO COMPLETO AMPLIADO"/>
    <s v="2012-09-01 00:00:00.0"/>
    <s v="null"/>
    <s v="DF100144"/>
    <s v="CATEDRÁTICO DE ESCUELA UNIVERSITARIA"/>
    <s v="R109"/>
    <x v="9"/>
    <n v="785"/>
    <s v="TECNOLOGÍA ELECTRÓNICA"/>
  </r>
  <r>
    <x v="17"/>
    <n v="16611012"/>
    <s v="ETSII"/>
    <n v="877"/>
    <s v="877L"/>
    <s v="GRUPO-A3"/>
    <s v="Fundamentos de control industrial"/>
    <s v="GL"/>
    <s v="GRUPO DE LABORATORIO"/>
    <s v="877L"/>
    <s v="GL de Fundamentos de control industrial"/>
    <s v="GRUPO-A3"/>
    <s v="GL de Fundamentos de control industrial"/>
    <s v="2S"/>
    <n v="16611012"/>
    <s v="NÁJERA"/>
    <s v="CANAL"/>
    <s v="SILVANO"/>
    <s v="sinajera"/>
    <s v="silvano.najera@unirioja.es"/>
    <n v="1.5"/>
    <m/>
    <x v="0"/>
    <n v="536"/>
    <s v="PROFESOR INTERINO"/>
    <s v="C01"/>
    <s v="TIEMPO COMPLETO"/>
    <s v="2018-09-17 00:00:00.0"/>
    <s v="null"/>
    <s v="PI101375"/>
    <s v="PROFESOR CONTRATADO INTERINO TC"/>
    <s v="R109"/>
    <x v="9"/>
    <n v="520"/>
    <s v="INGENIERÍA DE SISTEMAS Y AUTOMÁTICA"/>
  </r>
  <r>
    <x v="17"/>
    <n v="16611012"/>
    <s v="ETSII"/>
    <n v="877"/>
    <s v="877L"/>
    <s v="GRUPO-A4"/>
    <s v="Fundamentos de control industrial"/>
    <s v="GL"/>
    <s v="GRUPO DE LABORATORIO"/>
    <s v="877L"/>
    <s v="GL de Fundamentos de control industrial"/>
    <s v="GRUPO-A4"/>
    <s v="GL de Fundamentos de control industrial"/>
    <s v="2S"/>
    <n v="16611012"/>
    <s v="NÁJERA"/>
    <s v="CANAL"/>
    <s v="SILVANO"/>
    <s v="sinajera"/>
    <s v="silvano.najera@unirioja.es"/>
    <n v="1.5"/>
    <m/>
    <x v="0"/>
    <n v="536"/>
    <s v="PROFESOR INTERINO"/>
    <s v="C01"/>
    <s v="TIEMPO COMPLETO"/>
    <s v="2018-09-17 00:00:00.0"/>
    <s v="null"/>
    <s v="PI101375"/>
    <s v="PROFESOR CONTRATADO INTERINO TC"/>
    <s v="R109"/>
    <x v="9"/>
    <n v="520"/>
    <s v="INGENIERÍA DE SISTEMAS Y AUTOMÁTICA"/>
  </r>
  <r>
    <x v="17"/>
    <n v="16563235"/>
    <s v="ETSII"/>
    <n v="877"/>
    <s v="877L"/>
    <s v="GRUPO-B1"/>
    <s v="Fundamentos de control industrial"/>
    <s v="GL"/>
    <s v="GRUPO DE LABORATORIO"/>
    <s v="877L"/>
    <s v="GL de Fundamentos de control industrial"/>
    <s v="GRUPO-B1"/>
    <s v="GL de Fundamentos de control industrial"/>
    <s v="2S"/>
    <n v="16563235"/>
    <s v="MIRURI"/>
    <s v="SÁENZ"/>
    <s v="JUAN MARTÍN"/>
    <s v="jumiruri"/>
    <s v="juan-martin.miruri@unirioja.es"/>
    <n v="1.5"/>
    <m/>
    <x v="1"/>
    <n v="535"/>
    <s v="COLABORADOR-TIPO 1"/>
    <s v="C01"/>
    <s v="TIEMPO COMPLETO"/>
    <s v="2006-10-01 00:00:00.0"/>
    <s v="null"/>
    <s v="LD100576"/>
    <s v="COLABORADOR TIPO 1"/>
    <s v="R109"/>
    <x v="9"/>
    <n v="520"/>
    <s v="INGENIERÍA DE SISTEMAS Y AUTOMÁTICA"/>
  </r>
  <r>
    <x v="17"/>
    <n v="16563235"/>
    <s v="ETSII"/>
    <n v="877"/>
    <s v="877L"/>
    <s v="GRUPO-B2"/>
    <s v="Fundamentos de control industrial"/>
    <s v="GL"/>
    <s v="GRUPO DE LABORATORIO"/>
    <s v="877L"/>
    <s v="GL de Fundamentos de control industrial"/>
    <s v="GRUPO-B2"/>
    <s v="GL de Fundamentos de control industrial"/>
    <s v="2S"/>
    <n v="16563235"/>
    <s v="MIRURI"/>
    <s v="SÁENZ"/>
    <s v="JUAN MARTÍN"/>
    <s v="jumiruri"/>
    <s v="juan-martin.miruri@unirioja.es"/>
    <n v="1.5"/>
    <m/>
    <x v="1"/>
    <n v="535"/>
    <s v="COLABORADOR-TIPO 1"/>
    <s v="C01"/>
    <s v="TIEMPO COMPLETO"/>
    <s v="2006-10-01 00:00:00.0"/>
    <s v="null"/>
    <s v="LD100576"/>
    <s v="COLABORADOR TIPO 1"/>
    <s v="R109"/>
    <x v="9"/>
    <n v="520"/>
    <s v="INGENIERÍA DE SISTEMAS Y AUTOMÁTICA"/>
  </r>
  <r>
    <x v="17"/>
    <n v="16611012"/>
    <s v="ETSII"/>
    <n v="877"/>
    <s v="877L"/>
    <s v="GRUPO-B3"/>
    <s v="Fundamentos de control industrial"/>
    <s v="GL"/>
    <s v="GRUPO DE LABORATORIO"/>
    <s v="877L"/>
    <s v="GL de Fundamentos de control industrial"/>
    <s v="GRUPO-B3"/>
    <s v="GL de Fundamentos de control industrial"/>
    <s v="2S"/>
    <n v="16611012"/>
    <s v="NÁJERA"/>
    <s v="CANAL"/>
    <s v="SILVANO"/>
    <s v="sinajera"/>
    <s v="silvano.najera@unirioja.es"/>
    <n v="1.5"/>
    <m/>
    <x v="0"/>
    <n v="536"/>
    <s v="PROFESOR INTERINO"/>
    <s v="C01"/>
    <s v="TIEMPO COMPLETO"/>
    <s v="2018-09-17 00:00:00.0"/>
    <s v="null"/>
    <s v="PI101375"/>
    <s v="PROFESOR CONTRATADO INTERINO TC"/>
    <s v="R109"/>
    <x v="9"/>
    <n v="520"/>
    <s v="INGENIERÍA DE SISTEMAS Y AUTOMÁTICA"/>
  </r>
  <r>
    <x v="17"/>
    <n v="16611012"/>
    <s v="ETSII"/>
    <n v="877"/>
    <s v="877L"/>
    <s v="GRUPO-B4"/>
    <s v="Fundamentos de control industrial"/>
    <s v="GL"/>
    <s v="GRUPO DE LABORATORIO"/>
    <s v="877L"/>
    <s v="GL de Fundamentos de control industrial"/>
    <s v="GRUPO-B4"/>
    <s v="GL de Fundamentos de control industrial"/>
    <s v="2S"/>
    <n v="16611012"/>
    <s v="NÁJERA"/>
    <s v="CANAL"/>
    <s v="SILVANO"/>
    <s v="sinajera"/>
    <s v="silvano.najera@unirioja.es"/>
    <n v="1.5"/>
    <m/>
    <x v="0"/>
    <n v="536"/>
    <s v="PROFESOR INTERINO"/>
    <s v="C01"/>
    <s v="TIEMPO COMPLETO"/>
    <s v="2018-09-17 00:00:00.0"/>
    <s v="null"/>
    <s v="PI101375"/>
    <s v="PROFESOR CONTRATADO INTERINO TC"/>
    <s v="R109"/>
    <x v="9"/>
    <n v="520"/>
    <s v="INGENIERÍA DE SISTEMAS Y AUTOMÁTICA"/>
  </r>
  <r>
    <x v="17"/>
    <n v="78750288"/>
    <s v="ETSII"/>
    <n v="877"/>
    <s v="877R"/>
    <s v="GRUPO-A1"/>
    <s v="Fundamentos de control industrial"/>
    <s v="GR"/>
    <s v="GRUPO REDUCIDO"/>
    <s v="877R"/>
    <s v="GR de Fundamentos de control industrial"/>
    <s v="GRUPO-A1"/>
    <s v="GR de Fundamentos de control industrial"/>
    <s v="2S"/>
    <n v="78750288"/>
    <s v="RICO"/>
    <s v="AZAGRA"/>
    <s v="JAVIER"/>
    <s v="jarico"/>
    <s v="javier.rico@unirioja.es"/>
    <n v="1"/>
    <m/>
    <x v="0"/>
    <n v="536"/>
    <s v="PROFESOR INTERINO"/>
    <s v="C01"/>
    <s v="TIEMPO COMPLETO"/>
    <s v="2010-09-01 00:00:00.0"/>
    <s v="null"/>
    <s v="PI100757"/>
    <s v="PROFESOR CONTRATADO INTERINO"/>
    <s v="R109"/>
    <x v="9"/>
    <n v="520"/>
    <s v="INGENIERÍA DE SISTEMAS Y AUTOMÁTICA"/>
  </r>
  <r>
    <x v="17"/>
    <n v="16611012"/>
    <s v="ETSII"/>
    <n v="877"/>
    <s v="877R"/>
    <s v="GRUPO-A2"/>
    <s v="Fundamentos de control industrial"/>
    <s v="GR"/>
    <s v="GRUPO REDUCIDO"/>
    <s v="877R"/>
    <s v="GR de Fundamentos de control industrial"/>
    <s v="GRUPO-A2"/>
    <s v="GR de Fundamentos de control industrial"/>
    <s v="2S"/>
    <n v="16611012"/>
    <s v="NÁJERA"/>
    <s v="CANAL"/>
    <s v="SILVANO"/>
    <s v="sinajera"/>
    <s v="silvano.najera@unirioja.es"/>
    <n v="1"/>
    <m/>
    <x v="0"/>
    <n v="536"/>
    <s v="PROFESOR INTERINO"/>
    <s v="C01"/>
    <s v="TIEMPO COMPLETO"/>
    <s v="2018-09-17 00:00:00.0"/>
    <s v="null"/>
    <s v="PI101375"/>
    <s v="PROFESOR CONTRATADO INTERINO TC"/>
    <s v="R109"/>
    <x v="9"/>
    <n v="520"/>
    <s v="INGENIERÍA DE SISTEMAS Y AUTOMÁTICA"/>
  </r>
  <r>
    <x v="17"/>
    <n v="78750288"/>
    <s v="ETSII"/>
    <n v="877"/>
    <s v="877R"/>
    <s v="GRUPO-A3"/>
    <s v="Fundamentos de control industrial"/>
    <s v="GR"/>
    <s v="GRUPO REDUCIDO"/>
    <s v="877R"/>
    <s v="GR de Fundamentos de control industrial"/>
    <s v="GRUPO-A3"/>
    <s v="GR de Fundamentos de control industrial"/>
    <s v="2S"/>
    <n v="78750288"/>
    <s v="RICO"/>
    <s v="AZAGRA"/>
    <s v="JAVIER"/>
    <s v="jarico"/>
    <s v="javier.rico@unirioja.es"/>
    <n v="1"/>
    <m/>
    <x v="0"/>
    <n v="536"/>
    <s v="PROFESOR INTERINO"/>
    <s v="C01"/>
    <s v="TIEMPO COMPLETO"/>
    <s v="2010-09-01 00:00:00.0"/>
    <s v="null"/>
    <s v="PI100757"/>
    <s v="PROFESOR CONTRATADO INTERINO"/>
    <s v="R109"/>
    <x v="9"/>
    <n v="520"/>
    <s v="INGENIERÍA DE SISTEMAS Y AUTOMÁTICA"/>
  </r>
  <r>
    <x v="17"/>
    <n v="16611012"/>
    <s v="ETSII"/>
    <n v="877"/>
    <s v="877R"/>
    <s v="GRUPO-B1"/>
    <s v="Fundamentos de control industrial"/>
    <s v="GR"/>
    <s v="GRUPO REDUCIDO"/>
    <s v="877R"/>
    <s v="GR de Fundamentos de control industrial"/>
    <s v="GRUPO-B1"/>
    <s v="GR de Fundamentos de control industrial"/>
    <s v="2S"/>
    <n v="16611012"/>
    <s v="NÁJERA"/>
    <s v="CANAL"/>
    <s v="SILVANO"/>
    <s v="sinajera"/>
    <s v="silvano.najera@unirioja.es"/>
    <n v="1"/>
    <m/>
    <x v="0"/>
    <n v="536"/>
    <s v="PROFESOR INTERINO"/>
    <s v="C01"/>
    <s v="TIEMPO COMPLETO"/>
    <s v="2018-09-17 00:00:00.0"/>
    <s v="null"/>
    <s v="PI101375"/>
    <s v="PROFESOR CONTRATADO INTERINO TC"/>
    <s v="R109"/>
    <x v="9"/>
    <n v="520"/>
    <s v="INGENIERÍA DE SISTEMAS Y AUTOMÁTICA"/>
  </r>
  <r>
    <x v="17"/>
    <n v="16611012"/>
    <s v="ETSII"/>
    <n v="877"/>
    <s v="877R"/>
    <s v="GRUPO-B2"/>
    <s v="Fundamentos de control industrial"/>
    <s v="GR"/>
    <s v="GRUPO REDUCIDO"/>
    <s v="877R"/>
    <s v="GR de Fundamentos de control industrial"/>
    <s v="GRUPO-B2"/>
    <s v="GR de Fundamentos de control industrial"/>
    <s v="2S"/>
    <n v="16611012"/>
    <s v="NÁJERA"/>
    <s v="CANAL"/>
    <s v="SILVANO"/>
    <s v="sinajera"/>
    <s v="silvano.najera@unirioja.es"/>
    <n v="1"/>
    <m/>
    <x v="0"/>
    <n v="536"/>
    <s v="PROFESOR INTERINO"/>
    <s v="C01"/>
    <s v="TIEMPO COMPLETO"/>
    <s v="2018-09-17 00:00:00.0"/>
    <s v="null"/>
    <s v="PI101375"/>
    <s v="PROFESOR CONTRATADO INTERINO TC"/>
    <s v="R109"/>
    <x v="9"/>
    <n v="520"/>
    <s v="INGENIERÍA DE SISTEMAS Y AUTOMÁTICA"/>
  </r>
  <r>
    <x v="17"/>
    <n v="16611012"/>
    <s v="ETSII"/>
    <n v="877"/>
    <s v="877R"/>
    <s v="GRUPO-B3"/>
    <s v="Fundamentos de control industrial"/>
    <s v="GR"/>
    <s v="GRUPO REDUCIDO"/>
    <s v="877R"/>
    <s v="GR de Fundamentos de control industrial"/>
    <s v="GRUPO-B3"/>
    <s v="GR de Fundamentos de control industrial"/>
    <s v="2S"/>
    <n v="16611012"/>
    <s v="NÁJERA"/>
    <s v="CANAL"/>
    <s v="SILVANO"/>
    <s v="sinajera"/>
    <s v="silvano.najera@unirioja.es"/>
    <n v="1"/>
    <m/>
    <x v="0"/>
    <n v="536"/>
    <s v="PROFESOR INTERINO"/>
    <s v="C01"/>
    <s v="TIEMPO COMPLETO"/>
    <s v="2018-09-17 00:00:00.0"/>
    <s v="null"/>
    <s v="PI101375"/>
    <s v="PROFESOR CONTRATADO INTERINO TC"/>
    <s v="R109"/>
    <x v="9"/>
    <n v="520"/>
    <s v="INGENIERÍA DE SISTEMAS Y AUTOMÁTICA"/>
  </r>
  <r>
    <x v="18"/>
    <n v="78750288"/>
    <s v="ETSII"/>
    <n v="877"/>
    <s v="877G"/>
    <s v="GRUPO-A"/>
    <s v="Fundamentos de control industrial"/>
    <s v="GG"/>
    <s v="GRUPO GRANDE"/>
    <s v="877G"/>
    <s v="GG de Fundamentos de control industraial"/>
    <s v="GRUPO-A"/>
    <s v="GG de Fundamentos de control industrial"/>
    <s v="2S"/>
    <n v="78750288"/>
    <s v="RICO"/>
    <s v="AZAGRA"/>
    <s v="JAVIER"/>
    <s v="jarico"/>
    <s v="javier.rico@unirioja.es"/>
    <n v="2"/>
    <m/>
    <x v="0"/>
    <n v="536"/>
    <s v="PROFESOR INTERINO"/>
    <s v="C01"/>
    <s v="TIEMPO COMPLETO"/>
    <s v="2010-09-01 00:00:00.0"/>
    <s v="null"/>
    <s v="PI100757"/>
    <s v="PROFESOR CONTRATADO INTERINO"/>
    <s v="R109"/>
    <x v="9"/>
    <n v="520"/>
    <s v="INGENIERÍA DE SISTEMAS Y AUTOMÁTICA"/>
  </r>
  <r>
    <x v="18"/>
    <n v="78750288"/>
    <s v="ETSII"/>
    <n v="877"/>
    <s v="877G"/>
    <s v="GRUPO-B"/>
    <s v="Fundamentos de control industrial"/>
    <s v="GG"/>
    <s v="GRUPO GRANDE"/>
    <s v="877G"/>
    <s v="GG de Fundamentos de control industraial"/>
    <s v="GRUPO-B"/>
    <s v="GG de Fundamentos de control industrial"/>
    <s v="2S"/>
    <n v="78750288"/>
    <s v="RICO"/>
    <s v="AZAGRA"/>
    <s v="JAVIER"/>
    <s v="jarico"/>
    <s v="javier.rico@unirioja.es"/>
    <n v="2"/>
    <m/>
    <x v="0"/>
    <n v="536"/>
    <s v="PROFESOR INTERINO"/>
    <s v="C01"/>
    <s v="TIEMPO COMPLETO"/>
    <s v="2010-09-01 00:00:00.0"/>
    <s v="null"/>
    <s v="PI100757"/>
    <s v="PROFESOR CONTRATADO INTERINO"/>
    <s v="R109"/>
    <x v="9"/>
    <n v="520"/>
    <s v="INGENIERÍA DE SISTEMAS Y AUTOMÁTICA"/>
  </r>
  <r>
    <x v="18"/>
    <n v="16518274"/>
    <s v="ETSII"/>
    <n v="877"/>
    <s v="877L"/>
    <s v="GRUPO-A1"/>
    <s v="Fundamentos de control industrial"/>
    <s v="GL"/>
    <s v="GRUPO DE LABORATORIO"/>
    <s v="877L"/>
    <s v="GL de Fundamentos de control industrial"/>
    <s v="GRUPO-A1"/>
    <s v="GL de Fundamentos de control industrial"/>
    <s v="2S"/>
    <n v="16518274"/>
    <s v="ZORZANO"/>
    <s v="MARTÍNEZ"/>
    <s v="LUIS FRANCISCO"/>
    <s v="lzorzano"/>
    <s v="luis.zorzano@unirioja.es"/>
    <n v="1.5"/>
    <m/>
    <x v="1"/>
    <n v="505"/>
    <s v="CATEDRATICO ESCUELA UNIVERSITARIA"/>
    <s v="01A"/>
    <s v="TIEMPO COMPLETO AMPLIADO"/>
    <s v="2012-09-01 00:00:00.0"/>
    <s v="null"/>
    <s v="DF100144"/>
    <s v="CATEDRÁTICO DE ESCUELA UNIVERSITARIA"/>
    <s v="R109"/>
    <x v="9"/>
    <n v="785"/>
    <s v="TECNOLOGÍA ELECTRÓNICA"/>
  </r>
  <r>
    <x v="18"/>
    <n v="16518274"/>
    <s v="ETSII"/>
    <n v="877"/>
    <s v="877L"/>
    <s v="GRUPO-A2"/>
    <s v="Fundamentos de control industrial"/>
    <s v="GL"/>
    <s v="GRUPO DE LABORATORIO"/>
    <s v="877L"/>
    <s v="GL de Fundamentos de control industrial"/>
    <s v="GRUPO-A2"/>
    <s v="GL de Fundamentos de control industrial"/>
    <s v="2S"/>
    <n v="16518274"/>
    <s v="ZORZANO"/>
    <s v="MARTÍNEZ"/>
    <s v="LUIS FRANCISCO"/>
    <s v="lzorzano"/>
    <s v="luis.zorzano@unirioja.es"/>
    <n v="1.5"/>
    <m/>
    <x v="1"/>
    <n v="505"/>
    <s v="CATEDRATICO ESCUELA UNIVERSITARIA"/>
    <s v="01A"/>
    <s v="TIEMPO COMPLETO AMPLIADO"/>
    <s v="2012-09-01 00:00:00.0"/>
    <s v="null"/>
    <s v="DF100144"/>
    <s v="CATEDRÁTICO DE ESCUELA UNIVERSITARIA"/>
    <s v="R109"/>
    <x v="9"/>
    <n v="785"/>
    <s v="TECNOLOGÍA ELECTRÓNICA"/>
  </r>
  <r>
    <x v="18"/>
    <n v="16611012"/>
    <s v="ETSII"/>
    <n v="877"/>
    <s v="877L"/>
    <s v="GRUPO-A3"/>
    <s v="Fundamentos de control industrial"/>
    <s v="GL"/>
    <s v="GRUPO DE LABORATORIO"/>
    <s v="877L"/>
    <s v="GL de Fundamentos de control industrial"/>
    <s v="GRUPO-A3"/>
    <s v="GL de Fundamentos de control industrial"/>
    <s v="2S"/>
    <n v="16611012"/>
    <s v="NÁJERA"/>
    <s v="CANAL"/>
    <s v="SILVANO"/>
    <s v="sinajera"/>
    <s v="silvano.najera@unirioja.es"/>
    <n v="1.5"/>
    <m/>
    <x v="0"/>
    <n v="536"/>
    <s v="PROFESOR INTERINO"/>
    <s v="C01"/>
    <s v="TIEMPO COMPLETO"/>
    <s v="2018-09-17 00:00:00.0"/>
    <s v="null"/>
    <s v="PI101375"/>
    <s v="PROFESOR CONTRATADO INTERINO TC"/>
    <s v="R109"/>
    <x v="9"/>
    <n v="520"/>
    <s v="INGENIERÍA DE SISTEMAS Y AUTOMÁTICA"/>
  </r>
  <r>
    <x v="18"/>
    <n v="16611012"/>
    <s v="ETSII"/>
    <n v="877"/>
    <s v="877L"/>
    <s v="GRUPO-A4"/>
    <s v="Fundamentos de control industrial"/>
    <s v="GL"/>
    <s v="GRUPO DE LABORATORIO"/>
    <s v="877L"/>
    <s v="GL de Fundamentos de control industrial"/>
    <s v="GRUPO-A4"/>
    <s v="GL de Fundamentos de control industrial"/>
    <s v="2S"/>
    <n v="16611012"/>
    <s v="NÁJERA"/>
    <s v="CANAL"/>
    <s v="SILVANO"/>
    <s v="sinajera"/>
    <s v="silvano.najera@unirioja.es"/>
    <n v="1.5"/>
    <m/>
    <x v="0"/>
    <n v="536"/>
    <s v="PROFESOR INTERINO"/>
    <s v="C01"/>
    <s v="TIEMPO COMPLETO"/>
    <s v="2018-09-17 00:00:00.0"/>
    <s v="null"/>
    <s v="PI101375"/>
    <s v="PROFESOR CONTRATADO INTERINO TC"/>
    <s v="R109"/>
    <x v="9"/>
    <n v="520"/>
    <s v="INGENIERÍA DE SISTEMAS Y AUTOMÁTICA"/>
  </r>
  <r>
    <x v="18"/>
    <n v="16563235"/>
    <s v="ETSII"/>
    <n v="877"/>
    <s v="877L"/>
    <s v="GRUPO-B1"/>
    <s v="Fundamentos de control industrial"/>
    <s v="GL"/>
    <s v="GRUPO DE LABORATORIO"/>
    <s v="877L"/>
    <s v="GL de Fundamentos de control industrial"/>
    <s v="GRUPO-B1"/>
    <s v="GL de Fundamentos de control industrial"/>
    <s v="2S"/>
    <n v="16563235"/>
    <s v="MIRURI"/>
    <s v="SÁENZ"/>
    <s v="JUAN MARTÍN"/>
    <s v="jumiruri"/>
    <s v="juan-martin.miruri@unirioja.es"/>
    <n v="1.5"/>
    <m/>
    <x v="1"/>
    <n v="535"/>
    <s v="COLABORADOR-TIPO 1"/>
    <s v="C01"/>
    <s v="TIEMPO COMPLETO"/>
    <s v="2006-10-01 00:00:00.0"/>
    <s v="null"/>
    <s v="LD100576"/>
    <s v="COLABORADOR TIPO 1"/>
    <s v="R109"/>
    <x v="9"/>
    <n v="520"/>
    <s v="INGENIERÍA DE SISTEMAS Y AUTOMÁTICA"/>
  </r>
  <r>
    <x v="18"/>
    <n v="16563235"/>
    <s v="ETSII"/>
    <n v="877"/>
    <s v="877L"/>
    <s v="GRUPO-B2"/>
    <s v="Fundamentos de control industrial"/>
    <s v="GL"/>
    <s v="GRUPO DE LABORATORIO"/>
    <s v="877L"/>
    <s v="GL de Fundamentos de control industrial"/>
    <s v="GRUPO-B2"/>
    <s v="GL de Fundamentos de control industrial"/>
    <s v="2S"/>
    <n v="16563235"/>
    <s v="MIRURI"/>
    <s v="SÁENZ"/>
    <s v="JUAN MARTÍN"/>
    <s v="jumiruri"/>
    <s v="juan-martin.miruri@unirioja.es"/>
    <n v="1.5"/>
    <m/>
    <x v="1"/>
    <n v="535"/>
    <s v="COLABORADOR-TIPO 1"/>
    <s v="C01"/>
    <s v="TIEMPO COMPLETO"/>
    <s v="2006-10-01 00:00:00.0"/>
    <s v="null"/>
    <s v="LD100576"/>
    <s v="COLABORADOR TIPO 1"/>
    <s v="R109"/>
    <x v="9"/>
    <n v="520"/>
    <s v="INGENIERÍA DE SISTEMAS Y AUTOMÁTICA"/>
  </r>
  <r>
    <x v="18"/>
    <n v="16611012"/>
    <s v="ETSII"/>
    <n v="877"/>
    <s v="877L"/>
    <s v="GRUPO-B3"/>
    <s v="Fundamentos de control industrial"/>
    <s v="GL"/>
    <s v="GRUPO DE LABORATORIO"/>
    <s v="877L"/>
    <s v="GL de Fundamentos de control industrial"/>
    <s v="GRUPO-B3"/>
    <s v="GL de Fundamentos de control industrial"/>
    <s v="2S"/>
    <n v="16611012"/>
    <s v="NÁJERA"/>
    <s v="CANAL"/>
    <s v="SILVANO"/>
    <s v="sinajera"/>
    <s v="silvano.najera@unirioja.es"/>
    <n v="1.5"/>
    <m/>
    <x v="0"/>
    <n v="536"/>
    <s v="PROFESOR INTERINO"/>
    <s v="C01"/>
    <s v="TIEMPO COMPLETO"/>
    <s v="2018-09-17 00:00:00.0"/>
    <s v="null"/>
    <s v="PI101375"/>
    <s v="PROFESOR CONTRATADO INTERINO TC"/>
    <s v="R109"/>
    <x v="9"/>
    <n v="520"/>
    <s v="INGENIERÍA DE SISTEMAS Y AUTOMÁTICA"/>
  </r>
  <r>
    <x v="18"/>
    <n v="16611012"/>
    <s v="ETSII"/>
    <n v="877"/>
    <s v="877L"/>
    <s v="GRUPO-B4"/>
    <s v="Fundamentos de control industrial"/>
    <s v="GL"/>
    <s v="GRUPO DE LABORATORIO"/>
    <s v="877L"/>
    <s v="GL de Fundamentos de control industrial"/>
    <s v="GRUPO-B4"/>
    <s v="GL de Fundamentos de control industrial"/>
    <s v="2S"/>
    <n v="16611012"/>
    <s v="NÁJERA"/>
    <s v="CANAL"/>
    <s v="SILVANO"/>
    <s v="sinajera"/>
    <s v="silvano.najera@unirioja.es"/>
    <n v="1.5"/>
    <m/>
    <x v="0"/>
    <n v="536"/>
    <s v="PROFESOR INTERINO"/>
    <s v="C01"/>
    <s v="TIEMPO COMPLETO"/>
    <s v="2018-09-17 00:00:00.0"/>
    <s v="null"/>
    <s v="PI101375"/>
    <s v="PROFESOR CONTRATADO INTERINO TC"/>
    <s v="R109"/>
    <x v="9"/>
    <n v="520"/>
    <s v="INGENIERÍA DE SISTEMAS Y AUTOMÁTICA"/>
  </r>
  <r>
    <x v="18"/>
    <n v="78750288"/>
    <s v="ETSII"/>
    <n v="877"/>
    <s v="877R"/>
    <s v="GRUPO-A1"/>
    <s v="Fundamentos de control industrial"/>
    <s v="GR"/>
    <s v="GRUPO REDUCIDO"/>
    <s v="877R"/>
    <s v="GR de Fundamentos de control industrial"/>
    <s v="GRUPO-A1"/>
    <s v="GR de Fundamentos de control industrial"/>
    <s v="2S"/>
    <n v="78750288"/>
    <s v="RICO"/>
    <s v="AZAGRA"/>
    <s v="JAVIER"/>
    <s v="jarico"/>
    <s v="javier.rico@unirioja.es"/>
    <n v="1"/>
    <m/>
    <x v="0"/>
    <n v="536"/>
    <s v="PROFESOR INTERINO"/>
    <s v="C01"/>
    <s v="TIEMPO COMPLETO"/>
    <s v="2010-09-01 00:00:00.0"/>
    <s v="null"/>
    <s v="PI100757"/>
    <s v="PROFESOR CONTRATADO INTERINO"/>
    <s v="R109"/>
    <x v="9"/>
    <n v="520"/>
    <s v="INGENIERÍA DE SISTEMAS Y AUTOMÁTICA"/>
  </r>
  <r>
    <x v="18"/>
    <n v="16611012"/>
    <s v="ETSII"/>
    <n v="877"/>
    <s v="877R"/>
    <s v="GRUPO-A2"/>
    <s v="Fundamentos de control industrial"/>
    <s v="GR"/>
    <s v="GRUPO REDUCIDO"/>
    <s v="877R"/>
    <s v="GR de Fundamentos de control industrial"/>
    <s v="GRUPO-A2"/>
    <s v="GR de Fundamentos de control industrial"/>
    <s v="2S"/>
    <n v="16611012"/>
    <s v="NÁJERA"/>
    <s v="CANAL"/>
    <s v="SILVANO"/>
    <s v="sinajera"/>
    <s v="silvano.najera@unirioja.es"/>
    <n v="1"/>
    <m/>
    <x v="0"/>
    <n v="536"/>
    <s v="PROFESOR INTERINO"/>
    <s v="C01"/>
    <s v="TIEMPO COMPLETO"/>
    <s v="2018-09-17 00:00:00.0"/>
    <s v="null"/>
    <s v="PI101375"/>
    <s v="PROFESOR CONTRATADO INTERINO TC"/>
    <s v="R109"/>
    <x v="9"/>
    <n v="520"/>
    <s v="INGENIERÍA DE SISTEMAS Y AUTOMÁTICA"/>
  </r>
  <r>
    <x v="18"/>
    <n v="78750288"/>
    <s v="ETSII"/>
    <n v="877"/>
    <s v="877R"/>
    <s v="GRUPO-A3"/>
    <s v="Fundamentos de control industrial"/>
    <s v="GR"/>
    <s v="GRUPO REDUCIDO"/>
    <s v="877R"/>
    <s v="GR de Fundamentos de control industrial"/>
    <s v="GRUPO-A3"/>
    <s v="GR de Fundamentos de control industrial"/>
    <s v="2S"/>
    <n v="78750288"/>
    <s v="RICO"/>
    <s v="AZAGRA"/>
    <s v="JAVIER"/>
    <s v="jarico"/>
    <s v="javier.rico@unirioja.es"/>
    <n v="1"/>
    <m/>
    <x v="0"/>
    <n v="536"/>
    <s v="PROFESOR INTERINO"/>
    <s v="C01"/>
    <s v="TIEMPO COMPLETO"/>
    <s v="2010-09-01 00:00:00.0"/>
    <s v="null"/>
    <s v="PI100757"/>
    <s v="PROFESOR CONTRATADO INTERINO"/>
    <s v="R109"/>
    <x v="9"/>
    <n v="520"/>
    <s v="INGENIERÍA DE SISTEMAS Y AUTOMÁTICA"/>
  </r>
  <r>
    <x v="18"/>
    <n v="16611012"/>
    <s v="ETSII"/>
    <n v="877"/>
    <s v="877R"/>
    <s v="GRUPO-B1"/>
    <s v="Fundamentos de control industrial"/>
    <s v="GR"/>
    <s v="GRUPO REDUCIDO"/>
    <s v="877R"/>
    <s v="GR de Fundamentos de control industrial"/>
    <s v="GRUPO-B1"/>
    <s v="GR de Fundamentos de control industrial"/>
    <s v="2S"/>
    <n v="16611012"/>
    <s v="NÁJERA"/>
    <s v="CANAL"/>
    <s v="SILVANO"/>
    <s v="sinajera"/>
    <s v="silvano.najera@unirioja.es"/>
    <n v="1"/>
    <m/>
    <x v="0"/>
    <n v="536"/>
    <s v="PROFESOR INTERINO"/>
    <s v="C01"/>
    <s v="TIEMPO COMPLETO"/>
    <s v="2018-09-17 00:00:00.0"/>
    <s v="null"/>
    <s v="PI101375"/>
    <s v="PROFESOR CONTRATADO INTERINO TC"/>
    <s v="R109"/>
    <x v="9"/>
    <n v="520"/>
    <s v="INGENIERÍA DE SISTEMAS Y AUTOMÁTICA"/>
  </r>
  <r>
    <x v="18"/>
    <n v="16611012"/>
    <s v="ETSII"/>
    <n v="877"/>
    <s v="877R"/>
    <s v="GRUPO-B2"/>
    <s v="Fundamentos de control industrial"/>
    <s v="GR"/>
    <s v="GRUPO REDUCIDO"/>
    <s v="877R"/>
    <s v="GR de Fundamentos de control industrial"/>
    <s v="GRUPO-B2"/>
    <s v="GR de Fundamentos de control industrial"/>
    <s v="2S"/>
    <n v="16611012"/>
    <s v="NÁJERA"/>
    <s v="CANAL"/>
    <s v="SILVANO"/>
    <s v="sinajera"/>
    <s v="silvano.najera@unirioja.es"/>
    <n v="1"/>
    <m/>
    <x v="0"/>
    <n v="536"/>
    <s v="PROFESOR INTERINO"/>
    <s v="C01"/>
    <s v="TIEMPO COMPLETO"/>
    <s v="2018-09-17 00:00:00.0"/>
    <s v="null"/>
    <s v="PI101375"/>
    <s v="PROFESOR CONTRATADO INTERINO TC"/>
    <s v="R109"/>
    <x v="9"/>
    <n v="520"/>
    <s v="INGENIERÍA DE SISTEMAS Y AUTOMÁTICA"/>
  </r>
  <r>
    <x v="18"/>
    <n v="16611012"/>
    <s v="ETSII"/>
    <n v="877"/>
    <s v="877R"/>
    <s v="GRUPO-B3"/>
    <s v="Fundamentos de control industrial"/>
    <s v="GR"/>
    <s v="GRUPO REDUCIDO"/>
    <s v="877R"/>
    <s v="GR de Fundamentos de control industrial"/>
    <s v="GRUPO-B3"/>
    <s v="GR de Fundamentos de control industrial"/>
    <s v="2S"/>
    <n v="16611012"/>
    <s v="NÁJERA"/>
    <s v="CANAL"/>
    <s v="SILVANO"/>
    <s v="sinajera"/>
    <s v="silvano.najera@unirioja.es"/>
    <n v="1"/>
    <m/>
    <x v="0"/>
    <n v="536"/>
    <s v="PROFESOR INTERINO"/>
    <s v="C01"/>
    <s v="TIEMPO COMPLETO"/>
    <s v="2018-09-17 00:00:00.0"/>
    <s v="null"/>
    <s v="PI101375"/>
    <s v="PROFESOR CONTRATADO INTERINO TC"/>
    <s v="R109"/>
    <x v="9"/>
    <n v="520"/>
    <s v="INGENIERÍA DE SISTEMAS Y AUTOMÁTICA"/>
  </r>
  <r>
    <x v="16"/>
    <n v="16541690"/>
    <s v="ETSII"/>
    <n v="878"/>
    <s v="878G"/>
    <s v="GRUPO-A"/>
    <s v="Fundamentos de automatización industrial"/>
    <s v="GG"/>
    <s v="GRUPO GRANDE"/>
    <s v="878G"/>
    <s v="GG de Fundamentos de automatización industrial"/>
    <s v="GRUPO-A"/>
    <s v="GG de Fundamentos de automatización industrial"/>
    <s v="2S"/>
    <n v="16541690"/>
    <s v="BRETÓN"/>
    <s v="RODRÍGUEZ"/>
    <s v="JAVIER"/>
    <s v="jabreton"/>
    <s v="javier.breton@unirioja.es"/>
    <n v="1"/>
    <n v="1"/>
    <x v="1"/>
    <n v="506"/>
    <s v="PROFESOR TITULAR DE ESCUELA UNIVERSITARI"/>
    <s v="01A"/>
    <s v="TIEMPO COMPLETO AMPLIADO"/>
    <s v="2012-09-01 00:00:00.0"/>
    <s v="null"/>
    <s v="DF100087"/>
    <s v="TITULAR DE ESCUELA UNIVERSITARIA"/>
    <s v="R109"/>
    <x v="9"/>
    <n v="520"/>
    <s v="INGENIERÍA DE SISTEMAS Y AUTOMÁTICA"/>
  </r>
  <r>
    <x v="16"/>
    <n v="16553320"/>
    <s v="ETSII"/>
    <n v="878"/>
    <s v="878G"/>
    <s v="GRUPO-A"/>
    <s v="Fundamentos de automatización industrial"/>
    <s v="GG"/>
    <s v="GRUPO GRANDE"/>
    <s v="878G"/>
    <s v="GG de Fundamentos de automatización industrial"/>
    <s v="GRUPO-A"/>
    <s v="GG de Fundamentos de automatización industrial"/>
    <s v="2S"/>
    <n v="16553320"/>
    <s v="ELVIRA"/>
    <s v="IZURRATEGUI"/>
    <s v="CARLOS"/>
    <s v="celvira"/>
    <s v="carlos.elvira@unirioja.es"/>
    <n v="1"/>
    <n v="1"/>
    <x v="1"/>
    <n v="506"/>
    <s v="PROFESOR TITULAR DE ESCUELA UNIVERSITARI"/>
    <s v="01A"/>
    <s v="TIEMPO COMPLETO AMPLIADO"/>
    <s v="2012-09-01 00:00:00.0"/>
    <s v="null"/>
    <s v="DF31778"/>
    <s v="TITULAR DE ESCUELAS UNIVERSITARIAS"/>
    <s v="R109"/>
    <x v="9"/>
    <n v="520"/>
    <s v="INGENIERÍA DE SISTEMAS Y AUTOMÁTICA"/>
  </r>
  <r>
    <x v="16"/>
    <n v="16541690"/>
    <s v="ETSII"/>
    <n v="878"/>
    <s v="878G"/>
    <s v="GRUPO-B"/>
    <s v="Fundamentos de automatización industrial"/>
    <s v="GG"/>
    <s v="GRUPO GRANDE"/>
    <s v="878G"/>
    <s v="GG de Fundamentos de automatización industrial"/>
    <s v="GRUPO-B"/>
    <s v="GG de Fundamentos de automatización industrial"/>
    <s v="2S"/>
    <n v="16541690"/>
    <s v="BRETÓN"/>
    <s v="RODRÍGUEZ"/>
    <s v="JAVIER"/>
    <s v="jabreton"/>
    <s v="javier.breton@unirioja.es"/>
    <n v="1"/>
    <n v="1"/>
    <x v="1"/>
    <n v="506"/>
    <s v="PROFESOR TITULAR DE ESCUELA UNIVERSITARI"/>
    <s v="01A"/>
    <s v="TIEMPO COMPLETO AMPLIADO"/>
    <s v="2012-09-01 00:00:00.0"/>
    <s v="null"/>
    <s v="DF100087"/>
    <s v="TITULAR DE ESCUELA UNIVERSITARIA"/>
    <s v="R109"/>
    <x v="9"/>
    <n v="520"/>
    <s v="INGENIERÍA DE SISTEMAS Y AUTOMÁTICA"/>
  </r>
  <r>
    <x v="16"/>
    <n v="16553320"/>
    <s v="ETSII"/>
    <n v="878"/>
    <s v="878G"/>
    <s v="GRUPO-B"/>
    <s v="Fundamentos de automatización industrial"/>
    <s v="GG"/>
    <s v="GRUPO GRANDE"/>
    <s v="878G"/>
    <s v="GG de Fundamentos de automatización industrial"/>
    <s v="GRUPO-B"/>
    <s v="GG de Fundamentos de automatización industrial"/>
    <s v="2S"/>
    <n v="16553320"/>
    <s v="ELVIRA"/>
    <s v="IZURRATEGUI"/>
    <s v="CARLOS"/>
    <s v="celvira"/>
    <s v="carlos.elvira@unirioja.es"/>
    <n v="1"/>
    <n v="1"/>
    <x v="1"/>
    <n v="506"/>
    <s v="PROFESOR TITULAR DE ESCUELA UNIVERSITARI"/>
    <s v="01A"/>
    <s v="TIEMPO COMPLETO AMPLIADO"/>
    <s v="2012-09-01 00:00:00.0"/>
    <s v="null"/>
    <s v="DF31778"/>
    <s v="TITULAR DE ESCUELAS UNIVERSITARIAS"/>
    <s v="R109"/>
    <x v="9"/>
    <n v="520"/>
    <s v="INGENIERÍA DE SISTEMAS Y AUTOMÁTICA"/>
  </r>
  <r>
    <x v="16"/>
    <n v="16541690"/>
    <s v="ETSII"/>
    <n v="878"/>
    <s v="878L"/>
    <s v="GRUPO-A1"/>
    <s v="Fundamentos de automatización industrial"/>
    <s v="GL"/>
    <s v="GRUPO DE LABORATORIO"/>
    <s v="878L"/>
    <s v="GL de Fundamentos de automatización industrial"/>
    <s v="GRUPO-A1"/>
    <s v="GL de Fundamentos de automatización industrial"/>
    <s v="2S"/>
    <n v="16541690"/>
    <s v="BRETÓN"/>
    <s v="RODRÍGUEZ"/>
    <s v="JAVIER"/>
    <s v="jabreton"/>
    <s v="javier.breton@unirioja.es"/>
    <n v="1.5"/>
    <n v="1.5"/>
    <x v="1"/>
    <n v="506"/>
    <s v="PROFESOR TITULAR DE ESCUELA UNIVERSITARI"/>
    <s v="01A"/>
    <s v="TIEMPO COMPLETO AMPLIADO"/>
    <s v="2012-09-01 00:00:00.0"/>
    <s v="null"/>
    <s v="DF100087"/>
    <s v="TITULAR DE ESCUELA UNIVERSITARIA"/>
    <s v="R109"/>
    <x v="9"/>
    <n v="520"/>
    <s v="INGENIERÍA DE SISTEMAS Y AUTOMÁTICA"/>
  </r>
  <r>
    <x v="16"/>
    <n v="16541690"/>
    <s v="ETSII"/>
    <n v="878"/>
    <s v="878L"/>
    <s v="GRUPO-A2"/>
    <s v="Fundamentos de automatización industrial"/>
    <s v="GL"/>
    <s v="GRUPO DE LABORATORIO"/>
    <s v="878L"/>
    <s v="GL de Fundamentos de automatización industrial"/>
    <s v="GRUPO-A2"/>
    <s v="GL de Fundamentos de automatización industrial"/>
    <s v="2S"/>
    <n v="16541690"/>
    <s v="BRETÓN"/>
    <s v="RODRÍGUEZ"/>
    <s v="JAVIER"/>
    <s v="jabreton"/>
    <s v="javier.breton@unirioja.es"/>
    <n v="1.5"/>
    <n v="1.5"/>
    <x v="1"/>
    <n v="506"/>
    <s v="PROFESOR TITULAR DE ESCUELA UNIVERSITARI"/>
    <s v="01A"/>
    <s v="TIEMPO COMPLETO AMPLIADO"/>
    <s v="2012-09-01 00:00:00.0"/>
    <s v="null"/>
    <s v="DF100087"/>
    <s v="TITULAR DE ESCUELA UNIVERSITARIA"/>
    <s v="R109"/>
    <x v="9"/>
    <n v="520"/>
    <s v="INGENIERÍA DE SISTEMAS Y AUTOMÁTICA"/>
  </r>
  <r>
    <x v="16"/>
    <n v="16611012"/>
    <s v="ETSII"/>
    <n v="878"/>
    <s v="878L"/>
    <s v="GRUPO-A3"/>
    <s v="Fundamentos de automatización industrial"/>
    <s v="GL"/>
    <s v="GRUPO DE LABORATORIO"/>
    <s v="878L"/>
    <s v="GL de Fundamentos de automatización industrial"/>
    <s v="GRUPO-A3"/>
    <s v="GL de Fundamentos de automatización industrial"/>
    <s v="2S"/>
    <n v="16611012"/>
    <s v="NÁJERA"/>
    <s v="CANAL"/>
    <s v="SILVANO"/>
    <s v="sinajera"/>
    <s v="silvano.najera@unirioja.es"/>
    <n v="1.5"/>
    <n v="1.5"/>
    <x v="0"/>
    <n v="536"/>
    <s v="PROFESOR INTERINO"/>
    <s v="C01"/>
    <s v="TIEMPO COMPLETO"/>
    <s v="2018-09-17 00:00:00.0"/>
    <s v="null"/>
    <s v="PI101375"/>
    <s v="PROFESOR CONTRATADO INTERINO TC"/>
    <s v="R109"/>
    <x v="9"/>
    <n v="520"/>
    <s v="INGENIERÍA DE SISTEMAS Y AUTOMÁTICA"/>
  </r>
  <r>
    <x v="16"/>
    <n v="16541690"/>
    <s v="ETSII"/>
    <n v="878"/>
    <s v="878L"/>
    <s v="GRUPO-A4"/>
    <s v="Fundamentos de automatización industrial"/>
    <s v="GL"/>
    <s v="GRUPO DE LABORATORIO"/>
    <s v="878L"/>
    <s v="GL de Fundamentos de automatización industrial"/>
    <s v="GRUPO-A4"/>
    <s v="GL de Fundamentos de automatización industrial"/>
    <s v="2S"/>
    <n v="16541690"/>
    <s v="BRETÓN"/>
    <s v="RODRÍGUEZ"/>
    <s v="JAVIER"/>
    <s v="jabreton"/>
    <s v="javier.breton@unirioja.es"/>
    <n v="1.5"/>
    <n v="1.5"/>
    <x v="1"/>
    <n v="506"/>
    <s v="PROFESOR TITULAR DE ESCUELA UNIVERSITARI"/>
    <s v="01A"/>
    <s v="TIEMPO COMPLETO AMPLIADO"/>
    <s v="2012-09-01 00:00:00.0"/>
    <s v="null"/>
    <s v="DF100087"/>
    <s v="TITULAR DE ESCUELA UNIVERSITARIA"/>
    <s v="R109"/>
    <x v="9"/>
    <n v="520"/>
    <s v="INGENIERÍA DE SISTEMAS Y AUTOMÁTICA"/>
  </r>
  <r>
    <x v="16"/>
    <n v="16563235"/>
    <s v="ETSII"/>
    <n v="878"/>
    <s v="878L"/>
    <s v="GRUPO-B1"/>
    <s v="Fundamentos de automatización industrial"/>
    <s v="GL"/>
    <s v="GRUPO DE LABORATORIO"/>
    <s v="878L"/>
    <s v="GL de Fundamentos de automatización industrial"/>
    <s v="GRUPO-B1"/>
    <s v="GL de Fundamentos de automatización industrial"/>
    <s v="2S"/>
    <n v="16563235"/>
    <s v="MIRURI"/>
    <s v="SÁENZ"/>
    <s v="JUAN MARTÍN"/>
    <s v="jumiruri"/>
    <s v="juan-martin.miruri@unirioja.es"/>
    <n v="1.5"/>
    <n v="1.5"/>
    <x v="1"/>
    <n v="535"/>
    <s v="COLABORADOR-TIPO 1"/>
    <s v="C01"/>
    <s v="TIEMPO COMPLETO"/>
    <s v="2006-10-01 00:00:00.0"/>
    <s v="null"/>
    <s v="LD100576"/>
    <s v="COLABORADOR TIPO 1"/>
    <s v="R109"/>
    <x v="9"/>
    <n v="520"/>
    <s v="INGENIERÍA DE SISTEMAS Y AUTOMÁTICA"/>
  </r>
  <r>
    <x v="16"/>
    <n v="16563235"/>
    <s v="ETSII"/>
    <n v="878"/>
    <s v="878L"/>
    <s v="GRUPO-B2"/>
    <s v="Fundamentos de automatización industrial"/>
    <s v="GL"/>
    <s v="GRUPO DE LABORATORIO"/>
    <s v="878L"/>
    <s v="GL de Fundamentos de automatización industrial"/>
    <s v="GRUPO-B2"/>
    <s v="GL de Fundamentos de automatización industrial"/>
    <s v="2S"/>
    <n v="16563235"/>
    <s v="MIRURI"/>
    <s v="SÁENZ"/>
    <s v="JUAN MARTÍN"/>
    <s v="jumiruri"/>
    <s v="juan-martin.miruri@unirioja.es"/>
    <n v="1.5"/>
    <n v="1.5"/>
    <x v="1"/>
    <n v="535"/>
    <s v="COLABORADOR-TIPO 1"/>
    <s v="C01"/>
    <s v="TIEMPO COMPLETO"/>
    <s v="2006-10-01 00:00:00.0"/>
    <s v="null"/>
    <s v="LD100576"/>
    <s v="COLABORADOR TIPO 1"/>
    <s v="R109"/>
    <x v="9"/>
    <n v="520"/>
    <s v="INGENIERÍA DE SISTEMAS Y AUTOMÁTICA"/>
  </r>
  <r>
    <x v="16"/>
    <n v="16563235"/>
    <s v="ETSII"/>
    <n v="878"/>
    <s v="878L"/>
    <s v="GRUPO-B3"/>
    <s v="Fundamentos de automatización industrial"/>
    <s v="GL"/>
    <s v="GRUPO DE LABORATORIO"/>
    <s v="878L"/>
    <s v="GL de Fundamentos de automatización industrial"/>
    <s v="GRUPO-B3"/>
    <s v="GL de Fundamentos de automatización industrial"/>
    <s v="2S"/>
    <n v="16563235"/>
    <s v="MIRURI"/>
    <s v="SÁENZ"/>
    <s v="JUAN MARTÍN"/>
    <s v="jumiruri"/>
    <s v="juan-martin.miruri@unirioja.es"/>
    <n v="1.5"/>
    <n v="1.5"/>
    <x v="1"/>
    <n v="535"/>
    <s v="COLABORADOR-TIPO 1"/>
    <s v="C01"/>
    <s v="TIEMPO COMPLETO"/>
    <s v="2006-10-01 00:00:00.0"/>
    <s v="null"/>
    <s v="LD100576"/>
    <s v="COLABORADOR TIPO 1"/>
    <s v="R109"/>
    <x v="9"/>
    <n v="520"/>
    <s v="INGENIERÍA DE SISTEMAS Y AUTOMÁTICA"/>
  </r>
  <r>
    <x v="16"/>
    <n v="16563235"/>
    <s v="ETSII"/>
    <n v="878"/>
    <s v="878L"/>
    <s v="GRUPO-B4"/>
    <s v="Fundamentos de automatización industrial"/>
    <s v="GL"/>
    <s v="GRUPO DE LABORATORIO"/>
    <s v="878L"/>
    <s v="GL de Fundamentos de automatización industrial"/>
    <s v="GRUPO-B4"/>
    <s v="GL de Fundamentos de automatización industrial"/>
    <s v="2S"/>
    <n v="16563235"/>
    <s v="MIRURI"/>
    <s v="SÁENZ"/>
    <s v="JUAN MARTÍN"/>
    <s v="jumiruri"/>
    <s v="juan-martin.miruri@unirioja.es"/>
    <n v="1.5"/>
    <n v="1.5"/>
    <x v="1"/>
    <n v="535"/>
    <s v="COLABORADOR-TIPO 1"/>
    <s v="C01"/>
    <s v="TIEMPO COMPLETO"/>
    <s v="2006-10-01 00:00:00.0"/>
    <s v="null"/>
    <s v="LD100576"/>
    <s v="COLABORADOR TIPO 1"/>
    <s v="R109"/>
    <x v="9"/>
    <n v="520"/>
    <s v="INGENIERÍA DE SISTEMAS Y AUTOMÁTICA"/>
  </r>
  <r>
    <x v="16"/>
    <n v="16541690"/>
    <s v="ETSII"/>
    <n v="878"/>
    <s v="878R"/>
    <s v="GRUPO-A1"/>
    <s v="Fundamentos de automatización industrial"/>
    <s v="GR"/>
    <s v="GRUPO REDUCIDO"/>
    <s v="878R"/>
    <s v="GR de Fundamentos de automatización industrial"/>
    <s v="GRUPO-A1"/>
    <s v="GR de Fundamentos de automatización industrial"/>
    <s v="2S"/>
    <n v="16541690"/>
    <s v="BRETÓN"/>
    <s v="RODRÍGUEZ"/>
    <s v="JAVIER"/>
    <s v="jabreton"/>
    <s v="javier.breton@unirioja.es"/>
    <n v="0.5"/>
    <n v="0.5"/>
    <x v="1"/>
    <n v="506"/>
    <s v="PROFESOR TITULAR DE ESCUELA UNIVERSITARI"/>
    <s v="01A"/>
    <s v="TIEMPO COMPLETO AMPLIADO"/>
    <s v="2012-09-01 00:00:00.0"/>
    <s v="null"/>
    <s v="DF100087"/>
    <s v="TITULAR DE ESCUELA UNIVERSITARIA"/>
    <s v="R109"/>
    <x v="9"/>
    <n v="520"/>
    <s v="INGENIERÍA DE SISTEMAS Y AUTOMÁTICA"/>
  </r>
  <r>
    <x v="16"/>
    <n v="16553320"/>
    <s v="ETSII"/>
    <n v="878"/>
    <s v="878R"/>
    <s v="GRUPO-A1"/>
    <s v="Fundamentos de automatización industrial"/>
    <s v="GR"/>
    <s v="GRUPO REDUCIDO"/>
    <s v="878R"/>
    <s v="GR de Fundamentos de automatización industrial"/>
    <s v="GRUPO-A1"/>
    <s v="GR de Fundamentos de automatización industrial"/>
    <s v="2S"/>
    <n v="16553320"/>
    <s v="ELVIRA"/>
    <s v="IZURRATEGUI"/>
    <s v="CARLOS"/>
    <s v="celvira"/>
    <s v="carlos.elvira@unirioja.es"/>
    <n v="0.5"/>
    <n v="0.5"/>
    <x v="1"/>
    <n v="506"/>
    <s v="PROFESOR TITULAR DE ESCUELA UNIVERSITARI"/>
    <s v="01A"/>
    <s v="TIEMPO COMPLETO AMPLIADO"/>
    <s v="2012-09-01 00:00:00.0"/>
    <s v="null"/>
    <s v="DF31778"/>
    <s v="TITULAR DE ESCUELAS UNIVERSITARIAS"/>
    <s v="R109"/>
    <x v="9"/>
    <n v="520"/>
    <s v="INGENIERÍA DE SISTEMAS Y AUTOMÁTICA"/>
  </r>
  <r>
    <x v="16"/>
    <n v="16541690"/>
    <s v="ETSII"/>
    <n v="878"/>
    <s v="878R"/>
    <s v="GRUPO-A2"/>
    <s v="Fundamentos de automatización industrial"/>
    <s v="GR"/>
    <s v="GRUPO REDUCIDO"/>
    <s v="878R"/>
    <s v="GR de Fundamentos de automatización industrial"/>
    <s v="GRUPO-A2"/>
    <s v="GR de Fundamentos de automatización industrial"/>
    <s v="2S"/>
    <n v="16541690"/>
    <s v="BRETÓN"/>
    <s v="RODRÍGUEZ"/>
    <s v="JAVIER"/>
    <s v="jabreton"/>
    <s v="javier.breton@unirioja.es"/>
    <n v="0.5"/>
    <n v="0.5"/>
    <x v="1"/>
    <n v="506"/>
    <s v="PROFESOR TITULAR DE ESCUELA UNIVERSITARI"/>
    <s v="01A"/>
    <s v="TIEMPO COMPLETO AMPLIADO"/>
    <s v="2012-09-01 00:00:00.0"/>
    <s v="null"/>
    <s v="DF100087"/>
    <s v="TITULAR DE ESCUELA UNIVERSITARIA"/>
    <s v="R109"/>
    <x v="9"/>
    <n v="520"/>
    <s v="INGENIERÍA DE SISTEMAS Y AUTOMÁTICA"/>
  </r>
  <r>
    <x v="16"/>
    <n v="16553320"/>
    <s v="ETSII"/>
    <n v="878"/>
    <s v="878R"/>
    <s v="GRUPO-A2"/>
    <s v="Fundamentos de automatización industrial"/>
    <s v="GR"/>
    <s v="GRUPO REDUCIDO"/>
    <s v="878R"/>
    <s v="GR de Fundamentos de automatización industrial"/>
    <s v="GRUPO-A2"/>
    <s v="GR de Fundamentos de automatización industrial"/>
    <s v="2S"/>
    <n v="16553320"/>
    <s v="ELVIRA"/>
    <s v="IZURRATEGUI"/>
    <s v="CARLOS"/>
    <s v="celvira"/>
    <s v="carlos.elvira@unirioja.es"/>
    <n v="0.5"/>
    <n v="0.5"/>
    <x v="1"/>
    <n v="506"/>
    <s v="PROFESOR TITULAR DE ESCUELA UNIVERSITARI"/>
    <s v="01A"/>
    <s v="TIEMPO COMPLETO AMPLIADO"/>
    <s v="2012-09-01 00:00:00.0"/>
    <s v="null"/>
    <s v="DF31778"/>
    <s v="TITULAR DE ESCUELAS UNIVERSITARIAS"/>
    <s v="R109"/>
    <x v="9"/>
    <n v="520"/>
    <s v="INGENIERÍA DE SISTEMAS Y AUTOMÁTICA"/>
  </r>
  <r>
    <x v="16"/>
    <n v="16541690"/>
    <s v="ETSII"/>
    <n v="878"/>
    <s v="878R"/>
    <s v="GRUPO-A3"/>
    <s v="Fundamentos de automatización industrial"/>
    <s v="GR"/>
    <s v="GRUPO REDUCIDO"/>
    <s v="878R"/>
    <s v="GR de Fundamentos de automatización industrial"/>
    <s v="GRUPO-A3"/>
    <s v="GR de Fundamentos de automatización industrial"/>
    <s v="2S"/>
    <n v="16541690"/>
    <s v="BRETÓN"/>
    <s v="RODRÍGUEZ"/>
    <s v="JAVIER"/>
    <s v="jabreton"/>
    <s v="javier.breton@unirioja.es"/>
    <n v="0.5"/>
    <n v="0.5"/>
    <x v="1"/>
    <n v="506"/>
    <s v="PROFESOR TITULAR DE ESCUELA UNIVERSITARI"/>
    <s v="01A"/>
    <s v="TIEMPO COMPLETO AMPLIADO"/>
    <s v="2012-09-01 00:00:00.0"/>
    <s v="null"/>
    <s v="DF100087"/>
    <s v="TITULAR DE ESCUELA UNIVERSITARIA"/>
    <s v="R109"/>
    <x v="9"/>
    <n v="520"/>
    <s v="INGENIERÍA DE SISTEMAS Y AUTOMÁTICA"/>
  </r>
  <r>
    <x v="16"/>
    <n v="16553320"/>
    <s v="ETSII"/>
    <n v="878"/>
    <s v="878R"/>
    <s v="GRUPO-A3"/>
    <s v="Fundamentos de automatización industrial"/>
    <s v="GR"/>
    <s v="GRUPO REDUCIDO"/>
    <s v="878R"/>
    <s v="GR de Fundamentos de automatización industrial"/>
    <s v="GRUPO-A3"/>
    <s v="GR de Fundamentos de automatización industrial"/>
    <s v="2S"/>
    <n v="16553320"/>
    <s v="ELVIRA"/>
    <s v="IZURRATEGUI"/>
    <s v="CARLOS"/>
    <s v="celvira"/>
    <s v="carlos.elvira@unirioja.es"/>
    <n v="0.5"/>
    <n v="0.5"/>
    <x v="1"/>
    <n v="506"/>
    <s v="PROFESOR TITULAR DE ESCUELA UNIVERSITARI"/>
    <s v="01A"/>
    <s v="TIEMPO COMPLETO AMPLIADO"/>
    <s v="2012-09-01 00:00:00.0"/>
    <s v="null"/>
    <s v="DF31778"/>
    <s v="TITULAR DE ESCUELAS UNIVERSITARIAS"/>
    <s v="R109"/>
    <x v="9"/>
    <n v="520"/>
    <s v="INGENIERÍA DE SISTEMAS Y AUTOMÁTICA"/>
  </r>
  <r>
    <x v="16"/>
    <n v="16541690"/>
    <s v="ETSII"/>
    <n v="878"/>
    <s v="878R"/>
    <s v="GRUPO-B1"/>
    <s v="Fundamentos de automatización industrial"/>
    <s v="GR"/>
    <s v="GRUPO REDUCIDO"/>
    <s v="878R"/>
    <s v="GR de Fundamentos de automatización industrial"/>
    <s v="GRUPO-B1"/>
    <s v="GR de Fundamentos de automatización industrial"/>
    <s v="2S"/>
    <n v="16541690"/>
    <s v="BRETÓN"/>
    <s v="RODRÍGUEZ"/>
    <s v="JAVIER"/>
    <s v="jabreton"/>
    <s v="javier.breton@unirioja.es"/>
    <n v="0.5"/>
    <n v="0.5"/>
    <x v="1"/>
    <n v="506"/>
    <s v="PROFESOR TITULAR DE ESCUELA UNIVERSITARI"/>
    <s v="01A"/>
    <s v="TIEMPO COMPLETO AMPLIADO"/>
    <s v="2012-09-01 00:00:00.0"/>
    <s v="null"/>
    <s v="DF100087"/>
    <s v="TITULAR DE ESCUELA UNIVERSITARIA"/>
    <s v="R109"/>
    <x v="9"/>
    <n v="520"/>
    <s v="INGENIERÍA DE SISTEMAS Y AUTOMÁTICA"/>
  </r>
  <r>
    <x v="16"/>
    <n v="16553320"/>
    <s v="ETSII"/>
    <n v="878"/>
    <s v="878R"/>
    <s v="GRUPO-B1"/>
    <s v="Fundamentos de automatización industrial"/>
    <s v="GR"/>
    <s v="GRUPO REDUCIDO"/>
    <s v="878R"/>
    <s v="GR de Fundamentos de automatización industrial"/>
    <s v="GRUPO-B1"/>
    <s v="GR de Fundamentos de automatización industrial"/>
    <s v="2S"/>
    <n v="16553320"/>
    <s v="ELVIRA"/>
    <s v="IZURRATEGUI"/>
    <s v="CARLOS"/>
    <s v="celvira"/>
    <s v="carlos.elvira@unirioja.es"/>
    <n v="0.5"/>
    <n v="0.5"/>
    <x v="1"/>
    <n v="506"/>
    <s v="PROFESOR TITULAR DE ESCUELA UNIVERSITARI"/>
    <s v="01A"/>
    <s v="TIEMPO COMPLETO AMPLIADO"/>
    <s v="2012-09-01 00:00:00.0"/>
    <s v="null"/>
    <s v="DF31778"/>
    <s v="TITULAR DE ESCUELAS UNIVERSITARIAS"/>
    <s v="R109"/>
    <x v="9"/>
    <n v="520"/>
    <s v="INGENIERÍA DE SISTEMAS Y AUTOMÁTICA"/>
  </r>
  <r>
    <x v="16"/>
    <n v="16541690"/>
    <s v="ETSII"/>
    <n v="878"/>
    <s v="878R"/>
    <s v="GRUPO-B2"/>
    <s v="Fundamentos de automatización industrial"/>
    <s v="GR"/>
    <s v="GRUPO REDUCIDO"/>
    <s v="878R"/>
    <s v="GR de Fundamentos de automatización industrial"/>
    <s v="GRUPO-B2"/>
    <s v="GR de Fundamentos de automatización industrial"/>
    <s v="2S"/>
    <n v="16541690"/>
    <s v="BRETÓN"/>
    <s v="RODRÍGUEZ"/>
    <s v="JAVIER"/>
    <s v="jabreton"/>
    <s v="javier.breton@unirioja.es"/>
    <n v="0.5"/>
    <n v="0.5"/>
    <x v="1"/>
    <n v="506"/>
    <s v="PROFESOR TITULAR DE ESCUELA UNIVERSITARI"/>
    <s v="01A"/>
    <s v="TIEMPO COMPLETO AMPLIADO"/>
    <s v="2012-09-01 00:00:00.0"/>
    <s v="null"/>
    <s v="DF100087"/>
    <s v="TITULAR DE ESCUELA UNIVERSITARIA"/>
    <s v="R109"/>
    <x v="9"/>
    <n v="520"/>
    <s v="INGENIERÍA DE SISTEMAS Y AUTOMÁTICA"/>
  </r>
  <r>
    <x v="16"/>
    <n v="16553320"/>
    <s v="ETSII"/>
    <n v="878"/>
    <s v="878R"/>
    <s v="GRUPO-B2"/>
    <s v="Fundamentos de automatización industrial"/>
    <s v="GR"/>
    <s v="GRUPO REDUCIDO"/>
    <s v="878R"/>
    <s v="GR de Fundamentos de automatización industrial"/>
    <s v="GRUPO-B2"/>
    <s v="GR de Fundamentos de automatización industrial"/>
    <s v="2S"/>
    <n v="16553320"/>
    <s v="ELVIRA"/>
    <s v="IZURRATEGUI"/>
    <s v="CARLOS"/>
    <s v="celvira"/>
    <s v="carlos.elvira@unirioja.es"/>
    <n v="0.5"/>
    <n v="0.5"/>
    <x v="1"/>
    <n v="506"/>
    <s v="PROFESOR TITULAR DE ESCUELA UNIVERSITARI"/>
    <s v="01A"/>
    <s v="TIEMPO COMPLETO AMPLIADO"/>
    <s v="2012-09-01 00:00:00.0"/>
    <s v="null"/>
    <s v="DF31778"/>
    <s v="TITULAR DE ESCUELAS UNIVERSITARIAS"/>
    <s v="R109"/>
    <x v="9"/>
    <n v="520"/>
    <s v="INGENIERÍA DE SISTEMAS Y AUTOMÁTICA"/>
  </r>
  <r>
    <x v="16"/>
    <n v="16541690"/>
    <s v="ETSII"/>
    <n v="878"/>
    <s v="878R"/>
    <s v="GRUPO-B3"/>
    <s v="Fundamentos de automatización industrial"/>
    <s v="GR"/>
    <s v="GRUPO REDUCIDO"/>
    <s v="878R"/>
    <s v="GR de Fundamentos de automatización industrial"/>
    <s v="GRUPO-B3"/>
    <s v="GR de Fundamentos de automatización industrial"/>
    <s v="2S"/>
    <n v="16541690"/>
    <s v="BRETÓN"/>
    <s v="RODRÍGUEZ"/>
    <s v="JAVIER"/>
    <s v="jabreton"/>
    <s v="javier.breton@unirioja.es"/>
    <n v="0.5"/>
    <n v="0.5"/>
    <x v="1"/>
    <n v="506"/>
    <s v="PROFESOR TITULAR DE ESCUELA UNIVERSITARI"/>
    <s v="01A"/>
    <s v="TIEMPO COMPLETO AMPLIADO"/>
    <s v="2012-09-01 00:00:00.0"/>
    <s v="null"/>
    <s v="DF100087"/>
    <s v="TITULAR DE ESCUELA UNIVERSITARIA"/>
    <s v="R109"/>
    <x v="9"/>
    <n v="520"/>
    <s v="INGENIERÍA DE SISTEMAS Y AUTOMÁTICA"/>
  </r>
  <r>
    <x v="16"/>
    <n v="16553320"/>
    <s v="ETSII"/>
    <n v="878"/>
    <s v="878R"/>
    <s v="GRUPO-B3"/>
    <s v="Fundamentos de automatización industrial"/>
    <s v="GR"/>
    <s v="GRUPO REDUCIDO"/>
    <s v="878R"/>
    <s v="GR de Fundamentos de automatización industrial"/>
    <s v="GRUPO-B3"/>
    <s v="GR de Fundamentos de automatización industrial"/>
    <s v="2S"/>
    <n v="16553320"/>
    <s v="ELVIRA"/>
    <s v="IZURRATEGUI"/>
    <s v="CARLOS"/>
    <s v="celvira"/>
    <s v="carlos.elvira@unirioja.es"/>
    <n v="0.5"/>
    <n v="0.5"/>
    <x v="1"/>
    <n v="506"/>
    <s v="PROFESOR TITULAR DE ESCUELA UNIVERSITARI"/>
    <s v="01A"/>
    <s v="TIEMPO COMPLETO AMPLIADO"/>
    <s v="2012-09-01 00:00:00.0"/>
    <s v="null"/>
    <s v="DF31778"/>
    <s v="TITULAR DE ESCUELAS UNIVERSITARIAS"/>
    <s v="R109"/>
    <x v="9"/>
    <n v="520"/>
    <s v="INGENIERÍA DE SISTEMAS Y AUTOMÁTICA"/>
  </r>
  <r>
    <x v="17"/>
    <n v="16541690"/>
    <s v="ETSII"/>
    <n v="878"/>
    <s v="878G"/>
    <s v="GRUPO-A"/>
    <s v="Fundamentos de automatización industrial"/>
    <s v="GG"/>
    <s v="GRUPO GRANDE"/>
    <s v="878G"/>
    <s v="GG de Fundamentos de automatización industrial"/>
    <s v="GRUPO-A"/>
    <s v="GG de Fundamentos de automatización industrial"/>
    <s v="2S"/>
    <n v="16541690"/>
    <s v="BRETÓN"/>
    <s v="RODRÍGUEZ"/>
    <s v="JAVIER"/>
    <s v="jabreton"/>
    <s v="javier.breton@unirioja.es"/>
    <n v="1"/>
    <m/>
    <x v="1"/>
    <n v="506"/>
    <s v="PROFESOR TITULAR DE ESCUELA UNIVERSITARI"/>
    <s v="01A"/>
    <s v="TIEMPO COMPLETO AMPLIADO"/>
    <s v="2012-09-01 00:00:00.0"/>
    <s v="null"/>
    <s v="DF100087"/>
    <s v="TITULAR DE ESCUELA UNIVERSITARIA"/>
    <s v="R109"/>
    <x v="9"/>
    <n v="520"/>
    <s v="INGENIERÍA DE SISTEMAS Y AUTOMÁTICA"/>
  </r>
  <r>
    <x v="17"/>
    <n v="16553320"/>
    <s v="ETSII"/>
    <n v="878"/>
    <s v="878G"/>
    <s v="GRUPO-A"/>
    <s v="Fundamentos de automatización industrial"/>
    <s v="GG"/>
    <s v="GRUPO GRANDE"/>
    <s v="878G"/>
    <s v="GG de Fundamentos de automatización industrial"/>
    <s v="GRUPO-A"/>
    <s v="GG de Fundamentos de automatización industrial"/>
    <s v="2S"/>
    <n v="16553320"/>
    <s v="ELVIRA"/>
    <s v="IZURRATEGUI"/>
    <s v="CARLOS"/>
    <s v="celvira"/>
    <s v="carlos.elvira@unirioja.es"/>
    <n v="1"/>
    <m/>
    <x v="1"/>
    <n v="506"/>
    <s v="PROFESOR TITULAR DE ESCUELA UNIVERSITARI"/>
    <s v="01A"/>
    <s v="TIEMPO COMPLETO AMPLIADO"/>
    <s v="2012-09-01 00:00:00.0"/>
    <s v="null"/>
    <s v="DF31778"/>
    <s v="TITULAR DE ESCUELAS UNIVERSITARIAS"/>
    <s v="R109"/>
    <x v="9"/>
    <n v="520"/>
    <s v="INGENIERÍA DE SISTEMAS Y AUTOMÁTICA"/>
  </r>
  <r>
    <x v="17"/>
    <n v="16541690"/>
    <s v="ETSII"/>
    <n v="878"/>
    <s v="878G"/>
    <s v="GRUPO-B"/>
    <s v="Fundamentos de automatización industrial"/>
    <s v="GG"/>
    <s v="GRUPO GRANDE"/>
    <s v="878G"/>
    <s v="GG de Fundamentos de automatización industrial"/>
    <s v="GRUPO-B"/>
    <s v="GG de Fundamentos de automatización industrial"/>
    <s v="2S"/>
    <n v="16541690"/>
    <s v="BRETÓN"/>
    <s v="RODRÍGUEZ"/>
    <s v="JAVIER"/>
    <s v="jabreton"/>
    <s v="javier.breton@unirioja.es"/>
    <n v="1"/>
    <m/>
    <x v="1"/>
    <n v="506"/>
    <s v="PROFESOR TITULAR DE ESCUELA UNIVERSITARI"/>
    <s v="01A"/>
    <s v="TIEMPO COMPLETO AMPLIADO"/>
    <s v="2012-09-01 00:00:00.0"/>
    <s v="null"/>
    <s v="DF100087"/>
    <s v="TITULAR DE ESCUELA UNIVERSITARIA"/>
    <s v="R109"/>
    <x v="9"/>
    <n v="520"/>
    <s v="INGENIERÍA DE SISTEMAS Y AUTOMÁTICA"/>
  </r>
  <r>
    <x v="17"/>
    <n v="16553320"/>
    <s v="ETSII"/>
    <n v="878"/>
    <s v="878G"/>
    <s v="GRUPO-B"/>
    <s v="Fundamentos de automatización industrial"/>
    <s v="GG"/>
    <s v="GRUPO GRANDE"/>
    <s v="878G"/>
    <s v="GG de Fundamentos de automatización industrial"/>
    <s v="GRUPO-B"/>
    <s v="GG de Fundamentos de automatización industrial"/>
    <s v="2S"/>
    <n v="16553320"/>
    <s v="ELVIRA"/>
    <s v="IZURRATEGUI"/>
    <s v="CARLOS"/>
    <s v="celvira"/>
    <s v="carlos.elvira@unirioja.es"/>
    <n v="1"/>
    <m/>
    <x v="1"/>
    <n v="506"/>
    <s v="PROFESOR TITULAR DE ESCUELA UNIVERSITARI"/>
    <s v="01A"/>
    <s v="TIEMPO COMPLETO AMPLIADO"/>
    <s v="2012-09-01 00:00:00.0"/>
    <s v="null"/>
    <s v="DF31778"/>
    <s v="TITULAR DE ESCUELAS UNIVERSITARIAS"/>
    <s v="R109"/>
    <x v="9"/>
    <n v="520"/>
    <s v="INGENIERÍA DE SISTEMAS Y AUTOMÁTICA"/>
  </r>
  <r>
    <x v="17"/>
    <n v="16541690"/>
    <s v="ETSII"/>
    <n v="878"/>
    <s v="878L"/>
    <s v="GRUPO-A1"/>
    <s v="Fundamentos de automatización industrial"/>
    <s v="GL"/>
    <s v="GRUPO DE LABORATORIO"/>
    <s v="878L"/>
    <s v="GL de Fundamentos de automatización industrial"/>
    <s v="GRUPO-A1"/>
    <s v="GL de Fundamentos de automatización industrial"/>
    <s v="2S"/>
    <n v="16541690"/>
    <s v="BRETÓN"/>
    <s v="RODRÍGUEZ"/>
    <s v="JAVIER"/>
    <s v="jabreton"/>
    <s v="javier.breton@unirioja.es"/>
    <n v="1.5"/>
    <m/>
    <x v="1"/>
    <n v="506"/>
    <s v="PROFESOR TITULAR DE ESCUELA UNIVERSITARI"/>
    <s v="01A"/>
    <s v="TIEMPO COMPLETO AMPLIADO"/>
    <s v="2012-09-01 00:00:00.0"/>
    <s v="null"/>
    <s v="DF100087"/>
    <s v="TITULAR DE ESCUELA UNIVERSITARIA"/>
    <s v="R109"/>
    <x v="9"/>
    <n v="520"/>
    <s v="INGENIERÍA DE SISTEMAS Y AUTOMÁTICA"/>
  </r>
  <r>
    <x v="17"/>
    <n v="16541690"/>
    <s v="ETSII"/>
    <n v="878"/>
    <s v="878L"/>
    <s v="GRUPO-A2"/>
    <s v="Fundamentos de automatización industrial"/>
    <s v="GL"/>
    <s v="GRUPO DE LABORATORIO"/>
    <s v="878L"/>
    <s v="GL de Fundamentos de automatización industrial"/>
    <s v="GRUPO-A2"/>
    <s v="GL de Fundamentos de automatización industrial"/>
    <s v="2S"/>
    <n v="16541690"/>
    <s v="BRETÓN"/>
    <s v="RODRÍGUEZ"/>
    <s v="JAVIER"/>
    <s v="jabreton"/>
    <s v="javier.breton@unirioja.es"/>
    <n v="1.5"/>
    <m/>
    <x v="1"/>
    <n v="506"/>
    <s v="PROFESOR TITULAR DE ESCUELA UNIVERSITARI"/>
    <s v="01A"/>
    <s v="TIEMPO COMPLETO AMPLIADO"/>
    <s v="2012-09-01 00:00:00.0"/>
    <s v="null"/>
    <s v="DF100087"/>
    <s v="TITULAR DE ESCUELA UNIVERSITARIA"/>
    <s v="R109"/>
    <x v="9"/>
    <n v="520"/>
    <s v="INGENIERÍA DE SISTEMAS Y AUTOMÁTICA"/>
  </r>
  <r>
    <x v="17"/>
    <n v="16611012"/>
    <s v="ETSII"/>
    <n v="878"/>
    <s v="878L"/>
    <s v="GRUPO-A3"/>
    <s v="Fundamentos de automatización industrial"/>
    <s v="GL"/>
    <s v="GRUPO DE LABORATORIO"/>
    <s v="878L"/>
    <s v="GL de Fundamentos de automatización industrial"/>
    <s v="GRUPO-A3"/>
    <s v="GL de Fundamentos de automatización industrial"/>
    <s v="2S"/>
    <n v="16611012"/>
    <s v="NÁJERA"/>
    <s v="CANAL"/>
    <s v="SILVANO"/>
    <s v="sinajera"/>
    <s v="silvano.najera@unirioja.es"/>
    <n v="1.5"/>
    <m/>
    <x v="0"/>
    <n v="536"/>
    <s v="PROFESOR INTERINO"/>
    <s v="C01"/>
    <s v="TIEMPO COMPLETO"/>
    <s v="2018-09-17 00:00:00.0"/>
    <s v="null"/>
    <s v="PI101375"/>
    <s v="PROFESOR CONTRATADO INTERINO TC"/>
    <s v="R109"/>
    <x v="9"/>
    <n v="520"/>
    <s v="INGENIERÍA DE SISTEMAS Y AUTOMÁTICA"/>
  </r>
  <r>
    <x v="17"/>
    <n v="16541690"/>
    <s v="ETSII"/>
    <n v="878"/>
    <s v="878L"/>
    <s v="GRUPO-A4"/>
    <s v="Fundamentos de automatización industrial"/>
    <s v="GL"/>
    <s v="GRUPO DE LABORATORIO"/>
    <s v="878L"/>
    <s v="GL de Fundamentos de automatización industrial"/>
    <s v="GRUPO-A4"/>
    <s v="GL de Fundamentos de automatización industrial"/>
    <s v="2S"/>
    <n v="16541690"/>
    <s v="BRETÓN"/>
    <s v="RODRÍGUEZ"/>
    <s v="JAVIER"/>
    <s v="jabreton"/>
    <s v="javier.breton@unirioja.es"/>
    <n v="1.5"/>
    <m/>
    <x v="1"/>
    <n v="506"/>
    <s v="PROFESOR TITULAR DE ESCUELA UNIVERSITARI"/>
    <s v="01A"/>
    <s v="TIEMPO COMPLETO AMPLIADO"/>
    <s v="2012-09-01 00:00:00.0"/>
    <s v="null"/>
    <s v="DF100087"/>
    <s v="TITULAR DE ESCUELA UNIVERSITARIA"/>
    <s v="R109"/>
    <x v="9"/>
    <n v="520"/>
    <s v="INGENIERÍA DE SISTEMAS Y AUTOMÁTICA"/>
  </r>
  <r>
    <x v="17"/>
    <n v="16563235"/>
    <s v="ETSII"/>
    <n v="878"/>
    <s v="878L"/>
    <s v="GRUPO-B1"/>
    <s v="Fundamentos de automatización industrial"/>
    <s v="GL"/>
    <s v="GRUPO DE LABORATORIO"/>
    <s v="878L"/>
    <s v="GL de Fundamentos de automatización industrial"/>
    <s v="GRUPO-B1"/>
    <s v="GL de Fundamentos de automatización industrial"/>
    <s v="2S"/>
    <n v="16563235"/>
    <s v="MIRURI"/>
    <s v="SÁENZ"/>
    <s v="JUAN MARTÍN"/>
    <s v="jumiruri"/>
    <s v="juan-martin.miruri@unirioja.es"/>
    <n v="1.5"/>
    <m/>
    <x v="1"/>
    <n v="535"/>
    <s v="COLABORADOR-TIPO 1"/>
    <s v="C01"/>
    <s v="TIEMPO COMPLETO"/>
    <s v="2006-10-01 00:00:00.0"/>
    <s v="null"/>
    <s v="LD100576"/>
    <s v="COLABORADOR TIPO 1"/>
    <s v="R109"/>
    <x v="9"/>
    <n v="520"/>
    <s v="INGENIERÍA DE SISTEMAS Y AUTOMÁTICA"/>
  </r>
  <r>
    <x v="17"/>
    <n v="16563235"/>
    <s v="ETSII"/>
    <n v="878"/>
    <s v="878L"/>
    <s v="GRUPO-B2"/>
    <s v="Fundamentos de automatización industrial"/>
    <s v="GL"/>
    <s v="GRUPO DE LABORATORIO"/>
    <s v="878L"/>
    <s v="GL de Fundamentos de automatización industrial"/>
    <s v="GRUPO-B2"/>
    <s v="GL de Fundamentos de automatización industrial"/>
    <s v="2S"/>
    <n v="16563235"/>
    <s v="MIRURI"/>
    <s v="SÁENZ"/>
    <s v="JUAN MARTÍN"/>
    <s v="jumiruri"/>
    <s v="juan-martin.miruri@unirioja.es"/>
    <n v="1.5"/>
    <m/>
    <x v="1"/>
    <n v="535"/>
    <s v="COLABORADOR-TIPO 1"/>
    <s v="C01"/>
    <s v="TIEMPO COMPLETO"/>
    <s v="2006-10-01 00:00:00.0"/>
    <s v="null"/>
    <s v="LD100576"/>
    <s v="COLABORADOR TIPO 1"/>
    <s v="R109"/>
    <x v="9"/>
    <n v="520"/>
    <s v="INGENIERÍA DE SISTEMAS Y AUTOMÁTICA"/>
  </r>
  <r>
    <x v="17"/>
    <n v="16563235"/>
    <s v="ETSII"/>
    <n v="878"/>
    <s v="878L"/>
    <s v="GRUPO-B3"/>
    <s v="Fundamentos de automatización industrial"/>
    <s v="GL"/>
    <s v="GRUPO DE LABORATORIO"/>
    <s v="878L"/>
    <s v="GL de Fundamentos de automatización industrial"/>
    <s v="GRUPO-B3"/>
    <s v="GL de Fundamentos de automatización industrial"/>
    <s v="2S"/>
    <n v="16563235"/>
    <s v="MIRURI"/>
    <s v="SÁENZ"/>
    <s v="JUAN MARTÍN"/>
    <s v="jumiruri"/>
    <s v="juan-martin.miruri@unirioja.es"/>
    <n v="1.5"/>
    <m/>
    <x v="1"/>
    <n v="535"/>
    <s v="COLABORADOR-TIPO 1"/>
    <s v="C01"/>
    <s v="TIEMPO COMPLETO"/>
    <s v="2006-10-01 00:00:00.0"/>
    <s v="null"/>
    <s v="LD100576"/>
    <s v="COLABORADOR TIPO 1"/>
    <s v="R109"/>
    <x v="9"/>
    <n v="520"/>
    <s v="INGENIERÍA DE SISTEMAS Y AUTOMÁTICA"/>
  </r>
  <r>
    <x v="17"/>
    <n v="16563235"/>
    <s v="ETSII"/>
    <n v="878"/>
    <s v="878L"/>
    <s v="GRUPO-B4"/>
    <s v="Fundamentos de automatización industrial"/>
    <s v="GL"/>
    <s v="GRUPO DE LABORATORIO"/>
    <s v="878L"/>
    <s v="GL de Fundamentos de automatización industrial"/>
    <s v="GRUPO-B4"/>
    <s v="GL de Fundamentos de automatización industrial"/>
    <s v="2S"/>
    <n v="16563235"/>
    <s v="MIRURI"/>
    <s v="SÁENZ"/>
    <s v="JUAN MARTÍN"/>
    <s v="jumiruri"/>
    <s v="juan-martin.miruri@unirioja.es"/>
    <n v="1.5"/>
    <m/>
    <x v="1"/>
    <n v="535"/>
    <s v="COLABORADOR-TIPO 1"/>
    <s v="C01"/>
    <s v="TIEMPO COMPLETO"/>
    <s v="2006-10-01 00:00:00.0"/>
    <s v="null"/>
    <s v="LD100576"/>
    <s v="COLABORADOR TIPO 1"/>
    <s v="R109"/>
    <x v="9"/>
    <n v="520"/>
    <s v="INGENIERÍA DE SISTEMAS Y AUTOMÁTICA"/>
  </r>
  <r>
    <x v="17"/>
    <n v="16541690"/>
    <s v="ETSII"/>
    <n v="878"/>
    <s v="878R"/>
    <s v="GRUPO-A1"/>
    <s v="Fundamentos de automatización industrial"/>
    <s v="GR"/>
    <s v="GRUPO REDUCIDO"/>
    <s v="878R"/>
    <s v="GR de Fundamentos de automatización industrial"/>
    <s v="GRUPO-A1"/>
    <s v="GR de Fundamentos de automatización industrial"/>
    <s v="2S"/>
    <n v="16541690"/>
    <s v="BRETÓN"/>
    <s v="RODRÍGUEZ"/>
    <s v="JAVIER"/>
    <s v="jabreton"/>
    <s v="javier.breton@unirioja.es"/>
    <n v="0.5"/>
    <m/>
    <x v="1"/>
    <n v="506"/>
    <s v="PROFESOR TITULAR DE ESCUELA UNIVERSITARI"/>
    <s v="01A"/>
    <s v="TIEMPO COMPLETO AMPLIADO"/>
    <s v="2012-09-01 00:00:00.0"/>
    <s v="null"/>
    <s v="DF100087"/>
    <s v="TITULAR DE ESCUELA UNIVERSITARIA"/>
    <s v="R109"/>
    <x v="9"/>
    <n v="520"/>
    <s v="INGENIERÍA DE SISTEMAS Y AUTOMÁTICA"/>
  </r>
  <r>
    <x v="17"/>
    <n v="16553320"/>
    <s v="ETSII"/>
    <n v="878"/>
    <s v="878R"/>
    <s v="GRUPO-A1"/>
    <s v="Fundamentos de automatización industrial"/>
    <s v="GR"/>
    <s v="GRUPO REDUCIDO"/>
    <s v="878R"/>
    <s v="GR de Fundamentos de automatización industrial"/>
    <s v="GRUPO-A1"/>
    <s v="GR de Fundamentos de automatización industrial"/>
    <s v="2S"/>
    <n v="16553320"/>
    <s v="ELVIRA"/>
    <s v="IZURRATEGUI"/>
    <s v="CARLOS"/>
    <s v="celvira"/>
    <s v="carlos.elvira@unirioja.es"/>
    <n v="0.5"/>
    <m/>
    <x v="1"/>
    <n v="506"/>
    <s v="PROFESOR TITULAR DE ESCUELA UNIVERSITARI"/>
    <s v="01A"/>
    <s v="TIEMPO COMPLETO AMPLIADO"/>
    <s v="2012-09-01 00:00:00.0"/>
    <s v="null"/>
    <s v="DF31778"/>
    <s v="TITULAR DE ESCUELAS UNIVERSITARIAS"/>
    <s v="R109"/>
    <x v="9"/>
    <n v="520"/>
    <s v="INGENIERÍA DE SISTEMAS Y AUTOMÁTICA"/>
  </r>
  <r>
    <x v="17"/>
    <n v="16541690"/>
    <s v="ETSII"/>
    <n v="878"/>
    <s v="878R"/>
    <s v="GRUPO-A2"/>
    <s v="Fundamentos de automatización industrial"/>
    <s v="GR"/>
    <s v="GRUPO REDUCIDO"/>
    <s v="878R"/>
    <s v="GR de Fundamentos de automatización industrial"/>
    <s v="GRUPO-A2"/>
    <s v="GR de Fundamentos de automatización industrial"/>
    <s v="2S"/>
    <n v="16541690"/>
    <s v="BRETÓN"/>
    <s v="RODRÍGUEZ"/>
    <s v="JAVIER"/>
    <s v="jabreton"/>
    <s v="javier.breton@unirioja.es"/>
    <n v="0.5"/>
    <m/>
    <x v="1"/>
    <n v="506"/>
    <s v="PROFESOR TITULAR DE ESCUELA UNIVERSITARI"/>
    <s v="01A"/>
    <s v="TIEMPO COMPLETO AMPLIADO"/>
    <s v="2012-09-01 00:00:00.0"/>
    <s v="null"/>
    <s v="DF100087"/>
    <s v="TITULAR DE ESCUELA UNIVERSITARIA"/>
    <s v="R109"/>
    <x v="9"/>
    <n v="520"/>
    <s v="INGENIERÍA DE SISTEMAS Y AUTOMÁTICA"/>
  </r>
  <r>
    <x v="17"/>
    <n v="16553320"/>
    <s v="ETSII"/>
    <n v="878"/>
    <s v="878R"/>
    <s v="GRUPO-A2"/>
    <s v="Fundamentos de automatización industrial"/>
    <s v="GR"/>
    <s v="GRUPO REDUCIDO"/>
    <s v="878R"/>
    <s v="GR de Fundamentos de automatización industrial"/>
    <s v="GRUPO-A2"/>
    <s v="GR de Fundamentos de automatización industrial"/>
    <s v="2S"/>
    <n v="16553320"/>
    <s v="ELVIRA"/>
    <s v="IZURRATEGUI"/>
    <s v="CARLOS"/>
    <s v="celvira"/>
    <s v="carlos.elvira@unirioja.es"/>
    <n v="0.5"/>
    <m/>
    <x v="1"/>
    <n v="506"/>
    <s v="PROFESOR TITULAR DE ESCUELA UNIVERSITARI"/>
    <s v="01A"/>
    <s v="TIEMPO COMPLETO AMPLIADO"/>
    <s v="2012-09-01 00:00:00.0"/>
    <s v="null"/>
    <s v="DF31778"/>
    <s v="TITULAR DE ESCUELAS UNIVERSITARIAS"/>
    <s v="R109"/>
    <x v="9"/>
    <n v="520"/>
    <s v="INGENIERÍA DE SISTEMAS Y AUTOMÁTICA"/>
  </r>
  <r>
    <x v="17"/>
    <n v="16541690"/>
    <s v="ETSII"/>
    <n v="878"/>
    <s v="878R"/>
    <s v="GRUPO-A3"/>
    <s v="Fundamentos de automatización industrial"/>
    <s v="GR"/>
    <s v="GRUPO REDUCIDO"/>
    <s v="878R"/>
    <s v="GR de Fundamentos de automatización industrial"/>
    <s v="GRUPO-A3"/>
    <s v="GR de Fundamentos de automatización industrial"/>
    <s v="2S"/>
    <n v="16541690"/>
    <s v="BRETÓN"/>
    <s v="RODRÍGUEZ"/>
    <s v="JAVIER"/>
    <s v="jabreton"/>
    <s v="javier.breton@unirioja.es"/>
    <n v="0.5"/>
    <m/>
    <x v="1"/>
    <n v="506"/>
    <s v="PROFESOR TITULAR DE ESCUELA UNIVERSITARI"/>
    <s v="01A"/>
    <s v="TIEMPO COMPLETO AMPLIADO"/>
    <s v="2012-09-01 00:00:00.0"/>
    <s v="null"/>
    <s v="DF100087"/>
    <s v="TITULAR DE ESCUELA UNIVERSITARIA"/>
    <s v="R109"/>
    <x v="9"/>
    <n v="520"/>
    <s v="INGENIERÍA DE SISTEMAS Y AUTOMÁTICA"/>
  </r>
  <r>
    <x v="17"/>
    <n v="16553320"/>
    <s v="ETSII"/>
    <n v="878"/>
    <s v="878R"/>
    <s v="GRUPO-A3"/>
    <s v="Fundamentos de automatización industrial"/>
    <s v="GR"/>
    <s v="GRUPO REDUCIDO"/>
    <s v="878R"/>
    <s v="GR de Fundamentos de automatización industrial"/>
    <s v="GRUPO-A3"/>
    <s v="GR de Fundamentos de automatización industrial"/>
    <s v="2S"/>
    <n v="16553320"/>
    <s v="ELVIRA"/>
    <s v="IZURRATEGUI"/>
    <s v="CARLOS"/>
    <s v="celvira"/>
    <s v="carlos.elvira@unirioja.es"/>
    <n v="0.5"/>
    <m/>
    <x v="1"/>
    <n v="506"/>
    <s v="PROFESOR TITULAR DE ESCUELA UNIVERSITARI"/>
    <s v="01A"/>
    <s v="TIEMPO COMPLETO AMPLIADO"/>
    <s v="2012-09-01 00:00:00.0"/>
    <s v="null"/>
    <s v="DF31778"/>
    <s v="TITULAR DE ESCUELAS UNIVERSITARIAS"/>
    <s v="R109"/>
    <x v="9"/>
    <n v="520"/>
    <s v="INGENIERÍA DE SISTEMAS Y AUTOMÁTICA"/>
  </r>
  <r>
    <x v="17"/>
    <n v="16541690"/>
    <s v="ETSII"/>
    <n v="878"/>
    <s v="878R"/>
    <s v="GRUPO-B1"/>
    <s v="Fundamentos de automatización industrial"/>
    <s v="GR"/>
    <s v="GRUPO REDUCIDO"/>
    <s v="878R"/>
    <s v="GR de Fundamentos de automatización industrial"/>
    <s v="GRUPO-B1"/>
    <s v="GR de Fundamentos de automatización industrial"/>
    <s v="2S"/>
    <n v="16541690"/>
    <s v="BRETÓN"/>
    <s v="RODRÍGUEZ"/>
    <s v="JAVIER"/>
    <s v="jabreton"/>
    <s v="javier.breton@unirioja.es"/>
    <n v="0.5"/>
    <m/>
    <x v="1"/>
    <n v="506"/>
    <s v="PROFESOR TITULAR DE ESCUELA UNIVERSITARI"/>
    <s v="01A"/>
    <s v="TIEMPO COMPLETO AMPLIADO"/>
    <s v="2012-09-01 00:00:00.0"/>
    <s v="null"/>
    <s v="DF100087"/>
    <s v="TITULAR DE ESCUELA UNIVERSITARIA"/>
    <s v="R109"/>
    <x v="9"/>
    <n v="520"/>
    <s v="INGENIERÍA DE SISTEMAS Y AUTOMÁTICA"/>
  </r>
  <r>
    <x v="17"/>
    <n v="16553320"/>
    <s v="ETSII"/>
    <n v="878"/>
    <s v="878R"/>
    <s v="GRUPO-B1"/>
    <s v="Fundamentos de automatización industrial"/>
    <s v="GR"/>
    <s v="GRUPO REDUCIDO"/>
    <s v="878R"/>
    <s v="GR de Fundamentos de automatización industrial"/>
    <s v="GRUPO-B1"/>
    <s v="GR de Fundamentos de automatización industrial"/>
    <s v="2S"/>
    <n v="16553320"/>
    <s v="ELVIRA"/>
    <s v="IZURRATEGUI"/>
    <s v="CARLOS"/>
    <s v="celvira"/>
    <s v="carlos.elvira@unirioja.es"/>
    <n v="0.5"/>
    <m/>
    <x v="1"/>
    <n v="506"/>
    <s v="PROFESOR TITULAR DE ESCUELA UNIVERSITARI"/>
    <s v="01A"/>
    <s v="TIEMPO COMPLETO AMPLIADO"/>
    <s v="2012-09-01 00:00:00.0"/>
    <s v="null"/>
    <s v="DF31778"/>
    <s v="TITULAR DE ESCUELAS UNIVERSITARIAS"/>
    <s v="R109"/>
    <x v="9"/>
    <n v="520"/>
    <s v="INGENIERÍA DE SISTEMAS Y AUTOMÁTICA"/>
  </r>
  <r>
    <x v="17"/>
    <n v="16541690"/>
    <s v="ETSII"/>
    <n v="878"/>
    <s v="878R"/>
    <s v="GRUPO-B2"/>
    <s v="Fundamentos de automatización industrial"/>
    <s v="GR"/>
    <s v="GRUPO REDUCIDO"/>
    <s v="878R"/>
    <s v="GR de Fundamentos de automatización industrial"/>
    <s v="GRUPO-B2"/>
    <s v="GR de Fundamentos de automatización industrial"/>
    <s v="2S"/>
    <n v="16541690"/>
    <s v="BRETÓN"/>
    <s v="RODRÍGUEZ"/>
    <s v="JAVIER"/>
    <s v="jabreton"/>
    <s v="javier.breton@unirioja.es"/>
    <n v="0.5"/>
    <m/>
    <x v="1"/>
    <n v="506"/>
    <s v="PROFESOR TITULAR DE ESCUELA UNIVERSITARI"/>
    <s v="01A"/>
    <s v="TIEMPO COMPLETO AMPLIADO"/>
    <s v="2012-09-01 00:00:00.0"/>
    <s v="null"/>
    <s v="DF100087"/>
    <s v="TITULAR DE ESCUELA UNIVERSITARIA"/>
    <s v="R109"/>
    <x v="9"/>
    <n v="520"/>
    <s v="INGENIERÍA DE SISTEMAS Y AUTOMÁTICA"/>
  </r>
  <r>
    <x v="17"/>
    <n v="16553320"/>
    <s v="ETSII"/>
    <n v="878"/>
    <s v="878R"/>
    <s v="GRUPO-B2"/>
    <s v="Fundamentos de automatización industrial"/>
    <s v="GR"/>
    <s v="GRUPO REDUCIDO"/>
    <s v="878R"/>
    <s v="GR de Fundamentos de automatización industrial"/>
    <s v="GRUPO-B2"/>
    <s v="GR de Fundamentos de automatización industrial"/>
    <s v="2S"/>
    <n v="16553320"/>
    <s v="ELVIRA"/>
    <s v="IZURRATEGUI"/>
    <s v="CARLOS"/>
    <s v="celvira"/>
    <s v="carlos.elvira@unirioja.es"/>
    <n v="0.5"/>
    <m/>
    <x v="1"/>
    <n v="506"/>
    <s v="PROFESOR TITULAR DE ESCUELA UNIVERSITARI"/>
    <s v="01A"/>
    <s v="TIEMPO COMPLETO AMPLIADO"/>
    <s v="2012-09-01 00:00:00.0"/>
    <s v="null"/>
    <s v="DF31778"/>
    <s v="TITULAR DE ESCUELAS UNIVERSITARIAS"/>
    <s v="R109"/>
    <x v="9"/>
    <n v="520"/>
    <s v="INGENIERÍA DE SISTEMAS Y AUTOMÁTICA"/>
  </r>
  <r>
    <x v="17"/>
    <n v="16541690"/>
    <s v="ETSII"/>
    <n v="878"/>
    <s v="878R"/>
    <s v="GRUPO-B3"/>
    <s v="Fundamentos de automatización industrial"/>
    <s v="GR"/>
    <s v="GRUPO REDUCIDO"/>
    <s v="878R"/>
    <s v="GR de Fundamentos de automatización industrial"/>
    <s v="GRUPO-B3"/>
    <s v="GR de Fundamentos de automatización industrial"/>
    <s v="2S"/>
    <n v="16541690"/>
    <s v="BRETÓN"/>
    <s v="RODRÍGUEZ"/>
    <s v="JAVIER"/>
    <s v="jabreton"/>
    <s v="javier.breton@unirioja.es"/>
    <n v="0.5"/>
    <m/>
    <x v="1"/>
    <n v="506"/>
    <s v="PROFESOR TITULAR DE ESCUELA UNIVERSITARI"/>
    <s v="01A"/>
    <s v="TIEMPO COMPLETO AMPLIADO"/>
    <s v="2012-09-01 00:00:00.0"/>
    <s v="null"/>
    <s v="DF100087"/>
    <s v="TITULAR DE ESCUELA UNIVERSITARIA"/>
    <s v="R109"/>
    <x v="9"/>
    <n v="520"/>
    <s v="INGENIERÍA DE SISTEMAS Y AUTOMÁTICA"/>
  </r>
  <r>
    <x v="17"/>
    <n v="16553320"/>
    <s v="ETSII"/>
    <n v="878"/>
    <s v="878R"/>
    <s v="GRUPO-B3"/>
    <s v="Fundamentos de automatización industrial"/>
    <s v="GR"/>
    <s v="GRUPO REDUCIDO"/>
    <s v="878R"/>
    <s v="GR de Fundamentos de automatización industrial"/>
    <s v="GRUPO-B3"/>
    <s v="GR de Fundamentos de automatización industrial"/>
    <s v="2S"/>
    <n v="16553320"/>
    <s v="ELVIRA"/>
    <s v="IZURRATEGUI"/>
    <s v="CARLOS"/>
    <s v="celvira"/>
    <s v="carlos.elvira@unirioja.es"/>
    <n v="0.5"/>
    <m/>
    <x v="1"/>
    <n v="506"/>
    <s v="PROFESOR TITULAR DE ESCUELA UNIVERSITARI"/>
    <s v="01A"/>
    <s v="TIEMPO COMPLETO AMPLIADO"/>
    <s v="2012-09-01 00:00:00.0"/>
    <s v="null"/>
    <s v="DF31778"/>
    <s v="TITULAR DE ESCUELAS UNIVERSITARIAS"/>
    <s v="R109"/>
    <x v="9"/>
    <n v="520"/>
    <s v="INGENIERÍA DE SISTEMAS Y AUTOMÁTICA"/>
  </r>
  <r>
    <x v="18"/>
    <n v="16541690"/>
    <s v="ETSII"/>
    <n v="878"/>
    <s v="878G"/>
    <s v="GRUPO-A"/>
    <s v="Fundamentos de automatización industrial"/>
    <s v="GG"/>
    <s v="GRUPO GRANDE"/>
    <s v="878G"/>
    <s v="GG de Fundamentos de automatización industrial"/>
    <s v="GRUPO-A"/>
    <s v="GG de Fundamentos de automatización industrial"/>
    <s v="2S"/>
    <n v="16541690"/>
    <s v="BRETÓN"/>
    <s v="RODRÍGUEZ"/>
    <s v="JAVIER"/>
    <s v="jabreton"/>
    <s v="javier.breton@unirioja.es"/>
    <n v="1"/>
    <m/>
    <x v="1"/>
    <n v="506"/>
    <s v="PROFESOR TITULAR DE ESCUELA UNIVERSITARI"/>
    <s v="01A"/>
    <s v="TIEMPO COMPLETO AMPLIADO"/>
    <s v="2012-09-01 00:00:00.0"/>
    <s v="null"/>
    <s v="DF100087"/>
    <s v="TITULAR DE ESCUELA UNIVERSITARIA"/>
    <s v="R109"/>
    <x v="9"/>
    <n v="520"/>
    <s v="INGENIERÍA DE SISTEMAS Y AUTOMÁTICA"/>
  </r>
  <r>
    <x v="18"/>
    <n v="16553320"/>
    <s v="ETSII"/>
    <n v="878"/>
    <s v="878G"/>
    <s v="GRUPO-A"/>
    <s v="Fundamentos de automatización industrial"/>
    <s v="GG"/>
    <s v="GRUPO GRANDE"/>
    <s v="878G"/>
    <s v="GG de Fundamentos de automatización industrial"/>
    <s v="GRUPO-A"/>
    <s v="GG de Fundamentos de automatización industrial"/>
    <s v="2S"/>
    <n v="16553320"/>
    <s v="ELVIRA"/>
    <s v="IZURRATEGUI"/>
    <s v="CARLOS"/>
    <s v="celvira"/>
    <s v="carlos.elvira@unirioja.es"/>
    <n v="1"/>
    <m/>
    <x v="1"/>
    <n v="506"/>
    <s v="PROFESOR TITULAR DE ESCUELA UNIVERSITARI"/>
    <s v="01A"/>
    <s v="TIEMPO COMPLETO AMPLIADO"/>
    <s v="2012-09-01 00:00:00.0"/>
    <s v="null"/>
    <s v="DF31778"/>
    <s v="TITULAR DE ESCUELAS UNIVERSITARIAS"/>
    <s v="R109"/>
    <x v="9"/>
    <n v="520"/>
    <s v="INGENIERÍA DE SISTEMAS Y AUTOMÁTICA"/>
  </r>
  <r>
    <x v="18"/>
    <n v="16541690"/>
    <s v="ETSII"/>
    <n v="878"/>
    <s v="878G"/>
    <s v="GRUPO-B"/>
    <s v="Fundamentos de automatización industrial"/>
    <s v="GG"/>
    <s v="GRUPO GRANDE"/>
    <s v="878G"/>
    <s v="GG de Fundamentos de automatización industrial"/>
    <s v="GRUPO-B"/>
    <s v="GG de Fundamentos de automatización industrial"/>
    <s v="2S"/>
    <n v="16541690"/>
    <s v="BRETÓN"/>
    <s v="RODRÍGUEZ"/>
    <s v="JAVIER"/>
    <s v="jabreton"/>
    <s v="javier.breton@unirioja.es"/>
    <n v="1"/>
    <m/>
    <x v="1"/>
    <n v="506"/>
    <s v="PROFESOR TITULAR DE ESCUELA UNIVERSITARI"/>
    <s v="01A"/>
    <s v="TIEMPO COMPLETO AMPLIADO"/>
    <s v="2012-09-01 00:00:00.0"/>
    <s v="null"/>
    <s v="DF100087"/>
    <s v="TITULAR DE ESCUELA UNIVERSITARIA"/>
    <s v="R109"/>
    <x v="9"/>
    <n v="520"/>
    <s v="INGENIERÍA DE SISTEMAS Y AUTOMÁTICA"/>
  </r>
  <r>
    <x v="18"/>
    <n v="16553320"/>
    <s v="ETSII"/>
    <n v="878"/>
    <s v="878G"/>
    <s v="GRUPO-B"/>
    <s v="Fundamentos de automatización industrial"/>
    <s v="GG"/>
    <s v="GRUPO GRANDE"/>
    <s v="878G"/>
    <s v="GG de Fundamentos de automatización industrial"/>
    <s v="GRUPO-B"/>
    <s v="GG de Fundamentos de automatización industrial"/>
    <s v="2S"/>
    <n v="16553320"/>
    <s v="ELVIRA"/>
    <s v="IZURRATEGUI"/>
    <s v="CARLOS"/>
    <s v="celvira"/>
    <s v="carlos.elvira@unirioja.es"/>
    <n v="1"/>
    <m/>
    <x v="1"/>
    <n v="506"/>
    <s v="PROFESOR TITULAR DE ESCUELA UNIVERSITARI"/>
    <s v="01A"/>
    <s v="TIEMPO COMPLETO AMPLIADO"/>
    <s v="2012-09-01 00:00:00.0"/>
    <s v="null"/>
    <s v="DF31778"/>
    <s v="TITULAR DE ESCUELAS UNIVERSITARIAS"/>
    <s v="R109"/>
    <x v="9"/>
    <n v="520"/>
    <s v="INGENIERÍA DE SISTEMAS Y AUTOMÁTICA"/>
  </r>
  <r>
    <x v="18"/>
    <n v="16541690"/>
    <s v="ETSII"/>
    <n v="878"/>
    <s v="878L"/>
    <s v="GRUPO-A1"/>
    <s v="Fundamentos de automatización industrial"/>
    <s v="GL"/>
    <s v="GRUPO DE LABORATORIO"/>
    <s v="878L"/>
    <s v="GL de Fundamentos de automatización industrial"/>
    <s v="GRUPO-A1"/>
    <s v="GL de Fundamentos de automatización industrial"/>
    <s v="2S"/>
    <n v="16541690"/>
    <s v="BRETÓN"/>
    <s v="RODRÍGUEZ"/>
    <s v="JAVIER"/>
    <s v="jabreton"/>
    <s v="javier.breton@unirioja.es"/>
    <n v="1.5"/>
    <m/>
    <x v="1"/>
    <n v="506"/>
    <s v="PROFESOR TITULAR DE ESCUELA UNIVERSITARI"/>
    <s v="01A"/>
    <s v="TIEMPO COMPLETO AMPLIADO"/>
    <s v="2012-09-01 00:00:00.0"/>
    <s v="null"/>
    <s v="DF100087"/>
    <s v="TITULAR DE ESCUELA UNIVERSITARIA"/>
    <s v="R109"/>
    <x v="9"/>
    <n v="520"/>
    <s v="INGENIERÍA DE SISTEMAS Y AUTOMÁTICA"/>
  </r>
  <r>
    <x v="18"/>
    <n v="16541690"/>
    <s v="ETSII"/>
    <n v="878"/>
    <s v="878L"/>
    <s v="GRUPO-A2"/>
    <s v="Fundamentos de automatización industrial"/>
    <s v="GL"/>
    <s v="GRUPO DE LABORATORIO"/>
    <s v="878L"/>
    <s v="GL de Fundamentos de automatización industrial"/>
    <s v="GRUPO-A2"/>
    <s v="GL de Fundamentos de automatización industrial"/>
    <s v="2S"/>
    <n v="16541690"/>
    <s v="BRETÓN"/>
    <s v="RODRÍGUEZ"/>
    <s v="JAVIER"/>
    <s v="jabreton"/>
    <s v="javier.breton@unirioja.es"/>
    <n v="1.5"/>
    <m/>
    <x v="1"/>
    <n v="506"/>
    <s v="PROFESOR TITULAR DE ESCUELA UNIVERSITARI"/>
    <s v="01A"/>
    <s v="TIEMPO COMPLETO AMPLIADO"/>
    <s v="2012-09-01 00:00:00.0"/>
    <s v="null"/>
    <s v="DF100087"/>
    <s v="TITULAR DE ESCUELA UNIVERSITARIA"/>
    <s v="R109"/>
    <x v="9"/>
    <n v="520"/>
    <s v="INGENIERÍA DE SISTEMAS Y AUTOMÁTICA"/>
  </r>
  <r>
    <x v="18"/>
    <n v="16611012"/>
    <s v="ETSII"/>
    <n v="878"/>
    <s v="878L"/>
    <s v="GRUPO-A3"/>
    <s v="Fundamentos de automatización industrial"/>
    <s v="GL"/>
    <s v="GRUPO DE LABORATORIO"/>
    <s v="878L"/>
    <s v="GL de Fundamentos de automatización industrial"/>
    <s v="GRUPO-A3"/>
    <s v="GL de Fundamentos de automatización industrial"/>
    <s v="2S"/>
    <n v="16611012"/>
    <s v="NÁJERA"/>
    <s v="CANAL"/>
    <s v="SILVANO"/>
    <s v="sinajera"/>
    <s v="silvano.najera@unirioja.es"/>
    <n v="1.5"/>
    <m/>
    <x v="0"/>
    <n v="536"/>
    <s v="PROFESOR INTERINO"/>
    <s v="C01"/>
    <s v="TIEMPO COMPLETO"/>
    <s v="2018-09-17 00:00:00.0"/>
    <s v="null"/>
    <s v="PI101375"/>
    <s v="PROFESOR CONTRATADO INTERINO TC"/>
    <s v="R109"/>
    <x v="9"/>
    <n v="520"/>
    <s v="INGENIERÍA DE SISTEMAS Y AUTOMÁTICA"/>
  </r>
  <r>
    <x v="18"/>
    <n v="16541690"/>
    <s v="ETSII"/>
    <n v="878"/>
    <s v="878L"/>
    <s v="GRUPO-A4"/>
    <s v="Fundamentos de automatización industrial"/>
    <s v="GL"/>
    <s v="GRUPO DE LABORATORIO"/>
    <s v="878L"/>
    <s v="GL de Fundamentos de automatización industrial"/>
    <s v="GRUPO-A4"/>
    <s v="GL de Fundamentos de automatización industrial"/>
    <s v="2S"/>
    <n v="16541690"/>
    <s v="BRETÓN"/>
    <s v="RODRÍGUEZ"/>
    <s v="JAVIER"/>
    <s v="jabreton"/>
    <s v="javier.breton@unirioja.es"/>
    <n v="1.5"/>
    <m/>
    <x v="1"/>
    <n v="506"/>
    <s v="PROFESOR TITULAR DE ESCUELA UNIVERSITARI"/>
    <s v="01A"/>
    <s v="TIEMPO COMPLETO AMPLIADO"/>
    <s v="2012-09-01 00:00:00.0"/>
    <s v="null"/>
    <s v="DF100087"/>
    <s v="TITULAR DE ESCUELA UNIVERSITARIA"/>
    <s v="R109"/>
    <x v="9"/>
    <n v="520"/>
    <s v="INGENIERÍA DE SISTEMAS Y AUTOMÁTICA"/>
  </r>
  <r>
    <x v="18"/>
    <n v="16563235"/>
    <s v="ETSII"/>
    <n v="878"/>
    <s v="878L"/>
    <s v="GRUPO-B1"/>
    <s v="Fundamentos de automatización industrial"/>
    <s v="GL"/>
    <s v="GRUPO DE LABORATORIO"/>
    <s v="878L"/>
    <s v="GL de Fundamentos de automatización industrial"/>
    <s v="GRUPO-B1"/>
    <s v="GL de Fundamentos de automatización industrial"/>
    <s v="2S"/>
    <n v="16563235"/>
    <s v="MIRURI"/>
    <s v="SÁENZ"/>
    <s v="JUAN MARTÍN"/>
    <s v="jumiruri"/>
    <s v="juan-martin.miruri@unirioja.es"/>
    <n v="1.5"/>
    <m/>
    <x v="1"/>
    <n v="535"/>
    <s v="COLABORADOR-TIPO 1"/>
    <s v="C01"/>
    <s v="TIEMPO COMPLETO"/>
    <s v="2006-10-01 00:00:00.0"/>
    <s v="null"/>
    <s v="LD100576"/>
    <s v="COLABORADOR TIPO 1"/>
    <s v="R109"/>
    <x v="9"/>
    <n v="520"/>
    <s v="INGENIERÍA DE SISTEMAS Y AUTOMÁTICA"/>
  </r>
  <r>
    <x v="18"/>
    <n v="16563235"/>
    <s v="ETSII"/>
    <n v="878"/>
    <s v="878L"/>
    <s v="GRUPO-B2"/>
    <s v="Fundamentos de automatización industrial"/>
    <s v="GL"/>
    <s v="GRUPO DE LABORATORIO"/>
    <s v="878L"/>
    <s v="GL de Fundamentos de automatización industrial"/>
    <s v="GRUPO-B2"/>
    <s v="GL de Fundamentos de automatización industrial"/>
    <s v="2S"/>
    <n v="16563235"/>
    <s v="MIRURI"/>
    <s v="SÁENZ"/>
    <s v="JUAN MARTÍN"/>
    <s v="jumiruri"/>
    <s v="juan-martin.miruri@unirioja.es"/>
    <n v="1.5"/>
    <m/>
    <x v="1"/>
    <n v="535"/>
    <s v="COLABORADOR-TIPO 1"/>
    <s v="C01"/>
    <s v="TIEMPO COMPLETO"/>
    <s v="2006-10-01 00:00:00.0"/>
    <s v="null"/>
    <s v="LD100576"/>
    <s v="COLABORADOR TIPO 1"/>
    <s v="R109"/>
    <x v="9"/>
    <n v="520"/>
    <s v="INGENIERÍA DE SISTEMAS Y AUTOMÁTICA"/>
  </r>
  <r>
    <x v="18"/>
    <n v="16563235"/>
    <s v="ETSII"/>
    <n v="878"/>
    <s v="878L"/>
    <s v="GRUPO-B3"/>
    <s v="Fundamentos de automatización industrial"/>
    <s v="GL"/>
    <s v="GRUPO DE LABORATORIO"/>
    <s v="878L"/>
    <s v="GL de Fundamentos de automatización industrial"/>
    <s v="GRUPO-B3"/>
    <s v="GL de Fundamentos de automatización industrial"/>
    <s v="2S"/>
    <n v="16563235"/>
    <s v="MIRURI"/>
    <s v="SÁENZ"/>
    <s v="JUAN MARTÍN"/>
    <s v="jumiruri"/>
    <s v="juan-martin.miruri@unirioja.es"/>
    <n v="1.5"/>
    <m/>
    <x v="1"/>
    <n v="535"/>
    <s v="COLABORADOR-TIPO 1"/>
    <s v="C01"/>
    <s v="TIEMPO COMPLETO"/>
    <s v="2006-10-01 00:00:00.0"/>
    <s v="null"/>
    <s v="LD100576"/>
    <s v="COLABORADOR TIPO 1"/>
    <s v="R109"/>
    <x v="9"/>
    <n v="520"/>
    <s v="INGENIERÍA DE SISTEMAS Y AUTOMÁTICA"/>
  </r>
  <r>
    <x v="18"/>
    <n v="16563235"/>
    <s v="ETSII"/>
    <n v="878"/>
    <s v="878L"/>
    <s v="GRUPO-B4"/>
    <s v="Fundamentos de automatización industrial"/>
    <s v="GL"/>
    <s v="GRUPO DE LABORATORIO"/>
    <s v="878L"/>
    <s v="GL de Fundamentos de automatización industrial"/>
    <s v="GRUPO-B4"/>
    <s v="GL de Fundamentos de automatización industrial"/>
    <s v="2S"/>
    <n v="16563235"/>
    <s v="MIRURI"/>
    <s v="SÁENZ"/>
    <s v="JUAN MARTÍN"/>
    <s v="jumiruri"/>
    <s v="juan-martin.miruri@unirioja.es"/>
    <n v="1.5"/>
    <m/>
    <x v="1"/>
    <n v="535"/>
    <s v="COLABORADOR-TIPO 1"/>
    <s v="C01"/>
    <s v="TIEMPO COMPLETO"/>
    <s v="2006-10-01 00:00:00.0"/>
    <s v="null"/>
    <s v="LD100576"/>
    <s v="COLABORADOR TIPO 1"/>
    <s v="R109"/>
    <x v="9"/>
    <n v="520"/>
    <s v="INGENIERÍA DE SISTEMAS Y AUTOMÁTICA"/>
  </r>
  <r>
    <x v="18"/>
    <n v="16541690"/>
    <s v="ETSII"/>
    <n v="878"/>
    <s v="878R"/>
    <s v="GRUPO-A1"/>
    <s v="Fundamentos de automatización industrial"/>
    <s v="GR"/>
    <s v="GRUPO REDUCIDO"/>
    <s v="878R"/>
    <s v="GR de Fundamentos de automatización industrial"/>
    <s v="GRUPO-A1"/>
    <s v="GR de Fundamentos de automatización industrial"/>
    <s v="2S"/>
    <n v="16541690"/>
    <s v="BRETÓN"/>
    <s v="RODRÍGUEZ"/>
    <s v="JAVIER"/>
    <s v="jabreton"/>
    <s v="javier.breton@unirioja.es"/>
    <n v="0.5"/>
    <m/>
    <x v="1"/>
    <n v="506"/>
    <s v="PROFESOR TITULAR DE ESCUELA UNIVERSITARI"/>
    <s v="01A"/>
    <s v="TIEMPO COMPLETO AMPLIADO"/>
    <s v="2012-09-01 00:00:00.0"/>
    <s v="null"/>
    <s v="DF100087"/>
    <s v="TITULAR DE ESCUELA UNIVERSITARIA"/>
    <s v="R109"/>
    <x v="9"/>
    <n v="520"/>
    <s v="INGENIERÍA DE SISTEMAS Y AUTOMÁTICA"/>
  </r>
  <r>
    <x v="18"/>
    <n v="16553320"/>
    <s v="ETSII"/>
    <n v="878"/>
    <s v="878R"/>
    <s v="GRUPO-A1"/>
    <s v="Fundamentos de automatización industrial"/>
    <s v="GR"/>
    <s v="GRUPO REDUCIDO"/>
    <s v="878R"/>
    <s v="GR de Fundamentos de automatización industrial"/>
    <s v="GRUPO-A1"/>
    <s v="GR de Fundamentos de automatización industrial"/>
    <s v="2S"/>
    <n v="16553320"/>
    <s v="ELVIRA"/>
    <s v="IZURRATEGUI"/>
    <s v="CARLOS"/>
    <s v="celvira"/>
    <s v="carlos.elvira@unirioja.es"/>
    <n v="0.5"/>
    <m/>
    <x v="1"/>
    <n v="506"/>
    <s v="PROFESOR TITULAR DE ESCUELA UNIVERSITARI"/>
    <s v="01A"/>
    <s v="TIEMPO COMPLETO AMPLIADO"/>
    <s v="2012-09-01 00:00:00.0"/>
    <s v="null"/>
    <s v="DF31778"/>
    <s v="TITULAR DE ESCUELAS UNIVERSITARIAS"/>
    <s v="R109"/>
    <x v="9"/>
    <n v="520"/>
    <s v="INGENIERÍA DE SISTEMAS Y AUTOMÁTICA"/>
  </r>
  <r>
    <x v="18"/>
    <n v="16541690"/>
    <s v="ETSII"/>
    <n v="878"/>
    <s v="878R"/>
    <s v="GRUPO-A2"/>
    <s v="Fundamentos de automatización industrial"/>
    <s v="GR"/>
    <s v="GRUPO REDUCIDO"/>
    <s v="878R"/>
    <s v="GR de Fundamentos de automatización industrial"/>
    <s v="GRUPO-A2"/>
    <s v="GR de Fundamentos de automatización industrial"/>
    <s v="2S"/>
    <n v="16541690"/>
    <s v="BRETÓN"/>
    <s v="RODRÍGUEZ"/>
    <s v="JAVIER"/>
    <s v="jabreton"/>
    <s v="javier.breton@unirioja.es"/>
    <n v="0.5"/>
    <m/>
    <x v="1"/>
    <n v="506"/>
    <s v="PROFESOR TITULAR DE ESCUELA UNIVERSITARI"/>
    <s v="01A"/>
    <s v="TIEMPO COMPLETO AMPLIADO"/>
    <s v="2012-09-01 00:00:00.0"/>
    <s v="null"/>
    <s v="DF100087"/>
    <s v="TITULAR DE ESCUELA UNIVERSITARIA"/>
    <s v="R109"/>
    <x v="9"/>
    <n v="520"/>
    <s v="INGENIERÍA DE SISTEMAS Y AUTOMÁTICA"/>
  </r>
  <r>
    <x v="18"/>
    <n v="16553320"/>
    <s v="ETSII"/>
    <n v="878"/>
    <s v="878R"/>
    <s v="GRUPO-A2"/>
    <s v="Fundamentos de automatización industrial"/>
    <s v="GR"/>
    <s v="GRUPO REDUCIDO"/>
    <s v="878R"/>
    <s v="GR de Fundamentos de automatización industrial"/>
    <s v="GRUPO-A2"/>
    <s v="GR de Fundamentos de automatización industrial"/>
    <s v="2S"/>
    <n v="16553320"/>
    <s v="ELVIRA"/>
    <s v="IZURRATEGUI"/>
    <s v="CARLOS"/>
    <s v="celvira"/>
    <s v="carlos.elvira@unirioja.es"/>
    <n v="0.5"/>
    <m/>
    <x v="1"/>
    <n v="506"/>
    <s v="PROFESOR TITULAR DE ESCUELA UNIVERSITARI"/>
    <s v="01A"/>
    <s v="TIEMPO COMPLETO AMPLIADO"/>
    <s v="2012-09-01 00:00:00.0"/>
    <s v="null"/>
    <s v="DF31778"/>
    <s v="TITULAR DE ESCUELAS UNIVERSITARIAS"/>
    <s v="R109"/>
    <x v="9"/>
    <n v="520"/>
    <s v="INGENIERÍA DE SISTEMAS Y AUTOMÁTICA"/>
  </r>
  <r>
    <x v="18"/>
    <n v="16541690"/>
    <s v="ETSII"/>
    <n v="878"/>
    <s v="878R"/>
    <s v="GRUPO-A3"/>
    <s v="Fundamentos de automatización industrial"/>
    <s v="GR"/>
    <s v="GRUPO REDUCIDO"/>
    <s v="878R"/>
    <s v="GR de Fundamentos de automatización industrial"/>
    <s v="GRUPO-A3"/>
    <s v="GR de Fundamentos de automatización industrial"/>
    <s v="2S"/>
    <n v="16541690"/>
    <s v="BRETÓN"/>
    <s v="RODRÍGUEZ"/>
    <s v="JAVIER"/>
    <s v="jabreton"/>
    <s v="javier.breton@unirioja.es"/>
    <n v="0.5"/>
    <m/>
    <x v="1"/>
    <n v="506"/>
    <s v="PROFESOR TITULAR DE ESCUELA UNIVERSITARI"/>
    <s v="01A"/>
    <s v="TIEMPO COMPLETO AMPLIADO"/>
    <s v="2012-09-01 00:00:00.0"/>
    <s v="null"/>
    <s v="DF100087"/>
    <s v="TITULAR DE ESCUELA UNIVERSITARIA"/>
    <s v="R109"/>
    <x v="9"/>
    <n v="520"/>
    <s v="INGENIERÍA DE SISTEMAS Y AUTOMÁTICA"/>
  </r>
  <r>
    <x v="18"/>
    <n v="16553320"/>
    <s v="ETSII"/>
    <n v="878"/>
    <s v="878R"/>
    <s v="GRUPO-A3"/>
    <s v="Fundamentos de automatización industrial"/>
    <s v="GR"/>
    <s v="GRUPO REDUCIDO"/>
    <s v="878R"/>
    <s v="GR de Fundamentos de automatización industrial"/>
    <s v="GRUPO-A3"/>
    <s v="GR de Fundamentos de automatización industrial"/>
    <s v="2S"/>
    <n v="16553320"/>
    <s v="ELVIRA"/>
    <s v="IZURRATEGUI"/>
    <s v="CARLOS"/>
    <s v="celvira"/>
    <s v="carlos.elvira@unirioja.es"/>
    <n v="0.5"/>
    <m/>
    <x v="1"/>
    <n v="506"/>
    <s v="PROFESOR TITULAR DE ESCUELA UNIVERSITARI"/>
    <s v="01A"/>
    <s v="TIEMPO COMPLETO AMPLIADO"/>
    <s v="2012-09-01 00:00:00.0"/>
    <s v="null"/>
    <s v="DF31778"/>
    <s v="TITULAR DE ESCUELAS UNIVERSITARIAS"/>
    <s v="R109"/>
    <x v="9"/>
    <n v="520"/>
    <s v="INGENIERÍA DE SISTEMAS Y AUTOMÁTICA"/>
  </r>
  <r>
    <x v="18"/>
    <n v="16541690"/>
    <s v="ETSII"/>
    <n v="878"/>
    <s v="878R"/>
    <s v="GRUPO-B1"/>
    <s v="Fundamentos de automatización industrial"/>
    <s v="GR"/>
    <s v="GRUPO REDUCIDO"/>
    <s v="878R"/>
    <s v="GR de Fundamentos de automatización industrial"/>
    <s v="GRUPO-B1"/>
    <s v="GR de Fundamentos de automatización industrial"/>
    <s v="2S"/>
    <n v="16541690"/>
    <s v="BRETÓN"/>
    <s v="RODRÍGUEZ"/>
    <s v="JAVIER"/>
    <s v="jabreton"/>
    <s v="javier.breton@unirioja.es"/>
    <n v="0.5"/>
    <m/>
    <x v="1"/>
    <n v="506"/>
    <s v="PROFESOR TITULAR DE ESCUELA UNIVERSITARI"/>
    <s v="01A"/>
    <s v="TIEMPO COMPLETO AMPLIADO"/>
    <s v="2012-09-01 00:00:00.0"/>
    <s v="null"/>
    <s v="DF100087"/>
    <s v="TITULAR DE ESCUELA UNIVERSITARIA"/>
    <s v="R109"/>
    <x v="9"/>
    <n v="520"/>
    <s v="INGENIERÍA DE SISTEMAS Y AUTOMÁTICA"/>
  </r>
  <r>
    <x v="18"/>
    <n v="16553320"/>
    <s v="ETSII"/>
    <n v="878"/>
    <s v="878R"/>
    <s v="GRUPO-B1"/>
    <s v="Fundamentos de automatización industrial"/>
    <s v="GR"/>
    <s v="GRUPO REDUCIDO"/>
    <s v="878R"/>
    <s v="GR de Fundamentos de automatización industrial"/>
    <s v="GRUPO-B1"/>
    <s v="GR de Fundamentos de automatización industrial"/>
    <s v="2S"/>
    <n v="16553320"/>
    <s v="ELVIRA"/>
    <s v="IZURRATEGUI"/>
    <s v="CARLOS"/>
    <s v="celvira"/>
    <s v="carlos.elvira@unirioja.es"/>
    <n v="0.5"/>
    <m/>
    <x v="1"/>
    <n v="506"/>
    <s v="PROFESOR TITULAR DE ESCUELA UNIVERSITARI"/>
    <s v="01A"/>
    <s v="TIEMPO COMPLETO AMPLIADO"/>
    <s v="2012-09-01 00:00:00.0"/>
    <s v="null"/>
    <s v="DF31778"/>
    <s v="TITULAR DE ESCUELAS UNIVERSITARIAS"/>
    <s v="R109"/>
    <x v="9"/>
    <n v="520"/>
    <s v="INGENIERÍA DE SISTEMAS Y AUTOMÁTICA"/>
  </r>
  <r>
    <x v="18"/>
    <n v="16541690"/>
    <s v="ETSII"/>
    <n v="878"/>
    <s v="878R"/>
    <s v="GRUPO-B2"/>
    <s v="Fundamentos de automatización industrial"/>
    <s v="GR"/>
    <s v="GRUPO REDUCIDO"/>
    <s v="878R"/>
    <s v="GR de Fundamentos de automatización industrial"/>
    <s v="GRUPO-B2"/>
    <s v="GR de Fundamentos de automatización industrial"/>
    <s v="2S"/>
    <n v="16541690"/>
    <s v="BRETÓN"/>
    <s v="RODRÍGUEZ"/>
    <s v="JAVIER"/>
    <s v="jabreton"/>
    <s v="javier.breton@unirioja.es"/>
    <n v="0.5"/>
    <m/>
    <x v="1"/>
    <n v="506"/>
    <s v="PROFESOR TITULAR DE ESCUELA UNIVERSITARI"/>
    <s v="01A"/>
    <s v="TIEMPO COMPLETO AMPLIADO"/>
    <s v="2012-09-01 00:00:00.0"/>
    <s v="null"/>
    <s v="DF100087"/>
    <s v="TITULAR DE ESCUELA UNIVERSITARIA"/>
    <s v="R109"/>
    <x v="9"/>
    <n v="520"/>
    <s v="INGENIERÍA DE SISTEMAS Y AUTOMÁTICA"/>
  </r>
  <r>
    <x v="18"/>
    <n v="16553320"/>
    <s v="ETSII"/>
    <n v="878"/>
    <s v="878R"/>
    <s v="GRUPO-B2"/>
    <s v="Fundamentos de automatización industrial"/>
    <s v="GR"/>
    <s v="GRUPO REDUCIDO"/>
    <s v="878R"/>
    <s v="GR de Fundamentos de automatización industrial"/>
    <s v="GRUPO-B2"/>
    <s v="GR de Fundamentos de automatización industrial"/>
    <s v="2S"/>
    <n v="16553320"/>
    <s v="ELVIRA"/>
    <s v="IZURRATEGUI"/>
    <s v="CARLOS"/>
    <s v="celvira"/>
    <s v="carlos.elvira@unirioja.es"/>
    <n v="0.5"/>
    <m/>
    <x v="1"/>
    <n v="506"/>
    <s v="PROFESOR TITULAR DE ESCUELA UNIVERSITARI"/>
    <s v="01A"/>
    <s v="TIEMPO COMPLETO AMPLIADO"/>
    <s v="2012-09-01 00:00:00.0"/>
    <s v="null"/>
    <s v="DF31778"/>
    <s v="TITULAR DE ESCUELAS UNIVERSITARIAS"/>
    <s v="R109"/>
    <x v="9"/>
    <n v="520"/>
    <s v="INGENIERÍA DE SISTEMAS Y AUTOMÁTICA"/>
  </r>
  <r>
    <x v="18"/>
    <n v="16541690"/>
    <s v="ETSII"/>
    <n v="878"/>
    <s v="878R"/>
    <s v="GRUPO-B3"/>
    <s v="Fundamentos de automatización industrial"/>
    <s v="GR"/>
    <s v="GRUPO REDUCIDO"/>
    <s v="878R"/>
    <s v="GR de Fundamentos de automatización industrial"/>
    <s v="GRUPO-B3"/>
    <s v="GR de Fundamentos de automatización industrial"/>
    <s v="2S"/>
    <n v="16541690"/>
    <s v="BRETÓN"/>
    <s v="RODRÍGUEZ"/>
    <s v="JAVIER"/>
    <s v="jabreton"/>
    <s v="javier.breton@unirioja.es"/>
    <n v="0.5"/>
    <m/>
    <x v="1"/>
    <n v="506"/>
    <s v="PROFESOR TITULAR DE ESCUELA UNIVERSITARI"/>
    <s v="01A"/>
    <s v="TIEMPO COMPLETO AMPLIADO"/>
    <s v="2012-09-01 00:00:00.0"/>
    <s v="null"/>
    <s v="DF100087"/>
    <s v="TITULAR DE ESCUELA UNIVERSITARIA"/>
    <s v="R109"/>
    <x v="9"/>
    <n v="520"/>
    <s v="INGENIERÍA DE SISTEMAS Y AUTOMÁTICA"/>
  </r>
  <r>
    <x v="18"/>
    <n v="16553320"/>
    <s v="ETSII"/>
    <n v="878"/>
    <s v="878R"/>
    <s v="GRUPO-B3"/>
    <s v="Fundamentos de automatización industrial"/>
    <s v="GR"/>
    <s v="GRUPO REDUCIDO"/>
    <s v="878R"/>
    <s v="GR de Fundamentos de automatización industrial"/>
    <s v="GRUPO-B3"/>
    <s v="GR de Fundamentos de automatización industrial"/>
    <s v="2S"/>
    <n v="16553320"/>
    <s v="ELVIRA"/>
    <s v="IZURRATEGUI"/>
    <s v="CARLOS"/>
    <s v="celvira"/>
    <s v="carlos.elvira@unirioja.es"/>
    <n v="0.5"/>
    <m/>
    <x v="1"/>
    <n v="506"/>
    <s v="PROFESOR TITULAR DE ESCUELA UNIVERSITARI"/>
    <s v="01A"/>
    <s v="TIEMPO COMPLETO AMPLIADO"/>
    <s v="2012-09-01 00:00:00.0"/>
    <s v="null"/>
    <s v="DF31778"/>
    <s v="TITULAR DE ESCUELAS UNIVERSITARIAS"/>
    <s v="R109"/>
    <x v="9"/>
    <n v="520"/>
    <s v="INGENIERÍA DE SISTEMAS Y AUTOMÁTICA"/>
  </r>
  <r>
    <x v="16"/>
    <n v="16606034"/>
    <s v="ETSII"/>
    <n v="879"/>
    <s v="879G"/>
    <s v="GRUPO-A"/>
    <s v="Fundamentos de ingeniería térmica"/>
    <s v="GG"/>
    <s v="GRUPO GRANDE"/>
    <s v="879G"/>
    <s v="GG de Fundamentos de ingeniería térmica"/>
    <s v="GRUPO-A"/>
    <s v="GG de Fundamentos de ingeniería térmica"/>
    <s v="2S"/>
    <n v="16606034"/>
    <s v="LAS HERAS"/>
    <s v="CASAS"/>
    <s v="JESÚS"/>
    <s v="jelas-he"/>
    <s v="jesus.las-herasc@unirioja.es"/>
    <n v="1.5"/>
    <n v="1.5"/>
    <x v="1"/>
    <n v="532"/>
    <s v="LABORAL DOCENTE-ASOCIADO"/>
    <s v="P04"/>
    <s v="TIEMPO PARCIAL (4+4 HORAS)"/>
    <s v="2018-09-17 00:00:00.0"/>
    <s v="2019-09-14 00:00:00.0"/>
    <s v="PI101041"/>
    <s v="PROFESOR ASOCIADO"/>
    <s v="R110"/>
    <x v="10"/>
    <n v="590"/>
    <s v="MÁQUINAS Y MOTORES TÉRMICOS"/>
  </r>
  <r>
    <x v="16"/>
    <n v="72787346"/>
    <s v="ETSII"/>
    <n v="879"/>
    <s v="879G"/>
    <s v="GRUPO-A"/>
    <s v="Fundamentos de ingeniería térmica"/>
    <s v="GG"/>
    <s v="GRUPO GRANDE"/>
    <s v="879G"/>
    <s v="GG de Fundamentos de ingeniería térmica"/>
    <s v="GRUPO-A"/>
    <s v="GG de Fundamentos de ingeniería térmica"/>
    <s v="2S"/>
    <n v="72787346"/>
    <s v="LÓPEZ"/>
    <s v="OCHOA"/>
    <s v="LUIS MARÍA"/>
    <s v="lulopeo"/>
    <s v="luis-maria.lopezo@unirioja.es"/>
    <n v="1.5"/>
    <n v="1.5"/>
    <x v="0"/>
    <n v="504"/>
    <s v="PROFESOR TITULAR UNIVERSIDAD"/>
    <s v="C01"/>
    <s v="TIEMPO COMPLETO"/>
    <s v="2016-03-22 00:00:00.0"/>
    <s v="null"/>
    <s v="DF31980"/>
    <s v="PROFESOR TITULAR DE UNIVERSIDAD"/>
    <s v="R110"/>
    <x v="10"/>
    <n v="590"/>
    <s v="MÁQUINAS Y MOTORES TÉRMICOS"/>
  </r>
  <r>
    <x v="16"/>
    <n v="16606034"/>
    <s v="ETSII"/>
    <n v="879"/>
    <s v="879G"/>
    <s v="GRUPO-B"/>
    <s v="Fundamentos de ingeniería térmica"/>
    <s v="GG"/>
    <s v="GRUPO GRANDE"/>
    <s v="879G"/>
    <s v="GG de Fundamentos de ingeniería térmica"/>
    <s v="GRUPO-B"/>
    <s v="GG de Fundamentos de ingeniería térmica"/>
    <s v="2S"/>
    <n v="16606034"/>
    <s v="LAS HERAS"/>
    <s v="CASAS"/>
    <s v="JESÚS"/>
    <s v="jelas-he"/>
    <s v="jesus.las-herasc@unirioja.es"/>
    <n v="1.5"/>
    <n v="1.5"/>
    <x v="1"/>
    <n v="532"/>
    <s v="LABORAL DOCENTE-ASOCIADO"/>
    <s v="P04"/>
    <s v="TIEMPO PARCIAL (4+4 HORAS)"/>
    <s v="2018-09-17 00:00:00.0"/>
    <s v="2019-09-14 00:00:00.0"/>
    <s v="PI101041"/>
    <s v="PROFESOR ASOCIADO"/>
    <s v="R110"/>
    <x v="10"/>
    <n v="590"/>
    <s v="MÁQUINAS Y MOTORES TÉRMICOS"/>
  </r>
  <r>
    <x v="16"/>
    <n v="72787346"/>
    <s v="ETSII"/>
    <n v="879"/>
    <s v="879G"/>
    <s v="GRUPO-B"/>
    <s v="Fundamentos de ingeniería térmica"/>
    <s v="GG"/>
    <s v="GRUPO GRANDE"/>
    <s v="879G"/>
    <s v="GG de Fundamentos de ingeniería térmica"/>
    <s v="GRUPO-B"/>
    <s v="GG de Fundamentos de ingeniería térmica"/>
    <s v="2S"/>
    <n v="72787346"/>
    <s v="LÓPEZ"/>
    <s v="OCHOA"/>
    <s v="LUIS MARÍA"/>
    <s v="lulopeo"/>
    <s v="luis-maria.lopezo@unirioja.es"/>
    <n v="1.5"/>
    <n v="1.5"/>
    <x v="0"/>
    <n v="504"/>
    <s v="PROFESOR TITULAR UNIVERSIDAD"/>
    <s v="C01"/>
    <s v="TIEMPO COMPLETO"/>
    <s v="2016-03-22 00:00:00.0"/>
    <s v="null"/>
    <s v="DF31980"/>
    <s v="PROFESOR TITULAR DE UNIVERSIDAD"/>
    <s v="R110"/>
    <x v="10"/>
    <n v="590"/>
    <s v="MÁQUINAS Y MOTORES TÉRMICOS"/>
  </r>
  <r>
    <x v="16"/>
    <n v="16606034"/>
    <s v="ETSII"/>
    <n v="879"/>
    <s v="879L"/>
    <s v="GRUPO-A1"/>
    <s v="Fundamentos de ingeniería térmica"/>
    <s v="GL"/>
    <s v="GRUPO DE LABORATORIO"/>
    <s v="879L"/>
    <s v="GL de Fundamentos de ingeniería térmica"/>
    <s v="GRUPO-A1"/>
    <s v="GL de Fundamentos de ingeniería térmica"/>
    <s v="2S"/>
    <n v="16606034"/>
    <s v="LAS HERAS"/>
    <s v="CASAS"/>
    <s v="JESÚS"/>
    <s v="jelas-he"/>
    <s v="jesus.las-herasc@unirioja.es"/>
    <n v="0.3"/>
    <n v="0.3"/>
    <x v="1"/>
    <n v="532"/>
    <s v="LABORAL DOCENTE-ASOCIADO"/>
    <s v="P04"/>
    <s v="TIEMPO PARCIAL (4+4 HORAS)"/>
    <s v="2018-09-17 00:00:00.0"/>
    <s v="2019-09-14 00:00:00.0"/>
    <s v="PI101041"/>
    <s v="PROFESOR ASOCIADO"/>
    <s v="R110"/>
    <x v="10"/>
    <n v="590"/>
    <s v="MÁQUINAS Y MOTORES TÉRMICOS"/>
  </r>
  <r>
    <x v="16"/>
    <n v="72787346"/>
    <s v="ETSII"/>
    <n v="879"/>
    <s v="879L"/>
    <s v="GRUPO-A1"/>
    <s v="Fundamentos de ingeniería térmica"/>
    <s v="GL"/>
    <s v="GRUPO DE LABORATORIO"/>
    <s v="879L"/>
    <s v="GL de Fundamentos de ingeniería térmica"/>
    <s v="GRUPO-A1"/>
    <s v="GL de Fundamentos de ingeniería térmica"/>
    <s v="2S"/>
    <n v="72787346"/>
    <s v="LÓPEZ"/>
    <s v="OCHOA"/>
    <s v="LUIS MARÍA"/>
    <s v="lulopeo"/>
    <s v="luis-maria.lopezo@unirioja.es"/>
    <n v="0.2"/>
    <n v="0.2"/>
    <x v="0"/>
    <n v="504"/>
    <s v="PROFESOR TITULAR UNIVERSIDAD"/>
    <s v="C01"/>
    <s v="TIEMPO COMPLETO"/>
    <s v="2016-03-22 00:00:00.0"/>
    <s v="null"/>
    <s v="DF31980"/>
    <s v="PROFESOR TITULAR DE UNIVERSIDAD"/>
    <s v="R110"/>
    <x v="10"/>
    <n v="590"/>
    <s v="MÁQUINAS Y MOTORES TÉRMICOS"/>
  </r>
  <r>
    <x v="16"/>
    <n v="16606034"/>
    <s v="ETSII"/>
    <n v="879"/>
    <s v="879L"/>
    <s v="GRUPO-A2"/>
    <s v="Fundamentos de ingeniería térmica"/>
    <s v="GL"/>
    <s v="GRUPO DE LABORATORIO"/>
    <s v="879L"/>
    <s v="GL de Fundamentos de ingeniería térmica"/>
    <s v="GRUPO-A2"/>
    <s v="GL de Fundamentos de ingeniería térmica"/>
    <s v="2S"/>
    <n v="16606034"/>
    <s v="LAS HERAS"/>
    <s v="CASAS"/>
    <s v="JESÚS"/>
    <s v="jelas-he"/>
    <s v="jesus.las-herasc@unirioja.es"/>
    <n v="0.3"/>
    <n v="0.3"/>
    <x v="1"/>
    <n v="532"/>
    <s v="LABORAL DOCENTE-ASOCIADO"/>
    <s v="P04"/>
    <s v="TIEMPO PARCIAL (4+4 HORAS)"/>
    <s v="2018-09-17 00:00:00.0"/>
    <s v="2019-09-14 00:00:00.0"/>
    <s v="PI101041"/>
    <s v="PROFESOR ASOCIADO"/>
    <s v="R110"/>
    <x v="10"/>
    <n v="590"/>
    <s v="MÁQUINAS Y MOTORES TÉRMICOS"/>
  </r>
  <r>
    <x v="16"/>
    <n v="72787346"/>
    <s v="ETSII"/>
    <n v="879"/>
    <s v="879L"/>
    <s v="GRUPO-A2"/>
    <s v="Fundamentos de ingeniería térmica"/>
    <s v="GL"/>
    <s v="GRUPO DE LABORATORIO"/>
    <s v="879L"/>
    <s v="GL de Fundamentos de ingeniería térmica"/>
    <s v="GRUPO-A2"/>
    <s v="GL de Fundamentos de ingeniería térmica"/>
    <s v="2S"/>
    <n v="72787346"/>
    <s v="LÓPEZ"/>
    <s v="OCHOA"/>
    <s v="LUIS MARÍA"/>
    <s v="lulopeo"/>
    <s v="luis-maria.lopezo@unirioja.es"/>
    <n v="0.2"/>
    <n v="0.2"/>
    <x v="0"/>
    <n v="504"/>
    <s v="PROFESOR TITULAR UNIVERSIDAD"/>
    <s v="C01"/>
    <s v="TIEMPO COMPLETO"/>
    <s v="2016-03-22 00:00:00.0"/>
    <s v="null"/>
    <s v="DF31980"/>
    <s v="PROFESOR TITULAR DE UNIVERSIDAD"/>
    <s v="R110"/>
    <x v="10"/>
    <n v="590"/>
    <s v="MÁQUINAS Y MOTORES TÉRMICOS"/>
  </r>
  <r>
    <x v="16"/>
    <n v="16606034"/>
    <s v="ETSII"/>
    <n v="879"/>
    <s v="879L"/>
    <s v="GRUPO-A3"/>
    <s v="Fundamentos de ingeniería térmica"/>
    <s v="GL"/>
    <s v="GRUPO DE LABORATORIO"/>
    <s v="879L"/>
    <s v="GL de Fundamentos de ingeniería térmica"/>
    <s v="GRUPO-A3"/>
    <s v="GL de Fundamentos de ingeniería térmica"/>
    <s v="2S"/>
    <n v="16606034"/>
    <s v="LAS HERAS"/>
    <s v="CASAS"/>
    <s v="JESÚS"/>
    <s v="jelas-he"/>
    <s v="jesus.las-herasc@unirioja.es"/>
    <n v="0.3"/>
    <n v="0.3"/>
    <x v="1"/>
    <n v="532"/>
    <s v="LABORAL DOCENTE-ASOCIADO"/>
    <s v="P04"/>
    <s v="TIEMPO PARCIAL (4+4 HORAS)"/>
    <s v="2018-09-17 00:00:00.0"/>
    <s v="2019-09-14 00:00:00.0"/>
    <s v="PI101041"/>
    <s v="PROFESOR ASOCIADO"/>
    <s v="R110"/>
    <x v="10"/>
    <n v="590"/>
    <s v="MÁQUINAS Y MOTORES TÉRMICOS"/>
  </r>
  <r>
    <x v="16"/>
    <n v="72787346"/>
    <s v="ETSII"/>
    <n v="879"/>
    <s v="879L"/>
    <s v="GRUPO-A3"/>
    <s v="Fundamentos de ingeniería térmica"/>
    <s v="GL"/>
    <s v="GRUPO DE LABORATORIO"/>
    <s v="879L"/>
    <s v="GL de Fundamentos de ingeniería térmica"/>
    <s v="GRUPO-A3"/>
    <s v="GL de Fundamentos de ingeniería térmica"/>
    <s v="2S"/>
    <n v="72787346"/>
    <s v="LÓPEZ"/>
    <s v="OCHOA"/>
    <s v="LUIS MARÍA"/>
    <s v="lulopeo"/>
    <s v="luis-maria.lopezo@unirioja.es"/>
    <n v="0.2"/>
    <n v="0.2"/>
    <x v="0"/>
    <n v="504"/>
    <s v="PROFESOR TITULAR UNIVERSIDAD"/>
    <s v="C01"/>
    <s v="TIEMPO COMPLETO"/>
    <s v="2016-03-22 00:00:00.0"/>
    <s v="null"/>
    <s v="DF31980"/>
    <s v="PROFESOR TITULAR DE UNIVERSIDAD"/>
    <s v="R110"/>
    <x v="10"/>
    <n v="590"/>
    <s v="MÁQUINAS Y MOTORES TÉRMICOS"/>
  </r>
  <r>
    <x v="16"/>
    <n v="16606034"/>
    <s v="ETSII"/>
    <n v="879"/>
    <s v="879L"/>
    <s v="GRUPO-A4"/>
    <s v="Fundamentos de ingeniería térmica"/>
    <s v="GL"/>
    <s v="GRUPO DE LABORATORIO"/>
    <s v="879L"/>
    <s v="GL de Fundamentos de ingeniería térmica"/>
    <s v="GRUPO-A4"/>
    <s v="GL de Fundamentos de ingeniería térmica"/>
    <s v="2S"/>
    <n v="16606034"/>
    <s v="LAS HERAS"/>
    <s v="CASAS"/>
    <s v="JESÚS"/>
    <s v="jelas-he"/>
    <s v="jesus.las-herasc@unirioja.es"/>
    <n v="0.3"/>
    <n v="0.3"/>
    <x v="1"/>
    <n v="532"/>
    <s v="LABORAL DOCENTE-ASOCIADO"/>
    <s v="P04"/>
    <s v="TIEMPO PARCIAL (4+4 HORAS)"/>
    <s v="2018-09-17 00:00:00.0"/>
    <s v="2019-09-14 00:00:00.0"/>
    <s v="PI101041"/>
    <s v="PROFESOR ASOCIADO"/>
    <s v="R110"/>
    <x v="10"/>
    <n v="590"/>
    <s v="MÁQUINAS Y MOTORES TÉRMICOS"/>
  </r>
  <r>
    <x v="16"/>
    <n v="72787346"/>
    <s v="ETSII"/>
    <n v="879"/>
    <s v="879L"/>
    <s v="GRUPO-A4"/>
    <s v="Fundamentos de ingeniería térmica"/>
    <s v="GL"/>
    <s v="GRUPO DE LABORATORIO"/>
    <s v="879L"/>
    <s v="GL de Fundamentos de ingeniería térmica"/>
    <s v="GRUPO-A4"/>
    <s v="GL de Fundamentos de ingeniería térmica"/>
    <s v="2S"/>
    <n v="72787346"/>
    <s v="LÓPEZ"/>
    <s v="OCHOA"/>
    <s v="LUIS MARÍA"/>
    <s v="lulopeo"/>
    <s v="luis-maria.lopezo@unirioja.es"/>
    <n v="0.2"/>
    <n v="0.2"/>
    <x v="0"/>
    <n v="504"/>
    <s v="PROFESOR TITULAR UNIVERSIDAD"/>
    <s v="C01"/>
    <s v="TIEMPO COMPLETO"/>
    <s v="2016-03-22 00:00:00.0"/>
    <s v="null"/>
    <s v="DF31980"/>
    <s v="PROFESOR TITULAR DE UNIVERSIDAD"/>
    <s v="R110"/>
    <x v="10"/>
    <n v="590"/>
    <s v="MÁQUINAS Y MOTORES TÉRMICOS"/>
  </r>
  <r>
    <x v="16"/>
    <n v="16606034"/>
    <s v="ETSII"/>
    <n v="879"/>
    <s v="879L"/>
    <s v="GRUPO-B1"/>
    <s v="Fundamentos de ingeniería térmica"/>
    <s v="GL"/>
    <s v="GRUPO DE LABORATORIO"/>
    <s v="879L"/>
    <s v="GL de Fundamentos de ingeniería térmica"/>
    <s v="GRUPO-B1"/>
    <s v="GL de Fundamentos de ingeniería térmica"/>
    <s v="2S"/>
    <n v="16606034"/>
    <s v="LAS HERAS"/>
    <s v="CASAS"/>
    <s v="JESÚS"/>
    <s v="jelas-he"/>
    <s v="jesus.las-herasc@unirioja.es"/>
    <n v="0.3"/>
    <n v="0.3"/>
    <x v="1"/>
    <n v="532"/>
    <s v="LABORAL DOCENTE-ASOCIADO"/>
    <s v="P04"/>
    <s v="TIEMPO PARCIAL (4+4 HORAS)"/>
    <s v="2018-09-17 00:00:00.0"/>
    <s v="2019-09-14 00:00:00.0"/>
    <s v="PI101041"/>
    <s v="PROFESOR ASOCIADO"/>
    <s v="R110"/>
    <x v="10"/>
    <n v="590"/>
    <s v="MÁQUINAS Y MOTORES TÉRMICOS"/>
  </r>
  <r>
    <x v="16"/>
    <n v="72787346"/>
    <s v="ETSII"/>
    <n v="879"/>
    <s v="879L"/>
    <s v="GRUPO-B1"/>
    <s v="Fundamentos de ingeniería térmica"/>
    <s v="GL"/>
    <s v="GRUPO DE LABORATORIO"/>
    <s v="879L"/>
    <s v="GL de Fundamentos de ingeniería térmica"/>
    <s v="GRUPO-B1"/>
    <s v="GL de Fundamentos de ingeniería térmica"/>
    <s v="2S"/>
    <n v="72787346"/>
    <s v="LÓPEZ"/>
    <s v="OCHOA"/>
    <s v="LUIS MARÍA"/>
    <s v="lulopeo"/>
    <s v="luis-maria.lopezo@unirioja.es"/>
    <n v="0.2"/>
    <n v="0.2"/>
    <x v="0"/>
    <n v="504"/>
    <s v="PROFESOR TITULAR UNIVERSIDAD"/>
    <s v="C01"/>
    <s v="TIEMPO COMPLETO"/>
    <s v="2016-03-22 00:00:00.0"/>
    <s v="null"/>
    <s v="DF31980"/>
    <s v="PROFESOR TITULAR DE UNIVERSIDAD"/>
    <s v="R110"/>
    <x v="10"/>
    <n v="590"/>
    <s v="MÁQUINAS Y MOTORES TÉRMICOS"/>
  </r>
  <r>
    <x v="16"/>
    <n v="16606034"/>
    <s v="ETSII"/>
    <n v="879"/>
    <s v="879L"/>
    <s v="GRUPO-B2"/>
    <s v="Fundamentos de ingeniería térmica"/>
    <s v="GL"/>
    <s v="GRUPO DE LABORATORIO"/>
    <s v="879L"/>
    <s v="GL de Fundamentos de ingeniería térmica"/>
    <s v="GRUPO-B2"/>
    <s v="GL de Fundamentos de ingeniería térmica"/>
    <s v="2S"/>
    <n v="16606034"/>
    <s v="LAS HERAS"/>
    <s v="CASAS"/>
    <s v="JESÚS"/>
    <s v="jelas-he"/>
    <s v="jesus.las-herasc@unirioja.es"/>
    <n v="0.3"/>
    <n v="0.3"/>
    <x v="1"/>
    <n v="532"/>
    <s v="LABORAL DOCENTE-ASOCIADO"/>
    <s v="P04"/>
    <s v="TIEMPO PARCIAL (4+4 HORAS)"/>
    <s v="2018-09-17 00:00:00.0"/>
    <s v="2019-09-14 00:00:00.0"/>
    <s v="PI101041"/>
    <s v="PROFESOR ASOCIADO"/>
    <s v="R110"/>
    <x v="10"/>
    <n v="590"/>
    <s v="MÁQUINAS Y MOTORES TÉRMICOS"/>
  </r>
  <r>
    <x v="16"/>
    <n v="72787346"/>
    <s v="ETSII"/>
    <n v="879"/>
    <s v="879L"/>
    <s v="GRUPO-B2"/>
    <s v="Fundamentos de ingeniería térmica"/>
    <s v="GL"/>
    <s v="GRUPO DE LABORATORIO"/>
    <s v="879L"/>
    <s v="GL de Fundamentos de ingeniería térmica"/>
    <s v="GRUPO-B2"/>
    <s v="GL de Fundamentos de ingeniería térmica"/>
    <s v="2S"/>
    <n v="72787346"/>
    <s v="LÓPEZ"/>
    <s v="OCHOA"/>
    <s v="LUIS MARÍA"/>
    <s v="lulopeo"/>
    <s v="luis-maria.lopezo@unirioja.es"/>
    <n v="0.2"/>
    <n v="0.2"/>
    <x v="0"/>
    <n v="504"/>
    <s v="PROFESOR TITULAR UNIVERSIDAD"/>
    <s v="C01"/>
    <s v="TIEMPO COMPLETO"/>
    <s v="2016-03-22 00:00:00.0"/>
    <s v="null"/>
    <s v="DF31980"/>
    <s v="PROFESOR TITULAR DE UNIVERSIDAD"/>
    <s v="R110"/>
    <x v="10"/>
    <n v="590"/>
    <s v="MÁQUINAS Y MOTORES TÉRMICOS"/>
  </r>
  <r>
    <x v="16"/>
    <n v="16606034"/>
    <s v="ETSII"/>
    <n v="879"/>
    <s v="879L"/>
    <s v="GRUPO-B3"/>
    <s v="Fundamentos de ingeniería térmica"/>
    <s v="GL"/>
    <s v="GRUPO DE LABORATORIO"/>
    <s v="879L"/>
    <s v="GL de Fundamentos de ingeniería térmica"/>
    <s v="GRUPO-B3"/>
    <s v="GL de Fundamentos de ingeniería térmica"/>
    <s v="2S"/>
    <n v="16606034"/>
    <s v="LAS HERAS"/>
    <s v="CASAS"/>
    <s v="JESÚS"/>
    <s v="jelas-he"/>
    <s v="jesus.las-herasc@unirioja.es"/>
    <n v="0.3"/>
    <n v="0.3"/>
    <x v="1"/>
    <n v="532"/>
    <s v="LABORAL DOCENTE-ASOCIADO"/>
    <s v="P04"/>
    <s v="TIEMPO PARCIAL (4+4 HORAS)"/>
    <s v="2018-09-17 00:00:00.0"/>
    <s v="2019-09-14 00:00:00.0"/>
    <s v="PI101041"/>
    <s v="PROFESOR ASOCIADO"/>
    <s v="R110"/>
    <x v="10"/>
    <n v="590"/>
    <s v="MÁQUINAS Y MOTORES TÉRMICOS"/>
  </r>
  <r>
    <x v="16"/>
    <n v="72787346"/>
    <s v="ETSII"/>
    <n v="879"/>
    <s v="879L"/>
    <s v="GRUPO-B3"/>
    <s v="Fundamentos de ingeniería térmica"/>
    <s v="GL"/>
    <s v="GRUPO DE LABORATORIO"/>
    <s v="879L"/>
    <s v="GL de Fundamentos de ingeniería térmica"/>
    <s v="GRUPO-B3"/>
    <s v="GL de Fundamentos de ingeniería térmica"/>
    <s v="2S"/>
    <n v="72787346"/>
    <s v="LÓPEZ"/>
    <s v="OCHOA"/>
    <s v="LUIS MARÍA"/>
    <s v="lulopeo"/>
    <s v="luis-maria.lopezo@unirioja.es"/>
    <n v="0.2"/>
    <n v="0.2"/>
    <x v="0"/>
    <n v="504"/>
    <s v="PROFESOR TITULAR UNIVERSIDAD"/>
    <s v="C01"/>
    <s v="TIEMPO COMPLETO"/>
    <s v="2016-03-22 00:00:00.0"/>
    <s v="null"/>
    <s v="DF31980"/>
    <s v="PROFESOR TITULAR DE UNIVERSIDAD"/>
    <s v="R110"/>
    <x v="10"/>
    <n v="590"/>
    <s v="MÁQUINAS Y MOTORES TÉRMICOS"/>
  </r>
  <r>
    <x v="16"/>
    <n v="16606034"/>
    <s v="ETSII"/>
    <n v="879"/>
    <s v="879R"/>
    <s v="GRUPO-A1"/>
    <s v="Fundamentos de ingeniería térmica"/>
    <s v="GR"/>
    <s v="GRUPO REDUCIDO"/>
    <s v="879R"/>
    <s v="GR de Fundamentos de ingeniería térmica"/>
    <s v="GRUPO-A1"/>
    <s v="GR de Fundamentos de ingeniería térmica"/>
    <s v="2S"/>
    <n v="16606034"/>
    <s v="LAS HERAS"/>
    <s v="CASAS"/>
    <s v="JESÚS"/>
    <s v="jelas-he"/>
    <s v="jesus.las-herasc@unirioja.es"/>
    <n v="0.8"/>
    <n v="0.8"/>
    <x v="1"/>
    <n v="532"/>
    <s v="LABORAL DOCENTE-ASOCIADO"/>
    <s v="P04"/>
    <s v="TIEMPO PARCIAL (4+4 HORAS)"/>
    <s v="2018-09-17 00:00:00.0"/>
    <s v="2019-09-14 00:00:00.0"/>
    <s v="PI101041"/>
    <s v="PROFESOR ASOCIADO"/>
    <s v="R110"/>
    <x v="10"/>
    <n v="590"/>
    <s v="MÁQUINAS Y MOTORES TÉRMICOS"/>
  </r>
  <r>
    <x v="16"/>
    <n v="72787346"/>
    <s v="ETSII"/>
    <n v="879"/>
    <s v="879R"/>
    <s v="GRUPO-A1"/>
    <s v="Fundamentos de ingeniería térmica"/>
    <s v="GR"/>
    <s v="GRUPO REDUCIDO"/>
    <s v="879R"/>
    <s v="GR de Fundamentos de ingeniería térmica"/>
    <s v="GRUPO-A1"/>
    <s v="GR de Fundamentos de ingeniería térmica"/>
    <s v="2S"/>
    <n v="72787346"/>
    <s v="LÓPEZ"/>
    <s v="OCHOA"/>
    <s v="LUIS MARÍA"/>
    <s v="lulopeo"/>
    <s v="luis-maria.lopezo@unirioja.es"/>
    <n v="0.2"/>
    <n v="0.2"/>
    <x v="0"/>
    <n v="504"/>
    <s v="PROFESOR TITULAR UNIVERSIDAD"/>
    <s v="C01"/>
    <s v="TIEMPO COMPLETO"/>
    <s v="2016-03-22 00:00:00.0"/>
    <s v="null"/>
    <s v="DF31980"/>
    <s v="PROFESOR TITULAR DE UNIVERSIDAD"/>
    <s v="R110"/>
    <x v="10"/>
    <n v="590"/>
    <s v="MÁQUINAS Y MOTORES TÉRMICOS"/>
  </r>
  <r>
    <x v="16"/>
    <n v="16606034"/>
    <s v="ETSII"/>
    <n v="879"/>
    <s v="879R"/>
    <s v="GRUPO-A2"/>
    <s v="Fundamentos de ingeniería térmica"/>
    <s v="GR"/>
    <s v="GRUPO REDUCIDO"/>
    <s v="879R"/>
    <s v="GR de Fundamentos de ingeniería térmica"/>
    <s v="GRUPO-A2"/>
    <s v="GR de Fundamentos de ingeniería térmica"/>
    <s v="2S"/>
    <n v="16606034"/>
    <s v="LAS HERAS"/>
    <s v="CASAS"/>
    <s v="JESÚS"/>
    <s v="jelas-he"/>
    <s v="jesus.las-herasc@unirioja.es"/>
    <n v="0.8"/>
    <n v="0.8"/>
    <x v="1"/>
    <n v="532"/>
    <s v="LABORAL DOCENTE-ASOCIADO"/>
    <s v="P04"/>
    <s v="TIEMPO PARCIAL (4+4 HORAS)"/>
    <s v="2018-09-17 00:00:00.0"/>
    <s v="2019-09-14 00:00:00.0"/>
    <s v="PI101041"/>
    <s v="PROFESOR ASOCIADO"/>
    <s v="R110"/>
    <x v="10"/>
    <n v="590"/>
    <s v="MÁQUINAS Y MOTORES TÉRMICOS"/>
  </r>
  <r>
    <x v="16"/>
    <n v="72787346"/>
    <s v="ETSII"/>
    <n v="879"/>
    <s v="879R"/>
    <s v="GRUPO-A2"/>
    <s v="Fundamentos de ingeniería térmica"/>
    <s v="GR"/>
    <s v="GRUPO REDUCIDO"/>
    <s v="879R"/>
    <s v="GR de Fundamentos de ingeniería térmica"/>
    <s v="GRUPO-A2"/>
    <s v="GR de Fundamentos de ingeniería térmica"/>
    <s v="2S"/>
    <n v="72787346"/>
    <s v="LÓPEZ"/>
    <s v="OCHOA"/>
    <s v="LUIS MARÍA"/>
    <s v="lulopeo"/>
    <s v="luis-maria.lopezo@unirioja.es"/>
    <n v="0.2"/>
    <n v="0.2"/>
    <x v="0"/>
    <n v="504"/>
    <s v="PROFESOR TITULAR UNIVERSIDAD"/>
    <s v="C01"/>
    <s v="TIEMPO COMPLETO"/>
    <s v="2016-03-22 00:00:00.0"/>
    <s v="null"/>
    <s v="DF31980"/>
    <s v="PROFESOR TITULAR DE UNIVERSIDAD"/>
    <s v="R110"/>
    <x v="10"/>
    <n v="590"/>
    <s v="MÁQUINAS Y MOTORES TÉRMICOS"/>
  </r>
  <r>
    <x v="16"/>
    <n v="16606034"/>
    <s v="ETSII"/>
    <n v="879"/>
    <s v="879R"/>
    <s v="GRUPO-A3"/>
    <s v="Fundamentos de ingeniería térmica"/>
    <s v="GR"/>
    <s v="GRUPO REDUCIDO"/>
    <s v="879R"/>
    <s v="GR de Fundamentos de ingeniería térmica"/>
    <s v="GRUPO-A3"/>
    <s v="GR de Fundamentos de ingeniería térmica"/>
    <s v="2S"/>
    <n v="16606034"/>
    <s v="LAS HERAS"/>
    <s v="CASAS"/>
    <s v="JESÚS"/>
    <s v="jelas-he"/>
    <s v="jesus.las-herasc@unirioja.es"/>
    <n v="0.8"/>
    <n v="0.8"/>
    <x v="1"/>
    <n v="532"/>
    <s v="LABORAL DOCENTE-ASOCIADO"/>
    <s v="P04"/>
    <s v="TIEMPO PARCIAL (4+4 HORAS)"/>
    <s v="2018-09-17 00:00:00.0"/>
    <s v="2019-09-14 00:00:00.0"/>
    <s v="PI101041"/>
    <s v="PROFESOR ASOCIADO"/>
    <s v="R110"/>
    <x v="10"/>
    <n v="590"/>
    <s v="MÁQUINAS Y MOTORES TÉRMICOS"/>
  </r>
  <r>
    <x v="16"/>
    <n v="72787346"/>
    <s v="ETSII"/>
    <n v="879"/>
    <s v="879R"/>
    <s v="GRUPO-A3"/>
    <s v="Fundamentos de ingeniería térmica"/>
    <s v="GR"/>
    <s v="GRUPO REDUCIDO"/>
    <s v="879R"/>
    <s v="GR de Fundamentos de ingeniería térmica"/>
    <s v="GRUPO-A3"/>
    <s v="GR de Fundamentos de ingeniería térmica"/>
    <s v="2S"/>
    <n v="72787346"/>
    <s v="LÓPEZ"/>
    <s v="OCHOA"/>
    <s v="LUIS MARÍA"/>
    <s v="lulopeo"/>
    <s v="luis-maria.lopezo@unirioja.es"/>
    <n v="0.2"/>
    <n v="0.2"/>
    <x v="0"/>
    <n v="504"/>
    <s v="PROFESOR TITULAR UNIVERSIDAD"/>
    <s v="C01"/>
    <s v="TIEMPO COMPLETO"/>
    <s v="2016-03-22 00:00:00.0"/>
    <s v="null"/>
    <s v="DF31980"/>
    <s v="PROFESOR TITULAR DE UNIVERSIDAD"/>
    <s v="R110"/>
    <x v="10"/>
    <n v="590"/>
    <s v="MÁQUINAS Y MOTORES TÉRMICOS"/>
  </r>
  <r>
    <x v="16"/>
    <n v="16606034"/>
    <s v="ETSII"/>
    <n v="879"/>
    <s v="879R"/>
    <s v="GRUPO-B1"/>
    <s v="Fundamentos de ingeniería térmica"/>
    <s v="GR"/>
    <s v="GRUPO REDUCIDO"/>
    <s v="879R"/>
    <s v="GR de Fundamentos de ingeniería térmica"/>
    <s v="GRUPO-B1"/>
    <s v="GR de Fundamentos de ingeniería térmica"/>
    <s v="2S"/>
    <n v="16606034"/>
    <s v="LAS HERAS"/>
    <s v="CASAS"/>
    <s v="JESÚS"/>
    <s v="jelas-he"/>
    <s v="jesus.las-herasc@unirioja.es"/>
    <n v="0.8"/>
    <n v="0.8"/>
    <x v="1"/>
    <n v="532"/>
    <s v="LABORAL DOCENTE-ASOCIADO"/>
    <s v="P04"/>
    <s v="TIEMPO PARCIAL (4+4 HORAS)"/>
    <s v="2018-09-17 00:00:00.0"/>
    <s v="2019-09-14 00:00:00.0"/>
    <s v="PI101041"/>
    <s v="PROFESOR ASOCIADO"/>
    <s v="R110"/>
    <x v="10"/>
    <n v="590"/>
    <s v="MÁQUINAS Y MOTORES TÉRMICOS"/>
  </r>
  <r>
    <x v="16"/>
    <n v="72787346"/>
    <s v="ETSII"/>
    <n v="879"/>
    <s v="879R"/>
    <s v="GRUPO-B1"/>
    <s v="Fundamentos de ingeniería térmica"/>
    <s v="GR"/>
    <s v="GRUPO REDUCIDO"/>
    <s v="879R"/>
    <s v="GR de Fundamentos de ingeniería térmica"/>
    <s v="GRUPO-B1"/>
    <s v="GR de Fundamentos de ingeniería térmica"/>
    <s v="2S"/>
    <n v="72787346"/>
    <s v="LÓPEZ"/>
    <s v="OCHOA"/>
    <s v="LUIS MARÍA"/>
    <s v="lulopeo"/>
    <s v="luis-maria.lopezo@unirioja.es"/>
    <n v="0.2"/>
    <n v="0.2"/>
    <x v="0"/>
    <n v="504"/>
    <s v="PROFESOR TITULAR UNIVERSIDAD"/>
    <s v="C01"/>
    <s v="TIEMPO COMPLETO"/>
    <s v="2016-03-22 00:00:00.0"/>
    <s v="null"/>
    <s v="DF31980"/>
    <s v="PROFESOR TITULAR DE UNIVERSIDAD"/>
    <s v="R110"/>
    <x v="10"/>
    <n v="590"/>
    <s v="MÁQUINAS Y MOTORES TÉRMICOS"/>
  </r>
  <r>
    <x v="16"/>
    <n v="16606034"/>
    <s v="ETSII"/>
    <n v="879"/>
    <s v="879R"/>
    <s v="GRUPO-B2"/>
    <s v="Fundamentos de ingeniería térmica"/>
    <s v="GR"/>
    <s v="GRUPO REDUCIDO"/>
    <s v="879R"/>
    <s v="GR de Fundamentos de ingeniería térmica"/>
    <s v="GRUPO-B2"/>
    <s v="GR de Fundamentos de ingeniería térmica"/>
    <s v="2S"/>
    <n v="16606034"/>
    <s v="LAS HERAS"/>
    <s v="CASAS"/>
    <s v="JESÚS"/>
    <s v="jelas-he"/>
    <s v="jesus.las-herasc@unirioja.es"/>
    <n v="0.8"/>
    <n v="0.8"/>
    <x v="1"/>
    <n v="532"/>
    <s v="LABORAL DOCENTE-ASOCIADO"/>
    <s v="P04"/>
    <s v="TIEMPO PARCIAL (4+4 HORAS)"/>
    <s v="2018-09-17 00:00:00.0"/>
    <s v="2019-09-14 00:00:00.0"/>
    <s v="PI101041"/>
    <s v="PROFESOR ASOCIADO"/>
    <s v="R110"/>
    <x v="10"/>
    <n v="590"/>
    <s v="MÁQUINAS Y MOTORES TÉRMICOS"/>
  </r>
  <r>
    <x v="16"/>
    <n v="72787346"/>
    <s v="ETSII"/>
    <n v="879"/>
    <s v="879R"/>
    <s v="GRUPO-B2"/>
    <s v="Fundamentos de ingeniería térmica"/>
    <s v="GR"/>
    <s v="GRUPO REDUCIDO"/>
    <s v="879R"/>
    <s v="GR de Fundamentos de ingeniería térmica"/>
    <s v="GRUPO-B2"/>
    <s v="GR de Fundamentos de ingeniería térmica"/>
    <s v="2S"/>
    <n v="72787346"/>
    <s v="LÓPEZ"/>
    <s v="OCHOA"/>
    <s v="LUIS MARÍA"/>
    <s v="lulopeo"/>
    <s v="luis-maria.lopezo@unirioja.es"/>
    <n v="0.2"/>
    <n v="0.2"/>
    <x v="0"/>
    <n v="504"/>
    <s v="PROFESOR TITULAR UNIVERSIDAD"/>
    <s v="C01"/>
    <s v="TIEMPO COMPLETO"/>
    <s v="2016-03-22 00:00:00.0"/>
    <s v="null"/>
    <s v="DF31980"/>
    <s v="PROFESOR TITULAR DE UNIVERSIDAD"/>
    <s v="R110"/>
    <x v="10"/>
    <n v="590"/>
    <s v="MÁQUINAS Y MOTORES TÉRMICOS"/>
  </r>
  <r>
    <x v="17"/>
    <n v="16606034"/>
    <s v="ETSII"/>
    <n v="879"/>
    <s v="879G"/>
    <s v="GRUPO-A"/>
    <s v="Fundamentos de ingeniería térmica"/>
    <s v="GG"/>
    <s v="GRUPO GRANDE"/>
    <s v="879G"/>
    <s v="GG de Fundamentos de ingeniería térmica"/>
    <s v="GRUPO-A"/>
    <s v="GG de Fundamentos de ingeniería térmica"/>
    <s v="2S"/>
    <n v="16606034"/>
    <s v="LAS HERAS"/>
    <s v="CASAS"/>
    <s v="JESÚS"/>
    <s v="jelas-he"/>
    <s v="jesus.las-herasc@unirioja.es"/>
    <n v="1.5"/>
    <m/>
    <x v="1"/>
    <n v="532"/>
    <s v="LABORAL DOCENTE-ASOCIADO"/>
    <s v="P04"/>
    <s v="TIEMPO PARCIAL (4+4 HORAS)"/>
    <s v="2018-09-17 00:00:00.0"/>
    <s v="2019-09-14 00:00:00.0"/>
    <s v="PI101041"/>
    <s v="PROFESOR ASOCIADO"/>
    <s v="R110"/>
    <x v="10"/>
    <n v="590"/>
    <s v="MÁQUINAS Y MOTORES TÉRMICOS"/>
  </r>
  <r>
    <x v="17"/>
    <n v="72787346"/>
    <s v="ETSII"/>
    <n v="879"/>
    <s v="879G"/>
    <s v="GRUPO-A"/>
    <s v="Fundamentos de ingeniería térmica"/>
    <s v="GG"/>
    <s v="GRUPO GRANDE"/>
    <s v="879G"/>
    <s v="GG de Fundamentos de ingeniería térmica"/>
    <s v="GRUPO-A"/>
    <s v="GG de Fundamentos de ingeniería térmica"/>
    <s v="2S"/>
    <n v="72787346"/>
    <s v="LÓPEZ"/>
    <s v="OCHOA"/>
    <s v="LUIS MARÍA"/>
    <s v="lulopeo"/>
    <s v="luis-maria.lopezo@unirioja.es"/>
    <n v="1.5"/>
    <m/>
    <x v="0"/>
    <n v="504"/>
    <s v="PROFESOR TITULAR UNIVERSIDAD"/>
    <s v="C01"/>
    <s v="TIEMPO COMPLETO"/>
    <s v="2016-03-22 00:00:00.0"/>
    <s v="null"/>
    <s v="DF31980"/>
    <s v="PROFESOR TITULAR DE UNIVERSIDAD"/>
    <s v="R110"/>
    <x v="10"/>
    <n v="590"/>
    <s v="MÁQUINAS Y MOTORES TÉRMICOS"/>
  </r>
  <r>
    <x v="17"/>
    <n v="16606034"/>
    <s v="ETSII"/>
    <n v="879"/>
    <s v="879G"/>
    <s v="GRUPO-B"/>
    <s v="Fundamentos de ingeniería térmica"/>
    <s v="GG"/>
    <s v="GRUPO GRANDE"/>
    <s v="879G"/>
    <s v="GG de Fundamentos de ingeniería térmica"/>
    <s v="GRUPO-B"/>
    <s v="GG de Fundamentos de ingeniería térmica"/>
    <s v="2S"/>
    <n v="16606034"/>
    <s v="LAS HERAS"/>
    <s v="CASAS"/>
    <s v="JESÚS"/>
    <s v="jelas-he"/>
    <s v="jesus.las-herasc@unirioja.es"/>
    <n v="1.5"/>
    <m/>
    <x v="1"/>
    <n v="532"/>
    <s v="LABORAL DOCENTE-ASOCIADO"/>
    <s v="P04"/>
    <s v="TIEMPO PARCIAL (4+4 HORAS)"/>
    <s v="2018-09-17 00:00:00.0"/>
    <s v="2019-09-14 00:00:00.0"/>
    <s v="PI101041"/>
    <s v="PROFESOR ASOCIADO"/>
    <s v="R110"/>
    <x v="10"/>
    <n v="590"/>
    <s v="MÁQUINAS Y MOTORES TÉRMICOS"/>
  </r>
  <r>
    <x v="17"/>
    <n v="72787346"/>
    <s v="ETSII"/>
    <n v="879"/>
    <s v="879G"/>
    <s v="GRUPO-B"/>
    <s v="Fundamentos de ingeniería térmica"/>
    <s v="GG"/>
    <s v="GRUPO GRANDE"/>
    <s v="879G"/>
    <s v="GG de Fundamentos de ingeniería térmica"/>
    <s v="GRUPO-B"/>
    <s v="GG de Fundamentos de ingeniería térmica"/>
    <s v="2S"/>
    <n v="72787346"/>
    <s v="LÓPEZ"/>
    <s v="OCHOA"/>
    <s v="LUIS MARÍA"/>
    <s v="lulopeo"/>
    <s v="luis-maria.lopezo@unirioja.es"/>
    <n v="1.5"/>
    <m/>
    <x v="0"/>
    <n v="504"/>
    <s v="PROFESOR TITULAR UNIVERSIDAD"/>
    <s v="C01"/>
    <s v="TIEMPO COMPLETO"/>
    <s v="2016-03-22 00:00:00.0"/>
    <s v="null"/>
    <s v="DF31980"/>
    <s v="PROFESOR TITULAR DE UNIVERSIDAD"/>
    <s v="R110"/>
    <x v="10"/>
    <n v="590"/>
    <s v="MÁQUINAS Y MOTORES TÉRMICOS"/>
  </r>
  <r>
    <x v="17"/>
    <n v="16606034"/>
    <s v="ETSII"/>
    <n v="879"/>
    <s v="879L"/>
    <s v="GRUPO-A1"/>
    <s v="Fundamentos de ingeniería térmica"/>
    <s v="GL"/>
    <s v="GRUPO DE LABORATORIO"/>
    <s v="879L"/>
    <s v="GL de Fundamentos de ingeniería térmica"/>
    <s v="GRUPO-A1"/>
    <s v="GL de Fundamentos de ingeniería térmica"/>
    <s v="2S"/>
    <n v="16606034"/>
    <s v="LAS HERAS"/>
    <s v="CASAS"/>
    <s v="JESÚS"/>
    <s v="jelas-he"/>
    <s v="jesus.las-herasc@unirioja.es"/>
    <n v="0.3"/>
    <m/>
    <x v="1"/>
    <n v="532"/>
    <s v="LABORAL DOCENTE-ASOCIADO"/>
    <s v="P04"/>
    <s v="TIEMPO PARCIAL (4+4 HORAS)"/>
    <s v="2018-09-17 00:00:00.0"/>
    <s v="2019-09-14 00:00:00.0"/>
    <s v="PI101041"/>
    <s v="PROFESOR ASOCIADO"/>
    <s v="R110"/>
    <x v="10"/>
    <n v="590"/>
    <s v="MÁQUINAS Y MOTORES TÉRMICOS"/>
  </r>
  <r>
    <x v="17"/>
    <n v="72787346"/>
    <s v="ETSII"/>
    <n v="879"/>
    <s v="879L"/>
    <s v="GRUPO-A1"/>
    <s v="Fundamentos de ingeniería térmica"/>
    <s v="GL"/>
    <s v="GRUPO DE LABORATORIO"/>
    <s v="879L"/>
    <s v="GL de Fundamentos de ingeniería térmica"/>
    <s v="GRUPO-A1"/>
    <s v="GL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7"/>
    <n v="16606034"/>
    <s v="ETSII"/>
    <n v="879"/>
    <s v="879L"/>
    <s v="GRUPO-A2"/>
    <s v="Fundamentos de ingeniería térmica"/>
    <s v="GL"/>
    <s v="GRUPO DE LABORATORIO"/>
    <s v="879L"/>
    <s v="GL de Fundamentos de ingeniería térmica"/>
    <s v="GRUPO-A2"/>
    <s v="GL de Fundamentos de ingeniería térmica"/>
    <s v="2S"/>
    <n v="16606034"/>
    <s v="LAS HERAS"/>
    <s v="CASAS"/>
    <s v="JESÚS"/>
    <s v="jelas-he"/>
    <s v="jesus.las-herasc@unirioja.es"/>
    <n v="0.3"/>
    <m/>
    <x v="1"/>
    <n v="532"/>
    <s v="LABORAL DOCENTE-ASOCIADO"/>
    <s v="P04"/>
    <s v="TIEMPO PARCIAL (4+4 HORAS)"/>
    <s v="2018-09-17 00:00:00.0"/>
    <s v="2019-09-14 00:00:00.0"/>
    <s v="PI101041"/>
    <s v="PROFESOR ASOCIADO"/>
    <s v="R110"/>
    <x v="10"/>
    <n v="590"/>
    <s v="MÁQUINAS Y MOTORES TÉRMICOS"/>
  </r>
  <r>
    <x v="17"/>
    <n v="72787346"/>
    <s v="ETSII"/>
    <n v="879"/>
    <s v="879L"/>
    <s v="GRUPO-A2"/>
    <s v="Fundamentos de ingeniería térmica"/>
    <s v="GL"/>
    <s v="GRUPO DE LABORATORIO"/>
    <s v="879L"/>
    <s v="GL de Fundamentos de ingeniería térmica"/>
    <s v="GRUPO-A2"/>
    <s v="GL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7"/>
    <n v="16606034"/>
    <s v="ETSII"/>
    <n v="879"/>
    <s v="879L"/>
    <s v="GRUPO-A3"/>
    <s v="Fundamentos de ingeniería térmica"/>
    <s v="GL"/>
    <s v="GRUPO DE LABORATORIO"/>
    <s v="879L"/>
    <s v="GL de Fundamentos de ingeniería térmica"/>
    <s v="GRUPO-A3"/>
    <s v="GL de Fundamentos de ingeniería térmica"/>
    <s v="2S"/>
    <n v="16606034"/>
    <s v="LAS HERAS"/>
    <s v="CASAS"/>
    <s v="JESÚS"/>
    <s v="jelas-he"/>
    <s v="jesus.las-herasc@unirioja.es"/>
    <n v="0.3"/>
    <m/>
    <x v="1"/>
    <n v="532"/>
    <s v="LABORAL DOCENTE-ASOCIADO"/>
    <s v="P04"/>
    <s v="TIEMPO PARCIAL (4+4 HORAS)"/>
    <s v="2018-09-17 00:00:00.0"/>
    <s v="2019-09-14 00:00:00.0"/>
    <s v="PI101041"/>
    <s v="PROFESOR ASOCIADO"/>
    <s v="R110"/>
    <x v="10"/>
    <n v="590"/>
    <s v="MÁQUINAS Y MOTORES TÉRMICOS"/>
  </r>
  <r>
    <x v="17"/>
    <n v="72787346"/>
    <s v="ETSII"/>
    <n v="879"/>
    <s v="879L"/>
    <s v="GRUPO-A3"/>
    <s v="Fundamentos de ingeniería térmica"/>
    <s v="GL"/>
    <s v="GRUPO DE LABORATORIO"/>
    <s v="879L"/>
    <s v="GL de Fundamentos de ingeniería térmica"/>
    <s v="GRUPO-A3"/>
    <s v="GL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7"/>
    <n v="16606034"/>
    <s v="ETSII"/>
    <n v="879"/>
    <s v="879L"/>
    <s v="GRUPO-A4"/>
    <s v="Fundamentos de ingeniería térmica"/>
    <s v="GL"/>
    <s v="GRUPO DE LABORATORIO"/>
    <s v="879L"/>
    <s v="GL de Fundamentos de ingeniería térmica"/>
    <s v="GRUPO-A4"/>
    <s v="GL de Fundamentos de ingeniería térmica"/>
    <s v="2S"/>
    <n v="16606034"/>
    <s v="LAS HERAS"/>
    <s v="CASAS"/>
    <s v="JESÚS"/>
    <s v="jelas-he"/>
    <s v="jesus.las-herasc@unirioja.es"/>
    <n v="0.3"/>
    <m/>
    <x v="1"/>
    <n v="532"/>
    <s v="LABORAL DOCENTE-ASOCIADO"/>
    <s v="P04"/>
    <s v="TIEMPO PARCIAL (4+4 HORAS)"/>
    <s v="2018-09-17 00:00:00.0"/>
    <s v="2019-09-14 00:00:00.0"/>
    <s v="PI101041"/>
    <s v="PROFESOR ASOCIADO"/>
    <s v="R110"/>
    <x v="10"/>
    <n v="590"/>
    <s v="MÁQUINAS Y MOTORES TÉRMICOS"/>
  </r>
  <r>
    <x v="17"/>
    <n v="72787346"/>
    <s v="ETSII"/>
    <n v="879"/>
    <s v="879L"/>
    <s v="GRUPO-A4"/>
    <s v="Fundamentos de ingeniería térmica"/>
    <s v="GL"/>
    <s v="GRUPO DE LABORATORIO"/>
    <s v="879L"/>
    <s v="GL de Fundamentos de ingeniería térmica"/>
    <s v="GRUPO-A4"/>
    <s v="GL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7"/>
    <n v="16606034"/>
    <s v="ETSII"/>
    <n v="879"/>
    <s v="879L"/>
    <s v="GRUPO-B1"/>
    <s v="Fundamentos de ingeniería térmica"/>
    <s v="GL"/>
    <s v="GRUPO DE LABORATORIO"/>
    <s v="879L"/>
    <s v="GL de Fundamentos de ingeniería térmica"/>
    <s v="GRUPO-B1"/>
    <s v="GL de Fundamentos de ingeniería térmica"/>
    <s v="2S"/>
    <n v="16606034"/>
    <s v="LAS HERAS"/>
    <s v="CASAS"/>
    <s v="JESÚS"/>
    <s v="jelas-he"/>
    <s v="jesus.las-herasc@unirioja.es"/>
    <n v="0.3"/>
    <m/>
    <x v="1"/>
    <n v="532"/>
    <s v="LABORAL DOCENTE-ASOCIADO"/>
    <s v="P04"/>
    <s v="TIEMPO PARCIAL (4+4 HORAS)"/>
    <s v="2018-09-17 00:00:00.0"/>
    <s v="2019-09-14 00:00:00.0"/>
    <s v="PI101041"/>
    <s v="PROFESOR ASOCIADO"/>
    <s v="R110"/>
    <x v="10"/>
    <n v="590"/>
    <s v="MÁQUINAS Y MOTORES TÉRMICOS"/>
  </r>
  <r>
    <x v="17"/>
    <n v="72787346"/>
    <s v="ETSII"/>
    <n v="879"/>
    <s v="879L"/>
    <s v="GRUPO-B1"/>
    <s v="Fundamentos de ingeniería térmica"/>
    <s v="GL"/>
    <s v="GRUPO DE LABORATORIO"/>
    <s v="879L"/>
    <s v="GL de Fundamentos de ingeniería térmica"/>
    <s v="GRUPO-B1"/>
    <s v="GL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7"/>
    <n v="16606034"/>
    <s v="ETSII"/>
    <n v="879"/>
    <s v="879L"/>
    <s v="GRUPO-B2"/>
    <s v="Fundamentos de ingeniería térmica"/>
    <s v="GL"/>
    <s v="GRUPO DE LABORATORIO"/>
    <s v="879L"/>
    <s v="GL de Fundamentos de ingeniería térmica"/>
    <s v="GRUPO-B2"/>
    <s v="GL de Fundamentos de ingeniería térmica"/>
    <s v="2S"/>
    <n v="16606034"/>
    <s v="LAS HERAS"/>
    <s v="CASAS"/>
    <s v="JESÚS"/>
    <s v="jelas-he"/>
    <s v="jesus.las-herasc@unirioja.es"/>
    <n v="0.3"/>
    <m/>
    <x v="1"/>
    <n v="532"/>
    <s v="LABORAL DOCENTE-ASOCIADO"/>
    <s v="P04"/>
    <s v="TIEMPO PARCIAL (4+4 HORAS)"/>
    <s v="2018-09-17 00:00:00.0"/>
    <s v="2019-09-14 00:00:00.0"/>
    <s v="PI101041"/>
    <s v="PROFESOR ASOCIADO"/>
    <s v="R110"/>
    <x v="10"/>
    <n v="590"/>
    <s v="MÁQUINAS Y MOTORES TÉRMICOS"/>
  </r>
  <r>
    <x v="17"/>
    <n v="72787346"/>
    <s v="ETSII"/>
    <n v="879"/>
    <s v="879L"/>
    <s v="GRUPO-B2"/>
    <s v="Fundamentos de ingeniería térmica"/>
    <s v="GL"/>
    <s v="GRUPO DE LABORATORIO"/>
    <s v="879L"/>
    <s v="GL de Fundamentos de ingeniería térmica"/>
    <s v="GRUPO-B2"/>
    <s v="GL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7"/>
    <n v="16606034"/>
    <s v="ETSII"/>
    <n v="879"/>
    <s v="879L"/>
    <s v="GRUPO-B3"/>
    <s v="Fundamentos de ingeniería térmica"/>
    <s v="GL"/>
    <s v="GRUPO DE LABORATORIO"/>
    <s v="879L"/>
    <s v="GL de Fundamentos de ingeniería térmica"/>
    <s v="GRUPO-B3"/>
    <s v="GL de Fundamentos de ingeniería térmica"/>
    <s v="2S"/>
    <n v="16606034"/>
    <s v="LAS HERAS"/>
    <s v="CASAS"/>
    <s v="JESÚS"/>
    <s v="jelas-he"/>
    <s v="jesus.las-herasc@unirioja.es"/>
    <n v="0.3"/>
    <m/>
    <x v="1"/>
    <n v="532"/>
    <s v="LABORAL DOCENTE-ASOCIADO"/>
    <s v="P04"/>
    <s v="TIEMPO PARCIAL (4+4 HORAS)"/>
    <s v="2018-09-17 00:00:00.0"/>
    <s v="2019-09-14 00:00:00.0"/>
    <s v="PI101041"/>
    <s v="PROFESOR ASOCIADO"/>
    <s v="R110"/>
    <x v="10"/>
    <n v="590"/>
    <s v="MÁQUINAS Y MOTORES TÉRMICOS"/>
  </r>
  <r>
    <x v="17"/>
    <n v="72787346"/>
    <s v="ETSII"/>
    <n v="879"/>
    <s v="879L"/>
    <s v="GRUPO-B3"/>
    <s v="Fundamentos de ingeniería térmica"/>
    <s v="GL"/>
    <s v="GRUPO DE LABORATORIO"/>
    <s v="879L"/>
    <s v="GL de Fundamentos de ingeniería térmica"/>
    <s v="GRUPO-B3"/>
    <s v="GL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7"/>
    <n v="16606034"/>
    <s v="ETSII"/>
    <n v="879"/>
    <s v="879R"/>
    <s v="GRUPO-A1"/>
    <s v="Fundamentos de ingeniería térmica"/>
    <s v="GR"/>
    <s v="GRUPO REDUCIDO"/>
    <s v="879R"/>
    <s v="GR de Fundamentos de ingeniería térmica"/>
    <s v="GRUPO-A1"/>
    <s v="GR de Fundamentos de ingeniería térmica"/>
    <s v="2S"/>
    <n v="16606034"/>
    <s v="LAS HERAS"/>
    <s v="CASAS"/>
    <s v="JESÚS"/>
    <s v="jelas-he"/>
    <s v="jesus.las-herasc@unirioja.es"/>
    <n v="0.8"/>
    <m/>
    <x v="1"/>
    <n v="532"/>
    <s v="LABORAL DOCENTE-ASOCIADO"/>
    <s v="P04"/>
    <s v="TIEMPO PARCIAL (4+4 HORAS)"/>
    <s v="2018-09-17 00:00:00.0"/>
    <s v="2019-09-14 00:00:00.0"/>
    <s v="PI101041"/>
    <s v="PROFESOR ASOCIADO"/>
    <s v="R110"/>
    <x v="10"/>
    <n v="590"/>
    <s v="MÁQUINAS Y MOTORES TÉRMICOS"/>
  </r>
  <r>
    <x v="17"/>
    <n v="72787346"/>
    <s v="ETSII"/>
    <n v="879"/>
    <s v="879R"/>
    <s v="GRUPO-A1"/>
    <s v="Fundamentos de ingeniería térmica"/>
    <s v="GR"/>
    <s v="GRUPO REDUCIDO"/>
    <s v="879R"/>
    <s v="GR de Fundamentos de ingeniería térmica"/>
    <s v="GRUPO-A1"/>
    <s v="GR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7"/>
    <n v="16606034"/>
    <s v="ETSII"/>
    <n v="879"/>
    <s v="879R"/>
    <s v="GRUPO-A2"/>
    <s v="Fundamentos de ingeniería térmica"/>
    <s v="GR"/>
    <s v="GRUPO REDUCIDO"/>
    <s v="879R"/>
    <s v="GR de Fundamentos de ingeniería térmica"/>
    <s v="GRUPO-A2"/>
    <s v="GR de Fundamentos de ingeniería térmica"/>
    <s v="2S"/>
    <n v="16606034"/>
    <s v="LAS HERAS"/>
    <s v="CASAS"/>
    <s v="JESÚS"/>
    <s v="jelas-he"/>
    <s v="jesus.las-herasc@unirioja.es"/>
    <n v="0.8"/>
    <m/>
    <x v="1"/>
    <n v="532"/>
    <s v="LABORAL DOCENTE-ASOCIADO"/>
    <s v="P04"/>
    <s v="TIEMPO PARCIAL (4+4 HORAS)"/>
    <s v="2018-09-17 00:00:00.0"/>
    <s v="2019-09-14 00:00:00.0"/>
    <s v="PI101041"/>
    <s v="PROFESOR ASOCIADO"/>
    <s v="R110"/>
    <x v="10"/>
    <n v="590"/>
    <s v="MÁQUINAS Y MOTORES TÉRMICOS"/>
  </r>
  <r>
    <x v="17"/>
    <n v="72787346"/>
    <s v="ETSII"/>
    <n v="879"/>
    <s v="879R"/>
    <s v="GRUPO-A2"/>
    <s v="Fundamentos de ingeniería térmica"/>
    <s v="GR"/>
    <s v="GRUPO REDUCIDO"/>
    <s v="879R"/>
    <s v="GR de Fundamentos de ingeniería térmica"/>
    <s v="GRUPO-A2"/>
    <s v="GR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7"/>
    <n v="16606034"/>
    <s v="ETSII"/>
    <n v="879"/>
    <s v="879R"/>
    <s v="GRUPO-A3"/>
    <s v="Fundamentos de ingeniería térmica"/>
    <s v="GR"/>
    <s v="GRUPO REDUCIDO"/>
    <s v="879R"/>
    <s v="GR de Fundamentos de ingeniería térmica"/>
    <s v="GRUPO-A3"/>
    <s v="GR de Fundamentos de ingeniería térmica"/>
    <s v="2S"/>
    <n v="16606034"/>
    <s v="LAS HERAS"/>
    <s v="CASAS"/>
    <s v="JESÚS"/>
    <s v="jelas-he"/>
    <s v="jesus.las-herasc@unirioja.es"/>
    <n v="0.8"/>
    <m/>
    <x v="1"/>
    <n v="532"/>
    <s v="LABORAL DOCENTE-ASOCIADO"/>
    <s v="P04"/>
    <s v="TIEMPO PARCIAL (4+4 HORAS)"/>
    <s v="2018-09-17 00:00:00.0"/>
    <s v="2019-09-14 00:00:00.0"/>
    <s v="PI101041"/>
    <s v="PROFESOR ASOCIADO"/>
    <s v="R110"/>
    <x v="10"/>
    <n v="590"/>
    <s v="MÁQUINAS Y MOTORES TÉRMICOS"/>
  </r>
  <r>
    <x v="17"/>
    <n v="72787346"/>
    <s v="ETSII"/>
    <n v="879"/>
    <s v="879R"/>
    <s v="GRUPO-A3"/>
    <s v="Fundamentos de ingeniería térmica"/>
    <s v="GR"/>
    <s v="GRUPO REDUCIDO"/>
    <s v="879R"/>
    <s v="GR de Fundamentos de ingeniería térmica"/>
    <s v="GRUPO-A3"/>
    <s v="GR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7"/>
    <n v="16606034"/>
    <s v="ETSII"/>
    <n v="879"/>
    <s v="879R"/>
    <s v="GRUPO-B1"/>
    <s v="Fundamentos de ingeniería térmica"/>
    <s v="GR"/>
    <s v="GRUPO REDUCIDO"/>
    <s v="879R"/>
    <s v="GR de Fundamentos de ingeniería térmica"/>
    <s v="GRUPO-B1"/>
    <s v="GR de Fundamentos de ingeniería térmica"/>
    <s v="2S"/>
    <n v="16606034"/>
    <s v="LAS HERAS"/>
    <s v="CASAS"/>
    <s v="JESÚS"/>
    <s v="jelas-he"/>
    <s v="jesus.las-herasc@unirioja.es"/>
    <n v="0.8"/>
    <m/>
    <x v="1"/>
    <n v="532"/>
    <s v="LABORAL DOCENTE-ASOCIADO"/>
    <s v="P04"/>
    <s v="TIEMPO PARCIAL (4+4 HORAS)"/>
    <s v="2018-09-17 00:00:00.0"/>
    <s v="2019-09-14 00:00:00.0"/>
    <s v="PI101041"/>
    <s v="PROFESOR ASOCIADO"/>
    <s v="R110"/>
    <x v="10"/>
    <n v="590"/>
    <s v="MÁQUINAS Y MOTORES TÉRMICOS"/>
  </r>
  <r>
    <x v="17"/>
    <n v="72787346"/>
    <s v="ETSII"/>
    <n v="879"/>
    <s v="879R"/>
    <s v="GRUPO-B1"/>
    <s v="Fundamentos de ingeniería térmica"/>
    <s v="GR"/>
    <s v="GRUPO REDUCIDO"/>
    <s v="879R"/>
    <s v="GR de Fundamentos de ingeniería térmica"/>
    <s v="GRUPO-B1"/>
    <s v="GR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7"/>
    <n v="16606034"/>
    <s v="ETSII"/>
    <n v="879"/>
    <s v="879R"/>
    <s v="GRUPO-B2"/>
    <s v="Fundamentos de ingeniería térmica"/>
    <s v="GR"/>
    <s v="GRUPO REDUCIDO"/>
    <s v="879R"/>
    <s v="GR de Fundamentos de ingeniería térmica"/>
    <s v="GRUPO-B2"/>
    <s v="GR de Fundamentos de ingeniería térmica"/>
    <s v="2S"/>
    <n v="16606034"/>
    <s v="LAS HERAS"/>
    <s v="CASAS"/>
    <s v="JESÚS"/>
    <s v="jelas-he"/>
    <s v="jesus.las-herasc@unirioja.es"/>
    <n v="0.8"/>
    <m/>
    <x v="1"/>
    <n v="532"/>
    <s v="LABORAL DOCENTE-ASOCIADO"/>
    <s v="P04"/>
    <s v="TIEMPO PARCIAL (4+4 HORAS)"/>
    <s v="2018-09-17 00:00:00.0"/>
    <s v="2019-09-14 00:00:00.0"/>
    <s v="PI101041"/>
    <s v="PROFESOR ASOCIADO"/>
    <s v="R110"/>
    <x v="10"/>
    <n v="590"/>
    <s v="MÁQUINAS Y MOTORES TÉRMICOS"/>
  </r>
  <r>
    <x v="17"/>
    <n v="72787346"/>
    <s v="ETSII"/>
    <n v="879"/>
    <s v="879R"/>
    <s v="GRUPO-B2"/>
    <s v="Fundamentos de ingeniería térmica"/>
    <s v="GR"/>
    <s v="GRUPO REDUCIDO"/>
    <s v="879R"/>
    <s v="GR de Fundamentos de ingeniería térmica"/>
    <s v="GRUPO-B2"/>
    <s v="GR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8"/>
    <n v="16606034"/>
    <s v="ETSII"/>
    <n v="879"/>
    <s v="879G"/>
    <s v="GRUPO-A"/>
    <s v="Fundamentos de ingeniería térmica"/>
    <s v="GG"/>
    <s v="GRUPO GRANDE"/>
    <s v="879G"/>
    <s v="GG de Fundamentos de ingeniería térmica"/>
    <s v="GRUPO-A"/>
    <s v="GG de Fundamentos de ingeniería térmica"/>
    <s v="2S"/>
    <n v="16606034"/>
    <s v="LAS HERAS"/>
    <s v="CASAS"/>
    <s v="JESÚS"/>
    <s v="jelas-he"/>
    <s v="jesus.las-herasc@unirioja.es"/>
    <n v="1.5"/>
    <m/>
    <x v="1"/>
    <n v="532"/>
    <s v="LABORAL DOCENTE-ASOCIADO"/>
    <s v="P04"/>
    <s v="TIEMPO PARCIAL (4+4 HORAS)"/>
    <s v="2018-09-17 00:00:00.0"/>
    <s v="2019-09-14 00:00:00.0"/>
    <s v="PI101041"/>
    <s v="PROFESOR ASOCIADO"/>
    <s v="R110"/>
    <x v="10"/>
    <n v="590"/>
    <s v="MÁQUINAS Y MOTORES TÉRMICOS"/>
  </r>
  <r>
    <x v="18"/>
    <n v="72787346"/>
    <s v="ETSII"/>
    <n v="879"/>
    <s v="879G"/>
    <s v="GRUPO-A"/>
    <s v="Fundamentos de ingeniería térmica"/>
    <s v="GG"/>
    <s v="GRUPO GRANDE"/>
    <s v="879G"/>
    <s v="GG de Fundamentos de ingeniería térmica"/>
    <s v="GRUPO-A"/>
    <s v="GG de Fundamentos de ingeniería térmica"/>
    <s v="2S"/>
    <n v="72787346"/>
    <s v="LÓPEZ"/>
    <s v="OCHOA"/>
    <s v="LUIS MARÍA"/>
    <s v="lulopeo"/>
    <s v="luis-maria.lopezo@unirioja.es"/>
    <n v="1.5"/>
    <m/>
    <x v="0"/>
    <n v="504"/>
    <s v="PROFESOR TITULAR UNIVERSIDAD"/>
    <s v="C01"/>
    <s v="TIEMPO COMPLETO"/>
    <s v="2016-03-22 00:00:00.0"/>
    <s v="null"/>
    <s v="DF31980"/>
    <s v="PROFESOR TITULAR DE UNIVERSIDAD"/>
    <s v="R110"/>
    <x v="10"/>
    <n v="590"/>
    <s v="MÁQUINAS Y MOTORES TÉRMICOS"/>
  </r>
  <r>
    <x v="18"/>
    <n v="16606034"/>
    <s v="ETSII"/>
    <n v="879"/>
    <s v="879G"/>
    <s v="GRUPO-B"/>
    <s v="Fundamentos de ingeniería térmica"/>
    <s v="GG"/>
    <s v="GRUPO GRANDE"/>
    <s v="879G"/>
    <s v="GG de Fundamentos de ingeniería térmica"/>
    <s v="GRUPO-B"/>
    <s v="GG de Fundamentos de ingeniería térmica"/>
    <s v="2S"/>
    <n v="16606034"/>
    <s v="LAS HERAS"/>
    <s v="CASAS"/>
    <s v="JESÚS"/>
    <s v="jelas-he"/>
    <s v="jesus.las-herasc@unirioja.es"/>
    <n v="1.5"/>
    <m/>
    <x v="1"/>
    <n v="532"/>
    <s v="LABORAL DOCENTE-ASOCIADO"/>
    <s v="P04"/>
    <s v="TIEMPO PARCIAL (4+4 HORAS)"/>
    <s v="2018-09-17 00:00:00.0"/>
    <s v="2019-09-14 00:00:00.0"/>
    <s v="PI101041"/>
    <s v="PROFESOR ASOCIADO"/>
    <s v="R110"/>
    <x v="10"/>
    <n v="590"/>
    <s v="MÁQUINAS Y MOTORES TÉRMICOS"/>
  </r>
  <r>
    <x v="18"/>
    <n v="72787346"/>
    <s v="ETSII"/>
    <n v="879"/>
    <s v="879G"/>
    <s v="GRUPO-B"/>
    <s v="Fundamentos de ingeniería térmica"/>
    <s v="GG"/>
    <s v="GRUPO GRANDE"/>
    <s v="879G"/>
    <s v="GG de Fundamentos de ingeniería térmica"/>
    <s v="GRUPO-B"/>
    <s v="GG de Fundamentos de ingeniería térmica"/>
    <s v="2S"/>
    <n v="72787346"/>
    <s v="LÓPEZ"/>
    <s v="OCHOA"/>
    <s v="LUIS MARÍA"/>
    <s v="lulopeo"/>
    <s v="luis-maria.lopezo@unirioja.es"/>
    <n v="1.5"/>
    <m/>
    <x v="0"/>
    <n v="504"/>
    <s v="PROFESOR TITULAR UNIVERSIDAD"/>
    <s v="C01"/>
    <s v="TIEMPO COMPLETO"/>
    <s v="2016-03-22 00:00:00.0"/>
    <s v="null"/>
    <s v="DF31980"/>
    <s v="PROFESOR TITULAR DE UNIVERSIDAD"/>
    <s v="R110"/>
    <x v="10"/>
    <n v="590"/>
    <s v="MÁQUINAS Y MOTORES TÉRMICOS"/>
  </r>
  <r>
    <x v="18"/>
    <n v="16606034"/>
    <s v="ETSII"/>
    <n v="879"/>
    <s v="879L"/>
    <s v="GRUPO-A1"/>
    <s v="Fundamentos de ingeniería térmica"/>
    <s v="GL"/>
    <s v="GRUPO DE LABORATORIO"/>
    <s v="879L"/>
    <s v="GL de Fundamentos de ingeniería térmica"/>
    <s v="GRUPO-A1"/>
    <s v="GL de Fundamentos de ingeniería térmica"/>
    <s v="2S"/>
    <n v="16606034"/>
    <s v="LAS HERAS"/>
    <s v="CASAS"/>
    <s v="JESÚS"/>
    <s v="jelas-he"/>
    <s v="jesus.las-herasc@unirioja.es"/>
    <n v="0.3"/>
    <m/>
    <x v="1"/>
    <n v="532"/>
    <s v="LABORAL DOCENTE-ASOCIADO"/>
    <s v="P04"/>
    <s v="TIEMPO PARCIAL (4+4 HORAS)"/>
    <s v="2018-09-17 00:00:00.0"/>
    <s v="2019-09-14 00:00:00.0"/>
    <s v="PI101041"/>
    <s v="PROFESOR ASOCIADO"/>
    <s v="R110"/>
    <x v="10"/>
    <n v="590"/>
    <s v="MÁQUINAS Y MOTORES TÉRMICOS"/>
  </r>
  <r>
    <x v="18"/>
    <n v="72787346"/>
    <s v="ETSII"/>
    <n v="879"/>
    <s v="879L"/>
    <s v="GRUPO-A1"/>
    <s v="Fundamentos de ingeniería térmica"/>
    <s v="GL"/>
    <s v="GRUPO DE LABORATORIO"/>
    <s v="879L"/>
    <s v="GL de Fundamentos de ingeniería térmica"/>
    <s v="GRUPO-A1"/>
    <s v="GL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8"/>
    <n v="16606034"/>
    <s v="ETSII"/>
    <n v="879"/>
    <s v="879L"/>
    <s v="GRUPO-A2"/>
    <s v="Fundamentos de ingeniería térmica"/>
    <s v="GL"/>
    <s v="GRUPO DE LABORATORIO"/>
    <s v="879L"/>
    <s v="GL de Fundamentos de ingeniería térmica"/>
    <s v="GRUPO-A2"/>
    <s v="GL de Fundamentos de ingeniería térmica"/>
    <s v="2S"/>
    <n v="16606034"/>
    <s v="LAS HERAS"/>
    <s v="CASAS"/>
    <s v="JESÚS"/>
    <s v="jelas-he"/>
    <s v="jesus.las-herasc@unirioja.es"/>
    <n v="0.3"/>
    <m/>
    <x v="1"/>
    <n v="532"/>
    <s v="LABORAL DOCENTE-ASOCIADO"/>
    <s v="P04"/>
    <s v="TIEMPO PARCIAL (4+4 HORAS)"/>
    <s v="2018-09-17 00:00:00.0"/>
    <s v="2019-09-14 00:00:00.0"/>
    <s v="PI101041"/>
    <s v="PROFESOR ASOCIADO"/>
    <s v="R110"/>
    <x v="10"/>
    <n v="590"/>
    <s v="MÁQUINAS Y MOTORES TÉRMICOS"/>
  </r>
  <r>
    <x v="18"/>
    <n v="72787346"/>
    <s v="ETSII"/>
    <n v="879"/>
    <s v="879L"/>
    <s v="GRUPO-A2"/>
    <s v="Fundamentos de ingeniería térmica"/>
    <s v="GL"/>
    <s v="GRUPO DE LABORATORIO"/>
    <s v="879L"/>
    <s v="GL de Fundamentos de ingeniería térmica"/>
    <s v="GRUPO-A2"/>
    <s v="GL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8"/>
    <n v="16606034"/>
    <s v="ETSII"/>
    <n v="879"/>
    <s v="879L"/>
    <s v="GRUPO-A3"/>
    <s v="Fundamentos de ingeniería térmica"/>
    <s v="GL"/>
    <s v="GRUPO DE LABORATORIO"/>
    <s v="879L"/>
    <s v="GL de Fundamentos de ingeniería térmica"/>
    <s v="GRUPO-A3"/>
    <s v="GL de Fundamentos de ingeniería térmica"/>
    <s v="2S"/>
    <n v="16606034"/>
    <s v="LAS HERAS"/>
    <s v="CASAS"/>
    <s v="JESÚS"/>
    <s v="jelas-he"/>
    <s v="jesus.las-herasc@unirioja.es"/>
    <n v="0.3"/>
    <m/>
    <x v="1"/>
    <n v="532"/>
    <s v="LABORAL DOCENTE-ASOCIADO"/>
    <s v="P04"/>
    <s v="TIEMPO PARCIAL (4+4 HORAS)"/>
    <s v="2018-09-17 00:00:00.0"/>
    <s v="2019-09-14 00:00:00.0"/>
    <s v="PI101041"/>
    <s v="PROFESOR ASOCIADO"/>
    <s v="R110"/>
    <x v="10"/>
    <n v="590"/>
    <s v="MÁQUINAS Y MOTORES TÉRMICOS"/>
  </r>
  <r>
    <x v="18"/>
    <n v="72787346"/>
    <s v="ETSII"/>
    <n v="879"/>
    <s v="879L"/>
    <s v="GRUPO-A3"/>
    <s v="Fundamentos de ingeniería térmica"/>
    <s v="GL"/>
    <s v="GRUPO DE LABORATORIO"/>
    <s v="879L"/>
    <s v="GL de Fundamentos de ingeniería térmica"/>
    <s v="GRUPO-A3"/>
    <s v="GL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8"/>
    <n v="16606034"/>
    <s v="ETSII"/>
    <n v="879"/>
    <s v="879L"/>
    <s v="GRUPO-A4"/>
    <s v="Fundamentos de ingeniería térmica"/>
    <s v="GL"/>
    <s v="GRUPO DE LABORATORIO"/>
    <s v="879L"/>
    <s v="GL de Fundamentos de ingeniería térmica"/>
    <s v="GRUPO-A4"/>
    <s v="GL de Fundamentos de ingeniería térmica"/>
    <s v="2S"/>
    <n v="16606034"/>
    <s v="LAS HERAS"/>
    <s v="CASAS"/>
    <s v="JESÚS"/>
    <s v="jelas-he"/>
    <s v="jesus.las-herasc@unirioja.es"/>
    <n v="0.3"/>
    <m/>
    <x v="1"/>
    <n v="532"/>
    <s v="LABORAL DOCENTE-ASOCIADO"/>
    <s v="P04"/>
    <s v="TIEMPO PARCIAL (4+4 HORAS)"/>
    <s v="2018-09-17 00:00:00.0"/>
    <s v="2019-09-14 00:00:00.0"/>
    <s v="PI101041"/>
    <s v="PROFESOR ASOCIADO"/>
    <s v="R110"/>
    <x v="10"/>
    <n v="590"/>
    <s v="MÁQUINAS Y MOTORES TÉRMICOS"/>
  </r>
  <r>
    <x v="18"/>
    <n v="72787346"/>
    <s v="ETSII"/>
    <n v="879"/>
    <s v="879L"/>
    <s v="GRUPO-A4"/>
    <s v="Fundamentos de ingeniería térmica"/>
    <s v="GL"/>
    <s v="GRUPO DE LABORATORIO"/>
    <s v="879L"/>
    <s v="GL de Fundamentos de ingeniería térmica"/>
    <s v="GRUPO-A4"/>
    <s v="GL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8"/>
    <n v="16606034"/>
    <s v="ETSII"/>
    <n v="879"/>
    <s v="879L"/>
    <s v="GRUPO-B1"/>
    <s v="Fundamentos de ingeniería térmica"/>
    <s v="GL"/>
    <s v="GRUPO DE LABORATORIO"/>
    <s v="879L"/>
    <s v="GL de Fundamentos de ingeniería térmica"/>
    <s v="GRUPO-B1"/>
    <s v="GL de Fundamentos de ingeniería térmica"/>
    <s v="2S"/>
    <n v="16606034"/>
    <s v="LAS HERAS"/>
    <s v="CASAS"/>
    <s v="JESÚS"/>
    <s v="jelas-he"/>
    <s v="jesus.las-herasc@unirioja.es"/>
    <n v="0.3"/>
    <m/>
    <x v="1"/>
    <n v="532"/>
    <s v="LABORAL DOCENTE-ASOCIADO"/>
    <s v="P04"/>
    <s v="TIEMPO PARCIAL (4+4 HORAS)"/>
    <s v="2018-09-17 00:00:00.0"/>
    <s v="2019-09-14 00:00:00.0"/>
    <s v="PI101041"/>
    <s v="PROFESOR ASOCIADO"/>
    <s v="R110"/>
    <x v="10"/>
    <n v="590"/>
    <s v="MÁQUINAS Y MOTORES TÉRMICOS"/>
  </r>
  <r>
    <x v="18"/>
    <n v="72787346"/>
    <s v="ETSII"/>
    <n v="879"/>
    <s v="879L"/>
    <s v="GRUPO-B1"/>
    <s v="Fundamentos de ingeniería térmica"/>
    <s v="GL"/>
    <s v="GRUPO DE LABORATORIO"/>
    <s v="879L"/>
    <s v="GL de Fundamentos de ingeniería térmica"/>
    <s v="GRUPO-B1"/>
    <s v="GL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8"/>
    <n v="16606034"/>
    <s v="ETSII"/>
    <n v="879"/>
    <s v="879L"/>
    <s v="GRUPO-B2"/>
    <s v="Fundamentos de ingeniería térmica"/>
    <s v="GL"/>
    <s v="GRUPO DE LABORATORIO"/>
    <s v="879L"/>
    <s v="GL de Fundamentos de ingeniería térmica"/>
    <s v="GRUPO-B2"/>
    <s v="GL de Fundamentos de ingeniería térmica"/>
    <s v="2S"/>
    <n v="16606034"/>
    <s v="LAS HERAS"/>
    <s v="CASAS"/>
    <s v="JESÚS"/>
    <s v="jelas-he"/>
    <s v="jesus.las-herasc@unirioja.es"/>
    <n v="0.3"/>
    <m/>
    <x v="1"/>
    <n v="532"/>
    <s v="LABORAL DOCENTE-ASOCIADO"/>
    <s v="P04"/>
    <s v="TIEMPO PARCIAL (4+4 HORAS)"/>
    <s v="2018-09-17 00:00:00.0"/>
    <s v="2019-09-14 00:00:00.0"/>
    <s v="PI101041"/>
    <s v="PROFESOR ASOCIADO"/>
    <s v="R110"/>
    <x v="10"/>
    <n v="590"/>
    <s v="MÁQUINAS Y MOTORES TÉRMICOS"/>
  </r>
  <r>
    <x v="18"/>
    <n v="72787346"/>
    <s v="ETSII"/>
    <n v="879"/>
    <s v="879L"/>
    <s v="GRUPO-B2"/>
    <s v="Fundamentos de ingeniería térmica"/>
    <s v="GL"/>
    <s v="GRUPO DE LABORATORIO"/>
    <s v="879L"/>
    <s v="GL de Fundamentos de ingeniería térmica"/>
    <s v="GRUPO-B2"/>
    <s v="GL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8"/>
    <n v="16606034"/>
    <s v="ETSII"/>
    <n v="879"/>
    <s v="879L"/>
    <s v="GRUPO-B3"/>
    <s v="Fundamentos de ingeniería térmica"/>
    <s v="GL"/>
    <s v="GRUPO DE LABORATORIO"/>
    <s v="879L"/>
    <s v="GL de Fundamentos de ingeniería térmica"/>
    <s v="GRUPO-B3"/>
    <s v="GL de Fundamentos de ingeniería térmica"/>
    <s v="2S"/>
    <n v="16606034"/>
    <s v="LAS HERAS"/>
    <s v="CASAS"/>
    <s v="JESÚS"/>
    <s v="jelas-he"/>
    <s v="jesus.las-herasc@unirioja.es"/>
    <n v="0.3"/>
    <m/>
    <x v="1"/>
    <n v="532"/>
    <s v="LABORAL DOCENTE-ASOCIADO"/>
    <s v="P04"/>
    <s v="TIEMPO PARCIAL (4+4 HORAS)"/>
    <s v="2018-09-17 00:00:00.0"/>
    <s v="2019-09-14 00:00:00.0"/>
    <s v="PI101041"/>
    <s v="PROFESOR ASOCIADO"/>
    <s v="R110"/>
    <x v="10"/>
    <n v="590"/>
    <s v="MÁQUINAS Y MOTORES TÉRMICOS"/>
  </r>
  <r>
    <x v="18"/>
    <n v="72787346"/>
    <s v="ETSII"/>
    <n v="879"/>
    <s v="879L"/>
    <s v="GRUPO-B3"/>
    <s v="Fundamentos de ingeniería térmica"/>
    <s v="GL"/>
    <s v="GRUPO DE LABORATORIO"/>
    <s v="879L"/>
    <s v="GL de Fundamentos de ingeniería térmica"/>
    <s v="GRUPO-B3"/>
    <s v="GL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8"/>
    <n v="16606034"/>
    <s v="ETSII"/>
    <n v="879"/>
    <s v="879R"/>
    <s v="GRUPO-A1"/>
    <s v="Fundamentos de ingeniería térmica"/>
    <s v="GR"/>
    <s v="GRUPO REDUCIDO"/>
    <s v="879R"/>
    <s v="GR de Fundamentos de ingeniería térmica"/>
    <s v="GRUPO-A1"/>
    <s v="GR de Fundamentos de ingeniería térmica"/>
    <s v="2S"/>
    <n v="16606034"/>
    <s v="LAS HERAS"/>
    <s v="CASAS"/>
    <s v="JESÚS"/>
    <s v="jelas-he"/>
    <s v="jesus.las-herasc@unirioja.es"/>
    <n v="0.8"/>
    <m/>
    <x v="1"/>
    <n v="532"/>
    <s v="LABORAL DOCENTE-ASOCIADO"/>
    <s v="P04"/>
    <s v="TIEMPO PARCIAL (4+4 HORAS)"/>
    <s v="2018-09-17 00:00:00.0"/>
    <s v="2019-09-14 00:00:00.0"/>
    <s v="PI101041"/>
    <s v="PROFESOR ASOCIADO"/>
    <s v="R110"/>
    <x v="10"/>
    <n v="590"/>
    <s v="MÁQUINAS Y MOTORES TÉRMICOS"/>
  </r>
  <r>
    <x v="18"/>
    <n v="72787346"/>
    <s v="ETSII"/>
    <n v="879"/>
    <s v="879R"/>
    <s v="GRUPO-A1"/>
    <s v="Fundamentos de ingeniería térmica"/>
    <s v="GR"/>
    <s v="GRUPO REDUCIDO"/>
    <s v="879R"/>
    <s v="GR de Fundamentos de ingeniería térmica"/>
    <s v="GRUPO-A1"/>
    <s v="GR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8"/>
    <n v="16606034"/>
    <s v="ETSII"/>
    <n v="879"/>
    <s v="879R"/>
    <s v="GRUPO-A2"/>
    <s v="Fundamentos de ingeniería térmica"/>
    <s v="GR"/>
    <s v="GRUPO REDUCIDO"/>
    <s v="879R"/>
    <s v="GR de Fundamentos de ingeniería térmica"/>
    <s v="GRUPO-A2"/>
    <s v="GR de Fundamentos de ingeniería térmica"/>
    <s v="2S"/>
    <n v="16606034"/>
    <s v="LAS HERAS"/>
    <s v="CASAS"/>
    <s v="JESÚS"/>
    <s v="jelas-he"/>
    <s v="jesus.las-herasc@unirioja.es"/>
    <n v="0.8"/>
    <m/>
    <x v="1"/>
    <n v="532"/>
    <s v="LABORAL DOCENTE-ASOCIADO"/>
    <s v="P04"/>
    <s v="TIEMPO PARCIAL (4+4 HORAS)"/>
    <s v="2018-09-17 00:00:00.0"/>
    <s v="2019-09-14 00:00:00.0"/>
    <s v="PI101041"/>
    <s v="PROFESOR ASOCIADO"/>
    <s v="R110"/>
    <x v="10"/>
    <n v="590"/>
    <s v="MÁQUINAS Y MOTORES TÉRMICOS"/>
  </r>
  <r>
    <x v="18"/>
    <n v="72787346"/>
    <s v="ETSII"/>
    <n v="879"/>
    <s v="879R"/>
    <s v="GRUPO-A2"/>
    <s v="Fundamentos de ingeniería térmica"/>
    <s v="GR"/>
    <s v="GRUPO REDUCIDO"/>
    <s v="879R"/>
    <s v="GR de Fundamentos de ingeniería térmica"/>
    <s v="GRUPO-A2"/>
    <s v="GR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8"/>
    <n v="16606034"/>
    <s v="ETSII"/>
    <n v="879"/>
    <s v="879R"/>
    <s v="GRUPO-A3"/>
    <s v="Fundamentos de ingeniería térmica"/>
    <s v="GR"/>
    <s v="GRUPO REDUCIDO"/>
    <s v="879R"/>
    <s v="GR de Fundamentos de ingeniería térmica"/>
    <s v="GRUPO-A3"/>
    <s v="GR de Fundamentos de ingeniería térmica"/>
    <s v="2S"/>
    <n v="16606034"/>
    <s v="LAS HERAS"/>
    <s v="CASAS"/>
    <s v="JESÚS"/>
    <s v="jelas-he"/>
    <s v="jesus.las-herasc@unirioja.es"/>
    <n v="0.8"/>
    <m/>
    <x v="1"/>
    <n v="532"/>
    <s v="LABORAL DOCENTE-ASOCIADO"/>
    <s v="P04"/>
    <s v="TIEMPO PARCIAL (4+4 HORAS)"/>
    <s v="2018-09-17 00:00:00.0"/>
    <s v="2019-09-14 00:00:00.0"/>
    <s v="PI101041"/>
    <s v="PROFESOR ASOCIADO"/>
    <s v="R110"/>
    <x v="10"/>
    <n v="590"/>
    <s v="MÁQUINAS Y MOTORES TÉRMICOS"/>
  </r>
  <r>
    <x v="18"/>
    <n v="72787346"/>
    <s v="ETSII"/>
    <n v="879"/>
    <s v="879R"/>
    <s v="GRUPO-A3"/>
    <s v="Fundamentos de ingeniería térmica"/>
    <s v="GR"/>
    <s v="GRUPO REDUCIDO"/>
    <s v="879R"/>
    <s v="GR de Fundamentos de ingeniería térmica"/>
    <s v="GRUPO-A3"/>
    <s v="GR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8"/>
    <n v="16606034"/>
    <s v="ETSII"/>
    <n v="879"/>
    <s v="879R"/>
    <s v="GRUPO-B1"/>
    <s v="Fundamentos de ingeniería térmica"/>
    <s v="GR"/>
    <s v="GRUPO REDUCIDO"/>
    <s v="879R"/>
    <s v="GR de Fundamentos de ingeniería térmica"/>
    <s v="GRUPO-B1"/>
    <s v="GR de Fundamentos de ingeniería térmica"/>
    <s v="2S"/>
    <n v="16606034"/>
    <s v="LAS HERAS"/>
    <s v="CASAS"/>
    <s v="JESÚS"/>
    <s v="jelas-he"/>
    <s v="jesus.las-herasc@unirioja.es"/>
    <n v="0.8"/>
    <m/>
    <x v="1"/>
    <n v="532"/>
    <s v="LABORAL DOCENTE-ASOCIADO"/>
    <s v="P04"/>
    <s v="TIEMPO PARCIAL (4+4 HORAS)"/>
    <s v="2018-09-17 00:00:00.0"/>
    <s v="2019-09-14 00:00:00.0"/>
    <s v="PI101041"/>
    <s v="PROFESOR ASOCIADO"/>
    <s v="R110"/>
    <x v="10"/>
    <n v="590"/>
    <s v="MÁQUINAS Y MOTORES TÉRMICOS"/>
  </r>
  <r>
    <x v="18"/>
    <n v="72787346"/>
    <s v="ETSII"/>
    <n v="879"/>
    <s v="879R"/>
    <s v="GRUPO-B1"/>
    <s v="Fundamentos de ingeniería térmica"/>
    <s v="GR"/>
    <s v="GRUPO REDUCIDO"/>
    <s v="879R"/>
    <s v="GR de Fundamentos de ingeniería térmica"/>
    <s v="GRUPO-B1"/>
    <s v="GR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8"/>
    <n v="16606034"/>
    <s v="ETSII"/>
    <n v="879"/>
    <s v="879R"/>
    <s v="GRUPO-B2"/>
    <s v="Fundamentos de ingeniería térmica"/>
    <s v="GR"/>
    <s v="GRUPO REDUCIDO"/>
    <s v="879R"/>
    <s v="GR de Fundamentos de ingeniería térmica"/>
    <s v="GRUPO-B2"/>
    <s v="GR de Fundamentos de ingeniería térmica"/>
    <s v="2S"/>
    <n v="16606034"/>
    <s v="LAS HERAS"/>
    <s v="CASAS"/>
    <s v="JESÚS"/>
    <s v="jelas-he"/>
    <s v="jesus.las-herasc@unirioja.es"/>
    <n v="0.8"/>
    <m/>
    <x v="1"/>
    <n v="532"/>
    <s v="LABORAL DOCENTE-ASOCIADO"/>
    <s v="P04"/>
    <s v="TIEMPO PARCIAL (4+4 HORAS)"/>
    <s v="2018-09-17 00:00:00.0"/>
    <s v="2019-09-14 00:00:00.0"/>
    <s v="PI101041"/>
    <s v="PROFESOR ASOCIADO"/>
    <s v="R110"/>
    <x v="10"/>
    <n v="590"/>
    <s v="MÁQUINAS Y MOTORES TÉRMICOS"/>
  </r>
  <r>
    <x v="18"/>
    <n v="72787346"/>
    <s v="ETSII"/>
    <n v="879"/>
    <s v="879R"/>
    <s v="GRUPO-B2"/>
    <s v="Fundamentos de ingeniería térmica"/>
    <s v="GR"/>
    <s v="GRUPO REDUCIDO"/>
    <s v="879R"/>
    <s v="GR de Fundamentos de ingeniería térmica"/>
    <s v="GRUPO-B2"/>
    <s v="GR de Fundamentos de ingeniería térmica"/>
    <s v="2S"/>
    <n v="72787346"/>
    <s v="LÓPEZ"/>
    <s v="OCHOA"/>
    <s v="LUIS MARÍA"/>
    <s v="lulopeo"/>
    <s v="luis-maria.lopezo@unirioja.es"/>
    <n v="0.2"/>
    <m/>
    <x v="0"/>
    <n v="504"/>
    <s v="PROFESOR TITULAR UNIVERSIDAD"/>
    <s v="C01"/>
    <s v="TIEMPO COMPLETO"/>
    <s v="2016-03-22 00:00:00.0"/>
    <s v="null"/>
    <s v="DF31980"/>
    <s v="PROFESOR TITULAR DE UNIVERSIDAD"/>
    <s v="R110"/>
    <x v="10"/>
    <n v="590"/>
    <s v="MÁQUINAS Y MOTORES TÉRMICOS"/>
  </r>
  <r>
    <x v="16"/>
    <n v="16606912"/>
    <s v="ETSII"/>
    <n v="880"/>
    <s v="880G"/>
    <s v="GRUPO-A"/>
    <s v="Fundamentos de ingeniería fluidomecánica"/>
    <s v="GG"/>
    <s v="GRUPO GRANDE"/>
    <s v="880G"/>
    <s v="GG de Fundamentos de ingeniería fluidomecánica"/>
    <s v="GRUPO-A"/>
    <s v="GG de Fundamentos de ingeniería fluidomecánica"/>
    <s v="2S"/>
    <n v="16606912"/>
    <s v="GARCÍA"/>
    <s v="LOZANO"/>
    <s v="CÉSAR"/>
    <s v="cegarcia"/>
    <s v="cesar.garcia@unirioja.es"/>
    <n v="3"/>
    <n v="3"/>
    <x v="1"/>
    <n v="536"/>
    <s v="PROFESOR INTERINO"/>
    <s v="C01"/>
    <s v="TIEMPO COMPLETO"/>
    <s v="2013-09-16 00:00:00.0"/>
    <s v="null"/>
    <s v="PI100918"/>
    <s v="PROFESOR CONTRATADO INTERINO"/>
    <s v="R110"/>
    <x v="10"/>
    <n v="590"/>
    <s v="MÁQUINAS Y MOTORES TÉRMICOS"/>
  </r>
  <r>
    <x v="16"/>
    <n v="16606912"/>
    <s v="ETSII"/>
    <n v="880"/>
    <s v="880G"/>
    <s v="GRUPO-B"/>
    <s v="Fundamentos de ingeniería fluidomecánica"/>
    <s v="GG"/>
    <s v="GRUPO GRANDE"/>
    <s v="880G"/>
    <s v="GG de Fundamentos de ingeniería fluidomecánica"/>
    <s v="GRUPO-B"/>
    <s v="GG de Fundamentos de ingeniería fluidomecánica"/>
    <s v="2S"/>
    <n v="16606912"/>
    <s v="GARCÍA"/>
    <s v="LOZANO"/>
    <s v="CÉSAR"/>
    <s v="cegarcia"/>
    <s v="cesar.garcia@unirioja.es"/>
    <n v="3"/>
    <n v="3"/>
    <x v="1"/>
    <n v="536"/>
    <s v="PROFESOR INTERINO"/>
    <s v="C01"/>
    <s v="TIEMPO COMPLETO"/>
    <s v="2013-09-16 00:00:00.0"/>
    <s v="null"/>
    <s v="PI100918"/>
    <s v="PROFESOR CONTRATADO INTERINO"/>
    <s v="R110"/>
    <x v="10"/>
    <n v="590"/>
    <s v="MÁQUINAS Y MOTORES TÉRMICOS"/>
  </r>
  <r>
    <x v="16"/>
    <n v="16606912"/>
    <s v="ETSII"/>
    <n v="880"/>
    <s v="880L"/>
    <s v="GRUPO-A1"/>
    <s v="Fundamentos de ingeniería fluidomecánica"/>
    <s v="GL"/>
    <s v="GRUPO DE LABORATORIO"/>
    <s v="880L"/>
    <s v="GL de Fundamentos de ingeniería fluidomecánica"/>
    <s v="GRUPO-A1"/>
    <s v="GL de Fundamentos de ingeniería fluidomecánica"/>
    <s v="2S"/>
    <n v="16606912"/>
    <s v="GARCÍA"/>
    <s v="LOZANO"/>
    <s v="CÉSAR"/>
    <s v="cegarcia"/>
    <s v="cesar.garcia@unirioja.es"/>
    <n v="0.5"/>
    <n v="0.5"/>
    <x v="1"/>
    <n v="536"/>
    <s v="PROFESOR INTERINO"/>
    <s v="C01"/>
    <s v="TIEMPO COMPLETO"/>
    <s v="2013-09-16 00:00:00.0"/>
    <s v="null"/>
    <s v="PI100918"/>
    <s v="PROFESOR CONTRATADO INTERINO"/>
    <s v="R110"/>
    <x v="10"/>
    <n v="590"/>
    <s v="MÁQUINAS Y MOTORES TÉRMICOS"/>
  </r>
  <r>
    <x v="16"/>
    <n v="16606912"/>
    <s v="ETSII"/>
    <n v="880"/>
    <s v="880L"/>
    <s v="GRUPO-A2"/>
    <s v="Fundamentos de ingeniería fluidomecánica"/>
    <s v="GL"/>
    <s v="GRUPO DE LABORATORIO"/>
    <s v="880L"/>
    <s v="GL de Fundamentos de ingeniería fluidomecánica"/>
    <s v="GRUPO-A2"/>
    <s v="GL de Fundamentos de ingeniería fluidomecánica"/>
    <s v="2S"/>
    <n v="16606912"/>
    <s v="GARCÍA"/>
    <s v="LOZANO"/>
    <s v="CÉSAR"/>
    <s v="cegarcia"/>
    <s v="cesar.garcia@unirioja.es"/>
    <n v="0.5"/>
    <n v="0.5"/>
    <x v="1"/>
    <n v="536"/>
    <s v="PROFESOR INTERINO"/>
    <s v="C01"/>
    <s v="TIEMPO COMPLETO"/>
    <s v="2013-09-16 00:00:00.0"/>
    <s v="null"/>
    <s v="PI100918"/>
    <s v="PROFESOR CONTRATADO INTERINO"/>
    <s v="R110"/>
    <x v="10"/>
    <n v="590"/>
    <s v="MÁQUINAS Y MOTORES TÉRMICOS"/>
  </r>
  <r>
    <x v="16"/>
    <n v="16606912"/>
    <s v="ETSII"/>
    <n v="880"/>
    <s v="880L"/>
    <s v="GRUPO-A3"/>
    <s v="Fundamentos de ingeniería fluidomecánica"/>
    <s v="GL"/>
    <s v="GRUPO DE LABORATORIO"/>
    <s v="880L"/>
    <s v="GL de Fundamentos de ingeniería fluidomecánica"/>
    <s v="GRUPO-A3"/>
    <s v="GL de Fundamentos de ingeniería fluidomecánica"/>
    <s v="2S"/>
    <n v="16606912"/>
    <s v="GARCÍA"/>
    <s v="LOZANO"/>
    <s v="CÉSAR"/>
    <s v="cegarcia"/>
    <s v="cesar.garcia@unirioja.es"/>
    <n v="0.5"/>
    <n v="0.5"/>
    <x v="1"/>
    <n v="536"/>
    <s v="PROFESOR INTERINO"/>
    <s v="C01"/>
    <s v="TIEMPO COMPLETO"/>
    <s v="2013-09-16 00:00:00.0"/>
    <s v="null"/>
    <s v="PI100918"/>
    <s v="PROFESOR CONTRATADO INTERINO"/>
    <s v="R110"/>
    <x v="10"/>
    <n v="590"/>
    <s v="MÁQUINAS Y MOTORES TÉRMICOS"/>
  </r>
  <r>
    <x v="16"/>
    <n v="16606912"/>
    <s v="ETSII"/>
    <n v="880"/>
    <s v="880L"/>
    <s v="GRUPO-A4"/>
    <s v="Fundamentos de ingeniería fluidomecánica"/>
    <s v="GL"/>
    <s v="GRUPO DE LABORATORIO"/>
    <s v="880L"/>
    <s v="GL de Fundamentos de ingeniería fluidomecánica"/>
    <s v="GRUPO-A4"/>
    <s v="GL de Fundamentos de ingeniería fluidomecánica"/>
    <s v="2S"/>
    <n v="16606912"/>
    <s v="GARCÍA"/>
    <s v="LOZANO"/>
    <s v="CÉSAR"/>
    <s v="cegarcia"/>
    <s v="cesar.garcia@unirioja.es"/>
    <n v="0.5"/>
    <n v="0.5"/>
    <x v="1"/>
    <n v="536"/>
    <s v="PROFESOR INTERINO"/>
    <s v="C01"/>
    <s v="TIEMPO COMPLETO"/>
    <s v="2013-09-16 00:00:00.0"/>
    <s v="null"/>
    <s v="PI100918"/>
    <s v="PROFESOR CONTRATADO INTERINO"/>
    <s v="R110"/>
    <x v="10"/>
    <n v="590"/>
    <s v="MÁQUINAS Y MOTORES TÉRMICOS"/>
  </r>
  <r>
    <x v="16"/>
    <n v="16606912"/>
    <s v="ETSII"/>
    <n v="880"/>
    <s v="880L"/>
    <s v="GRUPO-B1"/>
    <s v="Fundamentos de ingeniería fluidomecánica"/>
    <s v="GL"/>
    <s v="GRUPO DE LABORATORIO"/>
    <s v="880L"/>
    <s v="GL de Fundamentos de ingeniería fluidomecánica"/>
    <s v="GRUPO-B1"/>
    <s v="GL de Fundamentos de ingeniería fluidomecánica"/>
    <s v="2S"/>
    <n v="16606912"/>
    <s v="GARCÍA"/>
    <s v="LOZANO"/>
    <s v="CÉSAR"/>
    <s v="cegarcia"/>
    <s v="cesar.garcia@unirioja.es"/>
    <n v="0.5"/>
    <n v="0.5"/>
    <x v="1"/>
    <n v="536"/>
    <s v="PROFESOR INTERINO"/>
    <s v="C01"/>
    <s v="TIEMPO COMPLETO"/>
    <s v="2013-09-16 00:00:00.0"/>
    <s v="null"/>
    <s v="PI100918"/>
    <s v="PROFESOR CONTRATADO INTERINO"/>
    <s v="R110"/>
    <x v="10"/>
    <n v="590"/>
    <s v="MÁQUINAS Y MOTORES TÉRMICOS"/>
  </r>
  <r>
    <x v="16"/>
    <n v="16606912"/>
    <s v="ETSII"/>
    <n v="880"/>
    <s v="880L"/>
    <s v="GRUPO-B2"/>
    <s v="Fundamentos de ingeniería fluidomecánica"/>
    <s v="GL"/>
    <s v="GRUPO DE LABORATORIO"/>
    <s v="880L"/>
    <s v="GL de Fundamentos de ingeniería fluidomecánica"/>
    <s v="GRUPO-B2"/>
    <s v="GL de Fundamentos de ingeniería fluidomecánica"/>
    <s v="2S"/>
    <n v="16606912"/>
    <s v="GARCÍA"/>
    <s v="LOZANO"/>
    <s v="CÉSAR"/>
    <s v="cegarcia"/>
    <s v="cesar.garcia@unirioja.es"/>
    <n v="0.5"/>
    <n v="0.5"/>
    <x v="1"/>
    <n v="536"/>
    <s v="PROFESOR INTERINO"/>
    <s v="C01"/>
    <s v="TIEMPO COMPLETO"/>
    <s v="2013-09-16 00:00:00.0"/>
    <s v="null"/>
    <s v="PI100918"/>
    <s v="PROFESOR CONTRATADO INTERINO"/>
    <s v="R110"/>
    <x v="10"/>
    <n v="590"/>
    <s v="MÁQUINAS Y MOTORES TÉRMICOS"/>
  </r>
  <r>
    <x v="16"/>
    <n v="16606912"/>
    <s v="ETSII"/>
    <n v="880"/>
    <s v="880L"/>
    <s v="GRUPO-B3"/>
    <s v="Fundamentos de ingeniería fluidomecánica"/>
    <s v="GL"/>
    <s v="GRUPO DE LABORATORIO"/>
    <s v="880L"/>
    <s v="GL de Fundamentos de ingeniería fluidomecánica"/>
    <s v="GRUPO-B3"/>
    <s v="GL de Fundamentos de ingeniería fluidomecánica"/>
    <s v="2S"/>
    <n v="16606912"/>
    <s v="GARCÍA"/>
    <s v="LOZANO"/>
    <s v="CÉSAR"/>
    <s v="cegarcia"/>
    <s v="cesar.garcia@unirioja.es"/>
    <n v="0.5"/>
    <n v="0.5"/>
    <x v="1"/>
    <n v="536"/>
    <s v="PROFESOR INTERINO"/>
    <s v="C01"/>
    <s v="TIEMPO COMPLETO"/>
    <s v="2013-09-16 00:00:00.0"/>
    <s v="null"/>
    <s v="PI100918"/>
    <s v="PROFESOR CONTRATADO INTERINO"/>
    <s v="R110"/>
    <x v="10"/>
    <n v="590"/>
    <s v="MÁQUINAS Y MOTORES TÉRMICOS"/>
  </r>
  <r>
    <x v="16"/>
    <n v="16606912"/>
    <s v="ETSII"/>
    <n v="880"/>
    <s v="880R"/>
    <s v="GRUPO-A1"/>
    <s v="Fundamentos de ingeniería fluidomecánica"/>
    <s v="GR"/>
    <s v="GRUPO REDUCIDO"/>
    <s v="880R"/>
    <s v="GR de Fundamentos de ingeniería fluidomecánica"/>
    <s v="GRUPO-A1"/>
    <s v="GR de Fundamentos de ingeniería fluidomecánica"/>
    <s v="2S"/>
    <n v="16606912"/>
    <s v="GARCÍA"/>
    <s v="LOZANO"/>
    <s v="CÉSAR"/>
    <s v="cegarcia"/>
    <s v="cesar.garcia@unirioja.es"/>
    <n v="1"/>
    <n v="1"/>
    <x v="1"/>
    <n v="536"/>
    <s v="PROFESOR INTERINO"/>
    <s v="C01"/>
    <s v="TIEMPO COMPLETO"/>
    <s v="2013-09-16 00:00:00.0"/>
    <s v="null"/>
    <s v="PI100918"/>
    <s v="PROFESOR CONTRATADO INTERINO"/>
    <s v="R110"/>
    <x v="10"/>
    <n v="590"/>
    <s v="MÁQUINAS Y MOTORES TÉRMICOS"/>
  </r>
  <r>
    <x v="16"/>
    <n v="16606912"/>
    <s v="ETSII"/>
    <n v="880"/>
    <s v="880R"/>
    <s v="GRUPO-A2"/>
    <s v="Fundamentos de ingeniería fluidomecánica"/>
    <s v="GR"/>
    <s v="GRUPO REDUCIDO"/>
    <s v="880R"/>
    <s v="GR de Fundamentos de ingeniería fluidomecánica"/>
    <s v="GRUPO-A2"/>
    <s v="GR de Fundamentos de ingeniería fluidomecánica"/>
    <s v="2S"/>
    <n v="16606912"/>
    <s v="GARCÍA"/>
    <s v="LOZANO"/>
    <s v="CÉSAR"/>
    <s v="cegarcia"/>
    <s v="cesar.garcia@unirioja.es"/>
    <n v="1"/>
    <n v="1"/>
    <x v="1"/>
    <n v="536"/>
    <s v="PROFESOR INTERINO"/>
    <s v="C01"/>
    <s v="TIEMPO COMPLETO"/>
    <s v="2013-09-16 00:00:00.0"/>
    <s v="null"/>
    <s v="PI100918"/>
    <s v="PROFESOR CONTRATADO INTERINO"/>
    <s v="R110"/>
    <x v="10"/>
    <n v="590"/>
    <s v="MÁQUINAS Y MOTORES TÉRMICOS"/>
  </r>
  <r>
    <x v="16"/>
    <n v="16606912"/>
    <s v="ETSII"/>
    <n v="880"/>
    <s v="880R"/>
    <s v="GRUPO-A3"/>
    <s v="Fundamentos de ingeniería fluidomecánica"/>
    <s v="GR"/>
    <s v="GRUPO REDUCIDO"/>
    <s v="880R"/>
    <s v="GR de Fundamentos de ingeniería fluidomecánica"/>
    <s v="GRUPO-A3"/>
    <s v="GR de Fundamentos de ingeniería fluidomecánica"/>
    <s v="2S"/>
    <n v="16606912"/>
    <s v="GARCÍA"/>
    <s v="LOZANO"/>
    <s v="CÉSAR"/>
    <s v="cegarcia"/>
    <s v="cesar.garcia@unirioja.es"/>
    <n v="1"/>
    <n v="1"/>
    <x v="1"/>
    <n v="536"/>
    <s v="PROFESOR INTERINO"/>
    <s v="C01"/>
    <s v="TIEMPO COMPLETO"/>
    <s v="2013-09-16 00:00:00.0"/>
    <s v="null"/>
    <s v="PI100918"/>
    <s v="PROFESOR CONTRATADO INTERINO"/>
    <s v="R110"/>
    <x v="10"/>
    <n v="590"/>
    <s v="MÁQUINAS Y MOTORES TÉRMICOS"/>
  </r>
  <r>
    <x v="16"/>
    <n v="16606912"/>
    <s v="ETSII"/>
    <n v="880"/>
    <s v="880R"/>
    <s v="GRUPO-B1"/>
    <s v="Fundamentos de ingeniería fluidomecánica"/>
    <s v="GR"/>
    <s v="GRUPO REDUCIDO"/>
    <s v="880R"/>
    <s v="GR de Fundamentos de ingeniería fluidomecánica"/>
    <s v="GRUPO-B1"/>
    <s v="GR de Fundamentos de ingeniería fluidomecánica"/>
    <s v="2S"/>
    <n v="16606912"/>
    <s v="GARCÍA"/>
    <s v="LOZANO"/>
    <s v="CÉSAR"/>
    <s v="cegarcia"/>
    <s v="cesar.garcia@unirioja.es"/>
    <n v="1"/>
    <n v="1"/>
    <x v="1"/>
    <n v="536"/>
    <s v="PROFESOR INTERINO"/>
    <s v="C01"/>
    <s v="TIEMPO COMPLETO"/>
    <s v="2013-09-16 00:00:00.0"/>
    <s v="null"/>
    <s v="PI100918"/>
    <s v="PROFESOR CONTRATADO INTERINO"/>
    <s v="R110"/>
    <x v="10"/>
    <n v="590"/>
    <s v="MÁQUINAS Y MOTORES TÉRMICOS"/>
  </r>
  <r>
    <x v="16"/>
    <n v="16606912"/>
    <s v="ETSII"/>
    <n v="880"/>
    <s v="880R"/>
    <s v="GRUPO-B2"/>
    <s v="Fundamentos de ingeniería fluidomecánica"/>
    <s v="GR"/>
    <s v="GRUPO REDUCIDO"/>
    <s v="880R"/>
    <s v="GR de Fundamentos de ingeniería fluidomecánica"/>
    <s v="GRUPO-B2"/>
    <s v="GR de Fundamentos de ingeniería fluidomecánica"/>
    <s v="2S"/>
    <n v="16606912"/>
    <s v="GARCÍA"/>
    <s v="LOZANO"/>
    <s v="CÉSAR"/>
    <s v="cegarcia"/>
    <s v="cesar.garcia@unirioja.es"/>
    <n v="1"/>
    <n v="1"/>
    <x v="1"/>
    <n v="536"/>
    <s v="PROFESOR INTERINO"/>
    <s v="C01"/>
    <s v="TIEMPO COMPLETO"/>
    <s v="2013-09-16 00:00:00.0"/>
    <s v="null"/>
    <s v="PI100918"/>
    <s v="PROFESOR CONTRATADO INTERINO"/>
    <s v="R110"/>
    <x v="10"/>
    <n v="590"/>
    <s v="MÁQUINAS Y MOTORES TÉRMICOS"/>
  </r>
  <r>
    <x v="17"/>
    <n v="16606912"/>
    <s v="ETSII"/>
    <n v="880"/>
    <s v="880G"/>
    <s v="GRUPO-A"/>
    <s v="Fundamentos de ingeniería fluidomecánica"/>
    <s v="GG"/>
    <s v="GRUPO GRANDE"/>
    <s v="880G"/>
    <s v="GG de Fundamentos de ingeniería fluidomecánica"/>
    <s v="GRUPO-A"/>
    <s v="GG de Fundamentos de ingeniería fluidomecánica"/>
    <s v="2S"/>
    <n v="16606912"/>
    <s v="GARCÍA"/>
    <s v="LOZANO"/>
    <s v="CÉSAR"/>
    <s v="cegarcia"/>
    <s v="cesar.garcia@unirioja.es"/>
    <n v="3"/>
    <m/>
    <x v="1"/>
    <n v="536"/>
    <s v="PROFESOR INTERINO"/>
    <s v="C01"/>
    <s v="TIEMPO COMPLETO"/>
    <s v="2013-09-16 00:00:00.0"/>
    <s v="null"/>
    <s v="PI100918"/>
    <s v="PROFESOR CONTRATADO INTERINO"/>
    <s v="R110"/>
    <x v="10"/>
    <n v="590"/>
    <s v="MÁQUINAS Y MOTORES TÉRMICOS"/>
  </r>
  <r>
    <x v="17"/>
    <n v="16606912"/>
    <s v="ETSII"/>
    <n v="880"/>
    <s v="880G"/>
    <s v="GRUPO-B"/>
    <s v="Fundamentos de ingeniería fluidomecánica"/>
    <s v="GG"/>
    <s v="GRUPO GRANDE"/>
    <s v="880G"/>
    <s v="GG de Fundamentos de ingeniería fluidomecánica"/>
    <s v="GRUPO-B"/>
    <s v="GG de Fundamentos de ingeniería fluidomecánica"/>
    <s v="2S"/>
    <n v="16606912"/>
    <s v="GARCÍA"/>
    <s v="LOZANO"/>
    <s v="CÉSAR"/>
    <s v="cegarcia"/>
    <s v="cesar.garcia@unirioja.es"/>
    <n v="3"/>
    <m/>
    <x v="1"/>
    <n v="536"/>
    <s v="PROFESOR INTERINO"/>
    <s v="C01"/>
    <s v="TIEMPO COMPLETO"/>
    <s v="2013-09-16 00:00:00.0"/>
    <s v="null"/>
    <s v="PI100918"/>
    <s v="PROFESOR CONTRATADO INTERINO"/>
    <s v="R110"/>
    <x v="10"/>
    <n v="590"/>
    <s v="MÁQUINAS Y MOTORES TÉRMICOS"/>
  </r>
  <r>
    <x v="17"/>
    <n v="16606912"/>
    <s v="ETSII"/>
    <n v="880"/>
    <s v="880L"/>
    <s v="GRUPO-A1"/>
    <s v="Fundamentos de ingeniería fluidomecánica"/>
    <s v="GL"/>
    <s v="GRUPO DE LABORATORIO"/>
    <s v="880L"/>
    <s v="GL de Fundamentos de ingeniería fluidomecánica"/>
    <s v="GRUPO-A1"/>
    <s v="GL de Fundamentos de ingeniería fluidomecánica"/>
    <s v="2S"/>
    <n v="16606912"/>
    <s v="GARCÍA"/>
    <s v="LOZANO"/>
    <s v="CÉSAR"/>
    <s v="cegarcia"/>
    <s v="cesar.garcia@unirioja.es"/>
    <n v="0.5"/>
    <m/>
    <x v="1"/>
    <n v="536"/>
    <s v="PROFESOR INTERINO"/>
    <s v="C01"/>
    <s v="TIEMPO COMPLETO"/>
    <s v="2013-09-16 00:00:00.0"/>
    <s v="null"/>
    <s v="PI100918"/>
    <s v="PROFESOR CONTRATADO INTERINO"/>
    <s v="R110"/>
    <x v="10"/>
    <n v="590"/>
    <s v="MÁQUINAS Y MOTORES TÉRMICOS"/>
  </r>
  <r>
    <x v="17"/>
    <n v="16606912"/>
    <s v="ETSII"/>
    <n v="880"/>
    <s v="880L"/>
    <s v="GRUPO-A2"/>
    <s v="Fundamentos de ingeniería fluidomecánica"/>
    <s v="GL"/>
    <s v="GRUPO DE LABORATORIO"/>
    <s v="880L"/>
    <s v="GL de Fundamentos de ingeniería fluidomecánica"/>
    <s v="GRUPO-A2"/>
    <s v="GL de Fundamentos de ingeniería fluidomecánica"/>
    <s v="2S"/>
    <n v="16606912"/>
    <s v="GARCÍA"/>
    <s v="LOZANO"/>
    <s v="CÉSAR"/>
    <s v="cegarcia"/>
    <s v="cesar.garcia@unirioja.es"/>
    <n v="0.5"/>
    <m/>
    <x v="1"/>
    <n v="536"/>
    <s v="PROFESOR INTERINO"/>
    <s v="C01"/>
    <s v="TIEMPO COMPLETO"/>
    <s v="2013-09-16 00:00:00.0"/>
    <s v="null"/>
    <s v="PI100918"/>
    <s v="PROFESOR CONTRATADO INTERINO"/>
    <s v="R110"/>
    <x v="10"/>
    <n v="590"/>
    <s v="MÁQUINAS Y MOTORES TÉRMICOS"/>
  </r>
  <r>
    <x v="17"/>
    <n v="16606912"/>
    <s v="ETSII"/>
    <n v="880"/>
    <s v="880L"/>
    <s v="GRUPO-A3"/>
    <s v="Fundamentos de ingeniería fluidomecánica"/>
    <s v="GL"/>
    <s v="GRUPO DE LABORATORIO"/>
    <s v="880L"/>
    <s v="GL de Fundamentos de ingeniería fluidomecánica"/>
    <s v="GRUPO-A3"/>
    <s v="GL de Fundamentos de ingeniería fluidomecánica"/>
    <s v="2S"/>
    <n v="16606912"/>
    <s v="GARCÍA"/>
    <s v="LOZANO"/>
    <s v="CÉSAR"/>
    <s v="cegarcia"/>
    <s v="cesar.garcia@unirioja.es"/>
    <n v="0.5"/>
    <m/>
    <x v="1"/>
    <n v="536"/>
    <s v="PROFESOR INTERINO"/>
    <s v="C01"/>
    <s v="TIEMPO COMPLETO"/>
    <s v="2013-09-16 00:00:00.0"/>
    <s v="null"/>
    <s v="PI100918"/>
    <s v="PROFESOR CONTRATADO INTERINO"/>
    <s v="R110"/>
    <x v="10"/>
    <n v="590"/>
    <s v="MÁQUINAS Y MOTORES TÉRMICOS"/>
  </r>
  <r>
    <x v="17"/>
    <n v="16606912"/>
    <s v="ETSII"/>
    <n v="880"/>
    <s v="880L"/>
    <s v="GRUPO-A4"/>
    <s v="Fundamentos de ingeniería fluidomecánica"/>
    <s v="GL"/>
    <s v="GRUPO DE LABORATORIO"/>
    <s v="880L"/>
    <s v="GL de Fundamentos de ingeniería fluidomecánica"/>
    <s v="GRUPO-A4"/>
    <s v="GL de Fundamentos de ingeniería fluidomecánica"/>
    <s v="2S"/>
    <n v="16606912"/>
    <s v="GARCÍA"/>
    <s v="LOZANO"/>
    <s v="CÉSAR"/>
    <s v="cegarcia"/>
    <s v="cesar.garcia@unirioja.es"/>
    <n v="0.5"/>
    <m/>
    <x v="1"/>
    <n v="536"/>
    <s v="PROFESOR INTERINO"/>
    <s v="C01"/>
    <s v="TIEMPO COMPLETO"/>
    <s v="2013-09-16 00:00:00.0"/>
    <s v="null"/>
    <s v="PI100918"/>
    <s v="PROFESOR CONTRATADO INTERINO"/>
    <s v="R110"/>
    <x v="10"/>
    <n v="590"/>
    <s v="MÁQUINAS Y MOTORES TÉRMICOS"/>
  </r>
  <r>
    <x v="17"/>
    <n v="16606912"/>
    <s v="ETSII"/>
    <n v="880"/>
    <s v="880L"/>
    <s v="GRUPO-B1"/>
    <s v="Fundamentos de ingeniería fluidomecánica"/>
    <s v="GL"/>
    <s v="GRUPO DE LABORATORIO"/>
    <s v="880L"/>
    <s v="GL de Fundamentos de ingeniería fluidomecánica"/>
    <s v="GRUPO-B1"/>
    <s v="GL de Fundamentos de ingeniería fluidomecánica"/>
    <s v="2S"/>
    <n v="16606912"/>
    <s v="GARCÍA"/>
    <s v="LOZANO"/>
    <s v="CÉSAR"/>
    <s v="cegarcia"/>
    <s v="cesar.garcia@unirioja.es"/>
    <n v="0.5"/>
    <m/>
    <x v="1"/>
    <n v="536"/>
    <s v="PROFESOR INTERINO"/>
    <s v="C01"/>
    <s v="TIEMPO COMPLETO"/>
    <s v="2013-09-16 00:00:00.0"/>
    <s v="null"/>
    <s v="PI100918"/>
    <s v="PROFESOR CONTRATADO INTERINO"/>
    <s v="R110"/>
    <x v="10"/>
    <n v="590"/>
    <s v="MÁQUINAS Y MOTORES TÉRMICOS"/>
  </r>
  <r>
    <x v="17"/>
    <n v="16606912"/>
    <s v="ETSII"/>
    <n v="880"/>
    <s v="880L"/>
    <s v="GRUPO-B2"/>
    <s v="Fundamentos de ingeniería fluidomecánica"/>
    <s v="GL"/>
    <s v="GRUPO DE LABORATORIO"/>
    <s v="880L"/>
    <s v="GL de Fundamentos de ingeniería fluidomecánica"/>
    <s v="GRUPO-B2"/>
    <s v="GL de Fundamentos de ingeniería fluidomecánica"/>
    <s v="2S"/>
    <n v="16606912"/>
    <s v="GARCÍA"/>
    <s v="LOZANO"/>
    <s v="CÉSAR"/>
    <s v="cegarcia"/>
    <s v="cesar.garcia@unirioja.es"/>
    <n v="0.5"/>
    <m/>
    <x v="1"/>
    <n v="536"/>
    <s v="PROFESOR INTERINO"/>
    <s v="C01"/>
    <s v="TIEMPO COMPLETO"/>
    <s v="2013-09-16 00:00:00.0"/>
    <s v="null"/>
    <s v="PI100918"/>
    <s v="PROFESOR CONTRATADO INTERINO"/>
    <s v="R110"/>
    <x v="10"/>
    <n v="590"/>
    <s v="MÁQUINAS Y MOTORES TÉRMICOS"/>
  </r>
  <r>
    <x v="17"/>
    <n v="16606912"/>
    <s v="ETSII"/>
    <n v="880"/>
    <s v="880L"/>
    <s v="GRUPO-B3"/>
    <s v="Fundamentos de ingeniería fluidomecánica"/>
    <s v="GL"/>
    <s v="GRUPO DE LABORATORIO"/>
    <s v="880L"/>
    <s v="GL de Fundamentos de ingeniería fluidomecánica"/>
    <s v="GRUPO-B3"/>
    <s v="GL de Fundamentos de ingeniería fluidomecánica"/>
    <s v="2S"/>
    <n v="16606912"/>
    <s v="GARCÍA"/>
    <s v="LOZANO"/>
    <s v="CÉSAR"/>
    <s v="cegarcia"/>
    <s v="cesar.garcia@unirioja.es"/>
    <n v="0.5"/>
    <m/>
    <x v="1"/>
    <n v="536"/>
    <s v="PROFESOR INTERINO"/>
    <s v="C01"/>
    <s v="TIEMPO COMPLETO"/>
    <s v="2013-09-16 00:00:00.0"/>
    <s v="null"/>
    <s v="PI100918"/>
    <s v="PROFESOR CONTRATADO INTERINO"/>
    <s v="R110"/>
    <x v="10"/>
    <n v="590"/>
    <s v="MÁQUINAS Y MOTORES TÉRMICOS"/>
  </r>
  <r>
    <x v="17"/>
    <n v="16606912"/>
    <s v="ETSII"/>
    <n v="880"/>
    <s v="880R"/>
    <s v="GRUPO-A1"/>
    <s v="Fundamentos de ingeniería fluidomecánica"/>
    <s v="GR"/>
    <s v="GRUPO REDUCIDO"/>
    <s v="880R"/>
    <s v="GR de Fundamentos de ingeniería fluidomecánica"/>
    <s v="GRUPO-A1"/>
    <s v="GR de Fundamentos de ingeniería fluidomecánica"/>
    <s v="2S"/>
    <n v="16606912"/>
    <s v="GARCÍA"/>
    <s v="LOZANO"/>
    <s v="CÉSAR"/>
    <s v="cegarcia"/>
    <s v="cesar.garcia@unirioja.es"/>
    <n v="1"/>
    <m/>
    <x v="1"/>
    <n v="536"/>
    <s v="PROFESOR INTERINO"/>
    <s v="C01"/>
    <s v="TIEMPO COMPLETO"/>
    <s v="2013-09-16 00:00:00.0"/>
    <s v="null"/>
    <s v="PI100918"/>
    <s v="PROFESOR CONTRATADO INTERINO"/>
    <s v="R110"/>
    <x v="10"/>
    <n v="590"/>
    <s v="MÁQUINAS Y MOTORES TÉRMICOS"/>
  </r>
  <r>
    <x v="17"/>
    <n v="16606912"/>
    <s v="ETSII"/>
    <n v="880"/>
    <s v="880R"/>
    <s v="GRUPO-A2"/>
    <s v="Fundamentos de ingeniería fluidomecánica"/>
    <s v="GR"/>
    <s v="GRUPO REDUCIDO"/>
    <s v="880R"/>
    <s v="GR de Fundamentos de ingeniería fluidomecánica"/>
    <s v="GRUPO-A2"/>
    <s v="GR de Fundamentos de ingeniería fluidomecánica"/>
    <s v="2S"/>
    <n v="16606912"/>
    <s v="GARCÍA"/>
    <s v="LOZANO"/>
    <s v="CÉSAR"/>
    <s v="cegarcia"/>
    <s v="cesar.garcia@unirioja.es"/>
    <n v="1"/>
    <m/>
    <x v="1"/>
    <n v="536"/>
    <s v="PROFESOR INTERINO"/>
    <s v="C01"/>
    <s v="TIEMPO COMPLETO"/>
    <s v="2013-09-16 00:00:00.0"/>
    <s v="null"/>
    <s v="PI100918"/>
    <s v="PROFESOR CONTRATADO INTERINO"/>
    <s v="R110"/>
    <x v="10"/>
    <n v="590"/>
    <s v="MÁQUINAS Y MOTORES TÉRMICOS"/>
  </r>
  <r>
    <x v="17"/>
    <n v="16606912"/>
    <s v="ETSII"/>
    <n v="880"/>
    <s v="880R"/>
    <s v="GRUPO-A3"/>
    <s v="Fundamentos de ingeniería fluidomecánica"/>
    <s v="GR"/>
    <s v="GRUPO REDUCIDO"/>
    <s v="880R"/>
    <s v="GR de Fundamentos de ingeniería fluidomecánica"/>
    <s v="GRUPO-A3"/>
    <s v="GR de Fundamentos de ingeniería fluidomecánica"/>
    <s v="2S"/>
    <n v="16606912"/>
    <s v="GARCÍA"/>
    <s v="LOZANO"/>
    <s v="CÉSAR"/>
    <s v="cegarcia"/>
    <s v="cesar.garcia@unirioja.es"/>
    <n v="1"/>
    <m/>
    <x v="1"/>
    <n v="536"/>
    <s v="PROFESOR INTERINO"/>
    <s v="C01"/>
    <s v="TIEMPO COMPLETO"/>
    <s v="2013-09-16 00:00:00.0"/>
    <s v="null"/>
    <s v="PI100918"/>
    <s v="PROFESOR CONTRATADO INTERINO"/>
    <s v="R110"/>
    <x v="10"/>
    <n v="590"/>
    <s v="MÁQUINAS Y MOTORES TÉRMICOS"/>
  </r>
  <r>
    <x v="17"/>
    <n v="16606912"/>
    <s v="ETSII"/>
    <n v="880"/>
    <s v="880R"/>
    <s v="GRUPO-B1"/>
    <s v="Fundamentos de ingeniería fluidomecánica"/>
    <s v="GR"/>
    <s v="GRUPO REDUCIDO"/>
    <s v="880R"/>
    <s v="GR de Fundamentos de ingeniería fluidomecánica"/>
    <s v="GRUPO-B1"/>
    <s v="GR de Fundamentos de ingeniería fluidomecánica"/>
    <s v="2S"/>
    <n v="16606912"/>
    <s v="GARCÍA"/>
    <s v="LOZANO"/>
    <s v="CÉSAR"/>
    <s v="cegarcia"/>
    <s v="cesar.garcia@unirioja.es"/>
    <n v="1"/>
    <m/>
    <x v="1"/>
    <n v="536"/>
    <s v="PROFESOR INTERINO"/>
    <s v="C01"/>
    <s v="TIEMPO COMPLETO"/>
    <s v="2013-09-16 00:00:00.0"/>
    <s v="null"/>
    <s v="PI100918"/>
    <s v="PROFESOR CONTRATADO INTERINO"/>
    <s v="R110"/>
    <x v="10"/>
    <n v="590"/>
    <s v="MÁQUINAS Y MOTORES TÉRMICOS"/>
  </r>
  <r>
    <x v="17"/>
    <n v="16606912"/>
    <s v="ETSII"/>
    <n v="880"/>
    <s v="880R"/>
    <s v="GRUPO-B2"/>
    <s v="Fundamentos de ingeniería fluidomecánica"/>
    <s v="GR"/>
    <s v="GRUPO REDUCIDO"/>
    <s v="880R"/>
    <s v="GR de Fundamentos de ingeniería fluidomecánica"/>
    <s v="GRUPO-B2"/>
    <s v="GR de Fundamentos de ingeniería fluidomecánica"/>
    <s v="2S"/>
    <n v="16606912"/>
    <s v="GARCÍA"/>
    <s v="LOZANO"/>
    <s v="CÉSAR"/>
    <s v="cegarcia"/>
    <s v="cesar.garcia@unirioja.es"/>
    <n v="1"/>
    <m/>
    <x v="1"/>
    <n v="536"/>
    <s v="PROFESOR INTERINO"/>
    <s v="C01"/>
    <s v="TIEMPO COMPLETO"/>
    <s v="2013-09-16 00:00:00.0"/>
    <s v="null"/>
    <s v="PI100918"/>
    <s v="PROFESOR CONTRATADO INTERINO"/>
    <s v="R110"/>
    <x v="10"/>
    <n v="590"/>
    <s v="MÁQUINAS Y MOTORES TÉRMICOS"/>
  </r>
  <r>
    <x v="18"/>
    <n v="16606912"/>
    <s v="ETSII"/>
    <n v="880"/>
    <s v="880G"/>
    <s v="GRUPO-A"/>
    <s v="Fundamentos de ingeniería fluidomecánica"/>
    <s v="GG"/>
    <s v="GRUPO GRANDE"/>
    <s v="880G"/>
    <s v="GG de Fundamentos de ingeniería fluidomecánica"/>
    <s v="GRUPO-A"/>
    <s v="GG de Fundamentos de ingeniería fluidomecánica"/>
    <s v="2S"/>
    <n v="16606912"/>
    <s v="GARCÍA"/>
    <s v="LOZANO"/>
    <s v="CÉSAR"/>
    <s v="cegarcia"/>
    <s v="cesar.garcia@unirioja.es"/>
    <n v="3"/>
    <m/>
    <x v="1"/>
    <n v="536"/>
    <s v="PROFESOR INTERINO"/>
    <s v="C01"/>
    <s v="TIEMPO COMPLETO"/>
    <s v="2013-09-16 00:00:00.0"/>
    <s v="null"/>
    <s v="PI100918"/>
    <s v="PROFESOR CONTRATADO INTERINO"/>
    <s v="R110"/>
    <x v="10"/>
    <n v="590"/>
    <s v="MÁQUINAS Y MOTORES TÉRMICOS"/>
  </r>
  <r>
    <x v="18"/>
    <n v="16606912"/>
    <s v="ETSII"/>
    <n v="880"/>
    <s v="880G"/>
    <s v="GRUPO-B"/>
    <s v="Fundamentos de ingeniería fluidomecánica"/>
    <s v="GG"/>
    <s v="GRUPO GRANDE"/>
    <s v="880G"/>
    <s v="GG de Fundamentos de ingeniería fluidomecánica"/>
    <s v="GRUPO-B"/>
    <s v="GG de Fundamentos de ingeniería fluidomecánica"/>
    <s v="2S"/>
    <n v="16606912"/>
    <s v="GARCÍA"/>
    <s v="LOZANO"/>
    <s v="CÉSAR"/>
    <s v="cegarcia"/>
    <s v="cesar.garcia@unirioja.es"/>
    <n v="3"/>
    <m/>
    <x v="1"/>
    <n v="536"/>
    <s v="PROFESOR INTERINO"/>
    <s v="C01"/>
    <s v="TIEMPO COMPLETO"/>
    <s v="2013-09-16 00:00:00.0"/>
    <s v="null"/>
    <s v="PI100918"/>
    <s v="PROFESOR CONTRATADO INTERINO"/>
    <s v="R110"/>
    <x v="10"/>
    <n v="590"/>
    <s v="MÁQUINAS Y MOTORES TÉRMICOS"/>
  </r>
  <r>
    <x v="18"/>
    <n v="16606912"/>
    <s v="ETSII"/>
    <n v="880"/>
    <s v="880L"/>
    <s v="GRUPO-A1"/>
    <s v="Fundamentos de ingeniería fluidomecánica"/>
    <s v="GL"/>
    <s v="GRUPO DE LABORATORIO"/>
    <s v="880L"/>
    <s v="GL de Fundamentos de ingeniería fluidomecánica"/>
    <s v="GRUPO-A1"/>
    <s v="GL de Fundamentos de ingeniería fluidomecánica"/>
    <s v="2S"/>
    <n v="16606912"/>
    <s v="GARCÍA"/>
    <s v="LOZANO"/>
    <s v="CÉSAR"/>
    <s v="cegarcia"/>
    <s v="cesar.garcia@unirioja.es"/>
    <n v="0.5"/>
    <m/>
    <x v="1"/>
    <n v="536"/>
    <s v="PROFESOR INTERINO"/>
    <s v="C01"/>
    <s v="TIEMPO COMPLETO"/>
    <s v="2013-09-16 00:00:00.0"/>
    <s v="null"/>
    <s v="PI100918"/>
    <s v="PROFESOR CONTRATADO INTERINO"/>
    <s v="R110"/>
    <x v="10"/>
    <n v="590"/>
    <s v="MÁQUINAS Y MOTORES TÉRMICOS"/>
  </r>
  <r>
    <x v="18"/>
    <n v="16606912"/>
    <s v="ETSII"/>
    <n v="880"/>
    <s v="880L"/>
    <s v="GRUPO-A2"/>
    <s v="Fundamentos de ingeniería fluidomecánica"/>
    <s v="GL"/>
    <s v="GRUPO DE LABORATORIO"/>
    <s v="880L"/>
    <s v="GL de Fundamentos de ingeniería fluidomecánica"/>
    <s v="GRUPO-A2"/>
    <s v="GL de Fundamentos de ingeniería fluidomecánica"/>
    <s v="2S"/>
    <n v="16606912"/>
    <s v="GARCÍA"/>
    <s v="LOZANO"/>
    <s v="CÉSAR"/>
    <s v="cegarcia"/>
    <s v="cesar.garcia@unirioja.es"/>
    <n v="0.5"/>
    <m/>
    <x v="1"/>
    <n v="536"/>
    <s v="PROFESOR INTERINO"/>
    <s v="C01"/>
    <s v="TIEMPO COMPLETO"/>
    <s v="2013-09-16 00:00:00.0"/>
    <s v="null"/>
    <s v="PI100918"/>
    <s v="PROFESOR CONTRATADO INTERINO"/>
    <s v="R110"/>
    <x v="10"/>
    <n v="590"/>
    <s v="MÁQUINAS Y MOTORES TÉRMICOS"/>
  </r>
  <r>
    <x v="18"/>
    <n v="16606912"/>
    <s v="ETSII"/>
    <n v="880"/>
    <s v="880L"/>
    <s v="GRUPO-A3"/>
    <s v="Fundamentos de ingeniería fluidomecánica"/>
    <s v="GL"/>
    <s v="GRUPO DE LABORATORIO"/>
    <s v="880L"/>
    <s v="GL de Fundamentos de ingeniería fluidomecánica"/>
    <s v="GRUPO-A3"/>
    <s v="GL de Fundamentos de ingeniería fluidomecánica"/>
    <s v="2S"/>
    <n v="16606912"/>
    <s v="GARCÍA"/>
    <s v="LOZANO"/>
    <s v="CÉSAR"/>
    <s v="cegarcia"/>
    <s v="cesar.garcia@unirioja.es"/>
    <n v="0.5"/>
    <m/>
    <x v="1"/>
    <n v="536"/>
    <s v="PROFESOR INTERINO"/>
    <s v="C01"/>
    <s v="TIEMPO COMPLETO"/>
    <s v="2013-09-16 00:00:00.0"/>
    <s v="null"/>
    <s v="PI100918"/>
    <s v="PROFESOR CONTRATADO INTERINO"/>
    <s v="R110"/>
    <x v="10"/>
    <n v="590"/>
    <s v="MÁQUINAS Y MOTORES TÉRMICOS"/>
  </r>
  <r>
    <x v="18"/>
    <n v="16606912"/>
    <s v="ETSII"/>
    <n v="880"/>
    <s v="880L"/>
    <s v="GRUPO-A4"/>
    <s v="Fundamentos de ingeniería fluidomecánica"/>
    <s v="GL"/>
    <s v="GRUPO DE LABORATORIO"/>
    <s v="880L"/>
    <s v="GL de Fundamentos de ingeniería fluidomecánica"/>
    <s v="GRUPO-A4"/>
    <s v="GL de Fundamentos de ingeniería fluidomecánica"/>
    <s v="2S"/>
    <n v="16606912"/>
    <s v="GARCÍA"/>
    <s v="LOZANO"/>
    <s v="CÉSAR"/>
    <s v="cegarcia"/>
    <s v="cesar.garcia@unirioja.es"/>
    <n v="0.5"/>
    <m/>
    <x v="1"/>
    <n v="536"/>
    <s v="PROFESOR INTERINO"/>
    <s v="C01"/>
    <s v="TIEMPO COMPLETO"/>
    <s v="2013-09-16 00:00:00.0"/>
    <s v="null"/>
    <s v="PI100918"/>
    <s v="PROFESOR CONTRATADO INTERINO"/>
    <s v="R110"/>
    <x v="10"/>
    <n v="590"/>
    <s v="MÁQUINAS Y MOTORES TÉRMICOS"/>
  </r>
  <r>
    <x v="18"/>
    <n v="16606912"/>
    <s v="ETSII"/>
    <n v="880"/>
    <s v="880L"/>
    <s v="GRUPO-B1"/>
    <s v="Fundamentos de ingeniería fluidomecánica"/>
    <s v="GL"/>
    <s v="GRUPO DE LABORATORIO"/>
    <s v="880L"/>
    <s v="GL de Fundamentos de ingeniería fluidomecánica"/>
    <s v="GRUPO-B1"/>
    <s v="GL de Fundamentos de ingeniería fluidomecánica"/>
    <s v="2S"/>
    <n v="16606912"/>
    <s v="GARCÍA"/>
    <s v="LOZANO"/>
    <s v="CÉSAR"/>
    <s v="cegarcia"/>
    <s v="cesar.garcia@unirioja.es"/>
    <n v="0.5"/>
    <m/>
    <x v="1"/>
    <n v="536"/>
    <s v="PROFESOR INTERINO"/>
    <s v="C01"/>
    <s v="TIEMPO COMPLETO"/>
    <s v="2013-09-16 00:00:00.0"/>
    <s v="null"/>
    <s v="PI100918"/>
    <s v="PROFESOR CONTRATADO INTERINO"/>
    <s v="R110"/>
    <x v="10"/>
    <n v="590"/>
    <s v="MÁQUINAS Y MOTORES TÉRMICOS"/>
  </r>
  <r>
    <x v="18"/>
    <n v="16606912"/>
    <s v="ETSII"/>
    <n v="880"/>
    <s v="880L"/>
    <s v="GRUPO-B2"/>
    <s v="Fundamentos de ingeniería fluidomecánica"/>
    <s v="GL"/>
    <s v="GRUPO DE LABORATORIO"/>
    <s v="880L"/>
    <s v="GL de Fundamentos de ingeniería fluidomecánica"/>
    <s v="GRUPO-B2"/>
    <s v="GL de Fundamentos de ingeniería fluidomecánica"/>
    <s v="2S"/>
    <n v="16606912"/>
    <s v="GARCÍA"/>
    <s v="LOZANO"/>
    <s v="CÉSAR"/>
    <s v="cegarcia"/>
    <s v="cesar.garcia@unirioja.es"/>
    <n v="0.5"/>
    <m/>
    <x v="1"/>
    <n v="536"/>
    <s v="PROFESOR INTERINO"/>
    <s v="C01"/>
    <s v="TIEMPO COMPLETO"/>
    <s v="2013-09-16 00:00:00.0"/>
    <s v="null"/>
    <s v="PI100918"/>
    <s v="PROFESOR CONTRATADO INTERINO"/>
    <s v="R110"/>
    <x v="10"/>
    <n v="590"/>
    <s v="MÁQUINAS Y MOTORES TÉRMICOS"/>
  </r>
  <r>
    <x v="18"/>
    <n v="16606912"/>
    <s v="ETSII"/>
    <n v="880"/>
    <s v="880L"/>
    <s v="GRUPO-B3"/>
    <s v="Fundamentos de ingeniería fluidomecánica"/>
    <s v="GL"/>
    <s v="GRUPO DE LABORATORIO"/>
    <s v="880L"/>
    <s v="GL de Fundamentos de ingeniería fluidomecánica"/>
    <s v="GRUPO-B3"/>
    <s v="GL de Fundamentos de ingeniería fluidomecánica"/>
    <s v="2S"/>
    <n v="16606912"/>
    <s v="GARCÍA"/>
    <s v="LOZANO"/>
    <s v="CÉSAR"/>
    <s v="cegarcia"/>
    <s v="cesar.garcia@unirioja.es"/>
    <n v="0.5"/>
    <m/>
    <x v="1"/>
    <n v="536"/>
    <s v="PROFESOR INTERINO"/>
    <s v="C01"/>
    <s v="TIEMPO COMPLETO"/>
    <s v="2013-09-16 00:00:00.0"/>
    <s v="null"/>
    <s v="PI100918"/>
    <s v="PROFESOR CONTRATADO INTERINO"/>
    <s v="R110"/>
    <x v="10"/>
    <n v="590"/>
    <s v="MÁQUINAS Y MOTORES TÉRMICOS"/>
  </r>
  <r>
    <x v="18"/>
    <n v="16606912"/>
    <s v="ETSII"/>
    <n v="880"/>
    <s v="880R"/>
    <s v="GRUPO-A1"/>
    <s v="Fundamentos de ingeniería fluidomecánica"/>
    <s v="GR"/>
    <s v="GRUPO REDUCIDO"/>
    <s v="880R"/>
    <s v="GR de Fundamentos de ingeniería fluidomecánica"/>
    <s v="GRUPO-A1"/>
    <s v="GR de Fundamentos de ingeniería fluidomecánica"/>
    <s v="2S"/>
    <n v="16606912"/>
    <s v="GARCÍA"/>
    <s v="LOZANO"/>
    <s v="CÉSAR"/>
    <s v="cegarcia"/>
    <s v="cesar.garcia@unirioja.es"/>
    <n v="1"/>
    <m/>
    <x v="1"/>
    <n v="536"/>
    <s v="PROFESOR INTERINO"/>
    <s v="C01"/>
    <s v="TIEMPO COMPLETO"/>
    <s v="2013-09-16 00:00:00.0"/>
    <s v="null"/>
    <s v="PI100918"/>
    <s v="PROFESOR CONTRATADO INTERINO"/>
    <s v="R110"/>
    <x v="10"/>
    <n v="590"/>
    <s v="MÁQUINAS Y MOTORES TÉRMICOS"/>
  </r>
  <r>
    <x v="18"/>
    <n v="16606912"/>
    <s v="ETSII"/>
    <n v="880"/>
    <s v="880R"/>
    <s v="GRUPO-A2"/>
    <s v="Fundamentos de ingeniería fluidomecánica"/>
    <s v="GR"/>
    <s v="GRUPO REDUCIDO"/>
    <s v="880R"/>
    <s v="GR de Fundamentos de ingeniería fluidomecánica"/>
    <s v="GRUPO-A2"/>
    <s v="GR de Fundamentos de ingeniería fluidomecánica"/>
    <s v="2S"/>
    <n v="16606912"/>
    <s v="GARCÍA"/>
    <s v="LOZANO"/>
    <s v="CÉSAR"/>
    <s v="cegarcia"/>
    <s v="cesar.garcia@unirioja.es"/>
    <n v="1"/>
    <m/>
    <x v="1"/>
    <n v="536"/>
    <s v="PROFESOR INTERINO"/>
    <s v="C01"/>
    <s v="TIEMPO COMPLETO"/>
    <s v="2013-09-16 00:00:00.0"/>
    <s v="null"/>
    <s v="PI100918"/>
    <s v="PROFESOR CONTRATADO INTERINO"/>
    <s v="R110"/>
    <x v="10"/>
    <n v="590"/>
    <s v="MÁQUINAS Y MOTORES TÉRMICOS"/>
  </r>
  <r>
    <x v="18"/>
    <n v="16606912"/>
    <s v="ETSII"/>
    <n v="880"/>
    <s v="880R"/>
    <s v="GRUPO-A3"/>
    <s v="Fundamentos de ingeniería fluidomecánica"/>
    <s v="GR"/>
    <s v="GRUPO REDUCIDO"/>
    <s v="880R"/>
    <s v="GR de Fundamentos de ingeniería fluidomecánica"/>
    <s v="GRUPO-A3"/>
    <s v="GR de Fundamentos de ingeniería fluidomecánica"/>
    <s v="2S"/>
    <n v="16606912"/>
    <s v="GARCÍA"/>
    <s v="LOZANO"/>
    <s v="CÉSAR"/>
    <s v="cegarcia"/>
    <s v="cesar.garcia@unirioja.es"/>
    <n v="1"/>
    <m/>
    <x v="1"/>
    <n v="536"/>
    <s v="PROFESOR INTERINO"/>
    <s v="C01"/>
    <s v="TIEMPO COMPLETO"/>
    <s v="2013-09-16 00:00:00.0"/>
    <s v="null"/>
    <s v="PI100918"/>
    <s v="PROFESOR CONTRATADO INTERINO"/>
    <s v="R110"/>
    <x v="10"/>
    <n v="590"/>
    <s v="MÁQUINAS Y MOTORES TÉRMICOS"/>
  </r>
  <r>
    <x v="18"/>
    <n v="16606912"/>
    <s v="ETSII"/>
    <n v="880"/>
    <s v="880R"/>
    <s v="GRUPO-B1"/>
    <s v="Fundamentos de ingeniería fluidomecánica"/>
    <s v="GR"/>
    <s v="GRUPO REDUCIDO"/>
    <s v="880R"/>
    <s v="GR de Fundamentos de ingeniería fluidomecánica"/>
    <s v="GRUPO-B1"/>
    <s v="GR de Fundamentos de ingeniería fluidomecánica"/>
    <s v="2S"/>
    <n v="16606912"/>
    <s v="GARCÍA"/>
    <s v="LOZANO"/>
    <s v="CÉSAR"/>
    <s v="cegarcia"/>
    <s v="cesar.garcia@unirioja.es"/>
    <n v="1"/>
    <m/>
    <x v="1"/>
    <n v="536"/>
    <s v="PROFESOR INTERINO"/>
    <s v="C01"/>
    <s v="TIEMPO COMPLETO"/>
    <s v="2013-09-16 00:00:00.0"/>
    <s v="null"/>
    <s v="PI100918"/>
    <s v="PROFESOR CONTRATADO INTERINO"/>
    <s v="R110"/>
    <x v="10"/>
    <n v="590"/>
    <s v="MÁQUINAS Y MOTORES TÉRMICOS"/>
  </r>
  <r>
    <x v="18"/>
    <n v="16606912"/>
    <s v="ETSII"/>
    <n v="880"/>
    <s v="880R"/>
    <s v="GRUPO-B2"/>
    <s v="Fundamentos de ingeniería fluidomecánica"/>
    <s v="GR"/>
    <s v="GRUPO REDUCIDO"/>
    <s v="880R"/>
    <s v="GR de Fundamentos de ingeniería fluidomecánica"/>
    <s v="GRUPO-B2"/>
    <s v="GR de Fundamentos de ingeniería fluidomecánica"/>
    <s v="2S"/>
    <n v="16606912"/>
    <s v="GARCÍA"/>
    <s v="LOZANO"/>
    <s v="CÉSAR"/>
    <s v="cegarcia"/>
    <s v="cesar.garcia@unirioja.es"/>
    <n v="1"/>
    <m/>
    <x v="1"/>
    <n v="536"/>
    <s v="PROFESOR INTERINO"/>
    <s v="C01"/>
    <s v="TIEMPO COMPLETO"/>
    <s v="2013-09-16 00:00:00.0"/>
    <s v="null"/>
    <s v="PI100918"/>
    <s v="PROFESOR CONTRATADO INTERINO"/>
    <s v="R110"/>
    <x v="10"/>
    <n v="590"/>
    <s v="MÁQUINAS Y MOTORES TÉRMICOS"/>
  </r>
  <r>
    <x v="3"/>
    <n v="17199289"/>
    <s v="FCJS"/>
    <n v="881"/>
    <s v="881G"/>
    <s v="GRUPO-A"/>
    <s v="Métodos de análisis de datos"/>
    <s v="GG"/>
    <s v="GRUPO GRANDE"/>
    <s v="881G"/>
    <s v="GG de Métodos de análisis de datos"/>
    <s v="GRUPO-A"/>
    <s v="GG de Métodos de análisis de datos"/>
    <s v="2S"/>
    <n v="17199289"/>
    <s v="FILLAT"/>
    <s v="BALLESTEROS"/>
    <s v="JUAN CARLOS"/>
    <s v="jufillat"/>
    <s v="juan-carlos.fillat@unirioja.es"/>
    <n v="4"/>
    <n v="4"/>
    <x v="1"/>
    <n v="504"/>
    <s v="PROFESOR TITULAR UNIVERSIDAD"/>
    <s v="01A"/>
    <s v="TIEMPO COMPLETO AMPLIADO"/>
    <s v="2012-09-01 00:00:00.0"/>
    <s v="null"/>
    <s v="DF32187"/>
    <s v="TITULAR DE UNIVERSIDAD"/>
    <s v="R111"/>
    <x v="7"/>
    <n v="265"/>
    <s v="ESTADÍSTICA E INVESTIGACIÓN OPERATIVA"/>
  </r>
  <r>
    <x v="3"/>
    <n v="25432171"/>
    <s v="FCJS"/>
    <n v="881"/>
    <s v="881I"/>
    <s v="GRUPO-A1"/>
    <s v="Métodos de análisis de datos"/>
    <s v="GI"/>
    <s v="GRUPO DE INFORMÁTICA"/>
    <s v="881I"/>
    <s v="GI de Métodos de análisis de datos"/>
    <s v="GRUPO-A1"/>
    <s v="GI de Métodos de análisis de datos"/>
    <s v="2S"/>
    <n v="25432171"/>
    <s v="ARREGUI"/>
    <s v="CASAUS"/>
    <s v="JOSÉ LUIS"/>
    <s v="joarregu"/>
    <s v="jose-luis.arregui@unirioja.es"/>
    <n v="1.2"/>
    <n v="1.2"/>
    <x v="0"/>
    <n v="504"/>
    <s v="PROFESOR TITULAR UNIVERSIDAD"/>
    <s v="C01"/>
    <s v="TIEMPO COMPLETO"/>
    <s v="2009-09-29 00:00:00.0"/>
    <s v="null"/>
    <s v="DF100247"/>
    <s v="PROFESOR TITULAR DE UNIVERSIDAD"/>
    <s v="R111"/>
    <x v="7"/>
    <n v="15"/>
    <s v="ANÁLISIS MATEMÁTICO"/>
  </r>
  <r>
    <x v="3"/>
    <n v="25432171"/>
    <s v="FCJS"/>
    <n v="881"/>
    <s v="881I"/>
    <s v="GRUPO-A2"/>
    <s v="Métodos de análisis de datos"/>
    <s v="GI"/>
    <s v="GRUPO DE INFORMÁTICA"/>
    <s v="881I"/>
    <s v="GI de Métodos de análisis de datos"/>
    <s v="GRUPO-A2"/>
    <s v="GI de Métodos de análisis de datos"/>
    <s v="2S"/>
    <n v="25432171"/>
    <s v="ARREGUI"/>
    <s v="CASAUS"/>
    <s v="JOSÉ LUIS"/>
    <s v="joarregu"/>
    <s v="jose-luis.arregui@unirioja.es"/>
    <n v="1.2"/>
    <n v="1.2"/>
    <x v="0"/>
    <n v="504"/>
    <s v="PROFESOR TITULAR UNIVERSIDAD"/>
    <s v="C01"/>
    <s v="TIEMPO COMPLETO"/>
    <s v="2009-09-29 00:00:00.0"/>
    <s v="null"/>
    <s v="DF100247"/>
    <s v="PROFESOR TITULAR DE UNIVERSIDAD"/>
    <s v="R111"/>
    <x v="7"/>
    <n v="15"/>
    <s v="ANÁLISIS MATEMÁTICO"/>
  </r>
  <r>
    <x v="3"/>
    <n v="17199289"/>
    <s v="FCJS"/>
    <n v="881"/>
    <s v="881I"/>
    <s v="GRUPO-A3"/>
    <s v="Métodos de análisis de datos"/>
    <s v="GI"/>
    <s v="GRUPO DE INFORMÁTICA"/>
    <s v="881I"/>
    <s v="GI de Métodos de análisis de datos"/>
    <s v="GRUPO-A3"/>
    <s v="GI de Métodos de análisis de datos"/>
    <s v="2S"/>
    <n v="17199289"/>
    <s v="FILLAT"/>
    <s v="BALLESTEROS"/>
    <s v="JUAN CARLOS"/>
    <s v="jufillat"/>
    <s v="juan-carlos.fillat@unirioja.es"/>
    <n v="1.2"/>
    <n v="1.2"/>
    <x v="1"/>
    <n v="504"/>
    <s v="PROFESOR TITULAR UNIVERSIDAD"/>
    <s v="01A"/>
    <s v="TIEMPO COMPLETO AMPLIADO"/>
    <s v="2012-09-01 00:00:00.0"/>
    <s v="null"/>
    <s v="DF32187"/>
    <s v="TITULAR DE UNIVERSIDAD"/>
    <s v="R111"/>
    <x v="7"/>
    <n v="265"/>
    <s v="ESTADÍSTICA E INVESTIGACIÓN OPERATIVA"/>
  </r>
  <r>
    <x v="3"/>
    <n v="17199289"/>
    <s v="FCJS"/>
    <n v="881"/>
    <s v="881I"/>
    <s v="GRUPO-A4"/>
    <s v="Métodos de análisis de datos"/>
    <s v="GI"/>
    <s v="GRUPO DE INFORMÁTICA"/>
    <s v="881I"/>
    <s v="GI de Métodos de análisis de datos"/>
    <s v="GRUPO-A4"/>
    <s v="GI de Métodos de análisis de datos"/>
    <s v="2S"/>
    <n v="17199289"/>
    <s v="FILLAT"/>
    <s v="BALLESTEROS"/>
    <s v="JUAN CARLOS"/>
    <s v="jufillat"/>
    <s v="juan-carlos.fillat@unirioja.es"/>
    <n v="1.2"/>
    <n v="1.2"/>
    <x v="1"/>
    <n v="504"/>
    <s v="PROFESOR TITULAR UNIVERSIDAD"/>
    <s v="01A"/>
    <s v="TIEMPO COMPLETO AMPLIADO"/>
    <s v="2012-09-01 00:00:00.0"/>
    <s v="null"/>
    <s v="DF32187"/>
    <s v="TITULAR DE UNIVERSIDAD"/>
    <s v="R111"/>
    <x v="7"/>
    <n v="265"/>
    <s v="ESTADÍSTICA E INVESTIGACIÓN OPERATIVA"/>
  </r>
  <r>
    <x v="3"/>
    <n v="25432171"/>
    <s v="FCJS"/>
    <n v="881"/>
    <s v="881R"/>
    <s v="GRUPO-A1"/>
    <s v="Métodos de análisis de datos"/>
    <s v="GR"/>
    <s v="GRUPO REDUCIDO"/>
    <s v="881R"/>
    <s v="GR de Métodos de análisis de datos"/>
    <s v="GRUPO-A1"/>
    <s v="GR de Métodos de análisis de datos"/>
    <s v="2S"/>
    <n v="25432171"/>
    <s v="ARREGUI"/>
    <s v="CASAUS"/>
    <s v="JOSÉ LUIS"/>
    <s v="joarregu"/>
    <s v="jose-luis.arregui@unirioja.es"/>
    <n v="0.8"/>
    <n v="0.8"/>
    <x v="0"/>
    <n v="504"/>
    <s v="PROFESOR TITULAR UNIVERSIDAD"/>
    <s v="C01"/>
    <s v="TIEMPO COMPLETO"/>
    <s v="2009-09-29 00:00:00.0"/>
    <s v="null"/>
    <s v="DF100247"/>
    <s v="PROFESOR TITULAR DE UNIVERSIDAD"/>
    <s v="R111"/>
    <x v="7"/>
    <n v="15"/>
    <s v="ANÁLISIS MATEMÁTICO"/>
  </r>
  <r>
    <x v="3"/>
    <n v="25432171"/>
    <s v="FCJS"/>
    <n v="881"/>
    <s v="881R"/>
    <s v="GRUPO-A2"/>
    <s v="Métodos de análisis de datos"/>
    <s v="GR"/>
    <s v="GRUPO REDUCIDO"/>
    <s v="881R"/>
    <s v="GR de Métodos de análisis de datos"/>
    <s v="GRUPO-A2"/>
    <s v="GR de Métodos de análisis de datos"/>
    <s v="2S"/>
    <n v="25432171"/>
    <s v="ARREGUI"/>
    <s v="CASAUS"/>
    <s v="JOSÉ LUIS"/>
    <s v="joarregu"/>
    <s v="jose-luis.arregui@unirioja.es"/>
    <n v="0.8"/>
    <n v="0.8"/>
    <x v="0"/>
    <n v="504"/>
    <s v="PROFESOR TITULAR UNIVERSIDAD"/>
    <s v="C01"/>
    <s v="TIEMPO COMPLETO"/>
    <s v="2009-09-29 00:00:00.0"/>
    <s v="null"/>
    <s v="DF100247"/>
    <s v="PROFESOR TITULAR DE UNIVERSIDAD"/>
    <s v="R111"/>
    <x v="7"/>
    <n v="15"/>
    <s v="ANÁLISIS MATEMÁTICO"/>
  </r>
  <r>
    <x v="3"/>
    <n v="17199289"/>
    <s v="FCJS"/>
    <n v="881"/>
    <s v="881R"/>
    <s v="GRUPO-A3"/>
    <s v="Métodos de análisis de datos"/>
    <s v="GR"/>
    <s v="GRUPO REDUCIDO"/>
    <s v="881R"/>
    <s v="GR de Métodos de análisis de datos"/>
    <s v="GRUPO-A3"/>
    <s v="GR de Métodos de análisis de datos"/>
    <s v="2S"/>
    <n v="17199289"/>
    <s v="FILLAT"/>
    <s v="BALLESTEROS"/>
    <s v="JUAN CARLOS"/>
    <s v="jufillat"/>
    <s v="juan-carlos.fillat@unirioja.es"/>
    <n v="0.8"/>
    <n v="0.8"/>
    <x v="1"/>
    <n v="504"/>
    <s v="PROFESOR TITULAR UNIVERSIDAD"/>
    <s v="01A"/>
    <s v="TIEMPO COMPLETO AMPLIADO"/>
    <s v="2012-09-01 00:00:00.0"/>
    <s v="null"/>
    <s v="DF32187"/>
    <s v="TITULAR DE UNIVERSIDAD"/>
    <s v="R111"/>
    <x v="7"/>
    <n v="265"/>
    <s v="ESTADÍSTICA E INVESTIGACIÓN OPERATIVA"/>
  </r>
  <r>
    <x v="3"/>
    <n v="17199289"/>
    <s v="FCJS"/>
    <n v="881"/>
    <s v="881R"/>
    <s v="GRUPO-A4"/>
    <s v="Métodos de análisis de datos"/>
    <s v="GR"/>
    <s v="GRUPO REDUCIDO"/>
    <s v="881R"/>
    <s v="GR de Métodos de análisis de datos"/>
    <s v="GRUPO-A4"/>
    <s v="GR de Métodos de análisis de datos"/>
    <s v="2S"/>
    <n v="17199289"/>
    <s v="FILLAT"/>
    <s v="BALLESTEROS"/>
    <s v="JUAN CARLOS"/>
    <s v="jufillat"/>
    <s v="juan-carlos.fillat@unirioja.es"/>
    <n v="0.8"/>
    <n v="0.8"/>
    <x v="1"/>
    <n v="504"/>
    <s v="PROFESOR TITULAR UNIVERSIDAD"/>
    <s v="01A"/>
    <s v="TIEMPO COMPLETO AMPLIADO"/>
    <s v="2012-09-01 00:00:00.0"/>
    <s v="null"/>
    <s v="DF32187"/>
    <s v="TITULAR DE UNIVERSIDAD"/>
    <s v="R111"/>
    <x v="7"/>
    <n v="265"/>
    <s v="ESTADÍSTICA E INVESTIGACIÓN OPERATIVA"/>
  </r>
  <r>
    <x v="2"/>
    <n v="16619886"/>
    <s v="FCJS"/>
    <n v="881"/>
    <s v="881G"/>
    <s v="GRUPO-B"/>
    <s v="Métodos de análisis de datos"/>
    <s v="GG"/>
    <s v="GRUPO GRANDE"/>
    <s v="881G"/>
    <s v="GG de Métodos de análisis de datos"/>
    <s v="GRUPO-B"/>
    <s v="GG de Métodos de análisis de datos"/>
    <s v="2S"/>
    <n v="16619886"/>
    <s v="HIGUERAS"/>
    <s v="HERNÁEZ"/>
    <s v="MANUEL"/>
    <s v="mahiguer"/>
    <s v="manuel.higueras@unirioja.es"/>
    <n v="4"/>
    <n v="4"/>
    <x v="1"/>
    <n v="504"/>
    <s v="PROFESOR TITULAR UNIVERSIDAD"/>
    <s v="C01"/>
    <s v="TIEMPO COMPLETO"/>
    <s v="2018-09-17 00:00:00.0"/>
    <s v="null"/>
    <s v="DF100359"/>
    <s v="PROFESOR TITULAR DE UNIVERSIDAD"/>
    <s v="R111"/>
    <x v="7"/>
    <n v="265"/>
    <s v="ESTADÍSTICA E INVESTIGACIÓN OPERATIVA"/>
  </r>
  <r>
    <x v="2"/>
    <n v="16619886"/>
    <s v="FCJS"/>
    <n v="881"/>
    <s v="881I"/>
    <s v="GRUPO-B1"/>
    <s v="Métodos de análisis de datos"/>
    <s v="GI"/>
    <s v="GRUPO DE INFORMÁTICA"/>
    <s v="881I"/>
    <s v="GI de Métodos de análisis de datos"/>
    <s v="GRUPO-B1"/>
    <s v="GI de Métodos de análisis de datos"/>
    <s v="2S"/>
    <n v="16619886"/>
    <s v="HIGUERAS"/>
    <s v="HERNÁEZ"/>
    <s v="MANUEL"/>
    <s v="mahiguer"/>
    <s v="manuel.higueras@unirioja.es"/>
    <n v="1.2"/>
    <n v="1.2"/>
    <x v="1"/>
    <n v="504"/>
    <s v="PROFESOR TITULAR UNIVERSIDAD"/>
    <s v="C01"/>
    <s v="TIEMPO COMPLETO"/>
    <s v="2018-09-17 00:00:00.0"/>
    <s v="null"/>
    <s v="DF100359"/>
    <s v="PROFESOR TITULAR DE UNIVERSIDAD"/>
    <s v="R111"/>
    <x v="7"/>
    <n v="265"/>
    <s v="ESTADÍSTICA E INVESTIGACIÓN OPERATIVA"/>
  </r>
  <r>
    <x v="2"/>
    <n v="16619886"/>
    <s v="FCJS"/>
    <n v="881"/>
    <s v="881I"/>
    <s v="GRUPO-B2"/>
    <s v="Métodos de análisis de datos"/>
    <s v="GI"/>
    <s v="GRUPO DE INFORMÁTICA"/>
    <s v="881I"/>
    <s v="GI de Métodos de análisis de datos"/>
    <s v="GRUPO-B2"/>
    <s v="GI de Métodos de análisis de datos"/>
    <s v="2S"/>
    <n v="16619886"/>
    <s v="HIGUERAS"/>
    <s v="HERNÁEZ"/>
    <s v="MANUEL"/>
    <s v="mahiguer"/>
    <s v="manuel.higueras@unirioja.es"/>
    <n v="1.2"/>
    <n v="1.2"/>
    <x v="1"/>
    <n v="504"/>
    <s v="PROFESOR TITULAR UNIVERSIDAD"/>
    <s v="C01"/>
    <s v="TIEMPO COMPLETO"/>
    <s v="2018-09-17 00:00:00.0"/>
    <s v="null"/>
    <s v="DF100359"/>
    <s v="PROFESOR TITULAR DE UNIVERSIDAD"/>
    <s v="R111"/>
    <x v="7"/>
    <n v="265"/>
    <s v="ESTADÍSTICA E INVESTIGACIÓN OPERATIVA"/>
  </r>
  <r>
    <x v="2"/>
    <n v="16619886"/>
    <s v="FCJS"/>
    <n v="881"/>
    <s v="881R"/>
    <s v="GRUPO-B1"/>
    <s v="Métodos de análisis de datos"/>
    <s v="GR"/>
    <s v="GRUPO REDUCIDO"/>
    <s v="881R"/>
    <s v="GR de Métodos de análisis de datos"/>
    <s v="GRUPO-B1"/>
    <s v="GR de Métodos de análisis de datos"/>
    <s v="2S"/>
    <n v="16619886"/>
    <s v="HIGUERAS"/>
    <s v="HERNÁEZ"/>
    <s v="MANUEL"/>
    <s v="mahiguer"/>
    <s v="manuel.higueras@unirioja.es"/>
    <n v="0.8"/>
    <n v="0.8"/>
    <x v="1"/>
    <n v="504"/>
    <s v="PROFESOR TITULAR UNIVERSIDAD"/>
    <s v="C01"/>
    <s v="TIEMPO COMPLETO"/>
    <s v="2018-09-17 00:00:00.0"/>
    <s v="null"/>
    <s v="DF100359"/>
    <s v="PROFESOR TITULAR DE UNIVERSIDAD"/>
    <s v="R111"/>
    <x v="7"/>
    <n v="265"/>
    <s v="ESTADÍSTICA E INVESTIGACIÓN OPERATIVA"/>
  </r>
  <r>
    <x v="2"/>
    <n v="16619886"/>
    <s v="FCJS"/>
    <n v="881"/>
    <s v="881R"/>
    <s v="GRUPO-B2"/>
    <s v="Métodos de análisis de datos"/>
    <s v="GR"/>
    <s v="GRUPO REDUCIDO"/>
    <s v="881R"/>
    <s v="GR de Métodos de análisis de datos"/>
    <s v="GRUPO-B2"/>
    <s v="GR de Métodos de análisis de datos"/>
    <s v="2S"/>
    <n v="16619886"/>
    <s v="HIGUERAS"/>
    <s v="HERNÁEZ"/>
    <s v="MANUEL"/>
    <s v="mahiguer"/>
    <s v="manuel.higueras@unirioja.es"/>
    <n v="0.8"/>
    <n v="0.8"/>
    <x v="1"/>
    <n v="504"/>
    <s v="PROFESOR TITULAR UNIVERSIDAD"/>
    <s v="C01"/>
    <s v="TIEMPO COMPLETO"/>
    <s v="2018-09-17 00:00:00.0"/>
    <s v="null"/>
    <s v="DF100359"/>
    <s v="PROFESOR TITULAR DE UNIVERSIDAD"/>
    <s v="R111"/>
    <x v="7"/>
    <n v="265"/>
    <s v="ESTADÍSTICA E INVESTIGACIÓN OPERATIVA"/>
  </r>
  <r>
    <x v="6"/>
    <n v="16619886"/>
    <s v="FCE"/>
    <n v="881"/>
    <s v="881G"/>
    <s v="GRUPO-B"/>
    <s v="Métodos de análisis de datos"/>
    <s v="GG"/>
    <s v="GRUPO GRANDE"/>
    <s v="881G"/>
    <s v="GG de Métodos de análisis de datos"/>
    <s v="GRUPO-B"/>
    <s v="GG de Métodos de análisis de datos"/>
    <s v="2S"/>
    <n v="16619886"/>
    <s v="HIGUERAS"/>
    <s v="HERNÁEZ"/>
    <s v="MANUEL"/>
    <s v="mahiguer"/>
    <s v="manuel.higueras@unirioja.es"/>
    <n v="4"/>
    <m/>
    <x v="1"/>
    <n v="504"/>
    <s v="PROFESOR TITULAR UNIVERSIDAD"/>
    <s v="C01"/>
    <s v="TIEMPO COMPLETO"/>
    <s v="2018-09-17 00:00:00.0"/>
    <s v="null"/>
    <s v="DF100359"/>
    <s v="PROFESOR TITULAR DE UNIVERSIDAD"/>
    <s v="R111"/>
    <x v="7"/>
    <n v="265"/>
    <s v="ESTADÍSTICA E INVESTIGACIÓN OPERATIVA"/>
  </r>
  <r>
    <x v="6"/>
    <n v="16619886"/>
    <s v="FCE"/>
    <n v="881"/>
    <s v="881I"/>
    <s v="GRUPO-B3"/>
    <s v="Métodos de análisis de datos"/>
    <s v="GI"/>
    <s v="GRUPO DE INFORMÁTICA"/>
    <s v="881I"/>
    <s v="GI de Métodos de análisis de datos"/>
    <s v="GRUPO-B3"/>
    <s v="GI de Métodos de análisis de datos"/>
    <s v="2S"/>
    <n v="16619886"/>
    <s v="HIGUERAS"/>
    <s v="HERNÁEZ"/>
    <s v="MANUEL"/>
    <s v="mahiguer"/>
    <s v="manuel.higueras@unirioja.es"/>
    <n v="1.2"/>
    <n v="1.2"/>
    <x v="1"/>
    <n v="504"/>
    <s v="PROFESOR TITULAR UNIVERSIDAD"/>
    <s v="C01"/>
    <s v="TIEMPO COMPLETO"/>
    <s v="2018-09-17 00:00:00.0"/>
    <s v="null"/>
    <s v="DF100359"/>
    <s v="PROFESOR TITULAR DE UNIVERSIDAD"/>
    <s v="R111"/>
    <x v="7"/>
    <n v="265"/>
    <s v="ESTADÍSTICA E INVESTIGACIÓN OPERATIVA"/>
  </r>
  <r>
    <x v="6"/>
    <n v="16619886"/>
    <s v="FCE"/>
    <n v="881"/>
    <s v="881I"/>
    <s v="GRUPO-B4"/>
    <s v="Métodos de análisis de datos"/>
    <s v="GI"/>
    <s v="GRUPO DE INFORMÁTICA"/>
    <s v="881I"/>
    <s v="GI de Métodos de análisis de datos"/>
    <s v="GRUPO-B4"/>
    <s v="GI de Métodos de análisis de datos"/>
    <s v="2S"/>
    <n v="16619886"/>
    <s v="HIGUERAS"/>
    <s v="HERNÁEZ"/>
    <s v="MANUEL"/>
    <s v="mahiguer"/>
    <s v="manuel.higueras@unirioja.es"/>
    <n v="1.2"/>
    <n v="1.2"/>
    <x v="1"/>
    <n v="504"/>
    <s v="PROFESOR TITULAR UNIVERSIDAD"/>
    <s v="C01"/>
    <s v="TIEMPO COMPLETO"/>
    <s v="2018-09-17 00:00:00.0"/>
    <s v="null"/>
    <s v="DF100359"/>
    <s v="PROFESOR TITULAR DE UNIVERSIDAD"/>
    <s v="R111"/>
    <x v="7"/>
    <n v="265"/>
    <s v="ESTADÍSTICA E INVESTIGACIÓN OPERATIVA"/>
  </r>
  <r>
    <x v="6"/>
    <n v="16619886"/>
    <s v="FCE"/>
    <n v="881"/>
    <s v="881R"/>
    <s v="GRUPO-B3"/>
    <s v="Métodos de análisis de datos"/>
    <s v="GR"/>
    <s v="GRUPO REDUCIDO"/>
    <s v="881R"/>
    <s v="GR de Métodos de análisis de datos"/>
    <s v="GRUPO-B3"/>
    <s v="GR de Métodos de análisis de datos"/>
    <s v="2S"/>
    <n v="16619886"/>
    <s v="HIGUERAS"/>
    <s v="HERNÁEZ"/>
    <s v="MANUEL"/>
    <s v="mahiguer"/>
    <s v="manuel.higueras@unirioja.es"/>
    <n v="0.8"/>
    <n v="0.8"/>
    <x v="1"/>
    <n v="504"/>
    <s v="PROFESOR TITULAR UNIVERSIDAD"/>
    <s v="C01"/>
    <s v="TIEMPO COMPLETO"/>
    <s v="2018-09-17 00:00:00.0"/>
    <s v="null"/>
    <s v="DF100359"/>
    <s v="PROFESOR TITULAR DE UNIVERSIDAD"/>
    <s v="R111"/>
    <x v="7"/>
    <n v="265"/>
    <s v="ESTADÍSTICA E INVESTIGACIÓN OPERATIVA"/>
  </r>
  <r>
    <x v="6"/>
    <n v="16619886"/>
    <s v="FCE"/>
    <n v="881"/>
    <s v="881R"/>
    <s v="GRUPO-B4"/>
    <s v="Métodos de análisis de datos"/>
    <s v="GR"/>
    <s v="GRUPO REDUCIDO"/>
    <s v="881R"/>
    <s v="GR de Métodos de análisis de datos"/>
    <s v="GRUPO-B4"/>
    <s v="GR de Métodos de análisis de datos"/>
    <s v="2S"/>
    <n v="16619886"/>
    <s v="HIGUERAS"/>
    <s v="HERNÁEZ"/>
    <s v="MANUEL"/>
    <s v="mahiguer"/>
    <s v="manuel.higueras@unirioja.es"/>
    <n v="0.8"/>
    <n v="0.8"/>
    <x v="1"/>
    <n v="504"/>
    <s v="PROFESOR TITULAR UNIVERSIDAD"/>
    <s v="C01"/>
    <s v="TIEMPO COMPLETO"/>
    <s v="2018-09-17 00:00:00.0"/>
    <s v="null"/>
    <s v="DF100359"/>
    <s v="PROFESOR TITULAR DE UNIVERSIDAD"/>
    <s v="R111"/>
    <x v="7"/>
    <n v="265"/>
    <s v="ESTADÍSTICA E INVESTIGACIÓN OPERATIVA"/>
  </r>
  <r>
    <x v="4"/>
    <n v="2531198"/>
    <s v="FLE"/>
    <n v="882"/>
    <s v="882G"/>
    <s v="GRUPO-A"/>
    <s v="Prácticum I"/>
    <s v="GG"/>
    <s v="GRUPO GRANDE"/>
    <s v="882G"/>
    <s v="PRÁCTICUM I DEL GRADO EN EDUCACIÓN INFANTIL"/>
    <s v="GRUPO-A"/>
    <s v="PRÁCTICUM I DEL GRADO EN EDUCACIÓN INFANTIL"/>
    <s v="AN"/>
    <n v="2531198"/>
    <s v="DE VICENTE"/>
    <s v="CLEMENTE"/>
    <s v="MARÍA PALOMA"/>
    <s v="madevice"/>
    <s v="paloma.devicente@unirioja.es"/>
    <n v="0.5"/>
    <n v="0.5"/>
    <x v="1"/>
    <n v="532"/>
    <s v="LABORAL DOCENTE-ASOCIADO"/>
    <s v="P06"/>
    <s v="TIEMPO PARCIAL (6+6 HORAS)"/>
    <s v="2018-09-27 00:00:00.0"/>
    <s v="2019-09-14 00:00:00.0"/>
    <s v="PI101431"/>
    <s v="PROFESOR ASOCIADO"/>
    <s v="R115"/>
    <x v="2"/>
    <n v="735"/>
    <s v="PSICOLOGÍA EVOLUTIVA Y DE LA EDUCACIÓN"/>
  </r>
  <r>
    <x v="4"/>
    <n v="7017598"/>
    <s v="FLE"/>
    <n v="882"/>
    <s v="882G"/>
    <s v="GRUPO-A"/>
    <s v="Prácticum I"/>
    <s v="GG"/>
    <s v="GRUPO GRANDE"/>
    <s v="882G"/>
    <s v="PRÁCTICUM I DEL GRADO EN EDUCACIÓN INFANTIL"/>
    <s v="GRUPO-A"/>
    <s v="PRÁCTICUM I DEL GRADO EN EDUCACIÓN INFANTIL"/>
    <s v="AN"/>
    <n v="7017598"/>
    <s v="ALONSO"/>
    <s v="RUIZ"/>
    <s v="ROSA ANA"/>
    <s v="roalonr"/>
    <s v="rosa-ana.alonso@unirioja.es"/>
    <n v="0"/>
    <n v="0"/>
    <x v="0"/>
    <n v="536"/>
    <s v="PROFESOR INTERINO"/>
    <s v="C01"/>
    <s v="TIEMPO COMPLETO"/>
    <s v="2015-09-15 00:00:00.0"/>
    <s v="null"/>
    <s v="PI101053"/>
    <s v="PROFESOR CONTRATADO INTERINO"/>
    <s v="R115"/>
    <x v="2"/>
    <n v="215"/>
    <s v="DIDÁCTICA Y ORGANIZACIÓN ESCOLAR"/>
  </r>
  <r>
    <x v="4"/>
    <n v="12745547"/>
    <s v="FLE"/>
    <n v="882"/>
    <s v="882G"/>
    <s v="GRUPO-A"/>
    <s v="Prácticum I"/>
    <s v="GG"/>
    <s v="GRUPO GRANDE"/>
    <s v="882G"/>
    <s v="PRÁCTICUM I DEL GRADO EN EDUCACIÓN INFANTIL"/>
    <s v="GRUPO-A"/>
    <s v="PRÁCTICUM I DEL GRADO EN EDUCACIÓN INFANTIL"/>
    <s v="AN"/>
    <n v="12745547"/>
    <s v="CAMACHO"/>
    <s v="SÁNCHEZ"/>
    <s v="MARÍA DEL PILAR"/>
    <s v="picamach"/>
    <s v="pilar.camacho@unirioja.es"/>
    <n v="2"/>
    <n v="2"/>
    <x v="1"/>
    <n v="504"/>
    <s v="PROFESOR TITULAR UNIVERSIDAD"/>
    <s v="01A"/>
    <s v="TIEMPO COMPLETO AMPLIADO"/>
    <s v="2012-09-01 00:00:00.0"/>
    <s v="null"/>
    <s v="DF100099"/>
    <s v="PROFESORES TITULARES DE UNIVERSIDAD"/>
    <s v="R115"/>
    <x v="2"/>
    <n v="189"/>
    <s v="DIDÁCTICA DE LA EXPRESIÓN MUSICAL"/>
  </r>
  <r>
    <x v="4"/>
    <n v="16512032"/>
    <s v="FLE"/>
    <n v="882"/>
    <s v="882G"/>
    <s v="GRUPO-A"/>
    <s v="Prácticum I"/>
    <s v="GG"/>
    <s v="GRUPO GRANDE"/>
    <s v="882G"/>
    <s v="PRÁCTICUM I DEL GRADO EN EDUCACIÓN INFANTIL"/>
    <s v="GRUPO-A"/>
    <s v="PRÁCTICUM I DEL GRADO EN EDUCACIÓN INFANTIL"/>
    <s v="AN"/>
    <n v="16512032"/>
    <s v="TORRES"/>
    <s v="RUIZ"/>
    <s v="MARÍA DEL MAR"/>
    <s v="matorrr"/>
    <s v="maria-mar.torres@unirioja.es"/>
    <n v="0.5"/>
    <n v="0.5"/>
    <x v="1"/>
    <n v="532"/>
    <s v="LABORAL DOCENTE-ASOCIADO"/>
    <s v="P05"/>
    <s v="TIEMPO PARCIAL (5+5 HORAS)"/>
    <s v="2017-09-15 00:00:00.0"/>
    <s v="2019-09-14 00:00:00.0"/>
    <s v="PI101245"/>
    <s v="PROFESOR ASOCIADO"/>
    <s v="R106"/>
    <x v="5"/>
    <n v="195"/>
    <s v="DIDÁCTICA DE LA LENGUA Y LA LITERATURA"/>
  </r>
  <r>
    <x v="4"/>
    <n v="16514966"/>
    <s v="FLE"/>
    <n v="882"/>
    <s v="882G"/>
    <s v="GRUPO-A"/>
    <s v="Prácticum I"/>
    <s v="GG"/>
    <s v="GRUPO GRANDE"/>
    <s v="882G"/>
    <s v="PRÁCTICUM I DEL GRADO EN EDUCACIÓN INFANTIL"/>
    <s v="GRUPO-A"/>
    <s v="PRÁCTICUM I DEL GRADO EN EDUCACIÓN INFANTIL"/>
    <s v="AN"/>
    <n v="16514966"/>
    <s v="PONCE DE LEÓN"/>
    <s v="ELIZONDO"/>
    <s v="ANA MARÍA"/>
    <s v="anaponel"/>
    <s v="ana.ponce@unirioja.es"/>
    <n v="4"/>
    <n v="4"/>
    <x v="0"/>
    <n v="500"/>
    <s v="CATEDRATICO DE UNIVERSIDAD"/>
    <s v="C01"/>
    <s v="TIEMPO COMPLETO"/>
    <s v="2016-04-15 00:00:00.0"/>
    <s v="null"/>
    <s v="DF100330"/>
    <s v="CATEDRÁTICO DE UNIVERSIDAD"/>
    <s v="R115"/>
    <x v="2"/>
    <n v="187"/>
    <s v="DIDÁCTICA DE LA EXPRESIÓN CORPORAL"/>
  </r>
  <r>
    <x v="4"/>
    <n v="16527500"/>
    <s v="FLE"/>
    <n v="882"/>
    <s v="882G"/>
    <s v="GRUPO-A"/>
    <s v="Prácticum I"/>
    <s v="GG"/>
    <s v="GRUPO GRANDE"/>
    <s v="882G"/>
    <s v="PRÁCTICUM I DEL GRADO EN EDUCACIÓN INFANTIL"/>
    <s v="GRUPO-A"/>
    <s v="PRÁCTICUM I DEL GRADO EN EDUCACIÓN INFANTIL"/>
    <s v="AN"/>
    <n v="16527500"/>
    <s v="SOARES"/>
    <s v="SANTOS"/>
    <s v="MARÍA YOLANDA"/>
    <s v="masoares"/>
    <s v="maria-yolanda.soares@unirioja.es"/>
    <n v="1"/>
    <n v="1"/>
    <x v="0"/>
    <n v="536"/>
    <s v="PROFESOR INTERINO"/>
    <s v="C01"/>
    <s v="TIEMPO COMPLETO"/>
    <s v="2014-09-15 00:00:00.0"/>
    <s v="null"/>
    <s v="PI100981"/>
    <s v="PROFESOR CONTRATADO INTERINO"/>
    <s v="R115"/>
    <x v="2"/>
    <n v="735"/>
    <s v="PSICOLOGÍA EVOLUTIVA Y DE LA EDUCACIÓN"/>
  </r>
  <r>
    <x v="4"/>
    <n v="16530288"/>
    <s v="FLE"/>
    <n v="882"/>
    <s v="882G"/>
    <s v="GRUPO-A"/>
    <s v="Prácticum I"/>
    <s v="GG"/>
    <s v="GRUPO GRANDE"/>
    <s v="882G"/>
    <s v="PRÁCTICUM I DEL GRADO EN EDUCACIÓN INFANTIL"/>
    <s v="GRUPO-A"/>
    <s v="PRÁCTICUM I DEL GRADO EN EDUCACIÓN INFANTIL"/>
    <s v="AN"/>
    <n v="16530288"/>
    <s v="BENITO"/>
    <s v="CLAVIJO"/>
    <s v="MARÍA DEL PILAR"/>
    <s v="mpbenito"/>
    <s v="pilar.benito@unirioja.es"/>
    <n v="1"/>
    <n v="1"/>
    <x v="1"/>
    <n v="504"/>
    <s v="PROFESOR TITULAR UNIVERSIDAD"/>
    <s v="01R"/>
    <s v="TIEMPO COMPLETO REDUCIDO"/>
    <s v="2015-09-15 00:00:00.0"/>
    <s v="null"/>
    <s v="DF32072"/>
    <s v="TITULAR DE UNIVERSIDAD"/>
    <s v="R111"/>
    <x v="7"/>
    <n v="5"/>
    <s v="ÁLGEBRA"/>
  </r>
  <r>
    <x v="4"/>
    <n v="16531888"/>
    <s v="FLE"/>
    <n v="882"/>
    <s v="882G"/>
    <s v="GRUPO-A"/>
    <s v="Prácticum I"/>
    <s v="GG"/>
    <s v="GRUPO GRANDE"/>
    <s v="882G"/>
    <s v="PRÁCTICUM I DEL GRADO EN EDUCACIÓN INFANTIL"/>
    <s v="GRUPO-A"/>
    <s v="PRÁCTICUM I DEL GRADO EN EDUCACIÓN INFANTIL"/>
    <s v="AN"/>
    <n v="16531888"/>
    <s v="VIANA"/>
    <s v="SÁENZ"/>
    <s v="LOURDES"/>
    <s v="loviana"/>
    <s v="lourdes.viana@unirioja.es"/>
    <n v="0.5"/>
    <n v="0.5"/>
    <x v="0"/>
    <n v="536"/>
    <s v="PROFESOR INTERINO"/>
    <s v="C01"/>
    <s v="TIEMPO COMPLETO"/>
    <s v="2018-09-17 00:00:00.0"/>
    <s v="null"/>
    <s v="PI101398"/>
    <s v="PROFESOR CONTRATADO INTERINO"/>
    <s v="R115"/>
    <x v="2"/>
    <n v="735"/>
    <s v="PSICOLOGÍA EVOLUTIVA Y DE LA EDUCACIÓN"/>
  </r>
  <r>
    <x v="4"/>
    <n v="16532195"/>
    <s v="FLE"/>
    <n v="882"/>
    <s v="882G"/>
    <s v="GRUPO-A"/>
    <s v="Prácticum I"/>
    <s v="GG"/>
    <s v="GRUPO GRANDE"/>
    <s v="882G"/>
    <s v="PRÁCTICUM I DEL GRADO EN EDUCACIÓN INFANTIL"/>
    <s v="GRUPO-A"/>
    <s v="PRÁCTICUM I DEL GRADO EN EDUCACIÓN INFANTIL"/>
    <s v="AN"/>
    <n v="16532195"/>
    <s v="PASCUAL"/>
    <s v="SUFRATE"/>
    <s v="MARÍA TERESA"/>
    <s v="tpascual"/>
    <s v="teresa.pascual@unirioja.es"/>
    <n v="0.5"/>
    <n v="0.5"/>
    <x v="0"/>
    <n v="504"/>
    <s v="PROFESOR TITULAR UNIVERSIDAD"/>
    <s v="01A"/>
    <s v="TIEMPO COMPLETO AMPLIADO"/>
    <s v="2017-04-12 00:00:00.0"/>
    <s v="null"/>
    <s v="DF3607"/>
    <s v="PROFESOR TITULAR DE UNIVERSIDAD"/>
    <s v="R115"/>
    <x v="2"/>
    <n v="735"/>
    <s v="PSICOLOGÍA EVOLUTIVA Y DE LA EDUCACIÓN"/>
  </r>
  <r>
    <x v="4"/>
    <n v="16535214"/>
    <s v="FLE"/>
    <n v="882"/>
    <s v="882G"/>
    <s v="GRUPO-A"/>
    <s v="Prácticum I"/>
    <s v="GG"/>
    <s v="GRUPO GRANDE"/>
    <s v="882G"/>
    <s v="PRÁCTICUM I DEL GRADO EN EDUCACIÓN INFANTIL"/>
    <s v="GRUPO-A"/>
    <s v="PRÁCTICUM I DEL GRADO EN EDUCACIÓN INFANTIL"/>
    <s v="AN"/>
    <n v="16535214"/>
    <s v="MARTÍNEZ"/>
    <s v="EZQUERRO"/>
    <s v="AURORA"/>
    <s v="aumarte"/>
    <s v="aurora.martinez@unirioja.es"/>
    <n v="0.5"/>
    <n v="0.5"/>
    <x v="0"/>
    <n v="504"/>
    <s v="PROFESOR TITULAR UNIVERSIDAD"/>
    <s v="C01"/>
    <s v="TIEMPO COMPLETO"/>
    <s v="2011-09-01 00:00:00.0"/>
    <s v="null"/>
    <s v="DF100303"/>
    <s v="PROFESOR TITULAR DE UNIVERSIDAD"/>
    <s v="R106"/>
    <x v="5"/>
    <n v="195"/>
    <s v="DIDÁCTICA DE LA LENGUA Y LA LITERATURA"/>
  </r>
  <r>
    <x v="4"/>
    <n v="16542622"/>
    <s v="FLE"/>
    <n v="882"/>
    <s v="882G"/>
    <s v="GRUPO-A"/>
    <s v="Prácticum I"/>
    <s v="GG"/>
    <s v="GRUPO GRANDE"/>
    <s v="882G"/>
    <s v="PRÁCTICUM I DEL GRADO EN EDUCACIÓN INFANTIL"/>
    <s v="GRUPO-A"/>
    <s v="PRÁCTICUM I DEL GRADO EN EDUCACIÓN INFANTIL"/>
    <s v="AN"/>
    <n v="16542622"/>
    <s v="GARCÍA"/>
    <s v="IZQUIERDO"/>
    <s v="MARIA VICTORIA"/>
    <s v="magarciz"/>
    <s v="maria-victoria.garcia@unirioja.es"/>
    <n v="1.5"/>
    <n v="1.5"/>
    <x v="1"/>
    <n v="532"/>
    <s v="LABORAL DOCENTE-ASOCIADO"/>
    <s v="P04"/>
    <s v="TIEMPO PARCIAL (4+4 HORAS)"/>
    <s v="2018-09-24 00:00:00.0"/>
    <s v="2019-09-14 00:00:00.0"/>
    <s v="PI101426"/>
    <s v="PROFESOR ASOCIADO"/>
    <s v="R106"/>
    <x v="5"/>
    <n v="195"/>
    <s v="DIDÁCTICA DE LA LENGUA Y LA LITERATURA"/>
  </r>
  <r>
    <x v="4"/>
    <n v="16543068"/>
    <s v="FLE"/>
    <n v="882"/>
    <s v="882G"/>
    <s v="GRUPO-A"/>
    <s v="Prácticum I"/>
    <s v="GG"/>
    <s v="GRUPO GRANDE"/>
    <s v="882G"/>
    <s v="PRÁCTICUM I DEL GRADO EN EDUCACIÓN INFANTIL"/>
    <s v="GRUPO-A"/>
    <s v="PRÁCTICUM I DEL GRADO EN EDUCACIÓN INFANTIL"/>
    <s v="AN"/>
    <n v="16543068"/>
    <s v="GOICOECHEA"/>
    <s v="GAONA"/>
    <s v="MARÍA ÁNGELES"/>
    <s v="magoicoe"/>
    <s v="angeles.goicoechea@unirioja.es"/>
    <n v="3"/>
    <n v="3"/>
    <x v="1"/>
    <n v="534"/>
    <s v="CONTRATADO DOCTOR -TIPO 1"/>
    <s v="C01"/>
    <s v="TIEMPO COMPLETO"/>
    <s v="2012-02-03 00:00:00.0"/>
    <s v="null"/>
    <s v="LD100580"/>
    <s v="CONTRATADO DOCTOR"/>
    <s v="R115"/>
    <x v="2"/>
    <n v="805"/>
    <s v="TEORÍA E HISTORIA DE LA EDUCACIÓN"/>
  </r>
  <r>
    <x v="4"/>
    <n v="16546065"/>
    <s v="FLE"/>
    <n v="882"/>
    <s v="882G"/>
    <s v="GRUPO-A"/>
    <s v="Prácticum I"/>
    <s v="GG"/>
    <s v="GRUPO GRANDE"/>
    <s v="882G"/>
    <s v="PRÁCTICUM I DEL GRADO EN EDUCACIÓN INFANTIL"/>
    <s v="GRUPO-A"/>
    <s v="PRÁCTICUM I DEL GRADO EN EDUCACIÓN INFANTIL"/>
    <s v="AN"/>
    <n v="16546065"/>
    <s v="GUTIÉRREZ"/>
    <s v="JIMÉNEZ"/>
    <s v="JOSÉ MANUEL"/>
    <s v="jmguti"/>
    <s v="jmguti@unirioja.es"/>
    <n v="1"/>
    <n v="1"/>
    <x v="1"/>
    <n v="504"/>
    <s v="PROFESOR TITULAR UNIVERSIDAD"/>
    <s v="01R"/>
    <s v="TIEMPO COMPLETO REDUCIDO"/>
    <s v="2012-09-01 00:00:00.0"/>
    <s v="null"/>
    <s v="DF32266"/>
    <s v="TITULAR DE UNIVERSIDAD"/>
    <s v="R111"/>
    <x v="7"/>
    <n v="595"/>
    <s v="MATEMÁTICA APLICADA"/>
  </r>
  <r>
    <x v="4"/>
    <n v="16553678"/>
    <s v="FLE"/>
    <n v="882"/>
    <s v="882G"/>
    <s v="GRUPO-A"/>
    <s v="Prácticum I"/>
    <s v="GG"/>
    <s v="GRUPO GRANDE"/>
    <s v="882G"/>
    <s v="PRÁCTICUM I DEL GRADO EN EDUCACIÓN INFANTIL"/>
    <s v="GRUPO-A"/>
    <s v="PRÁCTICUM I DEL GRADO EN EDUCACIÓN INFANTIL"/>
    <s v="AN"/>
    <n v="16553678"/>
    <s v="ELÍAS"/>
    <s v="RUIZ"/>
    <s v="VICENTE"/>
    <s v="vielias"/>
    <s v="vicente.elias@unirioja.es"/>
    <n v="2"/>
    <n v="2"/>
    <x v="1"/>
    <n v="532"/>
    <s v="LABORAL DOCENTE-ASOCIADO"/>
    <s v="P03"/>
    <s v="TIEMPO PARCIAL (3+3 HORAS)"/>
    <s v="2018-09-27 00:00:00.0"/>
    <s v="2019-09-14 00:00:00.0"/>
    <s v="PI101432"/>
    <s v="PROFESOR ASOCIADO"/>
    <s v="R115"/>
    <x v="2"/>
    <n v="615"/>
    <s v="MEDICINA PREVENTIVA Y SALUD PÚBLICA"/>
  </r>
  <r>
    <x v="4"/>
    <n v="16554464"/>
    <s v="FLE"/>
    <n v="882"/>
    <s v="882G"/>
    <s v="GRUPO-A"/>
    <s v="Prácticum I"/>
    <s v="GG"/>
    <s v="GRUPO GRANDE"/>
    <s v="882G"/>
    <s v="PRÁCTICUM I DEL GRADO EN EDUCACIÓN INFANTIL"/>
    <s v="GRUPO-A"/>
    <s v="PRÁCTICUM I DEL GRADO EN EDUCACIÓN INFANTIL"/>
    <s v="AN"/>
    <n v="16554464"/>
    <s v="VALDEMOROS"/>
    <s v="SAN EMETERIO"/>
    <s v="Mª ÁNGELES"/>
    <s v="mavaldem"/>
    <s v="maria-de-los-angeles.valdemoros@unirioja.es"/>
    <n v="0.5"/>
    <n v="0.5"/>
    <x v="0"/>
    <n v="504"/>
    <s v="PROFESOR TITULAR UNIVERSIDAD"/>
    <s v="C01"/>
    <s v="TIEMPO COMPLETO"/>
    <s v="2016-03-22 00:00:00.0"/>
    <s v="null"/>
    <s v="DF100241"/>
    <s v="PROFESOR TITULAR DE UNIVERSIDAD"/>
    <s v="R115"/>
    <x v="2"/>
    <n v="805"/>
    <s v="TEORÍA E HISTORIA DE LA EDUCACIÓN"/>
  </r>
  <r>
    <x v="4"/>
    <n v="16556358"/>
    <s v="FLE"/>
    <n v="882"/>
    <s v="882G"/>
    <s v="GRUPO-A"/>
    <s v="Prácticum I"/>
    <s v="GG"/>
    <s v="GRUPO GRANDE"/>
    <s v="882G"/>
    <s v="PRÁCTICUM I DEL GRADO EN EDUCACIÓN INFANTIL"/>
    <s v="GRUPO-A"/>
    <s v="PRÁCTICUM I DEL GRADO EN EDUCACIÓN INFANTIL"/>
    <s v="AN"/>
    <n v="16556358"/>
    <s v="SILVESTRE"/>
    <s v="SALAS"/>
    <s v="MARÍA DEL SOL"/>
    <s v="masilves"/>
    <s v="marysol.silvestre@unirioja.es"/>
    <n v="1"/>
    <n v="1"/>
    <x v="1"/>
    <n v="536"/>
    <s v="PROFESOR INTERINO"/>
    <s v="C01"/>
    <s v="TIEMPO COMPLETO"/>
    <s v="2013-09-16 00:00:00.0"/>
    <s v="null"/>
    <s v="PI100910"/>
    <s v="PROFESOR CONTRATADO INTERINO"/>
    <s v="R106"/>
    <x v="5"/>
    <n v="195"/>
    <s v="DIDÁCTICA DE LA LENGUA Y LA LITERATURA"/>
  </r>
  <r>
    <x v="4"/>
    <n v="16574106"/>
    <s v="FLE"/>
    <n v="882"/>
    <s v="882G"/>
    <s v="GRUPO-A"/>
    <s v="Prácticum I"/>
    <s v="GG"/>
    <s v="GRUPO GRANDE"/>
    <s v="882G"/>
    <s v="PRÁCTICUM I DEL GRADO EN EDUCACIÓN INFANTIL"/>
    <s v="GRUPO-A"/>
    <s v="PRÁCTICUM I DEL GRADO EN EDUCACIÓN INFANTIL"/>
    <s v="AN"/>
    <n v="16574106"/>
    <s v="BOBADILLA"/>
    <s v="RUIZ"/>
    <s v="M.ª CONCEPCIÓN"/>
    <s v="mcbobadi"/>
    <s v="m-concepcion.bobadilla@unirioja.es"/>
    <n v="2"/>
    <n v="2"/>
    <x v="1"/>
    <n v="532"/>
    <s v="LABORAL DOCENTE-ASOCIADO"/>
    <s v="P06"/>
    <s v="TIEMPO PARCIAL (6+6 HORAS)"/>
    <s v="2017-09-15 00:00:00.0"/>
    <s v="2019-09-14 00:00:00.0"/>
    <s v="PI101289"/>
    <s v="PROFESOR ASOCIADO"/>
    <s v="R115"/>
    <x v="2"/>
    <n v="185"/>
    <s v="DIBUJO"/>
  </r>
  <r>
    <x v="4"/>
    <n v="16581906"/>
    <s v="FLE"/>
    <n v="882"/>
    <s v="882G"/>
    <s v="GRUPO-A"/>
    <s v="Prácticum I"/>
    <s v="GG"/>
    <s v="GRUPO GRANDE"/>
    <s v="882G"/>
    <s v="PRÁCTICUM I DEL GRADO EN EDUCACIÓN INFANTIL"/>
    <s v="GRUPO-A"/>
    <s v="PRÁCTICUM I DEL GRADO EN EDUCACIÓN INFANTIL"/>
    <s v="AN"/>
    <n v="16581906"/>
    <s v="SAMPEDRO"/>
    <s v="PASCUAL"/>
    <s v="SIMÓN"/>
    <s v="sisamped"/>
    <s v="simon.sampedro@unirioja.es"/>
    <n v="1"/>
    <n v="1"/>
    <x v="0"/>
    <n v="536"/>
    <s v="PROFESOR INTERINO"/>
    <s v="C01"/>
    <s v="TIEMPO COMPLETO"/>
    <s v="2018-09-17 00:00:00.0"/>
    <s v="null"/>
    <s v="PI101363"/>
    <s v="PROFESOR CONTRATADO INTERINO TC"/>
    <s v="R106"/>
    <x v="5"/>
    <n v="195"/>
    <s v="DIDÁCTICA DE LA LENGUA Y LA LITERATURA"/>
  </r>
  <r>
    <x v="4"/>
    <n v="16582228"/>
    <s v="FLE"/>
    <n v="882"/>
    <s v="882G"/>
    <s v="GRUPO-A"/>
    <s v="Prácticum I"/>
    <s v="GG"/>
    <s v="GRUPO GRANDE"/>
    <s v="882G"/>
    <s v="PRÁCTICUM I DEL GRADO EN EDUCACIÓN INFANTIL"/>
    <s v="GRUPO-A"/>
    <s v="PRÁCTICUM I DEL GRADO EN EDUCACIÓN INFANTIL"/>
    <s v="AN"/>
    <n v="16582228"/>
    <s v="SANZ"/>
    <s v="ARAZURI"/>
    <s v="EVA"/>
    <s v="evsanz"/>
    <s v="eva.sanz@unirioja.es"/>
    <n v="0.5"/>
    <n v="0.5"/>
    <x v="0"/>
    <n v="504"/>
    <s v="PROFESOR TITULAR UNIVERSIDAD"/>
    <s v="C01"/>
    <s v="TIEMPO COMPLETO"/>
    <s v="2017-12-22 00:00:00.0"/>
    <s v="null"/>
    <s v="DF31343"/>
    <s v="PROFESOR TITULAR DE UNIVERSIDAD"/>
    <s v="R115"/>
    <x v="2"/>
    <n v="187"/>
    <s v="DIDÁCTICA DE LA EXPRESIÓN CORPORAL"/>
  </r>
  <r>
    <x v="4"/>
    <n v="16582369"/>
    <s v="FLE"/>
    <n v="882"/>
    <s v="882G"/>
    <s v="GRUPO-A"/>
    <s v="Prácticum I"/>
    <s v="GG"/>
    <s v="GRUPO GRANDE"/>
    <s v="882G"/>
    <s v="PRÁCTICUM I DEL GRADO EN EDUCACIÓN INFANTIL"/>
    <s v="GRUPO-A"/>
    <s v="PRÁCTICUM I DEL GRADO EN EDUCACIÓN INFANTIL"/>
    <s v="AN"/>
    <n v="16582369"/>
    <s v="TÉLLEZ"/>
    <s v="ALARCIA"/>
    <s v="DIEGO"/>
    <s v="dietellalar"/>
    <s v="diego.tellez@unirioja.es"/>
    <n v="0.5"/>
    <n v="0.5"/>
    <x v="0"/>
    <n v="534"/>
    <s v="CONTRATADO DOCTOR -TIPO 1"/>
    <s v="C01"/>
    <s v="TIEMPO COMPLETO"/>
    <s v="2018-11-30 00:00:00.0"/>
    <s v="null"/>
    <s v="PI101428"/>
    <s v="PROFESOR CONTRATADO DOCTOR"/>
    <s v="R115"/>
    <x v="2"/>
    <n v="210"/>
    <s v="DIDÁCTICA DE LAS CIENCIAS SOCIALES"/>
  </r>
  <r>
    <x v="4"/>
    <n v="16593055"/>
    <s v="FLE"/>
    <n v="882"/>
    <s v="882G"/>
    <s v="GRUPO-A"/>
    <s v="Prácticum I"/>
    <s v="GG"/>
    <s v="GRUPO GRANDE"/>
    <s v="882G"/>
    <s v="PRÁCTICUM I DEL GRADO EN EDUCACIÓN INFANTIL"/>
    <s v="GRUPO-A"/>
    <s v="PRÁCTICUM I DEL GRADO EN EDUCACIÓN INFANTIL"/>
    <s v="AN"/>
    <n v="16593055"/>
    <s v="NOVO"/>
    <s v="URRACA"/>
    <s v="CARMEN"/>
    <s v="canovo"/>
    <s v="carmen.novo@unirioja.es"/>
    <n v="2"/>
    <n v="2"/>
    <x v="1"/>
    <n v="536"/>
    <s v="PROFESOR INTERINO"/>
    <s v="C01"/>
    <s v="TIEMPO COMPLETO"/>
    <s v="2018-09-17 00:00:00.0"/>
    <s v="null"/>
    <s v="PI101369"/>
    <s v="PROFESOR CONTRATADO INTERINO"/>
    <s v="R107"/>
    <x v="6"/>
    <n v="345"/>
    <s v="FILOLOGÍA INGLESA"/>
  </r>
  <r>
    <x v="4"/>
    <n v="16605769"/>
    <s v="FLE"/>
    <n v="882"/>
    <s v="882G"/>
    <s v="GRUPO-A"/>
    <s v="Prácticum I"/>
    <s v="GG"/>
    <s v="GRUPO GRANDE"/>
    <s v="882G"/>
    <s v="PRÁCTICUM I DEL GRADO EN EDUCACIÓN INFANTIL"/>
    <s v="GRUPO-A"/>
    <s v="PRÁCTICUM I DEL GRADO EN EDUCACIÓN INFANTIL"/>
    <s v="AN"/>
    <n v="16605769"/>
    <s v="LACALLE"/>
    <s v="PALACIOS"/>
    <s v="MIGUEL"/>
    <s v="milacall"/>
    <s v="miguel.lacalle@unirioja.es"/>
    <n v="1"/>
    <n v="1"/>
    <x v="1"/>
    <n v="536"/>
    <s v="PROFESOR INTERINO"/>
    <s v="C01"/>
    <s v="TIEMPO COMPLETO"/>
    <s v="2017-09-15 00:00:00.0"/>
    <s v="null"/>
    <s v="PI101259"/>
    <s v="PROFESOR CONTRATADO INTERINO"/>
    <s v="R107"/>
    <x v="6"/>
    <n v="345"/>
    <s v="FILOLOGÍA INGLESA"/>
  </r>
  <r>
    <x v="4"/>
    <n v="16610808"/>
    <s v="FLE"/>
    <n v="882"/>
    <s v="882G"/>
    <s v="GRUPO-A"/>
    <s v="Prácticum I"/>
    <s v="GG"/>
    <s v="GRUPO GRANDE"/>
    <s v="882G"/>
    <s v="PRÁCTICUM I DEL GRADO EN EDUCACIÓN INFANTIL"/>
    <s v="GRUPO-A"/>
    <s v="PRÁCTICUM I DEL GRADO EN EDUCACIÓN INFANTIL"/>
    <s v="AN"/>
    <n v="16610808"/>
    <s v="ARITIO"/>
    <s v="SOLANA"/>
    <s v="REBECA"/>
    <s v="rearitio"/>
    <s v="rebeca.aritio@unirioja.es"/>
    <n v="1.5"/>
    <n v="1.5"/>
    <x v="0"/>
    <n v="536"/>
    <s v="PROFESOR INTERINO"/>
    <s v="P05"/>
    <s v="TIEMPO PARCIAL (5+5 HORAS)"/>
    <s v="2018-10-01 00:00:00.0"/>
    <s v="2019-09-14 00:00:00.0"/>
    <s v="PI101436"/>
    <s v="PROFESOR CONTRATADO INTERINO"/>
    <s v="R115"/>
    <x v="2"/>
    <n v="735"/>
    <s v="PSICOLOGÍA EVOLUTIVA Y DE LA EDUCACIÓN"/>
  </r>
  <r>
    <x v="4"/>
    <n v="16617135"/>
    <s v="FLE"/>
    <n v="882"/>
    <s v="882G"/>
    <s v="GRUPO-A"/>
    <s v="Prácticum I"/>
    <s v="GG"/>
    <s v="GRUPO GRANDE"/>
    <s v="882G"/>
    <s v="PRÁCTICUM I DEL GRADO EN EDUCACIÓN INFANTIL"/>
    <s v="GRUPO-A"/>
    <s v="PRÁCTICUM I DEL GRADO EN EDUCACIÓN INFANTIL"/>
    <s v="AN"/>
    <n v="16617135"/>
    <s v="METOLA"/>
    <s v="RODRÍGUEZ"/>
    <s v="DARÍO"/>
    <s v="dametola"/>
    <s v="dario.metola@unirioja.es"/>
    <n v="0.5"/>
    <n v="0.5"/>
    <x v="1"/>
    <n v="536"/>
    <s v="PROFESOR INTERINO"/>
    <s v="P06"/>
    <s v="TIEMPO PARCIAL (6+6 HORAS)"/>
    <s v="2018-09-17 00:00:00.0"/>
    <s v="2019-01-04 00:00:00.0"/>
    <s v="PI101413"/>
    <s v="PROFESOR CONTRATADO INTERINO"/>
    <s v="R107"/>
    <x v="6"/>
    <n v="345"/>
    <s v="FILOLOGÍA INGLESA"/>
  </r>
  <r>
    <x v="4"/>
    <n v="16620378"/>
    <s v="FLE"/>
    <n v="882"/>
    <s v="882G"/>
    <s v="GRUPO-A"/>
    <s v="Prácticum I"/>
    <s v="GG"/>
    <s v="GRUPO GRANDE"/>
    <s v="882G"/>
    <s v="PRÁCTICUM I DEL GRADO EN EDUCACIÓN INFANTIL"/>
    <s v="GRUPO-A"/>
    <s v="PRÁCTICUM I DEL GRADO EN EDUCACIÓN INFANTIL"/>
    <s v="AN"/>
    <n v="16620378"/>
    <s v="MATEO"/>
    <s v="MENDAZA"/>
    <s v="RAQUEL"/>
    <s v="ramatem"/>
    <s v="raquel.mateo@unirioja.es"/>
    <n v="1"/>
    <n v="1"/>
    <x v="1"/>
    <n v="536"/>
    <s v="PROFESOR INTERINO"/>
    <s v="C01"/>
    <s v="TIEMPO COMPLETO"/>
    <s v="2018-09-18 00:00:00.0"/>
    <s v="2019-09-14 00:00:00.0"/>
    <s v="PI101415"/>
    <s v="PROFESOR CONTRATADO INTERINO"/>
    <s v="R107"/>
    <x v="6"/>
    <n v="345"/>
    <s v="FILOLOGÍA INGLESA"/>
  </r>
  <r>
    <x v="4"/>
    <n v="16627564"/>
    <s v="FLE"/>
    <n v="882"/>
    <s v="882G"/>
    <s v="GRUPO-A"/>
    <s v="Prácticum I"/>
    <s v="GG"/>
    <s v="GRUPO GRANDE"/>
    <s v="882G"/>
    <s v="PRÁCTICUM I DEL GRADO EN EDUCACIÓN INFANTIL"/>
    <s v="GRUPO-A"/>
    <s v="PRÁCTICUM I DEL GRADO EN EDUCACIÓN INFANTIL"/>
    <s v="AN"/>
    <n v="16627564"/>
    <s v="CIFONE"/>
    <s v="PONTE"/>
    <s v="MARÍA DANIELA"/>
    <s v="mdcifone"/>
    <s v="m-daniela.cifone@unirioja.es"/>
    <n v="2.5"/>
    <n v="2.5"/>
    <x v="1"/>
    <n v="532"/>
    <s v="LABORAL DOCENTE-ASOCIADO"/>
    <s v="P05"/>
    <s v="TIEMPO PARCIAL (5+5 HORAS)"/>
    <s v="2018-09-17 00:00:00.0"/>
    <s v="2019-09-14 00:00:00.0"/>
    <s v="PI101371"/>
    <s v="PROFESOR ASOCIADO"/>
    <s v="R107"/>
    <x v="6"/>
    <n v="345"/>
    <s v="FILOLOGÍA INGLESA"/>
  </r>
  <r>
    <x v="4"/>
    <n v="16633495"/>
    <s v="FLE"/>
    <n v="882"/>
    <s v="882G"/>
    <s v="GRUPO-A"/>
    <s v="Prácticum I"/>
    <s v="GG"/>
    <s v="GRUPO GRANDE"/>
    <s v="882G"/>
    <s v="PRÁCTICUM I DEL GRADO EN EDUCACIÓN INFANTIL"/>
    <s v="GRUPO-A"/>
    <s v="PRÁCTICUM I DEL GRADO EN EDUCACIÓN INFANTIL"/>
    <s v="AN"/>
    <n v="16633495"/>
    <s v="SERRANO"/>
    <s v="ROMERO"/>
    <s v="TAMARA"/>
    <s v="taserran"/>
    <s v="tamara.serrano@unirioja.es"/>
    <n v="1"/>
    <n v="1"/>
    <x v="1"/>
    <n v="536"/>
    <s v="PROFESOR INTERINO"/>
    <s v="P06"/>
    <s v="TIEMPO PARCIAL (6+6 HORAS)"/>
    <s v="2018-09-24 00:00:00.0"/>
    <s v="2019-09-14 00:00:00.0"/>
    <s v="PI101422"/>
    <s v="PROFESOR CONTRATADO INTERINO"/>
    <s v="R106"/>
    <x v="5"/>
    <n v="195"/>
    <s v="DIDÁCTICA DE LA LENGUA Y LA LITERATURA"/>
  </r>
  <r>
    <x v="4"/>
    <n v="16799496"/>
    <s v="FLE"/>
    <n v="882"/>
    <s v="882G"/>
    <s v="GRUPO-A"/>
    <s v="Prácticum I"/>
    <s v="GG"/>
    <s v="GRUPO GRANDE"/>
    <s v="882G"/>
    <s v="PRÁCTICUM I DEL GRADO EN EDUCACIÓN INFANTIL"/>
    <s v="GRUPO-A"/>
    <s v="PRÁCTICUM I DEL GRADO EN EDUCACIÓN INFANTIL"/>
    <s v="AN"/>
    <n v="16799496"/>
    <s v="RUIZ"/>
    <s v="OMEÑACA"/>
    <s v="JESÚS VICENTE"/>
    <s v="jeruiz"/>
    <s v="jesus-vicente.ruiz@unirioja.es"/>
    <n v="1"/>
    <n v="1"/>
    <x v="1"/>
    <n v="532"/>
    <s v="LABORAL DOCENTE-ASOCIADO"/>
    <s v="P04"/>
    <s v="TIEMPO PARCIAL (4+4 HORAS)"/>
    <s v="2017-09-15 00:00:00.0"/>
    <s v="2019-09-14 00:00:00.0"/>
    <s v="PI101298"/>
    <s v="PROFESOR ASOCIADO"/>
    <s v="R115"/>
    <x v="2"/>
    <n v="805"/>
    <s v="TEORÍA E HISTORIA DE LA EDUCACIÓN"/>
  </r>
  <r>
    <x v="4"/>
    <n v="25147795"/>
    <s v="FLE"/>
    <n v="882"/>
    <s v="882G"/>
    <s v="GRUPO-A"/>
    <s v="Prácticum I"/>
    <s v="GG"/>
    <s v="GRUPO GRANDE"/>
    <s v="882G"/>
    <s v="PRÁCTICUM I DEL GRADO EN EDUCACIÓN INFANTIL"/>
    <s v="GRUPO-A"/>
    <s v="PRÁCTICUM I DEL GRADO EN EDUCACIÓN INFANTIL"/>
    <s v="AN"/>
    <n v="25147795"/>
    <s v="GARGALLO"/>
    <s v="IBORT"/>
    <s v="MARÍA ESTHER"/>
    <s v="megarga"/>
    <s v="esther.gargallo@unirioja.es"/>
    <n v="2.5"/>
    <n v="2.5"/>
    <x v="0"/>
    <s v="A-0506"/>
    <s v="PROFESOR TITULAR DE ESCUELA UNIVERSITARI"/>
    <s v="01A"/>
    <s v="TIEMPO COMPLETO AMPLIADO"/>
    <s v="2012-09-01 00:00:00.0"/>
    <s v="null"/>
    <s v="DF100010"/>
    <s v="TITULAR DE ESCUELA UNIVERSITARIA"/>
    <s v="R115"/>
    <x v="2"/>
    <n v="187"/>
    <s v="DIDÁCTICA DE LA EXPRESIÓN CORPORAL"/>
  </r>
  <r>
    <x v="4"/>
    <n v="71639421"/>
    <s v="FLE"/>
    <n v="882"/>
    <s v="882G"/>
    <s v="GRUPO-A"/>
    <s v="Prácticum I"/>
    <s v="GG"/>
    <s v="GRUPO GRANDE"/>
    <s v="882G"/>
    <s v="PRÁCTICUM I DEL GRADO EN EDUCACIÓN INFANTIL"/>
    <s v="GRUPO-A"/>
    <s v="PRÁCTICUM I DEL GRADO EN EDUCACIÓN INFANTIL"/>
    <s v="AN"/>
    <n v="71639421"/>
    <s v="FONSECA"/>
    <s v="PEDRERO"/>
    <s v="EDUARDO"/>
    <s v="edfonsec"/>
    <s v="eduardo.fonseca@unirioja.es"/>
    <n v="1"/>
    <n v="1"/>
    <x v="0"/>
    <n v="504"/>
    <s v="PROFESOR TITULAR UNIVERSIDAD"/>
    <s v="C01"/>
    <s v="TIEMPO COMPLETO"/>
    <s v="2011-09-01 00:00:00.0"/>
    <s v="null"/>
    <s v="DF100295"/>
    <s v="PROFESOR TITULAR DE UNIVERSIDAD"/>
    <s v="R115"/>
    <x v="2"/>
    <n v="735"/>
    <s v="PSICOLOGÍA EVOLUTIVA Y DE LA EDUCACIÓN"/>
  </r>
  <r>
    <x v="4"/>
    <n v="72692212"/>
    <s v="FLE"/>
    <n v="882"/>
    <s v="882G"/>
    <s v="GRUPO-A"/>
    <s v="Prácticum I"/>
    <s v="GG"/>
    <s v="GRUPO GRANDE"/>
    <s v="882G"/>
    <s v="PRÁCTICUM I DEL GRADO EN EDUCACIÓN INFANTIL"/>
    <s v="GRUPO-A"/>
    <s v="PRÁCTICUM I DEL GRADO EN EDUCACIÓN INFANTIL"/>
    <s v="AN"/>
    <n v="72692212"/>
    <s v="IZA"/>
    <s v="ERVITI"/>
    <s v="ANEIDER"/>
    <s v="aniza"/>
    <s v="aneider.izae@unirioja.es"/>
    <n v="1.5"/>
    <n v="1.5"/>
    <x v="0"/>
    <n v="536"/>
    <s v="PROFESOR INTERINO"/>
    <s v="C01"/>
    <s v="TIEMPO COMPLETO"/>
    <s v="2015-12-22 00:00:00.0"/>
    <s v="null"/>
    <s v="PI101034"/>
    <s v="PROFESOR CONTRATADO INTERINO"/>
    <s v="R107"/>
    <x v="6"/>
    <n v="345"/>
    <s v="FILOLOGÍA INGLESA"/>
  </r>
  <r>
    <x v="4"/>
    <n v="72781428"/>
    <s v="FLE"/>
    <n v="882"/>
    <s v="882G"/>
    <s v="GRUPO-A"/>
    <s v="Prácticum I"/>
    <s v="GG"/>
    <s v="GRUPO GRANDE"/>
    <s v="882G"/>
    <s v="PRÁCTICUM I DEL GRADO EN EDUCACIÓN INFANTIL"/>
    <s v="GRUPO-A"/>
    <s v="PRÁCTICUM I DEL GRADO EN EDUCACIÓN INFANTIL"/>
    <s v="AN"/>
    <n v="72781428"/>
    <s v="NAVARIDAS"/>
    <s v="NALDA"/>
    <s v="FERMÍN"/>
    <s v="fenavari"/>
    <s v="fermin.navaridas@unirioja.es"/>
    <n v="3"/>
    <n v="3"/>
    <x v="0"/>
    <n v="504"/>
    <s v="PROFESOR TITULAR UNIVERSIDAD"/>
    <s v="C01"/>
    <s v="TIEMPO COMPLETO"/>
    <s v="2016-11-26 00:00:00.0"/>
    <s v="null"/>
    <s v="DF100332"/>
    <s v="PROFESOR TITULAR DE UNIVERSIDAD"/>
    <s v="R115"/>
    <x v="2"/>
    <n v="215"/>
    <s v="DIDÁCTICA Y ORGANIZACIÓN ESCOLAR"/>
  </r>
  <r>
    <x v="4"/>
    <n v="72786536"/>
    <s v="FLE"/>
    <n v="882"/>
    <s v="882G"/>
    <s v="GRUPO-A"/>
    <s v="Prácticum I"/>
    <s v="GG"/>
    <s v="GRUPO GRANDE"/>
    <s v="882G"/>
    <s v="PRÁCTICUM I DEL GRADO EN EDUCACIÓN INFANTIL"/>
    <s v="GRUPO-A"/>
    <s v="PRÁCTICUM I DEL GRADO EN EDUCACIÓN INFANTIL"/>
    <s v="AN"/>
    <n v="72786536"/>
    <s v="MÍNGUEZ"/>
    <s v="CENICEROS"/>
    <s v="JUDIT"/>
    <s v="jminguez"/>
    <s v="judit.minguez@unirioja.es"/>
    <n v="1.5"/>
    <n v="1.5"/>
    <x v="0"/>
    <n v="534"/>
    <s v="CONTRATADO DOCTOR -TIPO 1"/>
    <s v="C01"/>
    <s v="TIEMPO COMPLETO"/>
    <s v="2007-07-20 00:00:00.0"/>
    <s v="null"/>
    <s v="LD100578"/>
    <s v="CONTRATADO DOCTOR"/>
    <s v="R111"/>
    <x v="7"/>
    <n v="15"/>
    <s v="ANÁLISIS MATEMÁTICO"/>
  </r>
  <r>
    <x v="4"/>
    <n v="7017598"/>
    <s v="FLE"/>
    <n v="883"/>
    <s v="883G"/>
    <s v="GRUPO-A"/>
    <s v="Prácticum II"/>
    <s v="GG"/>
    <s v="GRUPO GRANDE"/>
    <s v="883G"/>
    <s v="PRÁCTICUM II DEL GRADO EN EDUCACIÓN INFANTIL"/>
    <s v="GRUPO-A"/>
    <s v="PRÁCTICUM II DEL GRADO EN EDUCACIÓN INFANTIL"/>
    <s v="AN"/>
    <n v="7017598"/>
    <s v="ALONSO"/>
    <s v="RUIZ"/>
    <s v="ROSA ANA"/>
    <s v="roalonr"/>
    <s v="rosa-ana.alonso@unirioja.es"/>
    <n v="0"/>
    <n v="0"/>
    <x v="0"/>
    <n v="536"/>
    <s v="PROFESOR INTERINO"/>
    <s v="C01"/>
    <s v="TIEMPO COMPLETO"/>
    <s v="2015-09-15 00:00:00.0"/>
    <s v="null"/>
    <s v="PI101053"/>
    <s v="PROFESOR CONTRATADO INTERINO"/>
    <s v="R115"/>
    <x v="2"/>
    <n v="215"/>
    <s v="DIDÁCTICA Y ORGANIZACIÓN ESCOLAR"/>
  </r>
  <r>
    <x v="14"/>
    <n v="15863391"/>
    <s v="FCYT"/>
    <n v="884"/>
    <s v="884G"/>
    <s v="GRUPO-A"/>
    <s v="Mecanización agraria"/>
    <s v="GG"/>
    <s v="GRUPO GRANDE"/>
    <s v="884G"/>
    <s v="GG de Mecanización agraria"/>
    <s v="GRUPO-A"/>
    <s v="GG de Mecanización agraria"/>
    <s v="1S"/>
    <n v="15863391"/>
    <s v="PEÑA"/>
    <s v="NAVARIDAS"/>
    <s v="JOSÉ MIGUEL"/>
    <s v="jopena"/>
    <s v="jmiguel.penya@unirioja.es"/>
    <n v="0"/>
    <n v="0"/>
    <x v="1"/>
    <n v="533"/>
    <s v="COLABORADOR-TIPO 2 (Doctor)"/>
    <s v="C01"/>
    <s v="TIEMPO COMPLETO"/>
    <s v="2006-10-01 00:00:00.0"/>
    <s v="null"/>
    <s v="LD100579"/>
    <s v="PROFESOR COLABORADOR TIPO 2"/>
    <s v="R101"/>
    <x v="4"/>
    <n v="500"/>
    <s v="INGENIERÍA AGROFORESTAL"/>
  </r>
  <r>
    <x v="14"/>
    <n v="71458565"/>
    <s v="FCYT"/>
    <n v="884"/>
    <s v="884G"/>
    <s v="GRUPO-A"/>
    <s v="Mecanización agraria"/>
    <s v="GG"/>
    <s v="GRUPO GRANDE"/>
    <s v="884G"/>
    <s v="GG de Mecanización agraria"/>
    <s v="GRUPO-A"/>
    <s v="GG de Mecanización agraria"/>
    <s v="1S"/>
    <n v="71458565"/>
    <s v="GARCÍA"/>
    <s v="GONZÁLEZ"/>
    <s v="JULIA"/>
    <s v="jugarcgo"/>
    <s v="julia.garciag@unirioja.es"/>
    <n v="2.7"/>
    <n v="2.7"/>
    <x v="1"/>
    <n v="7081"/>
    <s v="AYUDANTE (DOCTOR)"/>
    <s v="C01"/>
    <s v="TIEMPO COMPLETO"/>
    <s v="2018-09-17 00:00:00.0"/>
    <s v="2019-02-03 00:00:00.0"/>
    <s v="PI101346"/>
    <s v="PROFESOR AYUDANTE DOCTOR"/>
    <s v="R101"/>
    <x v="4"/>
    <n v="500"/>
    <s v="INGENIERÍA AGROFORESTAL"/>
  </r>
  <r>
    <x v="14"/>
    <n v="71458565"/>
    <s v="FCYT"/>
    <n v="884"/>
    <s v="884L"/>
    <s v="GRUPO-A1"/>
    <s v="Mecanización agraria"/>
    <s v="GL"/>
    <s v="GRUPO DE LABORATORIO"/>
    <s v="884L"/>
    <s v="GL de Mecanización agraria"/>
    <s v="GRUPO-A1"/>
    <s v="GL de Mecanización agraria"/>
    <s v="1S"/>
    <n v="71458565"/>
    <s v="GARCÍA"/>
    <s v="GONZÁLEZ"/>
    <s v="JULIA"/>
    <s v="jugarcgo"/>
    <s v="julia.garciag@unirioja.es"/>
    <n v="1.4"/>
    <n v="1.4"/>
    <x v="1"/>
    <n v="7081"/>
    <s v="AYUDANTE (DOCTOR)"/>
    <s v="C01"/>
    <s v="TIEMPO COMPLETO"/>
    <s v="2018-09-17 00:00:00.0"/>
    <s v="2019-02-03 00:00:00.0"/>
    <s v="PI101346"/>
    <s v="PROFESOR AYUDANTE DOCTOR"/>
    <s v="R101"/>
    <x v="4"/>
    <n v="500"/>
    <s v="INGENIERÍA AGROFORESTAL"/>
  </r>
  <r>
    <x v="14"/>
    <n v="71458565"/>
    <s v="FCYT"/>
    <n v="884"/>
    <s v="884L"/>
    <s v="GRUPO-A2"/>
    <s v="Mecanización agraria"/>
    <s v="GL"/>
    <s v="GRUPO DE LABORATORIO"/>
    <s v="884L"/>
    <s v="GL de Mecanización agraria"/>
    <s v="GRUPO-A2"/>
    <s v="GL de Mecanización agraria"/>
    <s v="1S"/>
    <n v="71458565"/>
    <s v="GARCÍA"/>
    <s v="GONZÁLEZ"/>
    <s v="JULIA"/>
    <s v="jugarcgo"/>
    <s v="julia.garciag@unirioja.es"/>
    <n v="1.4"/>
    <n v="1.4"/>
    <x v="1"/>
    <n v="7081"/>
    <s v="AYUDANTE (DOCTOR)"/>
    <s v="C01"/>
    <s v="TIEMPO COMPLETO"/>
    <s v="2018-09-17 00:00:00.0"/>
    <s v="2019-02-03 00:00:00.0"/>
    <s v="PI101346"/>
    <s v="PROFESOR AYUDANTE DOCTOR"/>
    <s v="R101"/>
    <x v="4"/>
    <n v="500"/>
    <s v="INGENIERÍA AGROFORESTAL"/>
  </r>
  <r>
    <x v="14"/>
    <n v="71458565"/>
    <s v="FCYT"/>
    <n v="884"/>
    <s v="884R"/>
    <s v="GRUPO-A1"/>
    <s v="Mecanización agraria"/>
    <s v="GR"/>
    <s v="GRUPO REDUCIDO"/>
    <s v="884R"/>
    <s v="GR de Mecanización agraria"/>
    <s v="GRUPO-A1"/>
    <s v="GR de Mecanización agraria"/>
    <s v="1S"/>
    <n v="71458565"/>
    <s v="GARCÍA"/>
    <s v="GONZÁLEZ"/>
    <s v="JULIA"/>
    <s v="jugarcgo"/>
    <s v="julia.garciag@unirioja.es"/>
    <n v="0.4"/>
    <n v="0.4"/>
    <x v="1"/>
    <n v="7081"/>
    <s v="AYUDANTE (DOCTOR)"/>
    <s v="C01"/>
    <s v="TIEMPO COMPLETO"/>
    <s v="2018-09-17 00:00:00.0"/>
    <s v="2019-02-03 00:00:00.0"/>
    <s v="PI101346"/>
    <s v="PROFESOR AYUDANTE DOCTOR"/>
    <s v="R101"/>
    <x v="4"/>
    <n v="500"/>
    <s v="INGENIERÍA AGROFORESTAL"/>
  </r>
  <r>
    <x v="14"/>
    <n v="16584517"/>
    <s v="FCYT"/>
    <n v="885"/>
    <s v="885G"/>
    <s v="GRUPO-A"/>
    <s v="Electrotecnia"/>
    <s v="GG"/>
    <s v="GRUPO GRANDE"/>
    <s v="885G"/>
    <s v="GG de Electrotecnia"/>
    <s v="GRUPO-A"/>
    <s v="GG de Electrotecnia"/>
    <s v="AN"/>
    <n v="16584517"/>
    <s v="FALCES"/>
    <s v="DE ANDRÉS"/>
    <s v="ALBERTO"/>
    <s v="alfalces"/>
    <s v="alberto.falces@unirioja.es"/>
    <n v="2.7"/>
    <n v="2.7"/>
    <x v="0"/>
    <n v="536"/>
    <s v="PROFESOR INTERINO"/>
    <s v="C01"/>
    <s v="TIEMPO COMPLETO"/>
    <s v="2009-10-01 00:00:00.0"/>
    <s v="null"/>
    <s v="PI100720"/>
    <s v="PROFESOR CONTRATADO INTERINO"/>
    <s v="R109"/>
    <x v="9"/>
    <n v="535"/>
    <s v="INGENIERÍA ELÉCTRICA"/>
  </r>
  <r>
    <x v="14"/>
    <n v="16588655"/>
    <s v="FCYT"/>
    <n v="885"/>
    <s v="885L"/>
    <s v="GRUPO-A1"/>
    <s v="Electrotecnia"/>
    <s v="GL"/>
    <s v="GRUPO DE LABORATORIO"/>
    <s v="885L"/>
    <s v="GL de Electrotecnia"/>
    <s v="GRUPO-A1"/>
    <s v="GL de Electrotecnia"/>
    <s v="AN"/>
    <n v="16588655"/>
    <s v="ARANA"/>
    <s v="MARTÍNEZ"/>
    <s v="MARÍA NEREA"/>
    <s v="nearanm"/>
    <s v="maria-nerea.arana@unirioja.es"/>
    <n v="0.8"/>
    <n v="0.8"/>
    <x v="1"/>
    <n v="536"/>
    <s v="PROFESOR INTERINO"/>
    <s v="P04"/>
    <s v="TIEMPO PARCIAL (4+4 HORAS)"/>
    <s v="2018-09-17 00:00:00.0"/>
    <s v="2019-09-14 00:00:00.0"/>
    <s v="PI101409"/>
    <s v="PROFESOR CONTRATADO INTERINO"/>
    <s v="R109"/>
    <x v="9"/>
    <n v="535"/>
    <s v="INGENIERÍA ELÉCTRICA"/>
  </r>
  <r>
    <x v="14"/>
    <n v="16588655"/>
    <s v="FCYT"/>
    <n v="885"/>
    <s v="885L"/>
    <s v="GRUPO-A2"/>
    <s v="Electrotecnia"/>
    <s v="GL"/>
    <s v="GRUPO DE LABORATORIO"/>
    <s v="885L"/>
    <s v="GL de Electrotecnia"/>
    <s v="GRUPO-A2"/>
    <s v="GL de Electrotecnia"/>
    <s v="AN"/>
    <n v="16588655"/>
    <s v="ARANA"/>
    <s v="MARTÍNEZ"/>
    <s v="MARÍA NEREA"/>
    <s v="nearanm"/>
    <s v="maria-nerea.arana@unirioja.es"/>
    <n v="0.8"/>
    <n v="0.8"/>
    <x v="1"/>
    <n v="536"/>
    <s v="PROFESOR INTERINO"/>
    <s v="P04"/>
    <s v="TIEMPO PARCIAL (4+4 HORAS)"/>
    <s v="2018-09-17 00:00:00.0"/>
    <s v="2019-09-14 00:00:00.0"/>
    <s v="PI101409"/>
    <s v="PROFESOR CONTRATADO INTERINO"/>
    <s v="R109"/>
    <x v="9"/>
    <n v="535"/>
    <s v="INGENIERÍA ELÉCTRICA"/>
  </r>
  <r>
    <x v="14"/>
    <n v="16588655"/>
    <s v="FCYT"/>
    <n v="885"/>
    <s v="885R"/>
    <s v="GRUPO-A1"/>
    <s v="Electrotecnia"/>
    <s v="GR"/>
    <s v="GRUPO REDUCIDO"/>
    <s v="885R"/>
    <s v="GR de Electrotecnia"/>
    <s v="GRUPO-A1"/>
    <s v="GR de Electrotecnia"/>
    <s v="AN"/>
    <n v="16588655"/>
    <s v="ARANA"/>
    <s v="MARTÍNEZ"/>
    <s v="MARÍA NEREA"/>
    <s v="nearanm"/>
    <s v="maria-nerea.arana@unirioja.es"/>
    <n v="1"/>
    <n v="1"/>
    <x v="1"/>
    <n v="536"/>
    <s v="PROFESOR INTERINO"/>
    <s v="P04"/>
    <s v="TIEMPO PARCIAL (4+4 HORAS)"/>
    <s v="2018-09-17 00:00:00.0"/>
    <s v="2019-09-14 00:00:00.0"/>
    <s v="PI101409"/>
    <s v="PROFESOR CONTRATADO INTERINO"/>
    <s v="R109"/>
    <x v="9"/>
    <n v="535"/>
    <s v="INGENIERÍA ELÉCTRICA"/>
  </r>
  <r>
    <x v="5"/>
    <n v="16557120"/>
    <s v="FLE"/>
    <n v="886"/>
    <s v="886G"/>
    <s v="GRUPO-A"/>
    <s v="Prácticum II (Pedagogía Terapéutica)"/>
    <s v="GG"/>
    <s v="GRUPO GRANDE"/>
    <s v="886G"/>
    <s v="GG de Prácticum II (Pedagogía Terapéutica)"/>
    <s v="GRUPO-A"/>
    <s v="GG de Prácticum II (Pedagogía Terapéutica)"/>
    <s v="AN"/>
    <n v="16557120"/>
    <s v="ASENSIO"/>
    <s v="ARÓSTEGUI"/>
    <s v="MARÍA DEL MAR"/>
    <s v="masensio"/>
    <s v="mar.asensio@unirioja.es"/>
    <n v="0"/>
    <n v="0"/>
    <x v="0"/>
    <n v="504"/>
    <s v="PROFESOR TITULAR UNIVERSIDAD"/>
    <s v="C01"/>
    <s v="TIEMPO COMPLETO"/>
    <s v="2018-12-24 00:00:00.0"/>
    <s v="null"/>
    <s v="DF100364"/>
    <s v="PROFESOR TITULAR DE UNIVERSIDAD"/>
    <s v="R107"/>
    <x v="6"/>
    <n v="345"/>
    <s v="FILOLOGÍA INGLESA"/>
  </r>
  <r>
    <x v="19"/>
    <n v="16019533"/>
    <s v="EMYDUR"/>
    <n v="5000"/>
    <s v="5000G"/>
    <s v="GRUPO-A"/>
    <s v="Deontología profesional"/>
    <s v="GG"/>
    <s v="GRUPO GRANDE"/>
    <s v="5000G"/>
    <s v="GG de Deontología profesional"/>
    <s v="GRUPO-A"/>
    <s v="GG de Deontología profesional"/>
    <s v="1S"/>
    <n v="16019533"/>
    <s v="GARCIANDÍA"/>
    <s v="GONZÁLEZ"/>
    <s v="PEDRO MARÍA"/>
    <s v="pgarcian"/>
    <s v="pedro.garciandia@unirioja.es"/>
    <n v="0"/>
    <n v="0"/>
    <x v="0"/>
    <n v="500"/>
    <s v="CATEDRATICO DE UNIVERSIDAD"/>
    <s v="C01"/>
    <s v="TIEMPO COMPLETO"/>
    <s v="2017-09-15 00:00:00.0"/>
    <s v="null"/>
    <s v="DF100278"/>
    <s v="CATEDRÁTICO DE UNIVERSIDAD"/>
    <s v="R103"/>
    <x v="1"/>
    <n v="175"/>
    <s v="DERECHO PROCESAL"/>
  </r>
  <r>
    <x v="19"/>
    <n v="16019533"/>
    <s v="EMYDUR"/>
    <n v="5001"/>
    <s v="5001G"/>
    <s v="GRUPO-A"/>
    <s v="Colegiación y regulación de la actividad profesional"/>
    <s v="GG"/>
    <s v="GRUPO GRANDE"/>
    <s v="5001G"/>
    <s v="GG de Colegiación y regulación de la actividad profesional"/>
    <s v="GRUPO-A"/>
    <s v="GG de Colegiación y regulación de la actividad profesional"/>
    <s v="1S"/>
    <n v="16019533"/>
    <s v="GARCIANDÍA"/>
    <s v="GONZÁLEZ"/>
    <s v="PEDRO MARÍA"/>
    <s v="pgarcian"/>
    <s v="pedro.garciandia@unirioja.es"/>
    <n v="0"/>
    <n v="0"/>
    <x v="0"/>
    <n v="500"/>
    <s v="CATEDRATICO DE UNIVERSIDAD"/>
    <s v="C01"/>
    <s v="TIEMPO COMPLETO"/>
    <s v="2017-09-15 00:00:00.0"/>
    <s v="null"/>
    <s v="DF100278"/>
    <s v="CATEDRÁTICO DE UNIVERSIDAD"/>
    <s v="R103"/>
    <x v="1"/>
    <n v="175"/>
    <s v="DERECHO PROCESAL"/>
  </r>
  <r>
    <x v="19"/>
    <n v="16019533"/>
    <s v="EMYDUR"/>
    <n v="5002"/>
    <s v="5002G"/>
    <s v="GRUPO-A"/>
    <s v="Orientación, turno de oficio y asistencia al detenido"/>
    <s v="GG"/>
    <s v="GRUPO GRANDE"/>
    <s v="5002G"/>
    <s v="GG de Orientación, turno de oficio y asistencia al detenido"/>
    <s v="GRUPO-A"/>
    <s v="GG de Orientación, turno de oficio y asistencia al detenido"/>
    <s v="2S"/>
    <n v="16019533"/>
    <s v="GARCIANDÍA"/>
    <s v="GONZÁLEZ"/>
    <s v="PEDRO MARÍA"/>
    <s v="pgarcian"/>
    <s v="pedro.garciandia@unirioja.es"/>
    <n v="0"/>
    <n v="0"/>
    <x v="0"/>
    <n v="500"/>
    <s v="CATEDRATICO DE UNIVERSIDAD"/>
    <s v="C01"/>
    <s v="TIEMPO COMPLETO"/>
    <s v="2017-09-15 00:00:00.0"/>
    <s v="null"/>
    <s v="DF100278"/>
    <s v="CATEDRÁTICO DE UNIVERSIDAD"/>
    <s v="R103"/>
    <x v="1"/>
    <n v="175"/>
    <s v="DERECHO PROCESAL"/>
  </r>
  <r>
    <x v="19"/>
    <n v="16019533"/>
    <s v="EMYDUR"/>
    <n v="5003"/>
    <s v="5003G"/>
    <s v="GRUPO-A"/>
    <s v="Organización y gestión del despacho"/>
    <s v="GG"/>
    <s v="GRUPO GRANDE"/>
    <s v="5003G"/>
    <s v="GG de Organización y gestión del despacho"/>
    <s v="GRUPO-A"/>
    <s v="GG de Organización y gestión del despacho"/>
    <s v="2S"/>
    <n v="16019533"/>
    <s v="GARCIANDÍA"/>
    <s v="GONZÁLEZ"/>
    <s v="PEDRO MARÍA"/>
    <s v="pgarcian"/>
    <s v="pedro.garciandia@unirioja.es"/>
    <n v="0"/>
    <n v="0"/>
    <x v="0"/>
    <n v="500"/>
    <s v="CATEDRATICO DE UNIVERSIDAD"/>
    <s v="C01"/>
    <s v="TIEMPO COMPLETO"/>
    <s v="2017-09-15 00:00:00.0"/>
    <s v="null"/>
    <s v="DF100278"/>
    <s v="CATEDRÁTICO DE UNIVERSIDAD"/>
    <s v="R103"/>
    <x v="1"/>
    <n v="175"/>
    <s v="DERECHO PROCESAL"/>
  </r>
  <r>
    <x v="19"/>
    <n v="16019533"/>
    <s v="EMYDUR"/>
    <n v="5004"/>
    <s v="5004G"/>
    <s v="GRUPO-A"/>
    <s v="Responsabilidad del abogado"/>
    <s v="GG"/>
    <s v="GRUPO GRANDE"/>
    <s v="5004G"/>
    <s v="GG de Responsabilidad del abogado"/>
    <s v="GRUPO-A"/>
    <s v="GG de Responsabilidad del abogado"/>
    <s v="1S"/>
    <n v="16019533"/>
    <s v="GARCIANDÍA"/>
    <s v="GONZÁLEZ"/>
    <s v="PEDRO MARÍA"/>
    <s v="pgarcian"/>
    <s v="pedro.garciandia@unirioja.es"/>
    <n v="0"/>
    <n v="0"/>
    <x v="0"/>
    <n v="500"/>
    <s v="CATEDRATICO DE UNIVERSIDAD"/>
    <s v="C01"/>
    <s v="TIEMPO COMPLETO"/>
    <s v="2017-09-15 00:00:00.0"/>
    <s v="null"/>
    <s v="DF100278"/>
    <s v="CATEDRÁTICO DE UNIVERSIDAD"/>
    <s v="R103"/>
    <x v="1"/>
    <n v="175"/>
    <s v="DERECHO PROCESAL"/>
  </r>
  <r>
    <x v="19"/>
    <n v="16019533"/>
    <s v="EMYDUR"/>
    <n v="5005"/>
    <s v="5005G"/>
    <s v="GRUPO-A"/>
    <s v="Oratoria, interrogatorio y elaboración de escritos"/>
    <s v="GG"/>
    <s v="GRUPO GRANDE"/>
    <s v="5005G"/>
    <s v="GG de Oratoria, interrogatorio y elaboración de escritos"/>
    <s v="GRUPO-A"/>
    <s v="GG de Oratoria, interrogatorio y elaboración de escritos"/>
    <s v="1S"/>
    <n v="16019533"/>
    <s v="GARCIANDÍA"/>
    <s v="GONZÁLEZ"/>
    <s v="PEDRO MARÍA"/>
    <s v="pgarcian"/>
    <s v="pedro.garciandia@unirioja.es"/>
    <n v="0"/>
    <n v="0"/>
    <x v="0"/>
    <n v="500"/>
    <s v="CATEDRATICO DE UNIVERSIDAD"/>
    <s v="C01"/>
    <s v="TIEMPO COMPLETO"/>
    <s v="2017-09-15 00:00:00.0"/>
    <s v="null"/>
    <s v="DF100278"/>
    <s v="CATEDRÁTICO DE UNIVERSIDAD"/>
    <s v="R103"/>
    <x v="1"/>
    <n v="175"/>
    <s v="DERECHO PROCESAL"/>
  </r>
  <r>
    <x v="19"/>
    <n v="17206354"/>
    <s v="EMYDUR"/>
    <n v="5006"/>
    <s v="5006G"/>
    <s v="GRUPO-A"/>
    <s v="Argumentación y documentación"/>
    <s v="GG"/>
    <s v="GRUPO GRANDE"/>
    <s v="5006G"/>
    <s v="GG de Argumentación y documentación"/>
    <s v="GRUPO-A"/>
    <s v="GG de Argumentación y documentación"/>
    <s v="1S"/>
    <n v="17206354"/>
    <s v="MARTÍNEZ DE PISÓN"/>
    <s v="CAVERO"/>
    <s v="JOSÉ MARÍA"/>
    <s v="jdepison"/>
    <s v="jose.mezdepison@unirioja.es"/>
    <n v="1"/>
    <n v="1"/>
    <x v="0"/>
    <n v="500"/>
    <s v="CATEDRATICO DE UNIVERSIDAD"/>
    <s v="01R"/>
    <s v="TIEMPO COMPLETO REDUCIDO"/>
    <s v="2013-09-01 00:00:00.0"/>
    <s v="null"/>
    <s v="DF31106"/>
    <s v="CATEDRÁTICO DE UNIVERSIDAD"/>
    <s v="R103"/>
    <x v="1"/>
    <n v="381"/>
    <s v="FILOSOFÍA DEL DERECHO"/>
  </r>
  <r>
    <x v="19"/>
    <n v="16019533"/>
    <s v="EMYDUR"/>
    <n v="5007"/>
    <s v="5007G"/>
    <s v="GRUPO-A"/>
    <s v="Negociación y resolución de conflictos"/>
    <s v="GG"/>
    <s v="GRUPO GRANDE"/>
    <s v="5007G"/>
    <s v="GG de Negociación y resolución de conflictos"/>
    <s v="GRUPO-A"/>
    <s v="GG de Negociación y resolución de conflictos"/>
    <s v="1S"/>
    <n v="16019533"/>
    <s v="GARCIANDÍA"/>
    <s v="GONZÁLEZ"/>
    <s v="PEDRO MARÍA"/>
    <s v="pgarcian"/>
    <s v="pedro.garciandia@unirioja.es"/>
    <n v="1"/>
    <n v="1"/>
    <x v="0"/>
    <n v="500"/>
    <s v="CATEDRATICO DE UNIVERSIDAD"/>
    <s v="C01"/>
    <s v="TIEMPO COMPLETO"/>
    <s v="2017-09-15 00:00:00.0"/>
    <s v="null"/>
    <s v="DF100278"/>
    <s v="CATEDRÁTICO DE UNIVERSIDAD"/>
    <s v="R103"/>
    <x v="1"/>
    <n v="175"/>
    <s v="DERECHO PROCESAL"/>
  </r>
  <r>
    <x v="19"/>
    <n v="16586761"/>
    <s v="EMYDUR"/>
    <n v="5007"/>
    <s v="5007G"/>
    <s v="GRUPO-A"/>
    <s v="Negociación y resolución de conflictos"/>
    <s v="GG"/>
    <s v="GRUPO GRANDE"/>
    <s v="5007G"/>
    <s v="GG de Negociación y resolución de conflictos"/>
    <s v="GRUPO-A"/>
    <s v="GG de Negociación y resolución de conflictos"/>
    <s v="1S"/>
    <n v="16586761"/>
    <s v="PÉREZ"/>
    <s v="ESCALONA"/>
    <s v="SUSANA"/>
    <s v="superez"/>
    <s v="susana.perez@unirioja.es"/>
    <n v="1"/>
    <n v="1"/>
    <x v="1"/>
    <n v="534"/>
    <s v="CONTRATADO DOCTOR -TIPO 1"/>
    <s v="C01"/>
    <s v="TIEMPO COMPLETO"/>
    <s v="2009-10-01 00:00:00.0"/>
    <s v="null"/>
    <s v="PI100723"/>
    <s v="CONTRATADO DOCTOR"/>
    <s v="R103"/>
    <x v="1"/>
    <n v="165"/>
    <s v="DERECHO MERCANTIL"/>
  </r>
  <r>
    <x v="19"/>
    <n v="18027322"/>
    <s v="EMYDUR"/>
    <n v="5007"/>
    <s v="5007G"/>
    <s v="GRUPO-A"/>
    <s v="Negociación y resolución de conflictos"/>
    <s v="GG"/>
    <s v="GRUPO GRANDE"/>
    <s v="5007G"/>
    <s v="GG de Negociación y resolución de conflictos"/>
    <s v="GRUPO-A"/>
    <s v="GG de Negociación y resolución de conflictos"/>
    <s v="1S"/>
    <n v="18027322"/>
    <s v="SUSÍN"/>
    <s v="BETRÁN"/>
    <s v="RAÚL"/>
    <s v="rasusin"/>
    <s v="raul.susin@unirioja.es"/>
    <n v="1"/>
    <n v="1"/>
    <x v="1"/>
    <n v="504"/>
    <s v="PROFESOR TITULAR UNIVERSIDAD"/>
    <s v="C01"/>
    <s v="TIEMPO COMPLETO"/>
    <s v="2015-09-15 00:00:00.0"/>
    <s v="null"/>
    <s v="DF100148"/>
    <s v="PROFESOR TITULAR DE UNIVERSIDAD"/>
    <s v="R103"/>
    <x v="1"/>
    <n v="381"/>
    <s v="FILOSOFÍA DEL DERECHO"/>
  </r>
  <r>
    <x v="19"/>
    <n v="16019533"/>
    <s v="EMYDUR"/>
    <n v="5008"/>
    <s v="5008G"/>
    <s v="GRUPO-A"/>
    <s v="Cuestiones prácticas de contabilidad"/>
    <s v="GG"/>
    <s v="GRUPO GRANDE"/>
    <s v="5008G"/>
    <s v="GG de Cuestiones prácticas de contabilidad"/>
    <s v="GRUPO-A"/>
    <s v="GG de Cuestiones prácticas de contabilidad"/>
    <s v="1S"/>
    <n v="16019533"/>
    <s v="GARCIANDÍA"/>
    <s v="GONZÁLEZ"/>
    <s v="PEDRO MARÍA"/>
    <s v="pgarcian"/>
    <s v="pedro.garciandia@unirioja.es"/>
    <n v="0"/>
    <n v="0"/>
    <x v="0"/>
    <n v="500"/>
    <s v="CATEDRATICO DE UNIVERSIDAD"/>
    <s v="C01"/>
    <s v="TIEMPO COMPLETO"/>
    <s v="2017-09-15 00:00:00.0"/>
    <s v="null"/>
    <s v="DF100278"/>
    <s v="CATEDRÁTICO DE UNIVERSIDAD"/>
    <s v="R103"/>
    <x v="1"/>
    <n v="175"/>
    <s v="DERECHO PROCESAL"/>
  </r>
  <r>
    <x v="19"/>
    <n v="17845083"/>
    <s v="EMYDUR"/>
    <n v="5009"/>
    <s v="5009G"/>
    <s v="GRUPO-A"/>
    <s v="Tutela constitucional"/>
    <s v="GG"/>
    <s v="GRUPO GRANDE"/>
    <s v="5009G"/>
    <s v="GG de Tutela constitucional"/>
    <s v="GRUPO-A"/>
    <s v="GG de Tutela constitucional"/>
    <s v="1S"/>
    <n v="17845083"/>
    <s v="CHUECA"/>
    <s v="RODRÍGUEZ"/>
    <s v="RICARDO LUIS"/>
    <s v="richueca"/>
    <s v="ricardo.chueca@unirioja.es"/>
    <n v="2"/>
    <n v="2"/>
    <x v="0"/>
    <n v="500"/>
    <s v="CATEDRATICO DE UNIVERSIDAD"/>
    <s v="01R"/>
    <s v="TIEMPO COMPLETO REDUCIDO"/>
    <s v="2012-09-01 00:00:00.0"/>
    <s v="null"/>
    <s v="DF100096"/>
    <s v="CATEDRATICO DE UNIVERSIDAD"/>
    <s v="R103"/>
    <x v="1"/>
    <n v="135"/>
    <s v="DERECHO CONSTITUCIONAL"/>
  </r>
  <r>
    <x v="19"/>
    <n v="7863146"/>
    <s v="EMYDUR"/>
    <n v="5010"/>
    <s v="5010G"/>
    <s v="GRUPO-A"/>
    <s v="Tutela europea"/>
    <s v="GG"/>
    <s v="GRUPO GRANDE"/>
    <s v="5010G"/>
    <s v="GG de Tutela europea"/>
    <s v="GRUPO-A"/>
    <s v="GG de Tutela europea"/>
    <s v="1S"/>
    <n v="7863146"/>
    <s v="CARRERA"/>
    <s v="HERNÁNDEZ"/>
    <s v="FRANCISCO JESÚS"/>
    <s v="frcarrer"/>
    <s v="francisco-jesus.carrera@unirioja.es"/>
    <n v="2"/>
    <n v="2"/>
    <x v="0"/>
    <n v="500"/>
    <s v="CATEDRATICO DE UNIVERSIDAD"/>
    <s v="01R"/>
    <s v="TIEMPO COMPLETO REDUCIDO"/>
    <s v="2016-09-15 00:00:00.0"/>
    <s v="null"/>
    <s v="DF100040"/>
    <s v="CATEDRÁTICO DE UNIVERSIDAD"/>
    <s v="R103"/>
    <x v="1"/>
    <n v="160"/>
    <s v="DERECHO INTERNACIONAL PUBLICO Y RELACIONES INTERNA"/>
  </r>
  <r>
    <x v="19"/>
    <n v="13104263"/>
    <s v="EMYDUR"/>
    <n v="5011"/>
    <s v="5011G"/>
    <s v="GRUPO-A"/>
    <s v="Tutela civil"/>
    <s v="GG"/>
    <s v="GRUPO GRANDE"/>
    <s v="5011G"/>
    <s v="GG de Tutela civil"/>
    <s v="GRUPO-A"/>
    <s v="GG de Tutela civil"/>
    <s v="1S"/>
    <n v="13104263"/>
    <s v="SÁNCHEZ"/>
    <s v="HERNÁNDEZ"/>
    <s v="ÁNGEL"/>
    <s v="asanchez"/>
    <s v="angel.sanchez@unirioja.es"/>
    <n v="0.5"/>
    <n v="0.5"/>
    <x v="0"/>
    <n v="500"/>
    <s v="CATEDRATICO DE UNIVERSIDAD"/>
    <s v="01R"/>
    <s v="TIEMPO COMPLETO REDUCIDO"/>
    <s v="2018-12-18 00:00:00.0"/>
    <s v="null"/>
    <s v="DF100376"/>
    <s v="CATEDRÁTICO DE UNIVERSIDAD"/>
    <s v="R103"/>
    <x v="1"/>
    <n v="130"/>
    <s v="DERECHO CIVIL"/>
  </r>
  <r>
    <x v="19"/>
    <n v="16243789"/>
    <s v="EMYDUR"/>
    <n v="5011"/>
    <s v="5011G"/>
    <s v="GRUPO-A"/>
    <s v="Tutela civil"/>
    <s v="GG"/>
    <s v="GRUPO GRANDE"/>
    <s v="5011G"/>
    <s v="GG de Tutela civil"/>
    <s v="GRUPO-A"/>
    <s v="GG de Tutela civil"/>
    <s v="1S"/>
    <n v="16243789"/>
    <s v="PABLO"/>
    <s v="CONTRERAS"/>
    <s v="PEDRO V. DE"/>
    <s v="pedpablo"/>
    <s v="pedro.depablo@unirioja.es"/>
    <n v="2.2799999999999998"/>
    <n v="2.2799999999999998"/>
    <x v="0"/>
    <n v="500"/>
    <s v="CATEDRATICO DE UNIVERSIDAD"/>
    <s v="01R"/>
    <s v="TIEMPO COMPLETO REDUCIDO"/>
    <s v="2013-09-01 00:00:00.0"/>
    <s v="null"/>
    <s v="DF3721"/>
    <s v="CATEDRÁTICO DE UNIVERSIDAD"/>
    <s v="R103"/>
    <x v="1"/>
    <n v="130"/>
    <s v="DERECHO CIVIL"/>
  </r>
  <r>
    <x v="19"/>
    <n v="16588594"/>
    <s v="EMYDUR"/>
    <n v="5011"/>
    <s v="5011G"/>
    <s v="GRUPO-A"/>
    <s v="Tutela civil"/>
    <s v="GG"/>
    <s v="GRUPO GRANDE"/>
    <s v="5011G"/>
    <s v="GG de Tutela civil"/>
    <s v="GRUPO-A"/>
    <s v="GG de Tutela civil"/>
    <s v="1S"/>
    <n v="16588594"/>
    <s v="LOZA"/>
    <s v="MARIN"/>
    <s v="EVA MARÍA"/>
    <s v="evloza"/>
    <s v="eva-maria.loza@unirioja.es"/>
    <n v="0.72"/>
    <n v="0.72"/>
    <x v="1"/>
    <n v="532"/>
    <s v="LABORAL DOCENTE-ASOCIADO"/>
    <s v="P06"/>
    <s v="TIEMPO PARCIAL (6+6 HORAS)"/>
    <s v="2018-10-09 00:00:00.0"/>
    <s v="2019-09-14 00:00:00.0"/>
    <s v="PI101349"/>
    <s v="PROFESOR ASOCIADO"/>
    <s v="R103"/>
    <x v="1"/>
    <n v="130"/>
    <s v="DERECHO CIVIL"/>
  </r>
  <r>
    <x v="19"/>
    <n v="18196196"/>
    <s v="EMYDUR"/>
    <n v="5011"/>
    <s v="5011G"/>
    <s v="GRUPO-A"/>
    <s v="Tutela civil"/>
    <s v="GG"/>
    <s v="GRUPO GRANDE"/>
    <s v="5011G"/>
    <s v="GG de Tutela civil"/>
    <s v="GRUPO-A"/>
    <s v="GG de Tutela civil"/>
    <s v="1S"/>
    <n v="18196196"/>
    <s v="BARBER"/>
    <s v="CÁRCAMO"/>
    <s v="Mª RONCESVALLES"/>
    <s v="robarber"/>
    <s v="roncesvalles.barber@unirioja.es"/>
    <n v="1"/>
    <n v="1"/>
    <x v="0"/>
    <n v="500"/>
    <s v="CATEDRATICO DE UNIVERSIDAD"/>
    <s v="01R"/>
    <s v="TIEMPO COMPLETO REDUCIDO"/>
    <s v="2018-12-05 00:00:00.0"/>
    <s v="null"/>
    <s v="DF100375"/>
    <s v="CATEDRÁTICO DE UNIVERSIDAD"/>
    <s v="R103"/>
    <x v="1"/>
    <n v="130"/>
    <s v="DERECHO CIVIL"/>
  </r>
  <r>
    <x v="19"/>
    <n v="42053327"/>
    <s v="EMYDUR"/>
    <n v="5011"/>
    <s v="5011G"/>
    <s v="GRUPO-A"/>
    <s v="Tutela civil"/>
    <s v="GG"/>
    <s v="GRUPO GRANDE"/>
    <s v="5011G"/>
    <s v="GG de Tutela civil"/>
    <s v="GRUPO-A"/>
    <s v="GG de Tutela civil"/>
    <s v="1S"/>
    <n v="42053327"/>
    <s v="VENTURA"/>
    <s v="VENTURA"/>
    <s v="JOSÉ MANUEL"/>
    <s v="joventur"/>
    <s v="jmanuel.ventura@unirioja.es"/>
    <n v="0.5"/>
    <n v="0.5"/>
    <x v="0"/>
    <n v="534"/>
    <s v="CONTRATADO DOCTOR -TIPO 1"/>
    <s v="C01"/>
    <s v="TIEMPO COMPLETO"/>
    <s v="2004-10-01 00:00:00.0"/>
    <s v="null"/>
    <s v="LD100299"/>
    <s v="CONTRATADO DOCTOR TIPO1"/>
    <s v="R103"/>
    <x v="1"/>
    <n v="130"/>
    <s v="DERECHO CIVIL"/>
  </r>
  <r>
    <x v="19"/>
    <n v="16586761"/>
    <s v="EMYDUR"/>
    <n v="5012"/>
    <s v="5012G"/>
    <s v="GRUPO-A"/>
    <s v="Tutela mercantil"/>
    <s v="GG"/>
    <s v="GRUPO GRANDE"/>
    <s v="5012G"/>
    <s v="GG de Tutela mercantil"/>
    <s v="GRUPO-A"/>
    <s v="GG de Tutela mercantil"/>
    <s v="1S"/>
    <n v="16586761"/>
    <s v="PÉREZ"/>
    <s v="ESCALONA"/>
    <s v="SUSANA"/>
    <s v="superez"/>
    <s v="susana.perez@unirioja.es"/>
    <n v="2"/>
    <n v="2"/>
    <x v="1"/>
    <n v="534"/>
    <s v="CONTRATADO DOCTOR -TIPO 1"/>
    <s v="C01"/>
    <s v="TIEMPO COMPLETO"/>
    <s v="2009-10-01 00:00:00.0"/>
    <s v="null"/>
    <s v="PI100723"/>
    <s v="CONTRATADO DOCTOR"/>
    <s v="R103"/>
    <x v="1"/>
    <n v="165"/>
    <s v="DERECHO MERCANTIL"/>
  </r>
  <r>
    <x v="19"/>
    <n v="16019533"/>
    <s v="EMYDUR"/>
    <n v="5013"/>
    <s v="5013G"/>
    <s v="GRUPO-A"/>
    <s v="Tutela procesal civil"/>
    <s v="GG"/>
    <s v="GRUPO GRANDE"/>
    <s v="5013G"/>
    <s v="GG de Tutela procesal civil"/>
    <s v="GRUPO-A"/>
    <s v="GG de Tutela procesal civil"/>
    <s v="2S"/>
    <n v="16019533"/>
    <s v="GARCIANDÍA"/>
    <s v="GONZÁLEZ"/>
    <s v="PEDRO MARÍA"/>
    <s v="pgarcian"/>
    <s v="pedro.garciandia@unirioja.es"/>
    <n v="1"/>
    <n v="1"/>
    <x v="0"/>
    <n v="500"/>
    <s v="CATEDRATICO DE UNIVERSIDAD"/>
    <s v="C01"/>
    <s v="TIEMPO COMPLETO"/>
    <s v="2017-09-15 00:00:00.0"/>
    <s v="null"/>
    <s v="DF100278"/>
    <s v="CATEDRÁTICO DE UNIVERSIDAD"/>
    <s v="R103"/>
    <x v="1"/>
    <n v="175"/>
    <s v="DERECHO PROCESAL"/>
  </r>
  <r>
    <x v="19"/>
    <n v="16532587"/>
    <s v="EMYDUR"/>
    <n v="5013"/>
    <s v="5013G"/>
    <s v="GRUPO-A"/>
    <s v="Tutela procesal civil"/>
    <s v="GG"/>
    <s v="GRUPO GRANDE"/>
    <s v="5013G"/>
    <s v="GG de Tutela procesal civil"/>
    <s v="GRUPO-A"/>
    <s v="GG de Tutela procesal civil"/>
    <s v="2S"/>
    <n v="16532587"/>
    <s v="LASHERAS"/>
    <s v="HERRERO"/>
    <s v="MARÍA PILAR"/>
    <s v="malashh"/>
    <s v="pilar.lasheras@unirioja.es"/>
    <n v="1"/>
    <n v="1"/>
    <x v="1"/>
    <n v="532"/>
    <s v="LABORAL DOCENTE-ASOCIADO"/>
    <s v="P04"/>
    <s v="TIEMPO PARCIAL (4+4 HORAS)"/>
    <s v="2016-09-15 00:00:00.0"/>
    <s v="2019-09-14 00:00:00.0"/>
    <s v="PI101105"/>
    <s v="PROFESOR ASOCIADO"/>
    <s v="R103"/>
    <x v="1"/>
    <n v="175"/>
    <s v="DERECHO PROCESAL"/>
  </r>
  <r>
    <x v="19"/>
    <n v="42053327"/>
    <s v="EMYDUR"/>
    <n v="5014"/>
    <s v="5014G"/>
    <s v="GRUPO-A"/>
    <s v="Derecho de daños"/>
    <s v="GG"/>
    <s v="GRUPO GRANDE"/>
    <s v="5014G"/>
    <s v="GG de Derecho de daños"/>
    <s v="GRUPO-A"/>
    <s v="GG de Derecho de daños"/>
    <s v="2S"/>
    <n v="42053327"/>
    <s v="VENTURA"/>
    <s v="VENTURA"/>
    <s v="JOSÉ MANUEL"/>
    <s v="joventur"/>
    <s v="jmanuel.ventura@unirioja.es"/>
    <n v="3"/>
    <n v="3"/>
    <x v="0"/>
    <n v="534"/>
    <s v="CONTRATADO DOCTOR -TIPO 1"/>
    <s v="C01"/>
    <s v="TIEMPO COMPLETO"/>
    <s v="2004-10-01 00:00:00.0"/>
    <s v="null"/>
    <s v="LD100299"/>
    <s v="CONTRATADO DOCTOR TIPO1"/>
    <s v="R103"/>
    <x v="1"/>
    <n v="130"/>
    <s v="DERECHO CIVIL"/>
  </r>
  <r>
    <x v="19"/>
    <n v="16019533"/>
    <s v="EMYDUR"/>
    <n v="5015"/>
    <s v="5015G"/>
    <s v="GRUPO-A"/>
    <s v="Tutela penal y penitenciaria"/>
    <s v="GG"/>
    <s v="GRUPO GRANDE"/>
    <s v="5015G"/>
    <s v="GG de Tutela penal y penitenciaria"/>
    <s v="GRUPO-A"/>
    <s v="GG de Tutela penal y penitenciaria"/>
    <s v="1S"/>
    <n v="16019533"/>
    <s v="GARCIANDÍA"/>
    <s v="GONZÁLEZ"/>
    <s v="PEDRO MARÍA"/>
    <s v="pgarcian"/>
    <s v="pedro.garciandia@unirioja.es"/>
    <n v="0"/>
    <n v="0"/>
    <x v="0"/>
    <n v="500"/>
    <s v="CATEDRATICO DE UNIVERSIDAD"/>
    <s v="C01"/>
    <s v="TIEMPO COMPLETO"/>
    <s v="2017-09-15 00:00:00.0"/>
    <s v="null"/>
    <s v="DF100278"/>
    <s v="CATEDRÁTICO DE UNIVERSIDAD"/>
    <s v="R103"/>
    <x v="1"/>
    <n v="175"/>
    <s v="DERECHO PROCESAL"/>
  </r>
  <r>
    <x v="19"/>
    <n v="16576351"/>
    <s v="EMYDUR"/>
    <n v="5015"/>
    <s v="5015G"/>
    <s v="GRUPO-A"/>
    <s v="Tutela penal y penitenciaria"/>
    <s v="GG"/>
    <s v="GRUPO GRANDE"/>
    <s v="5015G"/>
    <s v="GG de Tutela penal y penitenciaria"/>
    <s v="GRUPO-A"/>
    <s v="GG de Tutela penal y penitenciaria"/>
    <s v="1S"/>
    <n v="16576351"/>
    <s v="URREA"/>
    <s v="CORRES"/>
    <s v="MARIOLA"/>
    <s v="maurrea"/>
    <s v="mariola.urrea@unirioja.es"/>
    <n v="0.5"/>
    <n v="0.5"/>
    <x v="1"/>
    <n v="504"/>
    <s v="PROFESOR TITULAR UNIVERSIDAD"/>
    <s v="C01"/>
    <s v="TIEMPO COMPLETO"/>
    <s v="2009-06-12 00:00:00.0"/>
    <s v="null"/>
    <s v="DF100231"/>
    <s v="PROFESOR TITULAR DE UNIVERSIDAD"/>
    <s v="R103"/>
    <x v="1"/>
    <n v="160"/>
    <s v="DERECHO INTERNACIONAL PUBLICO Y RELACIONES INTERNA"/>
  </r>
  <r>
    <x v="19"/>
    <n v="16586693"/>
    <s v="EMYDUR"/>
    <n v="5015"/>
    <s v="5015G"/>
    <s v="GRUPO-A"/>
    <s v="Tutela penal y penitenciaria"/>
    <s v="GG"/>
    <s v="GRUPO GRANDE"/>
    <s v="5015G"/>
    <s v="GG de Tutela penal y penitenciaria"/>
    <s v="GRUPO-A"/>
    <s v="GG de Tutela penal y penitenciaria"/>
    <s v="1S"/>
    <n v="16586693"/>
    <s v="PÉREZ"/>
    <s v="GONZÁLEZ"/>
    <s v="SERGIO"/>
    <s v="seperez"/>
    <s v="sergio.perezg@unirioja.es"/>
    <n v="1.5"/>
    <n v="1.5"/>
    <x v="0"/>
    <n v="536"/>
    <s v="PROFESOR INTERINO"/>
    <s v="C01"/>
    <s v="TIEMPO COMPLETO"/>
    <s v="2018-09-17 00:00:00.0"/>
    <s v="null"/>
    <s v="PI101351"/>
    <s v="PROFESOR CONTRATADO INTERINO"/>
    <s v="R103"/>
    <x v="1"/>
    <n v="170"/>
    <s v="DERECHO PENAL"/>
  </r>
  <r>
    <x v="19"/>
    <n v="16261031"/>
    <s v="EMYDUR"/>
    <n v="5016"/>
    <s v="5016G"/>
    <s v="GRUPO-A"/>
    <s v="Tutela administrativa y tributaria"/>
    <s v="GG"/>
    <s v="GRUPO GRANDE"/>
    <s v="5016G"/>
    <s v="GG de Tutela administrativa y tributaria"/>
    <s v="GRUPO-A"/>
    <s v="GG de Tutela administrativa y tributaria"/>
    <s v="2S"/>
    <n v="16261031"/>
    <s v="SANTAMARÍA"/>
    <s v="ARINAS"/>
    <s v="RENÉ JAVIER"/>
    <s v="resantam"/>
    <s v="rene-javier.santamaria@unirioja.es"/>
    <n v="1"/>
    <n v="1"/>
    <x v="0"/>
    <n v="504"/>
    <s v="PROFESOR TITULAR UNIVERSIDAD"/>
    <s v="01R"/>
    <s v="TIEMPO COMPLETO REDUCIDO"/>
    <s v="2016-09-15 00:00:00.0"/>
    <s v="null"/>
    <s v="DF100199"/>
    <s v="PROFESOR TITULAR DE UNIVERSIDAD"/>
    <s v="R103"/>
    <x v="1"/>
    <n v="125"/>
    <s v="DERECHO ADMINISTRATIVO"/>
  </r>
  <r>
    <x v="19"/>
    <n v="16536773"/>
    <s v="EMYDUR"/>
    <n v="5016"/>
    <s v="5016G"/>
    <s v="GRUPO-A"/>
    <s v="Tutela administrativa y tributaria"/>
    <s v="GG"/>
    <s v="GRUPO GRANDE"/>
    <s v="5016G"/>
    <s v="GG de Tutela administrativa y tributaria"/>
    <s v="GRUPO-A"/>
    <s v="GG de Tutela administrativa y tributaria"/>
    <s v="2S"/>
    <n v="16536773"/>
    <s v="RUIZ DE PALACIOS"/>
    <s v="VILLAVERDE"/>
    <s v="JOSÉ IGNACIO"/>
    <s v="jiruizp"/>
    <s v="ji.ruiz-de-palacios@unirioja.es"/>
    <n v="1"/>
    <n v="1"/>
    <x v="1"/>
    <n v="535"/>
    <s v="COLABORADOR-TIPO 1"/>
    <s v="C01"/>
    <s v="TIEMPO COMPLETO"/>
    <s v="2007-06-13 00:00:00.0"/>
    <s v="null"/>
    <s v="LD100627"/>
    <s v="PROFESOR COLABORADOR TIPO 1"/>
    <s v="R103"/>
    <x v="1"/>
    <n v="150"/>
    <s v="DERECHO FINANCIERO Y TRIBUTARIO"/>
  </r>
  <r>
    <x v="19"/>
    <n v="16566979"/>
    <s v="EMYDUR"/>
    <n v="5016"/>
    <s v="5016G"/>
    <s v="GRUPO-A"/>
    <s v="Tutela administrativa y tributaria"/>
    <s v="GG"/>
    <s v="GRUPO GRANDE"/>
    <s v="5016G"/>
    <s v="GG de Tutela administrativa y tributaria"/>
    <s v="GRUPO-A"/>
    <s v="GG de Tutela administrativa y tributaria"/>
    <s v="2S"/>
    <n v="16566979"/>
    <s v="BARRIOBERO"/>
    <s v="MARTÍNEZ"/>
    <s v="IGNACIO"/>
    <s v="igbarrio"/>
    <s v="ignacio.barriobero@unirioja.es"/>
    <n v="1"/>
    <n v="1"/>
    <x v="1"/>
    <n v="532"/>
    <s v="LABORAL DOCENTE-ASOCIADO"/>
    <s v="P06"/>
    <s v="TIEMPO PARCIAL (6+6 HORAS)"/>
    <s v="2016-09-15 00:00:00.0"/>
    <s v="2019-09-14 00:00:00.0"/>
    <s v="PI101100"/>
    <s v="PROFESOR ASOCIADO"/>
    <s v="R103"/>
    <x v="1"/>
    <n v="125"/>
    <s v="DERECHO ADMINISTRATIVO"/>
  </r>
  <r>
    <x v="19"/>
    <n v="16598717"/>
    <s v="EMYDUR"/>
    <n v="5016"/>
    <s v="5016G"/>
    <s v="GRUPO-A"/>
    <s v="Tutela administrativa y tributaria"/>
    <s v="GG"/>
    <s v="GRUPO GRANDE"/>
    <s v="5016G"/>
    <s v="GG de Tutela administrativa y tributaria"/>
    <s v="GRUPO-A"/>
    <s v="GG de Tutela administrativa y tributaria"/>
    <s v="2S"/>
    <n v="16598717"/>
    <s v="SAN MARTÍN"/>
    <s v="SEGURA"/>
    <s v="DAVID"/>
    <s v="dasan-ma"/>
    <s v="david.san-martin@unirioja.es"/>
    <n v="2"/>
    <n v="2"/>
    <x v="1"/>
    <n v="536"/>
    <s v="PROFESOR INTERINO"/>
    <s v="C01"/>
    <s v="TIEMPO COMPLETO"/>
    <s v="2018-09-24 00:00:00.0"/>
    <s v="2019-09-14 00:00:00.0"/>
    <s v="PI101421"/>
    <s v="PROFESOR CONTRATADO INTERINO"/>
    <s v="R103"/>
    <x v="1"/>
    <n v="125"/>
    <s v="DERECHO ADMINISTRATIVO"/>
  </r>
  <r>
    <x v="19"/>
    <n v="16542669"/>
    <s v="EMYDUR"/>
    <n v="5017"/>
    <s v="5017G"/>
    <s v="GRUPO-A"/>
    <s v="Tutela laboral"/>
    <s v="GG"/>
    <s v="GRUPO GRANDE"/>
    <s v="5017G"/>
    <s v="GG de Tutela laboral"/>
    <s v="GRUPO-A"/>
    <s v="GG de Tutela laboral"/>
    <s v="2S"/>
    <n v="16542669"/>
    <s v="ARRUGA"/>
    <s v="SEGURA"/>
    <s v="MARÍA CONCEPCIÓN"/>
    <s v="m-arruga"/>
    <s v="maria-concepcion.arruga@unirioja.es"/>
    <n v="0.2"/>
    <n v="0.2"/>
    <x v="1"/>
    <s v="A-0537"/>
    <s v="TITULAR"/>
    <s v="C01"/>
    <s v="TIEMPO COMPLETO"/>
    <s v="2011-01-01 00:00:00.0"/>
    <s v="null"/>
    <s v="PI100875"/>
    <s v="TITULAR"/>
    <s v="R103"/>
    <x v="1"/>
    <n v="140"/>
    <s v="DERECHO DEL TRABAJO Y DE LA SEGURIDAD SOCIAL"/>
  </r>
  <r>
    <x v="19"/>
    <n v="16563493"/>
    <s v="EMYDUR"/>
    <n v="5017"/>
    <s v="5017G"/>
    <s v="GRUPO-A"/>
    <s v="Tutela laboral"/>
    <s v="GG"/>
    <s v="GRUPO GRANDE"/>
    <s v="5017G"/>
    <s v="GG de Tutela laboral"/>
    <s v="GRUPO-A"/>
    <s v="GG de Tutela laboral"/>
    <s v="2S"/>
    <n v="16563493"/>
    <s v="SESMA"/>
    <s v="BASTIDA"/>
    <s v="BEGOÑA"/>
    <s v="bsesma"/>
    <s v="begona.sesma@unirioja.es"/>
    <n v="2.8"/>
    <n v="2.8"/>
    <x v="1"/>
    <n v="534"/>
    <s v="CONTRATADO DOCTOR -TIPO 1"/>
    <s v="C01"/>
    <s v="TIEMPO COMPLETO"/>
    <s v="2008-09-19 00:00:00.0"/>
    <s v="null"/>
    <s v="LD100628"/>
    <s v="PROFESOR CONTRATADO DOCTOR -TIPO 1"/>
    <s v="R103"/>
    <x v="1"/>
    <n v="140"/>
    <s v="DERECHO DEL TRABAJO Y DE LA SEGURIDAD SOCIAL"/>
  </r>
  <r>
    <x v="19"/>
    <n v="2856545"/>
    <s v="EMYDUR"/>
    <n v="5018"/>
    <s v="5018G"/>
    <s v="GRUPO-A"/>
    <s v="Prácticas externas I"/>
    <s v="GG"/>
    <s v="GRUPO GRANDE"/>
    <s v="5018G"/>
    <s v="GG de Prácticas externas I"/>
    <s v="GRUPO-A"/>
    <s v="GG de Prácticas externas I"/>
    <s v="2S"/>
    <n v="2856545"/>
    <s v="MARTÍNEZ"/>
    <s v="NAVAS"/>
    <s v="ISABEL"/>
    <s v="ismarti"/>
    <s v="isabel.mnavas@unirioja.es"/>
    <n v="0.2"/>
    <n v="0.2"/>
    <x v="1"/>
    <n v="504"/>
    <s v="PROFESOR TITULAR UNIVERSIDAD"/>
    <s v="01R"/>
    <s v="TIEMPO COMPLETO REDUCIDO"/>
    <s v="2017-09-16 00:00:00.0"/>
    <s v="null"/>
    <s v="DF31109"/>
    <s v="TITULAR DE UNIVERSIDAD"/>
    <s v="R103"/>
    <x v="1"/>
    <n v="470"/>
    <s v="HISTORIA DEL DERECHO Y DE LAS INSTITUCIONES"/>
  </r>
  <r>
    <x v="19"/>
    <n v="9308464"/>
    <s v="EMYDUR"/>
    <n v="5018"/>
    <s v="5018G"/>
    <s v="GRUPO-A"/>
    <s v="Prácticas externas I"/>
    <s v="GG"/>
    <s v="GRUPO GRANDE"/>
    <s v="5018G"/>
    <s v="GG de Prácticas externas I"/>
    <s v="GRUPO-A"/>
    <s v="GG de Prácticas externas I"/>
    <s v="2S"/>
    <n v="9308464"/>
    <s v="VEGA"/>
    <s v="GUTIÉRREZ"/>
    <s v="ANA MARÍA"/>
    <s v="anavega"/>
    <s v="ana.vega@unirioja.es"/>
    <n v="0.2"/>
    <n v="0.2"/>
    <x v="0"/>
    <n v="500"/>
    <s v="CATEDRATICO DE UNIVERSIDAD"/>
    <s v="C01"/>
    <s v="TIEMPO COMPLETO"/>
    <s v="2007-05-13 00:00:00.0"/>
    <s v="null"/>
    <s v="DF100208"/>
    <s v="CATEDRÁTICO DE UNIVERSIDAD"/>
    <s v="R103"/>
    <x v="1"/>
    <n v="145"/>
    <s v="DERECHO ECLESIÁSTICO DEL ESTADO"/>
  </r>
  <r>
    <x v="19"/>
    <n v="16019533"/>
    <s v="EMYDUR"/>
    <n v="5018"/>
    <s v="5018G"/>
    <s v="GRUPO-A"/>
    <s v="Prácticas externas I"/>
    <s v="GG"/>
    <s v="GRUPO GRANDE"/>
    <s v="5018G"/>
    <s v="GG de Prácticas externas I"/>
    <s v="GRUPO-A"/>
    <s v="GG de Prácticas externas I"/>
    <s v="2S"/>
    <n v="16019533"/>
    <s v="GARCIANDÍA"/>
    <s v="GONZÁLEZ"/>
    <s v="PEDRO MARÍA"/>
    <s v="pgarcian"/>
    <s v="pedro.garciandia@unirioja.es"/>
    <n v="0.3"/>
    <n v="0.3"/>
    <x v="0"/>
    <n v="500"/>
    <s v="CATEDRATICO DE UNIVERSIDAD"/>
    <s v="C01"/>
    <s v="TIEMPO COMPLETO"/>
    <s v="2017-09-15 00:00:00.0"/>
    <s v="null"/>
    <s v="DF100278"/>
    <s v="CATEDRÁTICO DE UNIVERSIDAD"/>
    <s v="R103"/>
    <x v="1"/>
    <n v="175"/>
    <s v="DERECHO PROCESAL"/>
  </r>
  <r>
    <x v="19"/>
    <n v="16500778"/>
    <s v="EMYDUR"/>
    <n v="5018"/>
    <s v="5018G"/>
    <s v="GRUPO-A"/>
    <s v="Prácticas externas I"/>
    <s v="GG"/>
    <s v="GRUPO GRANDE"/>
    <s v="5018G"/>
    <s v="GG de Prácticas externas I"/>
    <s v="GRUPO-A"/>
    <s v="GG de Prácticas externas I"/>
    <s v="2S"/>
    <n v="16500778"/>
    <s v="MURILLAS"/>
    <s v="ESCUDERO"/>
    <s v="JUAN MANUEL"/>
    <s v="jumurill"/>
    <s v="juan-manuel.murillas@unirioja.es"/>
    <n v="0.2"/>
    <n v="0.2"/>
    <x v="0"/>
    <n v="534"/>
    <s v="CONTRATADO DOCTOR -TIPO 1"/>
    <s v="C01"/>
    <s v="TIEMPO COMPLETO"/>
    <s v="2015-10-17 00:00:00.0"/>
    <s v="null"/>
    <s v="LD100615"/>
    <s v="PROFESOR CONTRATADO DOCTOR -TIPO 1"/>
    <s v="R103"/>
    <x v="1"/>
    <n v="130"/>
    <s v="DERECHO CIVIL"/>
  </r>
  <r>
    <x v="19"/>
    <n v="16542669"/>
    <s v="EMYDUR"/>
    <n v="5018"/>
    <s v="5018G"/>
    <s v="GRUPO-A"/>
    <s v="Prácticas externas I"/>
    <s v="GG"/>
    <s v="GRUPO GRANDE"/>
    <s v="5018G"/>
    <s v="GG de Prácticas externas I"/>
    <s v="GRUPO-A"/>
    <s v="GG de Prácticas externas I"/>
    <s v="2S"/>
    <n v="16542669"/>
    <s v="ARRUGA"/>
    <s v="SEGURA"/>
    <s v="MARÍA CONCEPCIÓN"/>
    <s v="m-arruga"/>
    <s v="maria-concepcion.arruga@unirioja.es"/>
    <n v="0.1"/>
    <n v="0.1"/>
    <x v="1"/>
    <s v="A-0537"/>
    <s v="TITULAR"/>
    <s v="C01"/>
    <s v="TIEMPO COMPLETO"/>
    <s v="2011-01-01 00:00:00.0"/>
    <s v="null"/>
    <s v="PI100875"/>
    <s v="TITULAR"/>
    <s v="R103"/>
    <x v="1"/>
    <n v="140"/>
    <s v="DERECHO DEL TRABAJO Y DE LA SEGURIDAD SOCIAL"/>
  </r>
  <r>
    <x v="19"/>
    <n v="16554062"/>
    <s v="EMYDUR"/>
    <n v="5018"/>
    <s v="5018G"/>
    <s v="GRUPO-A"/>
    <s v="Prácticas externas I"/>
    <s v="GG"/>
    <s v="GRUPO GRANDE"/>
    <s v="5018G"/>
    <s v="GG de Prácticas externas I"/>
    <s v="GRUPO-A"/>
    <s v="GG de Prácticas externas I"/>
    <s v="2S"/>
    <n v="16554062"/>
    <s v="CÁMARA"/>
    <s v="LAPUENTE"/>
    <s v="SERGIO"/>
    <s v="secamara"/>
    <s v="sergio.camara@unirioja.es"/>
    <n v="0.2"/>
    <n v="0.2"/>
    <x v="0"/>
    <n v="500"/>
    <s v="CATEDRATICO DE UNIVERSIDAD"/>
    <s v="C01"/>
    <s v="TIEMPO COMPLETO"/>
    <s v="2007-10-15 00:00:00.0"/>
    <s v="null"/>
    <s v="DF100216"/>
    <s v="CATEDRÁTICO DE UNIVERSIDAD"/>
    <s v="R103"/>
    <x v="1"/>
    <n v="130"/>
    <s v="DERECHO CIVIL"/>
  </r>
  <r>
    <x v="19"/>
    <n v="51616377"/>
    <s v="EMYDUR"/>
    <n v="5018"/>
    <s v="5018G"/>
    <s v="GRUPO-A"/>
    <s v="Prácticas externas I"/>
    <s v="GG"/>
    <s v="GRUPO GRANDE"/>
    <s v="5018G"/>
    <s v="GG de Prácticas externas I"/>
    <s v="GRUPO-A"/>
    <s v="GG de Prácticas externas I"/>
    <s v="2S"/>
    <n v="51616377"/>
    <s v="AGUDO"/>
    <s v="RUIZ"/>
    <s v="ALFONSO"/>
    <s v="alagudo"/>
    <s v="alfonso.agudo@unirioja.es"/>
    <n v="0.2"/>
    <n v="0.2"/>
    <x v="0"/>
    <n v="500"/>
    <s v="CATEDRATICO DE UNIVERSIDAD"/>
    <s v="C01"/>
    <s v="TIEMPO COMPLETO"/>
    <s v="2013-09-01 00:00:00.0"/>
    <s v="null"/>
    <s v="DF100223"/>
    <s v="CATEDRÁTICO DE UNIVERSIDAD"/>
    <s v="R103"/>
    <x v="1"/>
    <n v="180"/>
    <s v="DERECHO ROMANO"/>
  </r>
  <r>
    <x v="19"/>
    <n v="9308464"/>
    <s v="EMYDUR"/>
    <n v="5019"/>
    <s v="5019G"/>
    <s v="GRUPO-A"/>
    <s v="Prácticas externas II"/>
    <s v="GG"/>
    <s v="GRUPO GRANDE"/>
    <s v="5019G"/>
    <s v="GG de Prácticas externas II"/>
    <s v="GRUPO-A"/>
    <s v="GG de Prácticas externas II"/>
    <s v="1S"/>
    <n v="9308464"/>
    <s v="VEGA"/>
    <s v="GUTIÉRREZ"/>
    <s v="ANA MARÍA"/>
    <s v="anavega"/>
    <s v="ana.vega@unirioja.es"/>
    <n v="0.8"/>
    <n v="0.8"/>
    <x v="0"/>
    <n v="500"/>
    <s v="CATEDRATICO DE UNIVERSIDAD"/>
    <s v="C01"/>
    <s v="TIEMPO COMPLETO"/>
    <s v="2007-05-13 00:00:00.0"/>
    <s v="null"/>
    <s v="DF100208"/>
    <s v="CATEDRÁTICO DE UNIVERSIDAD"/>
    <s v="R103"/>
    <x v="1"/>
    <n v="145"/>
    <s v="DERECHO ECLESIÁSTICO DEL ESTADO"/>
  </r>
  <r>
    <x v="19"/>
    <n v="16019533"/>
    <s v="EMYDUR"/>
    <n v="5019"/>
    <s v="5019G"/>
    <s v="GRUPO-A"/>
    <s v="Prácticas externas II"/>
    <s v="GG"/>
    <s v="GRUPO GRANDE"/>
    <s v="5019G"/>
    <s v="GG de Prácticas externas II"/>
    <s v="GRUPO-A"/>
    <s v="GG de Prácticas externas II"/>
    <s v="1S"/>
    <n v="16019533"/>
    <s v="GARCIANDÍA"/>
    <s v="GONZÁLEZ"/>
    <s v="PEDRO MARÍA"/>
    <s v="pgarcian"/>
    <s v="pedro.garciandia@unirioja.es"/>
    <n v="0"/>
    <n v="0"/>
    <x v="0"/>
    <n v="500"/>
    <s v="CATEDRATICO DE UNIVERSIDAD"/>
    <s v="C01"/>
    <s v="TIEMPO COMPLETO"/>
    <s v="2017-09-15 00:00:00.0"/>
    <s v="null"/>
    <s v="DF100278"/>
    <s v="CATEDRÁTICO DE UNIVERSIDAD"/>
    <s v="R103"/>
    <x v="1"/>
    <n v="175"/>
    <s v="DERECHO PROCESAL"/>
  </r>
  <r>
    <x v="19"/>
    <n v="16500778"/>
    <s v="EMYDUR"/>
    <n v="5019"/>
    <s v="5019G"/>
    <s v="GRUPO-A"/>
    <s v="Prácticas externas II"/>
    <s v="GG"/>
    <s v="GRUPO GRANDE"/>
    <s v="5019G"/>
    <s v="GG de Prácticas externas II"/>
    <s v="GRUPO-A"/>
    <s v="GG de Prácticas externas II"/>
    <s v="1S"/>
    <n v="16500778"/>
    <s v="MURILLAS"/>
    <s v="ESCUDERO"/>
    <s v="JUAN MANUEL"/>
    <s v="jumurill"/>
    <s v="juan-manuel.murillas@unirioja.es"/>
    <n v="0.8"/>
    <n v="0.8"/>
    <x v="0"/>
    <n v="534"/>
    <s v="CONTRATADO DOCTOR -TIPO 1"/>
    <s v="C01"/>
    <s v="TIEMPO COMPLETO"/>
    <s v="2015-10-17 00:00:00.0"/>
    <s v="null"/>
    <s v="LD100615"/>
    <s v="PROFESOR CONTRATADO DOCTOR -TIPO 1"/>
    <s v="R103"/>
    <x v="1"/>
    <n v="130"/>
    <s v="DERECHO CIVIL"/>
  </r>
  <r>
    <x v="19"/>
    <n v="16503381"/>
    <s v="EMYDUR"/>
    <n v="5019"/>
    <s v="5019G"/>
    <s v="GRUPO-A"/>
    <s v="Prácticas externas II"/>
    <s v="GG"/>
    <s v="GRUPO GRANDE"/>
    <s v="5019G"/>
    <s v="GG de Prácticas externas II"/>
    <s v="GRUPO-A"/>
    <s v="GG de Prácticas externas II"/>
    <s v="1S"/>
    <n v="16503381"/>
    <s v="SÁENZ"/>
    <s v="BERCEO"/>
    <s v="Mª. CARMEN"/>
    <s v="casaenz"/>
    <s v="carmen.saenz@unirioja.es"/>
    <n v="0.8"/>
    <n v="0.8"/>
    <x v="0"/>
    <n v="504"/>
    <s v="PROFESOR TITULAR UNIVERSIDAD"/>
    <s v="01A"/>
    <s v="TIEMPO COMPLETO AMPLIADO"/>
    <s v="2012-09-01 00:00:00.0"/>
    <s v="2018-12-02 00:00:00.0"/>
    <s v="DF31110"/>
    <s v="TITULAR DE UNIVERSIDAD"/>
    <s v="R103"/>
    <x v="1"/>
    <n v="470"/>
    <s v="HISTORIA DEL DERECHO Y DE LAS INSTITUCIONES"/>
  </r>
  <r>
    <x v="19"/>
    <n v="16542669"/>
    <s v="EMYDUR"/>
    <n v="5019"/>
    <s v="5019G"/>
    <s v="GRUPO-A"/>
    <s v="Prácticas externas II"/>
    <s v="GG"/>
    <s v="GRUPO GRANDE"/>
    <s v="5019G"/>
    <s v="GG de Prácticas externas II"/>
    <s v="GRUPO-A"/>
    <s v="GG de Prácticas externas II"/>
    <s v="1S"/>
    <n v="16542669"/>
    <s v="ARRUGA"/>
    <s v="SEGURA"/>
    <s v="MARÍA CONCEPCIÓN"/>
    <s v="m-arruga"/>
    <s v="maria-concepcion.arruga@unirioja.es"/>
    <n v="0.4"/>
    <n v="0.4"/>
    <x v="1"/>
    <s v="A-0537"/>
    <s v="TITULAR"/>
    <s v="C01"/>
    <s v="TIEMPO COMPLETO"/>
    <s v="2011-01-01 00:00:00.0"/>
    <s v="null"/>
    <s v="PI100875"/>
    <s v="TITULAR"/>
    <s v="R103"/>
    <x v="1"/>
    <n v="140"/>
    <s v="DERECHO DEL TRABAJO Y DE LA SEGURIDAD SOCIAL"/>
  </r>
  <r>
    <x v="19"/>
    <n v="16554062"/>
    <s v="EMYDUR"/>
    <n v="5019"/>
    <s v="5019G"/>
    <s v="GRUPO-A"/>
    <s v="Prácticas externas II"/>
    <s v="GG"/>
    <s v="GRUPO GRANDE"/>
    <s v="5019G"/>
    <s v="GG de Prácticas externas II"/>
    <s v="GRUPO-A"/>
    <s v="GG de Prácticas externas II"/>
    <s v="1S"/>
    <n v="16554062"/>
    <s v="CÁMARA"/>
    <s v="LAPUENTE"/>
    <s v="SERGIO"/>
    <s v="secamara"/>
    <s v="sergio.camara@unirioja.es"/>
    <n v="0.8"/>
    <n v="0.8"/>
    <x v="0"/>
    <n v="500"/>
    <s v="CATEDRATICO DE UNIVERSIDAD"/>
    <s v="C01"/>
    <s v="TIEMPO COMPLETO"/>
    <s v="2007-10-15 00:00:00.0"/>
    <s v="null"/>
    <s v="DF100216"/>
    <s v="CATEDRÁTICO DE UNIVERSIDAD"/>
    <s v="R103"/>
    <x v="1"/>
    <n v="130"/>
    <s v="DERECHO CIVIL"/>
  </r>
  <r>
    <x v="19"/>
    <n v="51616377"/>
    <s v="EMYDUR"/>
    <n v="5019"/>
    <s v="5019G"/>
    <s v="GRUPO-A"/>
    <s v="Prácticas externas II"/>
    <s v="GG"/>
    <s v="GRUPO GRANDE"/>
    <s v="5019G"/>
    <s v="GG de Prácticas externas II"/>
    <s v="GRUPO-A"/>
    <s v="GG de Prácticas externas II"/>
    <s v="1S"/>
    <n v="51616377"/>
    <s v="AGUDO"/>
    <s v="RUIZ"/>
    <s v="ALFONSO"/>
    <s v="alagudo"/>
    <s v="alfonso.agudo@unirioja.es"/>
    <n v="0.8"/>
    <n v="0.8"/>
    <x v="0"/>
    <n v="500"/>
    <s v="CATEDRATICO DE UNIVERSIDAD"/>
    <s v="C01"/>
    <s v="TIEMPO COMPLETO"/>
    <s v="2013-09-01 00:00:00.0"/>
    <s v="null"/>
    <s v="DF100223"/>
    <s v="CATEDRÁTICO DE UNIVERSIDAD"/>
    <s v="R103"/>
    <x v="1"/>
    <n v="180"/>
    <s v="DERECHO ROMANO"/>
  </r>
  <r>
    <x v="19"/>
    <n v="16019533"/>
    <s v="EMYDUR"/>
    <n v="5020"/>
    <s v="5020G"/>
    <s v="GRUPO-A"/>
    <s v="Trabajo fin del Máster"/>
    <s v="GG"/>
    <s v="GRUPO GRANDE"/>
    <s v="5020G"/>
    <s v="GG Trabajo fin del Máster"/>
    <s v="GRUPO-A"/>
    <s v="GRUPO DE MATRÍCULA"/>
    <s v="I"/>
    <n v="16019533"/>
    <s v="GARCIANDÍA"/>
    <s v="GONZÁLEZ"/>
    <s v="PEDRO MARÍA"/>
    <s v="pgarcian"/>
    <s v="pedro.garciandia@unirioja.es"/>
    <n v="0"/>
    <n v="0"/>
    <x v="0"/>
    <n v="500"/>
    <s v="CATEDRATICO DE UNIVERSIDAD"/>
    <s v="C01"/>
    <s v="TIEMPO COMPLETO"/>
    <s v="2017-09-15 00:00:00.0"/>
    <s v="null"/>
    <s v="DF100278"/>
    <s v="CATEDRÁTICO DE UNIVERSIDAD"/>
    <s v="R103"/>
    <x v="1"/>
    <n v="175"/>
    <s v="DERECHO PROCESAL"/>
  </r>
  <r>
    <x v="20"/>
    <n v="16541342"/>
    <s v="EMYDUR"/>
    <n v="5030"/>
    <s v="5030G"/>
    <s v="GRUPO-A"/>
    <s v="Dinámica no lineal y aplicaciones"/>
    <s v="GG"/>
    <s v="GRUPO GRANDE"/>
    <s v="5030G"/>
    <s v="GG de Dinámica no lineal y aplicaciones"/>
    <s v="GRUPO-A"/>
    <s v="GG de Dinámica no lineal y aplicaciones"/>
    <s v="2S"/>
    <n v="16541342"/>
    <s v="LANCHARES"/>
    <s v="BARRASA"/>
    <s v="VÍCTOR"/>
    <s v="vlancha"/>
    <s v="vlancha@unirioja.es"/>
    <n v="2"/>
    <n v="2"/>
    <x v="0"/>
    <n v="504"/>
    <s v="PROFESOR TITULAR UNIVERSIDAD"/>
    <s v="01R"/>
    <s v="TIEMPO COMPLETO REDUCIDO"/>
    <s v="2012-09-01 00:00:00.0"/>
    <s v="null"/>
    <s v="DF32264"/>
    <s v="TITULAR DE UNIVERSIDAD"/>
    <s v="R111"/>
    <x v="7"/>
    <n v="595"/>
    <s v="MATEMÁTICA APLICADA"/>
  </r>
  <r>
    <x v="20"/>
    <n v="18009522"/>
    <s v="EMYDUR"/>
    <n v="5036"/>
    <s v="5036G"/>
    <s v="GRUPO-A"/>
    <s v="Programación científica y Álgebra computacional"/>
    <s v="GG"/>
    <s v="GRUPO GRANDE"/>
    <s v="5036G"/>
    <s v="GG de Programación científica y Álgebra computacional"/>
    <s v="GRUPO-A"/>
    <s v="GG de Programación científica y Álgebra computacional"/>
    <s v="2S"/>
    <n v="18009522"/>
    <s v="LALIENA"/>
    <s v="CLEMENTE"/>
    <s v="JESÚS ANTONIO"/>
    <s v="laliena"/>
    <s v="jesus.laliena@unirioja.es"/>
    <n v="3"/>
    <n v="3"/>
    <x v="0"/>
    <n v="500"/>
    <s v="CATEDRATICO DE UNIVERSIDAD"/>
    <s v="01R"/>
    <s v="TIEMPO COMPLETO REDUCIDO"/>
    <s v="2018-11-27 00:00:00.0"/>
    <s v="null"/>
    <s v="DF100378"/>
    <s v="CATEDRÁTICO DE UNIVERSIDAD"/>
    <s v="R111"/>
    <x v="7"/>
    <n v="5"/>
    <s v="ÁLGEBRA"/>
  </r>
  <r>
    <x v="20"/>
    <n v="16565041"/>
    <s v="EMYDUR"/>
    <n v="5037"/>
    <s v="5037G"/>
    <s v="GRUPO-A"/>
    <s v="Análisis funcional y de Fourier"/>
    <s v="GG"/>
    <s v="GRUPO GRANDE"/>
    <s v="5037G"/>
    <s v="GG de Análisis funcional y de Fourier"/>
    <s v="GRUPO-A"/>
    <s v="GG de Análisis funcional y de Fourier"/>
    <s v="1S"/>
    <n v="16565041"/>
    <s v="CIAURRI"/>
    <s v="RAMÍREZ"/>
    <s v="OSCAR"/>
    <s v="osciaurr"/>
    <s v="oscar.ciaurri@unirioja.es"/>
    <n v="2"/>
    <n v="2"/>
    <x v="1"/>
    <n v="500"/>
    <s v="CATEDRATICO DE UNIVERSIDAD"/>
    <s v="01R"/>
    <s v="TIEMPO COMPLETO REDUCIDO"/>
    <s v="2018-12-05 00:00:00.0"/>
    <s v="null"/>
    <s v="DF100379"/>
    <s v="CATEDRÁTICO DE UNIVERSIDAD"/>
    <s v="R111"/>
    <x v="7"/>
    <n v="15"/>
    <s v="ANÁLISIS MATEMÁTICO"/>
  </r>
  <r>
    <x v="20"/>
    <n v="72786536"/>
    <s v="EMYDUR"/>
    <n v="5037"/>
    <s v="5037G"/>
    <s v="GRUPO-A"/>
    <s v="Análisis funcional y de Fourier"/>
    <s v="GG"/>
    <s v="GRUPO GRANDE"/>
    <s v="5037G"/>
    <s v="GG de Análisis funcional y de Fourier"/>
    <s v="GRUPO-A"/>
    <s v="GG de Análisis funcional y de Fourier"/>
    <s v="1S"/>
    <n v="72786536"/>
    <s v="MÍNGUEZ"/>
    <s v="CENICEROS"/>
    <s v="JUDIT"/>
    <s v="jminguez"/>
    <s v="judit.minguez@unirioja.es"/>
    <n v="2"/>
    <n v="2"/>
    <x v="0"/>
    <n v="534"/>
    <s v="CONTRATADO DOCTOR -TIPO 1"/>
    <s v="C01"/>
    <s v="TIEMPO COMPLETO"/>
    <s v="2007-07-20 00:00:00.0"/>
    <s v="null"/>
    <s v="LD100578"/>
    <s v="CONTRATADO DOCTOR"/>
    <s v="R111"/>
    <x v="7"/>
    <n v="15"/>
    <s v="ANÁLISIS MATEMÁTICO"/>
  </r>
  <r>
    <x v="20"/>
    <n v="16511992"/>
    <s v="EMYDUR"/>
    <n v="5041"/>
    <s v="5041G"/>
    <s v="GRUPO-A"/>
    <s v="Trabajo fin de Máster"/>
    <s v="GG"/>
    <s v="GRUPO GRANDE"/>
    <s v="5041G"/>
    <s v="GG de Trabajo fin de Máster"/>
    <s v="GRUPO-A"/>
    <s v="GRUPO DE MATRÍCULA"/>
    <s v="I"/>
    <n v="16511992"/>
    <s v="EXTREMIANA"/>
    <s v="ALDANA"/>
    <s v="JOSÉ IGNACIO"/>
    <s v="jextremi"/>
    <s v="jextremi@unirioja.es"/>
    <n v="0"/>
    <n v="0"/>
    <x v="0"/>
    <n v="504"/>
    <s v="PROFESOR TITULAR UNIVERSIDAD"/>
    <s v="01A"/>
    <s v="TIEMPO COMPLETO AMPLIADO"/>
    <s v="2012-09-01 00:00:00.0"/>
    <s v="null"/>
    <s v="DF32214"/>
    <s v="TITULAR DE UNIVERSIDAD"/>
    <s v="R111"/>
    <x v="7"/>
    <n v="440"/>
    <s v="GEOMETRÍA Y TOPOLOGÍA"/>
  </r>
  <r>
    <x v="21"/>
    <n v="3893393"/>
    <s v="EMYDUR"/>
    <n v="5042"/>
    <s v="5042G"/>
    <s v="GRUPO-A"/>
    <s v="Historia de la música (siglos XVI-XXI)"/>
    <s v="GG"/>
    <s v="GRUPO GRANDE"/>
    <s v="5042G"/>
    <s v="GG de Historia de la música (siglos XVI-XXI)"/>
    <s v="GRUPO-A"/>
    <s v="GG de Historia de la música (siglos XVI-XXI)"/>
    <s v="1S"/>
    <n v="3893393"/>
    <s v="DOMÍNGUEZ"/>
    <s v="RODRÍGUEZ"/>
    <s v="JOSÉ MARÍA"/>
    <s v="jodoming"/>
    <s v="jose-maria.dominguez@unirioja.es"/>
    <n v="4.5"/>
    <n v="4.5"/>
    <x v="0"/>
    <n v="536"/>
    <s v="PROFESOR INTERINO"/>
    <s v="C01"/>
    <s v="TIEMPO COMPLETO"/>
    <s v="2015-09-15 00:00:00.0"/>
    <s v="2018-11-08 00:00:00.0"/>
    <s v="PI101052"/>
    <s v="PROFESOR CONTRATADO INTERINO"/>
    <s v="R114"/>
    <x v="3"/>
    <n v="635"/>
    <s v="MÚSICA"/>
  </r>
  <r>
    <x v="21"/>
    <n v="47913128"/>
    <s v="EMYDUR"/>
    <n v="5042"/>
    <s v="5042G"/>
    <s v="GRUPO-A"/>
    <s v="Historia de la música (siglos XVI-XXI)"/>
    <s v="GG"/>
    <s v="GRUPO GRANDE"/>
    <s v="5042G"/>
    <s v="GG de Historia de la música (siglos XVI-XXI)"/>
    <s v="GRUPO-A"/>
    <s v="GG de Historia de la música (siglos XVI-XXI)"/>
    <s v="1S"/>
    <n v="47913128"/>
    <s v="BERTRAN"/>
    <s v="XIRAU"/>
    <s v="LLUIS"/>
    <s v="llbertra"/>
    <s v="lluis.bertran@unirioja.es"/>
    <n v="5.5"/>
    <n v="5.5"/>
    <x v="1"/>
    <n v="536"/>
    <s v="PROFESOR INTERINO"/>
    <s v="C01"/>
    <s v="TIEMPO COMPLETO"/>
    <s v="2018-11-23 00:00:00.0"/>
    <s v="2019-09-14 00:00:00.0"/>
    <s v="PI101445."/>
    <s v="PROFESOR CONTRATADO INTERINO A TIEMPO COMPLETO"/>
    <s v="R114"/>
    <x v="3"/>
    <n v="635"/>
    <s v="MÚSICA"/>
  </r>
  <r>
    <x v="21"/>
    <n v="71118167"/>
    <s v="EMYDUR"/>
    <n v="5043"/>
    <s v="5043G"/>
    <s v="GRUPO-A"/>
    <s v="Historia y técnica del análisis musical (siglos XVI-XXI)"/>
    <s v="GG"/>
    <s v="GRUPO GRANDE"/>
    <s v="5043G"/>
    <s v="GG de Historia y técnica del análisis musical (siglos XVI-XXI)"/>
    <s v="GRUPO-A"/>
    <s v="GG de Historia y técnica del análisis musical (siglos XVI-XXI)"/>
    <s v="1S"/>
    <n v="71118167"/>
    <s v="QUEIPO"/>
    <s v="GUTIÉRREZ"/>
    <s v="CAROLINA"/>
    <s v="caqueipo"/>
    <s v="carolina.queipo@unirioja.es"/>
    <n v="10"/>
    <n v="10"/>
    <x v="1"/>
    <n v="532"/>
    <s v="LABORAL DOCENTE-ASOCIADO"/>
    <s v="P04"/>
    <s v="TIEMPO PARCIAL (4+4 HORAS)"/>
    <s v="2018-10-08 00:00:00.0"/>
    <s v="2019-09-14 00:00:00.0"/>
    <s v="PI101439"/>
    <s v="PROFESOR ASOCIADO"/>
    <s v="R114"/>
    <x v="3"/>
    <n v="635"/>
    <s v="MÚSICA"/>
  </r>
  <r>
    <x v="21"/>
    <s v="X1448109"/>
    <s v="EMYDUR"/>
    <n v="5043"/>
    <s v="5043G"/>
    <s v="GRUPO-A"/>
    <s v="Historia y técnica del análisis musical (siglos XVI-XXI)"/>
    <s v="GG"/>
    <s v="GRUPO GRANDE"/>
    <s v="5043G"/>
    <s v="GG de Historia y técnica del análisis musical (siglos XVI-XXI)"/>
    <s v="GRUPO-A"/>
    <s v="GG de Historia y técnica del análisis musical (siglos XVI-XXI)"/>
    <s v="1S"/>
    <s v="X1448109"/>
    <s v="SCHMITT"/>
    <s v="null"/>
    <s v="THOMAS LUDWIG"/>
    <s v="thschmit"/>
    <s v="thomas.schmitt@unirioja.es"/>
    <n v="0"/>
    <n v="0"/>
    <x v="0"/>
    <n v="504"/>
    <s v="PROFESOR TITULAR UNIVERSIDAD"/>
    <s v="01R"/>
    <s v="TIEMPO COMPLETO REDUCIDO"/>
    <s v="2015-09-15 00:00:00.0"/>
    <s v="null"/>
    <s v="DF100140"/>
    <s v="PROFESOR TITULAR DE UNIVERSIDAD"/>
    <s v="R114"/>
    <x v="3"/>
    <n v="635"/>
    <s v="MÚSICA"/>
  </r>
  <r>
    <x v="21"/>
    <n v="74845135"/>
    <s v="EMYDUR"/>
    <n v="5044"/>
    <s v="5044G"/>
    <s v="GRUPO-A"/>
    <s v="Métodos y técnicas de la investigación"/>
    <s v="GG"/>
    <s v="GRUPO GRANDE"/>
    <s v="5044G"/>
    <s v="GG de Métodos y técnicas de la investigación"/>
    <s v="GRUPO-A"/>
    <s v="GG de Métodos y técnicas de la investigación"/>
    <s v="2S"/>
    <n v="74845135"/>
    <s v="VEGA"/>
    <s v="PICHACO"/>
    <s v="BELÉN"/>
    <s v="bevega"/>
    <s v="belen.vega@unirioja.es"/>
    <n v="5"/>
    <n v="5"/>
    <x v="0"/>
    <n v="536"/>
    <s v="PROFESOR INTERINO"/>
    <s v="C01"/>
    <s v="TIEMPO COMPLETO"/>
    <s v="2017-09-15 00:00:00.0"/>
    <s v="null"/>
    <s v="PI101286"/>
    <s v="PROFESOR CONTRATADO INTERIO"/>
    <s v="R114"/>
    <x v="3"/>
    <n v="635"/>
    <s v="MÚSICA"/>
  </r>
  <r>
    <x v="21"/>
    <n v="74845135"/>
    <s v="EMYDUR"/>
    <n v="5045"/>
    <s v="5045G"/>
    <s v="GRUPO-A"/>
    <s v="Pensamiento musical"/>
    <s v="GG"/>
    <s v="GRUPO GRANDE"/>
    <s v="5045G"/>
    <s v="GG de Pensamiento musical"/>
    <s v="GRUPO-A"/>
    <s v="GG de Pensamiento musical"/>
    <s v="2S"/>
    <n v="74845135"/>
    <s v="VEGA"/>
    <s v="PICHACO"/>
    <s v="BELÉN"/>
    <s v="bevega"/>
    <s v="belen.vega@unirioja.es"/>
    <n v="4"/>
    <n v="4"/>
    <x v="0"/>
    <n v="536"/>
    <s v="PROFESOR INTERINO"/>
    <s v="C01"/>
    <s v="TIEMPO COMPLETO"/>
    <s v="2017-09-15 00:00:00.0"/>
    <s v="null"/>
    <s v="PI101286"/>
    <s v="PROFESOR CONTRATADO INTERIO"/>
    <s v="R114"/>
    <x v="3"/>
    <n v="635"/>
    <s v="MÚSICA"/>
  </r>
  <r>
    <x v="21"/>
    <s v="X1448109"/>
    <s v="EMYDUR"/>
    <n v="5045"/>
    <s v="5045G"/>
    <s v="GRUPO-A"/>
    <s v="Pensamiento musical"/>
    <s v="GG"/>
    <s v="GRUPO GRANDE"/>
    <s v="5045G"/>
    <s v="GG de Pensamiento musical"/>
    <s v="GRUPO-A"/>
    <s v="GG de Pensamiento musical"/>
    <s v="2S"/>
    <s v="X1448109"/>
    <s v="SCHMITT"/>
    <s v="null"/>
    <s v="THOMAS LUDWIG"/>
    <s v="thschmit"/>
    <s v="thomas.schmitt@unirioja.es"/>
    <n v="1"/>
    <n v="1"/>
    <x v="0"/>
    <n v="504"/>
    <s v="PROFESOR TITULAR UNIVERSIDAD"/>
    <s v="01R"/>
    <s v="TIEMPO COMPLETO REDUCIDO"/>
    <s v="2015-09-15 00:00:00.0"/>
    <s v="null"/>
    <s v="DF100140"/>
    <s v="PROFESOR TITULAR DE UNIVERSIDAD"/>
    <s v="R114"/>
    <x v="3"/>
    <n v="635"/>
    <s v="MÚSICA"/>
  </r>
  <r>
    <x v="21"/>
    <s v="X1448109"/>
    <s v="EMYDUR"/>
    <n v="5046"/>
    <s v="5046G"/>
    <s v="GRUPO-A"/>
    <s v="Conceptos clave de la musicología"/>
    <s v="GG"/>
    <s v="GRUPO GRANDE"/>
    <s v="5046G"/>
    <s v="GG de Conceptos clave de la musicología"/>
    <s v="GRUPO-A"/>
    <s v="GG de Conceptos clave de la musicología"/>
    <s v="1S"/>
    <s v="X1448109"/>
    <s v="SCHMITT"/>
    <s v="null"/>
    <s v="THOMAS LUDWIG"/>
    <s v="thschmit"/>
    <s v="thomas.schmitt@unirioja.es"/>
    <n v="5"/>
    <n v="5"/>
    <x v="0"/>
    <n v="504"/>
    <s v="PROFESOR TITULAR UNIVERSIDAD"/>
    <s v="01R"/>
    <s v="TIEMPO COMPLETO REDUCIDO"/>
    <s v="2015-09-15 00:00:00.0"/>
    <s v="null"/>
    <s v="DF100140"/>
    <s v="PROFESOR TITULAR DE UNIVERSIDAD"/>
    <s v="R114"/>
    <x v="3"/>
    <n v="635"/>
    <s v="MÚSICA"/>
  </r>
  <r>
    <x v="21"/>
    <n v="11956190"/>
    <s v="EMYDUR"/>
    <n v="5047"/>
    <s v="5047G"/>
    <s v="GRUPO-A"/>
    <s v="Historia y teoría de la interpretación musical"/>
    <s v="GG"/>
    <s v="GRUPO GRANDE"/>
    <s v="5047G"/>
    <s v="GG de Historia y teoría de la interpretación musical"/>
    <s v="GRUPO-A"/>
    <s v="GG de Historia y teoría de la interpretación musical"/>
    <s v="1S"/>
    <n v="11956190"/>
    <s v="RODRÍGUEZ"/>
    <s v="FERNÁNDEZ"/>
    <s v="PABLO LORENZO"/>
    <s v="parodrf"/>
    <s v="pablo.rodriguez@unirioja.es"/>
    <n v="5"/>
    <n v="5"/>
    <x v="0"/>
    <n v="534"/>
    <s v="CONTRATADO DOCTOR -TIPO 1"/>
    <s v="C01"/>
    <s v="TIEMPO COMPLETO"/>
    <s v="2011-07-29 00:00:00.0"/>
    <s v="null"/>
    <s v="DF31401"/>
    <s v="PROFESOR CONTRATADO DOCTOR"/>
    <s v="R114"/>
    <x v="3"/>
    <n v="635"/>
    <s v="MÚSICA"/>
  </r>
  <r>
    <x v="21"/>
    <n v="3893393"/>
    <s v="EMYDUR"/>
    <n v="5048"/>
    <s v="5048G"/>
    <s v="GRUPO-A"/>
    <s v="Música y medios de comunicación"/>
    <s v="GG"/>
    <s v="GRUPO GRANDE"/>
    <s v="5048G"/>
    <s v="GG de Música y medios de comunicación"/>
    <s v="GRUPO-A"/>
    <s v="GG de Música y medios de comunicación"/>
    <s v="1S"/>
    <n v="3893393"/>
    <s v="DOMÍNGUEZ"/>
    <s v="RODRÍGUEZ"/>
    <s v="JOSÉ MARÍA"/>
    <s v="jodoming"/>
    <s v="jose-maria.dominguez@unirioja.es"/>
    <n v="2.25"/>
    <n v="2.25"/>
    <x v="0"/>
    <n v="536"/>
    <s v="PROFESOR INTERINO"/>
    <s v="C01"/>
    <s v="TIEMPO COMPLETO"/>
    <s v="2015-09-15 00:00:00.0"/>
    <s v="2018-11-08 00:00:00.0"/>
    <s v="PI101052"/>
    <s v="PROFESOR CONTRATADO INTERINO"/>
    <s v="R114"/>
    <x v="3"/>
    <n v="635"/>
    <s v="MÚSICA"/>
  </r>
  <r>
    <x v="21"/>
    <n v="47913128"/>
    <s v="EMYDUR"/>
    <n v="5048"/>
    <s v="5048G"/>
    <s v="GRUPO-A"/>
    <s v="Música y medios de comunicación"/>
    <s v="GG"/>
    <s v="GRUPO GRANDE"/>
    <s v="5048G"/>
    <s v="GG de Música y medios de comunicación"/>
    <s v="GRUPO-A"/>
    <s v="GG de Música y medios de comunicación"/>
    <s v="1S"/>
    <n v="47913128"/>
    <s v="BERTRAN"/>
    <s v="XIRAU"/>
    <s v="LLUIS"/>
    <s v="llbertra"/>
    <s v="lluis.bertran@unirioja.es"/>
    <n v="2.75"/>
    <n v="2.75"/>
    <x v="1"/>
    <n v="536"/>
    <s v="PROFESOR INTERINO"/>
    <s v="C01"/>
    <s v="TIEMPO COMPLETO"/>
    <s v="2018-11-23 00:00:00.0"/>
    <s v="2019-09-14 00:00:00.0"/>
    <s v="PI101445."/>
    <s v="PROFESOR CONTRATADO INTERINO A TIEMPO COMPLETO"/>
    <s v="R114"/>
    <x v="3"/>
    <n v="635"/>
    <s v="MÚSICA"/>
  </r>
  <r>
    <x v="21"/>
    <n v="24297134"/>
    <s v="EMYDUR"/>
    <n v="5049"/>
    <s v="5049G"/>
    <s v="GRUPO-A"/>
    <s v="Historiografía de la música"/>
    <s v="GG"/>
    <s v="GRUPO GRANDE"/>
    <s v="5049G"/>
    <s v="GG de Historiografía de la música"/>
    <s v="GRUPO-A"/>
    <s v="GG de Historiografía de la música"/>
    <s v="1S"/>
    <n v="24297134"/>
    <s v="RAMOS"/>
    <s v="LÓPEZ"/>
    <s v="MARÍA PILAR"/>
    <s v="maramol"/>
    <s v="pilar.ramos@unirioja.es"/>
    <n v="5"/>
    <n v="5"/>
    <x v="0"/>
    <n v="504"/>
    <s v="PROFESOR TITULAR UNIVERSIDAD"/>
    <s v="01R"/>
    <s v="TIEMPO COMPLETO REDUCIDO"/>
    <s v="2014-09-15 00:00:00.0"/>
    <s v="null"/>
    <s v="DF100213"/>
    <s v="PROFESOR TITULAR DE UNIVERSIDAD"/>
    <s v="R114"/>
    <x v="3"/>
    <n v="635"/>
    <s v="MÚSICA"/>
  </r>
  <r>
    <x v="21"/>
    <n v="11956190"/>
    <s v="EMYDUR"/>
    <n v="5050"/>
    <s v="5050G"/>
    <s v="GRUPO-A"/>
    <s v="Discología"/>
    <s v="GG"/>
    <s v="GRUPO GRANDE"/>
    <s v="5050G"/>
    <s v="GG de Discología"/>
    <s v="GRUPO-A"/>
    <s v="GG de Discología"/>
    <s v="2S"/>
    <n v="11956190"/>
    <s v="RODRÍGUEZ"/>
    <s v="FERNÁNDEZ"/>
    <s v="PABLO LORENZO"/>
    <s v="parodrf"/>
    <s v="pablo.rodriguez@unirioja.es"/>
    <n v="5"/>
    <n v="5"/>
    <x v="0"/>
    <n v="534"/>
    <s v="CONTRATADO DOCTOR -TIPO 1"/>
    <s v="C01"/>
    <s v="TIEMPO COMPLETO"/>
    <s v="2011-07-29 00:00:00.0"/>
    <s v="null"/>
    <s v="DF31401"/>
    <s v="PROFESOR CONTRATADO DOCTOR"/>
    <s v="R114"/>
    <x v="3"/>
    <n v="635"/>
    <s v="MÚSICA"/>
  </r>
  <r>
    <x v="21"/>
    <n v="11956190"/>
    <s v="EMYDUR"/>
    <n v="5051"/>
    <s v="5051G"/>
    <s v="GRUPO-A"/>
    <s v="Crítica musical"/>
    <s v="GG"/>
    <s v="GRUPO GRANDE"/>
    <s v="5051G"/>
    <s v="GG de Crítica musical"/>
    <s v="GRUPO-A"/>
    <s v="GG de Crítica musical"/>
    <s v="2S"/>
    <n v="11956190"/>
    <s v="RODRÍGUEZ"/>
    <s v="FERNÁNDEZ"/>
    <s v="PABLO LORENZO"/>
    <s v="parodrf"/>
    <s v="pablo.rodriguez@unirioja.es"/>
    <n v="5"/>
    <n v="5"/>
    <x v="0"/>
    <n v="534"/>
    <s v="CONTRATADO DOCTOR -TIPO 1"/>
    <s v="C01"/>
    <s v="TIEMPO COMPLETO"/>
    <s v="2011-07-29 00:00:00.0"/>
    <s v="null"/>
    <s v="DF31401"/>
    <s v="PROFESOR CONTRATADO DOCTOR"/>
    <s v="R114"/>
    <x v="3"/>
    <n v="635"/>
    <s v="MÚSICA"/>
  </r>
  <r>
    <x v="21"/>
    <n v="45077734"/>
    <s v="EMYDUR"/>
    <n v="5051"/>
    <s v="5051G"/>
    <s v="GRUPO-A"/>
    <s v="Crítica musical"/>
    <s v="GG"/>
    <s v="GRUPO GRANDE"/>
    <s v="5051G"/>
    <s v="GG de Crítica musical"/>
    <s v="GRUPO-A"/>
    <s v="GG de Crítica musical"/>
    <s v="2S"/>
    <n v="45077734"/>
    <s v="CASCUDO"/>
    <s v="GARCÍA-VILLARACO"/>
    <s v="TERESA"/>
    <s v="tecascud"/>
    <s v="teresa.cascudo@unirioja.es"/>
    <n v="0"/>
    <n v="0"/>
    <x v="0"/>
    <s v="A-0504"/>
    <s v="PROFESOR TITULAR UNIVERSIDAD"/>
    <s v="C01"/>
    <s v="TIEMPO COMPLETO"/>
    <s v="2010-11-12 00:00:00.0"/>
    <s v="null"/>
    <s v="DF100285"/>
    <s v="PROFESOR TITULAR DE UNIVERSIDAD"/>
    <s v="R114"/>
    <x v="3"/>
    <n v="635"/>
    <s v="MÚSICA"/>
  </r>
  <r>
    <x v="21"/>
    <s v="X1448109"/>
    <s v="EMYDUR"/>
    <n v="5052"/>
    <s v="5052G"/>
    <s v="GRUPO-A"/>
    <s v="Seminario de interpretación musical históricamente informada"/>
    <s v="GG"/>
    <s v="GRUPO GRANDE"/>
    <s v="5052G"/>
    <s v="GG de Seminario de interpretación musical históricamente informada"/>
    <s v="GRUPO-A"/>
    <s v="GG de Seminario de interpretación musical históricamente informada"/>
    <s v="2S"/>
    <s v="X1448109"/>
    <s v="SCHMITT"/>
    <s v="null"/>
    <s v="THOMAS LUDWIG"/>
    <s v="thschmit"/>
    <s v="thomas.schmitt@unirioja.es"/>
    <n v="5"/>
    <n v="5"/>
    <x v="0"/>
    <n v="504"/>
    <s v="PROFESOR TITULAR UNIVERSIDAD"/>
    <s v="01R"/>
    <s v="TIEMPO COMPLETO REDUCIDO"/>
    <s v="2015-09-15 00:00:00.0"/>
    <s v="null"/>
    <s v="DF100140"/>
    <s v="PROFESOR TITULAR DE UNIVERSIDAD"/>
    <s v="R114"/>
    <x v="3"/>
    <n v="635"/>
    <s v="MÚSICA"/>
  </r>
  <r>
    <x v="21"/>
    <n v="26484884"/>
    <s v="EMYDUR"/>
    <n v="5053"/>
    <s v="5053G"/>
    <s v="GRUPO-A"/>
    <s v="Programación y gestión musical"/>
    <s v="GG"/>
    <s v="GRUPO GRANDE"/>
    <s v="5053G"/>
    <s v="GG de Programación y gestión musical"/>
    <s v="GRUPO-A"/>
    <s v="GG de Programación y gestión musical"/>
    <s v="2S"/>
    <n v="26484884"/>
    <s v="MARÍN"/>
    <s v="LÓPEZ"/>
    <s v="MIGUEL ÁNGEL"/>
    <s v="mimaril"/>
    <s v="miguel-angel.marin@unirioja.es"/>
    <n v="5"/>
    <n v="5"/>
    <x v="0"/>
    <n v="504"/>
    <s v="PROFESOR TITULAR UNIVERSIDAD"/>
    <s v="P06"/>
    <s v="TIEMPO PARCIAL (6+6 HORAS)"/>
    <s v="2009-10-01 00:00:00.0"/>
    <s v="null"/>
    <s v="DF100192"/>
    <s v="PROFESOR TITULAR DE UNIVERSIDAD"/>
    <s v="R114"/>
    <x v="3"/>
    <n v="635"/>
    <s v="MÚSICA"/>
  </r>
  <r>
    <x v="21"/>
    <n v="45077734"/>
    <s v="EMYDUR"/>
    <n v="5054"/>
    <s v="5054G"/>
    <s v="GRUPO-A"/>
    <s v="Practicum de musicología aplicada"/>
    <s v="GG"/>
    <s v="GRUPO GRANDE"/>
    <s v="5054G"/>
    <s v="GG de Practicum de musicología aplicada"/>
    <s v="GRUPO-A"/>
    <s v="GG de Practicum de musicología aplicada"/>
    <s v="1S"/>
    <n v="45077734"/>
    <s v="CASCUDO"/>
    <s v="GARCÍA-VILLARACO"/>
    <s v="TERESA"/>
    <s v="tecascud"/>
    <s v="teresa.cascudo@unirioja.es"/>
    <n v="0"/>
    <n v="0"/>
    <x v="0"/>
    <s v="A-0504"/>
    <s v="PROFESOR TITULAR UNIVERSIDAD"/>
    <s v="C01"/>
    <s v="TIEMPO COMPLETO"/>
    <s v="2010-11-12 00:00:00.0"/>
    <s v="null"/>
    <s v="DF100285"/>
    <s v="PROFESOR TITULAR DE UNIVERSIDAD"/>
    <s v="R114"/>
    <x v="3"/>
    <n v="635"/>
    <s v="MÚSICA"/>
  </r>
  <r>
    <x v="21"/>
    <n v="74845135"/>
    <s v="EMYDUR"/>
    <n v="5054"/>
    <s v="5054G"/>
    <s v="GRUPO-A"/>
    <s v="Practicum de musicología aplicada"/>
    <s v="GG"/>
    <s v="GRUPO GRANDE"/>
    <s v="5054G"/>
    <s v="GG de Practicum de musicología aplicada"/>
    <s v="GRUPO-A"/>
    <s v="GG de Practicum de musicología aplicada"/>
    <s v="1S"/>
    <n v="74845135"/>
    <s v="VEGA"/>
    <s v="PICHACO"/>
    <s v="BELÉN"/>
    <s v="bevega"/>
    <s v="belen.vega@unirioja.es"/>
    <n v="5"/>
    <n v="5"/>
    <x v="0"/>
    <n v="536"/>
    <s v="PROFESOR INTERINO"/>
    <s v="C01"/>
    <s v="TIEMPO COMPLETO"/>
    <s v="2017-09-15 00:00:00.0"/>
    <s v="null"/>
    <s v="PI101286"/>
    <s v="PROFESOR CONTRATADO INTERIO"/>
    <s v="R114"/>
    <x v="3"/>
    <n v="635"/>
    <s v="MÚSICA"/>
  </r>
  <r>
    <x v="21"/>
    <n v="24297134"/>
    <s v="EMYDUR"/>
    <n v="5055"/>
    <s v="5055G"/>
    <s v="GRUPO-A"/>
    <s v="Musicología feminista"/>
    <s v="GG"/>
    <s v="GRUPO GRANDE"/>
    <s v="5055G"/>
    <s v="GG de Musicología feminista"/>
    <s v="GRUPO-A"/>
    <s v="GG de Musicología feminista"/>
    <s v="2S"/>
    <n v="24297134"/>
    <s v="RAMOS"/>
    <s v="LÓPEZ"/>
    <s v="MARÍA PILAR"/>
    <s v="maramol"/>
    <s v="pilar.ramos@unirioja.es"/>
    <n v="5"/>
    <n v="5"/>
    <x v="0"/>
    <n v="504"/>
    <s v="PROFESOR TITULAR UNIVERSIDAD"/>
    <s v="01R"/>
    <s v="TIEMPO COMPLETO REDUCIDO"/>
    <s v="2014-09-15 00:00:00.0"/>
    <s v="null"/>
    <s v="DF100213"/>
    <s v="PROFESOR TITULAR DE UNIVERSIDAD"/>
    <s v="R114"/>
    <x v="3"/>
    <n v="635"/>
    <s v="MÚSICA"/>
  </r>
  <r>
    <x v="21"/>
    <n v="45077734"/>
    <s v="EMYDUR"/>
    <n v="5056"/>
    <s v="5056G"/>
    <s v="GRUPO-A"/>
    <s v="Música y estudios coloniales y post-coloniales en Iberoamérica"/>
    <s v="GG"/>
    <s v="GRUPO GRANDE"/>
    <s v="5056G"/>
    <s v="GG de Música y estudios coloniales y post-coloniales en Iberoamérica"/>
    <s v="GRUPO-A"/>
    <s v="GG de Música y estudios coloniales y post-coloniales en Iberoamérica"/>
    <s v="2S"/>
    <n v="45077734"/>
    <s v="CASCUDO"/>
    <s v="GARCÍA-VILLARACO"/>
    <s v="TERESA"/>
    <s v="tecascud"/>
    <s v="teresa.cascudo@unirioja.es"/>
    <n v="0"/>
    <n v="0"/>
    <x v="0"/>
    <s v="A-0504"/>
    <s v="PROFESOR TITULAR UNIVERSIDAD"/>
    <s v="C01"/>
    <s v="TIEMPO COMPLETO"/>
    <s v="2010-11-12 00:00:00.0"/>
    <s v="null"/>
    <s v="DF100285"/>
    <s v="PROFESOR TITULAR DE UNIVERSIDAD"/>
    <s v="R114"/>
    <x v="3"/>
    <n v="635"/>
    <s v="MÚSICA"/>
  </r>
  <r>
    <x v="21"/>
    <n v="74845135"/>
    <s v="EMYDUR"/>
    <n v="5056"/>
    <s v="5056G"/>
    <s v="GRUPO-A"/>
    <s v="Música y estudios coloniales y post-coloniales en Iberoamérica"/>
    <s v="GG"/>
    <s v="GRUPO GRANDE"/>
    <s v="5056G"/>
    <s v="GG de Música y estudios coloniales y post-coloniales en Iberoamérica"/>
    <s v="GRUPO-A"/>
    <s v="GG de Música y estudios coloniales y post-coloniales en Iberoamérica"/>
    <s v="2S"/>
    <n v="74845135"/>
    <s v="VEGA"/>
    <s v="PICHACO"/>
    <s v="BELÉN"/>
    <s v="bevega"/>
    <s v="belen.vega@unirioja.es"/>
    <n v="5"/>
    <n v="5"/>
    <x v="0"/>
    <n v="536"/>
    <s v="PROFESOR INTERINO"/>
    <s v="C01"/>
    <s v="TIEMPO COMPLETO"/>
    <s v="2017-09-15 00:00:00.0"/>
    <s v="null"/>
    <s v="PI101286"/>
    <s v="PROFESOR CONTRATADO INTERIO"/>
    <s v="R114"/>
    <x v="3"/>
    <n v="635"/>
    <s v="MÚSICA"/>
  </r>
  <r>
    <x v="21"/>
    <n v="26484884"/>
    <s v="EMYDUR"/>
    <n v="5057"/>
    <s v="5057G"/>
    <s v="GRUPO-A"/>
    <s v="Seminario monográfico 1: la música instrumental de los siglos XVIII-XX"/>
    <s v="GG"/>
    <s v="GRUPO GRANDE"/>
    <s v="5057G"/>
    <s v="GG de"/>
    <s v="GRUPO-A"/>
    <s v="GG Seminario monográfico 1: la música instrumental de los siglos XVIII-XX"/>
    <s v="2S"/>
    <n v="26484884"/>
    <s v="MARÍN"/>
    <s v="LÓPEZ"/>
    <s v="MIGUEL ÁNGEL"/>
    <s v="mimaril"/>
    <s v="miguel-angel.marin@unirioja.es"/>
    <n v="5"/>
    <n v="5"/>
    <x v="0"/>
    <n v="504"/>
    <s v="PROFESOR TITULAR UNIVERSIDAD"/>
    <s v="P06"/>
    <s v="TIEMPO PARCIAL (6+6 HORAS)"/>
    <s v="2009-10-01 00:00:00.0"/>
    <s v="null"/>
    <s v="DF100192"/>
    <s v="PROFESOR TITULAR DE UNIVERSIDAD"/>
    <s v="R114"/>
    <x v="3"/>
    <n v="635"/>
    <s v="MÚSICA"/>
  </r>
  <r>
    <x v="21"/>
    <n v="3893393"/>
    <s v="EMYDUR"/>
    <n v="5058"/>
    <s v="5058G"/>
    <s v="GRUPO-A"/>
    <s v="Seminario monográfico 2: la música vocal y escénica de los siglos XVIII-XX"/>
    <s v="GG"/>
    <s v="GRUPO GRANDE"/>
    <s v="5058G"/>
    <s v="GG Seminario monográfico2:la música vocal y escénica de los siglos XVIII-XX"/>
    <s v="GRUPO-A"/>
    <s v="GG Seminario monográfico2:la música vocal y escénica de los siglos XVIII-XX"/>
    <s v="2S"/>
    <n v="3893393"/>
    <s v="DOMÍNGUEZ"/>
    <s v="RODRÍGUEZ"/>
    <s v="JOSÉ MARÍA"/>
    <s v="jodoming"/>
    <s v="jose-maria.dominguez@unirioja.es"/>
    <n v="0"/>
    <n v="0"/>
    <x v="0"/>
    <n v="536"/>
    <s v="PROFESOR INTERINO"/>
    <s v="C01"/>
    <s v="TIEMPO COMPLETO"/>
    <s v="2015-09-15 00:00:00.0"/>
    <s v="2018-11-08 00:00:00.0"/>
    <s v="PI101052"/>
    <s v="PROFESOR CONTRATADO INTERINO"/>
    <s v="R114"/>
    <x v="3"/>
    <n v="635"/>
    <s v="MÚSICA"/>
  </r>
  <r>
    <x v="21"/>
    <n v="47913128"/>
    <s v="EMYDUR"/>
    <n v="5058"/>
    <s v="5058G"/>
    <s v="GRUPO-A"/>
    <s v="Seminario monográfico 2: la música vocal y escénica de los siglos XVIII-XX"/>
    <s v="GG"/>
    <s v="GRUPO GRANDE"/>
    <s v="5058G"/>
    <s v="GG Seminario monográfico2:la música vocal y escénica de los siglos XVIII-XX"/>
    <s v="GRUPO-A"/>
    <s v="GG Seminario monográfico2:la música vocal y escénica de los siglos XVIII-XX"/>
    <s v="2S"/>
    <n v="47913128"/>
    <s v="BERTRAN"/>
    <s v="XIRAU"/>
    <s v="LLUIS"/>
    <s v="llbertra"/>
    <s v="lluis.bertran@unirioja.es"/>
    <n v="5"/>
    <n v="5"/>
    <x v="1"/>
    <n v="536"/>
    <s v="PROFESOR INTERINO"/>
    <s v="C01"/>
    <s v="TIEMPO COMPLETO"/>
    <s v="2018-11-23 00:00:00.0"/>
    <s v="2019-09-14 00:00:00.0"/>
    <s v="PI101445."/>
    <s v="PROFESOR CONTRATADO INTERINO A TIEMPO COMPLETO"/>
    <s v="R114"/>
    <x v="3"/>
    <n v="635"/>
    <s v="MÚSICA"/>
  </r>
  <r>
    <x v="21"/>
    <n v="74845135"/>
    <s v="EMYDUR"/>
    <n v="5059"/>
    <s v="5059G"/>
    <s v="GRUPO-A"/>
    <s v="Practicum de la musicología histórica"/>
    <s v="GG"/>
    <s v="GRUPO GRANDE"/>
    <s v="5059G"/>
    <s v="GG de Practicum de la musicología histórica"/>
    <s v="GRUPO-A"/>
    <s v="GG de Practicum de la musicología histórica"/>
    <s v="1S"/>
    <n v="74845135"/>
    <s v="VEGA"/>
    <s v="PICHACO"/>
    <s v="BELÉN"/>
    <s v="bevega"/>
    <s v="belen.vega@unirioja.es"/>
    <n v="5"/>
    <n v="5"/>
    <x v="0"/>
    <n v="536"/>
    <s v="PROFESOR INTERINO"/>
    <s v="C01"/>
    <s v="TIEMPO COMPLETO"/>
    <s v="2017-09-15 00:00:00.0"/>
    <s v="null"/>
    <s v="PI101286"/>
    <s v="PROFESOR CONTRATADO INTERIO"/>
    <s v="R114"/>
    <x v="3"/>
    <n v="635"/>
    <s v="MÚSICA"/>
  </r>
  <r>
    <x v="21"/>
    <n v="24297134"/>
    <s v="EMYDUR"/>
    <n v="5060"/>
    <s v="5060G"/>
    <s v="GRUPO-A"/>
    <s v="Trabajo fin de máster de Musicología aplicada"/>
    <s v="GG"/>
    <s v="GRUPO GRANDE"/>
    <s v="5060G"/>
    <s v="GG de Trabajo fin de máster de Musicología aplicada"/>
    <s v="GRUPO-A"/>
    <s v="GRUPO DE MATRÍCULA"/>
    <s v="I"/>
    <n v="24297134"/>
    <s v="RAMOS"/>
    <s v="LÓPEZ"/>
    <s v="MARÍA PILAR"/>
    <s v="maramol"/>
    <s v="pilar.ramos@unirioja.es"/>
    <n v="0"/>
    <n v="0"/>
    <x v="0"/>
    <n v="504"/>
    <s v="PROFESOR TITULAR UNIVERSIDAD"/>
    <s v="01R"/>
    <s v="TIEMPO COMPLETO REDUCIDO"/>
    <s v="2014-09-15 00:00:00.0"/>
    <s v="null"/>
    <s v="DF100213"/>
    <s v="PROFESOR TITULAR DE UNIVERSIDAD"/>
    <s v="R114"/>
    <x v="3"/>
    <n v="635"/>
    <s v="MÚSICA"/>
  </r>
  <r>
    <x v="21"/>
    <n v="24297134"/>
    <s v="EMYDUR"/>
    <n v="5061"/>
    <s v="5061G"/>
    <s v="GRUPO-A"/>
    <s v="Trabajo fin de máster de Musicología histórica"/>
    <s v="GG"/>
    <s v="GRUPO GRANDE"/>
    <s v="5061G"/>
    <s v="GG de Trabajo fin de máster de Musicología histórica"/>
    <s v="GRUPO-A"/>
    <s v="GRUPO DE MATRÍCULA"/>
    <s v="I"/>
    <n v="24297134"/>
    <s v="RAMOS"/>
    <s v="LÓPEZ"/>
    <s v="MARÍA PILAR"/>
    <s v="maramol"/>
    <s v="pilar.ramos@unirioja.es"/>
    <n v="0"/>
    <n v="0"/>
    <x v="0"/>
    <n v="504"/>
    <s v="PROFESOR TITULAR UNIVERSIDAD"/>
    <s v="01R"/>
    <s v="TIEMPO COMPLETO REDUCIDO"/>
    <s v="2014-09-15 00:00:00.0"/>
    <s v="null"/>
    <s v="DF100213"/>
    <s v="PROFESOR TITULAR DE UNIVERSIDAD"/>
    <s v="R114"/>
    <x v="3"/>
    <n v="635"/>
    <s v="MÚSICA"/>
  </r>
  <r>
    <x v="22"/>
    <n v="16533382"/>
    <s v="EMYDUR"/>
    <n v="5062"/>
    <s v="5062G"/>
    <s v="GRUPO-A"/>
    <s v="Sistemas de Energía Eléctrica"/>
    <s v="GG"/>
    <s v="GRUPO GRANDE"/>
    <s v="5062G"/>
    <s v="GG de Sistemas de Energía Eléctrica"/>
    <s v="GRUPO-A"/>
    <s v="GG de Sistemas de Energía Eléctrica"/>
    <s v="1S"/>
    <n v="16533382"/>
    <s v="FERNÁNDEZ"/>
    <s v="JIMÉNEZ"/>
    <s v="LUIS ALFREDO"/>
    <s v="lafernan"/>
    <s v="luisalfredo.fernandez@unirioja.es"/>
    <n v="2"/>
    <n v="2"/>
    <x v="0"/>
    <n v="504"/>
    <s v="PROFESOR TITULAR UNIVERSIDAD"/>
    <s v="01R"/>
    <s v="TIEMPO COMPLETO REDUCIDO"/>
    <s v="2018-09-17 00:00:00.0"/>
    <s v="null"/>
    <s v="DF31813"/>
    <s v="TITULAR DE UNIVERSIDAD"/>
    <s v="R109"/>
    <x v="9"/>
    <n v="535"/>
    <s v="INGENIERÍA ELÉCTRICA"/>
  </r>
  <r>
    <x v="22"/>
    <n v="16562066"/>
    <s v="EMYDUR"/>
    <n v="5062"/>
    <s v="5062L"/>
    <s v="GRUPO-A1"/>
    <s v="Sistemas de Energía Eléctrica"/>
    <s v="GL"/>
    <s v="GRUPO DE LABORATORIO"/>
    <s v="5062L"/>
    <s v="GL de Sistemas de Energía Eléctrica"/>
    <s v="GRUPO-A1"/>
    <s v="GL de Sistemas de Energía Eléctrica"/>
    <s v="1S"/>
    <n v="16562066"/>
    <s v="GARCÍA"/>
    <s v="GARRIDO"/>
    <s v="EDUARDO"/>
    <s v="edgarcia"/>
    <s v="eduardo.garcia@unirioja.es"/>
    <n v="1.5"/>
    <n v="1.5"/>
    <x v="0"/>
    <n v="534"/>
    <s v="CONTRATADO DOCTOR -TIPO 1"/>
    <s v="C01"/>
    <s v="TIEMPO COMPLETO"/>
    <s v="2019-02-08 00:00:00.0"/>
    <s v="null"/>
    <s v="LD100574"/>
    <s v="PROFESOR COLABORADOR-TIPO 1"/>
    <s v="R109"/>
    <x v="9"/>
    <n v="535"/>
    <s v="INGENIERÍA ELÉCTRICA"/>
  </r>
  <r>
    <x v="22"/>
    <n v="16562066"/>
    <s v="EMYDUR"/>
    <n v="5062"/>
    <s v="5062L"/>
    <s v="GRUPO-A2"/>
    <s v="Sistemas de Energía Eléctrica"/>
    <s v="GL"/>
    <s v="GRUPO DE LABORATORIO"/>
    <s v="5062L"/>
    <s v="GL de Sistemas de Energía Eléctrica"/>
    <s v="GRUPO-A2"/>
    <s v="GL de Sistemas de Energía Eléctrica"/>
    <s v="1S"/>
    <n v="16562066"/>
    <s v="GARCÍA"/>
    <s v="GARRIDO"/>
    <s v="EDUARDO"/>
    <s v="edgarcia"/>
    <s v="eduardo.garcia@unirioja.es"/>
    <n v="1.5"/>
    <n v="1.5"/>
    <x v="0"/>
    <n v="534"/>
    <s v="CONTRATADO DOCTOR -TIPO 1"/>
    <s v="C01"/>
    <s v="TIEMPO COMPLETO"/>
    <s v="2019-02-08 00:00:00.0"/>
    <s v="null"/>
    <s v="LD100574"/>
    <s v="PROFESOR COLABORADOR-TIPO 1"/>
    <s v="R109"/>
    <x v="9"/>
    <n v="535"/>
    <s v="INGENIERÍA ELÉCTRICA"/>
  </r>
  <r>
    <x v="22"/>
    <n v="16533382"/>
    <s v="EMYDUR"/>
    <n v="5062"/>
    <s v="5062R"/>
    <s v="GRUPO-A1"/>
    <s v="Sistemas de Energía Eléctrica"/>
    <s v="GR"/>
    <s v="GRUPO REDUCIDO"/>
    <s v="5062R"/>
    <s v="GR de Sistemas de Energía Eléctrica"/>
    <s v="GRUPO-A1"/>
    <s v="GR de Sistemas de Energía Eléctrica"/>
    <s v="1S"/>
    <n v="16533382"/>
    <s v="FERNÁNDEZ"/>
    <s v="JIMÉNEZ"/>
    <s v="LUIS ALFREDO"/>
    <s v="lafernan"/>
    <s v="luisalfredo.fernandez@unirioja.es"/>
    <n v="1.5"/>
    <n v="1.5"/>
    <x v="0"/>
    <n v="504"/>
    <s v="PROFESOR TITULAR UNIVERSIDAD"/>
    <s v="01R"/>
    <s v="TIEMPO COMPLETO REDUCIDO"/>
    <s v="2018-09-17 00:00:00.0"/>
    <s v="null"/>
    <s v="DF31813"/>
    <s v="TITULAR DE UNIVERSIDAD"/>
    <s v="R109"/>
    <x v="9"/>
    <n v="535"/>
    <s v="INGENIERÍA ELÉCTRICA"/>
  </r>
  <r>
    <x v="22"/>
    <n v="16533382"/>
    <s v="EMYDUR"/>
    <n v="5062"/>
    <s v="5062E"/>
    <s v="GRUPO-A1"/>
    <s v="Sistemas de Energía Eléctrica"/>
    <s v="GRE"/>
    <s v="GRUPO REDUCIDO ESPECIAL"/>
    <s v="5062E"/>
    <s v="GRE de Sistemas de Energía Eléctrica"/>
    <s v="GRUPO-A1"/>
    <s v="GRE de Sistemas de Energía Eléctrica"/>
    <s v="1S"/>
    <n v="16533382"/>
    <s v="FERNÁNDEZ"/>
    <s v="JIMÉNEZ"/>
    <s v="LUIS ALFREDO"/>
    <s v="lafernan"/>
    <s v="luisalfredo.fernandez@unirioja.es"/>
    <n v="2.5"/>
    <n v="2.5"/>
    <x v="0"/>
    <n v="504"/>
    <s v="PROFESOR TITULAR UNIVERSIDAD"/>
    <s v="01R"/>
    <s v="TIEMPO COMPLETO REDUCIDO"/>
    <s v="2018-09-17 00:00:00.0"/>
    <s v="null"/>
    <s v="DF31813"/>
    <s v="TITULAR DE UNIVERSIDAD"/>
    <s v="R109"/>
    <x v="9"/>
    <n v="535"/>
    <s v="INGENIERÍA ELÉCTRICA"/>
  </r>
  <r>
    <x v="22"/>
    <n v="16562066"/>
    <s v="EMYDUR"/>
    <n v="5062"/>
    <s v="5062E"/>
    <s v="GRUPO-A2"/>
    <s v="Sistemas de Energía Eléctrica"/>
    <s v="GRE"/>
    <s v="GRUPO REDUCIDO ESPECIAL"/>
    <s v="5062E"/>
    <s v="GRE de Sistemas de Energía Eléctrica"/>
    <s v="GRUPO-A2"/>
    <s v="GRE de Sistemas de Energía Eléctrica"/>
    <s v="1S"/>
    <n v="16562066"/>
    <s v="GARCÍA"/>
    <s v="GARRIDO"/>
    <s v="EDUARDO"/>
    <s v="edgarcia"/>
    <s v="eduardo.garcia@unirioja.es"/>
    <n v="2.5"/>
    <n v="2.5"/>
    <x v="0"/>
    <n v="534"/>
    <s v="CONTRATADO DOCTOR -TIPO 1"/>
    <s v="C01"/>
    <s v="TIEMPO COMPLETO"/>
    <s v="2019-02-08 00:00:00.0"/>
    <s v="null"/>
    <s v="LD100574"/>
    <s v="PROFESOR COLABORADOR-TIPO 1"/>
    <s v="R109"/>
    <x v="9"/>
    <n v="535"/>
    <s v="INGENIERÍA ELÉCTRICA"/>
  </r>
  <r>
    <x v="22"/>
    <n v="16553565"/>
    <s v="EMYDUR"/>
    <n v="5062"/>
    <s v="5062E"/>
    <s v="GRUPO-A3"/>
    <s v="Sistemas de Energía Eléctrica"/>
    <s v="GRE"/>
    <s v="GRUPO REDUCIDO ESPECIAL"/>
    <s v="5062E"/>
    <s v="GRE de Sistemas de Energía Eléctrica"/>
    <s v="GRUPO-A3"/>
    <s v="GRE de Sistemas de Energía Eléctrica"/>
    <s v="1S"/>
    <n v="16553565"/>
    <s v="MENDOZA"/>
    <s v="VILLENA"/>
    <s v="MONTSERRAT"/>
    <s v="mmendoza"/>
    <s v="montserrat.mendoza@unirioja.es"/>
    <n v="2.5"/>
    <n v="2.5"/>
    <x v="0"/>
    <n v="504"/>
    <s v="PROFESOR TITULAR UNIVERSIDAD"/>
    <s v="C01"/>
    <s v="TIEMPO COMPLETO"/>
    <s v="2018-09-17 00:00:00.0"/>
    <s v="null"/>
    <s v="DF31816"/>
    <s v="PROFESOR TITULAR DE UNIVERSIDAD"/>
    <s v="R109"/>
    <x v="9"/>
    <n v="535"/>
    <s v="INGENIERÍA ELÉCTRICA"/>
  </r>
  <r>
    <x v="22"/>
    <n v="16562066"/>
    <s v="EMYDUR"/>
    <n v="5062"/>
    <s v="5062E"/>
    <s v="GRUPO-A4"/>
    <s v="Sistemas de Energía Eléctrica"/>
    <s v="GRE"/>
    <s v="GRUPO REDUCIDO ESPECIAL"/>
    <s v="5062E"/>
    <s v="GRE de Sistemas de Energía Eléctrica"/>
    <s v="GRUPO-A4"/>
    <s v="GRE de Sistemas de Energía Eléctrica"/>
    <s v="1S"/>
    <n v="16562066"/>
    <s v="GARCÍA"/>
    <s v="GARRIDO"/>
    <s v="EDUARDO"/>
    <s v="edgarcia"/>
    <s v="eduardo.garcia@unirioja.es"/>
    <n v="2.5"/>
    <n v="2.5"/>
    <x v="0"/>
    <n v="534"/>
    <s v="CONTRATADO DOCTOR -TIPO 1"/>
    <s v="C01"/>
    <s v="TIEMPO COMPLETO"/>
    <s v="2019-02-08 00:00:00.0"/>
    <s v="null"/>
    <s v="LD100574"/>
    <s v="PROFESOR COLABORADOR-TIPO 1"/>
    <s v="R109"/>
    <x v="9"/>
    <n v="535"/>
    <s v="INGENIERÍA ELÉCTRICA"/>
  </r>
  <r>
    <x v="22"/>
    <n v="16532885"/>
    <s v="EMYDUR"/>
    <n v="5062"/>
    <s v="5062E"/>
    <s v="GRUPO-A5"/>
    <s v="Sistemas de Energía Eléctrica"/>
    <s v="GRE"/>
    <s v="GRUPO REDUCIDO ESPECIAL"/>
    <s v="5062E"/>
    <s v="GRE de Sistemas de Energía Eléctrica"/>
    <s v="GRUPO-A5"/>
    <s v="GRE de Sistemas de Energía Eléctrica"/>
    <s v="1S"/>
    <n v="16532885"/>
    <s v="ZORZANO"/>
    <s v="ALBA"/>
    <s v="ENRIQUE"/>
    <s v="enzorzan"/>
    <s v="enrique.zorzano@unirioja.es"/>
    <n v="2.5"/>
    <n v="2.5"/>
    <x v="0"/>
    <n v="506"/>
    <s v="PROFESOR TITULAR DE ESCUELA UNIVERSITARI"/>
    <s v="C01"/>
    <s v="TIEMPO COMPLETO"/>
    <s v="2018-09-17 00:00:00.0"/>
    <s v="null"/>
    <s v="DF100073"/>
    <s v="PROFESOR TITULAR DE ESCUELA UNIVERSITARIA"/>
    <s v="R109"/>
    <x v="9"/>
    <n v="535"/>
    <s v="INGENIERÍA ELÉCTRICA"/>
  </r>
  <r>
    <x v="22"/>
    <n v="78743818"/>
    <s v="EMYDUR"/>
    <n v="5063"/>
    <s v="5063G"/>
    <s v="GRUPO-A"/>
    <s v="Maquinaria y Fabricación"/>
    <s v="GG"/>
    <s v="GRUPO GRANDE"/>
    <s v="5063G"/>
    <s v="GG de Maquinaria y Fabricación"/>
    <s v="GRUPO-A"/>
    <s v="GG de Maquinaria y Fabricación"/>
    <s v="2S"/>
    <n v="78743818"/>
    <s v="LOSTADO"/>
    <s v="LORZA"/>
    <s v="RUBÉN"/>
    <s v="rulostad"/>
    <s v="ruben.lostado@unirioja.es"/>
    <n v="2"/>
    <n v="2"/>
    <x v="0"/>
    <n v="504"/>
    <s v="PROFESOR TITULAR UNIVERSIDAD"/>
    <s v="C01"/>
    <s v="TIEMPO COMPLETO"/>
    <s v="2011-09-01 00:00:00.0"/>
    <s v="null"/>
    <s v="DF100304"/>
    <s v="PROFESOR TITULAR DE UNIVERSIDAD"/>
    <s v="R110"/>
    <x v="10"/>
    <n v="545"/>
    <s v="INGENIERÍA MECÁNICA"/>
  </r>
  <r>
    <x v="22"/>
    <n v="78743818"/>
    <s v="EMYDUR"/>
    <n v="5063"/>
    <s v="5063L"/>
    <s v="GRUPO-A1"/>
    <s v="Maquinaria y Fabricación"/>
    <s v="GL"/>
    <s v="GRUPO DE LABORATORIO"/>
    <s v="5063L"/>
    <s v="GL de Maquinaria y Fabricación"/>
    <s v="GRUPO-A1"/>
    <s v="GL de Maquinaria y Fabricación"/>
    <s v="2S"/>
    <n v="78743818"/>
    <s v="LOSTADO"/>
    <s v="LORZA"/>
    <s v="RUBÉN"/>
    <s v="rulostad"/>
    <s v="ruben.lostado@unirioja.es"/>
    <n v="1.5"/>
    <n v="1.5"/>
    <x v="0"/>
    <n v="504"/>
    <s v="PROFESOR TITULAR UNIVERSIDAD"/>
    <s v="C01"/>
    <s v="TIEMPO COMPLETO"/>
    <s v="2011-09-01 00:00:00.0"/>
    <s v="null"/>
    <s v="DF100304"/>
    <s v="PROFESOR TITULAR DE UNIVERSIDAD"/>
    <s v="R110"/>
    <x v="10"/>
    <n v="545"/>
    <s v="INGENIERÍA MECÁNICA"/>
  </r>
  <r>
    <x v="22"/>
    <n v="78743818"/>
    <s v="EMYDUR"/>
    <n v="5063"/>
    <s v="5063L"/>
    <s v="GRUPO-A2"/>
    <s v="Maquinaria y Fabricación"/>
    <s v="GL"/>
    <s v="GRUPO DE LABORATORIO"/>
    <s v="5063L"/>
    <s v="GL de Maquinaria y Fabricación"/>
    <s v="GRUPO-A2"/>
    <s v="GL de Maquinaria y Fabricación"/>
    <s v="2S"/>
    <n v="78743818"/>
    <s v="LOSTADO"/>
    <s v="LORZA"/>
    <s v="RUBÉN"/>
    <s v="rulostad"/>
    <s v="ruben.lostado@unirioja.es"/>
    <n v="1.5"/>
    <n v="1.5"/>
    <x v="0"/>
    <n v="504"/>
    <s v="PROFESOR TITULAR UNIVERSIDAD"/>
    <s v="C01"/>
    <s v="TIEMPO COMPLETO"/>
    <s v="2011-09-01 00:00:00.0"/>
    <s v="null"/>
    <s v="DF100304"/>
    <s v="PROFESOR TITULAR DE UNIVERSIDAD"/>
    <s v="R110"/>
    <x v="10"/>
    <n v="545"/>
    <s v="INGENIERÍA MECÁNICA"/>
  </r>
  <r>
    <x v="22"/>
    <n v="78743818"/>
    <s v="EMYDUR"/>
    <n v="5063"/>
    <s v="5063R"/>
    <s v="GRUPO-A1"/>
    <s v="Maquinaria y Fabricación"/>
    <s v="GR"/>
    <s v="GRUPO REDUCIDO"/>
    <s v="5063R"/>
    <s v="GR de Maquinaria y Fabricación"/>
    <s v="GRUPO-A1"/>
    <s v="GR de Maquinaria y Fabricación"/>
    <s v="2S"/>
    <n v="78743818"/>
    <s v="LOSTADO"/>
    <s v="LORZA"/>
    <s v="RUBÉN"/>
    <s v="rulostad"/>
    <s v="ruben.lostado@unirioja.es"/>
    <n v="1.5"/>
    <n v="1.5"/>
    <x v="0"/>
    <n v="504"/>
    <s v="PROFESOR TITULAR UNIVERSIDAD"/>
    <s v="C01"/>
    <s v="TIEMPO COMPLETO"/>
    <s v="2011-09-01 00:00:00.0"/>
    <s v="null"/>
    <s v="DF100304"/>
    <s v="PROFESOR TITULAR DE UNIVERSIDAD"/>
    <s v="R110"/>
    <x v="10"/>
    <n v="545"/>
    <s v="INGENIERÍA MECÁNICA"/>
  </r>
  <r>
    <x v="22"/>
    <n v="16555425"/>
    <s v="EMYDUR"/>
    <n v="5063"/>
    <s v="5063E"/>
    <s v="GRUPO-A1"/>
    <s v="Maquinaria y Fabricación"/>
    <s v="GRE"/>
    <s v="GRUPO REDUCIDO ESPECIAL"/>
    <s v="5063E"/>
    <s v="GRE de Maquinaria y Fabricación"/>
    <s v="GRUPO-A1"/>
    <s v="GRE de Maquinaria y Fabricación"/>
    <s v="2S"/>
    <n v="16555425"/>
    <s v="CELORRIO"/>
    <s v="BARRAGUÉ"/>
    <s v="LUIS"/>
    <s v="lucelorr"/>
    <s v="luis.celorrio@unirioja.es"/>
    <n v="2.5"/>
    <n v="2.5"/>
    <x v="1"/>
    <s v="A-0504"/>
    <s v="PROFESOR TITULAR UNIVERSIDAD"/>
    <s v="C01"/>
    <s v="TIEMPO COMPLETO"/>
    <s v="2010-09-01 00:00:00.0"/>
    <s v="null"/>
    <s v="DF100272"/>
    <s v="PROFESOR TITULAR INTERINO"/>
    <s v="R110"/>
    <x v="10"/>
    <n v="605"/>
    <s v="MECÁNICA DE MEDIOS CONTINUOS Y TEORÍA DE ESTRUCTUR"/>
  </r>
  <r>
    <x v="22"/>
    <n v="16553136"/>
    <s v="EMYDUR"/>
    <n v="5063"/>
    <s v="5063E"/>
    <s v="GRUPO-A2"/>
    <s v="Maquinaria y Fabricación"/>
    <s v="GRE"/>
    <s v="GRUPO REDUCIDO ESPECIAL"/>
    <s v="5063E"/>
    <s v="GRE de Maquinaria y Fabricación"/>
    <s v="GRUPO-A2"/>
    <s v="GRE de Maquinaria y Fabricación"/>
    <s v="2S"/>
    <n v="16553136"/>
    <s v="GÓMEZ"/>
    <s v="CHOMÓN"/>
    <s v="JOSÉ CARLOS"/>
    <s v="jogomech"/>
    <s v="jose-carlos.gomez@unirioja.es"/>
    <n v="2.5"/>
    <n v="2.5"/>
    <x v="0"/>
    <n v="532"/>
    <s v="LABORAL DOCENTE-ASOCIADO"/>
    <s v="P02"/>
    <s v="TIEMPO PARCIAL (2+2 HORAS)"/>
    <s v="2017-09-15 00:00:00.0"/>
    <s v="2019-09-14 00:00:00.0"/>
    <s v="PI101263"/>
    <s v="PROFESOR ASOCIADO"/>
    <s v="R110"/>
    <x v="10"/>
    <n v="515"/>
    <s v="INGENIERÍA DE LOS PROCESOS DE FABRICACIÓN"/>
  </r>
  <r>
    <x v="22"/>
    <n v="16553136"/>
    <s v="EMYDUR"/>
    <n v="5063"/>
    <s v="5063E"/>
    <s v="GRUPO-A3"/>
    <s v="Maquinaria y Fabricación"/>
    <s v="GRE"/>
    <s v="GRUPO REDUCIDO ESPECIAL"/>
    <s v="5063E"/>
    <s v="GRE de Maquinaria y Fabricación"/>
    <s v="GRUPO-A3"/>
    <s v="GRE de Maquinaria y Fabricación"/>
    <s v="2S"/>
    <n v="16553136"/>
    <s v="GÓMEZ"/>
    <s v="CHOMÓN"/>
    <s v="JOSÉ CARLOS"/>
    <s v="jogomech"/>
    <s v="jose-carlos.gomez@unirioja.es"/>
    <n v="2.5"/>
    <n v="2.5"/>
    <x v="0"/>
    <n v="532"/>
    <s v="LABORAL DOCENTE-ASOCIADO"/>
    <s v="P02"/>
    <s v="TIEMPO PARCIAL (2+2 HORAS)"/>
    <s v="2017-09-15 00:00:00.0"/>
    <s v="2019-09-14 00:00:00.0"/>
    <s v="PI101263"/>
    <s v="PROFESOR ASOCIADO"/>
    <s v="R110"/>
    <x v="10"/>
    <n v="515"/>
    <s v="INGENIERÍA DE LOS PROCESOS DE FABRICACIÓN"/>
  </r>
  <r>
    <x v="22"/>
    <n v="28498543"/>
    <s v="EMYDUR"/>
    <n v="5063"/>
    <s v="5063E"/>
    <s v="GRUPO-A4"/>
    <s v="Maquinaria y Fabricación"/>
    <s v="GRE"/>
    <s v="GRUPO REDUCIDO ESPECIAL"/>
    <s v="5063E"/>
    <s v="GRE de Maquinaria y Fabricación"/>
    <s v="GRUPO-A4"/>
    <s v="GRE de Maquinaria y Fabricación"/>
    <s v="2S"/>
    <n v="28498543"/>
    <s v="PÉREZ"/>
    <s v="DE LA PARTE"/>
    <s v="Mª DE LAS MERCEDES"/>
    <s v="mdperez"/>
    <s v="mercedes.perez@unirioja.es"/>
    <n v="2.5"/>
    <n v="2.5"/>
    <x v="1"/>
    <n v="504"/>
    <s v="PROFESOR TITULAR UNIVERSIDAD"/>
    <s v="C01"/>
    <s v="TIEMPO COMPLETO"/>
    <s v="2011-11-28 00:00:00.0"/>
    <s v="null"/>
    <s v="DF100257"/>
    <s v="PROFESOR TITULAR DE UNIVERSIDAD"/>
    <s v="R110"/>
    <x v="10"/>
    <n v="65"/>
    <s v="CIENCIA DE LOS MATERIALES E INGENIERÍA METALÚRGICA"/>
  </r>
  <r>
    <x v="22"/>
    <n v="16555425"/>
    <s v="EMYDUR"/>
    <n v="5063"/>
    <s v="5063E"/>
    <s v="GRUPO-A5"/>
    <s v="Maquinaria y Fabricación"/>
    <s v="GRE"/>
    <s v="GRUPO REDUCIDO ESPECIAL"/>
    <s v="5063E"/>
    <s v="GRE de Maquinaria y Fabricación"/>
    <s v="GRUPO-A5"/>
    <s v="GRE de Maquinaria y Fabricación"/>
    <s v="2S"/>
    <n v="16555425"/>
    <s v="CELORRIO"/>
    <s v="BARRAGUÉ"/>
    <s v="LUIS"/>
    <s v="lucelorr"/>
    <s v="luis.celorrio@unirioja.es"/>
    <n v="2.5"/>
    <n v="2.5"/>
    <x v="1"/>
    <s v="A-0504"/>
    <s v="PROFESOR TITULAR UNIVERSIDAD"/>
    <s v="C01"/>
    <s v="TIEMPO COMPLETO"/>
    <s v="2010-09-01 00:00:00.0"/>
    <s v="null"/>
    <s v="DF100272"/>
    <s v="PROFESOR TITULAR INTERINO"/>
    <s v="R110"/>
    <x v="10"/>
    <n v="605"/>
    <s v="MECÁNICA DE MEDIOS CONTINUOS Y TEORÍA DE ESTRUCTUR"/>
  </r>
  <r>
    <x v="22"/>
    <n v="16509169"/>
    <s v="EMYDUR"/>
    <n v="5064"/>
    <s v="5064G"/>
    <s v="GRUPO-A"/>
    <s v="Ingeniería Térmica"/>
    <s v="GG"/>
    <s v="GRUPO GRANDE"/>
    <s v="5064G"/>
    <s v="GG de Ingeniería Térmica"/>
    <s v="GRUPO-A"/>
    <s v="GG de Ingeniería Térmica"/>
    <s v="1S"/>
    <n v="16509169"/>
    <s v="LÓPEZ"/>
    <s v="GONZÁLEZ"/>
    <s v="LUIS MARÍA"/>
    <s v="luisgolo"/>
    <s v="luis-maria.lopez@unirioja.es"/>
    <n v="2"/>
    <n v="2"/>
    <x v="0"/>
    <n v="500"/>
    <s v="CATEDRATICO DE UNIVERSIDAD"/>
    <s v="01R"/>
    <s v="TIEMPO COMPLETO REDUCIDO"/>
    <s v="2017-09-15 00:00:00.0"/>
    <s v="null"/>
    <s v="DF100233"/>
    <s v="CATEDRÁTICO DE UNIVERSIDAD"/>
    <s v="R110"/>
    <x v="10"/>
    <n v="590"/>
    <s v="MÁQUINAS Y MOTORES TÉRMICOS"/>
  </r>
  <r>
    <x v="22"/>
    <n v="72787346"/>
    <s v="EMYDUR"/>
    <n v="5064"/>
    <s v="5064L"/>
    <s v="GRUPO-A1"/>
    <s v="Ingeniería Térmica"/>
    <s v="GL"/>
    <s v="GRUPO DE LABORATORIO"/>
    <s v="5064L"/>
    <s v="GL de Ingeniería Térmica"/>
    <s v="GRUPO-A1"/>
    <s v="GL de Ingeniería Térmica"/>
    <s v="1S"/>
    <n v="72787346"/>
    <s v="LÓPEZ"/>
    <s v="OCHOA"/>
    <s v="LUIS MARÍA"/>
    <s v="lulopeo"/>
    <s v="luis-maria.lopezo@unirioja.es"/>
    <n v="1.5"/>
    <n v="1.5"/>
    <x v="0"/>
    <n v="504"/>
    <s v="PROFESOR TITULAR UNIVERSIDAD"/>
    <s v="C01"/>
    <s v="TIEMPO COMPLETO"/>
    <s v="2016-03-22 00:00:00.0"/>
    <s v="null"/>
    <s v="DF31980"/>
    <s v="PROFESOR TITULAR DE UNIVERSIDAD"/>
    <s v="R110"/>
    <x v="10"/>
    <n v="590"/>
    <s v="MÁQUINAS Y MOTORES TÉRMICOS"/>
  </r>
  <r>
    <x v="22"/>
    <n v="72787346"/>
    <s v="EMYDUR"/>
    <n v="5064"/>
    <s v="5064L"/>
    <s v="GRUPO-A2"/>
    <s v="Ingeniería Térmica"/>
    <s v="GL"/>
    <s v="GRUPO DE LABORATORIO"/>
    <s v="5064L"/>
    <s v="GL de Ingeniería Térmica"/>
    <s v="GRUPO-A2"/>
    <s v="GL de Ingeniería Térmica"/>
    <s v="1S"/>
    <n v="72787346"/>
    <s v="LÓPEZ"/>
    <s v="OCHOA"/>
    <s v="LUIS MARÍA"/>
    <s v="lulopeo"/>
    <s v="luis-maria.lopezo@unirioja.es"/>
    <n v="1.5"/>
    <n v="1.5"/>
    <x v="0"/>
    <n v="504"/>
    <s v="PROFESOR TITULAR UNIVERSIDAD"/>
    <s v="C01"/>
    <s v="TIEMPO COMPLETO"/>
    <s v="2016-03-22 00:00:00.0"/>
    <s v="null"/>
    <s v="DF31980"/>
    <s v="PROFESOR TITULAR DE UNIVERSIDAD"/>
    <s v="R110"/>
    <x v="10"/>
    <n v="590"/>
    <s v="MÁQUINAS Y MOTORES TÉRMICOS"/>
  </r>
  <r>
    <x v="22"/>
    <n v="16509169"/>
    <s v="EMYDUR"/>
    <n v="5064"/>
    <s v="5064R"/>
    <s v="GRUPO-A1"/>
    <s v="Ingeniería Térmica"/>
    <s v="GR"/>
    <s v="GRUPO REDUCIDO"/>
    <s v="5064R"/>
    <s v="GR de Ingeniería Térmica"/>
    <s v="GRUPO-A1"/>
    <s v="GR de Ingeniería Térmica"/>
    <s v="1S"/>
    <n v="16509169"/>
    <s v="LÓPEZ"/>
    <s v="GONZÁLEZ"/>
    <s v="LUIS MARÍA"/>
    <s v="luisgolo"/>
    <s v="luis-maria.lopez@unirioja.es"/>
    <n v="1.5"/>
    <n v="1.5"/>
    <x v="0"/>
    <n v="500"/>
    <s v="CATEDRATICO DE UNIVERSIDAD"/>
    <s v="01R"/>
    <s v="TIEMPO COMPLETO REDUCIDO"/>
    <s v="2017-09-15 00:00:00.0"/>
    <s v="null"/>
    <s v="DF100233"/>
    <s v="CATEDRÁTICO DE UNIVERSIDAD"/>
    <s v="R110"/>
    <x v="10"/>
    <n v="590"/>
    <s v="MÁQUINAS Y MOTORES TÉRMICOS"/>
  </r>
  <r>
    <x v="22"/>
    <n v="16521843"/>
    <s v="EMYDUR"/>
    <n v="5064"/>
    <s v="5064E"/>
    <s v="GRUPO-A1"/>
    <s v="Ingeniería Térmica"/>
    <s v="GRE"/>
    <s v="GRUPO REDUCIDO ESPECIAL"/>
    <s v="5064E"/>
    <s v="GRE de Ingeniería Térmica"/>
    <s v="GRUPO-A1"/>
    <s v="GRE de Ingeniería Térmica"/>
    <s v="1S"/>
    <n v="16521843"/>
    <s v="DOMÉNECH"/>
    <s v="SUBIRÁN"/>
    <s v="JUANA"/>
    <s v="judomene"/>
    <s v="juana.domenech@unirioja.es"/>
    <n v="2.5"/>
    <n v="2.5"/>
    <x v="1"/>
    <n v="504"/>
    <s v="PROFESOR TITULAR UNIVERSIDAD"/>
    <s v="01A"/>
    <s v="TIEMPO COMPLETO AMPLIADO"/>
    <s v="2012-09-01 00:00:00.0"/>
    <s v="null"/>
    <s v="DF100132"/>
    <s v="TITULAR DE UNIVERSIDAD"/>
    <s v="R110"/>
    <x v="10"/>
    <n v="590"/>
    <s v="MÁQUINAS Y MOTORES TÉRMICOS"/>
  </r>
  <r>
    <x v="22"/>
    <n v="16606034"/>
    <s v="EMYDUR"/>
    <n v="5064"/>
    <s v="5064E"/>
    <s v="GRUPO-A2"/>
    <s v="Ingeniería Térmica"/>
    <s v="GRE"/>
    <s v="GRUPO REDUCIDO ESPECIAL"/>
    <s v="5064E"/>
    <s v="GRE de Ingeniería Térmica"/>
    <s v="GRUPO-A2"/>
    <s v="GRE de Ingeniería Térmica"/>
    <s v="1S"/>
    <n v="16606034"/>
    <s v="LAS HERAS"/>
    <s v="CASAS"/>
    <s v="JESÚS"/>
    <s v="jelas-he"/>
    <s v="jesus.las-herasc@unirioja.es"/>
    <n v="2.5"/>
    <n v="2.5"/>
    <x v="1"/>
    <n v="532"/>
    <s v="LABORAL DOCENTE-ASOCIADO"/>
    <s v="P04"/>
    <s v="TIEMPO PARCIAL (4+4 HORAS)"/>
    <s v="2018-09-17 00:00:00.0"/>
    <s v="2019-09-14 00:00:00.0"/>
    <s v="PI101041"/>
    <s v="PROFESOR ASOCIADO"/>
    <s v="R110"/>
    <x v="10"/>
    <n v="590"/>
    <s v="MÁQUINAS Y MOTORES TÉRMICOS"/>
  </r>
  <r>
    <x v="22"/>
    <n v="16606912"/>
    <s v="EMYDUR"/>
    <n v="5064"/>
    <s v="5064E"/>
    <s v="GRUPO-A3"/>
    <s v="Ingeniería Térmica"/>
    <s v="GRE"/>
    <s v="GRUPO REDUCIDO ESPECIAL"/>
    <s v="5064E"/>
    <s v="GRE de Ingeniería Térmica"/>
    <s v="GRUPO-A3"/>
    <s v="GRE de Ingeniería Térmica"/>
    <s v="1S"/>
    <n v="16606912"/>
    <s v="GARCÍA"/>
    <s v="LOZANO"/>
    <s v="CÉSAR"/>
    <s v="cegarcia"/>
    <s v="cesar.garcia@unirioja.es"/>
    <n v="2.5"/>
    <n v="2.5"/>
    <x v="1"/>
    <n v="536"/>
    <s v="PROFESOR INTERINO"/>
    <s v="C01"/>
    <s v="TIEMPO COMPLETO"/>
    <s v="2013-09-16 00:00:00.0"/>
    <s v="null"/>
    <s v="PI100918"/>
    <s v="PROFESOR CONTRATADO INTERINO"/>
    <s v="R110"/>
    <x v="10"/>
    <n v="590"/>
    <s v="MÁQUINAS Y MOTORES TÉRMICOS"/>
  </r>
  <r>
    <x v="22"/>
    <n v="16535939"/>
    <s v="EMYDUR"/>
    <n v="5064"/>
    <s v="5064E"/>
    <s v="GRUPO-A4"/>
    <s v="Ingeniería Térmica"/>
    <s v="GRE"/>
    <s v="GRUPO REDUCIDO ESPECIAL"/>
    <s v="5064E"/>
    <s v="GRE de Ingeniería Térmica"/>
    <s v="GRUPO-A4"/>
    <s v="GRE de Ingeniería Térmica"/>
    <s v="1S"/>
    <n v="16535939"/>
    <s v="MENDÍVIL"/>
    <s v="GIRO"/>
    <s v="MANUEL ANTONIO"/>
    <s v="mamendiv"/>
    <s v="manuel-antonio.mendivil@unirioja.es"/>
    <n v="2.5"/>
    <n v="2.5"/>
    <x v="0"/>
    <n v="532"/>
    <s v="LABORAL DOCENTE-ASOCIADO"/>
    <s v="P04"/>
    <s v="TIEMPO PARCIAL (4+4 HORAS)"/>
    <s v="2016-09-15 00:00:00.0"/>
    <s v="2019-09-14 00:00:00.0"/>
    <s v="PI101042"/>
    <s v="PROFESOR ASOCIADO"/>
    <s v="R110"/>
    <x v="10"/>
    <n v="590"/>
    <s v="MÁQUINAS Y MOTORES TÉRMICOS"/>
  </r>
  <r>
    <x v="22"/>
    <n v="16606912"/>
    <s v="EMYDUR"/>
    <n v="5064"/>
    <s v="5064E"/>
    <s v="GRUPO-A5"/>
    <s v="Ingeniería Térmica"/>
    <s v="GRE"/>
    <s v="GRUPO REDUCIDO ESPECIAL"/>
    <s v="5064E"/>
    <s v="GRE de Ingeniería Térmica"/>
    <s v="GRUPO-A5"/>
    <s v="GRE de Ingeniería Térmica"/>
    <s v="1S"/>
    <n v="16606912"/>
    <s v="GARCÍA"/>
    <s v="LOZANO"/>
    <s v="CÉSAR"/>
    <s v="cegarcia"/>
    <s v="cesar.garcia@unirioja.es"/>
    <n v="2.5"/>
    <n v="2.5"/>
    <x v="1"/>
    <n v="536"/>
    <s v="PROFESOR INTERINO"/>
    <s v="C01"/>
    <s v="TIEMPO COMPLETO"/>
    <s v="2013-09-16 00:00:00.0"/>
    <s v="null"/>
    <s v="PI100918"/>
    <s v="PROFESOR CONTRATADO INTERINO"/>
    <s v="R110"/>
    <x v="10"/>
    <n v="590"/>
    <s v="MÁQUINAS Y MOTORES TÉRMICOS"/>
  </r>
  <r>
    <x v="22"/>
    <n v="16513797"/>
    <s v="EMYDUR"/>
    <n v="5065"/>
    <s v="5065G"/>
    <s v="GRUPO-A"/>
    <s v="Ingeniería Electrónica y Automática"/>
    <s v="GG"/>
    <s v="GRUPO GRANDE"/>
    <s v="5065G"/>
    <s v="GG de Ingeniería Electrónica y Automática"/>
    <s v="GRUPO-A"/>
    <s v="GG de Ingeniería Electrónica y Automática"/>
    <s v="1S"/>
    <n v="16513797"/>
    <s v="ZORZANO"/>
    <s v="MARTÍNEZ"/>
    <s v="JOSÉ MARÍA"/>
    <s v="jzorzano"/>
    <s v="jose.zorzano@unirioja.es"/>
    <n v="1"/>
    <n v="1"/>
    <x v="1"/>
    <n v="506"/>
    <s v="PROFESOR TITULAR DE ESCUELA UNIVERSITARI"/>
    <s v="01A"/>
    <s v="TIEMPO COMPLETO AMPLIADO"/>
    <s v="2012-09-01 00:00:00.0"/>
    <s v="null"/>
    <s v="DF31835"/>
    <s v="TITULAR DE ESCUELAS UNIVERSITARIAS"/>
    <s v="R109"/>
    <x v="9"/>
    <n v="785"/>
    <s v="TECNOLOGÍA ELECTRÓNICA"/>
  </r>
  <r>
    <x v="22"/>
    <n v="16565868"/>
    <s v="EMYDUR"/>
    <n v="5065"/>
    <s v="5065G"/>
    <s v="GRUPO-A"/>
    <s v="Ingeniería Electrónica y Automática"/>
    <s v="GG"/>
    <s v="GRUPO GRANDE"/>
    <s v="5065G"/>
    <s v="GG de Ingeniería Electrónica y Automática"/>
    <s v="GRUPO-A"/>
    <s v="GG de Ingeniería Electrónica y Automática"/>
    <s v="1S"/>
    <n v="16565868"/>
    <s v="JIMÉNEZ"/>
    <s v="MACÍAS"/>
    <s v="EMILIO"/>
    <s v="emjimene"/>
    <s v="emilio.jimenez@unirioja.es"/>
    <n v="1"/>
    <n v="1"/>
    <x v="0"/>
    <n v="500"/>
    <s v="CATEDRATICO DE UNIVERSIDAD"/>
    <s v="C01"/>
    <s v="TIEMPO COMPLETO"/>
    <s v="2016-04-15 00:00:00.0"/>
    <s v="null"/>
    <s v="DF100329"/>
    <s v="CATEDRÁTICO DE UNIVERSIDAD"/>
    <s v="R109"/>
    <x v="9"/>
    <n v="520"/>
    <s v="INGENIERÍA DE SISTEMAS Y AUTOMÁTICA"/>
  </r>
  <r>
    <x v="22"/>
    <n v="16513797"/>
    <s v="EMYDUR"/>
    <n v="5065"/>
    <s v="5065L"/>
    <s v="GRUPO-A1"/>
    <s v="Ingeniería Electrónica y Automática"/>
    <s v="GL"/>
    <s v="GRUPO DE LABORATORIO"/>
    <s v="5065L"/>
    <s v="GL de Ingeniería Electrónica y Automática"/>
    <s v="GRUPO-A1"/>
    <s v="GL de Ingeniería Electrónica y Automática"/>
    <s v="1S"/>
    <n v="16513797"/>
    <s v="ZORZANO"/>
    <s v="MARTÍNEZ"/>
    <s v="JOSÉ MARÍA"/>
    <s v="jzorzano"/>
    <s v="jose.zorzano@unirioja.es"/>
    <n v="0.75"/>
    <n v="0.75"/>
    <x v="1"/>
    <n v="506"/>
    <s v="PROFESOR TITULAR DE ESCUELA UNIVERSITARI"/>
    <s v="01A"/>
    <s v="TIEMPO COMPLETO AMPLIADO"/>
    <s v="2012-09-01 00:00:00.0"/>
    <s v="null"/>
    <s v="DF31835"/>
    <s v="TITULAR DE ESCUELAS UNIVERSITARIAS"/>
    <s v="R109"/>
    <x v="9"/>
    <n v="785"/>
    <s v="TECNOLOGÍA ELECTRÓNICA"/>
  </r>
  <r>
    <x v="22"/>
    <n v="16565868"/>
    <s v="EMYDUR"/>
    <n v="5065"/>
    <s v="5065L"/>
    <s v="GRUPO-A1"/>
    <s v="Ingeniería Electrónica y Automática"/>
    <s v="GL"/>
    <s v="GRUPO DE LABORATORIO"/>
    <s v="5065L"/>
    <s v="GL de Ingeniería Electrónica y Automática"/>
    <s v="GRUPO-A1"/>
    <s v="GL de Ingeniería Electrónica y Automática"/>
    <s v="1S"/>
    <n v="16565868"/>
    <s v="JIMÉNEZ"/>
    <s v="MACÍAS"/>
    <s v="EMILIO"/>
    <s v="emjimene"/>
    <s v="emilio.jimenez@unirioja.es"/>
    <n v="0.75"/>
    <n v="0.75"/>
    <x v="0"/>
    <n v="500"/>
    <s v="CATEDRATICO DE UNIVERSIDAD"/>
    <s v="C01"/>
    <s v="TIEMPO COMPLETO"/>
    <s v="2016-04-15 00:00:00.0"/>
    <s v="null"/>
    <s v="DF100329"/>
    <s v="CATEDRÁTICO DE UNIVERSIDAD"/>
    <s v="R109"/>
    <x v="9"/>
    <n v="520"/>
    <s v="INGENIERÍA DE SISTEMAS Y AUTOMÁTICA"/>
  </r>
  <r>
    <x v="22"/>
    <n v="16513797"/>
    <s v="EMYDUR"/>
    <n v="5065"/>
    <s v="5065L"/>
    <s v="GRUPO-A2"/>
    <s v="Ingeniería Electrónica y Automática"/>
    <s v="GL"/>
    <s v="GRUPO DE LABORATORIO"/>
    <s v="5065L"/>
    <s v="GL de Ingeniería Electrónica y Automática"/>
    <s v="GRUPO-A2"/>
    <s v="GL de Ingeniería Electrónica y Automática"/>
    <s v="1S"/>
    <n v="16513797"/>
    <s v="ZORZANO"/>
    <s v="MARTÍNEZ"/>
    <s v="JOSÉ MARÍA"/>
    <s v="jzorzano"/>
    <s v="jose.zorzano@unirioja.es"/>
    <n v="0.75"/>
    <n v="0.75"/>
    <x v="1"/>
    <n v="506"/>
    <s v="PROFESOR TITULAR DE ESCUELA UNIVERSITARI"/>
    <s v="01A"/>
    <s v="TIEMPO COMPLETO AMPLIADO"/>
    <s v="2012-09-01 00:00:00.0"/>
    <s v="null"/>
    <s v="DF31835"/>
    <s v="TITULAR DE ESCUELAS UNIVERSITARIAS"/>
    <s v="R109"/>
    <x v="9"/>
    <n v="785"/>
    <s v="TECNOLOGÍA ELECTRÓNICA"/>
  </r>
  <r>
    <x v="22"/>
    <n v="16565868"/>
    <s v="EMYDUR"/>
    <n v="5065"/>
    <s v="5065L"/>
    <s v="GRUPO-A2"/>
    <s v="Ingeniería Electrónica y Automática"/>
    <s v="GL"/>
    <s v="GRUPO DE LABORATORIO"/>
    <s v="5065L"/>
    <s v="GL de Ingeniería Electrónica y Automática"/>
    <s v="GRUPO-A2"/>
    <s v="GL de Ingeniería Electrónica y Automática"/>
    <s v="1S"/>
    <n v="16565868"/>
    <s v="JIMÉNEZ"/>
    <s v="MACÍAS"/>
    <s v="EMILIO"/>
    <s v="emjimene"/>
    <s v="emilio.jimenez@unirioja.es"/>
    <n v="0.75"/>
    <n v="0.75"/>
    <x v="0"/>
    <n v="500"/>
    <s v="CATEDRATICO DE UNIVERSIDAD"/>
    <s v="C01"/>
    <s v="TIEMPO COMPLETO"/>
    <s v="2016-04-15 00:00:00.0"/>
    <s v="null"/>
    <s v="DF100329"/>
    <s v="CATEDRÁTICO DE UNIVERSIDAD"/>
    <s v="R109"/>
    <x v="9"/>
    <n v="520"/>
    <s v="INGENIERÍA DE SISTEMAS Y AUTOMÁTICA"/>
  </r>
  <r>
    <x v="22"/>
    <n v="16513797"/>
    <s v="EMYDUR"/>
    <n v="5065"/>
    <s v="5065R"/>
    <s v="GRUPO-A1"/>
    <s v="Ingeniería Electrónica y Automática"/>
    <s v="GR"/>
    <s v="GRUPO REDUCIDO"/>
    <s v="5065R"/>
    <s v="GR de Ingeniería Electrónica y Automática"/>
    <s v="GRUPO-A1"/>
    <s v="GR de Ingeniería Electrónica y Automática"/>
    <s v="1S"/>
    <n v="16513797"/>
    <s v="ZORZANO"/>
    <s v="MARTÍNEZ"/>
    <s v="JOSÉ MARÍA"/>
    <s v="jzorzano"/>
    <s v="jose.zorzano@unirioja.es"/>
    <n v="0.75"/>
    <n v="0.75"/>
    <x v="1"/>
    <n v="506"/>
    <s v="PROFESOR TITULAR DE ESCUELA UNIVERSITARI"/>
    <s v="01A"/>
    <s v="TIEMPO COMPLETO AMPLIADO"/>
    <s v="2012-09-01 00:00:00.0"/>
    <s v="null"/>
    <s v="DF31835"/>
    <s v="TITULAR DE ESCUELAS UNIVERSITARIAS"/>
    <s v="R109"/>
    <x v="9"/>
    <n v="785"/>
    <s v="TECNOLOGÍA ELECTRÓNICA"/>
  </r>
  <r>
    <x v="22"/>
    <n v="16565868"/>
    <s v="EMYDUR"/>
    <n v="5065"/>
    <s v="5065R"/>
    <s v="GRUPO-A1"/>
    <s v="Ingeniería Electrónica y Automática"/>
    <s v="GR"/>
    <s v="GRUPO REDUCIDO"/>
    <s v="5065R"/>
    <s v="GR de Ingeniería Electrónica y Automática"/>
    <s v="GRUPO-A1"/>
    <s v="GR de Ingeniería Electrónica y Automática"/>
    <s v="1S"/>
    <n v="16565868"/>
    <s v="JIMÉNEZ"/>
    <s v="MACÍAS"/>
    <s v="EMILIO"/>
    <s v="emjimene"/>
    <s v="emilio.jimenez@unirioja.es"/>
    <n v="0.75"/>
    <n v="0.75"/>
    <x v="0"/>
    <n v="500"/>
    <s v="CATEDRATICO DE UNIVERSIDAD"/>
    <s v="C01"/>
    <s v="TIEMPO COMPLETO"/>
    <s v="2016-04-15 00:00:00.0"/>
    <s v="null"/>
    <s v="DF100329"/>
    <s v="CATEDRÁTICO DE UNIVERSIDAD"/>
    <s v="R109"/>
    <x v="9"/>
    <n v="520"/>
    <s v="INGENIERÍA DE SISTEMAS Y AUTOMÁTICA"/>
  </r>
  <r>
    <x v="22"/>
    <n v="16518274"/>
    <s v="EMYDUR"/>
    <n v="5065"/>
    <s v="5065E"/>
    <s v="GRUPO-A1"/>
    <s v="Ingeniería Electrónica y Automática"/>
    <s v="GRE"/>
    <s v="GRUPO REDUCIDO ESPECIAL"/>
    <s v="5065E"/>
    <s v="GRE de Ingeniería Electrónica y Automática"/>
    <s v="GRUPO-A1"/>
    <s v="GRE de Ingeniería Electrónica y Automática"/>
    <s v="1S"/>
    <n v="16518274"/>
    <s v="ZORZANO"/>
    <s v="MARTÍNEZ"/>
    <s v="LUIS FRANCISCO"/>
    <s v="lzorzano"/>
    <s v="luis.zorzano@unirioja.es"/>
    <n v="2.5"/>
    <n v="2.5"/>
    <x v="1"/>
    <n v="505"/>
    <s v="CATEDRATICO ESCUELA UNIVERSITARIA"/>
    <s v="01A"/>
    <s v="TIEMPO COMPLETO AMPLIADO"/>
    <s v="2012-09-01 00:00:00.0"/>
    <s v="null"/>
    <s v="DF100144"/>
    <s v="CATEDRÁTICO DE ESCUELA UNIVERSITARIA"/>
    <s v="R109"/>
    <x v="9"/>
    <n v="785"/>
    <s v="TECNOLOGÍA ELECTRÓNICA"/>
  </r>
  <r>
    <x v="22"/>
    <n v="16549785"/>
    <s v="EMYDUR"/>
    <n v="5065"/>
    <s v="5065E"/>
    <s v="GRUPO-A2"/>
    <s v="Ingeniería Electrónica y Automática"/>
    <s v="GRE"/>
    <s v="GRUPO REDUCIDO ESPECIAL"/>
    <s v="5065E"/>
    <s v="GRE de Ingeniería Electrónica y Automática"/>
    <s v="GRUPO-A2"/>
    <s v="GRE de Ingeniería Electrónica y Automática"/>
    <s v="1S"/>
    <n v="16549785"/>
    <s v="VICUÑA"/>
    <s v="MARTÍNEZ"/>
    <s v="JAVIER ESTEBAN"/>
    <s v="javicuna"/>
    <s v="javier.vicuna@unirioja.es"/>
    <n v="2.5"/>
    <n v="2.5"/>
    <x v="0"/>
    <n v="535"/>
    <s v="COLABORADOR-TIPO 1"/>
    <s v="C01"/>
    <s v="TIEMPO COMPLETO"/>
    <s v="2006-10-01 00:00:00.0"/>
    <s v="null"/>
    <s v="LD100575"/>
    <s v="COLABORADOR TIPO 1"/>
    <s v="R109"/>
    <x v="9"/>
    <n v="785"/>
    <s v="TECNOLOGÍA ELECTRÓNICA"/>
  </r>
  <r>
    <x v="22"/>
    <n v="13142250"/>
    <s v="EMYDUR"/>
    <n v="5065"/>
    <s v="5065E"/>
    <s v="GRUPO-A3"/>
    <s v="Ingeniería Electrónica y Automática"/>
    <s v="GRE"/>
    <s v="GRUPO REDUCIDO ESPECIAL"/>
    <s v="5065E"/>
    <s v="GRE de Ingeniería Electrónica y Automática"/>
    <s v="GRUPO-A3"/>
    <s v="GRE de Ingeniería Electrónica y Automática"/>
    <s v="1S"/>
    <n v="13142250"/>
    <s v="GIL"/>
    <s v="MARTÍNEZ"/>
    <s v="MONTSERRAT"/>
    <s v="mogil"/>
    <s v="montse.gil@unirioja.es"/>
    <n v="2.5"/>
    <n v="2.5"/>
    <x v="0"/>
    <n v="504"/>
    <s v="PROFESOR TITULAR UNIVERSIDAD"/>
    <s v="C01"/>
    <s v="TIEMPO COMPLETO"/>
    <s v="2017-12-21 00:00:00.0"/>
    <s v="null"/>
    <s v="DF100289"/>
    <s v="PROFESOR TITULAR DE UNIVERSIDAD"/>
    <s v="R109"/>
    <x v="9"/>
    <n v="520"/>
    <s v="INGENIERÍA DE SISTEMAS Y AUTOMÁTICA"/>
  </r>
  <r>
    <x v="22"/>
    <n v="16549785"/>
    <s v="EMYDUR"/>
    <n v="5065"/>
    <s v="5065E"/>
    <s v="GRUPO-A4"/>
    <s v="Ingeniería Electrónica y Automática"/>
    <s v="GRE"/>
    <s v="GRUPO REDUCIDO ESPECIAL"/>
    <s v="5065E"/>
    <s v="GRE de Ingeniería Electrónica y Automática"/>
    <s v="GRUPO-A4"/>
    <s v="GRE de Ingeniería Electrónica y Automática"/>
    <s v="1S"/>
    <n v="16549785"/>
    <s v="VICUÑA"/>
    <s v="MARTÍNEZ"/>
    <s v="JAVIER ESTEBAN"/>
    <s v="javicuna"/>
    <s v="javier.vicuna@unirioja.es"/>
    <n v="2.5"/>
    <n v="2.5"/>
    <x v="0"/>
    <n v="535"/>
    <s v="COLABORADOR-TIPO 1"/>
    <s v="C01"/>
    <s v="TIEMPO COMPLETO"/>
    <s v="2006-10-01 00:00:00.0"/>
    <s v="null"/>
    <s v="LD100575"/>
    <s v="COLABORADOR TIPO 1"/>
    <s v="R109"/>
    <x v="9"/>
    <n v="785"/>
    <s v="TECNOLOGÍA ELECTRÓNICA"/>
  </r>
  <r>
    <x v="22"/>
    <n v="13142250"/>
    <s v="EMYDUR"/>
    <n v="5065"/>
    <s v="5065E"/>
    <s v="GRUPO-A5"/>
    <s v="Ingeniería Electrónica y Automática"/>
    <s v="GRE"/>
    <s v="GRUPO REDUCIDO ESPECIAL"/>
    <s v="5065E"/>
    <s v="GRE de Ingeniería Electrónica y Automática"/>
    <s v="GRUPO-A5"/>
    <s v="GRE de Ingeniería Electrónica y Automática"/>
    <s v="1S"/>
    <n v="13142250"/>
    <s v="GIL"/>
    <s v="MARTÍNEZ"/>
    <s v="MONTSERRAT"/>
    <s v="mogil"/>
    <s v="montse.gil@unirioja.es"/>
    <n v="2.5"/>
    <n v="2.5"/>
    <x v="0"/>
    <n v="504"/>
    <s v="PROFESOR TITULAR UNIVERSIDAD"/>
    <s v="C01"/>
    <s v="TIEMPO COMPLETO"/>
    <s v="2017-12-21 00:00:00.0"/>
    <s v="null"/>
    <s v="DF100289"/>
    <s v="PROFESOR TITULAR DE UNIVERSIDAD"/>
    <s v="R109"/>
    <x v="9"/>
    <n v="520"/>
    <s v="INGENIERÍA DE SISTEMAS Y AUTOMÁTICA"/>
  </r>
  <r>
    <x v="22"/>
    <n v="13155868"/>
    <s v="EMYDUR"/>
    <n v="5066"/>
    <s v="5066G"/>
    <s v="GRUPO-A"/>
    <s v="Dirección Integrada de Proyectos"/>
    <s v="GG"/>
    <s v="GRUPO GRANDE"/>
    <s v="5066G"/>
    <s v="GG de Dirección Integrada de Proyectos"/>
    <s v="GRUPO-A"/>
    <s v="GG de Dirección Integrada de Proyectos"/>
    <s v="1S"/>
    <n v="13155868"/>
    <s v="ALBA"/>
    <s v="ELÍAS"/>
    <s v="FERNANDO"/>
    <s v="falba"/>
    <s v="fernando.alba@unirioja.es"/>
    <n v="2"/>
    <n v="2"/>
    <x v="0"/>
    <n v="504"/>
    <s v="PROFESOR TITULAR UNIVERSIDAD"/>
    <s v="C01"/>
    <s v="TIEMPO COMPLETO"/>
    <s v="2007-10-09 00:00:00.0"/>
    <s v="null"/>
    <s v="DF100214"/>
    <s v="PROFESOR TITULAR DE UNIVERSIDAD"/>
    <s v="R110"/>
    <x v="10"/>
    <n v="720"/>
    <s v="PROYECTOS DE INGENIERÍA"/>
  </r>
  <r>
    <x v="22"/>
    <n v="13155868"/>
    <s v="EMYDUR"/>
    <n v="5066"/>
    <s v="5066L"/>
    <s v="GRUPO-A1"/>
    <s v="Dirección Integrada de Proyectos"/>
    <s v="GL"/>
    <s v="GRUPO DE LABORATORIO"/>
    <s v="5066L"/>
    <s v="GL de Dirección Integrada de Proyectos"/>
    <s v="GRUPO-A1"/>
    <s v="GL de Dirección Integrada de Proyectos"/>
    <s v="1S"/>
    <n v="13155868"/>
    <s v="ALBA"/>
    <s v="ELÍAS"/>
    <s v="FERNANDO"/>
    <s v="falba"/>
    <s v="fernando.alba@unirioja.es"/>
    <n v="1.5"/>
    <n v="1.5"/>
    <x v="0"/>
    <n v="504"/>
    <s v="PROFESOR TITULAR UNIVERSIDAD"/>
    <s v="C01"/>
    <s v="TIEMPO COMPLETO"/>
    <s v="2007-10-09 00:00:00.0"/>
    <s v="null"/>
    <s v="DF100214"/>
    <s v="PROFESOR TITULAR DE UNIVERSIDAD"/>
    <s v="R110"/>
    <x v="10"/>
    <n v="720"/>
    <s v="PROYECTOS DE INGENIERÍA"/>
  </r>
  <r>
    <x v="22"/>
    <n v="5402584"/>
    <s v="EMYDUR"/>
    <n v="5066"/>
    <s v="5066L"/>
    <s v="GRUPO-A2"/>
    <s v="Dirección Integrada de Proyectos"/>
    <s v="GL"/>
    <s v="GRUPO DE LABORATORIO"/>
    <s v="5066L"/>
    <s v="GL de Dirección Integrada de Proyectos"/>
    <s v="GRUPO-A2"/>
    <s v="GL de Dirección Integrada de Proyectos"/>
    <s v="1S"/>
    <n v="5402584"/>
    <s v="GUTIÉRREZ"/>
    <s v="LÓPEZ"/>
    <s v="JOSÉ LUIS"/>
    <s v="jogutirr"/>
    <s v="jose-luis.gutirrez@unirioja.es"/>
    <n v="1.5"/>
    <n v="1.5"/>
    <x v="0"/>
    <n v="532"/>
    <s v="LABORAL DOCENTE-ASOCIADO"/>
    <s v="P04"/>
    <s v="TIEMPO PARCIAL (4+4 HORAS)"/>
    <s v="2018-09-24 00:00:00.0"/>
    <s v="2019-09-14 00:00:00.0"/>
    <s v="PI101423"/>
    <s v="PROFESOR ASOCIADO"/>
    <s v="R110"/>
    <x v="10"/>
    <n v="720"/>
    <s v="PROYECTOS DE INGENIERÍA"/>
  </r>
  <r>
    <x v="22"/>
    <n v="13155868"/>
    <s v="EMYDUR"/>
    <n v="5066"/>
    <s v="5066R"/>
    <s v="GRUPO-A1"/>
    <s v="Dirección Integrada de Proyectos"/>
    <s v="GR"/>
    <s v="GRUPO REDUCIDO"/>
    <s v="5066R"/>
    <s v="GR de Dirección Integrada de Proyectos"/>
    <s v="GRUPO-A1"/>
    <s v="GR de Dirección Integrada de Proyectos"/>
    <s v="1S"/>
    <n v="13155868"/>
    <s v="ALBA"/>
    <s v="ELÍAS"/>
    <s v="FERNANDO"/>
    <s v="falba"/>
    <s v="fernando.alba@unirioja.es"/>
    <n v="1.5"/>
    <n v="1.5"/>
    <x v="0"/>
    <n v="504"/>
    <s v="PROFESOR TITULAR UNIVERSIDAD"/>
    <s v="C01"/>
    <s v="TIEMPO COMPLETO"/>
    <s v="2007-10-09 00:00:00.0"/>
    <s v="null"/>
    <s v="DF100214"/>
    <s v="PROFESOR TITULAR DE UNIVERSIDAD"/>
    <s v="R110"/>
    <x v="10"/>
    <n v="720"/>
    <s v="PROYECTOS DE INGENIERÍA"/>
  </r>
  <r>
    <x v="22"/>
    <n v="13155868"/>
    <s v="EMYDUR"/>
    <n v="5066"/>
    <s v="5066E"/>
    <s v="GRUPO-A1"/>
    <s v="Dirección Integrada de Proyectos"/>
    <s v="GRE"/>
    <s v="GRUPO REDUCIDO ESPECIAL"/>
    <s v="5066E"/>
    <s v="GRE de Dirección Integrada de Proyectos"/>
    <s v="GRUPO-A1"/>
    <s v="GRE de Dirección Integrada de Proyectos"/>
    <s v="1S"/>
    <n v="13155868"/>
    <s v="ALBA"/>
    <s v="ELÍAS"/>
    <s v="FERNANDO"/>
    <s v="falba"/>
    <s v="fernando.alba@unirioja.es"/>
    <n v="2.5"/>
    <n v="2.5"/>
    <x v="0"/>
    <n v="504"/>
    <s v="PROFESOR TITULAR UNIVERSIDAD"/>
    <s v="C01"/>
    <s v="TIEMPO COMPLETO"/>
    <s v="2007-10-09 00:00:00.0"/>
    <s v="null"/>
    <s v="DF100214"/>
    <s v="PROFESOR TITULAR DE UNIVERSIDAD"/>
    <s v="R110"/>
    <x v="10"/>
    <n v="720"/>
    <s v="PROYECTOS DE INGENIERÍA"/>
  </r>
  <r>
    <x v="22"/>
    <n v="13155868"/>
    <s v="EMYDUR"/>
    <n v="5066"/>
    <s v="5066E"/>
    <s v="GRUPO-A2"/>
    <s v="Dirección Integrada de Proyectos"/>
    <s v="GRE"/>
    <s v="GRUPO REDUCIDO ESPECIAL"/>
    <s v="5066E"/>
    <s v="GRE de Dirección Integrada de Proyectos"/>
    <s v="GRUPO-A2"/>
    <s v="GRE de Dirección Integrada de Proyectos"/>
    <s v="1S"/>
    <n v="13155868"/>
    <s v="ALBA"/>
    <s v="ELÍAS"/>
    <s v="FERNANDO"/>
    <s v="falba"/>
    <s v="fernando.alba@unirioja.es"/>
    <n v="2.5"/>
    <n v="2.5"/>
    <x v="0"/>
    <n v="504"/>
    <s v="PROFESOR TITULAR UNIVERSIDAD"/>
    <s v="C01"/>
    <s v="TIEMPO COMPLETO"/>
    <s v="2007-10-09 00:00:00.0"/>
    <s v="null"/>
    <s v="DF100214"/>
    <s v="PROFESOR TITULAR DE UNIVERSIDAD"/>
    <s v="R110"/>
    <x v="10"/>
    <n v="720"/>
    <s v="PROYECTOS DE INGENIERÍA"/>
  </r>
  <r>
    <x v="22"/>
    <n v="13155868"/>
    <s v="EMYDUR"/>
    <n v="5066"/>
    <s v="5066E"/>
    <s v="GRUPO-A3"/>
    <s v="Dirección Integrada de Proyectos"/>
    <s v="GRE"/>
    <s v="GRUPO REDUCIDO ESPECIAL"/>
    <s v="5066E"/>
    <s v="GRE de Dirección Integrada de Proyectos"/>
    <s v="GRUPO-A3"/>
    <s v="GRE de Dirección Integrada de Proyectos"/>
    <s v="1S"/>
    <n v="13155868"/>
    <s v="ALBA"/>
    <s v="ELÍAS"/>
    <s v="FERNANDO"/>
    <s v="falba"/>
    <s v="fernando.alba@unirioja.es"/>
    <n v="2.5"/>
    <n v="2.5"/>
    <x v="0"/>
    <n v="504"/>
    <s v="PROFESOR TITULAR UNIVERSIDAD"/>
    <s v="C01"/>
    <s v="TIEMPO COMPLETO"/>
    <s v="2007-10-09 00:00:00.0"/>
    <s v="null"/>
    <s v="DF100214"/>
    <s v="PROFESOR TITULAR DE UNIVERSIDAD"/>
    <s v="R110"/>
    <x v="10"/>
    <n v="720"/>
    <s v="PROYECTOS DE INGENIERÍA"/>
  </r>
  <r>
    <x v="22"/>
    <n v="13155868"/>
    <s v="EMYDUR"/>
    <n v="5066"/>
    <s v="5066E"/>
    <s v="GRUPO-A4"/>
    <s v="Dirección Integrada de Proyectos"/>
    <s v="GRE"/>
    <s v="GRUPO REDUCIDO ESPECIAL"/>
    <s v="5066E"/>
    <s v="GRE de Dirección Integrada de Proyectos"/>
    <s v="GRUPO-A4"/>
    <s v="GRE de Dirección Integrada de Proyectos"/>
    <s v="1S"/>
    <n v="13155868"/>
    <s v="ALBA"/>
    <s v="ELÍAS"/>
    <s v="FERNANDO"/>
    <s v="falba"/>
    <s v="fernando.alba@unirioja.es"/>
    <n v="2.5"/>
    <n v="2.5"/>
    <x v="0"/>
    <n v="504"/>
    <s v="PROFESOR TITULAR UNIVERSIDAD"/>
    <s v="C01"/>
    <s v="TIEMPO COMPLETO"/>
    <s v="2007-10-09 00:00:00.0"/>
    <s v="null"/>
    <s v="DF100214"/>
    <s v="PROFESOR TITULAR DE UNIVERSIDAD"/>
    <s v="R110"/>
    <x v="10"/>
    <n v="720"/>
    <s v="PROYECTOS DE INGENIERÍA"/>
  </r>
  <r>
    <x v="22"/>
    <n v="5402584"/>
    <s v="EMYDUR"/>
    <n v="5066"/>
    <s v="5066E"/>
    <s v="GRUPO-A5"/>
    <s v="Dirección Integrada de Proyectos"/>
    <s v="GRE"/>
    <s v="GRUPO REDUCIDO ESPECIAL"/>
    <s v="5066E"/>
    <s v="GRE de Dirección Integrada de Proyectos"/>
    <s v="GRUPO-A5"/>
    <s v="GRE de Dirección Integrada de Proyectos"/>
    <s v="1S"/>
    <n v="5402584"/>
    <s v="GUTIÉRREZ"/>
    <s v="LÓPEZ"/>
    <s v="JOSÉ LUIS"/>
    <s v="jogutirr"/>
    <s v="jose-luis.gutirrez@unirioja.es"/>
    <n v="2.5"/>
    <n v="2.5"/>
    <x v="0"/>
    <n v="532"/>
    <s v="LABORAL DOCENTE-ASOCIADO"/>
    <s v="P04"/>
    <s v="TIEMPO PARCIAL (4+4 HORAS)"/>
    <s v="2018-09-24 00:00:00.0"/>
    <s v="2019-09-14 00:00:00.0"/>
    <s v="PI101423"/>
    <s v="PROFESOR ASOCIADO"/>
    <s v="R110"/>
    <x v="10"/>
    <n v="720"/>
    <s v="PROYECTOS DE INGENIERÍA"/>
  </r>
  <r>
    <x v="22"/>
    <n v="16594506"/>
    <s v="EMYDUR"/>
    <n v="5067"/>
    <s v="5067G"/>
    <s v="GRUPO-A"/>
    <s v="Dirección Estratégica e Innovación"/>
    <s v="GG"/>
    <s v="GRUPO GRANDE"/>
    <s v="5067G"/>
    <s v="GG de Dirección Estratégica e Innovación"/>
    <s v="GRUPO-A"/>
    <s v="GG de Dirección Estratégica e Innovación"/>
    <s v="2S"/>
    <n v="16594506"/>
    <s v="VARGAS"/>
    <s v="MONTOYA"/>
    <s v="PILAR"/>
    <s v="pivargas"/>
    <s v="pilar.vargas@unirioja.es"/>
    <n v="2"/>
    <n v="2"/>
    <x v="1"/>
    <n v="504"/>
    <s v="PROFESOR TITULAR UNIVERSIDAD"/>
    <s v="C01"/>
    <s v="TIEMPO COMPLETO"/>
    <s v="2018-11-26 00:00:00.0"/>
    <s v="null"/>
    <s v="DF100362"/>
    <s v="PROFESOR TITULAR DE UNIVERSIDAD"/>
    <s v="R104"/>
    <x v="0"/>
    <n v="650"/>
    <s v="ORGANIZACIÓN DE EMPRESAS"/>
  </r>
  <r>
    <x v="22"/>
    <n v="16594506"/>
    <s v="EMYDUR"/>
    <n v="5067"/>
    <s v="5067L"/>
    <s v="GRUPO-A1"/>
    <s v="Dirección Estratégica e Innovación"/>
    <s v="GL"/>
    <s v="GRUPO DE LABORATORIO"/>
    <s v="5067L"/>
    <s v="GL de Dirección Estratégica e Innovación"/>
    <s v="GRUPO-A1"/>
    <s v="GL de Dirección Estratégica e Innovación"/>
    <s v="2S"/>
    <n v="16594506"/>
    <s v="VARGAS"/>
    <s v="MONTOYA"/>
    <s v="PILAR"/>
    <s v="pivargas"/>
    <s v="pilar.vargas@unirioja.es"/>
    <n v="1.5"/>
    <n v="1.5"/>
    <x v="1"/>
    <n v="504"/>
    <s v="PROFESOR TITULAR UNIVERSIDAD"/>
    <s v="C01"/>
    <s v="TIEMPO COMPLETO"/>
    <s v="2018-11-26 00:00:00.0"/>
    <s v="null"/>
    <s v="DF100362"/>
    <s v="PROFESOR TITULAR DE UNIVERSIDAD"/>
    <s v="R104"/>
    <x v="0"/>
    <n v="650"/>
    <s v="ORGANIZACIÓN DE EMPRESAS"/>
  </r>
  <r>
    <x v="22"/>
    <n v="16594506"/>
    <s v="EMYDUR"/>
    <n v="5067"/>
    <s v="5067L"/>
    <s v="GRUPO-A2"/>
    <s v="Dirección Estratégica e Innovación"/>
    <s v="GL"/>
    <s v="GRUPO DE LABORATORIO"/>
    <s v="5067L"/>
    <s v="GL de Dirección Estratégica e Innovación"/>
    <s v="GRUPO-A2"/>
    <s v="GL de Dirección Estratégica e Innovación"/>
    <s v="2S"/>
    <n v="16594506"/>
    <s v="VARGAS"/>
    <s v="MONTOYA"/>
    <s v="PILAR"/>
    <s v="pivargas"/>
    <s v="pilar.vargas@unirioja.es"/>
    <n v="1.5"/>
    <n v="1.5"/>
    <x v="1"/>
    <n v="504"/>
    <s v="PROFESOR TITULAR UNIVERSIDAD"/>
    <s v="C01"/>
    <s v="TIEMPO COMPLETO"/>
    <s v="2018-11-26 00:00:00.0"/>
    <s v="null"/>
    <s v="DF100362"/>
    <s v="PROFESOR TITULAR DE UNIVERSIDAD"/>
    <s v="R104"/>
    <x v="0"/>
    <n v="650"/>
    <s v="ORGANIZACIÓN DE EMPRESAS"/>
  </r>
  <r>
    <x v="22"/>
    <n v="16594506"/>
    <s v="EMYDUR"/>
    <n v="5067"/>
    <s v="5067R"/>
    <s v="GRUPO-A1"/>
    <s v="Dirección Estratégica e Innovación"/>
    <s v="GR"/>
    <s v="GRUPO REDUCIDO"/>
    <s v="5067R"/>
    <s v="GR de Dirección Estratégica e Innovación"/>
    <s v="GRUPO-A1"/>
    <s v="GR de Dirección Estratégica e Innovación"/>
    <s v="2S"/>
    <n v="16594506"/>
    <s v="VARGAS"/>
    <s v="MONTOYA"/>
    <s v="PILAR"/>
    <s v="pivargas"/>
    <s v="pilar.vargas@unirioja.es"/>
    <n v="1.5"/>
    <n v="1.5"/>
    <x v="1"/>
    <n v="504"/>
    <s v="PROFESOR TITULAR UNIVERSIDAD"/>
    <s v="C01"/>
    <s v="TIEMPO COMPLETO"/>
    <s v="2018-11-26 00:00:00.0"/>
    <s v="null"/>
    <s v="DF100362"/>
    <s v="PROFESOR TITULAR DE UNIVERSIDAD"/>
    <s v="R104"/>
    <x v="0"/>
    <n v="650"/>
    <s v="ORGANIZACIÓN DE EMPRESAS"/>
  </r>
  <r>
    <x v="22"/>
    <n v="72778836"/>
    <s v="EMYDUR"/>
    <n v="5067"/>
    <s v="5067E"/>
    <s v="GRUPO-A1"/>
    <s v="Dirección Estratégica e Innovación"/>
    <s v="GRE"/>
    <s v="GRUPO REDUCIDO ESPECIAL"/>
    <s v="5067E"/>
    <s v="GRE de Dirección Estratégica e Innovación"/>
    <s v="GRUPO-A1"/>
    <s v="GRE de Dirección Estratégica e Innovación"/>
    <s v="2S"/>
    <n v="72778836"/>
    <s v="ÁLVAREZ"/>
    <s v="GURREA"/>
    <s v="JUAN CARLOS"/>
    <s v="jualvag"/>
    <s v="juan-carlos.alvarez@unirioja.es"/>
    <n v="2.5"/>
    <n v="2.5"/>
    <x v="1"/>
    <n v="532"/>
    <s v="LABORAL DOCENTE-ASOCIADO"/>
    <s v="P06"/>
    <s v="TIEMPO PARCIAL (6+6 HORAS)"/>
    <s v="2015-09-15 00:00:00.0"/>
    <s v="2019-09-14 00:00:00.0"/>
    <s v="PI101026"/>
    <s v="PROFESOR ASOCIADO"/>
    <s v="R104"/>
    <x v="0"/>
    <n v="650"/>
    <s v="ORGANIZACIÓN DE EMPRESAS"/>
  </r>
  <r>
    <x v="22"/>
    <n v="72778836"/>
    <s v="EMYDUR"/>
    <n v="5067"/>
    <s v="5067E"/>
    <s v="GRUPO-A2"/>
    <s v="Dirección Estratégica e Innovación"/>
    <s v="GRE"/>
    <s v="GRUPO REDUCIDO ESPECIAL"/>
    <s v="5067E"/>
    <s v="GRE de Dirección Estratégica e Innovación"/>
    <s v="GRUPO-A2"/>
    <s v="GRE de Dirección Estratégica e Innovación"/>
    <s v="2S"/>
    <n v="72778836"/>
    <s v="ÁLVAREZ"/>
    <s v="GURREA"/>
    <s v="JUAN CARLOS"/>
    <s v="jualvag"/>
    <s v="juan-carlos.alvarez@unirioja.es"/>
    <n v="2.5"/>
    <n v="2.5"/>
    <x v="1"/>
    <n v="532"/>
    <s v="LABORAL DOCENTE-ASOCIADO"/>
    <s v="P06"/>
    <s v="TIEMPO PARCIAL (6+6 HORAS)"/>
    <s v="2015-09-15 00:00:00.0"/>
    <s v="2019-09-14 00:00:00.0"/>
    <s v="PI101026"/>
    <s v="PROFESOR ASOCIADO"/>
    <s v="R104"/>
    <x v="0"/>
    <n v="650"/>
    <s v="ORGANIZACIÓN DE EMPRESAS"/>
  </r>
  <r>
    <x v="22"/>
    <n v="815254"/>
    <s v="EMYDUR"/>
    <n v="5067"/>
    <s v="5067E"/>
    <s v="GRUPO-A3"/>
    <s v="Dirección Estratégica e Innovación"/>
    <s v="GRE"/>
    <s v="GRUPO REDUCIDO ESPECIAL"/>
    <s v="5067E"/>
    <s v="GRE de Dirección Estratégica e Innovación"/>
    <s v="GRUPO-A3"/>
    <s v="GRE de Dirección Estratégica e Innovación"/>
    <s v="2S"/>
    <n v="815254"/>
    <s v="MARTÍNEZ"/>
    <s v="CALVO"/>
    <s v="MARÍA ÁNGELES"/>
    <s v="anmartin"/>
    <s v="marian.martinez@unirioja.es"/>
    <n v="2.5"/>
    <n v="2.5"/>
    <x v="0"/>
    <n v="506"/>
    <s v="PROFESOR TITULAR DE ESCUELA UNIVERSITARI"/>
    <s v="01A"/>
    <s v="TIEMPO COMPLETO AMPLIADO"/>
    <s v="2012-09-01 00:00:00.0"/>
    <s v="null"/>
    <s v="DF31868"/>
    <s v="TITULAR DE ESCUELAS UNIVERSITARIAS"/>
    <s v="R110"/>
    <x v="10"/>
    <n v="65"/>
    <s v="CIENCIA DE LOS MATERIALES E INGENIERÍA METALÚRGICA"/>
  </r>
  <r>
    <x v="22"/>
    <n v="815254"/>
    <s v="EMYDUR"/>
    <n v="5067"/>
    <s v="5067E"/>
    <s v="GRUPO-A4"/>
    <s v="Dirección Estratégica e Innovación"/>
    <s v="GRE"/>
    <s v="GRUPO REDUCIDO ESPECIAL"/>
    <s v="5067E"/>
    <s v="GRE de Dirección Estratégica e Innovación"/>
    <s v="GRUPO-A4"/>
    <s v="GRE de Dirección Estratégica e Innovación"/>
    <s v="2S"/>
    <n v="815254"/>
    <s v="MARTÍNEZ"/>
    <s v="CALVO"/>
    <s v="MARÍA ÁNGELES"/>
    <s v="anmartin"/>
    <s v="marian.martinez@unirioja.es"/>
    <n v="2.5"/>
    <n v="2.5"/>
    <x v="0"/>
    <n v="506"/>
    <s v="PROFESOR TITULAR DE ESCUELA UNIVERSITARI"/>
    <s v="01A"/>
    <s v="TIEMPO COMPLETO AMPLIADO"/>
    <s v="2012-09-01 00:00:00.0"/>
    <s v="null"/>
    <s v="DF31868"/>
    <s v="TITULAR DE ESCUELAS UNIVERSITARIAS"/>
    <s v="R110"/>
    <x v="10"/>
    <n v="65"/>
    <s v="CIENCIA DE LOS MATERIALES E INGENIERÍA METALÚRGICA"/>
  </r>
  <r>
    <x v="22"/>
    <n v="815254"/>
    <s v="EMYDUR"/>
    <n v="5067"/>
    <s v="5067E"/>
    <s v="GRUPO-A5"/>
    <s v="Dirección Estratégica e Innovación"/>
    <s v="GRE"/>
    <s v="GRUPO REDUCIDO ESPECIAL"/>
    <s v="5067E"/>
    <s v="GRE de Dirección Estratégica e Innovación"/>
    <s v="GRUPO-A5"/>
    <s v="GRE de Dirección Estratégica e Innovación"/>
    <s v="2S"/>
    <n v="815254"/>
    <s v="MARTÍNEZ"/>
    <s v="CALVO"/>
    <s v="MARÍA ÁNGELES"/>
    <s v="anmartin"/>
    <s v="marian.martinez@unirioja.es"/>
    <n v="2.5"/>
    <n v="2.5"/>
    <x v="0"/>
    <n v="506"/>
    <s v="PROFESOR TITULAR DE ESCUELA UNIVERSITARI"/>
    <s v="01A"/>
    <s v="TIEMPO COMPLETO AMPLIADO"/>
    <s v="2012-09-01 00:00:00.0"/>
    <s v="null"/>
    <s v="DF31868"/>
    <s v="TITULAR DE ESCUELAS UNIVERSITARIAS"/>
    <s v="R110"/>
    <x v="10"/>
    <n v="65"/>
    <s v="CIENCIA DE LOS MATERIALES E INGENIERÍA METALÚRGICA"/>
  </r>
  <r>
    <x v="22"/>
    <n v="16561901"/>
    <s v="EMYDUR"/>
    <n v="5068"/>
    <s v="5068G"/>
    <s v="GRUPO-A"/>
    <s v="Construcciones Industriales"/>
    <s v="GG"/>
    <s v="GRUPO GRANDE"/>
    <s v="5068G"/>
    <s v="GG de Construcciones Industriales"/>
    <s v="GRUPO-A"/>
    <s v="GG de Construcciones Industriales"/>
    <s v="2S"/>
    <n v="16561901"/>
    <s v="FRAILE"/>
    <s v="GARCÍA"/>
    <s v="ESTEBAN"/>
    <s v="esfraile"/>
    <s v="esteban.fraile@unirioja.es"/>
    <n v="2"/>
    <n v="2"/>
    <x v="1"/>
    <n v="536"/>
    <s v="PROFESOR INTERINO"/>
    <s v="C01"/>
    <s v="TIEMPO COMPLETO"/>
    <s v="2012-09-01 00:00:00.0"/>
    <s v="null"/>
    <s v="PI100871"/>
    <s v="PROFESOR CONTRATADO INTERINO"/>
    <s v="R110"/>
    <x v="10"/>
    <n v="605"/>
    <s v="MECÁNICA DE MEDIOS CONTINUOS Y TEORÍA DE ESTRUCTUR"/>
  </r>
  <r>
    <x v="22"/>
    <n v="16561901"/>
    <s v="EMYDUR"/>
    <n v="5068"/>
    <s v="5068L"/>
    <s v="GRUPO-A1"/>
    <s v="Construcciones Industriales"/>
    <s v="GL"/>
    <s v="GRUPO DE LABORATORIO"/>
    <s v="5068L"/>
    <s v="GL de Construcciones Industriales"/>
    <s v="GRUPO-A1"/>
    <s v="GL de Construcciones Industriales"/>
    <s v="2S"/>
    <n v="16561901"/>
    <s v="FRAILE"/>
    <s v="GARCÍA"/>
    <s v="ESTEBAN"/>
    <s v="esfraile"/>
    <s v="esteban.fraile@unirioja.es"/>
    <n v="0.1"/>
    <n v="0.1"/>
    <x v="1"/>
    <n v="536"/>
    <s v="PROFESOR INTERINO"/>
    <s v="C01"/>
    <s v="TIEMPO COMPLETO"/>
    <s v="2012-09-01 00:00:00.0"/>
    <s v="null"/>
    <s v="PI100871"/>
    <s v="PROFESOR CONTRATADO INTERINO"/>
    <s v="R110"/>
    <x v="10"/>
    <n v="605"/>
    <s v="MECÁNICA DE MEDIOS CONTINUOS Y TEORÍA DE ESTRUCTUR"/>
  </r>
  <r>
    <x v="22"/>
    <n v="16588620"/>
    <s v="EMYDUR"/>
    <n v="5068"/>
    <s v="5068L"/>
    <s v="GRUPO-A1"/>
    <s v="Construcciones Industriales"/>
    <s v="GL"/>
    <s v="GRUPO DE LABORATORIO"/>
    <s v="5068L"/>
    <s v="GL de Construcciones Industriales"/>
    <s v="GRUPO-A1"/>
    <s v="GL de Construcciones Industriales"/>
    <s v="2S"/>
    <n v="16588620"/>
    <s v="FERREIRO"/>
    <s v="CABELLO"/>
    <s v="JAVIER"/>
    <s v="jaferrei"/>
    <s v="javier.ferreiro@unirioja.es"/>
    <n v="1.4"/>
    <n v="1.4"/>
    <x v="0"/>
    <n v="532"/>
    <s v="LABORAL DOCENTE-ASOCIADO"/>
    <s v="P06"/>
    <s v="TIEMPO PARCIAL (6+6 HORAS)"/>
    <s v="2018-09-28 00:00:00.0"/>
    <s v="2019-09-14 00:00:00.0"/>
    <s v="PI101044"/>
    <s v="PROFESOR ASOCIADO"/>
    <s v="R110"/>
    <x v="10"/>
    <n v="605"/>
    <s v="MECÁNICA DE MEDIOS CONTINUOS Y TEORÍA DE ESTRUCTUR"/>
  </r>
  <r>
    <x v="22"/>
    <n v="16561901"/>
    <s v="EMYDUR"/>
    <n v="5068"/>
    <s v="5068L"/>
    <s v="GRUPO-A2"/>
    <s v="Construcciones Industriales"/>
    <s v="GL"/>
    <s v="GRUPO DE LABORATORIO"/>
    <s v="5068L"/>
    <s v="GL de Construcciones Industriales"/>
    <s v="GRUPO-A2"/>
    <s v="GL de Construcciones Industriales"/>
    <s v="2S"/>
    <n v="16561901"/>
    <s v="FRAILE"/>
    <s v="GARCÍA"/>
    <s v="ESTEBAN"/>
    <s v="esfraile"/>
    <s v="esteban.fraile@unirioja.es"/>
    <n v="0.1"/>
    <n v="0.1"/>
    <x v="1"/>
    <n v="536"/>
    <s v="PROFESOR INTERINO"/>
    <s v="C01"/>
    <s v="TIEMPO COMPLETO"/>
    <s v="2012-09-01 00:00:00.0"/>
    <s v="null"/>
    <s v="PI100871"/>
    <s v="PROFESOR CONTRATADO INTERINO"/>
    <s v="R110"/>
    <x v="10"/>
    <n v="605"/>
    <s v="MECÁNICA DE MEDIOS CONTINUOS Y TEORÍA DE ESTRUCTUR"/>
  </r>
  <r>
    <x v="22"/>
    <n v="16588620"/>
    <s v="EMYDUR"/>
    <n v="5068"/>
    <s v="5068L"/>
    <s v="GRUPO-A2"/>
    <s v="Construcciones Industriales"/>
    <s v="GL"/>
    <s v="GRUPO DE LABORATORIO"/>
    <s v="5068L"/>
    <s v="GL de Construcciones Industriales"/>
    <s v="GRUPO-A2"/>
    <s v="GL de Construcciones Industriales"/>
    <s v="2S"/>
    <n v="16588620"/>
    <s v="FERREIRO"/>
    <s v="CABELLO"/>
    <s v="JAVIER"/>
    <s v="jaferrei"/>
    <s v="javier.ferreiro@unirioja.es"/>
    <n v="1.4"/>
    <n v="1.4"/>
    <x v="0"/>
    <n v="532"/>
    <s v="LABORAL DOCENTE-ASOCIADO"/>
    <s v="P06"/>
    <s v="TIEMPO PARCIAL (6+6 HORAS)"/>
    <s v="2018-09-28 00:00:00.0"/>
    <s v="2019-09-14 00:00:00.0"/>
    <s v="PI101044"/>
    <s v="PROFESOR ASOCIADO"/>
    <s v="R110"/>
    <x v="10"/>
    <n v="605"/>
    <s v="MECÁNICA DE MEDIOS CONTINUOS Y TEORÍA DE ESTRUCTUR"/>
  </r>
  <r>
    <x v="22"/>
    <n v="16538994"/>
    <s v="EMYDUR"/>
    <n v="5068"/>
    <s v="5068R"/>
    <s v="GRUPO-A1"/>
    <s v="Construcciones Industriales"/>
    <s v="GR"/>
    <s v="GRUPO REDUCIDO"/>
    <s v="5068R"/>
    <s v="GR de Construcciones Industriales"/>
    <s v="GRUPO-A1"/>
    <s v="GR de Construcciones Industriales"/>
    <s v="2S"/>
    <n v="16538994"/>
    <s v="MARTÍNEZ DE PISÓN"/>
    <s v="ASCACÍBAR"/>
    <s v="EDUARDO"/>
    <s v="edmartin"/>
    <s v="eduardo.mtnezdepison@unirioja.es"/>
    <n v="1.5"/>
    <n v="1.5"/>
    <x v="1"/>
    <n v="504"/>
    <s v="PROFESOR TITULAR UNIVERSIDAD"/>
    <s v="C01"/>
    <s v="TIEMPO COMPLETO"/>
    <s v="2014-09-15 00:00:00.0"/>
    <s v="null"/>
    <s v="DF100069"/>
    <s v="TITULAR DE UNIVERSIDAD"/>
    <s v="R110"/>
    <x v="10"/>
    <n v="605"/>
    <s v="MECÁNICA DE MEDIOS CONTINUOS Y TEORÍA DE ESTRUCTUR"/>
  </r>
  <r>
    <x v="22"/>
    <n v="16538994"/>
    <s v="EMYDUR"/>
    <n v="5068"/>
    <s v="5068E"/>
    <s v="GRUPO-A1"/>
    <s v="Construcciones Industriales"/>
    <s v="GRE"/>
    <s v="GRUPO REDUCIDO ESPECIAL"/>
    <s v="5068E"/>
    <s v="GRE de Construcciones Industriales"/>
    <s v="GRUPO-A1"/>
    <s v="GRE de Construcciones Industriales"/>
    <s v="2S"/>
    <n v="16538994"/>
    <s v="MARTÍNEZ DE PISÓN"/>
    <s v="ASCACÍBAR"/>
    <s v="EDUARDO"/>
    <s v="edmartin"/>
    <s v="eduardo.mtnezdepison@unirioja.es"/>
    <n v="1"/>
    <n v="1"/>
    <x v="1"/>
    <n v="504"/>
    <s v="PROFESOR TITULAR UNIVERSIDAD"/>
    <s v="C01"/>
    <s v="TIEMPO COMPLETO"/>
    <s v="2014-09-15 00:00:00.0"/>
    <s v="null"/>
    <s v="DF100069"/>
    <s v="TITULAR DE UNIVERSIDAD"/>
    <s v="R110"/>
    <x v="10"/>
    <n v="605"/>
    <s v="MECÁNICA DE MEDIOS CONTINUOS Y TEORÍA DE ESTRUCTUR"/>
  </r>
  <r>
    <x v="22"/>
    <n v="16588620"/>
    <s v="EMYDUR"/>
    <n v="5068"/>
    <s v="5068E"/>
    <s v="GRUPO-A1"/>
    <s v="Construcciones Industriales"/>
    <s v="GRE"/>
    <s v="GRUPO REDUCIDO ESPECIAL"/>
    <s v="5068E"/>
    <s v="GRE de Construcciones Industriales"/>
    <s v="GRUPO-A1"/>
    <s v="GRE de Construcciones Industriales"/>
    <s v="2S"/>
    <n v="16588620"/>
    <s v="FERREIRO"/>
    <s v="CABELLO"/>
    <s v="JAVIER"/>
    <s v="jaferrei"/>
    <s v="javier.ferreiro@unirioja.es"/>
    <n v="1.5"/>
    <n v="1.5"/>
    <x v="0"/>
    <n v="532"/>
    <s v="LABORAL DOCENTE-ASOCIADO"/>
    <s v="P06"/>
    <s v="TIEMPO PARCIAL (6+6 HORAS)"/>
    <s v="2018-09-28 00:00:00.0"/>
    <s v="2019-09-14 00:00:00.0"/>
    <s v="PI101044"/>
    <s v="PROFESOR ASOCIADO"/>
    <s v="R110"/>
    <x v="10"/>
    <n v="605"/>
    <s v="MECÁNICA DE MEDIOS CONTINUOS Y TEORÍA DE ESTRUCTUR"/>
  </r>
  <r>
    <x v="22"/>
    <n v="16588620"/>
    <s v="EMYDUR"/>
    <n v="5068"/>
    <s v="5068E"/>
    <s v="GRUPO-A2"/>
    <s v="Construcciones Industriales"/>
    <s v="GRE"/>
    <s v="GRUPO REDUCIDO ESPECIAL"/>
    <s v="5068E"/>
    <s v="GRE de Construcciones Industriales"/>
    <s v="GRUPO-A2"/>
    <s v="GRE de Construcciones Industriales"/>
    <s v="2S"/>
    <n v="16588620"/>
    <s v="FERREIRO"/>
    <s v="CABELLO"/>
    <s v="JAVIER"/>
    <s v="jaferrei"/>
    <s v="javier.ferreiro@unirioja.es"/>
    <n v="2.5"/>
    <n v="2.5"/>
    <x v="0"/>
    <n v="532"/>
    <s v="LABORAL DOCENTE-ASOCIADO"/>
    <s v="P06"/>
    <s v="TIEMPO PARCIAL (6+6 HORAS)"/>
    <s v="2018-09-28 00:00:00.0"/>
    <s v="2019-09-14 00:00:00.0"/>
    <s v="PI101044"/>
    <s v="PROFESOR ASOCIADO"/>
    <s v="R110"/>
    <x v="10"/>
    <n v="605"/>
    <s v="MECÁNICA DE MEDIOS CONTINUOS Y TEORÍA DE ESTRUCTUR"/>
  </r>
  <r>
    <x v="22"/>
    <n v="16538994"/>
    <s v="EMYDUR"/>
    <n v="5068"/>
    <s v="5068E"/>
    <s v="GRUPO-A3"/>
    <s v="Construcciones Industriales"/>
    <s v="GRE"/>
    <s v="GRUPO REDUCIDO ESPECIAL"/>
    <s v="5068E"/>
    <s v="GRE de Construcciones Industriales"/>
    <s v="GRUPO-A3"/>
    <s v="GRE de Construcciones Industriales"/>
    <s v="2S"/>
    <n v="16538994"/>
    <s v="MARTÍNEZ DE PISÓN"/>
    <s v="ASCACÍBAR"/>
    <s v="EDUARDO"/>
    <s v="edmartin"/>
    <s v="eduardo.mtnezdepison@unirioja.es"/>
    <n v="1.25"/>
    <n v="1.25"/>
    <x v="1"/>
    <n v="504"/>
    <s v="PROFESOR TITULAR UNIVERSIDAD"/>
    <s v="C01"/>
    <s v="TIEMPO COMPLETO"/>
    <s v="2014-09-15 00:00:00.0"/>
    <s v="null"/>
    <s v="DF100069"/>
    <s v="TITULAR DE UNIVERSIDAD"/>
    <s v="R110"/>
    <x v="10"/>
    <n v="605"/>
    <s v="MECÁNICA DE MEDIOS CONTINUOS Y TEORÍA DE ESTRUCTUR"/>
  </r>
  <r>
    <x v="22"/>
    <n v="16555425"/>
    <s v="EMYDUR"/>
    <n v="5068"/>
    <s v="5068E"/>
    <s v="GRUPO-A3"/>
    <s v="Construcciones Industriales"/>
    <s v="GRE"/>
    <s v="GRUPO REDUCIDO ESPECIAL"/>
    <s v="5068E"/>
    <s v="GRE de Construcciones Industriales"/>
    <s v="GRUPO-A3"/>
    <s v="GRE de Construcciones Industriales"/>
    <s v="2S"/>
    <n v="16555425"/>
    <s v="CELORRIO"/>
    <s v="BARRAGUÉ"/>
    <s v="LUIS"/>
    <s v="lucelorr"/>
    <s v="luis.celorrio@unirioja.es"/>
    <n v="1.25"/>
    <n v="1.25"/>
    <x v="1"/>
    <s v="A-0504"/>
    <s v="PROFESOR TITULAR UNIVERSIDAD"/>
    <s v="C01"/>
    <s v="TIEMPO COMPLETO"/>
    <s v="2010-09-01 00:00:00.0"/>
    <s v="null"/>
    <s v="DF100272"/>
    <s v="PROFESOR TITULAR INTERINO"/>
    <s v="R110"/>
    <x v="10"/>
    <n v="605"/>
    <s v="MECÁNICA DE MEDIOS CONTINUOS Y TEORÍA DE ESTRUCTUR"/>
  </r>
  <r>
    <x v="22"/>
    <n v="16538994"/>
    <s v="EMYDUR"/>
    <n v="5068"/>
    <s v="5068E"/>
    <s v="GRUPO-A4"/>
    <s v="Construcciones Industriales"/>
    <s v="GRE"/>
    <s v="GRUPO REDUCIDO ESPECIAL"/>
    <s v="5068E"/>
    <s v="GRE de Construcciones Industriales"/>
    <s v="GRUPO-A4"/>
    <s v="GRE de Construcciones Industriales"/>
    <s v="2S"/>
    <n v="16538994"/>
    <s v="MARTÍNEZ DE PISÓN"/>
    <s v="ASCACÍBAR"/>
    <s v="EDUARDO"/>
    <s v="edmartin"/>
    <s v="eduardo.mtnezdepison@unirioja.es"/>
    <n v="1.25"/>
    <n v="1.25"/>
    <x v="1"/>
    <n v="504"/>
    <s v="PROFESOR TITULAR UNIVERSIDAD"/>
    <s v="C01"/>
    <s v="TIEMPO COMPLETO"/>
    <s v="2014-09-15 00:00:00.0"/>
    <s v="null"/>
    <s v="DF100069"/>
    <s v="TITULAR DE UNIVERSIDAD"/>
    <s v="R110"/>
    <x v="10"/>
    <n v="605"/>
    <s v="MECÁNICA DE MEDIOS CONTINUOS Y TEORÍA DE ESTRUCTUR"/>
  </r>
  <r>
    <x v="22"/>
    <n v="16555425"/>
    <s v="EMYDUR"/>
    <n v="5068"/>
    <s v="5068E"/>
    <s v="GRUPO-A4"/>
    <s v="Construcciones Industriales"/>
    <s v="GRE"/>
    <s v="GRUPO REDUCIDO ESPECIAL"/>
    <s v="5068E"/>
    <s v="GRE de Construcciones Industriales"/>
    <s v="GRUPO-A4"/>
    <s v="GRE de Construcciones Industriales"/>
    <s v="2S"/>
    <n v="16555425"/>
    <s v="CELORRIO"/>
    <s v="BARRAGUÉ"/>
    <s v="LUIS"/>
    <s v="lucelorr"/>
    <s v="luis.celorrio@unirioja.es"/>
    <n v="1.25"/>
    <n v="1.25"/>
    <x v="1"/>
    <s v="A-0504"/>
    <s v="PROFESOR TITULAR UNIVERSIDAD"/>
    <s v="C01"/>
    <s v="TIEMPO COMPLETO"/>
    <s v="2010-09-01 00:00:00.0"/>
    <s v="null"/>
    <s v="DF100272"/>
    <s v="PROFESOR TITULAR INTERINO"/>
    <s v="R110"/>
    <x v="10"/>
    <n v="605"/>
    <s v="MECÁNICA DE MEDIOS CONTINUOS Y TEORÍA DE ESTRUCTUR"/>
  </r>
  <r>
    <x v="22"/>
    <n v="16538994"/>
    <s v="EMYDUR"/>
    <n v="5068"/>
    <s v="5068E"/>
    <s v="GRUPO-A5"/>
    <s v="Construcciones Industriales"/>
    <s v="GRE"/>
    <s v="GRUPO REDUCIDO ESPECIAL"/>
    <s v="5068E"/>
    <s v="GRE de Construcciones Industriales"/>
    <s v="GRUPO-A5"/>
    <s v="GRE de Construcciones Industriales"/>
    <s v="2S"/>
    <n v="16538994"/>
    <s v="MARTÍNEZ DE PISÓN"/>
    <s v="ASCACÍBAR"/>
    <s v="EDUARDO"/>
    <s v="edmartin"/>
    <s v="eduardo.mtnezdepison@unirioja.es"/>
    <n v="2.5"/>
    <n v="2.5"/>
    <x v="1"/>
    <n v="504"/>
    <s v="PROFESOR TITULAR UNIVERSIDAD"/>
    <s v="C01"/>
    <s v="TIEMPO COMPLETO"/>
    <s v="2014-09-15 00:00:00.0"/>
    <s v="null"/>
    <s v="DF100069"/>
    <s v="TITULAR DE UNIVERSIDAD"/>
    <s v="R110"/>
    <x v="10"/>
    <n v="605"/>
    <s v="MECÁNICA DE MEDIOS CONTINUOS Y TEORÍA DE ESTRUCTUR"/>
  </r>
  <r>
    <x v="22"/>
    <n v="16541257"/>
    <s v="EMYDUR"/>
    <n v="5069"/>
    <s v="5069G"/>
    <s v="GRUPO-A"/>
    <s v="Instalaciones Industriales"/>
    <s v="GG"/>
    <s v="GRUPO GRANDE"/>
    <s v="5069G"/>
    <s v="GG de Instalaciones Industriales"/>
    <s v="GRUPO-A"/>
    <s v="GG de Instalaciones Industriales"/>
    <s v="2S"/>
    <n v="16541257"/>
    <s v="ZORZANO"/>
    <s v="SANTAMARÍA"/>
    <s v="PEDRO JOSÉ"/>
    <s v="pzorzano"/>
    <s v="pedrojose.zorzano@unirioja.es"/>
    <n v="1"/>
    <n v="1"/>
    <x v="1"/>
    <n v="504"/>
    <s v="PROFESOR TITULAR UNIVERSIDAD"/>
    <s v="C01"/>
    <s v="TIEMPO COMPLETO"/>
    <s v="2015-12-23 00:00:00.0"/>
    <s v="null"/>
    <s v="DF31818"/>
    <s v="PROFESOR TITULAR ESCUELA UNIVERSITARIA"/>
    <s v="R109"/>
    <x v="9"/>
    <n v="535"/>
    <s v="INGENIERÍA ELÉCTRICA"/>
  </r>
  <r>
    <x v="22"/>
    <n v="16553320"/>
    <s v="EMYDUR"/>
    <n v="5069"/>
    <s v="5069G"/>
    <s v="GRUPO-A"/>
    <s v="Instalaciones Industriales"/>
    <s v="GG"/>
    <s v="GRUPO GRANDE"/>
    <s v="5069G"/>
    <s v="GG de Instalaciones Industriales"/>
    <s v="GRUPO-A"/>
    <s v="GG de Instalaciones Industriales"/>
    <s v="2S"/>
    <n v="16553320"/>
    <s v="ELVIRA"/>
    <s v="IZURRATEGUI"/>
    <s v="CARLOS"/>
    <s v="celvira"/>
    <s v="carlos.elvira@unirioja.es"/>
    <n v="1"/>
    <n v="1"/>
    <x v="1"/>
    <n v="506"/>
    <s v="PROFESOR TITULAR DE ESCUELA UNIVERSITARI"/>
    <s v="01A"/>
    <s v="TIEMPO COMPLETO AMPLIADO"/>
    <s v="2012-09-01 00:00:00.0"/>
    <s v="null"/>
    <s v="DF31778"/>
    <s v="TITULAR DE ESCUELAS UNIVERSITARIAS"/>
    <s v="R109"/>
    <x v="9"/>
    <n v="520"/>
    <s v="INGENIERÍA DE SISTEMAS Y AUTOMÁTICA"/>
  </r>
  <r>
    <x v="22"/>
    <n v="16541257"/>
    <s v="EMYDUR"/>
    <n v="5069"/>
    <s v="5069L"/>
    <s v="GRUPO-A1"/>
    <s v="Instalaciones Industriales"/>
    <s v="GL"/>
    <s v="GRUPO DE LABORATORIO"/>
    <s v="5069L"/>
    <s v="GL de Instalaciones Industriales"/>
    <s v="GRUPO-A1"/>
    <s v="GL de Instalaciones Industriales"/>
    <s v="2S"/>
    <n v="16541257"/>
    <s v="ZORZANO"/>
    <s v="SANTAMARÍA"/>
    <s v="PEDRO JOSÉ"/>
    <s v="pzorzano"/>
    <s v="pedrojose.zorzano@unirioja.es"/>
    <n v="0.75"/>
    <n v="0.75"/>
    <x v="1"/>
    <n v="504"/>
    <s v="PROFESOR TITULAR UNIVERSIDAD"/>
    <s v="C01"/>
    <s v="TIEMPO COMPLETO"/>
    <s v="2015-12-23 00:00:00.0"/>
    <s v="null"/>
    <s v="DF31818"/>
    <s v="PROFESOR TITULAR ESCUELA UNIVERSITARIA"/>
    <s v="R109"/>
    <x v="9"/>
    <n v="535"/>
    <s v="INGENIERÍA ELÉCTRICA"/>
  </r>
  <r>
    <x v="22"/>
    <n v="16553320"/>
    <s v="EMYDUR"/>
    <n v="5069"/>
    <s v="5069L"/>
    <s v="GRUPO-A1"/>
    <s v="Instalaciones Industriales"/>
    <s v="GL"/>
    <s v="GRUPO DE LABORATORIO"/>
    <s v="5069L"/>
    <s v="GL de Instalaciones Industriales"/>
    <s v="GRUPO-A1"/>
    <s v="GL de Instalaciones Industriales"/>
    <s v="2S"/>
    <n v="16553320"/>
    <s v="ELVIRA"/>
    <s v="IZURRATEGUI"/>
    <s v="CARLOS"/>
    <s v="celvira"/>
    <s v="carlos.elvira@unirioja.es"/>
    <n v="0.75"/>
    <n v="0.75"/>
    <x v="1"/>
    <n v="506"/>
    <s v="PROFESOR TITULAR DE ESCUELA UNIVERSITARI"/>
    <s v="01A"/>
    <s v="TIEMPO COMPLETO AMPLIADO"/>
    <s v="2012-09-01 00:00:00.0"/>
    <s v="null"/>
    <s v="DF31778"/>
    <s v="TITULAR DE ESCUELAS UNIVERSITARIAS"/>
    <s v="R109"/>
    <x v="9"/>
    <n v="520"/>
    <s v="INGENIERÍA DE SISTEMAS Y AUTOMÁTICA"/>
  </r>
  <r>
    <x v="22"/>
    <n v="16541257"/>
    <s v="EMYDUR"/>
    <n v="5069"/>
    <s v="5069L"/>
    <s v="GRUPO-A2"/>
    <s v="Instalaciones Industriales"/>
    <s v="GL"/>
    <s v="GRUPO DE LABORATORIO"/>
    <s v="5069L"/>
    <s v="GL de Instalaciones Industriales"/>
    <s v="GRUPO-A2"/>
    <s v="GL de Instalaciones Industriales"/>
    <s v="2S"/>
    <n v="16541257"/>
    <s v="ZORZANO"/>
    <s v="SANTAMARÍA"/>
    <s v="PEDRO JOSÉ"/>
    <s v="pzorzano"/>
    <s v="pedrojose.zorzano@unirioja.es"/>
    <n v="0.75"/>
    <n v="0.75"/>
    <x v="1"/>
    <n v="504"/>
    <s v="PROFESOR TITULAR UNIVERSIDAD"/>
    <s v="C01"/>
    <s v="TIEMPO COMPLETO"/>
    <s v="2015-12-23 00:00:00.0"/>
    <s v="null"/>
    <s v="DF31818"/>
    <s v="PROFESOR TITULAR ESCUELA UNIVERSITARIA"/>
    <s v="R109"/>
    <x v="9"/>
    <n v="535"/>
    <s v="INGENIERÍA ELÉCTRICA"/>
  </r>
  <r>
    <x v="22"/>
    <n v="16553320"/>
    <s v="EMYDUR"/>
    <n v="5069"/>
    <s v="5069L"/>
    <s v="GRUPO-A2"/>
    <s v="Instalaciones Industriales"/>
    <s v="GL"/>
    <s v="GRUPO DE LABORATORIO"/>
    <s v="5069L"/>
    <s v="GL de Instalaciones Industriales"/>
    <s v="GRUPO-A2"/>
    <s v="GL de Instalaciones Industriales"/>
    <s v="2S"/>
    <n v="16553320"/>
    <s v="ELVIRA"/>
    <s v="IZURRATEGUI"/>
    <s v="CARLOS"/>
    <s v="celvira"/>
    <s v="carlos.elvira@unirioja.es"/>
    <n v="0.75"/>
    <n v="0.75"/>
    <x v="1"/>
    <n v="506"/>
    <s v="PROFESOR TITULAR DE ESCUELA UNIVERSITARI"/>
    <s v="01A"/>
    <s v="TIEMPO COMPLETO AMPLIADO"/>
    <s v="2012-09-01 00:00:00.0"/>
    <s v="null"/>
    <s v="DF31778"/>
    <s v="TITULAR DE ESCUELAS UNIVERSITARIAS"/>
    <s v="R109"/>
    <x v="9"/>
    <n v="520"/>
    <s v="INGENIERÍA DE SISTEMAS Y AUTOMÁTICA"/>
  </r>
  <r>
    <x v="22"/>
    <n v="16541257"/>
    <s v="EMYDUR"/>
    <n v="5069"/>
    <s v="5069R"/>
    <s v="GRUPO-A1"/>
    <s v="Instalaciones Industriales"/>
    <s v="GR"/>
    <s v="GRUPO REDUCIDO"/>
    <s v="5069R"/>
    <s v="GR de Instalaciones Industriales"/>
    <s v="GRUPO-A1"/>
    <s v="GR de Instalaciones Industriales"/>
    <s v="2S"/>
    <n v="16541257"/>
    <s v="ZORZANO"/>
    <s v="SANTAMARÍA"/>
    <s v="PEDRO JOSÉ"/>
    <s v="pzorzano"/>
    <s v="pedrojose.zorzano@unirioja.es"/>
    <n v="0.75"/>
    <n v="0.75"/>
    <x v="1"/>
    <n v="504"/>
    <s v="PROFESOR TITULAR UNIVERSIDAD"/>
    <s v="C01"/>
    <s v="TIEMPO COMPLETO"/>
    <s v="2015-12-23 00:00:00.0"/>
    <s v="null"/>
    <s v="DF31818"/>
    <s v="PROFESOR TITULAR ESCUELA UNIVERSITARIA"/>
    <s v="R109"/>
    <x v="9"/>
    <n v="535"/>
    <s v="INGENIERÍA ELÉCTRICA"/>
  </r>
  <r>
    <x v="22"/>
    <n v="16553320"/>
    <s v="EMYDUR"/>
    <n v="5069"/>
    <s v="5069R"/>
    <s v="GRUPO-A1"/>
    <s v="Instalaciones Industriales"/>
    <s v="GR"/>
    <s v="GRUPO REDUCIDO"/>
    <s v="5069R"/>
    <s v="GR de Instalaciones Industriales"/>
    <s v="GRUPO-A1"/>
    <s v="GR de Instalaciones Industriales"/>
    <s v="2S"/>
    <n v="16553320"/>
    <s v="ELVIRA"/>
    <s v="IZURRATEGUI"/>
    <s v="CARLOS"/>
    <s v="celvira"/>
    <s v="carlos.elvira@unirioja.es"/>
    <n v="0.75"/>
    <n v="0.75"/>
    <x v="1"/>
    <n v="506"/>
    <s v="PROFESOR TITULAR DE ESCUELA UNIVERSITARI"/>
    <s v="01A"/>
    <s v="TIEMPO COMPLETO AMPLIADO"/>
    <s v="2012-09-01 00:00:00.0"/>
    <s v="null"/>
    <s v="DF31778"/>
    <s v="TITULAR DE ESCUELAS UNIVERSITARIAS"/>
    <s v="R109"/>
    <x v="9"/>
    <n v="520"/>
    <s v="INGENIERÍA DE SISTEMAS Y AUTOMÁTICA"/>
  </r>
  <r>
    <x v="22"/>
    <n v="16608199"/>
    <s v="EMYDUR"/>
    <n v="5069"/>
    <s v="5069E"/>
    <s v="GRUPO-A1"/>
    <s v="Instalaciones Industriales"/>
    <s v="GRE"/>
    <s v="GRUPO REDUCIDO ESPECIAL"/>
    <s v="5069E"/>
    <s v="GRE de Instalaciones Industriales"/>
    <s v="GRUPO-A1"/>
    <s v="GRE de Instalaciones Industriales"/>
    <s v="2S"/>
    <n v="16608199"/>
    <s v="MUÑOZ"/>
    <s v="JIMÉNEZ"/>
    <s v="ANDRÉS"/>
    <s v="anmunoz"/>
    <s v="andres.munoz@unirioja.es"/>
    <n v="2.5"/>
    <n v="2.5"/>
    <x v="1"/>
    <n v="536"/>
    <s v="PROFESOR INTERINO"/>
    <s v="P02"/>
    <s v="TIEMPO PARCIAL (2+2 HORAS)"/>
    <s v="2018-09-17 00:00:00.0"/>
    <s v="null"/>
    <s v="PI101377"/>
    <s v="PROFESOR CONTRATADO INTERINO"/>
    <s v="R109"/>
    <x v="9"/>
    <n v="535"/>
    <s v="INGENIERÍA ELÉCTRICA"/>
  </r>
  <r>
    <x v="22"/>
    <n v="16532885"/>
    <s v="EMYDUR"/>
    <n v="5069"/>
    <s v="5069E"/>
    <s v="GRUPO-A2"/>
    <s v="Instalaciones Industriales"/>
    <s v="GRE"/>
    <s v="GRUPO REDUCIDO ESPECIAL"/>
    <s v="5069E"/>
    <s v="GRE de Instalaciones Industriales"/>
    <s v="GRUPO-A2"/>
    <s v="GRE de Instalaciones Industriales"/>
    <s v="2S"/>
    <n v="16532885"/>
    <s v="ZORZANO"/>
    <s v="ALBA"/>
    <s v="ENRIQUE"/>
    <s v="enzorzan"/>
    <s v="enrique.zorzano@unirioja.es"/>
    <n v="2.5"/>
    <n v="2.5"/>
    <x v="0"/>
    <n v="506"/>
    <s v="PROFESOR TITULAR DE ESCUELA UNIVERSITARI"/>
    <s v="C01"/>
    <s v="TIEMPO COMPLETO"/>
    <s v="2018-09-17 00:00:00.0"/>
    <s v="null"/>
    <s v="DF100073"/>
    <s v="PROFESOR TITULAR DE ESCUELA UNIVERSITARIA"/>
    <s v="R109"/>
    <x v="9"/>
    <n v="535"/>
    <s v="INGENIERÍA ELÉCTRICA"/>
  </r>
  <r>
    <x v="22"/>
    <n v="16604826"/>
    <s v="EMYDUR"/>
    <n v="5069"/>
    <s v="5069E"/>
    <s v="GRUPO-A3"/>
    <s v="Instalaciones Industriales"/>
    <s v="GRE"/>
    <s v="GRUPO REDUCIDO ESPECIAL"/>
    <s v="5069E"/>
    <s v="GRE de Instalaciones Industriales"/>
    <s v="GRUPO-A3"/>
    <s v="GRE de Instalaciones Industriales"/>
    <s v="2S"/>
    <n v="16604826"/>
    <s v="OLASOLO"/>
    <s v="ALONSO"/>
    <s v="PABLO"/>
    <s v="paolasol"/>
    <s v="pablo.olasolo@alum.unirioja.es"/>
    <n v="2.5"/>
    <n v="2.5"/>
    <x v="1"/>
    <n v="532"/>
    <s v="LABORAL DOCENTE-ASOCIADO"/>
    <s v="P05"/>
    <s v="TIEMPO PARCIAL (5+5 HORAS)"/>
    <s v="2019-02-04 00:00:00.0"/>
    <s v="2019-09-14 00:00:00.0"/>
    <s v="PI101381"/>
    <s v="PROFESOR ASOCIADO"/>
    <s v="R110"/>
    <x v="10"/>
    <n v="590"/>
    <s v="MÁQUINAS Y MOTORES TÉRMICOS"/>
  </r>
  <r>
    <x v="22"/>
    <n v="16604826"/>
    <s v="EMYDUR"/>
    <n v="5069"/>
    <s v="5069E"/>
    <s v="GRUPO-A4"/>
    <s v="Instalaciones Industriales"/>
    <s v="GRE"/>
    <s v="GRUPO REDUCIDO ESPECIAL"/>
    <s v="5069E"/>
    <s v="GRE de Instalaciones Industriales"/>
    <s v="GRUPO-A4"/>
    <s v="GRE de Instalaciones Industriales"/>
    <s v="2S"/>
    <n v="16604826"/>
    <s v="OLASOLO"/>
    <s v="ALONSO"/>
    <s v="PABLO"/>
    <s v="paolasol"/>
    <s v="pablo.olasolo@alum.unirioja.es"/>
    <n v="2.5"/>
    <n v="2.5"/>
    <x v="1"/>
    <n v="532"/>
    <s v="LABORAL DOCENTE-ASOCIADO"/>
    <s v="P05"/>
    <s v="TIEMPO PARCIAL (5+5 HORAS)"/>
    <s v="2019-02-04 00:00:00.0"/>
    <s v="2019-09-14 00:00:00.0"/>
    <s v="PI101381"/>
    <s v="PROFESOR ASOCIADO"/>
    <s v="R110"/>
    <x v="10"/>
    <n v="590"/>
    <s v="MÁQUINAS Y MOTORES TÉRMICOS"/>
  </r>
  <r>
    <x v="22"/>
    <n v="16604826"/>
    <s v="EMYDUR"/>
    <n v="5069"/>
    <s v="5069E"/>
    <s v="GRUPO-A5"/>
    <s v="Instalaciones Industriales"/>
    <s v="GRE"/>
    <s v="GRUPO REDUCIDO ESPECIAL"/>
    <s v="5069E"/>
    <s v="GRE de Instalaciones Industriales"/>
    <s v="GRUPO-A5"/>
    <s v="GRE de Instalaciones Industriales"/>
    <s v="2S"/>
    <n v="16604826"/>
    <s v="OLASOLO"/>
    <s v="ALONSO"/>
    <s v="PABLO"/>
    <s v="paolasol"/>
    <s v="pablo.olasolo@alum.unirioja.es"/>
    <n v="2.5"/>
    <n v="2.5"/>
    <x v="1"/>
    <n v="532"/>
    <s v="LABORAL DOCENTE-ASOCIADO"/>
    <s v="P05"/>
    <s v="TIEMPO PARCIAL (5+5 HORAS)"/>
    <s v="2019-02-04 00:00:00.0"/>
    <s v="2019-09-14 00:00:00.0"/>
    <s v="PI101381"/>
    <s v="PROFESOR ASOCIADO"/>
    <s v="R110"/>
    <x v="10"/>
    <n v="590"/>
    <s v="MÁQUINAS Y MOTORES TÉRMICOS"/>
  </r>
  <r>
    <x v="22"/>
    <n v="13142250"/>
    <s v="EMYDUR"/>
    <n v="5070"/>
    <s v="5070G"/>
    <s v="GRUPO-A"/>
    <s v="Prácticas externas"/>
    <s v="GG"/>
    <s v="GRUPO GRANDE"/>
    <s v="5070G"/>
    <s v="GG de Prácticas externas"/>
    <s v="GRUPO-A"/>
    <s v="GG de Prácticas externas"/>
    <s v="1S"/>
    <n v="13142250"/>
    <s v="GIL"/>
    <s v="MARTÍNEZ"/>
    <s v="MONTSERRAT"/>
    <s v="mogil"/>
    <s v="montse.gil@unirioja.es"/>
    <n v="0.1"/>
    <n v="0.1"/>
    <x v="0"/>
    <n v="504"/>
    <s v="PROFESOR TITULAR UNIVERSIDAD"/>
    <s v="C01"/>
    <s v="TIEMPO COMPLETO"/>
    <s v="2017-12-21 00:00:00.0"/>
    <s v="null"/>
    <s v="DF100289"/>
    <s v="PROFESOR TITULAR DE UNIVERSIDAD"/>
    <s v="R109"/>
    <x v="9"/>
    <n v="520"/>
    <s v="INGENIERÍA DE SISTEMAS Y AUTOMÁTICA"/>
  </r>
  <r>
    <x v="22"/>
    <n v="16553057"/>
    <s v="EMYDUR"/>
    <n v="5070"/>
    <s v="5070G"/>
    <s v="GRUPO-A"/>
    <s v="Prácticas externas"/>
    <s v="GG"/>
    <s v="GRUPO GRANDE"/>
    <s v="5070G"/>
    <s v="GG de Prácticas externas"/>
    <s v="GRUPO-A"/>
    <s v="GG de Prácticas externas"/>
    <s v="1S"/>
    <n v="16553057"/>
    <s v="SÁENZ DIEZ"/>
    <s v="MURO"/>
    <s v="JUAN CARLOS"/>
    <s v="jusaenzd"/>
    <s v="juan-carlos.saenz-diez@unirioja.es"/>
    <n v="0.1"/>
    <n v="0.1"/>
    <x v="0"/>
    <n v="504"/>
    <s v="PROFESOR TITULAR UNIVERSIDAD"/>
    <s v="C01"/>
    <s v="TIEMPO COMPLETO"/>
    <s v="2018-11-26 00:00:00.0"/>
    <s v="null"/>
    <s v="DF31811"/>
    <s v="TITULAR DE UNIVERSIDAD"/>
    <s v="R109"/>
    <x v="9"/>
    <n v="535"/>
    <s v="INGENIERÍA ELÉCTRICA"/>
  </r>
  <r>
    <x v="22"/>
    <n v="16561901"/>
    <s v="EMYDUR"/>
    <n v="5070"/>
    <s v="5070G"/>
    <s v="GRUPO-A"/>
    <s v="Prácticas externas"/>
    <s v="GG"/>
    <s v="GRUPO GRANDE"/>
    <s v="5070G"/>
    <s v="GG de Prácticas externas"/>
    <s v="GRUPO-A"/>
    <s v="GG de Prácticas externas"/>
    <s v="1S"/>
    <n v="16561901"/>
    <s v="FRAILE"/>
    <s v="GARCÍA"/>
    <s v="ESTEBAN"/>
    <s v="esfraile"/>
    <s v="esteban.fraile@unirioja.es"/>
    <n v="0.5"/>
    <n v="0.5"/>
    <x v="1"/>
    <n v="536"/>
    <s v="PROFESOR INTERINO"/>
    <s v="C01"/>
    <s v="TIEMPO COMPLETO"/>
    <s v="2012-09-01 00:00:00.0"/>
    <s v="null"/>
    <s v="PI100871"/>
    <s v="PROFESOR CONTRATADO INTERINO"/>
    <s v="R110"/>
    <x v="10"/>
    <n v="605"/>
    <s v="MECÁNICA DE MEDIOS CONTINUOS Y TEORÍA DE ESTRUCTUR"/>
  </r>
  <r>
    <x v="22"/>
    <n v="16565868"/>
    <s v="EMYDUR"/>
    <n v="5070"/>
    <s v="5070G"/>
    <s v="GRUPO-A"/>
    <s v="Prácticas externas"/>
    <s v="GG"/>
    <s v="GRUPO GRANDE"/>
    <s v="5070G"/>
    <s v="GG de Prácticas externas"/>
    <s v="GRUPO-A"/>
    <s v="GG de Prácticas externas"/>
    <s v="1S"/>
    <n v="16565868"/>
    <s v="JIMÉNEZ"/>
    <s v="MACÍAS"/>
    <s v="EMILIO"/>
    <s v="emjimene"/>
    <s v="emilio.jimenez@unirioja.es"/>
    <n v="0.1"/>
    <n v="0.1"/>
    <x v="0"/>
    <n v="500"/>
    <s v="CATEDRATICO DE UNIVERSIDAD"/>
    <s v="C01"/>
    <s v="TIEMPO COMPLETO"/>
    <s v="2016-04-15 00:00:00.0"/>
    <s v="null"/>
    <s v="DF100329"/>
    <s v="CATEDRÁTICO DE UNIVERSIDAD"/>
    <s v="R109"/>
    <x v="9"/>
    <n v="520"/>
    <s v="INGENIERÍA DE SISTEMAS Y AUTOMÁTICA"/>
  </r>
  <r>
    <x v="22"/>
    <n v="16541690"/>
    <s v="EMYDUR"/>
    <n v="5071"/>
    <s v="5071G"/>
    <s v="GRUPO-A"/>
    <s v="Tecnologías de la Información y de la Comunicación Industriales I"/>
    <s v="GG"/>
    <s v="GRUPO GRANDE"/>
    <s v="5071G"/>
    <s v="GG de Tecnologías de la Información y de la Comunicación Industriales I"/>
    <s v="GRUPO-A"/>
    <s v="GG de Tecnologías de la Información y de la Comunicación Industriales I"/>
    <s v="1S"/>
    <n v="16541690"/>
    <s v="BRETÓN"/>
    <s v="RODRÍGUEZ"/>
    <s v="JAVIER"/>
    <s v="jabreton"/>
    <s v="javier.breton@unirioja.es"/>
    <n v="1"/>
    <n v="1"/>
    <x v="1"/>
    <n v="506"/>
    <s v="PROFESOR TITULAR DE ESCUELA UNIVERSITARI"/>
    <s v="01A"/>
    <s v="TIEMPO COMPLETO AMPLIADO"/>
    <s v="2012-09-01 00:00:00.0"/>
    <s v="null"/>
    <s v="DF100087"/>
    <s v="TITULAR DE ESCUELA UNIVERSITARIA"/>
    <s v="R109"/>
    <x v="9"/>
    <n v="520"/>
    <s v="INGENIERÍA DE SISTEMAS Y AUTOMÁTICA"/>
  </r>
  <r>
    <x v="22"/>
    <n v="16565868"/>
    <s v="EMYDUR"/>
    <n v="5071"/>
    <s v="5071G"/>
    <s v="GRUPO-A"/>
    <s v="Tecnologías de la Información y de la Comunicación Industriales I"/>
    <s v="GG"/>
    <s v="GRUPO GRANDE"/>
    <s v="5071G"/>
    <s v="GG de Tecnologías de la Información y de la Comunicación Industriales I"/>
    <s v="GRUPO-A"/>
    <s v="GG de Tecnologías de la Información y de la Comunicación Industriales I"/>
    <s v="1S"/>
    <n v="16565868"/>
    <s v="JIMÉNEZ"/>
    <s v="MACÍAS"/>
    <s v="EMILIO"/>
    <s v="emjimene"/>
    <s v="emilio.jimenez@unirioja.es"/>
    <n v="1"/>
    <n v="1"/>
    <x v="0"/>
    <n v="500"/>
    <s v="CATEDRATICO DE UNIVERSIDAD"/>
    <s v="C01"/>
    <s v="TIEMPO COMPLETO"/>
    <s v="2016-04-15 00:00:00.0"/>
    <s v="null"/>
    <s v="DF100329"/>
    <s v="CATEDRÁTICO DE UNIVERSIDAD"/>
    <s v="R109"/>
    <x v="9"/>
    <n v="520"/>
    <s v="INGENIERÍA DE SISTEMAS Y AUTOMÁTICA"/>
  </r>
  <r>
    <x v="22"/>
    <n v="16541690"/>
    <s v="EMYDUR"/>
    <n v="5071"/>
    <s v="5071L"/>
    <s v="GRUPO-A1"/>
    <s v="Tecnologías de la Información y de la Comunicación Industriales I"/>
    <s v="GL"/>
    <s v="GRUPO DE LABORATORIO"/>
    <s v="5071L"/>
    <s v="GL de Tecnologías de la Información y de la Comunicación Industriales I"/>
    <s v="GRUPO-A1"/>
    <s v="GL de Tecnologías de la Información y de la Comunicación Industriales I"/>
    <s v="1S"/>
    <n v="16541690"/>
    <s v="BRETÓN"/>
    <s v="RODRÍGUEZ"/>
    <s v="JAVIER"/>
    <s v="jabreton"/>
    <s v="javier.breton@unirioja.es"/>
    <n v="2"/>
    <n v="2"/>
    <x v="1"/>
    <n v="506"/>
    <s v="PROFESOR TITULAR DE ESCUELA UNIVERSITARI"/>
    <s v="01A"/>
    <s v="TIEMPO COMPLETO AMPLIADO"/>
    <s v="2012-09-01 00:00:00.0"/>
    <s v="null"/>
    <s v="DF100087"/>
    <s v="TITULAR DE ESCUELA UNIVERSITARIA"/>
    <s v="R109"/>
    <x v="9"/>
    <n v="520"/>
    <s v="INGENIERÍA DE SISTEMAS Y AUTOMÁTICA"/>
  </r>
  <r>
    <x v="22"/>
    <n v="16541690"/>
    <s v="EMYDUR"/>
    <n v="5071"/>
    <s v="5071R"/>
    <s v="GRUPO-A1"/>
    <s v="Tecnologías de la Información y de la Comunicación Industriales I"/>
    <s v="GR"/>
    <s v="GRUPO REDUCIDO"/>
    <s v="5071R"/>
    <s v="GR de Tecnologías de la Información y de la Comunicación Industriales I"/>
    <s v="GRUPO-A1"/>
    <s v="GR de Tecnologías de la Información y de la Comunicación Industriales I"/>
    <s v="1S"/>
    <n v="16541690"/>
    <s v="BRETÓN"/>
    <s v="RODRÍGUEZ"/>
    <s v="JAVIER"/>
    <s v="jabreton"/>
    <s v="javier.breton@unirioja.es"/>
    <n v="2"/>
    <n v="2"/>
    <x v="1"/>
    <n v="506"/>
    <s v="PROFESOR TITULAR DE ESCUELA UNIVERSITARI"/>
    <s v="01A"/>
    <s v="TIEMPO COMPLETO AMPLIADO"/>
    <s v="2012-09-01 00:00:00.0"/>
    <s v="null"/>
    <s v="DF100087"/>
    <s v="TITULAR DE ESCUELA UNIVERSITARIA"/>
    <s v="R109"/>
    <x v="9"/>
    <n v="520"/>
    <s v="INGENIERÍA DE SISTEMAS Y AUTOMÁTICA"/>
  </r>
  <r>
    <x v="22"/>
    <n v="16561526"/>
    <s v="EMYDUR"/>
    <n v="5072"/>
    <s v="5072G"/>
    <s v="GRUPO-A"/>
    <s v="Tecnologías de la Información y de la Comunicación Industriales II"/>
    <s v="GG"/>
    <s v="GRUPO GRANDE"/>
    <s v="5072G"/>
    <s v="GG de Tecnologías de la Información y de la Comunicación Industriales II"/>
    <s v="GRUPO-A"/>
    <s v="GG de Tecnologías de la Información y de la Comunicación Industriales II"/>
    <s v="1S"/>
    <n v="16561526"/>
    <s v="MARTÍNEZ DE PISÓN"/>
    <s v="ASCACIBAR"/>
    <s v="FCO.JAVIER"/>
    <s v="fjmartin"/>
    <s v="fjmartin@unirioja.es"/>
    <n v="2"/>
    <n v="2"/>
    <x v="0"/>
    <n v="500"/>
    <s v="CATEDRATICO DE UNIVERSIDAD"/>
    <s v="01R"/>
    <s v="TIEMPO COMPLETO REDUCIDO"/>
    <s v="2018-11-26 00:00:00.0"/>
    <s v="null"/>
    <s v="DF32041"/>
    <s v="CATEDRÁTICO DE UNIVERSIDAD"/>
    <s v="R110"/>
    <x v="10"/>
    <n v="720"/>
    <s v="PROYECTOS DE INGENIERÍA"/>
  </r>
  <r>
    <x v="22"/>
    <n v="16561526"/>
    <s v="EMYDUR"/>
    <n v="5072"/>
    <s v="5072L"/>
    <s v="GRUPO-A1"/>
    <s v="Tecnologías de la Información y de la Comunicación Industriales II"/>
    <s v="GL"/>
    <s v="GRUPO DE LABORATORIO"/>
    <s v="5072L"/>
    <s v="GL de Tecnologías de la Información y de la Comunicación Industriales II"/>
    <s v="GRUPO-A1"/>
    <s v="GL de Tecnologías de la Información y de la Comunicación Industriales II"/>
    <s v="1S"/>
    <n v="16561526"/>
    <s v="MARTÍNEZ DE PISÓN"/>
    <s v="ASCACIBAR"/>
    <s v="FCO.JAVIER"/>
    <s v="fjmartin"/>
    <s v="fjmartin@unirioja.es"/>
    <n v="2"/>
    <n v="2"/>
    <x v="0"/>
    <n v="500"/>
    <s v="CATEDRATICO DE UNIVERSIDAD"/>
    <s v="01R"/>
    <s v="TIEMPO COMPLETO REDUCIDO"/>
    <s v="2018-11-26 00:00:00.0"/>
    <s v="null"/>
    <s v="DF32041"/>
    <s v="CATEDRÁTICO DE UNIVERSIDAD"/>
    <s v="R110"/>
    <x v="10"/>
    <n v="720"/>
    <s v="PROYECTOS DE INGENIERÍA"/>
  </r>
  <r>
    <x v="22"/>
    <n v="16561526"/>
    <s v="EMYDUR"/>
    <n v="5072"/>
    <s v="5072R"/>
    <s v="GRUPO-A1"/>
    <s v="Tecnologías de la Información y de la Comunicación Industriales II"/>
    <s v="GR"/>
    <s v="GRUPO REDUCIDO"/>
    <s v="5072R"/>
    <s v="GR de Tecnologías de la Información y de la Comunicación Industriales II"/>
    <s v="GRUPO-A1"/>
    <s v="GR de Tecnologías de la Información y de la Comunicación Industriales II"/>
    <s v="1S"/>
    <n v="16561526"/>
    <s v="MARTÍNEZ DE PISÓN"/>
    <s v="ASCACIBAR"/>
    <s v="FCO.JAVIER"/>
    <s v="fjmartin"/>
    <s v="fjmartin@unirioja.es"/>
    <n v="2"/>
    <n v="2"/>
    <x v="0"/>
    <n v="500"/>
    <s v="CATEDRATICO DE UNIVERSIDAD"/>
    <s v="01R"/>
    <s v="TIEMPO COMPLETO REDUCIDO"/>
    <s v="2018-11-26 00:00:00.0"/>
    <s v="null"/>
    <s v="DF32041"/>
    <s v="CATEDRÁTICO DE UNIVERSIDAD"/>
    <s v="R110"/>
    <x v="10"/>
    <n v="720"/>
    <s v="PROYECTOS DE INGENIERÍA"/>
  </r>
  <r>
    <x v="22"/>
    <n v="16557336"/>
    <s v="EMYDUR"/>
    <n v="5073"/>
    <s v="5073G"/>
    <s v="GRUPO-A"/>
    <s v="Energías Renovables I"/>
    <s v="GG"/>
    <s v="GRUPO GRANDE"/>
    <s v="5073G"/>
    <s v="GG de Energías Renovables I"/>
    <s v="GRUPO-A"/>
    <s v="GG de Energías Renovables I"/>
    <s v="1S"/>
    <n v="16557336"/>
    <s v="BLANCO"/>
    <s v="BARRERO"/>
    <s v="JUAN MANUEL"/>
    <s v="jbblanco"/>
    <s v="juan-manuel.blanco@unirioja.es"/>
    <n v="2"/>
    <n v="2"/>
    <x v="0"/>
    <n v="504"/>
    <s v="PROFESOR TITULAR UNIVERSIDAD"/>
    <s v="C01"/>
    <s v="TIEMPO COMPLETO"/>
    <s v="2015-11-13 00:00:00.0"/>
    <s v="null"/>
    <s v="DF100035"/>
    <s v="PROFESOR TITULAR DE UNIVERSIDAD"/>
    <s v="R109"/>
    <x v="9"/>
    <n v="535"/>
    <s v="INGENIERÍA ELÉCTRICA"/>
  </r>
  <r>
    <x v="22"/>
    <n v="16557336"/>
    <s v="EMYDUR"/>
    <n v="5073"/>
    <s v="5073L"/>
    <s v="GRUPO-A1"/>
    <s v="Energías Renovables I"/>
    <s v="GL"/>
    <s v="GRUPO DE LABORATORIO"/>
    <s v="5073L"/>
    <s v="GL de Energías Renovables I"/>
    <s v="GRUPO-A1"/>
    <s v="GL de Energías Renovables I"/>
    <s v="1S"/>
    <n v="16557336"/>
    <s v="BLANCO"/>
    <s v="BARRERO"/>
    <s v="JUAN MANUEL"/>
    <s v="jbblanco"/>
    <s v="juan-manuel.blanco@unirioja.es"/>
    <n v="2"/>
    <n v="2"/>
    <x v="0"/>
    <n v="504"/>
    <s v="PROFESOR TITULAR UNIVERSIDAD"/>
    <s v="C01"/>
    <s v="TIEMPO COMPLETO"/>
    <s v="2015-11-13 00:00:00.0"/>
    <s v="null"/>
    <s v="DF100035"/>
    <s v="PROFESOR TITULAR DE UNIVERSIDAD"/>
    <s v="R109"/>
    <x v="9"/>
    <n v="535"/>
    <s v="INGENIERÍA ELÉCTRICA"/>
  </r>
  <r>
    <x v="22"/>
    <n v="16557336"/>
    <s v="EMYDUR"/>
    <n v="5073"/>
    <s v="5073R"/>
    <s v="GRUPO-A1"/>
    <s v="Energías Renovables I"/>
    <s v="GR"/>
    <s v="GRUPO REDUCIDO"/>
    <s v="5073R"/>
    <s v="GR de Energías Renovables I"/>
    <s v="GRUPO-A1"/>
    <s v="GR de Energías Renovables I"/>
    <s v="1S"/>
    <n v="16557336"/>
    <s v="BLANCO"/>
    <s v="BARRERO"/>
    <s v="JUAN MANUEL"/>
    <s v="jbblanco"/>
    <s v="juan-manuel.blanco@unirioja.es"/>
    <n v="2"/>
    <n v="2"/>
    <x v="0"/>
    <n v="504"/>
    <s v="PROFESOR TITULAR UNIVERSIDAD"/>
    <s v="C01"/>
    <s v="TIEMPO COMPLETO"/>
    <s v="2015-11-13 00:00:00.0"/>
    <s v="null"/>
    <s v="DF100035"/>
    <s v="PROFESOR TITULAR DE UNIVERSIDAD"/>
    <s v="R109"/>
    <x v="9"/>
    <n v="535"/>
    <s v="INGENIERÍA ELÉCTRICA"/>
  </r>
  <r>
    <x v="22"/>
    <n v="16521843"/>
    <s v="EMYDUR"/>
    <n v="5074"/>
    <s v="5074G"/>
    <s v="GRUPO-A"/>
    <s v="Energías Renovables II"/>
    <s v="GG"/>
    <s v="GRUPO GRANDE"/>
    <s v="5074G"/>
    <s v="GG de Energías Renovables II"/>
    <s v="GRUPO-A"/>
    <s v="GG de Energías Renovables II"/>
    <s v="1S"/>
    <n v="16521843"/>
    <s v="DOMÉNECH"/>
    <s v="SUBIRÁN"/>
    <s v="JUANA"/>
    <s v="judomene"/>
    <s v="juana.domenech@unirioja.es"/>
    <n v="2"/>
    <n v="2"/>
    <x v="1"/>
    <n v="504"/>
    <s v="PROFESOR TITULAR UNIVERSIDAD"/>
    <s v="01A"/>
    <s v="TIEMPO COMPLETO AMPLIADO"/>
    <s v="2012-09-01 00:00:00.0"/>
    <s v="null"/>
    <s v="DF100132"/>
    <s v="TITULAR DE UNIVERSIDAD"/>
    <s v="R110"/>
    <x v="10"/>
    <n v="590"/>
    <s v="MÁQUINAS Y MOTORES TÉRMICOS"/>
  </r>
  <r>
    <x v="22"/>
    <n v="16521843"/>
    <s v="EMYDUR"/>
    <n v="5074"/>
    <s v="5074L"/>
    <s v="GRUPO-A1"/>
    <s v="Energías Renovables II"/>
    <s v="GL"/>
    <s v="GRUPO DE LABORATORIO"/>
    <s v="5074L"/>
    <s v="GL de Energías Renovables II"/>
    <s v="GRUPO-A1"/>
    <s v="GL de Energías Renovables II"/>
    <s v="1S"/>
    <n v="16521843"/>
    <s v="DOMÉNECH"/>
    <s v="SUBIRÁN"/>
    <s v="JUANA"/>
    <s v="judomene"/>
    <s v="juana.domenech@unirioja.es"/>
    <n v="2"/>
    <n v="2"/>
    <x v="1"/>
    <n v="504"/>
    <s v="PROFESOR TITULAR UNIVERSIDAD"/>
    <s v="01A"/>
    <s v="TIEMPO COMPLETO AMPLIADO"/>
    <s v="2012-09-01 00:00:00.0"/>
    <s v="null"/>
    <s v="DF100132"/>
    <s v="TITULAR DE UNIVERSIDAD"/>
    <s v="R110"/>
    <x v="10"/>
    <n v="590"/>
    <s v="MÁQUINAS Y MOTORES TÉRMICOS"/>
  </r>
  <r>
    <x v="22"/>
    <n v="16521843"/>
    <s v="EMYDUR"/>
    <n v="5074"/>
    <s v="5074R"/>
    <s v="GRUPO-A1"/>
    <s v="Energías Renovables II"/>
    <s v="GR"/>
    <s v="GRUPO REDUCIDO"/>
    <s v="5074R"/>
    <s v="GR de Energías Renovables II"/>
    <s v="GRUPO-A1"/>
    <s v="GR de Energías Renovables II"/>
    <s v="1S"/>
    <n v="16521843"/>
    <s v="DOMÉNECH"/>
    <s v="SUBIRÁN"/>
    <s v="JUANA"/>
    <s v="judomene"/>
    <s v="juana.domenech@unirioja.es"/>
    <n v="2"/>
    <n v="2"/>
    <x v="1"/>
    <n v="504"/>
    <s v="PROFESOR TITULAR UNIVERSIDAD"/>
    <s v="01A"/>
    <s v="TIEMPO COMPLETO AMPLIADO"/>
    <s v="2012-09-01 00:00:00.0"/>
    <s v="null"/>
    <s v="DF100132"/>
    <s v="TITULAR DE UNIVERSIDAD"/>
    <s v="R110"/>
    <x v="10"/>
    <n v="590"/>
    <s v="MÁQUINAS Y MOTORES TÉRMICOS"/>
  </r>
  <r>
    <x v="22"/>
    <n v="16565868"/>
    <s v="EMYDUR"/>
    <n v="5075"/>
    <s v="5075G"/>
    <s v="GRUPO-A"/>
    <s v="Trabajo fin de Máster"/>
    <s v="GG"/>
    <s v="GRUPO GRANDE"/>
    <s v="5075G"/>
    <s v="GG de Trabajo fin de Máster"/>
    <s v="GRUPO-A"/>
    <s v="GRUPO DE MATRÍCULA"/>
    <s v="I"/>
    <n v="16565868"/>
    <s v="JIMÉNEZ"/>
    <s v="MACÍAS"/>
    <s v="EMILIO"/>
    <s v="emjimene"/>
    <s v="emilio.jimenez@unirioja.es"/>
    <n v="0"/>
    <n v="0"/>
    <x v="0"/>
    <n v="500"/>
    <s v="CATEDRATICO DE UNIVERSIDAD"/>
    <s v="C01"/>
    <s v="TIEMPO COMPLETO"/>
    <s v="2016-04-15 00:00:00.0"/>
    <s v="null"/>
    <s v="DF100329"/>
    <s v="CATEDRÁTICO DE UNIVERSIDAD"/>
    <s v="R109"/>
    <x v="9"/>
    <n v="520"/>
    <s v="INGENIERÍA DE SISTEMAS Y AUTOMÁTICA"/>
  </r>
  <r>
    <x v="23"/>
    <n v="15863391"/>
    <s v="EMYDUR"/>
    <n v="5076"/>
    <s v="5076G"/>
    <s v="GRUPO-A"/>
    <s v="Gestión de recursos hídricos"/>
    <s v="GG"/>
    <s v="GRUPO GRANDE"/>
    <s v="5076G"/>
    <s v="GG de Gestión de recursos hídricos"/>
    <s v="GRUPO-A"/>
    <s v="GG de Gestión de recursos hídricos"/>
    <s v="1S"/>
    <n v="15863391"/>
    <s v="PEÑA"/>
    <s v="NAVARIDAS"/>
    <s v="JOSÉ MIGUEL"/>
    <s v="jopena"/>
    <s v="jmiguel.penya@unirioja.es"/>
    <n v="2"/>
    <n v="2"/>
    <x v="1"/>
    <n v="533"/>
    <s v="COLABORADOR-TIPO 2 (Doctor)"/>
    <s v="C01"/>
    <s v="TIEMPO COMPLETO"/>
    <s v="2006-10-01 00:00:00.0"/>
    <s v="null"/>
    <s v="LD100579"/>
    <s v="PROFESOR COLABORADOR TIPO 2"/>
    <s v="R101"/>
    <x v="4"/>
    <n v="500"/>
    <s v="INGENIERÍA AGROFORESTAL"/>
  </r>
  <r>
    <x v="23"/>
    <n v="15863391"/>
    <s v="EMYDUR"/>
    <n v="5076"/>
    <s v="5076L"/>
    <s v="GRUPO-A1"/>
    <s v="Gestión de recursos hídricos"/>
    <s v="GL"/>
    <s v="GRUPO DE LABORATORIO"/>
    <s v="5076L"/>
    <s v="GL de Gestión de recursos hídricos"/>
    <s v="GRUPO-A1"/>
    <s v="GL de Gestión de recursos hídricos"/>
    <s v="1S"/>
    <n v="15863391"/>
    <s v="PEÑA"/>
    <s v="NAVARIDAS"/>
    <s v="JOSÉ MIGUEL"/>
    <s v="jopena"/>
    <s v="jmiguel.penya@unirioja.es"/>
    <n v="1"/>
    <n v="1"/>
    <x v="1"/>
    <n v="533"/>
    <s v="COLABORADOR-TIPO 2 (Doctor)"/>
    <s v="C01"/>
    <s v="TIEMPO COMPLETO"/>
    <s v="2006-10-01 00:00:00.0"/>
    <s v="null"/>
    <s v="LD100579"/>
    <s v="PROFESOR COLABORADOR TIPO 2"/>
    <s v="R101"/>
    <x v="4"/>
    <n v="500"/>
    <s v="INGENIERÍA AGROFORESTAL"/>
  </r>
  <r>
    <x v="23"/>
    <n v="15863391"/>
    <s v="EMYDUR"/>
    <n v="5076"/>
    <s v="5076R"/>
    <s v="GRUPO-A1"/>
    <s v="Gestión de recursos hídricos"/>
    <s v="GR"/>
    <s v="GRUPO REDUCIDO"/>
    <s v="5076R"/>
    <s v="GR de Gestión de recursos hídricos"/>
    <s v="GRUPO-A1"/>
    <s v="GR de Gestión de recursos hídricos"/>
    <s v="1S"/>
    <n v="15863391"/>
    <s v="PEÑA"/>
    <s v="NAVARIDAS"/>
    <s v="JOSÉ MIGUEL"/>
    <s v="jopena"/>
    <s v="jmiguel.penya@unirioja.es"/>
    <n v="2"/>
    <n v="2"/>
    <x v="1"/>
    <n v="533"/>
    <s v="COLABORADOR-TIPO 2 (Doctor)"/>
    <s v="C01"/>
    <s v="TIEMPO COMPLETO"/>
    <s v="2006-10-01 00:00:00.0"/>
    <s v="null"/>
    <s v="LD100579"/>
    <s v="PROFESOR COLABORADOR TIPO 2"/>
    <s v="R101"/>
    <x v="4"/>
    <n v="500"/>
    <s v="INGENIERÍA AGROFORESTAL"/>
  </r>
  <r>
    <x v="23"/>
    <n v="16521843"/>
    <s v="EMYDUR"/>
    <n v="5077"/>
    <s v="5077G"/>
    <s v="GRUPO-A"/>
    <s v="Ahorro y eficiencia energética en el sector agroalimentario"/>
    <s v="GG"/>
    <s v="GRUPO GRANDE"/>
    <s v="5077G"/>
    <s v="GG de Ahorro y eficiencia energética en el sector agroalimentario"/>
    <s v="GRUPO-A"/>
    <s v="GG de Ahorro y eficiencia energética en el sector agroalimentario"/>
    <s v="1S"/>
    <n v="16521843"/>
    <s v="DOMÉNECH"/>
    <s v="SUBIRÁN"/>
    <s v="JUANA"/>
    <s v="judomene"/>
    <s v="juana.domenech@unirioja.es"/>
    <n v="2"/>
    <n v="2"/>
    <x v="1"/>
    <n v="504"/>
    <s v="PROFESOR TITULAR UNIVERSIDAD"/>
    <s v="01A"/>
    <s v="TIEMPO COMPLETO AMPLIADO"/>
    <s v="2012-09-01 00:00:00.0"/>
    <s v="null"/>
    <s v="DF100132"/>
    <s v="TITULAR DE UNIVERSIDAD"/>
    <s v="R110"/>
    <x v="10"/>
    <n v="590"/>
    <s v="MÁQUINAS Y MOTORES TÉRMICOS"/>
  </r>
  <r>
    <x v="23"/>
    <n v="16521843"/>
    <s v="EMYDUR"/>
    <n v="5077"/>
    <s v="5077I"/>
    <s v="GRUPO-A1"/>
    <s v="Ahorro y eficiencia energética en el sector agroalimentario"/>
    <s v="GI"/>
    <s v="GRUPO DE INFORMÁTICA"/>
    <s v="5077I"/>
    <s v="GI de Ahorro y eficiencia energética en el sector agroalimentario"/>
    <s v="GRUPO-A1"/>
    <s v="GI de Ahorro y eficiencia energética en el sector agroalimentario"/>
    <s v="1S"/>
    <n v="16521843"/>
    <s v="DOMÉNECH"/>
    <s v="SUBIRÁN"/>
    <s v="JUANA"/>
    <s v="judomene"/>
    <s v="juana.domenech@unirioja.es"/>
    <n v="1.5"/>
    <n v="1.5"/>
    <x v="1"/>
    <n v="504"/>
    <s v="PROFESOR TITULAR UNIVERSIDAD"/>
    <s v="01A"/>
    <s v="TIEMPO COMPLETO AMPLIADO"/>
    <s v="2012-09-01 00:00:00.0"/>
    <s v="null"/>
    <s v="DF100132"/>
    <s v="TITULAR DE UNIVERSIDAD"/>
    <s v="R110"/>
    <x v="10"/>
    <n v="590"/>
    <s v="MÁQUINAS Y MOTORES TÉRMICOS"/>
  </r>
  <r>
    <x v="23"/>
    <n v="16521843"/>
    <s v="EMYDUR"/>
    <n v="5077"/>
    <s v="5077R"/>
    <s v="GRUPO-A1"/>
    <s v="Ahorro y eficiencia energética en el sector agroalimentario"/>
    <s v="GR"/>
    <s v="GRUPO REDUCIDO"/>
    <s v="5077R"/>
    <s v="GR de Ahorro y eficiencia energética en el sector agroalimentario"/>
    <s v="GRUPO-A1"/>
    <s v="GR de Ahorro y eficiencia energética en el sector agroalimentario"/>
    <s v="1S"/>
    <n v="16521843"/>
    <s v="DOMÉNECH"/>
    <s v="SUBIRÁN"/>
    <s v="JUANA"/>
    <s v="judomene"/>
    <s v="juana.domenech@unirioja.es"/>
    <n v="1.5"/>
    <n v="1.5"/>
    <x v="1"/>
    <n v="504"/>
    <s v="PROFESOR TITULAR UNIVERSIDAD"/>
    <s v="01A"/>
    <s v="TIEMPO COMPLETO AMPLIADO"/>
    <s v="2012-09-01 00:00:00.0"/>
    <s v="null"/>
    <s v="DF100132"/>
    <s v="TITULAR DE UNIVERSIDAD"/>
    <s v="R110"/>
    <x v="10"/>
    <n v="590"/>
    <s v="MÁQUINAS Y MOTORES TÉRMICOS"/>
  </r>
  <r>
    <x v="23"/>
    <n v="71427482"/>
    <s v="EMYDUR"/>
    <n v="5078"/>
    <s v="5078G"/>
    <s v="GRUPO-A"/>
    <s v="Ingeniería Rural"/>
    <s v="GG"/>
    <s v="GRUPO GRANDE"/>
    <s v="5078G"/>
    <s v="GG de Ingeniería Rural"/>
    <s v="GRUPO-A"/>
    <s v="GG de Ingeniería Rural"/>
    <s v="2S"/>
    <n v="71427482"/>
    <s v="TASCÓN"/>
    <s v="VEGAS"/>
    <s v="ALBERTO"/>
    <s v="altascon"/>
    <s v="alberto.tascon@unirioja.es"/>
    <n v="2.4"/>
    <n v="2.4"/>
    <x v="0"/>
    <s v="A-0504"/>
    <s v="PROFESOR TITULAR UNIVERSIDAD"/>
    <s v="C01"/>
    <s v="TIEMPO COMPLETO"/>
    <s v="2010-09-01 00:00:00.0"/>
    <s v="null"/>
    <s v="DF100264"/>
    <s v="PROFESOR TITULAR INTERINO"/>
    <s v="R101"/>
    <x v="4"/>
    <n v="500"/>
    <s v="INGENIERÍA AGROFORESTAL"/>
  </r>
  <r>
    <x v="23"/>
    <n v="71427482"/>
    <s v="EMYDUR"/>
    <n v="5078"/>
    <s v="5078I"/>
    <s v="GRUPO-A1"/>
    <s v="Ingeniería Rural"/>
    <s v="GI"/>
    <s v="GRUPO DE INFORMÁTICA"/>
    <s v="5078I"/>
    <s v="GI de Ingeniería Rural"/>
    <s v="GRUPO-A1"/>
    <s v="GI de Ingeniería Rural"/>
    <s v="2S"/>
    <n v="71427482"/>
    <s v="TASCÓN"/>
    <s v="VEGAS"/>
    <s v="ALBERTO"/>
    <s v="altascon"/>
    <s v="alberto.tascon@unirioja.es"/>
    <n v="1"/>
    <n v="1"/>
    <x v="0"/>
    <s v="A-0504"/>
    <s v="PROFESOR TITULAR UNIVERSIDAD"/>
    <s v="C01"/>
    <s v="TIEMPO COMPLETO"/>
    <s v="2010-09-01 00:00:00.0"/>
    <s v="null"/>
    <s v="DF100264"/>
    <s v="PROFESOR TITULAR INTERINO"/>
    <s v="R101"/>
    <x v="4"/>
    <n v="500"/>
    <s v="INGENIERÍA AGROFORESTAL"/>
  </r>
  <r>
    <x v="23"/>
    <n v="16591357"/>
    <s v="EMYDUR"/>
    <n v="5078"/>
    <s v="5078L"/>
    <s v="GRUPO-A1"/>
    <s v="Ingeniería Rural"/>
    <s v="GL"/>
    <s v="GRUPO DE LABORATORIO"/>
    <s v="5078L"/>
    <s v="GL de Ingeniería Rural"/>
    <s v="GRUPO-A1"/>
    <s v="GL de Ingeniería Rural"/>
    <s v="2S"/>
    <n v="16591357"/>
    <s v="LÓPEZ"/>
    <s v="OCÓN"/>
    <s v="ELENA"/>
    <s v="ellopeo"/>
    <s v="elena.lopez@unirioja.es"/>
    <n v="0.2"/>
    <n v="0.2"/>
    <x v="1"/>
    <n v="536"/>
    <s v="PROFESOR INTERINO"/>
    <s v="P02"/>
    <s v="TIEMPO PARCIAL (2+2 HORAS)"/>
    <s v="2019-02-21 00:00:00.0"/>
    <s v="2019-09-14 00:00:00.0"/>
    <s v="PI101459"/>
    <s v="PROFESOR CONTRATADO INTERINO"/>
    <s v="R101"/>
    <x v="4"/>
    <n v="500"/>
    <s v="INGENIERÍA AGROFORESTAL"/>
  </r>
  <r>
    <x v="23"/>
    <n v="16591357"/>
    <s v="EMYDUR"/>
    <n v="5078"/>
    <s v="5078R"/>
    <s v="GRUPO-A1"/>
    <s v="Ingeniería Rural"/>
    <s v="GR"/>
    <s v="GRUPO REDUCIDO"/>
    <s v="5078R"/>
    <s v="GR de Ingeniería Rural"/>
    <s v="GRUPO-A1"/>
    <s v="GR de Ingeniería Rural"/>
    <s v="2S"/>
    <n v="16591357"/>
    <s v="LÓPEZ"/>
    <s v="OCÓN"/>
    <s v="ELENA"/>
    <s v="ellopeo"/>
    <s v="elena.lopez@unirioja.es"/>
    <n v="1"/>
    <n v="1"/>
    <x v="1"/>
    <n v="536"/>
    <s v="PROFESOR INTERINO"/>
    <s v="P02"/>
    <s v="TIEMPO PARCIAL (2+2 HORAS)"/>
    <s v="2019-02-21 00:00:00.0"/>
    <s v="2019-09-14 00:00:00.0"/>
    <s v="PI101459"/>
    <s v="PROFESOR CONTRATADO INTERINO"/>
    <s v="R101"/>
    <x v="4"/>
    <n v="500"/>
    <s v="INGENIERÍA AGROFORESTAL"/>
  </r>
  <r>
    <x v="23"/>
    <n v="71427482"/>
    <s v="EMYDUR"/>
    <n v="5078"/>
    <s v="5078R"/>
    <s v="GRUPO-A1"/>
    <s v="Ingeniería Rural"/>
    <s v="GR"/>
    <s v="GRUPO REDUCIDO"/>
    <s v="5078R"/>
    <s v="GR de Ingeniería Rural"/>
    <s v="GRUPO-A1"/>
    <s v="GR de Ingeniería Rural"/>
    <s v="2S"/>
    <n v="71427482"/>
    <s v="TASCÓN"/>
    <s v="VEGAS"/>
    <s v="ALBERTO"/>
    <s v="altascon"/>
    <s v="alberto.tascon@unirioja.es"/>
    <n v="1.4"/>
    <n v="1.4"/>
    <x v="0"/>
    <s v="A-0504"/>
    <s v="PROFESOR TITULAR UNIVERSIDAD"/>
    <s v="C01"/>
    <s v="TIEMPO COMPLETO"/>
    <s v="2010-09-01 00:00:00.0"/>
    <s v="null"/>
    <s v="DF100264"/>
    <s v="PROFESOR TITULAR INTERINO"/>
    <s v="R101"/>
    <x v="4"/>
    <n v="500"/>
    <s v="INGENIERÍA AGROFORESTAL"/>
  </r>
  <r>
    <x v="23"/>
    <n v="16539010"/>
    <s v="EMYDUR"/>
    <n v="5079"/>
    <s v="5079G"/>
    <s v="GRUPO-A"/>
    <s v="Ordenación y gestión del territorio"/>
    <s v="GG"/>
    <s v="GRUPO GRANDE"/>
    <s v="5079G"/>
    <s v="GG de Ordenación y gestión del territorio"/>
    <s v="GRUPO-A"/>
    <s v="GG de Ordenación y gestión del territorio"/>
    <s v="1S"/>
    <n v="16539010"/>
    <s v="RUIZ"/>
    <s v="FLAÑO"/>
    <s v="PURIFICACIÓN"/>
    <s v="puruiz"/>
    <s v="purificacion.ruiz@unirioja.es"/>
    <n v="0.6"/>
    <n v="0.6"/>
    <x v="1"/>
    <n v="504"/>
    <s v="PROFESOR TITULAR UNIVERSIDAD"/>
    <s v="01R"/>
    <s v="TIEMPO COMPLETO REDUCIDO"/>
    <s v="2017-09-15 00:00:00.0"/>
    <s v="null"/>
    <s v="DF3369"/>
    <s v="PROFESOR TITULAR DE UNIVERSIDAD"/>
    <s v="R114"/>
    <x v="3"/>
    <n v="430"/>
    <s v="GEOGRAFÍA FÍSICA"/>
  </r>
  <r>
    <x v="23"/>
    <n v="50793513"/>
    <s v="EMYDUR"/>
    <n v="5079"/>
    <s v="5079G"/>
    <s v="GRUPO-A"/>
    <s v="Ordenación y gestión del territorio"/>
    <s v="GG"/>
    <s v="GRUPO GRANDE"/>
    <s v="5079G"/>
    <s v="GG de Ordenación y gestión del territorio"/>
    <s v="GRUPO-A"/>
    <s v="GG de Ordenación y gestión del territorio"/>
    <s v="1S"/>
    <n v="50793513"/>
    <s v="PAEZ DE LA CADENA"/>
    <s v="TORTOSA"/>
    <s v="FRANCISCO"/>
    <s v="franpaez"/>
    <s v="paco.pc@unirioja.es"/>
    <n v="0.6"/>
    <n v="0.6"/>
    <x v="1"/>
    <n v="504"/>
    <s v="PROFESOR TITULAR UNIVERSIDAD"/>
    <s v="C01"/>
    <s v="TIEMPO COMPLETO"/>
    <s v="2018-09-17 00:00:00.0"/>
    <s v="null"/>
    <s v="DF100079"/>
    <s v="PROFESOR TITULAR DE UNIVERSIDAD"/>
    <s v="R101"/>
    <x v="4"/>
    <n v="705"/>
    <s v="PRODUCCIÓN VEGETAL"/>
  </r>
  <r>
    <x v="23"/>
    <n v="16539010"/>
    <s v="EMYDUR"/>
    <n v="5079"/>
    <s v="5079I"/>
    <s v="GRUPO-A1"/>
    <s v="Ordenación y gestión del territorio"/>
    <s v="GI"/>
    <s v="GRUPO DE INFORMÁTICA"/>
    <s v="5079I"/>
    <s v="GI de Ordenación y gestión del territorio"/>
    <s v="GRUPO-A1"/>
    <s v="GI de Ordenación y gestión del territorio"/>
    <s v="1S"/>
    <n v="16539010"/>
    <s v="RUIZ"/>
    <s v="FLAÑO"/>
    <s v="PURIFICACIÓN"/>
    <s v="puruiz"/>
    <s v="purificacion.ruiz@unirioja.es"/>
    <n v="1.2"/>
    <n v="1.2"/>
    <x v="1"/>
    <n v="504"/>
    <s v="PROFESOR TITULAR UNIVERSIDAD"/>
    <s v="01R"/>
    <s v="TIEMPO COMPLETO REDUCIDO"/>
    <s v="2017-09-15 00:00:00.0"/>
    <s v="null"/>
    <s v="DF3369"/>
    <s v="PROFESOR TITULAR DE UNIVERSIDAD"/>
    <s v="R114"/>
    <x v="3"/>
    <n v="430"/>
    <s v="GEOGRAFÍA FÍSICA"/>
  </r>
  <r>
    <x v="23"/>
    <n v="50301761"/>
    <s v="EMYDUR"/>
    <n v="5079"/>
    <s v="5079I"/>
    <s v="GRUPO-A1"/>
    <s v="Ordenación y gestión del territorio"/>
    <s v="GI"/>
    <s v="GRUPO DE INFORMÁTICA"/>
    <s v="5079I"/>
    <s v="GI de Ordenación y gestión del territorio"/>
    <s v="GRUPO-A1"/>
    <s v="GI de Ordenación y gestión del territorio"/>
    <s v="1S"/>
    <n v="50301761"/>
    <s v="PRADO"/>
    <s v="VILLAR"/>
    <s v="EDUARDO"/>
    <s v="eduprado"/>
    <s v="eduardo.prado@unirioja.es"/>
    <n v="1"/>
    <n v="1"/>
    <x v="1"/>
    <n v="506"/>
    <s v="PROFESOR TITULAR DE ESCUELA UNIVERSITARI"/>
    <s v="01A"/>
    <s v="TIEMPO COMPLETO AMPLIADO"/>
    <s v="2012-09-01 00:00:00.0"/>
    <s v="null"/>
    <s v="DF3168"/>
    <s v="TITULAR DE ESCUELAS UNIVERSITARIAS"/>
    <s v="R101"/>
    <x v="4"/>
    <n v="705"/>
    <s v="PRODUCCIÓN VEGETAL"/>
  </r>
  <r>
    <x v="23"/>
    <n v="50793513"/>
    <s v="EMYDUR"/>
    <n v="5079"/>
    <s v="5079I"/>
    <s v="GRUPO-A1"/>
    <s v="Ordenación y gestión del territorio"/>
    <s v="GI"/>
    <s v="GRUPO DE INFORMÁTICA"/>
    <s v="5079I"/>
    <s v="GI de Ordenación y gestión del territorio"/>
    <s v="GRUPO-A1"/>
    <s v="GI de Ordenación y gestión del territorio"/>
    <s v="1S"/>
    <n v="50793513"/>
    <s v="PAEZ DE LA CADENA"/>
    <s v="TORTOSA"/>
    <s v="FRANCISCO"/>
    <s v="franpaez"/>
    <s v="paco.pc@unirioja.es"/>
    <n v="0.2"/>
    <n v="0.2"/>
    <x v="1"/>
    <n v="504"/>
    <s v="PROFESOR TITULAR UNIVERSIDAD"/>
    <s v="C01"/>
    <s v="TIEMPO COMPLETO"/>
    <s v="2018-09-17 00:00:00.0"/>
    <s v="null"/>
    <s v="DF100079"/>
    <s v="PROFESOR TITULAR DE UNIVERSIDAD"/>
    <s v="R101"/>
    <x v="4"/>
    <n v="705"/>
    <s v="PRODUCCIÓN VEGETAL"/>
  </r>
  <r>
    <x v="23"/>
    <n v="16539010"/>
    <s v="EMYDUR"/>
    <n v="5079"/>
    <s v="5079R"/>
    <s v="GRUPO-A1"/>
    <s v="Ordenación y gestión del territorio"/>
    <s v="GR"/>
    <s v="GRUPO REDUCIDO"/>
    <s v="5079R"/>
    <s v="GR de Ordenación y gestión del territorio"/>
    <s v="GRUPO-A1"/>
    <s v="GR de Ordenación y gestión del territorio"/>
    <s v="1S"/>
    <n v="16539010"/>
    <s v="RUIZ"/>
    <s v="FLAÑO"/>
    <s v="PURIFICACIÓN"/>
    <s v="puruiz"/>
    <s v="purificacion.ruiz@unirioja.es"/>
    <n v="0.2"/>
    <n v="0.2"/>
    <x v="1"/>
    <n v="504"/>
    <s v="PROFESOR TITULAR UNIVERSIDAD"/>
    <s v="01R"/>
    <s v="TIEMPO COMPLETO REDUCIDO"/>
    <s v="2017-09-15 00:00:00.0"/>
    <s v="null"/>
    <s v="DF3369"/>
    <s v="PROFESOR TITULAR DE UNIVERSIDAD"/>
    <s v="R114"/>
    <x v="3"/>
    <n v="430"/>
    <s v="GEOGRAFÍA FÍSICA"/>
  </r>
  <r>
    <x v="23"/>
    <n v="50793513"/>
    <s v="EMYDUR"/>
    <n v="5079"/>
    <s v="5079R"/>
    <s v="GRUPO-A1"/>
    <s v="Ordenación y gestión del territorio"/>
    <s v="GR"/>
    <s v="GRUPO REDUCIDO"/>
    <s v="5079R"/>
    <s v="GR de Ordenación y gestión del territorio"/>
    <s v="GRUPO-A1"/>
    <s v="GR de Ordenación y gestión del territorio"/>
    <s v="1S"/>
    <n v="50793513"/>
    <s v="PAEZ DE LA CADENA"/>
    <s v="TORTOSA"/>
    <s v="FRANCISCO"/>
    <s v="franpaez"/>
    <s v="paco.pc@unirioja.es"/>
    <n v="0.2"/>
    <n v="0.2"/>
    <x v="1"/>
    <n v="504"/>
    <s v="PROFESOR TITULAR UNIVERSIDAD"/>
    <s v="C01"/>
    <s v="TIEMPO COMPLETO"/>
    <s v="2018-09-17 00:00:00.0"/>
    <s v="null"/>
    <s v="DF100079"/>
    <s v="PROFESOR TITULAR DE UNIVERSIDAD"/>
    <s v="R101"/>
    <x v="4"/>
    <n v="705"/>
    <s v="PRODUCCIÓN VEGETAL"/>
  </r>
  <r>
    <x v="23"/>
    <n v="17437495"/>
    <s v="EMYDUR"/>
    <n v="5080"/>
    <s v="5080G"/>
    <s v="GRUPO-A"/>
    <s v="Protección integrada de cultivos"/>
    <s v="GG"/>
    <s v="GRUPO GRANDE"/>
    <s v="5080G"/>
    <s v="GG de Protección integrada de cultivos"/>
    <s v="GRUPO-A"/>
    <s v="GG de Protección integrada de cultivos"/>
    <s v="2S"/>
    <n v="17437495"/>
    <s v="MARCO"/>
    <s v="MANCEBÓN"/>
    <s v="VICENTE SANTIAGO"/>
    <s v="vimarco"/>
    <s v="vicente.marco@unirioja.es"/>
    <n v="1"/>
    <n v="1"/>
    <x v="0"/>
    <n v="504"/>
    <s v="PROFESOR TITULAR UNIVERSIDAD"/>
    <s v="01R"/>
    <s v="TIEMPO COMPLETO REDUCIDO"/>
    <s v="2014-09-15 00:00:00.0"/>
    <s v="null"/>
    <s v="DF3157"/>
    <s v="TITULAR DE UNIVERSIDAD"/>
    <s v="R101"/>
    <x v="4"/>
    <n v="705"/>
    <s v="PRODUCCIÓN VEGETAL"/>
  </r>
  <r>
    <x v="23"/>
    <n v="72778746"/>
    <s v="EMYDUR"/>
    <n v="5080"/>
    <s v="5080G"/>
    <s v="GRUPO-A"/>
    <s v="Protección integrada de cultivos"/>
    <s v="GG"/>
    <s v="GRUPO GRANDE"/>
    <s v="5080G"/>
    <s v="GG de Protección integrada de cultivos"/>
    <s v="GRUPO-A"/>
    <s v="GG de Protección integrada de cultivos"/>
    <s v="2S"/>
    <n v="72778746"/>
    <s v="PÉREZ"/>
    <s v="MORENO"/>
    <s v="IGNACIO"/>
    <s v="igperez"/>
    <s v="ignacio.perez@unirioja.es"/>
    <n v="1"/>
    <n v="1"/>
    <x v="0"/>
    <n v="504"/>
    <s v="PROFESOR TITULAR UNIVERSIDAD"/>
    <s v="01R"/>
    <s v="TIEMPO COMPLETO REDUCIDO"/>
    <s v="2017-09-15 00:00:00.0"/>
    <s v="null"/>
    <s v="DF3158"/>
    <s v="TITULAR DE UNIVERSIDAD"/>
    <s v="R101"/>
    <x v="4"/>
    <n v="705"/>
    <s v="PRODUCCIÓN VEGETAL"/>
  </r>
  <r>
    <x v="23"/>
    <n v="72778746"/>
    <s v="EMYDUR"/>
    <n v="5080"/>
    <s v="5080L"/>
    <s v="GRUPO-A1"/>
    <s v="Protección integrada de cultivos"/>
    <s v="GL"/>
    <s v="GRUPO DE LABORATORIO"/>
    <s v="5080L"/>
    <s v="GL de Protección integrada de cultivos"/>
    <s v="GRUPO-A1"/>
    <s v="GL de Protección integrada de cultivos"/>
    <s v="2S"/>
    <n v="72778746"/>
    <s v="PÉREZ"/>
    <s v="MORENO"/>
    <s v="IGNACIO"/>
    <s v="igperez"/>
    <s v="ignacio.perez@unirioja.es"/>
    <n v="1"/>
    <n v="1"/>
    <x v="0"/>
    <n v="504"/>
    <s v="PROFESOR TITULAR UNIVERSIDAD"/>
    <s v="01R"/>
    <s v="TIEMPO COMPLETO REDUCIDO"/>
    <s v="2017-09-15 00:00:00.0"/>
    <s v="null"/>
    <s v="DF3158"/>
    <s v="TITULAR DE UNIVERSIDAD"/>
    <s v="R101"/>
    <x v="4"/>
    <n v="705"/>
    <s v="PRODUCCIÓN VEGETAL"/>
  </r>
  <r>
    <x v="23"/>
    <n v="16506579"/>
    <s v="EMYDUR"/>
    <n v="5081"/>
    <s v="5081G"/>
    <s v="GRUPO-A"/>
    <s v="Sistemas de producción vegetal"/>
    <s v="GG"/>
    <s v="GRUPO GRANDE"/>
    <s v="5081G"/>
    <s v="GG de Sistemas de producción vegetal"/>
    <s v="GRUPO-A"/>
    <s v="GG de Sistemas de producción vegetal"/>
    <s v="2S"/>
    <n v="16506579"/>
    <s v="MARTÍNEZ DE TODA"/>
    <s v="FERNÁNDEZ"/>
    <s v="FERNANDO"/>
    <s v="fmartine"/>
    <s v="fernando.martinezdetoda@unirioja.es"/>
    <n v="0.6"/>
    <n v="0.6"/>
    <x v="0"/>
    <n v="500"/>
    <s v="CATEDRATICO DE UNIVERSIDAD"/>
    <s v="01R"/>
    <s v="TIEMPO COMPLETO REDUCIDO"/>
    <s v="2012-09-01 00:00:00.0"/>
    <s v="null"/>
    <s v="DF100030"/>
    <s v="CATEDRÁTICO DE UNIVERSIDAD"/>
    <s v="R101"/>
    <x v="4"/>
    <n v="705"/>
    <s v="PRODUCCIÓN VEGETAL"/>
  </r>
  <r>
    <x v="23"/>
    <n v="50301761"/>
    <s v="EMYDUR"/>
    <n v="5081"/>
    <s v="5081G"/>
    <s v="GRUPO-A"/>
    <s v="Sistemas de producción vegetal"/>
    <s v="GG"/>
    <s v="GRUPO GRANDE"/>
    <s v="5081G"/>
    <s v="GG de Sistemas de producción vegetal"/>
    <s v="GRUPO-A"/>
    <s v="GG de Sistemas de producción vegetal"/>
    <s v="2S"/>
    <n v="50301761"/>
    <s v="PRADO"/>
    <s v="VILLAR"/>
    <s v="EDUARDO"/>
    <s v="eduprado"/>
    <s v="eduardo.prado@unirioja.es"/>
    <n v="1.4"/>
    <n v="1.4"/>
    <x v="1"/>
    <n v="506"/>
    <s v="PROFESOR TITULAR DE ESCUELA UNIVERSITARI"/>
    <s v="01A"/>
    <s v="TIEMPO COMPLETO AMPLIADO"/>
    <s v="2012-09-01 00:00:00.0"/>
    <s v="null"/>
    <s v="DF3168"/>
    <s v="TITULAR DE ESCUELAS UNIVERSITARIAS"/>
    <s v="R101"/>
    <x v="4"/>
    <n v="705"/>
    <s v="PRODUCCIÓN VEGETAL"/>
  </r>
  <r>
    <x v="23"/>
    <n v="50301761"/>
    <s v="EMYDUR"/>
    <n v="5081"/>
    <s v="5081R"/>
    <s v="GRUPO-A1"/>
    <s v="Sistemas de producción vegetal"/>
    <s v="GR"/>
    <s v="GRUPO REDUCIDO"/>
    <s v="5081R"/>
    <s v="GR de Sistemas de producción vegetal"/>
    <s v="GRUPO-A1"/>
    <s v="GR de Sistemas de producción vegetal"/>
    <s v="2S"/>
    <n v="50301761"/>
    <s v="PRADO"/>
    <s v="VILLAR"/>
    <s v="EDUARDO"/>
    <s v="eduprado"/>
    <s v="eduardo.prado@unirioja.es"/>
    <n v="1"/>
    <n v="1"/>
    <x v="1"/>
    <n v="506"/>
    <s v="PROFESOR TITULAR DE ESCUELA UNIVERSITARI"/>
    <s v="01A"/>
    <s v="TIEMPO COMPLETO AMPLIADO"/>
    <s v="2012-09-01 00:00:00.0"/>
    <s v="null"/>
    <s v="DF3168"/>
    <s v="TITULAR DE ESCUELAS UNIVERSITARIAS"/>
    <s v="R101"/>
    <x v="4"/>
    <n v="705"/>
    <s v="PRODUCCIÓN VEGETAL"/>
  </r>
  <r>
    <x v="23"/>
    <n v="9373135"/>
    <s v="EMYDUR"/>
    <n v="5082"/>
    <s v="5082G"/>
    <s v="GRUPO-A"/>
    <s v="Nuevas tecnologías de la producción vegetal"/>
    <s v="GG"/>
    <s v="GRUPO GRANDE"/>
    <s v="5082G"/>
    <s v="GG de Nuevas tecnologías de la producción vegetal"/>
    <s v="GRUPO-A"/>
    <s v="GG de Nuevas tecnologías de la producción vegetal"/>
    <s v="2S"/>
    <n v="9373135"/>
    <s v="MENÉNDEZ"/>
    <s v="MENÉNDEZ"/>
    <s v="CRISTINA"/>
    <s v="crmenend"/>
    <s v="cristina.menendez@unirioja.es"/>
    <n v="1.6"/>
    <n v="1.6"/>
    <x v="1"/>
    <n v="504"/>
    <s v="PROFESOR TITULAR UNIVERSIDAD"/>
    <s v="C01"/>
    <s v="TIEMPO COMPLETO"/>
    <s v="2018-09-17 00:00:00.0"/>
    <s v="null"/>
    <s v="DF100044"/>
    <s v="TITULAR UNIVERSIDAD"/>
    <s v="R101"/>
    <x v="4"/>
    <n v="705"/>
    <s v="PRODUCCIÓN VEGETAL"/>
  </r>
  <r>
    <x v="23"/>
    <n v="16531083"/>
    <s v="EMYDUR"/>
    <n v="5082"/>
    <s v="5082G"/>
    <s v="GRUPO-A"/>
    <s v="Nuevas tecnologías de la producción vegetal"/>
    <s v="GG"/>
    <s v="GRUPO GRANDE"/>
    <s v="5082G"/>
    <s v="GG de Nuevas tecnologías de la producción vegetal"/>
    <s v="GRUPO-A"/>
    <s v="GG de Nuevas tecnologías de la producción vegetal"/>
    <s v="2S"/>
    <n v="16531083"/>
    <s v="TOMÁS"/>
    <s v="LAS HERAS"/>
    <s v="RAFAEL"/>
    <s v="ratomas"/>
    <s v="rafael.tomas@unirioja.es"/>
    <n v="0.1"/>
    <n v="0.1"/>
    <x v="0"/>
    <n v="504"/>
    <s v="PROFESOR TITULAR UNIVERSIDAD"/>
    <s v="01R"/>
    <s v="TIEMPO COMPLETO REDUCIDO"/>
    <s v="2017-09-15 00:00:00.0"/>
    <s v="null"/>
    <s v="DF100086"/>
    <s v="TITULAR DE ESCUELA UNIVERSITARIA"/>
    <s v="R101"/>
    <x v="4"/>
    <n v="412"/>
    <s v="FISIOLOGÍA VEGETAL"/>
  </r>
  <r>
    <x v="23"/>
    <n v="16532287"/>
    <s v="EMYDUR"/>
    <n v="5082"/>
    <s v="5082G"/>
    <s v="GRUPO-A"/>
    <s v="Nuevas tecnologías de la producción vegetal"/>
    <s v="GG"/>
    <s v="GRUPO GRANDE"/>
    <s v="5082G"/>
    <s v="GG de Nuevas tecnologías de la producción vegetal"/>
    <s v="GRUPO-A"/>
    <s v="GG de Nuevas tecnologías de la producción vegetal"/>
    <s v="2S"/>
    <n v="16532287"/>
    <s v="MARTÍNEZ"/>
    <s v="ABAIGAR"/>
    <s v="JAVIER"/>
    <s v="jabaigar"/>
    <s v="javier.martinez@unirioja.es"/>
    <n v="0.3"/>
    <n v="0.3"/>
    <x v="0"/>
    <n v="500"/>
    <s v="CATEDRATICO DE UNIVERSIDAD"/>
    <s v="01R"/>
    <s v="TIEMPO COMPLETO REDUCIDO"/>
    <s v="2014-09-15 00:00:00.0"/>
    <s v="null"/>
    <s v="DF100229"/>
    <s v="CATEDRÁTICO DE UNIVERSIDAD"/>
    <s v="R101"/>
    <x v="4"/>
    <n v="63"/>
    <s v="BOTÁNICA"/>
  </r>
  <r>
    <x v="23"/>
    <n v="72779211"/>
    <s v="EMYDUR"/>
    <n v="5082"/>
    <s v="5082G"/>
    <s v="GRUPO-A"/>
    <s v="Nuevas tecnologías de la producción vegetal"/>
    <s v="GG"/>
    <s v="GRUPO GRANDE"/>
    <s v="5082G"/>
    <s v="GG de Nuevas tecnologías de la producción vegetal"/>
    <s v="GRUPO-A"/>
    <s v="GG de Nuevas tecnologías de la producción vegetal"/>
    <s v="2S"/>
    <n v="72779211"/>
    <s v="MARTÍNEZ"/>
    <s v="VILLAR"/>
    <s v="MARÍA ELENA"/>
    <s v="elmartin"/>
    <s v="elena.martinez@unirioja.es"/>
    <n v="0.4"/>
    <n v="0.4"/>
    <x v="1"/>
    <n v="506"/>
    <s v="PROFESOR TITULAR DE ESCUELA UNIVERSITARI"/>
    <s v="01A"/>
    <s v="TIEMPO COMPLETO AMPLIADO"/>
    <s v="2012-09-01 00:00:00.0"/>
    <s v="null"/>
    <s v="DF3167"/>
    <s v="TITULAR DE ESCUELAS UNIVERSITARIAS"/>
    <s v="R101"/>
    <x v="4"/>
    <n v="705"/>
    <s v="PRODUCCIÓN VEGETAL"/>
  </r>
  <r>
    <x v="23"/>
    <n v="8797523"/>
    <s v="EMYDUR"/>
    <n v="5082"/>
    <s v="5082L"/>
    <s v="GRUPO-A1"/>
    <s v="Nuevas tecnologías de la producción vegetal"/>
    <s v="GL"/>
    <s v="GRUPO DE LABORATORIO"/>
    <s v="5082L"/>
    <s v="GL de Nuevas tecnologías de la producción vegetal"/>
    <s v="GRUPO-A1"/>
    <s v="GL de Nuevas tecnologías de la producción vegetal"/>
    <s v="2S"/>
    <n v="8797523"/>
    <s v="NÚÑEZ"/>
    <s v="OLIVERA"/>
    <s v="ENCARNACIÓN"/>
    <s v="eolivera"/>
    <s v="encarnacion.nunez@unirioja.es"/>
    <n v="0.4"/>
    <n v="0.4"/>
    <x v="0"/>
    <s v="A-0500"/>
    <s v="CATEDRATICO DE UNIVERSIDAD"/>
    <s v="01R"/>
    <s v="TIEMPO COMPLETO REDUCIDO"/>
    <s v="2015-09-15 00:00:00.0"/>
    <s v="null"/>
    <s v="DF100277"/>
    <s v="CATEDRÁTICO DE UNIVERSIDAD"/>
    <s v="R101"/>
    <x v="4"/>
    <n v="412"/>
    <s v="FISIOLOGÍA VEGETAL"/>
  </r>
  <r>
    <x v="23"/>
    <n v="9373135"/>
    <s v="EMYDUR"/>
    <n v="5082"/>
    <s v="5082L"/>
    <s v="GRUPO-A1"/>
    <s v="Nuevas tecnologías de la producción vegetal"/>
    <s v="GL"/>
    <s v="GRUPO DE LABORATORIO"/>
    <s v="5082L"/>
    <s v="GL de Nuevas tecnologías de la producción vegetal"/>
    <s v="GRUPO-A1"/>
    <s v="GL de Nuevas tecnologías de la producción vegetal"/>
    <s v="2S"/>
    <n v="9373135"/>
    <s v="MENÉNDEZ"/>
    <s v="MENÉNDEZ"/>
    <s v="CRISTINA"/>
    <s v="crmenend"/>
    <s v="cristina.menendez@unirioja.es"/>
    <n v="0.8"/>
    <n v="0.8"/>
    <x v="1"/>
    <n v="504"/>
    <s v="PROFESOR TITULAR UNIVERSIDAD"/>
    <s v="C01"/>
    <s v="TIEMPO COMPLETO"/>
    <s v="2018-09-17 00:00:00.0"/>
    <s v="null"/>
    <s v="DF100044"/>
    <s v="TITULAR UNIVERSIDAD"/>
    <s v="R101"/>
    <x v="4"/>
    <n v="705"/>
    <s v="PRODUCCIÓN VEGETAL"/>
  </r>
  <r>
    <x v="23"/>
    <n v="72779211"/>
    <s v="EMYDUR"/>
    <n v="5082"/>
    <s v="5082L"/>
    <s v="GRUPO-A1"/>
    <s v="Nuevas tecnologías de la producción vegetal"/>
    <s v="GL"/>
    <s v="GRUPO DE LABORATORIO"/>
    <s v="5082L"/>
    <s v="GL de Nuevas tecnologías de la producción vegetal"/>
    <s v="GRUPO-A1"/>
    <s v="GL de Nuevas tecnologías de la producción vegetal"/>
    <s v="2S"/>
    <n v="72779211"/>
    <s v="MARTÍNEZ"/>
    <s v="VILLAR"/>
    <s v="MARÍA ELENA"/>
    <s v="elmartin"/>
    <s v="elena.martinez@unirioja.es"/>
    <n v="0.2"/>
    <n v="0.2"/>
    <x v="1"/>
    <n v="506"/>
    <s v="PROFESOR TITULAR DE ESCUELA UNIVERSITARI"/>
    <s v="01A"/>
    <s v="TIEMPO COMPLETO AMPLIADO"/>
    <s v="2012-09-01 00:00:00.0"/>
    <s v="null"/>
    <s v="DF3167"/>
    <s v="TITULAR DE ESCUELAS UNIVERSITARIAS"/>
    <s v="R101"/>
    <x v="4"/>
    <n v="705"/>
    <s v="PRODUCCIÓN VEGETAL"/>
  </r>
  <r>
    <x v="23"/>
    <n v="9373135"/>
    <s v="EMYDUR"/>
    <n v="5082"/>
    <s v="5082R"/>
    <s v="GRUPO-A1"/>
    <s v="Nuevas tecnologías de la producción vegetal"/>
    <s v="GR"/>
    <s v="GRUPO REDUCIDO"/>
    <s v="5082R"/>
    <s v="GR de Nuevas tecnologías de la producción vegetal"/>
    <s v="GRUPO-A1"/>
    <s v="GR de Nuevas tecnologías de la producción vegetal"/>
    <s v="2S"/>
    <n v="9373135"/>
    <s v="MENÉNDEZ"/>
    <s v="MENÉNDEZ"/>
    <s v="CRISTINA"/>
    <s v="crmenend"/>
    <s v="cristina.menendez@unirioja.es"/>
    <n v="0.6"/>
    <n v="0.6"/>
    <x v="1"/>
    <n v="504"/>
    <s v="PROFESOR TITULAR UNIVERSIDAD"/>
    <s v="C01"/>
    <s v="TIEMPO COMPLETO"/>
    <s v="2018-09-17 00:00:00.0"/>
    <s v="null"/>
    <s v="DF100044"/>
    <s v="TITULAR UNIVERSIDAD"/>
    <s v="R101"/>
    <x v="4"/>
    <n v="705"/>
    <s v="PRODUCCIÓN VEGETAL"/>
  </r>
  <r>
    <x v="23"/>
    <n v="16531083"/>
    <s v="EMYDUR"/>
    <n v="5082"/>
    <s v="5082R"/>
    <s v="GRUPO-A1"/>
    <s v="Nuevas tecnologías de la producción vegetal"/>
    <s v="GR"/>
    <s v="GRUPO REDUCIDO"/>
    <s v="5082R"/>
    <s v="GR de Nuevas tecnologías de la producción vegetal"/>
    <s v="GRUPO-A1"/>
    <s v="GR de Nuevas tecnologías de la producción vegetal"/>
    <s v="2S"/>
    <n v="16531083"/>
    <s v="TOMÁS"/>
    <s v="LAS HERAS"/>
    <s v="RAFAEL"/>
    <s v="ratomas"/>
    <s v="rafael.tomas@unirioja.es"/>
    <n v="0.2"/>
    <n v="0.2"/>
    <x v="0"/>
    <n v="504"/>
    <s v="PROFESOR TITULAR UNIVERSIDAD"/>
    <s v="01R"/>
    <s v="TIEMPO COMPLETO REDUCIDO"/>
    <s v="2017-09-15 00:00:00.0"/>
    <s v="null"/>
    <s v="DF100086"/>
    <s v="TITULAR DE ESCUELA UNIVERSITARIA"/>
    <s v="R101"/>
    <x v="4"/>
    <n v="412"/>
    <s v="FISIOLOGÍA VEGETAL"/>
  </r>
  <r>
    <x v="23"/>
    <n v="72779211"/>
    <s v="EMYDUR"/>
    <n v="5082"/>
    <s v="5082R"/>
    <s v="GRUPO-A1"/>
    <s v="Nuevas tecnologías de la producción vegetal"/>
    <s v="GR"/>
    <s v="GRUPO REDUCIDO"/>
    <s v="5082R"/>
    <s v="GR de Nuevas tecnologías de la producción vegetal"/>
    <s v="GRUPO-A1"/>
    <s v="GR de Nuevas tecnologías de la producción vegetal"/>
    <s v="2S"/>
    <n v="72779211"/>
    <s v="MARTÍNEZ"/>
    <s v="VILLAR"/>
    <s v="MARÍA ELENA"/>
    <s v="elmartin"/>
    <s v="elena.martinez@unirioja.es"/>
    <n v="0.4"/>
    <n v="0.4"/>
    <x v="1"/>
    <n v="506"/>
    <s v="PROFESOR TITULAR DE ESCUELA UNIVERSITARI"/>
    <s v="01A"/>
    <s v="TIEMPO COMPLETO AMPLIADO"/>
    <s v="2012-09-01 00:00:00.0"/>
    <s v="null"/>
    <s v="DF3167"/>
    <s v="TITULAR DE ESCUELAS UNIVERSITARIAS"/>
    <s v="R101"/>
    <x v="4"/>
    <n v="705"/>
    <s v="PRODUCCIÓN VEGETAL"/>
  </r>
  <r>
    <x v="23"/>
    <n v="25136873"/>
    <s v="EMYDUR"/>
    <n v="5083"/>
    <s v="5083G"/>
    <s v="GRUPO-A"/>
    <s v="Biotecnología animal"/>
    <s v="GG"/>
    <s v="GRUPO GRANDE"/>
    <s v="5083G"/>
    <s v="GG de Biotecnología animal"/>
    <s v="GRUPO-A"/>
    <s v="GG de Biotecnología animal"/>
    <s v="1S"/>
    <n v="25136873"/>
    <s v="ZARAZAGA"/>
    <s v="CHAMORRO"/>
    <s v="MIRIAM"/>
    <s v="myzaraza"/>
    <s v="myriam.zarazaga@unirioja.es"/>
    <n v="1.8"/>
    <n v="1.8"/>
    <x v="0"/>
    <n v="504"/>
    <s v="PROFESOR TITULAR UNIVERSIDAD"/>
    <s v="01R"/>
    <s v="TIEMPO COMPLETO REDUCIDO"/>
    <s v="2015-09-15 00:00:00.0"/>
    <s v="null"/>
    <s v="DF100142"/>
    <s v="PROFESOR TITULAR DE UNIVIERSIDADQ"/>
    <s v="R101"/>
    <x v="4"/>
    <n v="60"/>
    <s v="BIOQUÍMICA Y BIOLOGÍA MOLECULAR"/>
  </r>
  <r>
    <x v="23"/>
    <n v="25136873"/>
    <s v="EMYDUR"/>
    <n v="5083"/>
    <s v="5083L"/>
    <s v="GRUPO-A1"/>
    <s v="Biotecnología animal"/>
    <s v="GL"/>
    <s v="GRUPO DE LABORATORIO"/>
    <s v="5083L"/>
    <s v="GL de Biotecnología animal"/>
    <s v="GRUPO-A1"/>
    <s v="GL de Biotecnología animal"/>
    <s v="1S"/>
    <n v="25136873"/>
    <s v="ZARAZAGA"/>
    <s v="CHAMORRO"/>
    <s v="MIRIAM"/>
    <s v="myzaraza"/>
    <s v="myriam.zarazaga@unirioja.es"/>
    <n v="0.6"/>
    <n v="0.6"/>
    <x v="0"/>
    <n v="504"/>
    <s v="PROFESOR TITULAR UNIVERSIDAD"/>
    <s v="01R"/>
    <s v="TIEMPO COMPLETO REDUCIDO"/>
    <s v="2015-09-15 00:00:00.0"/>
    <s v="null"/>
    <s v="DF100142"/>
    <s v="PROFESOR TITULAR DE UNIVIERSIDADQ"/>
    <s v="R101"/>
    <x v="4"/>
    <n v="60"/>
    <s v="BIOQUÍMICA Y BIOLOGÍA MOLECULAR"/>
  </r>
  <r>
    <x v="23"/>
    <n v="25136873"/>
    <s v="EMYDUR"/>
    <n v="5083"/>
    <s v="5083R"/>
    <s v="GRUPO-A1"/>
    <s v="Biotecnología animal"/>
    <s v="GR"/>
    <s v="GRUPO REDUCIDO"/>
    <s v="5083R"/>
    <s v="GR de Biotecnología animal"/>
    <s v="GRUPO-A1"/>
    <s v="GR de Biotecnología animal"/>
    <s v="1S"/>
    <n v="25136873"/>
    <s v="ZARAZAGA"/>
    <s v="CHAMORRO"/>
    <s v="MIRIAM"/>
    <s v="myzaraza"/>
    <s v="myriam.zarazaga@unirioja.es"/>
    <n v="0.6"/>
    <n v="0.6"/>
    <x v="0"/>
    <n v="504"/>
    <s v="PROFESOR TITULAR UNIVERSIDAD"/>
    <s v="01R"/>
    <s v="TIEMPO COMPLETO REDUCIDO"/>
    <s v="2015-09-15 00:00:00.0"/>
    <s v="null"/>
    <s v="DF100142"/>
    <s v="PROFESOR TITULAR DE UNIVIERSIDADQ"/>
    <s v="R101"/>
    <x v="4"/>
    <n v="60"/>
    <s v="BIOQUÍMICA Y BIOLOGÍA MOLECULAR"/>
  </r>
  <r>
    <x v="23"/>
    <n v="72781903"/>
    <s v="EMYDUR"/>
    <n v="5084"/>
    <s v="5084G"/>
    <s v="GRUPO-A"/>
    <s v="Tecnología de la producción animal"/>
    <s v="GG"/>
    <s v="GRUPO GRANDE"/>
    <s v="5084G"/>
    <s v="GG de Tecnología de la producción animal"/>
    <s v="GRUPO-A"/>
    <s v="GG de Tecnología de la producción animal"/>
    <s v="1S"/>
    <n v="72781903"/>
    <s v="ARBIZU"/>
    <s v="MILAGRO"/>
    <s v="MARÍA JULIA"/>
    <s v="juarbizu"/>
    <s v="julia.arbizu@unirioja.es"/>
    <n v="3.6"/>
    <n v="3.6"/>
    <x v="1"/>
    <n v="536"/>
    <s v="PROFESOR INTERINO"/>
    <s v="C01"/>
    <s v="TIEMPO COMPLETO"/>
    <s v="2015-09-15 00:00:00.0"/>
    <s v="null"/>
    <s v="PI101012"/>
    <s v="PROFESOR CONTRATADO INTERINO"/>
    <s v="R101"/>
    <x v="4"/>
    <n v="500"/>
    <s v="INGENIERÍA AGROFORESTAL"/>
  </r>
  <r>
    <x v="23"/>
    <n v="72781903"/>
    <s v="EMYDUR"/>
    <n v="5084"/>
    <s v="5084R"/>
    <s v="GRUPO-A1"/>
    <s v="Tecnología de la producción animal"/>
    <s v="GR"/>
    <s v="GRUPO REDUCIDO"/>
    <s v="5084R"/>
    <s v="GR de Tecnología de la producción animal"/>
    <s v="GRUPO-A1"/>
    <s v="GR de Tecnología de la producción animal"/>
    <s v="1S"/>
    <n v="72781903"/>
    <s v="ARBIZU"/>
    <s v="MILAGRO"/>
    <s v="MARÍA JULIA"/>
    <s v="juarbizu"/>
    <s v="julia.arbizu@unirioja.es"/>
    <n v="2.4"/>
    <n v="2.4"/>
    <x v="1"/>
    <n v="536"/>
    <s v="PROFESOR INTERINO"/>
    <s v="C01"/>
    <s v="TIEMPO COMPLETO"/>
    <s v="2015-09-15 00:00:00.0"/>
    <s v="null"/>
    <s v="PI101012"/>
    <s v="PROFESOR CONTRATADO INTERINO"/>
    <s v="R101"/>
    <x v="4"/>
    <n v="500"/>
    <s v="INGENIERÍA AGROFORESTAL"/>
  </r>
  <r>
    <x v="23"/>
    <n v="15841424"/>
    <s v="EMYDUR"/>
    <n v="5085"/>
    <s v="5085G"/>
    <s v="GRUPO-A"/>
    <s v="Industrias Agroalimentarias"/>
    <s v="GG"/>
    <s v="GRUPO GRANDE"/>
    <s v="5085G"/>
    <s v="GG de Industrias Agroalimentarias"/>
    <s v="GRUPO-A"/>
    <s v="GG de Industrias Agroalimentarias"/>
    <s v="2S"/>
    <n v="15841424"/>
    <s v="AYESTARÁN"/>
    <s v="ITURBE"/>
    <s v="Mª BELEN"/>
    <s v="beayesta"/>
    <s v="belen.ayestaran@unirioja.es"/>
    <n v="0"/>
    <n v="0"/>
    <x v="0"/>
    <n v="500"/>
    <s v="CATEDRATICO DE UNIVERSIDAD"/>
    <s v="01R"/>
    <s v="TIEMPO COMPLETO REDUCIDO"/>
    <s v="2018-12-05 00:00:00.0"/>
    <s v="null"/>
    <s v="DF100372"/>
    <s v="CATEDRÁTICO DE UNIVERSIDAD"/>
    <s v="R101"/>
    <x v="4"/>
    <n v="780"/>
    <s v="TECNOLOGÍA DE ALIMENTOS"/>
  </r>
  <r>
    <x v="23"/>
    <n v="16567034"/>
    <s v="EMYDUR"/>
    <n v="5085"/>
    <s v="5085G"/>
    <s v="GRUPO-A"/>
    <s v="Industrias Agroalimentarias"/>
    <s v="GG"/>
    <s v="GRUPO GRANDE"/>
    <s v="5085G"/>
    <s v="GG de Industrias Agroalimentarias"/>
    <s v="GRUPO-A"/>
    <s v="GG de Industrias Agroalimentarias"/>
    <s v="2S"/>
    <n v="16567034"/>
    <s v="GUADALUPE"/>
    <s v="MÍNGUEZ"/>
    <s v="ZENAIDA"/>
    <s v="zeguadal"/>
    <s v="zenaida.guadalupe@unirioja.es"/>
    <n v="0.9"/>
    <n v="0.9"/>
    <x v="1"/>
    <n v="504"/>
    <s v="PROFESOR TITULAR UNIVERSIDAD"/>
    <s v="C01"/>
    <s v="TIEMPO COMPLETO"/>
    <s v="2018-12-21 00:00:00.0"/>
    <s v="null"/>
    <s v="DF100361"/>
    <s v="PROFESOR TITULAR DE UNIVERSIDAD"/>
    <s v="R101"/>
    <x v="4"/>
    <n v="780"/>
    <s v="TECNOLOGÍA DE ALIMENTOS"/>
  </r>
  <r>
    <x v="23"/>
    <n v="72781903"/>
    <s v="EMYDUR"/>
    <n v="5085"/>
    <s v="5085G"/>
    <s v="GRUPO-A"/>
    <s v="Industrias Agroalimentarias"/>
    <s v="GG"/>
    <s v="GRUPO GRANDE"/>
    <s v="5085G"/>
    <s v="GG de Industrias Agroalimentarias"/>
    <s v="GRUPO-A"/>
    <s v="GG de Industrias Agroalimentarias"/>
    <s v="2S"/>
    <n v="72781903"/>
    <s v="ARBIZU"/>
    <s v="MILAGRO"/>
    <s v="MARÍA JULIA"/>
    <s v="juarbizu"/>
    <s v="julia.arbizu@unirioja.es"/>
    <n v="1.1000000000000001"/>
    <n v="1.1000000000000001"/>
    <x v="1"/>
    <n v="536"/>
    <s v="PROFESOR INTERINO"/>
    <s v="C01"/>
    <s v="TIEMPO COMPLETO"/>
    <s v="2015-09-15 00:00:00.0"/>
    <s v="null"/>
    <s v="PI101012"/>
    <s v="PROFESOR CONTRATADO INTERINO"/>
    <s v="R101"/>
    <x v="4"/>
    <n v="500"/>
    <s v="INGENIERÍA AGROFORESTAL"/>
  </r>
  <r>
    <x v="23"/>
    <n v="690684"/>
    <s v="EMYDUR"/>
    <n v="5085"/>
    <s v="5085L"/>
    <s v="GRUPO-A1"/>
    <s v="Industrias Agroalimentarias"/>
    <s v="GL"/>
    <s v="GRUPO DE LABORATORIO"/>
    <s v="5085L"/>
    <s v="GL de Industrias Agroalimentarias"/>
    <s v="GRUPO-A1"/>
    <s v="GL de Industrias Agroalimentarias"/>
    <s v="2S"/>
    <n v="690684"/>
    <s v="DIZY"/>
    <s v="SOTO"/>
    <s v="MARTA Mª INÉS"/>
    <s v="madizy"/>
    <s v="marta.dizy@unirioja.es"/>
    <n v="0.2"/>
    <n v="0.2"/>
    <x v="1"/>
    <n v="504"/>
    <s v="PROFESOR TITULAR UNIVERSIDAD"/>
    <s v="01R"/>
    <s v="TIEMPO COMPLETO REDUCIDO"/>
    <s v="2017-09-15 00:00:00.0"/>
    <s v="null"/>
    <s v="DF348"/>
    <s v="TITULAR DE UNIVERSIDAD"/>
    <s v="R101"/>
    <x v="4"/>
    <n v="60"/>
    <s v="BIOQUÍMICA Y BIOLOGÍA MOLECULAR"/>
  </r>
  <r>
    <x v="23"/>
    <n v="690684"/>
    <s v="EMYDUR"/>
    <n v="5085"/>
    <s v="5085R"/>
    <s v="GRUPO-A1"/>
    <s v="Industrias Agroalimentarias"/>
    <s v="GR"/>
    <s v="GRUPO REDUCIDO"/>
    <s v="5085R"/>
    <s v="GR de Industrias Agroalimentarias"/>
    <s v="GRUPO-A1"/>
    <s v="GR de Industrias Agroalimentarias"/>
    <s v="2S"/>
    <n v="690684"/>
    <s v="DIZY"/>
    <s v="SOTO"/>
    <s v="MARTA Mª INÉS"/>
    <s v="madizy"/>
    <s v="marta.dizy@unirioja.es"/>
    <n v="0.3"/>
    <n v="0.3"/>
    <x v="1"/>
    <n v="504"/>
    <s v="PROFESOR TITULAR UNIVERSIDAD"/>
    <s v="01R"/>
    <s v="TIEMPO COMPLETO REDUCIDO"/>
    <s v="2017-09-15 00:00:00.0"/>
    <s v="null"/>
    <s v="DF348"/>
    <s v="TITULAR DE UNIVERSIDAD"/>
    <s v="R101"/>
    <x v="4"/>
    <n v="60"/>
    <s v="BIOQUÍMICA Y BIOLOGÍA MOLECULAR"/>
  </r>
  <r>
    <x v="23"/>
    <n v="16567034"/>
    <s v="EMYDUR"/>
    <n v="5085"/>
    <s v="5085R"/>
    <s v="GRUPO-A1"/>
    <s v="Industrias Agroalimentarias"/>
    <s v="GR"/>
    <s v="GRUPO REDUCIDO"/>
    <s v="5085R"/>
    <s v="GR de Industrias Agroalimentarias"/>
    <s v="GRUPO-A1"/>
    <s v="GR de Industrias Agroalimentarias"/>
    <s v="2S"/>
    <n v="16567034"/>
    <s v="GUADALUPE"/>
    <s v="MÍNGUEZ"/>
    <s v="ZENAIDA"/>
    <s v="zeguadal"/>
    <s v="zenaida.guadalupe@unirioja.es"/>
    <n v="0.1"/>
    <n v="0.1"/>
    <x v="1"/>
    <n v="504"/>
    <s v="PROFESOR TITULAR UNIVERSIDAD"/>
    <s v="C01"/>
    <s v="TIEMPO COMPLETO"/>
    <s v="2018-12-21 00:00:00.0"/>
    <s v="null"/>
    <s v="DF100361"/>
    <s v="PROFESOR TITULAR DE UNIVERSIDAD"/>
    <s v="R101"/>
    <x v="4"/>
    <n v="780"/>
    <s v="TECNOLOGÍA DE ALIMENTOS"/>
  </r>
  <r>
    <x v="23"/>
    <n v="72781903"/>
    <s v="EMYDUR"/>
    <n v="5085"/>
    <s v="5085R"/>
    <s v="GRUPO-A1"/>
    <s v="Industrias Agroalimentarias"/>
    <s v="GR"/>
    <s v="GRUPO REDUCIDO"/>
    <s v="5085R"/>
    <s v="GR de Industrias Agroalimentarias"/>
    <s v="GRUPO-A1"/>
    <s v="GR de Industrias Agroalimentarias"/>
    <s v="2S"/>
    <n v="72781903"/>
    <s v="ARBIZU"/>
    <s v="MILAGRO"/>
    <s v="MARÍA JULIA"/>
    <s v="juarbizu"/>
    <s v="julia.arbizu@unirioja.es"/>
    <n v="0.4"/>
    <n v="0.4"/>
    <x v="1"/>
    <n v="536"/>
    <s v="PROFESOR INTERINO"/>
    <s v="C01"/>
    <s v="TIEMPO COMPLETO"/>
    <s v="2015-09-15 00:00:00.0"/>
    <s v="null"/>
    <s v="PI101012"/>
    <s v="PROFESOR CONTRATADO INTERINO"/>
    <s v="R101"/>
    <x v="4"/>
    <n v="500"/>
    <s v="INGENIERÍA AGROFORESTAL"/>
  </r>
  <r>
    <x v="23"/>
    <n v="9740221"/>
    <s v="EMYDUR"/>
    <n v="5086"/>
    <s v="5086G"/>
    <s v="GRUPO-A"/>
    <s v="Seguridad Alimentaria"/>
    <s v="GG"/>
    <s v="GRUPO GRANDE"/>
    <s v="5086G"/>
    <s v="GG de Seguridad Alimentaria"/>
    <s v="GRUPO-A"/>
    <s v="GG de Seguridad Alimentaria"/>
    <s v="1S"/>
    <n v="9740221"/>
    <s v="GONZÁLEZ"/>
    <s v="FANDOS"/>
    <s v="MARÍA ELENA"/>
    <s v="elengonz"/>
    <s v="elena.gonzalez@unirioja.es"/>
    <n v="1.1000000000000001"/>
    <n v="1.1000000000000001"/>
    <x v="0"/>
    <n v="500"/>
    <s v="CATEDRATICO DE UNIVERSIDAD"/>
    <s v="01R"/>
    <s v="TIEMPO COMPLETO REDUCIDO"/>
    <s v="2016-09-15 00:00:00.0"/>
    <s v="null"/>
    <s v="DF100230"/>
    <s v="CATEDRÁTICO DE UNIVERSIDAD"/>
    <s v="R101"/>
    <x v="4"/>
    <n v="780"/>
    <s v="TECNOLOGÍA DE ALIMENTOS"/>
  </r>
  <r>
    <x v="23"/>
    <n v="25136873"/>
    <s v="EMYDUR"/>
    <n v="5086"/>
    <s v="5086G"/>
    <s v="GRUPO-A"/>
    <s v="Seguridad Alimentaria"/>
    <s v="GG"/>
    <s v="GRUPO GRANDE"/>
    <s v="5086G"/>
    <s v="GG de Seguridad Alimentaria"/>
    <s v="GRUPO-A"/>
    <s v="GG de Seguridad Alimentaria"/>
    <s v="1S"/>
    <n v="25136873"/>
    <s v="ZARAZAGA"/>
    <s v="CHAMORRO"/>
    <s v="MIRIAM"/>
    <s v="myzaraza"/>
    <s v="myriam.zarazaga@unirioja.es"/>
    <n v="0.7"/>
    <n v="0.7"/>
    <x v="0"/>
    <n v="504"/>
    <s v="PROFESOR TITULAR UNIVERSIDAD"/>
    <s v="01R"/>
    <s v="TIEMPO COMPLETO REDUCIDO"/>
    <s v="2015-09-15 00:00:00.0"/>
    <s v="null"/>
    <s v="DF100142"/>
    <s v="PROFESOR TITULAR DE UNIVIERSIDADQ"/>
    <s v="R101"/>
    <x v="4"/>
    <n v="60"/>
    <s v="BIOQUÍMICA Y BIOLOGÍA MOLECULAR"/>
  </r>
  <r>
    <x v="23"/>
    <n v="9740221"/>
    <s v="EMYDUR"/>
    <n v="5086"/>
    <s v="5086L"/>
    <s v="GRUPO-A1"/>
    <s v="Seguridad Alimentaria"/>
    <s v="GL"/>
    <s v="GRUPO DE LABORATORIO"/>
    <s v="5086L"/>
    <s v="GL de Seguridad Alimentaria"/>
    <s v="GRUPO-A1"/>
    <s v="GL de Seguridad Alimentaria"/>
    <s v="1S"/>
    <n v="9740221"/>
    <s v="GONZÁLEZ"/>
    <s v="FANDOS"/>
    <s v="MARÍA ELENA"/>
    <s v="elengonz"/>
    <s v="elena.gonzalez@unirioja.es"/>
    <n v="0.3"/>
    <n v="0.3"/>
    <x v="0"/>
    <n v="500"/>
    <s v="CATEDRATICO DE UNIVERSIDAD"/>
    <s v="01R"/>
    <s v="TIEMPO COMPLETO REDUCIDO"/>
    <s v="2016-09-15 00:00:00.0"/>
    <s v="null"/>
    <s v="DF100230"/>
    <s v="CATEDRÁTICO DE UNIVERSIDAD"/>
    <s v="R101"/>
    <x v="4"/>
    <n v="780"/>
    <s v="TECNOLOGÍA DE ALIMENTOS"/>
  </r>
  <r>
    <x v="23"/>
    <n v="25136873"/>
    <s v="EMYDUR"/>
    <n v="5086"/>
    <s v="5086L"/>
    <s v="GRUPO-A1"/>
    <s v="Seguridad Alimentaria"/>
    <s v="GL"/>
    <s v="GRUPO DE LABORATORIO"/>
    <s v="5086L"/>
    <s v="GL de Seguridad Alimentaria"/>
    <s v="GRUPO-A1"/>
    <s v="GL de Seguridad Alimentaria"/>
    <s v="1S"/>
    <n v="25136873"/>
    <s v="ZARAZAGA"/>
    <s v="CHAMORRO"/>
    <s v="MIRIAM"/>
    <s v="myzaraza"/>
    <s v="myriam.zarazaga@unirioja.es"/>
    <n v="0.3"/>
    <n v="0.3"/>
    <x v="0"/>
    <n v="504"/>
    <s v="PROFESOR TITULAR UNIVERSIDAD"/>
    <s v="01R"/>
    <s v="TIEMPO COMPLETO REDUCIDO"/>
    <s v="2015-09-15 00:00:00.0"/>
    <s v="null"/>
    <s v="DF100142"/>
    <s v="PROFESOR TITULAR DE UNIVIERSIDADQ"/>
    <s v="R101"/>
    <x v="4"/>
    <n v="60"/>
    <s v="BIOQUÍMICA Y BIOLOGÍA MOLECULAR"/>
  </r>
  <r>
    <x v="23"/>
    <n v="9740221"/>
    <s v="EMYDUR"/>
    <n v="5086"/>
    <s v="5086R"/>
    <s v="GRUPO-A1"/>
    <s v="Seguridad Alimentaria"/>
    <s v="GR"/>
    <s v="GRUPO REDUCIDO"/>
    <s v="5086R"/>
    <s v="GR de Seguridad Alimentaria"/>
    <s v="GRUPO-A1"/>
    <s v="GR de Seguridad Alimentaria"/>
    <s v="1S"/>
    <n v="9740221"/>
    <s v="GONZÁLEZ"/>
    <s v="FANDOS"/>
    <s v="MARÍA ELENA"/>
    <s v="elengonz"/>
    <s v="elena.gonzalez@unirioja.es"/>
    <n v="0.6"/>
    <n v="0.6"/>
    <x v="0"/>
    <n v="500"/>
    <s v="CATEDRATICO DE UNIVERSIDAD"/>
    <s v="01R"/>
    <s v="TIEMPO COMPLETO REDUCIDO"/>
    <s v="2016-09-15 00:00:00.0"/>
    <s v="null"/>
    <s v="DF100230"/>
    <s v="CATEDRÁTICO DE UNIVERSIDAD"/>
    <s v="R101"/>
    <x v="4"/>
    <n v="780"/>
    <s v="TECNOLOGÍA DE ALIMENTOS"/>
  </r>
  <r>
    <x v="23"/>
    <n v="13142250"/>
    <s v="EMYDUR"/>
    <n v="5087"/>
    <s v="5087G"/>
    <s v="GRUPO-A"/>
    <s v="Automatización y control de procesos Agroalimentarios"/>
    <s v="GG"/>
    <s v="GRUPO GRANDE"/>
    <s v="5087G"/>
    <s v="GG de Automatización y control de procesos Agroalimentarios"/>
    <s v="GRUPO-A"/>
    <s v="GG de Automatización y control de procesos Agroalimentarios"/>
    <s v="1S"/>
    <n v="13142250"/>
    <s v="GIL"/>
    <s v="MARTÍNEZ"/>
    <s v="MONTSERRAT"/>
    <s v="mogil"/>
    <s v="montse.gil@unirioja.es"/>
    <n v="1.5"/>
    <n v="1.5"/>
    <x v="0"/>
    <n v="504"/>
    <s v="PROFESOR TITULAR UNIVERSIDAD"/>
    <s v="C01"/>
    <s v="TIEMPO COMPLETO"/>
    <s v="2017-12-21 00:00:00.0"/>
    <s v="null"/>
    <s v="DF100289"/>
    <s v="PROFESOR TITULAR DE UNIVERSIDAD"/>
    <s v="R109"/>
    <x v="9"/>
    <n v="520"/>
    <s v="INGENIERÍA DE SISTEMAS Y AUTOMÁTICA"/>
  </r>
  <r>
    <x v="23"/>
    <n v="13142250"/>
    <s v="EMYDUR"/>
    <n v="5087"/>
    <s v="5087L"/>
    <s v="GRUPO-A1"/>
    <s v="Automatización y control de procesos Agroalimentarios"/>
    <s v="GL"/>
    <s v="GRUPO DE LABORATORIO"/>
    <s v="5087L"/>
    <s v="GL de Automatización y control de procesos Agroalimentarios"/>
    <s v="GRUPO-A1"/>
    <s v="GL de Automatización y control de procesos Agroalimentarios"/>
    <s v="1S"/>
    <n v="13142250"/>
    <s v="GIL"/>
    <s v="MARTÍNEZ"/>
    <s v="MONTSERRAT"/>
    <s v="mogil"/>
    <s v="montse.gil@unirioja.es"/>
    <n v="1.5"/>
    <n v="1.5"/>
    <x v="0"/>
    <n v="504"/>
    <s v="PROFESOR TITULAR UNIVERSIDAD"/>
    <s v="C01"/>
    <s v="TIEMPO COMPLETO"/>
    <s v="2017-12-21 00:00:00.0"/>
    <s v="null"/>
    <s v="DF100289"/>
    <s v="PROFESOR TITULAR DE UNIVERSIDAD"/>
    <s v="R109"/>
    <x v="9"/>
    <n v="520"/>
    <s v="INGENIERÍA DE SISTEMAS Y AUTOMÁTICA"/>
  </r>
  <r>
    <x v="23"/>
    <n v="13142250"/>
    <s v="EMYDUR"/>
    <n v="5087"/>
    <s v="5087R"/>
    <s v="GRUPO-A1"/>
    <s v="Automatización y control de procesos Agroalimentarios"/>
    <s v="GR"/>
    <s v="GRUPO REDUCIDO"/>
    <s v="5087R"/>
    <s v="GR de Automatización y control de procesos Agroalimentarios"/>
    <s v="GRUPO-A1"/>
    <s v="GR de Automatización y control de procesos Agroalimentarios"/>
    <s v="1S"/>
    <n v="13142250"/>
    <s v="GIL"/>
    <s v="MARTÍNEZ"/>
    <s v="MONTSERRAT"/>
    <s v="mogil"/>
    <s v="montse.gil@unirioja.es"/>
    <n v="1"/>
    <n v="1"/>
    <x v="0"/>
    <n v="504"/>
    <s v="PROFESOR TITULAR UNIVERSIDAD"/>
    <s v="C01"/>
    <s v="TIEMPO COMPLETO"/>
    <s v="2017-12-21 00:00:00.0"/>
    <s v="null"/>
    <s v="DF100289"/>
    <s v="PROFESOR TITULAR DE UNIVERSIDAD"/>
    <s v="R109"/>
    <x v="9"/>
    <n v="520"/>
    <s v="INGENIERÍA DE SISTEMAS Y AUTOMÁTICA"/>
  </r>
  <r>
    <x v="23"/>
    <n v="7974905"/>
    <s v="EMYDUR"/>
    <n v="5088"/>
    <s v="5088G"/>
    <s v="GRUPO-A"/>
    <s v="Estrategia de la Empresa Agroalimentaria"/>
    <s v="GG"/>
    <s v="GRUPO GRANDE"/>
    <s v="5088G"/>
    <s v="GG de Estrategia de la Empresa Agroalimentaria"/>
    <s v="GRUPO-A"/>
    <s v="GG de Estrategia de la Empresa Agroalimentaria"/>
    <s v="2S"/>
    <n v="7974905"/>
    <s v="QUEIRUGA"/>
    <s v="DIOS"/>
    <s v="DOLORES ALICIA"/>
    <s v="doqueiru"/>
    <s v="dolores.queiruga@unirioja.es"/>
    <n v="1.5"/>
    <n v="1.5"/>
    <x v="1"/>
    <n v="504"/>
    <s v="PROFESOR TITULAR UNIVERSIDAD"/>
    <s v="C01"/>
    <s v="TIEMPO COMPLETO"/>
    <s v="2011-09-01 00:00:00.0"/>
    <s v="null"/>
    <s v="DF100301"/>
    <s v="PROFESOR TITULAR DE UNIVERSIDAD"/>
    <s v="R104"/>
    <x v="0"/>
    <n v="650"/>
    <s v="ORGANIZACIÓN DE EMPRESAS"/>
  </r>
  <r>
    <x v="23"/>
    <n v="16507414"/>
    <s v="EMYDUR"/>
    <n v="5088"/>
    <s v="5088G"/>
    <s v="GRUPO-A"/>
    <s v="Estrategia de la Empresa Agroalimentaria"/>
    <s v="GG"/>
    <s v="GRUPO GRANDE"/>
    <s v="5088G"/>
    <s v="GG de Estrategia de la Empresa Agroalimentaria"/>
    <s v="GRUPO-A"/>
    <s v="GG de Estrategia de la Empresa Agroalimentaria"/>
    <s v="2S"/>
    <n v="16507414"/>
    <s v="SAINZ"/>
    <s v="OCHOA"/>
    <s v="ALBERTO"/>
    <s v="alsainz"/>
    <s v="alberto.sainz@unirioja.es"/>
    <n v="2.5"/>
    <n v="2.5"/>
    <x v="1"/>
    <n v="504"/>
    <s v="PROFESOR TITULAR UNIVERSIDAD"/>
    <s v="01A"/>
    <s v="TIEMPO COMPLETO AMPLIADO"/>
    <s v="2012-09-01 00:00:00.0"/>
    <s v="null"/>
    <s v="DF31301"/>
    <s v="TITULAR DE UNIVERSIDAD"/>
    <s v="R104"/>
    <x v="0"/>
    <n v="650"/>
    <s v="ORGANIZACIÓN DE EMPRESAS"/>
  </r>
  <r>
    <x v="23"/>
    <n v="7974905"/>
    <s v="EMYDUR"/>
    <n v="5088"/>
    <s v="5088R"/>
    <s v="GRUPO-A1"/>
    <s v="Estrategia de la Empresa Agroalimentaria"/>
    <s v="GR"/>
    <s v="GRUPO REDUCIDO"/>
    <s v="5088R"/>
    <s v="GR de Estrategia de la Empresa Agroalimentaria"/>
    <s v="GRUPO-A1"/>
    <s v="GR de Estrategia de la Empresa Agroalimentaria"/>
    <s v="2S"/>
    <n v="7974905"/>
    <s v="QUEIRUGA"/>
    <s v="DIOS"/>
    <s v="DOLORES ALICIA"/>
    <s v="doqueiru"/>
    <s v="dolores.queiruga@unirioja.es"/>
    <n v="1"/>
    <n v="1"/>
    <x v="1"/>
    <n v="504"/>
    <s v="PROFESOR TITULAR UNIVERSIDAD"/>
    <s v="C01"/>
    <s v="TIEMPO COMPLETO"/>
    <s v="2011-09-01 00:00:00.0"/>
    <s v="null"/>
    <s v="DF100301"/>
    <s v="PROFESOR TITULAR DE UNIVERSIDAD"/>
    <s v="R104"/>
    <x v="0"/>
    <n v="650"/>
    <s v="ORGANIZACIÓN DE EMPRESAS"/>
  </r>
  <r>
    <x v="23"/>
    <n v="16507414"/>
    <s v="EMYDUR"/>
    <n v="5088"/>
    <s v="5088R"/>
    <s v="GRUPO-A1"/>
    <s v="Estrategia de la Empresa Agroalimentaria"/>
    <s v="GR"/>
    <s v="GRUPO REDUCIDO"/>
    <s v="5088R"/>
    <s v="GR de Estrategia de la Empresa Agroalimentaria"/>
    <s v="GRUPO-A1"/>
    <s v="GR de Estrategia de la Empresa Agroalimentaria"/>
    <s v="2S"/>
    <n v="16507414"/>
    <s v="SAINZ"/>
    <s v="OCHOA"/>
    <s v="ALBERTO"/>
    <s v="alsainz"/>
    <s v="alberto.sainz@unirioja.es"/>
    <n v="1"/>
    <n v="1"/>
    <x v="1"/>
    <n v="504"/>
    <s v="PROFESOR TITULAR UNIVERSIDAD"/>
    <s v="01A"/>
    <s v="TIEMPO COMPLETO AMPLIADO"/>
    <s v="2012-09-01 00:00:00.0"/>
    <s v="null"/>
    <s v="DF31301"/>
    <s v="TITULAR DE UNIVERSIDAD"/>
    <s v="R104"/>
    <x v="0"/>
    <n v="650"/>
    <s v="ORGANIZACIÓN DE EMPRESAS"/>
  </r>
  <r>
    <x v="23"/>
    <n v="10828501"/>
    <s v="EMYDUR"/>
    <n v="5089"/>
    <s v="5089G"/>
    <s v="GRUPO-A"/>
    <s v="Marketing Agroalimentario"/>
    <s v="GG"/>
    <s v="GRUPO GRANDE"/>
    <s v="5089G"/>
    <s v="GG de Marketing Agroalimentario"/>
    <s v="GRUPO-A"/>
    <s v="GG de Marketing Agroalimentario"/>
    <s v="2S"/>
    <n v="10828501"/>
    <s v="RUIZ"/>
    <s v="VEGA"/>
    <s v="AGUSTÍN V."/>
    <s v="agusruve"/>
    <s v="agustin.ruiz@unirioja.es"/>
    <n v="1.6"/>
    <n v="1.6"/>
    <x v="0"/>
    <n v="500"/>
    <s v="CATEDRATICO DE UNIVERSIDAD"/>
    <s v="01A"/>
    <s v="TIEMPO COMPLETO AMPLIADO"/>
    <s v="2013-09-01 00:00:00.0"/>
    <s v="null"/>
    <s v="DF31131"/>
    <s v="CATEDRÁTICO DE UNIVERSIDAD"/>
    <s v="R104"/>
    <x v="0"/>
    <n v="95"/>
    <s v="COMERCIALIZACIÓN E INVESTIGACIÓN DE MERCADOS"/>
  </r>
  <r>
    <x v="23"/>
    <n v="72780423"/>
    <s v="EMYDUR"/>
    <n v="5089"/>
    <s v="5089G"/>
    <s v="GRUPO-A"/>
    <s v="Marketing Agroalimentario"/>
    <s v="GG"/>
    <s v="GRUPO GRANDE"/>
    <s v="5089G"/>
    <s v="GG de Marketing Agroalimentario"/>
    <s v="GRUPO-A"/>
    <s v="GG de Marketing Agroalimentario"/>
    <s v="2S"/>
    <n v="72780423"/>
    <s v="RIAÑO"/>
    <s v="GIL"/>
    <s v="CONSUELO"/>
    <s v="coriano"/>
    <s v="consuelo.riano@unirioja.es"/>
    <n v="1.4"/>
    <n v="1.4"/>
    <x v="1"/>
    <n v="504"/>
    <s v="PROFESOR TITULAR UNIVERSIDAD"/>
    <s v="01A"/>
    <s v="TIEMPO COMPLETO AMPLIADO"/>
    <s v="2018-09-17 00:00:00.0"/>
    <s v="null"/>
    <s v="DF31218"/>
    <s v="TITULAR DE UNIVERSIDAD"/>
    <s v="R104"/>
    <x v="0"/>
    <n v="95"/>
    <s v="COMERCIALIZACIÓN E INVESTIGACIÓN DE MERCADOS"/>
  </r>
  <r>
    <x v="23"/>
    <n v="10828501"/>
    <s v="EMYDUR"/>
    <n v="5089"/>
    <s v="5089I"/>
    <s v="GRUPO-A1"/>
    <s v="Marketing Agroalimentario"/>
    <s v="GI"/>
    <s v="GRUPO DE INFORMÁTICA"/>
    <s v="5089I"/>
    <s v="GI de Marketing Agroalimentario"/>
    <s v="GRUPO-A1"/>
    <s v="GI de Marketing Agroalimentario"/>
    <s v="2S"/>
    <n v="10828501"/>
    <s v="RUIZ"/>
    <s v="VEGA"/>
    <s v="AGUSTÍN V."/>
    <s v="agusruve"/>
    <s v="agustin.ruiz@unirioja.es"/>
    <n v="0.2"/>
    <n v="0.2"/>
    <x v="0"/>
    <n v="500"/>
    <s v="CATEDRATICO DE UNIVERSIDAD"/>
    <s v="01A"/>
    <s v="TIEMPO COMPLETO AMPLIADO"/>
    <s v="2013-09-01 00:00:00.0"/>
    <s v="null"/>
    <s v="DF31131"/>
    <s v="CATEDRÁTICO DE UNIVERSIDAD"/>
    <s v="R104"/>
    <x v="0"/>
    <n v="95"/>
    <s v="COMERCIALIZACIÓN E INVESTIGACIÓN DE MERCADOS"/>
  </r>
  <r>
    <x v="23"/>
    <n v="72780423"/>
    <s v="EMYDUR"/>
    <n v="5089"/>
    <s v="5089I"/>
    <s v="GRUPO-A1"/>
    <s v="Marketing Agroalimentario"/>
    <s v="GI"/>
    <s v="GRUPO DE INFORMÁTICA"/>
    <s v="5089I"/>
    <s v="GI de Marketing Agroalimentario"/>
    <s v="GRUPO-A1"/>
    <s v="GI de Marketing Agroalimentario"/>
    <s v="2S"/>
    <n v="72780423"/>
    <s v="RIAÑO"/>
    <s v="GIL"/>
    <s v="CONSUELO"/>
    <s v="coriano"/>
    <s v="consuelo.riano@unirioja.es"/>
    <n v="0.4"/>
    <n v="0.4"/>
    <x v="1"/>
    <n v="504"/>
    <s v="PROFESOR TITULAR UNIVERSIDAD"/>
    <s v="01A"/>
    <s v="TIEMPO COMPLETO AMPLIADO"/>
    <s v="2018-09-17 00:00:00.0"/>
    <s v="null"/>
    <s v="DF31218"/>
    <s v="TITULAR DE UNIVERSIDAD"/>
    <s v="R104"/>
    <x v="0"/>
    <n v="95"/>
    <s v="COMERCIALIZACIÓN E INVESTIGACIÓN DE MERCADOS"/>
  </r>
  <r>
    <x v="23"/>
    <n v="10828501"/>
    <s v="EMYDUR"/>
    <n v="5089"/>
    <s v="5089R"/>
    <s v="GRUPO-A1"/>
    <s v="Marketing Agroalimentario"/>
    <s v="GR"/>
    <s v="GRUPO REDUCIDO"/>
    <s v="5089R"/>
    <s v="GR de Marketing Agroalimentario"/>
    <s v="GRUPO-A1"/>
    <s v="GR de Marketing Agroalimentario"/>
    <s v="2S"/>
    <n v="10828501"/>
    <s v="RUIZ"/>
    <s v="VEGA"/>
    <s v="AGUSTÍN V."/>
    <s v="agusruve"/>
    <s v="agustin.ruiz@unirioja.es"/>
    <n v="0.2"/>
    <n v="0.2"/>
    <x v="0"/>
    <n v="500"/>
    <s v="CATEDRATICO DE UNIVERSIDAD"/>
    <s v="01A"/>
    <s v="TIEMPO COMPLETO AMPLIADO"/>
    <s v="2013-09-01 00:00:00.0"/>
    <s v="null"/>
    <s v="DF31131"/>
    <s v="CATEDRÁTICO DE UNIVERSIDAD"/>
    <s v="R104"/>
    <x v="0"/>
    <n v="95"/>
    <s v="COMERCIALIZACIÓN E INVESTIGACIÓN DE MERCADOS"/>
  </r>
  <r>
    <x v="23"/>
    <n v="72780423"/>
    <s v="EMYDUR"/>
    <n v="5089"/>
    <s v="5089R"/>
    <s v="GRUPO-A1"/>
    <s v="Marketing Agroalimentario"/>
    <s v="GR"/>
    <s v="GRUPO REDUCIDO"/>
    <s v="5089R"/>
    <s v="GR de Marketing Agroalimentario"/>
    <s v="GRUPO-A1"/>
    <s v="GR de Marketing Agroalimentario"/>
    <s v="2S"/>
    <n v="72780423"/>
    <s v="RIAÑO"/>
    <s v="GIL"/>
    <s v="CONSUELO"/>
    <s v="coriano"/>
    <s v="consuelo.riano@unirioja.es"/>
    <n v="0.2"/>
    <n v="0.2"/>
    <x v="1"/>
    <n v="504"/>
    <s v="PROFESOR TITULAR UNIVERSIDAD"/>
    <s v="01A"/>
    <s v="TIEMPO COMPLETO AMPLIADO"/>
    <s v="2018-09-17 00:00:00.0"/>
    <s v="null"/>
    <s v="DF31218"/>
    <s v="TITULAR DE UNIVERSIDAD"/>
    <s v="R104"/>
    <x v="0"/>
    <n v="95"/>
    <s v="COMERCIALIZACIÓN E INVESTIGACIÓN DE MERCADOS"/>
  </r>
  <r>
    <x v="23"/>
    <n v="8797523"/>
    <s v="EMYDUR"/>
    <n v="5090"/>
    <s v="5090G"/>
    <s v="GRUPO-A"/>
    <s v="Prácticas Externas"/>
    <s v="GG"/>
    <s v="GRUPO GRANDE"/>
    <s v="5090G"/>
    <s v="GG de Prácticas Externas"/>
    <s v="GRUPO-A"/>
    <s v="GG de Prácticas Externas"/>
    <s v="1S"/>
    <n v="8797523"/>
    <s v="NÚÑEZ"/>
    <s v="OLIVERA"/>
    <s v="ENCARNACIÓN"/>
    <s v="eolivera"/>
    <s v="encarnacion.nunez@unirioja.es"/>
    <n v="0.2"/>
    <n v="0.2"/>
    <x v="0"/>
    <s v="A-0500"/>
    <s v="CATEDRATICO DE UNIVERSIDAD"/>
    <s v="01R"/>
    <s v="TIEMPO COMPLETO REDUCIDO"/>
    <s v="2015-09-15 00:00:00.0"/>
    <s v="null"/>
    <s v="DF100277"/>
    <s v="CATEDRÁTICO DE UNIVERSIDAD"/>
    <s v="R101"/>
    <x v="4"/>
    <n v="412"/>
    <s v="FISIOLOGÍA VEGETAL"/>
  </r>
  <r>
    <x v="23"/>
    <n v="9740221"/>
    <s v="EMYDUR"/>
    <n v="5090"/>
    <s v="5090G"/>
    <s v="GRUPO-A"/>
    <s v="Prácticas Externas"/>
    <s v="GG"/>
    <s v="GRUPO GRANDE"/>
    <s v="5090G"/>
    <s v="GG de Prácticas Externas"/>
    <s v="GRUPO-A"/>
    <s v="GG de Prácticas Externas"/>
    <s v="1S"/>
    <n v="9740221"/>
    <s v="GONZÁLEZ"/>
    <s v="FANDOS"/>
    <s v="MARÍA ELENA"/>
    <s v="elengonz"/>
    <s v="elena.gonzalez@unirioja.es"/>
    <n v="0"/>
    <n v="0"/>
    <x v="0"/>
    <n v="500"/>
    <s v="CATEDRATICO DE UNIVERSIDAD"/>
    <s v="01R"/>
    <s v="TIEMPO COMPLETO REDUCIDO"/>
    <s v="2016-09-15 00:00:00.0"/>
    <s v="null"/>
    <s v="DF100230"/>
    <s v="CATEDRÁTICO DE UNIVERSIDAD"/>
    <s v="R101"/>
    <x v="4"/>
    <n v="780"/>
    <s v="TECNOLOGÍA DE ALIMENTOS"/>
  </r>
  <r>
    <x v="23"/>
    <n v="15863391"/>
    <s v="EMYDUR"/>
    <n v="5090"/>
    <s v="5090G"/>
    <s v="GRUPO-A"/>
    <s v="Prácticas Externas"/>
    <s v="GG"/>
    <s v="GRUPO GRANDE"/>
    <s v="5090G"/>
    <s v="GG de Prácticas Externas"/>
    <s v="GRUPO-A"/>
    <s v="GG de Prácticas Externas"/>
    <s v="1S"/>
    <n v="15863391"/>
    <s v="PEÑA"/>
    <s v="NAVARIDAS"/>
    <s v="JOSÉ MIGUEL"/>
    <s v="jopena"/>
    <s v="jmiguel.penya@unirioja.es"/>
    <n v="0.2"/>
    <n v="0.2"/>
    <x v="1"/>
    <n v="533"/>
    <s v="COLABORADOR-TIPO 2 (Doctor)"/>
    <s v="C01"/>
    <s v="TIEMPO COMPLETO"/>
    <s v="2006-10-01 00:00:00.0"/>
    <s v="null"/>
    <s v="LD100579"/>
    <s v="PROFESOR COLABORADOR TIPO 2"/>
    <s v="R101"/>
    <x v="4"/>
    <n v="500"/>
    <s v="INGENIERÍA AGROFORESTAL"/>
  </r>
  <r>
    <x v="23"/>
    <n v="16531083"/>
    <s v="EMYDUR"/>
    <n v="5090"/>
    <s v="5090G"/>
    <s v="GRUPO-A"/>
    <s v="Prácticas Externas"/>
    <s v="GG"/>
    <s v="GRUPO GRANDE"/>
    <s v="5090G"/>
    <s v="GG de Prácticas Externas"/>
    <s v="GRUPO-A"/>
    <s v="GG de Prácticas Externas"/>
    <s v="1S"/>
    <n v="16531083"/>
    <s v="TOMÁS"/>
    <s v="LAS HERAS"/>
    <s v="RAFAEL"/>
    <s v="ratomas"/>
    <s v="rafael.tomas@unirioja.es"/>
    <n v="0.2"/>
    <n v="0.2"/>
    <x v="0"/>
    <n v="504"/>
    <s v="PROFESOR TITULAR UNIVERSIDAD"/>
    <s v="01R"/>
    <s v="TIEMPO COMPLETO REDUCIDO"/>
    <s v="2017-09-15 00:00:00.0"/>
    <s v="null"/>
    <s v="DF100086"/>
    <s v="TITULAR DE ESCUELA UNIVERSITARIA"/>
    <s v="R101"/>
    <x v="4"/>
    <n v="412"/>
    <s v="FISIOLOGÍA VEGETAL"/>
  </r>
  <r>
    <x v="23"/>
    <n v="16567034"/>
    <s v="EMYDUR"/>
    <n v="5090"/>
    <s v="5090G"/>
    <s v="GRUPO-A"/>
    <s v="Prácticas Externas"/>
    <s v="GG"/>
    <s v="GRUPO GRANDE"/>
    <s v="5090G"/>
    <s v="GG de Prácticas Externas"/>
    <s v="GRUPO-A"/>
    <s v="GG de Prácticas Externas"/>
    <s v="1S"/>
    <n v="16567034"/>
    <s v="GUADALUPE"/>
    <s v="MÍNGUEZ"/>
    <s v="ZENAIDA"/>
    <s v="zeguadal"/>
    <s v="zenaida.guadalupe@unirioja.es"/>
    <n v="0.2"/>
    <n v="0.2"/>
    <x v="1"/>
    <n v="504"/>
    <s v="PROFESOR TITULAR UNIVERSIDAD"/>
    <s v="C01"/>
    <s v="TIEMPO COMPLETO"/>
    <s v="2018-12-21 00:00:00.0"/>
    <s v="null"/>
    <s v="DF100361"/>
    <s v="PROFESOR TITULAR DE UNIVERSIDAD"/>
    <s v="R101"/>
    <x v="4"/>
    <n v="780"/>
    <s v="TECNOLOGÍA DE ALIMENTOS"/>
  </r>
  <r>
    <x v="23"/>
    <n v="71427482"/>
    <s v="EMYDUR"/>
    <n v="5090"/>
    <s v="5090G"/>
    <s v="GRUPO-A"/>
    <s v="Prácticas Externas"/>
    <s v="GG"/>
    <s v="GRUPO GRANDE"/>
    <s v="5090G"/>
    <s v="GG de Prácticas Externas"/>
    <s v="GRUPO-A"/>
    <s v="GG de Prácticas Externas"/>
    <s v="1S"/>
    <n v="71427482"/>
    <s v="TASCÓN"/>
    <s v="VEGAS"/>
    <s v="ALBERTO"/>
    <s v="altascon"/>
    <s v="alberto.tascon@unirioja.es"/>
    <n v="0.2"/>
    <n v="0.2"/>
    <x v="0"/>
    <s v="A-0504"/>
    <s v="PROFESOR TITULAR UNIVERSIDAD"/>
    <s v="C01"/>
    <s v="TIEMPO COMPLETO"/>
    <s v="2010-09-01 00:00:00.0"/>
    <s v="null"/>
    <s v="DF100264"/>
    <s v="PROFESOR TITULAR INTERINO"/>
    <s v="R101"/>
    <x v="4"/>
    <n v="500"/>
    <s v="INGENIERÍA AGROFORESTAL"/>
  </r>
  <r>
    <x v="23"/>
    <n v="72779211"/>
    <s v="EMYDUR"/>
    <n v="5090"/>
    <s v="5090G"/>
    <s v="GRUPO-A"/>
    <s v="Prácticas Externas"/>
    <s v="GG"/>
    <s v="GRUPO GRANDE"/>
    <s v="5090G"/>
    <s v="GG de Prácticas Externas"/>
    <s v="GRUPO-A"/>
    <s v="GG de Prácticas Externas"/>
    <s v="1S"/>
    <n v="72779211"/>
    <s v="MARTÍNEZ"/>
    <s v="VILLAR"/>
    <s v="MARÍA ELENA"/>
    <s v="elmartin"/>
    <s v="elena.martinez@unirioja.es"/>
    <n v="0.2"/>
    <n v="0.2"/>
    <x v="1"/>
    <n v="506"/>
    <s v="PROFESOR TITULAR DE ESCUELA UNIVERSITARI"/>
    <s v="01A"/>
    <s v="TIEMPO COMPLETO AMPLIADO"/>
    <s v="2012-09-01 00:00:00.0"/>
    <s v="null"/>
    <s v="DF3167"/>
    <s v="TITULAR DE ESCUELAS UNIVERSITARIAS"/>
    <s v="R101"/>
    <x v="4"/>
    <n v="705"/>
    <s v="PRODUCCIÓN VEGETAL"/>
  </r>
  <r>
    <x v="23"/>
    <n v="9740221"/>
    <s v="EMYDUR"/>
    <n v="5091"/>
    <s v="5091G"/>
    <s v="GRUPO-A"/>
    <s v="Trabajo fin de Máster"/>
    <s v="GG"/>
    <s v="GRUPO GRANDE"/>
    <s v="5091G"/>
    <s v="Trabajo fin de Máster"/>
    <s v="GRUPO-A"/>
    <s v="GRUPO DE MATRÍCULA"/>
    <s v="I"/>
    <n v="9740221"/>
    <s v="GONZÁLEZ"/>
    <s v="FANDOS"/>
    <s v="MARÍA ELENA"/>
    <s v="elengonz"/>
    <s v="elena.gonzalez@unirioja.es"/>
    <n v="0"/>
    <n v="0"/>
    <x v="0"/>
    <n v="500"/>
    <s v="CATEDRATICO DE UNIVERSIDAD"/>
    <s v="01R"/>
    <s v="TIEMPO COMPLETO REDUCIDO"/>
    <s v="2016-09-15 00:00:00.0"/>
    <s v="null"/>
    <s v="DF100230"/>
    <s v="CATEDRÁTICO DE UNIVERSIDAD"/>
    <s v="R101"/>
    <x v="4"/>
    <n v="780"/>
    <s v="TECNOLOGÍA DE ALIMENTOS"/>
  </r>
  <r>
    <x v="24"/>
    <n v="16551912"/>
    <s v="EMYDUR"/>
    <n v="5092"/>
    <s v="5092G"/>
    <s v="GRUPO-A"/>
    <s v="Lenguajes y paradigmas de programación"/>
    <s v="GG"/>
    <s v="GRUPO GRANDE"/>
    <s v="5092G"/>
    <s v="GG de Lenguajes y paradigmas de programación"/>
    <s v="GRUPO-A"/>
    <s v="GG de Lenguajes y paradigmas de programación"/>
    <s v="1S"/>
    <n v="16551912"/>
    <s v="GARCÍA"/>
    <s v="IZQUIERDO"/>
    <s v="FRANCISCO JOSÉ"/>
    <s v="fgarcia"/>
    <s v="francisco.garcia@unirioja.es"/>
    <n v="0.5"/>
    <n v="0.5"/>
    <x v="0"/>
    <n v="534"/>
    <s v="CONTRATADO DOCTOR -TIPO 1"/>
    <s v="C01"/>
    <s v="TIEMPO COMPLETO"/>
    <s v="2013-07-20 00:00:00.0"/>
    <s v="null"/>
    <s v="LD100292"/>
    <s v="CONTRATADO DOCTOR"/>
    <s v="R111"/>
    <x v="7"/>
    <n v="570"/>
    <s v="LENGUAJES Y SISTEMAS INFORMÁTICOS"/>
  </r>
  <r>
    <x v="24"/>
    <n v="17710488"/>
    <s v="EMYDUR"/>
    <n v="5092"/>
    <s v="5092G"/>
    <s v="GRUPO-A"/>
    <s v="Lenguajes y paradigmas de programación"/>
    <s v="GG"/>
    <s v="GRUPO GRANDE"/>
    <s v="5092G"/>
    <s v="GG de Lenguajes y paradigmas de programación"/>
    <s v="GRUPO-A"/>
    <s v="GG de Lenguajes y paradigmas de programación"/>
    <s v="1S"/>
    <n v="17710488"/>
    <s v="LAMBAN"/>
    <s v="PARDO"/>
    <s v="LAUREANO"/>
    <s v="lalamban"/>
    <s v="lalamban@unirioja.es"/>
    <n v="1"/>
    <n v="1"/>
    <x v="0"/>
    <n v="504"/>
    <s v="PROFESOR TITULAR UNIVERSIDAD"/>
    <s v="C01"/>
    <s v="TIEMPO COMPLETO"/>
    <s v="2016-09-15 00:00:00.0"/>
    <s v="null"/>
    <s v="DF32144"/>
    <s v="TITULAR DE ESCUELAS UNIVERSITARIAS"/>
    <s v="R111"/>
    <x v="7"/>
    <n v="75"/>
    <s v="CIENCIA DE LA COMPUTACIÓN E INTELIGENCIA ARTIFICIA"/>
  </r>
  <r>
    <x v="24"/>
    <n v="16551912"/>
    <s v="EMYDUR"/>
    <n v="5092"/>
    <s v="5092I"/>
    <s v="GRUPO-A1"/>
    <s v="Lenguajes y paradigmas de programación"/>
    <s v="GI"/>
    <s v="GRUPO DE INFORMÁTICA"/>
    <s v="5092I"/>
    <s v="GI de Lenguajes y paradigmas de programación"/>
    <s v="GRUPO-A1"/>
    <s v="GI de Lenguajes y paradigmas de programación"/>
    <s v="1S"/>
    <n v="16551912"/>
    <s v="GARCÍA"/>
    <s v="IZQUIERDO"/>
    <s v="FRANCISCO JOSÉ"/>
    <s v="fgarcia"/>
    <s v="francisco.garcia@unirioja.es"/>
    <n v="0.5"/>
    <n v="0.5"/>
    <x v="0"/>
    <n v="534"/>
    <s v="CONTRATADO DOCTOR -TIPO 1"/>
    <s v="C01"/>
    <s v="TIEMPO COMPLETO"/>
    <s v="2013-07-20 00:00:00.0"/>
    <s v="null"/>
    <s v="LD100292"/>
    <s v="CONTRATADO DOCTOR"/>
    <s v="R111"/>
    <x v="7"/>
    <n v="570"/>
    <s v="LENGUAJES Y SISTEMAS INFORMÁTICOS"/>
  </r>
  <r>
    <x v="24"/>
    <n v="17710488"/>
    <s v="EMYDUR"/>
    <n v="5092"/>
    <s v="5092I"/>
    <s v="GRUPO-A1"/>
    <s v="Lenguajes y paradigmas de programación"/>
    <s v="GI"/>
    <s v="GRUPO DE INFORMÁTICA"/>
    <s v="5092I"/>
    <s v="GI de Lenguajes y paradigmas de programación"/>
    <s v="GRUPO-A1"/>
    <s v="GI de Lenguajes y paradigmas de programación"/>
    <s v="1S"/>
    <n v="17710488"/>
    <s v="LAMBAN"/>
    <s v="PARDO"/>
    <s v="LAUREANO"/>
    <s v="lalamban"/>
    <s v="lalamban@unirioja.es"/>
    <n v="1"/>
    <n v="1"/>
    <x v="0"/>
    <n v="504"/>
    <s v="PROFESOR TITULAR UNIVERSIDAD"/>
    <s v="C01"/>
    <s v="TIEMPO COMPLETO"/>
    <s v="2016-09-15 00:00:00.0"/>
    <s v="null"/>
    <s v="DF32144"/>
    <s v="TITULAR DE ESCUELAS UNIVERSITARIAS"/>
    <s v="R111"/>
    <x v="7"/>
    <n v="75"/>
    <s v="CIENCIA DE LA COMPUTACIÓN E INTELIGENCIA ARTIFICIA"/>
  </r>
  <r>
    <x v="24"/>
    <n v="16551912"/>
    <s v="EMYDUR"/>
    <n v="5093"/>
    <s v="5093G"/>
    <s v="GRUPO-A"/>
    <s v="Tecnologías de navegador para las aplicaciones web"/>
    <s v="GG"/>
    <s v="GRUPO GRANDE"/>
    <s v="5093G"/>
    <s v="GG de Tecnologías de navegador para las aplicaciones web"/>
    <s v="GRUPO-A"/>
    <s v="GG de Tecnologías de navegador para las aplicaciones web"/>
    <s v="1S"/>
    <n v="16551912"/>
    <s v="GARCÍA"/>
    <s v="IZQUIERDO"/>
    <s v="FRANCISCO JOSÉ"/>
    <s v="fgarcia"/>
    <s v="francisco.garcia@unirioja.es"/>
    <n v="1.5"/>
    <n v="1.5"/>
    <x v="0"/>
    <n v="534"/>
    <s v="CONTRATADO DOCTOR -TIPO 1"/>
    <s v="C01"/>
    <s v="TIEMPO COMPLETO"/>
    <s v="2013-07-20 00:00:00.0"/>
    <s v="null"/>
    <s v="LD100292"/>
    <s v="CONTRATADO DOCTOR"/>
    <s v="R111"/>
    <x v="7"/>
    <n v="570"/>
    <s v="LENGUAJES Y SISTEMAS INFORMÁTICOS"/>
  </r>
  <r>
    <x v="24"/>
    <n v="16551912"/>
    <s v="EMYDUR"/>
    <n v="5093"/>
    <s v="5093I"/>
    <s v="GRUPO-A1"/>
    <s v="Tecnologías de navegador para las aplicaciones web"/>
    <s v="GI"/>
    <s v="GRUPO DE INFORMÁTICA"/>
    <s v="5093I"/>
    <s v="GI de Tecnologías de navegador para las aplicaciones web"/>
    <s v="GRUPO-A1"/>
    <s v="GI de Tecnologías de navegador para las aplicaciones web"/>
    <s v="1S"/>
    <n v="16551912"/>
    <s v="GARCÍA"/>
    <s v="IZQUIERDO"/>
    <s v="FRANCISCO JOSÉ"/>
    <s v="fgarcia"/>
    <s v="francisco.garcia@unirioja.es"/>
    <n v="1.5"/>
    <n v="1.5"/>
    <x v="0"/>
    <n v="534"/>
    <s v="CONTRATADO DOCTOR -TIPO 1"/>
    <s v="C01"/>
    <s v="TIEMPO COMPLETO"/>
    <s v="2013-07-20 00:00:00.0"/>
    <s v="null"/>
    <s v="LD100292"/>
    <s v="CONTRATADO DOCTOR"/>
    <s v="R111"/>
    <x v="7"/>
    <n v="570"/>
    <s v="LENGUAJES Y SISTEMAS INFORMÁTICOS"/>
  </r>
  <r>
    <x v="24"/>
    <n v="15973686"/>
    <s v="EMYDUR"/>
    <n v="5094"/>
    <s v="5094G"/>
    <s v="GRUPO-A"/>
    <s v="Tratamiento de datos para la inteligencia empresarial"/>
    <s v="GG"/>
    <s v="GRUPO GRANDE"/>
    <s v="5094G"/>
    <s v="GG de Tratamiento de datos para la inteligencia empresarial"/>
    <s v="GRUPO-A"/>
    <s v="GG de Tratamiento de datos para la inteligencia empresarial"/>
    <s v="1S"/>
    <n v="15973686"/>
    <s v="JAIME"/>
    <s v="ELIZONDO"/>
    <s v="ARTURO"/>
    <s v="arjaime"/>
    <s v="arturo.jaime@unirioja.es"/>
    <n v="0.75"/>
    <n v="0.75"/>
    <x v="1"/>
    <n v="504"/>
    <s v="PROFESOR TITULAR UNIVERSIDAD"/>
    <s v="C01"/>
    <s v="TIEMPO COMPLETO"/>
    <s v="2015-09-15 00:00:00.0"/>
    <s v="null"/>
    <s v="DF100152"/>
    <s v="PROFESOR TITULAR DE UNIVERSIDAD"/>
    <s v="R111"/>
    <x v="7"/>
    <n v="570"/>
    <s v="LENGUAJES Y SISTEMAS INFORMÁTICOS"/>
  </r>
  <r>
    <x v="24"/>
    <n v="16575155"/>
    <s v="EMYDUR"/>
    <n v="5094"/>
    <s v="5094G"/>
    <s v="GRUPO-A"/>
    <s v="Tratamiento de datos para la inteligencia empresarial"/>
    <s v="GG"/>
    <s v="GRUPO GRANDE"/>
    <s v="5094G"/>
    <s v="GG de Tratamiento de datos para la inteligencia empresarial"/>
    <s v="GRUPO-A"/>
    <s v="GG de Tratamiento de datos para la inteligencia empresarial"/>
    <s v="1S"/>
    <n v="16575155"/>
    <s v="DOMÍNGUEZ"/>
    <s v="PÉREZ"/>
    <s v="CÉSAR"/>
    <s v="cedomin"/>
    <s v="cesar.dominguez@unirioja.es"/>
    <n v="0.75"/>
    <n v="0.75"/>
    <x v="0"/>
    <n v="504"/>
    <s v="PROFESOR TITULAR UNIVERSIDAD"/>
    <s v="C01"/>
    <s v="TIEMPO COMPLETO"/>
    <s v="2017-12-12 00:00:00.0"/>
    <s v="null"/>
    <s v="DF100346"/>
    <s v="PROFESOR TITULAR DE UNIVERSIDAD"/>
    <s v="R111"/>
    <x v="7"/>
    <n v="570"/>
    <s v="LENGUAJES Y SISTEMAS INFORMÁTICOS"/>
  </r>
  <r>
    <x v="24"/>
    <n v="15973686"/>
    <s v="EMYDUR"/>
    <n v="5094"/>
    <s v="5094I"/>
    <s v="GRUPO-A1"/>
    <s v="Tratamiento de datos para la inteligencia empresarial"/>
    <s v="GI"/>
    <s v="GRUPO DE INFORMÁTICA"/>
    <s v="5094I"/>
    <s v="GI de Tratamiento de datos para la inteligencia empresarial"/>
    <s v="GRUPO-A1"/>
    <s v="GI de Tratamiento de datos para la inteligencia empresarial"/>
    <s v="1S"/>
    <n v="15973686"/>
    <s v="JAIME"/>
    <s v="ELIZONDO"/>
    <s v="ARTURO"/>
    <s v="arjaime"/>
    <s v="arturo.jaime@unirioja.es"/>
    <n v="0.75"/>
    <n v="0.75"/>
    <x v="1"/>
    <n v="504"/>
    <s v="PROFESOR TITULAR UNIVERSIDAD"/>
    <s v="C01"/>
    <s v="TIEMPO COMPLETO"/>
    <s v="2015-09-15 00:00:00.0"/>
    <s v="null"/>
    <s v="DF100152"/>
    <s v="PROFESOR TITULAR DE UNIVERSIDAD"/>
    <s v="R111"/>
    <x v="7"/>
    <n v="570"/>
    <s v="LENGUAJES Y SISTEMAS INFORMÁTICOS"/>
  </r>
  <r>
    <x v="24"/>
    <n v="16575155"/>
    <s v="EMYDUR"/>
    <n v="5094"/>
    <s v="5094I"/>
    <s v="GRUPO-A1"/>
    <s v="Tratamiento de datos para la inteligencia empresarial"/>
    <s v="GI"/>
    <s v="GRUPO DE INFORMÁTICA"/>
    <s v="5094I"/>
    <s v="GI de Tratamiento de datos para la inteligencia empresarial"/>
    <s v="GRUPO-A1"/>
    <s v="GI de Tratamiento de datos para la inteligencia empresarial"/>
    <s v="1S"/>
    <n v="16575155"/>
    <s v="DOMÍNGUEZ"/>
    <s v="PÉREZ"/>
    <s v="CÉSAR"/>
    <s v="cedomin"/>
    <s v="cesar.dominguez@unirioja.es"/>
    <n v="0.75"/>
    <n v="0.75"/>
    <x v="0"/>
    <n v="504"/>
    <s v="PROFESOR TITULAR UNIVERSIDAD"/>
    <s v="C01"/>
    <s v="TIEMPO COMPLETO"/>
    <s v="2017-12-12 00:00:00.0"/>
    <s v="null"/>
    <s v="DF100346"/>
    <s v="PROFESOR TITULAR DE UNIVERSIDAD"/>
    <s v="R111"/>
    <x v="7"/>
    <n v="570"/>
    <s v="LENGUAJES Y SISTEMAS INFORMÁTICOS"/>
  </r>
  <r>
    <x v="24"/>
    <n v="16590764"/>
    <s v="EMYDUR"/>
    <n v="5095"/>
    <s v="5095G"/>
    <s v="GRUPO-A"/>
    <s v="Técnicas para el desarrollo de software en producción"/>
    <s v="GG"/>
    <s v="GRUPO GRANDE"/>
    <s v="5095G"/>
    <s v="GG de Técnicas para el desarrollo de software en producción"/>
    <s v="GRUPO-A"/>
    <s v="GG de Técnicas para el desarrollo de software en producción"/>
    <s v="AN"/>
    <n v="16590764"/>
    <s v="ARANSAY"/>
    <s v="AZOFRA"/>
    <s v="JESÚS MARÍA"/>
    <s v="jearansa"/>
    <s v="jesus-maria.aransay@unirioja.es"/>
    <n v="1.5"/>
    <n v="1.5"/>
    <x v="0"/>
    <n v="534"/>
    <s v="CONTRATADO DOCTOR -TIPO 1"/>
    <s v="C01"/>
    <s v="TIEMPO COMPLETO"/>
    <s v="2010-09-01 00:00:00.0"/>
    <s v="null"/>
    <s v="PI100763"/>
    <s v="PROFESOR CONTRATADO DOCTOR"/>
    <s v="R111"/>
    <x v="7"/>
    <n v="75"/>
    <s v="CIENCIA DE LA COMPUTACIÓN E INTELIGENCIA ARTIFICIA"/>
  </r>
  <r>
    <x v="24"/>
    <n v="16590764"/>
    <s v="EMYDUR"/>
    <n v="5095"/>
    <s v="5095I"/>
    <s v="GRUPO-A1"/>
    <s v="Técnicas para el desarrollo de software en producción"/>
    <s v="GI"/>
    <s v="GRUPO DE INFORMÁTICA"/>
    <s v="5095I"/>
    <s v="GI de Técnicas para el desarrollo de software en producción"/>
    <s v="GRUPO-A1"/>
    <s v="GI de Técnicas para el desarrollo de software en producción"/>
    <s v="AN"/>
    <n v="16590764"/>
    <s v="ARANSAY"/>
    <s v="AZOFRA"/>
    <s v="JESÚS MARÍA"/>
    <s v="jearansa"/>
    <s v="jesus-maria.aransay@unirioja.es"/>
    <n v="1.5"/>
    <n v="1.5"/>
    <x v="0"/>
    <n v="534"/>
    <s v="CONTRATADO DOCTOR -TIPO 1"/>
    <s v="C01"/>
    <s v="TIEMPO COMPLETO"/>
    <s v="2010-09-01 00:00:00.0"/>
    <s v="null"/>
    <s v="PI100763"/>
    <s v="PROFESOR CONTRATADO DOCTOR"/>
    <s v="R111"/>
    <x v="7"/>
    <n v="75"/>
    <s v="CIENCIA DE LA COMPUTACIÓN E INTELIGENCIA ARTIFICIA"/>
  </r>
  <r>
    <x v="24"/>
    <n v="16545261"/>
    <s v="EMYDUR"/>
    <n v="5096"/>
    <s v="5096G"/>
    <s v="GRUPO-A"/>
    <s v="Proyectos informáticos e Ingeniería del software"/>
    <s v="GG"/>
    <s v="GRUPO GRANDE"/>
    <s v="5096G"/>
    <s v="GG de Proyectos informáticos e Ingeniería del software"/>
    <s v="GRUPO-A"/>
    <s v="GG de Proyectos informáticos e Ingeniería del software"/>
    <s v="AN"/>
    <n v="16545261"/>
    <s v="OLARTE"/>
    <s v="LARREA"/>
    <s v="JUAN JOSÉ"/>
    <s v="jjolarte"/>
    <s v="jjolarte@unirioja.es"/>
    <n v="1.5"/>
    <n v="1.5"/>
    <x v="0"/>
    <n v="504"/>
    <s v="PROFESOR TITULAR UNIVERSIDAD"/>
    <s v="C01"/>
    <s v="TIEMPO COMPLETO"/>
    <s v="2018-09-17 00:00:00.0"/>
    <s v="null"/>
    <s v="DF32239"/>
    <s v="PROFESOR TITULAR DE UNIVERSIDAD"/>
    <s v="R111"/>
    <x v="7"/>
    <n v="570"/>
    <s v="LENGUAJES Y SISTEMAS INFORMÁTICOS"/>
  </r>
  <r>
    <x v="24"/>
    <n v="16545261"/>
    <s v="EMYDUR"/>
    <n v="5096"/>
    <s v="5096I"/>
    <s v="GRUPO-A1"/>
    <s v="Proyectos informáticos e Ingeniería del software"/>
    <s v="GI"/>
    <s v="GRUPO DE INFORMÁTICA"/>
    <s v="5096I"/>
    <s v="GI de Proyectos informáticos e Ingeniería del software"/>
    <s v="GRUPO-A1"/>
    <s v="GI de Proyectos informáticos e Ingeniería del software"/>
    <s v="AN"/>
    <n v="16545261"/>
    <s v="OLARTE"/>
    <s v="LARREA"/>
    <s v="JUAN JOSÉ"/>
    <s v="jjolarte"/>
    <s v="jjolarte@unirioja.es"/>
    <n v="1.5"/>
    <n v="1.5"/>
    <x v="0"/>
    <n v="504"/>
    <s v="PROFESOR TITULAR UNIVERSIDAD"/>
    <s v="C01"/>
    <s v="TIEMPO COMPLETO"/>
    <s v="2018-09-17 00:00:00.0"/>
    <s v="null"/>
    <s v="DF32239"/>
    <s v="PROFESOR TITULAR DE UNIVERSIDAD"/>
    <s v="R111"/>
    <x v="7"/>
    <n v="570"/>
    <s v="LENGUAJES Y SISTEMAS INFORMÁTICOS"/>
  </r>
  <r>
    <x v="24"/>
    <n v="16567689"/>
    <s v="EMYDUR"/>
    <n v="5097"/>
    <s v="5097G"/>
    <s v="GRUPO-A"/>
    <s v="Informática para el sector agroalimentario"/>
    <s v="GG"/>
    <s v="GRUPO GRANDE"/>
    <s v="5097G"/>
    <s v="GG de Informática para el sector agroalimentario"/>
    <s v="GRUPO-A"/>
    <s v="GG de Informática para el sector agroalimentario"/>
    <s v="AN"/>
    <n v="16567689"/>
    <s v="SÁENZ DE CABEZÓN"/>
    <s v="IRIGARAY"/>
    <s v="EDUARDO"/>
    <s v="esaenz-d"/>
    <s v="eduardo.saenz-de-cabezon@unirioja.es"/>
    <n v="1"/>
    <n v="1"/>
    <x v="0"/>
    <n v="504"/>
    <s v="PROFESOR TITULAR UNIVERSIDAD"/>
    <s v="C01"/>
    <s v="TIEMPO COMPLETO"/>
    <s v="2018-12-18 00:00:00.0"/>
    <s v="null"/>
    <s v="DF100367"/>
    <s v="PROFESOR TITULAR DE UNIVERSIDAD"/>
    <s v="R111"/>
    <x v="7"/>
    <n v="570"/>
    <s v="LENGUAJES Y SISTEMAS INFORMÁTICOS"/>
  </r>
  <r>
    <x v="24"/>
    <n v="17437495"/>
    <s v="EMYDUR"/>
    <n v="5097"/>
    <s v="5097G"/>
    <s v="GRUPO-A"/>
    <s v="Informática para el sector agroalimentario"/>
    <s v="GG"/>
    <s v="GRUPO GRANDE"/>
    <s v="5097G"/>
    <s v="GG de Informática para el sector agroalimentario"/>
    <s v="GRUPO-A"/>
    <s v="GG de Informática para el sector agroalimentario"/>
    <s v="AN"/>
    <n v="17437495"/>
    <s v="MARCO"/>
    <s v="MANCEBÓN"/>
    <s v="VICENTE SANTIAGO"/>
    <s v="vimarco"/>
    <s v="vicente.marco@unirioja.es"/>
    <n v="0.5"/>
    <n v="0.5"/>
    <x v="0"/>
    <n v="504"/>
    <s v="PROFESOR TITULAR UNIVERSIDAD"/>
    <s v="01R"/>
    <s v="TIEMPO COMPLETO REDUCIDO"/>
    <s v="2014-09-15 00:00:00.0"/>
    <s v="null"/>
    <s v="DF3157"/>
    <s v="TITULAR DE UNIVERSIDAD"/>
    <s v="R101"/>
    <x v="4"/>
    <n v="705"/>
    <s v="PRODUCCIÓN VEGETAL"/>
  </r>
  <r>
    <x v="24"/>
    <n v="16567689"/>
    <s v="EMYDUR"/>
    <n v="5097"/>
    <s v="5097I"/>
    <s v="GRUPO-A1"/>
    <s v="Informática para el sector agroalimentario"/>
    <s v="GI"/>
    <s v="GRUPO DE INFORMÁTICA"/>
    <s v="5097I"/>
    <s v="GI de Informática para el sector agroalimentario"/>
    <s v="GRUPO-A1"/>
    <s v="GI de Informática para el sector agroalimentario"/>
    <s v="AN"/>
    <n v="16567689"/>
    <s v="SÁENZ DE CABEZÓN"/>
    <s v="IRIGARAY"/>
    <s v="EDUARDO"/>
    <s v="esaenz-d"/>
    <s v="eduardo.saenz-de-cabezon@unirioja.es"/>
    <n v="1"/>
    <n v="1"/>
    <x v="0"/>
    <n v="504"/>
    <s v="PROFESOR TITULAR UNIVERSIDAD"/>
    <s v="C01"/>
    <s v="TIEMPO COMPLETO"/>
    <s v="2018-12-18 00:00:00.0"/>
    <s v="null"/>
    <s v="DF100367"/>
    <s v="PROFESOR TITULAR DE UNIVERSIDAD"/>
    <s v="R111"/>
    <x v="7"/>
    <n v="570"/>
    <s v="LENGUAJES Y SISTEMAS INFORMÁTICOS"/>
  </r>
  <r>
    <x v="24"/>
    <n v="17437495"/>
    <s v="EMYDUR"/>
    <n v="5097"/>
    <s v="5097I"/>
    <s v="GRUPO-A1"/>
    <s v="Informática para el sector agroalimentario"/>
    <s v="GI"/>
    <s v="GRUPO DE INFORMÁTICA"/>
    <s v="5097I"/>
    <s v="GI de Informática para el sector agroalimentario"/>
    <s v="GRUPO-A1"/>
    <s v="GI de Informática para el sector agroalimentario"/>
    <s v="AN"/>
    <n v="17437495"/>
    <s v="MARCO"/>
    <s v="MANCEBÓN"/>
    <s v="VICENTE SANTIAGO"/>
    <s v="vimarco"/>
    <s v="vicente.marco@unirioja.es"/>
    <n v="0.5"/>
    <n v="0.5"/>
    <x v="0"/>
    <n v="504"/>
    <s v="PROFESOR TITULAR UNIVERSIDAD"/>
    <s v="01R"/>
    <s v="TIEMPO COMPLETO REDUCIDO"/>
    <s v="2014-09-15 00:00:00.0"/>
    <s v="null"/>
    <s v="DF3157"/>
    <s v="TITULAR DE UNIVERSIDAD"/>
    <s v="R101"/>
    <x v="4"/>
    <n v="705"/>
    <s v="PRODUCCIÓN VEGETAL"/>
  </r>
  <r>
    <x v="24"/>
    <n v="16530493"/>
    <s v="EMYDUR"/>
    <n v="5098"/>
    <s v="5098G"/>
    <s v="GRUPO-A"/>
    <s v="Modelización y tratamiento científico de datos"/>
    <s v="GG"/>
    <s v="GRUPO GRANDE"/>
    <s v="5098G"/>
    <s v="GG de Modelización y tratamiento científico de datos"/>
    <s v="GRUPO-A"/>
    <s v="GG de Modelización y tratamiento científico de datos"/>
    <s v="AN"/>
    <n v="16530493"/>
    <s v="VARONA"/>
    <s v="MALUMBRES"/>
    <s v="JUAN LUIS"/>
    <s v="jvarona"/>
    <s v="jvarona@unirioja.es"/>
    <n v="0.5"/>
    <n v="0.5"/>
    <x v="1"/>
    <n v="500"/>
    <s v="CATEDRATICO DE UNIVERSIDAD"/>
    <s v="01R"/>
    <s v="TIEMPO COMPLETO REDUCIDO"/>
    <s v="2012-09-01 00:00:00.0"/>
    <s v="null"/>
    <s v="DF100234"/>
    <s v="CATEDRÁTICO DE UNIVERSIDAD"/>
    <s v="R111"/>
    <x v="7"/>
    <n v="595"/>
    <s v="MATEMÁTICA APLICADA"/>
  </r>
  <r>
    <x v="24"/>
    <n v="16536550"/>
    <s v="EMYDUR"/>
    <n v="5098"/>
    <s v="5098G"/>
    <s v="GRUPO-A"/>
    <s v="Modelización y tratamiento científico de datos"/>
    <s v="GG"/>
    <s v="GRUPO GRANDE"/>
    <s v="5098G"/>
    <s v="GG de Modelización y tratamiento científico de datos"/>
    <s v="GRUPO-A"/>
    <s v="GG de Modelización y tratamiento científico de datos"/>
    <s v="AN"/>
    <n v="16536550"/>
    <s v="MATA"/>
    <s v="SOTÉS"/>
    <s v="ELOY JAVIER"/>
    <s v="mata"/>
    <s v="eloy.mata@unirioja.es"/>
    <n v="0.5"/>
    <n v="0.5"/>
    <x v="0"/>
    <n v="504"/>
    <s v="PROFESOR TITULAR UNIVERSIDAD"/>
    <s v="C01"/>
    <s v="TIEMPO COMPLETO"/>
    <s v="2018-09-17 00:00:00.0"/>
    <s v="null"/>
    <s v="DF32238"/>
    <s v="TITULAR DE UNIVERSIDAD"/>
    <s v="R111"/>
    <x v="7"/>
    <n v="570"/>
    <s v="LENGUAJES Y SISTEMAS INFORMÁTICOS"/>
  </r>
  <r>
    <x v="24"/>
    <n v="16580433"/>
    <s v="EMYDUR"/>
    <n v="5098"/>
    <s v="5098G"/>
    <s v="GRUPO-A"/>
    <s v="Modelización y tratamiento científico de datos"/>
    <s v="GG"/>
    <s v="GRUPO GRANDE"/>
    <s v="5098G"/>
    <s v="GG de Modelización y tratamiento científico de datos"/>
    <s v="GRUPO-A"/>
    <s v="GG de Modelización y tratamiento científico de datos"/>
    <s v="AN"/>
    <n v="16580433"/>
    <s v="MARTÍNEZ"/>
    <s v="RUIZ"/>
    <s v="RODRIGO"/>
    <s v="romarine"/>
    <s v="rodrigo.martinez@unirioja.es"/>
    <n v="0.5"/>
    <n v="0.5"/>
    <x v="0"/>
    <n v="504"/>
    <s v="PROFESOR TITULAR UNIVERSIDAD"/>
    <s v="C01"/>
    <s v="TIEMPO COMPLETO"/>
    <s v="2018-12-18 00:00:00.0"/>
    <s v="null"/>
    <s v="DF100369"/>
    <s v="PROFESOR TITULAR DE UNIVERSIDAD"/>
    <s v="R112"/>
    <x v="8"/>
    <n v="755"/>
    <s v="QUÍMICA FÍSICA"/>
  </r>
  <r>
    <x v="24"/>
    <n v="16530493"/>
    <s v="EMYDUR"/>
    <n v="5098"/>
    <s v="5098I"/>
    <s v="GRUPO-A1"/>
    <s v="Modelización y tratamiento científico de datos"/>
    <s v="GI"/>
    <s v="GRUPO DE INFORMÁTICA"/>
    <s v="5098I"/>
    <s v="GI de Modelización y tratamiento científico de datos"/>
    <s v="GRUPO-A1"/>
    <s v="GI de Modelización y tratamiento científico de datos"/>
    <s v="AN"/>
    <n v="16530493"/>
    <s v="VARONA"/>
    <s v="MALUMBRES"/>
    <s v="JUAN LUIS"/>
    <s v="jvarona"/>
    <s v="jvarona@unirioja.es"/>
    <n v="0.5"/>
    <n v="0.5"/>
    <x v="1"/>
    <n v="500"/>
    <s v="CATEDRATICO DE UNIVERSIDAD"/>
    <s v="01R"/>
    <s v="TIEMPO COMPLETO REDUCIDO"/>
    <s v="2012-09-01 00:00:00.0"/>
    <s v="null"/>
    <s v="DF100234"/>
    <s v="CATEDRÁTICO DE UNIVERSIDAD"/>
    <s v="R111"/>
    <x v="7"/>
    <n v="595"/>
    <s v="MATEMÁTICA APLICADA"/>
  </r>
  <r>
    <x v="24"/>
    <n v="16536550"/>
    <s v="EMYDUR"/>
    <n v="5098"/>
    <s v="5098I"/>
    <s v="GRUPO-A1"/>
    <s v="Modelización y tratamiento científico de datos"/>
    <s v="GI"/>
    <s v="GRUPO DE INFORMÁTICA"/>
    <s v="5098I"/>
    <s v="GI de Modelización y tratamiento científico de datos"/>
    <s v="GRUPO-A1"/>
    <s v="GI de Modelización y tratamiento científico de datos"/>
    <s v="AN"/>
    <n v="16536550"/>
    <s v="MATA"/>
    <s v="SOTÉS"/>
    <s v="ELOY JAVIER"/>
    <s v="mata"/>
    <s v="eloy.mata@unirioja.es"/>
    <n v="0.5"/>
    <n v="0.5"/>
    <x v="0"/>
    <n v="504"/>
    <s v="PROFESOR TITULAR UNIVERSIDAD"/>
    <s v="C01"/>
    <s v="TIEMPO COMPLETO"/>
    <s v="2018-09-17 00:00:00.0"/>
    <s v="null"/>
    <s v="DF32238"/>
    <s v="TITULAR DE UNIVERSIDAD"/>
    <s v="R111"/>
    <x v="7"/>
    <n v="570"/>
    <s v="LENGUAJES Y SISTEMAS INFORMÁTICOS"/>
  </r>
  <r>
    <x v="24"/>
    <n v="16580433"/>
    <s v="EMYDUR"/>
    <n v="5098"/>
    <s v="5098I"/>
    <s v="GRUPO-A1"/>
    <s v="Modelización y tratamiento científico de datos"/>
    <s v="GI"/>
    <s v="GRUPO DE INFORMÁTICA"/>
    <s v="5098I"/>
    <s v="GI de Modelización y tratamiento científico de datos"/>
    <s v="GRUPO-A1"/>
    <s v="GI de Modelización y tratamiento científico de datos"/>
    <s v="AN"/>
    <n v="16580433"/>
    <s v="MARTÍNEZ"/>
    <s v="RUIZ"/>
    <s v="RODRIGO"/>
    <s v="romarine"/>
    <s v="rodrigo.martinez@unirioja.es"/>
    <n v="0.5"/>
    <n v="0.5"/>
    <x v="0"/>
    <n v="504"/>
    <s v="PROFESOR TITULAR UNIVERSIDAD"/>
    <s v="C01"/>
    <s v="TIEMPO COMPLETO"/>
    <s v="2018-12-18 00:00:00.0"/>
    <s v="null"/>
    <s v="DF100369"/>
    <s v="PROFESOR TITULAR DE UNIVERSIDAD"/>
    <s v="R112"/>
    <x v="8"/>
    <n v="755"/>
    <s v="QUÍMICA FÍSICA"/>
  </r>
  <r>
    <x v="24"/>
    <n v="16597051"/>
    <s v="EMYDUR"/>
    <n v="5099"/>
    <s v="5099G"/>
    <s v="GRUPO-A"/>
    <s v="Procesamiento de imágenes digitales"/>
    <s v="GG"/>
    <s v="GRUPO GRANDE"/>
    <s v="5099G"/>
    <s v="GG de Procesamiento de imágenes digitales"/>
    <s v="GRUPO-A"/>
    <s v="GG de Procesamiento de imágenes digitales"/>
    <s v="AN"/>
    <n v="16597051"/>
    <s v="ROMERO"/>
    <s v="IBÁÑEZ"/>
    <s v="ANA"/>
    <s v="anromero"/>
    <s v="ana.romero@unirioja.es"/>
    <n v="1.5"/>
    <n v="1.5"/>
    <x v="0"/>
    <n v="504"/>
    <s v="PROFESOR TITULAR UNIVERSIDAD"/>
    <s v="C01"/>
    <s v="TIEMPO COMPLETO"/>
    <s v="2018-12-18 00:00:00.0"/>
    <s v="null"/>
    <s v="DF100324"/>
    <s v="PROFESOR TITULAR DE UNIVERSIDAD"/>
    <s v="R111"/>
    <x v="7"/>
    <n v="75"/>
    <s v="CIENCIA DE LA COMPUTACIÓN E INTELIGENCIA ARTIFICIA"/>
  </r>
  <r>
    <x v="24"/>
    <n v="16597051"/>
    <s v="EMYDUR"/>
    <n v="5099"/>
    <s v="5099I"/>
    <s v="GRUPO-A1"/>
    <s v="Procesamiento de imágenes digitales"/>
    <s v="GI"/>
    <s v="GRUPO DE INFORMÁTICA"/>
    <s v="5099I"/>
    <s v="GI de Procesamiento de imágenes digitales"/>
    <s v="GRUPO-A1"/>
    <s v="GI de Procesamiento de imágenes digitales"/>
    <s v="AN"/>
    <n v="16597051"/>
    <s v="ROMERO"/>
    <s v="IBÁÑEZ"/>
    <s v="ANA"/>
    <s v="anromero"/>
    <s v="ana.romero@unirioja.es"/>
    <n v="1.5"/>
    <n v="1.5"/>
    <x v="0"/>
    <n v="504"/>
    <s v="PROFESOR TITULAR UNIVERSIDAD"/>
    <s v="C01"/>
    <s v="TIEMPO COMPLETO"/>
    <s v="2018-12-18 00:00:00.0"/>
    <s v="null"/>
    <s v="DF100324"/>
    <s v="PROFESOR TITULAR DE UNIVERSIDAD"/>
    <s v="R111"/>
    <x v="7"/>
    <n v="75"/>
    <s v="CIENCIA DE LA COMPUTACIÓN E INTELIGENCIA ARTIFICIA"/>
  </r>
  <r>
    <x v="24"/>
    <n v="16607644"/>
    <s v="EMYDUR"/>
    <n v="5100"/>
    <s v="5100G"/>
    <s v="GRUPO-A"/>
    <s v="Tecnologías semánticas"/>
    <s v="GG"/>
    <s v="GRUPO GRANDE"/>
    <s v="5100G"/>
    <s v="GG de Tecnologías semánticas"/>
    <s v="GRUPO-A"/>
    <s v="GG de Tecnologías semánticas"/>
    <s v="AN"/>
    <n v="16607644"/>
    <s v="IBÁÑEZ"/>
    <s v="SÁENZ LÓPEZ"/>
    <s v="MARÍA JOSÉ"/>
    <s v="maibansa"/>
    <s v="maria-jose.ibanez@unirioja.es"/>
    <n v="0.9"/>
    <n v="0.9"/>
    <x v="1"/>
    <n v="532"/>
    <s v="LABORAL DOCENTE-ASOCIADO"/>
    <s v="P04"/>
    <s v="TIEMPO PARCIAL (4+4 HORAS)"/>
    <s v="2016-09-15 00:00:00.0"/>
    <s v="2019-09-14 00:00:00.0"/>
    <s v="PI101125"/>
    <s v="PROFESOR ASOCIADO"/>
    <s v="R111"/>
    <x v="7"/>
    <n v="75"/>
    <s v="CIENCIA DE LA COMPUTACIÓN E INTELIGENCIA ARTIFICIA"/>
  </r>
  <r>
    <x v="24"/>
    <n v="16613711"/>
    <s v="EMYDUR"/>
    <n v="5100"/>
    <s v="5100G"/>
    <s v="GRUPO-A"/>
    <s v="Tecnologías semánticas"/>
    <s v="GG"/>
    <s v="GRUPO GRANDE"/>
    <s v="5100G"/>
    <s v="GG de Tecnologías semánticas"/>
    <s v="GRUPO-A"/>
    <s v="GG de Tecnologías semánticas"/>
    <s v="AN"/>
    <n v="16613711"/>
    <s v="HERAS"/>
    <s v="VICENTE"/>
    <s v="JÓNATAN"/>
    <s v="joheras"/>
    <s v="jonathan.heras@unirioja.es"/>
    <n v="0.6"/>
    <n v="0.6"/>
    <x v="0"/>
    <n v="536"/>
    <s v="PROFESOR INTERINO"/>
    <s v="C01"/>
    <s v="TIEMPO COMPLETO"/>
    <s v="2017-09-15 00:00:00.0"/>
    <s v="null"/>
    <s v="PI101271"/>
    <s v="PROFESOR CONTRATADO INTERINO"/>
    <s v="R111"/>
    <x v="7"/>
    <n v="75"/>
    <s v="CIENCIA DE LA COMPUTACIÓN E INTELIGENCIA ARTIFICIA"/>
  </r>
  <r>
    <x v="24"/>
    <n v="16607644"/>
    <s v="EMYDUR"/>
    <n v="5100"/>
    <s v="5100I"/>
    <s v="GRUPO-A1"/>
    <s v="Tecnologías semánticas"/>
    <s v="GI"/>
    <s v="GRUPO DE INFORMÁTICA"/>
    <s v="5100I"/>
    <s v="GI de Tecnologías semánticas"/>
    <s v="GRUPO-A1"/>
    <s v="GI de Tecnologías semánticas"/>
    <s v="AN"/>
    <n v="16607644"/>
    <s v="IBÁÑEZ"/>
    <s v="SÁENZ LÓPEZ"/>
    <s v="MARÍA JOSÉ"/>
    <s v="maibansa"/>
    <s v="maria-jose.ibanez@unirioja.es"/>
    <n v="0.9"/>
    <n v="0.9"/>
    <x v="1"/>
    <n v="532"/>
    <s v="LABORAL DOCENTE-ASOCIADO"/>
    <s v="P04"/>
    <s v="TIEMPO PARCIAL (4+4 HORAS)"/>
    <s v="2016-09-15 00:00:00.0"/>
    <s v="2019-09-14 00:00:00.0"/>
    <s v="PI101125"/>
    <s v="PROFESOR ASOCIADO"/>
    <s v="R111"/>
    <x v="7"/>
    <n v="75"/>
    <s v="CIENCIA DE LA COMPUTACIÓN E INTELIGENCIA ARTIFICIA"/>
  </r>
  <r>
    <x v="24"/>
    <n v="16613711"/>
    <s v="EMYDUR"/>
    <n v="5100"/>
    <s v="5100I"/>
    <s v="GRUPO-A1"/>
    <s v="Tecnologías semánticas"/>
    <s v="GI"/>
    <s v="GRUPO DE INFORMÁTICA"/>
    <s v="5100I"/>
    <s v="GI de Tecnologías semánticas"/>
    <s v="GRUPO-A1"/>
    <s v="GI de Tecnologías semánticas"/>
    <s v="AN"/>
    <n v="16613711"/>
    <s v="HERAS"/>
    <s v="VICENTE"/>
    <s v="JÓNATAN"/>
    <s v="joheras"/>
    <s v="jonathan.heras@unirioja.es"/>
    <n v="0.6"/>
    <n v="0.6"/>
    <x v="0"/>
    <n v="536"/>
    <s v="PROFESOR INTERINO"/>
    <s v="C01"/>
    <s v="TIEMPO COMPLETO"/>
    <s v="2017-09-15 00:00:00.0"/>
    <s v="null"/>
    <s v="PI101271"/>
    <s v="PROFESOR CONTRATADO INTERINO"/>
    <s v="R111"/>
    <x v="7"/>
    <n v="75"/>
    <s v="CIENCIA DE LA COMPUTACIÓN E INTELIGENCIA ARTIFICIA"/>
  </r>
  <r>
    <x v="24"/>
    <n v="16536550"/>
    <s v="EMYDUR"/>
    <n v="5101"/>
    <s v="5101G"/>
    <s v="GRUPO-A"/>
    <s v="Prácticas Externas I"/>
    <s v="GG"/>
    <s v="GRUPO GRANDE"/>
    <s v="5101G"/>
    <s v="GG de Prácticas Externas I"/>
    <s v="GRUPO-A"/>
    <s v="GG de Prácticas Externas I"/>
    <s v="2S"/>
    <n v="16536550"/>
    <s v="MATA"/>
    <s v="SOTÉS"/>
    <s v="ELOY JAVIER"/>
    <s v="mata"/>
    <s v="eloy.mata@unirioja.es"/>
    <n v="0"/>
    <n v="0"/>
    <x v="0"/>
    <n v="504"/>
    <s v="PROFESOR TITULAR UNIVERSIDAD"/>
    <s v="C01"/>
    <s v="TIEMPO COMPLETO"/>
    <s v="2018-09-17 00:00:00.0"/>
    <s v="null"/>
    <s v="DF32238"/>
    <s v="TITULAR DE UNIVERSIDAD"/>
    <s v="R111"/>
    <x v="7"/>
    <n v="570"/>
    <s v="LENGUAJES Y SISTEMAS INFORMÁTICOS"/>
  </r>
  <r>
    <x v="24"/>
    <n v="16597051"/>
    <s v="EMYDUR"/>
    <n v="5101"/>
    <s v="5101G"/>
    <s v="GRUPO-A"/>
    <s v="Prácticas Externas I"/>
    <s v="GG"/>
    <s v="GRUPO GRANDE"/>
    <s v="5101G"/>
    <s v="GG de Prácticas Externas I"/>
    <s v="GRUPO-A"/>
    <s v="GG de Prácticas Externas I"/>
    <s v="2S"/>
    <n v="16597051"/>
    <s v="ROMERO"/>
    <s v="IBÁÑEZ"/>
    <s v="ANA"/>
    <s v="anromero"/>
    <s v="ana.romero@unirioja.es"/>
    <n v="0.05"/>
    <n v="0.05"/>
    <x v="0"/>
    <n v="504"/>
    <s v="PROFESOR TITULAR UNIVERSIDAD"/>
    <s v="C01"/>
    <s v="TIEMPO COMPLETO"/>
    <s v="2018-12-18 00:00:00.0"/>
    <s v="null"/>
    <s v="DF100324"/>
    <s v="PROFESOR TITULAR DE UNIVERSIDAD"/>
    <s v="R111"/>
    <x v="7"/>
    <n v="75"/>
    <s v="CIENCIA DE LA COMPUTACIÓN E INTELIGENCIA ARTIFICIA"/>
  </r>
  <r>
    <x v="24"/>
    <n v="72791632"/>
    <s v="EMYDUR"/>
    <n v="5101"/>
    <s v="5101G"/>
    <s v="GRUPO-A"/>
    <s v="Prácticas Externas I"/>
    <s v="GG"/>
    <s v="GRUPO GRANDE"/>
    <s v="5101G"/>
    <s v="GG de Prácticas Externas I"/>
    <s v="GRUPO-A"/>
    <s v="GG de Prácticas Externas I"/>
    <s v="2S"/>
    <n v="72791632"/>
    <s v="PÉREZ"/>
    <s v="VALLE"/>
    <s v="BEATRIZ"/>
    <s v="beperev"/>
    <s v="beatriz.perez@unirioja.es"/>
    <n v="0.05"/>
    <n v="0.05"/>
    <x v="0"/>
    <n v="536"/>
    <s v="PROFESOR INTERINO"/>
    <s v="C01"/>
    <s v="TIEMPO COMPLETO"/>
    <s v="2009-10-01 00:00:00.0"/>
    <s v="null"/>
    <s v="PI100722"/>
    <s v="PROFESOR CONTRATADO INTERINO"/>
    <s v="R111"/>
    <x v="7"/>
    <n v="75"/>
    <s v="CIENCIA DE LA COMPUTACIÓN E INTELIGENCIA ARTIFICIA"/>
  </r>
  <r>
    <x v="24"/>
    <n v="16546828"/>
    <s v="EMYDUR"/>
    <n v="5103"/>
    <s v="5103G"/>
    <s v="GRUPO-A"/>
    <s v="Plataformas para el desarrollo de software"/>
    <s v="GG"/>
    <s v="GRUPO GRANDE"/>
    <s v="5103G"/>
    <s v="GG de Plataformas para el desarrollo de software"/>
    <s v="GRUPO-A"/>
    <s v="GG de Plataformas para el desarrollo de software"/>
    <s v="1S"/>
    <n v="16546828"/>
    <s v="PASCUAL"/>
    <s v="MARTÍNEZ LOSA"/>
    <s v="MARÍA VICO"/>
    <s v="mvico"/>
    <s v="mvico@unirioja.es"/>
    <n v="1.5"/>
    <n v="1.5"/>
    <x v="0"/>
    <n v="534"/>
    <s v="CONTRATADO DOCTOR -TIPO 1"/>
    <s v="C01"/>
    <s v="TIEMPO COMPLETO"/>
    <s v="2009-11-06 00:00:00.0"/>
    <s v="null"/>
    <s v="LD100291"/>
    <s v="CONTRATADO DOCTOR"/>
    <s v="R111"/>
    <x v="7"/>
    <n v="570"/>
    <s v="LENGUAJES Y SISTEMAS INFORMÁTICOS"/>
  </r>
  <r>
    <x v="24"/>
    <n v="16546828"/>
    <s v="EMYDUR"/>
    <n v="5103"/>
    <s v="5103I"/>
    <s v="GRUPO-A1"/>
    <s v="Plataformas para el desarrollo de software"/>
    <s v="GI"/>
    <s v="GRUPO DE INFORMÁTICA"/>
    <s v="5103I"/>
    <s v="GI de Plataformas para el desarrollo de software"/>
    <s v="GRUPO-A1"/>
    <s v="GI de Plataformas para el desarrollo de software"/>
    <s v="1S"/>
    <n v="16546828"/>
    <s v="PASCUAL"/>
    <s v="MARTÍNEZ LOSA"/>
    <s v="MARÍA VICO"/>
    <s v="mvico"/>
    <s v="mvico@unirioja.es"/>
    <n v="1.5"/>
    <n v="1.5"/>
    <x v="0"/>
    <n v="534"/>
    <s v="CONTRATADO DOCTOR -TIPO 1"/>
    <s v="C01"/>
    <s v="TIEMPO COMPLETO"/>
    <s v="2009-11-06 00:00:00.0"/>
    <s v="null"/>
    <s v="LD100291"/>
    <s v="CONTRATADO DOCTOR"/>
    <s v="R111"/>
    <x v="7"/>
    <n v="570"/>
    <s v="LENGUAJES Y SISTEMAS INFORMÁTICOS"/>
  </r>
  <r>
    <x v="24"/>
    <n v="16613711"/>
    <s v="EMYDUR"/>
    <n v="5104"/>
    <s v="5104G"/>
    <s v="GRUPO-A"/>
    <s v="Desarrollo de aplicaciones para Internet"/>
    <s v="GG"/>
    <s v="GRUPO GRANDE"/>
    <s v="5104G"/>
    <s v="GG de Desarrollo de aplicaciones para Internet"/>
    <s v="GRUPO-A"/>
    <s v="GG de Desarrollo de aplicaciones para Internet"/>
    <s v="1S"/>
    <n v="16613711"/>
    <s v="HERAS"/>
    <s v="VICENTE"/>
    <s v="JÓNATAN"/>
    <s v="joheras"/>
    <s v="jonathan.heras@unirioja.es"/>
    <n v="1.5"/>
    <n v="1.5"/>
    <x v="0"/>
    <n v="536"/>
    <s v="PROFESOR INTERINO"/>
    <s v="C01"/>
    <s v="TIEMPO COMPLETO"/>
    <s v="2017-09-15 00:00:00.0"/>
    <s v="null"/>
    <s v="PI101271"/>
    <s v="PROFESOR CONTRATADO INTERINO"/>
    <s v="R111"/>
    <x v="7"/>
    <n v="75"/>
    <s v="CIENCIA DE LA COMPUTACIÓN E INTELIGENCIA ARTIFICIA"/>
  </r>
  <r>
    <x v="24"/>
    <n v="16613711"/>
    <s v="EMYDUR"/>
    <n v="5104"/>
    <s v="5104I"/>
    <s v="GRUPO-A1"/>
    <s v="Desarrollo de aplicaciones para Internet"/>
    <s v="GI"/>
    <s v="GRUPO DE INFORMÁTICA"/>
    <s v="5104I"/>
    <s v="GI de Desarrollo de aplicaciones para Internet"/>
    <s v="GRUPO-A1"/>
    <s v="GI de Desarrollo de aplicaciones para Internet"/>
    <s v="1S"/>
    <n v="16613711"/>
    <s v="HERAS"/>
    <s v="VICENTE"/>
    <s v="JÓNATAN"/>
    <s v="joheras"/>
    <s v="jonathan.heras@unirioja.es"/>
    <n v="1.5"/>
    <n v="1.5"/>
    <x v="0"/>
    <n v="536"/>
    <s v="PROFESOR INTERINO"/>
    <s v="C01"/>
    <s v="TIEMPO COMPLETO"/>
    <s v="2017-09-15 00:00:00.0"/>
    <s v="null"/>
    <s v="PI101271"/>
    <s v="PROFESOR CONTRATADO INTERINO"/>
    <s v="R111"/>
    <x v="7"/>
    <n v="75"/>
    <s v="CIENCIA DE LA COMPUTACIÓN E INTELIGENCIA ARTIFICIA"/>
  </r>
  <r>
    <x v="24"/>
    <n v="72791632"/>
    <s v="EMYDUR"/>
    <n v="5105"/>
    <s v="5105G"/>
    <s v="GRUPO-A"/>
    <s v="Sistemas de persistencia especializados"/>
    <s v="GG"/>
    <s v="GRUPO GRANDE"/>
    <s v="5105G"/>
    <s v="GG de Sistemas de persistencia especializados"/>
    <s v="GRUPO-A"/>
    <s v="GG de Sistemas de persistencia especializados"/>
    <s v="1S"/>
    <n v="72791632"/>
    <s v="PÉREZ"/>
    <s v="VALLE"/>
    <s v="BEATRIZ"/>
    <s v="beperev"/>
    <s v="beatriz.perez@unirioja.es"/>
    <n v="1.5"/>
    <n v="1.5"/>
    <x v="0"/>
    <n v="536"/>
    <s v="PROFESOR INTERINO"/>
    <s v="C01"/>
    <s v="TIEMPO COMPLETO"/>
    <s v="2009-10-01 00:00:00.0"/>
    <s v="null"/>
    <s v="PI100722"/>
    <s v="PROFESOR CONTRATADO INTERINO"/>
    <s v="R111"/>
    <x v="7"/>
    <n v="75"/>
    <s v="CIENCIA DE LA COMPUTACIÓN E INTELIGENCIA ARTIFICIA"/>
  </r>
  <r>
    <x v="24"/>
    <n v="72791632"/>
    <s v="EMYDUR"/>
    <n v="5105"/>
    <s v="5105I"/>
    <s v="GRUPO-A1"/>
    <s v="Sistemas de persistencia especializados"/>
    <s v="GI"/>
    <s v="GRUPO DE INFORMÁTICA"/>
    <s v="5105I"/>
    <s v="GI de Sistemas de persistencia especializados"/>
    <s v="GRUPO-A1"/>
    <s v="GI de Sistemas de persistencia especializados"/>
    <s v="1S"/>
    <n v="72791632"/>
    <s v="PÉREZ"/>
    <s v="VALLE"/>
    <s v="BEATRIZ"/>
    <s v="beperev"/>
    <s v="beatriz.perez@unirioja.es"/>
    <n v="1.5"/>
    <n v="1.5"/>
    <x v="0"/>
    <n v="536"/>
    <s v="PROFESOR INTERINO"/>
    <s v="C01"/>
    <s v="TIEMPO COMPLETO"/>
    <s v="2009-10-01 00:00:00.0"/>
    <s v="null"/>
    <s v="PI100722"/>
    <s v="PROFESOR CONTRATADO INTERINO"/>
    <s v="R111"/>
    <x v="7"/>
    <n v="75"/>
    <s v="CIENCIA DE LA COMPUTACIÓN E INTELIGENCIA ARTIFICIA"/>
  </r>
  <r>
    <x v="24"/>
    <n v="16590764"/>
    <s v="EMYDUR"/>
    <n v="5106"/>
    <s v="5106G"/>
    <s v="GRUPO-A"/>
    <s v="Computación en la nube y soluciones de virtualización"/>
    <s v="GG"/>
    <s v="GRUPO GRANDE"/>
    <s v="5106G"/>
    <s v="GG de Computación en la nube y soluciones de virtualización"/>
    <s v="GRUPO-A"/>
    <s v="GG de Computación en la nube y soluciones de virtualización"/>
    <s v="AN"/>
    <n v="16590764"/>
    <s v="ARANSAY"/>
    <s v="AZOFRA"/>
    <s v="JESÚS MARÍA"/>
    <s v="jearansa"/>
    <s v="jesus-maria.aransay@unirioja.es"/>
    <n v="1.5"/>
    <n v="1.5"/>
    <x v="0"/>
    <n v="534"/>
    <s v="CONTRATADO DOCTOR -TIPO 1"/>
    <s v="C01"/>
    <s v="TIEMPO COMPLETO"/>
    <s v="2010-09-01 00:00:00.0"/>
    <s v="null"/>
    <s v="PI100763"/>
    <s v="PROFESOR CONTRATADO DOCTOR"/>
    <s v="R111"/>
    <x v="7"/>
    <n v="75"/>
    <s v="CIENCIA DE LA COMPUTACIÓN E INTELIGENCIA ARTIFICIA"/>
  </r>
  <r>
    <x v="24"/>
    <n v="16590764"/>
    <s v="EMYDUR"/>
    <n v="5106"/>
    <s v="5106I"/>
    <s v="GRUPO-A1"/>
    <s v="Computación en la nube y soluciones de virtualización"/>
    <s v="GI"/>
    <s v="GRUPO DE INFORMÁTICA"/>
    <s v="5106I"/>
    <s v="GI de Computación en la nube y soluciones de virtualización"/>
    <s v="GRUPO-A1"/>
    <s v="GI de Computación en la nube y soluciones de virtualización"/>
    <s v="AN"/>
    <n v="16590764"/>
    <s v="ARANSAY"/>
    <s v="AZOFRA"/>
    <s v="JESÚS MARÍA"/>
    <s v="jearansa"/>
    <s v="jesus-maria.aransay@unirioja.es"/>
    <n v="1.5"/>
    <n v="1.5"/>
    <x v="0"/>
    <n v="534"/>
    <s v="CONTRATADO DOCTOR -TIPO 1"/>
    <s v="C01"/>
    <s v="TIEMPO COMPLETO"/>
    <s v="2010-09-01 00:00:00.0"/>
    <s v="null"/>
    <s v="PI100763"/>
    <s v="PROFESOR CONTRATADO DOCTOR"/>
    <s v="R111"/>
    <x v="7"/>
    <n v="75"/>
    <s v="CIENCIA DE LA COMPUTACIÓN E INTELIGENCIA ARTIFICIA"/>
  </r>
  <r>
    <x v="24"/>
    <n v="73079169"/>
    <s v="EMYDUR"/>
    <n v="5107"/>
    <s v="5107G"/>
    <s v="GRUPO-A"/>
    <s v="Protocolos y trazabilidad de procesos de negocio"/>
    <s v="GG"/>
    <s v="GRUPO GRANDE"/>
    <s v="5107G"/>
    <s v="GG de Protocolos y trazabilidad de procesos de negocio"/>
    <s v="GRUPO-A"/>
    <s v="GG de Protocolos y trazabilidad de procesos de negocio"/>
    <s v="AN"/>
    <n v="73079169"/>
    <s v="RUBIO"/>
    <s v="GARCÍA"/>
    <s v="ÁNGEL LUIS"/>
    <s v="arubio"/>
    <s v="arubio@unirioja.es"/>
    <n v="1.5"/>
    <n v="1.5"/>
    <x v="0"/>
    <n v="504"/>
    <s v="PROFESOR TITULAR UNIVERSIDAD"/>
    <s v="C01"/>
    <s v="TIEMPO COMPLETO"/>
    <s v="2018-12-18 00:00:00.0"/>
    <s v="null"/>
    <s v="DF100366"/>
    <s v="PROFESOR TITULAR DE UNIVERSIDAD"/>
    <s v="R111"/>
    <x v="7"/>
    <n v="570"/>
    <s v="LENGUAJES Y SISTEMAS INFORMÁTICOS"/>
  </r>
  <r>
    <x v="24"/>
    <n v="73079169"/>
    <s v="EMYDUR"/>
    <n v="5107"/>
    <s v="5107I"/>
    <s v="GRUPO-A1"/>
    <s v="Protocolos y trazabilidad de procesos de negocio"/>
    <s v="GI"/>
    <s v="GRUPO DE INFORMÁTICA"/>
    <s v="5107I"/>
    <s v="GI de Protocolos y trazabilidad de procesos de negocio"/>
    <s v="GRUPO-A1"/>
    <s v="GI de Protocolos y trazabilidad de procesos de negocio"/>
    <s v="AN"/>
    <n v="73079169"/>
    <s v="RUBIO"/>
    <s v="GARCÍA"/>
    <s v="ÁNGEL LUIS"/>
    <s v="arubio"/>
    <s v="arubio@unirioja.es"/>
    <n v="1.5"/>
    <n v="1.5"/>
    <x v="0"/>
    <n v="504"/>
    <s v="PROFESOR TITULAR UNIVERSIDAD"/>
    <s v="C01"/>
    <s v="TIEMPO COMPLETO"/>
    <s v="2018-12-18 00:00:00.0"/>
    <s v="null"/>
    <s v="DF100366"/>
    <s v="PROFESOR TITULAR DE UNIVERSIDAD"/>
    <s v="R111"/>
    <x v="7"/>
    <n v="570"/>
    <s v="LENGUAJES Y SISTEMAS INFORMÁTICOS"/>
  </r>
  <r>
    <x v="24"/>
    <n v="16536550"/>
    <s v="EMYDUR"/>
    <n v="5108"/>
    <s v="5108G"/>
    <s v="GRUPO-A"/>
    <s v="Prácticas Externas II"/>
    <s v="GG"/>
    <s v="GRUPO GRANDE"/>
    <s v="5108G"/>
    <s v="GG de Prácticas Externas II"/>
    <s v="GRUPO-A"/>
    <s v="GG de Prácticas Externas II"/>
    <s v="2S"/>
    <n v="16536550"/>
    <s v="MATA"/>
    <s v="SOTÉS"/>
    <s v="ELOY JAVIER"/>
    <s v="mata"/>
    <s v="eloy.mata@unirioja.es"/>
    <n v="0"/>
    <n v="0"/>
    <x v="0"/>
    <n v="504"/>
    <s v="PROFESOR TITULAR UNIVERSIDAD"/>
    <s v="C01"/>
    <s v="TIEMPO COMPLETO"/>
    <s v="2018-09-17 00:00:00.0"/>
    <s v="null"/>
    <s v="DF32238"/>
    <s v="TITULAR DE UNIVERSIDAD"/>
    <s v="R111"/>
    <x v="7"/>
    <n v="570"/>
    <s v="LENGUAJES Y SISTEMAS INFORMÁTICOS"/>
  </r>
  <r>
    <x v="24"/>
    <n v="16575155"/>
    <s v="EMYDUR"/>
    <n v="5108"/>
    <s v="5108G"/>
    <s v="GRUPO-A"/>
    <s v="Prácticas Externas II"/>
    <s v="GG"/>
    <s v="GRUPO GRANDE"/>
    <s v="5108G"/>
    <s v="GG de Prácticas Externas II"/>
    <s v="GRUPO-A"/>
    <s v="GG de Prácticas Externas II"/>
    <s v="2S"/>
    <n v="16575155"/>
    <s v="DOMÍNGUEZ"/>
    <s v="PÉREZ"/>
    <s v="CÉSAR"/>
    <s v="cedomin"/>
    <s v="cesar.dominguez@unirioja.es"/>
    <n v="0.1"/>
    <n v="0.1"/>
    <x v="0"/>
    <n v="504"/>
    <s v="PROFESOR TITULAR UNIVERSIDAD"/>
    <s v="C01"/>
    <s v="TIEMPO COMPLETO"/>
    <s v="2017-12-12 00:00:00.0"/>
    <s v="null"/>
    <s v="DF100346"/>
    <s v="PROFESOR TITULAR DE UNIVERSIDAD"/>
    <s v="R111"/>
    <x v="7"/>
    <n v="570"/>
    <s v="LENGUAJES Y SISTEMAS INFORMÁTICOS"/>
  </r>
  <r>
    <x v="24"/>
    <n v="16597051"/>
    <s v="EMYDUR"/>
    <n v="5108"/>
    <s v="5108G"/>
    <s v="GRUPO-A"/>
    <s v="Prácticas Externas II"/>
    <s v="GG"/>
    <s v="GRUPO GRANDE"/>
    <s v="5108G"/>
    <s v="GG de Prácticas Externas II"/>
    <s v="GRUPO-A"/>
    <s v="GG de Prácticas Externas II"/>
    <s v="2S"/>
    <n v="16597051"/>
    <s v="ROMERO"/>
    <s v="IBÁÑEZ"/>
    <s v="ANA"/>
    <s v="anromero"/>
    <s v="ana.romero@unirioja.es"/>
    <n v="0.05"/>
    <n v="0.05"/>
    <x v="0"/>
    <n v="504"/>
    <s v="PROFESOR TITULAR UNIVERSIDAD"/>
    <s v="C01"/>
    <s v="TIEMPO COMPLETO"/>
    <s v="2018-12-18 00:00:00.0"/>
    <s v="null"/>
    <s v="DF100324"/>
    <s v="PROFESOR TITULAR DE UNIVERSIDAD"/>
    <s v="R111"/>
    <x v="7"/>
    <n v="75"/>
    <s v="CIENCIA DE LA COMPUTACIÓN E INTELIGENCIA ARTIFICIA"/>
  </r>
  <r>
    <x v="24"/>
    <n v="16613711"/>
    <s v="EMYDUR"/>
    <n v="5108"/>
    <s v="5108G"/>
    <s v="GRUPO-A"/>
    <s v="Prácticas Externas II"/>
    <s v="GG"/>
    <s v="GRUPO GRANDE"/>
    <s v="5108G"/>
    <s v="GG de Prácticas Externas II"/>
    <s v="GRUPO-A"/>
    <s v="GG de Prácticas Externas II"/>
    <s v="2S"/>
    <n v="16613711"/>
    <s v="HERAS"/>
    <s v="VICENTE"/>
    <s v="JÓNATAN"/>
    <s v="joheras"/>
    <s v="jonathan.heras@unirioja.es"/>
    <n v="0.05"/>
    <n v="0.05"/>
    <x v="0"/>
    <n v="536"/>
    <s v="PROFESOR INTERINO"/>
    <s v="C01"/>
    <s v="TIEMPO COMPLETO"/>
    <s v="2017-09-15 00:00:00.0"/>
    <s v="null"/>
    <s v="PI101271"/>
    <s v="PROFESOR CONTRATADO INTERINO"/>
    <s v="R111"/>
    <x v="7"/>
    <n v="75"/>
    <s v="CIENCIA DE LA COMPUTACIÓN E INTELIGENCIA ARTIFICIA"/>
  </r>
  <r>
    <x v="24"/>
    <n v="16536550"/>
    <s v="EMYDUR"/>
    <n v="5109"/>
    <s v="5109G"/>
    <s v="GRUPO-A"/>
    <s v="Prácticas Externas III"/>
    <s v="GG"/>
    <s v="GRUPO GRANDE"/>
    <s v="5109G"/>
    <s v="GG de Prácticas Externas III"/>
    <s v="GRUPO-A"/>
    <s v="GG de Prácticas Externas III"/>
    <s v="2S"/>
    <n v="16536550"/>
    <s v="MATA"/>
    <s v="SOTÉS"/>
    <s v="ELOY JAVIER"/>
    <s v="mata"/>
    <s v="eloy.mata@unirioja.es"/>
    <n v="0"/>
    <n v="0"/>
    <x v="0"/>
    <n v="504"/>
    <s v="PROFESOR TITULAR UNIVERSIDAD"/>
    <s v="C01"/>
    <s v="TIEMPO COMPLETO"/>
    <s v="2018-09-17 00:00:00.0"/>
    <s v="null"/>
    <s v="DF32238"/>
    <s v="TITULAR DE UNIVERSIDAD"/>
    <s v="R111"/>
    <x v="7"/>
    <n v="570"/>
    <s v="LENGUAJES Y SISTEMAS INFORMÁTICOS"/>
  </r>
  <r>
    <x v="24"/>
    <n v="16575155"/>
    <s v="EMYDUR"/>
    <n v="5109"/>
    <s v="5109G"/>
    <s v="GRUPO-A"/>
    <s v="Prácticas Externas III"/>
    <s v="GG"/>
    <s v="GRUPO GRANDE"/>
    <s v="5109G"/>
    <s v="GG de Prácticas Externas III"/>
    <s v="GRUPO-A"/>
    <s v="GG de Prácticas Externas III"/>
    <s v="2S"/>
    <n v="16575155"/>
    <s v="DOMÍNGUEZ"/>
    <s v="PÉREZ"/>
    <s v="CÉSAR"/>
    <s v="cedomin"/>
    <s v="cesar.dominguez@unirioja.es"/>
    <n v="0.05"/>
    <n v="0.05"/>
    <x v="0"/>
    <n v="504"/>
    <s v="PROFESOR TITULAR UNIVERSIDAD"/>
    <s v="C01"/>
    <s v="TIEMPO COMPLETO"/>
    <s v="2017-12-12 00:00:00.0"/>
    <s v="null"/>
    <s v="DF100346"/>
    <s v="PROFESOR TITULAR DE UNIVERSIDAD"/>
    <s v="R111"/>
    <x v="7"/>
    <n v="570"/>
    <s v="LENGUAJES Y SISTEMAS INFORMÁTICOS"/>
  </r>
  <r>
    <x v="24"/>
    <n v="16597051"/>
    <s v="EMYDUR"/>
    <n v="5109"/>
    <s v="5109G"/>
    <s v="GRUPO-A"/>
    <s v="Prácticas Externas III"/>
    <s v="GG"/>
    <s v="GRUPO GRANDE"/>
    <s v="5109G"/>
    <s v="GG de Prácticas Externas III"/>
    <s v="GRUPO-A"/>
    <s v="GG de Prácticas Externas III"/>
    <s v="2S"/>
    <n v="16597051"/>
    <s v="ROMERO"/>
    <s v="IBÁÑEZ"/>
    <s v="ANA"/>
    <s v="anromero"/>
    <s v="ana.romero@unirioja.es"/>
    <n v="0.05"/>
    <n v="0.05"/>
    <x v="0"/>
    <n v="504"/>
    <s v="PROFESOR TITULAR UNIVERSIDAD"/>
    <s v="C01"/>
    <s v="TIEMPO COMPLETO"/>
    <s v="2018-12-18 00:00:00.0"/>
    <s v="null"/>
    <s v="DF100324"/>
    <s v="PROFESOR TITULAR DE UNIVERSIDAD"/>
    <s v="R111"/>
    <x v="7"/>
    <n v="75"/>
    <s v="CIENCIA DE LA COMPUTACIÓN E INTELIGENCIA ARTIFICIA"/>
  </r>
  <r>
    <x v="24"/>
    <n v="16613711"/>
    <s v="EMYDUR"/>
    <n v="5109"/>
    <s v="5109G"/>
    <s v="GRUPO-A"/>
    <s v="Prácticas Externas III"/>
    <s v="GG"/>
    <s v="GRUPO GRANDE"/>
    <s v="5109G"/>
    <s v="GG de Prácticas Externas III"/>
    <s v="GRUPO-A"/>
    <s v="GG de Prácticas Externas III"/>
    <s v="2S"/>
    <n v="16613711"/>
    <s v="HERAS"/>
    <s v="VICENTE"/>
    <s v="JÓNATAN"/>
    <s v="joheras"/>
    <s v="jonathan.heras@unirioja.es"/>
    <n v="0.1"/>
    <n v="0.1"/>
    <x v="0"/>
    <n v="536"/>
    <s v="PROFESOR INTERINO"/>
    <s v="C01"/>
    <s v="TIEMPO COMPLETO"/>
    <s v="2017-09-15 00:00:00.0"/>
    <s v="null"/>
    <s v="PI101271"/>
    <s v="PROFESOR CONTRATADO INTERINO"/>
    <s v="R111"/>
    <x v="7"/>
    <n v="75"/>
    <s v="CIENCIA DE LA COMPUTACIÓN E INTELIGENCIA ARTIFICIA"/>
  </r>
  <r>
    <x v="25"/>
    <n v="16553823"/>
    <s v="EMYDUR"/>
    <n v="5111"/>
    <s v="5111G"/>
    <s v="GRUPO-A"/>
    <s v="Métodos instrumentales y experimientales en Química y Biotecnología"/>
    <s v="GG"/>
    <s v="GRUPO GRANDE"/>
    <s v="5111G"/>
    <s v="GG de Métodos instrumentales y experimientales en Química y Biotecnología"/>
    <s v="GRUPO-A"/>
    <s v="GG de Métodos instrumentales y experimientales en Química y Biotecnología"/>
    <s v="1S"/>
    <n v="16553823"/>
    <s v="OLMOS"/>
    <s v="PÉREZ"/>
    <s v="MARÍA ELENA"/>
    <s v="m-olmos"/>
    <s v="m-elena.olmos@unirioja.es"/>
    <n v="1"/>
    <n v="1"/>
    <x v="0"/>
    <n v="500"/>
    <s v="CATEDRATICO DE UNIVERSIDAD"/>
    <s v="01R"/>
    <s v="TIEMPO COMPLETO REDUCIDO"/>
    <s v="2018-12-18 00:00:00.0"/>
    <s v="null"/>
    <s v="DF100382"/>
    <s v="CATEDRÁTICO DE UNIVERSIDAD"/>
    <s v="R112"/>
    <x v="8"/>
    <n v="760"/>
    <s v="QUÍMICA INORGÁNICA"/>
  </r>
  <r>
    <x v="25"/>
    <n v="16557636"/>
    <s v="EMYDUR"/>
    <n v="5111"/>
    <s v="5111G"/>
    <s v="GRUPO-A"/>
    <s v="Métodos instrumentales y experimientales en Química y Biotecnología"/>
    <s v="GG"/>
    <s v="GRUPO GRANDE"/>
    <s v="5111G"/>
    <s v="GG de Métodos instrumentales y experimientales en Química y Biotecnología"/>
    <s v="GRUPO-A"/>
    <s v="GG de Métodos instrumentales y experimientales en Química y Biotecnología"/>
    <s v="1S"/>
    <n v="16557636"/>
    <s v="BUSTO"/>
    <s v="SANCIRIÁN"/>
    <s v="JESÚS HÉCTOR"/>
    <s v="hebusto"/>
    <s v="hector.busto@unirioja.es"/>
    <n v="1.1000000000000001"/>
    <n v="1.1000000000000001"/>
    <x v="0"/>
    <n v="504"/>
    <s v="PROFESOR TITULAR UNIVERSIDAD"/>
    <s v="01R"/>
    <s v="TIEMPO COMPLETO REDUCIDO"/>
    <s v="2013-09-01 00:00:00.0"/>
    <s v="null"/>
    <s v="DF100220"/>
    <s v="PROFESOR TITULAR DE UNIVERSIDAD"/>
    <s v="R112"/>
    <x v="8"/>
    <n v="765"/>
    <s v="QUÍMICA ORGÁNICA"/>
  </r>
  <r>
    <x v="25"/>
    <n v="30520840"/>
    <s v="EMYDUR"/>
    <n v="5111"/>
    <s v="5111G"/>
    <s v="GRUPO-A"/>
    <s v="Métodos instrumentales y experimientales en Química y Biotecnología"/>
    <s v="GG"/>
    <s v="GRUPO GRANDE"/>
    <s v="5111G"/>
    <s v="GG de Métodos instrumentales y experimientales en Química y Biotecnología"/>
    <s v="GRUPO-A"/>
    <s v="GG de Métodos instrumentales y experimientales en Química y Biotecnología"/>
    <s v="1S"/>
    <n v="30520840"/>
    <s v="TENA"/>
    <s v="VÁZQUEZ DE LA TORRE"/>
    <s v="MARÍA TERESA"/>
    <s v="matena"/>
    <s v="maria-teresa.tena@unirioja.es"/>
    <n v="0.9"/>
    <n v="0.9"/>
    <x v="1"/>
    <s v="A-0500"/>
    <s v="CATEDRATICO DE UNIVERSIDAD"/>
    <s v="01R"/>
    <s v="TIEMPO COMPLETO REDUCIDO"/>
    <s v="2016-09-15 00:00:00.0"/>
    <s v="null"/>
    <s v="DF100288"/>
    <s v="CATEDRÁTICO DE UNIVERSIDAD"/>
    <s v="R112"/>
    <x v="8"/>
    <n v="750"/>
    <s v="QUÍMICA ANALÍTICA"/>
  </r>
  <r>
    <x v="25"/>
    <n v="16557636"/>
    <s v="EMYDUR"/>
    <n v="5111"/>
    <s v="5111L"/>
    <s v="GRUPO-A1"/>
    <s v="Métodos instrumentales y experimientales en Química y Biotecnología"/>
    <s v="GL"/>
    <s v="GRUPO DE LABORATORIO"/>
    <s v="5111L"/>
    <s v="GL de Métodos instrumentales y experimientales en Química y Biotecnología"/>
    <s v="GRUPO-A1"/>
    <s v="GL de Métodos instrumentales y experimientales en Química y Biotecnología"/>
    <s v="1S"/>
    <n v="16557636"/>
    <s v="BUSTO"/>
    <s v="SANCIRIÁN"/>
    <s v="JESÚS HÉCTOR"/>
    <s v="hebusto"/>
    <s v="hector.busto@unirioja.es"/>
    <n v="0.4"/>
    <n v="0.4"/>
    <x v="0"/>
    <n v="504"/>
    <s v="PROFESOR TITULAR UNIVERSIDAD"/>
    <s v="01R"/>
    <s v="TIEMPO COMPLETO REDUCIDO"/>
    <s v="2013-09-01 00:00:00.0"/>
    <s v="null"/>
    <s v="DF100220"/>
    <s v="PROFESOR TITULAR DE UNIVERSIDAD"/>
    <s v="R112"/>
    <x v="8"/>
    <n v="765"/>
    <s v="QUÍMICA ORGÁNICA"/>
  </r>
  <r>
    <x v="25"/>
    <n v="30520840"/>
    <s v="EMYDUR"/>
    <n v="5111"/>
    <s v="5111L"/>
    <s v="GRUPO-A1"/>
    <s v="Métodos instrumentales y experimientales en Química y Biotecnología"/>
    <s v="GL"/>
    <s v="GRUPO DE LABORATORIO"/>
    <s v="5111L"/>
    <s v="GL de Métodos instrumentales y experimientales en Química y Biotecnología"/>
    <s v="GRUPO-A1"/>
    <s v="GL de Métodos instrumentales y experimientales en Química y Biotecnología"/>
    <s v="1S"/>
    <n v="30520840"/>
    <s v="TENA"/>
    <s v="VÁZQUEZ DE LA TORRE"/>
    <s v="MARÍA TERESA"/>
    <s v="matena"/>
    <s v="maria-teresa.tena@unirioja.es"/>
    <n v="0.6"/>
    <n v="0.6"/>
    <x v="1"/>
    <s v="A-0500"/>
    <s v="CATEDRATICO DE UNIVERSIDAD"/>
    <s v="01R"/>
    <s v="TIEMPO COMPLETO REDUCIDO"/>
    <s v="2016-09-15 00:00:00.0"/>
    <s v="null"/>
    <s v="DF100288"/>
    <s v="CATEDRÁTICO DE UNIVERSIDAD"/>
    <s v="R112"/>
    <x v="8"/>
    <n v="750"/>
    <s v="QUÍMICA ANALÍTICA"/>
  </r>
  <r>
    <x v="25"/>
    <n v="16557636"/>
    <s v="EMYDUR"/>
    <n v="5111"/>
    <s v="5111L"/>
    <s v="GRUPO-A2"/>
    <s v="Métodos instrumentales y experimientales en Química y Biotecnología"/>
    <s v="GL"/>
    <s v="GRUPO DE LABORATORIO"/>
    <s v="5111L"/>
    <s v="GL de Métodos instrumentales y experimientales en Química y Biotecnología"/>
    <s v="GRUPO-A2"/>
    <s v="GL de Métodos instrumentales y experimientales en Química y Biotecnología"/>
    <s v="1S"/>
    <n v="16557636"/>
    <s v="BUSTO"/>
    <s v="SANCIRIÁN"/>
    <s v="JESÚS HÉCTOR"/>
    <s v="hebusto"/>
    <s v="hector.busto@unirioja.es"/>
    <n v="0.4"/>
    <n v="0.4"/>
    <x v="0"/>
    <n v="504"/>
    <s v="PROFESOR TITULAR UNIVERSIDAD"/>
    <s v="01R"/>
    <s v="TIEMPO COMPLETO REDUCIDO"/>
    <s v="2013-09-01 00:00:00.0"/>
    <s v="null"/>
    <s v="DF100220"/>
    <s v="PROFESOR TITULAR DE UNIVERSIDAD"/>
    <s v="R112"/>
    <x v="8"/>
    <n v="765"/>
    <s v="QUÍMICA ORGÁNICA"/>
  </r>
  <r>
    <x v="25"/>
    <n v="30520840"/>
    <s v="EMYDUR"/>
    <n v="5111"/>
    <s v="5111L"/>
    <s v="GRUPO-A2"/>
    <s v="Métodos instrumentales y experimientales en Química y Biotecnología"/>
    <s v="GL"/>
    <s v="GRUPO DE LABORATORIO"/>
    <s v="5111L"/>
    <s v="GL de Métodos instrumentales y experimientales en Química y Biotecnología"/>
    <s v="GRUPO-A2"/>
    <s v="GL de Métodos instrumentales y experimientales en Química y Biotecnología"/>
    <s v="1S"/>
    <n v="30520840"/>
    <s v="TENA"/>
    <s v="VÁZQUEZ DE LA TORRE"/>
    <s v="MARÍA TERESA"/>
    <s v="matena"/>
    <s v="maria-teresa.tena@unirioja.es"/>
    <n v="0.6"/>
    <n v="0.6"/>
    <x v="1"/>
    <s v="A-0500"/>
    <s v="CATEDRATICO DE UNIVERSIDAD"/>
    <s v="01R"/>
    <s v="TIEMPO COMPLETO REDUCIDO"/>
    <s v="2016-09-15 00:00:00.0"/>
    <s v="null"/>
    <s v="DF100288"/>
    <s v="CATEDRÁTICO DE UNIVERSIDAD"/>
    <s v="R112"/>
    <x v="8"/>
    <n v="750"/>
    <s v="QUÍMICA ANALÍTICA"/>
  </r>
  <r>
    <x v="25"/>
    <n v="690684"/>
    <s v="EMYDUR"/>
    <n v="5112"/>
    <s v="5112G"/>
    <s v="GRUPO-A"/>
    <s v="Técnicas experimentales en Biología Molecular"/>
    <s v="GG"/>
    <s v="GRUPO GRANDE"/>
    <s v="5112G"/>
    <s v="GG de Técnicas experimentales en Biología Molecular"/>
    <s v="GRUPO-A"/>
    <s v="GG de Técnicas experimentales en Biología Molecular"/>
    <s v="1S"/>
    <n v="690684"/>
    <s v="DIZY"/>
    <s v="SOTO"/>
    <s v="MARTA Mª INÉS"/>
    <s v="madizy"/>
    <s v="marta.dizy@unirioja.es"/>
    <n v="0.8"/>
    <n v="0.8"/>
    <x v="1"/>
    <n v="504"/>
    <s v="PROFESOR TITULAR UNIVERSIDAD"/>
    <s v="01R"/>
    <s v="TIEMPO COMPLETO REDUCIDO"/>
    <s v="2017-09-15 00:00:00.0"/>
    <s v="null"/>
    <s v="DF348"/>
    <s v="TITULAR DE UNIVERSIDAD"/>
    <s v="R101"/>
    <x v="4"/>
    <n v="60"/>
    <s v="BIOQUÍMICA Y BIOLOGÍA MOLECULAR"/>
  </r>
  <r>
    <x v="25"/>
    <n v="16552787"/>
    <s v="EMYDUR"/>
    <n v="5112"/>
    <s v="5112G"/>
    <s v="GRUPO-A"/>
    <s v="Técnicas experimentales en Biología Molecular"/>
    <s v="GG"/>
    <s v="GRUPO GRANDE"/>
    <s v="5112G"/>
    <s v="GG de Técnicas experimentales en Biología Molecular"/>
    <s v="GRUPO-A"/>
    <s v="GG de Técnicas experimentales en Biología Molecular"/>
    <s v="1S"/>
    <n v="16552787"/>
    <s v="TENORIO"/>
    <s v="RODRÍGUEZ"/>
    <s v="CARMEN"/>
    <s v="catenori"/>
    <s v="carmen.tenorio@unirioja.es"/>
    <n v="0.7"/>
    <n v="0.7"/>
    <x v="0"/>
    <n v="504"/>
    <s v="PROFESOR TITULAR UNIVERSIDAD"/>
    <s v="01R"/>
    <s v="TIEMPO COMPLETO REDUCIDO"/>
    <s v="2018-09-17 00:00:00.0"/>
    <s v="null"/>
    <s v="DF100263"/>
    <s v="PROFESOR TITULAR DE UNIVERSIDAD"/>
    <s v="R101"/>
    <x v="4"/>
    <n v="60"/>
    <s v="BIOQUÍMICA Y BIOLOGÍA MOLECULAR"/>
  </r>
  <r>
    <x v="25"/>
    <n v="690684"/>
    <s v="EMYDUR"/>
    <n v="5112"/>
    <s v="5112L"/>
    <s v="GRUPO-A1"/>
    <s v="Técnicas experimentales en Biología Molecular"/>
    <s v="GL"/>
    <s v="GRUPO DE LABORATORIO"/>
    <s v="5112L"/>
    <s v="GL de Técnicas experimentales en Biología Molecular"/>
    <s v="GRUPO-A1"/>
    <s v="GL de Técnicas experimentales en Biología Molecular"/>
    <s v="1S"/>
    <n v="690684"/>
    <s v="DIZY"/>
    <s v="SOTO"/>
    <s v="MARTA Mª INÉS"/>
    <s v="madizy"/>
    <s v="marta.dizy@unirioja.es"/>
    <n v="1.2"/>
    <n v="1.2"/>
    <x v="1"/>
    <n v="504"/>
    <s v="PROFESOR TITULAR UNIVERSIDAD"/>
    <s v="01R"/>
    <s v="TIEMPO COMPLETO REDUCIDO"/>
    <s v="2017-09-15 00:00:00.0"/>
    <s v="null"/>
    <s v="DF348"/>
    <s v="TITULAR DE UNIVERSIDAD"/>
    <s v="R101"/>
    <x v="4"/>
    <n v="60"/>
    <s v="BIOQUÍMICA Y BIOLOGÍA MOLECULAR"/>
  </r>
  <r>
    <x v="25"/>
    <n v="16552787"/>
    <s v="EMYDUR"/>
    <n v="5112"/>
    <s v="5112L"/>
    <s v="GRUPO-A1"/>
    <s v="Técnicas experimentales en Biología Molecular"/>
    <s v="GL"/>
    <s v="GRUPO DE LABORATORIO"/>
    <s v="5112L"/>
    <s v="GL de Técnicas experimentales en Biología Molecular"/>
    <s v="GRUPO-A1"/>
    <s v="GL de Técnicas experimentales en Biología Molecular"/>
    <s v="1S"/>
    <n v="16552787"/>
    <s v="TENORIO"/>
    <s v="RODRÍGUEZ"/>
    <s v="CARMEN"/>
    <s v="catenori"/>
    <s v="carmen.tenorio@unirioja.es"/>
    <n v="1.3"/>
    <n v="1.3"/>
    <x v="0"/>
    <n v="504"/>
    <s v="PROFESOR TITULAR UNIVERSIDAD"/>
    <s v="01R"/>
    <s v="TIEMPO COMPLETO REDUCIDO"/>
    <s v="2018-09-17 00:00:00.0"/>
    <s v="null"/>
    <s v="DF100263"/>
    <s v="PROFESOR TITULAR DE UNIVERSIDAD"/>
    <s v="R101"/>
    <x v="4"/>
    <n v="60"/>
    <s v="BIOQUÍMICA Y BIOLOGÍA MOLECULAR"/>
  </r>
  <r>
    <x v="25"/>
    <n v="690684"/>
    <s v="EMYDUR"/>
    <n v="5112"/>
    <s v="5112L"/>
    <s v="GRUPO-A2"/>
    <s v="Técnicas experimentales en Biología Molecular"/>
    <s v="GL"/>
    <s v="GRUPO DE LABORATORIO"/>
    <s v="5112L"/>
    <s v="GL de Técnicas experimentales en Biología Molecular"/>
    <s v="GRUPO-A2"/>
    <s v="GL de Técnicas experimentales en Biología Molecular"/>
    <s v="1S"/>
    <n v="690684"/>
    <s v="DIZY"/>
    <s v="SOTO"/>
    <s v="MARTA Mª INÉS"/>
    <s v="madizy"/>
    <s v="marta.dizy@unirioja.es"/>
    <n v="1.2"/>
    <n v="1.2"/>
    <x v="1"/>
    <n v="504"/>
    <s v="PROFESOR TITULAR UNIVERSIDAD"/>
    <s v="01R"/>
    <s v="TIEMPO COMPLETO REDUCIDO"/>
    <s v="2017-09-15 00:00:00.0"/>
    <s v="null"/>
    <s v="DF348"/>
    <s v="TITULAR DE UNIVERSIDAD"/>
    <s v="R101"/>
    <x v="4"/>
    <n v="60"/>
    <s v="BIOQUÍMICA Y BIOLOGÍA MOLECULAR"/>
  </r>
  <r>
    <x v="25"/>
    <n v="16552787"/>
    <s v="EMYDUR"/>
    <n v="5112"/>
    <s v="5112L"/>
    <s v="GRUPO-A2"/>
    <s v="Técnicas experimentales en Biología Molecular"/>
    <s v="GL"/>
    <s v="GRUPO DE LABORATORIO"/>
    <s v="5112L"/>
    <s v="GL de Técnicas experimentales en Biología Molecular"/>
    <s v="GRUPO-A2"/>
    <s v="GL de Técnicas experimentales en Biología Molecular"/>
    <s v="1S"/>
    <n v="16552787"/>
    <s v="TENORIO"/>
    <s v="RODRÍGUEZ"/>
    <s v="CARMEN"/>
    <s v="catenori"/>
    <s v="carmen.tenorio@unirioja.es"/>
    <n v="1.3"/>
    <n v="1.3"/>
    <x v="0"/>
    <n v="504"/>
    <s v="PROFESOR TITULAR UNIVERSIDAD"/>
    <s v="01R"/>
    <s v="TIEMPO COMPLETO REDUCIDO"/>
    <s v="2018-09-17 00:00:00.0"/>
    <s v="null"/>
    <s v="DF100263"/>
    <s v="PROFESOR TITULAR DE UNIVERSIDAD"/>
    <s v="R101"/>
    <x v="4"/>
    <n v="60"/>
    <s v="BIOQUÍMICA Y BIOLOGÍA MOLECULAR"/>
  </r>
  <r>
    <x v="25"/>
    <n v="16537949"/>
    <s v="EMYDUR"/>
    <n v="5113"/>
    <s v="5113G"/>
    <s v="GRUPO-A"/>
    <s v="Modelización de sistemas químicos y diseño de análisis biológicos"/>
    <s v="GG"/>
    <s v="GRUPO GRANDE"/>
    <s v="5113G"/>
    <s v="GG de Modelización de sistemas químicas y diseño de análisis biológicos"/>
    <s v="GRUPO-A"/>
    <s v="GG de Modelización de sistemas químicas y diseño de análisis biológicos"/>
    <s v="1S"/>
    <n v="16537949"/>
    <s v="SAN JUAN"/>
    <s v="DÍAZ"/>
    <s v="JUAN FÉLIX"/>
    <s v="juan"/>
    <s v="juanfelix.sanjuan@unirioja.es"/>
    <n v="1.5"/>
    <n v="1.5"/>
    <x v="1"/>
    <n v="500"/>
    <s v="CATEDRATICO DE UNIVERSIDAD"/>
    <s v="01R"/>
    <s v="TIEMPO COMPLETO REDUCIDO"/>
    <s v="2018-12-21 00:00:00.0"/>
    <s v="null"/>
    <s v="DF100380"/>
    <s v="CATEDRÁTICO DE UNIVERSIDAD"/>
    <s v="R111"/>
    <x v="7"/>
    <n v="570"/>
    <s v="LENGUAJES Y SISTEMAS INFORMÁTICOS"/>
  </r>
  <r>
    <x v="25"/>
    <n v="16578210"/>
    <s v="EMYDUR"/>
    <n v="5113"/>
    <s v="5113G"/>
    <s v="GRUPO-A"/>
    <s v="Modelización de sistemas químicos y diseño de análisis biológicos"/>
    <s v="GG"/>
    <s v="GRUPO GRANDE"/>
    <s v="5113G"/>
    <s v="GG de Modelización de sistemas químicas y diseño de análisis biológicos"/>
    <s v="GRUPO-A"/>
    <s v="GG de Modelización de sistemas químicas y diseño de análisis biológicos"/>
    <s v="1S"/>
    <n v="16578210"/>
    <s v="SAMPEDRO"/>
    <s v="RUIZ"/>
    <s v="DIEGO"/>
    <s v="dsampedr"/>
    <s v="diego.sampedro@unirioja.es"/>
    <n v="1"/>
    <n v="1"/>
    <x v="1"/>
    <n v="504"/>
    <s v="PROFESOR TITULAR UNIVERSIDAD"/>
    <s v="01R"/>
    <s v="TIEMPO COMPLETO REDUCIDO"/>
    <s v="2016-09-15 00:00:00.0"/>
    <s v="null"/>
    <s v="DF100290"/>
    <s v="PROFESOR TITULAR DE UNIVERSIDAD"/>
    <s v="R112"/>
    <x v="8"/>
    <n v="765"/>
    <s v="QUÍMICA ORGÁNICA"/>
  </r>
  <r>
    <x v="25"/>
    <n v="16580433"/>
    <s v="EMYDUR"/>
    <n v="5113"/>
    <s v="5113G"/>
    <s v="GRUPO-A"/>
    <s v="Modelización de sistemas químicos y diseño de análisis biológicos"/>
    <s v="GG"/>
    <s v="GRUPO GRANDE"/>
    <s v="5113G"/>
    <s v="GG de Modelización de sistemas químicas y diseño de análisis biológicos"/>
    <s v="GRUPO-A"/>
    <s v="GG de Modelización de sistemas químicas y diseño de análisis biológicos"/>
    <s v="1S"/>
    <n v="16580433"/>
    <s v="MARTÍNEZ"/>
    <s v="RUIZ"/>
    <s v="RODRIGO"/>
    <s v="romarine"/>
    <s v="rodrigo.martinez@unirioja.es"/>
    <n v="0.5"/>
    <n v="0.5"/>
    <x v="0"/>
    <n v="504"/>
    <s v="PROFESOR TITULAR UNIVERSIDAD"/>
    <s v="C01"/>
    <s v="TIEMPO COMPLETO"/>
    <s v="2018-12-18 00:00:00.0"/>
    <s v="null"/>
    <s v="DF100369"/>
    <s v="PROFESOR TITULAR DE UNIVERSIDAD"/>
    <s v="R112"/>
    <x v="8"/>
    <n v="755"/>
    <s v="QUÍMICA FÍSICA"/>
  </r>
  <r>
    <x v="25"/>
    <n v="16537949"/>
    <s v="EMYDUR"/>
    <n v="5113"/>
    <s v="5113I"/>
    <s v="GRUPO-A1"/>
    <s v="Modelización de sistemas químicos y diseño de análisis biológicos"/>
    <s v="GI"/>
    <s v="GRUPO DE INFORMÁTICA"/>
    <s v="5113I"/>
    <s v="GI de Modelización de sistemas químicas y diseño de análisis biológicos"/>
    <s v="GRUPO-A1"/>
    <s v="GI de Modelización de sistemas químicas y diseño de análisis biológicos"/>
    <s v="1S"/>
    <n v="16537949"/>
    <s v="SAN JUAN"/>
    <s v="DÍAZ"/>
    <s v="JUAN FÉLIX"/>
    <s v="juan"/>
    <s v="juanfelix.sanjuan@unirioja.es"/>
    <n v="0.5"/>
    <n v="0.5"/>
    <x v="1"/>
    <n v="500"/>
    <s v="CATEDRATICO DE UNIVERSIDAD"/>
    <s v="01R"/>
    <s v="TIEMPO COMPLETO REDUCIDO"/>
    <s v="2018-12-21 00:00:00.0"/>
    <s v="null"/>
    <s v="DF100380"/>
    <s v="CATEDRÁTICO DE UNIVERSIDAD"/>
    <s v="R111"/>
    <x v="7"/>
    <n v="570"/>
    <s v="LENGUAJES Y SISTEMAS INFORMÁTICOS"/>
  </r>
  <r>
    <x v="25"/>
    <n v="16580433"/>
    <s v="EMYDUR"/>
    <n v="5113"/>
    <s v="5113I"/>
    <s v="GRUPO-A1"/>
    <s v="Modelización de sistemas químicos y diseño de análisis biológicos"/>
    <s v="GI"/>
    <s v="GRUPO DE INFORMÁTICA"/>
    <s v="5113I"/>
    <s v="GI de Modelización de sistemas químicas y diseño de análisis biológicos"/>
    <s v="GRUPO-A1"/>
    <s v="GI de Modelización de sistemas químicas y diseño de análisis biológicos"/>
    <s v="1S"/>
    <n v="16580433"/>
    <s v="MARTÍNEZ"/>
    <s v="RUIZ"/>
    <s v="RODRIGO"/>
    <s v="romarine"/>
    <s v="rodrigo.martinez@unirioja.es"/>
    <n v="0.5"/>
    <n v="0.5"/>
    <x v="0"/>
    <n v="504"/>
    <s v="PROFESOR TITULAR UNIVERSIDAD"/>
    <s v="C01"/>
    <s v="TIEMPO COMPLETO"/>
    <s v="2018-12-18 00:00:00.0"/>
    <s v="null"/>
    <s v="DF100369"/>
    <s v="PROFESOR TITULAR DE UNIVERSIDAD"/>
    <s v="R112"/>
    <x v="8"/>
    <n v="755"/>
    <s v="QUÍMICA FÍSICA"/>
  </r>
  <r>
    <x v="25"/>
    <n v="16581606"/>
    <s v="EMYDUR"/>
    <n v="5114"/>
    <s v="5114G"/>
    <s v="GRUPO-A"/>
    <s v="Empresa y nuevos retos"/>
    <s v="GG"/>
    <s v="GRUPO GRANDE"/>
    <s v="5114G"/>
    <s v="GG de Empresa y nuevos retos"/>
    <s v="GRUPO-A"/>
    <s v="GG de Empresa y nuevos retos"/>
    <s v="1S"/>
    <n v="16581606"/>
    <s v="SALAZAR"/>
    <s v="TERREROS"/>
    <s v="IDANA"/>
    <s v="idsalaza"/>
    <s v="idana.salazar@unirioja.es"/>
    <n v="2"/>
    <n v="2"/>
    <x v="0"/>
    <n v="536"/>
    <s v="PROFESOR INTERINO"/>
    <s v="C01"/>
    <s v="TIEMPO COMPLETO"/>
    <s v="2015-09-15 00:00:00.0"/>
    <s v="null"/>
    <s v="PI101024"/>
    <s v="PROFESOR CONTRATADO INTERINO"/>
    <s v="R104"/>
    <x v="0"/>
    <n v="650"/>
    <s v="ORGANIZACIÓN DE EMPRESAS"/>
  </r>
  <r>
    <x v="25"/>
    <n v="5625302"/>
    <s v="EMYDUR"/>
    <n v="5115"/>
    <s v="5115G"/>
    <s v="GRUPO-A"/>
    <s v="Química Biológica"/>
    <s v="GG"/>
    <s v="GRUPO GRANDE"/>
    <s v="5115G"/>
    <s v="GG de Química Biológica"/>
    <s v="GRUPO-A"/>
    <s v="GG de Química Biológica"/>
    <s v="1S"/>
    <n v="5625302"/>
    <s v="TORRES"/>
    <s v="MANRIQUE"/>
    <s v="CARMEN"/>
    <s v="catorres"/>
    <s v="carmen.torres@unirioja.es"/>
    <n v="0.5"/>
    <n v="0.5"/>
    <x v="0"/>
    <n v="500"/>
    <s v="CATEDRATICO DE UNIVERSIDAD"/>
    <s v="01R"/>
    <s v="TIEMPO COMPLETO REDUCIDO"/>
    <s v="2014-09-15 00:00:00.0"/>
    <s v="null"/>
    <s v="DF100139"/>
    <s v="CATEDRATICO DE UNIVERSIDAD"/>
    <s v="R101"/>
    <x v="4"/>
    <n v="60"/>
    <s v="BIOQUÍMICA Y BIOLOGÍA MOLECULAR"/>
  </r>
  <r>
    <x v="25"/>
    <n v="16517620"/>
    <s v="EMYDUR"/>
    <n v="5115"/>
    <s v="5115G"/>
    <s v="GRUPO-A"/>
    <s v="Química Biológica"/>
    <s v="GG"/>
    <s v="GRUPO GRANDE"/>
    <s v="5115G"/>
    <s v="GG de Química Biológica"/>
    <s v="GRUPO-A"/>
    <s v="GG de Química Biológica"/>
    <s v="1S"/>
    <n v="16517620"/>
    <s v="AVENOZA"/>
    <s v="AZNAR"/>
    <s v="ALBERTO"/>
    <s v="avenoza"/>
    <s v="alberto.avenoza@unirioja.es"/>
    <n v="2"/>
    <n v="2"/>
    <x v="0"/>
    <n v="500"/>
    <s v="CATEDRATICO DE UNIVERSIDAD"/>
    <s v="01R"/>
    <s v="TIEMPO COMPLETO REDUCIDO"/>
    <s v="2012-09-01 00:00:00.0"/>
    <s v="null"/>
    <s v="DF100221"/>
    <s v="PROFESOR CATEDRÁTICO DE UNIVERSIDAD"/>
    <s v="R112"/>
    <x v="8"/>
    <n v="765"/>
    <s v="QUÍMICA ORGÁNICA"/>
  </r>
  <r>
    <x v="25"/>
    <n v="17140700"/>
    <s v="EMYDUR"/>
    <n v="5115"/>
    <s v="5115G"/>
    <s v="GRUPO-A"/>
    <s v="Química Biológica"/>
    <s v="GG"/>
    <s v="GRUPO GRANDE"/>
    <s v="5115G"/>
    <s v="GG de Química Biológica"/>
    <s v="GRUPO-A"/>
    <s v="GG de Química Biológica"/>
    <s v="1S"/>
    <n v="17140700"/>
    <s v="LALINDE"/>
    <s v="PEÑA"/>
    <s v="ELENA"/>
    <s v="elalinde"/>
    <s v="elena.lalinde@unirioja.es"/>
    <n v="1"/>
    <n v="1"/>
    <x v="1"/>
    <n v="500"/>
    <s v="CATEDRATICO DE UNIVERSIDAD"/>
    <s v="01R"/>
    <s v="TIEMPO COMPLETO REDUCIDO"/>
    <s v="2012-09-01 00:00:00.0"/>
    <s v="null"/>
    <s v="DF100217"/>
    <s v="CATEDRÁTICO DE UNIVERSIDAD"/>
    <s v="R112"/>
    <x v="8"/>
    <n v="760"/>
    <s v="QUÍMICA INORGÁNICA"/>
  </r>
  <r>
    <x v="25"/>
    <n v="25136873"/>
    <s v="EMYDUR"/>
    <n v="5115"/>
    <s v="5115G"/>
    <s v="GRUPO-A"/>
    <s v="Química Biológica"/>
    <s v="GG"/>
    <s v="GRUPO GRANDE"/>
    <s v="5115G"/>
    <s v="GG de Química Biológica"/>
    <s v="GRUPO-A"/>
    <s v="GG de Química Biológica"/>
    <s v="1S"/>
    <n v="25136873"/>
    <s v="ZARAZAGA"/>
    <s v="CHAMORRO"/>
    <s v="MIRIAM"/>
    <s v="myzaraza"/>
    <s v="myriam.zarazaga@unirioja.es"/>
    <n v="0.5"/>
    <n v="0.5"/>
    <x v="0"/>
    <n v="504"/>
    <s v="PROFESOR TITULAR UNIVERSIDAD"/>
    <s v="01R"/>
    <s v="TIEMPO COMPLETO REDUCIDO"/>
    <s v="2015-09-15 00:00:00.0"/>
    <s v="null"/>
    <s v="DF100142"/>
    <s v="PROFESOR TITULAR DE UNIVIERSIDADQ"/>
    <s v="R101"/>
    <x v="4"/>
    <n v="60"/>
    <s v="BIOQUÍMICA Y BIOLOGÍA MOLECULAR"/>
  </r>
  <r>
    <x v="25"/>
    <n v="16543785"/>
    <s v="EMYDUR"/>
    <n v="5116"/>
    <s v="5116G"/>
    <s v="GRUPO-A"/>
    <s v="Tecnología de materiales y biomateriales"/>
    <s v="GG"/>
    <s v="GRUPO GRANDE"/>
    <s v="5116G"/>
    <s v="GG de Tecnología de materiales y biomateriales"/>
    <s v="GRUPO-A"/>
    <s v="GG de Tecnología de materiales y biomateriales"/>
    <s v="1S"/>
    <n v="16543785"/>
    <s v="ZURBANO"/>
    <s v="ASENSIO"/>
    <s v="MARÍA DEL MAR"/>
    <s v="mmzurba"/>
    <s v="marimar.zurbano@unirioja.es"/>
    <n v="1"/>
    <n v="1"/>
    <x v="1"/>
    <n v="504"/>
    <s v="PROFESOR TITULAR UNIVERSIDAD"/>
    <s v="01R"/>
    <s v="TIEMPO COMPLETO REDUCIDO"/>
    <s v="2016-09-15 00:00:00.0"/>
    <s v="null"/>
    <s v="DF100149"/>
    <s v="PROFESOR TITULAR DE UNIVERSIDAD"/>
    <s v="R112"/>
    <x v="8"/>
    <n v="765"/>
    <s v="QUÍMICA ORGÁNICA"/>
  </r>
  <r>
    <x v="25"/>
    <n v="16546910"/>
    <s v="EMYDUR"/>
    <n v="5116"/>
    <s v="5116G"/>
    <s v="GRUPO-A"/>
    <s v="Tecnología de materiales y biomateriales"/>
    <s v="GG"/>
    <s v="GRUPO GRANDE"/>
    <s v="5116G"/>
    <s v="GG de Tecnología de materiales y biomateriales"/>
    <s v="GRUPO-A"/>
    <s v="GG de Tecnología de materiales y biomateriales"/>
    <s v="1S"/>
    <n v="16546910"/>
    <s v="BERENGUER"/>
    <s v="MARÍN"/>
    <s v="JESÚS RUBÉN"/>
    <s v="jberen"/>
    <s v="jesus.berenguer@unirioja.es"/>
    <n v="1"/>
    <n v="1"/>
    <x v="0"/>
    <n v="504"/>
    <s v="PROFESOR TITULAR UNIVERSIDAD"/>
    <s v="01R"/>
    <s v="TIEMPO COMPLETO REDUCIDO"/>
    <s v="2012-09-01 00:00:00.0"/>
    <s v="null"/>
    <s v="DF100075"/>
    <s v="PROFESOR TITULAR DE UNIVERSIDAD"/>
    <s v="R112"/>
    <x v="8"/>
    <n v="760"/>
    <s v="QUÍMICA INORGÁNICA"/>
  </r>
  <r>
    <x v="25"/>
    <n v="17836947"/>
    <s v="EMYDUR"/>
    <n v="5116"/>
    <s v="5116G"/>
    <s v="GRUPO-A"/>
    <s v="Tecnología de materiales y biomateriales"/>
    <s v="GG"/>
    <s v="GRUPO GRANDE"/>
    <s v="5116G"/>
    <s v="GG de Tecnología de materiales y biomateriales"/>
    <s v="GRUPO-A"/>
    <s v="GG de Tecnología de materiales y biomateriales"/>
    <s v="1S"/>
    <n v="17836947"/>
    <s v="CAMPOS"/>
    <s v="GARCÍA"/>
    <s v="PEDRO JOSÉ"/>
    <s v="pcampos"/>
    <s v="pedro.campos@unirioja.es"/>
    <n v="2"/>
    <n v="2"/>
    <x v="1"/>
    <n v="500"/>
    <s v="CATEDRATICO DE UNIVERSIDAD"/>
    <s v="01R"/>
    <s v="TIEMPO COMPLETO REDUCIDO"/>
    <s v="2012-09-01 00:00:00.0"/>
    <s v="null"/>
    <s v="DF32442"/>
    <s v="CATEDRÁTICO DE UNIVERSIDAD"/>
    <s v="R112"/>
    <x v="8"/>
    <n v="765"/>
    <s v="QUÍMICA ORGÁNICA"/>
  </r>
  <r>
    <x v="25"/>
    <n v="16546910"/>
    <s v="EMYDUR"/>
    <n v="5116"/>
    <s v="5116R"/>
    <s v="GRUPO-A1"/>
    <s v="Tecnología de materiales y biomateriales"/>
    <s v="GR"/>
    <s v="GRUPO REDUCIDO"/>
    <s v="5116R"/>
    <s v="GR de Tecnología de materiales y biomateriales"/>
    <s v="GRUPO-A1"/>
    <s v="GR de Tecnología de materiales y biomateriales"/>
    <s v="1S"/>
    <n v="16546910"/>
    <s v="BERENGUER"/>
    <s v="MARÍN"/>
    <s v="JESÚS RUBÉN"/>
    <s v="jberen"/>
    <s v="jesus.berenguer@unirioja.es"/>
    <n v="0.5"/>
    <n v="0.5"/>
    <x v="0"/>
    <n v="504"/>
    <s v="PROFESOR TITULAR UNIVERSIDAD"/>
    <s v="01R"/>
    <s v="TIEMPO COMPLETO REDUCIDO"/>
    <s v="2012-09-01 00:00:00.0"/>
    <s v="null"/>
    <s v="DF100075"/>
    <s v="PROFESOR TITULAR DE UNIVERSIDAD"/>
    <s v="R112"/>
    <x v="8"/>
    <n v="760"/>
    <s v="QUÍMICA INORGÁNICA"/>
  </r>
  <r>
    <x v="25"/>
    <n v="17836947"/>
    <s v="EMYDUR"/>
    <n v="5116"/>
    <s v="5116R"/>
    <s v="GRUPO-A1"/>
    <s v="Tecnología de materiales y biomateriales"/>
    <s v="GR"/>
    <s v="GRUPO REDUCIDO"/>
    <s v="5116R"/>
    <s v="GR de Tecnología de materiales y biomateriales"/>
    <s v="GRUPO-A1"/>
    <s v="GR de Tecnología de materiales y biomateriales"/>
    <s v="1S"/>
    <n v="17836947"/>
    <s v="CAMPOS"/>
    <s v="GARCÍA"/>
    <s v="PEDRO JOSÉ"/>
    <s v="pcampos"/>
    <s v="pedro.campos@unirioja.es"/>
    <n v="0.5"/>
    <n v="0.5"/>
    <x v="1"/>
    <n v="500"/>
    <s v="CATEDRATICO DE UNIVERSIDAD"/>
    <s v="01R"/>
    <s v="TIEMPO COMPLETO REDUCIDO"/>
    <s v="2012-09-01 00:00:00.0"/>
    <s v="null"/>
    <s v="DF32442"/>
    <s v="CATEDRÁTICO DE UNIVERSIDAD"/>
    <s v="R112"/>
    <x v="8"/>
    <n v="765"/>
    <s v="QUÍMICA ORGÁNICA"/>
  </r>
  <r>
    <x v="25"/>
    <n v="8958579"/>
    <s v="EMYDUR"/>
    <n v="5117"/>
    <s v="5117G"/>
    <s v="GRUPO-A"/>
    <s v="Nanociencia y Nanotecnología"/>
    <s v="GG"/>
    <s v="GRUPO GRANDE"/>
    <s v="5117G"/>
    <s v="GG de Nanociencia y Nanotecnología"/>
    <s v="GRUPO-A"/>
    <s v="GG de Nanociencia y Nanotecnología"/>
    <s v="1S"/>
    <n v="8958579"/>
    <s v="RODRÍGUEZ"/>
    <s v="BARRANCO"/>
    <s v="MIGUEL ÁNGEL"/>
    <s v="miguelr"/>
    <s v="miguelangel.rodriguez@unirioja.es"/>
    <n v="1"/>
    <n v="1"/>
    <x v="0"/>
    <n v="500"/>
    <s v="CATEDRATICO DE UNIVERSIDAD"/>
    <s v="01R"/>
    <s v="TIEMPO COMPLETO REDUCIDO"/>
    <s v="2012-09-01 00:00:00.0"/>
    <s v="null"/>
    <s v="DF100237"/>
    <s v="CATEDRÁTICO DE UNIVERSIDAD"/>
    <s v="R112"/>
    <x v="8"/>
    <n v="765"/>
    <s v="QUÍMICA ORGÁNICA"/>
  </r>
  <r>
    <x v="25"/>
    <n v="16547011"/>
    <s v="EMYDUR"/>
    <n v="5117"/>
    <s v="5117G"/>
    <s v="GRUPO-A"/>
    <s v="Nanociencia y Nanotecnología"/>
    <s v="GG"/>
    <s v="GRUPO GRANDE"/>
    <s v="5117G"/>
    <s v="GG de Nanociencia y Nanotecnología"/>
    <s v="GRUPO-A"/>
    <s v="GG de Nanociencia y Nanotecnología"/>
    <s v="1S"/>
    <n v="16547011"/>
    <s v="LÓPEZ DE LUZURIAGA"/>
    <s v="FERNÁNDEZ"/>
    <s v="JOSÉ MARÍA"/>
    <s v="jolopez"/>
    <s v="josemaria.lopez@unirioja.es"/>
    <n v="1"/>
    <n v="1"/>
    <x v="0"/>
    <n v="500"/>
    <s v="CATEDRATICO DE UNIVERSIDAD"/>
    <s v="01R"/>
    <s v="TIEMPO COMPLETO REDUCIDO"/>
    <s v="2016-09-15 00:00:00.0"/>
    <s v="null"/>
    <s v="DF100236"/>
    <s v="CATEDRÁTICO DE UNIVERSIDAD"/>
    <s v="R112"/>
    <x v="8"/>
    <n v="760"/>
    <s v="QUÍMICA INORGÁNICA"/>
  </r>
  <r>
    <x v="25"/>
    <n v="33425090"/>
    <s v="EMYDUR"/>
    <n v="5117"/>
    <s v="5117G"/>
    <s v="GRUPO-A"/>
    <s v="Nanociencia y Nanotecnología"/>
    <s v="GG"/>
    <s v="GRUPO GRANDE"/>
    <s v="5117G"/>
    <s v="GG de Nanociencia y Nanotecnología"/>
    <s v="GRUPO-A"/>
    <s v="GG de Nanociencia y Nanotecnología"/>
    <s v="1S"/>
    <n v="33425090"/>
    <s v="MONGE"/>
    <s v="OROZ"/>
    <s v="MIGUEL"/>
    <s v="mimonge"/>
    <s v="miguel.monge@unirioja.es"/>
    <n v="1"/>
    <n v="1"/>
    <x v="0"/>
    <n v="504"/>
    <s v="PROFESOR TITULAR UNIVERSIDAD"/>
    <s v="01R"/>
    <s v="TIEMPO COMPLETO REDUCIDO"/>
    <s v="2017-09-15 00:00:00.0"/>
    <s v="null"/>
    <s v="DF100215"/>
    <s v="TITULAR DE UNIVERSIDAD"/>
    <s v="R112"/>
    <x v="8"/>
    <n v="760"/>
    <s v="QUÍMICA INORGÁNICA"/>
  </r>
  <r>
    <x v="25"/>
    <n v="5386149"/>
    <s v="EMYDUR"/>
    <n v="5118"/>
    <s v="5118G"/>
    <s v="GRUPO-A"/>
    <s v="Temas frontera en Química"/>
    <s v="GG"/>
    <s v="GRUPO GRANDE"/>
    <s v="5118G"/>
    <s v="GG de Temas frontera en Química"/>
    <s v="GRUPO-A"/>
    <s v="GG de Temas frontera en Química"/>
    <s v="1S"/>
    <n v="5386149"/>
    <s v="MORENO"/>
    <s v="GARCÍA"/>
    <s v="MARÍA TERESA"/>
    <s v="temoreno"/>
    <s v="teresa.moreno@unirioja.es"/>
    <n v="1.8"/>
    <n v="1.8"/>
    <x v="1"/>
    <n v="500"/>
    <s v="CATEDRATICO DE UNIVERSIDAD"/>
    <s v="01R"/>
    <s v="TIEMPO COMPLETO REDUCIDO"/>
    <s v="2018-12-18 00:00:00.0"/>
    <s v="null"/>
    <s v="DF100381"/>
    <s v="CATEDRÁTICO DE UNIVERSIDAD"/>
    <s v="R112"/>
    <x v="8"/>
    <n v="760"/>
    <s v="QUÍMICA INORGÁNICA"/>
  </r>
  <r>
    <x v="25"/>
    <n v="16553823"/>
    <s v="EMYDUR"/>
    <n v="5118"/>
    <s v="5118G"/>
    <s v="GRUPO-A"/>
    <s v="Temas frontera en Química"/>
    <s v="GG"/>
    <s v="GRUPO GRANDE"/>
    <s v="5118G"/>
    <s v="GG de Temas frontera en Química"/>
    <s v="GRUPO-A"/>
    <s v="GG de Temas frontera en Química"/>
    <s v="1S"/>
    <n v="16553823"/>
    <s v="OLMOS"/>
    <s v="PÉREZ"/>
    <s v="MARÍA ELENA"/>
    <s v="m-olmos"/>
    <s v="m-elena.olmos@unirioja.es"/>
    <n v="0.7"/>
    <n v="0.7"/>
    <x v="0"/>
    <n v="500"/>
    <s v="CATEDRATICO DE UNIVERSIDAD"/>
    <s v="01R"/>
    <s v="TIEMPO COMPLETO REDUCIDO"/>
    <s v="2018-12-18 00:00:00.0"/>
    <s v="null"/>
    <s v="DF100382"/>
    <s v="CATEDRÁTICO DE UNIVERSIDAD"/>
    <s v="R112"/>
    <x v="8"/>
    <n v="760"/>
    <s v="QUÍMICA INORGÁNICA"/>
  </r>
  <r>
    <x v="25"/>
    <n v="16570470"/>
    <s v="EMYDUR"/>
    <n v="5118"/>
    <s v="5118G"/>
    <s v="GRUPO-A"/>
    <s v="Temas frontera en Química"/>
    <s v="GG"/>
    <s v="GRUPO GRANDE"/>
    <s v="5118G"/>
    <s v="GG de Temas frontera en Química"/>
    <s v="GRUPO-A"/>
    <s v="GG de Temas frontera en Química"/>
    <s v="1S"/>
    <n v="16570470"/>
    <s v="CORZANA"/>
    <s v="LÓPEZ"/>
    <s v="FRANCISCO"/>
    <s v="frcorzan"/>
    <s v="francisco.corzana@unirioja.es"/>
    <n v="1"/>
    <n v="1"/>
    <x v="0"/>
    <n v="504"/>
    <s v="PROFESOR TITULAR UNIVERSIDAD"/>
    <s v="01R"/>
    <s v="TIEMPO COMPLETO REDUCIDO"/>
    <s v="2018-09-17 00:00:00.0"/>
    <s v="null"/>
    <s v="DF100344"/>
    <s v="PROFESOR TITULAR DE UNIVERSIDAD"/>
    <s v="R112"/>
    <x v="8"/>
    <n v="765"/>
    <s v="QUÍMICA ORGÁNICA"/>
  </r>
  <r>
    <x v="25"/>
    <n v="16578210"/>
    <s v="EMYDUR"/>
    <n v="5118"/>
    <s v="5118G"/>
    <s v="GRUPO-A"/>
    <s v="Temas frontera en Química"/>
    <s v="GG"/>
    <s v="GRUPO GRANDE"/>
    <s v="5118G"/>
    <s v="GG de Temas frontera en Química"/>
    <s v="GRUPO-A"/>
    <s v="GG de Temas frontera en Química"/>
    <s v="1S"/>
    <n v="16578210"/>
    <s v="SAMPEDRO"/>
    <s v="RUIZ"/>
    <s v="DIEGO"/>
    <s v="dsampedr"/>
    <s v="diego.sampedro@unirioja.es"/>
    <n v="0.5"/>
    <n v="0.5"/>
    <x v="1"/>
    <n v="504"/>
    <s v="PROFESOR TITULAR UNIVERSIDAD"/>
    <s v="01R"/>
    <s v="TIEMPO COMPLETO REDUCIDO"/>
    <s v="2016-09-15 00:00:00.0"/>
    <s v="null"/>
    <s v="DF100290"/>
    <s v="PROFESOR TITULAR DE UNIVERSIDAD"/>
    <s v="R112"/>
    <x v="8"/>
    <n v="765"/>
    <s v="QUÍMICA ORGÁNICA"/>
  </r>
  <r>
    <x v="25"/>
    <n v="16578210"/>
    <s v="EMYDUR"/>
    <n v="5118"/>
    <s v="5118R"/>
    <s v="GRUPO-A1"/>
    <s v="Temas frontera en Química"/>
    <s v="GR"/>
    <s v="GRUPO REDUCIDO"/>
    <s v="5118R"/>
    <s v="GR de Temas frontera en Química"/>
    <s v="GRUPO-A1"/>
    <s v="GR de Temas frontera en Química"/>
    <s v="1S"/>
    <n v="16578210"/>
    <s v="SAMPEDRO"/>
    <s v="RUIZ"/>
    <s v="DIEGO"/>
    <s v="dsampedr"/>
    <s v="diego.sampedro@unirioja.es"/>
    <n v="1"/>
    <n v="1"/>
    <x v="1"/>
    <n v="504"/>
    <s v="PROFESOR TITULAR UNIVERSIDAD"/>
    <s v="01R"/>
    <s v="TIEMPO COMPLETO REDUCIDO"/>
    <s v="2016-09-15 00:00:00.0"/>
    <s v="null"/>
    <s v="DF100290"/>
    <s v="PROFESOR TITULAR DE UNIVERSIDAD"/>
    <s v="R112"/>
    <x v="8"/>
    <n v="765"/>
    <s v="QUÍMICA ORGÁNICA"/>
  </r>
  <r>
    <x v="25"/>
    <n v="16542732"/>
    <s v="EMYDUR"/>
    <n v="5119"/>
    <s v="5119G"/>
    <s v="GRUPO-A"/>
    <s v="Técnicas avanzadas de determinación estructural"/>
    <s v="GG"/>
    <s v="GRUPO GRANDE"/>
    <s v="5119G"/>
    <s v="GG de Técnicas avanzadas de determinación estructural"/>
    <s v="GRUPO-A"/>
    <s v="GG de Técnicas avanzadas de determinación estructural"/>
    <s v="2S"/>
    <n v="16542732"/>
    <s v="PEREGRINA"/>
    <s v="GARCÍA"/>
    <s v="JESÚS MANUEL"/>
    <s v="pere11"/>
    <s v="jesusmanuel.peregrina@unirioja.es"/>
    <n v="1"/>
    <n v="1"/>
    <x v="0"/>
    <n v="500"/>
    <s v="CATEDRATICO DE UNIVERSIDAD"/>
    <s v="01R"/>
    <s v="TIEMPO COMPLETO REDUCIDO"/>
    <s v="2014-09-15 00:00:00.0"/>
    <s v="null"/>
    <s v="DF100238"/>
    <s v="CATEDRÁTICO DE UNIVERSIDAD"/>
    <s v="R112"/>
    <x v="8"/>
    <n v="765"/>
    <s v="QUÍMICA ORGÁNICA"/>
  </r>
  <r>
    <x v="25"/>
    <n v="16546910"/>
    <s v="EMYDUR"/>
    <n v="5119"/>
    <s v="5119G"/>
    <s v="GRUPO-A"/>
    <s v="Técnicas avanzadas de determinación estructural"/>
    <s v="GG"/>
    <s v="GRUPO GRANDE"/>
    <s v="5119G"/>
    <s v="GG de Técnicas avanzadas de determinación estructural"/>
    <s v="GRUPO-A"/>
    <s v="GG de Técnicas avanzadas de determinación estructural"/>
    <s v="2S"/>
    <n v="16546910"/>
    <s v="BERENGUER"/>
    <s v="MARÍN"/>
    <s v="JESÚS RUBÉN"/>
    <s v="jberen"/>
    <s v="jesus.berenguer@unirioja.es"/>
    <n v="1.5"/>
    <n v="1.5"/>
    <x v="0"/>
    <n v="504"/>
    <s v="PROFESOR TITULAR UNIVERSIDAD"/>
    <s v="01R"/>
    <s v="TIEMPO COMPLETO REDUCIDO"/>
    <s v="2012-09-01 00:00:00.0"/>
    <s v="null"/>
    <s v="DF100075"/>
    <s v="PROFESOR TITULAR DE UNIVERSIDAD"/>
    <s v="R112"/>
    <x v="8"/>
    <n v="760"/>
    <s v="QUÍMICA INORGÁNICA"/>
  </r>
  <r>
    <x v="25"/>
    <n v="16570470"/>
    <s v="EMYDUR"/>
    <n v="5119"/>
    <s v="5119G"/>
    <s v="GRUPO-A"/>
    <s v="Técnicas avanzadas de determinación estructural"/>
    <s v="GG"/>
    <s v="GRUPO GRANDE"/>
    <s v="5119G"/>
    <s v="GG de Técnicas avanzadas de determinación estructural"/>
    <s v="GRUPO-A"/>
    <s v="GG de Técnicas avanzadas de determinación estructural"/>
    <s v="2S"/>
    <n v="16570470"/>
    <s v="CORZANA"/>
    <s v="LÓPEZ"/>
    <s v="FRANCISCO"/>
    <s v="frcorzan"/>
    <s v="francisco.corzana@unirioja.es"/>
    <n v="1"/>
    <n v="1"/>
    <x v="0"/>
    <n v="504"/>
    <s v="PROFESOR TITULAR UNIVERSIDAD"/>
    <s v="01R"/>
    <s v="TIEMPO COMPLETO REDUCIDO"/>
    <s v="2018-09-17 00:00:00.0"/>
    <s v="null"/>
    <s v="DF100344"/>
    <s v="PROFESOR TITULAR DE UNIVERSIDAD"/>
    <s v="R112"/>
    <x v="8"/>
    <n v="765"/>
    <s v="QUÍMICA ORGÁNICA"/>
  </r>
  <r>
    <x v="25"/>
    <n v="16542732"/>
    <s v="EMYDUR"/>
    <n v="5119"/>
    <s v="5119I"/>
    <s v="GRUPO-A1"/>
    <s v="Técnicas avanzadas de determinación estructural"/>
    <s v="GI"/>
    <s v="GRUPO DE INFORMÁTICA"/>
    <s v="5119I"/>
    <s v="GI de Técnicas avanzadas de determinación estructural"/>
    <s v="GRUPO-A1"/>
    <s v="GI de Técnicas avanzadas de determinación estructural"/>
    <s v="2S"/>
    <n v="16542732"/>
    <s v="PEREGRINA"/>
    <s v="GARCÍA"/>
    <s v="JESÚS MANUEL"/>
    <s v="pere11"/>
    <s v="jesusmanuel.peregrina@unirioja.es"/>
    <n v="0.5"/>
    <n v="0.5"/>
    <x v="0"/>
    <n v="500"/>
    <s v="CATEDRATICO DE UNIVERSIDAD"/>
    <s v="01R"/>
    <s v="TIEMPO COMPLETO REDUCIDO"/>
    <s v="2014-09-15 00:00:00.0"/>
    <s v="null"/>
    <s v="DF100238"/>
    <s v="CATEDRÁTICO DE UNIVERSIDAD"/>
    <s v="R112"/>
    <x v="8"/>
    <n v="765"/>
    <s v="QUÍMICA ORGÁNICA"/>
  </r>
  <r>
    <x v="25"/>
    <n v="16546910"/>
    <s v="EMYDUR"/>
    <n v="5119"/>
    <s v="5119I"/>
    <s v="GRUPO-A1"/>
    <s v="Técnicas avanzadas de determinación estructural"/>
    <s v="GI"/>
    <s v="GRUPO DE INFORMÁTICA"/>
    <s v="5119I"/>
    <s v="GI de Técnicas avanzadas de determinación estructural"/>
    <s v="GRUPO-A1"/>
    <s v="GI de Técnicas avanzadas de determinación estructural"/>
    <s v="2S"/>
    <n v="16546910"/>
    <s v="BERENGUER"/>
    <s v="MARÍN"/>
    <s v="JESÚS RUBÉN"/>
    <s v="jberen"/>
    <s v="jesus.berenguer@unirioja.es"/>
    <n v="0.5"/>
    <n v="0.5"/>
    <x v="0"/>
    <n v="504"/>
    <s v="PROFESOR TITULAR UNIVERSIDAD"/>
    <s v="01R"/>
    <s v="TIEMPO COMPLETO REDUCIDO"/>
    <s v="2012-09-01 00:00:00.0"/>
    <s v="null"/>
    <s v="DF100075"/>
    <s v="PROFESOR TITULAR DE UNIVERSIDAD"/>
    <s v="R112"/>
    <x v="8"/>
    <n v="760"/>
    <s v="QUÍMICA INORGÁNICA"/>
  </r>
  <r>
    <x v="25"/>
    <n v="16570470"/>
    <s v="EMYDUR"/>
    <n v="5119"/>
    <s v="5119I"/>
    <s v="GRUPO-A1"/>
    <s v="Técnicas avanzadas de determinación estructural"/>
    <s v="GI"/>
    <s v="GRUPO DE INFORMÁTICA"/>
    <s v="5119I"/>
    <s v="GI de Técnicas avanzadas de determinación estructural"/>
    <s v="GRUPO-A1"/>
    <s v="GI de Técnicas avanzadas de determinación estructural"/>
    <s v="2S"/>
    <n v="16570470"/>
    <s v="CORZANA"/>
    <s v="LÓPEZ"/>
    <s v="FRANCISCO"/>
    <s v="frcorzan"/>
    <s v="francisco.corzana@unirioja.es"/>
    <n v="0.5"/>
    <n v="0.5"/>
    <x v="0"/>
    <n v="504"/>
    <s v="PROFESOR TITULAR UNIVERSIDAD"/>
    <s v="01R"/>
    <s v="TIEMPO COMPLETO REDUCIDO"/>
    <s v="2018-09-17 00:00:00.0"/>
    <s v="null"/>
    <s v="DF100344"/>
    <s v="PROFESOR TITULAR DE UNIVERSIDAD"/>
    <s v="R112"/>
    <x v="8"/>
    <n v="765"/>
    <s v="QUÍMICA ORGÁNICA"/>
  </r>
  <r>
    <x v="25"/>
    <n v="14245719"/>
    <s v="EMYDUR"/>
    <n v="5120"/>
    <s v="5120G"/>
    <s v="GRUPO-A"/>
    <s v="Biotecnología microbiana y aplicaciones"/>
    <s v="GG"/>
    <s v="GRUPO GRANDE"/>
    <s v="5120G"/>
    <s v="GG de Biotecnología microbiana y aplicaciones"/>
    <s v="GRUPO-A"/>
    <s v="GG de Biotecnología microbiana y aplicaciones"/>
    <s v="1S"/>
    <n v="14245719"/>
    <s v="RUIZ"/>
    <s v="LARREA"/>
    <s v="MARÍA FERNANDA"/>
    <s v="fernruiz"/>
    <s v="fernanda.ruiz@unirioja.es"/>
    <n v="1.5"/>
    <n v="1.5"/>
    <x v="1"/>
    <s v="A-0500"/>
    <s v="CATEDRATICO DE UNIVERSIDAD"/>
    <s v="01R"/>
    <s v="TIEMPO COMPLETO REDUCIDO"/>
    <s v="2012-09-01 00:00:00.0"/>
    <s v="null"/>
    <s v="DF100284"/>
    <s v="CATEDRÁTICO DE UNIVERSIDAD"/>
    <s v="R101"/>
    <x v="4"/>
    <n v="60"/>
    <s v="BIOQUÍMICA Y BIOLOGÍA MOLECULAR"/>
  </r>
  <r>
    <x v="25"/>
    <n v="14245719"/>
    <s v="EMYDUR"/>
    <n v="5120"/>
    <s v="5120I"/>
    <s v="GRUPO-A1"/>
    <s v="Biotecnología microbiana y aplicaciones"/>
    <s v="GI"/>
    <s v="GRUPO DE INFORMÁTICA"/>
    <s v="5120I"/>
    <s v="GI de Biotecnología microbiana y aplicaciones"/>
    <s v="GRUPO-A1"/>
    <s v="GI de Biotecnología microbiana y aplicaciones"/>
    <s v="1S"/>
    <n v="14245719"/>
    <s v="RUIZ"/>
    <s v="LARREA"/>
    <s v="MARÍA FERNANDA"/>
    <s v="fernruiz"/>
    <s v="fernanda.ruiz@unirioja.es"/>
    <n v="1.1000000000000001"/>
    <n v="1.1000000000000001"/>
    <x v="1"/>
    <s v="A-0500"/>
    <s v="CATEDRATICO DE UNIVERSIDAD"/>
    <s v="01R"/>
    <s v="TIEMPO COMPLETO REDUCIDO"/>
    <s v="2012-09-01 00:00:00.0"/>
    <s v="null"/>
    <s v="DF100284"/>
    <s v="CATEDRÁTICO DE UNIVERSIDAD"/>
    <s v="R101"/>
    <x v="4"/>
    <n v="60"/>
    <s v="BIOQUÍMICA Y BIOLOGÍA MOLECULAR"/>
  </r>
  <r>
    <x v="25"/>
    <n v="14245719"/>
    <s v="EMYDUR"/>
    <n v="5120"/>
    <s v="5120L"/>
    <s v="GRUPO-A1"/>
    <s v="Biotecnología microbiana y aplicaciones"/>
    <s v="GL"/>
    <s v="GRUPO DE LABORATORIO"/>
    <s v="5120L"/>
    <s v="GL de Biotecnología microbiana y aplicaciones"/>
    <s v="GRUPO-A1"/>
    <s v="GL de Biotecnología microbiana y aplicaciones"/>
    <s v="1S"/>
    <n v="14245719"/>
    <s v="RUIZ"/>
    <s v="LARREA"/>
    <s v="MARÍA FERNANDA"/>
    <s v="fernruiz"/>
    <s v="fernanda.ruiz@unirioja.es"/>
    <n v="0.4"/>
    <n v="0.4"/>
    <x v="1"/>
    <s v="A-0500"/>
    <s v="CATEDRATICO DE UNIVERSIDAD"/>
    <s v="01R"/>
    <s v="TIEMPO COMPLETO REDUCIDO"/>
    <s v="2012-09-01 00:00:00.0"/>
    <s v="null"/>
    <s v="DF100284"/>
    <s v="CATEDRÁTICO DE UNIVERSIDAD"/>
    <s v="R101"/>
    <x v="4"/>
    <n v="60"/>
    <s v="BIOQUÍMICA Y BIOLOGÍA MOLECULAR"/>
  </r>
  <r>
    <x v="25"/>
    <n v="5625302"/>
    <s v="EMYDUR"/>
    <n v="5121"/>
    <s v="5121G"/>
    <s v="GRUPO-A"/>
    <s v="Biotecnología y seguridad alimentaria"/>
    <s v="GG"/>
    <s v="GRUPO GRANDE"/>
    <s v="5121G"/>
    <s v="GG de Biotecnología y seguridad alimentaria"/>
    <s v="GRUPO-A"/>
    <s v="GG de Biotecnología y seguridad alimentaria"/>
    <s v="1S"/>
    <n v="5625302"/>
    <s v="TORRES"/>
    <s v="MANRIQUE"/>
    <s v="CARMEN"/>
    <s v="catorres"/>
    <s v="carmen.torres@unirioja.es"/>
    <n v="1.2"/>
    <n v="1.2"/>
    <x v="0"/>
    <n v="500"/>
    <s v="CATEDRATICO DE UNIVERSIDAD"/>
    <s v="01R"/>
    <s v="TIEMPO COMPLETO REDUCIDO"/>
    <s v="2014-09-15 00:00:00.0"/>
    <s v="null"/>
    <s v="DF100139"/>
    <s v="CATEDRATICO DE UNIVERSIDAD"/>
    <s v="R101"/>
    <x v="4"/>
    <n v="60"/>
    <s v="BIOQUÍMICA Y BIOLOGÍA MOLECULAR"/>
  </r>
  <r>
    <x v="25"/>
    <n v="9740221"/>
    <s v="EMYDUR"/>
    <n v="5121"/>
    <s v="5121G"/>
    <s v="GRUPO-A"/>
    <s v="Biotecnología y seguridad alimentaria"/>
    <s v="GG"/>
    <s v="GRUPO GRANDE"/>
    <s v="5121G"/>
    <s v="GG de Biotecnología y seguridad alimentaria"/>
    <s v="GRUPO-A"/>
    <s v="GG de Biotecnología y seguridad alimentaria"/>
    <s v="1S"/>
    <n v="9740221"/>
    <s v="GONZÁLEZ"/>
    <s v="FANDOS"/>
    <s v="MARÍA ELENA"/>
    <s v="elengonz"/>
    <s v="elena.gonzalez@unirioja.es"/>
    <n v="1"/>
    <n v="1"/>
    <x v="0"/>
    <n v="500"/>
    <s v="CATEDRATICO DE UNIVERSIDAD"/>
    <s v="01R"/>
    <s v="TIEMPO COMPLETO REDUCIDO"/>
    <s v="2016-09-15 00:00:00.0"/>
    <s v="null"/>
    <s v="DF100230"/>
    <s v="CATEDRÁTICO DE UNIVERSIDAD"/>
    <s v="R101"/>
    <x v="4"/>
    <n v="780"/>
    <s v="TECNOLOGÍA DE ALIMENTOS"/>
  </r>
  <r>
    <x v="25"/>
    <n v="25136873"/>
    <s v="EMYDUR"/>
    <n v="5121"/>
    <s v="5121G"/>
    <s v="GRUPO-A"/>
    <s v="Biotecnología y seguridad alimentaria"/>
    <s v="GG"/>
    <s v="GRUPO GRANDE"/>
    <s v="5121G"/>
    <s v="GG de Biotecnología y seguridad alimentaria"/>
    <s v="GRUPO-A"/>
    <s v="GG de Biotecnología y seguridad alimentaria"/>
    <s v="1S"/>
    <n v="25136873"/>
    <s v="ZARAZAGA"/>
    <s v="CHAMORRO"/>
    <s v="MIRIAM"/>
    <s v="myzaraza"/>
    <s v="myriam.zarazaga@unirioja.es"/>
    <n v="0.8"/>
    <n v="0.8"/>
    <x v="0"/>
    <n v="504"/>
    <s v="PROFESOR TITULAR UNIVERSIDAD"/>
    <s v="01R"/>
    <s v="TIEMPO COMPLETO REDUCIDO"/>
    <s v="2015-09-15 00:00:00.0"/>
    <s v="null"/>
    <s v="DF100142"/>
    <s v="PROFESOR TITULAR DE UNIVIERSIDADQ"/>
    <s v="R101"/>
    <x v="4"/>
    <n v="60"/>
    <s v="BIOQUÍMICA Y BIOLOGÍA MOLECULAR"/>
  </r>
  <r>
    <x v="25"/>
    <n v="9740221"/>
    <s v="EMYDUR"/>
    <n v="5121"/>
    <s v="5121L"/>
    <s v="GRUPO-A1"/>
    <s v="Biotecnología y seguridad alimentaria"/>
    <s v="GL"/>
    <s v="GRUPO DE LABORATORIO"/>
    <s v="5121L"/>
    <s v="GL de Biotecnología y seguridad alimentaria"/>
    <s v="GRUPO-A1"/>
    <s v="GL de Biotecnología y seguridad alimentaria"/>
    <s v="1S"/>
    <n v="9740221"/>
    <s v="GONZÁLEZ"/>
    <s v="FANDOS"/>
    <s v="MARÍA ELENA"/>
    <s v="elengonz"/>
    <s v="elena.gonzalez@unirioja.es"/>
    <n v="0.5"/>
    <n v="0.5"/>
    <x v="0"/>
    <n v="500"/>
    <s v="CATEDRATICO DE UNIVERSIDAD"/>
    <s v="01R"/>
    <s v="TIEMPO COMPLETO REDUCIDO"/>
    <s v="2016-09-15 00:00:00.0"/>
    <s v="null"/>
    <s v="DF100230"/>
    <s v="CATEDRÁTICO DE UNIVERSIDAD"/>
    <s v="R101"/>
    <x v="4"/>
    <n v="780"/>
    <s v="TECNOLOGÍA DE ALIMENTOS"/>
  </r>
  <r>
    <x v="25"/>
    <n v="25136873"/>
    <s v="EMYDUR"/>
    <n v="5121"/>
    <s v="5121L"/>
    <s v="GRUPO-A1"/>
    <s v="Biotecnología y seguridad alimentaria"/>
    <s v="GL"/>
    <s v="GRUPO DE LABORATORIO"/>
    <s v="5121L"/>
    <s v="GL de Biotecnología y seguridad alimentaria"/>
    <s v="GRUPO-A1"/>
    <s v="GL de Biotecnología y seguridad alimentaria"/>
    <s v="1S"/>
    <n v="25136873"/>
    <s v="ZARAZAGA"/>
    <s v="CHAMORRO"/>
    <s v="MIRIAM"/>
    <s v="myzaraza"/>
    <s v="myriam.zarazaga@unirioja.es"/>
    <n v="0.5"/>
    <n v="0.5"/>
    <x v="0"/>
    <n v="504"/>
    <s v="PROFESOR TITULAR UNIVERSIDAD"/>
    <s v="01R"/>
    <s v="TIEMPO COMPLETO REDUCIDO"/>
    <s v="2015-09-15 00:00:00.0"/>
    <s v="null"/>
    <s v="DF100142"/>
    <s v="PROFESOR TITULAR DE UNIVIERSIDADQ"/>
    <s v="R101"/>
    <x v="4"/>
    <n v="60"/>
    <s v="BIOQUÍMICA Y BIOLOGÍA MOLECULAR"/>
  </r>
  <r>
    <x v="25"/>
    <n v="9740221"/>
    <s v="EMYDUR"/>
    <n v="5121"/>
    <s v="5121R"/>
    <s v="GRUPO-A1"/>
    <s v="Biotecnología y seguridad alimentaria"/>
    <s v="GR"/>
    <s v="GRUPO REDUCIDO"/>
    <s v="5121R"/>
    <s v="GR de Biotecnología y seguridad alimentaria"/>
    <s v="GRUPO-A1"/>
    <s v="GR de Biotecnología y seguridad alimentaria"/>
    <s v="1S"/>
    <n v="9740221"/>
    <s v="GONZÁLEZ"/>
    <s v="FANDOS"/>
    <s v="MARÍA ELENA"/>
    <s v="elengonz"/>
    <s v="elena.gonzalez@unirioja.es"/>
    <n v="0.5"/>
    <n v="0.5"/>
    <x v="0"/>
    <n v="500"/>
    <s v="CATEDRATICO DE UNIVERSIDAD"/>
    <s v="01R"/>
    <s v="TIEMPO COMPLETO REDUCIDO"/>
    <s v="2016-09-15 00:00:00.0"/>
    <s v="null"/>
    <s v="DF100230"/>
    <s v="CATEDRÁTICO DE UNIVERSIDAD"/>
    <s v="R101"/>
    <x v="4"/>
    <n v="780"/>
    <s v="TECNOLOGÍA DE ALIMENTOS"/>
  </r>
  <r>
    <x v="25"/>
    <n v="5625302"/>
    <s v="EMYDUR"/>
    <n v="5122"/>
    <s v="5122G"/>
    <s v="GRUPO-A"/>
    <s v="Nuevos retos en biotecnología y salud"/>
    <s v="GG"/>
    <s v="GRUPO GRANDE"/>
    <s v="5122G"/>
    <s v="GG de Nuevos retos en biotecnología y salud"/>
    <s v="GRUPO-A"/>
    <s v="GG de Nuevos retos en biotecnología y salud"/>
    <s v="1S"/>
    <n v="5625302"/>
    <s v="TORRES"/>
    <s v="MANRIQUE"/>
    <s v="CARMEN"/>
    <s v="catorres"/>
    <s v="carmen.torres@unirioja.es"/>
    <n v="1.5"/>
    <n v="1.5"/>
    <x v="0"/>
    <n v="500"/>
    <s v="CATEDRATICO DE UNIVERSIDAD"/>
    <s v="01R"/>
    <s v="TIEMPO COMPLETO REDUCIDO"/>
    <s v="2014-09-15 00:00:00.0"/>
    <s v="null"/>
    <s v="DF100139"/>
    <s v="CATEDRATICO DE UNIVERSIDAD"/>
    <s v="R101"/>
    <x v="4"/>
    <n v="60"/>
    <s v="BIOQUÍMICA Y BIOLOGÍA MOLECULAR"/>
  </r>
  <r>
    <x v="25"/>
    <n v="5625302"/>
    <s v="EMYDUR"/>
    <n v="5123"/>
    <s v="5123G"/>
    <s v="GRUPO-A"/>
    <s v="Patología y diagnóstico molecular"/>
    <s v="GG"/>
    <s v="GRUPO GRANDE"/>
    <s v="5123G"/>
    <s v="GG de Patología y diagnóstico molecular"/>
    <s v="GRUPO-A"/>
    <s v="GG de Patología y diagnóstico molecular"/>
    <s v="2S"/>
    <n v="5625302"/>
    <s v="TORRES"/>
    <s v="MANRIQUE"/>
    <s v="CARMEN"/>
    <s v="catorres"/>
    <s v="carmen.torres@unirioja.es"/>
    <n v="0.5"/>
    <n v="0.5"/>
    <x v="0"/>
    <n v="500"/>
    <s v="CATEDRATICO DE UNIVERSIDAD"/>
    <s v="01R"/>
    <s v="TIEMPO COMPLETO REDUCIDO"/>
    <s v="2014-09-15 00:00:00.0"/>
    <s v="null"/>
    <s v="DF100139"/>
    <s v="CATEDRATICO DE UNIVERSIDAD"/>
    <s v="R101"/>
    <x v="4"/>
    <n v="60"/>
    <s v="BIOQUÍMICA Y BIOLOGÍA MOLECULAR"/>
  </r>
  <r>
    <x v="25"/>
    <n v="14245719"/>
    <s v="EMYDUR"/>
    <n v="5124"/>
    <s v="5124G"/>
    <s v="GRUPO-A"/>
    <s v="Genómica y proteómica"/>
    <s v="GG"/>
    <s v="GRUPO GRANDE"/>
    <s v="5124G"/>
    <s v="GG de Genómica y proteómica"/>
    <s v="GRUPO-A"/>
    <s v="GG de Genómica y proteómica"/>
    <s v="2S"/>
    <n v="14245719"/>
    <s v="RUIZ"/>
    <s v="LARREA"/>
    <s v="MARÍA FERNANDA"/>
    <s v="fernruiz"/>
    <s v="fernanda.ruiz@unirioja.es"/>
    <n v="0.8"/>
    <n v="0.8"/>
    <x v="1"/>
    <s v="A-0500"/>
    <s v="CATEDRATICO DE UNIVERSIDAD"/>
    <s v="01R"/>
    <s v="TIEMPO COMPLETO REDUCIDO"/>
    <s v="2012-09-01 00:00:00.0"/>
    <s v="null"/>
    <s v="DF100284"/>
    <s v="CATEDRÁTICO DE UNIVERSIDAD"/>
    <s v="R101"/>
    <x v="4"/>
    <n v="60"/>
    <s v="BIOQUÍMICA Y BIOLOGÍA MOLECULAR"/>
  </r>
  <r>
    <x v="25"/>
    <n v="14245719"/>
    <s v="EMYDUR"/>
    <n v="5124"/>
    <s v="5124I"/>
    <s v="GRUPO-A1"/>
    <s v="Genómica y proteómica"/>
    <s v="GI"/>
    <s v="GRUPO DE INFORMÁTICA"/>
    <s v="5124I"/>
    <s v="GI de Genómica y proteómica"/>
    <s v="GRUPO-A1"/>
    <s v="GI de Genómica y proteómica"/>
    <s v="2S"/>
    <n v="14245719"/>
    <s v="RUIZ"/>
    <s v="LARREA"/>
    <s v="MARÍA FERNANDA"/>
    <s v="fernruiz"/>
    <s v="fernanda.ruiz@unirioja.es"/>
    <n v="0.1"/>
    <n v="0.1"/>
    <x v="1"/>
    <s v="A-0500"/>
    <s v="CATEDRATICO DE UNIVERSIDAD"/>
    <s v="01R"/>
    <s v="TIEMPO COMPLETO REDUCIDO"/>
    <s v="2012-09-01 00:00:00.0"/>
    <s v="null"/>
    <s v="DF100284"/>
    <s v="CATEDRÁTICO DE UNIVERSIDAD"/>
    <s v="R101"/>
    <x v="4"/>
    <n v="60"/>
    <s v="BIOQUÍMICA Y BIOLOGÍA MOLECULAR"/>
  </r>
  <r>
    <x v="25"/>
    <n v="14245719"/>
    <s v="EMYDUR"/>
    <n v="5124"/>
    <s v="5124L"/>
    <s v="GRUPO-A1"/>
    <s v="Genómica y proteómica"/>
    <s v="GL"/>
    <s v="GRUPO DE LABORATORIO"/>
    <s v="5124L"/>
    <s v="GL de Genómica y proteómica"/>
    <s v="GRUPO-A1"/>
    <s v="GL de Genómica y proteómica"/>
    <s v="2S"/>
    <n v="14245719"/>
    <s v="RUIZ"/>
    <s v="LARREA"/>
    <s v="MARÍA FERNANDA"/>
    <s v="fernruiz"/>
    <s v="fernanda.ruiz@unirioja.es"/>
    <n v="0.6"/>
    <n v="0.6"/>
    <x v="1"/>
    <s v="A-0500"/>
    <s v="CATEDRATICO DE UNIVERSIDAD"/>
    <s v="01R"/>
    <s v="TIEMPO COMPLETO REDUCIDO"/>
    <s v="2012-09-01 00:00:00.0"/>
    <s v="null"/>
    <s v="DF100284"/>
    <s v="CATEDRÁTICO DE UNIVERSIDAD"/>
    <s v="R101"/>
    <x v="4"/>
    <n v="60"/>
    <s v="BIOQUÍMICA Y BIOLOGÍA MOLECULAR"/>
  </r>
  <r>
    <x v="25"/>
    <n v="690684"/>
    <s v="EMYDUR"/>
    <n v="5125"/>
    <s v="5125G"/>
    <s v="GRUPO-A"/>
    <s v="Prácticas externas"/>
    <s v="GG"/>
    <s v="GRUPO GRANDE"/>
    <s v="5125G"/>
    <s v="GG de Prácticas externas"/>
    <s v="GRUPO-A"/>
    <s v="GG de Prácticas externas"/>
    <s v="2S"/>
    <n v="690684"/>
    <s v="DIZY"/>
    <s v="SOTO"/>
    <s v="MARTA Mª INÉS"/>
    <s v="madizy"/>
    <s v="marta.dizy@unirioja.es"/>
    <n v="0.1"/>
    <n v="0.1"/>
    <x v="1"/>
    <n v="504"/>
    <s v="PROFESOR TITULAR UNIVERSIDAD"/>
    <s v="01R"/>
    <s v="TIEMPO COMPLETO REDUCIDO"/>
    <s v="2017-09-15 00:00:00.0"/>
    <s v="null"/>
    <s v="DF348"/>
    <s v="TITULAR DE UNIVERSIDAD"/>
    <s v="R101"/>
    <x v="4"/>
    <n v="60"/>
    <s v="BIOQUÍMICA Y BIOLOGÍA MOLECULAR"/>
  </r>
  <r>
    <x v="25"/>
    <n v="5386149"/>
    <s v="EMYDUR"/>
    <n v="5125"/>
    <s v="5125G"/>
    <s v="GRUPO-A"/>
    <s v="Prácticas externas"/>
    <s v="GG"/>
    <s v="GRUPO GRANDE"/>
    <s v="5125G"/>
    <s v="GG de Prácticas externas"/>
    <s v="GRUPO-A"/>
    <s v="GG de Prácticas externas"/>
    <s v="2S"/>
    <n v="5386149"/>
    <s v="MORENO"/>
    <s v="GARCÍA"/>
    <s v="MARÍA TERESA"/>
    <s v="temoreno"/>
    <s v="teresa.moreno@unirioja.es"/>
    <n v="0.1"/>
    <n v="0.1"/>
    <x v="1"/>
    <n v="500"/>
    <s v="CATEDRATICO DE UNIVERSIDAD"/>
    <s v="01R"/>
    <s v="TIEMPO COMPLETO REDUCIDO"/>
    <s v="2018-12-18 00:00:00.0"/>
    <s v="null"/>
    <s v="DF100381"/>
    <s v="CATEDRÁTICO DE UNIVERSIDAD"/>
    <s v="R112"/>
    <x v="8"/>
    <n v="760"/>
    <s v="QUÍMICA INORGÁNICA"/>
  </r>
  <r>
    <x v="25"/>
    <n v="5625302"/>
    <s v="EMYDUR"/>
    <n v="5125"/>
    <s v="5125G"/>
    <s v="GRUPO-A"/>
    <s v="Prácticas externas"/>
    <s v="GG"/>
    <s v="GRUPO GRANDE"/>
    <s v="5125G"/>
    <s v="GG de Prácticas externas"/>
    <s v="GRUPO-A"/>
    <s v="GG de Prácticas externas"/>
    <s v="2S"/>
    <n v="5625302"/>
    <s v="TORRES"/>
    <s v="MANRIQUE"/>
    <s v="CARMEN"/>
    <s v="catorres"/>
    <s v="carmen.torres@unirioja.es"/>
    <n v="0.1"/>
    <n v="0.1"/>
    <x v="0"/>
    <n v="500"/>
    <s v="CATEDRATICO DE UNIVERSIDAD"/>
    <s v="01R"/>
    <s v="TIEMPO COMPLETO REDUCIDO"/>
    <s v="2014-09-15 00:00:00.0"/>
    <s v="null"/>
    <s v="DF100139"/>
    <s v="CATEDRATICO DE UNIVERSIDAD"/>
    <s v="R101"/>
    <x v="4"/>
    <n v="60"/>
    <s v="BIOQUÍMICA Y BIOLOGÍA MOLECULAR"/>
  </r>
  <r>
    <x v="25"/>
    <n v="8958579"/>
    <s v="EMYDUR"/>
    <n v="5125"/>
    <s v="5125G"/>
    <s v="GRUPO-A"/>
    <s v="Prácticas externas"/>
    <s v="GG"/>
    <s v="GRUPO GRANDE"/>
    <s v="5125G"/>
    <s v="GG de Prácticas externas"/>
    <s v="GRUPO-A"/>
    <s v="GG de Prácticas externas"/>
    <s v="2S"/>
    <n v="8958579"/>
    <s v="RODRÍGUEZ"/>
    <s v="BARRANCO"/>
    <s v="MIGUEL ÁNGEL"/>
    <s v="miguelr"/>
    <s v="miguelangel.rodriguez@unirioja.es"/>
    <n v="0.1"/>
    <n v="0.1"/>
    <x v="0"/>
    <n v="500"/>
    <s v="CATEDRATICO DE UNIVERSIDAD"/>
    <s v="01R"/>
    <s v="TIEMPO COMPLETO REDUCIDO"/>
    <s v="2012-09-01 00:00:00.0"/>
    <s v="null"/>
    <s v="DF100237"/>
    <s v="CATEDRÁTICO DE UNIVERSIDAD"/>
    <s v="R112"/>
    <x v="8"/>
    <n v="765"/>
    <s v="QUÍMICA ORGÁNICA"/>
  </r>
  <r>
    <x v="25"/>
    <n v="9740221"/>
    <s v="EMYDUR"/>
    <n v="5125"/>
    <s v="5125G"/>
    <s v="GRUPO-A"/>
    <s v="Prácticas externas"/>
    <s v="GG"/>
    <s v="GRUPO GRANDE"/>
    <s v="5125G"/>
    <s v="GG de Prácticas externas"/>
    <s v="GRUPO-A"/>
    <s v="GG de Prácticas externas"/>
    <s v="2S"/>
    <n v="9740221"/>
    <s v="GONZÁLEZ"/>
    <s v="FANDOS"/>
    <s v="MARÍA ELENA"/>
    <s v="elengonz"/>
    <s v="elena.gonzalez@unirioja.es"/>
    <n v="0.1"/>
    <n v="0.1"/>
    <x v="0"/>
    <n v="500"/>
    <s v="CATEDRATICO DE UNIVERSIDAD"/>
    <s v="01R"/>
    <s v="TIEMPO COMPLETO REDUCIDO"/>
    <s v="2016-09-15 00:00:00.0"/>
    <s v="null"/>
    <s v="DF100230"/>
    <s v="CATEDRÁTICO DE UNIVERSIDAD"/>
    <s v="R101"/>
    <x v="4"/>
    <n v="780"/>
    <s v="TECNOLOGÍA DE ALIMENTOS"/>
  </r>
  <r>
    <x v="25"/>
    <n v="16546910"/>
    <s v="EMYDUR"/>
    <n v="5125"/>
    <s v="5125G"/>
    <s v="GRUPO-A"/>
    <s v="Prácticas externas"/>
    <s v="GG"/>
    <s v="GRUPO GRANDE"/>
    <s v="5125G"/>
    <s v="GG de Prácticas externas"/>
    <s v="GRUPO-A"/>
    <s v="GG de Prácticas externas"/>
    <s v="2S"/>
    <n v="16546910"/>
    <s v="BERENGUER"/>
    <s v="MARÍN"/>
    <s v="JESÚS RUBÉN"/>
    <s v="jberen"/>
    <s v="jesus.berenguer@unirioja.es"/>
    <n v="0.1"/>
    <n v="0.1"/>
    <x v="0"/>
    <n v="504"/>
    <s v="PROFESOR TITULAR UNIVERSIDAD"/>
    <s v="01R"/>
    <s v="TIEMPO COMPLETO REDUCIDO"/>
    <s v="2012-09-01 00:00:00.0"/>
    <s v="null"/>
    <s v="DF100075"/>
    <s v="PROFESOR TITULAR DE UNIVERSIDAD"/>
    <s v="R112"/>
    <x v="8"/>
    <n v="760"/>
    <s v="QUÍMICA INORGÁNICA"/>
  </r>
  <r>
    <x v="25"/>
    <n v="16552787"/>
    <s v="EMYDUR"/>
    <n v="5125"/>
    <s v="5125G"/>
    <s v="GRUPO-A"/>
    <s v="Prácticas externas"/>
    <s v="GG"/>
    <s v="GRUPO GRANDE"/>
    <s v="5125G"/>
    <s v="GG de Prácticas externas"/>
    <s v="GRUPO-A"/>
    <s v="GG de Prácticas externas"/>
    <s v="2S"/>
    <n v="16552787"/>
    <s v="TENORIO"/>
    <s v="RODRÍGUEZ"/>
    <s v="CARMEN"/>
    <s v="catenori"/>
    <s v="carmen.tenorio@unirioja.es"/>
    <n v="0.1"/>
    <n v="0.1"/>
    <x v="0"/>
    <n v="504"/>
    <s v="PROFESOR TITULAR UNIVERSIDAD"/>
    <s v="01R"/>
    <s v="TIEMPO COMPLETO REDUCIDO"/>
    <s v="2018-09-17 00:00:00.0"/>
    <s v="null"/>
    <s v="DF100263"/>
    <s v="PROFESOR TITULAR DE UNIVERSIDAD"/>
    <s v="R101"/>
    <x v="4"/>
    <n v="60"/>
    <s v="BIOQUÍMICA Y BIOLOGÍA MOLECULAR"/>
  </r>
  <r>
    <x v="25"/>
    <n v="16553823"/>
    <s v="EMYDUR"/>
    <n v="5125"/>
    <s v="5125G"/>
    <s v="GRUPO-A"/>
    <s v="Prácticas externas"/>
    <s v="GG"/>
    <s v="GRUPO GRANDE"/>
    <s v="5125G"/>
    <s v="GG de Prácticas externas"/>
    <s v="GRUPO-A"/>
    <s v="GG de Prácticas externas"/>
    <s v="2S"/>
    <n v="16553823"/>
    <s v="OLMOS"/>
    <s v="PÉREZ"/>
    <s v="MARÍA ELENA"/>
    <s v="m-olmos"/>
    <s v="m-elena.olmos@unirioja.es"/>
    <n v="0.1"/>
    <n v="0.1"/>
    <x v="0"/>
    <n v="500"/>
    <s v="CATEDRATICO DE UNIVERSIDAD"/>
    <s v="01R"/>
    <s v="TIEMPO COMPLETO REDUCIDO"/>
    <s v="2018-12-18 00:00:00.0"/>
    <s v="null"/>
    <s v="DF100382"/>
    <s v="CATEDRÁTICO DE UNIVERSIDAD"/>
    <s v="R112"/>
    <x v="8"/>
    <n v="760"/>
    <s v="QUÍMICA INORGÁNICA"/>
  </r>
  <r>
    <x v="25"/>
    <n v="16557636"/>
    <s v="EMYDUR"/>
    <n v="5125"/>
    <s v="5125G"/>
    <s v="GRUPO-A"/>
    <s v="Prácticas externas"/>
    <s v="GG"/>
    <s v="GRUPO GRANDE"/>
    <s v="5125G"/>
    <s v="GG de Prácticas externas"/>
    <s v="GRUPO-A"/>
    <s v="GG de Prácticas externas"/>
    <s v="2S"/>
    <n v="16557636"/>
    <s v="BUSTO"/>
    <s v="SANCIRIÁN"/>
    <s v="JESÚS HÉCTOR"/>
    <s v="hebusto"/>
    <s v="hector.busto@unirioja.es"/>
    <n v="0.1"/>
    <n v="0.1"/>
    <x v="0"/>
    <n v="504"/>
    <s v="PROFESOR TITULAR UNIVERSIDAD"/>
    <s v="01R"/>
    <s v="TIEMPO COMPLETO REDUCIDO"/>
    <s v="2013-09-01 00:00:00.0"/>
    <s v="null"/>
    <s v="DF100220"/>
    <s v="PROFESOR TITULAR DE UNIVERSIDAD"/>
    <s v="R112"/>
    <x v="8"/>
    <n v="765"/>
    <s v="QUÍMICA ORGÁNICA"/>
  </r>
  <r>
    <x v="25"/>
    <n v="16578210"/>
    <s v="EMYDUR"/>
    <n v="5125"/>
    <s v="5125G"/>
    <s v="GRUPO-A"/>
    <s v="Prácticas externas"/>
    <s v="GG"/>
    <s v="GRUPO GRANDE"/>
    <s v="5125G"/>
    <s v="GG de Prácticas externas"/>
    <s v="GRUPO-A"/>
    <s v="GG de Prácticas externas"/>
    <s v="2S"/>
    <n v="16578210"/>
    <s v="SAMPEDRO"/>
    <s v="RUIZ"/>
    <s v="DIEGO"/>
    <s v="dsampedr"/>
    <s v="diego.sampedro@unirioja.es"/>
    <n v="0.1"/>
    <n v="0.1"/>
    <x v="1"/>
    <n v="504"/>
    <s v="PROFESOR TITULAR UNIVERSIDAD"/>
    <s v="01R"/>
    <s v="TIEMPO COMPLETO REDUCIDO"/>
    <s v="2016-09-15 00:00:00.0"/>
    <s v="null"/>
    <s v="DF100290"/>
    <s v="PROFESOR TITULAR DE UNIVERSIDAD"/>
    <s v="R112"/>
    <x v="8"/>
    <n v="765"/>
    <s v="QUÍMICA ORGÁNICA"/>
  </r>
  <r>
    <x v="25"/>
    <n v="17836947"/>
    <s v="EMYDUR"/>
    <n v="5125"/>
    <s v="5125G"/>
    <s v="GRUPO-A"/>
    <s v="Prácticas externas"/>
    <s v="GG"/>
    <s v="GRUPO GRANDE"/>
    <s v="5125G"/>
    <s v="GG de Prácticas externas"/>
    <s v="GRUPO-A"/>
    <s v="GG de Prácticas externas"/>
    <s v="2S"/>
    <n v="17836947"/>
    <s v="CAMPOS"/>
    <s v="GARCÍA"/>
    <s v="PEDRO JOSÉ"/>
    <s v="pcampos"/>
    <s v="pedro.campos@unirioja.es"/>
    <n v="0"/>
    <n v="0"/>
    <x v="1"/>
    <n v="500"/>
    <s v="CATEDRATICO DE UNIVERSIDAD"/>
    <s v="01R"/>
    <s v="TIEMPO COMPLETO REDUCIDO"/>
    <s v="2012-09-01 00:00:00.0"/>
    <s v="null"/>
    <s v="DF32442"/>
    <s v="CATEDRÁTICO DE UNIVERSIDAD"/>
    <s v="R112"/>
    <x v="8"/>
    <n v="765"/>
    <s v="QUÍMICA ORGÁNICA"/>
  </r>
  <r>
    <x v="25"/>
    <n v="17836947"/>
    <s v="EMYDUR"/>
    <n v="5126"/>
    <s v="5126G"/>
    <s v="GRUPO-A"/>
    <s v="Trabajo fin de máster"/>
    <s v="GG"/>
    <s v="GRUPO GRANDE"/>
    <s v="5126G"/>
    <s v="GG de Trabajo fin de máster"/>
    <s v="GRUPO-A"/>
    <s v="GG de Trabajo fin de máster"/>
    <s v="I"/>
    <n v="17836947"/>
    <s v="CAMPOS"/>
    <s v="GARCÍA"/>
    <s v="PEDRO JOSÉ"/>
    <s v="pcampos"/>
    <s v="pedro.campos@unirioja.es"/>
    <n v="0"/>
    <n v="0"/>
    <x v="1"/>
    <n v="500"/>
    <s v="CATEDRATICO DE UNIVERSIDAD"/>
    <s v="01R"/>
    <s v="TIEMPO COMPLETO REDUCIDO"/>
    <s v="2012-09-01 00:00:00.0"/>
    <s v="null"/>
    <s v="DF32442"/>
    <s v="CATEDRÁTICO DE UNIVERSIDAD"/>
    <s v="R112"/>
    <x v="8"/>
    <n v="765"/>
    <s v="QUÍMICA ORGÁNICA"/>
  </r>
  <r>
    <x v="26"/>
    <n v="16572280"/>
    <s v="EMYDUR"/>
    <n v="5127"/>
    <s v="5127G"/>
    <s v="GRUPO-A"/>
    <s v="Estrategia empresarial"/>
    <s v="GG"/>
    <s v="GRUPO GRANDE"/>
    <s v="5127G"/>
    <s v="GG de Estrategia empresarial"/>
    <s v="GRUPO-A"/>
    <s v="GG de Estrategia empresarial"/>
    <s v="1S"/>
    <n v="16572280"/>
    <s v="GÓMEZ"/>
    <s v="VILLASCUERNA"/>
    <s v="JAIME"/>
    <s v="jagomev"/>
    <s v="jaime.gomez@unirioja.es"/>
    <n v="1.35"/>
    <n v="1.35"/>
    <x v="0"/>
    <n v="500"/>
    <s v="CATEDRATICO DE UNIVERSIDAD"/>
    <s v="C01"/>
    <s v="TIEMPO COMPLETO"/>
    <s v="2017-09-15 00:00:00.0"/>
    <s v="null"/>
    <s v="DF100336"/>
    <s v="CATEDRÁTICO DE UNIVERSIDAD"/>
    <s v="R104"/>
    <x v="0"/>
    <n v="650"/>
    <s v="ORGANIZACIÓN DE EMPRESAS"/>
  </r>
  <r>
    <x v="26"/>
    <n v="16594506"/>
    <s v="EMYDUR"/>
    <n v="5127"/>
    <s v="5127G"/>
    <s v="GRUPO-A"/>
    <s v="Estrategia empresarial"/>
    <s v="GG"/>
    <s v="GRUPO GRANDE"/>
    <s v="5127G"/>
    <s v="GG de Estrategia empresarial"/>
    <s v="GRUPO-A"/>
    <s v="GG de Estrategia empresarial"/>
    <s v="1S"/>
    <n v="16594506"/>
    <s v="VARGAS"/>
    <s v="MONTOYA"/>
    <s v="PILAR"/>
    <s v="pivargas"/>
    <s v="pilar.vargas@unirioja.es"/>
    <n v="1.35"/>
    <n v="1.35"/>
    <x v="1"/>
    <n v="504"/>
    <s v="PROFESOR TITULAR UNIVERSIDAD"/>
    <s v="C01"/>
    <s v="TIEMPO COMPLETO"/>
    <s v="2018-11-26 00:00:00.0"/>
    <s v="null"/>
    <s v="DF100362"/>
    <s v="PROFESOR TITULAR DE UNIVERSIDAD"/>
    <s v="R104"/>
    <x v="0"/>
    <n v="650"/>
    <s v="ORGANIZACIÓN DE EMPRESAS"/>
  </r>
  <r>
    <x v="26"/>
    <n v="16572280"/>
    <s v="EMYDUR"/>
    <n v="5127"/>
    <s v="5127R"/>
    <s v="GRUPO-A1"/>
    <s v="Estrategia empresarial"/>
    <s v="GR"/>
    <s v="GRUPO REDUCIDO"/>
    <s v="5127R"/>
    <s v="GR de Estrategia empresarial"/>
    <s v="GRUPO-A1"/>
    <s v="GR de Estrategia empresarial"/>
    <s v="1S"/>
    <n v="16572280"/>
    <s v="GÓMEZ"/>
    <s v="VILLASCUERNA"/>
    <s v="JAIME"/>
    <s v="jagomev"/>
    <s v="jaime.gomez@unirioja.es"/>
    <n v="0.65"/>
    <n v="0.65"/>
    <x v="0"/>
    <n v="500"/>
    <s v="CATEDRATICO DE UNIVERSIDAD"/>
    <s v="C01"/>
    <s v="TIEMPO COMPLETO"/>
    <s v="2017-09-15 00:00:00.0"/>
    <s v="null"/>
    <s v="DF100336"/>
    <s v="CATEDRÁTICO DE UNIVERSIDAD"/>
    <s v="R104"/>
    <x v="0"/>
    <n v="650"/>
    <s v="ORGANIZACIÓN DE EMPRESAS"/>
  </r>
  <r>
    <x v="26"/>
    <n v="16594506"/>
    <s v="EMYDUR"/>
    <n v="5127"/>
    <s v="5127R"/>
    <s v="GRUPO-A1"/>
    <s v="Estrategia empresarial"/>
    <s v="GR"/>
    <s v="GRUPO REDUCIDO"/>
    <s v="5127R"/>
    <s v="GR de Estrategia empresarial"/>
    <s v="GRUPO-A1"/>
    <s v="GR de Estrategia empresarial"/>
    <s v="1S"/>
    <n v="16594506"/>
    <s v="VARGAS"/>
    <s v="MONTOYA"/>
    <s v="PILAR"/>
    <s v="pivargas"/>
    <s v="pilar.vargas@unirioja.es"/>
    <n v="0.65"/>
    <n v="0.65"/>
    <x v="1"/>
    <n v="504"/>
    <s v="PROFESOR TITULAR UNIVERSIDAD"/>
    <s v="C01"/>
    <s v="TIEMPO COMPLETO"/>
    <s v="2018-11-26 00:00:00.0"/>
    <s v="null"/>
    <s v="DF100362"/>
    <s v="PROFESOR TITULAR DE UNIVERSIDAD"/>
    <s v="R104"/>
    <x v="0"/>
    <n v="650"/>
    <s v="ORGANIZACIÓN DE EMPRESAS"/>
  </r>
  <r>
    <x v="26"/>
    <n v="16542461"/>
    <s v="EMYDUR"/>
    <n v="5128"/>
    <s v="5128G"/>
    <s v="GRUPO-A"/>
    <s v="Liderazgo"/>
    <s v="GG"/>
    <s v="GRUPO GRANDE"/>
    <s v="5128G"/>
    <s v="GG de Liderazgo"/>
    <s v="GRUPO-A"/>
    <s v="GG de Liderazgo"/>
    <s v="1S"/>
    <n v="16542461"/>
    <s v="CASTRESANA"/>
    <s v="RUIZ CARRILLO"/>
    <s v="JOSÉ IGNACIO"/>
    <s v="jocastre"/>
    <s v="jignacio.castresana@unirioja.es"/>
    <n v="1.3"/>
    <n v="1.3"/>
    <x v="0"/>
    <n v="504"/>
    <s v="PROFESOR TITULAR UNIVERSIDAD"/>
    <s v="01A"/>
    <s v="TIEMPO COMPLETO AMPLIADO"/>
    <s v="2012-09-01 00:00:00.0"/>
    <s v="null"/>
    <s v="DF31294"/>
    <s v="TITULAR DE UNIVERSIDAD"/>
    <s v="R104"/>
    <x v="0"/>
    <n v="650"/>
    <s v="ORGANIZACIÓN DE EMPRESAS"/>
  </r>
  <r>
    <x v="26"/>
    <n v="16542461"/>
    <s v="EMYDUR"/>
    <n v="5128"/>
    <s v="5128R"/>
    <s v="GRUPO-A1"/>
    <s v="Liderazgo"/>
    <s v="GR"/>
    <s v="GRUPO REDUCIDO"/>
    <s v="5128R"/>
    <s v="GR de Liderazgo"/>
    <s v="GRUPO-A1"/>
    <s v="GR de Liderazgo"/>
    <s v="1S"/>
    <n v="16542461"/>
    <s v="CASTRESANA"/>
    <s v="RUIZ CARRILLO"/>
    <s v="JOSÉ IGNACIO"/>
    <s v="jocastre"/>
    <s v="jignacio.castresana@unirioja.es"/>
    <n v="0.7"/>
    <n v="0.7"/>
    <x v="0"/>
    <n v="504"/>
    <s v="PROFESOR TITULAR UNIVERSIDAD"/>
    <s v="01A"/>
    <s v="TIEMPO COMPLETO AMPLIADO"/>
    <s v="2012-09-01 00:00:00.0"/>
    <s v="null"/>
    <s v="DF31294"/>
    <s v="TITULAR DE UNIVERSIDAD"/>
    <s v="R104"/>
    <x v="0"/>
    <n v="650"/>
    <s v="ORGANIZACIÓN DE EMPRESAS"/>
  </r>
  <r>
    <x v="26"/>
    <n v="18033042"/>
    <s v="EMYDUR"/>
    <n v="5129"/>
    <s v="5129G"/>
    <s v="GRUPO-A"/>
    <s v="Reporting corporativo"/>
    <s v="GG"/>
    <s v="GRUPO GRANDE"/>
    <s v="5129G"/>
    <s v="GG de Reporting corporativo"/>
    <s v="GRUPO-A"/>
    <s v="GG de Reporting corporativo"/>
    <s v="1S"/>
    <n v="18033042"/>
    <s v="BLANCO"/>
    <s v="PASCUAL"/>
    <s v="LUIS"/>
    <s v="lublanco"/>
    <s v="luis.blanco@unirioja.es"/>
    <n v="1.5"/>
    <n v="1.5"/>
    <x v="0"/>
    <n v="534"/>
    <s v="CONTRATADO DOCTOR -TIPO 1"/>
    <s v="C01"/>
    <s v="TIEMPO COMPLETO"/>
    <s v="2011-07-29 00:00:00.0"/>
    <s v="null"/>
    <s v="PI100783"/>
    <s v="PROFESOR CONTRATADO DOCTOR"/>
    <s v="R104"/>
    <x v="0"/>
    <n v="230"/>
    <s v="ECONOMÍA FINANCIERA Y CONTABILIDAD"/>
  </r>
  <r>
    <x v="26"/>
    <n v="16545318"/>
    <s v="EMYDUR"/>
    <n v="5129"/>
    <s v="5129R"/>
    <s v="GRUPO-A1"/>
    <s v="Reporting corporativo"/>
    <s v="GR"/>
    <s v="GRUPO REDUCIDO"/>
    <s v="5129R"/>
    <s v="GR de Reporting corporativo"/>
    <s v="GRUPO-A1"/>
    <s v="GR de Reporting corporativo"/>
    <s v="1S"/>
    <n v="16545318"/>
    <s v="RUIZ-OLALLA"/>
    <s v="CORCUERA"/>
    <s v="Mª CARMEN"/>
    <s v="caruiz-o"/>
    <s v="carmen.ruiz-olalla@unirioja.es"/>
    <n v="0.6"/>
    <n v="0.6"/>
    <x v="0"/>
    <n v="504"/>
    <s v="PROFESOR TITULAR UNIVERSIDAD"/>
    <s v="01A"/>
    <s v="TIEMPO COMPLETO AMPLIADO"/>
    <s v="2012-09-01 00:00:00.0"/>
    <s v="null"/>
    <s v="DF100082"/>
    <s v="PROFESOR TITULAR DE UNIVERSIDAD"/>
    <s v="R104"/>
    <x v="0"/>
    <n v="230"/>
    <s v="ECONOMÍA FINANCIERA Y CONTABILIDAD"/>
  </r>
  <r>
    <x v="26"/>
    <n v="16802653"/>
    <s v="EMYDUR"/>
    <n v="5129"/>
    <s v="5129R"/>
    <s v="GRUPO-A1"/>
    <s v="Reporting corporativo"/>
    <s v="GR"/>
    <s v="GRUPO REDUCIDO"/>
    <s v="5129R"/>
    <s v="GR de Reporting corporativo"/>
    <s v="GRUPO-A1"/>
    <s v="GR de Reporting corporativo"/>
    <s v="1S"/>
    <n v="16802653"/>
    <s v="MARÍN"/>
    <s v="VINUESA"/>
    <s v="LUZ MARÍA"/>
    <s v="lumarin"/>
    <s v="luz-maria.marin@unirioja.es"/>
    <n v="0.6"/>
    <n v="0.6"/>
    <x v="0"/>
    <n v="536"/>
    <s v="PROFESOR INTERINO"/>
    <s v="C01"/>
    <s v="TIEMPO COMPLETO"/>
    <s v="2016-09-15 00:00:00.0"/>
    <s v="null"/>
    <s v="PI101109"/>
    <s v="PROFESOR CONTRATADO INTERINO"/>
    <s v="R104"/>
    <x v="0"/>
    <n v="230"/>
    <s v="ECONOMÍA FINANCIERA Y CONTABILIDAD"/>
  </r>
  <r>
    <x v="26"/>
    <n v="18033042"/>
    <s v="EMYDUR"/>
    <n v="5129"/>
    <s v="5129R"/>
    <s v="GRUPO-A1"/>
    <s v="Reporting corporativo"/>
    <s v="GR"/>
    <s v="GRUPO REDUCIDO"/>
    <s v="5129R"/>
    <s v="GR de Reporting corporativo"/>
    <s v="GRUPO-A1"/>
    <s v="GR de Reporting corporativo"/>
    <s v="1S"/>
    <n v="18033042"/>
    <s v="BLANCO"/>
    <s v="PASCUAL"/>
    <s v="LUIS"/>
    <s v="lublanco"/>
    <s v="luis.blanco@unirioja.es"/>
    <n v="0.3"/>
    <n v="0.3"/>
    <x v="0"/>
    <n v="534"/>
    <s v="CONTRATADO DOCTOR -TIPO 1"/>
    <s v="C01"/>
    <s v="TIEMPO COMPLETO"/>
    <s v="2011-07-29 00:00:00.0"/>
    <s v="null"/>
    <s v="PI100783"/>
    <s v="PROFESOR CONTRATADO DOCTOR"/>
    <s v="R104"/>
    <x v="0"/>
    <n v="230"/>
    <s v="ECONOMÍA FINANCIERA Y CONTABILIDAD"/>
  </r>
  <r>
    <x v="26"/>
    <n v="17159455"/>
    <s v="EMYDUR"/>
    <n v="5130"/>
    <s v="5130G"/>
    <s v="GRUPO-A"/>
    <s v="Finanzas corporativas"/>
    <s v="GG"/>
    <s v="GRUPO GRANDE"/>
    <s v="5130G"/>
    <s v="GG de Finanzas corporativas"/>
    <s v="GRUPO-A"/>
    <s v="GG de Finanzas corporativas"/>
    <s v="1S"/>
    <n v="17159455"/>
    <s v="RUIZ"/>
    <s v="CABESTRE"/>
    <s v="FCO. JAVIER"/>
    <s v="fjruiz"/>
    <s v="javier.ruiz@unirioja.es"/>
    <n v="1.5"/>
    <n v="1.5"/>
    <x v="0"/>
    <n v="500"/>
    <s v="CATEDRATICO DE UNIVERSIDAD"/>
    <s v="01R"/>
    <s v="TIEMPO COMPLETO REDUCIDO"/>
    <s v="2016-11-12 00:00:00.0"/>
    <s v="null"/>
    <s v="DF100335"/>
    <s v="CATEDRÁTICO DE UNIVERSIDAD"/>
    <s v="R104"/>
    <x v="0"/>
    <n v="230"/>
    <s v="ECONOMÍA FINANCIERA Y CONTABILIDAD"/>
  </r>
  <r>
    <x v="26"/>
    <n v="17159455"/>
    <s v="EMYDUR"/>
    <n v="5130"/>
    <s v="5130R"/>
    <s v="GRUPO-A1"/>
    <s v="Finanzas corporativas"/>
    <s v="GR"/>
    <s v="GRUPO REDUCIDO"/>
    <s v="5130R"/>
    <s v="GR de Finanzas corporativas"/>
    <s v="GRUPO-A1"/>
    <s v="GR de Finanzas corporativas"/>
    <s v="1S"/>
    <n v="17159455"/>
    <s v="RUIZ"/>
    <s v="CABESTRE"/>
    <s v="FCO. JAVIER"/>
    <s v="fjruiz"/>
    <s v="javier.ruiz@unirioja.es"/>
    <n v="1.5"/>
    <n v="1.5"/>
    <x v="0"/>
    <n v="500"/>
    <s v="CATEDRATICO DE UNIVERSIDAD"/>
    <s v="01R"/>
    <s v="TIEMPO COMPLETO REDUCIDO"/>
    <s v="2016-11-12 00:00:00.0"/>
    <s v="null"/>
    <s v="DF100335"/>
    <s v="CATEDRÁTICO DE UNIVERSIDAD"/>
    <s v="R104"/>
    <x v="0"/>
    <n v="230"/>
    <s v="ECONOMÍA FINANCIERA Y CONTABILIDAD"/>
  </r>
  <r>
    <x v="26"/>
    <n v="10828501"/>
    <s v="EMYDUR"/>
    <n v="5131"/>
    <s v="5131G"/>
    <s v="GRUPO-A"/>
    <s v="Dirección comercial"/>
    <s v="GG"/>
    <s v="GRUPO GRANDE"/>
    <s v="5131G"/>
    <s v="GG de Dirección comercial"/>
    <s v="GRUPO-A"/>
    <s v="GG de Dirección comercial"/>
    <s v="1S"/>
    <n v="10828501"/>
    <s v="RUIZ"/>
    <s v="VEGA"/>
    <s v="AGUSTÍN V."/>
    <s v="agusruve"/>
    <s v="agustin.ruiz@unirioja.es"/>
    <n v="2"/>
    <n v="2"/>
    <x v="0"/>
    <n v="500"/>
    <s v="CATEDRATICO DE UNIVERSIDAD"/>
    <s v="01A"/>
    <s v="TIEMPO COMPLETO AMPLIADO"/>
    <s v="2013-09-01 00:00:00.0"/>
    <s v="null"/>
    <s v="DF31131"/>
    <s v="CATEDRÁTICO DE UNIVERSIDAD"/>
    <s v="R104"/>
    <x v="0"/>
    <n v="95"/>
    <s v="COMERCIALIZACIÓN E INVESTIGACIÓN DE MERCADOS"/>
  </r>
  <r>
    <x v="26"/>
    <n v="10828501"/>
    <s v="EMYDUR"/>
    <n v="5131"/>
    <s v="5131R"/>
    <s v="GRUPO-A1"/>
    <s v="Dirección comercial"/>
    <s v="GR"/>
    <s v="GRUPO REDUCIDO"/>
    <s v="5131R"/>
    <s v="GR de Dirección comercial"/>
    <s v="GRUPO-A1"/>
    <s v="GR de Dirección Comercial"/>
    <s v="1S"/>
    <n v="10828501"/>
    <s v="RUIZ"/>
    <s v="VEGA"/>
    <s v="AGUSTÍN V."/>
    <s v="agusruve"/>
    <s v="agustin.ruiz@unirioja.es"/>
    <n v="1"/>
    <n v="1"/>
    <x v="0"/>
    <n v="500"/>
    <s v="CATEDRATICO DE UNIVERSIDAD"/>
    <s v="01A"/>
    <s v="TIEMPO COMPLETO AMPLIADO"/>
    <s v="2013-09-01 00:00:00.0"/>
    <s v="null"/>
    <s v="DF31131"/>
    <s v="CATEDRÁTICO DE UNIVERSIDAD"/>
    <s v="R104"/>
    <x v="0"/>
    <n v="95"/>
    <s v="COMERCIALIZACIÓN E INVESTIGACIÓN DE MERCADOS"/>
  </r>
  <r>
    <x v="26"/>
    <n v="16516900"/>
    <s v="EMYDUR"/>
    <n v="5132"/>
    <s v="5132G"/>
    <s v="GRUPO-A"/>
    <s v="Métodos cuantitativos"/>
    <s v="GG"/>
    <s v="GRUPO GRANDE"/>
    <s v="5132G"/>
    <s v="GG de Métodos cuantitativos"/>
    <s v="GRUPO-A"/>
    <s v="GG de Métodos cuantitativos"/>
    <s v="1S"/>
    <n v="16516900"/>
    <s v="ANTOÑANZAS"/>
    <s v="VILLAR"/>
    <s v="FERNANDO"/>
    <s v="feantona"/>
    <s v="fernando.antonanzas@unirioja.es"/>
    <n v="2"/>
    <n v="2"/>
    <x v="1"/>
    <n v="500"/>
    <s v="CATEDRATICO DE UNIVERSIDAD"/>
    <s v="01R"/>
    <s v="TIEMPO COMPLETO REDUCIDO"/>
    <s v="2017-09-15 00:00:00.0"/>
    <s v="null"/>
    <s v="DF31159"/>
    <s v="CATEDRÁTICO DE UNIVERSIDAD"/>
    <s v="R104"/>
    <x v="0"/>
    <n v="225"/>
    <s v="ECONOMÍA APLICADA"/>
  </r>
  <r>
    <x v="26"/>
    <n v="16516900"/>
    <s v="EMYDUR"/>
    <n v="5132"/>
    <s v="5132R"/>
    <s v="GRUPO-A1"/>
    <s v="Métodos cuantitativos"/>
    <s v="GR"/>
    <s v="GRUPO REDUCIDO"/>
    <s v="5132R"/>
    <s v="GR de Métodos cuantitativos"/>
    <s v="GRUPO-A1"/>
    <s v="GR de Métodos cuantitativos"/>
    <s v="1S"/>
    <n v="16516900"/>
    <s v="ANTOÑANZAS"/>
    <s v="VILLAR"/>
    <s v="FERNANDO"/>
    <s v="feantona"/>
    <s v="fernando.antonanzas@unirioja.es"/>
    <n v="1"/>
    <n v="1"/>
    <x v="1"/>
    <n v="500"/>
    <s v="CATEDRATICO DE UNIVERSIDAD"/>
    <s v="01R"/>
    <s v="TIEMPO COMPLETO REDUCIDO"/>
    <s v="2017-09-15 00:00:00.0"/>
    <s v="null"/>
    <s v="DF31159"/>
    <s v="CATEDRÁTICO DE UNIVERSIDAD"/>
    <s v="R104"/>
    <x v="0"/>
    <n v="225"/>
    <s v="ECONOMÍA APLICADA"/>
  </r>
  <r>
    <x v="26"/>
    <n v="16543682"/>
    <s v="EMYDUR"/>
    <n v="5133"/>
    <s v="5133G"/>
    <s v="GRUPO-A"/>
    <s v="Habilidades directivas y temas avanzados de gestión de empresas"/>
    <s v="GG"/>
    <s v="GRUPO GRANDE"/>
    <s v="5133G"/>
    <s v="GG de Habilidades directivas y temas avanzados de gestión de empresas"/>
    <s v="GRUPO-A"/>
    <s v="GG de Habilidades directivas y temas avanzados de gestión de empresas"/>
    <s v="AN"/>
    <n v="16543682"/>
    <s v="NAVARRO"/>
    <s v="PÉREZ"/>
    <s v="Mª CRUZ"/>
    <s v="cnavarro"/>
    <s v="maricruz.navarro@unirioja.es"/>
    <n v="2"/>
    <n v="2"/>
    <x v="0"/>
    <n v="504"/>
    <s v="PROFESOR TITULAR UNIVERSIDAD"/>
    <s v="01A"/>
    <s v="TIEMPO COMPLETO AMPLIADO"/>
    <s v="2012-09-01 00:00:00.0"/>
    <s v="null"/>
    <s v="DF100001"/>
    <s v="PROFESOR TITULAR DE UNIVERSIDAD"/>
    <s v="R104"/>
    <x v="0"/>
    <n v="225"/>
    <s v="ECONOMÍA APLICADA"/>
  </r>
  <r>
    <x v="26"/>
    <n v="10828501"/>
    <s v="EMYDUR"/>
    <n v="5133"/>
    <s v="5133R"/>
    <s v="GRUPO-A1"/>
    <s v="Habilidades directivas y temas avanzados de gestión de empresas"/>
    <s v="GR"/>
    <s v="GRUPO REDUCIDO"/>
    <s v="5133R"/>
    <s v="GR de Habilidades directivas y temas avanzados de gestión de empresas"/>
    <s v="GRUPO-A1"/>
    <s v="GR de Habilidades directivas y temas avanzados de gestión de empresas"/>
    <s v="AN"/>
    <n v="10828501"/>
    <s v="RUIZ"/>
    <s v="VEGA"/>
    <s v="AGUSTÍN V."/>
    <s v="agusruve"/>
    <s v="agustin.ruiz@unirioja.es"/>
    <n v="1.5"/>
    <n v="1.5"/>
    <x v="0"/>
    <n v="500"/>
    <s v="CATEDRATICO DE UNIVERSIDAD"/>
    <s v="01A"/>
    <s v="TIEMPO COMPLETO AMPLIADO"/>
    <s v="2013-09-01 00:00:00.0"/>
    <s v="null"/>
    <s v="DF31131"/>
    <s v="CATEDRÁTICO DE UNIVERSIDAD"/>
    <s v="R104"/>
    <x v="0"/>
    <n v="95"/>
    <s v="COMERCIALIZACIÓN E INVESTIGACIÓN DE MERCADOS"/>
  </r>
  <r>
    <x v="26"/>
    <n v="16542461"/>
    <s v="EMYDUR"/>
    <n v="5133"/>
    <s v="5133R"/>
    <s v="GRUPO-A1"/>
    <s v="Habilidades directivas y temas avanzados de gestión de empresas"/>
    <s v="GR"/>
    <s v="GRUPO REDUCIDO"/>
    <s v="5133R"/>
    <s v="GR de Habilidades directivas y temas avanzados de gestión de empresas"/>
    <s v="GRUPO-A1"/>
    <s v="GR de Habilidades directivas y temas avanzados de gestión de empresas"/>
    <s v="AN"/>
    <n v="16542461"/>
    <s v="CASTRESANA"/>
    <s v="RUIZ CARRILLO"/>
    <s v="JOSÉ IGNACIO"/>
    <s v="jocastre"/>
    <s v="jignacio.castresana@unirioja.es"/>
    <n v="1.5"/>
    <n v="1.5"/>
    <x v="0"/>
    <n v="504"/>
    <s v="PROFESOR TITULAR UNIVERSIDAD"/>
    <s v="01A"/>
    <s v="TIEMPO COMPLETO AMPLIADO"/>
    <s v="2012-09-01 00:00:00.0"/>
    <s v="null"/>
    <s v="DF31294"/>
    <s v="TITULAR DE UNIVERSIDAD"/>
    <s v="R104"/>
    <x v="0"/>
    <n v="650"/>
    <s v="ORGANIZACIÓN DE EMPRESAS"/>
  </r>
  <r>
    <x v="26"/>
    <n v="72793905"/>
    <s v="EMYDUR"/>
    <n v="5133"/>
    <s v="5133R"/>
    <s v="GRUPO-A1"/>
    <s v="Habilidades directivas y temas avanzados de gestión de empresas"/>
    <s v="GR"/>
    <s v="GRUPO REDUCIDO"/>
    <s v="5133R"/>
    <s v="GR de Habilidades directivas y temas avanzados de gestión de empresas"/>
    <s v="GRUPO-A1"/>
    <s v="GR de Habilidades directivas y temas avanzados de gestión de empresas"/>
    <s v="AN"/>
    <n v="72793905"/>
    <s v="DÍAZ"/>
    <s v="MENDOZA"/>
    <s v="ANA CARMEN"/>
    <s v="andiazm"/>
    <s v="ana-carmen.diaz@unirioja.es"/>
    <n v="1"/>
    <n v="1"/>
    <x v="1"/>
    <n v="536"/>
    <s v="PROFESOR INTERINO"/>
    <s v="C01"/>
    <s v="TIEMPO COMPLETO"/>
    <s v="2017-09-15 00:00:00.0"/>
    <s v="null"/>
    <s v="PI101238"/>
    <s v="PROFESOR CONTRATADO INTERINO"/>
    <s v="R104"/>
    <x v="0"/>
    <n v="230"/>
    <s v="ECONOMÍA FINANCIERA Y CONTABILIDAD"/>
  </r>
  <r>
    <x v="26"/>
    <n v="16551895"/>
    <s v="EMYDUR"/>
    <n v="5134"/>
    <s v="5134G"/>
    <s v="GRUPO-A"/>
    <s v="Dirección de la empresa internacional"/>
    <s v="GG"/>
    <s v="GRUPO GRANDE"/>
    <s v="5134G"/>
    <s v="GG de Dirección de la empresa internacional"/>
    <s v="GRUPO-A"/>
    <s v="GG de Dirección de la empresa internacional"/>
    <s v="AN"/>
    <n v="16551895"/>
    <s v="SALINAS"/>
    <s v="ZÁRATE"/>
    <s v="RODOLFO"/>
    <s v="rosalina"/>
    <s v="rodolfo.salinas@unirioja.es"/>
    <n v="2"/>
    <n v="2"/>
    <x v="1"/>
    <n v="504"/>
    <s v="PROFESOR TITULAR UNIVERSIDAD"/>
    <s v="01A"/>
    <s v="TIEMPO COMPLETO AMPLIADO"/>
    <s v="2012-09-01 00:00:00.0"/>
    <s v="null"/>
    <s v="DF100088"/>
    <s v="PROFESOR TITULAR DE UNIVERSIDAD"/>
    <s v="R104"/>
    <x v="0"/>
    <n v="650"/>
    <s v="ORGANIZACIÓN DE EMPRESAS"/>
  </r>
  <r>
    <x v="26"/>
    <n v="16551895"/>
    <s v="EMYDUR"/>
    <n v="5134"/>
    <s v="5134R"/>
    <s v="GRUPO-A1"/>
    <s v="Dirección de la empresa internacional"/>
    <s v="GR"/>
    <s v="GRUPO REDUCIDO"/>
    <s v="5134R"/>
    <s v="GR de Dirección de la empresa internacional"/>
    <s v="GRUPO-A1"/>
    <s v="GR de Dirección de la empresa internacional"/>
    <s v="AN"/>
    <n v="16551895"/>
    <s v="SALINAS"/>
    <s v="ZÁRATE"/>
    <s v="RODOLFO"/>
    <s v="rosalina"/>
    <s v="rodolfo.salinas@unirioja.es"/>
    <n v="1"/>
    <n v="1"/>
    <x v="1"/>
    <n v="504"/>
    <s v="PROFESOR TITULAR UNIVERSIDAD"/>
    <s v="01A"/>
    <s v="TIEMPO COMPLETO AMPLIADO"/>
    <s v="2012-09-01 00:00:00.0"/>
    <s v="null"/>
    <s v="DF100088"/>
    <s v="PROFESOR TITULAR DE UNIVERSIDAD"/>
    <s v="R104"/>
    <x v="0"/>
    <n v="650"/>
    <s v="ORGANIZACIÓN DE EMPRESAS"/>
  </r>
  <r>
    <x v="26"/>
    <n v="16544145"/>
    <s v="EMYDUR"/>
    <n v="5135"/>
    <s v="5135G"/>
    <s v="GRUPO-A"/>
    <s v="Finanzas internacionales"/>
    <s v="GG"/>
    <s v="GRUPO GRANDE"/>
    <s v="5135G"/>
    <s v="GG de Finanzas internacionales"/>
    <s v="GRUPO-A"/>
    <s v="GG de Finanzas internacionales"/>
    <s v="AN"/>
    <n v="16544145"/>
    <s v="ACEDO"/>
    <s v="RAMÍREZ"/>
    <s v="MIGUEL ANGEL"/>
    <s v="miacedo"/>
    <s v="miguel-angel.acedo@unirioja.es"/>
    <n v="1.5"/>
    <n v="1.5"/>
    <x v="0"/>
    <n v="504"/>
    <s v="PROFESOR TITULAR UNIVERSIDAD"/>
    <s v="C01"/>
    <s v="TIEMPO COMPLETO"/>
    <s v="2018-11-26 00:00:00.0"/>
    <s v="null"/>
    <s v="DF31207"/>
    <s v="PROFESOR TITULAR DE UNIVERSIDAD"/>
    <s v="R104"/>
    <x v="0"/>
    <n v="230"/>
    <s v="ECONOMÍA FINANCIERA Y CONTABILIDAD"/>
  </r>
  <r>
    <x v="26"/>
    <n v="16530052"/>
    <s v="EMYDUR"/>
    <n v="5135"/>
    <s v="5135R"/>
    <s v="GRUPO-A1"/>
    <s v="Finanzas internacionales"/>
    <s v="GR"/>
    <s v="GRUPO REDUCIDO"/>
    <s v="5135R"/>
    <s v="GR de Finanzas internacionales"/>
    <s v="GRUPO-A1"/>
    <s v="GR de Finanzas internacionales"/>
    <s v="AN"/>
    <n v="16530052"/>
    <s v="AYALA"/>
    <s v="CALVO"/>
    <s v="JUAN CARLOS"/>
    <s v="juayala"/>
    <s v="juan-carlos.ayala@unirioja.es"/>
    <n v="1.5"/>
    <n v="1.5"/>
    <x v="0"/>
    <n v="500"/>
    <s v="CATEDRATICO DE UNIVERSIDAD"/>
    <s v="C01"/>
    <s v="TIEMPO COMPLETO"/>
    <s v="2016-09-15 00:00:00.0"/>
    <s v="null"/>
    <s v="DF31196"/>
    <s v="CATEDRÁTICO DE UNIVERSIDAD"/>
    <s v="R104"/>
    <x v="0"/>
    <n v="230"/>
    <s v="ECONOMÍA FINANCIERA Y CONTABILIDAD"/>
  </r>
  <r>
    <x v="26"/>
    <n v="16547433"/>
    <s v="EMYDUR"/>
    <n v="5136"/>
    <s v="5136G"/>
    <s v="GRUPO-A"/>
    <s v="Marketing internacional"/>
    <s v="GG"/>
    <s v="GRUPO GRANDE"/>
    <s v="5136G"/>
    <s v="GG de Marketing internacional"/>
    <s v="GRUPO-A"/>
    <s v="GG de Marketing internacional"/>
    <s v="AN"/>
    <n v="16547433"/>
    <s v="OLARTE"/>
    <s v="PASCUAL"/>
    <s v="Mª CRISTINA"/>
    <s v="m-olarte"/>
    <s v="cristina.olarte@unirioja.es"/>
    <n v="1.4"/>
    <n v="1.4"/>
    <x v="0"/>
    <n v="504"/>
    <s v="PROFESOR TITULAR UNIVERSIDAD"/>
    <s v="C01"/>
    <s v="TIEMPO COMPLETO"/>
    <s v="2017-09-15 00:00:00.0"/>
    <s v="null"/>
    <s v="DF100194"/>
    <s v="PROFESOR TITULAR DE UNIVERSIDAD"/>
    <s v="R104"/>
    <x v="0"/>
    <n v="95"/>
    <s v="COMERCIALIZACIÓN E INVESTIGACIÓN DE MERCADOS"/>
  </r>
  <r>
    <x v="26"/>
    <n v="16563058"/>
    <s v="EMYDUR"/>
    <n v="5136"/>
    <s v="5136G"/>
    <s v="GRUPO-A"/>
    <s v="Marketing internacional"/>
    <s v="GG"/>
    <s v="GRUPO GRANDE"/>
    <s v="5136G"/>
    <s v="GG de Marketing internacional"/>
    <s v="GRUPO-A"/>
    <s v="GG de Marketing internacional"/>
    <s v="AN"/>
    <n v="16563058"/>
    <s v="PELEGRÍN"/>
    <s v="BORONDO"/>
    <s v="JORGE"/>
    <s v="jopelegr"/>
    <s v="jorge.pelegrin@unirioja.es"/>
    <n v="0.6"/>
    <n v="0.6"/>
    <x v="0"/>
    <n v="534"/>
    <s v="CONTRATADO DOCTOR -TIPO 1"/>
    <s v="C01"/>
    <s v="TIEMPO COMPLETO"/>
    <s v="2015-04-23 00:00:00.0"/>
    <s v="null"/>
    <s v="LD100612"/>
    <s v="PROFESOR CONTRATADO DOCTOR- TIPO 1"/>
    <s v="R104"/>
    <x v="0"/>
    <n v="95"/>
    <s v="COMERCIALIZACIÓN E INVESTIGACIÓN DE MERCADOS"/>
  </r>
  <r>
    <x v="26"/>
    <n v="16547433"/>
    <s v="EMYDUR"/>
    <n v="5136"/>
    <s v="5136R"/>
    <s v="GRUPO-A1"/>
    <s v="Marketing internacional"/>
    <s v="GR"/>
    <s v="GRUPO REDUCIDO"/>
    <s v="5136R"/>
    <s v="GR de Marketing internacional"/>
    <s v="GRUPO-A1"/>
    <s v="GR de Marketing internacional"/>
    <s v="AN"/>
    <n v="16547433"/>
    <s v="OLARTE"/>
    <s v="PASCUAL"/>
    <s v="Mª CRISTINA"/>
    <s v="m-olarte"/>
    <s v="cristina.olarte@unirioja.es"/>
    <n v="0.6"/>
    <n v="0.6"/>
    <x v="0"/>
    <n v="504"/>
    <s v="PROFESOR TITULAR UNIVERSIDAD"/>
    <s v="C01"/>
    <s v="TIEMPO COMPLETO"/>
    <s v="2017-09-15 00:00:00.0"/>
    <s v="null"/>
    <s v="DF100194"/>
    <s v="PROFESOR TITULAR DE UNIVERSIDAD"/>
    <s v="R104"/>
    <x v="0"/>
    <n v="95"/>
    <s v="COMERCIALIZACIÓN E INVESTIGACIÓN DE MERCADOS"/>
  </r>
  <r>
    <x v="26"/>
    <n v="16563058"/>
    <s v="EMYDUR"/>
    <n v="5136"/>
    <s v="5136R"/>
    <s v="GRUPO-A1"/>
    <s v="Marketing internacional"/>
    <s v="GR"/>
    <s v="GRUPO REDUCIDO"/>
    <s v="5136R"/>
    <s v="GR de Marketing internacional"/>
    <s v="GRUPO-A1"/>
    <s v="GR de Marketing internacional"/>
    <s v="AN"/>
    <n v="16563058"/>
    <s v="PELEGRÍN"/>
    <s v="BORONDO"/>
    <s v="JORGE"/>
    <s v="jopelegr"/>
    <s v="jorge.pelegrin@unirioja.es"/>
    <n v="0.4"/>
    <n v="0.4"/>
    <x v="0"/>
    <n v="534"/>
    <s v="CONTRATADO DOCTOR -TIPO 1"/>
    <s v="C01"/>
    <s v="TIEMPO COMPLETO"/>
    <s v="2015-04-23 00:00:00.0"/>
    <s v="null"/>
    <s v="LD100612"/>
    <s v="PROFESOR CONTRATADO DOCTOR- TIPO 1"/>
    <s v="R104"/>
    <x v="0"/>
    <n v="95"/>
    <s v="COMERCIALIZACIÓN E INVESTIGACIÓN DE MERCADOS"/>
  </r>
  <r>
    <x v="26"/>
    <n v="16543682"/>
    <s v="EMYDUR"/>
    <n v="5137"/>
    <s v="5137G"/>
    <s v="GRUPO-A"/>
    <s v="Economía internacional"/>
    <s v="GG"/>
    <s v="GRUPO GRANDE"/>
    <s v="5137G"/>
    <s v="GG de Economía internacional"/>
    <s v="GRUPO-A"/>
    <s v="GG de Economía internacional"/>
    <s v="AN"/>
    <n v="16543682"/>
    <s v="NAVARRO"/>
    <s v="PÉREZ"/>
    <s v="Mª CRUZ"/>
    <s v="cnavarro"/>
    <s v="maricruz.navarro@unirioja.es"/>
    <n v="0.75"/>
    <n v="0.75"/>
    <x v="0"/>
    <n v="504"/>
    <s v="PROFESOR TITULAR UNIVERSIDAD"/>
    <s v="01A"/>
    <s v="TIEMPO COMPLETO AMPLIADO"/>
    <s v="2012-09-01 00:00:00.0"/>
    <s v="null"/>
    <s v="DF100001"/>
    <s v="PROFESOR TITULAR DE UNIVERSIDAD"/>
    <s v="R104"/>
    <x v="0"/>
    <n v="225"/>
    <s v="ECONOMÍA APLICADA"/>
  </r>
  <r>
    <x v="26"/>
    <n v="16549972"/>
    <s v="EMYDUR"/>
    <n v="5137"/>
    <s v="5137G"/>
    <s v="GRUPO-A"/>
    <s v="Economía internacional"/>
    <s v="GG"/>
    <s v="GRUPO GRANDE"/>
    <s v="5137G"/>
    <s v="GG de Economía internacional"/>
    <s v="GRUPO-A"/>
    <s v="GG de Economía internacional"/>
    <s v="AN"/>
    <n v="16549972"/>
    <s v="PINILLOS"/>
    <s v="GARCÍA"/>
    <s v="MARÍA DE LA O"/>
    <s v="mpinillo"/>
    <s v="maria.pinillos@unirioja.es"/>
    <n v="0.75"/>
    <n v="0.75"/>
    <x v="0"/>
    <n v="504"/>
    <s v="PROFESOR TITULAR UNIVERSIDAD"/>
    <s v="C01"/>
    <s v="TIEMPO COMPLETO"/>
    <s v="2014-09-15 00:00:00.0"/>
    <s v="null"/>
    <s v="DF31176"/>
    <s v="PROFESOR TITULAR DE UNIVERSIDAD"/>
    <s v="R104"/>
    <x v="0"/>
    <n v="225"/>
    <s v="ECONOMÍA APLICADA"/>
  </r>
  <r>
    <x v="26"/>
    <n v="16543682"/>
    <s v="EMYDUR"/>
    <n v="5137"/>
    <s v="5137R"/>
    <s v="GRUPO-A1"/>
    <s v="Economía internacional"/>
    <s v="GR"/>
    <s v="GRUPO REDUCIDO"/>
    <s v="5137R"/>
    <s v="GR de Economía internacional"/>
    <s v="GRUPO-A1"/>
    <s v="GR de Economía internacional"/>
    <s v="AN"/>
    <n v="16543682"/>
    <s v="NAVARRO"/>
    <s v="PÉREZ"/>
    <s v="Mª CRUZ"/>
    <s v="cnavarro"/>
    <s v="maricruz.navarro@unirioja.es"/>
    <n v="0.75"/>
    <n v="0.75"/>
    <x v="0"/>
    <n v="504"/>
    <s v="PROFESOR TITULAR UNIVERSIDAD"/>
    <s v="01A"/>
    <s v="TIEMPO COMPLETO AMPLIADO"/>
    <s v="2012-09-01 00:00:00.0"/>
    <s v="null"/>
    <s v="DF100001"/>
    <s v="PROFESOR TITULAR DE UNIVERSIDAD"/>
    <s v="R104"/>
    <x v="0"/>
    <n v="225"/>
    <s v="ECONOMÍA APLICADA"/>
  </r>
  <r>
    <x v="26"/>
    <n v="16549972"/>
    <s v="EMYDUR"/>
    <n v="5137"/>
    <s v="5137R"/>
    <s v="GRUPO-A1"/>
    <s v="Economía internacional"/>
    <s v="GR"/>
    <s v="GRUPO REDUCIDO"/>
    <s v="5137R"/>
    <s v="GR de Economía internacional"/>
    <s v="GRUPO-A1"/>
    <s v="GR de Economía internacional"/>
    <s v="AN"/>
    <n v="16549972"/>
    <s v="PINILLOS"/>
    <s v="GARCÍA"/>
    <s v="MARÍA DE LA O"/>
    <s v="mpinillo"/>
    <s v="maria.pinillos@unirioja.es"/>
    <n v="0.75"/>
    <n v="0.75"/>
    <x v="0"/>
    <n v="504"/>
    <s v="PROFESOR TITULAR UNIVERSIDAD"/>
    <s v="C01"/>
    <s v="TIEMPO COMPLETO"/>
    <s v="2014-09-15 00:00:00.0"/>
    <s v="null"/>
    <s v="DF31176"/>
    <s v="PROFESOR TITULAR DE UNIVERSIDAD"/>
    <s v="R104"/>
    <x v="0"/>
    <n v="225"/>
    <s v="ECONOMÍA APLICADA"/>
  </r>
  <r>
    <x v="26"/>
    <n v="16517184"/>
    <s v="EMYDUR"/>
    <n v="5138"/>
    <s v="5138G"/>
    <s v="GRUPO-A"/>
    <s v="Dirección de la tecnología y la innovación"/>
    <s v="GG"/>
    <s v="GRUPO GRANDE"/>
    <s v="5138G"/>
    <s v="GG de Dirección de la tecnología y la innovación"/>
    <s v="GRUPO-A"/>
    <s v="GG de Dirección de la tecnología y la innovación"/>
    <s v="AN"/>
    <n v="16517184"/>
    <s v="JUÁREZ"/>
    <s v="CASTELLÓ"/>
    <s v="CARMELO ARTURO"/>
    <s v="cajuarez"/>
    <s v="carmelo.juarez@unirioja.es"/>
    <n v="2"/>
    <n v="2"/>
    <x v="0"/>
    <n v="504"/>
    <s v="PROFESOR TITULAR UNIVERSIDAD"/>
    <s v="C01"/>
    <s v="TIEMPO COMPLETO"/>
    <s v="2013-09-13 00:00:00.0"/>
    <s v="null"/>
    <s v="DF31303"/>
    <s v="TITULAR DE UNIVERSIDAD"/>
    <s v="R104"/>
    <x v="0"/>
    <n v="650"/>
    <s v="ORGANIZACIÓN DE EMPRESAS"/>
  </r>
  <r>
    <x v="26"/>
    <n v="16517184"/>
    <s v="EMYDUR"/>
    <n v="5138"/>
    <s v="5138R"/>
    <s v="GRUPO-A1"/>
    <s v="Dirección de la tecnología y la innovación"/>
    <s v="GR"/>
    <s v="GRUPO REDUCIDO"/>
    <s v="5138R"/>
    <s v="GR de Dirección de la tecnología y la innovación"/>
    <s v="GRUPO-A1"/>
    <s v="GR de Dirección de la tecnología y la innovación"/>
    <s v="AN"/>
    <n v="16517184"/>
    <s v="JUÁREZ"/>
    <s v="CASTELLÓ"/>
    <s v="CARMELO ARTURO"/>
    <s v="cajuarez"/>
    <s v="carmelo.juarez@unirioja.es"/>
    <n v="1"/>
    <n v="1"/>
    <x v="0"/>
    <n v="504"/>
    <s v="PROFESOR TITULAR UNIVERSIDAD"/>
    <s v="C01"/>
    <s v="TIEMPO COMPLETO"/>
    <s v="2013-09-13 00:00:00.0"/>
    <s v="null"/>
    <s v="DF31303"/>
    <s v="TITULAR DE UNIVERSIDAD"/>
    <s v="R104"/>
    <x v="0"/>
    <n v="650"/>
    <s v="ORGANIZACIÓN DE EMPRESAS"/>
  </r>
  <r>
    <x v="26"/>
    <n v="14943754"/>
    <s v="EMYDUR"/>
    <n v="5139"/>
    <s v="5139G"/>
    <s v="GRUPO-A"/>
    <s v="Diseño y modelos de investigación"/>
    <s v="GG"/>
    <s v="GRUPO GRANDE"/>
    <s v="5139G"/>
    <s v="GG de Diseño y modelos de investigación"/>
    <s v="GRUPO-A"/>
    <s v="GG de Diseño y modelos de investigación"/>
    <s v="AN"/>
    <n v="14943754"/>
    <s v="RODRÍGUEZ"/>
    <s v="IBEAS"/>
    <s v="ROBERTO"/>
    <s v="rorodrig"/>
    <s v="roberto.rodriguez@unirioja.es"/>
    <n v="1"/>
    <n v="1"/>
    <x v="1"/>
    <n v="504"/>
    <s v="PROFESOR TITULAR UNIVERSIDAD"/>
    <s v="C01"/>
    <s v="TIEMPO COMPLETO"/>
    <s v="2012-07-13 00:00:00.0"/>
    <s v="null"/>
    <s v="DF100089"/>
    <s v="PROFESOR TITULAR DE UNIVERSIDAD"/>
    <s v="R104"/>
    <x v="0"/>
    <n v="415"/>
    <s v="FUNDAMENTOS DEL ANÁLISIS ECONÓMICO"/>
  </r>
  <r>
    <x v="26"/>
    <n v="16572280"/>
    <s v="EMYDUR"/>
    <n v="5139"/>
    <s v="5139G"/>
    <s v="GRUPO-A"/>
    <s v="Diseño y modelos de investigación"/>
    <s v="GG"/>
    <s v="GRUPO GRANDE"/>
    <s v="5139G"/>
    <s v="GG de Diseño y modelos de investigación"/>
    <s v="GRUPO-A"/>
    <s v="GG de Diseño y modelos de investigación"/>
    <s v="AN"/>
    <n v="16572280"/>
    <s v="GÓMEZ"/>
    <s v="VILLASCUERNA"/>
    <s v="JAIME"/>
    <s v="jagomev"/>
    <s v="jaime.gomez@unirioja.es"/>
    <n v="0.25"/>
    <n v="0.25"/>
    <x v="0"/>
    <n v="500"/>
    <s v="CATEDRATICO DE UNIVERSIDAD"/>
    <s v="C01"/>
    <s v="TIEMPO COMPLETO"/>
    <s v="2017-09-15 00:00:00.0"/>
    <s v="null"/>
    <s v="DF100336"/>
    <s v="CATEDRÁTICO DE UNIVERSIDAD"/>
    <s v="R104"/>
    <x v="0"/>
    <n v="650"/>
    <s v="ORGANIZACIÓN DE EMPRESAS"/>
  </r>
  <r>
    <x v="26"/>
    <n v="17159455"/>
    <s v="EMYDUR"/>
    <n v="5139"/>
    <s v="5139G"/>
    <s v="GRUPO-A"/>
    <s v="Diseño y modelos de investigación"/>
    <s v="GG"/>
    <s v="GRUPO GRANDE"/>
    <s v="5139G"/>
    <s v="GG de Diseño y modelos de investigación"/>
    <s v="GRUPO-A"/>
    <s v="GG de Diseño y modelos de investigación"/>
    <s v="AN"/>
    <n v="17159455"/>
    <s v="RUIZ"/>
    <s v="CABESTRE"/>
    <s v="FCO. JAVIER"/>
    <s v="fjruiz"/>
    <s v="javier.ruiz@unirioja.es"/>
    <n v="0.25"/>
    <n v="0.25"/>
    <x v="0"/>
    <n v="500"/>
    <s v="CATEDRATICO DE UNIVERSIDAD"/>
    <s v="01R"/>
    <s v="TIEMPO COMPLETO REDUCIDO"/>
    <s v="2016-11-12 00:00:00.0"/>
    <s v="null"/>
    <s v="DF100335"/>
    <s v="CATEDRÁTICO DE UNIVERSIDAD"/>
    <s v="R104"/>
    <x v="0"/>
    <n v="230"/>
    <s v="ECONOMÍA FINANCIERA Y CONTABILIDAD"/>
  </r>
  <r>
    <x v="26"/>
    <n v="14943754"/>
    <s v="EMYDUR"/>
    <n v="5139"/>
    <s v="5139I"/>
    <s v="GRUPO-A1"/>
    <s v="Diseño y modelos de investigación"/>
    <s v="GI"/>
    <s v="GRUPO DE INFORMÁTICA"/>
    <s v="5139I"/>
    <s v="GI de Diseño y modelos de investigación"/>
    <s v="GRUPO-A1"/>
    <s v="GI de Diseño y modelos de investigación"/>
    <s v="AN"/>
    <n v="14943754"/>
    <s v="RODRÍGUEZ"/>
    <s v="IBEAS"/>
    <s v="ROBERTO"/>
    <s v="rorodrig"/>
    <s v="roberto.rodriguez@unirioja.es"/>
    <n v="1"/>
    <n v="1"/>
    <x v="1"/>
    <n v="504"/>
    <s v="PROFESOR TITULAR UNIVERSIDAD"/>
    <s v="C01"/>
    <s v="TIEMPO COMPLETO"/>
    <s v="2012-07-13 00:00:00.0"/>
    <s v="null"/>
    <s v="DF100089"/>
    <s v="PROFESOR TITULAR DE UNIVERSIDAD"/>
    <s v="R104"/>
    <x v="0"/>
    <n v="415"/>
    <s v="FUNDAMENTOS DEL ANÁLISIS ECONÓMICO"/>
  </r>
  <r>
    <x v="26"/>
    <n v="16572280"/>
    <s v="EMYDUR"/>
    <n v="5139"/>
    <s v="5139I"/>
    <s v="GRUPO-A1"/>
    <s v="Diseño y modelos de investigación"/>
    <s v="GI"/>
    <s v="GRUPO DE INFORMÁTICA"/>
    <s v="5139I"/>
    <s v="GI de Diseño y modelos de investigación"/>
    <s v="GRUPO-A1"/>
    <s v="GI de Diseño y modelos de investigación"/>
    <s v="AN"/>
    <n v="16572280"/>
    <s v="GÓMEZ"/>
    <s v="VILLASCUERNA"/>
    <s v="JAIME"/>
    <s v="jagomev"/>
    <s v="jaime.gomez@unirioja.es"/>
    <n v="0.25"/>
    <n v="0.25"/>
    <x v="0"/>
    <n v="500"/>
    <s v="CATEDRATICO DE UNIVERSIDAD"/>
    <s v="C01"/>
    <s v="TIEMPO COMPLETO"/>
    <s v="2017-09-15 00:00:00.0"/>
    <s v="null"/>
    <s v="DF100336"/>
    <s v="CATEDRÁTICO DE UNIVERSIDAD"/>
    <s v="R104"/>
    <x v="0"/>
    <n v="650"/>
    <s v="ORGANIZACIÓN DE EMPRESAS"/>
  </r>
  <r>
    <x v="26"/>
    <n v="17159455"/>
    <s v="EMYDUR"/>
    <n v="5139"/>
    <s v="5139I"/>
    <s v="GRUPO-A1"/>
    <s v="Diseño y modelos de investigación"/>
    <s v="GI"/>
    <s v="GRUPO DE INFORMÁTICA"/>
    <s v="5139I"/>
    <s v="GI de Diseño y modelos de investigación"/>
    <s v="GRUPO-A1"/>
    <s v="GI de Diseño y modelos de investigación"/>
    <s v="AN"/>
    <n v="17159455"/>
    <s v="RUIZ"/>
    <s v="CABESTRE"/>
    <s v="FCO. JAVIER"/>
    <s v="fjruiz"/>
    <s v="javier.ruiz@unirioja.es"/>
    <n v="0.25"/>
    <n v="0.25"/>
    <x v="0"/>
    <n v="500"/>
    <s v="CATEDRATICO DE UNIVERSIDAD"/>
    <s v="01R"/>
    <s v="TIEMPO COMPLETO REDUCIDO"/>
    <s v="2016-11-12 00:00:00.0"/>
    <s v="null"/>
    <s v="DF100335"/>
    <s v="CATEDRÁTICO DE UNIVERSIDAD"/>
    <s v="R104"/>
    <x v="0"/>
    <n v="230"/>
    <s v="ECONOMÍA FINANCIERA Y CONTABILIDAD"/>
  </r>
  <r>
    <x v="26"/>
    <n v="16533890"/>
    <s v="EMYDUR"/>
    <n v="5140"/>
    <s v="5140G"/>
    <s v="GRUPO-A"/>
    <s v="Métodos de investigación"/>
    <s v="GG"/>
    <s v="GRUPO GRANDE"/>
    <s v="5140G"/>
    <s v="GG de Métodos de investigación"/>
    <s v="GRUPO-A"/>
    <s v="GG de Métodos de investigación"/>
    <s v="AN"/>
    <n v="16533890"/>
    <s v="PORTILLO"/>
    <s v="PÉREZ DE VIÑASPRE"/>
    <s v="FABIOLA"/>
    <s v="faporti"/>
    <s v="fabiola.portillo@unirioja.es"/>
    <n v="0.5"/>
    <n v="0.5"/>
    <x v="0"/>
    <n v="504"/>
    <s v="PROFESOR TITULAR UNIVERSIDAD"/>
    <s v="01A"/>
    <s v="TIEMPO COMPLETO AMPLIADO"/>
    <s v="2016-09-15 00:00:00.0"/>
    <s v="null"/>
    <s v="DF100141"/>
    <s v="PROFESOR TITULAR DE UNIVERSIDAD"/>
    <s v="R104"/>
    <x v="0"/>
    <n v="225"/>
    <s v="ECONOMÍA APLICADA"/>
  </r>
  <r>
    <x v="26"/>
    <n v="72780423"/>
    <s v="EMYDUR"/>
    <n v="5140"/>
    <s v="5140G"/>
    <s v="GRUPO-A"/>
    <s v="Métodos de investigación"/>
    <s v="GG"/>
    <s v="GRUPO GRANDE"/>
    <s v="5140G"/>
    <s v="GG de Métodos de investigación"/>
    <s v="GRUPO-A"/>
    <s v="GG de Métodos de investigación"/>
    <s v="AN"/>
    <n v="72780423"/>
    <s v="RIAÑO"/>
    <s v="GIL"/>
    <s v="CONSUELO"/>
    <s v="coriano"/>
    <s v="consuelo.riano@unirioja.es"/>
    <n v="1"/>
    <n v="1"/>
    <x v="1"/>
    <n v="504"/>
    <s v="PROFESOR TITULAR UNIVERSIDAD"/>
    <s v="01A"/>
    <s v="TIEMPO COMPLETO AMPLIADO"/>
    <s v="2018-09-17 00:00:00.0"/>
    <s v="null"/>
    <s v="DF31218"/>
    <s v="TITULAR DE UNIVERSIDAD"/>
    <s v="R104"/>
    <x v="0"/>
    <n v="95"/>
    <s v="COMERCIALIZACIÓN E INVESTIGACIÓN DE MERCADOS"/>
  </r>
  <r>
    <x v="26"/>
    <n v="16533890"/>
    <s v="EMYDUR"/>
    <n v="5140"/>
    <s v="5140I"/>
    <s v="GRUPO-A1"/>
    <s v="Métodos de investigación"/>
    <s v="GI"/>
    <s v="GRUPO DE INFORMÁTICA"/>
    <s v="5140I"/>
    <s v="GI de Métodos de investigación"/>
    <s v="GRUPO-A1"/>
    <s v="GI de Métodos de investigación"/>
    <s v="AN"/>
    <n v="16533890"/>
    <s v="PORTILLO"/>
    <s v="PÉREZ DE VIÑASPRE"/>
    <s v="FABIOLA"/>
    <s v="faporti"/>
    <s v="fabiola.portillo@unirioja.es"/>
    <n v="0.5"/>
    <n v="0.5"/>
    <x v="0"/>
    <n v="504"/>
    <s v="PROFESOR TITULAR UNIVERSIDAD"/>
    <s v="01A"/>
    <s v="TIEMPO COMPLETO AMPLIADO"/>
    <s v="2016-09-15 00:00:00.0"/>
    <s v="null"/>
    <s v="DF100141"/>
    <s v="PROFESOR TITULAR DE UNIVERSIDAD"/>
    <s v="R104"/>
    <x v="0"/>
    <n v="225"/>
    <s v="ECONOMÍA APLICADA"/>
  </r>
  <r>
    <x v="26"/>
    <n v="16594259"/>
    <s v="EMYDUR"/>
    <n v="5140"/>
    <s v="5140I"/>
    <s v="GRUPO-A1"/>
    <s v="Métodos de investigación"/>
    <s v="GI"/>
    <s v="GRUPO DE INFORMÁTICA"/>
    <s v="5140I"/>
    <s v="GI de Métodos de investigación"/>
    <s v="GRUPO-A1"/>
    <s v="GI de Métodos de investigación"/>
    <s v="AN"/>
    <n v="16594259"/>
    <s v="JUANEDA"/>
    <s v="AYENSA"/>
    <s v="EMMA"/>
    <s v="ejuaneda"/>
    <s v="emma.juaneda@unirioja.es"/>
    <n v="0.5"/>
    <n v="0.5"/>
    <x v="1"/>
    <n v="536"/>
    <s v="PROFESOR INTERINO"/>
    <s v="C01"/>
    <s v="TIEMPO COMPLETO"/>
    <s v="2015-12-22 00:00:00.0"/>
    <s v="null"/>
    <s v="PI101025"/>
    <s v="PROFESOR CONTRATADO INTERINO"/>
    <s v="R104"/>
    <x v="0"/>
    <n v="650"/>
    <s v="ORGANIZACIÓN DE EMPRESAS"/>
  </r>
  <r>
    <x v="26"/>
    <n v="72780423"/>
    <s v="EMYDUR"/>
    <n v="5140"/>
    <s v="5140I"/>
    <s v="GRUPO-A1"/>
    <s v="Métodos de investigación"/>
    <s v="GI"/>
    <s v="GRUPO DE INFORMÁTICA"/>
    <s v="5140I"/>
    <s v="GI de Métodos de investigación"/>
    <s v="GRUPO-A1"/>
    <s v="GI de Métodos de investigación"/>
    <s v="AN"/>
    <n v="72780423"/>
    <s v="RIAÑO"/>
    <s v="GIL"/>
    <s v="CONSUELO"/>
    <s v="coriano"/>
    <s v="consuelo.riano@unirioja.es"/>
    <n v="0.5"/>
    <n v="0.5"/>
    <x v="1"/>
    <n v="504"/>
    <s v="PROFESOR TITULAR UNIVERSIDAD"/>
    <s v="01A"/>
    <s v="TIEMPO COMPLETO AMPLIADO"/>
    <s v="2018-09-17 00:00:00.0"/>
    <s v="null"/>
    <s v="DF31218"/>
    <s v="TITULAR DE UNIVERSIDAD"/>
    <s v="R104"/>
    <x v="0"/>
    <n v="95"/>
    <s v="COMERCIALIZACIÓN E INVESTIGACIÓN DE MERCADOS"/>
  </r>
  <r>
    <x v="27"/>
    <n v="39847439"/>
    <s v="EMYDUR"/>
    <n v="5143"/>
    <s v="5143G"/>
    <s v="GRUPO-A"/>
    <s v="Neurociencia, desarrollo humano y educación"/>
    <s v="GG"/>
    <s v="GRUPO GRANDE"/>
    <s v="5143G"/>
    <s v="GG de Neurociencia, desarrollo humano y educación"/>
    <s v="GRUPO-A"/>
    <s v="GG de Neurociencia, desarrollo humano y educación"/>
    <s v="1S"/>
    <n v="39847439"/>
    <s v="SASTRE"/>
    <s v="I RIBA"/>
    <s v="SYLVIA"/>
    <s v="sisastre"/>
    <s v="silvia.sastre@unirioja.es"/>
    <n v="3"/>
    <n v="3"/>
    <x v="1"/>
    <n v="500"/>
    <s v="CATEDRATICO DE UNIVERSIDAD"/>
    <s v="C01"/>
    <s v="TIEMPO COMPLETO"/>
    <s v="2007-05-13 00:00:00.0"/>
    <s v="null"/>
    <s v="DF3590"/>
    <s v="CATEDRÁTICO DE UNIVERSIDAD"/>
    <s v="R115"/>
    <x v="2"/>
    <n v="735"/>
    <s v="PSICOLOGÍA EVOLUTIVA Y DE LA EDUCACIÓN"/>
  </r>
  <r>
    <x v="27"/>
    <n v="39847439"/>
    <s v="EMYDUR"/>
    <n v="5144"/>
    <s v="5144G"/>
    <s v="GRUPO-A"/>
    <s v="Intervención curricular y extracurricular en la alta capacidad intelectual"/>
    <s v="GG"/>
    <s v="GRUPO GRANDE"/>
    <s v="5144G"/>
    <s v="GG de Interv. curricular y extracurricular en la alta capacidad intelectual"/>
    <s v="GRUPO-A"/>
    <s v="GG de Interv. curricular y extracurricular en la alta capacidad intelectual"/>
    <s v="1S"/>
    <n v="39847439"/>
    <s v="SASTRE"/>
    <s v="I RIBA"/>
    <s v="SYLVIA"/>
    <s v="sisastre"/>
    <s v="silvia.sastre@unirioja.es"/>
    <n v="3"/>
    <n v="3"/>
    <x v="1"/>
    <n v="500"/>
    <s v="CATEDRATICO DE UNIVERSIDAD"/>
    <s v="C01"/>
    <s v="TIEMPO COMPLETO"/>
    <s v="2007-05-13 00:00:00.0"/>
    <s v="null"/>
    <s v="DF3590"/>
    <s v="CATEDRÁTICO DE UNIVERSIDAD"/>
    <s v="R115"/>
    <x v="2"/>
    <n v="735"/>
    <s v="PSICOLOGÍA EVOLUTIVA Y DE LA EDUCACIÓN"/>
  </r>
  <r>
    <x v="27"/>
    <n v="72703170"/>
    <s v="EMYDUR"/>
    <n v="5145"/>
    <s v="5145G"/>
    <s v="GRUPO-A"/>
    <s v="Prevención del fracaso escolar"/>
    <s v="GG"/>
    <s v="GRUPO GRANDE"/>
    <s v="5145G"/>
    <s v="GG de Prevención del fracaso escolar"/>
    <s v="GRUPO-A"/>
    <s v="GG de Prevención del fracaso escolar"/>
    <s v="2S"/>
    <n v="72703170"/>
    <s v="CHOCARRO"/>
    <s v="DE LUIS"/>
    <s v="EDURNE"/>
    <s v="edchocar"/>
    <s v="edurne.chocarro@unirioja.es"/>
    <n v="3"/>
    <n v="3"/>
    <x v="0"/>
    <n v="534"/>
    <s v="CONTRATADO DOCTOR -TIPO 1"/>
    <s v="C01"/>
    <s v="TIEMPO COMPLETO"/>
    <s v="2018-11-30 00:00:00.0"/>
    <s v="null"/>
    <s v="LD100293"/>
    <s v="PROFESOR CONTRATADO DOCTOR -TIPO 1"/>
    <s v="R115"/>
    <x v="2"/>
    <n v="215"/>
    <s v="DIDÁCTICA Y ORGANIZACIÓN ESCOLAR"/>
  </r>
  <r>
    <x v="27"/>
    <n v="16512032"/>
    <s v="EMYDUR"/>
    <n v="5146"/>
    <s v="5146G"/>
    <s v="GRUPO-A"/>
    <s v="Prevención e intervención en dificultades de la lecto-escritura en la escuela de ed. infantil y prim"/>
    <s v="GG"/>
    <s v="GRUPO GRANDE"/>
    <s v="5146G"/>
    <s v="GG de Prevención e intervención en dificultades de la lecto-escritura en la"/>
    <s v="GRUPO-A"/>
    <s v="GG de Prevención e intervención en dificultades de la lecto-escritura en la"/>
    <s v="1S"/>
    <n v="16512032"/>
    <s v="TORRES"/>
    <s v="RUIZ"/>
    <s v="MARÍA DEL MAR"/>
    <s v="matorrr"/>
    <s v="maria-mar.torres@unirioja.es"/>
    <n v="3"/>
    <n v="3"/>
    <x v="1"/>
    <n v="532"/>
    <s v="LABORAL DOCENTE-ASOCIADO"/>
    <s v="P05"/>
    <s v="TIEMPO PARCIAL (5+5 HORAS)"/>
    <s v="2017-09-15 00:00:00.0"/>
    <s v="2019-09-14 00:00:00.0"/>
    <s v="PI101245"/>
    <s v="PROFESOR ASOCIADO"/>
    <s v="R106"/>
    <x v="5"/>
    <n v="195"/>
    <s v="DIDÁCTICA DE LA LENGUA Y LA LITERATURA"/>
  </r>
  <r>
    <x v="27"/>
    <n v="16556358"/>
    <s v="EMYDUR"/>
    <n v="5146"/>
    <s v="5146G"/>
    <s v="GRUPO-A"/>
    <s v="Prevención e intervención en dificultades de la lecto-escritura en la escuela de ed. infantil y prim"/>
    <s v="GG"/>
    <s v="GRUPO GRANDE"/>
    <s v="5146G"/>
    <s v="GG de Prevención e intervención en dificultades de la lecto-escritura en la"/>
    <s v="GRUPO-A"/>
    <s v="GG de Prevención e intervención en dificultades de la lecto-escritura en la"/>
    <s v="1S"/>
    <n v="16556358"/>
    <s v="SILVESTRE"/>
    <s v="SALAS"/>
    <s v="MARÍA DEL SOL"/>
    <s v="masilves"/>
    <s v="marysol.silvestre@unirioja.es"/>
    <n v="0"/>
    <n v="0"/>
    <x v="1"/>
    <n v="536"/>
    <s v="PROFESOR INTERINO"/>
    <s v="C01"/>
    <s v="TIEMPO COMPLETO"/>
    <s v="2013-09-16 00:00:00.0"/>
    <s v="null"/>
    <s v="PI100910"/>
    <s v="PROFESOR CONTRATADO INTERINO"/>
    <s v="R106"/>
    <x v="5"/>
    <n v="195"/>
    <s v="DIDÁCTICA DE LA LENGUA Y LA LITERATURA"/>
  </r>
  <r>
    <x v="27"/>
    <n v="72781428"/>
    <s v="EMYDUR"/>
    <n v="5147"/>
    <s v="5147G"/>
    <s v="GRUPO-A"/>
    <s v="Evaluación de la calidad educativa"/>
    <s v="GG"/>
    <s v="GRUPO GRANDE"/>
    <s v="5147G"/>
    <s v="GG de Evaluación de la calidad educativa"/>
    <s v="GRUPO-A"/>
    <s v="GG de Evaluación de la calidad educativa"/>
    <s v="1S"/>
    <n v="72781428"/>
    <s v="NAVARIDAS"/>
    <s v="NALDA"/>
    <s v="FERMÍN"/>
    <s v="fenavari"/>
    <s v="fermin.navaridas@unirioja.es"/>
    <n v="3"/>
    <n v="3"/>
    <x v="0"/>
    <n v="504"/>
    <s v="PROFESOR TITULAR UNIVERSIDAD"/>
    <s v="C01"/>
    <s v="TIEMPO COMPLETO"/>
    <s v="2016-11-26 00:00:00.0"/>
    <s v="null"/>
    <s v="DF100332"/>
    <s v="PROFESOR TITULAR DE UNIVERSIDAD"/>
    <s v="R115"/>
    <x v="2"/>
    <n v="215"/>
    <s v="DIDÁCTICA Y ORGANIZACIÓN ESCOLAR"/>
  </r>
  <r>
    <x v="27"/>
    <n v="16509812"/>
    <s v="EMYDUR"/>
    <n v="5148"/>
    <s v="5148G"/>
    <s v="GRUPO-A"/>
    <s v="Juego, deporte e innovación en el aula"/>
    <s v="GG"/>
    <s v="GRUPO GRANDE"/>
    <s v="5148G"/>
    <s v="GG de Juego, deporte e innovación en el aula"/>
    <s v="GRUPO-A"/>
    <s v="GG de Juego, deporte e innovación en el aula"/>
    <s v="2S"/>
    <n v="16509812"/>
    <s v="LOZA"/>
    <s v="OLAVE"/>
    <s v="EDMUNDO"/>
    <s v="edloza"/>
    <s v="edmundo.loza@unirioja.es"/>
    <n v="2"/>
    <n v="2"/>
    <x v="0"/>
    <n v="504"/>
    <s v="PROFESOR TITULAR UNIVERSIDAD"/>
    <s v="01A"/>
    <s v="TIEMPO COMPLETO AMPLIADO"/>
    <s v="2012-09-01 00:00:00.0"/>
    <s v="null"/>
    <s v="DF31336"/>
    <s v="TITULAR DE UNIVERSIDAD"/>
    <s v="R115"/>
    <x v="2"/>
    <n v="187"/>
    <s v="DIDÁCTICA DE LA EXPRESIÓN CORPORAL"/>
  </r>
  <r>
    <x v="27"/>
    <n v="40310935"/>
    <s v="EMYDUR"/>
    <n v="5148"/>
    <s v="5148G"/>
    <s v="GRUPO-A"/>
    <s v="Juego, deporte e innovación en el aula"/>
    <s v="GG"/>
    <s v="GRUPO GRANDE"/>
    <s v="5148G"/>
    <s v="GG de Juego, deporte e innovación en el aula"/>
    <s v="GRUPO-A"/>
    <s v="GG de Juego, deporte e innovación en el aula"/>
    <s v="2S"/>
    <n v="40310935"/>
    <s v="DALMAU"/>
    <s v="TORRES"/>
    <s v="JOSEP MARÍA"/>
    <s v="jodalmau"/>
    <s v="jose-maria.dalmau@unirioja.es"/>
    <n v="1"/>
    <n v="1"/>
    <x v="0"/>
    <n v="534"/>
    <s v="CONTRATADO DOCTOR -TIPO 1"/>
    <s v="C01"/>
    <s v="TIEMPO COMPLETO"/>
    <s v="2012-10-31 00:00:00.0"/>
    <s v="null"/>
    <s v="LD100297"/>
    <s v="CONTRATADA DOCTOR"/>
    <s v="R115"/>
    <x v="2"/>
    <n v="187"/>
    <s v="DIDÁCTICA DE LA EXPRESIÓN CORPORAL"/>
  </r>
  <r>
    <x v="27"/>
    <n v="78871077"/>
    <s v="EMYDUR"/>
    <n v="5149"/>
    <s v="5149G"/>
    <s v="GRUPO-A"/>
    <s v="Aprendizaje en el aula basado en proyectos"/>
    <s v="GG"/>
    <s v="GRUPO GRANDE"/>
    <s v="5149G"/>
    <s v="GG de Aprendizaje en el aula basado en proyectos"/>
    <s v="GRUPO-A"/>
    <s v="GG de Aprendizaje en el aula basado en proyectos"/>
    <s v="1S"/>
    <n v="78871077"/>
    <s v="PÉREZ DE ALBÉNIZ"/>
    <s v="ITURRIAGA"/>
    <s v="ALICIA"/>
    <s v="alperei"/>
    <s v="alicia.perez@unirioja.es"/>
    <n v="3"/>
    <n v="3"/>
    <x v="0"/>
    <n v="504"/>
    <s v="PROFESOR TITULAR UNIVERSIDAD"/>
    <s v="01R"/>
    <s v="TIEMPO COMPLETO REDUCIDO"/>
    <s v="2017-09-15 00:00:00.0"/>
    <s v="null"/>
    <s v="DF100181"/>
    <s v="TITULAR DE UNIVERSIDAD"/>
    <s v="R115"/>
    <x v="2"/>
    <n v="735"/>
    <s v="PSICOLOGÍA EVOLUTIVA Y DE LA EDUCACIÓN"/>
  </r>
  <r>
    <x v="27"/>
    <n v="16567689"/>
    <s v="EMYDUR"/>
    <n v="5150"/>
    <s v="5150G"/>
    <s v="GRUPO-A"/>
    <s v="Tecnologías y adaptaciones de acceso para alumnos con necesidades educativas especiales"/>
    <s v="GG"/>
    <s v="GRUPO GRANDE"/>
    <s v="5150G"/>
    <s v="GG de Tecnologías y adaptaciones de acceso para alumnos con necesidades edu"/>
    <s v="GRUPO-A"/>
    <s v="GG de Tecnologías y adaptaciones de acceso para alumnos con necesidades edu"/>
    <s v="1S"/>
    <n v="16567689"/>
    <s v="SÁENZ DE CABEZÓN"/>
    <s v="IRIGARAY"/>
    <s v="EDUARDO"/>
    <s v="esaenz-d"/>
    <s v="eduardo.saenz-de-cabezon@unirioja.es"/>
    <n v="1.5"/>
    <n v="1.5"/>
    <x v="0"/>
    <n v="504"/>
    <s v="PROFESOR TITULAR UNIVERSIDAD"/>
    <s v="C01"/>
    <s v="TIEMPO COMPLETO"/>
    <s v="2018-12-18 00:00:00.0"/>
    <s v="null"/>
    <s v="DF100367"/>
    <s v="PROFESOR TITULAR DE UNIVERSIDAD"/>
    <s v="R111"/>
    <x v="7"/>
    <n v="570"/>
    <s v="LENGUAJES Y SISTEMAS INFORMÁTICOS"/>
  </r>
  <r>
    <x v="27"/>
    <n v="16567689"/>
    <s v="EMYDUR"/>
    <n v="5150"/>
    <s v="5150I"/>
    <s v="GRUPO-A1"/>
    <s v="Tecnologías y adaptaciones de acceso para alumnos con necesidades educativas especiales"/>
    <s v="GI"/>
    <s v="GRUPO DE INFORMÁTICA"/>
    <s v="5150I"/>
    <s v="GI de Tecnologías y adaptaciones de acceso para alumnos con necesidades edu"/>
    <s v="GRUPO-A1"/>
    <s v="GI de Tecnologías y adaptaciones de acceso para alumnos con necesidades edu"/>
    <s v="1S"/>
    <n v="16567689"/>
    <s v="SÁENZ DE CABEZÓN"/>
    <s v="IRIGARAY"/>
    <s v="EDUARDO"/>
    <s v="esaenz-d"/>
    <s v="eduardo.saenz-de-cabezon@unirioja.es"/>
    <n v="1.5"/>
    <n v="1.5"/>
    <x v="0"/>
    <n v="504"/>
    <s v="PROFESOR TITULAR UNIVERSIDAD"/>
    <s v="C01"/>
    <s v="TIEMPO COMPLETO"/>
    <s v="2018-12-18 00:00:00.0"/>
    <s v="null"/>
    <s v="DF100367"/>
    <s v="PROFESOR TITULAR DE UNIVERSIDAD"/>
    <s v="R111"/>
    <x v="7"/>
    <n v="570"/>
    <s v="LENGUAJES Y SISTEMAS INFORMÁTICOS"/>
  </r>
  <r>
    <x v="27"/>
    <n v="71639421"/>
    <s v="EMYDUR"/>
    <n v="5151"/>
    <s v="5151G"/>
    <s v="GRUPO-A"/>
    <s v="Diseños de investigación y análisis estadístico aplicados a la educación"/>
    <s v="GG"/>
    <s v="GRUPO GRANDE"/>
    <s v="5151G"/>
    <s v="GG de Diseños de investig. y análisis estadístico aplicados a la educación"/>
    <s v="GRUPO-A"/>
    <s v="GG de Diseños de investig. y análisis estadístico aplicados a la educación"/>
    <s v="1S"/>
    <n v="71639421"/>
    <s v="FONSECA"/>
    <s v="PEDRERO"/>
    <s v="EDUARDO"/>
    <s v="edfonsec"/>
    <s v="eduardo.fonseca@unirioja.es"/>
    <n v="2"/>
    <n v="2"/>
    <x v="0"/>
    <n v="504"/>
    <s v="PROFESOR TITULAR UNIVERSIDAD"/>
    <s v="C01"/>
    <s v="TIEMPO COMPLETO"/>
    <s v="2011-09-01 00:00:00.0"/>
    <s v="null"/>
    <s v="DF100295"/>
    <s v="PROFESOR TITULAR DE UNIVERSIDAD"/>
    <s v="R115"/>
    <x v="2"/>
    <n v="735"/>
    <s v="PSICOLOGÍA EVOLUTIVA Y DE LA EDUCACIÓN"/>
  </r>
  <r>
    <x v="27"/>
    <n v="71639421"/>
    <s v="EMYDUR"/>
    <n v="5151"/>
    <s v="5151I"/>
    <s v="GRUPO-A1"/>
    <s v="Diseños de investigación y análisis estadístico aplicados a la educación"/>
    <s v="GI"/>
    <s v="GRUPO DE INFORMÁTICA"/>
    <s v="5151I"/>
    <s v="GI de Diseños de investig. y análisis estadístico aplicados a la educación"/>
    <s v="GRUPO-A1"/>
    <s v="GI de Diseños de investig. y análisis estadístico aplicados a la educación"/>
    <s v="1S"/>
    <n v="71639421"/>
    <s v="FONSECA"/>
    <s v="PEDRERO"/>
    <s v="EDUARDO"/>
    <s v="edfonsec"/>
    <s v="eduardo.fonseca@unirioja.es"/>
    <n v="1"/>
    <n v="1"/>
    <x v="0"/>
    <n v="504"/>
    <s v="PROFESOR TITULAR UNIVERSIDAD"/>
    <s v="C01"/>
    <s v="TIEMPO COMPLETO"/>
    <s v="2011-09-01 00:00:00.0"/>
    <s v="null"/>
    <s v="DF100295"/>
    <s v="PROFESOR TITULAR DE UNIVERSIDAD"/>
    <s v="R115"/>
    <x v="2"/>
    <n v="735"/>
    <s v="PSICOLOGÍA EVOLUTIVA Y DE LA EDUCACIÓN"/>
  </r>
  <r>
    <x v="27"/>
    <n v="16561261"/>
    <s v="EMYDUR"/>
    <n v="5152"/>
    <s v="5152G"/>
    <s v="GRUPO-A"/>
    <s v="Metodología observacional en la escuela"/>
    <s v="GG"/>
    <s v="GRUPO GRANDE"/>
    <s v="5152G"/>
    <s v="GG de Metodología observacional en la escuela"/>
    <s v="GRUPO-A"/>
    <s v="GG de Metodología observacional en la escuela"/>
    <s v="1S"/>
    <n v="16561261"/>
    <s v="LAPRESA"/>
    <s v="AJAMIL"/>
    <s v="DANIEL"/>
    <s v="dalapres"/>
    <s v="daniel.lapresa@unirioja.es"/>
    <n v="2"/>
    <n v="2"/>
    <x v="0"/>
    <n v="504"/>
    <s v="PROFESOR TITULAR UNIVERSIDAD"/>
    <s v="C01"/>
    <s v="TIEMPO COMPLETO"/>
    <s v="2014-09-15 00:00:00.0"/>
    <s v="null"/>
    <s v="DF100092"/>
    <s v="PROFESOR TITULAR DE UNIVERSIDAD"/>
    <s v="R115"/>
    <x v="2"/>
    <n v="187"/>
    <s v="DIDÁCTICA DE LA EXPRESIÓN CORPORAL"/>
  </r>
  <r>
    <x v="27"/>
    <n v="16561261"/>
    <s v="EMYDUR"/>
    <n v="5152"/>
    <s v="5152I"/>
    <s v="GRUPO-A1"/>
    <s v="Metodología observacional en la escuela"/>
    <s v="GI"/>
    <s v="GRUPO DE INFORMÁTICA"/>
    <s v="5152I"/>
    <s v="GI de Metodología observacional en la escuela"/>
    <s v="GRUPO-A1"/>
    <s v="GI de Metodología observacional en la escuela"/>
    <s v="1S"/>
    <n v="16561261"/>
    <s v="LAPRESA"/>
    <s v="AJAMIL"/>
    <s v="DANIEL"/>
    <s v="dalapres"/>
    <s v="daniel.lapresa@unirioja.es"/>
    <n v="1"/>
    <n v="1"/>
    <x v="0"/>
    <n v="504"/>
    <s v="PROFESOR TITULAR UNIVERSIDAD"/>
    <s v="C01"/>
    <s v="TIEMPO COMPLETO"/>
    <s v="2014-09-15 00:00:00.0"/>
    <s v="null"/>
    <s v="DF100092"/>
    <s v="PROFESOR TITULAR DE UNIVERSIDAD"/>
    <s v="R115"/>
    <x v="2"/>
    <n v="187"/>
    <s v="DIDÁCTICA DE LA EXPRESIÓN CORPORAL"/>
  </r>
  <r>
    <x v="27"/>
    <n v="73587035"/>
    <s v="EMYDUR"/>
    <n v="5153"/>
    <s v="5153G"/>
    <s v="GRUPO-A"/>
    <s v="Prevención e interv. en las dificultades de aprend. de las matemáticas en la escuela infantil y prim"/>
    <s v="GG"/>
    <s v="GRUPO GRANDE"/>
    <s v="5153G"/>
    <s v="GG de Prevención e interv. en las dificultades de aprend. de las matemática"/>
    <s v="GRUPO-A"/>
    <s v="GG de Prevención e interv. en las dificultades de aprend. de las matemática"/>
    <s v="1S"/>
    <n v="73587035"/>
    <s v="RIBERA"/>
    <s v="PUCHADES"/>
    <s v="JUAN MIGUEL"/>
    <s v="juribera"/>
    <s v="juan-miguel.ribera@unirioja.es"/>
    <n v="3"/>
    <n v="3"/>
    <x v="1"/>
    <n v="504"/>
    <s v="PROFESOR TITULAR UNIVERSIDAD"/>
    <s v="C01"/>
    <s v="TIEMPO COMPLETO"/>
    <s v="2017-09-15 00:00:00.0"/>
    <s v="null"/>
    <s v="DF100341"/>
    <s v="PROFEESOR TITULAR DE UNIVERSIDAD"/>
    <s v="R111"/>
    <x v="7"/>
    <n v="200"/>
    <s v="DIDÁCTICA DE LA MATEMÁTICA"/>
  </r>
  <r>
    <x v="27"/>
    <n v="40310935"/>
    <s v="EMYDUR"/>
    <n v="5154"/>
    <s v="5154G"/>
    <s v="GRUPO-A"/>
    <s v="Intervención educativa en el ocio y tiempo libre"/>
    <s v="GG"/>
    <s v="GRUPO GRANDE"/>
    <s v="5154G"/>
    <s v="GG de Intervención educativa en el ocio y tiempo libre"/>
    <s v="GRUPO-A"/>
    <s v="GG de Intervención educativa en el ocio y tiempo libre"/>
    <s v="1S"/>
    <n v="40310935"/>
    <s v="DALMAU"/>
    <s v="TORRES"/>
    <s v="JOSEP MARÍA"/>
    <s v="jodalmau"/>
    <s v="jose-maria.dalmau@unirioja.es"/>
    <n v="3"/>
    <n v="3"/>
    <x v="0"/>
    <n v="534"/>
    <s v="CONTRATADO DOCTOR -TIPO 1"/>
    <s v="C01"/>
    <s v="TIEMPO COMPLETO"/>
    <s v="2012-10-31 00:00:00.0"/>
    <s v="null"/>
    <s v="LD100297"/>
    <s v="CONTRATADA DOCTOR"/>
    <s v="R115"/>
    <x v="2"/>
    <n v="187"/>
    <s v="DIDÁCTICA DE LA EXPRESIÓN CORPORAL"/>
  </r>
  <r>
    <x v="27"/>
    <n v="16546617"/>
    <s v="EMYDUR"/>
    <n v="5155"/>
    <s v="5155G"/>
    <s v="GRUPO-A"/>
    <s v="El aula bilingüe en la escuela inclusiva"/>
    <s v="GG"/>
    <s v="GRUPO GRANDE"/>
    <s v="5155G"/>
    <s v="GG de El aula bilingüe en la escuela inclusiva"/>
    <s v="GRUPO-A"/>
    <s v="GG de El aula bilingüe en la escuela inclusiva"/>
    <s v="1S"/>
    <n v="16546617"/>
    <s v="BARRERAS"/>
    <s v="GÓMEZ"/>
    <s v="MARÍA ASUNCIÓN"/>
    <s v="mabarrer"/>
    <s v="asuncion.barreras@unirioja.es"/>
    <n v="3"/>
    <n v="3"/>
    <x v="1"/>
    <n v="504"/>
    <s v="PROFESOR TITULAR UNIVERSIDAD"/>
    <s v="C01"/>
    <s v="TIEMPO COMPLETO"/>
    <s v="2017-09-15 00:00:00.0"/>
    <s v="null"/>
    <s v="DF31707"/>
    <s v="PROFESOR TITULAR DE UNIVERSIDAD"/>
    <s v="R107"/>
    <x v="6"/>
    <n v="345"/>
    <s v="FILOLOGÍA INGLESA"/>
  </r>
  <r>
    <x v="27"/>
    <n v="72786271"/>
    <s v="EMYDUR"/>
    <n v="5156"/>
    <s v="5156G"/>
    <s v="GRUPO-A"/>
    <s v="Competencias para la inserción laboral en educación"/>
    <s v="GG"/>
    <s v="GRUPO GRANDE"/>
    <s v="5156G"/>
    <s v="GG de Competencias para la inserción laboral en educación"/>
    <s v="GRUPO-A"/>
    <s v="GG de Competencias para la inserción laboral en educación"/>
    <s v="1S"/>
    <n v="72786271"/>
    <s v="MONTAÑÉS"/>
    <s v="MURO"/>
    <s v="MARÍA PILAR"/>
    <s v="mamontan"/>
    <s v="maria-pilar.montanes@unirioja.es"/>
    <n v="3"/>
    <n v="3"/>
    <x v="0"/>
    <n v="536"/>
    <s v="PROFESOR INTERINO"/>
    <s v="C01"/>
    <s v="TIEMPO COMPLETO"/>
    <s v="2012-09-01 00:00:00.0"/>
    <s v="null"/>
    <s v="PI100845"/>
    <s v="PROFESOR CONTRATADO INTERINO"/>
    <s v="R115"/>
    <x v="2"/>
    <n v="740"/>
    <s v="PSICOLOGÍA SOCIAL"/>
  </r>
  <r>
    <x v="28"/>
    <n v="16539010"/>
    <s v="EMYDUR"/>
    <n v="5159"/>
    <s v="5159G"/>
    <s v="GRUPO-A"/>
    <s v="Métodos cuantitativos y estadísticos de investigación en Humanidades"/>
    <s v="GG"/>
    <s v="GRUPO GRANDE"/>
    <s v="5159G"/>
    <s v="GG de Métodos cuantitativos y estadísticos de investigación en Humanidades"/>
    <s v="GRUPO-A"/>
    <s v="GG de Métodos cuantitativos y estadísticos de investigación en Humanidades"/>
    <s v="1S"/>
    <n v="16539010"/>
    <s v="RUIZ"/>
    <s v="FLAÑO"/>
    <s v="PURIFICACIÓN"/>
    <s v="puruiz"/>
    <s v="purificacion.ruiz@unirioja.es"/>
    <n v="0"/>
    <n v="0"/>
    <x v="1"/>
    <n v="504"/>
    <s v="PROFESOR TITULAR UNIVERSIDAD"/>
    <s v="01R"/>
    <s v="TIEMPO COMPLETO REDUCIDO"/>
    <s v="2017-09-15 00:00:00.0"/>
    <s v="null"/>
    <s v="DF3369"/>
    <s v="PROFESOR TITULAR DE UNIVERSIDAD"/>
    <s v="R114"/>
    <x v="3"/>
    <n v="430"/>
    <s v="GEOGRAFÍA FÍSICA"/>
  </r>
  <r>
    <x v="28"/>
    <n v="29127998"/>
    <s v="EMYDUR"/>
    <n v="5159"/>
    <s v="5159G"/>
    <s v="GRUPO-A"/>
    <s v="Métodos cuantitativos y estadísticos de investigación en Humanidades"/>
    <s v="GG"/>
    <s v="GRUPO GRANDE"/>
    <s v="5159G"/>
    <s v="GG de Métodos cuantitativos y estadísticos de investigación en Humanidades"/>
    <s v="GRUPO-A"/>
    <s v="GG de Métodos cuantitativos y estadísticos de investigación en Humanidades"/>
    <s v="1S"/>
    <n v="29127998"/>
    <s v="LÓPEZ"/>
    <s v="VICENTE"/>
    <s v="MANUEL"/>
    <s v="malopev"/>
    <s v="manuel.lopezv@unirioja.es"/>
    <n v="3"/>
    <n v="3"/>
    <x v="1"/>
    <n v="536"/>
    <s v="PROFESOR INTERINO"/>
    <s v="P06"/>
    <s v="TIEMPO PARCIAL (6+6 HORAS)"/>
    <s v="2018-10-08 00:00:00.0"/>
    <s v="2019-09-14 00:00:00.0"/>
    <s v="PI101440"/>
    <s v="PROFESOR CONTRATADO INTERINO"/>
    <s v="R114"/>
    <x v="3"/>
    <n v="10"/>
    <s v="ANÁLISIS GEOGRÁFICO REGIONAL"/>
  </r>
  <r>
    <x v="28"/>
    <n v="16535879"/>
    <s v="EMYDUR"/>
    <n v="5160"/>
    <s v="5160G"/>
    <s v="GRUPO-A"/>
    <s v="Tecnologías de la información y la comunicación y Humanidades digitales"/>
    <s v="GG"/>
    <s v="GRUPO GRANDE"/>
    <s v="5160G"/>
    <s v="GG de Tecnologías de la información y la comunicación y Humanidades digital"/>
    <s v="GRUPO-A"/>
    <s v="GG de Tecnologías de la información y la comunicación y Humanidades digital"/>
    <s v="1S"/>
    <n v="16535879"/>
    <s v="IÑARREA"/>
    <s v="LAS HERAS"/>
    <s v="IGNACIO"/>
    <s v="iinarrea"/>
    <s v="ignacio.inarrea@unirioja.es"/>
    <n v="3"/>
    <n v="3"/>
    <x v="1"/>
    <n v="500"/>
    <s v="CATEDRATICO DE UNIVERSIDAD"/>
    <s v="C01"/>
    <s v="TIEMPO COMPLETO"/>
    <s v="2017-12-18 00:00:00.0"/>
    <s v="null"/>
    <s v="DF100353"/>
    <s v="CATEDRÁTICO DE UNIVERSIDAD"/>
    <s v="R107"/>
    <x v="6"/>
    <n v="335"/>
    <s v="FILOLOGÍA FRANCESA"/>
  </r>
  <r>
    <x v="28"/>
    <n v="16519554"/>
    <s v="EMYDUR"/>
    <n v="5161"/>
    <s v="5161G"/>
    <s v="GRUPO-A"/>
    <s v="Claves de interpretación cultural de los textos"/>
    <s v="GG"/>
    <s v="GRUPO GRANDE"/>
    <s v="5161G"/>
    <s v="GG de Claves de interpretación cultural de los textos"/>
    <s v="GRUPO-A"/>
    <s v="GG de Claves de interpretación cultural de los textos"/>
    <s v="2S"/>
    <n v="16519554"/>
    <s v="MURO"/>
    <s v="MUNILLA"/>
    <s v="MIGUEL ANGEL"/>
    <s v="mimuro"/>
    <s v="miguel-angel.muro@unirioja.es"/>
    <n v="1.5"/>
    <n v="1.5"/>
    <x v="1"/>
    <n v="500"/>
    <s v="CATEDRATICO DE UNIVERSIDAD"/>
    <s v="C01"/>
    <s v="TIEMPO COMPLETO"/>
    <s v="2017-12-12 00:00:00.0"/>
    <s v="null"/>
    <s v="DF100350"/>
    <s v="CATEDRÁTICO DE UNIVERSIDAD"/>
    <s v="R106"/>
    <x v="5"/>
    <n v="796"/>
    <s v="TEORÍA DE LA LITERATURA Y LITERATURA COMPARADA"/>
  </r>
  <r>
    <x v="28"/>
    <n v="16578573"/>
    <s v="EMYDUR"/>
    <n v="5161"/>
    <s v="5161G"/>
    <s v="GRUPO-A"/>
    <s v="Claves de interpretación cultural de los textos"/>
    <s v="GG"/>
    <s v="GRUPO GRANDE"/>
    <s v="5161G"/>
    <s v="GG de Claves de interpretación cultural de los textos"/>
    <s v="GRUPO-A"/>
    <s v="GG de Claves de interpretación cultural de los textos"/>
    <s v="2S"/>
    <n v="16578573"/>
    <s v="PEÑA"/>
    <s v="CERVEL"/>
    <s v="MARÍA SANDRA"/>
    <s v="mapenac"/>
    <s v="sandra.pena@unirioja.es"/>
    <n v="1"/>
    <n v="1"/>
    <x v="0"/>
    <n v="504"/>
    <s v="PROFESOR TITULAR UNIVERSIDAD"/>
    <s v="01R"/>
    <s v="TIEMPO COMPLETO REDUCIDO"/>
    <s v="2017-09-15 00:00:00.0"/>
    <s v="null"/>
    <s v="DF31712"/>
    <s v="PROFESOR TITULAR DE UNIVERSIDAD"/>
    <s v="R107"/>
    <x v="6"/>
    <n v="345"/>
    <s v="FILOLOGÍA INGLESA"/>
  </r>
  <r>
    <x v="28"/>
    <n v="72692212"/>
    <s v="EMYDUR"/>
    <n v="5161"/>
    <s v="5161G"/>
    <s v="GRUPO-A"/>
    <s v="Claves de interpretación cultural de los textos"/>
    <s v="GG"/>
    <s v="GRUPO GRANDE"/>
    <s v="5161G"/>
    <s v="GG de Claves de interpretación cultural de los textos"/>
    <s v="GRUPO-A"/>
    <s v="GG de Claves de interpretación cultural de los textos"/>
    <s v="2S"/>
    <n v="72692212"/>
    <s v="IZA"/>
    <s v="ERVITI"/>
    <s v="ANEIDER"/>
    <s v="aniza"/>
    <s v="aneider.izae@unirioja.es"/>
    <n v="0.5"/>
    <n v="0.5"/>
    <x v="0"/>
    <n v="536"/>
    <s v="PROFESOR INTERINO"/>
    <s v="C01"/>
    <s v="TIEMPO COMPLETO"/>
    <s v="2015-12-22 00:00:00.0"/>
    <s v="null"/>
    <s v="PI101034"/>
    <s v="PROFESOR CONTRATADO INTERINO"/>
    <s v="R107"/>
    <x v="6"/>
    <n v="345"/>
    <s v="FILOLOGÍA INGLESA"/>
  </r>
  <r>
    <x v="28"/>
    <n v="16525052"/>
    <s v="EMYDUR"/>
    <n v="5162"/>
    <s v="5162G"/>
    <s v="GRUPO-A"/>
    <s v="Técnicas avanzadas de expresión y comunicación para el ámbito académico"/>
    <s v="GG"/>
    <s v="GRUPO GRANDE"/>
    <s v="5162G"/>
    <s v="GG de Técnicas avanzadas de expresión y comunicación para el ámbito a"/>
    <s v="GRUPO-A"/>
    <s v="GG de Técnicas avanzadas de expresión y comunicación para el"/>
    <s v="2S"/>
    <n v="16525052"/>
    <s v="BALMASEDA"/>
    <s v="MAESTU"/>
    <s v="ENRIQUE"/>
    <s v="enbalmas"/>
    <s v="enrique.balmaseda@unirioja.es"/>
    <n v="1.5"/>
    <n v="1.5"/>
    <x v="0"/>
    <n v="504"/>
    <s v="PROFESOR TITULAR UNIVERSIDAD"/>
    <s v="01A"/>
    <s v="TIEMPO COMPLETO AMPLIADO"/>
    <s v="2018-09-17 00:00:00.0"/>
    <s v="null"/>
    <s v="DF100331"/>
    <s v="PROFESOR TITULAR DE UNIVERSIDAD"/>
    <s v="R106"/>
    <x v="5"/>
    <n v="567"/>
    <s v="LENGUA ESPAÑOLA"/>
  </r>
  <r>
    <x v="28"/>
    <n v="16570999"/>
    <s v="EMYDUR"/>
    <n v="5162"/>
    <s v="5162G"/>
    <s v="GRUPO-A"/>
    <s v="Técnicas avanzadas de expresión y comunicación para el ámbito académico"/>
    <s v="GG"/>
    <s v="GRUPO GRANDE"/>
    <s v="5162G"/>
    <s v="GG de Técnicas avanzadas de expresión y comunicación para el ámbito a"/>
    <s v="GRUPO-A"/>
    <s v="GG de Técnicas avanzadas de expresión y comunicación para el"/>
    <s v="2S"/>
    <n v="16570999"/>
    <s v="TERRAZAS"/>
    <s v="GALLEGO"/>
    <s v="MELANIA"/>
    <s v="mterraza"/>
    <s v="melania.terrazas@unirioja.es"/>
    <n v="1.5"/>
    <n v="1.5"/>
    <x v="0"/>
    <n v="504"/>
    <s v="PROFESOR TITULAR UNIVERSIDAD"/>
    <s v="C01"/>
    <s v="TIEMPO COMPLETO"/>
    <s v="2016-11-26 00:00:00.0"/>
    <s v="null"/>
    <s v="DF100334"/>
    <s v="PROFESOR TITULAR DE UNIVERSIDAD"/>
    <s v="R107"/>
    <x v="6"/>
    <n v="345"/>
    <s v="FILOLOGÍA INGLESA"/>
  </r>
  <r>
    <x v="28"/>
    <n v="16519554"/>
    <s v="EMYDUR"/>
    <n v="5163"/>
    <s v="5163G"/>
    <s v="GRUPO-A"/>
    <s v="Fuentes para la investigación en Humanidades"/>
    <s v="GG"/>
    <s v="GRUPO GRANDE"/>
    <s v="5163G"/>
    <s v="GG de Fuentes para la investigación en Humanidades"/>
    <s v="GRUPO-A"/>
    <s v="GG de Fuentes para la investigación en Humanidades"/>
    <s v="1S"/>
    <n v="16519554"/>
    <s v="MURO"/>
    <s v="MUNILLA"/>
    <s v="MIGUEL ANGEL"/>
    <s v="mimuro"/>
    <s v="miguel-angel.muro@unirioja.es"/>
    <n v="1.5"/>
    <n v="1.5"/>
    <x v="1"/>
    <n v="500"/>
    <s v="CATEDRATICO DE UNIVERSIDAD"/>
    <s v="C01"/>
    <s v="TIEMPO COMPLETO"/>
    <s v="2017-12-12 00:00:00.0"/>
    <s v="null"/>
    <s v="DF100350"/>
    <s v="CATEDRÁTICO DE UNIVERSIDAD"/>
    <s v="R106"/>
    <x v="5"/>
    <n v="796"/>
    <s v="TEORÍA DE LA LITERATURA Y LITERATURA COMPARADA"/>
  </r>
  <r>
    <x v="28"/>
    <n v="33425722"/>
    <s v="EMYDUR"/>
    <n v="5163"/>
    <s v="5163G"/>
    <s v="GRUPO-A"/>
    <s v="Fuentes para la investigación en Humanidades"/>
    <s v="GG"/>
    <s v="GRUPO GRANDE"/>
    <s v="5163G"/>
    <s v="GG de Fuentes para la investigación en Humanidades"/>
    <s v="GRUPO-A"/>
    <s v="GG de Fuentes para la investigación en Humanidades"/>
    <s v="1S"/>
    <n v="33425722"/>
    <s v="ANDUEZA"/>
    <s v="UNANUA"/>
    <s v="Mª DEL PILAR"/>
    <s v="mdanduez"/>
    <s v="m-del-pilar.andueza@unirioja.es"/>
    <n v="1.5"/>
    <n v="1.5"/>
    <x v="0"/>
    <n v="504"/>
    <s v="PROFESOR TITULAR UNIVERSIDAD"/>
    <s v="C01"/>
    <s v="TIEMPO COMPLETO"/>
    <s v="2017-09-15 00:00:00.0"/>
    <s v="null"/>
    <s v="DF100343"/>
    <s v="PROFESOR TITULAR DE UNIVERSIDAD"/>
    <s v="R114"/>
    <x v="3"/>
    <n v="465"/>
    <s v="HISTORIA DEL ARTE"/>
  </r>
  <r>
    <x v="28"/>
    <n v="16539110"/>
    <s v="EMYDUR"/>
    <n v="5164"/>
    <s v="5164G"/>
    <s v="GRUPO-A"/>
    <s v="Literaturas en inglés y cultura visual"/>
    <s v="GG"/>
    <s v="GRUPO GRANDE"/>
    <s v="5164G"/>
    <s v="GG de Literaturas en inglés y cultura visual"/>
    <s v="GRUPO-A"/>
    <s v="GG de Literaturas en inglés y cultura visual"/>
    <s v="1S"/>
    <n v="16539110"/>
    <s v="HERNÁEZ"/>
    <s v="LERENA"/>
    <s v="MARÍA JESÚS"/>
    <s v="mjhernae"/>
    <s v="mariaj.hernaez@unirioja.es"/>
    <n v="3"/>
    <n v="3"/>
    <x v="0"/>
    <n v="504"/>
    <s v="PROFESOR TITULAR UNIVERSIDAD"/>
    <s v="01R"/>
    <s v="TIEMPO COMPLETO REDUCIDO"/>
    <s v="2017-09-15 00:00:00.0"/>
    <s v="null"/>
    <s v="DF31691"/>
    <s v="TITULAR DE UNIVERSIDAD"/>
    <s v="R107"/>
    <x v="6"/>
    <n v="345"/>
    <s v="FILOLOGÍA INGLESA"/>
  </r>
  <r>
    <x v="28"/>
    <n v="9398535"/>
    <s v="EMYDUR"/>
    <n v="5165"/>
    <s v="5165G"/>
    <s v="GRUPO-A"/>
    <s v="Estrategias de identidad en la literatura y el cine en lengua inglesa"/>
    <s v="GG"/>
    <s v="GRUPO GRANDE"/>
    <s v="5165G"/>
    <s v="GG de Estrategias de identidad en la literatura y el cine en lengua inglesa"/>
    <s v="GRUPO-A"/>
    <s v="GG de Estrategias de identidad en la literatura y el cine en lengua inglesa"/>
    <s v="1S"/>
    <n v="9398535"/>
    <s v="DÍAZ"/>
    <s v="CUESTA"/>
    <s v="JOSÉ"/>
    <s v="josediaz"/>
    <s v="jose.diaz-cuesta@unirioja.es"/>
    <n v="1"/>
    <n v="1"/>
    <x v="1"/>
    <n v="534"/>
    <s v="CONTRATADO DOCTOR -TIPO 1"/>
    <s v="C01"/>
    <s v="TIEMPO COMPLETO"/>
    <s v="2012-02-03 00:00:00.0"/>
    <s v="null"/>
    <s v="DF32499"/>
    <s v="CONTRATADO DOCTOR"/>
    <s v="R107"/>
    <x v="6"/>
    <n v="345"/>
    <s v="FILOLOGÍA INGLESA"/>
  </r>
  <r>
    <x v="28"/>
    <n v="13748929"/>
    <s v="EMYDUR"/>
    <n v="5165"/>
    <s v="5165G"/>
    <s v="GRUPO-A"/>
    <s v="Estrategias de identidad en la literatura y el cine en lengua inglesa"/>
    <s v="GG"/>
    <s v="GRUPO GRANDE"/>
    <s v="5165G"/>
    <s v="GG de Estrategias de identidad en la literatura y el cine en lengua inglesa"/>
    <s v="GRUPO-A"/>
    <s v="GG de Estrategias de identidad en la literatura y el cine en lengua inglesa"/>
    <s v="1S"/>
    <n v="13748929"/>
    <s v="VILLAR"/>
    <s v="FLOR"/>
    <s v="CARLOS JOSÉ"/>
    <s v="cavillar"/>
    <s v="carlos.villar@unirioja.es"/>
    <n v="1"/>
    <n v="1"/>
    <x v="1"/>
    <n v="504"/>
    <s v="PROFESOR TITULAR UNIVERSIDAD"/>
    <s v="C01"/>
    <s v="TIEMPO COMPLETO"/>
    <s v="2014-09-15 00:00:00.0"/>
    <s v="null"/>
    <s v="DF31687"/>
    <s v="TITULAR DE UNIVERSIDAD"/>
    <s v="R107"/>
    <x v="6"/>
    <n v="345"/>
    <s v="FILOLOGÍA INGLESA"/>
  </r>
  <r>
    <x v="28"/>
    <n v="16557120"/>
    <s v="EMYDUR"/>
    <n v="5165"/>
    <s v="5165G"/>
    <s v="GRUPO-A"/>
    <s v="Estrategias de identidad en la literatura y el cine en lengua inglesa"/>
    <s v="GG"/>
    <s v="GRUPO GRANDE"/>
    <s v="5165G"/>
    <s v="GG de Estrategias de identidad en la literatura y el cine en lengua inglesa"/>
    <s v="GRUPO-A"/>
    <s v="GG de Estrategias de identidad en la literatura y el cine en lengua inglesa"/>
    <s v="1S"/>
    <n v="16557120"/>
    <s v="ASENSIO"/>
    <s v="ARÓSTEGUI"/>
    <s v="MARÍA DEL MAR"/>
    <s v="masensio"/>
    <s v="mar.asensio@unirioja.es"/>
    <n v="1"/>
    <n v="1"/>
    <x v="0"/>
    <n v="504"/>
    <s v="PROFESOR TITULAR UNIVERSIDAD"/>
    <s v="C01"/>
    <s v="TIEMPO COMPLETO"/>
    <s v="2018-12-24 00:00:00.0"/>
    <s v="null"/>
    <s v="DF100364"/>
    <s v="PROFESOR TITULAR DE UNIVERSIDAD"/>
    <s v="R107"/>
    <x v="6"/>
    <n v="345"/>
    <s v="FILOLOGÍA INGLESA"/>
  </r>
  <r>
    <x v="28"/>
    <n v="16546617"/>
    <s v="EMYDUR"/>
    <n v="5166"/>
    <s v="5166G"/>
    <s v="GRUPO-A"/>
    <s v="Traducción literaria inglés-español/español-inglés"/>
    <s v="GG"/>
    <s v="GRUPO GRANDE"/>
    <s v="5166G"/>
    <s v="GG de Traducción literaria inglés-español/español-inglés"/>
    <s v="GRUPO-A"/>
    <s v="GG de Traducción literaria inglés-español/español-inglés"/>
    <s v="1S"/>
    <n v="16546617"/>
    <s v="BARRERAS"/>
    <s v="GÓMEZ"/>
    <s v="MARÍA ASUNCIÓN"/>
    <s v="mabarrer"/>
    <s v="asuncion.barreras@unirioja.es"/>
    <n v="1.5"/>
    <n v="1.5"/>
    <x v="1"/>
    <n v="504"/>
    <s v="PROFESOR TITULAR UNIVERSIDAD"/>
    <s v="C01"/>
    <s v="TIEMPO COMPLETO"/>
    <s v="2017-09-15 00:00:00.0"/>
    <s v="null"/>
    <s v="DF31707"/>
    <s v="PROFESOR TITULAR DE UNIVERSIDAD"/>
    <s v="R107"/>
    <x v="6"/>
    <n v="345"/>
    <s v="FILOLOGÍA INGLESA"/>
  </r>
  <r>
    <x v="28"/>
    <n v="16583327"/>
    <s v="EMYDUR"/>
    <n v="5166"/>
    <s v="5166G"/>
    <s v="GRUPO-A"/>
    <s v="Traducción literaria inglés-español/español-inglés"/>
    <s v="GG"/>
    <s v="GRUPO GRANDE"/>
    <s v="5166G"/>
    <s v="GG de Traducción literaria inglés-español/español-inglés"/>
    <s v="GRUPO-A"/>
    <s v="GG de Traducción literaria inglés-español/español-inglés"/>
    <s v="1S"/>
    <n v="16583327"/>
    <s v="FLORES"/>
    <s v="MORENO"/>
    <s v="CRISTINA"/>
    <s v="criflormore"/>
    <s v="cristina.flores@unirioja.es"/>
    <n v="1.5"/>
    <n v="1.5"/>
    <x v="1"/>
    <n v="504"/>
    <s v="PROFESOR TITULAR UNIVERSIDAD"/>
    <s v="C01"/>
    <s v="TIEMPO COMPLETO"/>
    <s v="2018-11-26 00:00:00.0"/>
    <s v="null"/>
    <s v="DF100363"/>
    <s v="PROFESOR TITULAR DE UNIVERSIDAD"/>
    <s v="R107"/>
    <x v="6"/>
    <n v="345"/>
    <s v="FILOLOGÍA INGLESA"/>
  </r>
  <r>
    <x v="28"/>
    <n v="16568247"/>
    <s v="EMYDUR"/>
    <n v="5167"/>
    <s v="5167G"/>
    <s v="GRUPO-A"/>
    <s v="Lengua inglesa y cognición"/>
    <s v="GG"/>
    <s v="GRUPO GRANDE"/>
    <s v="5167G"/>
    <s v="GG de Lengua inglesa y cognición"/>
    <s v="GRUPO-A"/>
    <s v="GG de Lengua inglesa y cognición"/>
    <s v="1S"/>
    <n v="16568247"/>
    <s v="PÉREZ"/>
    <s v="HERNÁNDEZ"/>
    <s v="MARÍA LORENA"/>
    <s v="loperez"/>
    <s v="lorena.perez@unirioja.es"/>
    <n v="3"/>
    <n v="3"/>
    <x v="0"/>
    <n v="504"/>
    <s v="PROFESOR TITULAR UNIVERSIDAD"/>
    <s v="01R"/>
    <s v="TIEMPO COMPLETO REDUCIDO"/>
    <s v="2016-09-15 00:00:00.0"/>
    <s v="null"/>
    <s v="DF100072"/>
    <s v="PROFESOR TITULAR DE UNIVERSIDAD"/>
    <s v="R107"/>
    <x v="6"/>
    <n v="345"/>
    <s v="FILOLOGÍA INGLESA"/>
  </r>
  <r>
    <x v="28"/>
    <n v="16535060"/>
    <s v="EMYDUR"/>
    <n v="5168"/>
    <s v="5168G"/>
    <s v="GRUPO-A"/>
    <s v="Semántica y pragmática de la Lengua inglesa"/>
    <s v="GG"/>
    <s v="GRUPO GRANDE"/>
    <s v="5168G"/>
    <s v="GG de Semántica y pragmática de la Lengua inglesa"/>
    <s v="GRUPO-A"/>
    <s v="GG de Semántica y pragmática de la Lengua inglesa"/>
    <s v="1S"/>
    <n v="16535060"/>
    <s v="RUIZ DE MENDOZA"/>
    <s v="IBÁÑEZ"/>
    <s v="FRANCISCO JOSÉ"/>
    <s v="franruiz"/>
    <s v="francisco.ruizdemendoza@unirioja.es"/>
    <n v="1.5"/>
    <n v="1.5"/>
    <x v="0"/>
    <n v="500"/>
    <s v="CATEDRATICO DE UNIVERSIDAD"/>
    <s v="01R"/>
    <s v="TIEMPO COMPLETO REDUCIDO"/>
    <s v="2016-09-15 00:00:00.0"/>
    <s v="null"/>
    <s v="DF31674"/>
    <s v="CATEDRÁTICO DE UNIVERSIDAD"/>
    <s v="R107"/>
    <x v="6"/>
    <n v="345"/>
    <s v="FILOLOGÍA INGLESA"/>
  </r>
  <r>
    <x v="28"/>
    <n v="16578573"/>
    <s v="EMYDUR"/>
    <n v="5168"/>
    <s v="5168G"/>
    <s v="GRUPO-A"/>
    <s v="Semántica y pragmática de la Lengua inglesa"/>
    <s v="GG"/>
    <s v="GRUPO GRANDE"/>
    <s v="5168G"/>
    <s v="GG de Semántica y pragmática de la Lengua inglesa"/>
    <s v="GRUPO-A"/>
    <s v="GG de Semántica y pragmática de la Lengua inglesa"/>
    <s v="1S"/>
    <n v="16578573"/>
    <s v="PEÑA"/>
    <s v="CERVEL"/>
    <s v="MARÍA SANDRA"/>
    <s v="mapenac"/>
    <s v="sandra.pena@unirioja.es"/>
    <n v="1.5"/>
    <n v="1.5"/>
    <x v="0"/>
    <n v="504"/>
    <s v="PROFESOR TITULAR UNIVERSIDAD"/>
    <s v="01R"/>
    <s v="TIEMPO COMPLETO REDUCIDO"/>
    <s v="2017-09-15 00:00:00.0"/>
    <s v="null"/>
    <s v="DF31712"/>
    <s v="PROFESOR TITULAR DE UNIVERSIDAD"/>
    <s v="R107"/>
    <x v="6"/>
    <n v="345"/>
    <s v="FILOLOGÍA INGLESA"/>
  </r>
  <r>
    <x v="28"/>
    <n v="17718016"/>
    <s v="EMYDUR"/>
    <n v="5169"/>
    <s v="5169G"/>
    <s v="GRUPO-A"/>
    <s v="Inglés antiguo: análisis lingüístico y textual"/>
    <s v="GG"/>
    <s v="GRUPO GRANDE"/>
    <s v="5169G"/>
    <s v="GG de Inglés antiguo: análisis lingüístico y textual"/>
    <s v="GRUPO-A"/>
    <s v="GG de Inglés antiguo: análisis lingüístico y textual"/>
    <s v="1S"/>
    <n v="17718016"/>
    <s v="MARTÍN"/>
    <s v="ARISTA"/>
    <s v="FRANCISCO J."/>
    <s v="jamartin"/>
    <s v="javier.martin@unirioja.es"/>
    <n v="3"/>
    <n v="3"/>
    <x v="1"/>
    <n v="500"/>
    <s v="CATEDRATICO DE UNIVERSIDAD"/>
    <s v="01R"/>
    <s v="TIEMPO COMPLETO REDUCIDO"/>
    <s v="2018-09-17 00:00:00.0"/>
    <s v="null"/>
    <s v="DF100327"/>
    <s v="CATEDRÁTICO DE UNIVERSIDAD"/>
    <s v="R107"/>
    <x v="6"/>
    <n v="345"/>
    <s v="FILOLOGÍA INGLESA"/>
  </r>
  <r>
    <x v="28"/>
    <n v="16498683"/>
    <s v="EMYDUR"/>
    <n v="5170"/>
    <s v="5170G"/>
    <s v="GRUPO-A"/>
    <s v="Adquisición del léxico en inglés como lengua extranjera"/>
    <s v="GG"/>
    <s v="GRUPO GRANDE"/>
    <s v="5170G"/>
    <s v="GG de Adquisición del léxico en inglés como lengua extranjera"/>
    <s v="GRUPO-A"/>
    <s v="GG de Adquisición del léxico en inglés como lengua extranjera"/>
    <s v="1S"/>
    <n v="16498683"/>
    <s v="JIMÉNEZ"/>
    <s v="CATALÁN"/>
    <s v="ROSA MARÍA"/>
    <s v="rmjimene"/>
    <s v="rosa.jimenez@unirioja.es"/>
    <n v="3"/>
    <n v="3"/>
    <x v="1"/>
    <n v="500"/>
    <s v="CATEDRATICO DE UNIVERSIDAD"/>
    <s v="01R"/>
    <s v="TIEMPO COMPLETO REDUCIDO"/>
    <s v="2016-04-15 00:00:00.0"/>
    <s v="null"/>
    <s v="DF100328"/>
    <s v="CATEDRÁTICO DE UNIVERSIDAD"/>
    <s v="R107"/>
    <x v="6"/>
    <n v="345"/>
    <s v="FILOLOGÍA INGLESA"/>
  </r>
  <r>
    <x v="28"/>
    <n v="73152016"/>
    <s v="EMYDUR"/>
    <n v="5171"/>
    <s v="5171G"/>
    <s v="GRUPO-A"/>
    <s v="Retórica y análisis del discurso"/>
    <s v="GG"/>
    <s v="GRUPO GRANDE"/>
    <s v="5171G"/>
    <s v="GG de Retórica y análisis del discurso"/>
    <s v="GRUPO-A"/>
    <s v="GG de Retórica y análisis del discurso"/>
    <s v="1S"/>
    <n v="73152016"/>
    <s v="CABALLERO"/>
    <s v="LÓPEZ"/>
    <s v="JOSÉ ANTONIO"/>
    <s v="jcaballe"/>
    <s v="antonio.caballero@unirioja.es"/>
    <n v="3"/>
    <n v="3"/>
    <x v="0"/>
    <n v="500"/>
    <s v="CATEDRATICO DE UNIVERSIDAD"/>
    <s v="01R"/>
    <s v="TIEMPO COMPLETO REDUCIDO"/>
    <s v="2016-11-12 00:00:00.0"/>
    <s v="null"/>
    <s v="DF100337"/>
    <s v="CATEDRÁTICO DE UNIVERSIDAD"/>
    <s v="R106"/>
    <x v="5"/>
    <n v="340"/>
    <s v="FILOLOGÍA GRIEGA"/>
  </r>
  <r>
    <x v="28"/>
    <n v="70865948"/>
    <s v="EMYDUR"/>
    <n v="5172"/>
    <s v="5172G"/>
    <s v="GRUPO-A"/>
    <s v="Bilingüismo, biculturalismo y sociedad"/>
    <s v="GG"/>
    <s v="GRUPO GRANDE"/>
    <s v="5172G"/>
    <s v="GG de Bilingüismo, biculturalismo y sociedad"/>
    <s v="GRUPO-A"/>
    <s v="GG de Bilingüismo, biculturalismo y sociedad"/>
    <s v="1S"/>
    <n v="70865948"/>
    <s v="FASLA"/>
    <s v="FERNÁNDEZ"/>
    <s v="DALILA"/>
    <s v="dafasla"/>
    <s v="dalila.fasla@unirioja.es"/>
    <n v="3"/>
    <n v="3"/>
    <x v="1"/>
    <n v="504"/>
    <s v="PROFESOR TITULAR UNIVERSIDAD"/>
    <s v="01A"/>
    <s v="TIEMPO COMPLETO AMPLIADO"/>
    <s v="2012-09-01 00:00:00.0"/>
    <s v="null"/>
    <s v="DF100036"/>
    <s v="PROFESOR TITULAR DE UNIVERSIDAD"/>
    <s v="R106"/>
    <x v="5"/>
    <n v="575"/>
    <s v="LINGÜÍSTICA GENERAL"/>
  </r>
  <r>
    <x v="28"/>
    <n v="16525052"/>
    <s v="EMYDUR"/>
    <n v="5173"/>
    <s v="5173G"/>
    <s v="GRUPO-A"/>
    <s v="Variedades del español: lengua, sociedad y cultura"/>
    <s v="GG"/>
    <s v="GRUPO GRANDE"/>
    <s v="5173G"/>
    <s v="GG de Variedades del español: lengua, sociedad y cultura"/>
    <s v="GRUPO-A"/>
    <s v="GG de Variedades del español: lengua, sociedad y cultura"/>
    <s v="1S"/>
    <n v="16525052"/>
    <s v="BALMASEDA"/>
    <s v="MAESTU"/>
    <s v="ENRIQUE"/>
    <s v="enbalmas"/>
    <s v="enrique.balmaseda@unirioja.es"/>
    <n v="3"/>
    <n v="3"/>
    <x v="0"/>
    <n v="504"/>
    <s v="PROFESOR TITULAR UNIVERSIDAD"/>
    <s v="01A"/>
    <s v="TIEMPO COMPLETO AMPLIADO"/>
    <s v="2018-09-17 00:00:00.0"/>
    <s v="null"/>
    <s v="DF100331"/>
    <s v="PROFESOR TITULAR DE UNIVERSIDAD"/>
    <s v="R106"/>
    <x v="5"/>
    <n v="567"/>
    <s v="LENGUA ESPAÑOLA"/>
  </r>
  <r>
    <x v="28"/>
    <n v="13059875"/>
    <s v="EMYDUR"/>
    <n v="5174"/>
    <s v="5174G"/>
    <s v="GRUPO-A"/>
    <s v="La novela picaresca española: revisión crítica"/>
    <s v="GG"/>
    <s v="GRUPO GRANDE"/>
    <s v="5174G"/>
    <s v="GG de La novela picaresca española: revisión crítica"/>
    <s v="GRUPO-A"/>
    <s v="GG de La novela picaresca española: revisión crítica"/>
    <s v="1S"/>
    <n v="13059875"/>
    <s v="BRAVO"/>
    <s v="VEGA"/>
    <s v="JULIAN TOMÁS"/>
    <s v="jubravo"/>
    <s v="julian.bravo@unirioja.es"/>
    <n v="3"/>
    <n v="3"/>
    <x v="1"/>
    <n v="504"/>
    <s v="PROFESOR TITULAR UNIVERSIDAD"/>
    <s v="01A"/>
    <s v="TIEMPO COMPLETO AMPLIADO"/>
    <s v="2012-09-01 00:00:00.0"/>
    <s v="null"/>
    <s v="DF31545"/>
    <s v="TITULAR DE UNIVERSIDAD"/>
    <s v="R106"/>
    <x v="5"/>
    <n v="583"/>
    <s v="LITERATURA ESPAÑOLA"/>
  </r>
  <r>
    <x v="28"/>
    <n v="1085841"/>
    <s v="EMYDUR"/>
    <n v="5175"/>
    <s v="5175G"/>
    <s v="GRUPO-A"/>
    <s v="El Romanticismo en el teatro español"/>
    <s v="GG"/>
    <s v="GRUPO GRANDE"/>
    <s v="5175G"/>
    <s v="GG de El Romanticismo en el teatro español"/>
    <s v="GRUPO-A"/>
    <s v="GG de El Romanticismo en el teatro español"/>
    <s v="1S"/>
    <n v="1085841"/>
    <s v="DOMÍNGUEZ"/>
    <s v="MATITO"/>
    <s v="FRANCISCO"/>
    <s v="frdoming"/>
    <s v="fd.matito@unirioja.es"/>
    <n v="1"/>
    <n v="1"/>
    <x v="1"/>
    <n v="500"/>
    <s v="CATEDRATICO DE UNIVERSIDAD"/>
    <s v="C01"/>
    <s v="TIEMPO COMPLETO"/>
    <s v="2018-09-17 00:00:00.0"/>
    <s v="null"/>
    <s v="DF100351"/>
    <s v="CATEDRÁTICO DE UNIVERSIDAD"/>
    <s v="R106"/>
    <x v="5"/>
    <n v="583"/>
    <s v="LITERATURA ESPAÑOLA"/>
  </r>
  <r>
    <x v="28"/>
    <n v="34798214"/>
    <s v="EMYDUR"/>
    <n v="5175"/>
    <s v="5175G"/>
    <s v="GRUPO-A"/>
    <s v="El Romanticismo en el teatro español"/>
    <s v="GG"/>
    <s v="GRUPO GRANDE"/>
    <s v="5175G"/>
    <s v="GG de El Romanticismo en el teatro español"/>
    <s v="GRUPO-A"/>
    <s v="GG de El Romanticismo en el teatro español"/>
    <s v="1S"/>
    <n v="34798214"/>
    <s v="MARTÍNEZ"/>
    <s v="LÓPEZ"/>
    <s v="Mª ISABEL"/>
    <s v="mamartlop"/>
    <s v="maribel.martinez@unirioja.es"/>
    <n v="2"/>
    <n v="2"/>
    <x v="0"/>
    <n v="504"/>
    <s v="PROFESOR TITULAR UNIVERSIDAD"/>
    <s v="C01"/>
    <s v="TIEMPO COMPLETO"/>
    <s v="2018-11-26 00:00:00.0"/>
    <s v="null"/>
    <s v="DF31547"/>
    <s v="PROFESOR TITULAR DE UNIVERSIDAD"/>
    <s v="R106"/>
    <x v="5"/>
    <n v="583"/>
    <s v="LITERATURA ESPAÑOLA"/>
  </r>
  <r>
    <x v="28"/>
    <n v="16512623"/>
    <s v="EMYDUR"/>
    <n v="5176"/>
    <s v="5176G"/>
    <s v="GRUPO-A"/>
    <s v="Exilio y literatura en la España del siglo XX"/>
    <s v="GG"/>
    <s v="GRUPO GRANDE"/>
    <s v="5176G"/>
    <s v="GG de Exilio y literatura en la España del siglo XX"/>
    <s v="GRUPO-A"/>
    <s v="GG de Exilio y literatura en la España del siglo XX"/>
    <s v="1S"/>
    <n v="16512623"/>
    <s v="GONZÁLEZ DE GARAY"/>
    <s v="FERNÁNDEZ"/>
    <s v="MARÍA TERESA"/>
    <s v="tdgaray"/>
    <s v="teresa.gonzalez@unirioja.es"/>
    <n v="3"/>
    <n v="3"/>
    <x v="0"/>
    <n v="504"/>
    <s v="PROFESOR TITULAR UNIVERSIDAD"/>
    <s v="01R"/>
    <s v="TIEMPO COMPLETO REDUCIDO"/>
    <s v="2013-09-01 00:00:00.0"/>
    <s v="null"/>
    <s v="DF31546"/>
    <s v="TITULAR DE UNIVERSIDAD"/>
    <s v="R106"/>
    <x v="5"/>
    <n v="583"/>
    <s v="LITERATURA ESPAÑOLA"/>
  </r>
  <r>
    <x v="28"/>
    <n v="34798214"/>
    <s v="EMYDUR"/>
    <n v="5177"/>
    <s v="5177G"/>
    <s v="GRUPO-A"/>
    <s v="Tradición clásica: literatura española e intertextualidad"/>
    <s v="GG"/>
    <s v="GRUPO GRANDE"/>
    <s v="5177G"/>
    <s v="GG de Tradición clásica: literatura española e intertextualidad"/>
    <s v="GRUPO-A"/>
    <s v="GG de Tradición clásica: literatura española e intertextualidad"/>
    <s v="1S"/>
    <n v="34798214"/>
    <s v="MARTÍNEZ"/>
    <s v="LÓPEZ"/>
    <s v="Mª ISABEL"/>
    <s v="mamartlop"/>
    <s v="maribel.martinez@unirioja.es"/>
    <n v="3"/>
    <n v="3"/>
    <x v="0"/>
    <n v="504"/>
    <s v="PROFESOR TITULAR UNIVERSIDAD"/>
    <s v="C01"/>
    <s v="TIEMPO COMPLETO"/>
    <s v="2018-11-26 00:00:00.0"/>
    <s v="null"/>
    <s v="DF31547"/>
    <s v="PROFESOR TITULAR DE UNIVERSIDAD"/>
    <s v="R106"/>
    <x v="5"/>
    <n v="583"/>
    <s v="LITERATURA ESPAÑOLA"/>
  </r>
  <r>
    <x v="28"/>
    <n v="16536532"/>
    <s v="EMYDUR"/>
    <n v="5178"/>
    <s v="5178G"/>
    <s v="GRUPO-A"/>
    <s v="Arqueología prehistórica y de la Antigüedad"/>
    <s v="GG"/>
    <s v="GRUPO GRANDE"/>
    <s v="5178G"/>
    <s v="GG de Arqueología prehistórica y de la Antigüedad"/>
    <s v="GRUPO-A"/>
    <s v="GG de Arqueología prehistórica y de la Antigüedad"/>
    <s v="1S"/>
    <n v="16536532"/>
    <s v="CASTILLO"/>
    <s v="PASCUAL"/>
    <s v="MARÍA JOSEFA"/>
    <s v="mjcasti"/>
    <s v="mariajose.castillo@unirioja.es"/>
    <n v="3"/>
    <n v="3"/>
    <x v="0"/>
    <n v="504"/>
    <s v="PROFESOR TITULAR UNIVERSIDAD"/>
    <s v="C01"/>
    <s v="TIEMPO COMPLETO"/>
    <s v="2015-09-15 00:00:00.0"/>
    <s v="null"/>
    <s v="DF3402"/>
    <s v="TITULAR DE UNIVERSIDAD"/>
    <s v="R114"/>
    <x v="3"/>
    <n v="445"/>
    <s v="HISTORIA ANTIGUA"/>
  </r>
  <r>
    <x v="28"/>
    <n v="13103464"/>
    <s v="EMYDUR"/>
    <n v="5179"/>
    <s v="5179G"/>
    <s v="GRUPO-A"/>
    <s v="Patrimonio histórico y documental de la Edad Media"/>
    <s v="GG"/>
    <s v="GRUPO GRANDE"/>
    <s v="5179G"/>
    <s v="GG de Patrimonio histórico y documental de la Edad Media"/>
    <s v="GRUPO-A"/>
    <s v="GG de Patrimonio histórico y documental de la Edad Media"/>
    <s v="1S"/>
    <n v="13103464"/>
    <s v="ÁLVAREZ"/>
    <s v="BORGE"/>
    <s v="IGNACIO"/>
    <s v="ialvarez"/>
    <s v="ignacio.alvarez@unirioja.es"/>
    <n v="3"/>
    <n v="3"/>
    <x v="0"/>
    <n v="500"/>
    <s v="CATEDRATICO DE UNIVERSIDAD"/>
    <s v="01R"/>
    <s v="TIEMPO COMPLETO REDUCIDO"/>
    <s v="2017-12-04 00:00:00.0"/>
    <s v="null"/>
    <s v="DF100348"/>
    <s v="CATEDRÁTICO DE UNIVERSIDAD"/>
    <s v="R114"/>
    <x v="3"/>
    <n v="485"/>
    <s v="HISTORIA MEDIEVAL"/>
  </r>
  <r>
    <x v="28"/>
    <n v="16499934"/>
    <s v="EMYDUR"/>
    <n v="5180"/>
    <s v="5180G"/>
    <s v="GRUPO-A"/>
    <s v="Patrimonio histórico y documental de la Edad Moderna"/>
    <s v="GG"/>
    <s v="GRUPO GRANDE"/>
    <s v="5180G"/>
    <s v="GG de Patrimonio histórico y documental de la Edad Moderna"/>
    <s v="GRUPO-A"/>
    <s v="GG de Patrimonio histórico y documental de la Edad Moderna"/>
    <s v="1S"/>
    <n v="16499934"/>
    <s v="GÓMEZ"/>
    <s v="URDÁÑEZ"/>
    <s v="JOSÉ LUIS"/>
    <s v="jlgomez"/>
    <s v="jose-luis.gomez@unirioja.es"/>
    <n v="3"/>
    <n v="3"/>
    <x v="1"/>
    <n v="500"/>
    <s v="CATEDRATICO DE UNIVERSIDAD"/>
    <s v="C01"/>
    <s v="TIEMPO COMPLETO"/>
    <s v="2017-09-15 00:00:00.0"/>
    <s v="null"/>
    <s v="DF3518"/>
    <s v="CATEDRÁTICO DE UNIVERSIDAD"/>
    <s v="R114"/>
    <x v="3"/>
    <n v="490"/>
    <s v="HISTORIA MODERNA"/>
  </r>
  <r>
    <x v="28"/>
    <n v="16528324"/>
    <s v="EMYDUR"/>
    <n v="5181"/>
    <s v="5181G"/>
    <s v="GRUPO-A"/>
    <s v="Patrimonio histórico y documental de la Edad Contemporánea"/>
    <s v="GG"/>
    <s v="GRUPO GRANDE"/>
    <s v="5181G"/>
    <s v="GG de Patrimonio histórico y documental de la Edad Contemporánea"/>
    <s v="GRUPO-A"/>
    <s v="GG de Patrimonio histórico y documental de la Edad Contemporánea"/>
    <s v="1S"/>
    <n v="16528324"/>
    <s v="NAVAJAS"/>
    <s v="ZUBELDÍA"/>
    <s v="CARLOS"/>
    <s v="canavaja"/>
    <s v="carlos.navajas@unirioja.es"/>
    <n v="3"/>
    <n v="3"/>
    <x v="1"/>
    <n v="504"/>
    <s v="PROFESOR TITULAR UNIVERSIDAD"/>
    <s v="C01"/>
    <s v="TIEMPO COMPLETO"/>
    <s v="2018-12-18 00:00:00.0"/>
    <s v="null"/>
    <s v="DF100370"/>
    <s v="PROFESOR TITULAR DE UNIVERSIDAD"/>
    <s v="R114"/>
    <x v="3"/>
    <n v="450"/>
    <s v="HISTORIA CONTEMPORÁNEA"/>
  </r>
  <r>
    <x v="28"/>
    <n v="16539010"/>
    <s v="EMYDUR"/>
    <n v="5182"/>
    <s v="5182G"/>
    <s v="GRUPO-A"/>
    <s v="Recursos naturales, paisaje y evaluación del territorio"/>
    <s v="GG"/>
    <s v="GRUPO GRANDE"/>
    <s v="5182G"/>
    <s v="GG de Recursos naturales, paisaje y evaluación del territorio"/>
    <s v="GRUPO-A"/>
    <s v="GG de Recursos naturales, paisaje y evaluación del territorio"/>
    <s v="1S"/>
    <n v="16539010"/>
    <s v="RUIZ"/>
    <s v="FLAÑO"/>
    <s v="PURIFICACIÓN"/>
    <s v="puruiz"/>
    <s v="purificacion.ruiz@unirioja.es"/>
    <n v="3"/>
    <n v="3"/>
    <x v="1"/>
    <n v="504"/>
    <s v="PROFESOR TITULAR UNIVERSIDAD"/>
    <s v="01R"/>
    <s v="TIEMPO COMPLETO REDUCIDO"/>
    <s v="2017-09-15 00:00:00.0"/>
    <s v="null"/>
    <s v="DF3369"/>
    <s v="PROFESOR TITULAR DE UNIVERSIDAD"/>
    <s v="R114"/>
    <x v="3"/>
    <n v="430"/>
    <s v="GEOGRAFÍA FÍSICA"/>
  </r>
  <r>
    <x v="28"/>
    <n v="16539010"/>
    <s v="EMYDUR"/>
    <n v="5183"/>
    <s v="5183G"/>
    <s v="GRUPO-A"/>
    <s v="Nuevas técnicas aplicadas al análisis del patrimonio territorial"/>
    <s v="GG"/>
    <s v="GRUPO GRANDE"/>
    <s v="5183G"/>
    <s v="GG de Nuevas técnicas aplicadas al análisis del patrimonio territorial"/>
    <s v="GRUPO-A"/>
    <s v="GG de Nuevas técnicas aplicadas al análisis del patrimonio territorial"/>
    <s v="1S"/>
    <n v="16539010"/>
    <s v="RUIZ"/>
    <s v="FLAÑO"/>
    <s v="PURIFICACIÓN"/>
    <s v="puruiz"/>
    <s v="purificacion.ruiz@unirioja.es"/>
    <n v="0"/>
    <n v="0"/>
    <x v="1"/>
    <n v="504"/>
    <s v="PROFESOR TITULAR UNIVERSIDAD"/>
    <s v="01R"/>
    <s v="TIEMPO COMPLETO REDUCIDO"/>
    <s v="2017-09-15 00:00:00.0"/>
    <s v="null"/>
    <s v="DF3369"/>
    <s v="PROFESOR TITULAR DE UNIVERSIDAD"/>
    <s v="R114"/>
    <x v="3"/>
    <n v="430"/>
    <s v="GEOGRAFÍA FÍSICA"/>
  </r>
  <r>
    <x v="28"/>
    <n v="25475404"/>
    <s v="EMYDUR"/>
    <n v="5183"/>
    <s v="5183G"/>
    <s v="GRUPO-A"/>
    <s v="Nuevas técnicas aplicadas al análisis del patrimonio territorial"/>
    <s v="GG"/>
    <s v="GRUPO GRANDE"/>
    <s v="5183G"/>
    <s v="GG de Nuevas técnicas aplicadas al análisis del patrimonio territorial"/>
    <s v="GRUPO-A"/>
    <s v="GG de Nuevas técnicas aplicadas al análisis del patrimonio territorial"/>
    <s v="1S"/>
    <n v="25475404"/>
    <s v="LANA-RENAULT"/>
    <s v="MONREAL"/>
    <s v="NOEMÍ SOLANGE"/>
    <s v="nolanare"/>
    <s v="noemi-solange.lana-renault@unirioja.es"/>
    <n v="3"/>
    <n v="3"/>
    <x v="1"/>
    <n v="536"/>
    <s v="PROFESOR INTERINO"/>
    <s v="C01"/>
    <s v="TIEMPO COMPLETO"/>
    <s v="2018-09-17 00:00:00.0"/>
    <s v="null"/>
    <s v="PI101388"/>
    <s v="PROFESOR CONTRATADO INTERINO"/>
    <s v="R114"/>
    <x v="3"/>
    <n v="10"/>
    <s v="ANÁLISIS GEOGRÁFICO REGIONAL"/>
  </r>
  <r>
    <x v="28"/>
    <n v="33425722"/>
    <s v="EMYDUR"/>
    <n v="5184"/>
    <s v="5184G"/>
    <s v="GRUPO-A"/>
    <s v="Historia del Arte y conservación del patrimonio"/>
    <s v="GG"/>
    <s v="GRUPO GRANDE"/>
    <s v="5184G"/>
    <s v="GG de Historia del Arte y conservación del patrimonio"/>
    <s v="GRUPO-A"/>
    <s v="GG de Historia del Arte y conservación del patrimonio"/>
    <s v="1S"/>
    <n v="33425722"/>
    <s v="ANDUEZA"/>
    <s v="UNANUA"/>
    <s v="Mª DEL PILAR"/>
    <s v="mdanduez"/>
    <s v="m-del-pilar.andueza@unirioja.es"/>
    <n v="3"/>
    <n v="3"/>
    <x v="0"/>
    <n v="504"/>
    <s v="PROFESOR TITULAR UNIVERSIDAD"/>
    <s v="C01"/>
    <s v="TIEMPO COMPLETO"/>
    <s v="2017-09-15 00:00:00.0"/>
    <s v="null"/>
    <s v="DF100343"/>
    <s v="PROFESOR TITULAR DE UNIVERSIDAD"/>
    <s v="R114"/>
    <x v="3"/>
    <n v="465"/>
    <s v="HISTORIA DEL ARTE"/>
  </r>
  <r>
    <x v="28"/>
    <n v="17718016"/>
    <s v="EMYDUR"/>
    <n v="5185"/>
    <s v="5185G"/>
    <s v="GRUPO-A"/>
    <s v="Trabajo fin de Máster en Estudios hispánicos"/>
    <s v="GG"/>
    <s v="GRUPO GRANDE"/>
    <s v="5185G"/>
    <s v="Trabajo fin de Máster en Estudios hispánicos"/>
    <s v="GRUPO-A"/>
    <s v="GRUPO DE MATRÍCULA"/>
    <s v="I"/>
    <n v="17718016"/>
    <s v="MARTÍN"/>
    <s v="ARISTA"/>
    <s v="FRANCISCO J."/>
    <s v="jamartin"/>
    <s v="javier.martin@unirioja.es"/>
    <n v="0"/>
    <n v="0"/>
    <x v="1"/>
    <n v="500"/>
    <s v="CATEDRATICO DE UNIVERSIDAD"/>
    <s v="01R"/>
    <s v="TIEMPO COMPLETO REDUCIDO"/>
    <s v="2018-09-17 00:00:00.0"/>
    <s v="null"/>
    <s v="DF100327"/>
    <s v="CATEDRÁTICO DE UNIVERSIDAD"/>
    <s v="R107"/>
    <x v="6"/>
    <n v="345"/>
    <s v="FILOLOGÍA INGLESA"/>
  </r>
  <r>
    <x v="26"/>
    <n v="14943754"/>
    <s v="EMYDUR"/>
    <n v="5186"/>
    <s v="5186G"/>
    <s v="GRUPO-A"/>
    <s v="Prácticas externas I"/>
    <s v="GG"/>
    <s v="GRUPO GRANDE"/>
    <s v="5186G"/>
    <s v="GG de Prácticas externas I"/>
    <s v="GRUPO-A"/>
    <s v="GG de Prácticas externas I"/>
    <s v="2S"/>
    <n v="14943754"/>
    <s v="RODRÍGUEZ"/>
    <s v="IBEAS"/>
    <s v="ROBERTO"/>
    <s v="rorodrig"/>
    <s v="roberto.rodriguez@unirioja.es"/>
    <n v="0.15"/>
    <n v="0.15"/>
    <x v="1"/>
    <n v="504"/>
    <s v="PROFESOR TITULAR UNIVERSIDAD"/>
    <s v="C01"/>
    <s v="TIEMPO COMPLETO"/>
    <s v="2012-07-13 00:00:00.0"/>
    <s v="null"/>
    <s v="DF100089"/>
    <s v="PROFESOR TITULAR DE UNIVERSIDAD"/>
    <s v="R104"/>
    <x v="0"/>
    <n v="415"/>
    <s v="FUNDAMENTOS DEL ANÁLISIS ECONÓMICO"/>
  </r>
  <r>
    <x v="26"/>
    <n v="16543682"/>
    <s v="EMYDUR"/>
    <n v="5186"/>
    <s v="5186G"/>
    <s v="GRUPO-A"/>
    <s v="Prácticas externas I"/>
    <s v="GG"/>
    <s v="GRUPO GRANDE"/>
    <s v="5186G"/>
    <s v="GG de Prácticas externas I"/>
    <s v="GRUPO-A"/>
    <s v="GG de Prácticas externas I"/>
    <s v="2S"/>
    <n v="16543682"/>
    <s v="NAVARRO"/>
    <s v="PÉREZ"/>
    <s v="Mª CRUZ"/>
    <s v="cnavarro"/>
    <s v="maricruz.navarro@unirioja.es"/>
    <n v="0.15"/>
    <n v="0.15"/>
    <x v="0"/>
    <n v="504"/>
    <s v="PROFESOR TITULAR UNIVERSIDAD"/>
    <s v="01A"/>
    <s v="TIEMPO COMPLETO AMPLIADO"/>
    <s v="2012-09-01 00:00:00.0"/>
    <s v="null"/>
    <s v="DF100001"/>
    <s v="PROFESOR TITULAR DE UNIVERSIDAD"/>
    <s v="R104"/>
    <x v="0"/>
    <n v="225"/>
    <s v="ECONOMÍA APLICADA"/>
  </r>
  <r>
    <x v="26"/>
    <n v="16545318"/>
    <s v="EMYDUR"/>
    <n v="5186"/>
    <s v="5186G"/>
    <s v="GRUPO-A"/>
    <s v="Prácticas externas I"/>
    <s v="GG"/>
    <s v="GRUPO GRANDE"/>
    <s v="5186G"/>
    <s v="GG de Prácticas externas I"/>
    <s v="GRUPO-A"/>
    <s v="GG de Prácticas externas I"/>
    <s v="2S"/>
    <n v="16545318"/>
    <s v="RUIZ-OLALLA"/>
    <s v="CORCUERA"/>
    <s v="Mª CARMEN"/>
    <s v="caruiz-o"/>
    <s v="carmen.ruiz-olalla@unirioja.es"/>
    <n v="0.3"/>
    <n v="0.3"/>
    <x v="0"/>
    <n v="504"/>
    <s v="PROFESOR TITULAR UNIVERSIDAD"/>
    <s v="01A"/>
    <s v="TIEMPO COMPLETO AMPLIADO"/>
    <s v="2012-09-01 00:00:00.0"/>
    <s v="null"/>
    <s v="DF100082"/>
    <s v="PROFESOR TITULAR DE UNIVERSIDAD"/>
    <s v="R104"/>
    <x v="0"/>
    <n v="230"/>
    <s v="ECONOMÍA FINANCIERA Y CONTABILIDAD"/>
  </r>
  <r>
    <x v="26"/>
    <n v="16563058"/>
    <s v="EMYDUR"/>
    <n v="5186"/>
    <s v="5186G"/>
    <s v="GRUPO-A"/>
    <s v="Prácticas externas I"/>
    <s v="GG"/>
    <s v="GRUPO GRANDE"/>
    <s v="5186G"/>
    <s v="GG de Prácticas externas I"/>
    <s v="GRUPO-A"/>
    <s v="GG de Prácticas externas I"/>
    <s v="2S"/>
    <n v="16563058"/>
    <s v="PELEGRÍN"/>
    <s v="BORONDO"/>
    <s v="JORGE"/>
    <s v="jopelegr"/>
    <s v="jorge.pelegrin@unirioja.es"/>
    <n v="0.15"/>
    <n v="0.15"/>
    <x v="0"/>
    <n v="534"/>
    <s v="CONTRATADO DOCTOR -TIPO 1"/>
    <s v="C01"/>
    <s v="TIEMPO COMPLETO"/>
    <s v="2015-04-23 00:00:00.0"/>
    <s v="null"/>
    <s v="LD100612"/>
    <s v="PROFESOR CONTRATADO DOCTOR- TIPO 1"/>
    <s v="R104"/>
    <x v="0"/>
    <n v="95"/>
    <s v="COMERCIALIZACIÓN E INVESTIGACIÓN DE MERCADOS"/>
  </r>
  <r>
    <x v="26"/>
    <n v="16572280"/>
    <s v="EMYDUR"/>
    <n v="5186"/>
    <s v="5186G"/>
    <s v="GRUPO-A"/>
    <s v="Prácticas externas I"/>
    <s v="GG"/>
    <s v="GRUPO GRANDE"/>
    <s v="5186G"/>
    <s v="GG de Prácticas externas I"/>
    <s v="GRUPO-A"/>
    <s v="GG de Prácticas externas I"/>
    <s v="2S"/>
    <n v="16572280"/>
    <s v="GÓMEZ"/>
    <s v="VILLASCUERNA"/>
    <s v="JAIME"/>
    <s v="jagomev"/>
    <s v="jaime.gomez@unirioja.es"/>
    <n v="0.3"/>
    <n v="0.3"/>
    <x v="0"/>
    <n v="500"/>
    <s v="CATEDRATICO DE UNIVERSIDAD"/>
    <s v="C01"/>
    <s v="TIEMPO COMPLETO"/>
    <s v="2017-09-15 00:00:00.0"/>
    <s v="null"/>
    <s v="DF100336"/>
    <s v="CATEDRÁTICO DE UNIVERSIDAD"/>
    <s v="R104"/>
    <x v="0"/>
    <n v="650"/>
    <s v="ORGANIZACIÓN DE EMPRESAS"/>
  </r>
  <r>
    <x v="26"/>
    <n v="17159455"/>
    <s v="EMYDUR"/>
    <n v="5186"/>
    <s v="5186G"/>
    <s v="GRUPO-A"/>
    <s v="Prácticas externas I"/>
    <s v="GG"/>
    <s v="GRUPO GRANDE"/>
    <s v="5186G"/>
    <s v="GG de Prácticas externas I"/>
    <s v="GRUPO-A"/>
    <s v="GG de Prácticas externas I"/>
    <s v="2S"/>
    <n v="17159455"/>
    <s v="RUIZ"/>
    <s v="CABESTRE"/>
    <s v="FCO. JAVIER"/>
    <s v="fjruiz"/>
    <s v="javier.ruiz@unirioja.es"/>
    <n v="0"/>
    <n v="0"/>
    <x v="0"/>
    <n v="500"/>
    <s v="CATEDRATICO DE UNIVERSIDAD"/>
    <s v="01R"/>
    <s v="TIEMPO COMPLETO REDUCIDO"/>
    <s v="2016-11-12 00:00:00.0"/>
    <s v="null"/>
    <s v="DF100335"/>
    <s v="CATEDRÁTICO DE UNIVERSIDAD"/>
    <s v="R104"/>
    <x v="0"/>
    <n v="230"/>
    <s v="ECONOMÍA FINANCIERA Y CONTABILIDAD"/>
  </r>
  <r>
    <x v="27"/>
    <n v="16509812"/>
    <s v="EMYDUR"/>
    <n v="5188"/>
    <s v="5188G"/>
    <s v="GRUPO-A"/>
    <s v="Prácticas externas I"/>
    <s v="GG"/>
    <s v="GRUPO GRANDE"/>
    <s v="5188G"/>
    <s v="GG de Prácticas externas I"/>
    <s v="GRUPO-A"/>
    <s v="GG de Prácticas externas I"/>
    <s v="2S"/>
    <n v="16509812"/>
    <s v="LOZA"/>
    <s v="OLAVE"/>
    <s v="EDMUNDO"/>
    <s v="edloza"/>
    <s v="edmundo.loza@unirioja.es"/>
    <n v="0.4"/>
    <n v="0.4"/>
    <x v="0"/>
    <n v="504"/>
    <s v="PROFESOR TITULAR UNIVERSIDAD"/>
    <s v="01A"/>
    <s v="TIEMPO COMPLETO AMPLIADO"/>
    <s v="2012-09-01 00:00:00.0"/>
    <s v="null"/>
    <s v="DF31336"/>
    <s v="TITULAR DE UNIVERSIDAD"/>
    <s v="R115"/>
    <x v="2"/>
    <n v="187"/>
    <s v="DIDÁCTICA DE LA EXPRESIÓN CORPORAL"/>
  </r>
  <r>
    <x v="27"/>
    <n v="16512032"/>
    <s v="EMYDUR"/>
    <n v="5188"/>
    <s v="5188G"/>
    <s v="GRUPO-A"/>
    <s v="Prácticas externas I"/>
    <s v="GG"/>
    <s v="GRUPO GRANDE"/>
    <s v="5188G"/>
    <s v="GG de Prácticas externas I"/>
    <s v="GRUPO-A"/>
    <s v="GG de Prácticas externas I"/>
    <s v="2S"/>
    <n v="16512032"/>
    <s v="TORRES"/>
    <s v="RUIZ"/>
    <s v="MARÍA DEL MAR"/>
    <s v="matorrr"/>
    <s v="maria-mar.torres@unirioja.es"/>
    <n v="0.3"/>
    <n v="0.3"/>
    <x v="1"/>
    <n v="532"/>
    <s v="LABORAL DOCENTE-ASOCIADO"/>
    <s v="P05"/>
    <s v="TIEMPO PARCIAL (5+5 HORAS)"/>
    <s v="2017-09-15 00:00:00.0"/>
    <s v="2019-09-14 00:00:00.0"/>
    <s v="PI101245"/>
    <s v="PROFESOR ASOCIADO"/>
    <s v="R106"/>
    <x v="5"/>
    <n v="195"/>
    <s v="DIDÁCTICA DE LA LENGUA Y LA LITERATURA"/>
  </r>
  <r>
    <x v="27"/>
    <n v="16538859"/>
    <s v="EMYDUR"/>
    <n v="5188"/>
    <s v="5188G"/>
    <s v="GRUPO-A"/>
    <s v="Prácticas externas I"/>
    <s v="GG"/>
    <s v="GRUPO GRANDE"/>
    <s v="5188G"/>
    <s v="GG de Prácticas externas I"/>
    <s v="GRUPO-A"/>
    <s v="GG de Prácticas externas I"/>
    <s v="2S"/>
    <n v="16538859"/>
    <s v="ARANA"/>
    <s v="IDIAQUEZ"/>
    <s v="JAVIER SABINO"/>
    <s v="jaarana"/>
    <s v="xabier.arana@unirioja.es"/>
    <n v="0.6"/>
    <n v="0.6"/>
    <x v="1"/>
    <n v="536"/>
    <s v="PROFESOR INTERINO"/>
    <s v="C01"/>
    <s v="TIEMPO COMPLETO"/>
    <s v="2018-09-17 00:00:00.0"/>
    <s v="null"/>
    <s v="PI101399"/>
    <s v="PROFESOR CONTRATADO INTERINO"/>
    <s v="R115"/>
    <x v="2"/>
    <n v="735"/>
    <s v="PSICOLOGÍA EVOLUTIVA Y DE LA EDUCACIÓN"/>
  </r>
  <r>
    <x v="27"/>
    <n v="16561261"/>
    <s v="EMYDUR"/>
    <n v="5188"/>
    <s v="5188G"/>
    <s v="GRUPO-A"/>
    <s v="Prácticas externas I"/>
    <s v="GG"/>
    <s v="GRUPO GRANDE"/>
    <s v="5188G"/>
    <s v="GG de Prácticas externas I"/>
    <s v="GRUPO-A"/>
    <s v="GG de Prácticas externas I"/>
    <s v="2S"/>
    <n v="16561261"/>
    <s v="LAPRESA"/>
    <s v="AJAMIL"/>
    <s v="DANIEL"/>
    <s v="dalapres"/>
    <s v="daniel.lapresa@unirioja.es"/>
    <n v="0.6"/>
    <n v="0.6"/>
    <x v="0"/>
    <n v="504"/>
    <s v="PROFESOR TITULAR UNIVERSIDAD"/>
    <s v="C01"/>
    <s v="TIEMPO COMPLETO"/>
    <s v="2014-09-15 00:00:00.0"/>
    <s v="null"/>
    <s v="DF100092"/>
    <s v="PROFESOR TITULAR DE UNIVERSIDAD"/>
    <s v="R115"/>
    <x v="2"/>
    <n v="187"/>
    <s v="DIDÁCTICA DE LA EXPRESIÓN CORPORAL"/>
  </r>
  <r>
    <x v="27"/>
    <n v="16567689"/>
    <s v="EMYDUR"/>
    <n v="5188"/>
    <s v="5188G"/>
    <s v="GRUPO-A"/>
    <s v="Prácticas externas I"/>
    <s v="GG"/>
    <s v="GRUPO GRANDE"/>
    <s v="5188G"/>
    <s v="GG de Prácticas externas I"/>
    <s v="GRUPO-A"/>
    <s v="GG de Prácticas externas I"/>
    <s v="2S"/>
    <n v="16567689"/>
    <s v="SÁENZ DE CABEZÓN"/>
    <s v="IRIGARAY"/>
    <s v="EDUARDO"/>
    <s v="esaenz-d"/>
    <s v="eduardo.saenz-de-cabezon@unirioja.es"/>
    <n v="0.2"/>
    <n v="0.2"/>
    <x v="0"/>
    <n v="504"/>
    <s v="PROFESOR TITULAR UNIVERSIDAD"/>
    <s v="C01"/>
    <s v="TIEMPO COMPLETO"/>
    <s v="2018-12-18 00:00:00.0"/>
    <s v="null"/>
    <s v="DF100367"/>
    <s v="PROFESOR TITULAR DE UNIVERSIDAD"/>
    <s v="R111"/>
    <x v="7"/>
    <n v="570"/>
    <s v="LENGUAJES Y SISTEMAS INFORMÁTICOS"/>
  </r>
  <r>
    <x v="27"/>
    <n v="40310935"/>
    <s v="EMYDUR"/>
    <n v="5188"/>
    <s v="5188G"/>
    <s v="GRUPO-A"/>
    <s v="Prácticas externas I"/>
    <s v="GG"/>
    <s v="GRUPO GRANDE"/>
    <s v="5188G"/>
    <s v="GG de Prácticas externas I"/>
    <s v="GRUPO-A"/>
    <s v="GG de Prácticas externas I"/>
    <s v="2S"/>
    <n v="40310935"/>
    <s v="DALMAU"/>
    <s v="TORRES"/>
    <s v="JOSEP MARÍA"/>
    <s v="jodalmau"/>
    <s v="jose-maria.dalmau@unirioja.es"/>
    <n v="0.4"/>
    <n v="0.4"/>
    <x v="0"/>
    <n v="534"/>
    <s v="CONTRATADO DOCTOR -TIPO 1"/>
    <s v="C01"/>
    <s v="TIEMPO COMPLETO"/>
    <s v="2012-10-31 00:00:00.0"/>
    <s v="null"/>
    <s v="LD100297"/>
    <s v="CONTRATADA DOCTOR"/>
    <s v="R115"/>
    <x v="2"/>
    <n v="187"/>
    <s v="DIDÁCTICA DE LA EXPRESIÓN CORPORAL"/>
  </r>
  <r>
    <x v="27"/>
    <n v="42819023"/>
    <s v="EMYDUR"/>
    <n v="5188"/>
    <s v="5188G"/>
    <s v="GRUPO-A"/>
    <s v="Prácticas externas I"/>
    <s v="GG"/>
    <s v="GRUPO GRANDE"/>
    <s v="5188G"/>
    <s v="GG de Prácticas externas I"/>
    <s v="GRUPO-A"/>
    <s v="GG de Prácticas externas I"/>
    <s v="2S"/>
    <n v="42819023"/>
    <s v="URRACA"/>
    <s v="MARTÍNEZ"/>
    <s v="MARÍA LUZ"/>
    <s v="maurraca"/>
    <s v="maria-luz.urraca@unirioja.es"/>
    <n v="0.4"/>
    <n v="0.4"/>
    <x v="0"/>
    <n v="536"/>
    <s v="PROFESOR INTERINO"/>
    <s v="C01"/>
    <s v="TIEMPO COMPLETO"/>
    <s v="2012-09-01 00:00:00.0"/>
    <s v="null"/>
    <s v="PI100843"/>
    <s v="PROFESOR CONTRATADO INTERINO"/>
    <s v="R115"/>
    <x v="2"/>
    <n v="735"/>
    <s v="PSICOLOGÍA EVOLUTIVA Y DE LA EDUCACIÓN"/>
  </r>
  <r>
    <x v="27"/>
    <n v="72692212"/>
    <s v="EMYDUR"/>
    <n v="5188"/>
    <s v="5188G"/>
    <s v="GRUPO-A"/>
    <s v="Prácticas externas I"/>
    <s v="GG"/>
    <s v="GRUPO GRANDE"/>
    <s v="5188G"/>
    <s v="GG de Prácticas externas I"/>
    <s v="GRUPO-A"/>
    <s v="GG de Prácticas externas I"/>
    <s v="2S"/>
    <n v="72692212"/>
    <s v="IZA"/>
    <s v="ERVITI"/>
    <s v="ANEIDER"/>
    <s v="aniza"/>
    <s v="aneider.izae@unirioja.es"/>
    <n v="0.4"/>
    <n v="0.4"/>
    <x v="0"/>
    <n v="536"/>
    <s v="PROFESOR INTERINO"/>
    <s v="C01"/>
    <s v="TIEMPO COMPLETO"/>
    <s v="2015-12-22 00:00:00.0"/>
    <s v="null"/>
    <s v="PI101034"/>
    <s v="PROFESOR CONTRATADO INTERINO"/>
    <s v="R107"/>
    <x v="6"/>
    <n v="345"/>
    <s v="FILOLOGÍA INGLESA"/>
  </r>
  <r>
    <x v="27"/>
    <n v="72703170"/>
    <s v="EMYDUR"/>
    <n v="5188"/>
    <s v="5188G"/>
    <s v="GRUPO-A"/>
    <s v="Prácticas externas I"/>
    <s v="GG"/>
    <s v="GRUPO GRANDE"/>
    <s v="5188G"/>
    <s v="GG de Prácticas externas I"/>
    <s v="GRUPO-A"/>
    <s v="GG de Prácticas externas I"/>
    <s v="2S"/>
    <n v="72703170"/>
    <s v="CHOCARRO"/>
    <s v="DE LUIS"/>
    <s v="EDURNE"/>
    <s v="edchocar"/>
    <s v="edurne.chocarro@unirioja.es"/>
    <n v="0.8"/>
    <n v="0.8"/>
    <x v="0"/>
    <n v="534"/>
    <s v="CONTRATADO DOCTOR -TIPO 1"/>
    <s v="C01"/>
    <s v="TIEMPO COMPLETO"/>
    <s v="2018-11-30 00:00:00.0"/>
    <s v="null"/>
    <s v="LD100293"/>
    <s v="PROFESOR CONTRATADO DOCTOR -TIPO 1"/>
    <s v="R115"/>
    <x v="2"/>
    <n v="215"/>
    <s v="DIDÁCTICA Y ORGANIZACIÓN ESCOLAR"/>
  </r>
  <r>
    <x v="27"/>
    <n v="72786271"/>
    <s v="EMYDUR"/>
    <n v="5188"/>
    <s v="5188G"/>
    <s v="GRUPO-A"/>
    <s v="Prácticas externas I"/>
    <s v="GG"/>
    <s v="GRUPO GRANDE"/>
    <s v="5188G"/>
    <s v="GG de Prácticas externas I"/>
    <s v="GRUPO-A"/>
    <s v="GG de Prácticas externas I"/>
    <s v="2S"/>
    <n v="72786271"/>
    <s v="MONTAÑÉS"/>
    <s v="MURO"/>
    <s v="MARÍA PILAR"/>
    <s v="mamontan"/>
    <s v="maria-pilar.montanes@unirioja.es"/>
    <n v="0.4"/>
    <n v="0.4"/>
    <x v="0"/>
    <n v="536"/>
    <s v="PROFESOR INTERINO"/>
    <s v="C01"/>
    <s v="TIEMPO COMPLETO"/>
    <s v="2012-09-01 00:00:00.0"/>
    <s v="null"/>
    <s v="PI100845"/>
    <s v="PROFESOR CONTRATADO INTERINO"/>
    <s v="R115"/>
    <x v="2"/>
    <n v="740"/>
    <s v="PSICOLOGÍA SOCIAL"/>
  </r>
  <r>
    <x v="27"/>
    <n v="73587035"/>
    <s v="EMYDUR"/>
    <n v="5188"/>
    <s v="5188G"/>
    <s v="GRUPO-A"/>
    <s v="Prácticas externas I"/>
    <s v="GG"/>
    <s v="GRUPO GRANDE"/>
    <s v="5188G"/>
    <s v="GG de Prácticas externas I"/>
    <s v="GRUPO-A"/>
    <s v="GG de Prácticas externas I"/>
    <s v="2S"/>
    <n v="73587035"/>
    <s v="RIBERA"/>
    <s v="PUCHADES"/>
    <s v="JUAN MIGUEL"/>
    <s v="juribera"/>
    <s v="juan-miguel.ribera@unirioja.es"/>
    <n v="0.6"/>
    <n v="0.6"/>
    <x v="1"/>
    <n v="504"/>
    <s v="PROFESOR TITULAR UNIVERSIDAD"/>
    <s v="C01"/>
    <s v="TIEMPO COMPLETO"/>
    <s v="2017-09-15 00:00:00.0"/>
    <s v="null"/>
    <s v="DF100341"/>
    <s v="PROFEESOR TITULAR DE UNIVERSIDAD"/>
    <s v="R111"/>
    <x v="7"/>
    <n v="200"/>
    <s v="DIDÁCTICA DE LA MATEMÁTICA"/>
  </r>
  <r>
    <x v="27"/>
    <n v="78871077"/>
    <s v="EMYDUR"/>
    <n v="5188"/>
    <s v="5188G"/>
    <s v="GRUPO-A"/>
    <s v="Prácticas externas I"/>
    <s v="GG"/>
    <s v="GRUPO GRANDE"/>
    <s v="5188G"/>
    <s v="GG de Prácticas externas I"/>
    <s v="GRUPO-A"/>
    <s v="GG de Prácticas externas I"/>
    <s v="2S"/>
    <n v="78871077"/>
    <s v="PÉREZ DE ALBÉNIZ"/>
    <s v="ITURRIAGA"/>
    <s v="ALICIA"/>
    <s v="alperei"/>
    <s v="alicia.perez@unirioja.es"/>
    <n v="0.8"/>
    <n v="0.8"/>
    <x v="0"/>
    <n v="504"/>
    <s v="PROFESOR TITULAR UNIVERSIDAD"/>
    <s v="01R"/>
    <s v="TIEMPO COMPLETO REDUCIDO"/>
    <s v="2017-09-15 00:00:00.0"/>
    <s v="null"/>
    <s v="DF100181"/>
    <s v="TITULAR DE UNIVERSIDAD"/>
    <s v="R115"/>
    <x v="2"/>
    <n v="735"/>
    <s v="PSICOLOGÍA EVOLUTIVA Y DE LA EDUCACIÓN"/>
  </r>
  <r>
    <x v="28"/>
    <n v="17718016"/>
    <s v="EMYDUR"/>
    <n v="5190"/>
    <s v="5190G"/>
    <s v="GRUPO-A"/>
    <s v="Trabajo fin de Máster en Estudios Ingleses"/>
    <s v="GG"/>
    <s v="GRUPO GRANDE"/>
    <s v="5190G"/>
    <s v="Trabajo fin de Máster en Estudios Ingleses"/>
    <s v="GRUPO-A"/>
    <s v="GRUPO DE MATRÍCULA"/>
    <s v="I"/>
    <n v="17718016"/>
    <s v="MARTÍN"/>
    <s v="ARISTA"/>
    <s v="FRANCISCO J."/>
    <s v="jamartin"/>
    <s v="javier.martin@unirioja.es"/>
    <n v="0"/>
    <n v="0"/>
    <x v="1"/>
    <n v="500"/>
    <s v="CATEDRATICO DE UNIVERSIDAD"/>
    <s v="01R"/>
    <s v="TIEMPO COMPLETO REDUCIDO"/>
    <s v="2018-09-17 00:00:00.0"/>
    <s v="null"/>
    <s v="DF100327"/>
    <s v="CATEDRÁTICO DE UNIVERSIDAD"/>
    <s v="R107"/>
    <x v="6"/>
    <n v="345"/>
    <s v="FILOLOGÍA INGLESA"/>
  </r>
  <r>
    <x v="28"/>
    <n v="17718016"/>
    <s v="EMYDUR"/>
    <n v="5191"/>
    <s v="5191G"/>
    <s v="GRUPO-A"/>
    <s v="Trabajo fin de Máster en Historia, territorio y recursos patrimoniales"/>
    <s v="GG"/>
    <s v="GRUPO GRANDE"/>
    <s v="5191G"/>
    <s v="Trabajo fin de Máster en Historia, territorio y recursos patrimoniales"/>
    <s v="GRUPO-A"/>
    <s v="GRUPO DE MATRÍCULA"/>
    <s v="I"/>
    <n v="17718016"/>
    <s v="MARTÍN"/>
    <s v="ARISTA"/>
    <s v="FRANCISCO J."/>
    <s v="jamartin"/>
    <s v="javier.martin@unirioja.es"/>
    <n v="0"/>
    <n v="0"/>
    <x v="1"/>
    <n v="500"/>
    <s v="CATEDRATICO DE UNIVERSIDAD"/>
    <s v="01R"/>
    <s v="TIEMPO COMPLETO REDUCIDO"/>
    <s v="2018-09-17 00:00:00.0"/>
    <s v="null"/>
    <s v="DF100327"/>
    <s v="CATEDRÁTICO DE UNIVERSIDAD"/>
    <s v="R107"/>
    <x v="6"/>
    <n v="345"/>
    <s v="FILOLOGÍA INGLESA"/>
  </r>
  <r>
    <x v="24"/>
    <n v="16536550"/>
    <s v="EMYDUR"/>
    <n v="5192"/>
    <s v="5192G"/>
    <s v="GRUPO-A"/>
    <s v="Trabajo fin de Máster"/>
    <s v="GG"/>
    <s v="GRUPO GRANDE"/>
    <s v="5192G"/>
    <s v="Trabajo fin de Máster"/>
    <s v="GRUPO-A"/>
    <s v="GRUPO DE MATRÍCULA"/>
    <s v="I"/>
    <n v="16536550"/>
    <s v="MATA"/>
    <s v="SOTÉS"/>
    <s v="ELOY JAVIER"/>
    <s v="mata"/>
    <s v="eloy.mata@unirioja.es"/>
    <n v="0"/>
    <n v="0"/>
    <x v="0"/>
    <n v="504"/>
    <s v="PROFESOR TITULAR UNIVERSIDAD"/>
    <s v="C01"/>
    <s v="TIEMPO COMPLETO"/>
    <s v="2018-09-17 00:00:00.0"/>
    <s v="null"/>
    <s v="DF32238"/>
    <s v="TITULAR DE UNIVERSIDAD"/>
    <s v="R111"/>
    <x v="7"/>
    <n v="570"/>
    <s v="LENGUAJES Y SISTEMAS INFORMÁTICOS"/>
  </r>
  <r>
    <x v="26"/>
    <n v="17159455"/>
    <s v="EMYDUR"/>
    <n v="5193"/>
    <s v="5193G"/>
    <s v="GRUPO-A"/>
    <s v="Trabajo fin de máster"/>
    <s v="GG"/>
    <s v="GRUPO GRANDE"/>
    <s v="5193G"/>
    <s v="GG de Trabajo fin de máster"/>
    <s v="GRUPO-A"/>
    <s v="GG de Trabajo fin de máster"/>
    <s v="I"/>
    <n v="17159455"/>
    <s v="RUIZ"/>
    <s v="CABESTRE"/>
    <s v="FCO. JAVIER"/>
    <s v="fjruiz"/>
    <s v="javier.ruiz@unirioja.es"/>
    <n v="0"/>
    <n v="0"/>
    <x v="0"/>
    <n v="500"/>
    <s v="CATEDRATICO DE UNIVERSIDAD"/>
    <s v="01R"/>
    <s v="TIEMPO COMPLETO REDUCIDO"/>
    <s v="2016-11-12 00:00:00.0"/>
    <s v="null"/>
    <s v="DF100335"/>
    <s v="CATEDRÁTICO DE UNIVERSIDAD"/>
    <s v="R104"/>
    <x v="0"/>
    <n v="230"/>
    <s v="ECONOMÍA FINANCIERA Y CONTABILIDAD"/>
  </r>
  <r>
    <x v="27"/>
    <n v="16561261"/>
    <s v="EMYDUR"/>
    <n v="5194"/>
    <s v="5194G"/>
    <s v="GRUPO-A"/>
    <s v="Trabajo fin de Máster"/>
    <s v="GG"/>
    <s v="GRUPO GRANDE"/>
    <s v="5194G"/>
    <s v="GG de Trabajo fin de Máster"/>
    <s v="GRUPO-A"/>
    <s v="GG de Trabajo fin de Máster"/>
    <s v="I"/>
    <n v="16561261"/>
    <s v="LAPRESA"/>
    <s v="AJAMIL"/>
    <s v="DANIEL"/>
    <s v="dalapres"/>
    <s v="daniel.lapresa@unirioja.es"/>
    <n v="0"/>
    <n v="0"/>
    <x v="0"/>
    <n v="504"/>
    <s v="PROFESOR TITULAR UNIVERSIDAD"/>
    <s v="C01"/>
    <s v="TIEMPO COMPLETO"/>
    <s v="2014-09-15 00:00:00.0"/>
    <s v="null"/>
    <s v="DF100092"/>
    <s v="PROFESOR TITULAR DE UNIVERSIDAD"/>
    <s v="R115"/>
    <x v="2"/>
    <n v="187"/>
    <s v="DIDÁCTICA DE LA EXPRESIÓN CORPORAL"/>
  </r>
  <r>
    <x v="29"/>
    <n v="16607692"/>
    <s v="EMYDUR"/>
    <n v="5195"/>
    <s v="5195G"/>
    <s v="GRUPO-A"/>
    <s v="Estrategias de internacionalización para el sector vitivinícola"/>
    <s v="GG"/>
    <s v="GRUPO GRANDE"/>
    <s v="5195G"/>
    <s v="GG de Estrategias de internacionalización para el sector vinícola"/>
    <s v="GRUPO-A"/>
    <s v="GG de Estrategias de internacionalización para el sector vinícola"/>
    <s v="1S"/>
    <n v="16607692"/>
    <s v="CLAVEL"/>
    <s v="SAN EMETERIO"/>
    <s v="MÓNICA"/>
    <s v="moclavel"/>
    <s v="monica.clavel-san@unirioja.es"/>
    <n v="1.8"/>
    <n v="1.8"/>
    <x v="1"/>
    <n v="536"/>
    <s v="PROFESOR INTERINO"/>
    <s v="C01"/>
    <s v="TIEMPO COMPLETO"/>
    <s v="2019-01-19 00:00:00.0"/>
    <s v="null"/>
    <s v="PI101353"/>
    <s v="PROFESOR CONTRATADO INTERINO TC"/>
    <s v="R104"/>
    <x v="0"/>
    <n v="95"/>
    <s v="COMERCIALIZACIÓN E INVESTIGACIÓN DE MERCADOS"/>
  </r>
  <r>
    <x v="29"/>
    <n v="16607692"/>
    <s v="EMYDUR"/>
    <n v="5195"/>
    <s v="5195R"/>
    <s v="GRUPO-A1"/>
    <s v="Estrategias de internacionalización para el sector vitivinícola"/>
    <s v="GR"/>
    <s v="GRUPO REDUCIDO"/>
    <s v="5195R"/>
    <s v="GR de Estrategias de internacionalización para el sector vinícola"/>
    <s v="GRUPO-A1"/>
    <s v="GR de Estrategias de internacionalización para el sector vinícola"/>
    <s v="1S"/>
    <n v="16607692"/>
    <s v="CLAVEL"/>
    <s v="SAN EMETERIO"/>
    <s v="MÓNICA"/>
    <s v="moclavel"/>
    <s v="monica.clavel-san@unirioja.es"/>
    <n v="1"/>
    <n v="1"/>
    <x v="1"/>
    <n v="536"/>
    <s v="PROFESOR INTERINO"/>
    <s v="C01"/>
    <s v="TIEMPO COMPLETO"/>
    <s v="2019-01-19 00:00:00.0"/>
    <s v="null"/>
    <s v="PI101353"/>
    <s v="PROFESOR CONTRATADO INTERINO TC"/>
    <s v="R104"/>
    <x v="0"/>
    <n v="95"/>
    <s v="COMERCIALIZACIÓN E INVESTIGACIÓN DE MERCADOS"/>
  </r>
  <r>
    <x v="29"/>
    <n v="16507414"/>
    <s v="EMYDUR"/>
    <n v="5196"/>
    <s v="5196G"/>
    <s v="GRUPO-A"/>
    <s v="Dirección estratégica"/>
    <s v="GG"/>
    <s v="GRUPO GRANDE"/>
    <s v="5196G"/>
    <s v="GG de Dirección estratégica"/>
    <s v="GRUPO-A"/>
    <s v="GG de Dirección estratégica"/>
    <s v="1S"/>
    <n v="16507414"/>
    <s v="SAINZ"/>
    <s v="OCHOA"/>
    <s v="ALBERTO"/>
    <s v="alsainz"/>
    <s v="alberto.sainz@unirioja.es"/>
    <n v="1.8"/>
    <n v="1.8"/>
    <x v="1"/>
    <n v="504"/>
    <s v="PROFESOR TITULAR UNIVERSIDAD"/>
    <s v="01A"/>
    <s v="TIEMPO COMPLETO AMPLIADO"/>
    <s v="2012-09-01 00:00:00.0"/>
    <s v="null"/>
    <s v="DF31301"/>
    <s v="TITULAR DE UNIVERSIDAD"/>
    <s v="R104"/>
    <x v="0"/>
    <n v="650"/>
    <s v="ORGANIZACIÓN DE EMPRESAS"/>
  </r>
  <r>
    <x v="29"/>
    <n v="16507414"/>
    <s v="EMYDUR"/>
    <n v="5196"/>
    <s v="5196R"/>
    <s v="GRUPO-A1"/>
    <s v="Dirección estratégica"/>
    <s v="GR"/>
    <s v="GRUPO REDUCIDO"/>
    <s v="5196R"/>
    <s v="GR de Dirección estratégica"/>
    <s v="GRUPO-A1"/>
    <s v="GR de Dirección estratégica"/>
    <s v="1S"/>
    <n v="16507414"/>
    <s v="SAINZ"/>
    <s v="OCHOA"/>
    <s v="ALBERTO"/>
    <s v="alsainz"/>
    <s v="alberto.sainz@unirioja.es"/>
    <n v="1"/>
    <n v="1"/>
    <x v="1"/>
    <n v="504"/>
    <s v="PROFESOR TITULAR UNIVERSIDAD"/>
    <s v="01A"/>
    <s v="TIEMPO COMPLETO AMPLIADO"/>
    <s v="2012-09-01 00:00:00.0"/>
    <s v="null"/>
    <s v="DF31301"/>
    <s v="TITULAR DE UNIVERSIDAD"/>
    <s v="R104"/>
    <x v="0"/>
    <n v="650"/>
    <s v="ORGANIZACIÓN DE EMPRESAS"/>
  </r>
  <r>
    <x v="29"/>
    <n v="18033042"/>
    <s v="EMYDUR"/>
    <n v="5197"/>
    <s v="5197G"/>
    <s v="GRUPO-A"/>
    <s v="Análisis económico-financiero en las empresas del sector vitivinícola"/>
    <s v="GG"/>
    <s v="GRUPO GRANDE"/>
    <s v="5197G"/>
    <s v="GG de Análisis económico-financiero en las empresas del sector vitivinícola"/>
    <s v="GRUPO-A"/>
    <s v="GG de Análisis económico-financiero en las empresas del sector vitivinícola"/>
    <s v="1S"/>
    <n v="18033042"/>
    <s v="BLANCO"/>
    <s v="PASCUAL"/>
    <s v="LUIS"/>
    <s v="lublanco"/>
    <s v="luis.blanco@unirioja.es"/>
    <n v="1.5"/>
    <n v="1.5"/>
    <x v="0"/>
    <n v="534"/>
    <s v="CONTRATADO DOCTOR -TIPO 1"/>
    <s v="C01"/>
    <s v="TIEMPO COMPLETO"/>
    <s v="2011-07-29 00:00:00.0"/>
    <s v="null"/>
    <s v="PI100783"/>
    <s v="PROFESOR CONTRATADO DOCTOR"/>
    <s v="R104"/>
    <x v="0"/>
    <n v="230"/>
    <s v="ECONOMÍA FINANCIERA Y CONTABILIDAD"/>
  </r>
  <r>
    <x v="29"/>
    <n v="18033042"/>
    <s v="EMYDUR"/>
    <n v="5197"/>
    <s v="5197R"/>
    <s v="GRUPO-A1"/>
    <s v="Análisis económico-financiero en las empresas del sector vitivinícola"/>
    <s v="GR"/>
    <s v="GRUPO REDUCIDO"/>
    <s v="5197R"/>
    <s v="GR de Análisis económico-financiero en las empresas del sector vitivinícola"/>
    <s v="GRUPO-A1"/>
    <s v="GR de Análisis económico-financiero en las empresas del sector vitivinícola"/>
    <s v="1S"/>
    <n v="18033042"/>
    <s v="BLANCO"/>
    <s v="PASCUAL"/>
    <s v="LUIS"/>
    <s v="lublanco"/>
    <s v="luis.blanco@unirioja.es"/>
    <n v="1.5"/>
    <n v="1.5"/>
    <x v="0"/>
    <n v="534"/>
    <s v="CONTRATADO DOCTOR -TIPO 1"/>
    <s v="C01"/>
    <s v="TIEMPO COMPLETO"/>
    <s v="2011-07-29 00:00:00.0"/>
    <s v="null"/>
    <s v="PI100783"/>
    <s v="PROFESOR CONTRATADO DOCTOR"/>
    <s v="R104"/>
    <x v="0"/>
    <n v="230"/>
    <s v="ECONOMÍA FINANCIERA Y CONTABILIDAD"/>
  </r>
  <r>
    <x v="29"/>
    <n v="16547433"/>
    <s v="EMYDUR"/>
    <n v="5198"/>
    <s v="5198G"/>
    <s v="GRUPO-A"/>
    <s v="Instrumentos de comunicación comercial para el sector vitivinícola"/>
    <s v="GG"/>
    <s v="GRUPO GRANDE"/>
    <s v="5198G"/>
    <s v="GG de Instrumentos de comunicación comercial para el sector vitivinícola"/>
    <s v="GRUPO-A"/>
    <s v="GG de Instrumentos de comunicación comercial para el sector vitivinícola"/>
    <s v="1S"/>
    <n v="16547433"/>
    <s v="OLARTE"/>
    <s v="PASCUAL"/>
    <s v="Mª CRISTINA"/>
    <s v="m-olarte"/>
    <s v="cristina.olarte@unirioja.es"/>
    <n v="1.3"/>
    <n v="1.3"/>
    <x v="0"/>
    <n v="504"/>
    <s v="PROFESOR TITULAR UNIVERSIDAD"/>
    <s v="C01"/>
    <s v="TIEMPO COMPLETO"/>
    <s v="2017-09-15 00:00:00.0"/>
    <s v="null"/>
    <s v="DF100194"/>
    <s v="PROFESOR TITULAR DE UNIVERSIDAD"/>
    <s v="R104"/>
    <x v="0"/>
    <n v="95"/>
    <s v="COMERCIALIZACIÓN E INVESTIGACIÓN DE MERCADOS"/>
  </r>
  <r>
    <x v="29"/>
    <n v="16563058"/>
    <s v="EMYDUR"/>
    <n v="5198"/>
    <s v="5198G"/>
    <s v="GRUPO-A"/>
    <s v="Instrumentos de comunicación comercial para el sector vitivinícola"/>
    <s v="GG"/>
    <s v="GRUPO GRANDE"/>
    <s v="5198G"/>
    <s v="GG de Instrumentos de comunicación comercial para el sector vitivinícola"/>
    <s v="GRUPO-A"/>
    <s v="GG de Instrumentos de comunicación comercial para el sector vitivinícola"/>
    <s v="1S"/>
    <n v="16563058"/>
    <s v="PELEGRÍN"/>
    <s v="BORONDO"/>
    <s v="JORGE"/>
    <s v="jopelegr"/>
    <s v="jorge.pelegrin@unirioja.es"/>
    <n v="1.3"/>
    <n v="1.3"/>
    <x v="0"/>
    <n v="534"/>
    <s v="CONTRATADO DOCTOR -TIPO 1"/>
    <s v="C01"/>
    <s v="TIEMPO COMPLETO"/>
    <s v="2015-04-23 00:00:00.0"/>
    <s v="null"/>
    <s v="LD100612"/>
    <s v="PROFESOR CONTRATADO DOCTOR- TIPO 1"/>
    <s v="R104"/>
    <x v="0"/>
    <n v="95"/>
    <s v="COMERCIALIZACIÓN E INVESTIGACIÓN DE MERCADOS"/>
  </r>
  <r>
    <x v="29"/>
    <n v="7859589"/>
    <s v="EMYDUR"/>
    <n v="5199"/>
    <s v="5199G"/>
    <s v="GRUPO-A"/>
    <s v="Evaluación sensorial avanzada"/>
    <s v="GG"/>
    <s v="GRUPO GRANDE"/>
    <s v="5199G"/>
    <s v="GG de Evaluación sensorial avanzada"/>
    <s v="GRUPO-A"/>
    <s v="GG de Evaluación sensorial avanzada"/>
    <s v="1S"/>
    <n v="7859589"/>
    <s v="PALACIOS"/>
    <s v="GARCÍA"/>
    <s v="ANTONIO TOMÁS"/>
    <s v="anpalaga"/>
    <s v="antonio-tomas.palacios@unirioja.es"/>
    <n v="1"/>
    <n v="1"/>
    <x v="0"/>
    <n v="532"/>
    <s v="LABORAL DOCENTE-ASOCIADO"/>
    <s v="P06"/>
    <s v="TIEMPO PARCIAL (6+6 HORAS)"/>
    <s v="2015-09-15 00:00:00.0"/>
    <s v="2019-09-14 00:00:00.0"/>
    <s v="PI101016"/>
    <s v="PROFESOR ASOCIADO"/>
    <s v="R101"/>
    <x v="4"/>
    <n v="780"/>
    <s v="TECNOLOGÍA DE ALIMENTOS"/>
  </r>
  <r>
    <x v="29"/>
    <n v="7859589"/>
    <s v="EMYDUR"/>
    <n v="5199"/>
    <s v="5199L"/>
    <s v="GRUPO-A1"/>
    <s v="Evaluación sensorial avanzada"/>
    <s v="GL"/>
    <s v="GRUPO DE LABORATORIO"/>
    <s v="5199L"/>
    <s v="GL de Evaluación sensorial avanzada"/>
    <s v="GRUPO-A1"/>
    <s v="GL de Evaluación sensorial avanzada"/>
    <s v="1S"/>
    <n v="7859589"/>
    <s v="PALACIOS"/>
    <s v="GARCÍA"/>
    <s v="ANTONIO TOMÁS"/>
    <s v="anpalaga"/>
    <s v="antonio-tomas.palacios@unirioja.es"/>
    <n v="1"/>
    <n v="1"/>
    <x v="0"/>
    <n v="532"/>
    <s v="LABORAL DOCENTE-ASOCIADO"/>
    <s v="P06"/>
    <s v="TIEMPO PARCIAL (6+6 HORAS)"/>
    <s v="2015-09-15 00:00:00.0"/>
    <s v="2019-09-14 00:00:00.0"/>
    <s v="PI101016"/>
    <s v="PROFESOR ASOCIADO"/>
    <s v="R101"/>
    <x v="4"/>
    <n v="780"/>
    <s v="TECNOLOGÍA DE ALIMENTOS"/>
  </r>
  <r>
    <x v="29"/>
    <n v="13152345"/>
    <s v="EMYDUR"/>
    <n v="5199"/>
    <s v="5199L"/>
    <s v="GRUPO-A1"/>
    <s v="Evaluación sensorial avanzada"/>
    <s v="GL"/>
    <s v="GRUPO DE LABORATORIO"/>
    <s v="5199L"/>
    <s v="GL de Evaluación sensorial avanzada"/>
    <s v="GRUPO-A1"/>
    <s v="GL de Evaluación sensorial avanzada"/>
    <s v="1S"/>
    <n v="13152345"/>
    <s v="GONZÁLEZ"/>
    <s v="MARCOS"/>
    <s v="DAVID"/>
    <s v="davgonzmarc"/>
    <s v="david.gonzalez@unirioja.es"/>
    <n v="1"/>
    <n v="1"/>
    <x v="1"/>
    <n v="532"/>
    <s v="LABORAL DOCENTE-ASOCIADO"/>
    <s v="P03"/>
    <s v="TIEMPO PARCIAL (3+3 HORAS)"/>
    <s v="2019-03-02 00:00:00.0"/>
    <s v="2019-09-14 00:00:00.0"/>
    <s v="PI101412"/>
    <s v="PROFESOR ASOCIADO"/>
    <s v="R101"/>
    <x v="4"/>
    <n v="780"/>
    <s v="TECNOLOGÍA DE ALIMENTOS"/>
  </r>
  <r>
    <x v="29"/>
    <n v="7852960"/>
    <s v="EMYDUR"/>
    <n v="5200"/>
    <s v="5200G"/>
    <s v="GRUPO-A"/>
    <s v="Retos en viticultura"/>
    <s v="GG"/>
    <s v="GRUPO GRANDE"/>
    <s v="5200G"/>
    <s v="GG de Retos de viticultura"/>
    <s v="GRUPO-A"/>
    <s v="GG de Retos de viticultura"/>
    <s v="AN"/>
    <n v="7852960"/>
    <s v="TARDÁGUILA"/>
    <s v="LASO"/>
    <s v="MANUEL JAVIER"/>
    <s v="jatardag"/>
    <s v="javier.tardaguila@unirioja.es"/>
    <n v="1.5"/>
    <n v="1.5"/>
    <x v="1"/>
    <n v="500"/>
    <s v="CATEDRATICO DE UNIVERSIDAD"/>
    <s v="01R"/>
    <s v="TIEMPO COMPLETO REDUCIDO"/>
    <s v="2018-11-26 00:00:00.0"/>
    <s v="null"/>
    <s v="DF100371"/>
    <s v="CATEDRÁTICO DE UNIVERSIDAD"/>
    <s v="R101"/>
    <x v="4"/>
    <n v="705"/>
    <s v="PRODUCCIÓN VEGETAL"/>
  </r>
  <r>
    <x v="29"/>
    <n v="8797523"/>
    <s v="EMYDUR"/>
    <n v="5200"/>
    <s v="5200G"/>
    <s v="GRUPO-A"/>
    <s v="Retos en viticultura"/>
    <s v="GG"/>
    <s v="GRUPO GRANDE"/>
    <s v="5200G"/>
    <s v="GG de Retos de viticultura"/>
    <s v="GRUPO-A"/>
    <s v="GG de Retos de viticultura"/>
    <s v="AN"/>
    <n v="8797523"/>
    <s v="NÚÑEZ"/>
    <s v="OLIVERA"/>
    <s v="ENCARNACIÓN"/>
    <s v="eolivera"/>
    <s v="encarnacion.nunez@unirioja.es"/>
    <n v="0.5"/>
    <n v="0.5"/>
    <x v="0"/>
    <s v="A-0500"/>
    <s v="CATEDRATICO DE UNIVERSIDAD"/>
    <s v="01R"/>
    <s v="TIEMPO COMPLETO REDUCIDO"/>
    <s v="2015-09-15 00:00:00.0"/>
    <s v="null"/>
    <s v="DF100277"/>
    <s v="CATEDRÁTICO DE UNIVERSIDAD"/>
    <s v="R101"/>
    <x v="4"/>
    <n v="412"/>
    <s v="FISIOLOGÍA VEGETAL"/>
  </r>
  <r>
    <x v="29"/>
    <n v="16531083"/>
    <s v="EMYDUR"/>
    <n v="5200"/>
    <s v="5200G"/>
    <s v="GRUPO-A"/>
    <s v="Retos en viticultura"/>
    <s v="GG"/>
    <s v="GRUPO GRANDE"/>
    <s v="5200G"/>
    <s v="GG de Retos de viticultura"/>
    <s v="GRUPO-A"/>
    <s v="GG de Retos de viticultura"/>
    <s v="AN"/>
    <n v="16531083"/>
    <s v="TOMÁS"/>
    <s v="LAS HERAS"/>
    <s v="RAFAEL"/>
    <s v="ratomas"/>
    <s v="rafael.tomas@unirioja.es"/>
    <n v="0.5"/>
    <n v="0.5"/>
    <x v="0"/>
    <n v="504"/>
    <s v="PROFESOR TITULAR UNIVERSIDAD"/>
    <s v="01R"/>
    <s v="TIEMPO COMPLETO REDUCIDO"/>
    <s v="2017-09-15 00:00:00.0"/>
    <s v="null"/>
    <s v="DF100086"/>
    <s v="TITULAR DE ESCUELA UNIVERSITARIA"/>
    <s v="R101"/>
    <x v="4"/>
    <n v="412"/>
    <s v="FISIOLOGÍA VEGETAL"/>
  </r>
  <r>
    <x v="29"/>
    <n v="16584746"/>
    <s v="EMYDUR"/>
    <n v="5200"/>
    <s v="5200G"/>
    <s v="GRUPO-A"/>
    <s v="Retos en viticultura"/>
    <s v="GG"/>
    <s v="GRUPO GRANDE"/>
    <s v="5200G"/>
    <s v="GG de Retos de viticultura"/>
    <s v="GRUPO-A"/>
    <s v="GG de Retos de viticultura"/>
    <s v="AN"/>
    <n v="16584746"/>
    <s v="DIAGO"/>
    <s v="SANTAMARÍA"/>
    <s v="MARÍA PAZ"/>
    <s v="madiago"/>
    <s v="maria-paz.diago@unirioja.es"/>
    <n v="1"/>
    <n v="1"/>
    <x v="1"/>
    <n v="0"/>
    <s v="DOCTOR"/>
    <n v="0"/>
    <s v="_"/>
    <s v="2016-12-01 00:00:00.0"/>
    <s v="2021-11-30 00:00:00.0"/>
    <s v="D01INVESTIGADOR1"/>
    <s v="ACCESO SISTEMA ESPAÑOL CIENCIA E INNOVACIÓN"/>
    <s v="R101"/>
    <x v="4"/>
    <n v="705"/>
    <s v="PRODUCCIÓN VEGETAL"/>
  </r>
  <r>
    <x v="29"/>
    <n v="16591357"/>
    <s v="EMYDUR"/>
    <n v="5200"/>
    <s v="5200G"/>
    <s v="GRUPO-A"/>
    <s v="Retos en viticultura"/>
    <s v="GG"/>
    <s v="GRUPO GRANDE"/>
    <s v="5200G"/>
    <s v="GG de Retos de viticultura"/>
    <s v="GRUPO-A"/>
    <s v="GG de Retos de viticultura"/>
    <s v="AN"/>
    <n v="16591357"/>
    <s v="LÓPEZ"/>
    <s v="OCÓN"/>
    <s v="ELENA"/>
    <s v="ellopeo"/>
    <s v="elena.lopez@unirioja.es"/>
    <n v="1"/>
    <n v="1"/>
    <x v="1"/>
    <n v="536"/>
    <s v="PROFESOR INTERINO"/>
    <s v="P02"/>
    <s v="TIEMPO PARCIAL (2+2 HORAS)"/>
    <s v="2019-02-21 00:00:00.0"/>
    <s v="2019-09-14 00:00:00.0"/>
    <s v="PI101459"/>
    <s v="PROFESOR CONTRATADO INTERINO"/>
    <s v="R101"/>
    <x v="4"/>
    <n v="500"/>
    <s v="INGENIERÍA AGROFORESTAL"/>
  </r>
  <r>
    <x v="29"/>
    <n v="16584746"/>
    <s v="EMYDUR"/>
    <n v="5200"/>
    <s v="5200R"/>
    <s v="GRUPO-A1"/>
    <s v="Retos en viticultura"/>
    <s v="GR"/>
    <s v="GRUPO REDUCIDO"/>
    <s v="5200R"/>
    <s v="GR de Retos de viticultura"/>
    <s v="GRUPO-A1"/>
    <s v="GR de Retos de viticultura"/>
    <s v="AN"/>
    <n v="16584746"/>
    <s v="DIAGO"/>
    <s v="SANTAMARÍA"/>
    <s v="MARÍA PAZ"/>
    <s v="madiago"/>
    <s v="maria-paz.diago@unirioja.es"/>
    <n v="0.5"/>
    <n v="0.5"/>
    <x v="1"/>
    <n v="0"/>
    <s v="DOCTOR"/>
    <n v="0"/>
    <s v="_"/>
    <s v="2016-12-01 00:00:00.0"/>
    <s v="2021-11-30 00:00:00.0"/>
    <s v="D01INVESTIGADOR1"/>
    <s v="ACCESO SISTEMA ESPAÑOL CIENCIA E INNOVACIÓN"/>
    <s v="R101"/>
    <x v="4"/>
    <n v="705"/>
    <s v="PRODUCCIÓN VEGETAL"/>
  </r>
  <r>
    <x v="29"/>
    <n v="17437495"/>
    <s v="EMYDUR"/>
    <n v="5200"/>
    <s v="5200R"/>
    <s v="GRUPO-A1"/>
    <s v="Retos en viticultura"/>
    <s v="GR"/>
    <s v="GRUPO REDUCIDO"/>
    <s v="5200R"/>
    <s v="GR de Retos de viticultura"/>
    <s v="GRUPO-A1"/>
    <s v="GR de Retos de viticultura"/>
    <s v="AN"/>
    <n v="17437495"/>
    <s v="MARCO"/>
    <s v="MANCEBÓN"/>
    <s v="VICENTE SANTIAGO"/>
    <s v="vimarco"/>
    <s v="vicente.marco@unirioja.es"/>
    <n v="1"/>
    <n v="1"/>
    <x v="0"/>
    <n v="504"/>
    <s v="PROFESOR TITULAR UNIVERSIDAD"/>
    <s v="01R"/>
    <s v="TIEMPO COMPLETO REDUCIDO"/>
    <s v="2014-09-15 00:00:00.0"/>
    <s v="null"/>
    <s v="DF3157"/>
    <s v="TITULAR DE UNIVERSIDAD"/>
    <s v="R101"/>
    <x v="4"/>
    <n v="705"/>
    <s v="PRODUCCIÓN VEGETAL"/>
  </r>
  <r>
    <x v="29"/>
    <n v="16267404"/>
    <s v="EMYDUR"/>
    <n v="5201"/>
    <s v="5201G"/>
    <s v="GRUPO-A"/>
    <s v="Retos en enología"/>
    <s v="GG"/>
    <s v="GRUPO GRANDE"/>
    <s v="5201G"/>
    <s v="GG de Retos de enología"/>
    <s v="GRUPO-A"/>
    <s v="GG de Retos de enología"/>
    <s v="AN"/>
    <n v="16267404"/>
    <s v="FERNÁNDEZ"/>
    <s v="ZURBANO"/>
    <s v="MARÍA PURIFIC."/>
    <s v="pfernan"/>
    <s v="puri.fernandez@unirioja.es"/>
    <n v="0.5"/>
    <n v="0.5"/>
    <x v="1"/>
    <n v="504"/>
    <s v="PROFESOR TITULAR UNIVERSIDAD"/>
    <s v="01R"/>
    <s v="TIEMPO COMPLETO REDUCIDO"/>
    <s v="2012-09-01 00:00:00.0"/>
    <s v="null"/>
    <s v="DF32369"/>
    <s v="TITULAR DE UNIVERSIDAD"/>
    <s v="R112"/>
    <x v="8"/>
    <n v="750"/>
    <s v="QUÍMICA ANALÍTICA"/>
  </r>
  <r>
    <x v="29"/>
    <n v="16528703"/>
    <s v="EMYDUR"/>
    <n v="5201"/>
    <s v="5201G"/>
    <s v="GRUPO-A"/>
    <s v="Retos en enología"/>
    <s v="GG"/>
    <s v="GRUPO GRANDE"/>
    <s v="5201G"/>
    <s v="GG de Retos de enología"/>
    <s v="GRUPO-A"/>
    <s v="GG de Retos de enología"/>
    <s v="AN"/>
    <n v="16528703"/>
    <s v="GUTIÉRREZ"/>
    <s v="VIGUERA"/>
    <s v="ANA ROSA"/>
    <s v="angutivi"/>
    <s v="ana-rosa.gutierrez@unirioja.es"/>
    <n v="1"/>
    <n v="1"/>
    <x v="0"/>
    <n v="500"/>
    <s v="CATEDRATICO DE UNIVERSIDAD"/>
    <s v="01R"/>
    <s v="TIEMPO COMPLETO REDUCIDO"/>
    <s v="2018-12-05 00:00:00.0"/>
    <s v="null"/>
    <s v="DF100374"/>
    <s v="CATEDRÁTICO DE UNIVERSIDAD"/>
    <s v="R101"/>
    <x v="4"/>
    <n v="780"/>
    <s v="TECNOLOGÍA DE ALIMENTOS"/>
  </r>
  <r>
    <x v="29"/>
    <n v="16567034"/>
    <s v="EMYDUR"/>
    <n v="5201"/>
    <s v="5201G"/>
    <s v="GRUPO-A"/>
    <s v="Retos en enología"/>
    <s v="GG"/>
    <s v="GRUPO GRANDE"/>
    <s v="5201G"/>
    <s v="GG de Retos de enología"/>
    <s v="GRUPO-A"/>
    <s v="GG de Retos de enología"/>
    <s v="AN"/>
    <n v="16567034"/>
    <s v="GUADALUPE"/>
    <s v="MÍNGUEZ"/>
    <s v="ZENAIDA"/>
    <s v="zeguadal"/>
    <s v="zenaida.guadalupe@unirioja.es"/>
    <n v="1"/>
    <n v="1"/>
    <x v="1"/>
    <n v="504"/>
    <s v="PROFESOR TITULAR UNIVERSIDAD"/>
    <s v="C01"/>
    <s v="TIEMPO COMPLETO"/>
    <s v="2018-12-21 00:00:00.0"/>
    <s v="null"/>
    <s v="DF100361"/>
    <s v="PROFESOR TITULAR DE UNIVERSIDAD"/>
    <s v="R101"/>
    <x v="4"/>
    <n v="780"/>
    <s v="TECNOLOGÍA DE ALIMENTOS"/>
  </r>
  <r>
    <x v="29"/>
    <n v="16580683"/>
    <s v="EMYDUR"/>
    <n v="5201"/>
    <s v="5201G"/>
    <s v="GRUPO-A"/>
    <s v="Retos en enología"/>
    <s v="GG"/>
    <s v="GRUPO GRANDE"/>
    <s v="5201G"/>
    <s v="GG de Retos de enología"/>
    <s v="GRUPO-A"/>
    <s v="GG de Retos de enología"/>
    <s v="AN"/>
    <n v="16580683"/>
    <s v="LÓPEZ"/>
    <s v="ALFARO"/>
    <s v="ISABEL"/>
    <s v="islopez"/>
    <s v="isabel.lopez@unirioja.es"/>
    <n v="0.5"/>
    <n v="0.5"/>
    <x v="0"/>
    <n v="536"/>
    <s v="PROFESOR INTERINO"/>
    <s v="C01"/>
    <s v="TIEMPO COMPLETO"/>
    <s v="2015-09-15 00:00:00.0"/>
    <s v="null"/>
    <s v="PI101014"/>
    <s v="PROFESOR CONTRATADO INTERINO"/>
    <s v="R101"/>
    <x v="4"/>
    <n v="780"/>
    <s v="TECNOLOGÍA DE ALIMENTOS"/>
  </r>
  <r>
    <x v="29"/>
    <n v="16587648"/>
    <s v="EMYDUR"/>
    <n v="5201"/>
    <s v="5201G"/>
    <s v="GRUPO-A"/>
    <s v="Retos en enología"/>
    <s v="GG"/>
    <s v="GRUPO GRANDE"/>
    <s v="5201G"/>
    <s v="GG de Retos de enología"/>
    <s v="GRUPO-A"/>
    <s v="GG de Retos de enología"/>
    <s v="AN"/>
    <n v="16587648"/>
    <s v="GONZÁLEZ"/>
    <s v="ARENZANA"/>
    <s v="LUCÍA"/>
    <s v="lugonza"/>
    <s v="lucia.gonzalez@unirioja.es"/>
    <n v="1"/>
    <n v="1"/>
    <x v="1"/>
    <n v="536"/>
    <s v="PROFESOR INTERINO"/>
    <s v="P05"/>
    <s v="TIEMPO PARCIAL (5+5 HORAS)"/>
    <s v="2019-03-02 00:00:00.0"/>
    <s v="2019-09-14 00:00:00.0"/>
    <s v="PI101425"/>
    <s v="PROFESOR CONTRATADO INTERINO"/>
    <s v="R101"/>
    <x v="4"/>
    <n v="780"/>
    <s v="TECNOLOGÍA DE ALIMENTOS"/>
  </r>
  <r>
    <x v="29"/>
    <n v="16267404"/>
    <s v="EMYDUR"/>
    <n v="5201"/>
    <s v="5201R"/>
    <s v="GRUPO-A1"/>
    <s v="Retos en enología"/>
    <s v="GR"/>
    <s v="GRUPO REDUCIDO"/>
    <s v="5201R"/>
    <s v="GR de Retos de enología"/>
    <s v="GRUPO-A1"/>
    <s v="GR de Retos de enología"/>
    <s v="AN"/>
    <n v="16267404"/>
    <s v="FERNÁNDEZ"/>
    <s v="ZURBANO"/>
    <s v="MARÍA PURIFIC."/>
    <s v="pfernan"/>
    <s v="puri.fernandez@unirioja.es"/>
    <n v="0.5"/>
    <n v="0.5"/>
    <x v="1"/>
    <n v="504"/>
    <s v="PROFESOR TITULAR UNIVERSIDAD"/>
    <s v="01R"/>
    <s v="TIEMPO COMPLETO REDUCIDO"/>
    <s v="2012-09-01 00:00:00.0"/>
    <s v="null"/>
    <s v="DF32369"/>
    <s v="TITULAR DE UNIVERSIDAD"/>
    <s v="R112"/>
    <x v="8"/>
    <n v="750"/>
    <s v="QUÍMICA ANALÍTICA"/>
  </r>
  <r>
    <x v="29"/>
    <n v="16580683"/>
    <s v="EMYDUR"/>
    <n v="5201"/>
    <s v="5201R"/>
    <s v="GRUPO-A1"/>
    <s v="Retos en enología"/>
    <s v="GR"/>
    <s v="GRUPO REDUCIDO"/>
    <s v="5201R"/>
    <s v="GR de Retos de enología"/>
    <s v="GRUPO-A1"/>
    <s v="GR de Retos de enología"/>
    <s v="AN"/>
    <n v="16580683"/>
    <s v="LÓPEZ"/>
    <s v="ALFARO"/>
    <s v="ISABEL"/>
    <s v="islopez"/>
    <s v="isabel.lopez@unirioja.es"/>
    <n v="0.5"/>
    <n v="0.5"/>
    <x v="0"/>
    <n v="536"/>
    <s v="PROFESOR INTERINO"/>
    <s v="C01"/>
    <s v="TIEMPO COMPLETO"/>
    <s v="2015-09-15 00:00:00.0"/>
    <s v="null"/>
    <s v="PI101014"/>
    <s v="PROFESOR CONTRATADO INTERINO"/>
    <s v="R101"/>
    <x v="4"/>
    <n v="780"/>
    <s v="TECNOLOGÍA DE ALIMENTOS"/>
  </r>
  <r>
    <x v="29"/>
    <n v="16609248"/>
    <s v="EMYDUR"/>
    <n v="5201"/>
    <s v="5201R"/>
    <s v="GRUPO-A1"/>
    <s v="Retos en enología"/>
    <s v="GR"/>
    <s v="GRUPO REDUCIDO"/>
    <s v="5201R"/>
    <s v="GR de Retos de enología"/>
    <s v="GRUPO-A1"/>
    <s v="GR de Retos de enología"/>
    <s v="AN"/>
    <n v="16609248"/>
    <s v="MARTÍNEZ"/>
    <s v="LAPUENTE"/>
    <s v="LETICIA"/>
    <s v="lemartl"/>
    <s v="leticia.martinez@unirioja.es"/>
    <n v="1"/>
    <n v="1"/>
    <x v="1"/>
    <n v="536"/>
    <s v="PROFESOR INTERINO"/>
    <s v="C01"/>
    <s v="TIEMPO COMPLETO"/>
    <s v="2018-09-18 00:00:00.0"/>
    <s v="null"/>
    <s v="PI101226"/>
    <s v="PROFESOR CONTRATADO INTERINO"/>
    <s v="R101"/>
    <x v="4"/>
    <n v="780"/>
    <s v="TECNOLOGÍA DE ALIMENTOS"/>
  </r>
  <r>
    <x v="29"/>
    <n v="690684"/>
    <s v="EMYDUR"/>
    <n v="5202"/>
    <s v="5202G"/>
    <s v="GRUPO-A"/>
    <s v="Biotecnología actual en viticultura y enología"/>
    <s v="GG"/>
    <s v="GRUPO GRANDE"/>
    <s v="5202G"/>
    <s v="GG de Biotecnología actual en viticultura y enología"/>
    <s v="GRUPO-A"/>
    <s v="GG de Biotecnología actual en viticultura y enología"/>
    <s v="2S"/>
    <n v="690684"/>
    <s v="DIZY"/>
    <s v="SOTO"/>
    <s v="MARTA Mª INÉS"/>
    <s v="madizy"/>
    <s v="marta.dizy@unirioja.es"/>
    <n v="0.5"/>
    <n v="0.5"/>
    <x v="1"/>
    <n v="504"/>
    <s v="PROFESOR TITULAR UNIVERSIDAD"/>
    <s v="01R"/>
    <s v="TIEMPO COMPLETO REDUCIDO"/>
    <s v="2017-09-15 00:00:00.0"/>
    <s v="null"/>
    <s v="DF348"/>
    <s v="TITULAR DE UNIVERSIDAD"/>
    <s v="R101"/>
    <x v="4"/>
    <n v="60"/>
    <s v="BIOQUÍMICA Y BIOLOGÍA MOLECULAR"/>
  </r>
  <r>
    <x v="29"/>
    <n v="14245719"/>
    <s v="EMYDUR"/>
    <n v="5202"/>
    <s v="5202G"/>
    <s v="GRUPO-A"/>
    <s v="Biotecnología actual en viticultura y enología"/>
    <s v="GG"/>
    <s v="GRUPO GRANDE"/>
    <s v="5202G"/>
    <s v="GG de Biotecnología actual en viticultura y enología"/>
    <s v="GRUPO-A"/>
    <s v="GG de Biotecnología actual en viticultura y enología"/>
    <s v="2S"/>
    <n v="14245719"/>
    <s v="RUIZ"/>
    <s v="LARREA"/>
    <s v="MARÍA FERNANDA"/>
    <s v="fernruiz"/>
    <s v="fernanda.ruiz@unirioja.es"/>
    <n v="1.5"/>
    <n v="1.5"/>
    <x v="1"/>
    <s v="A-0500"/>
    <s v="CATEDRATICO DE UNIVERSIDAD"/>
    <s v="01R"/>
    <s v="TIEMPO COMPLETO REDUCIDO"/>
    <s v="2012-09-01 00:00:00.0"/>
    <s v="null"/>
    <s v="DF100284"/>
    <s v="CATEDRÁTICO DE UNIVERSIDAD"/>
    <s v="R101"/>
    <x v="4"/>
    <n v="60"/>
    <s v="BIOQUÍMICA Y BIOLOGÍA MOLECULAR"/>
  </r>
  <r>
    <x v="29"/>
    <n v="9373135"/>
    <s v="EMYDUR"/>
    <n v="5202"/>
    <s v="5202R"/>
    <s v="GRUPO-A1"/>
    <s v="Biotecnología actual en viticultura y enología"/>
    <s v="GR"/>
    <s v="GRUPO REDUCIDO"/>
    <s v="5202R"/>
    <s v="GR de Biotecnología actual en viticultura y enología"/>
    <s v="GRUPO-A1"/>
    <s v="GR de Biotecnología actual en viticultura y enología"/>
    <s v="2S"/>
    <n v="9373135"/>
    <s v="MENÉNDEZ"/>
    <s v="MENÉNDEZ"/>
    <s v="CRISTINA"/>
    <s v="crmenend"/>
    <s v="cristina.menendez@unirioja.es"/>
    <n v="1"/>
    <n v="1"/>
    <x v="1"/>
    <n v="504"/>
    <s v="PROFESOR TITULAR UNIVERSIDAD"/>
    <s v="C01"/>
    <s v="TIEMPO COMPLETO"/>
    <s v="2018-09-17 00:00:00.0"/>
    <s v="null"/>
    <s v="DF100044"/>
    <s v="TITULAR UNIVERSIDAD"/>
    <s v="R101"/>
    <x v="4"/>
    <n v="705"/>
    <s v="PRODUCCIÓN VEGETAL"/>
  </r>
  <r>
    <x v="29"/>
    <n v="13092044"/>
    <s v="EMYDUR"/>
    <n v="5203"/>
    <s v="5203G"/>
    <s v="GRUPO-A"/>
    <s v="Herramientas de análisis de datos en vitivinicultura"/>
    <s v="GG"/>
    <s v="GRUPO GRANDE"/>
    <s v="5203G"/>
    <s v="GG de Herramientas de análisis de datos en vitivinicultura"/>
    <s v="GRUPO-A"/>
    <s v="GG de Herramientas de análisis de datos en vitivinicultura"/>
    <s v="1S"/>
    <n v="13092044"/>
    <s v="GONZÁLEZ"/>
    <s v="SÁIZ"/>
    <s v="JOSÉ MARÍA"/>
    <s v="jmgonza"/>
    <s v="josemaria.gonzalez@unirioja.es"/>
    <n v="0.5"/>
    <n v="0.5"/>
    <x v="1"/>
    <s v="A-0500"/>
    <s v="CATEDRATICO DE UNIVERSIDAD"/>
    <s v="01R"/>
    <s v="TIEMPO COMPLETO REDUCIDO"/>
    <s v="2014-09-15 00:00:00.0"/>
    <s v="null"/>
    <s v="DF100279"/>
    <s v="CATEDRÁTICO DE UNIVERSIDAD"/>
    <s v="R112"/>
    <x v="8"/>
    <n v="555"/>
    <s v="INGENIERÍA QUÍMICA"/>
  </r>
  <r>
    <x v="29"/>
    <n v="13109019"/>
    <s v="EMYDUR"/>
    <n v="5203"/>
    <s v="5203G"/>
    <s v="GRUPO-A"/>
    <s v="Herramientas de análisis de datos en vitivinicultura"/>
    <s v="GG"/>
    <s v="GRUPO GRANDE"/>
    <s v="5203G"/>
    <s v="GG de Herramientas de análisis de datos en vitivinicultura"/>
    <s v="GRUPO-A"/>
    <s v="GG de Herramientas de análisis de datos en vitivinicultura"/>
    <s v="1S"/>
    <n v="13109019"/>
    <s v="PIZARRO"/>
    <s v="MILLÁN"/>
    <s v="CONSUELO"/>
    <s v="cpizarro"/>
    <s v="consuelo.pizarro@unirioja.es"/>
    <n v="0.5"/>
    <n v="0.5"/>
    <x v="1"/>
    <s v="A-0500"/>
    <s v="CATEDRATICO DE UNIVERSIDAD"/>
    <s v="C01"/>
    <s v="TIEMPO COMPLETO"/>
    <s v="2010-12-07 00:00:00.0"/>
    <s v="null"/>
    <s v="DF100287"/>
    <s v="CATEDRÁTICO DE UNIVERSIDAD"/>
    <s v="R112"/>
    <x v="8"/>
    <n v="750"/>
    <s v="QUÍMICA ANALÍTICA"/>
  </r>
  <r>
    <x v="29"/>
    <n v="17199289"/>
    <s v="EMYDUR"/>
    <n v="5203"/>
    <s v="5203G"/>
    <s v="GRUPO-A"/>
    <s v="Herramientas de análisis de datos en vitivinicultura"/>
    <s v="GG"/>
    <s v="GRUPO GRANDE"/>
    <s v="5203G"/>
    <s v="GG de Herramientas de análisis de datos en vitivinicultura"/>
    <s v="GRUPO-A"/>
    <s v="GG de Herramientas de análisis de datos en vitivinicultura"/>
    <s v="1S"/>
    <n v="17199289"/>
    <s v="FILLAT"/>
    <s v="BALLESTEROS"/>
    <s v="JUAN CARLOS"/>
    <s v="jufillat"/>
    <s v="juan-carlos.fillat@unirioja.es"/>
    <n v="1"/>
    <n v="1"/>
    <x v="1"/>
    <n v="504"/>
    <s v="PROFESOR TITULAR UNIVERSIDAD"/>
    <s v="01A"/>
    <s v="TIEMPO COMPLETO AMPLIADO"/>
    <s v="2012-09-01 00:00:00.0"/>
    <s v="null"/>
    <s v="DF32187"/>
    <s v="TITULAR DE UNIVERSIDAD"/>
    <s v="R111"/>
    <x v="7"/>
    <n v="265"/>
    <s v="ESTADÍSTICA E INVESTIGACIÓN OPERATIVA"/>
  </r>
  <r>
    <x v="29"/>
    <n v="13109019"/>
    <s v="EMYDUR"/>
    <n v="5203"/>
    <s v="5203R"/>
    <s v="GRUPO-A1"/>
    <s v="Herramientas de análisis de datos en vitivinicultura"/>
    <s v="GR"/>
    <s v="GRUPO REDUCIDO"/>
    <s v="5203R"/>
    <s v="GR de Herramientas de análisis de datos en vitivinicultura"/>
    <s v="GRUPO-A1"/>
    <s v="GR de Herramientas de análisis de datos en vitivinicultura"/>
    <s v="1S"/>
    <n v="13109019"/>
    <s v="PIZARRO"/>
    <s v="MILLÁN"/>
    <s v="CONSUELO"/>
    <s v="cpizarro"/>
    <s v="consuelo.pizarro@unirioja.es"/>
    <n v="0.5"/>
    <n v="0.5"/>
    <x v="1"/>
    <s v="A-0500"/>
    <s v="CATEDRATICO DE UNIVERSIDAD"/>
    <s v="C01"/>
    <s v="TIEMPO COMPLETO"/>
    <s v="2010-12-07 00:00:00.0"/>
    <s v="null"/>
    <s v="DF100287"/>
    <s v="CATEDRÁTICO DE UNIVERSIDAD"/>
    <s v="R112"/>
    <x v="8"/>
    <n v="750"/>
    <s v="QUÍMICA ANALÍTICA"/>
  </r>
  <r>
    <x v="29"/>
    <n v="42057900"/>
    <s v="EMYDUR"/>
    <n v="5203"/>
    <s v="5203R"/>
    <s v="GRUPO-A1"/>
    <s v="Herramientas de análisis de datos en vitivinicultura"/>
    <s v="GR"/>
    <s v="GRUPO REDUCIDO"/>
    <s v="5203R"/>
    <s v="GR de Herramientas de análisis de datos en vitivinicultura"/>
    <s v="GRUPO-A1"/>
    <s v="GR de Herramientas de análisis de datos en vitivinicultura"/>
    <s v="1S"/>
    <n v="42057900"/>
    <s v="HERNÁNDEZ"/>
    <s v="MARTÍN"/>
    <s v="ZENAIDA"/>
    <s v="zehernan"/>
    <s v="zenaida.hernandez@unirioja.es"/>
    <n v="0.5"/>
    <n v="0.5"/>
    <x v="1"/>
    <n v="506"/>
    <s v="PROFESOR TITULAR DE ESCUELA UNIVERSITARI"/>
    <s v="01A"/>
    <s v="TIEMPO COMPLETO AMPLIADO"/>
    <s v="2012-09-01 00:00:00.0"/>
    <s v="null"/>
    <s v="DF32193"/>
    <s v="TITULAR DE ESCUELAS UNIVERSITARIAS"/>
    <s v="R111"/>
    <x v="7"/>
    <n v="265"/>
    <s v="ESTADÍSTICA E INVESTIGACIÓN OPERATIVA"/>
  </r>
  <r>
    <x v="29"/>
    <n v="14245719"/>
    <s v="EMYDUR"/>
    <n v="5204"/>
    <s v="5204G"/>
    <s v="GRUPO-A"/>
    <s v="Gestión de la calidad y de la innovación vitivinícola"/>
    <s v="GG"/>
    <s v="GRUPO GRANDE"/>
    <s v="5204G"/>
    <s v="GG de Gestión de la calidad y de la innovación vitivinícola"/>
    <s v="GRUPO-A"/>
    <s v="GG de Gestión de la calidad y de la innovación vitivinícola"/>
    <s v="1S"/>
    <n v="14245719"/>
    <s v="RUIZ"/>
    <s v="LARREA"/>
    <s v="MARÍA FERNANDA"/>
    <s v="fernruiz"/>
    <s v="fernanda.ruiz@unirioja.es"/>
    <n v="0.5"/>
    <n v="0.5"/>
    <x v="1"/>
    <s v="A-0500"/>
    <s v="CATEDRATICO DE UNIVERSIDAD"/>
    <s v="01R"/>
    <s v="TIEMPO COMPLETO REDUCIDO"/>
    <s v="2012-09-01 00:00:00.0"/>
    <s v="null"/>
    <s v="DF100284"/>
    <s v="CATEDRÁTICO DE UNIVERSIDAD"/>
    <s v="R101"/>
    <x v="4"/>
    <n v="60"/>
    <s v="BIOQUÍMICA Y BIOLOGÍA MOLECULAR"/>
  </r>
  <r>
    <x v="29"/>
    <n v="16565868"/>
    <s v="EMYDUR"/>
    <n v="5204"/>
    <s v="5204G"/>
    <s v="GRUPO-A"/>
    <s v="Gestión de la calidad y de la innovación vitivinícola"/>
    <s v="GG"/>
    <s v="GRUPO GRANDE"/>
    <s v="5204G"/>
    <s v="GG de Gestión de la calidad y de la innovación vitivinícola"/>
    <s v="GRUPO-A"/>
    <s v="GG de Gestión de la calidad y de la innovación vitivinícola"/>
    <s v="1S"/>
    <n v="16565868"/>
    <s v="JIMÉNEZ"/>
    <s v="MACÍAS"/>
    <s v="EMILIO"/>
    <s v="emjimene"/>
    <s v="emilio.jimenez@unirioja.es"/>
    <n v="0.5"/>
    <n v="0.5"/>
    <x v="0"/>
    <n v="500"/>
    <s v="CATEDRATICO DE UNIVERSIDAD"/>
    <s v="C01"/>
    <s v="TIEMPO COMPLETO"/>
    <s v="2016-04-15 00:00:00.0"/>
    <s v="null"/>
    <s v="DF100329"/>
    <s v="CATEDRÁTICO DE UNIVERSIDAD"/>
    <s v="R109"/>
    <x v="9"/>
    <n v="520"/>
    <s v="INGENIERÍA DE SISTEMAS Y AUTOMÁTICA"/>
  </r>
  <r>
    <x v="29"/>
    <n v="16584746"/>
    <s v="EMYDUR"/>
    <n v="5204"/>
    <s v="5204G"/>
    <s v="GRUPO-A"/>
    <s v="Gestión de la calidad y de la innovación vitivinícola"/>
    <s v="GG"/>
    <s v="GRUPO GRANDE"/>
    <s v="5204G"/>
    <s v="GG de Gestión de la calidad y de la innovación vitivinícola"/>
    <s v="GRUPO-A"/>
    <s v="GG de Gestión de la calidad y de la innovación vitivinícola"/>
    <s v="1S"/>
    <n v="16584746"/>
    <s v="DIAGO"/>
    <s v="SANTAMARÍA"/>
    <s v="MARÍA PAZ"/>
    <s v="madiago"/>
    <s v="maria-paz.diago@unirioja.es"/>
    <n v="0"/>
    <n v="0"/>
    <x v="1"/>
    <n v="0"/>
    <s v="DOCTOR"/>
    <n v="0"/>
    <s v="_"/>
    <s v="2016-12-01 00:00:00.0"/>
    <s v="2021-11-30 00:00:00.0"/>
    <s v="D01INVESTIGADOR1"/>
    <s v="ACCESO SISTEMA ESPAÑOL CIENCIA E INNOVACIÓN"/>
    <s v="R101"/>
    <x v="4"/>
    <n v="705"/>
    <s v="PRODUCCIÓN VEGETAL"/>
  </r>
  <r>
    <x v="29"/>
    <n v="16567034"/>
    <s v="EMYDUR"/>
    <n v="5205"/>
    <s v="5205G"/>
    <s v="GRUPO-A"/>
    <s v="Experiencias innovadoras en tecnología y gestión vitivinícola"/>
    <s v="GG"/>
    <s v="GRUPO GRANDE"/>
    <s v="5205G"/>
    <s v="GG de Experiencias innovadoras en tecnología y gestión vitivinícola"/>
    <s v="GRUPO-A"/>
    <s v="GG de Experiencias innovadoras en tecnología y gestión vitivinícola"/>
    <s v="2S"/>
    <n v="16567034"/>
    <s v="GUADALUPE"/>
    <s v="MÍNGUEZ"/>
    <s v="ZENAIDA"/>
    <s v="zeguadal"/>
    <s v="zenaida.guadalupe@unirioja.es"/>
    <n v="0"/>
    <n v="0"/>
    <x v="1"/>
    <n v="504"/>
    <s v="PROFESOR TITULAR UNIVERSIDAD"/>
    <s v="C01"/>
    <s v="TIEMPO COMPLETO"/>
    <s v="2018-12-21 00:00:00.0"/>
    <s v="null"/>
    <s v="DF100361"/>
    <s v="PROFESOR TITULAR DE UNIVERSIDAD"/>
    <s v="R101"/>
    <x v="4"/>
    <n v="780"/>
    <s v="TECNOLOGÍA DE ALIMENTOS"/>
  </r>
  <r>
    <x v="29"/>
    <n v="14245719"/>
    <s v="EMYDUR"/>
    <n v="5205"/>
    <s v="5205R"/>
    <s v="GRUPO-A1"/>
    <s v="Experiencias innovadoras en tecnología y gestión vitivinícola"/>
    <s v="GR"/>
    <s v="GRUPO REDUCIDO"/>
    <s v="5205R"/>
    <s v="GR de Experiencias innovadoras en tecnología y gestión vitivinícola"/>
    <s v="GRUPO-A1"/>
    <s v="GR de Experiencias innovadoras en tecnología y gestión vitivinícola"/>
    <s v="2S"/>
    <n v="14245719"/>
    <s v="RUIZ"/>
    <s v="LARREA"/>
    <s v="MARÍA FERNANDA"/>
    <s v="fernruiz"/>
    <s v="fernanda.ruiz@unirioja.es"/>
    <n v="0.4"/>
    <n v="0.4"/>
    <x v="1"/>
    <s v="A-0500"/>
    <s v="CATEDRATICO DE UNIVERSIDAD"/>
    <s v="01R"/>
    <s v="TIEMPO COMPLETO REDUCIDO"/>
    <s v="2012-09-01 00:00:00.0"/>
    <s v="null"/>
    <s v="DF100284"/>
    <s v="CATEDRÁTICO DE UNIVERSIDAD"/>
    <s v="R101"/>
    <x v="4"/>
    <n v="60"/>
    <s v="BIOQUÍMICA Y BIOLOGÍA MOLECULAR"/>
  </r>
  <r>
    <x v="29"/>
    <n v="16567034"/>
    <s v="EMYDUR"/>
    <n v="5205"/>
    <s v="5205R"/>
    <s v="GRUPO-A1"/>
    <s v="Experiencias innovadoras en tecnología y gestión vitivinícola"/>
    <s v="GR"/>
    <s v="GRUPO REDUCIDO"/>
    <s v="5205R"/>
    <s v="GR de Experiencias innovadoras en tecnología y gestión vitivinícola"/>
    <s v="GRUPO-A1"/>
    <s v="GR de Experiencias innovadoras en tecnología y gestión vitivinícola"/>
    <s v="2S"/>
    <n v="16567034"/>
    <s v="GUADALUPE"/>
    <s v="MÍNGUEZ"/>
    <s v="ZENAIDA"/>
    <s v="zeguadal"/>
    <s v="zenaida.guadalupe@unirioja.es"/>
    <n v="0.4"/>
    <n v="0.4"/>
    <x v="1"/>
    <n v="504"/>
    <s v="PROFESOR TITULAR UNIVERSIDAD"/>
    <s v="C01"/>
    <s v="TIEMPO COMPLETO"/>
    <s v="2018-12-21 00:00:00.0"/>
    <s v="null"/>
    <s v="DF100361"/>
    <s v="PROFESOR TITULAR DE UNIVERSIDAD"/>
    <s v="R101"/>
    <x v="4"/>
    <n v="780"/>
    <s v="TECNOLOGÍA DE ALIMENTOS"/>
  </r>
  <r>
    <x v="29"/>
    <n v="7852960"/>
    <s v="EMYDUR"/>
    <n v="5206"/>
    <s v="5206G"/>
    <s v="GRUPO-A"/>
    <s v="Prácticas externas"/>
    <s v="GG"/>
    <s v="GRUPO GRANDE"/>
    <s v="5206G"/>
    <s v="GG de Prácticas externas"/>
    <s v="GRUPO-A"/>
    <s v="GG de Prácticas externas"/>
    <s v="2S"/>
    <n v="7852960"/>
    <s v="TARDÁGUILA"/>
    <s v="LASO"/>
    <s v="MANUEL JAVIER"/>
    <s v="jatardag"/>
    <s v="javier.tardaguila@unirioja.es"/>
    <n v="0.15"/>
    <n v="0.15"/>
    <x v="1"/>
    <n v="500"/>
    <s v="CATEDRATICO DE UNIVERSIDAD"/>
    <s v="01R"/>
    <s v="TIEMPO COMPLETO REDUCIDO"/>
    <s v="2018-11-26 00:00:00.0"/>
    <s v="null"/>
    <s v="DF100371"/>
    <s v="CATEDRÁTICO DE UNIVERSIDAD"/>
    <s v="R101"/>
    <x v="4"/>
    <n v="705"/>
    <s v="PRODUCCIÓN VEGETAL"/>
  </r>
  <r>
    <x v="29"/>
    <n v="7859589"/>
    <s v="EMYDUR"/>
    <n v="5206"/>
    <s v="5206G"/>
    <s v="GRUPO-A"/>
    <s v="Prácticas externas"/>
    <s v="GG"/>
    <s v="GRUPO GRANDE"/>
    <s v="5206G"/>
    <s v="GG de Prácticas externas"/>
    <s v="GRUPO-A"/>
    <s v="GG de Prácticas externas"/>
    <s v="2S"/>
    <n v="7859589"/>
    <s v="PALACIOS"/>
    <s v="GARCÍA"/>
    <s v="ANTONIO TOMÁS"/>
    <s v="anpalaga"/>
    <s v="antonio-tomas.palacios@unirioja.es"/>
    <n v="0.15"/>
    <n v="0.15"/>
    <x v="0"/>
    <n v="532"/>
    <s v="LABORAL DOCENTE-ASOCIADO"/>
    <s v="P06"/>
    <s v="TIEMPO PARCIAL (6+6 HORAS)"/>
    <s v="2015-09-15 00:00:00.0"/>
    <s v="2019-09-14 00:00:00.0"/>
    <s v="PI101016"/>
    <s v="PROFESOR ASOCIADO"/>
    <s v="R101"/>
    <x v="4"/>
    <n v="780"/>
    <s v="TECNOLOGÍA DE ALIMENTOS"/>
  </r>
  <r>
    <x v="29"/>
    <n v="8797523"/>
    <s v="EMYDUR"/>
    <n v="5206"/>
    <s v="5206G"/>
    <s v="GRUPO-A"/>
    <s v="Prácticas externas"/>
    <s v="GG"/>
    <s v="GRUPO GRANDE"/>
    <s v="5206G"/>
    <s v="GG de Prácticas externas"/>
    <s v="GRUPO-A"/>
    <s v="GG de Prácticas externas"/>
    <s v="2S"/>
    <n v="8797523"/>
    <s v="NÚÑEZ"/>
    <s v="OLIVERA"/>
    <s v="ENCARNACIÓN"/>
    <s v="eolivera"/>
    <s v="encarnacion.nunez@unirioja.es"/>
    <n v="0.3"/>
    <n v="0.3"/>
    <x v="0"/>
    <s v="A-0500"/>
    <s v="CATEDRATICO DE UNIVERSIDAD"/>
    <s v="01R"/>
    <s v="TIEMPO COMPLETO REDUCIDO"/>
    <s v="2015-09-15 00:00:00.0"/>
    <s v="null"/>
    <s v="DF100277"/>
    <s v="CATEDRÁTICO DE UNIVERSIDAD"/>
    <s v="R101"/>
    <x v="4"/>
    <n v="412"/>
    <s v="FISIOLOGÍA VEGETAL"/>
  </r>
  <r>
    <x v="29"/>
    <n v="9373135"/>
    <s v="EMYDUR"/>
    <n v="5206"/>
    <s v="5206G"/>
    <s v="GRUPO-A"/>
    <s v="Prácticas externas"/>
    <s v="GG"/>
    <s v="GRUPO GRANDE"/>
    <s v="5206G"/>
    <s v="GG de Prácticas externas"/>
    <s v="GRUPO-A"/>
    <s v="GG de Prácticas externas"/>
    <s v="2S"/>
    <n v="9373135"/>
    <s v="MENÉNDEZ"/>
    <s v="MENÉNDEZ"/>
    <s v="CRISTINA"/>
    <s v="crmenend"/>
    <s v="cristina.menendez@unirioja.es"/>
    <n v="0.15"/>
    <n v="0.15"/>
    <x v="1"/>
    <n v="504"/>
    <s v="PROFESOR TITULAR UNIVERSIDAD"/>
    <s v="C01"/>
    <s v="TIEMPO COMPLETO"/>
    <s v="2018-09-17 00:00:00.0"/>
    <s v="null"/>
    <s v="DF100044"/>
    <s v="TITULAR UNIVERSIDAD"/>
    <s v="R101"/>
    <x v="4"/>
    <n v="705"/>
    <s v="PRODUCCIÓN VEGETAL"/>
  </r>
  <r>
    <x v="29"/>
    <n v="14245719"/>
    <s v="EMYDUR"/>
    <n v="5206"/>
    <s v="5206G"/>
    <s v="GRUPO-A"/>
    <s v="Prácticas externas"/>
    <s v="GG"/>
    <s v="GRUPO GRANDE"/>
    <s v="5206G"/>
    <s v="GG de Prácticas externas"/>
    <s v="GRUPO-A"/>
    <s v="GG de Prácticas externas"/>
    <s v="2S"/>
    <n v="14245719"/>
    <s v="RUIZ"/>
    <s v="LARREA"/>
    <s v="MARÍA FERNANDA"/>
    <s v="fernruiz"/>
    <s v="fernanda.ruiz@unirioja.es"/>
    <n v="0.15"/>
    <n v="0.15"/>
    <x v="1"/>
    <s v="A-0500"/>
    <s v="CATEDRATICO DE UNIVERSIDAD"/>
    <s v="01R"/>
    <s v="TIEMPO COMPLETO REDUCIDO"/>
    <s v="2012-09-01 00:00:00.0"/>
    <s v="null"/>
    <s v="DF100284"/>
    <s v="CATEDRÁTICO DE UNIVERSIDAD"/>
    <s v="R101"/>
    <x v="4"/>
    <n v="60"/>
    <s v="BIOQUÍMICA Y BIOLOGÍA MOLECULAR"/>
  </r>
  <r>
    <x v="29"/>
    <n v="16528703"/>
    <s v="EMYDUR"/>
    <n v="5206"/>
    <s v="5206G"/>
    <s v="GRUPO-A"/>
    <s v="Prácticas externas"/>
    <s v="GG"/>
    <s v="GRUPO GRANDE"/>
    <s v="5206G"/>
    <s v="GG de Prácticas externas"/>
    <s v="GRUPO-A"/>
    <s v="GG de Prácticas externas"/>
    <s v="2S"/>
    <n v="16528703"/>
    <s v="GUTIÉRREZ"/>
    <s v="VIGUERA"/>
    <s v="ANA ROSA"/>
    <s v="angutivi"/>
    <s v="ana-rosa.gutierrez@unirioja.es"/>
    <n v="0.15"/>
    <n v="0.15"/>
    <x v="0"/>
    <n v="500"/>
    <s v="CATEDRATICO DE UNIVERSIDAD"/>
    <s v="01R"/>
    <s v="TIEMPO COMPLETO REDUCIDO"/>
    <s v="2018-12-05 00:00:00.0"/>
    <s v="null"/>
    <s v="DF100374"/>
    <s v="CATEDRÁTICO DE UNIVERSIDAD"/>
    <s v="R101"/>
    <x v="4"/>
    <n v="780"/>
    <s v="TECNOLOGÍA DE ALIMENTOS"/>
  </r>
  <r>
    <x v="29"/>
    <n v="16552787"/>
    <s v="EMYDUR"/>
    <n v="5206"/>
    <s v="5206G"/>
    <s v="GRUPO-A"/>
    <s v="Prácticas externas"/>
    <s v="GG"/>
    <s v="GRUPO GRANDE"/>
    <s v="5206G"/>
    <s v="GG de Prácticas externas"/>
    <s v="GRUPO-A"/>
    <s v="GG de Prácticas externas"/>
    <s v="2S"/>
    <n v="16552787"/>
    <s v="TENORIO"/>
    <s v="RODRÍGUEZ"/>
    <s v="CARMEN"/>
    <s v="catenori"/>
    <s v="carmen.tenorio@unirioja.es"/>
    <n v="0.3"/>
    <n v="0.3"/>
    <x v="0"/>
    <n v="504"/>
    <s v="PROFESOR TITULAR UNIVERSIDAD"/>
    <s v="01R"/>
    <s v="TIEMPO COMPLETO REDUCIDO"/>
    <s v="2018-09-17 00:00:00.0"/>
    <s v="null"/>
    <s v="DF100263"/>
    <s v="PROFESOR TITULAR DE UNIVERSIDAD"/>
    <s v="R101"/>
    <x v="4"/>
    <n v="60"/>
    <s v="BIOQUÍMICA Y BIOLOGÍA MOLECULAR"/>
  </r>
  <r>
    <x v="29"/>
    <n v="16567034"/>
    <s v="EMYDUR"/>
    <n v="5206"/>
    <s v="5206G"/>
    <s v="GRUPO-A"/>
    <s v="Prácticas externas"/>
    <s v="GG"/>
    <s v="GRUPO GRANDE"/>
    <s v="5206G"/>
    <s v="GG de Prácticas externas"/>
    <s v="GRUPO-A"/>
    <s v="GG de Prácticas externas"/>
    <s v="2S"/>
    <n v="16567034"/>
    <s v="GUADALUPE"/>
    <s v="MÍNGUEZ"/>
    <s v="ZENAIDA"/>
    <s v="zeguadal"/>
    <s v="zenaida.guadalupe@unirioja.es"/>
    <n v="0.3"/>
    <n v="0.3"/>
    <x v="1"/>
    <n v="504"/>
    <s v="PROFESOR TITULAR UNIVERSIDAD"/>
    <s v="C01"/>
    <s v="TIEMPO COMPLETO"/>
    <s v="2018-12-21 00:00:00.0"/>
    <s v="null"/>
    <s v="DF100361"/>
    <s v="PROFESOR TITULAR DE UNIVERSIDAD"/>
    <s v="R101"/>
    <x v="4"/>
    <n v="780"/>
    <s v="TECNOLOGÍA DE ALIMENTOS"/>
  </r>
  <r>
    <x v="29"/>
    <n v="16580683"/>
    <s v="EMYDUR"/>
    <n v="5206"/>
    <s v="5206G"/>
    <s v="GRUPO-A"/>
    <s v="Prácticas externas"/>
    <s v="GG"/>
    <s v="GRUPO GRANDE"/>
    <s v="5206G"/>
    <s v="GG de Prácticas externas"/>
    <s v="GRUPO-A"/>
    <s v="GG de Prácticas externas"/>
    <s v="2S"/>
    <n v="16580683"/>
    <s v="LÓPEZ"/>
    <s v="ALFARO"/>
    <s v="ISABEL"/>
    <s v="islopez"/>
    <s v="isabel.lopez@unirioja.es"/>
    <n v="0.15"/>
    <n v="0.15"/>
    <x v="0"/>
    <n v="536"/>
    <s v="PROFESOR INTERINO"/>
    <s v="C01"/>
    <s v="TIEMPO COMPLETO"/>
    <s v="2015-09-15 00:00:00.0"/>
    <s v="null"/>
    <s v="PI101014"/>
    <s v="PROFESOR CONTRATADO INTERINO"/>
    <s v="R101"/>
    <x v="4"/>
    <n v="780"/>
    <s v="TECNOLOGÍA DE ALIMENTOS"/>
  </r>
  <r>
    <x v="29"/>
    <n v="16584746"/>
    <s v="EMYDUR"/>
    <n v="5206"/>
    <s v="5206G"/>
    <s v="GRUPO-A"/>
    <s v="Prácticas externas"/>
    <s v="GG"/>
    <s v="GRUPO GRANDE"/>
    <s v="5206G"/>
    <s v="GG de Prácticas externas"/>
    <s v="GRUPO-A"/>
    <s v="GG de Prácticas externas"/>
    <s v="2S"/>
    <n v="16584746"/>
    <s v="DIAGO"/>
    <s v="SANTAMARÍA"/>
    <s v="MARÍA PAZ"/>
    <s v="madiago"/>
    <s v="maria-paz.diago@unirioja.es"/>
    <n v="0"/>
    <n v="0"/>
    <x v="1"/>
    <n v="0"/>
    <s v="DOCTOR"/>
    <n v="0"/>
    <s v="_"/>
    <s v="2016-12-01 00:00:00.0"/>
    <s v="2021-11-30 00:00:00.0"/>
    <s v="D01INVESTIGADOR1"/>
    <s v="ACCESO SISTEMA ESPAÑOL CIENCIA E INNOVACIÓN"/>
    <s v="R101"/>
    <x v="4"/>
    <n v="705"/>
    <s v="PRODUCCIÓN VEGETAL"/>
  </r>
  <r>
    <x v="29"/>
    <n v="16609248"/>
    <s v="EMYDUR"/>
    <n v="5206"/>
    <s v="5206G"/>
    <s v="GRUPO-A"/>
    <s v="Prácticas externas"/>
    <s v="GG"/>
    <s v="GRUPO GRANDE"/>
    <s v="5206G"/>
    <s v="GG de Prácticas externas"/>
    <s v="GRUPO-A"/>
    <s v="GG de Prácticas externas"/>
    <s v="2S"/>
    <n v="16609248"/>
    <s v="MARTÍNEZ"/>
    <s v="LAPUENTE"/>
    <s v="LETICIA"/>
    <s v="lemartl"/>
    <s v="leticia.martinez@unirioja.es"/>
    <n v="0.15"/>
    <n v="0.15"/>
    <x v="1"/>
    <n v="536"/>
    <s v="PROFESOR INTERINO"/>
    <s v="C01"/>
    <s v="TIEMPO COMPLETO"/>
    <s v="2018-09-18 00:00:00.0"/>
    <s v="null"/>
    <s v="PI101226"/>
    <s v="PROFESOR CONTRATADO INTERINO"/>
    <s v="R101"/>
    <x v="4"/>
    <n v="780"/>
    <s v="TECNOLOGÍA DE ALIMENTOS"/>
  </r>
  <r>
    <x v="29"/>
    <n v="17437495"/>
    <s v="EMYDUR"/>
    <n v="5206"/>
    <s v="5206G"/>
    <s v="GRUPO-A"/>
    <s v="Prácticas externas"/>
    <s v="GG"/>
    <s v="GRUPO GRANDE"/>
    <s v="5206G"/>
    <s v="GG de Prácticas externas"/>
    <s v="GRUPO-A"/>
    <s v="GG de Prácticas externas"/>
    <s v="2S"/>
    <n v="17437495"/>
    <s v="MARCO"/>
    <s v="MANCEBÓN"/>
    <s v="VICENTE SANTIAGO"/>
    <s v="vimarco"/>
    <s v="vicente.marco@unirioja.es"/>
    <n v="0.3"/>
    <n v="0.3"/>
    <x v="0"/>
    <n v="504"/>
    <s v="PROFESOR TITULAR UNIVERSIDAD"/>
    <s v="01R"/>
    <s v="TIEMPO COMPLETO REDUCIDO"/>
    <s v="2014-09-15 00:00:00.0"/>
    <s v="null"/>
    <s v="DF3157"/>
    <s v="TITULAR DE UNIVERSIDAD"/>
    <s v="R101"/>
    <x v="4"/>
    <n v="705"/>
    <s v="PRODUCCIÓN VEGETAL"/>
  </r>
  <r>
    <x v="29"/>
    <n v="71458565"/>
    <s v="EMYDUR"/>
    <n v="5206"/>
    <s v="5206G"/>
    <s v="GRUPO-A"/>
    <s v="Prácticas externas"/>
    <s v="GG"/>
    <s v="GRUPO GRANDE"/>
    <s v="5206G"/>
    <s v="GG de Prácticas externas"/>
    <s v="GRUPO-A"/>
    <s v="GG de Prácticas externas"/>
    <s v="2S"/>
    <n v="71458565"/>
    <s v="GARCÍA"/>
    <s v="GONZÁLEZ"/>
    <s v="JULIA"/>
    <s v="jugarcgo"/>
    <s v="julia.garciag@unirioja.es"/>
    <n v="0.15"/>
    <n v="0.15"/>
    <x v="1"/>
    <n v="7081"/>
    <s v="AYUDANTE (DOCTOR)"/>
    <s v="C01"/>
    <s v="TIEMPO COMPLETO"/>
    <s v="2018-09-17 00:00:00.0"/>
    <s v="2019-02-03 00:00:00.0"/>
    <s v="PI101346"/>
    <s v="PROFESOR AYUDANTE DOCTOR"/>
    <s v="R101"/>
    <x v="4"/>
    <n v="500"/>
    <s v="INGENIERÍA AGROFORESTAL"/>
  </r>
  <r>
    <x v="29"/>
    <n v="72779211"/>
    <s v="EMYDUR"/>
    <n v="5206"/>
    <s v="5206G"/>
    <s v="GRUPO-A"/>
    <s v="Prácticas externas"/>
    <s v="GG"/>
    <s v="GRUPO GRANDE"/>
    <s v="5206G"/>
    <s v="GG de Prácticas externas"/>
    <s v="GRUPO-A"/>
    <s v="GG de Prácticas externas"/>
    <s v="2S"/>
    <n v="72779211"/>
    <s v="MARTÍNEZ"/>
    <s v="VILLAR"/>
    <s v="MARÍA ELENA"/>
    <s v="elmartin"/>
    <s v="elena.martinez@unirioja.es"/>
    <n v="0.15"/>
    <n v="0.15"/>
    <x v="1"/>
    <n v="506"/>
    <s v="PROFESOR TITULAR DE ESCUELA UNIVERSITARI"/>
    <s v="01A"/>
    <s v="TIEMPO COMPLETO AMPLIADO"/>
    <s v="2012-09-01 00:00:00.0"/>
    <s v="null"/>
    <s v="DF3167"/>
    <s v="TITULAR DE ESCUELAS UNIVERSITARIAS"/>
    <s v="R101"/>
    <x v="4"/>
    <n v="705"/>
    <s v="PRODUCCIÓN VEGETAL"/>
  </r>
  <r>
    <x v="29"/>
    <n v="16584746"/>
    <s v="EMYDUR"/>
    <n v="5207"/>
    <s v="5207G"/>
    <s v="GRUPO-A"/>
    <s v="Trabajo fin de máster"/>
    <s v="GG"/>
    <s v="GRUPO GRANDE"/>
    <s v="5207G"/>
    <s v="GG de Trabajo fin de máster"/>
    <s v="GRUPO-A"/>
    <s v="GG de Trabajo fin de máster"/>
    <s v="I"/>
    <n v="16584746"/>
    <s v="DIAGO"/>
    <s v="SANTAMARÍA"/>
    <s v="MARÍA PAZ"/>
    <s v="madiago"/>
    <s v="maria-paz.diago@unirioja.es"/>
    <n v="0"/>
    <n v="0"/>
    <x v="1"/>
    <n v="0"/>
    <s v="DOCTOR"/>
    <n v="0"/>
    <s v="_"/>
    <s v="2016-12-01 00:00:00.0"/>
    <s v="2021-11-30 00:00:00.0"/>
    <s v="D01INVESTIGADOR1"/>
    <s v="ACCESO SISTEMA ESPAÑOL CIENCIA E INNOVACIÓN"/>
    <s v="R101"/>
    <x v="4"/>
    <n v="705"/>
    <s v="PRODUCCIÓN VEGETAL"/>
  </r>
  <r>
    <x v="29"/>
    <n v="72779211"/>
    <s v="EMYDUR"/>
    <n v="5208"/>
    <s v="5208G"/>
    <s v="GRUPO-A"/>
    <s v="Fundamentos de viticultura"/>
    <s v="GG"/>
    <s v="GRUPO GRANDE"/>
    <s v="5208G"/>
    <s v="GG de Fundamentos de viticultura"/>
    <s v="GRUPO-A"/>
    <s v="GG de Fundamentos de viticultura"/>
    <s v="1R"/>
    <n v="72779211"/>
    <s v="MARTÍNEZ"/>
    <s v="VILLAR"/>
    <s v="MARÍA ELENA"/>
    <s v="elmartin"/>
    <s v="elena.martinez@unirioja.es"/>
    <n v="2"/>
    <n v="2"/>
    <x v="1"/>
    <n v="506"/>
    <s v="PROFESOR TITULAR DE ESCUELA UNIVERSITARI"/>
    <s v="01A"/>
    <s v="TIEMPO COMPLETO AMPLIADO"/>
    <s v="2012-09-01 00:00:00.0"/>
    <s v="null"/>
    <s v="DF3167"/>
    <s v="TITULAR DE ESCUELAS UNIVERSITARIAS"/>
    <s v="R101"/>
    <x v="4"/>
    <n v="705"/>
    <s v="PRODUCCIÓN VEGETAL"/>
  </r>
  <r>
    <x v="29"/>
    <n v="72779211"/>
    <s v="EMYDUR"/>
    <n v="5208"/>
    <s v="5208R"/>
    <s v="GRUPO-A1"/>
    <s v="Fundamentos de viticultura"/>
    <s v="GR"/>
    <s v="GRUPO REDUCIDO"/>
    <s v="5208R"/>
    <s v="GR de Fundamentos de viticultura"/>
    <s v="GRUPO-A1"/>
    <s v="GR de Fundamentos de viticultura"/>
    <s v="1R"/>
    <n v="72779211"/>
    <s v="MARTÍNEZ"/>
    <s v="VILLAR"/>
    <s v="MARÍA ELENA"/>
    <s v="elmartin"/>
    <s v="elena.martinez@unirioja.es"/>
    <n v="1"/>
    <n v="1"/>
    <x v="1"/>
    <n v="506"/>
    <s v="PROFESOR TITULAR DE ESCUELA UNIVERSITARI"/>
    <s v="01A"/>
    <s v="TIEMPO COMPLETO AMPLIADO"/>
    <s v="2012-09-01 00:00:00.0"/>
    <s v="null"/>
    <s v="DF3167"/>
    <s v="TITULAR DE ESCUELAS UNIVERSITARIAS"/>
    <s v="R101"/>
    <x v="4"/>
    <n v="705"/>
    <s v="PRODUCCIÓN VEGETAL"/>
  </r>
  <r>
    <x v="29"/>
    <n v="16528703"/>
    <s v="EMYDUR"/>
    <n v="5209"/>
    <s v="5209G"/>
    <s v="GRUPO-A"/>
    <s v="Fundamentos de enología"/>
    <s v="GG"/>
    <s v="GRUPO GRANDE"/>
    <s v="5209G"/>
    <s v="GG de Fundamentos de viticultura"/>
    <s v="GRUPO-A"/>
    <s v="GG de Fundamentos de viticultura"/>
    <s v="1R"/>
    <n v="16528703"/>
    <s v="GUTIÉRREZ"/>
    <s v="VIGUERA"/>
    <s v="ANA ROSA"/>
    <s v="angutivi"/>
    <s v="ana-rosa.gutierrez@unirioja.es"/>
    <n v="1"/>
    <n v="1"/>
    <x v="0"/>
    <n v="500"/>
    <s v="CATEDRATICO DE UNIVERSIDAD"/>
    <s v="01R"/>
    <s v="TIEMPO COMPLETO REDUCIDO"/>
    <s v="2018-12-05 00:00:00.0"/>
    <s v="null"/>
    <s v="DF100374"/>
    <s v="CATEDRÁTICO DE UNIVERSIDAD"/>
    <s v="R101"/>
    <x v="4"/>
    <n v="780"/>
    <s v="TECNOLOGÍA DE ALIMENTOS"/>
  </r>
  <r>
    <x v="29"/>
    <n v="16567034"/>
    <s v="EMYDUR"/>
    <n v="5209"/>
    <s v="5209G"/>
    <s v="GRUPO-A"/>
    <s v="Fundamentos de enología"/>
    <s v="GG"/>
    <s v="GRUPO GRANDE"/>
    <s v="5209G"/>
    <s v="GG de Fundamentos de viticultura"/>
    <s v="GRUPO-A"/>
    <s v="GG de Fundamentos de viticultura"/>
    <s v="1R"/>
    <n v="16567034"/>
    <s v="GUADALUPE"/>
    <s v="MÍNGUEZ"/>
    <s v="ZENAIDA"/>
    <s v="zeguadal"/>
    <s v="zenaida.guadalupe@unirioja.es"/>
    <n v="1"/>
    <n v="1"/>
    <x v="1"/>
    <n v="504"/>
    <s v="PROFESOR TITULAR UNIVERSIDAD"/>
    <s v="C01"/>
    <s v="TIEMPO COMPLETO"/>
    <s v="2018-12-21 00:00:00.0"/>
    <s v="null"/>
    <s v="DF100361"/>
    <s v="PROFESOR TITULAR DE UNIVERSIDAD"/>
    <s v="R101"/>
    <x v="4"/>
    <n v="780"/>
    <s v="TECNOLOGÍA DE ALIMENTOS"/>
  </r>
  <r>
    <x v="29"/>
    <n v="16587648"/>
    <s v="EMYDUR"/>
    <n v="5209"/>
    <s v="5209G"/>
    <s v="GRUPO-A"/>
    <s v="Fundamentos de enología"/>
    <s v="GG"/>
    <s v="GRUPO GRANDE"/>
    <s v="5209G"/>
    <s v="GG de Fundamentos de viticultura"/>
    <s v="GRUPO-A"/>
    <s v="GG de Fundamentos de viticultura"/>
    <s v="1R"/>
    <n v="16587648"/>
    <s v="GONZÁLEZ"/>
    <s v="ARENZANA"/>
    <s v="LUCÍA"/>
    <s v="lugonza"/>
    <s v="lucia.gonzalez@unirioja.es"/>
    <n v="1"/>
    <n v="1"/>
    <x v="1"/>
    <n v="536"/>
    <s v="PROFESOR INTERINO"/>
    <s v="P05"/>
    <s v="TIEMPO PARCIAL (5+5 HORAS)"/>
    <s v="2019-03-02 00:00:00.0"/>
    <s v="2019-09-14 00:00:00.0"/>
    <s v="PI101425"/>
    <s v="PROFESOR CONTRATADO INTERINO"/>
    <s v="R101"/>
    <x v="4"/>
    <n v="780"/>
    <s v="TECNOLOGÍA DE ALIMENTOS"/>
  </r>
  <r>
    <x v="29"/>
    <n v="13152345"/>
    <s v="EMYDUR"/>
    <n v="5210"/>
    <s v="5210G"/>
    <s v="GRUPO-A"/>
    <s v="Fundamentos del análisis sensorial. Iniciación a la cata"/>
    <s v="GG"/>
    <s v="GRUPO GRANDE"/>
    <s v="5210G"/>
    <s v="GG de Fundamentos el análisis sensorial. Iniciación a la cata"/>
    <s v="GRUPO-A"/>
    <s v="GG de Fundamentos el análisis sensorial. Iniciación a la cata"/>
    <s v="1R"/>
    <n v="13152345"/>
    <s v="GONZÁLEZ"/>
    <s v="MARCOS"/>
    <s v="DAVID"/>
    <s v="davgonzmarc"/>
    <s v="david.gonzalez@unirioja.es"/>
    <n v="1"/>
    <n v="1"/>
    <x v="1"/>
    <n v="532"/>
    <s v="LABORAL DOCENTE-ASOCIADO"/>
    <s v="P03"/>
    <s v="TIEMPO PARCIAL (3+3 HORAS)"/>
    <s v="2019-03-02 00:00:00.0"/>
    <s v="2019-09-14 00:00:00.0"/>
    <s v="PI101412"/>
    <s v="PROFESOR ASOCIADO"/>
    <s v="R101"/>
    <x v="4"/>
    <n v="780"/>
    <s v="TECNOLOGÍA DE ALIMENTOS"/>
  </r>
  <r>
    <x v="29"/>
    <n v="16580683"/>
    <s v="EMYDUR"/>
    <n v="5210"/>
    <s v="5210G"/>
    <s v="GRUPO-A"/>
    <s v="Fundamentos del análisis sensorial. Iniciación a la cata"/>
    <s v="GG"/>
    <s v="GRUPO GRANDE"/>
    <s v="5210G"/>
    <s v="GG de Fundamentos el análisis sensorial. Iniciación a la cata"/>
    <s v="GRUPO-A"/>
    <s v="GG de Fundamentos el análisis sensorial. Iniciación a la cata"/>
    <s v="1R"/>
    <n v="16580683"/>
    <s v="LÓPEZ"/>
    <s v="ALFARO"/>
    <s v="ISABEL"/>
    <s v="islopez"/>
    <s v="isabel.lopez@unirioja.es"/>
    <n v="0"/>
    <n v="0"/>
    <x v="0"/>
    <n v="536"/>
    <s v="PROFESOR INTERINO"/>
    <s v="C01"/>
    <s v="TIEMPO COMPLETO"/>
    <s v="2015-09-15 00:00:00.0"/>
    <s v="null"/>
    <s v="PI101014"/>
    <s v="PROFESOR CONTRATADO INTERINO"/>
    <s v="R101"/>
    <x v="4"/>
    <n v="780"/>
    <s v="TECNOLOGÍA DE ALIMENTOS"/>
  </r>
  <r>
    <x v="29"/>
    <n v="13152345"/>
    <s v="EMYDUR"/>
    <n v="5210"/>
    <s v="5210L"/>
    <s v="GRUPO-A1"/>
    <s v="Fundamentos del análisis sensorial. Iniciación a la cata"/>
    <s v="GL"/>
    <s v="GRUPO DE LABORATORIO"/>
    <s v="5210L"/>
    <s v="GL de Fundamentos el análisis sensorial. Iniciación a la cata"/>
    <s v="GRUPO-A1"/>
    <s v="GL de Fundamentos el análisis sensorial. Iniciación a la cata"/>
    <s v="1R"/>
    <n v="13152345"/>
    <s v="GONZÁLEZ"/>
    <s v="MARCOS"/>
    <s v="DAVID"/>
    <s v="davgonzmarc"/>
    <s v="david.gonzalez@unirioja.es"/>
    <n v="1.5"/>
    <n v="1.5"/>
    <x v="1"/>
    <n v="532"/>
    <s v="LABORAL DOCENTE-ASOCIADO"/>
    <s v="P03"/>
    <s v="TIEMPO PARCIAL (3+3 HORAS)"/>
    <s v="2019-03-02 00:00:00.0"/>
    <s v="2019-09-14 00:00:00.0"/>
    <s v="PI101412"/>
    <s v="PROFESOR ASOCIADO"/>
    <s v="R101"/>
    <x v="4"/>
    <n v="780"/>
    <s v="TECNOLOGÍA DE ALIMENTOS"/>
  </r>
  <r>
    <x v="29"/>
    <n v="13152345"/>
    <s v="EMYDUR"/>
    <n v="5210"/>
    <s v="5210R"/>
    <s v="GRUPO-A1"/>
    <s v="Fundamentos del análisis sensorial. Iniciación a la cata"/>
    <s v="GR"/>
    <s v="GRUPO REDUCIDO"/>
    <s v="5210R"/>
    <s v="GR de Fundamentos el análisis sensorial. Iniciación a la cata"/>
    <s v="GRUPO-A1"/>
    <s v="GR de Fundamentos el análisis sensorial. Iniciación a la cata"/>
    <s v="1R"/>
    <n v="13152345"/>
    <s v="GONZÁLEZ"/>
    <s v="MARCOS"/>
    <s v="DAVID"/>
    <s v="davgonzmarc"/>
    <s v="david.gonzalez@unirioja.es"/>
    <n v="0.5"/>
    <n v="0.5"/>
    <x v="1"/>
    <n v="532"/>
    <s v="LABORAL DOCENTE-ASOCIADO"/>
    <s v="P03"/>
    <s v="TIEMPO PARCIAL (3+3 HORAS)"/>
    <s v="2019-03-02 00:00:00.0"/>
    <s v="2019-09-14 00:00:00.0"/>
    <s v="PI101412"/>
    <s v="PROFESOR ASOCIADO"/>
    <s v="R101"/>
    <x v="4"/>
    <n v="780"/>
    <s v="TECNOLOGÍA DE ALIMENTOS"/>
  </r>
  <r>
    <x v="29"/>
    <n v="16515085"/>
    <s v="EMYDUR"/>
    <n v="5211"/>
    <s v="5211G"/>
    <s v="GRUPO-A"/>
    <s v="Entorno económico y marco institucional del sector vitivinícola"/>
    <s v="GG"/>
    <s v="GRUPO GRANDE"/>
    <s v="5211G"/>
    <s v="GG de Entorno económico y marco institucional del sector vitivinícola"/>
    <s v="GRUPO-A"/>
    <s v="GG de Entorno económico y marco institucional del sector vitivinícola"/>
    <s v="1R"/>
    <n v="16515085"/>
    <s v="BARCO"/>
    <s v="ROYO"/>
    <s v="EMILIO"/>
    <s v="ebarco"/>
    <s v="emilio.barco@unirioja.es"/>
    <n v="1.6"/>
    <n v="1.6"/>
    <x v="1"/>
    <n v="536"/>
    <s v="PROFESOR INTERINO"/>
    <s v="C01"/>
    <s v="TIEMPO COMPLETO"/>
    <s v="2017-09-15 00:00:00.0"/>
    <s v="null"/>
    <s v="PI101301"/>
    <s v="PROFESOR CONTRATADO INTERINO"/>
    <s v="R104"/>
    <x v="0"/>
    <n v="225"/>
    <s v="ECONOMÍA APLICADA"/>
  </r>
  <r>
    <x v="29"/>
    <n v="16543682"/>
    <s v="EMYDUR"/>
    <n v="5211"/>
    <s v="5211G"/>
    <s v="GRUPO-A"/>
    <s v="Entorno económico y marco institucional del sector vitivinícola"/>
    <s v="GG"/>
    <s v="GRUPO GRANDE"/>
    <s v="5211G"/>
    <s v="GG de Entorno económico y marco institucional del sector vitivinícola"/>
    <s v="GRUPO-A"/>
    <s v="GG de Entorno económico y marco institucional del sector vitivinícola"/>
    <s v="1R"/>
    <n v="16543682"/>
    <s v="NAVARRO"/>
    <s v="PÉREZ"/>
    <s v="Mª CRUZ"/>
    <s v="cnavarro"/>
    <s v="maricruz.navarro@unirioja.es"/>
    <n v="0.6"/>
    <n v="0.6"/>
    <x v="0"/>
    <n v="504"/>
    <s v="PROFESOR TITULAR UNIVERSIDAD"/>
    <s v="01A"/>
    <s v="TIEMPO COMPLETO AMPLIADO"/>
    <s v="2012-09-01 00:00:00.0"/>
    <s v="null"/>
    <s v="DF100001"/>
    <s v="PROFESOR TITULAR DE UNIVERSIDAD"/>
    <s v="R104"/>
    <x v="0"/>
    <n v="225"/>
    <s v="ECONOMÍA APLICADA"/>
  </r>
  <r>
    <x v="29"/>
    <n v="16515085"/>
    <s v="EMYDUR"/>
    <n v="5211"/>
    <s v="5211R"/>
    <s v="GRUPO-A1"/>
    <s v="Entorno económico y marco institucional del sector vitivinícola"/>
    <s v="GR"/>
    <s v="GRUPO REDUCIDO"/>
    <s v="5211R"/>
    <s v="GR de Entorno económico y marco institucional del sector vitivinícola"/>
    <s v="GRUPO-A1"/>
    <s v="GR de Entorno económico y marco institucional del sector vitivinícola"/>
    <s v="1R"/>
    <n v="16515085"/>
    <s v="BARCO"/>
    <s v="ROYO"/>
    <s v="EMILIO"/>
    <s v="ebarco"/>
    <s v="emilio.barco@unirioja.es"/>
    <n v="0.4"/>
    <n v="0.4"/>
    <x v="1"/>
    <n v="536"/>
    <s v="PROFESOR INTERINO"/>
    <s v="C01"/>
    <s v="TIEMPO COMPLETO"/>
    <s v="2017-09-15 00:00:00.0"/>
    <s v="null"/>
    <s v="PI101301"/>
    <s v="PROFESOR CONTRATADO INTERINO"/>
    <s v="R104"/>
    <x v="0"/>
    <n v="225"/>
    <s v="ECONOMÍA APLICADA"/>
  </r>
  <r>
    <x v="29"/>
    <n v="16543682"/>
    <s v="EMYDUR"/>
    <n v="5211"/>
    <s v="5211R"/>
    <s v="GRUPO-A1"/>
    <s v="Entorno económico y marco institucional del sector vitivinícola"/>
    <s v="GR"/>
    <s v="GRUPO REDUCIDO"/>
    <s v="5211R"/>
    <s v="GR de Entorno económico y marco institucional del sector vitivinícola"/>
    <s v="GRUPO-A1"/>
    <s v="GR de Entorno económico y marco institucional del sector vitivinícola"/>
    <s v="1R"/>
    <n v="16543682"/>
    <s v="NAVARRO"/>
    <s v="PÉREZ"/>
    <s v="Mª CRUZ"/>
    <s v="cnavarro"/>
    <s v="maricruz.navarro@unirioja.es"/>
    <n v="0.4"/>
    <n v="0.4"/>
    <x v="0"/>
    <n v="504"/>
    <s v="PROFESOR TITULAR UNIVERSIDAD"/>
    <s v="01A"/>
    <s v="TIEMPO COMPLETO AMPLIADO"/>
    <s v="2012-09-01 00:00:00.0"/>
    <s v="null"/>
    <s v="DF100001"/>
    <s v="PROFESOR TITULAR DE UNIVERSIDAD"/>
    <s v="R104"/>
    <x v="0"/>
    <n v="225"/>
    <s v="ECONOMÍA APLICADA"/>
  </r>
  <r>
    <x v="30"/>
    <n v="71639421"/>
    <s v="EMYDUR"/>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edfonsec"/>
    <s v="eduardo.fonseca@unirioja.es"/>
    <n v="3"/>
    <n v="3"/>
    <x v="0"/>
    <n v="504"/>
    <s v="PROFESOR TITULAR UNIVERSIDAD"/>
    <s v="C01"/>
    <s v="TIEMPO COMPLETO"/>
    <s v="2011-09-01 00:00:00.0"/>
    <s v="null"/>
    <s v="DF100295"/>
    <s v="PROFESOR TITULAR DE UNIVERSIDAD"/>
    <s v="R115"/>
    <x v="2"/>
    <n v="735"/>
    <s v="PSICOLOGÍA EVOLUTIVA Y DE LA EDUCACIÓN"/>
  </r>
  <r>
    <x v="30"/>
    <n v="71639421"/>
    <s v="EMYDUR"/>
    <n v="261201000"/>
    <s v="261201G"/>
    <s v="GRUPO-B"/>
    <s v="Aprendizaje y desarrollo de la personalidad"/>
    <s v="GG"/>
    <s v="GRUPO GRANDE"/>
    <s v="261201G"/>
    <s v="GRUPO GRANDE DE APRENDIZAJE Y DESARROLLO DE LA PERSONALIDAD"/>
    <s v="GRUPO-B"/>
    <s v="GG de APRENDIZAJE Y DESARROLLO DE LA PERSONALIDAD"/>
    <s v="1S"/>
    <n v="71639421"/>
    <s v="FONSECA"/>
    <s v="PEDRERO"/>
    <s v="EDUARDO"/>
    <s v="edfonsec"/>
    <s v="eduardo.fonseca@unirioja.es"/>
    <n v="3"/>
    <n v="3"/>
    <x v="0"/>
    <n v="504"/>
    <s v="PROFESOR TITULAR UNIVERSIDAD"/>
    <s v="C01"/>
    <s v="TIEMPO COMPLETO"/>
    <s v="2011-09-01 00:00:00.0"/>
    <s v="null"/>
    <s v="DF100295"/>
    <s v="PROFESOR TITULAR DE UNIVERSIDAD"/>
    <s v="R115"/>
    <x v="2"/>
    <n v="735"/>
    <s v="PSICOLOGÍA EVOLUTIVA Y DE LA EDUCACIÓN"/>
  </r>
  <r>
    <x v="30"/>
    <n v="71639421"/>
    <s v="EMYDUR"/>
    <n v="261201000"/>
    <s v="261201R"/>
    <s v="GRUPO-A1"/>
    <s v="Aprendizaje y desarrollo de la personalidad"/>
    <s v="GR"/>
    <s v="GRUPO REDUCIDO"/>
    <s v="261201R"/>
    <s v="GRUPO REDUCIDO DE APRENDIZAJE Y DESARROLLO DE LA PERSONALIDAD"/>
    <s v="GRUPO-A1"/>
    <s v="GR de APRENDIZAJE Y DESARROLLO DE LA PERSONALIDAD"/>
    <s v="1S"/>
    <n v="71639421"/>
    <s v="FONSECA"/>
    <s v="PEDRERO"/>
    <s v="EDUARDO"/>
    <s v="edfonsec"/>
    <s v="eduardo.fonseca@unirioja.es"/>
    <n v="1.5"/>
    <n v="1.5"/>
    <x v="0"/>
    <n v="504"/>
    <s v="PROFESOR TITULAR UNIVERSIDAD"/>
    <s v="C01"/>
    <s v="TIEMPO COMPLETO"/>
    <s v="2011-09-01 00:00:00.0"/>
    <s v="null"/>
    <s v="DF100295"/>
    <s v="PROFESOR TITULAR DE UNIVERSIDAD"/>
    <s v="R115"/>
    <x v="2"/>
    <n v="735"/>
    <s v="PSICOLOGÍA EVOLUTIVA Y DE LA EDUCACIÓN"/>
  </r>
  <r>
    <x v="30"/>
    <n v="71639421"/>
    <s v="EMYDUR"/>
    <n v="261201000"/>
    <s v="261201R"/>
    <s v="GRUPO-A2"/>
    <s v="Aprendizaje y desarrollo de la personalidad"/>
    <s v="GR"/>
    <s v="GRUPO REDUCIDO"/>
    <s v="261201R"/>
    <s v="GRUPO REDUCIDO DE APRENDIZAJE Y DESARROLLO DE LA PERSONALIDAD"/>
    <s v="GRUPO-A2"/>
    <s v="GR de APRENDIZAJE Y DESARROLLO DE LA PERSONALIDAD"/>
    <s v="1S"/>
    <n v="71639421"/>
    <s v="FONSECA"/>
    <s v="PEDRERO"/>
    <s v="EDUARDO"/>
    <s v="edfonsec"/>
    <s v="eduardo.fonseca@unirioja.es"/>
    <n v="1.5"/>
    <n v="1.5"/>
    <x v="0"/>
    <n v="504"/>
    <s v="PROFESOR TITULAR UNIVERSIDAD"/>
    <s v="C01"/>
    <s v="TIEMPO COMPLETO"/>
    <s v="2011-09-01 00:00:00.0"/>
    <s v="null"/>
    <s v="DF100295"/>
    <s v="PROFESOR TITULAR DE UNIVERSIDAD"/>
    <s v="R115"/>
    <x v="2"/>
    <n v="735"/>
    <s v="PSICOLOGÍA EVOLUTIVA Y DE LA EDUCACIÓN"/>
  </r>
  <r>
    <x v="30"/>
    <n v="71639421"/>
    <s v="EMYDUR"/>
    <n v="261201000"/>
    <s v="261201R"/>
    <s v="GRUPO-B1"/>
    <s v="Aprendizaje y desarrollo de la personalidad"/>
    <s v="GR"/>
    <s v="GRUPO REDUCIDO"/>
    <s v="261201R"/>
    <s v="GRUPO REDUCIDO DE APRENDIZAJE Y DESARROLLO DE LA PERSONALIDAD"/>
    <s v="GRUPO-B1"/>
    <s v="GR de APRENDIZAJE Y DESARROLLO DE LA PERSONALIDAD"/>
    <s v="1S"/>
    <n v="71639421"/>
    <s v="FONSECA"/>
    <s v="PEDRERO"/>
    <s v="EDUARDO"/>
    <s v="edfonsec"/>
    <s v="eduardo.fonseca@unirioja.es"/>
    <n v="1.5"/>
    <n v="1.5"/>
    <x v="0"/>
    <n v="504"/>
    <s v="PROFESOR TITULAR UNIVERSIDAD"/>
    <s v="C01"/>
    <s v="TIEMPO COMPLETO"/>
    <s v="2011-09-01 00:00:00.0"/>
    <s v="null"/>
    <s v="DF100295"/>
    <s v="PROFESOR TITULAR DE UNIVERSIDAD"/>
    <s v="R115"/>
    <x v="2"/>
    <n v="735"/>
    <s v="PSICOLOGÍA EVOLUTIVA Y DE LA EDUCACIÓN"/>
  </r>
  <r>
    <x v="30"/>
    <n v="71639421"/>
    <s v="EMYDUR"/>
    <n v="261201000"/>
    <s v="261201R"/>
    <s v="GRUPO-B2"/>
    <s v="Aprendizaje y desarrollo de la personalidad"/>
    <s v="GR"/>
    <s v="GRUPO REDUCIDO"/>
    <s v="261201R"/>
    <s v="GRUPO REDUCIDO DE APRENDIZAJE Y DESARROLLO DE LA PERSONALIDAD"/>
    <s v="GRUPO-B2"/>
    <s v="GR de APRENDIZAJE Y DESARROLLO DE LA PERSONALIDAD"/>
    <s v="1S"/>
    <n v="71639421"/>
    <s v="FONSECA"/>
    <s v="PEDRERO"/>
    <s v="EDUARDO"/>
    <s v="edfonsec"/>
    <s v="eduardo.fonseca@unirioja.es"/>
    <n v="1.5"/>
    <n v="1.5"/>
    <x v="0"/>
    <n v="504"/>
    <s v="PROFESOR TITULAR UNIVERSIDAD"/>
    <s v="C01"/>
    <s v="TIEMPO COMPLETO"/>
    <s v="2011-09-01 00:00:00.0"/>
    <s v="null"/>
    <s v="DF100295"/>
    <s v="PROFESOR TITULAR DE UNIVERSIDAD"/>
    <s v="R115"/>
    <x v="2"/>
    <n v="735"/>
    <s v="PSICOLOGÍA EVOLUTIVA Y DE LA EDUCACIÓN"/>
  </r>
  <r>
    <x v="31"/>
    <n v="71639421"/>
    <s v="EMYDUR"/>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edfonsec"/>
    <s v="eduardo.fonseca@unirioja.es"/>
    <n v="3"/>
    <m/>
    <x v="0"/>
    <n v="504"/>
    <s v="PROFESOR TITULAR UNIVERSIDAD"/>
    <s v="C01"/>
    <s v="TIEMPO COMPLETO"/>
    <s v="2011-09-01 00:00:00.0"/>
    <s v="null"/>
    <s v="DF100295"/>
    <s v="PROFESOR TITULAR DE UNIVERSIDAD"/>
    <s v="R115"/>
    <x v="2"/>
    <n v="735"/>
    <s v="PSICOLOGÍA EVOLUTIVA Y DE LA EDUCACIÓN"/>
  </r>
  <r>
    <x v="31"/>
    <n v="71639421"/>
    <s v="EMYDUR"/>
    <n v="261201000"/>
    <s v="261201G"/>
    <s v="GRUPO-B"/>
    <s v="Aprendizaje y desarrollo de la personalidad"/>
    <s v="GG"/>
    <s v="GRUPO GRANDE"/>
    <s v="261201G"/>
    <s v="GRUPO GRANDE DE APRENDIZAJE Y DESARROLLO DE LA PERSONALIDAD"/>
    <s v="GRUPO-B"/>
    <s v="GG de APRENDIZAJE Y DESARROLLO DE LA PERSONALIDAD"/>
    <s v="1S"/>
    <n v="71639421"/>
    <s v="FONSECA"/>
    <s v="PEDRERO"/>
    <s v="EDUARDO"/>
    <s v="edfonsec"/>
    <s v="eduardo.fonseca@unirioja.es"/>
    <n v="3"/>
    <m/>
    <x v="0"/>
    <n v="504"/>
    <s v="PROFESOR TITULAR UNIVERSIDAD"/>
    <s v="C01"/>
    <s v="TIEMPO COMPLETO"/>
    <s v="2011-09-01 00:00:00.0"/>
    <s v="null"/>
    <s v="DF100295"/>
    <s v="PROFESOR TITULAR DE UNIVERSIDAD"/>
    <s v="R115"/>
    <x v="2"/>
    <n v="735"/>
    <s v="PSICOLOGÍA EVOLUTIVA Y DE LA EDUCACIÓN"/>
  </r>
  <r>
    <x v="31"/>
    <n v="71639421"/>
    <s v="EMYDUR"/>
    <n v="261201000"/>
    <s v="261201R"/>
    <s v="GRUPO-A1"/>
    <s v="Aprendizaje y desarrollo de la personalidad"/>
    <s v="GR"/>
    <s v="GRUPO REDUCIDO"/>
    <s v="261201R"/>
    <s v="GRUPO REDUCIDO DE APRENDIZAJE Y DESARROLLO DE LA PERSONALIDAD"/>
    <s v="GRUPO-A1"/>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1"/>
    <n v="71639421"/>
    <s v="EMYDUR"/>
    <n v="261201000"/>
    <s v="261201R"/>
    <s v="GRUPO-A2"/>
    <s v="Aprendizaje y desarrollo de la personalidad"/>
    <s v="GR"/>
    <s v="GRUPO REDUCIDO"/>
    <s v="261201R"/>
    <s v="GRUPO REDUCIDO DE APRENDIZAJE Y DESARROLLO DE LA PERSONALIDAD"/>
    <s v="GRUPO-A2"/>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1"/>
    <n v="71639421"/>
    <s v="EMYDUR"/>
    <n v="261201000"/>
    <s v="261201R"/>
    <s v="GRUPO-B1"/>
    <s v="Aprendizaje y desarrollo de la personalidad"/>
    <s v="GR"/>
    <s v="GRUPO REDUCIDO"/>
    <s v="261201R"/>
    <s v="GRUPO REDUCIDO DE APRENDIZAJE Y DESARROLLO DE LA PERSONALIDAD"/>
    <s v="GRUPO-B1"/>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1"/>
    <n v="71639421"/>
    <s v="EMYDUR"/>
    <n v="261201000"/>
    <s v="261201R"/>
    <s v="GRUPO-B2"/>
    <s v="Aprendizaje y desarrollo de la personalidad"/>
    <s v="GR"/>
    <s v="GRUPO REDUCIDO"/>
    <s v="261201R"/>
    <s v="GRUPO REDUCIDO DE APRENDIZAJE Y DESARROLLO DE LA PERSONALIDAD"/>
    <s v="GRUPO-B2"/>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2"/>
    <n v="71639421"/>
    <s v="EMYDUR"/>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edfonsec"/>
    <s v="eduardo.fonseca@unirioja.es"/>
    <n v="3"/>
    <m/>
    <x v="0"/>
    <n v="504"/>
    <s v="PROFESOR TITULAR UNIVERSIDAD"/>
    <s v="C01"/>
    <s v="TIEMPO COMPLETO"/>
    <s v="2011-09-01 00:00:00.0"/>
    <s v="null"/>
    <s v="DF100295"/>
    <s v="PROFESOR TITULAR DE UNIVERSIDAD"/>
    <s v="R115"/>
    <x v="2"/>
    <n v="735"/>
    <s v="PSICOLOGÍA EVOLUTIVA Y DE LA EDUCACIÓN"/>
  </r>
  <r>
    <x v="32"/>
    <n v="71639421"/>
    <s v="EMYDUR"/>
    <n v="261201000"/>
    <s v="261201G"/>
    <s v="GRUPO-B"/>
    <s v="Aprendizaje y desarrollo de la personalidad"/>
    <s v="GG"/>
    <s v="GRUPO GRANDE"/>
    <s v="261201G"/>
    <s v="GRUPO GRANDE DE APRENDIZAJE Y DESARROLLO DE LA PERSONALIDAD"/>
    <s v="GRUPO-B"/>
    <s v="GG de APRENDIZAJE Y DESARROLLO DE LA PERSONALIDAD"/>
    <s v="1S"/>
    <n v="71639421"/>
    <s v="FONSECA"/>
    <s v="PEDRERO"/>
    <s v="EDUARDO"/>
    <s v="edfonsec"/>
    <s v="eduardo.fonseca@unirioja.es"/>
    <n v="3"/>
    <m/>
    <x v="0"/>
    <n v="504"/>
    <s v="PROFESOR TITULAR UNIVERSIDAD"/>
    <s v="C01"/>
    <s v="TIEMPO COMPLETO"/>
    <s v="2011-09-01 00:00:00.0"/>
    <s v="null"/>
    <s v="DF100295"/>
    <s v="PROFESOR TITULAR DE UNIVERSIDAD"/>
    <s v="R115"/>
    <x v="2"/>
    <n v="735"/>
    <s v="PSICOLOGÍA EVOLUTIVA Y DE LA EDUCACIÓN"/>
  </r>
  <r>
    <x v="32"/>
    <n v="71639421"/>
    <s v="EMYDUR"/>
    <n v="261201000"/>
    <s v="261201R"/>
    <s v="GRUPO-A1"/>
    <s v="Aprendizaje y desarrollo de la personalidad"/>
    <s v="GR"/>
    <s v="GRUPO REDUCIDO"/>
    <s v="261201R"/>
    <s v="GRUPO REDUCIDO DE APRENDIZAJE Y DESARROLLO DE LA PERSONALIDAD"/>
    <s v="GRUPO-A1"/>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2"/>
    <n v="71639421"/>
    <s v="EMYDUR"/>
    <n v="261201000"/>
    <s v="261201R"/>
    <s v="GRUPO-A2"/>
    <s v="Aprendizaje y desarrollo de la personalidad"/>
    <s v="GR"/>
    <s v="GRUPO REDUCIDO"/>
    <s v="261201R"/>
    <s v="GRUPO REDUCIDO DE APRENDIZAJE Y DESARROLLO DE LA PERSONALIDAD"/>
    <s v="GRUPO-A2"/>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2"/>
    <n v="71639421"/>
    <s v="EMYDUR"/>
    <n v="261201000"/>
    <s v="261201R"/>
    <s v="GRUPO-B1"/>
    <s v="Aprendizaje y desarrollo de la personalidad"/>
    <s v="GR"/>
    <s v="GRUPO REDUCIDO"/>
    <s v="261201R"/>
    <s v="GRUPO REDUCIDO DE APRENDIZAJE Y DESARROLLO DE LA PERSONALIDAD"/>
    <s v="GRUPO-B1"/>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2"/>
    <n v="71639421"/>
    <s v="EMYDUR"/>
    <n v="261201000"/>
    <s v="261201R"/>
    <s v="GRUPO-B2"/>
    <s v="Aprendizaje y desarrollo de la personalidad"/>
    <s v="GR"/>
    <s v="GRUPO REDUCIDO"/>
    <s v="261201R"/>
    <s v="GRUPO REDUCIDO DE APRENDIZAJE Y DESARROLLO DE LA PERSONALIDAD"/>
    <s v="GRUPO-B2"/>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3"/>
    <n v="71639421"/>
    <s v="EMYDUR"/>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edfonsec"/>
    <s v="eduardo.fonseca@unirioja.es"/>
    <n v="3"/>
    <m/>
    <x v="0"/>
    <n v="504"/>
    <s v="PROFESOR TITULAR UNIVERSIDAD"/>
    <s v="C01"/>
    <s v="TIEMPO COMPLETO"/>
    <s v="2011-09-01 00:00:00.0"/>
    <s v="null"/>
    <s v="DF100295"/>
    <s v="PROFESOR TITULAR DE UNIVERSIDAD"/>
    <s v="R115"/>
    <x v="2"/>
    <n v="735"/>
    <s v="PSICOLOGÍA EVOLUTIVA Y DE LA EDUCACIÓN"/>
  </r>
  <r>
    <x v="33"/>
    <n v="71639421"/>
    <s v="EMYDUR"/>
    <n v="261201000"/>
    <s v="261201G"/>
    <s v="GRUPO-B"/>
    <s v="Aprendizaje y desarrollo de la personalidad"/>
    <s v="GG"/>
    <s v="GRUPO GRANDE"/>
    <s v="261201G"/>
    <s v="GRUPO GRANDE DE APRENDIZAJE Y DESARROLLO DE LA PERSONALIDAD"/>
    <s v="GRUPO-B"/>
    <s v="GG de APRENDIZAJE Y DESARROLLO DE LA PERSONALIDAD"/>
    <s v="1S"/>
    <n v="71639421"/>
    <s v="FONSECA"/>
    <s v="PEDRERO"/>
    <s v="EDUARDO"/>
    <s v="edfonsec"/>
    <s v="eduardo.fonseca@unirioja.es"/>
    <n v="3"/>
    <m/>
    <x v="0"/>
    <n v="504"/>
    <s v="PROFESOR TITULAR UNIVERSIDAD"/>
    <s v="C01"/>
    <s v="TIEMPO COMPLETO"/>
    <s v="2011-09-01 00:00:00.0"/>
    <s v="null"/>
    <s v="DF100295"/>
    <s v="PROFESOR TITULAR DE UNIVERSIDAD"/>
    <s v="R115"/>
    <x v="2"/>
    <n v="735"/>
    <s v="PSICOLOGÍA EVOLUTIVA Y DE LA EDUCACIÓN"/>
  </r>
  <r>
    <x v="33"/>
    <n v="71639421"/>
    <s v="EMYDUR"/>
    <n v="261201000"/>
    <s v="261201R"/>
    <s v="GRUPO-A1"/>
    <s v="Aprendizaje y desarrollo de la personalidad"/>
    <s v="GR"/>
    <s v="GRUPO REDUCIDO"/>
    <s v="261201R"/>
    <s v="GRUPO REDUCIDO DE APRENDIZAJE Y DESARROLLO DE LA PERSONALIDAD"/>
    <s v="GRUPO-A1"/>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3"/>
    <n v="71639421"/>
    <s v="EMYDUR"/>
    <n v="261201000"/>
    <s v="261201R"/>
    <s v="GRUPO-A2"/>
    <s v="Aprendizaje y desarrollo de la personalidad"/>
    <s v="GR"/>
    <s v="GRUPO REDUCIDO"/>
    <s v="261201R"/>
    <s v="GRUPO REDUCIDO DE APRENDIZAJE Y DESARROLLO DE LA PERSONALIDAD"/>
    <s v="GRUPO-A2"/>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3"/>
    <n v="71639421"/>
    <s v="EMYDUR"/>
    <n v="261201000"/>
    <s v="261201R"/>
    <s v="GRUPO-B1"/>
    <s v="Aprendizaje y desarrollo de la personalidad"/>
    <s v="GR"/>
    <s v="GRUPO REDUCIDO"/>
    <s v="261201R"/>
    <s v="GRUPO REDUCIDO DE APRENDIZAJE Y DESARROLLO DE LA PERSONALIDAD"/>
    <s v="GRUPO-B1"/>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3"/>
    <n v="71639421"/>
    <s v="EMYDUR"/>
    <n v="261201000"/>
    <s v="261201R"/>
    <s v="GRUPO-B2"/>
    <s v="Aprendizaje y desarrollo de la personalidad"/>
    <s v="GR"/>
    <s v="GRUPO REDUCIDO"/>
    <s v="261201R"/>
    <s v="GRUPO REDUCIDO DE APRENDIZAJE Y DESARROLLO DE LA PERSONALIDAD"/>
    <s v="GRUPO-B2"/>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4"/>
    <n v="71639421"/>
    <s v="EMYDUR"/>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edfonsec"/>
    <s v="eduardo.fonseca@unirioja.es"/>
    <n v="3"/>
    <m/>
    <x v="0"/>
    <n v="504"/>
    <s v="PROFESOR TITULAR UNIVERSIDAD"/>
    <s v="C01"/>
    <s v="TIEMPO COMPLETO"/>
    <s v="2011-09-01 00:00:00.0"/>
    <s v="null"/>
    <s v="DF100295"/>
    <s v="PROFESOR TITULAR DE UNIVERSIDAD"/>
    <s v="R115"/>
    <x v="2"/>
    <n v="735"/>
    <s v="PSICOLOGÍA EVOLUTIVA Y DE LA EDUCACIÓN"/>
  </r>
  <r>
    <x v="34"/>
    <n v="71639421"/>
    <s v="EMYDUR"/>
    <n v="261201000"/>
    <s v="261201G"/>
    <s v="GRUPO-B"/>
    <s v="Aprendizaje y desarrollo de la personalidad"/>
    <s v="GG"/>
    <s v="GRUPO GRANDE"/>
    <s v="261201G"/>
    <s v="GRUPO GRANDE DE APRENDIZAJE Y DESARROLLO DE LA PERSONALIDAD"/>
    <s v="GRUPO-B"/>
    <s v="GG de APRENDIZAJE Y DESARROLLO DE LA PERSONALIDAD"/>
    <s v="1S"/>
    <n v="71639421"/>
    <s v="FONSECA"/>
    <s v="PEDRERO"/>
    <s v="EDUARDO"/>
    <s v="edfonsec"/>
    <s v="eduardo.fonseca@unirioja.es"/>
    <n v="3"/>
    <m/>
    <x v="0"/>
    <n v="504"/>
    <s v="PROFESOR TITULAR UNIVERSIDAD"/>
    <s v="C01"/>
    <s v="TIEMPO COMPLETO"/>
    <s v="2011-09-01 00:00:00.0"/>
    <s v="null"/>
    <s v="DF100295"/>
    <s v="PROFESOR TITULAR DE UNIVERSIDAD"/>
    <s v="R115"/>
    <x v="2"/>
    <n v="735"/>
    <s v="PSICOLOGÍA EVOLUTIVA Y DE LA EDUCACIÓN"/>
  </r>
  <r>
    <x v="34"/>
    <n v="71639421"/>
    <s v="EMYDUR"/>
    <n v="261201000"/>
    <s v="261201R"/>
    <s v="GRUPO-A1"/>
    <s v="Aprendizaje y desarrollo de la personalidad"/>
    <s v="GR"/>
    <s v="GRUPO REDUCIDO"/>
    <s v="261201R"/>
    <s v="GRUPO REDUCIDO DE APRENDIZAJE Y DESARROLLO DE LA PERSONALIDAD"/>
    <s v="GRUPO-A1"/>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4"/>
    <n v="71639421"/>
    <s v="EMYDUR"/>
    <n v="261201000"/>
    <s v="261201R"/>
    <s v="GRUPO-A2"/>
    <s v="Aprendizaje y desarrollo de la personalidad"/>
    <s v="GR"/>
    <s v="GRUPO REDUCIDO"/>
    <s v="261201R"/>
    <s v="GRUPO REDUCIDO DE APRENDIZAJE Y DESARROLLO DE LA PERSONALIDAD"/>
    <s v="GRUPO-A2"/>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4"/>
    <n v="71639421"/>
    <s v="EMYDUR"/>
    <n v="261201000"/>
    <s v="261201R"/>
    <s v="GRUPO-B1"/>
    <s v="Aprendizaje y desarrollo de la personalidad"/>
    <s v="GR"/>
    <s v="GRUPO REDUCIDO"/>
    <s v="261201R"/>
    <s v="GRUPO REDUCIDO DE APRENDIZAJE Y DESARROLLO DE LA PERSONALIDAD"/>
    <s v="GRUPO-B1"/>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4"/>
    <n v="71639421"/>
    <s v="EMYDUR"/>
    <n v="261201000"/>
    <s v="261201R"/>
    <s v="GRUPO-B2"/>
    <s v="Aprendizaje y desarrollo de la personalidad"/>
    <s v="GR"/>
    <s v="GRUPO REDUCIDO"/>
    <s v="261201R"/>
    <s v="GRUPO REDUCIDO DE APRENDIZAJE Y DESARROLLO DE LA PERSONALIDAD"/>
    <s v="GRUPO-B2"/>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5"/>
    <n v="71639421"/>
    <s v="EMYDUR"/>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edfonsec"/>
    <s v="eduardo.fonseca@unirioja.es"/>
    <n v="3"/>
    <m/>
    <x v="0"/>
    <n v="504"/>
    <s v="PROFESOR TITULAR UNIVERSIDAD"/>
    <s v="C01"/>
    <s v="TIEMPO COMPLETO"/>
    <s v="2011-09-01 00:00:00.0"/>
    <s v="null"/>
    <s v="DF100295"/>
    <s v="PROFESOR TITULAR DE UNIVERSIDAD"/>
    <s v="R115"/>
    <x v="2"/>
    <n v="735"/>
    <s v="PSICOLOGÍA EVOLUTIVA Y DE LA EDUCACIÓN"/>
  </r>
  <r>
    <x v="35"/>
    <n v="71639421"/>
    <s v="EMYDUR"/>
    <n v="261201000"/>
    <s v="261201G"/>
    <s v="GRUPO-B"/>
    <s v="Aprendizaje y desarrollo de la personalidad"/>
    <s v="GG"/>
    <s v="GRUPO GRANDE"/>
    <s v="261201G"/>
    <s v="GRUPO GRANDE DE APRENDIZAJE Y DESARROLLO DE LA PERSONALIDAD"/>
    <s v="GRUPO-B"/>
    <s v="GG de APRENDIZAJE Y DESARROLLO DE LA PERSONALIDAD"/>
    <s v="1S"/>
    <n v="71639421"/>
    <s v="FONSECA"/>
    <s v="PEDRERO"/>
    <s v="EDUARDO"/>
    <s v="edfonsec"/>
    <s v="eduardo.fonseca@unirioja.es"/>
    <n v="3"/>
    <m/>
    <x v="0"/>
    <n v="504"/>
    <s v="PROFESOR TITULAR UNIVERSIDAD"/>
    <s v="C01"/>
    <s v="TIEMPO COMPLETO"/>
    <s v="2011-09-01 00:00:00.0"/>
    <s v="null"/>
    <s v="DF100295"/>
    <s v="PROFESOR TITULAR DE UNIVERSIDAD"/>
    <s v="R115"/>
    <x v="2"/>
    <n v="735"/>
    <s v="PSICOLOGÍA EVOLUTIVA Y DE LA EDUCACIÓN"/>
  </r>
  <r>
    <x v="35"/>
    <n v="71639421"/>
    <s v="EMYDUR"/>
    <n v="261201000"/>
    <s v="261201R"/>
    <s v="GRUPO-A1"/>
    <s v="Aprendizaje y desarrollo de la personalidad"/>
    <s v="GR"/>
    <s v="GRUPO REDUCIDO"/>
    <s v="261201R"/>
    <s v="GRUPO REDUCIDO DE APRENDIZAJE Y DESARROLLO DE LA PERSONALIDAD"/>
    <s v="GRUPO-A1"/>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5"/>
    <n v="71639421"/>
    <s v="EMYDUR"/>
    <n v="261201000"/>
    <s v="261201R"/>
    <s v="GRUPO-A2"/>
    <s v="Aprendizaje y desarrollo de la personalidad"/>
    <s v="GR"/>
    <s v="GRUPO REDUCIDO"/>
    <s v="261201R"/>
    <s v="GRUPO REDUCIDO DE APRENDIZAJE Y DESARROLLO DE LA PERSONALIDAD"/>
    <s v="GRUPO-A2"/>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5"/>
    <n v="71639421"/>
    <s v="EMYDUR"/>
    <n v="261201000"/>
    <s v="261201R"/>
    <s v="GRUPO-B1"/>
    <s v="Aprendizaje y desarrollo de la personalidad"/>
    <s v="GR"/>
    <s v="GRUPO REDUCIDO"/>
    <s v="261201R"/>
    <s v="GRUPO REDUCIDO DE APRENDIZAJE Y DESARROLLO DE LA PERSONALIDAD"/>
    <s v="GRUPO-B1"/>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5"/>
    <n v="71639421"/>
    <s v="EMYDUR"/>
    <n v="261201000"/>
    <s v="261201R"/>
    <s v="GRUPO-B2"/>
    <s v="Aprendizaje y desarrollo de la personalidad"/>
    <s v="GR"/>
    <s v="GRUPO REDUCIDO"/>
    <s v="261201R"/>
    <s v="GRUPO REDUCIDO DE APRENDIZAJE Y DESARROLLO DE LA PERSONALIDAD"/>
    <s v="GRUPO-B2"/>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6"/>
    <n v="71639421"/>
    <s v="EMYDUR"/>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edfonsec"/>
    <s v="eduardo.fonseca@unirioja.es"/>
    <n v="3"/>
    <m/>
    <x v="0"/>
    <n v="504"/>
    <s v="PROFESOR TITULAR UNIVERSIDAD"/>
    <s v="C01"/>
    <s v="TIEMPO COMPLETO"/>
    <s v="2011-09-01 00:00:00.0"/>
    <s v="null"/>
    <s v="DF100295"/>
    <s v="PROFESOR TITULAR DE UNIVERSIDAD"/>
    <s v="R115"/>
    <x v="2"/>
    <n v="735"/>
    <s v="PSICOLOGÍA EVOLUTIVA Y DE LA EDUCACIÓN"/>
  </r>
  <r>
    <x v="36"/>
    <n v="71639421"/>
    <s v="EMYDUR"/>
    <n v="261201000"/>
    <s v="261201G"/>
    <s v="GRUPO-B"/>
    <s v="Aprendizaje y desarrollo de la personalidad"/>
    <s v="GG"/>
    <s v="GRUPO GRANDE"/>
    <s v="261201G"/>
    <s v="GRUPO GRANDE DE APRENDIZAJE Y DESARROLLO DE LA PERSONALIDAD"/>
    <s v="GRUPO-B"/>
    <s v="GG de APRENDIZAJE Y DESARROLLO DE LA PERSONALIDAD"/>
    <s v="1S"/>
    <n v="71639421"/>
    <s v="FONSECA"/>
    <s v="PEDRERO"/>
    <s v="EDUARDO"/>
    <s v="edfonsec"/>
    <s v="eduardo.fonseca@unirioja.es"/>
    <n v="3"/>
    <m/>
    <x v="0"/>
    <n v="504"/>
    <s v="PROFESOR TITULAR UNIVERSIDAD"/>
    <s v="C01"/>
    <s v="TIEMPO COMPLETO"/>
    <s v="2011-09-01 00:00:00.0"/>
    <s v="null"/>
    <s v="DF100295"/>
    <s v="PROFESOR TITULAR DE UNIVERSIDAD"/>
    <s v="R115"/>
    <x v="2"/>
    <n v="735"/>
    <s v="PSICOLOGÍA EVOLUTIVA Y DE LA EDUCACIÓN"/>
  </r>
  <r>
    <x v="36"/>
    <n v="71639421"/>
    <s v="EMYDUR"/>
    <n v="261201000"/>
    <s v="261201R"/>
    <s v="GRUPO-A1"/>
    <s v="Aprendizaje y desarrollo de la personalidad"/>
    <s v="GR"/>
    <s v="GRUPO REDUCIDO"/>
    <s v="261201R"/>
    <s v="GRUPO REDUCIDO DE APRENDIZAJE Y DESARROLLO DE LA PERSONALIDAD"/>
    <s v="GRUPO-A1"/>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6"/>
    <n v="71639421"/>
    <s v="EMYDUR"/>
    <n v="261201000"/>
    <s v="261201R"/>
    <s v="GRUPO-A2"/>
    <s v="Aprendizaje y desarrollo de la personalidad"/>
    <s v="GR"/>
    <s v="GRUPO REDUCIDO"/>
    <s v="261201R"/>
    <s v="GRUPO REDUCIDO DE APRENDIZAJE Y DESARROLLO DE LA PERSONALIDAD"/>
    <s v="GRUPO-A2"/>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6"/>
    <n v="71639421"/>
    <s v="EMYDUR"/>
    <n v="261201000"/>
    <s v="261201R"/>
    <s v="GRUPO-B1"/>
    <s v="Aprendizaje y desarrollo de la personalidad"/>
    <s v="GR"/>
    <s v="GRUPO REDUCIDO"/>
    <s v="261201R"/>
    <s v="GRUPO REDUCIDO DE APRENDIZAJE Y DESARROLLO DE LA PERSONALIDAD"/>
    <s v="GRUPO-B1"/>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6"/>
    <n v="71639421"/>
    <s v="EMYDUR"/>
    <n v="261201000"/>
    <s v="261201R"/>
    <s v="GRUPO-B2"/>
    <s v="Aprendizaje y desarrollo de la personalidad"/>
    <s v="GR"/>
    <s v="GRUPO REDUCIDO"/>
    <s v="261201R"/>
    <s v="GRUPO REDUCIDO DE APRENDIZAJE Y DESARROLLO DE LA PERSONALIDAD"/>
    <s v="GRUPO-B2"/>
    <s v="GR de APRENDIZAJE Y DESARROLLO DE LA PERSONALIDAD"/>
    <s v="1S"/>
    <n v="71639421"/>
    <s v="FONSECA"/>
    <s v="PEDRERO"/>
    <s v="EDUARDO"/>
    <s v="edfonsec"/>
    <s v="eduardo.fonseca@unirioja.es"/>
    <n v="1.5"/>
    <m/>
    <x v="0"/>
    <n v="504"/>
    <s v="PROFESOR TITULAR UNIVERSIDAD"/>
    <s v="C01"/>
    <s v="TIEMPO COMPLETO"/>
    <s v="2011-09-01 00:00:00.0"/>
    <s v="null"/>
    <s v="DF100295"/>
    <s v="PROFESOR TITULAR DE UNIVERSIDAD"/>
    <s v="R115"/>
    <x v="2"/>
    <n v="735"/>
    <s v="PSICOLOGÍA EVOLUTIVA Y DE LA EDUCACIÓN"/>
  </r>
  <r>
    <x v="30"/>
    <n v="72781428"/>
    <s v="EMYDUR"/>
    <n v="261202000"/>
    <s v="261202G"/>
    <s v="GRUPO-A"/>
    <s v="Procesos y contextos educativos"/>
    <s v="GG"/>
    <s v="GRUPO GRANDE"/>
    <s v="261202G"/>
    <s v="GRUPO GRANDE DE PROCESOS Y CONTEXTOS EDUCATIVOS"/>
    <s v="GRUPO-A"/>
    <s v="GG de PROCESOS Y CONTEXTOS EDUCATIVOS"/>
    <s v="1S"/>
    <n v="72781428"/>
    <s v="NAVARIDAS"/>
    <s v="NALDA"/>
    <s v="FERMÍN"/>
    <s v="fenavari"/>
    <s v="fermin.navaridas@unirioja.es"/>
    <n v="3"/>
    <n v="3"/>
    <x v="0"/>
    <n v="504"/>
    <s v="PROFESOR TITULAR UNIVERSIDAD"/>
    <s v="C01"/>
    <s v="TIEMPO COMPLETO"/>
    <s v="2016-11-26 00:00:00.0"/>
    <s v="null"/>
    <s v="DF100332"/>
    <s v="PROFESOR TITULAR DE UNIVERSIDAD"/>
    <s v="R115"/>
    <x v="2"/>
    <n v="215"/>
    <s v="DIDÁCTICA Y ORGANIZACIÓN ESCOLAR"/>
  </r>
  <r>
    <x v="30"/>
    <n v="5384326"/>
    <s v="EMYDUR"/>
    <n v="261202000"/>
    <s v="261202G"/>
    <s v="GRUPO-B"/>
    <s v="Procesos y contextos educativos"/>
    <s v="GG"/>
    <s v="GRUPO GRANDE"/>
    <s v="261202G"/>
    <s v="GRUPO GRANDE DE PROCESOS Y CONTEXTOS EDUCATIVOS"/>
    <s v="GRUPO-B"/>
    <s v="GG de PROCESOS Y CONTEXTOS EDUCATIVOS"/>
    <s v="1S"/>
    <n v="5384326"/>
    <s v="ÁLVAREZ"/>
    <s v="IRARRETA"/>
    <s v="M.ª ALMUDENA"/>
    <s v="maalvai"/>
    <s v="m-almudena.alvarez@unirioja.es"/>
    <n v="1.5"/>
    <n v="1.5"/>
    <x v="1"/>
    <n v="532"/>
    <s v="LABORAL DOCENTE-ASOCIADO"/>
    <s v="P05"/>
    <s v="TIEMPO PARCIAL (5+5 HORAS)"/>
    <s v="2018-09-17 00:00:00.0"/>
    <s v="2019-09-14 00:00:00.0"/>
    <s v="PI101292"/>
    <s v="PROFESOR ASOCIADO"/>
    <s v="R115"/>
    <x v="2"/>
    <n v="215"/>
    <s v="DIDÁCTICA Y ORGANIZACIÓN ESCOLAR"/>
  </r>
  <r>
    <x v="30"/>
    <n v="72781428"/>
    <s v="EMYDUR"/>
    <n v="261202000"/>
    <s v="261202G"/>
    <s v="GRUPO-B"/>
    <s v="Procesos y contextos educativos"/>
    <s v="GG"/>
    <s v="GRUPO GRANDE"/>
    <s v="261202G"/>
    <s v="GRUPO GRANDE DE PROCESOS Y CONTEXTOS EDUCATIVOS"/>
    <s v="GRUPO-B"/>
    <s v="GG de PROCESOS Y CONTEXTOS EDUCATIVOS"/>
    <s v="1S"/>
    <n v="72781428"/>
    <s v="NAVARIDAS"/>
    <s v="NALDA"/>
    <s v="FERMÍN"/>
    <s v="fenavari"/>
    <s v="fermin.navaridas@unirioja.es"/>
    <n v="1.5"/>
    <n v="1.5"/>
    <x v="0"/>
    <n v="504"/>
    <s v="PROFESOR TITULAR UNIVERSIDAD"/>
    <s v="C01"/>
    <s v="TIEMPO COMPLETO"/>
    <s v="2016-11-26 00:00:00.0"/>
    <s v="null"/>
    <s v="DF100332"/>
    <s v="PROFESOR TITULAR DE UNIVERSIDAD"/>
    <s v="R115"/>
    <x v="2"/>
    <n v="215"/>
    <s v="DIDÁCTICA Y ORGANIZACIÓN ESCOLAR"/>
  </r>
  <r>
    <x v="30"/>
    <n v="72781428"/>
    <s v="EMYDUR"/>
    <n v="261202000"/>
    <s v="261202R"/>
    <s v="GRUPO-A1"/>
    <s v="Procesos y contextos educativos"/>
    <s v="GR"/>
    <s v="GRUPO REDUCIDO"/>
    <s v="261202R"/>
    <s v="GRUPO REDUCIDO DE PROCESOS Y CONTEXTOS EDUCATIVOS"/>
    <s v="GRUPO-A1"/>
    <s v="GR de PROCESOS Y CONTEXTOS EDUCATIVOS"/>
    <s v="1S"/>
    <n v="72781428"/>
    <s v="NAVARIDAS"/>
    <s v="NALDA"/>
    <s v="FERMÍN"/>
    <s v="fenavari"/>
    <s v="fermin.navaridas@unirioja.es"/>
    <n v="1.5"/>
    <n v="1.5"/>
    <x v="0"/>
    <n v="504"/>
    <s v="PROFESOR TITULAR UNIVERSIDAD"/>
    <s v="C01"/>
    <s v="TIEMPO COMPLETO"/>
    <s v="2016-11-26 00:00:00.0"/>
    <s v="null"/>
    <s v="DF100332"/>
    <s v="PROFESOR TITULAR DE UNIVERSIDAD"/>
    <s v="R115"/>
    <x v="2"/>
    <n v="215"/>
    <s v="DIDÁCTICA Y ORGANIZACIÓN ESCOLAR"/>
  </r>
  <r>
    <x v="30"/>
    <n v="72781428"/>
    <s v="EMYDUR"/>
    <n v="261202000"/>
    <s v="261202R"/>
    <s v="GRUPO-A2"/>
    <s v="Procesos y contextos educativos"/>
    <s v="GR"/>
    <s v="GRUPO REDUCIDO"/>
    <s v="261202R"/>
    <s v="GRUPO REDUCIDO DE PROCESOS Y CONTEXTOS EDUCATIVOS"/>
    <s v="GRUPO-A2"/>
    <s v="GR de PROCESOS Y CONTEXTOS EDUCATIVOS"/>
    <s v="1S"/>
    <n v="72781428"/>
    <s v="NAVARIDAS"/>
    <s v="NALDA"/>
    <s v="FERMÍN"/>
    <s v="fenavari"/>
    <s v="fermin.navaridas@unirioja.es"/>
    <n v="1.5"/>
    <n v="1.5"/>
    <x v="0"/>
    <n v="504"/>
    <s v="PROFESOR TITULAR UNIVERSIDAD"/>
    <s v="C01"/>
    <s v="TIEMPO COMPLETO"/>
    <s v="2016-11-26 00:00:00.0"/>
    <s v="null"/>
    <s v="DF100332"/>
    <s v="PROFESOR TITULAR DE UNIVERSIDAD"/>
    <s v="R115"/>
    <x v="2"/>
    <n v="215"/>
    <s v="DIDÁCTICA Y ORGANIZACIÓN ESCOLAR"/>
  </r>
  <r>
    <x v="30"/>
    <n v="5384326"/>
    <s v="EMYDUR"/>
    <n v="261202000"/>
    <s v="261202R"/>
    <s v="GRUPO-B1"/>
    <s v="Procesos y contextos educativos"/>
    <s v="GR"/>
    <s v="GRUPO REDUCIDO"/>
    <s v="261202R"/>
    <s v="GRUPO REDUCIDO DE PROCESOS Y CONTEXTOS EDUCATIVOS"/>
    <s v="GRUPO-B1"/>
    <s v="GR de PROCESOS Y CONTEXTOS EDUCATIVOS"/>
    <s v="1S"/>
    <n v="5384326"/>
    <s v="ÁLVAREZ"/>
    <s v="IRARRETA"/>
    <s v="M.ª ALMUDENA"/>
    <s v="maalvai"/>
    <s v="m-almudena.alvarez@unirioja.es"/>
    <n v="0.75"/>
    <n v="0.75"/>
    <x v="1"/>
    <n v="532"/>
    <s v="LABORAL DOCENTE-ASOCIADO"/>
    <s v="P05"/>
    <s v="TIEMPO PARCIAL (5+5 HORAS)"/>
    <s v="2018-09-17 00:00:00.0"/>
    <s v="2019-09-14 00:00:00.0"/>
    <s v="PI101292"/>
    <s v="PROFESOR ASOCIADO"/>
    <s v="R115"/>
    <x v="2"/>
    <n v="215"/>
    <s v="DIDÁCTICA Y ORGANIZACIÓN ESCOLAR"/>
  </r>
  <r>
    <x v="30"/>
    <n v="72781428"/>
    <s v="EMYDUR"/>
    <n v="261202000"/>
    <s v="261202R"/>
    <s v="GRUPO-B1"/>
    <s v="Procesos y contextos educativos"/>
    <s v="GR"/>
    <s v="GRUPO REDUCIDO"/>
    <s v="261202R"/>
    <s v="GRUPO REDUCIDO DE PROCESOS Y CONTEXTOS EDUCATIVOS"/>
    <s v="GRUPO-B1"/>
    <s v="GR de PROCESOS Y CONTEXTOS EDUCATIVOS"/>
    <s v="1S"/>
    <n v="72781428"/>
    <s v="NAVARIDAS"/>
    <s v="NALDA"/>
    <s v="FERMÍN"/>
    <s v="fenavari"/>
    <s v="fermin.navaridas@unirioja.es"/>
    <n v="0.75"/>
    <n v="0.75"/>
    <x v="0"/>
    <n v="504"/>
    <s v="PROFESOR TITULAR UNIVERSIDAD"/>
    <s v="C01"/>
    <s v="TIEMPO COMPLETO"/>
    <s v="2016-11-26 00:00:00.0"/>
    <s v="null"/>
    <s v="DF100332"/>
    <s v="PROFESOR TITULAR DE UNIVERSIDAD"/>
    <s v="R115"/>
    <x v="2"/>
    <n v="215"/>
    <s v="DIDÁCTICA Y ORGANIZACIÓN ESCOLAR"/>
  </r>
  <r>
    <x v="30"/>
    <n v="5384326"/>
    <s v="EMYDUR"/>
    <n v="261202000"/>
    <s v="261202R"/>
    <s v="GRUPO-B2"/>
    <s v="Procesos y contextos educativos"/>
    <s v="GR"/>
    <s v="GRUPO REDUCIDO"/>
    <s v="261202R"/>
    <s v="GRUPO REDUCIDO DE PROCESOS Y CONTEXTOS EDUCATIVOS"/>
    <s v="GRUPO-B2"/>
    <s v="GR de PROCESOS Y CONTEXTOS EDUCATIVOS"/>
    <s v="1S"/>
    <n v="5384326"/>
    <s v="ÁLVAREZ"/>
    <s v="IRARRETA"/>
    <s v="M.ª ALMUDENA"/>
    <s v="maalvai"/>
    <s v="m-almudena.alvarez@unirioja.es"/>
    <n v="0.75"/>
    <n v="0.75"/>
    <x v="1"/>
    <n v="532"/>
    <s v="LABORAL DOCENTE-ASOCIADO"/>
    <s v="P05"/>
    <s v="TIEMPO PARCIAL (5+5 HORAS)"/>
    <s v="2018-09-17 00:00:00.0"/>
    <s v="2019-09-14 00:00:00.0"/>
    <s v="PI101292"/>
    <s v="PROFESOR ASOCIADO"/>
    <s v="R115"/>
    <x v="2"/>
    <n v="215"/>
    <s v="DIDÁCTICA Y ORGANIZACIÓN ESCOLAR"/>
  </r>
  <r>
    <x v="30"/>
    <n v="72781428"/>
    <s v="EMYDUR"/>
    <n v="261202000"/>
    <s v="261202R"/>
    <s v="GRUPO-B2"/>
    <s v="Procesos y contextos educativos"/>
    <s v="GR"/>
    <s v="GRUPO REDUCIDO"/>
    <s v="261202R"/>
    <s v="GRUPO REDUCIDO DE PROCESOS Y CONTEXTOS EDUCATIVOS"/>
    <s v="GRUPO-B2"/>
    <s v="GR de PROCESOS Y CONTEXTOS EDUCATIVOS"/>
    <s v="1S"/>
    <n v="72781428"/>
    <s v="NAVARIDAS"/>
    <s v="NALDA"/>
    <s v="FERMÍN"/>
    <s v="fenavari"/>
    <s v="fermin.navaridas@unirioja.es"/>
    <n v="0.75"/>
    <n v="0.75"/>
    <x v="0"/>
    <n v="504"/>
    <s v="PROFESOR TITULAR UNIVERSIDAD"/>
    <s v="C01"/>
    <s v="TIEMPO COMPLETO"/>
    <s v="2016-11-26 00:00:00.0"/>
    <s v="null"/>
    <s v="DF100332"/>
    <s v="PROFESOR TITULAR DE UNIVERSIDAD"/>
    <s v="R115"/>
    <x v="2"/>
    <n v="215"/>
    <s v="DIDÁCTICA Y ORGANIZACIÓN ESCOLAR"/>
  </r>
  <r>
    <x v="31"/>
    <n v="72781428"/>
    <s v="EMYDUR"/>
    <n v="261202000"/>
    <s v="261202G"/>
    <s v="GRUPO-A"/>
    <s v="Procesos y contextos educativos"/>
    <s v="GG"/>
    <s v="GRUPO GRANDE"/>
    <s v="261202G"/>
    <s v="GRUPO GRANDE DE PROCESOS Y CONTEXTOS EDUCATIVOS"/>
    <s v="GRUPO-A"/>
    <s v="GG de PROCESOS Y CONTEXTOS EDUCATIVOS"/>
    <s v="1S"/>
    <n v="72781428"/>
    <s v="NAVARIDAS"/>
    <s v="NALDA"/>
    <s v="FERMÍN"/>
    <s v="fenavari"/>
    <s v="fermin.navaridas@unirioja.es"/>
    <n v="3"/>
    <m/>
    <x v="0"/>
    <n v="504"/>
    <s v="PROFESOR TITULAR UNIVERSIDAD"/>
    <s v="C01"/>
    <s v="TIEMPO COMPLETO"/>
    <s v="2016-11-26 00:00:00.0"/>
    <s v="null"/>
    <s v="DF100332"/>
    <s v="PROFESOR TITULAR DE UNIVERSIDAD"/>
    <s v="R115"/>
    <x v="2"/>
    <n v="215"/>
    <s v="DIDÁCTICA Y ORGANIZACIÓN ESCOLAR"/>
  </r>
  <r>
    <x v="31"/>
    <n v="5384326"/>
    <s v="EMYDUR"/>
    <n v="261202000"/>
    <s v="261202G"/>
    <s v="GRUPO-B"/>
    <s v="Procesos y contextos educativos"/>
    <s v="GG"/>
    <s v="GRUPO GRANDE"/>
    <s v="261202G"/>
    <s v="GRUPO GRANDE DE PROCESOS Y CONTEXTOS EDUCATIVOS"/>
    <s v="GRUPO-B"/>
    <s v="GG de PROCESOS Y CONTEXTOS EDUCATIVOS"/>
    <s v="1S"/>
    <n v="5384326"/>
    <s v="ÁLVAREZ"/>
    <s v="IRARRETA"/>
    <s v="M.ª ALMUDENA"/>
    <s v="maalvai"/>
    <s v="m-almudena.alvarez@unirioja.es"/>
    <n v="1.5"/>
    <m/>
    <x v="1"/>
    <n v="532"/>
    <s v="LABORAL DOCENTE-ASOCIADO"/>
    <s v="P05"/>
    <s v="TIEMPO PARCIAL (5+5 HORAS)"/>
    <s v="2018-09-17 00:00:00.0"/>
    <s v="2019-09-14 00:00:00.0"/>
    <s v="PI101292"/>
    <s v="PROFESOR ASOCIADO"/>
    <s v="R115"/>
    <x v="2"/>
    <n v="215"/>
    <s v="DIDÁCTICA Y ORGANIZACIÓN ESCOLAR"/>
  </r>
  <r>
    <x v="31"/>
    <n v="72781428"/>
    <s v="EMYDUR"/>
    <n v="261202000"/>
    <s v="261202G"/>
    <s v="GRUPO-B"/>
    <s v="Procesos y contextos educativos"/>
    <s v="GG"/>
    <s v="GRUPO GRANDE"/>
    <s v="261202G"/>
    <s v="GRUPO GRANDE DE PROCESOS Y CONTEXTOS EDUCATIVOS"/>
    <s v="GRUPO-B"/>
    <s v="GG de PROCESOS Y CONTEXTOS EDUCATIVOS"/>
    <s v="1S"/>
    <n v="72781428"/>
    <s v="NAVARIDAS"/>
    <s v="NALDA"/>
    <s v="FERMÍN"/>
    <s v="fenavari"/>
    <s v="fermin.navaridas@unirioja.es"/>
    <n v="1.5"/>
    <m/>
    <x v="0"/>
    <n v="504"/>
    <s v="PROFESOR TITULAR UNIVERSIDAD"/>
    <s v="C01"/>
    <s v="TIEMPO COMPLETO"/>
    <s v="2016-11-26 00:00:00.0"/>
    <s v="null"/>
    <s v="DF100332"/>
    <s v="PROFESOR TITULAR DE UNIVERSIDAD"/>
    <s v="R115"/>
    <x v="2"/>
    <n v="215"/>
    <s v="DIDÁCTICA Y ORGANIZACIÓN ESCOLAR"/>
  </r>
  <r>
    <x v="31"/>
    <n v="72781428"/>
    <s v="EMYDUR"/>
    <n v="261202000"/>
    <s v="261202R"/>
    <s v="GRUPO-A1"/>
    <s v="Procesos y contextos educativos"/>
    <s v="GR"/>
    <s v="GRUPO REDUCIDO"/>
    <s v="261202R"/>
    <s v="GRUPO REDUCIDO DE PROCESOS Y CONTEXTOS EDUCATIVOS"/>
    <s v="GRUPO-A1"/>
    <s v="GR de PROCESOS Y CONTEXTOS EDUCATIVOS"/>
    <s v="1S"/>
    <n v="72781428"/>
    <s v="NAVARIDAS"/>
    <s v="NALDA"/>
    <s v="FERMÍN"/>
    <s v="fenavari"/>
    <s v="fermin.navaridas@unirioja.es"/>
    <n v="1.5"/>
    <m/>
    <x v="0"/>
    <n v="504"/>
    <s v="PROFESOR TITULAR UNIVERSIDAD"/>
    <s v="C01"/>
    <s v="TIEMPO COMPLETO"/>
    <s v="2016-11-26 00:00:00.0"/>
    <s v="null"/>
    <s v="DF100332"/>
    <s v="PROFESOR TITULAR DE UNIVERSIDAD"/>
    <s v="R115"/>
    <x v="2"/>
    <n v="215"/>
    <s v="DIDÁCTICA Y ORGANIZACIÓN ESCOLAR"/>
  </r>
  <r>
    <x v="31"/>
    <n v="72781428"/>
    <s v="EMYDUR"/>
    <n v="261202000"/>
    <s v="261202R"/>
    <s v="GRUPO-A2"/>
    <s v="Procesos y contextos educativos"/>
    <s v="GR"/>
    <s v="GRUPO REDUCIDO"/>
    <s v="261202R"/>
    <s v="GRUPO REDUCIDO DE PROCESOS Y CONTEXTOS EDUCATIVOS"/>
    <s v="GRUPO-A2"/>
    <s v="GR de PROCESOS Y CONTEXTOS EDUCATIVOS"/>
    <s v="1S"/>
    <n v="72781428"/>
    <s v="NAVARIDAS"/>
    <s v="NALDA"/>
    <s v="FERMÍN"/>
    <s v="fenavari"/>
    <s v="fermin.navaridas@unirioja.es"/>
    <n v="1.5"/>
    <m/>
    <x v="0"/>
    <n v="504"/>
    <s v="PROFESOR TITULAR UNIVERSIDAD"/>
    <s v="C01"/>
    <s v="TIEMPO COMPLETO"/>
    <s v="2016-11-26 00:00:00.0"/>
    <s v="null"/>
    <s v="DF100332"/>
    <s v="PROFESOR TITULAR DE UNIVERSIDAD"/>
    <s v="R115"/>
    <x v="2"/>
    <n v="215"/>
    <s v="DIDÁCTICA Y ORGANIZACIÓN ESCOLAR"/>
  </r>
  <r>
    <x v="31"/>
    <n v="5384326"/>
    <s v="EMYDUR"/>
    <n v="261202000"/>
    <s v="261202R"/>
    <s v="GRUPO-B1"/>
    <s v="Procesos y contextos educativos"/>
    <s v="GR"/>
    <s v="GRUPO REDUCIDO"/>
    <s v="261202R"/>
    <s v="GRUPO REDUCIDO DE PROCESOS Y CONTEXTOS EDUCATIVOS"/>
    <s v="GRUPO-B1"/>
    <s v="GR de PROCESOS Y CONTEXTOS EDUCATIVOS"/>
    <s v="1S"/>
    <n v="5384326"/>
    <s v="ÁLVAREZ"/>
    <s v="IRARRETA"/>
    <s v="M.ª ALMUDENA"/>
    <s v="maalvai"/>
    <s v="m-almudena.alvarez@unirioja.es"/>
    <n v="0.75"/>
    <m/>
    <x v="1"/>
    <n v="532"/>
    <s v="LABORAL DOCENTE-ASOCIADO"/>
    <s v="P05"/>
    <s v="TIEMPO PARCIAL (5+5 HORAS)"/>
    <s v="2018-09-17 00:00:00.0"/>
    <s v="2019-09-14 00:00:00.0"/>
    <s v="PI101292"/>
    <s v="PROFESOR ASOCIADO"/>
    <s v="R115"/>
    <x v="2"/>
    <n v="215"/>
    <s v="DIDÁCTICA Y ORGANIZACIÓN ESCOLAR"/>
  </r>
  <r>
    <x v="31"/>
    <n v="72781428"/>
    <s v="EMYDUR"/>
    <n v="261202000"/>
    <s v="261202R"/>
    <s v="GRUPO-B1"/>
    <s v="Procesos y contextos educativos"/>
    <s v="GR"/>
    <s v="GRUPO REDUCIDO"/>
    <s v="261202R"/>
    <s v="GRUPO REDUCIDO DE PROCESOS Y CONTEXTOS EDUCATIVOS"/>
    <s v="GRUPO-B1"/>
    <s v="GR de PROCESOS Y CONTEXTOS EDUCATIVOS"/>
    <s v="1S"/>
    <n v="72781428"/>
    <s v="NAVARIDAS"/>
    <s v="NALDA"/>
    <s v="FERMÍN"/>
    <s v="fenavari"/>
    <s v="fermin.navaridas@unirioja.es"/>
    <n v="0.75"/>
    <m/>
    <x v="0"/>
    <n v="504"/>
    <s v="PROFESOR TITULAR UNIVERSIDAD"/>
    <s v="C01"/>
    <s v="TIEMPO COMPLETO"/>
    <s v="2016-11-26 00:00:00.0"/>
    <s v="null"/>
    <s v="DF100332"/>
    <s v="PROFESOR TITULAR DE UNIVERSIDAD"/>
    <s v="R115"/>
    <x v="2"/>
    <n v="215"/>
    <s v="DIDÁCTICA Y ORGANIZACIÓN ESCOLAR"/>
  </r>
  <r>
    <x v="31"/>
    <n v="5384326"/>
    <s v="EMYDUR"/>
    <n v="261202000"/>
    <s v="261202R"/>
    <s v="GRUPO-B2"/>
    <s v="Procesos y contextos educativos"/>
    <s v="GR"/>
    <s v="GRUPO REDUCIDO"/>
    <s v="261202R"/>
    <s v="GRUPO REDUCIDO DE PROCESOS Y CONTEXTOS EDUCATIVOS"/>
    <s v="GRUPO-B2"/>
    <s v="GR de PROCESOS Y CONTEXTOS EDUCATIVOS"/>
    <s v="1S"/>
    <n v="5384326"/>
    <s v="ÁLVAREZ"/>
    <s v="IRARRETA"/>
    <s v="M.ª ALMUDENA"/>
    <s v="maalvai"/>
    <s v="m-almudena.alvarez@unirioja.es"/>
    <n v="0.75"/>
    <m/>
    <x v="1"/>
    <n v="532"/>
    <s v="LABORAL DOCENTE-ASOCIADO"/>
    <s v="P05"/>
    <s v="TIEMPO PARCIAL (5+5 HORAS)"/>
    <s v="2018-09-17 00:00:00.0"/>
    <s v="2019-09-14 00:00:00.0"/>
    <s v="PI101292"/>
    <s v="PROFESOR ASOCIADO"/>
    <s v="R115"/>
    <x v="2"/>
    <n v="215"/>
    <s v="DIDÁCTICA Y ORGANIZACIÓN ESCOLAR"/>
  </r>
  <r>
    <x v="31"/>
    <n v="72781428"/>
    <s v="EMYDUR"/>
    <n v="261202000"/>
    <s v="261202R"/>
    <s v="GRUPO-B2"/>
    <s v="Procesos y contextos educativos"/>
    <s v="GR"/>
    <s v="GRUPO REDUCIDO"/>
    <s v="261202R"/>
    <s v="GRUPO REDUCIDO DE PROCESOS Y CONTEXTOS EDUCATIVOS"/>
    <s v="GRUPO-B2"/>
    <s v="GR de PROCESOS Y CONTEXTOS EDUCATIVOS"/>
    <s v="1S"/>
    <n v="72781428"/>
    <s v="NAVARIDAS"/>
    <s v="NALDA"/>
    <s v="FERMÍN"/>
    <s v="fenavari"/>
    <s v="fermin.navaridas@unirioja.es"/>
    <n v="0.75"/>
    <m/>
    <x v="0"/>
    <n v="504"/>
    <s v="PROFESOR TITULAR UNIVERSIDAD"/>
    <s v="C01"/>
    <s v="TIEMPO COMPLETO"/>
    <s v="2016-11-26 00:00:00.0"/>
    <s v="null"/>
    <s v="DF100332"/>
    <s v="PROFESOR TITULAR DE UNIVERSIDAD"/>
    <s v="R115"/>
    <x v="2"/>
    <n v="215"/>
    <s v="DIDÁCTICA Y ORGANIZACIÓN ESCOLAR"/>
  </r>
  <r>
    <x v="32"/>
    <n v="72781428"/>
    <s v="EMYDUR"/>
    <n v="261202000"/>
    <s v="261202G"/>
    <s v="GRUPO-A"/>
    <s v="Procesos y contextos educativos"/>
    <s v="GG"/>
    <s v="GRUPO GRANDE"/>
    <s v="261202G"/>
    <s v="GRUPO GRANDE DE PROCESOS Y CONTEXTOS EDUCATIVOS"/>
    <s v="GRUPO-A"/>
    <s v="GG de PROCESOS Y CONTEXTOS EDUCATIVOS"/>
    <s v="1S"/>
    <n v="72781428"/>
    <s v="NAVARIDAS"/>
    <s v="NALDA"/>
    <s v="FERMÍN"/>
    <s v="fenavari"/>
    <s v="fermin.navaridas@unirioja.es"/>
    <n v="3"/>
    <m/>
    <x v="0"/>
    <n v="504"/>
    <s v="PROFESOR TITULAR UNIVERSIDAD"/>
    <s v="C01"/>
    <s v="TIEMPO COMPLETO"/>
    <s v="2016-11-26 00:00:00.0"/>
    <s v="null"/>
    <s v="DF100332"/>
    <s v="PROFESOR TITULAR DE UNIVERSIDAD"/>
    <s v="R115"/>
    <x v="2"/>
    <n v="215"/>
    <s v="DIDÁCTICA Y ORGANIZACIÓN ESCOLAR"/>
  </r>
  <r>
    <x v="32"/>
    <n v="5384326"/>
    <s v="EMYDUR"/>
    <n v="261202000"/>
    <s v="261202G"/>
    <s v="GRUPO-B"/>
    <s v="Procesos y contextos educativos"/>
    <s v="GG"/>
    <s v="GRUPO GRANDE"/>
    <s v="261202G"/>
    <s v="GRUPO GRANDE DE PROCESOS Y CONTEXTOS EDUCATIVOS"/>
    <s v="GRUPO-B"/>
    <s v="GG de PROCESOS Y CONTEXTOS EDUCATIVOS"/>
    <s v="1S"/>
    <n v="5384326"/>
    <s v="ÁLVAREZ"/>
    <s v="IRARRETA"/>
    <s v="M.ª ALMUDENA"/>
    <s v="maalvai"/>
    <s v="m-almudena.alvarez@unirioja.es"/>
    <n v="1.5"/>
    <m/>
    <x v="1"/>
    <n v="532"/>
    <s v="LABORAL DOCENTE-ASOCIADO"/>
    <s v="P05"/>
    <s v="TIEMPO PARCIAL (5+5 HORAS)"/>
    <s v="2018-09-17 00:00:00.0"/>
    <s v="2019-09-14 00:00:00.0"/>
    <s v="PI101292"/>
    <s v="PROFESOR ASOCIADO"/>
    <s v="R115"/>
    <x v="2"/>
    <n v="215"/>
    <s v="DIDÁCTICA Y ORGANIZACIÓN ESCOLAR"/>
  </r>
  <r>
    <x v="32"/>
    <n v="72781428"/>
    <s v="EMYDUR"/>
    <n v="261202000"/>
    <s v="261202G"/>
    <s v="GRUPO-B"/>
    <s v="Procesos y contextos educativos"/>
    <s v="GG"/>
    <s v="GRUPO GRANDE"/>
    <s v="261202G"/>
    <s v="GRUPO GRANDE DE PROCESOS Y CONTEXTOS EDUCATIVOS"/>
    <s v="GRUPO-B"/>
    <s v="GG de PROCESOS Y CONTEXTOS EDUCATIVOS"/>
    <s v="1S"/>
    <n v="72781428"/>
    <s v="NAVARIDAS"/>
    <s v="NALDA"/>
    <s v="FERMÍN"/>
    <s v="fenavari"/>
    <s v="fermin.navaridas@unirioja.es"/>
    <n v="1.5"/>
    <m/>
    <x v="0"/>
    <n v="504"/>
    <s v="PROFESOR TITULAR UNIVERSIDAD"/>
    <s v="C01"/>
    <s v="TIEMPO COMPLETO"/>
    <s v="2016-11-26 00:00:00.0"/>
    <s v="null"/>
    <s v="DF100332"/>
    <s v="PROFESOR TITULAR DE UNIVERSIDAD"/>
    <s v="R115"/>
    <x v="2"/>
    <n v="215"/>
    <s v="DIDÁCTICA Y ORGANIZACIÓN ESCOLAR"/>
  </r>
  <r>
    <x v="32"/>
    <n v="72781428"/>
    <s v="EMYDUR"/>
    <n v="261202000"/>
    <s v="261202R"/>
    <s v="GRUPO-A1"/>
    <s v="Procesos y contextos educativos"/>
    <s v="GR"/>
    <s v="GRUPO REDUCIDO"/>
    <s v="261202R"/>
    <s v="GRUPO REDUCIDO DE PROCESOS Y CONTEXTOS EDUCATIVOS"/>
    <s v="GRUPO-A1"/>
    <s v="GR de PROCESOS Y CONTEXTOS EDUCATIVOS"/>
    <s v="1S"/>
    <n v="72781428"/>
    <s v="NAVARIDAS"/>
    <s v="NALDA"/>
    <s v="FERMÍN"/>
    <s v="fenavari"/>
    <s v="fermin.navaridas@unirioja.es"/>
    <n v="1.5"/>
    <m/>
    <x v="0"/>
    <n v="504"/>
    <s v="PROFESOR TITULAR UNIVERSIDAD"/>
    <s v="C01"/>
    <s v="TIEMPO COMPLETO"/>
    <s v="2016-11-26 00:00:00.0"/>
    <s v="null"/>
    <s v="DF100332"/>
    <s v="PROFESOR TITULAR DE UNIVERSIDAD"/>
    <s v="R115"/>
    <x v="2"/>
    <n v="215"/>
    <s v="DIDÁCTICA Y ORGANIZACIÓN ESCOLAR"/>
  </r>
  <r>
    <x v="32"/>
    <n v="72781428"/>
    <s v="EMYDUR"/>
    <n v="261202000"/>
    <s v="261202R"/>
    <s v="GRUPO-A2"/>
    <s v="Procesos y contextos educativos"/>
    <s v="GR"/>
    <s v="GRUPO REDUCIDO"/>
    <s v="261202R"/>
    <s v="GRUPO REDUCIDO DE PROCESOS Y CONTEXTOS EDUCATIVOS"/>
    <s v="GRUPO-A2"/>
    <s v="GR de PROCESOS Y CONTEXTOS EDUCATIVOS"/>
    <s v="1S"/>
    <n v="72781428"/>
    <s v="NAVARIDAS"/>
    <s v="NALDA"/>
    <s v="FERMÍN"/>
    <s v="fenavari"/>
    <s v="fermin.navaridas@unirioja.es"/>
    <n v="1.5"/>
    <m/>
    <x v="0"/>
    <n v="504"/>
    <s v="PROFESOR TITULAR UNIVERSIDAD"/>
    <s v="C01"/>
    <s v="TIEMPO COMPLETO"/>
    <s v="2016-11-26 00:00:00.0"/>
    <s v="null"/>
    <s v="DF100332"/>
    <s v="PROFESOR TITULAR DE UNIVERSIDAD"/>
    <s v="R115"/>
    <x v="2"/>
    <n v="215"/>
    <s v="DIDÁCTICA Y ORGANIZACIÓN ESCOLAR"/>
  </r>
  <r>
    <x v="32"/>
    <n v="5384326"/>
    <s v="EMYDUR"/>
    <n v="261202000"/>
    <s v="261202R"/>
    <s v="GRUPO-B1"/>
    <s v="Procesos y contextos educativos"/>
    <s v="GR"/>
    <s v="GRUPO REDUCIDO"/>
    <s v="261202R"/>
    <s v="GRUPO REDUCIDO DE PROCESOS Y CONTEXTOS EDUCATIVOS"/>
    <s v="GRUPO-B1"/>
    <s v="GR de PROCESOS Y CONTEXTOS EDUCATIVOS"/>
    <s v="1S"/>
    <n v="5384326"/>
    <s v="ÁLVAREZ"/>
    <s v="IRARRETA"/>
    <s v="M.ª ALMUDENA"/>
    <s v="maalvai"/>
    <s v="m-almudena.alvarez@unirioja.es"/>
    <n v="0.75"/>
    <m/>
    <x v="1"/>
    <n v="532"/>
    <s v="LABORAL DOCENTE-ASOCIADO"/>
    <s v="P05"/>
    <s v="TIEMPO PARCIAL (5+5 HORAS)"/>
    <s v="2018-09-17 00:00:00.0"/>
    <s v="2019-09-14 00:00:00.0"/>
    <s v="PI101292"/>
    <s v="PROFESOR ASOCIADO"/>
    <s v="R115"/>
    <x v="2"/>
    <n v="215"/>
    <s v="DIDÁCTICA Y ORGANIZACIÓN ESCOLAR"/>
  </r>
  <r>
    <x v="32"/>
    <n v="72781428"/>
    <s v="EMYDUR"/>
    <n v="261202000"/>
    <s v="261202R"/>
    <s v="GRUPO-B1"/>
    <s v="Procesos y contextos educativos"/>
    <s v="GR"/>
    <s v="GRUPO REDUCIDO"/>
    <s v="261202R"/>
    <s v="GRUPO REDUCIDO DE PROCESOS Y CONTEXTOS EDUCATIVOS"/>
    <s v="GRUPO-B1"/>
    <s v="GR de PROCESOS Y CONTEXTOS EDUCATIVOS"/>
    <s v="1S"/>
    <n v="72781428"/>
    <s v="NAVARIDAS"/>
    <s v="NALDA"/>
    <s v="FERMÍN"/>
    <s v="fenavari"/>
    <s v="fermin.navaridas@unirioja.es"/>
    <n v="0.75"/>
    <m/>
    <x v="0"/>
    <n v="504"/>
    <s v="PROFESOR TITULAR UNIVERSIDAD"/>
    <s v="C01"/>
    <s v="TIEMPO COMPLETO"/>
    <s v="2016-11-26 00:00:00.0"/>
    <s v="null"/>
    <s v="DF100332"/>
    <s v="PROFESOR TITULAR DE UNIVERSIDAD"/>
    <s v="R115"/>
    <x v="2"/>
    <n v="215"/>
    <s v="DIDÁCTICA Y ORGANIZACIÓN ESCOLAR"/>
  </r>
  <r>
    <x v="32"/>
    <n v="5384326"/>
    <s v="EMYDUR"/>
    <n v="261202000"/>
    <s v="261202R"/>
    <s v="GRUPO-B2"/>
    <s v="Procesos y contextos educativos"/>
    <s v="GR"/>
    <s v="GRUPO REDUCIDO"/>
    <s v="261202R"/>
    <s v="GRUPO REDUCIDO DE PROCESOS Y CONTEXTOS EDUCATIVOS"/>
    <s v="GRUPO-B2"/>
    <s v="GR de PROCESOS Y CONTEXTOS EDUCATIVOS"/>
    <s v="1S"/>
    <n v="5384326"/>
    <s v="ÁLVAREZ"/>
    <s v="IRARRETA"/>
    <s v="M.ª ALMUDENA"/>
    <s v="maalvai"/>
    <s v="m-almudena.alvarez@unirioja.es"/>
    <n v="0.75"/>
    <m/>
    <x v="1"/>
    <n v="532"/>
    <s v="LABORAL DOCENTE-ASOCIADO"/>
    <s v="P05"/>
    <s v="TIEMPO PARCIAL (5+5 HORAS)"/>
    <s v="2018-09-17 00:00:00.0"/>
    <s v="2019-09-14 00:00:00.0"/>
    <s v="PI101292"/>
    <s v="PROFESOR ASOCIADO"/>
    <s v="R115"/>
    <x v="2"/>
    <n v="215"/>
    <s v="DIDÁCTICA Y ORGANIZACIÓN ESCOLAR"/>
  </r>
  <r>
    <x v="32"/>
    <n v="72781428"/>
    <s v="EMYDUR"/>
    <n v="261202000"/>
    <s v="261202R"/>
    <s v="GRUPO-B2"/>
    <s v="Procesos y contextos educativos"/>
    <s v="GR"/>
    <s v="GRUPO REDUCIDO"/>
    <s v="261202R"/>
    <s v="GRUPO REDUCIDO DE PROCESOS Y CONTEXTOS EDUCATIVOS"/>
    <s v="GRUPO-B2"/>
    <s v="GR de PROCESOS Y CONTEXTOS EDUCATIVOS"/>
    <s v="1S"/>
    <n v="72781428"/>
    <s v="NAVARIDAS"/>
    <s v="NALDA"/>
    <s v="FERMÍN"/>
    <s v="fenavari"/>
    <s v="fermin.navaridas@unirioja.es"/>
    <n v="0.75"/>
    <m/>
    <x v="0"/>
    <n v="504"/>
    <s v="PROFESOR TITULAR UNIVERSIDAD"/>
    <s v="C01"/>
    <s v="TIEMPO COMPLETO"/>
    <s v="2016-11-26 00:00:00.0"/>
    <s v="null"/>
    <s v="DF100332"/>
    <s v="PROFESOR TITULAR DE UNIVERSIDAD"/>
    <s v="R115"/>
    <x v="2"/>
    <n v="215"/>
    <s v="DIDÁCTICA Y ORGANIZACIÓN ESCOLAR"/>
  </r>
  <r>
    <x v="33"/>
    <n v="72781428"/>
    <s v="EMYDUR"/>
    <n v="261202000"/>
    <s v="261202G"/>
    <s v="GRUPO-A"/>
    <s v="Procesos y contextos educativos"/>
    <s v="GG"/>
    <s v="GRUPO GRANDE"/>
    <s v="261202G"/>
    <s v="GRUPO GRANDE DE PROCESOS Y CONTEXTOS EDUCATIVOS"/>
    <s v="GRUPO-A"/>
    <s v="GG de PROCESOS Y CONTEXTOS EDUCATIVOS"/>
    <s v="1S"/>
    <n v="72781428"/>
    <s v="NAVARIDAS"/>
    <s v="NALDA"/>
    <s v="FERMÍN"/>
    <s v="fenavari"/>
    <s v="fermin.navaridas@unirioja.es"/>
    <n v="3"/>
    <m/>
    <x v="0"/>
    <n v="504"/>
    <s v="PROFESOR TITULAR UNIVERSIDAD"/>
    <s v="C01"/>
    <s v="TIEMPO COMPLETO"/>
    <s v="2016-11-26 00:00:00.0"/>
    <s v="null"/>
    <s v="DF100332"/>
    <s v="PROFESOR TITULAR DE UNIVERSIDAD"/>
    <s v="R115"/>
    <x v="2"/>
    <n v="215"/>
    <s v="DIDÁCTICA Y ORGANIZACIÓN ESCOLAR"/>
  </r>
  <r>
    <x v="33"/>
    <n v="5384326"/>
    <s v="EMYDUR"/>
    <n v="261202000"/>
    <s v="261202G"/>
    <s v="GRUPO-B"/>
    <s v="Procesos y contextos educativos"/>
    <s v="GG"/>
    <s v="GRUPO GRANDE"/>
    <s v="261202G"/>
    <s v="GRUPO GRANDE DE PROCESOS Y CONTEXTOS EDUCATIVOS"/>
    <s v="GRUPO-B"/>
    <s v="GG de PROCESOS Y CONTEXTOS EDUCATIVOS"/>
    <s v="1S"/>
    <n v="5384326"/>
    <s v="ÁLVAREZ"/>
    <s v="IRARRETA"/>
    <s v="M.ª ALMUDENA"/>
    <s v="maalvai"/>
    <s v="m-almudena.alvarez@unirioja.es"/>
    <n v="1.5"/>
    <m/>
    <x v="1"/>
    <n v="532"/>
    <s v="LABORAL DOCENTE-ASOCIADO"/>
    <s v="P05"/>
    <s v="TIEMPO PARCIAL (5+5 HORAS)"/>
    <s v="2018-09-17 00:00:00.0"/>
    <s v="2019-09-14 00:00:00.0"/>
    <s v="PI101292"/>
    <s v="PROFESOR ASOCIADO"/>
    <s v="R115"/>
    <x v="2"/>
    <n v="215"/>
    <s v="DIDÁCTICA Y ORGANIZACIÓN ESCOLAR"/>
  </r>
  <r>
    <x v="33"/>
    <n v="72781428"/>
    <s v="EMYDUR"/>
    <n v="261202000"/>
    <s v="261202G"/>
    <s v="GRUPO-B"/>
    <s v="Procesos y contextos educativos"/>
    <s v="GG"/>
    <s v="GRUPO GRANDE"/>
    <s v="261202G"/>
    <s v="GRUPO GRANDE DE PROCESOS Y CONTEXTOS EDUCATIVOS"/>
    <s v="GRUPO-B"/>
    <s v="GG de PROCESOS Y CONTEXTOS EDUCATIVOS"/>
    <s v="1S"/>
    <n v="72781428"/>
    <s v="NAVARIDAS"/>
    <s v="NALDA"/>
    <s v="FERMÍN"/>
    <s v="fenavari"/>
    <s v="fermin.navaridas@unirioja.es"/>
    <n v="1.5"/>
    <m/>
    <x v="0"/>
    <n v="504"/>
    <s v="PROFESOR TITULAR UNIVERSIDAD"/>
    <s v="C01"/>
    <s v="TIEMPO COMPLETO"/>
    <s v="2016-11-26 00:00:00.0"/>
    <s v="null"/>
    <s v="DF100332"/>
    <s v="PROFESOR TITULAR DE UNIVERSIDAD"/>
    <s v="R115"/>
    <x v="2"/>
    <n v="215"/>
    <s v="DIDÁCTICA Y ORGANIZACIÓN ESCOLAR"/>
  </r>
  <r>
    <x v="33"/>
    <n v="72781428"/>
    <s v="EMYDUR"/>
    <n v="261202000"/>
    <s v="261202R"/>
    <s v="GRUPO-A1"/>
    <s v="Procesos y contextos educativos"/>
    <s v="GR"/>
    <s v="GRUPO REDUCIDO"/>
    <s v="261202R"/>
    <s v="GRUPO REDUCIDO DE PROCESOS Y CONTEXTOS EDUCATIVOS"/>
    <s v="GRUPO-A1"/>
    <s v="GR de PROCESOS Y CONTEXTOS EDUCATIVOS"/>
    <s v="1S"/>
    <n v="72781428"/>
    <s v="NAVARIDAS"/>
    <s v="NALDA"/>
    <s v="FERMÍN"/>
    <s v="fenavari"/>
    <s v="fermin.navaridas@unirioja.es"/>
    <n v="1.5"/>
    <m/>
    <x v="0"/>
    <n v="504"/>
    <s v="PROFESOR TITULAR UNIVERSIDAD"/>
    <s v="C01"/>
    <s v="TIEMPO COMPLETO"/>
    <s v="2016-11-26 00:00:00.0"/>
    <s v="null"/>
    <s v="DF100332"/>
    <s v="PROFESOR TITULAR DE UNIVERSIDAD"/>
    <s v="R115"/>
    <x v="2"/>
    <n v="215"/>
    <s v="DIDÁCTICA Y ORGANIZACIÓN ESCOLAR"/>
  </r>
  <r>
    <x v="33"/>
    <n v="72781428"/>
    <s v="EMYDUR"/>
    <n v="261202000"/>
    <s v="261202R"/>
    <s v="GRUPO-A2"/>
    <s v="Procesos y contextos educativos"/>
    <s v="GR"/>
    <s v="GRUPO REDUCIDO"/>
    <s v="261202R"/>
    <s v="GRUPO REDUCIDO DE PROCESOS Y CONTEXTOS EDUCATIVOS"/>
    <s v="GRUPO-A2"/>
    <s v="GR de PROCESOS Y CONTEXTOS EDUCATIVOS"/>
    <s v="1S"/>
    <n v="72781428"/>
    <s v="NAVARIDAS"/>
    <s v="NALDA"/>
    <s v="FERMÍN"/>
    <s v="fenavari"/>
    <s v="fermin.navaridas@unirioja.es"/>
    <n v="1.5"/>
    <m/>
    <x v="0"/>
    <n v="504"/>
    <s v="PROFESOR TITULAR UNIVERSIDAD"/>
    <s v="C01"/>
    <s v="TIEMPO COMPLETO"/>
    <s v="2016-11-26 00:00:00.0"/>
    <s v="null"/>
    <s v="DF100332"/>
    <s v="PROFESOR TITULAR DE UNIVERSIDAD"/>
    <s v="R115"/>
    <x v="2"/>
    <n v="215"/>
    <s v="DIDÁCTICA Y ORGANIZACIÓN ESCOLAR"/>
  </r>
  <r>
    <x v="33"/>
    <n v="5384326"/>
    <s v="EMYDUR"/>
    <n v="261202000"/>
    <s v="261202R"/>
    <s v="GRUPO-B1"/>
    <s v="Procesos y contextos educativos"/>
    <s v="GR"/>
    <s v="GRUPO REDUCIDO"/>
    <s v="261202R"/>
    <s v="GRUPO REDUCIDO DE PROCESOS Y CONTEXTOS EDUCATIVOS"/>
    <s v="GRUPO-B1"/>
    <s v="GR de PROCESOS Y CONTEXTOS EDUCATIVOS"/>
    <s v="1S"/>
    <n v="5384326"/>
    <s v="ÁLVAREZ"/>
    <s v="IRARRETA"/>
    <s v="M.ª ALMUDENA"/>
    <s v="maalvai"/>
    <s v="m-almudena.alvarez@unirioja.es"/>
    <n v="0.75"/>
    <m/>
    <x v="1"/>
    <n v="532"/>
    <s v="LABORAL DOCENTE-ASOCIADO"/>
    <s v="P05"/>
    <s v="TIEMPO PARCIAL (5+5 HORAS)"/>
    <s v="2018-09-17 00:00:00.0"/>
    <s v="2019-09-14 00:00:00.0"/>
    <s v="PI101292"/>
    <s v="PROFESOR ASOCIADO"/>
    <s v="R115"/>
    <x v="2"/>
    <n v="215"/>
    <s v="DIDÁCTICA Y ORGANIZACIÓN ESCOLAR"/>
  </r>
  <r>
    <x v="33"/>
    <n v="72781428"/>
    <s v="EMYDUR"/>
    <n v="261202000"/>
    <s v="261202R"/>
    <s v="GRUPO-B1"/>
    <s v="Procesos y contextos educativos"/>
    <s v="GR"/>
    <s v="GRUPO REDUCIDO"/>
    <s v="261202R"/>
    <s v="GRUPO REDUCIDO DE PROCESOS Y CONTEXTOS EDUCATIVOS"/>
    <s v="GRUPO-B1"/>
    <s v="GR de PROCESOS Y CONTEXTOS EDUCATIVOS"/>
    <s v="1S"/>
    <n v="72781428"/>
    <s v="NAVARIDAS"/>
    <s v="NALDA"/>
    <s v="FERMÍN"/>
    <s v="fenavari"/>
    <s v="fermin.navaridas@unirioja.es"/>
    <n v="0.75"/>
    <m/>
    <x v="0"/>
    <n v="504"/>
    <s v="PROFESOR TITULAR UNIVERSIDAD"/>
    <s v="C01"/>
    <s v="TIEMPO COMPLETO"/>
    <s v="2016-11-26 00:00:00.0"/>
    <s v="null"/>
    <s v="DF100332"/>
    <s v="PROFESOR TITULAR DE UNIVERSIDAD"/>
    <s v="R115"/>
    <x v="2"/>
    <n v="215"/>
    <s v="DIDÁCTICA Y ORGANIZACIÓN ESCOLAR"/>
  </r>
  <r>
    <x v="33"/>
    <n v="5384326"/>
    <s v="EMYDUR"/>
    <n v="261202000"/>
    <s v="261202R"/>
    <s v="GRUPO-B2"/>
    <s v="Procesos y contextos educativos"/>
    <s v="GR"/>
    <s v="GRUPO REDUCIDO"/>
    <s v="261202R"/>
    <s v="GRUPO REDUCIDO DE PROCESOS Y CONTEXTOS EDUCATIVOS"/>
    <s v="GRUPO-B2"/>
    <s v="GR de PROCESOS Y CONTEXTOS EDUCATIVOS"/>
    <s v="1S"/>
    <n v="5384326"/>
    <s v="ÁLVAREZ"/>
    <s v="IRARRETA"/>
    <s v="M.ª ALMUDENA"/>
    <s v="maalvai"/>
    <s v="m-almudena.alvarez@unirioja.es"/>
    <n v="0.75"/>
    <m/>
    <x v="1"/>
    <n v="532"/>
    <s v="LABORAL DOCENTE-ASOCIADO"/>
    <s v="P05"/>
    <s v="TIEMPO PARCIAL (5+5 HORAS)"/>
    <s v="2018-09-17 00:00:00.0"/>
    <s v="2019-09-14 00:00:00.0"/>
    <s v="PI101292"/>
    <s v="PROFESOR ASOCIADO"/>
    <s v="R115"/>
    <x v="2"/>
    <n v="215"/>
    <s v="DIDÁCTICA Y ORGANIZACIÓN ESCOLAR"/>
  </r>
  <r>
    <x v="33"/>
    <n v="72781428"/>
    <s v="EMYDUR"/>
    <n v="261202000"/>
    <s v="261202R"/>
    <s v="GRUPO-B2"/>
    <s v="Procesos y contextos educativos"/>
    <s v="GR"/>
    <s v="GRUPO REDUCIDO"/>
    <s v="261202R"/>
    <s v="GRUPO REDUCIDO DE PROCESOS Y CONTEXTOS EDUCATIVOS"/>
    <s v="GRUPO-B2"/>
    <s v="GR de PROCESOS Y CONTEXTOS EDUCATIVOS"/>
    <s v="1S"/>
    <n v="72781428"/>
    <s v="NAVARIDAS"/>
    <s v="NALDA"/>
    <s v="FERMÍN"/>
    <s v="fenavari"/>
    <s v="fermin.navaridas@unirioja.es"/>
    <n v="0.75"/>
    <m/>
    <x v="0"/>
    <n v="504"/>
    <s v="PROFESOR TITULAR UNIVERSIDAD"/>
    <s v="C01"/>
    <s v="TIEMPO COMPLETO"/>
    <s v="2016-11-26 00:00:00.0"/>
    <s v="null"/>
    <s v="DF100332"/>
    <s v="PROFESOR TITULAR DE UNIVERSIDAD"/>
    <s v="R115"/>
    <x v="2"/>
    <n v="215"/>
    <s v="DIDÁCTICA Y ORGANIZACIÓN ESCOLAR"/>
  </r>
  <r>
    <x v="34"/>
    <n v="72781428"/>
    <s v="EMYDUR"/>
    <n v="261202000"/>
    <s v="261202G"/>
    <s v="GRUPO-A"/>
    <s v="Procesos y contextos educativos"/>
    <s v="GG"/>
    <s v="GRUPO GRANDE"/>
    <s v="261202G"/>
    <s v="GRUPO GRANDE DE PROCESOS Y CONTEXTOS EDUCATIVOS"/>
    <s v="GRUPO-A"/>
    <s v="GG de PROCESOS Y CONTEXTOS EDUCATIVOS"/>
    <s v="1S"/>
    <n v="72781428"/>
    <s v="NAVARIDAS"/>
    <s v="NALDA"/>
    <s v="FERMÍN"/>
    <s v="fenavari"/>
    <s v="fermin.navaridas@unirioja.es"/>
    <n v="3"/>
    <m/>
    <x v="0"/>
    <n v="504"/>
    <s v="PROFESOR TITULAR UNIVERSIDAD"/>
    <s v="C01"/>
    <s v="TIEMPO COMPLETO"/>
    <s v="2016-11-26 00:00:00.0"/>
    <s v="null"/>
    <s v="DF100332"/>
    <s v="PROFESOR TITULAR DE UNIVERSIDAD"/>
    <s v="R115"/>
    <x v="2"/>
    <n v="215"/>
    <s v="DIDÁCTICA Y ORGANIZACIÓN ESCOLAR"/>
  </r>
  <r>
    <x v="34"/>
    <n v="5384326"/>
    <s v="EMYDUR"/>
    <n v="261202000"/>
    <s v="261202G"/>
    <s v="GRUPO-B"/>
    <s v="Procesos y contextos educativos"/>
    <s v="GG"/>
    <s v="GRUPO GRANDE"/>
    <s v="261202G"/>
    <s v="GRUPO GRANDE DE PROCESOS Y CONTEXTOS EDUCATIVOS"/>
    <s v="GRUPO-B"/>
    <s v="GG de PROCESOS Y CONTEXTOS EDUCATIVOS"/>
    <s v="1S"/>
    <n v="5384326"/>
    <s v="ÁLVAREZ"/>
    <s v="IRARRETA"/>
    <s v="M.ª ALMUDENA"/>
    <s v="maalvai"/>
    <s v="m-almudena.alvarez@unirioja.es"/>
    <n v="1.5"/>
    <m/>
    <x v="1"/>
    <n v="532"/>
    <s v="LABORAL DOCENTE-ASOCIADO"/>
    <s v="P05"/>
    <s v="TIEMPO PARCIAL (5+5 HORAS)"/>
    <s v="2018-09-17 00:00:00.0"/>
    <s v="2019-09-14 00:00:00.0"/>
    <s v="PI101292"/>
    <s v="PROFESOR ASOCIADO"/>
    <s v="R115"/>
    <x v="2"/>
    <n v="215"/>
    <s v="DIDÁCTICA Y ORGANIZACIÓN ESCOLAR"/>
  </r>
  <r>
    <x v="34"/>
    <n v="72781428"/>
    <s v="EMYDUR"/>
    <n v="261202000"/>
    <s v="261202G"/>
    <s v="GRUPO-B"/>
    <s v="Procesos y contextos educativos"/>
    <s v="GG"/>
    <s v="GRUPO GRANDE"/>
    <s v="261202G"/>
    <s v="GRUPO GRANDE DE PROCESOS Y CONTEXTOS EDUCATIVOS"/>
    <s v="GRUPO-B"/>
    <s v="GG de PROCESOS Y CONTEXTOS EDUCATIVOS"/>
    <s v="1S"/>
    <n v="72781428"/>
    <s v="NAVARIDAS"/>
    <s v="NALDA"/>
    <s v="FERMÍN"/>
    <s v="fenavari"/>
    <s v="fermin.navaridas@unirioja.es"/>
    <n v="1.5"/>
    <m/>
    <x v="0"/>
    <n v="504"/>
    <s v="PROFESOR TITULAR UNIVERSIDAD"/>
    <s v="C01"/>
    <s v="TIEMPO COMPLETO"/>
    <s v="2016-11-26 00:00:00.0"/>
    <s v="null"/>
    <s v="DF100332"/>
    <s v="PROFESOR TITULAR DE UNIVERSIDAD"/>
    <s v="R115"/>
    <x v="2"/>
    <n v="215"/>
    <s v="DIDÁCTICA Y ORGANIZACIÓN ESCOLAR"/>
  </r>
  <r>
    <x v="34"/>
    <n v="72781428"/>
    <s v="EMYDUR"/>
    <n v="261202000"/>
    <s v="261202R"/>
    <s v="GRUPO-A1"/>
    <s v="Procesos y contextos educativos"/>
    <s v="GR"/>
    <s v="GRUPO REDUCIDO"/>
    <s v="261202R"/>
    <s v="GRUPO REDUCIDO DE PROCESOS Y CONTEXTOS EDUCATIVOS"/>
    <s v="GRUPO-A1"/>
    <s v="GR de PROCESOS Y CONTEXTOS EDUCATIVOS"/>
    <s v="1S"/>
    <n v="72781428"/>
    <s v="NAVARIDAS"/>
    <s v="NALDA"/>
    <s v="FERMÍN"/>
    <s v="fenavari"/>
    <s v="fermin.navaridas@unirioja.es"/>
    <n v="1.5"/>
    <m/>
    <x v="0"/>
    <n v="504"/>
    <s v="PROFESOR TITULAR UNIVERSIDAD"/>
    <s v="C01"/>
    <s v="TIEMPO COMPLETO"/>
    <s v="2016-11-26 00:00:00.0"/>
    <s v="null"/>
    <s v="DF100332"/>
    <s v="PROFESOR TITULAR DE UNIVERSIDAD"/>
    <s v="R115"/>
    <x v="2"/>
    <n v="215"/>
    <s v="DIDÁCTICA Y ORGANIZACIÓN ESCOLAR"/>
  </r>
  <r>
    <x v="34"/>
    <n v="72781428"/>
    <s v="EMYDUR"/>
    <n v="261202000"/>
    <s v="261202R"/>
    <s v="GRUPO-A2"/>
    <s v="Procesos y contextos educativos"/>
    <s v="GR"/>
    <s v="GRUPO REDUCIDO"/>
    <s v="261202R"/>
    <s v="GRUPO REDUCIDO DE PROCESOS Y CONTEXTOS EDUCATIVOS"/>
    <s v="GRUPO-A2"/>
    <s v="GR de PROCESOS Y CONTEXTOS EDUCATIVOS"/>
    <s v="1S"/>
    <n v="72781428"/>
    <s v="NAVARIDAS"/>
    <s v="NALDA"/>
    <s v="FERMÍN"/>
    <s v="fenavari"/>
    <s v="fermin.navaridas@unirioja.es"/>
    <n v="1.5"/>
    <m/>
    <x v="0"/>
    <n v="504"/>
    <s v="PROFESOR TITULAR UNIVERSIDAD"/>
    <s v="C01"/>
    <s v="TIEMPO COMPLETO"/>
    <s v="2016-11-26 00:00:00.0"/>
    <s v="null"/>
    <s v="DF100332"/>
    <s v="PROFESOR TITULAR DE UNIVERSIDAD"/>
    <s v="R115"/>
    <x v="2"/>
    <n v="215"/>
    <s v="DIDÁCTICA Y ORGANIZACIÓN ESCOLAR"/>
  </r>
  <r>
    <x v="34"/>
    <n v="5384326"/>
    <s v="EMYDUR"/>
    <n v="261202000"/>
    <s v="261202R"/>
    <s v="GRUPO-B1"/>
    <s v="Procesos y contextos educativos"/>
    <s v="GR"/>
    <s v="GRUPO REDUCIDO"/>
    <s v="261202R"/>
    <s v="GRUPO REDUCIDO DE PROCESOS Y CONTEXTOS EDUCATIVOS"/>
    <s v="GRUPO-B1"/>
    <s v="GR de PROCESOS Y CONTEXTOS EDUCATIVOS"/>
    <s v="1S"/>
    <n v="5384326"/>
    <s v="ÁLVAREZ"/>
    <s v="IRARRETA"/>
    <s v="M.ª ALMUDENA"/>
    <s v="maalvai"/>
    <s v="m-almudena.alvarez@unirioja.es"/>
    <n v="0.75"/>
    <m/>
    <x v="1"/>
    <n v="532"/>
    <s v="LABORAL DOCENTE-ASOCIADO"/>
    <s v="P05"/>
    <s v="TIEMPO PARCIAL (5+5 HORAS)"/>
    <s v="2018-09-17 00:00:00.0"/>
    <s v="2019-09-14 00:00:00.0"/>
    <s v="PI101292"/>
    <s v="PROFESOR ASOCIADO"/>
    <s v="R115"/>
    <x v="2"/>
    <n v="215"/>
    <s v="DIDÁCTICA Y ORGANIZACIÓN ESCOLAR"/>
  </r>
  <r>
    <x v="34"/>
    <n v="72781428"/>
    <s v="EMYDUR"/>
    <n v="261202000"/>
    <s v="261202R"/>
    <s v="GRUPO-B1"/>
    <s v="Procesos y contextos educativos"/>
    <s v="GR"/>
    <s v="GRUPO REDUCIDO"/>
    <s v="261202R"/>
    <s v="GRUPO REDUCIDO DE PROCESOS Y CONTEXTOS EDUCATIVOS"/>
    <s v="GRUPO-B1"/>
    <s v="GR de PROCESOS Y CONTEXTOS EDUCATIVOS"/>
    <s v="1S"/>
    <n v="72781428"/>
    <s v="NAVARIDAS"/>
    <s v="NALDA"/>
    <s v="FERMÍN"/>
    <s v="fenavari"/>
    <s v="fermin.navaridas@unirioja.es"/>
    <n v="0.75"/>
    <m/>
    <x v="0"/>
    <n v="504"/>
    <s v="PROFESOR TITULAR UNIVERSIDAD"/>
    <s v="C01"/>
    <s v="TIEMPO COMPLETO"/>
    <s v="2016-11-26 00:00:00.0"/>
    <s v="null"/>
    <s v="DF100332"/>
    <s v="PROFESOR TITULAR DE UNIVERSIDAD"/>
    <s v="R115"/>
    <x v="2"/>
    <n v="215"/>
    <s v="DIDÁCTICA Y ORGANIZACIÓN ESCOLAR"/>
  </r>
  <r>
    <x v="34"/>
    <n v="5384326"/>
    <s v="EMYDUR"/>
    <n v="261202000"/>
    <s v="261202R"/>
    <s v="GRUPO-B2"/>
    <s v="Procesos y contextos educativos"/>
    <s v="GR"/>
    <s v="GRUPO REDUCIDO"/>
    <s v="261202R"/>
    <s v="GRUPO REDUCIDO DE PROCESOS Y CONTEXTOS EDUCATIVOS"/>
    <s v="GRUPO-B2"/>
    <s v="GR de PROCESOS Y CONTEXTOS EDUCATIVOS"/>
    <s v="1S"/>
    <n v="5384326"/>
    <s v="ÁLVAREZ"/>
    <s v="IRARRETA"/>
    <s v="M.ª ALMUDENA"/>
    <s v="maalvai"/>
    <s v="m-almudena.alvarez@unirioja.es"/>
    <n v="0.75"/>
    <m/>
    <x v="1"/>
    <n v="532"/>
    <s v="LABORAL DOCENTE-ASOCIADO"/>
    <s v="P05"/>
    <s v="TIEMPO PARCIAL (5+5 HORAS)"/>
    <s v="2018-09-17 00:00:00.0"/>
    <s v="2019-09-14 00:00:00.0"/>
    <s v="PI101292"/>
    <s v="PROFESOR ASOCIADO"/>
    <s v="R115"/>
    <x v="2"/>
    <n v="215"/>
    <s v="DIDÁCTICA Y ORGANIZACIÓN ESCOLAR"/>
  </r>
  <r>
    <x v="34"/>
    <n v="72781428"/>
    <s v="EMYDUR"/>
    <n v="261202000"/>
    <s v="261202R"/>
    <s v="GRUPO-B2"/>
    <s v="Procesos y contextos educativos"/>
    <s v="GR"/>
    <s v="GRUPO REDUCIDO"/>
    <s v="261202R"/>
    <s v="GRUPO REDUCIDO DE PROCESOS Y CONTEXTOS EDUCATIVOS"/>
    <s v="GRUPO-B2"/>
    <s v="GR de PROCESOS Y CONTEXTOS EDUCATIVOS"/>
    <s v="1S"/>
    <n v="72781428"/>
    <s v="NAVARIDAS"/>
    <s v="NALDA"/>
    <s v="FERMÍN"/>
    <s v="fenavari"/>
    <s v="fermin.navaridas@unirioja.es"/>
    <n v="0.75"/>
    <m/>
    <x v="0"/>
    <n v="504"/>
    <s v="PROFESOR TITULAR UNIVERSIDAD"/>
    <s v="C01"/>
    <s v="TIEMPO COMPLETO"/>
    <s v="2016-11-26 00:00:00.0"/>
    <s v="null"/>
    <s v="DF100332"/>
    <s v="PROFESOR TITULAR DE UNIVERSIDAD"/>
    <s v="R115"/>
    <x v="2"/>
    <n v="215"/>
    <s v="DIDÁCTICA Y ORGANIZACIÓN ESCOLAR"/>
  </r>
  <r>
    <x v="35"/>
    <n v="72781428"/>
    <s v="EMYDUR"/>
    <n v="261202000"/>
    <s v="261202G"/>
    <s v="GRUPO-A"/>
    <s v="Procesos y contextos educativos"/>
    <s v="GG"/>
    <s v="GRUPO GRANDE"/>
    <s v="261202G"/>
    <s v="GRUPO GRANDE DE PROCESOS Y CONTEXTOS EDUCATIVOS"/>
    <s v="GRUPO-A"/>
    <s v="GG de PROCESOS Y CONTEXTOS EDUCATIVOS"/>
    <s v="1S"/>
    <n v="72781428"/>
    <s v="NAVARIDAS"/>
    <s v="NALDA"/>
    <s v="FERMÍN"/>
    <s v="fenavari"/>
    <s v="fermin.navaridas@unirioja.es"/>
    <n v="3"/>
    <m/>
    <x v="0"/>
    <n v="504"/>
    <s v="PROFESOR TITULAR UNIVERSIDAD"/>
    <s v="C01"/>
    <s v="TIEMPO COMPLETO"/>
    <s v="2016-11-26 00:00:00.0"/>
    <s v="null"/>
    <s v="DF100332"/>
    <s v="PROFESOR TITULAR DE UNIVERSIDAD"/>
    <s v="R115"/>
    <x v="2"/>
    <n v="215"/>
    <s v="DIDÁCTICA Y ORGANIZACIÓN ESCOLAR"/>
  </r>
  <r>
    <x v="35"/>
    <n v="5384326"/>
    <s v="EMYDUR"/>
    <n v="261202000"/>
    <s v="261202G"/>
    <s v="GRUPO-B"/>
    <s v="Procesos y contextos educativos"/>
    <s v="GG"/>
    <s v="GRUPO GRANDE"/>
    <s v="261202G"/>
    <s v="GRUPO GRANDE DE PROCESOS Y CONTEXTOS EDUCATIVOS"/>
    <s v="GRUPO-B"/>
    <s v="GG de PROCESOS Y CONTEXTOS EDUCATIVOS"/>
    <s v="1S"/>
    <n v="5384326"/>
    <s v="ÁLVAREZ"/>
    <s v="IRARRETA"/>
    <s v="M.ª ALMUDENA"/>
    <s v="maalvai"/>
    <s v="m-almudena.alvarez@unirioja.es"/>
    <n v="1.5"/>
    <m/>
    <x v="1"/>
    <n v="532"/>
    <s v="LABORAL DOCENTE-ASOCIADO"/>
    <s v="P05"/>
    <s v="TIEMPO PARCIAL (5+5 HORAS)"/>
    <s v="2018-09-17 00:00:00.0"/>
    <s v="2019-09-14 00:00:00.0"/>
    <s v="PI101292"/>
    <s v="PROFESOR ASOCIADO"/>
    <s v="R115"/>
    <x v="2"/>
    <n v="215"/>
    <s v="DIDÁCTICA Y ORGANIZACIÓN ESCOLAR"/>
  </r>
  <r>
    <x v="35"/>
    <n v="72781428"/>
    <s v="EMYDUR"/>
    <n v="261202000"/>
    <s v="261202G"/>
    <s v="GRUPO-B"/>
    <s v="Procesos y contextos educativos"/>
    <s v="GG"/>
    <s v="GRUPO GRANDE"/>
    <s v="261202G"/>
    <s v="GRUPO GRANDE DE PROCESOS Y CONTEXTOS EDUCATIVOS"/>
    <s v="GRUPO-B"/>
    <s v="GG de PROCESOS Y CONTEXTOS EDUCATIVOS"/>
    <s v="1S"/>
    <n v="72781428"/>
    <s v="NAVARIDAS"/>
    <s v="NALDA"/>
    <s v="FERMÍN"/>
    <s v="fenavari"/>
    <s v="fermin.navaridas@unirioja.es"/>
    <n v="1.5"/>
    <m/>
    <x v="0"/>
    <n v="504"/>
    <s v="PROFESOR TITULAR UNIVERSIDAD"/>
    <s v="C01"/>
    <s v="TIEMPO COMPLETO"/>
    <s v="2016-11-26 00:00:00.0"/>
    <s v="null"/>
    <s v="DF100332"/>
    <s v="PROFESOR TITULAR DE UNIVERSIDAD"/>
    <s v="R115"/>
    <x v="2"/>
    <n v="215"/>
    <s v="DIDÁCTICA Y ORGANIZACIÓN ESCOLAR"/>
  </r>
  <r>
    <x v="35"/>
    <n v="72781428"/>
    <s v="EMYDUR"/>
    <n v="261202000"/>
    <s v="261202R"/>
    <s v="GRUPO-A1"/>
    <s v="Procesos y contextos educativos"/>
    <s v="GR"/>
    <s v="GRUPO REDUCIDO"/>
    <s v="261202R"/>
    <s v="GRUPO REDUCIDO DE PROCESOS Y CONTEXTOS EDUCATIVOS"/>
    <s v="GRUPO-A1"/>
    <s v="GR de PROCESOS Y CONTEXTOS EDUCATIVOS"/>
    <s v="1S"/>
    <n v="72781428"/>
    <s v="NAVARIDAS"/>
    <s v="NALDA"/>
    <s v="FERMÍN"/>
    <s v="fenavari"/>
    <s v="fermin.navaridas@unirioja.es"/>
    <n v="1.5"/>
    <m/>
    <x v="0"/>
    <n v="504"/>
    <s v="PROFESOR TITULAR UNIVERSIDAD"/>
    <s v="C01"/>
    <s v="TIEMPO COMPLETO"/>
    <s v="2016-11-26 00:00:00.0"/>
    <s v="null"/>
    <s v="DF100332"/>
    <s v="PROFESOR TITULAR DE UNIVERSIDAD"/>
    <s v="R115"/>
    <x v="2"/>
    <n v="215"/>
    <s v="DIDÁCTICA Y ORGANIZACIÓN ESCOLAR"/>
  </r>
  <r>
    <x v="35"/>
    <n v="72781428"/>
    <s v="EMYDUR"/>
    <n v="261202000"/>
    <s v="261202R"/>
    <s v="GRUPO-A2"/>
    <s v="Procesos y contextos educativos"/>
    <s v="GR"/>
    <s v="GRUPO REDUCIDO"/>
    <s v="261202R"/>
    <s v="GRUPO REDUCIDO DE PROCESOS Y CONTEXTOS EDUCATIVOS"/>
    <s v="GRUPO-A2"/>
    <s v="GR de PROCESOS Y CONTEXTOS EDUCATIVOS"/>
    <s v="1S"/>
    <n v="72781428"/>
    <s v="NAVARIDAS"/>
    <s v="NALDA"/>
    <s v="FERMÍN"/>
    <s v="fenavari"/>
    <s v="fermin.navaridas@unirioja.es"/>
    <n v="1.5"/>
    <m/>
    <x v="0"/>
    <n v="504"/>
    <s v="PROFESOR TITULAR UNIVERSIDAD"/>
    <s v="C01"/>
    <s v="TIEMPO COMPLETO"/>
    <s v="2016-11-26 00:00:00.0"/>
    <s v="null"/>
    <s v="DF100332"/>
    <s v="PROFESOR TITULAR DE UNIVERSIDAD"/>
    <s v="R115"/>
    <x v="2"/>
    <n v="215"/>
    <s v="DIDÁCTICA Y ORGANIZACIÓN ESCOLAR"/>
  </r>
  <r>
    <x v="35"/>
    <n v="5384326"/>
    <s v="EMYDUR"/>
    <n v="261202000"/>
    <s v="261202R"/>
    <s v="GRUPO-B1"/>
    <s v="Procesos y contextos educativos"/>
    <s v="GR"/>
    <s v="GRUPO REDUCIDO"/>
    <s v="261202R"/>
    <s v="GRUPO REDUCIDO DE PROCESOS Y CONTEXTOS EDUCATIVOS"/>
    <s v="GRUPO-B1"/>
    <s v="GR de PROCESOS Y CONTEXTOS EDUCATIVOS"/>
    <s v="1S"/>
    <n v="5384326"/>
    <s v="ÁLVAREZ"/>
    <s v="IRARRETA"/>
    <s v="M.ª ALMUDENA"/>
    <s v="maalvai"/>
    <s v="m-almudena.alvarez@unirioja.es"/>
    <n v="0.75"/>
    <m/>
    <x v="1"/>
    <n v="532"/>
    <s v="LABORAL DOCENTE-ASOCIADO"/>
    <s v="P05"/>
    <s v="TIEMPO PARCIAL (5+5 HORAS)"/>
    <s v="2018-09-17 00:00:00.0"/>
    <s v="2019-09-14 00:00:00.0"/>
    <s v="PI101292"/>
    <s v="PROFESOR ASOCIADO"/>
    <s v="R115"/>
    <x v="2"/>
    <n v="215"/>
    <s v="DIDÁCTICA Y ORGANIZACIÓN ESCOLAR"/>
  </r>
  <r>
    <x v="35"/>
    <n v="72781428"/>
    <s v="EMYDUR"/>
    <n v="261202000"/>
    <s v="261202R"/>
    <s v="GRUPO-B1"/>
    <s v="Procesos y contextos educativos"/>
    <s v="GR"/>
    <s v="GRUPO REDUCIDO"/>
    <s v="261202R"/>
    <s v="GRUPO REDUCIDO DE PROCESOS Y CONTEXTOS EDUCATIVOS"/>
    <s v="GRUPO-B1"/>
    <s v="GR de PROCESOS Y CONTEXTOS EDUCATIVOS"/>
    <s v="1S"/>
    <n v="72781428"/>
    <s v="NAVARIDAS"/>
    <s v="NALDA"/>
    <s v="FERMÍN"/>
    <s v="fenavari"/>
    <s v="fermin.navaridas@unirioja.es"/>
    <n v="0.75"/>
    <m/>
    <x v="0"/>
    <n v="504"/>
    <s v="PROFESOR TITULAR UNIVERSIDAD"/>
    <s v="C01"/>
    <s v="TIEMPO COMPLETO"/>
    <s v="2016-11-26 00:00:00.0"/>
    <s v="null"/>
    <s v="DF100332"/>
    <s v="PROFESOR TITULAR DE UNIVERSIDAD"/>
    <s v="R115"/>
    <x v="2"/>
    <n v="215"/>
    <s v="DIDÁCTICA Y ORGANIZACIÓN ESCOLAR"/>
  </r>
  <r>
    <x v="35"/>
    <n v="5384326"/>
    <s v="EMYDUR"/>
    <n v="261202000"/>
    <s v="261202R"/>
    <s v="GRUPO-B2"/>
    <s v="Procesos y contextos educativos"/>
    <s v="GR"/>
    <s v="GRUPO REDUCIDO"/>
    <s v="261202R"/>
    <s v="GRUPO REDUCIDO DE PROCESOS Y CONTEXTOS EDUCATIVOS"/>
    <s v="GRUPO-B2"/>
    <s v="GR de PROCESOS Y CONTEXTOS EDUCATIVOS"/>
    <s v="1S"/>
    <n v="5384326"/>
    <s v="ÁLVAREZ"/>
    <s v="IRARRETA"/>
    <s v="M.ª ALMUDENA"/>
    <s v="maalvai"/>
    <s v="m-almudena.alvarez@unirioja.es"/>
    <n v="0.75"/>
    <m/>
    <x v="1"/>
    <n v="532"/>
    <s v="LABORAL DOCENTE-ASOCIADO"/>
    <s v="P05"/>
    <s v="TIEMPO PARCIAL (5+5 HORAS)"/>
    <s v="2018-09-17 00:00:00.0"/>
    <s v="2019-09-14 00:00:00.0"/>
    <s v="PI101292"/>
    <s v="PROFESOR ASOCIADO"/>
    <s v="R115"/>
    <x v="2"/>
    <n v="215"/>
    <s v="DIDÁCTICA Y ORGANIZACIÓN ESCOLAR"/>
  </r>
  <r>
    <x v="35"/>
    <n v="72781428"/>
    <s v="EMYDUR"/>
    <n v="261202000"/>
    <s v="261202R"/>
    <s v="GRUPO-B2"/>
    <s v="Procesos y contextos educativos"/>
    <s v="GR"/>
    <s v="GRUPO REDUCIDO"/>
    <s v="261202R"/>
    <s v="GRUPO REDUCIDO DE PROCESOS Y CONTEXTOS EDUCATIVOS"/>
    <s v="GRUPO-B2"/>
    <s v="GR de PROCESOS Y CONTEXTOS EDUCATIVOS"/>
    <s v="1S"/>
    <n v="72781428"/>
    <s v="NAVARIDAS"/>
    <s v="NALDA"/>
    <s v="FERMÍN"/>
    <s v="fenavari"/>
    <s v="fermin.navaridas@unirioja.es"/>
    <n v="0.75"/>
    <m/>
    <x v="0"/>
    <n v="504"/>
    <s v="PROFESOR TITULAR UNIVERSIDAD"/>
    <s v="C01"/>
    <s v="TIEMPO COMPLETO"/>
    <s v="2016-11-26 00:00:00.0"/>
    <s v="null"/>
    <s v="DF100332"/>
    <s v="PROFESOR TITULAR DE UNIVERSIDAD"/>
    <s v="R115"/>
    <x v="2"/>
    <n v="215"/>
    <s v="DIDÁCTICA Y ORGANIZACIÓN ESCOLAR"/>
  </r>
  <r>
    <x v="36"/>
    <n v="72781428"/>
    <s v="EMYDUR"/>
    <n v="261202000"/>
    <s v="261202G"/>
    <s v="GRUPO-A"/>
    <s v="Procesos y contextos educativos"/>
    <s v="GG"/>
    <s v="GRUPO GRANDE"/>
    <s v="261202G"/>
    <s v="GRUPO GRANDE DE PROCESOS Y CONTEXTOS EDUCATIVOS"/>
    <s v="GRUPO-A"/>
    <s v="GG de PROCESOS Y CONTEXTOS EDUCATIVOS"/>
    <s v="1S"/>
    <n v="72781428"/>
    <s v="NAVARIDAS"/>
    <s v="NALDA"/>
    <s v="FERMÍN"/>
    <s v="fenavari"/>
    <s v="fermin.navaridas@unirioja.es"/>
    <n v="3"/>
    <m/>
    <x v="0"/>
    <n v="504"/>
    <s v="PROFESOR TITULAR UNIVERSIDAD"/>
    <s v="C01"/>
    <s v="TIEMPO COMPLETO"/>
    <s v="2016-11-26 00:00:00.0"/>
    <s v="null"/>
    <s v="DF100332"/>
    <s v="PROFESOR TITULAR DE UNIVERSIDAD"/>
    <s v="R115"/>
    <x v="2"/>
    <n v="215"/>
    <s v="DIDÁCTICA Y ORGANIZACIÓN ESCOLAR"/>
  </r>
  <r>
    <x v="36"/>
    <n v="5384326"/>
    <s v="EMYDUR"/>
    <n v="261202000"/>
    <s v="261202G"/>
    <s v="GRUPO-B"/>
    <s v="Procesos y contextos educativos"/>
    <s v="GG"/>
    <s v="GRUPO GRANDE"/>
    <s v="261202G"/>
    <s v="GRUPO GRANDE DE PROCESOS Y CONTEXTOS EDUCATIVOS"/>
    <s v="GRUPO-B"/>
    <s v="GG de PROCESOS Y CONTEXTOS EDUCATIVOS"/>
    <s v="1S"/>
    <n v="5384326"/>
    <s v="ÁLVAREZ"/>
    <s v="IRARRETA"/>
    <s v="M.ª ALMUDENA"/>
    <s v="maalvai"/>
    <s v="m-almudena.alvarez@unirioja.es"/>
    <n v="1.5"/>
    <m/>
    <x v="1"/>
    <n v="532"/>
    <s v="LABORAL DOCENTE-ASOCIADO"/>
    <s v="P05"/>
    <s v="TIEMPO PARCIAL (5+5 HORAS)"/>
    <s v="2018-09-17 00:00:00.0"/>
    <s v="2019-09-14 00:00:00.0"/>
    <s v="PI101292"/>
    <s v="PROFESOR ASOCIADO"/>
    <s v="R115"/>
    <x v="2"/>
    <n v="215"/>
    <s v="DIDÁCTICA Y ORGANIZACIÓN ESCOLAR"/>
  </r>
  <r>
    <x v="36"/>
    <n v="72781428"/>
    <s v="EMYDUR"/>
    <n v="261202000"/>
    <s v="261202G"/>
    <s v="GRUPO-B"/>
    <s v="Procesos y contextos educativos"/>
    <s v="GG"/>
    <s v="GRUPO GRANDE"/>
    <s v="261202G"/>
    <s v="GRUPO GRANDE DE PROCESOS Y CONTEXTOS EDUCATIVOS"/>
    <s v="GRUPO-B"/>
    <s v="GG de PROCESOS Y CONTEXTOS EDUCATIVOS"/>
    <s v="1S"/>
    <n v="72781428"/>
    <s v="NAVARIDAS"/>
    <s v="NALDA"/>
    <s v="FERMÍN"/>
    <s v="fenavari"/>
    <s v="fermin.navaridas@unirioja.es"/>
    <n v="1.5"/>
    <m/>
    <x v="0"/>
    <n v="504"/>
    <s v="PROFESOR TITULAR UNIVERSIDAD"/>
    <s v="C01"/>
    <s v="TIEMPO COMPLETO"/>
    <s v="2016-11-26 00:00:00.0"/>
    <s v="null"/>
    <s v="DF100332"/>
    <s v="PROFESOR TITULAR DE UNIVERSIDAD"/>
    <s v="R115"/>
    <x v="2"/>
    <n v="215"/>
    <s v="DIDÁCTICA Y ORGANIZACIÓN ESCOLAR"/>
  </r>
  <r>
    <x v="36"/>
    <n v="72781428"/>
    <s v="EMYDUR"/>
    <n v="261202000"/>
    <s v="261202R"/>
    <s v="GRUPO-A1"/>
    <s v="Procesos y contextos educativos"/>
    <s v="GR"/>
    <s v="GRUPO REDUCIDO"/>
    <s v="261202R"/>
    <s v="GRUPO REDUCIDO DE PROCESOS Y CONTEXTOS EDUCATIVOS"/>
    <s v="GRUPO-A1"/>
    <s v="GR de PROCESOS Y CONTEXTOS EDUCATIVOS"/>
    <s v="1S"/>
    <n v="72781428"/>
    <s v="NAVARIDAS"/>
    <s v="NALDA"/>
    <s v="FERMÍN"/>
    <s v="fenavari"/>
    <s v="fermin.navaridas@unirioja.es"/>
    <n v="1.5"/>
    <m/>
    <x v="0"/>
    <n v="504"/>
    <s v="PROFESOR TITULAR UNIVERSIDAD"/>
    <s v="C01"/>
    <s v="TIEMPO COMPLETO"/>
    <s v="2016-11-26 00:00:00.0"/>
    <s v="null"/>
    <s v="DF100332"/>
    <s v="PROFESOR TITULAR DE UNIVERSIDAD"/>
    <s v="R115"/>
    <x v="2"/>
    <n v="215"/>
    <s v="DIDÁCTICA Y ORGANIZACIÓN ESCOLAR"/>
  </r>
  <r>
    <x v="36"/>
    <n v="72781428"/>
    <s v="EMYDUR"/>
    <n v="261202000"/>
    <s v="261202R"/>
    <s v="GRUPO-A2"/>
    <s v="Procesos y contextos educativos"/>
    <s v="GR"/>
    <s v="GRUPO REDUCIDO"/>
    <s v="261202R"/>
    <s v="GRUPO REDUCIDO DE PROCESOS Y CONTEXTOS EDUCATIVOS"/>
    <s v="GRUPO-A2"/>
    <s v="GR de PROCESOS Y CONTEXTOS EDUCATIVOS"/>
    <s v="1S"/>
    <n v="72781428"/>
    <s v="NAVARIDAS"/>
    <s v="NALDA"/>
    <s v="FERMÍN"/>
    <s v="fenavari"/>
    <s v="fermin.navaridas@unirioja.es"/>
    <n v="1.5"/>
    <m/>
    <x v="0"/>
    <n v="504"/>
    <s v="PROFESOR TITULAR UNIVERSIDAD"/>
    <s v="C01"/>
    <s v="TIEMPO COMPLETO"/>
    <s v="2016-11-26 00:00:00.0"/>
    <s v="null"/>
    <s v="DF100332"/>
    <s v="PROFESOR TITULAR DE UNIVERSIDAD"/>
    <s v="R115"/>
    <x v="2"/>
    <n v="215"/>
    <s v="DIDÁCTICA Y ORGANIZACIÓN ESCOLAR"/>
  </r>
  <r>
    <x v="36"/>
    <n v="5384326"/>
    <s v="EMYDUR"/>
    <n v="261202000"/>
    <s v="261202R"/>
    <s v="GRUPO-B1"/>
    <s v="Procesos y contextos educativos"/>
    <s v="GR"/>
    <s v="GRUPO REDUCIDO"/>
    <s v="261202R"/>
    <s v="GRUPO REDUCIDO DE PROCESOS Y CONTEXTOS EDUCATIVOS"/>
    <s v="GRUPO-B1"/>
    <s v="GR de PROCESOS Y CONTEXTOS EDUCATIVOS"/>
    <s v="1S"/>
    <n v="5384326"/>
    <s v="ÁLVAREZ"/>
    <s v="IRARRETA"/>
    <s v="M.ª ALMUDENA"/>
    <s v="maalvai"/>
    <s v="m-almudena.alvarez@unirioja.es"/>
    <n v="0.75"/>
    <m/>
    <x v="1"/>
    <n v="532"/>
    <s v="LABORAL DOCENTE-ASOCIADO"/>
    <s v="P05"/>
    <s v="TIEMPO PARCIAL (5+5 HORAS)"/>
    <s v="2018-09-17 00:00:00.0"/>
    <s v="2019-09-14 00:00:00.0"/>
    <s v="PI101292"/>
    <s v="PROFESOR ASOCIADO"/>
    <s v="R115"/>
    <x v="2"/>
    <n v="215"/>
    <s v="DIDÁCTICA Y ORGANIZACIÓN ESCOLAR"/>
  </r>
  <r>
    <x v="36"/>
    <n v="72781428"/>
    <s v="EMYDUR"/>
    <n v="261202000"/>
    <s v="261202R"/>
    <s v="GRUPO-B1"/>
    <s v="Procesos y contextos educativos"/>
    <s v="GR"/>
    <s v="GRUPO REDUCIDO"/>
    <s v="261202R"/>
    <s v="GRUPO REDUCIDO DE PROCESOS Y CONTEXTOS EDUCATIVOS"/>
    <s v="GRUPO-B1"/>
    <s v="GR de PROCESOS Y CONTEXTOS EDUCATIVOS"/>
    <s v="1S"/>
    <n v="72781428"/>
    <s v="NAVARIDAS"/>
    <s v="NALDA"/>
    <s v="FERMÍN"/>
    <s v="fenavari"/>
    <s v="fermin.navaridas@unirioja.es"/>
    <n v="0.75"/>
    <m/>
    <x v="0"/>
    <n v="504"/>
    <s v="PROFESOR TITULAR UNIVERSIDAD"/>
    <s v="C01"/>
    <s v="TIEMPO COMPLETO"/>
    <s v="2016-11-26 00:00:00.0"/>
    <s v="null"/>
    <s v="DF100332"/>
    <s v="PROFESOR TITULAR DE UNIVERSIDAD"/>
    <s v="R115"/>
    <x v="2"/>
    <n v="215"/>
    <s v="DIDÁCTICA Y ORGANIZACIÓN ESCOLAR"/>
  </r>
  <r>
    <x v="36"/>
    <n v="5384326"/>
    <s v="EMYDUR"/>
    <n v="261202000"/>
    <s v="261202R"/>
    <s v="GRUPO-B2"/>
    <s v="Procesos y contextos educativos"/>
    <s v="GR"/>
    <s v="GRUPO REDUCIDO"/>
    <s v="261202R"/>
    <s v="GRUPO REDUCIDO DE PROCESOS Y CONTEXTOS EDUCATIVOS"/>
    <s v="GRUPO-B2"/>
    <s v="GR de PROCESOS Y CONTEXTOS EDUCATIVOS"/>
    <s v="1S"/>
    <n v="5384326"/>
    <s v="ÁLVAREZ"/>
    <s v="IRARRETA"/>
    <s v="M.ª ALMUDENA"/>
    <s v="maalvai"/>
    <s v="m-almudena.alvarez@unirioja.es"/>
    <n v="0.75"/>
    <m/>
    <x v="1"/>
    <n v="532"/>
    <s v="LABORAL DOCENTE-ASOCIADO"/>
    <s v="P05"/>
    <s v="TIEMPO PARCIAL (5+5 HORAS)"/>
    <s v="2018-09-17 00:00:00.0"/>
    <s v="2019-09-14 00:00:00.0"/>
    <s v="PI101292"/>
    <s v="PROFESOR ASOCIADO"/>
    <s v="R115"/>
    <x v="2"/>
    <n v="215"/>
    <s v="DIDÁCTICA Y ORGANIZACIÓN ESCOLAR"/>
  </r>
  <r>
    <x v="36"/>
    <n v="72781428"/>
    <s v="EMYDUR"/>
    <n v="261202000"/>
    <s v="261202R"/>
    <s v="GRUPO-B2"/>
    <s v="Procesos y contextos educativos"/>
    <s v="GR"/>
    <s v="GRUPO REDUCIDO"/>
    <s v="261202R"/>
    <s v="GRUPO REDUCIDO DE PROCESOS Y CONTEXTOS EDUCATIVOS"/>
    <s v="GRUPO-B2"/>
    <s v="GR de PROCESOS Y CONTEXTOS EDUCATIVOS"/>
    <s v="1S"/>
    <n v="72781428"/>
    <s v="NAVARIDAS"/>
    <s v="NALDA"/>
    <s v="FERMÍN"/>
    <s v="fenavari"/>
    <s v="fermin.navaridas@unirioja.es"/>
    <n v="0.75"/>
    <m/>
    <x v="0"/>
    <n v="504"/>
    <s v="PROFESOR TITULAR UNIVERSIDAD"/>
    <s v="C01"/>
    <s v="TIEMPO COMPLETO"/>
    <s v="2016-11-26 00:00:00.0"/>
    <s v="null"/>
    <s v="DF100332"/>
    <s v="PROFESOR TITULAR DE UNIVERSIDAD"/>
    <s v="R115"/>
    <x v="2"/>
    <n v="215"/>
    <s v="DIDÁCTICA Y ORGANIZACIÓN ESCOLAR"/>
  </r>
  <r>
    <x v="30"/>
    <n v="16501828"/>
    <s v="EMYDUR"/>
    <n v="261203000"/>
    <s v="261203G"/>
    <s v="GRUPO-A"/>
    <s v="Sociedad, familia y educación"/>
    <s v="GG"/>
    <s v="GRUPO GRANDE"/>
    <s v="261203G"/>
    <s v="GRUPO GRANDE DE SOCIEDAD, FAMILIA Y EDUCACIÓN"/>
    <s v="GRUPO-A"/>
    <s v="GG de SOCIEDAD, FAMILIA Y EDUCACIÓN"/>
    <s v="1S"/>
    <n v="16501828"/>
    <s v="GIRÓ"/>
    <s v="MIRANDA"/>
    <s v="JOAQUÍN"/>
    <s v="jogiro"/>
    <s v="joaquin.giro@unirioja.es"/>
    <n v="3"/>
    <n v="3"/>
    <x v="1"/>
    <n v="504"/>
    <s v="PROFESOR TITULAR UNIVERSIDAD"/>
    <s v="C01"/>
    <s v="TIEMPO COMPLETO"/>
    <s v="2015-09-15 00:00:00.0"/>
    <s v="null"/>
    <s v="DF100184"/>
    <s v="PROFESOR TITULAR UNIVERSIDAD"/>
    <s v="R114"/>
    <x v="3"/>
    <n v="775"/>
    <s v="SOCIOLOGÍA"/>
  </r>
  <r>
    <x v="30"/>
    <n v="51365599"/>
    <s v="EMYDUR"/>
    <n v="261203000"/>
    <s v="261203G"/>
    <s v="GRUPO-B"/>
    <s v="Sociedad, familia y educación"/>
    <s v="GG"/>
    <s v="GRUPO GRANDE"/>
    <s v="261203G"/>
    <s v="GRUPO GRANDE DE SOCIEDAD, FAMILIA Y EDUCACIÓN"/>
    <s v="GRUPO-B"/>
    <s v="GG de SOCIEDAD, FAMILIA Y EDUCACIÓN"/>
    <s v="1S"/>
    <n v="51365599"/>
    <s v="DÍAZ"/>
    <s v="ORUETA"/>
    <s v="FERNANDO"/>
    <s v="fediazo"/>
    <s v="fernando.diaz@unirioja.es"/>
    <n v="3"/>
    <n v="3"/>
    <x v="0"/>
    <n v="500"/>
    <s v="CATEDRATICO DE UNIVERSIDAD"/>
    <s v="C01"/>
    <s v="TIEMPO COMPLETO"/>
    <s v="2017-12-14 00:00:00.0"/>
    <s v="null"/>
    <s v="DF100349"/>
    <s v="CATEDRÁTICO DE UNIVERSIDAD"/>
    <s v="R114"/>
    <x v="3"/>
    <n v="775"/>
    <s v="SOCIOLOGÍA"/>
  </r>
  <r>
    <x v="30"/>
    <n v="16501828"/>
    <s v="EMYDUR"/>
    <n v="261203000"/>
    <s v="261203R"/>
    <s v="GRUPO-A1"/>
    <s v="Sociedad, familia y educación"/>
    <s v="GR"/>
    <s v="GRUPO REDUCIDO"/>
    <s v="261203R"/>
    <s v="GRUPO REDUCIDO DE SOCIEDAD, FAMILIA Y EDUCACIÓN"/>
    <s v="GRUPO-A1"/>
    <s v="GR de SOCIEDAD, FAMILIA Y EDUCACIÓN"/>
    <s v="1S"/>
    <n v="16501828"/>
    <s v="GIRÓ"/>
    <s v="MIRANDA"/>
    <s v="JOAQUÍN"/>
    <s v="jogiro"/>
    <s v="joaquin.giro@unirioja.es"/>
    <n v="1.5"/>
    <n v="1.5"/>
    <x v="1"/>
    <n v="504"/>
    <s v="PROFESOR TITULAR UNIVERSIDAD"/>
    <s v="C01"/>
    <s v="TIEMPO COMPLETO"/>
    <s v="2015-09-15 00:00:00.0"/>
    <s v="null"/>
    <s v="DF100184"/>
    <s v="PROFESOR TITULAR UNIVERSIDAD"/>
    <s v="R114"/>
    <x v="3"/>
    <n v="775"/>
    <s v="SOCIOLOGÍA"/>
  </r>
  <r>
    <x v="30"/>
    <n v="16501828"/>
    <s v="EMYDUR"/>
    <n v="261203000"/>
    <s v="261203R"/>
    <s v="GRUPO-A2"/>
    <s v="Sociedad, familia y educación"/>
    <s v="GR"/>
    <s v="GRUPO REDUCIDO"/>
    <s v="261203R"/>
    <s v="GRUPO REDUCIDO DE SOCIEDAD, FAMILIA Y EDUCACIÓN"/>
    <s v="GRUPO-A2"/>
    <s v="GR de SOCIEDAD, FAMILIA Y EDUCACIÓN"/>
    <s v="1S"/>
    <n v="16501828"/>
    <s v="GIRÓ"/>
    <s v="MIRANDA"/>
    <s v="JOAQUÍN"/>
    <s v="jogiro"/>
    <s v="joaquin.giro@unirioja.es"/>
    <n v="1.5"/>
    <n v="1.5"/>
    <x v="1"/>
    <n v="504"/>
    <s v="PROFESOR TITULAR UNIVERSIDAD"/>
    <s v="C01"/>
    <s v="TIEMPO COMPLETO"/>
    <s v="2015-09-15 00:00:00.0"/>
    <s v="null"/>
    <s v="DF100184"/>
    <s v="PROFESOR TITULAR UNIVERSIDAD"/>
    <s v="R114"/>
    <x v="3"/>
    <n v="775"/>
    <s v="SOCIOLOGÍA"/>
  </r>
  <r>
    <x v="30"/>
    <n v="51365599"/>
    <s v="EMYDUR"/>
    <n v="261203000"/>
    <s v="261203R"/>
    <s v="GRUPO-B1"/>
    <s v="Sociedad, familia y educación"/>
    <s v="GR"/>
    <s v="GRUPO REDUCIDO"/>
    <s v="261203R"/>
    <s v="GRUPO REDUCIDO DE SOCIEDAD, FAMILIA Y EDUCACIÓN"/>
    <s v="GRUPO-B1"/>
    <s v="GR de SOCIEDAD, FAMILIA Y EDUCACIÓN"/>
    <s v="1S"/>
    <n v="51365599"/>
    <s v="DÍAZ"/>
    <s v="ORUETA"/>
    <s v="FERNANDO"/>
    <s v="fediazo"/>
    <s v="fernando.diaz@unirioja.es"/>
    <n v="1.5"/>
    <n v="1.5"/>
    <x v="0"/>
    <n v="500"/>
    <s v="CATEDRATICO DE UNIVERSIDAD"/>
    <s v="C01"/>
    <s v="TIEMPO COMPLETO"/>
    <s v="2017-12-14 00:00:00.0"/>
    <s v="null"/>
    <s v="DF100349"/>
    <s v="CATEDRÁTICO DE UNIVERSIDAD"/>
    <s v="R114"/>
    <x v="3"/>
    <n v="775"/>
    <s v="SOCIOLOGÍA"/>
  </r>
  <r>
    <x v="30"/>
    <n v="51365599"/>
    <s v="EMYDUR"/>
    <n v="261203000"/>
    <s v="261203R"/>
    <s v="GRUPO-B2"/>
    <s v="Sociedad, familia y educación"/>
    <s v="GR"/>
    <s v="GRUPO REDUCIDO"/>
    <s v="261203R"/>
    <s v="GRUPO REDUCIDO DE SOCIEDAD, FAMILIA Y EDUCACIÓN"/>
    <s v="GRUPO-B2"/>
    <s v="GR de SOCIEDAD, FAMILIA Y EDUCACIÓN"/>
    <s v="1S"/>
    <n v="51365599"/>
    <s v="DÍAZ"/>
    <s v="ORUETA"/>
    <s v="FERNANDO"/>
    <s v="fediazo"/>
    <s v="fernando.diaz@unirioja.es"/>
    <n v="1.5"/>
    <n v="1.5"/>
    <x v="0"/>
    <n v="500"/>
    <s v="CATEDRATICO DE UNIVERSIDAD"/>
    <s v="C01"/>
    <s v="TIEMPO COMPLETO"/>
    <s v="2017-12-14 00:00:00.0"/>
    <s v="null"/>
    <s v="DF100349"/>
    <s v="CATEDRÁTICO DE UNIVERSIDAD"/>
    <s v="R114"/>
    <x v="3"/>
    <n v="775"/>
    <s v="SOCIOLOGÍA"/>
  </r>
  <r>
    <x v="31"/>
    <n v="16501828"/>
    <s v="EMYDUR"/>
    <n v="261203000"/>
    <s v="261203G"/>
    <s v="GRUPO-A"/>
    <s v="Sociedad, familia y educación"/>
    <s v="GG"/>
    <s v="GRUPO GRANDE"/>
    <s v="261203G"/>
    <s v="GRUPO GRANDE DE SOCIEDAD, FAMILIA Y EDUCACIÓN"/>
    <s v="GRUPO-A"/>
    <s v="GG de SOCIEDAD, FAMILIA Y EDUCACIÓN"/>
    <s v="1S"/>
    <n v="16501828"/>
    <s v="GIRÓ"/>
    <s v="MIRANDA"/>
    <s v="JOAQUÍN"/>
    <s v="jogiro"/>
    <s v="joaquin.giro@unirioja.es"/>
    <n v="3"/>
    <m/>
    <x v="1"/>
    <n v="504"/>
    <s v="PROFESOR TITULAR UNIVERSIDAD"/>
    <s v="C01"/>
    <s v="TIEMPO COMPLETO"/>
    <s v="2015-09-15 00:00:00.0"/>
    <s v="null"/>
    <s v="DF100184"/>
    <s v="PROFESOR TITULAR UNIVERSIDAD"/>
    <s v="R114"/>
    <x v="3"/>
    <n v="775"/>
    <s v="SOCIOLOGÍA"/>
  </r>
  <r>
    <x v="31"/>
    <n v="51365599"/>
    <s v="EMYDUR"/>
    <n v="261203000"/>
    <s v="261203G"/>
    <s v="GRUPO-B"/>
    <s v="Sociedad, familia y educación"/>
    <s v="GG"/>
    <s v="GRUPO GRANDE"/>
    <s v="261203G"/>
    <s v="GRUPO GRANDE DE SOCIEDAD, FAMILIA Y EDUCACIÓN"/>
    <s v="GRUPO-B"/>
    <s v="GG de SOCIEDAD, FAMILIA Y EDUCACIÓN"/>
    <s v="1S"/>
    <n v="51365599"/>
    <s v="DÍAZ"/>
    <s v="ORUETA"/>
    <s v="FERNANDO"/>
    <s v="fediazo"/>
    <s v="fernando.diaz@unirioja.es"/>
    <n v="3"/>
    <m/>
    <x v="0"/>
    <n v="500"/>
    <s v="CATEDRATICO DE UNIVERSIDAD"/>
    <s v="C01"/>
    <s v="TIEMPO COMPLETO"/>
    <s v="2017-12-14 00:00:00.0"/>
    <s v="null"/>
    <s v="DF100349"/>
    <s v="CATEDRÁTICO DE UNIVERSIDAD"/>
    <s v="R114"/>
    <x v="3"/>
    <n v="775"/>
    <s v="SOCIOLOGÍA"/>
  </r>
  <r>
    <x v="31"/>
    <n v="16501828"/>
    <s v="EMYDUR"/>
    <n v="261203000"/>
    <s v="261203R"/>
    <s v="GRUPO-A1"/>
    <s v="Sociedad, familia y educación"/>
    <s v="GR"/>
    <s v="GRUPO REDUCIDO"/>
    <s v="261203R"/>
    <s v="GRUPO REDUCIDO DE SOCIEDAD, FAMILIA Y EDUCACIÓN"/>
    <s v="GRUPO-A1"/>
    <s v="GR de SOCIEDAD, FAMILIA Y EDUCACIÓN"/>
    <s v="1S"/>
    <n v="16501828"/>
    <s v="GIRÓ"/>
    <s v="MIRANDA"/>
    <s v="JOAQUÍN"/>
    <s v="jogiro"/>
    <s v="joaquin.giro@unirioja.es"/>
    <n v="1.5"/>
    <m/>
    <x v="1"/>
    <n v="504"/>
    <s v="PROFESOR TITULAR UNIVERSIDAD"/>
    <s v="C01"/>
    <s v="TIEMPO COMPLETO"/>
    <s v="2015-09-15 00:00:00.0"/>
    <s v="null"/>
    <s v="DF100184"/>
    <s v="PROFESOR TITULAR UNIVERSIDAD"/>
    <s v="R114"/>
    <x v="3"/>
    <n v="775"/>
    <s v="SOCIOLOGÍA"/>
  </r>
  <r>
    <x v="31"/>
    <n v="16501828"/>
    <s v="EMYDUR"/>
    <n v="261203000"/>
    <s v="261203R"/>
    <s v="GRUPO-A2"/>
    <s v="Sociedad, familia y educación"/>
    <s v="GR"/>
    <s v="GRUPO REDUCIDO"/>
    <s v="261203R"/>
    <s v="GRUPO REDUCIDO DE SOCIEDAD, FAMILIA Y EDUCACIÓN"/>
    <s v="GRUPO-A2"/>
    <s v="GR de SOCIEDAD, FAMILIA Y EDUCACIÓN"/>
    <s v="1S"/>
    <n v="16501828"/>
    <s v="GIRÓ"/>
    <s v="MIRANDA"/>
    <s v="JOAQUÍN"/>
    <s v="jogiro"/>
    <s v="joaquin.giro@unirioja.es"/>
    <n v="1.5"/>
    <m/>
    <x v="1"/>
    <n v="504"/>
    <s v="PROFESOR TITULAR UNIVERSIDAD"/>
    <s v="C01"/>
    <s v="TIEMPO COMPLETO"/>
    <s v="2015-09-15 00:00:00.0"/>
    <s v="null"/>
    <s v="DF100184"/>
    <s v="PROFESOR TITULAR UNIVERSIDAD"/>
    <s v="R114"/>
    <x v="3"/>
    <n v="775"/>
    <s v="SOCIOLOGÍA"/>
  </r>
  <r>
    <x v="31"/>
    <n v="51365599"/>
    <s v="EMYDUR"/>
    <n v="261203000"/>
    <s v="261203R"/>
    <s v="GRUPO-B1"/>
    <s v="Sociedad, familia y educación"/>
    <s v="GR"/>
    <s v="GRUPO REDUCIDO"/>
    <s v="261203R"/>
    <s v="GRUPO REDUCIDO DE SOCIEDAD, FAMILIA Y EDUCACIÓN"/>
    <s v="GRUPO-B1"/>
    <s v="GR de SOCIEDAD, FAMILIA Y EDUCACIÓN"/>
    <s v="1S"/>
    <n v="51365599"/>
    <s v="DÍAZ"/>
    <s v="ORUETA"/>
    <s v="FERNANDO"/>
    <s v="fediazo"/>
    <s v="fernando.diaz@unirioja.es"/>
    <n v="1.5"/>
    <m/>
    <x v="0"/>
    <n v="500"/>
    <s v="CATEDRATICO DE UNIVERSIDAD"/>
    <s v="C01"/>
    <s v="TIEMPO COMPLETO"/>
    <s v="2017-12-14 00:00:00.0"/>
    <s v="null"/>
    <s v="DF100349"/>
    <s v="CATEDRÁTICO DE UNIVERSIDAD"/>
    <s v="R114"/>
    <x v="3"/>
    <n v="775"/>
    <s v="SOCIOLOGÍA"/>
  </r>
  <r>
    <x v="31"/>
    <n v="51365599"/>
    <s v="EMYDUR"/>
    <n v="261203000"/>
    <s v="261203R"/>
    <s v="GRUPO-B2"/>
    <s v="Sociedad, familia y educación"/>
    <s v="GR"/>
    <s v="GRUPO REDUCIDO"/>
    <s v="261203R"/>
    <s v="GRUPO REDUCIDO DE SOCIEDAD, FAMILIA Y EDUCACIÓN"/>
    <s v="GRUPO-B2"/>
    <s v="GR de SOCIEDAD, FAMILIA Y EDUCACIÓN"/>
    <s v="1S"/>
    <n v="51365599"/>
    <s v="DÍAZ"/>
    <s v="ORUETA"/>
    <s v="FERNANDO"/>
    <s v="fediazo"/>
    <s v="fernando.diaz@unirioja.es"/>
    <n v="1.5"/>
    <m/>
    <x v="0"/>
    <n v="500"/>
    <s v="CATEDRATICO DE UNIVERSIDAD"/>
    <s v="C01"/>
    <s v="TIEMPO COMPLETO"/>
    <s v="2017-12-14 00:00:00.0"/>
    <s v="null"/>
    <s v="DF100349"/>
    <s v="CATEDRÁTICO DE UNIVERSIDAD"/>
    <s v="R114"/>
    <x v="3"/>
    <n v="775"/>
    <s v="SOCIOLOGÍA"/>
  </r>
  <r>
    <x v="32"/>
    <n v="16501828"/>
    <s v="EMYDUR"/>
    <n v="261203000"/>
    <s v="261203G"/>
    <s v="GRUPO-A"/>
    <s v="Sociedad, familia y educación"/>
    <s v="GG"/>
    <s v="GRUPO GRANDE"/>
    <s v="261203G"/>
    <s v="GRUPO GRANDE DE SOCIEDAD, FAMILIA Y EDUCACIÓN"/>
    <s v="GRUPO-A"/>
    <s v="GG de SOCIEDAD, FAMILIA Y EDUCACIÓN"/>
    <s v="1S"/>
    <n v="16501828"/>
    <s v="GIRÓ"/>
    <s v="MIRANDA"/>
    <s v="JOAQUÍN"/>
    <s v="jogiro"/>
    <s v="joaquin.giro@unirioja.es"/>
    <n v="3"/>
    <m/>
    <x v="1"/>
    <n v="504"/>
    <s v="PROFESOR TITULAR UNIVERSIDAD"/>
    <s v="C01"/>
    <s v="TIEMPO COMPLETO"/>
    <s v="2015-09-15 00:00:00.0"/>
    <s v="null"/>
    <s v="DF100184"/>
    <s v="PROFESOR TITULAR UNIVERSIDAD"/>
    <s v="R114"/>
    <x v="3"/>
    <n v="775"/>
    <s v="SOCIOLOGÍA"/>
  </r>
  <r>
    <x v="32"/>
    <n v="51365599"/>
    <s v="EMYDUR"/>
    <n v="261203000"/>
    <s v="261203G"/>
    <s v="GRUPO-B"/>
    <s v="Sociedad, familia y educación"/>
    <s v="GG"/>
    <s v="GRUPO GRANDE"/>
    <s v="261203G"/>
    <s v="GRUPO GRANDE DE SOCIEDAD, FAMILIA Y EDUCACIÓN"/>
    <s v="GRUPO-B"/>
    <s v="GG de SOCIEDAD, FAMILIA Y EDUCACIÓN"/>
    <s v="1S"/>
    <n v="51365599"/>
    <s v="DÍAZ"/>
    <s v="ORUETA"/>
    <s v="FERNANDO"/>
    <s v="fediazo"/>
    <s v="fernando.diaz@unirioja.es"/>
    <n v="3"/>
    <m/>
    <x v="0"/>
    <n v="500"/>
    <s v="CATEDRATICO DE UNIVERSIDAD"/>
    <s v="C01"/>
    <s v="TIEMPO COMPLETO"/>
    <s v="2017-12-14 00:00:00.0"/>
    <s v="null"/>
    <s v="DF100349"/>
    <s v="CATEDRÁTICO DE UNIVERSIDAD"/>
    <s v="R114"/>
    <x v="3"/>
    <n v="775"/>
    <s v="SOCIOLOGÍA"/>
  </r>
  <r>
    <x v="32"/>
    <n v="16501828"/>
    <s v="EMYDUR"/>
    <n v="261203000"/>
    <s v="261203R"/>
    <s v="GRUPO-A1"/>
    <s v="Sociedad, familia y educación"/>
    <s v="GR"/>
    <s v="GRUPO REDUCIDO"/>
    <s v="261203R"/>
    <s v="GRUPO REDUCIDO DE SOCIEDAD, FAMILIA Y EDUCACIÓN"/>
    <s v="GRUPO-A1"/>
    <s v="GR de SOCIEDAD, FAMILIA Y EDUCACIÓN"/>
    <s v="1S"/>
    <n v="16501828"/>
    <s v="GIRÓ"/>
    <s v="MIRANDA"/>
    <s v="JOAQUÍN"/>
    <s v="jogiro"/>
    <s v="joaquin.giro@unirioja.es"/>
    <n v="1.5"/>
    <m/>
    <x v="1"/>
    <n v="504"/>
    <s v="PROFESOR TITULAR UNIVERSIDAD"/>
    <s v="C01"/>
    <s v="TIEMPO COMPLETO"/>
    <s v="2015-09-15 00:00:00.0"/>
    <s v="null"/>
    <s v="DF100184"/>
    <s v="PROFESOR TITULAR UNIVERSIDAD"/>
    <s v="R114"/>
    <x v="3"/>
    <n v="775"/>
    <s v="SOCIOLOGÍA"/>
  </r>
  <r>
    <x v="32"/>
    <n v="16501828"/>
    <s v="EMYDUR"/>
    <n v="261203000"/>
    <s v="261203R"/>
    <s v="GRUPO-A2"/>
    <s v="Sociedad, familia y educación"/>
    <s v="GR"/>
    <s v="GRUPO REDUCIDO"/>
    <s v="261203R"/>
    <s v="GRUPO REDUCIDO DE SOCIEDAD, FAMILIA Y EDUCACIÓN"/>
    <s v="GRUPO-A2"/>
    <s v="GR de SOCIEDAD, FAMILIA Y EDUCACIÓN"/>
    <s v="1S"/>
    <n v="16501828"/>
    <s v="GIRÓ"/>
    <s v="MIRANDA"/>
    <s v="JOAQUÍN"/>
    <s v="jogiro"/>
    <s v="joaquin.giro@unirioja.es"/>
    <n v="1.5"/>
    <m/>
    <x v="1"/>
    <n v="504"/>
    <s v="PROFESOR TITULAR UNIVERSIDAD"/>
    <s v="C01"/>
    <s v="TIEMPO COMPLETO"/>
    <s v="2015-09-15 00:00:00.0"/>
    <s v="null"/>
    <s v="DF100184"/>
    <s v="PROFESOR TITULAR UNIVERSIDAD"/>
    <s v="R114"/>
    <x v="3"/>
    <n v="775"/>
    <s v="SOCIOLOGÍA"/>
  </r>
  <r>
    <x v="32"/>
    <n v="51365599"/>
    <s v="EMYDUR"/>
    <n v="261203000"/>
    <s v="261203R"/>
    <s v="GRUPO-B1"/>
    <s v="Sociedad, familia y educación"/>
    <s v="GR"/>
    <s v="GRUPO REDUCIDO"/>
    <s v="261203R"/>
    <s v="GRUPO REDUCIDO DE SOCIEDAD, FAMILIA Y EDUCACIÓN"/>
    <s v="GRUPO-B1"/>
    <s v="GR de SOCIEDAD, FAMILIA Y EDUCACIÓN"/>
    <s v="1S"/>
    <n v="51365599"/>
    <s v="DÍAZ"/>
    <s v="ORUETA"/>
    <s v="FERNANDO"/>
    <s v="fediazo"/>
    <s v="fernando.diaz@unirioja.es"/>
    <n v="1.5"/>
    <m/>
    <x v="0"/>
    <n v="500"/>
    <s v="CATEDRATICO DE UNIVERSIDAD"/>
    <s v="C01"/>
    <s v="TIEMPO COMPLETO"/>
    <s v="2017-12-14 00:00:00.0"/>
    <s v="null"/>
    <s v="DF100349"/>
    <s v="CATEDRÁTICO DE UNIVERSIDAD"/>
    <s v="R114"/>
    <x v="3"/>
    <n v="775"/>
    <s v="SOCIOLOGÍA"/>
  </r>
  <r>
    <x v="32"/>
    <n v="51365599"/>
    <s v="EMYDUR"/>
    <n v="261203000"/>
    <s v="261203R"/>
    <s v="GRUPO-B2"/>
    <s v="Sociedad, familia y educación"/>
    <s v="GR"/>
    <s v="GRUPO REDUCIDO"/>
    <s v="261203R"/>
    <s v="GRUPO REDUCIDO DE SOCIEDAD, FAMILIA Y EDUCACIÓN"/>
    <s v="GRUPO-B2"/>
    <s v="GR de SOCIEDAD, FAMILIA Y EDUCACIÓN"/>
    <s v="1S"/>
    <n v="51365599"/>
    <s v="DÍAZ"/>
    <s v="ORUETA"/>
    <s v="FERNANDO"/>
    <s v="fediazo"/>
    <s v="fernando.diaz@unirioja.es"/>
    <n v="1.5"/>
    <m/>
    <x v="0"/>
    <n v="500"/>
    <s v="CATEDRATICO DE UNIVERSIDAD"/>
    <s v="C01"/>
    <s v="TIEMPO COMPLETO"/>
    <s v="2017-12-14 00:00:00.0"/>
    <s v="null"/>
    <s v="DF100349"/>
    <s v="CATEDRÁTICO DE UNIVERSIDAD"/>
    <s v="R114"/>
    <x v="3"/>
    <n v="775"/>
    <s v="SOCIOLOGÍA"/>
  </r>
  <r>
    <x v="33"/>
    <n v="16501828"/>
    <s v="EMYDUR"/>
    <n v="261203000"/>
    <s v="261203G"/>
    <s v="GRUPO-A"/>
    <s v="Sociedad, familia y educación"/>
    <s v="GG"/>
    <s v="GRUPO GRANDE"/>
    <s v="261203G"/>
    <s v="GRUPO GRANDE DE SOCIEDAD, FAMILIA Y EDUCACIÓN"/>
    <s v="GRUPO-A"/>
    <s v="GG de SOCIEDAD, FAMILIA Y EDUCACIÓN"/>
    <s v="1S"/>
    <n v="16501828"/>
    <s v="GIRÓ"/>
    <s v="MIRANDA"/>
    <s v="JOAQUÍN"/>
    <s v="jogiro"/>
    <s v="joaquin.giro@unirioja.es"/>
    <n v="3"/>
    <m/>
    <x v="1"/>
    <n v="504"/>
    <s v="PROFESOR TITULAR UNIVERSIDAD"/>
    <s v="C01"/>
    <s v="TIEMPO COMPLETO"/>
    <s v="2015-09-15 00:00:00.0"/>
    <s v="null"/>
    <s v="DF100184"/>
    <s v="PROFESOR TITULAR UNIVERSIDAD"/>
    <s v="R114"/>
    <x v="3"/>
    <n v="775"/>
    <s v="SOCIOLOGÍA"/>
  </r>
  <r>
    <x v="33"/>
    <n v="51365599"/>
    <s v="EMYDUR"/>
    <n v="261203000"/>
    <s v="261203G"/>
    <s v="GRUPO-B"/>
    <s v="Sociedad, familia y educación"/>
    <s v="GG"/>
    <s v="GRUPO GRANDE"/>
    <s v="261203G"/>
    <s v="GRUPO GRANDE DE SOCIEDAD, FAMILIA Y EDUCACIÓN"/>
    <s v="GRUPO-B"/>
    <s v="GG de SOCIEDAD, FAMILIA Y EDUCACIÓN"/>
    <s v="1S"/>
    <n v="51365599"/>
    <s v="DÍAZ"/>
    <s v="ORUETA"/>
    <s v="FERNANDO"/>
    <s v="fediazo"/>
    <s v="fernando.diaz@unirioja.es"/>
    <n v="3"/>
    <m/>
    <x v="0"/>
    <n v="500"/>
    <s v="CATEDRATICO DE UNIVERSIDAD"/>
    <s v="C01"/>
    <s v="TIEMPO COMPLETO"/>
    <s v="2017-12-14 00:00:00.0"/>
    <s v="null"/>
    <s v="DF100349"/>
    <s v="CATEDRÁTICO DE UNIVERSIDAD"/>
    <s v="R114"/>
    <x v="3"/>
    <n v="775"/>
    <s v="SOCIOLOGÍA"/>
  </r>
  <r>
    <x v="33"/>
    <n v="16501828"/>
    <s v="EMYDUR"/>
    <n v="261203000"/>
    <s v="261203R"/>
    <s v="GRUPO-A1"/>
    <s v="Sociedad, familia y educación"/>
    <s v="GR"/>
    <s v="GRUPO REDUCIDO"/>
    <s v="261203R"/>
    <s v="GRUPO REDUCIDO DE SOCIEDAD, FAMILIA Y EDUCACIÓN"/>
    <s v="GRUPO-A1"/>
    <s v="GR de SOCIEDAD, FAMILIA Y EDUCACIÓN"/>
    <s v="1S"/>
    <n v="16501828"/>
    <s v="GIRÓ"/>
    <s v="MIRANDA"/>
    <s v="JOAQUÍN"/>
    <s v="jogiro"/>
    <s v="joaquin.giro@unirioja.es"/>
    <n v="1.5"/>
    <m/>
    <x v="1"/>
    <n v="504"/>
    <s v="PROFESOR TITULAR UNIVERSIDAD"/>
    <s v="C01"/>
    <s v="TIEMPO COMPLETO"/>
    <s v="2015-09-15 00:00:00.0"/>
    <s v="null"/>
    <s v="DF100184"/>
    <s v="PROFESOR TITULAR UNIVERSIDAD"/>
    <s v="R114"/>
    <x v="3"/>
    <n v="775"/>
    <s v="SOCIOLOGÍA"/>
  </r>
  <r>
    <x v="33"/>
    <n v="16501828"/>
    <s v="EMYDUR"/>
    <n v="261203000"/>
    <s v="261203R"/>
    <s v="GRUPO-A2"/>
    <s v="Sociedad, familia y educación"/>
    <s v="GR"/>
    <s v="GRUPO REDUCIDO"/>
    <s v="261203R"/>
    <s v="GRUPO REDUCIDO DE SOCIEDAD, FAMILIA Y EDUCACIÓN"/>
    <s v="GRUPO-A2"/>
    <s v="GR de SOCIEDAD, FAMILIA Y EDUCACIÓN"/>
    <s v="1S"/>
    <n v="16501828"/>
    <s v="GIRÓ"/>
    <s v="MIRANDA"/>
    <s v="JOAQUÍN"/>
    <s v="jogiro"/>
    <s v="joaquin.giro@unirioja.es"/>
    <n v="1.5"/>
    <m/>
    <x v="1"/>
    <n v="504"/>
    <s v="PROFESOR TITULAR UNIVERSIDAD"/>
    <s v="C01"/>
    <s v="TIEMPO COMPLETO"/>
    <s v="2015-09-15 00:00:00.0"/>
    <s v="null"/>
    <s v="DF100184"/>
    <s v="PROFESOR TITULAR UNIVERSIDAD"/>
    <s v="R114"/>
    <x v="3"/>
    <n v="775"/>
    <s v="SOCIOLOGÍA"/>
  </r>
  <r>
    <x v="33"/>
    <n v="51365599"/>
    <s v="EMYDUR"/>
    <n v="261203000"/>
    <s v="261203R"/>
    <s v="GRUPO-B1"/>
    <s v="Sociedad, familia y educación"/>
    <s v="GR"/>
    <s v="GRUPO REDUCIDO"/>
    <s v="261203R"/>
    <s v="GRUPO REDUCIDO DE SOCIEDAD, FAMILIA Y EDUCACIÓN"/>
    <s v="GRUPO-B1"/>
    <s v="GR de SOCIEDAD, FAMILIA Y EDUCACIÓN"/>
    <s v="1S"/>
    <n v="51365599"/>
    <s v="DÍAZ"/>
    <s v="ORUETA"/>
    <s v="FERNANDO"/>
    <s v="fediazo"/>
    <s v="fernando.diaz@unirioja.es"/>
    <n v="1.5"/>
    <m/>
    <x v="0"/>
    <n v="500"/>
    <s v="CATEDRATICO DE UNIVERSIDAD"/>
    <s v="C01"/>
    <s v="TIEMPO COMPLETO"/>
    <s v="2017-12-14 00:00:00.0"/>
    <s v="null"/>
    <s v="DF100349"/>
    <s v="CATEDRÁTICO DE UNIVERSIDAD"/>
    <s v="R114"/>
    <x v="3"/>
    <n v="775"/>
    <s v="SOCIOLOGÍA"/>
  </r>
  <r>
    <x v="33"/>
    <n v="51365599"/>
    <s v="EMYDUR"/>
    <n v="261203000"/>
    <s v="261203R"/>
    <s v="GRUPO-B2"/>
    <s v="Sociedad, familia y educación"/>
    <s v="GR"/>
    <s v="GRUPO REDUCIDO"/>
    <s v="261203R"/>
    <s v="GRUPO REDUCIDO DE SOCIEDAD, FAMILIA Y EDUCACIÓN"/>
    <s v="GRUPO-B2"/>
    <s v="GR de SOCIEDAD, FAMILIA Y EDUCACIÓN"/>
    <s v="1S"/>
    <n v="51365599"/>
    <s v="DÍAZ"/>
    <s v="ORUETA"/>
    <s v="FERNANDO"/>
    <s v="fediazo"/>
    <s v="fernando.diaz@unirioja.es"/>
    <n v="1.5"/>
    <m/>
    <x v="0"/>
    <n v="500"/>
    <s v="CATEDRATICO DE UNIVERSIDAD"/>
    <s v="C01"/>
    <s v="TIEMPO COMPLETO"/>
    <s v="2017-12-14 00:00:00.0"/>
    <s v="null"/>
    <s v="DF100349"/>
    <s v="CATEDRÁTICO DE UNIVERSIDAD"/>
    <s v="R114"/>
    <x v="3"/>
    <n v="775"/>
    <s v="SOCIOLOGÍA"/>
  </r>
  <r>
    <x v="34"/>
    <n v="16501828"/>
    <s v="EMYDUR"/>
    <n v="261203000"/>
    <s v="261203G"/>
    <s v="GRUPO-A"/>
    <s v="Sociedad, familia y educación"/>
    <s v="GG"/>
    <s v="GRUPO GRANDE"/>
    <s v="261203G"/>
    <s v="GRUPO GRANDE DE SOCIEDAD, FAMILIA Y EDUCACIÓN"/>
    <s v="GRUPO-A"/>
    <s v="GG de SOCIEDAD, FAMILIA Y EDUCACIÓN"/>
    <s v="1S"/>
    <n v="16501828"/>
    <s v="GIRÓ"/>
    <s v="MIRANDA"/>
    <s v="JOAQUÍN"/>
    <s v="jogiro"/>
    <s v="joaquin.giro@unirioja.es"/>
    <n v="3"/>
    <m/>
    <x v="1"/>
    <n v="504"/>
    <s v="PROFESOR TITULAR UNIVERSIDAD"/>
    <s v="C01"/>
    <s v="TIEMPO COMPLETO"/>
    <s v="2015-09-15 00:00:00.0"/>
    <s v="null"/>
    <s v="DF100184"/>
    <s v="PROFESOR TITULAR UNIVERSIDAD"/>
    <s v="R114"/>
    <x v="3"/>
    <n v="775"/>
    <s v="SOCIOLOGÍA"/>
  </r>
  <r>
    <x v="34"/>
    <n v="51365599"/>
    <s v="EMYDUR"/>
    <n v="261203000"/>
    <s v="261203G"/>
    <s v="GRUPO-B"/>
    <s v="Sociedad, familia y educación"/>
    <s v="GG"/>
    <s v="GRUPO GRANDE"/>
    <s v="261203G"/>
    <s v="GRUPO GRANDE DE SOCIEDAD, FAMILIA Y EDUCACIÓN"/>
    <s v="GRUPO-B"/>
    <s v="GG de SOCIEDAD, FAMILIA Y EDUCACIÓN"/>
    <s v="1S"/>
    <n v="51365599"/>
    <s v="DÍAZ"/>
    <s v="ORUETA"/>
    <s v="FERNANDO"/>
    <s v="fediazo"/>
    <s v="fernando.diaz@unirioja.es"/>
    <n v="3"/>
    <m/>
    <x v="0"/>
    <n v="500"/>
    <s v="CATEDRATICO DE UNIVERSIDAD"/>
    <s v="C01"/>
    <s v="TIEMPO COMPLETO"/>
    <s v="2017-12-14 00:00:00.0"/>
    <s v="null"/>
    <s v="DF100349"/>
    <s v="CATEDRÁTICO DE UNIVERSIDAD"/>
    <s v="R114"/>
    <x v="3"/>
    <n v="775"/>
    <s v="SOCIOLOGÍA"/>
  </r>
  <r>
    <x v="34"/>
    <n v="16501828"/>
    <s v="EMYDUR"/>
    <n v="261203000"/>
    <s v="261203R"/>
    <s v="GRUPO-A1"/>
    <s v="Sociedad, familia y educación"/>
    <s v="GR"/>
    <s v="GRUPO REDUCIDO"/>
    <s v="261203R"/>
    <s v="GRUPO REDUCIDO DE SOCIEDAD, FAMILIA Y EDUCACIÓN"/>
    <s v="GRUPO-A1"/>
    <s v="GR de SOCIEDAD, FAMILIA Y EDUCACIÓN"/>
    <s v="1S"/>
    <n v="16501828"/>
    <s v="GIRÓ"/>
    <s v="MIRANDA"/>
    <s v="JOAQUÍN"/>
    <s v="jogiro"/>
    <s v="joaquin.giro@unirioja.es"/>
    <n v="1.5"/>
    <m/>
    <x v="1"/>
    <n v="504"/>
    <s v="PROFESOR TITULAR UNIVERSIDAD"/>
    <s v="C01"/>
    <s v="TIEMPO COMPLETO"/>
    <s v="2015-09-15 00:00:00.0"/>
    <s v="null"/>
    <s v="DF100184"/>
    <s v="PROFESOR TITULAR UNIVERSIDAD"/>
    <s v="R114"/>
    <x v="3"/>
    <n v="775"/>
    <s v="SOCIOLOGÍA"/>
  </r>
  <r>
    <x v="34"/>
    <n v="16501828"/>
    <s v="EMYDUR"/>
    <n v="261203000"/>
    <s v="261203R"/>
    <s v="GRUPO-A2"/>
    <s v="Sociedad, familia y educación"/>
    <s v="GR"/>
    <s v="GRUPO REDUCIDO"/>
    <s v="261203R"/>
    <s v="GRUPO REDUCIDO DE SOCIEDAD, FAMILIA Y EDUCACIÓN"/>
    <s v="GRUPO-A2"/>
    <s v="GR de SOCIEDAD, FAMILIA Y EDUCACIÓN"/>
    <s v="1S"/>
    <n v="16501828"/>
    <s v="GIRÓ"/>
    <s v="MIRANDA"/>
    <s v="JOAQUÍN"/>
    <s v="jogiro"/>
    <s v="joaquin.giro@unirioja.es"/>
    <n v="1.5"/>
    <m/>
    <x v="1"/>
    <n v="504"/>
    <s v="PROFESOR TITULAR UNIVERSIDAD"/>
    <s v="C01"/>
    <s v="TIEMPO COMPLETO"/>
    <s v="2015-09-15 00:00:00.0"/>
    <s v="null"/>
    <s v="DF100184"/>
    <s v="PROFESOR TITULAR UNIVERSIDAD"/>
    <s v="R114"/>
    <x v="3"/>
    <n v="775"/>
    <s v="SOCIOLOGÍA"/>
  </r>
  <r>
    <x v="34"/>
    <n v="51365599"/>
    <s v="EMYDUR"/>
    <n v="261203000"/>
    <s v="261203R"/>
    <s v="GRUPO-B1"/>
    <s v="Sociedad, familia y educación"/>
    <s v="GR"/>
    <s v="GRUPO REDUCIDO"/>
    <s v="261203R"/>
    <s v="GRUPO REDUCIDO DE SOCIEDAD, FAMILIA Y EDUCACIÓN"/>
    <s v="GRUPO-B1"/>
    <s v="GR de SOCIEDAD, FAMILIA Y EDUCACIÓN"/>
    <s v="1S"/>
    <n v="51365599"/>
    <s v="DÍAZ"/>
    <s v="ORUETA"/>
    <s v="FERNANDO"/>
    <s v="fediazo"/>
    <s v="fernando.diaz@unirioja.es"/>
    <n v="1.5"/>
    <m/>
    <x v="0"/>
    <n v="500"/>
    <s v="CATEDRATICO DE UNIVERSIDAD"/>
    <s v="C01"/>
    <s v="TIEMPO COMPLETO"/>
    <s v="2017-12-14 00:00:00.0"/>
    <s v="null"/>
    <s v="DF100349"/>
    <s v="CATEDRÁTICO DE UNIVERSIDAD"/>
    <s v="R114"/>
    <x v="3"/>
    <n v="775"/>
    <s v="SOCIOLOGÍA"/>
  </r>
  <r>
    <x v="34"/>
    <n v="51365599"/>
    <s v="EMYDUR"/>
    <n v="261203000"/>
    <s v="261203R"/>
    <s v="GRUPO-B2"/>
    <s v="Sociedad, familia y educación"/>
    <s v="GR"/>
    <s v="GRUPO REDUCIDO"/>
    <s v="261203R"/>
    <s v="GRUPO REDUCIDO DE SOCIEDAD, FAMILIA Y EDUCACIÓN"/>
    <s v="GRUPO-B2"/>
    <s v="GR de SOCIEDAD, FAMILIA Y EDUCACIÓN"/>
    <s v="1S"/>
    <n v="51365599"/>
    <s v="DÍAZ"/>
    <s v="ORUETA"/>
    <s v="FERNANDO"/>
    <s v="fediazo"/>
    <s v="fernando.diaz@unirioja.es"/>
    <n v="1.5"/>
    <m/>
    <x v="0"/>
    <n v="500"/>
    <s v="CATEDRATICO DE UNIVERSIDAD"/>
    <s v="C01"/>
    <s v="TIEMPO COMPLETO"/>
    <s v="2017-12-14 00:00:00.0"/>
    <s v="null"/>
    <s v="DF100349"/>
    <s v="CATEDRÁTICO DE UNIVERSIDAD"/>
    <s v="R114"/>
    <x v="3"/>
    <n v="775"/>
    <s v="SOCIOLOGÍA"/>
  </r>
  <r>
    <x v="35"/>
    <n v="16501828"/>
    <s v="EMYDUR"/>
    <n v="261203000"/>
    <s v="261203G"/>
    <s v="GRUPO-A"/>
    <s v="Sociedad, familia y educación"/>
    <s v="GG"/>
    <s v="GRUPO GRANDE"/>
    <s v="261203G"/>
    <s v="GRUPO GRANDE DE SOCIEDAD, FAMILIA Y EDUCACIÓN"/>
    <s v="GRUPO-A"/>
    <s v="GG de SOCIEDAD, FAMILIA Y EDUCACIÓN"/>
    <s v="1S"/>
    <n v="16501828"/>
    <s v="GIRÓ"/>
    <s v="MIRANDA"/>
    <s v="JOAQUÍN"/>
    <s v="jogiro"/>
    <s v="joaquin.giro@unirioja.es"/>
    <n v="3"/>
    <m/>
    <x v="1"/>
    <n v="504"/>
    <s v="PROFESOR TITULAR UNIVERSIDAD"/>
    <s v="C01"/>
    <s v="TIEMPO COMPLETO"/>
    <s v="2015-09-15 00:00:00.0"/>
    <s v="null"/>
    <s v="DF100184"/>
    <s v="PROFESOR TITULAR UNIVERSIDAD"/>
    <s v="R114"/>
    <x v="3"/>
    <n v="775"/>
    <s v="SOCIOLOGÍA"/>
  </r>
  <r>
    <x v="35"/>
    <n v="51365599"/>
    <s v="EMYDUR"/>
    <n v="261203000"/>
    <s v="261203G"/>
    <s v="GRUPO-B"/>
    <s v="Sociedad, familia y educación"/>
    <s v="GG"/>
    <s v="GRUPO GRANDE"/>
    <s v="261203G"/>
    <s v="GRUPO GRANDE DE SOCIEDAD, FAMILIA Y EDUCACIÓN"/>
    <s v="GRUPO-B"/>
    <s v="GG de SOCIEDAD, FAMILIA Y EDUCACIÓN"/>
    <s v="1S"/>
    <n v="51365599"/>
    <s v="DÍAZ"/>
    <s v="ORUETA"/>
    <s v="FERNANDO"/>
    <s v="fediazo"/>
    <s v="fernando.diaz@unirioja.es"/>
    <n v="3"/>
    <m/>
    <x v="0"/>
    <n v="500"/>
    <s v="CATEDRATICO DE UNIVERSIDAD"/>
    <s v="C01"/>
    <s v="TIEMPO COMPLETO"/>
    <s v="2017-12-14 00:00:00.0"/>
    <s v="null"/>
    <s v="DF100349"/>
    <s v="CATEDRÁTICO DE UNIVERSIDAD"/>
    <s v="R114"/>
    <x v="3"/>
    <n v="775"/>
    <s v="SOCIOLOGÍA"/>
  </r>
  <r>
    <x v="35"/>
    <n v="16501828"/>
    <s v="EMYDUR"/>
    <n v="261203000"/>
    <s v="261203R"/>
    <s v="GRUPO-A1"/>
    <s v="Sociedad, familia y educación"/>
    <s v="GR"/>
    <s v="GRUPO REDUCIDO"/>
    <s v="261203R"/>
    <s v="GRUPO REDUCIDO DE SOCIEDAD, FAMILIA Y EDUCACIÓN"/>
    <s v="GRUPO-A1"/>
    <s v="GR de SOCIEDAD, FAMILIA Y EDUCACIÓN"/>
    <s v="1S"/>
    <n v="16501828"/>
    <s v="GIRÓ"/>
    <s v="MIRANDA"/>
    <s v="JOAQUÍN"/>
    <s v="jogiro"/>
    <s v="joaquin.giro@unirioja.es"/>
    <n v="1.5"/>
    <m/>
    <x v="1"/>
    <n v="504"/>
    <s v="PROFESOR TITULAR UNIVERSIDAD"/>
    <s v="C01"/>
    <s v="TIEMPO COMPLETO"/>
    <s v="2015-09-15 00:00:00.0"/>
    <s v="null"/>
    <s v="DF100184"/>
    <s v="PROFESOR TITULAR UNIVERSIDAD"/>
    <s v="R114"/>
    <x v="3"/>
    <n v="775"/>
    <s v="SOCIOLOGÍA"/>
  </r>
  <r>
    <x v="35"/>
    <n v="16501828"/>
    <s v="EMYDUR"/>
    <n v="261203000"/>
    <s v="261203R"/>
    <s v="GRUPO-A2"/>
    <s v="Sociedad, familia y educación"/>
    <s v="GR"/>
    <s v="GRUPO REDUCIDO"/>
    <s v="261203R"/>
    <s v="GRUPO REDUCIDO DE SOCIEDAD, FAMILIA Y EDUCACIÓN"/>
    <s v="GRUPO-A2"/>
    <s v="GR de SOCIEDAD, FAMILIA Y EDUCACIÓN"/>
    <s v="1S"/>
    <n v="16501828"/>
    <s v="GIRÓ"/>
    <s v="MIRANDA"/>
    <s v="JOAQUÍN"/>
    <s v="jogiro"/>
    <s v="joaquin.giro@unirioja.es"/>
    <n v="1.5"/>
    <m/>
    <x v="1"/>
    <n v="504"/>
    <s v="PROFESOR TITULAR UNIVERSIDAD"/>
    <s v="C01"/>
    <s v="TIEMPO COMPLETO"/>
    <s v="2015-09-15 00:00:00.0"/>
    <s v="null"/>
    <s v="DF100184"/>
    <s v="PROFESOR TITULAR UNIVERSIDAD"/>
    <s v="R114"/>
    <x v="3"/>
    <n v="775"/>
    <s v="SOCIOLOGÍA"/>
  </r>
  <r>
    <x v="35"/>
    <n v="51365599"/>
    <s v="EMYDUR"/>
    <n v="261203000"/>
    <s v="261203R"/>
    <s v="GRUPO-B1"/>
    <s v="Sociedad, familia y educación"/>
    <s v="GR"/>
    <s v="GRUPO REDUCIDO"/>
    <s v="261203R"/>
    <s v="GRUPO REDUCIDO DE SOCIEDAD, FAMILIA Y EDUCACIÓN"/>
    <s v="GRUPO-B1"/>
    <s v="GR de SOCIEDAD, FAMILIA Y EDUCACIÓN"/>
    <s v="1S"/>
    <n v="51365599"/>
    <s v="DÍAZ"/>
    <s v="ORUETA"/>
    <s v="FERNANDO"/>
    <s v="fediazo"/>
    <s v="fernando.diaz@unirioja.es"/>
    <n v="1.5"/>
    <m/>
    <x v="0"/>
    <n v="500"/>
    <s v="CATEDRATICO DE UNIVERSIDAD"/>
    <s v="C01"/>
    <s v="TIEMPO COMPLETO"/>
    <s v="2017-12-14 00:00:00.0"/>
    <s v="null"/>
    <s v="DF100349"/>
    <s v="CATEDRÁTICO DE UNIVERSIDAD"/>
    <s v="R114"/>
    <x v="3"/>
    <n v="775"/>
    <s v="SOCIOLOGÍA"/>
  </r>
  <r>
    <x v="35"/>
    <n v="51365599"/>
    <s v="EMYDUR"/>
    <n v="261203000"/>
    <s v="261203R"/>
    <s v="GRUPO-B2"/>
    <s v="Sociedad, familia y educación"/>
    <s v="GR"/>
    <s v="GRUPO REDUCIDO"/>
    <s v="261203R"/>
    <s v="GRUPO REDUCIDO DE SOCIEDAD, FAMILIA Y EDUCACIÓN"/>
    <s v="GRUPO-B2"/>
    <s v="GR de SOCIEDAD, FAMILIA Y EDUCACIÓN"/>
    <s v="1S"/>
    <n v="51365599"/>
    <s v="DÍAZ"/>
    <s v="ORUETA"/>
    <s v="FERNANDO"/>
    <s v="fediazo"/>
    <s v="fernando.diaz@unirioja.es"/>
    <n v="1.5"/>
    <m/>
    <x v="0"/>
    <n v="500"/>
    <s v="CATEDRATICO DE UNIVERSIDAD"/>
    <s v="C01"/>
    <s v="TIEMPO COMPLETO"/>
    <s v="2017-12-14 00:00:00.0"/>
    <s v="null"/>
    <s v="DF100349"/>
    <s v="CATEDRÁTICO DE UNIVERSIDAD"/>
    <s v="R114"/>
    <x v="3"/>
    <n v="775"/>
    <s v="SOCIOLOGÍA"/>
  </r>
  <r>
    <x v="36"/>
    <n v="16501828"/>
    <s v="EMYDUR"/>
    <n v="261203000"/>
    <s v="261203G"/>
    <s v="GRUPO-A"/>
    <s v="Sociedad, familia y educación"/>
    <s v="GG"/>
    <s v="GRUPO GRANDE"/>
    <s v="261203G"/>
    <s v="GRUPO GRANDE DE SOCIEDAD, FAMILIA Y EDUCACIÓN"/>
    <s v="GRUPO-A"/>
    <s v="GG de SOCIEDAD, FAMILIA Y EDUCACIÓN"/>
    <s v="1S"/>
    <n v="16501828"/>
    <s v="GIRÓ"/>
    <s v="MIRANDA"/>
    <s v="JOAQUÍN"/>
    <s v="jogiro"/>
    <s v="joaquin.giro@unirioja.es"/>
    <n v="3"/>
    <m/>
    <x v="1"/>
    <n v="504"/>
    <s v="PROFESOR TITULAR UNIVERSIDAD"/>
    <s v="C01"/>
    <s v="TIEMPO COMPLETO"/>
    <s v="2015-09-15 00:00:00.0"/>
    <s v="null"/>
    <s v="DF100184"/>
    <s v="PROFESOR TITULAR UNIVERSIDAD"/>
    <s v="R114"/>
    <x v="3"/>
    <n v="775"/>
    <s v="SOCIOLOGÍA"/>
  </r>
  <r>
    <x v="36"/>
    <n v="51365599"/>
    <s v="EMYDUR"/>
    <n v="261203000"/>
    <s v="261203G"/>
    <s v="GRUPO-B"/>
    <s v="Sociedad, familia y educación"/>
    <s v="GG"/>
    <s v="GRUPO GRANDE"/>
    <s v="261203G"/>
    <s v="GRUPO GRANDE DE SOCIEDAD, FAMILIA Y EDUCACIÓN"/>
    <s v="GRUPO-B"/>
    <s v="GG de SOCIEDAD, FAMILIA Y EDUCACIÓN"/>
    <s v="1S"/>
    <n v="51365599"/>
    <s v="DÍAZ"/>
    <s v="ORUETA"/>
    <s v="FERNANDO"/>
    <s v="fediazo"/>
    <s v="fernando.diaz@unirioja.es"/>
    <n v="3"/>
    <m/>
    <x v="0"/>
    <n v="500"/>
    <s v="CATEDRATICO DE UNIVERSIDAD"/>
    <s v="C01"/>
    <s v="TIEMPO COMPLETO"/>
    <s v="2017-12-14 00:00:00.0"/>
    <s v="null"/>
    <s v="DF100349"/>
    <s v="CATEDRÁTICO DE UNIVERSIDAD"/>
    <s v="R114"/>
    <x v="3"/>
    <n v="775"/>
    <s v="SOCIOLOGÍA"/>
  </r>
  <r>
    <x v="36"/>
    <n v="16501828"/>
    <s v="EMYDUR"/>
    <n v="261203000"/>
    <s v="261203R"/>
    <s v="GRUPO-A1"/>
    <s v="Sociedad, familia y educación"/>
    <s v="GR"/>
    <s v="GRUPO REDUCIDO"/>
    <s v="261203R"/>
    <s v="GRUPO REDUCIDO DE SOCIEDAD, FAMILIA Y EDUCACIÓN"/>
    <s v="GRUPO-A1"/>
    <s v="GR de SOCIEDAD, FAMILIA Y EDUCACIÓN"/>
    <s v="1S"/>
    <n v="16501828"/>
    <s v="GIRÓ"/>
    <s v="MIRANDA"/>
    <s v="JOAQUÍN"/>
    <s v="jogiro"/>
    <s v="joaquin.giro@unirioja.es"/>
    <n v="1.5"/>
    <m/>
    <x v="1"/>
    <n v="504"/>
    <s v="PROFESOR TITULAR UNIVERSIDAD"/>
    <s v="C01"/>
    <s v="TIEMPO COMPLETO"/>
    <s v="2015-09-15 00:00:00.0"/>
    <s v="null"/>
    <s v="DF100184"/>
    <s v="PROFESOR TITULAR UNIVERSIDAD"/>
    <s v="R114"/>
    <x v="3"/>
    <n v="775"/>
    <s v="SOCIOLOGÍA"/>
  </r>
  <r>
    <x v="36"/>
    <n v="16501828"/>
    <s v="EMYDUR"/>
    <n v="261203000"/>
    <s v="261203R"/>
    <s v="GRUPO-A2"/>
    <s v="Sociedad, familia y educación"/>
    <s v="GR"/>
    <s v="GRUPO REDUCIDO"/>
    <s v="261203R"/>
    <s v="GRUPO REDUCIDO DE SOCIEDAD, FAMILIA Y EDUCACIÓN"/>
    <s v="GRUPO-A2"/>
    <s v="GR de SOCIEDAD, FAMILIA Y EDUCACIÓN"/>
    <s v="1S"/>
    <n v="16501828"/>
    <s v="GIRÓ"/>
    <s v="MIRANDA"/>
    <s v="JOAQUÍN"/>
    <s v="jogiro"/>
    <s v="joaquin.giro@unirioja.es"/>
    <n v="1.5"/>
    <m/>
    <x v="1"/>
    <n v="504"/>
    <s v="PROFESOR TITULAR UNIVERSIDAD"/>
    <s v="C01"/>
    <s v="TIEMPO COMPLETO"/>
    <s v="2015-09-15 00:00:00.0"/>
    <s v="null"/>
    <s v="DF100184"/>
    <s v="PROFESOR TITULAR UNIVERSIDAD"/>
    <s v="R114"/>
    <x v="3"/>
    <n v="775"/>
    <s v="SOCIOLOGÍA"/>
  </r>
  <r>
    <x v="36"/>
    <n v="51365599"/>
    <s v="EMYDUR"/>
    <n v="261203000"/>
    <s v="261203R"/>
    <s v="GRUPO-B1"/>
    <s v="Sociedad, familia y educación"/>
    <s v="GR"/>
    <s v="GRUPO REDUCIDO"/>
    <s v="261203R"/>
    <s v="GRUPO REDUCIDO DE SOCIEDAD, FAMILIA Y EDUCACIÓN"/>
    <s v="GRUPO-B1"/>
    <s v="GR de SOCIEDAD, FAMILIA Y EDUCACIÓN"/>
    <s v="1S"/>
    <n v="51365599"/>
    <s v="DÍAZ"/>
    <s v="ORUETA"/>
    <s v="FERNANDO"/>
    <s v="fediazo"/>
    <s v="fernando.diaz@unirioja.es"/>
    <n v="1.5"/>
    <m/>
    <x v="0"/>
    <n v="500"/>
    <s v="CATEDRATICO DE UNIVERSIDAD"/>
    <s v="C01"/>
    <s v="TIEMPO COMPLETO"/>
    <s v="2017-12-14 00:00:00.0"/>
    <s v="null"/>
    <s v="DF100349"/>
    <s v="CATEDRÁTICO DE UNIVERSIDAD"/>
    <s v="R114"/>
    <x v="3"/>
    <n v="775"/>
    <s v="SOCIOLOGÍA"/>
  </r>
  <r>
    <x v="36"/>
    <n v="51365599"/>
    <s v="EMYDUR"/>
    <n v="261203000"/>
    <s v="261203R"/>
    <s v="GRUPO-B2"/>
    <s v="Sociedad, familia y educación"/>
    <s v="GR"/>
    <s v="GRUPO REDUCIDO"/>
    <s v="261203R"/>
    <s v="GRUPO REDUCIDO DE SOCIEDAD, FAMILIA Y EDUCACIÓN"/>
    <s v="GRUPO-B2"/>
    <s v="GR de SOCIEDAD, FAMILIA Y EDUCACIÓN"/>
    <s v="1S"/>
    <n v="51365599"/>
    <s v="DÍAZ"/>
    <s v="ORUETA"/>
    <s v="FERNANDO"/>
    <s v="fediazo"/>
    <s v="fernando.diaz@unirioja.es"/>
    <n v="1.5"/>
    <m/>
    <x v="0"/>
    <n v="500"/>
    <s v="CATEDRATICO DE UNIVERSIDAD"/>
    <s v="C01"/>
    <s v="TIEMPO COMPLETO"/>
    <s v="2017-12-14 00:00:00.0"/>
    <s v="null"/>
    <s v="DF100349"/>
    <s v="CATEDRÁTICO DE UNIVERSIDAD"/>
    <s v="R114"/>
    <x v="3"/>
    <n v="775"/>
    <s v="SOCIOLOGÍA"/>
  </r>
  <r>
    <x v="30"/>
    <n v="14943754"/>
    <s v="EMYDUR"/>
    <n v="261204000"/>
    <s v="261204G"/>
    <s v="GRUPO-A"/>
    <s v="Complementos para la formación disciplinar. Economía"/>
    <s v="GG"/>
    <s v="GRUPO GRANDE"/>
    <s v="261204G"/>
    <s v="GG COMPLEMENTOS PARA LA FORMACIÓN DISCIPLINAR. ECONOMÍA"/>
    <s v="GRUPO-A"/>
    <s v="GG de Complementos para la formación disciplinar. Economía"/>
    <s v="1S"/>
    <n v="14943754"/>
    <s v="RODRÍGUEZ"/>
    <s v="IBEAS"/>
    <s v="ROBERTO"/>
    <s v="rorodrig"/>
    <s v="roberto.rodriguez@unirioja.es"/>
    <n v="1"/>
    <n v="1"/>
    <x v="1"/>
    <n v="504"/>
    <s v="PROFESOR TITULAR UNIVERSIDAD"/>
    <s v="C01"/>
    <s v="TIEMPO COMPLETO"/>
    <s v="2012-07-13 00:00:00.0"/>
    <s v="null"/>
    <s v="DF100089"/>
    <s v="PROFESOR TITULAR DE UNIVERSIDAD"/>
    <s v="R104"/>
    <x v="0"/>
    <n v="415"/>
    <s v="FUNDAMENTOS DEL ANÁLISIS ECONÓMICO"/>
  </r>
  <r>
    <x v="30"/>
    <n v="16015792"/>
    <s v="EMYDUR"/>
    <n v="261204000"/>
    <s v="261204G"/>
    <s v="GRUPO-A"/>
    <s v="Complementos para la formación disciplinar. Economía"/>
    <s v="GG"/>
    <s v="GRUPO GRANDE"/>
    <s v="261204G"/>
    <s v="GG COMPLEMENTOS PARA LA FORMACIÓN DISCIPLINAR. ECONOMÍA"/>
    <s v="GRUPO-A"/>
    <s v="GG de Complementos para la formación disciplinar. Economía"/>
    <s v="1S"/>
    <n v="16015792"/>
    <s v="GIL"/>
    <s v="LÓPEZ"/>
    <s v="ALFONSO JESÚS"/>
    <s v="algil"/>
    <s v="alfonso.gil@unirioja.es"/>
    <n v="1"/>
    <n v="1"/>
    <x v="0"/>
    <n v="536"/>
    <s v="PROFESOR INTERINO"/>
    <s v="C01"/>
    <s v="TIEMPO COMPLETO"/>
    <s v="2017-09-15 00:00:00.0"/>
    <s v="null"/>
    <s v="PI101241"/>
    <s v="PROFESOR CONTRATADO INTERINO"/>
    <s v="R104"/>
    <x v="0"/>
    <n v="650"/>
    <s v="ORGANIZACIÓN DE EMPRESAS"/>
  </r>
  <r>
    <x v="30"/>
    <n v="16578084"/>
    <s v="EMYDUR"/>
    <n v="261204000"/>
    <s v="261204G"/>
    <s v="GRUPO-A"/>
    <s v="Complementos para la formación disciplinar. Economía"/>
    <s v="GG"/>
    <s v="GRUPO GRANDE"/>
    <s v="261204G"/>
    <s v="GG COMPLEMENTOS PARA LA FORMACIÓN DISCIPLINAR. ECONOMÍA"/>
    <s v="GRUPO-A"/>
    <s v="GG de Complementos para la formación disciplinar. Economía"/>
    <s v="1S"/>
    <n v="16578084"/>
    <s v="LORENTE"/>
    <s v="ANTOÑANZAS"/>
    <s v="MARÍA REYES"/>
    <s v="marreyelore"/>
    <s v="maria-reyes.lorente@unirioja.es"/>
    <n v="1"/>
    <n v="1"/>
    <x v="1"/>
    <n v="504"/>
    <s v="PROFESOR TITULAR UNIVERSIDAD"/>
    <s v="C01"/>
    <s v="TIEMPO COMPLETO"/>
    <s v="2018-09-17 00:00:00.0"/>
    <s v="null"/>
    <s v="DF100357"/>
    <s v="PROFESOR TITULAR DE UNIVERSIDAD"/>
    <s v="R104"/>
    <x v="0"/>
    <n v="415"/>
    <s v="FUNDAMENTOS DEL ANÁLISIS ECONÓMICO"/>
  </r>
  <r>
    <x v="30"/>
    <n v="14943754"/>
    <s v="EMYDUR"/>
    <n v="261204000"/>
    <s v="261204R"/>
    <s v="GRUPO-A1"/>
    <s v="Complementos para la formación disciplinar. Economía"/>
    <s v="GR"/>
    <s v="GRUPO REDUCIDO"/>
    <s v="261204R"/>
    <s v="C. MAGISTRAL Y P. AULA DE COMPLEMENTOS PARA LA FORMACIÓN DISCIPLINAR: LA EC"/>
    <s v="GRUPO-A1"/>
    <s v="C. Magistral y P. Aula de COMPLEMENTOS PARA LA FORMACIÓN DISCIPLINAR"/>
    <s v="1S"/>
    <n v="14943754"/>
    <s v="RODRÍGUEZ"/>
    <s v="IBEAS"/>
    <s v="ROBERTO"/>
    <s v="rorodrig"/>
    <s v="roberto.rodriguez@unirioja.es"/>
    <n v="1"/>
    <n v="1"/>
    <x v="1"/>
    <n v="504"/>
    <s v="PROFESOR TITULAR UNIVERSIDAD"/>
    <s v="C01"/>
    <s v="TIEMPO COMPLETO"/>
    <s v="2012-07-13 00:00:00.0"/>
    <s v="null"/>
    <s v="DF100089"/>
    <s v="PROFESOR TITULAR DE UNIVERSIDAD"/>
    <s v="R104"/>
    <x v="0"/>
    <n v="415"/>
    <s v="FUNDAMENTOS DEL ANÁLISIS ECONÓMICO"/>
  </r>
  <r>
    <x v="30"/>
    <n v="16015792"/>
    <s v="EMYDUR"/>
    <n v="261204000"/>
    <s v="261204R"/>
    <s v="GRUPO-A1"/>
    <s v="Complementos para la formación disciplinar. Economía"/>
    <s v="GR"/>
    <s v="GRUPO REDUCIDO"/>
    <s v="261204R"/>
    <s v="C. MAGISTRAL Y P. AULA DE COMPLEMENTOS PARA LA FORMACIÓN DISCIPLINAR: LA EC"/>
    <s v="GRUPO-A1"/>
    <s v="C. Magistral y P. Aula de COMPLEMENTOS PARA LA FORMACIÓN DISCIPLINAR"/>
    <s v="1S"/>
    <n v="16015792"/>
    <s v="GIL"/>
    <s v="LÓPEZ"/>
    <s v="ALFONSO JESÚS"/>
    <s v="algil"/>
    <s v="alfonso.gil@unirioja.es"/>
    <n v="1"/>
    <n v="1"/>
    <x v="0"/>
    <n v="536"/>
    <s v="PROFESOR INTERINO"/>
    <s v="C01"/>
    <s v="TIEMPO COMPLETO"/>
    <s v="2017-09-15 00:00:00.0"/>
    <s v="null"/>
    <s v="PI101241"/>
    <s v="PROFESOR CONTRATADO INTERINO"/>
    <s v="R104"/>
    <x v="0"/>
    <n v="650"/>
    <s v="ORGANIZACIÓN DE EMPRESAS"/>
  </r>
  <r>
    <x v="30"/>
    <n v="16578084"/>
    <s v="EMYDUR"/>
    <n v="261204000"/>
    <s v="261204R"/>
    <s v="GRUPO-A1"/>
    <s v="Complementos para la formación disciplinar. Economía"/>
    <s v="GR"/>
    <s v="GRUPO REDUCIDO"/>
    <s v="261204R"/>
    <s v="C. MAGISTRAL Y P. AULA DE COMPLEMENTOS PARA LA FORMACIÓN DISCIPLINAR: LA EC"/>
    <s v="GRUPO-A1"/>
    <s v="C. Magistral y P. Aula de COMPLEMENTOS PARA LA FORMACIÓN DISCIPLINAR"/>
    <s v="1S"/>
    <n v="16578084"/>
    <s v="LORENTE"/>
    <s v="ANTOÑANZAS"/>
    <s v="MARÍA REYES"/>
    <s v="marreyelore"/>
    <s v="maria-reyes.lorente@unirioja.es"/>
    <n v="1"/>
    <n v="1"/>
    <x v="1"/>
    <n v="504"/>
    <s v="PROFESOR TITULAR UNIVERSIDAD"/>
    <s v="C01"/>
    <s v="TIEMPO COMPLETO"/>
    <s v="2018-09-17 00:00:00.0"/>
    <s v="null"/>
    <s v="DF100357"/>
    <s v="PROFESOR TITULAR DE UNIVERSIDAD"/>
    <s v="R104"/>
    <x v="0"/>
    <n v="415"/>
    <s v="FUNDAMENTOS DEL ANÁLISIS ECONÓMICO"/>
  </r>
  <r>
    <x v="30"/>
    <n v="16562098"/>
    <s v="EMYDUR"/>
    <n v="261205000"/>
    <s v="261205G"/>
    <s v="GRUPO-A"/>
    <s v="Aprendizaje y enseñanza de la Economía"/>
    <s v="GG"/>
    <s v="GRUPO GRANDE"/>
    <s v="261205G"/>
    <s v="GG APRENDIZAJE Y ENSEÑANZA DE LA ECONOMÍA"/>
    <s v="GRUPO-A"/>
    <s v="GG de Aprendizaje y enseñanza de la Economía"/>
    <s v="AN"/>
    <n v="16562098"/>
    <s v="PINILLOS"/>
    <s v="GARCÍA"/>
    <s v="Mª CARMEN"/>
    <s v="capinill"/>
    <s v="carmen.pinillos@unirioja.es"/>
    <n v="1.8"/>
    <n v="1.8"/>
    <x v="0"/>
    <n v="532"/>
    <s v="LABORAL DOCENTE-ASOCIADO"/>
    <s v="P02"/>
    <s v="TIEMPO PARCIAL (2+2 HORAS)"/>
    <s v="2017-09-15 00:00:00.0"/>
    <s v="2019-09-14 00:00:00.0"/>
    <s v="PI101236"/>
    <s v="PROFESOR ASOCIADO"/>
    <s v="R104"/>
    <x v="0"/>
    <n v="225"/>
    <s v="ECONOMÍA APLICADA"/>
  </r>
  <r>
    <x v="30"/>
    <n v="16578084"/>
    <s v="EMYDUR"/>
    <n v="261205000"/>
    <s v="261205G"/>
    <s v="GRUPO-A"/>
    <s v="Aprendizaje y enseñanza de la Economía"/>
    <s v="GG"/>
    <s v="GRUPO GRANDE"/>
    <s v="261205G"/>
    <s v="GG APRENDIZAJE Y ENSEÑANZA DE LA ECONOMÍA"/>
    <s v="GRUPO-A"/>
    <s v="GG de Aprendizaje y enseñanza de la Economía"/>
    <s v="AN"/>
    <n v="16578084"/>
    <s v="LORENTE"/>
    <s v="ANTOÑANZAS"/>
    <s v="MARÍA REYES"/>
    <s v="marreyelore"/>
    <s v="maria-reyes.lorente@unirioja.es"/>
    <n v="0"/>
    <n v="0"/>
    <x v="1"/>
    <n v="504"/>
    <s v="PROFESOR TITULAR UNIVERSIDAD"/>
    <s v="C01"/>
    <s v="TIEMPO COMPLETO"/>
    <s v="2018-09-17 00:00:00.0"/>
    <s v="null"/>
    <s v="DF100357"/>
    <s v="PROFESOR TITULAR DE UNIVERSIDAD"/>
    <s v="R104"/>
    <x v="0"/>
    <n v="415"/>
    <s v="FUNDAMENTOS DEL ANÁLISIS ECONÓMICO"/>
  </r>
  <r>
    <x v="30"/>
    <n v="72791252"/>
    <s v="EMYDUR"/>
    <n v="261205000"/>
    <s v="261205G"/>
    <s v="GRUPO-A"/>
    <s v="Aprendizaje y enseñanza de la Economía"/>
    <s v="GG"/>
    <s v="GRUPO GRANDE"/>
    <s v="261205G"/>
    <s v="GG APRENDIZAJE Y ENSEÑANZA DE LA ECONOMÍA"/>
    <s v="GRUPO-A"/>
    <s v="GG de Aprendizaje y enseñanza de la Economía"/>
    <s v="AN"/>
    <n v="72791252"/>
    <s v="EGUIZÁBAL"/>
    <s v="MARÍN"/>
    <s v="FÁTIMA"/>
    <s v="faeguiza"/>
    <s v="fatima.eguizabal@unirioja.es"/>
    <n v="5.7"/>
    <n v="5.7"/>
    <x v="1"/>
    <n v="536"/>
    <s v="PROFESOR INTERINO"/>
    <s v="C01"/>
    <s v="TIEMPO COMPLETO"/>
    <s v="2018-09-27 00:00:00.0"/>
    <s v="2019-09-14 00:00:00.0"/>
    <s v="PI101417"/>
    <s v="PROFESOR CONTRATADO INTERINO"/>
    <s v="R104"/>
    <x v="0"/>
    <n v="225"/>
    <s v="ECONOMÍA APLICADA"/>
  </r>
  <r>
    <x v="30"/>
    <n v="16570616"/>
    <s v="EMYDUR"/>
    <n v="261205000"/>
    <s v="261205R"/>
    <s v="GRUPO-A1"/>
    <s v="Aprendizaje y enseñanza de la Economía"/>
    <s v="GR"/>
    <s v="GRUPO REDUCIDO"/>
    <s v="261205R"/>
    <s v="C. MAGISTRAL Y P. AULA DE APRENDIZAJE Y ENSEÑANZA DE LA ECONOMÍA"/>
    <s v="GRUPO-A1"/>
    <s v="C. Magistral y P. Aula de APRENDIZAJE Y ENSEÑANZA DE LA ECONOMÍA"/>
    <s v="AN"/>
    <n v="16570616"/>
    <s v="AMO"/>
    <s v="MATARRANZ"/>
    <s v="DAVID"/>
    <s v="daamo"/>
    <s v="david.amo@unirioja.es"/>
    <n v="6"/>
    <n v="6"/>
    <x v="1"/>
    <n v="532"/>
    <s v="LABORAL DOCENTE-ASOCIADO"/>
    <s v="P04"/>
    <s v="TIEMPO PARCIAL (4+4 HORAS)"/>
    <s v="2017-09-15 00:00:00.0"/>
    <s v="2019-09-14 00:00:00.0"/>
    <s v="PI101240"/>
    <s v="PROFESOR ASOCIADO"/>
    <s v="R104"/>
    <x v="0"/>
    <n v="230"/>
    <s v="ECONOMÍA FINANCIERA Y CONTABILIDAD"/>
  </r>
  <r>
    <x v="30"/>
    <n v="72791252"/>
    <s v="EMYDUR"/>
    <n v="261205000"/>
    <s v="261205R"/>
    <s v="GRUPO-A1"/>
    <s v="Aprendizaje y enseñanza de la Economía"/>
    <s v="GR"/>
    <s v="GRUPO REDUCIDO"/>
    <s v="261205R"/>
    <s v="C. MAGISTRAL Y P. AULA DE APRENDIZAJE Y ENSEÑANZA DE LA ECONOMÍA"/>
    <s v="GRUPO-A1"/>
    <s v="C. Magistral y P. Aula de APRENDIZAJE Y ENSEÑANZA DE LA ECONOMÍA"/>
    <s v="AN"/>
    <n v="72791252"/>
    <s v="EGUIZÁBAL"/>
    <s v="MARÍN"/>
    <s v="FÁTIMA"/>
    <s v="faeguiza"/>
    <s v="fatima.eguizabal@unirioja.es"/>
    <n v="1.5"/>
    <n v="1.5"/>
    <x v="1"/>
    <n v="536"/>
    <s v="PROFESOR INTERINO"/>
    <s v="C01"/>
    <s v="TIEMPO COMPLETO"/>
    <s v="2018-09-27 00:00:00.0"/>
    <s v="2019-09-14 00:00:00.0"/>
    <s v="PI101417"/>
    <s v="PROFESOR CONTRATADO INTERINO"/>
    <s v="R104"/>
    <x v="0"/>
    <n v="225"/>
    <s v="ECONOMÍA APLICADA"/>
  </r>
  <r>
    <x v="30"/>
    <n v="16544280"/>
    <s v="EMYDUR"/>
    <n v="261206000"/>
    <s v="261206G"/>
    <s v="GRUPO-A"/>
    <s v="Innovación docente e iniciación a la investigación educativa. Economía"/>
    <s v="GG"/>
    <s v="GRUPO GRANDE"/>
    <s v="261206G"/>
    <s v="GG INNOVACIÓN DOCENTE E INICIACIÓN A LA INVESTIGACIÓN EDUCATIVA. ECONOMÍA"/>
    <s v="GRUPO-A"/>
    <s v="GG de Innovación docente e iniciación a la investigación educativa. Economí"/>
    <s v="2S"/>
    <n v="16544280"/>
    <s v="AZCONA"/>
    <s v="CIRIZA"/>
    <s v="ESPERANZA"/>
    <s v="esazcona"/>
    <s v="esperanza.azcona@unirioja.es"/>
    <n v="2.5"/>
    <n v="2.5"/>
    <x v="1"/>
    <n v="506"/>
    <s v="PROFESOR TITULAR DE ESCUELA UNIVERSITARI"/>
    <s v="01A"/>
    <s v="TIEMPO COMPLETO AMPLIADO"/>
    <s v="2012-09-01 00:00:00.0"/>
    <s v="null"/>
    <s v="DF31215"/>
    <s v="TITULAR DE ESCUELAS UNIVERSITARIAS"/>
    <s v="R104"/>
    <x v="0"/>
    <n v="230"/>
    <s v="ECONOMÍA FINANCIERA Y CONTABILIDAD"/>
  </r>
  <r>
    <x v="30"/>
    <n v="17159455"/>
    <s v="EMYDUR"/>
    <n v="261206000"/>
    <s v="261206G"/>
    <s v="GRUPO-A"/>
    <s v="Innovación docente e iniciación a la investigación educativa. Economía"/>
    <s v="GG"/>
    <s v="GRUPO GRANDE"/>
    <s v="261206G"/>
    <s v="GG INNOVACIÓN DOCENTE E INICIACIÓN A LA INVESTIGACIÓN EDUCATIVA. ECONOMÍA"/>
    <s v="GRUPO-A"/>
    <s v="GG de Innovación docente e iniciación a la investigación educativa. Economí"/>
    <s v="2S"/>
    <n v="17159455"/>
    <s v="RUIZ"/>
    <s v="CABESTRE"/>
    <s v="FCO. JAVIER"/>
    <s v="fjruiz"/>
    <s v="javier.ruiz@unirioja.es"/>
    <n v="0.5"/>
    <n v="0.5"/>
    <x v="0"/>
    <n v="500"/>
    <s v="CATEDRATICO DE UNIVERSIDAD"/>
    <s v="01R"/>
    <s v="TIEMPO COMPLETO REDUCIDO"/>
    <s v="2016-11-12 00:00:00.0"/>
    <s v="null"/>
    <s v="DF100335"/>
    <s v="CATEDRÁTICO DE UNIVERSIDAD"/>
    <s v="R104"/>
    <x v="0"/>
    <n v="230"/>
    <s v="ECONOMÍA FINANCIERA Y CONTABILIDAD"/>
  </r>
  <r>
    <x v="30"/>
    <n v="16544280"/>
    <s v="EMYDUR"/>
    <n v="261206000"/>
    <s v="261206R"/>
    <s v="GRUPO-A1"/>
    <s v="Innovación docente e iniciación a la investigación educativa. Economía"/>
    <s v="GR"/>
    <s v="GRUPO REDUCIDO"/>
    <s v="261206R"/>
    <s v="C. MAGISTRAL Y P. AULA DE INNOVACIÓN DOCENTE E INICIACIÓN A LA INVESTIGACIÓ"/>
    <s v="GRUPO-A1"/>
    <s v="C. Magistral y P. Aula de Innovación Docente e Iniciación a la Investigació"/>
    <s v="2S"/>
    <n v="16544280"/>
    <s v="AZCONA"/>
    <s v="CIRIZA"/>
    <s v="ESPERANZA"/>
    <s v="esazcona"/>
    <s v="esperanza.azcona@unirioja.es"/>
    <n v="2.5"/>
    <n v="2.5"/>
    <x v="1"/>
    <n v="506"/>
    <s v="PROFESOR TITULAR DE ESCUELA UNIVERSITARI"/>
    <s v="01A"/>
    <s v="TIEMPO COMPLETO AMPLIADO"/>
    <s v="2012-09-01 00:00:00.0"/>
    <s v="null"/>
    <s v="DF31215"/>
    <s v="TITULAR DE ESCUELAS UNIVERSITARIAS"/>
    <s v="R104"/>
    <x v="0"/>
    <n v="230"/>
    <s v="ECONOMÍA FINANCIERA Y CONTABILIDAD"/>
  </r>
  <r>
    <x v="30"/>
    <n v="17159455"/>
    <s v="EMYDUR"/>
    <n v="261206000"/>
    <s v="261206R"/>
    <s v="GRUPO-A1"/>
    <s v="Innovación docente e iniciación a la investigación educativa. Economía"/>
    <s v="GR"/>
    <s v="GRUPO REDUCIDO"/>
    <s v="261206R"/>
    <s v="C. MAGISTRAL Y P. AULA DE INNOVACIÓN DOCENTE E INICIACIÓN A LA INVESTIGACIÓ"/>
    <s v="GRUPO-A1"/>
    <s v="C. Magistral y P. Aula de Innovación Docente e Iniciación a la Investigació"/>
    <s v="2S"/>
    <n v="17159455"/>
    <s v="RUIZ"/>
    <s v="CABESTRE"/>
    <s v="FCO. JAVIER"/>
    <s v="fjruiz"/>
    <s v="javier.ruiz@unirioja.es"/>
    <n v="0.5"/>
    <n v="0.5"/>
    <x v="0"/>
    <n v="500"/>
    <s v="CATEDRATICO DE UNIVERSIDAD"/>
    <s v="01R"/>
    <s v="TIEMPO COMPLETO REDUCIDO"/>
    <s v="2016-11-12 00:00:00.0"/>
    <s v="null"/>
    <s v="DF100335"/>
    <s v="CATEDRÁTICO DE UNIVERSIDAD"/>
    <s v="R104"/>
    <x v="0"/>
    <n v="230"/>
    <s v="ECONOMÍA FINANCIERA Y CONTABILIDAD"/>
  </r>
  <r>
    <x v="30"/>
    <n v="14943754"/>
    <s v="EMYDUR"/>
    <n v="261401000"/>
    <s v="261401R"/>
    <s v="GRUPO-A"/>
    <s v="Prácticum en la especialidad de Economía"/>
    <s v="GR"/>
    <s v="GRUPO REDUCIDO"/>
    <s v="261401R"/>
    <s v="C. MAGISTRAL Y P. AULA DE PRACTICUM EN ECONOMÍA / TRABAJO FIN DE MÁSTER"/>
    <s v="GRUPO-A"/>
    <s v="C. Magistral y P. Aula de PRÁCTICUM EN LA ESPECIALIDAD DE ECONOMÍA"/>
    <s v="2S"/>
    <n v="14943754"/>
    <s v="RODRÍGUEZ"/>
    <s v="IBEAS"/>
    <s v="ROBERTO"/>
    <s v="rorodrig"/>
    <s v="roberto.rodriguez@unirioja.es"/>
    <n v="2.1"/>
    <n v="2.1"/>
    <x v="1"/>
    <n v="504"/>
    <s v="PROFESOR TITULAR UNIVERSIDAD"/>
    <s v="C01"/>
    <s v="TIEMPO COMPLETO"/>
    <s v="2012-07-13 00:00:00.0"/>
    <s v="null"/>
    <s v="DF100089"/>
    <s v="PROFESOR TITULAR DE UNIVERSIDAD"/>
    <s v="R104"/>
    <x v="0"/>
    <n v="415"/>
    <s v="FUNDAMENTOS DEL ANÁLISIS ECONÓMICO"/>
  </r>
  <r>
    <x v="30"/>
    <n v="16015792"/>
    <s v="EMYDUR"/>
    <n v="261401000"/>
    <s v="261401R"/>
    <s v="GRUPO-A"/>
    <s v="Prácticum en la especialidad de Economía"/>
    <s v="GR"/>
    <s v="GRUPO REDUCIDO"/>
    <s v="261401R"/>
    <s v="C. MAGISTRAL Y P. AULA DE PRACTICUM EN ECONOMÍA / TRABAJO FIN DE MÁSTER"/>
    <s v="GRUPO-A"/>
    <s v="C. Magistral y P. Aula de PRÁCTICUM EN LA ESPECIALIDAD DE ECONOMÍA"/>
    <s v="2S"/>
    <n v="16015792"/>
    <s v="GIL"/>
    <s v="LÓPEZ"/>
    <s v="ALFONSO JESÚS"/>
    <s v="algil"/>
    <s v="alfonso.gil@unirioja.es"/>
    <n v="0.7"/>
    <n v="0.7"/>
    <x v="0"/>
    <n v="536"/>
    <s v="PROFESOR INTERINO"/>
    <s v="C01"/>
    <s v="TIEMPO COMPLETO"/>
    <s v="2017-09-15 00:00:00.0"/>
    <s v="null"/>
    <s v="PI101241"/>
    <s v="PROFESOR CONTRATADO INTERINO"/>
    <s v="R104"/>
    <x v="0"/>
    <n v="650"/>
    <s v="ORGANIZACIÓN DE EMPRESAS"/>
  </r>
  <r>
    <x v="30"/>
    <n v="16533890"/>
    <s v="EMYDUR"/>
    <n v="261401000"/>
    <s v="261401R"/>
    <s v="GRUPO-A"/>
    <s v="Prácticum en la especialidad de Economía"/>
    <s v="GR"/>
    <s v="GRUPO REDUCIDO"/>
    <s v="261401R"/>
    <s v="C. MAGISTRAL Y P. AULA DE PRACTICUM EN ECONOMÍA / TRABAJO FIN DE MÁSTER"/>
    <s v="GRUPO-A"/>
    <s v="C. Magistral y P. Aula de PRÁCTICUM EN LA ESPECIALIDAD DE ECONOMÍA"/>
    <s v="2S"/>
    <n v="16533890"/>
    <s v="PORTILLO"/>
    <s v="PÉREZ DE VIÑASPRE"/>
    <s v="FABIOLA"/>
    <s v="faporti"/>
    <s v="fabiola.portillo@unirioja.es"/>
    <n v="1.4"/>
    <n v="1.4"/>
    <x v="0"/>
    <n v="504"/>
    <s v="PROFESOR TITULAR UNIVERSIDAD"/>
    <s v="01A"/>
    <s v="TIEMPO COMPLETO AMPLIADO"/>
    <s v="2016-09-15 00:00:00.0"/>
    <s v="null"/>
    <s v="DF100141"/>
    <s v="PROFESOR TITULAR DE UNIVERSIDAD"/>
    <s v="R104"/>
    <x v="0"/>
    <n v="225"/>
    <s v="ECONOMÍA APLICADA"/>
  </r>
  <r>
    <x v="30"/>
    <n v="16544280"/>
    <s v="EMYDUR"/>
    <n v="261401000"/>
    <s v="261401R"/>
    <s v="GRUPO-A"/>
    <s v="Prácticum en la especialidad de Economía"/>
    <s v="GR"/>
    <s v="GRUPO REDUCIDO"/>
    <s v="261401R"/>
    <s v="C. MAGISTRAL Y P. AULA DE PRACTICUM EN ECONOMÍA / TRABAJO FIN DE MÁSTER"/>
    <s v="GRUPO-A"/>
    <s v="C. Magistral y P. Aula de PRÁCTICUM EN LA ESPECIALIDAD DE ECONOMÍA"/>
    <s v="2S"/>
    <n v="16544280"/>
    <s v="AZCONA"/>
    <s v="CIRIZA"/>
    <s v="ESPERANZA"/>
    <s v="esazcona"/>
    <s v="esperanza.azcona@unirioja.es"/>
    <n v="2.1"/>
    <n v="2.1"/>
    <x v="1"/>
    <n v="506"/>
    <s v="PROFESOR TITULAR DE ESCUELA UNIVERSITARI"/>
    <s v="01A"/>
    <s v="TIEMPO COMPLETO AMPLIADO"/>
    <s v="2012-09-01 00:00:00.0"/>
    <s v="null"/>
    <s v="DF31215"/>
    <s v="TITULAR DE ESCUELAS UNIVERSITARIAS"/>
    <s v="R104"/>
    <x v="0"/>
    <n v="230"/>
    <s v="ECONOMÍA FINANCIERA Y CONTABILIDAD"/>
  </r>
  <r>
    <x v="30"/>
    <n v="16549972"/>
    <s v="EMYDUR"/>
    <n v="261401000"/>
    <s v="261401R"/>
    <s v="GRUPO-A"/>
    <s v="Prácticum en la especialidad de Economía"/>
    <s v="GR"/>
    <s v="GRUPO REDUCIDO"/>
    <s v="261401R"/>
    <s v="C. MAGISTRAL Y P. AULA DE PRACTICUM EN ECONOMÍA / TRABAJO FIN DE MÁSTER"/>
    <s v="GRUPO-A"/>
    <s v="C. Magistral y P. Aula de PRÁCTICUM EN LA ESPECIALIDAD DE ECONOMÍA"/>
    <s v="2S"/>
    <n v="16549972"/>
    <s v="PINILLOS"/>
    <s v="GARCÍA"/>
    <s v="MARÍA DE LA O"/>
    <s v="mpinillo"/>
    <s v="maria.pinillos@unirioja.es"/>
    <n v="1.4"/>
    <n v="1.4"/>
    <x v="0"/>
    <n v="504"/>
    <s v="PROFESOR TITULAR UNIVERSIDAD"/>
    <s v="C01"/>
    <s v="TIEMPO COMPLETO"/>
    <s v="2014-09-15 00:00:00.0"/>
    <s v="null"/>
    <s v="DF31176"/>
    <s v="PROFESOR TITULAR DE UNIVERSIDAD"/>
    <s v="R104"/>
    <x v="0"/>
    <n v="225"/>
    <s v="ECONOMÍA APLICADA"/>
  </r>
  <r>
    <x v="30"/>
    <n v="16578084"/>
    <s v="EMYDUR"/>
    <n v="261401000"/>
    <s v="261401R"/>
    <s v="GRUPO-A"/>
    <s v="Prácticum en la especialidad de Economía"/>
    <s v="GR"/>
    <s v="GRUPO REDUCIDO"/>
    <s v="261401R"/>
    <s v="C. MAGISTRAL Y P. AULA DE PRACTICUM EN ECONOMÍA / TRABAJO FIN DE MÁSTER"/>
    <s v="GRUPO-A"/>
    <s v="C. Magistral y P. Aula de PRÁCTICUM EN LA ESPECIALIDAD DE ECONOMÍA"/>
    <s v="2S"/>
    <n v="16578084"/>
    <s v="LORENTE"/>
    <s v="ANTOÑANZAS"/>
    <s v="MARÍA REYES"/>
    <s v="marreyelore"/>
    <s v="maria-reyes.lorente@unirioja.es"/>
    <n v="2.1"/>
    <n v="2.1"/>
    <x v="1"/>
    <n v="504"/>
    <s v="PROFESOR TITULAR UNIVERSIDAD"/>
    <s v="C01"/>
    <s v="TIEMPO COMPLETO"/>
    <s v="2018-09-17 00:00:00.0"/>
    <s v="null"/>
    <s v="DF100357"/>
    <s v="PROFESOR TITULAR DE UNIVERSIDAD"/>
    <s v="R104"/>
    <x v="0"/>
    <n v="415"/>
    <s v="FUNDAMENTOS DEL ANÁLISIS ECONÓMICO"/>
  </r>
  <r>
    <x v="30"/>
    <n v="17159455"/>
    <s v="EMYDUR"/>
    <n v="261401000"/>
    <s v="261401R"/>
    <s v="GRUPO-A"/>
    <s v="Prácticum en la especialidad de Economía"/>
    <s v="GR"/>
    <s v="GRUPO REDUCIDO"/>
    <s v="261401R"/>
    <s v="C. MAGISTRAL Y P. AULA DE PRACTICUM EN ECONOMÍA / TRABAJO FIN DE MÁSTER"/>
    <s v="GRUPO-A"/>
    <s v="C. Magistral y P. Aula de PRÁCTICUM EN LA ESPECIALIDAD DE ECONOMÍA"/>
    <s v="2S"/>
    <n v="17159455"/>
    <s v="RUIZ"/>
    <s v="CABESTRE"/>
    <s v="FCO. JAVIER"/>
    <s v="fjruiz"/>
    <s v="javier.ruiz@unirioja.es"/>
    <n v="2.8"/>
    <n v="2.8"/>
    <x v="0"/>
    <n v="500"/>
    <s v="CATEDRATICO DE UNIVERSIDAD"/>
    <s v="01R"/>
    <s v="TIEMPO COMPLETO REDUCIDO"/>
    <s v="2016-11-12 00:00:00.0"/>
    <s v="null"/>
    <s v="DF100335"/>
    <s v="CATEDRÁTICO DE UNIVERSIDAD"/>
    <s v="R104"/>
    <x v="0"/>
    <n v="230"/>
    <s v="ECONOMÍA FINANCIERA Y CONTABILIDAD"/>
  </r>
  <r>
    <x v="30"/>
    <n v="50842132"/>
    <s v="EMYDUR"/>
    <n v="261401000"/>
    <s v="261401R"/>
    <s v="GRUPO-A"/>
    <s v="Prácticum en la especialidad de Economía"/>
    <s v="GR"/>
    <s v="GRUPO REDUCIDO"/>
    <s v="261401R"/>
    <s v="C. MAGISTRAL Y P. AULA DE PRACTICUM EN ECONOMÍA / TRABAJO FIN DE MÁSTER"/>
    <s v="GRUPO-A"/>
    <s v="C. Magistral y P. Aula de PRÁCTICUM EN LA ESPECIALIDAD DE ECONOMÍA"/>
    <s v="2S"/>
    <n v="50842132"/>
    <s v="GAVELA"/>
    <s v="GARCÍA"/>
    <s v="DELIA DEL PILAR"/>
    <s v="degavela"/>
    <s v="delia.gavela@unirioja.es"/>
    <n v="0"/>
    <n v="0"/>
    <x v="0"/>
    <n v="504"/>
    <s v="PROFESOR TITULAR UNIVERSIDAD"/>
    <s v="C01"/>
    <s v="TIEMPO COMPLETO"/>
    <s v="2017-09-15 00:00:00.0"/>
    <s v="null"/>
    <s v="DF100302"/>
    <s v="PROFESOR TITULAR DE UNIVERSIDAD"/>
    <s v="R106"/>
    <x v="5"/>
    <n v="195"/>
    <s v="DIDÁCTICA DE LA LENGUA Y LA LITERATURA"/>
  </r>
  <r>
    <x v="30"/>
    <n v="50842132"/>
    <s v="EMYDUR"/>
    <n v="261501000"/>
    <s v="261501G"/>
    <s v="GRUPO-A"/>
    <s v="Trabajo fin de máster en Economía"/>
    <s v="GG"/>
    <s v="GRUPO GRANDE"/>
    <s v="261501G"/>
    <s v="TRABAJO FIN DE MÁSTER"/>
    <s v="GRUPO-A"/>
    <s v="GRUPO DE MATRICULA TRABAJO FIN DE MÁSTER"/>
    <s v="I"/>
    <n v="50842132"/>
    <s v="GAVELA"/>
    <s v="GARCÍA"/>
    <s v="DELIA DEL PILAR"/>
    <s v="degavela"/>
    <s v="delia.gavela@unirioja.es"/>
    <n v="0"/>
    <n v="0"/>
    <x v="0"/>
    <n v="504"/>
    <s v="PROFESOR TITULAR UNIVERSIDAD"/>
    <s v="C01"/>
    <s v="TIEMPO COMPLETO"/>
    <s v="2017-09-15 00:00:00.0"/>
    <s v="null"/>
    <s v="DF100302"/>
    <s v="PROFESOR TITULAR DE UNIVERSIDAD"/>
    <s v="R106"/>
    <x v="5"/>
    <n v="195"/>
    <s v="DIDÁCTICA DE LA LENGUA Y LA LITERATURA"/>
  </r>
  <r>
    <x v="31"/>
    <n v="16524700"/>
    <s v="EMYDUR"/>
    <n v="262204000"/>
    <s v="262204G"/>
    <s v="GRUPO-A"/>
    <s v="Complementos para la formación disciplinar. Física y Química"/>
    <s v="GG"/>
    <s v="GRUPO GRANDE"/>
    <s v="262204G"/>
    <s v="GG COMPLEMENTOS PARA LA FORMACIÓN DISCIPLINAR. FÍSICA Y QUÍMICA"/>
    <s v="GRUPO-A"/>
    <s v="GG de Complementos para la formación disciplinar. Física y Química"/>
    <s v="1S"/>
    <n v="16524700"/>
    <s v="BAÑOS"/>
    <s v="ARRIBAS"/>
    <s v="IRENE"/>
    <s v="ibanos"/>
    <s v="irene.banos@unirioja.es"/>
    <n v="3"/>
    <n v="3"/>
    <x v="0"/>
    <n v="504"/>
    <s v="PROFESOR TITULAR UNIVERSIDAD"/>
    <s v="01A"/>
    <s v="TIEMPO COMPLETO AMPLIADO"/>
    <s v="2012-09-01 00:00:00.0"/>
    <s v="null"/>
    <s v="DF32390"/>
    <s v="TITULAR DE UNIVERSIDAD"/>
    <s v="R112"/>
    <x v="8"/>
    <n v="755"/>
    <s v="QUÍMICA FÍSICA"/>
  </r>
  <r>
    <x v="31"/>
    <n v="50822746"/>
    <s v="EMYDUR"/>
    <n v="262204000"/>
    <s v="262204L"/>
    <s v="GRUPO-A1"/>
    <s v="Complementos para la formación disciplinar. Física y Química"/>
    <s v="GL"/>
    <s v="GRUPO DE LABORATORIO"/>
    <s v="262204L"/>
    <s v="GL COMPLEMENTOS PARA LA FORMACIÓN DISCIPLINAR. FÍSICA Y QUÍMICA"/>
    <s v="GRUPO-A1"/>
    <s v="GL de Complementos para la formación disciplinar. Física y Química"/>
    <s v="1S"/>
    <n v="50822746"/>
    <s v="ENRIQUEZ"/>
    <s v="PALMA"/>
    <s v="PEDRO ALBERTO"/>
    <s v="enriquez"/>
    <s v="pedro.enriquez@unirioja.es"/>
    <n v="0.4"/>
    <n v="0.4"/>
    <x v="1"/>
    <n v="504"/>
    <s v="PROFESOR TITULAR UNIVERSIDAD"/>
    <s v="01A"/>
    <s v="TIEMPO COMPLETO AMPLIADO"/>
    <s v="2012-09-01 00:00:00.0"/>
    <s v="null"/>
    <s v="DF100147"/>
    <s v="PROFESOR TITULAR DE UNIVERSIDAD"/>
    <s v="R112"/>
    <x v="8"/>
    <n v="755"/>
    <s v="QUÍMICA FÍSICA"/>
  </r>
  <r>
    <x v="31"/>
    <n v="16508128"/>
    <s v="EMYDUR"/>
    <n v="262204000"/>
    <s v="262204R"/>
    <s v="GRUPO-A1"/>
    <s v="Complementos para la formación disciplinar. Física y Química"/>
    <s v="GR"/>
    <s v="GRUPO REDUCIDO"/>
    <s v="262204R"/>
    <s v="GR DE COMPLEMENTOS PARA LA FORMACIÓN DISCIPLINAR: LAS MATERIAS DE FÍSICA Y"/>
    <s v="GRUPO-A1"/>
    <s v="GR de COMPLEMENTOS PARA LA FORMACIÓN DISCIPLINAR"/>
    <s v="1S"/>
    <n v="16508128"/>
    <s v="FERNÁNDEZ"/>
    <s v="GARBAYO"/>
    <s v="EDUARDO JACINTO"/>
    <s v="edfernan"/>
    <s v="eduardo.fernandez@unirioja.es"/>
    <n v="0.3"/>
    <n v="0.3"/>
    <x v="0"/>
    <n v="500"/>
    <s v="CATEDRATICO DE UNIVERSIDAD"/>
    <s v="01R"/>
    <s v="TIEMPO COMPLETO REDUCIDO"/>
    <s v="2012-09-01 00:00:00.0"/>
    <s v="null"/>
    <s v="DF100235"/>
    <s v="CATEDRÁTICO DE UNIVERSIDAD"/>
    <s v="R112"/>
    <x v="8"/>
    <n v="760"/>
    <s v="QUÍMICA INORGÁNICA"/>
  </r>
  <r>
    <x v="31"/>
    <n v="16524700"/>
    <s v="EMYDUR"/>
    <n v="262204000"/>
    <s v="262204R"/>
    <s v="GRUPO-A1"/>
    <s v="Complementos para la formación disciplinar. Física y Química"/>
    <s v="GR"/>
    <s v="GRUPO REDUCIDO"/>
    <s v="262204R"/>
    <s v="GR DE COMPLEMENTOS PARA LA FORMACIÓN DISCIPLINAR: LAS MATERIAS DE FÍSICA Y"/>
    <s v="GRUPO-A1"/>
    <s v="GR de COMPLEMENTOS PARA LA FORMACIÓN DISCIPLINAR"/>
    <s v="1S"/>
    <n v="16524700"/>
    <s v="BAÑOS"/>
    <s v="ARRIBAS"/>
    <s v="IRENE"/>
    <s v="ibanos"/>
    <s v="irene.banos@unirioja.es"/>
    <n v="0.7"/>
    <n v="0.7"/>
    <x v="0"/>
    <n v="504"/>
    <s v="PROFESOR TITULAR UNIVERSIDAD"/>
    <s v="01A"/>
    <s v="TIEMPO COMPLETO AMPLIADO"/>
    <s v="2012-09-01 00:00:00.0"/>
    <s v="null"/>
    <s v="DF32390"/>
    <s v="TITULAR DE UNIVERSIDAD"/>
    <s v="R112"/>
    <x v="8"/>
    <n v="755"/>
    <s v="QUÍMICA FÍSICA"/>
  </r>
  <r>
    <x v="31"/>
    <n v="50822746"/>
    <s v="EMYDUR"/>
    <n v="262204000"/>
    <s v="262204R"/>
    <s v="GRUPO-A1"/>
    <s v="Complementos para la formación disciplinar. Física y Química"/>
    <s v="GR"/>
    <s v="GRUPO REDUCIDO"/>
    <s v="262204R"/>
    <s v="GR DE COMPLEMENTOS PARA LA FORMACIÓN DISCIPLINAR: LAS MATERIAS DE FÍSICA Y"/>
    <s v="GRUPO-A1"/>
    <s v="GR de COMPLEMENTOS PARA LA FORMACIÓN DISCIPLINAR"/>
    <s v="1S"/>
    <n v="50822746"/>
    <s v="ENRIQUEZ"/>
    <s v="PALMA"/>
    <s v="PEDRO ALBERTO"/>
    <s v="enriquez"/>
    <s v="pedro.enriquez@unirioja.es"/>
    <n v="1.6"/>
    <n v="1.6"/>
    <x v="1"/>
    <n v="504"/>
    <s v="PROFESOR TITULAR UNIVERSIDAD"/>
    <s v="01A"/>
    <s v="TIEMPO COMPLETO AMPLIADO"/>
    <s v="2012-09-01 00:00:00.0"/>
    <s v="null"/>
    <s v="DF100147"/>
    <s v="PROFESOR TITULAR DE UNIVERSIDAD"/>
    <s v="R112"/>
    <x v="8"/>
    <n v="755"/>
    <s v="QUÍMICA FÍSICA"/>
  </r>
  <r>
    <x v="31"/>
    <n v="16539508"/>
    <s v="EMYDUR"/>
    <n v="262205000"/>
    <s v="262205G"/>
    <s v="GRUPO-A"/>
    <s v="Aprendizaje y enseñanza de la Física y Química"/>
    <s v="GG"/>
    <s v="GRUPO GRANDE"/>
    <s v="262205G"/>
    <s v="GG APRENDIZAJE Y ENSEÑANZA DE LA FÍSICA Y QUÍMICA"/>
    <s v="GRUPO-A"/>
    <s v="GG de Aprendizaje y enseñanza de la Física y Química"/>
    <s v="AN"/>
    <n v="16539508"/>
    <s v="MILLÁN"/>
    <s v="MONEO"/>
    <s v="JUDITH"/>
    <s v="jumillan"/>
    <s v="judith.millan@unirioja.es"/>
    <n v="3"/>
    <n v="3"/>
    <x v="0"/>
    <n v="504"/>
    <s v="PROFESOR TITULAR UNIVERSIDAD"/>
    <s v="01R"/>
    <s v="TIEMPO COMPLETO REDUCIDO"/>
    <s v="2018-09-17 00:00:00.0"/>
    <s v="null"/>
    <s v="DF100345"/>
    <s v="PROFESOR TITULAR DE UNIVERSIDAD"/>
    <s v="R112"/>
    <x v="8"/>
    <n v="755"/>
    <s v="QUÍMICA FÍSICA"/>
  </r>
  <r>
    <x v="31"/>
    <n v="16570470"/>
    <s v="EMYDUR"/>
    <n v="262205000"/>
    <s v="262205G"/>
    <s v="GRUPO-A"/>
    <s v="Aprendizaje y enseñanza de la Física y Química"/>
    <s v="GG"/>
    <s v="GRUPO GRANDE"/>
    <s v="262205G"/>
    <s v="GG APRENDIZAJE Y ENSEÑANZA DE LA FÍSICA Y QUÍMICA"/>
    <s v="GRUPO-A"/>
    <s v="GG de Aprendizaje y enseñanza de la Física y Química"/>
    <s v="AN"/>
    <n v="16570470"/>
    <s v="CORZANA"/>
    <s v="LÓPEZ"/>
    <s v="FRANCISCO"/>
    <s v="frcorzan"/>
    <s v="francisco.corzana@unirioja.es"/>
    <n v="2"/>
    <n v="2"/>
    <x v="0"/>
    <n v="504"/>
    <s v="PROFESOR TITULAR UNIVERSIDAD"/>
    <s v="01R"/>
    <s v="TIEMPO COMPLETO REDUCIDO"/>
    <s v="2018-09-17 00:00:00.0"/>
    <s v="null"/>
    <s v="DF100344"/>
    <s v="PROFESOR TITULAR DE UNIVERSIDAD"/>
    <s v="R112"/>
    <x v="8"/>
    <n v="765"/>
    <s v="QUÍMICA ORGÁNICA"/>
  </r>
  <r>
    <x v="31"/>
    <n v="16578210"/>
    <s v="EMYDUR"/>
    <n v="262205000"/>
    <s v="262205G"/>
    <s v="GRUPO-A"/>
    <s v="Aprendizaje y enseñanza de la Física y Química"/>
    <s v="GG"/>
    <s v="GRUPO GRANDE"/>
    <s v="262205G"/>
    <s v="GG APRENDIZAJE Y ENSEÑANZA DE LA FÍSICA Y QUÍMICA"/>
    <s v="GRUPO-A"/>
    <s v="GG de Aprendizaje y enseñanza de la Física y Química"/>
    <s v="AN"/>
    <n v="16578210"/>
    <s v="SAMPEDRO"/>
    <s v="RUIZ"/>
    <s v="DIEGO"/>
    <s v="dsampedr"/>
    <s v="diego.sampedro@unirioja.es"/>
    <n v="2"/>
    <n v="2"/>
    <x v="1"/>
    <n v="504"/>
    <s v="PROFESOR TITULAR UNIVERSIDAD"/>
    <s v="01R"/>
    <s v="TIEMPO COMPLETO REDUCIDO"/>
    <s v="2016-09-15 00:00:00.0"/>
    <s v="null"/>
    <s v="DF100290"/>
    <s v="PROFESOR TITULAR DE UNIVERSIDAD"/>
    <s v="R112"/>
    <x v="8"/>
    <n v="765"/>
    <s v="QUÍMICA ORGÁNICA"/>
  </r>
  <r>
    <x v="31"/>
    <n v="16578210"/>
    <s v="EMYDUR"/>
    <n v="262205000"/>
    <s v="262205L"/>
    <s v="GRUPO-A1"/>
    <s v="Aprendizaje y enseñanza de la Física y Química"/>
    <s v="GL"/>
    <s v="GRUPO DE LABORATORIO"/>
    <s v="262205L"/>
    <s v="GL APRENDIZAJE Y ENSEÑANZA DE LA FÍSICA Y QUÍMICA"/>
    <s v="GRUPO-A1"/>
    <s v="GL de Aprendizaje y enseñanza de la Física y Química"/>
    <s v="AN"/>
    <n v="16578210"/>
    <s v="SAMPEDRO"/>
    <s v="RUIZ"/>
    <s v="DIEGO"/>
    <s v="dsampedr"/>
    <s v="diego.sampedro@unirioja.es"/>
    <n v="0.4"/>
    <n v="0.4"/>
    <x v="1"/>
    <n v="504"/>
    <s v="PROFESOR TITULAR UNIVERSIDAD"/>
    <s v="01R"/>
    <s v="TIEMPO COMPLETO REDUCIDO"/>
    <s v="2016-09-15 00:00:00.0"/>
    <s v="null"/>
    <s v="DF100290"/>
    <s v="PROFESOR TITULAR DE UNIVERSIDAD"/>
    <s v="R112"/>
    <x v="8"/>
    <n v="765"/>
    <s v="QUÍMICA ORGÁNICA"/>
  </r>
  <r>
    <x v="31"/>
    <n v="16543785"/>
    <s v="EMYDUR"/>
    <n v="262205000"/>
    <s v="262205R"/>
    <s v="GRUPO-A1"/>
    <s v="Aprendizaje y enseñanza de la Física y Química"/>
    <s v="GR"/>
    <s v="GRUPO REDUCIDO"/>
    <s v="262205R"/>
    <s v="GRUPO REDUCIDO DE APRENDIZAJE Y ENSEÑANZA DE LA FÍSICA Y QUÍMICA"/>
    <s v="GRUPO-A1"/>
    <s v="GR de APRENDIZAJE Y ENSEÑANZA DE LA FÍSICA Y QUÍMICA"/>
    <s v="AN"/>
    <n v="16543785"/>
    <s v="ZURBANO"/>
    <s v="ASENSIO"/>
    <s v="MARÍA DEL MAR"/>
    <s v="mmzurba"/>
    <s v="marimar.zurbano@unirioja.es"/>
    <n v="1.6"/>
    <n v="1.6"/>
    <x v="1"/>
    <n v="504"/>
    <s v="PROFESOR TITULAR UNIVERSIDAD"/>
    <s v="01R"/>
    <s v="TIEMPO COMPLETO REDUCIDO"/>
    <s v="2016-09-15 00:00:00.0"/>
    <s v="null"/>
    <s v="DF100149"/>
    <s v="PROFESOR TITULAR DE UNIVERSIDAD"/>
    <s v="R112"/>
    <x v="8"/>
    <n v="765"/>
    <s v="QUÍMICA ORGÁNICA"/>
  </r>
  <r>
    <x v="31"/>
    <n v="16570824"/>
    <s v="EMYDUR"/>
    <n v="262205000"/>
    <s v="262205R"/>
    <s v="GRUPO-A1"/>
    <s v="Aprendizaje y enseñanza de la Física y Química"/>
    <s v="GR"/>
    <s v="GRUPO REDUCIDO"/>
    <s v="262205R"/>
    <s v="GRUPO REDUCIDO DE APRENDIZAJE Y ENSEÑANZA DE LA FÍSICA Y QUÍMICA"/>
    <s v="GRUPO-A1"/>
    <s v="GR de APRENDIZAJE Y ENSEÑANZA DE LA FÍSICA Y QUÍMICA"/>
    <s v="AN"/>
    <n v="16570824"/>
    <s v="ESTEBAN"/>
    <s v="DÍEZ"/>
    <s v="ISABEL"/>
    <s v="iesteban"/>
    <s v="isabel.esteban@unirioja.es"/>
    <n v="3"/>
    <n v="3"/>
    <x v="0"/>
    <n v="504"/>
    <s v="PROFESOR TITULAR UNIVERSIDAD"/>
    <s v="C01"/>
    <s v="TIEMPO COMPLETO"/>
    <s v="2018-12-21 00:00:00.0"/>
    <s v="null"/>
    <s v="DF100368"/>
    <s v="PROFESOR TITULAR DE UNIVERSIDAD"/>
    <s v="R112"/>
    <x v="8"/>
    <n v="555"/>
    <s v="INGENIERÍA QUÍMICA"/>
  </r>
  <r>
    <x v="31"/>
    <n v="16580433"/>
    <s v="EMYDUR"/>
    <n v="262205000"/>
    <s v="262205R"/>
    <s v="GRUPO-A1"/>
    <s v="Aprendizaje y enseñanza de la Física y Química"/>
    <s v="GR"/>
    <s v="GRUPO REDUCIDO"/>
    <s v="262205R"/>
    <s v="GRUPO REDUCIDO DE APRENDIZAJE Y ENSEÑANZA DE LA FÍSICA Y QUÍMICA"/>
    <s v="GRUPO-A1"/>
    <s v="GR de APRENDIZAJE Y ENSEÑANZA DE LA FÍSICA Y QUÍMICA"/>
    <s v="AN"/>
    <n v="16580433"/>
    <s v="MARTÍNEZ"/>
    <s v="RUIZ"/>
    <s v="RODRIGO"/>
    <s v="romarine"/>
    <s v="rodrigo.martinez@unirioja.es"/>
    <n v="3"/>
    <n v="3"/>
    <x v="0"/>
    <n v="504"/>
    <s v="PROFESOR TITULAR UNIVERSIDAD"/>
    <s v="C01"/>
    <s v="TIEMPO COMPLETO"/>
    <s v="2018-12-18 00:00:00.0"/>
    <s v="null"/>
    <s v="DF100369"/>
    <s v="PROFESOR TITULAR DE UNIVERSIDAD"/>
    <s v="R112"/>
    <x v="8"/>
    <n v="755"/>
    <s v="QUÍMICA FÍSICA"/>
  </r>
  <r>
    <x v="31"/>
    <n v="16568302"/>
    <s v="EMYDUR"/>
    <n v="262206000"/>
    <s v="262206G"/>
    <s v="GRUPO-A"/>
    <s v="Innovación docente e iniciación a la investigación educativa. Física y Química"/>
    <s v="GG"/>
    <s v="GRUPO GRANDE"/>
    <s v="262206G"/>
    <s v="GG INNOVACIÓN DOCENTE E INICIACIÓN A LA INVESTIGACIÓN EDUCATIVA. FÍSICA"/>
    <s v="GRUPO-A"/>
    <s v="GG de Innovación Docente e Iniciación a la Investigación Educativa. Física"/>
    <s v="2S"/>
    <n v="16568302"/>
    <s v="ROBREDO"/>
    <s v="VALGAÑÓN"/>
    <s v="BEATRIZ"/>
    <s v="berobred"/>
    <s v="beatriz.robredo@unirioja.es"/>
    <n v="2.6"/>
    <n v="2.6"/>
    <x v="0"/>
    <n v="504"/>
    <s v="PROFESOR TITULAR UNIVERSIDAD"/>
    <s v="C01"/>
    <s v="TIEMPO COMPLETO"/>
    <s v="2018-09-17 00:00:00.0"/>
    <s v="null"/>
    <s v="DF386"/>
    <s v="PROFESOR TITULAR DE UNIVERSIDAD"/>
    <s v="R101"/>
    <x v="4"/>
    <n v="205"/>
    <s v="DIDÁCTICA DE LAS CIENCIAS EXPERIMENTALES"/>
  </r>
  <r>
    <x v="31"/>
    <n v="72780033"/>
    <s v="EMYDUR"/>
    <n v="262206000"/>
    <s v="262206G"/>
    <s v="GRUPO-A"/>
    <s v="Innovación docente e iniciación a la investigación educativa. Física y Química"/>
    <s v="GG"/>
    <s v="GRUPO GRANDE"/>
    <s v="262206G"/>
    <s v="GG INNOVACIÓN DOCENTE E INICIACIÓN A LA INVESTIGACIÓN EDUCATIVA. FÍSICA"/>
    <s v="GRUPO-A"/>
    <s v="GG de Innovación Docente e Iniciación a la Investigación Educativa. Física"/>
    <s v="2S"/>
    <n v="72780033"/>
    <s v="HERNÁNDEZ"/>
    <s v="ÁLAMOS"/>
    <s v="MARÍA DEL MAR"/>
    <s v="maherna"/>
    <s v="mara.hernandez@unirioja.es"/>
    <n v="0"/>
    <n v="0"/>
    <x v="1"/>
    <n v="504"/>
    <s v="PROFESOR TITULAR UNIVERSIDAD"/>
    <s v="C01"/>
    <s v="TIEMPO COMPLETO"/>
    <s v="2011-09-01 00:00:00.0"/>
    <s v="null"/>
    <s v="DF100292"/>
    <s v="PROFESOR TITULAR DE UNIVERSIDAD"/>
    <s v="R101"/>
    <x v="4"/>
    <n v="205"/>
    <s v="DIDÁCTICA DE LAS CIENCIAS EXPERIMENTALES"/>
  </r>
  <r>
    <x v="31"/>
    <n v="16568302"/>
    <s v="EMYDUR"/>
    <n v="262206000"/>
    <s v="262206R"/>
    <s v="GRUPO-A1"/>
    <s v="Innovación docente e iniciación a la investigación educativa. Física y Química"/>
    <s v="GR"/>
    <s v="GRUPO REDUCIDO"/>
    <s v="262206R"/>
    <s v="GR INNOVACIÓN DOCENTE E INICIACIÓN A LA INVESTIGACIÓN DE FÍSICA Y QUÍMICA"/>
    <s v="GRUPO-A1"/>
    <s v="GR de INNOVACIÓN DOCENTE E INICIACIÓN A LA INVESTIGACIÓN EDUCATIVA"/>
    <s v="2S"/>
    <n v="16568302"/>
    <s v="ROBREDO"/>
    <s v="VALGAÑÓN"/>
    <s v="BEATRIZ"/>
    <s v="berobred"/>
    <s v="beatriz.robredo@unirioja.es"/>
    <n v="0.4"/>
    <n v="0.4"/>
    <x v="0"/>
    <n v="504"/>
    <s v="PROFESOR TITULAR UNIVERSIDAD"/>
    <s v="C01"/>
    <s v="TIEMPO COMPLETO"/>
    <s v="2018-09-17 00:00:00.0"/>
    <s v="null"/>
    <s v="DF386"/>
    <s v="PROFESOR TITULAR DE UNIVERSIDAD"/>
    <s v="R101"/>
    <x v="4"/>
    <n v="205"/>
    <s v="DIDÁCTICA DE LAS CIENCIAS EXPERIMENTALES"/>
  </r>
  <r>
    <x v="31"/>
    <n v="72780033"/>
    <s v="EMYDUR"/>
    <n v="262206000"/>
    <s v="262206R"/>
    <s v="GRUPO-A1"/>
    <s v="Innovación docente e iniciación a la investigación educativa. Física y Química"/>
    <s v="GR"/>
    <s v="GRUPO REDUCIDO"/>
    <s v="262206R"/>
    <s v="GR INNOVACIÓN DOCENTE E INICIACIÓN A LA INVESTIGACIÓN DE FÍSICA Y QUÍMICA"/>
    <s v="GRUPO-A1"/>
    <s v="GR de INNOVACIÓN DOCENTE E INICIACIÓN A LA INVESTIGACIÓN EDUCATIVA"/>
    <s v="2S"/>
    <n v="72780033"/>
    <s v="HERNÁNDEZ"/>
    <s v="ÁLAMOS"/>
    <s v="MARÍA DEL MAR"/>
    <s v="maherna"/>
    <s v="mara.hernandez@unirioja.es"/>
    <n v="3"/>
    <n v="3"/>
    <x v="1"/>
    <n v="504"/>
    <s v="PROFESOR TITULAR UNIVERSIDAD"/>
    <s v="C01"/>
    <s v="TIEMPO COMPLETO"/>
    <s v="2011-09-01 00:00:00.0"/>
    <s v="null"/>
    <s v="DF100292"/>
    <s v="PROFESOR TITULAR DE UNIVERSIDAD"/>
    <s v="R101"/>
    <x v="4"/>
    <n v="205"/>
    <s v="DIDÁCTICA DE LAS CIENCIAS EXPERIMENTALES"/>
  </r>
  <r>
    <x v="31"/>
    <n v="16508128"/>
    <s v="EMYDUR"/>
    <n v="262401000"/>
    <s v="262401R"/>
    <s v="GRUPO-A"/>
    <s v="Prácticum en la especialidad de Física y Química"/>
    <s v="GR"/>
    <s v="GRUPO REDUCIDO"/>
    <s v="262401R"/>
    <s v="GRUPO REDUCIDO DE PRÁCTICUM EN FISICA Y QUÍMICA / TRABAJO FIN MASTER"/>
    <s v="GRUPO-A"/>
    <s v="GR de PRÁCTICUM EN LA ESPECIALIDAD DE FÍSICA Y QUÍMICA"/>
    <s v="2S"/>
    <n v="16508128"/>
    <s v="FERNÁNDEZ"/>
    <s v="GARBAYO"/>
    <s v="EDUARDO JACINTO"/>
    <s v="edfernan"/>
    <s v="eduardo.fernandez@unirioja.es"/>
    <n v="0.7"/>
    <n v="0.7"/>
    <x v="0"/>
    <n v="500"/>
    <s v="CATEDRATICO DE UNIVERSIDAD"/>
    <s v="01R"/>
    <s v="TIEMPO COMPLETO REDUCIDO"/>
    <s v="2012-09-01 00:00:00.0"/>
    <s v="null"/>
    <s v="DF100235"/>
    <s v="CATEDRÁTICO DE UNIVERSIDAD"/>
    <s v="R112"/>
    <x v="8"/>
    <n v="760"/>
    <s v="QUÍMICA INORGÁNICA"/>
  </r>
  <r>
    <x v="31"/>
    <n v="16539508"/>
    <s v="EMYDUR"/>
    <n v="262401000"/>
    <s v="262401R"/>
    <s v="GRUPO-A"/>
    <s v="Prácticum en la especialidad de Física y Química"/>
    <s v="GR"/>
    <s v="GRUPO REDUCIDO"/>
    <s v="262401R"/>
    <s v="GRUPO REDUCIDO DE PRÁCTICUM EN FISICA Y QUÍMICA / TRABAJO FIN MASTER"/>
    <s v="GRUPO-A"/>
    <s v="GR de PRÁCTICUM EN LA ESPECIALIDAD DE FÍSICA Y QUÍMICA"/>
    <s v="2S"/>
    <n v="16539508"/>
    <s v="MILLÁN"/>
    <s v="MONEO"/>
    <s v="JUDITH"/>
    <s v="jumillan"/>
    <s v="judith.millan@unirioja.es"/>
    <n v="1.4"/>
    <n v="1.4"/>
    <x v="0"/>
    <n v="504"/>
    <s v="PROFESOR TITULAR UNIVERSIDAD"/>
    <s v="01R"/>
    <s v="TIEMPO COMPLETO REDUCIDO"/>
    <s v="2018-09-17 00:00:00.0"/>
    <s v="null"/>
    <s v="DF100345"/>
    <s v="PROFESOR TITULAR DE UNIVERSIDAD"/>
    <s v="R112"/>
    <x v="8"/>
    <n v="755"/>
    <s v="QUÍMICA FÍSICA"/>
  </r>
  <r>
    <x v="31"/>
    <n v="16543785"/>
    <s v="EMYDUR"/>
    <n v="262401000"/>
    <s v="262401R"/>
    <s v="GRUPO-A"/>
    <s v="Prácticum en la especialidad de Física y Química"/>
    <s v="GR"/>
    <s v="GRUPO REDUCIDO"/>
    <s v="262401R"/>
    <s v="GRUPO REDUCIDO DE PRÁCTICUM EN FISICA Y QUÍMICA / TRABAJO FIN MASTER"/>
    <s v="GRUPO-A"/>
    <s v="GR de PRÁCTICUM EN LA ESPECIALIDAD DE FÍSICA Y QUÍMICA"/>
    <s v="2S"/>
    <n v="16543785"/>
    <s v="ZURBANO"/>
    <s v="ASENSIO"/>
    <s v="MARÍA DEL MAR"/>
    <s v="mmzurba"/>
    <s v="marimar.zurbano@unirioja.es"/>
    <n v="0.7"/>
    <n v="0.7"/>
    <x v="1"/>
    <n v="504"/>
    <s v="PROFESOR TITULAR UNIVERSIDAD"/>
    <s v="01R"/>
    <s v="TIEMPO COMPLETO REDUCIDO"/>
    <s v="2016-09-15 00:00:00.0"/>
    <s v="null"/>
    <s v="DF100149"/>
    <s v="PROFESOR TITULAR DE UNIVERSIDAD"/>
    <s v="R112"/>
    <x v="8"/>
    <n v="765"/>
    <s v="QUÍMICA ORGÁNICA"/>
  </r>
  <r>
    <x v="31"/>
    <n v="16568302"/>
    <s v="EMYDUR"/>
    <n v="262401000"/>
    <s v="262401R"/>
    <s v="GRUPO-A"/>
    <s v="Prácticum en la especialidad de Física y Química"/>
    <s v="GR"/>
    <s v="GRUPO REDUCIDO"/>
    <s v="262401R"/>
    <s v="GRUPO REDUCIDO DE PRÁCTICUM EN FISICA Y QUÍMICA / TRABAJO FIN MASTER"/>
    <s v="GRUPO-A"/>
    <s v="GR de PRÁCTICUM EN LA ESPECIALIDAD DE FÍSICA Y QUÍMICA"/>
    <s v="2S"/>
    <n v="16568302"/>
    <s v="ROBREDO"/>
    <s v="VALGAÑÓN"/>
    <s v="BEATRIZ"/>
    <s v="berobred"/>
    <s v="beatriz.robredo@unirioja.es"/>
    <n v="2.1"/>
    <n v="2.1"/>
    <x v="0"/>
    <n v="504"/>
    <s v="PROFESOR TITULAR UNIVERSIDAD"/>
    <s v="C01"/>
    <s v="TIEMPO COMPLETO"/>
    <s v="2018-09-17 00:00:00.0"/>
    <s v="null"/>
    <s v="DF386"/>
    <s v="PROFESOR TITULAR DE UNIVERSIDAD"/>
    <s v="R101"/>
    <x v="4"/>
    <n v="205"/>
    <s v="DIDÁCTICA DE LAS CIENCIAS EXPERIMENTALES"/>
  </r>
  <r>
    <x v="31"/>
    <n v="16570824"/>
    <s v="EMYDUR"/>
    <n v="262401000"/>
    <s v="262401R"/>
    <s v="GRUPO-A"/>
    <s v="Prácticum en la especialidad de Física y Química"/>
    <s v="GR"/>
    <s v="GRUPO REDUCIDO"/>
    <s v="262401R"/>
    <s v="GRUPO REDUCIDO DE PRÁCTICUM EN FISICA Y QUÍMICA / TRABAJO FIN MASTER"/>
    <s v="GRUPO-A"/>
    <s v="GR de PRÁCTICUM EN LA ESPECIALIDAD DE FÍSICA Y QUÍMICA"/>
    <s v="2S"/>
    <n v="16570824"/>
    <s v="ESTEBAN"/>
    <s v="DÍEZ"/>
    <s v="ISABEL"/>
    <s v="iesteban"/>
    <s v="isabel.esteban@unirioja.es"/>
    <n v="1.4"/>
    <n v="1.4"/>
    <x v="0"/>
    <n v="504"/>
    <s v="PROFESOR TITULAR UNIVERSIDAD"/>
    <s v="C01"/>
    <s v="TIEMPO COMPLETO"/>
    <s v="2018-12-21 00:00:00.0"/>
    <s v="null"/>
    <s v="DF100368"/>
    <s v="PROFESOR TITULAR DE UNIVERSIDAD"/>
    <s v="R112"/>
    <x v="8"/>
    <n v="555"/>
    <s v="INGENIERÍA QUÍMICA"/>
  </r>
  <r>
    <x v="31"/>
    <n v="16580433"/>
    <s v="EMYDUR"/>
    <n v="262401000"/>
    <s v="262401R"/>
    <s v="GRUPO-A"/>
    <s v="Prácticum en la especialidad de Física y Química"/>
    <s v="GR"/>
    <s v="GRUPO REDUCIDO"/>
    <s v="262401R"/>
    <s v="GRUPO REDUCIDO DE PRÁCTICUM EN FISICA Y QUÍMICA / TRABAJO FIN MASTER"/>
    <s v="GRUPO-A"/>
    <s v="GR de PRÁCTICUM EN LA ESPECIALIDAD DE FÍSICA Y QUÍMICA"/>
    <s v="2S"/>
    <n v="16580433"/>
    <s v="MARTÍNEZ"/>
    <s v="RUIZ"/>
    <s v="RODRIGO"/>
    <s v="romarine"/>
    <s v="rodrigo.martinez@unirioja.es"/>
    <n v="2.8"/>
    <n v="2.8"/>
    <x v="0"/>
    <n v="504"/>
    <s v="PROFESOR TITULAR UNIVERSIDAD"/>
    <s v="C01"/>
    <s v="TIEMPO COMPLETO"/>
    <s v="2018-12-18 00:00:00.0"/>
    <s v="null"/>
    <s v="DF100369"/>
    <s v="PROFESOR TITULAR DE UNIVERSIDAD"/>
    <s v="R112"/>
    <x v="8"/>
    <n v="755"/>
    <s v="QUÍMICA FÍSICA"/>
  </r>
  <r>
    <x v="31"/>
    <n v="50822746"/>
    <s v="EMYDUR"/>
    <n v="262401000"/>
    <s v="262401R"/>
    <s v="GRUPO-A"/>
    <s v="Prácticum en la especialidad de Física y Química"/>
    <s v="GR"/>
    <s v="GRUPO REDUCIDO"/>
    <s v="262401R"/>
    <s v="GRUPO REDUCIDO DE PRÁCTICUM EN FISICA Y QUÍMICA / TRABAJO FIN MASTER"/>
    <s v="GRUPO-A"/>
    <s v="GR de PRÁCTICUM EN LA ESPECIALIDAD DE FÍSICA Y QUÍMICA"/>
    <s v="2S"/>
    <n v="50822746"/>
    <s v="ENRIQUEZ"/>
    <s v="PALMA"/>
    <s v="PEDRO ALBERTO"/>
    <s v="enriquez"/>
    <s v="pedro.enriquez@unirioja.es"/>
    <n v="4.2"/>
    <n v="4.2"/>
    <x v="1"/>
    <n v="504"/>
    <s v="PROFESOR TITULAR UNIVERSIDAD"/>
    <s v="01A"/>
    <s v="TIEMPO COMPLETO AMPLIADO"/>
    <s v="2012-09-01 00:00:00.0"/>
    <s v="null"/>
    <s v="DF100147"/>
    <s v="PROFESOR TITULAR DE UNIVERSIDAD"/>
    <s v="R112"/>
    <x v="8"/>
    <n v="755"/>
    <s v="QUÍMICA FÍSICA"/>
  </r>
  <r>
    <x v="31"/>
    <n v="50842132"/>
    <s v="EMYDUR"/>
    <n v="262401000"/>
    <s v="262401R"/>
    <s v="GRUPO-A"/>
    <s v="Prácticum en la especialidad de Física y Química"/>
    <s v="GR"/>
    <s v="GRUPO REDUCIDO"/>
    <s v="262401R"/>
    <s v="GRUPO REDUCIDO DE PRÁCTICUM EN FISICA Y QUÍMICA / TRABAJO FIN MASTER"/>
    <s v="GRUPO-A"/>
    <s v="GR de PRÁCTICUM EN LA ESPECIALIDAD DE FÍSICA Y QUÍMICA"/>
    <s v="2S"/>
    <n v="50842132"/>
    <s v="GAVELA"/>
    <s v="GARCÍA"/>
    <s v="DELIA DEL PILAR"/>
    <s v="degavela"/>
    <s v="delia.gavela@unirioja.es"/>
    <n v="0"/>
    <n v="0"/>
    <x v="0"/>
    <n v="504"/>
    <s v="PROFESOR TITULAR UNIVERSIDAD"/>
    <s v="C01"/>
    <s v="TIEMPO COMPLETO"/>
    <s v="2017-09-15 00:00:00.0"/>
    <s v="null"/>
    <s v="DF100302"/>
    <s v="PROFESOR TITULAR DE UNIVERSIDAD"/>
    <s v="R106"/>
    <x v="5"/>
    <n v="195"/>
    <s v="DIDÁCTICA DE LA LENGUA Y LA LITERATURA"/>
  </r>
  <r>
    <x v="31"/>
    <n v="72780033"/>
    <s v="EMYDUR"/>
    <n v="262401000"/>
    <s v="262401R"/>
    <s v="GRUPO-A"/>
    <s v="Prácticum en la especialidad de Física y Química"/>
    <s v="GR"/>
    <s v="GRUPO REDUCIDO"/>
    <s v="262401R"/>
    <s v="GRUPO REDUCIDO DE PRÁCTICUM EN FISICA Y QUÍMICA / TRABAJO FIN MASTER"/>
    <s v="GRUPO-A"/>
    <s v="GR de PRÁCTICUM EN LA ESPECIALIDAD DE FÍSICA Y QUÍMICA"/>
    <s v="2S"/>
    <n v="72780033"/>
    <s v="HERNÁNDEZ"/>
    <s v="ÁLAMOS"/>
    <s v="MARÍA DEL MAR"/>
    <s v="maherna"/>
    <s v="mara.hernandez@unirioja.es"/>
    <n v="1.4"/>
    <n v="1.4"/>
    <x v="1"/>
    <n v="504"/>
    <s v="PROFESOR TITULAR UNIVERSIDAD"/>
    <s v="C01"/>
    <s v="TIEMPO COMPLETO"/>
    <s v="2011-09-01 00:00:00.0"/>
    <s v="null"/>
    <s v="DF100292"/>
    <s v="PROFESOR TITULAR DE UNIVERSIDAD"/>
    <s v="R101"/>
    <x v="4"/>
    <n v="205"/>
    <s v="DIDÁCTICA DE LAS CIENCIAS EXPERIMENTALES"/>
  </r>
  <r>
    <x v="31"/>
    <n v="50842132"/>
    <s v="EMYDUR"/>
    <n v="262501000"/>
    <s v="262501G"/>
    <s v="GRUPO-A"/>
    <s v="Trabajo fin de máster en Física y Química"/>
    <s v="GG"/>
    <s v="GRUPO GRANDE"/>
    <s v="262501G"/>
    <s v="TRABAJO FIN DE MÁSTER"/>
    <s v="GRUPO-A"/>
    <s v="GRUPO DE MATRICULA TRABAJO FIN DE MÁSTER"/>
    <s v="I"/>
    <n v="50842132"/>
    <s v="GAVELA"/>
    <s v="GARCÍA"/>
    <s v="DELIA DEL PILAR"/>
    <s v="degavela"/>
    <s v="delia.gavela@unirioja.es"/>
    <n v="0"/>
    <n v="0"/>
    <x v="0"/>
    <n v="504"/>
    <s v="PROFESOR TITULAR UNIVERSIDAD"/>
    <s v="C01"/>
    <s v="TIEMPO COMPLETO"/>
    <s v="2017-09-15 00:00:00.0"/>
    <s v="null"/>
    <s v="DF100302"/>
    <s v="PROFESOR TITULAR DE UNIVERSIDAD"/>
    <s v="R106"/>
    <x v="5"/>
    <n v="195"/>
    <s v="DIDÁCTICA DE LA LENGUA Y LA LITERATURA"/>
  </r>
  <r>
    <x v="32"/>
    <n v="16499934"/>
    <s v="EMYDUR"/>
    <n v="263204000"/>
    <s v="263204G"/>
    <s v="GRUPO-A"/>
    <s v="Complementos para la formación disciplinar. Geografía e Historia"/>
    <s v="GG"/>
    <s v="GRUPO GRANDE"/>
    <s v="263204G"/>
    <s v="GG DE COMPLEMENTOS PARA LA FORMACIÓN DISCIPLINAR. GEOGRAFÍA E HISTORIA"/>
    <s v="GRUPO-A"/>
    <s v="GG de Complementos para la formación disciplinar. Geografía e Historia"/>
    <s v="1S"/>
    <n v="16499934"/>
    <s v="GÓMEZ"/>
    <s v="URDÁÑEZ"/>
    <s v="JOSÉ LUIS"/>
    <s v="jlgomez"/>
    <s v="jose-luis.gomez@unirioja.es"/>
    <n v="1.5"/>
    <n v="1.5"/>
    <x v="1"/>
    <n v="500"/>
    <s v="CATEDRATICO DE UNIVERSIDAD"/>
    <s v="C01"/>
    <s v="TIEMPO COMPLETO"/>
    <s v="2017-09-15 00:00:00.0"/>
    <s v="null"/>
    <s v="DF3518"/>
    <s v="CATEDRÁTICO DE UNIVERSIDAD"/>
    <s v="R114"/>
    <x v="3"/>
    <n v="490"/>
    <s v="HISTORIA MODERNA"/>
  </r>
  <r>
    <x v="32"/>
    <n v="16548322"/>
    <s v="EMYDUR"/>
    <n v="263204000"/>
    <s v="263204G"/>
    <s v="GRUPO-A"/>
    <s v="Complementos para la formación disciplinar. Geografía e Historia"/>
    <s v="GG"/>
    <s v="GRUPO GRANDE"/>
    <s v="263204G"/>
    <s v="GG DE COMPLEMENTOS PARA LA FORMACIÓN DISCIPLINAR. GEOGRAFÍA E HISTORIA"/>
    <s v="GRUPO-A"/>
    <s v="GG de Complementos para la formación disciplinar. Geografía e Historia"/>
    <s v="1S"/>
    <n v="16548322"/>
    <s v="PASCUAL"/>
    <s v="BELLIDO"/>
    <s v="NURIA ESTHER"/>
    <s v="nupascua"/>
    <s v="nuria-esther.pascual@unirioja.es"/>
    <n v="1.5"/>
    <n v="1.5"/>
    <x v="0"/>
    <n v="504"/>
    <s v="PROFESOR TITULAR UNIVERSIDAD"/>
    <s v="C01"/>
    <s v="TIEMPO COMPLETO"/>
    <s v="2011-09-01 00:00:00.0"/>
    <s v="null"/>
    <s v="DF100298"/>
    <s v="PROFESOR TITULAR DE UNIVERSIDAD"/>
    <s v="R114"/>
    <x v="3"/>
    <n v="10"/>
    <s v="ANÁLISIS GEOGRÁFICO REGIONAL"/>
  </r>
  <r>
    <x v="32"/>
    <n v="16499934"/>
    <s v="EMYDUR"/>
    <n v="263204000"/>
    <s v="263204R"/>
    <s v="GRUPO-A1"/>
    <s v="Complementos para la formación disciplinar. Geografía e Historia"/>
    <s v="GR"/>
    <s v="GRUPO REDUCIDO"/>
    <s v="263204R"/>
    <s v="GR DE COMPLEMENTOS PARA LA FORMACIÓN DISCIPLINAR: GEOGRAFÍA E HISTSORIA"/>
    <s v="GRUPO-A1"/>
    <s v="GR de COMPLEMENTOS PARA LA FORMACIÓN DISCIPLINAR"/>
    <s v="1S"/>
    <n v="16499934"/>
    <s v="GÓMEZ"/>
    <s v="URDÁÑEZ"/>
    <s v="JOSÉ LUIS"/>
    <s v="jlgomez"/>
    <s v="jose-luis.gomez@unirioja.es"/>
    <n v="1.5"/>
    <n v="1.5"/>
    <x v="1"/>
    <n v="500"/>
    <s v="CATEDRATICO DE UNIVERSIDAD"/>
    <s v="C01"/>
    <s v="TIEMPO COMPLETO"/>
    <s v="2017-09-15 00:00:00.0"/>
    <s v="null"/>
    <s v="DF3518"/>
    <s v="CATEDRÁTICO DE UNIVERSIDAD"/>
    <s v="R114"/>
    <x v="3"/>
    <n v="490"/>
    <s v="HISTORIA MODERNA"/>
  </r>
  <r>
    <x v="32"/>
    <n v="16548322"/>
    <s v="EMYDUR"/>
    <n v="263204000"/>
    <s v="263204R"/>
    <s v="GRUPO-A1"/>
    <s v="Complementos para la formación disciplinar. Geografía e Historia"/>
    <s v="GR"/>
    <s v="GRUPO REDUCIDO"/>
    <s v="263204R"/>
    <s v="GR DE COMPLEMENTOS PARA LA FORMACIÓN DISCIPLINAR: GEOGRAFÍA E HISTSORIA"/>
    <s v="GRUPO-A1"/>
    <s v="GR de COMPLEMENTOS PARA LA FORMACIÓN DISCIPLINAR"/>
    <s v="1S"/>
    <n v="16548322"/>
    <s v="PASCUAL"/>
    <s v="BELLIDO"/>
    <s v="NURIA ESTHER"/>
    <s v="nupascua"/>
    <s v="nuria-esther.pascual@unirioja.es"/>
    <n v="1.5"/>
    <n v="1.5"/>
    <x v="0"/>
    <n v="504"/>
    <s v="PROFESOR TITULAR UNIVERSIDAD"/>
    <s v="C01"/>
    <s v="TIEMPO COMPLETO"/>
    <s v="2011-09-01 00:00:00.0"/>
    <s v="null"/>
    <s v="DF100298"/>
    <s v="PROFESOR TITULAR DE UNIVERSIDAD"/>
    <s v="R114"/>
    <x v="3"/>
    <n v="10"/>
    <s v="ANÁLISIS GEOGRÁFICO REGIONAL"/>
  </r>
  <r>
    <x v="32"/>
    <n v="16527579"/>
    <s v="EMYDUR"/>
    <n v="263205000"/>
    <s v="263205G"/>
    <s v="GRUPO-A"/>
    <s v="Aprendizaje y enseñanza de la Geografía e Historia"/>
    <s v="GG"/>
    <s v="GRUPO GRANDE"/>
    <s v="263205G"/>
    <s v="GG APRENDIZAJE Y ENSEÑANZA DE LA GEOGRAFÍA E HISTORIA"/>
    <s v="GRUPO-A"/>
    <s v="GG de Aprendizaje y enseñanza de la Geografía e Historia"/>
    <s v="AN"/>
    <n v="16527579"/>
    <s v="GIL-DÍEZ"/>
    <s v="USANDIZAGA"/>
    <s v="IGNACIO"/>
    <s v="iggildie"/>
    <s v="ignacio.gil-diez@unirioja.es"/>
    <n v="7.5"/>
    <n v="7.5"/>
    <x v="0"/>
    <n v="504"/>
    <s v="PROFESOR TITULAR UNIVERSIDAD"/>
    <s v="C01"/>
    <s v="TIEMPO COMPLETO"/>
    <s v="2016-11-12 00:00:00.0"/>
    <s v="null"/>
    <s v="DF100293"/>
    <s v="PROFESOR TITULAR DE UNIVERSIDAD"/>
    <s v="R115"/>
    <x v="2"/>
    <n v="210"/>
    <s v="DIDÁCTICA DE LAS CIENCIAS SOCIALES"/>
  </r>
  <r>
    <x v="32"/>
    <n v="16527579"/>
    <s v="EMYDUR"/>
    <n v="263205000"/>
    <s v="263205R"/>
    <s v="GRUPO-A1"/>
    <s v="Aprendizaje y enseñanza de la Geografía e Historia"/>
    <s v="GR"/>
    <s v="GRUPO REDUCIDO"/>
    <s v="263205R"/>
    <s v="GRUPO REDUCIDO DE APRENDIZAJE Y ENSEÑANZA DE LAS CIENCIAS SOCIALES"/>
    <s v="GRUPO-A1"/>
    <s v="GR de APRENDIZAJE Y ENSEÑANZA DE LAS CIENCIAS SOCIALES"/>
    <s v="AN"/>
    <n v="16527579"/>
    <s v="GIL-DÍEZ"/>
    <s v="USANDIZAGA"/>
    <s v="IGNACIO"/>
    <s v="iggildie"/>
    <s v="ignacio.gil-diez@unirioja.es"/>
    <n v="4.5"/>
    <n v="4.5"/>
    <x v="0"/>
    <n v="504"/>
    <s v="PROFESOR TITULAR UNIVERSIDAD"/>
    <s v="C01"/>
    <s v="TIEMPO COMPLETO"/>
    <s v="2016-11-12 00:00:00.0"/>
    <s v="null"/>
    <s v="DF100293"/>
    <s v="PROFESOR TITULAR DE UNIVERSIDAD"/>
    <s v="R115"/>
    <x v="2"/>
    <n v="210"/>
    <s v="DIDÁCTICA DE LAS CIENCIAS SOCIALES"/>
  </r>
  <r>
    <x v="32"/>
    <n v="72786679"/>
    <s v="EMYDUR"/>
    <n v="263205000"/>
    <s v="263205R"/>
    <s v="GRUPO-A1"/>
    <s v="Aprendizaje y enseñanza de la Geografía e Historia"/>
    <s v="GR"/>
    <s v="GRUPO REDUCIDO"/>
    <s v="263205R"/>
    <s v="GRUPO REDUCIDO DE APRENDIZAJE Y ENSEÑANZA DE LAS CIENCIAS SOCIALES"/>
    <s v="GRUPO-A1"/>
    <s v="GR de APRENDIZAJE Y ENSEÑANZA DE LAS CIENCIAS SOCIALES"/>
    <s v="AN"/>
    <n v="72786679"/>
    <s v="HERREROS"/>
    <s v="GONZÁLEZ"/>
    <s v="CARMEN"/>
    <s v="caherrer"/>
    <s v="carmen.herreros@unirioja.es"/>
    <n v="3"/>
    <n v="3"/>
    <x v="1"/>
    <n v="532"/>
    <s v="LABORAL DOCENTE-ASOCIADO"/>
    <s v="P02"/>
    <s v="TIEMPO PARCIAL (2+2 HORAS)"/>
    <s v="2018-09-17 00:00:00.0"/>
    <s v="2019-09-14 00:00:00.0"/>
    <s v="PI101395"/>
    <s v="PROFESOR ASOCIADO"/>
    <s v="R115"/>
    <x v="2"/>
    <n v="210"/>
    <s v="DIDÁCTICA DE LAS CIENCIAS SOCIALES"/>
  </r>
  <r>
    <x v="32"/>
    <n v="16592004"/>
    <s v="EMYDUR"/>
    <n v="263206000"/>
    <s v="263206G"/>
    <s v="GRUPO-A"/>
    <s v="Innovación docente e iniciación a la investigación educativa. Geografía e Historia"/>
    <s v="GG"/>
    <s v="GRUPO GRANDE"/>
    <s v="263206G"/>
    <s v="GG INNOVACIÓN DOCENTE E INICIACIÓN A LA INVESTIGACIÓN EDUCATIVA. GEOGRAFÍA"/>
    <s v="GRUPO-A"/>
    <s v="GG de Innovación docente e iniciación a la investigación educativa. Geograf"/>
    <s v="2S"/>
    <n v="16592004"/>
    <s v="ITURRIAGA"/>
    <s v="BARCO"/>
    <s v="DIEGO"/>
    <s v="diiturri"/>
    <s v="diego.iturriaga@unirioja.es"/>
    <n v="3"/>
    <n v="3"/>
    <x v="1"/>
    <n v="536"/>
    <s v="PROFESOR INTERINO"/>
    <s v="C01"/>
    <s v="TIEMPO COMPLETO"/>
    <s v="2017-09-15 00:00:00.0"/>
    <s v="null"/>
    <s v="PI101283"/>
    <s v="PROFESOR CONTRATADO INTERINO"/>
    <s v="R114"/>
    <x v="3"/>
    <n v="450"/>
    <s v="HISTORIA CONTEMPORÁNEA"/>
  </r>
  <r>
    <x v="32"/>
    <n v="16592004"/>
    <s v="EMYDUR"/>
    <n v="263206000"/>
    <s v="263206R"/>
    <s v="GRUPO-A1"/>
    <s v="Innovación docente e iniciación a la investigación educativa. Geografía e Historia"/>
    <s v="GR"/>
    <s v="GRUPO REDUCIDO"/>
    <s v="263206R"/>
    <s v="GR DE INVESTIGACIÓN, INNOVACIÓN Y PRÁCTICA EDUCATIVA EN DIDÁCTICA DE LAS CC"/>
    <s v="GRUPO-A1"/>
    <s v="GR de INNOVACIÓN DOCENTE E INICIACIÓN A LA INVESTIGACIÓN EDUCATIVA"/>
    <s v="2S"/>
    <n v="16592004"/>
    <s v="ITURRIAGA"/>
    <s v="BARCO"/>
    <s v="DIEGO"/>
    <s v="diiturri"/>
    <s v="diego.iturriaga@unirioja.es"/>
    <n v="3"/>
    <n v="3"/>
    <x v="1"/>
    <n v="536"/>
    <s v="PROFESOR INTERINO"/>
    <s v="C01"/>
    <s v="TIEMPO COMPLETO"/>
    <s v="2017-09-15 00:00:00.0"/>
    <s v="null"/>
    <s v="PI101283"/>
    <s v="PROFESOR CONTRATADO INTERINO"/>
    <s v="R114"/>
    <x v="3"/>
    <n v="450"/>
    <s v="HISTORIA CONTEMPORÁNEA"/>
  </r>
  <r>
    <x v="32"/>
    <n v="16527579"/>
    <s v="EMYDUR"/>
    <n v="263401000"/>
    <s v="263401R"/>
    <s v="GRUPO-A"/>
    <s v="Prácticum en la especialidad de Geografía e Historia"/>
    <s v="GR"/>
    <s v="GRUPO REDUCIDO"/>
    <s v="263401R"/>
    <s v="GRUPO REDUCIDO DE PRÁCTICUM/TRABAJO FIN DE MÁSTER"/>
    <s v="GRUPO-A"/>
    <s v="GR de PRÁCTICUM EN LA ESPECIALIDAD DE GEOGRAFÍA E HISTORIA"/>
    <s v="2S"/>
    <n v="16527579"/>
    <s v="GIL-DÍEZ"/>
    <s v="USANDIZAGA"/>
    <s v="IGNACIO"/>
    <s v="iggildie"/>
    <s v="ignacio.gil-diez@unirioja.es"/>
    <n v="9.1"/>
    <n v="9.1"/>
    <x v="0"/>
    <n v="504"/>
    <s v="PROFESOR TITULAR UNIVERSIDAD"/>
    <s v="C01"/>
    <s v="TIEMPO COMPLETO"/>
    <s v="2016-11-12 00:00:00.0"/>
    <s v="null"/>
    <s v="DF100293"/>
    <s v="PROFESOR TITULAR DE UNIVERSIDAD"/>
    <s v="R115"/>
    <x v="2"/>
    <n v="210"/>
    <s v="DIDÁCTICA DE LAS CIENCIAS SOCIALES"/>
  </r>
  <r>
    <x v="32"/>
    <n v="16528324"/>
    <s v="EMYDUR"/>
    <n v="263401000"/>
    <s v="263401R"/>
    <s v="GRUPO-A"/>
    <s v="Prácticum en la especialidad de Geografía e Historia"/>
    <s v="GR"/>
    <s v="GRUPO REDUCIDO"/>
    <s v="263401R"/>
    <s v="GRUPO REDUCIDO DE PRÁCTICUM/TRABAJO FIN DE MÁSTER"/>
    <s v="GRUPO-A"/>
    <s v="GR de PRÁCTICUM EN LA ESPECIALIDAD DE GEOGRAFÍA E HISTORIA"/>
    <s v="2S"/>
    <n v="16528324"/>
    <s v="NAVAJAS"/>
    <s v="ZUBELDÍA"/>
    <s v="CARLOS"/>
    <s v="canavaja"/>
    <s v="carlos.navajas@unirioja.es"/>
    <n v="2.8"/>
    <n v="2.8"/>
    <x v="1"/>
    <n v="504"/>
    <s v="PROFESOR TITULAR UNIVERSIDAD"/>
    <s v="C01"/>
    <s v="TIEMPO COMPLETO"/>
    <s v="2018-12-18 00:00:00.0"/>
    <s v="null"/>
    <s v="DF100370"/>
    <s v="PROFESOR TITULAR DE UNIVERSIDAD"/>
    <s v="R114"/>
    <x v="3"/>
    <n v="450"/>
    <s v="HISTORIA CONTEMPORÁNEA"/>
  </r>
  <r>
    <x v="32"/>
    <n v="16548322"/>
    <s v="EMYDUR"/>
    <n v="263401000"/>
    <s v="263401R"/>
    <s v="GRUPO-A"/>
    <s v="Prácticum en la especialidad de Geografía e Historia"/>
    <s v="GR"/>
    <s v="GRUPO REDUCIDO"/>
    <s v="263401R"/>
    <s v="GRUPO REDUCIDO DE PRÁCTICUM/TRABAJO FIN DE MÁSTER"/>
    <s v="GRUPO-A"/>
    <s v="GR de PRÁCTICUM EN LA ESPECIALIDAD DE GEOGRAFÍA E HISTORIA"/>
    <s v="2S"/>
    <n v="16548322"/>
    <s v="PASCUAL"/>
    <s v="BELLIDO"/>
    <s v="NURIA ESTHER"/>
    <s v="nupascua"/>
    <s v="nuria-esther.pascual@unirioja.es"/>
    <n v="2.8"/>
    <n v="2.8"/>
    <x v="0"/>
    <n v="504"/>
    <s v="PROFESOR TITULAR UNIVERSIDAD"/>
    <s v="C01"/>
    <s v="TIEMPO COMPLETO"/>
    <s v="2011-09-01 00:00:00.0"/>
    <s v="null"/>
    <s v="DF100298"/>
    <s v="PROFESOR TITULAR DE UNIVERSIDAD"/>
    <s v="R114"/>
    <x v="3"/>
    <n v="10"/>
    <s v="ANÁLISIS GEOGRÁFICO REGIONAL"/>
  </r>
  <r>
    <x v="32"/>
    <n v="20170417"/>
    <s v="EMYDUR"/>
    <n v="263401000"/>
    <s v="263401R"/>
    <s v="GRUPO-A"/>
    <s v="Prácticum en la especialidad de Geografía e Historia"/>
    <s v="GR"/>
    <s v="GRUPO REDUCIDO"/>
    <s v="263401R"/>
    <s v="GRUPO REDUCIDO DE PRÁCTICUM/TRABAJO FIN DE MÁSTER"/>
    <s v="GRUPO-A"/>
    <s v="GR de PRÁCTICUM EN LA ESPECIALIDAD DE GEOGRAFÍA E HISTORIA"/>
    <s v="2S"/>
    <n v="20170417"/>
    <s v="FANO"/>
    <s v="MARTÍNEZ"/>
    <s v="MIGUEL ÁNGEL"/>
    <s v="mifano"/>
    <s v="miguel-angel.fano@unirioja.es"/>
    <n v="2.1"/>
    <n v="2.1"/>
    <x v="0"/>
    <n v="504"/>
    <s v="PROFESOR TITULAR UNIVERSIDAD"/>
    <s v="C01"/>
    <s v="TIEMPO COMPLETO"/>
    <s v="2011-09-01 00:00:00.0"/>
    <s v="null"/>
    <s v="DF3569"/>
    <s v="TITULAR DE UNIVERSIDAD"/>
    <s v="R114"/>
    <x v="3"/>
    <n v="695"/>
    <s v="PREHISTORIA"/>
  </r>
  <r>
    <x v="32"/>
    <n v="50842132"/>
    <s v="EMYDUR"/>
    <n v="263401000"/>
    <s v="263401R"/>
    <s v="GRUPO-A"/>
    <s v="Prácticum en la especialidad de Geografía e Historia"/>
    <s v="GR"/>
    <s v="GRUPO REDUCIDO"/>
    <s v="263401R"/>
    <s v="GRUPO REDUCIDO DE PRÁCTICUM/TRABAJO FIN DE MÁSTER"/>
    <s v="GRUPO-A"/>
    <s v="GR de PRÁCTICUM EN LA ESPECIALIDAD DE GEOGRAFÍA E HISTORIA"/>
    <s v="2S"/>
    <n v="50842132"/>
    <s v="GAVELA"/>
    <s v="GARCÍA"/>
    <s v="DELIA DEL PILAR"/>
    <s v="degavela"/>
    <s v="delia.gavela@unirioja.es"/>
    <n v="0"/>
    <n v="0"/>
    <x v="0"/>
    <n v="504"/>
    <s v="PROFESOR TITULAR UNIVERSIDAD"/>
    <s v="C01"/>
    <s v="TIEMPO COMPLETO"/>
    <s v="2017-09-15 00:00:00.0"/>
    <s v="null"/>
    <s v="DF100302"/>
    <s v="PROFESOR TITULAR DE UNIVERSIDAD"/>
    <s v="R106"/>
    <x v="5"/>
    <n v="195"/>
    <s v="DIDÁCTICA DE LA LENGUA Y LA LITERATURA"/>
  </r>
  <r>
    <x v="32"/>
    <n v="50842132"/>
    <s v="EMYDUR"/>
    <n v="263501000"/>
    <s v="263501G"/>
    <s v="GRUPO-A"/>
    <s v="Trabajo fin de máster en Geografía e Historia"/>
    <s v="GG"/>
    <s v="GRUPO GRANDE"/>
    <s v="263501G"/>
    <s v="TRABAJO FIN DE MÁSTER"/>
    <s v="GRUPO-A"/>
    <s v="GRUPO DE MATRICULA TRABAJO FIN DE MÁSTER"/>
    <s v="I"/>
    <n v="50842132"/>
    <s v="GAVELA"/>
    <s v="GARCÍA"/>
    <s v="DELIA DEL PILAR"/>
    <s v="degavela"/>
    <s v="delia.gavela@unirioja.es"/>
    <n v="0"/>
    <n v="0"/>
    <x v="0"/>
    <n v="504"/>
    <s v="PROFESOR TITULAR UNIVERSIDAD"/>
    <s v="C01"/>
    <s v="TIEMPO COMPLETO"/>
    <s v="2017-09-15 00:00:00.0"/>
    <s v="null"/>
    <s v="DF100302"/>
    <s v="PROFESOR TITULAR DE UNIVERSIDAD"/>
    <s v="R106"/>
    <x v="5"/>
    <n v="195"/>
    <s v="DIDÁCTICA DE LA LENGUA Y LA LITERATURA"/>
  </r>
  <r>
    <x v="33"/>
    <n v="16583068"/>
    <s v="EMYDUR"/>
    <n v="264204000"/>
    <s v="264204G"/>
    <s v="GRUPO-A"/>
    <s v="Complementos para la formación disciplinar. Inglés"/>
    <s v="GG"/>
    <s v="GRUPO GRANDE"/>
    <s v="264204G"/>
    <s v="GG COMPLEMENTOS PARA LA FORMACIÓN DISCIPLINAR: INGLÉS"/>
    <s v="GRUPO-A"/>
    <s v="GG de Complementos para la formación displinar: Inglés"/>
    <s v="1S"/>
    <n v="16583068"/>
    <s v="AGUSTÍN"/>
    <s v="LLACH"/>
    <s v="M.ª PILAR"/>
    <s v="maagusti"/>
    <s v="maria-del-pilar.agustin@unirioja.es"/>
    <n v="0"/>
    <n v="0"/>
    <x v="0"/>
    <n v="504"/>
    <s v="PROFESOR TITULAR UNIVERSIDAD"/>
    <s v="C01"/>
    <s v="TIEMPO COMPLETO"/>
    <s v="2017-12-04 00:00:00.0"/>
    <s v="null"/>
    <s v="DF31688"/>
    <s v="PROFESOR TITULAR DE UNIVERSIDAD"/>
    <s v="R107"/>
    <x v="6"/>
    <n v="345"/>
    <s v="FILOLOGÍA INGLESA"/>
  </r>
  <r>
    <x v="33"/>
    <n v="16589144"/>
    <s v="EMYDUR"/>
    <n v="264204000"/>
    <s v="264204G"/>
    <s v="GRUPO-A"/>
    <s v="Complementos para la formación disciplinar. Inglés"/>
    <s v="GG"/>
    <s v="GRUPO GRANDE"/>
    <s v="264204G"/>
    <s v="GG COMPLEMENTOS PARA LA FORMACIÓN DISCIPLINAR: INGLÉS"/>
    <s v="GRUPO-A"/>
    <s v="GG de Complementos para la formación displinar: Inglés"/>
    <s v="1S"/>
    <n v="16589144"/>
    <s v="FERNÁNDEZ"/>
    <s v="FONTECHA"/>
    <s v="ALMUDENA"/>
    <s v="alfernf"/>
    <s v="almudena.fernandez@unirioja.es"/>
    <n v="3"/>
    <n v="3"/>
    <x v="0"/>
    <n v="504"/>
    <s v="PROFESOR TITULAR UNIVERSIDAD"/>
    <s v="C01"/>
    <s v="TIEMPO COMPLETO"/>
    <s v="2008-09-30 00:00:00.0"/>
    <s v="null"/>
    <s v="DF100227"/>
    <s v="PROFESOR TITULAR DE UNIVERSIDAD"/>
    <s v="R107"/>
    <x v="6"/>
    <n v="345"/>
    <s v="FILOLOGÍA INGLESA"/>
  </r>
  <r>
    <x v="33"/>
    <n v="16589144"/>
    <s v="EMYDUR"/>
    <n v="264204000"/>
    <s v="264204R"/>
    <s v="GRUPO-A1"/>
    <s v="Complementos para la formación disciplinar. Inglés"/>
    <s v="GR"/>
    <s v="GRUPO REDUCIDO"/>
    <s v="264204R"/>
    <s v="CT/CP DE COMPLEMENTOS PARA LA FORMACIÓN DISCIPLINAR: LENGUA EXTRANJERA (ING"/>
    <s v="GRUPO-A1"/>
    <s v="GR de COMPLEMENTOS PARA LA FORMACIÓN DISCIPLINAR"/>
    <s v="1S"/>
    <n v="16589144"/>
    <s v="FERNÁNDEZ"/>
    <s v="FONTECHA"/>
    <s v="ALMUDENA"/>
    <s v="alfernf"/>
    <s v="almudena.fernandez@unirioja.es"/>
    <n v="3"/>
    <n v="3"/>
    <x v="0"/>
    <n v="504"/>
    <s v="PROFESOR TITULAR UNIVERSIDAD"/>
    <s v="C01"/>
    <s v="TIEMPO COMPLETO"/>
    <s v="2008-09-30 00:00:00.0"/>
    <s v="null"/>
    <s v="DF100227"/>
    <s v="PROFESOR TITULAR DE UNIVERSIDAD"/>
    <s v="R107"/>
    <x v="6"/>
    <n v="345"/>
    <s v="FILOLOGÍA INGLESA"/>
  </r>
  <r>
    <x v="33"/>
    <n v="16589144"/>
    <s v="EMYDUR"/>
    <n v="264205000"/>
    <s v="264205G"/>
    <s v="GRUPO-A"/>
    <s v="Aprendizaje y enseñanza de la Lengua Extranjera (Inglés)"/>
    <s v="GG"/>
    <s v="GRUPO GRANDE"/>
    <s v="264205G"/>
    <s v="GG APRENDIZAJE Y ENSEÑANZA DE LA LENGUA EXTRANJERA (INGLÉS)"/>
    <s v="GRUPO-A"/>
    <s v="GG de Aprendizaje y enseñanza de la Lengua Extranjera (Inglés)"/>
    <s v="AN"/>
    <n v="16589144"/>
    <s v="FERNÁNDEZ"/>
    <s v="FONTECHA"/>
    <s v="ALMUDENA"/>
    <s v="alfernf"/>
    <s v="almudena.fernandez@unirioja.es"/>
    <n v="7.5"/>
    <n v="7.5"/>
    <x v="0"/>
    <n v="504"/>
    <s v="PROFESOR TITULAR UNIVERSIDAD"/>
    <s v="C01"/>
    <s v="TIEMPO COMPLETO"/>
    <s v="2008-09-30 00:00:00.0"/>
    <s v="null"/>
    <s v="DF100227"/>
    <s v="PROFESOR TITULAR DE UNIVERSIDAD"/>
    <s v="R107"/>
    <x v="6"/>
    <n v="345"/>
    <s v="FILOLOGÍA INGLESA"/>
  </r>
  <r>
    <x v="33"/>
    <n v="16589144"/>
    <s v="EMYDUR"/>
    <n v="264205000"/>
    <s v="264205R"/>
    <s v="GRUPO-A1"/>
    <s v="Aprendizaje y enseñanza de la Lengua Extranjera (Inglés)"/>
    <s v="GR"/>
    <s v="GRUPO REDUCIDO"/>
    <s v="264205R"/>
    <s v="CT/CP DE APRENDIZAJE Y ENSEÑANZA DE LA LENGUA EXTRANJERA (INGLÉS)"/>
    <s v="GRUPO-A1"/>
    <s v="GR de APRENDIZAJE Y ENSEÑANZA DE LA LENGUA EXTRANJERA (INGLÉS)"/>
    <s v="AN"/>
    <n v="16589144"/>
    <s v="FERNÁNDEZ"/>
    <s v="FONTECHA"/>
    <s v="ALMUDENA"/>
    <s v="alfernf"/>
    <s v="almudena.fernandez@unirioja.es"/>
    <n v="7.5"/>
    <n v="7.5"/>
    <x v="0"/>
    <n v="504"/>
    <s v="PROFESOR TITULAR UNIVERSIDAD"/>
    <s v="C01"/>
    <s v="TIEMPO COMPLETO"/>
    <s v="2008-09-30 00:00:00.0"/>
    <s v="null"/>
    <s v="DF100227"/>
    <s v="PROFESOR TITULAR DE UNIVERSIDAD"/>
    <s v="R107"/>
    <x v="6"/>
    <n v="345"/>
    <s v="FILOLOGÍA INGLESA"/>
  </r>
  <r>
    <x v="33"/>
    <n v="32877122"/>
    <s v="EMYDUR"/>
    <n v="264206000"/>
    <s v="264206G"/>
    <s v="GRUPO-A"/>
    <s v="Innovación docente e iniciación a la investigación educativa. Inglés"/>
    <s v="GG"/>
    <s v="GRUPO GRANDE"/>
    <s v="264206G"/>
    <s v="GG INNOVACIÓN DOCENTE E INICIACIÓN A LA INVESTIGACIÓN EDUCATIVA: INGLÉS"/>
    <s v="GRUPO-A"/>
    <s v="GG de Innovación docente e iniciación a la investigación educativa: Inglés"/>
    <s v="2S"/>
    <n v="32877122"/>
    <s v="CANGA"/>
    <s v="ALONSO"/>
    <s v="ANDRÉS"/>
    <s v="ancanga"/>
    <s v="andres.canga@unirioja.es"/>
    <n v="3"/>
    <n v="3"/>
    <x v="0"/>
    <n v="504"/>
    <s v="PROFESOR TITULAR UNIVERSIDAD"/>
    <s v="C01"/>
    <s v="TIEMPO COMPLETO"/>
    <s v="2009-09-29 00:00:00.0"/>
    <s v="null"/>
    <s v="DF100243"/>
    <s v="PROFESOR TITULAR DE UNIVERSIDAD"/>
    <s v="R107"/>
    <x v="6"/>
    <n v="345"/>
    <s v="FILOLOGÍA INGLESA"/>
  </r>
  <r>
    <x v="33"/>
    <n v="32877122"/>
    <s v="EMYDUR"/>
    <n v="264206000"/>
    <s v="264206R"/>
    <s v="GRUPO-A1"/>
    <s v="Innovación docente e iniciación a la investigación educativa. Inglés"/>
    <s v="GR"/>
    <s v="GRUPO REDUCIDO"/>
    <s v="264206R"/>
    <s v="CT/CP DE INNOVACIÓN DOCENTE E INICIACIÓN A LA INVESTIGACIÓN EN DIDACTICA DE"/>
    <s v="GRUPO-A1"/>
    <s v="GR de INNOVACIÓN DOCENTE E INICIACIÓN A LA INVESTIGACIÓN EDUCATIVA"/>
    <s v="2S"/>
    <n v="32877122"/>
    <s v="CANGA"/>
    <s v="ALONSO"/>
    <s v="ANDRÉS"/>
    <s v="ancanga"/>
    <s v="andres.canga@unirioja.es"/>
    <n v="3"/>
    <n v="3"/>
    <x v="0"/>
    <n v="504"/>
    <s v="PROFESOR TITULAR UNIVERSIDAD"/>
    <s v="C01"/>
    <s v="TIEMPO COMPLETO"/>
    <s v="2009-09-29 00:00:00.0"/>
    <s v="null"/>
    <s v="DF100243"/>
    <s v="PROFESOR TITULAR DE UNIVERSIDAD"/>
    <s v="R107"/>
    <x v="6"/>
    <n v="345"/>
    <s v="FILOLOGÍA INGLESA"/>
  </r>
  <r>
    <x v="33"/>
    <n v="9414088"/>
    <s v="EMYDUR"/>
    <n v="264401000"/>
    <s v="264401R"/>
    <s v="GRUPO-A"/>
    <s v="Prácticum en la especialidad de Inglés"/>
    <s v="GR"/>
    <s v="GRUPO REDUCIDO"/>
    <s v="264401R"/>
    <s v="CT/CT DE PRÁCTICUM EN LENGUA EXTRANJERA / TRABAJO FIN MÁSTER"/>
    <s v="GRUPO-A"/>
    <s v="GR de PRÁCTICUM EN LA ESPECIALIDAD DE INGLÉS"/>
    <s v="2S"/>
    <n v="9414088"/>
    <s v="TABOADA"/>
    <s v="FERRERO"/>
    <s v="CAROLINA"/>
    <s v="cataboad"/>
    <s v="carolina.taboada@unirioja.es"/>
    <n v="0.7"/>
    <n v="0.7"/>
    <x v="0"/>
    <n v="504"/>
    <s v="PROFESOR TITULAR UNIVERSIDAD"/>
    <s v="C01"/>
    <s v="TIEMPO COMPLETO"/>
    <s v="2008-09-30 00:00:00.0"/>
    <s v="null"/>
    <s v="DF100228"/>
    <s v="PROFESOR TITULAR DE UNIVERSIDAD INTERINO"/>
    <s v="R107"/>
    <x v="6"/>
    <n v="345"/>
    <s v="FILOLOGÍA INGLESA"/>
  </r>
  <r>
    <x v="33"/>
    <n v="16498683"/>
    <s v="EMYDUR"/>
    <n v="264401000"/>
    <s v="264401R"/>
    <s v="GRUPO-A"/>
    <s v="Prácticum en la especialidad de Inglés"/>
    <s v="GR"/>
    <s v="GRUPO REDUCIDO"/>
    <s v="264401R"/>
    <s v="CT/CT DE PRÁCTICUM EN LENGUA EXTRANJERA / TRABAJO FIN MÁSTER"/>
    <s v="GRUPO-A"/>
    <s v="GR de PRÁCTICUM EN LA ESPECIALIDAD DE INGLÉS"/>
    <s v="2S"/>
    <n v="16498683"/>
    <s v="JIMÉNEZ"/>
    <s v="CATALÁN"/>
    <s v="ROSA MARÍA"/>
    <s v="rmjimene"/>
    <s v="rosa.jimenez@unirioja.es"/>
    <n v="0.7"/>
    <n v="0.7"/>
    <x v="1"/>
    <n v="500"/>
    <s v="CATEDRATICO DE UNIVERSIDAD"/>
    <s v="01R"/>
    <s v="TIEMPO COMPLETO REDUCIDO"/>
    <s v="2016-04-15 00:00:00.0"/>
    <s v="null"/>
    <s v="DF100328"/>
    <s v="CATEDRÁTICO DE UNIVERSIDAD"/>
    <s v="R107"/>
    <x v="6"/>
    <n v="345"/>
    <s v="FILOLOGÍA INGLESA"/>
  </r>
  <r>
    <x v="33"/>
    <n v="16520166"/>
    <s v="EMYDUR"/>
    <n v="264401000"/>
    <s v="264401R"/>
    <s v="GRUPO-A"/>
    <s v="Prácticum en la especialidad de Inglés"/>
    <s v="GR"/>
    <s v="GRUPO REDUCIDO"/>
    <s v="264401R"/>
    <s v="CT/CT DE PRÁCTICUM EN LENGUA EXTRANJERA / TRABAJO FIN MÁSTER"/>
    <s v="GRUPO-A"/>
    <s v="GR de PRÁCTICUM EN LA ESPECIALIDAD DE INGLÉS"/>
    <s v="2S"/>
    <n v="16520166"/>
    <s v="SANTANA"/>
    <s v="MARTÍNEZ"/>
    <s v="PEDRO"/>
    <s v="psantana"/>
    <s v="pedro.santana@unirioja.es"/>
    <n v="2.8"/>
    <n v="2.8"/>
    <x v="1"/>
    <n v="504"/>
    <s v="PROFESOR TITULAR UNIVERSIDAD"/>
    <s v="01A"/>
    <s v="TIEMPO COMPLETO AMPLIADO"/>
    <s v="2012-09-01 00:00:00.0"/>
    <s v="null"/>
    <s v="DF31690"/>
    <s v="TITULAR DE UNIVERSIDAD"/>
    <s v="R107"/>
    <x v="6"/>
    <n v="345"/>
    <s v="FILOLOGÍA INGLESA"/>
  </r>
  <r>
    <x v="33"/>
    <n v="16589144"/>
    <s v="EMYDUR"/>
    <n v="264401000"/>
    <s v="264401R"/>
    <s v="GRUPO-A"/>
    <s v="Prácticum en la especialidad de Inglés"/>
    <s v="GR"/>
    <s v="GRUPO REDUCIDO"/>
    <s v="264401R"/>
    <s v="CT/CT DE PRÁCTICUM EN LENGUA EXTRANJERA / TRABAJO FIN MÁSTER"/>
    <s v="GRUPO-A"/>
    <s v="GR de PRÁCTICUM EN LA ESPECIALIDAD DE INGLÉS"/>
    <s v="2S"/>
    <n v="16589144"/>
    <s v="FERNÁNDEZ"/>
    <s v="FONTECHA"/>
    <s v="ALMUDENA"/>
    <s v="alfernf"/>
    <s v="almudena.fernandez@unirioja.es"/>
    <n v="1.4"/>
    <n v="1.4"/>
    <x v="0"/>
    <n v="504"/>
    <s v="PROFESOR TITULAR UNIVERSIDAD"/>
    <s v="C01"/>
    <s v="TIEMPO COMPLETO"/>
    <s v="2008-09-30 00:00:00.0"/>
    <s v="null"/>
    <s v="DF100227"/>
    <s v="PROFESOR TITULAR DE UNIVERSIDAD"/>
    <s v="R107"/>
    <x v="6"/>
    <n v="345"/>
    <s v="FILOLOGÍA INGLESA"/>
  </r>
  <r>
    <x v="33"/>
    <n v="16605769"/>
    <s v="EMYDUR"/>
    <n v="264401000"/>
    <s v="264401R"/>
    <s v="GRUPO-A"/>
    <s v="Prácticum en la especialidad de Inglés"/>
    <s v="GR"/>
    <s v="GRUPO REDUCIDO"/>
    <s v="264401R"/>
    <s v="CT/CT DE PRÁCTICUM EN LENGUA EXTRANJERA / TRABAJO FIN MÁSTER"/>
    <s v="GRUPO-A"/>
    <s v="GR de PRÁCTICUM EN LA ESPECIALIDAD DE INGLÉS"/>
    <s v="2S"/>
    <n v="16605769"/>
    <s v="LACALLE"/>
    <s v="PALACIOS"/>
    <s v="MIGUEL"/>
    <s v="milacall"/>
    <s v="miguel.lacalle@unirioja.es"/>
    <n v="1.4"/>
    <n v="1.4"/>
    <x v="1"/>
    <n v="536"/>
    <s v="PROFESOR INTERINO"/>
    <s v="C01"/>
    <s v="TIEMPO COMPLETO"/>
    <s v="2017-09-15 00:00:00.0"/>
    <s v="null"/>
    <s v="PI101259"/>
    <s v="PROFESOR CONTRATADO INTERINO"/>
    <s v="R107"/>
    <x v="6"/>
    <n v="345"/>
    <s v="FILOLOGÍA INGLESA"/>
  </r>
  <r>
    <x v="33"/>
    <n v="16620378"/>
    <s v="EMYDUR"/>
    <n v="264401000"/>
    <s v="264401R"/>
    <s v="GRUPO-A"/>
    <s v="Prácticum en la especialidad de Inglés"/>
    <s v="GR"/>
    <s v="GRUPO REDUCIDO"/>
    <s v="264401R"/>
    <s v="CT/CT DE PRÁCTICUM EN LENGUA EXTRANJERA / TRABAJO FIN MÁSTER"/>
    <s v="GRUPO-A"/>
    <s v="GR de PRÁCTICUM EN LA ESPECIALIDAD DE INGLÉS"/>
    <s v="2S"/>
    <n v="16620378"/>
    <s v="MATEO"/>
    <s v="MENDAZA"/>
    <s v="RAQUEL"/>
    <s v="ramatem"/>
    <s v="raquel.mateo@unirioja.es"/>
    <n v="2.1"/>
    <n v="2.1"/>
    <x v="1"/>
    <n v="536"/>
    <s v="PROFESOR INTERINO"/>
    <s v="C01"/>
    <s v="TIEMPO COMPLETO"/>
    <s v="2018-09-18 00:00:00.0"/>
    <s v="2019-09-14 00:00:00.0"/>
    <s v="PI101415"/>
    <s v="PROFESOR CONTRATADO INTERINO"/>
    <s v="R107"/>
    <x v="6"/>
    <n v="345"/>
    <s v="FILOLOGÍA INGLESA"/>
  </r>
  <r>
    <x v="33"/>
    <n v="16626763"/>
    <s v="EMYDUR"/>
    <n v="264401000"/>
    <s v="264401R"/>
    <s v="GRUPO-A"/>
    <s v="Prácticum en la especialidad de Inglés"/>
    <s v="GR"/>
    <s v="GRUPO REDUCIDO"/>
    <s v="264401R"/>
    <s v="CT/CT DE PRÁCTICUM EN LENGUA EXTRANJERA / TRABAJO FIN MÁSTER"/>
    <s v="GRUPO-A"/>
    <s v="GR de PRÁCTICUM EN LA ESPECIALIDAD DE INGLÉS"/>
    <s v="2S"/>
    <n v="16626763"/>
    <s v="OJANGUREN"/>
    <s v="LÓPEZ"/>
    <s v="ANA ELVIRA"/>
    <s v="anojangu"/>
    <s v="ana-elvira.ojanguren@unirioja.es"/>
    <n v="0.7"/>
    <n v="0.7"/>
    <x v="1"/>
    <n v="536"/>
    <s v="PROFESOR INTERINO"/>
    <s v="C01"/>
    <s v="TIEMPO COMPLETO"/>
    <s v="2019-01-29 00:00:00.0"/>
    <s v="null"/>
    <s v="PI101370"/>
    <s v="PROFESOR CONTRATADO INTERINO"/>
    <s v="R107"/>
    <x v="6"/>
    <n v="345"/>
    <s v="FILOLOGÍA INGLESA"/>
  </r>
  <r>
    <x v="33"/>
    <n v="32877122"/>
    <s v="EMYDUR"/>
    <n v="264401000"/>
    <s v="264401R"/>
    <s v="GRUPO-A"/>
    <s v="Prácticum en la especialidad de Inglés"/>
    <s v="GR"/>
    <s v="GRUPO REDUCIDO"/>
    <s v="264401R"/>
    <s v="CT/CT DE PRÁCTICUM EN LENGUA EXTRANJERA / TRABAJO FIN MÁSTER"/>
    <s v="GRUPO-A"/>
    <s v="GR de PRÁCTICUM EN LA ESPECIALIDAD DE INGLÉS"/>
    <s v="2S"/>
    <n v="32877122"/>
    <s v="CANGA"/>
    <s v="ALONSO"/>
    <s v="ANDRÉS"/>
    <s v="ancanga"/>
    <s v="andres.canga@unirioja.es"/>
    <n v="2.1"/>
    <n v="2.1"/>
    <x v="0"/>
    <n v="504"/>
    <s v="PROFESOR TITULAR UNIVERSIDAD"/>
    <s v="C01"/>
    <s v="TIEMPO COMPLETO"/>
    <s v="2009-09-29 00:00:00.0"/>
    <s v="null"/>
    <s v="DF100243"/>
    <s v="PROFESOR TITULAR DE UNIVERSIDAD"/>
    <s v="R107"/>
    <x v="6"/>
    <n v="345"/>
    <s v="FILOLOGÍA INGLESA"/>
  </r>
  <r>
    <x v="33"/>
    <n v="47106053"/>
    <s v="EMYDUR"/>
    <n v="264401000"/>
    <s v="264401R"/>
    <s v="GRUPO-A"/>
    <s v="Prácticum en la especialidad de Inglés"/>
    <s v="GR"/>
    <s v="GRUPO REDUCIDO"/>
    <s v="264401R"/>
    <s v="CT/CT DE PRÁCTICUM EN LENGUA EXTRANJERA / TRABAJO FIN MÁSTER"/>
    <s v="GRUPO-A"/>
    <s v="GR de PRÁCTICUM EN LA ESPECIALIDAD DE INGLÉS"/>
    <s v="2S"/>
    <n v="47106053"/>
    <s v="FIDALGO"/>
    <s v="ALLO"/>
    <s v="LUISA"/>
    <s v="lufidalg"/>
    <s v="luisa.fidalgoa@unirioja.es"/>
    <n v="2.1"/>
    <n v="2.1"/>
    <x v="1"/>
    <n v="536"/>
    <s v="PROFESOR INTERINO"/>
    <s v="C01"/>
    <s v="TIEMPO COMPLETO"/>
    <s v="2017-09-15 00:00:00.0"/>
    <s v="null"/>
    <s v="PI101261"/>
    <s v="PROFESOR CONTRATADO INTERINO"/>
    <s v="R107"/>
    <x v="6"/>
    <n v="345"/>
    <s v="FILOLOGÍA INGLESA"/>
  </r>
  <r>
    <x v="33"/>
    <n v="50842132"/>
    <s v="EMYDUR"/>
    <n v="264401000"/>
    <s v="264401R"/>
    <s v="GRUPO-A"/>
    <s v="Prácticum en la especialidad de Inglés"/>
    <s v="GR"/>
    <s v="GRUPO REDUCIDO"/>
    <s v="264401R"/>
    <s v="CT/CT DE PRÁCTICUM EN LENGUA EXTRANJERA / TRABAJO FIN MÁSTER"/>
    <s v="GRUPO-A"/>
    <s v="GR de PRÁCTICUM EN LA ESPECIALIDAD DE INGLÉS"/>
    <s v="2S"/>
    <n v="50842132"/>
    <s v="GAVELA"/>
    <s v="GARCÍA"/>
    <s v="DELIA DEL PILAR"/>
    <s v="degavela"/>
    <s v="delia.gavela@unirioja.es"/>
    <n v="0"/>
    <n v="0"/>
    <x v="0"/>
    <n v="504"/>
    <s v="PROFESOR TITULAR UNIVERSIDAD"/>
    <s v="C01"/>
    <s v="TIEMPO COMPLETO"/>
    <s v="2017-09-15 00:00:00.0"/>
    <s v="null"/>
    <s v="DF100302"/>
    <s v="PROFESOR TITULAR DE UNIVERSIDAD"/>
    <s v="R106"/>
    <x v="5"/>
    <n v="195"/>
    <s v="DIDÁCTICA DE LA LENGUA Y LA LITERATURA"/>
  </r>
  <r>
    <x v="33"/>
    <n v="72692212"/>
    <s v="EMYDUR"/>
    <n v="264401000"/>
    <s v="264401R"/>
    <s v="GRUPO-A"/>
    <s v="Prácticum en la especialidad de Inglés"/>
    <s v="GR"/>
    <s v="GRUPO REDUCIDO"/>
    <s v="264401R"/>
    <s v="CT/CT DE PRÁCTICUM EN LENGUA EXTRANJERA / TRABAJO FIN MÁSTER"/>
    <s v="GRUPO-A"/>
    <s v="GR de PRÁCTICUM EN LA ESPECIALIDAD DE INGLÉS"/>
    <s v="2S"/>
    <n v="72692212"/>
    <s v="IZA"/>
    <s v="ERVITI"/>
    <s v="ANEIDER"/>
    <s v="aniza"/>
    <s v="aneider.izae@unirioja.es"/>
    <n v="2.1"/>
    <n v="2.1"/>
    <x v="0"/>
    <n v="536"/>
    <s v="PROFESOR INTERINO"/>
    <s v="C01"/>
    <s v="TIEMPO COMPLETO"/>
    <s v="2015-12-22 00:00:00.0"/>
    <s v="null"/>
    <s v="PI101034"/>
    <s v="PROFESOR CONTRATADO INTERINO"/>
    <s v="R107"/>
    <x v="6"/>
    <n v="345"/>
    <s v="FILOLOGÍA INGLESA"/>
  </r>
  <r>
    <x v="33"/>
    <n v="50842132"/>
    <s v="EMYDUR"/>
    <n v="264501000"/>
    <s v="264501G"/>
    <s v="GRUPO-A"/>
    <s v="Trabajo fin de máster en Inglés"/>
    <s v="GG"/>
    <s v="GRUPO GRANDE"/>
    <s v="264501G"/>
    <s v="TRABAJO FIN DE MÁSTER"/>
    <s v="GRUPO-A"/>
    <s v="GRUPO DE MATRICULA TRABAJO FIN DE MÁSTER"/>
    <s v="I"/>
    <n v="50842132"/>
    <s v="GAVELA"/>
    <s v="GARCÍA"/>
    <s v="DELIA DEL PILAR"/>
    <s v="degavela"/>
    <s v="delia.gavela@unirioja.es"/>
    <n v="0"/>
    <n v="0"/>
    <x v="0"/>
    <n v="504"/>
    <s v="PROFESOR TITULAR UNIVERSIDAD"/>
    <s v="C01"/>
    <s v="TIEMPO COMPLETO"/>
    <s v="2017-09-15 00:00:00.0"/>
    <s v="null"/>
    <s v="DF100302"/>
    <s v="PROFESOR TITULAR DE UNIVERSIDAD"/>
    <s v="R106"/>
    <x v="5"/>
    <n v="195"/>
    <s v="DIDÁCTICA DE LA LENGUA Y LA LITERATURA"/>
  </r>
  <r>
    <x v="34"/>
    <n v="16603653"/>
    <s v="EMYDUR"/>
    <n v="265204000"/>
    <s v="265204G"/>
    <s v="GRUPO-A"/>
    <s v="Complementos para la formación disciplinar. Lengua Castellana y Literatura"/>
    <s v="GG"/>
    <s v="GRUPO GRANDE"/>
    <s v="265204G"/>
    <s v="GG COMPLEMENTOS PARA LA FORMACIÓN DISCIPLINAR: LENGUA CASTELLANA Y LITERATU"/>
    <s v="GRUPO-A"/>
    <s v="GG de Complementos para la formación disciplinar. Lengua Castellana y Liter"/>
    <s v="1S"/>
    <n v="16603653"/>
    <s v="LÁZARO"/>
    <s v="NISO"/>
    <s v="REBECA"/>
    <s v="relazaro"/>
    <s v="rebeca.lazaro@unirioja.es"/>
    <n v="3"/>
    <n v="3"/>
    <x v="0"/>
    <n v="536"/>
    <s v="PROFESOR INTERINO"/>
    <s v="C01"/>
    <s v="TIEMPO COMPLETO"/>
    <s v="2016-09-15 00:00:00.0"/>
    <s v="null"/>
    <s v="PI101114"/>
    <s v="PROFESOR CONTRATADO INTERINO"/>
    <s v="R106"/>
    <x v="5"/>
    <n v="195"/>
    <s v="DIDÁCTICA DE LA LENGUA Y LA LITERATURA"/>
  </r>
  <r>
    <x v="34"/>
    <n v="44445308"/>
    <s v="EMYDUR"/>
    <n v="265204000"/>
    <s v="265204G"/>
    <s v="GRUPO-A"/>
    <s v="Complementos para la formación disciplinar. Lengua Castellana y Literatura"/>
    <s v="GG"/>
    <s v="GRUPO GRANDE"/>
    <s v="265204G"/>
    <s v="GG COMPLEMENTOS PARA LA FORMACIÓN DISCIPLINAR: LENGUA CASTELLANA Y LITERATU"/>
    <s v="GRUPO-A"/>
    <s v="GG de Complementos para la formación disciplinar. Lengua Castellana y Liter"/>
    <s v="1S"/>
    <n v="44445308"/>
    <s v="VILA"/>
    <s v="CARNEIRO"/>
    <s v="ZAIDA"/>
    <s v="zavila"/>
    <s v="zaida.vila@unirioja.es"/>
    <n v="0"/>
    <n v="0"/>
    <x v="0"/>
    <n v="536"/>
    <s v="PROFESOR INTERINO"/>
    <s v="C01"/>
    <s v="TIEMPO COMPLETO"/>
    <s v="2013-09-16 00:00:00.0"/>
    <s v="2019-01-28 00:00:00.0"/>
    <s v="PI100911"/>
    <s v="PROFESOR CONTRATADO INTERINO"/>
    <s v="R106"/>
    <x v="5"/>
    <n v="195"/>
    <s v="DIDÁCTICA DE LA LENGUA Y LA LITERATURA"/>
  </r>
  <r>
    <x v="34"/>
    <n v="16603653"/>
    <s v="EMYDUR"/>
    <n v="265204000"/>
    <s v="265204R"/>
    <s v="GRUPO-A1"/>
    <s v="Complementos para la formación disciplinar. Lengua Castellana y Literatura"/>
    <s v="GR"/>
    <s v="GRUPO REDUCIDO"/>
    <s v="265204R"/>
    <s v="GR DE COMPLEMENTOS PARA LA FORMACIÓN DISCIPLINAR: LENGUA CASTELLANA Y LITER"/>
    <s v="GRUPO-A1"/>
    <s v="GR de COMPLEMENTOS PARA LA FORMACIÓN DISCIPLINAR"/>
    <s v="1S"/>
    <n v="16603653"/>
    <s v="LÁZARO"/>
    <s v="NISO"/>
    <s v="REBECA"/>
    <s v="relazaro"/>
    <s v="rebeca.lazaro@unirioja.es"/>
    <n v="3"/>
    <n v="3"/>
    <x v="0"/>
    <n v="536"/>
    <s v="PROFESOR INTERINO"/>
    <s v="C01"/>
    <s v="TIEMPO COMPLETO"/>
    <s v="2016-09-15 00:00:00.0"/>
    <s v="null"/>
    <s v="PI101114"/>
    <s v="PROFESOR CONTRATADO INTERINO"/>
    <s v="R106"/>
    <x v="5"/>
    <n v="195"/>
    <s v="DIDÁCTICA DE LA LENGUA Y LA LITERATURA"/>
  </r>
  <r>
    <x v="34"/>
    <n v="16535214"/>
    <s v="EMYDUR"/>
    <n v="265205000"/>
    <s v="265205G"/>
    <s v="GRUPO-A"/>
    <s v="Aprendizaje y enseñanza de la Lengua Castellana y Literatura"/>
    <s v="GG"/>
    <s v="GRUPO GRANDE"/>
    <s v="265205G"/>
    <s v="GG APRENDIZAJE Y ENSEÑANZA DE LA LENGUA CASTELLANA Y LITERATURA"/>
    <s v="GRUPO-A"/>
    <s v="GG de Aprendizaje y enseñanza de la Lengua Castellana y Literatura"/>
    <s v="AN"/>
    <n v="16535214"/>
    <s v="MARTÍNEZ"/>
    <s v="EZQUERRO"/>
    <s v="AURORA"/>
    <s v="aumarte"/>
    <s v="aurora.martinez@unirioja.es"/>
    <n v="4.5"/>
    <n v="4.5"/>
    <x v="0"/>
    <n v="504"/>
    <s v="PROFESOR TITULAR UNIVERSIDAD"/>
    <s v="C01"/>
    <s v="TIEMPO COMPLETO"/>
    <s v="2011-09-01 00:00:00.0"/>
    <s v="null"/>
    <s v="DF100303"/>
    <s v="PROFESOR TITULAR DE UNIVERSIDAD"/>
    <s v="R106"/>
    <x v="5"/>
    <n v="195"/>
    <s v="DIDÁCTICA DE LA LENGUA Y LA LITERATURA"/>
  </r>
  <r>
    <x v="34"/>
    <n v="33437205"/>
    <s v="EMYDUR"/>
    <n v="265205000"/>
    <s v="265205G"/>
    <s v="GRUPO-A"/>
    <s v="Aprendizaje y enseñanza de la Lengua Castellana y Literatura"/>
    <s v="GG"/>
    <s v="GRUPO GRANDE"/>
    <s v="265205G"/>
    <s v="GG APRENDIZAJE Y ENSEÑANZA DE LA LENGUA CASTELLANA Y LITERATURA"/>
    <s v="GRUPO-A"/>
    <s v="GG de Aprendizaje y enseñanza de la Lengua Castellana y Literatura"/>
    <s v="AN"/>
    <n v="33437205"/>
    <s v="ESCUDERO"/>
    <s v="BAZTAN"/>
    <s v="JUAN MANUEL"/>
    <s v="juescude"/>
    <s v="juan-manuel.escudero@unirioja.es"/>
    <n v="1"/>
    <n v="1"/>
    <x v="1"/>
    <n v="534"/>
    <s v="CONTRATADO DOCTOR -TIPO 1"/>
    <s v="C01"/>
    <s v="TIEMPO COMPLETO"/>
    <s v="2019-02-01 00:00:00.0"/>
    <s v="null"/>
    <s v="PI100711"/>
    <s v="PROFESOR CONTRATADO DOCTOR -TIPO 1"/>
    <s v="R106"/>
    <x v="5"/>
    <n v="195"/>
    <s v="DIDÁCTICA DE LA LENGUA Y LA LITERATURA"/>
  </r>
  <r>
    <x v="34"/>
    <n v="50842132"/>
    <s v="EMYDUR"/>
    <n v="265205000"/>
    <s v="265205G"/>
    <s v="GRUPO-A"/>
    <s v="Aprendizaje y enseñanza de la Lengua Castellana y Literatura"/>
    <s v="GG"/>
    <s v="GRUPO GRANDE"/>
    <s v="265205G"/>
    <s v="GG APRENDIZAJE Y ENSEÑANZA DE LA LENGUA CASTELLANA Y LITERATURA"/>
    <s v="GRUPO-A"/>
    <s v="GG de Aprendizaje y enseñanza de la Lengua Castellana y Literatura"/>
    <s v="AN"/>
    <n v="50842132"/>
    <s v="GAVELA"/>
    <s v="GARCÍA"/>
    <s v="DELIA DEL PILAR"/>
    <s v="degavela"/>
    <s v="delia.gavela@unirioja.es"/>
    <n v="2"/>
    <n v="2"/>
    <x v="0"/>
    <n v="504"/>
    <s v="PROFESOR TITULAR UNIVERSIDAD"/>
    <s v="C01"/>
    <s v="TIEMPO COMPLETO"/>
    <s v="2017-09-15 00:00:00.0"/>
    <s v="null"/>
    <s v="DF100302"/>
    <s v="PROFESOR TITULAR DE UNIVERSIDAD"/>
    <s v="R106"/>
    <x v="5"/>
    <n v="195"/>
    <s v="DIDÁCTICA DE LA LENGUA Y LA LITERATURA"/>
  </r>
  <r>
    <x v="34"/>
    <n v="16535214"/>
    <s v="EMYDUR"/>
    <n v="265205000"/>
    <s v="265205R"/>
    <s v="GRUPO-A1"/>
    <s v="Aprendizaje y enseñanza de la Lengua Castellana y Literatura"/>
    <s v="GR"/>
    <s v="GRUPO REDUCIDO"/>
    <s v="265205R"/>
    <s v="GR DE APRENDIZAJE Y ENSEÑANZA DE LA LENGUA CASTELLANA Y LITERATURA"/>
    <s v="GRUPO-A1"/>
    <s v="GR de APRENDIZAJE Y ENSEÑANZA DE LA LENGUA CASTELLANA Y LA LITERATURA"/>
    <s v="AN"/>
    <n v="16535214"/>
    <s v="MARTÍNEZ"/>
    <s v="EZQUERRO"/>
    <s v="AURORA"/>
    <s v="aumarte"/>
    <s v="aurora.martinez@unirioja.es"/>
    <n v="4"/>
    <n v="4"/>
    <x v="0"/>
    <n v="504"/>
    <s v="PROFESOR TITULAR UNIVERSIDAD"/>
    <s v="C01"/>
    <s v="TIEMPO COMPLETO"/>
    <s v="2011-09-01 00:00:00.0"/>
    <s v="null"/>
    <s v="DF100303"/>
    <s v="PROFESOR TITULAR DE UNIVERSIDAD"/>
    <s v="R106"/>
    <x v="5"/>
    <n v="195"/>
    <s v="DIDÁCTICA DE LA LENGUA Y LA LITERATURA"/>
  </r>
  <r>
    <x v="34"/>
    <n v="33437205"/>
    <s v="EMYDUR"/>
    <n v="265205000"/>
    <s v="265205R"/>
    <s v="GRUPO-A1"/>
    <s v="Aprendizaje y enseñanza de la Lengua Castellana y Literatura"/>
    <s v="GR"/>
    <s v="GRUPO REDUCIDO"/>
    <s v="265205R"/>
    <s v="GR DE APRENDIZAJE Y ENSEÑANZA DE LA LENGUA CASTELLANA Y LITERATURA"/>
    <s v="GRUPO-A1"/>
    <s v="GR de APRENDIZAJE Y ENSEÑANZA DE LA LENGUA CASTELLANA Y LA LITERATURA"/>
    <s v="AN"/>
    <n v="33437205"/>
    <s v="ESCUDERO"/>
    <s v="BAZTAN"/>
    <s v="JUAN MANUEL"/>
    <s v="juescude"/>
    <s v="juan-manuel.escudero@unirioja.es"/>
    <n v="1.5"/>
    <n v="1.5"/>
    <x v="1"/>
    <n v="534"/>
    <s v="CONTRATADO DOCTOR -TIPO 1"/>
    <s v="C01"/>
    <s v="TIEMPO COMPLETO"/>
    <s v="2019-02-01 00:00:00.0"/>
    <s v="null"/>
    <s v="PI100711"/>
    <s v="PROFESOR CONTRATADO DOCTOR -TIPO 1"/>
    <s v="R106"/>
    <x v="5"/>
    <n v="195"/>
    <s v="DIDÁCTICA DE LA LENGUA Y LA LITERATURA"/>
  </r>
  <r>
    <x v="34"/>
    <n v="50842132"/>
    <s v="EMYDUR"/>
    <n v="265205000"/>
    <s v="265205R"/>
    <s v="GRUPO-A1"/>
    <s v="Aprendizaje y enseñanza de la Lengua Castellana y Literatura"/>
    <s v="GR"/>
    <s v="GRUPO REDUCIDO"/>
    <s v="265205R"/>
    <s v="GR DE APRENDIZAJE Y ENSEÑANZA DE LA LENGUA CASTELLANA Y LITERATURA"/>
    <s v="GRUPO-A1"/>
    <s v="GR de APRENDIZAJE Y ENSEÑANZA DE LA LENGUA CASTELLANA Y LA LITERATURA"/>
    <s v="AN"/>
    <n v="50842132"/>
    <s v="GAVELA"/>
    <s v="GARCÍA"/>
    <s v="DELIA DEL PILAR"/>
    <s v="degavela"/>
    <s v="delia.gavela@unirioja.es"/>
    <n v="2"/>
    <n v="2"/>
    <x v="0"/>
    <n v="504"/>
    <s v="PROFESOR TITULAR UNIVERSIDAD"/>
    <s v="C01"/>
    <s v="TIEMPO COMPLETO"/>
    <s v="2017-09-15 00:00:00.0"/>
    <s v="null"/>
    <s v="DF100302"/>
    <s v="PROFESOR TITULAR DE UNIVERSIDAD"/>
    <s v="R106"/>
    <x v="5"/>
    <n v="195"/>
    <s v="DIDÁCTICA DE LA LENGUA Y LA LITERATURA"/>
  </r>
  <r>
    <x v="34"/>
    <n v="16603653"/>
    <s v="EMYDUR"/>
    <n v="265206000"/>
    <s v="265206G"/>
    <s v="GRUPO-A"/>
    <s v="Innovación docente e iniciación a la investigación educativa. Lengua Castellana y Literatura"/>
    <s v="GG"/>
    <s v="GRUPO GRANDE"/>
    <s v="265206G"/>
    <s v="GG INNOVACIÓN DOCENTE E INICIACIÓN A LA INVESTIGACIÓN EDUCATIVA. LENGUA CAS"/>
    <s v="GRUPO-A"/>
    <s v="GG de Innovación docente e iniciación a la investigación educativa. Lengua"/>
    <s v="2S"/>
    <n v="16603653"/>
    <s v="LÁZARO"/>
    <s v="NISO"/>
    <s v="REBECA"/>
    <s v="relazaro"/>
    <s v="rebeca.lazaro@unirioja.es"/>
    <n v="3"/>
    <n v="3"/>
    <x v="0"/>
    <n v="536"/>
    <s v="PROFESOR INTERINO"/>
    <s v="C01"/>
    <s v="TIEMPO COMPLETO"/>
    <s v="2016-09-15 00:00:00.0"/>
    <s v="null"/>
    <s v="PI101114"/>
    <s v="PROFESOR CONTRATADO INTERINO"/>
    <s v="R106"/>
    <x v="5"/>
    <n v="195"/>
    <s v="DIDÁCTICA DE LA LENGUA Y LA LITERATURA"/>
  </r>
  <r>
    <x v="34"/>
    <n v="16603653"/>
    <s v="EMYDUR"/>
    <n v="265206000"/>
    <s v="265206R"/>
    <s v="GRUPO-A1"/>
    <s v="Innovación docente e iniciación a la investigación educativa. Lengua Castellana y Literatura"/>
    <s v="GR"/>
    <s v="GRUPO REDUCIDO"/>
    <s v="265206R"/>
    <s v="GR DE INNOVACIÓN DOCENTE E INICIACIÓN A LA INVESTIGACIÓN EDUCATIVA. LENGUA"/>
    <s v="GRUPO-A1"/>
    <s v="GR de INNOVACIÓN DOCENTE E INICIACIÓN A LA INVESTIGACIÓN EDUCATIVA"/>
    <s v="2S"/>
    <n v="16603653"/>
    <s v="LÁZARO"/>
    <s v="NISO"/>
    <s v="REBECA"/>
    <s v="relazaro"/>
    <s v="rebeca.lazaro@unirioja.es"/>
    <n v="3"/>
    <n v="3"/>
    <x v="0"/>
    <n v="536"/>
    <s v="PROFESOR INTERINO"/>
    <s v="C01"/>
    <s v="TIEMPO COMPLETO"/>
    <s v="2016-09-15 00:00:00.0"/>
    <s v="null"/>
    <s v="PI101114"/>
    <s v="PROFESOR CONTRATADO INTERINO"/>
    <s v="R106"/>
    <x v="5"/>
    <n v="195"/>
    <s v="DIDÁCTICA DE LA LENGUA Y LA LITERATURA"/>
  </r>
  <r>
    <x v="34"/>
    <n v="16535214"/>
    <s v="EMYDUR"/>
    <n v="265401000"/>
    <s v="265401R"/>
    <s v="GRUPO-A"/>
    <s v="Prácticum en la especialidad de Lengua Castellana y Literatura"/>
    <s v="GR"/>
    <s v="GRUPO REDUCIDO"/>
    <s v="265401R"/>
    <s v="GR DE PRÁCTICUM EN LENGUA CASTELLANA Y LITERATURA / TRABAJO FIN MÁSTER"/>
    <s v="GRUPO-A"/>
    <s v="GR de PRÁCTICUM EN LA ESPECIALIDAD DE LENGUA CASTELLANA Y LITERATURA"/>
    <s v="2S"/>
    <n v="16535214"/>
    <s v="MARTÍNEZ"/>
    <s v="EZQUERRO"/>
    <s v="AURORA"/>
    <s v="aumarte"/>
    <s v="aurora.martinez@unirioja.es"/>
    <n v="2.1"/>
    <n v="2.1"/>
    <x v="0"/>
    <n v="504"/>
    <s v="PROFESOR TITULAR UNIVERSIDAD"/>
    <s v="C01"/>
    <s v="TIEMPO COMPLETO"/>
    <s v="2011-09-01 00:00:00.0"/>
    <s v="null"/>
    <s v="DF100303"/>
    <s v="PROFESOR TITULAR DE UNIVERSIDAD"/>
    <s v="R106"/>
    <x v="5"/>
    <n v="195"/>
    <s v="DIDÁCTICA DE LA LENGUA Y LA LITERATURA"/>
  </r>
  <r>
    <x v="34"/>
    <n v="16556358"/>
    <s v="EMYDUR"/>
    <n v="265401000"/>
    <s v="265401R"/>
    <s v="GRUPO-A"/>
    <s v="Prácticum en la especialidad de Lengua Castellana y Literatura"/>
    <s v="GR"/>
    <s v="GRUPO REDUCIDO"/>
    <s v="265401R"/>
    <s v="GR DE PRÁCTICUM EN LENGUA CASTELLANA Y LITERATURA / TRABAJO FIN MÁSTER"/>
    <s v="GRUPO-A"/>
    <s v="GR de PRÁCTICUM EN LA ESPECIALIDAD DE LENGUA CASTELLANA Y LITERATURA"/>
    <s v="2S"/>
    <n v="16556358"/>
    <s v="SILVESTRE"/>
    <s v="SALAS"/>
    <s v="MARÍA DEL SOL"/>
    <s v="masilves"/>
    <s v="marysol.silvestre@unirioja.es"/>
    <n v="2.1"/>
    <n v="2.1"/>
    <x v="1"/>
    <n v="536"/>
    <s v="PROFESOR INTERINO"/>
    <s v="C01"/>
    <s v="TIEMPO COMPLETO"/>
    <s v="2013-09-16 00:00:00.0"/>
    <s v="null"/>
    <s v="PI100910"/>
    <s v="PROFESOR CONTRATADO INTERINO"/>
    <s v="R106"/>
    <x v="5"/>
    <n v="195"/>
    <s v="DIDÁCTICA DE LA LENGUA Y LA LITERATURA"/>
  </r>
  <r>
    <x v="34"/>
    <n v="16581906"/>
    <s v="EMYDUR"/>
    <n v="265401000"/>
    <s v="265401R"/>
    <s v="GRUPO-A"/>
    <s v="Prácticum en la especialidad de Lengua Castellana y Literatura"/>
    <s v="GR"/>
    <s v="GRUPO REDUCIDO"/>
    <s v="265401R"/>
    <s v="GR DE PRÁCTICUM EN LENGUA CASTELLANA Y LITERATURA / TRABAJO FIN MÁSTER"/>
    <s v="GRUPO-A"/>
    <s v="GR de PRÁCTICUM EN LA ESPECIALIDAD DE LENGUA CASTELLANA Y LITERATURA"/>
    <s v="2S"/>
    <n v="16581906"/>
    <s v="SAMPEDRO"/>
    <s v="PASCUAL"/>
    <s v="SIMÓN"/>
    <s v="sisamped"/>
    <s v="simon.sampedro@unirioja.es"/>
    <n v="0.7"/>
    <n v="0.7"/>
    <x v="0"/>
    <n v="536"/>
    <s v="PROFESOR INTERINO"/>
    <s v="C01"/>
    <s v="TIEMPO COMPLETO"/>
    <s v="2018-09-17 00:00:00.0"/>
    <s v="null"/>
    <s v="PI101363"/>
    <s v="PROFESOR CONTRATADO INTERINO TC"/>
    <s v="R106"/>
    <x v="5"/>
    <n v="195"/>
    <s v="DIDÁCTICA DE LA LENGUA Y LA LITERATURA"/>
  </r>
  <r>
    <x v="34"/>
    <n v="16603653"/>
    <s v="EMYDUR"/>
    <n v="265401000"/>
    <s v="265401R"/>
    <s v="GRUPO-A"/>
    <s v="Prácticum en la especialidad de Lengua Castellana y Literatura"/>
    <s v="GR"/>
    <s v="GRUPO REDUCIDO"/>
    <s v="265401R"/>
    <s v="GR DE PRÁCTICUM EN LENGUA CASTELLANA Y LITERATURA / TRABAJO FIN MÁSTER"/>
    <s v="GRUPO-A"/>
    <s v="GR de PRÁCTICUM EN LA ESPECIALIDAD DE LENGUA CASTELLANA Y LITERATURA"/>
    <s v="2S"/>
    <n v="16603653"/>
    <s v="LÁZARO"/>
    <s v="NISO"/>
    <s v="REBECA"/>
    <s v="relazaro"/>
    <s v="rebeca.lazaro@unirioja.es"/>
    <n v="2.8"/>
    <n v="2.8"/>
    <x v="0"/>
    <n v="536"/>
    <s v="PROFESOR INTERINO"/>
    <s v="C01"/>
    <s v="TIEMPO COMPLETO"/>
    <s v="2016-09-15 00:00:00.0"/>
    <s v="null"/>
    <s v="PI101114"/>
    <s v="PROFESOR CONTRATADO INTERINO"/>
    <s v="R106"/>
    <x v="5"/>
    <n v="195"/>
    <s v="DIDÁCTICA DE LA LENGUA Y LA LITERATURA"/>
  </r>
  <r>
    <x v="34"/>
    <n v="33437205"/>
    <s v="EMYDUR"/>
    <n v="265401000"/>
    <s v="265401R"/>
    <s v="GRUPO-A"/>
    <s v="Prácticum en la especialidad de Lengua Castellana y Literatura"/>
    <s v="GR"/>
    <s v="GRUPO REDUCIDO"/>
    <s v="265401R"/>
    <s v="GR DE PRÁCTICUM EN LENGUA CASTELLANA Y LITERATURA / TRABAJO FIN MÁSTER"/>
    <s v="GRUPO-A"/>
    <s v="GR de PRÁCTICUM EN LA ESPECIALIDAD DE LENGUA CASTELLANA Y LITERATURA"/>
    <s v="2S"/>
    <n v="33437205"/>
    <s v="ESCUDERO"/>
    <s v="BAZTAN"/>
    <s v="JUAN MANUEL"/>
    <s v="juescude"/>
    <s v="juan-manuel.escudero@unirioja.es"/>
    <n v="2.8"/>
    <n v="2.8"/>
    <x v="1"/>
    <n v="534"/>
    <s v="CONTRATADO DOCTOR -TIPO 1"/>
    <s v="C01"/>
    <s v="TIEMPO COMPLETO"/>
    <s v="2019-02-01 00:00:00.0"/>
    <s v="null"/>
    <s v="PI100711"/>
    <s v="PROFESOR CONTRATADO DOCTOR -TIPO 1"/>
    <s v="R106"/>
    <x v="5"/>
    <n v="195"/>
    <s v="DIDÁCTICA DE LA LENGUA Y LA LITERATURA"/>
  </r>
  <r>
    <x v="34"/>
    <n v="50842132"/>
    <s v="EMYDUR"/>
    <n v="265401000"/>
    <s v="265401R"/>
    <s v="GRUPO-A"/>
    <s v="Prácticum en la especialidad de Lengua Castellana y Literatura"/>
    <s v="GR"/>
    <s v="GRUPO REDUCIDO"/>
    <s v="265401R"/>
    <s v="GR DE PRÁCTICUM EN LENGUA CASTELLANA Y LITERATURA / TRABAJO FIN MÁSTER"/>
    <s v="GRUPO-A"/>
    <s v="GR de PRÁCTICUM EN LA ESPECIALIDAD DE LENGUA CASTELLANA Y LITERATURA"/>
    <s v="2S"/>
    <n v="50842132"/>
    <s v="GAVELA"/>
    <s v="GARCÍA"/>
    <s v="DELIA DEL PILAR"/>
    <s v="degavela"/>
    <s v="delia.gavela@unirioja.es"/>
    <n v="4.9000000000000004"/>
    <n v="4.9000000000000004"/>
    <x v="0"/>
    <n v="504"/>
    <s v="PROFESOR TITULAR UNIVERSIDAD"/>
    <s v="C01"/>
    <s v="TIEMPO COMPLETO"/>
    <s v="2017-09-15 00:00:00.0"/>
    <s v="null"/>
    <s v="DF100302"/>
    <s v="PROFESOR TITULAR DE UNIVERSIDAD"/>
    <s v="R106"/>
    <x v="5"/>
    <n v="195"/>
    <s v="DIDÁCTICA DE LA LENGUA Y LA LITERATURA"/>
  </r>
  <r>
    <x v="34"/>
    <n v="50842132"/>
    <s v="EMYDUR"/>
    <n v="265501000"/>
    <s v="265501G"/>
    <s v="GRUPO-A"/>
    <s v="Trabajo fin de máster en Lengua Castellana y Literatura"/>
    <s v="GG"/>
    <s v="GRUPO GRANDE"/>
    <s v="265501G"/>
    <s v="TRABAJO FIN DE MÁSTER"/>
    <s v="GRUPO-A"/>
    <s v="GRUPO DE MATRICULA TRABAJO FIN DE MÁSTER"/>
    <s v="I"/>
    <n v="50842132"/>
    <s v="GAVELA"/>
    <s v="GARCÍA"/>
    <s v="DELIA DEL PILAR"/>
    <s v="degavela"/>
    <s v="delia.gavela@unirioja.es"/>
    <n v="0"/>
    <n v="0"/>
    <x v="0"/>
    <n v="504"/>
    <s v="PROFESOR TITULAR UNIVERSIDAD"/>
    <s v="C01"/>
    <s v="TIEMPO COMPLETO"/>
    <s v="2017-09-15 00:00:00.0"/>
    <s v="null"/>
    <s v="DF100302"/>
    <s v="PROFESOR TITULAR DE UNIVERSIDAD"/>
    <s v="R106"/>
    <x v="5"/>
    <n v="195"/>
    <s v="DIDÁCTICA DE LA LENGUA Y LA LITERATURA"/>
  </r>
  <r>
    <x v="35"/>
    <n v="16552126"/>
    <s v="EMYDUR"/>
    <n v="266204000"/>
    <s v="266204G"/>
    <s v="GRUPO-A"/>
    <s v="Complementos para la formación disciplinar. Matemáticas"/>
    <s v="GG"/>
    <s v="GRUPO GRANDE"/>
    <s v="266204G"/>
    <s v="GG COMPLEMENTOS PARA LA FORMACIÓN DISCIPLINAR. MATEMÁTICAS"/>
    <s v="GRUPO-A"/>
    <s v="GG de Complementos para la formación disciplinar. Matemáticas"/>
    <s v="1S"/>
    <n v="16552126"/>
    <s v="CASTELLANOS"/>
    <s v="FONSECA"/>
    <s v="ROBERTO"/>
    <s v="rocastel"/>
    <s v="roberto.castellanos@unirioja.es"/>
    <n v="1.5"/>
    <n v="1.5"/>
    <x v="0"/>
    <n v="532"/>
    <s v="LABORAL DOCENTE-ASOCIADO"/>
    <s v="P02"/>
    <s v="TIEMPO PARCIAL (2+2 HORAS)"/>
    <s v="2015-09-15 00:00:00.0"/>
    <s v="2019-09-14 00:00:00.0"/>
    <s v="PI101047"/>
    <s v="PROFESOR ASOCIADO"/>
    <s v="R111"/>
    <x v="7"/>
    <n v="200"/>
    <s v="DIDÁCTICA DE LA MATEMÁTICA"/>
  </r>
  <r>
    <x v="35"/>
    <n v="17835356"/>
    <s v="EMYDUR"/>
    <n v="266204000"/>
    <s v="266204G"/>
    <s v="GRUPO-A"/>
    <s v="Complementos para la formación disciplinar. Matemáticas"/>
    <s v="GG"/>
    <s v="GRUPO GRANDE"/>
    <s v="266204G"/>
    <s v="GG COMPLEMENTOS PARA LA FORMACIÓN DISCIPLINAR. MATEMÁTICAS"/>
    <s v="GRUPO-A"/>
    <s v="GG de Complementos para la formación disciplinar. Matemáticas"/>
    <s v="1S"/>
    <n v="17835356"/>
    <s v="ESPAÑOL"/>
    <s v="GONZÁLEZ"/>
    <s v="LUIS"/>
    <s v="lespanol"/>
    <s v="luis.espanol@unirioja.es"/>
    <n v="1.5"/>
    <n v="1.5"/>
    <x v="1"/>
    <n v="504"/>
    <s v="PROFESOR TITULAR UNIVERSIDAD"/>
    <s v="01A"/>
    <s v="TIEMPO COMPLETO AMPLIADO"/>
    <s v="2012-09-01 00:00:00.0"/>
    <s v="null"/>
    <s v="DF32213"/>
    <s v="TITULAR DE UNIVERSIDAD"/>
    <s v="R111"/>
    <x v="7"/>
    <n v="440"/>
    <s v="GEOMETRÍA Y TOPOLOGÍA"/>
  </r>
  <r>
    <x v="35"/>
    <n v="16552126"/>
    <s v="EMYDUR"/>
    <n v="266204000"/>
    <s v="266204R"/>
    <s v="GRUPO-A1"/>
    <s v="Complementos para la formación disciplinar. Matemáticas"/>
    <s v="GR"/>
    <s v="GRUPO REDUCIDO"/>
    <s v="266204R"/>
    <s v="GR DE COMPLEMENTOS PARA LA FORMACIÓN DISCIPLINAR: LAS MATEMÁTICAS Y EL PROC"/>
    <s v="GRUPO-A1"/>
    <s v="GR de COMPLEMENTOS PARA LA FORMACIÓN DISCIPLINAR"/>
    <s v="1S"/>
    <n v="16552126"/>
    <s v="CASTELLANOS"/>
    <s v="FONSECA"/>
    <s v="ROBERTO"/>
    <s v="rocastel"/>
    <s v="roberto.castellanos@unirioja.es"/>
    <n v="1.5"/>
    <n v="1.5"/>
    <x v="0"/>
    <n v="532"/>
    <s v="LABORAL DOCENTE-ASOCIADO"/>
    <s v="P02"/>
    <s v="TIEMPO PARCIAL (2+2 HORAS)"/>
    <s v="2015-09-15 00:00:00.0"/>
    <s v="2019-09-14 00:00:00.0"/>
    <s v="PI101047"/>
    <s v="PROFESOR ASOCIADO"/>
    <s v="R111"/>
    <x v="7"/>
    <n v="200"/>
    <s v="DIDÁCTICA DE LA MATEMÁTICA"/>
  </r>
  <r>
    <x v="35"/>
    <n v="17835356"/>
    <s v="EMYDUR"/>
    <n v="266204000"/>
    <s v="266204R"/>
    <s v="GRUPO-A1"/>
    <s v="Complementos para la formación disciplinar. Matemáticas"/>
    <s v="GR"/>
    <s v="GRUPO REDUCIDO"/>
    <s v="266204R"/>
    <s v="GR DE COMPLEMENTOS PARA LA FORMACIÓN DISCIPLINAR: LAS MATEMÁTICAS Y EL PROC"/>
    <s v="GRUPO-A1"/>
    <s v="GR de COMPLEMENTOS PARA LA FORMACIÓN DISCIPLINAR"/>
    <s v="1S"/>
    <n v="17835356"/>
    <s v="ESPAÑOL"/>
    <s v="GONZÁLEZ"/>
    <s v="LUIS"/>
    <s v="lespanol"/>
    <s v="luis.espanol@unirioja.es"/>
    <n v="1.5"/>
    <n v="1.5"/>
    <x v="1"/>
    <n v="504"/>
    <s v="PROFESOR TITULAR UNIVERSIDAD"/>
    <s v="01A"/>
    <s v="TIEMPO COMPLETO AMPLIADO"/>
    <s v="2012-09-01 00:00:00.0"/>
    <s v="null"/>
    <s v="DF32213"/>
    <s v="TITULAR DE UNIVERSIDAD"/>
    <s v="R111"/>
    <x v="7"/>
    <n v="440"/>
    <s v="GEOMETRÍA Y TOPOLOGÍA"/>
  </r>
  <r>
    <x v="35"/>
    <n v="16560638"/>
    <s v="EMYDUR"/>
    <n v="266205000"/>
    <s v="266205G"/>
    <s v="GRUPO-A"/>
    <s v="Aprendizaje y enseñanza de las Matemáticas"/>
    <s v="GG"/>
    <s v="GRUPO GRANDE"/>
    <s v="266205G"/>
    <s v="GG APRENDIZAJE Y ENSEÑANZA DE LAS MATEMÁTICAS"/>
    <s v="GRUPO-A"/>
    <s v="GG de Aprendizaje y enseñanza de las Matemáticas"/>
    <s v="AN"/>
    <n v="16560638"/>
    <s v="JIMÉNEZ"/>
    <s v="GESTAL"/>
    <s v="CLARA"/>
    <s v="clajimenez"/>
    <s v="clara.jimenez@unirioja.es"/>
    <n v="5"/>
    <n v="5"/>
    <x v="1"/>
    <s v="A-0504"/>
    <s v="PROFESOR TITULAR UNIVERSIDAD"/>
    <s v="C01"/>
    <s v="TIEMPO COMPLETO"/>
    <s v="2010-09-01 00:00:00.0"/>
    <s v="null"/>
    <s v="DF100275"/>
    <s v="PROFESOR TITULAR INTERINO"/>
    <s v="R111"/>
    <x v="7"/>
    <n v="200"/>
    <s v="DIDÁCTICA DE LA MATEMÁTICA"/>
  </r>
  <r>
    <x v="35"/>
    <n v="16612389"/>
    <s v="EMYDUR"/>
    <n v="266205000"/>
    <s v="266205G"/>
    <s v="GRUPO-A"/>
    <s v="Aprendizaje y enseñanza de las Matemáticas"/>
    <s v="GG"/>
    <s v="GRUPO GRANDE"/>
    <s v="266205G"/>
    <s v="GG APRENDIZAJE Y ENSEÑANZA DE LAS MATEMÁTICAS"/>
    <s v="GRUPO-A"/>
    <s v="GG de Aprendizaje y enseñanza de las Matemáticas"/>
    <s v="AN"/>
    <n v="16612389"/>
    <s v="MAGREÑÁN"/>
    <s v="RUIZ"/>
    <s v="ÁNGEL ALBERTO"/>
    <s v="anmagren"/>
    <s v="angel-alberto.magrenan@unirioja.es"/>
    <n v="2.5"/>
    <n v="2.5"/>
    <x v="1"/>
    <n v="536"/>
    <s v="PROFESOR INTERINO"/>
    <s v="C01"/>
    <s v="TIEMPO COMPLETO"/>
    <s v="2018-09-17 00:00:00.0"/>
    <s v="null"/>
    <s v="PI101383"/>
    <s v="PROFESOR CONTRATADO INTERINO"/>
    <s v="R111"/>
    <x v="7"/>
    <n v="200"/>
    <s v="DIDÁCTICA DE LA MATEMÁTICA"/>
  </r>
  <r>
    <x v="35"/>
    <n v="16612389"/>
    <s v="EMYDUR"/>
    <n v="266205000"/>
    <s v="266205R"/>
    <s v="GRUPO-A1"/>
    <s v="Aprendizaje y enseñanza de las Matemáticas"/>
    <s v="GR"/>
    <s v="GRUPO REDUCIDO"/>
    <s v="266205R"/>
    <s v="GRUPO REDUCIDO DE APRENDIZAJE Y ENSEÑANZA DE LAS MATEMÁTICAS"/>
    <s v="GRUPO-A1"/>
    <s v="GR de APRENDIZAJE Y ENSEÑANZA DE LAS MATEMÁTICAS"/>
    <s v="AN"/>
    <n v="16612389"/>
    <s v="MAGREÑÁN"/>
    <s v="RUIZ"/>
    <s v="ÁNGEL ALBERTO"/>
    <s v="anmagren"/>
    <s v="angel-alberto.magrenan@unirioja.es"/>
    <n v="1.5"/>
    <n v="1.5"/>
    <x v="1"/>
    <n v="536"/>
    <s v="PROFESOR INTERINO"/>
    <s v="C01"/>
    <s v="TIEMPO COMPLETO"/>
    <s v="2018-09-17 00:00:00.0"/>
    <s v="null"/>
    <s v="PI101383"/>
    <s v="PROFESOR CONTRATADO INTERINO"/>
    <s v="R111"/>
    <x v="7"/>
    <n v="200"/>
    <s v="DIDÁCTICA DE LA MATEMÁTICA"/>
  </r>
  <r>
    <x v="35"/>
    <n v="43187774"/>
    <s v="EMYDUR"/>
    <n v="266205000"/>
    <s v="266205R"/>
    <s v="GRUPO-A1"/>
    <s v="Aprendizaje y enseñanza de las Matemáticas"/>
    <s v="GR"/>
    <s v="GRUPO REDUCIDO"/>
    <s v="266205R"/>
    <s v="GRUPO REDUCIDO DE APRENDIZAJE Y ENSEÑANZA DE LAS MATEMÁTICAS"/>
    <s v="GRUPO-A1"/>
    <s v="GR de APRENDIZAJE Y ENSEÑANZA DE LAS MATEMÁTICAS"/>
    <s v="AN"/>
    <n v="43187774"/>
    <s v="ROTGER"/>
    <s v="GARCÍA"/>
    <s v="LUCÍA"/>
    <s v="lurotger"/>
    <s v="lucia.rotger@unirioja.es"/>
    <n v="6"/>
    <n v="6"/>
    <x v="1"/>
    <n v="536"/>
    <s v="PROFESOR INTERINO"/>
    <s v="C01"/>
    <s v="TIEMPO COMPLETO"/>
    <s v="2019-02-12 00:00:00.0"/>
    <s v="2019-09-14 00:00:00.0"/>
    <s v="PI101414"/>
    <s v="PROFESOR CONTRADO INTERINO"/>
    <s v="R111"/>
    <x v="7"/>
    <n v="5"/>
    <s v="ÁLGEBRA"/>
  </r>
  <r>
    <x v="35"/>
    <n v="16552126"/>
    <s v="EMYDUR"/>
    <n v="266206000"/>
    <s v="266206G"/>
    <s v="GRUPO-A"/>
    <s v="Innovación docente e iniciación a la investigación educativa. Matemáticas"/>
    <s v="GG"/>
    <s v="GRUPO GRANDE"/>
    <s v="266206G"/>
    <s v="GG INNOVACIÓN DOCENTE E INICIACIÓN A LA INVESTIGACIÓN EDUCATIVA. MATEMÁTICA"/>
    <s v="GRUPO-A"/>
    <s v="GG de Innovación docente e iniciación a la investigación educativa. Matemát"/>
    <s v="2S"/>
    <n v="16552126"/>
    <s v="CASTELLANOS"/>
    <s v="FONSECA"/>
    <s v="ROBERTO"/>
    <s v="rocastel"/>
    <s v="roberto.castellanos@unirioja.es"/>
    <n v="1.5"/>
    <n v="1.5"/>
    <x v="0"/>
    <n v="532"/>
    <s v="LABORAL DOCENTE-ASOCIADO"/>
    <s v="P02"/>
    <s v="TIEMPO PARCIAL (2+2 HORAS)"/>
    <s v="2015-09-15 00:00:00.0"/>
    <s v="2019-09-14 00:00:00.0"/>
    <s v="PI101047"/>
    <s v="PROFESOR ASOCIADO"/>
    <s v="R111"/>
    <x v="7"/>
    <n v="200"/>
    <s v="DIDÁCTICA DE LA MATEMÁTICA"/>
  </r>
  <r>
    <x v="35"/>
    <n v="16612389"/>
    <s v="EMYDUR"/>
    <n v="266206000"/>
    <s v="266206G"/>
    <s v="GRUPO-A"/>
    <s v="Innovación docente e iniciación a la investigación educativa. Matemáticas"/>
    <s v="GG"/>
    <s v="GRUPO GRANDE"/>
    <s v="266206G"/>
    <s v="GG INNOVACIÓN DOCENTE E INICIACIÓN A LA INVESTIGACIÓN EDUCATIVA. MATEMÁTICA"/>
    <s v="GRUPO-A"/>
    <s v="GG de Innovación docente e iniciación a la investigación educativa. Matemát"/>
    <s v="2S"/>
    <n v="16612389"/>
    <s v="MAGREÑÁN"/>
    <s v="RUIZ"/>
    <s v="ÁNGEL ALBERTO"/>
    <s v="anmagren"/>
    <s v="angel-alberto.magrenan@unirioja.es"/>
    <n v="1.5"/>
    <n v="1.5"/>
    <x v="1"/>
    <n v="536"/>
    <s v="PROFESOR INTERINO"/>
    <s v="C01"/>
    <s v="TIEMPO COMPLETO"/>
    <s v="2018-09-17 00:00:00.0"/>
    <s v="null"/>
    <s v="PI101383"/>
    <s v="PROFESOR CONTRATADO INTERINO"/>
    <s v="R111"/>
    <x v="7"/>
    <n v="200"/>
    <s v="DIDÁCTICA DE LA MATEMÁTICA"/>
  </r>
  <r>
    <x v="35"/>
    <n v="16552126"/>
    <s v="EMYDUR"/>
    <n v="266206000"/>
    <s v="266206R"/>
    <s v="GRUPO-A1"/>
    <s v="Innovación docente e iniciación a la investigación educativa. Matemáticas"/>
    <s v="GR"/>
    <s v="GRUPO REDUCIDO"/>
    <s v="266206R"/>
    <s v="GR DE INNOVACIÓN DOCENTE E INICIACIÓN A LA INVESTIGACIÓN EN EDUCACIÓN MATEM"/>
    <s v="GRUPO-A1"/>
    <s v="GR de INNOVACIÓN DOCENTE E INICIACIÓN A LA INVESTIGACIÓN EDUCATIVA"/>
    <s v="2S"/>
    <n v="16552126"/>
    <s v="CASTELLANOS"/>
    <s v="FONSECA"/>
    <s v="ROBERTO"/>
    <s v="rocastel"/>
    <s v="roberto.castellanos@unirioja.es"/>
    <n v="1.5"/>
    <n v="1.5"/>
    <x v="0"/>
    <n v="532"/>
    <s v="LABORAL DOCENTE-ASOCIADO"/>
    <s v="P02"/>
    <s v="TIEMPO PARCIAL (2+2 HORAS)"/>
    <s v="2015-09-15 00:00:00.0"/>
    <s v="2019-09-14 00:00:00.0"/>
    <s v="PI101047"/>
    <s v="PROFESOR ASOCIADO"/>
    <s v="R111"/>
    <x v="7"/>
    <n v="200"/>
    <s v="DIDÁCTICA DE LA MATEMÁTICA"/>
  </r>
  <r>
    <x v="35"/>
    <n v="16612389"/>
    <s v="EMYDUR"/>
    <n v="266206000"/>
    <s v="266206R"/>
    <s v="GRUPO-A1"/>
    <s v="Innovación docente e iniciación a la investigación educativa. Matemáticas"/>
    <s v="GR"/>
    <s v="GRUPO REDUCIDO"/>
    <s v="266206R"/>
    <s v="GR DE INNOVACIÓN DOCENTE E INICIACIÓN A LA INVESTIGACIÓN EN EDUCACIÓN MATEM"/>
    <s v="GRUPO-A1"/>
    <s v="GR de INNOVACIÓN DOCENTE E INICIACIÓN A LA INVESTIGACIÓN EDUCATIVA"/>
    <s v="2S"/>
    <n v="16612389"/>
    <s v="MAGREÑÁN"/>
    <s v="RUIZ"/>
    <s v="ÁNGEL ALBERTO"/>
    <s v="anmagren"/>
    <s v="angel-alberto.magrenan@unirioja.es"/>
    <n v="1.5"/>
    <n v="1.5"/>
    <x v="1"/>
    <n v="536"/>
    <s v="PROFESOR INTERINO"/>
    <s v="C01"/>
    <s v="TIEMPO COMPLETO"/>
    <s v="2018-09-17 00:00:00.0"/>
    <s v="null"/>
    <s v="PI101383"/>
    <s v="PROFESOR CONTRATADO INTERINO"/>
    <s v="R111"/>
    <x v="7"/>
    <n v="200"/>
    <s v="DIDÁCTICA DE LA MATEMÁTICA"/>
  </r>
  <r>
    <x v="35"/>
    <n v="16560638"/>
    <s v="EMYDUR"/>
    <n v="266401000"/>
    <s v="266401R"/>
    <s v="GRUPO-A"/>
    <s v="Prácticum en la especialidad de Matemáticas"/>
    <s v="GR"/>
    <s v="GRUPO REDUCIDO"/>
    <s v="266401R"/>
    <s v="GR DE PRÁCTICUM EN MATEMÁTICAS / TRABAJO FIN MÁSTER"/>
    <s v="GRUPO-A"/>
    <s v="GR de PRÁCTICUM EN LA ESPECIALIDAD DE MATEMÁTICAS"/>
    <s v="2S"/>
    <n v="16560638"/>
    <s v="JIMÉNEZ"/>
    <s v="GESTAL"/>
    <s v="CLARA"/>
    <s v="clajimenez"/>
    <s v="clara.jimenez@unirioja.es"/>
    <n v="2.1"/>
    <n v="2.1"/>
    <x v="1"/>
    <s v="A-0504"/>
    <s v="PROFESOR TITULAR UNIVERSIDAD"/>
    <s v="C01"/>
    <s v="TIEMPO COMPLETO"/>
    <s v="2010-09-01 00:00:00.0"/>
    <s v="null"/>
    <s v="DF100275"/>
    <s v="PROFESOR TITULAR INTERINO"/>
    <s v="R111"/>
    <x v="7"/>
    <n v="200"/>
    <s v="DIDÁCTICA DE LA MATEMÁTICA"/>
  </r>
  <r>
    <x v="35"/>
    <n v="16612389"/>
    <s v="EMYDUR"/>
    <n v="266401000"/>
    <s v="266401R"/>
    <s v="GRUPO-A"/>
    <s v="Prácticum en la especialidad de Matemáticas"/>
    <s v="GR"/>
    <s v="GRUPO REDUCIDO"/>
    <s v="266401R"/>
    <s v="GR DE PRÁCTICUM EN MATEMÁTICAS / TRABAJO FIN MÁSTER"/>
    <s v="GRUPO-A"/>
    <s v="GR de PRÁCTICUM EN LA ESPECIALIDAD DE MATEMÁTICAS"/>
    <s v="2S"/>
    <n v="16612389"/>
    <s v="MAGREÑÁN"/>
    <s v="RUIZ"/>
    <s v="ÁNGEL ALBERTO"/>
    <s v="anmagren"/>
    <s v="angel-alberto.magrenan@unirioja.es"/>
    <n v="5.6"/>
    <n v="5.6"/>
    <x v="1"/>
    <n v="536"/>
    <s v="PROFESOR INTERINO"/>
    <s v="C01"/>
    <s v="TIEMPO COMPLETO"/>
    <s v="2018-09-17 00:00:00.0"/>
    <s v="null"/>
    <s v="PI101383"/>
    <s v="PROFESOR CONTRATADO INTERINO"/>
    <s v="R111"/>
    <x v="7"/>
    <n v="200"/>
    <s v="DIDÁCTICA DE LA MATEMÁTICA"/>
  </r>
  <r>
    <x v="35"/>
    <n v="16620864"/>
    <s v="EMYDUR"/>
    <n v="266401000"/>
    <s v="266401R"/>
    <s v="GRUPO-A"/>
    <s v="Prácticum en la especialidad de Matemáticas"/>
    <s v="GR"/>
    <s v="GRUPO REDUCIDO"/>
    <s v="266401R"/>
    <s v="GR DE PRÁCTICUM EN MATEMÁTICAS / TRABAJO FIN MÁSTER"/>
    <s v="GRUPO-A"/>
    <s v="GR de PRÁCTICUM EN LA ESPECIALIDAD DE MATEMÁTICAS"/>
    <s v="2S"/>
    <n v="16620864"/>
    <s v="MARAÑÓN"/>
    <s v="GRANDES"/>
    <s v="MIGUEL"/>
    <s v="mimarano"/>
    <s v="miguel.maranon@unirioja.es"/>
    <n v="0.7"/>
    <n v="0.7"/>
    <x v="1"/>
    <n v="532"/>
    <s v="LABORAL DOCENTE-ASOCIADO"/>
    <s v="P04"/>
    <s v="TIEMPO PARCIAL (4+4 HORAS)"/>
    <s v="2017-09-15 00:00:00.0"/>
    <s v="2019-09-14 00:00:00.0"/>
    <s v="PI101272"/>
    <s v="PROFESOR ASOCIADO"/>
    <s v="R111"/>
    <x v="7"/>
    <n v="200"/>
    <s v="DIDÁCTICA DE LA MATEMÁTICA"/>
  </r>
  <r>
    <x v="35"/>
    <n v="17835356"/>
    <s v="EMYDUR"/>
    <n v="266401000"/>
    <s v="266401R"/>
    <s v="GRUPO-A"/>
    <s v="Prácticum en la especialidad de Matemáticas"/>
    <s v="GR"/>
    <s v="GRUPO REDUCIDO"/>
    <s v="266401R"/>
    <s v="GR DE PRÁCTICUM EN MATEMÁTICAS / TRABAJO FIN MÁSTER"/>
    <s v="GRUPO-A"/>
    <s v="GR de PRÁCTICUM EN LA ESPECIALIDAD DE MATEMÁTICAS"/>
    <s v="2S"/>
    <n v="17835356"/>
    <s v="ESPAÑOL"/>
    <s v="GONZÁLEZ"/>
    <s v="LUIS"/>
    <s v="lespanol"/>
    <s v="luis.espanol@unirioja.es"/>
    <n v="1.4"/>
    <n v="1.4"/>
    <x v="1"/>
    <n v="504"/>
    <s v="PROFESOR TITULAR UNIVERSIDAD"/>
    <s v="01A"/>
    <s v="TIEMPO COMPLETO AMPLIADO"/>
    <s v="2012-09-01 00:00:00.0"/>
    <s v="null"/>
    <s v="DF32213"/>
    <s v="TITULAR DE UNIVERSIDAD"/>
    <s v="R111"/>
    <x v="7"/>
    <n v="440"/>
    <s v="GEOMETRÍA Y TOPOLOGÍA"/>
  </r>
  <r>
    <x v="35"/>
    <n v="43187774"/>
    <s v="EMYDUR"/>
    <n v="266401000"/>
    <s v="266401R"/>
    <s v="GRUPO-A"/>
    <s v="Prácticum en la especialidad de Matemáticas"/>
    <s v="GR"/>
    <s v="GRUPO REDUCIDO"/>
    <s v="266401R"/>
    <s v="GR DE PRÁCTICUM EN MATEMÁTICAS / TRABAJO FIN MÁSTER"/>
    <s v="GRUPO-A"/>
    <s v="GR de PRÁCTICUM EN LA ESPECIALIDAD DE MATEMÁTICAS"/>
    <s v="2S"/>
    <n v="43187774"/>
    <s v="ROTGER"/>
    <s v="GARCÍA"/>
    <s v="LUCÍA"/>
    <s v="lurotger"/>
    <s v="lucia.rotger@unirioja.es"/>
    <n v="2.1"/>
    <n v="2.1"/>
    <x v="1"/>
    <n v="536"/>
    <s v="PROFESOR INTERINO"/>
    <s v="C01"/>
    <s v="TIEMPO COMPLETO"/>
    <s v="2019-02-12 00:00:00.0"/>
    <s v="2019-09-14 00:00:00.0"/>
    <s v="PI101414"/>
    <s v="PROFESOR CONTRADO INTERINO"/>
    <s v="R111"/>
    <x v="7"/>
    <n v="5"/>
    <s v="ÁLGEBRA"/>
  </r>
  <r>
    <x v="35"/>
    <n v="50842132"/>
    <s v="EMYDUR"/>
    <n v="266401000"/>
    <s v="266401R"/>
    <s v="GRUPO-A"/>
    <s v="Prácticum en la especialidad de Matemáticas"/>
    <s v="GR"/>
    <s v="GRUPO REDUCIDO"/>
    <s v="266401R"/>
    <s v="GR DE PRÁCTICUM EN MATEMÁTICAS / TRABAJO FIN MÁSTER"/>
    <s v="GRUPO-A"/>
    <s v="GR de PRÁCTICUM EN LA ESPECIALIDAD DE MATEMÁTICAS"/>
    <s v="2S"/>
    <n v="50842132"/>
    <s v="GAVELA"/>
    <s v="GARCÍA"/>
    <s v="DELIA DEL PILAR"/>
    <s v="degavela"/>
    <s v="delia.gavela@unirioja.es"/>
    <n v="0"/>
    <n v="0"/>
    <x v="0"/>
    <n v="504"/>
    <s v="PROFESOR TITULAR UNIVERSIDAD"/>
    <s v="C01"/>
    <s v="TIEMPO COMPLETO"/>
    <s v="2017-09-15 00:00:00.0"/>
    <s v="null"/>
    <s v="DF100302"/>
    <s v="PROFESOR TITULAR DE UNIVERSIDAD"/>
    <s v="R106"/>
    <x v="5"/>
    <n v="195"/>
    <s v="DIDÁCTICA DE LA LENGUA Y LA LITERATURA"/>
  </r>
  <r>
    <x v="35"/>
    <n v="73587035"/>
    <s v="EMYDUR"/>
    <n v="266401000"/>
    <s v="266401R"/>
    <s v="GRUPO-A"/>
    <s v="Prácticum en la especialidad de Matemáticas"/>
    <s v="GR"/>
    <s v="GRUPO REDUCIDO"/>
    <s v="266401R"/>
    <s v="GR DE PRÁCTICUM EN MATEMÁTICAS / TRABAJO FIN MÁSTER"/>
    <s v="GRUPO-A"/>
    <s v="GR de PRÁCTICUM EN LA ESPECIALIDAD DE MATEMÁTICAS"/>
    <s v="2S"/>
    <n v="73587035"/>
    <s v="RIBERA"/>
    <s v="PUCHADES"/>
    <s v="JUAN MIGUEL"/>
    <s v="juribera"/>
    <s v="juan-miguel.ribera@unirioja.es"/>
    <n v="2.1"/>
    <n v="2.1"/>
    <x v="1"/>
    <n v="504"/>
    <s v="PROFESOR TITULAR UNIVERSIDAD"/>
    <s v="C01"/>
    <s v="TIEMPO COMPLETO"/>
    <s v="2017-09-15 00:00:00.0"/>
    <s v="null"/>
    <s v="DF100341"/>
    <s v="PROFEESOR TITULAR DE UNIVERSIDAD"/>
    <s v="R111"/>
    <x v="7"/>
    <n v="200"/>
    <s v="DIDÁCTICA DE LA MATEMÁTICA"/>
  </r>
  <r>
    <x v="35"/>
    <n v="50842132"/>
    <s v="EMYDUR"/>
    <n v="266501000"/>
    <s v="266501G"/>
    <s v="GRUPO-A"/>
    <s v="Trabajo fin de máster en Matemáticas"/>
    <s v="GG"/>
    <s v="GRUPO GRANDE"/>
    <s v="266501G"/>
    <s v="TRABAJO FIN DE MÁSTER"/>
    <s v="GRUPO-A"/>
    <s v="GRUPO DE MATRICULA TRABAJO FIN DE MÁSTER"/>
    <s v="I"/>
    <n v="50842132"/>
    <s v="GAVELA"/>
    <s v="GARCÍA"/>
    <s v="DELIA DEL PILAR"/>
    <s v="degavela"/>
    <s v="delia.gavela@unirioja.es"/>
    <n v="0"/>
    <n v="0"/>
    <x v="0"/>
    <n v="504"/>
    <s v="PROFESOR TITULAR UNIVERSIDAD"/>
    <s v="C01"/>
    <s v="TIEMPO COMPLETO"/>
    <s v="2017-09-15 00:00:00.0"/>
    <s v="null"/>
    <s v="DF100302"/>
    <s v="PROFESOR TITULAR DE UNIVERSIDAD"/>
    <s v="R106"/>
    <x v="5"/>
    <n v="195"/>
    <s v="DIDÁCTICA DE LA LENGUA Y LA LITERATURA"/>
  </r>
  <r>
    <x v="36"/>
    <n v="16553057"/>
    <s v="EMYDUR"/>
    <n v="267204000"/>
    <s v="267204G"/>
    <s v="GRUPO-A"/>
    <s v="Complementos para la formación disciplinar. Tecnología"/>
    <s v="GG"/>
    <s v="GRUPO GRANDE"/>
    <s v="267204G"/>
    <s v="GG COMPLEMENTOS PARA LA FORMACIÓN DISCIPLINAR. TECNOLOGÍA"/>
    <s v="GRUPO-A"/>
    <s v="GG de Complementos para la formación disciplinar. Tecnología"/>
    <s v="1S"/>
    <n v="16553057"/>
    <s v="SÁENZ DIEZ"/>
    <s v="MURO"/>
    <s v="JUAN CARLOS"/>
    <s v="jusaenzd"/>
    <s v="juan-carlos.saenz-diez@unirioja.es"/>
    <n v="1.5"/>
    <n v="1.5"/>
    <x v="0"/>
    <n v="504"/>
    <s v="PROFESOR TITULAR UNIVERSIDAD"/>
    <s v="C01"/>
    <s v="TIEMPO COMPLETO"/>
    <s v="2018-11-26 00:00:00.0"/>
    <s v="null"/>
    <s v="DF31811"/>
    <s v="TITULAR DE UNIVERSIDAD"/>
    <s v="R109"/>
    <x v="9"/>
    <n v="535"/>
    <s v="INGENIERÍA ELÉCTRICA"/>
  </r>
  <r>
    <x v="36"/>
    <n v="16583523"/>
    <s v="EMYDUR"/>
    <n v="267204000"/>
    <s v="267204G"/>
    <s v="GRUPO-A"/>
    <s v="Complementos para la formación disciplinar. Tecnología"/>
    <s v="GG"/>
    <s v="GRUPO GRANDE"/>
    <s v="267204G"/>
    <s v="GG COMPLEMENTOS PARA LA FORMACIÓN DISCIPLINAR. TECNOLOGÍA"/>
    <s v="GRUPO-A"/>
    <s v="GG de Complementos para la formación disciplinar. Tecnología"/>
    <s v="1S"/>
    <n v="16583523"/>
    <s v="LÓPEZ"/>
    <s v="MARTÍNEZ"/>
    <s v="DIEGO"/>
    <s v="dilopem"/>
    <s v="diego.lopez@unirioja.es"/>
    <n v="1.5"/>
    <n v="1.5"/>
    <x v="1"/>
    <n v="532"/>
    <s v="LABORAL DOCENTE-ASOCIADO"/>
    <s v="P03"/>
    <s v="TIEMPO PARCIAL (3+3 HORAS)"/>
    <s v="2018-10-11 00:00:00.0"/>
    <s v="2019-09-14 00:00:00.0"/>
    <s v="PI101442"/>
    <s v="PROFESOR ASOCIADO A TIEMPO PARCIAL 3+3"/>
    <s v="R110"/>
    <x v="10"/>
    <n v="545"/>
    <s v="INGENIERÍA MECÁNICA"/>
  </r>
  <r>
    <x v="36"/>
    <n v="16553057"/>
    <s v="EMYDUR"/>
    <n v="267204000"/>
    <s v="267204L"/>
    <s v="GRUPO-A1"/>
    <s v="Complementos para la formación disciplinar. Tecnología"/>
    <s v="GL"/>
    <s v="GRUPO DE LABORATORIO"/>
    <s v="267204L"/>
    <s v="GL COMPLEMENTOS PARA LA FORMACIÓN DISCIPLINAR. TECNOLOGÍA"/>
    <s v="GRUPO-A1"/>
    <s v="GL de Complementos para la formación disciplinar. Tecnología"/>
    <s v="1S"/>
    <n v="16553057"/>
    <s v="SÁENZ DIEZ"/>
    <s v="MURO"/>
    <s v="JUAN CARLOS"/>
    <s v="jusaenzd"/>
    <s v="juan-carlos.saenz-diez@unirioja.es"/>
    <n v="0.75"/>
    <n v="0.75"/>
    <x v="0"/>
    <n v="504"/>
    <s v="PROFESOR TITULAR UNIVERSIDAD"/>
    <s v="C01"/>
    <s v="TIEMPO COMPLETO"/>
    <s v="2018-11-26 00:00:00.0"/>
    <s v="null"/>
    <s v="DF31811"/>
    <s v="TITULAR DE UNIVERSIDAD"/>
    <s v="R109"/>
    <x v="9"/>
    <n v="535"/>
    <s v="INGENIERÍA ELÉCTRICA"/>
  </r>
  <r>
    <x v="36"/>
    <n v="16583523"/>
    <s v="EMYDUR"/>
    <n v="267204000"/>
    <s v="267204L"/>
    <s v="GRUPO-A1"/>
    <s v="Complementos para la formación disciplinar. Tecnología"/>
    <s v="GL"/>
    <s v="GRUPO DE LABORATORIO"/>
    <s v="267204L"/>
    <s v="GL COMPLEMENTOS PARA LA FORMACIÓN DISCIPLINAR. TECNOLOGÍA"/>
    <s v="GRUPO-A1"/>
    <s v="GL de Complementos para la formación disciplinar. Tecnología"/>
    <s v="1S"/>
    <n v="16583523"/>
    <s v="LÓPEZ"/>
    <s v="MARTÍNEZ"/>
    <s v="DIEGO"/>
    <s v="dilopem"/>
    <s v="diego.lopez@unirioja.es"/>
    <n v="0.75"/>
    <n v="0.75"/>
    <x v="1"/>
    <n v="532"/>
    <s v="LABORAL DOCENTE-ASOCIADO"/>
    <s v="P03"/>
    <s v="TIEMPO PARCIAL (3+3 HORAS)"/>
    <s v="2018-10-11 00:00:00.0"/>
    <s v="2019-09-14 00:00:00.0"/>
    <s v="PI101442"/>
    <s v="PROFESOR ASOCIADO A TIEMPO PARCIAL 3+3"/>
    <s v="R110"/>
    <x v="10"/>
    <n v="545"/>
    <s v="INGENIERÍA MECÁNICA"/>
  </r>
  <r>
    <x v="36"/>
    <n v="16553057"/>
    <s v="EMYDUR"/>
    <n v="267204000"/>
    <s v="267204R"/>
    <s v="GRUPO-A1"/>
    <s v="Complementos para la formación disciplinar. Tecnología"/>
    <s v="GR"/>
    <s v="GRUPO REDUCIDO"/>
    <s v="267204R"/>
    <s v="GR DE COMPLEMENTOS PARA LA FORMACIÓN DISCIPLINAR: LA TECNOLOGIA Y EL PROCES"/>
    <s v="GRUPO-A1"/>
    <s v="GR de COMPLEMENTOS PARA LA FORMACIÓN DISCIPLINAR"/>
    <s v="1S"/>
    <n v="16553057"/>
    <s v="SÁENZ DIEZ"/>
    <s v="MURO"/>
    <s v="JUAN CARLOS"/>
    <s v="jusaenzd"/>
    <s v="juan-carlos.saenz-diez@unirioja.es"/>
    <n v="0.75"/>
    <n v="0.75"/>
    <x v="0"/>
    <n v="504"/>
    <s v="PROFESOR TITULAR UNIVERSIDAD"/>
    <s v="C01"/>
    <s v="TIEMPO COMPLETO"/>
    <s v="2018-11-26 00:00:00.0"/>
    <s v="null"/>
    <s v="DF31811"/>
    <s v="TITULAR DE UNIVERSIDAD"/>
    <s v="R109"/>
    <x v="9"/>
    <n v="535"/>
    <s v="INGENIERÍA ELÉCTRICA"/>
  </r>
  <r>
    <x v="36"/>
    <n v="16583523"/>
    <s v="EMYDUR"/>
    <n v="267204000"/>
    <s v="267204R"/>
    <s v="GRUPO-A1"/>
    <s v="Complementos para la formación disciplinar. Tecnología"/>
    <s v="GR"/>
    <s v="GRUPO REDUCIDO"/>
    <s v="267204R"/>
    <s v="GR DE COMPLEMENTOS PARA LA FORMACIÓN DISCIPLINAR: LA TECNOLOGIA Y EL PROCES"/>
    <s v="GRUPO-A1"/>
    <s v="GR de COMPLEMENTOS PARA LA FORMACIÓN DISCIPLINAR"/>
    <s v="1S"/>
    <n v="16583523"/>
    <s v="LÓPEZ"/>
    <s v="MARTÍNEZ"/>
    <s v="DIEGO"/>
    <s v="dilopem"/>
    <s v="diego.lopez@unirioja.es"/>
    <n v="0.75"/>
    <n v="0.75"/>
    <x v="1"/>
    <n v="532"/>
    <s v="LABORAL DOCENTE-ASOCIADO"/>
    <s v="P03"/>
    <s v="TIEMPO PARCIAL (3+3 HORAS)"/>
    <s v="2018-10-11 00:00:00.0"/>
    <s v="2019-09-14 00:00:00.0"/>
    <s v="PI101442"/>
    <s v="PROFESOR ASOCIADO A TIEMPO PARCIAL 3+3"/>
    <s v="R110"/>
    <x v="10"/>
    <n v="545"/>
    <s v="INGENIERÍA MECÁNICA"/>
  </r>
  <r>
    <x v="36"/>
    <n v="16526587"/>
    <s v="EMYDUR"/>
    <n v="267205000"/>
    <s v="267205G"/>
    <s v="GRUPO-A"/>
    <s v="Aprendizaje y enseñanza de la Tecnología"/>
    <s v="GG"/>
    <s v="GRUPO GRANDE"/>
    <s v="267205G"/>
    <s v="GG APRENDIZAJE Y ENSEÑANZA DE LA TECNOLOGÍA"/>
    <s v="GRUPO-A"/>
    <s v="GG de Aprendizaje y enseñanza de la Tecnología"/>
    <s v="AN"/>
    <n v="16526587"/>
    <s v="SANTAMARÍA"/>
    <s v="PEÑA"/>
    <s v="JACINTO"/>
    <s v="jasanta"/>
    <s v="jacinto.santamaria@unirioja.es"/>
    <n v="1"/>
    <n v="1"/>
    <x v="1"/>
    <n v="504"/>
    <s v="PROFESOR TITULAR UNIVERSIDAD"/>
    <s v="C01"/>
    <s v="TIEMPO COMPLETO"/>
    <s v="2017-09-15 00:00:00.0"/>
    <s v="null"/>
    <s v="DF31894"/>
    <s v="TITULAR DE UNIVERSIDAD"/>
    <s v="R110"/>
    <x v="10"/>
    <n v="305"/>
    <s v="EXPRESIÓN GRÁFICA EN LA INGENIERÍA"/>
  </r>
  <r>
    <x v="36"/>
    <n v="16549519"/>
    <s v="EMYDUR"/>
    <n v="267205000"/>
    <s v="267205G"/>
    <s v="GRUPO-A"/>
    <s v="Aprendizaje y enseñanza de la Tecnología"/>
    <s v="GG"/>
    <s v="GRUPO GRANDE"/>
    <s v="267205G"/>
    <s v="GG APRENDIZAJE Y ENSEÑANZA DE LA TECNOLOGÍA"/>
    <s v="GRUPO-A"/>
    <s v="GG de Aprendizaje y enseñanza de la Tecnología"/>
    <s v="AN"/>
    <n v="16549519"/>
    <s v="ZORZANO"/>
    <s v="MARTÍNEZ"/>
    <s v="ANTONIO MOISÉS"/>
    <s v="azorzano"/>
    <s v="antonio.zorzano@unirioja.es"/>
    <n v="1.2"/>
    <n v="1.2"/>
    <x v="1"/>
    <s v="A-0504"/>
    <s v="PROFESOR TITULAR UNIVERSIDAD"/>
    <s v="01A"/>
    <s v="TIEMPO COMPLETO AMPLIADO"/>
    <s v="2012-09-01 00:00:00.0"/>
    <s v="null"/>
    <s v="DF31836"/>
    <s v="PROFESOR TITULAR DE UNIVERSIDAD"/>
    <s v="R109"/>
    <x v="9"/>
    <n v="785"/>
    <s v="TECNOLOGÍA ELECTRÓNICA"/>
  </r>
  <r>
    <x v="36"/>
    <n v="16551240"/>
    <s v="EMYDUR"/>
    <n v="267205000"/>
    <s v="267205G"/>
    <s v="GRUPO-A"/>
    <s v="Aprendizaje y enseñanza de la Tecnología"/>
    <s v="GG"/>
    <s v="GRUPO GRANDE"/>
    <s v="267205G"/>
    <s v="GG APRENDIZAJE Y ENSEÑANZA DE LA TECNOLOGÍA"/>
    <s v="GRUPO-A"/>
    <s v="GG de Aprendizaje y enseñanza de la Tecnología"/>
    <s v="AN"/>
    <n v="16551240"/>
    <s v="CAPELLÁN"/>
    <s v="VILLACIÁN"/>
    <s v="CÁNDIDO"/>
    <s v="cacapell"/>
    <s v="candido.capellan@unirioja.es"/>
    <n v="1.3"/>
    <n v="1.3"/>
    <x v="1"/>
    <n v="536"/>
    <s v="PROFESOR INTERINO"/>
    <s v="C01"/>
    <s v="TIEMPO COMPLETO"/>
    <s v="2018-09-17 00:00:00.0"/>
    <s v="2019-04-09 00:00:00.0"/>
    <s v="PI101408"/>
    <s v="PROFESOR CONTRATADO INTERINO"/>
    <s v="R109"/>
    <x v="9"/>
    <n v="785"/>
    <s v="TECNOLOGÍA ELECTRÓNICA"/>
  </r>
  <r>
    <x v="36"/>
    <n v="16583523"/>
    <s v="EMYDUR"/>
    <n v="267205000"/>
    <s v="267205G"/>
    <s v="GRUPO-A"/>
    <s v="Aprendizaje y enseñanza de la Tecnología"/>
    <s v="GG"/>
    <s v="GRUPO GRANDE"/>
    <s v="267205G"/>
    <s v="GG APRENDIZAJE Y ENSEÑANZA DE LA TECNOLOGÍA"/>
    <s v="GRUPO-A"/>
    <s v="GG de Aprendizaje y enseñanza de la Tecnología"/>
    <s v="AN"/>
    <n v="16583523"/>
    <s v="LÓPEZ"/>
    <s v="MARTÍNEZ"/>
    <s v="DIEGO"/>
    <s v="dilopem"/>
    <s v="diego.lopez@unirioja.es"/>
    <n v="2.5"/>
    <n v="2.5"/>
    <x v="1"/>
    <n v="532"/>
    <s v="LABORAL DOCENTE-ASOCIADO"/>
    <s v="P03"/>
    <s v="TIEMPO PARCIAL (3+3 HORAS)"/>
    <s v="2018-10-11 00:00:00.0"/>
    <s v="2019-09-14 00:00:00.0"/>
    <s v="PI101442"/>
    <s v="PROFESOR ASOCIADO A TIEMPO PARCIAL 3+3"/>
    <s v="R110"/>
    <x v="10"/>
    <n v="545"/>
    <s v="INGENIERÍA MECÁNICA"/>
  </r>
  <r>
    <x v="36"/>
    <n v="78750288"/>
    <s v="EMYDUR"/>
    <n v="267205000"/>
    <s v="267205G"/>
    <s v="GRUPO-A"/>
    <s v="Aprendizaje y enseñanza de la Tecnología"/>
    <s v="GG"/>
    <s v="GRUPO GRANDE"/>
    <s v="267205G"/>
    <s v="GG APRENDIZAJE Y ENSEÑANZA DE LA TECNOLOGÍA"/>
    <s v="GRUPO-A"/>
    <s v="GG de Aprendizaje y enseñanza de la Tecnología"/>
    <s v="AN"/>
    <n v="78750288"/>
    <s v="RICO"/>
    <s v="AZAGRA"/>
    <s v="JAVIER"/>
    <s v="jarico"/>
    <s v="javier.rico@unirioja.es"/>
    <n v="1"/>
    <n v="1"/>
    <x v="0"/>
    <n v="536"/>
    <s v="PROFESOR INTERINO"/>
    <s v="C01"/>
    <s v="TIEMPO COMPLETO"/>
    <s v="2010-09-01 00:00:00.0"/>
    <s v="null"/>
    <s v="PI100757"/>
    <s v="PROFESOR CONTRATADO INTERINO"/>
    <s v="R109"/>
    <x v="9"/>
    <n v="520"/>
    <s v="INGENIERÍA DE SISTEMAS Y AUTOMÁTICA"/>
  </r>
  <r>
    <x v="36"/>
    <n v="16508509"/>
    <s v="EMYDUR"/>
    <n v="267205000"/>
    <s v="267205I"/>
    <s v="GRUPO-A1"/>
    <s v="Aprendizaje y enseñanza de la Tecnología"/>
    <s v="GI"/>
    <s v="GRUPO DE INFORMÁTICA"/>
    <s v="267205I"/>
    <s v="GI APRENDIZAJE Y ENSEÑANZA DE LA TECNOLOGÍA"/>
    <s v="GRUPO-A1"/>
    <s v="GI de Aprendizaje y enseñanza de la Tecnología"/>
    <s v="AN"/>
    <n v="16508509"/>
    <s v="JUÁREZ"/>
    <s v="CASTELLÓ"/>
    <s v="MANUEL CELSO"/>
    <s v="mcjuarez"/>
    <s v="manuel.juarez@unirioja.es"/>
    <n v="1"/>
    <n v="1"/>
    <x v="1"/>
    <n v="500"/>
    <s v="CATEDRATICO DE UNIVERSIDAD"/>
    <s v="C01"/>
    <s v="TIEMPO COMPLETO"/>
    <s v="2018-12-05 00:00:00.0"/>
    <s v="null"/>
    <s v="DF100377"/>
    <s v="CATEDRÁTICO DE UNIVERSIDAD"/>
    <s v="R110"/>
    <x v="10"/>
    <n v="590"/>
    <s v="MÁQUINAS Y MOTORES TÉRMICOS"/>
  </r>
  <r>
    <x v="36"/>
    <n v="16549519"/>
    <s v="EMYDUR"/>
    <n v="267205000"/>
    <s v="267205I"/>
    <s v="GRUPO-A1"/>
    <s v="Aprendizaje y enseñanza de la Tecnología"/>
    <s v="GI"/>
    <s v="GRUPO DE INFORMÁTICA"/>
    <s v="267205I"/>
    <s v="GI APRENDIZAJE Y ENSEÑANZA DE LA TECNOLOGÍA"/>
    <s v="GRUPO-A1"/>
    <s v="GI de Aprendizaje y enseñanza de la Tecnología"/>
    <s v="AN"/>
    <n v="16549519"/>
    <s v="ZORZANO"/>
    <s v="MARTÍNEZ"/>
    <s v="ANTONIO MOISÉS"/>
    <s v="azorzano"/>
    <s v="antonio.zorzano@unirioja.es"/>
    <n v="0"/>
    <n v="0"/>
    <x v="1"/>
    <s v="A-0504"/>
    <s v="PROFESOR TITULAR UNIVERSIDAD"/>
    <s v="01A"/>
    <s v="TIEMPO COMPLETO AMPLIADO"/>
    <s v="2012-09-01 00:00:00.0"/>
    <s v="null"/>
    <s v="DF31836"/>
    <s v="PROFESOR TITULAR DE UNIVERSIDAD"/>
    <s v="R109"/>
    <x v="9"/>
    <n v="785"/>
    <s v="TECNOLOGÍA ELECTRÓNICA"/>
  </r>
  <r>
    <x v="36"/>
    <n v="16551240"/>
    <s v="EMYDUR"/>
    <n v="267205000"/>
    <s v="267205I"/>
    <s v="GRUPO-A1"/>
    <s v="Aprendizaje y enseñanza de la Tecnología"/>
    <s v="GI"/>
    <s v="GRUPO DE INFORMÁTICA"/>
    <s v="267205I"/>
    <s v="GI APRENDIZAJE Y ENSEÑANZA DE LA TECNOLOGÍA"/>
    <s v="GRUPO-A1"/>
    <s v="GI de Aprendizaje y enseñanza de la Tecnología"/>
    <s v="AN"/>
    <n v="16551240"/>
    <s v="CAPELLÁN"/>
    <s v="VILLACIÁN"/>
    <s v="CÁNDIDO"/>
    <s v="cacapell"/>
    <s v="candido.capellan@unirioja.es"/>
    <n v="1"/>
    <n v="1"/>
    <x v="1"/>
    <n v="536"/>
    <s v="PROFESOR INTERINO"/>
    <s v="C01"/>
    <s v="TIEMPO COMPLETO"/>
    <s v="2018-09-17 00:00:00.0"/>
    <s v="2019-04-09 00:00:00.0"/>
    <s v="PI101408"/>
    <s v="PROFESOR CONTRATADO INTERINO"/>
    <s v="R109"/>
    <x v="9"/>
    <n v="785"/>
    <s v="TECNOLOGÍA ELECTRÓNICA"/>
  </r>
  <r>
    <x v="36"/>
    <n v="16508509"/>
    <s v="EMYDUR"/>
    <n v="267205000"/>
    <s v="267205L"/>
    <s v="GRUPO-A1"/>
    <s v="Aprendizaje y enseñanza de la Tecnología"/>
    <s v="GL"/>
    <s v="GRUPO DE LABORATORIO"/>
    <s v="267205L"/>
    <s v="GL APRENDIZAJE Y ENSEÑANZA DE LA TECNOLOGÍA"/>
    <s v="GRUPO-A1"/>
    <s v="GL de Aprendizaje y enseñanza de la Tecnología"/>
    <s v="AN"/>
    <n v="16508509"/>
    <s v="JUÁREZ"/>
    <s v="CASTELLÓ"/>
    <s v="MANUEL CELSO"/>
    <s v="mcjuarez"/>
    <s v="manuel.juarez@unirioja.es"/>
    <n v="1"/>
    <n v="1"/>
    <x v="1"/>
    <n v="500"/>
    <s v="CATEDRATICO DE UNIVERSIDAD"/>
    <s v="C01"/>
    <s v="TIEMPO COMPLETO"/>
    <s v="2018-12-05 00:00:00.0"/>
    <s v="null"/>
    <s v="DF100377"/>
    <s v="CATEDRÁTICO DE UNIVERSIDAD"/>
    <s v="R110"/>
    <x v="10"/>
    <n v="590"/>
    <s v="MÁQUINAS Y MOTORES TÉRMICOS"/>
  </r>
  <r>
    <x v="36"/>
    <n v="78750288"/>
    <s v="EMYDUR"/>
    <n v="267205000"/>
    <s v="267205L"/>
    <s v="GRUPO-A1"/>
    <s v="Aprendizaje y enseñanza de la Tecnología"/>
    <s v="GL"/>
    <s v="GRUPO DE LABORATORIO"/>
    <s v="267205L"/>
    <s v="GL APRENDIZAJE Y ENSEÑANZA DE LA TECNOLOGÍA"/>
    <s v="GRUPO-A1"/>
    <s v="GL de Aprendizaje y enseñanza de la Tecnología"/>
    <s v="AN"/>
    <n v="78750288"/>
    <s v="RICO"/>
    <s v="AZAGRA"/>
    <s v="JAVIER"/>
    <s v="jarico"/>
    <s v="javier.rico@unirioja.es"/>
    <n v="1"/>
    <n v="1"/>
    <x v="0"/>
    <n v="536"/>
    <s v="PROFESOR INTERINO"/>
    <s v="C01"/>
    <s v="TIEMPO COMPLETO"/>
    <s v="2010-09-01 00:00:00.0"/>
    <s v="null"/>
    <s v="PI100757"/>
    <s v="PROFESOR CONTRATADO INTERINO"/>
    <s v="R109"/>
    <x v="9"/>
    <n v="520"/>
    <s v="INGENIERÍA DE SISTEMAS Y AUTOMÁTICA"/>
  </r>
  <r>
    <x v="36"/>
    <n v="16526587"/>
    <s v="EMYDUR"/>
    <n v="267205000"/>
    <s v="267205R"/>
    <s v="GRUPO-A1"/>
    <s v="Aprendizaje y enseñanza de la Tecnología"/>
    <s v="GR"/>
    <s v="GRUPO REDUCIDO"/>
    <s v="267205R"/>
    <s v="GRUPO REDUCIDO DE APRENDIZAJE Y ENSEÑANZA DE LA ECNOLOGÍA"/>
    <s v="GRUPO-A1"/>
    <s v="GR de APRENDIZAJE Y ENSEÑANZA DE LA TECNOLOGÍA"/>
    <s v="AN"/>
    <n v="16526587"/>
    <s v="SANTAMARÍA"/>
    <s v="PEÑA"/>
    <s v="JACINTO"/>
    <s v="jasanta"/>
    <s v="jacinto.santamaria@unirioja.es"/>
    <n v="1"/>
    <n v="1"/>
    <x v="1"/>
    <n v="504"/>
    <s v="PROFESOR TITULAR UNIVERSIDAD"/>
    <s v="C01"/>
    <s v="TIEMPO COMPLETO"/>
    <s v="2017-09-15 00:00:00.0"/>
    <s v="null"/>
    <s v="DF31894"/>
    <s v="TITULAR DE UNIVERSIDAD"/>
    <s v="R110"/>
    <x v="10"/>
    <n v="305"/>
    <s v="EXPRESIÓN GRÁFICA EN LA INGENIERÍA"/>
  </r>
  <r>
    <x v="36"/>
    <n v="16549519"/>
    <s v="EMYDUR"/>
    <n v="267205000"/>
    <s v="267205R"/>
    <s v="GRUPO-A1"/>
    <s v="Aprendizaje y enseñanza de la Tecnología"/>
    <s v="GR"/>
    <s v="GRUPO REDUCIDO"/>
    <s v="267205R"/>
    <s v="GRUPO REDUCIDO DE APRENDIZAJE Y ENSEÑANZA DE LA ECNOLOGÍA"/>
    <s v="GRUPO-A1"/>
    <s v="GR de APRENDIZAJE Y ENSEÑANZA DE LA TECNOLOGÍA"/>
    <s v="AN"/>
    <n v="16549519"/>
    <s v="ZORZANO"/>
    <s v="MARTÍNEZ"/>
    <s v="ANTONIO MOISÉS"/>
    <s v="azorzano"/>
    <s v="antonio.zorzano@unirioja.es"/>
    <n v="0.6"/>
    <n v="0.6"/>
    <x v="1"/>
    <s v="A-0504"/>
    <s v="PROFESOR TITULAR UNIVERSIDAD"/>
    <s v="01A"/>
    <s v="TIEMPO COMPLETO AMPLIADO"/>
    <s v="2012-09-01 00:00:00.0"/>
    <s v="null"/>
    <s v="DF31836"/>
    <s v="PROFESOR TITULAR DE UNIVERSIDAD"/>
    <s v="R109"/>
    <x v="9"/>
    <n v="785"/>
    <s v="TECNOLOGÍA ELECTRÓNICA"/>
  </r>
  <r>
    <x v="36"/>
    <n v="16551240"/>
    <s v="EMYDUR"/>
    <n v="267205000"/>
    <s v="267205R"/>
    <s v="GRUPO-A1"/>
    <s v="Aprendizaje y enseñanza de la Tecnología"/>
    <s v="GR"/>
    <s v="GRUPO REDUCIDO"/>
    <s v="267205R"/>
    <s v="GRUPO REDUCIDO DE APRENDIZAJE Y ENSEÑANZA DE LA ECNOLOGÍA"/>
    <s v="GRUPO-A1"/>
    <s v="GR de APRENDIZAJE Y ENSEÑANZA DE LA TECNOLOGÍA"/>
    <s v="AN"/>
    <n v="16551240"/>
    <s v="CAPELLÁN"/>
    <s v="VILLACIÁN"/>
    <s v="CÁNDIDO"/>
    <s v="cacapell"/>
    <s v="candido.capellan@unirioja.es"/>
    <n v="0.9"/>
    <n v="0.9"/>
    <x v="1"/>
    <n v="536"/>
    <s v="PROFESOR INTERINO"/>
    <s v="C01"/>
    <s v="TIEMPO COMPLETO"/>
    <s v="2018-09-17 00:00:00.0"/>
    <s v="2019-04-09 00:00:00.0"/>
    <s v="PI101408"/>
    <s v="PROFESOR CONTRATADO INTERINO"/>
    <s v="R109"/>
    <x v="9"/>
    <n v="785"/>
    <s v="TECNOLOGÍA ELECTRÓNICA"/>
  </r>
  <r>
    <x v="36"/>
    <n v="16583523"/>
    <s v="EMYDUR"/>
    <n v="267205000"/>
    <s v="267205R"/>
    <s v="GRUPO-A1"/>
    <s v="Aprendizaje y enseñanza de la Tecnología"/>
    <s v="GR"/>
    <s v="GRUPO REDUCIDO"/>
    <s v="267205R"/>
    <s v="GRUPO REDUCIDO DE APRENDIZAJE Y ENSEÑANZA DE LA ECNOLOGÍA"/>
    <s v="GRUPO-A1"/>
    <s v="GR de APRENDIZAJE Y ENSEÑANZA DE LA TECNOLOGÍA"/>
    <s v="AN"/>
    <n v="16583523"/>
    <s v="LÓPEZ"/>
    <s v="MARTÍNEZ"/>
    <s v="DIEGO"/>
    <s v="dilopem"/>
    <s v="diego.lopez@unirioja.es"/>
    <n v="1"/>
    <n v="1"/>
    <x v="1"/>
    <n v="532"/>
    <s v="LABORAL DOCENTE-ASOCIADO"/>
    <s v="P03"/>
    <s v="TIEMPO PARCIAL (3+3 HORAS)"/>
    <s v="2018-10-11 00:00:00.0"/>
    <s v="2019-09-14 00:00:00.0"/>
    <s v="PI101442"/>
    <s v="PROFESOR ASOCIADO A TIEMPO PARCIAL 3+3"/>
    <s v="R110"/>
    <x v="10"/>
    <n v="545"/>
    <s v="INGENIERÍA MECÁNICA"/>
  </r>
  <r>
    <x v="36"/>
    <n v="78750288"/>
    <s v="EMYDUR"/>
    <n v="267205000"/>
    <s v="267205R"/>
    <s v="GRUPO-A1"/>
    <s v="Aprendizaje y enseñanza de la Tecnología"/>
    <s v="GR"/>
    <s v="GRUPO REDUCIDO"/>
    <s v="267205R"/>
    <s v="GRUPO REDUCIDO DE APRENDIZAJE Y ENSEÑANZA DE LA ECNOLOGÍA"/>
    <s v="GRUPO-A1"/>
    <s v="GR de APRENDIZAJE Y ENSEÑANZA DE LA TECNOLOGÍA"/>
    <s v="AN"/>
    <n v="78750288"/>
    <s v="RICO"/>
    <s v="AZAGRA"/>
    <s v="JAVIER"/>
    <s v="jarico"/>
    <s v="javier.rico@unirioja.es"/>
    <n v="0.5"/>
    <n v="0.5"/>
    <x v="0"/>
    <n v="536"/>
    <s v="PROFESOR INTERINO"/>
    <s v="C01"/>
    <s v="TIEMPO COMPLETO"/>
    <s v="2010-09-01 00:00:00.0"/>
    <s v="null"/>
    <s v="PI100757"/>
    <s v="PROFESOR CONTRATADO INTERINO"/>
    <s v="R109"/>
    <x v="9"/>
    <n v="520"/>
    <s v="INGENIERÍA DE SISTEMAS Y AUTOMÁTICA"/>
  </r>
  <r>
    <x v="36"/>
    <n v="16508509"/>
    <s v="EMYDUR"/>
    <n v="267206000"/>
    <s v="267206G"/>
    <s v="GRUPO-A"/>
    <s v="Innovación docente e iniciación a la investigación educativa. Tecnología"/>
    <s v="GG"/>
    <s v="GRUPO GRANDE"/>
    <s v="267206G"/>
    <s v="GG INNOVACIÓN E INICIACIÓN A LA INVESTIGACIÓN EDUCATIVA. TECNOLOGÍA"/>
    <s v="GRUPO-A"/>
    <s v="GG de Innovación docente e iniciación a la investigación educativa. Tecnolo"/>
    <s v="2S"/>
    <n v="16508509"/>
    <s v="JUÁREZ"/>
    <s v="CASTELLÓ"/>
    <s v="MANUEL CELSO"/>
    <s v="mcjuarez"/>
    <s v="manuel.juarez@unirioja.es"/>
    <n v="1.5"/>
    <n v="1.5"/>
    <x v="1"/>
    <n v="500"/>
    <s v="CATEDRATICO DE UNIVERSIDAD"/>
    <s v="C01"/>
    <s v="TIEMPO COMPLETO"/>
    <s v="2018-12-05 00:00:00.0"/>
    <s v="null"/>
    <s v="DF100377"/>
    <s v="CATEDRÁTICO DE UNIVERSIDAD"/>
    <s v="R110"/>
    <x v="10"/>
    <n v="590"/>
    <s v="MÁQUINAS Y MOTORES TÉRMICOS"/>
  </r>
  <r>
    <x v="36"/>
    <n v="16541690"/>
    <s v="EMYDUR"/>
    <n v="267206000"/>
    <s v="267206G"/>
    <s v="GRUPO-A"/>
    <s v="Innovación docente e iniciación a la investigación educativa. Tecnología"/>
    <s v="GG"/>
    <s v="GRUPO GRANDE"/>
    <s v="267206G"/>
    <s v="GG INNOVACIÓN E INICIACIÓN A LA INVESTIGACIÓN EDUCATIVA. TECNOLOGÍA"/>
    <s v="GRUPO-A"/>
    <s v="GG de Innovación docente e iniciación a la investigación educativa. Tecnolo"/>
    <s v="2S"/>
    <n v="16541690"/>
    <s v="BRETÓN"/>
    <s v="RODRÍGUEZ"/>
    <s v="JAVIER"/>
    <s v="jabreton"/>
    <s v="javier.breton@unirioja.es"/>
    <n v="1.5"/>
    <n v="1.5"/>
    <x v="1"/>
    <n v="506"/>
    <s v="PROFESOR TITULAR DE ESCUELA UNIVERSITARI"/>
    <s v="01A"/>
    <s v="TIEMPO COMPLETO AMPLIADO"/>
    <s v="2012-09-01 00:00:00.0"/>
    <s v="null"/>
    <s v="DF100087"/>
    <s v="TITULAR DE ESCUELA UNIVERSITARIA"/>
    <s v="R109"/>
    <x v="9"/>
    <n v="520"/>
    <s v="INGENIERÍA DE SISTEMAS Y AUTOMÁTICA"/>
  </r>
  <r>
    <x v="36"/>
    <n v="16508509"/>
    <s v="EMYDUR"/>
    <n v="267206000"/>
    <s v="267206L"/>
    <s v="GRUPO-A1"/>
    <s v="Innovación docente e iniciación a la investigación educativa. Tecnología"/>
    <s v="GL"/>
    <s v="GRUPO DE LABORATORIO"/>
    <s v="267206L"/>
    <s v="GL INNOVACIÓN E INICIACIÓN A LA INVESTIGACIÓN EDUCATIVA. TECNOLOGÍA"/>
    <s v="GRUPO-A1"/>
    <s v="GL de Innovación docente e iniciación a la investigación educativa. Tecnolo"/>
    <s v="2S"/>
    <n v="16508509"/>
    <s v="JUÁREZ"/>
    <s v="CASTELLÓ"/>
    <s v="MANUEL CELSO"/>
    <s v="mcjuarez"/>
    <s v="manuel.juarez@unirioja.es"/>
    <n v="0.75"/>
    <n v="0.75"/>
    <x v="1"/>
    <n v="500"/>
    <s v="CATEDRATICO DE UNIVERSIDAD"/>
    <s v="C01"/>
    <s v="TIEMPO COMPLETO"/>
    <s v="2018-12-05 00:00:00.0"/>
    <s v="null"/>
    <s v="DF100377"/>
    <s v="CATEDRÁTICO DE UNIVERSIDAD"/>
    <s v="R110"/>
    <x v="10"/>
    <n v="590"/>
    <s v="MÁQUINAS Y MOTORES TÉRMICOS"/>
  </r>
  <r>
    <x v="36"/>
    <n v="16541690"/>
    <s v="EMYDUR"/>
    <n v="267206000"/>
    <s v="267206L"/>
    <s v="GRUPO-A1"/>
    <s v="Innovación docente e iniciación a la investigación educativa. Tecnología"/>
    <s v="GL"/>
    <s v="GRUPO DE LABORATORIO"/>
    <s v="267206L"/>
    <s v="GL INNOVACIÓN E INICIACIÓN A LA INVESTIGACIÓN EDUCATIVA. TECNOLOGÍA"/>
    <s v="GRUPO-A1"/>
    <s v="GL de Innovación docente e iniciación a la investigación educativa. Tecnolo"/>
    <s v="2S"/>
    <n v="16541690"/>
    <s v="BRETÓN"/>
    <s v="RODRÍGUEZ"/>
    <s v="JAVIER"/>
    <s v="jabreton"/>
    <s v="javier.breton@unirioja.es"/>
    <n v="0.75"/>
    <n v="0.75"/>
    <x v="1"/>
    <n v="506"/>
    <s v="PROFESOR TITULAR DE ESCUELA UNIVERSITARI"/>
    <s v="01A"/>
    <s v="TIEMPO COMPLETO AMPLIADO"/>
    <s v="2012-09-01 00:00:00.0"/>
    <s v="null"/>
    <s v="DF100087"/>
    <s v="TITULAR DE ESCUELA UNIVERSITARIA"/>
    <s v="R109"/>
    <x v="9"/>
    <n v="520"/>
    <s v="INGENIERÍA DE SISTEMAS Y AUTOMÁTICA"/>
  </r>
  <r>
    <x v="36"/>
    <n v="16508509"/>
    <s v="EMYDUR"/>
    <n v="267206000"/>
    <s v="267206R"/>
    <s v="GRUPO-A1"/>
    <s v="Innovación docente e iniciación a la investigación educativa. Tecnología"/>
    <s v="GR"/>
    <s v="GRUPO REDUCIDO"/>
    <s v="267206R"/>
    <s v="GR DE INNOVACIÓN DOCENTE E INICIACIÓN A LA INVESTIGACIÓN EN DIDACTICA DE LA"/>
    <s v="GRUPO-A1"/>
    <s v="GR de INNOVACIÓN DOCENTE E INICIACIÓN A LA INVESTIGACIÓN EDUCATIVA"/>
    <s v="2S"/>
    <n v="16508509"/>
    <s v="JUÁREZ"/>
    <s v="CASTELLÓ"/>
    <s v="MANUEL CELSO"/>
    <s v="mcjuarez"/>
    <s v="manuel.juarez@unirioja.es"/>
    <n v="0.75"/>
    <n v="0.75"/>
    <x v="1"/>
    <n v="500"/>
    <s v="CATEDRATICO DE UNIVERSIDAD"/>
    <s v="C01"/>
    <s v="TIEMPO COMPLETO"/>
    <s v="2018-12-05 00:00:00.0"/>
    <s v="null"/>
    <s v="DF100377"/>
    <s v="CATEDRÁTICO DE UNIVERSIDAD"/>
    <s v="R110"/>
    <x v="10"/>
    <n v="590"/>
    <s v="MÁQUINAS Y MOTORES TÉRMICOS"/>
  </r>
  <r>
    <x v="36"/>
    <n v="16541690"/>
    <s v="EMYDUR"/>
    <n v="267206000"/>
    <s v="267206R"/>
    <s v="GRUPO-A1"/>
    <s v="Innovación docente e iniciación a la investigación educativa. Tecnología"/>
    <s v="GR"/>
    <s v="GRUPO REDUCIDO"/>
    <s v="267206R"/>
    <s v="GR DE INNOVACIÓN DOCENTE E INICIACIÓN A LA INVESTIGACIÓN EN DIDACTICA DE LA"/>
    <s v="GRUPO-A1"/>
    <s v="GR de INNOVACIÓN DOCENTE E INICIACIÓN A LA INVESTIGACIÓN EDUCATIVA"/>
    <s v="2S"/>
    <n v="16541690"/>
    <s v="BRETÓN"/>
    <s v="RODRÍGUEZ"/>
    <s v="JAVIER"/>
    <s v="jabreton"/>
    <s v="javier.breton@unirioja.es"/>
    <n v="0.75"/>
    <n v="0.75"/>
    <x v="1"/>
    <n v="506"/>
    <s v="PROFESOR TITULAR DE ESCUELA UNIVERSITARI"/>
    <s v="01A"/>
    <s v="TIEMPO COMPLETO AMPLIADO"/>
    <s v="2012-09-01 00:00:00.0"/>
    <s v="null"/>
    <s v="DF100087"/>
    <s v="TITULAR DE ESCUELA UNIVERSITARIA"/>
    <s v="R109"/>
    <x v="9"/>
    <n v="520"/>
    <s v="INGENIERÍA DE SISTEMAS Y AUTOMÁTICA"/>
  </r>
  <r>
    <x v="36"/>
    <n v="16508509"/>
    <s v="EMYDUR"/>
    <n v="267401000"/>
    <s v="267401R"/>
    <s v="GRUPO-A"/>
    <s v="Prácticum en la especialidad de Tecnología"/>
    <s v="GR"/>
    <s v="GRUPO REDUCIDO"/>
    <s v="267401R"/>
    <s v="GR DE PRÁCTICUM EN TECNOLOGIA / TRABAJO FIN MÁSTER"/>
    <s v="GRUPO-A"/>
    <s v="GR de PRÁCTICUM EN LA ESPECIALIDAD DE TECNOLOGÍA"/>
    <s v="2S"/>
    <n v="16508509"/>
    <s v="JUÁREZ"/>
    <s v="CASTELLÓ"/>
    <s v="MANUEL CELSO"/>
    <s v="mcjuarez"/>
    <s v="manuel.juarez@unirioja.es"/>
    <n v="7"/>
    <n v="7"/>
    <x v="1"/>
    <n v="500"/>
    <s v="CATEDRATICO DE UNIVERSIDAD"/>
    <s v="C01"/>
    <s v="TIEMPO COMPLETO"/>
    <s v="2018-12-05 00:00:00.0"/>
    <s v="null"/>
    <s v="DF100377"/>
    <s v="CATEDRÁTICO DE UNIVERSIDAD"/>
    <s v="R110"/>
    <x v="10"/>
    <n v="590"/>
    <s v="MÁQUINAS Y MOTORES TÉRMICOS"/>
  </r>
  <r>
    <x v="36"/>
    <n v="16541690"/>
    <s v="EMYDUR"/>
    <n v="267401000"/>
    <s v="267401R"/>
    <s v="GRUPO-A"/>
    <s v="Prácticum en la especialidad de Tecnología"/>
    <s v="GR"/>
    <s v="GRUPO REDUCIDO"/>
    <s v="267401R"/>
    <s v="GR DE PRÁCTICUM EN TECNOLOGIA / TRABAJO FIN MÁSTER"/>
    <s v="GRUPO-A"/>
    <s v="GR de PRÁCTICUM EN LA ESPECIALIDAD DE TECNOLOGÍA"/>
    <s v="2S"/>
    <n v="16541690"/>
    <s v="BRETÓN"/>
    <s v="RODRÍGUEZ"/>
    <s v="JAVIER"/>
    <s v="jabreton"/>
    <s v="javier.breton@unirioja.es"/>
    <n v="1.4"/>
    <n v="1.4"/>
    <x v="1"/>
    <n v="506"/>
    <s v="PROFESOR TITULAR DE ESCUELA UNIVERSITARI"/>
    <s v="01A"/>
    <s v="TIEMPO COMPLETO AMPLIADO"/>
    <s v="2012-09-01 00:00:00.0"/>
    <s v="null"/>
    <s v="DF100087"/>
    <s v="TITULAR DE ESCUELA UNIVERSITARIA"/>
    <s v="R109"/>
    <x v="9"/>
    <n v="520"/>
    <s v="INGENIERÍA DE SISTEMAS Y AUTOMÁTICA"/>
  </r>
  <r>
    <x v="36"/>
    <n v="16549519"/>
    <s v="EMYDUR"/>
    <n v="267401000"/>
    <s v="267401R"/>
    <s v="GRUPO-A"/>
    <s v="Prácticum en la especialidad de Tecnología"/>
    <s v="GR"/>
    <s v="GRUPO REDUCIDO"/>
    <s v="267401R"/>
    <s v="GR DE PRÁCTICUM EN TECNOLOGIA / TRABAJO FIN MÁSTER"/>
    <s v="GRUPO-A"/>
    <s v="GR de PRÁCTICUM EN LA ESPECIALIDAD DE TECNOLOGÍA"/>
    <s v="2S"/>
    <n v="16549519"/>
    <s v="ZORZANO"/>
    <s v="MARTÍNEZ"/>
    <s v="ANTONIO MOISÉS"/>
    <s v="azorzano"/>
    <s v="antonio.zorzano@unirioja.es"/>
    <n v="1.75"/>
    <n v="1.75"/>
    <x v="1"/>
    <s v="A-0504"/>
    <s v="PROFESOR TITULAR UNIVERSIDAD"/>
    <s v="01A"/>
    <s v="TIEMPO COMPLETO AMPLIADO"/>
    <s v="2012-09-01 00:00:00.0"/>
    <s v="null"/>
    <s v="DF31836"/>
    <s v="PROFESOR TITULAR DE UNIVERSIDAD"/>
    <s v="R109"/>
    <x v="9"/>
    <n v="785"/>
    <s v="TECNOLOGÍA ELECTRÓNICA"/>
  </r>
  <r>
    <x v="36"/>
    <n v="16551240"/>
    <s v="EMYDUR"/>
    <n v="267401000"/>
    <s v="267401R"/>
    <s v="GRUPO-A"/>
    <s v="Prácticum en la especialidad de Tecnología"/>
    <s v="GR"/>
    <s v="GRUPO REDUCIDO"/>
    <s v="267401R"/>
    <s v="GR DE PRÁCTICUM EN TECNOLOGIA / TRABAJO FIN MÁSTER"/>
    <s v="GRUPO-A"/>
    <s v="GR de PRÁCTICUM EN LA ESPECIALIDAD DE TECNOLOGÍA"/>
    <s v="2S"/>
    <n v="16551240"/>
    <s v="CAPELLÁN"/>
    <s v="VILLACIÁN"/>
    <s v="CÁNDIDO"/>
    <s v="cacapell"/>
    <s v="candido.capellan@unirioja.es"/>
    <n v="1.75"/>
    <n v="1.75"/>
    <x v="1"/>
    <n v="536"/>
    <s v="PROFESOR INTERINO"/>
    <s v="C01"/>
    <s v="TIEMPO COMPLETO"/>
    <s v="2018-09-17 00:00:00.0"/>
    <s v="2019-04-09 00:00:00.0"/>
    <s v="PI101408"/>
    <s v="PROFESOR CONTRATADO INTERINO"/>
    <s v="R109"/>
    <x v="9"/>
    <n v="785"/>
    <s v="TECNOLOGÍA ELECTRÓNICA"/>
  </r>
  <r>
    <x v="36"/>
    <n v="16553057"/>
    <s v="EMYDUR"/>
    <n v="267401000"/>
    <s v="267401R"/>
    <s v="GRUPO-A"/>
    <s v="Prácticum en la especialidad de Tecnología"/>
    <s v="GR"/>
    <s v="GRUPO REDUCIDO"/>
    <s v="267401R"/>
    <s v="GR DE PRÁCTICUM EN TECNOLOGIA / TRABAJO FIN MÁSTER"/>
    <s v="GRUPO-A"/>
    <s v="GR de PRÁCTICUM EN LA ESPECIALIDAD DE TECNOLOGÍA"/>
    <s v="2S"/>
    <n v="16553057"/>
    <s v="SÁENZ DIEZ"/>
    <s v="MURO"/>
    <s v="JUAN CARLOS"/>
    <s v="jusaenzd"/>
    <s v="juan-carlos.saenz-diez@unirioja.es"/>
    <n v="4.2"/>
    <n v="4.2"/>
    <x v="0"/>
    <n v="504"/>
    <s v="PROFESOR TITULAR UNIVERSIDAD"/>
    <s v="C01"/>
    <s v="TIEMPO COMPLETO"/>
    <s v="2018-11-26 00:00:00.0"/>
    <s v="null"/>
    <s v="DF31811"/>
    <s v="TITULAR DE UNIVERSIDAD"/>
    <s v="R109"/>
    <x v="9"/>
    <n v="535"/>
    <s v="INGENIERÍA ELÉCTRICA"/>
  </r>
  <r>
    <x v="36"/>
    <n v="50842132"/>
    <s v="EMYDUR"/>
    <n v="267401000"/>
    <s v="267401R"/>
    <s v="GRUPO-A"/>
    <s v="Prácticum en la especialidad de Tecnología"/>
    <s v="GR"/>
    <s v="GRUPO REDUCIDO"/>
    <s v="267401R"/>
    <s v="GR DE PRÁCTICUM EN TECNOLOGIA / TRABAJO FIN MÁSTER"/>
    <s v="GRUPO-A"/>
    <s v="GR de PRÁCTICUM EN LA ESPECIALIDAD DE TECNOLOGÍA"/>
    <s v="2S"/>
    <n v="50842132"/>
    <s v="GAVELA"/>
    <s v="GARCÍA"/>
    <s v="DELIA DEL PILAR"/>
    <s v="degavela"/>
    <s v="delia.gavela@unirioja.es"/>
    <n v="0"/>
    <n v="0"/>
    <x v="0"/>
    <n v="504"/>
    <s v="PROFESOR TITULAR UNIVERSIDAD"/>
    <s v="C01"/>
    <s v="TIEMPO COMPLETO"/>
    <s v="2017-09-15 00:00:00.0"/>
    <s v="null"/>
    <s v="DF100302"/>
    <s v="PROFESOR TITULAR DE UNIVERSIDAD"/>
    <s v="R106"/>
    <x v="5"/>
    <n v="195"/>
    <s v="DIDÁCTICA DE LA LENGUA Y LA LITERATURA"/>
  </r>
  <r>
    <x v="36"/>
    <n v="50842132"/>
    <s v="EMYDUR"/>
    <n v="267501000"/>
    <s v="267501G"/>
    <s v="GRUPO-A"/>
    <s v="Trabajo fin de máster en Tecnología"/>
    <s v="GG"/>
    <s v="GRUPO GRANDE"/>
    <s v="267501G"/>
    <s v="TRABAJO FIN DE MÁSTER"/>
    <s v="GRUPO-A"/>
    <s v="GRUPO DE MATRICULA TRABAJO FIN DE MÁSTER"/>
    <s v="I"/>
    <n v="50842132"/>
    <s v="GAVELA"/>
    <s v="GARCÍA"/>
    <s v="DELIA DEL PILAR"/>
    <s v="degavela"/>
    <s v="delia.gavela@unirioja.es"/>
    <n v="0"/>
    <n v="0"/>
    <x v="0"/>
    <n v="504"/>
    <s v="PROFESOR TITULAR UNIVERSIDAD"/>
    <s v="C01"/>
    <s v="TIEMPO COMPLETO"/>
    <s v="2017-09-15 00:00:00.0"/>
    <s v="null"/>
    <s v="DF100302"/>
    <s v="PROFESOR TITULAR DE UNIVERSIDAD"/>
    <s v="R106"/>
    <x v="5"/>
    <n v="195"/>
    <s v="DIDÁCTICA DE LA LENGUA Y LA LITERATURA"/>
  </r>
  <r>
    <x v="37"/>
    <n v="16561526"/>
    <s v="EMYDUR"/>
    <n v="851201000"/>
    <s v="851201T"/>
    <s v="GRUPO-A"/>
    <s v="Fundamentos de la dirección de proyectos"/>
    <s v="CT"/>
    <s v="CLASES TEORICAS"/>
    <s v="851201T"/>
    <s v="CURSO INTERUNIVERSITARIO"/>
    <s v="GRUPO-A"/>
    <s v="GRUPO DE MATRÍCULA"/>
    <s v="1S"/>
    <n v="16561526"/>
    <s v="MARTÍNEZ DE PISÓN"/>
    <s v="ASCACIBAR"/>
    <s v="FCO.JAVIER"/>
    <s v="fjmartin"/>
    <s v="fjmartin@unirioja.es"/>
    <n v="0"/>
    <n v="0"/>
    <x v="0"/>
    <n v="500"/>
    <s v="CATEDRATICO DE UNIVERSIDAD"/>
    <s v="01R"/>
    <s v="TIEMPO COMPLETO REDUCIDO"/>
    <s v="2018-11-26 00:00:00.0"/>
    <s v="null"/>
    <s v="DF32041"/>
    <s v="CATEDRÁTICO DE UNIVERSIDAD"/>
    <s v="R110"/>
    <x v="10"/>
    <n v="720"/>
    <s v="PROYECTOS DE INGENIERÍA"/>
  </r>
  <r>
    <x v="37"/>
    <n v="16561526"/>
    <s v="EMYDUR"/>
    <n v="851202000"/>
    <s v="851202T"/>
    <s v="GRUPO-A"/>
    <s v="Dirección de calidad"/>
    <s v="CT"/>
    <s v="CLASES TEORICAS"/>
    <s v="851202T"/>
    <s v="CURSO INTERUNIVERSITARIO"/>
    <s v="GRUPO-A"/>
    <s v="GRUPO DE MATRICULA"/>
    <s v="1S"/>
    <n v="16561526"/>
    <s v="MARTÍNEZ DE PISÓN"/>
    <s v="ASCACIBAR"/>
    <s v="FCO.JAVIER"/>
    <s v="fjmartin"/>
    <s v="fjmartin@unirioja.es"/>
    <n v="0"/>
    <n v="0"/>
    <x v="0"/>
    <n v="500"/>
    <s v="CATEDRATICO DE UNIVERSIDAD"/>
    <s v="01R"/>
    <s v="TIEMPO COMPLETO REDUCIDO"/>
    <s v="2018-11-26 00:00:00.0"/>
    <s v="null"/>
    <s v="DF32041"/>
    <s v="CATEDRÁTICO DE UNIVERSIDAD"/>
    <s v="R110"/>
    <x v="10"/>
    <n v="720"/>
    <s v="PROYECTOS DE INGENIERÍA"/>
  </r>
  <r>
    <x v="37"/>
    <n v="16561526"/>
    <s v="EMYDUR"/>
    <n v="851203000"/>
    <s v="851203T"/>
    <s v="GRUPO-A"/>
    <s v="Dirección de costes y riesgos"/>
    <s v="CT"/>
    <s v="CLASES TEORICAS"/>
    <s v="851203T"/>
    <s v="CURSO INTERUNIVERSITARIO"/>
    <s v="GRUPO-A"/>
    <s v="GRUPO DE MATRICULA"/>
    <s v="1S"/>
    <n v="16561526"/>
    <s v="MARTÍNEZ DE PISÓN"/>
    <s v="ASCACIBAR"/>
    <s v="FCO.JAVIER"/>
    <s v="fjmartin"/>
    <s v="fjmartin@unirioja.es"/>
    <n v="0"/>
    <n v="0"/>
    <x v="0"/>
    <n v="500"/>
    <s v="CATEDRATICO DE UNIVERSIDAD"/>
    <s v="01R"/>
    <s v="TIEMPO COMPLETO REDUCIDO"/>
    <s v="2018-11-26 00:00:00.0"/>
    <s v="null"/>
    <s v="DF32041"/>
    <s v="CATEDRÁTICO DE UNIVERSIDAD"/>
    <s v="R110"/>
    <x v="10"/>
    <n v="720"/>
    <s v="PROYECTOS DE INGENIERÍA"/>
  </r>
  <r>
    <x v="37"/>
    <n v="16592485"/>
    <s v="EMYDUR"/>
    <n v="851204000"/>
    <s v="M004G"/>
    <s v="GRUPO-A"/>
    <s v="Dirección de plazos"/>
    <s v="GG"/>
    <s v="GRUPO GRANDE"/>
    <s v="M004G"/>
    <s v="GRUPO GRANDE DE DIRECCIÓN DE PLAZOS"/>
    <s v="GRUPO-A"/>
    <s v="GG de Dirección de Plazos"/>
    <s v="1S"/>
    <n v="16592485"/>
    <s v="CORRAL"/>
    <s v="BOBADILLA"/>
    <s v="MARINA"/>
    <s v="macorrb"/>
    <s v="marina.corral@unirioja.es"/>
    <n v="4"/>
    <n v="4"/>
    <x v="0"/>
    <n v="504"/>
    <s v="PROFESOR TITULAR UNIVERSIDAD"/>
    <s v="C01"/>
    <s v="TIEMPO COMPLETO"/>
    <s v="2018-09-17 00:00:00.0"/>
    <s v="null"/>
    <s v="DF100360"/>
    <s v="PROFESOR TITULAR UNIVERSIDAD INTERINO"/>
    <s v="R110"/>
    <x v="10"/>
    <n v="720"/>
    <s v="PROYECTOS DE INGENIERÍA"/>
  </r>
  <r>
    <x v="37"/>
    <n v="16561526"/>
    <s v="EMYDUR"/>
    <n v="851306000"/>
    <s v="851306G"/>
    <s v="GRUPO-A"/>
    <s v="Gestión de proyectos con las Administraciones Públicas"/>
    <s v="GG"/>
    <s v="GRUPO GRANDE"/>
    <s v="851306G"/>
    <s v="GRUPO GRANDE DE GESTIÓN DE PROYECTOS CON LAS ADMINISTRACIONES PÚBLICAS"/>
    <s v="GRUPO-A"/>
    <s v="GG de GESTIÓN DE PROYECTOS CON LAS ADMINISTRACIONES PÚBLICAS"/>
    <s v="2S"/>
    <n v="16561526"/>
    <s v="MARTÍNEZ DE PISÓN"/>
    <s v="ASCACIBAR"/>
    <s v="FCO.JAVIER"/>
    <s v="fjmartin"/>
    <s v="fjmartin@unirioja.es"/>
    <n v="2"/>
    <n v="2"/>
    <x v="0"/>
    <n v="500"/>
    <s v="CATEDRATICO DE UNIVERSIDAD"/>
    <s v="01R"/>
    <s v="TIEMPO COMPLETO REDUCIDO"/>
    <s v="2018-11-26 00:00:00.0"/>
    <s v="null"/>
    <s v="DF32041"/>
    <s v="CATEDRÁTICO DE UNIVERSIDAD"/>
    <s v="R110"/>
    <x v="10"/>
    <n v="720"/>
    <s v="PROYECTOS DE INGENIERÍA"/>
  </r>
  <r>
    <x v="37"/>
    <n v="16592485"/>
    <s v="EMYDUR"/>
    <n v="851306000"/>
    <s v="851306G"/>
    <s v="GRUPO-A"/>
    <s v="Gestión de proyectos con las Administraciones Públicas"/>
    <s v="GG"/>
    <s v="GRUPO GRANDE"/>
    <s v="851306G"/>
    <s v="GRUPO GRANDE DE GESTIÓN DE PROYECTOS CON LAS ADMINISTRACIONES PÚBLICAS"/>
    <s v="GRUPO-A"/>
    <s v="GG de GESTIÓN DE PROYECTOS CON LAS ADMINISTRACIONES PÚBLICAS"/>
    <s v="2S"/>
    <n v="16592485"/>
    <s v="CORRAL"/>
    <s v="BOBADILLA"/>
    <s v="MARINA"/>
    <s v="macorrb"/>
    <s v="marina.corral@unirioja.es"/>
    <n v="2"/>
    <n v="2"/>
    <x v="0"/>
    <n v="504"/>
    <s v="PROFESOR TITULAR UNIVERSIDAD"/>
    <s v="C01"/>
    <s v="TIEMPO COMPLETO"/>
    <s v="2018-09-17 00:00:00.0"/>
    <s v="null"/>
    <s v="DF100360"/>
    <s v="PROFESOR TITULAR UNIVERSIDAD INTERINO"/>
    <s v="R110"/>
    <x v="10"/>
    <n v="720"/>
    <s v="PROYECTOS DE INGENIERÍA"/>
  </r>
  <r>
    <x v="37"/>
    <n v="16592485"/>
    <s v="EMYDUR"/>
    <n v="851311000"/>
    <s v="851311G"/>
    <s v="GRUPO-A"/>
    <s v="Simulación y modelización en la evaluación de impactos"/>
    <s v="GG"/>
    <s v="GRUPO GRANDE"/>
    <s v="851311G"/>
    <s v="GRUPO GRANDE DE SIMULACIÓN Y MODELIZACIÓN EN LA EVALUACIÓN DE IMPACTOS"/>
    <s v="GRUPO-A"/>
    <s v="GG de Simulación y modelización en la evaluación de impactos"/>
    <s v="2S"/>
    <n v="16592485"/>
    <s v="CORRAL"/>
    <s v="BOBADILLA"/>
    <s v="MARINA"/>
    <s v="macorrb"/>
    <s v="marina.corral@unirioja.es"/>
    <n v="4"/>
    <n v="4"/>
    <x v="0"/>
    <n v="504"/>
    <s v="PROFESOR TITULAR UNIVERSIDAD"/>
    <s v="C01"/>
    <s v="TIEMPO COMPLETO"/>
    <s v="2018-09-17 00:00:00.0"/>
    <s v="null"/>
    <s v="DF100360"/>
    <s v="PROFESOR TITULAR UNIVERSIDAD INTERINO"/>
    <s v="R110"/>
    <x v="10"/>
    <n v="720"/>
    <s v="PROYECTOS DE INGENIERÍA"/>
  </r>
  <r>
    <x v="37"/>
    <n v="16561526"/>
    <s v="EMYDUR"/>
    <n v="851415000"/>
    <s v="851415G"/>
    <s v="GRUPO-A"/>
    <s v="Prácticas externas en empresas"/>
    <s v="GG"/>
    <s v="GRUPO GRANDE"/>
    <s v="851415G"/>
    <s v="CURSO INTERUNIVERSITARIO"/>
    <s v="GRUPO-A"/>
    <s v="GG de Prácticas externas en empresas"/>
    <s v="2S"/>
    <n v="16561526"/>
    <s v="MARTÍNEZ DE PISÓN"/>
    <s v="ASCACIBAR"/>
    <s v="FCO.JAVIER"/>
    <s v="fjmartin"/>
    <s v="fjmartin@unirioja.es"/>
    <n v="0"/>
    <n v="0"/>
    <x v="0"/>
    <n v="500"/>
    <s v="CATEDRATICO DE UNIVERSIDAD"/>
    <s v="01R"/>
    <s v="TIEMPO COMPLETO REDUCIDO"/>
    <s v="2018-11-26 00:00:00.0"/>
    <s v="null"/>
    <s v="DF32041"/>
    <s v="CATEDRÁTICO DE UNIVERSIDAD"/>
    <s v="R110"/>
    <x v="10"/>
    <n v="720"/>
    <s v="PROYECTOS DE INGENIERÍA"/>
  </r>
  <r>
    <x v="37"/>
    <n v="16588620"/>
    <s v="EMYDUR"/>
    <n v="851415000"/>
    <s v="851415G"/>
    <s v="GRUPO-A"/>
    <s v="Prácticas externas en empresas"/>
    <s v="GG"/>
    <s v="GRUPO GRANDE"/>
    <s v="851415G"/>
    <s v="CURSO INTERUNIVERSITARIO"/>
    <s v="GRUPO-A"/>
    <s v="GG de Prácticas externas en empresas"/>
    <s v="2S"/>
    <n v="16588620"/>
    <s v="FERREIRO"/>
    <s v="CABELLO"/>
    <s v="JAVIER"/>
    <s v="jaferrei"/>
    <s v="javier.ferreiro@unirioja.es"/>
    <n v="0.1"/>
    <n v="0.1"/>
    <x v="0"/>
    <n v="532"/>
    <s v="LABORAL DOCENTE-ASOCIADO"/>
    <s v="P06"/>
    <s v="TIEMPO PARCIAL (6+6 HORAS)"/>
    <s v="2018-09-28 00:00:00.0"/>
    <s v="2019-09-14 00:00:00.0"/>
    <s v="PI101044"/>
    <s v="PROFESOR ASOCIADO"/>
    <s v="R110"/>
    <x v="10"/>
    <n v="605"/>
    <s v="MECÁNICA DE MEDIOS CONTINUOS Y TEORÍA DE ESTRUCTUR"/>
  </r>
  <r>
    <x v="37"/>
    <n v="16561526"/>
    <s v="EMYDUR"/>
    <n v="851516000"/>
    <s v="851516G"/>
    <s v="GRUPO-A"/>
    <s v="Trabajo fin de máster"/>
    <s v="GG"/>
    <s v="GRUPO GRANDE"/>
    <s v="851516G"/>
    <s v="TRABAJO FIN DE MÁSTER"/>
    <s v="GRUPO-A"/>
    <s v="GRUPO DE MATRÍCULA"/>
    <s v="I"/>
    <n v="16561526"/>
    <s v="MARTÍNEZ DE PISÓN"/>
    <s v="ASCACIBAR"/>
    <s v="FCO.JAVIER"/>
    <s v="fjmartin"/>
    <s v="fjmartin@unirioja.es"/>
    <n v="0"/>
    <n v="0"/>
    <x v="0"/>
    <n v="500"/>
    <s v="CATEDRATICO DE UNIVERSIDAD"/>
    <s v="01R"/>
    <s v="TIEMPO COMPLETO REDUCIDO"/>
    <s v="2018-11-26 00:00:00.0"/>
    <s v="null"/>
    <s v="DF32041"/>
    <s v="CATEDRÁTICO DE UNIVERSIDAD"/>
    <s v="R110"/>
    <x v="10"/>
    <n v="720"/>
    <s v="PROYECTOS DE INGENIERÍA"/>
  </r>
  <r>
    <x v="38"/>
    <m/>
    <m/>
    <m/>
    <m/>
    <m/>
    <m/>
    <m/>
    <m/>
    <m/>
    <m/>
    <m/>
    <m/>
    <m/>
    <m/>
    <m/>
    <m/>
    <m/>
    <m/>
    <m/>
    <m/>
    <m/>
    <x v="2"/>
    <m/>
    <m/>
    <m/>
    <m/>
    <m/>
    <m/>
    <m/>
    <m/>
    <m/>
    <x v="11"/>
    <m/>
    <m/>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95">
  <r>
    <x v="0"/>
    <n v="16545318"/>
    <x v="0"/>
    <n v="201"/>
    <s v="201G"/>
    <s v="GRUPO-A"/>
    <s v="Contabilidad de gestión"/>
    <s v="GG"/>
    <s v="GRUPO GRANDE"/>
    <s v="201G"/>
    <s v="GRUPO GRANDE DE Contabilidad de gestión"/>
    <s v="GRUPO-A"/>
    <s v="Grupo Grande de Contabilidad de gestión"/>
    <s v="1S"/>
    <n v="16545318"/>
    <s v="RUIZ-OLALLA"/>
    <s v="CORCUERA"/>
    <s v="Mª CARMEN"/>
    <s v="RUIZ-OLALLA CORCUERA, Mª CARMEN"/>
    <x v="0"/>
    <x v="0"/>
    <x v="0"/>
    <n v="4"/>
    <n v="0"/>
    <s v="caruiz-o"/>
    <s v="carmen.ruiz-olalla@unirioja.es"/>
    <n v="4"/>
    <n v="4"/>
    <n v="504"/>
    <s v="PROFESOR TITULAR UNIVERSIDAD"/>
    <s v="01A"/>
    <s v="TIEMPO COMPLETO AMPLIADO"/>
    <s v="2012-09-01 00:00:00.0"/>
    <s v="null"/>
    <s v="DF100082"/>
    <s v="PROFESOR TITULAR DE UNIVERSIDAD"/>
    <s v="R104"/>
    <x v="0"/>
    <n v="230"/>
    <s v="ECONOMÍA FINANCIERA Y CONTABILIDAD"/>
  </r>
  <r>
    <x v="0"/>
    <n v="16802653"/>
    <x v="0"/>
    <n v="201"/>
    <s v="201I"/>
    <s v="GRUPO-A1"/>
    <s v="Contabilidad de gestión"/>
    <s v="GI"/>
    <s v="GRUPO DE INFORMÁTICA"/>
    <s v="201I"/>
    <s v="INFORMÁTICA DE Contabilidad de gestión"/>
    <s v="GRUPO-A1"/>
    <s v="Informática de Contabilidad de gestión"/>
    <s v="1S"/>
    <n v="16802653"/>
    <s v="MARÍN"/>
    <s v="VINUESA"/>
    <s v="LUZ MARÍA"/>
    <s v="MARÍN VINUESA, LUZ MARÍA"/>
    <x v="0"/>
    <x v="0"/>
    <x v="0"/>
    <n v="3"/>
    <n v="0"/>
    <s v="lumarin"/>
    <s v="luz-maria.marin@unirioja.es"/>
    <n v="0.5"/>
    <n v="0.5"/>
    <n v="536"/>
    <s v="PROFESOR INTERINO"/>
    <s v="C01"/>
    <s v="TIEMPO COMPLETO"/>
    <s v="2016-09-15 00:00:00.0"/>
    <s v="null"/>
    <s v="PI101109"/>
    <s v="PROFESOR CONTRATADO INTERINO"/>
    <s v="R104"/>
    <x v="0"/>
    <n v="230"/>
    <s v="ECONOMÍA FINANCIERA Y CONTABILIDAD"/>
  </r>
  <r>
    <x v="0"/>
    <n v="16516900"/>
    <x v="0"/>
    <n v="202"/>
    <s v="202G"/>
    <s v="GRUPO-A"/>
    <s v="Econometría"/>
    <s v="GG"/>
    <s v="GRUPO GRANDE"/>
    <s v="202G"/>
    <s v="GRUPO GRANDE DE Econometría"/>
    <s v="GRUPO-A"/>
    <s v="Grupo Grande de Econometría"/>
    <s v="1S"/>
    <n v="16516900"/>
    <s v="ANTOÑANZAS"/>
    <s v="VILLAR"/>
    <s v="FERNANDO"/>
    <s v="ANTOÑANZAS VILLAR, FERNANDO"/>
    <x v="1"/>
    <x v="0"/>
    <x v="0"/>
    <n v="7"/>
    <n v="4"/>
    <s v="feantona"/>
    <s v="fernando.antonanzas@unirioja.es"/>
    <n v="2.5"/>
    <n v="2.5"/>
    <n v="500"/>
    <s v="CATEDRATICO DE UNIVERSIDAD"/>
    <s v="01R"/>
    <s v="TIEMPO COMPLETO REDUCIDO"/>
    <s v="2017-09-15 00:00:00.0"/>
    <s v="null"/>
    <s v="DF31159"/>
    <s v="CATEDRÁTICO DE UNIVERSIDAD"/>
    <s v="R104"/>
    <x v="0"/>
    <n v="225"/>
    <s v="ECONOMÍA APLICADA"/>
  </r>
  <r>
    <x v="0"/>
    <n v="16598701"/>
    <x v="0"/>
    <n v="202"/>
    <s v="202G"/>
    <s v="GRUPO-A"/>
    <s v="Econometría"/>
    <s v="GG"/>
    <s v="GRUPO GRANDE"/>
    <s v="202G"/>
    <s v="GRUPO GRANDE DE Econometría"/>
    <s v="GRUPO-A"/>
    <s v="Grupo Grande de Econometría"/>
    <s v="1S"/>
    <n v="16598701"/>
    <s v="CABEZÓN"/>
    <s v="BENITO"/>
    <s v="FRANCISCO"/>
    <s v="CABEZÓN BENITO, FRANCISCO"/>
    <x v="1"/>
    <x v="1"/>
    <x v="1"/>
    <n v="0"/>
    <n v="0"/>
    <s v="frcabezo"/>
    <s v="francisco.cabezon@unirioja.es"/>
    <n v="1.5"/>
    <n v="1.5"/>
    <n v="532"/>
    <s v="LABORAL DOCENTE-ASOCIADO"/>
    <s v="P04"/>
    <s v="TIEMPO PARCIAL (4+4 HORAS)"/>
    <s v="2017-09-15 00:00:00.0"/>
    <s v="2019-09-14 00:00:00.0"/>
    <s v="PI101237"/>
    <s v="PROFESOR ASOCIADO"/>
    <s v="R104"/>
    <x v="0"/>
    <n v="225"/>
    <s v="ECONOMÍA APLICADA"/>
  </r>
  <r>
    <x v="0"/>
    <n v="16533890"/>
    <x v="0"/>
    <n v="202"/>
    <s v="202G"/>
    <s v="GRUPO-C"/>
    <s v="Econometría"/>
    <s v="GG"/>
    <s v="GRUPO GRANDE"/>
    <s v="202G"/>
    <s v="GRUPO GRANDE DE Econometría"/>
    <s v="GRUPO-C"/>
    <s v="Grupo Grande de Econometría (docencia en inglés)"/>
    <s v="1S"/>
    <n v="16533890"/>
    <s v="PORTILLO"/>
    <s v="PÉREZ DE VIÑASPRE"/>
    <s v="FABIOLA"/>
    <s v="PORTILLO PÉREZ DE VIÑASPRE, FABIOLA"/>
    <x v="0"/>
    <x v="0"/>
    <x v="0"/>
    <n v="4"/>
    <n v="1"/>
    <s v="faporti"/>
    <s v="fabiola.portillo@unirioja.es"/>
    <n v="4"/>
    <n v="4"/>
    <n v="504"/>
    <s v="PROFESOR TITULAR UNIVERSIDAD"/>
    <s v="01A"/>
    <s v="TIEMPO COMPLETO AMPLIADO"/>
    <s v="2016-09-15 00:00:00.0"/>
    <s v="null"/>
    <s v="DF100141"/>
    <s v="PROFESOR TITULAR DE UNIVERSIDAD"/>
    <s v="R104"/>
    <x v="0"/>
    <n v="225"/>
    <s v="ECONOMÍA APLICADA"/>
  </r>
  <r>
    <x v="0"/>
    <n v="16532770"/>
    <x v="0"/>
    <n v="203"/>
    <s v="203G"/>
    <s v="GRUPO-A"/>
    <s v="Inversión"/>
    <s v="GG"/>
    <s v="GRUPO GRANDE"/>
    <s v="203G"/>
    <s v="GRUPO GRANDE DE Inversión"/>
    <s v="GRUPO-A"/>
    <s v="Grupo Grande de Inversión"/>
    <s v="1S"/>
    <n v="16532770"/>
    <s v="BLASCO"/>
    <s v="TOMÁS"/>
    <s v="YOLANDA"/>
    <s v="BLASCO TOMÁS, YOLANDA"/>
    <x v="1"/>
    <x v="0"/>
    <x v="1"/>
    <n v="6"/>
    <n v="0"/>
    <s v="yoblasco"/>
    <s v="yolanda.blasco@unirioja.es"/>
    <n v="4"/>
    <n v="4"/>
    <n v="506"/>
    <s v="PROFESOR TITULAR DE ESCUELA UNIVERSITARI"/>
    <s v="01A"/>
    <s v="TIEMPO COMPLETO AMPLIADO"/>
    <s v="2012-09-01 00:00:00.0"/>
    <s v="null"/>
    <s v="DF31220"/>
    <s v="TITULAR DE ESCUELAS UNIVERSITARIAS"/>
    <s v="R104"/>
    <x v="0"/>
    <n v="230"/>
    <s v="ECONOMÍA FINANCIERA Y CONTABILIDAD"/>
  </r>
  <r>
    <x v="0"/>
    <n v="16530052"/>
    <x v="0"/>
    <n v="203"/>
    <s v="203I"/>
    <s v="GRUPO-A1"/>
    <s v="Inversión"/>
    <s v="GI"/>
    <s v="GRUPO DE INFORMÁTICA"/>
    <s v="203I"/>
    <s v="INFORMÁTICA DE Inversión"/>
    <s v="GRUPO-A1"/>
    <s v="Informática de Inversión"/>
    <s v="1S"/>
    <n v="16530052"/>
    <s v="AYALA"/>
    <s v="CALVO"/>
    <s v="JUAN CARLOS"/>
    <s v="AYALA CALVO, JUAN CARLOS"/>
    <x v="0"/>
    <x v="0"/>
    <x v="0"/>
    <n v="6"/>
    <n v="1"/>
    <s v="juayala"/>
    <s v="juan-carlos.ayala@unirioja.es"/>
    <n v="0.5"/>
    <n v="0.5"/>
    <n v="500"/>
    <s v="CATEDRATICO DE UNIVERSIDAD"/>
    <s v="C01"/>
    <s v="TIEMPO COMPLETO"/>
    <s v="2016-09-15 00:00:00.0"/>
    <s v="null"/>
    <s v="DF31196"/>
    <s v="CATEDRÁTICO DE UNIVERSIDAD"/>
    <s v="R104"/>
    <x v="0"/>
    <n v="230"/>
    <s v="ECONOMÍA FINANCIERA Y CONTABILIDAD"/>
  </r>
  <r>
    <x v="0"/>
    <n v="16570616"/>
    <x v="0"/>
    <n v="203"/>
    <s v="203R"/>
    <s v="GRUPO-A2"/>
    <s v="Inversión"/>
    <s v="GR"/>
    <s v="GRUPO REDUCIDO"/>
    <s v="203R"/>
    <s v="GRUPO REDUCIDO DE Inversión"/>
    <s v="GRUPO-A2"/>
    <s v="Grupo Reducido de Inversión"/>
    <s v="1S"/>
    <n v="16570616"/>
    <s v="AMO"/>
    <s v="MATARRANZ"/>
    <s v="DAVID"/>
    <s v="AMO MATARRANZ, DAVID"/>
    <x v="1"/>
    <x v="1"/>
    <x v="1"/>
    <n v="0"/>
    <n v="0"/>
    <s v="daamo"/>
    <s v="david.amo@unirioja.es"/>
    <n v="1.5"/>
    <n v="1.5"/>
    <n v="532"/>
    <s v="LABORAL DOCENTE-ASOCIADO"/>
    <s v="P04"/>
    <s v="TIEMPO PARCIAL (4+4 HORAS)"/>
    <s v="2017-09-15 00:00:00.0"/>
    <s v="2019-09-14 00:00:00.0"/>
    <s v="PI101240"/>
    <s v="PROFESOR ASOCIADO"/>
    <s v="R104"/>
    <x v="0"/>
    <n v="230"/>
    <s v="ECONOMÍA FINANCIERA Y CONTABILIDAD"/>
  </r>
  <r>
    <x v="0"/>
    <n v="10828501"/>
    <x v="0"/>
    <n v="204"/>
    <s v="204G"/>
    <s v="GRUPO-A"/>
    <s v="Investigación comercial"/>
    <s v="GG"/>
    <s v="GRUPO GRANDE"/>
    <s v="204G"/>
    <s v="GRUPO GRANDE DE Investigación comercial"/>
    <s v="GRUPO-A"/>
    <s v="Grupo Grande de Investigación comercial"/>
    <s v="1S"/>
    <n v="10828501"/>
    <s v="RUIZ"/>
    <s v="VEGA"/>
    <s v="AGUSTÍN V."/>
    <s v="RUIZ VEGA, AGUSTÍN V."/>
    <x v="0"/>
    <x v="0"/>
    <x v="0"/>
    <n v="6"/>
    <n v="0"/>
    <s v="agusruve"/>
    <s v="agustin.ruiz@unirioja.es"/>
    <n v="1.6"/>
    <n v="1.6"/>
    <n v="500"/>
    <s v="CATEDRATICO DE UNIVERSIDAD"/>
    <s v="01A"/>
    <s v="TIEMPO COMPLETO AMPLIADO"/>
    <s v="2013-09-01 00:00:00.0"/>
    <s v="null"/>
    <s v="DF31131"/>
    <s v="CATEDRÁTICO DE UNIVERSIDAD"/>
    <s v="R104"/>
    <x v="0"/>
    <n v="95"/>
    <s v="COMERCIALIZACIÓN E INVESTIGACIÓN DE MERCADOS"/>
  </r>
  <r>
    <x v="0"/>
    <n v="16612716"/>
    <x v="0"/>
    <n v="204"/>
    <s v="204G"/>
    <s v="GRUPO-A"/>
    <s v="Investigación comercial"/>
    <s v="GG"/>
    <s v="GRUPO GRANDE"/>
    <s v="204G"/>
    <s v="GRUPO GRANDE DE Investigación comercial"/>
    <s v="GRUPO-A"/>
    <s v="Grupo Grande de Investigación comercial"/>
    <s v="1S"/>
    <n v="16612716"/>
    <s v="ALESANCO"/>
    <s v="LLORENTE"/>
    <s v="MARÍA"/>
    <s v="ALESANCO LLORENTE, MARÍA"/>
    <x v="1"/>
    <x v="1"/>
    <x v="1"/>
    <n v="0"/>
    <n v="0"/>
    <s v="maalesan"/>
    <s v="maria.alesanco@unirioja.es"/>
    <n v="1"/>
    <n v="1"/>
    <n v="532"/>
    <s v="LABORAL DOCENTE-ASOCIADO"/>
    <s v="P02"/>
    <s v="TIEMPO PARCIAL (2+2 HORAS)"/>
    <s v="2018-09-25 00:00:00.0"/>
    <s v="2019-09-14 00:00:00.0"/>
    <s v="PI101430"/>
    <s v="PROFESOR ASOCIADO"/>
    <s v="R104"/>
    <x v="0"/>
    <n v="95"/>
    <s v="COMERCIALIZACIÓN E INVESTIGACIÓN DE MERCADOS"/>
  </r>
  <r>
    <x v="0"/>
    <n v="72780423"/>
    <x v="0"/>
    <n v="204"/>
    <s v="204G"/>
    <s v="GRUPO-A"/>
    <s v="Investigación comercial"/>
    <s v="GG"/>
    <s v="GRUPO GRANDE"/>
    <s v="204G"/>
    <s v="GRUPO GRANDE DE Investigación comercial"/>
    <s v="GRUPO-A"/>
    <s v="Grupo Grande de Investigación comercial"/>
    <s v="1S"/>
    <n v="72780423"/>
    <s v="RIAÑO"/>
    <s v="GIL"/>
    <s v="CONSUELO"/>
    <s v="RIAÑO GIL, CONSUELO"/>
    <x v="1"/>
    <x v="0"/>
    <x v="0"/>
    <n v="5"/>
    <n v="1"/>
    <s v="coriano"/>
    <s v="consuelo.riano@unirioja.es"/>
    <n v="1.4"/>
    <n v="1.4"/>
    <n v="504"/>
    <s v="PROFESOR TITULAR UNIVERSIDAD"/>
    <s v="01A"/>
    <s v="TIEMPO COMPLETO AMPLIADO"/>
    <s v="2018-09-17 00:00:00.0"/>
    <s v="null"/>
    <s v="DF31218"/>
    <s v="TITULAR DE UNIVERSIDAD"/>
    <s v="R104"/>
    <x v="0"/>
    <n v="95"/>
    <s v="COMERCIALIZACIÓN E INVESTIGACIÓN DE MERCADOS"/>
  </r>
  <r>
    <x v="0"/>
    <n v="16533958"/>
    <x v="0"/>
    <n v="205"/>
    <s v="205G"/>
    <s v="GRUPO-A"/>
    <s v="Contabilidad e impuestos"/>
    <s v="GG"/>
    <s v="GRUPO GRANDE"/>
    <s v="205G"/>
    <s v="GRUPO GRANDE DE Contabilidad e impuestos"/>
    <s v="GRUPO-A"/>
    <s v="Grupo Grande de Contabilidad e impuestos"/>
    <s v="2S"/>
    <n v="16533958"/>
    <s v="ECHARRI"/>
    <s v="SÁEZ"/>
    <s v="ROSA MARÍA"/>
    <s v="ECHARRI SÁEZ, ROSA MARÍA"/>
    <x v="1"/>
    <x v="0"/>
    <x v="1"/>
    <n v="6"/>
    <n v="0"/>
    <s v="recharri"/>
    <s v="rosa.echarri@unirioja.es"/>
    <n v="2"/>
    <n v="2"/>
    <n v="506"/>
    <s v="PROFESOR TITULAR DE ESCUELA UNIVERSITARI"/>
    <s v="01A"/>
    <s v="TIEMPO COMPLETO AMPLIADO"/>
    <s v="2012-09-01 00:00:00.0"/>
    <s v="null"/>
    <s v="DF31216"/>
    <s v="TITULAR DE ESCUELAS UNIVERSITARIAS"/>
    <s v="R104"/>
    <x v="0"/>
    <n v="230"/>
    <s v="ECONOMÍA FINANCIERA Y CONTABILIDAD"/>
  </r>
  <r>
    <x v="0"/>
    <n v="73209342"/>
    <x v="0"/>
    <n v="205"/>
    <s v="205G"/>
    <s v="GRUPO-A"/>
    <s v="Contabilidad e impuestos"/>
    <s v="GG"/>
    <s v="GRUPO GRANDE"/>
    <s v="205G"/>
    <s v="GRUPO GRANDE DE Contabilidad e impuestos"/>
    <s v="GRUPO-A"/>
    <s v="Grupo Grande de Contabilidad e impuestos"/>
    <s v="2S"/>
    <n v="73209342"/>
    <s v="CASTILLO"/>
    <s v="MURCIEGO"/>
    <s v="ÁNGELA"/>
    <s v="CASTILLO MURCIEGO, ÁNGELA"/>
    <x v="1"/>
    <x v="1"/>
    <x v="1"/>
    <n v="0"/>
    <n v="0"/>
    <s v="ancastmu"/>
    <s v="angela.castillo@unirioja.es"/>
    <n v="2"/>
    <n v="2"/>
    <n v="536"/>
    <s v="PROFESOR INTERINO"/>
    <s v="C01"/>
    <s v="TIEMPO COMPLETO"/>
    <s v="2018-09-17 00:00:00.0"/>
    <s v="null"/>
    <s v="PI101354"/>
    <s v="PROFESOR CONTRATADO INTERINO"/>
    <s v="R104"/>
    <x v="0"/>
    <n v="225"/>
    <s v="ECONOMÍA APLICADA"/>
  </r>
  <r>
    <x v="0"/>
    <n v="16634063"/>
    <x v="0"/>
    <n v="206"/>
    <s v="206G"/>
    <s v="GRUPO-A"/>
    <s v="Financiación"/>
    <s v="GG"/>
    <s v="GRUPO GRANDE"/>
    <s v="206G"/>
    <s v="GRUPO GRANDE DE Financiación"/>
    <s v="GRUPO-A"/>
    <s v="Grupo Grande de Financiación"/>
    <s v="2S"/>
    <n v="16634063"/>
    <s v="BAÑUELOS"/>
    <s v="CAMPO"/>
    <s v="ARKAITZ"/>
    <s v="BAÑUELOS CAMPO, ARKAITZ"/>
    <x v="1"/>
    <x v="0"/>
    <x v="1"/>
    <n v="0"/>
    <n v="0"/>
    <s v="arbanuel"/>
    <s v="arkaitz.banuelos@unirioja.es"/>
    <n v="4"/>
    <n v="4"/>
    <n v="536"/>
    <s v="PROFESOR INTERINO"/>
    <s v="C01"/>
    <s v="TIEMPO COMPLETO"/>
    <s v="2018-10-01 00:00:00.0"/>
    <s v="2019-09-14 00:00:00.0"/>
    <s v="PI101434"/>
    <s v="PROFESOR CONTRATADO INTERINO"/>
    <s v="R104"/>
    <x v="0"/>
    <n v="230"/>
    <s v="ECONOMÍA FINANCIERA Y CONTABILIDAD"/>
  </r>
  <r>
    <x v="0"/>
    <n v="17159455"/>
    <x v="0"/>
    <n v="206"/>
    <s v="206G"/>
    <s v="GRUPO-A"/>
    <s v="Financiación"/>
    <s v="GG"/>
    <s v="GRUPO GRANDE"/>
    <s v="206G"/>
    <s v="GRUPO GRANDE DE Financiación"/>
    <s v="GRUPO-A"/>
    <s v="Grupo Grande de Financiación"/>
    <s v="2S"/>
    <n v="17159455"/>
    <s v="RUIZ"/>
    <s v="CABESTRE"/>
    <s v="FCO. JAVIER"/>
    <s v="RUIZ CABESTRE, FCO. JAVIER"/>
    <x v="0"/>
    <x v="0"/>
    <x v="0"/>
    <n v="5"/>
    <n v="4"/>
    <s v="fjruiz"/>
    <s v="javier.ruiz@unirioja.es"/>
    <n v="0"/>
    <n v="0"/>
    <n v="500"/>
    <s v="CATEDRATICO DE UNIVERSIDAD"/>
    <s v="01R"/>
    <s v="TIEMPO COMPLETO REDUCIDO"/>
    <s v="2016-11-12 00:00:00.0"/>
    <s v="null"/>
    <s v="DF100335"/>
    <s v="CATEDRÁTICO DE UNIVERSIDAD"/>
    <s v="R104"/>
    <x v="0"/>
    <n v="230"/>
    <s v="ECONOMÍA FINANCIERA Y CONTABILIDAD"/>
  </r>
  <r>
    <x v="0"/>
    <n v="16544280"/>
    <x v="0"/>
    <n v="206"/>
    <s v="206I"/>
    <s v="GRUPO-A1"/>
    <s v="Financiación"/>
    <s v="GI"/>
    <s v="GRUPO DE INFORMÁTICA"/>
    <s v="206I"/>
    <s v="INFORMÁTICA DE Financiación"/>
    <s v="GRUPO-A1"/>
    <s v="Informática de Financiación"/>
    <s v="2S"/>
    <n v="16544280"/>
    <s v="AZCONA"/>
    <s v="CIRIZA"/>
    <s v="ESPERANZA"/>
    <s v="AZCONA CIRIZA, ESPERANZA"/>
    <x v="1"/>
    <x v="0"/>
    <x v="1"/>
    <n v="5"/>
    <n v="0"/>
    <s v="esazcona"/>
    <s v="esperanza.azcona@unirioja.es"/>
    <n v="0.05"/>
    <n v="0.05"/>
    <n v="506"/>
    <s v="PROFESOR TITULAR DE ESCUELA UNIVERSITARI"/>
    <s v="01A"/>
    <s v="TIEMPO COMPLETO AMPLIADO"/>
    <s v="2012-09-01 00:00:00.0"/>
    <s v="null"/>
    <s v="DF31215"/>
    <s v="TITULAR DE ESCUELAS UNIVERSITARIAS"/>
    <s v="R104"/>
    <x v="0"/>
    <n v="230"/>
    <s v="ECONOMÍA FINANCIERA Y CONTABILIDAD"/>
  </r>
  <r>
    <x v="0"/>
    <n v="16559462"/>
    <x v="0"/>
    <n v="206"/>
    <s v="206I"/>
    <s v="GRUPO-A1"/>
    <s v="Financiación"/>
    <s v="GI"/>
    <s v="GRUPO DE INFORMÁTICA"/>
    <s v="206I"/>
    <s v="INFORMÁTICA DE Financiación"/>
    <s v="GRUPO-A1"/>
    <s v="Informática de Financiación"/>
    <s v="2S"/>
    <n v="16559462"/>
    <s v="LACALZADA"/>
    <s v="ESQUIVEL"/>
    <s v="JOSÉ ANGEL"/>
    <s v="LACALZADA ESQUIVEL, JOSÉ ANGEL"/>
    <x v="1"/>
    <x v="1"/>
    <x v="1"/>
    <n v="0"/>
    <n v="0"/>
    <s v="jolacae"/>
    <s v="jose-angel.lacalzada@unirioja.es"/>
    <n v="0.2"/>
    <n v="0.2"/>
    <n v="532"/>
    <s v="LABORAL DOCENTE-ASOCIADO"/>
    <s v="P06"/>
    <s v="TIEMPO PARCIAL (6+6 HORAS)"/>
    <s v="2015-09-15 00:00:00.0"/>
    <s v="2019-09-14 00:00:00.0"/>
    <s v="PI101023"/>
    <s v="PROFESOR ASOCIADO"/>
    <s v="R104"/>
    <x v="0"/>
    <n v="230"/>
    <s v="ECONOMÍA FINANCIERA Y CONTABILIDAD"/>
  </r>
  <r>
    <x v="0"/>
    <n v="13080014"/>
    <x v="0"/>
    <n v="207"/>
    <s v="207G"/>
    <s v="GRUPO-A"/>
    <s v="Dirección y gestión de ventas"/>
    <s v="GG"/>
    <s v="GRUPO GRANDE"/>
    <s v="207G"/>
    <s v="GRUPO GRANDE DE Dirección y gestión de ventas"/>
    <s v="GRUPO-A"/>
    <s v="Grupo Grande de Dirección y gestión de ventas"/>
    <s v="2S"/>
    <n v="13080014"/>
    <s v="SIERRA"/>
    <s v="MURILLO"/>
    <s v="MARÍA YOLANDA"/>
    <s v="SIERRA MURILLO, MARÍA YOLANDA"/>
    <x v="1"/>
    <x v="0"/>
    <x v="0"/>
    <n v="6"/>
    <n v="0"/>
    <s v="yosierra"/>
    <s v="yolanda.sierra@unirioja.es"/>
    <n v="4"/>
    <n v="4"/>
    <n v="506"/>
    <s v="PROFESOR TITULAR DE ESCUELA UNIVERSITARI"/>
    <s v="C01"/>
    <s v="TIEMPO COMPLETO"/>
    <s v="2018-09-17 00:00:00.0"/>
    <s v="null"/>
    <s v="DF31142"/>
    <s v="TITULAR DE ESCUELAS UNIVERSITARIAS"/>
    <s v="R104"/>
    <x v="0"/>
    <n v="95"/>
    <s v="COMERCIALIZACIÓN E INVESTIGACIÓN DE MERCADOS"/>
  </r>
  <r>
    <x v="0"/>
    <n v="16608832"/>
    <x v="0"/>
    <n v="207"/>
    <s v="207I"/>
    <s v="GRUPO-A1"/>
    <s v="Dirección y gestión de ventas"/>
    <s v="GI"/>
    <s v="GRUPO DE INFORMÁTICA"/>
    <s v="207I"/>
    <s v="INFORMÁTICA DE Dirección y gestión de ventas"/>
    <s v="GRUPO-A1"/>
    <s v="Informática de Dirección y gestión de ventas"/>
    <s v="2S"/>
    <n v="16608832"/>
    <s v="MOSQUERA"/>
    <s v="DE LA FUENTE"/>
    <s v="ANA MARÍA"/>
    <s v="MOSQUERA DE LA FUENTE, ANA MARÍA"/>
    <x v="1"/>
    <x v="0"/>
    <x v="1"/>
    <n v="0"/>
    <n v="0"/>
    <s v="anmosque"/>
    <s v="ana-maria.mosquera@alum.unirioja.es"/>
    <n v="0.2"/>
    <n v="0.2"/>
    <n v="121"/>
    <s v="PERSONAL INVESTIGADOR EN FORMACIÓN"/>
    <n v="0"/>
    <s v="_"/>
    <s v="2015-09-01 00:00:00.0"/>
    <s v="2019-08-31 00:00:00.0"/>
    <s v="D04BECARIO1"/>
    <s v="PERSONAL INVESTIGADOR PREDOCTORAL EN FORMACIÓN"/>
    <s v="R104"/>
    <x v="0"/>
    <n v="95"/>
    <s v="COMERCIALIZACIÓN E INVESTIGACIÓN DE MERCADOS"/>
  </r>
  <r>
    <x v="0"/>
    <n v="14943754"/>
    <x v="0"/>
    <n v="208"/>
    <s v="208G"/>
    <s v="GRUPO-A"/>
    <s v="Prácticas en empresa"/>
    <s v="GG"/>
    <s v="GRUPO GRANDE"/>
    <s v="208G"/>
    <s v="GG de Prácticas en empresa"/>
    <s v="GRUPO-A"/>
    <s v="GG de Prácticas en empresa"/>
    <s v="1S"/>
    <n v="14943754"/>
    <s v="RODRÍGUEZ"/>
    <s v="IBEAS"/>
    <s v="ROBERTO"/>
    <s v="RODRÍGUEZ IBEAS, ROBERTO"/>
    <x v="1"/>
    <x v="1"/>
    <x v="0"/>
    <n v="3"/>
    <n v="2"/>
    <s v="rorodrig"/>
    <s v="roberto.rodriguez@unirioja.es"/>
    <n v="1.4"/>
    <n v="1.4"/>
    <n v="504"/>
    <s v="PROFESOR TITULAR UNIVERSIDAD"/>
    <s v="C01"/>
    <s v="TIEMPO COMPLETO"/>
    <s v="2012-07-13 00:00:00.0"/>
    <s v="null"/>
    <s v="DF100089"/>
    <s v="PROFESOR TITULAR DE UNIVERSIDAD"/>
    <s v="R104"/>
    <x v="0"/>
    <n v="415"/>
    <s v="FUNDAMENTOS DEL ANÁLISIS ECONÓMICO"/>
  </r>
  <r>
    <x v="0"/>
    <n v="16515085"/>
    <x v="0"/>
    <n v="208"/>
    <s v="208G"/>
    <s v="GRUPO-A"/>
    <s v="Prácticas en empresa"/>
    <s v="GG"/>
    <s v="GRUPO GRANDE"/>
    <s v="208G"/>
    <s v="GG de Prácticas en empresa"/>
    <s v="GRUPO-A"/>
    <s v="GG de Prácticas en empresa"/>
    <s v="1S"/>
    <n v="16515085"/>
    <s v="BARCO"/>
    <s v="ROYO"/>
    <s v="EMILIO"/>
    <s v="BARCO ROYO, EMILIO"/>
    <x v="1"/>
    <x v="1"/>
    <x v="0"/>
    <n v="1"/>
    <n v="0"/>
    <s v="ebarco"/>
    <s v="emilio.barco@unirioja.es"/>
    <n v="0.6"/>
    <n v="0.6"/>
    <n v="536"/>
    <s v="PROFESOR INTERINO"/>
    <s v="C01"/>
    <s v="TIEMPO COMPLETO"/>
    <s v="2017-09-15 00:00:00.0"/>
    <s v="null"/>
    <s v="PI101301"/>
    <s v="PROFESOR CONTRATADO INTERINO"/>
    <s v="R104"/>
    <x v="0"/>
    <n v="225"/>
    <s v="ECONOMÍA APLICADA"/>
  </r>
  <r>
    <x v="0"/>
    <n v="16533310"/>
    <x v="0"/>
    <n v="208"/>
    <s v="208G"/>
    <s v="GRUPO-A"/>
    <s v="Prácticas en empresa"/>
    <s v="GG"/>
    <s v="GRUPO GRANDE"/>
    <s v="208G"/>
    <s v="GG de Prácticas en empresa"/>
    <s v="GRUPO-A"/>
    <s v="GG de Prácticas en empresa"/>
    <s v="1S"/>
    <n v="16533310"/>
    <s v="DE TORRE"/>
    <s v="RESA"/>
    <s v="MARÍA JESÚS"/>
    <s v="DE TORRE RESA, MARÍA JESÚS"/>
    <x v="1"/>
    <x v="0"/>
    <x v="1"/>
    <n v="6"/>
    <n v="0"/>
    <s v="marirede"/>
    <s v="chechu.detorre@unirioja.es"/>
    <n v="0.6"/>
    <n v="0.6"/>
    <n v="506"/>
    <s v="PROFESOR TITULAR DE ESCUELA UNIVERSITARI"/>
    <s v="01A"/>
    <s v="TIEMPO COMPLETO AMPLIADO"/>
    <s v="2012-09-01 00:00:00.0"/>
    <s v="null"/>
    <s v="DF31239"/>
    <s v="TITULAR DE ESCUELAS UNIVERSITARIAS"/>
    <s v="R104"/>
    <x v="0"/>
    <n v="415"/>
    <s v="FUNDAMENTOS DEL ANÁLISIS ECONÓMICO"/>
  </r>
  <r>
    <x v="0"/>
    <n v="16543682"/>
    <x v="0"/>
    <n v="208"/>
    <s v="208G"/>
    <s v="GRUPO-A"/>
    <s v="Prácticas en empresa"/>
    <s v="GG"/>
    <s v="GRUPO GRANDE"/>
    <s v="208G"/>
    <s v="GG de Prácticas en empresa"/>
    <s v="GRUPO-A"/>
    <s v="GG de Prácticas en empresa"/>
    <s v="1S"/>
    <n v="16543682"/>
    <s v="NAVARRO"/>
    <s v="PÉREZ"/>
    <s v="Mª CRUZ"/>
    <s v="NAVARRO PÉREZ, Mª CRUZ"/>
    <x v="0"/>
    <x v="0"/>
    <x v="0"/>
    <n v="6"/>
    <n v="0"/>
    <s v="cnavarro"/>
    <s v="maricruz.navarro@unirioja.es"/>
    <n v="1"/>
    <n v="1"/>
    <n v="504"/>
    <s v="PROFESOR TITULAR UNIVERSIDAD"/>
    <s v="01A"/>
    <s v="TIEMPO COMPLETO AMPLIADO"/>
    <s v="2012-09-01 00:00:00.0"/>
    <s v="null"/>
    <s v="DF100001"/>
    <s v="PROFESOR TITULAR DE UNIVERSIDAD"/>
    <s v="R104"/>
    <x v="0"/>
    <n v="225"/>
    <s v="ECONOMÍA APLICADA"/>
  </r>
  <r>
    <x v="0"/>
    <n v="16544145"/>
    <x v="0"/>
    <n v="208"/>
    <s v="208G"/>
    <s v="GRUPO-A"/>
    <s v="Prácticas en empresa"/>
    <s v="GG"/>
    <s v="GRUPO GRANDE"/>
    <s v="208G"/>
    <s v="GG de Prácticas en empresa"/>
    <s v="GRUPO-A"/>
    <s v="GG de Prácticas en empresa"/>
    <s v="1S"/>
    <n v="16544145"/>
    <s v="ACEDO"/>
    <s v="RAMÍREZ"/>
    <s v="MIGUEL ANGEL"/>
    <s v="ACEDO RAMÍREZ, MIGUEL ANGEL"/>
    <x v="0"/>
    <x v="0"/>
    <x v="0"/>
    <n v="3"/>
    <n v="0"/>
    <s v="miacedo"/>
    <s v="miguel-angel.acedo@unirioja.es"/>
    <n v="0"/>
    <n v="0"/>
    <n v="504"/>
    <s v="PROFESOR TITULAR UNIVERSIDAD"/>
    <s v="C01"/>
    <s v="TIEMPO COMPLETO"/>
    <s v="2018-11-26 00:00:00.0"/>
    <s v="null"/>
    <s v="DF31207"/>
    <s v="PROFESOR TITULAR DE UNIVERSIDAD"/>
    <s v="R104"/>
    <x v="0"/>
    <n v="230"/>
    <s v="ECONOMÍA FINANCIERA Y CONTABILIDAD"/>
  </r>
  <r>
    <x v="0"/>
    <n v="16547433"/>
    <x v="0"/>
    <n v="208"/>
    <s v="208G"/>
    <s v="GRUPO-A"/>
    <s v="Prácticas en empresa"/>
    <s v="GG"/>
    <s v="GRUPO GRANDE"/>
    <s v="208G"/>
    <s v="GG de Prácticas en empresa"/>
    <s v="GRUPO-A"/>
    <s v="GG de Prácticas en empresa"/>
    <s v="1S"/>
    <n v="16547433"/>
    <s v="OLARTE"/>
    <s v="PASCUAL"/>
    <s v="Mª CRISTINA"/>
    <s v="OLARTE PASCUAL, Mª CRISTINA"/>
    <x v="0"/>
    <x v="0"/>
    <x v="0"/>
    <n v="4"/>
    <n v="1"/>
    <s v="m-olarte"/>
    <s v="cristina.olarte@unirioja.es"/>
    <n v="0.6"/>
    <n v="0.6"/>
    <n v="504"/>
    <s v="PROFESOR TITULAR UNIVERSIDAD"/>
    <s v="C01"/>
    <s v="TIEMPO COMPLETO"/>
    <s v="2017-09-15 00:00:00.0"/>
    <s v="null"/>
    <s v="DF100194"/>
    <s v="PROFESOR TITULAR DE UNIVERSIDAD"/>
    <s v="R104"/>
    <x v="0"/>
    <n v="95"/>
    <s v="COMERCIALIZACIÓN E INVESTIGACIÓN DE MERCADOS"/>
  </r>
  <r>
    <x v="0"/>
    <n v="16549972"/>
    <x v="0"/>
    <n v="208"/>
    <s v="208G"/>
    <s v="GRUPO-A"/>
    <s v="Prácticas en empresa"/>
    <s v="GG"/>
    <s v="GRUPO GRANDE"/>
    <s v="208G"/>
    <s v="GG de Prácticas en empresa"/>
    <s v="GRUPO-A"/>
    <s v="GG de Prácticas en empresa"/>
    <s v="1S"/>
    <n v="16549972"/>
    <s v="PINILLOS"/>
    <s v="GARCÍA"/>
    <s v="MARÍA DE LA O"/>
    <s v="PINILLOS GARCÍA, MARÍA DE LA O"/>
    <x v="0"/>
    <x v="0"/>
    <x v="0"/>
    <n v="5"/>
    <n v="1"/>
    <s v="mpinillo"/>
    <s v="maria.pinillos@unirioja.es"/>
    <n v="0.8"/>
    <n v="0.8"/>
    <n v="504"/>
    <s v="PROFESOR TITULAR UNIVERSIDAD"/>
    <s v="C01"/>
    <s v="TIEMPO COMPLETO"/>
    <s v="2014-09-15 00:00:00.0"/>
    <s v="null"/>
    <s v="DF31176"/>
    <s v="PROFESOR TITULAR DE UNIVERSIDAD"/>
    <s v="R104"/>
    <x v="0"/>
    <n v="225"/>
    <s v="ECONOMÍA APLICADA"/>
  </r>
  <r>
    <x v="0"/>
    <n v="16551895"/>
    <x v="0"/>
    <n v="208"/>
    <s v="208G"/>
    <s v="GRUPO-A"/>
    <s v="Prácticas en empresa"/>
    <s v="GG"/>
    <s v="GRUPO GRANDE"/>
    <s v="208G"/>
    <s v="GG de Prácticas en empresa"/>
    <s v="GRUPO-A"/>
    <s v="GG de Prácticas en empresa"/>
    <s v="1S"/>
    <n v="16551895"/>
    <s v="SALINAS"/>
    <s v="ZÁRATE"/>
    <s v="RODOLFO"/>
    <s v="SALINAS ZÁRATE, RODOLFO"/>
    <x v="1"/>
    <x v="1"/>
    <x v="0"/>
    <n v="5"/>
    <n v="0"/>
    <s v="rosalina"/>
    <s v="rodolfo.salinas@unirioja.es"/>
    <n v="0.6"/>
    <n v="0.6"/>
    <n v="504"/>
    <s v="PROFESOR TITULAR UNIVERSIDAD"/>
    <s v="01A"/>
    <s v="TIEMPO COMPLETO AMPLIADO"/>
    <s v="2012-09-01 00:00:00.0"/>
    <s v="null"/>
    <s v="DF100088"/>
    <s v="PROFESOR TITULAR DE UNIVERSIDAD"/>
    <s v="R104"/>
    <x v="0"/>
    <n v="650"/>
    <s v="ORGANIZACIÓN DE EMPRESAS"/>
  </r>
  <r>
    <x v="0"/>
    <n v="16563058"/>
    <x v="0"/>
    <n v="208"/>
    <s v="208G"/>
    <s v="GRUPO-A"/>
    <s v="Prácticas en empresa"/>
    <s v="GG"/>
    <s v="GRUPO GRANDE"/>
    <s v="208G"/>
    <s v="GG de Prácticas en empresa"/>
    <s v="GRUPO-A"/>
    <s v="GG de Prácticas en empresa"/>
    <s v="1S"/>
    <n v="16563058"/>
    <s v="PELEGRÍN"/>
    <s v="BORONDO"/>
    <s v="JORGE"/>
    <s v="PELEGRÍN BORONDO, JORGE"/>
    <x v="0"/>
    <x v="0"/>
    <x v="0"/>
    <n v="2"/>
    <n v="1"/>
    <s v="jopelegr"/>
    <s v="jorge.pelegrin@unirioja.es"/>
    <n v="0.6"/>
    <n v="0.6"/>
    <n v="534"/>
    <s v="CONTRATADO DOCTOR -TIPO 1"/>
    <s v="C01"/>
    <s v="TIEMPO COMPLETO"/>
    <s v="2015-04-23 00:00:00.0"/>
    <s v="null"/>
    <s v="LD100612"/>
    <s v="PROFESOR CONTRATADO DOCTOR- TIPO 1"/>
    <s v="R104"/>
    <x v="0"/>
    <n v="95"/>
    <s v="COMERCIALIZACIÓN E INVESTIGACIÓN DE MERCADOS"/>
  </r>
  <r>
    <x v="0"/>
    <n v="16572280"/>
    <x v="0"/>
    <n v="208"/>
    <s v="208G"/>
    <s v="GRUPO-A"/>
    <s v="Prácticas en empresa"/>
    <s v="GG"/>
    <s v="GRUPO GRANDE"/>
    <s v="208G"/>
    <s v="GG de Prácticas en empresa"/>
    <s v="GRUPO-A"/>
    <s v="GG de Prácticas en empresa"/>
    <s v="1S"/>
    <n v="16572280"/>
    <s v="GÓMEZ"/>
    <s v="VILLASCUERNA"/>
    <s v="JAIME"/>
    <s v="GÓMEZ VILLASCUERNA, JAIME"/>
    <x v="0"/>
    <x v="0"/>
    <x v="0"/>
    <n v="4"/>
    <n v="3"/>
    <s v="jagomev"/>
    <s v="jaime.gomez@unirioja.es"/>
    <n v="1"/>
    <n v="1"/>
    <n v="500"/>
    <s v="CATEDRATICO DE UNIVERSIDAD"/>
    <s v="C01"/>
    <s v="TIEMPO COMPLETO"/>
    <s v="2017-09-15 00:00:00.0"/>
    <s v="null"/>
    <s v="DF100336"/>
    <s v="CATEDRÁTICO DE UNIVERSIDAD"/>
    <s v="R104"/>
    <x v="0"/>
    <n v="650"/>
    <s v="ORGANIZACIÓN DE EMPRESAS"/>
  </r>
  <r>
    <x v="0"/>
    <n v="16581606"/>
    <x v="0"/>
    <n v="208"/>
    <s v="208G"/>
    <s v="GRUPO-A"/>
    <s v="Prácticas en empresa"/>
    <s v="GG"/>
    <s v="GRUPO GRANDE"/>
    <s v="208G"/>
    <s v="GG de Prácticas en empresa"/>
    <s v="GRUPO-A"/>
    <s v="GG de Prácticas en empresa"/>
    <s v="1S"/>
    <n v="16581606"/>
    <s v="SALAZAR"/>
    <s v="TERREROS"/>
    <s v="IDANA"/>
    <s v="SALAZAR TERREROS, IDANA"/>
    <x v="0"/>
    <x v="0"/>
    <x v="0"/>
    <n v="2"/>
    <n v="0"/>
    <s v="idsalaza"/>
    <s v="idana.salazar@unirioja.es"/>
    <n v="0.8"/>
    <n v="0.8"/>
    <n v="536"/>
    <s v="PROFESOR INTERINO"/>
    <s v="C01"/>
    <s v="TIEMPO COMPLETO"/>
    <s v="2015-09-15 00:00:00.0"/>
    <s v="null"/>
    <s v="PI101024"/>
    <s v="PROFESOR CONTRATADO INTERINO"/>
    <s v="R104"/>
    <x v="0"/>
    <n v="650"/>
    <s v="ORGANIZACIÓN DE EMPRESAS"/>
  </r>
  <r>
    <x v="0"/>
    <n v="16594259"/>
    <x v="0"/>
    <n v="208"/>
    <s v="208G"/>
    <s v="GRUPO-A"/>
    <s v="Prácticas en empresa"/>
    <s v="GG"/>
    <s v="GRUPO GRANDE"/>
    <s v="208G"/>
    <s v="GG de Prácticas en empresa"/>
    <s v="GRUPO-A"/>
    <s v="GG de Prácticas en empresa"/>
    <s v="1S"/>
    <n v="16594259"/>
    <s v="JUANEDA"/>
    <s v="AYENSA"/>
    <s v="EMMA"/>
    <s v="JUANEDA AYENSA, EMMA"/>
    <x v="1"/>
    <x v="0"/>
    <x v="0"/>
    <n v="2"/>
    <n v="0"/>
    <s v="ejuaneda"/>
    <s v="emma.juaneda@unirioja.es"/>
    <n v="0.6"/>
    <n v="0.6"/>
    <n v="536"/>
    <s v="PROFESOR INTERINO"/>
    <s v="C01"/>
    <s v="TIEMPO COMPLETO"/>
    <s v="2015-12-22 00:00:00.0"/>
    <s v="null"/>
    <s v="PI101025"/>
    <s v="PROFESOR CONTRATADO INTERINO"/>
    <s v="R104"/>
    <x v="0"/>
    <n v="650"/>
    <s v="ORGANIZACIÓN DE EMPRESAS"/>
  </r>
  <r>
    <x v="0"/>
    <n v="72791252"/>
    <x v="0"/>
    <n v="208"/>
    <s v="208G"/>
    <s v="GRUPO-A"/>
    <s v="Prácticas en empresa"/>
    <s v="GG"/>
    <s v="GRUPO GRANDE"/>
    <s v="208G"/>
    <s v="GG de Prácticas en empresa"/>
    <s v="GRUPO-A"/>
    <s v="GG de Prácticas en empresa"/>
    <s v="1S"/>
    <n v="72791252"/>
    <s v="EGUIZÁBAL"/>
    <s v="MARÍN"/>
    <s v="FÁTIMA"/>
    <s v="EGUIZÁBAL MARÍN, FÁTIMA"/>
    <x v="1"/>
    <x v="0"/>
    <x v="1"/>
    <n v="0"/>
    <n v="0"/>
    <s v="faeguiza"/>
    <s v="fatima.eguizabal@unirioja.es"/>
    <n v="0.4"/>
    <n v="0.4"/>
    <n v="536"/>
    <s v="PROFESOR INTERINO"/>
    <s v="C01"/>
    <s v="TIEMPO COMPLETO"/>
    <s v="2018-09-27 00:00:00.0"/>
    <s v="2019-09-14 00:00:00.0"/>
    <s v="PI101417"/>
    <s v="PROFESOR CONTRATADO INTERINO"/>
    <s v="R104"/>
    <x v="0"/>
    <n v="225"/>
    <s v="ECONOMÍA APLICADA"/>
  </r>
  <r>
    <x v="0"/>
    <n v="31228810"/>
    <x v="0"/>
    <n v="209"/>
    <s v="209G"/>
    <s v="GRUPO-A"/>
    <s v="Contabilidad financiera y de sociedades"/>
    <s v="GG"/>
    <s v="GRUPO GRANDE"/>
    <s v="209G"/>
    <s v="GG de Contabilidad financiera y de sociedades"/>
    <s v="GRUPO-A"/>
    <s v="GG de Contabilidad financiera y de sociedades"/>
    <s v="1S"/>
    <n v="31228810"/>
    <s v="GONZÁLEZ"/>
    <s v="JIMÉNEZ"/>
    <s v="LUIS"/>
    <s v="GONZÁLEZ JIMÉNEZ, LUIS"/>
    <x v="1"/>
    <x v="1"/>
    <x v="0"/>
    <n v="5"/>
    <n v="1"/>
    <s v="lugonzal"/>
    <s v="luis.gonzalez@unirioja.es"/>
    <n v="4"/>
    <n v="4"/>
    <n v="504"/>
    <s v="PROFESOR TITULAR UNIVERSIDAD"/>
    <s v="01A"/>
    <s v="TIEMPO COMPLETO AMPLIADO"/>
    <s v="2012-09-01 00:00:00.0"/>
    <s v="null"/>
    <s v="DF100049"/>
    <s v="TITULAR DE UNIVERSIDAD"/>
    <s v="R104"/>
    <x v="0"/>
    <n v="230"/>
    <s v="ECONOMÍA FINANCIERA Y CONTABILIDAD"/>
  </r>
  <r>
    <x v="0"/>
    <n v="18033042"/>
    <x v="0"/>
    <n v="211"/>
    <s v="211G"/>
    <s v="GRUPO-A"/>
    <s v="Sistemas de información contable"/>
    <s v="GG"/>
    <s v="GRUPO GRANDE"/>
    <s v="211G"/>
    <s v="GG de Sistemas de información contable"/>
    <s v="GRUPO-A"/>
    <s v="GG de Sistemas de información contable"/>
    <s v="1S"/>
    <n v="18033042"/>
    <s v="BLANCO"/>
    <s v="PASCUAL"/>
    <s v="LUIS"/>
    <s v="BLANCO PASCUAL, LUIS"/>
    <x v="0"/>
    <x v="0"/>
    <x v="0"/>
    <n v="3"/>
    <n v="0"/>
    <s v="lublanco"/>
    <s v="luis.blanco@unirioja.es"/>
    <n v="4"/>
    <n v="4"/>
    <n v="534"/>
    <s v="CONTRATADO DOCTOR -TIPO 1"/>
    <s v="C01"/>
    <s v="TIEMPO COMPLETO"/>
    <s v="2011-07-29 00:00:00.0"/>
    <s v="null"/>
    <s v="PI100783"/>
    <s v="PROFESOR CONTRATADO DOCTOR"/>
    <s v="R104"/>
    <x v="0"/>
    <n v="230"/>
    <s v="ECONOMÍA FINANCIERA Y CONTABILIDAD"/>
  </r>
  <r>
    <x v="0"/>
    <n v="72793905"/>
    <x v="0"/>
    <n v="212"/>
    <s v="212G"/>
    <s v="GRUPO-A"/>
    <s v="Gestión de riesgos financieros"/>
    <s v="GG"/>
    <s v="GRUPO GRANDE"/>
    <s v="212G"/>
    <s v="GG de Gestión de riesgos financieros"/>
    <s v="GRUPO-A"/>
    <s v="GG de Gestión de riesgos financieros"/>
    <s v="1S"/>
    <n v="72793905"/>
    <s v="DÍAZ"/>
    <s v="MENDOZA"/>
    <s v="ANA CARMEN"/>
    <s v="DÍAZ MENDOZA, ANA CARMEN"/>
    <x v="1"/>
    <x v="0"/>
    <x v="0"/>
    <n v="0"/>
    <n v="0"/>
    <s v="andiazm"/>
    <s v="ana-carmen.diaz@unirioja.es"/>
    <n v="4"/>
    <n v="4"/>
    <n v="536"/>
    <s v="PROFESOR INTERINO"/>
    <s v="C01"/>
    <s v="TIEMPO COMPLETO"/>
    <s v="2017-09-15 00:00:00.0"/>
    <s v="null"/>
    <s v="PI101238"/>
    <s v="PROFESOR CONTRATADO INTERINO"/>
    <s v="R104"/>
    <x v="0"/>
    <n v="230"/>
    <s v="ECONOMÍA FINANCIERA Y CONTABILIDAD"/>
  </r>
  <r>
    <x v="0"/>
    <n v="16542461"/>
    <x v="0"/>
    <n v="213"/>
    <s v="213G"/>
    <s v="GRUPO-A"/>
    <s v="Creación y desarrollo de la empresa"/>
    <s v="GG"/>
    <s v="GRUPO GRANDE"/>
    <s v="213G"/>
    <s v="GG de Creación y desarrollo de la empresa"/>
    <s v="GRUPO-A"/>
    <s v="GG de Creación y desarrollo de la empresa"/>
    <s v="2S"/>
    <n v="16542461"/>
    <s v="CASTRESANA"/>
    <s v="RUIZ CARRILLO"/>
    <s v="JOSÉ IGNACIO"/>
    <s v="CASTRESANA RUIZ CARRILLO, JOSÉ IGNACIO"/>
    <x v="0"/>
    <x v="0"/>
    <x v="0"/>
    <n v="5"/>
    <n v="0"/>
    <s v="jocastre"/>
    <s v="jignacio.castresana@unirioja.es"/>
    <n v="1.5"/>
    <n v="1.5"/>
    <n v="504"/>
    <s v="PROFESOR TITULAR UNIVERSIDAD"/>
    <s v="01A"/>
    <s v="TIEMPO COMPLETO AMPLIADO"/>
    <s v="2012-09-01 00:00:00.0"/>
    <s v="null"/>
    <s v="DF31294"/>
    <s v="TITULAR DE UNIVERSIDAD"/>
    <s v="R104"/>
    <x v="0"/>
    <n v="650"/>
    <s v="ORGANIZACIÓN DE EMPRESAS"/>
  </r>
  <r>
    <x v="0"/>
    <n v="16557181"/>
    <x v="0"/>
    <n v="213"/>
    <s v="213G"/>
    <s v="GRUPO-A"/>
    <s v="Creación y desarrollo de la empresa"/>
    <s v="GG"/>
    <s v="GRUPO GRANDE"/>
    <s v="213G"/>
    <s v="GG de Creación y desarrollo de la empresa"/>
    <s v="GRUPO-A"/>
    <s v="GG de Creación y desarrollo de la empresa"/>
    <s v="2S"/>
    <n v="16557181"/>
    <s v="PELEGRÍN"/>
    <s v="BORONDO"/>
    <s v="JULIO ENRIQUE"/>
    <s v="PELEGRÍN BORONDO, JULIO ENRIQUE"/>
    <x v="1"/>
    <x v="1"/>
    <x v="1"/>
    <n v="0"/>
    <n v="0"/>
    <s v="jupelegr"/>
    <s v="julio-enrique.pelegrin@unirioja.es"/>
    <n v="1"/>
    <n v="1"/>
    <n v="532"/>
    <s v="LABORAL DOCENTE-ASOCIADO"/>
    <s v="P06"/>
    <s v="TIEMPO PARCIAL (6+6 HORAS)"/>
    <s v="2017-09-15 00:00:00.0"/>
    <s v="2019-09-14 00:00:00.0"/>
    <s v="PI101234"/>
    <s v="PROFESOR ASOCIADO"/>
    <s v="R104"/>
    <x v="0"/>
    <n v="95"/>
    <s v="COMERCIALIZACIÓN E INVESTIGACIÓN DE MERCADOS"/>
  </r>
  <r>
    <x v="0"/>
    <n v="16594506"/>
    <x v="0"/>
    <n v="214"/>
    <s v="214G"/>
    <s v="GRUPO-A"/>
    <s v="Dirección de la innovación"/>
    <s v="GG"/>
    <s v="GRUPO GRANDE"/>
    <s v="214G"/>
    <s v="GG de Dirección de la innovación"/>
    <s v="GRUPO-A"/>
    <s v="GG de Dirección de la innovación"/>
    <s v="1S"/>
    <n v="16594506"/>
    <s v="VARGAS"/>
    <s v="MONTOYA"/>
    <s v="PILAR"/>
    <s v="VARGAS MONTOYA, PILAR"/>
    <x v="1"/>
    <x v="0"/>
    <x v="0"/>
    <n v="3"/>
    <n v="0"/>
    <s v="pivargas"/>
    <s v="pilar.vargas@unirioja.es"/>
    <n v="2"/>
    <n v="2"/>
    <n v="504"/>
    <s v="PROFESOR TITULAR UNIVERSIDAD"/>
    <s v="C01"/>
    <s v="TIEMPO COMPLETO"/>
    <s v="2018-11-26 00:00:00.0"/>
    <s v="null"/>
    <s v="DF100362"/>
    <s v="PROFESOR TITULAR DE UNIVERSIDAD"/>
    <s v="R104"/>
    <x v="0"/>
    <n v="650"/>
    <s v="ORGANIZACIÓN DE EMPRESAS"/>
  </r>
  <r>
    <x v="0"/>
    <n v="72780209"/>
    <x v="0"/>
    <n v="214"/>
    <s v="214G"/>
    <s v="GRUPO-A"/>
    <s v="Dirección de la innovación"/>
    <s v="GG"/>
    <s v="GRUPO GRANDE"/>
    <s v="214G"/>
    <s v="GG de Dirección de la innovación"/>
    <s v="GRUPO-A"/>
    <s v="GG de Dirección de la innovación"/>
    <s v="1S"/>
    <n v="72780209"/>
    <s v="JIMÉNEZ"/>
    <s v="GALÁN"/>
    <s v="EDUARDO MIGUEL"/>
    <s v="JIMÉNEZ GALÁN, EDUARDO MIGUEL"/>
    <x v="1"/>
    <x v="1"/>
    <x v="1"/>
    <n v="0"/>
    <n v="0"/>
    <s v="emjimeneg"/>
    <s v="eduardo.jimenez@unirioja.es"/>
    <n v="2"/>
    <n v="2"/>
    <n v="532"/>
    <s v="LABORAL DOCENTE-ASOCIADO"/>
    <s v="P02"/>
    <s v="TIEMPO PARCIAL (2+2 HORAS)"/>
    <s v="2018-09-24 00:00:00.0"/>
    <s v="2019-09-14 00:00:00.0"/>
    <s v="PI101416"/>
    <s v="PROFESOR ASOCIADO"/>
    <s v="R104"/>
    <x v="0"/>
    <n v="650"/>
    <s v="ORGANIZACIÓN DE EMPRESAS"/>
  </r>
  <r>
    <x v="0"/>
    <n v="16517184"/>
    <x v="0"/>
    <n v="216"/>
    <s v="216G"/>
    <s v="GRUPO-A"/>
    <s v="Dirección y toma de decisiones"/>
    <s v="GG"/>
    <s v="GRUPO GRANDE"/>
    <s v="216G"/>
    <s v="GG de Dirección y toma de decisiones"/>
    <s v="GRUPO-A"/>
    <s v="GG de Dirección y toma de decisiones"/>
    <s v="1S"/>
    <n v="16517184"/>
    <s v="JUÁREZ"/>
    <s v="CASTELLÓ"/>
    <s v="CARMELO ARTURO"/>
    <s v="JUÁREZ CASTELLÓ, CARMELO ARTURO"/>
    <x v="0"/>
    <x v="0"/>
    <x v="0"/>
    <n v="4"/>
    <n v="2"/>
    <s v="cajuarez"/>
    <s v="carmelo.juarez@unirioja.es"/>
    <n v="4"/>
    <n v="4"/>
    <n v="504"/>
    <s v="PROFESOR TITULAR UNIVERSIDAD"/>
    <s v="C01"/>
    <s v="TIEMPO COMPLETO"/>
    <s v="2013-09-13 00:00:00.0"/>
    <s v="null"/>
    <s v="DF31303"/>
    <s v="TITULAR DE UNIVERSIDAD"/>
    <s v="R104"/>
    <x v="0"/>
    <n v="650"/>
    <s v="ORGANIZACIÓN DE EMPRESAS"/>
  </r>
  <r>
    <x v="0"/>
    <n v="72778836"/>
    <x v="0"/>
    <n v="218"/>
    <s v="218G"/>
    <s v="GRUPO-A"/>
    <s v="Gestión de la calidad"/>
    <s v="GG"/>
    <s v="GRUPO GRANDE"/>
    <s v="218G"/>
    <s v="GG de Gestión de la calidad"/>
    <s v="GRUPO-A"/>
    <s v="GG de Gestión de la calidad"/>
    <s v="1S"/>
    <n v="72778836"/>
    <s v="ÁLVAREZ"/>
    <s v="GURREA"/>
    <s v="JUAN CARLOS"/>
    <s v="ÁLVAREZ GURREA, JUAN CARLOS"/>
    <x v="1"/>
    <x v="1"/>
    <x v="0"/>
    <n v="0"/>
    <n v="0"/>
    <s v="jualvag"/>
    <s v="juan-carlos.alvarez@unirioja.es"/>
    <n v="2"/>
    <n v="2"/>
    <n v="532"/>
    <s v="LABORAL DOCENTE-ASOCIADO"/>
    <s v="P06"/>
    <s v="TIEMPO PARCIAL (6+6 HORAS)"/>
    <s v="2015-09-15 00:00:00.0"/>
    <s v="2019-09-14 00:00:00.0"/>
    <s v="PI101026"/>
    <s v="PROFESOR ASOCIADO"/>
    <s v="R104"/>
    <x v="0"/>
    <n v="650"/>
    <s v="ORGANIZACIÓN DE EMPRESAS"/>
  </r>
  <r>
    <x v="0"/>
    <n v="16612791"/>
    <x v="0"/>
    <n v="219"/>
    <s v="219G"/>
    <s v="GRUPO-A"/>
    <s v="Mercados financieros"/>
    <s v="GG"/>
    <s v="GRUPO GRANDE"/>
    <s v="219G"/>
    <s v="GG de Mercados financieros"/>
    <s v="GRUPO-A"/>
    <s v="GG de Mercados financieros"/>
    <s v="1S"/>
    <n v="16612791"/>
    <s v="MELÓN"/>
    <s v="IZCO"/>
    <s v="ÁLVARO"/>
    <s v="MELÓN IZCO, ÁLVARO"/>
    <x v="0"/>
    <x v="0"/>
    <x v="1"/>
    <n v="0"/>
    <n v="0"/>
    <s v="almelon"/>
    <s v="alvaro.melon@alum.unirioja.es"/>
    <n v="0.8"/>
    <n v="0.8"/>
    <n v="536"/>
    <s v="PROFESOR INTERINO"/>
    <s v="C01"/>
    <s v="TIEMPO COMPLETO"/>
    <s v="2018-09-17 00:00:00.0"/>
    <s v="2018-09-30 00:00:00.0"/>
    <s v="PI101108"/>
    <s v="PROFESOR CONTRATADO INTERINO"/>
    <s v="R104"/>
    <x v="0"/>
    <n v="230"/>
    <s v="ECONOMÍA FINANCIERA Y CONTABILIDAD"/>
  </r>
  <r>
    <x v="0"/>
    <n v="25103899"/>
    <x v="0"/>
    <n v="220"/>
    <s v="220G"/>
    <s v="GRUPO-A"/>
    <s v="Planificación fiscal"/>
    <s v="GG"/>
    <s v="GRUPO GRANDE"/>
    <s v="220G"/>
    <s v="GG de Planificación fiscal"/>
    <s v="GRUPO-A"/>
    <s v="GG de Planificación fiscal"/>
    <s v="2S"/>
    <n v="25103899"/>
    <s v="PINO"/>
    <s v="LOZANO"/>
    <s v="MANUEL FRANCISCO"/>
    <s v="PINO LOZANO, MANUEL FRANCISCO"/>
    <x v="1"/>
    <x v="0"/>
    <x v="1"/>
    <n v="0"/>
    <n v="0"/>
    <s v="mapino"/>
    <s v="manuel-francisco.pino@unirioja.es"/>
    <n v="4"/>
    <n v="4"/>
    <n v="532"/>
    <s v="LABORAL DOCENTE-ASOCIADO"/>
    <s v="P04"/>
    <s v="TIEMPO PARCIAL (4+4 HORAS)"/>
    <s v="2018-09-17 00:00:00.0"/>
    <s v="2019-09-14 00:00:00.0"/>
    <s v="PI101356"/>
    <s v="PROFESOR ASOCIADO"/>
    <s v="R104"/>
    <x v="0"/>
    <n v="225"/>
    <s v="ECONOMÍA APLICADA"/>
  </r>
  <r>
    <x v="0"/>
    <n v="16616932"/>
    <x v="0"/>
    <n v="222"/>
    <s v="222G"/>
    <s v="GRUPO-A"/>
    <s v="Marketing de servicios profesionales"/>
    <s v="GG"/>
    <s v="GRUPO GRANDE"/>
    <s v="222G"/>
    <s v="GG de Márketing de servicios profesionales"/>
    <s v="GRUPO-A"/>
    <s v="GG de Márketing de servicios profesionales"/>
    <s v="1S"/>
    <n v="16616932"/>
    <s v="MEDRANO"/>
    <s v="SÁEZ"/>
    <s v="NATALIA"/>
    <s v="MEDRANO SÁEZ, NATALIA"/>
    <x v="1"/>
    <x v="0"/>
    <x v="1"/>
    <m/>
    <m/>
    <s v="namedran"/>
    <s v="natalia.medrano@unirioja.es"/>
    <n v="4"/>
    <n v="4"/>
    <n v="536"/>
    <s v="PROFESOR INTERINO"/>
    <s v="C01"/>
    <s v="TIEMPO COMPLETO"/>
    <s v="2018-09-17 00:00:00.0"/>
    <s v="2019-01-18 00:00:00.0"/>
    <s v="PI101353"/>
    <s v="PROFESOR CONTRATADO INTERINO TC"/>
    <s v="R104"/>
    <x v="0"/>
    <n v="95"/>
    <s v="COMERCIALIZACIÓN E INVESTIGACIÓN DE MERCADOS"/>
  </r>
  <r>
    <x v="1"/>
    <n v="16586693"/>
    <x v="1"/>
    <n v="226"/>
    <s v="226G"/>
    <s v="GRUPO-A"/>
    <s v="Derecho penal"/>
    <s v="GG"/>
    <s v="GRUPO GRANDE"/>
    <s v="226G"/>
    <s v="GRUPO GRANDE DE Derecho penal"/>
    <s v="GRUPO-A"/>
    <s v="Grupo Grande de Derecho penal"/>
    <s v="AN"/>
    <n v="16586693"/>
    <s v="PÉREZ"/>
    <s v="GONZÁLEZ"/>
    <s v="SERGIO"/>
    <s v="PÉREZ GONZÁLEZ, SERGIO"/>
    <x v="0"/>
    <x v="1"/>
    <x v="0"/>
    <n v="0"/>
    <n v="0"/>
    <s v="seperez"/>
    <s v="sergio.perezg@unirioja.es"/>
    <n v="9"/>
    <n v="9"/>
    <n v="536"/>
    <s v="PROFESOR INTERINO"/>
    <s v="C01"/>
    <s v="TIEMPO COMPLETO"/>
    <s v="2018-09-17 00:00:00.0"/>
    <s v="null"/>
    <s v="PI101351"/>
    <s v="PROFESOR CONTRATADO INTERINO"/>
    <s v="R103"/>
    <x v="1"/>
    <n v="170"/>
    <s v="DERECHO PENAL"/>
  </r>
  <r>
    <x v="1"/>
    <n v="16585809"/>
    <x v="1"/>
    <n v="226"/>
    <s v="226R"/>
    <s v="GRUPO-A1"/>
    <s v="Derecho penal"/>
    <s v="GR"/>
    <s v="GRUPO REDUCIDO"/>
    <s v="226R"/>
    <s v="GRUPO REDUCIDO DE Derecho penal"/>
    <s v="GRUPO-A1"/>
    <s v="Grupo Reducido de Derecho penal"/>
    <s v="AN"/>
    <n v="16585809"/>
    <s v="ROMO"/>
    <s v="SABANDO"/>
    <s v="BARBARA MARÍA"/>
    <s v="ROMO SABANDO, BARBARA MARÍA"/>
    <x v="1"/>
    <x v="0"/>
    <x v="1"/>
    <n v="0"/>
    <n v="0"/>
    <s v="baromo"/>
    <s v="barbara-maria.romo@unirioja.es"/>
    <n v="1.5"/>
    <n v="1.5"/>
    <n v="532"/>
    <s v="LABORAL DOCENTE-ASOCIADO"/>
    <s v="P03"/>
    <s v="TIEMPO PARCIAL (3+3 HORAS)"/>
    <s v="2018-09-17 00:00:00.0"/>
    <s v="2019-09-14 00:00:00.0"/>
    <s v="PI101406"/>
    <s v="PROFESOR ASOCIADO"/>
    <s v="R103"/>
    <x v="1"/>
    <n v="170"/>
    <s v="DERECHO PENAL"/>
  </r>
  <r>
    <x v="1"/>
    <n v="16019533"/>
    <x v="1"/>
    <n v="227"/>
    <s v="227G"/>
    <s v="GRUPO-A"/>
    <s v="Derecho procesal civil"/>
    <s v="GG"/>
    <s v="GRUPO GRANDE"/>
    <s v="227G"/>
    <s v="GRUPO GRANDE DE Derecho procesal civil"/>
    <s v="GRUPO-A"/>
    <s v="Grupo Grande de Derecho procesal civil"/>
    <s v="1S"/>
    <n v="16019533"/>
    <s v="GARCIANDÍA"/>
    <s v="GONZÁLEZ"/>
    <s v="PEDRO MARÍA"/>
    <s v="GARCIANDÍA GONZÁLEZ, PEDRO MARÍA"/>
    <x v="0"/>
    <x v="1"/>
    <x v="0"/>
    <n v="4"/>
    <n v="3"/>
    <s v="pgarcian"/>
    <s v="pedro.garciandia@unirioja.es"/>
    <n v="4"/>
    <n v="4"/>
    <n v="500"/>
    <s v="CATEDRATICO DE UNIVERSIDAD"/>
    <s v="C01"/>
    <s v="TIEMPO COMPLETO"/>
    <s v="2017-09-15 00:00:00.0"/>
    <s v="null"/>
    <s v="DF100278"/>
    <s v="CATEDRÁTICO DE UNIVERSIDAD"/>
    <s v="R103"/>
    <x v="1"/>
    <n v="175"/>
    <s v="DERECHO PROCESAL"/>
  </r>
  <r>
    <x v="1"/>
    <n v="16532587"/>
    <x v="1"/>
    <n v="227"/>
    <s v="227G"/>
    <s v="GRUPO-A"/>
    <s v="Derecho procesal civil"/>
    <s v="GG"/>
    <s v="GRUPO GRANDE"/>
    <s v="227G"/>
    <s v="GRUPO GRANDE DE Derecho procesal civil"/>
    <s v="GRUPO-A"/>
    <s v="Grupo Grande de Derecho procesal civil"/>
    <s v="1S"/>
    <n v="16532587"/>
    <s v="LASHERAS"/>
    <s v="HERRERO"/>
    <s v="MARÍA PILAR"/>
    <s v="LASHERAS HERRERO, MARÍA PILAR"/>
    <x v="1"/>
    <x v="1"/>
    <x v="1"/>
    <n v="0"/>
    <n v="0"/>
    <s v="malashh"/>
    <s v="pilar.lasheras@unirioja.es"/>
    <n v="0.5"/>
    <n v="0.5"/>
    <n v="532"/>
    <s v="LABORAL DOCENTE-ASOCIADO"/>
    <s v="P04"/>
    <s v="TIEMPO PARCIAL (4+4 HORAS)"/>
    <s v="2016-09-15 00:00:00.0"/>
    <s v="2019-09-14 00:00:00.0"/>
    <s v="PI101105"/>
    <s v="PROFESOR ASOCIADO"/>
    <s v="R103"/>
    <x v="1"/>
    <n v="175"/>
    <s v="DERECHO PROCESAL"/>
  </r>
  <r>
    <x v="1"/>
    <n v="16554062"/>
    <x v="1"/>
    <n v="228"/>
    <s v="228G"/>
    <s v="GRUPO-A"/>
    <s v="Derecho de obligaciones y contratos civiles"/>
    <s v="GG"/>
    <s v="GRUPO GRANDE"/>
    <s v="228G"/>
    <s v="GRUPO GRANDE DE Derecho de obligaciones y contratos civiles"/>
    <s v="GRUPO-A"/>
    <s v="Grupo Grande de Derecho de obligaciones y contratos civiles"/>
    <s v="1S"/>
    <n v="16554062"/>
    <s v="CÁMARA"/>
    <s v="LAPUENTE"/>
    <s v="SERGIO"/>
    <s v="CÁMARA LAPUENTE, SERGIO"/>
    <x v="0"/>
    <x v="1"/>
    <x v="0"/>
    <n v="5"/>
    <n v="3"/>
    <s v="secamara"/>
    <s v="sergio.camara@unirioja.es"/>
    <n v="4"/>
    <n v="4"/>
    <n v="500"/>
    <s v="CATEDRATICO DE UNIVERSIDAD"/>
    <s v="C01"/>
    <s v="TIEMPO COMPLETO"/>
    <s v="2007-10-15 00:00:00.0"/>
    <s v="null"/>
    <s v="DF100216"/>
    <s v="CATEDRÁTICO DE UNIVERSIDAD"/>
    <s v="R103"/>
    <x v="1"/>
    <n v="130"/>
    <s v="DERECHO CIVIL"/>
  </r>
  <r>
    <x v="1"/>
    <n v="42053327"/>
    <x v="1"/>
    <n v="228"/>
    <s v="228G"/>
    <s v="GRUPO-A"/>
    <s v="Derecho de obligaciones y contratos civiles"/>
    <s v="GG"/>
    <s v="GRUPO GRANDE"/>
    <s v="228G"/>
    <s v="GRUPO GRANDE DE Derecho de obligaciones y contratos civiles"/>
    <s v="GRUPO-A"/>
    <s v="Grupo Grande de Derecho de obligaciones y contratos civiles"/>
    <s v="1S"/>
    <n v="42053327"/>
    <s v="VENTURA"/>
    <s v="VENTURA"/>
    <s v="JOSÉ MANUEL"/>
    <s v="VENTURA VENTURA, JOSÉ MANUEL"/>
    <x v="0"/>
    <x v="1"/>
    <x v="0"/>
    <n v="6"/>
    <n v="2"/>
    <s v="joventur"/>
    <s v="jmanuel.ventura@unirioja.es"/>
    <n v="2"/>
    <n v="2"/>
    <n v="534"/>
    <s v="CONTRATADO DOCTOR -TIPO 1"/>
    <s v="C01"/>
    <s v="TIEMPO COMPLETO"/>
    <s v="2004-10-01 00:00:00.0"/>
    <s v="null"/>
    <s v="LD100299"/>
    <s v="CONTRATADO DOCTOR TIPO1"/>
    <s v="R103"/>
    <x v="1"/>
    <n v="130"/>
    <s v="DERECHO CIVIL"/>
  </r>
  <r>
    <x v="2"/>
    <n v="16554062"/>
    <x v="1"/>
    <n v="228"/>
    <s v="228G"/>
    <s v="GRUPO-A"/>
    <s v="Derecho de obligaciones y contratos civiles"/>
    <s v="GG"/>
    <s v="GRUPO GRANDE"/>
    <s v="228G"/>
    <s v="GRUPO GRANDE DE Derecho de obligaciones y contratos civiles"/>
    <s v="GRUPO-A"/>
    <s v="Grupo Grande de Derecho de obligaciones y contratos civiles"/>
    <s v="1S"/>
    <n v="16554062"/>
    <s v="CÁMARA"/>
    <s v="LAPUENTE"/>
    <s v="SERGIO"/>
    <s v="CÁMARA LAPUENTE, SERGIO"/>
    <x v="0"/>
    <x v="1"/>
    <x v="0"/>
    <n v="5"/>
    <n v="3"/>
    <s v="secamara"/>
    <s v="sergio.camara@unirioja.es"/>
    <n v="4"/>
    <m/>
    <n v="500"/>
    <s v="CATEDRATICO DE UNIVERSIDAD"/>
    <s v="C01"/>
    <s v="TIEMPO COMPLETO"/>
    <s v="2007-10-15 00:00:00.0"/>
    <s v="null"/>
    <s v="DF100216"/>
    <s v="CATEDRÁTICO DE UNIVERSIDAD"/>
    <s v="R103"/>
    <x v="1"/>
    <n v="130"/>
    <s v="DERECHO CIVIL"/>
  </r>
  <r>
    <x v="2"/>
    <n v="42053327"/>
    <x v="1"/>
    <n v="228"/>
    <s v="228G"/>
    <s v="GRUPO-A"/>
    <s v="Derecho de obligaciones y contratos civiles"/>
    <s v="GG"/>
    <s v="GRUPO GRANDE"/>
    <s v="228G"/>
    <s v="GRUPO GRANDE DE Derecho de obligaciones y contratos civiles"/>
    <s v="GRUPO-A"/>
    <s v="Grupo Grande de Derecho de obligaciones y contratos civiles"/>
    <s v="1S"/>
    <n v="42053327"/>
    <s v="VENTURA"/>
    <s v="VENTURA"/>
    <s v="JOSÉ MANUEL"/>
    <s v="VENTURA VENTURA, JOSÉ MANUEL"/>
    <x v="0"/>
    <x v="1"/>
    <x v="0"/>
    <n v="6"/>
    <n v="2"/>
    <s v="joventur"/>
    <s v="jmanuel.ventura@unirioja.es"/>
    <n v="2"/>
    <m/>
    <n v="534"/>
    <s v="CONTRATADO DOCTOR -TIPO 1"/>
    <s v="C01"/>
    <s v="TIEMPO COMPLETO"/>
    <s v="2004-10-01 00:00:00.0"/>
    <s v="null"/>
    <s v="LD100299"/>
    <s v="CONTRATADO DOCTOR TIPO1"/>
    <s v="R103"/>
    <x v="1"/>
    <n v="130"/>
    <s v="DERECHO CIVIL"/>
  </r>
  <r>
    <x v="1"/>
    <n v="16261031"/>
    <x v="1"/>
    <n v="229"/>
    <s v="229G"/>
    <s v="GRUPO-A"/>
    <s v="Derecho administrativo patrimonial y económico"/>
    <s v="GG"/>
    <s v="GRUPO GRANDE"/>
    <s v="229G"/>
    <s v="GRUPO GRANDE DE Derecho administrativo patrimonial y económico"/>
    <s v="GRUPO-A"/>
    <s v="Grupo Grande de Derecho administrativo patrimonial y económico"/>
    <s v="1S"/>
    <n v="16261031"/>
    <s v="SANTAMARÍA"/>
    <s v="ARINAS"/>
    <s v="RENÉ JAVIER"/>
    <s v="SANTAMARÍA ARINAS, RENÉ JAVIER"/>
    <x v="0"/>
    <x v="1"/>
    <x v="0"/>
    <n v="4"/>
    <n v="3"/>
    <s v="resantam"/>
    <s v="rene-javier.santamaria@unirioja.es"/>
    <n v="6"/>
    <n v="6"/>
    <n v="504"/>
    <s v="PROFESOR TITULAR UNIVERSIDAD"/>
    <s v="01R"/>
    <s v="TIEMPO COMPLETO REDUCIDO"/>
    <s v="2016-09-15 00:00:00.0"/>
    <s v="null"/>
    <s v="DF100199"/>
    <s v="PROFESOR TITULAR DE UNIVERSIDAD"/>
    <s v="R103"/>
    <x v="1"/>
    <n v="125"/>
    <s v="DERECHO ADMINISTRATIVO"/>
  </r>
  <r>
    <x v="1"/>
    <n v="16566979"/>
    <x v="1"/>
    <n v="229"/>
    <s v="229R"/>
    <s v="GRUPO-A1"/>
    <s v="Derecho administrativo patrimonial y económico"/>
    <s v="GR"/>
    <s v="GRUPO REDUCIDO"/>
    <s v="229R"/>
    <s v="GRUPO REDUCIDO DE Derecho administrativo patrimonial y económico"/>
    <s v="GRUPO-A1"/>
    <s v="Grupo Reducido de Derecho administrativo patrimonial y económico"/>
    <s v="1S"/>
    <n v="16566979"/>
    <s v="BARRIOBERO"/>
    <s v="MARTÍNEZ"/>
    <s v="IGNACIO"/>
    <s v="BARRIOBERO MARTÍNEZ, IGNACIO"/>
    <x v="1"/>
    <x v="1"/>
    <x v="0"/>
    <n v="0"/>
    <n v="0"/>
    <s v="igbarrio"/>
    <s v="ignacio.barriobero@unirioja.es"/>
    <n v="1.5"/>
    <n v="1.5"/>
    <n v="532"/>
    <s v="LABORAL DOCENTE-ASOCIADO"/>
    <s v="P06"/>
    <s v="TIEMPO PARCIAL (6+6 HORAS)"/>
    <s v="2016-09-15 00:00:00.0"/>
    <s v="2019-09-14 00:00:00.0"/>
    <s v="PI101100"/>
    <s v="PROFESOR ASOCIADO"/>
    <s v="R103"/>
    <x v="1"/>
    <n v="125"/>
    <s v="DERECHO ADMINISTRATIVO"/>
  </r>
  <r>
    <x v="1"/>
    <n v="16598717"/>
    <x v="1"/>
    <n v="229"/>
    <s v="229R"/>
    <s v="GRUPO-A2"/>
    <s v="Derecho administrativo patrimonial y económico"/>
    <s v="GR"/>
    <s v="GRUPO REDUCIDO"/>
    <s v="229R"/>
    <s v="GRUPO REDUCIDO DE Derecho administrativo patrimonial y económico"/>
    <s v="GRUPO-A2"/>
    <s v="Grupo Reducido de Derecho administrativo patrimonial y económico"/>
    <s v="1S"/>
    <n v="16598717"/>
    <s v="SAN MARTÍN"/>
    <s v="SEGURA"/>
    <s v="DAVID"/>
    <s v="SAN MARTÍN SEGURA, DAVID"/>
    <x v="1"/>
    <x v="0"/>
    <x v="1"/>
    <n v="0"/>
    <n v="0"/>
    <s v="dasan-ma"/>
    <s v="david.san-martin@unirioja.es"/>
    <n v="1.5"/>
    <n v="1.5"/>
    <n v="536"/>
    <s v="PROFESOR INTERINO"/>
    <s v="C01"/>
    <s v="TIEMPO COMPLETO"/>
    <s v="2018-09-24 00:00:00.0"/>
    <s v="2019-09-14 00:00:00.0"/>
    <s v="PI101421"/>
    <s v="PROFESOR CONTRATADO INTERINO"/>
    <s v="R103"/>
    <x v="1"/>
    <n v="125"/>
    <s v="DERECHO ADMINISTRATIVO"/>
  </r>
  <r>
    <x v="0"/>
    <n v="16619340"/>
    <x v="0"/>
    <n v="230"/>
    <s v="230R"/>
    <s v="GRUPO-A1"/>
    <s v="Dirección estratégica"/>
    <s v="GR"/>
    <s v="GRUPO REDUCIDO"/>
    <s v="230R"/>
    <s v="GRUPO REDUCIDO DE Dirección estratégica"/>
    <s v="GRUPO-A1"/>
    <s v="Grupo Reducido de Dirección estratégica"/>
    <s v="1S"/>
    <n v="16619340"/>
    <s v="PÉREZ-ARADROS"/>
    <s v="MURO"/>
    <s v="BEATRIZ"/>
    <s v="PÉREZ-ARADROS MURO, BEATRIZ"/>
    <x v="1"/>
    <x v="0"/>
    <x v="0"/>
    <n v="0"/>
    <n v="0"/>
    <s v="beperem"/>
    <s v="beatriz.perez-aradros@unirioja.es"/>
    <n v="2"/>
    <n v="2"/>
    <n v="536"/>
    <s v="PROFESOR INTERINO"/>
    <s v="C01"/>
    <s v="TIEMPO COMPLETO"/>
    <s v="2018-09-17 00:00:00.0"/>
    <s v="2019-09-14 00:00:00.0"/>
    <s v="PI101411"/>
    <s v="PROFESOR CONTRATADO INTERINO"/>
    <s v="R104"/>
    <x v="0"/>
    <n v="650"/>
    <s v="ORGANIZACIÓN DE EMPRESAS"/>
  </r>
  <r>
    <x v="0"/>
    <n v="7974905"/>
    <x v="0"/>
    <n v="230"/>
    <s v="230R"/>
    <s v="GRUPO-B2"/>
    <s v="Dirección estratégica"/>
    <s v="GR"/>
    <s v="GRUPO REDUCIDO"/>
    <s v="230R"/>
    <s v="GRUPO REDUCIDO DE Dirección estratégica"/>
    <s v="GRUPO-B2"/>
    <s v="Grupo Reducido de Dirección estratégica"/>
    <s v="1S"/>
    <n v="7974905"/>
    <s v="QUEIRUGA"/>
    <s v="DIOS"/>
    <s v="DOLORES ALICIA"/>
    <s v="QUEIRUGA DIOS, DOLORES ALICIA"/>
    <x v="1"/>
    <x v="1"/>
    <x v="0"/>
    <n v="0"/>
    <n v="0"/>
    <s v="doqueiru"/>
    <s v="dolores.queiruga@unirioja.es"/>
    <n v="2"/>
    <n v="2"/>
    <n v="504"/>
    <s v="PROFESOR TITULAR UNIVERSIDAD"/>
    <s v="C01"/>
    <s v="TIEMPO COMPLETO"/>
    <s v="2011-09-01 00:00:00.0"/>
    <s v="null"/>
    <s v="DF100301"/>
    <s v="PROFESOR TITULAR DE UNIVERSIDAD"/>
    <s v="R104"/>
    <x v="0"/>
    <n v="650"/>
    <s v="ORGANIZACIÓN DE EMPRESAS"/>
  </r>
  <r>
    <x v="2"/>
    <n v="16572280"/>
    <x v="1"/>
    <n v="230"/>
    <s v="230G"/>
    <s v="GRUPO-B"/>
    <s v="Dirección estratégica"/>
    <s v="GG"/>
    <s v="GRUPO GRANDE"/>
    <s v="230G"/>
    <s v="GRUPO GRANDE DE Dirección estratégica"/>
    <s v="GRUPO-B"/>
    <s v="Grupo Grande de Dirección estratégica"/>
    <s v="1S"/>
    <n v="16572280"/>
    <s v="GÓMEZ"/>
    <s v="VILLASCUERNA"/>
    <s v="JAIME"/>
    <s v="GÓMEZ VILLASCUERNA, JAIME"/>
    <x v="0"/>
    <x v="0"/>
    <x v="0"/>
    <n v="4"/>
    <n v="3"/>
    <s v="jagomev"/>
    <s v="jaime.gomez@unirioja.es"/>
    <n v="4"/>
    <m/>
    <n v="500"/>
    <s v="CATEDRATICO DE UNIVERSIDAD"/>
    <s v="C01"/>
    <s v="TIEMPO COMPLETO"/>
    <s v="2017-09-15 00:00:00.0"/>
    <s v="null"/>
    <s v="DF100336"/>
    <s v="CATEDRÁTICO DE UNIVERSIDAD"/>
    <s v="R104"/>
    <x v="0"/>
    <n v="650"/>
    <s v="ORGANIZACIÓN DE EMPRESAS"/>
  </r>
  <r>
    <x v="2"/>
    <n v="16619340"/>
    <x v="1"/>
    <n v="230"/>
    <s v="230R"/>
    <s v="GRUPO-B3"/>
    <s v="Dirección estratégica"/>
    <s v="GR"/>
    <s v="GRUPO REDUCIDO"/>
    <s v="230R"/>
    <s v="GRUPO REDUCIDO DE Dirección estratégica"/>
    <s v="GRUPO-B3"/>
    <s v="Grupo Reducido de Dirección estratégica"/>
    <s v="1S"/>
    <n v="16619340"/>
    <s v="PÉREZ-ARADROS"/>
    <s v="MURO"/>
    <s v="BEATRIZ"/>
    <s v="PÉREZ-ARADROS MURO, BEATRIZ"/>
    <x v="1"/>
    <x v="0"/>
    <x v="0"/>
    <n v="0"/>
    <n v="0"/>
    <s v="beperem"/>
    <s v="beatriz.perez-aradros@unirioja.es"/>
    <n v="2"/>
    <n v="2"/>
    <n v="536"/>
    <s v="PROFESOR INTERINO"/>
    <s v="C01"/>
    <s v="TIEMPO COMPLETO"/>
    <s v="2018-09-17 00:00:00.0"/>
    <s v="2019-09-14 00:00:00.0"/>
    <s v="PI101411"/>
    <s v="PROFESOR CONTRATADO INTERINO"/>
    <s v="R104"/>
    <x v="0"/>
    <n v="650"/>
    <s v="ORGANIZACIÓN DE EMPRESAS"/>
  </r>
  <r>
    <x v="1"/>
    <n v="16536773"/>
    <x v="1"/>
    <n v="232"/>
    <s v="232G"/>
    <s v="GRUPO-A"/>
    <s v="Derecho financiero"/>
    <s v="GG"/>
    <s v="GRUPO GRANDE"/>
    <s v="232G"/>
    <s v="GRUPO GRANDE DE Derecho financiero"/>
    <s v="GRUPO-A"/>
    <s v="Grupo Grande de Derecho financiero"/>
    <s v="2S"/>
    <n v="16536773"/>
    <s v="RUIZ DE PALACIOS"/>
    <s v="VILLAVERDE"/>
    <s v="JOSÉ IGNACIO"/>
    <s v="RUIZ DE PALACIOS VILLAVERDE, JOSÉ IGNACIO"/>
    <x v="1"/>
    <x v="1"/>
    <x v="1"/>
    <n v="4"/>
    <n v="0"/>
    <s v="jiruizp"/>
    <s v="ji.ruiz-de-palacios@unirioja.es"/>
    <n v="4.5"/>
    <n v="4.5"/>
    <n v="535"/>
    <s v="COLABORADOR-TIPO 1"/>
    <s v="C01"/>
    <s v="TIEMPO COMPLETO"/>
    <s v="2007-06-13 00:00:00.0"/>
    <s v="null"/>
    <s v="LD100627"/>
    <s v="PROFESOR COLABORADOR TIPO 1"/>
    <s v="R103"/>
    <x v="1"/>
    <n v="150"/>
    <s v="DERECHO FINANCIERO Y TRIBUTARIO"/>
  </r>
  <r>
    <x v="1"/>
    <n v="16243789"/>
    <x v="1"/>
    <n v="233"/>
    <s v="233G"/>
    <s v="GRUPO-A"/>
    <s v="Propiedad y derechos reales"/>
    <s v="GG"/>
    <s v="GRUPO GRANDE"/>
    <s v="233G"/>
    <s v="GRUPO GRANDE DE Propiedad y derechos reales"/>
    <s v="GRUPO-A"/>
    <s v="Grupo Grande de Propiedad y derechos reales"/>
    <s v="2S"/>
    <n v="16243789"/>
    <s v="PABLO"/>
    <s v="CONTRERAS"/>
    <s v="PEDRO V. DE"/>
    <s v="PABLO CONTRERAS, PEDRO V. DE"/>
    <x v="0"/>
    <x v="1"/>
    <x v="0"/>
    <n v="6"/>
    <n v="5"/>
    <s v="pedpablo"/>
    <s v="pedro.depablo@unirioja.es"/>
    <n v="0"/>
    <n v="0"/>
    <n v="500"/>
    <s v="CATEDRATICO DE UNIVERSIDAD"/>
    <s v="01R"/>
    <s v="TIEMPO COMPLETO REDUCIDO"/>
    <s v="2013-09-01 00:00:00.0"/>
    <s v="null"/>
    <s v="DF3721"/>
    <s v="CATEDRÁTICO DE UNIVERSIDAD"/>
    <s v="R103"/>
    <x v="1"/>
    <n v="130"/>
    <s v="DERECHO CIVIL"/>
  </r>
  <r>
    <x v="1"/>
    <n v="16583877"/>
    <x v="1"/>
    <n v="233"/>
    <s v="233G"/>
    <s v="GRUPO-A"/>
    <s v="Propiedad y derechos reales"/>
    <s v="GG"/>
    <s v="GRUPO GRANDE"/>
    <s v="233G"/>
    <s v="GRUPO GRANDE DE Propiedad y derechos reales"/>
    <s v="GRUPO-A"/>
    <s v="Grupo Grande de Propiedad y derechos reales"/>
    <s v="2S"/>
    <n v="16583877"/>
    <s v="MARTÍNEZ"/>
    <s v="RIPA"/>
    <s v="JOSÉ"/>
    <s v="MARTÍNEZ RIPA, JOSÉ"/>
    <x v="1"/>
    <x v="0"/>
    <x v="1"/>
    <n v="0"/>
    <n v="0"/>
    <s v="jomartri"/>
    <s v="jose.martinezr@unirioja.es"/>
    <n v="6"/>
    <n v="6"/>
    <n v="536"/>
    <s v="PROFESOR INTERINO"/>
    <s v="P06"/>
    <s v="TIEMPO PARCIAL (6+6 HORAS)"/>
    <s v="2019-02-05 00:00:00.0"/>
    <s v="2019-06-24 00:00:00.0"/>
    <s v="PI101453"/>
    <s v="PROFESOR CONTRATADO INTERINO"/>
    <s v="R103"/>
    <x v="1"/>
    <n v="130"/>
    <s v="DERECHO CIVIL"/>
  </r>
  <r>
    <x v="1"/>
    <n v="16588594"/>
    <x v="1"/>
    <n v="233"/>
    <s v="233R"/>
    <s v="GRUPO-A1"/>
    <s v="Propiedad y derechos reales"/>
    <s v="GR"/>
    <s v="GRUPO REDUCIDO"/>
    <s v="233R"/>
    <s v="GRUPO REDUCIDO DE Propiedad y derechos reales"/>
    <s v="GRUPO-A1"/>
    <s v="Grupo Reducido de Propiedad y derechos reales"/>
    <s v="2S"/>
    <n v="16588594"/>
    <s v="LOZA"/>
    <s v="MARIN"/>
    <s v="EVA MARÍA"/>
    <s v="LOZA MARIN, EVA MARÍA"/>
    <x v="1"/>
    <x v="1"/>
    <x v="1"/>
    <n v="0"/>
    <n v="0"/>
    <s v="evloza"/>
    <s v="eva-maria.loza@unirioja.es"/>
    <n v="0"/>
    <n v="0"/>
    <n v="532"/>
    <s v="LABORAL DOCENTE-ASOCIADO"/>
    <s v="P06"/>
    <s v="TIEMPO PARCIAL (6+6 HORAS)"/>
    <s v="2018-10-09 00:00:00.0"/>
    <s v="2019-09-14 00:00:00.0"/>
    <s v="PI101349"/>
    <s v="PROFESOR ASOCIADO"/>
    <s v="R103"/>
    <x v="1"/>
    <n v="130"/>
    <s v="DERECHO CIVIL"/>
  </r>
  <r>
    <x v="2"/>
    <n v="16243789"/>
    <x v="1"/>
    <n v="233"/>
    <s v="233G"/>
    <s v="GRUPO-A"/>
    <s v="Propiedad y derechos reales"/>
    <s v="GG"/>
    <s v="GRUPO GRANDE"/>
    <s v="233G"/>
    <s v="GRUPO GRANDE DE Propiedad y derechos reales"/>
    <s v="GRUPO-A"/>
    <s v="Grupo Grande de Propiedad y derechos reales"/>
    <s v="2S"/>
    <n v="16243789"/>
    <s v="PABLO"/>
    <s v="CONTRERAS"/>
    <s v="PEDRO V. DE"/>
    <s v="PABLO CONTRERAS, PEDRO V. DE"/>
    <x v="0"/>
    <x v="1"/>
    <x v="0"/>
    <n v="6"/>
    <n v="5"/>
    <s v="pedpablo"/>
    <s v="pedro.depablo@unirioja.es"/>
    <n v="0"/>
    <m/>
    <n v="500"/>
    <s v="CATEDRATICO DE UNIVERSIDAD"/>
    <s v="01R"/>
    <s v="TIEMPO COMPLETO REDUCIDO"/>
    <s v="2013-09-01 00:00:00.0"/>
    <s v="null"/>
    <s v="DF3721"/>
    <s v="CATEDRÁTICO DE UNIVERSIDAD"/>
    <s v="R103"/>
    <x v="1"/>
    <n v="130"/>
    <s v="DERECHO CIVIL"/>
  </r>
  <r>
    <x v="2"/>
    <n v="16583877"/>
    <x v="1"/>
    <n v="233"/>
    <s v="233G"/>
    <s v="GRUPO-A"/>
    <s v="Propiedad y derechos reales"/>
    <s v="GG"/>
    <s v="GRUPO GRANDE"/>
    <s v="233G"/>
    <s v="GRUPO GRANDE DE Propiedad y derechos reales"/>
    <s v="GRUPO-A"/>
    <s v="Grupo Grande de Propiedad y derechos reales"/>
    <s v="2S"/>
    <n v="16583877"/>
    <s v="MARTÍNEZ"/>
    <s v="RIPA"/>
    <s v="JOSÉ"/>
    <s v="MARTÍNEZ RIPA, JOSÉ"/>
    <x v="1"/>
    <x v="0"/>
    <x v="1"/>
    <n v="0"/>
    <n v="0"/>
    <s v="jomartri"/>
    <s v="jose.martinezr@unirioja.es"/>
    <n v="6"/>
    <m/>
    <n v="536"/>
    <s v="PROFESOR INTERINO"/>
    <s v="P06"/>
    <s v="TIEMPO PARCIAL (6+6 HORAS)"/>
    <s v="2019-02-05 00:00:00.0"/>
    <s v="2019-06-24 00:00:00.0"/>
    <s v="PI101453"/>
    <s v="PROFESOR CONTRATADO INTERINO"/>
    <s v="R103"/>
    <x v="1"/>
    <n v="130"/>
    <s v="DERECHO CIVIL"/>
  </r>
  <r>
    <x v="2"/>
    <n v="16588594"/>
    <x v="1"/>
    <n v="233"/>
    <s v="233R"/>
    <s v="GRUPO-A1"/>
    <s v="Propiedad y derechos reales"/>
    <s v="GR"/>
    <s v="GRUPO REDUCIDO"/>
    <s v="233R"/>
    <s v="GRUPO REDUCIDO DE Propiedad y derechos reales"/>
    <s v="GRUPO-A1"/>
    <s v="Grupo Reducido de Propiedad y derechos reales"/>
    <s v="2S"/>
    <n v="16588594"/>
    <s v="LOZA"/>
    <s v="MARIN"/>
    <s v="EVA MARÍA"/>
    <s v="LOZA MARIN, EVA MARÍA"/>
    <x v="1"/>
    <x v="1"/>
    <x v="1"/>
    <n v="0"/>
    <n v="0"/>
    <s v="evloza"/>
    <s v="eva-maria.loza@unirioja.es"/>
    <n v="0"/>
    <m/>
    <n v="532"/>
    <s v="LABORAL DOCENTE-ASOCIADO"/>
    <s v="P06"/>
    <s v="TIEMPO PARCIAL (6+6 HORAS)"/>
    <s v="2018-10-09 00:00:00.0"/>
    <s v="2019-09-14 00:00:00.0"/>
    <s v="PI101349"/>
    <s v="PROFESOR ASOCIADO"/>
    <s v="R103"/>
    <x v="1"/>
    <n v="130"/>
    <s v="DERECHO CIVIL"/>
  </r>
  <r>
    <x v="1"/>
    <n v="16586761"/>
    <x v="1"/>
    <n v="234"/>
    <s v="234G"/>
    <s v="GRUPO-A"/>
    <s v="Contratos mercantiles y títulos valor"/>
    <s v="GG"/>
    <s v="GRUPO GRANDE"/>
    <s v="234G"/>
    <s v="GRUPO GRANDE DE Contratos mercantiles y títulos valor"/>
    <s v="GRUPO-A"/>
    <s v="Grupo Grande de Contratos mercantiles y títulos valor"/>
    <s v="2S"/>
    <n v="16586761"/>
    <s v="PÉREZ"/>
    <s v="ESCALONA"/>
    <s v="SUSANA"/>
    <s v="PÉREZ ESCALONA, SUSANA"/>
    <x v="1"/>
    <x v="1"/>
    <x v="0"/>
    <n v="3"/>
    <n v="0"/>
    <s v="superez"/>
    <s v="susana.perez@unirioja.es"/>
    <n v="6"/>
    <n v="6"/>
    <n v="534"/>
    <s v="CONTRATADO DOCTOR -TIPO 1"/>
    <s v="C01"/>
    <s v="TIEMPO COMPLETO"/>
    <s v="2009-10-01 00:00:00.0"/>
    <s v="null"/>
    <s v="PI100723"/>
    <s v="CONTRATADO DOCTOR"/>
    <s v="R103"/>
    <x v="1"/>
    <n v="165"/>
    <s v="DERECHO MERCANTIL"/>
  </r>
  <r>
    <x v="1"/>
    <n v="9308464"/>
    <x v="1"/>
    <n v="235"/>
    <s v="235G"/>
    <s v="GRUPO-A"/>
    <s v="Derecho de familia y sucesiones"/>
    <s v="GG"/>
    <s v="GRUPO GRANDE"/>
    <s v="235G"/>
    <s v="GG de Derecho de familia y sucesiones"/>
    <s v="GRUPO-A"/>
    <s v="GG de Derecho de familia y sucesiones"/>
    <s v="1S"/>
    <n v="9308464"/>
    <s v="VEGA"/>
    <s v="GUTIÉRREZ"/>
    <s v="ANA MARÍA"/>
    <s v="VEGA GUTIÉRREZ, ANA MARÍA"/>
    <x v="0"/>
    <x v="1"/>
    <x v="0"/>
    <n v="5"/>
    <n v="3"/>
    <s v="anavega"/>
    <s v="ana.vega@unirioja.es"/>
    <n v="0.9"/>
    <n v="0.9"/>
    <n v="500"/>
    <s v="CATEDRATICO DE UNIVERSIDAD"/>
    <s v="C01"/>
    <s v="TIEMPO COMPLETO"/>
    <s v="2007-05-13 00:00:00.0"/>
    <s v="null"/>
    <s v="DF100208"/>
    <s v="CATEDRÁTICO DE UNIVERSIDAD"/>
    <s v="R103"/>
    <x v="1"/>
    <n v="145"/>
    <s v="DERECHO ECLESIÁSTICO DEL ESTADO"/>
  </r>
  <r>
    <x v="1"/>
    <n v="16566533"/>
    <x v="1"/>
    <n v="237"/>
    <s v="237G"/>
    <s v="GRUPO-A"/>
    <s v="Derecho internacional privado"/>
    <s v="GG"/>
    <s v="GRUPO GRANDE"/>
    <s v="237G"/>
    <s v="GG de Derecho internacional privado"/>
    <s v="GRUPO-A"/>
    <s v="GG de Derecho internacional privado"/>
    <s v="1S"/>
    <n v="16566533"/>
    <s v="EZQUERRO"/>
    <s v="SOLAS"/>
    <s v="JORGE JULIO"/>
    <s v="EZQUERRO SOLAS, JORGE JULIO"/>
    <x v="1"/>
    <x v="1"/>
    <x v="1"/>
    <n v="0"/>
    <n v="0"/>
    <s v="joezquer"/>
    <s v="jorge-julio.ezquerro@unirioja.es"/>
    <n v="4.5"/>
    <n v="4.5"/>
    <n v="532"/>
    <s v="LABORAL DOCENTE-ASOCIADO"/>
    <s v="P04"/>
    <s v="TIEMPO PARCIAL (4+4 HORAS)"/>
    <s v="2018-09-17 00:00:00.0"/>
    <s v="2019-09-14 00:00:00.0"/>
    <s v="PI101350"/>
    <s v="PROFESOR ASOCIADO"/>
    <s v="R103"/>
    <x v="1"/>
    <n v="165"/>
    <s v="DERECHO MERCANTIL"/>
  </r>
  <r>
    <x v="1"/>
    <n v="2856545"/>
    <x v="1"/>
    <n v="238"/>
    <s v="238G"/>
    <s v="GRUPO-A"/>
    <s v="Prácticas externas"/>
    <s v="GG"/>
    <s v="GRUPO GRANDE"/>
    <s v="238G"/>
    <s v="GG de Prácticas externas"/>
    <s v="GRUPO-A"/>
    <s v="GG de Prácticas externas"/>
    <s v="2S"/>
    <n v="2856545"/>
    <s v="MARTÍNEZ"/>
    <s v="NAVAS"/>
    <s v="ISABEL"/>
    <s v="MARTÍNEZ NAVAS, ISABEL"/>
    <x v="1"/>
    <x v="1"/>
    <x v="0"/>
    <n v="6"/>
    <n v="3"/>
    <s v="ismarti"/>
    <s v="isabel.mnavas@unirioja.es"/>
    <n v="1.1000000000000001"/>
    <n v="1.1000000000000001"/>
    <n v="504"/>
    <s v="PROFESOR TITULAR UNIVERSIDAD"/>
    <s v="01R"/>
    <s v="TIEMPO COMPLETO REDUCIDO"/>
    <s v="2017-09-16 00:00:00.0"/>
    <s v="null"/>
    <s v="DF31109"/>
    <s v="TITULAR DE UNIVERSIDAD"/>
    <s v="R103"/>
    <x v="1"/>
    <n v="470"/>
    <s v="HISTORIA DEL DERECHO Y DE LAS INSTITUCIONES"/>
  </r>
  <r>
    <x v="1"/>
    <n v="16542669"/>
    <x v="1"/>
    <n v="238"/>
    <s v="238G"/>
    <s v="GRUPO-A"/>
    <s v="Prácticas externas"/>
    <s v="GG"/>
    <s v="GRUPO GRANDE"/>
    <s v="238G"/>
    <s v="GG de Prácticas externas"/>
    <s v="GRUPO-A"/>
    <s v="GG de Prácticas externas"/>
    <s v="2S"/>
    <n v="16542669"/>
    <s v="ARRUGA"/>
    <s v="SEGURA"/>
    <s v="MARÍA CONCEPCIÓN"/>
    <s v="ARRUGA SEGURA, MARÍA CONCEPCIÓN"/>
    <x v="1"/>
    <x v="0"/>
    <x v="1"/>
    <n v="5"/>
    <n v="0"/>
    <s v="m-arruga"/>
    <s v="maria-concepcion.arruga@unirioja.es"/>
    <n v="0.3"/>
    <n v="0.3"/>
    <s v="A-0537"/>
    <s v="TITULAR"/>
    <s v="C01"/>
    <s v="TIEMPO COMPLETO"/>
    <s v="2011-01-01 00:00:00.0"/>
    <s v="null"/>
    <s v="PI100875"/>
    <s v="TITULAR"/>
    <s v="R103"/>
    <x v="1"/>
    <n v="140"/>
    <s v="DERECHO DEL TRABAJO Y DE LA SEGURIDAD SOCIAL"/>
  </r>
  <r>
    <x v="1"/>
    <n v="17206354"/>
    <x v="1"/>
    <n v="238"/>
    <s v="238G"/>
    <s v="GRUPO-A"/>
    <s v="Prácticas externas"/>
    <s v="GG"/>
    <s v="GRUPO GRANDE"/>
    <s v="238G"/>
    <s v="GG de Prácticas externas"/>
    <s v="GRUPO-A"/>
    <s v="GG de Prácticas externas"/>
    <s v="2S"/>
    <n v="17206354"/>
    <s v="MARTÍNEZ DE PISÓN"/>
    <s v="CAVERO"/>
    <s v="JOSÉ MARÍA"/>
    <s v="MARTÍNEZ DE PISÓN CAVERO, JOSÉ MARÍA"/>
    <x v="0"/>
    <x v="0"/>
    <x v="0"/>
    <n v="6"/>
    <n v="5"/>
    <s v="jdepison"/>
    <s v="jose.mezdepison@unirioja.es"/>
    <n v="0.8"/>
    <n v="0.8"/>
    <n v="500"/>
    <s v="CATEDRATICO DE UNIVERSIDAD"/>
    <s v="01R"/>
    <s v="TIEMPO COMPLETO REDUCIDO"/>
    <s v="2013-09-01 00:00:00.0"/>
    <s v="null"/>
    <s v="DF31106"/>
    <s v="CATEDRÁTICO DE UNIVERSIDAD"/>
    <s v="R103"/>
    <x v="1"/>
    <n v="381"/>
    <s v="FILOSOFÍA DEL DERECHO"/>
  </r>
  <r>
    <x v="1"/>
    <n v="18027322"/>
    <x v="1"/>
    <n v="238"/>
    <s v="238G"/>
    <s v="GRUPO-A"/>
    <s v="Prácticas externas"/>
    <s v="GG"/>
    <s v="GRUPO GRANDE"/>
    <s v="238G"/>
    <s v="GG de Prácticas externas"/>
    <s v="GRUPO-A"/>
    <s v="GG de Prácticas externas"/>
    <s v="2S"/>
    <n v="18027322"/>
    <s v="SUSÍN"/>
    <s v="BETRÁN"/>
    <s v="RAÚL"/>
    <s v="SUSÍN BETRÁN, RAÚL"/>
    <x v="1"/>
    <x v="1"/>
    <x v="0"/>
    <n v="4"/>
    <n v="2"/>
    <s v="rasusin"/>
    <s v="raul.susin@unirioja.es"/>
    <n v="0.7"/>
    <n v="0.7"/>
    <n v="504"/>
    <s v="PROFESOR TITULAR UNIVERSIDAD"/>
    <s v="C01"/>
    <s v="TIEMPO COMPLETO"/>
    <s v="2015-09-15 00:00:00.0"/>
    <s v="null"/>
    <s v="DF100148"/>
    <s v="PROFESOR TITULAR DE UNIVERSIDAD"/>
    <s v="R103"/>
    <x v="1"/>
    <n v="381"/>
    <s v="FILOSOFÍA DEL DERECHO"/>
  </r>
  <r>
    <x v="1"/>
    <n v="51616377"/>
    <x v="1"/>
    <n v="238"/>
    <s v="238G"/>
    <s v="GRUPO-A"/>
    <s v="Prácticas externas"/>
    <s v="GG"/>
    <s v="GRUPO GRANDE"/>
    <s v="238G"/>
    <s v="GG de Prácticas externas"/>
    <s v="GRUPO-A"/>
    <s v="GG de Prácticas externas"/>
    <s v="2S"/>
    <n v="51616377"/>
    <s v="AGUDO"/>
    <s v="RUIZ"/>
    <s v="ALFONSO"/>
    <s v="AGUDO RUIZ, ALFONSO"/>
    <x v="0"/>
    <x v="0"/>
    <x v="0"/>
    <n v="6"/>
    <n v="3"/>
    <s v="alagudo"/>
    <s v="alfonso.agudo@unirioja.es"/>
    <n v="0.9"/>
    <n v="0.9"/>
    <n v="500"/>
    <s v="CATEDRATICO DE UNIVERSIDAD"/>
    <s v="C01"/>
    <s v="TIEMPO COMPLETO"/>
    <s v="2013-09-01 00:00:00.0"/>
    <s v="null"/>
    <s v="DF100223"/>
    <s v="CATEDRÁTICO DE UNIVERSIDAD"/>
    <s v="R103"/>
    <x v="1"/>
    <n v="180"/>
    <s v="DERECHO ROMANO"/>
  </r>
  <r>
    <x v="1"/>
    <n v="16558242"/>
    <x v="1"/>
    <n v="239"/>
    <s v="239G"/>
    <s v="GRUPO-A"/>
    <s v="Derecho autonómico de La Rioja"/>
    <s v="GG"/>
    <s v="GRUPO GRANDE"/>
    <s v="239G"/>
    <s v="GG de Derecho autonómico de La Rioja"/>
    <s v="GRUPO-A"/>
    <s v="GG de Derecho autonómico de La Rioja"/>
    <s v="2S"/>
    <n v="16558242"/>
    <s v="PASCUAL"/>
    <s v="MEDRANO"/>
    <s v="MARÍA AMELIA"/>
    <s v="PASCUAL MEDRANO, MARÍA AMELIA"/>
    <x v="0"/>
    <x v="0"/>
    <x v="0"/>
    <n v="5"/>
    <n v="2"/>
    <s v="apascual"/>
    <s v="amelia.pascual@unirioja.es"/>
    <n v="3"/>
    <n v="3"/>
    <n v="504"/>
    <s v="PROFESOR TITULAR UNIVERSIDAD"/>
    <s v="C01"/>
    <s v="TIEMPO COMPLETO"/>
    <s v="2013-09-01 00:00:00.0"/>
    <s v="null"/>
    <s v="DF100131"/>
    <s v="TITULAR DE UNIVERSIDAD"/>
    <s v="R103"/>
    <x v="1"/>
    <n v="135"/>
    <s v="DERECHO CONSTITUCIONAL"/>
  </r>
  <r>
    <x v="1"/>
    <n v="16632993"/>
    <x v="1"/>
    <n v="241"/>
    <s v="241R"/>
    <s v="GRUPO-A1"/>
    <s v="Derecho medioambiental"/>
    <s v="GR"/>
    <s v="GRUPO REDUCIDO"/>
    <s v="241R"/>
    <s v="GR de Derecho medioambiental"/>
    <s v="GRUPO-A1"/>
    <s v="GR de Derecho medioambiental"/>
    <s v="2S"/>
    <n v="16632993"/>
    <s v="MUÑOZ"/>
    <s v="BENITO"/>
    <s v="LUCÍA"/>
    <s v="MUÑOZ BENITO, LUCÍA"/>
    <x v="1"/>
    <x v="1"/>
    <x v="1"/>
    <n v="0"/>
    <n v="0"/>
    <s v="lumunob"/>
    <s v="lucia.munoz@alum.unirioja.es"/>
    <n v="1.5"/>
    <n v="1.5"/>
    <n v="536"/>
    <s v="PROFESOR INTERINO"/>
    <s v="P03"/>
    <s v="TIEMPO PARCIAL (3+3 HORAS)"/>
    <s v="2018-09-24 00:00:00.0"/>
    <s v="2019-09-14 00:00:00.0"/>
    <s v="PI101419"/>
    <s v="PROFESOR CONTRATADO INTERINO"/>
    <s v="R103"/>
    <x v="1"/>
    <n v="125"/>
    <s v="DERECHO ADMINISTRATIVO"/>
  </r>
  <r>
    <x v="1"/>
    <n v="13104263"/>
    <x v="1"/>
    <n v="242"/>
    <s v="242G"/>
    <s v="GRUPO-A"/>
    <s v="Propiedad rústica y derecho agrario"/>
    <s v="GG"/>
    <s v="GRUPO GRANDE"/>
    <s v="242G"/>
    <s v="GG de Propiedad rústica y derecho agrario"/>
    <s v="GRUPO-A"/>
    <s v="GG de Propiedad rústica y derecho agrario"/>
    <s v="2S"/>
    <n v="13104263"/>
    <s v="SÁNCHEZ"/>
    <s v="HERNÁNDEZ"/>
    <s v="ÁNGEL"/>
    <s v="SÁNCHEZ HERNÁNDEZ, ÁNGEL"/>
    <x v="0"/>
    <x v="1"/>
    <x v="0"/>
    <n v="5"/>
    <n v="4"/>
    <s v="asanchez"/>
    <s v="angel.sanchez@unirioja.es"/>
    <n v="3"/>
    <n v="3"/>
    <n v="500"/>
    <s v="CATEDRATICO DE UNIVERSIDAD"/>
    <s v="01R"/>
    <s v="TIEMPO COMPLETO REDUCIDO"/>
    <s v="2018-12-18 00:00:00.0"/>
    <s v="null"/>
    <s v="DF100376"/>
    <s v="CATEDRÁTICO DE UNIVERSIDAD"/>
    <s v="R103"/>
    <x v="1"/>
    <n v="130"/>
    <s v="DERECHO CIVIL"/>
  </r>
  <r>
    <x v="3"/>
    <n v="72786271"/>
    <x v="1"/>
    <n v="245"/>
    <s v="245G"/>
    <s v="GRUPO-A"/>
    <s v="Psicología de la intervención social"/>
    <s v="GG"/>
    <s v="GRUPO GRANDE"/>
    <s v="245G"/>
    <s v="GRUPO GRANDE DE Psicología de la intervención social"/>
    <s v="GRUPO-A"/>
    <s v="Grupo Grande de Psicología de la intervención social"/>
    <s v="1S"/>
    <n v="72786271"/>
    <s v="MONTAÑÉS"/>
    <s v="MURO"/>
    <s v="MARÍA PILAR"/>
    <s v="MONTAÑÉS MURO, MARÍA PILAR"/>
    <x v="0"/>
    <x v="1"/>
    <x v="1"/>
    <n v="1"/>
    <n v="0"/>
    <s v="mamontan"/>
    <s v="maria-pilar.montanes@unirioja.es"/>
    <n v="4.5"/>
    <n v="4.5"/>
    <n v="536"/>
    <s v="PROFESOR INTERINO"/>
    <s v="C01"/>
    <s v="TIEMPO COMPLETO"/>
    <s v="2012-09-01 00:00:00.0"/>
    <s v="null"/>
    <s v="PI100845"/>
    <s v="PROFESOR CONTRATADO INTERINO"/>
    <s v="R115"/>
    <x v="2"/>
    <n v="740"/>
    <s v="PSICOLOGÍA SOCIAL"/>
  </r>
  <r>
    <x v="3"/>
    <n v="46335272"/>
    <x v="1"/>
    <n v="246"/>
    <s v="246G"/>
    <s v="GRUPO-A"/>
    <s v="Trabajo social con grupos"/>
    <s v="GG"/>
    <s v="GRUPO GRANDE"/>
    <s v="246G"/>
    <s v="GRUPO GRANDE DE Trabajo social en grupos"/>
    <s v="GRUPO-A"/>
    <s v="Grupo Grande de Trabajo social en grupos"/>
    <s v="1S"/>
    <n v="46335272"/>
    <s v="CAPARRÓS"/>
    <s v="CIVERA"/>
    <s v="MARÍA NEUS"/>
    <s v="CAPARRÓS CIVERA, MARÍA NEUS"/>
    <x v="0"/>
    <x v="0"/>
    <x v="0"/>
    <n v="0"/>
    <n v="1"/>
    <s v="macaparr"/>
    <s v="maria-neus.caparros@unirioja.es"/>
    <n v="4.5"/>
    <n v="4.5"/>
    <s v="A-0504"/>
    <s v="PROFESOR TITULAR UNIVERSIDAD"/>
    <s v="C01"/>
    <s v="TIEMPO COMPLETO"/>
    <s v="2009-09-29 00:00:00.0"/>
    <s v="null"/>
    <s v="DF100250"/>
    <s v="TITULAR DE UNIVERSIDAD"/>
    <s v="R103"/>
    <x v="1"/>
    <n v="813"/>
    <s v="TRABAJO SOCIAL Y SERVICIOS SOCIALES"/>
  </r>
  <r>
    <x v="3"/>
    <n v="36168750"/>
    <x v="1"/>
    <n v="247"/>
    <s v="247G"/>
    <s v="GRUPO-A"/>
    <s v="Ética y deontología del trabajo social"/>
    <s v="GG"/>
    <s v="GRUPO GRANDE"/>
    <s v="247G"/>
    <s v="GRUPO GRANDE DE Ética y deontología del trabajo social"/>
    <s v="GRUPO-A"/>
    <s v="Grupo Grande de Ética y deontología del trabajo social"/>
    <s v="1S"/>
    <n v="36168750"/>
    <s v="FERNÁNDEZ"/>
    <s v="GUERRERO"/>
    <s v="OLAYA"/>
    <s v="FERNÁNDEZ GUERRERO, OLAYA"/>
    <x v="0"/>
    <x v="0"/>
    <x v="0"/>
    <n v="0"/>
    <n v="0"/>
    <s v="olferng"/>
    <s v="olaya.fernandez@unirioja.es"/>
    <n v="4.5"/>
    <n v="4.5"/>
    <n v="536"/>
    <s v="PROFESOR INTERINO"/>
    <s v="C01"/>
    <s v="TIEMPO COMPLETO"/>
    <s v="2017-09-15 00:00:00.0"/>
    <s v="null"/>
    <s v="PI101279"/>
    <s v="PROFESOR CONTRATADO INTERINO"/>
    <s v="R114"/>
    <x v="3"/>
    <n v="383"/>
    <s v="FILOSOFÍA MORAL"/>
  </r>
  <r>
    <x v="3"/>
    <n v="16545002"/>
    <x v="1"/>
    <n v="248"/>
    <s v="248G"/>
    <s v="GRUPO-A"/>
    <s v="Métodos y técnicas de investigación social"/>
    <s v="GG"/>
    <s v="GRUPO GRANDE"/>
    <s v="248G"/>
    <s v="GRUPO GRANDE DE Métodos y técnicas de investigación social"/>
    <s v="GRUPO-A"/>
    <s v="Grupo Grande de Métodos y técnicas de investigación social"/>
    <s v="1S"/>
    <n v="16545002"/>
    <s v="SABATER"/>
    <s v="FERNÁNDEZ"/>
    <s v="Mª CARMEN"/>
    <s v="SABATER FERNÁNDEZ, Mª CARMEN"/>
    <x v="0"/>
    <x v="0"/>
    <x v="0"/>
    <n v="0"/>
    <n v="0"/>
    <s v="mcsabaf"/>
    <s v="carmen.sabater@unirioja.es"/>
    <n v="4.5"/>
    <n v="4.5"/>
    <n v="536"/>
    <s v="PROFESOR INTERINO"/>
    <s v="C01"/>
    <s v="TIEMPO COMPLETO"/>
    <s v="2013-09-16 00:00:00.0"/>
    <s v="null"/>
    <s v="PI100925"/>
    <s v="PROFESOR CONTRATADO INTERINO"/>
    <s v="R114"/>
    <x v="3"/>
    <n v="775"/>
    <s v="SOCIOLOGÍA"/>
  </r>
  <r>
    <x v="2"/>
    <n v="16545002"/>
    <x v="1"/>
    <n v="248"/>
    <s v="248G"/>
    <s v="GRUPO-A"/>
    <s v="Métodos y técnicas de investigación social"/>
    <s v="GG"/>
    <s v="GRUPO GRANDE"/>
    <s v="248G"/>
    <s v="GRUPO GRANDE DE Métodos y técnicas de investigación social"/>
    <s v="GRUPO-A"/>
    <s v="Grupo Grande de Métodos y técnicas de investigación social"/>
    <s v="1S"/>
    <n v="16545002"/>
    <s v="SABATER"/>
    <s v="FERNÁNDEZ"/>
    <s v="Mª CARMEN"/>
    <s v="SABATER FERNÁNDEZ, Mª CARMEN"/>
    <x v="0"/>
    <x v="0"/>
    <x v="0"/>
    <n v="0"/>
    <n v="0"/>
    <s v="mcsabaf"/>
    <s v="carmen.sabater@unirioja.es"/>
    <n v="4.5"/>
    <m/>
    <n v="536"/>
    <s v="PROFESOR INTERINO"/>
    <s v="C01"/>
    <s v="TIEMPO COMPLETO"/>
    <s v="2013-09-16 00:00:00.0"/>
    <s v="null"/>
    <s v="PI100925"/>
    <s v="PROFESOR CONTRATADO INTERINO"/>
    <s v="R114"/>
    <x v="3"/>
    <n v="775"/>
    <s v="SOCIOLOGÍA"/>
  </r>
  <r>
    <x v="3"/>
    <n v="15381719"/>
    <x v="1"/>
    <n v="249"/>
    <s v="249G"/>
    <s v="GRUPO-A"/>
    <s v="Diseño y evaluación de programas sociales"/>
    <s v="GG"/>
    <s v="GRUPO GRANDE"/>
    <s v="249G"/>
    <s v="GRUPO GRANDE DE Diseño y evaluación de programas sociales"/>
    <s v="GRUPO-A"/>
    <s v="Grupo Grande de Diseño y evaluación de programas sociales"/>
    <s v="2S"/>
    <n v="15381719"/>
    <s v="RAYA"/>
    <s v="DÍEZ"/>
    <s v="ESTHER"/>
    <s v="RAYA DÍEZ, ESTHER"/>
    <x v="1"/>
    <x v="1"/>
    <x v="0"/>
    <n v="3"/>
    <n v="1"/>
    <s v="esraya"/>
    <s v="esther.raya@unirioja.es"/>
    <n v="4.5"/>
    <n v="4.5"/>
    <n v="504"/>
    <s v="PROFESOR TITULAR UNIVERSIDAD"/>
    <s v="01A"/>
    <s v="TIEMPO COMPLETO AMPLIADO"/>
    <s v="2018-09-17 00:00:00.0"/>
    <s v="null"/>
    <s v="DF100205"/>
    <s v="PROFESOR TITULAR DE UNVERSIDAD"/>
    <s v="R103"/>
    <x v="1"/>
    <n v="813"/>
    <s v="TRABAJO SOCIAL Y SERVICIOS SOCIALES"/>
  </r>
  <r>
    <x v="3"/>
    <n v="16574975"/>
    <x v="1"/>
    <n v="250"/>
    <s v="250G"/>
    <s v="GRUPO-A"/>
    <s v="Prácticas de estudio diagnóstico"/>
    <s v="GG"/>
    <s v="GRUPO GRANDE"/>
    <s v="250G"/>
    <s v="GG DE PRÁCTICUM DE TRABAJO SOCIAL DE 3º"/>
    <s v="GRUPO-A"/>
    <s v="GG DE PRÁCTICUM DE TRABAJO SOCIAL DE 3º"/>
    <s v="AN"/>
    <n v="16574975"/>
    <s v="TOBIAS"/>
    <s v="OLARTE"/>
    <s v="EVA"/>
    <s v="TOBIAS OLARTE, EVA"/>
    <x v="0"/>
    <x v="1"/>
    <x v="0"/>
    <n v="0"/>
    <n v="0"/>
    <s v="evtobias"/>
    <s v="eva.tobias@unirioja.es"/>
    <n v="1.5"/>
    <n v="1.5"/>
    <n v="532"/>
    <s v="LABORAL DOCENTE-ASOCIADO"/>
    <s v="P03"/>
    <s v="TIEMPO PARCIAL (3+3 HORAS)"/>
    <s v="2017-02-24 00:00:00.0"/>
    <s v="2019-06-30 00:00:00.0"/>
    <s v="PI101106"/>
    <s v="PROFESOR ASOCIADO"/>
    <s v="R103"/>
    <x v="1"/>
    <n v="813"/>
    <s v="TRABAJO SOCIAL Y SERVICIOS SOCIALES"/>
  </r>
  <r>
    <x v="3"/>
    <n v="16586796"/>
    <x v="1"/>
    <n v="250"/>
    <s v="250G"/>
    <s v="GRUPO-A"/>
    <s v="Prácticas de estudio diagnóstico"/>
    <s v="GG"/>
    <s v="GRUPO GRANDE"/>
    <s v="250G"/>
    <s v="GG DE PRÁCTICUM DE TRABAJO SOCIAL DE 3º"/>
    <s v="GRUPO-A"/>
    <s v="GG DE PRÁCTICUM DE TRABAJO SOCIAL DE 3º"/>
    <s v="AN"/>
    <n v="16586796"/>
    <s v="CUESTA"/>
    <s v="RUIZ CLAVIJO"/>
    <s v="ANA BELEN"/>
    <s v="CUESTA RUIZ CLAVIJO, ANA BELEN"/>
    <x v="0"/>
    <x v="0"/>
    <x v="1"/>
    <n v="0"/>
    <n v="0"/>
    <s v="ancuesta"/>
    <s v="ana-belen.cuesta@unirioja.es"/>
    <n v="1"/>
    <n v="1"/>
    <n v="532"/>
    <s v="LABORAL DOCENTE-ASOCIADO"/>
    <s v="P03"/>
    <s v="TIEMPO PARCIAL (3+3 HORAS)"/>
    <s v="2018-06-23 00:00:00.0"/>
    <s v="2019-09-14 00:00:00.0"/>
    <s v="PI101107"/>
    <s v="PROFESOR ASOCIADO"/>
    <s v="R103"/>
    <x v="1"/>
    <n v="813"/>
    <s v="TRABAJO SOCIAL Y SERVICIOS SOCIALES"/>
  </r>
  <r>
    <x v="3"/>
    <n v="16599167"/>
    <x v="1"/>
    <n v="250"/>
    <s v="250G"/>
    <s v="GRUPO-A"/>
    <s v="Prácticas de estudio diagnóstico"/>
    <s v="GG"/>
    <s v="GRUPO GRANDE"/>
    <s v="250G"/>
    <s v="GG DE PRÁCTICUM DE TRABAJO SOCIAL DE 3º"/>
    <s v="GRUPO-A"/>
    <s v="GG DE PRÁCTICUM DE TRABAJO SOCIAL DE 3º"/>
    <s v="AN"/>
    <n v="16599167"/>
    <s v="ACEÑA"/>
    <s v="IRIARTE"/>
    <s v="IRENE"/>
    <s v="ACEÑA IRIARTE, IRENE"/>
    <x v="1"/>
    <x v="1"/>
    <x v="1"/>
    <n v="0"/>
    <n v="0"/>
    <s v="ircen"/>
    <s v="irene.cen@unirioja.es"/>
    <n v="1"/>
    <n v="1"/>
    <n v="532"/>
    <s v="LABORAL DOCENTE-ASOCIADO"/>
    <s v="P02"/>
    <s v="TIEMPO PARCIAL (2+2 HORAS)"/>
    <s v="2017-09-15 00:00:00.0"/>
    <s v="2019-09-14 00:00:00.0"/>
    <s v="PI101300"/>
    <s v="PROFESOR ASOCIADO"/>
    <s v="R103"/>
    <x v="1"/>
    <n v="813"/>
    <s v="TRABAJO SOCIAL Y SERVICIOS SOCIALES"/>
  </r>
  <r>
    <x v="3"/>
    <n v="72989041"/>
    <x v="1"/>
    <n v="250"/>
    <s v="250G"/>
    <s v="GRUPO-A"/>
    <s v="Prácticas de estudio diagnóstico"/>
    <s v="GG"/>
    <s v="GRUPO GRANDE"/>
    <s v="250G"/>
    <s v="GG DE PRÁCTICUM DE TRABAJO SOCIAL DE 3º"/>
    <s v="GRUPO-A"/>
    <s v="GG DE PRÁCTICUM DE TRABAJO SOCIAL DE 3º"/>
    <s v="AN"/>
    <n v="72989041"/>
    <s v="SERRANO"/>
    <s v="MARTÍNEZ"/>
    <s v="CECILIA"/>
    <s v="SERRANO MARTÍNEZ, CECILIA"/>
    <x v="1"/>
    <x v="0"/>
    <x v="1"/>
    <n v="0"/>
    <n v="0"/>
    <s v="ceserran"/>
    <s v="cecilia.serrano@unirioja.es"/>
    <n v="1.5"/>
    <n v="1.5"/>
    <n v="536"/>
    <s v="PROFESOR INTERINO"/>
    <s v="C01"/>
    <s v="TIEMPO COMPLETO"/>
    <s v="2017-09-15 00:00:00.0"/>
    <s v="null"/>
    <s v="PI101232"/>
    <s v="PROFESOR CONTRATADO INTERINO"/>
    <s v="R103"/>
    <x v="1"/>
    <n v="813"/>
    <s v="TRABAJO SOCIAL Y SERVICIOS SOCIALES"/>
  </r>
  <r>
    <x v="3"/>
    <n v="80154902"/>
    <x v="1"/>
    <n v="250"/>
    <s v="250G"/>
    <s v="GRUPO-A"/>
    <s v="Prácticas de estudio diagnóstico"/>
    <s v="GG"/>
    <s v="GRUPO GRANDE"/>
    <s v="250G"/>
    <s v="GG DE PRÁCTICUM DE TRABAJO SOCIAL DE 3º"/>
    <s v="GRUPO-A"/>
    <s v="GG DE PRÁCTICUM DE TRABAJO SOCIAL DE 3º"/>
    <s v="AN"/>
    <n v="80154902"/>
    <s v="CARBONERO"/>
    <s v="MUÑOZ"/>
    <s v="DOMINGO"/>
    <s v="CARBONERO MUÑOZ, DOMINGO"/>
    <x v="0"/>
    <x v="0"/>
    <x v="0"/>
    <n v="0"/>
    <n v="0"/>
    <s v="docarbon"/>
    <s v="domingo.carbonero@unirioja.es"/>
    <n v="1.5"/>
    <n v="1.5"/>
    <n v="536"/>
    <s v="PROFESOR INTERINO"/>
    <s v="C01"/>
    <s v="TIEMPO COMPLETO"/>
    <s v="2015-09-15 00:00:00.0"/>
    <s v="null"/>
    <s v="PI101021"/>
    <s v="PROFESOR CONTRATADO INTERINO"/>
    <s v="R103"/>
    <x v="1"/>
    <n v="813"/>
    <s v="TRABAJO SOCIAL Y SERVICIOS SOCIALES"/>
  </r>
  <r>
    <x v="3"/>
    <n v="16510691"/>
    <x v="1"/>
    <n v="251"/>
    <s v="251G"/>
    <s v="GRUPO-A"/>
    <s v="Trabajo social con comunidades"/>
    <s v="GG"/>
    <s v="GRUPO GRANDE"/>
    <s v="251G"/>
    <s v="GRUPO GRANDE DE Trabajo social con comunidades"/>
    <s v="GRUPO-A"/>
    <s v="Grupo Grande de Trabajo social con comunidades"/>
    <s v="2S"/>
    <n v="16510691"/>
    <s v="RUIDÍAZ"/>
    <s v="GARCÍA"/>
    <s v="CARMEN"/>
    <s v="RUIDÍAZ GARCÍA, CARMEN"/>
    <x v="0"/>
    <x v="1"/>
    <x v="0"/>
    <n v="5"/>
    <n v="1"/>
    <s v="caruidia"/>
    <s v="carmen.ruidiaz@unirioja.es"/>
    <n v="0"/>
    <n v="0"/>
    <n v="504"/>
    <s v="PROFESOR TITULAR UNIVERSIDAD"/>
    <s v="01A"/>
    <s v="TIEMPO COMPLETO AMPLIADO"/>
    <s v="2017-09-15 00:00:00.0"/>
    <s v="null"/>
    <s v="DF100189"/>
    <s v="PROFESOR TITULAR DE UNIVERSIDAD"/>
    <s v="R103"/>
    <x v="1"/>
    <n v="813"/>
    <s v="TRABAJO SOCIAL Y SERVICIOS SOCIALES"/>
  </r>
  <r>
    <x v="3"/>
    <n v="16628645"/>
    <x v="1"/>
    <n v="251"/>
    <s v="251G"/>
    <s v="GRUPO-A"/>
    <s v="Trabajo social con comunidades"/>
    <s v="GG"/>
    <s v="GRUPO GRANDE"/>
    <s v="251G"/>
    <s v="GRUPO GRANDE DE Trabajo social con comunidades"/>
    <s v="GRUPO-A"/>
    <s v="Grupo Grande de Trabajo social con comunidades"/>
    <s v="2S"/>
    <n v="16628645"/>
    <s v="MONTENEGRO"/>
    <s v="LEZA"/>
    <s v="SOFÍA"/>
    <s v="MONTENEGRO LEZA, SOFÍA"/>
    <x v="1"/>
    <x v="0"/>
    <x v="1"/>
    <n v="0"/>
    <n v="0"/>
    <s v="somonten"/>
    <s v="sofia.montenegro@alum.unirioja.es"/>
    <n v="1.5"/>
    <n v="1.5"/>
    <n v="121"/>
    <s v="PERSONAL INVESTIGADOR EN FORMACIÓN"/>
    <n v="0"/>
    <s v="_"/>
    <s v="2017-05-23 00:00:00.0"/>
    <s v="2019-05-22 00:00:00.0"/>
    <s v="D03BECARIO2"/>
    <s v="PERSONAL INVESTIGADOR PREDOCTORAL EN FORMACIÓN"/>
    <s v="R103"/>
    <x v="1"/>
    <n v="813"/>
    <s v="TRABAJO SOCIAL Y SERVICIOS SOCIALES"/>
  </r>
  <r>
    <x v="3"/>
    <n v="16515910"/>
    <x v="1"/>
    <n v="252"/>
    <s v="252G"/>
    <s v="GRUPO-A"/>
    <s v="Habilidades sociales y de comunicación para el trabajo social"/>
    <s v="GG"/>
    <s v="GRUPO GRANDE"/>
    <s v="252G"/>
    <s v="GG de Habilidades sociales y de comunicación para el trabajo social"/>
    <s v="GRUPO-A"/>
    <s v="GG de Habilidades sociales y de comunicación para el trabajo social"/>
    <s v="1S"/>
    <n v="16515910"/>
    <s v="LÁZARO"/>
    <s v="RUIZ"/>
    <s v="VICENTE"/>
    <s v="LÁZARO RUIZ, VICENTE"/>
    <x v="1"/>
    <x v="1"/>
    <x v="0"/>
    <n v="6"/>
    <n v="0"/>
    <s v="vilazaro"/>
    <s v="vicente.lazaro@unirioja.es"/>
    <n v="4.5"/>
    <n v="4.5"/>
    <s v="A-0538"/>
    <s v="TITULAR"/>
    <s v="C01"/>
    <s v="TIEMPO COMPLETO"/>
    <s v="2011-01-01 00:00:00.0"/>
    <s v="null"/>
    <s v="PI100795"/>
    <s v="TITULAR DOCTOR"/>
    <s v="R115"/>
    <x v="2"/>
    <n v="740"/>
    <s v="PSICOLOGÍA SOCIAL"/>
  </r>
  <r>
    <x v="3"/>
    <n v="16538859"/>
    <x v="1"/>
    <n v="255"/>
    <s v="255G"/>
    <s v="GRUPO-A"/>
    <s v="Trastornos de la conducta en el desarrollo humano"/>
    <s v="GG"/>
    <s v="GRUPO GRANDE"/>
    <s v="255G"/>
    <s v="GG de Trastornos de la conducta en el desarrollo humano"/>
    <s v="GRUPO-A"/>
    <s v="GG de Trastornos de la conducta en el desarrollo humano"/>
    <s v="2S"/>
    <n v="16538859"/>
    <s v="ARANA"/>
    <s v="IDIAQUEZ"/>
    <s v="JAVIER SABINO"/>
    <s v="ARANA IDIAQUEZ, JAVIER SABINO"/>
    <x v="1"/>
    <x v="0"/>
    <x v="1"/>
    <n v="0"/>
    <n v="0"/>
    <s v="jaarana"/>
    <s v="xabier.arana@unirioja.es"/>
    <n v="3"/>
    <n v="3"/>
    <n v="536"/>
    <s v="PROFESOR INTERINO"/>
    <s v="C01"/>
    <s v="TIEMPO COMPLETO"/>
    <s v="2018-09-17 00:00:00.0"/>
    <s v="null"/>
    <s v="PI101399"/>
    <s v="PROFESOR CONTRATADO INTERINO"/>
    <s v="R115"/>
    <x v="2"/>
    <n v="735"/>
    <s v="PSICOLOGÍA EVOLUTIVA Y DE LA EDUCACIÓN"/>
  </r>
  <r>
    <x v="3"/>
    <n v="71639421"/>
    <x v="1"/>
    <n v="255"/>
    <s v="255G"/>
    <s v="GRUPO-A"/>
    <s v="Trastornos de la conducta en el desarrollo humano"/>
    <s v="GG"/>
    <s v="GRUPO GRANDE"/>
    <s v="255G"/>
    <s v="GG de Trastornos de la conducta en el desarrollo humano"/>
    <s v="GRUPO-A"/>
    <s v="GG de Trastornos de la conducta en el desarrollo humano"/>
    <s v="2S"/>
    <n v="71639421"/>
    <s v="FONSECA"/>
    <s v="PEDRERO"/>
    <s v="EDUARDO"/>
    <s v="FONSECA PEDRERO, EDUARDO"/>
    <x v="0"/>
    <x v="1"/>
    <x v="0"/>
    <n v="0"/>
    <n v="1"/>
    <s v="edfonsec"/>
    <s v="eduardo.fonseca@unirioja.es"/>
    <n v="0"/>
    <n v="0"/>
    <n v="504"/>
    <s v="PROFESOR TITULAR UNIVERSIDAD"/>
    <s v="C01"/>
    <s v="TIEMPO COMPLETO"/>
    <s v="2011-09-01 00:00:00.0"/>
    <s v="null"/>
    <s v="DF100295"/>
    <s v="PROFESOR TITULAR DE UNIVERSIDAD"/>
    <s v="R115"/>
    <x v="2"/>
    <n v="735"/>
    <s v="PSICOLOGÍA EVOLUTIVA Y DE LA EDUCACIÓN"/>
  </r>
  <r>
    <x v="3"/>
    <n v="16035217"/>
    <x v="1"/>
    <n v="257"/>
    <s v="257G"/>
    <s v="GRUPO-A"/>
    <s v="Discapacidad y dependencia"/>
    <s v="GG"/>
    <s v="GRUPO GRANDE"/>
    <s v="257G"/>
    <s v="GG de Discapacidad y dependencia"/>
    <s v="GRUPO-A"/>
    <s v="GG de Discapacidad y dependencia"/>
    <s v="2S"/>
    <n v="16035217"/>
    <s v="MANZANO"/>
    <s v="GARCÍA"/>
    <s v="GUADALUPE"/>
    <s v="MANZANO GARCÍA, GUADALUPE"/>
    <x v="0"/>
    <x v="0"/>
    <x v="0"/>
    <n v="3"/>
    <n v="1"/>
    <s v="gumanzan"/>
    <s v="guadalupe.manzano@unirioja.es"/>
    <n v="1"/>
    <n v="1"/>
    <n v="504"/>
    <s v="PROFESOR TITULAR UNIVERSIDAD"/>
    <s v="C01"/>
    <s v="TIEMPO COMPLETO"/>
    <s v="2016-09-15 00:00:00.0"/>
    <s v="null"/>
    <s v="DF100046"/>
    <s v="TITULAR DE UNIVERSIDAD"/>
    <s v="R115"/>
    <x v="2"/>
    <n v="740"/>
    <s v="PSICOLOGÍA SOCIAL"/>
  </r>
  <r>
    <x v="3"/>
    <n v="16574471"/>
    <x v="1"/>
    <n v="259"/>
    <s v="259G"/>
    <s v="GRUPO-A"/>
    <s v="Globalización y TICs"/>
    <s v="GG"/>
    <s v="GRUPO GRANDE"/>
    <s v="259G"/>
    <s v="GG de Globalización y TICs"/>
    <s v="GRUPO-A"/>
    <s v="GG de Globalización y TICs"/>
    <s v="2S"/>
    <n v="16574471"/>
    <s v="ANDRÉS"/>
    <s v="CABELLO"/>
    <s v="SERGIO"/>
    <s v="ANDRÉS CABELLO, SERGIO"/>
    <x v="0"/>
    <x v="1"/>
    <x v="0"/>
    <n v="1"/>
    <n v="0"/>
    <s v="seandrc"/>
    <s v="sergio.andres@unirioja.es"/>
    <n v="0"/>
    <n v="0"/>
    <n v="536"/>
    <s v="PROFESOR INTERINO"/>
    <s v="C01"/>
    <s v="TIEMPO COMPLETO"/>
    <s v="2013-09-16 00:00:00.0"/>
    <s v="null"/>
    <s v="PI100924"/>
    <s v="PROFESOR CONTRATADO INTERINO"/>
    <s v="R114"/>
    <x v="3"/>
    <n v="775"/>
    <s v="SOCIOLOGÍA"/>
  </r>
  <r>
    <x v="3"/>
    <n v="44156166"/>
    <x v="1"/>
    <n v="259"/>
    <s v="259G"/>
    <s v="GRUPO-A"/>
    <s v="Globalización y TICs"/>
    <s v="GG"/>
    <s v="GRUPO GRANDE"/>
    <s v="259G"/>
    <s v="GG de Globalización y TICs"/>
    <s v="GRUPO-A"/>
    <s v="GG de Globalización y TICs"/>
    <s v="2S"/>
    <n v="44156166"/>
    <s v="UZCANGA"/>
    <s v="LACABE"/>
    <s v="CATALINA ANA"/>
    <s v="UZCANGA LACABE, CATALINA ANA"/>
    <x v="1"/>
    <x v="1"/>
    <x v="1"/>
    <n v="0"/>
    <n v="0"/>
    <s v="cauzcang"/>
    <s v="catalina-ana.uzcanga@unirioja.es"/>
    <n v="2.5"/>
    <n v="2.5"/>
    <n v="536"/>
    <s v="PROFESOR INTERINO"/>
    <s v="P05"/>
    <s v="TIEMPO PARCIAL (5+5 HORAS)"/>
    <s v="2018-10-02 00:00:00.0"/>
    <s v="2019-09-14 00:00:00.0"/>
    <s v="PI101437"/>
    <s v="PROFESOR CONTRATADO INTERINO"/>
    <s v="R114"/>
    <x v="3"/>
    <n v="775"/>
    <s v="SOCIOLOGÍA"/>
  </r>
  <r>
    <x v="3"/>
    <n v="16501828"/>
    <x v="1"/>
    <n v="260"/>
    <s v="260G"/>
    <s v="GRUPO-A"/>
    <s v="Población y formas de convivencia"/>
    <s v="GG"/>
    <s v="GRUPO GRANDE"/>
    <s v="260G"/>
    <s v="GG de Población y formas de convivencia"/>
    <s v="GRUPO-A"/>
    <s v="GG de Población y formas de convivencia"/>
    <s v="1S"/>
    <n v="16501828"/>
    <s v="GIRÓ"/>
    <s v="MIRANDA"/>
    <s v="JOAQUÍN"/>
    <s v="GIRÓ MIRANDA, JOAQUÍN"/>
    <x v="1"/>
    <x v="1"/>
    <x v="0"/>
    <n v="4"/>
    <n v="1"/>
    <s v="jogiro"/>
    <s v="joaquin.giro@unirioja.es"/>
    <n v="2.5"/>
    <n v="2.5"/>
    <n v="504"/>
    <s v="PROFESOR TITULAR UNIVERSIDAD"/>
    <s v="C01"/>
    <s v="TIEMPO COMPLETO"/>
    <s v="2015-09-15 00:00:00.0"/>
    <s v="null"/>
    <s v="DF100184"/>
    <s v="PROFESOR TITULAR UNIVERSIDAD"/>
    <s v="R114"/>
    <x v="3"/>
    <n v="775"/>
    <s v="SOCIOLOGÍA"/>
  </r>
  <r>
    <x v="3"/>
    <n v="2531198"/>
    <x v="1"/>
    <n v="263"/>
    <s v="263G"/>
    <s v="GRUPO-A"/>
    <s v="Desarrollo de competencias y modificación de conducta"/>
    <s v="GG"/>
    <s v="GRUPO GRANDE"/>
    <s v="263G"/>
    <s v="GG de Desarrollo de competencias y modificación de conducta"/>
    <s v="GRUPO-A"/>
    <s v="GG de Desarrollo de competencias y modificación de conducta"/>
    <s v="2S"/>
    <n v="2531198"/>
    <s v="DE VICENTE"/>
    <s v="CLEMENTE"/>
    <s v="MARÍA PALOMA"/>
    <s v="DE VICENTE CLEMENTE, MARÍA PALOMA"/>
    <x v="1"/>
    <x v="0"/>
    <x v="1"/>
    <n v="0"/>
    <n v="0"/>
    <s v="madevice"/>
    <s v="paloma.devicente@unirioja.es"/>
    <n v="4.5"/>
    <n v="4.5"/>
    <n v="532"/>
    <s v="LABORAL DOCENTE-ASOCIADO"/>
    <s v="P06"/>
    <s v="TIEMPO PARCIAL (6+6 HORAS)"/>
    <s v="2018-09-27 00:00:00.0"/>
    <s v="2019-09-14 00:00:00.0"/>
    <s v="PI101431"/>
    <s v="PROFESOR ASOCIADO"/>
    <s v="R115"/>
    <x v="2"/>
    <n v="735"/>
    <s v="PSICOLOGÍA EVOLUTIVA Y DE LA EDUCACIÓN"/>
  </r>
  <r>
    <x v="3"/>
    <n v="16601915"/>
    <x v="1"/>
    <n v="263"/>
    <s v="263G"/>
    <s v="GRUPO-A"/>
    <s v="Desarrollo de competencias y modificación de conducta"/>
    <s v="GG"/>
    <s v="GRUPO GRANDE"/>
    <s v="263G"/>
    <s v="GG de Desarrollo de competencias y modificación de conducta"/>
    <s v="GRUPO-A"/>
    <s v="GG de Desarrollo de competencias y modificación de conducta"/>
    <s v="2S"/>
    <n v="16601915"/>
    <s v="ORTUÑO"/>
    <s v="SIERRA"/>
    <s v="JAVIER"/>
    <s v="ORTUÑO SIERRA, JAVIER"/>
    <x v="0"/>
    <x v="0"/>
    <x v="0"/>
    <n v="1"/>
    <n v="1"/>
    <s v="jaortuno"/>
    <s v="javier.ortuno@unirioja.es"/>
    <n v="0"/>
    <n v="0"/>
    <n v="536"/>
    <s v="PROFESOR INTERINO"/>
    <s v="C01"/>
    <s v="TIEMPO COMPLETO"/>
    <s v="2016-09-15 00:00:00.0"/>
    <s v="null"/>
    <s v="PI101135"/>
    <s v="PROFESOR CONTRATADO INTERINO"/>
    <s v="R115"/>
    <x v="2"/>
    <n v="735"/>
    <s v="PSICOLOGÍA EVOLUTIVA Y DE LA EDUCACIÓN"/>
  </r>
  <r>
    <x v="1"/>
    <n v="16802653"/>
    <x v="1"/>
    <n v="268"/>
    <s v="268G"/>
    <s v="GRUPO-A"/>
    <s v="Contabilidad"/>
    <s v="GG"/>
    <s v="GRUPO GRANDE"/>
    <s v="268G"/>
    <s v="GRUPO GRANDE DE Contabilidad"/>
    <s v="GRUPO-A"/>
    <s v="Grupo Grande de Contabilidad"/>
    <s v="1S"/>
    <n v="16802653"/>
    <s v="MARÍN"/>
    <s v="VINUESA"/>
    <s v="LUZ MARÍA"/>
    <s v="MARÍN VINUESA, LUZ MARÍA"/>
    <x v="0"/>
    <x v="0"/>
    <x v="0"/>
    <n v="3"/>
    <n v="0"/>
    <s v="lumarin"/>
    <s v="luz-maria.marin@unirioja.es"/>
    <n v="3"/>
    <n v="3"/>
    <n v="536"/>
    <s v="PROFESOR INTERINO"/>
    <s v="C01"/>
    <s v="TIEMPO COMPLETO"/>
    <s v="2016-09-15 00:00:00.0"/>
    <s v="null"/>
    <s v="PI101109"/>
    <s v="PROFESOR CONTRATADO INTERINO"/>
    <s v="R104"/>
    <x v="0"/>
    <n v="230"/>
    <s v="ECONOMÍA FINANCIERA Y CONTABILIDAD"/>
  </r>
  <r>
    <x v="2"/>
    <n v="16802653"/>
    <x v="1"/>
    <n v="268"/>
    <s v="268G"/>
    <s v="GRUPO-A"/>
    <s v="Contabilidad"/>
    <s v="GG"/>
    <s v="GRUPO GRANDE"/>
    <s v="268G"/>
    <s v="GRUPO GRANDE DE Contabilidad"/>
    <s v="GRUPO-A"/>
    <s v="Grupo Grande de Contabilidad"/>
    <s v="1S"/>
    <n v="16802653"/>
    <s v="MARÍN"/>
    <s v="VINUESA"/>
    <s v="LUZ MARÍA"/>
    <s v="MARÍN VINUESA, LUZ MARÍA"/>
    <x v="0"/>
    <x v="0"/>
    <x v="0"/>
    <n v="3"/>
    <n v="0"/>
    <s v="lumarin"/>
    <s v="luz-maria.marin@unirioja.es"/>
    <n v="3"/>
    <m/>
    <n v="536"/>
    <s v="PROFESOR INTERINO"/>
    <s v="C01"/>
    <s v="TIEMPO COMPLETO"/>
    <s v="2016-09-15 00:00:00.0"/>
    <s v="null"/>
    <s v="PI101109"/>
    <s v="PROFESOR CONTRATADO INTERINO"/>
    <s v="R104"/>
    <x v="0"/>
    <n v="230"/>
    <s v="ECONOMÍA FINANCIERA Y CONTABILIDAD"/>
  </r>
  <r>
    <x v="2"/>
    <n v="16015792"/>
    <x v="1"/>
    <n v="269"/>
    <s v="269G"/>
    <s v="GRUPO-A"/>
    <s v="Planificación, selección y evaluación de Recursos Humanos"/>
    <s v="GG"/>
    <s v="GRUPO GRANDE"/>
    <s v="269G"/>
    <s v="GRUPO GRANDE DE Planificación, selección y evaluación de recursos humanos"/>
    <s v="GRUPO-A"/>
    <s v="Grupo Grande de Planificación, selección y evaluación de recursos humanos"/>
    <s v="2S"/>
    <n v="16015792"/>
    <s v="GIL"/>
    <s v="LÓPEZ"/>
    <s v="ALFONSO JESÚS"/>
    <s v="GIL LÓPEZ, ALFONSO JESÚS"/>
    <x v="0"/>
    <x v="0"/>
    <x v="0"/>
    <n v="1"/>
    <n v="0"/>
    <s v="algil"/>
    <s v="alfonso.gil@unirioja.es"/>
    <n v="0"/>
    <n v="0"/>
    <n v="536"/>
    <s v="PROFESOR INTERINO"/>
    <s v="C01"/>
    <s v="TIEMPO COMPLETO"/>
    <s v="2017-09-15 00:00:00.0"/>
    <s v="null"/>
    <s v="PI101241"/>
    <s v="PROFESOR CONTRATADO INTERINO"/>
    <s v="R104"/>
    <x v="0"/>
    <n v="650"/>
    <s v="ORGANIZACIÓN DE EMPRESAS"/>
  </r>
  <r>
    <x v="2"/>
    <n v="16515910"/>
    <x v="1"/>
    <n v="269"/>
    <s v="269G"/>
    <s v="GRUPO-A"/>
    <s v="Planificación, selección y evaluación de Recursos Humanos"/>
    <s v="GG"/>
    <s v="GRUPO GRANDE"/>
    <s v="269G"/>
    <s v="GRUPO GRANDE DE Planificación, selección y evaluación de recursos humanos"/>
    <s v="GRUPO-A"/>
    <s v="Grupo Grande de Planificación, selección y evaluación de recursos humanos"/>
    <s v="2S"/>
    <n v="16515910"/>
    <s v="LÁZARO"/>
    <s v="RUIZ"/>
    <s v="VICENTE"/>
    <s v="LÁZARO RUIZ, VICENTE"/>
    <x v="1"/>
    <x v="1"/>
    <x v="0"/>
    <n v="6"/>
    <n v="0"/>
    <s v="vilazaro"/>
    <s v="vicente.lazaro@unirioja.es"/>
    <n v="3.1"/>
    <n v="3.1"/>
    <s v="A-0538"/>
    <s v="TITULAR"/>
    <s v="C01"/>
    <s v="TIEMPO COMPLETO"/>
    <s v="2011-01-01 00:00:00.0"/>
    <s v="null"/>
    <s v="PI100795"/>
    <s v="TITULAR DOCTOR"/>
    <s v="R115"/>
    <x v="2"/>
    <n v="740"/>
    <s v="PSICOLOGÍA SOCIAL"/>
  </r>
  <r>
    <x v="2"/>
    <n v="16521624"/>
    <x v="1"/>
    <n v="269"/>
    <s v="269G"/>
    <s v="GRUPO-A"/>
    <s v="Planificación, selección y evaluación de Recursos Humanos"/>
    <s v="GG"/>
    <s v="GRUPO GRANDE"/>
    <s v="269G"/>
    <s v="GRUPO GRANDE DE Planificación, selección y evaluación de recursos humanos"/>
    <s v="GRUPO-A"/>
    <s v="Grupo Grande de Planificación, selección y evaluación de recursos humanos"/>
    <s v="2S"/>
    <n v="16521624"/>
    <s v="ANGUIANO"/>
    <s v="BAÑOS"/>
    <s v="ALBERTO"/>
    <s v="ANGUIANO BAÑOS, ALBERTO"/>
    <x v="1"/>
    <x v="0"/>
    <x v="1"/>
    <n v="0"/>
    <n v="0"/>
    <s v="alanguia"/>
    <s v="alberto.anguiano@unirioja.es"/>
    <n v="3.1"/>
    <n v="3.1"/>
    <n v="532"/>
    <s v="LABORAL DOCENTE-ASOCIADO"/>
    <s v="P02"/>
    <s v="TIEMPO PARCIAL (2+2 HORAS)"/>
    <s v="2018-09-17 00:00:00.0"/>
    <s v="2019-09-14 00:00:00.0"/>
    <s v="PI101362"/>
    <s v="PROFESOR ASOCIADO"/>
    <s v="R104"/>
    <x v="0"/>
    <n v="650"/>
    <s v="ORGANIZACIÓN DE EMPRESAS"/>
  </r>
  <r>
    <x v="2"/>
    <n v="72823017"/>
    <x v="1"/>
    <n v="270"/>
    <s v="270G"/>
    <s v="GRUPO-A"/>
    <s v="Sociología del trabajo"/>
    <s v="GG"/>
    <s v="GRUPO GRANDE"/>
    <s v="270G"/>
    <s v="GRUPO GRANDE DE Sociología del trabajo"/>
    <s v="GRUPO-A"/>
    <s v="Grupo Grande de Sociología del trabajo"/>
    <s v="2S"/>
    <n v="72823017"/>
    <s v="BOGINO"/>
    <s v="LARRAMBEBERE"/>
    <s v="MARÍA VICTORIA"/>
    <s v="BOGINO LARRAMBEBERE, MARÍA VICTORIA"/>
    <x v="1"/>
    <x v="1"/>
    <x v="1"/>
    <n v="0"/>
    <n v="0"/>
    <s v="mabogino"/>
    <s v="maria-victoria.bogino@unirioja.es"/>
    <n v="1"/>
    <n v="1"/>
    <n v="536"/>
    <s v="PROFESOR INTERINO"/>
    <s v="P06"/>
    <s v="TIEMPO PARCIAL (6+6 HORAS)"/>
    <s v="2018-09-18 00:00:00.0"/>
    <s v="null"/>
    <s v="PI101392"/>
    <s v="PROFESOR CONTRATADO INTERINO"/>
    <s v="R114"/>
    <x v="3"/>
    <n v="775"/>
    <s v="SOCIOLOGÍA"/>
  </r>
  <r>
    <x v="2"/>
    <n v="16501828"/>
    <x v="1"/>
    <n v="270"/>
    <s v="270R"/>
    <s v="GRUPO-A1"/>
    <s v="Sociología del trabajo"/>
    <s v="GR"/>
    <s v="GRUPO REDUCIDO"/>
    <s v="270R"/>
    <s v="GRUPO REDUCIDO DE Sociología del trabajo"/>
    <s v="GRUPO-A1"/>
    <s v="Grupo Reducido de Sociología del trabajo"/>
    <s v="2S"/>
    <n v="16501828"/>
    <s v="GIRÓ"/>
    <s v="MIRANDA"/>
    <s v="JOAQUÍN"/>
    <s v="GIRÓ MIRANDA, JOAQUÍN"/>
    <x v="1"/>
    <x v="1"/>
    <x v="0"/>
    <n v="4"/>
    <n v="1"/>
    <s v="jogiro"/>
    <s v="joaquin.giro@unirioja.es"/>
    <n v="0.5"/>
    <n v="0.5"/>
    <n v="504"/>
    <s v="PROFESOR TITULAR UNIVERSIDAD"/>
    <s v="C01"/>
    <s v="TIEMPO COMPLETO"/>
    <s v="2015-09-15 00:00:00.0"/>
    <s v="null"/>
    <s v="DF100184"/>
    <s v="PROFESOR TITULAR UNIVERSIDAD"/>
    <s v="R114"/>
    <x v="3"/>
    <n v="775"/>
    <s v="SOCIOLOGÍA"/>
  </r>
  <r>
    <x v="2"/>
    <n v="16563058"/>
    <x v="1"/>
    <n v="271"/>
    <s v="271G"/>
    <s v="GRUPO-A"/>
    <s v="Trabajo fin de grado en Relaciones Laborales y Recursos Humanos"/>
    <s v="GG"/>
    <s v="GRUPO GRANDE"/>
    <s v="271G"/>
    <s v="TRABAJO FIN DE GRADO"/>
    <s v="GRUPO-A"/>
    <s v="TRABAJO FIN DE GRADO"/>
    <s v="I"/>
    <n v="16563058"/>
    <s v="PELEGRÍN"/>
    <s v="BORONDO"/>
    <s v="JORGE"/>
    <s v="PELEGRÍN BORONDO, JORGE"/>
    <x v="0"/>
    <x v="0"/>
    <x v="0"/>
    <n v="2"/>
    <n v="1"/>
    <s v="jopelegr"/>
    <s v="jorge.pelegrin@unirioja.es"/>
    <n v="0"/>
    <n v="0"/>
    <n v="534"/>
    <s v="CONTRATADO DOCTOR -TIPO 1"/>
    <s v="C01"/>
    <s v="TIEMPO COMPLETO"/>
    <s v="2015-04-23 00:00:00.0"/>
    <s v="null"/>
    <s v="LD100612"/>
    <s v="PROFESOR CONTRATADO DOCTOR- TIPO 1"/>
    <s v="R104"/>
    <x v="0"/>
    <n v="95"/>
    <s v="COMERCIALIZACIÓN E INVESTIGACIÓN DE MERCADOS"/>
  </r>
  <r>
    <x v="4"/>
    <n v="16532195"/>
    <x v="2"/>
    <n v="272"/>
    <s v="272G"/>
    <s v="GRUPO-A"/>
    <s v="Trastornos del desarrollo y dificultades de aprendizaje"/>
    <s v="GG"/>
    <s v="GRUPO GRANDE"/>
    <s v="272G"/>
    <s v="GRUPO GRANDE DE Trastornos del desarrollo y dificultades de aprendizaje"/>
    <s v="GRUPO-A"/>
    <s v="Grupo Grande de Trastornos del desarrollo y dificultades de aprendizaje"/>
    <s v="AN"/>
    <n v="16532195"/>
    <s v="PASCUAL"/>
    <s v="SUFRATE"/>
    <s v="MARÍA TERESA"/>
    <s v="PASCUAL SUFRATE, MARÍA TERESA"/>
    <x v="0"/>
    <x v="0"/>
    <x v="0"/>
    <n v="6"/>
    <n v="0"/>
    <s v="tpascual"/>
    <s v="teresa.pascual@unirioja.es"/>
    <n v="6.5"/>
    <n v="6.5"/>
    <n v="504"/>
    <s v="PROFESOR TITULAR UNIVERSIDAD"/>
    <s v="01A"/>
    <s v="TIEMPO COMPLETO AMPLIADO"/>
    <s v="2017-04-12 00:00:00.0"/>
    <s v="null"/>
    <s v="DF3607"/>
    <s v="PROFESOR TITULAR DE UNIVERSIDAD"/>
    <s v="R115"/>
    <x v="2"/>
    <n v="735"/>
    <s v="PSICOLOGÍA EVOLUTIVA Y DE LA EDUCACIÓN"/>
  </r>
  <r>
    <x v="4"/>
    <n v="7017598"/>
    <x v="2"/>
    <n v="273"/>
    <s v="273G"/>
    <s v="GRUPO-A"/>
    <s v="Educación inclusiva y respuesta a la diversidad: 0-6 años"/>
    <s v="GG"/>
    <s v="GRUPO GRANDE"/>
    <s v="273G"/>
    <s v="GG Educación inclusiva y respuesta a la diversidad de la educación infantil"/>
    <s v="GRUPO-A"/>
    <s v="GG Educación inclusiva y respuesta a la diversidad de la educación infantil"/>
    <s v="AN"/>
    <n v="7017598"/>
    <s v="ALONSO"/>
    <s v="RUIZ"/>
    <s v="ROSA ANA"/>
    <s v="ALONSO RUIZ, ROSA ANA"/>
    <x v="0"/>
    <x v="1"/>
    <x v="0"/>
    <n v="1"/>
    <n v="0"/>
    <s v="roalonr"/>
    <s v="rosa-ana.alonso@unirioja.es"/>
    <n v="3.5"/>
    <n v="3.5"/>
    <n v="536"/>
    <s v="PROFESOR INTERINO"/>
    <s v="C01"/>
    <s v="TIEMPO COMPLETO"/>
    <s v="2015-09-15 00:00:00.0"/>
    <s v="null"/>
    <s v="PI101053"/>
    <s v="PROFESOR CONTRATADO INTERINO"/>
    <s v="R115"/>
    <x v="2"/>
    <n v="215"/>
    <s v="DIDÁCTICA Y ORGANIZACIÓN ESCOLAR"/>
  </r>
  <r>
    <x v="4"/>
    <n v="72703170"/>
    <x v="2"/>
    <n v="273"/>
    <s v="273G"/>
    <s v="GRUPO-A"/>
    <s v="Educación inclusiva y respuesta a la diversidad: 0-6 años"/>
    <s v="GG"/>
    <s v="GRUPO GRANDE"/>
    <s v="273G"/>
    <s v="GG Educación inclusiva y respuesta a la diversidad de la educación infantil"/>
    <s v="GRUPO-A"/>
    <s v="GG Educación inclusiva y respuesta a la diversidad de la educación infantil"/>
    <s v="AN"/>
    <n v="72703170"/>
    <s v="CHOCARRO"/>
    <s v="DE LUIS"/>
    <s v="EDURNE"/>
    <s v="CHOCARRO DE LUIS, EDURNE"/>
    <x v="0"/>
    <x v="0"/>
    <x v="0"/>
    <n v="0"/>
    <n v="1"/>
    <s v="edchocar"/>
    <s v="edurne.chocarro@unirioja.es"/>
    <n v="3"/>
    <n v="3"/>
    <n v="534"/>
    <s v="CONTRATADO DOCTOR -TIPO 1"/>
    <s v="C01"/>
    <s v="TIEMPO COMPLETO"/>
    <s v="2018-11-30 00:00:00.0"/>
    <s v="null"/>
    <s v="LD100293"/>
    <s v="PROFESOR CONTRATADO DOCTOR -TIPO 1"/>
    <s v="R115"/>
    <x v="2"/>
    <n v="215"/>
    <s v="DIDÁCTICA Y ORGANIZACIÓN ESCOLAR"/>
  </r>
  <r>
    <x v="4"/>
    <n v="16568302"/>
    <x v="2"/>
    <n v="274"/>
    <s v="274G"/>
    <s v="GRUPO-A"/>
    <s v="Didáctica de las Ciencias Experimentales"/>
    <s v="GG"/>
    <s v="GRUPO GRANDE"/>
    <s v="274G"/>
    <s v="GG de Didáctica de las ciencias experimentales"/>
    <s v="GRUPO-A"/>
    <s v="GG de Didáctica de las ciencias experimentales"/>
    <s v="2S"/>
    <n v="16568302"/>
    <s v="ROBREDO"/>
    <s v="VALGAÑÓN"/>
    <s v="BEATRIZ"/>
    <s v="ROBREDO VALGAÑÓN, BEATRIZ"/>
    <x v="0"/>
    <x v="0"/>
    <x v="0"/>
    <n v="0"/>
    <n v="0"/>
    <s v="berobred"/>
    <s v="beatriz.robredo@unirioja.es"/>
    <n v="3"/>
    <n v="3"/>
    <n v="504"/>
    <s v="PROFESOR TITULAR UNIVERSIDAD"/>
    <s v="C01"/>
    <s v="TIEMPO COMPLETO"/>
    <s v="2018-09-17 00:00:00.0"/>
    <s v="null"/>
    <s v="DF386"/>
    <s v="PROFESOR TITULAR DE UNIVERSIDAD"/>
    <s v="R101"/>
    <x v="4"/>
    <n v="205"/>
    <s v="DIDÁCTICA DE LAS CIENCIAS EXPERIMENTALES"/>
  </r>
  <r>
    <x v="4"/>
    <n v="72780033"/>
    <x v="2"/>
    <n v="274"/>
    <s v="274G"/>
    <s v="GRUPO-A"/>
    <s v="Didáctica de las Ciencias Experimentales"/>
    <s v="GG"/>
    <s v="GRUPO GRANDE"/>
    <s v="274G"/>
    <s v="GG de Didáctica de las ciencias experimentales"/>
    <s v="GRUPO-A"/>
    <s v="GG de Didáctica de las ciencias experimentales"/>
    <s v="2S"/>
    <n v="72780033"/>
    <s v="HERNÁNDEZ"/>
    <s v="ÁLAMOS"/>
    <s v="MARÍA DEL MAR"/>
    <s v="HERNÁNDEZ ÁLAMOS, MARÍA DEL MAR"/>
    <x v="1"/>
    <x v="0"/>
    <x v="0"/>
    <n v="0"/>
    <n v="1"/>
    <s v="maherna"/>
    <s v="mara.hernandez@unirioja.es"/>
    <n v="0"/>
    <n v="0"/>
    <n v="504"/>
    <s v="PROFESOR TITULAR UNIVERSIDAD"/>
    <s v="C01"/>
    <s v="TIEMPO COMPLETO"/>
    <s v="2011-09-01 00:00:00.0"/>
    <s v="null"/>
    <s v="DF100292"/>
    <s v="PROFESOR TITULAR DE UNIVERSIDAD"/>
    <s v="R101"/>
    <x v="4"/>
    <n v="205"/>
    <s v="DIDÁCTICA DE LAS CIENCIAS EXPERIMENTALES"/>
  </r>
  <r>
    <x v="4"/>
    <n v="16268560"/>
    <x v="2"/>
    <n v="276"/>
    <s v="276G"/>
    <s v="GRUPO-A"/>
    <s v="Expresión plástica y su didáctica en educación infantil"/>
    <s v="GG"/>
    <s v="GRUPO GRANDE"/>
    <s v="276G"/>
    <s v="GG de Expresión plástica y su didáctica en educación infantil"/>
    <s v="GRUPO-A"/>
    <s v="GG de Expresión plástica y su didáctica en educación infantil"/>
    <s v="2S"/>
    <n v="16268560"/>
    <s v="TEJADA"/>
    <s v="SÁNCHEZ"/>
    <s v="Mª SORAYA"/>
    <s v="TEJADA SÁNCHEZ, Mª SORAYA"/>
    <x v="0"/>
    <x v="0"/>
    <x v="1"/>
    <n v="3"/>
    <n v="0"/>
    <s v="matejas"/>
    <s v="soraya.tejada@unirioja.es"/>
    <n v="4"/>
    <n v="4"/>
    <n v="536"/>
    <s v="PROFESOR INTERINO"/>
    <s v="C01"/>
    <s v="TIEMPO COMPLETO"/>
    <s v="2013-09-16 00:00:00.0"/>
    <s v="null"/>
    <s v="PI100929"/>
    <s v="PROFESOR CONTRATADO INTERINO"/>
    <s v="R115"/>
    <x v="2"/>
    <n v="193"/>
    <s v="DIDÁCTICA DE LA EXPRESIÓN PLÁSTICA"/>
  </r>
  <r>
    <x v="4"/>
    <n v="16574106"/>
    <x v="2"/>
    <n v="276"/>
    <s v="276R"/>
    <s v="GRUPO-A1"/>
    <s v="Expresión plástica y su didáctica en educación infantil"/>
    <s v="GR"/>
    <s v="GRUPO REDUCIDO"/>
    <s v="276R"/>
    <s v="GR de Expresión plástica y su didáctica en educación infantil"/>
    <s v="GRUPO-A1"/>
    <s v="GR de Expresión plástica y su didáctica en educación infantil"/>
    <s v="2S"/>
    <n v="16574106"/>
    <s v="BOBADILLA"/>
    <s v="RUIZ"/>
    <s v="M.ª CONCEPCIÓN"/>
    <s v="BOBADILLA RUIZ, M.ª CONCEPCIÓN"/>
    <x v="1"/>
    <x v="1"/>
    <x v="1"/>
    <n v="0"/>
    <n v="0"/>
    <s v="mcbobadi"/>
    <s v="m-concepcion.bobadilla@unirioja.es"/>
    <n v="2"/>
    <n v="2"/>
    <n v="532"/>
    <s v="LABORAL DOCENTE-ASOCIADO"/>
    <s v="P06"/>
    <s v="TIEMPO PARCIAL (6+6 HORAS)"/>
    <s v="2017-09-15 00:00:00.0"/>
    <s v="2019-09-14 00:00:00.0"/>
    <s v="PI101289"/>
    <s v="PROFESOR ASOCIADO"/>
    <s v="R115"/>
    <x v="2"/>
    <n v="185"/>
    <s v="DIBUJO"/>
  </r>
  <r>
    <x v="4"/>
    <n v="12745547"/>
    <x v="2"/>
    <n v="277"/>
    <s v="277G"/>
    <s v="GRUPO-A"/>
    <s v="Formación musical y su didáctica en educación infantil"/>
    <s v="GG"/>
    <s v="GRUPO GRANDE"/>
    <s v="277G"/>
    <s v="GG de Formación musical y su didáctica en educación infantil"/>
    <s v="GRUPO-A"/>
    <s v="GG de Formación musical y su didáctica en educación infantil"/>
    <s v="1S"/>
    <n v="12745547"/>
    <s v="CAMACHO"/>
    <s v="SÁNCHEZ"/>
    <s v="MARÍA DEL PILAR"/>
    <s v="CAMACHO SÁNCHEZ, MARÍA DEL PILAR"/>
    <x v="1"/>
    <x v="1"/>
    <x v="0"/>
    <n v="4"/>
    <n v="0"/>
    <s v="picamach"/>
    <s v="pilar.camacho@unirioja.es"/>
    <n v="4"/>
    <n v="4"/>
    <n v="504"/>
    <s v="PROFESOR TITULAR UNIVERSIDAD"/>
    <s v="01A"/>
    <s v="TIEMPO COMPLETO AMPLIADO"/>
    <s v="2012-09-01 00:00:00.0"/>
    <s v="null"/>
    <s v="DF100099"/>
    <s v="PROFESORES TITULARES DE UNIVERSIDAD"/>
    <s v="R115"/>
    <x v="2"/>
    <n v="189"/>
    <s v="DIDÁCTICA DE LA EXPRESIÓN MUSICAL"/>
  </r>
  <r>
    <x v="4"/>
    <n v="16581906"/>
    <x v="2"/>
    <n v="278"/>
    <s v="278G"/>
    <s v="GRUPO-A"/>
    <s v="Didáctica de las lenguas castellana y extranjeras"/>
    <s v="GG"/>
    <s v="GRUPO GRANDE"/>
    <s v="278G"/>
    <s v="GG de Didáctica de las lenguas castellana y extranjeras"/>
    <s v="GRUPO-A"/>
    <s v="GG de Didáctica de las lenguas castellana y extranjeras"/>
    <s v="1S"/>
    <n v="16581906"/>
    <s v="SAMPEDRO"/>
    <s v="PASCUAL"/>
    <s v="SIMÓN"/>
    <s v="SAMPEDRO PASCUAL, SIMÓN"/>
    <x v="0"/>
    <x v="1"/>
    <x v="0"/>
    <n v="0"/>
    <n v="0"/>
    <s v="sisamped"/>
    <s v="simon.sampedro@unirioja.es"/>
    <n v="2"/>
    <n v="2"/>
    <n v="536"/>
    <s v="PROFESOR INTERINO"/>
    <s v="C01"/>
    <s v="TIEMPO COMPLETO"/>
    <s v="2018-09-17 00:00:00.0"/>
    <s v="null"/>
    <s v="PI101363"/>
    <s v="PROFESOR CONTRATADO INTERINO TC"/>
    <s v="R106"/>
    <x v="5"/>
    <n v="195"/>
    <s v="DIDÁCTICA DE LA LENGUA Y LA LITERATURA"/>
  </r>
  <r>
    <x v="4"/>
    <n v="32877122"/>
    <x v="2"/>
    <n v="278"/>
    <s v="278G"/>
    <s v="GRUPO-A"/>
    <s v="Didáctica de las lenguas castellana y extranjeras"/>
    <s v="GG"/>
    <s v="GRUPO GRANDE"/>
    <s v="278G"/>
    <s v="GG de Didáctica de las lenguas castellana y extranjeras"/>
    <s v="GRUPO-A"/>
    <s v="GG de Didáctica de las lenguas castellana y extranjeras"/>
    <s v="1S"/>
    <n v="32877122"/>
    <s v="CANGA"/>
    <s v="ALONSO"/>
    <s v="ANDRÉS"/>
    <s v="CANGA ALONSO, ANDRÉS"/>
    <x v="0"/>
    <x v="0"/>
    <x v="0"/>
    <n v="0"/>
    <n v="1"/>
    <s v="ancanga"/>
    <s v="andres.canga@unirioja.es"/>
    <n v="2"/>
    <n v="2"/>
    <n v="504"/>
    <s v="PROFESOR TITULAR UNIVERSIDAD"/>
    <s v="C01"/>
    <s v="TIEMPO COMPLETO"/>
    <s v="2009-09-29 00:00:00.0"/>
    <s v="null"/>
    <s v="DF100243"/>
    <s v="PROFESOR TITULAR DE UNIVERSIDAD"/>
    <s v="R107"/>
    <x v="6"/>
    <n v="345"/>
    <s v="FILOLOGÍA INGLESA"/>
  </r>
  <r>
    <x v="4"/>
    <n v="44445308"/>
    <x v="2"/>
    <n v="278"/>
    <s v="278G"/>
    <s v="GRUPO-A"/>
    <s v="Didáctica de las lenguas castellana y extranjeras"/>
    <s v="GG"/>
    <s v="GRUPO GRANDE"/>
    <s v="278G"/>
    <s v="GG de Didáctica de las lenguas castellana y extranjeras"/>
    <s v="GRUPO-A"/>
    <s v="GG de Didáctica de las lenguas castellana y extranjeras"/>
    <s v="1S"/>
    <n v="44445308"/>
    <s v="VILA"/>
    <s v="CARNEIRO"/>
    <s v="ZAIDA"/>
    <s v="VILA CARNEIRO, ZAIDA"/>
    <x v="0"/>
    <x v="1"/>
    <x v="1"/>
    <m/>
    <m/>
    <s v="zavila"/>
    <s v="zaida.vila@unirioja.es"/>
    <n v="0"/>
    <n v="0"/>
    <n v="536"/>
    <s v="PROFESOR INTERINO"/>
    <s v="C01"/>
    <s v="TIEMPO COMPLETO"/>
    <s v="2013-09-16 00:00:00.0"/>
    <s v="2019-01-28 00:00:00.0"/>
    <s v="PI100911"/>
    <s v="PROFESOR CONTRATADO INTERINO"/>
    <s v="R106"/>
    <x v="5"/>
    <n v="195"/>
    <s v="DIDÁCTICA DE LA LENGUA Y LA LITERATURA"/>
  </r>
  <r>
    <x v="4"/>
    <n v="16633495"/>
    <x v="2"/>
    <n v="280"/>
    <s v="280G"/>
    <s v="GRUPO-A"/>
    <s v="Lengua castellana en atención temprana"/>
    <s v="GG"/>
    <s v="GRUPO GRANDE"/>
    <s v="280G"/>
    <s v="GRUPO GRANDE DE Lengua castellana en atención temprana"/>
    <s v="GRUPO-A"/>
    <s v="Grupo Grande de Lengua castellana en atención temprana"/>
    <s v="1S"/>
    <n v="16633495"/>
    <s v="SERRANO"/>
    <s v="ROMERO"/>
    <s v="TAMARA"/>
    <s v="SERRANO ROMERO, TAMARA"/>
    <x v="1"/>
    <x v="1"/>
    <x v="1"/>
    <n v="0"/>
    <n v="0"/>
    <s v="taserran"/>
    <s v="tamara.serrano@unirioja.es"/>
    <n v="3"/>
    <n v="3"/>
    <n v="536"/>
    <s v="PROFESOR INTERINO"/>
    <s v="P06"/>
    <s v="TIEMPO PARCIAL (6+6 HORAS)"/>
    <s v="2018-09-24 00:00:00.0"/>
    <s v="2019-09-14 00:00:00.0"/>
    <s v="PI101422"/>
    <s v="PROFESOR CONTRATADO INTERINO"/>
    <s v="R106"/>
    <x v="5"/>
    <n v="195"/>
    <s v="DIDÁCTICA DE LA LENGUA Y LA LITERATURA"/>
  </r>
  <r>
    <x v="4"/>
    <n v="50842132"/>
    <x v="2"/>
    <n v="280"/>
    <s v="280G"/>
    <s v="GRUPO-A"/>
    <s v="Lengua castellana en atención temprana"/>
    <s v="GG"/>
    <s v="GRUPO GRANDE"/>
    <s v="280G"/>
    <s v="GRUPO GRANDE DE Lengua castellana en atención temprana"/>
    <s v="GRUPO-A"/>
    <s v="Grupo Grande de Lengua castellana en atención temprana"/>
    <s v="1S"/>
    <n v="50842132"/>
    <s v="GAVELA"/>
    <s v="GARCÍA"/>
    <s v="DELIA DEL PILAR"/>
    <s v="GAVELA GARCÍA, DELIA DEL PILAR"/>
    <x v="0"/>
    <x v="0"/>
    <x v="0"/>
    <n v="1"/>
    <n v="1"/>
    <s v="degavela"/>
    <s v="delia.gavela@unirioja.es"/>
    <n v="0"/>
    <n v="0"/>
    <n v="504"/>
    <s v="PROFESOR TITULAR UNIVERSIDAD"/>
    <s v="C01"/>
    <s v="TIEMPO COMPLETO"/>
    <s v="2017-09-15 00:00:00.0"/>
    <s v="null"/>
    <s v="DF100302"/>
    <s v="PROFESOR TITULAR DE UNIVERSIDAD"/>
    <s v="R106"/>
    <x v="5"/>
    <n v="195"/>
    <s v="DIDÁCTICA DE LA LENGUA Y LA LITERATURA"/>
  </r>
  <r>
    <x v="4"/>
    <n v="25147795"/>
    <x v="2"/>
    <n v="281"/>
    <s v="281G"/>
    <s v="GRUPO-A"/>
    <s v="Intervención motriz en educación infantil"/>
    <s v="GG"/>
    <s v="GRUPO GRANDE"/>
    <s v="281G"/>
    <s v="GRUPO GRANDE DE Intervención motriz en educación infantil"/>
    <s v="GRUPO-A"/>
    <s v="Grupo Grande de Intervención motriz en educación infantil"/>
    <s v="1S"/>
    <n v="25147795"/>
    <s v="GARGALLO"/>
    <s v="IBORT"/>
    <s v="MARÍA ESTHER"/>
    <s v="GARGALLO IBORT, MARÍA ESTHER"/>
    <x v="0"/>
    <x v="0"/>
    <x v="0"/>
    <n v="4"/>
    <n v="0"/>
    <s v="megarga"/>
    <s v="esther.gargallo@unirioja.es"/>
    <n v="3"/>
    <n v="3"/>
    <s v="A-0506"/>
    <s v="PROFESOR TITULAR DE ESCUELA UNIVERSITARI"/>
    <s v="01A"/>
    <s v="TIEMPO COMPLETO AMPLIADO"/>
    <s v="2012-09-01 00:00:00.0"/>
    <s v="null"/>
    <s v="DF100010"/>
    <s v="TITULAR DE ESCUELA UNIVERSITARIA"/>
    <s v="R115"/>
    <x v="2"/>
    <n v="187"/>
    <s v="DIDÁCTICA DE LA EXPRESIÓN CORPORAL"/>
  </r>
  <r>
    <x v="4"/>
    <n v="16582446"/>
    <x v="2"/>
    <n v="282"/>
    <s v="282G"/>
    <s v="GRUPO-A"/>
    <s v="Intervención educativa especial"/>
    <s v="GG"/>
    <s v="GRUPO GRANDE"/>
    <s v="282G"/>
    <s v="GG de Intervención educativa especial"/>
    <s v="GRUPO-A"/>
    <s v="GG de Intervención educativa especial"/>
    <s v="1S"/>
    <n v="16582446"/>
    <s v="SÁENZ DE JUBERA"/>
    <s v="OCÓN"/>
    <s v="Mª. MAGDALENA"/>
    <s v="SÁENZ DE JUBERA OCÓN, Mª. MAGDALENA"/>
    <x v="0"/>
    <x v="0"/>
    <x v="0"/>
    <n v="1"/>
    <n v="0"/>
    <s v="mmsaenzd"/>
    <s v="m-magdalena.saenz-de-jubera@unirioja.es"/>
    <n v="0"/>
    <n v="0"/>
    <n v="536"/>
    <s v="PROFESOR INTERINO"/>
    <s v="C01"/>
    <s v="TIEMPO COMPLETO"/>
    <s v="2013-09-16 00:00:00.0"/>
    <s v="null"/>
    <s v="PI100931"/>
    <s v="PROFESOR CONTRATADO INTERINO"/>
    <s v="R115"/>
    <x v="2"/>
    <n v="215"/>
    <s v="DIDÁCTICA Y ORGANIZACIÓN ESCOLAR"/>
  </r>
  <r>
    <x v="4"/>
    <n v="16611235"/>
    <x v="2"/>
    <n v="282"/>
    <s v="282G"/>
    <s v="GRUPO-A"/>
    <s v="Intervención educativa especial"/>
    <s v="GG"/>
    <s v="GRUPO GRANDE"/>
    <s v="282G"/>
    <s v="GG de Intervención educativa especial"/>
    <s v="GRUPO-A"/>
    <s v="GG de Intervención educativa especial"/>
    <s v="1S"/>
    <n v="16611235"/>
    <s v="FERNÁNDEZ"/>
    <s v="PASTOR"/>
    <s v="SERGIO"/>
    <s v="FERNÁNDEZ PASTOR, SERGIO"/>
    <x v="1"/>
    <x v="0"/>
    <x v="1"/>
    <n v="0"/>
    <n v="0"/>
    <s v="sefernp"/>
    <s v="sergio.fernandezp@unirioja.es"/>
    <n v="3"/>
    <n v="3"/>
    <n v="532"/>
    <s v="LABORAL DOCENTE-ASOCIADO"/>
    <s v="P06"/>
    <s v="TIEMPO PARCIAL (6+6 HORAS)"/>
    <s v="2017-09-15 00:00:00.0"/>
    <s v="2019-09-14 00:00:00.0"/>
    <s v="PI101293"/>
    <s v="PROFESOR ASOCIADO"/>
    <s v="R115"/>
    <x v="2"/>
    <n v="215"/>
    <s v="DIDÁCTICA Y ORGANIZACIÓN ESCOLAR"/>
  </r>
  <r>
    <x v="4"/>
    <n v="29032967"/>
    <x v="2"/>
    <n v="282"/>
    <s v="282R"/>
    <s v="GRUPO-A1"/>
    <s v="Intervención educativa especial"/>
    <s v="GR"/>
    <s v="GRUPO REDUCIDO"/>
    <s v="282R"/>
    <s v="GR de Intervención educativa especial"/>
    <s v="GRUPO-A1"/>
    <s v="GR de Intervención educativa especial"/>
    <s v="1S"/>
    <n v="29032967"/>
    <s v="SUBERVIOLA"/>
    <s v="OVEJAS"/>
    <s v="IRATXE"/>
    <s v="SUBERVIOLA OVEJAS, IRATXE"/>
    <x v="0"/>
    <x v="1"/>
    <x v="1"/>
    <n v="0"/>
    <n v="0"/>
    <s v="irsuberv"/>
    <s v="iratxe.suberviola@unirioja.es"/>
    <n v="1.5"/>
    <n v="1.5"/>
    <n v="532"/>
    <s v="LABORAL DOCENTE-ASOCIADO"/>
    <s v="P06"/>
    <s v="TIEMPO PARCIAL (6+6 HORAS)"/>
    <s v="2016-09-15 00:00:00.0"/>
    <s v="2019-09-14 00:00:00.0"/>
    <s v="PI101133"/>
    <s v="PROFESOR ASOCIADO"/>
    <s v="R115"/>
    <x v="2"/>
    <n v="215"/>
    <s v="DIDÁCTICA Y ORGANIZACIÓN ESCOLAR"/>
  </r>
  <r>
    <x v="4"/>
    <n v="16531888"/>
    <x v="2"/>
    <n v="283"/>
    <s v="283G"/>
    <s v="GRUPO-A"/>
    <s v="Instrumentos de detección del riesgo y secuelas en el desarrollo psicológico"/>
    <s v="GG"/>
    <s v="GRUPO GRANDE"/>
    <s v="283G"/>
    <s v="GG de Instrumentos de detección del riesgo y secuelas en el desarrollo psic"/>
    <s v="GRUPO-A"/>
    <s v="GG de Instrumentos de detección del riesgo y secuelas en el desarrollo psic"/>
    <s v="1S"/>
    <n v="16531888"/>
    <s v="VIANA"/>
    <s v="SÁENZ"/>
    <s v="LOURDES"/>
    <s v="VIANA SÁENZ, LOURDES"/>
    <x v="0"/>
    <x v="0"/>
    <x v="1"/>
    <n v="1"/>
    <n v="0"/>
    <s v="loviana"/>
    <s v="lourdes.viana@unirioja.es"/>
    <n v="3"/>
    <n v="3"/>
    <n v="536"/>
    <s v="PROFESOR INTERINO"/>
    <s v="C01"/>
    <s v="TIEMPO COMPLETO"/>
    <s v="2018-09-17 00:00:00.0"/>
    <s v="null"/>
    <s v="PI101398"/>
    <s v="PROFESOR CONTRATADO INTERINO"/>
    <s v="R115"/>
    <x v="2"/>
    <n v="735"/>
    <s v="PSICOLOGÍA EVOLUTIVA Y DE LA EDUCACIÓN"/>
  </r>
  <r>
    <x v="4"/>
    <n v="42819023"/>
    <x v="2"/>
    <n v="283"/>
    <s v="283G"/>
    <s v="GRUPO-A"/>
    <s v="Instrumentos de detección del riesgo y secuelas en el desarrollo psicológico"/>
    <s v="GG"/>
    <s v="GRUPO GRANDE"/>
    <s v="283G"/>
    <s v="GG de Instrumentos de detección del riesgo y secuelas en el desarrollo psic"/>
    <s v="GRUPO-A"/>
    <s v="GG de Instrumentos de detección del riesgo y secuelas en el desarrollo psic"/>
    <s v="1S"/>
    <n v="42819023"/>
    <s v="URRACA"/>
    <s v="MARTÍNEZ"/>
    <s v="MARÍA LUZ"/>
    <s v="URRACA MARTÍNEZ, MARÍA LUZ"/>
    <x v="0"/>
    <x v="1"/>
    <x v="0"/>
    <n v="1"/>
    <n v="0"/>
    <s v="maurraca"/>
    <s v="maria-luz.urraca@unirioja.es"/>
    <n v="0"/>
    <n v="0"/>
    <n v="536"/>
    <s v="PROFESOR INTERINO"/>
    <s v="C01"/>
    <s v="TIEMPO COMPLETO"/>
    <s v="2012-09-01 00:00:00.0"/>
    <s v="null"/>
    <s v="PI100843"/>
    <s v="PROFESOR CONTRATADO INTERINO"/>
    <s v="R115"/>
    <x v="2"/>
    <n v="735"/>
    <s v="PSICOLOGÍA EVOLUTIVA Y DE LA EDUCACIÓN"/>
  </r>
  <r>
    <x v="4"/>
    <n v="31618249"/>
    <x v="2"/>
    <n v="284"/>
    <s v="284G"/>
    <s v="GRUPO-A"/>
    <s v="Educación ambiental"/>
    <s v="GG"/>
    <s v="GRUPO GRANDE"/>
    <s v="284G"/>
    <s v="GG de Educación ambiental"/>
    <s v="GRUPO-A"/>
    <s v="GG de Educación ambiental"/>
    <s v="1S"/>
    <n v="31618249"/>
    <s v="ANDRADES"/>
    <s v="RODRÍGUEZ"/>
    <s v="MARÍA SOLEDAD"/>
    <s v="ANDRADES RODRÍGUEZ, MARÍA SOLEDAD"/>
    <x v="0"/>
    <x v="0"/>
    <x v="0"/>
    <n v="5"/>
    <n v="3"/>
    <s v="mandrade"/>
    <s v="marisol.andrades@unirioja.es"/>
    <n v="3"/>
    <n v="3"/>
    <n v="504"/>
    <s v="PROFESOR TITULAR UNIVERSIDAD"/>
    <s v="01R"/>
    <s v="TIEMPO COMPLETO REDUCIDO"/>
    <s v="2018-09-17 00:00:00.0"/>
    <s v="null"/>
    <s v="DF3164"/>
    <s v="TITULAR DE ESCUELAS UNIVERSITARIAS"/>
    <s v="R101"/>
    <x v="4"/>
    <n v="705"/>
    <s v="PRODUCCIÓN VEGETAL"/>
  </r>
  <r>
    <x v="4"/>
    <n v="16527579"/>
    <x v="2"/>
    <n v="285"/>
    <s v="285G"/>
    <s v="GRUPO-A"/>
    <s v="Aprendizaje de las ciencias sociales"/>
    <s v="GG"/>
    <s v="GRUPO GRANDE"/>
    <s v="285G"/>
    <s v="GG de Aprendizaje de las ciencias sociales"/>
    <s v="GRUPO-A"/>
    <s v="GG de Aprendizaje de las ciencias sociales"/>
    <s v="1S"/>
    <n v="16527579"/>
    <s v="GIL-DÍEZ"/>
    <s v="USANDIZAGA"/>
    <s v="IGNACIO"/>
    <s v="GIL-DÍEZ USANDIZAGA, IGNACIO"/>
    <x v="0"/>
    <x v="0"/>
    <x v="0"/>
    <n v="1"/>
    <n v="1"/>
    <s v="iggildie"/>
    <s v="ignacio.gil-diez@unirioja.es"/>
    <n v="0"/>
    <n v="0"/>
    <n v="504"/>
    <s v="PROFESOR TITULAR UNIVERSIDAD"/>
    <s v="C01"/>
    <s v="TIEMPO COMPLETO"/>
    <s v="2016-11-12 00:00:00.0"/>
    <s v="null"/>
    <s v="DF100293"/>
    <s v="PROFESOR TITULAR DE UNIVERSIDAD"/>
    <s v="R115"/>
    <x v="2"/>
    <n v="210"/>
    <s v="DIDÁCTICA DE LAS CIENCIAS SOCIALES"/>
  </r>
  <r>
    <x v="4"/>
    <n v="16582369"/>
    <x v="2"/>
    <n v="285"/>
    <s v="285G"/>
    <s v="GRUPO-A"/>
    <s v="Aprendizaje de las ciencias sociales"/>
    <s v="GG"/>
    <s v="GRUPO GRANDE"/>
    <s v="285G"/>
    <s v="GG de Aprendizaje de las ciencias sociales"/>
    <s v="GRUPO-A"/>
    <s v="GG de Aprendizaje de las ciencias sociales"/>
    <s v="1S"/>
    <n v="16582369"/>
    <s v="TÉLLEZ"/>
    <s v="ALARCIA"/>
    <s v="DIEGO"/>
    <s v="TÉLLEZ ALARCIA, DIEGO"/>
    <x v="0"/>
    <x v="0"/>
    <x v="0"/>
    <n v="2"/>
    <n v="0"/>
    <s v="dietellalar"/>
    <s v="diego.tellez@unirioja.es"/>
    <n v="3"/>
    <n v="3"/>
    <n v="534"/>
    <s v="CONTRATADO DOCTOR -TIPO 1"/>
    <s v="C01"/>
    <s v="TIEMPO COMPLETO"/>
    <s v="2018-11-30 00:00:00.0"/>
    <s v="null"/>
    <s v="PI101428"/>
    <s v="PROFESOR CONTRATADO DOCTOR"/>
    <s v="R115"/>
    <x v="2"/>
    <n v="210"/>
    <s v="DIDÁCTICA DE LAS CIENCIAS SOCIALES"/>
  </r>
  <r>
    <x v="4"/>
    <n v="42057900"/>
    <x v="2"/>
    <n v="286"/>
    <s v="286G"/>
    <s v="GRUPO-A"/>
    <s v="Estadística aplicada a las ciencias de la educación"/>
    <s v="GG"/>
    <s v="GRUPO GRANDE"/>
    <s v="286G"/>
    <s v="GRUPO GRANDE DE Estadística aplicada a las ciencias de la educación"/>
    <s v="GRUPO-A"/>
    <s v="Grupo Grande de Estadística aplicada a las ciencias de la educación"/>
    <s v="1S"/>
    <n v="42057900"/>
    <s v="HERNÁNDEZ"/>
    <s v="MARTÍN"/>
    <s v="ZENAIDA"/>
    <s v="HERNÁNDEZ MARTÍN, ZENAIDA"/>
    <x v="1"/>
    <x v="0"/>
    <x v="1"/>
    <n v="6"/>
    <n v="0"/>
    <s v="zehernan"/>
    <s v="zenaida.hernandez@unirioja.es"/>
    <n v="3"/>
    <n v="3"/>
    <n v="506"/>
    <s v="PROFESOR TITULAR DE ESCUELA UNIVERSITARI"/>
    <s v="01A"/>
    <s v="TIEMPO COMPLETO AMPLIADO"/>
    <s v="2012-09-01 00:00:00.0"/>
    <s v="null"/>
    <s v="DF32193"/>
    <s v="TITULAR DE ESCUELAS UNIVERSITARIAS"/>
    <s v="R111"/>
    <x v="7"/>
    <n v="265"/>
    <s v="ESTADÍSTICA E INVESTIGACIÓN OPERATIVA"/>
  </r>
  <r>
    <x v="4"/>
    <n v="16556358"/>
    <x v="2"/>
    <n v="287"/>
    <s v="287G"/>
    <s v="GRUPO-A"/>
    <s v="Lengua castellana y lecto-escritura para maestros en educación infantil"/>
    <s v="GG"/>
    <s v="GRUPO GRANDE"/>
    <s v="287G"/>
    <s v="GG de Lengua castellana y lecto-escritura para maestros en educación infant"/>
    <s v="GRUPO-A"/>
    <s v="GG de Lengua castellana y lecto-escritura para maestros en educación infant"/>
    <s v="1S"/>
    <n v="16556358"/>
    <s v="SILVESTRE"/>
    <s v="SALAS"/>
    <s v="MARÍA DEL SOL"/>
    <s v="SILVESTRE SALAS, MARÍA DEL SOL"/>
    <x v="1"/>
    <x v="0"/>
    <x v="0"/>
    <n v="2"/>
    <n v="0"/>
    <s v="masilves"/>
    <s v="marysol.silvestre@unirioja.es"/>
    <n v="3"/>
    <n v="3"/>
    <n v="536"/>
    <s v="PROFESOR INTERINO"/>
    <s v="C01"/>
    <s v="TIEMPO COMPLETO"/>
    <s v="2013-09-16 00:00:00.0"/>
    <s v="null"/>
    <s v="PI100910"/>
    <s v="PROFESOR CONTRATADO INTERINO"/>
    <s v="R106"/>
    <x v="5"/>
    <n v="195"/>
    <s v="DIDÁCTICA DE LA LENGUA Y LA LITERATURA"/>
  </r>
  <r>
    <x v="4"/>
    <n v="16514966"/>
    <x v="2"/>
    <n v="290"/>
    <s v="290G"/>
    <s v="GRUPO-A"/>
    <s v="Lenguaje corporal y juego motor en educación infantil"/>
    <s v="GG"/>
    <s v="GRUPO GRANDE"/>
    <s v="290G"/>
    <s v="GRUPO GRANDE DE Lenguaje corporal y juego motor en educación infantil"/>
    <s v="GRUPO-A"/>
    <s v="Grupo Grande de Lenguaje corporal y juego motor en educación infantil"/>
    <s v="1S"/>
    <n v="16514966"/>
    <s v="PONCE DE LEÓN"/>
    <s v="ELIZONDO"/>
    <s v="ANA MARÍA"/>
    <s v="PONCE DE LEÓN ELIZONDO, ANA MARÍA"/>
    <x v="0"/>
    <x v="1"/>
    <x v="0"/>
    <n v="5"/>
    <n v="2"/>
    <s v="anaponel"/>
    <s v="ana.ponce@unirioja.es"/>
    <n v="2"/>
    <n v="2"/>
    <n v="500"/>
    <s v="CATEDRATICO DE UNIVERSIDAD"/>
    <s v="C01"/>
    <s v="TIEMPO COMPLETO"/>
    <s v="2016-04-15 00:00:00.0"/>
    <s v="null"/>
    <s v="DF100330"/>
    <s v="CATEDRÁTICO DE UNIVERSIDAD"/>
    <s v="R115"/>
    <x v="2"/>
    <n v="187"/>
    <s v="DIDÁCTICA DE LA EXPRESIÓN CORPORAL"/>
  </r>
  <r>
    <x v="4"/>
    <n v="16582228"/>
    <x v="2"/>
    <n v="290"/>
    <s v="290G"/>
    <s v="GRUPO-A"/>
    <s v="Lenguaje corporal y juego motor en educación infantil"/>
    <s v="GG"/>
    <s v="GRUPO GRANDE"/>
    <s v="290G"/>
    <s v="GRUPO GRANDE DE Lenguaje corporal y juego motor en educación infantil"/>
    <s v="GRUPO-A"/>
    <s v="Grupo Grande de Lenguaje corporal y juego motor en educación infantil"/>
    <s v="1S"/>
    <n v="16582228"/>
    <s v="SANZ"/>
    <s v="ARAZURI"/>
    <s v="EVA"/>
    <s v="SANZ ARAZURI, EVA"/>
    <x v="0"/>
    <x v="1"/>
    <x v="0"/>
    <n v="3"/>
    <n v="2"/>
    <s v="evsanz"/>
    <s v="eva.sanz@unirioja.es"/>
    <n v="1"/>
    <n v="1"/>
    <n v="504"/>
    <s v="PROFESOR TITULAR UNIVERSIDAD"/>
    <s v="C01"/>
    <s v="TIEMPO COMPLETO"/>
    <s v="2017-12-22 00:00:00.0"/>
    <s v="null"/>
    <s v="DF31343"/>
    <s v="PROFESOR TITULAR DE UNIVERSIDAD"/>
    <s v="R115"/>
    <x v="2"/>
    <n v="187"/>
    <s v="DIDÁCTICA DE LA EXPRESIÓN CORPORAL"/>
  </r>
  <r>
    <x v="4"/>
    <n v="2531198"/>
    <x v="2"/>
    <n v="291"/>
    <s v="291G"/>
    <s v="GRUPO-A"/>
    <s v="Trabajo fin de grado en Educación Infantil"/>
    <s v="GG"/>
    <s v="GRUPO GRANDE"/>
    <s v="291G"/>
    <s v="TRABAJO FIN DE GRADO"/>
    <s v="GRUPO-A"/>
    <s v="TRABAJO FIN DE GRADO"/>
    <s v="I"/>
    <n v="2531198"/>
    <s v="DE VICENTE"/>
    <s v="CLEMENTE"/>
    <s v="MARÍA PALOMA"/>
    <s v="DE VICENTE CLEMENTE, MARÍA PALOMA"/>
    <x v="1"/>
    <x v="0"/>
    <x v="1"/>
    <n v="0"/>
    <n v="0"/>
    <s v="madevice"/>
    <s v="paloma.devicente@unirioja.es"/>
    <n v="1.2"/>
    <n v="1.2"/>
    <n v="532"/>
    <s v="LABORAL DOCENTE-ASOCIADO"/>
    <s v="P06"/>
    <s v="TIEMPO PARCIAL (6+6 HORAS)"/>
    <s v="2018-09-27 00:00:00.0"/>
    <s v="2019-09-14 00:00:00.0"/>
    <s v="PI101431"/>
    <s v="PROFESOR ASOCIADO"/>
    <s v="R115"/>
    <x v="2"/>
    <n v="735"/>
    <s v="PSICOLOGÍA EVOLUTIVA Y DE LA EDUCACIÓN"/>
  </r>
  <r>
    <x v="4"/>
    <n v="15849077"/>
    <x v="2"/>
    <n v="291"/>
    <s v="291G"/>
    <s v="GRUPO-A"/>
    <s v="Trabajo fin de grado en Educación Infantil"/>
    <s v="GG"/>
    <s v="GRUPO GRANDE"/>
    <s v="291G"/>
    <s v="TRABAJO FIN DE GRADO"/>
    <s v="GRUPO-A"/>
    <s v="TRABAJO FIN DE GRADO"/>
    <s v="I"/>
    <n v="15849077"/>
    <s v="SANTIAGO"/>
    <s v="CAMPIÓN"/>
    <s v="RAÚL"/>
    <s v="SANTIAGO CAMPIÓN, RAÚL"/>
    <x v="0"/>
    <x v="1"/>
    <x v="0"/>
    <n v="0"/>
    <n v="0"/>
    <s v="rasantia"/>
    <s v="raul.santiago@unirioja.es"/>
    <n v="1.2"/>
    <n v="1.2"/>
    <s v="A-0504"/>
    <s v="PROFESOR TITULAR UNIVERSIDAD"/>
    <s v="C01"/>
    <s v="TIEMPO COMPLETO"/>
    <s v="2010-09-01 00:00:00.0"/>
    <s v="null"/>
    <s v="DF100267"/>
    <s v="PROFESOR TITULAR INTERINO"/>
    <s v="R115"/>
    <x v="2"/>
    <n v="215"/>
    <s v="DIDÁCTICA Y ORGANIZACIÓN ESCOLAR"/>
  </r>
  <r>
    <x v="4"/>
    <n v="16509812"/>
    <x v="2"/>
    <n v="291"/>
    <s v="291G"/>
    <s v="GRUPO-A"/>
    <s v="Trabajo fin de grado en Educación Infantil"/>
    <s v="GG"/>
    <s v="GRUPO GRANDE"/>
    <s v="291G"/>
    <s v="TRABAJO FIN DE GRADO"/>
    <s v="GRUPO-A"/>
    <s v="TRABAJO FIN DE GRADO"/>
    <s v="I"/>
    <n v="16509812"/>
    <s v="LOZA"/>
    <s v="OLAVE"/>
    <s v="EDMUNDO"/>
    <s v="LOZA OLAVE, EDMUNDO"/>
    <x v="0"/>
    <x v="1"/>
    <x v="0"/>
    <n v="6"/>
    <n v="0"/>
    <s v="edloza"/>
    <s v="edmundo.loza@unirioja.es"/>
    <n v="0.3"/>
    <n v="0.3"/>
    <n v="504"/>
    <s v="PROFESOR TITULAR UNIVERSIDAD"/>
    <s v="01A"/>
    <s v="TIEMPO COMPLETO AMPLIADO"/>
    <s v="2012-09-01 00:00:00.0"/>
    <s v="null"/>
    <s v="DF31336"/>
    <s v="TITULAR DE UNIVERSIDAD"/>
    <s v="R115"/>
    <x v="2"/>
    <n v="187"/>
    <s v="DIDÁCTICA DE LA EXPRESIÓN CORPORAL"/>
  </r>
  <r>
    <x v="4"/>
    <n v="16511992"/>
    <x v="2"/>
    <n v="291"/>
    <s v="291G"/>
    <s v="GRUPO-A"/>
    <s v="Trabajo fin de grado en Educación Infantil"/>
    <s v="GG"/>
    <s v="GRUPO GRANDE"/>
    <s v="291G"/>
    <s v="TRABAJO FIN DE GRADO"/>
    <s v="GRUPO-A"/>
    <s v="TRABAJO FIN DE GRADO"/>
    <s v="I"/>
    <n v="16511992"/>
    <s v="EXTREMIANA"/>
    <s v="ALDANA"/>
    <s v="JOSÉ IGNACIO"/>
    <s v="EXTREMIANA ALDANA, JOSÉ IGNACIO"/>
    <x v="0"/>
    <x v="0"/>
    <x v="0"/>
    <n v="6"/>
    <n v="1"/>
    <s v="jextremi"/>
    <s v="jextremi@unirioja.es"/>
    <n v="0.3"/>
    <n v="0.3"/>
    <n v="504"/>
    <s v="PROFESOR TITULAR UNIVERSIDAD"/>
    <s v="01A"/>
    <s v="TIEMPO COMPLETO AMPLIADO"/>
    <s v="2012-09-01 00:00:00.0"/>
    <s v="null"/>
    <s v="DF32214"/>
    <s v="TITULAR DE UNIVERSIDAD"/>
    <s v="R111"/>
    <x v="7"/>
    <n v="440"/>
    <s v="GEOMETRÍA Y TOPOLOGÍA"/>
  </r>
  <r>
    <x v="4"/>
    <n v="16512032"/>
    <x v="2"/>
    <n v="291"/>
    <s v="291G"/>
    <s v="GRUPO-A"/>
    <s v="Trabajo fin de grado en Educación Infantil"/>
    <s v="GG"/>
    <s v="GRUPO GRANDE"/>
    <s v="291G"/>
    <s v="TRABAJO FIN DE GRADO"/>
    <s v="GRUPO-A"/>
    <s v="TRABAJO FIN DE GRADO"/>
    <s v="I"/>
    <n v="16512032"/>
    <s v="TORRES"/>
    <s v="RUIZ"/>
    <s v="MARÍA DEL MAR"/>
    <s v="TORRES RUIZ, MARÍA DEL MAR"/>
    <x v="1"/>
    <x v="0"/>
    <x v="0"/>
    <n v="0"/>
    <n v="0"/>
    <s v="matorrr"/>
    <s v="maria-mar.torres@unirioja.es"/>
    <n v="0.3"/>
    <n v="0.3"/>
    <n v="532"/>
    <s v="LABORAL DOCENTE-ASOCIADO"/>
    <s v="P05"/>
    <s v="TIEMPO PARCIAL (5+5 HORAS)"/>
    <s v="2017-09-15 00:00:00.0"/>
    <s v="2019-09-14 00:00:00.0"/>
    <s v="PI101245"/>
    <s v="PROFESOR ASOCIADO"/>
    <s v="R106"/>
    <x v="5"/>
    <n v="195"/>
    <s v="DIDÁCTICA DE LA LENGUA Y LA LITERATURA"/>
  </r>
  <r>
    <x v="4"/>
    <n v="16535879"/>
    <x v="2"/>
    <n v="291"/>
    <s v="291G"/>
    <s v="GRUPO-A"/>
    <s v="Trabajo fin de grado en Educación Infantil"/>
    <s v="GG"/>
    <s v="GRUPO GRANDE"/>
    <s v="291G"/>
    <s v="TRABAJO FIN DE GRADO"/>
    <s v="GRUPO-A"/>
    <s v="TRABAJO FIN DE GRADO"/>
    <s v="I"/>
    <n v="16535879"/>
    <s v="IÑARREA"/>
    <s v="LAS HERAS"/>
    <s v="IGNACIO"/>
    <s v="IÑARREA LAS HERAS, IGNACIO"/>
    <x v="1"/>
    <x v="0"/>
    <x v="0"/>
    <n v="5"/>
    <n v="3"/>
    <s v="iinarrea"/>
    <s v="ignacio.inarrea@unirioja.es"/>
    <n v="0.6"/>
    <n v="0.6"/>
    <n v="500"/>
    <s v="CATEDRATICO DE UNIVERSIDAD"/>
    <s v="C01"/>
    <s v="TIEMPO COMPLETO"/>
    <s v="2017-12-18 00:00:00.0"/>
    <s v="null"/>
    <s v="DF100353"/>
    <s v="CATEDRÁTICO DE UNIVERSIDAD"/>
    <s v="R107"/>
    <x v="6"/>
    <n v="335"/>
    <s v="FILOLOGÍA FRANCESA"/>
  </r>
  <r>
    <x v="4"/>
    <n v="16543068"/>
    <x v="2"/>
    <n v="291"/>
    <s v="291G"/>
    <s v="GRUPO-A"/>
    <s v="Trabajo fin de grado en Educación Infantil"/>
    <s v="GG"/>
    <s v="GRUPO GRANDE"/>
    <s v="291G"/>
    <s v="TRABAJO FIN DE GRADO"/>
    <s v="GRUPO-A"/>
    <s v="TRABAJO FIN DE GRADO"/>
    <s v="I"/>
    <n v="16543068"/>
    <s v="GOICOECHEA"/>
    <s v="GAONA"/>
    <s v="MARÍA ÁNGELES"/>
    <s v="GOICOECHEA GAONA, MARÍA ÁNGELES"/>
    <x v="1"/>
    <x v="0"/>
    <x v="0"/>
    <n v="4"/>
    <n v="1"/>
    <s v="magoicoe"/>
    <s v="angeles.goicoechea@unirioja.es"/>
    <n v="1.8"/>
    <n v="1.8"/>
    <n v="534"/>
    <s v="CONTRATADO DOCTOR -TIPO 1"/>
    <s v="C01"/>
    <s v="TIEMPO COMPLETO"/>
    <s v="2012-02-03 00:00:00.0"/>
    <s v="null"/>
    <s v="LD100580"/>
    <s v="CONTRATADO DOCTOR"/>
    <s v="R115"/>
    <x v="2"/>
    <n v="805"/>
    <s v="TEORÍA E HISTORIA DE LA EDUCACIÓN"/>
  </r>
  <r>
    <x v="4"/>
    <n v="16553678"/>
    <x v="2"/>
    <n v="291"/>
    <s v="291G"/>
    <s v="GRUPO-A"/>
    <s v="Trabajo fin de grado en Educación Infantil"/>
    <s v="GG"/>
    <s v="GRUPO GRANDE"/>
    <s v="291G"/>
    <s v="TRABAJO FIN DE GRADO"/>
    <s v="GRUPO-A"/>
    <s v="TRABAJO FIN DE GRADO"/>
    <s v="I"/>
    <n v="16553678"/>
    <s v="ELÍAS"/>
    <s v="RUIZ"/>
    <s v="VICENTE"/>
    <s v="ELÍAS RUIZ, VICENTE"/>
    <x v="1"/>
    <x v="1"/>
    <x v="1"/>
    <n v="0"/>
    <n v="0"/>
    <s v="vielias"/>
    <s v="vicente.elias@unirioja.es"/>
    <n v="1.2"/>
    <n v="1.2"/>
    <n v="532"/>
    <s v="LABORAL DOCENTE-ASOCIADO"/>
    <s v="P03"/>
    <s v="TIEMPO PARCIAL (3+3 HORAS)"/>
    <s v="2018-09-27 00:00:00.0"/>
    <s v="2019-09-14 00:00:00.0"/>
    <s v="PI101432"/>
    <s v="PROFESOR ASOCIADO"/>
    <s v="R115"/>
    <x v="2"/>
    <n v="615"/>
    <s v="MEDICINA PREVENTIVA Y SALUD PÚBLICA"/>
  </r>
  <r>
    <x v="4"/>
    <n v="16554464"/>
    <x v="2"/>
    <n v="291"/>
    <s v="291G"/>
    <s v="GRUPO-A"/>
    <s v="Trabajo fin de grado en Educación Infantil"/>
    <s v="GG"/>
    <s v="GRUPO GRANDE"/>
    <s v="291G"/>
    <s v="TRABAJO FIN DE GRADO"/>
    <s v="GRUPO-A"/>
    <s v="TRABAJO FIN DE GRADO"/>
    <s v="I"/>
    <n v="16554464"/>
    <s v="VALDEMOROS"/>
    <s v="SAN EMETERIO"/>
    <s v="Mª ÁNGELES"/>
    <s v="VALDEMOROS SAN EMETERIO, Mª ÁNGELES"/>
    <x v="0"/>
    <x v="1"/>
    <x v="0"/>
    <n v="1"/>
    <n v="1"/>
    <s v="mavaldem"/>
    <s v="maria-de-los-angeles.valdemoros@unirioja.es"/>
    <n v="0.3"/>
    <n v="0.3"/>
    <n v="504"/>
    <s v="PROFESOR TITULAR UNIVERSIDAD"/>
    <s v="C01"/>
    <s v="TIEMPO COMPLETO"/>
    <s v="2016-03-22 00:00:00.0"/>
    <s v="null"/>
    <s v="DF100241"/>
    <s v="PROFESOR TITULAR DE UNIVERSIDAD"/>
    <s v="R115"/>
    <x v="2"/>
    <n v="805"/>
    <s v="TEORÍA E HISTORIA DE LA EDUCACIÓN"/>
  </r>
  <r>
    <x v="4"/>
    <n v="16560638"/>
    <x v="2"/>
    <n v="291"/>
    <s v="291G"/>
    <s v="GRUPO-A"/>
    <s v="Trabajo fin de grado en Educación Infantil"/>
    <s v="GG"/>
    <s v="GRUPO GRANDE"/>
    <s v="291G"/>
    <s v="TRABAJO FIN DE GRADO"/>
    <s v="GRUPO-A"/>
    <s v="TRABAJO FIN DE GRADO"/>
    <s v="I"/>
    <n v="16560638"/>
    <s v="JIMÉNEZ"/>
    <s v="GESTAL"/>
    <s v="CLARA"/>
    <s v="JIMÉNEZ GESTAL, CLARA"/>
    <x v="1"/>
    <x v="0"/>
    <x v="0"/>
    <n v="0"/>
    <n v="0"/>
    <s v="clajimenez"/>
    <s v="clara.jimenez@unirioja.es"/>
    <n v="1.5"/>
    <n v="1.5"/>
    <s v="A-0504"/>
    <s v="PROFESOR TITULAR UNIVERSIDAD"/>
    <s v="C01"/>
    <s v="TIEMPO COMPLETO"/>
    <s v="2010-09-01 00:00:00.0"/>
    <s v="null"/>
    <s v="DF100275"/>
    <s v="PROFESOR TITULAR INTERINO"/>
    <s v="R111"/>
    <x v="7"/>
    <n v="200"/>
    <s v="DIDÁCTICA DE LA MATEMÁTICA"/>
  </r>
  <r>
    <x v="4"/>
    <n v="16574471"/>
    <x v="2"/>
    <n v="291"/>
    <s v="291G"/>
    <s v="GRUPO-A"/>
    <s v="Trabajo fin de grado en Educación Infantil"/>
    <s v="GG"/>
    <s v="GRUPO GRANDE"/>
    <s v="291G"/>
    <s v="TRABAJO FIN DE GRADO"/>
    <s v="GRUPO-A"/>
    <s v="TRABAJO FIN DE GRADO"/>
    <s v="I"/>
    <n v="16574471"/>
    <s v="ANDRÉS"/>
    <s v="CABELLO"/>
    <s v="SERGIO"/>
    <s v="ANDRÉS CABELLO, SERGIO"/>
    <x v="0"/>
    <x v="1"/>
    <x v="0"/>
    <n v="1"/>
    <n v="0"/>
    <s v="seandrc"/>
    <s v="sergio.andres@unirioja.es"/>
    <n v="0.6"/>
    <n v="0.6"/>
    <n v="536"/>
    <s v="PROFESOR INTERINO"/>
    <s v="C01"/>
    <s v="TIEMPO COMPLETO"/>
    <s v="2013-09-16 00:00:00.0"/>
    <s v="null"/>
    <s v="PI100924"/>
    <s v="PROFESOR CONTRATADO INTERINO"/>
    <s v="R114"/>
    <x v="3"/>
    <n v="775"/>
    <s v="SOCIOLOGÍA"/>
  </r>
  <r>
    <x v="4"/>
    <n v="16593055"/>
    <x v="2"/>
    <n v="291"/>
    <s v="291G"/>
    <s v="GRUPO-A"/>
    <s v="Trabajo fin de grado en Educación Infantil"/>
    <s v="GG"/>
    <s v="GRUPO GRANDE"/>
    <s v="291G"/>
    <s v="TRABAJO FIN DE GRADO"/>
    <s v="GRUPO-A"/>
    <s v="TRABAJO FIN DE GRADO"/>
    <s v="I"/>
    <n v="16593055"/>
    <s v="NOVO"/>
    <s v="URRACA"/>
    <s v="CARMEN"/>
    <s v="NOVO URRACA, CARMEN"/>
    <x v="1"/>
    <x v="0"/>
    <x v="0"/>
    <n v="0"/>
    <n v="0"/>
    <s v="canovo"/>
    <s v="carmen.novo@unirioja.es"/>
    <n v="0.3"/>
    <n v="0.3"/>
    <n v="536"/>
    <s v="PROFESOR INTERINO"/>
    <s v="C01"/>
    <s v="TIEMPO COMPLETO"/>
    <s v="2018-09-17 00:00:00.0"/>
    <s v="null"/>
    <s v="PI101369"/>
    <s v="PROFESOR CONTRATADO INTERINO"/>
    <s v="R107"/>
    <x v="6"/>
    <n v="345"/>
    <s v="FILOLOGÍA INGLESA"/>
  </r>
  <r>
    <x v="4"/>
    <n v="16601915"/>
    <x v="2"/>
    <n v="291"/>
    <s v="291G"/>
    <s v="GRUPO-A"/>
    <s v="Trabajo fin de grado en Educación Infantil"/>
    <s v="GG"/>
    <s v="GRUPO GRANDE"/>
    <s v="291G"/>
    <s v="TRABAJO FIN DE GRADO"/>
    <s v="GRUPO-A"/>
    <s v="TRABAJO FIN DE GRADO"/>
    <s v="I"/>
    <n v="16601915"/>
    <s v="ORTUÑO"/>
    <s v="SIERRA"/>
    <s v="JAVIER"/>
    <s v="ORTUÑO SIERRA, JAVIER"/>
    <x v="0"/>
    <x v="0"/>
    <x v="0"/>
    <n v="1"/>
    <n v="1"/>
    <s v="jaortuno"/>
    <s v="javier.ortuno@unirioja.es"/>
    <n v="1.2"/>
    <n v="1.2"/>
    <n v="536"/>
    <s v="PROFESOR INTERINO"/>
    <s v="C01"/>
    <s v="TIEMPO COMPLETO"/>
    <s v="2016-09-15 00:00:00.0"/>
    <s v="null"/>
    <s v="PI101135"/>
    <s v="PROFESOR CONTRATADO INTERINO"/>
    <s v="R115"/>
    <x v="2"/>
    <n v="735"/>
    <s v="PSICOLOGÍA EVOLUTIVA Y DE LA EDUCACIÓN"/>
  </r>
  <r>
    <x v="4"/>
    <n v="16620640"/>
    <x v="2"/>
    <n v="291"/>
    <s v="291G"/>
    <s v="GRUPO-A"/>
    <s v="Trabajo fin de grado en Educación Infantil"/>
    <s v="GG"/>
    <s v="GRUPO GRANDE"/>
    <s v="291G"/>
    <s v="TRABAJO FIN DE GRADO"/>
    <s v="GRUPO-A"/>
    <s v="TRABAJO FIN DE GRADO"/>
    <s v="I"/>
    <n v="16620640"/>
    <s v="LAS HERAS"/>
    <s v="CALVO"/>
    <s v="MIGUEL"/>
    <s v="LAS HERAS CALVO, MIGUEL"/>
    <x v="1"/>
    <x v="0"/>
    <x v="1"/>
    <n v="0"/>
    <n v="0"/>
    <s v="milasher"/>
    <s v="miguel.las-heras@unirioja.es"/>
    <n v="0.9"/>
    <n v="0.9"/>
    <n v="536"/>
    <s v="PROFESOR INTERINO"/>
    <s v="C01"/>
    <s v="TIEMPO COMPLETO"/>
    <s v="2018-09-18 00:00:00.0"/>
    <s v="null"/>
    <s v="PI101364"/>
    <s v="PROFESOR CONTRATADO INTERINO"/>
    <s v="R106"/>
    <x v="5"/>
    <n v="567"/>
    <s v="LENGUA ESPAÑOLA"/>
  </r>
  <r>
    <x v="4"/>
    <n v="16627564"/>
    <x v="2"/>
    <n v="291"/>
    <s v="291G"/>
    <s v="GRUPO-A"/>
    <s v="Trabajo fin de grado en Educación Infantil"/>
    <s v="GG"/>
    <s v="GRUPO GRANDE"/>
    <s v="291G"/>
    <s v="TRABAJO FIN DE GRADO"/>
    <s v="GRUPO-A"/>
    <s v="TRABAJO FIN DE GRADO"/>
    <s v="I"/>
    <n v="16627564"/>
    <s v="CIFONE"/>
    <s v="PONTE"/>
    <s v="MARÍA DANIELA"/>
    <s v="CIFONE PONTE, MARÍA DANIELA"/>
    <x v="1"/>
    <x v="0"/>
    <x v="1"/>
    <n v="0"/>
    <n v="0"/>
    <s v="mdcifone"/>
    <s v="m-daniela.cifone@unirioja.es"/>
    <n v="2.1"/>
    <n v="2.1"/>
    <n v="532"/>
    <s v="LABORAL DOCENTE-ASOCIADO"/>
    <s v="P05"/>
    <s v="TIEMPO PARCIAL (5+5 HORAS)"/>
    <s v="2018-09-17 00:00:00.0"/>
    <s v="2019-09-14 00:00:00.0"/>
    <s v="PI101371"/>
    <s v="PROFESOR ASOCIADO"/>
    <s v="R107"/>
    <x v="6"/>
    <n v="345"/>
    <s v="FILOLOGÍA INGLESA"/>
  </r>
  <r>
    <x v="4"/>
    <n v="16799496"/>
    <x v="2"/>
    <n v="291"/>
    <s v="291G"/>
    <s v="GRUPO-A"/>
    <s v="Trabajo fin de grado en Educación Infantil"/>
    <s v="GG"/>
    <s v="GRUPO GRANDE"/>
    <s v="291G"/>
    <s v="TRABAJO FIN DE GRADO"/>
    <s v="GRUPO-A"/>
    <s v="TRABAJO FIN DE GRADO"/>
    <s v="I"/>
    <n v="16799496"/>
    <s v="RUIZ"/>
    <s v="OMEÑACA"/>
    <s v="JESÚS VICENTE"/>
    <s v="RUIZ OMEÑACA, JESÚS VICENTE"/>
    <x v="1"/>
    <x v="1"/>
    <x v="1"/>
    <n v="0"/>
    <n v="0"/>
    <s v="jeruiz"/>
    <s v="jesus-vicente.ruiz@unirioja.es"/>
    <n v="0.3"/>
    <n v="0.3"/>
    <n v="532"/>
    <s v="LABORAL DOCENTE-ASOCIADO"/>
    <s v="P04"/>
    <s v="TIEMPO PARCIAL (4+4 HORAS)"/>
    <s v="2017-09-15 00:00:00.0"/>
    <s v="2019-09-14 00:00:00.0"/>
    <s v="PI101298"/>
    <s v="PROFESOR ASOCIADO"/>
    <s v="R115"/>
    <x v="2"/>
    <n v="805"/>
    <s v="TEORÍA E HISTORIA DE LA EDUCACIÓN"/>
  </r>
  <r>
    <x v="4"/>
    <n v="30651788"/>
    <x v="2"/>
    <n v="291"/>
    <s v="291G"/>
    <s v="GRUPO-A"/>
    <s v="Trabajo fin de grado en Educación Infantil"/>
    <s v="GG"/>
    <s v="GRUPO GRANDE"/>
    <s v="291G"/>
    <s v="TRABAJO FIN DE GRADO"/>
    <s v="GRUPO-A"/>
    <s v="TRABAJO FIN DE GRADO"/>
    <s v="I"/>
    <n v="30651788"/>
    <s v="ALDAYTURRIAGA"/>
    <s v="MIERA"/>
    <s v="CARLOTA"/>
    <s v="ALDAYTURRIAGA MIERA, CARLOTA"/>
    <x v="0"/>
    <x v="1"/>
    <x v="0"/>
    <n v="0"/>
    <n v="0"/>
    <s v="caaldayt"/>
    <s v="carlota.aldayturriaga@unirioja.es"/>
    <n v="0.6"/>
    <n v="0.6"/>
    <n v="532"/>
    <s v="LABORAL DOCENTE-ASOCIADO"/>
    <s v="P06"/>
    <s v="TIEMPO PARCIAL (6+6 HORAS)"/>
    <s v="2017-09-15 00:00:00.0"/>
    <s v="2019-09-14 00:00:00.0"/>
    <s v="PI101290"/>
    <s v="PROFESOR ASOCIADO"/>
    <s v="R115"/>
    <x v="2"/>
    <n v="189"/>
    <s v="DIDÁCTICA DE LA EXPRESIÓN MUSICAL"/>
  </r>
  <r>
    <x v="4"/>
    <n v="47106053"/>
    <x v="2"/>
    <n v="291"/>
    <s v="291G"/>
    <s v="GRUPO-A"/>
    <s v="Trabajo fin de grado en Educación Infantil"/>
    <s v="GG"/>
    <s v="GRUPO GRANDE"/>
    <s v="291G"/>
    <s v="TRABAJO FIN DE GRADO"/>
    <s v="GRUPO-A"/>
    <s v="TRABAJO FIN DE GRADO"/>
    <s v="I"/>
    <n v="47106053"/>
    <s v="FIDALGO"/>
    <s v="ALLO"/>
    <s v="LUISA"/>
    <s v="FIDALGO ALLO, LUISA"/>
    <x v="1"/>
    <x v="0"/>
    <x v="0"/>
    <n v="0"/>
    <n v="0"/>
    <s v="lufidalg"/>
    <s v="luisa.fidalgoa@unirioja.es"/>
    <n v="1.5"/>
    <n v="1.5"/>
    <n v="536"/>
    <s v="PROFESOR INTERINO"/>
    <s v="C01"/>
    <s v="TIEMPO COMPLETO"/>
    <s v="2017-09-15 00:00:00.0"/>
    <s v="null"/>
    <s v="PI101261"/>
    <s v="PROFESOR CONTRATADO INTERINO"/>
    <s v="R107"/>
    <x v="6"/>
    <n v="345"/>
    <s v="FILOLOGÍA INGLESA"/>
  </r>
  <r>
    <x v="4"/>
    <n v="51101681"/>
    <x v="2"/>
    <n v="291"/>
    <s v="291G"/>
    <s v="GRUPO-A"/>
    <s v="Trabajo fin de grado en Educación Infantil"/>
    <s v="GG"/>
    <s v="GRUPO GRANDE"/>
    <s v="291G"/>
    <s v="TRABAJO FIN DE GRADO"/>
    <s v="GRUPO-A"/>
    <s v="TRABAJO FIN DE GRADO"/>
    <s v="I"/>
    <n v="51101681"/>
    <s v="SEBASTIÁN"/>
    <s v="ENESCO"/>
    <s v="CARLA ILEANA"/>
    <s v="SEBASTIÁN ENESCO, CARLA ILEANA"/>
    <x v="1"/>
    <x v="0"/>
    <x v="0"/>
    <n v="0"/>
    <n v="0"/>
    <s v="casebast"/>
    <s v="carla-ileana.sebastian@unirioja.es"/>
    <n v="0.3"/>
    <n v="0.3"/>
    <n v="7081"/>
    <s v="AYUDANTE (DOCTOR)"/>
    <s v="C01"/>
    <s v="TIEMPO COMPLETO"/>
    <s v="2018-09-17 00:00:00.0"/>
    <s v="2021-09-16 00:00:00.0"/>
    <s v="PI101400"/>
    <s v="PROFESOR AYUDANTE DOCTOR"/>
    <s v="R115"/>
    <x v="2"/>
    <n v="735"/>
    <s v="PSICOLOGÍA EVOLUTIVA Y DE LA EDUCACIÓN"/>
  </r>
  <r>
    <x v="4"/>
    <n v="71639421"/>
    <x v="2"/>
    <n v="291"/>
    <s v="291G"/>
    <s v="GRUPO-A"/>
    <s v="Trabajo fin de grado en Educación Infantil"/>
    <s v="GG"/>
    <s v="GRUPO GRANDE"/>
    <s v="291G"/>
    <s v="TRABAJO FIN DE GRADO"/>
    <s v="GRUPO-A"/>
    <s v="TRABAJO FIN DE GRADO"/>
    <s v="I"/>
    <n v="71639421"/>
    <s v="FONSECA"/>
    <s v="PEDRERO"/>
    <s v="EDUARDO"/>
    <s v="FONSECA PEDRERO, EDUARDO"/>
    <x v="0"/>
    <x v="1"/>
    <x v="0"/>
    <n v="0"/>
    <n v="1"/>
    <s v="edfonsec"/>
    <s v="eduardo.fonseca@unirioja.es"/>
    <n v="1.2"/>
    <n v="1.2"/>
    <n v="504"/>
    <s v="PROFESOR TITULAR UNIVERSIDAD"/>
    <s v="C01"/>
    <s v="TIEMPO COMPLETO"/>
    <s v="2011-09-01 00:00:00.0"/>
    <s v="null"/>
    <s v="DF100295"/>
    <s v="PROFESOR TITULAR DE UNIVERSIDAD"/>
    <s v="R115"/>
    <x v="2"/>
    <n v="735"/>
    <s v="PSICOLOGÍA EVOLUTIVA Y DE LA EDUCACIÓN"/>
  </r>
  <r>
    <x v="4"/>
    <n v="72692212"/>
    <x v="2"/>
    <n v="291"/>
    <s v="291G"/>
    <s v="GRUPO-A"/>
    <s v="Trabajo fin de grado en Educación Infantil"/>
    <s v="GG"/>
    <s v="GRUPO GRANDE"/>
    <s v="291G"/>
    <s v="TRABAJO FIN DE GRADO"/>
    <s v="GRUPO-A"/>
    <s v="TRABAJO FIN DE GRADO"/>
    <s v="I"/>
    <n v="72692212"/>
    <s v="IZA"/>
    <s v="ERVITI"/>
    <s v="ANEIDER"/>
    <s v="IZA ERVITI, ANEIDER"/>
    <x v="0"/>
    <x v="0"/>
    <x v="0"/>
    <n v="1"/>
    <n v="0"/>
    <s v="aniza"/>
    <s v="aneider.izae@unirioja.es"/>
    <n v="0.3"/>
    <n v="0.3"/>
    <n v="536"/>
    <s v="PROFESOR INTERINO"/>
    <s v="C01"/>
    <s v="TIEMPO COMPLETO"/>
    <s v="2015-12-22 00:00:00.0"/>
    <s v="null"/>
    <s v="PI101034"/>
    <s v="PROFESOR CONTRATADO INTERINO"/>
    <s v="R107"/>
    <x v="6"/>
    <n v="345"/>
    <s v="FILOLOGÍA INGLESA"/>
  </r>
  <r>
    <x v="4"/>
    <n v="72786679"/>
    <x v="2"/>
    <n v="291"/>
    <s v="291G"/>
    <s v="GRUPO-A"/>
    <s v="Trabajo fin de grado en Educación Infantil"/>
    <s v="GG"/>
    <s v="GRUPO GRANDE"/>
    <s v="291G"/>
    <s v="TRABAJO FIN DE GRADO"/>
    <s v="GRUPO-A"/>
    <s v="TRABAJO FIN DE GRADO"/>
    <s v="I"/>
    <n v="72786679"/>
    <s v="HERREROS"/>
    <s v="GONZÁLEZ"/>
    <s v="CARMEN"/>
    <s v="HERREROS GONZÁLEZ, CARMEN"/>
    <x v="1"/>
    <x v="1"/>
    <x v="1"/>
    <n v="0"/>
    <n v="0"/>
    <s v="caherrer"/>
    <s v="carmen.herreros@unirioja.es"/>
    <n v="1.2"/>
    <n v="1.2"/>
    <n v="532"/>
    <s v="LABORAL DOCENTE-ASOCIADO"/>
    <s v="P02"/>
    <s v="TIEMPO PARCIAL (2+2 HORAS)"/>
    <s v="2018-09-17 00:00:00.0"/>
    <s v="2019-09-14 00:00:00.0"/>
    <s v="PI101395"/>
    <s v="PROFESOR ASOCIADO"/>
    <s v="R115"/>
    <x v="2"/>
    <n v="210"/>
    <s v="DIDÁCTICA DE LAS CIENCIAS SOCIALES"/>
  </r>
  <r>
    <x v="4"/>
    <s v="X4135783"/>
    <x v="2"/>
    <n v="291"/>
    <s v="291G"/>
    <s v="GRUPO-A"/>
    <s v="Trabajo fin de grado en Educación Infantil"/>
    <s v="GG"/>
    <s v="GRUPO GRANDE"/>
    <s v="291G"/>
    <s v="TRABAJO FIN DE GRADO"/>
    <s v="GRUPO-A"/>
    <s v="TRABAJO FIN DE GRADO"/>
    <s v="I"/>
    <s v="X4135783"/>
    <s v="VIEL"/>
    <s v="-"/>
    <s v="ANITA JOCELYNE MARIE"/>
    <s v="VIEL -, ANITA JOCELYNE MARIE"/>
    <x v="1"/>
    <x v="0"/>
    <x v="1"/>
    <n v="0"/>
    <n v="0"/>
    <s v="anviel"/>
    <s v="anita.viel@unirioja.es"/>
    <n v="0.9"/>
    <n v="0.9"/>
    <n v="532"/>
    <s v="LABORAL DOCENTE-ASOCIADO"/>
    <s v="P03"/>
    <s v="TIEMPO PARCIAL (3+3 HORAS)"/>
    <s v="2018-09-17 00:00:00.0"/>
    <s v="2019-09-14 00:00:00.0"/>
    <s v="PI101367"/>
    <s v="PROFESOR ASOCIADO"/>
    <s v="R107"/>
    <x v="6"/>
    <n v="335"/>
    <s v="FILOLOGÍA FRANCESA"/>
  </r>
  <r>
    <x v="5"/>
    <n v="16268560"/>
    <x v="2"/>
    <n v="292"/>
    <s v="292G"/>
    <s v="GRUPO-A"/>
    <s v="Educación plástica y visual"/>
    <s v="GG"/>
    <s v="GRUPO GRANDE"/>
    <s v="292G"/>
    <s v="GRUPO GRANDE DE Educación plástica y visual"/>
    <s v="GRUPO-A"/>
    <s v="Grupo Grande de Educación plástica y visual"/>
    <s v="1S"/>
    <n v="16268560"/>
    <s v="TEJADA"/>
    <s v="SÁNCHEZ"/>
    <s v="Mª SORAYA"/>
    <s v="TEJADA SÁNCHEZ, Mª SORAYA"/>
    <x v="0"/>
    <x v="0"/>
    <x v="1"/>
    <n v="3"/>
    <n v="0"/>
    <s v="matejas"/>
    <s v="soraya.tejada@unirioja.es"/>
    <n v="4"/>
    <n v="4"/>
    <n v="536"/>
    <s v="PROFESOR INTERINO"/>
    <s v="C01"/>
    <s v="TIEMPO COMPLETO"/>
    <s v="2013-09-16 00:00:00.0"/>
    <s v="null"/>
    <s v="PI100929"/>
    <s v="PROFESOR CONTRATADO INTERINO"/>
    <s v="R115"/>
    <x v="2"/>
    <n v="193"/>
    <s v="DIDÁCTICA DE LA EXPRESIÓN PLÁSTICA"/>
  </r>
  <r>
    <x v="5"/>
    <n v="16574106"/>
    <x v="2"/>
    <n v="292"/>
    <s v="292R"/>
    <s v="GRUPO-B1"/>
    <s v="Educación plástica y visual"/>
    <s v="GR"/>
    <s v="GRUPO REDUCIDO"/>
    <s v="292R"/>
    <s v="GRUPO REDUCIDO DE Educación plástica y visual"/>
    <s v="GRUPO-B1"/>
    <s v="Grupo Reducido de Educación plástica y visual"/>
    <s v="1S"/>
    <n v="16574106"/>
    <s v="BOBADILLA"/>
    <s v="RUIZ"/>
    <s v="M.ª CONCEPCIÓN"/>
    <s v="BOBADILLA RUIZ, M.ª CONCEPCIÓN"/>
    <x v="1"/>
    <x v="1"/>
    <x v="1"/>
    <n v="0"/>
    <n v="0"/>
    <s v="mcbobadi"/>
    <s v="m-concepcion.bobadilla@unirioja.es"/>
    <n v="2"/>
    <n v="2"/>
    <n v="532"/>
    <s v="LABORAL DOCENTE-ASOCIADO"/>
    <s v="P06"/>
    <s v="TIEMPO PARCIAL (6+6 HORAS)"/>
    <s v="2017-09-15 00:00:00.0"/>
    <s v="2019-09-14 00:00:00.0"/>
    <s v="PI101289"/>
    <s v="PROFESOR ASOCIADO"/>
    <s v="R115"/>
    <x v="2"/>
    <n v="185"/>
    <s v="DIBUJO"/>
  </r>
  <r>
    <x v="5"/>
    <n v="73587035"/>
    <x v="2"/>
    <n v="293"/>
    <s v="293G"/>
    <s v="GRUPO-A"/>
    <s v="Matemáticas y su didáctica II"/>
    <s v="GG"/>
    <s v="GRUPO GRANDE"/>
    <s v="293G"/>
    <s v="GRUPO GRANDE DE Matemáticas y su didáctica II"/>
    <s v="GRUPO-A"/>
    <s v="Grupo Grande de Matemáticas y su didáctica II"/>
    <s v="1S"/>
    <n v="73587035"/>
    <s v="RIBERA"/>
    <s v="PUCHADES"/>
    <s v="JUAN MIGUEL"/>
    <s v="RIBERA PUCHADES, JUAN MIGUEL"/>
    <x v="1"/>
    <x v="0"/>
    <x v="0"/>
    <n v="0"/>
    <n v="0"/>
    <s v="juribera"/>
    <s v="juan-miguel.ribera@unirioja.es"/>
    <n v="4"/>
    <n v="4"/>
    <n v="504"/>
    <s v="PROFESOR TITULAR UNIVERSIDAD"/>
    <s v="C01"/>
    <s v="TIEMPO COMPLETO"/>
    <s v="2017-09-15 00:00:00.0"/>
    <s v="null"/>
    <s v="DF100341"/>
    <s v="PROFEESOR TITULAR DE UNIVERSIDAD"/>
    <s v="R111"/>
    <x v="7"/>
    <n v="200"/>
    <s v="DIDÁCTICA DE LA MATEMÁTICA"/>
  </r>
  <r>
    <x v="5"/>
    <n v="18450825"/>
    <x v="2"/>
    <n v="293"/>
    <s v="293G"/>
    <s v="GRUPO-B"/>
    <s v="Matemáticas y su didáctica II"/>
    <s v="GG"/>
    <s v="GRUPO GRANDE"/>
    <s v="293G"/>
    <s v="GRUPO GRANDE DE Matemáticas y su didáctica II"/>
    <s v="GRUPO-B"/>
    <s v="Grupo Grande de Matemáticas y su didáctica II"/>
    <s v="1S"/>
    <n v="18450825"/>
    <s v="VIÑADO"/>
    <s v="LEREU"/>
    <s v="FRANCISCO"/>
    <s v="VIÑADO LEREU, FRANCISCO"/>
    <x v="1"/>
    <x v="1"/>
    <x v="1"/>
    <m/>
    <m/>
    <s v="frvinado"/>
    <s v="francisco.vinado@unirioja.es"/>
    <n v="4"/>
    <n v="4"/>
    <n v="536"/>
    <s v="PROFESOR INTERINO"/>
    <s v="C01"/>
    <s v="TIEMPO COMPLETO"/>
    <s v="2018-09-17 00:00:00.0"/>
    <s v="2019-01-31 00:00:00.0"/>
    <s v="PI101384"/>
    <s v="PROFESOR CONTRATADO INTERINO"/>
    <s v="R111"/>
    <x v="7"/>
    <n v="200"/>
    <s v="DIDÁCTICA DE LA MATEMÁTICA"/>
  </r>
  <r>
    <x v="5"/>
    <n v="50842132"/>
    <x v="2"/>
    <n v="294"/>
    <s v="294G"/>
    <s v="GRUPO-A"/>
    <s v="Habilidades lingüísticas para la enseñanza"/>
    <s v="GG"/>
    <s v="GRUPO GRANDE"/>
    <s v="294G"/>
    <s v="GRUPO GRANDE DE Habilidades lingüísticas para la enseñanza"/>
    <s v="GRUPO-A"/>
    <s v="Grupo Grande de Habilidades lingüísticas para la enseñanza"/>
    <s v="1S"/>
    <n v="50842132"/>
    <s v="GAVELA"/>
    <s v="GARCÍA"/>
    <s v="DELIA DEL PILAR"/>
    <s v="GAVELA GARCÍA, DELIA DEL PILAR"/>
    <x v="0"/>
    <x v="0"/>
    <x v="0"/>
    <n v="1"/>
    <n v="1"/>
    <s v="degavela"/>
    <s v="delia.gavela@unirioja.es"/>
    <n v="4"/>
    <n v="4"/>
    <n v="504"/>
    <s v="PROFESOR TITULAR UNIVERSIDAD"/>
    <s v="C01"/>
    <s v="TIEMPO COMPLETO"/>
    <s v="2017-09-15 00:00:00.0"/>
    <s v="null"/>
    <s v="DF100302"/>
    <s v="PROFESOR TITULAR DE UNIVERSIDAD"/>
    <s v="R106"/>
    <x v="5"/>
    <n v="195"/>
    <s v="DIDÁCTICA DE LA LENGUA Y LA LITERATURA"/>
  </r>
  <r>
    <x v="5"/>
    <n v="16556358"/>
    <x v="2"/>
    <n v="294"/>
    <s v="294G"/>
    <s v="GRUPO-B"/>
    <s v="Habilidades lingüísticas para la enseñanza"/>
    <s v="GG"/>
    <s v="GRUPO GRANDE"/>
    <s v="294G"/>
    <s v="GRUPO GRANDE DE Habilidades lingüísticas para la enseñanza"/>
    <s v="GRUPO-B"/>
    <s v="Grupo Grande de Habilidades lingüísticas para la enseñanza"/>
    <s v="1S"/>
    <n v="16556358"/>
    <s v="SILVESTRE"/>
    <s v="SALAS"/>
    <s v="MARÍA DEL SOL"/>
    <s v="SILVESTRE SALAS, MARÍA DEL SOL"/>
    <x v="1"/>
    <x v="0"/>
    <x v="0"/>
    <n v="2"/>
    <n v="0"/>
    <s v="masilves"/>
    <s v="marysol.silvestre@unirioja.es"/>
    <n v="4"/>
    <n v="4"/>
    <n v="536"/>
    <s v="PROFESOR INTERINO"/>
    <s v="C01"/>
    <s v="TIEMPO COMPLETO"/>
    <s v="2013-09-16 00:00:00.0"/>
    <s v="null"/>
    <s v="PI100910"/>
    <s v="PROFESOR CONTRATADO INTERINO"/>
    <s v="R106"/>
    <x v="5"/>
    <n v="195"/>
    <s v="DIDÁCTICA DE LA LENGUA Y LA LITERATURA"/>
  </r>
  <r>
    <x v="5"/>
    <n v="16527579"/>
    <x v="2"/>
    <n v="295"/>
    <s v="295G"/>
    <s v="GRUPO-A"/>
    <s v="Didáctica de las Ciencias Sociales: Historia"/>
    <s v="GG"/>
    <s v="GRUPO GRANDE"/>
    <s v="295G"/>
    <s v="GRUPO GRANDE DE Didáctica de las ciencias sociales: historia"/>
    <s v="GRUPO-A"/>
    <s v="Grupo Grande de Didáctica de las ciencias sociales: historia"/>
    <s v="1S"/>
    <n v="16527579"/>
    <s v="GIL-DÍEZ"/>
    <s v="USANDIZAGA"/>
    <s v="IGNACIO"/>
    <s v="GIL-DÍEZ USANDIZAGA, IGNACIO"/>
    <x v="0"/>
    <x v="0"/>
    <x v="0"/>
    <n v="1"/>
    <n v="1"/>
    <s v="iggildie"/>
    <s v="ignacio.gil-diez@unirioja.es"/>
    <n v="0"/>
    <n v="0"/>
    <n v="504"/>
    <s v="PROFESOR TITULAR UNIVERSIDAD"/>
    <s v="C01"/>
    <s v="TIEMPO COMPLETO"/>
    <s v="2016-11-12 00:00:00.0"/>
    <s v="null"/>
    <s v="DF100293"/>
    <s v="PROFESOR TITULAR DE UNIVERSIDAD"/>
    <s v="R115"/>
    <x v="2"/>
    <n v="210"/>
    <s v="DIDÁCTICA DE LAS CIENCIAS SOCIALES"/>
  </r>
  <r>
    <x v="5"/>
    <n v="16591402"/>
    <x v="2"/>
    <n v="295"/>
    <s v="295G"/>
    <s v="GRUPO-A"/>
    <s v="Didáctica de las Ciencias Sociales: Historia"/>
    <s v="GG"/>
    <s v="GRUPO GRANDE"/>
    <s v="295G"/>
    <s v="GRUPO GRANDE DE Didáctica de las ciencias sociales: historia"/>
    <s v="GRUPO-A"/>
    <s v="Grupo Grande de Didáctica de las ciencias sociales: historia"/>
    <s v="1S"/>
    <n v="16591402"/>
    <s v="FERNÁNDEZ"/>
    <s v="DÍEZ"/>
    <s v="ALBERTO ANTONIO"/>
    <s v="FERNÁNDEZ DÍEZ, ALBERTO ANTONIO"/>
    <x v="1"/>
    <x v="1"/>
    <x v="1"/>
    <n v="0"/>
    <n v="0"/>
    <s v="alferndi"/>
    <s v="alberto-antonio.fernandez@unirioja.es"/>
    <n v="4"/>
    <n v="4"/>
    <n v="532"/>
    <s v="LABORAL DOCENTE-ASOCIADO"/>
    <s v="P04"/>
    <s v="TIEMPO PARCIAL (4+4 HORAS)"/>
    <s v="2017-09-15 00:00:00.0"/>
    <s v="2019-09-14 00:00:00.0"/>
    <s v="PI101291"/>
    <s v="PROFESOR ASOCIADO"/>
    <s v="R115"/>
    <x v="2"/>
    <n v="210"/>
    <s v="DIDÁCTICA DE LAS CIENCIAS SOCIALES"/>
  </r>
  <r>
    <x v="5"/>
    <n v="16592004"/>
    <x v="2"/>
    <n v="295"/>
    <s v="295G"/>
    <s v="GRUPO-B"/>
    <s v="Didáctica de las Ciencias Sociales: Historia"/>
    <s v="GG"/>
    <s v="GRUPO GRANDE"/>
    <s v="295G"/>
    <s v="GRUPO GRANDE DE Didáctica de las ciencias sociales: historia"/>
    <s v="GRUPO-B"/>
    <s v="Grupo Grande de Didáctica de las ciencias sociales: historia"/>
    <s v="1S"/>
    <n v="16592004"/>
    <s v="ITURRIAGA"/>
    <s v="BARCO"/>
    <s v="DIEGO"/>
    <s v="ITURRIAGA BARCO, DIEGO"/>
    <x v="1"/>
    <x v="1"/>
    <x v="0"/>
    <n v="0"/>
    <n v="0"/>
    <s v="diiturri"/>
    <s v="diego.iturriaga@unirioja.es"/>
    <n v="4"/>
    <n v="4"/>
    <n v="536"/>
    <s v="PROFESOR INTERINO"/>
    <s v="C01"/>
    <s v="TIEMPO COMPLETO"/>
    <s v="2017-09-15 00:00:00.0"/>
    <s v="null"/>
    <s v="PI101283"/>
    <s v="PROFESOR CONTRATADO INTERINO"/>
    <s v="R114"/>
    <x v="3"/>
    <n v="450"/>
    <s v="HISTORIA CONTEMPORÁNEA"/>
  </r>
  <r>
    <x v="5"/>
    <n v="72780033"/>
    <x v="2"/>
    <n v="296"/>
    <s v="296G"/>
    <s v="GRUPO-A"/>
    <s v="Didáctica de las Ciencias Experimentales: Biología y Geología"/>
    <s v="GG"/>
    <s v="GRUPO GRANDE"/>
    <s v="296G"/>
    <s v="GG Didáctica de las ciencias experimentales: biología y geología"/>
    <s v="GRUPO-A"/>
    <s v="GG de Didáctica de las ciencias experimentales: biología y geología"/>
    <s v="1S"/>
    <n v="72780033"/>
    <s v="HERNÁNDEZ"/>
    <s v="ÁLAMOS"/>
    <s v="MARÍA DEL MAR"/>
    <s v="HERNÁNDEZ ÁLAMOS, MARÍA DEL MAR"/>
    <x v="1"/>
    <x v="0"/>
    <x v="0"/>
    <n v="0"/>
    <n v="1"/>
    <s v="maherna"/>
    <s v="mara.hernandez@unirioja.es"/>
    <n v="4"/>
    <n v="4"/>
    <n v="504"/>
    <s v="PROFESOR TITULAR UNIVERSIDAD"/>
    <s v="C01"/>
    <s v="TIEMPO COMPLETO"/>
    <s v="2011-09-01 00:00:00.0"/>
    <s v="null"/>
    <s v="DF100292"/>
    <s v="PROFESOR TITULAR DE UNIVERSIDAD"/>
    <s v="R101"/>
    <x v="4"/>
    <n v="205"/>
    <s v="DIDÁCTICA DE LAS CIENCIAS EXPERIMENTALES"/>
  </r>
  <r>
    <x v="5"/>
    <n v="16552787"/>
    <x v="2"/>
    <n v="296"/>
    <s v="296L"/>
    <s v="GRUPO-A1"/>
    <s v="Didáctica de las Ciencias Experimentales: Biología y Geología"/>
    <s v="GL"/>
    <s v="GRUPO DE LABORATORIO"/>
    <s v="296L"/>
    <s v="LABORATORIO Didáctica de las ciencias experimentales: biología y geología"/>
    <s v="GRUPO-A1"/>
    <s v="Laboratorio Didáctica de las ciencias experimentales: biología y geología"/>
    <s v="1S"/>
    <n v="16552787"/>
    <s v="TENORIO"/>
    <s v="RODRÍGUEZ"/>
    <s v="CARMEN"/>
    <s v="TENORIO RODRÍGUEZ, CARMEN"/>
    <x v="0"/>
    <x v="1"/>
    <x v="0"/>
    <n v="2"/>
    <n v="3"/>
    <s v="catenori"/>
    <s v="carmen.tenorio@unirioja.es"/>
    <n v="0.4"/>
    <n v="0.4"/>
    <n v="504"/>
    <s v="PROFESOR TITULAR UNIVERSIDAD"/>
    <s v="01R"/>
    <s v="TIEMPO COMPLETO REDUCIDO"/>
    <s v="2018-09-17 00:00:00.0"/>
    <s v="null"/>
    <s v="DF100263"/>
    <s v="PROFESOR TITULAR DE UNIVERSIDAD"/>
    <s v="R101"/>
    <x v="4"/>
    <n v="60"/>
    <s v="BIOQUÍMICA Y BIOLOGÍA MOLECULAR"/>
  </r>
  <r>
    <x v="5"/>
    <n v="16568302"/>
    <x v="2"/>
    <n v="296"/>
    <s v="296L"/>
    <s v="GRUPO-A1"/>
    <s v="Didáctica de las Ciencias Experimentales: Biología y Geología"/>
    <s v="GL"/>
    <s v="GRUPO DE LABORATORIO"/>
    <s v="296L"/>
    <s v="LABORATORIO Didáctica de las ciencias experimentales: biología y geología"/>
    <s v="GRUPO-A1"/>
    <s v="Laboratorio Didáctica de las ciencias experimentales: biología y geología"/>
    <s v="1S"/>
    <n v="16568302"/>
    <s v="ROBREDO"/>
    <s v="VALGAÑÓN"/>
    <s v="BEATRIZ"/>
    <s v="ROBREDO VALGAÑÓN, BEATRIZ"/>
    <x v="0"/>
    <x v="0"/>
    <x v="0"/>
    <n v="0"/>
    <n v="0"/>
    <s v="berobred"/>
    <s v="beatriz.robredo@unirioja.es"/>
    <n v="0.9"/>
    <n v="0.9"/>
    <n v="504"/>
    <s v="PROFESOR TITULAR UNIVERSIDAD"/>
    <s v="C01"/>
    <s v="TIEMPO COMPLETO"/>
    <s v="2018-09-17 00:00:00.0"/>
    <s v="null"/>
    <s v="DF386"/>
    <s v="PROFESOR TITULAR DE UNIVERSIDAD"/>
    <s v="R101"/>
    <x v="4"/>
    <n v="205"/>
    <s v="DIDÁCTICA DE LAS CIENCIAS EXPERIMENTALES"/>
  </r>
  <r>
    <x v="5"/>
    <n v="50793513"/>
    <x v="2"/>
    <n v="296"/>
    <s v="296L"/>
    <s v="GRUPO-A1"/>
    <s v="Didáctica de las Ciencias Experimentales: Biología y Geología"/>
    <s v="GL"/>
    <s v="GRUPO DE LABORATORIO"/>
    <s v="296L"/>
    <s v="LABORATORIO Didáctica de las ciencias experimentales: biología y geología"/>
    <s v="GRUPO-A1"/>
    <s v="Laboratorio Didáctica de las ciencias experimentales: biología y geología"/>
    <s v="1S"/>
    <n v="50793513"/>
    <s v="PAEZ DE LA CADENA"/>
    <s v="TORTOSA"/>
    <s v="FRANCISCO"/>
    <s v="PAEZ DE LA CADENA TORTOSA, FRANCISCO"/>
    <x v="1"/>
    <x v="1"/>
    <x v="0"/>
    <n v="4"/>
    <n v="0"/>
    <s v="franpaez"/>
    <s v="paco.pc@unirioja.es"/>
    <n v="0.2"/>
    <n v="0.2"/>
    <n v="504"/>
    <s v="PROFESOR TITULAR UNIVERSIDAD"/>
    <s v="C01"/>
    <s v="TIEMPO COMPLETO"/>
    <s v="2018-09-17 00:00:00.0"/>
    <s v="null"/>
    <s v="DF100079"/>
    <s v="PROFESOR TITULAR DE UNIVERSIDAD"/>
    <s v="R101"/>
    <x v="4"/>
    <n v="705"/>
    <s v="PRODUCCIÓN VEGETAL"/>
  </r>
  <r>
    <x v="5"/>
    <n v="12745547"/>
    <x v="2"/>
    <n v="298"/>
    <s v="298G"/>
    <s v="GRUPO-A"/>
    <s v="Educación musical y su didáctica"/>
    <s v="GG"/>
    <s v="GRUPO GRANDE"/>
    <s v="298G"/>
    <s v="GRUPO GRANDE DE Eduación musical y su didáctica"/>
    <s v="GRUPO-A"/>
    <s v="Grupo Grande de Eduación musical y su didáctica"/>
    <s v="2S"/>
    <n v="12745547"/>
    <s v="CAMACHO"/>
    <s v="SÁNCHEZ"/>
    <s v="MARÍA DEL PILAR"/>
    <s v="CAMACHO SÁNCHEZ, MARÍA DEL PILAR"/>
    <x v="1"/>
    <x v="1"/>
    <x v="0"/>
    <n v="4"/>
    <n v="0"/>
    <s v="picamach"/>
    <s v="pilar.camacho@unirioja.es"/>
    <n v="1.2"/>
    <n v="1.2"/>
    <n v="504"/>
    <s v="PROFESOR TITULAR UNIVERSIDAD"/>
    <s v="01A"/>
    <s v="TIEMPO COMPLETO AMPLIADO"/>
    <s v="2012-09-01 00:00:00.0"/>
    <s v="null"/>
    <s v="DF100099"/>
    <s v="PROFESORES TITULARES DE UNIVERSIDAD"/>
    <s v="R115"/>
    <x v="2"/>
    <n v="189"/>
    <s v="DIDÁCTICA DE LA EXPRESIÓN MUSICAL"/>
  </r>
  <r>
    <x v="5"/>
    <n v="30651788"/>
    <x v="2"/>
    <n v="298"/>
    <s v="298G"/>
    <s v="GRUPO-A"/>
    <s v="Educación musical y su didáctica"/>
    <s v="GG"/>
    <s v="GRUPO GRANDE"/>
    <s v="298G"/>
    <s v="GRUPO GRANDE DE Eduación musical y su didáctica"/>
    <s v="GRUPO-A"/>
    <s v="Grupo Grande de Eduación musical y su didáctica"/>
    <s v="2S"/>
    <n v="30651788"/>
    <s v="ALDAYTURRIAGA"/>
    <s v="MIERA"/>
    <s v="CARLOTA"/>
    <s v="ALDAYTURRIAGA MIERA, CARLOTA"/>
    <x v="0"/>
    <x v="1"/>
    <x v="0"/>
    <n v="0"/>
    <n v="0"/>
    <s v="caaldayt"/>
    <s v="carlota.aldayturriaga@unirioja.es"/>
    <n v="2.8"/>
    <n v="2.8"/>
    <n v="532"/>
    <s v="LABORAL DOCENTE-ASOCIADO"/>
    <s v="P06"/>
    <s v="TIEMPO PARCIAL (6+6 HORAS)"/>
    <s v="2017-09-15 00:00:00.0"/>
    <s v="2019-09-14 00:00:00.0"/>
    <s v="PI101290"/>
    <s v="PROFESOR ASOCIADO"/>
    <s v="R115"/>
    <x v="2"/>
    <n v="189"/>
    <s v="DIDÁCTICA DE LA EXPRESIÓN MUSICAL"/>
  </r>
  <r>
    <x v="5"/>
    <n v="16548322"/>
    <x v="2"/>
    <n v="299"/>
    <s v="299G"/>
    <s v="GRUPO-A"/>
    <s v="Didáctica de las Ciencias Sociales: Geografía"/>
    <s v="GG"/>
    <s v="GRUPO GRANDE"/>
    <s v="299G"/>
    <s v="GRUPO GRANDE DE Didáctica de las ciencias sociales: geografía"/>
    <s v="GRUPO-A"/>
    <s v="Grupo Grande de Didáctica de las ciencias sociales: geografía"/>
    <s v="2S"/>
    <n v="16548322"/>
    <s v="PASCUAL"/>
    <s v="BELLIDO"/>
    <s v="NURIA ESTHER"/>
    <s v="PASCUAL BELLIDO, NURIA ESTHER"/>
    <x v="0"/>
    <x v="0"/>
    <x v="0"/>
    <n v="0"/>
    <n v="1"/>
    <s v="nupascua"/>
    <s v="nuria-esther.pascual@unirioja.es"/>
    <n v="0"/>
    <n v="0"/>
    <n v="504"/>
    <s v="PROFESOR TITULAR UNIVERSIDAD"/>
    <s v="C01"/>
    <s v="TIEMPO COMPLETO"/>
    <s v="2011-09-01 00:00:00.0"/>
    <s v="null"/>
    <s v="DF100298"/>
    <s v="PROFESOR TITULAR DE UNIVERSIDAD"/>
    <s v="R114"/>
    <x v="3"/>
    <n v="10"/>
    <s v="ANÁLISIS GEOGRÁFICO REGIONAL"/>
  </r>
  <r>
    <x v="5"/>
    <n v="16606836"/>
    <x v="2"/>
    <n v="299"/>
    <s v="299G"/>
    <s v="GRUPO-A"/>
    <s v="Didáctica de las Ciencias Sociales: Geografía"/>
    <s v="GG"/>
    <s v="GRUPO GRANDE"/>
    <s v="299G"/>
    <s v="GRUPO GRANDE DE Didáctica de las ciencias sociales: geografía"/>
    <s v="GRUPO-A"/>
    <s v="Grupo Grande de Didáctica de las ciencias sociales: geografía"/>
    <s v="2S"/>
    <n v="16606836"/>
    <s v="LLORENTE"/>
    <s v="ADÁN"/>
    <s v="JOSÉ ÁNGEL"/>
    <s v="LLORENTE ADÁN, JOSÉ ÁNGEL"/>
    <x v="0"/>
    <x v="0"/>
    <x v="0"/>
    <n v="0"/>
    <n v="0"/>
    <s v="jollorad"/>
    <s v="jose-angel.llorente@unirioja.es"/>
    <n v="4"/>
    <n v="4"/>
    <n v="536"/>
    <s v="PROFESOR INTERINO"/>
    <s v="C01"/>
    <s v="TIEMPO COMPLETO"/>
    <s v="2018-09-17 00:00:00.0"/>
    <s v="2019-09-14 00:00:00.0"/>
    <s v="PI101280"/>
    <s v="PROFESOR CONTRATADO INTERINO"/>
    <s v="R114"/>
    <x v="3"/>
    <n v="430"/>
    <s v="GEOGRAFÍA FÍSICA"/>
  </r>
  <r>
    <x v="5"/>
    <n v="16582369"/>
    <x v="2"/>
    <n v="299"/>
    <s v="299R"/>
    <s v="GRUPO-B1"/>
    <s v="Didáctica de las Ciencias Sociales: Geografía"/>
    <s v="GR"/>
    <s v="GRUPO REDUCIDO"/>
    <s v="299R"/>
    <s v="GRUPO REDUCIDO DE Didáctica de las ciencias sociales: geografía"/>
    <s v="GRUPO-B1"/>
    <s v="Grupo Reducido de Didáctica de las ciencias sociales: geografía"/>
    <s v="2S"/>
    <n v="16582369"/>
    <s v="TÉLLEZ"/>
    <s v="ALARCIA"/>
    <s v="DIEGO"/>
    <s v="TÉLLEZ ALARCIA, DIEGO"/>
    <x v="0"/>
    <x v="0"/>
    <x v="0"/>
    <n v="2"/>
    <n v="0"/>
    <s v="dietellalar"/>
    <s v="diego.tellez@unirioja.es"/>
    <n v="2"/>
    <n v="2"/>
    <n v="534"/>
    <s v="CONTRATADO DOCTOR -TIPO 1"/>
    <s v="C01"/>
    <s v="TIEMPO COMPLETO"/>
    <s v="2018-11-30 00:00:00.0"/>
    <s v="null"/>
    <s v="PI101428"/>
    <s v="PROFESOR CONTRATADO DOCTOR"/>
    <s v="R115"/>
    <x v="2"/>
    <n v="210"/>
    <s v="DIDÁCTICA DE LAS CIENCIAS SOCIALES"/>
  </r>
  <r>
    <x v="5"/>
    <n v="16557636"/>
    <x v="2"/>
    <n v="301"/>
    <s v="301G"/>
    <s v="GRUPO-A"/>
    <s v="Didáctica de las Ciencias Experimentales: Física y Química"/>
    <s v="GG"/>
    <s v="GRUPO GRANDE"/>
    <s v="301G"/>
    <s v="GG de Didáctica de las ciencias experimentales: física y química"/>
    <s v="GRUPO-A"/>
    <s v="GG de Didáctica de las ciencias experimentales: física y química"/>
    <s v="2S"/>
    <n v="16557636"/>
    <s v="BUSTO"/>
    <s v="SANCIRIÁN"/>
    <s v="JESÚS HÉCTOR"/>
    <s v="BUSTO SANCIRIÁN, JESÚS HÉCTOR"/>
    <x v="0"/>
    <x v="1"/>
    <x v="0"/>
    <n v="4"/>
    <n v="4"/>
    <s v="hebusto"/>
    <s v="hector.busto@unirioja.es"/>
    <n v="1.5"/>
    <n v="1.5"/>
    <n v="504"/>
    <s v="PROFESOR TITULAR UNIVERSIDAD"/>
    <s v="01R"/>
    <s v="TIEMPO COMPLETO REDUCIDO"/>
    <s v="2013-09-01 00:00:00.0"/>
    <s v="null"/>
    <s v="DF100220"/>
    <s v="PROFESOR TITULAR DE UNIVERSIDAD"/>
    <s v="R112"/>
    <x v="8"/>
    <n v="765"/>
    <s v="QUÍMICA ORGÁNICA"/>
  </r>
  <r>
    <x v="5"/>
    <n v="16623516"/>
    <x v="2"/>
    <n v="301"/>
    <s v="301G"/>
    <s v="GRUPO-A"/>
    <s v="Didáctica de las Ciencias Experimentales: Física y Química"/>
    <s v="GG"/>
    <s v="GRUPO GRANDE"/>
    <s v="301G"/>
    <s v="GG de Didáctica de las ciencias experimentales: física y química"/>
    <s v="GRUPO-A"/>
    <s v="GG de Didáctica de las ciencias experimentales: física y química"/>
    <s v="2S"/>
    <n v="16623516"/>
    <s v="BAÑARES"/>
    <s v="PALACIOS"/>
    <s v="PAULA"/>
    <s v="BAÑARES PALACIOS, PAULA"/>
    <x v="1"/>
    <x v="0"/>
    <x v="1"/>
    <n v="0"/>
    <n v="0"/>
    <s v="pabanare"/>
    <s v="paula.banares@unirioja.es"/>
    <n v="1.5"/>
    <n v="1.5"/>
    <n v="536"/>
    <s v="PROFESOR INTERINO"/>
    <s v="P06"/>
    <s v="TIEMPO PARCIAL (6+6 HORAS)"/>
    <s v="2018-09-18 00:00:00.0"/>
    <s v="null"/>
    <s v="PI101276"/>
    <s v="PROFESOR CONTRATADO INTERINO"/>
    <s v="R112"/>
    <x v="8"/>
    <n v="385"/>
    <s v="FÍSICA APLICADA"/>
  </r>
  <r>
    <x v="5"/>
    <n v="72791237"/>
    <x v="2"/>
    <n v="301"/>
    <s v="301G"/>
    <s v="GRUPO-A"/>
    <s v="Didáctica de las Ciencias Experimentales: Física y Química"/>
    <s v="GG"/>
    <s v="GRUPO GRANDE"/>
    <s v="301G"/>
    <s v="GG de Didáctica de las ciencias experimentales: física y química"/>
    <s v="GRUPO-A"/>
    <s v="GG de Didáctica de las ciencias experimentales: física y química"/>
    <s v="2S"/>
    <n v="72791237"/>
    <s v="LADRERA"/>
    <s v="FERNÁNDEZ"/>
    <s v="RUBÉN"/>
    <s v="LADRERA FERNÁNDEZ, RUBÉN"/>
    <x v="1"/>
    <x v="1"/>
    <x v="0"/>
    <n v="0"/>
    <n v="0"/>
    <s v="ruladrer"/>
    <s v="ruben.ladrera@unirioja.es"/>
    <n v="1"/>
    <n v="1"/>
    <n v="532"/>
    <s v="LABORAL DOCENTE-ASOCIADO"/>
    <s v="P03"/>
    <s v="TIEMPO PARCIAL (3+3 HORAS)"/>
    <s v="2019-02-01 00:00:00.0"/>
    <s v="2019-09-14 00:00:00.0"/>
    <s v="PI101344"/>
    <s v="PROFESOR ASOCIADO A TIEMPO PARCIAL 3+3 2ºS"/>
    <s v="R101"/>
    <x v="4"/>
    <n v="205"/>
    <s v="DIDÁCTICA DE LAS CIENCIAS EXPERIMENTALES"/>
  </r>
  <r>
    <x v="5"/>
    <n v="16570824"/>
    <x v="2"/>
    <n v="301"/>
    <s v="301L"/>
    <s v="GRUPO-A1"/>
    <s v="Didáctica de las Ciencias Experimentales: Física y Química"/>
    <s v="GL"/>
    <s v="GRUPO DE LABORATORIO"/>
    <s v="301L"/>
    <s v="GL de Didáctica de las ciencias experimentales: física y química"/>
    <s v="GRUPO-A1"/>
    <s v="GL de Didáctica de las ciencias experimentales: física y química"/>
    <s v="2S"/>
    <n v="16570824"/>
    <s v="ESTEBAN"/>
    <s v="DÍEZ"/>
    <s v="ISABEL"/>
    <s v="ESTEBAN DÍEZ, ISABEL"/>
    <x v="0"/>
    <x v="0"/>
    <x v="0"/>
    <n v="2"/>
    <n v="0"/>
    <s v="iesteban"/>
    <s v="isabel.esteban@unirioja.es"/>
    <n v="0.75"/>
    <n v="0.75"/>
    <n v="504"/>
    <s v="PROFESOR TITULAR UNIVERSIDAD"/>
    <s v="C01"/>
    <s v="TIEMPO COMPLETO"/>
    <s v="2018-12-21 00:00:00.0"/>
    <s v="null"/>
    <s v="DF100368"/>
    <s v="PROFESOR TITULAR DE UNIVERSIDAD"/>
    <s v="R112"/>
    <x v="8"/>
    <n v="555"/>
    <s v="INGENIERÍA QUÍMICA"/>
  </r>
  <r>
    <x v="5"/>
    <n v="16544605"/>
    <x v="2"/>
    <n v="301"/>
    <s v="301L"/>
    <s v="GRUPO-B1"/>
    <s v="Didáctica de las Ciencias Experimentales: Física y Química"/>
    <s v="GL"/>
    <s v="GRUPO DE LABORATORIO"/>
    <s v="301L"/>
    <s v="GL de Didáctica de las ciencias experimentales: física y química"/>
    <s v="GRUPO-B1"/>
    <s v="GL de Didáctica de las ciencias experimentales: física y química"/>
    <s v="2S"/>
    <n v="16544605"/>
    <s v="CABREDO"/>
    <s v="PINILLOS"/>
    <s v="SUSANA"/>
    <s v="CABREDO PINILLOS, SUSANA"/>
    <x v="0"/>
    <x v="0"/>
    <x v="0"/>
    <n v="4"/>
    <n v="3"/>
    <s v="susacapi"/>
    <s v="susana.cabredo@unirioja.es"/>
    <n v="0.75"/>
    <n v="0.75"/>
    <n v="504"/>
    <s v="PROFESOR TITULAR UNIVERSIDAD"/>
    <s v="01A"/>
    <s v="TIEMPO COMPLETO AMPLIADO"/>
    <s v="2017-09-15 00:00:00.0"/>
    <s v="null"/>
    <s v="DF32370"/>
    <s v="TITULAR DE UNIVERSIDAD"/>
    <s v="R112"/>
    <x v="8"/>
    <n v="750"/>
    <s v="QUÍMICA ANALÍTICA"/>
  </r>
  <r>
    <x v="5"/>
    <n v="16509812"/>
    <x v="2"/>
    <n v="303"/>
    <s v="303G"/>
    <s v="GRUPO-A"/>
    <s v="Actividad física y salud"/>
    <s v="GG"/>
    <s v="GRUPO GRANDE"/>
    <s v="303G"/>
    <s v="GG de Actividad física y salud"/>
    <s v="GRUPO-A"/>
    <s v="GG de Actividad física y salud"/>
    <s v="2S"/>
    <n v="16509812"/>
    <s v="LOZA"/>
    <s v="OLAVE"/>
    <s v="EDMUNDO"/>
    <s v="LOZA OLAVE, EDMUNDO"/>
    <x v="0"/>
    <x v="1"/>
    <x v="0"/>
    <n v="6"/>
    <n v="0"/>
    <s v="edloza"/>
    <s v="edmundo.loza@unirioja.es"/>
    <n v="3"/>
    <n v="3"/>
    <n v="504"/>
    <s v="PROFESOR TITULAR UNIVERSIDAD"/>
    <s v="01A"/>
    <s v="TIEMPO COMPLETO AMPLIADO"/>
    <s v="2012-09-01 00:00:00.0"/>
    <s v="null"/>
    <s v="DF31336"/>
    <s v="TITULAR DE UNIVERSIDAD"/>
    <s v="R115"/>
    <x v="2"/>
    <n v="187"/>
    <s v="DIDÁCTICA DE LA EXPRESIÓN CORPORAL"/>
  </r>
  <r>
    <x v="5"/>
    <n v="25147795"/>
    <x v="2"/>
    <n v="305"/>
    <s v="305G"/>
    <s v="GRUPO-A"/>
    <s v="Expresión y comunicación corporal"/>
    <s v="GG"/>
    <s v="GRUPO GRANDE"/>
    <s v="305G"/>
    <s v="GG Expresión y comunicación corporal"/>
    <s v="GRUPO-A"/>
    <s v="GG de Expresión y comunicación corporal"/>
    <s v="1S"/>
    <n v="25147795"/>
    <s v="GARGALLO"/>
    <s v="IBORT"/>
    <s v="MARÍA ESTHER"/>
    <s v="GARGALLO IBORT, MARÍA ESTHER"/>
    <x v="0"/>
    <x v="0"/>
    <x v="0"/>
    <n v="4"/>
    <n v="0"/>
    <s v="megarga"/>
    <s v="esther.gargallo@unirioja.es"/>
    <n v="3"/>
    <n v="3"/>
    <s v="A-0506"/>
    <s v="PROFESOR TITULAR DE ESCUELA UNIVERSITARI"/>
    <s v="01A"/>
    <s v="TIEMPO COMPLETO AMPLIADO"/>
    <s v="2012-09-01 00:00:00.0"/>
    <s v="null"/>
    <s v="DF100010"/>
    <s v="TITULAR DE ESCUELA UNIVERSITARIA"/>
    <s v="R115"/>
    <x v="2"/>
    <n v="187"/>
    <s v="DIDÁCTICA DE LA EXPRESIÓN CORPORAL"/>
  </r>
  <r>
    <x v="5"/>
    <n v="40310935"/>
    <x v="2"/>
    <n v="307"/>
    <s v="307G"/>
    <s v="GRUPO-A"/>
    <s v="Actividades físicas de tiempo libre"/>
    <s v="GG"/>
    <s v="GRUPO GRANDE"/>
    <s v="307G"/>
    <s v="GG de Actividades físicas de tiempo libre"/>
    <s v="GRUPO-A"/>
    <s v="GG de Actividades físicas de tiempo libre"/>
    <s v="2S"/>
    <n v="40310935"/>
    <s v="DALMAU"/>
    <s v="TORRES"/>
    <s v="JOSEP MARÍA"/>
    <s v="DALMAU TORRES, JOSEP MARÍA"/>
    <x v="0"/>
    <x v="0"/>
    <x v="0"/>
    <n v="4"/>
    <n v="1"/>
    <s v="jodalmau"/>
    <s v="jose-maria.dalmau@unirioja.es"/>
    <n v="2.5"/>
    <n v="2.5"/>
    <n v="534"/>
    <s v="CONTRATADO DOCTOR -TIPO 1"/>
    <s v="C01"/>
    <s v="TIEMPO COMPLETO"/>
    <s v="2012-10-31 00:00:00.0"/>
    <s v="null"/>
    <s v="LD100297"/>
    <s v="CONTRATADA DOCTOR"/>
    <s v="R115"/>
    <x v="2"/>
    <n v="187"/>
    <s v="DIDÁCTICA DE LA EXPRESIÓN CORPORAL"/>
  </r>
  <r>
    <x v="5"/>
    <n v="16546617"/>
    <x v="2"/>
    <n v="308"/>
    <s v="308G"/>
    <s v="GRUPO-A"/>
    <s v="Didáctica de las lenguas extranjeras"/>
    <s v="GG"/>
    <s v="GRUPO GRANDE"/>
    <s v="308G"/>
    <s v="GG de Didáctica de las lenguas extranjeras"/>
    <s v="GRUPO-A"/>
    <s v="GG de Didáctica de las lenguas extranjeras"/>
    <s v="2S"/>
    <n v="16546617"/>
    <s v="BARRERAS"/>
    <s v="GÓMEZ"/>
    <s v="MARÍA ASUNCIÓN"/>
    <s v="BARRERAS GÓMEZ, MARÍA ASUNCIÓN"/>
    <x v="1"/>
    <x v="0"/>
    <x v="0"/>
    <n v="5"/>
    <n v="2"/>
    <s v="mabarrer"/>
    <s v="asuncion.barreras@unirioja.es"/>
    <n v="3"/>
    <n v="3"/>
    <n v="504"/>
    <s v="PROFESOR TITULAR UNIVERSIDAD"/>
    <s v="C01"/>
    <s v="TIEMPO COMPLETO"/>
    <s v="2017-09-15 00:00:00.0"/>
    <s v="null"/>
    <s v="DF31707"/>
    <s v="PROFESOR TITULAR DE UNIVERSIDAD"/>
    <s v="R107"/>
    <x v="6"/>
    <n v="345"/>
    <s v="FILOLOGÍA INGLESA"/>
  </r>
  <r>
    <x v="5"/>
    <n v="16496241"/>
    <x v="2"/>
    <n v="310"/>
    <s v="310G"/>
    <s v="GRUPO-A"/>
    <s v="Educación especial en educación primaria"/>
    <s v="GG"/>
    <s v="GRUPO GRANDE"/>
    <s v="310G"/>
    <s v="GG de Educación especial en educación infantil"/>
    <s v="GRUPO-A"/>
    <s v="GG de Educación especial en educación primaria"/>
    <s v="1S"/>
    <n v="16496241"/>
    <s v="JIMÉNEZ"/>
    <s v="TRENS"/>
    <s v="MARÍA ASUNCIÓN"/>
    <s v="JIMÉNEZ TRENS, MARÍA ASUNCIÓN"/>
    <x v="1"/>
    <x v="1"/>
    <x v="0"/>
    <n v="6"/>
    <n v="1"/>
    <s v="ajimenez"/>
    <s v="asuncion.jtrens@unirioja.es"/>
    <n v="3"/>
    <n v="3"/>
    <n v="504"/>
    <s v="PROFESOR TITULAR UNIVERSIDAD"/>
    <s v="C01"/>
    <s v="TIEMPO COMPLETO"/>
    <s v="2017-09-15 00:00:00.0"/>
    <s v="null"/>
    <s v="DF3307"/>
    <s v="TITULAR DE ESCUELAS UNIVERSITARIAS"/>
    <s v="R115"/>
    <x v="2"/>
    <n v="215"/>
    <s v="DIDÁCTICA Y ORGANIZACIÓN ESCOLAR"/>
  </r>
  <r>
    <x v="5"/>
    <n v="39847439"/>
    <x v="2"/>
    <n v="311"/>
    <s v="311G"/>
    <s v="GRUPO-A"/>
    <s v="Psicología de las altas capacidades"/>
    <s v="GG"/>
    <s v="GRUPO GRANDE"/>
    <s v="311G"/>
    <s v="GG de Psicología de las altas capacidades"/>
    <s v="GRUPO-A"/>
    <s v="GG de Psicología de las altas capacidades"/>
    <s v="2S"/>
    <n v="39847439"/>
    <s v="SASTRE"/>
    <s v="I RIBA"/>
    <s v="SYLVIA"/>
    <s v="SASTRE I RIBA, SYLVIA"/>
    <x v="1"/>
    <x v="0"/>
    <x v="0"/>
    <n v="5"/>
    <n v="3"/>
    <s v="sisastre"/>
    <s v="silvia.sastre@unirioja.es"/>
    <n v="3"/>
    <n v="3"/>
    <n v="500"/>
    <s v="CATEDRATICO DE UNIVERSIDAD"/>
    <s v="C01"/>
    <s v="TIEMPO COMPLETO"/>
    <s v="2007-05-13 00:00:00.0"/>
    <s v="null"/>
    <s v="DF3590"/>
    <s v="CATEDRÁTICO DE UNIVERSIDAD"/>
    <s v="R115"/>
    <x v="2"/>
    <n v="735"/>
    <s v="PSICOLOGÍA EVOLUTIVA Y DE LA EDUCACIÓN"/>
  </r>
  <r>
    <x v="5"/>
    <n v="16531888"/>
    <x v="2"/>
    <n v="311"/>
    <s v="311R"/>
    <s v="GRUPO-A1"/>
    <s v="Psicología de las altas capacidades"/>
    <s v="GR"/>
    <s v="GRUPO REDUCIDO"/>
    <s v="311R"/>
    <s v="GR de Psicología de las altas capacidades"/>
    <s v="GRUPO-A1"/>
    <s v="GR de Psicología de las altas capacidades"/>
    <s v="2S"/>
    <n v="16531888"/>
    <s v="VIANA"/>
    <s v="SÁENZ"/>
    <s v="LOURDES"/>
    <s v="VIANA SÁENZ, LOURDES"/>
    <x v="0"/>
    <x v="0"/>
    <x v="1"/>
    <n v="1"/>
    <n v="0"/>
    <s v="loviana"/>
    <s v="lourdes.viana@unirioja.es"/>
    <n v="1.5"/>
    <n v="1.5"/>
    <n v="536"/>
    <s v="PROFESOR INTERINO"/>
    <s v="C01"/>
    <s v="TIEMPO COMPLETO"/>
    <s v="2018-09-17 00:00:00.0"/>
    <s v="null"/>
    <s v="PI101398"/>
    <s v="PROFESOR CONTRATADO INTERINO"/>
    <s v="R115"/>
    <x v="2"/>
    <n v="735"/>
    <s v="PSICOLOGÍA EVOLUTIVA Y DE LA EDUCACIÓN"/>
  </r>
  <r>
    <x v="5"/>
    <n v="16501828"/>
    <x v="2"/>
    <n v="312"/>
    <s v="312G"/>
    <s v="GRUPO-A"/>
    <s v="La acción socioeducativa en contextos multiculturales"/>
    <s v="GG"/>
    <s v="GRUPO GRANDE"/>
    <s v="312G"/>
    <s v="GG de La acción socioeducativa en contextos multiculturales"/>
    <s v="GRUPO-A"/>
    <s v="GG de La acción socioeducativa en contextos multiculturales"/>
    <s v="2S"/>
    <n v="16501828"/>
    <s v="GIRÓ"/>
    <s v="MIRANDA"/>
    <s v="JOAQUÍN"/>
    <s v="GIRÓ MIRANDA, JOAQUÍN"/>
    <x v="1"/>
    <x v="1"/>
    <x v="0"/>
    <n v="4"/>
    <n v="1"/>
    <s v="jogiro"/>
    <s v="joaquin.giro@unirioja.es"/>
    <n v="0"/>
    <n v="0"/>
    <n v="504"/>
    <s v="PROFESOR TITULAR UNIVERSIDAD"/>
    <s v="C01"/>
    <s v="TIEMPO COMPLETO"/>
    <s v="2015-09-15 00:00:00.0"/>
    <s v="null"/>
    <s v="DF100184"/>
    <s v="PROFESOR TITULAR UNIVERSIDAD"/>
    <s v="R114"/>
    <x v="3"/>
    <n v="775"/>
    <s v="SOCIOLOGÍA"/>
  </r>
  <r>
    <x v="5"/>
    <n v="44156166"/>
    <x v="2"/>
    <n v="312"/>
    <s v="312G"/>
    <s v="GRUPO-A"/>
    <s v="La acción socioeducativa en contextos multiculturales"/>
    <s v="GG"/>
    <s v="GRUPO GRANDE"/>
    <s v="312G"/>
    <s v="GG de La acción socioeducativa en contextos multiculturales"/>
    <s v="GRUPO-A"/>
    <s v="GG de La acción socioeducativa en contextos multiculturales"/>
    <s v="2S"/>
    <n v="44156166"/>
    <s v="UZCANGA"/>
    <s v="LACABE"/>
    <s v="CATALINA ANA"/>
    <s v="UZCANGA LACABE, CATALINA ANA"/>
    <x v="1"/>
    <x v="1"/>
    <x v="1"/>
    <n v="0"/>
    <n v="0"/>
    <s v="cauzcang"/>
    <s v="catalina-ana.uzcanga@unirioja.es"/>
    <n v="3"/>
    <n v="3"/>
    <n v="536"/>
    <s v="PROFESOR INTERINO"/>
    <s v="P05"/>
    <s v="TIEMPO PARCIAL (5+5 HORAS)"/>
    <s v="2018-10-02 00:00:00.0"/>
    <s v="2019-09-14 00:00:00.0"/>
    <s v="PI101437"/>
    <s v="PROFESOR CONTRATADO INTERINO"/>
    <s v="R114"/>
    <x v="3"/>
    <n v="775"/>
    <s v="SOCIOLOGÍA"/>
  </r>
  <r>
    <x v="5"/>
    <n v="43187774"/>
    <x v="2"/>
    <n v="313"/>
    <s v="313G"/>
    <s v="GRUPO-A"/>
    <s v="Innovación docente e iniciación a la investigación en la enseñanza de las matemáticas en la EP"/>
    <s v="GG"/>
    <s v="GRUPO GRANDE"/>
    <s v="313G"/>
    <s v="GG de Innovación docente e iniciación a la investigación en la enseñanza de"/>
    <s v="GRUPO-A"/>
    <s v="GG de Innovac. docente e iniciac. a a la invest. en la ens."/>
    <s v="2S"/>
    <n v="43187774"/>
    <s v="ROTGER"/>
    <s v="GARCÍA"/>
    <s v="LUCÍA"/>
    <s v="ROTGER GARCÍA, LUCÍA"/>
    <x v="1"/>
    <x v="0"/>
    <x v="1"/>
    <n v="0"/>
    <n v="0"/>
    <s v="lurotger"/>
    <s v="lucia.rotger@unirioja.es"/>
    <n v="3"/>
    <n v="3"/>
    <n v="536"/>
    <s v="PROFESOR INTERINO"/>
    <s v="C01"/>
    <s v="TIEMPO COMPLETO"/>
    <s v="2019-02-12 00:00:00.0"/>
    <s v="2019-09-14 00:00:00.0"/>
    <s v="PI101414"/>
    <s v="PROFESOR CONTRADO INTERINO"/>
    <s v="R111"/>
    <x v="7"/>
    <n v="5"/>
    <s v="ÁLGEBRA"/>
  </r>
  <r>
    <x v="5"/>
    <n v="16574471"/>
    <x v="2"/>
    <n v="317"/>
    <s v="317G"/>
    <s v="GRUPO-A"/>
    <s v="Educación para la ciudadanía y derechos humanos"/>
    <s v="GG"/>
    <s v="GRUPO GRANDE"/>
    <s v="317G"/>
    <s v="GG de Educación para la ciudadanía y derechos humanos"/>
    <s v="GRUPO-A"/>
    <s v="GG de Educación para la ciudadanía y derechos humanos"/>
    <s v="1S"/>
    <n v="16574471"/>
    <s v="ANDRÉS"/>
    <s v="CABELLO"/>
    <s v="SERGIO"/>
    <s v="ANDRÉS CABELLO, SERGIO"/>
    <x v="0"/>
    <x v="1"/>
    <x v="0"/>
    <n v="1"/>
    <n v="0"/>
    <s v="seandrc"/>
    <s v="sergio.andres@unirioja.es"/>
    <n v="3"/>
    <n v="3"/>
    <n v="536"/>
    <s v="PROFESOR INTERINO"/>
    <s v="C01"/>
    <s v="TIEMPO COMPLETO"/>
    <s v="2013-09-16 00:00:00.0"/>
    <s v="null"/>
    <s v="PI100924"/>
    <s v="PROFESOR CONTRATADO INTERINO"/>
    <s v="R114"/>
    <x v="3"/>
    <n v="775"/>
    <s v="SOCIOLOGÍA"/>
  </r>
  <r>
    <x v="5"/>
    <n v="9398535"/>
    <x v="2"/>
    <n v="318"/>
    <s v="318G"/>
    <s v="GRUPO-A"/>
    <s v="Trabajo fin de grado en Educación Primaria"/>
    <s v="GG"/>
    <s v="GRUPO GRANDE"/>
    <s v="318G"/>
    <s v="TRABAJO FIN DE GRADO"/>
    <s v="GRUPO-A"/>
    <s v="TRABAJO FIN DE GRADO"/>
    <s v="I"/>
    <n v="9398535"/>
    <s v="DÍAZ"/>
    <s v="CUESTA"/>
    <s v="JOSÉ"/>
    <s v="DÍAZ CUESTA, JOSÉ"/>
    <x v="1"/>
    <x v="0"/>
    <x v="0"/>
    <n v="4"/>
    <n v="1"/>
    <s v="josediaz"/>
    <s v="jose.diaz-cuesta@unirioja.es"/>
    <n v="0.6"/>
    <n v="0.6"/>
    <n v="534"/>
    <s v="CONTRATADO DOCTOR -TIPO 1"/>
    <s v="C01"/>
    <s v="TIEMPO COMPLETO"/>
    <s v="2012-02-03 00:00:00.0"/>
    <s v="null"/>
    <s v="DF32499"/>
    <s v="CONTRATADO DOCTOR"/>
    <s v="R107"/>
    <x v="6"/>
    <n v="345"/>
    <s v="FILOLOGÍA INGLESA"/>
  </r>
  <r>
    <x v="5"/>
    <n v="9414088"/>
    <x v="2"/>
    <n v="318"/>
    <s v="318G"/>
    <s v="GRUPO-A"/>
    <s v="Trabajo fin de grado en Educación Primaria"/>
    <s v="GG"/>
    <s v="GRUPO GRANDE"/>
    <s v="318G"/>
    <s v="TRABAJO FIN DE GRADO"/>
    <s v="GRUPO-A"/>
    <s v="TRABAJO FIN DE GRADO"/>
    <s v="I"/>
    <n v="9414088"/>
    <s v="TABOADA"/>
    <s v="FERRERO"/>
    <s v="CAROLINA"/>
    <s v="TABOADA FERRERO, CAROLINA"/>
    <x v="0"/>
    <x v="1"/>
    <x v="0"/>
    <n v="0"/>
    <n v="0"/>
    <s v="cataboad"/>
    <s v="carolina.taboada@unirioja.es"/>
    <n v="0.3"/>
    <n v="0.3"/>
    <n v="504"/>
    <s v="PROFESOR TITULAR UNIVERSIDAD"/>
    <s v="C01"/>
    <s v="TIEMPO COMPLETO"/>
    <s v="2008-09-30 00:00:00.0"/>
    <s v="null"/>
    <s v="DF100228"/>
    <s v="PROFESOR TITULAR DE UNIVERSIDAD INTERINO"/>
    <s v="R107"/>
    <x v="6"/>
    <n v="345"/>
    <s v="FILOLOGÍA INGLESA"/>
  </r>
  <r>
    <x v="5"/>
    <n v="15849077"/>
    <x v="2"/>
    <n v="318"/>
    <s v="318G"/>
    <s v="GRUPO-A"/>
    <s v="Trabajo fin de grado en Educación Primaria"/>
    <s v="GG"/>
    <s v="GRUPO GRANDE"/>
    <s v="318G"/>
    <s v="TRABAJO FIN DE GRADO"/>
    <s v="GRUPO-A"/>
    <s v="TRABAJO FIN DE GRADO"/>
    <s v="I"/>
    <n v="15849077"/>
    <s v="SANTIAGO"/>
    <s v="CAMPIÓN"/>
    <s v="RAÚL"/>
    <s v="SANTIAGO CAMPIÓN, RAÚL"/>
    <x v="0"/>
    <x v="1"/>
    <x v="0"/>
    <n v="0"/>
    <n v="0"/>
    <s v="rasantia"/>
    <s v="raul.santiago@unirioja.es"/>
    <n v="1.2"/>
    <n v="1.2"/>
    <s v="A-0504"/>
    <s v="PROFESOR TITULAR UNIVERSIDAD"/>
    <s v="C01"/>
    <s v="TIEMPO COMPLETO"/>
    <s v="2010-09-01 00:00:00.0"/>
    <s v="null"/>
    <s v="DF100267"/>
    <s v="PROFESOR TITULAR INTERINO"/>
    <s v="R115"/>
    <x v="2"/>
    <n v="215"/>
    <s v="DIDÁCTICA Y ORGANIZACIÓN ESCOLAR"/>
  </r>
  <r>
    <x v="5"/>
    <n v="16498683"/>
    <x v="2"/>
    <n v="318"/>
    <s v="318G"/>
    <s v="GRUPO-A"/>
    <s v="Trabajo fin de grado en Educación Primaria"/>
    <s v="GG"/>
    <s v="GRUPO GRANDE"/>
    <s v="318G"/>
    <s v="TRABAJO FIN DE GRADO"/>
    <s v="GRUPO-A"/>
    <s v="TRABAJO FIN DE GRADO"/>
    <s v="I"/>
    <n v="16498683"/>
    <s v="JIMÉNEZ"/>
    <s v="CATALÁN"/>
    <s v="ROSA MARÍA"/>
    <s v="JIMÉNEZ CATALÁN, ROSA MARÍA"/>
    <x v="1"/>
    <x v="1"/>
    <x v="0"/>
    <n v="5"/>
    <n v="4"/>
    <s v="rmjimene"/>
    <s v="rosa.jimenez@unirioja.es"/>
    <n v="0.3"/>
    <n v="0.3"/>
    <n v="500"/>
    <s v="CATEDRATICO DE UNIVERSIDAD"/>
    <s v="01R"/>
    <s v="TIEMPO COMPLETO REDUCIDO"/>
    <s v="2016-04-15 00:00:00.0"/>
    <s v="null"/>
    <s v="DF100328"/>
    <s v="CATEDRÁTICO DE UNIVERSIDAD"/>
    <s v="R107"/>
    <x v="6"/>
    <n v="345"/>
    <s v="FILOLOGÍA INGLESA"/>
  </r>
  <r>
    <x v="5"/>
    <n v="16511992"/>
    <x v="2"/>
    <n v="318"/>
    <s v="318G"/>
    <s v="GRUPO-A"/>
    <s v="Trabajo fin de grado en Educación Primaria"/>
    <s v="GG"/>
    <s v="GRUPO GRANDE"/>
    <s v="318G"/>
    <s v="TRABAJO FIN DE GRADO"/>
    <s v="GRUPO-A"/>
    <s v="TRABAJO FIN DE GRADO"/>
    <s v="I"/>
    <n v="16511992"/>
    <s v="EXTREMIANA"/>
    <s v="ALDANA"/>
    <s v="JOSÉ IGNACIO"/>
    <s v="EXTREMIANA ALDANA, JOSÉ IGNACIO"/>
    <x v="0"/>
    <x v="0"/>
    <x v="0"/>
    <n v="6"/>
    <n v="1"/>
    <s v="jextremi"/>
    <s v="jextremi@unirioja.es"/>
    <n v="1.5"/>
    <n v="1.5"/>
    <n v="504"/>
    <s v="PROFESOR TITULAR UNIVERSIDAD"/>
    <s v="01A"/>
    <s v="TIEMPO COMPLETO AMPLIADO"/>
    <s v="2012-09-01 00:00:00.0"/>
    <s v="null"/>
    <s v="DF32214"/>
    <s v="TITULAR DE UNIVERSIDAD"/>
    <s v="R111"/>
    <x v="7"/>
    <n v="440"/>
    <s v="GEOMETRÍA Y TOPOLOGÍA"/>
  </r>
  <r>
    <x v="5"/>
    <n v="16512032"/>
    <x v="2"/>
    <n v="318"/>
    <s v="318G"/>
    <s v="GRUPO-A"/>
    <s v="Trabajo fin de grado en Educación Primaria"/>
    <s v="GG"/>
    <s v="GRUPO GRANDE"/>
    <s v="318G"/>
    <s v="TRABAJO FIN DE GRADO"/>
    <s v="GRUPO-A"/>
    <s v="TRABAJO FIN DE GRADO"/>
    <s v="I"/>
    <n v="16512032"/>
    <s v="TORRES"/>
    <s v="RUIZ"/>
    <s v="MARÍA DEL MAR"/>
    <s v="TORRES RUIZ, MARÍA DEL MAR"/>
    <x v="1"/>
    <x v="0"/>
    <x v="0"/>
    <n v="0"/>
    <n v="0"/>
    <s v="matorrr"/>
    <s v="maria-mar.torres@unirioja.es"/>
    <n v="0.9"/>
    <n v="0.9"/>
    <n v="532"/>
    <s v="LABORAL DOCENTE-ASOCIADO"/>
    <s v="P05"/>
    <s v="TIEMPO PARCIAL (5+5 HORAS)"/>
    <s v="2017-09-15 00:00:00.0"/>
    <s v="2019-09-14 00:00:00.0"/>
    <s v="PI101245"/>
    <s v="PROFESOR ASOCIADO"/>
    <s v="R106"/>
    <x v="5"/>
    <n v="195"/>
    <s v="DIDÁCTICA DE LA LENGUA Y LA LITERATURA"/>
  </r>
  <r>
    <x v="5"/>
    <n v="16522419"/>
    <x v="2"/>
    <n v="318"/>
    <s v="318G"/>
    <s v="GRUPO-A"/>
    <s v="Trabajo fin de grado en Educación Primaria"/>
    <s v="GG"/>
    <s v="GRUPO GRANDE"/>
    <s v="318G"/>
    <s v="TRABAJO FIN DE GRADO"/>
    <s v="GRUPO-A"/>
    <s v="TRABAJO FIN DE GRADO"/>
    <s v="I"/>
    <n v="16522419"/>
    <s v="ARANDA"/>
    <s v="AYENSA"/>
    <s v="ÁNGEL"/>
    <s v="ARANDA AYENSA, ÁNGEL"/>
    <x v="0"/>
    <x v="1"/>
    <x v="1"/>
    <n v="0"/>
    <n v="0"/>
    <s v="anaranda"/>
    <s v="angel.aranda@unirioja.es"/>
    <n v="0.3"/>
    <n v="0.3"/>
    <s v="A-0537"/>
    <s v="TITULAR"/>
    <s v="P03"/>
    <s v="TIEMPO PARCIAL (3+3 HORAS)"/>
    <s v="2011-01-01 00:00:00.0"/>
    <s v="null"/>
    <s v="PI100798"/>
    <s v="TITULAR"/>
    <s v="R111"/>
    <x v="7"/>
    <n v="265"/>
    <s v="ESTADÍSTICA E INVESTIGACIÓN OPERATIVA"/>
  </r>
  <r>
    <x v="5"/>
    <n v="16535214"/>
    <x v="2"/>
    <n v="318"/>
    <s v="318G"/>
    <s v="GRUPO-A"/>
    <s v="Trabajo fin de grado en Educación Primaria"/>
    <s v="GG"/>
    <s v="GRUPO GRANDE"/>
    <s v="318G"/>
    <s v="TRABAJO FIN DE GRADO"/>
    <s v="GRUPO-A"/>
    <s v="TRABAJO FIN DE GRADO"/>
    <s v="I"/>
    <n v="16535214"/>
    <s v="MARTÍNEZ"/>
    <s v="EZQUERRO"/>
    <s v="AURORA"/>
    <s v="MARTÍNEZ EZQUERRO, AURORA"/>
    <x v="0"/>
    <x v="0"/>
    <x v="0"/>
    <n v="0"/>
    <n v="1"/>
    <s v="aumarte"/>
    <s v="aurora.martinez@unirioja.es"/>
    <n v="0.9"/>
    <n v="0.9"/>
    <n v="504"/>
    <s v="PROFESOR TITULAR UNIVERSIDAD"/>
    <s v="C01"/>
    <s v="TIEMPO COMPLETO"/>
    <s v="2011-09-01 00:00:00.0"/>
    <s v="null"/>
    <s v="DF100303"/>
    <s v="PROFESOR TITULAR DE UNIVERSIDAD"/>
    <s v="R106"/>
    <x v="5"/>
    <n v="195"/>
    <s v="DIDÁCTICA DE LA LENGUA Y LA LITERATURA"/>
  </r>
  <r>
    <x v="5"/>
    <n v="16535879"/>
    <x v="2"/>
    <n v="318"/>
    <s v="318G"/>
    <s v="GRUPO-A"/>
    <s v="Trabajo fin de grado en Educación Primaria"/>
    <s v="GG"/>
    <s v="GRUPO GRANDE"/>
    <s v="318G"/>
    <s v="TRABAJO FIN DE GRADO"/>
    <s v="GRUPO-A"/>
    <s v="TRABAJO FIN DE GRADO"/>
    <s v="I"/>
    <n v="16535879"/>
    <s v="IÑARREA"/>
    <s v="LAS HERAS"/>
    <s v="IGNACIO"/>
    <s v="IÑARREA LAS HERAS, IGNACIO"/>
    <x v="1"/>
    <x v="0"/>
    <x v="0"/>
    <n v="5"/>
    <n v="3"/>
    <s v="iinarrea"/>
    <s v="ignacio.inarrea@unirioja.es"/>
    <n v="0.9"/>
    <n v="0.9"/>
    <n v="500"/>
    <s v="CATEDRATICO DE UNIVERSIDAD"/>
    <s v="C01"/>
    <s v="TIEMPO COMPLETO"/>
    <s v="2017-12-18 00:00:00.0"/>
    <s v="null"/>
    <s v="DF100353"/>
    <s v="CATEDRÁTICO DE UNIVERSIDAD"/>
    <s v="R107"/>
    <x v="6"/>
    <n v="335"/>
    <s v="FILOLOGÍA FRANCESA"/>
  </r>
  <r>
    <x v="5"/>
    <n v="16538859"/>
    <x v="2"/>
    <n v="318"/>
    <s v="318G"/>
    <s v="GRUPO-A"/>
    <s v="Trabajo fin de grado en Educación Primaria"/>
    <s v="GG"/>
    <s v="GRUPO GRANDE"/>
    <s v="318G"/>
    <s v="TRABAJO FIN DE GRADO"/>
    <s v="GRUPO-A"/>
    <s v="TRABAJO FIN DE GRADO"/>
    <s v="I"/>
    <n v="16538859"/>
    <s v="ARANA"/>
    <s v="IDIAQUEZ"/>
    <s v="JAVIER SABINO"/>
    <s v="ARANA IDIAQUEZ, JAVIER SABINO"/>
    <x v="1"/>
    <x v="0"/>
    <x v="1"/>
    <n v="0"/>
    <n v="0"/>
    <s v="jaarana"/>
    <s v="xabier.arana@unirioja.es"/>
    <n v="0.9"/>
    <n v="0.9"/>
    <n v="536"/>
    <s v="PROFESOR INTERINO"/>
    <s v="C01"/>
    <s v="TIEMPO COMPLETO"/>
    <s v="2018-09-17 00:00:00.0"/>
    <s v="null"/>
    <s v="PI101399"/>
    <s v="PROFESOR CONTRATADO INTERINO"/>
    <s v="R115"/>
    <x v="2"/>
    <n v="735"/>
    <s v="PSICOLOGÍA EVOLUTIVA Y DE LA EDUCACIÓN"/>
  </r>
  <r>
    <x v="5"/>
    <n v="16543068"/>
    <x v="2"/>
    <n v="318"/>
    <s v="318G"/>
    <s v="GRUPO-A"/>
    <s v="Trabajo fin de grado en Educación Primaria"/>
    <s v="GG"/>
    <s v="GRUPO GRANDE"/>
    <s v="318G"/>
    <s v="TRABAJO FIN DE GRADO"/>
    <s v="GRUPO-A"/>
    <s v="TRABAJO FIN DE GRADO"/>
    <s v="I"/>
    <n v="16543068"/>
    <s v="GOICOECHEA"/>
    <s v="GAONA"/>
    <s v="MARÍA ÁNGELES"/>
    <s v="GOICOECHEA GAONA, MARÍA ÁNGELES"/>
    <x v="1"/>
    <x v="0"/>
    <x v="0"/>
    <n v="4"/>
    <n v="1"/>
    <s v="magoicoe"/>
    <s v="angeles.goicoechea@unirioja.es"/>
    <n v="0.3"/>
    <n v="0.3"/>
    <n v="534"/>
    <s v="CONTRATADO DOCTOR -TIPO 1"/>
    <s v="C01"/>
    <s v="TIEMPO COMPLETO"/>
    <s v="2012-02-03 00:00:00.0"/>
    <s v="null"/>
    <s v="LD100580"/>
    <s v="CONTRATADO DOCTOR"/>
    <s v="R115"/>
    <x v="2"/>
    <n v="805"/>
    <s v="TEORÍA E HISTORIA DE LA EDUCACIÓN"/>
  </r>
  <r>
    <x v="5"/>
    <n v="16545002"/>
    <x v="2"/>
    <n v="318"/>
    <s v="318G"/>
    <s v="GRUPO-A"/>
    <s v="Trabajo fin de grado en Educación Primaria"/>
    <s v="GG"/>
    <s v="GRUPO GRANDE"/>
    <s v="318G"/>
    <s v="TRABAJO FIN DE GRADO"/>
    <s v="GRUPO-A"/>
    <s v="TRABAJO FIN DE GRADO"/>
    <s v="I"/>
    <n v="16545002"/>
    <s v="SABATER"/>
    <s v="FERNÁNDEZ"/>
    <s v="Mª CARMEN"/>
    <s v="SABATER FERNÁNDEZ, Mª CARMEN"/>
    <x v="0"/>
    <x v="0"/>
    <x v="0"/>
    <n v="0"/>
    <n v="0"/>
    <s v="mcsabaf"/>
    <s v="carmen.sabater@unirioja.es"/>
    <n v="0"/>
    <n v="0"/>
    <n v="536"/>
    <s v="PROFESOR INTERINO"/>
    <s v="C01"/>
    <s v="TIEMPO COMPLETO"/>
    <s v="2013-09-16 00:00:00.0"/>
    <s v="null"/>
    <s v="PI100925"/>
    <s v="PROFESOR CONTRATADO INTERINO"/>
    <s v="R114"/>
    <x v="3"/>
    <n v="775"/>
    <s v="SOCIOLOGÍA"/>
  </r>
  <r>
    <x v="5"/>
    <n v="16546065"/>
    <x v="2"/>
    <n v="318"/>
    <s v="318G"/>
    <s v="GRUPO-A"/>
    <s v="Trabajo fin de grado en Educación Primaria"/>
    <s v="GG"/>
    <s v="GRUPO GRANDE"/>
    <s v="318G"/>
    <s v="TRABAJO FIN DE GRADO"/>
    <s v="GRUPO-A"/>
    <s v="TRABAJO FIN DE GRADO"/>
    <s v="I"/>
    <n v="16546065"/>
    <s v="GUTIÉRREZ"/>
    <s v="JIMÉNEZ"/>
    <s v="JOSÉ MANUEL"/>
    <s v="GUTIÉRREZ JIMÉNEZ, JOSÉ MANUEL"/>
    <x v="1"/>
    <x v="0"/>
    <x v="0"/>
    <n v="5"/>
    <n v="4"/>
    <s v="jmguti"/>
    <s v="jmguti@unirioja.es"/>
    <n v="0.3"/>
    <n v="0.3"/>
    <n v="504"/>
    <s v="PROFESOR TITULAR UNIVERSIDAD"/>
    <s v="01R"/>
    <s v="TIEMPO COMPLETO REDUCIDO"/>
    <s v="2012-09-01 00:00:00.0"/>
    <s v="null"/>
    <s v="DF32266"/>
    <s v="TITULAR DE UNIVERSIDAD"/>
    <s v="R111"/>
    <x v="7"/>
    <n v="595"/>
    <s v="MATEMÁTICA APLICADA"/>
  </r>
  <r>
    <x v="5"/>
    <n v="16553678"/>
    <x v="2"/>
    <n v="318"/>
    <s v="318G"/>
    <s v="GRUPO-A"/>
    <s v="Trabajo fin de grado en Educación Primaria"/>
    <s v="GG"/>
    <s v="GRUPO GRANDE"/>
    <s v="318G"/>
    <s v="TRABAJO FIN DE GRADO"/>
    <s v="GRUPO-A"/>
    <s v="TRABAJO FIN DE GRADO"/>
    <s v="I"/>
    <n v="16553678"/>
    <s v="ELÍAS"/>
    <s v="RUIZ"/>
    <s v="VICENTE"/>
    <s v="ELÍAS RUIZ, VICENTE"/>
    <x v="1"/>
    <x v="1"/>
    <x v="1"/>
    <n v="0"/>
    <n v="0"/>
    <s v="vielias"/>
    <s v="vicente.elias@unirioja.es"/>
    <n v="0.3"/>
    <n v="0.3"/>
    <n v="532"/>
    <s v="LABORAL DOCENTE-ASOCIADO"/>
    <s v="P03"/>
    <s v="TIEMPO PARCIAL (3+3 HORAS)"/>
    <s v="2018-09-27 00:00:00.0"/>
    <s v="2019-09-14 00:00:00.0"/>
    <s v="PI101432"/>
    <s v="PROFESOR ASOCIADO"/>
    <s v="R115"/>
    <x v="2"/>
    <n v="615"/>
    <s v="MEDICINA PREVENTIVA Y SALUD PÚBLICA"/>
  </r>
  <r>
    <x v="5"/>
    <n v="16554464"/>
    <x v="2"/>
    <n v="318"/>
    <s v="318G"/>
    <s v="GRUPO-A"/>
    <s v="Trabajo fin de grado en Educación Primaria"/>
    <s v="GG"/>
    <s v="GRUPO GRANDE"/>
    <s v="318G"/>
    <s v="TRABAJO FIN DE GRADO"/>
    <s v="GRUPO-A"/>
    <s v="TRABAJO FIN DE GRADO"/>
    <s v="I"/>
    <n v="16554464"/>
    <s v="VALDEMOROS"/>
    <s v="SAN EMETERIO"/>
    <s v="Mª ÁNGELES"/>
    <s v="VALDEMOROS SAN EMETERIO, Mª ÁNGELES"/>
    <x v="0"/>
    <x v="1"/>
    <x v="0"/>
    <n v="1"/>
    <n v="1"/>
    <s v="mavaldem"/>
    <s v="maria-de-los-angeles.valdemoros@unirioja.es"/>
    <n v="2.1"/>
    <n v="2.1"/>
    <n v="504"/>
    <s v="PROFESOR TITULAR UNIVERSIDAD"/>
    <s v="C01"/>
    <s v="TIEMPO COMPLETO"/>
    <s v="2016-03-22 00:00:00.0"/>
    <s v="null"/>
    <s v="DF100241"/>
    <s v="PROFESOR TITULAR DE UNIVERSIDAD"/>
    <s v="R115"/>
    <x v="2"/>
    <n v="805"/>
    <s v="TEORÍA E HISTORIA DE LA EDUCACIÓN"/>
  </r>
  <r>
    <x v="5"/>
    <n v="16557120"/>
    <x v="2"/>
    <n v="318"/>
    <s v="318G"/>
    <s v="GRUPO-A"/>
    <s v="Trabajo fin de grado en Educación Primaria"/>
    <s v="GG"/>
    <s v="GRUPO GRANDE"/>
    <s v="318G"/>
    <s v="TRABAJO FIN DE GRADO"/>
    <s v="GRUPO-A"/>
    <s v="TRABAJO FIN DE GRADO"/>
    <s v="I"/>
    <n v="16557120"/>
    <s v="ASENSIO"/>
    <s v="ARÓSTEGUI"/>
    <s v="MARÍA DEL MAR"/>
    <s v="ASENSIO ARÓSTEGUI, MARÍA DEL MAR"/>
    <x v="0"/>
    <x v="0"/>
    <x v="0"/>
    <n v="4"/>
    <n v="0"/>
    <s v="masensio"/>
    <s v="mar.asensio@unirioja.es"/>
    <n v="0.9"/>
    <n v="0.9"/>
    <n v="504"/>
    <s v="PROFESOR TITULAR UNIVERSIDAD"/>
    <s v="C01"/>
    <s v="TIEMPO COMPLETO"/>
    <s v="2018-12-24 00:00:00.0"/>
    <s v="null"/>
    <s v="DF100364"/>
    <s v="PROFESOR TITULAR DE UNIVERSIDAD"/>
    <s v="R107"/>
    <x v="6"/>
    <n v="345"/>
    <s v="FILOLOGÍA INGLESA"/>
  </r>
  <r>
    <x v="5"/>
    <n v="16570999"/>
    <x v="2"/>
    <n v="318"/>
    <s v="318G"/>
    <s v="GRUPO-A"/>
    <s v="Trabajo fin de grado en Educación Primaria"/>
    <s v="GG"/>
    <s v="GRUPO GRANDE"/>
    <s v="318G"/>
    <s v="TRABAJO FIN DE GRADO"/>
    <s v="GRUPO-A"/>
    <s v="TRABAJO FIN DE GRADO"/>
    <s v="I"/>
    <n v="16570999"/>
    <s v="TERRAZAS"/>
    <s v="GALLEGO"/>
    <s v="MELANIA"/>
    <s v="TERRAZAS GALLEGO, MELANIA"/>
    <x v="0"/>
    <x v="0"/>
    <x v="0"/>
    <n v="3"/>
    <n v="1"/>
    <s v="mterraza"/>
    <s v="melania.terrazas@unirioja.es"/>
    <n v="0.3"/>
    <n v="0.3"/>
    <n v="504"/>
    <s v="PROFESOR TITULAR UNIVERSIDAD"/>
    <s v="C01"/>
    <s v="TIEMPO COMPLETO"/>
    <s v="2016-11-26 00:00:00.0"/>
    <s v="null"/>
    <s v="DF100334"/>
    <s v="PROFESOR TITULAR DE UNIVERSIDAD"/>
    <s v="R107"/>
    <x v="6"/>
    <n v="345"/>
    <s v="FILOLOGÍA INGLESA"/>
  </r>
  <r>
    <x v="5"/>
    <n v="16581906"/>
    <x v="2"/>
    <n v="318"/>
    <s v="318G"/>
    <s v="GRUPO-A"/>
    <s v="Trabajo fin de grado en Educación Primaria"/>
    <s v="GG"/>
    <s v="GRUPO GRANDE"/>
    <s v="318G"/>
    <s v="TRABAJO FIN DE GRADO"/>
    <s v="GRUPO-A"/>
    <s v="TRABAJO FIN DE GRADO"/>
    <s v="I"/>
    <n v="16581906"/>
    <s v="SAMPEDRO"/>
    <s v="PASCUAL"/>
    <s v="SIMÓN"/>
    <s v="SAMPEDRO PASCUAL, SIMÓN"/>
    <x v="0"/>
    <x v="1"/>
    <x v="0"/>
    <n v="0"/>
    <n v="0"/>
    <s v="sisamped"/>
    <s v="simon.sampedro@unirioja.es"/>
    <n v="1.2"/>
    <n v="1.2"/>
    <n v="536"/>
    <s v="PROFESOR INTERINO"/>
    <s v="C01"/>
    <s v="TIEMPO COMPLETO"/>
    <s v="2018-09-17 00:00:00.0"/>
    <s v="null"/>
    <s v="PI101363"/>
    <s v="PROFESOR CONTRATADO INTERINO TC"/>
    <s v="R106"/>
    <x v="5"/>
    <n v="195"/>
    <s v="DIDÁCTICA DE LA LENGUA Y LA LITERATURA"/>
  </r>
  <r>
    <x v="5"/>
    <n v="16582228"/>
    <x v="2"/>
    <n v="318"/>
    <s v="318G"/>
    <s v="GRUPO-A"/>
    <s v="Trabajo fin de grado en Educación Primaria"/>
    <s v="GG"/>
    <s v="GRUPO GRANDE"/>
    <s v="318G"/>
    <s v="TRABAJO FIN DE GRADO"/>
    <s v="GRUPO-A"/>
    <s v="TRABAJO FIN DE GRADO"/>
    <s v="I"/>
    <n v="16582228"/>
    <s v="SANZ"/>
    <s v="ARAZURI"/>
    <s v="EVA"/>
    <s v="SANZ ARAZURI, EVA"/>
    <x v="0"/>
    <x v="1"/>
    <x v="0"/>
    <n v="3"/>
    <n v="2"/>
    <s v="evsanz"/>
    <s v="eva.sanz@unirioja.es"/>
    <n v="0.6"/>
    <n v="0.6"/>
    <n v="504"/>
    <s v="PROFESOR TITULAR UNIVERSIDAD"/>
    <s v="C01"/>
    <s v="TIEMPO COMPLETO"/>
    <s v="2017-12-22 00:00:00.0"/>
    <s v="null"/>
    <s v="DF31343"/>
    <s v="PROFESOR TITULAR DE UNIVERSIDAD"/>
    <s v="R115"/>
    <x v="2"/>
    <n v="187"/>
    <s v="DIDÁCTICA DE LA EXPRESIÓN CORPORAL"/>
  </r>
  <r>
    <x v="5"/>
    <n v="16582446"/>
    <x v="2"/>
    <n v="318"/>
    <s v="318G"/>
    <s v="GRUPO-A"/>
    <s v="Trabajo fin de grado en Educación Primaria"/>
    <s v="GG"/>
    <s v="GRUPO GRANDE"/>
    <s v="318G"/>
    <s v="TRABAJO FIN DE GRADO"/>
    <s v="GRUPO-A"/>
    <s v="TRABAJO FIN DE GRADO"/>
    <s v="I"/>
    <n v="16582446"/>
    <s v="SÁENZ DE JUBERA"/>
    <s v="OCÓN"/>
    <s v="Mª. MAGDALENA"/>
    <s v="SÁENZ DE JUBERA OCÓN, Mª. MAGDALENA"/>
    <x v="0"/>
    <x v="0"/>
    <x v="0"/>
    <n v="1"/>
    <n v="0"/>
    <s v="mmsaenzd"/>
    <s v="m-magdalena.saenz-de-jubera@unirioja.es"/>
    <n v="0.3"/>
    <n v="0.3"/>
    <n v="536"/>
    <s v="PROFESOR INTERINO"/>
    <s v="C01"/>
    <s v="TIEMPO COMPLETO"/>
    <s v="2013-09-16 00:00:00.0"/>
    <s v="null"/>
    <s v="PI100931"/>
    <s v="PROFESOR CONTRATADO INTERINO"/>
    <s v="R115"/>
    <x v="2"/>
    <n v="215"/>
    <s v="DIDÁCTICA Y ORGANIZACIÓN ESCOLAR"/>
  </r>
  <r>
    <x v="5"/>
    <n v="16583327"/>
    <x v="2"/>
    <n v="318"/>
    <s v="318G"/>
    <s v="GRUPO-A"/>
    <s v="Trabajo fin de grado en Educación Primaria"/>
    <s v="GG"/>
    <s v="GRUPO GRANDE"/>
    <s v="318G"/>
    <s v="TRABAJO FIN DE GRADO"/>
    <s v="GRUPO-A"/>
    <s v="TRABAJO FIN DE GRADO"/>
    <s v="I"/>
    <n v="16583327"/>
    <s v="FLORES"/>
    <s v="MORENO"/>
    <s v="CRISTINA"/>
    <s v="FLORES MORENO, CRISTINA"/>
    <x v="1"/>
    <x v="1"/>
    <x v="0"/>
    <n v="2"/>
    <n v="0"/>
    <s v="criflormore"/>
    <s v="cristina.flores@unirioja.es"/>
    <n v="0.6"/>
    <n v="0.6"/>
    <n v="504"/>
    <s v="PROFESOR TITULAR UNIVERSIDAD"/>
    <s v="C01"/>
    <s v="TIEMPO COMPLETO"/>
    <s v="2018-11-26 00:00:00.0"/>
    <s v="null"/>
    <s v="DF100363"/>
    <s v="PROFESOR TITULAR DE UNIVERSIDAD"/>
    <s v="R107"/>
    <x v="6"/>
    <n v="345"/>
    <s v="FILOLOGÍA INGLESA"/>
  </r>
  <r>
    <x v="5"/>
    <n v="16589144"/>
    <x v="2"/>
    <n v="318"/>
    <s v="318G"/>
    <s v="GRUPO-A"/>
    <s v="Trabajo fin de grado en Educación Primaria"/>
    <s v="GG"/>
    <s v="GRUPO GRANDE"/>
    <s v="318G"/>
    <s v="TRABAJO FIN DE GRADO"/>
    <s v="GRUPO-A"/>
    <s v="TRABAJO FIN DE GRADO"/>
    <s v="I"/>
    <n v="16589144"/>
    <s v="FERNÁNDEZ"/>
    <s v="FONTECHA"/>
    <s v="ALMUDENA"/>
    <s v="FERNÁNDEZ FONTECHA, ALMUDENA"/>
    <x v="0"/>
    <x v="0"/>
    <x v="0"/>
    <n v="0"/>
    <n v="1"/>
    <s v="alfernf"/>
    <s v="almudena.fernandez@unirioja.es"/>
    <n v="0.3"/>
    <n v="0.3"/>
    <n v="504"/>
    <s v="PROFESOR TITULAR UNIVERSIDAD"/>
    <s v="C01"/>
    <s v="TIEMPO COMPLETO"/>
    <s v="2008-09-30 00:00:00.0"/>
    <s v="null"/>
    <s v="DF100227"/>
    <s v="PROFESOR TITULAR DE UNIVERSIDAD"/>
    <s v="R107"/>
    <x v="6"/>
    <n v="345"/>
    <s v="FILOLOGÍA INGLESA"/>
  </r>
  <r>
    <x v="5"/>
    <n v="16591198"/>
    <x v="2"/>
    <n v="318"/>
    <s v="318G"/>
    <s v="GRUPO-A"/>
    <s v="Trabajo fin de grado en Educación Primaria"/>
    <s v="GG"/>
    <s v="GRUPO GRANDE"/>
    <s v="318G"/>
    <s v="TRABAJO FIN DE GRADO"/>
    <s v="GRUPO-A"/>
    <s v="TRABAJO FIN DE GRADO"/>
    <s v="I"/>
    <n v="16591198"/>
    <s v="DÍEZ"/>
    <s v="VELASCO"/>
    <s v="OLGA ISABEL"/>
    <s v="DÍEZ VELASCO, OLGA ISABEL"/>
    <x v="0"/>
    <x v="0"/>
    <x v="0"/>
    <n v="0"/>
    <n v="0"/>
    <s v="oldiez"/>
    <s v="olga-isabel.diez@unirioja.es"/>
    <n v="1.2"/>
    <n v="1.2"/>
    <n v="532"/>
    <s v="LABORAL DOCENTE-ASOCIADO"/>
    <s v="P03"/>
    <s v="TIEMPO PARCIAL (3+3 HORAS)"/>
    <s v="2016-09-15 00:00:00.0"/>
    <s v="2019-09-14 00:00:00.0"/>
    <s v="PI101035"/>
    <s v="PROFESOR ASOCIADO"/>
    <s v="R107"/>
    <x v="6"/>
    <n v="345"/>
    <s v="FILOLOGÍA INGLESA"/>
  </r>
  <r>
    <x v="5"/>
    <n v="16593055"/>
    <x v="2"/>
    <n v="318"/>
    <s v="318G"/>
    <s v="GRUPO-A"/>
    <s v="Trabajo fin de grado en Educación Primaria"/>
    <s v="GG"/>
    <s v="GRUPO GRANDE"/>
    <s v="318G"/>
    <s v="TRABAJO FIN DE GRADO"/>
    <s v="GRUPO-A"/>
    <s v="TRABAJO FIN DE GRADO"/>
    <s v="I"/>
    <n v="16593055"/>
    <s v="NOVO"/>
    <s v="URRACA"/>
    <s v="CARMEN"/>
    <s v="NOVO URRACA, CARMEN"/>
    <x v="1"/>
    <x v="0"/>
    <x v="0"/>
    <n v="0"/>
    <n v="0"/>
    <s v="canovo"/>
    <s v="carmen.novo@unirioja.es"/>
    <n v="2.1"/>
    <n v="2.1"/>
    <n v="536"/>
    <s v="PROFESOR INTERINO"/>
    <s v="C01"/>
    <s v="TIEMPO COMPLETO"/>
    <s v="2018-09-17 00:00:00.0"/>
    <s v="null"/>
    <s v="PI101369"/>
    <s v="PROFESOR CONTRATADO INTERINO"/>
    <s v="R107"/>
    <x v="6"/>
    <n v="345"/>
    <s v="FILOLOGÍA INGLESA"/>
  </r>
  <r>
    <x v="5"/>
    <n v="16605769"/>
    <x v="2"/>
    <n v="318"/>
    <s v="318G"/>
    <s v="GRUPO-A"/>
    <s v="Trabajo fin de grado en Educación Primaria"/>
    <s v="GG"/>
    <s v="GRUPO GRANDE"/>
    <s v="318G"/>
    <s v="TRABAJO FIN DE GRADO"/>
    <s v="GRUPO-A"/>
    <s v="TRABAJO FIN DE GRADO"/>
    <s v="I"/>
    <n v="16605769"/>
    <s v="LACALLE"/>
    <s v="PALACIOS"/>
    <s v="MIGUEL"/>
    <s v="LACALLE PALACIOS, MIGUEL"/>
    <x v="1"/>
    <x v="0"/>
    <x v="1"/>
    <n v="0"/>
    <n v="0"/>
    <s v="milacall"/>
    <s v="miguel.lacalle@unirioja.es"/>
    <n v="0.6"/>
    <n v="0.6"/>
    <n v="536"/>
    <s v="PROFESOR INTERINO"/>
    <s v="C01"/>
    <s v="TIEMPO COMPLETO"/>
    <s v="2017-09-15 00:00:00.0"/>
    <s v="null"/>
    <s v="PI101259"/>
    <s v="PROFESOR CONTRATADO INTERINO"/>
    <s v="R107"/>
    <x v="6"/>
    <n v="345"/>
    <s v="FILOLOGÍA INGLESA"/>
  </r>
  <r>
    <x v="5"/>
    <n v="16610808"/>
    <x v="2"/>
    <n v="318"/>
    <s v="318G"/>
    <s v="GRUPO-A"/>
    <s v="Trabajo fin de grado en Educación Primaria"/>
    <s v="GG"/>
    <s v="GRUPO GRANDE"/>
    <s v="318G"/>
    <s v="TRABAJO FIN DE GRADO"/>
    <s v="GRUPO-A"/>
    <s v="TRABAJO FIN DE GRADO"/>
    <s v="I"/>
    <n v="16610808"/>
    <s v="ARITIO"/>
    <s v="SOLANA"/>
    <s v="REBECA"/>
    <s v="ARITIO SOLANA, REBECA"/>
    <x v="0"/>
    <x v="0"/>
    <x v="1"/>
    <n v="0"/>
    <n v="0"/>
    <s v="rearitio"/>
    <s v="rebeca.aritio@unirioja.es"/>
    <n v="1.5"/>
    <n v="1.5"/>
    <n v="536"/>
    <s v="PROFESOR INTERINO"/>
    <s v="P05"/>
    <s v="TIEMPO PARCIAL (5+5 HORAS)"/>
    <s v="2018-10-01 00:00:00.0"/>
    <s v="2019-09-14 00:00:00.0"/>
    <s v="PI101436"/>
    <s v="PROFESOR CONTRATADO INTERINO"/>
    <s v="R115"/>
    <x v="2"/>
    <n v="735"/>
    <s v="PSICOLOGÍA EVOLUTIVA Y DE LA EDUCACIÓN"/>
  </r>
  <r>
    <x v="5"/>
    <n v="16620378"/>
    <x v="2"/>
    <n v="318"/>
    <s v="318G"/>
    <s v="GRUPO-A"/>
    <s v="Trabajo fin de grado en Educación Primaria"/>
    <s v="GG"/>
    <s v="GRUPO GRANDE"/>
    <s v="318G"/>
    <s v="TRABAJO FIN DE GRADO"/>
    <s v="GRUPO-A"/>
    <s v="TRABAJO FIN DE GRADO"/>
    <s v="I"/>
    <n v="16620378"/>
    <s v="MATEO"/>
    <s v="MENDAZA"/>
    <s v="RAQUEL"/>
    <s v="MATEO MENDAZA, RAQUEL"/>
    <x v="1"/>
    <x v="0"/>
    <x v="0"/>
    <n v="0"/>
    <n v="0"/>
    <s v="ramatem"/>
    <s v="raquel.mateo@unirioja.es"/>
    <n v="0.3"/>
    <n v="0.3"/>
    <n v="536"/>
    <s v="PROFESOR INTERINO"/>
    <s v="C01"/>
    <s v="TIEMPO COMPLETO"/>
    <s v="2018-09-18 00:00:00.0"/>
    <s v="2019-09-14 00:00:00.0"/>
    <s v="PI101415"/>
    <s v="PROFESOR CONTRATADO INTERINO"/>
    <s v="R107"/>
    <x v="6"/>
    <n v="345"/>
    <s v="FILOLOGÍA INGLESA"/>
  </r>
  <r>
    <x v="5"/>
    <n v="16620864"/>
    <x v="2"/>
    <n v="318"/>
    <s v="318G"/>
    <s v="GRUPO-A"/>
    <s v="Trabajo fin de grado en Educación Primaria"/>
    <s v="GG"/>
    <s v="GRUPO GRANDE"/>
    <s v="318G"/>
    <s v="TRABAJO FIN DE GRADO"/>
    <s v="GRUPO-A"/>
    <s v="TRABAJO FIN DE GRADO"/>
    <s v="I"/>
    <n v="16620864"/>
    <s v="MARAÑÓN"/>
    <s v="GRANDES"/>
    <s v="MIGUEL"/>
    <s v="MARAÑÓN GRANDES, MIGUEL"/>
    <x v="1"/>
    <x v="1"/>
    <x v="1"/>
    <n v="0"/>
    <n v="0"/>
    <s v="mimarano"/>
    <s v="miguel.maranon@unirioja.es"/>
    <n v="0.3"/>
    <n v="0.3"/>
    <n v="532"/>
    <s v="LABORAL DOCENTE-ASOCIADO"/>
    <s v="P04"/>
    <s v="TIEMPO PARCIAL (4+4 HORAS)"/>
    <s v="2017-09-15 00:00:00.0"/>
    <s v="2019-09-14 00:00:00.0"/>
    <s v="PI101272"/>
    <s v="PROFESOR ASOCIADO"/>
    <s v="R111"/>
    <x v="7"/>
    <n v="200"/>
    <s v="DIDÁCTICA DE LA MATEMÁTICA"/>
  </r>
  <r>
    <x v="5"/>
    <n v="16626763"/>
    <x v="2"/>
    <n v="318"/>
    <s v="318G"/>
    <s v="GRUPO-A"/>
    <s v="Trabajo fin de grado en Educación Primaria"/>
    <s v="GG"/>
    <s v="GRUPO GRANDE"/>
    <s v="318G"/>
    <s v="TRABAJO FIN DE GRADO"/>
    <s v="GRUPO-A"/>
    <s v="TRABAJO FIN DE GRADO"/>
    <s v="I"/>
    <n v="16626763"/>
    <s v="OJANGUREN"/>
    <s v="LÓPEZ"/>
    <s v="ANA ELVIRA"/>
    <s v="OJANGUREN LÓPEZ, ANA ELVIRA"/>
    <x v="1"/>
    <x v="0"/>
    <x v="1"/>
    <n v="0"/>
    <n v="0"/>
    <s v="anojangu"/>
    <s v="ana-elvira.ojanguren@unirioja.es"/>
    <n v="1.2"/>
    <n v="1.2"/>
    <n v="536"/>
    <s v="PROFESOR INTERINO"/>
    <s v="C01"/>
    <s v="TIEMPO COMPLETO"/>
    <s v="2019-01-29 00:00:00.0"/>
    <s v="null"/>
    <s v="PI101370"/>
    <s v="PROFESOR CONTRATADO INTERINO"/>
    <s v="R107"/>
    <x v="6"/>
    <n v="345"/>
    <s v="FILOLOGÍA INGLESA"/>
  </r>
  <r>
    <x v="5"/>
    <n v="16627564"/>
    <x v="2"/>
    <n v="318"/>
    <s v="318G"/>
    <s v="GRUPO-A"/>
    <s v="Trabajo fin de grado en Educación Primaria"/>
    <s v="GG"/>
    <s v="GRUPO GRANDE"/>
    <s v="318G"/>
    <s v="TRABAJO FIN DE GRADO"/>
    <s v="GRUPO-A"/>
    <s v="TRABAJO FIN DE GRADO"/>
    <s v="I"/>
    <n v="16627564"/>
    <s v="CIFONE"/>
    <s v="PONTE"/>
    <s v="MARÍA DANIELA"/>
    <s v="CIFONE PONTE, MARÍA DANIELA"/>
    <x v="1"/>
    <x v="0"/>
    <x v="1"/>
    <n v="0"/>
    <n v="0"/>
    <s v="mdcifone"/>
    <s v="m-daniela.cifone@unirioja.es"/>
    <n v="0.9"/>
    <n v="0.9"/>
    <n v="532"/>
    <s v="LABORAL DOCENTE-ASOCIADO"/>
    <s v="P05"/>
    <s v="TIEMPO PARCIAL (5+5 HORAS)"/>
    <s v="2018-09-17 00:00:00.0"/>
    <s v="2019-09-14 00:00:00.0"/>
    <s v="PI101371"/>
    <s v="PROFESOR ASOCIADO"/>
    <s v="R107"/>
    <x v="6"/>
    <n v="345"/>
    <s v="FILOLOGÍA INGLESA"/>
  </r>
  <r>
    <x v="5"/>
    <n v="16799496"/>
    <x v="2"/>
    <n v="318"/>
    <s v="318G"/>
    <s v="GRUPO-A"/>
    <s v="Trabajo fin de grado en Educación Primaria"/>
    <s v="GG"/>
    <s v="GRUPO GRANDE"/>
    <s v="318G"/>
    <s v="TRABAJO FIN DE GRADO"/>
    <s v="GRUPO-A"/>
    <s v="TRABAJO FIN DE GRADO"/>
    <s v="I"/>
    <n v="16799496"/>
    <s v="RUIZ"/>
    <s v="OMEÑACA"/>
    <s v="JESÚS VICENTE"/>
    <s v="RUIZ OMEÑACA, JESÚS VICENTE"/>
    <x v="1"/>
    <x v="1"/>
    <x v="1"/>
    <n v="0"/>
    <n v="0"/>
    <s v="jeruiz"/>
    <s v="jesus-vicente.ruiz@unirioja.es"/>
    <n v="2.7"/>
    <n v="2.7"/>
    <n v="532"/>
    <s v="LABORAL DOCENTE-ASOCIADO"/>
    <s v="P04"/>
    <s v="TIEMPO PARCIAL (4+4 HORAS)"/>
    <s v="2017-09-15 00:00:00.0"/>
    <s v="2019-09-14 00:00:00.0"/>
    <s v="PI101298"/>
    <s v="PROFESOR ASOCIADO"/>
    <s v="R115"/>
    <x v="2"/>
    <n v="805"/>
    <s v="TEORÍA E HISTORIA DE LA EDUCACIÓN"/>
  </r>
  <r>
    <x v="5"/>
    <n v="17718016"/>
    <x v="2"/>
    <n v="318"/>
    <s v="318G"/>
    <s v="GRUPO-A"/>
    <s v="Trabajo fin de grado en Educación Primaria"/>
    <s v="GG"/>
    <s v="GRUPO GRANDE"/>
    <s v="318G"/>
    <s v="TRABAJO FIN DE GRADO"/>
    <s v="GRUPO-A"/>
    <s v="TRABAJO FIN DE GRADO"/>
    <s v="I"/>
    <n v="17718016"/>
    <s v="MARTÍN"/>
    <s v="ARISTA"/>
    <s v="FRANCISCO J."/>
    <s v="MARTÍN ARISTA, FRANCISCO J."/>
    <x v="1"/>
    <x v="0"/>
    <x v="0"/>
    <n v="5"/>
    <n v="4"/>
    <s v="jamartin"/>
    <s v="javier.martin@unirioja.es"/>
    <n v="0.3"/>
    <n v="0.3"/>
    <n v="500"/>
    <s v="CATEDRATICO DE UNIVERSIDAD"/>
    <s v="01R"/>
    <s v="TIEMPO COMPLETO REDUCIDO"/>
    <s v="2018-09-17 00:00:00.0"/>
    <s v="null"/>
    <s v="DF100327"/>
    <s v="CATEDRÁTICO DE UNIVERSIDAD"/>
    <s v="R107"/>
    <x v="6"/>
    <n v="345"/>
    <s v="FILOLOGÍA INGLESA"/>
  </r>
  <r>
    <x v="5"/>
    <n v="25432171"/>
    <x v="2"/>
    <n v="318"/>
    <s v="318G"/>
    <s v="GRUPO-A"/>
    <s v="Trabajo fin de grado en Educación Primaria"/>
    <s v="GG"/>
    <s v="GRUPO GRANDE"/>
    <s v="318G"/>
    <s v="TRABAJO FIN DE GRADO"/>
    <s v="GRUPO-A"/>
    <s v="TRABAJO FIN DE GRADO"/>
    <s v="I"/>
    <n v="25432171"/>
    <s v="ARREGUI"/>
    <s v="CASAUS"/>
    <s v="JOSÉ LUIS"/>
    <s v="ARREGUI CASAUS, JOSÉ LUIS"/>
    <x v="0"/>
    <x v="1"/>
    <x v="0"/>
    <n v="0"/>
    <n v="0"/>
    <s v="joarregu"/>
    <s v="jose-luis.arregui@unirioja.es"/>
    <n v="0.3"/>
    <n v="0.3"/>
    <n v="504"/>
    <s v="PROFESOR TITULAR UNIVERSIDAD"/>
    <s v="C01"/>
    <s v="TIEMPO COMPLETO"/>
    <s v="2009-09-29 00:00:00.0"/>
    <s v="null"/>
    <s v="DF100247"/>
    <s v="PROFESOR TITULAR DE UNIVERSIDAD"/>
    <s v="R111"/>
    <x v="7"/>
    <n v="15"/>
    <s v="ANÁLISIS MATEMÁTICO"/>
  </r>
  <r>
    <x v="5"/>
    <n v="32877122"/>
    <x v="2"/>
    <n v="318"/>
    <s v="318G"/>
    <s v="GRUPO-A"/>
    <s v="Trabajo fin de grado en Educación Primaria"/>
    <s v="GG"/>
    <s v="GRUPO GRANDE"/>
    <s v="318G"/>
    <s v="TRABAJO FIN DE GRADO"/>
    <s v="GRUPO-A"/>
    <s v="TRABAJO FIN DE GRADO"/>
    <s v="I"/>
    <n v="32877122"/>
    <s v="CANGA"/>
    <s v="ALONSO"/>
    <s v="ANDRÉS"/>
    <s v="CANGA ALONSO, ANDRÉS"/>
    <x v="0"/>
    <x v="0"/>
    <x v="0"/>
    <n v="0"/>
    <n v="1"/>
    <s v="ancanga"/>
    <s v="andres.canga@unirioja.es"/>
    <n v="0.3"/>
    <n v="0.3"/>
    <n v="504"/>
    <s v="PROFESOR TITULAR UNIVERSIDAD"/>
    <s v="C01"/>
    <s v="TIEMPO COMPLETO"/>
    <s v="2009-09-29 00:00:00.0"/>
    <s v="null"/>
    <s v="DF100243"/>
    <s v="PROFESOR TITULAR DE UNIVERSIDAD"/>
    <s v="R107"/>
    <x v="6"/>
    <n v="345"/>
    <s v="FILOLOGÍA INGLESA"/>
  </r>
  <r>
    <x v="5"/>
    <n v="33437205"/>
    <x v="2"/>
    <n v="318"/>
    <s v="318G"/>
    <s v="GRUPO-A"/>
    <s v="Trabajo fin de grado en Educación Primaria"/>
    <s v="GG"/>
    <s v="GRUPO GRANDE"/>
    <s v="318G"/>
    <s v="TRABAJO FIN DE GRADO"/>
    <s v="GRUPO-A"/>
    <s v="TRABAJO FIN DE GRADO"/>
    <s v="I"/>
    <n v="33437205"/>
    <s v="ESCUDERO"/>
    <s v="BAZTAN"/>
    <s v="JUAN MANUEL"/>
    <s v="ESCUDERO BAZTAN, JUAN MANUEL"/>
    <x v="1"/>
    <x v="0"/>
    <x v="0"/>
    <n v="0"/>
    <n v="0"/>
    <s v="juescude"/>
    <s v="juan-manuel.escudero@unirioja.es"/>
    <n v="0.6"/>
    <n v="0.6"/>
    <n v="534"/>
    <s v="CONTRATADO DOCTOR -TIPO 1"/>
    <s v="C01"/>
    <s v="TIEMPO COMPLETO"/>
    <s v="2019-02-01 00:00:00.0"/>
    <s v="null"/>
    <s v="PI100711"/>
    <s v="PROFESOR CONTRATADO DOCTOR -TIPO 1"/>
    <s v="R106"/>
    <x v="5"/>
    <n v="195"/>
    <s v="DIDÁCTICA DE LA LENGUA Y LA LITERATURA"/>
  </r>
  <r>
    <x v="5"/>
    <n v="51101681"/>
    <x v="2"/>
    <n v="318"/>
    <s v="318G"/>
    <s v="GRUPO-A"/>
    <s v="Trabajo fin de grado en Educación Primaria"/>
    <s v="GG"/>
    <s v="GRUPO GRANDE"/>
    <s v="318G"/>
    <s v="TRABAJO FIN DE GRADO"/>
    <s v="GRUPO-A"/>
    <s v="TRABAJO FIN DE GRADO"/>
    <s v="I"/>
    <n v="51101681"/>
    <s v="SEBASTIÁN"/>
    <s v="ENESCO"/>
    <s v="CARLA ILEANA"/>
    <s v="SEBASTIÁN ENESCO, CARLA ILEANA"/>
    <x v="1"/>
    <x v="0"/>
    <x v="0"/>
    <n v="0"/>
    <n v="0"/>
    <s v="casebast"/>
    <s v="carla-ileana.sebastian@unirioja.es"/>
    <n v="0.6"/>
    <n v="0.6"/>
    <n v="7081"/>
    <s v="AYUDANTE (DOCTOR)"/>
    <s v="C01"/>
    <s v="TIEMPO COMPLETO"/>
    <s v="2018-09-17 00:00:00.0"/>
    <s v="2021-09-16 00:00:00.0"/>
    <s v="PI101400"/>
    <s v="PROFESOR AYUDANTE DOCTOR"/>
    <s v="R115"/>
    <x v="2"/>
    <n v="735"/>
    <s v="PSICOLOGÍA EVOLUTIVA Y DE LA EDUCACIÓN"/>
  </r>
  <r>
    <x v="5"/>
    <n v="71639421"/>
    <x v="2"/>
    <n v="318"/>
    <s v="318G"/>
    <s v="GRUPO-A"/>
    <s v="Trabajo fin de grado en Educación Primaria"/>
    <s v="GG"/>
    <s v="GRUPO GRANDE"/>
    <s v="318G"/>
    <s v="TRABAJO FIN DE GRADO"/>
    <s v="GRUPO-A"/>
    <s v="TRABAJO FIN DE GRADO"/>
    <s v="I"/>
    <n v="71639421"/>
    <s v="FONSECA"/>
    <s v="PEDRERO"/>
    <s v="EDUARDO"/>
    <s v="FONSECA PEDRERO, EDUARDO"/>
    <x v="0"/>
    <x v="1"/>
    <x v="0"/>
    <n v="0"/>
    <n v="1"/>
    <s v="edfonsec"/>
    <s v="eduardo.fonseca@unirioja.es"/>
    <n v="0.3"/>
    <n v="0.3"/>
    <n v="504"/>
    <s v="PROFESOR TITULAR UNIVERSIDAD"/>
    <s v="C01"/>
    <s v="TIEMPO COMPLETO"/>
    <s v="2011-09-01 00:00:00.0"/>
    <s v="null"/>
    <s v="DF100295"/>
    <s v="PROFESOR TITULAR DE UNIVERSIDAD"/>
    <s v="R115"/>
    <x v="2"/>
    <n v="735"/>
    <s v="PSICOLOGÍA EVOLUTIVA Y DE LA EDUCACIÓN"/>
  </r>
  <r>
    <x v="5"/>
    <n v="72703170"/>
    <x v="2"/>
    <n v="318"/>
    <s v="318G"/>
    <s v="GRUPO-A"/>
    <s v="Trabajo fin de grado en Educación Primaria"/>
    <s v="GG"/>
    <s v="GRUPO GRANDE"/>
    <s v="318G"/>
    <s v="TRABAJO FIN DE GRADO"/>
    <s v="GRUPO-A"/>
    <s v="TRABAJO FIN DE GRADO"/>
    <s v="I"/>
    <n v="72703170"/>
    <s v="CHOCARRO"/>
    <s v="DE LUIS"/>
    <s v="EDURNE"/>
    <s v="CHOCARRO DE LUIS, EDURNE"/>
    <x v="0"/>
    <x v="0"/>
    <x v="0"/>
    <n v="0"/>
    <n v="1"/>
    <s v="edchocar"/>
    <s v="edurne.chocarro@unirioja.es"/>
    <n v="0.3"/>
    <n v="0.3"/>
    <n v="534"/>
    <s v="CONTRATADO DOCTOR -TIPO 1"/>
    <s v="C01"/>
    <s v="TIEMPO COMPLETO"/>
    <s v="2018-11-30 00:00:00.0"/>
    <s v="null"/>
    <s v="LD100293"/>
    <s v="PROFESOR CONTRATADO DOCTOR -TIPO 1"/>
    <s v="R115"/>
    <x v="2"/>
    <n v="215"/>
    <s v="DIDÁCTICA Y ORGANIZACIÓN ESCOLAR"/>
  </r>
  <r>
    <x v="5"/>
    <n v="72770953"/>
    <x v="2"/>
    <n v="318"/>
    <s v="318G"/>
    <s v="GRUPO-A"/>
    <s v="Trabajo fin de grado en Educación Primaria"/>
    <s v="GG"/>
    <s v="GRUPO GRANDE"/>
    <s v="318G"/>
    <s v="TRABAJO FIN DE GRADO"/>
    <s v="GRUPO-A"/>
    <s v="TRABAJO FIN DE GRADO"/>
    <s v="I"/>
    <n v="72770953"/>
    <s v="PÉREZ"/>
    <s v="MERINO"/>
    <s v="CRUZ"/>
    <s v="PÉREZ MERINO, CRUZ"/>
    <x v="1"/>
    <x v="1"/>
    <x v="1"/>
    <n v="0"/>
    <n v="0"/>
    <s v="crperez"/>
    <s v="cruz.perez@unirioja.es"/>
    <n v="0.9"/>
    <n v="0.9"/>
    <n v="536"/>
    <s v="PROFESOR INTERINO"/>
    <s v="C01"/>
    <s v="TIEMPO COMPLETO"/>
    <s v="2012-09-01 00:00:00.0"/>
    <s v="null"/>
    <s v="PI100847"/>
    <s v="PROFESOR CONTRATADO INTERINO"/>
    <s v="R115"/>
    <x v="2"/>
    <n v="805"/>
    <s v="TEORÍA E HISTORIA DE LA EDUCACIÓN"/>
  </r>
  <r>
    <x v="5"/>
    <n v="72786679"/>
    <x v="2"/>
    <n v="318"/>
    <s v="318G"/>
    <s v="GRUPO-A"/>
    <s v="Trabajo fin de grado en Educación Primaria"/>
    <s v="GG"/>
    <s v="GRUPO GRANDE"/>
    <s v="318G"/>
    <s v="TRABAJO FIN DE GRADO"/>
    <s v="GRUPO-A"/>
    <s v="TRABAJO FIN DE GRADO"/>
    <s v="I"/>
    <n v="72786679"/>
    <s v="HERREROS"/>
    <s v="GONZÁLEZ"/>
    <s v="CARMEN"/>
    <s v="HERREROS GONZÁLEZ, CARMEN"/>
    <x v="1"/>
    <x v="1"/>
    <x v="1"/>
    <n v="0"/>
    <n v="0"/>
    <s v="caherrer"/>
    <s v="carmen.herreros@unirioja.es"/>
    <n v="0.3"/>
    <n v="0.3"/>
    <n v="532"/>
    <s v="LABORAL DOCENTE-ASOCIADO"/>
    <s v="P02"/>
    <s v="TIEMPO PARCIAL (2+2 HORAS)"/>
    <s v="2018-09-17 00:00:00.0"/>
    <s v="2019-09-14 00:00:00.0"/>
    <s v="PI101395"/>
    <s v="PROFESOR ASOCIADO"/>
    <s v="R115"/>
    <x v="2"/>
    <n v="210"/>
    <s v="DIDÁCTICA DE LAS CIENCIAS SOCIALES"/>
  </r>
  <r>
    <x v="5"/>
    <s v="X4135783"/>
    <x v="2"/>
    <n v="318"/>
    <s v="318G"/>
    <s v="GRUPO-A"/>
    <s v="Trabajo fin de grado en Educación Primaria"/>
    <s v="GG"/>
    <s v="GRUPO GRANDE"/>
    <s v="318G"/>
    <s v="TRABAJO FIN DE GRADO"/>
    <s v="GRUPO-A"/>
    <s v="TRABAJO FIN DE GRADO"/>
    <s v="I"/>
    <s v="X4135783"/>
    <s v="VIEL"/>
    <s v="-"/>
    <s v="ANITA JOCELYNE MARIE"/>
    <s v="VIEL -, ANITA JOCELYNE MARIE"/>
    <x v="1"/>
    <x v="0"/>
    <x v="1"/>
    <n v="0"/>
    <n v="0"/>
    <s v="anviel"/>
    <s v="anita.viel@unirioja.es"/>
    <n v="0.6"/>
    <n v="0.6"/>
    <n v="532"/>
    <s v="LABORAL DOCENTE-ASOCIADO"/>
    <s v="P03"/>
    <s v="TIEMPO PARCIAL (3+3 HORAS)"/>
    <s v="2018-09-17 00:00:00.0"/>
    <s v="2019-09-14 00:00:00.0"/>
    <s v="PI101367"/>
    <s v="PROFESOR ASOCIADO"/>
    <s v="R107"/>
    <x v="6"/>
    <n v="335"/>
    <s v="FILOLOGÍA FRANCESA"/>
  </r>
  <r>
    <x v="6"/>
    <n v="16261031"/>
    <x v="0"/>
    <n v="319"/>
    <s v="319G"/>
    <s v="GRUPO-A"/>
    <s v="Derecho administrativo del turismo"/>
    <s v="GG"/>
    <s v="GRUPO GRANDE"/>
    <s v="319G"/>
    <s v="GG de Derecho administrativo del turismo"/>
    <s v="GRUPO-A"/>
    <s v="GG de Derecho administrativo del turismo"/>
    <s v="1S"/>
    <n v="16261031"/>
    <s v="SANTAMARÍA"/>
    <s v="ARINAS"/>
    <s v="RENÉ JAVIER"/>
    <s v="SANTAMARÍA ARINAS, RENÉ JAVIER"/>
    <x v="0"/>
    <x v="1"/>
    <x v="0"/>
    <n v="4"/>
    <n v="3"/>
    <s v="resantam"/>
    <s v="rene-javier.santamaria@unirioja.es"/>
    <n v="4"/>
    <n v="4"/>
    <n v="504"/>
    <s v="PROFESOR TITULAR UNIVERSIDAD"/>
    <s v="01R"/>
    <s v="TIEMPO COMPLETO REDUCIDO"/>
    <s v="2016-09-15 00:00:00.0"/>
    <s v="null"/>
    <s v="DF100199"/>
    <s v="PROFESOR TITULAR DE UNIVERSIDAD"/>
    <s v="R103"/>
    <x v="1"/>
    <n v="125"/>
    <s v="DERECHO ADMINISTRATIVO"/>
  </r>
  <r>
    <x v="6"/>
    <n v="16566979"/>
    <x v="0"/>
    <n v="319"/>
    <s v="319R"/>
    <s v="GRUPO-A1"/>
    <s v="Derecho administrativo del turismo"/>
    <s v="GR"/>
    <s v="GRUPO REDUCIDO"/>
    <s v="319R"/>
    <s v="GR de Derecho administrativo del turismo"/>
    <s v="GRUPO-A1"/>
    <s v="GR de Derecho administrativo del turismo"/>
    <s v="1S"/>
    <n v="16566979"/>
    <s v="BARRIOBERO"/>
    <s v="MARTÍNEZ"/>
    <s v="IGNACIO"/>
    <s v="BARRIOBERO MARTÍNEZ, IGNACIO"/>
    <x v="1"/>
    <x v="1"/>
    <x v="0"/>
    <n v="0"/>
    <n v="0"/>
    <s v="igbarrio"/>
    <s v="ignacio.barriobero@unirioja.es"/>
    <n v="2"/>
    <n v="2"/>
    <n v="532"/>
    <s v="LABORAL DOCENTE-ASOCIADO"/>
    <s v="P06"/>
    <s v="TIEMPO PARCIAL (6+6 HORAS)"/>
    <s v="2016-09-15 00:00:00.0"/>
    <s v="2019-09-14 00:00:00.0"/>
    <s v="PI101100"/>
    <s v="PROFESOR ASOCIADO"/>
    <s v="R103"/>
    <x v="1"/>
    <n v="125"/>
    <s v="DERECHO ADMINISTRATIVO"/>
  </r>
  <r>
    <x v="6"/>
    <n v="16559462"/>
    <x v="0"/>
    <n v="320"/>
    <s v="320G"/>
    <s v="GRUPO-A"/>
    <s v="Gestión de empresas turísticas"/>
    <s v="GG"/>
    <s v="GRUPO GRANDE"/>
    <s v="320G"/>
    <s v="GG de Gestión de empresas turísticas"/>
    <s v="GRUPO-A"/>
    <s v="GG de Gestión de empresas turísticas"/>
    <s v="1S"/>
    <n v="16559462"/>
    <s v="LACALZADA"/>
    <s v="ESQUIVEL"/>
    <s v="JOSÉ ANGEL"/>
    <s v="LACALZADA ESQUIVEL, JOSÉ ANGEL"/>
    <x v="1"/>
    <x v="1"/>
    <x v="1"/>
    <n v="0"/>
    <n v="0"/>
    <s v="jolacae"/>
    <s v="jose-angel.lacalzada@unirioja.es"/>
    <n v="2"/>
    <n v="2"/>
    <n v="532"/>
    <s v="LABORAL DOCENTE-ASOCIADO"/>
    <s v="P06"/>
    <s v="TIEMPO PARCIAL (6+6 HORAS)"/>
    <s v="2015-09-15 00:00:00.0"/>
    <s v="2019-09-14 00:00:00.0"/>
    <s v="PI101023"/>
    <s v="PROFESOR ASOCIADO"/>
    <s v="R104"/>
    <x v="0"/>
    <n v="230"/>
    <s v="ECONOMÍA FINANCIERA Y CONTABILIDAD"/>
  </r>
  <r>
    <x v="6"/>
    <n v="16593137"/>
    <x v="0"/>
    <n v="320"/>
    <s v="320G"/>
    <s v="GRUPO-A"/>
    <s v="Gestión de empresas turísticas"/>
    <s v="GG"/>
    <s v="GRUPO GRANDE"/>
    <s v="320G"/>
    <s v="GG de Gestión de empresas turísticas"/>
    <s v="GRUPO-A"/>
    <s v="GG de Gestión de empresas turísticas"/>
    <s v="1S"/>
    <n v="16593137"/>
    <s v="PARRAS"/>
    <s v="GÓMEZ"/>
    <s v="MAITE"/>
    <s v="PARRAS GÓMEZ, MAITE"/>
    <x v="1"/>
    <x v="1"/>
    <x v="1"/>
    <n v="0"/>
    <n v="0"/>
    <s v="maparras"/>
    <s v="maite.parras@unirioja.es"/>
    <n v="1.6"/>
    <n v="1.6"/>
    <n v="536"/>
    <s v="PROFESOR INTERINO"/>
    <s v="C01"/>
    <s v="TIEMPO COMPLETO"/>
    <s v="2018-10-04 00:00:00.0"/>
    <s v="2019-04-05 00:00:00.0"/>
    <s v="PI101438"/>
    <s v="PROFESOR CONTRATADO INTERINO"/>
    <s v="R104"/>
    <x v="0"/>
    <n v="650"/>
    <s v="ORGANIZACIÓN DE EMPRESAS"/>
  </r>
  <r>
    <x v="6"/>
    <n v="16607692"/>
    <x v="0"/>
    <n v="320"/>
    <s v="320G"/>
    <s v="GRUPO-A"/>
    <s v="Gestión de empresas turísticas"/>
    <s v="GG"/>
    <s v="GRUPO GRANDE"/>
    <s v="320G"/>
    <s v="GG de Gestión de empresas turísticas"/>
    <s v="GRUPO-A"/>
    <s v="GG de Gestión de empresas turísticas"/>
    <s v="1S"/>
    <n v="16607692"/>
    <s v="CLAVEL"/>
    <s v="SAN EMETERIO"/>
    <s v="MÓNICA"/>
    <s v="CLAVEL SAN EMETERIO, MÓNICA"/>
    <x v="1"/>
    <x v="0"/>
    <x v="0"/>
    <n v="0"/>
    <n v="0"/>
    <s v="moclavel"/>
    <s v="monica.clavel-san@unirioja.es"/>
    <n v="0.4"/>
    <n v="0.4"/>
    <n v="536"/>
    <s v="PROFESOR INTERINO"/>
    <s v="C01"/>
    <s v="TIEMPO COMPLETO"/>
    <s v="2019-01-19 00:00:00.0"/>
    <s v="null"/>
    <s v="PI101353"/>
    <s v="PROFESOR CONTRATADO INTERINO TC"/>
    <s v="R104"/>
    <x v="0"/>
    <n v="95"/>
    <s v="COMERCIALIZACIÓN E INVESTIGACIÓN DE MERCADOS"/>
  </r>
  <r>
    <x v="6"/>
    <n v="16614068"/>
    <x v="0"/>
    <n v="320"/>
    <s v="320G"/>
    <s v="GRUPO-A"/>
    <s v="Gestión de empresas turísticas"/>
    <s v="GG"/>
    <s v="GRUPO GRANDE"/>
    <s v="320G"/>
    <s v="GG de Gestión de empresas turísticas"/>
    <s v="GRUPO-A"/>
    <s v="GG de Gestión de empresas turísticas"/>
    <s v="1S"/>
    <n v="16614068"/>
    <s v="ORCOS"/>
    <s v="SÁNCHEZ"/>
    <s v="RAQUEL"/>
    <s v="ORCOS SÁNCHEZ, RAQUEL"/>
    <x v="1"/>
    <x v="1"/>
    <x v="0"/>
    <n v="0"/>
    <n v="0"/>
    <s v="raorcosa"/>
    <s v="raquel.orcos@unirioja.es"/>
    <n v="0"/>
    <n v="0"/>
    <n v="536"/>
    <s v="PROFESOR INTERINO"/>
    <s v="C01"/>
    <s v="TIEMPO COMPLETO"/>
    <s v="2018-09-17 00:00:00.0"/>
    <s v="null"/>
    <s v="PI101360"/>
    <s v="PROFESOR CONTRATADO INTERINO"/>
    <s v="R104"/>
    <x v="0"/>
    <n v="650"/>
    <s v="ORGANIZACIÓN DE EMPRESAS"/>
  </r>
  <r>
    <x v="6"/>
    <n v="16549972"/>
    <x v="0"/>
    <n v="321"/>
    <s v="321G"/>
    <s v="GRUPO-A"/>
    <s v="Economía del turismo"/>
    <s v="GG"/>
    <s v="GRUPO GRANDE"/>
    <s v="321G"/>
    <s v="GG de Economía del turismo"/>
    <s v="GRUPO-A"/>
    <s v="GG de Economía del turismo"/>
    <s v="1S"/>
    <n v="16549972"/>
    <s v="PINILLOS"/>
    <s v="GARCÍA"/>
    <s v="MARÍA DE LA O"/>
    <s v="PINILLOS GARCÍA, MARÍA DE LA O"/>
    <x v="0"/>
    <x v="0"/>
    <x v="0"/>
    <n v="5"/>
    <n v="1"/>
    <s v="mpinillo"/>
    <s v="maria.pinillos@unirioja.es"/>
    <n v="4"/>
    <n v="4"/>
    <n v="504"/>
    <s v="PROFESOR TITULAR UNIVERSIDAD"/>
    <s v="C01"/>
    <s v="TIEMPO COMPLETO"/>
    <s v="2014-09-15 00:00:00.0"/>
    <s v="null"/>
    <s v="DF31176"/>
    <s v="PROFESOR TITULAR DE UNIVERSIDAD"/>
    <s v="R104"/>
    <x v="0"/>
    <n v="225"/>
    <s v="ECONOMÍA APLICADA"/>
  </r>
  <r>
    <x v="6"/>
    <n v="16539010"/>
    <x v="0"/>
    <n v="322"/>
    <s v="322G"/>
    <s v="GRUPO-A"/>
    <s v="Geografía del turismo y del ocio"/>
    <s v="GG"/>
    <s v="GRUPO GRANDE"/>
    <s v="322G"/>
    <s v="GG de Geografia del turismo y del ocio"/>
    <s v="GRUPO-A"/>
    <s v="GG de Geografia del turismo y del ocio"/>
    <s v="2S"/>
    <n v="16539010"/>
    <s v="RUIZ"/>
    <s v="FLAÑO"/>
    <s v="PURIFICACIÓN"/>
    <s v="RUIZ FLAÑO, PURIFICACIÓN"/>
    <x v="1"/>
    <x v="0"/>
    <x v="0"/>
    <n v="5"/>
    <n v="4"/>
    <s v="puruiz"/>
    <s v="purificacion.ruiz@unirioja.es"/>
    <n v="0"/>
    <n v="0"/>
    <n v="504"/>
    <s v="PROFESOR TITULAR UNIVERSIDAD"/>
    <s v="01R"/>
    <s v="TIEMPO COMPLETO REDUCIDO"/>
    <s v="2017-09-15 00:00:00.0"/>
    <s v="null"/>
    <s v="DF3369"/>
    <s v="PROFESOR TITULAR DE UNIVERSIDAD"/>
    <s v="R114"/>
    <x v="3"/>
    <n v="430"/>
    <s v="GEOGRAFÍA FÍSICA"/>
  </r>
  <r>
    <x v="6"/>
    <n v="16606836"/>
    <x v="0"/>
    <n v="322"/>
    <s v="322G"/>
    <s v="GRUPO-A"/>
    <s v="Geografía del turismo y del ocio"/>
    <s v="GG"/>
    <s v="GRUPO GRANDE"/>
    <s v="322G"/>
    <s v="GG de Geografia del turismo y del ocio"/>
    <s v="GRUPO-A"/>
    <s v="GG de Geografia del turismo y del ocio"/>
    <s v="2S"/>
    <n v="16606836"/>
    <s v="LLORENTE"/>
    <s v="ADÁN"/>
    <s v="JOSÉ ÁNGEL"/>
    <s v="LLORENTE ADÁN, JOSÉ ÁNGEL"/>
    <x v="0"/>
    <x v="0"/>
    <x v="0"/>
    <n v="0"/>
    <n v="0"/>
    <s v="jollorad"/>
    <s v="jose-angel.llorente@unirioja.es"/>
    <n v="4.5"/>
    <n v="4.5"/>
    <n v="536"/>
    <s v="PROFESOR INTERINO"/>
    <s v="C01"/>
    <s v="TIEMPO COMPLETO"/>
    <s v="2018-09-17 00:00:00.0"/>
    <s v="2019-09-14 00:00:00.0"/>
    <s v="PI101280"/>
    <s v="PROFESOR CONTRATADO INTERINO"/>
    <s v="R114"/>
    <x v="3"/>
    <n v="430"/>
    <s v="GEOGRAFÍA FÍSICA"/>
  </r>
  <r>
    <x v="6"/>
    <n v="16500778"/>
    <x v="0"/>
    <n v="323"/>
    <s v="323G"/>
    <s v="GRUPO-A"/>
    <s v="Derecho privado de la contratación en el sector turístico"/>
    <s v="GG"/>
    <s v="GRUPO GRANDE"/>
    <s v="323G"/>
    <s v="GG de Derecho privado de la contratación en el sector turístico"/>
    <s v="GRUPO-A"/>
    <s v="GG de Derecho privado de la contratación en el sector turístico"/>
    <s v="2S"/>
    <n v="16500778"/>
    <s v="MURILLAS"/>
    <s v="ESCUDERO"/>
    <s v="JUAN MANUEL"/>
    <s v="MURILLAS ESCUDERO, JUAN MANUEL"/>
    <x v="0"/>
    <x v="1"/>
    <x v="0"/>
    <n v="5"/>
    <n v="1"/>
    <s v="jumurill"/>
    <s v="juan-manuel.murillas@unirioja.es"/>
    <n v="4"/>
    <n v="4"/>
    <n v="534"/>
    <s v="CONTRATADO DOCTOR -TIPO 1"/>
    <s v="C01"/>
    <s v="TIEMPO COMPLETO"/>
    <s v="2015-10-17 00:00:00.0"/>
    <s v="null"/>
    <s v="LD100615"/>
    <s v="PROFESOR CONTRATADO DOCTOR -TIPO 1"/>
    <s v="R103"/>
    <x v="1"/>
    <n v="130"/>
    <s v="DERECHO CIVIL"/>
  </r>
  <r>
    <x v="6"/>
    <n v="16563058"/>
    <x v="0"/>
    <n v="324"/>
    <s v="324G"/>
    <s v="GRUPO-A"/>
    <s v="Marketing turístico y comunicación"/>
    <s v="GG"/>
    <s v="GRUPO GRANDE"/>
    <s v="324G"/>
    <s v="GG de Márketing turístico y comunicación"/>
    <s v="GRUPO-A"/>
    <s v="GG de Márketing turístico y comunicación"/>
    <s v="2S"/>
    <n v="16563058"/>
    <s v="PELEGRÍN"/>
    <s v="BORONDO"/>
    <s v="JORGE"/>
    <s v="PELEGRÍN BORONDO, JORGE"/>
    <x v="0"/>
    <x v="0"/>
    <x v="0"/>
    <n v="2"/>
    <n v="1"/>
    <s v="jopelegr"/>
    <s v="jorge.pelegrin@unirioja.es"/>
    <n v="2.2000000000000002"/>
    <n v="2.2000000000000002"/>
    <n v="534"/>
    <s v="CONTRATADO DOCTOR -TIPO 1"/>
    <s v="C01"/>
    <s v="TIEMPO COMPLETO"/>
    <s v="2015-04-23 00:00:00.0"/>
    <s v="null"/>
    <s v="LD100612"/>
    <s v="PROFESOR CONTRATADO DOCTOR- TIPO 1"/>
    <s v="R104"/>
    <x v="0"/>
    <n v="95"/>
    <s v="COMERCIALIZACIÓN E INVESTIGACIÓN DE MERCADOS"/>
  </r>
  <r>
    <x v="6"/>
    <n v="16612716"/>
    <x v="0"/>
    <n v="324"/>
    <s v="324G"/>
    <s v="GRUPO-A"/>
    <s v="Marketing turístico y comunicación"/>
    <s v="GG"/>
    <s v="GRUPO GRANDE"/>
    <s v="324G"/>
    <s v="GG de Márketing turístico y comunicación"/>
    <s v="GRUPO-A"/>
    <s v="GG de Márketing turístico y comunicación"/>
    <s v="2S"/>
    <n v="16612716"/>
    <s v="ALESANCO"/>
    <s v="LLORENTE"/>
    <s v="MARÍA"/>
    <s v="ALESANCO LLORENTE, MARÍA"/>
    <x v="1"/>
    <x v="1"/>
    <x v="1"/>
    <n v="0"/>
    <n v="0"/>
    <s v="maalesan"/>
    <s v="maria.alesanco@unirioja.es"/>
    <n v="1.8"/>
    <n v="1.8"/>
    <n v="532"/>
    <s v="LABORAL DOCENTE-ASOCIADO"/>
    <s v="P02"/>
    <s v="TIEMPO PARCIAL (2+2 HORAS)"/>
    <s v="2018-09-25 00:00:00.0"/>
    <s v="2019-09-14 00:00:00.0"/>
    <s v="PI101430"/>
    <s v="PROFESOR ASOCIADO"/>
    <s v="R104"/>
    <x v="0"/>
    <n v="95"/>
    <s v="COMERCIALIZACIÓN E INVESTIGACIÓN DE MERCADOS"/>
  </r>
  <r>
    <x v="6"/>
    <n v="7974905"/>
    <x v="0"/>
    <n v="327"/>
    <s v="327G"/>
    <s v="GRUPO-A"/>
    <s v="Prácticas externas"/>
    <s v="GG"/>
    <s v="GRUPO GRANDE"/>
    <s v="327G"/>
    <s v="GG de Prácticas en empresa"/>
    <s v="GRUPO-A"/>
    <s v="GG de Prácticas en empresa"/>
    <s v="2S"/>
    <n v="7974905"/>
    <s v="QUEIRUGA"/>
    <s v="DIOS"/>
    <s v="DOLORES ALICIA"/>
    <s v="QUEIRUGA DIOS, DOLORES ALICIA"/>
    <x v="1"/>
    <x v="1"/>
    <x v="0"/>
    <n v="0"/>
    <n v="0"/>
    <s v="doqueiru"/>
    <s v="dolores.queiruga@unirioja.es"/>
    <n v="1.2"/>
    <n v="1.2"/>
    <n v="504"/>
    <s v="PROFESOR TITULAR UNIVERSIDAD"/>
    <s v="C01"/>
    <s v="TIEMPO COMPLETO"/>
    <s v="2011-09-01 00:00:00.0"/>
    <s v="null"/>
    <s v="DF100301"/>
    <s v="PROFESOR TITULAR DE UNIVERSIDAD"/>
    <s v="R104"/>
    <x v="0"/>
    <n v="650"/>
    <s v="ORGANIZACIÓN DE EMPRESAS"/>
  </r>
  <r>
    <x v="6"/>
    <n v="16533890"/>
    <x v="0"/>
    <n v="327"/>
    <s v="327G"/>
    <s v="GRUPO-A"/>
    <s v="Prácticas externas"/>
    <s v="GG"/>
    <s v="GRUPO GRANDE"/>
    <s v="327G"/>
    <s v="GG de Prácticas en empresa"/>
    <s v="GRUPO-A"/>
    <s v="GG de Prácticas en empresa"/>
    <s v="2S"/>
    <n v="16533890"/>
    <s v="PORTILLO"/>
    <s v="PÉREZ DE VIÑASPRE"/>
    <s v="FABIOLA"/>
    <s v="PORTILLO PÉREZ DE VIÑASPRE, FABIOLA"/>
    <x v="0"/>
    <x v="0"/>
    <x v="0"/>
    <n v="4"/>
    <n v="1"/>
    <s v="faporti"/>
    <s v="fabiola.portillo@unirioja.es"/>
    <n v="0"/>
    <n v="0"/>
    <n v="504"/>
    <s v="PROFESOR TITULAR UNIVERSIDAD"/>
    <s v="01A"/>
    <s v="TIEMPO COMPLETO AMPLIADO"/>
    <s v="2016-09-15 00:00:00.0"/>
    <s v="null"/>
    <s v="DF100141"/>
    <s v="PROFESOR TITULAR DE UNIVERSIDAD"/>
    <s v="R104"/>
    <x v="0"/>
    <n v="225"/>
    <s v="ECONOMÍA APLICADA"/>
  </r>
  <r>
    <x v="6"/>
    <n v="16542461"/>
    <x v="0"/>
    <n v="327"/>
    <s v="327G"/>
    <s v="GRUPO-A"/>
    <s v="Prácticas externas"/>
    <s v="GG"/>
    <s v="GRUPO GRANDE"/>
    <s v="327G"/>
    <s v="GG de Prácticas en empresa"/>
    <s v="GRUPO-A"/>
    <s v="GG de Prácticas en empresa"/>
    <s v="2S"/>
    <n v="16542461"/>
    <s v="CASTRESANA"/>
    <s v="RUIZ CARRILLO"/>
    <s v="JOSÉ IGNACIO"/>
    <s v="CASTRESANA RUIZ CARRILLO, JOSÉ IGNACIO"/>
    <x v="0"/>
    <x v="0"/>
    <x v="0"/>
    <n v="5"/>
    <n v="0"/>
    <s v="jocastre"/>
    <s v="jignacio.castresana@unirioja.es"/>
    <n v="0.2"/>
    <n v="0.2"/>
    <n v="504"/>
    <s v="PROFESOR TITULAR UNIVERSIDAD"/>
    <s v="01A"/>
    <s v="TIEMPO COMPLETO AMPLIADO"/>
    <s v="2012-09-01 00:00:00.0"/>
    <s v="null"/>
    <s v="DF31294"/>
    <s v="TITULAR DE UNIVERSIDAD"/>
    <s v="R104"/>
    <x v="0"/>
    <n v="650"/>
    <s v="ORGANIZACIÓN DE EMPRESAS"/>
  </r>
  <r>
    <x v="6"/>
    <n v="16594506"/>
    <x v="0"/>
    <n v="327"/>
    <s v="327G"/>
    <s v="GRUPO-A"/>
    <s v="Prácticas externas"/>
    <s v="GG"/>
    <s v="GRUPO GRANDE"/>
    <s v="327G"/>
    <s v="GG de Prácticas en empresa"/>
    <s v="GRUPO-A"/>
    <s v="GG de Prácticas en empresa"/>
    <s v="2S"/>
    <n v="16594506"/>
    <s v="VARGAS"/>
    <s v="MONTOYA"/>
    <s v="PILAR"/>
    <s v="VARGAS MONTOYA, PILAR"/>
    <x v="1"/>
    <x v="0"/>
    <x v="0"/>
    <n v="3"/>
    <n v="0"/>
    <s v="pivargas"/>
    <s v="pilar.vargas@unirioja.es"/>
    <n v="1.2"/>
    <n v="1.2"/>
    <n v="504"/>
    <s v="PROFESOR TITULAR UNIVERSIDAD"/>
    <s v="C01"/>
    <s v="TIEMPO COMPLETO"/>
    <s v="2018-11-26 00:00:00.0"/>
    <s v="null"/>
    <s v="DF100362"/>
    <s v="PROFESOR TITULAR DE UNIVERSIDAD"/>
    <s v="R104"/>
    <x v="0"/>
    <n v="650"/>
    <s v="ORGANIZACIÓN DE EMPRESAS"/>
  </r>
  <r>
    <x v="6"/>
    <n v="18033042"/>
    <x v="0"/>
    <n v="327"/>
    <s v="327G"/>
    <s v="GRUPO-A"/>
    <s v="Prácticas externas"/>
    <s v="GG"/>
    <s v="GRUPO GRANDE"/>
    <s v="327G"/>
    <s v="GG de Prácticas en empresa"/>
    <s v="GRUPO-A"/>
    <s v="GG de Prácticas en empresa"/>
    <s v="2S"/>
    <n v="18033042"/>
    <s v="BLANCO"/>
    <s v="PASCUAL"/>
    <s v="LUIS"/>
    <s v="BLANCO PASCUAL, LUIS"/>
    <x v="0"/>
    <x v="0"/>
    <x v="0"/>
    <n v="3"/>
    <n v="0"/>
    <s v="lublanco"/>
    <s v="luis.blanco@unirioja.es"/>
    <n v="0"/>
    <n v="0"/>
    <n v="534"/>
    <s v="CONTRATADO DOCTOR -TIPO 1"/>
    <s v="C01"/>
    <s v="TIEMPO COMPLETO"/>
    <s v="2011-07-29 00:00:00.0"/>
    <s v="null"/>
    <s v="PI100783"/>
    <s v="PROFESOR CONTRATADO DOCTOR"/>
    <s v="R104"/>
    <x v="0"/>
    <n v="230"/>
    <s v="ECONOMÍA FINANCIERA Y CONTABILIDAD"/>
  </r>
  <r>
    <x v="6"/>
    <n v="44156166"/>
    <x v="0"/>
    <n v="327"/>
    <s v="327G"/>
    <s v="GRUPO-A"/>
    <s v="Prácticas externas"/>
    <s v="GG"/>
    <s v="GRUPO GRANDE"/>
    <s v="327G"/>
    <s v="GG de Prácticas en empresa"/>
    <s v="GRUPO-A"/>
    <s v="GG de Prácticas en empresa"/>
    <s v="2S"/>
    <n v="44156166"/>
    <s v="UZCANGA"/>
    <s v="LACABE"/>
    <s v="CATALINA ANA"/>
    <s v="UZCANGA LACABE, CATALINA ANA"/>
    <x v="1"/>
    <x v="1"/>
    <x v="1"/>
    <n v="0"/>
    <n v="0"/>
    <s v="cauzcang"/>
    <s v="catalina-ana.uzcanga@unirioja.es"/>
    <n v="1"/>
    <n v="1"/>
    <n v="536"/>
    <s v="PROFESOR INTERINO"/>
    <s v="P05"/>
    <s v="TIEMPO PARCIAL (5+5 HORAS)"/>
    <s v="2018-10-02 00:00:00.0"/>
    <s v="2019-09-14 00:00:00.0"/>
    <s v="PI101437"/>
    <s v="PROFESOR CONTRATADO INTERINO"/>
    <s v="R114"/>
    <x v="3"/>
    <n v="775"/>
    <s v="SOCIOLOGÍA"/>
  </r>
  <r>
    <x v="7"/>
    <n v="16591524"/>
    <x v="3"/>
    <n v="329"/>
    <s v="329G"/>
    <s v="GRUPO-A"/>
    <s v="Psicología II"/>
    <s v="GG"/>
    <s v="GRUPO GRANDE"/>
    <s v="329G"/>
    <s v="GG de Psicología II"/>
    <s v="GRUPO-A"/>
    <s v="GG de Psicología II"/>
    <s v="1S"/>
    <n v="16591524"/>
    <s v="IBAÑEZ"/>
    <s v="GOMEZ"/>
    <s v="DIANA"/>
    <s v="IBAÑEZ GOMEZ, DIANA"/>
    <x v="1"/>
    <x v="1"/>
    <x v="1"/>
    <n v="0"/>
    <n v="0"/>
    <s v="diibanez"/>
    <s v="diana.ibanez@unirioja.es"/>
    <n v="5.4"/>
    <n v="5.4"/>
    <n v="532"/>
    <s v="LABORAL DOCENTE-ASOCIADO"/>
    <s v="P06"/>
    <s v="TIEMPO PARCIAL (6+6 HORAS)"/>
    <s v="2018-09-17 00:00:00.0"/>
    <s v="2019-09-14 00:00:00.0"/>
    <s v="PI101401"/>
    <s v="PROFESOR ASOCIADO"/>
    <s v="R115"/>
    <x v="2"/>
    <n v="735"/>
    <s v="PSICOLOGÍA EVOLUTIVA Y DE LA EDUCACIÓN"/>
  </r>
  <r>
    <x v="7"/>
    <n v="39847439"/>
    <x v="3"/>
    <n v="329"/>
    <s v="329G"/>
    <s v="GRUPO-A"/>
    <s v="Psicología II"/>
    <s v="GG"/>
    <s v="GRUPO GRANDE"/>
    <s v="329G"/>
    <s v="GG de Psicología II"/>
    <s v="GRUPO-A"/>
    <s v="GG de Psicología II"/>
    <s v="1S"/>
    <n v="39847439"/>
    <s v="SASTRE"/>
    <s v="I RIBA"/>
    <s v="SYLVIA"/>
    <s v="SASTRE I RIBA, SYLVIA"/>
    <x v="1"/>
    <x v="0"/>
    <x v="0"/>
    <n v="5"/>
    <n v="3"/>
    <s v="sisastre"/>
    <s v="silvia.sastre@unirioja.es"/>
    <n v="0"/>
    <n v="0"/>
    <n v="500"/>
    <s v="CATEDRATICO DE UNIVERSIDAD"/>
    <s v="C01"/>
    <s v="TIEMPO COMPLETO"/>
    <s v="2007-05-13 00:00:00.0"/>
    <s v="null"/>
    <s v="DF3590"/>
    <s v="CATEDRÁTICO DE UNIVERSIDAD"/>
    <s v="R115"/>
    <x v="2"/>
    <n v="735"/>
    <s v="PSICOLOGÍA EVOLUTIVA Y DE LA EDUCACIÓN"/>
  </r>
  <r>
    <x v="7"/>
    <n v="5625302"/>
    <x v="3"/>
    <n v="330"/>
    <s v="330G"/>
    <s v="GRUPO-A"/>
    <s v="Farmacología I"/>
    <s v="GG"/>
    <s v="GRUPO GRANDE"/>
    <s v="330G"/>
    <s v="GG de Farmacología I"/>
    <s v="GRUPO-A"/>
    <s v="GG de Farmacología I"/>
    <s v="1S"/>
    <n v="5625302"/>
    <s v="TORRES"/>
    <s v="MANRIQUE"/>
    <s v="CARMEN"/>
    <s v="TORRES MANRIQUE, CARMEN"/>
    <x v="0"/>
    <x v="1"/>
    <x v="0"/>
    <n v="6"/>
    <n v="4"/>
    <s v="catorres"/>
    <s v="carmen.torres@unirioja.es"/>
    <n v="0"/>
    <n v="0"/>
    <n v="500"/>
    <s v="CATEDRATICO DE UNIVERSIDAD"/>
    <s v="01R"/>
    <s v="TIEMPO COMPLETO REDUCIDO"/>
    <s v="2014-09-15 00:00:00.0"/>
    <s v="null"/>
    <s v="DF100139"/>
    <s v="CATEDRATICO DE UNIVERSIDAD"/>
    <s v="R101"/>
    <x v="4"/>
    <n v="60"/>
    <s v="BIOQUÍMICA Y BIOLOGÍA MOLECULAR"/>
  </r>
  <r>
    <x v="7"/>
    <n v="16611379"/>
    <x v="3"/>
    <n v="330"/>
    <s v="330G"/>
    <s v="GRUPO-A"/>
    <s v="Farmacología I"/>
    <s v="GG"/>
    <s v="GRUPO GRANDE"/>
    <s v="330G"/>
    <s v="GG de Farmacología I"/>
    <s v="GRUPO-A"/>
    <s v="GG de Farmacología I"/>
    <s v="1S"/>
    <n v="16611379"/>
    <s v="LOZANO"/>
    <s v="FERNÁNDEZ"/>
    <s v="CARMEN"/>
    <s v="LOZANO FERNÁNDEZ, CARMEN"/>
    <x v="1"/>
    <x v="0"/>
    <x v="0"/>
    <n v="0"/>
    <n v="0"/>
    <s v="calozaf"/>
    <s v="carmen.lozano@unirioja.es"/>
    <n v="6"/>
    <n v="6"/>
    <n v="504"/>
    <s v="PROFESOR TITULAR UNIVERSIDAD"/>
    <s v="C01"/>
    <s v="TIEMPO COMPLETO"/>
    <s v="2018-09-17 00:00:00.0"/>
    <s v="null"/>
    <s v="DF100355"/>
    <s v="PROFESOR TITULAR DE UNIVERSIDAD"/>
    <s v="R101"/>
    <x v="4"/>
    <n v="60"/>
    <s v="BIOQUÍMICA Y BIOLOGÍA MOLECULAR"/>
  </r>
  <r>
    <x v="7"/>
    <n v="30629229"/>
    <x v="3"/>
    <n v="332"/>
    <s v="332G"/>
    <s v="GRUPO-A"/>
    <s v="Farmacología II"/>
    <s v="GG"/>
    <s v="GRUPO GRANDE"/>
    <s v="332G"/>
    <s v="GG de Farmacología II"/>
    <s v="GRUPO-A"/>
    <s v="GG de Farmacología II"/>
    <s v="2S"/>
    <n v="30629229"/>
    <s v="SAINZ DE ROZAS"/>
    <s v="APARICIO"/>
    <s v="CARLOS"/>
    <s v="SAINZ DE ROZAS APARICIO, CARLOS"/>
    <x v="1"/>
    <x v="1"/>
    <x v="1"/>
    <n v="0"/>
    <n v="0"/>
    <s v="casainzd"/>
    <s v="carlos.sainz-de-rozas@unirioja.es"/>
    <n v="2.6"/>
    <n v="2.6"/>
    <n v="536"/>
    <s v="PROFESOR INTERINO"/>
    <s v="P03"/>
    <s v="TIEMPO PARCIAL (3+3 HORAS)"/>
    <s v="2019-03-08 00:00:00.0"/>
    <s v="2019-05-03 00:00:00.0"/>
    <s v="PI101460"/>
    <s v="PROFESOR CONTRATADO INTERINO"/>
    <s v="R101"/>
    <x v="4"/>
    <n v="60"/>
    <s v="BIOQUÍMICA Y BIOLOGÍA MOLECULAR"/>
  </r>
  <r>
    <x v="7"/>
    <n v="16583134"/>
    <x v="3"/>
    <n v="335"/>
    <s v="335G"/>
    <s v="GRUPO-A"/>
    <s v="Ética y legislación"/>
    <s v="GG"/>
    <s v="GRUPO GRANDE"/>
    <s v="335G"/>
    <s v="GG de Ética y Legislación"/>
    <s v="GRUPO-A"/>
    <s v="GG de Ética y Legislación"/>
    <s v="1S"/>
    <n v="16583134"/>
    <s v="SANTOLALLA"/>
    <s v="ARNEDO"/>
    <s v="IVAN"/>
    <s v="SANTOLALLA ARNEDO, IVAN"/>
    <x v="1"/>
    <x v="1"/>
    <x v="0"/>
    <n v="0"/>
    <n v="0"/>
    <s v="ivsantol"/>
    <s v="ivan.santolalla@unirioja.es"/>
    <n v="5.2"/>
    <n v="5.2"/>
    <n v="532"/>
    <s v="LABORAL DOCENTE-ASOCIADO"/>
    <s v="P03"/>
    <s v="TIEMPO PARCIAL (3+3 HORAS)"/>
    <s v="2018-09-17 00:00:00.0"/>
    <s v="2019-09-14 00:00:00.0"/>
    <s v="PI101352"/>
    <s v="PROFESOR ASOCIADO"/>
    <s v="R103"/>
    <x v="1"/>
    <n v="381"/>
    <s v="FILOSOFÍA DEL DERECHO"/>
  </r>
  <r>
    <x v="7"/>
    <n v="18027322"/>
    <x v="3"/>
    <n v="335"/>
    <s v="335G"/>
    <s v="GRUPO-A"/>
    <s v="Ética y legislación"/>
    <s v="GG"/>
    <s v="GRUPO GRANDE"/>
    <s v="335G"/>
    <s v="GG de Ética y Legislación"/>
    <s v="GRUPO-A"/>
    <s v="GG de Ética y Legislación"/>
    <s v="1S"/>
    <n v="18027322"/>
    <s v="SUSÍN"/>
    <s v="BETRÁN"/>
    <s v="RAÚL"/>
    <s v="SUSÍN BETRÁN, RAÚL"/>
    <x v="1"/>
    <x v="1"/>
    <x v="0"/>
    <n v="4"/>
    <n v="2"/>
    <s v="rasusin"/>
    <s v="raul.susin@unirioja.es"/>
    <n v="0"/>
    <n v="0"/>
    <n v="504"/>
    <s v="PROFESOR TITULAR UNIVERSIDAD"/>
    <s v="C01"/>
    <s v="TIEMPO COMPLETO"/>
    <s v="2015-09-15 00:00:00.0"/>
    <s v="null"/>
    <s v="DF100148"/>
    <s v="PROFESOR TITULAR DE UNIVERSIDAD"/>
    <s v="R103"/>
    <x v="1"/>
    <n v="381"/>
    <s v="FILOSOFÍA DEL DERECHO"/>
  </r>
  <r>
    <x v="7"/>
    <n v="52410292"/>
    <x v="3"/>
    <n v="336"/>
    <s v="336G"/>
    <s v="GRUPO-A"/>
    <s v="Enfermería médico-quirúrgica II"/>
    <s v="GG"/>
    <s v="GRUPO GRANDE"/>
    <s v="336G"/>
    <s v="GG de Enfermería médico-quirúrgica II"/>
    <s v="GRUPO-A"/>
    <s v="GG de Enfermería médico-quirúrgica II"/>
    <s v="2S"/>
    <n v="52410292"/>
    <s v="JUÁREZ"/>
    <s v="VELA"/>
    <s v="RAÚL"/>
    <s v="JUÁREZ VELA, RAÚL"/>
    <x v="1"/>
    <x v="1"/>
    <x v="0"/>
    <n v="0"/>
    <n v="0"/>
    <s v="rajuarez"/>
    <s v="raul.juarez@unirioja.es"/>
    <n v="8.6"/>
    <n v="8.6"/>
    <n v="504"/>
    <s v="PROFESOR TITULAR UNIVERSIDAD"/>
    <s v="C01"/>
    <s v="TIEMPO COMPLETO"/>
    <s v="2018-09-17 00:00:00.0"/>
    <s v="null"/>
    <s v="DF100356"/>
    <s v="PROFESOR TITULAR DE UNIVERSIDAD"/>
    <s v="R101"/>
    <x v="4"/>
    <n v="255"/>
    <s v="ENFERMERÍA"/>
  </r>
  <r>
    <x v="8"/>
    <n v="16568247"/>
    <x v="2"/>
    <n v="339"/>
    <s v="339G"/>
    <s v="GRUPO-A"/>
    <s v="Semántica de la lengua inglesa"/>
    <s v="GG"/>
    <s v="GRUPO GRANDE"/>
    <s v="339G"/>
    <s v="GRUPO GRANDE DE Semántica de la lengua inglesa"/>
    <s v="GRUPO-A"/>
    <s v="Grupo Grande de Semántica de la lengua inglesa"/>
    <s v="1S"/>
    <n v="16568247"/>
    <s v="PÉREZ"/>
    <s v="HERNÁNDEZ"/>
    <s v="MARÍA LORENA"/>
    <s v="PÉREZ HERNÁNDEZ, MARÍA LORENA"/>
    <x v="0"/>
    <x v="1"/>
    <x v="0"/>
    <n v="4"/>
    <n v="3"/>
    <s v="loperez"/>
    <s v="lorena.perez@unirioja.es"/>
    <n v="4.5"/>
    <n v="4.5"/>
    <n v="504"/>
    <s v="PROFESOR TITULAR UNIVERSIDAD"/>
    <s v="01R"/>
    <s v="TIEMPO COMPLETO REDUCIDO"/>
    <s v="2016-09-15 00:00:00.0"/>
    <s v="null"/>
    <s v="DF100072"/>
    <s v="PROFESOR TITULAR DE UNIVERSIDAD"/>
    <s v="R107"/>
    <x v="6"/>
    <n v="345"/>
    <s v="FILOLOGÍA INGLESA"/>
  </r>
  <r>
    <x v="8"/>
    <n v="13748929"/>
    <x v="2"/>
    <n v="340"/>
    <s v="340G"/>
    <s v="GRUPO-A"/>
    <s v="Literatura inglesa II"/>
    <s v="GG"/>
    <s v="GRUPO GRANDE"/>
    <s v="340G"/>
    <s v="GRUPO GRANDE DE Literatura inglesa II"/>
    <s v="GRUPO-A"/>
    <s v="Grupo Grande de Literatura inglesa II"/>
    <s v="1S"/>
    <n v="13748929"/>
    <s v="VILLAR"/>
    <s v="FLOR"/>
    <s v="CARLOS JOSÉ"/>
    <s v="VILLAR FLOR, CARLOS JOSÉ"/>
    <x v="1"/>
    <x v="0"/>
    <x v="0"/>
    <n v="4"/>
    <n v="2"/>
    <s v="cavillar"/>
    <s v="carlos.villar@unirioja.es"/>
    <n v="2.25"/>
    <n v="2.25"/>
    <n v="504"/>
    <s v="PROFESOR TITULAR UNIVERSIDAD"/>
    <s v="C01"/>
    <s v="TIEMPO COMPLETO"/>
    <s v="2014-09-15 00:00:00.0"/>
    <s v="null"/>
    <s v="DF31687"/>
    <s v="TITULAR DE UNIVERSIDAD"/>
    <s v="R107"/>
    <x v="6"/>
    <n v="345"/>
    <s v="FILOLOGÍA INGLESA"/>
  </r>
  <r>
    <x v="8"/>
    <n v="16570999"/>
    <x v="2"/>
    <n v="340"/>
    <s v="340G"/>
    <s v="GRUPO-A"/>
    <s v="Literatura inglesa II"/>
    <s v="GG"/>
    <s v="GRUPO GRANDE"/>
    <s v="340G"/>
    <s v="GRUPO GRANDE DE Literatura inglesa II"/>
    <s v="GRUPO-A"/>
    <s v="Grupo Grande de Literatura inglesa II"/>
    <s v="1S"/>
    <n v="16570999"/>
    <s v="TERRAZAS"/>
    <s v="GALLEGO"/>
    <s v="MELANIA"/>
    <s v="TERRAZAS GALLEGO, MELANIA"/>
    <x v="0"/>
    <x v="0"/>
    <x v="0"/>
    <n v="3"/>
    <n v="1"/>
    <s v="mterraza"/>
    <s v="melania.terrazas@unirioja.es"/>
    <n v="2.25"/>
    <n v="2.25"/>
    <n v="504"/>
    <s v="PROFESOR TITULAR UNIVERSIDAD"/>
    <s v="C01"/>
    <s v="TIEMPO COMPLETO"/>
    <s v="2016-11-26 00:00:00.0"/>
    <s v="null"/>
    <s v="DF100334"/>
    <s v="PROFESOR TITULAR DE UNIVERSIDAD"/>
    <s v="R107"/>
    <x v="6"/>
    <n v="345"/>
    <s v="FILOLOGÍA INGLESA"/>
  </r>
  <r>
    <x v="8"/>
    <n v="16535060"/>
    <x v="2"/>
    <n v="341"/>
    <s v="341G"/>
    <s v="GRUPO-A"/>
    <s v="Pragmática de la lengua inglesa"/>
    <s v="GG"/>
    <s v="GRUPO GRANDE"/>
    <s v="341G"/>
    <s v="GRUPO GRANDE DE Pragmática de la lengua inglesa"/>
    <s v="GRUPO-A"/>
    <s v="Grupo Grande de Pragmática de la lengua inglesa"/>
    <s v="2S"/>
    <n v="16535060"/>
    <s v="RUIZ DE MENDOZA"/>
    <s v="IBÁÑEZ"/>
    <s v="FRANCISCO JOSÉ"/>
    <s v="RUIZ DE MENDOZA IBÁÑEZ, FRANCISCO JOSÉ"/>
    <x v="0"/>
    <x v="0"/>
    <x v="0"/>
    <n v="6"/>
    <n v="4"/>
    <s v="franruiz"/>
    <s v="francisco.ruizdemendoza@unirioja.es"/>
    <n v="4.5"/>
    <n v="4.5"/>
    <n v="500"/>
    <s v="CATEDRATICO DE UNIVERSIDAD"/>
    <s v="01R"/>
    <s v="TIEMPO COMPLETO REDUCIDO"/>
    <s v="2016-09-15 00:00:00.0"/>
    <s v="null"/>
    <s v="DF31674"/>
    <s v="CATEDRÁTICO DE UNIVERSIDAD"/>
    <s v="R107"/>
    <x v="6"/>
    <n v="345"/>
    <s v="FILOLOGÍA INGLESA"/>
  </r>
  <r>
    <x v="8"/>
    <n v="16578573"/>
    <x v="2"/>
    <n v="341"/>
    <s v="341R"/>
    <s v="GRUPO-A1"/>
    <s v="Pragmática de la lengua inglesa"/>
    <s v="GR"/>
    <s v="GRUPO REDUCIDO"/>
    <s v="341R"/>
    <s v="GRUPO REDUCIDO DE Pragmática de la lengua inglesa"/>
    <s v="GRUPO-A1"/>
    <s v="Grupo Reducido de Pragmática de la lengua inglesa"/>
    <s v="2S"/>
    <n v="16578573"/>
    <s v="PEÑA"/>
    <s v="CERVEL"/>
    <s v="MARÍA SANDRA"/>
    <s v="PEÑA CERVEL, MARÍA SANDRA"/>
    <x v="0"/>
    <x v="0"/>
    <x v="0"/>
    <n v="3"/>
    <n v="3"/>
    <s v="mapenac"/>
    <s v="sandra.pena@unirioja.es"/>
    <n v="1.5"/>
    <n v="1.5"/>
    <n v="504"/>
    <s v="PROFESOR TITULAR UNIVERSIDAD"/>
    <s v="01R"/>
    <s v="TIEMPO COMPLETO REDUCIDO"/>
    <s v="2017-09-15 00:00:00.0"/>
    <s v="null"/>
    <s v="DF31712"/>
    <s v="PROFESOR TITULAR DE UNIVERSIDAD"/>
    <s v="R107"/>
    <x v="6"/>
    <n v="345"/>
    <s v="FILOLOGÍA INGLESA"/>
  </r>
  <r>
    <x v="8"/>
    <n v="17718016"/>
    <x v="2"/>
    <n v="342"/>
    <s v="342G"/>
    <s v="GRUPO-A"/>
    <s v="Idioma moderno VII: Inglés"/>
    <s v="GG"/>
    <s v="GRUPO GRANDE"/>
    <s v="342G"/>
    <s v="GG de Idioma moderno VII: inglés"/>
    <s v="GRUPO-A"/>
    <s v="GG de Idioma moderno VII: inglés"/>
    <s v="1S"/>
    <n v="17718016"/>
    <s v="MARTÍN"/>
    <s v="ARISTA"/>
    <s v="FRANCISCO J."/>
    <s v="MARTÍN ARISTA, FRANCISCO J."/>
    <x v="1"/>
    <x v="0"/>
    <x v="0"/>
    <n v="5"/>
    <n v="4"/>
    <s v="jamartin"/>
    <s v="javier.martin@unirioja.es"/>
    <n v="3"/>
    <n v="3"/>
    <n v="500"/>
    <s v="CATEDRATICO DE UNIVERSIDAD"/>
    <s v="01R"/>
    <s v="TIEMPO COMPLETO REDUCIDO"/>
    <s v="2018-09-17 00:00:00.0"/>
    <s v="null"/>
    <s v="DF100327"/>
    <s v="CATEDRÁTICO DE UNIVERSIDAD"/>
    <s v="R107"/>
    <x v="6"/>
    <n v="345"/>
    <s v="FILOLOGÍA INGLESA"/>
  </r>
  <r>
    <x v="8"/>
    <n v="16539110"/>
    <x v="2"/>
    <n v="342"/>
    <s v="342R"/>
    <s v="GRUPO-A1"/>
    <s v="Idioma moderno VII: Inglés"/>
    <s v="GR"/>
    <s v="GRUPO REDUCIDO"/>
    <s v="342R"/>
    <s v="GR de Idioma moderno VII: inglés"/>
    <s v="GRUPO-A1"/>
    <s v="GR de Idioma moderno VII: inglés"/>
    <s v="1S"/>
    <n v="16539110"/>
    <s v="HERNÁEZ"/>
    <s v="LERENA"/>
    <s v="MARÍA JESÚS"/>
    <s v="HERNÁEZ LERENA, MARÍA JESÚS"/>
    <x v="0"/>
    <x v="0"/>
    <x v="0"/>
    <n v="5"/>
    <n v="3"/>
    <s v="mjhernae"/>
    <s v="mariaj.hernaez@unirioja.es"/>
    <n v="1.5"/>
    <n v="1.5"/>
    <n v="504"/>
    <s v="PROFESOR TITULAR UNIVERSIDAD"/>
    <s v="01R"/>
    <s v="TIEMPO COMPLETO REDUCIDO"/>
    <s v="2017-09-15 00:00:00.0"/>
    <s v="null"/>
    <s v="DF31691"/>
    <s v="TITULAR DE UNIVERSIDAD"/>
    <s v="R107"/>
    <x v="6"/>
    <n v="345"/>
    <s v="FILOLOGÍA INGLESA"/>
  </r>
  <r>
    <x v="8"/>
    <n v="16570961"/>
    <x v="2"/>
    <n v="343"/>
    <s v="343G"/>
    <s v="GRUPO-A"/>
    <s v="Literatura europea"/>
    <s v="GG"/>
    <s v="GRUPO GRANDE"/>
    <s v="343G"/>
    <s v="GG de Literatura europea"/>
    <s v="GRUPO-A"/>
    <s v="GG de Literatura europea"/>
    <s v="1S"/>
    <n v="16570961"/>
    <s v="CABELLO"/>
    <s v="ANDRÉS"/>
    <s v="NURIA"/>
    <s v="CABELLO ANDRÉS, NURIA"/>
    <x v="0"/>
    <x v="0"/>
    <x v="1"/>
    <n v="1"/>
    <n v="0"/>
    <s v="nucabea"/>
    <s v="nuria.cabelloa@unirioja.es"/>
    <n v="4.5"/>
    <n v="4.5"/>
    <n v="536"/>
    <s v="PROFESOR INTERINO"/>
    <s v="C01"/>
    <s v="TIEMPO COMPLETO"/>
    <s v="2015-09-15 00:00:00.0"/>
    <s v="null"/>
    <s v="PI101032"/>
    <s v="PROFESOR CONTRATADO INTERINO"/>
    <s v="R107"/>
    <x v="6"/>
    <n v="335"/>
    <s v="FILOLOGÍA FRANCESA"/>
  </r>
  <r>
    <x v="8"/>
    <n v="72132561"/>
    <x v="2"/>
    <n v="344"/>
    <s v="344G"/>
    <s v="GRUPO-A"/>
    <s v="Diacronía y tipología de la lengua inglesa"/>
    <s v="GG"/>
    <s v="GRUPO GRANDE"/>
    <s v="344G"/>
    <s v="GG de Diacronía y tipología de la lengua inglesa"/>
    <s v="GRUPO-A"/>
    <s v="GG de Diacronía y tipología de la lengua inglesa"/>
    <s v="1S"/>
    <n v="72132561"/>
    <s v="TORRE"/>
    <s v="ALONSO"/>
    <s v="ROBERTO"/>
    <s v="TORRE ALONSO, ROBERTO"/>
    <x v="0"/>
    <x v="0"/>
    <x v="0"/>
    <n v="1"/>
    <n v="0"/>
    <s v="rotorre"/>
    <s v="roberto.torre@unirioja.es"/>
    <n v="4.5"/>
    <n v="4.5"/>
    <n v="536"/>
    <s v="PROFESOR INTERINO"/>
    <s v="C01"/>
    <s v="TIEMPO COMPLETO"/>
    <s v="2009-10-01 00:00:00.0"/>
    <s v="null"/>
    <s v="PI100719"/>
    <s v="PROFESOR CONTRATADO INTERINO"/>
    <s v="R107"/>
    <x v="6"/>
    <n v="345"/>
    <s v="FILOLOGÍA INGLESA"/>
  </r>
  <r>
    <x v="8"/>
    <n v="16627564"/>
    <x v="2"/>
    <n v="346"/>
    <s v="346LI"/>
    <s v="GRUPO-A1"/>
    <s v="Idioma moderno VIII: Inglés"/>
    <s v="GLI"/>
    <s v="GRUPO DE LABORATORIO DE IDIOMAS"/>
    <s v="346LI"/>
    <s v="GLI de Idioma moderno VIII: inglés"/>
    <s v="GRUPO-A1"/>
    <s v="GLI de Idioma moderno VIII: inglés"/>
    <s v="2S"/>
    <n v="16627564"/>
    <s v="CIFONE"/>
    <s v="PONTE"/>
    <s v="MARÍA DANIELA"/>
    <s v="CIFONE PONTE, MARÍA DANIELA"/>
    <x v="1"/>
    <x v="0"/>
    <x v="1"/>
    <n v="0"/>
    <n v="0"/>
    <s v="mdcifone"/>
    <s v="m-daniela.cifone@unirioja.es"/>
    <n v="1.5"/>
    <n v="1.5"/>
    <n v="532"/>
    <s v="LABORAL DOCENTE-ASOCIADO"/>
    <s v="P05"/>
    <s v="TIEMPO PARCIAL (5+5 HORAS)"/>
    <s v="2018-09-17 00:00:00.0"/>
    <s v="2019-09-14 00:00:00.0"/>
    <s v="PI101371"/>
    <s v="PROFESOR ASOCIADO"/>
    <s v="R107"/>
    <x v="6"/>
    <n v="345"/>
    <s v="FILOLOGÍA INGLESA"/>
  </r>
  <r>
    <x v="8"/>
    <n v="9414088"/>
    <x v="2"/>
    <n v="347"/>
    <s v="347G"/>
    <s v="GRUPO-A"/>
    <s v="Otras literaturas en lengua inglesa"/>
    <s v="GG"/>
    <s v="GRUPO GRANDE"/>
    <s v="347G"/>
    <s v="GG de Otras literaturas en lengua inglesa"/>
    <s v="GRUPO-A"/>
    <s v="GG de Otras literaturas en lengua inglesa"/>
    <s v="2S"/>
    <n v="9414088"/>
    <s v="TABOADA"/>
    <s v="FERRERO"/>
    <s v="CAROLINA"/>
    <s v="TABOADA FERRERO, CAROLINA"/>
    <x v="0"/>
    <x v="1"/>
    <x v="0"/>
    <n v="0"/>
    <n v="0"/>
    <s v="cataboad"/>
    <s v="carolina.taboada@unirioja.es"/>
    <n v="4.5"/>
    <n v="4.5"/>
    <n v="504"/>
    <s v="PROFESOR TITULAR UNIVERSIDAD"/>
    <s v="C01"/>
    <s v="TIEMPO COMPLETO"/>
    <s v="2008-09-30 00:00:00.0"/>
    <s v="null"/>
    <s v="DF100228"/>
    <s v="PROFESOR TITULAR DE UNIVERSIDAD INTERINO"/>
    <s v="R107"/>
    <x v="6"/>
    <n v="345"/>
    <s v="FILOLOGÍA INGLESA"/>
  </r>
  <r>
    <x v="8"/>
    <n v="9398535"/>
    <x v="2"/>
    <n v="348"/>
    <s v="348G"/>
    <s v="GRUPO-A"/>
    <s v="Comunicación literaria y audiovisual en el ámbito anglosajón"/>
    <s v="GG"/>
    <s v="GRUPO GRANDE"/>
    <s v="348G"/>
    <s v="GG Comunicación literaria y audiovisual en el ámbito anglosajón"/>
    <s v="GRUPO-A"/>
    <s v="GG de Comunicación literaria y audiovisual en el ámbito anglosajón"/>
    <s v="2S"/>
    <n v="9398535"/>
    <s v="DÍAZ"/>
    <s v="CUESTA"/>
    <s v="JOSÉ"/>
    <s v="DÍAZ CUESTA, JOSÉ"/>
    <x v="1"/>
    <x v="0"/>
    <x v="0"/>
    <n v="4"/>
    <n v="1"/>
    <s v="josediaz"/>
    <s v="jose.diaz-cuesta@unirioja.es"/>
    <n v="3.3"/>
    <n v="3.3"/>
    <n v="534"/>
    <s v="CONTRATADO DOCTOR -TIPO 1"/>
    <s v="C01"/>
    <s v="TIEMPO COMPLETO"/>
    <s v="2012-02-03 00:00:00.0"/>
    <s v="null"/>
    <s v="DF32499"/>
    <s v="CONTRATADO DOCTOR"/>
    <s v="R107"/>
    <x v="6"/>
    <n v="345"/>
    <s v="FILOLOGÍA INGLESA"/>
  </r>
  <r>
    <x v="8"/>
    <n v="16626817"/>
    <x v="2"/>
    <n v="348"/>
    <s v="348G"/>
    <s v="GRUPO-A"/>
    <s v="Comunicación literaria y audiovisual en el ámbito anglosajón"/>
    <s v="GG"/>
    <s v="GRUPO GRANDE"/>
    <s v="348G"/>
    <s v="GG Comunicación literaria y audiovisual en el ámbito anglosajón"/>
    <s v="GRUPO-A"/>
    <s v="GG de Comunicación literaria y audiovisual en el ámbito anglosajón"/>
    <s v="2S"/>
    <n v="16626817"/>
    <s v="GONZÁLEZ"/>
    <s v="GARCÍA"/>
    <s v="JONATAN"/>
    <s v="GONZÁLEZ GARCÍA, JONATAN"/>
    <x v="1"/>
    <x v="1"/>
    <x v="1"/>
    <n v="0"/>
    <n v="0"/>
    <s v="jogonzg"/>
    <s v="jonatan.gonzalezg@alum.unirioja.es"/>
    <n v="1.2"/>
    <n v="1.2"/>
    <n v="121"/>
    <s v="PERSONAL INVESTIGADOR EN FORMACIÓN"/>
    <n v="0"/>
    <s v="_"/>
    <s v="2017-05-15 00:00:00.0"/>
    <s v="2019-05-14 00:00:00.0"/>
    <s v="D07BECARIO2"/>
    <s v="PERSONAL INVESTIGADOR PREDOCTORAL EN FORMACIÓN"/>
    <s v="R107"/>
    <x v="6"/>
    <n v="345"/>
    <s v="FILOLOGÍA INGLESA"/>
  </r>
  <r>
    <x v="8"/>
    <n v="16557120"/>
    <x v="2"/>
    <n v="351"/>
    <s v="351G"/>
    <s v="GRUPO-A"/>
    <s v="Narrativa actual en lengua inglesa"/>
    <s v="GG"/>
    <s v="GRUPO GRANDE"/>
    <s v="351G"/>
    <s v="GG de Narrativa actual en lengua inglesa"/>
    <s v="GRUPO-A"/>
    <s v="GG de Narrativa actual en lengua inglesa"/>
    <s v="2S"/>
    <n v="16557120"/>
    <s v="ASENSIO"/>
    <s v="ARÓSTEGUI"/>
    <s v="MARÍA DEL MAR"/>
    <s v="ASENSIO ARÓSTEGUI, MARÍA DEL MAR"/>
    <x v="0"/>
    <x v="0"/>
    <x v="0"/>
    <n v="4"/>
    <n v="0"/>
    <s v="masensio"/>
    <s v="mar.asensio@unirioja.es"/>
    <n v="4.5"/>
    <n v="4.5"/>
    <n v="504"/>
    <s v="PROFESOR TITULAR UNIVERSIDAD"/>
    <s v="C01"/>
    <s v="TIEMPO COMPLETO"/>
    <s v="2018-12-24 00:00:00.0"/>
    <s v="null"/>
    <s v="DF100364"/>
    <s v="PROFESOR TITULAR DE UNIVERSIDAD"/>
    <s v="R107"/>
    <x v="6"/>
    <n v="345"/>
    <s v="FILOLOGÍA INGLESA"/>
  </r>
  <r>
    <x v="8"/>
    <n v="16498683"/>
    <x v="2"/>
    <n v="353"/>
    <s v="353G"/>
    <s v="GRUPO-A"/>
    <s v="Adquisición del inglés como lengua extranjera"/>
    <s v="GG"/>
    <s v="GRUPO GRANDE"/>
    <s v="353G"/>
    <s v="GG de Adquisición del inglés como lengua extranjera"/>
    <s v="GRUPO-A"/>
    <s v="GG de Adquisición del inglés como lengua extranjera"/>
    <s v="1S"/>
    <n v="16498683"/>
    <s v="JIMÉNEZ"/>
    <s v="CATALÁN"/>
    <s v="ROSA MARÍA"/>
    <s v="JIMÉNEZ CATALÁN, ROSA MARÍA"/>
    <x v="1"/>
    <x v="1"/>
    <x v="0"/>
    <n v="5"/>
    <n v="4"/>
    <s v="rmjimene"/>
    <s v="rosa.jimenez@unirioja.es"/>
    <n v="0"/>
    <n v="0"/>
    <n v="500"/>
    <s v="CATEDRATICO DE UNIVERSIDAD"/>
    <s v="01R"/>
    <s v="TIEMPO COMPLETO REDUCIDO"/>
    <s v="2016-04-15 00:00:00.0"/>
    <s v="null"/>
    <s v="DF100328"/>
    <s v="CATEDRÁTICO DE UNIVERSIDAD"/>
    <s v="R107"/>
    <x v="6"/>
    <n v="345"/>
    <s v="FILOLOGÍA INGLESA"/>
  </r>
  <r>
    <x v="8"/>
    <n v="47106053"/>
    <x v="2"/>
    <n v="353"/>
    <s v="353G"/>
    <s v="GRUPO-A"/>
    <s v="Adquisición del inglés como lengua extranjera"/>
    <s v="GG"/>
    <s v="GRUPO GRANDE"/>
    <s v="353G"/>
    <s v="GG de Adquisición del inglés como lengua extranjera"/>
    <s v="GRUPO-A"/>
    <s v="GG de Adquisición del inglés como lengua extranjera"/>
    <s v="1S"/>
    <n v="47106053"/>
    <s v="FIDALGO"/>
    <s v="ALLO"/>
    <s v="LUISA"/>
    <s v="FIDALGO ALLO, LUISA"/>
    <x v="1"/>
    <x v="0"/>
    <x v="0"/>
    <n v="0"/>
    <n v="0"/>
    <s v="lufidalg"/>
    <s v="luisa.fidalgoa@unirioja.es"/>
    <n v="4.5"/>
    <n v="4.5"/>
    <n v="536"/>
    <s v="PROFESOR INTERINO"/>
    <s v="C01"/>
    <s v="TIEMPO COMPLETO"/>
    <s v="2017-09-15 00:00:00.0"/>
    <s v="null"/>
    <s v="PI101261"/>
    <s v="PROFESOR CONTRATADO INTERINO"/>
    <s v="R107"/>
    <x v="6"/>
    <n v="345"/>
    <s v="FILOLOGÍA INGLESA"/>
  </r>
  <r>
    <x v="8"/>
    <n v="72692212"/>
    <x v="2"/>
    <n v="355"/>
    <s v="355G"/>
    <s v="GRUPO-A"/>
    <s v="Inglés para fines específicos"/>
    <s v="GG"/>
    <s v="GRUPO GRANDE"/>
    <s v="355G"/>
    <s v="GG de Inglés para fines específicos"/>
    <s v="GRUPO-A"/>
    <s v="GG de Inglés para fines específicos"/>
    <s v="2S"/>
    <n v="72692212"/>
    <s v="IZA"/>
    <s v="ERVITI"/>
    <s v="ANEIDER"/>
    <s v="IZA ERVITI, ANEIDER"/>
    <x v="0"/>
    <x v="0"/>
    <x v="0"/>
    <n v="1"/>
    <n v="0"/>
    <s v="aniza"/>
    <s v="aneider.izae@unirioja.es"/>
    <n v="2.5"/>
    <n v="2.5"/>
    <n v="536"/>
    <s v="PROFESOR INTERINO"/>
    <s v="C01"/>
    <s v="TIEMPO COMPLETO"/>
    <s v="2015-12-22 00:00:00.0"/>
    <s v="null"/>
    <s v="PI101034"/>
    <s v="PROFESOR CONTRATADO INTERINO"/>
    <s v="R107"/>
    <x v="6"/>
    <n v="345"/>
    <s v="FILOLOGÍA INGLESA"/>
  </r>
  <r>
    <x v="8"/>
    <n v="32877122"/>
    <x v="2"/>
    <n v="356"/>
    <s v="356G"/>
    <s v="GRUPO-A"/>
    <s v="Traducción español-inglés/inglés-español"/>
    <s v="GG"/>
    <s v="GRUPO GRANDE"/>
    <s v="356G"/>
    <s v="GRUPO GRANDE DE Traducción español-inglés/inglés-español"/>
    <s v="GRUPO-A"/>
    <s v="Grupo Grande de Traducción español-inglés/inglés-español"/>
    <s v="2S"/>
    <n v="32877122"/>
    <s v="CANGA"/>
    <s v="ALONSO"/>
    <s v="ANDRÉS"/>
    <s v="CANGA ALONSO, ANDRÉS"/>
    <x v="0"/>
    <x v="0"/>
    <x v="0"/>
    <n v="0"/>
    <n v="1"/>
    <s v="ancanga"/>
    <s v="andres.canga@unirioja.es"/>
    <n v="4.5"/>
    <n v="4.5"/>
    <n v="504"/>
    <s v="PROFESOR TITULAR UNIVERSIDAD"/>
    <s v="C01"/>
    <s v="TIEMPO COMPLETO"/>
    <s v="2009-09-29 00:00:00.0"/>
    <s v="null"/>
    <s v="DF100243"/>
    <s v="PROFESOR TITULAR DE UNIVERSIDAD"/>
    <s v="R107"/>
    <x v="6"/>
    <n v="345"/>
    <s v="FILOLOGÍA INGLESA"/>
  </r>
  <r>
    <x v="8"/>
    <n v="16583327"/>
    <x v="2"/>
    <n v="358"/>
    <s v="358G"/>
    <s v="GRUPO-A"/>
    <s v="Trabajo fin de grado en Estudios Ingleses"/>
    <s v="GG"/>
    <s v="GRUPO GRANDE"/>
    <s v="358G"/>
    <s v="TRABAJO FIN DE GRADO"/>
    <s v="GRUPO-A"/>
    <s v="TRABAJO FIN DE GRADO"/>
    <s v="I"/>
    <n v="16583327"/>
    <s v="FLORES"/>
    <s v="MORENO"/>
    <s v="CRISTINA"/>
    <s v="FLORES MORENO, CRISTINA"/>
    <x v="1"/>
    <x v="1"/>
    <x v="0"/>
    <n v="2"/>
    <n v="0"/>
    <s v="criflormore"/>
    <s v="cristina.flores@unirioja.es"/>
    <n v="0"/>
    <n v="0"/>
    <n v="504"/>
    <s v="PROFESOR TITULAR UNIVERSIDAD"/>
    <s v="C01"/>
    <s v="TIEMPO COMPLETO"/>
    <s v="2018-11-26 00:00:00.0"/>
    <s v="null"/>
    <s v="DF100363"/>
    <s v="PROFESOR TITULAR DE UNIVERSIDAD"/>
    <s v="R107"/>
    <x v="6"/>
    <n v="345"/>
    <s v="FILOLOGÍA INGLESA"/>
  </r>
  <r>
    <x v="9"/>
    <n v="16604672"/>
    <x v="2"/>
    <n v="359"/>
    <s v="359G"/>
    <s v="GRUPO-A"/>
    <s v="Historia contemporánea I"/>
    <s v="GG"/>
    <s v="GRUPO GRANDE"/>
    <s v="359G"/>
    <s v="GRUPO GRANDE DE Historia contemporánea I"/>
    <s v="GRUPO-A"/>
    <s v="Grupo Grande de Historia contemporánea I"/>
    <s v="1S"/>
    <n v="16604672"/>
    <s v="VIGUERA"/>
    <s v="RUIZ"/>
    <s v="REBECA"/>
    <s v="VIGUERA RUIZ, REBECA"/>
    <x v="0"/>
    <x v="0"/>
    <x v="1"/>
    <n v="0"/>
    <n v="0"/>
    <s v="reviguer"/>
    <s v="rebeca.viguera@unirioja.es"/>
    <n v="4.5"/>
    <n v="4.5"/>
    <n v="536"/>
    <s v="PROFESOR INTERINO"/>
    <s v="P06"/>
    <s v="TIEMPO PARCIAL (6+6 HORAS)"/>
    <s v="2017-09-15 00:00:00.0"/>
    <s v="null"/>
    <s v="PI101282"/>
    <s v="PROFESOR CONTRATADO INTERINO"/>
    <s v="R114"/>
    <x v="3"/>
    <n v="450"/>
    <s v="HISTORIA CONTEMPORÁNEA"/>
  </r>
  <r>
    <x v="9"/>
    <n v="410009"/>
    <x v="2"/>
    <n v="360"/>
    <s v="360G"/>
    <s v="GRUPO-A"/>
    <s v="Historia de la antigüedad en España"/>
    <s v="GG"/>
    <s v="GRUPO GRANDE"/>
    <s v="360G"/>
    <s v="GRUPO GRANDE DE Historia de la antiguedad en España"/>
    <s v="GRUPO-A"/>
    <s v="Grupo Grande de Historia de la antiguedad en España"/>
    <s v="1S"/>
    <n v="410009"/>
    <s v="IGUACEL DE LA"/>
    <s v="CRUZ"/>
    <s v="MARÍA DEL PILAR"/>
    <s v="IGUACEL DE LA CRUZ, MARÍA DEL PILAR"/>
    <x v="0"/>
    <x v="0"/>
    <x v="0"/>
    <n v="0"/>
    <n v="0"/>
    <s v="piiguad"/>
    <s v="pilar.iguacel@unirioja.es"/>
    <n v="4.5"/>
    <n v="4.5"/>
    <n v="532"/>
    <s v="LABORAL DOCENTE-ASOCIADO"/>
    <s v="P06"/>
    <s v="TIEMPO PARCIAL (6+6 HORAS)"/>
    <s v="2017-09-15 00:00:00.0"/>
    <s v="2019-09-14 00:00:00.0"/>
    <s v="PI101281"/>
    <s v="PROFESOR ASOCIADO"/>
    <s v="R114"/>
    <x v="3"/>
    <n v="445"/>
    <s v="HISTORIA ANTIGUA"/>
  </r>
  <r>
    <x v="9"/>
    <n v="16536532"/>
    <x v="2"/>
    <n v="360"/>
    <s v="360G"/>
    <s v="GRUPO-A"/>
    <s v="Historia de la antigüedad en España"/>
    <s v="GG"/>
    <s v="GRUPO GRANDE"/>
    <s v="360G"/>
    <s v="GRUPO GRANDE DE Historia de la antiguedad en España"/>
    <s v="GRUPO-A"/>
    <s v="Grupo Grande de Historia de la antiguedad en España"/>
    <s v="1S"/>
    <n v="16536532"/>
    <s v="CASTILLO"/>
    <s v="PASCUAL"/>
    <s v="MARÍA JOSEFA"/>
    <s v="CASTILLO PASCUAL, MARÍA JOSEFA"/>
    <x v="0"/>
    <x v="0"/>
    <x v="0"/>
    <n v="5"/>
    <n v="2"/>
    <s v="mjcasti"/>
    <s v="mariajose.castillo@unirioja.es"/>
    <n v="0"/>
    <n v="0"/>
    <n v="504"/>
    <s v="PROFESOR TITULAR UNIVERSIDAD"/>
    <s v="C01"/>
    <s v="TIEMPO COMPLETO"/>
    <s v="2015-09-15 00:00:00.0"/>
    <s v="null"/>
    <s v="DF3402"/>
    <s v="TITULAR DE UNIVERSIDAD"/>
    <s v="R114"/>
    <x v="3"/>
    <n v="445"/>
    <s v="HISTORIA ANTIGUA"/>
  </r>
  <r>
    <x v="9"/>
    <n v="16544594"/>
    <x v="2"/>
    <n v="361"/>
    <s v="361G"/>
    <s v="GRUPO-A"/>
    <s v="Historia del arte I"/>
    <s v="GG"/>
    <s v="GRUPO GRANDE"/>
    <s v="361G"/>
    <s v="GRUPO GRANDE DE Historia del arte I"/>
    <s v="GRUPO-A"/>
    <s v="Grupo Grande de Historia del arte I"/>
    <s v="1S"/>
    <n v="16544594"/>
    <s v="SÁENZ"/>
    <s v="RODRÍGUEZ"/>
    <s v="MINERVA"/>
    <s v="SÁENZ RODRÍGUEZ, MINERVA"/>
    <x v="1"/>
    <x v="0"/>
    <x v="0"/>
    <n v="0"/>
    <n v="0"/>
    <s v="misaenz"/>
    <s v="minerva.saenz@unirioja.es"/>
    <n v="4.5"/>
    <n v="4.5"/>
    <n v="504"/>
    <s v="PROFESOR TITULAR UNIVERSIDAD"/>
    <s v="C01"/>
    <s v="TIEMPO COMPLETO"/>
    <s v="2017-09-15 00:00:00.0"/>
    <s v="null"/>
    <s v="DF100342"/>
    <s v="PROFESOR TITULAR DE UNIVERSIDAD"/>
    <s v="R114"/>
    <x v="3"/>
    <n v="465"/>
    <s v="HISTORIA DEL ARTE"/>
  </r>
  <r>
    <x v="9"/>
    <n v="20170417"/>
    <x v="2"/>
    <n v="362"/>
    <s v="362G"/>
    <s v="GRUPO-A"/>
    <s v="Prehistoria de la Península Ibérica"/>
    <s v="GG"/>
    <s v="GRUPO GRANDE"/>
    <s v="362G"/>
    <s v="GRUPO GRANDE DE Prehistoria de la Península Ibérica"/>
    <s v="GRUPO-A"/>
    <s v="Grupo Grande de Prehistoria de la Península Ibérica"/>
    <s v="1S"/>
    <n v="20170417"/>
    <s v="FANO"/>
    <s v="MARTÍNEZ"/>
    <s v="MIGUEL ÁNGEL"/>
    <s v="FANO MARTÍNEZ, MIGUEL ÁNGEL"/>
    <x v="0"/>
    <x v="0"/>
    <x v="0"/>
    <n v="0"/>
    <n v="0"/>
    <s v="mifano"/>
    <s v="miguel-angel.fano@unirioja.es"/>
    <n v="4.5"/>
    <n v="4.5"/>
    <n v="504"/>
    <s v="PROFESOR TITULAR UNIVERSIDAD"/>
    <s v="C01"/>
    <s v="TIEMPO COMPLETO"/>
    <s v="2011-09-01 00:00:00.0"/>
    <s v="null"/>
    <s v="DF3569"/>
    <s v="TITULAR DE UNIVERSIDAD"/>
    <s v="R114"/>
    <x v="3"/>
    <n v="695"/>
    <s v="PREHISTORIA"/>
  </r>
  <r>
    <x v="9"/>
    <n v="36168750"/>
    <x v="2"/>
    <n v="363"/>
    <s v="363G"/>
    <s v="GRUPO-A"/>
    <s v="Filosofía II"/>
    <s v="GG"/>
    <s v="GRUPO GRANDE"/>
    <s v="363G"/>
    <s v="GRUPO GRANDE DE Filosofía II"/>
    <s v="GRUPO-A"/>
    <s v="Grupo Grande de Filosofía II"/>
    <s v="2S"/>
    <n v="36168750"/>
    <s v="FERNÁNDEZ"/>
    <s v="GUERRERO"/>
    <s v="OLAYA"/>
    <s v="FERNÁNDEZ GUERRERO, OLAYA"/>
    <x v="0"/>
    <x v="0"/>
    <x v="0"/>
    <n v="0"/>
    <n v="0"/>
    <s v="olferng"/>
    <s v="olaya.fernandez@unirioja.es"/>
    <n v="4.5"/>
    <n v="4.5"/>
    <n v="536"/>
    <s v="PROFESOR INTERINO"/>
    <s v="C01"/>
    <s v="TIEMPO COMPLETO"/>
    <s v="2017-09-15 00:00:00.0"/>
    <s v="null"/>
    <s v="PI101279"/>
    <s v="PROFESOR CONTRATADO INTERINO"/>
    <s v="R114"/>
    <x v="3"/>
    <n v="383"/>
    <s v="FILOSOFÍA MORAL"/>
  </r>
  <r>
    <x v="9"/>
    <n v="16548322"/>
    <x v="2"/>
    <n v="364"/>
    <s v="364G"/>
    <s v="GRUPO-A"/>
    <s v="Geografía de Europa"/>
    <s v="GG"/>
    <s v="GRUPO GRANDE"/>
    <s v="364G"/>
    <s v="GRUPO GRANDE DE Geografía de Europa"/>
    <s v="GRUPO-A"/>
    <s v="Grupo Grande de Geografía de Europa"/>
    <s v="2S"/>
    <n v="16548322"/>
    <s v="PASCUAL"/>
    <s v="BELLIDO"/>
    <s v="NURIA ESTHER"/>
    <s v="PASCUAL BELLIDO, NURIA ESTHER"/>
    <x v="0"/>
    <x v="0"/>
    <x v="0"/>
    <n v="0"/>
    <n v="1"/>
    <s v="nupascua"/>
    <s v="nuria-esther.pascual@unirioja.es"/>
    <n v="0"/>
    <n v="0"/>
    <n v="504"/>
    <s v="PROFESOR TITULAR UNIVERSIDAD"/>
    <s v="C01"/>
    <s v="TIEMPO COMPLETO"/>
    <s v="2011-09-01 00:00:00.0"/>
    <s v="null"/>
    <s v="DF100298"/>
    <s v="PROFESOR TITULAR DE UNIVERSIDAD"/>
    <s v="R114"/>
    <x v="3"/>
    <n v="10"/>
    <s v="ANÁLISIS GEOGRÁFICO REGIONAL"/>
  </r>
  <r>
    <x v="9"/>
    <n v="25475404"/>
    <x v="2"/>
    <n v="364"/>
    <s v="364G"/>
    <s v="GRUPO-A"/>
    <s v="Geografía de Europa"/>
    <s v="GG"/>
    <s v="GRUPO GRANDE"/>
    <s v="364G"/>
    <s v="GRUPO GRANDE DE Geografía de Europa"/>
    <s v="GRUPO-A"/>
    <s v="Grupo Grande de Geografía de Europa"/>
    <s v="2S"/>
    <n v="25475404"/>
    <s v="LANA-RENAULT"/>
    <s v="MONREAL"/>
    <s v="NOEMÍ SOLANGE"/>
    <s v="LANA-RENAULT MONREAL, NOEMÍ SOLANGE"/>
    <x v="1"/>
    <x v="0"/>
    <x v="0"/>
    <n v="0"/>
    <n v="0"/>
    <s v="nolanare"/>
    <s v="noemi-solange.lana-renault@unirioja.es"/>
    <n v="4.5"/>
    <n v="4.5"/>
    <n v="536"/>
    <s v="PROFESOR INTERINO"/>
    <s v="C01"/>
    <s v="TIEMPO COMPLETO"/>
    <s v="2018-09-17 00:00:00.0"/>
    <s v="null"/>
    <s v="PI101388"/>
    <s v="PROFESOR CONTRATADO INTERINO"/>
    <s v="R114"/>
    <x v="3"/>
    <n v="10"/>
    <s v="ANÁLISIS GEOGRÁFICO REGIONAL"/>
  </r>
  <r>
    <x v="9"/>
    <n v="73141176"/>
    <x v="2"/>
    <n v="364"/>
    <s v="364R"/>
    <s v="GRUPO-A1"/>
    <s v="Geografía de Europa"/>
    <s v="GR"/>
    <s v="GRUPO REDUCIDO"/>
    <s v="364R"/>
    <s v="GRUPO REDUCIDO DE Geografía de Europa"/>
    <s v="GRUPO-A1"/>
    <s v="Grupo Reducido de Geografía de Europa"/>
    <s v="2S"/>
    <n v="73141176"/>
    <s v="PUEYO"/>
    <s v="MOLER"/>
    <s v="RUBEN"/>
    <s v="PUEYO MOLER, RUBEN"/>
    <x v="1"/>
    <x v="1"/>
    <x v="1"/>
    <n v="0"/>
    <n v="0"/>
    <s v="rupueyo"/>
    <s v="ruben.pueyo@unirioja.es"/>
    <n v="1.5"/>
    <n v="1.5"/>
    <n v="536"/>
    <s v="PROFESOR INTERINO"/>
    <s v="P05"/>
    <s v="TIEMPO PARCIAL (5+5 HORAS)"/>
    <s v="2019-02-06 00:00:00.0"/>
    <s v="2019-09-14 00:00:00.0"/>
    <s v="PI101454"/>
    <s v="PROFESOR CONTRATADO INTERINO"/>
    <s v="R114"/>
    <x v="3"/>
    <n v="10"/>
    <s v="ANÁLISIS GEOGRÁFICO REGIONAL"/>
  </r>
  <r>
    <x v="9"/>
    <n v="16528324"/>
    <x v="2"/>
    <n v="365"/>
    <s v="365G"/>
    <s v="GRUPO-A"/>
    <s v="Historia contemporánea II"/>
    <s v="GG"/>
    <s v="GRUPO GRANDE"/>
    <s v="365G"/>
    <s v="GRUPO GRANDE DE Historia contemporánea II"/>
    <s v="GRUPO-A"/>
    <s v="Grupo Grande de Historia contemporánea II"/>
    <s v="2S"/>
    <n v="16528324"/>
    <s v="NAVAJAS"/>
    <s v="ZUBELDÍA"/>
    <s v="CARLOS"/>
    <s v="NAVAJAS ZUBELDÍA, CARLOS"/>
    <x v="1"/>
    <x v="1"/>
    <x v="0"/>
    <n v="4"/>
    <n v="0"/>
    <s v="canavaja"/>
    <s v="carlos.navajas@unirioja.es"/>
    <n v="4.5"/>
    <n v="4.5"/>
    <n v="504"/>
    <s v="PROFESOR TITULAR UNIVERSIDAD"/>
    <s v="C01"/>
    <s v="TIEMPO COMPLETO"/>
    <s v="2018-12-18 00:00:00.0"/>
    <s v="null"/>
    <s v="DF100370"/>
    <s v="PROFESOR TITULAR DE UNIVERSIDAD"/>
    <s v="R114"/>
    <x v="3"/>
    <n v="450"/>
    <s v="HISTORIA CONTEMPORÁNEA"/>
  </r>
  <r>
    <x v="9"/>
    <n v="13103464"/>
    <x v="2"/>
    <n v="367"/>
    <s v="367G"/>
    <s v="GRUPO-A"/>
    <s v="Historia medieval de España"/>
    <s v="GG"/>
    <s v="GRUPO GRANDE"/>
    <s v="367G"/>
    <s v="GRUPO GRANDE DE Historia medieval de España"/>
    <s v="GRUPO-A"/>
    <s v="Grupo Grande de Historia medieval de España"/>
    <s v="2S"/>
    <n v="13103464"/>
    <s v="ÁLVAREZ"/>
    <s v="BORGE"/>
    <s v="IGNACIO"/>
    <s v="ÁLVAREZ BORGE, IGNACIO"/>
    <x v="0"/>
    <x v="0"/>
    <x v="0"/>
    <n v="5"/>
    <n v="5"/>
    <s v="ialvarez"/>
    <s v="ignacio.alvarez@unirioja.es"/>
    <n v="4.5"/>
    <n v="4.5"/>
    <n v="500"/>
    <s v="CATEDRATICO DE UNIVERSIDAD"/>
    <s v="01R"/>
    <s v="TIEMPO COMPLETO REDUCIDO"/>
    <s v="2017-12-04 00:00:00.0"/>
    <s v="null"/>
    <s v="DF100348"/>
    <s v="CATEDRÁTICO DE UNIVERSIDAD"/>
    <s v="R114"/>
    <x v="3"/>
    <n v="485"/>
    <s v="HISTORIA MEDIEVAL"/>
  </r>
  <r>
    <x v="9"/>
    <n v="16539010"/>
    <x v="2"/>
    <n v="368"/>
    <s v="368G"/>
    <s v="GRUPO-A"/>
    <s v="Cartografía y representación gráfica"/>
    <s v="GG"/>
    <s v="GRUPO GRANDE"/>
    <s v="368G"/>
    <s v="GG de Cartografía y representación gráfica"/>
    <s v="GRUPO-A"/>
    <s v="GG de Cartografía y representación gráfica"/>
    <s v="1S"/>
    <n v="16539010"/>
    <s v="RUIZ"/>
    <s v="FLAÑO"/>
    <s v="PURIFICACIÓN"/>
    <s v="RUIZ FLAÑO, PURIFICACIÓN"/>
    <x v="1"/>
    <x v="0"/>
    <x v="0"/>
    <n v="5"/>
    <n v="4"/>
    <s v="puruiz"/>
    <s v="purificacion.ruiz@unirioja.es"/>
    <n v="0"/>
    <n v="0"/>
    <n v="504"/>
    <s v="PROFESOR TITULAR UNIVERSIDAD"/>
    <s v="01R"/>
    <s v="TIEMPO COMPLETO REDUCIDO"/>
    <s v="2017-09-15 00:00:00.0"/>
    <s v="null"/>
    <s v="DF3369"/>
    <s v="PROFESOR TITULAR DE UNIVERSIDAD"/>
    <s v="R114"/>
    <x v="3"/>
    <n v="430"/>
    <s v="GEOGRAFÍA FÍSICA"/>
  </r>
  <r>
    <x v="9"/>
    <n v="16606836"/>
    <x v="2"/>
    <n v="368"/>
    <s v="368G"/>
    <s v="GRUPO-A"/>
    <s v="Cartografía y representación gráfica"/>
    <s v="GG"/>
    <s v="GRUPO GRANDE"/>
    <s v="368G"/>
    <s v="GG de Cartografía y representación gráfica"/>
    <s v="GRUPO-A"/>
    <s v="GG de Cartografía y representación gráfica"/>
    <s v="1S"/>
    <n v="16606836"/>
    <s v="LLORENTE"/>
    <s v="ADÁN"/>
    <s v="JOSÉ ÁNGEL"/>
    <s v="LLORENTE ADÁN, JOSÉ ÁNGEL"/>
    <x v="0"/>
    <x v="0"/>
    <x v="0"/>
    <n v="0"/>
    <n v="0"/>
    <s v="jollorad"/>
    <s v="jose-angel.llorente@unirioja.es"/>
    <n v="3.2"/>
    <n v="3.2"/>
    <n v="536"/>
    <s v="PROFESOR INTERINO"/>
    <s v="C01"/>
    <s v="TIEMPO COMPLETO"/>
    <s v="2018-09-17 00:00:00.0"/>
    <s v="2019-09-14 00:00:00.0"/>
    <s v="PI101280"/>
    <s v="PROFESOR CONTRATADO INTERINO"/>
    <s v="R114"/>
    <x v="3"/>
    <n v="430"/>
    <s v="GEOGRAFÍA FÍSICA"/>
  </r>
  <r>
    <x v="9"/>
    <n v="16499934"/>
    <x v="2"/>
    <n v="369"/>
    <s v="369G"/>
    <s v="GRUPO-A"/>
    <s v="Historia de España moderna"/>
    <s v="GG"/>
    <s v="GRUPO GRANDE"/>
    <s v="369G"/>
    <s v="GG de Historia de España moderna"/>
    <s v="GRUPO-A"/>
    <s v="GG de Historia de España moderna"/>
    <s v="1S"/>
    <n v="16499934"/>
    <s v="GÓMEZ"/>
    <s v="URDÁÑEZ"/>
    <s v="JOSÉ LUIS"/>
    <s v="GÓMEZ URDÁÑEZ, JOSÉ LUIS"/>
    <x v="1"/>
    <x v="1"/>
    <x v="0"/>
    <n v="6"/>
    <n v="3"/>
    <s v="jlgomez"/>
    <s v="jose-luis.gomez@unirioja.es"/>
    <n v="4.5"/>
    <n v="4.5"/>
    <n v="500"/>
    <s v="CATEDRATICO DE UNIVERSIDAD"/>
    <s v="C01"/>
    <s v="TIEMPO COMPLETO"/>
    <s v="2017-09-15 00:00:00.0"/>
    <s v="null"/>
    <s v="DF3518"/>
    <s v="CATEDRÁTICO DE UNIVERSIDAD"/>
    <s v="R114"/>
    <x v="3"/>
    <n v="490"/>
    <s v="HISTORIA MODERNA"/>
  </r>
  <r>
    <x v="9"/>
    <n v="72573678"/>
    <x v="2"/>
    <n v="373"/>
    <s v="373G"/>
    <s v="GRUPO-A"/>
    <s v="Paleografía y diplomática"/>
    <s v="GG"/>
    <s v="GRUPO GRANDE"/>
    <s v="373G"/>
    <s v="GG de Paleografía y diplomática"/>
    <s v="GRUPO-A"/>
    <s v="GG de Paleografía y diplomática"/>
    <s v="1S"/>
    <n v="72573678"/>
    <s v="GOICOLEA"/>
    <s v="JULIÁN"/>
    <s v="FRANCISCO JAVIER"/>
    <s v="GOICOLEA JULIÁN, FRANCISCO JAVIER"/>
    <x v="0"/>
    <x v="1"/>
    <x v="0"/>
    <n v="0"/>
    <n v="0"/>
    <s v="frgoicol"/>
    <s v="francisco-javier.goicolea@unirioja.es"/>
    <n v="1.4"/>
    <n v="1.4"/>
    <n v="536"/>
    <s v="PROFESOR INTERINO"/>
    <s v="P06"/>
    <s v="TIEMPO PARCIAL (6+6 HORAS)"/>
    <s v="2017-09-15 00:00:00.0"/>
    <s v="null"/>
    <s v="PI101285"/>
    <s v="PROFESOR CONTRATADO INTERINO"/>
    <s v="R114"/>
    <x v="3"/>
    <n v="485"/>
    <s v="HISTORIA MEDIEVAL"/>
  </r>
  <r>
    <x v="9"/>
    <n v="13120437"/>
    <x v="2"/>
    <n v="374"/>
    <s v="374G"/>
    <s v="GRUPO-A"/>
    <s v="Nuevas tendencias en historia moderna"/>
    <s v="GG"/>
    <s v="GRUPO GRANDE"/>
    <s v="374G"/>
    <s v="GG de Nuevas tendencias en historia moderna"/>
    <s v="GRUPO-A"/>
    <s v="GG de Nuevas tendencias en historia moderna"/>
    <s v="2S"/>
    <n v="13120437"/>
    <s v="ATIENZA"/>
    <s v="LÓPEZ"/>
    <s v="MARÍA ÁNGELA"/>
    <s v="ATIENZA LÓPEZ, MARÍA ÁNGELA"/>
    <x v="0"/>
    <x v="1"/>
    <x v="0"/>
    <n v="6"/>
    <n v="4"/>
    <s v="aatienza"/>
    <s v="angela.atienza@unirioja.es"/>
    <n v="2.5"/>
    <n v="2.5"/>
    <n v="500"/>
    <s v="CATEDRATICO DE UNIVERSIDAD"/>
    <s v="01R"/>
    <s v="TIEMPO COMPLETO REDUCIDO"/>
    <s v="2016-11-12 00:00:00.0"/>
    <s v="null"/>
    <s v="DF100339"/>
    <s v="CATEDRÁTICO DE UNIVERSIDAD"/>
    <s v="R114"/>
    <x v="3"/>
    <n v="490"/>
    <s v="HISTORIA MODERNA"/>
  </r>
  <r>
    <x v="9"/>
    <n v="16630524"/>
    <x v="2"/>
    <n v="374"/>
    <s v="374G"/>
    <s v="GRUPO-A"/>
    <s v="Nuevas tendencias en historia moderna"/>
    <s v="GG"/>
    <s v="GRUPO GRANDE"/>
    <s v="374G"/>
    <s v="GG de Nuevas tendencias en historia moderna"/>
    <s v="GRUPO-A"/>
    <s v="GG de Nuevas tendencias en historia moderna"/>
    <s v="2S"/>
    <n v="16630524"/>
    <s v="IBÁÑEZ"/>
    <s v="CASTRO"/>
    <s v="JUAN"/>
    <s v="IBÁÑEZ CASTRO, JUAN"/>
    <x v="1"/>
    <x v="0"/>
    <x v="1"/>
    <n v="0"/>
    <n v="0"/>
    <s v="juibanez"/>
    <s v="juan.ibanez@alum.unirioja.es"/>
    <n v="0.5"/>
    <n v="0.5"/>
    <n v="121"/>
    <s v="PERSONAL INVESTIGADOR EN FORMACIÓN"/>
    <n v="0"/>
    <s v="_"/>
    <s v="2016-09-10 00:00:00.0"/>
    <s v="2019-09-09 00:00:00.0"/>
    <s v="D14BECARIO1"/>
    <s v="PERSONAL INVESTIGADOR PREDOCTORAL EN FORMACIÓN"/>
    <s v="R114"/>
    <x v="3"/>
    <n v="490"/>
    <s v="HISTORIA MODERNA"/>
  </r>
  <r>
    <x v="9"/>
    <n v="33425722"/>
    <x v="2"/>
    <n v="377"/>
    <s v="377G"/>
    <s v="GRUPO-A"/>
    <s v="Patrimonio histórico-artístico II"/>
    <s v="GG"/>
    <s v="GRUPO GRANDE"/>
    <s v="377G"/>
    <s v="GG de Patrimonio histórico-artístico II"/>
    <s v="GRUPO-A"/>
    <s v="GG de Patrimonio histórico-artístico II"/>
    <s v="2S"/>
    <n v="33425722"/>
    <s v="ANDUEZA"/>
    <s v="UNANUA"/>
    <s v="Mª DEL PILAR"/>
    <s v="ANDUEZA UNANUA, Mª DEL PILAR"/>
    <x v="0"/>
    <x v="0"/>
    <x v="0"/>
    <n v="0"/>
    <n v="0"/>
    <s v="mdanduez"/>
    <s v="m-del-pilar.andueza@unirioja.es"/>
    <n v="3.2"/>
    <n v="3.2"/>
    <n v="504"/>
    <s v="PROFESOR TITULAR UNIVERSIDAD"/>
    <s v="C01"/>
    <s v="TIEMPO COMPLETO"/>
    <s v="2017-09-15 00:00:00.0"/>
    <s v="null"/>
    <s v="DF100343"/>
    <s v="PROFESOR TITULAR DE UNIVERSIDAD"/>
    <s v="R114"/>
    <x v="3"/>
    <n v="465"/>
    <s v="HISTORIA DEL ARTE"/>
  </r>
  <r>
    <x v="10"/>
    <n v="16512623"/>
    <x v="2"/>
    <n v="383"/>
    <s v="383G"/>
    <s v="GRUPO-A"/>
    <s v="Literatura hispanoamericana I"/>
    <s v="GG"/>
    <s v="GRUPO GRANDE"/>
    <s v="383G"/>
    <s v="GRUPO GRANDE DE Literatura hispanoamericana I"/>
    <s v="GRUPO-A"/>
    <s v="Grupo Grande de Literatura hispanoamericana I"/>
    <s v="1S"/>
    <n v="16512623"/>
    <s v="GONZÁLEZ DE GARAY"/>
    <s v="FERNÁNDEZ"/>
    <s v="MARÍA TERESA"/>
    <s v="GONZÁLEZ DE GARAY FERNÁNDEZ, MARÍA TERESA"/>
    <x v="0"/>
    <x v="1"/>
    <x v="0"/>
    <n v="6"/>
    <n v="4"/>
    <s v="tdgaray"/>
    <s v="teresa.gonzalez@unirioja.es"/>
    <n v="2"/>
    <n v="2"/>
    <n v="504"/>
    <s v="PROFESOR TITULAR UNIVERSIDAD"/>
    <s v="01R"/>
    <s v="TIEMPO COMPLETO REDUCIDO"/>
    <s v="2013-09-01 00:00:00.0"/>
    <s v="null"/>
    <s v="DF31546"/>
    <s v="TITULAR DE UNIVERSIDAD"/>
    <s v="R106"/>
    <x v="5"/>
    <n v="583"/>
    <s v="LITERATURA ESPAÑOLA"/>
  </r>
  <r>
    <x v="10"/>
    <n v="72801386"/>
    <x v="2"/>
    <n v="383"/>
    <s v="383G"/>
    <s v="GRUPO-A"/>
    <s v="Literatura hispanoamericana I"/>
    <s v="GG"/>
    <s v="GRUPO GRANDE"/>
    <s v="383G"/>
    <s v="GRUPO GRANDE DE Literatura hispanoamericana I"/>
    <s v="GRUPO-A"/>
    <s v="Grupo Grande de Literatura hispanoamericana I"/>
    <s v="1S"/>
    <n v="72801386"/>
    <s v="SAINZ"/>
    <s v="BARIAIN"/>
    <s v="ISABEL"/>
    <s v="SAINZ BARIAIN, ISABEL"/>
    <x v="1"/>
    <x v="0"/>
    <x v="0"/>
    <n v="0"/>
    <n v="0"/>
    <s v="issainb"/>
    <s v="isabel.sainzb@unirioja.es"/>
    <n v="2.5"/>
    <n v="2.5"/>
    <n v="536"/>
    <s v="PROFESOR INTERINO"/>
    <s v="P06"/>
    <s v="TIEMPO PARCIAL (6+6 HORAS)"/>
    <s v="2018-09-18 00:00:00.0"/>
    <s v="null"/>
    <s v="PI101365"/>
    <s v="PROFESOR CONTRATADO INTERINO"/>
    <s v="R106"/>
    <x v="5"/>
    <n v="583"/>
    <s v="LITERATURA ESPAÑOLA"/>
  </r>
  <r>
    <x v="10"/>
    <n v="70865948"/>
    <x v="2"/>
    <n v="384"/>
    <s v="384G"/>
    <s v="GRUPO-A"/>
    <s v="Linguística española IV"/>
    <s v="GG"/>
    <s v="GRUPO GRANDE"/>
    <s v="384G"/>
    <s v="GRUPO GRANDE DE Linguística española IV"/>
    <s v="GRUPO-A"/>
    <s v="Grupo Grande de Linguística española IV"/>
    <s v="1S"/>
    <n v="70865948"/>
    <s v="FASLA"/>
    <s v="FERNÁNDEZ"/>
    <s v="DALILA"/>
    <s v="FASLA FERNÁNDEZ, DALILA"/>
    <x v="1"/>
    <x v="1"/>
    <x v="0"/>
    <n v="4"/>
    <n v="1"/>
    <s v="dafasla"/>
    <s v="dalila.fasla@unirioja.es"/>
    <n v="4.5"/>
    <n v="4.5"/>
    <n v="504"/>
    <s v="PROFESOR TITULAR UNIVERSIDAD"/>
    <s v="01A"/>
    <s v="TIEMPO COMPLETO AMPLIADO"/>
    <s v="2012-09-01 00:00:00.0"/>
    <s v="null"/>
    <s v="DF100036"/>
    <s v="PROFESOR TITULAR DE UNIVERSIDAD"/>
    <s v="R106"/>
    <x v="5"/>
    <n v="575"/>
    <s v="LINGÜÍSTICA GENERAL"/>
  </r>
  <r>
    <x v="10"/>
    <n v="34798214"/>
    <x v="2"/>
    <n v="385"/>
    <s v="385G"/>
    <s v="GRUPO-A"/>
    <s v="Literatura española de los siglos XVIII y XIX"/>
    <s v="GG"/>
    <s v="GRUPO GRANDE"/>
    <s v="385G"/>
    <s v="GRUPO GRANDE DE Literatura española de los siglos XVIII y XIX"/>
    <s v="GRUPO-A"/>
    <s v="Grupo Grande de Literatura española de los siglos XVIII y XIX"/>
    <s v="2S"/>
    <n v="34798214"/>
    <s v="MARTÍNEZ"/>
    <s v="LÓPEZ"/>
    <s v="Mª ISABEL"/>
    <s v="MARTÍNEZ LÓPEZ, Mª ISABEL"/>
    <x v="0"/>
    <x v="0"/>
    <x v="0"/>
    <n v="3"/>
    <n v="0"/>
    <s v="mamartlop"/>
    <s v="maribel.martinez@unirioja.es"/>
    <n v="4.5"/>
    <n v="4.5"/>
    <n v="504"/>
    <s v="PROFESOR TITULAR UNIVERSIDAD"/>
    <s v="C01"/>
    <s v="TIEMPO COMPLETO"/>
    <s v="2018-11-26 00:00:00.0"/>
    <s v="null"/>
    <s v="DF31547"/>
    <s v="PROFESOR TITULAR DE UNIVERSIDAD"/>
    <s v="R106"/>
    <x v="5"/>
    <n v="583"/>
    <s v="LITERATURA ESPAÑOLA"/>
  </r>
  <r>
    <x v="10"/>
    <n v="1085841"/>
    <x v="2"/>
    <n v="386"/>
    <s v="386G"/>
    <s v="GRUPO-A"/>
    <s v="Literatura española del siglo XX (I)"/>
    <s v="GG"/>
    <s v="GRUPO GRANDE"/>
    <s v="386G"/>
    <s v="GRUPO GRANDE DE Literatura española del siglo XX (I)"/>
    <s v="GRUPO-A"/>
    <s v="Grupo Grande de Literatura española del siglo XX (I)"/>
    <s v="2S"/>
    <n v="1085841"/>
    <s v="DOMÍNGUEZ"/>
    <s v="MATITO"/>
    <s v="FRANCISCO"/>
    <s v="DOMÍNGUEZ MATITO, FRANCISCO"/>
    <x v="1"/>
    <x v="1"/>
    <x v="0"/>
    <n v="4"/>
    <n v="3"/>
    <s v="frdoming"/>
    <s v="fd.matito@unirioja.es"/>
    <n v="4.5"/>
    <n v="4.5"/>
    <n v="500"/>
    <s v="CATEDRATICO DE UNIVERSIDAD"/>
    <s v="C01"/>
    <s v="TIEMPO COMPLETO"/>
    <s v="2018-09-17 00:00:00.0"/>
    <s v="null"/>
    <s v="DF100351"/>
    <s v="CATEDRÁTICO DE UNIVERSIDAD"/>
    <s v="R106"/>
    <x v="5"/>
    <n v="583"/>
    <s v="LITERATURA ESPAÑOLA"/>
  </r>
  <r>
    <x v="10"/>
    <n v="16525052"/>
    <x v="2"/>
    <n v="387"/>
    <s v="387G"/>
    <s v="GRUPO-A"/>
    <s v="Competencia idiomática en el uso del español"/>
    <s v="GG"/>
    <s v="GRUPO GRANDE"/>
    <s v="387G"/>
    <s v="GRUPO GRANDE DE Competencia idiomática en el uso del español"/>
    <s v="GRUPO-A"/>
    <s v="Grupo Grande de Competencia idiomática en el uso del español"/>
    <s v="2S"/>
    <n v="16525052"/>
    <s v="BALMASEDA"/>
    <s v="MAESTU"/>
    <s v="ENRIQUE"/>
    <s v="BALMASEDA MAESTU, ENRIQUE"/>
    <x v="0"/>
    <x v="0"/>
    <x v="0"/>
    <n v="4"/>
    <n v="1"/>
    <s v="enbalmas"/>
    <s v="enrique.balmaseda@unirioja.es"/>
    <n v="4.5"/>
    <n v="4.5"/>
    <n v="504"/>
    <s v="PROFESOR TITULAR UNIVERSIDAD"/>
    <s v="01A"/>
    <s v="TIEMPO COMPLETO AMPLIADO"/>
    <s v="2018-09-17 00:00:00.0"/>
    <s v="null"/>
    <s v="DF100331"/>
    <s v="PROFESOR TITULAR DE UNIVERSIDAD"/>
    <s v="R106"/>
    <x v="5"/>
    <n v="567"/>
    <s v="LENGUA ESPAÑOLA"/>
  </r>
  <r>
    <x v="10"/>
    <n v="16595315"/>
    <x v="2"/>
    <n v="389"/>
    <s v="389G"/>
    <s v="GRUPO-A"/>
    <s v="Historia de la lengua española I"/>
    <s v="GG"/>
    <s v="GRUPO GRANDE"/>
    <s v="389G"/>
    <s v="GG de Historia de la lengua española I"/>
    <s v="GRUPO-A"/>
    <s v="GG de Historia de la lengua española I"/>
    <s v="1S"/>
    <n v="16595315"/>
    <s v="GARCÍA"/>
    <s v="ANDREVA"/>
    <s v="FERNANDO"/>
    <s v="GARCÍA ANDREVA, FERNANDO"/>
    <x v="0"/>
    <x v="0"/>
    <x v="1"/>
    <n v="2"/>
    <n v="0"/>
    <s v="fegarcan"/>
    <s v="fernando.garciaan@unirioja.es"/>
    <n v="4.5"/>
    <n v="4.5"/>
    <n v="536"/>
    <s v="PROFESOR INTERINO"/>
    <s v="C01"/>
    <s v="TIEMPO COMPLETO"/>
    <s v="2013-09-16 00:00:00.0"/>
    <s v="null"/>
    <s v="PI100914"/>
    <s v="PROFESOR CONTRATADO INTERINO"/>
    <s v="R106"/>
    <x v="5"/>
    <n v="567"/>
    <s v="LENGUA ESPAÑOLA"/>
  </r>
  <r>
    <x v="10"/>
    <n v="44972274"/>
    <x v="2"/>
    <n v="391"/>
    <s v="391G"/>
    <s v="GRUPO-A"/>
    <s v="Variedades del español II"/>
    <s v="GG"/>
    <s v="GRUPO GRANDE"/>
    <s v="391G"/>
    <s v="GG de Variedades del español II"/>
    <s v="GRUPO-A"/>
    <s v="GG de Variedades del español II"/>
    <s v="2S"/>
    <n v="44972274"/>
    <s v="GÓMEZ"/>
    <s v="SEIBANE"/>
    <s v="SARA"/>
    <s v="GÓMEZ SEIBANE, SARA"/>
    <x v="1"/>
    <x v="0"/>
    <x v="0"/>
    <n v="2"/>
    <n v="1"/>
    <s v="sagomes"/>
    <s v="sara.gomezs@unirioja.es"/>
    <n v="4.5"/>
    <n v="4.5"/>
    <n v="504"/>
    <s v="PROFESOR TITULAR UNIVERSIDAD"/>
    <s v="C01"/>
    <s v="TIEMPO COMPLETO"/>
    <s v="2017-12-04 00:00:00.0"/>
    <s v="null"/>
    <s v="DF100091"/>
    <s v="PROFESOR TITULAR DE UNIVERSIDAD"/>
    <s v="R106"/>
    <x v="5"/>
    <n v="567"/>
    <s v="LENGUA ESPAÑOLA"/>
  </r>
  <r>
    <x v="10"/>
    <n v="16549841"/>
    <x v="2"/>
    <n v="394"/>
    <s v="394G"/>
    <s v="GRUPO-A"/>
    <s v="Latín vulgar"/>
    <s v="GG"/>
    <s v="GRUPO GRANDE"/>
    <s v="394G"/>
    <s v="GRUPO GRANDE DE Latín vulgar"/>
    <s v="GRUPO-A"/>
    <s v="Grupo Grande de Latín vulgar"/>
    <s v="1S"/>
    <n v="16549841"/>
    <s v="FERNÁNDEZ"/>
    <s v="LÓPEZ"/>
    <s v="JORGE"/>
    <s v="FERNÁNDEZ LÓPEZ, JORGE"/>
    <x v="1"/>
    <x v="1"/>
    <x v="0"/>
    <n v="4"/>
    <n v="3"/>
    <s v="jorferlo"/>
    <s v="jorge.fernandez@unirioja.es"/>
    <n v="4.5"/>
    <n v="4.5"/>
    <s v="A-0500"/>
    <s v="CATEDRATICO DE UNIVERSIDAD"/>
    <s v="C01"/>
    <s v="TIEMPO COMPLETO"/>
    <s v="2010-11-10 00:00:00.0"/>
    <s v="null"/>
    <s v="DF100286"/>
    <s v="CATEDRÁTICO DE UNIVERSIDAD"/>
    <s v="R106"/>
    <x v="5"/>
    <n v="355"/>
    <s v="FILOLOGÍA LATINA"/>
  </r>
  <r>
    <x v="10"/>
    <n v="16620640"/>
    <x v="2"/>
    <n v="395"/>
    <s v="395G"/>
    <s v="GRUPO-A"/>
    <s v="El español como L2/LE"/>
    <s v="GG"/>
    <s v="GRUPO GRANDE"/>
    <s v="395G"/>
    <s v="GRUPO GRANDE DE El español como L2/LE"/>
    <s v="GRUPO-A"/>
    <s v="Grupo Grande de El español como L2/LE"/>
    <s v="2S"/>
    <n v="16620640"/>
    <s v="LAS HERAS"/>
    <s v="CALVO"/>
    <s v="MIGUEL"/>
    <s v="LAS HERAS CALVO, MIGUEL"/>
    <x v="1"/>
    <x v="0"/>
    <x v="1"/>
    <n v="0"/>
    <n v="0"/>
    <s v="milasher"/>
    <s v="miguel.las-heras@unirioja.es"/>
    <n v="2.25"/>
    <n v="2.25"/>
    <n v="536"/>
    <s v="PROFESOR INTERINO"/>
    <s v="C01"/>
    <s v="TIEMPO COMPLETO"/>
    <s v="2018-09-18 00:00:00.0"/>
    <s v="null"/>
    <s v="PI101364"/>
    <s v="PROFESOR CONTRATADO INTERINO"/>
    <s v="R106"/>
    <x v="5"/>
    <n v="567"/>
    <s v="LENGUA ESPAÑOLA"/>
  </r>
  <r>
    <x v="10"/>
    <n v="73152016"/>
    <x v="2"/>
    <n v="398"/>
    <s v="398G"/>
    <s v="GRUPO-A"/>
    <s v="Retórica clásica"/>
    <s v="GG"/>
    <s v="GRUPO GRANDE"/>
    <s v="398G"/>
    <s v="GG de Retórica clásica"/>
    <s v="GRUPO-A"/>
    <s v="GG de Retórica clásica"/>
    <s v="2S"/>
    <n v="73152016"/>
    <s v="CABALLERO"/>
    <s v="LÓPEZ"/>
    <s v="JOSÉ ANTONIO"/>
    <s v="CABALLERO LÓPEZ, JOSÉ ANTONIO"/>
    <x v="0"/>
    <x v="0"/>
    <x v="0"/>
    <n v="6"/>
    <n v="4"/>
    <s v="jcaballe"/>
    <s v="antonio.caballero@unirioja.es"/>
    <n v="4.5"/>
    <n v="4.5"/>
    <n v="500"/>
    <s v="CATEDRATICO DE UNIVERSIDAD"/>
    <s v="01R"/>
    <s v="TIEMPO COMPLETO REDUCIDO"/>
    <s v="2016-11-12 00:00:00.0"/>
    <s v="null"/>
    <s v="DF100337"/>
    <s v="CATEDRÁTICO DE UNIVERSIDAD"/>
    <s v="R106"/>
    <x v="5"/>
    <n v="340"/>
    <s v="FILOLOGÍA GRIEGA"/>
  </r>
  <r>
    <x v="10"/>
    <n v="13059875"/>
    <x v="2"/>
    <n v="399"/>
    <s v="399G"/>
    <s v="GRUPO-A"/>
    <s v="Renacimiento y Barroco en la literatura española"/>
    <s v="GG"/>
    <s v="GRUPO GRANDE"/>
    <s v="399G"/>
    <s v="GRUPO GRANDE DE Renacimiento y barroco en la literatura española"/>
    <s v="GRUPO-A"/>
    <s v="Grupo Grande de Renacimiento y barroco en la literatura española"/>
    <s v="1S"/>
    <n v="13059875"/>
    <s v="BRAVO"/>
    <s v="VEGA"/>
    <s v="JULIAN TOMÁS"/>
    <s v="BRAVO VEGA, JULIAN TOMÁS"/>
    <x v="1"/>
    <x v="1"/>
    <x v="0"/>
    <n v="6"/>
    <n v="2"/>
    <s v="jubravo"/>
    <s v="julian.bravo@unirioja.es"/>
    <n v="4.5"/>
    <n v="4.5"/>
    <n v="504"/>
    <s v="PROFESOR TITULAR UNIVERSIDAD"/>
    <s v="01A"/>
    <s v="TIEMPO COMPLETO AMPLIADO"/>
    <s v="2012-09-01 00:00:00.0"/>
    <s v="null"/>
    <s v="DF31545"/>
    <s v="TITULAR DE UNIVERSIDAD"/>
    <s v="R106"/>
    <x v="5"/>
    <n v="583"/>
    <s v="LITERATURA ESPAÑOLA"/>
  </r>
  <r>
    <x v="10"/>
    <n v="16529085"/>
    <x v="2"/>
    <n v="401"/>
    <s v="401G"/>
    <s v="GRUPO-A"/>
    <s v="Historia del cine"/>
    <s v="GG"/>
    <s v="GRUPO GRANDE"/>
    <s v="401G"/>
    <s v="GG de Historia del cine"/>
    <s v="GRUPO-A"/>
    <s v="GG de Historia del cine"/>
    <s v="1S"/>
    <n v="16529085"/>
    <s v="SÁNCHEZ"/>
    <s v="SALAS"/>
    <s v="BERNARDO"/>
    <s v="SÁNCHEZ SALAS, BERNARDO"/>
    <x v="1"/>
    <x v="1"/>
    <x v="0"/>
    <n v="0"/>
    <n v="0"/>
    <s v="besanche"/>
    <s v="bernardo.sanchez@unirioja.es"/>
    <n v="4.5"/>
    <n v="4.5"/>
    <n v="532"/>
    <s v="LABORAL DOCENTE-ASOCIADO"/>
    <s v="P04"/>
    <s v="TIEMPO PARCIAL (4+4 HORAS)"/>
    <s v="2015-09-15 00:00:00.0"/>
    <s v="2019-09-14 00:00:00.0"/>
    <s v="PI101031"/>
    <s v="PROFESOR ASOCIADO"/>
    <s v="R106"/>
    <x v="5"/>
    <n v="796"/>
    <s v="TEORÍA DE LA LITERATURA Y LITERATURA COMPARADA"/>
  </r>
  <r>
    <x v="10"/>
    <s v="X4359100"/>
    <x v="2"/>
    <n v="402"/>
    <s v="402G"/>
    <s v="GRUPO-A"/>
    <s v="Tradición clásica"/>
    <s v="GG"/>
    <s v="GRUPO GRANDE"/>
    <s v="402G"/>
    <s v="GG de Tradición clásica"/>
    <s v="GRUPO-A"/>
    <s v="GG de Tradición clásica"/>
    <s v="1S"/>
    <s v="X4359100"/>
    <s v="BORSARI"/>
    <s v="-"/>
    <s v="ELISA"/>
    <s v="BORSARI -, ELISA"/>
    <x v="1"/>
    <x v="0"/>
    <x v="1"/>
    <n v="0"/>
    <n v="0"/>
    <s v="elborsar"/>
    <s v="elisa.borsari@unirioja.es"/>
    <n v="4.5"/>
    <n v="4.5"/>
    <n v="0"/>
    <s v="DOCTOR"/>
    <n v="0"/>
    <s v="_"/>
    <s v="2017-01-16 00:00:00.0"/>
    <s v="2019-01-15 00:00:00.0"/>
    <s v="D06INVESTIGADOR1"/>
    <s v="ACCESO SISTEMA ESPAÑOL CIENCIA E INNOVACIÓN"/>
    <s v="R106"/>
    <x v="5"/>
    <n v="583"/>
    <s v="LITERATURA ESPAÑOLA"/>
  </r>
  <r>
    <x v="11"/>
    <n v="17199289"/>
    <x v="4"/>
    <n v="405"/>
    <s v="405G"/>
    <s v="GRUPO-A"/>
    <s v="Métodos de análisis multivariante"/>
    <s v="GG"/>
    <s v="GRUPO GRANDE"/>
    <s v="405G"/>
    <s v="GG de Métodos de análisis multivariante"/>
    <s v="GRUPO-A"/>
    <s v="GG de Métodos de análisis multivariante"/>
    <s v="2S"/>
    <n v="17199289"/>
    <s v="FILLAT"/>
    <s v="BALLESTEROS"/>
    <s v="JUAN CARLOS"/>
    <s v="FILLAT BALLESTEROS, JUAN CARLOS"/>
    <x v="1"/>
    <x v="1"/>
    <x v="0"/>
    <n v="6"/>
    <n v="0"/>
    <s v="jufillat"/>
    <s v="juan-carlos.fillat@unirioja.es"/>
    <n v="4"/>
    <n v="4"/>
    <n v="504"/>
    <s v="PROFESOR TITULAR UNIVERSIDAD"/>
    <s v="01A"/>
    <s v="TIEMPO COMPLETO AMPLIADO"/>
    <s v="2012-09-01 00:00:00.0"/>
    <s v="null"/>
    <s v="DF32187"/>
    <s v="TITULAR DE UNIVERSIDAD"/>
    <s v="R111"/>
    <x v="7"/>
    <n v="265"/>
    <s v="ESTADÍSTICA E INVESTIGACIÓN OPERATIVA"/>
  </r>
  <r>
    <x v="11"/>
    <n v="16619886"/>
    <x v="4"/>
    <n v="406"/>
    <s v="406G"/>
    <s v="GRUPO-A"/>
    <s v="Investigación operativa"/>
    <s v="GG"/>
    <s v="GRUPO GRANDE"/>
    <s v="406G"/>
    <s v="GG de Investigación Operativa"/>
    <s v="GRUPO-A"/>
    <s v="GG de Investigación Operativa"/>
    <s v="1S"/>
    <n v="16619886"/>
    <s v="HIGUERAS"/>
    <s v="HERNÁEZ"/>
    <s v="MANUEL"/>
    <s v="HIGUERAS HERNÁEZ, MANUEL"/>
    <x v="1"/>
    <x v="0"/>
    <x v="0"/>
    <n v="0"/>
    <n v="0"/>
    <s v="mahiguer"/>
    <s v="manuel.higueras@unirioja.es"/>
    <n v="4"/>
    <n v="4"/>
    <n v="504"/>
    <s v="PROFESOR TITULAR UNIVERSIDAD"/>
    <s v="C01"/>
    <s v="TIEMPO COMPLETO"/>
    <s v="2018-09-17 00:00:00.0"/>
    <s v="null"/>
    <s v="DF100359"/>
    <s v="PROFESOR TITULAR DE UNIVERSIDAD"/>
    <s v="R111"/>
    <x v="7"/>
    <n v="265"/>
    <s v="ESTADÍSTICA E INVESTIGACIÓN OPERATIVA"/>
  </r>
  <r>
    <x v="11"/>
    <n v="17764581"/>
    <x v="4"/>
    <n v="407"/>
    <s v="407G"/>
    <s v="GRUPO-A"/>
    <s v="Estructuras algebraicas"/>
    <s v="GG"/>
    <s v="GRUPO GRANDE"/>
    <s v="407G"/>
    <s v="GRUPO GRANDE DE Estructuras algebraicas"/>
    <s v="GRUPO-A"/>
    <s v="Grupo Grande de Estructuras algebraicas"/>
    <s v="1S"/>
    <n v="17764581"/>
    <s v="RODRIGO"/>
    <s v="ESCUDERO"/>
    <s v="ADRIAN"/>
    <s v="RODRIGO ESCUDERO, ADRIAN"/>
    <x v="1"/>
    <x v="0"/>
    <x v="1"/>
    <n v="0"/>
    <n v="0"/>
    <s v="adrodre"/>
    <s v="adrian.rodrigoe@unirioja.es"/>
    <n v="4"/>
    <n v="4"/>
    <n v="536"/>
    <s v="PROFESOR INTERINO"/>
    <s v="C01"/>
    <s v="TIEMPO COMPLETO"/>
    <s v="2018-09-17 00:00:00.0"/>
    <s v="2019-09-14 00:00:00.0"/>
    <s v="PI101404"/>
    <s v="PROFESOR CONTRATADO INTERINO"/>
    <s v="R111"/>
    <x v="7"/>
    <n v="5"/>
    <s v="ÁLGEBRA"/>
  </r>
  <r>
    <x v="11"/>
    <n v="16520200"/>
    <x v="4"/>
    <n v="409"/>
    <s v="409G"/>
    <s v="GRUPO-A"/>
    <s v="Métodos numéricos"/>
    <s v="GG"/>
    <s v="GRUPO GRANDE"/>
    <s v="409G"/>
    <s v="GRUPO GRANDE DE Métodos numéricos"/>
    <s v="GRUPO-A"/>
    <s v="Grupo Grande de Métodos numéricos"/>
    <s v="1S"/>
    <n v="16520200"/>
    <s v="HERNÁNDEZ"/>
    <s v="VERÓN"/>
    <s v="MIGUEL ANGEL"/>
    <s v="HERNÁNDEZ VERÓN, MIGUEL ANGEL"/>
    <x v="1"/>
    <x v="0"/>
    <x v="0"/>
    <n v="6"/>
    <n v="5"/>
    <s v="mahernan"/>
    <s v="mahernan@unirioja.es"/>
    <n v="4"/>
    <n v="4"/>
    <n v="500"/>
    <s v="CATEDRATICO DE UNIVERSIDAD"/>
    <s v="01R"/>
    <s v="TIEMPO COMPLETO REDUCIDO"/>
    <s v="2013-09-01 00:00:00.0"/>
    <s v="null"/>
    <s v="DF100262"/>
    <s v="CATEDRÁTICO DE UNIVERSIDAD"/>
    <s v="R111"/>
    <x v="7"/>
    <n v="595"/>
    <s v="MATEMÁTICA APLICADA"/>
  </r>
  <r>
    <x v="11"/>
    <n v="78649713"/>
    <x v="4"/>
    <n v="410"/>
    <s v="410G"/>
    <s v="GRUPO-A"/>
    <s v="Ecuaciones diferenciales"/>
    <s v="GG"/>
    <s v="GRUPO GRANDE"/>
    <s v="410G"/>
    <s v="GRUPO GRANDE DE Ecuaciones diferenciales"/>
    <s v="GRUPO-A"/>
    <s v="Grupo Grande de Ecuaciones diferenciales"/>
    <s v="1S"/>
    <n v="78649713"/>
    <s v="RODRÍGUEZ"/>
    <s v="LUIS"/>
    <s v="DANIEL JOSÉ"/>
    <s v="RODRÍGUEZ LUIS, DANIEL JOSÉ"/>
    <x v="1"/>
    <x v="0"/>
    <x v="0"/>
    <n v="0"/>
    <n v="0"/>
    <s v="darodrl"/>
    <s v="daniel-jose.rodriguez@unirioja.es"/>
    <n v="5"/>
    <n v="5"/>
    <n v="536"/>
    <s v="PROFESOR INTERINO"/>
    <s v="C01"/>
    <s v="TIEMPO COMPLETO"/>
    <s v="2017-09-15 00:00:00.0"/>
    <s v="null"/>
    <s v="PI101269"/>
    <s v="PROFESOR CONTRATADO INTERINO"/>
    <s v="R111"/>
    <x v="7"/>
    <n v="15"/>
    <s v="ANÁLISIS MATEMÁTICO"/>
  </r>
  <r>
    <x v="11"/>
    <n v="29103662"/>
    <x v="4"/>
    <n v="411"/>
    <s v="411G"/>
    <s v="GRUPO-A"/>
    <s v="Teoría de Galois"/>
    <s v="GG"/>
    <s v="GRUPO GRANDE"/>
    <s v="411G"/>
    <s v="GRUPO GRANDE DE Teoría de Galois"/>
    <s v="GRUPO-A"/>
    <s v="Grupo Grande de Teoría de Galois"/>
    <s v="2S"/>
    <n v="29103662"/>
    <s v="PÉREZ"/>
    <s v="IZQUIERDO"/>
    <s v="JOSÉ MARÍA"/>
    <s v="PÉREZ IZQUIERDO, JOSÉ MARÍA"/>
    <x v="0"/>
    <x v="1"/>
    <x v="0"/>
    <n v="5"/>
    <n v="3"/>
    <s v="jpperez"/>
    <s v="jm.perez@unirioja.es"/>
    <n v="4"/>
    <n v="4"/>
    <n v="504"/>
    <s v="PROFESOR TITULAR UNIVERSIDAD"/>
    <s v="01R"/>
    <s v="TIEMPO COMPLETO REDUCIDO"/>
    <s v="2013-09-01 00:00:00.0"/>
    <s v="null"/>
    <s v="DF32074"/>
    <s v="TITULAR DE UNIVERSIDAD"/>
    <s v="R111"/>
    <x v="7"/>
    <n v="5"/>
    <s v="ÁLGEBRA"/>
  </r>
  <r>
    <x v="11"/>
    <n v="16574152"/>
    <x v="4"/>
    <n v="412"/>
    <s v="412G"/>
    <s v="GRUPO-A"/>
    <s v="Modelización y optimización II"/>
    <s v="GG"/>
    <s v="GRUPO GRANDE"/>
    <s v="412G"/>
    <s v="GRUPO GRANDE DE Modelización y optimización II"/>
    <s v="GRUPO-A"/>
    <s v="Grupo Grande de Modelización y optimización II"/>
    <s v="2S"/>
    <n v="16574152"/>
    <s v="PASCUAL"/>
    <s v="LERÍA"/>
    <s v="ANA ISABEL"/>
    <s v="PASCUAL LERÍA, ANA ISABEL"/>
    <x v="1"/>
    <x v="0"/>
    <x v="0"/>
    <n v="4"/>
    <n v="0"/>
    <s v="aipasc"/>
    <s v="aipasc@unirioja.es"/>
    <n v="3.2"/>
    <n v="3.2"/>
    <n v="504"/>
    <s v="PROFESOR TITULAR UNIVERSIDAD"/>
    <s v="C01"/>
    <s v="TIEMPO COMPLETO"/>
    <s v="2018-12-18 00:00:00.0"/>
    <s v="null"/>
    <s v="DF32267"/>
    <s v="TITULAR DE UNIVERSIDAD"/>
    <s v="R111"/>
    <x v="7"/>
    <n v="595"/>
    <s v="MATEMÁTICA APLICADA"/>
  </r>
  <r>
    <x v="11"/>
    <n v="16573324"/>
    <x v="4"/>
    <n v="413"/>
    <s v="413G"/>
    <s v="GRUPO-A"/>
    <s v="Métodos numéricos en ecuaciones diferenciales"/>
    <s v="GG"/>
    <s v="GRUPO GRANDE"/>
    <s v="413G"/>
    <s v="GRUPO GRANDE DE Métodos numéricos en ecuaciones diferenciales"/>
    <s v="GRUPO-A"/>
    <s v="Grupo Grande de Métodos numéricos en ecuaciones diferenciales"/>
    <s v="2S"/>
    <n v="16573324"/>
    <s v="ROMERO"/>
    <s v="ÁLVAREZ"/>
    <s v="NATALIA"/>
    <s v="ROMERO ÁLVAREZ, NATALIA"/>
    <x v="1"/>
    <x v="0"/>
    <x v="0"/>
    <n v="3"/>
    <n v="2"/>
    <s v="naromero"/>
    <s v="natalia.romero@unirioja.es"/>
    <n v="4"/>
    <n v="4"/>
    <s v="A-0504"/>
    <s v="PROFESOR TITULAR UNIVERSIDAD"/>
    <s v="C01"/>
    <s v="TIEMPO COMPLETO"/>
    <s v="2010-11-18 00:00:00.0"/>
    <s v="null"/>
    <s v="DF100283"/>
    <s v="PROFESOR TITULAR DE UNIVERSIDAD"/>
    <s v="R111"/>
    <x v="7"/>
    <n v="595"/>
    <s v="MATEMÁTICA APLICADA"/>
  </r>
  <r>
    <x v="11"/>
    <n v="16510798"/>
    <x v="4"/>
    <n v="414"/>
    <s v="414G"/>
    <s v="GRUPO-A"/>
    <s v="Topología general"/>
    <s v="GG"/>
    <s v="GRUPO GRANDE"/>
    <s v="414G"/>
    <s v="GRUPO GRANDE DE Topología general"/>
    <s v="GRUPO-A"/>
    <s v="Grupo Grande de Topología general"/>
    <s v="2S"/>
    <n v="16510798"/>
    <s v="RIVAS"/>
    <s v="RODRÍGUEZ"/>
    <s v="MARÍA TERESA"/>
    <s v="RIVAS RODRÍGUEZ, MARÍA TERESA"/>
    <x v="1"/>
    <x v="1"/>
    <x v="0"/>
    <n v="6"/>
    <n v="3"/>
    <s v="marivas"/>
    <s v="maria-teresa.rivas@unirioja.es"/>
    <n v="0"/>
    <n v="0"/>
    <n v="504"/>
    <s v="PROFESOR TITULAR UNIVERSIDAD"/>
    <s v="01R"/>
    <s v="TIEMPO COMPLETO REDUCIDO"/>
    <s v="2016-09-15 00:00:00.0"/>
    <s v="null"/>
    <s v="DF32217"/>
    <s v="TITULAR DE UNIVERSIDAD"/>
    <s v="R111"/>
    <x v="7"/>
    <n v="440"/>
    <s v="GEOMETRÍA Y TOPOLOGÍA"/>
  </r>
  <r>
    <x v="11"/>
    <n v="18408601"/>
    <x v="4"/>
    <n v="414"/>
    <s v="414G"/>
    <s v="GRUPO-A"/>
    <s v="Topología general"/>
    <s v="GG"/>
    <s v="GRUPO GRANDE"/>
    <s v="414G"/>
    <s v="GRUPO GRANDE DE Topología general"/>
    <s v="GRUPO-A"/>
    <s v="Grupo Grande de Topología general"/>
    <s v="2S"/>
    <n v="18408601"/>
    <s v="HERNÁNDEZ"/>
    <s v="PARICIO"/>
    <s v="LUIS JAVIER"/>
    <s v="HERNÁNDEZ PARICIO, LUIS JAVIER"/>
    <x v="1"/>
    <x v="1"/>
    <x v="0"/>
    <n v="6"/>
    <n v="6"/>
    <s v="luhernan"/>
    <s v="luis-javier.hernandez@unirioja.es"/>
    <n v="4.2"/>
    <n v="4.2"/>
    <n v="500"/>
    <s v="CATEDRATICO DE UNIVERSIDAD"/>
    <s v="01R"/>
    <s v="TIEMPO COMPLETO REDUCIDO"/>
    <s v="2012-09-01 00:00:00.0"/>
    <s v="null"/>
    <s v="DF32212"/>
    <s v="CATEDRÁTICO DE UNIVERSIDAD"/>
    <s v="R111"/>
    <x v="7"/>
    <n v="440"/>
    <s v="GEOMETRÍA Y TOPOLOGÍA"/>
  </r>
  <r>
    <x v="11"/>
    <n v="72786536"/>
    <x v="4"/>
    <n v="415"/>
    <s v="415G"/>
    <s v="GRUPO-A"/>
    <s v="Análisis complejo"/>
    <s v="GG"/>
    <s v="GRUPO GRANDE"/>
    <s v="415G"/>
    <s v="GRUPO GRANDE DE Análisis complejo"/>
    <s v="GRUPO-A"/>
    <s v="Grupo Grande de Análisis complejo"/>
    <s v="2S"/>
    <n v="72786536"/>
    <s v="MÍNGUEZ"/>
    <s v="CENICEROS"/>
    <s v="JUDIT"/>
    <s v="MÍNGUEZ CENICEROS, JUDIT"/>
    <x v="0"/>
    <x v="0"/>
    <x v="0"/>
    <n v="3"/>
    <n v="2"/>
    <s v="jminguez"/>
    <s v="judit.minguez@unirioja.es"/>
    <n v="4"/>
    <n v="4"/>
    <n v="534"/>
    <s v="CONTRATADO DOCTOR -TIPO 1"/>
    <s v="C01"/>
    <s v="TIEMPO COMPLETO"/>
    <s v="2007-07-20 00:00:00.0"/>
    <s v="null"/>
    <s v="LD100578"/>
    <s v="CONTRATADO DOCTOR"/>
    <s v="R111"/>
    <x v="7"/>
    <n v="15"/>
    <s v="ANÁLISIS MATEMÁTICO"/>
  </r>
  <r>
    <x v="11"/>
    <n v="16617591"/>
    <x v="4"/>
    <n v="417"/>
    <s v="417G"/>
    <s v="GRUPO-A"/>
    <s v="Análisis real y funcional"/>
    <s v="GG"/>
    <s v="GRUPO GRANDE"/>
    <s v="417G"/>
    <s v="GG de Análisis real y funcional"/>
    <s v="GRUPO-A"/>
    <s v="GG de Análisis real y funcional"/>
    <s v="1S"/>
    <n v="16617591"/>
    <s v="BELLO"/>
    <s v="HERNÁNDEZ"/>
    <s v="MANUEL"/>
    <s v="BELLO HERNÁNDEZ, MANUEL"/>
    <x v="0"/>
    <x v="0"/>
    <x v="0"/>
    <n v="6"/>
    <n v="3"/>
    <s v="mbello"/>
    <s v="mbello@unirioja.es"/>
    <n v="4"/>
    <n v="4"/>
    <n v="504"/>
    <s v="PROFESOR TITULAR UNIVERSIDAD"/>
    <s v="01R"/>
    <s v="TIEMPO COMPLETO REDUCIDO"/>
    <s v="2018-09-17 00:00:00.0"/>
    <s v="null"/>
    <s v="DF100146"/>
    <s v="PROFESOR TITULAR DE UNIVERSIDAD"/>
    <s v="R111"/>
    <x v="7"/>
    <n v="15"/>
    <s v="ANÁLISIS MATEMÁTICO"/>
  </r>
  <r>
    <x v="11"/>
    <n v="16549295"/>
    <x v="4"/>
    <n v="418"/>
    <s v="418G"/>
    <s v="GRUPO-A"/>
    <s v="Ecuaciones en derivadas parciales"/>
    <s v="GG"/>
    <s v="GRUPO GRANDE"/>
    <s v="418G"/>
    <s v="GG de Ecuaciones en derivadas parciales"/>
    <s v="GRUPO-A"/>
    <s v="GG de Ecuaciones en derivadas parciales"/>
    <s v="1S"/>
    <n v="16549295"/>
    <s v="EZQUERRO"/>
    <s v="FERNÁNDEZ"/>
    <s v="JOSÉ ANTONIO"/>
    <s v="EZQUERRO FERNÁNDEZ, JOSÉ ANTONIO"/>
    <x v="0"/>
    <x v="0"/>
    <x v="0"/>
    <n v="5"/>
    <n v="4"/>
    <s v="jezquer"/>
    <s v="jezquer@unirioja.es"/>
    <n v="4"/>
    <n v="4"/>
    <n v="500"/>
    <s v="CATEDRATICO DE UNIVERSIDAD"/>
    <s v="01R"/>
    <s v="TIEMPO COMPLETO REDUCIDO"/>
    <s v="2018-09-17 00:00:00.0"/>
    <s v="null"/>
    <s v="DF100347"/>
    <s v="CATEDRÁTICO DE UNIVERSIDAD"/>
    <s v="R111"/>
    <x v="7"/>
    <n v="595"/>
    <s v="MATEMÁTICA APLICADA"/>
  </r>
  <r>
    <x v="11"/>
    <n v="16530493"/>
    <x v="4"/>
    <n v="419"/>
    <s v="419G"/>
    <s v="GRUPO-A"/>
    <s v="Teoría de números y criptografía"/>
    <s v="GG"/>
    <s v="GRUPO GRANDE"/>
    <s v="419G"/>
    <s v="GG de Teoría de números y criptografía"/>
    <s v="GRUPO-A"/>
    <s v="GG de Teoría de números y criptografía"/>
    <s v="1S"/>
    <n v="16530493"/>
    <s v="VARONA"/>
    <s v="MALUMBRES"/>
    <s v="JUAN LUIS"/>
    <s v="VARONA MALUMBRES, JUAN LUIS"/>
    <x v="1"/>
    <x v="0"/>
    <x v="0"/>
    <n v="6"/>
    <n v="5"/>
    <s v="jvarona"/>
    <s v="jvarona@unirioja.es"/>
    <n v="4"/>
    <n v="4"/>
    <n v="500"/>
    <s v="CATEDRATICO DE UNIVERSIDAD"/>
    <s v="01R"/>
    <s v="TIEMPO COMPLETO REDUCIDO"/>
    <s v="2012-09-01 00:00:00.0"/>
    <s v="null"/>
    <s v="DF100234"/>
    <s v="CATEDRÁTICO DE UNIVERSIDAD"/>
    <s v="R111"/>
    <x v="7"/>
    <n v="595"/>
    <s v="MATEMÁTICA APLICADA"/>
  </r>
  <r>
    <x v="11"/>
    <n v="16598388"/>
    <x v="4"/>
    <n v="421"/>
    <s v="421G"/>
    <s v="GRUPO-A"/>
    <s v="Análisis de Fourier"/>
    <s v="GG"/>
    <s v="GRUPO GRANDE"/>
    <s v="421G"/>
    <s v="GG de Análisis de Fourier"/>
    <s v="GRUPO-A"/>
    <s v="GG de Análisis de Fourier"/>
    <s v="2S"/>
    <n v="16598388"/>
    <s v="PÉREZ"/>
    <s v="LÁZARO"/>
    <s v="FRANCISCO JAVIER"/>
    <s v="PÉREZ LÁZARO, FRANCISCO JAVIER"/>
    <x v="0"/>
    <x v="1"/>
    <x v="0"/>
    <n v="3"/>
    <n v="2"/>
    <s v="franpere"/>
    <s v="javier.perezl@unirioja.es"/>
    <n v="4"/>
    <n v="4"/>
    <n v="534"/>
    <s v="CONTRATADO DOCTOR -TIPO 1"/>
    <s v="C01"/>
    <s v="TIEMPO COMPLETO"/>
    <s v="2010-09-01 00:00:00.0"/>
    <s v="null"/>
    <s v="PI100761"/>
    <s v="PROFESOR CONTRATADO DOCTOR"/>
    <s v="R111"/>
    <x v="7"/>
    <n v="15"/>
    <s v="ANÁLISIS MATEMÁTICO"/>
  </r>
  <r>
    <x v="11"/>
    <n v="16541342"/>
    <x v="4"/>
    <n v="423"/>
    <s v="423G"/>
    <s v="GRUPO-A"/>
    <s v="Cálculo numérico en EDP's"/>
    <s v="GG"/>
    <s v="GRUPO GRANDE"/>
    <s v="423G"/>
    <s v="GG de Cálculo numérico en EDP's"/>
    <s v="GRUPO-A"/>
    <s v="GG de Cálculo numérico en EDP's"/>
    <s v="2S"/>
    <n v="16541342"/>
    <s v="LANCHARES"/>
    <s v="BARRASA"/>
    <s v="VÍCTOR"/>
    <s v="LANCHARES BARRASA, VÍCTOR"/>
    <x v="0"/>
    <x v="1"/>
    <x v="0"/>
    <n v="5"/>
    <n v="4"/>
    <s v="vlancha"/>
    <s v="vlancha@unirioja.es"/>
    <n v="4"/>
    <n v="4"/>
    <n v="504"/>
    <s v="PROFESOR TITULAR UNIVERSIDAD"/>
    <s v="01R"/>
    <s v="TIEMPO COMPLETO REDUCIDO"/>
    <s v="2012-09-01 00:00:00.0"/>
    <s v="null"/>
    <s v="DF32264"/>
    <s v="TITULAR DE UNIVERSIDAD"/>
    <s v="R111"/>
    <x v="7"/>
    <n v="595"/>
    <s v="MATEMÁTICA APLICADA"/>
  </r>
  <r>
    <x v="11"/>
    <n v="17835356"/>
    <x v="4"/>
    <n v="424"/>
    <s v="424G"/>
    <s v="GRUPO-A"/>
    <s v="Historia de las matemáticas"/>
    <s v="GG"/>
    <s v="GRUPO GRANDE"/>
    <s v="424G"/>
    <s v="GG de Historia de las Matemáticas"/>
    <s v="GRUPO-A"/>
    <s v="GG de Historia de las matemáticas"/>
    <s v="2S"/>
    <n v="17835356"/>
    <s v="ESPAÑOL"/>
    <s v="GONZÁLEZ"/>
    <s v="LUIS"/>
    <s v="ESPAÑOL GONZÁLEZ, LUIS"/>
    <x v="1"/>
    <x v="1"/>
    <x v="0"/>
    <n v="6"/>
    <n v="1"/>
    <s v="lespanol"/>
    <s v="luis.espanol@unirioja.es"/>
    <n v="4"/>
    <n v="4"/>
    <n v="504"/>
    <s v="PROFESOR TITULAR UNIVERSIDAD"/>
    <s v="01A"/>
    <s v="TIEMPO COMPLETO AMPLIADO"/>
    <s v="2012-09-01 00:00:00.0"/>
    <s v="null"/>
    <s v="DF32213"/>
    <s v="TITULAR DE UNIVERSIDAD"/>
    <s v="R111"/>
    <x v="7"/>
    <n v="440"/>
    <s v="GEOMETRÍA Y TOPOLOGÍA"/>
  </r>
  <r>
    <x v="11"/>
    <n v="42057900"/>
    <x v="4"/>
    <n v="425"/>
    <s v="425G"/>
    <s v="GRUPO-A"/>
    <s v="Trabajo fin de grado en Matemáticas"/>
    <s v="GG"/>
    <s v="GRUPO GRANDE"/>
    <s v="425G"/>
    <s v="TRABAJO FIN DE GRADO"/>
    <s v="GRUPO-A"/>
    <s v="TRABAJO FIN DE GRADO"/>
    <s v="I"/>
    <n v="42057900"/>
    <s v="HERNÁNDEZ"/>
    <s v="MARTÍN"/>
    <s v="ZENAIDA"/>
    <s v="HERNÁNDEZ MARTÍN, ZENAIDA"/>
    <x v="1"/>
    <x v="0"/>
    <x v="1"/>
    <n v="6"/>
    <n v="0"/>
    <s v="zehernan"/>
    <s v="zenaida.hernandez@unirioja.es"/>
    <n v="0"/>
    <n v="0"/>
    <n v="506"/>
    <s v="PROFESOR TITULAR DE ESCUELA UNIVERSITARI"/>
    <s v="01A"/>
    <s v="TIEMPO COMPLETO AMPLIADO"/>
    <s v="2012-09-01 00:00:00.0"/>
    <s v="null"/>
    <s v="DF32193"/>
    <s v="TITULAR DE ESCUELAS UNIVERSITARIAS"/>
    <s v="R111"/>
    <x v="7"/>
    <n v="265"/>
    <s v="ESTADÍSTICA E INVESTIGACIÓN OPERATIVA"/>
  </r>
  <r>
    <x v="12"/>
    <n v="13109019"/>
    <x v="4"/>
    <n v="426"/>
    <s v="426G"/>
    <s v="GRUPO-A"/>
    <s v="Química analítica"/>
    <s v="GG"/>
    <s v="GRUPO GRANDE"/>
    <s v="426G"/>
    <s v="GRUPO GRANDE DE Química analítica"/>
    <s v="GRUPO-A"/>
    <s v="Grupo Grande de Química analítica"/>
    <s v="AN"/>
    <n v="13109019"/>
    <s v="PIZARRO"/>
    <s v="MILLÁN"/>
    <s v="CONSUELO"/>
    <s v="PIZARRO MILLÁN, CONSUELO"/>
    <x v="1"/>
    <x v="0"/>
    <x v="0"/>
    <n v="4"/>
    <n v="3"/>
    <s v="cpizarro"/>
    <s v="consuelo.pizarro@unirioja.es"/>
    <n v="1"/>
    <n v="1"/>
    <s v="A-0500"/>
    <s v="CATEDRATICO DE UNIVERSIDAD"/>
    <s v="C01"/>
    <s v="TIEMPO COMPLETO"/>
    <s v="2010-12-07 00:00:00.0"/>
    <s v="null"/>
    <s v="DF100287"/>
    <s v="CATEDRÁTICO DE UNIVERSIDAD"/>
    <s v="R112"/>
    <x v="8"/>
    <n v="750"/>
    <s v="QUÍMICA ANALÍTICA"/>
  </r>
  <r>
    <x v="12"/>
    <n v="16544605"/>
    <x v="4"/>
    <n v="426"/>
    <s v="426G"/>
    <s v="GRUPO-A"/>
    <s v="Química analítica"/>
    <s v="GG"/>
    <s v="GRUPO GRANDE"/>
    <s v="426G"/>
    <s v="GRUPO GRANDE DE Química analítica"/>
    <s v="GRUPO-A"/>
    <s v="Grupo Grande de Química analítica"/>
    <s v="AN"/>
    <n v="16544605"/>
    <s v="CABREDO"/>
    <s v="PINILLOS"/>
    <s v="SUSANA"/>
    <s v="CABREDO PINILLOS, SUSANA"/>
    <x v="0"/>
    <x v="0"/>
    <x v="0"/>
    <n v="4"/>
    <n v="3"/>
    <s v="susacapi"/>
    <s v="susana.cabredo@unirioja.es"/>
    <n v="5"/>
    <n v="5"/>
    <n v="504"/>
    <s v="PROFESOR TITULAR UNIVERSIDAD"/>
    <s v="01A"/>
    <s v="TIEMPO COMPLETO AMPLIADO"/>
    <s v="2017-09-15 00:00:00.0"/>
    <s v="null"/>
    <s v="DF32370"/>
    <s v="TITULAR DE UNIVERSIDAD"/>
    <s v="R112"/>
    <x v="8"/>
    <n v="750"/>
    <s v="QUÍMICA ANALÍTICA"/>
  </r>
  <r>
    <x v="13"/>
    <n v="13109019"/>
    <x v="4"/>
    <n v="426"/>
    <s v="426G"/>
    <s v="GRUPO-A"/>
    <s v="Química analítica"/>
    <s v="GG"/>
    <s v="GRUPO GRANDE"/>
    <s v="426G"/>
    <s v="GRUPO GRANDE DE Química analítica"/>
    <s v="GRUPO-A"/>
    <s v="Grupo Grande de Química analítica"/>
    <s v="AN"/>
    <n v="13109019"/>
    <s v="PIZARRO"/>
    <s v="MILLÁN"/>
    <s v="CONSUELO"/>
    <s v="PIZARRO MILLÁN, CONSUELO"/>
    <x v="1"/>
    <x v="0"/>
    <x v="0"/>
    <n v="4"/>
    <n v="3"/>
    <s v="cpizarro"/>
    <s v="consuelo.pizarro@unirioja.es"/>
    <n v="1"/>
    <m/>
    <s v="A-0500"/>
    <s v="CATEDRATICO DE UNIVERSIDAD"/>
    <s v="C01"/>
    <s v="TIEMPO COMPLETO"/>
    <s v="2010-12-07 00:00:00.0"/>
    <s v="null"/>
    <s v="DF100287"/>
    <s v="CATEDRÁTICO DE UNIVERSIDAD"/>
    <s v="R112"/>
    <x v="8"/>
    <n v="750"/>
    <s v="QUÍMICA ANALÍTICA"/>
  </r>
  <r>
    <x v="13"/>
    <n v="16544605"/>
    <x v="4"/>
    <n v="426"/>
    <s v="426G"/>
    <s v="GRUPO-A"/>
    <s v="Química analítica"/>
    <s v="GG"/>
    <s v="GRUPO GRANDE"/>
    <s v="426G"/>
    <s v="GRUPO GRANDE DE Química analítica"/>
    <s v="GRUPO-A"/>
    <s v="Grupo Grande de Química analítica"/>
    <s v="AN"/>
    <n v="16544605"/>
    <s v="CABREDO"/>
    <s v="PINILLOS"/>
    <s v="SUSANA"/>
    <s v="CABREDO PINILLOS, SUSANA"/>
    <x v="0"/>
    <x v="0"/>
    <x v="0"/>
    <n v="4"/>
    <n v="3"/>
    <s v="susacapi"/>
    <s v="susana.cabredo@unirioja.es"/>
    <n v="5"/>
    <m/>
    <n v="504"/>
    <s v="PROFESOR TITULAR UNIVERSIDAD"/>
    <s v="01A"/>
    <s v="TIEMPO COMPLETO AMPLIADO"/>
    <s v="2017-09-15 00:00:00.0"/>
    <s v="null"/>
    <s v="DF32370"/>
    <s v="TITULAR DE UNIVERSIDAD"/>
    <s v="R112"/>
    <x v="8"/>
    <n v="750"/>
    <s v="QUÍMICA ANALÍTICA"/>
  </r>
  <r>
    <x v="12"/>
    <n v="16524700"/>
    <x v="4"/>
    <n v="427"/>
    <s v="427G"/>
    <s v="GRUPO-A"/>
    <s v="Química física I"/>
    <s v="GG"/>
    <s v="GRUPO GRANDE"/>
    <s v="427G"/>
    <s v="GRUPO GRANDE DE Química física I"/>
    <s v="GRUPO-A"/>
    <s v="Grupo Grande de Química física I"/>
    <s v="AN"/>
    <n v="16524700"/>
    <s v="BAÑOS"/>
    <s v="ARRIBAS"/>
    <s v="IRENE"/>
    <s v="BAÑOS ARRIBAS, IRENE"/>
    <x v="0"/>
    <x v="0"/>
    <x v="0"/>
    <n v="6"/>
    <n v="1"/>
    <s v="ibanos"/>
    <s v="irene.banos@unirioja.es"/>
    <n v="6.8"/>
    <n v="6.8"/>
    <n v="504"/>
    <s v="PROFESOR TITULAR UNIVERSIDAD"/>
    <s v="01A"/>
    <s v="TIEMPO COMPLETO AMPLIADO"/>
    <s v="2012-09-01 00:00:00.0"/>
    <s v="null"/>
    <s v="DF32390"/>
    <s v="TITULAR DE UNIVERSIDAD"/>
    <s v="R112"/>
    <x v="8"/>
    <n v="755"/>
    <s v="QUÍMICA FÍSICA"/>
  </r>
  <r>
    <x v="12"/>
    <n v="16580433"/>
    <x v="4"/>
    <n v="427"/>
    <s v="427I"/>
    <s v="GRUPO-A1"/>
    <s v="Química física I"/>
    <s v="GI"/>
    <s v="GRUPO DE INFORMÁTICA"/>
    <s v="427I"/>
    <s v="INFORMÁTICA DE Química física I"/>
    <s v="GRUPO-A1"/>
    <s v="Informática de Química física I"/>
    <s v="AN"/>
    <n v="16580433"/>
    <s v="MARTÍNEZ"/>
    <s v="RUIZ"/>
    <s v="RODRIGO"/>
    <s v="MARTÍNEZ RUIZ, RODRIGO"/>
    <x v="0"/>
    <x v="1"/>
    <x v="0"/>
    <n v="2"/>
    <n v="0"/>
    <s v="romarine"/>
    <s v="rodrigo.martinez@unirioja.es"/>
    <n v="1"/>
    <n v="1"/>
    <n v="504"/>
    <s v="PROFESOR TITULAR UNIVERSIDAD"/>
    <s v="C01"/>
    <s v="TIEMPO COMPLETO"/>
    <s v="2018-12-18 00:00:00.0"/>
    <s v="null"/>
    <s v="DF100369"/>
    <s v="PROFESOR TITULAR DE UNIVERSIDAD"/>
    <s v="R112"/>
    <x v="8"/>
    <n v="755"/>
    <s v="QUÍMICA FÍSICA"/>
  </r>
  <r>
    <x v="12"/>
    <n v="16539508"/>
    <x v="4"/>
    <n v="427"/>
    <s v="427L"/>
    <s v="GRUPO-A1"/>
    <s v="Química física I"/>
    <s v="GL"/>
    <s v="GRUPO DE LABORATORIO"/>
    <s v="427L"/>
    <s v="LABORATORIO DE Química física I"/>
    <s v="GRUPO-A1"/>
    <s v="Laboratorio de Química física I"/>
    <s v="AN"/>
    <n v="16539508"/>
    <s v="MILLÁN"/>
    <s v="MONEO"/>
    <s v="JUDITH"/>
    <s v="MILLÁN MONEO, JUDITH"/>
    <x v="0"/>
    <x v="0"/>
    <x v="0"/>
    <n v="5"/>
    <n v="3"/>
    <s v="jumillan"/>
    <s v="judith.millan@unirioja.es"/>
    <n v="1"/>
    <n v="1"/>
    <n v="504"/>
    <s v="PROFESOR TITULAR UNIVERSIDAD"/>
    <s v="01R"/>
    <s v="TIEMPO COMPLETO REDUCIDO"/>
    <s v="2018-09-17 00:00:00.0"/>
    <s v="null"/>
    <s v="DF100345"/>
    <s v="PROFESOR TITULAR DE UNIVERSIDAD"/>
    <s v="R112"/>
    <x v="8"/>
    <n v="755"/>
    <s v="QUÍMICA FÍSICA"/>
  </r>
  <r>
    <x v="12"/>
    <n v="16547011"/>
    <x v="4"/>
    <n v="428"/>
    <s v="428G"/>
    <s v="GRUPO-A"/>
    <s v="Química inorgánica I"/>
    <s v="GG"/>
    <s v="GRUPO GRANDE"/>
    <s v="428G"/>
    <s v="GRUPO GRANDE DE Química inorgánica I"/>
    <s v="GRUPO-A"/>
    <s v="Grupo Grande de Química inorgánica I"/>
    <s v="AN"/>
    <n v="16547011"/>
    <s v="LÓPEZ DE LUZURIAGA"/>
    <s v="FERNÁNDEZ"/>
    <s v="JOSÉ MARÍA"/>
    <s v="LÓPEZ DE LUZURIAGA FERNÁNDEZ, JOSÉ MARÍA"/>
    <x v="0"/>
    <x v="0"/>
    <x v="0"/>
    <n v="5"/>
    <n v="4"/>
    <s v="jolopez"/>
    <s v="josemaria.lopez@unirioja.es"/>
    <n v="8.5"/>
    <n v="8.5"/>
    <n v="500"/>
    <s v="CATEDRATICO DE UNIVERSIDAD"/>
    <s v="01R"/>
    <s v="TIEMPO COMPLETO REDUCIDO"/>
    <s v="2016-09-15 00:00:00.0"/>
    <s v="null"/>
    <s v="DF100236"/>
    <s v="CATEDRÁTICO DE UNIVERSIDAD"/>
    <s v="R112"/>
    <x v="8"/>
    <n v="760"/>
    <s v="QUÍMICA INORGÁNICA"/>
  </r>
  <r>
    <x v="12"/>
    <n v="16508128"/>
    <x v="4"/>
    <n v="428"/>
    <s v="428L"/>
    <s v="GRUPO-A1"/>
    <s v="Química inorgánica I"/>
    <s v="GL"/>
    <s v="GRUPO DE LABORATORIO"/>
    <s v="428L"/>
    <s v="LABORATORIO DE Química inorgánica I"/>
    <s v="GRUPO-A1"/>
    <s v="Laboratorio de Química inorgánica I"/>
    <s v="AN"/>
    <n v="16508128"/>
    <s v="FERNÁNDEZ"/>
    <s v="GARBAYO"/>
    <s v="EDUARDO JACINTO"/>
    <s v="FERNÁNDEZ GARBAYO, EDUARDO JACINTO"/>
    <x v="0"/>
    <x v="1"/>
    <x v="0"/>
    <n v="6"/>
    <n v="5"/>
    <s v="edfernan"/>
    <s v="eduardo.fernandez@unirioja.es"/>
    <n v="0.5"/>
    <n v="0.5"/>
    <n v="500"/>
    <s v="CATEDRATICO DE UNIVERSIDAD"/>
    <s v="01R"/>
    <s v="TIEMPO COMPLETO REDUCIDO"/>
    <s v="2012-09-01 00:00:00.0"/>
    <s v="null"/>
    <s v="DF100235"/>
    <s v="CATEDRÁTICO DE UNIVERSIDAD"/>
    <s v="R112"/>
    <x v="8"/>
    <n v="760"/>
    <s v="QUÍMICA INORGÁNICA"/>
  </r>
  <r>
    <x v="12"/>
    <n v="16553823"/>
    <x v="4"/>
    <n v="428"/>
    <s v="428L"/>
    <s v="GRUPO-A1"/>
    <s v="Química inorgánica I"/>
    <s v="GL"/>
    <s v="GRUPO DE LABORATORIO"/>
    <s v="428L"/>
    <s v="LABORATORIO DE Química inorgánica I"/>
    <s v="GRUPO-A1"/>
    <s v="Laboratorio de Química inorgánica I"/>
    <s v="AN"/>
    <n v="16553823"/>
    <s v="OLMOS"/>
    <s v="PÉREZ"/>
    <s v="MARÍA ELENA"/>
    <s v="OLMOS PÉREZ, MARÍA ELENA"/>
    <x v="0"/>
    <x v="1"/>
    <x v="0"/>
    <n v="4"/>
    <n v="4"/>
    <s v="m-olmos"/>
    <s v="m-elena.olmos@unirioja.es"/>
    <n v="1.5"/>
    <n v="1.5"/>
    <n v="500"/>
    <s v="CATEDRATICO DE UNIVERSIDAD"/>
    <s v="01R"/>
    <s v="TIEMPO COMPLETO REDUCIDO"/>
    <s v="2018-12-18 00:00:00.0"/>
    <s v="null"/>
    <s v="DF100382"/>
    <s v="CATEDRÁTICO DE UNIVERSIDAD"/>
    <s v="R112"/>
    <x v="8"/>
    <n v="760"/>
    <s v="QUÍMICA INORGÁNICA"/>
  </r>
  <r>
    <x v="12"/>
    <n v="16517620"/>
    <x v="4"/>
    <n v="429"/>
    <s v="429G"/>
    <s v="GRUPO-A"/>
    <s v="Química orgánica"/>
    <s v="GG"/>
    <s v="GRUPO GRANDE"/>
    <s v="429G"/>
    <s v="GRUPO GRANDE DE Química orgánica"/>
    <s v="GRUPO-A"/>
    <s v="Grupo Grande de Química orgánica"/>
    <s v="AN"/>
    <n v="16517620"/>
    <s v="AVENOZA"/>
    <s v="AZNAR"/>
    <s v="ALBERTO"/>
    <s v="AVENOZA AZNAR, ALBERTO"/>
    <x v="0"/>
    <x v="1"/>
    <x v="0"/>
    <n v="6"/>
    <n v="5"/>
    <s v="avenoza"/>
    <s v="alberto.avenoza@unirioja.es"/>
    <n v="4.5"/>
    <n v="4.5"/>
    <n v="500"/>
    <s v="CATEDRATICO DE UNIVERSIDAD"/>
    <s v="01R"/>
    <s v="TIEMPO COMPLETO REDUCIDO"/>
    <s v="2012-09-01 00:00:00.0"/>
    <s v="null"/>
    <s v="DF100221"/>
    <s v="PROFESOR CATEDRÁTICO DE UNIVERSIDAD"/>
    <s v="R112"/>
    <x v="8"/>
    <n v="765"/>
    <s v="QUÍMICA ORGÁNICA"/>
  </r>
  <r>
    <x v="12"/>
    <n v="17836947"/>
    <x v="4"/>
    <n v="429"/>
    <s v="429G"/>
    <s v="GRUPO-A"/>
    <s v="Química orgánica"/>
    <s v="GG"/>
    <s v="GRUPO GRANDE"/>
    <s v="429G"/>
    <s v="GRUPO GRANDE DE Química orgánica"/>
    <s v="GRUPO-A"/>
    <s v="Grupo Grande de Química orgánica"/>
    <s v="AN"/>
    <n v="17836947"/>
    <s v="CAMPOS"/>
    <s v="GARCÍA"/>
    <s v="PEDRO JOSÉ"/>
    <s v="CAMPOS GARCÍA, PEDRO JOSÉ"/>
    <x v="1"/>
    <x v="1"/>
    <x v="0"/>
    <n v="6"/>
    <n v="6"/>
    <s v="pcampos"/>
    <s v="pedro.campos@unirioja.es"/>
    <n v="4"/>
    <n v="4"/>
    <n v="500"/>
    <s v="CATEDRATICO DE UNIVERSIDAD"/>
    <s v="01R"/>
    <s v="TIEMPO COMPLETO REDUCIDO"/>
    <s v="2012-09-01 00:00:00.0"/>
    <s v="null"/>
    <s v="DF32442"/>
    <s v="CATEDRÁTICO DE UNIVERSIDAD"/>
    <s v="R112"/>
    <x v="8"/>
    <n v="765"/>
    <s v="QUÍMICA ORGÁNICA"/>
  </r>
  <r>
    <x v="12"/>
    <n v="8958579"/>
    <x v="4"/>
    <n v="429"/>
    <s v="429R"/>
    <s v="GRUPO-A1"/>
    <s v="Química orgánica"/>
    <s v="GR"/>
    <s v="GRUPO REDUCIDO"/>
    <s v="429R"/>
    <s v="GRUPO REDUCIDO DE Química orgánica"/>
    <s v="GRUPO-A1"/>
    <s v="Grupo Reducido de Química orgánica"/>
    <s v="AN"/>
    <n v="8958579"/>
    <s v="RODRÍGUEZ"/>
    <s v="BARRANCO"/>
    <s v="MIGUEL ÁNGEL"/>
    <s v="RODRÍGUEZ BARRANCO, MIGUEL ÁNGEL"/>
    <x v="0"/>
    <x v="0"/>
    <x v="0"/>
    <n v="6"/>
    <n v="5"/>
    <s v="miguelr"/>
    <s v="miguelangel.rodriguez@unirioja.es"/>
    <n v="2"/>
    <n v="2"/>
    <n v="500"/>
    <s v="CATEDRATICO DE UNIVERSIDAD"/>
    <s v="01R"/>
    <s v="TIEMPO COMPLETO REDUCIDO"/>
    <s v="2012-09-01 00:00:00.0"/>
    <s v="null"/>
    <s v="DF100237"/>
    <s v="CATEDRÁTICO DE UNIVERSIDAD"/>
    <s v="R112"/>
    <x v="8"/>
    <n v="765"/>
    <s v="QUÍMICA ORGÁNICA"/>
  </r>
  <r>
    <x v="12"/>
    <n v="16557636"/>
    <x v="4"/>
    <n v="429"/>
    <s v="429R"/>
    <s v="GRUPO-A1"/>
    <s v="Química orgánica"/>
    <s v="GR"/>
    <s v="GRUPO REDUCIDO"/>
    <s v="429R"/>
    <s v="GRUPO REDUCIDO DE Química orgánica"/>
    <s v="GRUPO-A1"/>
    <s v="Grupo Reducido de Química orgánica"/>
    <s v="AN"/>
    <n v="16557636"/>
    <s v="BUSTO"/>
    <s v="SANCIRIÁN"/>
    <s v="JESÚS HÉCTOR"/>
    <s v="BUSTO SANCIRIÁN, JESÚS HÉCTOR"/>
    <x v="0"/>
    <x v="1"/>
    <x v="0"/>
    <n v="4"/>
    <n v="4"/>
    <s v="hebusto"/>
    <s v="hector.busto@unirioja.es"/>
    <n v="0.5"/>
    <n v="0.5"/>
    <n v="504"/>
    <s v="PROFESOR TITULAR UNIVERSIDAD"/>
    <s v="01R"/>
    <s v="TIEMPO COMPLETO REDUCIDO"/>
    <s v="2013-09-01 00:00:00.0"/>
    <s v="null"/>
    <s v="DF100220"/>
    <s v="PROFESOR TITULAR DE UNIVERSIDAD"/>
    <s v="R112"/>
    <x v="8"/>
    <n v="765"/>
    <s v="QUÍMICA ORGÁNICA"/>
  </r>
  <r>
    <x v="12"/>
    <n v="17199289"/>
    <x v="4"/>
    <n v="430"/>
    <s v="430G"/>
    <s v="GRUPO-A"/>
    <s v="Estadística y cálculo"/>
    <s v="GG"/>
    <s v="GRUPO GRANDE"/>
    <s v="430G"/>
    <s v="GRUPO GRANDE DE Estadística y cálculo"/>
    <s v="GRUPO-A"/>
    <s v="Grupo Grande de Estadística y cálculo"/>
    <s v="1S"/>
    <n v="17199289"/>
    <s v="FILLAT"/>
    <s v="BALLESTEROS"/>
    <s v="JUAN CARLOS"/>
    <s v="FILLAT BALLESTEROS, JUAN CARLOS"/>
    <x v="1"/>
    <x v="1"/>
    <x v="0"/>
    <n v="6"/>
    <n v="0"/>
    <s v="jufillat"/>
    <s v="juan-carlos.fillat@unirioja.es"/>
    <n v="4"/>
    <n v="4"/>
    <n v="504"/>
    <s v="PROFESOR TITULAR UNIVERSIDAD"/>
    <s v="01A"/>
    <s v="TIEMPO COMPLETO AMPLIADO"/>
    <s v="2012-09-01 00:00:00.0"/>
    <s v="null"/>
    <s v="DF32187"/>
    <s v="TITULAR DE UNIVERSIDAD"/>
    <s v="R111"/>
    <x v="7"/>
    <n v="265"/>
    <s v="ESTADÍSTICA E INVESTIGACIÓN OPERATIVA"/>
  </r>
  <r>
    <x v="13"/>
    <n v="17199289"/>
    <x v="4"/>
    <n v="430"/>
    <s v="430G"/>
    <s v="GRUPO-A"/>
    <s v="Estadística y cálculo"/>
    <s v="GG"/>
    <s v="GRUPO GRANDE"/>
    <s v="430G"/>
    <s v="GRUPO GRANDE DE Estadística y cálculo"/>
    <s v="GRUPO-A"/>
    <s v="Grupo Grande de Estadística y cálculo"/>
    <s v="1S"/>
    <n v="17199289"/>
    <s v="FILLAT"/>
    <s v="BALLESTEROS"/>
    <s v="JUAN CARLOS"/>
    <s v="FILLAT BALLESTEROS, JUAN CARLOS"/>
    <x v="1"/>
    <x v="1"/>
    <x v="0"/>
    <n v="6"/>
    <n v="0"/>
    <s v="jufillat"/>
    <s v="juan-carlos.fillat@unirioja.es"/>
    <n v="4"/>
    <m/>
    <n v="504"/>
    <s v="PROFESOR TITULAR UNIVERSIDAD"/>
    <s v="01A"/>
    <s v="TIEMPO COMPLETO AMPLIADO"/>
    <s v="2012-09-01 00:00:00.0"/>
    <s v="null"/>
    <s v="DF32187"/>
    <s v="TITULAR DE UNIVERSIDAD"/>
    <s v="R111"/>
    <x v="7"/>
    <n v="265"/>
    <s v="ESTADÍSTICA E INVESTIGACIÓN OPERATIVA"/>
  </r>
  <r>
    <x v="12"/>
    <n v="16570824"/>
    <x v="4"/>
    <n v="431"/>
    <s v="431G"/>
    <s v="GRUPO-A"/>
    <s v="Ingeniería Química"/>
    <s v="GG"/>
    <s v="GRUPO GRANDE"/>
    <s v="431G"/>
    <s v="GRUPO GRANDE DE Ingeniería Química"/>
    <s v="GRUPO-A"/>
    <s v="Grupo Grande de Ingeniería Química"/>
    <s v="2S"/>
    <n v="16570824"/>
    <s v="ESTEBAN"/>
    <s v="DÍEZ"/>
    <s v="ISABEL"/>
    <s v="ESTEBAN DÍEZ, ISABEL"/>
    <x v="0"/>
    <x v="0"/>
    <x v="0"/>
    <n v="2"/>
    <n v="0"/>
    <s v="iesteban"/>
    <s v="isabel.esteban@unirioja.es"/>
    <n v="3"/>
    <n v="3"/>
    <n v="504"/>
    <s v="PROFESOR TITULAR UNIVERSIDAD"/>
    <s v="C01"/>
    <s v="TIEMPO COMPLETO"/>
    <s v="2018-12-21 00:00:00.0"/>
    <s v="null"/>
    <s v="DF100368"/>
    <s v="PROFESOR TITULAR DE UNIVERSIDAD"/>
    <s v="R112"/>
    <x v="8"/>
    <n v="555"/>
    <s v="INGENIERÍA QUÍMICA"/>
  </r>
  <r>
    <x v="12"/>
    <n v="13092044"/>
    <x v="4"/>
    <n v="431"/>
    <s v="431L"/>
    <s v="GRUPO-A1"/>
    <s v="Ingeniería Química"/>
    <s v="GL"/>
    <s v="GRUPO DE LABORATORIO"/>
    <s v="431L"/>
    <s v="LABORATORIO DE Ingeniería Química"/>
    <s v="GRUPO-A1"/>
    <s v="Laboratorio de Ingeniería Química"/>
    <s v="2S"/>
    <n v="13092044"/>
    <s v="GONZÁLEZ"/>
    <s v="SÁIZ"/>
    <s v="JOSÉ MARÍA"/>
    <s v="GONZÁLEZ SÁIZ, JOSÉ MARÍA"/>
    <x v="1"/>
    <x v="1"/>
    <x v="0"/>
    <n v="5"/>
    <n v="4"/>
    <s v="jmgonza"/>
    <s v="josemaria.gonzalez@unirioja.es"/>
    <n v="1.4"/>
    <n v="1.4"/>
    <s v="A-0500"/>
    <s v="CATEDRATICO DE UNIVERSIDAD"/>
    <s v="01R"/>
    <s v="TIEMPO COMPLETO REDUCIDO"/>
    <s v="2014-09-15 00:00:00.0"/>
    <s v="null"/>
    <s v="DF100279"/>
    <s v="CATEDRÁTICO DE UNIVERSIDAD"/>
    <s v="R112"/>
    <x v="8"/>
    <n v="555"/>
    <s v="INGENIERÍA QUÍMICA"/>
  </r>
  <r>
    <x v="12"/>
    <n v="16543785"/>
    <x v="4"/>
    <n v="432"/>
    <s v="432G"/>
    <s v="GRUPO-A"/>
    <s v="Trabajo fin de grado en Química"/>
    <s v="GG"/>
    <s v="GRUPO GRANDE"/>
    <s v="432G"/>
    <s v="TRABAJO FIN DE GRADO"/>
    <s v="GRUPO-A"/>
    <s v="TRABAJO FIN DE GRADO"/>
    <s v="I"/>
    <n v="16543785"/>
    <s v="ZURBANO"/>
    <s v="ASENSIO"/>
    <s v="MARÍA DEL MAR"/>
    <s v="ZURBANO ASENSIO, MARÍA DEL MAR"/>
    <x v="1"/>
    <x v="0"/>
    <x v="0"/>
    <n v="5"/>
    <n v="4"/>
    <s v="mmzurba"/>
    <s v="marimar.zurbano@unirioja.es"/>
    <n v="0"/>
    <n v="0"/>
    <n v="504"/>
    <s v="PROFESOR TITULAR UNIVERSIDAD"/>
    <s v="01R"/>
    <s v="TIEMPO COMPLETO REDUCIDO"/>
    <s v="2016-09-15 00:00:00.0"/>
    <s v="null"/>
    <s v="DF100149"/>
    <s v="PROFESOR TITULAR DE UNIVERSIDAD"/>
    <s v="R112"/>
    <x v="8"/>
    <n v="765"/>
    <s v="QUÍMICA ORGÁNICA"/>
  </r>
  <r>
    <x v="13"/>
    <n v="8797523"/>
    <x v="4"/>
    <n v="433"/>
    <s v="433G"/>
    <s v="GRUPO-A"/>
    <s v="Fisiología de la vid"/>
    <s v="GG"/>
    <s v="GRUPO GRANDE"/>
    <s v="433G"/>
    <s v="GRUPO GRANDE DE Fisiología de la vid"/>
    <s v="GRUPO-A"/>
    <s v="Grupo Grande de Fisiología de la vid"/>
    <s v="2S"/>
    <n v="8797523"/>
    <s v="NÚÑEZ"/>
    <s v="OLIVERA"/>
    <s v="ENCARNACIÓN"/>
    <s v="NÚÑEZ OLIVERA, ENCARNACIÓN"/>
    <x v="0"/>
    <x v="1"/>
    <x v="0"/>
    <n v="6"/>
    <n v="4"/>
    <s v="eolivera"/>
    <s v="encarnacion.nunez@unirioja.es"/>
    <n v="1.8"/>
    <n v="1.8"/>
    <s v="A-0500"/>
    <s v="CATEDRATICO DE UNIVERSIDAD"/>
    <s v="01R"/>
    <s v="TIEMPO COMPLETO REDUCIDO"/>
    <s v="2015-09-15 00:00:00.0"/>
    <s v="null"/>
    <s v="DF100277"/>
    <s v="CATEDRÁTICO DE UNIVERSIDAD"/>
    <s v="R101"/>
    <x v="4"/>
    <n v="412"/>
    <s v="FISIOLOGÍA VEGETAL"/>
  </r>
  <r>
    <x v="13"/>
    <n v="16531083"/>
    <x v="4"/>
    <n v="433"/>
    <s v="433G"/>
    <s v="GRUPO-A"/>
    <s v="Fisiología de la vid"/>
    <s v="GG"/>
    <s v="GRUPO GRANDE"/>
    <s v="433G"/>
    <s v="GRUPO GRANDE DE Fisiología de la vid"/>
    <s v="GRUPO-A"/>
    <s v="Grupo Grande de Fisiología de la vid"/>
    <s v="2S"/>
    <n v="16531083"/>
    <s v="TOMÁS"/>
    <s v="LAS HERAS"/>
    <s v="RAFAEL"/>
    <s v="TOMÁS LAS HERAS, RAFAEL"/>
    <x v="0"/>
    <x v="0"/>
    <x v="0"/>
    <n v="6"/>
    <n v="3"/>
    <s v="ratomas"/>
    <s v="rafael.tomas@unirioja.es"/>
    <n v="1.8"/>
    <n v="1.8"/>
    <n v="504"/>
    <s v="PROFESOR TITULAR UNIVERSIDAD"/>
    <s v="01R"/>
    <s v="TIEMPO COMPLETO REDUCIDO"/>
    <s v="2017-09-15 00:00:00.0"/>
    <s v="null"/>
    <s v="DF100086"/>
    <s v="TITULAR DE ESCUELA UNIVERSITARIA"/>
    <s v="R101"/>
    <x v="4"/>
    <n v="412"/>
    <s v="FISIOLOGÍA VEGETAL"/>
  </r>
  <r>
    <x v="13"/>
    <n v="16603952"/>
    <x v="4"/>
    <n v="433"/>
    <s v="433L"/>
    <s v="GRUPO-A3"/>
    <s v="Fisiología de la vid"/>
    <s v="GL"/>
    <s v="GRUPO DE LABORATORIO"/>
    <s v="433L"/>
    <s v="LABORATORIO DE Fisiología de la vid"/>
    <s v="GRUPO-A3"/>
    <s v="Laboratorio de Fisiología de la vid"/>
    <s v="2S"/>
    <n v="16603952"/>
    <s v="MONFORTE"/>
    <s v="LÓPEZ"/>
    <s v="LAURA"/>
    <s v="MONFORTE LÓPEZ, LAURA"/>
    <x v="0"/>
    <x v="0"/>
    <x v="1"/>
    <n v="0"/>
    <n v="0"/>
    <s v="lamonfor"/>
    <s v="laura.monforte@unirioja.es"/>
    <n v="2.4"/>
    <n v="2.4"/>
    <n v="7081"/>
    <s v="AYUDANTE (DOCTOR)"/>
    <s v="C01"/>
    <s v="TIEMPO COMPLETO"/>
    <s v="2018-09-17 00:00:00.0"/>
    <s v="2021-09-16 00:00:00.0"/>
    <s v="PI101345"/>
    <s v="PROFESOR AYUDANTE DOCTOR"/>
    <s v="R101"/>
    <x v="4"/>
    <n v="412"/>
    <s v="FISIOLOGÍA VEGETAL"/>
  </r>
  <r>
    <x v="14"/>
    <n v="8797523"/>
    <x v="4"/>
    <n v="433"/>
    <s v="433G"/>
    <s v="GRUPO-A"/>
    <s v="Fisiología de la vid"/>
    <s v="GG"/>
    <s v="GRUPO GRANDE"/>
    <s v="433G"/>
    <s v="GRUPO GRANDE DE Fisiología de la vid"/>
    <s v="GRUPO-A"/>
    <s v="Grupo Grande de Fisiología de la vid"/>
    <s v="2S"/>
    <n v="8797523"/>
    <s v="NÚÑEZ"/>
    <s v="OLIVERA"/>
    <s v="ENCARNACIÓN"/>
    <s v="NÚÑEZ OLIVERA, ENCARNACIÓN"/>
    <x v="0"/>
    <x v="1"/>
    <x v="0"/>
    <n v="6"/>
    <n v="4"/>
    <s v="eolivera"/>
    <s v="encarnacion.nunez@unirioja.es"/>
    <n v="1.8"/>
    <m/>
    <s v="A-0500"/>
    <s v="CATEDRATICO DE UNIVERSIDAD"/>
    <s v="01R"/>
    <s v="TIEMPO COMPLETO REDUCIDO"/>
    <s v="2015-09-15 00:00:00.0"/>
    <s v="null"/>
    <s v="DF100277"/>
    <s v="CATEDRÁTICO DE UNIVERSIDAD"/>
    <s v="R101"/>
    <x v="4"/>
    <n v="412"/>
    <s v="FISIOLOGÍA VEGETAL"/>
  </r>
  <r>
    <x v="14"/>
    <n v="16531083"/>
    <x v="4"/>
    <n v="433"/>
    <s v="433G"/>
    <s v="GRUPO-A"/>
    <s v="Fisiología de la vid"/>
    <s v="GG"/>
    <s v="GRUPO GRANDE"/>
    <s v="433G"/>
    <s v="GRUPO GRANDE DE Fisiología de la vid"/>
    <s v="GRUPO-A"/>
    <s v="Grupo Grande de Fisiología de la vid"/>
    <s v="2S"/>
    <n v="16531083"/>
    <s v="TOMÁS"/>
    <s v="LAS HERAS"/>
    <s v="RAFAEL"/>
    <s v="TOMÁS LAS HERAS, RAFAEL"/>
    <x v="0"/>
    <x v="0"/>
    <x v="0"/>
    <n v="6"/>
    <n v="3"/>
    <s v="ratomas"/>
    <s v="rafael.tomas@unirioja.es"/>
    <n v="1.8"/>
    <m/>
    <n v="504"/>
    <s v="PROFESOR TITULAR UNIVERSIDAD"/>
    <s v="01R"/>
    <s v="TIEMPO COMPLETO REDUCIDO"/>
    <s v="2017-09-15 00:00:00.0"/>
    <s v="null"/>
    <s v="DF100086"/>
    <s v="TITULAR DE ESCUELA UNIVERSITARIA"/>
    <s v="R101"/>
    <x v="4"/>
    <n v="412"/>
    <s v="FISIOLOGÍA VEGETAL"/>
  </r>
  <r>
    <x v="14"/>
    <n v="16603952"/>
    <x v="4"/>
    <n v="433"/>
    <s v="433L"/>
    <s v="GRUPO-A3"/>
    <s v="Fisiología de la vid"/>
    <s v="GL"/>
    <s v="GRUPO DE LABORATORIO"/>
    <s v="433L"/>
    <s v="LABORATORIO DE Fisiología de la vid"/>
    <s v="GRUPO-A3"/>
    <s v="Laboratorio de Fisiología de la vid"/>
    <s v="2S"/>
    <n v="16603952"/>
    <s v="MONFORTE"/>
    <s v="LÓPEZ"/>
    <s v="LAURA"/>
    <s v="MONFORTE LÓPEZ, LAURA"/>
    <x v="0"/>
    <x v="0"/>
    <x v="1"/>
    <n v="0"/>
    <n v="0"/>
    <s v="lamonfor"/>
    <s v="laura.monforte@unirioja.es"/>
    <n v="2.4"/>
    <m/>
    <n v="7081"/>
    <s v="AYUDANTE (DOCTOR)"/>
    <s v="C01"/>
    <s v="TIEMPO COMPLETO"/>
    <s v="2018-09-17 00:00:00.0"/>
    <s v="2021-09-16 00:00:00.0"/>
    <s v="PI101345"/>
    <s v="PROFESOR AYUDANTE DOCTOR"/>
    <s v="R101"/>
    <x v="4"/>
    <n v="412"/>
    <s v="FISIOLOGÍA VEGETAL"/>
  </r>
  <r>
    <x v="12"/>
    <n v="16528703"/>
    <x v="4"/>
    <n v="434"/>
    <s v="434G"/>
    <s v="GRUPO-A"/>
    <s v="Enología I"/>
    <s v="GG"/>
    <s v="GRUPO GRANDE"/>
    <s v="434G"/>
    <s v="GRUPO GRANDE DE Enología I"/>
    <s v="GRUPO-A"/>
    <s v="Grupo Grande de Enología I"/>
    <s v="1S"/>
    <n v="16528703"/>
    <s v="GUTIÉRREZ"/>
    <s v="VIGUERA"/>
    <s v="ANA ROSA"/>
    <s v="GUTIÉRREZ VIGUERA, ANA ROSA"/>
    <x v="0"/>
    <x v="0"/>
    <x v="0"/>
    <n v="5"/>
    <n v="4"/>
    <s v="angutivi"/>
    <s v="ana-rosa.gutierrez@unirioja.es"/>
    <n v="4"/>
    <n v="4"/>
    <n v="500"/>
    <s v="CATEDRATICO DE UNIVERSIDAD"/>
    <s v="01R"/>
    <s v="TIEMPO COMPLETO REDUCIDO"/>
    <s v="2018-12-05 00:00:00.0"/>
    <s v="null"/>
    <s v="DF100374"/>
    <s v="CATEDRÁTICO DE UNIVERSIDAD"/>
    <s v="R101"/>
    <x v="4"/>
    <n v="780"/>
    <s v="TECNOLOGÍA DE ALIMENTOS"/>
  </r>
  <r>
    <x v="13"/>
    <n v="16528703"/>
    <x v="4"/>
    <n v="434"/>
    <s v="434G"/>
    <s v="GRUPO-A"/>
    <s v="Enología I"/>
    <s v="GG"/>
    <s v="GRUPO GRANDE"/>
    <s v="434G"/>
    <s v="GRUPO GRANDE DE Enología I"/>
    <s v="GRUPO-A"/>
    <s v="Grupo Grande de Enología I"/>
    <s v="1S"/>
    <n v="16528703"/>
    <s v="GUTIÉRREZ"/>
    <s v="VIGUERA"/>
    <s v="ANA ROSA"/>
    <s v="GUTIÉRREZ VIGUERA, ANA ROSA"/>
    <x v="0"/>
    <x v="0"/>
    <x v="0"/>
    <n v="5"/>
    <n v="4"/>
    <s v="angutivi"/>
    <s v="ana-rosa.gutierrez@unirioja.es"/>
    <n v="4"/>
    <m/>
    <n v="500"/>
    <s v="CATEDRATICO DE UNIVERSIDAD"/>
    <s v="01R"/>
    <s v="TIEMPO COMPLETO REDUCIDO"/>
    <s v="2018-12-05 00:00:00.0"/>
    <s v="null"/>
    <s v="DF100374"/>
    <s v="CATEDRÁTICO DE UNIVERSIDAD"/>
    <s v="R101"/>
    <x v="4"/>
    <n v="780"/>
    <s v="TECNOLOGÍA DE ALIMENTOS"/>
  </r>
  <r>
    <x v="14"/>
    <n v="16528703"/>
    <x v="4"/>
    <n v="434"/>
    <s v="434G"/>
    <s v="GRUPO-A"/>
    <s v="Enología I"/>
    <s v="GG"/>
    <s v="GRUPO GRANDE"/>
    <s v="434G"/>
    <s v="GRUPO GRANDE DE Enología I"/>
    <s v="GRUPO-A"/>
    <s v="Grupo Grande de Enología I"/>
    <s v="1S"/>
    <n v="16528703"/>
    <s v="GUTIÉRREZ"/>
    <s v="VIGUERA"/>
    <s v="ANA ROSA"/>
    <s v="GUTIÉRREZ VIGUERA, ANA ROSA"/>
    <x v="0"/>
    <x v="0"/>
    <x v="0"/>
    <n v="5"/>
    <n v="4"/>
    <s v="angutivi"/>
    <s v="ana-rosa.gutierrez@unirioja.es"/>
    <n v="4"/>
    <m/>
    <n v="500"/>
    <s v="CATEDRATICO DE UNIVERSIDAD"/>
    <s v="01R"/>
    <s v="TIEMPO COMPLETO REDUCIDO"/>
    <s v="2018-12-05 00:00:00.0"/>
    <s v="null"/>
    <s v="DF100374"/>
    <s v="CATEDRÁTICO DE UNIVERSIDAD"/>
    <s v="R101"/>
    <x v="4"/>
    <n v="780"/>
    <s v="TECNOLOGÍA DE ALIMENTOS"/>
  </r>
  <r>
    <x v="12"/>
    <n v="15841424"/>
    <x v="4"/>
    <n v="435"/>
    <s v="435G"/>
    <s v="GRUPO-A"/>
    <s v="Enología II"/>
    <s v="GG"/>
    <s v="GRUPO GRANDE"/>
    <s v="435G"/>
    <s v="GRUPO GRANDE DE Enologia II"/>
    <s v="GRUPO-A"/>
    <s v="Grupo Grande de Enologia II"/>
    <s v="2S"/>
    <n v="15841424"/>
    <s v="AYESTARÁN"/>
    <s v="ITURBE"/>
    <s v="Mª BELEN"/>
    <s v="AYESTARÁN ITURBE, Mª BELEN"/>
    <x v="0"/>
    <x v="1"/>
    <x v="0"/>
    <n v="4"/>
    <n v="3"/>
    <s v="beayesta"/>
    <s v="belen.ayestaran@unirioja.es"/>
    <n v="0"/>
    <n v="0"/>
    <n v="500"/>
    <s v="CATEDRATICO DE UNIVERSIDAD"/>
    <s v="01R"/>
    <s v="TIEMPO COMPLETO REDUCIDO"/>
    <s v="2018-12-05 00:00:00.0"/>
    <s v="null"/>
    <s v="DF100372"/>
    <s v="CATEDRÁTICO DE UNIVERSIDAD"/>
    <s v="R101"/>
    <x v="4"/>
    <n v="780"/>
    <s v="TECNOLOGÍA DE ALIMENTOS"/>
  </r>
  <r>
    <x v="12"/>
    <n v="16587648"/>
    <x v="4"/>
    <n v="435"/>
    <s v="435G"/>
    <s v="GRUPO-A"/>
    <s v="Enología II"/>
    <s v="GG"/>
    <s v="GRUPO GRANDE"/>
    <s v="435G"/>
    <s v="GRUPO GRANDE DE Enologia II"/>
    <s v="GRUPO-A"/>
    <s v="Grupo Grande de Enologia II"/>
    <s v="2S"/>
    <n v="16587648"/>
    <s v="GONZÁLEZ"/>
    <s v="ARENZANA"/>
    <s v="LUCÍA"/>
    <s v="GONZÁLEZ ARENZANA, LUCÍA"/>
    <x v="1"/>
    <x v="0"/>
    <x v="1"/>
    <n v="0"/>
    <n v="0"/>
    <s v="lugonza"/>
    <s v="lucia.gonzalez@unirioja.es"/>
    <n v="1.2"/>
    <n v="1.2"/>
    <n v="536"/>
    <s v="PROFESOR INTERINO"/>
    <s v="P05"/>
    <s v="TIEMPO PARCIAL (5+5 HORAS)"/>
    <s v="2019-03-02 00:00:00.0"/>
    <s v="2019-09-14 00:00:00.0"/>
    <s v="PI101425"/>
    <s v="PROFESOR CONTRATADO INTERINO"/>
    <s v="R101"/>
    <x v="4"/>
    <n v="780"/>
    <s v="TECNOLOGÍA DE ALIMENTOS"/>
  </r>
  <r>
    <x v="12"/>
    <n v="16609248"/>
    <x v="4"/>
    <n v="435"/>
    <s v="435G"/>
    <s v="GRUPO-A"/>
    <s v="Enología II"/>
    <s v="GG"/>
    <s v="GRUPO GRANDE"/>
    <s v="435G"/>
    <s v="GRUPO GRANDE DE Enologia II"/>
    <s v="GRUPO-A"/>
    <s v="Grupo Grande de Enologia II"/>
    <s v="2S"/>
    <n v="16609248"/>
    <s v="MARTÍNEZ"/>
    <s v="LAPUENTE"/>
    <s v="LETICIA"/>
    <s v="MARTÍNEZ LAPUENTE, LETICIA"/>
    <x v="1"/>
    <x v="0"/>
    <x v="0"/>
    <n v="0"/>
    <n v="0"/>
    <s v="lemartl"/>
    <s v="leticia.martinez@unirioja.es"/>
    <n v="2.8"/>
    <n v="2.8"/>
    <n v="536"/>
    <s v="PROFESOR INTERINO"/>
    <s v="C01"/>
    <s v="TIEMPO COMPLETO"/>
    <s v="2018-09-18 00:00:00.0"/>
    <s v="null"/>
    <s v="PI101226"/>
    <s v="PROFESOR CONTRATADO INTERINO"/>
    <s v="R101"/>
    <x v="4"/>
    <n v="780"/>
    <s v="TECNOLOGÍA DE ALIMENTOS"/>
  </r>
  <r>
    <x v="12"/>
    <n v="16567034"/>
    <x v="4"/>
    <n v="435"/>
    <s v="435L"/>
    <s v="GRUPO-A1"/>
    <s v="Enología II"/>
    <s v="GL"/>
    <s v="GRUPO DE LABORATORIO"/>
    <s v="435L"/>
    <s v="LABORATORIO DE Enologia II"/>
    <s v="GRUPO-A1"/>
    <s v="Laboratorio de Enologia II"/>
    <s v="2S"/>
    <n v="16567034"/>
    <s v="GUADALUPE"/>
    <s v="MÍNGUEZ"/>
    <s v="ZENAIDA"/>
    <s v="GUADALUPE MÍNGUEZ, ZENAIDA"/>
    <x v="1"/>
    <x v="1"/>
    <x v="0"/>
    <n v="2"/>
    <n v="0"/>
    <s v="zeguadal"/>
    <s v="zenaida.guadalupe@unirioja.es"/>
    <n v="2"/>
    <n v="2"/>
    <n v="504"/>
    <s v="PROFESOR TITULAR UNIVERSIDAD"/>
    <s v="C01"/>
    <s v="TIEMPO COMPLETO"/>
    <s v="2018-12-21 00:00:00.0"/>
    <s v="null"/>
    <s v="DF100361"/>
    <s v="PROFESOR TITULAR DE UNIVERSIDAD"/>
    <s v="R101"/>
    <x v="4"/>
    <n v="780"/>
    <s v="TECNOLOGÍA DE ALIMENTOS"/>
  </r>
  <r>
    <x v="13"/>
    <n v="15841424"/>
    <x v="4"/>
    <n v="435"/>
    <s v="435G"/>
    <s v="GRUPO-A"/>
    <s v="Enología II"/>
    <s v="GG"/>
    <s v="GRUPO GRANDE"/>
    <s v="435G"/>
    <s v="GRUPO GRANDE DE Enologia II"/>
    <s v="GRUPO-A"/>
    <s v="Grupo Grande de Enologia II"/>
    <s v="2S"/>
    <n v="15841424"/>
    <s v="AYESTARÁN"/>
    <s v="ITURBE"/>
    <s v="Mª BELEN"/>
    <s v="AYESTARÁN ITURBE, Mª BELEN"/>
    <x v="0"/>
    <x v="1"/>
    <x v="0"/>
    <n v="4"/>
    <n v="3"/>
    <s v="beayesta"/>
    <s v="belen.ayestaran@unirioja.es"/>
    <n v="0"/>
    <m/>
    <n v="500"/>
    <s v="CATEDRATICO DE UNIVERSIDAD"/>
    <s v="01R"/>
    <s v="TIEMPO COMPLETO REDUCIDO"/>
    <s v="2018-12-05 00:00:00.0"/>
    <s v="null"/>
    <s v="DF100372"/>
    <s v="CATEDRÁTICO DE UNIVERSIDAD"/>
    <s v="R101"/>
    <x v="4"/>
    <n v="780"/>
    <s v="TECNOLOGÍA DE ALIMENTOS"/>
  </r>
  <r>
    <x v="13"/>
    <n v="16587648"/>
    <x v="4"/>
    <n v="435"/>
    <s v="435G"/>
    <s v="GRUPO-A"/>
    <s v="Enología II"/>
    <s v="GG"/>
    <s v="GRUPO GRANDE"/>
    <s v="435G"/>
    <s v="GRUPO GRANDE DE Enologia II"/>
    <s v="GRUPO-A"/>
    <s v="Grupo Grande de Enologia II"/>
    <s v="2S"/>
    <n v="16587648"/>
    <s v="GONZÁLEZ"/>
    <s v="ARENZANA"/>
    <s v="LUCÍA"/>
    <s v="GONZÁLEZ ARENZANA, LUCÍA"/>
    <x v="1"/>
    <x v="0"/>
    <x v="1"/>
    <n v="0"/>
    <n v="0"/>
    <s v="lugonza"/>
    <s v="lucia.gonzalez@unirioja.es"/>
    <n v="1.2"/>
    <m/>
    <n v="536"/>
    <s v="PROFESOR INTERINO"/>
    <s v="P05"/>
    <s v="TIEMPO PARCIAL (5+5 HORAS)"/>
    <s v="2019-03-02 00:00:00.0"/>
    <s v="2019-09-14 00:00:00.0"/>
    <s v="PI101425"/>
    <s v="PROFESOR CONTRATADO INTERINO"/>
    <s v="R101"/>
    <x v="4"/>
    <n v="780"/>
    <s v="TECNOLOGÍA DE ALIMENTOS"/>
  </r>
  <r>
    <x v="13"/>
    <n v="16609248"/>
    <x v="4"/>
    <n v="435"/>
    <s v="435G"/>
    <s v="GRUPO-A"/>
    <s v="Enología II"/>
    <s v="GG"/>
    <s v="GRUPO GRANDE"/>
    <s v="435G"/>
    <s v="GRUPO GRANDE DE Enologia II"/>
    <s v="GRUPO-A"/>
    <s v="Grupo Grande de Enologia II"/>
    <s v="2S"/>
    <n v="16609248"/>
    <s v="MARTÍNEZ"/>
    <s v="LAPUENTE"/>
    <s v="LETICIA"/>
    <s v="MARTÍNEZ LAPUENTE, LETICIA"/>
    <x v="1"/>
    <x v="0"/>
    <x v="0"/>
    <n v="0"/>
    <n v="0"/>
    <s v="lemartl"/>
    <s v="leticia.martinez@unirioja.es"/>
    <n v="2.8"/>
    <m/>
    <n v="536"/>
    <s v="PROFESOR INTERINO"/>
    <s v="C01"/>
    <s v="TIEMPO COMPLETO"/>
    <s v="2018-09-18 00:00:00.0"/>
    <s v="null"/>
    <s v="PI101226"/>
    <s v="PROFESOR CONTRATADO INTERINO"/>
    <s v="R101"/>
    <x v="4"/>
    <n v="780"/>
    <s v="TECNOLOGÍA DE ALIMENTOS"/>
  </r>
  <r>
    <x v="13"/>
    <n v="16567034"/>
    <x v="4"/>
    <n v="435"/>
    <s v="435L"/>
    <s v="GRUPO-A1"/>
    <s v="Enología II"/>
    <s v="GL"/>
    <s v="GRUPO DE LABORATORIO"/>
    <s v="435L"/>
    <s v="LABORATORIO DE Enologia II"/>
    <s v="GRUPO-A1"/>
    <s v="Laboratorio de Enologia II"/>
    <s v="2S"/>
    <n v="16567034"/>
    <s v="GUADALUPE"/>
    <s v="MÍNGUEZ"/>
    <s v="ZENAIDA"/>
    <s v="GUADALUPE MÍNGUEZ, ZENAIDA"/>
    <x v="1"/>
    <x v="1"/>
    <x v="0"/>
    <n v="2"/>
    <n v="0"/>
    <s v="zeguadal"/>
    <s v="zenaida.guadalupe@unirioja.es"/>
    <n v="2"/>
    <m/>
    <n v="504"/>
    <s v="PROFESOR TITULAR UNIVERSIDAD"/>
    <s v="C01"/>
    <s v="TIEMPO COMPLETO"/>
    <s v="2018-12-21 00:00:00.0"/>
    <s v="null"/>
    <s v="DF100361"/>
    <s v="PROFESOR TITULAR DE UNIVERSIDAD"/>
    <s v="R101"/>
    <x v="4"/>
    <n v="780"/>
    <s v="TECNOLOGÍA DE ALIMENTOS"/>
  </r>
  <r>
    <x v="14"/>
    <n v="15841424"/>
    <x v="4"/>
    <n v="435"/>
    <s v="435G"/>
    <s v="GRUPO-A"/>
    <s v="Enología II"/>
    <s v="GG"/>
    <s v="GRUPO GRANDE"/>
    <s v="435G"/>
    <s v="GRUPO GRANDE DE Enologia II"/>
    <s v="GRUPO-A"/>
    <s v="Grupo Grande de Enologia II"/>
    <s v="2S"/>
    <n v="15841424"/>
    <s v="AYESTARÁN"/>
    <s v="ITURBE"/>
    <s v="Mª BELEN"/>
    <s v="AYESTARÁN ITURBE, Mª BELEN"/>
    <x v="0"/>
    <x v="1"/>
    <x v="0"/>
    <n v="4"/>
    <n v="3"/>
    <s v="beayesta"/>
    <s v="belen.ayestaran@unirioja.es"/>
    <n v="0"/>
    <m/>
    <n v="500"/>
    <s v="CATEDRATICO DE UNIVERSIDAD"/>
    <s v="01R"/>
    <s v="TIEMPO COMPLETO REDUCIDO"/>
    <s v="2018-12-05 00:00:00.0"/>
    <s v="null"/>
    <s v="DF100372"/>
    <s v="CATEDRÁTICO DE UNIVERSIDAD"/>
    <s v="R101"/>
    <x v="4"/>
    <n v="780"/>
    <s v="TECNOLOGÍA DE ALIMENTOS"/>
  </r>
  <r>
    <x v="14"/>
    <n v="16587648"/>
    <x v="4"/>
    <n v="435"/>
    <s v="435G"/>
    <s v="GRUPO-A"/>
    <s v="Enología II"/>
    <s v="GG"/>
    <s v="GRUPO GRANDE"/>
    <s v="435G"/>
    <s v="GRUPO GRANDE DE Enologia II"/>
    <s v="GRUPO-A"/>
    <s v="Grupo Grande de Enologia II"/>
    <s v="2S"/>
    <n v="16587648"/>
    <s v="GONZÁLEZ"/>
    <s v="ARENZANA"/>
    <s v="LUCÍA"/>
    <s v="GONZÁLEZ ARENZANA, LUCÍA"/>
    <x v="1"/>
    <x v="0"/>
    <x v="1"/>
    <n v="0"/>
    <n v="0"/>
    <s v="lugonza"/>
    <s v="lucia.gonzalez@unirioja.es"/>
    <n v="1.2"/>
    <m/>
    <n v="536"/>
    <s v="PROFESOR INTERINO"/>
    <s v="P05"/>
    <s v="TIEMPO PARCIAL (5+5 HORAS)"/>
    <s v="2019-03-02 00:00:00.0"/>
    <s v="2019-09-14 00:00:00.0"/>
    <s v="PI101425"/>
    <s v="PROFESOR CONTRATADO INTERINO"/>
    <s v="R101"/>
    <x v="4"/>
    <n v="780"/>
    <s v="TECNOLOGÍA DE ALIMENTOS"/>
  </r>
  <r>
    <x v="14"/>
    <n v="16609248"/>
    <x v="4"/>
    <n v="435"/>
    <s v="435G"/>
    <s v="GRUPO-A"/>
    <s v="Enología II"/>
    <s v="GG"/>
    <s v="GRUPO GRANDE"/>
    <s v="435G"/>
    <s v="GRUPO GRANDE DE Enologia II"/>
    <s v="GRUPO-A"/>
    <s v="Grupo Grande de Enologia II"/>
    <s v="2S"/>
    <n v="16609248"/>
    <s v="MARTÍNEZ"/>
    <s v="LAPUENTE"/>
    <s v="LETICIA"/>
    <s v="MARTÍNEZ LAPUENTE, LETICIA"/>
    <x v="1"/>
    <x v="0"/>
    <x v="0"/>
    <n v="0"/>
    <n v="0"/>
    <s v="lemartl"/>
    <s v="leticia.martinez@unirioja.es"/>
    <n v="2.8"/>
    <m/>
    <n v="536"/>
    <s v="PROFESOR INTERINO"/>
    <s v="C01"/>
    <s v="TIEMPO COMPLETO"/>
    <s v="2018-09-18 00:00:00.0"/>
    <s v="null"/>
    <s v="PI101226"/>
    <s v="PROFESOR CONTRATADO INTERINO"/>
    <s v="R101"/>
    <x v="4"/>
    <n v="780"/>
    <s v="TECNOLOGÍA DE ALIMENTOS"/>
  </r>
  <r>
    <x v="14"/>
    <n v="16567034"/>
    <x v="4"/>
    <n v="435"/>
    <s v="435L"/>
    <s v="GRUPO-A1"/>
    <s v="Enología II"/>
    <s v="GL"/>
    <s v="GRUPO DE LABORATORIO"/>
    <s v="435L"/>
    <s v="LABORATORIO DE Enologia II"/>
    <s v="GRUPO-A1"/>
    <s v="Laboratorio de Enologia II"/>
    <s v="2S"/>
    <n v="16567034"/>
    <s v="GUADALUPE"/>
    <s v="MÍNGUEZ"/>
    <s v="ZENAIDA"/>
    <s v="GUADALUPE MÍNGUEZ, ZENAIDA"/>
    <x v="1"/>
    <x v="1"/>
    <x v="0"/>
    <n v="2"/>
    <n v="0"/>
    <s v="zeguadal"/>
    <s v="zenaida.guadalupe@unirioja.es"/>
    <n v="2"/>
    <m/>
    <n v="504"/>
    <s v="PROFESOR TITULAR UNIVERSIDAD"/>
    <s v="C01"/>
    <s v="TIEMPO COMPLETO"/>
    <s v="2018-12-21 00:00:00.0"/>
    <s v="null"/>
    <s v="DF100361"/>
    <s v="PROFESOR TITULAR DE UNIVERSIDAD"/>
    <s v="R101"/>
    <x v="4"/>
    <n v="780"/>
    <s v="TECNOLOGÍA DE ALIMENTOS"/>
  </r>
  <r>
    <x v="12"/>
    <n v="16267404"/>
    <x v="4"/>
    <n v="436"/>
    <s v="436G"/>
    <s v="GRUPO-A"/>
    <s v="Composición y evolución del vino"/>
    <s v="GG"/>
    <s v="GRUPO GRANDE"/>
    <s v="436G"/>
    <s v="GRUPO GRANDE DE Composición y evolución del vino"/>
    <s v="GRUPO-A"/>
    <s v="Grupo Grande de Composición y evolución del vino"/>
    <s v="1S"/>
    <n v="16267404"/>
    <s v="FERNÁNDEZ"/>
    <s v="ZURBANO"/>
    <s v="MARÍA PURIFIC."/>
    <s v="FERNÁNDEZ ZURBANO, MARÍA PURIFIC."/>
    <x v="1"/>
    <x v="1"/>
    <x v="0"/>
    <n v="5"/>
    <n v="4"/>
    <s v="pfernan"/>
    <s v="puri.fernandez@unirioja.es"/>
    <n v="4.5"/>
    <n v="4.5"/>
    <n v="504"/>
    <s v="PROFESOR TITULAR UNIVERSIDAD"/>
    <s v="01R"/>
    <s v="TIEMPO COMPLETO REDUCIDO"/>
    <s v="2012-09-01 00:00:00.0"/>
    <s v="null"/>
    <s v="DF32369"/>
    <s v="TITULAR DE UNIVERSIDAD"/>
    <s v="R112"/>
    <x v="8"/>
    <n v="750"/>
    <s v="QUÍMICA ANALÍTICA"/>
  </r>
  <r>
    <x v="13"/>
    <n v="16267404"/>
    <x v="4"/>
    <n v="436"/>
    <s v="436G"/>
    <s v="GRUPO-A"/>
    <s v="Composición y evolución del vino"/>
    <s v="GG"/>
    <s v="GRUPO GRANDE"/>
    <s v="436G"/>
    <s v="GRUPO GRANDE DE Composición y evolución del vino"/>
    <s v="GRUPO-A"/>
    <s v="Grupo Grande de Composición y evolución del vino"/>
    <s v="1S"/>
    <n v="16267404"/>
    <s v="FERNÁNDEZ"/>
    <s v="ZURBANO"/>
    <s v="MARÍA PURIFIC."/>
    <s v="FERNÁNDEZ ZURBANO, MARÍA PURIFIC."/>
    <x v="1"/>
    <x v="1"/>
    <x v="0"/>
    <n v="5"/>
    <n v="4"/>
    <s v="pfernan"/>
    <s v="puri.fernandez@unirioja.es"/>
    <n v="4.5"/>
    <m/>
    <n v="504"/>
    <s v="PROFESOR TITULAR UNIVERSIDAD"/>
    <s v="01R"/>
    <s v="TIEMPO COMPLETO REDUCIDO"/>
    <s v="2012-09-01 00:00:00.0"/>
    <s v="null"/>
    <s v="DF32369"/>
    <s v="TITULAR DE UNIVERSIDAD"/>
    <s v="R112"/>
    <x v="8"/>
    <n v="750"/>
    <s v="QUÍMICA ANALÍTICA"/>
  </r>
  <r>
    <x v="12"/>
    <n v="16518664"/>
    <x v="4"/>
    <n v="437"/>
    <s v="437L"/>
    <s v="GRUPO-A1"/>
    <s v="Análisis químico"/>
    <s v="GL"/>
    <s v="GRUPO DE LABORATORIO"/>
    <s v="437L"/>
    <s v="LABORATORIO DE Análisis químico"/>
    <s v="GRUPO-A1"/>
    <s v="Laboratorio de Análisis químico"/>
    <s v="2S"/>
    <n v="16518664"/>
    <s v="MARTÍNEZ"/>
    <s v="SORIA"/>
    <s v="MARÍA TERESA"/>
    <s v="MARTÍNEZ SORIA, MARÍA TERESA"/>
    <x v="1"/>
    <x v="1"/>
    <x v="0"/>
    <n v="5"/>
    <n v="3"/>
    <s v="mmmartin"/>
    <s v="maria-teresa.martinez@unirioja.es"/>
    <n v="2"/>
    <n v="2"/>
    <n v="504"/>
    <s v="PROFESOR TITULAR UNIVERSIDAD"/>
    <s v="01R"/>
    <s v="TIEMPO COMPLETO REDUCIDO"/>
    <s v="2016-09-15 00:00:00.0"/>
    <s v="null"/>
    <s v="DF100033"/>
    <s v="PROFESOR TITULAR DE UNIVERSIDAD"/>
    <s v="R112"/>
    <x v="8"/>
    <n v="750"/>
    <s v="QUÍMICA ANALÍTICA"/>
  </r>
  <r>
    <x v="12"/>
    <n v="16525570"/>
    <x v="4"/>
    <n v="437"/>
    <s v="437L"/>
    <s v="GRUPO-A1"/>
    <s v="Análisis químico"/>
    <s v="GL"/>
    <s v="GRUPO DE LABORATORIO"/>
    <s v="437L"/>
    <s v="LABORATORIO DE Análisis químico"/>
    <s v="GRUPO-A1"/>
    <s v="Laboratorio de Análisis químico"/>
    <s v="2S"/>
    <n v="16525570"/>
    <s v="GALLARTA"/>
    <s v="GONZÁLEZ"/>
    <s v="FÉLIX"/>
    <s v="GALLARTA GONZÁLEZ, FÉLIX"/>
    <x v="1"/>
    <x v="1"/>
    <x v="0"/>
    <n v="5"/>
    <n v="0"/>
    <s v="fegallar"/>
    <s v="felix.gallarta@unirioja.es"/>
    <n v="2"/>
    <n v="2"/>
    <n v="504"/>
    <s v="PROFESOR TITULAR UNIVERSIDAD"/>
    <s v="01A"/>
    <s v="TIEMPO COMPLETO AMPLIADO"/>
    <s v="2012-09-01 00:00:00.0"/>
    <s v="null"/>
    <s v="DF32366"/>
    <s v="TITULAR DE UNIVERSIDAD"/>
    <s v="R112"/>
    <x v="8"/>
    <n v="750"/>
    <s v="QUÍMICA ANALÍTICA"/>
  </r>
  <r>
    <x v="12"/>
    <n v="16537076"/>
    <x v="4"/>
    <n v="437"/>
    <s v="437L"/>
    <s v="GRUPO-A2"/>
    <s v="Análisis químico"/>
    <s v="GL"/>
    <s v="GRUPO DE LABORATORIO"/>
    <s v="437L"/>
    <s v="LABORATORIO DE Análisis químico"/>
    <s v="GRUPO-A2"/>
    <s v="Laboratorio de Análisis químico"/>
    <s v="2S"/>
    <n v="16537076"/>
    <s v="SÁENZ"/>
    <s v="BARRIO"/>
    <s v="CECILIA"/>
    <s v="SÁENZ BARRIO, CECILIA"/>
    <x v="0"/>
    <x v="0"/>
    <x v="0"/>
    <n v="5"/>
    <n v="2"/>
    <s v="cesaenz"/>
    <s v="cecilia.saenz@unirioja.es"/>
    <n v="4"/>
    <n v="4"/>
    <n v="504"/>
    <s v="PROFESOR TITULAR UNIVERSIDAD"/>
    <s v="01A"/>
    <s v="TIEMPO COMPLETO AMPLIADO"/>
    <s v="2017-09-15 00:00:00.0"/>
    <s v="null"/>
    <s v="DF100090"/>
    <s v="PROFESOR TITULAR DE UNIVERSIDAD"/>
    <s v="R112"/>
    <x v="8"/>
    <n v="750"/>
    <s v="QUÍMICA ANALÍTICA"/>
  </r>
  <r>
    <x v="13"/>
    <n v="16518664"/>
    <x v="4"/>
    <n v="437"/>
    <s v="437L"/>
    <s v="GRUPO-A1"/>
    <s v="Análisis químico"/>
    <s v="GL"/>
    <s v="GRUPO DE LABORATORIO"/>
    <s v="437L"/>
    <s v="LABORATORIO DE Análisis químico"/>
    <s v="GRUPO-A1"/>
    <s v="Laboratorio de Análisis químico"/>
    <s v="2S"/>
    <n v="16518664"/>
    <s v="MARTÍNEZ"/>
    <s v="SORIA"/>
    <s v="MARÍA TERESA"/>
    <s v="MARTÍNEZ SORIA, MARÍA TERESA"/>
    <x v="1"/>
    <x v="1"/>
    <x v="0"/>
    <n v="5"/>
    <n v="3"/>
    <s v="mmmartin"/>
    <s v="maria-teresa.martinez@unirioja.es"/>
    <n v="2"/>
    <m/>
    <n v="504"/>
    <s v="PROFESOR TITULAR UNIVERSIDAD"/>
    <s v="01R"/>
    <s v="TIEMPO COMPLETO REDUCIDO"/>
    <s v="2016-09-15 00:00:00.0"/>
    <s v="null"/>
    <s v="DF100033"/>
    <s v="PROFESOR TITULAR DE UNIVERSIDAD"/>
    <s v="R112"/>
    <x v="8"/>
    <n v="750"/>
    <s v="QUÍMICA ANALÍTICA"/>
  </r>
  <r>
    <x v="13"/>
    <n v="16525570"/>
    <x v="4"/>
    <n v="437"/>
    <s v="437L"/>
    <s v="GRUPO-A1"/>
    <s v="Análisis químico"/>
    <s v="GL"/>
    <s v="GRUPO DE LABORATORIO"/>
    <s v="437L"/>
    <s v="LABORATORIO DE Análisis químico"/>
    <s v="GRUPO-A1"/>
    <s v="Laboratorio de Análisis químico"/>
    <s v="2S"/>
    <n v="16525570"/>
    <s v="GALLARTA"/>
    <s v="GONZÁLEZ"/>
    <s v="FÉLIX"/>
    <s v="GALLARTA GONZÁLEZ, FÉLIX"/>
    <x v="1"/>
    <x v="1"/>
    <x v="0"/>
    <n v="5"/>
    <n v="0"/>
    <s v="fegallar"/>
    <s v="felix.gallarta@unirioja.es"/>
    <n v="2"/>
    <m/>
    <n v="504"/>
    <s v="PROFESOR TITULAR UNIVERSIDAD"/>
    <s v="01A"/>
    <s v="TIEMPO COMPLETO AMPLIADO"/>
    <s v="2012-09-01 00:00:00.0"/>
    <s v="null"/>
    <s v="DF32366"/>
    <s v="TITULAR DE UNIVERSIDAD"/>
    <s v="R112"/>
    <x v="8"/>
    <n v="750"/>
    <s v="QUÍMICA ANALÍTICA"/>
  </r>
  <r>
    <x v="13"/>
    <n v="16537076"/>
    <x v="4"/>
    <n v="437"/>
    <s v="437L"/>
    <s v="GRUPO-A2"/>
    <s v="Análisis químico"/>
    <s v="GL"/>
    <s v="GRUPO DE LABORATORIO"/>
    <s v="437L"/>
    <s v="LABORATORIO DE Análisis químico"/>
    <s v="GRUPO-A2"/>
    <s v="Laboratorio de Análisis químico"/>
    <s v="2S"/>
    <n v="16537076"/>
    <s v="SÁENZ"/>
    <s v="BARRIO"/>
    <s v="CECILIA"/>
    <s v="SÁENZ BARRIO, CECILIA"/>
    <x v="0"/>
    <x v="0"/>
    <x v="0"/>
    <n v="5"/>
    <n v="2"/>
    <s v="cesaenz"/>
    <s v="cecilia.saenz@unirioja.es"/>
    <n v="4"/>
    <m/>
    <n v="504"/>
    <s v="PROFESOR TITULAR UNIVERSIDAD"/>
    <s v="01A"/>
    <s v="TIEMPO COMPLETO AMPLIADO"/>
    <s v="2017-09-15 00:00:00.0"/>
    <s v="null"/>
    <s v="DF100090"/>
    <s v="PROFESOR TITULAR DE UNIVERSIDAD"/>
    <s v="R112"/>
    <x v="8"/>
    <n v="750"/>
    <s v="QUÍMICA ANALÍTICA"/>
  </r>
  <r>
    <x v="12"/>
    <n v="690684"/>
    <x v="4"/>
    <n v="438"/>
    <s v="438G"/>
    <s v="GRUPO-A"/>
    <s v="Bioquímica enológica"/>
    <s v="GG"/>
    <s v="GRUPO GRANDE"/>
    <s v="438G"/>
    <s v="GRUPO GRANDE DE Bioquímica enólogica"/>
    <s v="GRUPO-A"/>
    <s v="Grupo Grande de Bioquímica enólogica"/>
    <s v="2S"/>
    <n v="690684"/>
    <s v="DIZY"/>
    <s v="SOTO"/>
    <s v="MARTA Mª INÉS"/>
    <s v="DIZY SOTO, MARTA Mª INÉS"/>
    <x v="1"/>
    <x v="0"/>
    <x v="0"/>
    <n v="5"/>
    <n v="3"/>
    <s v="madizy"/>
    <s v="marta.dizy@unirioja.es"/>
    <n v="2"/>
    <n v="2"/>
    <n v="504"/>
    <s v="PROFESOR TITULAR UNIVERSIDAD"/>
    <s v="01R"/>
    <s v="TIEMPO COMPLETO REDUCIDO"/>
    <s v="2017-09-15 00:00:00.0"/>
    <s v="null"/>
    <s v="DF348"/>
    <s v="TITULAR DE UNIVERSIDAD"/>
    <s v="R101"/>
    <x v="4"/>
    <n v="60"/>
    <s v="BIOQUÍMICA Y BIOLOGÍA MOLECULAR"/>
  </r>
  <r>
    <x v="12"/>
    <n v="14245719"/>
    <x v="4"/>
    <n v="438"/>
    <s v="438G"/>
    <s v="GRUPO-A"/>
    <s v="Bioquímica enológica"/>
    <s v="GG"/>
    <s v="GRUPO GRANDE"/>
    <s v="438G"/>
    <s v="GRUPO GRANDE DE Bioquímica enólogica"/>
    <s v="GRUPO-A"/>
    <s v="Grupo Grande de Bioquímica enólogica"/>
    <s v="2S"/>
    <n v="14245719"/>
    <s v="RUIZ"/>
    <s v="LARREA"/>
    <s v="MARÍA FERNANDA"/>
    <s v="RUIZ LARREA, MARÍA FERNANDA"/>
    <x v="1"/>
    <x v="1"/>
    <x v="0"/>
    <n v="5"/>
    <n v="5"/>
    <s v="fernruiz"/>
    <s v="fernanda.ruiz@unirioja.es"/>
    <n v="2"/>
    <n v="2"/>
    <s v="A-0500"/>
    <s v="CATEDRATICO DE UNIVERSIDAD"/>
    <s v="01R"/>
    <s v="TIEMPO COMPLETO REDUCIDO"/>
    <s v="2012-09-01 00:00:00.0"/>
    <s v="null"/>
    <s v="DF100284"/>
    <s v="CATEDRÁTICO DE UNIVERSIDAD"/>
    <s v="R101"/>
    <x v="4"/>
    <n v="60"/>
    <s v="BIOQUÍMICA Y BIOLOGÍA MOLECULAR"/>
  </r>
  <r>
    <x v="12"/>
    <n v="16606907"/>
    <x v="4"/>
    <n v="438"/>
    <s v="438L"/>
    <s v="GRUPO-A1"/>
    <s v="Bioquímica enológica"/>
    <s v="GL"/>
    <s v="GRUPO DE LABORATORIO"/>
    <s v="438L"/>
    <s v="LABORATORIO DE Bioquímica enólogica"/>
    <s v="GRUPO-A1"/>
    <s v="Laboratorio de Bioquímica enólogica"/>
    <s v="2S"/>
    <n v="16606907"/>
    <s v="FERNÁNDEZ"/>
    <s v="PÉREZ"/>
    <s v="MARÍA DEL ROCÍO"/>
    <s v="FERNÁNDEZ PÉREZ, MARÍA DEL ROCÍO"/>
    <x v="1"/>
    <x v="0"/>
    <x v="0"/>
    <n v="0"/>
    <n v="0"/>
    <s v="m.fernp"/>
    <s v="rocio.fernandez@unirioja.es"/>
    <n v="2"/>
    <n v="2"/>
    <n v="536"/>
    <s v="PROFESOR INTERINO"/>
    <s v="C01"/>
    <s v="TIEMPO COMPLETO"/>
    <s v="2019-02-04 00:00:00.0"/>
    <s v="2019-09-14 00:00:00.0"/>
    <s v="PI101449"/>
    <s v="PROFESOR CONTRATADO INTERINO"/>
    <s v="R101"/>
    <x v="4"/>
    <n v="60"/>
    <s v="BIOQUÍMICA Y BIOLOGÍA MOLECULAR"/>
  </r>
  <r>
    <x v="13"/>
    <n v="690684"/>
    <x v="4"/>
    <n v="438"/>
    <s v="438G"/>
    <s v="GRUPO-A"/>
    <s v="Bioquímica enológica"/>
    <s v="GG"/>
    <s v="GRUPO GRANDE"/>
    <s v="438G"/>
    <s v="GRUPO GRANDE DE Bioquímica enólogica"/>
    <s v="GRUPO-A"/>
    <s v="Grupo Grande de Bioquímica enólogica"/>
    <s v="2S"/>
    <n v="690684"/>
    <s v="DIZY"/>
    <s v="SOTO"/>
    <s v="MARTA Mª INÉS"/>
    <s v="DIZY SOTO, MARTA Mª INÉS"/>
    <x v="1"/>
    <x v="0"/>
    <x v="0"/>
    <n v="5"/>
    <n v="3"/>
    <s v="madizy"/>
    <s v="marta.dizy@unirioja.es"/>
    <n v="2"/>
    <m/>
    <n v="504"/>
    <s v="PROFESOR TITULAR UNIVERSIDAD"/>
    <s v="01R"/>
    <s v="TIEMPO COMPLETO REDUCIDO"/>
    <s v="2017-09-15 00:00:00.0"/>
    <s v="null"/>
    <s v="DF348"/>
    <s v="TITULAR DE UNIVERSIDAD"/>
    <s v="R101"/>
    <x v="4"/>
    <n v="60"/>
    <s v="BIOQUÍMICA Y BIOLOGÍA MOLECULAR"/>
  </r>
  <r>
    <x v="13"/>
    <n v="14245719"/>
    <x v="4"/>
    <n v="438"/>
    <s v="438G"/>
    <s v="GRUPO-A"/>
    <s v="Bioquímica enológica"/>
    <s v="GG"/>
    <s v="GRUPO GRANDE"/>
    <s v="438G"/>
    <s v="GRUPO GRANDE DE Bioquímica enólogica"/>
    <s v="GRUPO-A"/>
    <s v="Grupo Grande de Bioquímica enólogica"/>
    <s v="2S"/>
    <n v="14245719"/>
    <s v="RUIZ"/>
    <s v="LARREA"/>
    <s v="MARÍA FERNANDA"/>
    <s v="RUIZ LARREA, MARÍA FERNANDA"/>
    <x v="1"/>
    <x v="1"/>
    <x v="0"/>
    <n v="5"/>
    <n v="5"/>
    <s v="fernruiz"/>
    <s v="fernanda.ruiz@unirioja.es"/>
    <n v="2"/>
    <m/>
    <s v="A-0500"/>
    <s v="CATEDRATICO DE UNIVERSIDAD"/>
    <s v="01R"/>
    <s v="TIEMPO COMPLETO REDUCIDO"/>
    <s v="2012-09-01 00:00:00.0"/>
    <s v="null"/>
    <s v="DF100284"/>
    <s v="CATEDRÁTICO DE UNIVERSIDAD"/>
    <s v="R101"/>
    <x v="4"/>
    <n v="60"/>
    <s v="BIOQUÍMICA Y BIOLOGÍA MOLECULAR"/>
  </r>
  <r>
    <x v="13"/>
    <n v="16606907"/>
    <x v="4"/>
    <n v="438"/>
    <s v="438L"/>
    <s v="GRUPO-A1"/>
    <s v="Bioquímica enológica"/>
    <s v="GL"/>
    <s v="GRUPO DE LABORATORIO"/>
    <s v="438L"/>
    <s v="LABORATORIO DE Bioquímica enólogica"/>
    <s v="GRUPO-A1"/>
    <s v="Laboratorio de Bioquímica enólogica"/>
    <s v="2S"/>
    <n v="16606907"/>
    <s v="FERNÁNDEZ"/>
    <s v="PÉREZ"/>
    <s v="MARÍA DEL ROCÍO"/>
    <s v="FERNÁNDEZ PÉREZ, MARÍA DEL ROCÍO"/>
    <x v="1"/>
    <x v="0"/>
    <x v="0"/>
    <n v="0"/>
    <n v="0"/>
    <s v="m.fernp"/>
    <s v="rocio.fernandez@unirioja.es"/>
    <n v="2"/>
    <m/>
    <n v="536"/>
    <s v="PROFESOR INTERINO"/>
    <s v="C01"/>
    <s v="TIEMPO COMPLETO"/>
    <s v="2019-02-04 00:00:00.0"/>
    <s v="2019-09-14 00:00:00.0"/>
    <s v="PI101449"/>
    <s v="PROFESOR CONTRATADO INTERINO"/>
    <s v="R101"/>
    <x v="4"/>
    <n v="60"/>
    <s v="BIOQUÍMICA Y BIOLOGÍA MOLECULAR"/>
  </r>
  <r>
    <x v="14"/>
    <n v="690684"/>
    <x v="4"/>
    <n v="438"/>
    <s v="438G"/>
    <s v="GRUPO-A"/>
    <s v="Bioquímica enológica"/>
    <s v="GG"/>
    <s v="GRUPO GRANDE"/>
    <s v="438G"/>
    <s v="GRUPO GRANDE DE Bioquímica enólogica"/>
    <s v="GRUPO-A"/>
    <s v="Grupo Grande de Bioquímica enólogica"/>
    <s v="2S"/>
    <n v="690684"/>
    <s v="DIZY"/>
    <s v="SOTO"/>
    <s v="MARTA Mª INÉS"/>
    <s v="DIZY SOTO, MARTA Mª INÉS"/>
    <x v="1"/>
    <x v="0"/>
    <x v="0"/>
    <n v="5"/>
    <n v="3"/>
    <s v="madizy"/>
    <s v="marta.dizy@unirioja.es"/>
    <n v="2"/>
    <m/>
    <n v="504"/>
    <s v="PROFESOR TITULAR UNIVERSIDAD"/>
    <s v="01R"/>
    <s v="TIEMPO COMPLETO REDUCIDO"/>
    <s v="2017-09-15 00:00:00.0"/>
    <s v="null"/>
    <s v="DF348"/>
    <s v="TITULAR DE UNIVERSIDAD"/>
    <s v="R101"/>
    <x v="4"/>
    <n v="60"/>
    <s v="BIOQUÍMICA Y BIOLOGÍA MOLECULAR"/>
  </r>
  <r>
    <x v="14"/>
    <n v="14245719"/>
    <x v="4"/>
    <n v="438"/>
    <s v="438G"/>
    <s v="GRUPO-A"/>
    <s v="Bioquímica enológica"/>
    <s v="GG"/>
    <s v="GRUPO GRANDE"/>
    <s v="438G"/>
    <s v="GRUPO GRANDE DE Bioquímica enólogica"/>
    <s v="GRUPO-A"/>
    <s v="Grupo Grande de Bioquímica enólogica"/>
    <s v="2S"/>
    <n v="14245719"/>
    <s v="RUIZ"/>
    <s v="LARREA"/>
    <s v="MARÍA FERNANDA"/>
    <s v="RUIZ LARREA, MARÍA FERNANDA"/>
    <x v="1"/>
    <x v="1"/>
    <x v="0"/>
    <n v="5"/>
    <n v="5"/>
    <s v="fernruiz"/>
    <s v="fernanda.ruiz@unirioja.es"/>
    <n v="2"/>
    <m/>
    <s v="A-0500"/>
    <s v="CATEDRATICO DE UNIVERSIDAD"/>
    <s v="01R"/>
    <s v="TIEMPO COMPLETO REDUCIDO"/>
    <s v="2012-09-01 00:00:00.0"/>
    <s v="null"/>
    <s v="DF100284"/>
    <s v="CATEDRÁTICO DE UNIVERSIDAD"/>
    <s v="R101"/>
    <x v="4"/>
    <n v="60"/>
    <s v="BIOQUÍMICA Y BIOLOGÍA MOLECULAR"/>
  </r>
  <r>
    <x v="14"/>
    <n v="16606907"/>
    <x v="4"/>
    <n v="438"/>
    <s v="438L"/>
    <s v="GRUPO-A1"/>
    <s v="Bioquímica enológica"/>
    <s v="GL"/>
    <s v="GRUPO DE LABORATORIO"/>
    <s v="438L"/>
    <s v="LABORATORIO DE Bioquímica enólogica"/>
    <s v="GRUPO-A1"/>
    <s v="Laboratorio de Bioquímica enólogica"/>
    <s v="2S"/>
    <n v="16606907"/>
    <s v="FERNÁNDEZ"/>
    <s v="PÉREZ"/>
    <s v="MARÍA DEL ROCÍO"/>
    <s v="FERNÁNDEZ PÉREZ, MARÍA DEL ROCÍO"/>
    <x v="1"/>
    <x v="0"/>
    <x v="0"/>
    <n v="0"/>
    <n v="0"/>
    <s v="m.fernp"/>
    <s v="rocio.fernandez@unirioja.es"/>
    <n v="2"/>
    <m/>
    <n v="536"/>
    <s v="PROFESOR INTERINO"/>
    <s v="C01"/>
    <s v="TIEMPO COMPLETO"/>
    <s v="2019-02-04 00:00:00.0"/>
    <s v="2019-09-14 00:00:00.0"/>
    <s v="PI101449"/>
    <s v="PROFESOR CONTRATADO INTERINO"/>
    <s v="R101"/>
    <x v="4"/>
    <n v="60"/>
    <s v="BIOQUÍMICA Y BIOLOGÍA MOLECULAR"/>
  </r>
  <r>
    <x v="15"/>
    <n v="16546828"/>
    <x v="4"/>
    <n v="440"/>
    <s v="440G"/>
    <s v="GRUPO-A"/>
    <s v="Tecnología orientada a objetos"/>
    <s v="GG"/>
    <s v="GRUPO GRANDE"/>
    <s v="440G"/>
    <s v="GRUPO GRANDE DE Tecnología orientada a objetos"/>
    <s v="GRUPO-A"/>
    <s v="Grupo Grande de Tecnología orientada a objetos"/>
    <s v="1S"/>
    <n v="16546828"/>
    <s v="PASCUAL"/>
    <s v="MARTÍNEZ LOSA"/>
    <s v="MARÍA VICO"/>
    <s v="PASCUAL MARTÍNEZ LOSA, MARÍA VICO"/>
    <x v="0"/>
    <x v="0"/>
    <x v="0"/>
    <n v="4"/>
    <n v="2"/>
    <s v="mvico"/>
    <s v="mvico@unirioja.es"/>
    <n v="3.2"/>
    <n v="3.2"/>
    <n v="534"/>
    <s v="CONTRATADO DOCTOR -TIPO 1"/>
    <s v="C01"/>
    <s v="TIEMPO COMPLETO"/>
    <s v="2009-11-06 00:00:00.0"/>
    <s v="null"/>
    <s v="LD100291"/>
    <s v="CONTRATADO DOCTOR"/>
    <s v="R111"/>
    <x v="7"/>
    <n v="570"/>
    <s v="LENGUAJES Y SISTEMAS INFORMÁTICOS"/>
  </r>
  <r>
    <x v="15"/>
    <n v="16622450"/>
    <x v="4"/>
    <n v="441"/>
    <s v="441G"/>
    <s v="GRUPO-A"/>
    <s v="Sistemas distribuidos"/>
    <s v="GG"/>
    <s v="GRUPO GRANDE"/>
    <s v="441G"/>
    <s v="GRUPO GRANDE DE Sistemas distribuidos"/>
    <s v="GRUPO-A"/>
    <s v="Grupo Grande de Sistemas distribuidos"/>
    <s v="1S"/>
    <n v="16622450"/>
    <s v="DIVASÓN"/>
    <s v="MALLAGARAY"/>
    <s v="JOSE"/>
    <s v="DIVASÓN MALLAGARAY, JOSE"/>
    <x v="1"/>
    <x v="0"/>
    <x v="0"/>
    <n v="1"/>
    <n v="0"/>
    <s v="jodivaso"/>
    <s v="jose.divason@unirioja.es"/>
    <n v="3.2"/>
    <n v="3.2"/>
    <n v="536"/>
    <s v="PROFESOR INTERINO"/>
    <s v="C01"/>
    <s v="TIEMPO COMPLETO"/>
    <s v="2017-09-15 00:00:00.0"/>
    <s v="null"/>
    <s v="PI101270"/>
    <s v="PROFESOR CONTRATADO INTERINO"/>
    <s v="R111"/>
    <x v="7"/>
    <n v="75"/>
    <s v="CIENCIA DE LA COMPUTACIÓN E INTELIGENCIA ARTIFICIA"/>
  </r>
  <r>
    <x v="15"/>
    <n v="16553320"/>
    <x v="4"/>
    <n v="442"/>
    <s v="442G"/>
    <s v="GRUPO-A"/>
    <s v="Administración de redes y servidores"/>
    <s v="GG"/>
    <s v="GRUPO GRANDE"/>
    <s v="442G"/>
    <s v="GRUPO GRANDE DE Administración de redes y servidores"/>
    <s v="GRUPO-A"/>
    <s v="Grupo Grande de Administración de redes y servidores"/>
    <s v="1S"/>
    <n v="16553320"/>
    <s v="ELVIRA"/>
    <s v="IZURRATEGUI"/>
    <s v="CARLOS"/>
    <s v="ELVIRA IZURRATEGUI, CARLOS"/>
    <x v="1"/>
    <x v="0"/>
    <x v="1"/>
    <n v="5"/>
    <n v="0"/>
    <s v="celvira"/>
    <s v="carlos.elvira@unirioja.es"/>
    <n v="0"/>
    <n v="0"/>
    <n v="506"/>
    <s v="PROFESOR TITULAR DE ESCUELA UNIVERSITARI"/>
    <s v="01A"/>
    <s v="TIEMPO COMPLETO AMPLIADO"/>
    <s v="2012-09-01 00:00:00.0"/>
    <s v="null"/>
    <s v="DF31778"/>
    <s v="TITULAR DE ESCUELAS UNIVERSITARIAS"/>
    <s v="R109"/>
    <x v="9"/>
    <n v="520"/>
    <s v="INGENIERÍA DE SISTEMAS Y AUTOMÁTICA"/>
  </r>
  <r>
    <x v="15"/>
    <n v="16611012"/>
    <x v="4"/>
    <n v="442"/>
    <s v="442G"/>
    <s v="GRUPO-A"/>
    <s v="Administración de redes y servidores"/>
    <s v="GG"/>
    <s v="GRUPO GRANDE"/>
    <s v="442G"/>
    <s v="GRUPO GRANDE DE Administración de redes y servidores"/>
    <s v="GRUPO-A"/>
    <s v="Grupo Grande de Administración de redes y servidores"/>
    <s v="1S"/>
    <n v="16611012"/>
    <s v="NÁJERA"/>
    <s v="CANAL"/>
    <s v="SILVANO"/>
    <s v="NÁJERA CANAL, SILVANO"/>
    <x v="0"/>
    <x v="0"/>
    <x v="0"/>
    <n v="0"/>
    <n v="0"/>
    <s v="sinajera"/>
    <s v="silvano.najera@unirioja.es"/>
    <n v="3.2"/>
    <n v="3.2"/>
    <n v="536"/>
    <s v="PROFESOR INTERINO"/>
    <s v="C01"/>
    <s v="TIEMPO COMPLETO"/>
    <s v="2018-09-17 00:00:00.0"/>
    <s v="null"/>
    <s v="PI101375"/>
    <s v="PROFESOR CONTRATADO INTERINO TC"/>
    <s v="R109"/>
    <x v="9"/>
    <n v="520"/>
    <s v="INGENIERÍA DE SISTEMAS Y AUTOMÁTICA"/>
  </r>
  <r>
    <x v="15"/>
    <n v="16570582"/>
    <x v="4"/>
    <n v="443"/>
    <s v="443G"/>
    <s v="GRUPO-A"/>
    <s v="Arquitectura de computadores"/>
    <s v="GG"/>
    <s v="GRUPO GRANDE"/>
    <s v="443G"/>
    <s v="GRUPO GRANDE DE Arquitectura de computadores"/>
    <s v="GRUPO-A"/>
    <s v="Grupo Grande de Arquitectura de computadores"/>
    <s v="1S"/>
    <n v="16570582"/>
    <s v="PÉREZ"/>
    <s v="BARRÓN"/>
    <s v="IVÁN LUIS"/>
    <s v="PÉREZ BARRÓN, IVÁN LUIS"/>
    <x v="0"/>
    <x v="0"/>
    <x v="0"/>
    <n v="3"/>
    <n v="1"/>
    <s v="ivperez"/>
    <s v="ivan.perez@unirioja.es"/>
    <n v="3.6"/>
    <n v="3.6"/>
    <n v="534"/>
    <s v="CONTRATADO DOCTOR -TIPO 1"/>
    <s v="C01"/>
    <s v="TIEMPO COMPLETO"/>
    <s v="2015-12-23 00:00:00.0"/>
    <s v="null"/>
    <s v="LD100490"/>
    <s v="PROFESOR CONTRATADO DOCTOR TIPO 1"/>
    <s v="R109"/>
    <x v="9"/>
    <n v="785"/>
    <s v="TECNOLOGÍA ELECTRÓNICA"/>
  </r>
  <r>
    <x v="15"/>
    <n v="72791632"/>
    <x v="4"/>
    <n v="444"/>
    <s v="444G"/>
    <s v="GRUPO-A"/>
    <s v="Diseño tecnológico de sistemas de información"/>
    <s v="GG"/>
    <s v="GRUPO GRANDE"/>
    <s v="444G"/>
    <s v="GRUPO GRANDE DE Diseño tecnológico de sistemas de información"/>
    <s v="GRUPO-A"/>
    <s v="Grupo Grande de Diseño tecnológico de sistemas de información"/>
    <s v="1S"/>
    <n v="72791632"/>
    <s v="PÉREZ"/>
    <s v="VALLE"/>
    <s v="BEATRIZ"/>
    <s v="PÉREZ VALLE, BEATRIZ"/>
    <x v="0"/>
    <x v="0"/>
    <x v="0"/>
    <n v="2"/>
    <n v="0"/>
    <s v="beperev"/>
    <s v="beatriz.perez@unirioja.es"/>
    <n v="3.2"/>
    <n v="3.2"/>
    <n v="536"/>
    <s v="PROFESOR INTERINO"/>
    <s v="C01"/>
    <s v="TIEMPO COMPLETO"/>
    <s v="2009-10-01 00:00:00.0"/>
    <s v="null"/>
    <s v="PI100722"/>
    <s v="PROFESOR CONTRATADO INTERINO"/>
    <s v="R111"/>
    <x v="7"/>
    <n v="75"/>
    <s v="CIENCIA DE LA COMPUTACIÓN E INTELIGENCIA ARTIFICIA"/>
  </r>
  <r>
    <x v="15"/>
    <n v="17710488"/>
    <x v="4"/>
    <n v="445"/>
    <s v="445G"/>
    <s v="GRUPO-A"/>
    <s v="Procesadores de lenguajes"/>
    <s v="GG"/>
    <s v="GRUPO GRANDE"/>
    <s v="445G"/>
    <s v="GRUPO GRANDE DE Procesadores de lenguajes"/>
    <s v="GRUPO-A"/>
    <s v="Grupo Grande de Procesadores de lenguajes"/>
    <s v="2S"/>
    <n v="17710488"/>
    <s v="LAMBAN"/>
    <s v="PARDO"/>
    <s v="LAUREANO"/>
    <s v="LAMBAN PARDO, LAUREANO"/>
    <x v="0"/>
    <x v="0"/>
    <x v="0"/>
    <n v="6"/>
    <n v="2"/>
    <s v="lalamban"/>
    <s v="lalamban@unirioja.es"/>
    <n v="3.2"/>
    <n v="3.2"/>
    <n v="504"/>
    <s v="PROFESOR TITULAR UNIVERSIDAD"/>
    <s v="C01"/>
    <s v="TIEMPO COMPLETO"/>
    <s v="2016-09-15 00:00:00.0"/>
    <s v="null"/>
    <s v="DF32144"/>
    <s v="TITULAR DE ESCUELAS UNIVERSITARIAS"/>
    <s v="R111"/>
    <x v="7"/>
    <n v="75"/>
    <s v="CIENCIA DE LA COMPUTACIÓN E INTELIGENCIA ARTIFICIA"/>
  </r>
  <r>
    <x v="15"/>
    <n v="16561526"/>
    <x v="4"/>
    <n v="446"/>
    <s v="446G"/>
    <s v="GRUPO-A"/>
    <s v="Proyectos de informática"/>
    <s v="GG"/>
    <s v="GRUPO GRANDE"/>
    <s v="446G"/>
    <s v="GRUPO GRANDE DE Proyectos de informática"/>
    <s v="GRUPO-A"/>
    <s v="Grupo Grande de Proyectos de informática"/>
    <s v="2S"/>
    <n v="16561526"/>
    <s v="MARTÍNEZ DE PISÓN"/>
    <s v="ASCACIBAR"/>
    <s v="FCO.JAVIER"/>
    <s v="MARTÍNEZ DE PISÓN ASCACIBAR, FCO.JAVIER"/>
    <x v="0"/>
    <x v="0"/>
    <x v="0"/>
    <n v="4"/>
    <n v="3"/>
    <s v="fjmartin"/>
    <s v="fjmartin@unirioja.es"/>
    <n v="0"/>
    <n v="0"/>
    <n v="500"/>
    <s v="CATEDRATICO DE UNIVERSIDAD"/>
    <s v="01R"/>
    <s v="TIEMPO COMPLETO REDUCIDO"/>
    <s v="2018-11-26 00:00:00.0"/>
    <s v="null"/>
    <s v="DF32041"/>
    <s v="CATEDRÁTICO DE UNIVERSIDAD"/>
    <s v="R110"/>
    <x v="10"/>
    <n v="720"/>
    <s v="PROYECTOS DE INGENIERÍA"/>
  </r>
  <r>
    <x v="15"/>
    <n v="72779052"/>
    <x v="4"/>
    <n v="446"/>
    <s v="446G"/>
    <s v="GRUPO-A"/>
    <s v="Proyectos de informática"/>
    <s v="GG"/>
    <s v="GRUPO GRANDE"/>
    <s v="446G"/>
    <s v="GRUPO GRANDE DE Proyectos de informática"/>
    <s v="GRUPO-A"/>
    <s v="Grupo Grande de Proyectos de informática"/>
    <s v="2S"/>
    <n v="72779052"/>
    <s v="RUBIO"/>
    <s v="BARRAGÁN"/>
    <s v="NICOLÁS"/>
    <s v="RUBIO BARRAGÁN, NICOLÁS"/>
    <x v="1"/>
    <x v="1"/>
    <x v="1"/>
    <n v="0"/>
    <n v="0"/>
    <s v="nirubio"/>
    <s v="nicolas.rubio@unirioja.es"/>
    <n v="3.2"/>
    <n v="3.2"/>
    <n v="532"/>
    <s v="LABORAL DOCENTE-ASOCIADO"/>
    <s v="P03"/>
    <s v="TIEMPO PARCIAL (3+3 HORAS)"/>
    <s v="2018-09-18 00:00:00.0"/>
    <s v="2019-09-14 00:00:00.0"/>
    <s v="PI101382"/>
    <s v="PROFESOR ASOCIADO"/>
    <s v="R110"/>
    <x v="10"/>
    <n v="720"/>
    <s v="PROYECTOS DE INGENIERÍA"/>
  </r>
  <r>
    <x v="15"/>
    <n v="15973686"/>
    <x v="4"/>
    <n v="446"/>
    <s v="446I"/>
    <s v="GRUPO-A1"/>
    <s v="Proyectos de informática"/>
    <s v="GI"/>
    <s v="GRUPO DE INFORMÁTICA"/>
    <s v="446I"/>
    <s v="INFORMÁTICA DE Proyectos de informática"/>
    <s v="GRUPO-A1"/>
    <s v="Informática de Proyectos de informática"/>
    <s v="2S"/>
    <n v="15973686"/>
    <s v="JAIME"/>
    <s v="ELIZONDO"/>
    <s v="ARTURO"/>
    <s v="JAIME ELIZONDO, ARTURO"/>
    <x v="1"/>
    <x v="1"/>
    <x v="0"/>
    <n v="5"/>
    <n v="1"/>
    <s v="arjaime"/>
    <s v="arturo.jaime@unirioja.es"/>
    <n v="2.8"/>
    <n v="2.8"/>
    <n v="504"/>
    <s v="PROFESOR TITULAR UNIVERSIDAD"/>
    <s v="C01"/>
    <s v="TIEMPO COMPLETO"/>
    <s v="2015-09-15 00:00:00.0"/>
    <s v="null"/>
    <s v="DF100152"/>
    <s v="PROFESOR TITULAR DE UNIVERSIDAD"/>
    <s v="R111"/>
    <x v="7"/>
    <n v="570"/>
    <s v="LENGUAJES Y SISTEMAS INFORMÁTICOS"/>
  </r>
  <r>
    <x v="15"/>
    <n v="16551912"/>
    <x v="4"/>
    <n v="447"/>
    <s v="447G"/>
    <s v="GRUPO-A"/>
    <s v="Programación de aplicaciones web"/>
    <s v="GG"/>
    <s v="GRUPO GRANDE"/>
    <s v="447G"/>
    <s v="GRUPO GRANDE DE Programación de aplicaciones web"/>
    <s v="GRUPO-A"/>
    <s v="Grupo Grande de Programación de aplicaciones web"/>
    <s v="2S"/>
    <n v="16551912"/>
    <s v="GARCÍA"/>
    <s v="IZQUIERDO"/>
    <s v="FRANCISCO JOSÉ"/>
    <s v="GARCÍA IZQUIERDO, FRANCISCO JOSÉ"/>
    <x v="0"/>
    <x v="0"/>
    <x v="0"/>
    <n v="4"/>
    <n v="1"/>
    <s v="fgarcia"/>
    <s v="francisco.garcia@unirioja.es"/>
    <n v="3.2"/>
    <n v="3.2"/>
    <n v="534"/>
    <s v="CONTRATADO DOCTOR -TIPO 1"/>
    <s v="C01"/>
    <s v="TIEMPO COMPLETO"/>
    <s v="2013-07-20 00:00:00.0"/>
    <s v="null"/>
    <s v="LD100292"/>
    <s v="CONTRATADO DOCTOR"/>
    <s v="R111"/>
    <x v="7"/>
    <n v="570"/>
    <s v="LENGUAJES Y SISTEMAS INFORMÁTICOS"/>
  </r>
  <r>
    <x v="15"/>
    <n v="16537949"/>
    <x v="4"/>
    <n v="448"/>
    <s v="448G"/>
    <s v="GRUPO-A"/>
    <s v="Taller transversal I: programación y proceso de información"/>
    <s v="GG"/>
    <s v="GRUPO GRANDE"/>
    <s v="448G"/>
    <s v="GRUPO GRANDE DE Taller transversal I: programación y proceso de información"/>
    <s v="GRUPO-A"/>
    <s v="Grupo Grande de Taller transversal I: programación y proceso de información"/>
    <s v="2S"/>
    <n v="16537949"/>
    <s v="SAN JUAN"/>
    <s v="DÍAZ"/>
    <s v="JUAN FÉLIX"/>
    <s v="SAN JUAN DÍAZ, JUAN FÉLIX"/>
    <x v="1"/>
    <x v="0"/>
    <x v="0"/>
    <n v="5"/>
    <n v="4"/>
    <s v="juan"/>
    <s v="juanfelix.sanjuan@unirioja.es"/>
    <n v="1.8"/>
    <n v="1.8"/>
    <n v="500"/>
    <s v="CATEDRATICO DE UNIVERSIDAD"/>
    <s v="01R"/>
    <s v="TIEMPO COMPLETO REDUCIDO"/>
    <s v="2018-12-21 00:00:00.0"/>
    <s v="null"/>
    <s v="DF100380"/>
    <s v="CATEDRÁTICO DE UNIVERSIDAD"/>
    <s v="R111"/>
    <x v="7"/>
    <n v="570"/>
    <s v="LENGUAJES Y SISTEMAS INFORMÁTICOS"/>
  </r>
  <r>
    <x v="15"/>
    <n v="16545261"/>
    <x v="4"/>
    <n v="449"/>
    <s v="449G"/>
    <s v="GRUPO-A"/>
    <s v="Profesión de ingeniero en informática"/>
    <s v="GG"/>
    <s v="GRUPO GRANDE"/>
    <s v="449G"/>
    <s v="GG de Profesión de ingeniero en informática"/>
    <s v="GRUPO-A"/>
    <s v="GG de Profesión de ingeniero en informática"/>
    <s v="1S"/>
    <n v="16545261"/>
    <s v="OLARTE"/>
    <s v="LARREA"/>
    <s v="JUAN JOSÉ"/>
    <s v="OLARTE LARREA, JUAN JOSÉ"/>
    <x v="0"/>
    <x v="0"/>
    <x v="0"/>
    <n v="6"/>
    <n v="1"/>
    <s v="jjolarte"/>
    <s v="jjolarte@unirioja.es"/>
    <n v="5"/>
    <n v="5"/>
    <n v="504"/>
    <s v="PROFESOR TITULAR UNIVERSIDAD"/>
    <s v="C01"/>
    <s v="TIEMPO COMPLETO"/>
    <s v="2018-09-17 00:00:00.0"/>
    <s v="null"/>
    <s v="DF32239"/>
    <s v="PROFESOR TITULAR DE UNIVERSIDAD"/>
    <s v="R111"/>
    <x v="7"/>
    <n v="570"/>
    <s v="LENGUAJES Y SISTEMAS INFORMÁTICOS"/>
  </r>
  <r>
    <x v="15"/>
    <n v="30496784"/>
    <x v="4"/>
    <n v="450"/>
    <s v="450G"/>
    <s v="GRUPO-A"/>
    <s v="Seguridad"/>
    <s v="GG"/>
    <s v="GRUPO GRANDE"/>
    <s v="450G"/>
    <s v="GG de Seguridad"/>
    <s v="GRUPO-A"/>
    <s v="GG de Seguridad"/>
    <s v="1S"/>
    <n v="30496784"/>
    <s v="RODRÍGUEZ"/>
    <s v="PRIEGO"/>
    <s v="EMILIO"/>
    <s v="RODRÍGUEZ PRIEGO, EMILIO"/>
    <x v="1"/>
    <x v="0"/>
    <x v="0"/>
    <n v="0"/>
    <n v="0"/>
    <s v="emrodrig"/>
    <s v="emilio.rodriguez@unirioja.es"/>
    <n v="3.2"/>
    <n v="3.2"/>
    <n v="532"/>
    <s v="LABORAL DOCENTE-ASOCIADO"/>
    <s v="P06"/>
    <s v="TIEMPO PARCIAL (6+6 HORAS)"/>
    <s v="2016-09-15 00:00:00.0"/>
    <s v="2019-09-14 00:00:00.0"/>
    <s v="PI101124"/>
    <s v="PROFESOR ASOCIADO"/>
    <s v="R111"/>
    <x v="7"/>
    <n v="75"/>
    <s v="CIENCIA DE LA COMPUTACIÓN E INTELIGENCIA ARTIFICIA"/>
  </r>
  <r>
    <x v="15"/>
    <n v="16575155"/>
    <x v="4"/>
    <n v="451"/>
    <s v="451G"/>
    <s v="GRUPO-A"/>
    <s v="Taller transversal II: bases de datos y sistemas de información"/>
    <s v="GG"/>
    <s v="GRUPO GRANDE"/>
    <s v="451G"/>
    <s v="GG de Taller transversal II: Bases de datos y sistemas de información"/>
    <s v="GRUPO-A"/>
    <s v="GG de Taller transversal II: Bases de datos y sistemas de información"/>
    <s v="1S"/>
    <n v="16575155"/>
    <s v="DOMÍNGUEZ"/>
    <s v="PÉREZ"/>
    <s v="CÉSAR"/>
    <s v="DOMÍNGUEZ PÉREZ, CÉSAR"/>
    <x v="0"/>
    <x v="0"/>
    <x v="0"/>
    <n v="4"/>
    <n v="2"/>
    <s v="cedomin"/>
    <s v="cesar.dominguez@unirioja.es"/>
    <n v="0.9"/>
    <n v="0.9"/>
    <n v="504"/>
    <s v="PROFESOR TITULAR UNIVERSIDAD"/>
    <s v="C01"/>
    <s v="TIEMPO COMPLETO"/>
    <s v="2017-12-12 00:00:00.0"/>
    <s v="null"/>
    <s v="DF100346"/>
    <s v="PROFESOR TITULAR DE UNIVERSIDAD"/>
    <s v="R111"/>
    <x v="7"/>
    <n v="570"/>
    <s v="LENGUAJES Y SISTEMAS INFORMÁTICOS"/>
  </r>
  <r>
    <x v="15"/>
    <n v="16607644"/>
    <x v="4"/>
    <n v="452"/>
    <s v="452G"/>
    <s v="GRUPO-A"/>
    <s v="Desarrollo de interfaces para usuarios"/>
    <s v="GG"/>
    <s v="GRUPO GRANDE"/>
    <s v="452G"/>
    <s v="GRUPO GRANDE DE Desarrollo de interfaces para usuarios"/>
    <s v="GRUPO-A"/>
    <s v="Grupo Grande de Desarrollo de interfaces para usuarios"/>
    <s v="2S"/>
    <n v="16607644"/>
    <s v="IBÁÑEZ"/>
    <s v="SÁENZ LÓPEZ"/>
    <s v="MARÍA JOSÉ"/>
    <s v="IBÁÑEZ SÁENZ LÓPEZ, MARÍA JOSÉ"/>
    <x v="1"/>
    <x v="1"/>
    <x v="0"/>
    <n v="0"/>
    <n v="0"/>
    <s v="maibansa"/>
    <s v="maria-jose.ibanez@unirioja.es"/>
    <n v="3.2"/>
    <n v="3.2"/>
    <n v="532"/>
    <s v="LABORAL DOCENTE-ASOCIADO"/>
    <s v="P04"/>
    <s v="TIEMPO PARCIAL (4+4 HORAS)"/>
    <s v="2016-09-15 00:00:00.0"/>
    <s v="2019-09-14 00:00:00.0"/>
    <s v="PI101125"/>
    <s v="PROFESOR ASOCIADO"/>
    <s v="R111"/>
    <x v="7"/>
    <n v="75"/>
    <s v="CIENCIA DE LA COMPUTACIÓN E INTELIGENCIA ARTIFICIA"/>
  </r>
  <r>
    <x v="15"/>
    <n v="16536550"/>
    <x v="4"/>
    <n v="453"/>
    <s v="453G"/>
    <s v="GRUPO-A"/>
    <s v="Informática móvil"/>
    <s v="GG"/>
    <s v="GRUPO GRANDE"/>
    <s v="453G"/>
    <s v="GG de Informática Móvil"/>
    <s v="GRUPO-A"/>
    <s v="GG de Informática Móvil"/>
    <s v="2S"/>
    <n v="16536550"/>
    <s v="MATA"/>
    <s v="SOTÉS"/>
    <s v="ELOY JAVIER"/>
    <s v="MATA SOTÉS, ELOY JAVIER"/>
    <x v="0"/>
    <x v="1"/>
    <x v="0"/>
    <n v="5"/>
    <n v="1"/>
    <s v="mata"/>
    <s v="eloy.mata@unirioja.es"/>
    <n v="3.2"/>
    <n v="3.2"/>
    <n v="504"/>
    <s v="PROFESOR TITULAR UNIVERSIDAD"/>
    <s v="C01"/>
    <s v="TIEMPO COMPLETO"/>
    <s v="2018-09-17 00:00:00.0"/>
    <s v="null"/>
    <s v="DF32238"/>
    <s v="TITULAR DE UNIVERSIDAD"/>
    <s v="R111"/>
    <x v="7"/>
    <n v="570"/>
    <s v="LENGUAJES Y SISTEMAS INFORMÁTICOS"/>
  </r>
  <r>
    <x v="15"/>
    <n v="73079169"/>
    <x v="4"/>
    <n v="454"/>
    <s v="454G"/>
    <s v="GRUPO-A"/>
    <s v="Soluciones informáticas para la empresa"/>
    <s v="GG"/>
    <s v="GRUPO GRANDE"/>
    <s v="454G"/>
    <s v="GG de Soluciones informáticas para la empresa"/>
    <s v="GRUPO-A"/>
    <s v="GG de Soluciones informáticas para la empresa"/>
    <s v="2S"/>
    <n v="73079169"/>
    <s v="RUBIO"/>
    <s v="GARCÍA"/>
    <s v="ÁNGEL LUIS"/>
    <s v="RUBIO GARCÍA, ÁNGEL LUIS"/>
    <x v="0"/>
    <x v="0"/>
    <x v="0"/>
    <n v="4"/>
    <n v="0"/>
    <s v="arubio"/>
    <s v="arubio@unirioja.es"/>
    <n v="5"/>
    <n v="5"/>
    <n v="504"/>
    <s v="PROFESOR TITULAR UNIVERSIDAD"/>
    <s v="C01"/>
    <s v="TIEMPO COMPLETO"/>
    <s v="2018-12-18 00:00:00.0"/>
    <s v="null"/>
    <s v="DF100366"/>
    <s v="PROFESOR TITULAR DE UNIVERSIDAD"/>
    <s v="R111"/>
    <x v="7"/>
    <n v="570"/>
    <s v="LENGUAJES Y SISTEMAS INFORMÁTICOS"/>
  </r>
  <r>
    <x v="15"/>
    <n v="16564358"/>
    <x v="4"/>
    <n v="456"/>
    <s v="456G"/>
    <s v="GRUPO-A"/>
    <s v="Administración de sistemas de gestión de bases de datos"/>
    <s v="GG"/>
    <s v="GRUPO GRANDE"/>
    <s v="456G"/>
    <s v="GRUPO GRANDE DE Administración sistemas gestión de bases de datos"/>
    <s v="GRUPO-A"/>
    <s v="Grupo Grande de Administración sistemas gestión de bases de datos"/>
    <s v="2S"/>
    <n v="16564358"/>
    <s v="SOTA"/>
    <s v="EGUIZÁBAL"/>
    <s v="JOSÉ MANUEL"/>
    <s v="SOTA EGUIZÁBAL, JOSÉ MANUEL"/>
    <x v="0"/>
    <x v="0"/>
    <x v="1"/>
    <n v="0"/>
    <n v="0"/>
    <s v="jmsota"/>
    <s v="jose-manuel.sota@unirioja.es"/>
    <n v="3.2"/>
    <n v="3.2"/>
    <n v="532"/>
    <s v="LABORAL DOCENTE-ASOCIADO"/>
    <s v="P04"/>
    <s v="TIEMPO PARCIAL (4+4 HORAS)"/>
    <s v="2017-09-15 00:00:00.0"/>
    <s v="2019-09-14 00:00:00.0"/>
    <s v="PI101275"/>
    <s v="PROFESOR ASOCIADO"/>
    <s v="R111"/>
    <x v="7"/>
    <n v="570"/>
    <s v="LENGUAJES Y SISTEMAS INFORMÁTICOS"/>
  </r>
  <r>
    <x v="15"/>
    <n v="16537707"/>
    <x v="4"/>
    <n v="457"/>
    <s v="457G"/>
    <s v="GRUPO-A"/>
    <s v="Instalación y mantenimiento de computadores"/>
    <s v="GG"/>
    <s v="GRUPO GRANDE"/>
    <s v="457G"/>
    <s v="GG de Instalación y mantenimiento de computadores"/>
    <s v="GRUPO-A"/>
    <s v="GG de Instalación y mantenimiento de computadores"/>
    <s v="2S"/>
    <n v="16537707"/>
    <s v="MARTÍNEZ"/>
    <s v="SANTOLAYA"/>
    <s v="JOSÉ JAVIER"/>
    <s v="MARTÍNEZ SANTOLAYA, JOSÉ JAVIER"/>
    <x v="1"/>
    <x v="0"/>
    <x v="1"/>
    <n v="5"/>
    <n v="0"/>
    <s v="jjmartin"/>
    <s v="jose-javier.martinez@unirioja.es"/>
    <n v="3"/>
    <n v="3"/>
    <n v="506"/>
    <s v="PROFESOR TITULAR DE ESCUELA UNIVERSITARI"/>
    <s v="01A"/>
    <s v="TIEMPO COMPLETO AMPLIADO"/>
    <s v="2012-09-01 00:00:00.0"/>
    <s v="null"/>
    <s v="DF31833"/>
    <s v="TITULAR DE ESCUELAS UNIVERSITARIAS"/>
    <s v="R109"/>
    <x v="9"/>
    <n v="785"/>
    <s v="TECNOLOGÍA ELECTRÓNICA"/>
  </r>
  <r>
    <x v="15"/>
    <n v="16617096"/>
    <x v="4"/>
    <n v="457"/>
    <s v="457G"/>
    <s v="GRUPO-A"/>
    <s v="Instalación y mantenimiento de computadores"/>
    <s v="GG"/>
    <s v="GRUPO GRANDE"/>
    <s v="457G"/>
    <s v="GG de Instalación y mantenimiento de computadores"/>
    <s v="GRUPO-A"/>
    <s v="GG de Instalación y mantenimiento de computadores"/>
    <s v="2S"/>
    <n v="16617096"/>
    <s v="GIL"/>
    <s v="MARTÍNEZ"/>
    <s v="FRANCISCO"/>
    <s v="GIL MARTÍNEZ, FRANCISCO"/>
    <x v="1"/>
    <x v="1"/>
    <x v="1"/>
    <m/>
    <m/>
    <s v="frgil"/>
    <s v="francisco.gil@unirioja.es"/>
    <n v="0.2"/>
    <n v="0.2"/>
    <n v="536"/>
    <s v="PROFESOR INTERINO"/>
    <s v="P04"/>
    <s v="TIEMPO PARCIAL (4+4 HORAS)"/>
    <s v="2019-03-29 00:00:00.0"/>
    <s v="2019-07-25 00:00:00.0"/>
    <s v="PI101527"/>
    <s v="PROFESOR CONTRATADO INTERINO"/>
    <s v="R109"/>
    <x v="9"/>
    <n v="785"/>
    <s v="TECNOLOGÍA ELECTRÓNICA"/>
  </r>
  <r>
    <x v="15"/>
    <n v="16567689"/>
    <x v="4"/>
    <n v="460"/>
    <s v="460G"/>
    <s v="GRUPO-A"/>
    <s v="Prácticas externas II"/>
    <s v="GG"/>
    <s v="GRUPO GRANDE"/>
    <s v="460G"/>
    <s v="GG de Prácticas externas"/>
    <s v="GRUPO-A"/>
    <s v="GG de Prácticas externas"/>
    <s v="1S"/>
    <n v="16567689"/>
    <s v="SÁENZ DE CABEZÓN"/>
    <s v="IRIGARAY"/>
    <s v="EDUARDO"/>
    <s v="SÁENZ DE CABEZÓN IRIGARAY, EDUARDO"/>
    <x v="0"/>
    <x v="0"/>
    <x v="0"/>
    <n v="2"/>
    <n v="0"/>
    <s v="esaenz-d"/>
    <s v="eduardo.saenz-de-cabezon@unirioja.es"/>
    <n v="0.1"/>
    <n v="0.1"/>
    <n v="504"/>
    <s v="PROFESOR TITULAR UNIVERSIDAD"/>
    <s v="C01"/>
    <s v="TIEMPO COMPLETO"/>
    <s v="2018-12-18 00:00:00.0"/>
    <s v="null"/>
    <s v="DF100367"/>
    <s v="PROFESOR TITULAR DE UNIVERSIDAD"/>
    <s v="R111"/>
    <x v="7"/>
    <n v="570"/>
    <s v="LENGUAJES Y SISTEMAS INFORMÁTICOS"/>
  </r>
  <r>
    <x v="15"/>
    <n v="16590764"/>
    <x v="4"/>
    <n v="460"/>
    <s v="460G"/>
    <s v="GRUPO-A"/>
    <s v="Prácticas externas II"/>
    <s v="GG"/>
    <s v="GRUPO GRANDE"/>
    <s v="460G"/>
    <s v="GG de Prácticas externas"/>
    <s v="GRUPO-A"/>
    <s v="GG de Prácticas externas"/>
    <s v="1S"/>
    <n v="16590764"/>
    <s v="ARANSAY"/>
    <s v="AZOFRA"/>
    <s v="JESÚS MARÍA"/>
    <s v="ARANSAY AZOFRA, JESÚS MARÍA"/>
    <x v="0"/>
    <x v="0"/>
    <x v="0"/>
    <n v="3"/>
    <n v="1"/>
    <s v="jearansa"/>
    <s v="jesus-maria.aransay@unirioja.es"/>
    <n v="0.2"/>
    <n v="0.2"/>
    <n v="534"/>
    <s v="CONTRATADO DOCTOR -TIPO 1"/>
    <s v="C01"/>
    <s v="TIEMPO COMPLETO"/>
    <s v="2010-09-01 00:00:00.0"/>
    <s v="null"/>
    <s v="PI100763"/>
    <s v="PROFESOR CONTRATADO DOCTOR"/>
    <s v="R111"/>
    <x v="7"/>
    <n v="75"/>
    <s v="CIENCIA DE LA COMPUTACIÓN E INTELIGENCIA ARTIFICIA"/>
  </r>
  <r>
    <x v="15"/>
    <n v="16597051"/>
    <x v="4"/>
    <n v="460"/>
    <s v="460G"/>
    <s v="GRUPO-A"/>
    <s v="Prácticas externas II"/>
    <s v="GG"/>
    <s v="GRUPO GRANDE"/>
    <s v="460G"/>
    <s v="GG de Prácticas externas"/>
    <s v="GRUPO-A"/>
    <s v="GG de Prácticas externas"/>
    <s v="1S"/>
    <n v="16597051"/>
    <s v="ROMERO"/>
    <s v="IBÁÑEZ"/>
    <s v="ANA"/>
    <s v="ROMERO IBÁÑEZ, ANA"/>
    <x v="0"/>
    <x v="0"/>
    <x v="0"/>
    <n v="2"/>
    <n v="0"/>
    <s v="anromero"/>
    <s v="ana.romero@unirioja.es"/>
    <n v="0.2"/>
    <n v="0.2"/>
    <n v="504"/>
    <s v="PROFESOR TITULAR UNIVERSIDAD"/>
    <s v="C01"/>
    <s v="TIEMPO COMPLETO"/>
    <s v="2018-12-18 00:00:00.0"/>
    <s v="null"/>
    <s v="DF100324"/>
    <s v="PROFESOR TITULAR DE UNIVERSIDAD"/>
    <s v="R111"/>
    <x v="7"/>
    <n v="75"/>
    <s v="CIENCIA DE LA COMPUTACIÓN E INTELIGENCIA ARTIFICIA"/>
  </r>
  <r>
    <x v="15"/>
    <n v="16613711"/>
    <x v="4"/>
    <n v="460"/>
    <s v="460G"/>
    <s v="GRUPO-A"/>
    <s v="Prácticas externas II"/>
    <s v="GG"/>
    <s v="GRUPO GRANDE"/>
    <s v="460G"/>
    <s v="GG de Prácticas externas"/>
    <s v="GRUPO-A"/>
    <s v="GG de Prácticas externas"/>
    <s v="1S"/>
    <n v="16613711"/>
    <s v="HERAS"/>
    <s v="VICENTE"/>
    <s v="JÓNATAN"/>
    <s v="HERAS VICENTE, JÓNATAN"/>
    <x v="0"/>
    <x v="1"/>
    <x v="0"/>
    <n v="0"/>
    <n v="0"/>
    <s v="joheras"/>
    <s v="jonathan.heras@unirioja.es"/>
    <n v="0.2"/>
    <n v="0.2"/>
    <n v="536"/>
    <s v="PROFESOR INTERINO"/>
    <s v="C01"/>
    <s v="TIEMPO COMPLETO"/>
    <s v="2017-09-15 00:00:00.0"/>
    <s v="null"/>
    <s v="PI101271"/>
    <s v="PROFESOR CONTRATADO INTERINO"/>
    <s v="R111"/>
    <x v="7"/>
    <n v="75"/>
    <s v="CIENCIA DE LA COMPUTACIÓN E INTELIGENCIA ARTIFICIA"/>
  </r>
  <r>
    <x v="13"/>
    <n v="16526587"/>
    <x v="4"/>
    <n v="462"/>
    <s v="462G"/>
    <s v="GRUPO-A"/>
    <s v="Expresión gráfica"/>
    <s v="GG"/>
    <s v="GRUPO GRANDE"/>
    <s v="462G"/>
    <s v="GRUPO GRANDE DE Expresión gráfica"/>
    <s v="GRUPO-A"/>
    <s v="Grupo Grande de Expresión gráfica"/>
    <s v="1S"/>
    <n v="16526587"/>
    <s v="SANTAMARÍA"/>
    <s v="PEÑA"/>
    <s v="JACINTO"/>
    <s v="SANTAMARÍA PEÑA, JACINTO"/>
    <x v="1"/>
    <x v="0"/>
    <x v="0"/>
    <n v="4"/>
    <n v="1"/>
    <s v="jasanta"/>
    <s v="jacinto.santamaria@unirioja.es"/>
    <n v="3.6"/>
    <n v="3.6"/>
    <n v="504"/>
    <s v="PROFESOR TITULAR UNIVERSIDAD"/>
    <s v="C01"/>
    <s v="TIEMPO COMPLETO"/>
    <s v="2017-09-15 00:00:00.0"/>
    <s v="null"/>
    <s v="DF31894"/>
    <s v="TITULAR DE UNIVERSIDAD"/>
    <s v="R110"/>
    <x v="10"/>
    <n v="305"/>
    <s v="EXPRESIÓN GRÁFICA EN LA INGENIERÍA"/>
  </r>
  <r>
    <x v="13"/>
    <n v="16572481"/>
    <x v="4"/>
    <n v="462"/>
    <s v="462I"/>
    <s v="GRUPO-A1"/>
    <s v="Expresión gráfica"/>
    <s v="GI"/>
    <s v="GRUPO DE INFORMÁTICA"/>
    <s v="462I"/>
    <s v="INFORMÁTICA DE Expresión gráfica"/>
    <s v="GRUPO-A1"/>
    <s v="Informática de Expresión gráfica"/>
    <s v="1S"/>
    <n v="16572481"/>
    <s v="ARANCÓN"/>
    <s v="PÉREZ"/>
    <s v="DAVID"/>
    <s v="ARANCÓN PÉREZ, DAVID"/>
    <x v="1"/>
    <x v="0"/>
    <x v="0"/>
    <n v="0"/>
    <n v="0"/>
    <s v="daaranp"/>
    <s v="david.arancon@unirioja.es"/>
    <n v="1.5"/>
    <n v="1.5"/>
    <n v="532"/>
    <s v="LABORAL DOCENTE-ASOCIADO"/>
    <s v="P03"/>
    <s v="TIEMPO PARCIAL (3+3 HORAS)"/>
    <s v="2018-09-17 00:00:00.0"/>
    <s v="2019-09-14 00:00:00.0"/>
    <s v="PI101379"/>
    <s v="PROFESOR ASOCIADO"/>
    <s v="R110"/>
    <x v="10"/>
    <n v="305"/>
    <s v="EXPRESIÓN GRÁFICA EN LA INGENIERÍA"/>
  </r>
  <r>
    <x v="14"/>
    <n v="16526587"/>
    <x v="4"/>
    <n v="462"/>
    <s v="462G"/>
    <s v="GRUPO-A"/>
    <s v="Expresión gráfica"/>
    <s v="GG"/>
    <s v="GRUPO GRANDE"/>
    <s v="462G"/>
    <s v="GRUPO GRANDE DE Expresión gráfica"/>
    <s v="GRUPO-A"/>
    <s v="Grupo Grande de Expresión gráfica"/>
    <s v="1S"/>
    <n v="16526587"/>
    <s v="SANTAMARÍA"/>
    <s v="PEÑA"/>
    <s v="JACINTO"/>
    <s v="SANTAMARÍA PEÑA, JACINTO"/>
    <x v="1"/>
    <x v="0"/>
    <x v="0"/>
    <n v="4"/>
    <n v="1"/>
    <s v="jasanta"/>
    <s v="jacinto.santamaria@unirioja.es"/>
    <n v="3.6"/>
    <m/>
    <n v="504"/>
    <s v="PROFESOR TITULAR UNIVERSIDAD"/>
    <s v="C01"/>
    <s v="TIEMPO COMPLETO"/>
    <s v="2017-09-15 00:00:00.0"/>
    <s v="null"/>
    <s v="DF31894"/>
    <s v="TITULAR DE UNIVERSIDAD"/>
    <s v="R110"/>
    <x v="10"/>
    <n v="305"/>
    <s v="EXPRESIÓN GRÁFICA EN LA INGENIERÍA"/>
  </r>
  <r>
    <x v="14"/>
    <n v="16572481"/>
    <x v="4"/>
    <n v="462"/>
    <s v="462I"/>
    <s v="GRUPO-A1"/>
    <s v="Expresión gráfica"/>
    <s v="GI"/>
    <s v="GRUPO DE INFORMÁTICA"/>
    <s v="462I"/>
    <s v="INFORMÁTICA DE Expresión gráfica"/>
    <s v="GRUPO-A1"/>
    <s v="Informática de Expresión gráfica"/>
    <s v="1S"/>
    <n v="16572481"/>
    <s v="ARANCÓN"/>
    <s v="PÉREZ"/>
    <s v="DAVID"/>
    <s v="ARANCÓN PÉREZ, DAVID"/>
    <x v="1"/>
    <x v="0"/>
    <x v="0"/>
    <n v="0"/>
    <n v="0"/>
    <s v="daaranp"/>
    <s v="david.arancon@unirioja.es"/>
    <n v="1.5"/>
    <m/>
    <n v="532"/>
    <s v="LABORAL DOCENTE-ASOCIADO"/>
    <s v="P03"/>
    <s v="TIEMPO PARCIAL (3+3 HORAS)"/>
    <s v="2018-09-17 00:00:00.0"/>
    <s v="2019-09-14 00:00:00.0"/>
    <s v="PI101379"/>
    <s v="PROFESOR ASOCIADO"/>
    <s v="R110"/>
    <x v="10"/>
    <n v="305"/>
    <s v="EXPRESIÓN GRÁFICA EN LA INGENIERÍA"/>
  </r>
  <r>
    <x v="14"/>
    <n v="16590764"/>
    <x v="4"/>
    <n v="463"/>
    <s v="463G"/>
    <s v="GRUPO-A"/>
    <s v="Informática"/>
    <s v="GG"/>
    <s v="GRUPO GRANDE"/>
    <s v="463G"/>
    <s v="GRUPO GRANDE DE Informática"/>
    <s v="GRUPO-A"/>
    <s v="Grupo Grande de Informática"/>
    <s v="2S"/>
    <n v="16590764"/>
    <s v="ARANSAY"/>
    <s v="AZOFRA"/>
    <s v="JESÚS MARÍA"/>
    <s v="ARANSAY AZOFRA, JESÚS MARÍA"/>
    <x v="0"/>
    <x v="0"/>
    <x v="0"/>
    <n v="3"/>
    <n v="1"/>
    <s v="jearansa"/>
    <s v="jesus-maria.aransay@unirioja.es"/>
    <n v="3.6"/>
    <n v="3.6"/>
    <n v="534"/>
    <s v="CONTRATADO DOCTOR -TIPO 1"/>
    <s v="C01"/>
    <s v="TIEMPO COMPLETO"/>
    <s v="2010-09-01 00:00:00.0"/>
    <s v="null"/>
    <s v="PI100763"/>
    <s v="PROFESOR CONTRATADO DOCTOR"/>
    <s v="R111"/>
    <x v="7"/>
    <n v="75"/>
    <s v="CIENCIA DE LA COMPUTACIÓN E INTELIGENCIA ARTIFICIA"/>
  </r>
  <r>
    <x v="14"/>
    <n v="15863391"/>
    <x v="4"/>
    <n v="465"/>
    <s v="465G"/>
    <s v="GRUPO-A"/>
    <s v="Hidráulica"/>
    <s v="GG"/>
    <s v="GRUPO GRANDE"/>
    <s v="465G"/>
    <s v="GRUPO GRANDE DE Hidráulica"/>
    <s v="GRUPO-A"/>
    <s v="Grupo Grande de Hidráulica"/>
    <s v="1S"/>
    <n v="15863391"/>
    <s v="PEÑA"/>
    <s v="NAVARIDAS"/>
    <s v="JOSÉ MIGUEL"/>
    <s v="PEÑA NAVARIDAS, JOSÉ MIGUEL"/>
    <x v="1"/>
    <x v="0"/>
    <x v="0"/>
    <n v="4"/>
    <n v="0"/>
    <s v="jopena"/>
    <s v="jmiguel.penya@unirioja.es"/>
    <n v="3.6"/>
    <n v="3.6"/>
    <n v="533"/>
    <s v="COLABORADOR-TIPO 2 (Doctor)"/>
    <s v="C01"/>
    <s v="TIEMPO COMPLETO"/>
    <s v="2006-10-01 00:00:00.0"/>
    <s v="null"/>
    <s v="LD100579"/>
    <s v="PROFESOR COLABORADOR TIPO 2"/>
    <s v="R101"/>
    <x v="4"/>
    <n v="500"/>
    <s v="INGENIERÍA AGROFORESTAL"/>
  </r>
  <r>
    <x v="14"/>
    <n v="16586033"/>
    <x v="4"/>
    <n v="465"/>
    <s v="465L"/>
    <s v="GRUPO-A1"/>
    <s v="Hidráulica"/>
    <s v="GL"/>
    <s v="GRUPO DE LABORATORIO"/>
    <s v="465L"/>
    <s v="LABORATORIO DE Hidráulica"/>
    <s v="GRUPO-A1"/>
    <s v="Laboratorio de Hidráulica"/>
    <s v="1S"/>
    <n v="16586033"/>
    <s v="BAYONA"/>
    <s v="MANZANARES"/>
    <s v="JUDIT"/>
    <s v="BAYONA MANZANARES, JUDIT"/>
    <x v="1"/>
    <x v="1"/>
    <x v="1"/>
    <n v="0"/>
    <n v="0"/>
    <s v="jubayona"/>
    <s v="judit.bayona@unirioja.es"/>
    <n v="1.2"/>
    <n v="1.2"/>
    <n v="532"/>
    <s v="LABORAL DOCENTE-ASOCIADO"/>
    <s v="P02"/>
    <s v="TIEMPO PARCIAL (2+2 HORAS)"/>
    <s v="2016-09-15 00:00:00.0"/>
    <s v="2019-09-14 00:00:00.0"/>
    <s v="PI101097"/>
    <s v="PROFESOR ASOCIADO"/>
    <s v="R101"/>
    <x v="4"/>
    <n v="500"/>
    <s v="INGENIERÍA AGROFORESTAL"/>
  </r>
  <r>
    <x v="14"/>
    <n v="9740221"/>
    <x v="4"/>
    <n v="466"/>
    <s v="466G"/>
    <s v="GRUPO-A"/>
    <s v="Tecnología de los alimentos"/>
    <s v="GG"/>
    <s v="GRUPO GRANDE"/>
    <s v="466G"/>
    <s v="GRUPO GRANDE DE Tecnología de los alimentos"/>
    <s v="GRUPO-A"/>
    <s v="Grupo Grande de Tecnología de los alimentos"/>
    <s v="1S"/>
    <n v="9740221"/>
    <s v="GONZÁLEZ"/>
    <s v="FANDOS"/>
    <s v="MARÍA ELENA"/>
    <s v="GONZÁLEZ FANDOS, MARÍA ELENA"/>
    <x v="0"/>
    <x v="0"/>
    <x v="0"/>
    <n v="5"/>
    <n v="4"/>
    <s v="elengonz"/>
    <s v="elena.gonzalez@unirioja.es"/>
    <n v="0.4"/>
    <n v="0.4"/>
    <n v="500"/>
    <s v="CATEDRATICO DE UNIVERSIDAD"/>
    <s v="01R"/>
    <s v="TIEMPO COMPLETO REDUCIDO"/>
    <s v="2016-09-15 00:00:00.0"/>
    <s v="null"/>
    <s v="DF100230"/>
    <s v="CATEDRÁTICO DE UNIVERSIDAD"/>
    <s v="R101"/>
    <x v="4"/>
    <n v="780"/>
    <s v="TECNOLOGÍA DE ALIMENTOS"/>
  </r>
  <r>
    <x v="14"/>
    <n v="16580360"/>
    <x v="4"/>
    <n v="466"/>
    <s v="466G"/>
    <s v="GRUPO-A"/>
    <s v="Tecnología de los alimentos"/>
    <s v="GG"/>
    <s v="GRUPO GRANDE"/>
    <s v="466G"/>
    <s v="GRUPO GRANDE DE Tecnología de los alimentos"/>
    <s v="GRUPO-A"/>
    <s v="Grupo Grande de Tecnología de los alimentos"/>
    <s v="1S"/>
    <n v="16580360"/>
    <s v="GARCÍA"/>
    <s v="OLIVERAS"/>
    <s v="MARÍA CRISTINA"/>
    <s v="GARCÍA OLIVERAS, MARÍA CRISTINA"/>
    <x v="1"/>
    <x v="1"/>
    <x v="1"/>
    <m/>
    <m/>
    <s v="magarco"/>
    <s v="maria-cristina.garcia@unirioja.es"/>
    <n v="2.6"/>
    <n v="2.6"/>
    <n v="536"/>
    <s v="PROFESOR INTERINO"/>
    <s v="P04"/>
    <s v="TIEMPO PARCIAL (4+4 HORAS)"/>
    <s v="2018-10-29 00:00:00.0"/>
    <s v="2019-02-03 00:00:00.0"/>
    <s v="PI101444"/>
    <s v="PROFESOR CONTRATADO INTERINO"/>
    <s v="R101"/>
    <x v="4"/>
    <n v="780"/>
    <s v="TECNOLOGÍA DE ALIMENTOS"/>
  </r>
  <r>
    <x v="14"/>
    <n v="52442470"/>
    <x v="4"/>
    <n v="466"/>
    <s v="466G"/>
    <s v="GRUPO-A"/>
    <s v="Tecnología de los alimentos"/>
    <s v="GG"/>
    <s v="GRUPO GRANDE"/>
    <s v="466G"/>
    <s v="GRUPO GRANDE DE Tecnología de los alimentos"/>
    <s v="GRUPO-A"/>
    <s v="Grupo Grande de Tecnología de los alimentos"/>
    <s v="1S"/>
    <n v="52442470"/>
    <s v="PÉREZ"/>
    <s v="ARNEDO"/>
    <s v="M.ª IRACHE"/>
    <s v="PÉREZ ARNEDO, M.ª IRACHE"/>
    <x v="1"/>
    <x v="1"/>
    <x v="0"/>
    <n v="0"/>
    <n v="0"/>
    <s v="maperear"/>
    <s v="maria-irache.perez@unirioja.es"/>
    <n v="0.8"/>
    <n v="0.8"/>
    <n v="532"/>
    <s v="LABORAL DOCENTE-ASOCIADO"/>
    <s v="P03"/>
    <s v="TIEMPO PARCIAL (3+3 HORAS)"/>
    <s v="2018-09-17 00:00:00.0"/>
    <s v="2019-09-14 00:00:00.0"/>
    <s v="PI101348"/>
    <s v="PROFESOR ASOCIADO"/>
    <s v="R101"/>
    <x v="4"/>
    <n v="780"/>
    <s v="TECNOLOGÍA DE ALIMENTOS"/>
  </r>
  <r>
    <x v="14"/>
    <n v="16532287"/>
    <x v="4"/>
    <n v="467"/>
    <s v="467G"/>
    <s v="GRUPO-A"/>
    <s v="Botánica"/>
    <s v="GG"/>
    <s v="GRUPO GRANDE"/>
    <s v="467G"/>
    <s v="GRUPO GRANDE DE Botánica"/>
    <s v="GRUPO-A"/>
    <s v="Grupo Grande de Botánica"/>
    <s v="2S"/>
    <n v="16532287"/>
    <s v="MARTÍNEZ"/>
    <s v="ABAIGAR"/>
    <s v="JAVIER"/>
    <s v="MARTÍNEZ ABAIGAR, JAVIER"/>
    <x v="0"/>
    <x v="1"/>
    <x v="0"/>
    <n v="6"/>
    <n v="4"/>
    <s v="jabaigar"/>
    <s v="javier.martinez@unirioja.es"/>
    <n v="3.6"/>
    <n v="3.6"/>
    <n v="500"/>
    <s v="CATEDRATICO DE UNIVERSIDAD"/>
    <s v="01R"/>
    <s v="TIEMPO COMPLETO REDUCIDO"/>
    <s v="2014-09-15 00:00:00.0"/>
    <s v="null"/>
    <s v="DF100229"/>
    <s v="CATEDRÁTICO DE UNIVERSIDAD"/>
    <s v="R101"/>
    <x v="4"/>
    <n v="63"/>
    <s v="BOTÁNICA"/>
  </r>
  <r>
    <x v="14"/>
    <n v="72779211"/>
    <x v="4"/>
    <n v="469"/>
    <s v="469G"/>
    <s v="GRUPO-A"/>
    <s v="Cultivos"/>
    <s v="GG"/>
    <s v="GRUPO GRANDE"/>
    <s v="469G"/>
    <s v="GRUPO GRANDE DE Cultivos"/>
    <s v="GRUPO-A"/>
    <s v="Grupo Grande de Cultivos"/>
    <s v="2S"/>
    <n v="72779211"/>
    <s v="MARTÍNEZ"/>
    <s v="VILLAR"/>
    <s v="MARÍA ELENA"/>
    <s v="MARTÍNEZ VILLAR, MARÍA ELENA"/>
    <x v="1"/>
    <x v="0"/>
    <x v="0"/>
    <n v="5"/>
    <n v="0"/>
    <s v="elmartin"/>
    <s v="elena.martinez@unirioja.es"/>
    <n v="3.6"/>
    <n v="3.6"/>
    <n v="506"/>
    <s v="PROFESOR TITULAR DE ESCUELA UNIVERSITARI"/>
    <s v="01A"/>
    <s v="TIEMPO COMPLETO AMPLIADO"/>
    <s v="2012-09-01 00:00:00.0"/>
    <s v="null"/>
    <s v="DF3167"/>
    <s v="TITULAR DE ESCUELAS UNIVERSITARIAS"/>
    <s v="R101"/>
    <x v="4"/>
    <n v="705"/>
    <s v="PRODUCCIÓN VEGETAL"/>
  </r>
  <r>
    <x v="14"/>
    <n v="71427482"/>
    <x v="4"/>
    <n v="470"/>
    <s v="470G"/>
    <s v="GRUPO-A"/>
    <s v="Trabajo fin de grado en Ingeniería Agrícola"/>
    <s v="GG"/>
    <s v="GRUPO GRANDE"/>
    <s v="470G"/>
    <s v="TRABAJO FIN DE GRADO"/>
    <s v="GRUPO-A"/>
    <s v="TRABAJO FIN DE GRADO"/>
    <s v="I"/>
    <n v="71427482"/>
    <s v="TASCÓN"/>
    <s v="VEGAS"/>
    <s v="ALBERTO"/>
    <s v="TASCÓN VEGAS, ALBERTO"/>
    <x v="0"/>
    <x v="0"/>
    <x v="0"/>
    <n v="0"/>
    <n v="1"/>
    <s v="altascon"/>
    <s v="alberto.tascon@unirioja.es"/>
    <n v="0"/>
    <n v="0"/>
    <s v="A-0504"/>
    <s v="PROFESOR TITULAR UNIVERSIDAD"/>
    <s v="C01"/>
    <s v="TIEMPO COMPLETO"/>
    <s v="2010-09-01 00:00:00.0"/>
    <s v="null"/>
    <s v="DF100264"/>
    <s v="PROFESOR TITULAR INTERINO"/>
    <s v="R101"/>
    <x v="4"/>
    <n v="500"/>
    <s v="INGENIERÍA AGROFORESTAL"/>
  </r>
  <r>
    <x v="16"/>
    <n v="16542535"/>
    <x v="5"/>
    <n v="471"/>
    <s v="471G"/>
    <s v="GRUPO-A"/>
    <s v="Trabajo fin de grado en Ingeniería Mecánica"/>
    <s v="GG"/>
    <s v="GRUPO GRANDE"/>
    <s v="471G"/>
    <s v="TRABAJO FIN DE GRADO"/>
    <s v="GRUPO-A"/>
    <s v="TRABAJO FIN DE GRADO"/>
    <s v="I"/>
    <n v="16542535"/>
    <s v="BLANCO"/>
    <s v="FERNÁNDEZ"/>
    <s v="JULIO"/>
    <s v="BLANCO FERNÁNDEZ, JULIO"/>
    <x v="0"/>
    <x v="0"/>
    <x v="0"/>
    <n v="4"/>
    <n v="2"/>
    <s v="jublanco"/>
    <s v="julio.blanco@unirioja.es"/>
    <n v="0"/>
    <n v="0"/>
    <n v="500"/>
    <s v="CATEDRATICO DE UNIVERSIDAD"/>
    <s v="01R"/>
    <s v="TIEMPO COMPLETO REDUCIDO"/>
    <s v="2017-12-04 00:00:00.0"/>
    <s v="null"/>
    <s v="DF100352"/>
    <s v="CATEDRÁTICO DE UNIVERSIDAD"/>
    <s v="R110"/>
    <x v="10"/>
    <n v="515"/>
    <s v="INGENIERÍA DE LOS PROCESOS DE FABRICACIÓN"/>
  </r>
  <r>
    <x v="17"/>
    <n v="16541257"/>
    <x v="5"/>
    <n v="472"/>
    <s v="472G"/>
    <s v="GRUPO-A"/>
    <s v="Trabajo fin de grado en Ingeniería Eléctrica"/>
    <s v="GG"/>
    <s v="GRUPO GRANDE"/>
    <s v="472G"/>
    <s v="TRABAJO FIN DE GRADO"/>
    <s v="GRUPO-A"/>
    <s v="TRABAJO FIN DE GRADO"/>
    <s v="I"/>
    <n v="16541257"/>
    <s v="ZORZANO"/>
    <s v="SANTAMARÍA"/>
    <s v="PEDRO JOSÉ"/>
    <s v="ZORZANO SANTAMARÍA, PEDRO JOSÉ"/>
    <x v="1"/>
    <x v="0"/>
    <x v="0"/>
    <n v="4"/>
    <n v="2"/>
    <s v="pzorzano"/>
    <s v="pedrojose.zorzano@unirioja.es"/>
    <n v="0"/>
    <n v="0"/>
    <n v="504"/>
    <s v="PROFESOR TITULAR UNIVERSIDAD"/>
    <s v="C01"/>
    <s v="TIEMPO COMPLETO"/>
    <s v="2015-12-23 00:00:00.0"/>
    <s v="null"/>
    <s v="DF31818"/>
    <s v="PROFESOR TITULAR ESCUELA UNIVERSITARIA"/>
    <s v="R109"/>
    <x v="9"/>
    <n v="535"/>
    <s v="INGENIERÍA ELÉCTRICA"/>
  </r>
  <r>
    <x v="18"/>
    <n v="16549785"/>
    <x v="5"/>
    <n v="473"/>
    <s v="473G"/>
    <s v="GRUPO-A"/>
    <s v="Trabajo fin de grado en Ingeniería Electrónica Industrial y Automática"/>
    <s v="GG"/>
    <s v="GRUPO GRANDE"/>
    <s v="473G"/>
    <s v="TRABAJO FIN DE GRADO"/>
    <s v="GRUPO-A"/>
    <s v="TRABAJO FIN DE GRADO"/>
    <s v="I"/>
    <n v="16549785"/>
    <s v="VICUÑA"/>
    <s v="MARTÍNEZ"/>
    <s v="JAVIER ESTEBAN"/>
    <s v="VICUÑA MARTÍNEZ, JAVIER ESTEBAN"/>
    <x v="0"/>
    <x v="0"/>
    <x v="1"/>
    <n v="4"/>
    <n v="0"/>
    <s v="javicuna"/>
    <s v="javier.vicuna@unirioja.es"/>
    <n v="0"/>
    <n v="0"/>
    <n v="535"/>
    <s v="COLABORADOR-TIPO 1"/>
    <s v="C01"/>
    <s v="TIEMPO COMPLETO"/>
    <s v="2006-10-01 00:00:00.0"/>
    <s v="null"/>
    <s v="LD100575"/>
    <s v="COLABORADOR TIPO 1"/>
    <s v="R109"/>
    <x v="9"/>
    <n v="785"/>
    <s v="TECNOLOGÍA ELECTRÓNICA"/>
  </r>
  <r>
    <x v="5"/>
    <n v="72132561"/>
    <x v="2"/>
    <n v="474"/>
    <s v="474R"/>
    <s v="GRUPO-A1"/>
    <s v="Idioma moderno V: Inglés"/>
    <s v="GR"/>
    <s v="GRUPO REDUCIDO"/>
    <s v="474R"/>
    <s v="GRUPO REDUCIDO DE Idioma moderno V: inglés"/>
    <s v="GRUPO-A1"/>
    <s v="Grupo Reducido de Idioma moderno V: inglés"/>
    <s v="1S"/>
    <n v="72132561"/>
    <s v="TORRE"/>
    <s v="ALONSO"/>
    <s v="ROBERTO"/>
    <s v="TORRE ALONSO, ROBERTO"/>
    <x v="0"/>
    <x v="0"/>
    <x v="0"/>
    <n v="1"/>
    <n v="0"/>
    <s v="rotorre"/>
    <s v="roberto.torre@unirioja.es"/>
    <n v="1.5"/>
    <n v="1.5"/>
    <n v="536"/>
    <s v="PROFESOR INTERINO"/>
    <s v="C01"/>
    <s v="TIEMPO COMPLETO"/>
    <s v="2009-10-01 00:00:00.0"/>
    <s v="null"/>
    <s v="PI100719"/>
    <s v="PROFESOR CONTRATADO INTERINO"/>
    <s v="R107"/>
    <x v="6"/>
    <n v="345"/>
    <s v="FILOLOGÍA INGLESA"/>
  </r>
  <r>
    <x v="6"/>
    <n v="16615201"/>
    <x v="0"/>
    <n v="474"/>
    <s v="474G"/>
    <s v="GRUPO-B"/>
    <s v="Idioma moderno V: Inglés"/>
    <s v="GG"/>
    <s v="GRUPO GRANDE"/>
    <s v="474G"/>
    <s v="GRUPO GRANDE DE Idioma moderno V: inglés"/>
    <s v="GRUPO-B"/>
    <s v="Grupo Grande de Idioma moderno V: inglés"/>
    <s v="1S"/>
    <n v="16615201"/>
    <s v="VEA"/>
    <s v="ESCARZA"/>
    <s v="RAQUEL"/>
    <s v="VEA ESCARZA, RAQUEL"/>
    <x v="0"/>
    <x v="0"/>
    <x v="0"/>
    <n v="0"/>
    <n v="0"/>
    <s v="ravea"/>
    <s v="raquel.vea@unirioja.es"/>
    <n v="3"/>
    <n v="3"/>
    <n v="536"/>
    <s v="PROFESOR INTERINO"/>
    <s v="C01"/>
    <s v="TIEMPO COMPLETO"/>
    <s v="2015-09-15 00:00:00.0"/>
    <s v="null"/>
    <s v="PI101033"/>
    <s v="PROFESOR CONTRATADO INTERINO"/>
    <s v="R107"/>
    <x v="6"/>
    <n v="345"/>
    <s v="FILOLOGÍA INGLESA"/>
  </r>
  <r>
    <x v="8"/>
    <n v="16615201"/>
    <x v="2"/>
    <n v="474"/>
    <s v="474G"/>
    <s v="GRUPO-B"/>
    <s v="Idioma moderno V: Inglés"/>
    <s v="GG"/>
    <s v="GRUPO GRANDE"/>
    <s v="474G"/>
    <s v="GRUPO GRANDE DE Idioma moderno V: inglés"/>
    <s v="GRUPO-B"/>
    <s v="Grupo Grande de Idioma moderno V: inglés"/>
    <s v="1S"/>
    <n v="16615201"/>
    <s v="VEA"/>
    <s v="ESCARZA"/>
    <s v="RAQUEL"/>
    <s v="VEA ESCARZA, RAQUEL"/>
    <x v="0"/>
    <x v="0"/>
    <x v="0"/>
    <n v="0"/>
    <n v="0"/>
    <s v="ravea"/>
    <s v="raquel.vea@unirioja.es"/>
    <n v="3"/>
    <m/>
    <n v="536"/>
    <s v="PROFESOR INTERINO"/>
    <s v="C01"/>
    <s v="TIEMPO COMPLETO"/>
    <s v="2015-09-15 00:00:00.0"/>
    <s v="null"/>
    <s v="PI101033"/>
    <s v="PROFESOR CONTRATADO INTERINO"/>
    <s v="R107"/>
    <x v="6"/>
    <n v="345"/>
    <s v="FILOLOGÍA INGLESA"/>
  </r>
  <r>
    <x v="5"/>
    <n v="78758459"/>
    <x v="2"/>
    <n v="475"/>
    <s v="475LI"/>
    <s v="GRUPO-A1"/>
    <s v="Idioma moderno VI: Inglés"/>
    <s v="GLI"/>
    <s v="GRUPO DE LABORATORIO DE IDIOMAS"/>
    <s v="475LI"/>
    <s v="LABORATORIO DE IDIOMAS DE Idioma moderno VI: inglés"/>
    <s v="GRUPO-A1"/>
    <s v="Laboratorio de Idiomas de Idioma moderno VI: inglés"/>
    <s v="2S"/>
    <n v="78758459"/>
    <s v="GARCÍA"/>
    <s v="FERNÁNDEZ"/>
    <s v="LAURA"/>
    <s v="GARCÍA FERNÁNDEZ, LAURA"/>
    <x v="1"/>
    <x v="0"/>
    <x v="0"/>
    <n v="0"/>
    <n v="0"/>
    <s v="lagarcf"/>
    <s v="laura.garciaf@alum.unirioja.es"/>
    <n v="0.8"/>
    <n v="0.8"/>
    <n v="0"/>
    <s v="DOCTOR"/>
    <n v="0"/>
    <s v="_"/>
    <s v="2018-12-01 00:00:00.0"/>
    <s v="2019-11-30 00:00:00.0"/>
    <s v="D07INVESTIGADOR1"/>
    <s v="ACCESO SISTEMA ESPAÑOL CIENCIA E INNOVACIÓN"/>
    <s v="R107"/>
    <x v="6"/>
    <n v="345"/>
    <s v="FILOLOGÍA INGLESA"/>
  </r>
  <r>
    <x v="5"/>
    <n v="16640863"/>
    <x v="2"/>
    <n v="475"/>
    <s v="475LI"/>
    <s v="GRUPO-A2"/>
    <s v="Idioma moderno VI: Inglés"/>
    <s v="GLI"/>
    <s v="GRUPO DE LABORATORIO DE IDIOMAS"/>
    <s v="475LI"/>
    <s v="LABORATORIO DE IDIOMAS DE Idioma moderno VI: inglés"/>
    <s v="GRUPO-A2"/>
    <s v="Laboratorio de Idiomas de Idioma moderno VI: inglés"/>
    <s v="2S"/>
    <n v="16640863"/>
    <s v="MURO"/>
    <s v="LLORENTE"/>
    <s v="ALICIA"/>
    <s v="MURO LLORENTE, ALICIA"/>
    <x v="1"/>
    <x v="1"/>
    <x v="1"/>
    <n v="0"/>
    <n v="0"/>
    <s v="almuro"/>
    <s v="alicia.muro@alum.unirioja.es"/>
    <n v="1.5"/>
    <n v="1.5"/>
    <n v="536"/>
    <s v="PROFESOR INTERINO"/>
    <s v="P05"/>
    <s v="TIEMPO PARCIAL (5+5 HORAS)"/>
    <s v="2019-02-06 00:00:00.0"/>
    <s v="2019-09-14 00:00:00.0"/>
    <s v="PI101429"/>
    <s v="PROFESOR CONTRATADO INTERINO"/>
    <s v="R107"/>
    <x v="6"/>
    <n v="345"/>
    <s v="FILOLOGÍA INGLESA"/>
  </r>
  <r>
    <x v="6"/>
    <n v="16640863"/>
    <x v="0"/>
    <n v="475"/>
    <s v="475G"/>
    <s v="GRUPO-B"/>
    <s v="Idioma moderno VI: Inglés"/>
    <s v="GG"/>
    <s v="GRUPO GRANDE"/>
    <s v="475G"/>
    <s v="GRUPO GRANDE DE Idioma moderno VI: inglés"/>
    <s v="GRUPO-B"/>
    <s v="Grupo Grande de Idioma moderno VI: inglés"/>
    <s v="2S"/>
    <n v="16640863"/>
    <s v="MURO"/>
    <s v="LLORENTE"/>
    <s v="ALICIA"/>
    <s v="MURO LLORENTE, ALICIA"/>
    <x v="1"/>
    <x v="1"/>
    <x v="1"/>
    <n v="0"/>
    <n v="0"/>
    <s v="almuro"/>
    <s v="alicia.muro@alum.unirioja.es"/>
    <n v="3"/>
    <n v="3"/>
    <n v="536"/>
    <s v="PROFESOR INTERINO"/>
    <s v="P05"/>
    <s v="TIEMPO PARCIAL (5+5 HORAS)"/>
    <s v="2019-02-06 00:00:00.0"/>
    <s v="2019-09-14 00:00:00.0"/>
    <s v="PI101429"/>
    <s v="PROFESOR CONTRATADO INTERINO"/>
    <s v="R107"/>
    <x v="6"/>
    <n v="345"/>
    <s v="FILOLOGÍA INGLESA"/>
  </r>
  <r>
    <x v="8"/>
    <n v="16640863"/>
    <x v="2"/>
    <n v="475"/>
    <s v="475G"/>
    <s v="GRUPO-B"/>
    <s v="Idioma moderno VI: Inglés"/>
    <s v="GG"/>
    <s v="GRUPO GRANDE"/>
    <s v="475G"/>
    <s v="GRUPO GRANDE DE Idioma moderno VI: inglés"/>
    <s v="GRUPO-B"/>
    <s v="Grupo Grande de Idioma moderno VI: inglés"/>
    <s v="2S"/>
    <n v="16640863"/>
    <s v="MURO"/>
    <s v="LLORENTE"/>
    <s v="ALICIA"/>
    <s v="MURO LLORENTE, ALICIA"/>
    <x v="1"/>
    <x v="1"/>
    <x v="1"/>
    <n v="0"/>
    <n v="0"/>
    <s v="almuro"/>
    <s v="alicia.muro@alum.unirioja.es"/>
    <n v="3"/>
    <m/>
    <n v="536"/>
    <s v="PROFESOR INTERINO"/>
    <s v="P05"/>
    <s v="TIEMPO PARCIAL (5+5 HORAS)"/>
    <s v="2019-02-06 00:00:00.0"/>
    <s v="2019-09-14 00:00:00.0"/>
    <s v="PI101429"/>
    <s v="PROFESOR CONTRATADO INTERINO"/>
    <s v="R107"/>
    <x v="6"/>
    <n v="345"/>
    <s v="FILOLOGÍA INGLESA"/>
  </r>
  <r>
    <x v="15"/>
    <n v="16598388"/>
    <x v="4"/>
    <n v="477"/>
    <s v="477G"/>
    <s v="GRUPO-A"/>
    <s v="Modelización y optimización I"/>
    <s v="GG"/>
    <s v="GRUPO GRANDE"/>
    <s v="477G"/>
    <s v="GRUPO GRANDE DE Modelización y optimización I"/>
    <s v="GRUPO-A"/>
    <s v="Grupo Grande de Modelización y optimización I"/>
    <s v="1S"/>
    <n v="16598388"/>
    <s v="PÉREZ"/>
    <s v="LÁZARO"/>
    <s v="FRANCISCO JAVIER"/>
    <s v="PÉREZ LÁZARO, FRANCISCO JAVIER"/>
    <x v="0"/>
    <x v="1"/>
    <x v="0"/>
    <n v="3"/>
    <n v="2"/>
    <s v="franpere"/>
    <s v="javier.perezl@unirioja.es"/>
    <n v="3.2"/>
    <m/>
    <n v="534"/>
    <s v="CONTRATADO DOCTOR -TIPO 1"/>
    <s v="C01"/>
    <s v="TIEMPO COMPLETO"/>
    <s v="2010-09-01 00:00:00.0"/>
    <s v="null"/>
    <s v="PI100761"/>
    <s v="PROFESOR CONTRATADO DOCTOR"/>
    <s v="R111"/>
    <x v="7"/>
    <n v="15"/>
    <s v="ANÁLISIS MATEMÁTICO"/>
  </r>
  <r>
    <x v="11"/>
    <n v="16530288"/>
    <x v="4"/>
    <n v="478"/>
    <s v="478G"/>
    <s v="GRUPO-A"/>
    <s v="Teoría de autómatas y lenguajes formales"/>
    <s v="GG"/>
    <s v="GRUPO GRANDE"/>
    <s v="478G"/>
    <s v="GG de Teoría de autómatas y lenguajes formales"/>
    <s v="GRUPO-A"/>
    <s v="GG de Teoría de autómatas y lenguajes formales"/>
    <s v="1S"/>
    <n v="16530288"/>
    <s v="BENITO"/>
    <s v="CLAVIJO"/>
    <s v="MARÍA DEL PILAR"/>
    <s v="BENITO CLAVIJO, MARÍA DEL PILAR"/>
    <x v="1"/>
    <x v="0"/>
    <x v="0"/>
    <n v="6"/>
    <n v="3"/>
    <s v="mpbenito"/>
    <s v="pilar.benito@unirioja.es"/>
    <n v="3.2"/>
    <n v="3.2"/>
    <n v="504"/>
    <s v="PROFESOR TITULAR UNIVERSIDAD"/>
    <s v="01R"/>
    <s v="TIEMPO COMPLETO REDUCIDO"/>
    <s v="2015-09-15 00:00:00.0"/>
    <s v="null"/>
    <s v="DF32072"/>
    <s v="TITULAR DE UNIVERSIDAD"/>
    <s v="R111"/>
    <x v="7"/>
    <n v="5"/>
    <s v="ÁLGEBRA"/>
  </r>
  <r>
    <x v="15"/>
    <n v="16530288"/>
    <x v="4"/>
    <n v="478"/>
    <s v="478G"/>
    <s v="GRUPO-A"/>
    <s v="Teoría de autómatas y lenguajes formales"/>
    <s v="GG"/>
    <s v="GRUPO GRANDE"/>
    <s v="478G"/>
    <s v="GG de Teoría de autómatas y lenguajes formales"/>
    <s v="GRUPO-A"/>
    <s v="GG de Teoría de autómatas y lenguajes formales"/>
    <s v="1S"/>
    <n v="16530288"/>
    <s v="BENITO"/>
    <s v="CLAVIJO"/>
    <s v="MARÍA DEL PILAR"/>
    <s v="BENITO CLAVIJO, MARÍA DEL PILAR"/>
    <x v="1"/>
    <x v="0"/>
    <x v="0"/>
    <n v="6"/>
    <n v="3"/>
    <s v="mpbenito"/>
    <s v="pilar.benito@unirioja.es"/>
    <n v="3.2"/>
    <m/>
    <n v="504"/>
    <s v="PROFESOR TITULAR UNIVERSIDAD"/>
    <s v="01R"/>
    <s v="TIEMPO COMPLETO REDUCIDO"/>
    <s v="2015-09-15 00:00:00.0"/>
    <s v="null"/>
    <s v="DF32072"/>
    <s v="TITULAR DE UNIVERSIDAD"/>
    <s v="R111"/>
    <x v="7"/>
    <n v="5"/>
    <s v="ÁLGEBRA"/>
  </r>
  <r>
    <x v="11"/>
    <n v="16613711"/>
    <x v="4"/>
    <n v="479"/>
    <s v="479G"/>
    <s v="GRUPO-A"/>
    <s v="Inteligencia artificial"/>
    <s v="GG"/>
    <s v="GRUPO GRANDE"/>
    <s v="479G"/>
    <s v="GRUPO GRANDE DE Inteligencia artificial"/>
    <s v="GRUPO-A"/>
    <s v="Grupo Grande de Inteligencia artificial"/>
    <s v="2S"/>
    <n v="16613711"/>
    <s v="HERAS"/>
    <s v="VICENTE"/>
    <s v="JÓNATAN"/>
    <s v="HERAS VICENTE, JÓNATAN"/>
    <x v="0"/>
    <x v="1"/>
    <x v="0"/>
    <n v="0"/>
    <n v="0"/>
    <s v="joheras"/>
    <s v="jonathan.heras@unirioja.es"/>
    <n v="3.2"/>
    <n v="3.2"/>
    <n v="536"/>
    <s v="PROFESOR INTERINO"/>
    <s v="C01"/>
    <s v="TIEMPO COMPLETO"/>
    <s v="2017-09-15 00:00:00.0"/>
    <s v="null"/>
    <s v="PI101271"/>
    <s v="PROFESOR CONTRATADO INTERINO"/>
    <s v="R111"/>
    <x v="7"/>
    <n v="75"/>
    <s v="CIENCIA DE LA COMPUTACIÓN E INTELIGENCIA ARTIFICIA"/>
  </r>
  <r>
    <x v="2"/>
    <n v="16581606"/>
    <x v="1"/>
    <n v="480"/>
    <s v="480G"/>
    <s v="GRUPO-A"/>
    <s v="Diseño organizativo"/>
    <s v="GG"/>
    <s v="GRUPO GRANDE"/>
    <s v="480G"/>
    <s v="GRUPO GRANDE DE Diseño organizativo"/>
    <s v="GRUPO-A"/>
    <s v="Grupo Grande de Diseño organizativo"/>
    <s v="2S"/>
    <n v="16581606"/>
    <s v="SALAZAR"/>
    <s v="TERREROS"/>
    <s v="IDANA"/>
    <s v="SALAZAR TERREROS, IDANA"/>
    <x v="0"/>
    <x v="0"/>
    <x v="0"/>
    <n v="2"/>
    <n v="0"/>
    <s v="idsalaza"/>
    <s v="idana.salazar@unirioja.es"/>
    <n v="4"/>
    <m/>
    <n v="536"/>
    <s v="PROFESOR INTERINO"/>
    <s v="C01"/>
    <s v="TIEMPO COMPLETO"/>
    <s v="2015-09-15 00:00:00.0"/>
    <s v="null"/>
    <s v="PI101024"/>
    <s v="PROFESOR CONTRATADO INTERINO"/>
    <s v="R104"/>
    <x v="0"/>
    <n v="650"/>
    <s v="ORGANIZACIÓN DE EMPRESAS"/>
  </r>
  <r>
    <x v="0"/>
    <n v="16019533"/>
    <x v="0"/>
    <n v="481"/>
    <s v="481G"/>
    <s v="GRUPO-A"/>
    <s v="Crisis económica del empresario"/>
    <s v="GG"/>
    <s v="GRUPO GRANDE"/>
    <s v="481G"/>
    <s v="GG de Crisis económica del empresario"/>
    <s v="GRUPO-A"/>
    <s v="GG de Crisis económica del empresario"/>
    <s v="2S"/>
    <n v="16019533"/>
    <s v="GARCIANDÍA"/>
    <s v="GONZÁLEZ"/>
    <s v="PEDRO MARÍA"/>
    <s v="GARCIANDÍA GONZÁLEZ, PEDRO MARÍA"/>
    <x v="0"/>
    <x v="1"/>
    <x v="0"/>
    <n v="4"/>
    <n v="3"/>
    <s v="pgarcian"/>
    <s v="pedro.garciandia@unirioja.es"/>
    <n v="1.5"/>
    <n v="1.5"/>
    <n v="500"/>
    <s v="CATEDRATICO DE UNIVERSIDAD"/>
    <s v="C01"/>
    <s v="TIEMPO COMPLETO"/>
    <s v="2017-09-15 00:00:00.0"/>
    <s v="null"/>
    <s v="DF100278"/>
    <s v="CATEDRÁTICO DE UNIVERSIDAD"/>
    <s v="R103"/>
    <x v="1"/>
    <n v="175"/>
    <s v="DERECHO PROCESAL"/>
  </r>
  <r>
    <x v="0"/>
    <n v="16554886"/>
    <x v="0"/>
    <n v="481"/>
    <s v="481G"/>
    <s v="GRUPO-A"/>
    <s v="Crisis económica del empresario"/>
    <s v="GG"/>
    <s v="GRUPO GRANDE"/>
    <s v="481G"/>
    <s v="GG de Crisis económica del empresario"/>
    <s v="GRUPO-A"/>
    <s v="GG de Crisis económica del empresario"/>
    <s v="2S"/>
    <n v="16554886"/>
    <s v="SUFRATEGUI"/>
    <s v="TORRECILLA"/>
    <s v="SANTIAGO"/>
    <s v="SUFRATEGUI TORRECILLA, SANTIAGO"/>
    <x v="0"/>
    <x v="1"/>
    <x v="1"/>
    <n v="0"/>
    <n v="0"/>
    <s v="sasufrat"/>
    <s v="santiago.sufrategui@unirioja.es"/>
    <n v="3"/>
    <n v="3"/>
    <n v="532"/>
    <s v="LABORAL DOCENTE-ASOCIADO"/>
    <s v="P02"/>
    <s v="TIEMPO PARCIAL (2+2 HORAS)"/>
    <s v="2017-09-15 00:00:00.0"/>
    <s v="2019-09-14 00:00:00.0"/>
    <s v="PI101231"/>
    <s v="PROFESOR ASOCIADO"/>
    <s v="R103"/>
    <x v="1"/>
    <n v="175"/>
    <s v="DERECHO PROCESAL"/>
  </r>
  <r>
    <x v="1"/>
    <n v="16554886"/>
    <x v="1"/>
    <n v="481"/>
    <s v="481G"/>
    <s v="GRUPO-A"/>
    <s v="Crisis económica del empresario"/>
    <s v="GG"/>
    <s v="GRUPO GRANDE"/>
    <s v="481G"/>
    <s v="GG de Crisis económica del empresario"/>
    <s v="GRUPO-A"/>
    <s v="GG de Crisis económica del empresario"/>
    <s v="2S"/>
    <n v="16554886"/>
    <s v="SUFRATEGUI"/>
    <s v="TORRECILLA"/>
    <s v="SANTIAGO"/>
    <s v="SUFRATEGUI TORRECILLA, SANTIAGO"/>
    <x v="0"/>
    <x v="1"/>
    <x v="1"/>
    <n v="0"/>
    <n v="0"/>
    <s v="sasufrat"/>
    <s v="santiago.sufrategui@unirioja.es"/>
    <n v="3"/>
    <m/>
    <n v="532"/>
    <s v="LABORAL DOCENTE-ASOCIADO"/>
    <s v="P02"/>
    <s v="TIEMPO PARCIAL (2+2 HORAS)"/>
    <s v="2017-09-15 00:00:00.0"/>
    <s v="2019-09-14 00:00:00.0"/>
    <s v="PI101231"/>
    <s v="PROFESOR ASOCIADO"/>
    <s v="R103"/>
    <x v="1"/>
    <n v="175"/>
    <s v="DERECHO PROCESAL"/>
  </r>
  <r>
    <x v="0"/>
    <n v="16586761"/>
    <x v="0"/>
    <n v="482"/>
    <s v="482G"/>
    <s v="GRUPO-A"/>
    <s v="Derecho del comercio internacional"/>
    <s v="GG"/>
    <s v="GRUPO GRANDE"/>
    <s v="482G"/>
    <s v="GG de Derecho del comercio internacional"/>
    <s v="GRUPO-A"/>
    <s v="GG de Derecho del comercio internacional"/>
    <s v="2S"/>
    <n v="16586761"/>
    <s v="PÉREZ"/>
    <s v="ESCALONA"/>
    <s v="SUSANA"/>
    <s v="PÉREZ ESCALONA, SUSANA"/>
    <x v="1"/>
    <x v="1"/>
    <x v="0"/>
    <n v="3"/>
    <n v="0"/>
    <s v="superez"/>
    <s v="susana.perez@unirioja.es"/>
    <n v="3"/>
    <n v="3"/>
    <n v="534"/>
    <s v="CONTRATADO DOCTOR -TIPO 1"/>
    <s v="C01"/>
    <s v="TIEMPO COMPLETO"/>
    <s v="2009-10-01 00:00:00.0"/>
    <s v="null"/>
    <s v="PI100723"/>
    <s v="CONTRATADO DOCTOR"/>
    <s v="R103"/>
    <x v="1"/>
    <n v="165"/>
    <s v="DERECHO MERCANTIL"/>
  </r>
  <r>
    <x v="0"/>
    <n v="16554062"/>
    <x v="0"/>
    <n v="483"/>
    <s v="483G"/>
    <s v="GRUPO-A"/>
    <s v="Derecho del consumo"/>
    <s v="GG"/>
    <s v="GRUPO GRANDE"/>
    <s v="483G"/>
    <s v="GG de Derecho del consumo"/>
    <s v="GRUPO-A"/>
    <s v="GG de Derecho del consumo"/>
    <s v="2S"/>
    <n v="16554062"/>
    <s v="CÁMARA"/>
    <s v="LAPUENTE"/>
    <s v="SERGIO"/>
    <s v="CÁMARA LAPUENTE, SERGIO"/>
    <x v="0"/>
    <x v="1"/>
    <x v="0"/>
    <n v="5"/>
    <n v="3"/>
    <s v="secamara"/>
    <s v="sergio.camara@unirioja.es"/>
    <n v="3"/>
    <n v="3"/>
    <n v="500"/>
    <s v="CATEDRATICO DE UNIVERSIDAD"/>
    <s v="C01"/>
    <s v="TIEMPO COMPLETO"/>
    <s v="2007-10-15 00:00:00.0"/>
    <s v="null"/>
    <s v="DF100216"/>
    <s v="CATEDRÁTICO DE UNIVERSIDAD"/>
    <s v="R103"/>
    <x v="1"/>
    <n v="130"/>
    <s v="DERECHO CIVIL"/>
  </r>
  <r>
    <x v="0"/>
    <n v="16585809"/>
    <x v="0"/>
    <n v="484"/>
    <s v="484G"/>
    <s v="GRUPO-A"/>
    <s v="Derecho penal económico"/>
    <s v="GG"/>
    <s v="GRUPO GRANDE"/>
    <s v="484G"/>
    <s v="GG de Derecho penal económico"/>
    <s v="GRUPO-A"/>
    <s v="GG de Derecho penal económico"/>
    <s v="1S"/>
    <n v="16585809"/>
    <s v="ROMO"/>
    <s v="SABANDO"/>
    <s v="BARBARA MARÍA"/>
    <s v="ROMO SABANDO, BARBARA MARÍA"/>
    <x v="1"/>
    <x v="0"/>
    <x v="1"/>
    <n v="0"/>
    <n v="0"/>
    <s v="baromo"/>
    <s v="barbara-maria.romo@unirioja.es"/>
    <n v="3"/>
    <n v="3"/>
    <n v="532"/>
    <s v="LABORAL DOCENTE-ASOCIADO"/>
    <s v="P03"/>
    <s v="TIEMPO PARCIAL (3+3 HORAS)"/>
    <s v="2018-09-17 00:00:00.0"/>
    <s v="2019-09-14 00:00:00.0"/>
    <s v="PI101406"/>
    <s v="PROFESOR ASOCIADO"/>
    <s v="R103"/>
    <x v="1"/>
    <n v="170"/>
    <s v="DERECHO PENAL"/>
  </r>
  <r>
    <x v="0"/>
    <n v="16586693"/>
    <x v="0"/>
    <n v="484"/>
    <s v="484G"/>
    <s v="GRUPO-A"/>
    <s v="Derecho penal económico"/>
    <s v="GG"/>
    <s v="GRUPO GRANDE"/>
    <s v="484G"/>
    <s v="GG de Derecho penal económico"/>
    <s v="GRUPO-A"/>
    <s v="GG de Derecho penal económico"/>
    <s v="1S"/>
    <n v="16586693"/>
    <s v="PÉREZ"/>
    <s v="GONZÁLEZ"/>
    <s v="SERGIO"/>
    <s v="PÉREZ GONZÁLEZ, SERGIO"/>
    <x v="0"/>
    <x v="1"/>
    <x v="0"/>
    <n v="0"/>
    <n v="0"/>
    <s v="seperez"/>
    <s v="sergio.perezg@unirioja.es"/>
    <n v="0"/>
    <n v="0"/>
    <n v="536"/>
    <s v="PROFESOR INTERINO"/>
    <s v="C01"/>
    <s v="TIEMPO COMPLETO"/>
    <s v="2018-09-17 00:00:00.0"/>
    <s v="null"/>
    <s v="PI101351"/>
    <s v="PROFESOR CONTRATADO INTERINO"/>
    <s v="R103"/>
    <x v="1"/>
    <n v="170"/>
    <s v="DERECHO PENAL"/>
  </r>
  <r>
    <x v="0"/>
    <n v="16576351"/>
    <x v="0"/>
    <n v="485"/>
    <s v="485G"/>
    <s v="GRUPO-A"/>
    <s v="Políticas económicas y sociales de la Unión Europea"/>
    <s v="GG"/>
    <s v="GRUPO GRANDE"/>
    <s v="485G"/>
    <s v="GG de Políticas económicas y sociales de la Unión Europea"/>
    <s v="GRUPO-A"/>
    <s v="GG de Políticas económicas y sociales de la Unión Europea"/>
    <s v="1S"/>
    <n v="16576351"/>
    <s v="URREA"/>
    <s v="CORRES"/>
    <s v="MARIOLA"/>
    <s v="URREA CORRES, MARIOLA"/>
    <x v="1"/>
    <x v="1"/>
    <x v="0"/>
    <n v="4"/>
    <n v="2"/>
    <s v="maurrea"/>
    <s v="mariola.urrea@unirioja.es"/>
    <n v="2.25"/>
    <n v="2.25"/>
    <n v="504"/>
    <s v="PROFESOR TITULAR UNIVERSIDAD"/>
    <s v="C01"/>
    <s v="TIEMPO COMPLETO"/>
    <s v="2009-06-12 00:00:00.0"/>
    <s v="null"/>
    <s v="DF100231"/>
    <s v="PROFESOR TITULAR DE UNIVERSIDAD"/>
    <s v="R103"/>
    <x v="1"/>
    <n v="160"/>
    <s v="DERECHO INTERNACIONAL PUBLICO Y RELACIONES INTERNA"/>
  </r>
  <r>
    <x v="1"/>
    <n v="16543682"/>
    <x v="1"/>
    <n v="485"/>
    <s v="485G"/>
    <s v="GRUPO-A"/>
    <s v="Políticas económicas y sociales de la Unión Europea"/>
    <s v="GG"/>
    <s v="GRUPO GRANDE"/>
    <s v="485G"/>
    <s v="GG de Políticas económicas y sociales de la Unión Europea"/>
    <s v="GRUPO-A"/>
    <s v="GG de Políticas económicas y sociales de la Unión Europea"/>
    <s v="1S"/>
    <n v="16543682"/>
    <s v="NAVARRO"/>
    <s v="PÉREZ"/>
    <s v="Mª CRUZ"/>
    <s v="NAVARRO PÉREZ, Mª CRUZ"/>
    <x v="0"/>
    <x v="0"/>
    <x v="0"/>
    <n v="6"/>
    <n v="0"/>
    <s v="cnavarro"/>
    <s v="maricruz.navarro@unirioja.es"/>
    <n v="2.25"/>
    <m/>
    <n v="504"/>
    <s v="PROFESOR TITULAR UNIVERSIDAD"/>
    <s v="01A"/>
    <s v="TIEMPO COMPLETO AMPLIADO"/>
    <s v="2012-09-01 00:00:00.0"/>
    <s v="null"/>
    <s v="DF100001"/>
    <s v="PROFESOR TITULAR DE UNIVERSIDAD"/>
    <s v="R104"/>
    <x v="0"/>
    <n v="225"/>
    <s v="ECONOMÍA APLICADA"/>
  </r>
  <r>
    <x v="1"/>
    <n v="16576351"/>
    <x v="1"/>
    <n v="485"/>
    <s v="485G"/>
    <s v="GRUPO-A"/>
    <s v="Políticas económicas y sociales de la Unión Europea"/>
    <s v="GG"/>
    <s v="GRUPO GRANDE"/>
    <s v="485G"/>
    <s v="GG de Políticas económicas y sociales de la Unión Europea"/>
    <s v="GRUPO-A"/>
    <s v="GG de Políticas económicas y sociales de la Unión Europea"/>
    <s v="1S"/>
    <n v="16576351"/>
    <s v="URREA"/>
    <s v="CORRES"/>
    <s v="MARIOLA"/>
    <s v="URREA CORRES, MARIOLA"/>
    <x v="1"/>
    <x v="1"/>
    <x v="0"/>
    <n v="4"/>
    <n v="2"/>
    <s v="maurrea"/>
    <s v="mariola.urrea@unirioja.es"/>
    <n v="2.25"/>
    <m/>
    <n v="504"/>
    <s v="PROFESOR TITULAR UNIVERSIDAD"/>
    <s v="C01"/>
    <s v="TIEMPO COMPLETO"/>
    <s v="2009-06-12 00:00:00.0"/>
    <s v="null"/>
    <s v="DF100231"/>
    <s v="PROFESOR TITULAR DE UNIVERSIDAD"/>
    <s v="R103"/>
    <x v="1"/>
    <n v="160"/>
    <s v="DERECHO INTERNACIONAL PUBLICO Y RELACIONES INTERNA"/>
  </r>
  <r>
    <x v="8"/>
    <n v="16529085"/>
    <x v="2"/>
    <n v="486"/>
    <s v="486G"/>
    <s v="GRUPO-A"/>
    <s v="Cine y literatura"/>
    <s v="GG"/>
    <s v="GRUPO GRANDE"/>
    <s v="486G"/>
    <s v="GRUPO GRANDE DE Cine y literatura"/>
    <s v="GRUPO-A"/>
    <s v="Grupo Grande de Cine y literatura"/>
    <s v="1S"/>
    <n v="16529085"/>
    <s v="SÁNCHEZ"/>
    <s v="SALAS"/>
    <s v="BERNARDO"/>
    <s v="SÁNCHEZ SALAS, BERNARDO"/>
    <x v="1"/>
    <x v="1"/>
    <x v="0"/>
    <n v="0"/>
    <n v="0"/>
    <s v="besanche"/>
    <s v="bernardo.sanchez@unirioja.es"/>
    <n v="2.2999999999999998"/>
    <n v="2.2999999999999998"/>
    <n v="532"/>
    <s v="LABORAL DOCENTE-ASOCIADO"/>
    <s v="P04"/>
    <s v="TIEMPO PARCIAL (4+4 HORAS)"/>
    <s v="2015-09-15 00:00:00.0"/>
    <s v="2019-09-14 00:00:00.0"/>
    <s v="PI101031"/>
    <s v="PROFESOR ASOCIADO"/>
    <s v="R106"/>
    <x v="5"/>
    <n v="796"/>
    <s v="TEORÍA DE LA LITERATURA Y LITERATURA COMPARADA"/>
  </r>
  <r>
    <x v="10"/>
    <n v="9398535"/>
    <x v="2"/>
    <n v="486"/>
    <s v="486G"/>
    <s v="GRUPO-A"/>
    <s v="Cine y literatura"/>
    <s v="GG"/>
    <s v="GRUPO GRANDE"/>
    <s v="486G"/>
    <s v="GRUPO GRANDE DE Cine y literatura"/>
    <s v="GRUPO-A"/>
    <s v="Grupo Grande de Cine y literatura"/>
    <s v="1S"/>
    <n v="9398535"/>
    <s v="DÍAZ"/>
    <s v="CUESTA"/>
    <s v="JOSÉ"/>
    <s v="DÍAZ CUESTA, JOSÉ"/>
    <x v="1"/>
    <x v="0"/>
    <x v="0"/>
    <n v="4"/>
    <n v="1"/>
    <s v="josediaz"/>
    <s v="jose.diaz-cuesta@unirioja.es"/>
    <n v="2.2000000000000002"/>
    <m/>
    <n v="534"/>
    <s v="CONTRATADO DOCTOR -TIPO 1"/>
    <s v="C01"/>
    <s v="TIEMPO COMPLETO"/>
    <s v="2012-02-03 00:00:00.0"/>
    <s v="null"/>
    <s v="DF32499"/>
    <s v="CONTRATADO DOCTOR"/>
    <s v="R107"/>
    <x v="6"/>
    <n v="345"/>
    <s v="FILOLOGÍA INGLESA"/>
  </r>
  <r>
    <x v="10"/>
    <n v="16498683"/>
    <x v="2"/>
    <n v="487"/>
    <s v="487G"/>
    <s v="GRUPO-A"/>
    <s v="Lingüística aplicada"/>
    <s v="GG"/>
    <s v="GRUPO GRANDE"/>
    <s v="487G"/>
    <s v="GRUPO GRANDE DE Linguística aplicada"/>
    <s v="GRUPO-A"/>
    <s v="Grupo Grande de Linguística aplicada"/>
    <s v="1S"/>
    <n v="16498683"/>
    <s v="JIMÉNEZ"/>
    <s v="CATALÁN"/>
    <s v="ROSA MARÍA"/>
    <s v="JIMÉNEZ CATALÁN, ROSA MARÍA"/>
    <x v="1"/>
    <x v="1"/>
    <x v="0"/>
    <n v="5"/>
    <n v="4"/>
    <s v="rmjimene"/>
    <s v="rosa.jimenez@unirioja.es"/>
    <n v="4.5"/>
    <m/>
    <n v="500"/>
    <s v="CATEDRATICO DE UNIVERSIDAD"/>
    <s v="01R"/>
    <s v="TIEMPO COMPLETO REDUCIDO"/>
    <s v="2016-04-15 00:00:00.0"/>
    <s v="null"/>
    <s v="DF100328"/>
    <s v="CATEDRÁTICO DE UNIVERSIDAD"/>
    <s v="R107"/>
    <x v="6"/>
    <n v="345"/>
    <s v="FILOLOGÍA INGLESA"/>
  </r>
  <r>
    <x v="8"/>
    <n v="16519554"/>
    <x v="2"/>
    <n v="488"/>
    <s v="488G"/>
    <s v="GRUPO-A"/>
    <s v="Metodología del análisis e interpretación de la obra literaria"/>
    <s v="GG"/>
    <s v="GRUPO GRANDE"/>
    <s v="488G"/>
    <s v="GG Metodología del análisis e interpretación de la obra literaria"/>
    <s v="GRUPO-A"/>
    <s v="GG de Metodología del análisis e interpretación de la obra literaria"/>
    <s v="2S"/>
    <n v="16519554"/>
    <s v="MURO"/>
    <s v="MUNILLA"/>
    <s v="MIGUEL ANGEL"/>
    <s v="MURO MUNILLA, MIGUEL ANGEL"/>
    <x v="1"/>
    <x v="1"/>
    <x v="0"/>
    <n v="6"/>
    <n v="4"/>
    <s v="mimuro"/>
    <s v="miguel-angel.muro@unirioja.es"/>
    <n v="2.2000000000000002"/>
    <n v="2.2000000000000002"/>
    <n v="500"/>
    <s v="CATEDRATICO DE UNIVERSIDAD"/>
    <s v="C01"/>
    <s v="TIEMPO COMPLETO"/>
    <s v="2017-12-12 00:00:00.0"/>
    <s v="null"/>
    <s v="DF100350"/>
    <s v="CATEDRÁTICO DE UNIVERSIDAD"/>
    <s v="R106"/>
    <x v="5"/>
    <n v="796"/>
    <s v="TEORÍA DE LA LITERATURA Y LITERATURA COMPARADA"/>
  </r>
  <r>
    <x v="10"/>
    <n v="16519554"/>
    <x v="2"/>
    <n v="488"/>
    <s v="488G"/>
    <s v="GRUPO-A"/>
    <s v="Metodología del análisis e interpretación de la obra literaria"/>
    <s v="GG"/>
    <s v="GRUPO GRANDE"/>
    <s v="488G"/>
    <s v="GG Metodología del análisis e interpretación de la obra literaria"/>
    <s v="GRUPO-A"/>
    <s v="GG de Metodología del análisis e interpretación de la obra literaria"/>
    <s v="2S"/>
    <n v="16519554"/>
    <s v="MURO"/>
    <s v="MUNILLA"/>
    <s v="MIGUEL ANGEL"/>
    <s v="MURO MUNILLA, MIGUEL ANGEL"/>
    <x v="1"/>
    <x v="1"/>
    <x v="0"/>
    <n v="6"/>
    <n v="4"/>
    <s v="mimuro"/>
    <s v="miguel-angel.muro@unirioja.es"/>
    <n v="2.2000000000000002"/>
    <m/>
    <n v="500"/>
    <s v="CATEDRATICO DE UNIVERSIDAD"/>
    <s v="C01"/>
    <s v="TIEMPO COMPLETO"/>
    <s v="2017-12-12 00:00:00.0"/>
    <s v="null"/>
    <s v="DF100350"/>
    <s v="CATEDRÁTICO DE UNIVERSIDAD"/>
    <s v="R106"/>
    <x v="5"/>
    <n v="796"/>
    <s v="TEORÍA DE LA LITERATURA Y LITERATURA COMPARADA"/>
  </r>
  <r>
    <x v="10"/>
    <n v="16570999"/>
    <x v="2"/>
    <n v="488"/>
    <s v="488G"/>
    <s v="GRUPO-A"/>
    <s v="Metodología del análisis e interpretación de la obra literaria"/>
    <s v="GG"/>
    <s v="GRUPO GRANDE"/>
    <s v="488G"/>
    <s v="GG Metodología del análisis e interpretación de la obra literaria"/>
    <s v="GRUPO-A"/>
    <s v="GG de Metodología del análisis e interpretación de la obra literaria"/>
    <s v="2S"/>
    <n v="16570999"/>
    <s v="TERRAZAS"/>
    <s v="GALLEGO"/>
    <s v="MELANIA"/>
    <s v="TERRAZAS GALLEGO, MELANIA"/>
    <x v="0"/>
    <x v="0"/>
    <x v="0"/>
    <n v="3"/>
    <n v="1"/>
    <s v="mterraza"/>
    <s v="melania.terrazas@unirioja.es"/>
    <n v="2.2999999999999998"/>
    <m/>
    <n v="504"/>
    <s v="PROFESOR TITULAR UNIVERSIDAD"/>
    <s v="C01"/>
    <s v="TIEMPO COMPLETO"/>
    <s v="2016-11-26 00:00:00.0"/>
    <s v="null"/>
    <s v="DF100334"/>
    <s v="PROFESOR TITULAR DE UNIVERSIDAD"/>
    <s v="R107"/>
    <x v="6"/>
    <n v="345"/>
    <s v="FILOLOGÍA INGLESA"/>
  </r>
  <r>
    <x v="15"/>
    <n v="16563235"/>
    <x v="4"/>
    <n v="489"/>
    <s v="489G"/>
    <s v="GRUPO-A"/>
    <s v="Informática industrial y comunicaciones"/>
    <s v="GG"/>
    <s v="GRUPO GRANDE"/>
    <s v="489G"/>
    <s v="GG de Informática industrial y comunicaciones"/>
    <s v="GRUPO-A"/>
    <s v="GG de Informática industrial y comunicaciones"/>
    <s v="2S"/>
    <n v="16563235"/>
    <s v="MIRURI"/>
    <s v="SÁENZ"/>
    <s v="JUAN MARTÍN"/>
    <s v="MIRURI SÁENZ, JUAN MARTÍN"/>
    <x v="1"/>
    <x v="0"/>
    <x v="1"/>
    <n v="4"/>
    <n v="0"/>
    <s v="jumiruri"/>
    <s v="juan-martin.miruri@unirioja.es"/>
    <n v="3.2"/>
    <n v="3.2"/>
    <n v="535"/>
    <s v="COLABORADOR-TIPO 1"/>
    <s v="C01"/>
    <s v="TIEMPO COMPLETO"/>
    <s v="2006-10-01 00:00:00.0"/>
    <s v="null"/>
    <s v="LD100576"/>
    <s v="COLABORADOR TIPO 1"/>
    <s v="R109"/>
    <x v="9"/>
    <n v="520"/>
    <s v="INGENIERÍA DE SISTEMAS Y AUTOMÁTICA"/>
  </r>
  <r>
    <x v="18"/>
    <n v="16563235"/>
    <x v="5"/>
    <n v="489"/>
    <s v="489G"/>
    <s v="GRUPO-A"/>
    <s v="Informática industrial y comunicaciones"/>
    <s v="GG"/>
    <s v="GRUPO GRANDE"/>
    <s v="489G"/>
    <s v="GG de Informática industrial y comunicaciones"/>
    <s v="GRUPO-A"/>
    <s v="GG de Informática industrial y comunicaciones"/>
    <s v="2S"/>
    <n v="16563235"/>
    <s v="MIRURI"/>
    <s v="SÁENZ"/>
    <s v="JUAN MARTÍN"/>
    <s v="MIRURI SÁENZ, JUAN MARTÍN"/>
    <x v="1"/>
    <x v="0"/>
    <x v="1"/>
    <n v="4"/>
    <n v="0"/>
    <s v="jumiruri"/>
    <s v="juan-martin.miruri@unirioja.es"/>
    <n v="3.2"/>
    <m/>
    <n v="535"/>
    <s v="COLABORADOR-TIPO 1"/>
    <s v="C01"/>
    <s v="TIEMPO COMPLETO"/>
    <s v="2006-10-01 00:00:00.0"/>
    <s v="null"/>
    <s v="LD100576"/>
    <s v="COLABORADOR TIPO 1"/>
    <s v="R109"/>
    <x v="9"/>
    <n v="520"/>
    <s v="INGENIERÍA DE SISTEMAS Y AUTOMÁTICA"/>
  </r>
  <r>
    <x v="16"/>
    <n v="16527730"/>
    <x v="5"/>
    <n v="490"/>
    <s v="490G"/>
    <s v="GRUPO-A"/>
    <s v="Sistemas eléctricos"/>
    <s v="GG"/>
    <s v="GRUPO GRANDE"/>
    <s v="490G"/>
    <s v="GRUPO GRANDE DE Sistemas eléctricos"/>
    <s v="GRUPO-A"/>
    <s v="Grupo Grande de Sistemas eléctricos"/>
    <s v="1S"/>
    <n v="16527730"/>
    <s v="VILLOSLADA"/>
    <s v="VILLOSLADA"/>
    <s v="GREGORIO"/>
    <s v="VILLOSLADA VILLOSLADA, GREGORIO"/>
    <x v="0"/>
    <x v="0"/>
    <x v="1"/>
    <n v="6"/>
    <n v="0"/>
    <s v="grvillos"/>
    <s v="gregorio.villoslada@unirioja.es"/>
    <n v="1.5"/>
    <n v="1.5"/>
    <n v="506"/>
    <s v="PROFESOR TITULAR DE ESCUELA UNIVERSITARI"/>
    <s v="01A"/>
    <s v="TIEMPO COMPLETO AMPLIADO"/>
    <s v="2012-09-01 00:00:00.0"/>
    <s v="null"/>
    <s v="DF31817"/>
    <s v="TITULAR DE ESCUELAS UNIVERSITARIAS"/>
    <s v="R109"/>
    <x v="9"/>
    <n v="535"/>
    <s v="INGENIERÍA ELÉCTRICA"/>
  </r>
  <r>
    <x v="16"/>
    <n v="16553565"/>
    <x v="5"/>
    <n v="490"/>
    <s v="490G"/>
    <s v="GRUPO-A"/>
    <s v="Sistemas eléctricos"/>
    <s v="GG"/>
    <s v="GRUPO GRANDE"/>
    <s v="490G"/>
    <s v="GRUPO GRANDE DE Sistemas eléctricos"/>
    <s v="GRUPO-A"/>
    <s v="Grupo Grande de Sistemas eléctricos"/>
    <s v="1S"/>
    <n v="16553565"/>
    <s v="MENDOZA"/>
    <s v="VILLENA"/>
    <s v="MONTSERRAT"/>
    <s v="MENDOZA VILLENA, MONTSERRAT"/>
    <x v="0"/>
    <x v="0"/>
    <x v="0"/>
    <n v="5"/>
    <n v="1"/>
    <s v="mmendoza"/>
    <s v="montserrat.mendoza@unirioja.es"/>
    <n v="1.5"/>
    <n v="1.5"/>
    <n v="504"/>
    <s v="PROFESOR TITULAR UNIVERSIDAD"/>
    <s v="C01"/>
    <s v="TIEMPO COMPLETO"/>
    <s v="2018-09-17 00:00:00.0"/>
    <s v="null"/>
    <s v="DF31816"/>
    <s v="PROFESOR TITULAR DE UNIVERSIDAD"/>
    <s v="R109"/>
    <x v="9"/>
    <n v="535"/>
    <s v="INGENIERÍA ELÉCTRICA"/>
  </r>
  <r>
    <x v="16"/>
    <n v="16588655"/>
    <x v="5"/>
    <n v="490"/>
    <s v="490L"/>
    <s v="GRUPO-A2"/>
    <s v="Sistemas eléctricos"/>
    <s v="GL"/>
    <s v="GRUPO DE LABORATORIO"/>
    <s v="490L"/>
    <s v="LABORATORIO DE Sistemas eléctricos"/>
    <s v="GRUPO-A2"/>
    <s v="Laboratorio de Sistemas eléctricos"/>
    <s v="1S"/>
    <n v="16588655"/>
    <s v="ARANA"/>
    <s v="MARTÍNEZ"/>
    <s v="MARÍA NEREA"/>
    <s v="ARANA MARTÍNEZ, MARÍA NEREA"/>
    <x v="1"/>
    <x v="1"/>
    <x v="1"/>
    <n v="0"/>
    <n v="0"/>
    <s v="nearanm"/>
    <s v="maria-nerea.arana@unirioja.es"/>
    <n v="2"/>
    <n v="2"/>
    <n v="536"/>
    <s v="PROFESOR INTERINO"/>
    <s v="P04"/>
    <s v="TIEMPO PARCIAL (4+4 HORAS)"/>
    <s v="2018-09-17 00:00:00.0"/>
    <s v="2019-09-14 00:00:00.0"/>
    <s v="PI101409"/>
    <s v="PROFESOR CONTRATADO INTERINO"/>
    <s v="R109"/>
    <x v="9"/>
    <n v="535"/>
    <s v="INGENIERÍA ELÉCTRICA"/>
  </r>
  <r>
    <x v="16"/>
    <n v="16575777"/>
    <x v="5"/>
    <n v="490"/>
    <s v="490L"/>
    <s v="GRUPO-B2"/>
    <s v="Sistemas eléctricos"/>
    <s v="GL"/>
    <s v="GRUPO DE LABORATORIO"/>
    <s v="490L"/>
    <s v="LABORATORIO DE Sistemas eléctricos"/>
    <s v="GRUPO-B2"/>
    <s v="Laboratorio de Sistemas eléctricos"/>
    <s v="1S"/>
    <n v="16575777"/>
    <s v="SÁENZ"/>
    <s v="LÓPEZ"/>
    <s v="RAÚL"/>
    <s v="SÁENZ LÓPEZ, RAÚL"/>
    <x v="0"/>
    <x v="1"/>
    <x v="1"/>
    <n v="0"/>
    <n v="0"/>
    <s v="rasaenl"/>
    <s v="raul.saenz@unirioja.es"/>
    <n v="2"/>
    <n v="2"/>
    <n v="536"/>
    <s v="PROFESOR INTERINO"/>
    <s v="P04"/>
    <s v="TIEMPO PARCIAL (4+4 HORAS)"/>
    <s v="2018-09-17 00:00:00.0"/>
    <s v="null"/>
    <s v="PI101376"/>
    <s v="PROFESOR CONTRATADO INTERINO"/>
    <s v="R109"/>
    <x v="9"/>
    <n v="535"/>
    <s v="INGENIERÍA ELÉCTRICA"/>
  </r>
  <r>
    <x v="17"/>
    <n v="16527730"/>
    <x v="5"/>
    <n v="490"/>
    <s v="490G"/>
    <s v="GRUPO-A"/>
    <s v="Sistemas eléctricos"/>
    <s v="GG"/>
    <s v="GRUPO GRANDE"/>
    <s v="490G"/>
    <s v="GRUPO GRANDE DE Sistemas eléctricos"/>
    <s v="GRUPO-A"/>
    <s v="Grupo Grande de Sistemas eléctricos"/>
    <s v="1S"/>
    <n v="16527730"/>
    <s v="VILLOSLADA"/>
    <s v="VILLOSLADA"/>
    <s v="GREGORIO"/>
    <s v="VILLOSLADA VILLOSLADA, GREGORIO"/>
    <x v="0"/>
    <x v="0"/>
    <x v="1"/>
    <n v="6"/>
    <n v="0"/>
    <s v="grvillos"/>
    <s v="gregorio.villoslada@unirioja.es"/>
    <n v="1.5"/>
    <m/>
    <n v="506"/>
    <s v="PROFESOR TITULAR DE ESCUELA UNIVERSITARI"/>
    <s v="01A"/>
    <s v="TIEMPO COMPLETO AMPLIADO"/>
    <s v="2012-09-01 00:00:00.0"/>
    <s v="null"/>
    <s v="DF31817"/>
    <s v="TITULAR DE ESCUELAS UNIVERSITARIAS"/>
    <s v="R109"/>
    <x v="9"/>
    <n v="535"/>
    <s v="INGENIERÍA ELÉCTRICA"/>
  </r>
  <r>
    <x v="17"/>
    <n v="16553565"/>
    <x v="5"/>
    <n v="490"/>
    <s v="490G"/>
    <s v="GRUPO-A"/>
    <s v="Sistemas eléctricos"/>
    <s v="GG"/>
    <s v="GRUPO GRANDE"/>
    <s v="490G"/>
    <s v="GRUPO GRANDE DE Sistemas eléctricos"/>
    <s v="GRUPO-A"/>
    <s v="Grupo Grande de Sistemas eléctricos"/>
    <s v="1S"/>
    <n v="16553565"/>
    <s v="MENDOZA"/>
    <s v="VILLENA"/>
    <s v="MONTSERRAT"/>
    <s v="MENDOZA VILLENA, MONTSERRAT"/>
    <x v="0"/>
    <x v="0"/>
    <x v="0"/>
    <n v="5"/>
    <n v="1"/>
    <s v="mmendoza"/>
    <s v="montserrat.mendoza@unirioja.es"/>
    <n v="1.5"/>
    <m/>
    <n v="504"/>
    <s v="PROFESOR TITULAR UNIVERSIDAD"/>
    <s v="C01"/>
    <s v="TIEMPO COMPLETO"/>
    <s v="2018-09-17 00:00:00.0"/>
    <s v="null"/>
    <s v="DF31816"/>
    <s v="PROFESOR TITULAR DE UNIVERSIDAD"/>
    <s v="R109"/>
    <x v="9"/>
    <n v="535"/>
    <s v="INGENIERÍA ELÉCTRICA"/>
  </r>
  <r>
    <x v="17"/>
    <n v="16588655"/>
    <x v="5"/>
    <n v="490"/>
    <s v="490L"/>
    <s v="GRUPO-A2"/>
    <s v="Sistemas eléctricos"/>
    <s v="GL"/>
    <s v="GRUPO DE LABORATORIO"/>
    <s v="490L"/>
    <s v="LABORATORIO DE Sistemas eléctricos"/>
    <s v="GRUPO-A2"/>
    <s v="Laboratorio de Sistemas eléctricos"/>
    <s v="1S"/>
    <n v="16588655"/>
    <s v="ARANA"/>
    <s v="MARTÍNEZ"/>
    <s v="MARÍA NEREA"/>
    <s v="ARANA MARTÍNEZ, MARÍA NEREA"/>
    <x v="1"/>
    <x v="1"/>
    <x v="1"/>
    <n v="0"/>
    <n v="0"/>
    <s v="nearanm"/>
    <s v="maria-nerea.arana@unirioja.es"/>
    <n v="2"/>
    <m/>
    <n v="536"/>
    <s v="PROFESOR INTERINO"/>
    <s v="P04"/>
    <s v="TIEMPO PARCIAL (4+4 HORAS)"/>
    <s v="2018-09-17 00:00:00.0"/>
    <s v="2019-09-14 00:00:00.0"/>
    <s v="PI101409"/>
    <s v="PROFESOR CONTRATADO INTERINO"/>
    <s v="R109"/>
    <x v="9"/>
    <n v="535"/>
    <s v="INGENIERÍA ELÉCTRICA"/>
  </r>
  <r>
    <x v="17"/>
    <n v="16575777"/>
    <x v="5"/>
    <n v="490"/>
    <s v="490L"/>
    <s v="GRUPO-B2"/>
    <s v="Sistemas eléctricos"/>
    <s v="GL"/>
    <s v="GRUPO DE LABORATORIO"/>
    <s v="490L"/>
    <s v="LABORATORIO DE Sistemas eléctricos"/>
    <s v="GRUPO-B2"/>
    <s v="Laboratorio de Sistemas eléctricos"/>
    <s v="1S"/>
    <n v="16575777"/>
    <s v="SÁENZ"/>
    <s v="LÓPEZ"/>
    <s v="RAÚL"/>
    <s v="SÁENZ LÓPEZ, RAÚL"/>
    <x v="0"/>
    <x v="1"/>
    <x v="1"/>
    <n v="0"/>
    <n v="0"/>
    <s v="rasaenl"/>
    <s v="raul.saenz@unirioja.es"/>
    <n v="2"/>
    <m/>
    <n v="536"/>
    <s v="PROFESOR INTERINO"/>
    <s v="P04"/>
    <s v="TIEMPO PARCIAL (4+4 HORAS)"/>
    <s v="2018-09-17 00:00:00.0"/>
    <s v="null"/>
    <s v="PI101376"/>
    <s v="PROFESOR CONTRATADO INTERINO"/>
    <s v="R109"/>
    <x v="9"/>
    <n v="535"/>
    <s v="INGENIERÍA ELÉCTRICA"/>
  </r>
  <r>
    <x v="18"/>
    <n v="16527730"/>
    <x v="5"/>
    <n v="490"/>
    <s v="490G"/>
    <s v="GRUPO-A"/>
    <s v="Sistemas eléctricos"/>
    <s v="GG"/>
    <s v="GRUPO GRANDE"/>
    <s v="490G"/>
    <s v="GRUPO GRANDE DE Sistemas eléctricos"/>
    <s v="GRUPO-A"/>
    <s v="Grupo Grande de Sistemas eléctricos"/>
    <s v="1S"/>
    <n v="16527730"/>
    <s v="VILLOSLADA"/>
    <s v="VILLOSLADA"/>
    <s v="GREGORIO"/>
    <s v="VILLOSLADA VILLOSLADA, GREGORIO"/>
    <x v="0"/>
    <x v="0"/>
    <x v="1"/>
    <n v="6"/>
    <n v="0"/>
    <s v="grvillos"/>
    <s v="gregorio.villoslada@unirioja.es"/>
    <n v="1.5"/>
    <m/>
    <n v="506"/>
    <s v="PROFESOR TITULAR DE ESCUELA UNIVERSITARI"/>
    <s v="01A"/>
    <s v="TIEMPO COMPLETO AMPLIADO"/>
    <s v="2012-09-01 00:00:00.0"/>
    <s v="null"/>
    <s v="DF31817"/>
    <s v="TITULAR DE ESCUELAS UNIVERSITARIAS"/>
    <s v="R109"/>
    <x v="9"/>
    <n v="535"/>
    <s v="INGENIERÍA ELÉCTRICA"/>
  </r>
  <r>
    <x v="18"/>
    <n v="16553565"/>
    <x v="5"/>
    <n v="490"/>
    <s v="490G"/>
    <s v="GRUPO-A"/>
    <s v="Sistemas eléctricos"/>
    <s v="GG"/>
    <s v="GRUPO GRANDE"/>
    <s v="490G"/>
    <s v="GRUPO GRANDE DE Sistemas eléctricos"/>
    <s v="GRUPO-A"/>
    <s v="Grupo Grande de Sistemas eléctricos"/>
    <s v="1S"/>
    <n v="16553565"/>
    <s v="MENDOZA"/>
    <s v="VILLENA"/>
    <s v="MONTSERRAT"/>
    <s v="MENDOZA VILLENA, MONTSERRAT"/>
    <x v="0"/>
    <x v="0"/>
    <x v="0"/>
    <n v="5"/>
    <n v="1"/>
    <s v="mmendoza"/>
    <s v="montserrat.mendoza@unirioja.es"/>
    <n v="1.5"/>
    <m/>
    <n v="504"/>
    <s v="PROFESOR TITULAR UNIVERSIDAD"/>
    <s v="C01"/>
    <s v="TIEMPO COMPLETO"/>
    <s v="2018-09-17 00:00:00.0"/>
    <s v="null"/>
    <s v="DF31816"/>
    <s v="PROFESOR TITULAR DE UNIVERSIDAD"/>
    <s v="R109"/>
    <x v="9"/>
    <n v="535"/>
    <s v="INGENIERÍA ELÉCTRICA"/>
  </r>
  <r>
    <x v="18"/>
    <n v="16588655"/>
    <x v="5"/>
    <n v="490"/>
    <s v="490L"/>
    <s v="GRUPO-A2"/>
    <s v="Sistemas eléctricos"/>
    <s v="GL"/>
    <s v="GRUPO DE LABORATORIO"/>
    <s v="490L"/>
    <s v="LABORATORIO DE Sistemas eléctricos"/>
    <s v="GRUPO-A2"/>
    <s v="Laboratorio de Sistemas eléctricos"/>
    <s v="1S"/>
    <n v="16588655"/>
    <s v="ARANA"/>
    <s v="MARTÍNEZ"/>
    <s v="MARÍA NEREA"/>
    <s v="ARANA MARTÍNEZ, MARÍA NEREA"/>
    <x v="1"/>
    <x v="1"/>
    <x v="1"/>
    <n v="0"/>
    <n v="0"/>
    <s v="nearanm"/>
    <s v="maria-nerea.arana@unirioja.es"/>
    <n v="2"/>
    <m/>
    <n v="536"/>
    <s v="PROFESOR INTERINO"/>
    <s v="P04"/>
    <s v="TIEMPO PARCIAL (4+4 HORAS)"/>
    <s v="2018-09-17 00:00:00.0"/>
    <s v="2019-09-14 00:00:00.0"/>
    <s v="PI101409"/>
    <s v="PROFESOR CONTRATADO INTERINO"/>
    <s v="R109"/>
    <x v="9"/>
    <n v="535"/>
    <s v="INGENIERÍA ELÉCTRICA"/>
  </r>
  <r>
    <x v="18"/>
    <n v="16575777"/>
    <x v="5"/>
    <n v="490"/>
    <s v="490L"/>
    <s v="GRUPO-B2"/>
    <s v="Sistemas eléctricos"/>
    <s v="GL"/>
    <s v="GRUPO DE LABORATORIO"/>
    <s v="490L"/>
    <s v="LABORATORIO DE Sistemas eléctricos"/>
    <s v="GRUPO-B2"/>
    <s v="Laboratorio de Sistemas eléctricos"/>
    <s v="1S"/>
    <n v="16575777"/>
    <s v="SÁENZ"/>
    <s v="LÓPEZ"/>
    <s v="RAÚL"/>
    <s v="SÁENZ LÓPEZ, RAÚL"/>
    <x v="0"/>
    <x v="1"/>
    <x v="1"/>
    <n v="0"/>
    <n v="0"/>
    <s v="rasaenl"/>
    <s v="raul.saenz@unirioja.es"/>
    <n v="2"/>
    <m/>
    <n v="536"/>
    <s v="PROFESOR INTERINO"/>
    <s v="P04"/>
    <s v="TIEMPO PARCIAL (4+4 HORAS)"/>
    <s v="2018-09-17 00:00:00.0"/>
    <s v="null"/>
    <s v="PI101376"/>
    <s v="PROFESOR CONTRATADO INTERINO"/>
    <s v="R109"/>
    <x v="9"/>
    <n v="535"/>
    <s v="INGENIERÍA ELÉCTRICA"/>
  </r>
  <r>
    <x v="16"/>
    <n v="16631140"/>
    <x v="5"/>
    <n v="491"/>
    <s v="491G"/>
    <s v="GRUPO-A"/>
    <s v="Tecnología de fabricación"/>
    <s v="GG"/>
    <s v="GRUPO GRANDE"/>
    <s v="491G"/>
    <s v="GRUPO GRANDE DE Tecnología de fabricación"/>
    <s v="GRUPO-A"/>
    <s v="Grupo Grande de Tecnología de fabricación"/>
    <s v="2S"/>
    <n v="16631140"/>
    <s v="PERNÍA"/>
    <s v="ESPINOZA"/>
    <s v="ALPHA VERÓNICA"/>
    <s v="PERNÍA ESPINOZA, ALPHA VERÓNICA"/>
    <x v="0"/>
    <x v="0"/>
    <x v="0"/>
    <n v="2"/>
    <n v="2"/>
    <s v="alpernia"/>
    <s v="alpha.pernia@unirioja.es"/>
    <n v="3.6"/>
    <n v="3.6"/>
    <n v="504"/>
    <s v="PROFESOR TITULAR UNIVERSIDAD"/>
    <s v="C01"/>
    <s v="TIEMPO COMPLETO"/>
    <s v="2011-11-02 00:00:00.0"/>
    <s v="null"/>
    <s v="DF31915"/>
    <s v="PROFESOR TITULAR DE UNIVERSIDAD"/>
    <s v="R110"/>
    <x v="10"/>
    <n v="515"/>
    <s v="INGENIERÍA DE LOS PROCESOS DE FABRICACIÓN"/>
  </r>
  <r>
    <x v="16"/>
    <n v="16523160"/>
    <x v="5"/>
    <n v="491"/>
    <s v="491L"/>
    <s v="GRUPO-B1"/>
    <s v="Tecnología de fabricación"/>
    <s v="GL"/>
    <s v="GRUPO DE LABORATORIO"/>
    <s v="491L"/>
    <s v="LABORATORIO DE Tecnología de fabricación"/>
    <s v="GRUPO-B1"/>
    <s v="Laboratorio de Tecnología de fabricación"/>
    <s v="2S"/>
    <n v="16523160"/>
    <s v="AZOFRA"/>
    <s v="RUEDA"/>
    <s v="JUAN CARLOS"/>
    <s v="AZOFRA RUEDA, JUAN CARLOS"/>
    <x v="0"/>
    <x v="1"/>
    <x v="0"/>
    <n v="0"/>
    <n v="0"/>
    <s v="juazofra"/>
    <s v="juancarlos.azofra@unirioja.es"/>
    <n v="1.2"/>
    <n v="1.2"/>
    <n v="532"/>
    <s v="LABORAL DOCENTE-ASOCIADO"/>
    <s v="P03"/>
    <s v="TIEMPO PARCIAL (3+3 HORAS)"/>
    <s v="2016-09-15 00:00:00.0"/>
    <s v="2019-09-14 00:00:00.0"/>
    <s v="PI101122"/>
    <s v="PROFESOR ASOCIADO"/>
    <s v="R110"/>
    <x v="10"/>
    <n v="515"/>
    <s v="INGENIERÍA DE LOS PROCESOS DE FABRICACIÓN"/>
  </r>
  <r>
    <x v="17"/>
    <n v="16631140"/>
    <x v="5"/>
    <n v="491"/>
    <s v="491G"/>
    <s v="GRUPO-A"/>
    <s v="Tecnología de fabricación"/>
    <s v="GG"/>
    <s v="GRUPO GRANDE"/>
    <s v="491G"/>
    <s v="GRUPO GRANDE DE Tecnología de fabricación"/>
    <s v="GRUPO-A"/>
    <s v="Grupo Grande de Tecnología de fabricación"/>
    <s v="2S"/>
    <n v="16631140"/>
    <s v="PERNÍA"/>
    <s v="ESPINOZA"/>
    <s v="ALPHA VERÓNICA"/>
    <s v="PERNÍA ESPINOZA, ALPHA VERÓNICA"/>
    <x v="0"/>
    <x v="0"/>
    <x v="0"/>
    <n v="2"/>
    <n v="2"/>
    <s v="alpernia"/>
    <s v="alpha.pernia@unirioja.es"/>
    <n v="3.6"/>
    <m/>
    <n v="504"/>
    <s v="PROFESOR TITULAR UNIVERSIDAD"/>
    <s v="C01"/>
    <s v="TIEMPO COMPLETO"/>
    <s v="2011-11-02 00:00:00.0"/>
    <s v="null"/>
    <s v="DF31915"/>
    <s v="PROFESOR TITULAR DE UNIVERSIDAD"/>
    <s v="R110"/>
    <x v="10"/>
    <n v="515"/>
    <s v="INGENIERÍA DE LOS PROCESOS DE FABRICACIÓN"/>
  </r>
  <r>
    <x v="17"/>
    <n v="16523160"/>
    <x v="5"/>
    <n v="491"/>
    <s v="491L"/>
    <s v="GRUPO-B1"/>
    <s v="Tecnología de fabricación"/>
    <s v="GL"/>
    <s v="GRUPO DE LABORATORIO"/>
    <s v="491L"/>
    <s v="LABORATORIO DE Tecnología de fabricación"/>
    <s v="GRUPO-B1"/>
    <s v="Laboratorio de Tecnología de fabricación"/>
    <s v="2S"/>
    <n v="16523160"/>
    <s v="AZOFRA"/>
    <s v="RUEDA"/>
    <s v="JUAN CARLOS"/>
    <s v="AZOFRA RUEDA, JUAN CARLOS"/>
    <x v="0"/>
    <x v="1"/>
    <x v="0"/>
    <n v="0"/>
    <n v="0"/>
    <s v="juazofra"/>
    <s v="juancarlos.azofra@unirioja.es"/>
    <n v="1.2"/>
    <m/>
    <n v="532"/>
    <s v="LABORAL DOCENTE-ASOCIADO"/>
    <s v="P03"/>
    <s v="TIEMPO PARCIAL (3+3 HORAS)"/>
    <s v="2016-09-15 00:00:00.0"/>
    <s v="2019-09-14 00:00:00.0"/>
    <s v="PI101122"/>
    <s v="PROFESOR ASOCIADO"/>
    <s v="R110"/>
    <x v="10"/>
    <n v="515"/>
    <s v="INGENIERÍA DE LOS PROCESOS DE FABRICACIÓN"/>
  </r>
  <r>
    <x v="18"/>
    <n v="16631140"/>
    <x v="5"/>
    <n v="491"/>
    <s v="491G"/>
    <s v="GRUPO-A"/>
    <s v="Tecnología de fabricación"/>
    <s v="GG"/>
    <s v="GRUPO GRANDE"/>
    <s v="491G"/>
    <s v="GRUPO GRANDE DE Tecnología de fabricación"/>
    <s v="GRUPO-A"/>
    <s v="Grupo Grande de Tecnología de fabricación"/>
    <s v="2S"/>
    <n v="16631140"/>
    <s v="PERNÍA"/>
    <s v="ESPINOZA"/>
    <s v="ALPHA VERÓNICA"/>
    <s v="PERNÍA ESPINOZA, ALPHA VERÓNICA"/>
    <x v="0"/>
    <x v="0"/>
    <x v="0"/>
    <n v="2"/>
    <n v="2"/>
    <s v="alpernia"/>
    <s v="alpha.pernia@unirioja.es"/>
    <n v="3.6"/>
    <m/>
    <n v="504"/>
    <s v="PROFESOR TITULAR UNIVERSIDAD"/>
    <s v="C01"/>
    <s v="TIEMPO COMPLETO"/>
    <s v="2011-11-02 00:00:00.0"/>
    <s v="null"/>
    <s v="DF31915"/>
    <s v="PROFESOR TITULAR DE UNIVERSIDAD"/>
    <s v="R110"/>
    <x v="10"/>
    <n v="515"/>
    <s v="INGENIERÍA DE LOS PROCESOS DE FABRICACIÓN"/>
  </r>
  <r>
    <x v="18"/>
    <n v="16523160"/>
    <x v="5"/>
    <n v="491"/>
    <s v="491L"/>
    <s v="GRUPO-B1"/>
    <s v="Tecnología de fabricación"/>
    <s v="GL"/>
    <s v="GRUPO DE LABORATORIO"/>
    <s v="491L"/>
    <s v="LABORATORIO DE Tecnología de fabricación"/>
    <s v="GRUPO-B1"/>
    <s v="Laboratorio de Tecnología de fabricación"/>
    <s v="2S"/>
    <n v="16523160"/>
    <s v="AZOFRA"/>
    <s v="RUEDA"/>
    <s v="JUAN CARLOS"/>
    <s v="AZOFRA RUEDA, JUAN CARLOS"/>
    <x v="0"/>
    <x v="1"/>
    <x v="0"/>
    <n v="0"/>
    <n v="0"/>
    <s v="juazofra"/>
    <s v="juancarlos.azofra@unirioja.es"/>
    <n v="1.2"/>
    <m/>
    <n v="532"/>
    <s v="LABORAL DOCENTE-ASOCIADO"/>
    <s v="P03"/>
    <s v="TIEMPO PARCIAL (3+3 HORAS)"/>
    <s v="2016-09-15 00:00:00.0"/>
    <s v="2019-09-14 00:00:00.0"/>
    <s v="PI101122"/>
    <s v="PROFESOR ASOCIADO"/>
    <s v="R110"/>
    <x v="10"/>
    <n v="515"/>
    <s v="INGENIERÍA DE LOS PROCESOS DE FABRICACIÓN"/>
  </r>
  <r>
    <x v="16"/>
    <n v="28498543"/>
    <x v="5"/>
    <n v="492"/>
    <s v="492G"/>
    <s v="GRUPO-A"/>
    <s v="Ciencia de materiales"/>
    <s v="GG"/>
    <s v="GRUPO GRANDE"/>
    <s v="492G"/>
    <s v="GRUPO GRANDE DE Ciencia de materiales"/>
    <s v="GRUPO-A"/>
    <s v="Grupo Grande de Ciencia de materiales"/>
    <s v="1S"/>
    <n v="28498543"/>
    <s v="PÉREZ"/>
    <s v="DE LA PARTE"/>
    <s v="Mª DE LAS MERCEDES"/>
    <s v="PÉREZ DE LA PARTE, Mª DE LAS MERCEDES"/>
    <x v="1"/>
    <x v="0"/>
    <x v="0"/>
    <n v="3"/>
    <n v="2"/>
    <s v="mdperez"/>
    <s v="mercedes.perez@unirioja.es"/>
    <n v="2.4"/>
    <n v="2.4"/>
    <n v="504"/>
    <s v="PROFESOR TITULAR UNIVERSIDAD"/>
    <s v="C01"/>
    <s v="TIEMPO COMPLETO"/>
    <s v="2011-11-28 00:00:00.0"/>
    <s v="null"/>
    <s v="DF100257"/>
    <s v="PROFESOR TITULAR DE UNIVERSIDAD"/>
    <s v="R110"/>
    <x v="10"/>
    <n v="65"/>
    <s v="CIENCIA DE LOS MATERIALES E INGENIERÍA METALÚRGICA"/>
  </r>
  <r>
    <x v="16"/>
    <n v="815254"/>
    <x v="5"/>
    <n v="492"/>
    <s v="492G"/>
    <s v="GRUPO-B"/>
    <s v="Ciencia de materiales"/>
    <s v="GG"/>
    <s v="GRUPO GRANDE"/>
    <s v="492G"/>
    <s v="GRUPO GRANDE DE Ciencia de materiales"/>
    <s v="GRUPO-B"/>
    <s v="Grupo Grande de Ciencia de materiales"/>
    <s v="1S"/>
    <n v="815254"/>
    <s v="MARTÍNEZ"/>
    <s v="CALVO"/>
    <s v="MARÍA ÁNGELES"/>
    <s v="MARTÍNEZ CALVO, MARÍA ÁNGELES"/>
    <x v="0"/>
    <x v="0"/>
    <x v="0"/>
    <n v="5"/>
    <n v="0"/>
    <s v="anmartin"/>
    <s v="marian.martinez@unirioja.es"/>
    <n v="2.4"/>
    <n v="2.4"/>
    <n v="506"/>
    <s v="PROFESOR TITULAR DE ESCUELA UNIVERSITARI"/>
    <s v="01A"/>
    <s v="TIEMPO COMPLETO AMPLIADO"/>
    <s v="2012-09-01 00:00:00.0"/>
    <s v="null"/>
    <s v="DF31868"/>
    <s v="TITULAR DE ESCUELAS UNIVERSITARIAS"/>
    <s v="R110"/>
    <x v="10"/>
    <n v="65"/>
    <s v="CIENCIA DE LOS MATERIALES E INGENIERÍA METALÚRGICA"/>
  </r>
  <r>
    <x v="17"/>
    <n v="28498543"/>
    <x v="5"/>
    <n v="492"/>
    <s v="492G"/>
    <s v="GRUPO-A"/>
    <s v="Ciencia de materiales"/>
    <s v="GG"/>
    <s v="GRUPO GRANDE"/>
    <s v="492G"/>
    <s v="GRUPO GRANDE DE Ciencia de materiales"/>
    <s v="GRUPO-A"/>
    <s v="Grupo Grande de Ciencia de materiales"/>
    <s v="1S"/>
    <n v="28498543"/>
    <s v="PÉREZ"/>
    <s v="DE LA PARTE"/>
    <s v="Mª DE LAS MERCEDES"/>
    <s v="PÉREZ DE LA PARTE, Mª DE LAS MERCEDES"/>
    <x v="1"/>
    <x v="0"/>
    <x v="0"/>
    <n v="3"/>
    <n v="2"/>
    <s v="mdperez"/>
    <s v="mercedes.perez@unirioja.es"/>
    <n v="2.4"/>
    <m/>
    <n v="504"/>
    <s v="PROFESOR TITULAR UNIVERSIDAD"/>
    <s v="C01"/>
    <s v="TIEMPO COMPLETO"/>
    <s v="2011-11-28 00:00:00.0"/>
    <s v="null"/>
    <s v="DF100257"/>
    <s v="PROFESOR TITULAR DE UNIVERSIDAD"/>
    <s v="R110"/>
    <x v="10"/>
    <n v="65"/>
    <s v="CIENCIA DE LOS MATERIALES E INGENIERÍA METALÚRGICA"/>
  </r>
  <r>
    <x v="17"/>
    <n v="815254"/>
    <x v="5"/>
    <n v="492"/>
    <s v="492G"/>
    <s v="GRUPO-B"/>
    <s v="Ciencia de materiales"/>
    <s v="GG"/>
    <s v="GRUPO GRANDE"/>
    <s v="492G"/>
    <s v="GRUPO GRANDE DE Ciencia de materiales"/>
    <s v="GRUPO-B"/>
    <s v="Grupo Grande de Ciencia de materiales"/>
    <s v="1S"/>
    <n v="815254"/>
    <s v="MARTÍNEZ"/>
    <s v="CALVO"/>
    <s v="MARÍA ÁNGELES"/>
    <s v="MARTÍNEZ CALVO, MARÍA ÁNGELES"/>
    <x v="0"/>
    <x v="0"/>
    <x v="0"/>
    <n v="5"/>
    <n v="0"/>
    <s v="anmartin"/>
    <s v="marian.martinez@unirioja.es"/>
    <n v="2.4"/>
    <m/>
    <n v="506"/>
    <s v="PROFESOR TITULAR DE ESCUELA UNIVERSITARI"/>
    <s v="01A"/>
    <s v="TIEMPO COMPLETO AMPLIADO"/>
    <s v="2012-09-01 00:00:00.0"/>
    <s v="null"/>
    <s v="DF31868"/>
    <s v="TITULAR DE ESCUELAS UNIVERSITARIAS"/>
    <s v="R110"/>
    <x v="10"/>
    <n v="65"/>
    <s v="CIENCIA DE LOS MATERIALES E INGENIERÍA METALÚRGICA"/>
  </r>
  <r>
    <x v="18"/>
    <n v="28498543"/>
    <x v="5"/>
    <n v="492"/>
    <s v="492G"/>
    <s v="GRUPO-A"/>
    <s v="Ciencia de materiales"/>
    <s v="GG"/>
    <s v="GRUPO GRANDE"/>
    <s v="492G"/>
    <s v="GRUPO GRANDE DE Ciencia de materiales"/>
    <s v="GRUPO-A"/>
    <s v="Grupo Grande de Ciencia de materiales"/>
    <s v="1S"/>
    <n v="28498543"/>
    <s v="PÉREZ"/>
    <s v="DE LA PARTE"/>
    <s v="Mª DE LAS MERCEDES"/>
    <s v="PÉREZ DE LA PARTE, Mª DE LAS MERCEDES"/>
    <x v="1"/>
    <x v="0"/>
    <x v="0"/>
    <n v="3"/>
    <n v="2"/>
    <s v="mdperez"/>
    <s v="mercedes.perez@unirioja.es"/>
    <n v="2.4"/>
    <m/>
    <n v="504"/>
    <s v="PROFESOR TITULAR UNIVERSIDAD"/>
    <s v="C01"/>
    <s v="TIEMPO COMPLETO"/>
    <s v="2011-11-28 00:00:00.0"/>
    <s v="null"/>
    <s v="DF100257"/>
    <s v="PROFESOR TITULAR DE UNIVERSIDAD"/>
    <s v="R110"/>
    <x v="10"/>
    <n v="65"/>
    <s v="CIENCIA DE LOS MATERIALES E INGENIERÍA METALÚRGICA"/>
  </r>
  <r>
    <x v="18"/>
    <n v="815254"/>
    <x v="5"/>
    <n v="492"/>
    <s v="492G"/>
    <s v="GRUPO-B"/>
    <s v="Ciencia de materiales"/>
    <s v="GG"/>
    <s v="GRUPO GRANDE"/>
    <s v="492G"/>
    <s v="GRUPO GRANDE DE Ciencia de materiales"/>
    <s v="GRUPO-B"/>
    <s v="Grupo Grande de Ciencia de materiales"/>
    <s v="1S"/>
    <n v="815254"/>
    <s v="MARTÍNEZ"/>
    <s v="CALVO"/>
    <s v="MARÍA ÁNGELES"/>
    <s v="MARTÍNEZ CALVO, MARÍA ÁNGELES"/>
    <x v="0"/>
    <x v="0"/>
    <x v="0"/>
    <n v="5"/>
    <n v="0"/>
    <s v="anmartin"/>
    <s v="marian.martinez@unirioja.es"/>
    <n v="2.4"/>
    <m/>
    <n v="506"/>
    <s v="PROFESOR TITULAR DE ESCUELA UNIVERSITARI"/>
    <s v="01A"/>
    <s v="TIEMPO COMPLETO AMPLIADO"/>
    <s v="2012-09-01 00:00:00.0"/>
    <s v="null"/>
    <s v="DF31868"/>
    <s v="TITULAR DE ESCUELAS UNIVERSITARIAS"/>
    <s v="R110"/>
    <x v="10"/>
    <n v="65"/>
    <s v="CIENCIA DE LOS MATERIALES E INGENIERÍA METALÚRGICA"/>
  </r>
  <r>
    <x v="16"/>
    <n v="16506383"/>
    <x v="5"/>
    <n v="493"/>
    <s v="493G"/>
    <s v="GRUPO-A"/>
    <s v="Teoría de mecanismos"/>
    <s v="GG"/>
    <s v="GRUPO GRANDE"/>
    <s v="493G"/>
    <s v="GRUPO GRANDE DE Teoría de mecanismos"/>
    <s v="GRUPO-A"/>
    <s v="Grupo Garnde de Teoría de mecanismos"/>
    <s v="1S"/>
    <n v="16506383"/>
    <s v="ALBA"/>
    <s v="IRURZUN"/>
    <s v="JOSÉ ANTONIO"/>
    <s v="ALBA IRURZUN, JOSÉ ANTONIO"/>
    <x v="1"/>
    <x v="1"/>
    <x v="0"/>
    <n v="6"/>
    <n v="0"/>
    <s v="jalba"/>
    <s v="joseantonio.alba@unirioja.es"/>
    <n v="3"/>
    <n v="3"/>
    <n v="505"/>
    <s v="CATEDRATICO ESCUELA UNIVERSITARIA"/>
    <s v="01A"/>
    <s v="TIEMPO COMPLETO AMPLIADO"/>
    <s v="2016-09-15 00:00:00.0"/>
    <s v="null"/>
    <s v="DF31935"/>
    <s v="CATEDRÁTICO DE ESCUELA UNIVERSITARIA"/>
    <s v="R110"/>
    <x v="10"/>
    <n v="545"/>
    <s v="INGENIERÍA MECÁNICA"/>
  </r>
  <r>
    <x v="16"/>
    <n v="16564276"/>
    <x v="5"/>
    <n v="493"/>
    <s v="493I"/>
    <s v="GRUPO-A1"/>
    <s v="Teoría de mecanismos"/>
    <s v="GI"/>
    <s v="GRUPO DE INFORMÁTICA"/>
    <s v="493I"/>
    <s v="INFORMÁTICA DE Teoría de mecanismos"/>
    <s v="GRUPO-A1"/>
    <s v="Informática de Teoría de mecanismos"/>
    <s v="1S"/>
    <n v="16564276"/>
    <s v="GÓMEZ"/>
    <s v="CRISTÓBAL"/>
    <s v="JOSÉ ANTONIO"/>
    <s v="GÓMEZ CRISTÓBAL, JOSÉ ANTONIO"/>
    <x v="1"/>
    <x v="0"/>
    <x v="0"/>
    <n v="4"/>
    <n v="0"/>
    <s v="jggomez"/>
    <s v="jose-antonio.gomez@unirioja.es"/>
    <n v="1"/>
    <n v="1"/>
    <n v="533"/>
    <s v="COLABORADOR-TIPO 2 (Doctor)"/>
    <s v="C01"/>
    <s v="TIEMPO COMPLETO"/>
    <s v="2006-10-01 00:00:00.0"/>
    <s v="null"/>
    <s v="LD100577"/>
    <s v="COLABORADOR TIPO 2"/>
    <s v="R110"/>
    <x v="10"/>
    <n v="545"/>
    <s v="INGENIERÍA MECÁNICA"/>
  </r>
  <r>
    <x v="16"/>
    <n v="78743818"/>
    <x v="5"/>
    <n v="493"/>
    <s v="493L"/>
    <s v="GRUPO-A1"/>
    <s v="Teoría de mecanismos"/>
    <s v="GL"/>
    <s v="GRUPO DE LABORATORIO"/>
    <s v="493L"/>
    <s v="LABORATORIO DE Teoría de mecanismos"/>
    <s v="GRUPO-A1"/>
    <s v="Laboratorio de Teoría de mecanismos"/>
    <s v="1S"/>
    <n v="78743818"/>
    <s v="LOSTADO"/>
    <s v="LORZA"/>
    <s v="RUBÉN"/>
    <s v="LOSTADO LORZA, RUBÉN"/>
    <x v="0"/>
    <x v="0"/>
    <x v="0"/>
    <n v="0"/>
    <n v="1"/>
    <s v="rulostad"/>
    <s v="ruben.lostado@unirioja.es"/>
    <n v="1"/>
    <n v="1"/>
    <n v="504"/>
    <s v="PROFESOR TITULAR UNIVERSIDAD"/>
    <s v="C01"/>
    <s v="TIEMPO COMPLETO"/>
    <s v="2011-09-01 00:00:00.0"/>
    <s v="null"/>
    <s v="DF100304"/>
    <s v="PROFESOR TITULAR DE UNIVERSIDAD"/>
    <s v="R110"/>
    <x v="10"/>
    <n v="545"/>
    <s v="INGENIERÍA MECÁNICA"/>
  </r>
  <r>
    <x v="17"/>
    <n v="16506383"/>
    <x v="5"/>
    <n v="493"/>
    <s v="493G"/>
    <s v="GRUPO-A"/>
    <s v="Teoría de mecanismos"/>
    <s v="GG"/>
    <s v="GRUPO GRANDE"/>
    <s v="493G"/>
    <s v="GRUPO GRANDE DE Teoría de mecanismos"/>
    <s v="GRUPO-A"/>
    <s v="Grupo Garnde de Teoría de mecanismos"/>
    <s v="1S"/>
    <n v="16506383"/>
    <s v="ALBA"/>
    <s v="IRURZUN"/>
    <s v="JOSÉ ANTONIO"/>
    <s v="ALBA IRURZUN, JOSÉ ANTONIO"/>
    <x v="1"/>
    <x v="1"/>
    <x v="0"/>
    <n v="6"/>
    <n v="0"/>
    <s v="jalba"/>
    <s v="joseantonio.alba@unirioja.es"/>
    <n v="3"/>
    <m/>
    <n v="505"/>
    <s v="CATEDRATICO ESCUELA UNIVERSITARIA"/>
    <s v="01A"/>
    <s v="TIEMPO COMPLETO AMPLIADO"/>
    <s v="2016-09-15 00:00:00.0"/>
    <s v="null"/>
    <s v="DF31935"/>
    <s v="CATEDRÁTICO DE ESCUELA UNIVERSITARIA"/>
    <s v="R110"/>
    <x v="10"/>
    <n v="545"/>
    <s v="INGENIERÍA MECÁNICA"/>
  </r>
  <r>
    <x v="17"/>
    <n v="16564276"/>
    <x v="5"/>
    <n v="493"/>
    <s v="493I"/>
    <s v="GRUPO-A1"/>
    <s v="Teoría de mecanismos"/>
    <s v="GI"/>
    <s v="GRUPO DE INFORMÁTICA"/>
    <s v="493I"/>
    <s v="INFORMÁTICA DE Teoría de mecanismos"/>
    <s v="GRUPO-A1"/>
    <s v="Informática de Teoría de mecanismos"/>
    <s v="1S"/>
    <n v="16564276"/>
    <s v="GÓMEZ"/>
    <s v="CRISTÓBAL"/>
    <s v="JOSÉ ANTONIO"/>
    <s v="GÓMEZ CRISTÓBAL, JOSÉ ANTONIO"/>
    <x v="1"/>
    <x v="0"/>
    <x v="0"/>
    <n v="4"/>
    <n v="0"/>
    <s v="jggomez"/>
    <s v="jose-antonio.gomez@unirioja.es"/>
    <n v="1"/>
    <m/>
    <n v="533"/>
    <s v="COLABORADOR-TIPO 2 (Doctor)"/>
    <s v="C01"/>
    <s v="TIEMPO COMPLETO"/>
    <s v="2006-10-01 00:00:00.0"/>
    <s v="null"/>
    <s v="LD100577"/>
    <s v="COLABORADOR TIPO 2"/>
    <s v="R110"/>
    <x v="10"/>
    <n v="545"/>
    <s v="INGENIERÍA MECÁNICA"/>
  </r>
  <r>
    <x v="17"/>
    <n v="78743818"/>
    <x v="5"/>
    <n v="493"/>
    <s v="493L"/>
    <s v="GRUPO-A1"/>
    <s v="Teoría de mecanismos"/>
    <s v="GL"/>
    <s v="GRUPO DE LABORATORIO"/>
    <s v="493L"/>
    <s v="LABORATORIO DE Teoría de mecanismos"/>
    <s v="GRUPO-A1"/>
    <s v="Laboratorio de Teoría de mecanismos"/>
    <s v="1S"/>
    <n v="78743818"/>
    <s v="LOSTADO"/>
    <s v="LORZA"/>
    <s v="RUBÉN"/>
    <s v="LOSTADO LORZA, RUBÉN"/>
    <x v="0"/>
    <x v="0"/>
    <x v="0"/>
    <n v="0"/>
    <n v="1"/>
    <s v="rulostad"/>
    <s v="ruben.lostado@unirioja.es"/>
    <n v="1"/>
    <m/>
    <n v="504"/>
    <s v="PROFESOR TITULAR UNIVERSIDAD"/>
    <s v="C01"/>
    <s v="TIEMPO COMPLETO"/>
    <s v="2011-09-01 00:00:00.0"/>
    <s v="null"/>
    <s v="DF100304"/>
    <s v="PROFESOR TITULAR DE UNIVERSIDAD"/>
    <s v="R110"/>
    <x v="10"/>
    <n v="545"/>
    <s v="INGENIERÍA MECÁNICA"/>
  </r>
  <r>
    <x v="18"/>
    <n v="16506383"/>
    <x v="5"/>
    <n v="493"/>
    <s v="493G"/>
    <s v="GRUPO-A"/>
    <s v="Teoría de mecanismos"/>
    <s v="GG"/>
    <s v="GRUPO GRANDE"/>
    <s v="493G"/>
    <s v="GRUPO GRANDE DE Teoría de mecanismos"/>
    <s v="GRUPO-A"/>
    <s v="Grupo Garnde de Teoría de mecanismos"/>
    <s v="1S"/>
    <n v="16506383"/>
    <s v="ALBA"/>
    <s v="IRURZUN"/>
    <s v="JOSÉ ANTONIO"/>
    <s v="ALBA IRURZUN, JOSÉ ANTONIO"/>
    <x v="1"/>
    <x v="1"/>
    <x v="0"/>
    <n v="6"/>
    <n v="0"/>
    <s v="jalba"/>
    <s v="joseantonio.alba@unirioja.es"/>
    <n v="3"/>
    <m/>
    <n v="505"/>
    <s v="CATEDRATICO ESCUELA UNIVERSITARIA"/>
    <s v="01A"/>
    <s v="TIEMPO COMPLETO AMPLIADO"/>
    <s v="2016-09-15 00:00:00.0"/>
    <s v="null"/>
    <s v="DF31935"/>
    <s v="CATEDRÁTICO DE ESCUELA UNIVERSITARIA"/>
    <s v="R110"/>
    <x v="10"/>
    <n v="545"/>
    <s v="INGENIERÍA MECÁNICA"/>
  </r>
  <r>
    <x v="18"/>
    <n v="16564276"/>
    <x v="5"/>
    <n v="493"/>
    <s v="493I"/>
    <s v="GRUPO-A1"/>
    <s v="Teoría de mecanismos"/>
    <s v="GI"/>
    <s v="GRUPO DE INFORMÁTICA"/>
    <s v="493I"/>
    <s v="INFORMÁTICA DE Teoría de mecanismos"/>
    <s v="GRUPO-A1"/>
    <s v="Informática de Teoría de mecanismos"/>
    <s v="1S"/>
    <n v="16564276"/>
    <s v="GÓMEZ"/>
    <s v="CRISTÓBAL"/>
    <s v="JOSÉ ANTONIO"/>
    <s v="GÓMEZ CRISTÓBAL, JOSÉ ANTONIO"/>
    <x v="1"/>
    <x v="0"/>
    <x v="0"/>
    <n v="4"/>
    <n v="0"/>
    <s v="jggomez"/>
    <s v="jose-antonio.gomez@unirioja.es"/>
    <n v="1"/>
    <m/>
    <n v="533"/>
    <s v="COLABORADOR-TIPO 2 (Doctor)"/>
    <s v="C01"/>
    <s v="TIEMPO COMPLETO"/>
    <s v="2006-10-01 00:00:00.0"/>
    <s v="null"/>
    <s v="LD100577"/>
    <s v="COLABORADOR TIPO 2"/>
    <s v="R110"/>
    <x v="10"/>
    <n v="545"/>
    <s v="INGENIERÍA MECÁNICA"/>
  </r>
  <r>
    <x v="18"/>
    <n v="78743818"/>
    <x v="5"/>
    <n v="493"/>
    <s v="493L"/>
    <s v="GRUPO-A1"/>
    <s v="Teoría de mecanismos"/>
    <s v="GL"/>
    <s v="GRUPO DE LABORATORIO"/>
    <s v="493L"/>
    <s v="LABORATORIO DE Teoría de mecanismos"/>
    <s v="GRUPO-A1"/>
    <s v="Laboratorio de Teoría de mecanismos"/>
    <s v="1S"/>
    <n v="78743818"/>
    <s v="LOSTADO"/>
    <s v="LORZA"/>
    <s v="RUBÉN"/>
    <s v="LOSTADO LORZA, RUBÉN"/>
    <x v="0"/>
    <x v="0"/>
    <x v="0"/>
    <n v="0"/>
    <n v="1"/>
    <s v="rulostad"/>
    <s v="ruben.lostado@unirioja.es"/>
    <n v="1"/>
    <m/>
    <n v="504"/>
    <s v="PROFESOR TITULAR UNIVERSIDAD"/>
    <s v="C01"/>
    <s v="TIEMPO COMPLETO"/>
    <s v="2011-09-01 00:00:00.0"/>
    <s v="null"/>
    <s v="DF100304"/>
    <s v="PROFESOR TITULAR DE UNIVERSIDAD"/>
    <s v="R110"/>
    <x v="10"/>
    <n v="545"/>
    <s v="INGENIERÍA MECÁNICA"/>
  </r>
  <r>
    <x v="16"/>
    <n v="16504002"/>
    <x v="5"/>
    <n v="494"/>
    <s v="494G"/>
    <s v="GRUPO-A"/>
    <s v="Sistemas electrónicos"/>
    <s v="GG"/>
    <s v="GRUPO GRANDE"/>
    <s v="494G"/>
    <s v="GRUPO GRANDE DE Sistemas electrónicos"/>
    <s v="GRUPO-A"/>
    <s v="Grupo Grande de Sistemas electrónicos"/>
    <s v="1S"/>
    <n v="16504002"/>
    <s v="RODRÍGUEZ"/>
    <s v="GONZÁLEZ"/>
    <s v="CARLOS ALBERTO"/>
    <s v="RODRÍGUEZ GONZÁLEZ, CARLOS ALBERTO"/>
    <x v="0"/>
    <x v="0"/>
    <x v="1"/>
    <n v="7"/>
    <n v="0"/>
    <s v="carodri"/>
    <s v="carlos.rodriguez@unirioja.es"/>
    <n v="1"/>
    <n v="1"/>
    <n v="506"/>
    <s v="PROFESOR TITULAR DE ESCUELA UNIVERSITARI"/>
    <s v="01A"/>
    <s v="TIEMPO COMPLETO AMPLIADO"/>
    <s v="2012-09-01 00:00:00.0"/>
    <s v="null"/>
    <s v="DF31815"/>
    <s v="TITULAR DE ESCUELAS UNIVERSITARIAS"/>
    <s v="R109"/>
    <x v="9"/>
    <n v="785"/>
    <s v="TECNOLOGÍA ELECTRÓNICA"/>
  </r>
  <r>
    <x v="16"/>
    <n v="16513797"/>
    <x v="5"/>
    <n v="494"/>
    <s v="494G"/>
    <s v="GRUPO-A"/>
    <s v="Sistemas electrónicos"/>
    <s v="GG"/>
    <s v="GRUPO GRANDE"/>
    <s v="494G"/>
    <s v="GRUPO GRANDE DE Sistemas electrónicos"/>
    <s v="GRUPO-A"/>
    <s v="Grupo Grande de Sistemas electrónicos"/>
    <s v="1S"/>
    <n v="16513797"/>
    <s v="ZORZANO"/>
    <s v="MARTÍNEZ"/>
    <s v="JOSÉ MARÍA"/>
    <s v="ZORZANO MARTÍNEZ, JOSÉ MARÍA"/>
    <x v="1"/>
    <x v="1"/>
    <x v="0"/>
    <n v="6"/>
    <n v="0"/>
    <s v="jzorzano"/>
    <s v="jose.zorzano@unirioja.es"/>
    <n v="1"/>
    <n v="1"/>
    <n v="506"/>
    <s v="PROFESOR TITULAR DE ESCUELA UNIVERSITARI"/>
    <s v="01A"/>
    <s v="TIEMPO COMPLETO AMPLIADO"/>
    <s v="2012-09-01 00:00:00.0"/>
    <s v="null"/>
    <s v="DF31835"/>
    <s v="TITULAR DE ESCUELAS UNIVERSITARIAS"/>
    <s v="R109"/>
    <x v="9"/>
    <n v="785"/>
    <s v="TECNOLOGÍA ELECTRÓNICA"/>
  </r>
  <r>
    <x v="16"/>
    <n v="16537707"/>
    <x v="5"/>
    <n v="494"/>
    <s v="494G"/>
    <s v="GRUPO-A"/>
    <s v="Sistemas electrónicos"/>
    <s v="GG"/>
    <s v="GRUPO GRANDE"/>
    <s v="494G"/>
    <s v="GRUPO GRANDE DE Sistemas electrónicos"/>
    <s v="GRUPO-A"/>
    <s v="Grupo Grande de Sistemas electrónicos"/>
    <s v="1S"/>
    <n v="16537707"/>
    <s v="MARTÍNEZ"/>
    <s v="SANTOLAYA"/>
    <s v="JOSÉ JAVIER"/>
    <s v="MARTÍNEZ SANTOLAYA, JOSÉ JAVIER"/>
    <x v="1"/>
    <x v="0"/>
    <x v="1"/>
    <n v="5"/>
    <n v="0"/>
    <s v="jjmartin"/>
    <s v="jose-javier.martinez@unirioja.es"/>
    <n v="1"/>
    <n v="1"/>
    <n v="506"/>
    <s v="PROFESOR TITULAR DE ESCUELA UNIVERSITARI"/>
    <s v="01A"/>
    <s v="TIEMPO COMPLETO AMPLIADO"/>
    <s v="2012-09-01 00:00:00.0"/>
    <s v="null"/>
    <s v="DF31833"/>
    <s v="TITULAR DE ESCUELAS UNIVERSITARIAS"/>
    <s v="R109"/>
    <x v="9"/>
    <n v="785"/>
    <s v="TECNOLOGÍA ELECTRÓNICA"/>
  </r>
  <r>
    <x v="17"/>
    <n v="16504002"/>
    <x v="5"/>
    <n v="494"/>
    <s v="494G"/>
    <s v="GRUPO-A"/>
    <s v="Sistemas electrónicos"/>
    <s v="GG"/>
    <s v="GRUPO GRANDE"/>
    <s v="494G"/>
    <s v="GRUPO GRANDE DE Sistemas electrónicos"/>
    <s v="GRUPO-A"/>
    <s v="Grupo Grande de Sistemas electrónicos"/>
    <s v="1S"/>
    <n v="16504002"/>
    <s v="RODRÍGUEZ"/>
    <s v="GONZÁLEZ"/>
    <s v="CARLOS ALBERTO"/>
    <s v="RODRÍGUEZ GONZÁLEZ, CARLOS ALBERTO"/>
    <x v="0"/>
    <x v="0"/>
    <x v="1"/>
    <n v="7"/>
    <n v="0"/>
    <s v="carodri"/>
    <s v="carlos.rodriguez@unirioja.es"/>
    <n v="1"/>
    <m/>
    <n v="506"/>
    <s v="PROFESOR TITULAR DE ESCUELA UNIVERSITARI"/>
    <s v="01A"/>
    <s v="TIEMPO COMPLETO AMPLIADO"/>
    <s v="2012-09-01 00:00:00.0"/>
    <s v="null"/>
    <s v="DF31815"/>
    <s v="TITULAR DE ESCUELAS UNIVERSITARIAS"/>
    <s v="R109"/>
    <x v="9"/>
    <n v="785"/>
    <s v="TECNOLOGÍA ELECTRÓNICA"/>
  </r>
  <r>
    <x v="17"/>
    <n v="16513797"/>
    <x v="5"/>
    <n v="494"/>
    <s v="494G"/>
    <s v="GRUPO-A"/>
    <s v="Sistemas electrónicos"/>
    <s v="GG"/>
    <s v="GRUPO GRANDE"/>
    <s v="494G"/>
    <s v="GRUPO GRANDE DE Sistemas electrónicos"/>
    <s v="GRUPO-A"/>
    <s v="Grupo Grande de Sistemas electrónicos"/>
    <s v="1S"/>
    <n v="16513797"/>
    <s v="ZORZANO"/>
    <s v="MARTÍNEZ"/>
    <s v="JOSÉ MARÍA"/>
    <s v="ZORZANO MARTÍNEZ, JOSÉ MARÍA"/>
    <x v="1"/>
    <x v="1"/>
    <x v="0"/>
    <n v="6"/>
    <n v="0"/>
    <s v="jzorzano"/>
    <s v="jose.zorzano@unirioja.es"/>
    <n v="1"/>
    <m/>
    <n v="506"/>
    <s v="PROFESOR TITULAR DE ESCUELA UNIVERSITARI"/>
    <s v="01A"/>
    <s v="TIEMPO COMPLETO AMPLIADO"/>
    <s v="2012-09-01 00:00:00.0"/>
    <s v="null"/>
    <s v="DF31835"/>
    <s v="TITULAR DE ESCUELAS UNIVERSITARIAS"/>
    <s v="R109"/>
    <x v="9"/>
    <n v="785"/>
    <s v="TECNOLOGÍA ELECTRÓNICA"/>
  </r>
  <r>
    <x v="17"/>
    <n v="16537707"/>
    <x v="5"/>
    <n v="494"/>
    <s v="494G"/>
    <s v="GRUPO-A"/>
    <s v="Sistemas electrónicos"/>
    <s v="GG"/>
    <s v="GRUPO GRANDE"/>
    <s v="494G"/>
    <s v="GRUPO GRANDE DE Sistemas electrónicos"/>
    <s v="GRUPO-A"/>
    <s v="Grupo Grande de Sistemas electrónicos"/>
    <s v="1S"/>
    <n v="16537707"/>
    <s v="MARTÍNEZ"/>
    <s v="SANTOLAYA"/>
    <s v="JOSÉ JAVIER"/>
    <s v="MARTÍNEZ SANTOLAYA, JOSÉ JAVIER"/>
    <x v="1"/>
    <x v="0"/>
    <x v="1"/>
    <n v="5"/>
    <n v="0"/>
    <s v="jjmartin"/>
    <s v="jose-javier.martinez@unirioja.es"/>
    <n v="1"/>
    <m/>
    <n v="506"/>
    <s v="PROFESOR TITULAR DE ESCUELA UNIVERSITARI"/>
    <s v="01A"/>
    <s v="TIEMPO COMPLETO AMPLIADO"/>
    <s v="2012-09-01 00:00:00.0"/>
    <s v="null"/>
    <s v="DF31833"/>
    <s v="TITULAR DE ESCUELAS UNIVERSITARIAS"/>
    <s v="R109"/>
    <x v="9"/>
    <n v="785"/>
    <s v="TECNOLOGÍA ELECTRÓNICA"/>
  </r>
  <r>
    <x v="18"/>
    <n v="16504002"/>
    <x v="5"/>
    <n v="494"/>
    <s v="494G"/>
    <s v="GRUPO-A"/>
    <s v="Sistemas electrónicos"/>
    <s v="GG"/>
    <s v="GRUPO GRANDE"/>
    <s v="494G"/>
    <s v="GRUPO GRANDE DE Sistemas electrónicos"/>
    <s v="GRUPO-A"/>
    <s v="Grupo Grande de Sistemas electrónicos"/>
    <s v="1S"/>
    <n v="16504002"/>
    <s v="RODRÍGUEZ"/>
    <s v="GONZÁLEZ"/>
    <s v="CARLOS ALBERTO"/>
    <s v="RODRÍGUEZ GONZÁLEZ, CARLOS ALBERTO"/>
    <x v="0"/>
    <x v="0"/>
    <x v="1"/>
    <n v="7"/>
    <n v="0"/>
    <s v="carodri"/>
    <s v="carlos.rodriguez@unirioja.es"/>
    <n v="1"/>
    <m/>
    <n v="506"/>
    <s v="PROFESOR TITULAR DE ESCUELA UNIVERSITARI"/>
    <s v="01A"/>
    <s v="TIEMPO COMPLETO AMPLIADO"/>
    <s v="2012-09-01 00:00:00.0"/>
    <s v="null"/>
    <s v="DF31815"/>
    <s v="TITULAR DE ESCUELAS UNIVERSITARIAS"/>
    <s v="R109"/>
    <x v="9"/>
    <n v="785"/>
    <s v="TECNOLOGÍA ELECTRÓNICA"/>
  </r>
  <r>
    <x v="18"/>
    <n v="16513797"/>
    <x v="5"/>
    <n v="494"/>
    <s v="494G"/>
    <s v="GRUPO-A"/>
    <s v="Sistemas electrónicos"/>
    <s v="GG"/>
    <s v="GRUPO GRANDE"/>
    <s v="494G"/>
    <s v="GRUPO GRANDE DE Sistemas electrónicos"/>
    <s v="GRUPO-A"/>
    <s v="Grupo Grande de Sistemas electrónicos"/>
    <s v="1S"/>
    <n v="16513797"/>
    <s v="ZORZANO"/>
    <s v="MARTÍNEZ"/>
    <s v="JOSÉ MARÍA"/>
    <s v="ZORZANO MARTÍNEZ, JOSÉ MARÍA"/>
    <x v="1"/>
    <x v="1"/>
    <x v="0"/>
    <n v="6"/>
    <n v="0"/>
    <s v="jzorzano"/>
    <s v="jose.zorzano@unirioja.es"/>
    <n v="1"/>
    <m/>
    <n v="506"/>
    <s v="PROFESOR TITULAR DE ESCUELA UNIVERSITARI"/>
    <s v="01A"/>
    <s v="TIEMPO COMPLETO AMPLIADO"/>
    <s v="2012-09-01 00:00:00.0"/>
    <s v="null"/>
    <s v="DF31835"/>
    <s v="TITULAR DE ESCUELAS UNIVERSITARIAS"/>
    <s v="R109"/>
    <x v="9"/>
    <n v="785"/>
    <s v="TECNOLOGÍA ELECTRÓNICA"/>
  </r>
  <r>
    <x v="18"/>
    <n v="16537707"/>
    <x v="5"/>
    <n v="494"/>
    <s v="494G"/>
    <s v="GRUPO-A"/>
    <s v="Sistemas electrónicos"/>
    <s v="GG"/>
    <s v="GRUPO GRANDE"/>
    <s v="494G"/>
    <s v="GRUPO GRANDE DE Sistemas electrónicos"/>
    <s v="GRUPO-A"/>
    <s v="Grupo Grande de Sistemas electrónicos"/>
    <s v="1S"/>
    <n v="16537707"/>
    <s v="MARTÍNEZ"/>
    <s v="SANTOLAYA"/>
    <s v="JOSÉ JAVIER"/>
    <s v="MARTÍNEZ SANTOLAYA, JOSÉ JAVIER"/>
    <x v="1"/>
    <x v="0"/>
    <x v="1"/>
    <n v="5"/>
    <n v="0"/>
    <s v="jjmartin"/>
    <s v="jose-javier.martinez@unirioja.es"/>
    <n v="1"/>
    <m/>
    <n v="506"/>
    <s v="PROFESOR TITULAR DE ESCUELA UNIVERSITARI"/>
    <s v="01A"/>
    <s v="TIEMPO COMPLETO AMPLIADO"/>
    <s v="2012-09-01 00:00:00.0"/>
    <s v="null"/>
    <s v="DF31833"/>
    <s v="TITULAR DE ESCUELAS UNIVERSITARIAS"/>
    <s v="R109"/>
    <x v="9"/>
    <n v="785"/>
    <s v="TECNOLOGÍA ELECTRÓNICA"/>
  </r>
  <r>
    <x v="16"/>
    <n v="16555425"/>
    <x v="5"/>
    <n v="495"/>
    <s v="495G"/>
    <s v="GRUPO-A"/>
    <s v="Resistencia de materiales"/>
    <s v="GG"/>
    <s v="GRUPO GRANDE"/>
    <s v="495G"/>
    <s v="GRUPO GRANDE DE Resistencia de materiales"/>
    <s v="GRUPO-A"/>
    <s v="Grupo Grande de Resistencia de materiales"/>
    <s v="1S"/>
    <n v="16555425"/>
    <s v="CELORRIO"/>
    <s v="BARRAGUÉ"/>
    <s v="LUIS"/>
    <s v="CELORRIO BARRAGUÉ, LUIS"/>
    <x v="1"/>
    <x v="0"/>
    <x v="0"/>
    <n v="0"/>
    <n v="0"/>
    <s v="lucelorr"/>
    <s v="luis.celorrio@unirioja.es"/>
    <n v="4"/>
    <n v="4"/>
    <s v="A-0504"/>
    <s v="PROFESOR TITULAR UNIVERSIDAD"/>
    <s v="C01"/>
    <s v="TIEMPO COMPLETO"/>
    <s v="2010-09-01 00:00:00.0"/>
    <s v="null"/>
    <s v="DF100272"/>
    <s v="PROFESOR TITULAR INTERINO"/>
    <s v="R110"/>
    <x v="10"/>
    <n v="605"/>
    <s v="MECÁNICA DE MEDIOS CONTINUOS Y TEORÍA DE ESTRUCTUR"/>
  </r>
  <r>
    <x v="16"/>
    <n v="16561901"/>
    <x v="5"/>
    <n v="495"/>
    <s v="495G"/>
    <s v="GRUPO-A"/>
    <s v="Resistencia de materiales"/>
    <s v="GG"/>
    <s v="GRUPO GRANDE"/>
    <s v="495G"/>
    <s v="GRUPO GRANDE DE Resistencia de materiales"/>
    <s v="GRUPO-A"/>
    <s v="Grupo Grande de Resistencia de materiales"/>
    <s v="1S"/>
    <n v="16561901"/>
    <s v="FRAILE"/>
    <s v="GARCÍA"/>
    <s v="ESTEBAN"/>
    <s v="FRAILE GARCÍA, ESTEBAN"/>
    <x v="1"/>
    <x v="0"/>
    <x v="1"/>
    <n v="2"/>
    <n v="0"/>
    <s v="esfraile"/>
    <s v="esteban.fraile@unirioja.es"/>
    <n v="0"/>
    <n v="0"/>
    <n v="536"/>
    <s v="PROFESOR INTERINO"/>
    <s v="C01"/>
    <s v="TIEMPO COMPLETO"/>
    <s v="2012-09-01 00:00:00.0"/>
    <s v="null"/>
    <s v="PI100871"/>
    <s v="PROFESOR CONTRATADO INTERINO"/>
    <s v="R110"/>
    <x v="10"/>
    <n v="605"/>
    <s v="MECÁNICA DE MEDIOS CONTINUOS Y TEORÍA DE ESTRUCTUR"/>
  </r>
  <r>
    <x v="16"/>
    <n v="16588620"/>
    <x v="5"/>
    <n v="495"/>
    <s v="495R"/>
    <s v="GRUPO-A1"/>
    <s v="Resistencia de materiales"/>
    <s v="GR"/>
    <s v="GRUPO REDUCIDO"/>
    <s v="495R"/>
    <s v="GRUPO REDUCIDO DE Resistencia de materiales"/>
    <s v="GRUPO-A1"/>
    <s v="Grupo Reducido de Resistencia de materiales"/>
    <s v="1S"/>
    <n v="16588620"/>
    <s v="FERREIRO"/>
    <s v="CABELLO"/>
    <s v="JAVIER"/>
    <s v="FERREIRO CABELLO, JAVIER"/>
    <x v="0"/>
    <x v="0"/>
    <x v="1"/>
    <n v="0"/>
    <n v="0"/>
    <s v="jaferrei"/>
    <s v="javier.ferreiro@unirioja.es"/>
    <n v="2"/>
    <n v="2"/>
    <n v="532"/>
    <s v="LABORAL DOCENTE-ASOCIADO"/>
    <s v="P06"/>
    <s v="TIEMPO PARCIAL (6+6 HORAS)"/>
    <s v="2018-09-28 00:00:00.0"/>
    <s v="2019-09-14 00:00:00.0"/>
    <s v="PI101044"/>
    <s v="PROFESOR ASOCIADO"/>
    <s v="R110"/>
    <x v="10"/>
    <n v="605"/>
    <s v="MECÁNICA DE MEDIOS CONTINUOS Y TEORÍA DE ESTRUCTUR"/>
  </r>
  <r>
    <x v="17"/>
    <n v="16555425"/>
    <x v="5"/>
    <n v="495"/>
    <s v="495G"/>
    <s v="GRUPO-A"/>
    <s v="Resistencia de materiales"/>
    <s v="GG"/>
    <s v="GRUPO GRANDE"/>
    <s v="495G"/>
    <s v="GRUPO GRANDE DE Resistencia de materiales"/>
    <s v="GRUPO-A"/>
    <s v="Grupo Grande de Resistencia de materiales"/>
    <s v="1S"/>
    <n v="16555425"/>
    <s v="CELORRIO"/>
    <s v="BARRAGUÉ"/>
    <s v="LUIS"/>
    <s v="CELORRIO BARRAGUÉ, LUIS"/>
    <x v="1"/>
    <x v="0"/>
    <x v="0"/>
    <n v="0"/>
    <n v="0"/>
    <s v="lucelorr"/>
    <s v="luis.celorrio@unirioja.es"/>
    <n v="4"/>
    <m/>
    <s v="A-0504"/>
    <s v="PROFESOR TITULAR UNIVERSIDAD"/>
    <s v="C01"/>
    <s v="TIEMPO COMPLETO"/>
    <s v="2010-09-01 00:00:00.0"/>
    <s v="null"/>
    <s v="DF100272"/>
    <s v="PROFESOR TITULAR INTERINO"/>
    <s v="R110"/>
    <x v="10"/>
    <n v="605"/>
    <s v="MECÁNICA DE MEDIOS CONTINUOS Y TEORÍA DE ESTRUCTUR"/>
  </r>
  <r>
    <x v="17"/>
    <n v="16561901"/>
    <x v="5"/>
    <n v="495"/>
    <s v="495G"/>
    <s v="GRUPO-A"/>
    <s v="Resistencia de materiales"/>
    <s v="GG"/>
    <s v="GRUPO GRANDE"/>
    <s v="495G"/>
    <s v="GRUPO GRANDE DE Resistencia de materiales"/>
    <s v="GRUPO-A"/>
    <s v="Grupo Grande de Resistencia de materiales"/>
    <s v="1S"/>
    <n v="16561901"/>
    <s v="FRAILE"/>
    <s v="GARCÍA"/>
    <s v="ESTEBAN"/>
    <s v="FRAILE GARCÍA, ESTEBAN"/>
    <x v="1"/>
    <x v="0"/>
    <x v="1"/>
    <n v="2"/>
    <n v="0"/>
    <s v="esfraile"/>
    <s v="esteban.fraile@unirioja.es"/>
    <n v="0"/>
    <m/>
    <n v="536"/>
    <s v="PROFESOR INTERINO"/>
    <s v="C01"/>
    <s v="TIEMPO COMPLETO"/>
    <s v="2012-09-01 00:00:00.0"/>
    <s v="null"/>
    <s v="PI100871"/>
    <s v="PROFESOR CONTRATADO INTERINO"/>
    <s v="R110"/>
    <x v="10"/>
    <n v="605"/>
    <s v="MECÁNICA DE MEDIOS CONTINUOS Y TEORÍA DE ESTRUCTUR"/>
  </r>
  <r>
    <x v="17"/>
    <n v="16588620"/>
    <x v="5"/>
    <n v="495"/>
    <s v="495R"/>
    <s v="GRUPO-A1"/>
    <s v="Resistencia de materiales"/>
    <s v="GR"/>
    <s v="GRUPO REDUCIDO"/>
    <s v="495R"/>
    <s v="GRUPO REDUCIDO DE Resistencia de materiales"/>
    <s v="GRUPO-A1"/>
    <s v="Grupo Reducido de Resistencia de materiales"/>
    <s v="1S"/>
    <n v="16588620"/>
    <s v="FERREIRO"/>
    <s v="CABELLO"/>
    <s v="JAVIER"/>
    <s v="FERREIRO CABELLO, JAVIER"/>
    <x v="0"/>
    <x v="0"/>
    <x v="1"/>
    <n v="0"/>
    <n v="0"/>
    <s v="jaferrei"/>
    <s v="javier.ferreiro@unirioja.es"/>
    <n v="2"/>
    <m/>
    <n v="532"/>
    <s v="LABORAL DOCENTE-ASOCIADO"/>
    <s v="P06"/>
    <s v="TIEMPO PARCIAL (6+6 HORAS)"/>
    <s v="2018-09-28 00:00:00.0"/>
    <s v="2019-09-14 00:00:00.0"/>
    <s v="PI101044"/>
    <s v="PROFESOR ASOCIADO"/>
    <s v="R110"/>
    <x v="10"/>
    <n v="605"/>
    <s v="MECÁNICA DE MEDIOS CONTINUOS Y TEORÍA DE ESTRUCTUR"/>
  </r>
  <r>
    <x v="18"/>
    <n v="16555425"/>
    <x v="5"/>
    <n v="495"/>
    <s v="495G"/>
    <s v="GRUPO-A"/>
    <s v="Resistencia de materiales"/>
    <s v="GG"/>
    <s v="GRUPO GRANDE"/>
    <s v="495G"/>
    <s v="GRUPO GRANDE DE Resistencia de materiales"/>
    <s v="GRUPO-A"/>
    <s v="Grupo Grande de Resistencia de materiales"/>
    <s v="1S"/>
    <n v="16555425"/>
    <s v="CELORRIO"/>
    <s v="BARRAGUÉ"/>
    <s v="LUIS"/>
    <s v="CELORRIO BARRAGUÉ, LUIS"/>
    <x v="1"/>
    <x v="0"/>
    <x v="0"/>
    <n v="0"/>
    <n v="0"/>
    <s v="lucelorr"/>
    <s v="luis.celorrio@unirioja.es"/>
    <n v="4"/>
    <m/>
    <s v="A-0504"/>
    <s v="PROFESOR TITULAR UNIVERSIDAD"/>
    <s v="C01"/>
    <s v="TIEMPO COMPLETO"/>
    <s v="2010-09-01 00:00:00.0"/>
    <s v="null"/>
    <s v="DF100272"/>
    <s v="PROFESOR TITULAR INTERINO"/>
    <s v="R110"/>
    <x v="10"/>
    <n v="605"/>
    <s v="MECÁNICA DE MEDIOS CONTINUOS Y TEORÍA DE ESTRUCTUR"/>
  </r>
  <r>
    <x v="18"/>
    <n v="16561901"/>
    <x v="5"/>
    <n v="495"/>
    <s v="495G"/>
    <s v="GRUPO-A"/>
    <s v="Resistencia de materiales"/>
    <s v="GG"/>
    <s v="GRUPO GRANDE"/>
    <s v="495G"/>
    <s v="GRUPO GRANDE DE Resistencia de materiales"/>
    <s v="GRUPO-A"/>
    <s v="Grupo Grande de Resistencia de materiales"/>
    <s v="1S"/>
    <n v="16561901"/>
    <s v="FRAILE"/>
    <s v="GARCÍA"/>
    <s v="ESTEBAN"/>
    <s v="FRAILE GARCÍA, ESTEBAN"/>
    <x v="1"/>
    <x v="0"/>
    <x v="1"/>
    <n v="2"/>
    <n v="0"/>
    <s v="esfraile"/>
    <s v="esteban.fraile@unirioja.es"/>
    <n v="0"/>
    <m/>
    <n v="536"/>
    <s v="PROFESOR INTERINO"/>
    <s v="C01"/>
    <s v="TIEMPO COMPLETO"/>
    <s v="2012-09-01 00:00:00.0"/>
    <s v="null"/>
    <s v="PI100871"/>
    <s v="PROFESOR CONTRATADO INTERINO"/>
    <s v="R110"/>
    <x v="10"/>
    <n v="605"/>
    <s v="MECÁNICA DE MEDIOS CONTINUOS Y TEORÍA DE ESTRUCTUR"/>
  </r>
  <r>
    <x v="18"/>
    <n v="16588620"/>
    <x v="5"/>
    <n v="495"/>
    <s v="495R"/>
    <s v="GRUPO-A1"/>
    <s v="Resistencia de materiales"/>
    <s v="GR"/>
    <s v="GRUPO REDUCIDO"/>
    <s v="495R"/>
    <s v="GRUPO REDUCIDO DE Resistencia de materiales"/>
    <s v="GRUPO-A1"/>
    <s v="Grupo Reducido de Resistencia de materiales"/>
    <s v="1S"/>
    <n v="16588620"/>
    <s v="FERREIRO"/>
    <s v="CABELLO"/>
    <s v="JAVIER"/>
    <s v="FERREIRO CABELLO, JAVIER"/>
    <x v="0"/>
    <x v="0"/>
    <x v="1"/>
    <n v="0"/>
    <n v="0"/>
    <s v="jaferrei"/>
    <s v="javier.ferreiro@unirioja.es"/>
    <n v="2"/>
    <m/>
    <n v="532"/>
    <s v="LABORAL DOCENTE-ASOCIADO"/>
    <s v="P06"/>
    <s v="TIEMPO PARCIAL (6+6 HORAS)"/>
    <s v="2018-09-28 00:00:00.0"/>
    <s v="2019-09-14 00:00:00.0"/>
    <s v="PI101044"/>
    <s v="PROFESOR ASOCIADO"/>
    <s v="R110"/>
    <x v="10"/>
    <n v="605"/>
    <s v="MECÁNICA DE MEDIOS CONTINUOS Y TEORÍA DE ESTRUCTUR"/>
  </r>
  <r>
    <x v="16"/>
    <n v="16542461"/>
    <x v="5"/>
    <n v="496"/>
    <s v="496G"/>
    <s v="GRUPO-A"/>
    <s v="Gestión de empresas"/>
    <s v="GG"/>
    <s v="GRUPO GRANDE"/>
    <s v="496G"/>
    <s v="GRUPO GRANDE Gestión de empresas"/>
    <s v="GRUPO-A"/>
    <s v="Grupo Grande de Gestión de empresas"/>
    <s v="2S"/>
    <n v="16542461"/>
    <s v="CASTRESANA"/>
    <s v="RUIZ CARRILLO"/>
    <s v="JOSÉ IGNACIO"/>
    <s v="CASTRESANA RUIZ CARRILLO, JOSÉ IGNACIO"/>
    <x v="0"/>
    <x v="0"/>
    <x v="0"/>
    <n v="5"/>
    <n v="0"/>
    <s v="jocastre"/>
    <s v="jignacio.castresana@unirioja.es"/>
    <n v="3"/>
    <n v="3"/>
    <n v="504"/>
    <s v="PROFESOR TITULAR UNIVERSIDAD"/>
    <s v="01A"/>
    <s v="TIEMPO COMPLETO AMPLIADO"/>
    <s v="2012-09-01 00:00:00.0"/>
    <s v="null"/>
    <s v="DF31294"/>
    <s v="TITULAR DE UNIVERSIDAD"/>
    <s v="R104"/>
    <x v="0"/>
    <n v="650"/>
    <s v="ORGANIZACIÓN DE EMPRESAS"/>
  </r>
  <r>
    <x v="16"/>
    <n v="16593137"/>
    <x v="5"/>
    <n v="496"/>
    <s v="496G"/>
    <s v="GRUPO-A"/>
    <s v="Gestión de empresas"/>
    <s v="GG"/>
    <s v="GRUPO GRANDE"/>
    <s v="496G"/>
    <s v="GRUPO GRANDE Gestión de empresas"/>
    <s v="GRUPO-A"/>
    <s v="Grupo Grande de Gestión de empresas"/>
    <s v="2S"/>
    <n v="16593137"/>
    <s v="PARRAS"/>
    <s v="GÓMEZ"/>
    <s v="MAITE"/>
    <s v="PARRAS GÓMEZ, MAITE"/>
    <x v="1"/>
    <x v="1"/>
    <x v="1"/>
    <n v="0"/>
    <n v="0"/>
    <s v="maparras"/>
    <s v="maite.parras@unirioja.es"/>
    <n v="0.63"/>
    <n v="0.63"/>
    <n v="536"/>
    <s v="PROFESOR INTERINO"/>
    <s v="C01"/>
    <s v="TIEMPO COMPLETO"/>
    <s v="2018-10-04 00:00:00.0"/>
    <s v="2019-04-05 00:00:00.0"/>
    <s v="PI101438"/>
    <s v="PROFESOR CONTRATADO INTERINO"/>
    <s v="R104"/>
    <x v="0"/>
    <n v="650"/>
    <s v="ORGANIZACIÓN DE EMPRESAS"/>
  </r>
  <r>
    <x v="16"/>
    <n v="16614068"/>
    <x v="5"/>
    <n v="496"/>
    <s v="496G"/>
    <s v="GRUPO-A"/>
    <s v="Gestión de empresas"/>
    <s v="GG"/>
    <s v="GRUPO GRANDE"/>
    <s v="496G"/>
    <s v="GRUPO GRANDE Gestión de empresas"/>
    <s v="GRUPO-A"/>
    <s v="Grupo Grande de Gestión de empresas"/>
    <s v="2S"/>
    <n v="16614068"/>
    <s v="ORCOS"/>
    <s v="SÁNCHEZ"/>
    <s v="RAQUEL"/>
    <s v="ORCOS SÁNCHEZ, RAQUEL"/>
    <x v="1"/>
    <x v="1"/>
    <x v="0"/>
    <n v="0"/>
    <n v="0"/>
    <s v="raorcosa"/>
    <s v="raquel.orcos@unirioja.es"/>
    <n v="0.37"/>
    <n v="0.37"/>
    <n v="536"/>
    <s v="PROFESOR INTERINO"/>
    <s v="C01"/>
    <s v="TIEMPO COMPLETO"/>
    <s v="2018-09-17 00:00:00.0"/>
    <s v="null"/>
    <s v="PI101360"/>
    <s v="PROFESOR CONTRATADO INTERINO"/>
    <s v="R104"/>
    <x v="0"/>
    <n v="650"/>
    <s v="ORGANIZACIÓN DE EMPRESAS"/>
  </r>
  <r>
    <x v="17"/>
    <n v="16542461"/>
    <x v="5"/>
    <n v="496"/>
    <s v="496G"/>
    <s v="GRUPO-A"/>
    <s v="Gestión de empresas"/>
    <s v="GG"/>
    <s v="GRUPO GRANDE"/>
    <s v="496G"/>
    <s v="GRUPO GRANDE Gestión de empresas"/>
    <s v="GRUPO-A"/>
    <s v="Grupo Grande de Gestión de empresas"/>
    <s v="2S"/>
    <n v="16542461"/>
    <s v="CASTRESANA"/>
    <s v="RUIZ CARRILLO"/>
    <s v="JOSÉ IGNACIO"/>
    <s v="CASTRESANA RUIZ CARRILLO, JOSÉ IGNACIO"/>
    <x v="0"/>
    <x v="0"/>
    <x v="0"/>
    <n v="5"/>
    <n v="0"/>
    <s v="jocastre"/>
    <s v="jignacio.castresana@unirioja.es"/>
    <n v="3"/>
    <m/>
    <n v="504"/>
    <s v="PROFESOR TITULAR UNIVERSIDAD"/>
    <s v="01A"/>
    <s v="TIEMPO COMPLETO AMPLIADO"/>
    <s v="2012-09-01 00:00:00.0"/>
    <s v="null"/>
    <s v="DF31294"/>
    <s v="TITULAR DE UNIVERSIDAD"/>
    <s v="R104"/>
    <x v="0"/>
    <n v="650"/>
    <s v="ORGANIZACIÓN DE EMPRESAS"/>
  </r>
  <r>
    <x v="17"/>
    <n v="16593137"/>
    <x v="5"/>
    <n v="496"/>
    <s v="496G"/>
    <s v="GRUPO-A"/>
    <s v="Gestión de empresas"/>
    <s v="GG"/>
    <s v="GRUPO GRANDE"/>
    <s v="496G"/>
    <s v="GRUPO GRANDE Gestión de empresas"/>
    <s v="GRUPO-A"/>
    <s v="Grupo Grande de Gestión de empresas"/>
    <s v="2S"/>
    <n v="16593137"/>
    <s v="PARRAS"/>
    <s v="GÓMEZ"/>
    <s v="MAITE"/>
    <s v="PARRAS GÓMEZ, MAITE"/>
    <x v="1"/>
    <x v="1"/>
    <x v="1"/>
    <n v="0"/>
    <n v="0"/>
    <s v="maparras"/>
    <s v="maite.parras@unirioja.es"/>
    <n v="0.63"/>
    <m/>
    <n v="536"/>
    <s v="PROFESOR INTERINO"/>
    <s v="C01"/>
    <s v="TIEMPO COMPLETO"/>
    <s v="2018-10-04 00:00:00.0"/>
    <s v="2019-04-05 00:00:00.0"/>
    <s v="PI101438"/>
    <s v="PROFESOR CONTRATADO INTERINO"/>
    <s v="R104"/>
    <x v="0"/>
    <n v="650"/>
    <s v="ORGANIZACIÓN DE EMPRESAS"/>
  </r>
  <r>
    <x v="17"/>
    <n v="16614068"/>
    <x v="5"/>
    <n v="496"/>
    <s v="496G"/>
    <s v="GRUPO-A"/>
    <s v="Gestión de empresas"/>
    <s v="GG"/>
    <s v="GRUPO GRANDE"/>
    <s v="496G"/>
    <s v="GRUPO GRANDE Gestión de empresas"/>
    <s v="GRUPO-A"/>
    <s v="Grupo Grande de Gestión de empresas"/>
    <s v="2S"/>
    <n v="16614068"/>
    <s v="ORCOS"/>
    <s v="SÁNCHEZ"/>
    <s v="RAQUEL"/>
    <s v="ORCOS SÁNCHEZ, RAQUEL"/>
    <x v="1"/>
    <x v="1"/>
    <x v="0"/>
    <n v="0"/>
    <n v="0"/>
    <s v="raorcosa"/>
    <s v="raquel.orcos@unirioja.es"/>
    <n v="0.37"/>
    <m/>
    <n v="536"/>
    <s v="PROFESOR INTERINO"/>
    <s v="C01"/>
    <s v="TIEMPO COMPLETO"/>
    <s v="2018-09-17 00:00:00.0"/>
    <s v="null"/>
    <s v="PI101360"/>
    <s v="PROFESOR CONTRATADO INTERINO"/>
    <s v="R104"/>
    <x v="0"/>
    <n v="650"/>
    <s v="ORGANIZACIÓN DE EMPRESAS"/>
  </r>
  <r>
    <x v="18"/>
    <n v="16542461"/>
    <x v="5"/>
    <n v="496"/>
    <s v="496G"/>
    <s v="GRUPO-A"/>
    <s v="Gestión de empresas"/>
    <s v="GG"/>
    <s v="GRUPO GRANDE"/>
    <s v="496G"/>
    <s v="GRUPO GRANDE Gestión de empresas"/>
    <s v="GRUPO-A"/>
    <s v="Grupo Grande de Gestión de empresas"/>
    <s v="2S"/>
    <n v="16542461"/>
    <s v="CASTRESANA"/>
    <s v="RUIZ CARRILLO"/>
    <s v="JOSÉ IGNACIO"/>
    <s v="CASTRESANA RUIZ CARRILLO, JOSÉ IGNACIO"/>
    <x v="0"/>
    <x v="0"/>
    <x v="0"/>
    <n v="5"/>
    <n v="0"/>
    <s v="jocastre"/>
    <s v="jignacio.castresana@unirioja.es"/>
    <n v="3"/>
    <m/>
    <n v="504"/>
    <s v="PROFESOR TITULAR UNIVERSIDAD"/>
    <s v="01A"/>
    <s v="TIEMPO COMPLETO AMPLIADO"/>
    <s v="2012-09-01 00:00:00.0"/>
    <s v="null"/>
    <s v="DF31294"/>
    <s v="TITULAR DE UNIVERSIDAD"/>
    <s v="R104"/>
    <x v="0"/>
    <n v="650"/>
    <s v="ORGANIZACIÓN DE EMPRESAS"/>
  </r>
  <r>
    <x v="18"/>
    <n v="16593137"/>
    <x v="5"/>
    <n v="496"/>
    <s v="496G"/>
    <s v="GRUPO-A"/>
    <s v="Gestión de empresas"/>
    <s v="GG"/>
    <s v="GRUPO GRANDE"/>
    <s v="496G"/>
    <s v="GRUPO GRANDE Gestión de empresas"/>
    <s v="GRUPO-A"/>
    <s v="Grupo Grande de Gestión de empresas"/>
    <s v="2S"/>
    <n v="16593137"/>
    <s v="PARRAS"/>
    <s v="GÓMEZ"/>
    <s v="MAITE"/>
    <s v="PARRAS GÓMEZ, MAITE"/>
    <x v="1"/>
    <x v="1"/>
    <x v="1"/>
    <n v="0"/>
    <n v="0"/>
    <s v="maparras"/>
    <s v="maite.parras@unirioja.es"/>
    <n v="0.63"/>
    <m/>
    <n v="536"/>
    <s v="PROFESOR INTERINO"/>
    <s v="C01"/>
    <s v="TIEMPO COMPLETO"/>
    <s v="2018-10-04 00:00:00.0"/>
    <s v="2019-04-05 00:00:00.0"/>
    <s v="PI101438"/>
    <s v="PROFESOR CONTRATADO INTERINO"/>
    <s v="R104"/>
    <x v="0"/>
    <n v="650"/>
    <s v="ORGANIZACIÓN DE EMPRESAS"/>
  </r>
  <r>
    <x v="18"/>
    <n v="16614068"/>
    <x v="5"/>
    <n v="496"/>
    <s v="496G"/>
    <s v="GRUPO-A"/>
    <s v="Gestión de empresas"/>
    <s v="GG"/>
    <s v="GRUPO GRANDE"/>
    <s v="496G"/>
    <s v="GRUPO GRANDE Gestión de empresas"/>
    <s v="GRUPO-A"/>
    <s v="Grupo Grande de Gestión de empresas"/>
    <s v="2S"/>
    <n v="16614068"/>
    <s v="ORCOS"/>
    <s v="SÁNCHEZ"/>
    <s v="RAQUEL"/>
    <s v="ORCOS SÁNCHEZ, RAQUEL"/>
    <x v="1"/>
    <x v="1"/>
    <x v="0"/>
    <n v="0"/>
    <n v="0"/>
    <s v="raorcosa"/>
    <s v="raquel.orcos@unirioja.es"/>
    <n v="0.37"/>
    <m/>
    <n v="536"/>
    <s v="PROFESOR INTERINO"/>
    <s v="C01"/>
    <s v="TIEMPO COMPLETO"/>
    <s v="2018-09-17 00:00:00.0"/>
    <s v="null"/>
    <s v="PI101360"/>
    <s v="PROFESOR CONTRATADO INTERINO"/>
    <s v="R104"/>
    <x v="0"/>
    <n v="650"/>
    <s v="ORGANIZACIÓN DE EMPRESAS"/>
  </r>
  <r>
    <x v="13"/>
    <n v="9373135"/>
    <x v="4"/>
    <n v="499"/>
    <s v="499G"/>
    <s v="GRUPO-A"/>
    <s v="Producción vegetal"/>
    <s v="GG"/>
    <s v="GRUPO GRANDE"/>
    <s v="499G"/>
    <s v="GRUPO GRANDE DE Producción vegetal"/>
    <s v="GRUPO-A"/>
    <s v="Grupo Grande de Producción vegetal"/>
    <s v="AN"/>
    <n v="9373135"/>
    <s v="MENÉNDEZ"/>
    <s v="MENÉNDEZ"/>
    <s v="CRISTINA"/>
    <s v="MENÉNDEZ MENÉNDEZ, CRISTINA"/>
    <x v="1"/>
    <x v="0"/>
    <x v="0"/>
    <n v="5"/>
    <n v="2"/>
    <s v="crmenend"/>
    <s v="cristina.menendez@unirioja.es"/>
    <n v="2.7"/>
    <n v="2.7"/>
    <n v="504"/>
    <s v="PROFESOR TITULAR UNIVERSIDAD"/>
    <s v="C01"/>
    <s v="TIEMPO COMPLETO"/>
    <s v="2018-09-17 00:00:00.0"/>
    <s v="null"/>
    <s v="DF100044"/>
    <s v="TITULAR UNIVERSIDAD"/>
    <s v="R101"/>
    <x v="4"/>
    <n v="705"/>
    <s v="PRODUCCIÓN VEGETAL"/>
  </r>
  <r>
    <x v="13"/>
    <n v="17437495"/>
    <x v="4"/>
    <n v="499"/>
    <s v="499G"/>
    <s v="GRUPO-A"/>
    <s v="Producción vegetal"/>
    <s v="GG"/>
    <s v="GRUPO GRANDE"/>
    <s v="499G"/>
    <s v="GRUPO GRANDE DE Producción vegetal"/>
    <s v="GRUPO-A"/>
    <s v="Grupo Grande de Producción vegetal"/>
    <s v="AN"/>
    <n v="17437495"/>
    <s v="MARCO"/>
    <s v="MANCEBÓN"/>
    <s v="VICENTE SANTIAGO"/>
    <s v="MARCO MANCEBÓN, VICENTE SANTIAGO"/>
    <x v="0"/>
    <x v="0"/>
    <x v="0"/>
    <n v="4"/>
    <n v="3"/>
    <s v="vimarco"/>
    <s v="vicente.marco@unirioja.es"/>
    <n v="0"/>
    <n v="0"/>
    <n v="504"/>
    <s v="PROFESOR TITULAR UNIVERSIDAD"/>
    <s v="01R"/>
    <s v="TIEMPO COMPLETO REDUCIDO"/>
    <s v="2014-09-15 00:00:00.0"/>
    <s v="null"/>
    <s v="DF3157"/>
    <s v="TITULAR DE UNIVERSIDAD"/>
    <s v="R101"/>
    <x v="4"/>
    <n v="705"/>
    <s v="PRODUCCIÓN VEGETAL"/>
  </r>
  <r>
    <x v="13"/>
    <n v="50301761"/>
    <x v="4"/>
    <n v="499"/>
    <s v="499G"/>
    <s v="GRUPO-A"/>
    <s v="Producción vegetal"/>
    <s v="GG"/>
    <s v="GRUPO GRANDE"/>
    <s v="499G"/>
    <s v="GRUPO GRANDE DE Producción vegetal"/>
    <s v="GRUPO-A"/>
    <s v="Grupo Grande de Producción vegetal"/>
    <s v="AN"/>
    <n v="50301761"/>
    <s v="PRADO"/>
    <s v="VILLAR"/>
    <s v="EDUARDO"/>
    <s v="PRADO VILLAR, EDUARDO"/>
    <x v="1"/>
    <x v="0"/>
    <x v="1"/>
    <n v="5"/>
    <n v="0"/>
    <s v="eduprado"/>
    <s v="eduardo.prado@unirioja.es"/>
    <n v="2.7"/>
    <n v="2.7"/>
    <n v="506"/>
    <s v="PROFESOR TITULAR DE ESCUELA UNIVERSITARI"/>
    <s v="01A"/>
    <s v="TIEMPO COMPLETO AMPLIADO"/>
    <s v="2012-09-01 00:00:00.0"/>
    <s v="null"/>
    <s v="DF3168"/>
    <s v="TITULAR DE ESCUELAS UNIVERSITARIAS"/>
    <s v="R101"/>
    <x v="4"/>
    <n v="705"/>
    <s v="PRODUCCIÓN VEGETAL"/>
  </r>
  <r>
    <x v="13"/>
    <n v="16609517"/>
    <x v="4"/>
    <n v="499"/>
    <s v="499L"/>
    <s v="GRUPO-A1"/>
    <s v="Producción vegetal"/>
    <s v="GL"/>
    <s v="GRUPO DE LABORATORIO"/>
    <s v="499L"/>
    <s v="LABORATORIO DE Producción vegetal"/>
    <s v="GRUPO-A1"/>
    <s v="Laboratorio de Producción vegetal"/>
    <s v="AN"/>
    <n v="16609517"/>
    <s v="PESQUERA"/>
    <s v="ALEGRÍA"/>
    <s v="CRISTINA"/>
    <s v="PESQUERA ALEGRÍA, CRISTINA"/>
    <x v="1"/>
    <x v="0"/>
    <x v="1"/>
    <n v="0"/>
    <n v="0"/>
    <s v="crpesque"/>
    <s v="cristina.pesquera@alum.unirioja.es"/>
    <n v="0.3"/>
    <n v="0.3"/>
    <n v="121"/>
    <s v="PERSONAL INVESTIGADOR EN FORMACIÓN"/>
    <n v="0"/>
    <s v="_"/>
    <s v="2017-06-01 00:00:00.0"/>
    <s v="2019-05-31 00:00:00.0"/>
    <s v="D01BECARIO4"/>
    <s v="PERSONAL INVESTIGADOR PREDOCTORAL EN FORMACIÓN"/>
    <s v="R101"/>
    <x v="4"/>
    <n v="705"/>
    <s v="PRODUCCIÓN VEGETAL"/>
  </r>
  <r>
    <x v="14"/>
    <n v="9373135"/>
    <x v="4"/>
    <n v="499"/>
    <s v="499G"/>
    <s v="GRUPO-A"/>
    <s v="Producción vegetal"/>
    <s v="GG"/>
    <s v="GRUPO GRANDE"/>
    <s v="499G"/>
    <s v="GRUPO GRANDE DE Producción vegetal"/>
    <s v="GRUPO-A"/>
    <s v="Grupo Grande de Producción vegetal"/>
    <s v="AN"/>
    <n v="9373135"/>
    <s v="MENÉNDEZ"/>
    <s v="MENÉNDEZ"/>
    <s v="CRISTINA"/>
    <s v="MENÉNDEZ MENÉNDEZ, CRISTINA"/>
    <x v="1"/>
    <x v="0"/>
    <x v="0"/>
    <n v="5"/>
    <n v="2"/>
    <s v="crmenend"/>
    <s v="cristina.menendez@unirioja.es"/>
    <n v="2.7"/>
    <m/>
    <n v="504"/>
    <s v="PROFESOR TITULAR UNIVERSIDAD"/>
    <s v="C01"/>
    <s v="TIEMPO COMPLETO"/>
    <s v="2018-09-17 00:00:00.0"/>
    <s v="null"/>
    <s v="DF100044"/>
    <s v="TITULAR UNIVERSIDAD"/>
    <s v="R101"/>
    <x v="4"/>
    <n v="705"/>
    <s v="PRODUCCIÓN VEGETAL"/>
  </r>
  <r>
    <x v="14"/>
    <n v="17437495"/>
    <x v="4"/>
    <n v="499"/>
    <s v="499G"/>
    <s v="GRUPO-A"/>
    <s v="Producción vegetal"/>
    <s v="GG"/>
    <s v="GRUPO GRANDE"/>
    <s v="499G"/>
    <s v="GRUPO GRANDE DE Producción vegetal"/>
    <s v="GRUPO-A"/>
    <s v="Grupo Grande de Producción vegetal"/>
    <s v="AN"/>
    <n v="17437495"/>
    <s v="MARCO"/>
    <s v="MANCEBÓN"/>
    <s v="VICENTE SANTIAGO"/>
    <s v="MARCO MANCEBÓN, VICENTE SANTIAGO"/>
    <x v="0"/>
    <x v="0"/>
    <x v="0"/>
    <n v="4"/>
    <n v="3"/>
    <s v="vimarco"/>
    <s v="vicente.marco@unirioja.es"/>
    <n v="0"/>
    <m/>
    <n v="504"/>
    <s v="PROFESOR TITULAR UNIVERSIDAD"/>
    <s v="01R"/>
    <s v="TIEMPO COMPLETO REDUCIDO"/>
    <s v="2014-09-15 00:00:00.0"/>
    <s v="null"/>
    <s v="DF3157"/>
    <s v="TITULAR DE UNIVERSIDAD"/>
    <s v="R101"/>
    <x v="4"/>
    <n v="705"/>
    <s v="PRODUCCIÓN VEGETAL"/>
  </r>
  <r>
    <x v="14"/>
    <n v="50301761"/>
    <x v="4"/>
    <n v="499"/>
    <s v="499G"/>
    <s v="GRUPO-A"/>
    <s v="Producción vegetal"/>
    <s v="GG"/>
    <s v="GRUPO GRANDE"/>
    <s v="499G"/>
    <s v="GRUPO GRANDE DE Producción vegetal"/>
    <s v="GRUPO-A"/>
    <s v="Grupo Grande de Producción vegetal"/>
    <s v="AN"/>
    <n v="50301761"/>
    <s v="PRADO"/>
    <s v="VILLAR"/>
    <s v="EDUARDO"/>
    <s v="PRADO VILLAR, EDUARDO"/>
    <x v="1"/>
    <x v="0"/>
    <x v="1"/>
    <n v="5"/>
    <n v="0"/>
    <s v="eduprado"/>
    <s v="eduardo.prado@unirioja.es"/>
    <n v="2.7"/>
    <m/>
    <n v="506"/>
    <s v="PROFESOR TITULAR DE ESCUELA UNIVERSITARI"/>
    <s v="01A"/>
    <s v="TIEMPO COMPLETO AMPLIADO"/>
    <s v="2012-09-01 00:00:00.0"/>
    <s v="null"/>
    <s v="DF3168"/>
    <s v="TITULAR DE ESCUELAS UNIVERSITARIAS"/>
    <s v="R101"/>
    <x v="4"/>
    <n v="705"/>
    <s v="PRODUCCIÓN VEGETAL"/>
  </r>
  <r>
    <x v="14"/>
    <n v="16609517"/>
    <x v="4"/>
    <n v="499"/>
    <s v="499L"/>
    <s v="GRUPO-A1"/>
    <s v="Producción vegetal"/>
    <s v="GL"/>
    <s v="GRUPO DE LABORATORIO"/>
    <s v="499L"/>
    <s v="LABORATORIO DE Producción vegetal"/>
    <s v="GRUPO-A1"/>
    <s v="Laboratorio de Producción vegetal"/>
    <s v="AN"/>
    <n v="16609517"/>
    <s v="PESQUERA"/>
    <s v="ALEGRÍA"/>
    <s v="CRISTINA"/>
    <s v="PESQUERA ALEGRÍA, CRISTINA"/>
    <x v="1"/>
    <x v="0"/>
    <x v="1"/>
    <n v="0"/>
    <n v="0"/>
    <s v="crpesque"/>
    <s v="cristina.pesquera@alum.unirioja.es"/>
    <n v="0.3"/>
    <m/>
    <n v="121"/>
    <s v="PERSONAL INVESTIGADOR EN FORMACIÓN"/>
    <n v="0"/>
    <s v="_"/>
    <s v="2017-06-01 00:00:00.0"/>
    <s v="2019-05-31 00:00:00.0"/>
    <s v="D01BECARIO4"/>
    <s v="PERSONAL INVESTIGADOR PREDOCTORAL EN FORMACIÓN"/>
    <s v="R101"/>
    <x v="4"/>
    <n v="705"/>
    <s v="PRODUCCIÓN VEGETAL"/>
  </r>
  <r>
    <x v="13"/>
    <n v="16543567"/>
    <x v="4"/>
    <n v="500"/>
    <s v="500G"/>
    <s v="GRUPO-A"/>
    <s v="Operaciones básicas de la industria alimentaria"/>
    <s v="GG"/>
    <s v="GRUPO GRANDE"/>
    <s v="500G"/>
    <s v="GRUPO GRANDE DE Operaciones básicas de la industria alimentaria"/>
    <s v="GRUPO-A"/>
    <s v="Grupo Grande de Operaciones básicas de la industria alimentaria"/>
    <s v="1S"/>
    <n v="16543567"/>
    <s v="OLARTE"/>
    <s v="MARTÍNEZ"/>
    <s v="Mª. DEL CARMEN"/>
    <s v="OLARTE MARTÍNEZ, Mª. DEL CARMEN"/>
    <x v="0"/>
    <x v="0"/>
    <x v="0"/>
    <n v="4"/>
    <n v="3"/>
    <s v="carolama"/>
    <s v="carmen.olarte@unirioja.es"/>
    <n v="3.4"/>
    <n v="3.4"/>
    <n v="504"/>
    <s v="PROFESOR TITULAR UNIVERSIDAD"/>
    <s v="01R"/>
    <s v="TIEMPO COMPLETO REDUCIDO"/>
    <s v="2015-09-15 00:00:00.0"/>
    <s v="null"/>
    <s v="DF100138"/>
    <s v="PROFESOR TITULAR DE ESCUELA UNIVERSITARIA"/>
    <s v="R101"/>
    <x v="4"/>
    <n v="780"/>
    <s v="TECNOLOGÍA DE ALIMENTOS"/>
  </r>
  <r>
    <x v="14"/>
    <n v="16543567"/>
    <x v="4"/>
    <n v="500"/>
    <s v="500G"/>
    <s v="GRUPO-A"/>
    <s v="Operaciones básicas de la industria alimentaria"/>
    <s v="GG"/>
    <s v="GRUPO GRANDE"/>
    <s v="500G"/>
    <s v="GRUPO GRANDE DE Operaciones básicas de la industria alimentaria"/>
    <s v="GRUPO-A"/>
    <s v="Grupo Grande de Operaciones básicas de la industria alimentaria"/>
    <s v="1S"/>
    <n v="16543567"/>
    <s v="OLARTE"/>
    <s v="MARTÍNEZ"/>
    <s v="Mª. DEL CARMEN"/>
    <s v="OLARTE MARTÍNEZ, Mª. DEL CARMEN"/>
    <x v="0"/>
    <x v="0"/>
    <x v="0"/>
    <n v="4"/>
    <n v="3"/>
    <s v="carolama"/>
    <s v="carmen.olarte@unirioja.es"/>
    <n v="3.4"/>
    <m/>
    <n v="504"/>
    <s v="PROFESOR TITULAR UNIVERSIDAD"/>
    <s v="01R"/>
    <s v="TIEMPO COMPLETO REDUCIDO"/>
    <s v="2015-09-15 00:00:00.0"/>
    <s v="null"/>
    <s v="DF100138"/>
    <s v="PROFESOR TITULAR DE ESCUELA UNIVERSITARIA"/>
    <s v="R101"/>
    <x v="4"/>
    <n v="780"/>
    <s v="TECNOLOGÍA DE ALIMENTOS"/>
  </r>
  <r>
    <x v="12"/>
    <n v="11728090"/>
    <x v="4"/>
    <n v="501"/>
    <s v="501G"/>
    <s v="GRUPO-A"/>
    <s v="Microbiología"/>
    <s v="GG"/>
    <s v="GRUPO GRANDE"/>
    <s v="501G"/>
    <s v="GRUPO GRANDE DE Microbiología"/>
    <s v="GRUPO-A"/>
    <s v="Grupo Grande de Microbiología"/>
    <s v="1S"/>
    <n v="11728090"/>
    <s v="SANZ"/>
    <s v="CERVERA"/>
    <s v="SUSANA A."/>
    <s v="SANZ CERVERA, SUSANA A."/>
    <x v="0"/>
    <x v="0"/>
    <x v="0"/>
    <n v="6"/>
    <n v="3"/>
    <s v="susacerv"/>
    <s v="susana.sanz@unirioja.es"/>
    <n v="4.5"/>
    <n v="4.5"/>
    <n v="500"/>
    <s v="CATEDRATICO DE UNIVERSIDAD"/>
    <s v="01R"/>
    <s v="TIEMPO COMPLETO REDUCIDO"/>
    <s v="2018-12-05 00:00:00.0"/>
    <s v="null"/>
    <s v="DF100373"/>
    <s v="CATEDRÁTICO DE UNIVERSIDAD"/>
    <s v="R101"/>
    <x v="4"/>
    <n v="780"/>
    <s v="TECNOLOGÍA DE ALIMENTOS"/>
  </r>
  <r>
    <x v="13"/>
    <n v="11728090"/>
    <x v="4"/>
    <n v="501"/>
    <s v="501G"/>
    <s v="GRUPO-A"/>
    <s v="Microbiología"/>
    <s v="GG"/>
    <s v="GRUPO GRANDE"/>
    <s v="501G"/>
    <s v="GRUPO GRANDE DE Microbiología"/>
    <s v="GRUPO-A"/>
    <s v="Grupo Grande de Microbiología"/>
    <s v="1S"/>
    <n v="11728090"/>
    <s v="SANZ"/>
    <s v="CERVERA"/>
    <s v="SUSANA A."/>
    <s v="SANZ CERVERA, SUSANA A."/>
    <x v="0"/>
    <x v="0"/>
    <x v="0"/>
    <n v="6"/>
    <n v="3"/>
    <s v="susacerv"/>
    <s v="susana.sanz@unirioja.es"/>
    <n v="4.5"/>
    <m/>
    <n v="500"/>
    <s v="CATEDRATICO DE UNIVERSIDAD"/>
    <s v="01R"/>
    <s v="TIEMPO COMPLETO REDUCIDO"/>
    <s v="2018-12-05 00:00:00.0"/>
    <s v="null"/>
    <s v="DF100373"/>
    <s v="CATEDRÁTICO DE UNIVERSIDAD"/>
    <s v="R101"/>
    <x v="4"/>
    <n v="780"/>
    <s v="TECNOLOGÍA DE ALIMENTOS"/>
  </r>
  <r>
    <x v="14"/>
    <n v="11728090"/>
    <x v="4"/>
    <n v="501"/>
    <s v="501G"/>
    <s v="GRUPO-A"/>
    <s v="Microbiología"/>
    <s v="GG"/>
    <s v="GRUPO GRANDE"/>
    <s v="501G"/>
    <s v="GRUPO GRANDE DE Microbiología"/>
    <s v="GRUPO-A"/>
    <s v="Grupo Grande de Microbiología"/>
    <s v="1S"/>
    <n v="11728090"/>
    <s v="SANZ"/>
    <s v="CERVERA"/>
    <s v="SUSANA A."/>
    <s v="SANZ CERVERA, SUSANA A."/>
    <x v="0"/>
    <x v="0"/>
    <x v="0"/>
    <n v="6"/>
    <n v="3"/>
    <s v="susacerv"/>
    <s v="susana.sanz@unirioja.es"/>
    <n v="4.5"/>
    <m/>
    <n v="500"/>
    <s v="CATEDRATICO DE UNIVERSIDAD"/>
    <s v="01R"/>
    <s v="TIEMPO COMPLETO REDUCIDO"/>
    <s v="2018-12-05 00:00:00.0"/>
    <s v="null"/>
    <s v="DF100373"/>
    <s v="CATEDRÁTICO DE UNIVERSIDAD"/>
    <s v="R101"/>
    <x v="4"/>
    <n v="780"/>
    <s v="TECNOLOGÍA DE ALIMENTOS"/>
  </r>
  <r>
    <x v="15"/>
    <n v="16541690"/>
    <x v="4"/>
    <n v="502"/>
    <s v="502G"/>
    <s v="GRUPO-A"/>
    <s v="Automatización industrial"/>
    <s v="GG"/>
    <s v="GRUPO GRANDE"/>
    <s v="502G"/>
    <s v="GG de Automatización Industrial"/>
    <s v="GRUPO-A"/>
    <s v="GG de Automatización Industrial"/>
    <s v="2S"/>
    <n v="16541690"/>
    <s v="BRETÓN"/>
    <s v="RODRÍGUEZ"/>
    <s v="JAVIER"/>
    <s v="BRETÓN RODRÍGUEZ, JAVIER"/>
    <x v="1"/>
    <x v="1"/>
    <x v="1"/>
    <n v="5"/>
    <n v="0"/>
    <s v="jabreton"/>
    <s v="javier.breton@unirioja.es"/>
    <n v="3.2"/>
    <n v="3.2"/>
    <n v="506"/>
    <s v="PROFESOR TITULAR DE ESCUELA UNIVERSITARI"/>
    <s v="01A"/>
    <s v="TIEMPO COMPLETO AMPLIADO"/>
    <s v="2012-09-01 00:00:00.0"/>
    <s v="null"/>
    <s v="DF100087"/>
    <s v="TITULAR DE ESCUELA UNIVERSITARIA"/>
    <s v="R109"/>
    <x v="9"/>
    <n v="520"/>
    <s v="INGENIERÍA DE SISTEMAS Y AUTOMÁTICA"/>
  </r>
  <r>
    <x v="18"/>
    <n v="16541690"/>
    <x v="5"/>
    <n v="502"/>
    <s v="502G"/>
    <s v="GRUPO-A"/>
    <s v="Automatización industrial"/>
    <s v="GG"/>
    <s v="GRUPO GRANDE"/>
    <s v="502G"/>
    <s v="GG de Automatización Industrial"/>
    <s v="GRUPO-A"/>
    <s v="GG de Automatización Industrial"/>
    <s v="2S"/>
    <n v="16541690"/>
    <s v="BRETÓN"/>
    <s v="RODRÍGUEZ"/>
    <s v="JAVIER"/>
    <s v="BRETÓN RODRÍGUEZ, JAVIER"/>
    <x v="1"/>
    <x v="1"/>
    <x v="1"/>
    <n v="5"/>
    <n v="0"/>
    <s v="jabreton"/>
    <s v="javier.breton@unirioja.es"/>
    <n v="3.2"/>
    <m/>
    <n v="506"/>
    <s v="PROFESOR TITULAR DE ESCUELA UNIVERSITARI"/>
    <s v="01A"/>
    <s v="TIEMPO COMPLETO AMPLIADO"/>
    <s v="2012-09-01 00:00:00.0"/>
    <s v="null"/>
    <s v="DF100087"/>
    <s v="TITULAR DE ESCUELA UNIVERSITARIA"/>
    <s v="R109"/>
    <x v="9"/>
    <n v="520"/>
    <s v="INGENIERÍA DE SISTEMAS Y AUTOMÁTICA"/>
  </r>
  <r>
    <x v="6"/>
    <n v="16548322"/>
    <x v="0"/>
    <n v="504"/>
    <s v="504G"/>
    <s v="GRUPO-A"/>
    <s v="Geografía de España"/>
    <s v="GG"/>
    <s v="GRUPO GRANDE"/>
    <s v="504G"/>
    <s v="GRUPO GRANDE DE Geografía de España"/>
    <s v="GRUPO-A"/>
    <s v="Grupo Grande de Geografía de España"/>
    <s v="1S"/>
    <n v="16548322"/>
    <s v="PASCUAL"/>
    <s v="BELLIDO"/>
    <s v="NURIA ESTHER"/>
    <s v="PASCUAL BELLIDO, NURIA ESTHER"/>
    <x v="0"/>
    <x v="0"/>
    <x v="0"/>
    <n v="0"/>
    <n v="1"/>
    <s v="nupascua"/>
    <s v="nuria-esther.pascual@unirioja.es"/>
    <n v="4.5"/>
    <n v="4.5"/>
    <n v="504"/>
    <s v="PROFESOR TITULAR UNIVERSIDAD"/>
    <s v="C01"/>
    <s v="TIEMPO COMPLETO"/>
    <s v="2011-09-01 00:00:00.0"/>
    <s v="null"/>
    <s v="DF100298"/>
    <s v="PROFESOR TITULAR DE UNIVERSIDAD"/>
    <s v="R114"/>
    <x v="3"/>
    <n v="10"/>
    <s v="ANÁLISIS GEOGRÁFICO REGIONAL"/>
  </r>
  <r>
    <x v="6"/>
    <n v="29127998"/>
    <x v="0"/>
    <n v="504"/>
    <s v="504R"/>
    <s v="GRUPO-A1"/>
    <s v="Geografía de España"/>
    <s v="GR"/>
    <s v="GRUPO REDUCIDO"/>
    <s v="504R"/>
    <s v="GRUPO REDUCIDO DE Geografía de España"/>
    <s v="GRUPO-A1"/>
    <s v="Grupo Reducido de Geografía de España"/>
    <s v="1S"/>
    <n v="29127998"/>
    <s v="LÓPEZ"/>
    <s v="VICENTE"/>
    <s v="MANUEL"/>
    <s v="LÓPEZ VICENTE, MANUEL"/>
    <x v="1"/>
    <x v="1"/>
    <x v="0"/>
    <n v="0"/>
    <n v="0"/>
    <s v="malopev"/>
    <s v="manuel.lopezv@unirioja.es"/>
    <n v="1.5"/>
    <n v="1.5"/>
    <n v="536"/>
    <s v="PROFESOR INTERINO"/>
    <s v="P06"/>
    <s v="TIEMPO PARCIAL (6+6 HORAS)"/>
    <s v="2018-10-08 00:00:00.0"/>
    <s v="2019-09-14 00:00:00.0"/>
    <s v="PI101440"/>
    <s v="PROFESOR CONTRATADO INTERINO"/>
    <s v="R114"/>
    <x v="3"/>
    <n v="10"/>
    <s v="ANÁLISIS GEOGRÁFICO REGIONAL"/>
  </r>
  <r>
    <x v="9"/>
    <n v="29127998"/>
    <x v="2"/>
    <n v="504"/>
    <s v="504R"/>
    <s v="GRUPO-A2"/>
    <s v="Geografía de España"/>
    <s v="GR"/>
    <s v="GRUPO REDUCIDO"/>
    <s v="504R"/>
    <s v="GRUPO REDUCIDO DE Geografía de España"/>
    <s v="GRUPO-A2"/>
    <s v="Grupo Reducido de Geografía de España"/>
    <s v="1S"/>
    <n v="29127998"/>
    <s v="LÓPEZ"/>
    <s v="VICENTE"/>
    <s v="MANUEL"/>
    <s v="LÓPEZ VICENTE, MANUEL"/>
    <x v="1"/>
    <x v="1"/>
    <x v="0"/>
    <n v="0"/>
    <n v="0"/>
    <s v="malopev"/>
    <s v="manuel.lopezv@unirioja.es"/>
    <n v="1.5"/>
    <n v="1.5"/>
    <n v="536"/>
    <s v="PROFESOR INTERINO"/>
    <s v="P06"/>
    <s v="TIEMPO PARCIAL (6+6 HORAS)"/>
    <s v="2018-10-08 00:00:00.0"/>
    <s v="2019-09-14 00:00:00.0"/>
    <s v="PI101440"/>
    <s v="PROFESOR CONTRATADO INTERINO"/>
    <s v="R114"/>
    <x v="3"/>
    <n v="10"/>
    <s v="ANÁLISIS GEOGRÁFICO REGIONAL"/>
  </r>
  <r>
    <x v="2"/>
    <n v="16559462"/>
    <x v="1"/>
    <n v="506"/>
    <s v="506G"/>
    <s v="GRUPO-B"/>
    <s v="Análisis de estados financieros"/>
    <s v="GG"/>
    <s v="GRUPO GRANDE"/>
    <s v="506G"/>
    <s v="GRUPO GRANDE DE Análisis de estados financieros"/>
    <s v="GRUPO-B"/>
    <s v="Grupo Grande de Análisis de estados financieros"/>
    <s v="2S"/>
    <n v="16559462"/>
    <s v="LACALZADA"/>
    <s v="ESQUIVEL"/>
    <s v="JOSÉ ANGEL"/>
    <s v="LACALZADA ESQUIVEL, JOSÉ ANGEL"/>
    <x v="1"/>
    <x v="1"/>
    <x v="1"/>
    <n v="0"/>
    <n v="0"/>
    <s v="jolacae"/>
    <s v="jose-angel.lacalzada@unirioja.es"/>
    <n v="4"/>
    <m/>
    <n v="532"/>
    <s v="LABORAL DOCENTE-ASOCIADO"/>
    <s v="P06"/>
    <s v="TIEMPO PARCIAL (6+6 HORAS)"/>
    <s v="2015-09-15 00:00:00.0"/>
    <s v="2019-09-14 00:00:00.0"/>
    <s v="PI101023"/>
    <s v="PROFESOR ASOCIADO"/>
    <s v="R104"/>
    <x v="0"/>
    <n v="230"/>
    <s v="ECONOMÍA FINANCIERA Y CONTABILIDAD"/>
  </r>
  <r>
    <x v="2"/>
    <n v="31228810"/>
    <x v="1"/>
    <n v="506"/>
    <s v="506I"/>
    <s v="GRUPO-B2"/>
    <s v="Análisis de estados financieros"/>
    <s v="GI"/>
    <s v="GRUPO DE INFORMÁTICA"/>
    <s v="506I"/>
    <s v="INFORMÁTICA DE Análisis de estados financieros"/>
    <s v="GRUPO-B2"/>
    <s v="Informática de Análisis de estados financieros"/>
    <s v="2S"/>
    <n v="31228810"/>
    <s v="GONZÁLEZ"/>
    <s v="JIMÉNEZ"/>
    <s v="LUIS"/>
    <s v="GONZÁLEZ JIMÉNEZ, LUIS"/>
    <x v="1"/>
    <x v="1"/>
    <x v="0"/>
    <n v="5"/>
    <n v="1"/>
    <s v="lugonzal"/>
    <s v="luis.gonzalez@unirioja.es"/>
    <n v="2"/>
    <m/>
    <n v="504"/>
    <s v="PROFESOR TITULAR UNIVERSIDAD"/>
    <s v="01A"/>
    <s v="TIEMPO COMPLETO AMPLIADO"/>
    <s v="2012-09-01 00:00:00.0"/>
    <s v="null"/>
    <s v="DF100049"/>
    <s v="TITULAR DE UNIVERSIDAD"/>
    <s v="R104"/>
    <x v="0"/>
    <n v="230"/>
    <s v="ECONOMÍA FINANCIERA Y CONTABILIDAD"/>
  </r>
  <r>
    <x v="6"/>
    <n v="25475404"/>
    <x v="0"/>
    <n v="507"/>
    <s v="507G"/>
    <s v="GRUPO-A"/>
    <s v="Patrimonio natural"/>
    <s v="GG"/>
    <s v="GRUPO GRANDE"/>
    <s v="507G"/>
    <s v="GG de Patrimonio natural"/>
    <s v="GRUPO-A"/>
    <s v="GG de Patrimonio natural"/>
    <s v="1S"/>
    <n v="25475404"/>
    <s v="LANA-RENAULT"/>
    <s v="MONREAL"/>
    <s v="NOEMÍ SOLANGE"/>
    <s v="LANA-RENAULT MONREAL, NOEMÍ SOLANGE"/>
    <x v="1"/>
    <x v="0"/>
    <x v="0"/>
    <n v="0"/>
    <n v="0"/>
    <s v="nolanare"/>
    <s v="noemi-solange.lana-renault@unirioja.es"/>
    <n v="3.2"/>
    <n v="3.2"/>
    <n v="536"/>
    <s v="PROFESOR INTERINO"/>
    <s v="C01"/>
    <s v="TIEMPO COMPLETO"/>
    <s v="2018-09-17 00:00:00.0"/>
    <s v="null"/>
    <s v="PI101388"/>
    <s v="PROFESOR CONTRATADO INTERINO"/>
    <s v="R114"/>
    <x v="3"/>
    <n v="10"/>
    <s v="ANÁLISIS GEOGRÁFICO REGIONAL"/>
  </r>
  <r>
    <x v="6"/>
    <n v="16594259"/>
    <x v="0"/>
    <n v="511"/>
    <s v="511G"/>
    <s v="GRUPO-A"/>
    <s v="Calidad y atención al cliente"/>
    <s v="GG"/>
    <s v="GRUPO GRANDE"/>
    <s v="511G"/>
    <s v="GG de Calidad y atención al cliente"/>
    <s v="GRUPO-A"/>
    <s v="GG de Calidad y atención al cliente"/>
    <s v="2S"/>
    <n v="16594259"/>
    <s v="JUANEDA"/>
    <s v="AYENSA"/>
    <s v="EMMA"/>
    <s v="JUANEDA AYENSA, EMMA"/>
    <x v="1"/>
    <x v="0"/>
    <x v="0"/>
    <n v="2"/>
    <n v="0"/>
    <s v="ejuaneda"/>
    <s v="emma.juaneda@unirioja.es"/>
    <n v="1"/>
    <n v="1"/>
    <n v="536"/>
    <s v="PROFESOR INTERINO"/>
    <s v="C01"/>
    <s v="TIEMPO COMPLETO"/>
    <s v="2015-12-22 00:00:00.0"/>
    <s v="null"/>
    <s v="PI101025"/>
    <s v="PROFESOR CONTRATADO INTERINO"/>
    <s v="R104"/>
    <x v="0"/>
    <n v="650"/>
    <s v="ORGANIZACIÓN DE EMPRESAS"/>
  </r>
  <r>
    <x v="6"/>
    <n v="16619340"/>
    <x v="0"/>
    <n v="511"/>
    <s v="511G"/>
    <s v="GRUPO-A"/>
    <s v="Calidad y atención al cliente"/>
    <s v="GG"/>
    <s v="GRUPO GRANDE"/>
    <s v="511G"/>
    <s v="GG de Calidad y atención al cliente"/>
    <s v="GRUPO-A"/>
    <s v="GG de Calidad y atención al cliente"/>
    <s v="2S"/>
    <n v="16619340"/>
    <s v="PÉREZ-ARADROS"/>
    <s v="MURO"/>
    <s v="BEATRIZ"/>
    <s v="PÉREZ-ARADROS MURO, BEATRIZ"/>
    <x v="1"/>
    <x v="0"/>
    <x v="0"/>
    <n v="0"/>
    <n v="0"/>
    <s v="beperem"/>
    <s v="beatriz.perez-aradros@unirioja.es"/>
    <n v="3"/>
    <n v="3"/>
    <n v="536"/>
    <s v="PROFESOR INTERINO"/>
    <s v="C01"/>
    <s v="TIEMPO COMPLETO"/>
    <s v="2018-09-17 00:00:00.0"/>
    <s v="2019-09-14 00:00:00.0"/>
    <s v="PI101411"/>
    <s v="PROFESOR CONTRATADO INTERINO"/>
    <s v="R104"/>
    <x v="0"/>
    <n v="650"/>
    <s v="ORGANIZACIÓN DE EMPRESAS"/>
  </r>
  <r>
    <x v="6"/>
    <n v="9335106"/>
    <x v="0"/>
    <n v="512"/>
    <s v="512G"/>
    <s v="GRUPO-A"/>
    <s v="Estados financieros y contabilidad de costes"/>
    <s v="GG"/>
    <s v="GRUPO GRANDE"/>
    <s v="512G"/>
    <s v="GG de Estados financieros y contabilidad de costes"/>
    <s v="GRUPO-A"/>
    <s v="GG de Estados financieros y contabilidad de costes"/>
    <s v="1S"/>
    <n v="9335106"/>
    <s v="RUANO"/>
    <s v="MARRÓN"/>
    <s v="LUIS ALBERTO"/>
    <s v="RUANO MARRÓN, LUIS ALBERTO"/>
    <x v="1"/>
    <x v="0"/>
    <x v="0"/>
    <n v="0"/>
    <n v="0"/>
    <s v="luruano"/>
    <s v="luis-alberto.ruano@unirioja.es"/>
    <n v="3.2"/>
    <n v="3.2"/>
    <n v="532"/>
    <s v="LABORAL DOCENTE-ASOCIADO"/>
    <s v="P03"/>
    <s v="TIEMPO PARCIAL (3+3 HORAS)"/>
    <s v="2018-09-18 00:00:00.0"/>
    <s v="2019-09-14 00:00:00.0"/>
    <s v="PI101110"/>
    <s v="PROFESOR ASOCIADO"/>
    <s v="R104"/>
    <x v="0"/>
    <n v="230"/>
    <s v="ECONOMÍA FINANCIERA Y CONTABILIDAD"/>
  </r>
  <r>
    <x v="6"/>
    <n v="72778836"/>
    <x v="0"/>
    <n v="513"/>
    <s v="513G"/>
    <s v="GRUPO-A"/>
    <s v="Gestión de alojamientos y restauración"/>
    <s v="GG"/>
    <s v="GRUPO GRANDE"/>
    <s v="513G"/>
    <s v="GG de Gestión de alojamientos y restauración"/>
    <s v="GRUPO-A"/>
    <s v="GG de Gestión de alojamientos y restauración"/>
    <s v="1S"/>
    <n v="72778836"/>
    <s v="ÁLVAREZ"/>
    <s v="GURREA"/>
    <s v="JUAN CARLOS"/>
    <s v="ÁLVAREZ GURREA, JUAN CARLOS"/>
    <x v="1"/>
    <x v="1"/>
    <x v="0"/>
    <n v="0"/>
    <n v="0"/>
    <s v="jualvag"/>
    <s v="juan-carlos.alvarez@unirioja.es"/>
    <n v="4"/>
    <n v="4"/>
    <n v="532"/>
    <s v="LABORAL DOCENTE-ASOCIADO"/>
    <s v="P06"/>
    <s v="TIEMPO PARCIAL (6+6 HORAS)"/>
    <s v="2015-09-15 00:00:00.0"/>
    <s v="2019-09-14 00:00:00.0"/>
    <s v="PI101026"/>
    <s v="PROFESOR ASOCIADO"/>
    <s v="R104"/>
    <x v="0"/>
    <n v="650"/>
    <s v="ORGANIZACIÓN DE EMPRESAS"/>
  </r>
  <r>
    <x v="6"/>
    <n v="10828501"/>
    <x v="0"/>
    <n v="514"/>
    <s v="514G"/>
    <s v="GRUPO-A"/>
    <s v="Intermediación turística"/>
    <s v="GG"/>
    <s v="GRUPO GRANDE"/>
    <s v="514G"/>
    <s v="GG de Intermediación turística"/>
    <s v="GRUPO-A"/>
    <s v="GG de Intermediación turística"/>
    <s v="2S"/>
    <n v="10828501"/>
    <s v="RUIZ"/>
    <s v="VEGA"/>
    <s v="AGUSTÍN V."/>
    <s v="RUIZ VEGA, AGUSTÍN V."/>
    <x v="0"/>
    <x v="0"/>
    <x v="0"/>
    <n v="6"/>
    <n v="0"/>
    <s v="agusruve"/>
    <s v="agustin.ruiz@unirioja.es"/>
    <n v="2"/>
    <n v="2"/>
    <n v="500"/>
    <s v="CATEDRATICO DE UNIVERSIDAD"/>
    <s v="01A"/>
    <s v="TIEMPO COMPLETO AMPLIADO"/>
    <s v="2013-09-01 00:00:00.0"/>
    <s v="null"/>
    <s v="DF31131"/>
    <s v="CATEDRÁTICO DE UNIVERSIDAD"/>
    <s v="R104"/>
    <x v="0"/>
    <n v="95"/>
    <s v="COMERCIALIZACIÓN E INVESTIGACIÓN DE MERCADOS"/>
  </r>
  <r>
    <x v="6"/>
    <n v="72780423"/>
    <x v="0"/>
    <n v="514"/>
    <s v="514G"/>
    <s v="GRUPO-A"/>
    <s v="Intermediación turística"/>
    <s v="GG"/>
    <s v="GRUPO GRANDE"/>
    <s v="514G"/>
    <s v="GG de Intermediación turística"/>
    <s v="GRUPO-A"/>
    <s v="GG de Intermediación turística"/>
    <s v="2S"/>
    <n v="72780423"/>
    <s v="RIAÑO"/>
    <s v="GIL"/>
    <s v="CONSUELO"/>
    <s v="RIAÑO GIL, CONSUELO"/>
    <x v="1"/>
    <x v="0"/>
    <x v="0"/>
    <n v="5"/>
    <n v="1"/>
    <s v="coriano"/>
    <s v="consuelo.riano@unirioja.es"/>
    <n v="2"/>
    <n v="2"/>
    <n v="504"/>
    <s v="PROFESOR TITULAR UNIVERSIDAD"/>
    <s v="01A"/>
    <s v="TIEMPO COMPLETO AMPLIADO"/>
    <s v="2018-09-17 00:00:00.0"/>
    <s v="null"/>
    <s v="DF31218"/>
    <s v="TITULAR DE UNIVERSIDAD"/>
    <s v="R104"/>
    <x v="0"/>
    <n v="95"/>
    <s v="COMERCIALIZACIÓN E INVESTIGACIÓN DE MERCADOS"/>
  </r>
  <r>
    <x v="6"/>
    <n v="16544594"/>
    <x v="0"/>
    <n v="515"/>
    <s v="515G"/>
    <s v="GRUPO-A"/>
    <s v="Patrimonio cultural"/>
    <s v="GG"/>
    <s v="GRUPO GRANDE"/>
    <s v="515G"/>
    <s v="GG de Patrimonio cultural"/>
    <s v="GRUPO-A"/>
    <s v="GG de Patrimonio cultural"/>
    <s v="1S"/>
    <n v="16544594"/>
    <s v="SÁENZ"/>
    <s v="RODRÍGUEZ"/>
    <s v="MINERVA"/>
    <s v="SÁENZ RODRÍGUEZ, MINERVA"/>
    <x v="1"/>
    <x v="0"/>
    <x v="0"/>
    <n v="0"/>
    <n v="0"/>
    <s v="misaenz"/>
    <s v="minerva.saenz@unirioja.es"/>
    <n v="4"/>
    <n v="4"/>
    <n v="504"/>
    <s v="PROFESOR TITULAR UNIVERSIDAD"/>
    <s v="C01"/>
    <s v="TIEMPO COMPLETO"/>
    <s v="2017-09-15 00:00:00.0"/>
    <s v="null"/>
    <s v="DF100342"/>
    <s v="PROFESOR TITULAR DE UNIVERSIDAD"/>
    <s v="R114"/>
    <x v="3"/>
    <n v="465"/>
    <s v="HISTORIA DEL ARTE"/>
  </r>
  <r>
    <x v="6"/>
    <n v="14580970"/>
    <x v="0"/>
    <n v="515"/>
    <s v="515R"/>
    <s v="GRUPO-A1"/>
    <s v="Patrimonio cultural"/>
    <s v="GR"/>
    <s v="GRUPO REDUCIDO"/>
    <s v="515R"/>
    <s v="GR de Patrimonio cultural"/>
    <s v="GRUPO-A1"/>
    <s v="GR de Patrimonio cultural"/>
    <s v="1S"/>
    <n v="14580970"/>
    <s v="CERRILLO"/>
    <s v="RUBIO"/>
    <s v="Mª INMACULADA"/>
    <s v="CERRILLO RUBIO, Mª INMACULADA"/>
    <x v="1"/>
    <x v="1"/>
    <x v="0"/>
    <n v="0"/>
    <n v="0"/>
    <s v="macerril"/>
    <s v="maria-inmaculada.cerrillo@unirioja.es"/>
    <n v="2"/>
    <n v="2"/>
    <n v="532"/>
    <s v="LABORAL DOCENTE-ASOCIADO"/>
    <s v="P03"/>
    <s v="TIEMPO PARCIAL (3+3 HORAS)"/>
    <s v="2017-09-15 00:00:00.0"/>
    <s v="2019-09-14 00:00:00.0"/>
    <s v="PI101284"/>
    <s v="PROFESOR ASOCIADO"/>
    <s v="R114"/>
    <x v="3"/>
    <n v="465"/>
    <s v="HISTORIA DEL ARTE"/>
  </r>
  <r>
    <x v="6"/>
    <n v="16643156"/>
    <x v="0"/>
    <n v="517"/>
    <s v="517G"/>
    <s v="GRUPO-A"/>
    <s v="Planificación y gestión del turismo en espacios naturales y rurales"/>
    <s v="GG"/>
    <s v="GRUPO GRANDE"/>
    <s v="517G"/>
    <s v="GG de Planificación y gestión del turismo en espacios naturales y rurales"/>
    <s v="GRUPO-A"/>
    <s v="GG de Planificación y gestión del turismo en espacios naturales y rurales"/>
    <s v="2S"/>
    <n v="16643156"/>
    <s v="OJANGUREN"/>
    <s v="SARRIÓN"/>
    <s v="RAFAEL SIXTO"/>
    <s v="OJANGUREN SARRIÓN, RAFAEL SIXTO"/>
    <x v="1"/>
    <x v="1"/>
    <x v="1"/>
    <n v="0"/>
    <n v="0"/>
    <s v="raojangu"/>
    <s v="rafael-sixto.ojanguren@unirioja.es"/>
    <n v="4.5"/>
    <n v="4.5"/>
    <n v="536"/>
    <s v="PROFESOR INTERINO"/>
    <s v="P02"/>
    <s v="TIEMPO PARCIAL (2+2 HORAS)"/>
    <s v="2018-09-24 00:00:00.0"/>
    <s v="2019-09-14 00:00:00.0"/>
    <s v="PI101424"/>
    <s v="PROFESOR CONTRATADO INTERINO"/>
    <s v="R114"/>
    <x v="3"/>
    <n v="10"/>
    <s v="ANÁLISIS GEOGRÁFICO REGIONAL"/>
  </r>
  <r>
    <x v="6"/>
    <n v="16587685"/>
    <x v="0"/>
    <n v="518"/>
    <s v="518G"/>
    <s v="GRUPO-A"/>
    <s v="Planificación y gestión del turismo enológico"/>
    <s v="GG"/>
    <s v="GRUPO GRANDE"/>
    <s v="518G"/>
    <s v="GG de Planificación y gestión del turismo enológico"/>
    <s v="GRUPO-A"/>
    <s v="GG de Planificación y gestión del turismo enológico"/>
    <s v="1S"/>
    <n v="16587685"/>
    <s v="DÍAZ"/>
    <s v="DEL RÍO"/>
    <s v="Mª DE LAS MERCEDES"/>
    <s v="DÍAZ DEL RÍO, Mª DE LAS MERCEDES"/>
    <x v="1"/>
    <x v="1"/>
    <x v="0"/>
    <n v="0"/>
    <n v="0"/>
    <s v="m-diaz-d"/>
    <s v="mercedes.diaz@unirioja.es"/>
    <n v="4"/>
    <n v="4"/>
    <n v="532"/>
    <s v="LABORAL DOCENTE-ASOCIADO"/>
    <s v="P06"/>
    <s v="TIEMPO PARCIAL (6+6 HORAS)"/>
    <s v="2016-09-15 00:00:00.0"/>
    <s v="2019-09-14 00:00:00.0"/>
    <s v="PI101098"/>
    <s v="PROFESOR ASOCIADO"/>
    <s v="R101"/>
    <x v="4"/>
    <n v="780"/>
    <s v="TECNOLOGÍA DE ALIMENTOS"/>
  </r>
  <r>
    <x v="6"/>
    <n v="73209342"/>
    <x v="0"/>
    <n v="519"/>
    <s v="519G"/>
    <s v="GRUPO-A"/>
    <s v="Régimen fiscal de las empresas turísticas"/>
    <s v="GG"/>
    <s v="GRUPO GRANDE"/>
    <s v="519G"/>
    <s v="GG de Régimen fiscal de las empresas turísticas"/>
    <s v="GRUPO-A"/>
    <s v="GG de Régimen fiscal de las empresas turísticas"/>
    <s v="1S"/>
    <n v="73209342"/>
    <s v="CASTILLO"/>
    <s v="MURCIEGO"/>
    <s v="ÁNGELA"/>
    <s v="CASTILLO MURCIEGO, ÁNGELA"/>
    <x v="1"/>
    <x v="1"/>
    <x v="1"/>
    <n v="0"/>
    <n v="0"/>
    <s v="ancastmu"/>
    <s v="angela.castillo@unirioja.es"/>
    <n v="4"/>
    <n v="4"/>
    <n v="536"/>
    <s v="PROFESOR INTERINO"/>
    <s v="C01"/>
    <s v="TIEMPO COMPLETO"/>
    <s v="2018-09-17 00:00:00.0"/>
    <s v="null"/>
    <s v="PI101354"/>
    <s v="PROFESOR CONTRATADO INTERINO"/>
    <s v="R104"/>
    <x v="0"/>
    <n v="225"/>
    <s v="ECONOMÍA APLICADA"/>
  </r>
  <r>
    <x v="12"/>
    <n v="16570470"/>
    <x v="4"/>
    <n v="520"/>
    <s v="520G"/>
    <s v="GRUPO-A"/>
    <s v="Ampliación de química orgánica"/>
    <s v="GG"/>
    <s v="GRUPO GRANDE"/>
    <s v="520G"/>
    <s v="GG de Ampliación de química orgánica"/>
    <s v="GRUPO-A"/>
    <s v="GG de Ampliación de química orgánica"/>
    <s v="2S"/>
    <n v="16570470"/>
    <s v="CORZANA"/>
    <s v="LÓPEZ"/>
    <s v="FRANCISCO"/>
    <s v="CORZANA LÓPEZ, FRANCISCO"/>
    <x v="0"/>
    <x v="1"/>
    <x v="0"/>
    <n v="2"/>
    <n v="3"/>
    <s v="frcorzan"/>
    <s v="francisco.corzana@unirioja.es"/>
    <n v="2"/>
    <n v="2"/>
    <n v="504"/>
    <s v="PROFESOR TITULAR UNIVERSIDAD"/>
    <s v="01R"/>
    <s v="TIEMPO COMPLETO REDUCIDO"/>
    <s v="2018-09-17 00:00:00.0"/>
    <s v="null"/>
    <s v="DF100344"/>
    <s v="PROFESOR TITULAR DE UNIVERSIDAD"/>
    <s v="R112"/>
    <x v="8"/>
    <n v="765"/>
    <s v="QUÍMICA ORGÁNICA"/>
  </r>
  <r>
    <x v="12"/>
    <n v="14587726"/>
    <x v="4"/>
    <n v="521"/>
    <s v="521G"/>
    <s v="GRUPO-A"/>
    <s v="Química física II"/>
    <s v="GG"/>
    <s v="GRUPO GRANDE"/>
    <s v="521G"/>
    <s v="GG de Química física II"/>
    <s v="GRUPO-A"/>
    <s v="GG de Química física II"/>
    <s v="1S"/>
    <n v="14587726"/>
    <s v="PUYUELO"/>
    <s v="GARCÍA"/>
    <s v="MARÍA PILAR"/>
    <s v="PUYUELO GARCÍA, MARÍA PILAR"/>
    <x v="0"/>
    <x v="1"/>
    <x v="0"/>
    <n v="5"/>
    <n v="1"/>
    <s v="mpuyuelo"/>
    <s v="pilar.puyuelo@unirioja.es"/>
    <n v="1.7"/>
    <n v="1.7"/>
    <n v="504"/>
    <s v="PROFESOR TITULAR UNIVERSIDAD"/>
    <s v="C01"/>
    <s v="TIEMPO COMPLETO"/>
    <s v="2014-09-15 00:00:00.0"/>
    <s v="null"/>
    <s v="DF100037"/>
    <s v="PROFESOR TITULAR DE UNIVERSIDAD"/>
    <s v="R112"/>
    <x v="8"/>
    <n v="755"/>
    <s v="QUÍMICA FÍSICA"/>
  </r>
  <r>
    <x v="12"/>
    <n v="50822746"/>
    <x v="4"/>
    <n v="521"/>
    <s v="521G"/>
    <s v="GRUPO-A"/>
    <s v="Química física II"/>
    <s v="GG"/>
    <s v="GRUPO GRANDE"/>
    <s v="521G"/>
    <s v="GG de Química física II"/>
    <s v="GRUPO-A"/>
    <s v="GG de Química física II"/>
    <s v="1S"/>
    <n v="50822746"/>
    <s v="ENRIQUEZ"/>
    <s v="PALMA"/>
    <s v="PEDRO ALBERTO"/>
    <s v="ENRIQUEZ PALMA, PEDRO ALBERTO"/>
    <x v="1"/>
    <x v="0"/>
    <x v="0"/>
    <n v="5"/>
    <n v="1"/>
    <s v="enriquez"/>
    <s v="pedro.enriquez@unirioja.es"/>
    <n v="1.7"/>
    <n v="1.7"/>
    <n v="504"/>
    <s v="PROFESOR TITULAR UNIVERSIDAD"/>
    <s v="01A"/>
    <s v="TIEMPO COMPLETO AMPLIADO"/>
    <s v="2012-09-01 00:00:00.0"/>
    <s v="null"/>
    <s v="DF100147"/>
    <s v="PROFESOR TITULAR DE UNIVERSIDAD"/>
    <s v="R112"/>
    <x v="8"/>
    <n v="755"/>
    <s v="QUÍMICA FÍSICA"/>
  </r>
  <r>
    <x v="12"/>
    <n v="5386149"/>
    <x v="4"/>
    <n v="523"/>
    <s v="523G"/>
    <s v="GRUPO-A"/>
    <s v="Química inorgánica II"/>
    <s v="GG"/>
    <s v="GRUPO GRANDE"/>
    <s v="523G"/>
    <s v="GG de Química inorgánica II"/>
    <s v="GRUPO-A"/>
    <s v="GG de Química inorgánica II"/>
    <s v="1S"/>
    <n v="5386149"/>
    <s v="MORENO"/>
    <s v="GARCÍA"/>
    <s v="MARÍA TERESA"/>
    <s v="MORENO GARCÍA, MARÍA TERESA"/>
    <x v="1"/>
    <x v="1"/>
    <x v="0"/>
    <n v="6"/>
    <n v="4"/>
    <s v="temoreno"/>
    <s v="teresa.moreno@unirioja.es"/>
    <n v="4.8"/>
    <n v="4.8"/>
    <n v="500"/>
    <s v="CATEDRATICO DE UNIVERSIDAD"/>
    <s v="01R"/>
    <s v="TIEMPO COMPLETO REDUCIDO"/>
    <s v="2018-12-18 00:00:00.0"/>
    <s v="null"/>
    <s v="DF100381"/>
    <s v="CATEDRÁTICO DE UNIVERSIDAD"/>
    <s v="R112"/>
    <x v="8"/>
    <n v="760"/>
    <s v="QUÍMICA INORGÁNICA"/>
  </r>
  <r>
    <x v="12"/>
    <n v="16640471"/>
    <x v="4"/>
    <n v="524"/>
    <s v="524L"/>
    <s v="GRUPO-A1"/>
    <s v="Química inorgánica III"/>
    <s v="GL"/>
    <s v="GRUPO DE LABORATORIO"/>
    <s v="524L"/>
    <s v="GL de Química inorgánica III"/>
    <s v="GRUPO-A1"/>
    <s v="GL de Química inorgánica III"/>
    <s v="2S"/>
    <n v="16640471"/>
    <s v="BLASCO"/>
    <s v="SANTANA"/>
    <s v="DANIEL"/>
    <s v="BLASCO SANTANA, DANIEL"/>
    <x v="1"/>
    <x v="1"/>
    <x v="1"/>
    <n v="0"/>
    <n v="0"/>
    <s v="dablasco"/>
    <s v="daniel.blascos@alum.unirioja.es"/>
    <n v="1"/>
    <n v="1"/>
    <n v="121"/>
    <s v="PERSONAL INVESTIGADOR EN FORMACIÓN"/>
    <n v="0"/>
    <s v="_"/>
    <s v="2018-09-17 00:00:00.0"/>
    <s v="2019-09-20 00:00:00.0"/>
    <s v="D12BECARIO1"/>
    <s v="BECARIO FPI (Daniel Blasco Santana)"/>
    <s v="R112"/>
    <x v="8"/>
    <n v="760"/>
    <s v="QUÍMICA INORGÁNICA"/>
  </r>
  <r>
    <x v="12"/>
    <n v="16546910"/>
    <x v="4"/>
    <n v="524"/>
    <s v="524L"/>
    <s v="GRUPO-A2"/>
    <s v="Química inorgánica III"/>
    <s v="GL"/>
    <s v="GRUPO DE LABORATORIO"/>
    <s v="524L"/>
    <s v="GL de Química inorgánica III"/>
    <s v="GRUPO-A2"/>
    <s v="GL de Química inorgánica III"/>
    <s v="2S"/>
    <n v="16546910"/>
    <s v="BERENGUER"/>
    <s v="MARÍN"/>
    <s v="JESÚS RUBÉN"/>
    <s v="BERENGUER MARÍN, JESÚS RUBÉN"/>
    <x v="0"/>
    <x v="1"/>
    <x v="0"/>
    <n v="5"/>
    <n v="4"/>
    <s v="jberen"/>
    <s v="jesus.berenguer@unirioja.es"/>
    <n v="1"/>
    <n v="1"/>
    <n v="504"/>
    <s v="PROFESOR TITULAR UNIVERSIDAD"/>
    <s v="01R"/>
    <s v="TIEMPO COMPLETO REDUCIDO"/>
    <s v="2012-09-01 00:00:00.0"/>
    <s v="null"/>
    <s v="DF100075"/>
    <s v="PROFESOR TITULAR DE UNIVERSIDAD"/>
    <s v="R112"/>
    <x v="8"/>
    <n v="760"/>
    <s v="QUÍMICA INORGÁNICA"/>
  </r>
  <r>
    <x v="12"/>
    <n v="33425090"/>
    <x v="4"/>
    <n v="524"/>
    <s v="524L"/>
    <s v="GRUPO-A2"/>
    <s v="Química inorgánica III"/>
    <s v="GL"/>
    <s v="GRUPO DE LABORATORIO"/>
    <s v="524L"/>
    <s v="GL de Química inorgánica III"/>
    <s v="GRUPO-A2"/>
    <s v="GL de Química inorgánica III"/>
    <s v="2S"/>
    <n v="33425090"/>
    <s v="MONGE"/>
    <s v="OROZ"/>
    <s v="MIGUEL"/>
    <s v="MONGE OROZ, MIGUEL"/>
    <x v="0"/>
    <x v="1"/>
    <x v="0"/>
    <n v="3"/>
    <n v="3"/>
    <s v="mimonge"/>
    <s v="miguel.monge@unirioja.es"/>
    <n v="2"/>
    <n v="2"/>
    <n v="504"/>
    <s v="PROFESOR TITULAR UNIVERSIDAD"/>
    <s v="01R"/>
    <s v="TIEMPO COMPLETO REDUCIDO"/>
    <s v="2017-09-15 00:00:00.0"/>
    <s v="null"/>
    <s v="DF100215"/>
    <s v="TITULAR DE UNIVERSIDAD"/>
    <s v="R112"/>
    <x v="8"/>
    <n v="760"/>
    <s v="QUÍMICA INORGÁNICA"/>
  </r>
  <r>
    <x v="12"/>
    <n v="16578210"/>
    <x v="4"/>
    <n v="525"/>
    <s v="525G"/>
    <s v="GRUPO-A"/>
    <s v="Química orgánica experimental"/>
    <s v="GG"/>
    <s v="GRUPO GRANDE"/>
    <s v="525G"/>
    <s v="GG de Química orgánica experimental"/>
    <s v="GRUPO-A"/>
    <s v="GG de Química orgánica experimental"/>
    <s v="1S"/>
    <n v="16578210"/>
    <s v="SAMPEDRO"/>
    <s v="RUIZ"/>
    <s v="DIEGO"/>
    <s v="SAMPEDRO RUIZ, DIEGO"/>
    <x v="1"/>
    <x v="0"/>
    <x v="0"/>
    <n v="2"/>
    <n v="3"/>
    <s v="dsampedr"/>
    <s v="diego.sampedro@unirioja.es"/>
    <n v="0.5"/>
    <n v="0.5"/>
    <n v="504"/>
    <s v="PROFESOR TITULAR UNIVERSIDAD"/>
    <s v="01R"/>
    <s v="TIEMPO COMPLETO REDUCIDO"/>
    <s v="2016-09-15 00:00:00.0"/>
    <s v="null"/>
    <s v="DF100290"/>
    <s v="PROFESOR TITULAR DE UNIVERSIDAD"/>
    <s v="R112"/>
    <x v="8"/>
    <n v="765"/>
    <s v="QUÍMICA ORGÁNICA"/>
  </r>
  <r>
    <x v="12"/>
    <n v="16616491"/>
    <x v="4"/>
    <n v="525"/>
    <s v="525L"/>
    <s v="GRUPO-A1"/>
    <s v="Química orgánica experimental"/>
    <s v="GL"/>
    <s v="GRUPO DE LABORATORIO"/>
    <s v="525L"/>
    <s v="GL de Química orgánica experimental"/>
    <s v="GRUPO-A1"/>
    <s v="GL de Química orgánica experimental"/>
    <s v="1S"/>
    <n v="16616491"/>
    <s v="COMPAÑON"/>
    <s v="PÉREZ"/>
    <s v="ISMAEL"/>
    <s v="COMPAÑON PÉREZ, ISMAEL"/>
    <x v="1"/>
    <x v="1"/>
    <x v="1"/>
    <n v="0"/>
    <n v="0"/>
    <s v="iscompan"/>
    <s v="ismael.companon@alum.unirioja.es"/>
    <n v="1"/>
    <n v="1"/>
    <n v="121"/>
    <s v="PERSONAL INVESTIGADOR EN FORMACIÓN"/>
    <n v="0"/>
    <s v="_"/>
    <s v="2015-09-01 00:00:00.0"/>
    <s v="2019-08-31 00:00:00.0"/>
    <s v="D12BECARIO6"/>
    <s v="PERSONAL INVESTIGADOR PREDOCTORAL EN FORMACIÓN"/>
    <s v="R112"/>
    <x v="8"/>
    <n v="765"/>
    <s v="QUÍMICA ORGÁNICA"/>
  </r>
  <r>
    <x v="12"/>
    <n v="16625716"/>
    <x v="4"/>
    <n v="525"/>
    <s v="525L"/>
    <s v="GRUPO-A2"/>
    <s v="Química orgánica experimental"/>
    <s v="GL"/>
    <s v="GRUPO DE LABORATORIO"/>
    <s v="525L"/>
    <s v="GL de Química orgánica experimental"/>
    <s v="GRUPO-A2"/>
    <s v="GL de Química orgánica experimental"/>
    <s v="1S"/>
    <n v="16625716"/>
    <s v="MARTÍNEZ"/>
    <s v="LÓPEZ"/>
    <s v="DAVID"/>
    <s v="MARTÍNEZ LÓPEZ, DAVID"/>
    <x v="1"/>
    <x v="1"/>
    <x v="1"/>
    <n v="0"/>
    <n v="0"/>
    <s v="damartl"/>
    <s v="david.martinezl@alum.unirioja.es"/>
    <n v="1"/>
    <n v="1"/>
    <n v="121"/>
    <s v="PERSONAL INVESTIGADOR EN FORMACIÓN"/>
    <n v="0"/>
    <s v="_"/>
    <s v="2015-09-01 00:00:00.0"/>
    <s v="2019-08-31 00:00:00.0"/>
    <s v="D12BECARIO7"/>
    <s v="PERSONAL INVESTIGADOR PREDOCTORAL EN FORMACIÓN"/>
    <s v="R112"/>
    <x v="8"/>
    <n v="765"/>
    <s v="QUÍMICA ORGÁNICA"/>
  </r>
  <r>
    <x v="13"/>
    <n v="16506579"/>
    <x v="4"/>
    <n v="527"/>
    <s v="527G"/>
    <s v="GRUPO-A"/>
    <s v="Técnicas vitícolas"/>
    <s v="GG"/>
    <s v="GRUPO GRANDE"/>
    <s v="527G"/>
    <s v="GG de Técnicas vitícolas"/>
    <s v="GRUPO-A"/>
    <s v="GG de Técnicas vitícolas"/>
    <s v="2S"/>
    <n v="16506579"/>
    <s v="MARTÍNEZ DE TODA"/>
    <s v="FERNÁNDEZ"/>
    <s v="FERNANDO"/>
    <s v="MARTÍNEZ DE TODA FERNÁNDEZ, FERNANDO"/>
    <x v="0"/>
    <x v="1"/>
    <x v="0"/>
    <n v="6"/>
    <n v="5"/>
    <s v="fmartine"/>
    <s v="fernando.martinezdetoda@unirioja.es"/>
    <n v="4"/>
    <n v="4"/>
    <n v="500"/>
    <s v="CATEDRATICO DE UNIVERSIDAD"/>
    <s v="01R"/>
    <s v="TIEMPO COMPLETO REDUCIDO"/>
    <s v="2012-09-01 00:00:00.0"/>
    <s v="null"/>
    <s v="DF100030"/>
    <s v="CATEDRÁTICO DE UNIVERSIDAD"/>
    <s v="R101"/>
    <x v="4"/>
    <n v="705"/>
    <s v="PRODUCCIÓN VEGETAL"/>
  </r>
  <r>
    <x v="13"/>
    <n v="16584746"/>
    <x v="4"/>
    <n v="527"/>
    <s v="527L"/>
    <s v="GRUPO-A1"/>
    <s v="Técnicas vitícolas"/>
    <s v="GL"/>
    <s v="GRUPO DE LABORATORIO"/>
    <s v="527L"/>
    <s v="GL de Técnicas vitícolas"/>
    <s v="GRUPO-A1"/>
    <s v="GL de Técnicas vitícolas"/>
    <s v="2S"/>
    <n v="16584746"/>
    <s v="DIAGO"/>
    <s v="SANTAMARÍA"/>
    <s v="MARÍA PAZ"/>
    <s v="DIAGO SANTAMARÍA, MARÍA PAZ"/>
    <x v="1"/>
    <x v="1"/>
    <x v="0"/>
    <n v="0"/>
    <n v="0"/>
    <s v="madiago"/>
    <s v="maria-paz.diago@unirioja.es"/>
    <n v="0.5"/>
    <n v="0.5"/>
    <n v="0"/>
    <s v="DOCTOR"/>
    <n v="0"/>
    <s v="_"/>
    <s v="2016-12-01 00:00:00.0"/>
    <s v="2021-11-30 00:00:00.0"/>
    <s v="D01INVESTIGADOR1"/>
    <s v="ACCESO SISTEMA ESPAÑOL CIENCIA E INNOVACIÓN"/>
    <s v="R101"/>
    <x v="4"/>
    <n v="705"/>
    <s v="PRODUCCIÓN VEGETAL"/>
  </r>
  <r>
    <x v="13"/>
    <n v="44670759"/>
    <x v="4"/>
    <n v="527"/>
    <s v="527L"/>
    <s v="GRUPO-A1"/>
    <s v="Técnicas vitícolas"/>
    <s v="GL"/>
    <s v="GRUPO DE LABORATORIO"/>
    <s v="527L"/>
    <s v="GL de Técnicas vitícolas"/>
    <s v="GRUPO-A1"/>
    <s v="GL de Técnicas vitícolas"/>
    <s v="2S"/>
    <n v="44670759"/>
    <s v="RAMOS"/>
    <s v="SÁEZ DE OJER"/>
    <s v="JOSÉ LUIS"/>
    <s v="RAMOS SÁEZ DE OJER, JOSÉ LUIS"/>
    <x v="1"/>
    <x v="1"/>
    <x v="1"/>
    <n v="0"/>
    <n v="0"/>
    <s v="joramosae"/>
    <s v="jose-luis.ramos@unirioja.es"/>
    <n v="0.5"/>
    <n v="0.5"/>
    <n v="532"/>
    <s v="LABORAL DOCENTE-ASOCIADO"/>
    <s v="P02"/>
    <s v="TIEMPO PARCIAL (2+2 HORAS)"/>
    <s v="2018-09-17 00:00:00.0"/>
    <s v="2019-09-14 00:00:00.0"/>
    <s v="PI101347"/>
    <s v="PROFESOR ASOCIADO"/>
    <s v="R101"/>
    <x v="4"/>
    <n v="705"/>
    <s v="PRODUCCIÓN VEGETAL"/>
  </r>
  <r>
    <x v="14"/>
    <n v="16506579"/>
    <x v="4"/>
    <n v="527"/>
    <s v="527G"/>
    <s v="GRUPO-A"/>
    <s v="Técnicas vitícolas"/>
    <s v="GG"/>
    <s v="GRUPO GRANDE"/>
    <s v="527G"/>
    <s v="GG de Técnicas vitícolas"/>
    <s v="GRUPO-A"/>
    <s v="GG de Técnicas vitícolas"/>
    <s v="2S"/>
    <n v="16506579"/>
    <s v="MARTÍNEZ DE TODA"/>
    <s v="FERNÁNDEZ"/>
    <s v="FERNANDO"/>
    <s v="MARTÍNEZ DE TODA FERNÁNDEZ, FERNANDO"/>
    <x v="0"/>
    <x v="1"/>
    <x v="0"/>
    <n v="6"/>
    <n v="5"/>
    <s v="fmartine"/>
    <s v="fernando.martinezdetoda@unirioja.es"/>
    <n v="4"/>
    <m/>
    <n v="500"/>
    <s v="CATEDRATICO DE UNIVERSIDAD"/>
    <s v="01R"/>
    <s v="TIEMPO COMPLETO REDUCIDO"/>
    <s v="2012-09-01 00:00:00.0"/>
    <s v="null"/>
    <s v="DF100030"/>
    <s v="CATEDRÁTICO DE UNIVERSIDAD"/>
    <s v="R101"/>
    <x v="4"/>
    <n v="705"/>
    <s v="PRODUCCIÓN VEGETAL"/>
  </r>
  <r>
    <x v="14"/>
    <n v="16584746"/>
    <x v="4"/>
    <n v="527"/>
    <s v="527L"/>
    <s v="GRUPO-A1"/>
    <s v="Técnicas vitícolas"/>
    <s v="GL"/>
    <s v="GRUPO DE LABORATORIO"/>
    <s v="527L"/>
    <s v="GL de Técnicas vitícolas"/>
    <s v="GRUPO-A1"/>
    <s v="GL de Técnicas vitícolas"/>
    <s v="2S"/>
    <n v="16584746"/>
    <s v="DIAGO"/>
    <s v="SANTAMARÍA"/>
    <s v="MARÍA PAZ"/>
    <s v="DIAGO SANTAMARÍA, MARÍA PAZ"/>
    <x v="1"/>
    <x v="1"/>
    <x v="0"/>
    <n v="0"/>
    <n v="0"/>
    <s v="madiago"/>
    <s v="maria-paz.diago@unirioja.es"/>
    <n v="0.5"/>
    <m/>
    <n v="0"/>
    <s v="DOCTOR"/>
    <n v="0"/>
    <s v="_"/>
    <s v="2016-12-01 00:00:00.0"/>
    <s v="2021-11-30 00:00:00.0"/>
    <s v="D01INVESTIGADOR1"/>
    <s v="ACCESO SISTEMA ESPAÑOL CIENCIA E INNOVACIÓN"/>
    <s v="R101"/>
    <x v="4"/>
    <n v="705"/>
    <s v="PRODUCCIÓN VEGETAL"/>
  </r>
  <r>
    <x v="14"/>
    <n v="44670759"/>
    <x v="4"/>
    <n v="527"/>
    <s v="527L"/>
    <s v="GRUPO-A1"/>
    <s v="Técnicas vitícolas"/>
    <s v="GL"/>
    <s v="GRUPO DE LABORATORIO"/>
    <s v="527L"/>
    <s v="GL de Técnicas vitícolas"/>
    <s v="GRUPO-A1"/>
    <s v="GL de Técnicas vitícolas"/>
    <s v="2S"/>
    <n v="44670759"/>
    <s v="RAMOS"/>
    <s v="SÁEZ DE OJER"/>
    <s v="JOSÉ LUIS"/>
    <s v="RAMOS SÁEZ DE OJER, JOSÉ LUIS"/>
    <x v="1"/>
    <x v="1"/>
    <x v="1"/>
    <n v="0"/>
    <n v="0"/>
    <s v="joramosae"/>
    <s v="jose-luis.ramos@unirioja.es"/>
    <n v="0.5"/>
    <m/>
    <n v="532"/>
    <s v="LABORAL DOCENTE-ASOCIADO"/>
    <s v="P02"/>
    <s v="TIEMPO PARCIAL (2+2 HORAS)"/>
    <s v="2018-09-17 00:00:00.0"/>
    <s v="2019-09-14 00:00:00.0"/>
    <s v="PI101347"/>
    <s v="PROFESOR ASOCIADO"/>
    <s v="R101"/>
    <x v="4"/>
    <n v="705"/>
    <s v="PRODUCCIÓN VEGETAL"/>
  </r>
  <r>
    <x v="12"/>
    <n v="16629968"/>
    <x v="4"/>
    <n v="528"/>
    <s v="528L"/>
    <s v="GRUPO-A1"/>
    <s v="Ciencia de materiales"/>
    <s v="GL"/>
    <s v="GRUPO DE LABORATORIO"/>
    <s v="528L"/>
    <s v="GL de Ciencia de materiales"/>
    <s v="GRUPO-A1"/>
    <s v="GL de Ciencia de materiales"/>
    <s v="2S"/>
    <n v="16629968"/>
    <s v="EZQUERRO"/>
    <s v="PARMO"/>
    <s v="CINTIA"/>
    <s v="EZQUERRO PARMO, CINTIA"/>
    <x v="1"/>
    <x v="1"/>
    <x v="1"/>
    <n v="0"/>
    <n v="0"/>
    <s v="ciezquer"/>
    <s v="cintia.ezquerro@alum.unirioja.es"/>
    <n v="0.9"/>
    <n v="0.9"/>
    <n v="121"/>
    <s v="PERSONAL INVESTIGADOR EN FORMACIÓN"/>
    <n v="0"/>
    <s v="_"/>
    <s v="2016-09-01 00:00:00.0"/>
    <s v="2019-08-31 00:00:00.0"/>
    <s v="D12BECARIO3"/>
    <s v="PERSONAL INVESTIGADOR PREDOCTORAL EN FORMACIÓN"/>
    <s v="R112"/>
    <x v="8"/>
    <n v="760"/>
    <s v="QUÍMICA INORGÁNICA"/>
  </r>
  <r>
    <x v="12"/>
    <n v="16542732"/>
    <x v="4"/>
    <n v="529"/>
    <s v="529G"/>
    <s v="GRUPO-A"/>
    <s v="Compuestos orgánicos bioactivos"/>
    <s v="GG"/>
    <s v="GRUPO GRANDE"/>
    <s v="529G"/>
    <s v="GG de Compuestos orgánicos bioactivos"/>
    <s v="GRUPO-A"/>
    <s v="GG de Compuestos orgánicos bioactivos"/>
    <s v="1S"/>
    <n v="16542732"/>
    <s v="PEREGRINA"/>
    <s v="GARCÍA"/>
    <s v="JESÚS MANUEL"/>
    <s v="PEREGRINA GARCÍA, JESÚS MANUEL"/>
    <x v="0"/>
    <x v="1"/>
    <x v="0"/>
    <n v="5"/>
    <n v="4"/>
    <s v="pere11"/>
    <s v="jesusmanuel.peregrina@unirioja.es"/>
    <n v="2.5"/>
    <n v="2.5"/>
    <n v="500"/>
    <s v="CATEDRATICO DE UNIVERSIDAD"/>
    <s v="01R"/>
    <s v="TIEMPO COMPLETO REDUCIDO"/>
    <s v="2014-09-15 00:00:00.0"/>
    <s v="null"/>
    <s v="DF100238"/>
    <s v="CATEDRÁTICO DE UNIVERSIDAD"/>
    <s v="R112"/>
    <x v="8"/>
    <n v="765"/>
    <s v="QUÍMICA ORGÁNICA"/>
  </r>
  <r>
    <x v="12"/>
    <n v="30520840"/>
    <x v="4"/>
    <n v="532"/>
    <s v="532G"/>
    <s v="GRUPO-A"/>
    <s v="Laboratorio avanzado de química analítica"/>
    <s v="GG"/>
    <s v="GRUPO GRANDE"/>
    <s v="532G"/>
    <s v="GG de Laboratorio avanzado de química analítica"/>
    <s v="GRUPO-A"/>
    <s v="GG de Laboratorio avanzado de química analítica"/>
    <s v="2S"/>
    <n v="30520840"/>
    <s v="TENA"/>
    <s v="VÁZQUEZ DE LA TORRE"/>
    <s v="MARÍA TERESA"/>
    <s v="TENA VÁZQUEZ DE LA TORRE, MARÍA TERESA"/>
    <x v="1"/>
    <x v="0"/>
    <x v="0"/>
    <n v="5"/>
    <n v="4"/>
    <s v="matena"/>
    <s v="maria-teresa.tena@unirioja.es"/>
    <n v="1.5"/>
    <n v="1.5"/>
    <s v="A-0500"/>
    <s v="CATEDRATICO DE UNIVERSIDAD"/>
    <s v="01R"/>
    <s v="TIEMPO COMPLETO REDUCIDO"/>
    <s v="2016-09-15 00:00:00.0"/>
    <s v="null"/>
    <s v="DF100288"/>
    <s v="CATEDRÁTICO DE UNIVERSIDAD"/>
    <s v="R112"/>
    <x v="8"/>
    <n v="750"/>
    <s v="QUÍMICA ANALÍTICA"/>
  </r>
  <r>
    <x v="12"/>
    <n v="16620264"/>
    <x v="4"/>
    <n v="533"/>
    <s v="533L"/>
    <s v="GRUPO-A1"/>
    <s v="Laboratorio integrado de química"/>
    <s v="GL"/>
    <s v="GRUPO DE LABORATORIO"/>
    <s v="533L"/>
    <s v="GL de Laboratorio integrado de química"/>
    <s v="GRUPO-A1"/>
    <s v="GL de Laboratorio integrado de química"/>
    <s v="1S"/>
    <n v="16620264"/>
    <s v="LOSANTOS"/>
    <s v="CABELLO"/>
    <s v="RAÚL"/>
    <s v="LOSANTOS CABELLO, RAÚL"/>
    <x v="1"/>
    <x v="0"/>
    <x v="1"/>
    <n v="0"/>
    <n v="0"/>
    <s v="ralosant"/>
    <s v="raul.losantosc@unirioja.es"/>
    <n v="1"/>
    <n v="1"/>
    <n v="121"/>
    <s v="PERSONAL INVESTIGADOR EN FORMACIÓN"/>
    <n v="0"/>
    <s v="_"/>
    <s v="2015-09-01 00:00:00.0"/>
    <s v="2019-08-31 00:00:00.0"/>
    <s v="D12BECARIO8"/>
    <s v="PERSONAL INVESTIGADOR EN FORMACIÓN"/>
    <s v="R112"/>
    <x v="8"/>
    <n v="765"/>
    <s v="QUÍMICA ORGÁNICA"/>
  </r>
  <r>
    <x v="12"/>
    <n v="16614434"/>
    <x v="4"/>
    <n v="533"/>
    <s v="533L"/>
    <s v="GRUPO-A2"/>
    <s v="Laboratorio integrado de química"/>
    <s v="GL"/>
    <s v="GRUPO DE LABORATORIO"/>
    <s v="533L"/>
    <s v="GL de Laboratorio integrado de química"/>
    <s v="GRUPO-A2"/>
    <s v="GL de Laboratorio integrado de química"/>
    <s v="1S"/>
    <n v="16614434"/>
    <s v="DONAMARÍA"/>
    <s v="SÁEZ"/>
    <s v="ROCÍO"/>
    <s v="DONAMARÍA SÁEZ, ROCÍO"/>
    <x v="1"/>
    <x v="1"/>
    <x v="1"/>
    <m/>
    <m/>
    <s v="rodonama"/>
    <s v="rocio.donamaria@alum.unirioja.es"/>
    <n v="1"/>
    <n v="1"/>
    <n v="121"/>
    <s v="PERSONAL INVESTIGADOR EN FORMACIÓN"/>
    <n v="0"/>
    <s v="_"/>
    <s v="2015-01-01 00:00:00.0"/>
    <s v="2018-12-31 00:00:00.0"/>
    <s v="D12BECARIO2"/>
    <s v="PERSONAL INVESTIGADOR PREDOCTORAL"/>
    <s v="R112"/>
    <x v="8"/>
    <n v="760"/>
    <s v="QUÍMICA INORGÁNICA"/>
  </r>
  <r>
    <x v="12"/>
    <n v="17140700"/>
    <x v="4"/>
    <n v="542"/>
    <s v="542G"/>
    <s v="GRUPO-A"/>
    <s v="Determinación estructural"/>
    <s v="GG"/>
    <s v="GRUPO GRANDE"/>
    <s v="542G"/>
    <s v="GG de Determinación estructural"/>
    <s v="GRUPO-A"/>
    <s v="GG de Determinación estructural"/>
    <s v="2S"/>
    <n v="17140700"/>
    <s v="LALINDE"/>
    <s v="PEÑA"/>
    <s v="ELENA"/>
    <s v="LALINDE PEÑA, ELENA"/>
    <x v="1"/>
    <x v="1"/>
    <x v="0"/>
    <n v="6"/>
    <n v="5"/>
    <s v="elalinde"/>
    <s v="elena.lalinde@unirioja.es"/>
    <n v="1.67"/>
    <n v="1.67"/>
    <n v="500"/>
    <s v="CATEDRATICO DE UNIVERSIDAD"/>
    <s v="01R"/>
    <s v="TIEMPO COMPLETO REDUCIDO"/>
    <s v="2012-09-01 00:00:00.0"/>
    <s v="null"/>
    <s v="DF100217"/>
    <s v="CATEDRÁTICO DE UNIVERSIDAD"/>
    <s v="R112"/>
    <x v="8"/>
    <n v="760"/>
    <s v="QUÍMICA INORGÁNICA"/>
  </r>
  <r>
    <x v="13"/>
    <n v="16542732"/>
    <x v="4"/>
    <n v="542"/>
    <s v="542G"/>
    <s v="GRUPO-A"/>
    <s v="Determinación estructural"/>
    <s v="GG"/>
    <s v="GRUPO GRANDE"/>
    <s v="542G"/>
    <s v="GG de Determinación estructural"/>
    <s v="GRUPO-A"/>
    <s v="GG de Determinación estructural"/>
    <s v="2S"/>
    <n v="16542732"/>
    <s v="PEREGRINA"/>
    <s v="GARCÍA"/>
    <s v="JESÚS MANUEL"/>
    <s v="PEREGRINA GARCÍA, JESÚS MANUEL"/>
    <x v="0"/>
    <x v="1"/>
    <x v="0"/>
    <n v="5"/>
    <n v="4"/>
    <s v="pere11"/>
    <s v="jesusmanuel.peregrina@unirioja.es"/>
    <n v="2.33"/>
    <m/>
    <n v="500"/>
    <s v="CATEDRATICO DE UNIVERSIDAD"/>
    <s v="01R"/>
    <s v="TIEMPO COMPLETO REDUCIDO"/>
    <s v="2014-09-15 00:00:00.0"/>
    <s v="null"/>
    <s v="DF100238"/>
    <s v="CATEDRÁTICO DE UNIVERSIDAD"/>
    <s v="R112"/>
    <x v="8"/>
    <n v="765"/>
    <s v="QUÍMICA ORGÁNICA"/>
  </r>
  <r>
    <x v="13"/>
    <n v="17140700"/>
    <x v="4"/>
    <n v="542"/>
    <s v="542G"/>
    <s v="GRUPO-A"/>
    <s v="Determinación estructural"/>
    <s v="GG"/>
    <s v="GRUPO GRANDE"/>
    <s v="542G"/>
    <s v="GG de Determinación estructural"/>
    <s v="GRUPO-A"/>
    <s v="GG de Determinación estructural"/>
    <s v="2S"/>
    <n v="17140700"/>
    <s v="LALINDE"/>
    <s v="PEÑA"/>
    <s v="ELENA"/>
    <s v="LALINDE PEÑA, ELENA"/>
    <x v="1"/>
    <x v="1"/>
    <x v="0"/>
    <n v="6"/>
    <n v="5"/>
    <s v="elalinde"/>
    <s v="elena.lalinde@unirioja.es"/>
    <n v="1.67"/>
    <m/>
    <n v="500"/>
    <s v="CATEDRATICO DE UNIVERSIDAD"/>
    <s v="01R"/>
    <s v="TIEMPO COMPLETO REDUCIDO"/>
    <s v="2012-09-01 00:00:00.0"/>
    <s v="null"/>
    <s v="DF100217"/>
    <s v="CATEDRÁTICO DE UNIVERSIDAD"/>
    <s v="R112"/>
    <x v="8"/>
    <n v="760"/>
    <s v="QUÍMICA INORGÁNICA"/>
  </r>
  <r>
    <x v="13"/>
    <n v="5625302"/>
    <x v="4"/>
    <n v="543"/>
    <s v="543G"/>
    <s v="GRUPO-A"/>
    <s v="Microbiología enológica"/>
    <s v="GG"/>
    <s v="GRUPO GRANDE"/>
    <s v="543G"/>
    <s v="GG de Microbiología enológica"/>
    <s v="GRUPO-A"/>
    <s v="GG de Microbiología enológica"/>
    <s v="1S"/>
    <n v="5625302"/>
    <s v="TORRES"/>
    <s v="MANRIQUE"/>
    <s v="CARMEN"/>
    <s v="TORRES MANRIQUE, CARMEN"/>
    <x v="0"/>
    <x v="1"/>
    <x v="0"/>
    <n v="6"/>
    <n v="4"/>
    <s v="catorres"/>
    <s v="carmen.torres@unirioja.es"/>
    <n v="1.4"/>
    <n v="1.4"/>
    <n v="500"/>
    <s v="CATEDRATICO DE UNIVERSIDAD"/>
    <s v="01R"/>
    <s v="TIEMPO COMPLETO REDUCIDO"/>
    <s v="2014-09-15 00:00:00.0"/>
    <s v="null"/>
    <s v="DF100139"/>
    <s v="CATEDRATICO DE UNIVERSIDAD"/>
    <s v="R101"/>
    <x v="4"/>
    <n v="60"/>
    <s v="BIOQUÍMICA Y BIOLOGÍA MOLECULAR"/>
  </r>
  <r>
    <x v="13"/>
    <n v="16552787"/>
    <x v="4"/>
    <n v="543"/>
    <s v="543G"/>
    <s v="GRUPO-A"/>
    <s v="Microbiología enológica"/>
    <s v="GG"/>
    <s v="GRUPO GRANDE"/>
    <s v="543G"/>
    <s v="GG de Microbiología enológica"/>
    <s v="GRUPO-A"/>
    <s v="GG de Microbiología enológica"/>
    <s v="1S"/>
    <n v="16552787"/>
    <s v="TENORIO"/>
    <s v="RODRÍGUEZ"/>
    <s v="CARMEN"/>
    <s v="TENORIO RODRÍGUEZ, CARMEN"/>
    <x v="0"/>
    <x v="1"/>
    <x v="0"/>
    <n v="2"/>
    <n v="3"/>
    <s v="catenori"/>
    <s v="carmen.tenorio@unirioja.es"/>
    <n v="0.7"/>
    <n v="0.7"/>
    <n v="504"/>
    <s v="PROFESOR TITULAR UNIVERSIDAD"/>
    <s v="01R"/>
    <s v="TIEMPO COMPLETO REDUCIDO"/>
    <s v="2018-09-17 00:00:00.0"/>
    <s v="null"/>
    <s v="DF100263"/>
    <s v="PROFESOR TITULAR DE UNIVERSIDAD"/>
    <s v="R101"/>
    <x v="4"/>
    <n v="60"/>
    <s v="BIOQUÍMICA Y BIOLOGÍA MOLECULAR"/>
  </r>
  <r>
    <x v="14"/>
    <n v="5625302"/>
    <x v="4"/>
    <n v="543"/>
    <s v="543G"/>
    <s v="GRUPO-A"/>
    <s v="Microbiología enológica"/>
    <s v="GG"/>
    <s v="GRUPO GRANDE"/>
    <s v="543G"/>
    <s v="GG de Microbiología enológica"/>
    <s v="GRUPO-A"/>
    <s v="GG de Microbiología enológica"/>
    <s v="1S"/>
    <n v="5625302"/>
    <s v="TORRES"/>
    <s v="MANRIQUE"/>
    <s v="CARMEN"/>
    <s v="TORRES MANRIQUE, CARMEN"/>
    <x v="0"/>
    <x v="1"/>
    <x v="0"/>
    <n v="6"/>
    <n v="4"/>
    <s v="catorres"/>
    <s v="carmen.torres@unirioja.es"/>
    <n v="1.4"/>
    <m/>
    <n v="500"/>
    <s v="CATEDRATICO DE UNIVERSIDAD"/>
    <s v="01R"/>
    <s v="TIEMPO COMPLETO REDUCIDO"/>
    <s v="2014-09-15 00:00:00.0"/>
    <s v="null"/>
    <s v="DF100139"/>
    <s v="CATEDRATICO DE UNIVERSIDAD"/>
    <s v="R101"/>
    <x v="4"/>
    <n v="60"/>
    <s v="BIOQUÍMICA Y BIOLOGÍA MOLECULAR"/>
  </r>
  <r>
    <x v="14"/>
    <n v="16552787"/>
    <x v="4"/>
    <n v="543"/>
    <s v="543G"/>
    <s v="GRUPO-A"/>
    <s v="Microbiología enológica"/>
    <s v="GG"/>
    <s v="GRUPO GRANDE"/>
    <s v="543G"/>
    <s v="GG de Microbiología enológica"/>
    <s v="GRUPO-A"/>
    <s v="GG de Microbiología enológica"/>
    <s v="1S"/>
    <n v="16552787"/>
    <s v="TENORIO"/>
    <s v="RODRÍGUEZ"/>
    <s v="CARMEN"/>
    <s v="TENORIO RODRÍGUEZ, CARMEN"/>
    <x v="0"/>
    <x v="1"/>
    <x v="0"/>
    <n v="2"/>
    <n v="3"/>
    <s v="catenori"/>
    <s v="carmen.tenorio@unirioja.es"/>
    <n v="0.7"/>
    <m/>
    <n v="504"/>
    <s v="PROFESOR TITULAR UNIVERSIDAD"/>
    <s v="01R"/>
    <s v="TIEMPO COMPLETO REDUCIDO"/>
    <s v="2018-09-17 00:00:00.0"/>
    <s v="null"/>
    <s v="DF100263"/>
    <s v="PROFESOR TITULAR DE UNIVERSIDAD"/>
    <s v="R101"/>
    <x v="4"/>
    <n v="60"/>
    <s v="BIOQUÍMICA Y BIOLOGÍA MOLECULAR"/>
  </r>
  <r>
    <x v="13"/>
    <n v="7859589"/>
    <x v="4"/>
    <n v="544"/>
    <s v="544G"/>
    <s v="GRUPO-A"/>
    <s v="Análisis sensorial"/>
    <s v="GG"/>
    <s v="GRUPO GRANDE"/>
    <s v="544G"/>
    <s v="GG de Análisis sensorial"/>
    <s v="GRUPO-A"/>
    <s v="GG de Análisis sensorial"/>
    <s v="AN"/>
    <n v="7859589"/>
    <s v="PALACIOS"/>
    <s v="GARCÍA"/>
    <s v="ANTONIO TOMÁS"/>
    <s v="PALACIOS GARCÍA, ANTONIO TOMÁS"/>
    <x v="0"/>
    <x v="1"/>
    <x v="0"/>
    <n v="0"/>
    <n v="0"/>
    <s v="anpalaga"/>
    <s v="antonio-tomas.palacios@unirioja.es"/>
    <n v="2"/>
    <n v="2"/>
    <n v="532"/>
    <s v="LABORAL DOCENTE-ASOCIADO"/>
    <s v="P06"/>
    <s v="TIEMPO PARCIAL (6+6 HORAS)"/>
    <s v="2015-09-15 00:00:00.0"/>
    <s v="2019-09-14 00:00:00.0"/>
    <s v="PI101016"/>
    <s v="PROFESOR ASOCIADO"/>
    <s v="R101"/>
    <x v="4"/>
    <n v="780"/>
    <s v="TECNOLOGÍA DE ALIMENTOS"/>
  </r>
  <r>
    <x v="13"/>
    <n v="16580683"/>
    <x v="4"/>
    <n v="544"/>
    <s v="544G"/>
    <s v="GRUPO-A"/>
    <s v="Análisis sensorial"/>
    <s v="GG"/>
    <s v="GRUPO GRANDE"/>
    <s v="544G"/>
    <s v="GG de Análisis sensorial"/>
    <s v="GRUPO-A"/>
    <s v="GG de Análisis sensorial"/>
    <s v="AN"/>
    <n v="16580683"/>
    <s v="LÓPEZ"/>
    <s v="ALFARO"/>
    <s v="ISABEL"/>
    <s v="LÓPEZ ALFARO, ISABEL"/>
    <x v="0"/>
    <x v="0"/>
    <x v="0"/>
    <n v="1"/>
    <n v="0"/>
    <s v="islopez"/>
    <s v="isabel.lopez@unirioja.es"/>
    <n v="0"/>
    <n v="0"/>
    <n v="536"/>
    <s v="PROFESOR INTERINO"/>
    <s v="C01"/>
    <s v="TIEMPO COMPLETO"/>
    <s v="2015-09-15 00:00:00.0"/>
    <s v="null"/>
    <s v="PI101014"/>
    <s v="PROFESOR CONTRATADO INTERINO"/>
    <s v="R101"/>
    <x v="4"/>
    <n v="780"/>
    <s v="TECNOLOGÍA DE ALIMENTOS"/>
  </r>
  <r>
    <x v="13"/>
    <n v="13152345"/>
    <x v="4"/>
    <n v="544"/>
    <s v="544L"/>
    <s v="GRUPO-A1"/>
    <s v="Análisis sensorial"/>
    <s v="GL"/>
    <s v="GRUPO DE LABORATORIO"/>
    <s v="544L"/>
    <s v="GL de Análisis sensorial"/>
    <s v="GRUPO-A1"/>
    <s v="GL de Análisis sensorial"/>
    <s v="AN"/>
    <n v="13152345"/>
    <s v="GONZÁLEZ"/>
    <s v="MARCOS"/>
    <s v="DAVID"/>
    <s v="GONZÁLEZ MARCOS, DAVID"/>
    <x v="1"/>
    <x v="1"/>
    <x v="1"/>
    <n v="0"/>
    <n v="0"/>
    <s v="davgonzmarc"/>
    <s v="david.gonzalez@unirioja.es"/>
    <n v="1.25"/>
    <n v="1.25"/>
    <n v="532"/>
    <s v="LABORAL DOCENTE-ASOCIADO"/>
    <s v="P03"/>
    <s v="TIEMPO PARCIAL (3+3 HORAS)"/>
    <s v="2019-03-02 00:00:00.0"/>
    <s v="2019-09-14 00:00:00.0"/>
    <s v="PI101412"/>
    <s v="PROFESOR ASOCIADO"/>
    <s v="R101"/>
    <x v="4"/>
    <n v="780"/>
    <s v="TECNOLOGÍA DE ALIMENTOS"/>
  </r>
  <r>
    <x v="13"/>
    <n v="10828501"/>
    <x v="4"/>
    <n v="545"/>
    <s v="545G"/>
    <s v="GRUPO-A"/>
    <s v="Economía y marketing"/>
    <s v="GG"/>
    <s v="GRUPO GRANDE"/>
    <s v="545G"/>
    <s v="GG de Economía y márketing"/>
    <s v="GRUPO-A"/>
    <s v="GG de Economía y márketing"/>
    <s v="2S"/>
    <n v="10828501"/>
    <s v="RUIZ"/>
    <s v="VEGA"/>
    <s v="AGUSTÍN V."/>
    <s v="RUIZ VEGA, AGUSTÍN V."/>
    <x v="0"/>
    <x v="0"/>
    <x v="0"/>
    <n v="6"/>
    <n v="0"/>
    <s v="agusruve"/>
    <s v="agustin.ruiz@unirioja.es"/>
    <n v="1.5"/>
    <n v="1.5"/>
    <n v="500"/>
    <s v="CATEDRATICO DE UNIVERSIDAD"/>
    <s v="01A"/>
    <s v="TIEMPO COMPLETO AMPLIADO"/>
    <s v="2013-09-01 00:00:00.0"/>
    <s v="null"/>
    <s v="DF31131"/>
    <s v="CATEDRÁTICO DE UNIVERSIDAD"/>
    <s v="R104"/>
    <x v="0"/>
    <n v="95"/>
    <s v="COMERCIALIZACIÓN E INVESTIGACIÓN DE MERCADOS"/>
  </r>
  <r>
    <x v="13"/>
    <n v="16515085"/>
    <x v="4"/>
    <n v="545"/>
    <s v="545G"/>
    <s v="GRUPO-A"/>
    <s v="Economía y marketing"/>
    <s v="GG"/>
    <s v="GRUPO GRANDE"/>
    <s v="545G"/>
    <s v="GG de Economía y márketing"/>
    <s v="GRUPO-A"/>
    <s v="GG de Economía y márketing"/>
    <s v="2S"/>
    <n v="16515085"/>
    <s v="BARCO"/>
    <s v="ROYO"/>
    <s v="EMILIO"/>
    <s v="BARCO ROYO, EMILIO"/>
    <x v="1"/>
    <x v="1"/>
    <x v="0"/>
    <n v="1"/>
    <n v="0"/>
    <s v="ebarco"/>
    <s v="emilio.barco@unirioja.es"/>
    <n v="1.1599999999999999"/>
    <n v="1.1599999999999999"/>
    <n v="536"/>
    <s v="PROFESOR INTERINO"/>
    <s v="C01"/>
    <s v="TIEMPO COMPLETO"/>
    <s v="2017-09-15 00:00:00.0"/>
    <s v="null"/>
    <s v="PI101301"/>
    <s v="PROFESOR CONTRATADO INTERINO"/>
    <s v="R104"/>
    <x v="0"/>
    <n v="225"/>
    <s v="ECONOMÍA APLICADA"/>
  </r>
  <r>
    <x v="13"/>
    <n v="16570616"/>
    <x v="4"/>
    <n v="545"/>
    <s v="545G"/>
    <s v="GRUPO-A"/>
    <s v="Economía y marketing"/>
    <s v="GG"/>
    <s v="GRUPO GRANDE"/>
    <s v="545G"/>
    <s v="GG de Economía y márketing"/>
    <s v="GRUPO-A"/>
    <s v="GG de Economía y márketing"/>
    <s v="2S"/>
    <n v="16570616"/>
    <s v="AMO"/>
    <s v="MATARRANZ"/>
    <s v="DAVID"/>
    <s v="AMO MATARRANZ, DAVID"/>
    <x v="1"/>
    <x v="1"/>
    <x v="1"/>
    <n v="0"/>
    <n v="0"/>
    <s v="daamo"/>
    <s v="david.amo@unirioja.es"/>
    <n v="1.34"/>
    <n v="1.34"/>
    <n v="532"/>
    <s v="LABORAL DOCENTE-ASOCIADO"/>
    <s v="P04"/>
    <s v="TIEMPO PARCIAL (4+4 HORAS)"/>
    <s v="2017-09-15 00:00:00.0"/>
    <s v="2019-09-14 00:00:00.0"/>
    <s v="PI101240"/>
    <s v="PROFESOR ASOCIADO"/>
    <s v="R104"/>
    <x v="0"/>
    <n v="230"/>
    <s v="ECONOMÍA FINANCIERA Y CONTABILIDAD"/>
  </r>
  <r>
    <x v="13"/>
    <n v="16556951"/>
    <x v="4"/>
    <n v="546"/>
    <s v="546L"/>
    <s v="GRUPO-A1"/>
    <s v="Prácticas integradas enológicas"/>
    <s v="GL"/>
    <s v="GRUPO DE LABORATORIO"/>
    <s v="546L"/>
    <s v="GL de Prácticas integradas enológicas"/>
    <s v="GRUPO-A1"/>
    <s v="GL de Prácticas integradas enológicas"/>
    <s v="AN"/>
    <n v="16556951"/>
    <s v="BERRUECO"/>
    <s v="PUELLES"/>
    <s v="Mª INMACULADA"/>
    <s v="BERRUECO PUELLES, Mª INMACULADA"/>
    <x v="1"/>
    <x v="1"/>
    <x v="1"/>
    <m/>
    <m/>
    <s v="miberrue"/>
    <s v="m-inmaculada.berrueco@unirioja.es"/>
    <n v="1.2"/>
    <n v="1.2"/>
    <n v="536"/>
    <s v="PROFESOR INTERINO"/>
    <s v="P04"/>
    <s v="TIEMPO PARCIAL (4+4 HORAS)"/>
    <s v="2019-02-11 00:00:00.0"/>
    <s v="2019-03-01 00:00:00.0"/>
    <s v="PI101455"/>
    <s v="PROFESOR CONTRATADO INTERINO"/>
    <s v="R101"/>
    <x v="4"/>
    <n v="780"/>
    <s v="TECNOLOGÍA DE ALIMENTOS"/>
  </r>
  <r>
    <x v="13"/>
    <n v="50793513"/>
    <x v="4"/>
    <n v="549"/>
    <s v="549G"/>
    <s v="GRUPO-A"/>
    <s v="Cultura vitivinícola"/>
    <s v="GG"/>
    <s v="GRUPO GRANDE"/>
    <s v="549G"/>
    <s v="GG de Cultura vitivinícola"/>
    <s v="GRUPO-A"/>
    <s v="GG de Cultura vitivinícola"/>
    <s v="2S"/>
    <n v="50793513"/>
    <s v="PAEZ DE LA CADENA"/>
    <s v="TORTOSA"/>
    <s v="FRANCISCO"/>
    <s v="PAEZ DE LA CADENA TORTOSA, FRANCISCO"/>
    <x v="1"/>
    <x v="1"/>
    <x v="0"/>
    <n v="4"/>
    <n v="0"/>
    <s v="franpaez"/>
    <s v="paco.pc@unirioja.es"/>
    <n v="3.3"/>
    <n v="3.3"/>
    <n v="504"/>
    <s v="PROFESOR TITULAR UNIVERSIDAD"/>
    <s v="C01"/>
    <s v="TIEMPO COMPLETO"/>
    <s v="2018-09-17 00:00:00.0"/>
    <s v="null"/>
    <s v="DF100079"/>
    <s v="PROFESOR TITULAR DE UNIVERSIDAD"/>
    <s v="R101"/>
    <x v="4"/>
    <n v="705"/>
    <s v="PRODUCCIÓN VEGETAL"/>
  </r>
  <r>
    <x v="13"/>
    <n v="16616932"/>
    <x v="4"/>
    <n v="551"/>
    <s v="551G"/>
    <s v="GRUPO-A"/>
    <s v="Marketing internacional del vino"/>
    <s v="GG"/>
    <s v="GRUPO GRANDE"/>
    <s v="551G"/>
    <s v="GG de Márketing internacional del vino"/>
    <s v="GRUPO-A"/>
    <s v="GG de Márketing internacional del vino"/>
    <s v="1S"/>
    <n v="16616932"/>
    <s v="MEDRANO"/>
    <s v="SÁEZ"/>
    <s v="NATALIA"/>
    <s v="MEDRANO SÁEZ, NATALIA"/>
    <x v="1"/>
    <x v="0"/>
    <x v="1"/>
    <m/>
    <m/>
    <s v="namedran"/>
    <s v="natalia.medrano@unirioja.es"/>
    <n v="2.8"/>
    <n v="2.8"/>
    <n v="536"/>
    <s v="PROFESOR INTERINO"/>
    <s v="C01"/>
    <s v="TIEMPO COMPLETO"/>
    <s v="2018-09-17 00:00:00.0"/>
    <s v="2019-01-18 00:00:00.0"/>
    <s v="PI101353"/>
    <s v="PROFESOR CONTRATADO INTERINO TC"/>
    <s v="R104"/>
    <x v="0"/>
    <n v="95"/>
    <s v="COMERCIALIZACIÓN E INVESTIGACIÓN DE MERCADOS"/>
  </r>
  <r>
    <x v="13"/>
    <n v="7852960"/>
    <x v="4"/>
    <n v="553"/>
    <s v="553G"/>
    <s v="GRUPO-A"/>
    <s v="Prácticas externas"/>
    <s v="GG"/>
    <s v="GRUPO GRANDE"/>
    <s v="553G"/>
    <s v="GG de Prácticas en empresa"/>
    <s v="GRUPO-A"/>
    <s v="GG de Prácticas en empresa"/>
    <s v="AN"/>
    <n v="7852960"/>
    <s v="TARDÁGUILA"/>
    <s v="LASO"/>
    <s v="MANUEL JAVIER"/>
    <s v="TARDÁGUILA LASO, MANUEL JAVIER"/>
    <x v="1"/>
    <x v="1"/>
    <x v="0"/>
    <n v="5"/>
    <n v="3"/>
    <s v="jatardag"/>
    <s v="javier.tardaguila@unirioja.es"/>
    <n v="0.2"/>
    <n v="0.2"/>
    <n v="500"/>
    <s v="CATEDRATICO DE UNIVERSIDAD"/>
    <s v="01R"/>
    <s v="TIEMPO COMPLETO REDUCIDO"/>
    <s v="2018-11-26 00:00:00.0"/>
    <s v="null"/>
    <s v="DF100371"/>
    <s v="CATEDRÁTICO DE UNIVERSIDAD"/>
    <s v="R101"/>
    <x v="4"/>
    <n v="705"/>
    <s v="PRODUCCIÓN VEGETAL"/>
  </r>
  <r>
    <x v="13"/>
    <n v="15863391"/>
    <x v="4"/>
    <n v="553"/>
    <s v="553G"/>
    <s v="GRUPO-A"/>
    <s v="Prácticas externas"/>
    <s v="GG"/>
    <s v="GRUPO GRANDE"/>
    <s v="553G"/>
    <s v="GG de Prácticas en empresa"/>
    <s v="GRUPO-A"/>
    <s v="GG de Prácticas en empresa"/>
    <s v="AN"/>
    <n v="15863391"/>
    <s v="PEÑA"/>
    <s v="NAVARIDAS"/>
    <s v="JOSÉ MIGUEL"/>
    <s v="PEÑA NAVARIDAS, JOSÉ MIGUEL"/>
    <x v="1"/>
    <x v="0"/>
    <x v="0"/>
    <n v="4"/>
    <n v="0"/>
    <s v="jopena"/>
    <s v="jmiguel.penya@unirioja.es"/>
    <n v="0.2"/>
    <n v="0.2"/>
    <n v="533"/>
    <s v="COLABORADOR-TIPO 2 (Doctor)"/>
    <s v="C01"/>
    <s v="TIEMPO COMPLETO"/>
    <s v="2006-10-01 00:00:00.0"/>
    <s v="null"/>
    <s v="LD100579"/>
    <s v="PROFESOR COLABORADOR TIPO 2"/>
    <s v="R101"/>
    <x v="4"/>
    <n v="500"/>
    <s v="INGENIERÍA AGROFORESTAL"/>
  </r>
  <r>
    <x v="13"/>
    <n v="30520840"/>
    <x v="4"/>
    <n v="553"/>
    <s v="553G"/>
    <s v="GRUPO-A"/>
    <s v="Prácticas externas"/>
    <s v="GG"/>
    <s v="GRUPO GRANDE"/>
    <s v="553G"/>
    <s v="GG de Prácticas en empresa"/>
    <s v="GRUPO-A"/>
    <s v="GG de Prácticas en empresa"/>
    <s v="AN"/>
    <n v="30520840"/>
    <s v="TENA"/>
    <s v="VÁZQUEZ DE LA TORRE"/>
    <s v="MARÍA TERESA"/>
    <s v="TENA VÁZQUEZ DE LA TORRE, MARÍA TERESA"/>
    <x v="1"/>
    <x v="0"/>
    <x v="0"/>
    <n v="5"/>
    <n v="4"/>
    <s v="matena"/>
    <s v="maria-teresa.tena@unirioja.es"/>
    <n v="0.6"/>
    <n v="0.6"/>
    <s v="A-0500"/>
    <s v="CATEDRATICO DE UNIVERSIDAD"/>
    <s v="01R"/>
    <s v="TIEMPO COMPLETO REDUCIDO"/>
    <s v="2016-09-15 00:00:00.0"/>
    <s v="null"/>
    <s v="DF100288"/>
    <s v="CATEDRÁTICO DE UNIVERSIDAD"/>
    <s v="R112"/>
    <x v="8"/>
    <n v="750"/>
    <s v="QUÍMICA ANALÍTICA"/>
  </r>
  <r>
    <x v="13"/>
    <n v="31618249"/>
    <x v="4"/>
    <n v="553"/>
    <s v="553G"/>
    <s v="GRUPO-A"/>
    <s v="Prácticas externas"/>
    <s v="GG"/>
    <s v="GRUPO GRANDE"/>
    <s v="553G"/>
    <s v="GG de Prácticas en empresa"/>
    <s v="GRUPO-A"/>
    <s v="GG de Prácticas en empresa"/>
    <s v="AN"/>
    <n v="31618249"/>
    <s v="ANDRADES"/>
    <s v="RODRÍGUEZ"/>
    <s v="MARÍA SOLEDAD"/>
    <s v="ANDRADES RODRÍGUEZ, MARÍA SOLEDAD"/>
    <x v="0"/>
    <x v="0"/>
    <x v="0"/>
    <n v="5"/>
    <n v="3"/>
    <s v="mandrade"/>
    <s v="marisol.andrades@unirioja.es"/>
    <n v="0.2"/>
    <n v="0.2"/>
    <n v="504"/>
    <s v="PROFESOR TITULAR UNIVERSIDAD"/>
    <s v="01R"/>
    <s v="TIEMPO COMPLETO REDUCIDO"/>
    <s v="2018-09-17 00:00:00.0"/>
    <s v="null"/>
    <s v="DF3164"/>
    <s v="TITULAR DE ESCUELAS UNIVERSITARIAS"/>
    <s v="R101"/>
    <x v="4"/>
    <n v="705"/>
    <s v="PRODUCCIÓN VEGETAL"/>
  </r>
  <r>
    <x v="13"/>
    <n v="72778746"/>
    <x v="4"/>
    <n v="553"/>
    <s v="553G"/>
    <s v="GRUPO-A"/>
    <s v="Prácticas externas"/>
    <s v="GG"/>
    <s v="GRUPO GRANDE"/>
    <s v="553G"/>
    <s v="GG de Prácticas en empresa"/>
    <s v="GRUPO-A"/>
    <s v="GG de Prácticas en empresa"/>
    <s v="AN"/>
    <n v="72778746"/>
    <s v="PÉREZ"/>
    <s v="MORENO"/>
    <s v="IGNACIO"/>
    <s v="PÉREZ MORENO, IGNACIO"/>
    <x v="0"/>
    <x v="0"/>
    <x v="0"/>
    <n v="5"/>
    <n v="3"/>
    <s v="igperez"/>
    <s v="ignacio.perez@unirioja.es"/>
    <n v="0.2"/>
    <n v="0.2"/>
    <n v="504"/>
    <s v="PROFESOR TITULAR UNIVERSIDAD"/>
    <s v="01R"/>
    <s v="TIEMPO COMPLETO REDUCIDO"/>
    <s v="2017-09-15 00:00:00.0"/>
    <s v="null"/>
    <s v="DF3158"/>
    <s v="TITULAR DE UNIVERSIDAD"/>
    <s v="R101"/>
    <x v="4"/>
    <n v="705"/>
    <s v="PRODUCCIÓN VEGETAL"/>
  </r>
  <r>
    <x v="13"/>
    <n v="71458565"/>
    <x v="4"/>
    <n v="556"/>
    <s v="556G"/>
    <s v="GRUPO-A"/>
    <s v="Sistemas de calidad y seguridad laboral"/>
    <s v="GG"/>
    <s v="GRUPO GRANDE"/>
    <s v="556G"/>
    <s v="GG de Sistemas de calidad y seguridad laboral"/>
    <s v="GRUPO-A"/>
    <s v="GG de Sistemas de calidad y seguridad laboral"/>
    <s v="1S"/>
    <n v="71458565"/>
    <s v="GARCÍA"/>
    <s v="GONZÁLEZ"/>
    <s v="JULIA"/>
    <s v="GARCÍA GONZÁLEZ, JULIA"/>
    <x v="1"/>
    <x v="1"/>
    <x v="0"/>
    <m/>
    <m/>
    <s v="jugarcgo"/>
    <s v="julia.garciag@unirioja.es"/>
    <n v="1"/>
    <n v="1"/>
    <n v="7081"/>
    <s v="AYUDANTE (DOCTOR)"/>
    <s v="C01"/>
    <s v="TIEMPO COMPLETO"/>
    <s v="2018-09-17 00:00:00.0"/>
    <s v="2019-02-03 00:00:00.0"/>
    <s v="PI101346"/>
    <s v="PROFESOR AYUDANTE DOCTOR"/>
    <s v="R101"/>
    <x v="4"/>
    <n v="500"/>
    <s v="INGENIERÍA AGROFORESTAL"/>
  </r>
  <r>
    <x v="13"/>
    <n v="76629951"/>
    <x v="4"/>
    <n v="557"/>
    <s v="557G"/>
    <s v="GRUPO-A"/>
    <s v="Viticultura de precisión"/>
    <s v="GG"/>
    <s v="GRUPO GRANDE"/>
    <s v="557G"/>
    <s v="GG de VitIcultura de precisión"/>
    <s v="GRUPO-A"/>
    <s v="GG de VitIcultura de precisión"/>
    <s v="2S"/>
    <n v="76629951"/>
    <s v="PALACIOS"/>
    <s v="LÓPEZ"/>
    <s v="FERNANDO"/>
    <s v="PALACIOS LÓPEZ, FERNANDO"/>
    <x v="1"/>
    <x v="1"/>
    <x v="1"/>
    <n v="0"/>
    <n v="0"/>
    <s v="fepalal"/>
    <s v="fernando.palacios@alum.unirioja.es"/>
    <n v="0.5"/>
    <n v="0.5"/>
    <n v="121"/>
    <s v="PERSONAL INVESTIGADOR EN FORMACIÓN"/>
    <n v="0"/>
    <s v="_"/>
    <s v="2017-06-01 00:00:00.0"/>
    <s v="2019-05-31 00:00:00.0"/>
    <s v="D01BECARIO3"/>
    <s v="PERSONAL INVESTIGADOR PREDOCTORAL EN FORMACIÓN"/>
    <s v="R101"/>
    <x v="4"/>
    <n v="705"/>
    <s v="PRODUCCIÓN VEGETAL"/>
  </r>
  <r>
    <x v="13"/>
    <n v="10200766"/>
    <x v="4"/>
    <n v="557"/>
    <s v="557R"/>
    <s v="GRUPO-A1"/>
    <s v="Viticultura de precisión"/>
    <s v="GR"/>
    <s v="GRUPO REDUCIDO"/>
    <s v="557R"/>
    <s v="GR de VitIcultura de precisión"/>
    <s v="GRUPO-A1"/>
    <s v="GR de VitIcultura de precisión"/>
    <s v="2S"/>
    <n v="10200766"/>
    <s v="ROMÁN"/>
    <s v="FERNÁNDEZ"/>
    <s v="LUIS RUBÉN"/>
    <s v="ROMÁN FERNÁNDEZ, LUIS RUBÉN"/>
    <x v="1"/>
    <x v="1"/>
    <x v="0"/>
    <n v="0"/>
    <n v="0"/>
    <s v="luroman"/>
    <s v="luis-ruben.roman@unirioja.es"/>
    <n v="0.8"/>
    <n v="0.8"/>
    <n v="532"/>
    <s v="LABORAL DOCENTE-ASOCIADO"/>
    <s v="P06"/>
    <s v="TIEMPO PARCIAL (6+6 HORAS)"/>
    <s v="2019-02-07 00:00:00.0"/>
    <s v="2019-09-14 00:00:00.0"/>
    <s v="PI101451"/>
    <s v="PROFESOR ASOCIADO"/>
    <s v="R101"/>
    <x v="4"/>
    <n v="705"/>
    <s v="PRODUCCIÓN VEGETAL"/>
  </r>
  <r>
    <x v="13"/>
    <n v="72781903"/>
    <x v="4"/>
    <n v="558"/>
    <s v="558G"/>
    <s v="GRUPO-A"/>
    <s v="Ingeniería de procesos enológicos"/>
    <s v="GG"/>
    <s v="GRUPO GRANDE"/>
    <s v="558G"/>
    <s v="GG de Ingenieria de procesos enológicos"/>
    <s v="GRUPO-A"/>
    <s v="GG de Ingenieria de procesos enológicos"/>
    <s v="2S"/>
    <n v="72781903"/>
    <s v="ARBIZU"/>
    <s v="MILAGRO"/>
    <s v="MARÍA JULIA"/>
    <s v="ARBIZU MILAGRO, MARÍA JULIA"/>
    <x v="1"/>
    <x v="0"/>
    <x v="0"/>
    <n v="0"/>
    <n v="0"/>
    <s v="juarbizu"/>
    <s v="julia.arbizu@unirioja.es"/>
    <n v="0.5"/>
    <n v="0.5"/>
    <n v="536"/>
    <s v="PROFESOR INTERINO"/>
    <s v="C01"/>
    <s v="TIEMPO COMPLETO"/>
    <s v="2015-09-15 00:00:00.0"/>
    <s v="null"/>
    <s v="PI101012"/>
    <s v="PROFESOR CONTRATADO INTERINO"/>
    <s v="R101"/>
    <x v="4"/>
    <n v="500"/>
    <s v="INGENIERÍA AGROFORESTAL"/>
  </r>
  <r>
    <x v="14"/>
    <n v="72781903"/>
    <x v="4"/>
    <n v="558"/>
    <s v="558G"/>
    <s v="GRUPO-A"/>
    <s v="Ingeniería de procesos enológicos"/>
    <s v="GG"/>
    <s v="GRUPO GRANDE"/>
    <s v="558G"/>
    <s v="GG de Ingenieria de procesos enológicos"/>
    <s v="GRUPO-A"/>
    <s v="GG de Ingenieria de procesos enológicos"/>
    <s v="2S"/>
    <n v="72781903"/>
    <s v="ARBIZU"/>
    <s v="MILAGRO"/>
    <s v="MARÍA JULIA"/>
    <s v="ARBIZU MILAGRO, MARÍA JULIA"/>
    <x v="1"/>
    <x v="0"/>
    <x v="0"/>
    <n v="0"/>
    <n v="0"/>
    <s v="juarbizu"/>
    <s v="julia.arbizu@unirioja.es"/>
    <n v="0.5"/>
    <m/>
    <n v="536"/>
    <s v="PROFESOR INTERINO"/>
    <s v="C01"/>
    <s v="TIEMPO COMPLETO"/>
    <s v="2015-09-15 00:00:00.0"/>
    <s v="null"/>
    <s v="PI101012"/>
    <s v="PROFESOR CONTRATADO INTERINO"/>
    <s v="R101"/>
    <x v="4"/>
    <n v="500"/>
    <s v="INGENIERÍA AGROFORESTAL"/>
  </r>
  <r>
    <x v="13"/>
    <n v="77353168"/>
    <x v="4"/>
    <n v="559"/>
    <s v="559L"/>
    <s v="GRUPO-A1"/>
    <s v="Prácticas integradas de viticultura"/>
    <s v="GL"/>
    <s v="GRUPO DE LABORATORIO"/>
    <s v="559L"/>
    <s v="GL de Prácticas integradas de viticultura"/>
    <s v="GRUPO-A1"/>
    <s v="GL de Prácticas integradas de viticultura"/>
    <s v="AN"/>
    <n v="77353168"/>
    <s v="GUTIÉRREZ"/>
    <s v="SALCEDO"/>
    <s v="SALVADOR"/>
    <s v="GUTIÉRREZ SALCEDO, SALVADOR"/>
    <x v="1"/>
    <x v="1"/>
    <x v="1"/>
    <m/>
    <m/>
    <s v="sagutis"/>
    <s v="salvador.gutierrez@alum.unirioja.es"/>
    <n v="0.15"/>
    <n v="0.15"/>
    <n v="121"/>
    <s v="PERSONAL INVESTIGADOR EN FORMACIÓN"/>
    <n v="0"/>
    <s v="_"/>
    <s v="2016-09-01 00:00:00.0"/>
    <s v="2019-02-06 00:00:00.0"/>
    <s v="D01BECARIO2"/>
    <s v="PERSONAL INVESTIGADOR PREDOCTORAL EN FORMACIÓN"/>
    <s v="R101"/>
    <x v="4"/>
    <n v="705"/>
    <s v="PRODUCCIÓN VEGETAL"/>
  </r>
  <r>
    <x v="14"/>
    <n v="7852960"/>
    <x v="4"/>
    <n v="559"/>
    <s v="559G"/>
    <s v="GRUPO-A"/>
    <s v="Prácticas integradas de viticultura"/>
    <s v="GG"/>
    <s v="GRUPO GRANDE"/>
    <s v="559G"/>
    <s v="GG de Prácticas integradas de viticultura"/>
    <s v="GRUPO-A"/>
    <s v="GG de Prácticas integradas de viticultura"/>
    <s v="AN"/>
    <n v="7852960"/>
    <s v="TARDÁGUILA"/>
    <s v="LASO"/>
    <s v="MANUEL JAVIER"/>
    <s v="TARDÁGUILA LASO, MANUEL JAVIER"/>
    <x v="1"/>
    <x v="1"/>
    <x v="0"/>
    <n v="5"/>
    <n v="3"/>
    <s v="jatardag"/>
    <s v="javier.tardaguila@unirioja.es"/>
    <n v="1"/>
    <m/>
    <n v="500"/>
    <s v="CATEDRATICO DE UNIVERSIDAD"/>
    <s v="01R"/>
    <s v="TIEMPO COMPLETO REDUCIDO"/>
    <s v="2018-11-26 00:00:00.0"/>
    <s v="null"/>
    <s v="DF100371"/>
    <s v="CATEDRÁTICO DE UNIVERSIDAD"/>
    <s v="R101"/>
    <x v="4"/>
    <n v="705"/>
    <s v="PRODUCCIÓN VEGETAL"/>
  </r>
  <r>
    <x v="14"/>
    <n v="10200766"/>
    <x v="4"/>
    <n v="559"/>
    <s v="559L"/>
    <s v="GRUPO-A1"/>
    <s v="Prácticas integradas de viticultura"/>
    <s v="GL"/>
    <s v="GRUPO DE LABORATORIO"/>
    <s v="559L"/>
    <s v="GL de Prácticas integradas de viticultura"/>
    <s v="GRUPO-A1"/>
    <s v="GL de Prácticas integradas de viticultura"/>
    <s v="AN"/>
    <n v="10200766"/>
    <s v="ROMÁN"/>
    <s v="FERNÁNDEZ"/>
    <s v="LUIS RUBÉN"/>
    <s v="ROMÁN FERNÁNDEZ, LUIS RUBÉN"/>
    <x v="1"/>
    <x v="1"/>
    <x v="0"/>
    <n v="0"/>
    <n v="0"/>
    <s v="luroman"/>
    <s v="luis-ruben.roman@unirioja.es"/>
    <n v="1.1000000000000001"/>
    <m/>
    <n v="532"/>
    <s v="LABORAL DOCENTE-ASOCIADO"/>
    <s v="P06"/>
    <s v="TIEMPO PARCIAL (6+6 HORAS)"/>
    <s v="2019-02-07 00:00:00.0"/>
    <s v="2019-09-14 00:00:00.0"/>
    <s v="PI101451"/>
    <s v="PROFESOR ASOCIADO"/>
    <s v="R101"/>
    <x v="4"/>
    <n v="705"/>
    <s v="PRODUCCIÓN VEGETAL"/>
  </r>
  <r>
    <x v="14"/>
    <n v="77353168"/>
    <x v="4"/>
    <n v="559"/>
    <s v="559L"/>
    <s v="GRUPO-A1"/>
    <s v="Prácticas integradas de viticultura"/>
    <s v="GL"/>
    <s v="GRUPO DE LABORATORIO"/>
    <s v="559L"/>
    <s v="GL de Prácticas integradas de viticultura"/>
    <s v="GRUPO-A1"/>
    <s v="GL de Prácticas integradas de viticultura"/>
    <s v="AN"/>
    <n v="77353168"/>
    <s v="GUTIÉRREZ"/>
    <s v="SALCEDO"/>
    <s v="SALVADOR"/>
    <s v="GUTIÉRREZ SALCEDO, SALVADOR"/>
    <x v="1"/>
    <x v="1"/>
    <x v="1"/>
    <m/>
    <m/>
    <s v="sagutis"/>
    <s v="salvador.gutierrez@alum.unirioja.es"/>
    <n v="0.15"/>
    <m/>
    <n v="121"/>
    <s v="PERSONAL INVESTIGADOR EN FORMACIÓN"/>
    <n v="0"/>
    <s v="_"/>
    <s v="2016-09-01 00:00:00.0"/>
    <s v="2019-02-06 00:00:00.0"/>
    <s v="D01BECARIO2"/>
    <s v="PERSONAL INVESTIGADOR PREDOCTORAL EN FORMACIÓN"/>
    <s v="R101"/>
    <x v="4"/>
    <n v="705"/>
    <s v="PRODUCCIÓN VEGETAL"/>
  </r>
  <r>
    <x v="14"/>
    <n v="72778746"/>
    <x v="4"/>
    <n v="560"/>
    <s v="560L"/>
    <s v="GRUPO-A1"/>
    <s v="Protección de cultivos"/>
    <s v="GL"/>
    <s v="GRUPO DE LABORATORIO"/>
    <s v="560L"/>
    <s v="GL de Protección de cultivos"/>
    <s v="GRUPO-A1"/>
    <s v="GL de Protección de cultivos"/>
    <s v="1S"/>
    <n v="72778746"/>
    <s v="PÉREZ"/>
    <s v="MORENO"/>
    <s v="IGNACIO"/>
    <s v="PÉREZ MORENO, IGNACIO"/>
    <x v="0"/>
    <x v="0"/>
    <x v="0"/>
    <n v="5"/>
    <n v="3"/>
    <s v="igperez"/>
    <s v="ignacio.perez@unirioja.es"/>
    <n v="1"/>
    <m/>
    <n v="504"/>
    <s v="PROFESOR TITULAR UNIVERSIDAD"/>
    <s v="01R"/>
    <s v="TIEMPO COMPLETO REDUCIDO"/>
    <s v="2017-09-15 00:00:00.0"/>
    <s v="null"/>
    <s v="DF3158"/>
    <s v="TITULAR DE UNIVERSIDAD"/>
    <s v="R101"/>
    <x v="4"/>
    <n v="705"/>
    <s v="PRODUCCIÓN VEGETAL"/>
  </r>
  <r>
    <x v="13"/>
    <n v="16787895"/>
    <x v="4"/>
    <n v="564"/>
    <s v="564G"/>
    <s v="GRUPO-A"/>
    <s v="Diseño de industrias"/>
    <s v="GG"/>
    <s v="GRUPO GRANDE"/>
    <s v="564G"/>
    <s v="GG de Diseño de industrias"/>
    <s v="GRUPO-A"/>
    <s v="GG de Diseño de industrias"/>
    <s v="1S"/>
    <n v="16787895"/>
    <s v="MARTÍNEZ"/>
    <s v="BLASCO"/>
    <s v="ISABEL"/>
    <s v="MARTÍNEZ BLASCO, ISABEL"/>
    <x v="1"/>
    <x v="1"/>
    <x v="0"/>
    <n v="0"/>
    <n v="0"/>
    <s v="mismabla"/>
    <s v="isabel.martinez@unirioja.es"/>
    <n v="2.5"/>
    <n v="2.5"/>
    <n v="532"/>
    <s v="LABORAL DOCENTE-ASOCIADO"/>
    <s v="P03"/>
    <s v="TIEMPO PARCIAL (3+3 HORAS)"/>
    <s v="2015-09-15 00:00:00.0"/>
    <s v="2019-09-14 00:00:00.0"/>
    <s v="PI101013"/>
    <s v="PROFESOR ASOCIADO"/>
    <s v="R101"/>
    <x v="4"/>
    <n v="500"/>
    <s v="INGENIERÍA AGROFORESTAL"/>
  </r>
  <r>
    <x v="14"/>
    <n v="16787895"/>
    <x v="4"/>
    <n v="564"/>
    <s v="564G"/>
    <s v="GRUPO-A"/>
    <s v="Diseño de industrias"/>
    <s v="GG"/>
    <s v="GRUPO GRANDE"/>
    <s v="564G"/>
    <s v="GG de Diseño de industrias"/>
    <s v="GRUPO-A"/>
    <s v="GG de Diseño de industrias"/>
    <s v="1S"/>
    <n v="16787895"/>
    <s v="MARTÍNEZ"/>
    <s v="BLASCO"/>
    <s v="ISABEL"/>
    <s v="MARTÍNEZ BLASCO, ISABEL"/>
    <x v="1"/>
    <x v="1"/>
    <x v="0"/>
    <n v="0"/>
    <n v="0"/>
    <s v="mismabla"/>
    <s v="isabel.martinez@unirioja.es"/>
    <n v="2.5"/>
    <m/>
    <n v="532"/>
    <s v="LABORAL DOCENTE-ASOCIADO"/>
    <s v="P03"/>
    <s v="TIEMPO PARCIAL (3+3 HORAS)"/>
    <s v="2015-09-15 00:00:00.0"/>
    <s v="2019-09-14 00:00:00.0"/>
    <s v="PI101013"/>
    <s v="PROFESOR ASOCIADO"/>
    <s v="R101"/>
    <x v="4"/>
    <n v="500"/>
    <s v="INGENIERÍA AGROFORESTAL"/>
  </r>
  <r>
    <x v="13"/>
    <n v="71427482"/>
    <x v="4"/>
    <n v="565"/>
    <s v="565G"/>
    <s v="GRUPO-A"/>
    <s v="Equipos y máquinas en ingeniería alimentaria"/>
    <s v="GG"/>
    <s v="GRUPO GRANDE"/>
    <s v="565G"/>
    <s v="GG de Equipos y máquinas en ingeniería alimentaria"/>
    <s v="GRUPO-A"/>
    <s v="GG de Equipos y máquinas en ingeniería alimentaria"/>
    <s v="1S"/>
    <n v="71427482"/>
    <s v="TASCÓN"/>
    <s v="VEGAS"/>
    <s v="ALBERTO"/>
    <s v="TASCÓN VEGAS, ALBERTO"/>
    <x v="0"/>
    <x v="0"/>
    <x v="0"/>
    <n v="0"/>
    <n v="1"/>
    <s v="altascon"/>
    <s v="alberto.tascon@unirioja.es"/>
    <n v="0"/>
    <n v="0"/>
    <s v="A-0504"/>
    <s v="PROFESOR TITULAR UNIVERSIDAD"/>
    <s v="C01"/>
    <s v="TIEMPO COMPLETO"/>
    <s v="2010-09-01 00:00:00.0"/>
    <s v="null"/>
    <s v="DF100264"/>
    <s v="PROFESOR TITULAR INTERINO"/>
    <s v="R101"/>
    <x v="4"/>
    <n v="500"/>
    <s v="INGENIERÍA AGROFORESTAL"/>
  </r>
  <r>
    <x v="14"/>
    <n v="71458565"/>
    <x v="4"/>
    <n v="565"/>
    <s v="565G"/>
    <s v="GRUPO-A"/>
    <s v="Equipos y máquinas en ingeniería alimentaria"/>
    <s v="GG"/>
    <s v="GRUPO GRANDE"/>
    <s v="565G"/>
    <s v="GG de Equipos y máquinas en ingeniería alimentaria"/>
    <s v="GRUPO-A"/>
    <s v="GG de Equipos y máquinas en ingeniería alimentaria"/>
    <s v="1S"/>
    <n v="71458565"/>
    <s v="GARCÍA"/>
    <s v="GONZÁLEZ"/>
    <s v="JULIA"/>
    <s v="GARCÍA GONZÁLEZ, JULIA"/>
    <x v="1"/>
    <x v="1"/>
    <x v="0"/>
    <m/>
    <m/>
    <s v="jugarcgo"/>
    <s v="julia.garciag@unirioja.es"/>
    <n v="2.5"/>
    <m/>
    <n v="7081"/>
    <s v="AYUDANTE (DOCTOR)"/>
    <s v="C01"/>
    <s v="TIEMPO COMPLETO"/>
    <s v="2018-09-17 00:00:00.0"/>
    <s v="2019-02-03 00:00:00.0"/>
    <s v="PI101346"/>
    <s v="PROFESOR AYUDANTE DOCTOR"/>
    <s v="R101"/>
    <x v="4"/>
    <n v="500"/>
    <s v="INGENIERÍA AGROFORESTAL"/>
  </r>
  <r>
    <x v="13"/>
    <n v="16561901"/>
    <x v="4"/>
    <n v="566"/>
    <s v="566G"/>
    <s v="GRUPO-A"/>
    <s v="Estructuras y construcción"/>
    <s v="GG"/>
    <s v="GRUPO GRANDE"/>
    <s v="566G"/>
    <s v="GG de Estructuras y construcción"/>
    <s v="GRUPO-A"/>
    <s v="GG de Estructuras y construcción"/>
    <s v="1S"/>
    <n v="16561901"/>
    <s v="FRAILE"/>
    <s v="GARCÍA"/>
    <s v="ESTEBAN"/>
    <s v="FRAILE GARCÍA, ESTEBAN"/>
    <x v="1"/>
    <x v="0"/>
    <x v="1"/>
    <n v="2"/>
    <n v="0"/>
    <s v="esfraile"/>
    <s v="esteban.fraile@unirioja.es"/>
    <n v="0"/>
    <n v="0"/>
    <n v="536"/>
    <s v="PROFESOR INTERINO"/>
    <s v="C01"/>
    <s v="TIEMPO COMPLETO"/>
    <s v="2012-09-01 00:00:00.0"/>
    <s v="null"/>
    <s v="PI100871"/>
    <s v="PROFESOR CONTRATADO INTERINO"/>
    <s v="R110"/>
    <x v="10"/>
    <n v="605"/>
    <s v="MECÁNICA DE MEDIOS CONTINUOS Y TEORÍA DE ESTRUCTUR"/>
  </r>
  <r>
    <x v="13"/>
    <n v="16588620"/>
    <x v="4"/>
    <n v="566"/>
    <s v="566G"/>
    <s v="GRUPO-A"/>
    <s v="Estructuras y construcción"/>
    <s v="GG"/>
    <s v="GRUPO GRANDE"/>
    <s v="566G"/>
    <s v="GG de Estructuras y construcción"/>
    <s v="GRUPO-A"/>
    <s v="GG de Estructuras y construcción"/>
    <s v="1S"/>
    <n v="16588620"/>
    <s v="FERREIRO"/>
    <s v="CABELLO"/>
    <s v="JAVIER"/>
    <s v="FERREIRO CABELLO, JAVIER"/>
    <x v="0"/>
    <x v="0"/>
    <x v="1"/>
    <n v="0"/>
    <n v="0"/>
    <s v="jaferrei"/>
    <s v="javier.ferreiro@unirioja.es"/>
    <n v="3.8"/>
    <n v="3.8"/>
    <n v="532"/>
    <s v="LABORAL DOCENTE-ASOCIADO"/>
    <s v="P06"/>
    <s v="TIEMPO PARCIAL (6+6 HORAS)"/>
    <s v="2018-09-28 00:00:00.0"/>
    <s v="2019-09-14 00:00:00.0"/>
    <s v="PI101044"/>
    <s v="PROFESOR ASOCIADO"/>
    <s v="R110"/>
    <x v="10"/>
    <n v="605"/>
    <s v="MECÁNICA DE MEDIOS CONTINUOS Y TEORÍA DE ESTRUCTUR"/>
  </r>
  <r>
    <x v="14"/>
    <n v="16561901"/>
    <x v="4"/>
    <n v="566"/>
    <s v="566G"/>
    <s v="GRUPO-A"/>
    <s v="Estructuras y construcción"/>
    <s v="GG"/>
    <s v="GRUPO GRANDE"/>
    <s v="566G"/>
    <s v="GG de Estructuras y construcción"/>
    <s v="GRUPO-A"/>
    <s v="GG de Estructuras y construcción"/>
    <s v="1S"/>
    <n v="16561901"/>
    <s v="FRAILE"/>
    <s v="GARCÍA"/>
    <s v="ESTEBAN"/>
    <s v="FRAILE GARCÍA, ESTEBAN"/>
    <x v="1"/>
    <x v="0"/>
    <x v="1"/>
    <n v="2"/>
    <n v="0"/>
    <s v="esfraile"/>
    <s v="esteban.fraile@unirioja.es"/>
    <n v="0"/>
    <m/>
    <n v="536"/>
    <s v="PROFESOR INTERINO"/>
    <s v="C01"/>
    <s v="TIEMPO COMPLETO"/>
    <s v="2012-09-01 00:00:00.0"/>
    <s v="null"/>
    <s v="PI100871"/>
    <s v="PROFESOR CONTRATADO INTERINO"/>
    <s v="R110"/>
    <x v="10"/>
    <n v="605"/>
    <s v="MECÁNICA DE MEDIOS CONTINUOS Y TEORÍA DE ESTRUCTUR"/>
  </r>
  <r>
    <x v="14"/>
    <n v="16588620"/>
    <x v="4"/>
    <n v="566"/>
    <s v="566G"/>
    <s v="GRUPO-A"/>
    <s v="Estructuras y construcción"/>
    <s v="GG"/>
    <s v="GRUPO GRANDE"/>
    <s v="566G"/>
    <s v="GG de Estructuras y construcción"/>
    <s v="GRUPO-A"/>
    <s v="GG de Estructuras y construcción"/>
    <s v="1S"/>
    <n v="16588620"/>
    <s v="FERREIRO"/>
    <s v="CABELLO"/>
    <s v="JAVIER"/>
    <s v="FERREIRO CABELLO, JAVIER"/>
    <x v="0"/>
    <x v="0"/>
    <x v="1"/>
    <n v="0"/>
    <n v="0"/>
    <s v="jaferrei"/>
    <s v="javier.ferreiro@unirioja.es"/>
    <n v="3.8"/>
    <m/>
    <n v="532"/>
    <s v="LABORAL DOCENTE-ASOCIADO"/>
    <s v="P06"/>
    <s v="TIEMPO PARCIAL (6+6 HORAS)"/>
    <s v="2018-09-28 00:00:00.0"/>
    <s v="2019-09-14 00:00:00.0"/>
    <s v="PI101044"/>
    <s v="PROFESOR ASOCIADO"/>
    <s v="R110"/>
    <x v="10"/>
    <n v="605"/>
    <s v="MECÁNICA DE MEDIOS CONTINUOS Y TEORÍA DE ESTRUCTUR"/>
  </r>
  <r>
    <x v="13"/>
    <n v="16587858"/>
    <x v="4"/>
    <n v="567"/>
    <s v="567G"/>
    <s v="GRUPO-A"/>
    <s v="Gestión de residuos"/>
    <s v="GG"/>
    <s v="GRUPO GRANDE"/>
    <s v="567G"/>
    <s v="GG de Gestión de residuos"/>
    <s v="GRUPO-A"/>
    <s v="GG de Gestión de residuos"/>
    <s v="2S"/>
    <n v="16587858"/>
    <s v="SÁENZ DE URTURI"/>
    <s v="SÁNCHEZ"/>
    <s v="IGNACIO"/>
    <s v="SÁENZ DE URTURI SÁNCHEZ, IGNACIO"/>
    <x v="1"/>
    <x v="1"/>
    <x v="1"/>
    <n v="0"/>
    <n v="0"/>
    <s v="igsaenzd"/>
    <s v="ignacio.saenz-deurturi@unirioja.es"/>
    <n v="0.8"/>
    <n v="0.8"/>
    <n v="532"/>
    <s v="LABORAL DOCENTE-ASOCIADO"/>
    <s v="P02"/>
    <s v="TIEMPO PARCIAL (2+2 HORAS)"/>
    <s v="2016-09-15 00:00:00.0"/>
    <s v="2019-09-14 00:00:00.0"/>
    <s v="PI101096"/>
    <s v="PROFESOR ASOCIADO"/>
    <s v="R101"/>
    <x v="4"/>
    <n v="500"/>
    <s v="INGENIERÍA AGROFORESTAL"/>
  </r>
  <r>
    <x v="13"/>
    <n v="16586033"/>
    <x v="4"/>
    <n v="567"/>
    <s v="567L"/>
    <s v="GRUPO-A1"/>
    <s v="Gestión de residuos"/>
    <s v="GL"/>
    <s v="GRUPO DE LABORATORIO"/>
    <s v="567L"/>
    <s v="GL de Gestión de residuos"/>
    <s v="GRUPO-A1"/>
    <s v="GL de Gestión de residuos"/>
    <s v="2S"/>
    <n v="16586033"/>
    <s v="BAYONA"/>
    <s v="MANZANARES"/>
    <s v="JUDIT"/>
    <s v="BAYONA MANZANARES, JUDIT"/>
    <x v="1"/>
    <x v="1"/>
    <x v="1"/>
    <n v="0"/>
    <n v="0"/>
    <s v="jubayona"/>
    <s v="judit.bayona@unirioja.es"/>
    <n v="0.5"/>
    <n v="0.5"/>
    <n v="532"/>
    <s v="LABORAL DOCENTE-ASOCIADO"/>
    <s v="P02"/>
    <s v="TIEMPO PARCIAL (2+2 HORAS)"/>
    <s v="2016-09-15 00:00:00.0"/>
    <s v="2019-09-14 00:00:00.0"/>
    <s v="PI101097"/>
    <s v="PROFESOR ASOCIADO"/>
    <s v="R101"/>
    <x v="4"/>
    <n v="500"/>
    <s v="INGENIERÍA AGROFORESTAL"/>
  </r>
  <r>
    <x v="14"/>
    <n v="16587858"/>
    <x v="4"/>
    <n v="567"/>
    <s v="567G"/>
    <s v="GRUPO-A"/>
    <s v="Gestión de residuos"/>
    <s v="GG"/>
    <s v="GRUPO GRANDE"/>
    <s v="567G"/>
    <s v="GG de Gestión de residuos"/>
    <s v="GRUPO-A"/>
    <s v="GG de Gestión de residuos"/>
    <s v="2S"/>
    <n v="16587858"/>
    <s v="SÁENZ DE URTURI"/>
    <s v="SÁNCHEZ"/>
    <s v="IGNACIO"/>
    <s v="SÁENZ DE URTURI SÁNCHEZ, IGNACIO"/>
    <x v="1"/>
    <x v="1"/>
    <x v="1"/>
    <n v="0"/>
    <n v="0"/>
    <s v="igsaenzd"/>
    <s v="ignacio.saenz-deurturi@unirioja.es"/>
    <n v="0.8"/>
    <m/>
    <n v="532"/>
    <s v="LABORAL DOCENTE-ASOCIADO"/>
    <s v="P02"/>
    <s v="TIEMPO PARCIAL (2+2 HORAS)"/>
    <s v="2016-09-15 00:00:00.0"/>
    <s v="2019-09-14 00:00:00.0"/>
    <s v="PI101096"/>
    <s v="PROFESOR ASOCIADO"/>
    <s v="R101"/>
    <x v="4"/>
    <n v="500"/>
    <s v="INGENIERÍA AGROFORESTAL"/>
  </r>
  <r>
    <x v="13"/>
    <n v="16261031"/>
    <x v="4"/>
    <n v="568"/>
    <s v="568G"/>
    <s v="GRUPO-A"/>
    <s v="Legislación vitivinícola"/>
    <s v="GG"/>
    <s v="GRUPO GRANDE"/>
    <s v="568G"/>
    <s v="GG de Legislación vitivinícola"/>
    <s v="GRUPO-A"/>
    <s v="GG de Legislación vitivinícola"/>
    <s v="2S"/>
    <n v="16261031"/>
    <s v="SANTAMARÍA"/>
    <s v="ARINAS"/>
    <s v="RENÉ JAVIER"/>
    <s v="SANTAMARÍA ARINAS, RENÉ JAVIER"/>
    <x v="0"/>
    <x v="1"/>
    <x v="0"/>
    <n v="4"/>
    <n v="3"/>
    <s v="resantam"/>
    <s v="rene-javier.santamaria@unirioja.es"/>
    <n v="0"/>
    <n v="0"/>
    <n v="504"/>
    <s v="PROFESOR TITULAR UNIVERSIDAD"/>
    <s v="01R"/>
    <s v="TIEMPO COMPLETO REDUCIDO"/>
    <s v="2016-09-15 00:00:00.0"/>
    <s v="null"/>
    <s v="DF100199"/>
    <s v="PROFESOR TITULAR DE UNIVERSIDAD"/>
    <s v="R103"/>
    <x v="1"/>
    <n v="125"/>
    <s v="DERECHO ADMINISTRATIVO"/>
  </r>
  <r>
    <x v="13"/>
    <n v="16566979"/>
    <x v="4"/>
    <n v="568"/>
    <s v="568G"/>
    <s v="GRUPO-A"/>
    <s v="Legislación vitivinícola"/>
    <s v="GG"/>
    <s v="GRUPO GRANDE"/>
    <s v="568G"/>
    <s v="GG de Legislación vitivinícola"/>
    <s v="GRUPO-A"/>
    <s v="GG de Legislación vitivinícola"/>
    <s v="2S"/>
    <n v="16566979"/>
    <s v="BARRIOBERO"/>
    <s v="MARTÍNEZ"/>
    <s v="IGNACIO"/>
    <s v="BARRIOBERO MARTÍNEZ, IGNACIO"/>
    <x v="1"/>
    <x v="1"/>
    <x v="0"/>
    <n v="0"/>
    <n v="0"/>
    <s v="igbarrio"/>
    <s v="ignacio.barriobero@unirioja.es"/>
    <n v="2.2000000000000002"/>
    <n v="2.2000000000000002"/>
    <n v="532"/>
    <s v="LABORAL DOCENTE-ASOCIADO"/>
    <s v="P06"/>
    <s v="TIEMPO PARCIAL (6+6 HORAS)"/>
    <s v="2016-09-15 00:00:00.0"/>
    <s v="2019-09-14 00:00:00.0"/>
    <s v="PI101100"/>
    <s v="PROFESOR ASOCIADO"/>
    <s v="R103"/>
    <x v="1"/>
    <n v="125"/>
    <s v="DERECHO ADMINISTRATIVO"/>
  </r>
  <r>
    <x v="14"/>
    <n v="16261031"/>
    <x v="4"/>
    <n v="568"/>
    <s v="568G"/>
    <s v="GRUPO-A"/>
    <s v="Legislación vitivinícola"/>
    <s v="GG"/>
    <s v="GRUPO GRANDE"/>
    <s v="568G"/>
    <s v="GG de Legislación vitivinícola"/>
    <s v="GRUPO-A"/>
    <s v="GG de Legislación vitivinícola"/>
    <s v="2S"/>
    <n v="16261031"/>
    <s v="SANTAMARÍA"/>
    <s v="ARINAS"/>
    <s v="RENÉ JAVIER"/>
    <s v="SANTAMARÍA ARINAS, RENÉ JAVIER"/>
    <x v="0"/>
    <x v="1"/>
    <x v="0"/>
    <n v="4"/>
    <n v="3"/>
    <s v="resantam"/>
    <s v="rene-javier.santamaria@unirioja.es"/>
    <n v="0"/>
    <m/>
    <n v="504"/>
    <s v="PROFESOR TITULAR UNIVERSIDAD"/>
    <s v="01R"/>
    <s v="TIEMPO COMPLETO REDUCIDO"/>
    <s v="2016-09-15 00:00:00.0"/>
    <s v="null"/>
    <s v="DF100199"/>
    <s v="PROFESOR TITULAR DE UNIVERSIDAD"/>
    <s v="R103"/>
    <x v="1"/>
    <n v="125"/>
    <s v="DERECHO ADMINISTRATIVO"/>
  </r>
  <r>
    <x v="14"/>
    <n v="16566979"/>
    <x v="4"/>
    <n v="568"/>
    <s v="568G"/>
    <s v="GRUPO-A"/>
    <s v="Legislación vitivinícola"/>
    <s v="GG"/>
    <s v="GRUPO GRANDE"/>
    <s v="568G"/>
    <s v="GG de Legislación vitivinícola"/>
    <s v="GRUPO-A"/>
    <s v="GG de Legislación vitivinícola"/>
    <s v="2S"/>
    <n v="16566979"/>
    <s v="BARRIOBERO"/>
    <s v="MARTÍNEZ"/>
    <s v="IGNACIO"/>
    <s v="BARRIOBERO MARTÍNEZ, IGNACIO"/>
    <x v="1"/>
    <x v="1"/>
    <x v="0"/>
    <n v="0"/>
    <n v="0"/>
    <s v="igbarrio"/>
    <s v="ignacio.barriobero@unirioja.es"/>
    <n v="2.2000000000000002"/>
    <m/>
    <n v="532"/>
    <s v="LABORAL DOCENTE-ASOCIADO"/>
    <s v="P06"/>
    <s v="TIEMPO PARCIAL (6+6 HORAS)"/>
    <s v="2016-09-15 00:00:00.0"/>
    <s v="2019-09-14 00:00:00.0"/>
    <s v="PI101100"/>
    <s v="PROFESOR ASOCIADO"/>
    <s v="R103"/>
    <x v="1"/>
    <n v="125"/>
    <s v="DERECHO ADMINISTRATIVO"/>
  </r>
  <r>
    <x v="13"/>
    <n v="9740221"/>
    <x v="4"/>
    <n v="569"/>
    <s v="569G"/>
    <s v="GRUPO-A"/>
    <s v="Procesos tecnológicos"/>
    <s v="GG"/>
    <s v="GRUPO GRANDE"/>
    <s v="569G"/>
    <s v="GG de Procesos tecnológicos"/>
    <s v="GRUPO-A"/>
    <s v="GG de Procesos tecnológicos"/>
    <s v="2S"/>
    <n v="9740221"/>
    <s v="GONZÁLEZ"/>
    <s v="FANDOS"/>
    <s v="MARÍA ELENA"/>
    <s v="GONZÁLEZ FANDOS, MARÍA ELENA"/>
    <x v="0"/>
    <x v="0"/>
    <x v="0"/>
    <n v="5"/>
    <n v="4"/>
    <s v="elengonz"/>
    <s v="elena.gonzalez@unirioja.es"/>
    <n v="0.5"/>
    <n v="0.5"/>
    <n v="500"/>
    <s v="CATEDRATICO DE UNIVERSIDAD"/>
    <s v="01R"/>
    <s v="TIEMPO COMPLETO REDUCIDO"/>
    <s v="2016-09-15 00:00:00.0"/>
    <s v="null"/>
    <s v="DF100230"/>
    <s v="CATEDRÁTICO DE UNIVERSIDAD"/>
    <s v="R101"/>
    <x v="4"/>
    <n v="780"/>
    <s v="TECNOLOGÍA DE ALIMENTOS"/>
  </r>
  <r>
    <x v="13"/>
    <n v="16587685"/>
    <x v="4"/>
    <n v="569"/>
    <s v="569G"/>
    <s v="GRUPO-A"/>
    <s v="Procesos tecnológicos"/>
    <s v="GG"/>
    <s v="GRUPO GRANDE"/>
    <s v="569G"/>
    <s v="GG de Procesos tecnológicos"/>
    <s v="GRUPO-A"/>
    <s v="GG de Procesos tecnológicos"/>
    <s v="2S"/>
    <n v="16587685"/>
    <s v="DÍAZ"/>
    <s v="DEL RÍO"/>
    <s v="Mª DE LAS MERCEDES"/>
    <s v="DÍAZ DEL RÍO, Mª DE LAS MERCEDES"/>
    <x v="1"/>
    <x v="1"/>
    <x v="0"/>
    <n v="0"/>
    <n v="0"/>
    <s v="m-diaz-d"/>
    <s v="mercedes.diaz@unirioja.es"/>
    <n v="4.5"/>
    <n v="4.5"/>
    <n v="532"/>
    <s v="LABORAL DOCENTE-ASOCIADO"/>
    <s v="P06"/>
    <s v="TIEMPO PARCIAL (6+6 HORAS)"/>
    <s v="2016-09-15 00:00:00.0"/>
    <s v="2019-09-14 00:00:00.0"/>
    <s v="PI101098"/>
    <s v="PROFESOR ASOCIADO"/>
    <s v="R101"/>
    <x v="4"/>
    <n v="780"/>
    <s v="TECNOLOGÍA DE ALIMENTOS"/>
  </r>
  <r>
    <x v="14"/>
    <n v="16587685"/>
    <x v="4"/>
    <n v="569"/>
    <s v="569G"/>
    <s v="GRUPO-A"/>
    <s v="Procesos tecnológicos"/>
    <s v="GG"/>
    <s v="GRUPO GRANDE"/>
    <s v="569G"/>
    <s v="GG de Procesos tecnológicos"/>
    <s v="GRUPO-A"/>
    <s v="GG de Procesos tecnológicos"/>
    <s v="2S"/>
    <n v="16587685"/>
    <s v="DÍAZ"/>
    <s v="DEL RÍO"/>
    <s v="Mª DE LAS MERCEDES"/>
    <s v="DÍAZ DEL RÍO, Mª DE LAS MERCEDES"/>
    <x v="1"/>
    <x v="1"/>
    <x v="0"/>
    <n v="0"/>
    <n v="0"/>
    <s v="m-diaz-d"/>
    <s v="mercedes.diaz@unirioja.es"/>
    <n v="4.5"/>
    <m/>
    <n v="532"/>
    <s v="LABORAL DOCENTE-ASOCIADO"/>
    <s v="P06"/>
    <s v="TIEMPO PARCIAL (6+6 HORAS)"/>
    <s v="2016-09-15 00:00:00.0"/>
    <s v="2019-09-14 00:00:00.0"/>
    <s v="PI101098"/>
    <s v="PROFESOR ASOCIADO"/>
    <s v="R101"/>
    <x v="4"/>
    <n v="780"/>
    <s v="TECNOLOGÍA DE ALIMENTOS"/>
  </r>
  <r>
    <x v="14"/>
    <n v="16515085"/>
    <x v="4"/>
    <n v="571"/>
    <s v="571G"/>
    <s v="GRUPO-A"/>
    <s v="Economía agraria"/>
    <s v="GG"/>
    <s v="GRUPO GRANDE"/>
    <s v="571G"/>
    <s v="GG de Economía agraria"/>
    <s v="GRUPO-A"/>
    <s v="GG de Economía agraria"/>
    <s v="2S"/>
    <n v="16515085"/>
    <s v="BARCO"/>
    <s v="ROYO"/>
    <s v="EMILIO"/>
    <s v="BARCO ROYO, EMILIO"/>
    <x v="1"/>
    <x v="1"/>
    <x v="0"/>
    <n v="1"/>
    <n v="0"/>
    <s v="ebarco"/>
    <s v="emilio.barco@unirioja.es"/>
    <n v="1"/>
    <n v="1"/>
    <n v="536"/>
    <s v="PROFESOR INTERINO"/>
    <s v="C01"/>
    <s v="TIEMPO COMPLETO"/>
    <s v="2017-09-15 00:00:00.0"/>
    <s v="null"/>
    <s v="PI101301"/>
    <s v="PROFESOR CONTRATADO INTERINO"/>
    <s v="R104"/>
    <x v="0"/>
    <n v="225"/>
    <s v="ECONOMÍA APLICADA"/>
  </r>
  <r>
    <x v="14"/>
    <n v="16545318"/>
    <x v="4"/>
    <n v="571"/>
    <s v="571G"/>
    <s v="GRUPO-A"/>
    <s v="Economía agraria"/>
    <s v="GG"/>
    <s v="GRUPO GRANDE"/>
    <s v="571G"/>
    <s v="GG de Economía agraria"/>
    <s v="GRUPO-A"/>
    <s v="GG de Economía agraria"/>
    <s v="2S"/>
    <n v="16545318"/>
    <s v="RUIZ-OLALLA"/>
    <s v="CORCUERA"/>
    <s v="Mª CARMEN"/>
    <s v="RUIZ-OLALLA CORCUERA, Mª CARMEN"/>
    <x v="0"/>
    <x v="0"/>
    <x v="0"/>
    <n v="4"/>
    <n v="0"/>
    <s v="caruiz-o"/>
    <s v="carmen.ruiz-olalla@unirioja.es"/>
    <n v="0"/>
    <n v="0"/>
    <n v="504"/>
    <s v="PROFESOR TITULAR UNIVERSIDAD"/>
    <s v="01A"/>
    <s v="TIEMPO COMPLETO AMPLIADO"/>
    <s v="2012-09-01 00:00:00.0"/>
    <s v="null"/>
    <s v="DF100082"/>
    <s v="PROFESOR TITULAR DE UNIVERSIDAD"/>
    <s v="R104"/>
    <x v="0"/>
    <n v="230"/>
    <s v="ECONOMÍA FINANCIERA Y CONTABILIDAD"/>
  </r>
  <r>
    <x v="14"/>
    <n v="16557181"/>
    <x v="4"/>
    <n v="571"/>
    <s v="571G"/>
    <s v="GRUPO-A"/>
    <s v="Economía agraria"/>
    <s v="GG"/>
    <s v="GRUPO GRANDE"/>
    <s v="571G"/>
    <s v="GG de Economía agraria"/>
    <s v="GRUPO-A"/>
    <s v="GG de Economía agraria"/>
    <s v="2S"/>
    <n v="16557181"/>
    <s v="PELEGRÍN"/>
    <s v="BORONDO"/>
    <s v="JULIO ENRIQUE"/>
    <s v="PELEGRÍN BORONDO, JULIO ENRIQUE"/>
    <x v="1"/>
    <x v="1"/>
    <x v="1"/>
    <n v="0"/>
    <n v="0"/>
    <s v="jupelegr"/>
    <s v="julio-enrique.pelegrin@unirioja.es"/>
    <n v="1.5"/>
    <n v="1.5"/>
    <n v="532"/>
    <s v="LABORAL DOCENTE-ASOCIADO"/>
    <s v="P06"/>
    <s v="TIEMPO PARCIAL (6+6 HORAS)"/>
    <s v="2017-09-15 00:00:00.0"/>
    <s v="2019-09-14 00:00:00.0"/>
    <s v="PI101234"/>
    <s v="PROFESOR ASOCIADO"/>
    <s v="R104"/>
    <x v="0"/>
    <n v="95"/>
    <s v="COMERCIALIZACIÓN E INVESTIGACIÓN DE MERCADOS"/>
  </r>
  <r>
    <x v="14"/>
    <n v="16570616"/>
    <x v="4"/>
    <n v="571"/>
    <s v="571G"/>
    <s v="GRUPO-A"/>
    <s v="Economía agraria"/>
    <s v="GG"/>
    <s v="GRUPO GRANDE"/>
    <s v="571G"/>
    <s v="GG de Economía agraria"/>
    <s v="GRUPO-A"/>
    <s v="GG de Economía agraria"/>
    <s v="2S"/>
    <n v="16570616"/>
    <s v="AMO"/>
    <s v="MATARRANZ"/>
    <s v="DAVID"/>
    <s v="AMO MATARRANZ, DAVID"/>
    <x v="1"/>
    <x v="1"/>
    <x v="1"/>
    <n v="0"/>
    <n v="0"/>
    <s v="daamo"/>
    <s v="david.amo@unirioja.es"/>
    <n v="1.5"/>
    <n v="1.5"/>
    <n v="532"/>
    <s v="LABORAL DOCENTE-ASOCIADO"/>
    <s v="P04"/>
    <s v="TIEMPO PARCIAL (4+4 HORAS)"/>
    <s v="2017-09-15 00:00:00.0"/>
    <s v="2019-09-14 00:00:00.0"/>
    <s v="PI101240"/>
    <s v="PROFESOR ASOCIADO"/>
    <s v="R104"/>
    <x v="0"/>
    <n v="230"/>
    <s v="ECONOMÍA FINANCIERA Y CONTABILIDAD"/>
  </r>
  <r>
    <x v="14"/>
    <n v="18187979"/>
    <x v="4"/>
    <n v="573"/>
    <s v="573G"/>
    <s v="GRUPO-A"/>
    <s v="Máquinas agrícolas"/>
    <s v="GG"/>
    <s v="GRUPO GRANDE"/>
    <s v="573G"/>
    <s v="GG de Máquinas agrícolas"/>
    <s v="GRUPO-A"/>
    <s v="GG de Máquinas agrícolas"/>
    <s v="2S"/>
    <n v="18187979"/>
    <s v="CARVAJAL"/>
    <s v="MONTOYA"/>
    <s v="LUZ DARY"/>
    <s v="CARVAJAL MONTOYA, LUZ DARY"/>
    <x v="1"/>
    <x v="1"/>
    <x v="1"/>
    <n v="0"/>
    <n v="0"/>
    <s v="null"/>
    <s v="luz-dary.carvajal@unirioja.es"/>
    <n v="2.5"/>
    <n v="2.5"/>
    <n v="536"/>
    <s v="PROFESOR INTERINO"/>
    <s v="P04"/>
    <s v="TIEMPO PARCIAL (4+4 HORAS)"/>
    <s v="2019-02-12 00:00:00.0"/>
    <s v="2019-09-14 00:00:00.0"/>
    <s v="PI101458"/>
    <s v="PROFESOR CONTRATADO INTERINO"/>
    <s v="R101"/>
    <x v="4"/>
    <n v="500"/>
    <s v="INGENIERÍA AGROFORESTAL"/>
  </r>
  <r>
    <x v="14"/>
    <n v="50793513"/>
    <x v="4"/>
    <n v="577"/>
    <s v="577G"/>
    <s v="GRUPO-A"/>
    <s v="Paisajismo II"/>
    <s v="GG"/>
    <s v="GRUPO GRANDE"/>
    <s v="577G"/>
    <s v="GG de Paisajismo II"/>
    <s v="GRUPO-A"/>
    <s v="GG de Paisajismo II"/>
    <s v="2S"/>
    <n v="50793513"/>
    <s v="PAEZ DE LA CADENA"/>
    <s v="TORTOSA"/>
    <s v="FRANCISCO"/>
    <s v="PAEZ DE LA CADENA TORTOSA, FRANCISCO"/>
    <x v="1"/>
    <x v="1"/>
    <x v="0"/>
    <n v="4"/>
    <n v="0"/>
    <s v="franpaez"/>
    <s v="paco.pc@unirioja.es"/>
    <n v="2.4"/>
    <n v="2.4"/>
    <n v="504"/>
    <s v="PROFESOR TITULAR UNIVERSIDAD"/>
    <s v="C01"/>
    <s v="TIEMPO COMPLETO"/>
    <s v="2018-09-17 00:00:00.0"/>
    <s v="null"/>
    <s v="DF100079"/>
    <s v="PROFESOR TITULAR DE UNIVERSIDAD"/>
    <s v="R101"/>
    <x v="4"/>
    <n v="705"/>
    <s v="PRODUCCIÓN VEGETAL"/>
  </r>
  <r>
    <x v="14"/>
    <n v="25136873"/>
    <x v="4"/>
    <n v="578"/>
    <s v="578G"/>
    <s v="GRUPO-A"/>
    <s v="Producción animal"/>
    <s v="GG"/>
    <s v="GRUPO GRANDE"/>
    <s v="578G"/>
    <s v="GG de Producción animal"/>
    <s v="GRUPO-A"/>
    <s v="GG de Producción animal"/>
    <s v="2S"/>
    <n v="25136873"/>
    <s v="ZARAZAGA"/>
    <s v="CHAMORRO"/>
    <s v="MIRIAM"/>
    <s v="ZARAZAGA CHAMORRO, MIRIAM"/>
    <x v="0"/>
    <x v="1"/>
    <x v="0"/>
    <n v="5"/>
    <n v="3"/>
    <s v="myzaraza"/>
    <s v="myriam.zarazaga@unirioja.es"/>
    <n v="0"/>
    <n v="0"/>
    <n v="504"/>
    <s v="PROFESOR TITULAR UNIVERSIDAD"/>
    <s v="01R"/>
    <s v="TIEMPO COMPLETO REDUCIDO"/>
    <s v="2015-09-15 00:00:00.0"/>
    <s v="null"/>
    <s v="DF100142"/>
    <s v="PROFESOR TITULAR DE UNIVIERSIDADQ"/>
    <s v="R101"/>
    <x v="4"/>
    <n v="60"/>
    <s v="BIOQUÍMICA Y BIOLOGÍA MOLECULAR"/>
  </r>
  <r>
    <x v="14"/>
    <n v="47168662"/>
    <x v="4"/>
    <n v="578"/>
    <s v="578G"/>
    <s v="GRUPO-A"/>
    <s v="Producción animal"/>
    <s v="GG"/>
    <s v="GRUPO GRANDE"/>
    <s v="578G"/>
    <s v="GG de Producción animal"/>
    <s v="GRUPO-A"/>
    <s v="GG de Producción animal"/>
    <s v="2S"/>
    <n v="47168662"/>
    <s v="GÓMEZ"/>
    <s v="VILLAESCUSA"/>
    <s v="PAULA"/>
    <s v="GÓMEZ VILLAESCUSA, PAULA"/>
    <x v="1"/>
    <x v="1"/>
    <x v="1"/>
    <n v="0"/>
    <n v="0"/>
    <s v="pagomev"/>
    <s v="paula.gomezv@alum.unirioja.es"/>
    <n v="2"/>
    <n v="2"/>
    <n v="536"/>
    <s v="PROFESOR INTERINO"/>
    <s v="C01"/>
    <s v="TIEMPO COMPLETO"/>
    <s v="2019-02-04 00:00:00.0"/>
    <s v="2019-09-14 00:00:00.0"/>
    <s v="PI101450"/>
    <s v="PROFESOR CONTRATADO INTERINO"/>
    <s v="R101"/>
    <x v="4"/>
    <n v="60"/>
    <s v="BIOQUÍMICA Y BIOLOGÍA MOLECULAR"/>
  </r>
  <r>
    <x v="14"/>
    <n v="16580683"/>
    <x v="4"/>
    <n v="580"/>
    <s v="580G"/>
    <s v="GRUPO-A"/>
    <s v="Análisis sensorial de alimentos"/>
    <s v="GG"/>
    <s v="GRUPO GRANDE"/>
    <s v="580G"/>
    <s v="GG de Análisis sensorial de alimentos"/>
    <s v="GRUPO-A"/>
    <s v="GG de Análisis sensorial de alimentos"/>
    <s v="1S"/>
    <n v="16580683"/>
    <s v="LÓPEZ"/>
    <s v="ALFARO"/>
    <s v="ISABEL"/>
    <s v="LÓPEZ ALFARO, ISABEL"/>
    <x v="0"/>
    <x v="0"/>
    <x v="0"/>
    <n v="1"/>
    <n v="0"/>
    <s v="islopez"/>
    <s v="isabel.lopez@unirioja.es"/>
    <n v="1.5"/>
    <n v="1.5"/>
    <n v="536"/>
    <s v="PROFESOR INTERINO"/>
    <s v="C01"/>
    <s v="TIEMPO COMPLETO"/>
    <s v="2015-09-15 00:00:00.0"/>
    <s v="null"/>
    <s v="PI101014"/>
    <s v="PROFESOR CONTRATADO INTERINO"/>
    <s v="R101"/>
    <x v="4"/>
    <n v="780"/>
    <s v="TECNOLOGÍA DE ALIMENTOS"/>
  </r>
  <r>
    <x v="14"/>
    <n v="16527730"/>
    <x v="4"/>
    <n v="589"/>
    <s v="589G"/>
    <s v="GRUPO-A"/>
    <s v="Instalaciones eléctricas"/>
    <s v="GG"/>
    <s v="GRUPO GRANDE"/>
    <s v="589G"/>
    <s v="GG de Instalaciones eléctricas"/>
    <s v="GRUPO-A"/>
    <s v="GG de Instalaciones eléctricas"/>
    <s v="1S"/>
    <n v="16527730"/>
    <s v="VILLOSLADA"/>
    <s v="VILLOSLADA"/>
    <s v="GREGORIO"/>
    <s v="VILLOSLADA VILLOSLADA, GREGORIO"/>
    <x v="0"/>
    <x v="0"/>
    <x v="1"/>
    <n v="6"/>
    <n v="0"/>
    <s v="grvillos"/>
    <s v="gregorio.villoslada@unirioja.es"/>
    <n v="2.5"/>
    <n v="2.5"/>
    <n v="506"/>
    <s v="PROFESOR TITULAR DE ESCUELA UNIVERSITARI"/>
    <s v="01A"/>
    <s v="TIEMPO COMPLETO AMPLIADO"/>
    <s v="2012-09-01 00:00:00.0"/>
    <s v="null"/>
    <s v="DF31817"/>
    <s v="TITULAR DE ESCUELAS UNIVERSITARIAS"/>
    <s v="R109"/>
    <x v="9"/>
    <n v="535"/>
    <s v="INGENIERÍA ELÉCTRICA"/>
  </r>
  <r>
    <x v="13"/>
    <n v="16592485"/>
    <x v="4"/>
    <n v="593"/>
    <s v="593G"/>
    <s v="GRUPO-A"/>
    <s v="Proyectos"/>
    <s v="GG"/>
    <s v="GRUPO GRANDE"/>
    <s v="593G"/>
    <s v="GG de Proyectos"/>
    <s v="GRUPO-A"/>
    <s v="GG de Proyectos"/>
    <s v="1S"/>
    <n v="16592485"/>
    <s v="CORRAL"/>
    <s v="BOBADILLA"/>
    <s v="MARINA"/>
    <s v="CORRAL BOBADILLA, MARINA"/>
    <x v="0"/>
    <x v="0"/>
    <x v="0"/>
    <n v="0"/>
    <n v="0"/>
    <s v="macorrb"/>
    <s v="marina.corral@unirioja.es"/>
    <n v="2.4"/>
    <n v="2.4"/>
    <n v="504"/>
    <s v="PROFESOR TITULAR UNIVERSIDAD"/>
    <s v="C01"/>
    <s v="TIEMPO COMPLETO"/>
    <s v="2018-09-17 00:00:00.0"/>
    <s v="null"/>
    <s v="DF100360"/>
    <s v="PROFESOR TITULAR UNIVERSIDAD INTERINO"/>
    <s v="R110"/>
    <x v="10"/>
    <n v="720"/>
    <s v="PROYECTOS DE INGENIERÍA"/>
  </r>
  <r>
    <x v="13"/>
    <n v="72779052"/>
    <x v="4"/>
    <n v="593"/>
    <s v="593G"/>
    <s v="GRUPO-A"/>
    <s v="Proyectos"/>
    <s v="GG"/>
    <s v="GRUPO GRANDE"/>
    <s v="593G"/>
    <s v="GG de Proyectos"/>
    <s v="GRUPO-A"/>
    <s v="GG de Proyectos"/>
    <s v="1S"/>
    <n v="72779052"/>
    <s v="RUBIO"/>
    <s v="BARRAGÁN"/>
    <s v="NICOLÁS"/>
    <s v="RUBIO BARRAGÁN, NICOLÁS"/>
    <x v="1"/>
    <x v="1"/>
    <x v="1"/>
    <n v="0"/>
    <n v="0"/>
    <s v="nirubio"/>
    <s v="nicolas.rubio@unirioja.es"/>
    <n v="1.2"/>
    <n v="1.2"/>
    <n v="532"/>
    <s v="LABORAL DOCENTE-ASOCIADO"/>
    <s v="P03"/>
    <s v="TIEMPO PARCIAL (3+3 HORAS)"/>
    <s v="2018-09-18 00:00:00.0"/>
    <s v="2019-09-14 00:00:00.0"/>
    <s v="PI101382"/>
    <s v="PROFESOR ASOCIADO"/>
    <s v="R110"/>
    <x v="10"/>
    <n v="720"/>
    <s v="PROYECTOS DE INGENIERÍA"/>
  </r>
  <r>
    <x v="14"/>
    <n v="16592485"/>
    <x v="4"/>
    <n v="593"/>
    <s v="593G"/>
    <s v="GRUPO-A"/>
    <s v="Proyectos"/>
    <s v="GG"/>
    <s v="GRUPO GRANDE"/>
    <s v="593G"/>
    <s v="GG de Proyectos"/>
    <s v="GRUPO-A"/>
    <s v="GG de Proyectos"/>
    <s v="1S"/>
    <n v="16592485"/>
    <s v="CORRAL"/>
    <s v="BOBADILLA"/>
    <s v="MARINA"/>
    <s v="CORRAL BOBADILLA, MARINA"/>
    <x v="0"/>
    <x v="0"/>
    <x v="0"/>
    <n v="0"/>
    <n v="0"/>
    <s v="macorrb"/>
    <s v="marina.corral@unirioja.es"/>
    <n v="2.4"/>
    <m/>
    <n v="504"/>
    <s v="PROFESOR TITULAR UNIVERSIDAD"/>
    <s v="C01"/>
    <s v="TIEMPO COMPLETO"/>
    <s v="2018-09-17 00:00:00.0"/>
    <s v="null"/>
    <s v="DF100360"/>
    <s v="PROFESOR TITULAR UNIVERSIDAD INTERINO"/>
    <s v="R110"/>
    <x v="10"/>
    <n v="720"/>
    <s v="PROYECTOS DE INGENIERÍA"/>
  </r>
  <r>
    <x v="14"/>
    <n v="72779052"/>
    <x v="4"/>
    <n v="593"/>
    <s v="593G"/>
    <s v="GRUPO-A"/>
    <s v="Proyectos"/>
    <s v="GG"/>
    <s v="GRUPO GRANDE"/>
    <s v="593G"/>
    <s v="GG de Proyectos"/>
    <s v="GRUPO-A"/>
    <s v="GG de Proyectos"/>
    <s v="1S"/>
    <n v="72779052"/>
    <s v="RUBIO"/>
    <s v="BARRAGÁN"/>
    <s v="NICOLÁS"/>
    <s v="RUBIO BARRAGÁN, NICOLÁS"/>
    <x v="1"/>
    <x v="1"/>
    <x v="1"/>
    <n v="0"/>
    <n v="0"/>
    <s v="nirubio"/>
    <s v="nicolas.rubio@unirioja.es"/>
    <n v="1.2"/>
    <m/>
    <n v="532"/>
    <s v="LABORAL DOCENTE-ASOCIADO"/>
    <s v="P03"/>
    <s v="TIEMPO PARCIAL (3+3 HORAS)"/>
    <s v="2018-09-18 00:00:00.0"/>
    <s v="2019-09-14 00:00:00.0"/>
    <s v="PI101382"/>
    <s v="PROFESOR ASOCIADO"/>
    <s v="R110"/>
    <x v="10"/>
    <n v="720"/>
    <s v="PROYECTOS DE INGENIERÍA"/>
  </r>
  <r>
    <x v="16"/>
    <n v="16538994"/>
    <x v="5"/>
    <n v="597"/>
    <s v="597R"/>
    <s v="GRUPO-A1"/>
    <s v="Elasticidad y resistencia de materiales"/>
    <s v="GR"/>
    <s v="GRUPO REDUCIDO"/>
    <s v="597R"/>
    <s v="GR de Elasticidad y resistencia de materiales"/>
    <s v="GRUPO-A1"/>
    <s v="GR de Elasticidad y resistencia de materiales"/>
    <s v="1S"/>
    <n v="16538994"/>
    <s v="MARTÍNEZ DE PISÓN"/>
    <s v="ASCACÍBAR"/>
    <s v="EDUARDO"/>
    <s v="MARTÍNEZ DE PISÓN ASCACÍBAR, EDUARDO"/>
    <x v="1"/>
    <x v="1"/>
    <x v="0"/>
    <n v="4"/>
    <n v="1"/>
    <s v="edmartin"/>
    <s v="eduardo.mtnezdepison@unirioja.es"/>
    <n v="2.8"/>
    <n v="2.8"/>
    <n v="504"/>
    <s v="PROFESOR TITULAR UNIVERSIDAD"/>
    <s v="C01"/>
    <s v="TIEMPO COMPLETO"/>
    <s v="2014-09-15 00:00:00.0"/>
    <s v="null"/>
    <s v="DF100069"/>
    <s v="TITULAR DE UNIVERSIDAD"/>
    <s v="R110"/>
    <x v="10"/>
    <n v="605"/>
    <s v="MECÁNICA DE MEDIOS CONTINUOS Y TEORÍA DE ESTRUCTUR"/>
  </r>
  <r>
    <x v="16"/>
    <n v="16509086"/>
    <x v="5"/>
    <n v="599"/>
    <s v="599G"/>
    <s v="GRUPO-A"/>
    <s v="Ingeniería gráfica"/>
    <s v="GG"/>
    <s v="GRUPO GRANDE"/>
    <s v="599G"/>
    <s v="GG de Ingeniería gráfica"/>
    <s v="GRUPO-A"/>
    <s v="GG de Ingeniería gráfica"/>
    <s v="1S"/>
    <n v="16509086"/>
    <s v="SANZ"/>
    <s v="ADÁN"/>
    <s v="FÉLIX"/>
    <s v="SANZ ADÁN, FÉLIX"/>
    <x v="1"/>
    <x v="1"/>
    <x v="0"/>
    <n v="6"/>
    <n v="2"/>
    <s v="fesanz"/>
    <s v="felix.sanz@unirioja.es"/>
    <n v="3.2"/>
    <n v="3.2"/>
    <n v="500"/>
    <s v="CATEDRATICO DE UNIVERSIDAD"/>
    <s v="C01"/>
    <s v="TIEMPO COMPLETO"/>
    <s v="2007-05-13 00:00:00.0"/>
    <s v="null"/>
    <s v="DF100094"/>
    <s v="CATEDRÁTICO DE UNIVERSIDAD"/>
    <s v="R110"/>
    <x v="10"/>
    <n v="305"/>
    <s v="EXPRESIÓN GRÁFICA EN LA INGENIERÍA"/>
  </r>
  <r>
    <x v="16"/>
    <n v="16572481"/>
    <x v="5"/>
    <n v="599"/>
    <s v="599I"/>
    <s v="GRUPO-A1"/>
    <s v="Ingeniería gráfica"/>
    <s v="GI"/>
    <s v="GRUPO DE INFORMÁTICA"/>
    <s v="599I"/>
    <s v="GI de Ingeniería gráfica"/>
    <s v="GRUPO-A1"/>
    <s v="GI de Ingeniería gráfica"/>
    <s v="1S"/>
    <n v="16572481"/>
    <s v="ARANCÓN"/>
    <s v="PÉREZ"/>
    <s v="DAVID"/>
    <s v="ARANCÓN PÉREZ, DAVID"/>
    <x v="1"/>
    <x v="0"/>
    <x v="0"/>
    <n v="0"/>
    <n v="0"/>
    <s v="daaranp"/>
    <s v="david.arancon@unirioja.es"/>
    <n v="1.4"/>
    <n v="1.4"/>
    <n v="532"/>
    <s v="LABORAL DOCENTE-ASOCIADO"/>
    <s v="P03"/>
    <s v="TIEMPO PARCIAL (3+3 HORAS)"/>
    <s v="2018-09-17 00:00:00.0"/>
    <s v="2019-09-14 00:00:00.0"/>
    <s v="PI101379"/>
    <s v="PROFESOR ASOCIADO"/>
    <s v="R110"/>
    <x v="10"/>
    <n v="305"/>
    <s v="EXPRESIÓN GRÁFICA EN LA INGENIERÍA"/>
  </r>
  <r>
    <x v="16"/>
    <n v="16606912"/>
    <x v="5"/>
    <n v="600"/>
    <s v="600G"/>
    <s v="GRUPO-A"/>
    <s v="Instalaciones mecánicas básicas"/>
    <s v="GG"/>
    <s v="GRUPO GRANDE"/>
    <s v="600G"/>
    <s v="GG de Instalaciones mecánicas básicas"/>
    <s v="GRUPO-A"/>
    <s v="GG de Instalaciones mecánicas básicas"/>
    <s v="2S"/>
    <n v="16606912"/>
    <s v="GARCÍA"/>
    <s v="LOZANO"/>
    <s v="CÉSAR"/>
    <s v="GARCÍA LOZANO, CÉSAR"/>
    <x v="1"/>
    <x v="0"/>
    <x v="1"/>
    <n v="1"/>
    <n v="0"/>
    <s v="cegarcia"/>
    <s v="cesar.garcia@unirioja.es"/>
    <n v="3.2"/>
    <n v="3.2"/>
    <n v="536"/>
    <s v="PROFESOR INTERINO"/>
    <s v="C01"/>
    <s v="TIEMPO COMPLETO"/>
    <s v="2013-09-16 00:00:00.0"/>
    <s v="null"/>
    <s v="PI100918"/>
    <s v="PROFESOR CONTRATADO INTERINO"/>
    <s v="R110"/>
    <x v="10"/>
    <n v="590"/>
    <s v="MÁQUINAS Y MOTORES TÉRMICOS"/>
  </r>
  <r>
    <x v="16"/>
    <n v="16587294"/>
    <x v="5"/>
    <n v="600"/>
    <s v="600I"/>
    <s v="GRUPO-A1"/>
    <s v="Instalaciones mecánicas básicas"/>
    <s v="GI"/>
    <s v="GRUPO DE INFORMÁTICA"/>
    <s v="600I"/>
    <s v="GI de Instalaciones mecánicas básicas"/>
    <s v="GRUPO-A1"/>
    <s v="GI de Instalaciones mecánicas básicas"/>
    <s v="2S"/>
    <n v="16587294"/>
    <s v="SAN VICENTE"/>
    <s v="NAVARRO"/>
    <s v="ALEJANDRO"/>
    <s v="SAN VICENTE NAVARRO, ALEJANDRO"/>
    <x v="1"/>
    <x v="1"/>
    <x v="1"/>
    <n v="0"/>
    <n v="0"/>
    <s v="alsanvic"/>
    <s v="alejandro.san-vicente@unirioja.es"/>
    <n v="1"/>
    <n v="1"/>
    <n v="532"/>
    <s v="LABORAL DOCENTE-ASOCIADO"/>
    <s v="P02"/>
    <s v="TIEMPO PARCIAL (2+2 HORAS)"/>
    <s v="2017-09-15 00:00:00.0"/>
    <s v="2019-09-14 00:00:00.0"/>
    <s v="PI101265"/>
    <s v="PROFESOR ASOCIADO"/>
    <s v="R110"/>
    <x v="10"/>
    <n v="590"/>
    <s v="MÁQUINAS Y MOTORES TÉRMICOS"/>
  </r>
  <r>
    <x v="16"/>
    <n v="16584554"/>
    <x v="5"/>
    <n v="601"/>
    <s v="601G"/>
    <s v="GRUPO-A"/>
    <s v="Integración ambiental de proyectos de ingeniería"/>
    <s v="GG"/>
    <s v="GRUPO GRANDE"/>
    <s v="601G"/>
    <s v="GG de Integración ambiental de proyectos de ingeniería"/>
    <s v="GRUPO-A"/>
    <s v="GG de Integración ambiental de proyectos de ingeniería"/>
    <s v="2S"/>
    <n v="16584554"/>
    <s v="GONZÁLEZ"/>
    <s v="MARCOS"/>
    <s v="ANA"/>
    <s v="GONZÁLEZ MARCOS, ANA"/>
    <x v="0"/>
    <x v="0"/>
    <x v="0"/>
    <n v="2"/>
    <n v="2"/>
    <s v="amarcos"/>
    <s v="ana.gonzalez@unirioja.es"/>
    <n v="3.2"/>
    <n v="3.2"/>
    <n v="504"/>
    <s v="PROFESOR TITULAR UNIVERSIDAD"/>
    <s v="C01"/>
    <s v="TIEMPO COMPLETO"/>
    <s v="2011-11-02 00:00:00.0"/>
    <s v="null"/>
    <s v="DF100310"/>
    <s v="PROFESOR TITULAR DE UNIVERSIDAD"/>
    <s v="R110"/>
    <x v="10"/>
    <n v="720"/>
    <s v="PROYECTOS DE INGENIERÍA"/>
  </r>
  <r>
    <x v="16"/>
    <n v="16521843"/>
    <x v="5"/>
    <n v="602"/>
    <s v="602G"/>
    <s v="GRUPO-A"/>
    <s v="Máquinas fluidomecánicas"/>
    <s v="GG"/>
    <s v="GRUPO GRANDE"/>
    <s v="602G"/>
    <s v="GG de Máquinas fluidomecánicas"/>
    <s v="GRUPO-A"/>
    <s v="GG de Máquinas fluidomecánicas"/>
    <s v="2S"/>
    <n v="16521843"/>
    <s v="DOMÉNECH"/>
    <s v="SUBIRÁN"/>
    <s v="JUANA"/>
    <s v="DOMÉNECH SUBIRÁN, JUANA"/>
    <x v="1"/>
    <x v="0"/>
    <x v="0"/>
    <n v="4"/>
    <n v="0"/>
    <s v="judomene"/>
    <s v="juana.domenech@unirioja.es"/>
    <n v="3.2"/>
    <n v="3.2"/>
    <n v="504"/>
    <s v="PROFESOR TITULAR UNIVERSIDAD"/>
    <s v="01A"/>
    <s v="TIEMPO COMPLETO AMPLIADO"/>
    <s v="2012-09-01 00:00:00.0"/>
    <s v="null"/>
    <s v="DF100132"/>
    <s v="TITULAR DE UNIVERSIDAD"/>
    <s v="R110"/>
    <x v="10"/>
    <n v="590"/>
    <s v="MÁQUINAS Y MOTORES TÉRMICOS"/>
  </r>
  <r>
    <x v="16"/>
    <n v="16606034"/>
    <x v="5"/>
    <n v="602"/>
    <s v="602R"/>
    <s v="GRUPO-A1"/>
    <s v="Máquinas fluidomecánicas"/>
    <s v="GR"/>
    <s v="GRUPO REDUCIDO"/>
    <s v="602R"/>
    <s v="GR de Máquinas fluidomecánicas"/>
    <s v="GRUPO-A1"/>
    <s v="GR de Máquinas fluidomecánicas"/>
    <s v="2S"/>
    <n v="16606034"/>
    <s v="LAS HERAS"/>
    <s v="CASAS"/>
    <s v="JESÚS"/>
    <s v="LAS HERAS CASAS, JESÚS"/>
    <x v="1"/>
    <x v="0"/>
    <x v="0"/>
    <n v="0"/>
    <n v="0"/>
    <s v="jelas-he"/>
    <s v="jesus.las-herasc@unirioja.es"/>
    <n v="0.3"/>
    <n v="0.3"/>
    <n v="532"/>
    <s v="LABORAL DOCENTE-ASOCIADO"/>
    <s v="P04"/>
    <s v="TIEMPO PARCIAL (4+4 HORAS)"/>
    <s v="2018-09-17 00:00:00.0"/>
    <s v="2019-09-14 00:00:00.0"/>
    <s v="PI101041"/>
    <s v="PROFESOR ASOCIADO"/>
    <s v="R110"/>
    <x v="10"/>
    <n v="590"/>
    <s v="MÁQUINAS Y MOTORES TÉRMICOS"/>
  </r>
  <r>
    <x v="16"/>
    <n v="72787346"/>
    <x v="5"/>
    <n v="603"/>
    <s v="603G"/>
    <s v="GRUPO-A"/>
    <s v="Máquinas y motores térmicos"/>
    <s v="GG"/>
    <s v="GRUPO GRANDE"/>
    <s v="603G"/>
    <s v="GG de Máquinas y motores térmicos"/>
    <s v="GRUPO-A"/>
    <s v="GG de Máquinas y motores térmicos"/>
    <s v="1S"/>
    <n v="72787346"/>
    <s v="LÓPEZ"/>
    <s v="OCHOA"/>
    <s v="LUIS MARÍA"/>
    <s v="LÓPEZ OCHOA, LUIS MARÍA"/>
    <x v="0"/>
    <x v="0"/>
    <x v="0"/>
    <n v="2"/>
    <n v="1"/>
    <s v="lulopeo"/>
    <s v="luis-maria.lopezo@unirioja.es"/>
    <n v="3.2"/>
    <n v="3.2"/>
    <n v="504"/>
    <s v="PROFESOR TITULAR UNIVERSIDAD"/>
    <s v="C01"/>
    <s v="TIEMPO COMPLETO"/>
    <s v="2016-03-22 00:00:00.0"/>
    <s v="null"/>
    <s v="DF31980"/>
    <s v="PROFESOR TITULAR DE UNIVERSIDAD"/>
    <s v="R110"/>
    <x v="10"/>
    <n v="590"/>
    <s v="MÁQUINAS Y MOTORES TÉRMICOS"/>
  </r>
  <r>
    <x v="16"/>
    <n v="16599457"/>
    <x v="5"/>
    <n v="604"/>
    <s v="604G"/>
    <s v="GRUPO-A"/>
    <s v="Tecnología mecánica"/>
    <s v="GG"/>
    <s v="GRUPO GRANDE"/>
    <s v="604G"/>
    <s v="GG de Tecnología mecánica"/>
    <s v="GRUPO-A"/>
    <s v="GG de Tecnología mecánica"/>
    <s v="2S"/>
    <n v="16599457"/>
    <s v="MARTÍNEZ"/>
    <s v="CÁMARA"/>
    <s v="EDUARDO"/>
    <s v="MARTÍNEZ CÁMARA, EDUARDO"/>
    <x v="0"/>
    <x v="1"/>
    <x v="0"/>
    <n v="0"/>
    <n v="0"/>
    <s v="eduamart"/>
    <s v="eduardo.martinezc@unirioja.es"/>
    <n v="1.5"/>
    <n v="1.5"/>
    <n v="532"/>
    <s v="LABORAL DOCENTE-ASOCIADO"/>
    <s v="P04"/>
    <s v="TIEMPO PARCIAL (4+4 HORAS)"/>
    <s v="2017-09-15 00:00:00.0"/>
    <s v="2019-09-14 00:00:00.0"/>
    <s v="PI101264"/>
    <s v="PROFESOR ASOCIADO"/>
    <s v="R110"/>
    <x v="10"/>
    <n v="515"/>
    <s v="INGENIERÍA DE LOS PROCESOS DE FABRICACIÓN"/>
  </r>
  <r>
    <x v="16"/>
    <n v="16553136"/>
    <x v="5"/>
    <n v="615"/>
    <s v="615L"/>
    <s v="GRUPO-A1"/>
    <s v="Producción integrada"/>
    <s v="GL"/>
    <s v="GRUPO DE LABORATORIO"/>
    <s v="615L"/>
    <s v="GL de Producción integrada"/>
    <s v="GRUPO-A1"/>
    <s v="GL de Producción integrada"/>
    <s v="2S"/>
    <n v="16553136"/>
    <s v="GÓMEZ"/>
    <s v="CHOMÓN"/>
    <s v="JOSÉ CARLOS"/>
    <s v="GÓMEZ CHOMÓN, JOSÉ CARLOS"/>
    <x v="0"/>
    <x v="0"/>
    <x v="0"/>
    <n v="0"/>
    <n v="0"/>
    <s v="jogomech"/>
    <s v="jose-carlos.gomez@unirioja.es"/>
    <n v="1"/>
    <n v="1"/>
    <n v="532"/>
    <s v="LABORAL DOCENTE-ASOCIADO"/>
    <s v="P02"/>
    <s v="TIEMPO PARCIAL (2+2 HORAS)"/>
    <s v="2017-09-15 00:00:00.0"/>
    <s v="2019-09-14 00:00:00.0"/>
    <s v="PI101263"/>
    <s v="PROFESOR ASOCIADO"/>
    <s v="R110"/>
    <x v="10"/>
    <n v="515"/>
    <s v="INGENIERÍA DE LOS PROCESOS DE FABRICACIÓN"/>
  </r>
  <r>
    <x v="16"/>
    <n v="16592485"/>
    <x v="5"/>
    <n v="616"/>
    <s v="616G"/>
    <s v="GRUPO-A"/>
    <s v="Urbanismo industrial"/>
    <s v="GG"/>
    <s v="GRUPO GRANDE"/>
    <s v="616G"/>
    <s v="GG de Urbanismo industrial"/>
    <s v="GRUPO-A"/>
    <s v="GG de Urbanismo industrial"/>
    <s v="1S"/>
    <n v="16592485"/>
    <s v="CORRAL"/>
    <s v="BOBADILLA"/>
    <s v="MARINA"/>
    <s v="CORRAL BOBADILLA, MARINA"/>
    <x v="0"/>
    <x v="0"/>
    <x v="0"/>
    <n v="0"/>
    <n v="0"/>
    <s v="macorrb"/>
    <s v="marina.corral@unirioja.es"/>
    <n v="2"/>
    <n v="2"/>
    <n v="504"/>
    <s v="PROFESOR TITULAR UNIVERSIDAD"/>
    <s v="C01"/>
    <s v="TIEMPO COMPLETO"/>
    <s v="2018-09-17 00:00:00.0"/>
    <s v="null"/>
    <s v="DF100360"/>
    <s v="PROFESOR TITULAR UNIVERSIDAD INTERINO"/>
    <s v="R110"/>
    <x v="10"/>
    <n v="720"/>
    <s v="PROYECTOS DE INGENIERÍA"/>
  </r>
  <r>
    <x v="16"/>
    <n v="13155868"/>
    <x v="5"/>
    <n v="616"/>
    <s v="616L"/>
    <s v="GRUPO-A1"/>
    <s v="Urbanismo industrial"/>
    <s v="GL"/>
    <s v="GRUPO DE LABORATORIO"/>
    <s v="616L"/>
    <s v="GL de Urbanismo industrial"/>
    <s v="GRUPO-A1"/>
    <s v="GL de Urbanismo industrial"/>
    <s v="1S"/>
    <n v="13155868"/>
    <s v="ALBA"/>
    <s v="ELÍAS"/>
    <s v="FERNANDO"/>
    <s v="ALBA ELÍAS, FERNANDO"/>
    <x v="0"/>
    <x v="0"/>
    <x v="0"/>
    <n v="3"/>
    <n v="2"/>
    <s v="falba"/>
    <s v="fernando.alba@unirioja.es"/>
    <n v="2.5"/>
    <n v="2.5"/>
    <n v="504"/>
    <s v="PROFESOR TITULAR UNIVERSIDAD"/>
    <s v="C01"/>
    <s v="TIEMPO COMPLETO"/>
    <s v="2007-10-09 00:00:00.0"/>
    <s v="null"/>
    <s v="DF100214"/>
    <s v="PROFESOR TITULAR DE UNIVERSIDAD"/>
    <s v="R110"/>
    <x v="10"/>
    <n v="720"/>
    <s v="PROYECTOS DE INGENIERÍA"/>
  </r>
  <r>
    <x v="16"/>
    <n v="16594259"/>
    <x v="5"/>
    <n v="617"/>
    <s v="617G"/>
    <s v="GRUPO-A"/>
    <s v="Organización de la producción"/>
    <s v="GG"/>
    <s v="GRUPO GRANDE"/>
    <s v="617G"/>
    <s v="GG de Organización de la producción"/>
    <s v="GRUPO-A"/>
    <s v="GG de Organización de la producción"/>
    <s v="1S"/>
    <n v="16594259"/>
    <s v="JUANEDA"/>
    <s v="AYENSA"/>
    <s v="EMMA"/>
    <s v="JUANEDA AYENSA, EMMA"/>
    <x v="1"/>
    <x v="0"/>
    <x v="0"/>
    <n v="2"/>
    <n v="0"/>
    <s v="ejuaneda"/>
    <s v="emma.juaneda@unirioja.es"/>
    <n v="3.2"/>
    <n v="3.2"/>
    <n v="536"/>
    <s v="PROFESOR INTERINO"/>
    <s v="C01"/>
    <s v="TIEMPO COMPLETO"/>
    <s v="2015-12-22 00:00:00.0"/>
    <s v="null"/>
    <s v="PI101025"/>
    <s v="PROFESOR CONTRATADO INTERINO"/>
    <s v="R104"/>
    <x v="0"/>
    <n v="650"/>
    <s v="ORGANIZACIÓN DE EMPRESAS"/>
  </r>
  <r>
    <x v="16"/>
    <n v="16521624"/>
    <x v="5"/>
    <n v="617"/>
    <s v="617I"/>
    <s v="GRUPO-A3"/>
    <s v="Organización de la producción"/>
    <s v="GI"/>
    <s v="GRUPO DE INFORMÁTICA"/>
    <s v="617I"/>
    <s v="GI de Organización de la producción"/>
    <s v="GRUPO-A3"/>
    <s v="GI de Organización de la producción"/>
    <s v="1S"/>
    <n v="16521624"/>
    <s v="ANGUIANO"/>
    <s v="BAÑOS"/>
    <s v="ALBERTO"/>
    <s v="ANGUIANO BAÑOS, ALBERTO"/>
    <x v="1"/>
    <x v="0"/>
    <x v="1"/>
    <n v="0"/>
    <n v="0"/>
    <s v="alanguia"/>
    <s v="alberto.anguiano@unirioja.es"/>
    <n v="0.5"/>
    <n v="0.5"/>
    <n v="532"/>
    <s v="LABORAL DOCENTE-ASOCIADO"/>
    <s v="P02"/>
    <s v="TIEMPO PARCIAL (2+2 HORAS)"/>
    <s v="2018-09-17 00:00:00.0"/>
    <s v="2019-09-14 00:00:00.0"/>
    <s v="PI101362"/>
    <s v="PROFESOR ASOCIADO"/>
    <s v="R104"/>
    <x v="0"/>
    <n v="650"/>
    <s v="ORGANIZACIÓN DE EMPRESAS"/>
  </r>
  <r>
    <x v="17"/>
    <n v="16594259"/>
    <x v="5"/>
    <n v="617"/>
    <s v="617G"/>
    <s v="GRUPO-A"/>
    <s v="Organización de la producción"/>
    <s v="GG"/>
    <s v="GRUPO GRANDE"/>
    <s v="617G"/>
    <s v="GG de Organización de la producción"/>
    <s v="GRUPO-A"/>
    <s v="GG de Organización de la producción"/>
    <s v="1S"/>
    <n v="16594259"/>
    <s v="JUANEDA"/>
    <s v="AYENSA"/>
    <s v="EMMA"/>
    <s v="JUANEDA AYENSA, EMMA"/>
    <x v="1"/>
    <x v="0"/>
    <x v="0"/>
    <n v="2"/>
    <n v="0"/>
    <s v="ejuaneda"/>
    <s v="emma.juaneda@unirioja.es"/>
    <n v="3.2"/>
    <m/>
    <n v="536"/>
    <s v="PROFESOR INTERINO"/>
    <s v="C01"/>
    <s v="TIEMPO COMPLETO"/>
    <s v="2015-12-22 00:00:00.0"/>
    <s v="null"/>
    <s v="PI101025"/>
    <s v="PROFESOR CONTRATADO INTERINO"/>
    <s v="R104"/>
    <x v="0"/>
    <n v="650"/>
    <s v="ORGANIZACIÓN DE EMPRESAS"/>
  </r>
  <r>
    <x v="17"/>
    <n v="16521624"/>
    <x v="5"/>
    <n v="617"/>
    <s v="617I"/>
    <s v="GRUPO-A3"/>
    <s v="Organización de la producción"/>
    <s v="GI"/>
    <s v="GRUPO DE INFORMÁTICA"/>
    <s v="617I"/>
    <s v="GI de Organización de la producción"/>
    <s v="GRUPO-A3"/>
    <s v="GI de Organización de la producción"/>
    <s v="1S"/>
    <n v="16521624"/>
    <s v="ANGUIANO"/>
    <s v="BAÑOS"/>
    <s v="ALBERTO"/>
    <s v="ANGUIANO BAÑOS, ALBERTO"/>
    <x v="1"/>
    <x v="0"/>
    <x v="1"/>
    <n v="0"/>
    <n v="0"/>
    <s v="alanguia"/>
    <s v="alberto.anguiano@unirioja.es"/>
    <n v="0.5"/>
    <m/>
    <n v="532"/>
    <s v="LABORAL DOCENTE-ASOCIADO"/>
    <s v="P02"/>
    <s v="TIEMPO PARCIAL (2+2 HORAS)"/>
    <s v="2018-09-17 00:00:00.0"/>
    <s v="2019-09-14 00:00:00.0"/>
    <s v="PI101362"/>
    <s v="PROFESOR ASOCIADO"/>
    <s v="R104"/>
    <x v="0"/>
    <n v="650"/>
    <s v="ORGANIZACIÓN DE EMPRESAS"/>
  </r>
  <r>
    <x v="18"/>
    <n v="16594259"/>
    <x v="5"/>
    <n v="617"/>
    <s v="617G"/>
    <s v="GRUPO-A"/>
    <s v="Organización de la producción"/>
    <s v="GG"/>
    <s v="GRUPO GRANDE"/>
    <s v="617G"/>
    <s v="GG de Organización de la producción"/>
    <s v="GRUPO-A"/>
    <s v="GG de Organización de la producción"/>
    <s v="1S"/>
    <n v="16594259"/>
    <s v="JUANEDA"/>
    <s v="AYENSA"/>
    <s v="EMMA"/>
    <s v="JUANEDA AYENSA, EMMA"/>
    <x v="1"/>
    <x v="0"/>
    <x v="0"/>
    <n v="2"/>
    <n v="0"/>
    <s v="ejuaneda"/>
    <s v="emma.juaneda@unirioja.es"/>
    <n v="3.2"/>
    <m/>
    <n v="536"/>
    <s v="PROFESOR INTERINO"/>
    <s v="C01"/>
    <s v="TIEMPO COMPLETO"/>
    <s v="2015-12-22 00:00:00.0"/>
    <s v="null"/>
    <s v="PI101025"/>
    <s v="PROFESOR CONTRATADO INTERINO"/>
    <s v="R104"/>
    <x v="0"/>
    <n v="650"/>
    <s v="ORGANIZACIÓN DE EMPRESAS"/>
  </r>
  <r>
    <x v="18"/>
    <n v="16521624"/>
    <x v="5"/>
    <n v="617"/>
    <s v="617I"/>
    <s v="GRUPO-A3"/>
    <s v="Organización de la producción"/>
    <s v="GI"/>
    <s v="GRUPO DE INFORMÁTICA"/>
    <s v="617I"/>
    <s v="GI de Organización de la producción"/>
    <s v="GRUPO-A3"/>
    <s v="GI de Organización de la producción"/>
    <s v="1S"/>
    <n v="16521624"/>
    <s v="ANGUIANO"/>
    <s v="BAÑOS"/>
    <s v="ALBERTO"/>
    <s v="ANGUIANO BAÑOS, ALBERTO"/>
    <x v="1"/>
    <x v="0"/>
    <x v="1"/>
    <n v="0"/>
    <n v="0"/>
    <s v="alanguia"/>
    <s v="alberto.anguiano@unirioja.es"/>
    <n v="0.5"/>
    <m/>
    <n v="532"/>
    <s v="LABORAL DOCENTE-ASOCIADO"/>
    <s v="P02"/>
    <s v="TIEMPO PARCIAL (2+2 HORAS)"/>
    <s v="2018-09-17 00:00:00.0"/>
    <s v="2019-09-14 00:00:00.0"/>
    <s v="PI101362"/>
    <s v="PROFESOR ASOCIADO"/>
    <s v="R104"/>
    <x v="0"/>
    <n v="650"/>
    <s v="ORGANIZACIÓN DE EMPRESAS"/>
  </r>
  <r>
    <x v="16"/>
    <n v="5402584"/>
    <x v="5"/>
    <n v="618"/>
    <s v="618I"/>
    <s v="GRUPO-A2"/>
    <s v="Proyectos"/>
    <s v="GI"/>
    <s v="GRUPO DE INFORMÁTICA"/>
    <s v="618I"/>
    <s v="GI de Proyectos"/>
    <s v="GRUPO-A2"/>
    <s v="GI de Proyectos"/>
    <s v="1S"/>
    <n v="5402584"/>
    <s v="GUTIÉRREZ"/>
    <s v="LÓPEZ"/>
    <s v="JOSÉ LUIS"/>
    <s v="GUTIÉRREZ LÓPEZ, JOSÉ LUIS"/>
    <x v="0"/>
    <x v="1"/>
    <x v="1"/>
    <n v="0"/>
    <n v="0"/>
    <s v="jogutirr"/>
    <s v="jose-luis.gutirrez@unirioja.es"/>
    <n v="1"/>
    <n v="1"/>
    <n v="532"/>
    <s v="LABORAL DOCENTE-ASOCIADO"/>
    <s v="P04"/>
    <s v="TIEMPO PARCIAL (4+4 HORAS)"/>
    <s v="2018-09-24 00:00:00.0"/>
    <s v="2019-09-14 00:00:00.0"/>
    <s v="PI101423"/>
    <s v="PROFESOR ASOCIADO"/>
    <s v="R110"/>
    <x v="10"/>
    <n v="720"/>
    <s v="PROYECTOS DE INGENIERÍA"/>
  </r>
  <r>
    <x v="17"/>
    <n v="16584554"/>
    <x v="5"/>
    <n v="618"/>
    <s v="618G"/>
    <s v="GRUPO-A"/>
    <s v="Proyectos"/>
    <s v="GG"/>
    <s v="GRUPO GRANDE"/>
    <s v="618G"/>
    <s v="GG de Proyectos"/>
    <s v="GRUPO-A"/>
    <s v="GG de Proyectos"/>
    <s v="1S"/>
    <n v="16584554"/>
    <s v="GONZÁLEZ"/>
    <s v="MARCOS"/>
    <s v="ANA"/>
    <s v="GONZÁLEZ MARCOS, ANA"/>
    <x v="0"/>
    <x v="0"/>
    <x v="0"/>
    <n v="2"/>
    <n v="2"/>
    <s v="amarcos"/>
    <s v="ana.gonzalez@unirioja.es"/>
    <n v="3.2"/>
    <m/>
    <n v="504"/>
    <s v="PROFESOR TITULAR UNIVERSIDAD"/>
    <s v="C01"/>
    <s v="TIEMPO COMPLETO"/>
    <s v="2011-11-02 00:00:00.0"/>
    <s v="null"/>
    <s v="DF100310"/>
    <s v="PROFESOR TITULAR DE UNIVERSIDAD"/>
    <s v="R110"/>
    <x v="10"/>
    <n v="720"/>
    <s v="PROYECTOS DE INGENIERÍA"/>
  </r>
  <r>
    <x v="17"/>
    <n v="16532885"/>
    <x v="5"/>
    <n v="618"/>
    <s v="618I"/>
    <s v="GRUPO-A4"/>
    <s v="Proyectos"/>
    <s v="GI"/>
    <s v="GRUPO DE INFORMÁTICA"/>
    <s v="618I"/>
    <s v="GI de Proyectos"/>
    <s v="GRUPO-A4"/>
    <s v="GI de Proyectos"/>
    <s v="1S"/>
    <n v="16532885"/>
    <s v="ZORZANO"/>
    <s v="ALBA"/>
    <s v="ENRIQUE"/>
    <s v="ZORZANO ALBA, ENRIQUE"/>
    <x v="0"/>
    <x v="0"/>
    <x v="1"/>
    <n v="4"/>
    <n v="1"/>
    <s v="enzorzan"/>
    <s v="enrique.zorzano@unirioja.es"/>
    <n v="1"/>
    <n v="1"/>
    <n v="506"/>
    <s v="PROFESOR TITULAR DE ESCUELA UNIVERSITARI"/>
    <s v="C01"/>
    <s v="TIEMPO COMPLETO"/>
    <s v="2018-09-17 00:00:00.0"/>
    <s v="null"/>
    <s v="DF100073"/>
    <s v="PROFESOR TITULAR DE ESCUELA UNIVERSITARIA"/>
    <s v="R109"/>
    <x v="9"/>
    <n v="535"/>
    <s v="INGENIERÍA ELÉCTRICA"/>
  </r>
  <r>
    <x v="18"/>
    <n v="16584554"/>
    <x v="5"/>
    <n v="618"/>
    <s v="618G"/>
    <s v="GRUPO-A"/>
    <s v="Proyectos"/>
    <s v="GG"/>
    <s v="GRUPO GRANDE"/>
    <s v="618G"/>
    <s v="GG de Proyectos"/>
    <s v="GRUPO-A"/>
    <s v="GG de Proyectos"/>
    <s v="1S"/>
    <n v="16584554"/>
    <s v="GONZÁLEZ"/>
    <s v="MARCOS"/>
    <s v="ANA"/>
    <s v="GONZÁLEZ MARCOS, ANA"/>
    <x v="0"/>
    <x v="0"/>
    <x v="0"/>
    <n v="2"/>
    <n v="2"/>
    <s v="amarcos"/>
    <s v="ana.gonzalez@unirioja.es"/>
    <n v="3.2"/>
    <m/>
    <n v="504"/>
    <s v="PROFESOR TITULAR UNIVERSIDAD"/>
    <s v="C01"/>
    <s v="TIEMPO COMPLETO"/>
    <s v="2011-11-02 00:00:00.0"/>
    <s v="null"/>
    <s v="DF100310"/>
    <s v="PROFESOR TITULAR DE UNIVERSIDAD"/>
    <s v="R110"/>
    <x v="10"/>
    <n v="720"/>
    <s v="PROYECTOS DE INGENIERÍA"/>
  </r>
  <r>
    <x v="17"/>
    <n v="16562066"/>
    <x v="5"/>
    <n v="621"/>
    <s v="621G"/>
    <s v="GRUPO-A"/>
    <s v="Líneas eléctricas"/>
    <s v="GG"/>
    <s v="GRUPO GRANDE"/>
    <s v="621G"/>
    <s v="GG de Líneas eléctricas"/>
    <s v="GRUPO-A"/>
    <s v="GG de Líneas eléctricas"/>
    <s v="1S"/>
    <n v="16562066"/>
    <s v="GARCÍA"/>
    <s v="GARRIDO"/>
    <s v="EDUARDO"/>
    <s v="GARCÍA GARRIDO, EDUARDO"/>
    <x v="0"/>
    <x v="0"/>
    <x v="0"/>
    <n v="4"/>
    <n v="2"/>
    <s v="edgarcia"/>
    <s v="eduardo.garcia@unirioja.es"/>
    <n v="3.2"/>
    <n v="3.2"/>
    <n v="534"/>
    <s v="CONTRATADO DOCTOR -TIPO 1"/>
    <s v="C01"/>
    <s v="TIEMPO COMPLETO"/>
    <s v="2019-02-08 00:00:00.0"/>
    <s v="null"/>
    <s v="LD100574"/>
    <s v="PROFESOR COLABORADOR-TIPO 1"/>
    <s v="R109"/>
    <x v="9"/>
    <n v="535"/>
    <s v="INGENIERÍA ELÉCTRICA"/>
  </r>
  <r>
    <x v="17"/>
    <n v="16608199"/>
    <x v="5"/>
    <n v="622"/>
    <s v="622L"/>
    <s v="GRUPO-A1"/>
    <s v="Generación de energía eléctrica I"/>
    <s v="GL"/>
    <s v="GRUPO DE LABORATORIO"/>
    <s v="622L"/>
    <s v="GL de Generación de energía eléctrica I"/>
    <s v="GRUPO-A1"/>
    <s v="GL de Generación de energía eléctrica I"/>
    <s v="1S"/>
    <n v="16608199"/>
    <s v="MUÑOZ"/>
    <s v="JIMÉNEZ"/>
    <s v="ANDRÉS"/>
    <s v="MUÑOZ JIMÉNEZ, ANDRÉS"/>
    <x v="1"/>
    <x v="1"/>
    <x v="0"/>
    <n v="0"/>
    <n v="0"/>
    <s v="anmunoz"/>
    <s v="andres.munoz@unirioja.es"/>
    <n v="2.4"/>
    <n v="2.4"/>
    <n v="536"/>
    <s v="PROFESOR INTERINO"/>
    <s v="P02"/>
    <s v="TIEMPO PARCIAL (2+2 HORAS)"/>
    <s v="2018-09-17 00:00:00.0"/>
    <s v="null"/>
    <s v="PI101377"/>
    <s v="PROFESOR CONTRATADO INTERINO"/>
    <s v="R109"/>
    <x v="9"/>
    <n v="535"/>
    <s v="INGENIERÍA ELÉCTRICA"/>
  </r>
  <r>
    <x v="17"/>
    <n v="16551240"/>
    <x v="5"/>
    <n v="623"/>
    <s v="623G"/>
    <s v="GRUPO-A"/>
    <s v="Electrónica industrial"/>
    <s v="GG"/>
    <s v="GRUPO GRANDE"/>
    <s v="623G"/>
    <s v="GG de Electrónica industrial"/>
    <s v="GRUPO-A"/>
    <s v="GG de Electrónica industrial"/>
    <s v="1S"/>
    <n v="16551240"/>
    <s v="CAPELLÁN"/>
    <s v="VILLACIÁN"/>
    <s v="CÁNDIDO"/>
    <s v="CAPELLÁN VILLACIÁN, CÁNDIDO"/>
    <x v="1"/>
    <x v="1"/>
    <x v="0"/>
    <n v="0"/>
    <n v="0"/>
    <s v="cacapell"/>
    <s v="candido.capellan@unirioja.es"/>
    <n v="3.2"/>
    <n v="3.2"/>
    <n v="536"/>
    <s v="PROFESOR INTERINO"/>
    <s v="C01"/>
    <s v="TIEMPO COMPLETO"/>
    <s v="2018-09-17 00:00:00.0"/>
    <s v="2019-04-09 00:00:00.0"/>
    <s v="PI101408"/>
    <s v="PROFESOR CONTRATADO INTERINO"/>
    <s v="R109"/>
    <x v="9"/>
    <n v="785"/>
    <s v="TECNOLOGÍA ELECTRÓNICA"/>
  </r>
  <r>
    <x v="17"/>
    <n v="16549519"/>
    <x v="5"/>
    <n v="623"/>
    <s v="623L"/>
    <s v="GRUPO-A1"/>
    <s v="Electrónica industrial"/>
    <s v="GL"/>
    <s v="GRUPO DE LABORATORIO"/>
    <s v="623L"/>
    <s v="GL de Electrónica industrial"/>
    <s v="GRUPO-A1"/>
    <s v="GL de Electrónica industrial"/>
    <s v="1S"/>
    <n v="16549519"/>
    <s v="ZORZANO"/>
    <s v="MARTÍNEZ"/>
    <s v="ANTONIO MOISÉS"/>
    <s v="ZORZANO MARTÍNEZ, ANTONIO MOISÉS"/>
    <x v="1"/>
    <x v="0"/>
    <x v="0"/>
    <n v="4"/>
    <n v="0"/>
    <s v="azorzano"/>
    <s v="antonio.zorzano@unirioja.es"/>
    <n v="0"/>
    <n v="0"/>
    <s v="A-0504"/>
    <s v="PROFESOR TITULAR UNIVERSIDAD"/>
    <s v="01A"/>
    <s v="TIEMPO COMPLETO AMPLIADO"/>
    <s v="2012-09-01 00:00:00.0"/>
    <s v="null"/>
    <s v="DF31836"/>
    <s v="PROFESOR TITULAR DE UNIVERSIDAD"/>
    <s v="R109"/>
    <x v="9"/>
    <n v="785"/>
    <s v="TECNOLOGÍA ELECTRÓNICA"/>
  </r>
  <r>
    <x v="17"/>
    <n v="16553057"/>
    <x v="5"/>
    <n v="625"/>
    <s v="625G"/>
    <s v="GRUPO-A"/>
    <s v="Instalaciones eléctricas II"/>
    <s v="GG"/>
    <s v="GRUPO GRANDE"/>
    <s v="625G"/>
    <s v="GG de Instalaciones eléctricas II"/>
    <s v="GRUPO-A"/>
    <s v="GG de Instalaciones eléctricas II"/>
    <s v="2S"/>
    <n v="16553057"/>
    <s v="SÁENZ DIEZ"/>
    <s v="MURO"/>
    <s v="JUAN CARLOS"/>
    <s v="SÁENZ DIEZ MURO, JUAN CARLOS"/>
    <x v="0"/>
    <x v="0"/>
    <x v="0"/>
    <n v="4"/>
    <n v="0"/>
    <s v="jusaenzd"/>
    <s v="juan-carlos.saenz-diez@unirioja.es"/>
    <n v="3.2"/>
    <n v="3.2"/>
    <n v="504"/>
    <s v="PROFESOR TITULAR UNIVERSIDAD"/>
    <s v="C01"/>
    <s v="TIEMPO COMPLETO"/>
    <s v="2018-11-26 00:00:00.0"/>
    <s v="null"/>
    <s v="DF31811"/>
    <s v="TITULAR DE UNIVERSIDAD"/>
    <s v="R109"/>
    <x v="9"/>
    <n v="535"/>
    <s v="INGENIERÍA ELÉCTRICA"/>
  </r>
  <r>
    <x v="17"/>
    <n v="16533382"/>
    <x v="5"/>
    <n v="626"/>
    <s v="626G"/>
    <s v="GRUPO-A"/>
    <s v="Sistemas eléctricos de potencia"/>
    <s v="GG"/>
    <s v="GRUPO GRANDE"/>
    <s v="626G"/>
    <s v="GG de Sistemas eléctricos de potencia"/>
    <s v="GRUPO-A"/>
    <s v="GG de Sistemas eléctricos de potencia"/>
    <s v="2S"/>
    <n v="16533382"/>
    <s v="FERNÁNDEZ"/>
    <s v="JIMÉNEZ"/>
    <s v="LUIS ALFREDO"/>
    <s v="FERNÁNDEZ JIMÉNEZ, LUIS ALFREDO"/>
    <x v="0"/>
    <x v="0"/>
    <x v="0"/>
    <n v="6"/>
    <n v="3"/>
    <s v="lafernan"/>
    <s v="luisalfredo.fernandez@unirioja.es"/>
    <n v="3.2"/>
    <n v="3.2"/>
    <n v="504"/>
    <s v="PROFESOR TITULAR UNIVERSIDAD"/>
    <s v="01R"/>
    <s v="TIEMPO COMPLETO REDUCIDO"/>
    <s v="2018-09-17 00:00:00.0"/>
    <s v="null"/>
    <s v="DF31813"/>
    <s v="TITULAR DE UNIVERSIDAD"/>
    <s v="R109"/>
    <x v="9"/>
    <n v="535"/>
    <s v="INGENIERÍA ELÉCTRICA"/>
  </r>
  <r>
    <x v="17"/>
    <n v="16557336"/>
    <x v="5"/>
    <n v="627"/>
    <s v="627G"/>
    <s v="GRUPO-A"/>
    <s v="Generación de energía eléctrica II"/>
    <s v="GG"/>
    <s v="GRUPO GRANDE"/>
    <s v="627G"/>
    <s v="GG de Generación de energía eléctrica II"/>
    <s v="GRUPO-A"/>
    <s v="GG de Generación de energía eléctrica II"/>
    <s v="2S"/>
    <n v="16557336"/>
    <s v="BLANCO"/>
    <s v="BARRERO"/>
    <s v="JUAN MANUEL"/>
    <s v="BLANCO BARRERO, JUAN MANUEL"/>
    <x v="0"/>
    <x v="0"/>
    <x v="0"/>
    <n v="4"/>
    <n v="1"/>
    <s v="jbblanco"/>
    <s v="juan-manuel.blanco@unirioja.es"/>
    <n v="3.2"/>
    <n v="3.2"/>
    <n v="504"/>
    <s v="PROFESOR TITULAR UNIVERSIDAD"/>
    <s v="C01"/>
    <s v="TIEMPO COMPLETO"/>
    <s v="2015-11-13 00:00:00.0"/>
    <s v="null"/>
    <s v="DF100035"/>
    <s v="PROFESOR TITULAR DE UNIVERSIDAD"/>
    <s v="R109"/>
    <x v="9"/>
    <n v="535"/>
    <s v="INGENIERÍA ELÉCTRICA"/>
  </r>
  <r>
    <x v="17"/>
    <n v="13142250"/>
    <x v="5"/>
    <n v="628"/>
    <s v="628G"/>
    <s v="GRUPO-A"/>
    <s v="Regulación automática y automatización industrial"/>
    <s v="GG"/>
    <s v="GRUPO GRANDE"/>
    <s v="628G"/>
    <s v="GG de Regulación automática y automatización industrial"/>
    <s v="GRUPO-A"/>
    <s v="GG de Regulación automática y automatización industrial"/>
    <s v="2S"/>
    <n v="13142250"/>
    <s v="GIL"/>
    <s v="MARTÍNEZ"/>
    <s v="MONTSERRAT"/>
    <s v="GIL MARTÍNEZ, MONTSERRAT"/>
    <x v="0"/>
    <x v="0"/>
    <x v="0"/>
    <n v="4"/>
    <n v="2"/>
    <s v="mogil"/>
    <s v="montse.gil@unirioja.es"/>
    <n v="1.6"/>
    <n v="1.6"/>
    <n v="504"/>
    <s v="PROFESOR TITULAR UNIVERSIDAD"/>
    <s v="C01"/>
    <s v="TIEMPO COMPLETO"/>
    <s v="2017-12-21 00:00:00.0"/>
    <s v="null"/>
    <s v="DF100289"/>
    <s v="PROFESOR TITULAR DE UNIVERSIDAD"/>
    <s v="R109"/>
    <x v="9"/>
    <n v="520"/>
    <s v="INGENIERÍA DE SISTEMAS Y AUTOMÁTICA"/>
  </r>
  <r>
    <x v="17"/>
    <n v="16553320"/>
    <x v="5"/>
    <n v="628"/>
    <s v="628G"/>
    <s v="GRUPO-A"/>
    <s v="Regulación automática y automatización industrial"/>
    <s v="GG"/>
    <s v="GRUPO GRANDE"/>
    <s v="628G"/>
    <s v="GG de Regulación automática y automatización industrial"/>
    <s v="GRUPO-A"/>
    <s v="GG de Regulación automática y automatización industrial"/>
    <s v="2S"/>
    <n v="16553320"/>
    <s v="ELVIRA"/>
    <s v="IZURRATEGUI"/>
    <s v="CARLOS"/>
    <s v="ELVIRA IZURRATEGUI, CARLOS"/>
    <x v="1"/>
    <x v="0"/>
    <x v="1"/>
    <n v="5"/>
    <n v="0"/>
    <s v="celvira"/>
    <s v="carlos.elvira@unirioja.es"/>
    <n v="1.6"/>
    <n v="1.6"/>
    <n v="506"/>
    <s v="PROFESOR TITULAR DE ESCUELA UNIVERSITARI"/>
    <s v="01A"/>
    <s v="TIEMPO COMPLETO AMPLIADO"/>
    <s v="2012-09-01 00:00:00.0"/>
    <s v="null"/>
    <s v="DF31778"/>
    <s v="TITULAR DE ESCUELAS UNIVERSITARIAS"/>
    <s v="R109"/>
    <x v="9"/>
    <n v="520"/>
    <s v="INGENIERÍA DE SISTEMAS Y AUTOMÁTICA"/>
  </r>
  <r>
    <x v="17"/>
    <n v="13141259"/>
    <x v="5"/>
    <n v="629"/>
    <s v="629G"/>
    <s v="GRUPO-A"/>
    <s v="Prácticas externas"/>
    <s v="GG"/>
    <s v="GRUPO GRANDE"/>
    <s v="629G"/>
    <s v="GG de Prácticas en empresa"/>
    <s v="GRUPO-A"/>
    <s v="GG de Prácticas en empresa"/>
    <s v="2S"/>
    <n v="13141259"/>
    <s v="LARA"/>
    <s v="SANTILLÁN"/>
    <s v="PEDRO MARÍA"/>
    <s v="LARA SANTILLÁN, PEDRO MARÍA"/>
    <x v="1"/>
    <x v="0"/>
    <x v="0"/>
    <n v="4"/>
    <n v="1"/>
    <s v="pemarala"/>
    <s v="pedro.lara@unirioja.es"/>
    <n v="0.1"/>
    <n v="0.1"/>
    <n v="504"/>
    <s v="PROFESOR TITULAR UNIVERSIDAD"/>
    <s v="C01"/>
    <s v="TIEMPO COMPLETO"/>
    <s v="2016-09-15 00:00:00.0"/>
    <s v="null"/>
    <s v="DF100045"/>
    <s v="TITULAR UNIVERSIDAD"/>
    <s v="R109"/>
    <x v="9"/>
    <n v="535"/>
    <s v="INGENIERÍA ELÉCTRICA"/>
  </r>
  <r>
    <x v="17"/>
    <n v="16584517"/>
    <x v="5"/>
    <n v="629"/>
    <s v="629G"/>
    <s v="GRUPO-A"/>
    <s v="Prácticas externas"/>
    <s v="GG"/>
    <s v="GRUPO GRANDE"/>
    <s v="629G"/>
    <s v="GG de Prácticas en empresa"/>
    <s v="GRUPO-A"/>
    <s v="GG de Prácticas en empresa"/>
    <s v="2S"/>
    <n v="16584517"/>
    <s v="FALCES"/>
    <s v="DE ANDRÉS"/>
    <s v="ALBERTO"/>
    <s v="FALCES DE ANDRÉS, ALBERTO"/>
    <x v="0"/>
    <x v="1"/>
    <x v="0"/>
    <n v="0"/>
    <n v="0"/>
    <s v="alfalces"/>
    <s v="alberto.falces@unirioja.es"/>
    <n v="0.1"/>
    <n v="0.1"/>
    <n v="536"/>
    <s v="PROFESOR INTERINO"/>
    <s v="C01"/>
    <s v="TIEMPO COMPLETO"/>
    <s v="2009-10-01 00:00:00.0"/>
    <s v="null"/>
    <s v="PI100720"/>
    <s v="PROFESOR CONTRATADO INTERINO"/>
    <s v="R109"/>
    <x v="9"/>
    <n v="535"/>
    <s v="INGENIERÍA ELÉCTRICA"/>
  </r>
  <r>
    <x v="18"/>
    <n v="16553320"/>
    <x v="5"/>
    <n v="640"/>
    <s v="640G"/>
    <s v="GRUPO-A"/>
    <s v="Control y programación de robots"/>
    <s v="GG"/>
    <s v="GRUPO GRANDE"/>
    <s v="640G"/>
    <s v="GG de Control y programación de robots"/>
    <s v="GRUPO-A"/>
    <s v="GG de Control y programación de robots"/>
    <s v="1S"/>
    <n v="16553320"/>
    <s v="ELVIRA"/>
    <s v="IZURRATEGUI"/>
    <s v="CARLOS"/>
    <s v="ELVIRA IZURRATEGUI, CARLOS"/>
    <x v="1"/>
    <x v="0"/>
    <x v="1"/>
    <n v="5"/>
    <n v="0"/>
    <s v="celvira"/>
    <s v="carlos.elvira@unirioja.es"/>
    <n v="3.2"/>
    <n v="3.2"/>
    <n v="506"/>
    <s v="PROFESOR TITULAR DE ESCUELA UNIVERSITARI"/>
    <s v="01A"/>
    <s v="TIEMPO COMPLETO AMPLIADO"/>
    <s v="2012-09-01 00:00:00.0"/>
    <s v="null"/>
    <s v="DF31778"/>
    <s v="TITULAR DE ESCUELAS UNIVERSITARIAS"/>
    <s v="R109"/>
    <x v="9"/>
    <n v="520"/>
    <s v="INGENIERÍA DE SISTEMAS Y AUTOMÁTICA"/>
  </r>
  <r>
    <x v="18"/>
    <n v="16551240"/>
    <x v="5"/>
    <n v="641"/>
    <s v="641G"/>
    <s v="GRUPO-A"/>
    <s v="Electrónica analógica"/>
    <s v="GG"/>
    <s v="GRUPO GRANDE"/>
    <s v="641G"/>
    <s v="GG de Electrónica analógica"/>
    <s v="GRUPO-A"/>
    <s v="GG de Electrónica analógica"/>
    <s v="1S"/>
    <n v="16551240"/>
    <s v="CAPELLÁN"/>
    <s v="VILLACIÁN"/>
    <s v="CÁNDIDO"/>
    <s v="CAPELLÁN VILLACIÁN, CÁNDIDO"/>
    <x v="1"/>
    <x v="1"/>
    <x v="0"/>
    <n v="0"/>
    <n v="0"/>
    <s v="cacapell"/>
    <s v="candido.capellan@unirioja.es"/>
    <n v="3.2"/>
    <n v="3.2"/>
    <n v="536"/>
    <s v="PROFESOR INTERINO"/>
    <s v="C01"/>
    <s v="TIEMPO COMPLETO"/>
    <s v="2018-09-17 00:00:00.0"/>
    <s v="2019-04-09 00:00:00.0"/>
    <s v="PI101408"/>
    <s v="PROFESOR CONTRATADO INTERINO"/>
    <s v="R109"/>
    <x v="9"/>
    <n v="785"/>
    <s v="TECNOLOGÍA ELECTRÓNICA"/>
  </r>
  <r>
    <x v="18"/>
    <n v="16549519"/>
    <x v="5"/>
    <n v="641"/>
    <s v="641L"/>
    <s v="GRUPO-A1"/>
    <s v="Electrónica analógica"/>
    <s v="GL"/>
    <s v="GRUPO DE LABORATORIO"/>
    <s v="641L"/>
    <s v="GL de Electrónica analógica"/>
    <s v="GRUPO-A1"/>
    <s v="GL de Electrónica analógica"/>
    <s v="1S"/>
    <n v="16549519"/>
    <s v="ZORZANO"/>
    <s v="MARTÍNEZ"/>
    <s v="ANTONIO MOISÉS"/>
    <s v="ZORZANO MARTÍNEZ, ANTONIO MOISÉS"/>
    <x v="1"/>
    <x v="0"/>
    <x v="0"/>
    <n v="4"/>
    <n v="0"/>
    <s v="azorzano"/>
    <s v="antonio.zorzano@unirioja.es"/>
    <n v="0"/>
    <n v="0"/>
    <s v="A-0504"/>
    <s v="PROFESOR TITULAR UNIVERSIDAD"/>
    <s v="01A"/>
    <s v="TIEMPO COMPLETO AMPLIADO"/>
    <s v="2012-09-01 00:00:00.0"/>
    <s v="null"/>
    <s v="DF31836"/>
    <s v="PROFESOR TITULAR DE UNIVERSIDAD"/>
    <s v="R109"/>
    <x v="9"/>
    <n v="785"/>
    <s v="TECNOLOGÍA ELECTRÓNICA"/>
  </r>
  <r>
    <x v="18"/>
    <n v="13141259"/>
    <x v="5"/>
    <n v="644"/>
    <s v="644G"/>
    <s v="GRUPO-A"/>
    <s v="Electrotecnia"/>
    <s v="GG"/>
    <s v="GRUPO GRANDE"/>
    <s v="644G"/>
    <s v="GG de Electrotecnia"/>
    <s v="GRUPO-A"/>
    <s v="GG de Electrotecnia"/>
    <s v="1S"/>
    <n v="13141259"/>
    <s v="LARA"/>
    <s v="SANTILLÁN"/>
    <s v="PEDRO MARÍA"/>
    <s v="LARA SANTILLÁN, PEDRO MARÍA"/>
    <x v="1"/>
    <x v="0"/>
    <x v="0"/>
    <n v="4"/>
    <n v="1"/>
    <s v="pemarala"/>
    <s v="pedro.lara@unirioja.es"/>
    <n v="3.2"/>
    <n v="3.2"/>
    <n v="504"/>
    <s v="PROFESOR TITULAR UNIVERSIDAD"/>
    <s v="C01"/>
    <s v="TIEMPO COMPLETO"/>
    <s v="2016-09-15 00:00:00.0"/>
    <s v="null"/>
    <s v="DF100045"/>
    <s v="TITULAR UNIVERSIDAD"/>
    <s v="R109"/>
    <x v="9"/>
    <n v="535"/>
    <s v="INGENIERÍA ELÉCTRICA"/>
  </r>
  <r>
    <x v="18"/>
    <n v="78750288"/>
    <x v="5"/>
    <n v="645"/>
    <s v="645G"/>
    <s v="GRUPO-A"/>
    <s v="Ingeniería de control"/>
    <s v="GG"/>
    <s v="GRUPO GRANDE"/>
    <s v="645G"/>
    <s v="GG de Ingeniería de control"/>
    <s v="GRUPO-A"/>
    <s v="GG de Ingeniería de control"/>
    <s v="2S"/>
    <n v="78750288"/>
    <s v="RICO"/>
    <s v="AZAGRA"/>
    <s v="JAVIER"/>
    <s v="RICO AZAGRA, JAVIER"/>
    <x v="0"/>
    <x v="0"/>
    <x v="0"/>
    <n v="1"/>
    <n v="0"/>
    <s v="jarico"/>
    <s v="javier.rico@unirioja.es"/>
    <n v="3.2"/>
    <n v="3.2"/>
    <n v="536"/>
    <s v="PROFESOR INTERINO"/>
    <s v="C01"/>
    <s v="TIEMPO COMPLETO"/>
    <s v="2010-09-01 00:00:00.0"/>
    <s v="null"/>
    <s v="PI100757"/>
    <s v="PROFESOR CONTRATADO INTERINO"/>
    <s v="R109"/>
    <x v="9"/>
    <n v="520"/>
    <s v="INGENIERÍA DE SISTEMAS Y AUTOMÁTICA"/>
  </r>
  <r>
    <x v="18"/>
    <n v="16518274"/>
    <x v="5"/>
    <n v="646"/>
    <s v="646G"/>
    <s v="GRUPO-A"/>
    <s v="Instrumentación electrónica"/>
    <s v="GG"/>
    <s v="GRUPO GRANDE"/>
    <s v="646G"/>
    <s v="GG de Instrumentación electrónica"/>
    <s v="GRUPO-A"/>
    <s v="GG de Instrumentación electrónica"/>
    <s v="2S"/>
    <n v="16518274"/>
    <s v="ZORZANO"/>
    <s v="MARTÍNEZ"/>
    <s v="LUIS FRANCISCO"/>
    <s v="ZORZANO MARTÍNEZ, LUIS FRANCISCO"/>
    <x v="1"/>
    <x v="0"/>
    <x v="0"/>
    <n v="6"/>
    <n v="0"/>
    <s v="lzorzano"/>
    <s v="luis.zorzano@unirioja.es"/>
    <n v="0"/>
    <n v="0"/>
    <n v="505"/>
    <s v="CATEDRATICO ESCUELA UNIVERSITARIA"/>
    <s v="01A"/>
    <s v="TIEMPO COMPLETO AMPLIADO"/>
    <s v="2012-09-01 00:00:00.0"/>
    <s v="null"/>
    <s v="DF100144"/>
    <s v="CATEDRÁTICO DE ESCUELA UNIVERSITARIA"/>
    <s v="R109"/>
    <x v="9"/>
    <n v="785"/>
    <s v="TECNOLOGÍA ELECTRÓNICA"/>
  </r>
  <r>
    <x v="18"/>
    <n v="16617096"/>
    <x v="5"/>
    <n v="646"/>
    <s v="646G"/>
    <s v="GRUPO-A"/>
    <s v="Instrumentación electrónica"/>
    <s v="GG"/>
    <s v="GRUPO GRANDE"/>
    <s v="646G"/>
    <s v="GG de Instrumentación electrónica"/>
    <s v="GRUPO-A"/>
    <s v="GG de Instrumentación electrónica"/>
    <s v="2S"/>
    <n v="16617096"/>
    <s v="GIL"/>
    <s v="MARTÍNEZ"/>
    <s v="FRANCISCO"/>
    <s v="GIL MARTÍNEZ, FRANCISCO"/>
    <x v="1"/>
    <x v="1"/>
    <x v="1"/>
    <m/>
    <m/>
    <s v="frgil"/>
    <s v="francisco.gil@unirioja.es"/>
    <n v="3.2"/>
    <n v="3.2"/>
    <n v="536"/>
    <s v="PROFESOR INTERINO"/>
    <s v="P04"/>
    <s v="TIEMPO PARCIAL (4+4 HORAS)"/>
    <s v="2019-03-29 00:00:00.0"/>
    <s v="2019-07-25 00:00:00.0"/>
    <s v="PI101527"/>
    <s v="PROFESOR CONTRATADO INTERINO"/>
    <s v="R109"/>
    <x v="9"/>
    <n v="785"/>
    <s v="TECNOLOGÍA ELECTRÓNICA"/>
  </r>
  <r>
    <x v="18"/>
    <n v="16611012"/>
    <x v="5"/>
    <n v="647"/>
    <s v="647L"/>
    <s v="GRUPO-A1"/>
    <s v="Automatización de sistemas de producción flexible"/>
    <s v="GL"/>
    <s v="GRUPO DE LABORATORIO"/>
    <s v="647L"/>
    <s v="GL de Automatización de sistemas de producción flexible"/>
    <s v="GRUPO-A1"/>
    <s v="GL de Automatización de sistemas de producción flexible"/>
    <s v="1S"/>
    <n v="16611012"/>
    <s v="NÁJERA"/>
    <s v="CANAL"/>
    <s v="SILVANO"/>
    <s v="NÁJERA CANAL, SILVANO"/>
    <x v="0"/>
    <x v="0"/>
    <x v="0"/>
    <n v="0"/>
    <n v="0"/>
    <s v="sinajera"/>
    <s v="silvano.najera@unirioja.es"/>
    <n v="2.8"/>
    <n v="2.8"/>
    <n v="536"/>
    <s v="PROFESOR INTERINO"/>
    <s v="C01"/>
    <s v="TIEMPO COMPLETO"/>
    <s v="2018-09-17 00:00:00.0"/>
    <s v="null"/>
    <s v="PI101375"/>
    <s v="PROFESOR CONTRATADO INTERINO TC"/>
    <s v="R109"/>
    <x v="9"/>
    <n v="520"/>
    <s v="INGENIERÍA DE SISTEMAS Y AUTOMÁTICA"/>
  </r>
  <r>
    <x v="18"/>
    <n v="13142250"/>
    <x v="5"/>
    <n v="648"/>
    <s v="648G"/>
    <s v="GRUPO-A"/>
    <s v="Control aplicado de procesos"/>
    <s v="GG"/>
    <s v="GRUPO GRANDE"/>
    <s v="648G"/>
    <s v="GG de Control aplicado de procesos"/>
    <s v="GRUPO-A"/>
    <s v="GG de Control aplicado de procesos"/>
    <s v="2S"/>
    <n v="13142250"/>
    <s v="GIL"/>
    <s v="MARTÍNEZ"/>
    <s v="MONTSERRAT"/>
    <s v="GIL MARTÍNEZ, MONTSERRAT"/>
    <x v="0"/>
    <x v="0"/>
    <x v="0"/>
    <n v="4"/>
    <n v="2"/>
    <s v="mogil"/>
    <s v="montse.gil@unirioja.es"/>
    <n v="3.2"/>
    <n v="3.2"/>
    <n v="504"/>
    <s v="PROFESOR TITULAR UNIVERSIDAD"/>
    <s v="C01"/>
    <s v="TIEMPO COMPLETO"/>
    <s v="2017-12-21 00:00:00.0"/>
    <s v="null"/>
    <s v="DF100289"/>
    <s v="PROFESOR TITULAR DE UNIVERSIDAD"/>
    <s v="R109"/>
    <x v="9"/>
    <n v="520"/>
    <s v="INGENIERÍA DE SISTEMAS Y AUTOMÁTICA"/>
  </r>
  <r>
    <x v="18"/>
    <n v="16565868"/>
    <x v="5"/>
    <n v="652"/>
    <s v="652G"/>
    <s v="GRUPO-A"/>
    <s v="Modelado y simulación de sistemas de producción"/>
    <s v="GG"/>
    <s v="GRUPO GRANDE"/>
    <s v="652G"/>
    <s v="GG de Modelado y simulación de sistemas de producción"/>
    <s v="GRUPO-A"/>
    <s v="GG de Modelado y simulación de sistemas de producción"/>
    <s v="1S"/>
    <n v="16565868"/>
    <s v="JIMÉNEZ"/>
    <s v="MACÍAS"/>
    <s v="EMILIO"/>
    <s v="JIMÉNEZ MACÍAS, EMILIO"/>
    <x v="0"/>
    <x v="0"/>
    <x v="0"/>
    <n v="3"/>
    <n v="3"/>
    <s v="emjimene"/>
    <s v="emilio.jimenez@unirioja.es"/>
    <n v="2.4"/>
    <n v="2.4"/>
    <n v="500"/>
    <s v="CATEDRATICO DE UNIVERSIDAD"/>
    <s v="C01"/>
    <s v="TIEMPO COMPLETO"/>
    <s v="2016-04-15 00:00:00.0"/>
    <s v="null"/>
    <s v="DF100329"/>
    <s v="CATEDRÁTICO DE UNIVERSIDAD"/>
    <s v="R109"/>
    <x v="9"/>
    <n v="520"/>
    <s v="INGENIERÍA DE SISTEMAS Y AUTOMÁTICA"/>
  </r>
  <r>
    <x v="18"/>
    <n v="16570582"/>
    <x v="5"/>
    <n v="653"/>
    <s v="653G"/>
    <s v="GRUPO-A"/>
    <s v="Prácticas en empresa"/>
    <s v="GG"/>
    <s v="GRUPO GRANDE"/>
    <s v="653G"/>
    <s v="GG de Prácticas en empresa"/>
    <s v="GRUPO-A"/>
    <s v="GG de Prácticas en empresa"/>
    <s v="2S"/>
    <n v="16570582"/>
    <s v="PÉREZ"/>
    <s v="BARRÓN"/>
    <s v="IVÁN LUIS"/>
    <s v="PÉREZ BARRÓN, IVÁN LUIS"/>
    <x v="0"/>
    <x v="0"/>
    <x v="0"/>
    <n v="3"/>
    <n v="1"/>
    <s v="ivperez"/>
    <s v="ivan.perez@unirioja.es"/>
    <n v="0.1"/>
    <n v="0.1"/>
    <n v="534"/>
    <s v="CONTRATADO DOCTOR -TIPO 1"/>
    <s v="C01"/>
    <s v="TIEMPO COMPLETO"/>
    <s v="2015-12-23 00:00:00.0"/>
    <s v="null"/>
    <s v="LD100490"/>
    <s v="PROFESOR CONTRATADO DOCTOR TIPO 1"/>
    <s v="R109"/>
    <x v="9"/>
    <n v="785"/>
    <s v="TECNOLOGÍA ELECTRÓNICA"/>
  </r>
  <r>
    <x v="2"/>
    <n v="72781400"/>
    <x v="1"/>
    <n v="660"/>
    <s v="660G"/>
    <s v="GRUPO-A"/>
    <s v="Derecho colectivo del trabajo"/>
    <s v="GG"/>
    <s v="GRUPO GRANDE"/>
    <s v="660G"/>
    <s v="GG de Derecho colectivo del trabajo"/>
    <s v="GRUPO-A"/>
    <s v="GG de Derecho colectivo del trabajo"/>
    <s v="2S"/>
    <n v="72781400"/>
    <s v="MORCILLO"/>
    <s v="GARCÍA"/>
    <s v="JUAN CARLOS"/>
    <s v="MORCILLO GARCÍA, JUAN CARLOS"/>
    <x v="1"/>
    <x v="1"/>
    <x v="1"/>
    <n v="0"/>
    <n v="0"/>
    <s v="jumorcil"/>
    <s v="juan-carlos.morcillo@unirioja.es"/>
    <n v="4.5"/>
    <n v="4.5"/>
    <s v="A-0539"/>
    <s v="TITULAR"/>
    <s v="P06"/>
    <s v="TIEMPO PARCIAL (6+6 HORAS)"/>
    <s v="2011-01-01 00:00:00.0"/>
    <s v="null"/>
    <s v="PI100799"/>
    <s v="AGREGADO"/>
    <s v="R103"/>
    <x v="1"/>
    <n v="140"/>
    <s v="DERECHO DEL TRABAJO Y DE LA SEGURIDAD SOCIAL"/>
  </r>
  <r>
    <x v="2"/>
    <n v="16542669"/>
    <x v="1"/>
    <n v="661"/>
    <s v="661G"/>
    <s v="GRUPO-A"/>
    <s v="Derecho individual del trabajo"/>
    <s v="GG"/>
    <s v="GRUPO GRANDE"/>
    <s v="661G"/>
    <s v="GG de Derecho individual del trabajo"/>
    <s v="GRUPO-A"/>
    <s v="GG de Derecho individual del trabajo"/>
    <s v="1S"/>
    <n v="16542669"/>
    <s v="ARRUGA"/>
    <s v="SEGURA"/>
    <s v="MARÍA CONCEPCIÓN"/>
    <s v="ARRUGA SEGURA, MARÍA CONCEPCIÓN"/>
    <x v="1"/>
    <x v="0"/>
    <x v="1"/>
    <n v="5"/>
    <n v="0"/>
    <s v="m-arruga"/>
    <s v="maria-concepcion.arruga@unirioja.es"/>
    <n v="4.5"/>
    <n v="4.5"/>
    <s v="A-0537"/>
    <s v="TITULAR"/>
    <s v="C01"/>
    <s v="TIEMPO COMPLETO"/>
    <s v="2011-01-01 00:00:00.0"/>
    <s v="null"/>
    <s v="PI100875"/>
    <s v="TITULAR"/>
    <s v="R103"/>
    <x v="1"/>
    <n v="140"/>
    <s v="DERECHO DEL TRABAJO Y DE LA SEGURIDAD SOCIAL"/>
  </r>
  <r>
    <x v="2"/>
    <n v="16533310"/>
    <x v="1"/>
    <n v="662"/>
    <s v="662G"/>
    <s v="GRUPO-A"/>
    <s v="Economía del trabajo"/>
    <s v="GG"/>
    <s v="GRUPO GRANDE"/>
    <s v="662G"/>
    <s v="GG de Economía del trabajo"/>
    <s v="GRUPO-A"/>
    <s v="GG de Economía del trabajo"/>
    <s v="1S"/>
    <n v="16533310"/>
    <s v="DE TORRE"/>
    <s v="RESA"/>
    <s v="MARÍA JESÚS"/>
    <s v="DE TORRE RESA, MARÍA JESÚS"/>
    <x v="1"/>
    <x v="0"/>
    <x v="1"/>
    <n v="6"/>
    <n v="0"/>
    <s v="marirede"/>
    <s v="chechu.detorre@unirioja.es"/>
    <n v="0"/>
    <n v="0"/>
    <n v="506"/>
    <s v="PROFESOR TITULAR DE ESCUELA UNIVERSITARI"/>
    <s v="01A"/>
    <s v="TIEMPO COMPLETO AMPLIADO"/>
    <s v="2012-09-01 00:00:00.0"/>
    <s v="null"/>
    <s v="DF31239"/>
    <s v="TITULAR DE ESCUELAS UNIVERSITARIAS"/>
    <s v="R104"/>
    <x v="0"/>
    <n v="415"/>
    <s v="FUNDAMENTOS DEL ANÁLISIS ECONÓMICO"/>
  </r>
  <r>
    <x v="2"/>
    <n v="73003437"/>
    <x v="1"/>
    <n v="662"/>
    <s v="662G"/>
    <s v="GRUPO-A"/>
    <s v="Economía del trabajo"/>
    <s v="GG"/>
    <s v="GRUPO GRANDE"/>
    <s v="662G"/>
    <s v="GG de Economía del trabajo"/>
    <s v="GRUPO-A"/>
    <s v="GG de Economía del trabajo"/>
    <s v="1S"/>
    <n v="73003437"/>
    <s v="LANGARITA"/>
    <s v="TEJERO"/>
    <s v="RAQUEL"/>
    <s v="LANGARITA TEJERO, RAQUEL"/>
    <x v="1"/>
    <x v="1"/>
    <x v="1"/>
    <n v="0"/>
    <n v="0"/>
    <s v="ralangar"/>
    <s v="raquel.langarita@unirioja.es"/>
    <n v="4.5"/>
    <n v="4.5"/>
    <n v="536"/>
    <s v="PROFESOR INTERINO"/>
    <s v="C01"/>
    <s v="TIEMPO COMPLETO"/>
    <s v="2018-09-17 00:00:00.0"/>
    <s v="null"/>
    <s v="PI101357"/>
    <s v="PROFESOR CONTRATADO INTERINO"/>
    <s v="R104"/>
    <x v="0"/>
    <n v="415"/>
    <s v="FUNDAMENTOS DEL ANÁLISIS ECONÓMICO"/>
  </r>
  <r>
    <x v="2"/>
    <n v="16563493"/>
    <x v="1"/>
    <n v="663"/>
    <s v="663R"/>
    <s v="GRUPO-A1"/>
    <s v="Marco normativo de la Seguridad Social"/>
    <s v="GR"/>
    <s v="GRUPO REDUCIDO"/>
    <s v="663R"/>
    <s v="GR de Marco normativo de la seguridad social"/>
    <s v="GRUPO-A1"/>
    <s v="GR de Marco normativo de la seguridad social"/>
    <s v="2S"/>
    <n v="16563493"/>
    <s v="SESMA"/>
    <s v="BASTIDA"/>
    <s v="BEGOÑA"/>
    <s v="SESMA BASTIDA, BEGOÑA"/>
    <x v="1"/>
    <x v="1"/>
    <x v="0"/>
    <n v="3"/>
    <n v="0"/>
    <s v="bsesma"/>
    <s v="begona.sesma@unirioja.es"/>
    <n v="0.5"/>
    <n v="0.5"/>
    <n v="534"/>
    <s v="CONTRATADO DOCTOR -TIPO 1"/>
    <s v="C01"/>
    <s v="TIEMPO COMPLETO"/>
    <s v="2008-09-19 00:00:00.0"/>
    <s v="null"/>
    <s v="LD100628"/>
    <s v="PROFESOR CONTRATADO DOCTOR -TIPO 1"/>
    <s v="R103"/>
    <x v="1"/>
    <n v="140"/>
    <s v="DERECHO DEL TRABAJO Y DE LA SEGURIDAD SOCIAL"/>
  </r>
  <r>
    <x v="2"/>
    <n v="72786271"/>
    <x v="1"/>
    <n v="665"/>
    <s v="665G"/>
    <s v="GRUPO-A"/>
    <s v="Teoría y técnicas de negociación"/>
    <s v="GG"/>
    <s v="GRUPO GRANDE"/>
    <s v="665G"/>
    <s v="GG de Teoría y técnicas de negociación"/>
    <s v="GRUPO-A"/>
    <s v="GG de Teoría y técnicas de negociación"/>
    <s v="1S"/>
    <n v="72786271"/>
    <s v="MONTAÑÉS"/>
    <s v="MURO"/>
    <s v="MARÍA PILAR"/>
    <s v="MONTAÑÉS MURO, MARÍA PILAR"/>
    <x v="0"/>
    <x v="1"/>
    <x v="1"/>
    <n v="1"/>
    <n v="0"/>
    <s v="mamontan"/>
    <s v="maria-pilar.montanes@unirioja.es"/>
    <n v="4.5"/>
    <n v="4.5"/>
    <n v="536"/>
    <s v="PROFESOR INTERINO"/>
    <s v="C01"/>
    <s v="TIEMPO COMPLETO"/>
    <s v="2012-09-01 00:00:00.0"/>
    <s v="null"/>
    <s v="PI100845"/>
    <s v="PROFESOR CONTRATADO INTERINO"/>
    <s v="R115"/>
    <x v="2"/>
    <n v="740"/>
    <s v="PSICOLOGÍA SOCIAL"/>
  </r>
  <r>
    <x v="2"/>
    <n v="16562995"/>
    <x v="1"/>
    <n v="667"/>
    <s v="667G"/>
    <s v="GRUPO-A"/>
    <s v="Derecho sindical"/>
    <s v="GG"/>
    <s v="GRUPO GRANDE"/>
    <s v="667G"/>
    <s v="GG de Derecho sindical"/>
    <s v="GRUPO-A"/>
    <s v="GG de Derecho sindical"/>
    <s v="1S"/>
    <n v="16562995"/>
    <s v="SOMALO"/>
    <s v="SAN JUAN"/>
    <s v="MARÍA"/>
    <s v="SOMALO SAN JUAN, MARÍA"/>
    <x v="1"/>
    <x v="1"/>
    <x v="1"/>
    <n v="0"/>
    <n v="0"/>
    <s v="masomalo"/>
    <s v="maria.somalo@unirioja.es"/>
    <n v="4.5"/>
    <n v="4.5"/>
    <n v="536"/>
    <s v="PROFESOR INTERINO"/>
    <s v="P03"/>
    <s v="TIEMPO PARCIAL (3+3 HORAS)"/>
    <s v="2019-03-09 00:00:00.0"/>
    <s v="null"/>
    <s v="PI101019"/>
    <s v="PROFESOR CONTRATADO INTERINO"/>
    <s v="R103"/>
    <x v="1"/>
    <n v="140"/>
    <s v="DERECHO DEL TRABAJO Y DE LA SEGURIDAD SOCIAL"/>
  </r>
  <r>
    <x v="2"/>
    <n v="16517184"/>
    <x v="1"/>
    <n v="670"/>
    <s v="670G"/>
    <s v="GRUPO-A"/>
    <s v="Gestión de responsabilidad social corporativa"/>
    <s v="GG"/>
    <s v="GRUPO GRANDE"/>
    <s v="670G"/>
    <s v="GG de Gestión de responsabilidad social corporativa"/>
    <s v="GRUPO-A"/>
    <s v="GG de Gestión de responsabilidad social corporativa"/>
    <s v="1S"/>
    <n v="16517184"/>
    <s v="JUÁREZ"/>
    <s v="CASTELLÓ"/>
    <s v="CARMELO ARTURO"/>
    <s v="JUÁREZ CASTELLÓ, CARMELO ARTURO"/>
    <x v="0"/>
    <x v="0"/>
    <x v="0"/>
    <n v="4"/>
    <n v="2"/>
    <s v="cajuarez"/>
    <s v="carmelo.juarez@unirioja.es"/>
    <n v="4.5"/>
    <n v="4.5"/>
    <n v="504"/>
    <s v="PROFESOR TITULAR UNIVERSIDAD"/>
    <s v="C01"/>
    <s v="TIEMPO COMPLETO"/>
    <s v="2013-09-13 00:00:00.0"/>
    <s v="null"/>
    <s v="DF31303"/>
    <s v="TITULAR DE UNIVERSIDAD"/>
    <s v="R104"/>
    <x v="0"/>
    <n v="650"/>
    <s v="ORGANIZACIÓN DE EMPRESAS"/>
  </r>
  <r>
    <x v="2"/>
    <n v="16525592"/>
    <x v="1"/>
    <n v="671"/>
    <s v="671G"/>
    <s v="GRUPO-A"/>
    <s v="Marco normativo y de gestión de la prevención de riesgos laborales"/>
    <s v="GG"/>
    <s v="GRUPO GRANDE"/>
    <s v="671G"/>
    <s v="GG de Marco normativo y de gestión de la prevención de riesgos laborales"/>
    <s v="GRUPO-A"/>
    <s v="GG de Marco normativo y de gestión de la prevención de riesgos laborales"/>
    <s v="1S"/>
    <n v="16525592"/>
    <s v="RUBIO"/>
    <s v="LERENA"/>
    <s v="MARÍA VICTORIA"/>
    <s v="RUBIO LERENA, MARÍA VICTORIA"/>
    <x v="0"/>
    <x v="0"/>
    <x v="1"/>
    <n v="5"/>
    <n v="0"/>
    <s v="m-rubio"/>
    <s v="maria-victoria.rubio@unirioja.es"/>
    <n v="4.5"/>
    <n v="4.5"/>
    <s v="A-0537"/>
    <s v="TITULAR"/>
    <s v="C01"/>
    <s v="TIEMPO COMPLETO"/>
    <s v="2011-01-01 00:00:00.0"/>
    <s v="null"/>
    <s v="PI100793"/>
    <s v="TITULAR"/>
    <s v="R103"/>
    <x v="1"/>
    <n v="140"/>
    <s v="DERECHO DEL TRABAJO Y DE LA SEGURIDAD SOCIAL"/>
  </r>
  <r>
    <x v="2"/>
    <n v="16507414"/>
    <x v="1"/>
    <n v="672"/>
    <s v="672G"/>
    <s v="GRUPO-A"/>
    <s v="Prácticas externas"/>
    <s v="GG"/>
    <s v="GRUPO GRANDE"/>
    <s v="672G"/>
    <s v="GG de Prácticas en empresa"/>
    <s v="GRUPO-A"/>
    <s v="GG de Prácticas en empresa"/>
    <s v="1S"/>
    <n v="16507414"/>
    <s v="SAINZ"/>
    <s v="OCHOA"/>
    <s v="ALBERTO"/>
    <s v="SAINZ OCHOA, ALBERTO"/>
    <x v="1"/>
    <x v="1"/>
    <x v="0"/>
    <n v="6"/>
    <n v="0"/>
    <s v="alsainz"/>
    <s v="alberto.sainz@unirioja.es"/>
    <n v="0.6"/>
    <n v="0.6"/>
    <n v="504"/>
    <s v="PROFESOR TITULAR UNIVERSIDAD"/>
    <s v="01A"/>
    <s v="TIEMPO COMPLETO AMPLIADO"/>
    <s v="2012-09-01 00:00:00.0"/>
    <s v="null"/>
    <s v="DF31301"/>
    <s v="TITULAR DE UNIVERSIDAD"/>
    <s v="R104"/>
    <x v="0"/>
    <n v="650"/>
    <s v="ORGANIZACIÓN DE EMPRESAS"/>
  </r>
  <r>
    <x v="2"/>
    <n v="16594506"/>
    <x v="1"/>
    <n v="672"/>
    <s v="672G"/>
    <s v="GRUPO-A"/>
    <s v="Prácticas externas"/>
    <s v="GG"/>
    <s v="GRUPO GRANDE"/>
    <s v="672G"/>
    <s v="GG de Prácticas en empresa"/>
    <s v="GRUPO-A"/>
    <s v="GG de Prácticas en empresa"/>
    <s v="1S"/>
    <n v="16594506"/>
    <s v="VARGAS"/>
    <s v="MONTOYA"/>
    <s v="PILAR"/>
    <s v="VARGAS MONTOYA, PILAR"/>
    <x v="1"/>
    <x v="0"/>
    <x v="0"/>
    <n v="3"/>
    <n v="0"/>
    <s v="pivargas"/>
    <s v="pilar.vargas@unirioja.es"/>
    <n v="0.4"/>
    <n v="0.4"/>
    <n v="504"/>
    <s v="PROFESOR TITULAR UNIVERSIDAD"/>
    <s v="C01"/>
    <s v="TIEMPO COMPLETO"/>
    <s v="2018-11-26 00:00:00.0"/>
    <s v="null"/>
    <s v="DF100362"/>
    <s v="PROFESOR TITULAR DE UNIVERSIDAD"/>
    <s v="R104"/>
    <x v="0"/>
    <n v="650"/>
    <s v="ORGANIZACIÓN DE EMPRESAS"/>
  </r>
  <r>
    <x v="0"/>
    <n v="16500778"/>
    <x v="0"/>
    <n v="677"/>
    <s v="029G"/>
    <s v="GRUPO-A"/>
    <s v="Elementos de Derecho positivo"/>
    <s v="GG"/>
    <s v="GRUPO GRANDE"/>
    <s v="029G"/>
    <s v="CLASES MAGISTRALES DE ELEMENTOS DE DERECHO POSITIVO"/>
    <s v="GRUPO-A"/>
    <s v="Grupo de Clases Magistrales de ELEMENTOS DE DERECHO POSITIVO"/>
    <s v="1S"/>
    <n v="16500778"/>
    <s v="MURILLAS"/>
    <s v="ESCUDERO"/>
    <s v="JUAN MANUEL"/>
    <s v="MURILLAS ESCUDERO, JUAN MANUEL"/>
    <x v="0"/>
    <x v="1"/>
    <x v="0"/>
    <n v="5"/>
    <n v="1"/>
    <s v="jumurill"/>
    <s v="juan-manuel.murillas@unirioja.es"/>
    <n v="2.1"/>
    <n v="2.1"/>
    <n v="534"/>
    <s v="CONTRATADO DOCTOR -TIPO 1"/>
    <s v="C01"/>
    <s v="TIEMPO COMPLETO"/>
    <s v="2015-10-17 00:00:00.0"/>
    <s v="null"/>
    <s v="LD100615"/>
    <s v="PROFESOR CONTRATADO DOCTOR -TIPO 1"/>
    <s v="R103"/>
    <x v="1"/>
    <n v="130"/>
    <s v="DERECHO CIVIL"/>
  </r>
  <r>
    <x v="0"/>
    <n v="16563493"/>
    <x v="0"/>
    <n v="677"/>
    <s v="029G"/>
    <s v="GRUPO-A"/>
    <s v="Elementos de Derecho positivo"/>
    <s v="GG"/>
    <s v="GRUPO GRANDE"/>
    <s v="029G"/>
    <s v="CLASES MAGISTRALES DE ELEMENTOS DE DERECHO POSITIVO"/>
    <s v="GRUPO-A"/>
    <s v="Grupo de Clases Magistrales de ELEMENTOS DE DERECHO POSITIVO"/>
    <s v="1S"/>
    <n v="16563493"/>
    <s v="SESMA"/>
    <s v="BASTIDA"/>
    <s v="BEGOÑA"/>
    <s v="SESMA BASTIDA, BEGOÑA"/>
    <x v="1"/>
    <x v="1"/>
    <x v="0"/>
    <n v="3"/>
    <n v="0"/>
    <s v="bsesma"/>
    <s v="begona.sesma@unirioja.es"/>
    <n v="1.2"/>
    <n v="1.2"/>
    <n v="534"/>
    <s v="CONTRATADO DOCTOR -TIPO 1"/>
    <s v="C01"/>
    <s v="TIEMPO COMPLETO"/>
    <s v="2008-09-19 00:00:00.0"/>
    <s v="null"/>
    <s v="LD100628"/>
    <s v="PROFESOR CONTRATADO DOCTOR -TIPO 1"/>
    <s v="R103"/>
    <x v="1"/>
    <n v="140"/>
    <s v="DERECHO DEL TRABAJO Y DE LA SEGURIDAD SOCIAL"/>
  </r>
  <r>
    <x v="0"/>
    <n v="16598717"/>
    <x v="0"/>
    <n v="677"/>
    <s v="029G"/>
    <s v="GRUPO-A"/>
    <s v="Elementos de Derecho positivo"/>
    <s v="GG"/>
    <s v="GRUPO GRANDE"/>
    <s v="029G"/>
    <s v="CLASES MAGISTRALES DE ELEMENTOS DE DERECHO POSITIVO"/>
    <s v="GRUPO-A"/>
    <s v="Grupo de Clases Magistrales de ELEMENTOS DE DERECHO POSITIVO"/>
    <s v="1S"/>
    <n v="16598717"/>
    <s v="SAN MARTÍN"/>
    <s v="SEGURA"/>
    <s v="DAVID"/>
    <s v="SAN MARTÍN SEGURA, DAVID"/>
    <x v="1"/>
    <x v="0"/>
    <x v="1"/>
    <n v="0"/>
    <n v="0"/>
    <s v="dasan-ma"/>
    <s v="david.san-martin@unirioja.es"/>
    <n v="1.2"/>
    <n v="1.2"/>
    <n v="536"/>
    <s v="PROFESOR INTERINO"/>
    <s v="C01"/>
    <s v="TIEMPO COMPLETO"/>
    <s v="2018-09-24 00:00:00.0"/>
    <s v="2019-09-14 00:00:00.0"/>
    <s v="PI101421"/>
    <s v="PROFESOR CONTRATADO INTERINO"/>
    <s v="R103"/>
    <x v="1"/>
    <n v="125"/>
    <s v="DERECHO ADMINISTRATIVO"/>
  </r>
  <r>
    <x v="0"/>
    <n v="16566979"/>
    <x v="0"/>
    <n v="677"/>
    <s v="029G"/>
    <s v="GRUPO-B"/>
    <s v="Elementos de Derecho positivo"/>
    <s v="GG"/>
    <s v="GRUPO GRANDE"/>
    <s v="029G"/>
    <s v="CLASES MAGISTRALES DE ELEMENTOS DE DERECHO POSITIVO"/>
    <s v="GRUPO-B"/>
    <s v="Grupo de Clases Magistrales de ELEMENTOS DE DERECHO POSITIVO"/>
    <s v="1S"/>
    <n v="16566979"/>
    <s v="BARRIOBERO"/>
    <s v="MARTÍNEZ"/>
    <s v="IGNACIO"/>
    <s v="BARRIOBERO MARTÍNEZ, IGNACIO"/>
    <x v="1"/>
    <x v="1"/>
    <x v="0"/>
    <n v="0"/>
    <n v="0"/>
    <s v="igbarrio"/>
    <s v="ignacio.barriobero@unirioja.es"/>
    <n v="1.2"/>
    <n v="1.2"/>
    <n v="532"/>
    <s v="LABORAL DOCENTE-ASOCIADO"/>
    <s v="P06"/>
    <s v="TIEMPO PARCIAL (6+6 HORAS)"/>
    <s v="2016-09-15 00:00:00.0"/>
    <s v="2019-09-14 00:00:00.0"/>
    <s v="PI101100"/>
    <s v="PROFESOR ASOCIADO"/>
    <s v="R103"/>
    <x v="1"/>
    <n v="125"/>
    <s v="DERECHO ADMINISTRATIVO"/>
  </r>
  <r>
    <x v="0"/>
    <n v="42053327"/>
    <x v="0"/>
    <n v="677"/>
    <s v="029G"/>
    <s v="GRUPO-B"/>
    <s v="Elementos de Derecho positivo"/>
    <s v="GG"/>
    <s v="GRUPO GRANDE"/>
    <s v="029G"/>
    <s v="CLASES MAGISTRALES DE ELEMENTOS DE DERECHO POSITIVO"/>
    <s v="GRUPO-B"/>
    <s v="Grupo de Clases Magistrales de ELEMENTOS DE DERECHO POSITIVO"/>
    <s v="1S"/>
    <n v="42053327"/>
    <s v="VENTURA"/>
    <s v="VENTURA"/>
    <s v="JOSÉ MANUEL"/>
    <s v="VENTURA VENTURA, JOSÉ MANUEL"/>
    <x v="0"/>
    <x v="1"/>
    <x v="0"/>
    <n v="6"/>
    <n v="2"/>
    <s v="joventur"/>
    <s v="jmanuel.ventura@unirioja.es"/>
    <n v="2.1"/>
    <n v="2.1"/>
    <n v="534"/>
    <s v="CONTRATADO DOCTOR -TIPO 1"/>
    <s v="C01"/>
    <s v="TIEMPO COMPLETO"/>
    <s v="2004-10-01 00:00:00.0"/>
    <s v="null"/>
    <s v="LD100299"/>
    <s v="CONTRATADO DOCTOR TIPO1"/>
    <s v="R103"/>
    <x v="1"/>
    <n v="130"/>
    <s v="DERECHO CIVIL"/>
  </r>
  <r>
    <x v="0"/>
    <n v="16632993"/>
    <x v="0"/>
    <n v="677"/>
    <s v="029R"/>
    <s v="GRUPO-A1"/>
    <s v="Elementos de Derecho positivo"/>
    <s v="GR"/>
    <s v="GRUPO REDUCIDO"/>
    <s v="029R"/>
    <s v="GRUPO REDUCIDO DE ELEMENTOS DE DERECHO POSITIVO"/>
    <s v="GRUPO-A1"/>
    <s v="Grupo Reducido de Elementos de Derecho positivo"/>
    <s v="1S"/>
    <n v="16632993"/>
    <s v="MUÑOZ"/>
    <s v="BENITO"/>
    <s v="LUCÍA"/>
    <s v="MUÑOZ BENITO, LUCÍA"/>
    <x v="1"/>
    <x v="1"/>
    <x v="1"/>
    <n v="0"/>
    <n v="0"/>
    <s v="lumunob"/>
    <s v="lucia.munoz@alum.unirioja.es"/>
    <n v="0.3"/>
    <n v="0.3"/>
    <n v="536"/>
    <s v="PROFESOR INTERINO"/>
    <s v="P03"/>
    <s v="TIEMPO PARCIAL (3+3 HORAS)"/>
    <s v="2018-09-24 00:00:00.0"/>
    <s v="2019-09-14 00:00:00.0"/>
    <s v="PI101419"/>
    <s v="PROFESOR CONTRATADO INTERINO"/>
    <s v="R103"/>
    <x v="1"/>
    <n v="125"/>
    <s v="DERECHO ADMINISTRATIVO"/>
  </r>
  <r>
    <x v="0"/>
    <n v="16588594"/>
    <x v="0"/>
    <n v="677"/>
    <s v="029R"/>
    <s v="GRUPO-A2"/>
    <s v="Elementos de Derecho positivo"/>
    <s v="GR"/>
    <s v="GRUPO REDUCIDO"/>
    <s v="029R"/>
    <s v="GRUPO REDUCIDO DE ELEMENTOS DE DERECHO POSITIVO"/>
    <s v="GRUPO-A2"/>
    <s v="Grupo Reducido de Elementos de Derecho positivo"/>
    <s v="1S"/>
    <n v="16588594"/>
    <s v="LOZA"/>
    <s v="MARIN"/>
    <s v="EVA MARÍA"/>
    <s v="LOZA MARIN, EVA MARÍA"/>
    <x v="1"/>
    <x v="1"/>
    <x v="1"/>
    <n v="0"/>
    <n v="0"/>
    <s v="evloza"/>
    <s v="eva-maria.loza@unirioja.es"/>
    <n v="0.9"/>
    <n v="0.9"/>
    <n v="532"/>
    <s v="LABORAL DOCENTE-ASOCIADO"/>
    <s v="P06"/>
    <s v="TIEMPO PARCIAL (6+6 HORAS)"/>
    <s v="2018-10-09 00:00:00.0"/>
    <s v="2019-09-14 00:00:00.0"/>
    <s v="PI101349"/>
    <s v="PROFESOR ASOCIADO"/>
    <s v="R103"/>
    <x v="1"/>
    <n v="130"/>
    <s v="DERECHO CIVIL"/>
  </r>
  <r>
    <x v="1"/>
    <n v="72781400"/>
    <x v="1"/>
    <n v="677"/>
    <s v="029G"/>
    <s v="GRUPO-C"/>
    <s v="Elementos de Derecho positivo"/>
    <s v="GG"/>
    <s v="GRUPO GRANDE"/>
    <s v="029G"/>
    <s v="CLASES MAGISTRALES DE ELEMENTOS DE DERECHO POSITIVO"/>
    <s v="GRUPO-C"/>
    <s v="Grupo de Clases Magistrales de ELEMENTOS DE DERECHO POSITIVO"/>
    <s v="1S"/>
    <n v="72781400"/>
    <s v="MORCILLO"/>
    <s v="GARCÍA"/>
    <s v="JUAN CARLOS"/>
    <s v="MORCILLO GARCÍA, JUAN CARLOS"/>
    <x v="1"/>
    <x v="1"/>
    <x v="1"/>
    <n v="0"/>
    <n v="0"/>
    <s v="jumorcil"/>
    <s v="juan-carlos.morcillo@unirioja.es"/>
    <n v="1.2"/>
    <n v="1.2"/>
    <s v="A-0539"/>
    <s v="TITULAR"/>
    <s v="P06"/>
    <s v="TIEMPO PARCIAL (6+6 HORAS)"/>
    <s v="2011-01-01 00:00:00.0"/>
    <s v="null"/>
    <s v="PI100799"/>
    <s v="AGREGADO"/>
    <s v="R103"/>
    <x v="1"/>
    <n v="140"/>
    <s v="DERECHO DEL TRABAJO Y DE LA SEGURIDAD SOCIAL"/>
  </r>
  <r>
    <x v="3"/>
    <n v="16500778"/>
    <x v="1"/>
    <n v="677"/>
    <s v="029G"/>
    <s v="GRUPO-D"/>
    <s v="Elementos de Derecho positivo"/>
    <s v="GG"/>
    <s v="GRUPO GRANDE"/>
    <s v="029G"/>
    <s v="CLASES MAGISTRALES DE ELEMENTOS DE DERECHO POSITIVO"/>
    <s v="GRUPO-D"/>
    <s v="Grupo de Clases Magistrales de ELEMENTOS DE DERECHO POSITIVO"/>
    <s v="1S"/>
    <n v="16500778"/>
    <s v="MURILLAS"/>
    <s v="ESCUDERO"/>
    <s v="JUAN MANUEL"/>
    <s v="MURILLAS ESCUDERO, JUAN MANUEL"/>
    <x v="0"/>
    <x v="1"/>
    <x v="0"/>
    <n v="5"/>
    <n v="1"/>
    <s v="jumurill"/>
    <s v="juan-manuel.murillas@unirioja.es"/>
    <n v="2.1"/>
    <n v="2.1"/>
    <n v="534"/>
    <s v="CONTRATADO DOCTOR -TIPO 1"/>
    <s v="C01"/>
    <s v="TIEMPO COMPLETO"/>
    <s v="2015-10-17 00:00:00.0"/>
    <s v="null"/>
    <s v="LD100615"/>
    <s v="PROFESOR CONTRATADO DOCTOR -TIPO 1"/>
    <s v="R103"/>
    <x v="1"/>
    <n v="130"/>
    <s v="DERECHO CIVIL"/>
  </r>
  <r>
    <x v="3"/>
    <n v="16632993"/>
    <x v="1"/>
    <n v="677"/>
    <s v="029G"/>
    <s v="GRUPO-D"/>
    <s v="Elementos de Derecho positivo"/>
    <s v="GG"/>
    <s v="GRUPO GRANDE"/>
    <s v="029G"/>
    <s v="CLASES MAGISTRALES DE ELEMENTOS DE DERECHO POSITIVO"/>
    <s v="GRUPO-D"/>
    <s v="Grupo de Clases Magistrales de ELEMENTOS DE DERECHO POSITIVO"/>
    <s v="1S"/>
    <n v="16632993"/>
    <s v="MUÑOZ"/>
    <s v="BENITO"/>
    <s v="LUCÍA"/>
    <s v="MUÑOZ BENITO, LUCÍA"/>
    <x v="1"/>
    <x v="1"/>
    <x v="1"/>
    <n v="0"/>
    <n v="0"/>
    <s v="lumunob"/>
    <s v="lucia.munoz@alum.unirioja.es"/>
    <n v="1.2"/>
    <n v="1.2"/>
    <n v="536"/>
    <s v="PROFESOR INTERINO"/>
    <s v="P03"/>
    <s v="TIEMPO PARCIAL (3+3 HORAS)"/>
    <s v="2018-09-24 00:00:00.0"/>
    <s v="2019-09-14 00:00:00.0"/>
    <s v="PI101419"/>
    <s v="PROFESOR CONTRATADO INTERINO"/>
    <s v="R103"/>
    <x v="1"/>
    <n v="125"/>
    <s v="DERECHO ADMINISTRATIVO"/>
  </r>
  <r>
    <x v="3"/>
    <n v="72781400"/>
    <x v="1"/>
    <n v="677"/>
    <s v="029G"/>
    <s v="GRUPO-D"/>
    <s v="Elementos de Derecho positivo"/>
    <s v="GG"/>
    <s v="GRUPO GRANDE"/>
    <s v="029G"/>
    <s v="CLASES MAGISTRALES DE ELEMENTOS DE DERECHO POSITIVO"/>
    <s v="GRUPO-D"/>
    <s v="Grupo de Clases Magistrales de ELEMENTOS DE DERECHO POSITIVO"/>
    <s v="1S"/>
    <n v="72781400"/>
    <s v="MORCILLO"/>
    <s v="GARCÍA"/>
    <s v="JUAN CARLOS"/>
    <s v="MORCILLO GARCÍA, JUAN CARLOS"/>
    <x v="1"/>
    <x v="1"/>
    <x v="1"/>
    <n v="0"/>
    <n v="0"/>
    <s v="jumorcil"/>
    <s v="juan-carlos.morcillo@unirioja.es"/>
    <n v="1.2"/>
    <n v="1.2"/>
    <s v="A-0539"/>
    <s v="TITULAR"/>
    <s v="P06"/>
    <s v="TIEMPO PARCIAL (6+6 HORAS)"/>
    <s v="2011-01-01 00:00:00.0"/>
    <s v="null"/>
    <s v="PI100799"/>
    <s v="AGREGADO"/>
    <s v="R103"/>
    <x v="1"/>
    <n v="140"/>
    <s v="DERECHO DEL TRABAJO Y DE LA SEGURIDAD SOCIAL"/>
  </r>
  <r>
    <x v="2"/>
    <n v="13104263"/>
    <x v="1"/>
    <n v="677"/>
    <s v="029G"/>
    <s v="GRUPO-C"/>
    <s v="Elementos de Derecho positivo"/>
    <s v="GG"/>
    <s v="GRUPO GRANDE"/>
    <s v="029G"/>
    <s v="CLASES MAGISTRALES DE ELEMENTOS DE DERECHO POSITIVO"/>
    <s v="GRUPO-C"/>
    <s v="Grupo de Clases Magistrales de ELEMENTOS DE DERECHO POSITIVO"/>
    <s v="1S"/>
    <n v="13104263"/>
    <s v="SÁNCHEZ"/>
    <s v="HERNÁNDEZ"/>
    <s v="ÁNGEL"/>
    <s v="SÁNCHEZ HERNÁNDEZ, ÁNGEL"/>
    <x v="0"/>
    <x v="1"/>
    <x v="0"/>
    <n v="5"/>
    <n v="4"/>
    <s v="asanchez"/>
    <s v="angel.sanchez@unirioja.es"/>
    <n v="2.1"/>
    <m/>
    <n v="500"/>
    <s v="CATEDRATICO DE UNIVERSIDAD"/>
    <s v="01R"/>
    <s v="TIEMPO COMPLETO REDUCIDO"/>
    <s v="2018-12-18 00:00:00.0"/>
    <s v="null"/>
    <s v="DF100376"/>
    <s v="CATEDRÁTICO DE UNIVERSIDAD"/>
    <s v="R103"/>
    <x v="1"/>
    <n v="130"/>
    <s v="DERECHO CIVIL"/>
  </r>
  <r>
    <x v="2"/>
    <n v="16598717"/>
    <x v="1"/>
    <n v="677"/>
    <s v="029G"/>
    <s v="GRUPO-C"/>
    <s v="Elementos de Derecho positivo"/>
    <s v="GG"/>
    <s v="GRUPO GRANDE"/>
    <s v="029G"/>
    <s v="CLASES MAGISTRALES DE ELEMENTOS DE DERECHO POSITIVO"/>
    <s v="GRUPO-C"/>
    <s v="Grupo de Clases Magistrales de ELEMENTOS DE DERECHO POSITIVO"/>
    <s v="1S"/>
    <n v="16598717"/>
    <s v="SAN MARTÍN"/>
    <s v="SEGURA"/>
    <s v="DAVID"/>
    <s v="SAN MARTÍN SEGURA, DAVID"/>
    <x v="1"/>
    <x v="0"/>
    <x v="1"/>
    <n v="0"/>
    <n v="0"/>
    <s v="dasan-ma"/>
    <s v="david.san-martin@unirioja.es"/>
    <n v="1.2"/>
    <m/>
    <n v="536"/>
    <s v="PROFESOR INTERINO"/>
    <s v="C01"/>
    <s v="TIEMPO COMPLETO"/>
    <s v="2018-09-24 00:00:00.0"/>
    <s v="2019-09-14 00:00:00.0"/>
    <s v="PI101421"/>
    <s v="PROFESOR CONTRATADO INTERINO"/>
    <s v="R103"/>
    <x v="1"/>
    <n v="125"/>
    <s v="DERECHO ADMINISTRATIVO"/>
  </r>
  <r>
    <x v="6"/>
    <n v="16632993"/>
    <x v="0"/>
    <n v="677"/>
    <s v="029G"/>
    <s v="GRUPO-D"/>
    <s v="Elementos de Derecho positivo"/>
    <s v="GG"/>
    <s v="GRUPO GRANDE"/>
    <s v="029G"/>
    <s v="CLASES MAGISTRALES DE ELEMENTOS DE DERECHO POSITIVO"/>
    <s v="GRUPO-D"/>
    <s v="Grupo de Clases Magistrales de ELEMENTOS DE DERECHO POSITIVO"/>
    <s v="1S"/>
    <n v="16632993"/>
    <s v="MUÑOZ"/>
    <s v="BENITO"/>
    <s v="LUCÍA"/>
    <s v="MUÑOZ BENITO, LUCÍA"/>
    <x v="1"/>
    <x v="1"/>
    <x v="1"/>
    <n v="0"/>
    <n v="0"/>
    <s v="lumunob"/>
    <s v="lucia.munoz@alum.unirioja.es"/>
    <n v="1.2"/>
    <m/>
    <n v="536"/>
    <s v="PROFESOR INTERINO"/>
    <s v="P03"/>
    <s v="TIEMPO PARCIAL (3+3 HORAS)"/>
    <s v="2018-09-24 00:00:00.0"/>
    <s v="2019-09-14 00:00:00.0"/>
    <s v="PI101419"/>
    <s v="PROFESOR CONTRATADO INTERINO"/>
    <s v="R103"/>
    <x v="1"/>
    <n v="125"/>
    <s v="DERECHO ADMINISTRATIVO"/>
  </r>
  <r>
    <x v="6"/>
    <n v="72781400"/>
    <x v="0"/>
    <n v="677"/>
    <s v="029G"/>
    <s v="GRUPO-D"/>
    <s v="Elementos de Derecho positivo"/>
    <s v="GG"/>
    <s v="GRUPO GRANDE"/>
    <s v="029G"/>
    <s v="CLASES MAGISTRALES DE ELEMENTOS DE DERECHO POSITIVO"/>
    <s v="GRUPO-D"/>
    <s v="Grupo de Clases Magistrales de ELEMENTOS DE DERECHO POSITIVO"/>
    <s v="1S"/>
    <n v="72781400"/>
    <s v="MORCILLO"/>
    <s v="GARCÍA"/>
    <s v="JUAN CARLOS"/>
    <s v="MORCILLO GARCÍA, JUAN CARLOS"/>
    <x v="1"/>
    <x v="1"/>
    <x v="1"/>
    <n v="0"/>
    <n v="0"/>
    <s v="jumorcil"/>
    <s v="juan-carlos.morcillo@unirioja.es"/>
    <n v="1.2"/>
    <m/>
    <s v="A-0539"/>
    <s v="TITULAR"/>
    <s v="P06"/>
    <s v="TIEMPO PARCIAL (6+6 HORAS)"/>
    <s v="2011-01-01 00:00:00.0"/>
    <s v="null"/>
    <s v="PI100799"/>
    <s v="AGREGADO"/>
    <s v="R103"/>
    <x v="1"/>
    <n v="140"/>
    <s v="DERECHO DEL TRABAJO Y DE LA SEGURIDAD SOCIAL"/>
  </r>
  <r>
    <x v="0"/>
    <n v="73003437"/>
    <x v="0"/>
    <n v="678"/>
    <s v="034G"/>
    <s v="GRUPO-A"/>
    <s v="Fundamentos de economía"/>
    <s v="GG"/>
    <s v="GRUPO GRANDE"/>
    <s v="034G"/>
    <s v="CLASE MAGISTRAL DE FUNDAMENTOS DE ECONOMÍA"/>
    <s v="GRUPO-A"/>
    <s v="Grupo de Clase Magistral de FUNDAMENTOS DE ECONOMÍA"/>
    <s v="1S"/>
    <n v="73003437"/>
    <s v="LANGARITA"/>
    <s v="TEJERO"/>
    <s v="RAQUEL"/>
    <s v="LANGARITA TEJERO, RAQUEL"/>
    <x v="1"/>
    <x v="1"/>
    <x v="1"/>
    <n v="0"/>
    <n v="0"/>
    <s v="ralangar"/>
    <s v="raquel.langarita@unirioja.es"/>
    <n v="4"/>
    <n v="4"/>
    <n v="536"/>
    <s v="PROFESOR INTERINO"/>
    <s v="C01"/>
    <s v="TIEMPO COMPLETO"/>
    <s v="2018-09-17 00:00:00.0"/>
    <s v="null"/>
    <s v="PI101357"/>
    <s v="PROFESOR CONTRATADO INTERINO"/>
    <s v="R104"/>
    <x v="0"/>
    <n v="415"/>
    <s v="FUNDAMENTOS DEL ANÁLISIS ECONÓMICO"/>
  </r>
  <r>
    <x v="0"/>
    <n v="16557941"/>
    <x v="0"/>
    <n v="678"/>
    <s v="034R"/>
    <s v="GRUPO-A1"/>
    <s v="Fundamentos de economía"/>
    <s v="GR"/>
    <s v="GRUPO REDUCIDO"/>
    <s v="034R"/>
    <s v="CLASES PRÁCTICAS, SEMINARIOS Y TUTORIAS DE FUNDAMENTOS DE ECONOMÍA"/>
    <s v="GRUPO-A1"/>
    <s v="Grupo de clases prácticas de Fundamentos de economía"/>
    <s v="1S"/>
    <n v="16557941"/>
    <s v="MARÍN"/>
    <s v="MIGUEL"/>
    <s v="ÁNGEL FERNANDO"/>
    <s v="MARÍN MIGUEL, ÁNGEL FERNANDO"/>
    <x v="1"/>
    <x v="1"/>
    <x v="1"/>
    <n v="0"/>
    <n v="0"/>
    <s v="femarim"/>
    <s v="fernando.marinm@unirioja.es"/>
    <n v="2"/>
    <n v="2"/>
    <n v="532"/>
    <s v="LABORAL DOCENTE-ASOCIADO"/>
    <s v="P04"/>
    <s v="TIEMPO PARCIAL (4+4 HORAS)"/>
    <s v="2018-09-24 00:00:00.0"/>
    <s v="2019-09-14 00:00:00.0"/>
    <s v="PI101358"/>
    <s v="PROFESOR ASOCIADO"/>
    <s v="R104"/>
    <x v="0"/>
    <n v="415"/>
    <s v="FUNDAMENTOS DEL ANÁLISIS ECONÓMICO"/>
  </r>
  <r>
    <x v="1"/>
    <n v="73003437"/>
    <x v="1"/>
    <n v="678"/>
    <s v="034G"/>
    <s v="GRUPO-C"/>
    <s v="Fundamentos de economía"/>
    <s v="GG"/>
    <s v="GRUPO GRANDE"/>
    <s v="034G"/>
    <s v="CLASE MAGISTRAL DE FUNDAMENTOS DE ECONOMÍA"/>
    <s v="GRUPO-C"/>
    <s v="Grupo de Clase Magistral de FUNDAMENTOS DE ECONOMÍA"/>
    <s v="1S"/>
    <n v="73003437"/>
    <s v="LANGARITA"/>
    <s v="TEJERO"/>
    <s v="RAQUEL"/>
    <s v="LANGARITA TEJERO, RAQUEL"/>
    <x v="1"/>
    <x v="1"/>
    <x v="1"/>
    <n v="0"/>
    <n v="0"/>
    <s v="ralangar"/>
    <s v="raquel.langarita@unirioja.es"/>
    <n v="4"/>
    <n v="4"/>
    <n v="536"/>
    <s v="PROFESOR INTERINO"/>
    <s v="C01"/>
    <s v="TIEMPO COMPLETO"/>
    <s v="2018-09-17 00:00:00.0"/>
    <s v="null"/>
    <s v="PI101357"/>
    <s v="PROFESOR CONTRATADO INTERINO"/>
    <s v="R104"/>
    <x v="0"/>
    <n v="415"/>
    <s v="FUNDAMENTOS DEL ANÁLISIS ECONÓMICO"/>
  </r>
  <r>
    <x v="3"/>
    <n v="16578084"/>
    <x v="1"/>
    <n v="678"/>
    <s v="034G"/>
    <s v="GRUPO-D"/>
    <s v="Fundamentos de economía"/>
    <s v="GG"/>
    <s v="GRUPO GRANDE"/>
    <s v="034G"/>
    <s v="CLASE MAGISTRAL DE FUNDAMENTOS DE ECONOMÍA"/>
    <s v="GRUPO-D"/>
    <s v="Grupo de Clase Magistral de FUNDAMENTOS DE ECONOMÍA"/>
    <s v="1S"/>
    <n v="16578084"/>
    <s v="LORENTE"/>
    <s v="ANTOÑANZAS"/>
    <s v="MARÍA REYES"/>
    <s v="LORENTE ANTOÑANZAS, MARÍA REYES"/>
    <x v="1"/>
    <x v="0"/>
    <x v="0"/>
    <n v="0"/>
    <n v="1"/>
    <s v="marreyelore"/>
    <s v="maria-reyes.lorente@unirioja.es"/>
    <n v="4"/>
    <n v="4"/>
    <n v="504"/>
    <s v="PROFESOR TITULAR UNIVERSIDAD"/>
    <s v="C01"/>
    <s v="TIEMPO COMPLETO"/>
    <s v="2018-09-17 00:00:00.0"/>
    <s v="null"/>
    <s v="DF100357"/>
    <s v="PROFESOR TITULAR DE UNIVERSIDAD"/>
    <s v="R104"/>
    <x v="0"/>
    <n v="415"/>
    <s v="FUNDAMENTOS DEL ANÁLISIS ECONÓMICO"/>
  </r>
  <r>
    <x v="3"/>
    <n v="16557941"/>
    <x v="1"/>
    <n v="678"/>
    <s v="034R"/>
    <s v="GRUPO-D4"/>
    <s v="Fundamentos de economía"/>
    <s v="GR"/>
    <s v="GRUPO REDUCIDO"/>
    <s v="034R"/>
    <s v="CLASES PRÁCTICAS, SEMINARIOS Y TUTORIAS DE FUNDAMENTOS DE ECONOMÍA"/>
    <s v="GRUPO-D4"/>
    <s v="Grupo de clases prácticas de Fundamentos de economía"/>
    <s v="1S"/>
    <n v="16557941"/>
    <s v="MARÍN"/>
    <s v="MIGUEL"/>
    <s v="ÁNGEL FERNANDO"/>
    <s v="MARÍN MIGUEL, ÁNGEL FERNANDO"/>
    <x v="1"/>
    <x v="1"/>
    <x v="1"/>
    <n v="0"/>
    <n v="0"/>
    <s v="femarim"/>
    <s v="fernando.marinm@unirioja.es"/>
    <n v="2"/>
    <n v="2"/>
    <n v="532"/>
    <s v="LABORAL DOCENTE-ASOCIADO"/>
    <s v="P04"/>
    <s v="TIEMPO PARCIAL (4+4 HORAS)"/>
    <s v="2018-09-24 00:00:00.0"/>
    <s v="2019-09-14 00:00:00.0"/>
    <s v="PI101358"/>
    <s v="PROFESOR ASOCIADO"/>
    <s v="R104"/>
    <x v="0"/>
    <n v="415"/>
    <s v="FUNDAMENTOS DEL ANÁLISIS ECONÓMICO"/>
  </r>
  <r>
    <x v="2"/>
    <n v="16578084"/>
    <x v="1"/>
    <n v="678"/>
    <s v="034R"/>
    <s v="GRUPO-C3"/>
    <s v="Fundamentos de economía"/>
    <s v="GR"/>
    <s v="GRUPO REDUCIDO"/>
    <s v="034R"/>
    <s v="CLASES PRÁCTICAS, SEMINARIOS Y TUTORIAS DE FUNDAMENTOS DE ECONOMÍA"/>
    <s v="GRUPO-C3"/>
    <s v="Grupo de clases prácticas de Fundamentos de economía"/>
    <s v="1S"/>
    <n v="16578084"/>
    <s v="LORENTE"/>
    <s v="ANTOÑANZAS"/>
    <s v="MARÍA REYES"/>
    <s v="LORENTE ANTOÑANZAS, MARÍA REYES"/>
    <x v="1"/>
    <x v="0"/>
    <x v="0"/>
    <n v="0"/>
    <n v="1"/>
    <s v="marreyelore"/>
    <s v="maria-reyes.lorente@unirioja.es"/>
    <n v="2"/>
    <n v="2"/>
    <n v="504"/>
    <s v="PROFESOR TITULAR UNIVERSIDAD"/>
    <s v="C01"/>
    <s v="TIEMPO COMPLETO"/>
    <s v="2018-09-17 00:00:00.0"/>
    <s v="null"/>
    <s v="DF100357"/>
    <s v="PROFESOR TITULAR DE UNIVERSIDAD"/>
    <s v="R104"/>
    <x v="0"/>
    <n v="415"/>
    <s v="FUNDAMENTOS DEL ANÁLISIS ECONÓMICO"/>
  </r>
  <r>
    <x v="6"/>
    <n v="16578084"/>
    <x v="0"/>
    <n v="678"/>
    <s v="034G"/>
    <s v="GRUPO-D"/>
    <s v="Fundamentos de economía"/>
    <s v="GG"/>
    <s v="GRUPO GRANDE"/>
    <s v="034G"/>
    <s v="CLASE MAGISTRAL DE FUNDAMENTOS DE ECONOMÍA"/>
    <s v="GRUPO-D"/>
    <s v="Grupo de Clase Magistral de FUNDAMENTOS DE ECONOMÍA"/>
    <s v="1S"/>
    <n v="16578084"/>
    <s v="LORENTE"/>
    <s v="ANTOÑANZAS"/>
    <s v="MARÍA REYES"/>
    <s v="LORENTE ANTOÑANZAS, MARÍA REYES"/>
    <x v="1"/>
    <x v="0"/>
    <x v="0"/>
    <n v="0"/>
    <n v="1"/>
    <s v="marreyelore"/>
    <s v="maria-reyes.lorente@unirioja.es"/>
    <n v="4"/>
    <m/>
    <n v="504"/>
    <s v="PROFESOR TITULAR UNIVERSIDAD"/>
    <s v="C01"/>
    <s v="TIEMPO COMPLETO"/>
    <s v="2018-09-17 00:00:00.0"/>
    <s v="null"/>
    <s v="DF100357"/>
    <s v="PROFESOR TITULAR DE UNIVERSIDAD"/>
    <s v="R104"/>
    <x v="0"/>
    <n v="415"/>
    <s v="FUNDAMENTOS DEL ANÁLISIS ECONÓMICO"/>
  </r>
  <r>
    <x v="0"/>
    <n v="16607692"/>
    <x v="0"/>
    <n v="679"/>
    <s v="035G"/>
    <s v="GRUPO-A"/>
    <s v="Gestión de organizaciones"/>
    <s v="GG"/>
    <s v="GRUPO GRANDE"/>
    <s v="035G"/>
    <s v="CLASE MAGISTRAL DE GESTIÓN DE ORGANIZACIONES"/>
    <s v="GRUPO-A"/>
    <s v="Grupo de Clase Magistral de GESTIÓN DE ORGANIZACIONES"/>
    <s v="1S"/>
    <n v="16607692"/>
    <s v="CLAVEL"/>
    <s v="SAN EMETERIO"/>
    <s v="MÓNICA"/>
    <s v="CLAVEL SAN EMETERIO, MÓNICA"/>
    <x v="1"/>
    <x v="0"/>
    <x v="0"/>
    <n v="0"/>
    <n v="0"/>
    <s v="moclavel"/>
    <s v="monica.clavel-san@unirioja.es"/>
    <n v="2.5"/>
    <n v="2.5"/>
    <n v="536"/>
    <s v="PROFESOR INTERINO"/>
    <s v="C01"/>
    <s v="TIEMPO COMPLETO"/>
    <s v="2019-01-19 00:00:00.0"/>
    <s v="null"/>
    <s v="PI101353"/>
    <s v="PROFESOR CONTRATADO INTERINO TC"/>
    <s v="R104"/>
    <x v="0"/>
    <n v="95"/>
    <s v="COMERCIALIZACIÓN E INVESTIGACIÓN DE MERCADOS"/>
  </r>
  <r>
    <x v="1"/>
    <n v="16593137"/>
    <x v="1"/>
    <n v="679"/>
    <s v="035G"/>
    <s v="GRUPO-D"/>
    <s v="Gestión de organizaciones"/>
    <s v="GG"/>
    <s v="GRUPO GRANDE"/>
    <s v="035G"/>
    <s v="CLASE MAGISTRAL DE GESTIÓN DE ORGANIZACIONES"/>
    <s v="GRUPO-D"/>
    <s v="Grupo de Clase Magistral de GESTIÓN DE ORGANIZACIONES"/>
    <s v="1S"/>
    <n v="16593137"/>
    <s v="PARRAS"/>
    <s v="GÓMEZ"/>
    <s v="MAITE"/>
    <s v="PARRAS GÓMEZ, MAITE"/>
    <x v="1"/>
    <x v="1"/>
    <x v="1"/>
    <n v="0"/>
    <n v="0"/>
    <s v="maparras"/>
    <s v="maite.parras@unirioja.es"/>
    <n v="2.5"/>
    <n v="2.5"/>
    <n v="536"/>
    <s v="PROFESOR INTERINO"/>
    <s v="C01"/>
    <s v="TIEMPO COMPLETO"/>
    <s v="2018-10-04 00:00:00.0"/>
    <s v="2019-04-05 00:00:00.0"/>
    <s v="PI101438"/>
    <s v="PROFESOR CONTRATADO INTERINO"/>
    <s v="R104"/>
    <x v="0"/>
    <n v="650"/>
    <s v="ORGANIZACIÓN DE EMPRESAS"/>
  </r>
  <r>
    <x v="1"/>
    <n v="16614068"/>
    <x v="1"/>
    <n v="679"/>
    <s v="035G"/>
    <s v="GRUPO-D"/>
    <s v="Gestión de organizaciones"/>
    <s v="GG"/>
    <s v="GRUPO GRANDE"/>
    <s v="035G"/>
    <s v="CLASE MAGISTRAL DE GESTIÓN DE ORGANIZACIONES"/>
    <s v="GRUPO-D"/>
    <s v="Grupo de Clase Magistral de GESTIÓN DE ORGANIZACIONES"/>
    <s v="1S"/>
    <n v="16614068"/>
    <s v="ORCOS"/>
    <s v="SÁNCHEZ"/>
    <s v="RAQUEL"/>
    <s v="ORCOS SÁNCHEZ, RAQUEL"/>
    <x v="1"/>
    <x v="1"/>
    <x v="0"/>
    <n v="0"/>
    <n v="0"/>
    <s v="raorcosa"/>
    <s v="raquel.orcos@unirioja.es"/>
    <n v="0"/>
    <n v="0"/>
    <n v="536"/>
    <s v="PROFESOR INTERINO"/>
    <s v="C01"/>
    <s v="TIEMPO COMPLETO"/>
    <s v="2018-09-17 00:00:00.0"/>
    <s v="null"/>
    <s v="PI101360"/>
    <s v="PROFESOR CONTRATADO INTERINO"/>
    <s v="R104"/>
    <x v="0"/>
    <n v="650"/>
    <s v="ORGANIZACIÓN DE EMPRESAS"/>
  </r>
  <r>
    <x v="1"/>
    <n v="16619340"/>
    <x v="1"/>
    <n v="679"/>
    <s v="035G"/>
    <s v="GRUPO-D"/>
    <s v="Gestión de organizaciones"/>
    <s v="GG"/>
    <s v="GRUPO GRANDE"/>
    <s v="035G"/>
    <s v="CLASE MAGISTRAL DE GESTIÓN DE ORGANIZACIONES"/>
    <s v="GRUPO-D"/>
    <s v="Grupo de Clase Magistral de GESTIÓN DE ORGANIZACIONES"/>
    <s v="1S"/>
    <n v="16619340"/>
    <s v="PÉREZ-ARADROS"/>
    <s v="MURO"/>
    <s v="BEATRIZ"/>
    <s v="PÉREZ-ARADROS MURO, BEATRIZ"/>
    <x v="1"/>
    <x v="0"/>
    <x v="0"/>
    <n v="0"/>
    <n v="0"/>
    <s v="beperem"/>
    <s v="beatriz.perez-aradros@unirioja.es"/>
    <n v="2"/>
    <n v="2"/>
    <n v="536"/>
    <s v="PROFESOR INTERINO"/>
    <s v="C01"/>
    <s v="TIEMPO COMPLETO"/>
    <s v="2018-09-17 00:00:00.0"/>
    <s v="2019-09-14 00:00:00.0"/>
    <s v="PI101411"/>
    <s v="PROFESOR CONTRATADO INTERINO"/>
    <s v="R104"/>
    <x v="0"/>
    <n v="650"/>
    <s v="ORGANIZACIÓN DE EMPRESAS"/>
  </r>
  <r>
    <x v="3"/>
    <n v="16569252"/>
    <x v="1"/>
    <n v="679"/>
    <s v="035G"/>
    <s v="GRUPO-E"/>
    <s v="Gestión de organizaciones"/>
    <s v="GG"/>
    <s v="GRUPO GRANDE"/>
    <s v="035G"/>
    <s v="CLASE MAGISTRAL DE GESTIÓN DE ORGANIZACIONES"/>
    <s v="GRUPO-E"/>
    <s v="Grupo de Clase Magistral de GESTIÓN DE ORGANIZACIONES"/>
    <s v="1S"/>
    <n v="16569252"/>
    <s v="IBÁÑEZ"/>
    <s v="PRADO"/>
    <s v="JOSÉ RAMÓN"/>
    <s v="IBÁÑEZ PRADO, JOSÉ RAMÓN"/>
    <x v="0"/>
    <x v="1"/>
    <x v="1"/>
    <n v="0"/>
    <n v="0"/>
    <s v="joibanez"/>
    <s v="jose-ramon.ibanez@unirioja.es"/>
    <n v="4.5"/>
    <n v="4.5"/>
    <n v="532"/>
    <s v="LABORAL DOCENTE-ASOCIADO"/>
    <s v="P05"/>
    <s v="TIEMPO PARCIAL (5+5 HORAS)"/>
    <s v="2016-09-15 00:00:00.0"/>
    <s v="2019-09-14 00:00:00.0"/>
    <s v="PI101113"/>
    <s v="PROFESOR ASOCIADO"/>
    <s v="R104"/>
    <x v="0"/>
    <n v="650"/>
    <s v="ORGANIZACIÓN DE EMPRESAS"/>
  </r>
  <r>
    <x v="2"/>
    <n v="16593137"/>
    <x v="1"/>
    <n v="679"/>
    <s v="035G"/>
    <s v="GRUPO-D"/>
    <s v="Gestión de organizaciones"/>
    <s v="GG"/>
    <s v="GRUPO GRANDE"/>
    <s v="035G"/>
    <s v="CLASE MAGISTRAL DE GESTIÓN DE ORGANIZACIONES"/>
    <s v="GRUPO-D"/>
    <s v="Grupo de Clase Magistral de GESTIÓN DE ORGANIZACIONES"/>
    <s v="1S"/>
    <n v="16593137"/>
    <s v="PARRAS"/>
    <s v="GÓMEZ"/>
    <s v="MAITE"/>
    <s v="PARRAS GÓMEZ, MAITE"/>
    <x v="1"/>
    <x v="1"/>
    <x v="1"/>
    <n v="0"/>
    <n v="0"/>
    <s v="maparras"/>
    <s v="maite.parras@unirioja.es"/>
    <n v="2.5"/>
    <m/>
    <n v="536"/>
    <s v="PROFESOR INTERINO"/>
    <s v="C01"/>
    <s v="TIEMPO COMPLETO"/>
    <s v="2018-10-04 00:00:00.0"/>
    <s v="2019-04-05 00:00:00.0"/>
    <s v="PI101438"/>
    <s v="PROFESOR CONTRATADO INTERINO"/>
    <s v="R104"/>
    <x v="0"/>
    <n v="650"/>
    <s v="ORGANIZACIÓN DE EMPRESAS"/>
  </r>
  <r>
    <x v="2"/>
    <n v="16614068"/>
    <x v="1"/>
    <n v="679"/>
    <s v="035G"/>
    <s v="GRUPO-D"/>
    <s v="Gestión de organizaciones"/>
    <s v="GG"/>
    <s v="GRUPO GRANDE"/>
    <s v="035G"/>
    <s v="CLASE MAGISTRAL DE GESTIÓN DE ORGANIZACIONES"/>
    <s v="GRUPO-D"/>
    <s v="Grupo de Clase Magistral de GESTIÓN DE ORGANIZACIONES"/>
    <s v="1S"/>
    <n v="16614068"/>
    <s v="ORCOS"/>
    <s v="SÁNCHEZ"/>
    <s v="RAQUEL"/>
    <s v="ORCOS SÁNCHEZ, RAQUEL"/>
    <x v="1"/>
    <x v="1"/>
    <x v="0"/>
    <n v="0"/>
    <n v="0"/>
    <s v="raorcosa"/>
    <s v="raquel.orcos@unirioja.es"/>
    <n v="0"/>
    <m/>
    <n v="536"/>
    <s v="PROFESOR INTERINO"/>
    <s v="C01"/>
    <s v="TIEMPO COMPLETO"/>
    <s v="2018-09-17 00:00:00.0"/>
    <s v="null"/>
    <s v="PI101360"/>
    <s v="PROFESOR CONTRATADO INTERINO"/>
    <s v="R104"/>
    <x v="0"/>
    <n v="650"/>
    <s v="ORGANIZACIÓN DE EMPRESAS"/>
  </r>
  <r>
    <x v="3"/>
    <n v="16604672"/>
    <x v="1"/>
    <n v="680"/>
    <s v="030G"/>
    <s v="GRUPO-D"/>
    <s v="Historia social y económica"/>
    <s v="GG"/>
    <s v="GRUPO GRANDE"/>
    <s v="030G"/>
    <s v="CLASE MAGISTRAL DE HISTORIA SOCIAL Y ECONÓMICA"/>
    <s v="GRUPO-D"/>
    <s v="Grupo de Clase Magistral de HISTORIA SOCIAL Y ECONÓMICA"/>
    <s v="1S"/>
    <n v="16604672"/>
    <s v="VIGUERA"/>
    <s v="RUIZ"/>
    <s v="REBECA"/>
    <s v="VIGUERA RUIZ, REBECA"/>
    <x v="0"/>
    <x v="0"/>
    <x v="1"/>
    <n v="0"/>
    <n v="0"/>
    <s v="reviguer"/>
    <s v="rebeca.viguera@unirioja.es"/>
    <n v="4.5"/>
    <n v="4.5"/>
    <n v="536"/>
    <s v="PROFESOR INTERINO"/>
    <s v="P06"/>
    <s v="TIEMPO PARCIAL (6+6 HORAS)"/>
    <s v="2017-09-15 00:00:00.0"/>
    <s v="null"/>
    <s v="PI101282"/>
    <s v="PROFESOR CONTRATADO INTERINO"/>
    <s v="R114"/>
    <x v="3"/>
    <n v="450"/>
    <s v="HISTORIA CONTEMPORÁNEA"/>
  </r>
  <r>
    <x v="2"/>
    <n v="16604672"/>
    <x v="1"/>
    <n v="680"/>
    <s v="030G"/>
    <s v="GRUPO-C"/>
    <s v="Historia social y económica"/>
    <s v="GG"/>
    <s v="GRUPO GRANDE"/>
    <s v="030G"/>
    <s v="CLASE MAGISTRAL DE HISTORIA SOCIAL Y ECONÓMICA"/>
    <s v="GRUPO-C"/>
    <s v="Grupo de Clase Magistral de HISTORIA SOCIAL Y ECONÓMICA"/>
    <s v="1S"/>
    <n v="16604672"/>
    <s v="VIGUERA"/>
    <s v="RUIZ"/>
    <s v="REBECA"/>
    <s v="VIGUERA RUIZ, REBECA"/>
    <x v="0"/>
    <x v="0"/>
    <x v="1"/>
    <n v="0"/>
    <n v="0"/>
    <s v="reviguer"/>
    <s v="rebeca.viguera@unirioja.es"/>
    <n v="4.5"/>
    <n v="4.5"/>
    <n v="536"/>
    <s v="PROFESOR INTERINO"/>
    <s v="P06"/>
    <s v="TIEMPO PARCIAL (6+6 HORAS)"/>
    <s v="2017-09-15 00:00:00.0"/>
    <s v="null"/>
    <s v="PI101282"/>
    <s v="PROFESOR CONTRATADO INTERINO"/>
    <s v="R114"/>
    <x v="3"/>
    <n v="450"/>
    <s v="HISTORIA CONTEMPORÁNEA"/>
  </r>
  <r>
    <x v="2"/>
    <n v="25103899"/>
    <x v="1"/>
    <n v="680"/>
    <s v="030R"/>
    <s v="GRUPO-C1"/>
    <s v="Historia social y económica"/>
    <s v="GR"/>
    <s v="GRUPO REDUCIDO"/>
    <s v="030R"/>
    <s v="PRACTICAS DE AULA DE HISTORIA SOCIAL Y ECONÓMICA"/>
    <s v="GRUPO-C1"/>
    <s v="Grupo de Aula de Historia social y económica"/>
    <s v="1S"/>
    <n v="25103899"/>
    <s v="PINO"/>
    <s v="LOZANO"/>
    <s v="MANUEL FRANCISCO"/>
    <s v="PINO LOZANO, MANUEL FRANCISCO"/>
    <x v="1"/>
    <x v="0"/>
    <x v="1"/>
    <n v="0"/>
    <n v="0"/>
    <s v="mapino"/>
    <s v="manuel-francisco.pino@unirioja.es"/>
    <n v="1.5"/>
    <n v="1.5"/>
    <n v="532"/>
    <s v="LABORAL DOCENTE-ASOCIADO"/>
    <s v="P04"/>
    <s v="TIEMPO PARCIAL (4+4 HORAS)"/>
    <s v="2018-09-17 00:00:00.0"/>
    <s v="2019-09-14 00:00:00.0"/>
    <s v="PI101356"/>
    <s v="PROFESOR ASOCIADO"/>
    <s v="R104"/>
    <x v="0"/>
    <n v="225"/>
    <s v="ECONOMÍA APLICADA"/>
  </r>
  <r>
    <x v="6"/>
    <n v="16604672"/>
    <x v="0"/>
    <n v="680"/>
    <s v="030G"/>
    <s v="GRUPO-C"/>
    <s v="Historia social y económica"/>
    <s v="GG"/>
    <s v="GRUPO GRANDE"/>
    <s v="030G"/>
    <s v="CLASE MAGISTRAL DE HISTORIA SOCIAL Y ECONÓMICA"/>
    <s v="GRUPO-C"/>
    <s v="Grupo de Clase Magistral de HISTORIA SOCIAL Y ECONÓMICA"/>
    <s v="1S"/>
    <n v="16604672"/>
    <s v="VIGUERA"/>
    <s v="RUIZ"/>
    <s v="REBECA"/>
    <s v="VIGUERA RUIZ, REBECA"/>
    <x v="0"/>
    <x v="0"/>
    <x v="1"/>
    <n v="0"/>
    <n v="0"/>
    <s v="reviguer"/>
    <s v="rebeca.viguera@unirioja.es"/>
    <n v="4.5"/>
    <m/>
    <n v="536"/>
    <s v="PROFESOR INTERINO"/>
    <s v="P06"/>
    <s v="TIEMPO PARCIAL (6+6 HORAS)"/>
    <s v="2017-09-15 00:00:00.0"/>
    <s v="null"/>
    <s v="PI101282"/>
    <s v="PROFESOR CONTRATADO INTERINO"/>
    <s v="R114"/>
    <x v="3"/>
    <n v="450"/>
    <s v="HISTORIA CONTEMPORÁNEA"/>
  </r>
  <r>
    <x v="6"/>
    <n v="16597697"/>
    <x v="0"/>
    <n v="680"/>
    <s v="030R"/>
    <s v="GRUPO-C2"/>
    <s v="Historia social y económica"/>
    <s v="GR"/>
    <s v="GRUPO REDUCIDO"/>
    <s v="030R"/>
    <s v="PRACTICAS DE AULA DE HISTORIA SOCIAL Y ECONÓMICA"/>
    <s v="GRUPO-C2"/>
    <s v="Grupo de Aula de Historia social y económica"/>
    <s v="1S"/>
    <n v="16597697"/>
    <s v="VILLAR"/>
    <s v="ARETIO"/>
    <s v="RUBÉN"/>
    <s v="VILLAR ARETIO, RUBÉN"/>
    <x v="1"/>
    <x v="0"/>
    <x v="1"/>
    <n v="0"/>
    <n v="0"/>
    <s v="ruvillare"/>
    <s v="ruben.villara@unirioja.es"/>
    <n v="1.5"/>
    <n v="1.5"/>
    <n v="532"/>
    <s v="LABORAL DOCENTE-ASOCIADO"/>
    <s v="P05"/>
    <s v="TIEMPO PARCIAL (5+5 HORAS)"/>
    <s v="2018-09-27 00:00:00.0"/>
    <s v="2019-09-14 00:00:00.0"/>
    <s v="PI101433"/>
    <s v="PROFESOR ASOCIADO"/>
    <s v="R104"/>
    <x v="0"/>
    <n v="225"/>
    <s v="ECONOMÍA APLICADA"/>
  </r>
  <r>
    <x v="0"/>
    <n v="16538692"/>
    <x v="0"/>
    <n v="681"/>
    <s v="201105G"/>
    <s v="GRUPO-A"/>
    <s v="Matemáticas"/>
    <s v="GG"/>
    <s v="GRUPO GRANDE"/>
    <s v="201105G"/>
    <s v="GRUPO GRANDE DE MATEMÁTICAS"/>
    <s v="GRUPO-A"/>
    <s v="Grupo Grande de MATEMÁTICAS"/>
    <s v="1S"/>
    <n v="16538692"/>
    <s v="MARTÍNEZ"/>
    <s v="GARCÍA"/>
    <s v="MARÍA ÁNGELES"/>
    <s v="MARTÍNEZ GARCÍA, MARÍA ÁNGELES"/>
    <x v="0"/>
    <x v="0"/>
    <x v="0"/>
    <n v="5"/>
    <n v="0"/>
    <s v="mamartin"/>
    <s v="angeles.martinez@unirioja.es"/>
    <n v="4"/>
    <n v="4"/>
    <n v="534"/>
    <s v="CONTRATADO DOCTOR -TIPO 1"/>
    <s v="C01"/>
    <s v="TIEMPO COMPLETO"/>
    <s v="2012-05-04 00:00:00.0"/>
    <s v="null"/>
    <s v="DF32281"/>
    <s v="CONTRATADO DOCTOR"/>
    <s v="R111"/>
    <x v="7"/>
    <n v="595"/>
    <s v="MATEMÁTICA APLICADA"/>
  </r>
  <r>
    <x v="0"/>
    <n v="16520200"/>
    <x v="0"/>
    <n v="681"/>
    <s v="201105G"/>
    <s v="GRUPO-B"/>
    <s v="Matemáticas"/>
    <s v="GG"/>
    <s v="GRUPO GRANDE"/>
    <s v="201105G"/>
    <s v="GRUPO GRANDE DE MATEMÁTICAS"/>
    <s v="GRUPO-B"/>
    <s v="Grupo Grande de MATEMÁTICAS"/>
    <s v="1S"/>
    <n v="16520200"/>
    <s v="HERNÁNDEZ"/>
    <s v="VERÓN"/>
    <s v="MIGUEL ANGEL"/>
    <s v="HERNÁNDEZ VERÓN, MIGUEL ANGEL"/>
    <x v="1"/>
    <x v="0"/>
    <x v="0"/>
    <n v="6"/>
    <n v="5"/>
    <s v="mahernan"/>
    <s v="mahernan@unirioja.es"/>
    <n v="4"/>
    <n v="4"/>
    <n v="500"/>
    <s v="CATEDRATICO DE UNIVERSIDAD"/>
    <s v="01R"/>
    <s v="TIEMPO COMPLETO REDUCIDO"/>
    <s v="2013-09-01 00:00:00.0"/>
    <s v="null"/>
    <s v="DF100262"/>
    <s v="CATEDRÁTICO DE UNIVERSIDAD"/>
    <s v="R111"/>
    <x v="7"/>
    <n v="595"/>
    <s v="MATEMÁTICA APLICADA"/>
  </r>
  <r>
    <x v="0"/>
    <n v="16035217"/>
    <x v="0"/>
    <n v="682"/>
    <s v="033R"/>
    <s v="GRUPO-B3"/>
    <s v="Comportamiento organizativo"/>
    <s v="GR"/>
    <s v="GRUPO REDUCIDO"/>
    <s v="033R"/>
    <s v="PRACTICAS DE AULA DE COMPORTAMIENTO ORGANIZATIVO"/>
    <s v="GRUPO-B3"/>
    <s v="Prácticas de Aula de Comportamiento organizativo"/>
    <s v="2S"/>
    <n v="16035217"/>
    <s v="MANZANO"/>
    <s v="GARCÍA"/>
    <s v="GUADALUPE"/>
    <s v="MANZANO GARCÍA, GUADALUPE"/>
    <x v="0"/>
    <x v="0"/>
    <x v="0"/>
    <n v="3"/>
    <n v="1"/>
    <s v="gumanzan"/>
    <s v="guadalupe.manzano@unirioja.es"/>
    <n v="1.5"/>
    <n v="1.5"/>
    <n v="504"/>
    <s v="PROFESOR TITULAR UNIVERSIDAD"/>
    <s v="C01"/>
    <s v="TIEMPO COMPLETO"/>
    <s v="2016-09-15 00:00:00.0"/>
    <s v="null"/>
    <s v="DF100046"/>
    <s v="TITULAR DE UNIVERSIDAD"/>
    <s v="R115"/>
    <x v="2"/>
    <n v="740"/>
    <s v="PSICOLOGÍA SOCIAL"/>
  </r>
  <r>
    <x v="1"/>
    <n v="16035217"/>
    <x v="1"/>
    <n v="682"/>
    <s v="033G"/>
    <s v="GRUPO-C"/>
    <s v="Comportamiento organizativo"/>
    <s v="GG"/>
    <s v="GRUPO GRANDE"/>
    <s v="033G"/>
    <s v="CLASE MAGISTRAL DE COMPORTAMIENTO ORGANIZATIVO"/>
    <s v="GRUPO-C"/>
    <s v="Grupo de Clase Magistral de COMPORTAMIENTO ORGANIZATIVO"/>
    <s v="2S"/>
    <n v="16035217"/>
    <s v="MANZANO"/>
    <s v="GARCÍA"/>
    <s v="GUADALUPE"/>
    <s v="MANZANO GARCÍA, GUADALUPE"/>
    <x v="0"/>
    <x v="0"/>
    <x v="0"/>
    <n v="3"/>
    <n v="1"/>
    <s v="gumanzan"/>
    <s v="guadalupe.manzano@unirioja.es"/>
    <n v="4.5"/>
    <n v="4.5"/>
    <n v="504"/>
    <s v="PROFESOR TITULAR UNIVERSIDAD"/>
    <s v="C01"/>
    <s v="TIEMPO COMPLETO"/>
    <s v="2016-09-15 00:00:00.0"/>
    <s v="null"/>
    <s v="DF100046"/>
    <s v="TITULAR DE UNIVERSIDAD"/>
    <s v="R115"/>
    <x v="2"/>
    <n v="740"/>
    <s v="PSICOLOGÍA SOCIAL"/>
  </r>
  <r>
    <x v="2"/>
    <n v="16035217"/>
    <x v="1"/>
    <n v="682"/>
    <s v="033G"/>
    <s v="GRUPO-C"/>
    <s v="Comportamiento organizativo"/>
    <s v="GG"/>
    <s v="GRUPO GRANDE"/>
    <s v="033G"/>
    <s v="CLASE MAGISTRAL DE COMPORTAMIENTO ORGANIZATIVO"/>
    <s v="GRUPO-C"/>
    <s v="Grupo de Clase Magistral de COMPORTAMIENTO ORGANIZATIVO"/>
    <s v="2S"/>
    <n v="16035217"/>
    <s v="MANZANO"/>
    <s v="GARCÍA"/>
    <s v="GUADALUPE"/>
    <s v="MANZANO GARCÍA, GUADALUPE"/>
    <x v="0"/>
    <x v="0"/>
    <x v="0"/>
    <n v="3"/>
    <n v="1"/>
    <s v="gumanzan"/>
    <s v="guadalupe.manzano@unirioja.es"/>
    <n v="4.5"/>
    <m/>
    <n v="504"/>
    <s v="PROFESOR TITULAR UNIVERSIDAD"/>
    <s v="C01"/>
    <s v="TIEMPO COMPLETO"/>
    <s v="2016-09-15 00:00:00.0"/>
    <s v="null"/>
    <s v="DF100046"/>
    <s v="TITULAR DE UNIVERSIDAD"/>
    <s v="R115"/>
    <x v="2"/>
    <n v="740"/>
    <s v="PSICOLOGÍA SOCIAL"/>
  </r>
  <r>
    <x v="2"/>
    <n v="7974905"/>
    <x v="1"/>
    <n v="682"/>
    <s v="033R"/>
    <s v="GRUPO-C3"/>
    <s v="Comportamiento organizativo"/>
    <s v="GR"/>
    <s v="GRUPO REDUCIDO"/>
    <s v="033R"/>
    <s v="PRACTICAS DE AULA DE COMPORTAMIENTO ORGANIZATIVO"/>
    <s v="GRUPO-C3"/>
    <s v="Prácticas de Aula de Comportamiento organizativo"/>
    <s v="2S"/>
    <n v="7974905"/>
    <s v="QUEIRUGA"/>
    <s v="DIOS"/>
    <s v="DOLORES ALICIA"/>
    <s v="QUEIRUGA DIOS, DOLORES ALICIA"/>
    <x v="1"/>
    <x v="1"/>
    <x v="0"/>
    <n v="0"/>
    <n v="0"/>
    <s v="doqueiru"/>
    <s v="dolores.queiruga@unirioja.es"/>
    <n v="1.5"/>
    <n v="1.5"/>
    <n v="504"/>
    <s v="PROFESOR TITULAR UNIVERSIDAD"/>
    <s v="C01"/>
    <s v="TIEMPO COMPLETO"/>
    <s v="2011-09-01 00:00:00.0"/>
    <s v="null"/>
    <s v="DF100301"/>
    <s v="PROFESOR TITULAR DE UNIVERSIDAD"/>
    <s v="R104"/>
    <x v="0"/>
    <n v="650"/>
    <s v="ORGANIZACIÓN DE EMPRESAS"/>
  </r>
  <r>
    <x v="0"/>
    <n v="15839379"/>
    <x v="0"/>
    <n v="683"/>
    <s v="036G"/>
    <s v="GRUPO-A"/>
    <s v="Derecho privado de la empresa"/>
    <s v="GG"/>
    <s v="GRUPO GRANDE"/>
    <s v="036G"/>
    <s v="GRUPO GRANDE DE DERECHO PRIVADO DE LA EMPRESA"/>
    <s v="GRUPO-A"/>
    <s v="Grupo Grande de DERECHO PRIVADO DE LA EMPRESA"/>
    <s v="2S"/>
    <n v="15839379"/>
    <s v="COBO"/>
    <s v="SÁENZ"/>
    <s v="MARÍA TERESA"/>
    <s v="COBO SÁENZ, MARÍA TERESA"/>
    <x v="1"/>
    <x v="0"/>
    <x v="1"/>
    <n v="5"/>
    <n v="0"/>
    <s v="terecobo"/>
    <s v="teresa.cobo@unirioja.es"/>
    <n v="4.5"/>
    <n v="4.5"/>
    <n v="535"/>
    <s v="COLABORADOR-TIPO 1"/>
    <s v="C01"/>
    <s v="TIEMPO COMPLETO"/>
    <s v="2007-02-26 00:00:00.0"/>
    <s v="null"/>
    <s v="LD100617"/>
    <s v="PROFESOR COLABORADOR TIPO 1"/>
    <s v="R103"/>
    <x v="1"/>
    <n v="165"/>
    <s v="DERECHO MERCANTIL"/>
  </r>
  <r>
    <x v="1"/>
    <n v="15839379"/>
    <x v="1"/>
    <n v="683"/>
    <s v="036R"/>
    <s v="GRUPO-C1"/>
    <s v="Derecho privado de la empresa"/>
    <s v="GR"/>
    <s v="GRUPO REDUCIDO"/>
    <s v="036R"/>
    <s v="GRUPO REDUCIDO DE DERECHO PRIVADO DE LA EMPRESA"/>
    <s v="GRUPO-C1"/>
    <s v="Grupo Reducido de Derecho privado de la empresa"/>
    <s v="2S"/>
    <n v="15839379"/>
    <s v="COBO"/>
    <s v="SÁENZ"/>
    <s v="MARÍA TERESA"/>
    <s v="COBO SÁENZ, MARÍA TERESA"/>
    <x v="1"/>
    <x v="0"/>
    <x v="1"/>
    <n v="5"/>
    <n v="0"/>
    <s v="terecobo"/>
    <s v="teresa.cobo@unirioja.es"/>
    <n v="1.5"/>
    <n v="1.5"/>
    <n v="535"/>
    <s v="COLABORADOR-TIPO 1"/>
    <s v="C01"/>
    <s v="TIEMPO COMPLETO"/>
    <s v="2007-02-26 00:00:00.0"/>
    <s v="null"/>
    <s v="LD100617"/>
    <s v="PROFESOR COLABORADOR TIPO 1"/>
    <s v="R103"/>
    <x v="1"/>
    <n v="165"/>
    <s v="DERECHO MERCANTIL"/>
  </r>
  <r>
    <x v="2"/>
    <n v="16566533"/>
    <x v="1"/>
    <n v="683"/>
    <s v="036G"/>
    <s v="GRUPO-C"/>
    <s v="Derecho privado de la empresa"/>
    <s v="GG"/>
    <s v="GRUPO GRANDE"/>
    <s v="036G"/>
    <s v="GRUPO GRANDE DE DERECHO PRIVADO DE LA EMPRESA"/>
    <s v="GRUPO-C"/>
    <s v="Grupo Grande de DERECHO PRIVADO DE LA EMPRESA"/>
    <s v="2S"/>
    <n v="16566533"/>
    <s v="EZQUERRO"/>
    <s v="SOLAS"/>
    <s v="JORGE JULIO"/>
    <s v="EZQUERRO SOLAS, JORGE JULIO"/>
    <x v="1"/>
    <x v="1"/>
    <x v="1"/>
    <n v="0"/>
    <n v="0"/>
    <s v="joezquer"/>
    <s v="jorge-julio.ezquerro@unirioja.es"/>
    <n v="4.5"/>
    <m/>
    <n v="532"/>
    <s v="LABORAL DOCENTE-ASOCIADO"/>
    <s v="P04"/>
    <s v="TIEMPO PARCIAL (4+4 HORAS)"/>
    <s v="2018-09-17 00:00:00.0"/>
    <s v="2019-09-14 00:00:00.0"/>
    <s v="PI101350"/>
    <s v="PROFESOR ASOCIADO"/>
    <s v="R103"/>
    <x v="1"/>
    <n v="165"/>
    <s v="DERECHO MERCANTIL"/>
  </r>
  <r>
    <x v="2"/>
    <n v="15839379"/>
    <x v="1"/>
    <n v="683"/>
    <s v="036R"/>
    <s v="GRUPO-C3"/>
    <s v="Derecho privado de la empresa"/>
    <s v="GR"/>
    <s v="GRUPO REDUCIDO"/>
    <s v="036R"/>
    <s v="GRUPO REDUCIDO DE DERECHO PRIVADO DE LA EMPRESA"/>
    <s v="GRUPO-C3"/>
    <s v="Grupo Reducido de Derecho privado de la empresa"/>
    <s v="2S"/>
    <n v="15839379"/>
    <s v="COBO"/>
    <s v="SÁENZ"/>
    <s v="MARÍA TERESA"/>
    <s v="COBO SÁENZ, MARÍA TERESA"/>
    <x v="1"/>
    <x v="0"/>
    <x v="1"/>
    <n v="5"/>
    <n v="0"/>
    <s v="terecobo"/>
    <s v="teresa.cobo@unirioja.es"/>
    <n v="1.5"/>
    <n v="1.5"/>
    <n v="535"/>
    <s v="COLABORADOR-TIPO 1"/>
    <s v="C01"/>
    <s v="TIEMPO COMPLETO"/>
    <s v="2007-02-26 00:00:00.0"/>
    <s v="null"/>
    <s v="LD100617"/>
    <s v="PROFESOR COLABORADOR TIPO 1"/>
    <s v="R103"/>
    <x v="1"/>
    <n v="165"/>
    <s v="DERECHO MERCANTIL"/>
  </r>
  <r>
    <x v="6"/>
    <n v="15839379"/>
    <x v="0"/>
    <n v="683"/>
    <s v="036G"/>
    <s v="GRUPO-A"/>
    <s v="Derecho privado de la empresa"/>
    <s v="GG"/>
    <s v="GRUPO GRANDE"/>
    <s v="036G"/>
    <s v="GRUPO GRANDE DE DERECHO PRIVADO DE LA EMPRESA"/>
    <s v="GRUPO-A"/>
    <s v="Grupo Grande de DERECHO PRIVADO DE LA EMPRESA"/>
    <s v="2S"/>
    <n v="15839379"/>
    <s v="COBO"/>
    <s v="SÁENZ"/>
    <s v="MARÍA TERESA"/>
    <s v="COBO SÁENZ, MARÍA TERESA"/>
    <x v="1"/>
    <x v="0"/>
    <x v="1"/>
    <n v="5"/>
    <n v="0"/>
    <s v="terecobo"/>
    <s v="teresa.cobo@unirioja.es"/>
    <n v="4.5"/>
    <m/>
    <n v="535"/>
    <s v="COLABORADOR-TIPO 1"/>
    <s v="C01"/>
    <s v="TIEMPO COMPLETO"/>
    <s v="2007-02-26 00:00:00.0"/>
    <s v="null"/>
    <s v="LD100617"/>
    <s v="PROFESOR COLABORADOR TIPO 1"/>
    <s v="R103"/>
    <x v="1"/>
    <n v="165"/>
    <s v="DERECHO MERCANTIL"/>
  </r>
  <r>
    <x v="6"/>
    <n v="16586761"/>
    <x v="0"/>
    <n v="683"/>
    <s v="036G"/>
    <s v="GRUPO-A"/>
    <s v="Derecho privado de la empresa"/>
    <s v="GG"/>
    <s v="GRUPO GRANDE"/>
    <s v="036G"/>
    <s v="GRUPO GRANDE DE DERECHO PRIVADO DE LA EMPRESA"/>
    <s v="GRUPO-A"/>
    <s v="Grupo Grande de DERECHO PRIVADO DE LA EMPRESA"/>
    <s v="2S"/>
    <n v="16586761"/>
    <s v="PÉREZ"/>
    <s v="ESCALONA"/>
    <s v="SUSANA"/>
    <s v="PÉREZ ESCALONA, SUSANA"/>
    <x v="1"/>
    <x v="1"/>
    <x v="0"/>
    <n v="3"/>
    <n v="0"/>
    <s v="superez"/>
    <s v="susana.perez@unirioja.es"/>
    <n v="0"/>
    <m/>
    <n v="534"/>
    <s v="CONTRATADO DOCTOR -TIPO 1"/>
    <s v="C01"/>
    <s v="TIEMPO COMPLETO"/>
    <s v="2009-10-01 00:00:00.0"/>
    <s v="null"/>
    <s v="PI100723"/>
    <s v="CONTRATADO DOCTOR"/>
    <s v="R103"/>
    <x v="1"/>
    <n v="165"/>
    <s v="DERECHO MERCANTIL"/>
  </r>
  <r>
    <x v="0"/>
    <n v="16597697"/>
    <x v="0"/>
    <n v="684"/>
    <s v="046I"/>
    <s v="GRUPO-A1"/>
    <s v="Entorno económico internacional"/>
    <s v="GI"/>
    <s v="GRUPO DE INFORMÁTICA"/>
    <s v="046I"/>
    <s v="PRÁCTICAS DE INFORMÁTICA DE ENTORNO ECONÓMICO INTERNACIONAL"/>
    <s v="GRUPO-A1"/>
    <s v="Prácticas de Informática de Entorno económico internacional"/>
    <s v="2S"/>
    <n v="16597697"/>
    <s v="VILLAR"/>
    <s v="ARETIO"/>
    <s v="RUBÉN"/>
    <s v="VILLAR ARETIO, RUBÉN"/>
    <x v="1"/>
    <x v="0"/>
    <x v="1"/>
    <n v="0"/>
    <n v="0"/>
    <s v="ruvillare"/>
    <s v="ruben.villara@unirioja.es"/>
    <n v="0.5"/>
    <n v="0.5"/>
    <n v="532"/>
    <s v="LABORAL DOCENTE-ASOCIADO"/>
    <s v="P05"/>
    <s v="TIEMPO PARCIAL (5+5 HORAS)"/>
    <s v="2018-09-27 00:00:00.0"/>
    <s v="2019-09-14 00:00:00.0"/>
    <s v="PI101433"/>
    <s v="PROFESOR ASOCIADO"/>
    <s v="R104"/>
    <x v="0"/>
    <n v="225"/>
    <s v="ECONOMÍA APLICADA"/>
  </r>
  <r>
    <x v="1"/>
    <n v="16562098"/>
    <x v="1"/>
    <n v="684"/>
    <s v="046I"/>
    <s v="GRUPO-D2"/>
    <s v="Entorno económico internacional"/>
    <s v="GI"/>
    <s v="GRUPO DE INFORMÁTICA"/>
    <s v="046I"/>
    <s v="PRÁCTICAS DE INFORMÁTICA DE ENTORNO ECONÓMICO INTERNACIONAL"/>
    <s v="GRUPO-D2"/>
    <s v="Prácticas de Informática de Entorno económico internacional"/>
    <s v="2S"/>
    <n v="16562098"/>
    <s v="PINILLOS"/>
    <s v="GARCÍA"/>
    <s v="Mª CARMEN"/>
    <s v="PINILLOS GARCÍA, Mª CARMEN"/>
    <x v="0"/>
    <x v="0"/>
    <x v="1"/>
    <n v="0"/>
    <n v="0"/>
    <s v="capinill"/>
    <s v="carmen.pinillos@unirioja.es"/>
    <n v="2"/>
    <n v="2"/>
    <n v="532"/>
    <s v="LABORAL DOCENTE-ASOCIADO"/>
    <s v="P02"/>
    <s v="TIEMPO PARCIAL (2+2 HORAS)"/>
    <s v="2017-09-15 00:00:00.0"/>
    <s v="2019-09-14 00:00:00.0"/>
    <s v="PI101236"/>
    <s v="PROFESOR ASOCIADO"/>
    <s v="R104"/>
    <x v="0"/>
    <n v="225"/>
    <s v="ECONOMÍA APLICADA"/>
  </r>
  <r>
    <x v="2"/>
    <n v="16543682"/>
    <x v="1"/>
    <n v="684"/>
    <s v="046G"/>
    <s v="GRUPO-D"/>
    <s v="Entorno económico internacional"/>
    <s v="GG"/>
    <s v="GRUPO GRANDE"/>
    <s v="046G"/>
    <s v="CLASE MAGISTRAL DE ENTORNO ECONÓMICO INTERNACIONAL"/>
    <s v="GRUPO-D"/>
    <s v="Grupo de Teoria de ENTORNO ECONÓMICO INTERNACIONAL"/>
    <s v="2S"/>
    <n v="16543682"/>
    <s v="NAVARRO"/>
    <s v="PÉREZ"/>
    <s v="Mª CRUZ"/>
    <s v="NAVARRO PÉREZ, Mª CRUZ"/>
    <x v="0"/>
    <x v="0"/>
    <x v="0"/>
    <n v="6"/>
    <n v="0"/>
    <s v="cnavarro"/>
    <s v="maricruz.navarro@unirioja.es"/>
    <n v="4"/>
    <m/>
    <n v="504"/>
    <s v="PROFESOR TITULAR UNIVERSIDAD"/>
    <s v="01A"/>
    <s v="TIEMPO COMPLETO AMPLIADO"/>
    <s v="2012-09-01 00:00:00.0"/>
    <s v="null"/>
    <s v="DF100001"/>
    <s v="PROFESOR TITULAR DE UNIVERSIDAD"/>
    <s v="R104"/>
    <x v="0"/>
    <n v="225"/>
    <s v="ECONOMÍA APLICADA"/>
  </r>
  <r>
    <x v="2"/>
    <n v="16597697"/>
    <x v="1"/>
    <n v="684"/>
    <s v="046I"/>
    <s v="GRUPO-D1"/>
    <s v="Entorno económico internacional"/>
    <s v="GI"/>
    <s v="GRUPO DE INFORMÁTICA"/>
    <s v="046I"/>
    <s v="PRÁCTICAS DE INFORMÁTICA DE ENTORNO ECONÓMICO INTERNACIONAL"/>
    <s v="GRUPO-D1"/>
    <s v="Prácticas de Informática de Entorno económico internacional"/>
    <s v="2S"/>
    <n v="16597697"/>
    <s v="VILLAR"/>
    <s v="ARETIO"/>
    <s v="RUBÉN"/>
    <s v="VILLAR ARETIO, RUBÉN"/>
    <x v="1"/>
    <x v="0"/>
    <x v="1"/>
    <n v="0"/>
    <n v="0"/>
    <s v="ruvillare"/>
    <s v="ruben.villara@unirioja.es"/>
    <n v="1"/>
    <n v="1"/>
    <n v="532"/>
    <s v="LABORAL DOCENTE-ASOCIADO"/>
    <s v="P05"/>
    <s v="TIEMPO PARCIAL (5+5 HORAS)"/>
    <s v="2018-09-27 00:00:00.0"/>
    <s v="2019-09-14 00:00:00.0"/>
    <s v="PI101433"/>
    <s v="PROFESOR ASOCIADO"/>
    <s v="R104"/>
    <x v="0"/>
    <n v="225"/>
    <s v="ECONOMÍA APLICADA"/>
  </r>
  <r>
    <x v="2"/>
    <n v="16562098"/>
    <x v="1"/>
    <n v="684"/>
    <s v="046I"/>
    <s v="GRUPO-D2"/>
    <s v="Entorno económico internacional"/>
    <s v="GI"/>
    <s v="GRUPO DE INFORMÁTICA"/>
    <s v="046I"/>
    <s v="PRÁCTICAS DE INFORMÁTICA DE ENTORNO ECONÓMICO INTERNACIONAL"/>
    <s v="GRUPO-D2"/>
    <s v="Prácticas de Informática de Entorno económico internacional"/>
    <s v="2S"/>
    <n v="16562098"/>
    <s v="PINILLOS"/>
    <s v="GARCÍA"/>
    <s v="Mª CARMEN"/>
    <s v="PINILLOS GARCÍA, Mª CARMEN"/>
    <x v="0"/>
    <x v="0"/>
    <x v="1"/>
    <n v="0"/>
    <n v="0"/>
    <s v="capinill"/>
    <s v="carmen.pinillos@unirioja.es"/>
    <n v="2"/>
    <m/>
    <n v="532"/>
    <s v="LABORAL DOCENTE-ASOCIADO"/>
    <s v="P02"/>
    <s v="TIEMPO PARCIAL (2+2 HORAS)"/>
    <s v="2017-09-15 00:00:00.0"/>
    <s v="2019-09-14 00:00:00.0"/>
    <s v="PI101236"/>
    <s v="PROFESOR ASOCIADO"/>
    <s v="R104"/>
    <x v="0"/>
    <n v="225"/>
    <s v="ECONOMÍA APLICADA"/>
  </r>
  <r>
    <x v="6"/>
    <n v="16543682"/>
    <x v="0"/>
    <n v="684"/>
    <s v="046G"/>
    <s v="GRUPO-D"/>
    <s v="Entorno económico internacional"/>
    <s v="GG"/>
    <s v="GRUPO GRANDE"/>
    <s v="046G"/>
    <s v="CLASE MAGISTRAL DE ENTORNO ECONÓMICO INTERNACIONAL"/>
    <s v="GRUPO-D"/>
    <s v="Grupo de Teoria de ENTORNO ECONÓMICO INTERNACIONAL"/>
    <s v="2S"/>
    <n v="16543682"/>
    <s v="NAVARRO"/>
    <s v="PÉREZ"/>
    <s v="Mª CRUZ"/>
    <s v="NAVARRO PÉREZ, Mª CRUZ"/>
    <x v="0"/>
    <x v="0"/>
    <x v="0"/>
    <n v="6"/>
    <n v="0"/>
    <s v="cnavarro"/>
    <s v="maricruz.navarro@unirioja.es"/>
    <n v="4"/>
    <m/>
    <n v="504"/>
    <s v="PROFESOR TITULAR UNIVERSIDAD"/>
    <s v="01A"/>
    <s v="TIEMPO COMPLETO AMPLIADO"/>
    <s v="2012-09-01 00:00:00.0"/>
    <s v="null"/>
    <s v="DF100001"/>
    <s v="PROFESOR TITULAR DE UNIVERSIDAD"/>
    <s v="R104"/>
    <x v="0"/>
    <n v="225"/>
    <s v="ECONOMÍA APLICADA"/>
  </r>
  <r>
    <x v="1"/>
    <n v="16547433"/>
    <x v="1"/>
    <n v="685"/>
    <s v="071G"/>
    <s v="GRUPO-B"/>
    <s v="Fundamentos de marketing"/>
    <s v="GG"/>
    <s v="GRUPO GRANDE"/>
    <s v="071G"/>
    <s v="GRUPO GRANDE DE FUNDAMENTOS DE MÁRKETING"/>
    <s v="GRUPO-B"/>
    <s v="Grupo Grande de FUNDAMENTOS DE MÁRKETING"/>
    <s v="1S"/>
    <n v="16547433"/>
    <s v="OLARTE"/>
    <s v="PASCUAL"/>
    <s v="Mª CRISTINA"/>
    <s v="OLARTE PASCUAL, Mª CRISTINA"/>
    <x v="0"/>
    <x v="0"/>
    <x v="0"/>
    <n v="4"/>
    <n v="1"/>
    <s v="m-olarte"/>
    <s v="cristina.olarte@unirioja.es"/>
    <n v="3.4"/>
    <m/>
    <n v="504"/>
    <s v="PROFESOR TITULAR UNIVERSIDAD"/>
    <s v="C01"/>
    <s v="TIEMPO COMPLETO"/>
    <s v="2017-09-15 00:00:00.0"/>
    <s v="null"/>
    <s v="DF100194"/>
    <s v="PROFESOR TITULAR DE UNIVERSIDAD"/>
    <s v="R104"/>
    <x v="0"/>
    <n v="95"/>
    <s v="COMERCIALIZACIÓN E INVESTIGACIÓN DE MERCADOS"/>
  </r>
  <r>
    <x v="1"/>
    <n v="16612716"/>
    <x v="1"/>
    <n v="685"/>
    <s v="071G"/>
    <s v="GRUPO-B"/>
    <s v="Fundamentos de marketing"/>
    <s v="GG"/>
    <s v="GRUPO GRANDE"/>
    <s v="071G"/>
    <s v="GRUPO GRANDE DE FUNDAMENTOS DE MÁRKETING"/>
    <s v="GRUPO-B"/>
    <s v="Grupo Grande de FUNDAMENTOS DE MÁRKETING"/>
    <s v="1S"/>
    <n v="16612716"/>
    <s v="ALESANCO"/>
    <s v="LLORENTE"/>
    <s v="MARÍA"/>
    <s v="ALESANCO LLORENTE, MARÍA"/>
    <x v="1"/>
    <x v="1"/>
    <x v="1"/>
    <n v="0"/>
    <n v="0"/>
    <s v="maalesan"/>
    <s v="maria.alesanco@unirioja.es"/>
    <n v="0.6"/>
    <m/>
    <n v="532"/>
    <s v="LABORAL DOCENTE-ASOCIADO"/>
    <s v="P02"/>
    <s v="TIEMPO PARCIAL (2+2 HORAS)"/>
    <s v="2018-09-25 00:00:00.0"/>
    <s v="2019-09-14 00:00:00.0"/>
    <s v="PI101430"/>
    <s v="PROFESOR ASOCIADO"/>
    <s v="R104"/>
    <x v="0"/>
    <n v="95"/>
    <s v="COMERCIALIZACIÓN E INVESTIGACIÓN DE MERCADOS"/>
  </r>
  <r>
    <x v="1"/>
    <n v="16616932"/>
    <x v="1"/>
    <n v="685"/>
    <s v="071I"/>
    <s v="GRUPO-B2"/>
    <s v="Fundamentos de marketing"/>
    <s v="GI"/>
    <s v="GRUPO DE INFORMÁTICA"/>
    <s v="071I"/>
    <s v="GRUPO INFORMÁTICA DE FUNDAMENTOS DE MÁRKETING"/>
    <s v="GRUPO-B2"/>
    <s v="Grupo de Informática de FUNDAMENTOS DE MÁRKETING"/>
    <s v="1S"/>
    <n v="16616932"/>
    <s v="MEDRANO"/>
    <s v="SÁEZ"/>
    <s v="NATALIA"/>
    <s v="MEDRANO SÁEZ, NATALIA"/>
    <x v="1"/>
    <x v="0"/>
    <x v="1"/>
    <m/>
    <m/>
    <s v="namedran"/>
    <s v="natalia.medrano@unirioja.es"/>
    <n v="0.5"/>
    <m/>
    <n v="536"/>
    <s v="PROFESOR INTERINO"/>
    <s v="C01"/>
    <s v="TIEMPO COMPLETO"/>
    <s v="2018-09-17 00:00:00.0"/>
    <s v="2019-01-18 00:00:00.0"/>
    <s v="PI101353"/>
    <s v="PROFESOR CONTRATADO INTERINO TC"/>
    <s v="R104"/>
    <x v="0"/>
    <n v="95"/>
    <s v="COMERCIALIZACIÓN E INVESTIGACIÓN DE MERCADOS"/>
  </r>
  <r>
    <x v="1"/>
    <n v="16557181"/>
    <x v="1"/>
    <n v="685"/>
    <s v="071R"/>
    <s v="GRUPO-B2"/>
    <s v="Fundamentos de marketing"/>
    <s v="GR"/>
    <s v="GRUPO REDUCIDO"/>
    <s v="071R"/>
    <s v="GRUPO REDUCIDO DE FUNDAMENTOS DE MÁRKETING"/>
    <s v="GRUPO-B2"/>
    <s v="Grupo Reducido de FUNDAMENTOS DE MÁRKETING"/>
    <s v="1S"/>
    <n v="16557181"/>
    <s v="PELEGRÍN"/>
    <s v="BORONDO"/>
    <s v="JULIO ENRIQUE"/>
    <s v="PELEGRÍN BORONDO, JULIO ENRIQUE"/>
    <x v="1"/>
    <x v="1"/>
    <x v="1"/>
    <n v="0"/>
    <n v="0"/>
    <s v="jupelegr"/>
    <s v="julio-enrique.pelegrin@unirioja.es"/>
    <n v="0.4"/>
    <m/>
    <n v="532"/>
    <s v="LABORAL DOCENTE-ASOCIADO"/>
    <s v="P06"/>
    <s v="TIEMPO PARCIAL (6+6 HORAS)"/>
    <s v="2017-09-15 00:00:00.0"/>
    <s v="2019-09-14 00:00:00.0"/>
    <s v="PI101234"/>
    <s v="PROFESOR ASOCIADO"/>
    <s v="R104"/>
    <x v="0"/>
    <n v="95"/>
    <s v="COMERCIALIZACIÓN E INVESTIGACIÓN DE MERCADOS"/>
  </r>
  <r>
    <x v="2"/>
    <n v="16547433"/>
    <x v="1"/>
    <n v="685"/>
    <s v="071G"/>
    <s v="GRUPO-B"/>
    <s v="Fundamentos de marketing"/>
    <s v="GG"/>
    <s v="GRUPO GRANDE"/>
    <s v="071G"/>
    <s v="GRUPO GRANDE DE FUNDAMENTOS DE MÁRKETING"/>
    <s v="GRUPO-B"/>
    <s v="Grupo Grande de FUNDAMENTOS DE MÁRKETING"/>
    <s v="1S"/>
    <n v="16547433"/>
    <s v="OLARTE"/>
    <s v="PASCUAL"/>
    <s v="Mª CRISTINA"/>
    <s v="OLARTE PASCUAL, Mª CRISTINA"/>
    <x v="0"/>
    <x v="0"/>
    <x v="0"/>
    <n v="4"/>
    <n v="1"/>
    <s v="m-olarte"/>
    <s v="cristina.olarte@unirioja.es"/>
    <n v="3.4"/>
    <m/>
    <n v="504"/>
    <s v="PROFESOR TITULAR UNIVERSIDAD"/>
    <s v="C01"/>
    <s v="TIEMPO COMPLETO"/>
    <s v="2017-09-15 00:00:00.0"/>
    <s v="null"/>
    <s v="DF100194"/>
    <s v="PROFESOR TITULAR DE UNIVERSIDAD"/>
    <s v="R104"/>
    <x v="0"/>
    <n v="95"/>
    <s v="COMERCIALIZACIÓN E INVESTIGACIÓN DE MERCADOS"/>
  </r>
  <r>
    <x v="2"/>
    <n v="16612716"/>
    <x v="1"/>
    <n v="685"/>
    <s v="071G"/>
    <s v="GRUPO-B"/>
    <s v="Fundamentos de marketing"/>
    <s v="GG"/>
    <s v="GRUPO GRANDE"/>
    <s v="071G"/>
    <s v="GRUPO GRANDE DE FUNDAMENTOS DE MÁRKETING"/>
    <s v="GRUPO-B"/>
    <s v="Grupo Grande de FUNDAMENTOS DE MÁRKETING"/>
    <s v="1S"/>
    <n v="16612716"/>
    <s v="ALESANCO"/>
    <s v="LLORENTE"/>
    <s v="MARÍA"/>
    <s v="ALESANCO LLORENTE, MARÍA"/>
    <x v="1"/>
    <x v="1"/>
    <x v="1"/>
    <n v="0"/>
    <n v="0"/>
    <s v="maalesan"/>
    <s v="maria.alesanco@unirioja.es"/>
    <n v="0.6"/>
    <m/>
    <n v="532"/>
    <s v="LABORAL DOCENTE-ASOCIADO"/>
    <s v="P02"/>
    <s v="TIEMPO PARCIAL (2+2 HORAS)"/>
    <s v="2018-09-25 00:00:00.0"/>
    <s v="2019-09-14 00:00:00.0"/>
    <s v="PI101430"/>
    <s v="PROFESOR ASOCIADO"/>
    <s v="R104"/>
    <x v="0"/>
    <n v="95"/>
    <s v="COMERCIALIZACIÓN E INVESTIGACIÓN DE MERCADOS"/>
  </r>
  <r>
    <x v="2"/>
    <n v="16616932"/>
    <x v="1"/>
    <n v="685"/>
    <s v="071I"/>
    <s v="GRUPO-B2"/>
    <s v="Fundamentos de marketing"/>
    <s v="GI"/>
    <s v="GRUPO DE INFORMÁTICA"/>
    <s v="071I"/>
    <s v="GRUPO INFORMÁTICA DE FUNDAMENTOS DE MÁRKETING"/>
    <s v="GRUPO-B2"/>
    <s v="Grupo de Informática de FUNDAMENTOS DE MÁRKETING"/>
    <s v="1S"/>
    <n v="16616932"/>
    <s v="MEDRANO"/>
    <s v="SÁEZ"/>
    <s v="NATALIA"/>
    <s v="MEDRANO SÁEZ, NATALIA"/>
    <x v="1"/>
    <x v="0"/>
    <x v="1"/>
    <m/>
    <m/>
    <s v="namedran"/>
    <s v="natalia.medrano@unirioja.es"/>
    <n v="0.5"/>
    <m/>
    <n v="536"/>
    <s v="PROFESOR INTERINO"/>
    <s v="C01"/>
    <s v="TIEMPO COMPLETO"/>
    <s v="2018-09-17 00:00:00.0"/>
    <s v="2019-01-18 00:00:00.0"/>
    <s v="PI101353"/>
    <s v="PROFESOR CONTRATADO INTERINO TC"/>
    <s v="R104"/>
    <x v="0"/>
    <n v="95"/>
    <s v="COMERCIALIZACIÓN E INVESTIGACIÓN DE MERCADOS"/>
  </r>
  <r>
    <x v="2"/>
    <n v="16557181"/>
    <x v="1"/>
    <n v="685"/>
    <s v="071R"/>
    <s v="GRUPO-B2"/>
    <s v="Fundamentos de marketing"/>
    <s v="GR"/>
    <s v="GRUPO REDUCIDO"/>
    <s v="071R"/>
    <s v="GRUPO REDUCIDO DE FUNDAMENTOS DE MÁRKETING"/>
    <s v="GRUPO-B2"/>
    <s v="Grupo Reducido de FUNDAMENTOS DE MÁRKETING"/>
    <s v="1S"/>
    <n v="16557181"/>
    <s v="PELEGRÍN"/>
    <s v="BORONDO"/>
    <s v="JULIO ENRIQUE"/>
    <s v="PELEGRÍN BORONDO, JULIO ENRIQUE"/>
    <x v="1"/>
    <x v="1"/>
    <x v="1"/>
    <n v="0"/>
    <n v="0"/>
    <s v="jupelegr"/>
    <s v="julio-enrique.pelegrin@unirioja.es"/>
    <n v="0.4"/>
    <m/>
    <n v="532"/>
    <s v="LABORAL DOCENTE-ASOCIADO"/>
    <s v="P06"/>
    <s v="TIEMPO PARCIAL (6+6 HORAS)"/>
    <s v="2017-09-15 00:00:00.0"/>
    <s v="2019-09-14 00:00:00.0"/>
    <s v="PI101234"/>
    <s v="PROFESOR ASOCIADO"/>
    <s v="R104"/>
    <x v="0"/>
    <n v="95"/>
    <s v="COMERCIALIZACIÓN E INVESTIGACIÓN DE MERCADOS"/>
  </r>
  <r>
    <x v="6"/>
    <n v="16547433"/>
    <x v="0"/>
    <n v="685"/>
    <s v="071G"/>
    <s v="GRUPO-B"/>
    <s v="Fundamentos de marketing"/>
    <s v="GG"/>
    <s v="GRUPO GRANDE"/>
    <s v="071G"/>
    <s v="GRUPO GRANDE DE FUNDAMENTOS DE MÁRKETING"/>
    <s v="GRUPO-B"/>
    <s v="Grupo Grande de FUNDAMENTOS DE MÁRKETING"/>
    <s v="1S"/>
    <n v="16547433"/>
    <s v="OLARTE"/>
    <s v="PASCUAL"/>
    <s v="Mª CRISTINA"/>
    <s v="OLARTE PASCUAL, Mª CRISTINA"/>
    <x v="0"/>
    <x v="0"/>
    <x v="0"/>
    <n v="4"/>
    <n v="1"/>
    <s v="m-olarte"/>
    <s v="cristina.olarte@unirioja.es"/>
    <n v="3.4"/>
    <m/>
    <n v="504"/>
    <s v="PROFESOR TITULAR UNIVERSIDAD"/>
    <s v="C01"/>
    <s v="TIEMPO COMPLETO"/>
    <s v="2017-09-15 00:00:00.0"/>
    <s v="null"/>
    <s v="DF100194"/>
    <s v="PROFESOR TITULAR DE UNIVERSIDAD"/>
    <s v="R104"/>
    <x v="0"/>
    <n v="95"/>
    <s v="COMERCIALIZACIÓN E INVESTIGACIÓN DE MERCADOS"/>
  </r>
  <r>
    <x v="6"/>
    <n v="16616932"/>
    <x v="0"/>
    <n v="685"/>
    <s v="071I"/>
    <s v="GRUPO-B3"/>
    <s v="Fundamentos de marketing"/>
    <s v="GI"/>
    <s v="GRUPO DE INFORMÁTICA"/>
    <s v="071I"/>
    <s v="GRUPO INFORMÁTICA DE FUNDAMENTOS DE MÁRKETING"/>
    <s v="GRUPO-B3"/>
    <s v="Grupo de Informática de FUNDAMENTOS DE MÁRKETING"/>
    <s v="1S"/>
    <n v="16616932"/>
    <s v="MEDRANO"/>
    <s v="SÁEZ"/>
    <s v="NATALIA"/>
    <s v="MEDRANO SÁEZ, NATALIA"/>
    <x v="1"/>
    <x v="0"/>
    <x v="1"/>
    <m/>
    <m/>
    <s v="namedran"/>
    <s v="natalia.medrano@unirioja.es"/>
    <n v="0.5"/>
    <n v="0.5"/>
    <n v="536"/>
    <s v="PROFESOR INTERINO"/>
    <s v="C01"/>
    <s v="TIEMPO COMPLETO"/>
    <s v="2018-09-17 00:00:00.0"/>
    <s v="2019-01-18 00:00:00.0"/>
    <s v="PI101353"/>
    <s v="PROFESOR CONTRATADO INTERINO TC"/>
    <s v="R104"/>
    <x v="0"/>
    <n v="95"/>
    <s v="COMERCIALIZACIÓN E INVESTIGACIÓN DE MERCADOS"/>
  </r>
  <r>
    <x v="6"/>
    <n v="16557181"/>
    <x v="0"/>
    <n v="685"/>
    <s v="071R"/>
    <s v="GRUPO-B3"/>
    <s v="Fundamentos de marketing"/>
    <s v="GR"/>
    <s v="GRUPO REDUCIDO"/>
    <s v="071R"/>
    <s v="GRUPO REDUCIDO DE FUNDAMENTOS DE MÁRKETING"/>
    <s v="GRUPO-B3"/>
    <s v="Grupo Reducido de FUNDAMENTOS DE MÁRKETING"/>
    <s v="1S"/>
    <n v="16557181"/>
    <s v="PELEGRÍN"/>
    <s v="BORONDO"/>
    <s v="JULIO ENRIQUE"/>
    <s v="PELEGRÍN BORONDO, JULIO ENRIQUE"/>
    <x v="1"/>
    <x v="1"/>
    <x v="1"/>
    <n v="0"/>
    <n v="0"/>
    <s v="jupelegr"/>
    <s v="julio-enrique.pelegrin@unirioja.es"/>
    <n v="0.4"/>
    <n v="0.4"/>
    <n v="532"/>
    <s v="LABORAL DOCENTE-ASOCIADO"/>
    <s v="P06"/>
    <s v="TIEMPO PARCIAL (6+6 HORAS)"/>
    <s v="2017-09-15 00:00:00.0"/>
    <s v="2019-09-14 00:00:00.0"/>
    <s v="PI101234"/>
    <s v="PROFESOR ASOCIADO"/>
    <s v="R104"/>
    <x v="0"/>
    <n v="95"/>
    <s v="COMERCIALIZACIÓN E INVESTIGACIÓN DE MERCADOS"/>
  </r>
  <r>
    <x v="0"/>
    <n v="9335106"/>
    <x v="0"/>
    <n v="686"/>
    <s v="060R"/>
    <s v="GRUPO-A1"/>
    <s v="Contabilidad financiera y analítica"/>
    <s v="GR"/>
    <s v="GRUPO REDUCIDO"/>
    <s v="060R"/>
    <s v="PRÁCTICAS DE AULA DE CONTABILIDAD FINANCIERA Y ANALÍTICA"/>
    <s v="GRUPO-A1"/>
    <s v="Prácticas de Aula de CONTABILIDAD FINANCIERA Y ANALÍTICA"/>
    <s v="2S"/>
    <n v="9335106"/>
    <s v="RUANO"/>
    <s v="MARRÓN"/>
    <s v="LUIS ALBERTO"/>
    <s v="RUANO MARRÓN, LUIS ALBERTO"/>
    <x v="1"/>
    <x v="0"/>
    <x v="0"/>
    <n v="0"/>
    <n v="0"/>
    <s v="luruano"/>
    <s v="luis-alberto.ruano@unirioja.es"/>
    <n v="1"/>
    <n v="1"/>
    <n v="532"/>
    <s v="LABORAL DOCENTE-ASOCIADO"/>
    <s v="P03"/>
    <s v="TIEMPO PARCIAL (3+3 HORAS)"/>
    <s v="2018-09-18 00:00:00.0"/>
    <s v="2019-09-14 00:00:00.0"/>
    <s v="PI101110"/>
    <s v="PROFESOR ASOCIADO"/>
    <s v="R104"/>
    <x v="0"/>
    <n v="230"/>
    <s v="ECONOMÍA FINANCIERA Y CONTABILIDAD"/>
  </r>
  <r>
    <x v="6"/>
    <n v="16802653"/>
    <x v="0"/>
    <n v="686"/>
    <s v="060G"/>
    <s v="GRUPO-C"/>
    <s v="Contabilidad financiera y analítica"/>
    <s v="GG"/>
    <s v="GRUPO GRANDE"/>
    <s v="060G"/>
    <s v="CLASE MAGISTRAL DE CONTABILIDAD FINANCIERA Y ANALÍTICA"/>
    <s v="GRUPO-C"/>
    <s v="Clase Magistral de CONTABILIDAD FINANCIERA Y ANALÍTICA"/>
    <s v="2S"/>
    <n v="16802653"/>
    <s v="MARÍN"/>
    <s v="VINUESA"/>
    <s v="LUZ MARÍA"/>
    <s v="MARÍN VINUESA, LUZ MARÍA"/>
    <x v="0"/>
    <x v="0"/>
    <x v="0"/>
    <n v="3"/>
    <n v="0"/>
    <s v="lumarin"/>
    <s v="luz-maria.marin@unirioja.es"/>
    <n v="2"/>
    <m/>
    <n v="536"/>
    <s v="PROFESOR INTERINO"/>
    <s v="C01"/>
    <s v="TIEMPO COMPLETO"/>
    <s v="2016-09-15 00:00:00.0"/>
    <s v="null"/>
    <s v="PI101109"/>
    <s v="PROFESOR CONTRATADO INTERINO"/>
    <s v="R104"/>
    <x v="0"/>
    <n v="230"/>
    <s v="ECONOMÍA FINANCIERA Y CONTABILIDAD"/>
  </r>
  <r>
    <x v="6"/>
    <n v="72793905"/>
    <x v="0"/>
    <n v="686"/>
    <s v="060G"/>
    <s v="GRUPO-C"/>
    <s v="Contabilidad financiera y analítica"/>
    <s v="GG"/>
    <s v="GRUPO GRANDE"/>
    <s v="060G"/>
    <s v="CLASE MAGISTRAL DE CONTABILIDAD FINANCIERA Y ANALÍTICA"/>
    <s v="GRUPO-C"/>
    <s v="Clase Magistral de CONTABILIDAD FINANCIERA Y ANALÍTICA"/>
    <s v="2S"/>
    <n v="72793905"/>
    <s v="DÍAZ"/>
    <s v="MENDOZA"/>
    <s v="ANA CARMEN"/>
    <s v="DÍAZ MENDOZA, ANA CARMEN"/>
    <x v="1"/>
    <x v="0"/>
    <x v="0"/>
    <n v="0"/>
    <n v="0"/>
    <s v="andiazm"/>
    <s v="ana-carmen.diaz@unirioja.es"/>
    <n v="2"/>
    <m/>
    <n v="536"/>
    <s v="PROFESOR INTERINO"/>
    <s v="C01"/>
    <s v="TIEMPO COMPLETO"/>
    <s v="2017-09-15 00:00:00.0"/>
    <s v="null"/>
    <s v="PI101238"/>
    <s v="PROFESOR CONTRATADO INTERINO"/>
    <s v="R104"/>
    <x v="0"/>
    <n v="230"/>
    <s v="ECONOMÍA FINANCIERA Y CONTABILIDAD"/>
  </r>
  <r>
    <x v="15"/>
    <n v="16802653"/>
    <x v="4"/>
    <n v="686"/>
    <s v="060G"/>
    <s v="GRUPO-C"/>
    <s v="Contabilidad financiera y analítica"/>
    <s v="GG"/>
    <s v="GRUPO GRANDE"/>
    <s v="060G"/>
    <s v="CLASE MAGISTRAL DE CONTABILIDAD FINANCIERA Y ANALÍTICA"/>
    <s v="GRUPO-C"/>
    <s v="Clase Magistral de CONTABILIDAD FINANCIERA Y ANALÍTICA"/>
    <s v="2S"/>
    <n v="16802653"/>
    <s v="MARÍN"/>
    <s v="VINUESA"/>
    <s v="LUZ MARÍA"/>
    <s v="MARÍN VINUESA, LUZ MARÍA"/>
    <x v="0"/>
    <x v="0"/>
    <x v="0"/>
    <n v="3"/>
    <n v="0"/>
    <s v="lumarin"/>
    <s v="luz-maria.marin@unirioja.es"/>
    <n v="2"/>
    <m/>
    <n v="536"/>
    <s v="PROFESOR INTERINO"/>
    <s v="C01"/>
    <s v="TIEMPO COMPLETO"/>
    <s v="2016-09-15 00:00:00.0"/>
    <s v="null"/>
    <s v="PI101109"/>
    <s v="PROFESOR CONTRATADO INTERINO"/>
    <s v="R104"/>
    <x v="0"/>
    <n v="230"/>
    <s v="ECONOMÍA FINANCIERA Y CONTABILIDAD"/>
  </r>
  <r>
    <x v="15"/>
    <n v="72793905"/>
    <x v="4"/>
    <n v="686"/>
    <s v="060G"/>
    <s v="GRUPO-C"/>
    <s v="Contabilidad financiera y analítica"/>
    <s v="GG"/>
    <s v="GRUPO GRANDE"/>
    <s v="060G"/>
    <s v="CLASE MAGISTRAL DE CONTABILIDAD FINANCIERA Y ANALÍTICA"/>
    <s v="GRUPO-C"/>
    <s v="Clase Magistral de CONTABILIDAD FINANCIERA Y ANALÍTICA"/>
    <s v="2S"/>
    <n v="72793905"/>
    <s v="DÍAZ"/>
    <s v="MENDOZA"/>
    <s v="ANA CARMEN"/>
    <s v="DÍAZ MENDOZA, ANA CARMEN"/>
    <x v="1"/>
    <x v="0"/>
    <x v="0"/>
    <n v="0"/>
    <n v="0"/>
    <s v="andiazm"/>
    <s v="ana-carmen.diaz@unirioja.es"/>
    <n v="2"/>
    <m/>
    <n v="536"/>
    <s v="PROFESOR INTERINO"/>
    <s v="C01"/>
    <s v="TIEMPO COMPLETO"/>
    <s v="2017-09-15 00:00:00.0"/>
    <s v="null"/>
    <s v="PI101238"/>
    <s v="PROFESOR CONTRATADO INTERINO"/>
    <s v="R104"/>
    <x v="0"/>
    <n v="230"/>
    <s v="ECONOMÍA FINANCIERA Y CONTABILIDAD"/>
  </r>
  <r>
    <x v="15"/>
    <n v="16533958"/>
    <x v="4"/>
    <n v="686"/>
    <s v="060R"/>
    <s v="GRUPO-C1"/>
    <s v="Contabilidad financiera y analítica"/>
    <s v="GR"/>
    <s v="GRUPO REDUCIDO"/>
    <s v="060R"/>
    <s v="PRÁCTICAS DE AULA DE CONTABILIDAD FINANCIERA Y ANALÍTICA"/>
    <s v="GRUPO-C1"/>
    <s v="Prácticas de Aula de CONTABILIDAD FINANCIERA Y ANALÍTICA"/>
    <s v="2S"/>
    <n v="16533958"/>
    <s v="ECHARRI"/>
    <s v="SÁEZ"/>
    <s v="ROSA MARÍA"/>
    <s v="ECHARRI SÁEZ, ROSA MARÍA"/>
    <x v="1"/>
    <x v="0"/>
    <x v="1"/>
    <n v="6"/>
    <n v="0"/>
    <s v="recharri"/>
    <s v="rosa.echarri@unirioja.es"/>
    <n v="1"/>
    <m/>
    <n v="506"/>
    <s v="PROFESOR TITULAR DE ESCUELA UNIVERSITARI"/>
    <s v="01A"/>
    <s v="TIEMPO COMPLETO AMPLIADO"/>
    <s v="2012-09-01 00:00:00.0"/>
    <s v="null"/>
    <s v="DF31216"/>
    <s v="TITULAR DE ESCUELAS UNIVERSITARIAS"/>
    <s v="R104"/>
    <x v="0"/>
    <n v="230"/>
    <s v="ECONOMÍA FINANCIERA Y CONTABILIDAD"/>
  </r>
  <r>
    <x v="15"/>
    <n v="16544280"/>
    <x v="4"/>
    <n v="686"/>
    <s v="060R"/>
    <s v="GRUPO-C1"/>
    <s v="Contabilidad financiera y analítica"/>
    <s v="GR"/>
    <s v="GRUPO REDUCIDO"/>
    <s v="060R"/>
    <s v="PRÁCTICAS DE AULA DE CONTABILIDAD FINANCIERA Y ANALÍTICA"/>
    <s v="GRUPO-C1"/>
    <s v="Prácticas de Aula de CONTABILIDAD FINANCIERA Y ANALÍTICA"/>
    <s v="2S"/>
    <n v="16544280"/>
    <s v="AZCONA"/>
    <s v="CIRIZA"/>
    <s v="ESPERANZA"/>
    <s v="AZCONA CIRIZA, ESPERANZA"/>
    <x v="1"/>
    <x v="0"/>
    <x v="1"/>
    <n v="5"/>
    <n v="0"/>
    <s v="esazcona"/>
    <s v="esperanza.azcona@unirioja.es"/>
    <n v="1"/>
    <m/>
    <n v="506"/>
    <s v="PROFESOR TITULAR DE ESCUELA UNIVERSITARI"/>
    <s v="01A"/>
    <s v="TIEMPO COMPLETO AMPLIADO"/>
    <s v="2012-09-01 00:00:00.0"/>
    <s v="null"/>
    <s v="DF31215"/>
    <s v="TITULAR DE ESCUELAS UNIVERSITARIAS"/>
    <s v="R104"/>
    <x v="0"/>
    <n v="230"/>
    <s v="ECONOMÍA FINANCIERA Y CONTABILIDAD"/>
  </r>
  <r>
    <x v="1"/>
    <n v="16545318"/>
    <x v="1"/>
    <n v="687"/>
    <s v="104G"/>
    <s v="GRUPO-D"/>
    <s v="Operaciones financieras"/>
    <s v="GG"/>
    <s v="GRUPO GRANDE"/>
    <s v="104G"/>
    <s v="CLASE MAGISTRAL DE OPERACIONES FINANCIERAS"/>
    <s v="GRUPO-D"/>
    <s v="Grupo de Clase Magistral de OPERACIONES FINANCIERAS (docencia en español)"/>
    <s v="2S"/>
    <n v="16545318"/>
    <s v="RUIZ-OLALLA"/>
    <s v="CORCUERA"/>
    <s v="Mª CARMEN"/>
    <s v="RUIZ-OLALLA CORCUERA, Mª CARMEN"/>
    <x v="0"/>
    <x v="0"/>
    <x v="0"/>
    <n v="4"/>
    <n v="0"/>
    <s v="caruiz-o"/>
    <s v="carmen.ruiz-olalla@unirioja.es"/>
    <n v="4"/>
    <m/>
    <n v="504"/>
    <s v="PROFESOR TITULAR UNIVERSIDAD"/>
    <s v="01A"/>
    <s v="TIEMPO COMPLETO AMPLIADO"/>
    <s v="2012-09-01 00:00:00.0"/>
    <s v="null"/>
    <s v="DF100082"/>
    <s v="PROFESOR TITULAR DE UNIVERSIDAD"/>
    <s v="R104"/>
    <x v="0"/>
    <n v="230"/>
    <s v="ECONOMÍA FINANCIERA Y CONTABILIDAD"/>
  </r>
  <r>
    <x v="1"/>
    <n v="16532770"/>
    <x v="1"/>
    <n v="687"/>
    <s v="104I"/>
    <s v="GRUPO-D1"/>
    <s v="Operaciones financieras"/>
    <s v="GI"/>
    <s v="GRUPO DE INFORMÁTICA"/>
    <s v="104I"/>
    <s v="PRÁCTICAS DE INFORMÁTICA DE OPERACIONES FINANCIERAS"/>
    <s v="GRUPO-D1"/>
    <s v="Grupo de Prácticas de Informática de OPERACIONES FINANCIERAS"/>
    <s v="2S"/>
    <n v="16532770"/>
    <s v="BLASCO"/>
    <s v="TOMÁS"/>
    <s v="YOLANDA"/>
    <s v="BLASCO TOMÁS, YOLANDA"/>
    <x v="1"/>
    <x v="0"/>
    <x v="1"/>
    <n v="6"/>
    <n v="0"/>
    <s v="yoblasco"/>
    <s v="yolanda.blasco@unirioja.es"/>
    <n v="1.25"/>
    <m/>
    <n v="506"/>
    <s v="PROFESOR TITULAR DE ESCUELA UNIVERSITARI"/>
    <s v="01A"/>
    <s v="TIEMPO COMPLETO AMPLIADO"/>
    <s v="2012-09-01 00:00:00.0"/>
    <s v="null"/>
    <s v="DF31220"/>
    <s v="TITULAR DE ESCUELAS UNIVERSITARIAS"/>
    <s v="R104"/>
    <x v="0"/>
    <n v="230"/>
    <s v="ECONOMÍA FINANCIERA Y CONTABILIDAD"/>
  </r>
  <r>
    <x v="1"/>
    <n v="16544145"/>
    <x v="1"/>
    <n v="687"/>
    <s v="104I"/>
    <s v="GRUPO-D1"/>
    <s v="Operaciones financieras"/>
    <s v="GI"/>
    <s v="GRUPO DE INFORMÁTICA"/>
    <s v="104I"/>
    <s v="PRÁCTICAS DE INFORMÁTICA DE OPERACIONES FINANCIERAS"/>
    <s v="GRUPO-D1"/>
    <s v="Grupo de Prácticas de Informática de OPERACIONES FINANCIERAS"/>
    <s v="2S"/>
    <n v="16544145"/>
    <s v="ACEDO"/>
    <s v="RAMÍREZ"/>
    <s v="MIGUEL ANGEL"/>
    <s v="ACEDO RAMÍREZ, MIGUEL ANGEL"/>
    <x v="0"/>
    <x v="0"/>
    <x v="0"/>
    <n v="3"/>
    <n v="0"/>
    <s v="miacedo"/>
    <s v="miguel-angel.acedo@unirioja.es"/>
    <n v="0.25"/>
    <m/>
    <n v="504"/>
    <s v="PROFESOR TITULAR UNIVERSIDAD"/>
    <s v="C01"/>
    <s v="TIEMPO COMPLETO"/>
    <s v="2018-11-26 00:00:00.0"/>
    <s v="null"/>
    <s v="DF31207"/>
    <s v="PROFESOR TITULAR DE UNIVERSIDAD"/>
    <s v="R104"/>
    <x v="0"/>
    <n v="230"/>
    <s v="ECONOMÍA FINANCIERA Y CONTABILIDAD"/>
  </r>
  <r>
    <x v="1"/>
    <n v="16559462"/>
    <x v="1"/>
    <n v="687"/>
    <s v="104I"/>
    <s v="GRUPO-D2"/>
    <s v="Operaciones financieras"/>
    <s v="GI"/>
    <s v="GRUPO DE INFORMÁTICA"/>
    <s v="104I"/>
    <s v="PRÁCTICAS DE INFORMÁTICA DE OPERACIONES FINANCIERAS"/>
    <s v="GRUPO-D2"/>
    <s v="Grupo de Prácticas de Informática de OPERACIONES FINANCIERAS"/>
    <s v="2S"/>
    <n v="16559462"/>
    <s v="LACALZADA"/>
    <s v="ESQUIVEL"/>
    <s v="JOSÉ ANGEL"/>
    <s v="LACALZADA ESQUIVEL, JOSÉ ANGEL"/>
    <x v="1"/>
    <x v="1"/>
    <x v="1"/>
    <n v="0"/>
    <n v="0"/>
    <s v="jolacae"/>
    <s v="jose-angel.lacalzada@unirioja.es"/>
    <n v="1"/>
    <m/>
    <n v="532"/>
    <s v="LABORAL DOCENTE-ASOCIADO"/>
    <s v="P06"/>
    <s v="TIEMPO PARCIAL (6+6 HORAS)"/>
    <s v="2015-09-15 00:00:00.0"/>
    <s v="2019-09-14 00:00:00.0"/>
    <s v="PI101023"/>
    <s v="PROFESOR ASOCIADO"/>
    <s v="R104"/>
    <x v="0"/>
    <n v="230"/>
    <s v="ECONOMÍA FINANCIERA Y CONTABILIDAD"/>
  </r>
  <r>
    <x v="2"/>
    <n v="16532770"/>
    <x v="1"/>
    <n v="687"/>
    <s v="104G"/>
    <s v="GRUPO-A"/>
    <s v="Operaciones financieras"/>
    <s v="GG"/>
    <s v="GRUPO GRANDE"/>
    <s v="104G"/>
    <s v="CLASE MAGISTRAL DE OPERACIONES FINANCIERAS"/>
    <s v="GRUPO-A"/>
    <s v="Grupo de Clase Magistral de OPERACIONES FINANCIERAS (docencia en español)"/>
    <s v="2S"/>
    <n v="16532770"/>
    <s v="BLASCO"/>
    <s v="TOMÁS"/>
    <s v="YOLANDA"/>
    <s v="BLASCO TOMÁS, YOLANDA"/>
    <x v="1"/>
    <x v="0"/>
    <x v="1"/>
    <n v="6"/>
    <n v="0"/>
    <s v="yoblasco"/>
    <s v="yolanda.blasco@unirioja.es"/>
    <n v="0"/>
    <m/>
    <n v="506"/>
    <s v="PROFESOR TITULAR DE ESCUELA UNIVERSITARI"/>
    <s v="01A"/>
    <s v="TIEMPO COMPLETO AMPLIADO"/>
    <s v="2012-09-01 00:00:00.0"/>
    <s v="null"/>
    <s v="DF31220"/>
    <s v="TITULAR DE ESCUELAS UNIVERSITARIAS"/>
    <s v="R104"/>
    <x v="0"/>
    <n v="230"/>
    <s v="ECONOMÍA FINANCIERA Y CONTABILIDAD"/>
  </r>
  <r>
    <x v="2"/>
    <n v="16545318"/>
    <x v="1"/>
    <n v="687"/>
    <s v="104G"/>
    <s v="GRUPO-A"/>
    <s v="Operaciones financieras"/>
    <s v="GG"/>
    <s v="GRUPO GRANDE"/>
    <s v="104G"/>
    <s v="CLASE MAGISTRAL DE OPERACIONES FINANCIERAS"/>
    <s v="GRUPO-A"/>
    <s v="Grupo de Clase Magistral de OPERACIONES FINANCIERAS (docencia en español)"/>
    <s v="2S"/>
    <n v="16545318"/>
    <s v="RUIZ-OLALLA"/>
    <s v="CORCUERA"/>
    <s v="Mª CARMEN"/>
    <s v="RUIZ-OLALLA CORCUERA, Mª CARMEN"/>
    <x v="0"/>
    <x v="0"/>
    <x v="0"/>
    <n v="4"/>
    <n v="0"/>
    <s v="caruiz-o"/>
    <s v="carmen.ruiz-olalla@unirioja.es"/>
    <n v="4"/>
    <m/>
    <n v="504"/>
    <s v="PROFESOR TITULAR UNIVERSIDAD"/>
    <s v="01A"/>
    <s v="TIEMPO COMPLETO AMPLIADO"/>
    <s v="2012-09-01 00:00:00.0"/>
    <s v="null"/>
    <s v="DF100082"/>
    <s v="PROFESOR TITULAR DE UNIVERSIDAD"/>
    <s v="R104"/>
    <x v="0"/>
    <n v="230"/>
    <s v="ECONOMÍA FINANCIERA Y CONTABILIDAD"/>
  </r>
  <r>
    <x v="2"/>
    <n v="16544145"/>
    <x v="1"/>
    <n v="687"/>
    <s v="104I"/>
    <s v="GRUPO-A3"/>
    <s v="Operaciones financieras"/>
    <s v="GI"/>
    <s v="GRUPO DE INFORMÁTICA"/>
    <s v="104I"/>
    <s v="PRÁCTICAS DE INFORMÁTICA DE OPERACIONES FINANCIERAS"/>
    <s v="GRUPO-A3"/>
    <s v="Grupo de Prácticas de Informática de OPERACIONES FINANCIERAS"/>
    <s v="2S"/>
    <n v="16544145"/>
    <s v="ACEDO"/>
    <s v="RAMÍREZ"/>
    <s v="MIGUEL ANGEL"/>
    <s v="ACEDO RAMÍREZ, MIGUEL ANGEL"/>
    <x v="0"/>
    <x v="0"/>
    <x v="0"/>
    <n v="3"/>
    <n v="0"/>
    <s v="miacedo"/>
    <s v="miguel-angel.acedo@unirioja.es"/>
    <n v="0.25"/>
    <m/>
    <n v="504"/>
    <s v="PROFESOR TITULAR UNIVERSIDAD"/>
    <s v="C01"/>
    <s v="TIEMPO COMPLETO"/>
    <s v="2018-11-26 00:00:00.0"/>
    <s v="null"/>
    <s v="DF31207"/>
    <s v="PROFESOR TITULAR DE UNIVERSIDAD"/>
    <s v="R104"/>
    <x v="0"/>
    <n v="230"/>
    <s v="ECONOMÍA FINANCIERA Y CONTABILIDAD"/>
  </r>
  <r>
    <x v="6"/>
    <n v="16544145"/>
    <x v="0"/>
    <n v="687"/>
    <s v="104G"/>
    <s v="GRUPO-C"/>
    <s v="Operaciones financieras"/>
    <s v="GG"/>
    <s v="GRUPO GRANDE"/>
    <s v="104G"/>
    <s v="CLASE MAGISTRAL DE OPERACIONES FINANCIERAS"/>
    <s v="GRUPO-C"/>
    <s v="Grupo de Clase Magistral de OPERACIONES FINANCIERAS (docencia en inglés)"/>
    <s v="2S"/>
    <n v="16544145"/>
    <s v="ACEDO"/>
    <s v="RAMÍREZ"/>
    <s v="MIGUEL ANGEL"/>
    <s v="ACEDO RAMÍREZ, MIGUEL ANGEL"/>
    <x v="0"/>
    <x v="0"/>
    <x v="0"/>
    <n v="3"/>
    <n v="0"/>
    <s v="miacedo"/>
    <s v="miguel-angel.acedo@unirioja.es"/>
    <n v="4"/>
    <m/>
    <n v="504"/>
    <s v="PROFESOR TITULAR UNIVERSIDAD"/>
    <s v="C01"/>
    <s v="TIEMPO COMPLETO"/>
    <s v="2018-11-26 00:00:00.0"/>
    <s v="null"/>
    <s v="DF31207"/>
    <s v="PROFESOR TITULAR DE UNIVERSIDAD"/>
    <s v="R104"/>
    <x v="0"/>
    <n v="230"/>
    <s v="ECONOMÍA FINANCIERA Y CONTABILIDAD"/>
  </r>
  <r>
    <x v="1"/>
    <n v="31228810"/>
    <x v="1"/>
    <n v="688"/>
    <s v="201203G"/>
    <s v="GRUPO-B"/>
    <s v="Contabilidad financiera"/>
    <s v="GG"/>
    <s v="GRUPO GRANDE"/>
    <s v="201203G"/>
    <s v="GRUPO GRANDE DE CONTABILIDAD FINANCIERA"/>
    <s v="GRUPO-B"/>
    <s v="Grupo Grande de CONTABILIDAD FINANCIERA"/>
    <s v="1S"/>
    <n v="31228810"/>
    <s v="GONZÁLEZ"/>
    <s v="JIMÉNEZ"/>
    <s v="LUIS"/>
    <s v="GONZÁLEZ JIMÉNEZ, LUIS"/>
    <x v="1"/>
    <x v="1"/>
    <x v="0"/>
    <n v="5"/>
    <n v="1"/>
    <s v="lugonzal"/>
    <s v="luis.gonzalez@unirioja.es"/>
    <n v="4"/>
    <m/>
    <n v="504"/>
    <s v="PROFESOR TITULAR UNIVERSIDAD"/>
    <s v="01A"/>
    <s v="TIEMPO COMPLETO AMPLIADO"/>
    <s v="2012-09-01 00:00:00.0"/>
    <s v="null"/>
    <s v="DF100049"/>
    <s v="TITULAR DE UNIVERSIDAD"/>
    <s v="R104"/>
    <x v="0"/>
    <n v="230"/>
    <s v="ECONOMÍA FINANCIERA Y CONTABILIDAD"/>
  </r>
  <r>
    <x v="1"/>
    <n v="16533958"/>
    <x v="1"/>
    <n v="688"/>
    <s v="201203I"/>
    <s v="GRUPO-B3"/>
    <s v="Contabilidad financiera"/>
    <s v="GI"/>
    <s v="GRUPO DE INFORMÁTICA"/>
    <s v="201203I"/>
    <s v="GRUPO INFORMÁTICA DE CONTABILIDAD FINANCIERA"/>
    <s v="GRUPO-B3"/>
    <s v="Grupo de Informática de CONTABILIDAD FINANCIERA"/>
    <s v="1S"/>
    <n v="16533958"/>
    <s v="ECHARRI"/>
    <s v="SÁEZ"/>
    <s v="ROSA MARÍA"/>
    <s v="ECHARRI SÁEZ, ROSA MARÍA"/>
    <x v="1"/>
    <x v="0"/>
    <x v="1"/>
    <n v="6"/>
    <n v="0"/>
    <s v="recharri"/>
    <s v="rosa.echarri@unirioja.es"/>
    <n v="1.5"/>
    <m/>
    <n v="506"/>
    <s v="PROFESOR TITULAR DE ESCUELA UNIVERSITARI"/>
    <s v="01A"/>
    <s v="TIEMPO COMPLETO AMPLIADO"/>
    <s v="2012-09-01 00:00:00.0"/>
    <s v="null"/>
    <s v="DF31216"/>
    <s v="TITULAR DE ESCUELAS UNIVERSITARIAS"/>
    <s v="R104"/>
    <x v="0"/>
    <n v="230"/>
    <s v="ECONOMÍA FINANCIERA Y CONTABILIDAD"/>
  </r>
  <r>
    <x v="0"/>
    <n v="16015792"/>
    <x v="0"/>
    <n v="689"/>
    <s v="201204I"/>
    <s v="GRUPO-A3"/>
    <s v="Dirección de la producción"/>
    <s v="GI"/>
    <s v="GRUPO DE INFORMÁTICA"/>
    <s v="201204I"/>
    <s v="GRUPO INFORMÁTICA DE DIRECCIÓN DE LA PRODUCCIÓN"/>
    <s v="GRUPO-A3"/>
    <s v="Grupo Informática de DIRECCIÓN DE LA PRODUCCIÓN"/>
    <s v="1S"/>
    <n v="16015792"/>
    <s v="GIL"/>
    <s v="LÓPEZ"/>
    <s v="ALFONSO JESÚS"/>
    <s v="GIL LÓPEZ, ALFONSO JESÚS"/>
    <x v="0"/>
    <x v="0"/>
    <x v="0"/>
    <n v="1"/>
    <n v="0"/>
    <s v="algil"/>
    <s v="alfonso.gil@unirioja.es"/>
    <n v="1.5"/>
    <n v="1.5"/>
    <n v="536"/>
    <s v="PROFESOR INTERINO"/>
    <s v="C01"/>
    <s v="TIEMPO COMPLETO"/>
    <s v="2017-09-15 00:00:00.0"/>
    <s v="null"/>
    <s v="PI101241"/>
    <s v="PROFESOR CONTRATADO INTERINO"/>
    <s v="R104"/>
    <x v="0"/>
    <n v="650"/>
    <s v="ORGANIZACIÓN DE EMPRESAS"/>
  </r>
  <r>
    <x v="0"/>
    <n v="16562098"/>
    <x v="0"/>
    <n v="690"/>
    <s v="201205I"/>
    <s v="GRUPO-A2"/>
    <s v="Economía española"/>
    <s v="GI"/>
    <s v="GRUPO DE INFORMÁTICA"/>
    <s v="201205I"/>
    <s v="GRUPO INFORMÁTICA DE ECONOMÍA ESPAÑOLA"/>
    <s v="GRUPO-A2"/>
    <s v="Grupo de Informática de ECONOMIA ESPAÑOLA"/>
    <s v="1S"/>
    <n v="16562098"/>
    <s v="PINILLOS"/>
    <s v="GARCÍA"/>
    <s v="Mª CARMEN"/>
    <s v="PINILLOS GARCÍA, Mª CARMEN"/>
    <x v="0"/>
    <x v="0"/>
    <x v="1"/>
    <n v="0"/>
    <n v="0"/>
    <s v="capinill"/>
    <s v="carmen.pinillos@unirioja.es"/>
    <n v="0.6"/>
    <n v="0.6"/>
    <n v="532"/>
    <s v="LABORAL DOCENTE-ASOCIADO"/>
    <s v="P02"/>
    <s v="TIEMPO PARCIAL (2+2 HORAS)"/>
    <s v="2017-09-15 00:00:00.0"/>
    <s v="2019-09-14 00:00:00.0"/>
    <s v="PI101236"/>
    <s v="PROFESOR ASOCIADO"/>
    <s v="R104"/>
    <x v="0"/>
    <n v="225"/>
    <s v="ECONOMÍA APLICADA"/>
  </r>
  <r>
    <x v="1"/>
    <n v="16533890"/>
    <x v="1"/>
    <n v="690"/>
    <s v="201205G"/>
    <s v="GRUPO-B"/>
    <s v="Economía española"/>
    <s v="GG"/>
    <s v="GRUPO GRANDE"/>
    <s v="201205G"/>
    <s v="GRUPO GRANDE DE ECONOMÍA ESPAÑOLA"/>
    <s v="GRUPO-B"/>
    <s v="Grupo Grande de ECONOMÍA ESPAÑOLA"/>
    <s v="1S"/>
    <n v="16533890"/>
    <s v="PORTILLO"/>
    <s v="PÉREZ DE VIÑASPRE"/>
    <s v="FABIOLA"/>
    <s v="PORTILLO PÉREZ DE VIÑASPRE, FABIOLA"/>
    <x v="0"/>
    <x v="0"/>
    <x v="0"/>
    <n v="4"/>
    <n v="1"/>
    <s v="faporti"/>
    <s v="fabiola.portillo@unirioja.es"/>
    <n v="1.6"/>
    <m/>
    <n v="504"/>
    <s v="PROFESOR TITULAR UNIVERSIDAD"/>
    <s v="01A"/>
    <s v="TIEMPO COMPLETO AMPLIADO"/>
    <s v="2016-09-15 00:00:00.0"/>
    <s v="null"/>
    <s v="DF100141"/>
    <s v="PROFESOR TITULAR DE UNIVERSIDAD"/>
    <s v="R104"/>
    <x v="0"/>
    <n v="225"/>
    <s v="ECONOMÍA APLICADA"/>
  </r>
  <r>
    <x v="1"/>
    <n v="16549972"/>
    <x v="1"/>
    <n v="690"/>
    <s v="201205G"/>
    <s v="GRUPO-B"/>
    <s v="Economía española"/>
    <s v="GG"/>
    <s v="GRUPO GRANDE"/>
    <s v="201205G"/>
    <s v="GRUPO GRANDE DE ECONOMÍA ESPAÑOLA"/>
    <s v="GRUPO-B"/>
    <s v="Grupo Grande de ECONOMÍA ESPAÑOLA"/>
    <s v="1S"/>
    <n v="16549972"/>
    <s v="PINILLOS"/>
    <s v="GARCÍA"/>
    <s v="MARÍA DE LA O"/>
    <s v="PINILLOS GARCÍA, MARÍA DE LA O"/>
    <x v="0"/>
    <x v="0"/>
    <x v="0"/>
    <n v="5"/>
    <n v="1"/>
    <s v="mpinillo"/>
    <s v="maria.pinillos@unirioja.es"/>
    <n v="2.4"/>
    <m/>
    <n v="504"/>
    <s v="PROFESOR TITULAR UNIVERSIDAD"/>
    <s v="C01"/>
    <s v="TIEMPO COMPLETO"/>
    <s v="2014-09-15 00:00:00.0"/>
    <s v="null"/>
    <s v="DF31176"/>
    <s v="PROFESOR TITULAR DE UNIVERSIDAD"/>
    <s v="R104"/>
    <x v="0"/>
    <n v="225"/>
    <s v="ECONOMÍA APLICADA"/>
  </r>
  <r>
    <x v="2"/>
    <n v="16533890"/>
    <x v="1"/>
    <n v="690"/>
    <s v="201205G"/>
    <s v="GRUPO-B"/>
    <s v="Economía española"/>
    <s v="GG"/>
    <s v="GRUPO GRANDE"/>
    <s v="201205G"/>
    <s v="GRUPO GRANDE DE ECONOMÍA ESPAÑOLA"/>
    <s v="GRUPO-B"/>
    <s v="Grupo Grande de ECONOMÍA ESPAÑOLA"/>
    <s v="1S"/>
    <n v="16533890"/>
    <s v="PORTILLO"/>
    <s v="PÉREZ DE VIÑASPRE"/>
    <s v="FABIOLA"/>
    <s v="PORTILLO PÉREZ DE VIÑASPRE, FABIOLA"/>
    <x v="0"/>
    <x v="0"/>
    <x v="0"/>
    <n v="4"/>
    <n v="1"/>
    <s v="faporti"/>
    <s v="fabiola.portillo@unirioja.es"/>
    <n v="1.6"/>
    <m/>
    <n v="504"/>
    <s v="PROFESOR TITULAR UNIVERSIDAD"/>
    <s v="01A"/>
    <s v="TIEMPO COMPLETO AMPLIADO"/>
    <s v="2016-09-15 00:00:00.0"/>
    <s v="null"/>
    <s v="DF100141"/>
    <s v="PROFESOR TITULAR DE UNIVERSIDAD"/>
    <s v="R104"/>
    <x v="0"/>
    <n v="225"/>
    <s v="ECONOMÍA APLICADA"/>
  </r>
  <r>
    <x v="2"/>
    <n v="16549972"/>
    <x v="1"/>
    <n v="690"/>
    <s v="201205G"/>
    <s v="GRUPO-B"/>
    <s v="Economía española"/>
    <s v="GG"/>
    <s v="GRUPO GRANDE"/>
    <s v="201205G"/>
    <s v="GRUPO GRANDE DE ECONOMÍA ESPAÑOLA"/>
    <s v="GRUPO-B"/>
    <s v="Grupo Grande de ECONOMÍA ESPAÑOLA"/>
    <s v="1S"/>
    <n v="16549972"/>
    <s v="PINILLOS"/>
    <s v="GARCÍA"/>
    <s v="MARÍA DE LA O"/>
    <s v="PINILLOS GARCÍA, MARÍA DE LA O"/>
    <x v="0"/>
    <x v="0"/>
    <x v="0"/>
    <n v="5"/>
    <n v="1"/>
    <s v="mpinillo"/>
    <s v="maria.pinillos@unirioja.es"/>
    <n v="2.4"/>
    <m/>
    <n v="504"/>
    <s v="PROFESOR TITULAR UNIVERSIDAD"/>
    <s v="C01"/>
    <s v="TIEMPO COMPLETO"/>
    <s v="2014-09-15 00:00:00.0"/>
    <s v="null"/>
    <s v="DF31176"/>
    <s v="PROFESOR TITULAR DE UNIVERSIDAD"/>
    <s v="R104"/>
    <x v="0"/>
    <n v="225"/>
    <s v="ECONOMÍA APLICADA"/>
  </r>
  <r>
    <x v="0"/>
    <n v="16593137"/>
    <x v="0"/>
    <n v="692"/>
    <s v="106R"/>
    <s v="GRUPO-A1"/>
    <s v="Dirección de Recursos Humanos"/>
    <s v="GR"/>
    <s v="GRUPO REDUCIDO"/>
    <s v="106R"/>
    <s v="GRUPO REDUCIDO DE DIRECCIÓN DE RR.HH."/>
    <s v="GRUPO-A1"/>
    <s v="Grupo reducido de DIRECCIÓN DE RECURSOS HUMANOS"/>
    <s v="2S"/>
    <n v="16593137"/>
    <s v="PARRAS"/>
    <s v="GÓMEZ"/>
    <s v="MAITE"/>
    <s v="PARRAS GÓMEZ, MAITE"/>
    <x v="1"/>
    <x v="1"/>
    <x v="1"/>
    <n v="0"/>
    <n v="0"/>
    <s v="maparras"/>
    <s v="maite.parras@unirioja.es"/>
    <n v="1.26"/>
    <n v="1.26"/>
    <n v="536"/>
    <s v="PROFESOR INTERINO"/>
    <s v="C01"/>
    <s v="TIEMPO COMPLETO"/>
    <s v="2018-10-04 00:00:00.0"/>
    <s v="2019-04-05 00:00:00.0"/>
    <s v="PI101438"/>
    <s v="PROFESOR CONTRATADO INTERINO"/>
    <s v="R104"/>
    <x v="0"/>
    <n v="650"/>
    <s v="ORGANIZACIÓN DE EMPRESAS"/>
  </r>
  <r>
    <x v="0"/>
    <n v="16614068"/>
    <x v="0"/>
    <n v="692"/>
    <s v="106R"/>
    <s v="GRUPO-A1"/>
    <s v="Dirección de Recursos Humanos"/>
    <s v="GR"/>
    <s v="GRUPO REDUCIDO"/>
    <s v="106R"/>
    <s v="GRUPO REDUCIDO DE DIRECCIÓN DE RR.HH."/>
    <s v="GRUPO-A1"/>
    <s v="Grupo reducido de DIRECCIÓN DE RECURSOS HUMANOS"/>
    <s v="2S"/>
    <n v="16614068"/>
    <s v="ORCOS"/>
    <s v="SÁNCHEZ"/>
    <s v="RAQUEL"/>
    <s v="ORCOS SÁNCHEZ, RAQUEL"/>
    <x v="1"/>
    <x v="1"/>
    <x v="0"/>
    <n v="0"/>
    <n v="0"/>
    <s v="raorcosa"/>
    <s v="raquel.orcos@unirioja.es"/>
    <n v="0.74"/>
    <n v="0.74"/>
    <n v="536"/>
    <s v="PROFESOR INTERINO"/>
    <s v="C01"/>
    <s v="TIEMPO COMPLETO"/>
    <s v="2018-09-17 00:00:00.0"/>
    <s v="null"/>
    <s v="PI101360"/>
    <s v="PROFESOR CONTRATADO INTERINO"/>
    <s v="R104"/>
    <x v="0"/>
    <n v="650"/>
    <s v="ORGANIZACIÓN DE EMPRESAS"/>
  </r>
  <r>
    <x v="0"/>
    <n v="16569252"/>
    <x v="0"/>
    <n v="692"/>
    <s v="106R"/>
    <s v="GRUPO-B1"/>
    <s v="Dirección de Recursos Humanos"/>
    <s v="GR"/>
    <s v="GRUPO REDUCIDO"/>
    <s v="106R"/>
    <s v="GRUPO REDUCIDO DE DIRECCIÓN DE RR.HH."/>
    <s v="GRUPO-B1"/>
    <s v="Grupo reducido de DIRECCIÓN DE RECURSOS HUMANOS"/>
    <s v="2S"/>
    <n v="16569252"/>
    <s v="IBÁÑEZ"/>
    <s v="PRADO"/>
    <s v="JOSÉ RAMÓN"/>
    <s v="IBÁÑEZ PRADO, JOSÉ RAMÓN"/>
    <x v="0"/>
    <x v="1"/>
    <x v="1"/>
    <n v="0"/>
    <n v="0"/>
    <s v="joibanez"/>
    <s v="jose-ramon.ibanez@unirioja.es"/>
    <n v="2"/>
    <n v="2"/>
    <n v="532"/>
    <s v="LABORAL DOCENTE-ASOCIADO"/>
    <s v="P05"/>
    <s v="TIEMPO PARCIAL (5+5 HORAS)"/>
    <s v="2016-09-15 00:00:00.0"/>
    <s v="2019-09-14 00:00:00.0"/>
    <s v="PI101113"/>
    <s v="PROFESOR ASOCIADO"/>
    <s v="R104"/>
    <x v="0"/>
    <n v="650"/>
    <s v="ORGANIZACIÓN DE EMPRESAS"/>
  </r>
  <r>
    <x v="1"/>
    <n v="16517184"/>
    <x v="1"/>
    <n v="692"/>
    <s v="106G"/>
    <s v="GRUPO-A"/>
    <s v="Dirección de Recursos Humanos"/>
    <s v="GG"/>
    <s v="GRUPO GRANDE"/>
    <s v="106G"/>
    <s v="GRUPO GRANDE DE DIRECCIÓN DE RR.HH."/>
    <s v="GRUPO-A"/>
    <s v="Grupo Grande de DIRECCIÓN DE RR. HUMANOS"/>
    <s v="2S"/>
    <n v="16517184"/>
    <s v="JUÁREZ"/>
    <s v="CASTELLÓ"/>
    <s v="CARMELO ARTURO"/>
    <s v="JUÁREZ CASTELLÓ, CARMELO ARTURO"/>
    <x v="0"/>
    <x v="0"/>
    <x v="0"/>
    <n v="4"/>
    <n v="2"/>
    <s v="cajuarez"/>
    <s v="carmelo.juarez@unirioja.es"/>
    <n v="4"/>
    <m/>
    <n v="504"/>
    <s v="PROFESOR TITULAR UNIVERSIDAD"/>
    <s v="C01"/>
    <s v="TIEMPO COMPLETO"/>
    <s v="2013-09-13 00:00:00.0"/>
    <s v="null"/>
    <s v="DF31303"/>
    <s v="TITULAR DE UNIVERSIDAD"/>
    <s v="R104"/>
    <x v="0"/>
    <n v="650"/>
    <s v="ORGANIZACIÓN DE EMPRESAS"/>
  </r>
  <r>
    <x v="1"/>
    <n v="72780209"/>
    <x v="1"/>
    <n v="692"/>
    <s v="106R"/>
    <s v="GRUPO-A4"/>
    <s v="Dirección de Recursos Humanos"/>
    <s v="GR"/>
    <s v="GRUPO REDUCIDO"/>
    <s v="106R"/>
    <s v="GRUPO REDUCIDO DE DIRECCIÓN DE RR.HH."/>
    <s v="GRUPO-A4"/>
    <s v="Grupo reducido de DIRECCIÓN DE RECURSOS HUMANOS"/>
    <s v="2S"/>
    <n v="72780209"/>
    <s v="JIMÉNEZ"/>
    <s v="GALÁN"/>
    <s v="EDUARDO MIGUEL"/>
    <s v="JIMÉNEZ GALÁN, EDUARDO MIGUEL"/>
    <x v="1"/>
    <x v="1"/>
    <x v="1"/>
    <n v="0"/>
    <n v="0"/>
    <s v="emjimeneg"/>
    <s v="eduardo.jimenez@unirioja.es"/>
    <n v="2"/>
    <n v="2"/>
    <n v="532"/>
    <s v="LABORAL DOCENTE-ASOCIADO"/>
    <s v="P02"/>
    <s v="TIEMPO PARCIAL (2+2 HORAS)"/>
    <s v="2018-09-24 00:00:00.0"/>
    <s v="2019-09-14 00:00:00.0"/>
    <s v="PI101416"/>
    <s v="PROFESOR ASOCIADO"/>
    <s v="R104"/>
    <x v="0"/>
    <n v="650"/>
    <s v="ORGANIZACIÓN DE EMPRESAS"/>
  </r>
  <r>
    <x v="2"/>
    <n v="72780209"/>
    <x v="1"/>
    <n v="692"/>
    <s v="106R"/>
    <s v="GRUPO-A4"/>
    <s v="Dirección de Recursos Humanos"/>
    <s v="GR"/>
    <s v="GRUPO REDUCIDO"/>
    <s v="106R"/>
    <s v="GRUPO REDUCIDO DE DIRECCIÓN DE RR.HH."/>
    <s v="GRUPO-A4"/>
    <s v="Grupo reducido de DIRECCIÓN DE RECURSOS HUMANOS"/>
    <s v="2S"/>
    <n v="72780209"/>
    <s v="JIMÉNEZ"/>
    <s v="GALÁN"/>
    <s v="EDUARDO MIGUEL"/>
    <s v="JIMÉNEZ GALÁN, EDUARDO MIGUEL"/>
    <x v="1"/>
    <x v="1"/>
    <x v="1"/>
    <n v="0"/>
    <n v="0"/>
    <s v="emjimeneg"/>
    <s v="eduardo.jimenez@unirioja.es"/>
    <n v="2"/>
    <m/>
    <n v="532"/>
    <s v="LABORAL DOCENTE-ASOCIADO"/>
    <s v="P02"/>
    <s v="TIEMPO PARCIAL (2+2 HORAS)"/>
    <s v="2018-09-24 00:00:00.0"/>
    <s v="2019-09-14 00:00:00.0"/>
    <s v="PI101416"/>
    <s v="PROFESOR ASOCIADO"/>
    <s v="R104"/>
    <x v="0"/>
    <n v="650"/>
    <s v="ORGANIZACIÓN DE EMPRESAS"/>
  </r>
  <r>
    <x v="6"/>
    <n v="16551895"/>
    <x v="0"/>
    <n v="692"/>
    <s v="106G"/>
    <s v="GRUPO-B"/>
    <s v="Dirección de Recursos Humanos"/>
    <s v="GG"/>
    <s v="GRUPO GRANDE"/>
    <s v="106G"/>
    <s v="GRUPO GRANDE DE DIRECCIÓN DE RR.HH."/>
    <s v="GRUPO-B"/>
    <s v="Grupo Grande de DIRECCIÓN DE RR. HUMANOS"/>
    <s v="2S"/>
    <n v="16551895"/>
    <s v="SALINAS"/>
    <s v="ZÁRATE"/>
    <s v="RODOLFO"/>
    <s v="SALINAS ZÁRATE, RODOLFO"/>
    <x v="1"/>
    <x v="1"/>
    <x v="0"/>
    <n v="5"/>
    <n v="0"/>
    <s v="rosalina"/>
    <s v="rodolfo.salinas@unirioja.es"/>
    <n v="4"/>
    <m/>
    <n v="504"/>
    <s v="PROFESOR TITULAR UNIVERSIDAD"/>
    <s v="01A"/>
    <s v="TIEMPO COMPLETO AMPLIADO"/>
    <s v="2012-09-01 00:00:00.0"/>
    <s v="null"/>
    <s v="DF100088"/>
    <s v="PROFESOR TITULAR DE UNIVERSIDAD"/>
    <s v="R104"/>
    <x v="0"/>
    <n v="650"/>
    <s v="ORGANIZACIÓN DE EMPRESAS"/>
  </r>
  <r>
    <x v="6"/>
    <n v="16569252"/>
    <x v="0"/>
    <n v="692"/>
    <s v="106R"/>
    <s v="GRUPO-B3"/>
    <s v="Dirección de Recursos Humanos"/>
    <s v="GR"/>
    <s v="GRUPO REDUCIDO"/>
    <s v="106R"/>
    <s v="GRUPO REDUCIDO DE DIRECCIÓN DE RR.HH."/>
    <s v="GRUPO-B3"/>
    <s v="Grupo reducido de DIRECCIÓN DE RECURSOS HUMANOS"/>
    <s v="2S"/>
    <n v="16569252"/>
    <s v="IBÁÑEZ"/>
    <s v="PRADO"/>
    <s v="JOSÉ RAMÓN"/>
    <s v="IBÁÑEZ PRADO, JOSÉ RAMÓN"/>
    <x v="0"/>
    <x v="1"/>
    <x v="1"/>
    <n v="0"/>
    <n v="0"/>
    <s v="joibanez"/>
    <s v="jose-ramon.ibanez@unirioja.es"/>
    <n v="2"/>
    <n v="2"/>
    <n v="532"/>
    <s v="LABORAL DOCENTE-ASOCIADO"/>
    <s v="P05"/>
    <s v="TIEMPO PARCIAL (5+5 HORAS)"/>
    <s v="2016-09-15 00:00:00.0"/>
    <s v="2019-09-14 00:00:00.0"/>
    <s v="PI101113"/>
    <s v="PROFESOR ASOCIADO"/>
    <s v="R104"/>
    <x v="0"/>
    <n v="650"/>
    <s v="ORGANIZACIÓN DE EMPRESAS"/>
  </r>
  <r>
    <x v="0"/>
    <n v="16578084"/>
    <x v="0"/>
    <n v="693"/>
    <s v="201208G"/>
    <s v="GRUPO-A"/>
    <s v="Macroeconomía"/>
    <s v="GG"/>
    <s v="GRUPO GRANDE"/>
    <s v="201208G"/>
    <s v="GRUPO GRANDE DE MACROECONOMÍA"/>
    <s v="GRUPO-A"/>
    <s v="Grupo Grande de Macroeconomía"/>
    <s v="2S"/>
    <n v="16578084"/>
    <s v="LORENTE"/>
    <s v="ANTOÑANZAS"/>
    <s v="MARÍA REYES"/>
    <s v="LORENTE ANTOÑANZAS, MARÍA REYES"/>
    <x v="1"/>
    <x v="0"/>
    <x v="0"/>
    <n v="0"/>
    <n v="1"/>
    <s v="marreyelore"/>
    <s v="maria-reyes.lorente@unirioja.es"/>
    <n v="0"/>
    <n v="0"/>
    <n v="504"/>
    <s v="PROFESOR TITULAR UNIVERSIDAD"/>
    <s v="C01"/>
    <s v="TIEMPO COMPLETO"/>
    <s v="2018-09-17 00:00:00.0"/>
    <s v="null"/>
    <s v="DF100357"/>
    <s v="PROFESOR TITULAR DE UNIVERSIDAD"/>
    <s v="R104"/>
    <x v="0"/>
    <n v="415"/>
    <s v="FUNDAMENTOS DEL ANÁLISIS ECONÓMICO"/>
  </r>
  <r>
    <x v="1"/>
    <n v="16607692"/>
    <x v="1"/>
    <n v="694"/>
    <s v="201209G"/>
    <s v="GRUPO-B"/>
    <s v="Marketing operativo"/>
    <s v="GG"/>
    <s v="GRUPO GRANDE"/>
    <s v="201209G"/>
    <s v="GRUPO GRANDE DE MÁRKETING OPERATIVO"/>
    <s v="GRUPO-B"/>
    <s v="Grupo Grande de MÁRKETING OPERATIVO"/>
    <s v="2S"/>
    <n v="16607692"/>
    <s v="CLAVEL"/>
    <s v="SAN EMETERIO"/>
    <s v="MÓNICA"/>
    <s v="CLAVEL SAN EMETERIO, MÓNICA"/>
    <x v="1"/>
    <x v="0"/>
    <x v="0"/>
    <n v="0"/>
    <n v="0"/>
    <s v="moclavel"/>
    <s v="monica.clavel-san@unirioja.es"/>
    <n v="0.9"/>
    <m/>
    <n v="536"/>
    <s v="PROFESOR INTERINO"/>
    <s v="C01"/>
    <s v="TIEMPO COMPLETO"/>
    <s v="2019-01-19 00:00:00.0"/>
    <s v="null"/>
    <s v="PI101353"/>
    <s v="PROFESOR CONTRATADO INTERINO TC"/>
    <s v="R104"/>
    <x v="0"/>
    <n v="95"/>
    <s v="COMERCIALIZACIÓN E INVESTIGACIÓN DE MERCADOS"/>
  </r>
  <r>
    <x v="1"/>
    <n v="16608832"/>
    <x v="1"/>
    <n v="694"/>
    <s v="201209I"/>
    <s v="GRUPO-B3"/>
    <s v="Marketing operativo"/>
    <s v="GI"/>
    <s v="GRUPO DE INFORMÁTICA"/>
    <s v="201209I"/>
    <s v="INFORMÁTICA DE MÁRKETING OPERATIVO"/>
    <s v="GRUPO-B3"/>
    <s v="Informática de Márketing operativo"/>
    <s v="2S"/>
    <n v="16608832"/>
    <s v="MOSQUERA"/>
    <s v="DE LA FUENTE"/>
    <s v="ANA MARÍA"/>
    <s v="MOSQUERA DE LA FUENTE, ANA MARÍA"/>
    <x v="1"/>
    <x v="0"/>
    <x v="1"/>
    <n v="0"/>
    <n v="0"/>
    <s v="anmosque"/>
    <s v="ana-maria.mosquera@alum.unirioja.es"/>
    <n v="0.2"/>
    <m/>
    <n v="121"/>
    <s v="PERSONAL INVESTIGADOR EN FORMACIÓN"/>
    <n v="0"/>
    <s v="_"/>
    <s v="2015-09-01 00:00:00.0"/>
    <s v="2019-08-31 00:00:00.0"/>
    <s v="D04BECARIO1"/>
    <s v="PERSONAL INVESTIGADOR PREDOCTORAL EN FORMACIÓN"/>
    <s v="R104"/>
    <x v="0"/>
    <n v="95"/>
    <s v="COMERCIALIZACIÓN E INVESTIGACIÓN DE MERCADOS"/>
  </r>
  <r>
    <x v="1"/>
    <n v="72780423"/>
    <x v="1"/>
    <n v="694"/>
    <s v="201209I"/>
    <s v="GRUPO-B3"/>
    <s v="Marketing operativo"/>
    <s v="GI"/>
    <s v="GRUPO DE INFORMÁTICA"/>
    <s v="201209I"/>
    <s v="INFORMÁTICA DE MÁRKETING OPERATIVO"/>
    <s v="GRUPO-B3"/>
    <s v="Informática de Márketing operativo"/>
    <s v="2S"/>
    <n v="72780423"/>
    <s v="RIAÑO"/>
    <s v="GIL"/>
    <s v="CONSUELO"/>
    <s v="RIAÑO GIL, CONSUELO"/>
    <x v="1"/>
    <x v="0"/>
    <x v="0"/>
    <n v="5"/>
    <n v="1"/>
    <s v="coriano"/>
    <s v="consuelo.riano@unirioja.es"/>
    <n v="0.2"/>
    <m/>
    <n v="504"/>
    <s v="PROFESOR TITULAR UNIVERSIDAD"/>
    <s v="01A"/>
    <s v="TIEMPO COMPLETO AMPLIADO"/>
    <s v="2018-09-17 00:00:00.0"/>
    <s v="null"/>
    <s v="DF31218"/>
    <s v="TITULAR DE UNIVERSIDAD"/>
    <s v="R104"/>
    <x v="0"/>
    <n v="95"/>
    <s v="COMERCIALIZACIÓN E INVESTIGACIÓN DE MERCADOS"/>
  </r>
  <r>
    <x v="2"/>
    <n v="73209342"/>
    <x v="1"/>
    <n v="695"/>
    <s v="201210G"/>
    <s v="GRUPO-B"/>
    <s v="Hacienda pública y sistema fiscal"/>
    <s v="GG"/>
    <s v="GRUPO GRANDE"/>
    <s v="201210G"/>
    <s v="GRUPO GRANDE DE SISTEMA FISCAL"/>
    <s v="GRUPO-B"/>
    <s v="Grupo Grande de SISTEMA FISCAL"/>
    <s v="2S"/>
    <n v="73209342"/>
    <s v="CASTILLO"/>
    <s v="MURCIEGO"/>
    <s v="ÁNGELA"/>
    <s v="CASTILLO MURCIEGO, ÁNGELA"/>
    <x v="1"/>
    <x v="1"/>
    <x v="1"/>
    <n v="0"/>
    <n v="0"/>
    <s v="ancastmu"/>
    <s v="angela.castillo@unirioja.es"/>
    <n v="4"/>
    <m/>
    <n v="536"/>
    <s v="PROFESOR INTERINO"/>
    <s v="C01"/>
    <s v="TIEMPO COMPLETO"/>
    <s v="2018-09-17 00:00:00.0"/>
    <s v="null"/>
    <s v="PI101354"/>
    <s v="PROFESOR CONTRATADO INTERINO"/>
    <s v="R104"/>
    <x v="0"/>
    <n v="225"/>
    <s v="ECONOMÍA APLICADA"/>
  </r>
  <r>
    <x v="2"/>
    <n v="72791252"/>
    <x v="1"/>
    <n v="695"/>
    <s v="201210I"/>
    <s v="GRUPO-B3"/>
    <s v="Hacienda pública y sistema fiscal"/>
    <s v="GI"/>
    <s v="GRUPO DE INFORMÁTICA"/>
    <s v="201210I"/>
    <s v="GRUPO DE INFORMÁTICA DE SISTEMA FISCAL"/>
    <s v="GRUPO-B3"/>
    <s v="Informática de Sistema fiscal"/>
    <s v="2S"/>
    <n v="72791252"/>
    <s v="EGUIZÁBAL"/>
    <s v="MARÍN"/>
    <s v="FÁTIMA"/>
    <s v="EGUIZÁBAL MARÍN, FÁTIMA"/>
    <x v="1"/>
    <x v="0"/>
    <x v="1"/>
    <n v="0"/>
    <n v="0"/>
    <s v="faeguiza"/>
    <s v="fatima.eguizabal@unirioja.es"/>
    <n v="2"/>
    <m/>
    <n v="536"/>
    <s v="PROFESOR INTERINO"/>
    <s v="C01"/>
    <s v="TIEMPO COMPLETO"/>
    <s v="2018-09-27 00:00:00.0"/>
    <s v="2019-09-14 00:00:00.0"/>
    <s v="PI101417"/>
    <s v="PROFESOR CONTRATADO INTERINO"/>
    <s v="R104"/>
    <x v="0"/>
    <n v="225"/>
    <s v="ECONOMÍA APLICADA"/>
  </r>
  <r>
    <x v="3"/>
    <n v="16558242"/>
    <x v="1"/>
    <n v="698"/>
    <s v="042G"/>
    <s v="GRUPO-B"/>
    <s v="Derechos fundamentales y derechos humanos"/>
    <s v="GG"/>
    <s v="GRUPO GRANDE"/>
    <s v="042G"/>
    <s v="GRUPO GRANDE DE D. FUNDAMENTALES Y D. HUMANOS"/>
    <s v="GRUPO-B"/>
    <s v="Grupo Grande de D. FUNDAMENTALES y D. HUMANOS"/>
    <s v="1S"/>
    <n v="16558242"/>
    <s v="PASCUAL"/>
    <s v="MEDRANO"/>
    <s v="MARÍA AMELIA"/>
    <s v="PASCUAL MEDRANO, MARÍA AMELIA"/>
    <x v="0"/>
    <x v="0"/>
    <x v="0"/>
    <n v="5"/>
    <n v="2"/>
    <s v="apascual"/>
    <s v="amelia.pascual@unirioja.es"/>
    <n v="3.6"/>
    <n v="3.6"/>
    <n v="504"/>
    <s v="PROFESOR TITULAR UNIVERSIDAD"/>
    <s v="C01"/>
    <s v="TIEMPO COMPLETO"/>
    <s v="2013-09-01 00:00:00.0"/>
    <s v="null"/>
    <s v="DF100131"/>
    <s v="TITULAR DE UNIVERSIDAD"/>
    <s v="R103"/>
    <x v="1"/>
    <n v="135"/>
    <s v="DERECHO CONSTITUCIONAL"/>
  </r>
  <r>
    <x v="3"/>
    <n v="16576351"/>
    <x v="1"/>
    <n v="698"/>
    <s v="042G"/>
    <s v="GRUPO-B"/>
    <s v="Derechos fundamentales y derechos humanos"/>
    <s v="GG"/>
    <s v="GRUPO GRANDE"/>
    <s v="042G"/>
    <s v="GRUPO GRANDE DE D. FUNDAMENTALES Y D. HUMANOS"/>
    <s v="GRUPO-B"/>
    <s v="Grupo Grande de D. FUNDAMENTALES y D. HUMANOS"/>
    <s v="1S"/>
    <n v="16576351"/>
    <s v="URREA"/>
    <s v="CORRES"/>
    <s v="MARIOLA"/>
    <s v="URREA CORRES, MARIOLA"/>
    <x v="1"/>
    <x v="1"/>
    <x v="0"/>
    <n v="4"/>
    <n v="2"/>
    <s v="maurrea"/>
    <s v="mariola.urrea@unirioja.es"/>
    <n v="0.9"/>
    <n v="0.9"/>
    <n v="504"/>
    <s v="PROFESOR TITULAR UNIVERSIDAD"/>
    <s v="C01"/>
    <s v="TIEMPO COMPLETO"/>
    <s v="2009-06-12 00:00:00.0"/>
    <s v="null"/>
    <s v="DF100231"/>
    <s v="PROFESOR TITULAR DE UNIVERSIDAD"/>
    <s v="R103"/>
    <x v="1"/>
    <n v="160"/>
    <s v="DERECHO INTERNACIONAL PUBLICO Y RELACIONES INTERNA"/>
  </r>
  <r>
    <x v="3"/>
    <n v="16532175"/>
    <x v="1"/>
    <n v="698"/>
    <s v="042R"/>
    <s v="GRUPO-B1"/>
    <s v="Derechos fundamentales y derechos humanos"/>
    <s v="GR"/>
    <s v="GRUPO REDUCIDO"/>
    <s v="042R"/>
    <s v="GRUPO REDUCIDO DE D. FUNDAMENTALES Y D. HUMANOS"/>
    <s v="GRUPO-B1"/>
    <s v="Grupo Reducido de D. FUNDAMENTALES Y D. HUMANOS"/>
    <s v="1S"/>
    <n v="16532175"/>
    <s v="IBARRA"/>
    <s v="CUCALÓN"/>
    <s v="ALBERTO ANDRÉS"/>
    <s v="IBARRA CUCALÓN, ALBERTO ANDRÉS"/>
    <x v="1"/>
    <x v="1"/>
    <x v="1"/>
    <n v="0"/>
    <n v="0"/>
    <s v="alibarra"/>
    <s v="alberto-andres.ibarra@unirioja.es"/>
    <n v="1.2"/>
    <n v="1.2"/>
    <n v="532"/>
    <s v="LABORAL DOCENTE-ASOCIADO"/>
    <s v="P06"/>
    <s v="TIEMPO PARCIAL (6+6 HORAS)"/>
    <s v="2016-09-15 00:00:00.0"/>
    <s v="2019-09-14 00:00:00.0"/>
    <s v="PI101102"/>
    <s v="PROFESOR ASOCIADO"/>
    <s v="R103"/>
    <x v="1"/>
    <n v="135"/>
    <s v="DERECHO CONSTITUCIONAL"/>
  </r>
  <r>
    <x v="2"/>
    <n v="16558242"/>
    <x v="1"/>
    <n v="698"/>
    <s v="042G"/>
    <s v="GRUPO-B"/>
    <s v="Derechos fundamentales y derechos humanos"/>
    <s v="GG"/>
    <s v="GRUPO GRANDE"/>
    <s v="042G"/>
    <s v="GRUPO GRANDE DE D. FUNDAMENTALES Y D. HUMANOS"/>
    <s v="GRUPO-B"/>
    <s v="Grupo Grande de D. FUNDAMENTALES y D. HUMANOS"/>
    <s v="1S"/>
    <n v="16558242"/>
    <s v="PASCUAL"/>
    <s v="MEDRANO"/>
    <s v="MARÍA AMELIA"/>
    <s v="PASCUAL MEDRANO, MARÍA AMELIA"/>
    <x v="0"/>
    <x v="0"/>
    <x v="0"/>
    <n v="5"/>
    <n v="2"/>
    <s v="apascual"/>
    <s v="amelia.pascual@unirioja.es"/>
    <n v="3.6"/>
    <m/>
    <n v="504"/>
    <s v="PROFESOR TITULAR UNIVERSIDAD"/>
    <s v="C01"/>
    <s v="TIEMPO COMPLETO"/>
    <s v="2013-09-01 00:00:00.0"/>
    <s v="null"/>
    <s v="DF100131"/>
    <s v="TITULAR DE UNIVERSIDAD"/>
    <s v="R103"/>
    <x v="1"/>
    <n v="135"/>
    <s v="DERECHO CONSTITUCIONAL"/>
  </r>
  <r>
    <x v="2"/>
    <n v="16576351"/>
    <x v="1"/>
    <n v="698"/>
    <s v="042G"/>
    <s v="GRUPO-B"/>
    <s v="Derechos fundamentales y derechos humanos"/>
    <s v="GG"/>
    <s v="GRUPO GRANDE"/>
    <s v="042G"/>
    <s v="GRUPO GRANDE DE D. FUNDAMENTALES Y D. HUMANOS"/>
    <s v="GRUPO-B"/>
    <s v="Grupo Grande de D. FUNDAMENTALES y D. HUMANOS"/>
    <s v="1S"/>
    <n v="16576351"/>
    <s v="URREA"/>
    <s v="CORRES"/>
    <s v="MARIOLA"/>
    <s v="URREA CORRES, MARIOLA"/>
    <x v="1"/>
    <x v="1"/>
    <x v="0"/>
    <n v="4"/>
    <n v="2"/>
    <s v="maurrea"/>
    <s v="mariola.urrea@unirioja.es"/>
    <n v="0.9"/>
    <m/>
    <n v="504"/>
    <s v="PROFESOR TITULAR UNIVERSIDAD"/>
    <s v="C01"/>
    <s v="TIEMPO COMPLETO"/>
    <s v="2009-06-12 00:00:00.0"/>
    <s v="null"/>
    <s v="DF100231"/>
    <s v="PROFESOR TITULAR DE UNIVERSIDAD"/>
    <s v="R103"/>
    <x v="1"/>
    <n v="160"/>
    <s v="DERECHO INTERNACIONAL PUBLICO Y RELACIONES INTERNA"/>
  </r>
  <r>
    <x v="2"/>
    <n v="16614140"/>
    <x v="1"/>
    <n v="698"/>
    <s v="042R"/>
    <s v="GRUPO-B3"/>
    <s v="Derechos fundamentales y derechos humanos"/>
    <s v="GR"/>
    <s v="GRUPO REDUCIDO"/>
    <s v="042R"/>
    <s v="GRUPO REDUCIDO DE D. FUNDAMENTALES Y D. HUMANOS"/>
    <s v="GRUPO-B3"/>
    <s v="Grupo Reducido de D. FUNDAMENTALES Y D. HUMANOS"/>
    <s v="1S"/>
    <n v="16614140"/>
    <s v="OCON"/>
    <s v="GARCIA"/>
    <s v="JUAN DE LA CRUZ"/>
    <s v="OCON GARCIA, JUAN DE LA CRUZ"/>
    <x v="1"/>
    <x v="0"/>
    <x v="1"/>
    <n v="0"/>
    <n v="0"/>
    <s v="juocon"/>
    <s v="juan.ocon@alum.unirioja.es"/>
    <n v="1.2"/>
    <n v="1.2"/>
    <n v="121"/>
    <s v="PERSONAL INVESTIGADOR EN FORMACIÓN"/>
    <n v="0"/>
    <s v="_"/>
    <s v="2018-09-14 00:00:00.0"/>
    <s v="2019-09-14 00:00:00.0"/>
    <s v="D03BECARIO1"/>
    <s v="PERSONAL INVESTIGADOR PREDOCTORAL EN FORMACIÓN"/>
    <s v="R103"/>
    <x v="1"/>
    <n v="135"/>
    <s v="DERECHO CONSTITUCIONAL"/>
  </r>
  <r>
    <x v="3"/>
    <n v="9308464"/>
    <x v="1"/>
    <n v="699"/>
    <s v="045G"/>
    <s v="GRUPO-B"/>
    <s v="Nacionalidad, extranjería e integración social"/>
    <s v="GG"/>
    <s v="GRUPO GRANDE"/>
    <s v="045G"/>
    <s v="GRUPO GRANDE DE NACIONALIDAD, EXTRANJERÍA E INTEGRACIÓN SOCIAL"/>
    <s v="GRUPO-B"/>
    <s v="Grupo Grande de NACIONALIDAD, EXTRANJERÍA E INTEGRACIÓN SOCIAL"/>
    <s v="2S"/>
    <n v="9308464"/>
    <s v="VEGA"/>
    <s v="GUTIÉRREZ"/>
    <s v="ANA MARÍA"/>
    <s v="VEGA GUTIÉRREZ, ANA MARÍA"/>
    <x v="0"/>
    <x v="1"/>
    <x v="0"/>
    <n v="5"/>
    <n v="3"/>
    <s v="anavega"/>
    <s v="ana.vega@unirioja.es"/>
    <n v="2"/>
    <n v="2"/>
    <n v="500"/>
    <s v="CATEDRATICO DE UNIVERSIDAD"/>
    <s v="C01"/>
    <s v="TIEMPO COMPLETO"/>
    <s v="2007-05-13 00:00:00.0"/>
    <s v="null"/>
    <s v="DF100208"/>
    <s v="CATEDRÁTICO DE UNIVERSIDAD"/>
    <s v="R103"/>
    <x v="1"/>
    <n v="145"/>
    <s v="DERECHO ECLESIÁSTICO DEL ESTADO"/>
  </r>
  <r>
    <x v="3"/>
    <n v="42053327"/>
    <x v="1"/>
    <n v="699"/>
    <s v="045G"/>
    <s v="GRUPO-B"/>
    <s v="Nacionalidad, extranjería e integración social"/>
    <s v="GG"/>
    <s v="GRUPO GRANDE"/>
    <s v="045G"/>
    <s v="GRUPO GRANDE DE NACIONALIDAD, EXTRANJERÍA E INTEGRACIÓN SOCIAL"/>
    <s v="GRUPO-B"/>
    <s v="Grupo Grande de NACIONALIDAD, EXTRANJERÍA E INTEGRACIÓN SOCIAL"/>
    <s v="2S"/>
    <n v="42053327"/>
    <s v="VENTURA"/>
    <s v="VENTURA"/>
    <s v="JOSÉ MANUEL"/>
    <s v="VENTURA VENTURA, JOSÉ MANUEL"/>
    <x v="0"/>
    <x v="1"/>
    <x v="0"/>
    <n v="6"/>
    <n v="2"/>
    <s v="joventur"/>
    <s v="jmanuel.ventura@unirioja.es"/>
    <n v="0.6"/>
    <n v="0.6"/>
    <n v="534"/>
    <s v="CONTRATADO DOCTOR -TIPO 1"/>
    <s v="C01"/>
    <s v="TIEMPO COMPLETO"/>
    <s v="2004-10-01 00:00:00.0"/>
    <s v="null"/>
    <s v="LD100299"/>
    <s v="CONTRATADO DOCTOR TIPO1"/>
    <s v="R103"/>
    <x v="1"/>
    <n v="130"/>
    <s v="DERECHO CIVIL"/>
  </r>
  <r>
    <x v="3"/>
    <n v="51616377"/>
    <x v="1"/>
    <n v="699"/>
    <s v="045G"/>
    <s v="GRUPO-B"/>
    <s v="Nacionalidad, extranjería e integración social"/>
    <s v="GG"/>
    <s v="GRUPO GRANDE"/>
    <s v="045G"/>
    <s v="GRUPO GRANDE DE NACIONALIDAD, EXTRANJERÍA E INTEGRACIÓN SOCIAL"/>
    <s v="GRUPO-B"/>
    <s v="Grupo Grande de NACIONALIDAD, EXTRANJERÍA E INTEGRACIÓN SOCIAL"/>
    <s v="2S"/>
    <n v="51616377"/>
    <s v="AGUDO"/>
    <s v="RUIZ"/>
    <s v="ALFONSO"/>
    <s v="AGUDO RUIZ, ALFONSO"/>
    <x v="0"/>
    <x v="0"/>
    <x v="0"/>
    <n v="6"/>
    <n v="3"/>
    <s v="alagudo"/>
    <s v="alfonso.agudo@unirioja.es"/>
    <n v="0.7"/>
    <n v="0.7"/>
    <n v="500"/>
    <s v="CATEDRATICO DE UNIVERSIDAD"/>
    <s v="C01"/>
    <s v="TIEMPO COMPLETO"/>
    <s v="2013-09-01 00:00:00.0"/>
    <s v="null"/>
    <s v="DF100223"/>
    <s v="CATEDRÁTICO DE UNIVERSIDAD"/>
    <s v="R103"/>
    <x v="1"/>
    <n v="180"/>
    <s v="DERECHO ROMANO"/>
  </r>
  <r>
    <x v="2"/>
    <n v="9308464"/>
    <x v="1"/>
    <n v="699"/>
    <s v="045G"/>
    <s v="GRUPO-B"/>
    <s v="Nacionalidad, extranjería e integración social"/>
    <s v="GG"/>
    <s v="GRUPO GRANDE"/>
    <s v="045G"/>
    <s v="GRUPO GRANDE DE NACIONALIDAD, EXTRANJERÍA E INTEGRACIÓN SOCIAL"/>
    <s v="GRUPO-B"/>
    <s v="Grupo Grande de NACIONALIDAD, EXTRANJERÍA E INTEGRACIÓN SOCIAL"/>
    <s v="2S"/>
    <n v="9308464"/>
    <s v="VEGA"/>
    <s v="GUTIÉRREZ"/>
    <s v="ANA MARÍA"/>
    <s v="VEGA GUTIÉRREZ, ANA MARÍA"/>
    <x v="0"/>
    <x v="1"/>
    <x v="0"/>
    <n v="5"/>
    <n v="3"/>
    <s v="anavega"/>
    <s v="ana.vega@unirioja.es"/>
    <n v="2"/>
    <m/>
    <n v="500"/>
    <s v="CATEDRATICO DE UNIVERSIDAD"/>
    <s v="C01"/>
    <s v="TIEMPO COMPLETO"/>
    <s v="2007-05-13 00:00:00.0"/>
    <s v="null"/>
    <s v="DF100208"/>
    <s v="CATEDRÁTICO DE UNIVERSIDAD"/>
    <s v="R103"/>
    <x v="1"/>
    <n v="145"/>
    <s v="DERECHO ECLESIÁSTICO DEL ESTADO"/>
  </r>
  <r>
    <x v="2"/>
    <n v="51616377"/>
    <x v="1"/>
    <n v="699"/>
    <s v="045G"/>
    <s v="GRUPO-B"/>
    <s v="Nacionalidad, extranjería e integración social"/>
    <s v="GG"/>
    <s v="GRUPO GRANDE"/>
    <s v="045G"/>
    <s v="GRUPO GRANDE DE NACIONALIDAD, EXTRANJERÍA E INTEGRACIÓN SOCIAL"/>
    <s v="GRUPO-B"/>
    <s v="Grupo Grande de NACIONALIDAD, EXTRANJERÍA E INTEGRACIÓN SOCIAL"/>
    <s v="2S"/>
    <n v="51616377"/>
    <s v="AGUDO"/>
    <s v="RUIZ"/>
    <s v="ALFONSO"/>
    <s v="AGUDO RUIZ, ALFONSO"/>
    <x v="0"/>
    <x v="0"/>
    <x v="0"/>
    <n v="6"/>
    <n v="3"/>
    <s v="alagudo"/>
    <s v="alfonso.agudo@unirioja.es"/>
    <n v="0.7"/>
    <m/>
    <n v="500"/>
    <s v="CATEDRATICO DE UNIVERSIDAD"/>
    <s v="C01"/>
    <s v="TIEMPO COMPLETO"/>
    <s v="2013-09-01 00:00:00.0"/>
    <s v="null"/>
    <s v="DF100223"/>
    <s v="CATEDRÁTICO DE UNIVERSIDAD"/>
    <s v="R103"/>
    <x v="1"/>
    <n v="180"/>
    <s v="DERECHO ROMANO"/>
  </r>
  <r>
    <x v="1"/>
    <n v="17845083"/>
    <x v="1"/>
    <n v="700"/>
    <s v="202201G"/>
    <s v="GRUPO-A"/>
    <s v="Estructura del ordenamiento y sistema de fuentes"/>
    <s v="GG"/>
    <s v="GRUPO GRANDE"/>
    <s v="202201G"/>
    <s v="GRUPO GRANDE DE ESTRUCTURA DEL ORDENAMIENTO Y SISTEMA DE FUENTES"/>
    <s v="GRUPO-A"/>
    <s v="Grupo Grande de ESTRUCTURA DEL ORDENAMIENTO Y SISTEMA DE FUENTES"/>
    <s v="2S"/>
    <n v="17845083"/>
    <s v="CHUECA"/>
    <s v="RODRÍGUEZ"/>
    <s v="RICARDO LUIS"/>
    <s v="CHUECA RODRÍGUEZ, RICARDO LUIS"/>
    <x v="0"/>
    <x v="0"/>
    <x v="0"/>
    <n v="6"/>
    <n v="5"/>
    <s v="richueca"/>
    <s v="ricardo.chueca@unirioja.es"/>
    <n v="3"/>
    <n v="3"/>
    <n v="500"/>
    <s v="CATEDRATICO DE UNIVERSIDAD"/>
    <s v="01R"/>
    <s v="TIEMPO COMPLETO REDUCIDO"/>
    <s v="2012-09-01 00:00:00.0"/>
    <s v="null"/>
    <s v="DF100096"/>
    <s v="CATEDRATICO DE UNIVERSIDAD"/>
    <s v="R103"/>
    <x v="1"/>
    <n v="135"/>
    <s v="DERECHO CONSTITUCIONAL"/>
  </r>
  <r>
    <x v="1"/>
    <n v="16569491"/>
    <x v="1"/>
    <n v="701"/>
    <s v="202202G"/>
    <s v="GRUPO-A"/>
    <s v="Sistema judicial español"/>
    <s v="GG"/>
    <s v="GRUPO GRANDE"/>
    <s v="202202G"/>
    <s v="CLASES TEÓRICAS DE SISTEMA JUDICIAL ESPAÑOL"/>
    <s v="GRUPO-A"/>
    <s v="Grupo de Clases Teóricas de SISTEMA JUDICIAL ESPAÑOL"/>
    <s v="2S"/>
    <n v="16569491"/>
    <s v="DÍEZ"/>
    <s v="MORRÁS"/>
    <s v="FRANCISCO JAVIER"/>
    <s v="DÍEZ MORRÁS, FRANCISCO JAVIER"/>
    <x v="1"/>
    <x v="1"/>
    <x v="1"/>
    <n v="0"/>
    <n v="0"/>
    <s v="frdiez"/>
    <s v="francisco-javier.diezm@alum.unirioja.es"/>
    <n v="1.5"/>
    <n v="1.5"/>
    <n v="532"/>
    <s v="LABORAL DOCENTE-ASOCIADO"/>
    <s v="P02"/>
    <s v="TIEMPO PARCIAL (2+2 HORAS)"/>
    <s v="2019-02-11 00:00:00.0"/>
    <s v="2019-09-14 00:00:00.0"/>
    <s v="PI101457"/>
    <s v="PROFESOR ASOCIADO"/>
    <s v="R103"/>
    <x v="1"/>
    <n v="470"/>
    <s v="HISTORIA DEL DERECHO Y DE LAS INSTITUCIONES"/>
  </r>
  <r>
    <x v="1"/>
    <n v="18196196"/>
    <x v="1"/>
    <n v="705"/>
    <s v="043G"/>
    <s v="GRUPO-A"/>
    <s v="Derecho de la persona"/>
    <s v="GG"/>
    <s v="GRUPO GRANDE"/>
    <s v="043G"/>
    <s v="GRUPO GRANDE DE DCHO. DE LA PERSONA"/>
    <s v="GRUPO-A"/>
    <s v="Grupo Grande de DERECHO DE LA PERSONA"/>
    <s v="1S"/>
    <n v="18196196"/>
    <s v="BARBER"/>
    <s v="CÁRCAMO"/>
    <s v="Mª RONCESVALLES"/>
    <s v="BARBER CÁRCAMO, Mª RONCESVALLES"/>
    <x v="0"/>
    <x v="1"/>
    <x v="0"/>
    <n v="6"/>
    <n v="3"/>
    <s v="robarber"/>
    <s v="roncesvalles.barber@unirioja.es"/>
    <n v="4.5"/>
    <n v="4.5"/>
    <n v="500"/>
    <s v="CATEDRATICO DE UNIVERSIDAD"/>
    <s v="01R"/>
    <s v="TIEMPO COMPLETO REDUCIDO"/>
    <s v="2018-12-05 00:00:00.0"/>
    <s v="null"/>
    <s v="DF100375"/>
    <s v="CATEDRÁTICO DE UNIVERSIDAD"/>
    <s v="R103"/>
    <x v="1"/>
    <n v="130"/>
    <s v="DERECHO CIVIL"/>
  </r>
  <r>
    <x v="3"/>
    <n v="13104263"/>
    <x v="1"/>
    <n v="705"/>
    <s v="043G"/>
    <s v="GRUPO-B"/>
    <s v="Derecho de la persona"/>
    <s v="GG"/>
    <s v="GRUPO GRANDE"/>
    <s v="043G"/>
    <s v="GRUPO GRANDE DE DCHO. DE LA PERSONA"/>
    <s v="GRUPO-B"/>
    <s v="Grupo Grande de DERECHO DE LA PERSONA"/>
    <s v="1S"/>
    <n v="13104263"/>
    <s v="SÁNCHEZ"/>
    <s v="HERNÁNDEZ"/>
    <s v="ÁNGEL"/>
    <s v="SÁNCHEZ HERNÁNDEZ, ÁNGEL"/>
    <x v="0"/>
    <x v="1"/>
    <x v="0"/>
    <n v="5"/>
    <n v="4"/>
    <s v="asanchez"/>
    <s v="angel.sanchez@unirioja.es"/>
    <n v="4.5"/>
    <n v="4.5"/>
    <n v="500"/>
    <s v="CATEDRATICO DE UNIVERSIDAD"/>
    <s v="01R"/>
    <s v="TIEMPO COMPLETO REDUCIDO"/>
    <s v="2018-12-18 00:00:00.0"/>
    <s v="null"/>
    <s v="DF100376"/>
    <s v="CATEDRÁTICO DE UNIVERSIDAD"/>
    <s v="R103"/>
    <x v="1"/>
    <n v="130"/>
    <s v="DERECHO CIVIL"/>
  </r>
  <r>
    <x v="3"/>
    <n v="16598717"/>
    <x v="1"/>
    <n v="706"/>
    <s v="044G"/>
    <s v="GRUPO-B"/>
    <s v="Derecho de las Administraciones Públicas"/>
    <s v="GG"/>
    <s v="GRUPO GRANDE"/>
    <s v="044G"/>
    <s v="GRUPO GRANDE DE DCHO. DE LAS ADMONES. PÚBLICAS"/>
    <s v="GRUPO-B"/>
    <s v="Grupo Grande de DCHO. DE LAS ADMONES. PÚBLICAS"/>
    <s v="1S"/>
    <n v="16598717"/>
    <s v="SAN MARTÍN"/>
    <s v="SEGURA"/>
    <s v="DAVID"/>
    <s v="SAN MARTÍN SEGURA, DAVID"/>
    <x v="1"/>
    <x v="0"/>
    <x v="1"/>
    <n v="0"/>
    <n v="0"/>
    <s v="dasan-ma"/>
    <s v="david.san-martin@unirioja.es"/>
    <n v="4.5"/>
    <n v="4.5"/>
    <n v="536"/>
    <s v="PROFESOR INTERINO"/>
    <s v="C01"/>
    <s v="TIEMPO COMPLETO"/>
    <s v="2018-09-24 00:00:00.0"/>
    <s v="2019-09-14 00:00:00.0"/>
    <s v="PI101421"/>
    <s v="PROFESOR CONTRATADO INTERINO"/>
    <s v="R103"/>
    <x v="1"/>
    <n v="125"/>
    <s v="DERECHO ADMINISTRATIVO"/>
  </r>
  <r>
    <x v="2"/>
    <n v="16632993"/>
    <x v="1"/>
    <n v="706"/>
    <s v="044R"/>
    <s v="GRUPO-B3"/>
    <s v="Derecho de las Administraciones Públicas"/>
    <s v="GR"/>
    <s v="GRUPO REDUCIDO"/>
    <s v="044R"/>
    <s v="GRUPO REDUCIDO DE DCHO. DE LAS ADMONES. PÚBLICAS"/>
    <s v="GRUPO-B3"/>
    <s v="Grupo Reducido de DCHO. DE LAS ADMONES. PÚBLICAS"/>
    <s v="1S"/>
    <n v="16632993"/>
    <s v="MUÑOZ"/>
    <s v="BENITO"/>
    <s v="LUCÍA"/>
    <s v="MUÑOZ BENITO, LUCÍA"/>
    <x v="1"/>
    <x v="1"/>
    <x v="1"/>
    <n v="0"/>
    <n v="0"/>
    <s v="lumunob"/>
    <s v="lucia.munoz@alum.unirioja.es"/>
    <n v="1.5"/>
    <n v="1.5"/>
    <n v="536"/>
    <s v="PROFESOR INTERINO"/>
    <s v="P03"/>
    <s v="TIEMPO PARCIAL (3+3 HORAS)"/>
    <s v="2018-09-24 00:00:00.0"/>
    <s v="2019-09-14 00:00:00.0"/>
    <s v="PI101419"/>
    <s v="PROFESOR CONTRATADO INTERINO"/>
    <s v="R103"/>
    <x v="1"/>
    <n v="125"/>
    <s v="DERECHO ADMINISTRATIVO"/>
  </r>
  <r>
    <x v="1"/>
    <n v="16562995"/>
    <x v="1"/>
    <n v="707"/>
    <s v="048G"/>
    <s v="GRUPO-A"/>
    <s v="Derecho de las Relaciones Laborales y de la Seguridad Social"/>
    <s v="GG"/>
    <s v="GRUPO GRANDE"/>
    <s v="048G"/>
    <s v="GRUPO GRANDE DE DCHO. DE LAS RR.LL. Y SEG. SOCIAL"/>
    <s v="GRUPO-A"/>
    <s v="Grupo Grande de Derecho de las relaciones laborales y seguridad social"/>
    <s v="2S"/>
    <n v="16562995"/>
    <s v="SOMALO"/>
    <s v="SAN JUAN"/>
    <s v="MARÍA"/>
    <s v="SOMALO SAN JUAN, MARÍA"/>
    <x v="1"/>
    <x v="1"/>
    <x v="1"/>
    <n v="0"/>
    <n v="0"/>
    <s v="masomalo"/>
    <s v="maria.somalo@unirioja.es"/>
    <n v="2"/>
    <n v="2"/>
    <n v="536"/>
    <s v="PROFESOR INTERINO"/>
    <s v="P03"/>
    <s v="TIEMPO PARCIAL (3+3 HORAS)"/>
    <s v="2019-03-09 00:00:00.0"/>
    <s v="null"/>
    <s v="PI101019"/>
    <s v="PROFESOR CONTRATADO INTERINO"/>
    <s v="R103"/>
    <x v="1"/>
    <n v="140"/>
    <s v="DERECHO DEL TRABAJO Y DE LA SEGURIDAD SOCIAL"/>
  </r>
  <r>
    <x v="1"/>
    <n v="16563493"/>
    <x v="1"/>
    <n v="707"/>
    <s v="048G"/>
    <s v="GRUPO-A"/>
    <s v="Derecho de las Relaciones Laborales y de la Seguridad Social"/>
    <s v="GG"/>
    <s v="GRUPO GRANDE"/>
    <s v="048G"/>
    <s v="GRUPO GRANDE DE DCHO. DE LAS RR.LL. Y SEG. SOCIAL"/>
    <s v="GRUPO-A"/>
    <s v="Grupo Grande de Derecho de las relaciones laborales y seguridad social"/>
    <s v="2S"/>
    <n v="16563493"/>
    <s v="SESMA"/>
    <s v="BASTIDA"/>
    <s v="BEGOÑA"/>
    <s v="SESMA BASTIDA, BEGOÑA"/>
    <x v="1"/>
    <x v="1"/>
    <x v="0"/>
    <n v="3"/>
    <n v="0"/>
    <s v="bsesma"/>
    <s v="begona.sesma@unirioja.es"/>
    <n v="4.5"/>
    <n v="4.5"/>
    <n v="534"/>
    <s v="CONTRATADO DOCTOR -TIPO 1"/>
    <s v="C01"/>
    <s v="TIEMPO COMPLETO"/>
    <s v="2008-09-19 00:00:00.0"/>
    <s v="null"/>
    <s v="LD100628"/>
    <s v="PROFESOR CONTRATADO DOCTOR -TIPO 1"/>
    <s v="R103"/>
    <x v="1"/>
    <n v="140"/>
    <s v="DERECHO DEL TRABAJO Y DE LA SEGURIDAD SOCIAL"/>
  </r>
  <r>
    <x v="3"/>
    <n v="16525592"/>
    <x v="1"/>
    <n v="707"/>
    <s v="048G"/>
    <s v="GRUPO-B"/>
    <s v="Derecho de las Relaciones Laborales y de la Seguridad Social"/>
    <s v="GG"/>
    <s v="GRUPO GRANDE"/>
    <s v="048G"/>
    <s v="GRUPO GRANDE DE DCHO. DE LAS RR.LL. Y SEG. SOCIAL"/>
    <s v="GRUPO-B"/>
    <s v="Grupo Grande de Derecho de las relaciones laborales y seguridad social"/>
    <s v="2S"/>
    <n v="16525592"/>
    <s v="RUBIO"/>
    <s v="LERENA"/>
    <s v="MARÍA VICTORIA"/>
    <s v="RUBIO LERENA, MARÍA VICTORIA"/>
    <x v="0"/>
    <x v="0"/>
    <x v="1"/>
    <n v="5"/>
    <n v="0"/>
    <s v="m-rubio"/>
    <s v="maria-victoria.rubio@unirioja.es"/>
    <n v="6.5"/>
    <n v="6.5"/>
    <s v="A-0537"/>
    <s v="TITULAR"/>
    <s v="C01"/>
    <s v="TIEMPO COMPLETO"/>
    <s v="2011-01-01 00:00:00.0"/>
    <s v="null"/>
    <s v="PI100793"/>
    <s v="TITULAR"/>
    <s v="R103"/>
    <x v="1"/>
    <n v="140"/>
    <s v="DERECHO DEL TRABAJO Y DE LA SEGURIDAD SOCIAL"/>
  </r>
  <r>
    <x v="1"/>
    <n v="51365599"/>
    <x v="1"/>
    <n v="708"/>
    <s v="031G"/>
    <s v="GRUPO-A"/>
    <s v="Sociedad y estructura social"/>
    <s v="GG"/>
    <s v="GRUPO GRANDE"/>
    <s v="031G"/>
    <s v="GRUPO GRANDE DE SOCIEDAD Y ESTRUCTURA SOCIAL"/>
    <s v="GRUPO-A"/>
    <s v="Grupo Grande de SOCIEDAD Y ESTRUCTURA SOCIAL"/>
    <s v="1S"/>
    <n v="51365599"/>
    <s v="DÍAZ"/>
    <s v="ORUETA"/>
    <s v="FERNANDO"/>
    <s v="DÍAZ ORUETA, FERNANDO"/>
    <x v="0"/>
    <x v="1"/>
    <x v="0"/>
    <n v="5"/>
    <n v="3"/>
    <s v="fediazo"/>
    <s v="fernando.diaz@unirioja.es"/>
    <n v="4.5"/>
    <n v="4.5"/>
    <n v="500"/>
    <s v="CATEDRATICO DE UNIVERSIDAD"/>
    <s v="C01"/>
    <s v="TIEMPO COMPLETO"/>
    <s v="2017-12-14 00:00:00.0"/>
    <s v="null"/>
    <s v="DF100349"/>
    <s v="CATEDRÁTICO DE UNIVERSIDAD"/>
    <s v="R114"/>
    <x v="3"/>
    <n v="775"/>
    <s v="SOCIOLOGÍA"/>
  </r>
  <r>
    <x v="6"/>
    <n v="72823017"/>
    <x v="0"/>
    <n v="708"/>
    <s v="031G"/>
    <s v="GRUPO-C"/>
    <s v="Sociedad y estructura social"/>
    <s v="GG"/>
    <s v="GRUPO GRANDE"/>
    <s v="031G"/>
    <s v="GRUPO GRANDE DE SOCIEDAD Y ESTRUCTURA SOCIAL"/>
    <s v="GRUPO-C"/>
    <s v="Grupo Grande de SOCIEDAD Y ESTRUCTURA SOCIAL"/>
    <s v="1S"/>
    <n v="72823017"/>
    <s v="BOGINO"/>
    <s v="LARRAMBEBERE"/>
    <s v="MARÍA VICTORIA"/>
    <s v="BOGINO LARRAMBEBERE, MARÍA VICTORIA"/>
    <x v="1"/>
    <x v="1"/>
    <x v="1"/>
    <n v="0"/>
    <n v="0"/>
    <s v="mabogino"/>
    <s v="maria-victoria.bogino@unirioja.es"/>
    <n v="4.5"/>
    <m/>
    <n v="536"/>
    <s v="PROFESOR INTERINO"/>
    <s v="P06"/>
    <s v="TIEMPO PARCIAL (6+6 HORAS)"/>
    <s v="2018-09-18 00:00:00.0"/>
    <s v="null"/>
    <s v="PI101392"/>
    <s v="PROFESOR CONTRATADO INTERINO"/>
    <s v="R114"/>
    <x v="3"/>
    <n v="775"/>
    <s v="SOCIOLOGÍA"/>
  </r>
  <r>
    <x v="1"/>
    <n v="16614140"/>
    <x v="1"/>
    <n v="709"/>
    <s v="032R"/>
    <s v="GRUPO-A1"/>
    <s v="Teoría del Estado y Derecho Constitucional"/>
    <s v="GR"/>
    <s v="GRUPO REDUCIDO"/>
    <s v="032R"/>
    <s v="GRUPO REDUCIDO DE TEORÍA DEL ESTADO Y DERECHO CONSTITUCIONAL"/>
    <s v="GRUPO-A1"/>
    <s v="Grupo Reducido de Teoría del Estado y Derecho constitucional"/>
    <s v="1S"/>
    <n v="16614140"/>
    <s v="OCON"/>
    <s v="GARCIA"/>
    <s v="JUAN DE LA CRUZ"/>
    <s v="OCON GARCIA, JUAN DE LA CRUZ"/>
    <x v="1"/>
    <x v="0"/>
    <x v="1"/>
    <n v="0"/>
    <n v="0"/>
    <s v="juocon"/>
    <s v="juan.ocon@alum.unirioja.es"/>
    <n v="1.5"/>
    <n v="1.5"/>
    <n v="121"/>
    <s v="PERSONAL INVESTIGADOR EN FORMACIÓN"/>
    <n v="0"/>
    <s v="_"/>
    <s v="2018-09-14 00:00:00.0"/>
    <s v="2019-09-14 00:00:00.0"/>
    <s v="D03BECARIO1"/>
    <s v="PERSONAL INVESTIGADOR PREDOCTORAL EN FORMACIÓN"/>
    <s v="R103"/>
    <x v="1"/>
    <n v="135"/>
    <s v="DERECHO CONSTITUCIONAL"/>
  </r>
  <r>
    <x v="2"/>
    <n v="16532175"/>
    <x v="1"/>
    <n v="709"/>
    <s v="032G"/>
    <s v="GRUPO-C"/>
    <s v="Teoría del Estado y Derecho Constitucional"/>
    <s v="GG"/>
    <s v="GRUPO GRANDE"/>
    <s v="032G"/>
    <s v="GRUPO GRANDE DE TEORÍA DEL ESTADO Y DERECHO CONSTITUCIONAL"/>
    <s v="GRUPO-C"/>
    <s v="Grupo Grande de TEORÍA DEL ESTADO Y DERECHO CONSTITUCIONAL"/>
    <s v="1S"/>
    <n v="16532175"/>
    <s v="IBARRA"/>
    <s v="CUCALÓN"/>
    <s v="ALBERTO ANDRÉS"/>
    <s v="IBARRA CUCALÓN, ALBERTO ANDRÉS"/>
    <x v="1"/>
    <x v="1"/>
    <x v="1"/>
    <n v="0"/>
    <n v="0"/>
    <s v="alibarra"/>
    <s v="alberto-andres.ibarra@unirioja.es"/>
    <n v="4.5"/>
    <n v="4.5"/>
    <n v="532"/>
    <s v="LABORAL DOCENTE-ASOCIADO"/>
    <s v="P06"/>
    <s v="TIEMPO PARCIAL (6+6 HORAS)"/>
    <s v="2016-09-15 00:00:00.0"/>
    <s v="2019-09-14 00:00:00.0"/>
    <s v="PI101102"/>
    <s v="PROFESOR ASOCIADO"/>
    <s v="R103"/>
    <x v="1"/>
    <n v="135"/>
    <s v="DERECHO CONSTITUCIONAL"/>
  </r>
  <r>
    <x v="0"/>
    <n v="42057900"/>
    <x v="0"/>
    <n v="710"/>
    <s v="047G"/>
    <s v="GRUPO-A"/>
    <s v="Métodos de análisis de datos"/>
    <s v="GG"/>
    <s v="GRUPO GRANDE"/>
    <s v="047G"/>
    <s v="GRUPO GRANDE DE MÉTODOS DE ANÁLISIS DE DATOS"/>
    <s v="GRUPO-A"/>
    <s v="Grupo Grande de MÉTODOS DE ANÁLISIS DE DATOS"/>
    <s v="2S"/>
    <n v="42057900"/>
    <s v="HERNÁNDEZ"/>
    <s v="MARTÍN"/>
    <s v="ZENAIDA"/>
    <s v="HERNÁNDEZ MARTÍN, ZENAIDA"/>
    <x v="1"/>
    <x v="0"/>
    <x v="1"/>
    <n v="6"/>
    <n v="0"/>
    <s v="zehernan"/>
    <s v="zenaida.hernandez@unirioja.es"/>
    <n v="4"/>
    <n v="4"/>
    <n v="506"/>
    <s v="PROFESOR TITULAR DE ESCUELA UNIVERSITARI"/>
    <s v="01A"/>
    <s v="TIEMPO COMPLETO AMPLIADO"/>
    <s v="2012-09-01 00:00:00.0"/>
    <s v="null"/>
    <s v="DF32193"/>
    <s v="TITULAR DE ESCUELAS UNIVERSITARIAS"/>
    <s v="R111"/>
    <x v="7"/>
    <n v="265"/>
    <s v="ESTADÍSTICA E INVESTIGACIÓN OPERATIVA"/>
  </r>
  <r>
    <x v="0"/>
    <n v="16598388"/>
    <x v="0"/>
    <n v="710"/>
    <s v="047G"/>
    <s v="GRUPO-B"/>
    <s v="Métodos de análisis de datos"/>
    <s v="GG"/>
    <s v="GRUPO GRANDE"/>
    <s v="047G"/>
    <s v="GRUPO GRANDE DE MÉTODOS DE ANÁLISIS DE DATOS"/>
    <s v="GRUPO-B"/>
    <s v="Grupo Grande de MÉTODOS DE ANÁLISIS DE DATOS"/>
    <s v="2S"/>
    <n v="16598388"/>
    <s v="PÉREZ"/>
    <s v="LÁZARO"/>
    <s v="FRANCISCO JAVIER"/>
    <s v="PÉREZ LÁZARO, FRANCISCO JAVIER"/>
    <x v="0"/>
    <x v="1"/>
    <x v="0"/>
    <n v="3"/>
    <n v="2"/>
    <s v="franpere"/>
    <s v="javier.perezl@unirioja.es"/>
    <n v="4"/>
    <n v="4"/>
    <n v="534"/>
    <s v="CONTRATADO DOCTOR -TIPO 1"/>
    <s v="C01"/>
    <s v="TIEMPO COMPLETO"/>
    <s v="2010-09-01 00:00:00.0"/>
    <s v="null"/>
    <s v="PI100761"/>
    <s v="PROFESOR CONTRATADO DOCTOR"/>
    <s v="R111"/>
    <x v="7"/>
    <n v="15"/>
    <s v="ANÁLISIS MATEMÁTICO"/>
  </r>
  <r>
    <x v="0"/>
    <n v="16558491"/>
    <x v="0"/>
    <n v="710"/>
    <s v="047I"/>
    <s v="GRUPO-A1"/>
    <s v="Métodos de análisis de datos"/>
    <s v="GI"/>
    <s v="GRUPO DE INFORMÁTICA"/>
    <s v="047I"/>
    <s v="GRUPO DE INFORMÁTICA DE MÉTODOS DE ANÁLISIS DE DATOS"/>
    <s v="GRUPO-A1"/>
    <s v="Grupo de Informática de Métodos de análisis de datos"/>
    <s v="2S"/>
    <n v="16558491"/>
    <s v="CILLERO"/>
    <s v="JIMÉNEZ"/>
    <s v="MARÍA BELÉN"/>
    <s v="CILLERO JIMÉNEZ, MARÍA BELÉN"/>
    <x v="1"/>
    <x v="0"/>
    <x v="1"/>
    <n v="0"/>
    <n v="0"/>
    <s v="macillj"/>
    <s v="belen.cillero@unirioja.es"/>
    <n v="1.2"/>
    <n v="1.2"/>
    <n v="532"/>
    <s v="LABORAL DOCENTE-ASOCIADO"/>
    <s v="P06"/>
    <s v="TIEMPO PARCIAL (6+6 HORAS)"/>
    <s v="2019-02-04 00:00:00.0"/>
    <s v="2019-09-14 00:00:00.0"/>
    <s v="PI101385"/>
    <s v="PROFESOR ASOCIADO"/>
    <s v="R111"/>
    <x v="7"/>
    <n v="265"/>
    <s v="ESTADÍSTICA E INVESTIGACIÓN OPERATIVA"/>
  </r>
  <r>
    <x v="3"/>
    <n v="16527500"/>
    <x v="1"/>
    <n v="712"/>
    <s v="203202G"/>
    <s v="GRUPO-A"/>
    <s v="Desarrollo del comportamiento humano en el ciclo vital"/>
    <s v="GG"/>
    <s v="GRUPO GRANDE"/>
    <s v="203202G"/>
    <s v="GRUPO GRANDE DE DESARROLLO DEL COMPORTAMIENTO HUMANO EN EL CICLO VITAL"/>
    <s v="GRUPO-A"/>
    <s v="Grupo Grande de DESARROLLO DEL COMPORTAMIENTO HUMANO EN EL CICLO VITAL"/>
    <s v="2S"/>
    <n v="16527500"/>
    <s v="SOARES"/>
    <s v="SANTOS"/>
    <s v="MARÍA YOLANDA"/>
    <s v="SOARES SANTOS, MARÍA YOLANDA"/>
    <x v="0"/>
    <x v="0"/>
    <x v="1"/>
    <n v="2"/>
    <n v="0"/>
    <s v="masoares"/>
    <s v="maria-yolanda.soares@unirioja.es"/>
    <n v="4.5"/>
    <n v="4.5"/>
    <n v="536"/>
    <s v="PROFESOR INTERINO"/>
    <s v="C01"/>
    <s v="TIEMPO COMPLETO"/>
    <s v="2014-09-15 00:00:00.0"/>
    <s v="null"/>
    <s v="PI100981"/>
    <s v="PROFESOR CONTRATADO INTERINO"/>
    <s v="R115"/>
    <x v="2"/>
    <n v="735"/>
    <s v="PSICOLOGÍA EVOLUTIVA Y DE LA EDUCACIÓN"/>
  </r>
  <r>
    <x v="3"/>
    <n v="42819023"/>
    <x v="1"/>
    <n v="712"/>
    <s v="203202G"/>
    <s v="GRUPO-A"/>
    <s v="Desarrollo del comportamiento humano en el ciclo vital"/>
    <s v="GG"/>
    <s v="GRUPO GRANDE"/>
    <s v="203202G"/>
    <s v="GRUPO GRANDE DE DESARROLLO DEL COMPORTAMIENTO HUMANO EN EL CICLO VITAL"/>
    <s v="GRUPO-A"/>
    <s v="Grupo Grande de DESARROLLO DEL COMPORTAMIENTO HUMANO EN EL CICLO VITAL"/>
    <s v="2S"/>
    <n v="42819023"/>
    <s v="URRACA"/>
    <s v="MARTÍNEZ"/>
    <s v="MARÍA LUZ"/>
    <s v="URRACA MARTÍNEZ, MARÍA LUZ"/>
    <x v="0"/>
    <x v="1"/>
    <x v="0"/>
    <n v="1"/>
    <n v="0"/>
    <s v="maurraca"/>
    <s v="maria-luz.urraca@unirioja.es"/>
    <n v="0"/>
    <n v="0"/>
    <n v="536"/>
    <s v="PROFESOR INTERINO"/>
    <s v="C01"/>
    <s v="TIEMPO COMPLETO"/>
    <s v="2012-09-01 00:00:00.0"/>
    <s v="null"/>
    <s v="PI100843"/>
    <s v="PROFESOR CONTRATADO INTERINO"/>
    <s v="R115"/>
    <x v="2"/>
    <n v="735"/>
    <s v="PSICOLOGÍA EVOLUTIVA Y DE LA EDUCACIÓN"/>
  </r>
  <r>
    <x v="3"/>
    <n v="51365599"/>
    <x v="1"/>
    <n v="716"/>
    <s v="203208G"/>
    <s v="GRUPO-A"/>
    <s v="Desigualdad, pobreza y exclusión social"/>
    <s v="GG"/>
    <s v="GRUPO GRANDE"/>
    <s v="203208G"/>
    <s v="GRUPO GRANDE DE DESIGUALDAD, POBREZA Y EXCLUSIÓN SOCIAL"/>
    <s v="GRUPO-A"/>
    <s v="Grupo Grande de DESIGUALDAD, POBREZA Y EXCLUSIÓN SOCIAL"/>
    <s v="2S"/>
    <n v="51365599"/>
    <s v="DÍAZ"/>
    <s v="ORUETA"/>
    <s v="FERNANDO"/>
    <s v="DÍAZ ORUETA, FERNANDO"/>
    <x v="0"/>
    <x v="1"/>
    <x v="0"/>
    <n v="5"/>
    <n v="3"/>
    <s v="fediazo"/>
    <s v="fernando.diaz@unirioja.es"/>
    <n v="4.5"/>
    <n v="4.5"/>
    <n v="500"/>
    <s v="CATEDRATICO DE UNIVERSIDAD"/>
    <s v="C01"/>
    <s v="TIEMPO COMPLETO"/>
    <s v="2017-12-14 00:00:00.0"/>
    <s v="null"/>
    <s v="DF100349"/>
    <s v="CATEDRÁTICO DE UNIVERSIDAD"/>
    <s v="R114"/>
    <x v="3"/>
    <n v="775"/>
    <s v="SOCIOLOGÍA"/>
  </r>
  <r>
    <x v="3"/>
    <n v="16261031"/>
    <x v="1"/>
    <n v="717"/>
    <s v="203209G"/>
    <s v="GRUPO-A"/>
    <s v="Sistema público de servicios sociales"/>
    <s v="GG"/>
    <s v="GRUPO GRANDE"/>
    <s v="203209G"/>
    <s v="GRUPO GRANDE DE SISTEMA PÚB. DE SERVICIOS SOCIALES"/>
    <s v="GRUPO-A"/>
    <s v="Grupo grande de SISTEMA PÚB. DE SERVICIOS SOCIALES"/>
    <s v="2S"/>
    <n v="16261031"/>
    <s v="SANTAMARÍA"/>
    <s v="ARINAS"/>
    <s v="RENÉ JAVIER"/>
    <s v="SANTAMARÍA ARINAS, RENÉ JAVIER"/>
    <x v="0"/>
    <x v="1"/>
    <x v="0"/>
    <n v="4"/>
    <n v="3"/>
    <s v="resantam"/>
    <s v="rene-javier.santamaria@unirioja.es"/>
    <n v="0"/>
    <n v="0"/>
    <n v="504"/>
    <s v="PROFESOR TITULAR UNIVERSIDAD"/>
    <s v="01R"/>
    <s v="TIEMPO COMPLETO REDUCIDO"/>
    <s v="2016-09-15 00:00:00.0"/>
    <s v="null"/>
    <s v="DF100199"/>
    <s v="PROFESOR TITULAR DE UNIVERSIDAD"/>
    <s v="R103"/>
    <x v="1"/>
    <n v="125"/>
    <s v="DERECHO ADMINISTRATIVO"/>
  </r>
  <r>
    <x v="4"/>
    <n v="39847439"/>
    <x v="2"/>
    <n v="720"/>
    <s v="205101G"/>
    <s v="GRUPO-A"/>
    <s v="Atención temprana"/>
    <s v="GG"/>
    <s v="GRUPO GRANDE"/>
    <s v="205101G"/>
    <s v="GRUPO GRANDE DE ATENCIÓN TEMPRANA"/>
    <s v="GRUPO-A"/>
    <s v="Grupo Grande de ATENCIÓN TEMPRANA"/>
    <s v="1S"/>
    <n v="39847439"/>
    <s v="SASTRE"/>
    <s v="I RIBA"/>
    <s v="SYLVIA"/>
    <s v="SASTRE I RIBA, SYLVIA"/>
    <x v="1"/>
    <x v="0"/>
    <x v="0"/>
    <n v="5"/>
    <n v="3"/>
    <s v="sisastre"/>
    <s v="silvia.sastre@unirioja.es"/>
    <n v="0"/>
    <n v="0"/>
    <n v="500"/>
    <s v="CATEDRATICO DE UNIVERSIDAD"/>
    <s v="C01"/>
    <s v="TIEMPO COMPLETO"/>
    <s v="2007-05-13 00:00:00.0"/>
    <s v="null"/>
    <s v="DF3590"/>
    <s v="CATEDRÁTICO DE UNIVERSIDAD"/>
    <s v="R115"/>
    <x v="2"/>
    <n v="735"/>
    <s v="PSICOLOGÍA EVOLUTIVA Y DE LA EDUCACIÓN"/>
  </r>
  <r>
    <x v="4"/>
    <n v="72770953"/>
    <x v="2"/>
    <n v="722"/>
    <s v="205103G"/>
    <s v="GRUPO-A"/>
    <s v="La escuela de educación infantil"/>
    <s v="GG"/>
    <s v="GRUPO GRANDE"/>
    <s v="205103G"/>
    <s v="GRUPO GRANDE DE LA ESCUELA DE EDUCACIÓN INFANTIL"/>
    <s v="GRUPO-A"/>
    <s v="Grupo Grande de LA ESCUELA DE EDUCACIÓN INFANTIL"/>
    <s v="AN"/>
    <n v="72770953"/>
    <s v="PÉREZ"/>
    <s v="MERINO"/>
    <s v="CRUZ"/>
    <s v="PÉREZ MERINO, CRUZ"/>
    <x v="1"/>
    <x v="1"/>
    <x v="1"/>
    <n v="0"/>
    <n v="0"/>
    <s v="crperez"/>
    <s v="cruz.perez@unirioja.es"/>
    <n v="6"/>
    <n v="6"/>
    <n v="536"/>
    <s v="PROFESOR INTERINO"/>
    <s v="C01"/>
    <s v="TIEMPO COMPLETO"/>
    <s v="2012-09-01 00:00:00.0"/>
    <s v="null"/>
    <s v="PI100847"/>
    <s v="PROFESOR CONTRATADO INTERINO"/>
    <s v="R115"/>
    <x v="2"/>
    <n v="805"/>
    <s v="TEORÍA E HISTORIA DE LA EDUCACIÓN"/>
  </r>
  <r>
    <x v="4"/>
    <n v="72781428"/>
    <x v="2"/>
    <n v="724"/>
    <s v="205105G"/>
    <s v="GRUPO-A"/>
    <s v="Didáctica general en educación infantil"/>
    <s v="GG"/>
    <s v="GRUPO GRANDE"/>
    <s v="205105G"/>
    <s v="GRUPO GRANDE DE DIDÁCTICA GENERAL EN EDUCACIÓN INFANTIL"/>
    <s v="GRUPO-A"/>
    <s v="Grupo Grande de DIDÁCTICA GENERAL EN EDUCACIÓN INFANTIL"/>
    <s v="2S"/>
    <n v="72781428"/>
    <s v="NAVARIDAS"/>
    <s v="NALDA"/>
    <s v="FERMÍN"/>
    <s v="NAVARIDAS NALDA, FERMÍN"/>
    <x v="0"/>
    <x v="0"/>
    <x v="0"/>
    <n v="3"/>
    <n v="1"/>
    <s v="fenavari"/>
    <s v="fermin.navaridas@unirioja.es"/>
    <n v="4"/>
    <n v="4"/>
    <n v="504"/>
    <s v="PROFESOR TITULAR UNIVERSIDAD"/>
    <s v="C01"/>
    <s v="TIEMPO COMPLETO"/>
    <s v="2016-11-26 00:00:00.0"/>
    <s v="null"/>
    <s v="DF100332"/>
    <s v="PROFESOR TITULAR DE UNIVERSIDAD"/>
    <s v="R115"/>
    <x v="2"/>
    <n v="215"/>
    <s v="DIDÁCTICA Y ORGANIZACIÓN ESCOLAR"/>
  </r>
  <r>
    <x v="4"/>
    <n v="16527500"/>
    <x v="2"/>
    <n v="725"/>
    <s v="205106G"/>
    <s v="GRUPO-A"/>
    <s v="Psicología de la educación infantil (3-6 años)"/>
    <s v="GG"/>
    <s v="GRUPO GRANDE"/>
    <s v="205106G"/>
    <s v="GRUPO GRANDE DE PSICOLOGIA DE LA EDUCACIÓN INFANTIL (3-6 AÑOS)"/>
    <s v="GRUPO-A"/>
    <s v="Grupo Grande de PSICOLOGIA DE LA EDUCACIÓN INFANTIL (3-6 AÑOS)"/>
    <s v="2S"/>
    <n v="16527500"/>
    <s v="SOARES"/>
    <s v="SANTOS"/>
    <s v="MARÍA YOLANDA"/>
    <s v="SOARES SANTOS, MARÍA YOLANDA"/>
    <x v="0"/>
    <x v="0"/>
    <x v="1"/>
    <n v="2"/>
    <n v="0"/>
    <s v="masoares"/>
    <s v="maria-yolanda.soares@unirioja.es"/>
    <n v="4"/>
    <n v="4"/>
    <n v="536"/>
    <s v="PROFESOR INTERINO"/>
    <s v="C01"/>
    <s v="TIEMPO COMPLETO"/>
    <s v="2014-09-15 00:00:00.0"/>
    <s v="null"/>
    <s v="PI100981"/>
    <s v="PROFESOR CONTRATADO INTERINO"/>
    <s v="R115"/>
    <x v="2"/>
    <n v="735"/>
    <s v="PSICOLOGÍA EVOLUTIVA Y DE LA EDUCACIÓN"/>
  </r>
  <r>
    <x v="4"/>
    <n v="78871077"/>
    <x v="2"/>
    <n v="725"/>
    <s v="205106G"/>
    <s v="GRUPO-A"/>
    <s v="Psicología de la educación infantil (3-6 años)"/>
    <s v="GG"/>
    <s v="GRUPO GRANDE"/>
    <s v="205106G"/>
    <s v="GRUPO GRANDE DE PSICOLOGIA DE LA EDUCACIÓN INFANTIL (3-6 AÑOS)"/>
    <s v="GRUPO-A"/>
    <s v="Grupo Grande de PSICOLOGIA DE LA EDUCACIÓN INFANTIL (3-6 AÑOS)"/>
    <s v="2S"/>
    <n v="78871077"/>
    <s v="PÉREZ DE ALBÉNIZ"/>
    <s v="ITURRIAGA"/>
    <s v="ALICIA"/>
    <s v="PÉREZ DE ALBÉNIZ ITURRIAGA, ALICIA"/>
    <x v="0"/>
    <x v="1"/>
    <x v="0"/>
    <n v="2"/>
    <n v="3"/>
    <s v="alperei"/>
    <s v="alicia.perez@unirioja.es"/>
    <n v="0"/>
    <n v="0"/>
    <n v="504"/>
    <s v="PROFESOR TITULAR UNIVERSIDAD"/>
    <s v="01R"/>
    <s v="TIEMPO COMPLETO REDUCIDO"/>
    <s v="2017-09-15 00:00:00.0"/>
    <s v="null"/>
    <s v="DF100181"/>
    <s v="TITULAR DE UNIVERSIDAD"/>
    <s v="R115"/>
    <x v="2"/>
    <n v="735"/>
    <s v="PSICOLOGÍA EVOLUTIVA Y DE LA EDUCACIÓN"/>
  </r>
  <r>
    <x v="4"/>
    <n v="16538859"/>
    <x v="2"/>
    <n v="727"/>
    <s v="205109G"/>
    <s v="GRUPO-A"/>
    <s v="Observación sistemática en la escuela infantil"/>
    <s v="GG"/>
    <s v="GRUPO GRANDE"/>
    <s v="205109G"/>
    <s v="GRUPO GRANDE DE OBSERVACIÓN SISTEMÁTICA EN LA EDUCACIÓN INFANTIL"/>
    <s v="GRUPO-A"/>
    <s v="Grupo Grande de OBSERVACIÓN SISTEMÁTICA EN LA EDUCACIÓN INFANTIL"/>
    <s v="AN"/>
    <n v="16538859"/>
    <s v="ARANA"/>
    <s v="IDIAQUEZ"/>
    <s v="JAVIER SABINO"/>
    <s v="ARANA IDIAQUEZ, JAVIER SABINO"/>
    <x v="1"/>
    <x v="0"/>
    <x v="1"/>
    <n v="0"/>
    <n v="0"/>
    <s v="jaarana"/>
    <s v="xabier.arana@unirioja.es"/>
    <n v="6"/>
    <n v="6"/>
    <n v="536"/>
    <s v="PROFESOR INTERINO"/>
    <s v="C01"/>
    <s v="TIEMPO COMPLETO"/>
    <s v="2018-09-17 00:00:00.0"/>
    <s v="null"/>
    <s v="PI101399"/>
    <s v="PROFESOR CONTRATADO INTERINO"/>
    <s v="R115"/>
    <x v="2"/>
    <n v="735"/>
    <s v="PSICOLOGÍA EVOLUTIVA Y DE LA EDUCACIÓN"/>
  </r>
  <r>
    <x v="4"/>
    <n v="16603653"/>
    <x v="2"/>
    <n v="730"/>
    <s v="205201G"/>
    <s v="GRUPO-A"/>
    <s v="Enseñanza y aprendizaje de la lengua castellana y lecto-escritura"/>
    <s v="GG"/>
    <s v="GRUPO GRANDE"/>
    <s v="205201G"/>
    <s v="TEORIA DE ENSEÑANZA Y APRENDIZAJE DE LA LENGUA CASTELLANA Y LECTOESCRITURA"/>
    <s v="GRUPO-A"/>
    <s v="Grupo de Teoria de ENSEÑANZA Y APRENDIZAJE DE LA LENGUA CASTELLANA Y LECTOE"/>
    <s v="1S"/>
    <n v="16603653"/>
    <s v="LÁZARO"/>
    <s v="NISO"/>
    <s v="REBECA"/>
    <s v="LÁZARO NISO, REBECA"/>
    <x v="0"/>
    <x v="0"/>
    <x v="0"/>
    <n v="0"/>
    <n v="0"/>
    <s v="relazaro"/>
    <s v="rebeca.lazaro@unirioja.es"/>
    <n v="4"/>
    <n v="4"/>
    <n v="536"/>
    <s v="PROFESOR INTERINO"/>
    <s v="C01"/>
    <s v="TIEMPO COMPLETO"/>
    <s v="2016-09-15 00:00:00.0"/>
    <s v="null"/>
    <s v="PI101114"/>
    <s v="PROFESOR CONTRATADO INTERINO"/>
    <s v="R106"/>
    <x v="5"/>
    <n v="195"/>
    <s v="DIDÁCTICA DE LA LENGUA Y LA LITERATURA"/>
  </r>
  <r>
    <x v="4"/>
    <n v="16594022"/>
    <x v="2"/>
    <n v="730"/>
    <s v="205201R"/>
    <s v="GRUPO-A1"/>
    <s v="Enseñanza y aprendizaje de la lengua castellana y lecto-escritura"/>
    <s v="GR"/>
    <s v="GRUPO REDUCIDO"/>
    <s v="205201R"/>
    <s v="PRÁCTICA ENSEÑANZA Y APRENDIZAJE DE LA LENGUA CASTELLANA Y LECTOESCRITURA"/>
    <s v="GRUPO-A1"/>
    <s v="Prác. de Enseñanza y aprendizaje de la lengua castellana y lecto-escritura"/>
    <s v="1S"/>
    <n v="16594022"/>
    <s v="GARCÍA"/>
    <s v="CUEVA"/>
    <s v="MARTA"/>
    <s v="GARCÍA CUEVA, MARTA"/>
    <x v="1"/>
    <x v="1"/>
    <x v="1"/>
    <m/>
    <m/>
    <s v="magarccu"/>
    <s v="marta.garciac@unirioja.es"/>
    <n v="2"/>
    <n v="2"/>
    <n v="536"/>
    <s v="PROFESOR INTERINO"/>
    <s v="C01"/>
    <s v="TIEMPO COMPLETO"/>
    <s v="2018-09-24 00:00:00.0"/>
    <s v="2019-01-28 00:00:00.0"/>
    <s v="PI101418"/>
    <s v="PROFESOR CONTRATADO INTERINO"/>
    <s v="R106"/>
    <x v="5"/>
    <n v="195"/>
    <s v="DIDÁCTICA DE LA LENGUA Y LA LITERATURA"/>
  </r>
  <r>
    <x v="4"/>
    <n v="33437205"/>
    <x v="2"/>
    <n v="731"/>
    <s v="205202G"/>
    <s v="GRUPO-A"/>
    <s v="Literatura infantil en lengua castellana"/>
    <s v="GG"/>
    <s v="GRUPO GRANDE"/>
    <s v="205202G"/>
    <s v="TEORIA DE LITERATURA INFANTIL EN LENGUA CASTELLANA"/>
    <s v="GRUPO-A"/>
    <s v="Grupo de Teoria de LITERATURA INFANTIL EN LENGUA CASTELLANA"/>
    <s v="2S"/>
    <n v="33437205"/>
    <s v="ESCUDERO"/>
    <s v="BAZTAN"/>
    <s v="JUAN MANUEL"/>
    <s v="ESCUDERO BAZTAN, JUAN MANUEL"/>
    <x v="1"/>
    <x v="0"/>
    <x v="0"/>
    <n v="0"/>
    <n v="0"/>
    <s v="juescude"/>
    <s v="juan-manuel.escudero@unirioja.es"/>
    <n v="4"/>
    <n v="4"/>
    <n v="534"/>
    <s v="CONTRATADO DOCTOR -TIPO 1"/>
    <s v="C01"/>
    <s v="TIEMPO COMPLETO"/>
    <s v="2019-02-01 00:00:00.0"/>
    <s v="null"/>
    <s v="PI100711"/>
    <s v="PROFESOR CONTRATADO DOCTOR -TIPO 1"/>
    <s v="R106"/>
    <x v="5"/>
    <n v="195"/>
    <s v="DIDÁCTICA DE LA LENGUA Y LA LITERATURA"/>
  </r>
  <r>
    <x v="5"/>
    <n v="78871077"/>
    <x v="2"/>
    <n v="734"/>
    <s v="206101G"/>
    <s v="GRUPO-A"/>
    <s v="Psicología de la educación"/>
    <s v="GG"/>
    <s v="GRUPO GRANDE"/>
    <s v="206101G"/>
    <s v="GRUPO GRANDE DE PSICOLOGÍA DE LA EDUCACIÓN"/>
    <s v="GRUPO-A"/>
    <s v="Grupo Grande de PSICOLOGÍA DE LA EDUCACIÓN"/>
    <s v="1S"/>
    <n v="78871077"/>
    <s v="PÉREZ DE ALBÉNIZ"/>
    <s v="ITURRIAGA"/>
    <s v="ALICIA"/>
    <s v="PÉREZ DE ALBÉNIZ ITURRIAGA, ALICIA"/>
    <x v="0"/>
    <x v="1"/>
    <x v="0"/>
    <n v="2"/>
    <n v="3"/>
    <s v="alperei"/>
    <s v="alicia.perez@unirioja.es"/>
    <n v="4"/>
    <n v="4"/>
    <n v="504"/>
    <s v="PROFESOR TITULAR UNIVERSIDAD"/>
    <s v="01R"/>
    <s v="TIEMPO COMPLETO REDUCIDO"/>
    <s v="2017-09-15 00:00:00.0"/>
    <s v="null"/>
    <s v="DF100181"/>
    <s v="TITULAR DE UNIVERSIDAD"/>
    <s v="R115"/>
    <x v="2"/>
    <n v="735"/>
    <s v="PSICOLOGÍA EVOLUTIVA Y DE LA EDUCACIÓN"/>
  </r>
  <r>
    <x v="5"/>
    <n v="16527500"/>
    <x v="2"/>
    <n v="734"/>
    <s v="206101R"/>
    <s v="GRUPO-A2"/>
    <s v="Psicología de la educación"/>
    <s v="GR"/>
    <s v="GRUPO REDUCIDO"/>
    <s v="206101R"/>
    <s v="GRUPO REDUCIDO DE PSICOLOGÍA DE LA EDUCACIÓN"/>
    <s v="GRUPO-A2"/>
    <s v="Grupo Reducido de Psicología de la educación"/>
    <s v="1S"/>
    <n v="16527500"/>
    <s v="SOARES"/>
    <s v="SANTOS"/>
    <s v="MARÍA YOLANDA"/>
    <s v="SOARES SANTOS, MARÍA YOLANDA"/>
    <x v="0"/>
    <x v="0"/>
    <x v="1"/>
    <n v="2"/>
    <n v="0"/>
    <s v="masoares"/>
    <s v="maria-yolanda.soares@unirioja.es"/>
    <n v="2"/>
    <n v="2"/>
    <n v="536"/>
    <s v="PROFESOR INTERINO"/>
    <s v="C01"/>
    <s v="TIEMPO COMPLETO"/>
    <s v="2014-09-15 00:00:00.0"/>
    <s v="null"/>
    <s v="PI100981"/>
    <s v="PROFESOR CONTRATADO INTERINO"/>
    <s v="R115"/>
    <x v="2"/>
    <n v="735"/>
    <s v="PSICOLOGÍA EVOLUTIVA Y DE LA EDUCACIÓN"/>
  </r>
  <r>
    <x v="5"/>
    <n v="72823017"/>
    <x v="2"/>
    <n v="736"/>
    <s v="206103G"/>
    <s v="GRUPO-A"/>
    <s v="Sociedad, familia y tutoría"/>
    <s v="GG"/>
    <s v="GRUPO GRANDE"/>
    <s v="206103G"/>
    <s v="GRUPO GRANDE DE SOCIEDAD, FAMILIA Y TUTORIA"/>
    <s v="GRUPO-A"/>
    <s v="Grupo Grande de SOCIEDAD, FAMILIA Y TUTORIA"/>
    <s v="1S"/>
    <n v="72823017"/>
    <s v="BOGINO"/>
    <s v="LARRAMBEBERE"/>
    <s v="MARÍA VICTORIA"/>
    <s v="BOGINO LARRAMBEBERE, MARÍA VICTORIA"/>
    <x v="1"/>
    <x v="1"/>
    <x v="1"/>
    <n v="0"/>
    <n v="0"/>
    <s v="mabogino"/>
    <s v="maria-victoria.bogino@unirioja.es"/>
    <n v="2"/>
    <n v="2"/>
    <n v="536"/>
    <s v="PROFESOR INTERINO"/>
    <s v="P06"/>
    <s v="TIEMPO PARCIAL (6+6 HORAS)"/>
    <s v="2018-09-18 00:00:00.0"/>
    <s v="null"/>
    <s v="PI101392"/>
    <s v="PROFESOR CONTRATADO INTERINO"/>
    <s v="R114"/>
    <x v="3"/>
    <n v="775"/>
    <s v="SOCIOLOGÍA"/>
  </r>
  <r>
    <x v="5"/>
    <n v="42819023"/>
    <x v="2"/>
    <n v="737"/>
    <s v="206104G"/>
    <s v="GRUPO-A"/>
    <s v="Psicología del desarrollo"/>
    <s v="GG"/>
    <s v="GRUPO GRANDE"/>
    <s v="206104G"/>
    <s v="GRUPO GRANDE DE PSICOLOGÍA DEL DESARROLLO"/>
    <s v="GRUPO-A"/>
    <s v="Grupo Grande de PSICOLOGÍA DEL DESARROLLO"/>
    <s v="AN"/>
    <n v="42819023"/>
    <s v="URRACA"/>
    <s v="MARTÍNEZ"/>
    <s v="MARÍA LUZ"/>
    <s v="URRACA MARTÍNEZ, MARÍA LUZ"/>
    <x v="0"/>
    <x v="1"/>
    <x v="0"/>
    <n v="1"/>
    <n v="0"/>
    <s v="maurraca"/>
    <s v="maria-luz.urraca@unirioja.es"/>
    <n v="8"/>
    <n v="8"/>
    <n v="536"/>
    <s v="PROFESOR INTERINO"/>
    <s v="C01"/>
    <s v="TIEMPO COMPLETO"/>
    <s v="2012-09-01 00:00:00.0"/>
    <s v="null"/>
    <s v="PI100843"/>
    <s v="PROFESOR CONTRATADO INTERINO"/>
    <s v="R115"/>
    <x v="2"/>
    <n v="735"/>
    <s v="PSICOLOGÍA EVOLUTIVA Y DE LA EDUCACIÓN"/>
  </r>
  <r>
    <x v="5"/>
    <n v="16618049"/>
    <x v="2"/>
    <n v="737"/>
    <s v="206104G"/>
    <s v="GRUPO-B"/>
    <s v="Psicología del desarrollo"/>
    <s v="GG"/>
    <s v="GRUPO GRANDE"/>
    <s v="206104G"/>
    <s v="GRUPO GRANDE DE PSICOLOGÍA DEL DESARROLLO"/>
    <s v="GRUPO-B"/>
    <s v="Grupo Grande de PSICOLOGÍA DEL DESARROLLO"/>
    <s v="AN"/>
    <n v="16618049"/>
    <s v="PÉREZ"/>
    <s v="SÁENZ"/>
    <s v="JULIA"/>
    <s v="PÉREZ SÁENZ, JULIA"/>
    <x v="1"/>
    <x v="0"/>
    <x v="1"/>
    <n v="0"/>
    <n v="0"/>
    <s v="juperesa"/>
    <s v="julia.perez@unirioja.es"/>
    <n v="2"/>
    <n v="2"/>
    <n v="532"/>
    <s v="LABORAL DOCENTE-ASOCIADO"/>
    <s v="P05"/>
    <s v="TIEMPO PARCIAL (5+5 HORAS)"/>
    <s v="2018-10-10 00:00:00.0"/>
    <s v="2019-09-14 00:00:00.0"/>
    <s v="PI101441"/>
    <s v="PROFESOR ASOCIADO"/>
    <s v="R115"/>
    <x v="2"/>
    <n v="735"/>
    <s v="PSICOLOGÍA EVOLUTIVA Y DE LA EDUCACIÓN"/>
  </r>
  <r>
    <x v="5"/>
    <n v="5384326"/>
    <x v="2"/>
    <n v="738"/>
    <s v="206105G"/>
    <s v="GRUPO-A"/>
    <s v="Didáctica general en educación primaria"/>
    <s v="GG"/>
    <s v="GRUPO GRANDE"/>
    <s v="206105G"/>
    <s v="GRUPO GRANDE DE DIDÁCTICA GENERAL EN EDUCACIÓN PRIMARIA"/>
    <s v="GRUPO-A"/>
    <s v="Grupo Grande de DIDÁCTICA GENERAL EN EDUCACIÓN PRIMARIA"/>
    <s v="2S"/>
    <n v="5384326"/>
    <s v="ÁLVAREZ"/>
    <s v="IRARRETA"/>
    <s v="M.ª ALMUDENA"/>
    <s v="ÁLVAREZ IRARRETA, M.ª ALMUDENA"/>
    <x v="1"/>
    <x v="1"/>
    <x v="0"/>
    <n v="0"/>
    <n v="0"/>
    <s v="maalvai"/>
    <s v="m-almudena.alvarez@unirioja.es"/>
    <n v="2.5"/>
    <n v="2.5"/>
    <n v="532"/>
    <s v="LABORAL DOCENTE-ASOCIADO"/>
    <s v="P05"/>
    <s v="TIEMPO PARCIAL (5+5 HORAS)"/>
    <s v="2018-09-17 00:00:00.0"/>
    <s v="2019-09-14 00:00:00.0"/>
    <s v="PI101292"/>
    <s v="PROFESOR ASOCIADO"/>
    <s v="R115"/>
    <x v="2"/>
    <n v="215"/>
    <s v="DIDÁCTICA Y ORGANIZACIÓN ESCOLAR"/>
  </r>
  <r>
    <x v="5"/>
    <n v="16611235"/>
    <x v="2"/>
    <n v="738"/>
    <s v="206105G"/>
    <s v="GRUPO-A"/>
    <s v="Didáctica general en educación primaria"/>
    <s v="GG"/>
    <s v="GRUPO GRANDE"/>
    <s v="206105G"/>
    <s v="GRUPO GRANDE DE DIDÁCTICA GENERAL EN EDUCACIÓN PRIMARIA"/>
    <s v="GRUPO-A"/>
    <s v="Grupo Grande de DIDÁCTICA GENERAL EN EDUCACIÓN PRIMARIA"/>
    <s v="2S"/>
    <n v="16611235"/>
    <s v="FERNÁNDEZ"/>
    <s v="PASTOR"/>
    <s v="SERGIO"/>
    <s v="FERNÁNDEZ PASTOR, SERGIO"/>
    <x v="1"/>
    <x v="0"/>
    <x v="1"/>
    <n v="0"/>
    <n v="0"/>
    <s v="sefernp"/>
    <s v="sergio.fernandezp@unirioja.es"/>
    <n v="1.5"/>
    <n v="1.5"/>
    <n v="532"/>
    <s v="LABORAL DOCENTE-ASOCIADO"/>
    <s v="P06"/>
    <s v="TIEMPO PARCIAL (6+6 HORAS)"/>
    <s v="2017-09-15 00:00:00.0"/>
    <s v="2019-09-14 00:00:00.0"/>
    <s v="PI101293"/>
    <s v="PROFESOR ASOCIADO"/>
    <s v="R115"/>
    <x v="2"/>
    <n v="215"/>
    <s v="DIDÁCTICA Y ORGANIZACIÓN ESCOLAR"/>
  </r>
  <r>
    <x v="5"/>
    <n v="29032967"/>
    <x v="2"/>
    <n v="738"/>
    <s v="206105G"/>
    <s v="GRUPO-B"/>
    <s v="Didáctica general en educación primaria"/>
    <s v="GG"/>
    <s v="GRUPO GRANDE"/>
    <s v="206105G"/>
    <s v="GRUPO GRANDE DE DIDÁCTICA GENERAL EN EDUCACIÓN PRIMARIA"/>
    <s v="GRUPO-B"/>
    <s v="Grupo Grande de DIDÁCTICA GENERAL EN EDUCACIÓN PRIMARIA"/>
    <s v="2S"/>
    <n v="29032967"/>
    <s v="SUBERVIOLA"/>
    <s v="OVEJAS"/>
    <s v="IRATXE"/>
    <s v="SUBERVIOLA OVEJAS, IRATXE"/>
    <x v="0"/>
    <x v="1"/>
    <x v="1"/>
    <n v="0"/>
    <n v="0"/>
    <s v="irsuberv"/>
    <s v="iratxe.suberviola@unirioja.es"/>
    <n v="2.5"/>
    <n v="2.5"/>
    <n v="532"/>
    <s v="LABORAL DOCENTE-ASOCIADO"/>
    <s v="P06"/>
    <s v="TIEMPO PARCIAL (6+6 HORAS)"/>
    <s v="2016-09-15 00:00:00.0"/>
    <s v="2019-09-14 00:00:00.0"/>
    <s v="PI101133"/>
    <s v="PROFESOR ASOCIADO"/>
    <s v="R115"/>
    <x v="2"/>
    <n v="215"/>
    <s v="DIDÁCTICA Y ORGANIZACIÓN ESCOLAR"/>
  </r>
  <r>
    <x v="5"/>
    <n v="16532195"/>
    <x v="2"/>
    <n v="739"/>
    <s v="206106G"/>
    <s v="GRUPO-A"/>
    <s v="Trastornos del desarrollo y dificultad de aprendizaje"/>
    <s v="GG"/>
    <s v="GRUPO GRANDE"/>
    <s v="206106G"/>
    <s v="GRUPO GRANDE DE TRASTORNOS DEL DESARROLLO Y DIFICULTAD DE APRENDIZAJE"/>
    <s v="GRUPO-A"/>
    <s v="Grupo Grande de TRASTORNOS DEL DESARROLLO Y DIFICULTAD DE APRENDIZAJE"/>
    <s v="1S"/>
    <n v="16532195"/>
    <s v="PASCUAL"/>
    <s v="SUFRATE"/>
    <s v="MARÍA TERESA"/>
    <s v="PASCUAL SUFRATE, MARÍA TERESA"/>
    <x v="0"/>
    <x v="0"/>
    <x v="0"/>
    <n v="6"/>
    <n v="0"/>
    <s v="tpascual"/>
    <s v="teresa.pascual@unirioja.es"/>
    <n v="4"/>
    <n v="4"/>
    <n v="504"/>
    <s v="PROFESOR TITULAR UNIVERSIDAD"/>
    <s v="01A"/>
    <s v="TIEMPO COMPLETO AMPLIADO"/>
    <s v="2017-04-12 00:00:00.0"/>
    <s v="null"/>
    <s v="DF3607"/>
    <s v="PROFESOR TITULAR DE UNIVERSIDAD"/>
    <s v="R115"/>
    <x v="2"/>
    <n v="735"/>
    <s v="PSICOLOGÍA EVOLUTIVA Y DE LA EDUCACIÓN"/>
  </r>
  <r>
    <x v="5"/>
    <n v="16536389"/>
    <x v="2"/>
    <n v="739"/>
    <s v="206106G"/>
    <s v="GRUPO-B"/>
    <s v="Trastornos del desarrollo y dificultad de aprendizaje"/>
    <s v="GG"/>
    <s v="GRUPO GRANDE"/>
    <s v="206106G"/>
    <s v="GRUPO GRANDE DE TRASTORNOS DEL DESARROLLO Y DIFICULTAD DE APRENDIZAJE"/>
    <s v="GRUPO-B"/>
    <s v="Grupo Grande de TRASTORNOS DEL DESARROLLO Y DIFICULTAD DE APRENDIZAJE"/>
    <s v="1S"/>
    <n v="16536389"/>
    <s v="LOZANO"/>
    <s v="HERCE"/>
    <s v="ROBERTO"/>
    <s v="LOZANO HERCE, ROBERTO"/>
    <x v="0"/>
    <x v="1"/>
    <x v="0"/>
    <n v="0"/>
    <n v="0"/>
    <s v="rolozano"/>
    <s v="roberto.lozano@unirioja.es"/>
    <n v="4"/>
    <n v="4"/>
    <n v="532"/>
    <s v="LABORAL DOCENTE-ASOCIADO"/>
    <s v="P02"/>
    <s v="TIEMPO PARCIAL (2+2 HORAS)"/>
    <s v="2018-09-17 00:00:00.0"/>
    <s v="2019-09-14 00:00:00.0"/>
    <s v="PI101402"/>
    <s v="PROFESOR ASOCIADO A TIEMPO PARCIAL 2+2"/>
    <s v="R115"/>
    <x v="2"/>
    <n v="735"/>
    <s v="PSICOLOGÍA EVOLUTIVA Y DE LA EDUCACIÓN"/>
  </r>
  <r>
    <x v="4"/>
    <n v="16617135"/>
    <x v="2"/>
    <n v="743"/>
    <s v="014G"/>
    <s v="GRUPO-D"/>
    <s v="Idioma moderno I: Inglés"/>
    <s v="GG"/>
    <s v="GRUPO GRANDE"/>
    <s v="014G"/>
    <s v="TEORIA DE IDIOMA MODERNO I: INGLÉS"/>
    <s v="GRUPO-D"/>
    <s v="Grupo de Teoria de IDIOMA MODERNO I: INGLÉS"/>
    <s v="1S"/>
    <n v="16617135"/>
    <s v="METOLA"/>
    <s v="RODRÍGUEZ"/>
    <s v="DARÍO"/>
    <s v="METOLA RODRÍGUEZ, DARÍO"/>
    <x v="1"/>
    <x v="1"/>
    <x v="1"/>
    <m/>
    <m/>
    <s v="dametola"/>
    <s v="dario.metola@unirioja.es"/>
    <n v="3"/>
    <n v="3"/>
    <n v="536"/>
    <s v="PROFESOR INTERINO"/>
    <s v="P06"/>
    <s v="TIEMPO PARCIAL (6+6 HORAS)"/>
    <s v="2018-09-17 00:00:00.0"/>
    <s v="2019-01-04 00:00:00.0"/>
    <s v="PI101413"/>
    <s v="PROFESOR CONTRATADO INTERINO"/>
    <s v="R107"/>
    <x v="6"/>
    <n v="345"/>
    <s v="FILOLOGÍA INGLESA"/>
  </r>
  <r>
    <x v="4"/>
    <n v="16641973"/>
    <x v="2"/>
    <n v="743"/>
    <s v="014LI"/>
    <s v="GRUPO-D2"/>
    <s v="Idioma moderno I: Inglés"/>
    <s v="GLI"/>
    <s v="GRUPO DE LABORATORIO DE IDIOMAS"/>
    <s v="014LI"/>
    <s v="PRÁCTICAS DE LABORATORIO DE IDIOMA MODERNO I: INGLÉS"/>
    <s v="GRUPO-D2"/>
    <s v="Grupo de Laboratorio de Idioma de Idioma moderno I: inglés"/>
    <s v="1S"/>
    <n v="16641973"/>
    <s v="LOZANO"/>
    <s v="PALACIO"/>
    <s v="INÉS"/>
    <s v="LOZANO PALACIO, INÉS"/>
    <x v="1"/>
    <x v="0"/>
    <x v="1"/>
    <n v="0"/>
    <n v="0"/>
    <s v="inlozano"/>
    <s v="ines.lozano@alum.unirioja.es"/>
    <n v="1.5"/>
    <n v="1.5"/>
    <n v="121"/>
    <s v="PERSONAL INVESTIGADOR EN FORMACIÓN"/>
    <n v="0"/>
    <s v="_"/>
    <s v="2017-10-15 00:00:00.0"/>
    <s v="2018-10-14 00:00:00.0"/>
    <s v="D07BECARIO4"/>
    <s v="PERSONAL INVESTIGADOR PREDOCTORAL EN FORMACIÓN"/>
    <s v="R107"/>
    <x v="6"/>
    <n v="345"/>
    <s v="FILOLOGÍA INGLESA"/>
  </r>
  <r>
    <x v="5"/>
    <n v="16520166"/>
    <x v="2"/>
    <n v="743"/>
    <s v="014G"/>
    <s v="GRUPO-A"/>
    <s v="Idioma moderno I: Inglés"/>
    <s v="GG"/>
    <s v="GRUPO GRANDE"/>
    <s v="014G"/>
    <s v="TEORIA DE IDIOMA MODERNO I: INGLÉS"/>
    <s v="GRUPO-A"/>
    <s v="Grupo de Teoria de IDIOMA MODERNO I: INGLÉS"/>
    <s v="1S"/>
    <n v="16520166"/>
    <s v="SANTANA"/>
    <s v="MARTÍNEZ"/>
    <s v="PEDRO"/>
    <s v="SANTANA MARTÍNEZ, PEDRO"/>
    <x v="1"/>
    <x v="0"/>
    <x v="0"/>
    <n v="6"/>
    <n v="1"/>
    <s v="psantana"/>
    <s v="pedro.santana@unirioja.es"/>
    <n v="3"/>
    <n v="3"/>
    <n v="504"/>
    <s v="PROFESOR TITULAR UNIVERSIDAD"/>
    <s v="01A"/>
    <s v="TIEMPO COMPLETO AMPLIADO"/>
    <s v="2012-09-01 00:00:00.0"/>
    <s v="null"/>
    <s v="DF31690"/>
    <s v="TITULAR DE UNIVERSIDAD"/>
    <s v="R107"/>
    <x v="6"/>
    <n v="345"/>
    <s v="FILOLOGÍA INGLESA"/>
  </r>
  <r>
    <x v="5"/>
    <n v="16607430"/>
    <x v="2"/>
    <n v="743"/>
    <s v="014G"/>
    <s v="GRUPO-B"/>
    <s v="Idioma moderno I: Inglés"/>
    <s v="GG"/>
    <s v="GRUPO GRANDE"/>
    <s v="014G"/>
    <s v="TEORIA DE IDIOMA MODERNO I: INGLÉS"/>
    <s v="GRUPO-B"/>
    <s v="Grupo de Teoria de IDIOMA MODERNO I: INGLÉS"/>
    <s v="1S"/>
    <n v="16607430"/>
    <s v="ARRIBAS"/>
    <s v="GARCÍA"/>
    <s v="MARIO"/>
    <s v="ARRIBAS GARCÍA, MARIO"/>
    <x v="1"/>
    <x v="1"/>
    <x v="1"/>
    <n v="0"/>
    <n v="0"/>
    <s v="maarriba"/>
    <s v="mario.arribas@alum.unirioja.es"/>
    <n v="3"/>
    <n v="3"/>
    <n v="532"/>
    <s v="LABORAL DOCENTE-ASOCIADO"/>
    <s v="P03"/>
    <s v="TIEMPO PARCIAL (3+3 HORAS)"/>
    <s v="2018-09-17 00:00:00.0"/>
    <s v="2019-09-14 00:00:00.0"/>
    <s v="PI101407"/>
    <s v="PROFESOR ASOCIADO"/>
    <s v="R107"/>
    <x v="6"/>
    <n v="345"/>
    <s v="FILOLOGÍA INGLESA"/>
  </r>
  <r>
    <x v="5"/>
    <n v="25142660"/>
    <x v="2"/>
    <n v="743"/>
    <s v="014G"/>
    <s v="GRUPO-C"/>
    <s v="Idioma moderno I: Inglés"/>
    <s v="GG"/>
    <s v="GRUPO GRANDE"/>
    <s v="014G"/>
    <s v="TEORIA DE IDIOMA MODERNO I: INGLÉS"/>
    <s v="GRUPO-C"/>
    <s v="Grupo de Teoria de IDIOMA MODERNO I: INGLÉS"/>
    <s v="1S"/>
    <n v="25142660"/>
    <s v="GARCÍA"/>
    <s v="ALAMÁN"/>
    <s v="MARTA"/>
    <s v="GARCÍA ALAMÁN, MARTA"/>
    <x v="0"/>
    <x v="0"/>
    <x v="1"/>
    <n v="0"/>
    <n v="0"/>
    <s v="magarcala"/>
    <s v="marta.garciaa@unirioja.es"/>
    <n v="3"/>
    <n v="3"/>
    <n v="532"/>
    <s v="LABORAL DOCENTE-ASOCIADO"/>
    <s v="P03"/>
    <s v="TIEMPO PARCIAL (3+3 HORAS)"/>
    <s v="2018-09-17 00:00:00.0"/>
    <s v="2019-09-14 00:00:00.0"/>
    <s v="PI101374"/>
    <s v="PROFESOR ASOCIADO"/>
    <s v="R107"/>
    <x v="6"/>
    <n v="345"/>
    <s v="FILOLOGÍA INGLESA"/>
  </r>
  <r>
    <x v="5"/>
    <n v="47106053"/>
    <x v="2"/>
    <n v="743"/>
    <s v="014LI"/>
    <s v="GRUPO-A1"/>
    <s v="Idioma moderno I: Inglés"/>
    <s v="GLI"/>
    <s v="GRUPO DE LABORATORIO DE IDIOMAS"/>
    <s v="014LI"/>
    <s v="PRÁCTICAS DE LABORATORIO DE IDIOMA MODERNO I: INGLÉS"/>
    <s v="GRUPO-A1"/>
    <s v="Grupo de Laboratorio de Idioma de Idioma moderno I: inglés"/>
    <s v="1S"/>
    <n v="47106053"/>
    <s v="FIDALGO"/>
    <s v="ALLO"/>
    <s v="LUISA"/>
    <s v="FIDALGO ALLO, LUISA"/>
    <x v="1"/>
    <x v="0"/>
    <x v="0"/>
    <n v="0"/>
    <n v="0"/>
    <s v="lufidalg"/>
    <s v="luisa.fidalgoa@unirioja.es"/>
    <n v="1.5"/>
    <n v="1.5"/>
    <n v="536"/>
    <s v="PROFESOR INTERINO"/>
    <s v="C01"/>
    <s v="TIEMPO COMPLETO"/>
    <s v="2017-09-15 00:00:00.0"/>
    <s v="null"/>
    <s v="PI101261"/>
    <s v="PROFESOR CONTRATADO INTERINO"/>
    <s v="R107"/>
    <x v="6"/>
    <n v="345"/>
    <s v="FILOLOGÍA INGLESA"/>
  </r>
  <r>
    <x v="5"/>
    <n v="16521187"/>
    <x v="2"/>
    <n v="743"/>
    <s v="014LI"/>
    <s v="GRUPO-B1"/>
    <s v="Idioma moderno I: Inglés"/>
    <s v="GLI"/>
    <s v="GRUPO DE LABORATORIO DE IDIOMAS"/>
    <s v="014LI"/>
    <s v="PRÁCTICAS DE LABORATORIO DE IDIOMA MODERNO I: INGLÉS"/>
    <s v="GRUPO-B1"/>
    <s v="Grupo de Laboratorio de Idioma de Idioma moderno I: inglés"/>
    <s v="1S"/>
    <n v="16521187"/>
    <s v="ÁLVARO"/>
    <s v="ROJO"/>
    <s v="Mª CONCEPCIÓN"/>
    <s v="ÁLVARO ROJO, Mª CONCEPCIÓN"/>
    <x v="1"/>
    <x v="1"/>
    <x v="1"/>
    <n v="0"/>
    <n v="0"/>
    <s v="mcalvaro"/>
    <s v="m-concepcion.alvaro@unirioja.es"/>
    <n v="1.5"/>
    <n v="1.5"/>
    <n v="532"/>
    <s v="LABORAL DOCENTE-ASOCIADO"/>
    <s v="P04"/>
    <s v="TIEMPO PARCIAL (4+4 HORAS)"/>
    <s v="2017-09-15 00:00:00.0"/>
    <s v="2019-09-14 00:00:00.0"/>
    <s v="PI101257"/>
    <s v="PROFESOR ASOCIADO"/>
    <s v="R107"/>
    <x v="6"/>
    <n v="345"/>
    <s v="FILOLOGÍA INGLESA"/>
  </r>
  <r>
    <x v="5"/>
    <n v="45663944"/>
    <x v="2"/>
    <n v="743"/>
    <s v="014LI"/>
    <s v="GRUPO-B2"/>
    <s v="Idioma moderno I: Inglés"/>
    <s v="GLI"/>
    <s v="GRUPO DE LABORATORIO DE IDIOMAS"/>
    <s v="014LI"/>
    <s v="PRÁCTICAS DE LABORATORIO DE IDIOMA MODERNO I: INGLÉS"/>
    <s v="GRUPO-B2"/>
    <s v="Grupo de Laboratorio de Idioma de Idioma moderno I: inglés"/>
    <s v="1S"/>
    <n v="45663944"/>
    <s v="GARRETAS"/>
    <s v="FERNÁNDEZ"/>
    <s v="VIRGINIA"/>
    <s v="GARRETAS FERNÁNDEZ, VIRGINIA"/>
    <x v="1"/>
    <x v="1"/>
    <x v="1"/>
    <n v="0"/>
    <n v="0"/>
    <s v="vigarret"/>
    <s v="virginia.garretas@unirioja.es"/>
    <n v="1.5"/>
    <n v="1.5"/>
    <n v="532"/>
    <s v="LABORAL DOCENTE-ASOCIADO"/>
    <s v="P03"/>
    <s v="TIEMPO PARCIAL (3+3 HORAS)"/>
    <s v="2016-09-15 00:00:00.0"/>
    <s v="2019-09-14 00:00:00.0"/>
    <s v="PI101120"/>
    <s v="PROFESOR ASOCIADO"/>
    <s v="R107"/>
    <x v="6"/>
    <n v="345"/>
    <s v="FILOLOGÍA INGLESA"/>
  </r>
  <r>
    <x v="6"/>
    <n v="16593055"/>
    <x v="0"/>
    <n v="743"/>
    <s v="014G"/>
    <s v="GRUPO-E"/>
    <s v="Idioma moderno I: Inglés"/>
    <s v="GG"/>
    <s v="GRUPO GRANDE"/>
    <s v="014G"/>
    <s v="TEORIA DE IDIOMA MODERNO I: INGLÉS"/>
    <s v="GRUPO-E"/>
    <s v="Grupo de Teoria de IDIOMA MODERNO I: INGLÉS"/>
    <s v="1S"/>
    <n v="16593055"/>
    <s v="NOVO"/>
    <s v="URRACA"/>
    <s v="CARMEN"/>
    <s v="NOVO URRACA, CARMEN"/>
    <x v="1"/>
    <x v="0"/>
    <x v="0"/>
    <n v="0"/>
    <n v="0"/>
    <s v="canovo"/>
    <s v="carmen.novo@unirioja.es"/>
    <n v="3"/>
    <n v="3"/>
    <n v="536"/>
    <s v="PROFESOR INTERINO"/>
    <s v="C01"/>
    <s v="TIEMPO COMPLETO"/>
    <s v="2018-09-17 00:00:00.0"/>
    <s v="null"/>
    <s v="PI101369"/>
    <s v="PROFESOR CONTRATADO INTERINO"/>
    <s v="R107"/>
    <x v="6"/>
    <n v="345"/>
    <s v="FILOLOGÍA INGLESA"/>
  </r>
  <r>
    <x v="6"/>
    <n v="16626763"/>
    <x v="0"/>
    <n v="743"/>
    <s v="014LI"/>
    <s v="GRUPO-E1"/>
    <s v="Idioma moderno I: Inglés"/>
    <s v="GLI"/>
    <s v="GRUPO DE LABORATORIO DE IDIOMAS"/>
    <s v="014LI"/>
    <s v="PRÁCTICAS DE LABORATORIO DE IDIOMA MODERNO I: INGLÉS"/>
    <s v="GRUPO-E1"/>
    <s v="Grupo de Laboratorio de Idioma de Idioma moderno I: inglés"/>
    <s v="1S"/>
    <n v="16626763"/>
    <s v="OJANGUREN"/>
    <s v="LÓPEZ"/>
    <s v="ANA ELVIRA"/>
    <s v="OJANGUREN LÓPEZ, ANA ELVIRA"/>
    <x v="1"/>
    <x v="0"/>
    <x v="1"/>
    <n v="0"/>
    <n v="0"/>
    <s v="anojangu"/>
    <s v="ana-elvira.ojanguren@unirioja.es"/>
    <n v="0.8"/>
    <n v="0.8"/>
    <n v="536"/>
    <s v="PROFESOR INTERINO"/>
    <s v="C01"/>
    <s v="TIEMPO COMPLETO"/>
    <s v="2019-01-29 00:00:00.0"/>
    <s v="null"/>
    <s v="PI101370"/>
    <s v="PROFESOR CONTRATADO INTERINO"/>
    <s v="R107"/>
    <x v="6"/>
    <n v="345"/>
    <s v="FILOLOGÍA INGLESA"/>
  </r>
  <r>
    <x v="6"/>
    <n v="75147826"/>
    <x v="0"/>
    <n v="743"/>
    <s v="014LI"/>
    <s v="GRUPO-E1"/>
    <s v="Idioma moderno I: Inglés"/>
    <s v="GLI"/>
    <s v="GRUPO DE LABORATORIO DE IDIOMAS"/>
    <s v="014LI"/>
    <s v="PRÁCTICAS DE LABORATORIO DE IDIOMA MODERNO I: INGLÉS"/>
    <s v="GRUPO-E1"/>
    <s v="Grupo de Laboratorio de Idioma de Idioma moderno I: inglés"/>
    <s v="1S"/>
    <n v="75147826"/>
    <s v="GÓMEZ"/>
    <s v="JIMÉNEZ"/>
    <s v="EVA MARÍA"/>
    <s v="GÓMEZ JIMÉNEZ, EVA MARÍA"/>
    <x v="1"/>
    <x v="1"/>
    <x v="1"/>
    <m/>
    <m/>
    <s v="evgomej"/>
    <s v="eva-maria.gomez@unirioja.es"/>
    <n v="0.7"/>
    <n v="0.7"/>
    <n v="536"/>
    <s v="PROFESOR INTERINO"/>
    <s v="C01"/>
    <s v="TIEMPO COMPLETO"/>
    <s v="2018-09-17 00:00:00.0"/>
    <s v="2018-11-14 00:00:00.0"/>
    <s v="PI101370"/>
    <s v="PROFESOR CONTRATADO INTERINO"/>
    <s v="R107"/>
    <x v="6"/>
    <n v="345"/>
    <s v="FILOLOGÍA INGLESA"/>
  </r>
  <r>
    <x v="8"/>
    <n v="16593055"/>
    <x v="2"/>
    <n v="743"/>
    <s v="014G"/>
    <s v="GRUPO-E"/>
    <s v="Idioma moderno I: Inglés"/>
    <s v="GG"/>
    <s v="GRUPO GRANDE"/>
    <s v="014G"/>
    <s v="TEORIA DE IDIOMA MODERNO I: INGLÉS"/>
    <s v="GRUPO-E"/>
    <s v="Grupo de Teoria de IDIOMA MODERNO I: INGLÉS"/>
    <s v="1S"/>
    <n v="16593055"/>
    <s v="NOVO"/>
    <s v="URRACA"/>
    <s v="CARMEN"/>
    <s v="NOVO URRACA, CARMEN"/>
    <x v="1"/>
    <x v="0"/>
    <x v="0"/>
    <n v="0"/>
    <n v="0"/>
    <s v="canovo"/>
    <s v="carmen.novo@unirioja.es"/>
    <n v="3"/>
    <m/>
    <n v="536"/>
    <s v="PROFESOR INTERINO"/>
    <s v="C01"/>
    <s v="TIEMPO COMPLETO"/>
    <s v="2018-09-17 00:00:00.0"/>
    <s v="null"/>
    <s v="PI101369"/>
    <s v="PROFESOR CONTRATADO INTERINO"/>
    <s v="R107"/>
    <x v="6"/>
    <n v="345"/>
    <s v="FILOLOGÍA INGLESA"/>
  </r>
  <r>
    <x v="8"/>
    <n v="16626763"/>
    <x v="2"/>
    <n v="743"/>
    <s v="014LI"/>
    <s v="GRUPO-E3"/>
    <s v="Idioma moderno I: Inglés"/>
    <s v="GLI"/>
    <s v="GRUPO DE LABORATORIO DE IDIOMAS"/>
    <s v="014LI"/>
    <s v="PRÁCTICAS DE LABORATORIO DE IDIOMA MODERNO I: INGLÉS"/>
    <s v="GRUPO-E3"/>
    <s v="Grupo de Laboratorio de Idioma de Idioma moderno I: inglés"/>
    <s v="1S"/>
    <n v="16626763"/>
    <s v="OJANGUREN"/>
    <s v="LÓPEZ"/>
    <s v="ANA ELVIRA"/>
    <s v="OJANGUREN LÓPEZ, ANA ELVIRA"/>
    <x v="1"/>
    <x v="0"/>
    <x v="1"/>
    <n v="0"/>
    <n v="0"/>
    <s v="anojangu"/>
    <s v="ana-elvira.ojanguren@unirioja.es"/>
    <n v="0.8"/>
    <n v="0.8"/>
    <n v="536"/>
    <s v="PROFESOR INTERINO"/>
    <s v="C01"/>
    <s v="TIEMPO COMPLETO"/>
    <s v="2019-01-29 00:00:00.0"/>
    <s v="null"/>
    <s v="PI101370"/>
    <s v="PROFESOR CONTRATADO INTERINO"/>
    <s v="R107"/>
    <x v="6"/>
    <n v="345"/>
    <s v="FILOLOGÍA INGLESA"/>
  </r>
  <r>
    <x v="8"/>
    <n v="75147826"/>
    <x v="2"/>
    <n v="743"/>
    <s v="014LI"/>
    <s v="GRUPO-E3"/>
    <s v="Idioma moderno I: Inglés"/>
    <s v="GLI"/>
    <s v="GRUPO DE LABORATORIO DE IDIOMAS"/>
    <s v="014LI"/>
    <s v="PRÁCTICAS DE LABORATORIO DE IDIOMA MODERNO I: INGLÉS"/>
    <s v="GRUPO-E3"/>
    <s v="Grupo de Laboratorio de Idioma de Idioma moderno I: inglés"/>
    <s v="1S"/>
    <n v="75147826"/>
    <s v="GÓMEZ"/>
    <s v="JIMÉNEZ"/>
    <s v="EVA MARÍA"/>
    <s v="GÓMEZ JIMÉNEZ, EVA MARÍA"/>
    <x v="1"/>
    <x v="1"/>
    <x v="1"/>
    <m/>
    <m/>
    <s v="evgomej"/>
    <s v="eva-maria.gomez@unirioja.es"/>
    <n v="0.7"/>
    <n v="0.7"/>
    <n v="536"/>
    <s v="PROFESOR INTERINO"/>
    <s v="C01"/>
    <s v="TIEMPO COMPLETO"/>
    <s v="2018-09-17 00:00:00.0"/>
    <s v="2018-11-14 00:00:00.0"/>
    <s v="PI101370"/>
    <s v="PROFESOR CONTRATADO INTERINO"/>
    <s v="R107"/>
    <x v="6"/>
    <n v="345"/>
    <s v="FILOLOGÍA INGLESA"/>
  </r>
  <r>
    <x v="9"/>
    <n v="16591198"/>
    <x v="2"/>
    <n v="743"/>
    <s v="014G"/>
    <s v="GRUPO-F"/>
    <s v="Idioma moderno I: Inglés"/>
    <s v="GG"/>
    <s v="GRUPO GRANDE"/>
    <s v="014G"/>
    <s v="TEORIA DE IDIOMA MODERNO I: INGLÉS"/>
    <s v="GRUPO-F"/>
    <s v="Grupo de Teoria de IDIOMA MODERNO I: INGLÉS"/>
    <s v="1S"/>
    <n v="16591198"/>
    <s v="DÍEZ"/>
    <s v="VELASCO"/>
    <s v="OLGA ISABEL"/>
    <s v="DÍEZ VELASCO, OLGA ISABEL"/>
    <x v="0"/>
    <x v="0"/>
    <x v="0"/>
    <n v="0"/>
    <n v="0"/>
    <s v="oldiez"/>
    <s v="olga-isabel.diez@unirioja.es"/>
    <n v="3"/>
    <n v="3"/>
    <n v="532"/>
    <s v="LABORAL DOCENTE-ASOCIADO"/>
    <s v="P03"/>
    <s v="TIEMPO PARCIAL (3+3 HORAS)"/>
    <s v="2016-09-15 00:00:00.0"/>
    <s v="2019-09-14 00:00:00.0"/>
    <s v="PI101035"/>
    <s v="PROFESOR ASOCIADO"/>
    <s v="R107"/>
    <x v="6"/>
    <n v="345"/>
    <s v="FILOLOGÍA INGLESA"/>
  </r>
  <r>
    <x v="9"/>
    <n v="16626817"/>
    <x v="2"/>
    <n v="743"/>
    <s v="014LI"/>
    <s v="GRUPO-F1"/>
    <s v="Idioma moderno I: Inglés"/>
    <s v="GLI"/>
    <s v="GRUPO DE LABORATORIO DE IDIOMAS"/>
    <s v="014LI"/>
    <s v="PRÁCTICAS DE LABORATORIO DE IDIOMA MODERNO I: INGLÉS"/>
    <s v="GRUPO-F1"/>
    <s v="Grupo de Laboratorio de Idioma de Idioma moderno I: inglés"/>
    <s v="1S"/>
    <n v="16626817"/>
    <s v="GONZÁLEZ"/>
    <s v="GARCÍA"/>
    <s v="JONATAN"/>
    <s v="GONZÁLEZ GARCÍA, JONATAN"/>
    <x v="1"/>
    <x v="1"/>
    <x v="1"/>
    <n v="0"/>
    <n v="0"/>
    <s v="jogonzg"/>
    <s v="jonatan.gonzalezg@alum.unirioja.es"/>
    <n v="1.5"/>
    <n v="1.5"/>
    <n v="121"/>
    <s v="PERSONAL INVESTIGADOR EN FORMACIÓN"/>
    <n v="0"/>
    <s v="_"/>
    <s v="2017-05-15 00:00:00.0"/>
    <s v="2019-05-14 00:00:00.0"/>
    <s v="D07BECARIO2"/>
    <s v="PERSONAL INVESTIGADOR PREDOCTORAL EN FORMACIÓN"/>
    <s v="R107"/>
    <x v="6"/>
    <n v="345"/>
    <s v="FILOLOGÍA INGLESA"/>
  </r>
  <r>
    <x v="9"/>
    <n v="16617135"/>
    <x v="2"/>
    <n v="743"/>
    <s v="014LI"/>
    <s v="GRUPO-F2"/>
    <s v="Idioma moderno I: Inglés"/>
    <s v="GLI"/>
    <s v="GRUPO DE LABORATORIO DE IDIOMAS"/>
    <s v="014LI"/>
    <s v="PRÁCTICAS DE LABORATORIO DE IDIOMA MODERNO I: INGLÉS"/>
    <s v="GRUPO-F2"/>
    <s v="Grupo de Laboratorio de Idioma de Idioma moderno I: inglés"/>
    <s v="1S"/>
    <n v="16617135"/>
    <s v="METOLA"/>
    <s v="RODRÍGUEZ"/>
    <s v="DARÍO"/>
    <s v="METOLA RODRÍGUEZ, DARÍO"/>
    <x v="1"/>
    <x v="1"/>
    <x v="1"/>
    <m/>
    <m/>
    <s v="dametola"/>
    <s v="dario.metola@unirioja.es"/>
    <n v="1.5"/>
    <n v="1.5"/>
    <n v="536"/>
    <s v="PROFESOR INTERINO"/>
    <s v="P06"/>
    <s v="TIEMPO PARCIAL (6+6 HORAS)"/>
    <s v="2018-09-17 00:00:00.0"/>
    <s v="2019-01-04 00:00:00.0"/>
    <s v="PI101413"/>
    <s v="PROFESOR CONTRATADO INTERINO"/>
    <s v="R107"/>
    <x v="6"/>
    <n v="345"/>
    <s v="FILOLOGÍA INGLESA"/>
  </r>
  <r>
    <x v="9"/>
    <n v="72692212"/>
    <x v="2"/>
    <n v="743"/>
    <s v="014LI"/>
    <s v="GRUPO-F2"/>
    <s v="Idioma moderno I: Inglés"/>
    <s v="GLI"/>
    <s v="GRUPO DE LABORATORIO DE IDIOMAS"/>
    <s v="014LI"/>
    <s v="PRÁCTICAS DE LABORATORIO DE IDIOMA MODERNO I: INGLÉS"/>
    <s v="GRUPO-F2"/>
    <s v="Grupo de Laboratorio de Idioma de Idioma moderno I: inglés"/>
    <s v="1S"/>
    <n v="72692212"/>
    <s v="IZA"/>
    <s v="ERVITI"/>
    <s v="ANEIDER"/>
    <s v="IZA ERVITI, ANEIDER"/>
    <x v="0"/>
    <x v="0"/>
    <x v="0"/>
    <n v="1"/>
    <n v="0"/>
    <s v="aniza"/>
    <s v="aneider.izae@unirioja.es"/>
    <n v="0"/>
    <n v="0"/>
    <n v="536"/>
    <s v="PROFESOR INTERINO"/>
    <s v="C01"/>
    <s v="TIEMPO COMPLETO"/>
    <s v="2015-12-22 00:00:00.0"/>
    <s v="null"/>
    <s v="PI101034"/>
    <s v="PROFESOR CONTRATADO INTERINO"/>
    <s v="R107"/>
    <x v="6"/>
    <n v="345"/>
    <s v="FILOLOGÍA INGLESA"/>
  </r>
  <r>
    <x v="10"/>
    <n v="16591198"/>
    <x v="2"/>
    <n v="743"/>
    <s v="014G"/>
    <s v="GRUPO-F"/>
    <s v="Idioma moderno I: Inglés"/>
    <s v="GG"/>
    <s v="GRUPO GRANDE"/>
    <s v="014G"/>
    <s v="TEORIA DE IDIOMA MODERNO I: INGLÉS"/>
    <s v="GRUPO-F"/>
    <s v="Grupo de Teoria de IDIOMA MODERNO I: INGLÉS"/>
    <s v="1S"/>
    <n v="16591198"/>
    <s v="DÍEZ"/>
    <s v="VELASCO"/>
    <s v="OLGA ISABEL"/>
    <s v="DÍEZ VELASCO, OLGA ISABEL"/>
    <x v="0"/>
    <x v="0"/>
    <x v="0"/>
    <n v="0"/>
    <n v="0"/>
    <s v="oldiez"/>
    <s v="olga-isabel.diez@unirioja.es"/>
    <n v="3"/>
    <m/>
    <n v="532"/>
    <s v="LABORAL DOCENTE-ASOCIADO"/>
    <s v="P03"/>
    <s v="TIEMPO PARCIAL (3+3 HORAS)"/>
    <s v="2016-09-15 00:00:00.0"/>
    <s v="2019-09-14 00:00:00.0"/>
    <s v="PI101035"/>
    <s v="PROFESOR ASOCIADO"/>
    <s v="R107"/>
    <x v="6"/>
    <n v="345"/>
    <s v="FILOLOGÍA INGLESA"/>
  </r>
  <r>
    <x v="10"/>
    <n v="16626817"/>
    <x v="2"/>
    <n v="743"/>
    <s v="014LI"/>
    <s v="GRUPO-F1"/>
    <s v="Idioma moderno I: Inglés"/>
    <s v="GLI"/>
    <s v="GRUPO DE LABORATORIO DE IDIOMAS"/>
    <s v="014LI"/>
    <s v="PRÁCTICAS DE LABORATORIO DE IDIOMA MODERNO I: INGLÉS"/>
    <s v="GRUPO-F1"/>
    <s v="Grupo de Laboratorio de Idioma de Idioma moderno I: inglés"/>
    <s v="1S"/>
    <n v="16626817"/>
    <s v="GONZÁLEZ"/>
    <s v="GARCÍA"/>
    <s v="JONATAN"/>
    <s v="GONZÁLEZ GARCÍA, JONATAN"/>
    <x v="1"/>
    <x v="1"/>
    <x v="1"/>
    <n v="0"/>
    <n v="0"/>
    <s v="jogonzg"/>
    <s v="jonatan.gonzalezg@alum.unirioja.es"/>
    <n v="1.5"/>
    <m/>
    <n v="121"/>
    <s v="PERSONAL INVESTIGADOR EN FORMACIÓN"/>
    <n v="0"/>
    <s v="_"/>
    <s v="2017-05-15 00:00:00.0"/>
    <s v="2019-05-14 00:00:00.0"/>
    <s v="D07BECARIO2"/>
    <s v="PERSONAL INVESTIGADOR PREDOCTORAL EN FORMACIÓN"/>
    <s v="R107"/>
    <x v="6"/>
    <n v="345"/>
    <s v="FILOLOGÍA INGLESA"/>
  </r>
  <r>
    <x v="10"/>
    <n v="16617135"/>
    <x v="2"/>
    <n v="743"/>
    <s v="014LI"/>
    <s v="GRUPO-F2"/>
    <s v="Idioma moderno I: Inglés"/>
    <s v="GLI"/>
    <s v="GRUPO DE LABORATORIO DE IDIOMAS"/>
    <s v="014LI"/>
    <s v="PRÁCTICAS DE LABORATORIO DE IDIOMA MODERNO I: INGLÉS"/>
    <s v="GRUPO-F2"/>
    <s v="Grupo de Laboratorio de Idioma de Idioma moderno I: inglés"/>
    <s v="1S"/>
    <n v="16617135"/>
    <s v="METOLA"/>
    <s v="RODRÍGUEZ"/>
    <s v="DARÍO"/>
    <s v="METOLA RODRÍGUEZ, DARÍO"/>
    <x v="1"/>
    <x v="1"/>
    <x v="1"/>
    <m/>
    <m/>
    <s v="dametola"/>
    <s v="dario.metola@unirioja.es"/>
    <n v="1.5"/>
    <m/>
    <n v="536"/>
    <s v="PROFESOR INTERINO"/>
    <s v="P06"/>
    <s v="TIEMPO PARCIAL (6+6 HORAS)"/>
    <s v="2018-09-17 00:00:00.0"/>
    <s v="2019-01-04 00:00:00.0"/>
    <s v="PI101413"/>
    <s v="PROFESOR CONTRATADO INTERINO"/>
    <s v="R107"/>
    <x v="6"/>
    <n v="345"/>
    <s v="FILOLOGÍA INGLESA"/>
  </r>
  <r>
    <x v="10"/>
    <n v="72692212"/>
    <x v="2"/>
    <n v="743"/>
    <s v="014LI"/>
    <s v="GRUPO-F2"/>
    <s v="Idioma moderno I: Inglés"/>
    <s v="GLI"/>
    <s v="GRUPO DE LABORATORIO DE IDIOMAS"/>
    <s v="014LI"/>
    <s v="PRÁCTICAS DE LABORATORIO DE IDIOMA MODERNO I: INGLÉS"/>
    <s v="GRUPO-F2"/>
    <s v="Grupo de Laboratorio de Idioma de Idioma moderno I: inglés"/>
    <s v="1S"/>
    <n v="72692212"/>
    <s v="IZA"/>
    <s v="ERVITI"/>
    <s v="ANEIDER"/>
    <s v="IZA ERVITI, ANEIDER"/>
    <x v="0"/>
    <x v="0"/>
    <x v="0"/>
    <n v="1"/>
    <n v="0"/>
    <s v="aniza"/>
    <s v="aneider.izae@unirioja.es"/>
    <n v="0"/>
    <m/>
    <n v="536"/>
    <s v="PROFESOR INTERINO"/>
    <s v="C01"/>
    <s v="TIEMPO COMPLETO"/>
    <s v="2015-12-22 00:00:00.0"/>
    <s v="null"/>
    <s v="PI101034"/>
    <s v="PROFESOR CONTRATADO INTERINO"/>
    <s v="R107"/>
    <x v="6"/>
    <n v="345"/>
    <s v="FILOLOGÍA INGLESA"/>
  </r>
  <r>
    <x v="4"/>
    <n v="16593524"/>
    <x v="2"/>
    <n v="744"/>
    <s v="017G"/>
    <s v="GRUPO-A"/>
    <s v="Idioma moderno I: Francés"/>
    <s v="GG"/>
    <s v="GRUPO GRANDE"/>
    <s v="017G"/>
    <s v="TEORIA DE IDIOMA MODERNO I: FRANCES"/>
    <s v="GRUPO-A"/>
    <s v="Grupo de Teoria de IDIOMA MODERNO I: FRANCES"/>
    <s v="1S"/>
    <n v="16593524"/>
    <s v="PASCUAL"/>
    <s v="MONTEJO"/>
    <s v="LUIS"/>
    <s v="PASCUAL MONTEJO, LUIS"/>
    <x v="1"/>
    <x v="1"/>
    <x v="1"/>
    <n v="0"/>
    <n v="0"/>
    <s v="lupascm"/>
    <s v="luis.pascual@unirioja.es"/>
    <n v="3"/>
    <n v="3"/>
    <n v="532"/>
    <s v="LABORAL DOCENTE-ASOCIADO"/>
    <s v="P02"/>
    <s v="TIEMPO PARCIAL (2+2 HORAS)"/>
    <s v="2018-09-17 00:00:00.0"/>
    <s v="2019-09-14 00:00:00.0"/>
    <s v="PI101368"/>
    <s v="PROFESOR ASOCIADO"/>
    <s v="R107"/>
    <x v="6"/>
    <n v="335"/>
    <s v="FILOLOGÍA FRANCESA"/>
  </r>
  <r>
    <x v="5"/>
    <n v="16593524"/>
    <x v="2"/>
    <n v="744"/>
    <s v="017G"/>
    <s v="GRUPO-A"/>
    <s v="Idioma moderno I: Francés"/>
    <s v="GG"/>
    <s v="GRUPO GRANDE"/>
    <s v="017G"/>
    <s v="TEORIA DE IDIOMA MODERNO I: FRANCES"/>
    <s v="GRUPO-A"/>
    <s v="Grupo de Teoria de IDIOMA MODERNO I: FRANCES"/>
    <s v="1S"/>
    <n v="16593524"/>
    <s v="PASCUAL"/>
    <s v="MONTEJO"/>
    <s v="LUIS"/>
    <s v="PASCUAL MONTEJO, LUIS"/>
    <x v="1"/>
    <x v="1"/>
    <x v="1"/>
    <n v="0"/>
    <n v="0"/>
    <s v="lupascm"/>
    <s v="luis.pascual@unirioja.es"/>
    <n v="3"/>
    <m/>
    <n v="532"/>
    <s v="LABORAL DOCENTE-ASOCIADO"/>
    <s v="P02"/>
    <s v="TIEMPO PARCIAL (2+2 HORAS)"/>
    <s v="2018-09-17 00:00:00.0"/>
    <s v="2019-09-14 00:00:00.0"/>
    <s v="PI101368"/>
    <s v="PROFESOR ASOCIADO"/>
    <s v="R107"/>
    <x v="6"/>
    <n v="335"/>
    <s v="FILOLOGÍA FRANCESA"/>
  </r>
  <r>
    <x v="9"/>
    <n v="16535879"/>
    <x v="2"/>
    <n v="744"/>
    <s v="017G"/>
    <s v="GRUPO-A"/>
    <s v="Idioma moderno I: Francés"/>
    <s v="GG"/>
    <s v="GRUPO GRANDE"/>
    <s v="017G"/>
    <s v="TEORIA DE IDIOMA MODERNO I: FRANCES"/>
    <s v="GRUPO-A"/>
    <s v="Grupo de Teoria de IDIOMA MODERNO I: FRANCES"/>
    <s v="1S"/>
    <n v="16535879"/>
    <s v="IÑARREA"/>
    <s v="LAS HERAS"/>
    <s v="IGNACIO"/>
    <s v="IÑARREA LAS HERAS, IGNACIO"/>
    <x v="1"/>
    <x v="0"/>
    <x v="0"/>
    <n v="5"/>
    <n v="3"/>
    <s v="iinarrea"/>
    <s v="ignacio.inarrea@unirioja.es"/>
    <n v="0"/>
    <m/>
    <n v="500"/>
    <s v="CATEDRATICO DE UNIVERSIDAD"/>
    <s v="C01"/>
    <s v="TIEMPO COMPLETO"/>
    <s v="2017-12-18 00:00:00.0"/>
    <s v="null"/>
    <s v="DF100353"/>
    <s v="CATEDRÁTICO DE UNIVERSIDAD"/>
    <s v="R107"/>
    <x v="6"/>
    <n v="335"/>
    <s v="FILOLOGÍA FRANCESA"/>
  </r>
  <r>
    <x v="9"/>
    <n v="16593524"/>
    <x v="2"/>
    <n v="744"/>
    <s v="017G"/>
    <s v="GRUPO-A"/>
    <s v="Idioma moderno I: Francés"/>
    <s v="GG"/>
    <s v="GRUPO GRANDE"/>
    <s v="017G"/>
    <s v="TEORIA DE IDIOMA MODERNO I: FRANCES"/>
    <s v="GRUPO-A"/>
    <s v="Grupo de Teoria de IDIOMA MODERNO I: FRANCES"/>
    <s v="1S"/>
    <n v="16593524"/>
    <s v="PASCUAL"/>
    <s v="MONTEJO"/>
    <s v="LUIS"/>
    <s v="PASCUAL MONTEJO, LUIS"/>
    <x v="1"/>
    <x v="1"/>
    <x v="1"/>
    <n v="0"/>
    <n v="0"/>
    <s v="lupascm"/>
    <s v="luis.pascual@unirioja.es"/>
    <n v="3"/>
    <m/>
    <n v="532"/>
    <s v="LABORAL DOCENTE-ASOCIADO"/>
    <s v="P02"/>
    <s v="TIEMPO PARCIAL (2+2 HORAS)"/>
    <s v="2018-09-17 00:00:00.0"/>
    <s v="2019-09-14 00:00:00.0"/>
    <s v="PI101368"/>
    <s v="PROFESOR ASOCIADO"/>
    <s v="R107"/>
    <x v="6"/>
    <n v="335"/>
    <s v="FILOLOGÍA FRANCESA"/>
  </r>
  <r>
    <x v="10"/>
    <n v="16535879"/>
    <x v="2"/>
    <n v="744"/>
    <s v="017G"/>
    <s v="GRUPO-A"/>
    <s v="Idioma moderno I: Francés"/>
    <s v="GG"/>
    <s v="GRUPO GRANDE"/>
    <s v="017G"/>
    <s v="TEORIA DE IDIOMA MODERNO I: FRANCES"/>
    <s v="GRUPO-A"/>
    <s v="Grupo de Teoria de IDIOMA MODERNO I: FRANCES"/>
    <s v="1S"/>
    <n v="16535879"/>
    <s v="IÑARREA"/>
    <s v="LAS HERAS"/>
    <s v="IGNACIO"/>
    <s v="IÑARREA LAS HERAS, IGNACIO"/>
    <x v="1"/>
    <x v="0"/>
    <x v="0"/>
    <n v="5"/>
    <n v="3"/>
    <s v="iinarrea"/>
    <s v="ignacio.inarrea@unirioja.es"/>
    <n v="0"/>
    <m/>
    <n v="500"/>
    <s v="CATEDRATICO DE UNIVERSIDAD"/>
    <s v="C01"/>
    <s v="TIEMPO COMPLETO"/>
    <s v="2017-12-18 00:00:00.0"/>
    <s v="null"/>
    <s v="DF100353"/>
    <s v="CATEDRÁTICO DE UNIVERSIDAD"/>
    <s v="R107"/>
    <x v="6"/>
    <n v="335"/>
    <s v="FILOLOGÍA FRANCESA"/>
  </r>
  <r>
    <x v="10"/>
    <n v="16593524"/>
    <x v="2"/>
    <n v="744"/>
    <s v="017G"/>
    <s v="GRUPO-A"/>
    <s v="Idioma moderno I: Francés"/>
    <s v="GG"/>
    <s v="GRUPO GRANDE"/>
    <s v="017G"/>
    <s v="TEORIA DE IDIOMA MODERNO I: FRANCES"/>
    <s v="GRUPO-A"/>
    <s v="Grupo de Teoria de IDIOMA MODERNO I: FRANCES"/>
    <s v="1S"/>
    <n v="16593524"/>
    <s v="PASCUAL"/>
    <s v="MONTEJO"/>
    <s v="LUIS"/>
    <s v="PASCUAL MONTEJO, LUIS"/>
    <x v="1"/>
    <x v="1"/>
    <x v="1"/>
    <n v="0"/>
    <n v="0"/>
    <s v="lupascm"/>
    <s v="luis.pascual@unirioja.es"/>
    <n v="3"/>
    <m/>
    <n v="532"/>
    <s v="LABORAL DOCENTE-ASOCIADO"/>
    <s v="P02"/>
    <s v="TIEMPO PARCIAL (2+2 HORAS)"/>
    <s v="2018-09-17 00:00:00.0"/>
    <s v="2019-09-14 00:00:00.0"/>
    <s v="PI101368"/>
    <s v="PROFESOR ASOCIADO"/>
    <s v="R107"/>
    <x v="6"/>
    <n v="335"/>
    <s v="FILOLOGÍA FRANCESA"/>
  </r>
  <r>
    <x v="4"/>
    <n v="16605769"/>
    <x v="2"/>
    <n v="745"/>
    <s v="019G"/>
    <s v="GRUPO-D"/>
    <s v="Idioma moderno II: Inglés"/>
    <s v="GG"/>
    <s v="GRUPO GRANDE"/>
    <s v="019G"/>
    <s v="TEORIA DE IDIOMA MODERNO II: INGLÉS"/>
    <s v="GRUPO-D"/>
    <s v="Grupo de Teoria de IDIOMA MODERNO II: INGLÉS"/>
    <s v="2S"/>
    <n v="16605769"/>
    <s v="LACALLE"/>
    <s v="PALACIOS"/>
    <s v="MIGUEL"/>
    <s v="LACALLE PALACIOS, MIGUEL"/>
    <x v="1"/>
    <x v="0"/>
    <x v="1"/>
    <n v="0"/>
    <n v="0"/>
    <s v="milacall"/>
    <s v="miguel.lacalle@unirioja.es"/>
    <n v="3"/>
    <n v="3"/>
    <n v="536"/>
    <s v="PROFESOR INTERINO"/>
    <s v="C01"/>
    <s v="TIEMPO COMPLETO"/>
    <s v="2017-09-15 00:00:00.0"/>
    <s v="null"/>
    <s v="PI101259"/>
    <s v="PROFESOR CONTRATADO INTERINO"/>
    <s v="R107"/>
    <x v="6"/>
    <n v="345"/>
    <s v="FILOLOGÍA INGLESA"/>
  </r>
  <r>
    <x v="4"/>
    <n v="72792366"/>
    <x v="2"/>
    <n v="745"/>
    <s v="019G"/>
    <s v="GRUPO-G"/>
    <s v="Idioma moderno II: Inglés"/>
    <s v="GG"/>
    <s v="GRUPO GRANDE"/>
    <s v="019G"/>
    <s v="TEORIA DE IDIOMA MODERNO II: INGLÉS"/>
    <s v="GRUPO-G"/>
    <s v="Grupo de Teoria de IDIOMA MODERNO II: INGLÉS"/>
    <s v="2S"/>
    <n v="72792366"/>
    <s v="JIMÉNEZ"/>
    <s v="MARTÍNEZ LOSA"/>
    <s v="NOELIA"/>
    <s v="JIMÉNEZ MARTÍNEZ LOSA, NOELIA"/>
    <x v="1"/>
    <x v="0"/>
    <x v="1"/>
    <n v="0"/>
    <n v="0"/>
    <s v="nojimene"/>
    <s v="noelia.jimenez@unirioja.es"/>
    <n v="1"/>
    <n v="1"/>
    <n v="532"/>
    <s v="LABORAL DOCENTE-ASOCIADO"/>
    <s v="P04"/>
    <s v="TIEMPO PARCIAL (4+4 HORAS)"/>
    <s v="2018-09-17 00:00:00.0"/>
    <s v="2019-09-14 00:00:00.0"/>
    <s v="PI101373"/>
    <s v="PROFESOR ASOCIADO"/>
    <s v="R107"/>
    <x v="6"/>
    <n v="345"/>
    <s v="FILOLOGÍA INGLESA"/>
  </r>
  <r>
    <x v="4"/>
    <n v="78758459"/>
    <x v="2"/>
    <n v="745"/>
    <s v="019G"/>
    <s v="GRUPO-G"/>
    <s v="Idioma moderno II: Inglés"/>
    <s v="GG"/>
    <s v="GRUPO GRANDE"/>
    <s v="019G"/>
    <s v="TEORIA DE IDIOMA MODERNO II: INGLÉS"/>
    <s v="GRUPO-G"/>
    <s v="Grupo de Teoria de IDIOMA MODERNO II: INGLÉS"/>
    <s v="2S"/>
    <n v="78758459"/>
    <s v="GARCÍA"/>
    <s v="FERNÁNDEZ"/>
    <s v="LAURA"/>
    <s v="GARCÍA FERNÁNDEZ, LAURA"/>
    <x v="1"/>
    <x v="0"/>
    <x v="0"/>
    <n v="0"/>
    <n v="0"/>
    <s v="lagarcf"/>
    <s v="laura.garciaf@alum.unirioja.es"/>
    <n v="2"/>
    <n v="2"/>
    <n v="0"/>
    <s v="DOCTOR"/>
    <n v="0"/>
    <s v="_"/>
    <s v="2018-12-01 00:00:00.0"/>
    <s v="2019-11-30 00:00:00.0"/>
    <s v="D07INVESTIGADOR1"/>
    <s v="ACCESO SISTEMA ESPAÑOL CIENCIA E INNOVACIÓN"/>
    <s v="R107"/>
    <x v="6"/>
    <n v="345"/>
    <s v="FILOLOGÍA INGLESA"/>
  </r>
  <r>
    <x v="4"/>
    <n v="25142660"/>
    <x v="2"/>
    <n v="745"/>
    <s v="019LI"/>
    <s v="GRUPO-G1"/>
    <s v="Idioma moderno II: Inglés"/>
    <s v="GLI"/>
    <s v="GRUPO DE LABORATORIO DE IDIOMAS"/>
    <s v="019LI"/>
    <s v="PRÁCTICAS DE LABORATORIO DE IDIOMA MODERNO I: INGLÉS"/>
    <s v="GRUPO-G1"/>
    <s v="Grupo de Laboratorio de Idiomas de Idioma moderno II: inglés"/>
    <s v="2S"/>
    <n v="25142660"/>
    <s v="GARCÍA"/>
    <s v="ALAMÁN"/>
    <s v="MARTA"/>
    <s v="GARCÍA ALAMÁN, MARTA"/>
    <x v="0"/>
    <x v="0"/>
    <x v="1"/>
    <n v="0"/>
    <n v="0"/>
    <s v="magarcala"/>
    <s v="marta.garciaa@unirioja.es"/>
    <n v="1.5"/>
    <n v="1.5"/>
    <n v="532"/>
    <s v="LABORAL DOCENTE-ASOCIADO"/>
    <s v="P03"/>
    <s v="TIEMPO PARCIAL (3+3 HORAS)"/>
    <s v="2018-09-17 00:00:00.0"/>
    <s v="2019-09-14 00:00:00.0"/>
    <s v="PI101374"/>
    <s v="PROFESOR ASOCIADO"/>
    <s v="R107"/>
    <x v="6"/>
    <n v="345"/>
    <s v="FILOLOGÍA INGLESA"/>
  </r>
  <r>
    <x v="6"/>
    <n v="72792366"/>
    <x v="0"/>
    <n v="745"/>
    <s v="019G"/>
    <s v="GRUPO-E"/>
    <s v="Idioma moderno II: Inglés"/>
    <s v="GG"/>
    <s v="GRUPO GRANDE"/>
    <s v="019G"/>
    <s v="TEORIA DE IDIOMA MODERNO II: INGLÉS"/>
    <s v="GRUPO-E"/>
    <s v="Grupo de Teoria de IDIOMA MODERNO II: INGLÉS"/>
    <s v="2S"/>
    <n v="72792366"/>
    <s v="JIMÉNEZ"/>
    <s v="MARTÍNEZ LOSA"/>
    <s v="NOELIA"/>
    <s v="JIMÉNEZ MARTÍNEZ LOSA, NOELIA"/>
    <x v="1"/>
    <x v="0"/>
    <x v="1"/>
    <n v="0"/>
    <n v="0"/>
    <s v="nojimene"/>
    <s v="noelia.jimenez@unirioja.es"/>
    <n v="1"/>
    <n v="1"/>
    <n v="532"/>
    <s v="LABORAL DOCENTE-ASOCIADO"/>
    <s v="P04"/>
    <s v="TIEMPO PARCIAL (4+4 HORAS)"/>
    <s v="2018-09-17 00:00:00.0"/>
    <s v="2019-09-14 00:00:00.0"/>
    <s v="PI101373"/>
    <s v="PROFESOR ASOCIADO"/>
    <s v="R107"/>
    <x v="6"/>
    <n v="345"/>
    <s v="FILOLOGÍA INGLESA"/>
  </r>
  <r>
    <x v="6"/>
    <n v="78758459"/>
    <x v="0"/>
    <n v="745"/>
    <s v="019G"/>
    <s v="GRUPO-E"/>
    <s v="Idioma moderno II: Inglés"/>
    <s v="GG"/>
    <s v="GRUPO GRANDE"/>
    <s v="019G"/>
    <s v="TEORIA DE IDIOMA MODERNO II: INGLÉS"/>
    <s v="GRUPO-E"/>
    <s v="Grupo de Teoria de IDIOMA MODERNO II: INGLÉS"/>
    <s v="2S"/>
    <n v="78758459"/>
    <s v="GARCÍA"/>
    <s v="FERNÁNDEZ"/>
    <s v="LAURA"/>
    <s v="GARCÍA FERNÁNDEZ, LAURA"/>
    <x v="1"/>
    <x v="0"/>
    <x v="0"/>
    <n v="0"/>
    <n v="0"/>
    <s v="lagarcf"/>
    <s v="laura.garciaf@alum.unirioja.es"/>
    <n v="2"/>
    <n v="2"/>
    <n v="0"/>
    <s v="DOCTOR"/>
    <n v="0"/>
    <s v="_"/>
    <s v="2018-12-01 00:00:00.0"/>
    <s v="2019-11-30 00:00:00.0"/>
    <s v="D07INVESTIGADOR1"/>
    <s v="ACCESO SISTEMA ESPAÑOL CIENCIA E INNOVACIÓN"/>
    <s v="R107"/>
    <x v="6"/>
    <n v="345"/>
    <s v="FILOLOGÍA INGLESA"/>
  </r>
  <r>
    <x v="6"/>
    <n v="16627564"/>
    <x v="0"/>
    <n v="745"/>
    <s v="019LI"/>
    <s v="GRUPO-E1"/>
    <s v="Idioma moderno II: Inglés"/>
    <s v="GLI"/>
    <s v="GRUPO DE LABORATORIO DE IDIOMAS"/>
    <s v="019LI"/>
    <s v="PRÁCTICAS DE LABORATORIO DE IDIOMA MODERNO I: INGLÉS"/>
    <s v="GRUPO-E1"/>
    <s v="Grupo de Laboratorio de Idiomas de Idioma moderno II: inglés"/>
    <s v="2S"/>
    <n v="16627564"/>
    <s v="CIFONE"/>
    <s v="PONTE"/>
    <s v="MARÍA DANIELA"/>
    <s v="CIFONE PONTE, MARÍA DANIELA"/>
    <x v="1"/>
    <x v="0"/>
    <x v="1"/>
    <n v="0"/>
    <n v="0"/>
    <s v="mdcifone"/>
    <s v="m-daniela.cifone@unirioja.es"/>
    <n v="1.5"/>
    <n v="1.5"/>
    <n v="532"/>
    <s v="LABORAL DOCENTE-ASOCIADO"/>
    <s v="P05"/>
    <s v="TIEMPO PARCIAL (5+5 HORAS)"/>
    <s v="2018-09-17 00:00:00.0"/>
    <s v="2019-09-14 00:00:00.0"/>
    <s v="PI101371"/>
    <s v="PROFESOR ASOCIADO"/>
    <s v="R107"/>
    <x v="6"/>
    <n v="345"/>
    <s v="FILOLOGÍA INGLESA"/>
  </r>
  <r>
    <x v="6"/>
    <n v="16626817"/>
    <x v="0"/>
    <n v="745"/>
    <s v="019LI"/>
    <s v="GRUPO-E2"/>
    <s v="Idioma moderno II: Inglés"/>
    <s v="GLI"/>
    <s v="GRUPO DE LABORATORIO DE IDIOMAS"/>
    <s v="019LI"/>
    <s v="PRÁCTICAS DE LABORATORIO DE IDIOMA MODERNO I: INGLÉS"/>
    <s v="GRUPO-E2"/>
    <s v="Grupo de Laboratorio de Idiomas de Idioma moderno II: inglés"/>
    <s v="2S"/>
    <n v="16626817"/>
    <s v="GONZÁLEZ"/>
    <s v="GARCÍA"/>
    <s v="JONATAN"/>
    <s v="GONZÁLEZ GARCÍA, JONATAN"/>
    <x v="1"/>
    <x v="1"/>
    <x v="1"/>
    <n v="0"/>
    <n v="0"/>
    <s v="jogonzg"/>
    <s v="jonatan.gonzalezg@alum.unirioja.es"/>
    <n v="1.5"/>
    <n v="1.5"/>
    <n v="121"/>
    <s v="PERSONAL INVESTIGADOR EN FORMACIÓN"/>
    <n v="0"/>
    <s v="_"/>
    <s v="2017-05-15 00:00:00.0"/>
    <s v="2019-05-14 00:00:00.0"/>
    <s v="D07BECARIO2"/>
    <s v="PERSONAL INVESTIGADOR PREDOCTORAL EN FORMACIÓN"/>
    <s v="R107"/>
    <x v="6"/>
    <n v="345"/>
    <s v="FILOLOGÍA INGLESA"/>
  </r>
  <r>
    <x v="6"/>
    <n v="72797030"/>
    <x v="0"/>
    <n v="745"/>
    <s v="019R"/>
    <s v="GRUPO-E1"/>
    <s v="Idioma moderno II: Inglés"/>
    <s v="GR"/>
    <s v="GRUPO REDUCIDO"/>
    <s v="019R"/>
    <s v="PRACTICAS DE AULA DE IDIOMA MODERNO I: INGLÉS"/>
    <s v="GRUPO-E1"/>
    <s v="Grupo de Aula de Idioma moderno II: inglés"/>
    <s v="2S"/>
    <n v="72797030"/>
    <s v="TÍO"/>
    <s v="SÁENZ"/>
    <s v="MARTA"/>
    <s v="TÍO SÁENZ, MARTA"/>
    <x v="1"/>
    <x v="0"/>
    <x v="1"/>
    <n v="0"/>
    <n v="0"/>
    <s v="matio"/>
    <s v="marta.tio@alum.unirioja.es"/>
    <n v="1.5"/>
    <n v="1.5"/>
    <n v="121"/>
    <s v="PERSONAL INVESTIGADOR EN FORMACIÓN"/>
    <n v="0"/>
    <s v="_"/>
    <s v="2015-09-01 00:00:00.0"/>
    <s v="2019-08-31 00:00:00.0"/>
    <s v="D07BECARIO3"/>
    <s v="PERSONAL INVESTIGADOR PREDOCTORAL EN FORMACIÓN"/>
    <s v="R107"/>
    <x v="6"/>
    <n v="345"/>
    <s v="FILOLOGÍA INGLESA"/>
  </r>
  <r>
    <x v="8"/>
    <n v="72792366"/>
    <x v="2"/>
    <n v="745"/>
    <s v="019G"/>
    <s v="GRUPO-E"/>
    <s v="Idioma moderno II: Inglés"/>
    <s v="GG"/>
    <s v="GRUPO GRANDE"/>
    <s v="019G"/>
    <s v="TEORIA DE IDIOMA MODERNO II: INGLÉS"/>
    <s v="GRUPO-E"/>
    <s v="Grupo de Teoria de IDIOMA MODERNO II: INGLÉS"/>
    <s v="2S"/>
    <n v="72792366"/>
    <s v="JIMÉNEZ"/>
    <s v="MARTÍNEZ LOSA"/>
    <s v="NOELIA"/>
    <s v="JIMÉNEZ MARTÍNEZ LOSA, NOELIA"/>
    <x v="1"/>
    <x v="0"/>
    <x v="1"/>
    <n v="0"/>
    <n v="0"/>
    <s v="nojimene"/>
    <s v="noelia.jimenez@unirioja.es"/>
    <n v="1"/>
    <m/>
    <n v="532"/>
    <s v="LABORAL DOCENTE-ASOCIADO"/>
    <s v="P04"/>
    <s v="TIEMPO PARCIAL (4+4 HORAS)"/>
    <s v="2018-09-17 00:00:00.0"/>
    <s v="2019-09-14 00:00:00.0"/>
    <s v="PI101373"/>
    <s v="PROFESOR ASOCIADO"/>
    <s v="R107"/>
    <x v="6"/>
    <n v="345"/>
    <s v="FILOLOGÍA INGLESA"/>
  </r>
  <r>
    <x v="8"/>
    <n v="78758459"/>
    <x v="2"/>
    <n v="745"/>
    <s v="019G"/>
    <s v="GRUPO-E"/>
    <s v="Idioma moderno II: Inglés"/>
    <s v="GG"/>
    <s v="GRUPO GRANDE"/>
    <s v="019G"/>
    <s v="TEORIA DE IDIOMA MODERNO II: INGLÉS"/>
    <s v="GRUPO-E"/>
    <s v="Grupo de Teoria de IDIOMA MODERNO II: INGLÉS"/>
    <s v="2S"/>
    <n v="78758459"/>
    <s v="GARCÍA"/>
    <s v="FERNÁNDEZ"/>
    <s v="LAURA"/>
    <s v="GARCÍA FERNÁNDEZ, LAURA"/>
    <x v="1"/>
    <x v="0"/>
    <x v="0"/>
    <n v="0"/>
    <n v="0"/>
    <s v="lagarcf"/>
    <s v="laura.garciaf@alum.unirioja.es"/>
    <n v="2"/>
    <m/>
    <n v="0"/>
    <s v="DOCTOR"/>
    <n v="0"/>
    <s v="_"/>
    <s v="2018-12-01 00:00:00.0"/>
    <s v="2019-11-30 00:00:00.0"/>
    <s v="D07INVESTIGADOR1"/>
    <s v="ACCESO SISTEMA ESPAÑOL CIENCIA E INNOVACIÓN"/>
    <s v="R107"/>
    <x v="6"/>
    <n v="345"/>
    <s v="FILOLOGÍA INGLESA"/>
  </r>
  <r>
    <x v="9"/>
    <n v="47106053"/>
    <x v="2"/>
    <n v="745"/>
    <s v="019G"/>
    <s v="GRUPO-F"/>
    <s v="Idioma moderno II: Inglés"/>
    <s v="GG"/>
    <s v="GRUPO GRANDE"/>
    <s v="019G"/>
    <s v="TEORIA DE IDIOMA MODERNO II: INGLÉS"/>
    <s v="GRUPO-F"/>
    <s v="Grupo de Teoria de IDIOMA MODERNO II: INGLÉS"/>
    <s v="2S"/>
    <n v="47106053"/>
    <s v="FIDALGO"/>
    <s v="ALLO"/>
    <s v="LUISA"/>
    <s v="FIDALGO ALLO, LUISA"/>
    <x v="1"/>
    <x v="0"/>
    <x v="0"/>
    <n v="0"/>
    <n v="0"/>
    <s v="lufidalg"/>
    <s v="luisa.fidalgoa@unirioja.es"/>
    <n v="3"/>
    <n v="3"/>
    <n v="536"/>
    <s v="PROFESOR INTERINO"/>
    <s v="C01"/>
    <s v="TIEMPO COMPLETO"/>
    <s v="2017-09-15 00:00:00.0"/>
    <s v="null"/>
    <s v="PI101261"/>
    <s v="PROFESOR CONTRATADO INTERINO"/>
    <s v="R107"/>
    <x v="6"/>
    <n v="345"/>
    <s v="FILOLOGÍA INGLESA"/>
  </r>
  <r>
    <x v="9"/>
    <n v="9414088"/>
    <x v="2"/>
    <n v="745"/>
    <s v="019LI"/>
    <s v="GRUPO-F1"/>
    <s v="Idioma moderno II: Inglés"/>
    <s v="GLI"/>
    <s v="GRUPO DE LABORATORIO DE IDIOMAS"/>
    <s v="019LI"/>
    <s v="PRÁCTICAS DE LABORATORIO DE IDIOMA MODERNO I: INGLÉS"/>
    <s v="GRUPO-F1"/>
    <s v="Grupo de Laboratorio de Idiomas de Idioma moderno II: inglés"/>
    <s v="2S"/>
    <n v="9414088"/>
    <s v="TABOADA"/>
    <s v="FERRERO"/>
    <s v="CAROLINA"/>
    <s v="TABOADA FERRERO, CAROLINA"/>
    <x v="0"/>
    <x v="1"/>
    <x v="0"/>
    <n v="0"/>
    <n v="0"/>
    <s v="cataboad"/>
    <s v="carolina.taboada@unirioja.es"/>
    <n v="1.5"/>
    <n v="1.5"/>
    <n v="504"/>
    <s v="PROFESOR TITULAR UNIVERSIDAD"/>
    <s v="C01"/>
    <s v="TIEMPO COMPLETO"/>
    <s v="2008-09-30 00:00:00.0"/>
    <s v="null"/>
    <s v="DF100228"/>
    <s v="PROFESOR TITULAR DE UNIVERSIDAD INTERINO"/>
    <s v="R107"/>
    <x v="6"/>
    <n v="345"/>
    <s v="FILOLOGÍA INGLESA"/>
  </r>
  <r>
    <x v="10"/>
    <n v="47106053"/>
    <x v="2"/>
    <n v="745"/>
    <s v="019G"/>
    <s v="GRUPO-F"/>
    <s v="Idioma moderno II: Inglés"/>
    <s v="GG"/>
    <s v="GRUPO GRANDE"/>
    <s v="019G"/>
    <s v="TEORIA DE IDIOMA MODERNO II: INGLÉS"/>
    <s v="GRUPO-F"/>
    <s v="Grupo de Teoria de IDIOMA MODERNO II: INGLÉS"/>
    <s v="2S"/>
    <n v="47106053"/>
    <s v="FIDALGO"/>
    <s v="ALLO"/>
    <s v="LUISA"/>
    <s v="FIDALGO ALLO, LUISA"/>
    <x v="1"/>
    <x v="0"/>
    <x v="0"/>
    <n v="0"/>
    <n v="0"/>
    <s v="lufidalg"/>
    <s v="luisa.fidalgoa@unirioja.es"/>
    <n v="3"/>
    <m/>
    <n v="536"/>
    <s v="PROFESOR INTERINO"/>
    <s v="C01"/>
    <s v="TIEMPO COMPLETO"/>
    <s v="2017-09-15 00:00:00.0"/>
    <s v="null"/>
    <s v="PI101261"/>
    <s v="PROFESOR CONTRATADO INTERINO"/>
    <s v="R107"/>
    <x v="6"/>
    <n v="345"/>
    <s v="FILOLOGÍA INGLESA"/>
  </r>
  <r>
    <x v="10"/>
    <n v="9414088"/>
    <x v="2"/>
    <n v="745"/>
    <s v="019LI"/>
    <s v="GRUPO-F1"/>
    <s v="Idioma moderno II: Inglés"/>
    <s v="GLI"/>
    <s v="GRUPO DE LABORATORIO DE IDIOMAS"/>
    <s v="019LI"/>
    <s v="PRÁCTICAS DE LABORATORIO DE IDIOMA MODERNO I: INGLÉS"/>
    <s v="GRUPO-F1"/>
    <s v="Grupo de Laboratorio de Idiomas de Idioma moderno II: inglés"/>
    <s v="2S"/>
    <n v="9414088"/>
    <s v="TABOADA"/>
    <s v="FERRERO"/>
    <s v="CAROLINA"/>
    <s v="TABOADA FERRERO, CAROLINA"/>
    <x v="0"/>
    <x v="1"/>
    <x v="0"/>
    <n v="0"/>
    <n v="0"/>
    <s v="cataboad"/>
    <s v="carolina.taboada@unirioja.es"/>
    <n v="1.5"/>
    <m/>
    <n v="504"/>
    <s v="PROFESOR TITULAR UNIVERSIDAD"/>
    <s v="C01"/>
    <s v="TIEMPO COMPLETO"/>
    <s v="2008-09-30 00:00:00.0"/>
    <s v="null"/>
    <s v="DF100228"/>
    <s v="PROFESOR TITULAR DE UNIVERSIDAD INTERINO"/>
    <s v="R107"/>
    <x v="6"/>
    <n v="345"/>
    <s v="FILOLOGÍA INGLESA"/>
  </r>
  <r>
    <x v="4"/>
    <n v="16570961"/>
    <x v="2"/>
    <n v="746"/>
    <s v="021G"/>
    <s v="GRUPO-A"/>
    <s v="Idioma moderno II: Francés"/>
    <s v="GG"/>
    <s v="GRUPO GRANDE"/>
    <s v="021G"/>
    <s v="TEORIA DE IDIOMA MODERNO I: FRANCES"/>
    <s v="GRUPO-A"/>
    <s v="Grupo de Teoría de IDIOMA MODERNO II: FRANCÉS"/>
    <s v="2S"/>
    <n v="16570961"/>
    <s v="CABELLO"/>
    <s v="ANDRÉS"/>
    <s v="NURIA"/>
    <s v="CABELLO ANDRÉS, NURIA"/>
    <x v="0"/>
    <x v="0"/>
    <x v="1"/>
    <n v="1"/>
    <n v="0"/>
    <s v="nucabea"/>
    <s v="nuria.cabelloa@unirioja.es"/>
    <n v="3"/>
    <n v="3"/>
    <n v="536"/>
    <s v="PROFESOR INTERINO"/>
    <s v="C01"/>
    <s v="TIEMPO COMPLETO"/>
    <s v="2015-09-15 00:00:00.0"/>
    <s v="null"/>
    <s v="PI101032"/>
    <s v="PROFESOR CONTRATADO INTERINO"/>
    <s v="R107"/>
    <x v="6"/>
    <n v="335"/>
    <s v="FILOLOGÍA FRANCESA"/>
  </r>
  <r>
    <x v="5"/>
    <n v="16570961"/>
    <x v="2"/>
    <n v="746"/>
    <s v="021G"/>
    <s v="GRUPO-A"/>
    <s v="Idioma moderno II: Francés"/>
    <s v="GG"/>
    <s v="GRUPO GRANDE"/>
    <s v="021G"/>
    <s v="TEORIA DE IDIOMA MODERNO I: FRANCES"/>
    <s v="GRUPO-A"/>
    <s v="Grupo de Teoría de IDIOMA MODERNO II: FRANCÉS"/>
    <s v="2S"/>
    <n v="16570961"/>
    <s v="CABELLO"/>
    <s v="ANDRÉS"/>
    <s v="NURIA"/>
    <s v="CABELLO ANDRÉS, NURIA"/>
    <x v="0"/>
    <x v="0"/>
    <x v="1"/>
    <n v="1"/>
    <n v="0"/>
    <s v="nucabea"/>
    <s v="nuria.cabelloa@unirioja.es"/>
    <n v="3"/>
    <m/>
    <n v="536"/>
    <s v="PROFESOR INTERINO"/>
    <s v="C01"/>
    <s v="TIEMPO COMPLETO"/>
    <s v="2015-09-15 00:00:00.0"/>
    <s v="null"/>
    <s v="PI101032"/>
    <s v="PROFESOR CONTRATADO INTERINO"/>
    <s v="R107"/>
    <x v="6"/>
    <n v="335"/>
    <s v="FILOLOGÍA FRANCESA"/>
  </r>
  <r>
    <x v="9"/>
    <n v="16570961"/>
    <x v="2"/>
    <n v="746"/>
    <s v="021G"/>
    <s v="GRUPO-A"/>
    <s v="Idioma moderno II: Francés"/>
    <s v="GG"/>
    <s v="GRUPO GRANDE"/>
    <s v="021G"/>
    <s v="TEORIA DE IDIOMA MODERNO I: FRANCES"/>
    <s v="GRUPO-A"/>
    <s v="Grupo de Teoría de IDIOMA MODERNO II: FRANCÉS"/>
    <s v="2S"/>
    <n v="16570961"/>
    <s v="CABELLO"/>
    <s v="ANDRÉS"/>
    <s v="NURIA"/>
    <s v="CABELLO ANDRÉS, NURIA"/>
    <x v="0"/>
    <x v="0"/>
    <x v="1"/>
    <n v="1"/>
    <n v="0"/>
    <s v="nucabea"/>
    <s v="nuria.cabelloa@unirioja.es"/>
    <n v="3"/>
    <m/>
    <n v="536"/>
    <s v="PROFESOR INTERINO"/>
    <s v="C01"/>
    <s v="TIEMPO COMPLETO"/>
    <s v="2015-09-15 00:00:00.0"/>
    <s v="null"/>
    <s v="PI101032"/>
    <s v="PROFESOR CONTRATADO INTERINO"/>
    <s v="R107"/>
    <x v="6"/>
    <n v="335"/>
    <s v="FILOLOGÍA FRANCESA"/>
  </r>
  <r>
    <x v="10"/>
    <n v="16570961"/>
    <x v="2"/>
    <n v="746"/>
    <s v="021G"/>
    <s v="GRUPO-A"/>
    <s v="Idioma moderno II: Francés"/>
    <s v="GG"/>
    <s v="GRUPO GRANDE"/>
    <s v="021G"/>
    <s v="TEORIA DE IDIOMA MODERNO I: FRANCES"/>
    <s v="GRUPO-A"/>
    <s v="Grupo de Teoría de IDIOMA MODERNO II: FRANCÉS"/>
    <s v="2S"/>
    <n v="16570961"/>
    <s v="CABELLO"/>
    <s v="ANDRÉS"/>
    <s v="NURIA"/>
    <s v="CABELLO ANDRÉS, NURIA"/>
    <x v="0"/>
    <x v="0"/>
    <x v="1"/>
    <n v="1"/>
    <n v="0"/>
    <s v="nucabea"/>
    <s v="nuria.cabelloa@unirioja.es"/>
    <n v="3"/>
    <m/>
    <n v="536"/>
    <s v="PROFESOR INTERINO"/>
    <s v="C01"/>
    <s v="TIEMPO COMPLETO"/>
    <s v="2015-09-15 00:00:00.0"/>
    <s v="null"/>
    <s v="PI101032"/>
    <s v="PROFESOR CONTRATADO INTERINO"/>
    <s v="R107"/>
    <x v="6"/>
    <n v="335"/>
    <s v="FILOLOGÍA FRANCESA"/>
  </r>
  <r>
    <x v="5"/>
    <n v="16059799"/>
    <x v="2"/>
    <n v="747"/>
    <s v="206205G"/>
    <s v="GRUPO-C"/>
    <s v="Lengua castellana para maestros"/>
    <s v="GG"/>
    <s v="GRUPO GRANDE"/>
    <s v="206205G"/>
    <s v="TEORIA DE LENGUA CASTELLANA PARA MAESTROS"/>
    <s v="GRUPO-C"/>
    <s v="Grupo de Teoria de LENGUA CASTELLANA PARA MAESTROS"/>
    <s v="2S"/>
    <n v="16059799"/>
    <s v="VIÑUELA"/>
    <s v="SOTO"/>
    <s v="LETICIA"/>
    <s v="VIÑUELA SOTO, LETICIA"/>
    <x v="1"/>
    <x v="0"/>
    <x v="1"/>
    <n v="0"/>
    <n v="0"/>
    <s v="levinuel"/>
    <s v="leticia.vinuela@alum.unirioja.es"/>
    <n v="4"/>
    <n v="4"/>
    <n v="121"/>
    <s v="PERSONAL INVESTIGADOR EN FORMACIÓN"/>
    <n v="0"/>
    <s v="_"/>
    <s v="2017-10-01 00:00:00.0"/>
    <s v="2018-09-30 00:00:00.0"/>
    <s v="D06BECARIO1"/>
    <s v="PERSONAL INVESTIGADOR PREDOCTORAL EN FORMACIÓN"/>
    <s v="R106"/>
    <x v="5"/>
    <n v="567"/>
    <s v="LENGUA ESPAÑOLA"/>
  </r>
  <r>
    <x v="5"/>
    <s v="X4359100"/>
    <x v="2"/>
    <n v="747"/>
    <s v="206205R"/>
    <s v="GRUPO-C2"/>
    <s v="Lengua castellana para maestros"/>
    <s v="GR"/>
    <s v="GRUPO REDUCIDO"/>
    <s v="206205R"/>
    <s v="PRACTICA DE LENGUA CASTELLANA PARA MAESTROS"/>
    <s v="GRUPO-C2"/>
    <s v="Práctica de Lengua castellana para maestros"/>
    <s v="2S"/>
    <s v="X4359100"/>
    <s v="BORSARI"/>
    <s v="-"/>
    <s v="ELISA"/>
    <s v="BORSARI -, ELISA"/>
    <x v="1"/>
    <x v="0"/>
    <x v="1"/>
    <n v="0"/>
    <n v="0"/>
    <s v="elborsar"/>
    <s v="elisa.borsari@unirioja.es"/>
    <n v="2"/>
    <n v="2"/>
    <n v="0"/>
    <s v="DOCTOR"/>
    <n v="0"/>
    <s v="_"/>
    <s v="2017-01-16 00:00:00.0"/>
    <s v="2019-01-15 00:00:00.0"/>
    <s v="D06INVESTIGADOR1"/>
    <s v="ACCESO SISTEMA ESPAÑOL CIENCIA E INNOVACIÓN"/>
    <s v="R106"/>
    <x v="5"/>
    <n v="583"/>
    <s v="LITERATURA ESPAÑOLA"/>
  </r>
  <r>
    <x v="5"/>
    <n v="16603591"/>
    <x v="2"/>
    <n v="748"/>
    <s v="206206G"/>
    <s v="GRUPO-B"/>
    <s v="Matemáticas básicas para maestros"/>
    <s v="GG"/>
    <s v="GRUPO GRANDE"/>
    <s v="206206G"/>
    <s v="GRUPO GRANDE DE MATEMÁTICAS BASICAS PARA MAESTRO"/>
    <s v="GRUPO-B"/>
    <s v="Grupo Grande de MATEMÁTICAS BASICAS PARA MAESTRO"/>
    <s v="2S"/>
    <n v="16603591"/>
    <s v="FERNÁNDEZ"/>
    <s v="CESTAU"/>
    <s v="JAIME MARTÍN"/>
    <s v="FERNÁNDEZ CESTAU, JAIME MARTÍN"/>
    <x v="1"/>
    <x v="1"/>
    <x v="1"/>
    <n v="0"/>
    <n v="0"/>
    <s v="jafernc"/>
    <s v="jaime.fernandez@unirioja.es"/>
    <n v="4.5"/>
    <n v="4.5"/>
    <n v="536"/>
    <s v="PROFESOR INTERINO"/>
    <s v="C01"/>
    <s v="TIEMPO COMPLETO"/>
    <s v="2019-02-04 00:00:00.0"/>
    <s v="2019-08-08 00:00:00.0"/>
    <s v="D11CONIN14"/>
    <s v="PROFESOR CONTRATADO INTERINO"/>
    <s v="R111"/>
    <x v="7"/>
    <n v="440"/>
    <s v="GEOMETRÍA Y TOPOLOGÍA"/>
  </r>
  <r>
    <x v="5"/>
    <n v="16612389"/>
    <x v="2"/>
    <n v="748"/>
    <s v="206206R"/>
    <s v="GRUPO-B1"/>
    <s v="Matemáticas básicas para maestros"/>
    <s v="GR"/>
    <s v="GRUPO REDUCIDO"/>
    <s v="206206R"/>
    <s v="GRUPO REDUCIDO DE MATEMÁTICAS BASICAS PARA MAESTRO"/>
    <s v="GRUPO-B1"/>
    <s v="Grupo Reducido de MATEMÁTICAS BASICAS PARA MAESTRO"/>
    <s v="2S"/>
    <n v="16612389"/>
    <s v="MAGREÑÁN"/>
    <s v="RUIZ"/>
    <s v="ÁNGEL ALBERTO"/>
    <s v="MAGREÑÁN RUIZ, ÁNGEL ALBERTO"/>
    <x v="1"/>
    <x v="0"/>
    <x v="0"/>
    <n v="0"/>
    <n v="0"/>
    <s v="anmagren"/>
    <s v="angel-alberto.magrenan@unirioja.es"/>
    <n v="1.5"/>
    <n v="1.5"/>
    <n v="536"/>
    <s v="PROFESOR INTERINO"/>
    <s v="C01"/>
    <s v="TIEMPO COMPLETO"/>
    <s v="2018-09-17 00:00:00.0"/>
    <s v="null"/>
    <s v="PI101383"/>
    <s v="PROFESOR CONTRATADO INTERINO"/>
    <s v="R111"/>
    <x v="7"/>
    <n v="200"/>
    <s v="DIDÁCTICA DE LA MATEMÁTICA"/>
  </r>
  <r>
    <x v="4"/>
    <n v="9414088"/>
    <x v="2"/>
    <n v="749"/>
    <s v="022G"/>
    <s v="GRUPO-C"/>
    <s v="Idioma moderno III: Inglés"/>
    <s v="GG"/>
    <s v="GRUPO GRANDE"/>
    <s v="022G"/>
    <s v="GRUPO GRANDE DE IDIOMA MODERNO III: (INGLÉS)"/>
    <s v="GRUPO-C"/>
    <s v="Grupo Grande de IDIOMA MODERNO III: (INGLÉS)"/>
    <s v="1S"/>
    <n v="9414088"/>
    <s v="TABOADA"/>
    <s v="FERRERO"/>
    <s v="CAROLINA"/>
    <s v="TABOADA FERRERO, CAROLINA"/>
    <x v="0"/>
    <x v="1"/>
    <x v="0"/>
    <n v="0"/>
    <n v="0"/>
    <s v="cataboad"/>
    <s v="carolina.taboada@unirioja.es"/>
    <n v="3"/>
    <n v="3"/>
    <n v="504"/>
    <s v="PROFESOR TITULAR UNIVERSIDAD"/>
    <s v="C01"/>
    <s v="TIEMPO COMPLETO"/>
    <s v="2008-09-30 00:00:00.0"/>
    <s v="null"/>
    <s v="DF100228"/>
    <s v="PROFESOR TITULAR DE UNIVERSIDAD INTERINO"/>
    <s v="R107"/>
    <x v="6"/>
    <n v="345"/>
    <s v="FILOLOGÍA INGLESA"/>
  </r>
  <r>
    <x v="5"/>
    <n v="16581717"/>
    <x v="2"/>
    <n v="749"/>
    <s v="022G"/>
    <s v="GRUPO-B"/>
    <s v="Idioma moderno III: Inglés"/>
    <s v="GG"/>
    <s v="GRUPO GRANDE"/>
    <s v="022G"/>
    <s v="GRUPO GRANDE DE IDIOMA MODERNO III: (INGLÉS)"/>
    <s v="GRUPO-B"/>
    <s v="Grupo Grande de IDIOMA MODERNO III: (INGLÉS)"/>
    <s v="1S"/>
    <n v="16581717"/>
    <s v="SANTIBÁÑEZ"/>
    <s v="SÁENZ"/>
    <s v="FRANCISCO"/>
    <s v="SANTIBÁÑEZ SÁENZ, FRANCISCO"/>
    <x v="0"/>
    <x v="1"/>
    <x v="1"/>
    <n v="0"/>
    <n v="0"/>
    <s v="frsantib"/>
    <s v="francisco.santibanez@unirioja.es"/>
    <n v="3"/>
    <n v="3"/>
    <n v="532"/>
    <s v="LABORAL DOCENTE-ASOCIADO"/>
    <s v="P04"/>
    <s v="TIEMPO PARCIAL (4+4 HORAS)"/>
    <s v="2017-09-15 00:00:00.0"/>
    <s v="2019-09-14 00:00:00.0"/>
    <s v="PI101302"/>
    <s v="PROFESOR ASOCIADO"/>
    <s v="R107"/>
    <x v="6"/>
    <n v="345"/>
    <s v="FILOLOGÍA INGLESA"/>
  </r>
  <r>
    <x v="6"/>
    <n v="16583327"/>
    <x v="0"/>
    <n v="749"/>
    <s v="022G"/>
    <s v="GRUPO-D"/>
    <s v="Idioma moderno III: Inglés"/>
    <s v="GG"/>
    <s v="GRUPO GRANDE"/>
    <s v="022G"/>
    <s v="GRUPO GRANDE DE IDIOMA MODERNO III: (INGLÉS)"/>
    <s v="GRUPO-D"/>
    <s v="Grupo Grande de IDIOMA MODERNO III: (INGLÉS)"/>
    <s v="1S"/>
    <n v="16583327"/>
    <s v="FLORES"/>
    <s v="MORENO"/>
    <s v="CRISTINA"/>
    <s v="FLORES MORENO, CRISTINA"/>
    <x v="1"/>
    <x v="1"/>
    <x v="0"/>
    <n v="2"/>
    <n v="0"/>
    <s v="criflormore"/>
    <s v="cristina.flores@unirioja.es"/>
    <n v="3"/>
    <n v="3"/>
    <n v="504"/>
    <s v="PROFESOR TITULAR UNIVERSIDAD"/>
    <s v="C01"/>
    <s v="TIEMPO COMPLETO"/>
    <s v="2018-11-26 00:00:00.0"/>
    <s v="null"/>
    <s v="DF100363"/>
    <s v="PROFESOR TITULAR DE UNIVERSIDAD"/>
    <s v="R107"/>
    <x v="6"/>
    <n v="345"/>
    <s v="FILOLOGÍA INGLESA"/>
  </r>
  <r>
    <x v="9"/>
    <n v="78758459"/>
    <x v="2"/>
    <n v="749"/>
    <s v="022LI"/>
    <s v="GRUPO-E3"/>
    <s v="Idioma moderno III: Inglés"/>
    <s v="GLI"/>
    <s v="GRUPO DE LABORATORIO DE IDIOMAS"/>
    <s v="022LI"/>
    <s v="LABORATORIO DE IDIOMAS DE IDIOMA MODERNO III: (INGLÉS)"/>
    <s v="GRUPO-E3"/>
    <s v="Laboratorio de Idiomas de IDIOMA MODERNO III: (INGLÉS)"/>
    <s v="1S"/>
    <n v="78758459"/>
    <s v="GARCÍA"/>
    <s v="FERNÁNDEZ"/>
    <s v="LAURA"/>
    <s v="GARCÍA FERNÁNDEZ, LAURA"/>
    <x v="1"/>
    <x v="0"/>
    <x v="0"/>
    <n v="0"/>
    <n v="0"/>
    <s v="lagarcf"/>
    <s v="laura.garciaf@alum.unirioja.es"/>
    <n v="1.5"/>
    <n v="1.5"/>
    <n v="0"/>
    <s v="DOCTOR"/>
    <n v="0"/>
    <s v="_"/>
    <s v="2018-12-01 00:00:00.0"/>
    <s v="2019-11-30 00:00:00.0"/>
    <s v="D07INVESTIGADOR1"/>
    <s v="ACCESO SISTEMA ESPAÑOL CIENCIA E INNOVACIÓN"/>
    <s v="R107"/>
    <x v="6"/>
    <n v="345"/>
    <s v="FILOLOGÍA INGLESA"/>
  </r>
  <r>
    <x v="9"/>
    <n v="16641973"/>
    <x v="2"/>
    <n v="749"/>
    <s v="022R"/>
    <s v="GRUPO-E3"/>
    <s v="Idioma moderno III: Inglés"/>
    <s v="GR"/>
    <s v="GRUPO REDUCIDO"/>
    <s v="022R"/>
    <s v="GRUPO REDUCIDO DE IDIOMA MODERNO III: (INGLÉS)"/>
    <s v="GRUPO-E3"/>
    <s v="Grupo Reducido de Idioma moderno III: inglés"/>
    <s v="1S"/>
    <n v="16641973"/>
    <s v="LOZANO"/>
    <s v="PALACIO"/>
    <s v="INÉS"/>
    <s v="LOZANO PALACIO, INÉS"/>
    <x v="1"/>
    <x v="0"/>
    <x v="1"/>
    <n v="0"/>
    <n v="0"/>
    <s v="inlozano"/>
    <s v="ines.lozano@alum.unirioja.es"/>
    <n v="1.5"/>
    <n v="1.5"/>
    <n v="121"/>
    <s v="PERSONAL INVESTIGADOR EN FORMACIÓN"/>
    <n v="0"/>
    <s v="_"/>
    <s v="2017-10-15 00:00:00.0"/>
    <s v="2018-10-14 00:00:00.0"/>
    <s v="D07BECARIO4"/>
    <s v="PERSONAL INVESTIGADOR PREDOCTORAL EN FORMACIÓN"/>
    <s v="R107"/>
    <x v="6"/>
    <n v="345"/>
    <s v="FILOLOGÍA INGLESA"/>
  </r>
  <r>
    <x v="10"/>
    <n v="78758459"/>
    <x v="2"/>
    <n v="749"/>
    <s v="022LI"/>
    <s v="GRUPO-E3"/>
    <s v="Idioma moderno III: Inglés"/>
    <s v="GLI"/>
    <s v="GRUPO DE LABORATORIO DE IDIOMAS"/>
    <s v="022LI"/>
    <s v="LABORATORIO DE IDIOMAS DE IDIOMA MODERNO III: (INGLÉS)"/>
    <s v="GRUPO-E3"/>
    <s v="Laboratorio de Idiomas de IDIOMA MODERNO III: (INGLÉS)"/>
    <s v="1S"/>
    <n v="78758459"/>
    <s v="GARCÍA"/>
    <s v="FERNÁNDEZ"/>
    <s v="LAURA"/>
    <s v="GARCÍA FERNÁNDEZ, LAURA"/>
    <x v="1"/>
    <x v="0"/>
    <x v="0"/>
    <n v="0"/>
    <n v="0"/>
    <s v="lagarcf"/>
    <s v="laura.garciaf@alum.unirioja.es"/>
    <n v="1.5"/>
    <m/>
    <n v="0"/>
    <s v="DOCTOR"/>
    <n v="0"/>
    <s v="_"/>
    <s v="2018-12-01 00:00:00.0"/>
    <s v="2019-11-30 00:00:00.0"/>
    <s v="D07INVESTIGADOR1"/>
    <s v="ACCESO SISTEMA ESPAÑOL CIENCIA E INNOVACIÓN"/>
    <s v="R107"/>
    <x v="6"/>
    <n v="345"/>
    <s v="FILOLOGÍA INGLESA"/>
  </r>
  <r>
    <x v="10"/>
    <n v="16641973"/>
    <x v="2"/>
    <n v="749"/>
    <s v="022R"/>
    <s v="GRUPO-E3"/>
    <s v="Idioma moderno III: Inglés"/>
    <s v="GR"/>
    <s v="GRUPO REDUCIDO"/>
    <s v="022R"/>
    <s v="GRUPO REDUCIDO DE IDIOMA MODERNO III: (INGLÉS)"/>
    <s v="GRUPO-E3"/>
    <s v="Grupo Reducido de Idioma moderno III: inglés"/>
    <s v="1S"/>
    <n v="16641973"/>
    <s v="LOZANO"/>
    <s v="PALACIO"/>
    <s v="INÉS"/>
    <s v="LOZANO PALACIO, INÉS"/>
    <x v="1"/>
    <x v="0"/>
    <x v="1"/>
    <n v="0"/>
    <n v="0"/>
    <s v="inlozano"/>
    <s v="ines.lozano@alum.unirioja.es"/>
    <n v="1.5"/>
    <m/>
    <n v="121"/>
    <s v="PERSONAL INVESTIGADOR EN FORMACIÓN"/>
    <n v="0"/>
    <s v="_"/>
    <s v="2017-10-15 00:00:00.0"/>
    <s v="2018-10-14 00:00:00.0"/>
    <s v="D07BECARIO4"/>
    <s v="PERSONAL INVESTIGADOR PREDOCTORAL EN FORMACIÓN"/>
    <s v="R107"/>
    <x v="6"/>
    <n v="345"/>
    <s v="FILOLOGÍA INGLESA"/>
  </r>
  <r>
    <x v="5"/>
    <n v="16561261"/>
    <x v="2"/>
    <n v="752"/>
    <s v="206210A"/>
    <s v="GRUPO-A"/>
    <s v="Educación física y su didáctica"/>
    <s v="GG"/>
    <s v="GRUPO GRANDE"/>
    <s v="206210A"/>
    <s v="PRÁCTICAS DE AULA DE EDUCACIÓN FÍSICA Y SU DIDÁCTICA"/>
    <s v="GRUPO-A"/>
    <s v="Prácticas de Aula de Educación física y su didáctica"/>
    <s v="AN"/>
    <n v="16561261"/>
    <s v="LAPRESA"/>
    <s v="AJAMIL"/>
    <s v="DANIEL"/>
    <s v="LAPRESA AJAMIL, DANIEL"/>
    <x v="0"/>
    <x v="1"/>
    <x v="0"/>
    <n v="4"/>
    <n v="2"/>
    <s v="dalapres"/>
    <s v="daniel.lapresa@unirioja.es"/>
    <n v="2"/>
    <n v="2"/>
    <n v="504"/>
    <s v="PROFESOR TITULAR UNIVERSIDAD"/>
    <s v="C01"/>
    <s v="TIEMPO COMPLETO"/>
    <s v="2014-09-15 00:00:00.0"/>
    <s v="null"/>
    <s v="DF100092"/>
    <s v="PROFESOR TITULAR DE UNIVERSIDAD"/>
    <s v="R115"/>
    <x v="2"/>
    <n v="187"/>
    <s v="DIDÁCTICA DE LA EXPRESIÓN CORPORAL"/>
  </r>
  <r>
    <x v="5"/>
    <n v="16633495"/>
    <x v="2"/>
    <n v="753"/>
    <s v="206211G"/>
    <s v="GRUPO-A"/>
    <s v="Didáctica de la lengua castellana y su literatura"/>
    <s v="GG"/>
    <s v="GRUPO GRANDE"/>
    <s v="206211G"/>
    <s v="GRUPO GRANDE DE DIDÁCTICA DE LA LENGUA CASTELLANA Y SU LITERATURA"/>
    <s v="GRUPO-A"/>
    <s v="Grupo Grande de DIDÁCTICA DE LA LENGUA CASTELLANA Y SU LITERATURA"/>
    <s v="AN"/>
    <n v="16633495"/>
    <s v="SERRANO"/>
    <s v="ROMERO"/>
    <s v="TAMARA"/>
    <s v="SERRANO ROMERO, TAMARA"/>
    <x v="1"/>
    <x v="1"/>
    <x v="1"/>
    <n v="0"/>
    <n v="0"/>
    <s v="taserran"/>
    <s v="tamara.serrano@unirioja.es"/>
    <n v="4"/>
    <n v="4"/>
    <n v="536"/>
    <s v="PROFESOR INTERINO"/>
    <s v="P06"/>
    <s v="TIEMPO PARCIAL (6+6 HORAS)"/>
    <s v="2018-09-24 00:00:00.0"/>
    <s v="2019-09-14 00:00:00.0"/>
    <s v="PI101422"/>
    <s v="PROFESOR CONTRATADO INTERINO"/>
    <s v="R106"/>
    <x v="5"/>
    <n v="195"/>
    <s v="DIDÁCTICA DE LA LENGUA Y LA LITERATURA"/>
  </r>
  <r>
    <x v="5"/>
    <n v="16542622"/>
    <x v="2"/>
    <n v="753"/>
    <s v="206211G"/>
    <s v="GRUPO-B"/>
    <s v="Didáctica de la lengua castellana y su literatura"/>
    <s v="GG"/>
    <s v="GRUPO GRANDE"/>
    <s v="206211G"/>
    <s v="GRUPO GRANDE DE DIDÁCTICA DE LA LENGUA CASTELLANA Y SU LITERATURA"/>
    <s v="GRUPO-B"/>
    <s v="Grupo Grande de DIDÁCTICA DE LA LENGUA CASTELLANA Y SU LITERATURA"/>
    <s v="AN"/>
    <n v="16542622"/>
    <s v="GARCÍA"/>
    <s v="IZQUIERDO"/>
    <s v="MARIA VICTORIA"/>
    <s v="GARCÍA IZQUIERDO, MARIA VICTORIA"/>
    <x v="1"/>
    <x v="1"/>
    <x v="1"/>
    <n v="0"/>
    <n v="0"/>
    <s v="magarciz"/>
    <s v="maria-victoria.garcia@unirioja.es"/>
    <n v="3"/>
    <n v="3"/>
    <n v="532"/>
    <s v="LABORAL DOCENTE-ASOCIADO"/>
    <s v="P04"/>
    <s v="TIEMPO PARCIAL (4+4 HORAS)"/>
    <s v="2018-09-24 00:00:00.0"/>
    <s v="2019-09-14 00:00:00.0"/>
    <s v="PI101426"/>
    <s v="PROFESOR ASOCIADO"/>
    <s v="R106"/>
    <x v="5"/>
    <n v="195"/>
    <s v="DIDÁCTICA DE LA LENGUA Y LA LITERATURA"/>
  </r>
  <r>
    <x v="8"/>
    <n v="16544594"/>
    <x v="2"/>
    <n v="755"/>
    <s v="028G"/>
    <s v="GRUPO-A"/>
    <s v="Introducción a la historia del arte"/>
    <s v="GG"/>
    <s v="GRUPO GRANDE"/>
    <s v="028G"/>
    <s v="GRUPO GRANDE DE INTRODUCCIÓN A LA HISTORIA DEL ARTE"/>
    <s v="GRUPO-A"/>
    <s v="Grupo Grande de INTRODUCCIÓN A LA HISTORIA DEL ARTE"/>
    <s v="2S"/>
    <n v="16544594"/>
    <s v="SÁENZ"/>
    <s v="RODRÍGUEZ"/>
    <s v="MINERVA"/>
    <s v="SÁENZ RODRÍGUEZ, MINERVA"/>
    <x v="1"/>
    <x v="0"/>
    <x v="0"/>
    <n v="0"/>
    <n v="0"/>
    <s v="misaenz"/>
    <s v="minerva.saenz@unirioja.es"/>
    <n v="4.5"/>
    <m/>
    <n v="504"/>
    <s v="PROFESOR TITULAR UNIVERSIDAD"/>
    <s v="C01"/>
    <s v="TIEMPO COMPLETO"/>
    <s v="2017-09-15 00:00:00.0"/>
    <s v="null"/>
    <s v="DF100342"/>
    <s v="PROFESOR TITULAR DE UNIVERSIDAD"/>
    <s v="R114"/>
    <x v="3"/>
    <n v="465"/>
    <s v="HISTORIA DEL ARTE"/>
  </r>
  <r>
    <x v="10"/>
    <n v="33425722"/>
    <x v="2"/>
    <n v="755"/>
    <s v="028G"/>
    <s v="GRUPO-B"/>
    <s v="Introducción a la historia del arte"/>
    <s v="GG"/>
    <s v="GRUPO GRANDE"/>
    <s v="028G"/>
    <s v="GRUPO GRANDE DE INTRODUCCIÓN A LA HISTORIA DEL ARTE"/>
    <s v="GRUPO-B"/>
    <s v="Grupo Grande de INTRODUCCIÓN A LA HISTORIA DEL ARTE"/>
    <s v="2S"/>
    <n v="33425722"/>
    <s v="ANDUEZA"/>
    <s v="UNANUA"/>
    <s v="Mª DEL PILAR"/>
    <s v="ANDUEZA UNANUA, Mª DEL PILAR"/>
    <x v="0"/>
    <x v="0"/>
    <x v="0"/>
    <n v="0"/>
    <n v="0"/>
    <s v="mdanduez"/>
    <s v="m-del-pilar.andueza@unirioja.es"/>
    <n v="4.5"/>
    <m/>
    <n v="504"/>
    <s v="PROFESOR TITULAR UNIVERSIDAD"/>
    <s v="C01"/>
    <s v="TIEMPO COMPLETO"/>
    <s v="2017-09-15 00:00:00.0"/>
    <s v="null"/>
    <s v="DF100343"/>
    <s v="PROFESOR TITULAR DE UNIVERSIDAD"/>
    <s v="R114"/>
    <x v="3"/>
    <n v="465"/>
    <s v="HISTORIA DEL ARTE"/>
  </r>
  <r>
    <x v="8"/>
    <n v="29127998"/>
    <x v="2"/>
    <n v="756"/>
    <s v="027G"/>
    <s v="GRUPO-A"/>
    <s v="Geografía y medio ambiente"/>
    <s v="GG"/>
    <s v="GRUPO GRANDE"/>
    <s v="027G"/>
    <s v="GRUPO GRANDE DE GEOGRAFIA Y MEDIO AMBIENTE"/>
    <s v="GRUPO-A"/>
    <s v="Grupo Grande de GEOGRAFIA Y MEDIO AMBIENTE"/>
    <s v="2S"/>
    <n v="29127998"/>
    <s v="LÓPEZ"/>
    <s v="VICENTE"/>
    <s v="MANUEL"/>
    <s v="LÓPEZ VICENTE, MANUEL"/>
    <x v="1"/>
    <x v="1"/>
    <x v="0"/>
    <n v="0"/>
    <n v="0"/>
    <s v="malopev"/>
    <s v="manuel.lopezv@unirioja.es"/>
    <n v="4.5"/>
    <m/>
    <n v="536"/>
    <s v="PROFESOR INTERINO"/>
    <s v="P06"/>
    <s v="TIEMPO PARCIAL (6+6 HORAS)"/>
    <s v="2018-10-08 00:00:00.0"/>
    <s v="2019-09-14 00:00:00.0"/>
    <s v="PI101440"/>
    <s v="PROFESOR CONTRATADO INTERINO"/>
    <s v="R114"/>
    <x v="3"/>
    <n v="10"/>
    <s v="ANÁLISIS GEOGRÁFICO REGIONAL"/>
  </r>
  <r>
    <x v="10"/>
    <n v="16606836"/>
    <x v="2"/>
    <n v="756"/>
    <s v="027G"/>
    <s v="GRUPO-B"/>
    <s v="Geografía y medio ambiente"/>
    <s v="GG"/>
    <s v="GRUPO GRANDE"/>
    <s v="027G"/>
    <s v="GRUPO GRANDE DE GEOGRAFIA Y MEDIO AMBIENTE"/>
    <s v="GRUPO-B"/>
    <s v="Grupo Grande de GEOGRAFIA Y MEDIO AMBIENTE"/>
    <s v="2S"/>
    <n v="16606836"/>
    <s v="LLORENTE"/>
    <s v="ADÁN"/>
    <s v="JOSÉ ÁNGEL"/>
    <s v="LLORENTE ADÁN, JOSÉ ÁNGEL"/>
    <x v="0"/>
    <x v="0"/>
    <x v="0"/>
    <n v="0"/>
    <n v="0"/>
    <s v="jollorad"/>
    <s v="jose-angel.llorente@unirioja.es"/>
    <n v="4"/>
    <m/>
    <n v="536"/>
    <s v="PROFESOR INTERINO"/>
    <s v="C01"/>
    <s v="TIEMPO COMPLETO"/>
    <s v="2018-09-17 00:00:00.0"/>
    <s v="2019-09-14 00:00:00.0"/>
    <s v="PI101280"/>
    <s v="PROFESOR CONTRATADO INTERINO"/>
    <s v="R114"/>
    <x v="3"/>
    <n v="430"/>
    <s v="GEOGRAFÍA FÍSICA"/>
  </r>
  <r>
    <x v="10"/>
    <n v="29127998"/>
    <x v="2"/>
    <n v="756"/>
    <s v="027G"/>
    <s v="GRUPO-B"/>
    <s v="Geografía y medio ambiente"/>
    <s v="GG"/>
    <s v="GRUPO GRANDE"/>
    <s v="027G"/>
    <s v="GRUPO GRANDE DE GEOGRAFIA Y MEDIO AMBIENTE"/>
    <s v="GRUPO-B"/>
    <s v="Grupo Grande de GEOGRAFIA Y MEDIO AMBIENTE"/>
    <s v="2S"/>
    <n v="29127998"/>
    <s v="LÓPEZ"/>
    <s v="VICENTE"/>
    <s v="MANUEL"/>
    <s v="LÓPEZ VICENTE, MANUEL"/>
    <x v="1"/>
    <x v="1"/>
    <x v="0"/>
    <n v="0"/>
    <n v="0"/>
    <s v="malopev"/>
    <s v="manuel.lopezv@unirioja.es"/>
    <n v="0.5"/>
    <m/>
    <n v="536"/>
    <s v="PROFESOR INTERINO"/>
    <s v="P06"/>
    <s v="TIEMPO PARCIAL (6+6 HORAS)"/>
    <s v="2018-10-08 00:00:00.0"/>
    <s v="2019-09-14 00:00:00.0"/>
    <s v="PI101440"/>
    <s v="PROFESOR CONTRATADO INTERINO"/>
    <s v="R114"/>
    <x v="3"/>
    <n v="10"/>
    <s v="ANÁLISIS GEOGRÁFICO REGIONAL"/>
  </r>
  <r>
    <x v="10"/>
    <n v="16539010"/>
    <x v="2"/>
    <n v="756"/>
    <s v="027I"/>
    <s v="GRUPO-B1"/>
    <s v="Geografía y medio ambiente"/>
    <s v="GI"/>
    <s v="GRUPO DE INFORMÁTICA"/>
    <s v="027I"/>
    <s v="GRUPO DE INFORMÁTICA DE GEOGRAFIA Y MEDIO AMBIENTE"/>
    <s v="GRUPO-B1"/>
    <s v="Grupo de Informática de Geografía y medio ambiente"/>
    <s v="2S"/>
    <n v="16539010"/>
    <s v="RUIZ"/>
    <s v="FLAÑO"/>
    <s v="PURIFICACIÓN"/>
    <s v="RUIZ FLAÑO, PURIFICACIÓN"/>
    <x v="1"/>
    <x v="0"/>
    <x v="0"/>
    <n v="5"/>
    <n v="4"/>
    <s v="puruiz"/>
    <s v="purificacion.ruiz@unirioja.es"/>
    <n v="1.5"/>
    <m/>
    <n v="504"/>
    <s v="PROFESOR TITULAR UNIVERSIDAD"/>
    <s v="01R"/>
    <s v="TIEMPO COMPLETO REDUCIDO"/>
    <s v="2017-09-15 00:00:00.0"/>
    <s v="null"/>
    <s v="DF3369"/>
    <s v="PROFESOR TITULAR DE UNIVERSIDAD"/>
    <s v="R114"/>
    <x v="3"/>
    <n v="430"/>
    <s v="GEOGRAFÍA FÍSICA"/>
  </r>
  <r>
    <x v="7"/>
    <n v="77566977"/>
    <x v="3"/>
    <n v="760"/>
    <s v="760G"/>
    <s v="GRUPO-A"/>
    <s v="Informática"/>
    <s v="GG"/>
    <s v="GRUPO GRANDE"/>
    <s v="760G"/>
    <s v="GG de Informática"/>
    <s v="GRUPO-A"/>
    <s v="GG de Informática"/>
    <s v="1S"/>
    <n v="77566977"/>
    <s v="LÓPEZ"/>
    <s v="GÓMEZ"/>
    <s v="ROSARIO"/>
    <s v="LÓPEZ GÓMEZ, ROSARIO"/>
    <x v="1"/>
    <x v="0"/>
    <x v="1"/>
    <n v="0"/>
    <n v="0"/>
    <s v="rolopez"/>
    <s v="rosario.lopez@unirioja.es"/>
    <n v="4"/>
    <n v="4"/>
    <n v="532"/>
    <s v="LABORAL DOCENTE-ASOCIADO"/>
    <s v="P05"/>
    <s v="TIEMPO PARCIAL (5+5 HORAS)"/>
    <s v="2018-09-17 00:00:00.0"/>
    <s v="2019-09-14 00:00:00.0"/>
    <s v="PI101387"/>
    <s v="PROFESOR ASOCIADO"/>
    <s v="R111"/>
    <x v="7"/>
    <n v="570"/>
    <s v="LENGUAJES Y SISTEMAS INFORMÁTICOS"/>
  </r>
  <r>
    <x v="7"/>
    <n v="25136873"/>
    <x v="3"/>
    <n v="762"/>
    <s v="762G"/>
    <s v="GRUPO-A"/>
    <s v="Bioquímica"/>
    <s v="GG"/>
    <s v="GRUPO GRANDE"/>
    <s v="762G"/>
    <s v="GG de Bioquímica"/>
    <s v="GRUPO-A"/>
    <s v="GG de Bioquímica"/>
    <s v="2S"/>
    <n v="25136873"/>
    <s v="ZARAZAGA"/>
    <s v="CHAMORRO"/>
    <s v="MIRIAM"/>
    <s v="ZARAZAGA CHAMORRO, MIRIAM"/>
    <x v="0"/>
    <x v="1"/>
    <x v="0"/>
    <n v="5"/>
    <n v="3"/>
    <s v="myzaraza"/>
    <s v="myriam.zarazaga@unirioja.es"/>
    <n v="2.1"/>
    <n v="2.1"/>
    <n v="504"/>
    <s v="PROFESOR TITULAR UNIVERSIDAD"/>
    <s v="01R"/>
    <s v="TIEMPO COMPLETO REDUCIDO"/>
    <s v="2015-09-15 00:00:00.0"/>
    <s v="null"/>
    <s v="DF100142"/>
    <s v="PROFESOR TITULAR DE UNIVIERSIDADQ"/>
    <s v="R101"/>
    <x v="4"/>
    <n v="60"/>
    <s v="BIOQUÍMICA Y BIOLOGÍA MOLECULAR"/>
  </r>
  <r>
    <x v="7"/>
    <n v="16522419"/>
    <x v="3"/>
    <n v="764"/>
    <s v="764G"/>
    <s v="GRUPO-A"/>
    <s v="Enfermería comunitaria I"/>
    <s v="GG"/>
    <s v="GRUPO GRANDE"/>
    <s v="764G"/>
    <s v="GG de Enfermería comunitaria I"/>
    <s v="GRUPO-A"/>
    <s v="GG de Enfermería comunitaria I"/>
    <s v="2S"/>
    <n v="16522419"/>
    <s v="ARANDA"/>
    <s v="AYENSA"/>
    <s v="ÁNGEL"/>
    <s v="ARANDA AYENSA, ÁNGEL"/>
    <x v="0"/>
    <x v="1"/>
    <x v="1"/>
    <n v="0"/>
    <n v="0"/>
    <s v="anaranda"/>
    <s v="angel.aranda@unirioja.es"/>
    <n v="3.5"/>
    <n v="3.5"/>
    <s v="A-0537"/>
    <s v="TITULAR"/>
    <s v="P03"/>
    <s v="TIEMPO PARCIAL (3+3 HORAS)"/>
    <s v="2011-01-01 00:00:00.0"/>
    <s v="null"/>
    <s v="PI100798"/>
    <s v="TITULAR"/>
    <s v="R111"/>
    <x v="7"/>
    <n v="265"/>
    <s v="ESTADÍSTICA E INVESTIGACIÓN OPERATIVA"/>
  </r>
  <r>
    <x v="8"/>
    <n v="34798214"/>
    <x v="2"/>
    <n v="767"/>
    <s v="016G"/>
    <s v="GRUPO-A"/>
    <s v="Introducción a la literatura española"/>
    <s v="GG"/>
    <s v="GRUPO GRANDE"/>
    <s v="016G"/>
    <s v="TEORIA DE INTRODUCCIÓN A LA LITERATURA ESPAÑOLA"/>
    <s v="GRUPO-A"/>
    <s v="Grupo de Teoría de INTRODUCCIÓN A LA LITERATURA ESPAÑOLA"/>
    <s v="1S"/>
    <n v="34798214"/>
    <s v="MARTÍNEZ"/>
    <s v="LÓPEZ"/>
    <s v="Mª ISABEL"/>
    <s v="MARTÍNEZ LÓPEZ, Mª ISABEL"/>
    <x v="0"/>
    <x v="0"/>
    <x v="0"/>
    <n v="3"/>
    <n v="0"/>
    <s v="mamartlop"/>
    <s v="maribel.martinez@unirioja.es"/>
    <n v="0"/>
    <n v="0"/>
    <n v="504"/>
    <s v="PROFESOR TITULAR UNIVERSIDAD"/>
    <s v="C01"/>
    <s v="TIEMPO COMPLETO"/>
    <s v="2018-11-26 00:00:00.0"/>
    <s v="null"/>
    <s v="DF31547"/>
    <s v="PROFESOR TITULAR DE UNIVERSIDAD"/>
    <s v="R106"/>
    <x v="5"/>
    <n v="583"/>
    <s v="LITERATURA ESPAÑOLA"/>
  </r>
  <r>
    <x v="8"/>
    <n v="72801386"/>
    <x v="2"/>
    <n v="767"/>
    <s v="016G"/>
    <s v="GRUPO-A"/>
    <s v="Introducción a la literatura española"/>
    <s v="GG"/>
    <s v="GRUPO GRANDE"/>
    <s v="016G"/>
    <s v="TEORIA DE INTRODUCCIÓN A LA LITERATURA ESPAÑOLA"/>
    <s v="GRUPO-A"/>
    <s v="Grupo de Teoría de INTRODUCCIÓN A LA LITERATURA ESPAÑOLA"/>
    <s v="1S"/>
    <n v="72801386"/>
    <s v="SAINZ"/>
    <s v="BARIAIN"/>
    <s v="ISABEL"/>
    <s v="SAINZ BARIAIN, ISABEL"/>
    <x v="1"/>
    <x v="0"/>
    <x v="0"/>
    <n v="0"/>
    <n v="0"/>
    <s v="issainb"/>
    <s v="isabel.sainzb@unirioja.es"/>
    <n v="4.5"/>
    <n v="4.5"/>
    <n v="536"/>
    <s v="PROFESOR INTERINO"/>
    <s v="P06"/>
    <s v="TIEMPO PARCIAL (6+6 HORAS)"/>
    <s v="2018-09-18 00:00:00.0"/>
    <s v="null"/>
    <s v="PI101365"/>
    <s v="PROFESOR CONTRATADO INTERINO"/>
    <s v="R106"/>
    <x v="5"/>
    <n v="583"/>
    <s v="LITERATURA ESPAÑOLA"/>
  </r>
  <r>
    <x v="9"/>
    <n v="34798214"/>
    <x v="2"/>
    <n v="767"/>
    <s v="016G"/>
    <s v="GRUPO-A"/>
    <s v="Introducción a la literatura española"/>
    <s v="GG"/>
    <s v="GRUPO GRANDE"/>
    <s v="016G"/>
    <s v="TEORIA DE INTRODUCCIÓN A LA LITERATURA ESPAÑOLA"/>
    <s v="GRUPO-A"/>
    <s v="Grupo de Teoría de INTRODUCCIÓN A LA LITERATURA ESPAÑOLA"/>
    <s v="1S"/>
    <n v="34798214"/>
    <s v="MARTÍNEZ"/>
    <s v="LÓPEZ"/>
    <s v="Mª ISABEL"/>
    <s v="MARTÍNEZ LÓPEZ, Mª ISABEL"/>
    <x v="0"/>
    <x v="0"/>
    <x v="0"/>
    <n v="3"/>
    <n v="0"/>
    <s v="mamartlop"/>
    <s v="maribel.martinez@unirioja.es"/>
    <n v="0"/>
    <m/>
    <n v="504"/>
    <s v="PROFESOR TITULAR UNIVERSIDAD"/>
    <s v="C01"/>
    <s v="TIEMPO COMPLETO"/>
    <s v="2018-11-26 00:00:00.0"/>
    <s v="null"/>
    <s v="DF31547"/>
    <s v="PROFESOR TITULAR DE UNIVERSIDAD"/>
    <s v="R106"/>
    <x v="5"/>
    <n v="583"/>
    <s v="LITERATURA ESPAÑOLA"/>
  </r>
  <r>
    <x v="9"/>
    <n v="72801386"/>
    <x v="2"/>
    <n v="767"/>
    <s v="016G"/>
    <s v="GRUPO-A"/>
    <s v="Introducción a la literatura española"/>
    <s v="GG"/>
    <s v="GRUPO GRANDE"/>
    <s v="016G"/>
    <s v="TEORIA DE INTRODUCCIÓN A LA LITERATURA ESPAÑOLA"/>
    <s v="GRUPO-A"/>
    <s v="Grupo de Teoría de INTRODUCCIÓN A LA LITERATURA ESPAÑOLA"/>
    <s v="1S"/>
    <n v="72801386"/>
    <s v="SAINZ"/>
    <s v="BARIAIN"/>
    <s v="ISABEL"/>
    <s v="SAINZ BARIAIN, ISABEL"/>
    <x v="1"/>
    <x v="0"/>
    <x v="0"/>
    <n v="0"/>
    <n v="0"/>
    <s v="issainb"/>
    <s v="isabel.sainzb@unirioja.es"/>
    <n v="4.5"/>
    <m/>
    <n v="536"/>
    <s v="PROFESOR INTERINO"/>
    <s v="P06"/>
    <s v="TIEMPO PARCIAL (6+6 HORAS)"/>
    <s v="2018-09-18 00:00:00.0"/>
    <s v="null"/>
    <s v="PI101365"/>
    <s v="PROFESOR CONTRATADO INTERINO"/>
    <s v="R106"/>
    <x v="5"/>
    <n v="583"/>
    <s v="LITERATURA ESPAÑOLA"/>
  </r>
  <r>
    <x v="8"/>
    <n v="73134033"/>
    <x v="2"/>
    <n v="768"/>
    <s v="020G"/>
    <s v="GRUPO-A"/>
    <s v="Lengua y literatura clásicas"/>
    <s v="GG"/>
    <s v="GRUPO GRANDE"/>
    <s v="020G"/>
    <s v="TEORIA DE LENGUA Y LITERATURA CLÁSICAS"/>
    <s v="GRUPO-A"/>
    <s v="Grupo de Teoria de LENGUA Y LITERATURA CLÁSICAS"/>
    <s v="2S"/>
    <n v="73134033"/>
    <s v="IBARZO"/>
    <s v="JOVEN"/>
    <s v="CLAUDIA"/>
    <s v="IBARZO JOVEN, CLAUDIA"/>
    <x v="1"/>
    <x v="0"/>
    <x v="1"/>
    <n v="0"/>
    <n v="0"/>
    <s v="clibarzo"/>
    <s v="claudia.ibarzo@unirioja.es"/>
    <n v="4.5"/>
    <n v="4.5"/>
    <n v="536"/>
    <s v="PROFESOR INTERINO"/>
    <s v="C01"/>
    <s v="TIEMPO COMPLETO"/>
    <s v="2019-02-11 00:00:00.0"/>
    <s v="2019-07-28 00:00:00.0"/>
    <s v="PI101456"/>
    <s v="PROFESOR CONTRATADO INTERINO"/>
    <s v="R106"/>
    <x v="5"/>
    <n v="355"/>
    <s v="FILOLOGÍA LATINA"/>
  </r>
  <r>
    <x v="9"/>
    <n v="73134033"/>
    <x v="2"/>
    <n v="768"/>
    <s v="020G"/>
    <s v="GRUPO-A"/>
    <s v="Lengua y literatura clásicas"/>
    <s v="GG"/>
    <s v="GRUPO GRANDE"/>
    <s v="020G"/>
    <s v="TEORIA DE LENGUA Y LITERATURA CLÁSICAS"/>
    <s v="GRUPO-A"/>
    <s v="Grupo de Teoria de LENGUA Y LITERATURA CLÁSICAS"/>
    <s v="2S"/>
    <n v="73134033"/>
    <s v="IBARZO"/>
    <s v="JOVEN"/>
    <s v="CLAUDIA"/>
    <s v="IBARZO JOVEN, CLAUDIA"/>
    <x v="1"/>
    <x v="0"/>
    <x v="1"/>
    <n v="0"/>
    <n v="0"/>
    <s v="clibarzo"/>
    <s v="claudia.ibarzo@unirioja.es"/>
    <n v="4.5"/>
    <m/>
    <n v="536"/>
    <s v="PROFESOR INTERINO"/>
    <s v="C01"/>
    <s v="TIEMPO COMPLETO"/>
    <s v="2019-02-11 00:00:00.0"/>
    <s v="2019-07-28 00:00:00.0"/>
    <s v="PI101456"/>
    <s v="PROFESOR CONTRATADO INTERINO"/>
    <s v="R106"/>
    <x v="5"/>
    <n v="355"/>
    <s v="FILOLOGÍA LATINA"/>
  </r>
  <r>
    <x v="10"/>
    <n v="73134033"/>
    <x v="2"/>
    <n v="768"/>
    <s v="020G"/>
    <s v="GRUPO-A"/>
    <s v="Lengua y literatura clásicas"/>
    <s v="GG"/>
    <s v="GRUPO GRANDE"/>
    <s v="020G"/>
    <s v="TEORIA DE LENGUA Y LITERATURA CLÁSICAS"/>
    <s v="GRUPO-A"/>
    <s v="Grupo de Teoria de LENGUA Y LITERATURA CLÁSICAS"/>
    <s v="2S"/>
    <n v="73134033"/>
    <s v="IBARZO"/>
    <s v="JOVEN"/>
    <s v="CLAUDIA"/>
    <s v="IBARZO JOVEN, CLAUDIA"/>
    <x v="1"/>
    <x v="0"/>
    <x v="1"/>
    <n v="0"/>
    <n v="0"/>
    <s v="clibarzo"/>
    <s v="claudia.ibarzo@unirioja.es"/>
    <n v="4.5"/>
    <m/>
    <n v="536"/>
    <s v="PROFESOR INTERINO"/>
    <s v="C01"/>
    <s v="TIEMPO COMPLETO"/>
    <s v="2019-02-11 00:00:00.0"/>
    <s v="2019-07-28 00:00:00.0"/>
    <s v="PI101456"/>
    <s v="PROFESOR CONTRATADO INTERINO"/>
    <s v="R106"/>
    <x v="5"/>
    <n v="355"/>
    <s v="FILOLOGÍA LATINA"/>
  </r>
  <r>
    <x v="6"/>
    <n v="16535879"/>
    <x v="0"/>
    <n v="769"/>
    <s v="103G"/>
    <s v="GRUPO-A"/>
    <s v="Segundo idioma moderno I: Francés"/>
    <s v="GG"/>
    <s v="GRUPO GRANDE"/>
    <s v="103G"/>
    <s v="TEORIA DE SEGUNDO IDIOMA MODERNO I: FRANCÉS"/>
    <s v="GRUPO-A"/>
    <s v="Grupo de Teoria deSEGUNDO IDIOMA MODERNO I: FRANCÉS"/>
    <s v="1S"/>
    <n v="16535879"/>
    <s v="IÑARREA"/>
    <s v="LAS HERAS"/>
    <s v="IGNACIO"/>
    <s v="IÑARREA LAS HERAS, IGNACIO"/>
    <x v="1"/>
    <x v="0"/>
    <x v="0"/>
    <n v="5"/>
    <n v="3"/>
    <s v="iinarrea"/>
    <s v="ignacio.inarrea@unirioja.es"/>
    <n v="3"/>
    <n v="3"/>
    <n v="500"/>
    <s v="CATEDRATICO DE UNIVERSIDAD"/>
    <s v="C01"/>
    <s v="TIEMPO COMPLETO"/>
    <s v="2017-12-18 00:00:00.0"/>
    <s v="null"/>
    <s v="DF100353"/>
    <s v="CATEDRÁTICO DE UNIVERSIDAD"/>
    <s v="R107"/>
    <x v="6"/>
    <n v="335"/>
    <s v="FILOLOGÍA FRANCESA"/>
  </r>
  <r>
    <x v="8"/>
    <n v="16535879"/>
    <x v="2"/>
    <n v="769"/>
    <s v="103G"/>
    <s v="GRUPO-A"/>
    <s v="Segundo idioma moderno I: Francés"/>
    <s v="GG"/>
    <s v="GRUPO GRANDE"/>
    <s v="103G"/>
    <s v="TEORIA DE SEGUNDO IDIOMA MODERNO I: FRANCÉS"/>
    <s v="GRUPO-A"/>
    <s v="Grupo de Teoria deSEGUNDO IDIOMA MODERNO I: FRANCÉS"/>
    <s v="1S"/>
    <n v="16535879"/>
    <s v="IÑARREA"/>
    <s v="LAS HERAS"/>
    <s v="IGNACIO"/>
    <s v="IÑARREA LAS HERAS, IGNACIO"/>
    <x v="1"/>
    <x v="0"/>
    <x v="0"/>
    <n v="5"/>
    <n v="3"/>
    <s v="iinarrea"/>
    <s v="ignacio.inarrea@unirioja.es"/>
    <n v="3"/>
    <m/>
    <n v="500"/>
    <s v="CATEDRATICO DE UNIVERSIDAD"/>
    <s v="C01"/>
    <s v="TIEMPO COMPLETO"/>
    <s v="2017-12-18 00:00:00.0"/>
    <s v="null"/>
    <s v="DF100353"/>
    <s v="CATEDRÁTICO DE UNIVERSIDAD"/>
    <s v="R107"/>
    <x v="6"/>
    <n v="335"/>
    <s v="FILOLOGÍA FRANCESA"/>
  </r>
  <r>
    <x v="8"/>
    <s v="X4135783"/>
    <x v="2"/>
    <n v="769"/>
    <s v="103LI"/>
    <s v="GRUPO-A2"/>
    <s v="Segundo idioma moderno I: Francés"/>
    <s v="GLI"/>
    <s v="GRUPO DE LABORATORIO DE IDIOMAS"/>
    <s v="103LI"/>
    <s v="PRÁCTICAS DE LABORATORIO DE SEGUNDO IDIOMA MODERNO I: FRANCÉS"/>
    <s v="GRUPO-A2"/>
    <s v="Laboratorio de Idiomas de Segundo idioma moderno I: francés"/>
    <s v="1S"/>
    <s v="X4135783"/>
    <s v="VIEL"/>
    <s v="-"/>
    <s v="ANITA JOCELYNE MARIE"/>
    <s v="VIEL -, ANITA JOCELYNE MARIE"/>
    <x v="1"/>
    <x v="0"/>
    <x v="1"/>
    <n v="0"/>
    <n v="0"/>
    <s v="anviel"/>
    <s v="anita.viel@unirioja.es"/>
    <n v="1.5"/>
    <n v="1.5"/>
    <n v="532"/>
    <s v="LABORAL DOCENTE-ASOCIADO"/>
    <s v="P03"/>
    <s v="TIEMPO PARCIAL (3+3 HORAS)"/>
    <s v="2018-09-17 00:00:00.0"/>
    <s v="2019-09-14 00:00:00.0"/>
    <s v="PI101367"/>
    <s v="PROFESOR ASOCIADO"/>
    <s v="R107"/>
    <x v="6"/>
    <n v="335"/>
    <s v="FILOLOGÍA FRANCESA"/>
  </r>
  <r>
    <x v="8"/>
    <n v="70865948"/>
    <x v="2"/>
    <n v="770"/>
    <s v="018G"/>
    <s v="GRUPO-A"/>
    <s v="Teoría del lenguaje"/>
    <s v="GG"/>
    <s v="GRUPO GRANDE"/>
    <s v="018G"/>
    <s v="TEORIA DE TEORIA DEL LENGUAJE"/>
    <s v="GRUPO-A"/>
    <s v="Grupo de Teoria de TEORIA DEL LENGUAJE"/>
    <s v="1S"/>
    <n v="70865948"/>
    <s v="FASLA"/>
    <s v="FERNÁNDEZ"/>
    <s v="DALILA"/>
    <s v="FASLA FERNÁNDEZ, DALILA"/>
    <x v="1"/>
    <x v="1"/>
    <x v="0"/>
    <n v="4"/>
    <n v="1"/>
    <s v="dafasla"/>
    <s v="dalila.fasla@unirioja.es"/>
    <n v="3"/>
    <n v="3"/>
    <n v="504"/>
    <s v="PROFESOR TITULAR UNIVERSIDAD"/>
    <s v="01A"/>
    <s v="TIEMPO COMPLETO AMPLIADO"/>
    <s v="2012-09-01 00:00:00.0"/>
    <s v="null"/>
    <s v="DF100036"/>
    <s v="PROFESOR TITULAR DE UNIVERSIDAD"/>
    <s v="R106"/>
    <x v="5"/>
    <n v="575"/>
    <s v="LINGÜÍSTICA GENERAL"/>
  </r>
  <r>
    <x v="6"/>
    <n v="16570961"/>
    <x v="0"/>
    <n v="771"/>
    <s v="105G"/>
    <s v="GRUPO-A"/>
    <s v="Segundo idioma moderno II: Francés"/>
    <s v="GG"/>
    <s v="GRUPO GRANDE"/>
    <s v="105G"/>
    <s v="TEORIA DE SEGUNDO IDIOMA MODERNO I: FRANCÉS"/>
    <s v="GRUPO-A"/>
    <s v="Grupo de Teoria de SEGUNDO IDIOMA MODERNO II: FRANCÉS"/>
    <s v="2S"/>
    <n v="16570961"/>
    <s v="CABELLO"/>
    <s v="ANDRÉS"/>
    <s v="NURIA"/>
    <s v="CABELLO ANDRÉS, NURIA"/>
    <x v="0"/>
    <x v="0"/>
    <x v="1"/>
    <n v="1"/>
    <n v="0"/>
    <s v="nucabea"/>
    <s v="nuria.cabelloa@unirioja.es"/>
    <n v="3"/>
    <n v="3"/>
    <n v="536"/>
    <s v="PROFESOR INTERINO"/>
    <s v="C01"/>
    <s v="TIEMPO COMPLETO"/>
    <s v="2015-09-15 00:00:00.0"/>
    <s v="null"/>
    <s v="PI101032"/>
    <s v="PROFESOR CONTRATADO INTERINO"/>
    <s v="R107"/>
    <x v="6"/>
    <n v="335"/>
    <s v="FILOLOGÍA FRANCESA"/>
  </r>
  <r>
    <x v="6"/>
    <n v="9398535"/>
    <x v="0"/>
    <n v="776"/>
    <s v="039G"/>
    <s v="GRUPO-A"/>
    <s v="Idioma moderno IV: Inglés"/>
    <s v="GG"/>
    <s v="GRUPO GRANDE"/>
    <s v="039G"/>
    <s v="GRUPO GRANDE DE IDIOMA MODERNO IV: INGLÉS"/>
    <s v="GRUPO-A"/>
    <s v="Grupo Grande de IDIOMA MODERNO IV: INGLÉS"/>
    <s v="2S"/>
    <n v="9398535"/>
    <s v="DÍAZ"/>
    <s v="CUESTA"/>
    <s v="JOSÉ"/>
    <s v="DÍAZ CUESTA, JOSÉ"/>
    <x v="1"/>
    <x v="0"/>
    <x v="0"/>
    <n v="4"/>
    <n v="1"/>
    <s v="josediaz"/>
    <s v="jose.diaz-cuesta@unirioja.es"/>
    <n v="2.2000000000000002"/>
    <n v="2.2000000000000002"/>
    <n v="534"/>
    <s v="CONTRATADO DOCTOR -TIPO 1"/>
    <s v="C01"/>
    <s v="TIEMPO COMPLETO"/>
    <s v="2012-02-03 00:00:00.0"/>
    <s v="null"/>
    <s v="DF32499"/>
    <s v="CONTRATADO DOCTOR"/>
    <s v="R107"/>
    <x v="6"/>
    <n v="345"/>
    <s v="FILOLOGÍA INGLESA"/>
  </r>
  <r>
    <x v="8"/>
    <n v="16546617"/>
    <x v="2"/>
    <n v="777"/>
    <s v="040G"/>
    <s v="GRUPO-A"/>
    <s v="Literatura inglesa I"/>
    <s v="GG"/>
    <s v="GRUPO GRANDE"/>
    <s v="040G"/>
    <s v="GRUPO GRANDE DE LITERATURA INGLESA I"/>
    <s v="GRUPO-A"/>
    <s v="Grupo Grande de LITERATURA INGLESA I"/>
    <s v="2S"/>
    <n v="16546617"/>
    <s v="BARRERAS"/>
    <s v="GÓMEZ"/>
    <s v="MARÍA ASUNCIÓN"/>
    <s v="BARRERAS GÓMEZ, MARÍA ASUNCIÓN"/>
    <x v="1"/>
    <x v="0"/>
    <x v="0"/>
    <n v="5"/>
    <n v="2"/>
    <s v="mabarrer"/>
    <s v="asuncion.barreras@unirioja.es"/>
    <n v="4.5"/>
    <n v="4.5"/>
    <n v="504"/>
    <s v="PROFESOR TITULAR UNIVERSIDAD"/>
    <s v="C01"/>
    <s v="TIEMPO COMPLETO"/>
    <s v="2017-09-15 00:00:00.0"/>
    <s v="null"/>
    <s v="DF31707"/>
    <s v="PROFESOR TITULAR DE UNIVERSIDAD"/>
    <s v="R107"/>
    <x v="6"/>
    <n v="345"/>
    <s v="FILOLOGÍA INGLESA"/>
  </r>
  <r>
    <x v="8"/>
    <n v="36168750"/>
    <x v="2"/>
    <n v="778"/>
    <s v="026G"/>
    <s v="GRUPO-A"/>
    <s v="Introducción a las ideas filosóficas"/>
    <s v="GG"/>
    <s v="GRUPO GRANDE"/>
    <s v="026G"/>
    <s v="GRUPO GRANDE DE INTRODUCCIÓN A LAS IDEAS FILOSOFICAS"/>
    <s v="GRUPO-A"/>
    <s v="Grupo Grande de INTRODUCCIÓN A LAS IDEAS FILOSÓFICAS"/>
    <s v="2S"/>
    <n v="36168750"/>
    <s v="FERNÁNDEZ"/>
    <s v="GUERRERO"/>
    <s v="OLAYA"/>
    <s v="FERNÁNDEZ GUERRERO, OLAYA"/>
    <x v="0"/>
    <x v="0"/>
    <x v="0"/>
    <n v="0"/>
    <n v="0"/>
    <s v="olferng"/>
    <s v="olaya.fernandez@unirioja.es"/>
    <n v="4.5"/>
    <n v="4.5"/>
    <n v="536"/>
    <s v="PROFESOR INTERINO"/>
    <s v="C01"/>
    <s v="TIEMPO COMPLETO"/>
    <s v="2017-09-15 00:00:00.0"/>
    <s v="null"/>
    <s v="PI101279"/>
    <s v="PROFESOR CONTRATADO INTERINO"/>
    <s v="R114"/>
    <x v="3"/>
    <n v="383"/>
    <s v="FILOSOFÍA MORAL"/>
  </r>
  <r>
    <x v="10"/>
    <n v="36168750"/>
    <x v="2"/>
    <n v="778"/>
    <s v="026G"/>
    <s v="GRUPO-A"/>
    <s v="Introducción a las ideas filosóficas"/>
    <s v="GG"/>
    <s v="GRUPO GRANDE"/>
    <s v="026G"/>
    <s v="GRUPO GRANDE DE INTRODUCCIÓN A LAS IDEAS FILOSOFICAS"/>
    <s v="GRUPO-A"/>
    <s v="Grupo Grande de INTRODUCCIÓN A LAS IDEAS FILOSÓFICAS"/>
    <s v="2S"/>
    <n v="36168750"/>
    <s v="FERNÁNDEZ"/>
    <s v="GUERRERO"/>
    <s v="OLAYA"/>
    <s v="FERNÁNDEZ GUERRERO, OLAYA"/>
    <x v="0"/>
    <x v="0"/>
    <x v="0"/>
    <n v="0"/>
    <n v="0"/>
    <s v="olferng"/>
    <s v="olaya.fernandez@unirioja.es"/>
    <n v="4.5"/>
    <m/>
    <n v="536"/>
    <s v="PROFESOR INTERINO"/>
    <s v="C01"/>
    <s v="TIEMPO COMPLETO"/>
    <s v="2017-09-15 00:00:00.0"/>
    <s v="null"/>
    <s v="PI101279"/>
    <s v="PROFESOR CONTRATADO INTERINO"/>
    <s v="R114"/>
    <x v="3"/>
    <n v="383"/>
    <s v="FILOSOFÍA MORAL"/>
  </r>
  <r>
    <x v="9"/>
    <n v="16567556"/>
    <x v="2"/>
    <n v="785"/>
    <s v="602207G"/>
    <s v="GRUPO-A"/>
    <s v="Filosofía I"/>
    <s v="GG"/>
    <s v="GRUPO GRANDE"/>
    <s v="602207G"/>
    <s v="GRUPO GRANDE DE FILOSOFÍA I"/>
    <s v="GRUPO-A"/>
    <s v="Grupo Grande de FILOSOFÍA I"/>
    <s v="2S"/>
    <n v="16567556"/>
    <s v="HERNÁNDEZ"/>
    <s v="SÁENZ"/>
    <s v="ALBERTO"/>
    <s v="HERNÁNDEZ SÁENZ, ALBERTO"/>
    <x v="1"/>
    <x v="1"/>
    <x v="1"/>
    <n v="0"/>
    <n v="0"/>
    <s v="alhernsa"/>
    <s v="alberto.hernandez@unirioja.es"/>
    <n v="4.5"/>
    <n v="4.5"/>
    <n v="532"/>
    <s v="LABORAL DOCENTE-ASOCIADO"/>
    <s v="P04"/>
    <s v="TIEMPO PARCIAL (4+4 HORAS)"/>
    <s v="2019-02-04 00:00:00.0"/>
    <s v="2019-09-14 00:00:00.0"/>
    <s v="PI101452"/>
    <s v="PROFESOR ASOCIADO"/>
    <s v="R114"/>
    <x v="3"/>
    <n v="375"/>
    <s v="FILOSOFÍA"/>
  </r>
  <r>
    <x v="8"/>
    <n v="16595315"/>
    <x v="2"/>
    <n v="789"/>
    <s v="015G"/>
    <s v="GRUPO-A"/>
    <s v="Norma y uso del español actual"/>
    <s v="GG"/>
    <s v="GRUPO GRANDE"/>
    <s v="015G"/>
    <s v="TEORIA DE NORMA Y USO DEL ESPAÑOL ACTUAL"/>
    <s v="GRUPO-A"/>
    <s v="Grupo de Teoria de NORMA Y USO DEL ESPAÑOL ACTUAL"/>
    <s v="1S"/>
    <n v="16595315"/>
    <s v="GARCÍA"/>
    <s v="ANDREVA"/>
    <s v="FERNANDO"/>
    <s v="GARCÍA ANDREVA, FERNANDO"/>
    <x v="0"/>
    <x v="0"/>
    <x v="1"/>
    <n v="2"/>
    <n v="0"/>
    <s v="fegarcan"/>
    <s v="fernando.garciaan@unirioja.es"/>
    <n v="1.5"/>
    <n v="1.5"/>
    <n v="536"/>
    <s v="PROFESOR INTERINO"/>
    <s v="C01"/>
    <s v="TIEMPO COMPLETO"/>
    <s v="2013-09-16 00:00:00.0"/>
    <s v="null"/>
    <s v="PI100914"/>
    <s v="PROFESOR CONTRATADO INTERINO"/>
    <s v="R106"/>
    <x v="5"/>
    <n v="567"/>
    <s v="LENGUA ESPAÑOLA"/>
  </r>
  <r>
    <x v="8"/>
    <n v="16620640"/>
    <x v="2"/>
    <n v="789"/>
    <s v="015G"/>
    <s v="GRUPO-A"/>
    <s v="Norma y uso del español actual"/>
    <s v="GG"/>
    <s v="GRUPO GRANDE"/>
    <s v="015G"/>
    <s v="TEORIA DE NORMA Y USO DEL ESPAÑOL ACTUAL"/>
    <s v="GRUPO-A"/>
    <s v="Grupo de Teoria de NORMA Y USO DEL ESPAÑOL ACTUAL"/>
    <s v="1S"/>
    <n v="16620640"/>
    <s v="LAS HERAS"/>
    <s v="CALVO"/>
    <s v="MIGUEL"/>
    <s v="LAS HERAS CALVO, MIGUEL"/>
    <x v="1"/>
    <x v="0"/>
    <x v="1"/>
    <n v="0"/>
    <n v="0"/>
    <s v="milasher"/>
    <s v="miguel.las-heras@unirioja.es"/>
    <n v="3"/>
    <n v="3"/>
    <n v="536"/>
    <s v="PROFESOR INTERINO"/>
    <s v="C01"/>
    <s v="TIEMPO COMPLETO"/>
    <s v="2018-09-18 00:00:00.0"/>
    <s v="null"/>
    <s v="PI101364"/>
    <s v="PROFESOR CONTRATADO INTERINO"/>
    <s v="R106"/>
    <x v="5"/>
    <n v="567"/>
    <s v="LENGUA ESPAÑOLA"/>
  </r>
  <r>
    <x v="9"/>
    <n v="16595315"/>
    <x v="2"/>
    <n v="789"/>
    <s v="015G"/>
    <s v="GRUPO-A"/>
    <s v="Norma y uso del español actual"/>
    <s v="GG"/>
    <s v="GRUPO GRANDE"/>
    <s v="015G"/>
    <s v="TEORIA DE NORMA Y USO DEL ESPAÑOL ACTUAL"/>
    <s v="GRUPO-A"/>
    <s v="Grupo de Teoria de NORMA Y USO DEL ESPAÑOL ACTUAL"/>
    <s v="1S"/>
    <n v="16595315"/>
    <s v="GARCÍA"/>
    <s v="ANDREVA"/>
    <s v="FERNANDO"/>
    <s v="GARCÍA ANDREVA, FERNANDO"/>
    <x v="0"/>
    <x v="0"/>
    <x v="1"/>
    <n v="2"/>
    <n v="0"/>
    <s v="fegarcan"/>
    <s v="fernando.garciaan@unirioja.es"/>
    <n v="1.5"/>
    <m/>
    <n v="536"/>
    <s v="PROFESOR INTERINO"/>
    <s v="C01"/>
    <s v="TIEMPO COMPLETO"/>
    <s v="2013-09-16 00:00:00.0"/>
    <s v="null"/>
    <s v="PI100914"/>
    <s v="PROFESOR CONTRATADO INTERINO"/>
    <s v="R106"/>
    <x v="5"/>
    <n v="567"/>
    <s v="LENGUA ESPAÑOLA"/>
  </r>
  <r>
    <x v="9"/>
    <n v="16620640"/>
    <x v="2"/>
    <n v="789"/>
    <s v="015G"/>
    <s v="GRUPO-A"/>
    <s v="Norma y uso del español actual"/>
    <s v="GG"/>
    <s v="GRUPO GRANDE"/>
    <s v="015G"/>
    <s v="TEORIA DE NORMA Y USO DEL ESPAÑOL ACTUAL"/>
    <s v="GRUPO-A"/>
    <s v="Grupo de Teoria de NORMA Y USO DEL ESPAÑOL ACTUAL"/>
    <s v="1S"/>
    <n v="16620640"/>
    <s v="LAS HERAS"/>
    <s v="CALVO"/>
    <s v="MIGUEL"/>
    <s v="LAS HERAS CALVO, MIGUEL"/>
    <x v="1"/>
    <x v="0"/>
    <x v="1"/>
    <n v="0"/>
    <n v="0"/>
    <s v="milasher"/>
    <s v="miguel.las-heras@unirioja.es"/>
    <n v="3"/>
    <m/>
    <n v="536"/>
    <s v="PROFESOR INTERINO"/>
    <s v="C01"/>
    <s v="TIEMPO COMPLETO"/>
    <s v="2018-09-18 00:00:00.0"/>
    <s v="null"/>
    <s v="PI101364"/>
    <s v="PROFESOR CONTRATADO INTERINO"/>
    <s v="R106"/>
    <x v="5"/>
    <n v="567"/>
    <s v="LENGUA ESPAÑOLA"/>
  </r>
  <r>
    <x v="8"/>
    <n v="16592004"/>
    <x v="2"/>
    <n v="790"/>
    <s v="023G"/>
    <s v="GRUPO-A"/>
    <s v="Introducción a la historia y la historiografía"/>
    <s v="GG"/>
    <s v="GRUPO GRANDE"/>
    <s v="023G"/>
    <s v="GRUPO GRANDE DE INTRODUCCIÓN A LA HISTORIA Y A LA HISTORIOGRAFÍA"/>
    <s v="GRUPO-A"/>
    <s v="Grupo Grande de INTRODUCCIÓN A LA HISTORIA Y A LA HISTORIOGRAFIA"/>
    <s v="1S"/>
    <n v="16592004"/>
    <s v="ITURRIAGA"/>
    <s v="BARCO"/>
    <s v="DIEGO"/>
    <s v="ITURRIAGA BARCO, DIEGO"/>
    <x v="1"/>
    <x v="1"/>
    <x v="0"/>
    <n v="0"/>
    <n v="0"/>
    <s v="diiturri"/>
    <s v="diego.iturriaga@unirioja.es"/>
    <n v="4.5"/>
    <n v="4.5"/>
    <n v="536"/>
    <s v="PROFESOR INTERINO"/>
    <s v="C01"/>
    <s v="TIEMPO COMPLETO"/>
    <s v="2017-09-15 00:00:00.0"/>
    <s v="null"/>
    <s v="PI101283"/>
    <s v="PROFESOR CONTRATADO INTERINO"/>
    <s v="R114"/>
    <x v="3"/>
    <n v="450"/>
    <s v="HISTORIA CONTEMPORÁNEA"/>
  </r>
  <r>
    <x v="9"/>
    <n v="16592004"/>
    <x v="2"/>
    <n v="790"/>
    <s v="023G"/>
    <s v="GRUPO-A"/>
    <s v="Introducción a la historia y la historiografía"/>
    <s v="GG"/>
    <s v="GRUPO GRANDE"/>
    <s v="023G"/>
    <s v="GRUPO GRANDE DE INTRODUCCIÓN A LA HISTORIA Y A LA HISTORIOGRAFÍA"/>
    <s v="GRUPO-A"/>
    <s v="Grupo Grande de INTRODUCCIÓN A LA HISTORIA Y A LA HISTORIOGRAFIA"/>
    <s v="1S"/>
    <n v="16592004"/>
    <s v="ITURRIAGA"/>
    <s v="BARCO"/>
    <s v="DIEGO"/>
    <s v="ITURRIAGA BARCO, DIEGO"/>
    <x v="1"/>
    <x v="1"/>
    <x v="0"/>
    <n v="0"/>
    <n v="0"/>
    <s v="diiturri"/>
    <s v="diego.iturriaga@unirioja.es"/>
    <n v="4.5"/>
    <m/>
    <n v="536"/>
    <s v="PROFESOR INTERINO"/>
    <s v="C01"/>
    <s v="TIEMPO COMPLETO"/>
    <s v="2017-09-15 00:00:00.0"/>
    <s v="null"/>
    <s v="PI101283"/>
    <s v="PROFESOR CONTRATADO INTERINO"/>
    <s v="R114"/>
    <x v="3"/>
    <n v="450"/>
    <s v="HISTORIA CONTEMPORÁNEA"/>
  </r>
  <r>
    <x v="10"/>
    <n v="16592004"/>
    <x v="2"/>
    <n v="790"/>
    <s v="023G"/>
    <s v="GRUPO-A"/>
    <s v="Introducción a la historia y la historiografía"/>
    <s v="GG"/>
    <s v="GRUPO GRANDE"/>
    <s v="023G"/>
    <s v="GRUPO GRANDE DE INTRODUCCIÓN A LA HISTORIA Y A LA HISTORIOGRAFÍA"/>
    <s v="GRUPO-A"/>
    <s v="Grupo Grande de INTRODUCCIÓN A LA HISTORIA Y A LA HISTORIOGRAFIA"/>
    <s v="1S"/>
    <n v="16592004"/>
    <s v="ITURRIAGA"/>
    <s v="BARCO"/>
    <s v="DIEGO"/>
    <s v="ITURRIAGA BARCO, DIEGO"/>
    <x v="1"/>
    <x v="1"/>
    <x v="0"/>
    <n v="0"/>
    <n v="0"/>
    <s v="diiturri"/>
    <s v="diego.iturriaga@unirioja.es"/>
    <n v="4.5"/>
    <m/>
    <n v="536"/>
    <s v="PROFESOR INTERINO"/>
    <s v="C01"/>
    <s v="TIEMPO COMPLETO"/>
    <s v="2017-09-15 00:00:00.0"/>
    <s v="null"/>
    <s v="PI101283"/>
    <s v="PROFESOR CONTRATADO INTERINO"/>
    <s v="R114"/>
    <x v="3"/>
    <n v="450"/>
    <s v="HISTORIA CONTEMPORÁNEA"/>
  </r>
  <r>
    <x v="11"/>
    <n v="16565041"/>
    <x v="4"/>
    <n v="801"/>
    <s v="701107G"/>
    <s v="GRUPO-A"/>
    <s v="Análisis de una variable real"/>
    <s v="GG"/>
    <s v="GRUPO GRANDE"/>
    <s v="701107G"/>
    <s v="GRUPO GRANDE DE ANÁLISIS DE UNA VARIABLE REAL"/>
    <s v="GRUPO-A"/>
    <s v="Grupo Grande de ANÁLISIS DE UNA VARIABLE REAL"/>
    <s v="2S"/>
    <n v="16565041"/>
    <s v="CIAURRI"/>
    <s v="RAMÍREZ"/>
    <s v="OSCAR"/>
    <s v="CIAURRI RAMÍREZ, OSCAR"/>
    <x v="1"/>
    <x v="1"/>
    <x v="0"/>
    <n v="4"/>
    <n v="3"/>
    <s v="osciaurr"/>
    <s v="oscar.ciaurri@unirioja.es"/>
    <n v="4"/>
    <n v="4"/>
    <n v="500"/>
    <s v="CATEDRATICO DE UNIVERSIDAD"/>
    <s v="01R"/>
    <s v="TIEMPO COMPLETO REDUCIDO"/>
    <s v="2018-12-05 00:00:00.0"/>
    <s v="null"/>
    <s v="DF100379"/>
    <s v="CATEDRÁTICO DE UNIVERSIDAD"/>
    <s v="R111"/>
    <x v="7"/>
    <n v="15"/>
    <s v="ANÁLISIS MATEMÁTICO"/>
  </r>
  <r>
    <x v="11"/>
    <n v="16511992"/>
    <x v="4"/>
    <n v="803"/>
    <s v="701205G"/>
    <s v="GRUPO-A"/>
    <s v="Geometría afín y euclídea"/>
    <s v="GG"/>
    <s v="GRUPO GRANDE"/>
    <s v="701205G"/>
    <s v="GRUPO GRANDE DE GEOMETRÍA AFÍN Y EUCLÍDEA"/>
    <s v="GRUPO-A"/>
    <s v="Grupo Grande de GEOMETRÍA AFÍN Y EUCLÍDEA"/>
    <s v="1S"/>
    <n v="16511992"/>
    <s v="EXTREMIANA"/>
    <s v="ALDANA"/>
    <s v="JOSÉ IGNACIO"/>
    <s v="EXTREMIANA ALDANA, JOSÉ IGNACIO"/>
    <x v="0"/>
    <x v="0"/>
    <x v="0"/>
    <n v="6"/>
    <n v="1"/>
    <s v="jextremi"/>
    <s v="jextremi@unirioja.es"/>
    <n v="3.8"/>
    <n v="3.8"/>
    <n v="504"/>
    <s v="PROFESOR TITULAR UNIVERSIDAD"/>
    <s v="01A"/>
    <s v="TIEMPO COMPLETO AMPLIADO"/>
    <s v="2012-09-01 00:00:00.0"/>
    <s v="null"/>
    <s v="DF32214"/>
    <s v="TITULAR DE UNIVERSIDAD"/>
    <s v="R111"/>
    <x v="7"/>
    <n v="440"/>
    <s v="GEOMETRÍA Y TOPOLOGÍA"/>
  </r>
  <r>
    <x v="12"/>
    <n v="16621534"/>
    <x v="4"/>
    <n v="807"/>
    <s v="091G"/>
    <s v="GRUPO-A"/>
    <s v="Física"/>
    <s v="GG"/>
    <s v="GRUPO GRANDE"/>
    <s v="091G"/>
    <s v="GRUPO GRANDE DE FÍSICA"/>
    <s v="GRUPO-A"/>
    <s v="Grupo Grande de FÍSICA"/>
    <s v="AN"/>
    <n v="16621534"/>
    <s v="IRAZOLA"/>
    <s v="ROSALES"/>
    <s v="LETICIA"/>
    <s v="IRAZOLA ROSALES, LETICIA"/>
    <x v="1"/>
    <x v="1"/>
    <x v="0"/>
    <n v="0"/>
    <n v="0"/>
    <s v="leirazol"/>
    <s v="leticia.irazola@unirioja.es"/>
    <n v="8"/>
    <n v="8"/>
    <n v="536"/>
    <s v="PROFESOR INTERINO"/>
    <s v="P05"/>
    <s v="TIEMPO PARCIAL (5+5 HORAS)"/>
    <s v="2018-09-17 00:00:00.0"/>
    <s v="2019-05-20 00:00:00.0"/>
    <s v="PI101410"/>
    <s v="PROFESOR CONTRATADO INTERINO"/>
    <s v="R112"/>
    <x v="8"/>
    <n v="385"/>
    <s v="FÍSICA APLICADA"/>
  </r>
  <r>
    <x v="12"/>
    <n v="16623516"/>
    <x v="4"/>
    <n v="807"/>
    <s v="091L"/>
    <s v="GRUPO-A1"/>
    <s v="Física"/>
    <s v="GL"/>
    <s v="GRUPO DE LABORATORIO"/>
    <s v="091L"/>
    <s v="LABORATORIO DE FÍSICA"/>
    <s v="GRUPO-A1"/>
    <s v="Grupo de Laboratorio de Física"/>
    <s v="AN"/>
    <n v="16623516"/>
    <s v="BAÑARES"/>
    <s v="PALACIOS"/>
    <s v="PAULA"/>
    <s v="BAÑARES PALACIOS, PAULA"/>
    <x v="1"/>
    <x v="0"/>
    <x v="1"/>
    <n v="0"/>
    <n v="0"/>
    <s v="pabanare"/>
    <s v="paula.banares@unirioja.es"/>
    <n v="0.8"/>
    <n v="0.8"/>
    <n v="536"/>
    <s v="PROFESOR INTERINO"/>
    <s v="P06"/>
    <s v="TIEMPO PARCIAL (6+6 HORAS)"/>
    <s v="2018-09-18 00:00:00.0"/>
    <s v="null"/>
    <s v="PI101276"/>
    <s v="PROFESOR CONTRATADO INTERINO"/>
    <s v="R112"/>
    <x v="8"/>
    <n v="385"/>
    <s v="FÍSICA APLICADA"/>
  </r>
  <r>
    <x v="12"/>
    <n v="16542973"/>
    <x v="4"/>
    <n v="807"/>
    <s v="091L"/>
    <s v="GRUPO-A3"/>
    <s v="Física"/>
    <s v="GL"/>
    <s v="GRUPO DE LABORATORIO"/>
    <s v="091L"/>
    <s v="LABORATORIO DE FÍSICA"/>
    <s v="GRUPO-A3"/>
    <s v="Grupo de Laboratorio de Física"/>
    <s v="AN"/>
    <n v="16542973"/>
    <s v="SALAS"/>
    <s v="ILARRAZA"/>
    <s v="JOSÉ PABLO"/>
    <s v="SALAS ILARRAZA, JOSÉ PABLO"/>
    <x v="1"/>
    <x v="0"/>
    <x v="0"/>
    <n v="5"/>
    <n v="4"/>
    <s v="jpsalas"/>
    <s v="josepablo.salas@unirioja.es"/>
    <n v="0.8"/>
    <n v="0.8"/>
    <n v="504"/>
    <s v="PROFESOR TITULAR UNIVERSIDAD"/>
    <s v="01R"/>
    <s v="TIEMPO COMPLETO REDUCIDO"/>
    <s v="2012-09-01 00:00:00.0"/>
    <s v="null"/>
    <s v="DF100291"/>
    <s v="PROFESOR TITULAR DE UNIVERSIDAD"/>
    <s v="R112"/>
    <x v="8"/>
    <n v="385"/>
    <s v="FÍSICA APLICADA"/>
  </r>
  <r>
    <x v="13"/>
    <n v="16547976"/>
    <x v="4"/>
    <n v="807"/>
    <s v="091G"/>
    <s v="GRUPO-B"/>
    <s v="Física"/>
    <s v="GG"/>
    <s v="GRUPO GRANDE"/>
    <s v="091G"/>
    <s v="GRUPO GRANDE DE FÍSICA"/>
    <s v="GRUPO-B"/>
    <s v="Grupo Grande de FÍSICA"/>
    <s v="AN"/>
    <n v="16547976"/>
    <s v="IÑARREA"/>
    <s v="LAS HERAS"/>
    <s v="MANUEL"/>
    <s v="IÑARREA LAS HERAS, MANUEL"/>
    <x v="0"/>
    <x v="0"/>
    <x v="0"/>
    <n v="5"/>
    <n v="3"/>
    <s v="mheras"/>
    <s v="manuel.inarrea@unirioja.es"/>
    <n v="8"/>
    <n v="8"/>
    <n v="504"/>
    <s v="PROFESOR TITULAR UNIVERSIDAD"/>
    <s v="01R"/>
    <s v="TIEMPO COMPLETO REDUCIDO"/>
    <s v="2018-09-17 00:00:00.0"/>
    <s v="null"/>
    <s v="DF32324"/>
    <s v="PROFESOR TITULAR DE UNIVERSIDAD"/>
    <s v="R112"/>
    <x v="8"/>
    <n v="385"/>
    <s v="FÍSICA APLICADA"/>
  </r>
  <r>
    <x v="13"/>
    <n v="16542973"/>
    <x v="4"/>
    <n v="807"/>
    <s v="091L"/>
    <s v="GRUPO-B1"/>
    <s v="Física"/>
    <s v="GL"/>
    <s v="GRUPO DE LABORATORIO"/>
    <s v="091L"/>
    <s v="LABORATORIO DE FÍSICA"/>
    <s v="GRUPO-B1"/>
    <s v="Grupo de Laboratorio de Física"/>
    <s v="AN"/>
    <n v="16542973"/>
    <s v="SALAS"/>
    <s v="ILARRAZA"/>
    <s v="JOSÉ PABLO"/>
    <s v="SALAS ILARRAZA, JOSÉ PABLO"/>
    <x v="1"/>
    <x v="0"/>
    <x v="0"/>
    <n v="5"/>
    <n v="4"/>
    <s v="jpsalas"/>
    <s v="josepablo.salas@unirioja.es"/>
    <n v="0.8"/>
    <n v="0.8"/>
    <n v="504"/>
    <s v="PROFESOR TITULAR UNIVERSIDAD"/>
    <s v="01R"/>
    <s v="TIEMPO COMPLETO REDUCIDO"/>
    <s v="2012-09-01 00:00:00.0"/>
    <s v="null"/>
    <s v="DF100291"/>
    <s v="PROFESOR TITULAR DE UNIVERSIDAD"/>
    <s v="R112"/>
    <x v="8"/>
    <n v="385"/>
    <s v="FÍSICA APLICADA"/>
  </r>
  <r>
    <x v="13"/>
    <n v="16623516"/>
    <x v="4"/>
    <n v="807"/>
    <s v="091L"/>
    <s v="GRUPO-B1"/>
    <s v="Física"/>
    <s v="GL"/>
    <s v="GRUPO DE LABORATORIO"/>
    <s v="091L"/>
    <s v="LABORATORIO DE FÍSICA"/>
    <s v="GRUPO-B1"/>
    <s v="Grupo de Laboratorio de Física"/>
    <s v="AN"/>
    <n v="16623516"/>
    <s v="BAÑARES"/>
    <s v="PALACIOS"/>
    <s v="PAULA"/>
    <s v="BAÑARES PALACIOS, PAULA"/>
    <x v="1"/>
    <x v="0"/>
    <x v="1"/>
    <n v="0"/>
    <n v="0"/>
    <s v="pabanare"/>
    <s v="paula.banares@unirioja.es"/>
    <n v="0.8"/>
    <n v="0.8"/>
    <n v="536"/>
    <s v="PROFESOR INTERINO"/>
    <s v="P06"/>
    <s v="TIEMPO PARCIAL (6+6 HORAS)"/>
    <s v="2018-09-18 00:00:00.0"/>
    <s v="null"/>
    <s v="PI101276"/>
    <s v="PROFESOR CONTRATADO INTERINO"/>
    <s v="R112"/>
    <x v="8"/>
    <n v="385"/>
    <s v="FÍSICA APLICADA"/>
  </r>
  <r>
    <x v="13"/>
    <n v="13122718"/>
    <x v="4"/>
    <n v="807"/>
    <s v="091L"/>
    <s v="GRUPO-B2"/>
    <s v="Física"/>
    <s v="GL"/>
    <s v="GRUPO DE LABORATORIO"/>
    <s v="091L"/>
    <s v="LABORATORIO DE FÍSICA"/>
    <s v="GRUPO-B2"/>
    <s v="Grupo de Laboratorio de Física"/>
    <s v="AN"/>
    <n v="13122718"/>
    <s v="SIERRA"/>
    <s v="MURILLO"/>
    <s v="JOSÉ DANIEL"/>
    <s v="SIERRA MURILLO, JOSÉ DANIEL"/>
    <x v="1"/>
    <x v="0"/>
    <x v="0"/>
    <n v="5"/>
    <n v="2"/>
    <s v="dsierra"/>
    <s v="daniel.sierra@unirioja.es"/>
    <n v="0.8"/>
    <n v="0.8"/>
    <n v="534"/>
    <s v="CONTRATADO DOCTOR -TIPO 1"/>
    <s v="C01"/>
    <s v="TIEMPO COMPLETO"/>
    <s v="2007-02-13 00:00:00.0"/>
    <s v="null"/>
    <s v="LD100611"/>
    <s v="PROFESOR CONTRATADO DOCTOR"/>
    <s v="R112"/>
    <x v="8"/>
    <n v="385"/>
    <s v="FÍSICA APLICADA"/>
  </r>
  <r>
    <x v="14"/>
    <n v="16547976"/>
    <x v="4"/>
    <n v="807"/>
    <s v="091G"/>
    <s v="GRUPO-B"/>
    <s v="Física"/>
    <s v="GG"/>
    <s v="GRUPO GRANDE"/>
    <s v="091G"/>
    <s v="GRUPO GRANDE DE FÍSICA"/>
    <s v="GRUPO-B"/>
    <s v="Grupo Grande de FÍSICA"/>
    <s v="AN"/>
    <n v="16547976"/>
    <s v="IÑARREA"/>
    <s v="LAS HERAS"/>
    <s v="MANUEL"/>
    <s v="IÑARREA LAS HERAS, MANUEL"/>
    <x v="0"/>
    <x v="0"/>
    <x v="0"/>
    <n v="5"/>
    <n v="3"/>
    <s v="mheras"/>
    <s v="manuel.inarrea@unirioja.es"/>
    <n v="8"/>
    <m/>
    <n v="504"/>
    <s v="PROFESOR TITULAR UNIVERSIDAD"/>
    <s v="01R"/>
    <s v="TIEMPO COMPLETO REDUCIDO"/>
    <s v="2018-09-17 00:00:00.0"/>
    <s v="null"/>
    <s v="DF32324"/>
    <s v="PROFESOR TITULAR DE UNIVERSIDAD"/>
    <s v="R112"/>
    <x v="8"/>
    <n v="385"/>
    <s v="FÍSICA APLICADA"/>
  </r>
  <r>
    <x v="14"/>
    <n v="16542973"/>
    <x v="4"/>
    <n v="807"/>
    <s v="091L"/>
    <s v="GRUPO-B1"/>
    <s v="Física"/>
    <s v="GL"/>
    <s v="GRUPO DE LABORATORIO"/>
    <s v="091L"/>
    <s v="LABORATORIO DE FÍSICA"/>
    <s v="GRUPO-B1"/>
    <s v="Grupo de Laboratorio de Física"/>
    <s v="AN"/>
    <n v="16542973"/>
    <s v="SALAS"/>
    <s v="ILARRAZA"/>
    <s v="JOSÉ PABLO"/>
    <s v="SALAS ILARRAZA, JOSÉ PABLO"/>
    <x v="1"/>
    <x v="0"/>
    <x v="0"/>
    <n v="5"/>
    <n v="4"/>
    <s v="jpsalas"/>
    <s v="josepablo.salas@unirioja.es"/>
    <n v="0.8"/>
    <m/>
    <n v="504"/>
    <s v="PROFESOR TITULAR UNIVERSIDAD"/>
    <s v="01R"/>
    <s v="TIEMPO COMPLETO REDUCIDO"/>
    <s v="2012-09-01 00:00:00.0"/>
    <s v="null"/>
    <s v="DF100291"/>
    <s v="PROFESOR TITULAR DE UNIVERSIDAD"/>
    <s v="R112"/>
    <x v="8"/>
    <n v="385"/>
    <s v="FÍSICA APLICADA"/>
  </r>
  <r>
    <x v="14"/>
    <n v="16623516"/>
    <x v="4"/>
    <n v="807"/>
    <s v="091L"/>
    <s v="GRUPO-B1"/>
    <s v="Física"/>
    <s v="GL"/>
    <s v="GRUPO DE LABORATORIO"/>
    <s v="091L"/>
    <s v="LABORATORIO DE FÍSICA"/>
    <s v="GRUPO-B1"/>
    <s v="Grupo de Laboratorio de Física"/>
    <s v="AN"/>
    <n v="16623516"/>
    <s v="BAÑARES"/>
    <s v="PALACIOS"/>
    <s v="PAULA"/>
    <s v="BAÑARES PALACIOS, PAULA"/>
    <x v="1"/>
    <x v="0"/>
    <x v="1"/>
    <n v="0"/>
    <n v="0"/>
    <s v="pabanare"/>
    <s v="paula.banares@unirioja.es"/>
    <n v="0.8"/>
    <m/>
    <n v="536"/>
    <s v="PROFESOR INTERINO"/>
    <s v="P06"/>
    <s v="TIEMPO PARCIAL (6+6 HORAS)"/>
    <s v="2018-09-18 00:00:00.0"/>
    <s v="null"/>
    <s v="PI101276"/>
    <s v="PROFESOR CONTRATADO INTERINO"/>
    <s v="R112"/>
    <x v="8"/>
    <n v="385"/>
    <s v="FÍSICA APLICADA"/>
  </r>
  <r>
    <x v="14"/>
    <n v="13122718"/>
    <x v="4"/>
    <n v="807"/>
    <s v="091L"/>
    <s v="GRUPO-B2"/>
    <s v="Física"/>
    <s v="GL"/>
    <s v="GRUPO DE LABORATORIO"/>
    <s v="091L"/>
    <s v="LABORATORIO DE FÍSICA"/>
    <s v="GRUPO-B2"/>
    <s v="Grupo de Laboratorio de Física"/>
    <s v="AN"/>
    <n v="13122718"/>
    <s v="SIERRA"/>
    <s v="MURILLO"/>
    <s v="JOSÉ DANIEL"/>
    <s v="SIERRA MURILLO, JOSÉ DANIEL"/>
    <x v="1"/>
    <x v="0"/>
    <x v="0"/>
    <n v="5"/>
    <n v="2"/>
    <s v="dsierra"/>
    <s v="daniel.sierra@unirioja.es"/>
    <n v="0.8"/>
    <m/>
    <n v="534"/>
    <s v="CONTRATADO DOCTOR -TIPO 1"/>
    <s v="C01"/>
    <s v="TIEMPO COMPLETO"/>
    <s v="2007-02-13 00:00:00.0"/>
    <s v="null"/>
    <s v="LD100611"/>
    <s v="PROFESOR CONTRATADO DOCTOR"/>
    <s v="R112"/>
    <x v="8"/>
    <n v="385"/>
    <s v="FÍSICA APLICADA"/>
  </r>
  <r>
    <x v="12"/>
    <n v="16546065"/>
    <x v="4"/>
    <n v="808"/>
    <s v="092G"/>
    <s v="GRUPO-A"/>
    <s v="Matemáticas I"/>
    <s v="GG"/>
    <s v="GRUPO GRANDE"/>
    <s v="092G"/>
    <s v="GRUPO GRANDE DE MATEMÁTICAS I"/>
    <s v="GRUPO-A"/>
    <s v="Grupo Grande de MATEMÁTICAS I"/>
    <s v="1S"/>
    <n v="16546065"/>
    <s v="GUTIÉRREZ"/>
    <s v="JIMÉNEZ"/>
    <s v="JOSÉ MANUEL"/>
    <s v="GUTIÉRREZ JIMÉNEZ, JOSÉ MANUEL"/>
    <x v="1"/>
    <x v="0"/>
    <x v="0"/>
    <n v="5"/>
    <n v="4"/>
    <s v="jmguti"/>
    <s v="jmguti@unirioja.es"/>
    <n v="4"/>
    <n v="4"/>
    <n v="504"/>
    <s v="PROFESOR TITULAR UNIVERSIDAD"/>
    <s v="01R"/>
    <s v="TIEMPO COMPLETO REDUCIDO"/>
    <s v="2012-09-01 00:00:00.0"/>
    <s v="null"/>
    <s v="DF32266"/>
    <s v="TITULAR DE UNIVERSIDAD"/>
    <s v="R111"/>
    <x v="7"/>
    <n v="595"/>
    <s v="MATEMÁTICA APLICADA"/>
  </r>
  <r>
    <x v="12"/>
    <n v="16574152"/>
    <x v="4"/>
    <n v="808"/>
    <s v="092I"/>
    <s v="GRUPO-A1"/>
    <s v="Matemáticas I"/>
    <s v="GI"/>
    <s v="GRUPO DE INFORMÁTICA"/>
    <s v="092I"/>
    <s v="INFORMÁTICA DE MATEMÁTICAS I"/>
    <s v="GRUPO-A1"/>
    <s v="Grupo de Informática de Matemáticas I"/>
    <s v="1S"/>
    <n v="16574152"/>
    <s v="PASCUAL"/>
    <s v="LERÍA"/>
    <s v="ANA ISABEL"/>
    <s v="PASCUAL LERÍA, ANA ISABEL"/>
    <x v="1"/>
    <x v="0"/>
    <x v="0"/>
    <n v="4"/>
    <n v="0"/>
    <s v="aipasc"/>
    <s v="aipasc@unirioja.es"/>
    <n v="1"/>
    <n v="1"/>
    <n v="504"/>
    <s v="PROFESOR TITULAR UNIVERSIDAD"/>
    <s v="C01"/>
    <s v="TIEMPO COMPLETO"/>
    <s v="2018-12-18 00:00:00.0"/>
    <s v="null"/>
    <s v="DF32267"/>
    <s v="TITULAR DE UNIVERSIDAD"/>
    <s v="R111"/>
    <x v="7"/>
    <n v="595"/>
    <s v="MATEMÁTICA APLICADA"/>
  </r>
  <r>
    <x v="13"/>
    <n v="16530493"/>
    <x v="4"/>
    <n v="808"/>
    <s v="092G"/>
    <s v="GRUPO-B"/>
    <s v="Matemáticas I"/>
    <s v="GG"/>
    <s v="GRUPO GRANDE"/>
    <s v="092G"/>
    <s v="GRUPO GRANDE DE MATEMÁTICAS I"/>
    <s v="GRUPO-B"/>
    <s v="Grupo Grande de MATEMÁTICAS I"/>
    <s v="1S"/>
    <n v="16530493"/>
    <s v="VARONA"/>
    <s v="MALUMBRES"/>
    <s v="JUAN LUIS"/>
    <s v="VARONA MALUMBRES, JUAN LUIS"/>
    <x v="1"/>
    <x v="0"/>
    <x v="0"/>
    <n v="6"/>
    <n v="5"/>
    <s v="jvarona"/>
    <s v="jvarona@unirioja.es"/>
    <n v="4"/>
    <n v="4"/>
    <n v="500"/>
    <s v="CATEDRATICO DE UNIVERSIDAD"/>
    <s v="01R"/>
    <s v="TIEMPO COMPLETO REDUCIDO"/>
    <s v="2012-09-01 00:00:00.0"/>
    <s v="null"/>
    <s v="DF100234"/>
    <s v="CATEDRÁTICO DE UNIVERSIDAD"/>
    <s v="R111"/>
    <x v="7"/>
    <n v="595"/>
    <s v="MATEMÁTICA APLICADA"/>
  </r>
  <r>
    <x v="13"/>
    <n v="16546065"/>
    <x v="4"/>
    <n v="808"/>
    <s v="092I"/>
    <s v="GRUPO-B1"/>
    <s v="Matemáticas I"/>
    <s v="GI"/>
    <s v="GRUPO DE INFORMÁTICA"/>
    <s v="092I"/>
    <s v="INFORMÁTICA DE MATEMÁTICAS I"/>
    <s v="GRUPO-B1"/>
    <s v="Grupo de Informática de Matemáticas I"/>
    <s v="1S"/>
    <n v="16546065"/>
    <s v="GUTIÉRREZ"/>
    <s v="JIMÉNEZ"/>
    <s v="JOSÉ MANUEL"/>
    <s v="GUTIÉRREZ JIMÉNEZ, JOSÉ MANUEL"/>
    <x v="1"/>
    <x v="0"/>
    <x v="0"/>
    <n v="5"/>
    <n v="4"/>
    <s v="jmguti"/>
    <s v="jmguti@unirioja.es"/>
    <n v="1"/>
    <n v="1"/>
    <n v="504"/>
    <s v="PROFESOR TITULAR UNIVERSIDAD"/>
    <s v="01R"/>
    <s v="TIEMPO COMPLETO REDUCIDO"/>
    <s v="2012-09-01 00:00:00.0"/>
    <s v="null"/>
    <s v="DF32266"/>
    <s v="TITULAR DE UNIVERSIDAD"/>
    <s v="R111"/>
    <x v="7"/>
    <n v="595"/>
    <s v="MATEMÁTICA APLICADA"/>
  </r>
  <r>
    <x v="14"/>
    <n v="16530493"/>
    <x v="4"/>
    <n v="808"/>
    <s v="092G"/>
    <s v="GRUPO-B"/>
    <s v="Matemáticas I"/>
    <s v="GG"/>
    <s v="GRUPO GRANDE"/>
    <s v="092G"/>
    <s v="GRUPO GRANDE DE MATEMÁTICAS I"/>
    <s v="GRUPO-B"/>
    <s v="Grupo Grande de MATEMÁTICAS I"/>
    <s v="1S"/>
    <n v="16530493"/>
    <s v="VARONA"/>
    <s v="MALUMBRES"/>
    <s v="JUAN LUIS"/>
    <s v="VARONA MALUMBRES, JUAN LUIS"/>
    <x v="1"/>
    <x v="0"/>
    <x v="0"/>
    <n v="6"/>
    <n v="5"/>
    <s v="jvarona"/>
    <s v="jvarona@unirioja.es"/>
    <n v="4"/>
    <m/>
    <n v="500"/>
    <s v="CATEDRATICO DE UNIVERSIDAD"/>
    <s v="01R"/>
    <s v="TIEMPO COMPLETO REDUCIDO"/>
    <s v="2012-09-01 00:00:00.0"/>
    <s v="null"/>
    <s v="DF100234"/>
    <s v="CATEDRÁTICO DE UNIVERSIDAD"/>
    <s v="R111"/>
    <x v="7"/>
    <n v="595"/>
    <s v="MATEMÁTICA APLICADA"/>
  </r>
  <r>
    <x v="14"/>
    <n v="16546065"/>
    <x v="4"/>
    <n v="808"/>
    <s v="092I"/>
    <s v="GRUPO-B1"/>
    <s v="Matemáticas I"/>
    <s v="GI"/>
    <s v="GRUPO DE INFORMÁTICA"/>
    <s v="092I"/>
    <s v="INFORMÁTICA DE MATEMÁTICAS I"/>
    <s v="GRUPO-B1"/>
    <s v="Grupo de Informática de Matemáticas I"/>
    <s v="1S"/>
    <n v="16546065"/>
    <s v="GUTIÉRREZ"/>
    <s v="JIMÉNEZ"/>
    <s v="JOSÉ MANUEL"/>
    <s v="GUTIÉRREZ JIMÉNEZ, JOSÉ MANUEL"/>
    <x v="1"/>
    <x v="0"/>
    <x v="0"/>
    <n v="5"/>
    <n v="4"/>
    <s v="jmguti"/>
    <s v="jmguti@unirioja.es"/>
    <n v="1"/>
    <m/>
    <n v="504"/>
    <s v="PROFESOR TITULAR UNIVERSIDAD"/>
    <s v="01R"/>
    <s v="TIEMPO COMPLETO REDUCIDO"/>
    <s v="2012-09-01 00:00:00.0"/>
    <s v="null"/>
    <s v="DF32266"/>
    <s v="TITULAR DE UNIVERSIDAD"/>
    <s v="R111"/>
    <x v="7"/>
    <n v="595"/>
    <s v="MATEMÁTICA APLICADA"/>
  </r>
  <r>
    <x v="12"/>
    <n v="8797523"/>
    <x v="4"/>
    <n v="809"/>
    <s v="093G"/>
    <s v="GRUPO-A"/>
    <s v="Biología"/>
    <s v="GG"/>
    <s v="GRUPO GRANDE"/>
    <s v="093G"/>
    <s v="GRUPO GRANDE DE BIOLOGÍA"/>
    <s v="GRUPO-A"/>
    <s v="Grupo Grande de BIOLOGÍA"/>
    <s v="1S"/>
    <n v="8797523"/>
    <s v="NÚÑEZ"/>
    <s v="OLIVERA"/>
    <s v="ENCARNACIÓN"/>
    <s v="NÚÑEZ OLIVERA, ENCARNACIÓN"/>
    <x v="0"/>
    <x v="1"/>
    <x v="0"/>
    <n v="6"/>
    <n v="4"/>
    <s v="eolivera"/>
    <s v="encarnacion.nunez@unirioja.es"/>
    <n v="0"/>
    <n v="0"/>
    <s v="A-0500"/>
    <s v="CATEDRATICO DE UNIVERSIDAD"/>
    <s v="01R"/>
    <s v="TIEMPO COMPLETO REDUCIDO"/>
    <s v="2015-09-15 00:00:00.0"/>
    <s v="null"/>
    <s v="DF100277"/>
    <s v="CATEDRÁTICO DE UNIVERSIDAD"/>
    <s v="R101"/>
    <x v="4"/>
    <n v="412"/>
    <s v="FISIOLOGÍA VEGETAL"/>
  </r>
  <r>
    <x v="12"/>
    <n v="16531083"/>
    <x v="4"/>
    <n v="809"/>
    <s v="093G"/>
    <s v="GRUPO-A"/>
    <s v="Biología"/>
    <s v="GG"/>
    <s v="GRUPO GRANDE"/>
    <s v="093G"/>
    <s v="GRUPO GRANDE DE BIOLOGÍA"/>
    <s v="GRUPO-A"/>
    <s v="Grupo Grande de BIOLOGÍA"/>
    <s v="1S"/>
    <n v="16531083"/>
    <s v="TOMÁS"/>
    <s v="LAS HERAS"/>
    <s v="RAFAEL"/>
    <s v="TOMÁS LAS HERAS, RAFAEL"/>
    <x v="0"/>
    <x v="0"/>
    <x v="0"/>
    <n v="6"/>
    <n v="3"/>
    <s v="ratomas"/>
    <s v="rafael.tomas@unirioja.es"/>
    <n v="3.6"/>
    <n v="3.6"/>
    <n v="504"/>
    <s v="PROFESOR TITULAR UNIVERSIDAD"/>
    <s v="01R"/>
    <s v="TIEMPO COMPLETO REDUCIDO"/>
    <s v="2017-09-15 00:00:00.0"/>
    <s v="null"/>
    <s v="DF100086"/>
    <s v="TITULAR DE ESCUELA UNIVERSITARIA"/>
    <s v="R101"/>
    <x v="4"/>
    <n v="412"/>
    <s v="FISIOLOGÍA VEGETAL"/>
  </r>
  <r>
    <x v="12"/>
    <n v="16532287"/>
    <x v="4"/>
    <n v="809"/>
    <s v="093L"/>
    <s v="GRUPO-A1"/>
    <s v="Biología"/>
    <s v="GL"/>
    <s v="GRUPO DE LABORATORIO"/>
    <s v="093L"/>
    <s v="GRUPO LABORATORIO DE BIOLOGÍA"/>
    <s v="GRUPO-A1"/>
    <s v="Grupo de Laboratorio de BIOLOGÍA"/>
    <s v="1S"/>
    <n v="16532287"/>
    <s v="MARTÍNEZ"/>
    <s v="ABAIGAR"/>
    <s v="JAVIER"/>
    <s v="MARTÍNEZ ABAIGAR, JAVIER"/>
    <x v="0"/>
    <x v="1"/>
    <x v="0"/>
    <n v="6"/>
    <n v="4"/>
    <s v="jabaigar"/>
    <s v="javier.martinez@unirioja.es"/>
    <n v="0.65"/>
    <n v="0.65"/>
    <n v="500"/>
    <s v="CATEDRATICO DE UNIVERSIDAD"/>
    <s v="01R"/>
    <s v="TIEMPO COMPLETO REDUCIDO"/>
    <s v="2014-09-15 00:00:00.0"/>
    <s v="null"/>
    <s v="DF100229"/>
    <s v="CATEDRÁTICO DE UNIVERSIDAD"/>
    <s v="R101"/>
    <x v="4"/>
    <n v="63"/>
    <s v="BOTÁNICA"/>
  </r>
  <r>
    <x v="12"/>
    <n v="16603952"/>
    <x v="4"/>
    <n v="809"/>
    <s v="093L"/>
    <s v="GRUPO-A1"/>
    <s v="Biología"/>
    <s v="GL"/>
    <s v="GRUPO DE LABORATORIO"/>
    <s v="093L"/>
    <s v="GRUPO LABORATORIO DE BIOLOGÍA"/>
    <s v="GRUPO-A1"/>
    <s v="Grupo de Laboratorio de BIOLOGÍA"/>
    <s v="1S"/>
    <n v="16603952"/>
    <s v="MONFORTE"/>
    <s v="LÓPEZ"/>
    <s v="LAURA"/>
    <s v="MONFORTE LÓPEZ, LAURA"/>
    <x v="0"/>
    <x v="0"/>
    <x v="1"/>
    <n v="0"/>
    <n v="0"/>
    <s v="lamonfor"/>
    <s v="laura.monforte@unirioja.es"/>
    <n v="1.5"/>
    <n v="1.5"/>
    <n v="7081"/>
    <s v="AYUDANTE (DOCTOR)"/>
    <s v="C01"/>
    <s v="TIEMPO COMPLETO"/>
    <s v="2018-09-17 00:00:00.0"/>
    <s v="2021-09-16 00:00:00.0"/>
    <s v="PI101345"/>
    <s v="PROFESOR AYUDANTE DOCTOR"/>
    <s v="R101"/>
    <x v="4"/>
    <n v="412"/>
    <s v="FISIOLOGÍA VEGETAL"/>
  </r>
  <r>
    <x v="12"/>
    <n v="16603964"/>
    <x v="4"/>
    <n v="809"/>
    <s v="093L"/>
    <s v="GRUPO-A1"/>
    <s v="Biología"/>
    <s v="GL"/>
    <s v="GRUPO DE LABORATORIO"/>
    <s v="093L"/>
    <s v="GRUPO LABORATORIO DE BIOLOGÍA"/>
    <s v="GRUPO-A1"/>
    <s v="Grupo de Laboratorio de BIOLOGÍA"/>
    <s v="1S"/>
    <n v="16603964"/>
    <s v="DEL CASTILLO"/>
    <s v="ALONSO"/>
    <s v="MARÍA ÁNGELES"/>
    <s v="DEL CASTILLO ALONSO, MARÍA ÁNGELES"/>
    <x v="1"/>
    <x v="1"/>
    <x v="1"/>
    <m/>
    <m/>
    <s v="macastil"/>
    <s v="maria-angeles-del.castillo@alum.unirioja.es"/>
    <n v="0.25"/>
    <n v="0.25"/>
    <n v="121"/>
    <s v="PERSONAL INVESTIGADOR EN FORMACIÓN"/>
    <n v="0"/>
    <s v="_"/>
    <s v="2014-09-01 00:00:00.0"/>
    <s v="2019-01-29 00:00:00.0"/>
    <s v="D01BECARIO1"/>
    <s v="PERSONAL INVESTIGADOR PREDOCTORAL EN FORMACIÓN"/>
    <s v="R101"/>
    <x v="4"/>
    <n v="412"/>
    <s v="FISIOLOGÍA VEGETAL"/>
  </r>
  <r>
    <x v="13"/>
    <n v="16532287"/>
    <x v="4"/>
    <n v="809"/>
    <s v="093L"/>
    <s v="GRUPO-B1"/>
    <s v="Biología"/>
    <s v="GL"/>
    <s v="GRUPO DE LABORATORIO"/>
    <s v="093L"/>
    <s v="GRUPO LABORATORIO DE BIOLOGÍA"/>
    <s v="GRUPO-B1"/>
    <s v="Grupo de Laboratorio de BIOLOGÍA"/>
    <s v="1S"/>
    <n v="16532287"/>
    <s v="MARTÍNEZ"/>
    <s v="ABAIGAR"/>
    <s v="JAVIER"/>
    <s v="MARTÍNEZ ABAIGAR, JAVIER"/>
    <x v="0"/>
    <x v="1"/>
    <x v="0"/>
    <n v="6"/>
    <n v="4"/>
    <s v="jabaigar"/>
    <s v="javier.martinez@unirioja.es"/>
    <n v="0.65"/>
    <n v="0.65"/>
    <n v="500"/>
    <s v="CATEDRATICO DE UNIVERSIDAD"/>
    <s v="01R"/>
    <s v="TIEMPO COMPLETO REDUCIDO"/>
    <s v="2014-09-15 00:00:00.0"/>
    <s v="null"/>
    <s v="DF100229"/>
    <s v="CATEDRÁTICO DE UNIVERSIDAD"/>
    <s v="R101"/>
    <x v="4"/>
    <n v="63"/>
    <s v="BOTÁNICA"/>
  </r>
  <r>
    <x v="13"/>
    <n v="16603964"/>
    <x v="4"/>
    <n v="809"/>
    <s v="093L"/>
    <s v="GRUPO-B1"/>
    <s v="Biología"/>
    <s v="GL"/>
    <s v="GRUPO DE LABORATORIO"/>
    <s v="093L"/>
    <s v="GRUPO LABORATORIO DE BIOLOGÍA"/>
    <s v="GRUPO-B1"/>
    <s v="Grupo de Laboratorio de BIOLOGÍA"/>
    <s v="1S"/>
    <n v="16603964"/>
    <s v="DEL CASTILLO"/>
    <s v="ALONSO"/>
    <s v="MARÍA ÁNGELES"/>
    <s v="DEL CASTILLO ALONSO, MARÍA ÁNGELES"/>
    <x v="1"/>
    <x v="1"/>
    <x v="1"/>
    <m/>
    <m/>
    <s v="macastil"/>
    <s v="maria-angeles-del.castillo@alum.unirioja.es"/>
    <n v="0.25"/>
    <n v="0.25"/>
    <n v="121"/>
    <s v="PERSONAL INVESTIGADOR EN FORMACIÓN"/>
    <n v="0"/>
    <s v="_"/>
    <s v="2014-09-01 00:00:00.0"/>
    <s v="2019-01-29 00:00:00.0"/>
    <s v="D01BECARIO1"/>
    <s v="PERSONAL INVESTIGADOR PREDOCTORAL EN FORMACIÓN"/>
    <s v="R101"/>
    <x v="4"/>
    <n v="412"/>
    <s v="FISIOLOGÍA VEGETAL"/>
  </r>
  <r>
    <x v="14"/>
    <n v="16603964"/>
    <x v="4"/>
    <n v="809"/>
    <s v="093L"/>
    <s v="GRUPO-B1"/>
    <s v="Biología"/>
    <s v="GL"/>
    <s v="GRUPO DE LABORATORIO"/>
    <s v="093L"/>
    <s v="GRUPO LABORATORIO DE BIOLOGÍA"/>
    <s v="GRUPO-B1"/>
    <s v="Grupo de Laboratorio de BIOLOGÍA"/>
    <s v="1S"/>
    <n v="16603964"/>
    <s v="DEL CASTILLO"/>
    <s v="ALONSO"/>
    <s v="MARÍA ÁNGELES"/>
    <s v="DEL CASTILLO ALONSO, MARÍA ÁNGELES"/>
    <x v="1"/>
    <x v="1"/>
    <x v="1"/>
    <m/>
    <m/>
    <s v="macastil"/>
    <s v="maria-angeles-del.castillo@alum.unirioja.es"/>
    <n v="0.25"/>
    <m/>
    <n v="121"/>
    <s v="PERSONAL INVESTIGADOR EN FORMACIÓN"/>
    <n v="0"/>
    <s v="_"/>
    <s v="2014-09-01 00:00:00.0"/>
    <s v="2019-01-29 00:00:00.0"/>
    <s v="D01BECARIO1"/>
    <s v="PERSONAL INVESTIGADOR PREDOCTORAL EN FORMACIÓN"/>
    <s v="R101"/>
    <x v="4"/>
    <n v="412"/>
    <s v="FISIOLOGÍA VEGETAL"/>
  </r>
  <r>
    <x v="13"/>
    <n v="14587726"/>
    <x v="4"/>
    <n v="810"/>
    <s v="095L"/>
    <s v="GRUPO-B1"/>
    <s v="Química"/>
    <s v="GL"/>
    <s v="GRUPO DE LABORATORIO"/>
    <s v="095L"/>
    <s v="LABORATORIO DE QUÍMICA"/>
    <s v="GRUPO-B1"/>
    <s v="Grupo de Laboratorio de Química"/>
    <s v="AN"/>
    <n v="14587726"/>
    <s v="PUYUELO"/>
    <s v="GARCÍA"/>
    <s v="MARÍA PILAR"/>
    <s v="PUYUELO GARCÍA, MARÍA PILAR"/>
    <x v="0"/>
    <x v="1"/>
    <x v="0"/>
    <n v="5"/>
    <n v="1"/>
    <s v="mpuyuelo"/>
    <s v="pilar.puyuelo@unirioja.es"/>
    <n v="2.25"/>
    <n v="2.25"/>
    <n v="504"/>
    <s v="PROFESOR TITULAR UNIVERSIDAD"/>
    <s v="C01"/>
    <s v="TIEMPO COMPLETO"/>
    <s v="2014-09-15 00:00:00.0"/>
    <s v="null"/>
    <s v="DF100037"/>
    <s v="PROFESOR TITULAR DE UNIVERSIDAD"/>
    <s v="R112"/>
    <x v="8"/>
    <n v="755"/>
    <s v="QUÍMICA FÍSICA"/>
  </r>
  <r>
    <x v="13"/>
    <n v="50822746"/>
    <x v="4"/>
    <n v="810"/>
    <s v="095L"/>
    <s v="GRUPO-B1"/>
    <s v="Química"/>
    <s v="GL"/>
    <s v="GRUPO DE LABORATORIO"/>
    <s v="095L"/>
    <s v="LABORATORIO DE QUÍMICA"/>
    <s v="GRUPO-B1"/>
    <s v="Grupo de Laboratorio de Química"/>
    <s v="AN"/>
    <n v="50822746"/>
    <s v="ENRIQUEZ"/>
    <s v="PALMA"/>
    <s v="PEDRO ALBERTO"/>
    <s v="ENRIQUEZ PALMA, PEDRO ALBERTO"/>
    <x v="1"/>
    <x v="0"/>
    <x v="0"/>
    <n v="5"/>
    <n v="1"/>
    <s v="enriquez"/>
    <s v="pedro.enriquez@unirioja.es"/>
    <n v="1.75"/>
    <n v="1.75"/>
    <n v="504"/>
    <s v="PROFESOR TITULAR UNIVERSIDAD"/>
    <s v="01A"/>
    <s v="TIEMPO COMPLETO AMPLIADO"/>
    <s v="2012-09-01 00:00:00.0"/>
    <s v="null"/>
    <s v="DF100147"/>
    <s v="PROFESOR TITULAR DE UNIVERSIDAD"/>
    <s v="R112"/>
    <x v="8"/>
    <n v="755"/>
    <s v="QUÍMICA FÍSICA"/>
  </r>
  <r>
    <x v="13"/>
    <n v="16524700"/>
    <x v="4"/>
    <n v="810"/>
    <s v="095L"/>
    <s v="GRUPO-B3"/>
    <s v="Química"/>
    <s v="GL"/>
    <s v="GRUPO DE LABORATORIO"/>
    <s v="095L"/>
    <s v="LABORATORIO DE QUÍMICA"/>
    <s v="GRUPO-B3"/>
    <s v="Grupo de Laboratorio de Química"/>
    <s v="AN"/>
    <n v="16524700"/>
    <s v="BAÑOS"/>
    <s v="ARRIBAS"/>
    <s v="IRENE"/>
    <s v="BAÑOS ARRIBAS, IRENE"/>
    <x v="0"/>
    <x v="0"/>
    <x v="0"/>
    <n v="6"/>
    <n v="1"/>
    <s v="ibanos"/>
    <s v="irene.banos@unirioja.es"/>
    <n v="4"/>
    <n v="4"/>
    <n v="504"/>
    <s v="PROFESOR TITULAR UNIVERSIDAD"/>
    <s v="01A"/>
    <s v="TIEMPO COMPLETO AMPLIADO"/>
    <s v="2012-09-01 00:00:00.0"/>
    <s v="null"/>
    <s v="DF32390"/>
    <s v="TITULAR DE UNIVERSIDAD"/>
    <s v="R112"/>
    <x v="8"/>
    <n v="755"/>
    <s v="QUÍMICA FÍSICA"/>
  </r>
  <r>
    <x v="14"/>
    <n v="16525570"/>
    <x v="4"/>
    <n v="810"/>
    <s v="095G"/>
    <s v="GRUPO-B"/>
    <s v="Química"/>
    <s v="GG"/>
    <s v="GRUPO GRANDE"/>
    <s v="095G"/>
    <s v="GRUPO GRANDE DE QUÍMICA"/>
    <s v="GRUPO-B"/>
    <s v="Grupo Grande de QUÍMICA"/>
    <s v="AN"/>
    <n v="16525570"/>
    <s v="GALLARTA"/>
    <s v="GONZÁLEZ"/>
    <s v="FÉLIX"/>
    <s v="GALLARTA GONZÁLEZ, FÉLIX"/>
    <x v="1"/>
    <x v="1"/>
    <x v="0"/>
    <n v="5"/>
    <n v="0"/>
    <s v="fegallar"/>
    <s v="felix.gallarta@unirioja.es"/>
    <n v="6"/>
    <m/>
    <n v="504"/>
    <s v="PROFESOR TITULAR UNIVERSIDAD"/>
    <s v="01A"/>
    <s v="TIEMPO COMPLETO AMPLIADO"/>
    <s v="2012-09-01 00:00:00.0"/>
    <s v="null"/>
    <s v="DF32366"/>
    <s v="TITULAR DE UNIVERSIDAD"/>
    <s v="R112"/>
    <x v="8"/>
    <n v="750"/>
    <s v="QUÍMICA ANALÍTICA"/>
  </r>
  <r>
    <x v="14"/>
    <n v="14587726"/>
    <x v="4"/>
    <n v="810"/>
    <s v="095L"/>
    <s v="GRUPO-B1"/>
    <s v="Química"/>
    <s v="GL"/>
    <s v="GRUPO DE LABORATORIO"/>
    <s v="095L"/>
    <s v="LABORATORIO DE QUÍMICA"/>
    <s v="GRUPO-B1"/>
    <s v="Grupo de Laboratorio de Química"/>
    <s v="AN"/>
    <n v="14587726"/>
    <s v="PUYUELO"/>
    <s v="GARCÍA"/>
    <s v="MARÍA PILAR"/>
    <s v="PUYUELO GARCÍA, MARÍA PILAR"/>
    <x v="0"/>
    <x v="1"/>
    <x v="0"/>
    <n v="5"/>
    <n v="1"/>
    <s v="mpuyuelo"/>
    <s v="pilar.puyuelo@unirioja.es"/>
    <n v="2.25"/>
    <m/>
    <n v="504"/>
    <s v="PROFESOR TITULAR UNIVERSIDAD"/>
    <s v="C01"/>
    <s v="TIEMPO COMPLETO"/>
    <s v="2014-09-15 00:00:00.0"/>
    <s v="null"/>
    <s v="DF100037"/>
    <s v="PROFESOR TITULAR DE UNIVERSIDAD"/>
    <s v="R112"/>
    <x v="8"/>
    <n v="755"/>
    <s v="QUÍMICA FÍSICA"/>
  </r>
  <r>
    <x v="14"/>
    <n v="50822746"/>
    <x v="4"/>
    <n v="810"/>
    <s v="095L"/>
    <s v="GRUPO-B1"/>
    <s v="Química"/>
    <s v="GL"/>
    <s v="GRUPO DE LABORATORIO"/>
    <s v="095L"/>
    <s v="LABORATORIO DE QUÍMICA"/>
    <s v="GRUPO-B1"/>
    <s v="Grupo de Laboratorio de Química"/>
    <s v="AN"/>
    <n v="50822746"/>
    <s v="ENRIQUEZ"/>
    <s v="PALMA"/>
    <s v="PEDRO ALBERTO"/>
    <s v="ENRIQUEZ PALMA, PEDRO ALBERTO"/>
    <x v="1"/>
    <x v="0"/>
    <x v="0"/>
    <n v="5"/>
    <n v="1"/>
    <s v="enriquez"/>
    <s v="pedro.enriquez@unirioja.es"/>
    <n v="1.75"/>
    <m/>
    <n v="504"/>
    <s v="PROFESOR TITULAR UNIVERSIDAD"/>
    <s v="01A"/>
    <s v="TIEMPO COMPLETO AMPLIADO"/>
    <s v="2012-09-01 00:00:00.0"/>
    <s v="null"/>
    <s v="DF100147"/>
    <s v="PROFESOR TITULAR DE UNIVERSIDAD"/>
    <s v="R112"/>
    <x v="8"/>
    <n v="755"/>
    <s v="QUÍMICA FÍSICA"/>
  </r>
  <r>
    <x v="14"/>
    <n v="16537076"/>
    <x v="4"/>
    <n v="810"/>
    <s v="095L"/>
    <s v="GRUPO-B2"/>
    <s v="Química"/>
    <s v="GL"/>
    <s v="GRUPO DE LABORATORIO"/>
    <s v="095L"/>
    <s v="LABORATORIO DE QUÍMICA"/>
    <s v="GRUPO-B2"/>
    <s v="Grupo de Laboratorio de Química"/>
    <s v="AN"/>
    <n v="16537076"/>
    <s v="SÁENZ"/>
    <s v="BARRIO"/>
    <s v="CECILIA"/>
    <s v="SÁENZ BARRIO, CECILIA"/>
    <x v="0"/>
    <x v="0"/>
    <x v="0"/>
    <n v="5"/>
    <n v="2"/>
    <s v="cesaenz"/>
    <s v="cecilia.saenz@unirioja.es"/>
    <n v="4"/>
    <m/>
    <n v="504"/>
    <s v="PROFESOR TITULAR UNIVERSIDAD"/>
    <s v="01A"/>
    <s v="TIEMPO COMPLETO AMPLIADO"/>
    <s v="2017-09-15 00:00:00.0"/>
    <s v="null"/>
    <s v="DF100090"/>
    <s v="PROFESOR TITULAR DE UNIVERSIDAD"/>
    <s v="R112"/>
    <x v="8"/>
    <n v="750"/>
    <s v="QUÍMICA ANALÍTICA"/>
  </r>
  <r>
    <x v="14"/>
    <n v="16524700"/>
    <x v="4"/>
    <n v="810"/>
    <s v="095L"/>
    <s v="GRUPO-B3"/>
    <s v="Química"/>
    <s v="GL"/>
    <s v="GRUPO DE LABORATORIO"/>
    <s v="095L"/>
    <s v="LABORATORIO DE QUÍMICA"/>
    <s v="GRUPO-B3"/>
    <s v="Grupo de Laboratorio de Química"/>
    <s v="AN"/>
    <n v="16524700"/>
    <s v="BAÑOS"/>
    <s v="ARRIBAS"/>
    <s v="IRENE"/>
    <s v="BAÑOS ARRIBAS, IRENE"/>
    <x v="0"/>
    <x v="0"/>
    <x v="0"/>
    <n v="6"/>
    <n v="1"/>
    <s v="ibanos"/>
    <s v="irene.banos@unirioja.es"/>
    <n v="4"/>
    <m/>
    <n v="504"/>
    <s v="PROFESOR TITULAR UNIVERSIDAD"/>
    <s v="01A"/>
    <s v="TIEMPO COMPLETO AMPLIADO"/>
    <s v="2012-09-01 00:00:00.0"/>
    <s v="null"/>
    <s v="DF32390"/>
    <s v="TITULAR DE UNIVERSIDAD"/>
    <s v="R112"/>
    <x v="8"/>
    <n v="755"/>
    <s v="QUÍMICA FÍSICA"/>
  </r>
  <r>
    <x v="12"/>
    <n v="16625245"/>
    <x v="4"/>
    <n v="811"/>
    <s v="702105L"/>
    <s v="GRUPO-A1"/>
    <s v="Complementos de química"/>
    <s v="GL"/>
    <s v="GRUPO DE LABORATORIO"/>
    <s v="702105L"/>
    <s v="LABORATORIO DE COMPLEMENTOS DE QUÍMICA"/>
    <s v="GRUPO-A1"/>
    <s v="Laboratorio de Complementos de química"/>
    <s v="AN"/>
    <n v="16625245"/>
    <s v="GIMÉNEZ"/>
    <s v="LIZARDI"/>
    <s v="NORA"/>
    <s v="GIMÉNEZ LIZARDI, NORA"/>
    <x v="1"/>
    <x v="1"/>
    <x v="1"/>
    <n v="0"/>
    <n v="0"/>
    <s v="nogimene"/>
    <s v="nora.gimenez@alum.unirioja.es"/>
    <n v="1"/>
    <n v="1"/>
    <n v="121"/>
    <s v="PERSONAL INVESTIGADOR EN FORMACIÓN"/>
    <n v="0"/>
    <s v="_"/>
    <s v="2015-09-01 00:00:00.0"/>
    <s v="2019-08-31 00:00:00.0"/>
    <s v="D12BECARIO4"/>
    <s v="PERSONAL INVESTIGADOR PREDOCTORAL EN FORMACIÓN"/>
    <s v="R112"/>
    <x v="8"/>
    <n v="760"/>
    <s v="QUÍMICA INORGÁNICA"/>
  </r>
  <r>
    <x v="12"/>
    <n v="78649713"/>
    <x v="4"/>
    <n v="812"/>
    <s v="094G"/>
    <s v="GRUPO-A"/>
    <s v="Matemáticas II"/>
    <s v="GG"/>
    <s v="GRUPO GRANDE"/>
    <s v="094G"/>
    <s v="GRUPO GRANDE DE MATEMÁTICAS II"/>
    <s v="GRUPO-A"/>
    <s v="Grupo Grande de MATEMÁTICAS II"/>
    <s v="2S"/>
    <n v="78649713"/>
    <s v="RODRÍGUEZ"/>
    <s v="LUIS"/>
    <s v="DANIEL JOSÉ"/>
    <s v="RODRÍGUEZ LUIS, DANIEL JOSÉ"/>
    <x v="1"/>
    <x v="0"/>
    <x v="0"/>
    <n v="0"/>
    <n v="0"/>
    <s v="darodrl"/>
    <s v="daniel-jose.rodriguez@unirioja.es"/>
    <n v="4"/>
    <n v="4"/>
    <n v="536"/>
    <s v="PROFESOR INTERINO"/>
    <s v="C01"/>
    <s v="TIEMPO COMPLETO"/>
    <s v="2017-09-15 00:00:00.0"/>
    <s v="null"/>
    <s v="PI101269"/>
    <s v="PROFESOR CONTRATADO INTERINO"/>
    <s v="R111"/>
    <x v="7"/>
    <n v="15"/>
    <s v="ANÁLISIS MATEMÁTICO"/>
  </r>
  <r>
    <x v="13"/>
    <n v="16509284"/>
    <x v="4"/>
    <n v="812"/>
    <s v="094G"/>
    <s v="GRUPO-B"/>
    <s v="Matemáticas II"/>
    <s v="GG"/>
    <s v="GRUPO GRANDE"/>
    <s v="094G"/>
    <s v="GRUPO GRANDE DE MATEMÁTICAS II"/>
    <s v="GRUPO-B"/>
    <s v="Grupo Grande de MATEMÁTICAS II"/>
    <s v="2S"/>
    <n v="16509284"/>
    <s v="RUBIO"/>
    <s v="CRESPO"/>
    <s v="MARÍA JESÚS"/>
    <s v="RUBIO CRESPO, MARÍA JESÚS"/>
    <x v="1"/>
    <x v="0"/>
    <x v="0"/>
    <n v="5"/>
    <n v="2"/>
    <s v="mjrubio"/>
    <s v="mjesus.rubio@unirioja.es"/>
    <n v="4"/>
    <n v="4"/>
    <n v="534"/>
    <s v="CONTRATADO DOCTOR -TIPO 1"/>
    <s v="C01"/>
    <s v="TIEMPO COMPLETO"/>
    <s v="2007-09-14 00:00:00.0"/>
    <s v="null"/>
    <s v="DF32282"/>
    <s v="CONTRATADO DOCTOR"/>
    <s v="R111"/>
    <x v="7"/>
    <n v="595"/>
    <s v="MATEMÁTICA APLICADA"/>
  </r>
  <r>
    <x v="14"/>
    <n v="16509284"/>
    <x v="4"/>
    <n v="812"/>
    <s v="094G"/>
    <s v="GRUPO-B"/>
    <s v="Matemáticas II"/>
    <s v="GG"/>
    <s v="GRUPO GRANDE"/>
    <s v="094G"/>
    <s v="GRUPO GRANDE DE MATEMÁTICAS II"/>
    <s v="GRUPO-B"/>
    <s v="Grupo Grande de MATEMÁTICAS II"/>
    <s v="2S"/>
    <n v="16509284"/>
    <s v="RUBIO"/>
    <s v="CRESPO"/>
    <s v="MARÍA JESÚS"/>
    <s v="RUBIO CRESPO, MARÍA JESÚS"/>
    <x v="1"/>
    <x v="0"/>
    <x v="0"/>
    <n v="5"/>
    <n v="2"/>
    <s v="mjrubio"/>
    <s v="mjesus.rubio@unirioja.es"/>
    <n v="4"/>
    <m/>
    <n v="534"/>
    <s v="CONTRATADO DOCTOR -TIPO 1"/>
    <s v="C01"/>
    <s v="TIEMPO COMPLETO"/>
    <s v="2007-09-14 00:00:00.0"/>
    <s v="null"/>
    <s v="DF32282"/>
    <s v="CONTRATADO DOCTOR"/>
    <s v="R111"/>
    <x v="7"/>
    <n v="595"/>
    <s v="MATEMÁTICA APLICADA"/>
  </r>
  <r>
    <x v="12"/>
    <n v="5625302"/>
    <x v="4"/>
    <n v="813"/>
    <s v="096G"/>
    <s v="GRUPO-A"/>
    <s v="Bioquímica"/>
    <s v="GG"/>
    <s v="GRUPO GRANDE"/>
    <s v="096G"/>
    <s v="GRUPO GRANDE DE BIOQUÍMICA"/>
    <s v="GRUPO-A"/>
    <s v="Grupo Grande de BIOQUÍMICA"/>
    <s v="2S"/>
    <n v="5625302"/>
    <s v="TORRES"/>
    <s v="MANRIQUE"/>
    <s v="CARMEN"/>
    <s v="TORRES MANRIQUE, CARMEN"/>
    <x v="0"/>
    <x v="1"/>
    <x v="0"/>
    <n v="6"/>
    <n v="4"/>
    <s v="catorres"/>
    <s v="carmen.torres@unirioja.es"/>
    <n v="0.7"/>
    <n v="0.7"/>
    <n v="500"/>
    <s v="CATEDRATICO DE UNIVERSIDAD"/>
    <s v="01R"/>
    <s v="TIEMPO COMPLETO REDUCIDO"/>
    <s v="2014-09-15 00:00:00.0"/>
    <s v="null"/>
    <s v="DF100139"/>
    <s v="CATEDRATICO DE UNIVERSIDAD"/>
    <s v="R101"/>
    <x v="4"/>
    <n v="60"/>
    <s v="BIOQUÍMICA Y BIOLOGÍA MOLECULAR"/>
  </r>
  <r>
    <x v="12"/>
    <n v="25136873"/>
    <x v="4"/>
    <n v="813"/>
    <s v="096G"/>
    <s v="GRUPO-A"/>
    <s v="Bioquímica"/>
    <s v="GG"/>
    <s v="GRUPO GRANDE"/>
    <s v="096G"/>
    <s v="GRUPO GRANDE DE BIOQUÍMICA"/>
    <s v="GRUPO-A"/>
    <s v="Grupo Grande de BIOQUÍMICA"/>
    <s v="2S"/>
    <n v="25136873"/>
    <s v="ZARAZAGA"/>
    <s v="CHAMORRO"/>
    <s v="MIRIAM"/>
    <s v="ZARAZAGA CHAMORRO, MIRIAM"/>
    <x v="0"/>
    <x v="1"/>
    <x v="0"/>
    <n v="5"/>
    <n v="3"/>
    <s v="myzaraza"/>
    <s v="myriam.zarazaga@unirioja.es"/>
    <n v="2.9"/>
    <n v="2.9"/>
    <n v="504"/>
    <s v="PROFESOR TITULAR UNIVERSIDAD"/>
    <s v="01R"/>
    <s v="TIEMPO COMPLETO REDUCIDO"/>
    <s v="2015-09-15 00:00:00.0"/>
    <s v="null"/>
    <s v="DF100142"/>
    <s v="PROFESOR TITULAR DE UNIVIERSIDADQ"/>
    <s v="R101"/>
    <x v="4"/>
    <n v="60"/>
    <s v="BIOQUÍMICA Y BIOLOGÍA MOLECULAR"/>
  </r>
  <r>
    <x v="12"/>
    <n v="47168662"/>
    <x v="4"/>
    <n v="813"/>
    <s v="096L"/>
    <s v="GRUPO-A1"/>
    <s v="Bioquímica"/>
    <s v="GL"/>
    <s v="GRUPO DE LABORATORIO"/>
    <s v="096L"/>
    <s v="GRUPO LABORATORIO DE BIOQUÍMICA"/>
    <s v="GRUPO-A1"/>
    <s v="Grupo de Laboratorio de Bioquímica"/>
    <s v="2S"/>
    <n v="47168662"/>
    <s v="GÓMEZ"/>
    <s v="VILLAESCUSA"/>
    <s v="PAULA"/>
    <s v="GÓMEZ VILLAESCUSA, PAULA"/>
    <x v="1"/>
    <x v="1"/>
    <x v="1"/>
    <n v="0"/>
    <n v="0"/>
    <s v="pagomev"/>
    <s v="paula.gomezv@alum.unirioja.es"/>
    <n v="0.4"/>
    <n v="0.4"/>
    <n v="536"/>
    <s v="PROFESOR INTERINO"/>
    <s v="C01"/>
    <s v="TIEMPO COMPLETO"/>
    <s v="2019-02-04 00:00:00.0"/>
    <s v="2019-09-14 00:00:00.0"/>
    <s v="PI101450"/>
    <s v="PROFESOR CONTRATADO INTERINO"/>
    <s v="R101"/>
    <x v="4"/>
    <n v="60"/>
    <s v="BIOQUÍMICA Y BIOLOGÍA MOLECULAR"/>
  </r>
  <r>
    <x v="13"/>
    <n v="47168662"/>
    <x v="4"/>
    <n v="813"/>
    <s v="096L"/>
    <s v="GRUPO-B1"/>
    <s v="Bioquímica"/>
    <s v="GL"/>
    <s v="GRUPO DE LABORATORIO"/>
    <s v="096L"/>
    <s v="GRUPO LABORATORIO DE BIOQUÍMICA"/>
    <s v="GRUPO-B1"/>
    <s v="Grupo de Laboratorio de Bioquímica"/>
    <s v="2S"/>
    <n v="47168662"/>
    <s v="GÓMEZ"/>
    <s v="VILLAESCUSA"/>
    <s v="PAULA"/>
    <s v="GÓMEZ VILLAESCUSA, PAULA"/>
    <x v="1"/>
    <x v="1"/>
    <x v="1"/>
    <n v="0"/>
    <n v="0"/>
    <s v="pagomev"/>
    <s v="paula.gomezv@alum.unirioja.es"/>
    <n v="1.2"/>
    <n v="1.2"/>
    <n v="536"/>
    <s v="PROFESOR INTERINO"/>
    <s v="C01"/>
    <s v="TIEMPO COMPLETO"/>
    <s v="2019-02-04 00:00:00.0"/>
    <s v="2019-09-14 00:00:00.0"/>
    <s v="PI101450"/>
    <s v="PROFESOR CONTRATADO INTERINO"/>
    <s v="R101"/>
    <x v="4"/>
    <n v="60"/>
    <s v="BIOQUÍMICA Y BIOLOGÍA MOLECULAR"/>
  </r>
  <r>
    <x v="15"/>
    <n v="72786536"/>
    <x v="4"/>
    <n v="814"/>
    <s v="001G"/>
    <s v="GRUPO-A"/>
    <s v="Cálculo infinitesimal"/>
    <s v="GG"/>
    <s v="GRUPO GRANDE"/>
    <s v="001G"/>
    <s v="GRUPO GRANDE DE CÁLCULO INFINITESIMAL"/>
    <s v="GRUPO-A"/>
    <s v="Grupo Grande de CÁLCULO INFINITESIMAL"/>
    <s v="1S"/>
    <n v="72786536"/>
    <s v="MÍNGUEZ"/>
    <s v="CENICEROS"/>
    <s v="JUDIT"/>
    <s v="MÍNGUEZ CENICEROS, JUDIT"/>
    <x v="0"/>
    <x v="0"/>
    <x v="0"/>
    <n v="3"/>
    <n v="2"/>
    <s v="jminguez"/>
    <s v="judit.minguez@unirioja.es"/>
    <n v="4"/>
    <m/>
    <n v="534"/>
    <s v="CONTRATADO DOCTOR -TIPO 1"/>
    <s v="C01"/>
    <s v="TIEMPO COMPLETO"/>
    <s v="2007-07-20 00:00:00.0"/>
    <s v="null"/>
    <s v="LD100578"/>
    <s v="CONTRATADO DOCTOR"/>
    <s v="R111"/>
    <x v="7"/>
    <n v="15"/>
    <s v="ANÁLISIS MATEMÁTICO"/>
  </r>
  <r>
    <x v="15"/>
    <n v="16617591"/>
    <x v="4"/>
    <n v="814"/>
    <s v="001G"/>
    <s v="GRUPO-B"/>
    <s v="Cálculo infinitesimal"/>
    <s v="GG"/>
    <s v="GRUPO GRANDE"/>
    <s v="001G"/>
    <s v="GRUPO GRANDE DE CÁLCULO INFINITESIMAL"/>
    <s v="GRUPO-B"/>
    <s v="Grupo Grande de CÁLCULO INFINITESIMAL"/>
    <s v="1S"/>
    <n v="16617591"/>
    <s v="BELLO"/>
    <s v="HERNÁNDEZ"/>
    <s v="MANUEL"/>
    <s v="BELLO HERNÁNDEZ, MANUEL"/>
    <x v="0"/>
    <x v="0"/>
    <x v="0"/>
    <n v="6"/>
    <n v="3"/>
    <s v="mbello"/>
    <s v="mbello@unirioja.es"/>
    <n v="4"/>
    <m/>
    <n v="504"/>
    <s v="PROFESOR TITULAR UNIVERSIDAD"/>
    <s v="01R"/>
    <s v="TIEMPO COMPLETO REDUCIDO"/>
    <s v="2018-09-17 00:00:00.0"/>
    <s v="null"/>
    <s v="DF100146"/>
    <s v="PROFESOR TITULAR DE UNIVERSIDAD"/>
    <s v="R111"/>
    <x v="7"/>
    <n v="15"/>
    <s v="ANÁLISIS MATEMÁTICO"/>
  </r>
  <r>
    <x v="15"/>
    <n v="16565041"/>
    <x v="4"/>
    <n v="814"/>
    <s v="001I"/>
    <s v="GRUPO-A3"/>
    <s v="Cálculo infinitesimal"/>
    <s v="GI"/>
    <s v="GRUPO DE INFORMÁTICA"/>
    <s v="001I"/>
    <s v="GRUPO DE INFORMÁTICA DE CÁLCULO INFINITESIMAL"/>
    <s v="GRUPO-A3"/>
    <s v="Grupo de Informática de CÁLCULO INFINITESIMAL"/>
    <s v="1S"/>
    <n v="16565041"/>
    <s v="CIAURRI"/>
    <s v="RAMÍREZ"/>
    <s v="OSCAR"/>
    <s v="CIAURRI RAMÍREZ, OSCAR"/>
    <x v="1"/>
    <x v="1"/>
    <x v="0"/>
    <n v="4"/>
    <n v="3"/>
    <s v="osciaurr"/>
    <s v="oscar.ciaurri@unirioja.es"/>
    <n v="1"/>
    <m/>
    <n v="500"/>
    <s v="CATEDRATICO DE UNIVERSIDAD"/>
    <s v="01R"/>
    <s v="TIEMPO COMPLETO REDUCIDO"/>
    <s v="2018-12-05 00:00:00.0"/>
    <s v="null"/>
    <s v="DF100379"/>
    <s v="CATEDRÁTICO DE UNIVERSIDAD"/>
    <s v="R111"/>
    <x v="7"/>
    <n v="15"/>
    <s v="ANÁLISIS MATEMÁTICO"/>
  </r>
  <r>
    <x v="15"/>
    <n v="17764581"/>
    <x v="4"/>
    <n v="815"/>
    <s v="002G"/>
    <s v="GRUPO-B"/>
    <s v="Cálculo matricial y vectorial"/>
    <s v="GG"/>
    <s v="GRUPO GRANDE"/>
    <s v="002G"/>
    <s v="GRUPO GRANDE DE CALCULO MATRICIAL Y VECTORIAL"/>
    <s v="GRUPO-B"/>
    <s v="Grupo Grande de CÁLCULO MATRICIAL Y VECTORIAL8"/>
    <s v="1S"/>
    <n v="17764581"/>
    <s v="RODRIGO"/>
    <s v="ESCUDERO"/>
    <s v="ADRIAN"/>
    <s v="RODRIGO ESCUDERO, ADRIAN"/>
    <x v="1"/>
    <x v="0"/>
    <x v="1"/>
    <n v="0"/>
    <n v="0"/>
    <s v="adrodre"/>
    <s v="adrian.rodrigoe@unirioja.es"/>
    <n v="4"/>
    <m/>
    <n v="536"/>
    <s v="PROFESOR INTERINO"/>
    <s v="C01"/>
    <s v="TIEMPO COMPLETO"/>
    <s v="2018-09-17 00:00:00.0"/>
    <s v="2019-09-14 00:00:00.0"/>
    <s v="PI101404"/>
    <s v="PROFESOR CONTRATADO INTERINO"/>
    <s v="R111"/>
    <x v="7"/>
    <n v="5"/>
    <s v="ÁLGEBRA"/>
  </r>
  <r>
    <x v="11"/>
    <n v="16542973"/>
    <x v="4"/>
    <n v="816"/>
    <s v="003G"/>
    <s v="GRUPO-A"/>
    <s v="Física"/>
    <s v="GG"/>
    <s v="GRUPO GRANDE"/>
    <s v="003G"/>
    <s v="GRUPO GRANDE DE FÍSICA"/>
    <s v="GRUPO-A"/>
    <s v="Grupo Grande de FISICA"/>
    <s v="2S"/>
    <n v="16542973"/>
    <s v="SALAS"/>
    <s v="ILARRAZA"/>
    <s v="JOSÉ PABLO"/>
    <s v="SALAS ILARRAZA, JOSÉ PABLO"/>
    <x v="1"/>
    <x v="0"/>
    <x v="0"/>
    <n v="5"/>
    <n v="4"/>
    <s v="jpsalas"/>
    <s v="josepablo.salas@unirioja.es"/>
    <n v="4"/>
    <n v="4"/>
    <n v="504"/>
    <s v="PROFESOR TITULAR UNIVERSIDAD"/>
    <s v="01R"/>
    <s v="TIEMPO COMPLETO REDUCIDO"/>
    <s v="2012-09-01 00:00:00.0"/>
    <s v="null"/>
    <s v="DF100291"/>
    <s v="PROFESOR TITULAR DE UNIVERSIDAD"/>
    <s v="R112"/>
    <x v="8"/>
    <n v="385"/>
    <s v="FÍSICA APLICADA"/>
  </r>
  <r>
    <x v="15"/>
    <n v="16542973"/>
    <x v="4"/>
    <n v="816"/>
    <s v="003G"/>
    <s v="GRUPO-A"/>
    <s v="Física"/>
    <s v="GG"/>
    <s v="GRUPO GRANDE"/>
    <s v="003G"/>
    <s v="GRUPO GRANDE DE FÍSICA"/>
    <s v="GRUPO-A"/>
    <s v="Grupo Grande de FISICA"/>
    <s v="2S"/>
    <n v="16542973"/>
    <s v="SALAS"/>
    <s v="ILARRAZA"/>
    <s v="JOSÉ PABLO"/>
    <s v="SALAS ILARRAZA, JOSÉ PABLO"/>
    <x v="1"/>
    <x v="0"/>
    <x v="0"/>
    <n v="5"/>
    <n v="4"/>
    <s v="jpsalas"/>
    <s v="josepablo.salas@unirioja.es"/>
    <n v="4"/>
    <m/>
    <n v="504"/>
    <s v="PROFESOR TITULAR UNIVERSIDAD"/>
    <s v="01R"/>
    <s v="TIEMPO COMPLETO REDUCIDO"/>
    <s v="2012-09-01 00:00:00.0"/>
    <s v="null"/>
    <s v="DF100291"/>
    <s v="PROFESOR TITULAR DE UNIVERSIDAD"/>
    <s v="R112"/>
    <x v="8"/>
    <n v="385"/>
    <s v="FÍSICA APLICADA"/>
  </r>
  <r>
    <x v="11"/>
    <n v="17710488"/>
    <x v="4"/>
    <n v="817"/>
    <s v="004G"/>
    <s v="GRUPO-A"/>
    <s v="Metodología de la programación"/>
    <s v="GG"/>
    <s v="GRUPO GRANDE"/>
    <s v="004G"/>
    <s v="GRUPO GRANDE DE METODOLOGIA DE LA PROGRAMACIÓN"/>
    <s v="GRUPO-A"/>
    <s v="Grupo Grande de METODOLOGIA DE LA PROGRAMACIÓN"/>
    <s v="1S"/>
    <n v="17710488"/>
    <s v="LAMBAN"/>
    <s v="PARDO"/>
    <s v="LAUREANO"/>
    <s v="LAMBAN PARDO, LAUREANO"/>
    <x v="0"/>
    <x v="0"/>
    <x v="0"/>
    <n v="6"/>
    <n v="2"/>
    <s v="lalamban"/>
    <s v="lalamban@unirioja.es"/>
    <n v="3.2"/>
    <n v="3.2"/>
    <n v="504"/>
    <s v="PROFESOR TITULAR UNIVERSIDAD"/>
    <s v="C01"/>
    <s v="TIEMPO COMPLETO"/>
    <s v="2016-09-15 00:00:00.0"/>
    <s v="null"/>
    <s v="DF32144"/>
    <s v="TITULAR DE ESCUELAS UNIVERSITARIAS"/>
    <s v="R111"/>
    <x v="7"/>
    <n v="75"/>
    <s v="CIENCIA DE LA COMPUTACIÓN E INTELIGENCIA ARTIFICIA"/>
  </r>
  <r>
    <x v="11"/>
    <n v="16551912"/>
    <x v="4"/>
    <n v="817"/>
    <s v="004I"/>
    <s v="GRUPO-A2"/>
    <s v="Metodología de la programación"/>
    <s v="GI"/>
    <s v="GRUPO DE INFORMÁTICA"/>
    <s v="004I"/>
    <s v="GRUPO DE INFORMÁTICA DE METODOLOGIA DE LA PROGRAMACIÓN"/>
    <s v="GRUPO-A2"/>
    <s v="Grupo de Informática de Metodología de la programación"/>
    <s v="1S"/>
    <n v="16551912"/>
    <s v="GARCÍA"/>
    <s v="IZQUIERDO"/>
    <s v="FRANCISCO JOSÉ"/>
    <s v="GARCÍA IZQUIERDO, FRANCISCO JOSÉ"/>
    <x v="0"/>
    <x v="0"/>
    <x v="0"/>
    <n v="4"/>
    <n v="1"/>
    <s v="fgarcia"/>
    <s v="francisco.garcia@unirioja.es"/>
    <n v="2.8"/>
    <n v="2.8"/>
    <n v="534"/>
    <s v="CONTRATADO DOCTOR -TIPO 1"/>
    <s v="C01"/>
    <s v="TIEMPO COMPLETO"/>
    <s v="2013-07-20 00:00:00.0"/>
    <s v="null"/>
    <s v="LD100292"/>
    <s v="CONTRATADO DOCTOR"/>
    <s v="R111"/>
    <x v="7"/>
    <n v="570"/>
    <s v="LENGUAJES Y SISTEMAS INFORMÁTICOS"/>
  </r>
  <r>
    <x v="11"/>
    <n v="16567689"/>
    <x v="4"/>
    <n v="818"/>
    <s v="005G"/>
    <s v="GRUPO-A"/>
    <s v="Sistemas informáticos"/>
    <s v="GG"/>
    <s v="GRUPO GRANDE"/>
    <s v="005G"/>
    <s v="GRUPO GRANDE DE SISTEMAS INFORMÁTICOS"/>
    <s v="GRUPO-A"/>
    <s v="Grupo Grande de SISTEMAS INFORMÁTICOS"/>
    <s v="1S"/>
    <n v="16567689"/>
    <s v="SÁENZ DE CABEZÓN"/>
    <s v="IRIGARAY"/>
    <s v="EDUARDO"/>
    <s v="SÁENZ DE CABEZÓN IRIGARAY, EDUARDO"/>
    <x v="0"/>
    <x v="0"/>
    <x v="0"/>
    <n v="2"/>
    <n v="0"/>
    <s v="esaenz-d"/>
    <s v="eduardo.saenz-de-cabezon@unirioja.es"/>
    <n v="1.8"/>
    <n v="1.8"/>
    <n v="504"/>
    <s v="PROFESOR TITULAR UNIVERSIDAD"/>
    <s v="C01"/>
    <s v="TIEMPO COMPLETO"/>
    <s v="2018-12-18 00:00:00.0"/>
    <s v="null"/>
    <s v="DF100367"/>
    <s v="PROFESOR TITULAR DE UNIVERSIDAD"/>
    <s v="R111"/>
    <x v="7"/>
    <n v="570"/>
    <s v="LENGUAJES Y SISTEMAS INFORMÁTICOS"/>
  </r>
  <r>
    <x v="11"/>
    <n v="16597051"/>
    <x v="4"/>
    <n v="818"/>
    <s v="005I"/>
    <s v="GRUPO-A1"/>
    <s v="Sistemas informáticos"/>
    <s v="GI"/>
    <s v="GRUPO DE INFORMÁTICA"/>
    <s v="005I"/>
    <s v="GRUPO DE INFORMÁTICA DE SISTEMAS INFORMÁTICOS"/>
    <s v="GRUPO-A1"/>
    <s v="Grupo de Informática de Sistemas informáticos"/>
    <s v="1S"/>
    <n v="16597051"/>
    <s v="ROMERO"/>
    <s v="IBÁÑEZ"/>
    <s v="ANA"/>
    <s v="ROMERO IBÁÑEZ, ANA"/>
    <x v="0"/>
    <x v="0"/>
    <x v="0"/>
    <n v="2"/>
    <n v="0"/>
    <s v="anromero"/>
    <s v="ana.romero@unirioja.es"/>
    <n v="2.1"/>
    <n v="2.1"/>
    <n v="504"/>
    <s v="PROFESOR TITULAR UNIVERSIDAD"/>
    <s v="C01"/>
    <s v="TIEMPO COMPLETO"/>
    <s v="2018-12-18 00:00:00.0"/>
    <s v="null"/>
    <s v="DF100324"/>
    <s v="PROFESOR TITULAR DE UNIVERSIDAD"/>
    <s v="R111"/>
    <x v="7"/>
    <n v="75"/>
    <s v="CIENCIA DE LA COMPUTACIÓN E INTELIGENCIA ARTIFICIA"/>
  </r>
  <r>
    <x v="11"/>
    <n v="16607644"/>
    <x v="4"/>
    <n v="818"/>
    <s v="005I"/>
    <s v="GRUPO-B1"/>
    <s v="Sistemas informáticos"/>
    <s v="GI"/>
    <s v="GRUPO DE INFORMÁTICA"/>
    <s v="005I"/>
    <s v="GRUPO DE INFORMÁTICA DE SISTEMAS INFORMÁTICOS"/>
    <s v="GRUPO-B1"/>
    <s v="Grupo de Informática de Sistemas informáticos"/>
    <s v="1S"/>
    <n v="16607644"/>
    <s v="IBÁÑEZ"/>
    <s v="SÁENZ LÓPEZ"/>
    <s v="MARÍA JOSÉ"/>
    <s v="IBÁÑEZ SÁENZ LÓPEZ, MARÍA JOSÉ"/>
    <x v="1"/>
    <x v="1"/>
    <x v="0"/>
    <n v="0"/>
    <n v="0"/>
    <s v="maibansa"/>
    <s v="maria-jose.ibanez@unirioja.es"/>
    <n v="4.2"/>
    <n v="4.2"/>
    <n v="532"/>
    <s v="LABORAL DOCENTE-ASOCIADO"/>
    <s v="P04"/>
    <s v="TIEMPO PARCIAL (4+4 HORAS)"/>
    <s v="2016-09-15 00:00:00.0"/>
    <s v="2019-09-14 00:00:00.0"/>
    <s v="PI101125"/>
    <s v="PROFESOR ASOCIADO"/>
    <s v="R111"/>
    <x v="7"/>
    <n v="75"/>
    <s v="CIENCIA DE LA COMPUTACIÓN E INTELIGENCIA ARTIFICIA"/>
  </r>
  <r>
    <x v="11"/>
    <n v="16628965"/>
    <x v="4"/>
    <n v="818"/>
    <s v="005I"/>
    <s v="GRUPO-B2"/>
    <s v="Sistemas informáticos"/>
    <s v="GI"/>
    <s v="GRUPO DE INFORMÁTICA"/>
    <s v="005I"/>
    <s v="GRUPO DE INFORMÁTICA DE SISTEMAS INFORMÁTICOS"/>
    <s v="GRUPO-B2"/>
    <s v="Grupo de Informática de Sistemas informáticos"/>
    <s v="1S"/>
    <n v="16628965"/>
    <s v="CASADO"/>
    <s v="GARCÍA"/>
    <s v="ÁNGELA"/>
    <s v="CASADO GARCÍA, ÁNGELA"/>
    <x v="1"/>
    <x v="0"/>
    <x v="1"/>
    <n v="0"/>
    <n v="0"/>
    <s v="ancasag"/>
    <s v="angela.casado@alum.unirioja.es"/>
    <n v="4.2"/>
    <n v="4.2"/>
    <n v="536"/>
    <s v="PROFESOR INTERINO"/>
    <s v="P04"/>
    <s v="TIEMPO PARCIAL (4+4 HORAS)"/>
    <s v="2018-09-17 00:00:00.0"/>
    <s v="2019-02-28 00:00:00.0"/>
    <s v="PI101273"/>
    <s v="PROFESOR CONTRATADO INTERINO"/>
    <s v="R111"/>
    <x v="7"/>
    <n v="570"/>
    <s v="LENGUAJES Y SISTEMAS INFORMÁTICOS"/>
  </r>
  <r>
    <x v="15"/>
    <n v="16628965"/>
    <x v="4"/>
    <n v="818"/>
    <s v="005I"/>
    <s v="GRUPO-B2"/>
    <s v="Sistemas informáticos"/>
    <s v="GI"/>
    <s v="GRUPO DE INFORMÁTICA"/>
    <s v="005I"/>
    <s v="GRUPO DE INFORMÁTICA DE SISTEMAS INFORMÁTICOS"/>
    <s v="GRUPO-B2"/>
    <s v="Grupo de Informática de Sistemas informáticos"/>
    <s v="1S"/>
    <n v="16628965"/>
    <s v="CASADO"/>
    <s v="GARCÍA"/>
    <s v="ÁNGELA"/>
    <s v="CASADO GARCÍA, ÁNGELA"/>
    <x v="1"/>
    <x v="0"/>
    <x v="1"/>
    <n v="0"/>
    <n v="0"/>
    <s v="ancasag"/>
    <s v="angela.casado@alum.unirioja.es"/>
    <n v="4.2"/>
    <m/>
    <n v="536"/>
    <s v="PROFESOR INTERINO"/>
    <s v="P04"/>
    <s v="TIEMPO PARCIAL (4+4 HORAS)"/>
    <s v="2018-09-17 00:00:00.0"/>
    <s v="2019-02-28 00:00:00.0"/>
    <s v="PI101273"/>
    <s v="PROFESOR CONTRATADO INTERINO"/>
    <s v="R111"/>
    <x v="7"/>
    <n v="570"/>
    <s v="LENGUAJES Y SISTEMAS INFORMÁTICOS"/>
  </r>
  <r>
    <x v="11"/>
    <n v="16570582"/>
    <x v="4"/>
    <n v="819"/>
    <s v="801106G"/>
    <s v="GRUPO-A"/>
    <s v="Estructura de computadores"/>
    <s v="GG"/>
    <s v="GRUPO GRANDE"/>
    <s v="801106G"/>
    <s v="CONTENIDOS TEÓRICOS DE ESTRUCTURA DE COMPUTADORES"/>
    <s v="GRUPO-A"/>
    <s v="Grupo Grande de Estructura de computadores"/>
    <s v="2S"/>
    <n v="16570582"/>
    <s v="PÉREZ"/>
    <s v="BARRÓN"/>
    <s v="IVÁN LUIS"/>
    <s v="PÉREZ BARRÓN, IVÁN LUIS"/>
    <x v="0"/>
    <x v="0"/>
    <x v="0"/>
    <n v="3"/>
    <n v="1"/>
    <s v="ivperez"/>
    <s v="ivan.perez@unirioja.es"/>
    <n v="3.6"/>
    <n v="3.6"/>
    <n v="534"/>
    <s v="CONTRATADO DOCTOR -TIPO 1"/>
    <s v="C01"/>
    <s v="TIEMPO COMPLETO"/>
    <s v="2015-12-23 00:00:00.0"/>
    <s v="null"/>
    <s v="LD100490"/>
    <s v="PROFESOR CONTRATADO DOCTOR TIPO 1"/>
    <s v="R109"/>
    <x v="9"/>
    <n v="785"/>
    <s v="TECNOLOGÍA ELECTRÓNICA"/>
  </r>
  <r>
    <x v="11"/>
    <n v="16622450"/>
    <x v="4"/>
    <n v="820"/>
    <s v="008G"/>
    <s v="GRUPO-A"/>
    <s v="Tecnología de la programación"/>
    <s v="GG"/>
    <s v="GRUPO GRANDE"/>
    <s v="008G"/>
    <s v="GRUPO GRANDE DE TECNOLOGIA DE LA PROGRAMACIÓN"/>
    <s v="GRUPO-A"/>
    <s v="Grupo Grande de TECNOLOGIA DE LA PROGRAMACIÓN"/>
    <s v="2S"/>
    <n v="16622450"/>
    <s v="DIVASÓN"/>
    <s v="MALLAGARAY"/>
    <s v="JOSE"/>
    <s v="DIVASÓN MALLAGARAY, JOSE"/>
    <x v="1"/>
    <x v="0"/>
    <x v="0"/>
    <n v="1"/>
    <n v="0"/>
    <s v="jodivaso"/>
    <s v="jose.divason@unirioja.es"/>
    <n v="3.2"/>
    <n v="3.2"/>
    <n v="536"/>
    <s v="PROFESOR INTERINO"/>
    <s v="C01"/>
    <s v="TIEMPO COMPLETO"/>
    <s v="2017-09-15 00:00:00.0"/>
    <s v="null"/>
    <s v="PI101270"/>
    <s v="PROFESOR CONTRATADO INTERINO"/>
    <s v="R111"/>
    <x v="7"/>
    <n v="75"/>
    <s v="CIENCIA DE LA COMPUTACIÓN E INTELIGENCIA ARTIFICIA"/>
  </r>
  <r>
    <x v="11"/>
    <n v="16635790"/>
    <x v="4"/>
    <n v="820"/>
    <s v="008G"/>
    <s v="GRUPO-B"/>
    <s v="Tecnología de la programación"/>
    <s v="GG"/>
    <s v="GRUPO GRANDE"/>
    <s v="008G"/>
    <s v="GRUPO GRANDE DE TECNOLOGIA DE LA PROGRAMACIÓN"/>
    <s v="GRUPO-B"/>
    <s v="Grupo Grande de TECNOLOGIA DE LA PROGRAMACIÓN"/>
    <s v="2S"/>
    <n v="16635790"/>
    <s v="PÉREZ-ARADROS"/>
    <s v="MARTÍNEZ"/>
    <s v="IVÁN"/>
    <s v="PÉREZ-ARADROS MARTÍNEZ, IVÁN"/>
    <x v="1"/>
    <x v="1"/>
    <x v="1"/>
    <n v="0"/>
    <n v="0"/>
    <s v="ivpereza"/>
    <s v="ivan.perez-aradros@unirioja.es"/>
    <n v="2.6"/>
    <n v="2.6"/>
    <n v="536"/>
    <s v="PROFESOR INTERINO"/>
    <s v="P04"/>
    <s v="TIEMPO PARCIAL (4+4 HORAS)"/>
    <s v="2019-03-04 00:00:00.0"/>
    <s v="2019-09-14 00:00:00.0"/>
    <s v="PI101273"/>
    <s v="PROFESOR CONTRATADO INTERINO"/>
    <s v="R111"/>
    <x v="7"/>
    <n v="570"/>
    <s v="LENGUAJES Y SISTEMAS INFORMÁTICOS"/>
  </r>
  <r>
    <x v="11"/>
    <n v="30496784"/>
    <x v="4"/>
    <n v="820"/>
    <s v="008I"/>
    <s v="GRUPO-A2"/>
    <s v="Tecnología de la programación"/>
    <s v="GI"/>
    <s v="GRUPO DE INFORMÁTICA"/>
    <s v="008I"/>
    <s v="GRUPO DE INFORMÁTICA DE TECNOLOGIA DE LA PROGRAMACIÓN"/>
    <s v="GRUPO-A2"/>
    <s v="Grupo de Informática de Tecnología de la programación"/>
    <s v="2S"/>
    <n v="30496784"/>
    <s v="RODRÍGUEZ"/>
    <s v="PRIEGO"/>
    <s v="EMILIO"/>
    <s v="RODRÍGUEZ PRIEGO, EMILIO"/>
    <x v="1"/>
    <x v="0"/>
    <x v="0"/>
    <n v="0"/>
    <n v="0"/>
    <s v="emrodrig"/>
    <s v="emilio.rodriguez@unirioja.es"/>
    <n v="2.8"/>
    <n v="2.8"/>
    <n v="532"/>
    <s v="LABORAL DOCENTE-ASOCIADO"/>
    <s v="P06"/>
    <s v="TIEMPO PARCIAL (6+6 HORAS)"/>
    <s v="2016-09-15 00:00:00.0"/>
    <s v="2019-09-14 00:00:00.0"/>
    <s v="PI101124"/>
    <s v="PROFESOR ASOCIADO"/>
    <s v="R111"/>
    <x v="7"/>
    <n v="75"/>
    <s v="CIENCIA DE LA COMPUTACIÓN E INTELIGENCIA ARTIFICIA"/>
  </r>
  <r>
    <x v="11"/>
    <n v="77566977"/>
    <x v="4"/>
    <n v="820"/>
    <s v="008I"/>
    <s v="GRUPO-A3"/>
    <s v="Tecnología de la programación"/>
    <s v="GI"/>
    <s v="GRUPO DE INFORMÁTICA"/>
    <s v="008I"/>
    <s v="GRUPO DE INFORMÁTICA DE TECNOLOGIA DE LA PROGRAMACIÓN"/>
    <s v="GRUPO-A3"/>
    <s v="Grupo de Informática de Tecnología de la programación"/>
    <s v="2S"/>
    <n v="77566977"/>
    <s v="LÓPEZ"/>
    <s v="GÓMEZ"/>
    <s v="ROSARIO"/>
    <s v="LÓPEZ GÓMEZ, ROSARIO"/>
    <x v="1"/>
    <x v="0"/>
    <x v="1"/>
    <n v="0"/>
    <n v="0"/>
    <s v="rolopez"/>
    <s v="rosario.lopez@unirioja.es"/>
    <n v="2.8"/>
    <n v="2.8"/>
    <n v="532"/>
    <s v="LABORAL DOCENTE-ASOCIADO"/>
    <s v="P05"/>
    <s v="TIEMPO PARCIAL (5+5 HORAS)"/>
    <s v="2018-09-17 00:00:00.0"/>
    <s v="2019-09-14 00:00:00.0"/>
    <s v="PI101387"/>
    <s v="PROFESOR ASOCIADO"/>
    <s v="R111"/>
    <x v="7"/>
    <n v="570"/>
    <s v="LENGUAJES Y SISTEMAS INFORMÁTICOS"/>
  </r>
  <r>
    <x v="15"/>
    <n v="16635790"/>
    <x v="4"/>
    <n v="820"/>
    <s v="008G"/>
    <s v="GRUPO-B"/>
    <s v="Tecnología de la programación"/>
    <s v="GG"/>
    <s v="GRUPO GRANDE"/>
    <s v="008G"/>
    <s v="GRUPO GRANDE DE TECNOLOGIA DE LA PROGRAMACIÓN"/>
    <s v="GRUPO-B"/>
    <s v="Grupo Grande de TECNOLOGIA DE LA PROGRAMACIÓN"/>
    <s v="2S"/>
    <n v="16635790"/>
    <s v="PÉREZ-ARADROS"/>
    <s v="MARTÍNEZ"/>
    <s v="IVÁN"/>
    <s v="PÉREZ-ARADROS MARTÍNEZ, IVÁN"/>
    <x v="1"/>
    <x v="1"/>
    <x v="1"/>
    <n v="0"/>
    <n v="0"/>
    <s v="ivpereza"/>
    <s v="ivan.perez-aradros@unirioja.es"/>
    <n v="2.6"/>
    <m/>
    <n v="536"/>
    <s v="PROFESOR INTERINO"/>
    <s v="P04"/>
    <s v="TIEMPO PARCIAL (4+4 HORAS)"/>
    <s v="2019-03-04 00:00:00.0"/>
    <s v="2019-09-14 00:00:00.0"/>
    <s v="PI101273"/>
    <s v="PROFESOR CONTRATADO INTERINO"/>
    <s v="R111"/>
    <x v="7"/>
    <n v="570"/>
    <s v="LENGUAJES Y SISTEMAS INFORMÁTICOS"/>
  </r>
  <r>
    <x v="15"/>
    <n v="77566977"/>
    <x v="4"/>
    <n v="820"/>
    <s v="008I"/>
    <s v="GRUPO-A3"/>
    <s v="Tecnología de la programación"/>
    <s v="GI"/>
    <s v="GRUPO DE INFORMÁTICA"/>
    <s v="008I"/>
    <s v="GRUPO DE INFORMÁTICA DE TECNOLOGIA DE LA PROGRAMACIÓN"/>
    <s v="GRUPO-A3"/>
    <s v="Grupo de Informática de Tecnología de la programación"/>
    <s v="2S"/>
    <n v="77566977"/>
    <s v="LÓPEZ"/>
    <s v="GÓMEZ"/>
    <s v="ROSARIO"/>
    <s v="LÓPEZ GÓMEZ, ROSARIO"/>
    <x v="1"/>
    <x v="0"/>
    <x v="1"/>
    <n v="0"/>
    <n v="0"/>
    <s v="rolopez"/>
    <s v="rosario.lopez@unirioja.es"/>
    <n v="2.8"/>
    <m/>
    <n v="532"/>
    <s v="LABORAL DOCENTE-ASOCIADO"/>
    <s v="P05"/>
    <s v="TIEMPO PARCIAL (5+5 HORAS)"/>
    <s v="2018-09-17 00:00:00.0"/>
    <s v="2019-09-14 00:00:00.0"/>
    <s v="PI101387"/>
    <s v="PROFESOR ASOCIADO"/>
    <s v="R111"/>
    <x v="7"/>
    <n v="570"/>
    <s v="LENGUAJES Y SISTEMAS INFORMÁTICOS"/>
  </r>
  <r>
    <x v="11"/>
    <n v="16522419"/>
    <x v="4"/>
    <n v="821"/>
    <s v="009I"/>
    <s v="GRUPO-A1"/>
    <s v="Estadística"/>
    <s v="GI"/>
    <s v="GRUPO DE INFORMÁTICA"/>
    <s v="009I"/>
    <s v="INFORMÁTICA DE ESTADÍSTICA"/>
    <s v="GRUPO-A1"/>
    <s v="Grupo de Informática de Estadística"/>
    <s v="1S"/>
    <n v="16522419"/>
    <s v="ARANDA"/>
    <s v="AYENSA"/>
    <s v="ÁNGEL"/>
    <s v="ARANDA AYENSA, ÁNGEL"/>
    <x v="0"/>
    <x v="1"/>
    <x v="1"/>
    <n v="0"/>
    <n v="0"/>
    <s v="anaranda"/>
    <s v="angel.aranda@unirioja.es"/>
    <n v="2"/>
    <n v="2"/>
    <s v="A-0537"/>
    <s v="TITULAR"/>
    <s v="P03"/>
    <s v="TIEMPO PARCIAL (3+3 HORAS)"/>
    <s v="2011-01-01 00:00:00.0"/>
    <s v="null"/>
    <s v="PI100798"/>
    <s v="TITULAR"/>
    <s v="R111"/>
    <x v="7"/>
    <n v="265"/>
    <s v="ESTADÍSTICA E INVESTIGACIÓN OPERATIVA"/>
  </r>
  <r>
    <x v="15"/>
    <n v="42057900"/>
    <x v="4"/>
    <n v="821"/>
    <s v="009G"/>
    <s v="GRUPO-A"/>
    <s v="Estadística"/>
    <s v="GG"/>
    <s v="GRUPO GRANDE"/>
    <s v="009G"/>
    <s v="GRUPO GRANDE DE ESTADÍSTICA"/>
    <s v="GRUPO-A"/>
    <s v="Grupo Grande de ESTADÍSTICA"/>
    <s v="1S"/>
    <n v="42057900"/>
    <s v="HERNÁNDEZ"/>
    <s v="MARTÍN"/>
    <s v="ZENAIDA"/>
    <s v="HERNÁNDEZ MARTÍN, ZENAIDA"/>
    <x v="1"/>
    <x v="0"/>
    <x v="1"/>
    <n v="6"/>
    <n v="0"/>
    <s v="zehernan"/>
    <s v="zenaida.hernandez@unirioja.es"/>
    <n v="4"/>
    <m/>
    <n v="506"/>
    <s v="PROFESOR TITULAR DE ESCUELA UNIVERSITARI"/>
    <s v="01A"/>
    <s v="TIEMPO COMPLETO AMPLIADO"/>
    <s v="2012-09-01 00:00:00.0"/>
    <s v="null"/>
    <s v="DF32193"/>
    <s v="TITULAR DE ESCUELAS UNIVERSITARIAS"/>
    <s v="R111"/>
    <x v="7"/>
    <n v="265"/>
    <s v="ESTADÍSTICA E INVESTIGACIÓN OPERATIVA"/>
  </r>
  <r>
    <x v="15"/>
    <n v="16522419"/>
    <x v="4"/>
    <n v="821"/>
    <s v="009I"/>
    <s v="GRUPO-A1"/>
    <s v="Estadística"/>
    <s v="GI"/>
    <s v="GRUPO DE INFORMÁTICA"/>
    <s v="009I"/>
    <s v="INFORMÁTICA DE ESTADÍSTICA"/>
    <s v="GRUPO-A1"/>
    <s v="Grupo de Informática de Estadística"/>
    <s v="1S"/>
    <n v="16522419"/>
    <s v="ARANDA"/>
    <s v="AYENSA"/>
    <s v="ÁNGEL"/>
    <s v="ARANDA AYENSA, ÁNGEL"/>
    <x v="0"/>
    <x v="1"/>
    <x v="1"/>
    <n v="0"/>
    <n v="0"/>
    <s v="anaranda"/>
    <s v="angel.aranda@unirioja.es"/>
    <n v="2"/>
    <m/>
    <s v="A-0537"/>
    <s v="TITULAR"/>
    <s v="P03"/>
    <s v="TIEMPO PARCIAL (3+3 HORAS)"/>
    <s v="2011-01-01 00:00:00.0"/>
    <s v="null"/>
    <s v="PI100798"/>
    <s v="TITULAR"/>
    <s v="R111"/>
    <x v="7"/>
    <n v="265"/>
    <s v="ESTADÍSTICA E INVESTIGACIÓN OPERATIVA"/>
  </r>
  <r>
    <x v="15"/>
    <n v="16573324"/>
    <x v="4"/>
    <n v="822"/>
    <s v="010G"/>
    <s v="GRUPO-A"/>
    <s v="Métodos algorítmicos en matemáticas"/>
    <s v="GG"/>
    <s v="GRUPO GRANDE"/>
    <s v="010G"/>
    <s v="GRUPO GRANDE DE MÉTODOS ALGORÍTMICOS EN MATEMÁTICAS"/>
    <s v="GRUPO-A"/>
    <s v="Grupo Grande de MÉTODOS ALGORÍTMICOS EN MATEMÁTICAS"/>
    <s v="1S"/>
    <n v="16573324"/>
    <s v="ROMERO"/>
    <s v="ÁLVAREZ"/>
    <s v="NATALIA"/>
    <s v="ROMERO ÁLVAREZ, NATALIA"/>
    <x v="1"/>
    <x v="0"/>
    <x v="0"/>
    <n v="3"/>
    <n v="2"/>
    <s v="naromero"/>
    <s v="natalia.romero@unirioja.es"/>
    <n v="4"/>
    <m/>
    <s v="A-0504"/>
    <s v="PROFESOR TITULAR UNIVERSIDAD"/>
    <s v="C01"/>
    <s v="TIEMPO COMPLETO"/>
    <s v="2010-11-18 00:00:00.0"/>
    <s v="null"/>
    <s v="DF100283"/>
    <s v="PROFESOR TITULAR DE UNIVERSIDAD"/>
    <s v="R111"/>
    <x v="7"/>
    <n v="595"/>
    <s v="MATEMÁTICA APLICADA"/>
  </r>
  <r>
    <x v="11"/>
    <n v="16507414"/>
    <x v="4"/>
    <n v="823"/>
    <s v="011G"/>
    <s v="GRUPO-A"/>
    <s v="Empresa"/>
    <s v="GG"/>
    <s v="GRUPO GRANDE"/>
    <s v="011G"/>
    <s v="GRUPO GRANDE DE EMPRESA"/>
    <s v="GRUPO-A"/>
    <s v="Grupo Grande de EMPRESA"/>
    <s v="2S"/>
    <n v="16507414"/>
    <s v="SAINZ"/>
    <s v="OCHOA"/>
    <s v="ALBERTO"/>
    <s v="SAINZ OCHOA, ALBERTO"/>
    <x v="1"/>
    <x v="1"/>
    <x v="0"/>
    <n v="6"/>
    <n v="0"/>
    <s v="alsainz"/>
    <s v="alberto.sainz@unirioja.es"/>
    <n v="5"/>
    <n v="5"/>
    <n v="504"/>
    <s v="PROFESOR TITULAR UNIVERSIDAD"/>
    <s v="01A"/>
    <s v="TIEMPO COMPLETO AMPLIADO"/>
    <s v="2012-09-01 00:00:00.0"/>
    <s v="null"/>
    <s v="DF31301"/>
    <s v="TITULAR DE UNIVERSIDAD"/>
    <s v="R104"/>
    <x v="0"/>
    <n v="650"/>
    <s v="ORGANIZACIÓN DE EMPRESAS"/>
  </r>
  <r>
    <x v="15"/>
    <n v="16507414"/>
    <x v="4"/>
    <n v="823"/>
    <s v="011G"/>
    <s v="GRUPO-A"/>
    <s v="Empresa"/>
    <s v="GG"/>
    <s v="GRUPO GRANDE"/>
    <s v="011G"/>
    <s v="GRUPO GRANDE DE EMPRESA"/>
    <s v="GRUPO-A"/>
    <s v="Grupo Grande de EMPRESA"/>
    <s v="2S"/>
    <n v="16507414"/>
    <s v="SAINZ"/>
    <s v="OCHOA"/>
    <s v="ALBERTO"/>
    <s v="SAINZ OCHOA, ALBERTO"/>
    <x v="1"/>
    <x v="1"/>
    <x v="0"/>
    <n v="6"/>
    <n v="0"/>
    <s v="alsainz"/>
    <s v="alberto.sainz@unirioja.es"/>
    <n v="5"/>
    <m/>
    <n v="504"/>
    <s v="PROFESOR TITULAR UNIVERSIDAD"/>
    <s v="01A"/>
    <s v="TIEMPO COMPLETO AMPLIADO"/>
    <s v="2012-09-01 00:00:00.0"/>
    <s v="null"/>
    <s v="DF31301"/>
    <s v="TITULAR DE UNIVERSIDAD"/>
    <s v="R104"/>
    <x v="0"/>
    <n v="650"/>
    <s v="ORGANIZACIÓN DE EMPRESAS"/>
  </r>
  <r>
    <x v="11"/>
    <n v="16575155"/>
    <x v="4"/>
    <n v="824"/>
    <s v="054G"/>
    <s v="GRUPO-A"/>
    <s v="Bases de datos"/>
    <s v="GG"/>
    <s v="GRUPO GRANDE"/>
    <s v="054G"/>
    <s v="GRUPO GRANDE DE BASES DE DATOS"/>
    <s v="GRUPO-A"/>
    <s v="Grupo Grande de Bases de datos"/>
    <s v="2S"/>
    <n v="16575155"/>
    <s v="DOMÍNGUEZ"/>
    <s v="PÉREZ"/>
    <s v="CÉSAR"/>
    <s v="DOMÍNGUEZ PÉREZ, CÉSAR"/>
    <x v="0"/>
    <x v="0"/>
    <x v="0"/>
    <n v="4"/>
    <n v="2"/>
    <s v="cedomin"/>
    <s v="cesar.dominguez@unirioja.es"/>
    <n v="3.2"/>
    <n v="3.2"/>
    <n v="504"/>
    <s v="PROFESOR TITULAR UNIVERSIDAD"/>
    <s v="C01"/>
    <s v="TIEMPO COMPLETO"/>
    <s v="2017-12-12 00:00:00.0"/>
    <s v="null"/>
    <s v="DF100346"/>
    <s v="PROFESOR TITULAR DE UNIVERSIDAD"/>
    <s v="R111"/>
    <x v="7"/>
    <n v="570"/>
    <s v="LENGUAJES Y SISTEMAS INFORMÁTICOS"/>
  </r>
  <r>
    <x v="11"/>
    <n v="15973686"/>
    <x v="4"/>
    <n v="824"/>
    <s v="054I"/>
    <s v="GRUPO-A2"/>
    <s v="Bases de datos"/>
    <s v="GI"/>
    <s v="GRUPO DE INFORMÁTICA"/>
    <s v="054I"/>
    <s v="INFORMÁTICA DE BASES DE DATOS"/>
    <s v="GRUPO-A2"/>
    <s v="Grupo de Informática de Bases de datos"/>
    <s v="2S"/>
    <n v="15973686"/>
    <s v="JAIME"/>
    <s v="ELIZONDO"/>
    <s v="ARTURO"/>
    <s v="JAIME ELIZONDO, ARTURO"/>
    <x v="1"/>
    <x v="1"/>
    <x v="0"/>
    <n v="5"/>
    <n v="1"/>
    <s v="arjaime"/>
    <s v="arturo.jaime@unirioja.es"/>
    <n v="2.8"/>
    <n v="2.8"/>
    <n v="504"/>
    <s v="PROFESOR TITULAR UNIVERSIDAD"/>
    <s v="C01"/>
    <s v="TIEMPO COMPLETO"/>
    <s v="2015-09-15 00:00:00.0"/>
    <s v="null"/>
    <s v="DF100152"/>
    <s v="PROFESOR TITULAR DE UNIVERSIDAD"/>
    <s v="R111"/>
    <x v="7"/>
    <n v="570"/>
    <s v="LENGUAJES Y SISTEMAS INFORMÁTICOS"/>
  </r>
  <r>
    <x v="11"/>
    <n v="16622967"/>
    <x v="4"/>
    <n v="824"/>
    <s v="054I"/>
    <s v="GRUPO-A3"/>
    <s v="Bases de datos"/>
    <s v="GI"/>
    <s v="GRUPO DE INFORMÁTICA"/>
    <s v="054I"/>
    <s v="INFORMÁTICA DE BASES DE DATOS"/>
    <s v="GRUPO-A3"/>
    <s v="Grupo de Informática de Bases de datos"/>
    <s v="2S"/>
    <n v="16622967"/>
    <s v="SÁENZ"/>
    <s v="ADÁN"/>
    <s v="CARLOS"/>
    <s v="SÁENZ ADÁN, CARLOS"/>
    <x v="1"/>
    <x v="0"/>
    <x v="1"/>
    <n v="0"/>
    <n v="0"/>
    <s v="casaenad"/>
    <s v="carlos.saenz@alum.unirioja.es"/>
    <n v="2.8"/>
    <n v="2.8"/>
    <n v="121"/>
    <s v="PERSONAL INVESTIGADOR EN FORMACIÓN"/>
    <n v="0"/>
    <s v="_"/>
    <s v="2015-09-01 00:00:00.0"/>
    <s v="2019-08-31 00:00:00.0"/>
    <s v="D11BECARIO1"/>
    <s v="PERSONAL INVESTIGADOR PREDOCTORAL EN FORMACIÓN"/>
    <s v="R111"/>
    <x v="7"/>
    <n v="570"/>
    <s v="LENGUAJES Y SISTEMAS INFORMÁTICOS"/>
  </r>
  <r>
    <x v="15"/>
    <n v="16622967"/>
    <x v="4"/>
    <n v="824"/>
    <s v="054I"/>
    <s v="GRUPO-A3"/>
    <s v="Bases de datos"/>
    <s v="GI"/>
    <s v="GRUPO DE INFORMÁTICA"/>
    <s v="054I"/>
    <s v="INFORMÁTICA DE BASES DE DATOS"/>
    <s v="GRUPO-A3"/>
    <s v="Grupo de Informática de Bases de datos"/>
    <s v="2S"/>
    <n v="16622967"/>
    <s v="SÁENZ"/>
    <s v="ADÁN"/>
    <s v="CARLOS"/>
    <s v="SÁENZ ADÁN, CARLOS"/>
    <x v="1"/>
    <x v="0"/>
    <x v="1"/>
    <n v="0"/>
    <n v="0"/>
    <s v="casaenad"/>
    <s v="carlos.saenz@alum.unirioja.es"/>
    <n v="2.8"/>
    <m/>
    <n v="121"/>
    <s v="PERSONAL INVESTIGADOR EN FORMACIÓN"/>
    <n v="0"/>
    <s v="_"/>
    <s v="2015-09-01 00:00:00.0"/>
    <s v="2019-08-31 00:00:00.0"/>
    <s v="D11BECARIO1"/>
    <s v="PERSONAL INVESTIGADOR PREDOCTORAL EN FORMACIÓN"/>
    <s v="R111"/>
    <x v="7"/>
    <n v="570"/>
    <s v="LENGUAJES Y SISTEMAS INFORMÁTICOS"/>
  </r>
  <r>
    <x v="11"/>
    <n v="16603591"/>
    <x v="4"/>
    <n v="825"/>
    <s v="006I"/>
    <s v="GRUPO-A1"/>
    <s v="Lógica"/>
    <s v="GI"/>
    <s v="GRUPO DE INFORMÁTICA"/>
    <s v="006I"/>
    <s v="GRUPO DE INFORMÁTICA DE LÓGICA"/>
    <s v="GRUPO-A1"/>
    <s v="Grupo de Informática de Lógica"/>
    <s v="2S"/>
    <n v="16603591"/>
    <s v="FERNÁNDEZ"/>
    <s v="CESTAU"/>
    <s v="JAIME MARTÍN"/>
    <s v="FERNÁNDEZ CESTAU, JAIME MARTÍN"/>
    <x v="1"/>
    <x v="1"/>
    <x v="1"/>
    <n v="0"/>
    <n v="0"/>
    <s v="jafernc"/>
    <s v="jaime.fernandez@unirioja.es"/>
    <n v="1.4"/>
    <n v="1.4"/>
    <n v="536"/>
    <s v="PROFESOR INTERINO"/>
    <s v="C01"/>
    <s v="TIEMPO COMPLETO"/>
    <s v="2019-02-04 00:00:00.0"/>
    <s v="2019-08-08 00:00:00.0"/>
    <s v="D11CONIN14"/>
    <s v="PROFESOR CONTRATADO INTERINO"/>
    <s v="R111"/>
    <x v="7"/>
    <n v="440"/>
    <s v="GEOMETRÍA Y TOPOLOGÍA"/>
  </r>
  <r>
    <x v="15"/>
    <n v="17835356"/>
    <x v="4"/>
    <n v="825"/>
    <s v="006G"/>
    <s v="GRUPO-A"/>
    <s v="Lógica"/>
    <s v="GG"/>
    <s v="GRUPO GRANDE"/>
    <s v="006G"/>
    <s v="GRUPO GRANDE DE LÓGICA"/>
    <s v="GRUPO-A"/>
    <s v="Grupo Grande de LÓGICA"/>
    <s v="2S"/>
    <n v="17835356"/>
    <s v="ESPAÑOL"/>
    <s v="GONZÁLEZ"/>
    <s v="LUIS"/>
    <s v="ESPAÑOL GONZÁLEZ, LUIS"/>
    <x v="1"/>
    <x v="1"/>
    <x v="0"/>
    <n v="6"/>
    <n v="1"/>
    <s v="lespanol"/>
    <s v="luis.espanol@unirioja.es"/>
    <n v="4"/>
    <m/>
    <n v="504"/>
    <s v="PROFESOR TITULAR UNIVERSIDAD"/>
    <s v="01A"/>
    <s v="TIEMPO COMPLETO AMPLIADO"/>
    <s v="2012-09-01 00:00:00.0"/>
    <s v="null"/>
    <s v="DF32213"/>
    <s v="TITULAR DE UNIVERSIDAD"/>
    <s v="R111"/>
    <x v="7"/>
    <n v="440"/>
    <s v="GEOMETRÍA Y TOPOLOGÍA"/>
  </r>
  <r>
    <x v="15"/>
    <n v="18408601"/>
    <x v="4"/>
    <n v="825"/>
    <s v="006G"/>
    <s v="GRUPO-A"/>
    <s v="Lógica"/>
    <s v="GG"/>
    <s v="GRUPO GRANDE"/>
    <s v="006G"/>
    <s v="GRUPO GRANDE DE LÓGICA"/>
    <s v="GRUPO-A"/>
    <s v="Grupo Grande de LÓGICA"/>
    <s v="2S"/>
    <n v="18408601"/>
    <s v="HERNÁNDEZ"/>
    <s v="PARICIO"/>
    <s v="LUIS JAVIER"/>
    <s v="HERNÁNDEZ PARICIO, LUIS JAVIER"/>
    <x v="1"/>
    <x v="1"/>
    <x v="0"/>
    <n v="6"/>
    <n v="6"/>
    <s v="luhernan"/>
    <s v="luis-javier.hernandez@unirioja.es"/>
    <n v="0"/>
    <m/>
    <n v="500"/>
    <s v="CATEDRATICO DE UNIVERSIDAD"/>
    <s v="01R"/>
    <s v="TIEMPO COMPLETO REDUCIDO"/>
    <s v="2012-09-01 00:00:00.0"/>
    <s v="null"/>
    <s v="DF32212"/>
    <s v="CATEDRÁTICO DE UNIVERSIDAD"/>
    <s v="R111"/>
    <x v="7"/>
    <n v="440"/>
    <s v="GEOMETRÍA Y TOPOLOGÍA"/>
  </r>
  <r>
    <x v="15"/>
    <n v="16603591"/>
    <x v="4"/>
    <n v="825"/>
    <s v="006I"/>
    <s v="GRUPO-A1"/>
    <s v="Lógica"/>
    <s v="GI"/>
    <s v="GRUPO DE INFORMÁTICA"/>
    <s v="006I"/>
    <s v="GRUPO DE INFORMÁTICA DE LÓGICA"/>
    <s v="GRUPO-A1"/>
    <s v="Grupo de Informática de Lógica"/>
    <s v="2S"/>
    <n v="16603591"/>
    <s v="FERNÁNDEZ"/>
    <s v="CESTAU"/>
    <s v="JAIME MARTÍN"/>
    <s v="FERNÁNDEZ CESTAU, JAIME MARTÍN"/>
    <x v="1"/>
    <x v="1"/>
    <x v="1"/>
    <n v="0"/>
    <n v="0"/>
    <s v="jafernc"/>
    <s v="jaime.fernandez@unirioja.es"/>
    <n v="1.4"/>
    <m/>
    <n v="536"/>
    <s v="PROFESOR INTERINO"/>
    <s v="C01"/>
    <s v="TIEMPO COMPLETO"/>
    <s v="2019-02-04 00:00:00.0"/>
    <s v="2019-08-08 00:00:00.0"/>
    <s v="D11CONIN14"/>
    <s v="PROFESOR CONTRATADO INTERINO"/>
    <s v="R111"/>
    <x v="7"/>
    <n v="440"/>
    <s v="GEOMETRÍA Y TOPOLOGÍA"/>
  </r>
  <r>
    <x v="11"/>
    <n v="18009522"/>
    <x v="4"/>
    <n v="826"/>
    <s v="007G"/>
    <s v="GRUPO-A"/>
    <s v="Matemática discreta"/>
    <s v="GG"/>
    <s v="GRUPO GRANDE"/>
    <s v="007G"/>
    <s v="GRUPO GRANDE DE MATEMÁTICA DISCRETA"/>
    <s v="GRUPO-A"/>
    <s v="Grupo Grande de MATEMÁTICA DISCRETA"/>
    <s v="1S"/>
    <n v="18009522"/>
    <s v="LALIENA"/>
    <s v="CLEMENTE"/>
    <s v="JESÚS ANTONIO"/>
    <s v="LALIENA CLEMENTE, JESÚS ANTONIO"/>
    <x v="0"/>
    <x v="1"/>
    <x v="0"/>
    <n v="6"/>
    <n v="4"/>
    <s v="laliena"/>
    <s v="jesus.laliena@unirioja.es"/>
    <n v="4"/>
    <n v="4"/>
    <n v="500"/>
    <s v="CATEDRATICO DE UNIVERSIDAD"/>
    <s v="01R"/>
    <s v="TIEMPO COMPLETO REDUCIDO"/>
    <s v="2018-11-27 00:00:00.0"/>
    <s v="null"/>
    <s v="DF100378"/>
    <s v="CATEDRÁTICO DE UNIVERSIDAD"/>
    <s v="R111"/>
    <x v="7"/>
    <n v="5"/>
    <s v="ÁLGEBRA"/>
  </r>
  <r>
    <x v="11"/>
    <n v="43187774"/>
    <x v="4"/>
    <n v="826"/>
    <s v="007G"/>
    <s v="GRUPO-B"/>
    <s v="Matemática discreta"/>
    <s v="GG"/>
    <s v="GRUPO GRANDE"/>
    <s v="007G"/>
    <s v="GRUPO GRANDE DE MATEMÁTICA DISCRETA"/>
    <s v="GRUPO-B"/>
    <s v="Grupo Grande de MATEMÁTICA DISCRETA"/>
    <s v="1S"/>
    <n v="43187774"/>
    <s v="ROTGER"/>
    <s v="GARCÍA"/>
    <s v="LUCÍA"/>
    <s v="ROTGER GARCÍA, LUCÍA"/>
    <x v="1"/>
    <x v="0"/>
    <x v="1"/>
    <n v="0"/>
    <n v="0"/>
    <s v="lurotger"/>
    <s v="lucia.rotger@unirioja.es"/>
    <n v="4"/>
    <n v="4"/>
    <n v="536"/>
    <s v="PROFESOR INTERINO"/>
    <s v="C01"/>
    <s v="TIEMPO COMPLETO"/>
    <s v="2019-02-12 00:00:00.0"/>
    <s v="2019-09-14 00:00:00.0"/>
    <s v="PI101414"/>
    <s v="PROFESOR CONTRADO INTERINO"/>
    <s v="R111"/>
    <x v="7"/>
    <n v="5"/>
    <s v="ÁLGEBRA"/>
  </r>
  <r>
    <x v="15"/>
    <n v="18009522"/>
    <x v="4"/>
    <n v="826"/>
    <s v="007G"/>
    <s v="GRUPO-A"/>
    <s v="Matemática discreta"/>
    <s v="GG"/>
    <s v="GRUPO GRANDE"/>
    <s v="007G"/>
    <s v="GRUPO GRANDE DE MATEMÁTICA DISCRETA"/>
    <s v="GRUPO-A"/>
    <s v="Grupo Grande de MATEMÁTICA DISCRETA"/>
    <s v="1S"/>
    <n v="18009522"/>
    <s v="LALIENA"/>
    <s v="CLEMENTE"/>
    <s v="JESÚS ANTONIO"/>
    <s v="LALIENA CLEMENTE, JESÚS ANTONIO"/>
    <x v="0"/>
    <x v="1"/>
    <x v="0"/>
    <n v="6"/>
    <n v="4"/>
    <s v="laliena"/>
    <s v="jesus.laliena@unirioja.es"/>
    <n v="4"/>
    <m/>
    <n v="500"/>
    <s v="CATEDRATICO DE UNIVERSIDAD"/>
    <s v="01R"/>
    <s v="TIEMPO COMPLETO REDUCIDO"/>
    <s v="2018-11-27 00:00:00.0"/>
    <s v="null"/>
    <s v="DF100378"/>
    <s v="CATEDRÁTICO DE UNIVERSIDAD"/>
    <s v="R111"/>
    <x v="7"/>
    <n v="5"/>
    <s v="ÁLGEBRA"/>
  </r>
  <r>
    <x v="15"/>
    <n v="43187774"/>
    <x v="4"/>
    <n v="826"/>
    <s v="007G"/>
    <s v="GRUPO-B"/>
    <s v="Matemática discreta"/>
    <s v="GG"/>
    <s v="GRUPO GRANDE"/>
    <s v="007G"/>
    <s v="GRUPO GRANDE DE MATEMÁTICA DISCRETA"/>
    <s v="GRUPO-B"/>
    <s v="Grupo Grande de MATEMÁTICA DISCRETA"/>
    <s v="1S"/>
    <n v="43187774"/>
    <s v="ROTGER"/>
    <s v="GARCÍA"/>
    <s v="LUCÍA"/>
    <s v="ROTGER GARCÍA, LUCÍA"/>
    <x v="1"/>
    <x v="0"/>
    <x v="1"/>
    <n v="0"/>
    <n v="0"/>
    <s v="lurotger"/>
    <s v="lucia.rotger@unirioja.es"/>
    <n v="4"/>
    <m/>
    <n v="536"/>
    <s v="PROFESOR INTERINO"/>
    <s v="C01"/>
    <s v="TIEMPO COMPLETO"/>
    <s v="2019-02-12 00:00:00.0"/>
    <s v="2019-09-14 00:00:00.0"/>
    <s v="PI101414"/>
    <s v="PROFESOR CONTRADO INTERINO"/>
    <s v="R111"/>
    <x v="7"/>
    <n v="5"/>
    <s v="ÁLGEBRA"/>
  </r>
  <r>
    <x v="15"/>
    <n v="16541342"/>
    <x v="4"/>
    <n v="826"/>
    <s v="007I"/>
    <s v="GRUPO-A1"/>
    <s v="Matemática discreta"/>
    <s v="GI"/>
    <s v="GRUPO DE INFORMÁTICA"/>
    <s v="007I"/>
    <s v="GRUPO DE INFORMÁTICA DE MATEMÁTICA DISCRETA"/>
    <s v="GRUPO-A1"/>
    <s v="Grupo de Informática de Matemática discreta"/>
    <s v="1S"/>
    <n v="16541342"/>
    <s v="LANCHARES"/>
    <s v="BARRASA"/>
    <s v="VÍCTOR"/>
    <s v="LANCHARES BARRASA, VÍCTOR"/>
    <x v="0"/>
    <x v="1"/>
    <x v="0"/>
    <n v="5"/>
    <n v="4"/>
    <s v="vlancha"/>
    <s v="vlancha@unirioja.es"/>
    <n v="1.4"/>
    <m/>
    <n v="504"/>
    <s v="PROFESOR TITULAR UNIVERSIDAD"/>
    <s v="01R"/>
    <s v="TIEMPO COMPLETO REDUCIDO"/>
    <s v="2012-09-01 00:00:00.0"/>
    <s v="null"/>
    <s v="DF32264"/>
    <s v="TITULAR DE UNIVERSIDAD"/>
    <s v="R111"/>
    <x v="7"/>
    <n v="595"/>
    <s v="MATEMÁTICA APLICADA"/>
  </r>
  <r>
    <x v="15"/>
    <n v="29103662"/>
    <x v="4"/>
    <n v="826"/>
    <s v="007I"/>
    <s v="GRUPO-B1"/>
    <s v="Matemática discreta"/>
    <s v="GI"/>
    <s v="GRUPO DE INFORMÁTICA"/>
    <s v="007I"/>
    <s v="GRUPO DE INFORMÁTICA DE MATEMÁTICA DISCRETA"/>
    <s v="GRUPO-B1"/>
    <s v="Grupo de Informática de Matemática discreta"/>
    <s v="1S"/>
    <n v="29103662"/>
    <s v="PÉREZ"/>
    <s v="IZQUIERDO"/>
    <s v="JOSÉ MARÍA"/>
    <s v="PÉREZ IZQUIERDO, JOSÉ MARÍA"/>
    <x v="0"/>
    <x v="1"/>
    <x v="0"/>
    <n v="5"/>
    <n v="3"/>
    <s v="jpperez"/>
    <s v="jm.perez@unirioja.es"/>
    <n v="1.4"/>
    <m/>
    <n v="504"/>
    <s v="PROFESOR TITULAR UNIVERSIDAD"/>
    <s v="01R"/>
    <s v="TIEMPO COMPLETO REDUCIDO"/>
    <s v="2013-09-01 00:00:00.0"/>
    <s v="null"/>
    <s v="DF32074"/>
    <s v="TITULAR DE UNIVERSIDAD"/>
    <s v="R111"/>
    <x v="7"/>
    <n v="5"/>
    <s v="ÁLGEBRA"/>
  </r>
  <r>
    <x v="11"/>
    <n v="16590764"/>
    <x v="4"/>
    <n v="828"/>
    <s v="012G"/>
    <s v="GRUPO-A"/>
    <s v="Programación orientada a objetos"/>
    <s v="GG"/>
    <s v="GRUPO GRANDE"/>
    <s v="012G"/>
    <s v="GRUPO GRANDE DE PROGRAMACIÓN ORIENTADA A OBJETOS"/>
    <s v="GRUPO-A"/>
    <s v="Grupo Grande de PROGRAMACIÓN ORIENTADA A OBJETOS"/>
    <s v="1S"/>
    <n v="16590764"/>
    <s v="ARANSAY"/>
    <s v="AZOFRA"/>
    <s v="JESÚS MARÍA"/>
    <s v="ARANSAY AZOFRA, JESÚS MARÍA"/>
    <x v="0"/>
    <x v="0"/>
    <x v="0"/>
    <n v="3"/>
    <n v="1"/>
    <s v="jearansa"/>
    <s v="jesus-maria.aransay@unirioja.es"/>
    <n v="3.2"/>
    <n v="3.2"/>
    <n v="534"/>
    <s v="CONTRATADO DOCTOR -TIPO 1"/>
    <s v="C01"/>
    <s v="TIEMPO COMPLETO"/>
    <s v="2010-09-01 00:00:00.0"/>
    <s v="null"/>
    <s v="PI100763"/>
    <s v="PROFESOR CONTRATADO DOCTOR"/>
    <s v="R111"/>
    <x v="7"/>
    <n v="75"/>
    <s v="CIENCIA DE LA COMPUTACIÓN E INTELIGENCIA ARTIFICIA"/>
  </r>
  <r>
    <x v="11"/>
    <n v="16536550"/>
    <x v="4"/>
    <n v="829"/>
    <s v="801206G"/>
    <s v="GRUPO-A"/>
    <s v="Sistemas operativos"/>
    <s v="GG"/>
    <s v="GRUPO GRANDE"/>
    <s v="801206G"/>
    <s v="GRUPO GRANDE DE SISTEMAS OPERATIVOS"/>
    <s v="GRUPO-A"/>
    <s v="Grupo Grande de Sistemas operativos"/>
    <s v="1S"/>
    <n v="16536550"/>
    <s v="MATA"/>
    <s v="SOTÉS"/>
    <s v="ELOY JAVIER"/>
    <s v="MATA SOTÉS, ELOY JAVIER"/>
    <x v="0"/>
    <x v="1"/>
    <x v="0"/>
    <n v="5"/>
    <n v="1"/>
    <s v="mata"/>
    <s v="eloy.mata@unirioja.es"/>
    <n v="3.2"/>
    <n v="3.2"/>
    <n v="504"/>
    <s v="PROFESOR TITULAR UNIVERSIDAD"/>
    <s v="C01"/>
    <s v="TIEMPO COMPLETO"/>
    <s v="2018-09-17 00:00:00.0"/>
    <s v="null"/>
    <s v="DF32238"/>
    <s v="TITULAR DE UNIVERSIDAD"/>
    <s v="R111"/>
    <x v="7"/>
    <n v="570"/>
    <s v="LENGUAJES Y SISTEMAS INFORMÁTICOS"/>
  </r>
  <r>
    <x v="11"/>
    <n v="72791632"/>
    <x v="4"/>
    <n v="832"/>
    <s v="038G"/>
    <s v="GRUPO-A"/>
    <s v="Programación de bases de datos"/>
    <s v="GG"/>
    <s v="GRUPO GRANDE"/>
    <s v="038G"/>
    <s v="GRUPO GRANDE DE PROGRAMACIÓN DE BASES DE DATOS"/>
    <s v="GRUPO-A"/>
    <s v="Grupo Grande de Programación de bases de datos"/>
    <s v="2S"/>
    <n v="72791632"/>
    <s v="PÉREZ"/>
    <s v="VALLE"/>
    <s v="BEATRIZ"/>
    <s v="PÉREZ VALLE, BEATRIZ"/>
    <x v="0"/>
    <x v="0"/>
    <x v="0"/>
    <n v="2"/>
    <n v="0"/>
    <s v="beperev"/>
    <s v="beatriz.perez@unirioja.es"/>
    <n v="3.2"/>
    <n v="3.2"/>
    <n v="536"/>
    <s v="PROFESOR INTERINO"/>
    <s v="C01"/>
    <s v="TIEMPO COMPLETO"/>
    <s v="2009-10-01 00:00:00.0"/>
    <s v="null"/>
    <s v="PI100722"/>
    <s v="PROFESOR CONTRATADO INTERINO"/>
    <s v="R111"/>
    <x v="7"/>
    <n v="75"/>
    <s v="CIENCIA DE LA COMPUTACIÓN E INTELIGENCIA ARTIFICIA"/>
  </r>
  <r>
    <x v="15"/>
    <n v="16518274"/>
    <x v="4"/>
    <n v="833"/>
    <s v="801210G"/>
    <s v="GRUPO-A"/>
    <s v="Redes de computadores"/>
    <s v="GG"/>
    <s v="GRUPO GRANDE"/>
    <s v="801210G"/>
    <s v="GRUPO GRANDE DE REDES DE COMPUTADORES"/>
    <s v="GRUPO-A"/>
    <s v="Grupo Grande de Redes de computadores"/>
    <s v="2S"/>
    <n v="16518274"/>
    <s v="ZORZANO"/>
    <s v="MARTÍNEZ"/>
    <s v="LUIS FRANCISCO"/>
    <s v="ZORZANO MARTÍNEZ, LUIS FRANCISCO"/>
    <x v="1"/>
    <x v="0"/>
    <x v="0"/>
    <n v="6"/>
    <n v="0"/>
    <s v="lzorzano"/>
    <s v="luis.zorzano@unirioja.es"/>
    <n v="3.6"/>
    <n v="3.6"/>
    <n v="505"/>
    <s v="CATEDRATICO ESCUELA UNIVERSITARIA"/>
    <s v="01A"/>
    <s v="TIEMPO COMPLETO AMPLIADO"/>
    <s v="2012-09-01 00:00:00.0"/>
    <s v="null"/>
    <s v="DF100144"/>
    <s v="CATEDRÁTICO DE ESCUELA UNIVERSITARIA"/>
    <s v="R109"/>
    <x v="9"/>
    <n v="785"/>
    <s v="TECNOLOGÍA ELECTRÓNICA"/>
  </r>
  <r>
    <x v="12"/>
    <n v="16507414"/>
    <x v="4"/>
    <n v="834"/>
    <s v="097G"/>
    <s v="GRUPO-A"/>
    <s v="Empresa"/>
    <s v="GG"/>
    <s v="GRUPO GRANDE"/>
    <s v="097G"/>
    <s v="GRUPO GRANDE DE EMPRESA"/>
    <s v="GRUPO-A"/>
    <s v="Grupo Grande de EMPRESA"/>
    <s v="1S"/>
    <n v="16507414"/>
    <s v="SAINZ"/>
    <s v="OCHOA"/>
    <s v="ALBERTO"/>
    <s v="SAINZ OCHOA, ALBERTO"/>
    <x v="1"/>
    <x v="1"/>
    <x v="0"/>
    <n v="6"/>
    <n v="0"/>
    <s v="alsainz"/>
    <s v="alberto.sainz@unirioja.es"/>
    <n v="4.5"/>
    <n v="4.5"/>
    <n v="504"/>
    <s v="PROFESOR TITULAR UNIVERSIDAD"/>
    <s v="01A"/>
    <s v="TIEMPO COMPLETO AMPLIADO"/>
    <s v="2012-09-01 00:00:00.0"/>
    <s v="null"/>
    <s v="DF31301"/>
    <s v="TITULAR DE UNIVERSIDAD"/>
    <s v="R104"/>
    <x v="0"/>
    <n v="650"/>
    <s v="ORGANIZACIÓN DE EMPRESAS"/>
  </r>
  <r>
    <x v="13"/>
    <n v="16507414"/>
    <x v="4"/>
    <n v="834"/>
    <s v="097G"/>
    <s v="GRUPO-A"/>
    <s v="Empresa"/>
    <s v="GG"/>
    <s v="GRUPO GRANDE"/>
    <s v="097G"/>
    <s v="GRUPO GRANDE DE EMPRESA"/>
    <s v="GRUPO-A"/>
    <s v="Grupo Grande de EMPRESA"/>
    <s v="1S"/>
    <n v="16507414"/>
    <s v="SAINZ"/>
    <s v="OCHOA"/>
    <s v="ALBERTO"/>
    <s v="SAINZ OCHOA, ALBERTO"/>
    <x v="1"/>
    <x v="1"/>
    <x v="0"/>
    <n v="6"/>
    <n v="0"/>
    <s v="alsainz"/>
    <s v="alberto.sainz@unirioja.es"/>
    <n v="4.5"/>
    <m/>
    <n v="504"/>
    <s v="PROFESOR TITULAR UNIVERSIDAD"/>
    <s v="01A"/>
    <s v="TIEMPO COMPLETO AMPLIADO"/>
    <s v="2012-09-01 00:00:00.0"/>
    <s v="null"/>
    <s v="DF31301"/>
    <s v="TITULAR DE UNIVERSIDAD"/>
    <s v="R104"/>
    <x v="0"/>
    <n v="650"/>
    <s v="ORGANIZACIÓN DE EMPRESAS"/>
  </r>
  <r>
    <x v="14"/>
    <n v="16507414"/>
    <x v="4"/>
    <n v="834"/>
    <s v="097G"/>
    <s v="GRUPO-A"/>
    <s v="Empresa"/>
    <s v="GG"/>
    <s v="GRUPO GRANDE"/>
    <s v="097G"/>
    <s v="GRUPO GRANDE DE EMPRESA"/>
    <s v="GRUPO-A"/>
    <s v="Grupo Grande de EMPRESA"/>
    <s v="1S"/>
    <n v="16507414"/>
    <s v="SAINZ"/>
    <s v="OCHOA"/>
    <s v="ALBERTO"/>
    <s v="SAINZ OCHOA, ALBERTO"/>
    <x v="1"/>
    <x v="1"/>
    <x v="0"/>
    <n v="6"/>
    <n v="0"/>
    <s v="alsainz"/>
    <s v="alberto.sainz@unirioja.es"/>
    <n v="4.5"/>
    <m/>
    <n v="504"/>
    <s v="PROFESOR TITULAR UNIVERSIDAD"/>
    <s v="01A"/>
    <s v="TIEMPO COMPLETO AMPLIADO"/>
    <s v="2012-09-01 00:00:00.0"/>
    <s v="null"/>
    <s v="DF31301"/>
    <s v="TITULAR DE UNIVERSIDAD"/>
    <s v="R104"/>
    <x v="0"/>
    <n v="650"/>
    <s v="ORGANIZACIÓN DE EMPRESAS"/>
  </r>
  <r>
    <x v="14"/>
    <n v="31618249"/>
    <x v="4"/>
    <n v="835"/>
    <s v="098G"/>
    <s v="GRUPO-A"/>
    <s v="Geología, suelo y clima"/>
    <s v="GG"/>
    <s v="GRUPO GRANDE"/>
    <s v="098G"/>
    <s v="GRUPO GRANDE DE GEOLOGÍA, SUELO Y CLIMA"/>
    <s v="GRUPO-A"/>
    <s v="Grupo Grande de GEOLOGÍA, SUELO Y CLIMA"/>
    <s v="2S"/>
    <n v="31618249"/>
    <s v="ANDRADES"/>
    <s v="RODRÍGUEZ"/>
    <s v="MARÍA SOLEDAD"/>
    <s v="ANDRADES RODRÍGUEZ, MARÍA SOLEDAD"/>
    <x v="0"/>
    <x v="0"/>
    <x v="0"/>
    <n v="5"/>
    <n v="3"/>
    <s v="mandrade"/>
    <s v="marisol.andrades@unirioja.es"/>
    <n v="3.6"/>
    <m/>
    <n v="504"/>
    <s v="PROFESOR TITULAR UNIVERSIDAD"/>
    <s v="01R"/>
    <s v="TIEMPO COMPLETO REDUCIDO"/>
    <s v="2018-09-17 00:00:00.0"/>
    <s v="null"/>
    <s v="DF3164"/>
    <s v="TITULAR DE ESCUELAS UNIVERSITARIAS"/>
    <s v="R101"/>
    <x v="4"/>
    <n v="705"/>
    <s v="PRODUCCIÓN VEGETAL"/>
  </r>
  <r>
    <x v="16"/>
    <n v="25432171"/>
    <x v="5"/>
    <n v="836"/>
    <s v="072G"/>
    <s v="GRUPO-A"/>
    <s v="Matemáticas I"/>
    <s v="GG"/>
    <s v="GRUPO GRANDE"/>
    <s v="072G"/>
    <s v="GRUPO GRANDE DE MATEMÁTICAS I"/>
    <s v="GRUPO-A"/>
    <s v="Grupo Grande de Matemáticas I"/>
    <s v="1S"/>
    <n v="25432171"/>
    <s v="ARREGUI"/>
    <s v="CASAUS"/>
    <s v="JOSÉ LUIS"/>
    <s v="ARREGUI CASAUS, JOSÉ LUIS"/>
    <x v="0"/>
    <x v="1"/>
    <x v="0"/>
    <n v="0"/>
    <n v="0"/>
    <s v="joarregu"/>
    <s v="jose-luis.arregui@unirioja.es"/>
    <n v="4"/>
    <n v="4"/>
    <n v="504"/>
    <s v="PROFESOR TITULAR UNIVERSIDAD"/>
    <s v="C01"/>
    <s v="TIEMPO COMPLETO"/>
    <s v="2009-09-29 00:00:00.0"/>
    <s v="null"/>
    <s v="DF100247"/>
    <s v="PROFESOR TITULAR DE UNIVERSIDAD"/>
    <s v="R111"/>
    <x v="7"/>
    <n v="15"/>
    <s v="ANÁLISIS MATEMÁTICO"/>
  </r>
  <r>
    <x v="16"/>
    <n v="78649713"/>
    <x v="5"/>
    <n v="836"/>
    <s v="072G"/>
    <s v="GRUPO-B"/>
    <s v="Matemáticas I"/>
    <s v="GG"/>
    <s v="GRUPO GRANDE"/>
    <s v="072G"/>
    <s v="GRUPO GRANDE DE MATEMÁTICAS I"/>
    <s v="GRUPO-B"/>
    <s v="Grupo Grande de Matemáticas I"/>
    <s v="1S"/>
    <n v="78649713"/>
    <s v="RODRÍGUEZ"/>
    <s v="LUIS"/>
    <s v="DANIEL JOSÉ"/>
    <s v="RODRÍGUEZ LUIS, DANIEL JOSÉ"/>
    <x v="1"/>
    <x v="0"/>
    <x v="0"/>
    <n v="0"/>
    <n v="0"/>
    <s v="darodrl"/>
    <s v="daniel-jose.rodriguez@unirioja.es"/>
    <n v="4"/>
    <n v="4"/>
    <n v="536"/>
    <s v="PROFESOR INTERINO"/>
    <s v="C01"/>
    <s v="TIEMPO COMPLETO"/>
    <s v="2017-09-15 00:00:00.0"/>
    <s v="null"/>
    <s v="PI101269"/>
    <s v="PROFESOR CONTRATADO INTERINO"/>
    <s v="R111"/>
    <x v="7"/>
    <n v="15"/>
    <s v="ANÁLISIS MATEMÁTICO"/>
  </r>
  <r>
    <x v="17"/>
    <n v="25432171"/>
    <x v="5"/>
    <n v="836"/>
    <s v="072G"/>
    <s v="GRUPO-A"/>
    <s v="Matemáticas I"/>
    <s v="GG"/>
    <s v="GRUPO GRANDE"/>
    <s v="072G"/>
    <s v="GRUPO GRANDE DE MATEMÁTICAS I"/>
    <s v="GRUPO-A"/>
    <s v="Grupo Grande de Matemáticas I"/>
    <s v="1S"/>
    <n v="25432171"/>
    <s v="ARREGUI"/>
    <s v="CASAUS"/>
    <s v="JOSÉ LUIS"/>
    <s v="ARREGUI CASAUS, JOSÉ LUIS"/>
    <x v="0"/>
    <x v="1"/>
    <x v="0"/>
    <n v="0"/>
    <n v="0"/>
    <s v="joarregu"/>
    <s v="jose-luis.arregui@unirioja.es"/>
    <n v="4"/>
    <m/>
    <n v="504"/>
    <s v="PROFESOR TITULAR UNIVERSIDAD"/>
    <s v="C01"/>
    <s v="TIEMPO COMPLETO"/>
    <s v="2009-09-29 00:00:00.0"/>
    <s v="null"/>
    <s v="DF100247"/>
    <s v="PROFESOR TITULAR DE UNIVERSIDAD"/>
    <s v="R111"/>
    <x v="7"/>
    <n v="15"/>
    <s v="ANÁLISIS MATEMÁTICO"/>
  </r>
  <r>
    <x v="17"/>
    <n v="78649713"/>
    <x v="5"/>
    <n v="836"/>
    <s v="072G"/>
    <s v="GRUPO-B"/>
    <s v="Matemáticas I"/>
    <s v="GG"/>
    <s v="GRUPO GRANDE"/>
    <s v="072G"/>
    <s v="GRUPO GRANDE DE MATEMÁTICAS I"/>
    <s v="GRUPO-B"/>
    <s v="Grupo Grande de Matemáticas I"/>
    <s v="1S"/>
    <n v="78649713"/>
    <s v="RODRÍGUEZ"/>
    <s v="LUIS"/>
    <s v="DANIEL JOSÉ"/>
    <s v="RODRÍGUEZ LUIS, DANIEL JOSÉ"/>
    <x v="1"/>
    <x v="0"/>
    <x v="0"/>
    <n v="0"/>
    <n v="0"/>
    <s v="darodrl"/>
    <s v="daniel-jose.rodriguez@unirioja.es"/>
    <n v="4"/>
    <m/>
    <n v="536"/>
    <s v="PROFESOR INTERINO"/>
    <s v="C01"/>
    <s v="TIEMPO COMPLETO"/>
    <s v="2017-09-15 00:00:00.0"/>
    <s v="null"/>
    <s v="PI101269"/>
    <s v="PROFESOR CONTRATADO INTERINO"/>
    <s v="R111"/>
    <x v="7"/>
    <n v="15"/>
    <s v="ANÁLISIS MATEMÁTICO"/>
  </r>
  <r>
    <x v="18"/>
    <n v="25432171"/>
    <x v="5"/>
    <n v="836"/>
    <s v="072G"/>
    <s v="GRUPO-A"/>
    <s v="Matemáticas I"/>
    <s v="GG"/>
    <s v="GRUPO GRANDE"/>
    <s v="072G"/>
    <s v="GRUPO GRANDE DE MATEMÁTICAS I"/>
    <s v="GRUPO-A"/>
    <s v="Grupo Grande de Matemáticas I"/>
    <s v="1S"/>
    <n v="25432171"/>
    <s v="ARREGUI"/>
    <s v="CASAUS"/>
    <s v="JOSÉ LUIS"/>
    <s v="ARREGUI CASAUS, JOSÉ LUIS"/>
    <x v="0"/>
    <x v="1"/>
    <x v="0"/>
    <n v="0"/>
    <n v="0"/>
    <s v="joarregu"/>
    <s v="jose-luis.arregui@unirioja.es"/>
    <n v="4"/>
    <m/>
    <n v="504"/>
    <s v="PROFESOR TITULAR UNIVERSIDAD"/>
    <s v="C01"/>
    <s v="TIEMPO COMPLETO"/>
    <s v="2009-09-29 00:00:00.0"/>
    <s v="null"/>
    <s v="DF100247"/>
    <s v="PROFESOR TITULAR DE UNIVERSIDAD"/>
    <s v="R111"/>
    <x v="7"/>
    <n v="15"/>
    <s v="ANÁLISIS MATEMÁTICO"/>
  </r>
  <r>
    <x v="18"/>
    <n v="78649713"/>
    <x v="5"/>
    <n v="836"/>
    <s v="072G"/>
    <s v="GRUPO-B"/>
    <s v="Matemáticas I"/>
    <s v="GG"/>
    <s v="GRUPO GRANDE"/>
    <s v="072G"/>
    <s v="GRUPO GRANDE DE MATEMÁTICAS I"/>
    <s v="GRUPO-B"/>
    <s v="Grupo Grande de Matemáticas I"/>
    <s v="1S"/>
    <n v="78649713"/>
    <s v="RODRÍGUEZ"/>
    <s v="LUIS"/>
    <s v="DANIEL JOSÉ"/>
    <s v="RODRÍGUEZ LUIS, DANIEL JOSÉ"/>
    <x v="1"/>
    <x v="0"/>
    <x v="0"/>
    <n v="0"/>
    <n v="0"/>
    <s v="darodrl"/>
    <s v="daniel-jose.rodriguez@unirioja.es"/>
    <n v="4"/>
    <m/>
    <n v="536"/>
    <s v="PROFESOR INTERINO"/>
    <s v="C01"/>
    <s v="TIEMPO COMPLETO"/>
    <s v="2017-09-15 00:00:00.0"/>
    <s v="null"/>
    <s v="PI101269"/>
    <s v="PROFESOR CONTRATADO INTERINO"/>
    <s v="R111"/>
    <x v="7"/>
    <n v="15"/>
    <s v="ANÁLISIS MATEMÁTICO"/>
  </r>
  <r>
    <x v="16"/>
    <n v="16509284"/>
    <x v="5"/>
    <n v="837"/>
    <s v="073G"/>
    <s v="GRUPO-A"/>
    <s v="Matemáticas II"/>
    <s v="GG"/>
    <s v="GRUPO GRANDE"/>
    <s v="073G"/>
    <s v="GRUPO GRANDE DE MATEMÁTICAS II"/>
    <s v="GRUPO-A"/>
    <s v="Grupo Grande de MATEMÁTICAS II"/>
    <s v="1S"/>
    <n v="16509284"/>
    <s v="RUBIO"/>
    <s v="CRESPO"/>
    <s v="MARÍA JESÚS"/>
    <s v="RUBIO CRESPO, MARÍA JESÚS"/>
    <x v="1"/>
    <x v="0"/>
    <x v="0"/>
    <n v="5"/>
    <n v="2"/>
    <s v="mjrubio"/>
    <s v="mjesus.rubio@unirioja.es"/>
    <n v="4"/>
    <n v="4"/>
    <n v="534"/>
    <s v="CONTRATADO DOCTOR -TIPO 1"/>
    <s v="C01"/>
    <s v="TIEMPO COMPLETO"/>
    <s v="2007-09-14 00:00:00.0"/>
    <s v="null"/>
    <s v="DF32282"/>
    <s v="CONTRATADO DOCTOR"/>
    <s v="R111"/>
    <x v="7"/>
    <n v="595"/>
    <s v="MATEMÁTICA APLICADA"/>
  </r>
  <r>
    <x v="16"/>
    <n v="16574152"/>
    <x v="5"/>
    <n v="837"/>
    <s v="073G"/>
    <s v="GRUPO-B"/>
    <s v="Matemáticas II"/>
    <s v="GG"/>
    <s v="GRUPO GRANDE"/>
    <s v="073G"/>
    <s v="GRUPO GRANDE DE MATEMÁTICAS II"/>
    <s v="GRUPO-B"/>
    <s v="Grupo Grande de MATEMÁTICAS II"/>
    <s v="1S"/>
    <n v="16574152"/>
    <s v="PASCUAL"/>
    <s v="LERÍA"/>
    <s v="ANA ISABEL"/>
    <s v="PASCUAL LERÍA, ANA ISABEL"/>
    <x v="1"/>
    <x v="0"/>
    <x v="0"/>
    <n v="4"/>
    <n v="0"/>
    <s v="aipasc"/>
    <s v="aipasc@unirioja.es"/>
    <n v="4"/>
    <n v="4"/>
    <n v="504"/>
    <s v="PROFESOR TITULAR UNIVERSIDAD"/>
    <s v="C01"/>
    <s v="TIEMPO COMPLETO"/>
    <s v="2018-12-18 00:00:00.0"/>
    <s v="null"/>
    <s v="DF32267"/>
    <s v="TITULAR DE UNIVERSIDAD"/>
    <s v="R111"/>
    <x v="7"/>
    <n v="595"/>
    <s v="MATEMÁTICA APLICADA"/>
  </r>
  <r>
    <x v="17"/>
    <n v="16509284"/>
    <x v="5"/>
    <n v="837"/>
    <s v="073G"/>
    <s v="GRUPO-A"/>
    <s v="Matemáticas II"/>
    <s v="GG"/>
    <s v="GRUPO GRANDE"/>
    <s v="073G"/>
    <s v="GRUPO GRANDE DE MATEMÁTICAS II"/>
    <s v="GRUPO-A"/>
    <s v="Grupo Grande de MATEMÁTICAS II"/>
    <s v="1S"/>
    <n v="16509284"/>
    <s v="RUBIO"/>
    <s v="CRESPO"/>
    <s v="MARÍA JESÚS"/>
    <s v="RUBIO CRESPO, MARÍA JESÚS"/>
    <x v="1"/>
    <x v="0"/>
    <x v="0"/>
    <n v="5"/>
    <n v="2"/>
    <s v="mjrubio"/>
    <s v="mjesus.rubio@unirioja.es"/>
    <n v="4"/>
    <m/>
    <n v="534"/>
    <s v="CONTRATADO DOCTOR -TIPO 1"/>
    <s v="C01"/>
    <s v="TIEMPO COMPLETO"/>
    <s v="2007-09-14 00:00:00.0"/>
    <s v="null"/>
    <s v="DF32282"/>
    <s v="CONTRATADO DOCTOR"/>
    <s v="R111"/>
    <x v="7"/>
    <n v="595"/>
    <s v="MATEMÁTICA APLICADA"/>
  </r>
  <r>
    <x v="17"/>
    <n v="16574152"/>
    <x v="5"/>
    <n v="837"/>
    <s v="073G"/>
    <s v="GRUPO-B"/>
    <s v="Matemáticas II"/>
    <s v="GG"/>
    <s v="GRUPO GRANDE"/>
    <s v="073G"/>
    <s v="GRUPO GRANDE DE MATEMÁTICAS II"/>
    <s v="GRUPO-B"/>
    <s v="Grupo Grande de MATEMÁTICAS II"/>
    <s v="1S"/>
    <n v="16574152"/>
    <s v="PASCUAL"/>
    <s v="LERÍA"/>
    <s v="ANA ISABEL"/>
    <s v="PASCUAL LERÍA, ANA ISABEL"/>
    <x v="1"/>
    <x v="0"/>
    <x v="0"/>
    <n v="4"/>
    <n v="0"/>
    <s v="aipasc"/>
    <s v="aipasc@unirioja.es"/>
    <n v="4"/>
    <m/>
    <n v="504"/>
    <s v="PROFESOR TITULAR UNIVERSIDAD"/>
    <s v="C01"/>
    <s v="TIEMPO COMPLETO"/>
    <s v="2018-12-18 00:00:00.0"/>
    <s v="null"/>
    <s v="DF32267"/>
    <s v="TITULAR DE UNIVERSIDAD"/>
    <s v="R111"/>
    <x v="7"/>
    <n v="595"/>
    <s v="MATEMÁTICA APLICADA"/>
  </r>
  <r>
    <x v="18"/>
    <n v="16509284"/>
    <x v="5"/>
    <n v="837"/>
    <s v="073G"/>
    <s v="GRUPO-A"/>
    <s v="Matemáticas II"/>
    <s v="GG"/>
    <s v="GRUPO GRANDE"/>
    <s v="073G"/>
    <s v="GRUPO GRANDE DE MATEMÁTICAS II"/>
    <s v="GRUPO-A"/>
    <s v="Grupo Grande de MATEMÁTICAS II"/>
    <s v="1S"/>
    <n v="16509284"/>
    <s v="RUBIO"/>
    <s v="CRESPO"/>
    <s v="MARÍA JESÚS"/>
    <s v="RUBIO CRESPO, MARÍA JESÚS"/>
    <x v="1"/>
    <x v="0"/>
    <x v="0"/>
    <n v="5"/>
    <n v="2"/>
    <s v="mjrubio"/>
    <s v="mjesus.rubio@unirioja.es"/>
    <n v="4"/>
    <m/>
    <n v="534"/>
    <s v="CONTRATADO DOCTOR -TIPO 1"/>
    <s v="C01"/>
    <s v="TIEMPO COMPLETO"/>
    <s v="2007-09-14 00:00:00.0"/>
    <s v="null"/>
    <s v="DF32282"/>
    <s v="CONTRATADO DOCTOR"/>
    <s v="R111"/>
    <x v="7"/>
    <n v="595"/>
    <s v="MATEMÁTICA APLICADA"/>
  </r>
  <r>
    <x v="18"/>
    <n v="16574152"/>
    <x v="5"/>
    <n v="837"/>
    <s v="073G"/>
    <s v="GRUPO-B"/>
    <s v="Matemáticas II"/>
    <s v="GG"/>
    <s v="GRUPO GRANDE"/>
    <s v="073G"/>
    <s v="GRUPO GRANDE DE MATEMÁTICAS II"/>
    <s v="GRUPO-B"/>
    <s v="Grupo Grande de MATEMÁTICAS II"/>
    <s v="1S"/>
    <n v="16574152"/>
    <s v="PASCUAL"/>
    <s v="LERÍA"/>
    <s v="ANA ISABEL"/>
    <s v="PASCUAL LERÍA, ANA ISABEL"/>
    <x v="1"/>
    <x v="0"/>
    <x v="0"/>
    <n v="4"/>
    <n v="0"/>
    <s v="aipasc"/>
    <s v="aipasc@unirioja.es"/>
    <n v="4"/>
    <m/>
    <n v="504"/>
    <s v="PROFESOR TITULAR UNIVERSIDAD"/>
    <s v="C01"/>
    <s v="TIEMPO COMPLETO"/>
    <s v="2018-12-18 00:00:00.0"/>
    <s v="null"/>
    <s v="DF32267"/>
    <s v="TITULAR DE UNIVERSIDAD"/>
    <s v="R111"/>
    <x v="7"/>
    <n v="595"/>
    <s v="MATEMÁTICA APLICADA"/>
  </r>
  <r>
    <x v="16"/>
    <n v="16553823"/>
    <x v="5"/>
    <n v="838"/>
    <s v="074G"/>
    <s v="GRUPO-A"/>
    <s v="Química"/>
    <s v="GG"/>
    <s v="GRUPO GRANDE"/>
    <s v="074G"/>
    <s v="GRUPO GRANDE DE QUÍMICA"/>
    <s v="GRUPO-A"/>
    <s v="Grupo Grande de QUÍMICA"/>
    <s v="1S"/>
    <n v="16553823"/>
    <s v="OLMOS"/>
    <s v="PÉREZ"/>
    <s v="MARÍA ELENA"/>
    <s v="OLMOS PÉREZ, MARÍA ELENA"/>
    <x v="0"/>
    <x v="1"/>
    <x v="0"/>
    <n v="4"/>
    <n v="4"/>
    <s v="m-olmos"/>
    <s v="m-elena.olmos@unirioja.es"/>
    <n v="4"/>
    <n v="4"/>
    <n v="500"/>
    <s v="CATEDRATICO DE UNIVERSIDAD"/>
    <s v="01R"/>
    <s v="TIEMPO COMPLETO REDUCIDO"/>
    <s v="2018-12-18 00:00:00.0"/>
    <s v="null"/>
    <s v="DF100382"/>
    <s v="CATEDRÁTICO DE UNIVERSIDAD"/>
    <s v="R112"/>
    <x v="8"/>
    <n v="760"/>
    <s v="QUÍMICA INORGÁNICA"/>
  </r>
  <r>
    <x v="16"/>
    <n v="33425090"/>
    <x v="5"/>
    <n v="838"/>
    <s v="074G"/>
    <s v="GRUPO-B"/>
    <s v="Química"/>
    <s v="GG"/>
    <s v="GRUPO GRANDE"/>
    <s v="074G"/>
    <s v="GRUPO GRANDE DE QUÍMICA"/>
    <s v="GRUPO-B"/>
    <s v="Grupo Grande de QUÍMICA"/>
    <s v="1S"/>
    <n v="33425090"/>
    <s v="MONGE"/>
    <s v="OROZ"/>
    <s v="MIGUEL"/>
    <s v="MONGE OROZ, MIGUEL"/>
    <x v="0"/>
    <x v="1"/>
    <x v="0"/>
    <n v="3"/>
    <n v="3"/>
    <s v="mimonge"/>
    <s v="miguel.monge@unirioja.es"/>
    <n v="4"/>
    <n v="4"/>
    <n v="504"/>
    <s v="PROFESOR TITULAR UNIVERSIDAD"/>
    <s v="01R"/>
    <s v="TIEMPO COMPLETO REDUCIDO"/>
    <s v="2017-09-15 00:00:00.0"/>
    <s v="null"/>
    <s v="DF100215"/>
    <s v="TITULAR DE UNIVERSIDAD"/>
    <s v="R112"/>
    <x v="8"/>
    <n v="760"/>
    <s v="QUÍMICA INORGÁNICA"/>
  </r>
  <r>
    <x v="16"/>
    <n v="13092044"/>
    <x v="5"/>
    <n v="838"/>
    <s v="074L"/>
    <s v="GRUPO-A1"/>
    <s v="Química"/>
    <s v="GL"/>
    <s v="GRUPO DE LABORATORIO"/>
    <s v="074L"/>
    <s v="LABORATORIO DE QUÍMICA"/>
    <s v="GRUPO-A1"/>
    <s v="Grupo de Laboratorio de Química"/>
    <s v="1S"/>
    <n v="13092044"/>
    <s v="GONZÁLEZ"/>
    <s v="SÁIZ"/>
    <s v="JOSÉ MARÍA"/>
    <s v="GONZÁLEZ SÁIZ, JOSÉ MARÍA"/>
    <x v="1"/>
    <x v="1"/>
    <x v="0"/>
    <n v="5"/>
    <n v="4"/>
    <s v="jmgonza"/>
    <s v="josemaria.gonzalez@unirioja.es"/>
    <n v="1"/>
    <n v="1"/>
    <s v="A-0500"/>
    <s v="CATEDRATICO DE UNIVERSIDAD"/>
    <s v="01R"/>
    <s v="TIEMPO COMPLETO REDUCIDO"/>
    <s v="2014-09-15 00:00:00.0"/>
    <s v="null"/>
    <s v="DF100279"/>
    <s v="CATEDRÁTICO DE UNIVERSIDAD"/>
    <s v="R112"/>
    <x v="8"/>
    <n v="555"/>
    <s v="INGENIERÍA QUÍMICA"/>
  </r>
  <r>
    <x v="16"/>
    <n v="16570824"/>
    <x v="5"/>
    <n v="838"/>
    <s v="074L"/>
    <s v="GRUPO-A2"/>
    <s v="Química"/>
    <s v="GL"/>
    <s v="GRUPO DE LABORATORIO"/>
    <s v="074L"/>
    <s v="LABORATORIO DE QUÍMICA"/>
    <s v="GRUPO-A2"/>
    <s v="Grupo de Laboratorio de Química"/>
    <s v="1S"/>
    <n v="16570824"/>
    <s v="ESTEBAN"/>
    <s v="DÍEZ"/>
    <s v="ISABEL"/>
    <s v="ESTEBAN DÍEZ, ISABEL"/>
    <x v="0"/>
    <x v="0"/>
    <x v="0"/>
    <n v="2"/>
    <n v="0"/>
    <s v="iesteban"/>
    <s v="isabel.esteban@unirioja.es"/>
    <n v="1"/>
    <n v="1"/>
    <n v="504"/>
    <s v="PROFESOR TITULAR UNIVERSIDAD"/>
    <s v="C01"/>
    <s v="TIEMPO COMPLETO"/>
    <s v="2018-12-21 00:00:00.0"/>
    <s v="null"/>
    <s v="DF100368"/>
    <s v="PROFESOR TITULAR DE UNIVERSIDAD"/>
    <s v="R112"/>
    <x v="8"/>
    <n v="555"/>
    <s v="INGENIERÍA QUÍMICA"/>
  </r>
  <r>
    <x v="16"/>
    <n v="14587726"/>
    <x v="5"/>
    <n v="838"/>
    <s v="074L"/>
    <s v="GRUPO-B1"/>
    <s v="Química"/>
    <s v="GL"/>
    <s v="GRUPO DE LABORATORIO"/>
    <s v="074L"/>
    <s v="LABORATORIO DE QUÍMICA"/>
    <s v="GRUPO-B1"/>
    <s v="Grupo de Laboratorio de Química"/>
    <s v="1S"/>
    <n v="14587726"/>
    <s v="PUYUELO"/>
    <s v="GARCÍA"/>
    <s v="MARÍA PILAR"/>
    <s v="PUYUELO GARCÍA, MARÍA PILAR"/>
    <x v="0"/>
    <x v="1"/>
    <x v="0"/>
    <n v="5"/>
    <n v="1"/>
    <s v="mpuyuelo"/>
    <s v="pilar.puyuelo@unirioja.es"/>
    <n v="1"/>
    <n v="1"/>
    <n v="504"/>
    <s v="PROFESOR TITULAR UNIVERSIDAD"/>
    <s v="C01"/>
    <s v="TIEMPO COMPLETO"/>
    <s v="2014-09-15 00:00:00.0"/>
    <s v="null"/>
    <s v="DF100037"/>
    <s v="PROFESOR TITULAR DE UNIVERSIDAD"/>
    <s v="R112"/>
    <x v="8"/>
    <n v="755"/>
    <s v="QUÍMICA FÍSICA"/>
  </r>
  <r>
    <x v="16"/>
    <n v="16580433"/>
    <x v="5"/>
    <n v="838"/>
    <s v="074R"/>
    <s v="GRUPO-A1"/>
    <s v="Química"/>
    <s v="GR"/>
    <s v="GRUPO REDUCIDO"/>
    <s v="074R"/>
    <s v="GRUPO REDUCIDO DE QUÍMICA"/>
    <s v="GRUPO-A1"/>
    <s v="Grupo Reducido de Química"/>
    <s v="1S"/>
    <n v="16580433"/>
    <s v="MARTÍNEZ"/>
    <s v="RUIZ"/>
    <s v="RODRIGO"/>
    <s v="MARTÍNEZ RUIZ, RODRIGO"/>
    <x v="0"/>
    <x v="1"/>
    <x v="0"/>
    <n v="2"/>
    <n v="0"/>
    <s v="romarine"/>
    <s v="rodrigo.martinez@unirioja.es"/>
    <n v="1"/>
    <n v="1"/>
    <n v="504"/>
    <s v="PROFESOR TITULAR UNIVERSIDAD"/>
    <s v="C01"/>
    <s v="TIEMPO COMPLETO"/>
    <s v="2018-12-18 00:00:00.0"/>
    <s v="null"/>
    <s v="DF100369"/>
    <s v="PROFESOR TITULAR DE UNIVERSIDAD"/>
    <s v="R112"/>
    <x v="8"/>
    <n v="755"/>
    <s v="QUÍMICA FÍSICA"/>
  </r>
  <r>
    <x v="16"/>
    <n v="50822746"/>
    <x v="5"/>
    <n v="838"/>
    <s v="074R"/>
    <s v="GRUPO-A2"/>
    <s v="Química"/>
    <s v="GR"/>
    <s v="GRUPO REDUCIDO"/>
    <s v="074R"/>
    <s v="GRUPO REDUCIDO DE QUÍMICA"/>
    <s v="GRUPO-A2"/>
    <s v="Grupo Reducido de Química"/>
    <s v="1S"/>
    <n v="50822746"/>
    <s v="ENRIQUEZ"/>
    <s v="PALMA"/>
    <s v="PEDRO ALBERTO"/>
    <s v="ENRIQUEZ PALMA, PEDRO ALBERTO"/>
    <x v="1"/>
    <x v="0"/>
    <x v="0"/>
    <n v="5"/>
    <n v="1"/>
    <s v="enriquez"/>
    <s v="pedro.enriquez@unirioja.es"/>
    <n v="1"/>
    <n v="1"/>
    <n v="504"/>
    <s v="PROFESOR TITULAR UNIVERSIDAD"/>
    <s v="01A"/>
    <s v="TIEMPO COMPLETO AMPLIADO"/>
    <s v="2012-09-01 00:00:00.0"/>
    <s v="null"/>
    <s v="DF100147"/>
    <s v="PROFESOR TITULAR DE UNIVERSIDAD"/>
    <s v="R112"/>
    <x v="8"/>
    <n v="755"/>
    <s v="QUÍMICA FÍSICA"/>
  </r>
  <r>
    <x v="17"/>
    <n v="16553823"/>
    <x v="5"/>
    <n v="838"/>
    <s v="074G"/>
    <s v="GRUPO-A"/>
    <s v="Química"/>
    <s v="GG"/>
    <s v="GRUPO GRANDE"/>
    <s v="074G"/>
    <s v="GRUPO GRANDE DE QUÍMICA"/>
    <s v="GRUPO-A"/>
    <s v="Grupo Grande de QUÍMICA"/>
    <s v="1S"/>
    <n v="16553823"/>
    <s v="OLMOS"/>
    <s v="PÉREZ"/>
    <s v="MARÍA ELENA"/>
    <s v="OLMOS PÉREZ, MARÍA ELENA"/>
    <x v="0"/>
    <x v="1"/>
    <x v="0"/>
    <n v="4"/>
    <n v="4"/>
    <s v="m-olmos"/>
    <s v="m-elena.olmos@unirioja.es"/>
    <n v="4"/>
    <m/>
    <n v="500"/>
    <s v="CATEDRATICO DE UNIVERSIDAD"/>
    <s v="01R"/>
    <s v="TIEMPO COMPLETO REDUCIDO"/>
    <s v="2018-12-18 00:00:00.0"/>
    <s v="null"/>
    <s v="DF100382"/>
    <s v="CATEDRÁTICO DE UNIVERSIDAD"/>
    <s v="R112"/>
    <x v="8"/>
    <n v="760"/>
    <s v="QUÍMICA INORGÁNICA"/>
  </r>
  <r>
    <x v="17"/>
    <n v="33425090"/>
    <x v="5"/>
    <n v="838"/>
    <s v="074G"/>
    <s v="GRUPO-B"/>
    <s v="Química"/>
    <s v="GG"/>
    <s v="GRUPO GRANDE"/>
    <s v="074G"/>
    <s v="GRUPO GRANDE DE QUÍMICA"/>
    <s v="GRUPO-B"/>
    <s v="Grupo Grande de QUÍMICA"/>
    <s v="1S"/>
    <n v="33425090"/>
    <s v="MONGE"/>
    <s v="OROZ"/>
    <s v="MIGUEL"/>
    <s v="MONGE OROZ, MIGUEL"/>
    <x v="0"/>
    <x v="1"/>
    <x v="0"/>
    <n v="3"/>
    <n v="3"/>
    <s v="mimonge"/>
    <s v="miguel.monge@unirioja.es"/>
    <n v="4"/>
    <m/>
    <n v="504"/>
    <s v="PROFESOR TITULAR UNIVERSIDAD"/>
    <s v="01R"/>
    <s v="TIEMPO COMPLETO REDUCIDO"/>
    <s v="2017-09-15 00:00:00.0"/>
    <s v="null"/>
    <s v="DF100215"/>
    <s v="TITULAR DE UNIVERSIDAD"/>
    <s v="R112"/>
    <x v="8"/>
    <n v="760"/>
    <s v="QUÍMICA INORGÁNICA"/>
  </r>
  <r>
    <x v="17"/>
    <n v="13092044"/>
    <x v="5"/>
    <n v="838"/>
    <s v="074L"/>
    <s v="GRUPO-A1"/>
    <s v="Química"/>
    <s v="GL"/>
    <s v="GRUPO DE LABORATORIO"/>
    <s v="074L"/>
    <s v="LABORATORIO DE QUÍMICA"/>
    <s v="GRUPO-A1"/>
    <s v="Grupo de Laboratorio de Química"/>
    <s v="1S"/>
    <n v="13092044"/>
    <s v="GONZÁLEZ"/>
    <s v="SÁIZ"/>
    <s v="JOSÉ MARÍA"/>
    <s v="GONZÁLEZ SÁIZ, JOSÉ MARÍA"/>
    <x v="1"/>
    <x v="1"/>
    <x v="0"/>
    <n v="5"/>
    <n v="4"/>
    <s v="jmgonza"/>
    <s v="josemaria.gonzalez@unirioja.es"/>
    <n v="1"/>
    <m/>
    <s v="A-0500"/>
    <s v="CATEDRATICO DE UNIVERSIDAD"/>
    <s v="01R"/>
    <s v="TIEMPO COMPLETO REDUCIDO"/>
    <s v="2014-09-15 00:00:00.0"/>
    <s v="null"/>
    <s v="DF100279"/>
    <s v="CATEDRÁTICO DE UNIVERSIDAD"/>
    <s v="R112"/>
    <x v="8"/>
    <n v="555"/>
    <s v="INGENIERÍA QUÍMICA"/>
  </r>
  <r>
    <x v="17"/>
    <n v="16570824"/>
    <x v="5"/>
    <n v="838"/>
    <s v="074L"/>
    <s v="GRUPO-A2"/>
    <s v="Química"/>
    <s v="GL"/>
    <s v="GRUPO DE LABORATORIO"/>
    <s v="074L"/>
    <s v="LABORATORIO DE QUÍMICA"/>
    <s v="GRUPO-A2"/>
    <s v="Grupo de Laboratorio de Química"/>
    <s v="1S"/>
    <n v="16570824"/>
    <s v="ESTEBAN"/>
    <s v="DÍEZ"/>
    <s v="ISABEL"/>
    <s v="ESTEBAN DÍEZ, ISABEL"/>
    <x v="0"/>
    <x v="0"/>
    <x v="0"/>
    <n v="2"/>
    <n v="0"/>
    <s v="iesteban"/>
    <s v="isabel.esteban@unirioja.es"/>
    <n v="1"/>
    <m/>
    <n v="504"/>
    <s v="PROFESOR TITULAR UNIVERSIDAD"/>
    <s v="C01"/>
    <s v="TIEMPO COMPLETO"/>
    <s v="2018-12-21 00:00:00.0"/>
    <s v="null"/>
    <s v="DF100368"/>
    <s v="PROFESOR TITULAR DE UNIVERSIDAD"/>
    <s v="R112"/>
    <x v="8"/>
    <n v="555"/>
    <s v="INGENIERÍA QUÍMICA"/>
  </r>
  <r>
    <x v="17"/>
    <n v="14587726"/>
    <x v="5"/>
    <n v="838"/>
    <s v="074L"/>
    <s v="GRUPO-B1"/>
    <s v="Química"/>
    <s v="GL"/>
    <s v="GRUPO DE LABORATORIO"/>
    <s v="074L"/>
    <s v="LABORATORIO DE QUÍMICA"/>
    <s v="GRUPO-B1"/>
    <s v="Grupo de Laboratorio de Química"/>
    <s v="1S"/>
    <n v="14587726"/>
    <s v="PUYUELO"/>
    <s v="GARCÍA"/>
    <s v="MARÍA PILAR"/>
    <s v="PUYUELO GARCÍA, MARÍA PILAR"/>
    <x v="0"/>
    <x v="1"/>
    <x v="0"/>
    <n v="5"/>
    <n v="1"/>
    <s v="mpuyuelo"/>
    <s v="pilar.puyuelo@unirioja.es"/>
    <n v="1"/>
    <m/>
    <n v="504"/>
    <s v="PROFESOR TITULAR UNIVERSIDAD"/>
    <s v="C01"/>
    <s v="TIEMPO COMPLETO"/>
    <s v="2014-09-15 00:00:00.0"/>
    <s v="null"/>
    <s v="DF100037"/>
    <s v="PROFESOR TITULAR DE UNIVERSIDAD"/>
    <s v="R112"/>
    <x v="8"/>
    <n v="755"/>
    <s v="QUÍMICA FÍSICA"/>
  </r>
  <r>
    <x v="17"/>
    <n v="16580433"/>
    <x v="5"/>
    <n v="838"/>
    <s v="074R"/>
    <s v="GRUPO-A1"/>
    <s v="Química"/>
    <s v="GR"/>
    <s v="GRUPO REDUCIDO"/>
    <s v="074R"/>
    <s v="GRUPO REDUCIDO DE QUÍMICA"/>
    <s v="GRUPO-A1"/>
    <s v="Grupo Reducido de Química"/>
    <s v="1S"/>
    <n v="16580433"/>
    <s v="MARTÍNEZ"/>
    <s v="RUIZ"/>
    <s v="RODRIGO"/>
    <s v="MARTÍNEZ RUIZ, RODRIGO"/>
    <x v="0"/>
    <x v="1"/>
    <x v="0"/>
    <n v="2"/>
    <n v="0"/>
    <s v="romarine"/>
    <s v="rodrigo.martinez@unirioja.es"/>
    <n v="1"/>
    <m/>
    <n v="504"/>
    <s v="PROFESOR TITULAR UNIVERSIDAD"/>
    <s v="C01"/>
    <s v="TIEMPO COMPLETO"/>
    <s v="2018-12-18 00:00:00.0"/>
    <s v="null"/>
    <s v="DF100369"/>
    <s v="PROFESOR TITULAR DE UNIVERSIDAD"/>
    <s v="R112"/>
    <x v="8"/>
    <n v="755"/>
    <s v="QUÍMICA FÍSICA"/>
  </r>
  <r>
    <x v="17"/>
    <n v="50822746"/>
    <x v="5"/>
    <n v="838"/>
    <s v="074R"/>
    <s v="GRUPO-A2"/>
    <s v="Química"/>
    <s v="GR"/>
    <s v="GRUPO REDUCIDO"/>
    <s v="074R"/>
    <s v="GRUPO REDUCIDO DE QUÍMICA"/>
    <s v="GRUPO-A2"/>
    <s v="Grupo Reducido de Química"/>
    <s v="1S"/>
    <n v="50822746"/>
    <s v="ENRIQUEZ"/>
    <s v="PALMA"/>
    <s v="PEDRO ALBERTO"/>
    <s v="ENRIQUEZ PALMA, PEDRO ALBERTO"/>
    <x v="1"/>
    <x v="0"/>
    <x v="0"/>
    <n v="5"/>
    <n v="1"/>
    <s v="enriquez"/>
    <s v="pedro.enriquez@unirioja.es"/>
    <n v="1"/>
    <m/>
    <n v="504"/>
    <s v="PROFESOR TITULAR UNIVERSIDAD"/>
    <s v="01A"/>
    <s v="TIEMPO COMPLETO AMPLIADO"/>
    <s v="2012-09-01 00:00:00.0"/>
    <s v="null"/>
    <s v="DF100147"/>
    <s v="PROFESOR TITULAR DE UNIVERSIDAD"/>
    <s v="R112"/>
    <x v="8"/>
    <n v="755"/>
    <s v="QUÍMICA FÍSICA"/>
  </r>
  <r>
    <x v="18"/>
    <n v="16553823"/>
    <x v="5"/>
    <n v="838"/>
    <s v="074G"/>
    <s v="GRUPO-A"/>
    <s v="Química"/>
    <s v="GG"/>
    <s v="GRUPO GRANDE"/>
    <s v="074G"/>
    <s v="GRUPO GRANDE DE QUÍMICA"/>
    <s v="GRUPO-A"/>
    <s v="Grupo Grande de QUÍMICA"/>
    <s v="1S"/>
    <n v="16553823"/>
    <s v="OLMOS"/>
    <s v="PÉREZ"/>
    <s v="MARÍA ELENA"/>
    <s v="OLMOS PÉREZ, MARÍA ELENA"/>
    <x v="0"/>
    <x v="1"/>
    <x v="0"/>
    <n v="4"/>
    <n v="4"/>
    <s v="m-olmos"/>
    <s v="m-elena.olmos@unirioja.es"/>
    <n v="4"/>
    <m/>
    <n v="500"/>
    <s v="CATEDRATICO DE UNIVERSIDAD"/>
    <s v="01R"/>
    <s v="TIEMPO COMPLETO REDUCIDO"/>
    <s v="2018-12-18 00:00:00.0"/>
    <s v="null"/>
    <s v="DF100382"/>
    <s v="CATEDRÁTICO DE UNIVERSIDAD"/>
    <s v="R112"/>
    <x v="8"/>
    <n v="760"/>
    <s v="QUÍMICA INORGÁNICA"/>
  </r>
  <r>
    <x v="18"/>
    <n v="33425090"/>
    <x v="5"/>
    <n v="838"/>
    <s v="074G"/>
    <s v="GRUPO-B"/>
    <s v="Química"/>
    <s v="GG"/>
    <s v="GRUPO GRANDE"/>
    <s v="074G"/>
    <s v="GRUPO GRANDE DE QUÍMICA"/>
    <s v="GRUPO-B"/>
    <s v="Grupo Grande de QUÍMICA"/>
    <s v="1S"/>
    <n v="33425090"/>
    <s v="MONGE"/>
    <s v="OROZ"/>
    <s v="MIGUEL"/>
    <s v="MONGE OROZ, MIGUEL"/>
    <x v="0"/>
    <x v="1"/>
    <x v="0"/>
    <n v="3"/>
    <n v="3"/>
    <s v="mimonge"/>
    <s v="miguel.monge@unirioja.es"/>
    <n v="4"/>
    <m/>
    <n v="504"/>
    <s v="PROFESOR TITULAR UNIVERSIDAD"/>
    <s v="01R"/>
    <s v="TIEMPO COMPLETO REDUCIDO"/>
    <s v="2017-09-15 00:00:00.0"/>
    <s v="null"/>
    <s v="DF100215"/>
    <s v="TITULAR DE UNIVERSIDAD"/>
    <s v="R112"/>
    <x v="8"/>
    <n v="760"/>
    <s v="QUÍMICA INORGÁNICA"/>
  </r>
  <r>
    <x v="18"/>
    <n v="13092044"/>
    <x v="5"/>
    <n v="838"/>
    <s v="074L"/>
    <s v="GRUPO-A1"/>
    <s v="Química"/>
    <s v="GL"/>
    <s v="GRUPO DE LABORATORIO"/>
    <s v="074L"/>
    <s v="LABORATORIO DE QUÍMICA"/>
    <s v="GRUPO-A1"/>
    <s v="Grupo de Laboratorio de Química"/>
    <s v="1S"/>
    <n v="13092044"/>
    <s v="GONZÁLEZ"/>
    <s v="SÁIZ"/>
    <s v="JOSÉ MARÍA"/>
    <s v="GONZÁLEZ SÁIZ, JOSÉ MARÍA"/>
    <x v="1"/>
    <x v="1"/>
    <x v="0"/>
    <n v="5"/>
    <n v="4"/>
    <s v="jmgonza"/>
    <s v="josemaria.gonzalez@unirioja.es"/>
    <n v="1"/>
    <m/>
    <s v="A-0500"/>
    <s v="CATEDRATICO DE UNIVERSIDAD"/>
    <s v="01R"/>
    <s v="TIEMPO COMPLETO REDUCIDO"/>
    <s v="2014-09-15 00:00:00.0"/>
    <s v="null"/>
    <s v="DF100279"/>
    <s v="CATEDRÁTICO DE UNIVERSIDAD"/>
    <s v="R112"/>
    <x v="8"/>
    <n v="555"/>
    <s v="INGENIERÍA QUÍMICA"/>
  </r>
  <r>
    <x v="18"/>
    <n v="16570824"/>
    <x v="5"/>
    <n v="838"/>
    <s v="074L"/>
    <s v="GRUPO-A2"/>
    <s v="Química"/>
    <s v="GL"/>
    <s v="GRUPO DE LABORATORIO"/>
    <s v="074L"/>
    <s v="LABORATORIO DE QUÍMICA"/>
    <s v="GRUPO-A2"/>
    <s v="Grupo de Laboratorio de Química"/>
    <s v="1S"/>
    <n v="16570824"/>
    <s v="ESTEBAN"/>
    <s v="DÍEZ"/>
    <s v="ISABEL"/>
    <s v="ESTEBAN DÍEZ, ISABEL"/>
    <x v="0"/>
    <x v="0"/>
    <x v="0"/>
    <n v="2"/>
    <n v="0"/>
    <s v="iesteban"/>
    <s v="isabel.esteban@unirioja.es"/>
    <n v="1"/>
    <m/>
    <n v="504"/>
    <s v="PROFESOR TITULAR UNIVERSIDAD"/>
    <s v="C01"/>
    <s v="TIEMPO COMPLETO"/>
    <s v="2018-12-21 00:00:00.0"/>
    <s v="null"/>
    <s v="DF100368"/>
    <s v="PROFESOR TITULAR DE UNIVERSIDAD"/>
    <s v="R112"/>
    <x v="8"/>
    <n v="555"/>
    <s v="INGENIERÍA QUÍMICA"/>
  </r>
  <r>
    <x v="18"/>
    <n v="14587726"/>
    <x v="5"/>
    <n v="838"/>
    <s v="074L"/>
    <s v="GRUPO-B1"/>
    <s v="Química"/>
    <s v="GL"/>
    <s v="GRUPO DE LABORATORIO"/>
    <s v="074L"/>
    <s v="LABORATORIO DE QUÍMICA"/>
    <s v="GRUPO-B1"/>
    <s v="Grupo de Laboratorio de Química"/>
    <s v="1S"/>
    <n v="14587726"/>
    <s v="PUYUELO"/>
    <s v="GARCÍA"/>
    <s v="MARÍA PILAR"/>
    <s v="PUYUELO GARCÍA, MARÍA PILAR"/>
    <x v="0"/>
    <x v="1"/>
    <x v="0"/>
    <n v="5"/>
    <n v="1"/>
    <s v="mpuyuelo"/>
    <s v="pilar.puyuelo@unirioja.es"/>
    <n v="1"/>
    <m/>
    <n v="504"/>
    <s v="PROFESOR TITULAR UNIVERSIDAD"/>
    <s v="C01"/>
    <s v="TIEMPO COMPLETO"/>
    <s v="2014-09-15 00:00:00.0"/>
    <s v="null"/>
    <s v="DF100037"/>
    <s v="PROFESOR TITULAR DE UNIVERSIDAD"/>
    <s v="R112"/>
    <x v="8"/>
    <n v="755"/>
    <s v="QUÍMICA FÍSICA"/>
  </r>
  <r>
    <x v="18"/>
    <n v="16580433"/>
    <x v="5"/>
    <n v="838"/>
    <s v="074R"/>
    <s v="GRUPO-A1"/>
    <s v="Química"/>
    <s v="GR"/>
    <s v="GRUPO REDUCIDO"/>
    <s v="074R"/>
    <s v="GRUPO REDUCIDO DE QUÍMICA"/>
    <s v="GRUPO-A1"/>
    <s v="Grupo Reducido de Química"/>
    <s v="1S"/>
    <n v="16580433"/>
    <s v="MARTÍNEZ"/>
    <s v="RUIZ"/>
    <s v="RODRIGO"/>
    <s v="MARTÍNEZ RUIZ, RODRIGO"/>
    <x v="0"/>
    <x v="1"/>
    <x v="0"/>
    <n v="2"/>
    <n v="0"/>
    <s v="romarine"/>
    <s v="rodrigo.martinez@unirioja.es"/>
    <n v="1"/>
    <m/>
    <n v="504"/>
    <s v="PROFESOR TITULAR UNIVERSIDAD"/>
    <s v="C01"/>
    <s v="TIEMPO COMPLETO"/>
    <s v="2018-12-18 00:00:00.0"/>
    <s v="null"/>
    <s v="DF100369"/>
    <s v="PROFESOR TITULAR DE UNIVERSIDAD"/>
    <s v="R112"/>
    <x v="8"/>
    <n v="755"/>
    <s v="QUÍMICA FÍSICA"/>
  </r>
  <r>
    <x v="18"/>
    <n v="50822746"/>
    <x v="5"/>
    <n v="838"/>
    <s v="074R"/>
    <s v="GRUPO-A2"/>
    <s v="Química"/>
    <s v="GR"/>
    <s v="GRUPO REDUCIDO"/>
    <s v="074R"/>
    <s v="GRUPO REDUCIDO DE QUÍMICA"/>
    <s v="GRUPO-A2"/>
    <s v="Grupo Reducido de Química"/>
    <s v="1S"/>
    <n v="50822746"/>
    <s v="ENRIQUEZ"/>
    <s v="PALMA"/>
    <s v="PEDRO ALBERTO"/>
    <s v="ENRIQUEZ PALMA, PEDRO ALBERTO"/>
    <x v="1"/>
    <x v="0"/>
    <x v="0"/>
    <n v="5"/>
    <n v="1"/>
    <s v="enriquez"/>
    <s v="pedro.enriquez@unirioja.es"/>
    <n v="1"/>
    <m/>
    <n v="504"/>
    <s v="PROFESOR TITULAR UNIVERSIDAD"/>
    <s v="01A"/>
    <s v="TIEMPO COMPLETO AMPLIADO"/>
    <s v="2012-09-01 00:00:00.0"/>
    <s v="null"/>
    <s v="DF100147"/>
    <s v="PROFESOR TITULAR DE UNIVERSIDAD"/>
    <s v="R112"/>
    <x v="8"/>
    <n v="755"/>
    <s v="QUÍMICA FÍSICA"/>
  </r>
  <r>
    <x v="16"/>
    <n v="16526587"/>
    <x v="5"/>
    <n v="839"/>
    <s v="075I"/>
    <s v="GRUPO-A1"/>
    <s v="Expresión gráfica y DAO"/>
    <s v="GI"/>
    <s v="GRUPO DE INFORMÁTICA"/>
    <s v="075I"/>
    <s v="INFORMÁTICA DE EXPRESIÓN GRÁFICA Y DAO"/>
    <s v="GRUPO-A1"/>
    <s v="Grupo de Informática de Expresión gráfica y DAO"/>
    <s v="1S"/>
    <n v="16526587"/>
    <s v="SANTAMARÍA"/>
    <s v="PEÑA"/>
    <s v="JACINTO"/>
    <s v="SANTAMARÍA PEÑA, JACINTO"/>
    <x v="1"/>
    <x v="0"/>
    <x v="0"/>
    <n v="4"/>
    <n v="1"/>
    <s v="jasanta"/>
    <s v="jacinto.santamaria@unirioja.es"/>
    <n v="3"/>
    <n v="3"/>
    <n v="504"/>
    <s v="PROFESOR TITULAR UNIVERSIDAD"/>
    <s v="C01"/>
    <s v="TIEMPO COMPLETO"/>
    <s v="2017-09-15 00:00:00.0"/>
    <s v="null"/>
    <s v="DF31894"/>
    <s v="TITULAR DE UNIVERSIDAD"/>
    <s v="R110"/>
    <x v="10"/>
    <n v="305"/>
    <s v="EXPRESIÓN GRÁFICA EN LA INGENIERÍA"/>
  </r>
  <r>
    <x v="16"/>
    <n v="72785742"/>
    <x v="5"/>
    <n v="839"/>
    <s v="075I"/>
    <s v="GRUPO-B1"/>
    <s v="Expresión gráfica y DAO"/>
    <s v="GI"/>
    <s v="GRUPO DE INFORMÁTICA"/>
    <s v="075I"/>
    <s v="INFORMÁTICA DE EXPRESIÓN GRÁFICA Y DAO"/>
    <s v="GRUPO-B1"/>
    <s v="Grupo de Informática de Expresión gráfica y DAO"/>
    <s v="1S"/>
    <n v="72785742"/>
    <s v="TARANCÓN"/>
    <s v="ANDRÉS"/>
    <s v="EFRÉN"/>
    <s v="TARANCÓN ANDRÉS, EFRÉN"/>
    <x v="1"/>
    <x v="0"/>
    <x v="1"/>
    <n v="0"/>
    <n v="0"/>
    <s v="eftaranc"/>
    <s v="efren.tarancon@unirioja.es"/>
    <n v="3"/>
    <n v="3"/>
    <n v="532"/>
    <s v="LABORAL DOCENTE-ASOCIADO"/>
    <s v="P03"/>
    <s v="TIEMPO PARCIAL (3+3 HORAS)"/>
    <s v="2018-09-17 00:00:00.0"/>
    <s v="2019-09-14 00:00:00.0"/>
    <s v="PI101378"/>
    <s v="PROFESOR ASOCIADO"/>
    <s v="R110"/>
    <x v="10"/>
    <n v="305"/>
    <s v="EXPRESIÓN GRÁFICA EN LA INGENIERÍA"/>
  </r>
  <r>
    <x v="17"/>
    <n v="16509086"/>
    <x v="5"/>
    <n v="839"/>
    <s v="075G"/>
    <s v="GRUPO-A"/>
    <s v="Expresión gráfica y DAO"/>
    <s v="GG"/>
    <s v="GRUPO GRANDE"/>
    <s v="075G"/>
    <s v="GRUPO GRANDE DE EXPRESIÓN GRÁFICA Y DAO"/>
    <s v="GRUPO-A"/>
    <s v="Grupo Grande de EXPRESIÓN GRÁFICA Y DAO"/>
    <s v="1S"/>
    <n v="16509086"/>
    <s v="SANZ"/>
    <s v="ADÁN"/>
    <s v="FÉLIX"/>
    <s v="SANZ ADÁN, FÉLIX"/>
    <x v="1"/>
    <x v="1"/>
    <x v="0"/>
    <n v="6"/>
    <n v="2"/>
    <s v="fesanz"/>
    <s v="felix.sanz@unirioja.es"/>
    <n v="3"/>
    <m/>
    <n v="500"/>
    <s v="CATEDRATICO DE UNIVERSIDAD"/>
    <s v="C01"/>
    <s v="TIEMPO COMPLETO"/>
    <s v="2007-05-13 00:00:00.0"/>
    <s v="null"/>
    <s v="DF100094"/>
    <s v="CATEDRÁTICO DE UNIVERSIDAD"/>
    <s v="R110"/>
    <x v="10"/>
    <n v="305"/>
    <s v="EXPRESIÓN GRÁFICA EN LA INGENIERÍA"/>
  </r>
  <r>
    <x v="17"/>
    <n v="16526587"/>
    <x v="5"/>
    <n v="839"/>
    <s v="075I"/>
    <s v="GRUPO-A1"/>
    <s v="Expresión gráfica y DAO"/>
    <s v="GI"/>
    <s v="GRUPO DE INFORMÁTICA"/>
    <s v="075I"/>
    <s v="INFORMÁTICA DE EXPRESIÓN GRÁFICA Y DAO"/>
    <s v="GRUPO-A1"/>
    <s v="Grupo de Informática de Expresión gráfica y DAO"/>
    <s v="1S"/>
    <n v="16526587"/>
    <s v="SANTAMARÍA"/>
    <s v="PEÑA"/>
    <s v="JACINTO"/>
    <s v="SANTAMARÍA PEÑA, JACINTO"/>
    <x v="1"/>
    <x v="0"/>
    <x v="0"/>
    <n v="4"/>
    <n v="1"/>
    <s v="jasanta"/>
    <s v="jacinto.santamaria@unirioja.es"/>
    <n v="3"/>
    <m/>
    <n v="504"/>
    <s v="PROFESOR TITULAR UNIVERSIDAD"/>
    <s v="C01"/>
    <s v="TIEMPO COMPLETO"/>
    <s v="2017-09-15 00:00:00.0"/>
    <s v="null"/>
    <s v="DF31894"/>
    <s v="TITULAR DE UNIVERSIDAD"/>
    <s v="R110"/>
    <x v="10"/>
    <n v="305"/>
    <s v="EXPRESIÓN GRÁFICA EN LA INGENIERÍA"/>
  </r>
  <r>
    <x v="17"/>
    <n v="72785742"/>
    <x v="5"/>
    <n v="839"/>
    <s v="075I"/>
    <s v="GRUPO-B1"/>
    <s v="Expresión gráfica y DAO"/>
    <s v="GI"/>
    <s v="GRUPO DE INFORMÁTICA"/>
    <s v="075I"/>
    <s v="INFORMÁTICA DE EXPRESIÓN GRÁFICA Y DAO"/>
    <s v="GRUPO-B1"/>
    <s v="Grupo de Informática de Expresión gráfica y DAO"/>
    <s v="1S"/>
    <n v="72785742"/>
    <s v="TARANCÓN"/>
    <s v="ANDRÉS"/>
    <s v="EFRÉN"/>
    <s v="TARANCÓN ANDRÉS, EFRÉN"/>
    <x v="1"/>
    <x v="0"/>
    <x v="1"/>
    <n v="0"/>
    <n v="0"/>
    <s v="eftaranc"/>
    <s v="efren.tarancon@unirioja.es"/>
    <n v="3"/>
    <m/>
    <n v="532"/>
    <s v="LABORAL DOCENTE-ASOCIADO"/>
    <s v="P03"/>
    <s v="TIEMPO PARCIAL (3+3 HORAS)"/>
    <s v="2018-09-17 00:00:00.0"/>
    <s v="2019-09-14 00:00:00.0"/>
    <s v="PI101378"/>
    <s v="PROFESOR ASOCIADO"/>
    <s v="R110"/>
    <x v="10"/>
    <n v="305"/>
    <s v="EXPRESIÓN GRÁFICA EN LA INGENIERÍA"/>
  </r>
  <r>
    <x v="18"/>
    <n v="16509086"/>
    <x v="5"/>
    <n v="839"/>
    <s v="075G"/>
    <s v="GRUPO-A"/>
    <s v="Expresión gráfica y DAO"/>
    <s v="GG"/>
    <s v="GRUPO GRANDE"/>
    <s v="075G"/>
    <s v="GRUPO GRANDE DE EXPRESIÓN GRÁFICA Y DAO"/>
    <s v="GRUPO-A"/>
    <s v="Grupo Grande de EXPRESIÓN GRÁFICA Y DAO"/>
    <s v="1S"/>
    <n v="16509086"/>
    <s v="SANZ"/>
    <s v="ADÁN"/>
    <s v="FÉLIX"/>
    <s v="SANZ ADÁN, FÉLIX"/>
    <x v="1"/>
    <x v="1"/>
    <x v="0"/>
    <n v="6"/>
    <n v="2"/>
    <s v="fesanz"/>
    <s v="felix.sanz@unirioja.es"/>
    <n v="3"/>
    <m/>
    <n v="500"/>
    <s v="CATEDRATICO DE UNIVERSIDAD"/>
    <s v="C01"/>
    <s v="TIEMPO COMPLETO"/>
    <s v="2007-05-13 00:00:00.0"/>
    <s v="null"/>
    <s v="DF100094"/>
    <s v="CATEDRÁTICO DE UNIVERSIDAD"/>
    <s v="R110"/>
    <x v="10"/>
    <n v="305"/>
    <s v="EXPRESIÓN GRÁFICA EN LA INGENIERÍA"/>
  </r>
  <r>
    <x v="18"/>
    <n v="16526587"/>
    <x v="5"/>
    <n v="839"/>
    <s v="075I"/>
    <s v="GRUPO-A1"/>
    <s v="Expresión gráfica y DAO"/>
    <s v="GI"/>
    <s v="GRUPO DE INFORMÁTICA"/>
    <s v="075I"/>
    <s v="INFORMÁTICA DE EXPRESIÓN GRÁFICA Y DAO"/>
    <s v="GRUPO-A1"/>
    <s v="Grupo de Informática de Expresión gráfica y DAO"/>
    <s v="1S"/>
    <n v="16526587"/>
    <s v="SANTAMARÍA"/>
    <s v="PEÑA"/>
    <s v="JACINTO"/>
    <s v="SANTAMARÍA PEÑA, JACINTO"/>
    <x v="1"/>
    <x v="0"/>
    <x v="0"/>
    <n v="4"/>
    <n v="1"/>
    <s v="jasanta"/>
    <s v="jacinto.santamaria@unirioja.es"/>
    <n v="3"/>
    <m/>
    <n v="504"/>
    <s v="PROFESOR TITULAR UNIVERSIDAD"/>
    <s v="C01"/>
    <s v="TIEMPO COMPLETO"/>
    <s v="2017-09-15 00:00:00.0"/>
    <s v="null"/>
    <s v="DF31894"/>
    <s v="TITULAR DE UNIVERSIDAD"/>
    <s v="R110"/>
    <x v="10"/>
    <n v="305"/>
    <s v="EXPRESIÓN GRÁFICA EN LA INGENIERÍA"/>
  </r>
  <r>
    <x v="18"/>
    <n v="72785742"/>
    <x v="5"/>
    <n v="839"/>
    <s v="075I"/>
    <s v="GRUPO-B1"/>
    <s v="Expresión gráfica y DAO"/>
    <s v="GI"/>
    <s v="GRUPO DE INFORMÁTICA"/>
    <s v="075I"/>
    <s v="INFORMÁTICA DE EXPRESIÓN GRÁFICA Y DAO"/>
    <s v="GRUPO-B1"/>
    <s v="Grupo de Informática de Expresión gráfica y DAO"/>
    <s v="1S"/>
    <n v="72785742"/>
    <s v="TARANCÓN"/>
    <s v="ANDRÉS"/>
    <s v="EFRÉN"/>
    <s v="TARANCÓN ANDRÉS, EFRÉN"/>
    <x v="1"/>
    <x v="0"/>
    <x v="1"/>
    <n v="0"/>
    <n v="0"/>
    <s v="eftaranc"/>
    <s v="efren.tarancon@unirioja.es"/>
    <n v="3"/>
    <m/>
    <n v="532"/>
    <s v="LABORAL DOCENTE-ASOCIADO"/>
    <s v="P03"/>
    <s v="TIEMPO PARCIAL (3+3 HORAS)"/>
    <s v="2018-09-17 00:00:00.0"/>
    <s v="2019-09-14 00:00:00.0"/>
    <s v="PI101378"/>
    <s v="PROFESOR ASOCIADO"/>
    <s v="R110"/>
    <x v="10"/>
    <n v="305"/>
    <s v="EXPRESIÓN GRÁFICA EN LA INGENIERÍA"/>
  </r>
  <r>
    <x v="11"/>
    <n v="13122718"/>
    <x v="4"/>
    <n v="840"/>
    <s v="076G"/>
    <s v="GRUPO-A"/>
    <s v="Mecánica"/>
    <s v="GG"/>
    <s v="GRUPO GRANDE"/>
    <s v="076G"/>
    <s v="GRUPO GRANDE DE MECÁNICA"/>
    <s v="GRUPO-A"/>
    <s v="Grupo Grande de MECÁNICA"/>
    <s v="1S"/>
    <n v="13122718"/>
    <s v="SIERRA"/>
    <s v="MURILLO"/>
    <s v="JOSÉ DANIEL"/>
    <s v="SIERRA MURILLO, JOSÉ DANIEL"/>
    <x v="1"/>
    <x v="0"/>
    <x v="0"/>
    <n v="5"/>
    <n v="2"/>
    <s v="dsierra"/>
    <s v="daniel.sierra@unirioja.es"/>
    <n v="4"/>
    <n v="4"/>
    <n v="534"/>
    <s v="CONTRATADO DOCTOR -TIPO 1"/>
    <s v="C01"/>
    <s v="TIEMPO COMPLETO"/>
    <s v="2007-02-13 00:00:00.0"/>
    <s v="null"/>
    <s v="LD100611"/>
    <s v="PROFESOR CONTRATADO DOCTOR"/>
    <s v="R112"/>
    <x v="8"/>
    <n v="385"/>
    <s v="FÍSICA APLICADA"/>
  </r>
  <r>
    <x v="16"/>
    <n v="13122718"/>
    <x v="5"/>
    <n v="840"/>
    <s v="076G"/>
    <s v="GRUPO-A"/>
    <s v="Mecánica"/>
    <s v="GG"/>
    <s v="GRUPO GRANDE"/>
    <s v="076G"/>
    <s v="GRUPO GRANDE DE MECÁNICA"/>
    <s v="GRUPO-A"/>
    <s v="Grupo Grande de MECÁNICA"/>
    <s v="1S"/>
    <n v="13122718"/>
    <s v="SIERRA"/>
    <s v="MURILLO"/>
    <s v="JOSÉ DANIEL"/>
    <s v="SIERRA MURILLO, JOSÉ DANIEL"/>
    <x v="1"/>
    <x v="0"/>
    <x v="0"/>
    <n v="5"/>
    <n v="2"/>
    <s v="dsierra"/>
    <s v="daniel.sierra@unirioja.es"/>
    <n v="4"/>
    <m/>
    <n v="534"/>
    <s v="CONTRATADO DOCTOR -TIPO 1"/>
    <s v="C01"/>
    <s v="TIEMPO COMPLETO"/>
    <s v="2007-02-13 00:00:00.0"/>
    <s v="null"/>
    <s v="LD100611"/>
    <s v="PROFESOR CONTRATADO DOCTOR"/>
    <s v="R112"/>
    <x v="8"/>
    <n v="385"/>
    <s v="FÍSICA APLICADA"/>
  </r>
  <r>
    <x v="17"/>
    <n v="13122718"/>
    <x v="5"/>
    <n v="840"/>
    <s v="076G"/>
    <s v="GRUPO-A"/>
    <s v="Mecánica"/>
    <s v="GG"/>
    <s v="GRUPO GRANDE"/>
    <s v="076G"/>
    <s v="GRUPO GRANDE DE MECÁNICA"/>
    <s v="GRUPO-A"/>
    <s v="Grupo Grande de MECÁNICA"/>
    <s v="1S"/>
    <n v="13122718"/>
    <s v="SIERRA"/>
    <s v="MURILLO"/>
    <s v="JOSÉ DANIEL"/>
    <s v="SIERRA MURILLO, JOSÉ DANIEL"/>
    <x v="1"/>
    <x v="0"/>
    <x v="0"/>
    <n v="5"/>
    <n v="2"/>
    <s v="dsierra"/>
    <s v="daniel.sierra@unirioja.es"/>
    <n v="4"/>
    <m/>
    <n v="534"/>
    <s v="CONTRATADO DOCTOR -TIPO 1"/>
    <s v="C01"/>
    <s v="TIEMPO COMPLETO"/>
    <s v="2007-02-13 00:00:00.0"/>
    <s v="null"/>
    <s v="LD100611"/>
    <s v="PROFESOR CONTRATADO DOCTOR"/>
    <s v="R112"/>
    <x v="8"/>
    <n v="385"/>
    <s v="FÍSICA APLICADA"/>
  </r>
  <r>
    <x v="18"/>
    <n v="13122718"/>
    <x v="5"/>
    <n v="840"/>
    <s v="076G"/>
    <s v="GRUPO-A"/>
    <s v="Mecánica"/>
    <s v="GG"/>
    <s v="GRUPO GRANDE"/>
    <s v="076G"/>
    <s v="GRUPO GRANDE DE MECÁNICA"/>
    <s v="GRUPO-A"/>
    <s v="Grupo Grande de MECÁNICA"/>
    <s v="1S"/>
    <n v="13122718"/>
    <s v="SIERRA"/>
    <s v="MURILLO"/>
    <s v="JOSÉ DANIEL"/>
    <s v="SIERRA MURILLO, JOSÉ DANIEL"/>
    <x v="1"/>
    <x v="0"/>
    <x v="0"/>
    <n v="5"/>
    <n v="2"/>
    <s v="dsierra"/>
    <s v="daniel.sierra@unirioja.es"/>
    <n v="4"/>
    <m/>
    <n v="534"/>
    <s v="CONTRATADO DOCTOR -TIPO 1"/>
    <s v="C01"/>
    <s v="TIEMPO COMPLETO"/>
    <s v="2007-02-13 00:00:00.0"/>
    <s v="null"/>
    <s v="LD100611"/>
    <s v="PROFESOR CONTRATADO DOCTOR"/>
    <s v="R112"/>
    <x v="8"/>
    <n v="385"/>
    <s v="FÍSICA APLICADA"/>
  </r>
  <r>
    <x v="16"/>
    <n v="13141259"/>
    <x v="5"/>
    <n v="841"/>
    <s v="077G"/>
    <s v="GRUPO-A"/>
    <s v="Electricidad y magnetismo"/>
    <s v="GG"/>
    <s v="GRUPO GRANDE"/>
    <s v="077G"/>
    <s v="GRUPO GRANDE DE ELECTRICIDAD Y MAGNETISMO"/>
    <s v="GRUPO-A"/>
    <s v="Grupo Grande de ELECTRICIDAD Y MAGNETISMO"/>
    <s v="2S"/>
    <n v="13141259"/>
    <s v="LARA"/>
    <s v="SANTILLÁN"/>
    <s v="PEDRO MARÍA"/>
    <s v="LARA SANTILLÁN, PEDRO MARÍA"/>
    <x v="1"/>
    <x v="0"/>
    <x v="0"/>
    <n v="4"/>
    <n v="1"/>
    <s v="pemarala"/>
    <s v="pedro.lara@unirioja.es"/>
    <n v="2"/>
    <n v="2"/>
    <n v="504"/>
    <s v="PROFESOR TITULAR UNIVERSIDAD"/>
    <s v="C01"/>
    <s v="TIEMPO COMPLETO"/>
    <s v="2016-09-15 00:00:00.0"/>
    <s v="null"/>
    <s v="DF100045"/>
    <s v="TITULAR UNIVERSIDAD"/>
    <s v="R109"/>
    <x v="9"/>
    <n v="535"/>
    <s v="INGENIERÍA ELÉCTRICA"/>
  </r>
  <r>
    <x v="16"/>
    <n v="16557336"/>
    <x v="5"/>
    <n v="841"/>
    <s v="077G"/>
    <s v="GRUPO-A"/>
    <s v="Electricidad y magnetismo"/>
    <s v="GG"/>
    <s v="GRUPO GRANDE"/>
    <s v="077G"/>
    <s v="GRUPO GRANDE DE ELECTRICIDAD Y MAGNETISMO"/>
    <s v="GRUPO-A"/>
    <s v="Grupo Grande de ELECTRICIDAD Y MAGNETISMO"/>
    <s v="2S"/>
    <n v="16557336"/>
    <s v="BLANCO"/>
    <s v="BARRERO"/>
    <s v="JUAN MANUEL"/>
    <s v="BLANCO BARRERO, JUAN MANUEL"/>
    <x v="0"/>
    <x v="0"/>
    <x v="0"/>
    <n v="4"/>
    <n v="1"/>
    <s v="jbblanco"/>
    <s v="juan-manuel.blanco@unirioja.es"/>
    <n v="2"/>
    <n v="2"/>
    <n v="504"/>
    <s v="PROFESOR TITULAR UNIVERSIDAD"/>
    <s v="C01"/>
    <s v="TIEMPO COMPLETO"/>
    <s v="2015-11-13 00:00:00.0"/>
    <s v="null"/>
    <s v="DF100035"/>
    <s v="PROFESOR TITULAR DE UNIVERSIDAD"/>
    <s v="R109"/>
    <x v="9"/>
    <n v="535"/>
    <s v="INGENIERÍA ELÉCTRICA"/>
  </r>
  <r>
    <x v="16"/>
    <n v="16571904"/>
    <x v="5"/>
    <n v="841"/>
    <s v="077L"/>
    <s v="GRUPO-A2"/>
    <s v="Electricidad y magnetismo"/>
    <s v="GL"/>
    <s v="GRUPO DE LABORATORIO"/>
    <s v="077L"/>
    <s v="LABORATORIO DE ELECTRICIDAD Y MAGNETISMO"/>
    <s v="GRUPO-A2"/>
    <s v="Grupo de Laboratorio de Electricidad y magnetismo"/>
    <s v="2S"/>
    <n v="16571904"/>
    <s v="SÁINZ"/>
    <s v="ESCRICH"/>
    <s v="CARLOS"/>
    <s v="SÁINZ ESCRICH, CARLOS"/>
    <x v="1"/>
    <x v="1"/>
    <x v="1"/>
    <m/>
    <m/>
    <s v="casainz"/>
    <s v="carlos.sainz@alum.unirioja.es"/>
    <n v="0.7"/>
    <n v="0.7"/>
    <n v="536"/>
    <s v="PROFESOR INTERINO"/>
    <s v="P03"/>
    <s v="TIEMPO PARCIAL (3+3 HORAS)"/>
    <s v="2019-03-29 00:00:00.0"/>
    <s v="2019-07-25 00:00:00.0"/>
    <s v="PI101526"/>
    <s v="PROFESOR CONTRATADO INTERINO"/>
    <s v="R109"/>
    <x v="9"/>
    <n v="785"/>
    <s v="TECNOLOGÍA ELECTRÓNICA"/>
  </r>
  <r>
    <x v="17"/>
    <n v="16571904"/>
    <x v="5"/>
    <n v="841"/>
    <s v="077L"/>
    <s v="GRUPO-A2"/>
    <s v="Electricidad y magnetismo"/>
    <s v="GL"/>
    <s v="GRUPO DE LABORATORIO"/>
    <s v="077L"/>
    <s v="LABORATORIO DE ELECTRICIDAD Y MAGNETISMO"/>
    <s v="GRUPO-A2"/>
    <s v="Grupo de Laboratorio de Electricidad y magnetismo"/>
    <s v="2S"/>
    <n v="16571904"/>
    <s v="SÁINZ"/>
    <s v="ESCRICH"/>
    <s v="CARLOS"/>
    <s v="SÁINZ ESCRICH, CARLOS"/>
    <x v="1"/>
    <x v="1"/>
    <x v="1"/>
    <m/>
    <m/>
    <s v="casainz"/>
    <s v="carlos.sainz@alum.unirioja.es"/>
    <n v="0.7"/>
    <m/>
    <n v="536"/>
    <s v="PROFESOR INTERINO"/>
    <s v="P03"/>
    <s v="TIEMPO PARCIAL (3+3 HORAS)"/>
    <s v="2019-03-29 00:00:00.0"/>
    <s v="2019-07-25 00:00:00.0"/>
    <s v="PI101526"/>
    <s v="PROFESOR CONTRATADO INTERINO"/>
    <s v="R109"/>
    <x v="9"/>
    <n v="785"/>
    <s v="TECNOLOGÍA ELECTRÓNICA"/>
  </r>
  <r>
    <x v="18"/>
    <n v="16557336"/>
    <x v="5"/>
    <n v="841"/>
    <s v="077G"/>
    <s v="GRUPO-A"/>
    <s v="Electricidad y magnetismo"/>
    <s v="GG"/>
    <s v="GRUPO GRANDE"/>
    <s v="077G"/>
    <s v="GRUPO GRANDE DE ELECTRICIDAD Y MAGNETISMO"/>
    <s v="GRUPO-A"/>
    <s v="Grupo Grande de ELECTRICIDAD Y MAGNETISMO"/>
    <s v="2S"/>
    <n v="16557336"/>
    <s v="BLANCO"/>
    <s v="BARRERO"/>
    <s v="JUAN MANUEL"/>
    <s v="BLANCO BARRERO, JUAN MANUEL"/>
    <x v="0"/>
    <x v="0"/>
    <x v="0"/>
    <n v="4"/>
    <n v="1"/>
    <s v="jbblanco"/>
    <s v="juan-manuel.blanco@unirioja.es"/>
    <n v="2"/>
    <m/>
    <n v="504"/>
    <s v="PROFESOR TITULAR UNIVERSIDAD"/>
    <s v="C01"/>
    <s v="TIEMPO COMPLETO"/>
    <s v="2015-11-13 00:00:00.0"/>
    <s v="null"/>
    <s v="DF100035"/>
    <s v="PROFESOR TITULAR DE UNIVERSIDAD"/>
    <s v="R109"/>
    <x v="9"/>
    <n v="535"/>
    <s v="INGENIERÍA ELÉCTRICA"/>
  </r>
  <r>
    <x v="18"/>
    <n v="16571904"/>
    <x v="5"/>
    <n v="841"/>
    <s v="077L"/>
    <s v="GRUPO-A2"/>
    <s v="Electricidad y magnetismo"/>
    <s v="GL"/>
    <s v="GRUPO DE LABORATORIO"/>
    <s v="077L"/>
    <s v="LABORATORIO DE ELECTRICIDAD Y MAGNETISMO"/>
    <s v="GRUPO-A2"/>
    <s v="Grupo de Laboratorio de Electricidad y magnetismo"/>
    <s v="2S"/>
    <n v="16571904"/>
    <s v="SÁINZ"/>
    <s v="ESCRICH"/>
    <s v="CARLOS"/>
    <s v="SÁINZ ESCRICH, CARLOS"/>
    <x v="1"/>
    <x v="1"/>
    <x v="1"/>
    <m/>
    <m/>
    <s v="casainz"/>
    <s v="carlos.sainz@alum.unirioja.es"/>
    <n v="0.7"/>
    <m/>
    <n v="536"/>
    <s v="PROFESOR INTERINO"/>
    <s v="P03"/>
    <s v="TIEMPO PARCIAL (3+3 HORAS)"/>
    <s v="2019-03-29 00:00:00.0"/>
    <s v="2019-07-25 00:00:00.0"/>
    <s v="PI101526"/>
    <s v="PROFESOR CONTRATADO INTERINO"/>
    <s v="R109"/>
    <x v="9"/>
    <n v="785"/>
    <s v="TECNOLOGÍA ELECTRÓNICA"/>
  </r>
  <r>
    <x v="16"/>
    <n v="16508509"/>
    <x v="5"/>
    <n v="842"/>
    <s v="078G"/>
    <s v="GRUPO-A"/>
    <s v="Termodinámica"/>
    <s v="GG"/>
    <s v="GRUPO GRANDE"/>
    <s v="078G"/>
    <s v="GRUPO GRANDE DE TERMODINÁMICA"/>
    <s v="GRUPO-A"/>
    <s v="Grupo Grande de TERMODINÁMICA"/>
    <s v="2S"/>
    <n v="16508509"/>
    <s v="JUÁREZ"/>
    <s v="CASTELLÓ"/>
    <s v="MANUEL CELSO"/>
    <s v="JUÁREZ CASTELLÓ, MANUEL CELSO"/>
    <x v="1"/>
    <x v="1"/>
    <x v="0"/>
    <n v="6"/>
    <n v="2"/>
    <s v="mcjuarez"/>
    <s v="manuel.juarez@unirioja.es"/>
    <n v="2"/>
    <n v="2"/>
    <n v="500"/>
    <s v="CATEDRATICO DE UNIVERSIDAD"/>
    <s v="C01"/>
    <s v="TIEMPO COMPLETO"/>
    <s v="2018-12-05 00:00:00.0"/>
    <s v="null"/>
    <s v="DF100377"/>
    <s v="CATEDRÁTICO DE UNIVERSIDAD"/>
    <s v="R110"/>
    <x v="10"/>
    <n v="590"/>
    <s v="MÁQUINAS Y MOTORES TÉRMICOS"/>
  </r>
  <r>
    <x v="16"/>
    <n v="16623516"/>
    <x v="5"/>
    <n v="842"/>
    <s v="078G"/>
    <s v="GRUPO-A"/>
    <s v="Termodinámica"/>
    <s v="GG"/>
    <s v="GRUPO GRANDE"/>
    <s v="078G"/>
    <s v="GRUPO GRANDE DE TERMODINÁMICA"/>
    <s v="GRUPO-A"/>
    <s v="Grupo Grande de TERMODINÁMICA"/>
    <s v="2S"/>
    <n v="16623516"/>
    <s v="BAÑARES"/>
    <s v="PALACIOS"/>
    <s v="PAULA"/>
    <s v="BAÑARES PALACIOS, PAULA"/>
    <x v="1"/>
    <x v="0"/>
    <x v="1"/>
    <n v="0"/>
    <n v="0"/>
    <s v="pabanare"/>
    <s v="paula.banares@unirioja.es"/>
    <n v="2"/>
    <n v="2"/>
    <n v="536"/>
    <s v="PROFESOR INTERINO"/>
    <s v="P06"/>
    <s v="TIEMPO PARCIAL (6+6 HORAS)"/>
    <s v="2018-09-18 00:00:00.0"/>
    <s v="null"/>
    <s v="PI101276"/>
    <s v="PROFESOR CONTRATADO INTERINO"/>
    <s v="R112"/>
    <x v="8"/>
    <n v="385"/>
    <s v="FÍSICA APLICADA"/>
  </r>
  <r>
    <x v="16"/>
    <n v="16535939"/>
    <x v="5"/>
    <n v="842"/>
    <s v="078I"/>
    <s v="GRUPO-A1"/>
    <s v="Termodinámica"/>
    <s v="GI"/>
    <s v="GRUPO DE INFORMÁTICA"/>
    <s v="078I"/>
    <s v="INFORMÁTICA DE TERMODINÁMICA"/>
    <s v="GRUPO-A1"/>
    <s v="Grupo de Informática de Termodinámica"/>
    <s v="2S"/>
    <n v="16535939"/>
    <s v="MENDÍVIL"/>
    <s v="GIRO"/>
    <s v="MANUEL ANTONIO"/>
    <s v="MENDÍVIL GIRO, MANUEL ANTONIO"/>
    <x v="0"/>
    <x v="0"/>
    <x v="0"/>
    <n v="0"/>
    <n v="0"/>
    <s v="mamendiv"/>
    <s v="manuel-antonio.mendivil@unirioja.es"/>
    <n v="1"/>
    <n v="1"/>
    <n v="532"/>
    <s v="LABORAL DOCENTE-ASOCIADO"/>
    <s v="P04"/>
    <s v="TIEMPO PARCIAL (4+4 HORAS)"/>
    <s v="2016-09-15 00:00:00.0"/>
    <s v="2019-09-14 00:00:00.0"/>
    <s v="PI101042"/>
    <s v="PROFESOR ASOCIADO"/>
    <s v="R110"/>
    <x v="10"/>
    <n v="590"/>
    <s v="MÁQUINAS Y MOTORES TÉRMICOS"/>
  </r>
  <r>
    <x v="17"/>
    <n v="16508509"/>
    <x v="5"/>
    <n v="842"/>
    <s v="078G"/>
    <s v="GRUPO-A"/>
    <s v="Termodinámica"/>
    <s v="GG"/>
    <s v="GRUPO GRANDE"/>
    <s v="078G"/>
    <s v="GRUPO GRANDE DE TERMODINÁMICA"/>
    <s v="GRUPO-A"/>
    <s v="Grupo Grande de TERMODINÁMICA"/>
    <s v="2S"/>
    <n v="16508509"/>
    <s v="JUÁREZ"/>
    <s v="CASTELLÓ"/>
    <s v="MANUEL CELSO"/>
    <s v="JUÁREZ CASTELLÓ, MANUEL CELSO"/>
    <x v="1"/>
    <x v="1"/>
    <x v="0"/>
    <n v="6"/>
    <n v="2"/>
    <s v="mcjuarez"/>
    <s v="manuel.juarez@unirioja.es"/>
    <n v="2"/>
    <m/>
    <n v="500"/>
    <s v="CATEDRATICO DE UNIVERSIDAD"/>
    <s v="C01"/>
    <s v="TIEMPO COMPLETO"/>
    <s v="2018-12-05 00:00:00.0"/>
    <s v="null"/>
    <s v="DF100377"/>
    <s v="CATEDRÁTICO DE UNIVERSIDAD"/>
    <s v="R110"/>
    <x v="10"/>
    <n v="590"/>
    <s v="MÁQUINAS Y MOTORES TÉRMICOS"/>
  </r>
  <r>
    <x v="17"/>
    <n v="16623516"/>
    <x v="5"/>
    <n v="842"/>
    <s v="078G"/>
    <s v="GRUPO-A"/>
    <s v="Termodinámica"/>
    <s v="GG"/>
    <s v="GRUPO GRANDE"/>
    <s v="078G"/>
    <s v="GRUPO GRANDE DE TERMODINÁMICA"/>
    <s v="GRUPO-A"/>
    <s v="Grupo Grande de TERMODINÁMICA"/>
    <s v="2S"/>
    <n v="16623516"/>
    <s v="BAÑARES"/>
    <s v="PALACIOS"/>
    <s v="PAULA"/>
    <s v="BAÑARES PALACIOS, PAULA"/>
    <x v="1"/>
    <x v="0"/>
    <x v="1"/>
    <n v="0"/>
    <n v="0"/>
    <s v="pabanare"/>
    <s v="paula.banares@unirioja.es"/>
    <n v="2"/>
    <m/>
    <n v="536"/>
    <s v="PROFESOR INTERINO"/>
    <s v="P06"/>
    <s v="TIEMPO PARCIAL (6+6 HORAS)"/>
    <s v="2018-09-18 00:00:00.0"/>
    <s v="null"/>
    <s v="PI101276"/>
    <s v="PROFESOR CONTRATADO INTERINO"/>
    <s v="R112"/>
    <x v="8"/>
    <n v="385"/>
    <s v="FÍSICA APLICADA"/>
  </r>
  <r>
    <x v="17"/>
    <n v="16535939"/>
    <x v="5"/>
    <n v="842"/>
    <s v="078I"/>
    <s v="GRUPO-A1"/>
    <s v="Termodinámica"/>
    <s v="GI"/>
    <s v="GRUPO DE INFORMÁTICA"/>
    <s v="078I"/>
    <s v="INFORMÁTICA DE TERMODINÁMICA"/>
    <s v="GRUPO-A1"/>
    <s v="Grupo de Informática de Termodinámica"/>
    <s v="2S"/>
    <n v="16535939"/>
    <s v="MENDÍVIL"/>
    <s v="GIRO"/>
    <s v="MANUEL ANTONIO"/>
    <s v="MENDÍVIL GIRO, MANUEL ANTONIO"/>
    <x v="0"/>
    <x v="0"/>
    <x v="0"/>
    <n v="0"/>
    <n v="0"/>
    <s v="mamendiv"/>
    <s v="manuel-antonio.mendivil@unirioja.es"/>
    <n v="1"/>
    <m/>
    <n v="532"/>
    <s v="LABORAL DOCENTE-ASOCIADO"/>
    <s v="P04"/>
    <s v="TIEMPO PARCIAL (4+4 HORAS)"/>
    <s v="2016-09-15 00:00:00.0"/>
    <s v="2019-09-14 00:00:00.0"/>
    <s v="PI101042"/>
    <s v="PROFESOR ASOCIADO"/>
    <s v="R110"/>
    <x v="10"/>
    <n v="590"/>
    <s v="MÁQUINAS Y MOTORES TÉRMICOS"/>
  </r>
  <r>
    <x v="18"/>
    <n v="16508509"/>
    <x v="5"/>
    <n v="842"/>
    <s v="078G"/>
    <s v="GRUPO-A"/>
    <s v="Termodinámica"/>
    <s v="GG"/>
    <s v="GRUPO GRANDE"/>
    <s v="078G"/>
    <s v="GRUPO GRANDE DE TERMODINÁMICA"/>
    <s v="GRUPO-A"/>
    <s v="Grupo Grande de TERMODINÁMICA"/>
    <s v="2S"/>
    <n v="16508509"/>
    <s v="JUÁREZ"/>
    <s v="CASTELLÓ"/>
    <s v="MANUEL CELSO"/>
    <s v="JUÁREZ CASTELLÓ, MANUEL CELSO"/>
    <x v="1"/>
    <x v="1"/>
    <x v="0"/>
    <n v="6"/>
    <n v="2"/>
    <s v="mcjuarez"/>
    <s v="manuel.juarez@unirioja.es"/>
    <n v="2"/>
    <m/>
    <n v="500"/>
    <s v="CATEDRATICO DE UNIVERSIDAD"/>
    <s v="C01"/>
    <s v="TIEMPO COMPLETO"/>
    <s v="2018-12-05 00:00:00.0"/>
    <s v="null"/>
    <s v="DF100377"/>
    <s v="CATEDRÁTICO DE UNIVERSIDAD"/>
    <s v="R110"/>
    <x v="10"/>
    <n v="590"/>
    <s v="MÁQUINAS Y MOTORES TÉRMICOS"/>
  </r>
  <r>
    <x v="18"/>
    <n v="16623516"/>
    <x v="5"/>
    <n v="842"/>
    <s v="078G"/>
    <s v="GRUPO-A"/>
    <s v="Termodinámica"/>
    <s v="GG"/>
    <s v="GRUPO GRANDE"/>
    <s v="078G"/>
    <s v="GRUPO GRANDE DE TERMODINÁMICA"/>
    <s v="GRUPO-A"/>
    <s v="Grupo Grande de TERMODINÁMICA"/>
    <s v="2S"/>
    <n v="16623516"/>
    <s v="BAÑARES"/>
    <s v="PALACIOS"/>
    <s v="PAULA"/>
    <s v="BAÑARES PALACIOS, PAULA"/>
    <x v="1"/>
    <x v="0"/>
    <x v="1"/>
    <n v="0"/>
    <n v="0"/>
    <s v="pabanare"/>
    <s v="paula.banares@unirioja.es"/>
    <n v="2"/>
    <m/>
    <n v="536"/>
    <s v="PROFESOR INTERINO"/>
    <s v="P06"/>
    <s v="TIEMPO PARCIAL (6+6 HORAS)"/>
    <s v="2018-09-18 00:00:00.0"/>
    <s v="null"/>
    <s v="PI101276"/>
    <s v="PROFESOR CONTRATADO INTERINO"/>
    <s v="R112"/>
    <x v="8"/>
    <n v="385"/>
    <s v="FÍSICA APLICADA"/>
  </r>
  <r>
    <x v="18"/>
    <n v="16535939"/>
    <x v="5"/>
    <n v="842"/>
    <s v="078I"/>
    <s v="GRUPO-A1"/>
    <s v="Termodinámica"/>
    <s v="GI"/>
    <s v="GRUPO DE INFORMÁTICA"/>
    <s v="078I"/>
    <s v="INFORMÁTICA DE TERMODINÁMICA"/>
    <s v="GRUPO-A1"/>
    <s v="Grupo de Informática de Termodinámica"/>
    <s v="2S"/>
    <n v="16535939"/>
    <s v="MENDÍVIL"/>
    <s v="GIRO"/>
    <s v="MANUEL ANTONIO"/>
    <s v="MENDÍVIL GIRO, MANUEL ANTONIO"/>
    <x v="0"/>
    <x v="0"/>
    <x v="0"/>
    <n v="0"/>
    <n v="0"/>
    <s v="mamendiv"/>
    <s v="manuel-antonio.mendivil@unirioja.es"/>
    <n v="1"/>
    <m/>
    <n v="532"/>
    <s v="LABORAL DOCENTE-ASOCIADO"/>
    <s v="P04"/>
    <s v="TIEMPO PARCIAL (4+4 HORAS)"/>
    <s v="2016-09-15 00:00:00.0"/>
    <s v="2019-09-14 00:00:00.0"/>
    <s v="PI101042"/>
    <s v="PROFESOR ASOCIADO"/>
    <s v="R110"/>
    <x v="10"/>
    <n v="590"/>
    <s v="MÁQUINAS Y MOTORES TÉRMICOS"/>
  </r>
  <r>
    <x v="16"/>
    <n v="16567689"/>
    <x v="5"/>
    <n v="843"/>
    <s v="079G"/>
    <s v="GRUPO-A"/>
    <s v="Informática"/>
    <s v="GG"/>
    <s v="GRUPO GRANDE"/>
    <s v="079G"/>
    <s v="GRUPO GRANDE DE INFORMÁTICA"/>
    <s v="GRUPO-A"/>
    <s v="Grupo Grande de INFORMÁTICA"/>
    <s v="2S"/>
    <n v="16567689"/>
    <s v="SÁENZ DE CABEZÓN"/>
    <s v="IRIGARAY"/>
    <s v="EDUARDO"/>
    <s v="SÁENZ DE CABEZÓN IRIGARAY, EDUARDO"/>
    <x v="0"/>
    <x v="0"/>
    <x v="0"/>
    <n v="2"/>
    <n v="0"/>
    <s v="esaenz-d"/>
    <s v="eduardo.saenz-de-cabezon@unirioja.es"/>
    <n v="3"/>
    <n v="3"/>
    <n v="504"/>
    <s v="PROFESOR TITULAR UNIVERSIDAD"/>
    <s v="C01"/>
    <s v="TIEMPO COMPLETO"/>
    <s v="2018-12-18 00:00:00.0"/>
    <s v="null"/>
    <s v="DF100367"/>
    <s v="PROFESOR TITULAR DE UNIVERSIDAD"/>
    <s v="R111"/>
    <x v="7"/>
    <n v="570"/>
    <s v="LENGUAJES Y SISTEMAS INFORMÁTICOS"/>
  </r>
  <r>
    <x v="16"/>
    <n v="16622450"/>
    <x v="5"/>
    <n v="843"/>
    <s v="079I"/>
    <s v="GRUPO-A1"/>
    <s v="Informática"/>
    <s v="GI"/>
    <s v="GRUPO DE INFORMÁTICA"/>
    <s v="079I"/>
    <s v="INFORMÁTICA DE INFORMÁTICA"/>
    <s v="GRUPO-A1"/>
    <s v="Grupo Informático de Informática"/>
    <s v="2S"/>
    <n v="16622450"/>
    <s v="DIVASÓN"/>
    <s v="MALLAGARAY"/>
    <s v="JOSE"/>
    <s v="DIVASÓN MALLAGARAY, JOSE"/>
    <x v="1"/>
    <x v="0"/>
    <x v="0"/>
    <n v="1"/>
    <n v="0"/>
    <s v="jodivaso"/>
    <s v="jose.divason@unirioja.es"/>
    <n v="2.2000000000000002"/>
    <n v="2.2000000000000002"/>
    <n v="536"/>
    <s v="PROFESOR INTERINO"/>
    <s v="C01"/>
    <s v="TIEMPO COMPLETO"/>
    <s v="2017-09-15 00:00:00.0"/>
    <s v="null"/>
    <s v="PI101270"/>
    <s v="PROFESOR CONTRATADO INTERINO"/>
    <s v="R111"/>
    <x v="7"/>
    <n v="75"/>
    <s v="CIENCIA DE LA COMPUTACIÓN E INTELIGENCIA ARTIFICIA"/>
  </r>
  <r>
    <x v="16"/>
    <n v="77566977"/>
    <x v="5"/>
    <n v="843"/>
    <s v="079I"/>
    <s v="GRUPO-B1"/>
    <s v="Informática"/>
    <s v="GI"/>
    <s v="GRUPO DE INFORMÁTICA"/>
    <s v="079I"/>
    <s v="INFORMÁTICA DE INFORMÁTICA"/>
    <s v="GRUPO-B1"/>
    <s v="Grupo Informático de Informática"/>
    <s v="2S"/>
    <n v="77566977"/>
    <s v="LÓPEZ"/>
    <s v="GÓMEZ"/>
    <s v="ROSARIO"/>
    <s v="LÓPEZ GÓMEZ, ROSARIO"/>
    <x v="1"/>
    <x v="0"/>
    <x v="1"/>
    <n v="0"/>
    <n v="0"/>
    <s v="rolopez"/>
    <s v="rosario.lopez@unirioja.es"/>
    <n v="2.2000000000000002"/>
    <n v="2.2000000000000002"/>
    <n v="532"/>
    <s v="LABORAL DOCENTE-ASOCIADO"/>
    <s v="P05"/>
    <s v="TIEMPO PARCIAL (5+5 HORAS)"/>
    <s v="2018-09-17 00:00:00.0"/>
    <s v="2019-09-14 00:00:00.0"/>
    <s v="PI101387"/>
    <s v="PROFESOR ASOCIADO"/>
    <s v="R111"/>
    <x v="7"/>
    <n v="570"/>
    <s v="LENGUAJES Y SISTEMAS INFORMÁTICOS"/>
  </r>
  <r>
    <x v="17"/>
    <n v="16567689"/>
    <x v="5"/>
    <n v="843"/>
    <s v="079G"/>
    <s v="GRUPO-A"/>
    <s v="Informática"/>
    <s v="GG"/>
    <s v="GRUPO GRANDE"/>
    <s v="079G"/>
    <s v="GRUPO GRANDE DE INFORMÁTICA"/>
    <s v="GRUPO-A"/>
    <s v="Grupo Grande de INFORMÁTICA"/>
    <s v="2S"/>
    <n v="16567689"/>
    <s v="SÁENZ DE CABEZÓN"/>
    <s v="IRIGARAY"/>
    <s v="EDUARDO"/>
    <s v="SÁENZ DE CABEZÓN IRIGARAY, EDUARDO"/>
    <x v="0"/>
    <x v="0"/>
    <x v="0"/>
    <n v="2"/>
    <n v="0"/>
    <s v="esaenz-d"/>
    <s v="eduardo.saenz-de-cabezon@unirioja.es"/>
    <n v="3"/>
    <m/>
    <n v="504"/>
    <s v="PROFESOR TITULAR UNIVERSIDAD"/>
    <s v="C01"/>
    <s v="TIEMPO COMPLETO"/>
    <s v="2018-12-18 00:00:00.0"/>
    <s v="null"/>
    <s v="DF100367"/>
    <s v="PROFESOR TITULAR DE UNIVERSIDAD"/>
    <s v="R111"/>
    <x v="7"/>
    <n v="570"/>
    <s v="LENGUAJES Y SISTEMAS INFORMÁTICOS"/>
  </r>
  <r>
    <x v="17"/>
    <n v="16622450"/>
    <x v="5"/>
    <n v="843"/>
    <s v="079I"/>
    <s v="GRUPO-A1"/>
    <s v="Informática"/>
    <s v="GI"/>
    <s v="GRUPO DE INFORMÁTICA"/>
    <s v="079I"/>
    <s v="INFORMÁTICA DE INFORMÁTICA"/>
    <s v="GRUPO-A1"/>
    <s v="Grupo Informático de Informática"/>
    <s v="2S"/>
    <n v="16622450"/>
    <s v="DIVASÓN"/>
    <s v="MALLAGARAY"/>
    <s v="JOSE"/>
    <s v="DIVASÓN MALLAGARAY, JOSE"/>
    <x v="1"/>
    <x v="0"/>
    <x v="0"/>
    <n v="1"/>
    <n v="0"/>
    <s v="jodivaso"/>
    <s v="jose.divason@unirioja.es"/>
    <n v="2.2000000000000002"/>
    <m/>
    <n v="536"/>
    <s v="PROFESOR INTERINO"/>
    <s v="C01"/>
    <s v="TIEMPO COMPLETO"/>
    <s v="2017-09-15 00:00:00.0"/>
    <s v="null"/>
    <s v="PI101270"/>
    <s v="PROFESOR CONTRATADO INTERINO"/>
    <s v="R111"/>
    <x v="7"/>
    <n v="75"/>
    <s v="CIENCIA DE LA COMPUTACIÓN E INTELIGENCIA ARTIFICIA"/>
  </r>
  <r>
    <x v="17"/>
    <n v="77566977"/>
    <x v="5"/>
    <n v="843"/>
    <s v="079I"/>
    <s v="GRUPO-B1"/>
    <s v="Informática"/>
    <s v="GI"/>
    <s v="GRUPO DE INFORMÁTICA"/>
    <s v="079I"/>
    <s v="INFORMÁTICA DE INFORMÁTICA"/>
    <s v="GRUPO-B1"/>
    <s v="Grupo Informático de Informática"/>
    <s v="2S"/>
    <n v="77566977"/>
    <s v="LÓPEZ"/>
    <s v="GÓMEZ"/>
    <s v="ROSARIO"/>
    <s v="LÓPEZ GÓMEZ, ROSARIO"/>
    <x v="1"/>
    <x v="0"/>
    <x v="1"/>
    <n v="0"/>
    <n v="0"/>
    <s v="rolopez"/>
    <s v="rosario.lopez@unirioja.es"/>
    <n v="2.2000000000000002"/>
    <m/>
    <n v="532"/>
    <s v="LABORAL DOCENTE-ASOCIADO"/>
    <s v="P05"/>
    <s v="TIEMPO PARCIAL (5+5 HORAS)"/>
    <s v="2018-09-17 00:00:00.0"/>
    <s v="2019-09-14 00:00:00.0"/>
    <s v="PI101387"/>
    <s v="PROFESOR ASOCIADO"/>
    <s v="R111"/>
    <x v="7"/>
    <n v="570"/>
    <s v="LENGUAJES Y SISTEMAS INFORMÁTICOS"/>
  </r>
  <r>
    <x v="18"/>
    <n v="16567689"/>
    <x v="5"/>
    <n v="843"/>
    <s v="079G"/>
    <s v="GRUPO-A"/>
    <s v="Informática"/>
    <s v="GG"/>
    <s v="GRUPO GRANDE"/>
    <s v="079G"/>
    <s v="GRUPO GRANDE DE INFORMÁTICA"/>
    <s v="GRUPO-A"/>
    <s v="Grupo Grande de INFORMÁTICA"/>
    <s v="2S"/>
    <n v="16567689"/>
    <s v="SÁENZ DE CABEZÓN"/>
    <s v="IRIGARAY"/>
    <s v="EDUARDO"/>
    <s v="SÁENZ DE CABEZÓN IRIGARAY, EDUARDO"/>
    <x v="0"/>
    <x v="0"/>
    <x v="0"/>
    <n v="2"/>
    <n v="0"/>
    <s v="esaenz-d"/>
    <s v="eduardo.saenz-de-cabezon@unirioja.es"/>
    <n v="3"/>
    <m/>
    <n v="504"/>
    <s v="PROFESOR TITULAR UNIVERSIDAD"/>
    <s v="C01"/>
    <s v="TIEMPO COMPLETO"/>
    <s v="2018-12-18 00:00:00.0"/>
    <s v="null"/>
    <s v="DF100367"/>
    <s v="PROFESOR TITULAR DE UNIVERSIDAD"/>
    <s v="R111"/>
    <x v="7"/>
    <n v="570"/>
    <s v="LENGUAJES Y SISTEMAS INFORMÁTICOS"/>
  </r>
  <r>
    <x v="18"/>
    <n v="16622450"/>
    <x v="5"/>
    <n v="843"/>
    <s v="079I"/>
    <s v="GRUPO-A1"/>
    <s v="Informática"/>
    <s v="GI"/>
    <s v="GRUPO DE INFORMÁTICA"/>
    <s v="079I"/>
    <s v="INFORMÁTICA DE INFORMÁTICA"/>
    <s v="GRUPO-A1"/>
    <s v="Grupo Informático de Informática"/>
    <s v="2S"/>
    <n v="16622450"/>
    <s v="DIVASÓN"/>
    <s v="MALLAGARAY"/>
    <s v="JOSE"/>
    <s v="DIVASÓN MALLAGARAY, JOSE"/>
    <x v="1"/>
    <x v="0"/>
    <x v="0"/>
    <n v="1"/>
    <n v="0"/>
    <s v="jodivaso"/>
    <s v="jose.divason@unirioja.es"/>
    <n v="2.2000000000000002"/>
    <m/>
    <n v="536"/>
    <s v="PROFESOR INTERINO"/>
    <s v="C01"/>
    <s v="TIEMPO COMPLETO"/>
    <s v="2017-09-15 00:00:00.0"/>
    <s v="null"/>
    <s v="PI101270"/>
    <s v="PROFESOR CONTRATADO INTERINO"/>
    <s v="R111"/>
    <x v="7"/>
    <n v="75"/>
    <s v="CIENCIA DE LA COMPUTACIÓN E INTELIGENCIA ARTIFICIA"/>
  </r>
  <r>
    <x v="18"/>
    <n v="77566977"/>
    <x v="5"/>
    <n v="843"/>
    <s v="079I"/>
    <s v="GRUPO-B1"/>
    <s v="Informática"/>
    <s v="GI"/>
    <s v="GRUPO DE INFORMÁTICA"/>
    <s v="079I"/>
    <s v="INFORMÁTICA DE INFORMÁTICA"/>
    <s v="GRUPO-B1"/>
    <s v="Grupo Informático de Informática"/>
    <s v="2S"/>
    <n v="77566977"/>
    <s v="LÓPEZ"/>
    <s v="GÓMEZ"/>
    <s v="ROSARIO"/>
    <s v="LÓPEZ GÓMEZ, ROSARIO"/>
    <x v="1"/>
    <x v="0"/>
    <x v="1"/>
    <n v="0"/>
    <n v="0"/>
    <s v="rolopez"/>
    <s v="rosario.lopez@unirioja.es"/>
    <n v="2.2000000000000002"/>
    <m/>
    <n v="532"/>
    <s v="LABORAL DOCENTE-ASOCIADO"/>
    <s v="P05"/>
    <s v="TIEMPO PARCIAL (5+5 HORAS)"/>
    <s v="2018-09-17 00:00:00.0"/>
    <s v="2019-09-14 00:00:00.0"/>
    <s v="PI101387"/>
    <s v="PROFESOR ASOCIADO"/>
    <s v="R111"/>
    <x v="7"/>
    <n v="570"/>
    <s v="LENGUAJES Y SISTEMAS INFORMÁTICOS"/>
  </r>
  <r>
    <x v="16"/>
    <n v="16549295"/>
    <x v="5"/>
    <n v="844"/>
    <s v="080G"/>
    <s v="GRUPO-A"/>
    <s v="Matemáticas III"/>
    <s v="GG"/>
    <s v="GRUPO GRANDE"/>
    <s v="080G"/>
    <s v="GRUPO GRANDE DE MATEMÁTICAS III"/>
    <s v="GRUPO-A"/>
    <s v="Grupo Grande de MATEMÁTICAS III"/>
    <s v="2S"/>
    <n v="16549295"/>
    <s v="EZQUERRO"/>
    <s v="FERNÁNDEZ"/>
    <s v="JOSÉ ANTONIO"/>
    <s v="EZQUERRO FERNÁNDEZ, JOSÉ ANTONIO"/>
    <x v="0"/>
    <x v="0"/>
    <x v="0"/>
    <n v="5"/>
    <n v="4"/>
    <s v="jezquer"/>
    <s v="jezquer@unirioja.es"/>
    <n v="4"/>
    <n v="4"/>
    <n v="500"/>
    <s v="CATEDRATICO DE UNIVERSIDAD"/>
    <s v="01R"/>
    <s v="TIEMPO COMPLETO REDUCIDO"/>
    <s v="2018-09-17 00:00:00.0"/>
    <s v="null"/>
    <s v="DF100347"/>
    <s v="CATEDRÁTICO DE UNIVERSIDAD"/>
    <s v="R111"/>
    <x v="7"/>
    <n v="595"/>
    <s v="MATEMÁTICA APLICADA"/>
  </r>
  <r>
    <x v="16"/>
    <n v="16538692"/>
    <x v="5"/>
    <n v="844"/>
    <s v="080G"/>
    <s v="GRUPO-B"/>
    <s v="Matemáticas III"/>
    <s v="GG"/>
    <s v="GRUPO GRANDE"/>
    <s v="080G"/>
    <s v="GRUPO GRANDE DE MATEMÁTICAS III"/>
    <s v="GRUPO-B"/>
    <s v="Grupo Grande de MATEMÁTICAS III"/>
    <s v="2S"/>
    <n v="16538692"/>
    <s v="MARTÍNEZ"/>
    <s v="GARCÍA"/>
    <s v="MARÍA ÁNGELES"/>
    <s v="MARTÍNEZ GARCÍA, MARÍA ÁNGELES"/>
    <x v="0"/>
    <x v="0"/>
    <x v="0"/>
    <n v="5"/>
    <n v="0"/>
    <s v="mamartin"/>
    <s v="angeles.martinez@unirioja.es"/>
    <n v="4"/>
    <n v="4"/>
    <n v="534"/>
    <s v="CONTRATADO DOCTOR -TIPO 1"/>
    <s v="C01"/>
    <s v="TIEMPO COMPLETO"/>
    <s v="2012-05-04 00:00:00.0"/>
    <s v="null"/>
    <s v="DF32281"/>
    <s v="CONTRATADO DOCTOR"/>
    <s v="R111"/>
    <x v="7"/>
    <n v="595"/>
    <s v="MATEMÁTICA APLICADA"/>
  </r>
  <r>
    <x v="16"/>
    <n v="16573324"/>
    <x v="5"/>
    <n v="844"/>
    <s v="080I"/>
    <s v="GRUPO-A1"/>
    <s v="Matemáticas III"/>
    <s v="GI"/>
    <s v="GRUPO DE INFORMÁTICA"/>
    <s v="080I"/>
    <s v="INFORMÁTICA DE MATEMÁTICAS III"/>
    <s v="GRUPO-A1"/>
    <s v="Grupo de Informática de Matemáticas III"/>
    <s v="2S"/>
    <n v="16573324"/>
    <s v="ROMERO"/>
    <s v="ÁLVAREZ"/>
    <s v="NATALIA"/>
    <s v="ROMERO ÁLVAREZ, NATALIA"/>
    <x v="1"/>
    <x v="0"/>
    <x v="0"/>
    <n v="3"/>
    <n v="2"/>
    <s v="naromero"/>
    <s v="natalia.romero@unirioja.es"/>
    <n v="1"/>
    <n v="1"/>
    <s v="A-0504"/>
    <s v="PROFESOR TITULAR UNIVERSIDAD"/>
    <s v="C01"/>
    <s v="TIEMPO COMPLETO"/>
    <s v="2010-11-18 00:00:00.0"/>
    <s v="null"/>
    <s v="DF100283"/>
    <s v="PROFESOR TITULAR DE UNIVERSIDAD"/>
    <s v="R111"/>
    <x v="7"/>
    <n v="595"/>
    <s v="MATEMÁTICA APLICADA"/>
  </r>
  <r>
    <x v="17"/>
    <n v="16549295"/>
    <x v="5"/>
    <n v="844"/>
    <s v="080G"/>
    <s v="GRUPO-A"/>
    <s v="Matemáticas III"/>
    <s v="GG"/>
    <s v="GRUPO GRANDE"/>
    <s v="080G"/>
    <s v="GRUPO GRANDE DE MATEMÁTICAS III"/>
    <s v="GRUPO-A"/>
    <s v="Grupo Grande de MATEMÁTICAS III"/>
    <s v="2S"/>
    <n v="16549295"/>
    <s v="EZQUERRO"/>
    <s v="FERNÁNDEZ"/>
    <s v="JOSÉ ANTONIO"/>
    <s v="EZQUERRO FERNÁNDEZ, JOSÉ ANTONIO"/>
    <x v="0"/>
    <x v="0"/>
    <x v="0"/>
    <n v="5"/>
    <n v="4"/>
    <s v="jezquer"/>
    <s v="jezquer@unirioja.es"/>
    <n v="4"/>
    <m/>
    <n v="500"/>
    <s v="CATEDRATICO DE UNIVERSIDAD"/>
    <s v="01R"/>
    <s v="TIEMPO COMPLETO REDUCIDO"/>
    <s v="2018-09-17 00:00:00.0"/>
    <s v="null"/>
    <s v="DF100347"/>
    <s v="CATEDRÁTICO DE UNIVERSIDAD"/>
    <s v="R111"/>
    <x v="7"/>
    <n v="595"/>
    <s v="MATEMÁTICA APLICADA"/>
  </r>
  <r>
    <x v="17"/>
    <n v="16538692"/>
    <x v="5"/>
    <n v="844"/>
    <s v="080G"/>
    <s v="GRUPO-B"/>
    <s v="Matemáticas III"/>
    <s v="GG"/>
    <s v="GRUPO GRANDE"/>
    <s v="080G"/>
    <s v="GRUPO GRANDE DE MATEMÁTICAS III"/>
    <s v="GRUPO-B"/>
    <s v="Grupo Grande de MATEMÁTICAS III"/>
    <s v="2S"/>
    <n v="16538692"/>
    <s v="MARTÍNEZ"/>
    <s v="GARCÍA"/>
    <s v="MARÍA ÁNGELES"/>
    <s v="MARTÍNEZ GARCÍA, MARÍA ÁNGELES"/>
    <x v="0"/>
    <x v="0"/>
    <x v="0"/>
    <n v="5"/>
    <n v="0"/>
    <s v="mamartin"/>
    <s v="angeles.martinez@unirioja.es"/>
    <n v="4"/>
    <m/>
    <n v="534"/>
    <s v="CONTRATADO DOCTOR -TIPO 1"/>
    <s v="C01"/>
    <s v="TIEMPO COMPLETO"/>
    <s v="2012-05-04 00:00:00.0"/>
    <s v="null"/>
    <s v="DF32281"/>
    <s v="CONTRATADO DOCTOR"/>
    <s v="R111"/>
    <x v="7"/>
    <n v="595"/>
    <s v="MATEMÁTICA APLICADA"/>
  </r>
  <r>
    <x v="17"/>
    <n v="16573324"/>
    <x v="5"/>
    <n v="844"/>
    <s v="080I"/>
    <s v="GRUPO-A1"/>
    <s v="Matemáticas III"/>
    <s v="GI"/>
    <s v="GRUPO DE INFORMÁTICA"/>
    <s v="080I"/>
    <s v="INFORMÁTICA DE MATEMÁTICAS III"/>
    <s v="GRUPO-A1"/>
    <s v="Grupo de Informática de Matemáticas III"/>
    <s v="2S"/>
    <n v="16573324"/>
    <s v="ROMERO"/>
    <s v="ÁLVAREZ"/>
    <s v="NATALIA"/>
    <s v="ROMERO ÁLVAREZ, NATALIA"/>
    <x v="1"/>
    <x v="0"/>
    <x v="0"/>
    <n v="3"/>
    <n v="2"/>
    <s v="naromero"/>
    <s v="natalia.romero@unirioja.es"/>
    <n v="1"/>
    <m/>
    <s v="A-0504"/>
    <s v="PROFESOR TITULAR UNIVERSIDAD"/>
    <s v="C01"/>
    <s v="TIEMPO COMPLETO"/>
    <s v="2010-11-18 00:00:00.0"/>
    <s v="null"/>
    <s v="DF100283"/>
    <s v="PROFESOR TITULAR DE UNIVERSIDAD"/>
    <s v="R111"/>
    <x v="7"/>
    <n v="595"/>
    <s v="MATEMÁTICA APLICADA"/>
  </r>
  <r>
    <x v="18"/>
    <n v="16549295"/>
    <x v="5"/>
    <n v="844"/>
    <s v="080G"/>
    <s v="GRUPO-A"/>
    <s v="Matemáticas III"/>
    <s v="GG"/>
    <s v="GRUPO GRANDE"/>
    <s v="080G"/>
    <s v="GRUPO GRANDE DE MATEMÁTICAS III"/>
    <s v="GRUPO-A"/>
    <s v="Grupo Grande de MATEMÁTICAS III"/>
    <s v="2S"/>
    <n v="16549295"/>
    <s v="EZQUERRO"/>
    <s v="FERNÁNDEZ"/>
    <s v="JOSÉ ANTONIO"/>
    <s v="EZQUERRO FERNÁNDEZ, JOSÉ ANTONIO"/>
    <x v="0"/>
    <x v="0"/>
    <x v="0"/>
    <n v="5"/>
    <n v="4"/>
    <s v="jezquer"/>
    <s v="jezquer@unirioja.es"/>
    <n v="4"/>
    <m/>
    <n v="500"/>
    <s v="CATEDRATICO DE UNIVERSIDAD"/>
    <s v="01R"/>
    <s v="TIEMPO COMPLETO REDUCIDO"/>
    <s v="2018-09-17 00:00:00.0"/>
    <s v="null"/>
    <s v="DF100347"/>
    <s v="CATEDRÁTICO DE UNIVERSIDAD"/>
    <s v="R111"/>
    <x v="7"/>
    <n v="595"/>
    <s v="MATEMÁTICA APLICADA"/>
  </r>
  <r>
    <x v="18"/>
    <n v="16538692"/>
    <x v="5"/>
    <n v="844"/>
    <s v="080G"/>
    <s v="GRUPO-B"/>
    <s v="Matemáticas III"/>
    <s v="GG"/>
    <s v="GRUPO GRANDE"/>
    <s v="080G"/>
    <s v="GRUPO GRANDE DE MATEMÁTICAS III"/>
    <s v="GRUPO-B"/>
    <s v="Grupo Grande de MATEMÁTICAS III"/>
    <s v="2S"/>
    <n v="16538692"/>
    <s v="MARTÍNEZ"/>
    <s v="GARCÍA"/>
    <s v="MARÍA ÁNGELES"/>
    <s v="MARTÍNEZ GARCÍA, MARÍA ÁNGELES"/>
    <x v="0"/>
    <x v="0"/>
    <x v="0"/>
    <n v="5"/>
    <n v="0"/>
    <s v="mamartin"/>
    <s v="angeles.martinez@unirioja.es"/>
    <n v="4"/>
    <m/>
    <n v="534"/>
    <s v="CONTRATADO DOCTOR -TIPO 1"/>
    <s v="C01"/>
    <s v="TIEMPO COMPLETO"/>
    <s v="2012-05-04 00:00:00.0"/>
    <s v="null"/>
    <s v="DF32281"/>
    <s v="CONTRATADO DOCTOR"/>
    <s v="R111"/>
    <x v="7"/>
    <n v="595"/>
    <s v="MATEMÁTICA APLICADA"/>
  </r>
  <r>
    <x v="18"/>
    <n v="16573324"/>
    <x v="5"/>
    <n v="844"/>
    <s v="080I"/>
    <s v="GRUPO-A1"/>
    <s v="Matemáticas III"/>
    <s v="GI"/>
    <s v="GRUPO DE INFORMÁTICA"/>
    <s v="080I"/>
    <s v="INFORMÁTICA DE MATEMÁTICAS III"/>
    <s v="GRUPO-A1"/>
    <s v="Grupo de Informática de Matemáticas III"/>
    <s v="2S"/>
    <n v="16573324"/>
    <s v="ROMERO"/>
    <s v="ÁLVAREZ"/>
    <s v="NATALIA"/>
    <s v="ROMERO ÁLVAREZ, NATALIA"/>
    <x v="1"/>
    <x v="0"/>
    <x v="0"/>
    <n v="3"/>
    <n v="2"/>
    <s v="naromero"/>
    <s v="natalia.romero@unirioja.es"/>
    <n v="1"/>
    <m/>
    <s v="A-0504"/>
    <s v="PROFESOR TITULAR UNIVERSIDAD"/>
    <s v="C01"/>
    <s v="TIEMPO COMPLETO"/>
    <s v="2010-11-18 00:00:00.0"/>
    <s v="null"/>
    <s v="DF100283"/>
    <s v="PROFESOR TITULAR DE UNIVERSIDAD"/>
    <s v="R111"/>
    <x v="7"/>
    <n v="595"/>
    <s v="MATEMÁTICA APLICADA"/>
  </r>
  <r>
    <x v="16"/>
    <n v="72779052"/>
    <x v="5"/>
    <n v="845"/>
    <s v="081R"/>
    <s v="GRUPO-A1"/>
    <s v="Ingeniería del medio ambiente"/>
    <s v="GR"/>
    <s v="GRUPO REDUCIDO"/>
    <s v="081R"/>
    <s v="GRUPO REDUCIDO DE INGENIERÍA DEL MEDIO AMBIENTE"/>
    <s v="GRUPO-A1"/>
    <s v="Grupo Reducido de Ingeniería del medio ambiente"/>
    <s v="2S"/>
    <n v="72779052"/>
    <s v="RUBIO"/>
    <s v="BARRAGÁN"/>
    <s v="NICOLÁS"/>
    <s v="RUBIO BARRAGÁN, NICOLÁS"/>
    <x v="1"/>
    <x v="1"/>
    <x v="1"/>
    <n v="0"/>
    <n v="0"/>
    <s v="nirubio"/>
    <s v="nicolas.rubio@unirioja.es"/>
    <n v="1"/>
    <n v="1"/>
    <n v="532"/>
    <s v="LABORAL DOCENTE-ASOCIADO"/>
    <s v="P03"/>
    <s v="TIEMPO PARCIAL (3+3 HORAS)"/>
    <s v="2018-09-18 00:00:00.0"/>
    <s v="2019-09-14 00:00:00.0"/>
    <s v="PI101382"/>
    <s v="PROFESOR ASOCIADO"/>
    <s v="R110"/>
    <x v="10"/>
    <n v="720"/>
    <s v="PROYECTOS DE INGENIERÍA"/>
  </r>
  <r>
    <x v="17"/>
    <n v="16592485"/>
    <x v="5"/>
    <n v="845"/>
    <s v="081G"/>
    <s v="GRUPO-A"/>
    <s v="Ingeniería del medio ambiente"/>
    <s v="GG"/>
    <s v="GRUPO GRANDE"/>
    <s v="081G"/>
    <s v="GRUPO GRANDE DE INGENIERÍA DEL MEDIO AMBIENTE"/>
    <s v="GRUPO-A"/>
    <s v="Grupo Grande de INGENIERÍA DEL MEDIO AMBIENTE"/>
    <s v="2S"/>
    <n v="16592485"/>
    <s v="CORRAL"/>
    <s v="BOBADILLA"/>
    <s v="MARINA"/>
    <s v="CORRAL BOBADILLA, MARINA"/>
    <x v="0"/>
    <x v="0"/>
    <x v="0"/>
    <n v="0"/>
    <n v="0"/>
    <s v="macorrb"/>
    <s v="marina.corral@unirioja.es"/>
    <n v="4"/>
    <m/>
    <n v="504"/>
    <s v="PROFESOR TITULAR UNIVERSIDAD"/>
    <s v="C01"/>
    <s v="TIEMPO COMPLETO"/>
    <s v="2018-09-17 00:00:00.0"/>
    <s v="null"/>
    <s v="DF100360"/>
    <s v="PROFESOR TITULAR UNIVERSIDAD INTERINO"/>
    <s v="R110"/>
    <x v="10"/>
    <n v="720"/>
    <s v="PROYECTOS DE INGENIERÍA"/>
  </r>
  <r>
    <x v="17"/>
    <n v="5402584"/>
    <x v="5"/>
    <n v="845"/>
    <s v="081L"/>
    <s v="GRUPO-A1"/>
    <s v="Ingeniería del medio ambiente"/>
    <s v="GL"/>
    <s v="GRUPO DE LABORATORIO"/>
    <s v="081L"/>
    <s v="LABORATORIO DE INGENIERÍA DEL MEDIO AMBIENTE"/>
    <s v="GRUPO-A1"/>
    <s v="Grupo de Laboratorio de Ingeniería del medio ambiente"/>
    <s v="2S"/>
    <n v="5402584"/>
    <s v="GUTIÉRREZ"/>
    <s v="LÓPEZ"/>
    <s v="JOSÉ LUIS"/>
    <s v="GUTIÉRREZ LÓPEZ, JOSÉ LUIS"/>
    <x v="0"/>
    <x v="1"/>
    <x v="1"/>
    <n v="0"/>
    <n v="0"/>
    <s v="jogutirr"/>
    <s v="jose-luis.gutirrez@unirioja.es"/>
    <n v="1"/>
    <m/>
    <n v="532"/>
    <s v="LABORAL DOCENTE-ASOCIADO"/>
    <s v="P04"/>
    <s v="TIEMPO PARCIAL (4+4 HORAS)"/>
    <s v="2018-09-24 00:00:00.0"/>
    <s v="2019-09-14 00:00:00.0"/>
    <s v="PI101423"/>
    <s v="PROFESOR ASOCIADO"/>
    <s v="R110"/>
    <x v="10"/>
    <n v="720"/>
    <s v="PROYECTOS DE INGENIERÍA"/>
  </r>
  <r>
    <x v="17"/>
    <n v="72779052"/>
    <x v="5"/>
    <n v="845"/>
    <s v="081R"/>
    <s v="GRUPO-A1"/>
    <s v="Ingeniería del medio ambiente"/>
    <s v="GR"/>
    <s v="GRUPO REDUCIDO"/>
    <s v="081R"/>
    <s v="GRUPO REDUCIDO DE INGENIERÍA DEL MEDIO AMBIENTE"/>
    <s v="GRUPO-A1"/>
    <s v="Grupo Reducido de Ingeniería del medio ambiente"/>
    <s v="2S"/>
    <n v="72779052"/>
    <s v="RUBIO"/>
    <s v="BARRAGÁN"/>
    <s v="NICOLÁS"/>
    <s v="RUBIO BARRAGÁN, NICOLÁS"/>
    <x v="1"/>
    <x v="1"/>
    <x v="1"/>
    <n v="0"/>
    <n v="0"/>
    <s v="nirubio"/>
    <s v="nicolas.rubio@unirioja.es"/>
    <n v="1"/>
    <m/>
    <n v="532"/>
    <s v="LABORAL DOCENTE-ASOCIADO"/>
    <s v="P03"/>
    <s v="TIEMPO PARCIAL (3+3 HORAS)"/>
    <s v="2018-09-18 00:00:00.0"/>
    <s v="2019-09-14 00:00:00.0"/>
    <s v="PI101382"/>
    <s v="PROFESOR ASOCIADO"/>
    <s v="R110"/>
    <x v="10"/>
    <n v="720"/>
    <s v="PROYECTOS DE INGENIERÍA"/>
  </r>
  <r>
    <x v="18"/>
    <n v="16592485"/>
    <x v="5"/>
    <n v="845"/>
    <s v="081G"/>
    <s v="GRUPO-A"/>
    <s v="Ingeniería del medio ambiente"/>
    <s v="GG"/>
    <s v="GRUPO GRANDE"/>
    <s v="081G"/>
    <s v="GRUPO GRANDE DE INGENIERÍA DEL MEDIO AMBIENTE"/>
    <s v="GRUPO-A"/>
    <s v="Grupo Grande de INGENIERÍA DEL MEDIO AMBIENTE"/>
    <s v="2S"/>
    <n v="16592485"/>
    <s v="CORRAL"/>
    <s v="BOBADILLA"/>
    <s v="MARINA"/>
    <s v="CORRAL BOBADILLA, MARINA"/>
    <x v="0"/>
    <x v="0"/>
    <x v="0"/>
    <n v="0"/>
    <n v="0"/>
    <s v="macorrb"/>
    <s v="marina.corral@unirioja.es"/>
    <n v="4"/>
    <m/>
    <n v="504"/>
    <s v="PROFESOR TITULAR UNIVERSIDAD"/>
    <s v="C01"/>
    <s v="TIEMPO COMPLETO"/>
    <s v="2018-09-17 00:00:00.0"/>
    <s v="null"/>
    <s v="DF100360"/>
    <s v="PROFESOR TITULAR UNIVERSIDAD INTERINO"/>
    <s v="R110"/>
    <x v="10"/>
    <n v="720"/>
    <s v="PROYECTOS DE INGENIERÍA"/>
  </r>
  <r>
    <x v="18"/>
    <n v="5402584"/>
    <x v="5"/>
    <n v="845"/>
    <s v="081L"/>
    <s v="GRUPO-A1"/>
    <s v="Ingeniería del medio ambiente"/>
    <s v="GL"/>
    <s v="GRUPO DE LABORATORIO"/>
    <s v="081L"/>
    <s v="LABORATORIO DE INGENIERÍA DEL MEDIO AMBIENTE"/>
    <s v="GRUPO-A1"/>
    <s v="Grupo de Laboratorio de Ingeniería del medio ambiente"/>
    <s v="2S"/>
    <n v="5402584"/>
    <s v="GUTIÉRREZ"/>
    <s v="LÓPEZ"/>
    <s v="JOSÉ LUIS"/>
    <s v="GUTIÉRREZ LÓPEZ, JOSÉ LUIS"/>
    <x v="0"/>
    <x v="1"/>
    <x v="1"/>
    <n v="0"/>
    <n v="0"/>
    <s v="jogutirr"/>
    <s v="jose-luis.gutirrez@unirioja.es"/>
    <n v="1"/>
    <m/>
    <n v="532"/>
    <s v="LABORAL DOCENTE-ASOCIADO"/>
    <s v="P04"/>
    <s v="TIEMPO PARCIAL (4+4 HORAS)"/>
    <s v="2018-09-24 00:00:00.0"/>
    <s v="2019-09-14 00:00:00.0"/>
    <s v="PI101423"/>
    <s v="PROFESOR ASOCIADO"/>
    <s v="R110"/>
    <x v="10"/>
    <n v="720"/>
    <s v="PROYECTOS DE INGENIERÍA"/>
  </r>
  <r>
    <x v="18"/>
    <n v="72779052"/>
    <x v="5"/>
    <n v="845"/>
    <s v="081R"/>
    <s v="GRUPO-A1"/>
    <s v="Ingeniería del medio ambiente"/>
    <s v="GR"/>
    <s v="GRUPO REDUCIDO"/>
    <s v="081R"/>
    <s v="GRUPO REDUCIDO DE INGENIERÍA DEL MEDIO AMBIENTE"/>
    <s v="GRUPO-A1"/>
    <s v="Grupo Reducido de Ingeniería del medio ambiente"/>
    <s v="2S"/>
    <n v="72779052"/>
    <s v="RUBIO"/>
    <s v="BARRAGÁN"/>
    <s v="NICOLÁS"/>
    <s v="RUBIO BARRAGÁN, NICOLÁS"/>
    <x v="1"/>
    <x v="1"/>
    <x v="1"/>
    <n v="0"/>
    <n v="0"/>
    <s v="nirubio"/>
    <s v="nicolas.rubio@unirioja.es"/>
    <n v="1"/>
    <m/>
    <n v="532"/>
    <s v="LABORAL DOCENTE-ASOCIADO"/>
    <s v="P03"/>
    <s v="TIEMPO PARCIAL (3+3 HORAS)"/>
    <s v="2018-09-18 00:00:00.0"/>
    <s v="2019-09-14 00:00:00.0"/>
    <s v="PI101382"/>
    <s v="PROFESOR ASOCIADO"/>
    <s v="R110"/>
    <x v="10"/>
    <n v="720"/>
    <s v="PROYECTOS DE INGENIERÍA"/>
  </r>
  <r>
    <x v="5"/>
    <n v="13748929"/>
    <x v="2"/>
    <n v="851"/>
    <s v="851G"/>
    <s v="GRUPO-A"/>
    <s v="Prácticum I"/>
    <s v="GG"/>
    <s v="GRUPO GRANDE"/>
    <s v="851G"/>
    <s v="GG del PRÁCTICUM DE PRIMARIA"/>
    <s v="GRUPO-A"/>
    <s v="GG del PRÁCTICUM DE PRIMARIA"/>
    <s v="AN"/>
    <n v="13748929"/>
    <s v="VILLAR"/>
    <s v="FLOR"/>
    <s v="CARLOS JOSÉ"/>
    <s v="VILLAR FLOR, CARLOS JOSÉ"/>
    <x v="1"/>
    <x v="0"/>
    <x v="0"/>
    <n v="4"/>
    <n v="2"/>
    <s v="cavillar"/>
    <s v="carlos.villar@unirioja.es"/>
    <n v="1"/>
    <n v="1"/>
    <n v="504"/>
    <s v="PROFESOR TITULAR UNIVERSIDAD"/>
    <s v="C01"/>
    <s v="TIEMPO COMPLETO"/>
    <s v="2014-09-15 00:00:00.0"/>
    <s v="null"/>
    <s v="DF31687"/>
    <s v="TITULAR DE UNIVERSIDAD"/>
    <s v="R107"/>
    <x v="6"/>
    <n v="345"/>
    <s v="FILOLOGÍA INGLESA"/>
  </r>
  <r>
    <x v="5"/>
    <n v="16539110"/>
    <x v="2"/>
    <n v="851"/>
    <s v="851G"/>
    <s v="GRUPO-A"/>
    <s v="Prácticum I"/>
    <s v="GG"/>
    <s v="GRUPO GRANDE"/>
    <s v="851G"/>
    <s v="GG del PRÁCTICUM DE PRIMARIA"/>
    <s v="GRUPO-A"/>
    <s v="GG del PRÁCTICUM DE PRIMARIA"/>
    <s v="AN"/>
    <n v="16539110"/>
    <s v="HERNÁEZ"/>
    <s v="LERENA"/>
    <s v="MARÍA JESÚS"/>
    <s v="HERNÁEZ LERENA, MARÍA JESÚS"/>
    <x v="0"/>
    <x v="0"/>
    <x v="0"/>
    <n v="5"/>
    <n v="3"/>
    <s v="mjhernae"/>
    <s v="mariaj.hernaez@unirioja.es"/>
    <n v="0.5"/>
    <n v="0.5"/>
    <n v="504"/>
    <s v="PROFESOR TITULAR UNIVERSIDAD"/>
    <s v="01R"/>
    <s v="TIEMPO COMPLETO REDUCIDO"/>
    <s v="2017-09-15 00:00:00.0"/>
    <s v="null"/>
    <s v="DF31691"/>
    <s v="TITULAR DE UNIVERSIDAD"/>
    <s v="R107"/>
    <x v="6"/>
    <n v="345"/>
    <s v="FILOLOGÍA INGLESA"/>
  </r>
  <r>
    <x v="5"/>
    <n v="16617135"/>
    <x v="2"/>
    <n v="851"/>
    <s v="851G"/>
    <s v="GRUPO-A"/>
    <s v="Prácticum I"/>
    <s v="GG"/>
    <s v="GRUPO GRANDE"/>
    <s v="851G"/>
    <s v="GG del PRÁCTICUM DE PRIMARIA"/>
    <s v="GRUPO-A"/>
    <s v="GG del PRÁCTICUM DE PRIMARIA"/>
    <s v="AN"/>
    <n v="16617135"/>
    <s v="METOLA"/>
    <s v="RODRÍGUEZ"/>
    <s v="DARÍO"/>
    <s v="METOLA RODRÍGUEZ, DARÍO"/>
    <x v="1"/>
    <x v="1"/>
    <x v="1"/>
    <m/>
    <m/>
    <s v="dametola"/>
    <s v="dario.metola@unirioja.es"/>
    <n v="0.5"/>
    <n v="0.5"/>
    <n v="536"/>
    <s v="PROFESOR INTERINO"/>
    <s v="P06"/>
    <s v="TIEMPO PARCIAL (6+6 HORAS)"/>
    <s v="2018-09-17 00:00:00.0"/>
    <s v="2019-01-04 00:00:00.0"/>
    <s v="PI101413"/>
    <s v="PROFESOR CONTRATADO INTERINO"/>
    <s v="R107"/>
    <x v="6"/>
    <n v="345"/>
    <s v="FILOLOGÍA INGLESA"/>
  </r>
  <r>
    <x v="5"/>
    <n v="72692212"/>
    <x v="2"/>
    <n v="851"/>
    <s v="851G"/>
    <s v="GRUPO-A"/>
    <s v="Prácticum I"/>
    <s v="GG"/>
    <s v="GRUPO GRANDE"/>
    <s v="851G"/>
    <s v="GG del PRÁCTICUM DE PRIMARIA"/>
    <s v="GRUPO-A"/>
    <s v="GG del PRÁCTICUM DE PRIMARIA"/>
    <s v="AN"/>
    <n v="72692212"/>
    <s v="IZA"/>
    <s v="ERVITI"/>
    <s v="ANEIDER"/>
    <s v="IZA ERVITI, ANEIDER"/>
    <x v="0"/>
    <x v="0"/>
    <x v="0"/>
    <n v="1"/>
    <n v="0"/>
    <s v="aniza"/>
    <s v="aneider.izae@unirioja.es"/>
    <n v="1.5"/>
    <n v="1.5"/>
    <n v="536"/>
    <s v="PROFESOR INTERINO"/>
    <s v="C01"/>
    <s v="TIEMPO COMPLETO"/>
    <s v="2015-12-22 00:00:00.0"/>
    <s v="null"/>
    <s v="PI101034"/>
    <s v="PROFESOR CONTRATADO INTERINO"/>
    <s v="R107"/>
    <x v="6"/>
    <n v="345"/>
    <s v="FILOLOGÍA INGLESA"/>
  </r>
  <r>
    <x v="4"/>
    <n v="16576808"/>
    <x v="2"/>
    <n v="852"/>
    <s v="852G"/>
    <s v="GRUPO-A"/>
    <s v="La Iglesia, los sacramentos y la moral"/>
    <s v="GG"/>
    <s v="GRUPO GRANDE"/>
    <s v="852G"/>
    <s v="GG de La Iglesia, los sacramentos y la moral"/>
    <s v="GRUPO-A"/>
    <s v="GG de La Iglesia, los sacramentos y la moral"/>
    <s v="1S"/>
    <n v="16576808"/>
    <s v="SÁENZ"/>
    <s v="COMUNIÓN"/>
    <s v="NOELIA"/>
    <s v="SÁENZ COMUNIÓN, NOELIA"/>
    <x v="1"/>
    <x v="0"/>
    <x v="1"/>
    <n v="0"/>
    <n v="0"/>
    <s v="nosaenc"/>
    <s v="noelia.saenz@unirioja.es"/>
    <n v="6"/>
    <n v="6"/>
    <n v="532"/>
    <s v="LABORAL DOCENTE-ASOCIADO"/>
    <s v="P06"/>
    <s v="TIEMPO PARCIAL (6+6 HORAS)"/>
    <s v="2016-09-15 00:00:00.0"/>
    <s v="2019-09-14 00:00:00.0"/>
    <s v="PI101057"/>
    <s v="PROFESOR ASOCIADO"/>
    <s v="R115"/>
    <x v="2"/>
    <n v="210"/>
    <s v="DIDÁCTICA DE LAS CIENCIAS SOCIALES"/>
  </r>
  <r>
    <x v="5"/>
    <n v="16576808"/>
    <x v="2"/>
    <n v="852"/>
    <s v="852G"/>
    <s v="GRUPO-A"/>
    <s v="La Iglesia, los sacramentos y la moral"/>
    <s v="GG"/>
    <s v="GRUPO GRANDE"/>
    <s v="852G"/>
    <s v="GG de La Iglesia, los sacramentos y la moral"/>
    <s v="GRUPO-A"/>
    <s v="GG de La Iglesia, los sacramentos y la moral"/>
    <s v="1S"/>
    <n v="16576808"/>
    <s v="SÁENZ"/>
    <s v="COMUNIÓN"/>
    <s v="NOELIA"/>
    <s v="SÁENZ COMUNIÓN, NOELIA"/>
    <x v="1"/>
    <x v="0"/>
    <x v="1"/>
    <n v="0"/>
    <n v="0"/>
    <s v="nosaenc"/>
    <s v="noelia.saenz@unirioja.es"/>
    <n v="6"/>
    <m/>
    <n v="532"/>
    <s v="LABORAL DOCENTE-ASOCIADO"/>
    <s v="P06"/>
    <s v="TIEMPO PARCIAL (6+6 HORAS)"/>
    <s v="2016-09-15 00:00:00.0"/>
    <s v="2019-09-14 00:00:00.0"/>
    <s v="PI101057"/>
    <s v="PROFESOR ASOCIADO"/>
    <s v="R115"/>
    <x v="2"/>
    <n v="210"/>
    <s v="DIDÁCTICA DE LAS CIENCIAS SOCIALES"/>
  </r>
  <r>
    <x v="4"/>
    <n v="16524856"/>
    <x v="2"/>
    <n v="853"/>
    <s v="853G"/>
    <s v="GRUPO-A"/>
    <s v="Pedagogía y didáctica de la religión en la escuela"/>
    <s v="GG"/>
    <s v="GRUPO GRANDE"/>
    <s v="853G"/>
    <s v="GG de Pedagogía y didáctica de la religión en la escuela"/>
    <s v="GRUPO-A"/>
    <s v="GG de Pedagogía y didáctica de la religión en la escuela"/>
    <s v="2S"/>
    <n v="16524856"/>
    <s v="OSÉS"/>
    <s v="CORRAL"/>
    <s v="JOSÉ FÉLIX"/>
    <s v="OSÉS CORRAL, JOSÉ FÉLIX"/>
    <x v="1"/>
    <x v="1"/>
    <x v="1"/>
    <n v="0"/>
    <n v="0"/>
    <s v="jooses"/>
    <s v="jose-felix.oses@unirioja.es"/>
    <n v="6"/>
    <n v="6"/>
    <n v="532"/>
    <s v="LABORAL DOCENTE-ASOCIADO"/>
    <s v="P02"/>
    <s v="TIEMPO PARCIAL (2+2 HORAS)"/>
    <s v="2016-09-15 00:00:00.0"/>
    <s v="2019-09-14 00:00:00.0"/>
    <s v="PI100876"/>
    <s v="PROFESOR ASOCIADO"/>
    <s v="R115"/>
    <x v="2"/>
    <n v="210"/>
    <s v="DIDÁCTICA DE LAS CIENCIAS SOCIALES"/>
  </r>
  <r>
    <x v="5"/>
    <n v="16524856"/>
    <x v="2"/>
    <n v="853"/>
    <s v="853G"/>
    <s v="GRUPO-A"/>
    <s v="Pedagogía y didáctica de la religión en la escuela"/>
    <s v="GG"/>
    <s v="GRUPO GRANDE"/>
    <s v="853G"/>
    <s v="GG de Pedagogía y didáctica de la religión en la escuela"/>
    <s v="GRUPO-A"/>
    <s v="GG de Pedagogía y didáctica de la religión en la escuela"/>
    <s v="2S"/>
    <n v="16524856"/>
    <s v="OSÉS"/>
    <s v="CORRAL"/>
    <s v="JOSÉ FÉLIX"/>
    <s v="OSÉS CORRAL, JOSÉ FÉLIX"/>
    <x v="1"/>
    <x v="1"/>
    <x v="1"/>
    <n v="0"/>
    <n v="0"/>
    <s v="jooses"/>
    <s v="jose-felix.oses@unirioja.es"/>
    <n v="6"/>
    <m/>
    <n v="532"/>
    <s v="LABORAL DOCENTE-ASOCIADO"/>
    <s v="P02"/>
    <s v="TIEMPO PARCIAL (2+2 HORAS)"/>
    <s v="2016-09-15 00:00:00.0"/>
    <s v="2019-09-14 00:00:00.0"/>
    <s v="PI100876"/>
    <s v="PROFESOR ASOCIADO"/>
    <s v="R115"/>
    <x v="2"/>
    <n v="210"/>
    <s v="DIDÁCTICA DE LAS CIENCIAS SOCIALES"/>
  </r>
  <r>
    <x v="7"/>
    <n v="32877122"/>
    <x v="3"/>
    <n v="865"/>
    <s v="865G"/>
    <s v="GRUPO-A"/>
    <s v="Inglés técnico"/>
    <s v="GG"/>
    <s v="GRUPO GRANDE"/>
    <s v="865G"/>
    <s v="GG de Inglés técnico"/>
    <s v="GRUPO-A"/>
    <s v="GG de Inglés técnico"/>
    <s v="1S"/>
    <n v="32877122"/>
    <s v="CANGA"/>
    <s v="ALONSO"/>
    <s v="ANDRÉS"/>
    <s v="CANGA ALONSO, ANDRÉS"/>
    <x v="0"/>
    <x v="0"/>
    <x v="0"/>
    <n v="0"/>
    <n v="1"/>
    <s v="ancanga"/>
    <s v="andres.canga@unirioja.es"/>
    <n v="3"/>
    <n v="3"/>
    <n v="504"/>
    <s v="PROFESOR TITULAR UNIVERSIDAD"/>
    <s v="C01"/>
    <s v="TIEMPO COMPLETO"/>
    <s v="2009-09-29 00:00:00.0"/>
    <s v="null"/>
    <s v="DF100243"/>
    <s v="PROFESOR TITULAR DE UNIVERSIDAD"/>
    <s v="R107"/>
    <x v="6"/>
    <n v="345"/>
    <s v="FILOLOGÍA INGLESA"/>
  </r>
  <r>
    <x v="5"/>
    <n v="16603653"/>
    <x v="2"/>
    <n v="869"/>
    <s v="869G"/>
    <s v="GRUPO-A"/>
    <s v="Didáctica de las lenguas"/>
    <s v="GG"/>
    <s v="GRUPO GRANDE"/>
    <s v="869G"/>
    <s v="GG de Didáctica de las lenguas"/>
    <s v="GRUPO-A"/>
    <s v="GG de Didáctica de las lenguas"/>
    <s v="2S"/>
    <n v="16603653"/>
    <s v="LÁZARO"/>
    <s v="NISO"/>
    <s v="REBECA"/>
    <s v="LÁZARO NISO, REBECA"/>
    <x v="0"/>
    <x v="0"/>
    <x v="0"/>
    <n v="0"/>
    <n v="0"/>
    <s v="relazaro"/>
    <s v="rebeca.lazaro@unirioja.es"/>
    <n v="0"/>
    <n v="0"/>
    <n v="536"/>
    <s v="PROFESOR INTERINO"/>
    <s v="C01"/>
    <s v="TIEMPO COMPLETO"/>
    <s v="2016-09-15 00:00:00.0"/>
    <s v="null"/>
    <s v="PI101114"/>
    <s v="PROFESOR CONTRATADO INTERINO"/>
    <s v="R106"/>
    <x v="5"/>
    <n v="195"/>
    <s v="DIDÁCTICA DE LA LENGUA Y LA LITERATURA"/>
  </r>
  <r>
    <x v="16"/>
    <n v="78750288"/>
    <x v="5"/>
    <n v="877"/>
    <s v="877G"/>
    <s v="GRUPO-A"/>
    <s v="Fundamentos de control industrial"/>
    <s v="GG"/>
    <s v="GRUPO GRANDE"/>
    <s v="877G"/>
    <s v="GG de Fundamentos de control industraial"/>
    <s v="GRUPO-A"/>
    <s v="GG de Fundamentos de control industrial"/>
    <s v="2S"/>
    <n v="78750288"/>
    <s v="RICO"/>
    <s v="AZAGRA"/>
    <s v="JAVIER"/>
    <s v="RICO AZAGRA, JAVIER"/>
    <x v="0"/>
    <x v="0"/>
    <x v="0"/>
    <n v="1"/>
    <n v="0"/>
    <s v="jarico"/>
    <s v="javier.rico@unirioja.es"/>
    <n v="2"/>
    <n v="2"/>
    <n v="536"/>
    <s v="PROFESOR INTERINO"/>
    <s v="C01"/>
    <s v="TIEMPO COMPLETO"/>
    <s v="2010-09-01 00:00:00.0"/>
    <s v="null"/>
    <s v="PI100757"/>
    <s v="PROFESOR CONTRATADO INTERINO"/>
    <s v="R109"/>
    <x v="9"/>
    <n v="520"/>
    <s v="INGENIERÍA DE SISTEMAS Y AUTOMÁTICA"/>
  </r>
  <r>
    <x v="16"/>
    <n v="16518274"/>
    <x v="5"/>
    <n v="877"/>
    <s v="877L"/>
    <s v="GRUPO-A1"/>
    <s v="Fundamentos de control industrial"/>
    <s v="GL"/>
    <s v="GRUPO DE LABORATORIO"/>
    <s v="877L"/>
    <s v="GL de Fundamentos de control industrial"/>
    <s v="GRUPO-A1"/>
    <s v="GL de Fundamentos de control industrial"/>
    <s v="2S"/>
    <n v="16518274"/>
    <s v="ZORZANO"/>
    <s v="MARTÍNEZ"/>
    <s v="LUIS FRANCISCO"/>
    <s v="ZORZANO MARTÍNEZ, LUIS FRANCISCO"/>
    <x v="1"/>
    <x v="0"/>
    <x v="0"/>
    <n v="6"/>
    <n v="0"/>
    <s v="lzorzano"/>
    <s v="luis.zorzano@unirioja.es"/>
    <n v="1.5"/>
    <n v="1.5"/>
    <n v="505"/>
    <s v="CATEDRATICO ESCUELA UNIVERSITARIA"/>
    <s v="01A"/>
    <s v="TIEMPO COMPLETO AMPLIADO"/>
    <s v="2012-09-01 00:00:00.0"/>
    <s v="null"/>
    <s v="DF100144"/>
    <s v="CATEDRÁTICO DE ESCUELA UNIVERSITARIA"/>
    <s v="R109"/>
    <x v="9"/>
    <n v="785"/>
    <s v="TECNOLOGÍA ELECTRÓNICA"/>
  </r>
  <r>
    <x v="16"/>
    <n v="16611012"/>
    <x v="5"/>
    <n v="877"/>
    <s v="877L"/>
    <s v="GRUPO-A3"/>
    <s v="Fundamentos de control industrial"/>
    <s v="GL"/>
    <s v="GRUPO DE LABORATORIO"/>
    <s v="877L"/>
    <s v="GL de Fundamentos de control industrial"/>
    <s v="GRUPO-A3"/>
    <s v="GL de Fundamentos de control industrial"/>
    <s v="2S"/>
    <n v="16611012"/>
    <s v="NÁJERA"/>
    <s v="CANAL"/>
    <s v="SILVANO"/>
    <s v="NÁJERA CANAL, SILVANO"/>
    <x v="0"/>
    <x v="0"/>
    <x v="0"/>
    <n v="0"/>
    <n v="0"/>
    <s v="sinajera"/>
    <s v="silvano.najera@unirioja.es"/>
    <n v="1.5"/>
    <n v="1.5"/>
    <n v="536"/>
    <s v="PROFESOR INTERINO"/>
    <s v="C01"/>
    <s v="TIEMPO COMPLETO"/>
    <s v="2018-09-17 00:00:00.0"/>
    <s v="null"/>
    <s v="PI101375"/>
    <s v="PROFESOR CONTRATADO INTERINO TC"/>
    <s v="R109"/>
    <x v="9"/>
    <n v="520"/>
    <s v="INGENIERÍA DE SISTEMAS Y AUTOMÁTICA"/>
  </r>
  <r>
    <x v="16"/>
    <n v="16563235"/>
    <x v="5"/>
    <n v="877"/>
    <s v="877L"/>
    <s v="GRUPO-B1"/>
    <s v="Fundamentos de control industrial"/>
    <s v="GL"/>
    <s v="GRUPO DE LABORATORIO"/>
    <s v="877L"/>
    <s v="GL de Fundamentos de control industrial"/>
    <s v="GRUPO-B1"/>
    <s v="GL de Fundamentos de control industrial"/>
    <s v="2S"/>
    <n v="16563235"/>
    <s v="MIRURI"/>
    <s v="SÁENZ"/>
    <s v="JUAN MARTÍN"/>
    <s v="MIRURI SÁENZ, JUAN MARTÍN"/>
    <x v="1"/>
    <x v="0"/>
    <x v="1"/>
    <n v="4"/>
    <n v="0"/>
    <s v="jumiruri"/>
    <s v="juan-martin.miruri@unirioja.es"/>
    <n v="1.5"/>
    <n v="1.5"/>
    <n v="535"/>
    <s v="COLABORADOR-TIPO 1"/>
    <s v="C01"/>
    <s v="TIEMPO COMPLETO"/>
    <s v="2006-10-01 00:00:00.0"/>
    <s v="null"/>
    <s v="LD100576"/>
    <s v="COLABORADOR TIPO 1"/>
    <s v="R109"/>
    <x v="9"/>
    <n v="520"/>
    <s v="INGENIERÍA DE SISTEMAS Y AUTOMÁTICA"/>
  </r>
  <r>
    <x v="17"/>
    <n v="78750288"/>
    <x v="5"/>
    <n v="877"/>
    <s v="877G"/>
    <s v="GRUPO-A"/>
    <s v="Fundamentos de control industrial"/>
    <s v="GG"/>
    <s v="GRUPO GRANDE"/>
    <s v="877G"/>
    <s v="GG de Fundamentos de control industraial"/>
    <s v="GRUPO-A"/>
    <s v="GG de Fundamentos de control industrial"/>
    <s v="2S"/>
    <n v="78750288"/>
    <s v="RICO"/>
    <s v="AZAGRA"/>
    <s v="JAVIER"/>
    <s v="RICO AZAGRA, JAVIER"/>
    <x v="0"/>
    <x v="0"/>
    <x v="0"/>
    <n v="1"/>
    <n v="0"/>
    <s v="jarico"/>
    <s v="javier.rico@unirioja.es"/>
    <n v="2"/>
    <m/>
    <n v="536"/>
    <s v="PROFESOR INTERINO"/>
    <s v="C01"/>
    <s v="TIEMPO COMPLETO"/>
    <s v="2010-09-01 00:00:00.0"/>
    <s v="null"/>
    <s v="PI100757"/>
    <s v="PROFESOR CONTRATADO INTERINO"/>
    <s v="R109"/>
    <x v="9"/>
    <n v="520"/>
    <s v="INGENIERÍA DE SISTEMAS Y AUTOMÁTICA"/>
  </r>
  <r>
    <x v="17"/>
    <n v="16518274"/>
    <x v="5"/>
    <n v="877"/>
    <s v="877L"/>
    <s v="GRUPO-A1"/>
    <s v="Fundamentos de control industrial"/>
    <s v="GL"/>
    <s v="GRUPO DE LABORATORIO"/>
    <s v="877L"/>
    <s v="GL de Fundamentos de control industrial"/>
    <s v="GRUPO-A1"/>
    <s v="GL de Fundamentos de control industrial"/>
    <s v="2S"/>
    <n v="16518274"/>
    <s v="ZORZANO"/>
    <s v="MARTÍNEZ"/>
    <s v="LUIS FRANCISCO"/>
    <s v="ZORZANO MARTÍNEZ, LUIS FRANCISCO"/>
    <x v="1"/>
    <x v="0"/>
    <x v="0"/>
    <n v="6"/>
    <n v="0"/>
    <s v="lzorzano"/>
    <s v="luis.zorzano@unirioja.es"/>
    <n v="1.5"/>
    <m/>
    <n v="505"/>
    <s v="CATEDRATICO ESCUELA UNIVERSITARIA"/>
    <s v="01A"/>
    <s v="TIEMPO COMPLETO AMPLIADO"/>
    <s v="2012-09-01 00:00:00.0"/>
    <s v="null"/>
    <s v="DF100144"/>
    <s v="CATEDRÁTICO DE ESCUELA UNIVERSITARIA"/>
    <s v="R109"/>
    <x v="9"/>
    <n v="785"/>
    <s v="TECNOLOGÍA ELECTRÓNICA"/>
  </r>
  <r>
    <x v="17"/>
    <n v="16611012"/>
    <x v="5"/>
    <n v="877"/>
    <s v="877L"/>
    <s v="GRUPO-A3"/>
    <s v="Fundamentos de control industrial"/>
    <s v="GL"/>
    <s v="GRUPO DE LABORATORIO"/>
    <s v="877L"/>
    <s v="GL de Fundamentos de control industrial"/>
    <s v="GRUPO-A3"/>
    <s v="GL de Fundamentos de control industrial"/>
    <s v="2S"/>
    <n v="16611012"/>
    <s v="NÁJERA"/>
    <s v="CANAL"/>
    <s v="SILVANO"/>
    <s v="NÁJERA CANAL, SILVANO"/>
    <x v="0"/>
    <x v="0"/>
    <x v="0"/>
    <n v="0"/>
    <n v="0"/>
    <s v="sinajera"/>
    <s v="silvano.najera@unirioja.es"/>
    <n v="1.5"/>
    <m/>
    <n v="536"/>
    <s v="PROFESOR INTERINO"/>
    <s v="C01"/>
    <s v="TIEMPO COMPLETO"/>
    <s v="2018-09-17 00:00:00.0"/>
    <s v="null"/>
    <s v="PI101375"/>
    <s v="PROFESOR CONTRATADO INTERINO TC"/>
    <s v="R109"/>
    <x v="9"/>
    <n v="520"/>
    <s v="INGENIERÍA DE SISTEMAS Y AUTOMÁTICA"/>
  </r>
  <r>
    <x v="17"/>
    <n v="16563235"/>
    <x v="5"/>
    <n v="877"/>
    <s v="877L"/>
    <s v="GRUPO-B1"/>
    <s v="Fundamentos de control industrial"/>
    <s v="GL"/>
    <s v="GRUPO DE LABORATORIO"/>
    <s v="877L"/>
    <s v="GL de Fundamentos de control industrial"/>
    <s v="GRUPO-B1"/>
    <s v="GL de Fundamentos de control industrial"/>
    <s v="2S"/>
    <n v="16563235"/>
    <s v="MIRURI"/>
    <s v="SÁENZ"/>
    <s v="JUAN MARTÍN"/>
    <s v="MIRURI SÁENZ, JUAN MARTÍN"/>
    <x v="1"/>
    <x v="0"/>
    <x v="1"/>
    <n v="4"/>
    <n v="0"/>
    <s v="jumiruri"/>
    <s v="juan-martin.miruri@unirioja.es"/>
    <n v="1.5"/>
    <m/>
    <n v="535"/>
    <s v="COLABORADOR-TIPO 1"/>
    <s v="C01"/>
    <s v="TIEMPO COMPLETO"/>
    <s v="2006-10-01 00:00:00.0"/>
    <s v="null"/>
    <s v="LD100576"/>
    <s v="COLABORADOR TIPO 1"/>
    <s v="R109"/>
    <x v="9"/>
    <n v="520"/>
    <s v="INGENIERÍA DE SISTEMAS Y AUTOMÁTICA"/>
  </r>
  <r>
    <x v="16"/>
    <n v="16541690"/>
    <x v="5"/>
    <n v="878"/>
    <s v="878G"/>
    <s v="GRUPO-A"/>
    <s v="Fundamentos de automatización industrial"/>
    <s v="GG"/>
    <s v="GRUPO GRANDE"/>
    <s v="878G"/>
    <s v="GG de Fundamentos de automatización industrial"/>
    <s v="GRUPO-A"/>
    <s v="GG de Fundamentos de automatización industrial"/>
    <s v="2S"/>
    <n v="16541690"/>
    <s v="BRETÓN"/>
    <s v="RODRÍGUEZ"/>
    <s v="JAVIER"/>
    <s v="BRETÓN RODRÍGUEZ, JAVIER"/>
    <x v="1"/>
    <x v="1"/>
    <x v="1"/>
    <n v="5"/>
    <n v="0"/>
    <s v="jabreton"/>
    <s v="javier.breton@unirioja.es"/>
    <n v="1"/>
    <n v="1"/>
    <n v="506"/>
    <s v="PROFESOR TITULAR DE ESCUELA UNIVERSITARI"/>
    <s v="01A"/>
    <s v="TIEMPO COMPLETO AMPLIADO"/>
    <s v="2012-09-01 00:00:00.0"/>
    <s v="null"/>
    <s v="DF100087"/>
    <s v="TITULAR DE ESCUELA UNIVERSITARIA"/>
    <s v="R109"/>
    <x v="9"/>
    <n v="520"/>
    <s v="INGENIERÍA DE SISTEMAS Y AUTOMÁTICA"/>
  </r>
  <r>
    <x v="16"/>
    <n v="16553320"/>
    <x v="5"/>
    <n v="878"/>
    <s v="878G"/>
    <s v="GRUPO-A"/>
    <s v="Fundamentos de automatización industrial"/>
    <s v="GG"/>
    <s v="GRUPO GRANDE"/>
    <s v="878G"/>
    <s v="GG de Fundamentos de automatización industrial"/>
    <s v="GRUPO-A"/>
    <s v="GG de Fundamentos de automatización industrial"/>
    <s v="2S"/>
    <n v="16553320"/>
    <s v="ELVIRA"/>
    <s v="IZURRATEGUI"/>
    <s v="CARLOS"/>
    <s v="ELVIRA IZURRATEGUI, CARLOS"/>
    <x v="1"/>
    <x v="0"/>
    <x v="1"/>
    <n v="5"/>
    <n v="0"/>
    <s v="celvira"/>
    <s v="carlos.elvira@unirioja.es"/>
    <n v="1"/>
    <n v="1"/>
    <n v="506"/>
    <s v="PROFESOR TITULAR DE ESCUELA UNIVERSITARI"/>
    <s v="01A"/>
    <s v="TIEMPO COMPLETO AMPLIADO"/>
    <s v="2012-09-01 00:00:00.0"/>
    <s v="null"/>
    <s v="DF31778"/>
    <s v="TITULAR DE ESCUELAS UNIVERSITARIAS"/>
    <s v="R109"/>
    <x v="9"/>
    <n v="520"/>
    <s v="INGENIERÍA DE SISTEMAS Y AUTOMÁTICA"/>
  </r>
  <r>
    <x v="17"/>
    <n v="16541690"/>
    <x v="5"/>
    <n v="878"/>
    <s v="878G"/>
    <s v="GRUPO-A"/>
    <s v="Fundamentos de automatización industrial"/>
    <s v="GG"/>
    <s v="GRUPO GRANDE"/>
    <s v="878G"/>
    <s v="GG de Fundamentos de automatización industrial"/>
    <s v="GRUPO-A"/>
    <s v="GG de Fundamentos de automatización industrial"/>
    <s v="2S"/>
    <n v="16541690"/>
    <s v="BRETÓN"/>
    <s v="RODRÍGUEZ"/>
    <s v="JAVIER"/>
    <s v="BRETÓN RODRÍGUEZ, JAVIER"/>
    <x v="1"/>
    <x v="1"/>
    <x v="1"/>
    <n v="5"/>
    <n v="0"/>
    <s v="jabreton"/>
    <s v="javier.breton@unirioja.es"/>
    <n v="1"/>
    <m/>
    <n v="506"/>
    <s v="PROFESOR TITULAR DE ESCUELA UNIVERSITARI"/>
    <s v="01A"/>
    <s v="TIEMPO COMPLETO AMPLIADO"/>
    <s v="2012-09-01 00:00:00.0"/>
    <s v="null"/>
    <s v="DF100087"/>
    <s v="TITULAR DE ESCUELA UNIVERSITARIA"/>
    <s v="R109"/>
    <x v="9"/>
    <n v="520"/>
    <s v="INGENIERÍA DE SISTEMAS Y AUTOMÁTICA"/>
  </r>
  <r>
    <x v="17"/>
    <n v="16606034"/>
    <x v="5"/>
    <n v="879"/>
    <s v="879G"/>
    <s v="GRUPO-A"/>
    <s v="Fundamentos de ingeniería térmica"/>
    <s v="GG"/>
    <s v="GRUPO GRANDE"/>
    <s v="879G"/>
    <s v="GG de Fundamentos de ingeniería térmica"/>
    <s v="GRUPO-A"/>
    <s v="GG de Fundamentos de ingeniería térmica"/>
    <s v="2S"/>
    <n v="16606034"/>
    <s v="LAS HERAS"/>
    <s v="CASAS"/>
    <s v="JESÚS"/>
    <s v="LAS HERAS CASAS, JESÚS"/>
    <x v="1"/>
    <x v="0"/>
    <x v="0"/>
    <n v="0"/>
    <n v="0"/>
    <s v="jelas-he"/>
    <s v="jesus.las-herasc@unirioja.es"/>
    <n v="1.5"/>
    <m/>
    <n v="532"/>
    <s v="LABORAL DOCENTE-ASOCIADO"/>
    <s v="P04"/>
    <s v="TIEMPO PARCIAL (4+4 HORAS)"/>
    <s v="2018-09-17 00:00:00.0"/>
    <s v="2019-09-14 00:00:00.0"/>
    <s v="PI101041"/>
    <s v="PROFESOR ASOCIADO"/>
    <s v="R110"/>
    <x v="10"/>
    <n v="590"/>
    <s v="MÁQUINAS Y MOTORES TÉRMICOS"/>
  </r>
  <r>
    <x v="17"/>
    <n v="72787346"/>
    <x v="5"/>
    <n v="879"/>
    <s v="879G"/>
    <s v="GRUPO-A"/>
    <s v="Fundamentos de ingeniería térmica"/>
    <s v="GG"/>
    <s v="GRUPO GRANDE"/>
    <s v="879G"/>
    <s v="GG de Fundamentos de ingeniería térmica"/>
    <s v="GRUPO-A"/>
    <s v="GG de Fundamentos de ingeniería térmica"/>
    <s v="2S"/>
    <n v="72787346"/>
    <s v="LÓPEZ"/>
    <s v="OCHOA"/>
    <s v="LUIS MARÍA"/>
    <s v="LÓPEZ OCHOA, LUIS MARÍA"/>
    <x v="0"/>
    <x v="0"/>
    <x v="0"/>
    <n v="2"/>
    <n v="1"/>
    <s v="lulopeo"/>
    <s v="luis-maria.lopezo@unirioja.es"/>
    <n v="1.5"/>
    <m/>
    <n v="504"/>
    <s v="PROFESOR TITULAR UNIVERSIDAD"/>
    <s v="C01"/>
    <s v="TIEMPO COMPLETO"/>
    <s v="2016-03-22 00:00:00.0"/>
    <s v="null"/>
    <s v="DF31980"/>
    <s v="PROFESOR TITULAR DE UNIVERSIDAD"/>
    <s v="R110"/>
    <x v="10"/>
    <n v="590"/>
    <s v="MÁQUINAS Y MOTORES TÉRMICOS"/>
  </r>
  <r>
    <x v="18"/>
    <n v="16606034"/>
    <x v="5"/>
    <n v="879"/>
    <s v="879G"/>
    <s v="GRUPO-A"/>
    <s v="Fundamentos de ingeniería térmica"/>
    <s v="GG"/>
    <s v="GRUPO GRANDE"/>
    <s v="879G"/>
    <s v="GG de Fundamentos de ingeniería térmica"/>
    <s v="GRUPO-A"/>
    <s v="GG de Fundamentos de ingeniería térmica"/>
    <s v="2S"/>
    <n v="16606034"/>
    <s v="LAS HERAS"/>
    <s v="CASAS"/>
    <s v="JESÚS"/>
    <s v="LAS HERAS CASAS, JESÚS"/>
    <x v="1"/>
    <x v="0"/>
    <x v="0"/>
    <n v="0"/>
    <n v="0"/>
    <s v="jelas-he"/>
    <s v="jesus.las-herasc@unirioja.es"/>
    <n v="1.5"/>
    <m/>
    <n v="532"/>
    <s v="LABORAL DOCENTE-ASOCIADO"/>
    <s v="P04"/>
    <s v="TIEMPO PARCIAL (4+4 HORAS)"/>
    <s v="2018-09-17 00:00:00.0"/>
    <s v="2019-09-14 00:00:00.0"/>
    <s v="PI101041"/>
    <s v="PROFESOR ASOCIADO"/>
    <s v="R110"/>
    <x v="10"/>
    <n v="590"/>
    <s v="MÁQUINAS Y MOTORES TÉRMICOS"/>
  </r>
  <r>
    <x v="18"/>
    <n v="72787346"/>
    <x v="5"/>
    <n v="879"/>
    <s v="879G"/>
    <s v="GRUPO-A"/>
    <s v="Fundamentos de ingeniería térmica"/>
    <s v="GG"/>
    <s v="GRUPO GRANDE"/>
    <s v="879G"/>
    <s v="GG de Fundamentos de ingeniería térmica"/>
    <s v="GRUPO-A"/>
    <s v="GG de Fundamentos de ingeniería térmica"/>
    <s v="2S"/>
    <n v="72787346"/>
    <s v="LÓPEZ"/>
    <s v="OCHOA"/>
    <s v="LUIS MARÍA"/>
    <s v="LÓPEZ OCHOA, LUIS MARÍA"/>
    <x v="0"/>
    <x v="0"/>
    <x v="0"/>
    <n v="2"/>
    <n v="1"/>
    <s v="lulopeo"/>
    <s v="luis-maria.lopezo@unirioja.es"/>
    <n v="1.5"/>
    <m/>
    <n v="504"/>
    <s v="PROFESOR TITULAR UNIVERSIDAD"/>
    <s v="C01"/>
    <s v="TIEMPO COMPLETO"/>
    <s v="2016-03-22 00:00:00.0"/>
    <s v="null"/>
    <s v="DF31980"/>
    <s v="PROFESOR TITULAR DE UNIVERSIDAD"/>
    <s v="R110"/>
    <x v="10"/>
    <n v="590"/>
    <s v="MÁQUINAS Y MOTORES TÉRMICOS"/>
  </r>
  <r>
    <x v="17"/>
    <n v="16606912"/>
    <x v="5"/>
    <n v="880"/>
    <s v="880G"/>
    <s v="GRUPO-A"/>
    <s v="Fundamentos de ingeniería fluidomecánica"/>
    <s v="GG"/>
    <s v="GRUPO GRANDE"/>
    <s v="880G"/>
    <s v="GG de Fundamentos de ingeniería fluidomecánica"/>
    <s v="GRUPO-A"/>
    <s v="GG de Fundamentos de ingeniería fluidomecánica"/>
    <s v="2S"/>
    <n v="16606912"/>
    <s v="GARCÍA"/>
    <s v="LOZANO"/>
    <s v="CÉSAR"/>
    <s v="GARCÍA LOZANO, CÉSAR"/>
    <x v="1"/>
    <x v="0"/>
    <x v="1"/>
    <n v="1"/>
    <n v="0"/>
    <s v="cegarcia"/>
    <s v="cesar.garcia@unirioja.es"/>
    <n v="3"/>
    <m/>
    <n v="536"/>
    <s v="PROFESOR INTERINO"/>
    <s v="C01"/>
    <s v="TIEMPO COMPLETO"/>
    <s v="2013-09-16 00:00:00.0"/>
    <s v="null"/>
    <s v="PI100918"/>
    <s v="PROFESOR CONTRATADO INTERINO"/>
    <s v="R110"/>
    <x v="10"/>
    <n v="590"/>
    <s v="MÁQUINAS Y MOTORES TÉRMICOS"/>
  </r>
  <r>
    <x v="18"/>
    <n v="16606912"/>
    <x v="5"/>
    <n v="880"/>
    <s v="880G"/>
    <s v="GRUPO-A"/>
    <s v="Fundamentos de ingeniería fluidomecánica"/>
    <s v="GG"/>
    <s v="GRUPO GRANDE"/>
    <s v="880G"/>
    <s v="GG de Fundamentos de ingeniería fluidomecánica"/>
    <s v="GRUPO-A"/>
    <s v="GG de Fundamentos de ingeniería fluidomecánica"/>
    <s v="2S"/>
    <n v="16606912"/>
    <s v="GARCÍA"/>
    <s v="LOZANO"/>
    <s v="CÉSAR"/>
    <s v="GARCÍA LOZANO, CÉSAR"/>
    <x v="1"/>
    <x v="0"/>
    <x v="1"/>
    <n v="1"/>
    <n v="0"/>
    <s v="cegarcia"/>
    <s v="cesar.garcia@unirioja.es"/>
    <n v="3"/>
    <m/>
    <n v="536"/>
    <s v="PROFESOR INTERINO"/>
    <s v="C01"/>
    <s v="TIEMPO COMPLETO"/>
    <s v="2013-09-16 00:00:00.0"/>
    <s v="null"/>
    <s v="PI100918"/>
    <s v="PROFESOR CONTRATADO INTERINO"/>
    <s v="R110"/>
    <x v="10"/>
    <n v="590"/>
    <s v="MÁQUINAS Y MOTORES TÉRMICOS"/>
  </r>
  <r>
    <x v="3"/>
    <n v="17199289"/>
    <x v="1"/>
    <n v="881"/>
    <s v="881G"/>
    <s v="GRUPO-A"/>
    <s v="Métodos de análisis de datos"/>
    <s v="GG"/>
    <s v="GRUPO GRANDE"/>
    <s v="881G"/>
    <s v="GG de Métodos de análisis de datos"/>
    <s v="GRUPO-A"/>
    <s v="GG de Métodos de análisis de datos"/>
    <s v="2S"/>
    <n v="17199289"/>
    <s v="FILLAT"/>
    <s v="BALLESTEROS"/>
    <s v="JUAN CARLOS"/>
    <s v="FILLAT BALLESTEROS, JUAN CARLOS"/>
    <x v="1"/>
    <x v="1"/>
    <x v="0"/>
    <n v="6"/>
    <n v="0"/>
    <s v="jufillat"/>
    <s v="juan-carlos.fillat@unirioja.es"/>
    <n v="4"/>
    <n v="4"/>
    <n v="504"/>
    <s v="PROFESOR TITULAR UNIVERSIDAD"/>
    <s v="01A"/>
    <s v="TIEMPO COMPLETO AMPLIADO"/>
    <s v="2012-09-01 00:00:00.0"/>
    <s v="null"/>
    <s v="DF32187"/>
    <s v="TITULAR DE UNIVERSIDAD"/>
    <s v="R111"/>
    <x v="7"/>
    <n v="265"/>
    <s v="ESTADÍSTICA E INVESTIGACIÓN OPERATIVA"/>
  </r>
  <r>
    <x v="3"/>
    <n v="25432171"/>
    <x v="1"/>
    <n v="881"/>
    <s v="881I"/>
    <s v="GRUPO-A1"/>
    <s v="Métodos de análisis de datos"/>
    <s v="GI"/>
    <s v="GRUPO DE INFORMÁTICA"/>
    <s v="881I"/>
    <s v="GI de Métodos de análisis de datos"/>
    <s v="GRUPO-A1"/>
    <s v="GI de Métodos de análisis de datos"/>
    <s v="2S"/>
    <n v="25432171"/>
    <s v="ARREGUI"/>
    <s v="CASAUS"/>
    <s v="JOSÉ LUIS"/>
    <s v="ARREGUI CASAUS, JOSÉ LUIS"/>
    <x v="0"/>
    <x v="1"/>
    <x v="0"/>
    <n v="0"/>
    <n v="0"/>
    <s v="joarregu"/>
    <s v="jose-luis.arregui@unirioja.es"/>
    <n v="1.2"/>
    <n v="1.2"/>
    <n v="504"/>
    <s v="PROFESOR TITULAR UNIVERSIDAD"/>
    <s v="C01"/>
    <s v="TIEMPO COMPLETO"/>
    <s v="2009-09-29 00:00:00.0"/>
    <s v="null"/>
    <s v="DF100247"/>
    <s v="PROFESOR TITULAR DE UNIVERSIDAD"/>
    <s v="R111"/>
    <x v="7"/>
    <n v="15"/>
    <s v="ANÁLISIS MATEMÁTICO"/>
  </r>
  <r>
    <x v="2"/>
    <n v="16619886"/>
    <x v="1"/>
    <n v="881"/>
    <s v="881G"/>
    <s v="GRUPO-B"/>
    <s v="Métodos de análisis de datos"/>
    <s v="GG"/>
    <s v="GRUPO GRANDE"/>
    <s v="881G"/>
    <s v="GG de Métodos de análisis de datos"/>
    <s v="GRUPO-B"/>
    <s v="GG de Métodos de análisis de datos"/>
    <s v="2S"/>
    <n v="16619886"/>
    <s v="HIGUERAS"/>
    <s v="HERNÁEZ"/>
    <s v="MANUEL"/>
    <s v="HIGUERAS HERNÁEZ, MANUEL"/>
    <x v="1"/>
    <x v="0"/>
    <x v="0"/>
    <n v="0"/>
    <n v="0"/>
    <s v="mahiguer"/>
    <s v="manuel.higueras@unirioja.es"/>
    <n v="4"/>
    <n v="4"/>
    <n v="504"/>
    <s v="PROFESOR TITULAR UNIVERSIDAD"/>
    <s v="C01"/>
    <s v="TIEMPO COMPLETO"/>
    <s v="2018-09-17 00:00:00.0"/>
    <s v="null"/>
    <s v="DF100359"/>
    <s v="PROFESOR TITULAR DE UNIVERSIDAD"/>
    <s v="R111"/>
    <x v="7"/>
    <n v="265"/>
    <s v="ESTADÍSTICA E INVESTIGACIÓN OPERATIVA"/>
  </r>
  <r>
    <x v="6"/>
    <n v="16619886"/>
    <x v="0"/>
    <n v="881"/>
    <s v="881G"/>
    <s v="GRUPO-B"/>
    <s v="Métodos de análisis de datos"/>
    <s v="GG"/>
    <s v="GRUPO GRANDE"/>
    <s v="881G"/>
    <s v="GG de Métodos de análisis de datos"/>
    <s v="GRUPO-B"/>
    <s v="GG de Métodos de análisis de datos"/>
    <s v="2S"/>
    <n v="16619886"/>
    <s v="HIGUERAS"/>
    <s v="HERNÁEZ"/>
    <s v="MANUEL"/>
    <s v="HIGUERAS HERNÁEZ, MANUEL"/>
    <x v="1"/>
    <x v="0"/>
    <x v="0"/>
    <n v="0"/>
    <n v="0"/>
    <s v="mahiguer"/>
    <s v="manuel.higueras@unirioja.es"/>
    <n v="4"/>
    <m/>
    <n v="504"/>
    <s v="PROFESOR TITULAR UNIVERSIDAD"/>
    <s v="C01"/>
    <s v="TIEMPO COMPLETO"/>
    <s v="2018-09-17 00:00:00.0"/>
    <s v="null"/>
    <s v="DF100359"/>
    <s v="PROFESOR TITULAR DE UNIVERSIDAD"/>
    <s v="R111"/>
    <x v="7"/>
    <n v="265"/>
    <s v="ESTADÍSTICA E INVESTIGACIÓN OPERATIVA"/>
  </r>
  <r>
    <x v="4"/>
    <n v="16530288"/>
    <x v="2"/>
    <n v="882"/>
    <s v="882G"/>
    <s v="GRUPO-A"/>
    <s v="Prácticum I"/>
    <s v="GG"/>
    <s v="GRUPO GRANDE"/>
    <s v="882G"/>
    <s v="PRÁCTICUM I DEL GRADO EN EDUCACIÓN INFANTIL"/>
    <s v="GRUPO-A"/>
    <s v="PRÁCTICUM I DEL GRADO EN EDUCACIÓN INFANTIL"/>
    <s v="AN"/>
    <n v="16530288"/>
    <s v="BENITO"/>
    <s v="CLAVIJO"/>
    <s v="MARÍA DEL PILAR"/>
    <s v="BENITO CLAVIJO, MARÍA DEL PILAR"/>
    <x v="1"/>
    <x v="0"/>
    <x v="0"/>
    <n v="6"/>
    <n v="3"/>
    <s v="mpbenito"/>
    <s v="pilar.benito@unirioja.es"/>
    <n v="1"/>
    <n v="1"/>
    <n v="504"/>
    <s v="PROFESOR TITULAR UNIVERSIDAD"/>
    <s v="01R"/>
    <s v="TIEMPO COMPLETO REDUCIDO"/>
    <s v="2015-09-15 00:00:00.0"/>
    <s v="null"/>
    <s v="DF32072"/>
    <s v="TITULAR DE UNIVERSIDAD"/>
    <s v="R111"/>
    <x v="7"/>
    <n v="5"/>
    <s v="ÁLGEBRA"/>
  </r>
  <r>
    <x v="4"/>
    <n v="16535214"/>
    <x v="2"/>
    <n v="882"/>
    <s v="882G"/>
    <s v="GRUPO-A"/>
    <s v="Prácticum I"/>
    <s v="GG"/>
    <s v="GRUPO GRANDE"/>
    <s v="882G"/>
    <s v="PRÁCTICUM I DEL GRADO EN EDUCACIÓN INFANTIL"/>
    <s v="GRUPO-A"/>
    <s v="PRÁCTICUM I DEL GRADO EN EDUCACIÓN INFANTIL"/>
    <s v="AN"/>
    <n v="16535214"/>
    <s v="MARTÍNEZ"/>
    <s v="EZQUERRO"/>
    <s v="AURORA"/>
    <s v="MARTÍNEZ EZQUERRO, AURORA"/>
    <x v="0"/>
    <x v="0"/>
    <x v="0"/>
    <n v="0"/>
    <n v="1"/>
    <s v="aumarte"/>
    <s v="aurora.martinez@unirioja.es"/>
    <n v="0.5"/>
    <n v="0.5"/>
    <n v="504"/>
    <s v="PROFESOR TITULAR UNIVERSIDAD"/>
    <s v="C01"/>
    <s v="TIEMPO COMPLETO"/>
    <s v="2011-09-01 00:00:00.0"/>
    <s v="null"/>
    <s v="DF100303"/>
    <s v="PROFESOR TITULAR DE UNIVERSIDAD"/>
    <s v="R106"/>
    <x v="5"/>
    <n v="195"/>
    <s v="DIDÁCTICA DE LA LENGUA Y LA LITERATURA"/>
  </r>
  <r>
    <x v="4"/>
    <n v="16542622"/>
    <x v="2"/>
    <n v="882"/>
    <s v="882G"/>
    <s v="GRUPO-A"/>
    <s v="Prácticum I"/>
    <s v="GG"/>
    <s v="GRUPO GRANDE"/>
    <s v="882G"/>
    <s v="PRÁCTICUM I DEL GRADO EN EDUCACIÓN INFANTIL"/>
    <s v="GRUPO-A"/>
    <s v="PRÁCTICUM I DEL GRADO EN EDUCACIÓN INFANTIL"/>
    <s v="AN"/>
    <n v="16542622"/>
    <s v="GARCÍA"/>
    <s v="IZQUIERDO"/>
    <s v="MARIA VICTORIA"/>
    <s v="GARCÍA IZQUIERDO, MARIA VICTORIA"/>
    <x v="1"/>
    <x v="1"/>
    <x v="1"/>
    <n v="0"/>
    <n v="0"/>
    <s v="magarciz"/>
    <s v="maria-victoria.garcia@unirioja.es"/>
    <n v="1.5"/>
    <n v="1.5"/>
    <n v="532"/>
    <s v="LABORAL DOCENTE-ASOCIADO"/>
    <s v="P04"/>
    <s v="TIEMPO PARCIAL (4+4 HORAS)"/>
    <s v="2018-09-24 00:00:00.0"/>
    <s v="2019-09-14 00:00:00.0"/>
    <s v="PI101426"/>
    <s v="PROFESOR ASOCIADO"/>
    <s v="R106"/>
    <x v="5"/>
    <n v="195"/>
    <s v="DIDÁCTICA DE LA LENGUA Y LA LITERATURA"/>
  </r>
  <r>
    <x v="4"/>
    <n v="16546065"/>
    <x v="2"/>
    <n v="882"/>
    <s v="882G"/>
    <s v="GRUPO-A"/>
    <s v="Prácticum I"/>
    <s v="GG"/>
    <s v="GRUPO GRANDE"/>
    <s v="882G"/>
    <s v="PRÁCTICUM I DEL GRADO EN EDUCACIÓN INFANTIL"/>
    <s v="GRUPO-A"/>
    <s v="PRÁCTICUM I DEL GRADO EN EDUCACIÓN INFANTIL"/>
    <s v="AN"/>
    <n v="16546065"/>
    <s v="GUTIÉRREZ"/>
    <s v="JIMÉNEZ"/>
    <s v="JOSÉ MANUEL"/>
    <s v="GUTIÉRREZ JIMÉNEZ, JOSÉ MANUEL"/>
    <x v="1"/>
    <x v="0"/>
    <x v="0"/>
    <n v="5"/>
    <n v="4"/>
    <s v="jmguti"/>
    <s v="jmguti@unirioja.es"/>
    <n v="1"/>
    <n v="1"/>
    <n v="504"/>
    <s v="PROFESOR TITULAR UNIVERSIDAD"/>
    <s v="01R"/>
    <s v="TIEMPO COMPLETO REDUCIDO"/>
    <s v="2012-09-01 00:00:00.0"/>
    <s v="null"/>
    <s v="DF32266"/>
    <s v="TITULAR DE UNIVERSIDAD"/>
    <s v="R111"/>
    <x v="7"/>
    <n v="595"/>
    <s v="MATEMÁTICA APLICADA"/>
  </r>
  <r>
    <x v="4"/>
    <n v="16610808"/>
    <x v="2"/>
    <n v="882"/>
    <s v="882G"/>
    <s v="GRUPO-A"/>
    <s v="Prácticum I"/>
    <s v="GG"/>
    <s v="GRUPO GRANDE"/>
    <s v="882G"/>
    <s v="PRÁCTICUM I DEL GRADO EN EDUCACIÓN INFANTIL"/>
    <s v="GRUPO-A"/>
    <s v="PRÁCTICUM I DEL GRADO EN EDUCACIÓN INFANTIL"/>
    <s v="AN"/>
    <n v="16610808"/>
    <s v="ARITIO"/>
    <s v="SOLANA"/>
    <s v="REBECA"/>
    <s v="ARITIO SOLANA, REBECA"/>
    <x v="0"/>
    <x v="0"/>
    <x v="1"/>
    <n v="0"/>
    <n v="0"/>
    <s v="rearitio"/>
    <s v="rebeca.aritio@unirioja.es"/>
    <n v="1.5"/>
    <n v="1.5"/>
    <n v="536"/>
    <s v="PROFESOR INTERINO"/>
    <s v="P05"/>
    <s v="TIEMPO PARCIAL (5+5 HORAS)"/>
    <s v="2018-10-01 00:00:00.0"/>
    <s v="2019-09-14 00:00:00.0"/>
    <s v="PI101436"/>
    <s v="PROFESOR CONTRATADO INTERINO"/>
    <s v="R115"/>
    <x v="2"/>
    <n v="735"/>
    <s v="PSICOLOGÍA EVOLUTIVA Y DE LA EDUCACIÓN"/>
  </r>
  <r>
    <x v="4"/>
    <n v="16620378"/>
    <x v="2"/>
    <n v="882"/>
    <s v="882G"/>
    <s v="GRUPO-A"/>
    <s v="Prácticum I"/>
    <s v="GG"/>
    <s v="GRUPO GRANDE"/>
    <s v="882G"/>
    <s v="PRÁCTICUM I DEL GRADO EN EDUCACIÓN INFANTIL"/>
    <s v="GRUPO-A"/>
    <s v="PRÁCTICUM I DEL GRADO EN EDUCACIÓN INFANTIL"/>
    <s v="AN"/>
    <n v="16620378"/>
    <s v="MATEO"/>
    <s v="MENDAZA"/>
    <s v="RAQUEL"/>
    <s v="MATEO MENDAZA, RAQUEL"/>
    <x v="1"/>
    <x v="0"/>
    <x v="0"/>
    <n v="0"/>
    <n v="0"/>
    <s v="ramatem"/>
    <s v="raquel.mateo@unirioja.es"/>
    <n v="1"/>
    <n v="1"/>
    <n v="536"/>
    <s v="PROFESOR INTERINO"/>
    <s v="C01"/>
    <s v="TIEMPO COMPLETO"/>
    <s v="2018-09-18 00:00:00.0"/>
    <s v="2019-09-14 00:00:00.0"/>
    <s v="PI101415"/>
    <s v="PROFESOR CONTRATADO INTERINO"/>
    <s v="R107"/>
    <x v="6"/>
    <n v="345"/>
    <s v="FILOLOGÍA INGLESA"/>
  </r>
  <r>
    <x v="4"/>
    <n v="72786536"/>
    <x v="2"/>
    <n v="882"/>
    <s v="882G"/>
    <s v="GRUPO-A"/>
    <s v="Prácticum I"/>
    <s v="GG"/>
    <s v="GRUPO GRANDE"/>
    <s v="882G"/>
    <s v="PRÁCTICUM I DEL GRADO EN EDUCACIÓN INFANTIL"/>
    <s v="GRUPO-A"/>
    <s v="PRÁCTICUM I DEL GRADO EN EDUCACIÓN INFANTIL"/>
    <s v="AN"/>
    <n v="72786536"/>
    <s v="MÍNGUEZ"/>
    <s v="CENICEROS"/>
    <s v="JUDIT"/>
    <s v="MÍNGUEZ CENICEROS, JUDIT"/>
    <x v="0"/>
    <x v="0"/>
    <x v="0"/>
    <n v="3"/>
    <n v="2"/>
    <s v="jminguez"/>
    <s v="judit.minguez@unirioja.es"/>
    <n v="1.5"/>
    <n v="1.5"/>
    <n v="534"/>
    <s v="CONTRATADO DOCTOR -TIPO 1"/>
    <s v="C01"/>
    <s v="TIEMPO COMPLETO"/>
    <s v="2007-07-20 00:00:00.0"/>
    <s v="null"/>
    <s v="LD100578"/>
    <s v="CONTRATADO DOCTOR"/>
    <s v="R111"/>
    <x v="7"/>
    <n v="15"/>
    <s v="ANÁLISIS MATEMÁTICO"/>
  </r>
  <r>
    <x v="14"/>
    <n v="16584517"/>
    <x v="4"/>
    <n v="885"/>
    <s v="885G"/>
    <s v="GRUPO-A"/>
    <s v="Electrotecnia"/>
    <s v="GG"/>
    <s v="GRUPO GRANDE"/>
    <s v="885G"/>
    <s v="GG de Electrotecnia"/>
    <s v="GRUPO-A"/>
    <s v="GG de Electrotecnia"/>
    <s v="AN"/>
    <n v="16584517"/>
    <s v="FALCES"/>
    <s v="DE ANDRÉS"/>
    <s v="ALBERTO"/>
    <s v="FALCES DE ANDRÉS, ALBERTO"/>
    <x v="0"/>
    <x v="1"/>
    <x v="0"/>
    <n v="0"/>
    <n v="0"/>
    <s v="alfalces"/>
    <s v="alberto.falces@unirioja.es"/>
    <n v="2.7"/>
    <n v="2.7"/>
    <n v="536"/>
    <s v="PROFESOR INTERINO"/>
    <s v="C01"/>
    <s v="TIEMPO COMPLETO"/>
    <s v="2009-10-01 00:00:00.0"/>
    <s v="null"/>
    <s v="PI100720"/>
    <s v="PROFESOR CONTRATADO INTERINO"/>
    <s v="R109"/>
    <x v="9"/>
    <n v="535"/>
    <s v="INGENIERÍA ELÉCTRICA"/>
  </r>
  <r>
    <x v="14"/>
    <n v="16588655"/>
    <x v="4"/>
    <n v="885"/>
    <s v="885L"/>
    <s v="GRUPO-A1"/>
    <s v="Electrotecnia"/>
    <s v="GL"/>
    <s v="GRUPO DE LABORATORIO"/>
    <s v="885L"/>
    <s v="GL de Electrotecnia"/>
    <s v="GRUPO-A1"/>
    <s v="GL de Electrotecnia"/>
    <s v="AN"/>
    <n v="16588655"/>
    <s v="ARANA"/>
    <s v="MARTÍNEZ"/>
    <s v="MARÍA NEREA"/>
    <s v="ARANA MARTÍNEZ, MARÍA NEREA"/>
    <x v="1"/>
    <x v="1"/>
    <x v="1"/>
    <n v="0"/>
    <n v="0"/>
    <s v="nearanm"/>
    <s v="maria-nerea.arana@unirioja.es"/>
    <n v="0.8"/>
    <n v="0.8"/>
    <n v="536"/>
    <s v="PROFESOR INTERINO"/>
    <s v="P04"/>
    <s v="TIEMPO PARCIAL (4+4 HORAS)"/>
    <s v="2018-09-17 00:00:00.0"/>
    <s v="2019-09-14 00:00:00.0"/>
    <s v="PI101409"/>
    <s v="PROFESOR CONTRATADO INTERINO"/>
    <s v="R109"/>
    <x v="9"/>
    <n v="535"/>
    <s v="INGENIERÍA ELÉCTRICA"/>
  </r>
  <r>
    <x v="19"/>
    <n v="16019533"/>
    <x v="6"/>
    <n v="5000"/>
    <s v="5000G"/>
    <s v="GRUPO-A"/>
    <s v="Deontología profesional"/>
    <s v="GG"/>
    <s v="GRUPO GRANDE"/>
    <s v="5000G"/>
    <s v="GG de Deontología profesional"/>
    <s v="GRUPO-A"/>
    <s v="GG de Deontología profesional"/>
    <s v="1S"/>
    <n v="16019533"/>
    <s v="GARCIANDÍA"/>
    <s v="GONZÁLEZ"/>
    <s v="PEDRO MARÍA"/>
    <s v="GARCIANDÍA GONZÁLEZ, PEDRO MARÍA"/>
    <x v="0"/>
    <x v="1"/>
    <x v="0"/>
    <n v="4"/>
    <n v="3"/>
    <s v="pgarcian"/>
    <s v="pedro.garciandia@unirioja.es"/>
    <n v="0"/>
    <n v="0"/>
    <n v="500"/>
    <s v="CATEDRATICO DE UNIVERSIDAD"/>
    <s v="C01"/>
    <s v="TIEMPO COMPLETO"/>
    <s v="2017-09-15 00:00:00.0"/>
    <s v="null"/>
    <s v="DF100278"/>
    <s v="CATEDRÁTICO DE UNIVERSIDAD"/>
    <s v="R103"/>
    <x v="1"/>
    <n v="175"/>
    <s v="DERECHO PROCESAL"/>
  </r>
  <r>
    <x v="19"/>
    <n v="17206354"/>
    <x v="6"/>
    <n v="5006"/>
    <s v="5006G"/>
    <s v="GRUPO-A"/>
    <s v="Argumentación y documentación"/>
    <s v="GG"/>
    <s v="GRUPO GRANDE"/>
    <s v="5006G"/>
    <s v="GG de Argumentación y documentación"/>
    <s v="GRUPO-A"/>
    <s v="GG de Argumentación y documentación"/>
    <s v="1S"/>
    <n v="17206354"/>
    <s v="MARTÍNEZ DE PISÓN"/>
    <s v="CAVERO"/>
    <s v="JOSÉ MARÍA"/>
    <s v="MARTÍNEZ DE PISÓN CAVERO, JOSÉ MARÍA"/>
    <x v="0"/>
    <x v="0"/>
    <x v="0"/>
    <n v="6"/>
    <n v="5"/>
    <s v="jdepison"/>
    <s v="jose.mezdepison@unirioja.es"/>
    <n v="1"/>
    <n v="1"/>
    <n v="500"/>
    <s v="CATEDRATICO DE UNIVERSIDAD"/>
    <s v="01R"/>
    <s v="TIEMPO COMPLETO REDUCIDO"/>
    <s v="2013-09-01 00:00:00.0"/>
    <s v="null"/>
    <s v="DF31106"/>
    <s v="CATEDRÁTICO DE UNIVERSIDAD"/>
    <s v="R103"/>
    <x v="1"/>
    <n v="381"/>
    <s v="FILOSOFÍA DEL DERECHO"/>
  </r>
  <r>
    <x v="19"/>
    <n v="16586761"/>
    <x v="6"/>
    <n v="5007"/>
    <s v="5007G"/>
    <s v="GRUPO-A"/>
    <s v="Negociación y resolución de conflictos"/>
    <s v="GG"/>
    <s v="GRUPO GRANDE"/>
    <s v="5007G"/>
    <s v="GG de Negociación y resolución de conflictos"/>
    <s v="GRUPO-A"/>
    <s v="GG de Negociación y resolución de conflictos"/>
    <s v="1S"/>
    <n v="16586761"/>
    <s v="PÉREZ"/>
    <s v="ESCALONA"/>
    <s v="SUSANA"/>
    <s v="PÉREZ ESCALONA, SUSANA"/>
    <x v="1"/>
    <x v="1"/>
    <x v="0"/>
    <n v="3"/>
    <n v="0"/>
    <s v="superez"/>
    <s v="susana.perez@unirioja.es"/>
    <n v="1"/>
    <n v="1"/>
    <n v="534"/>
    <s v="CONTRATADO DOCTOR -TIPO 1"/>
    <s v="C01"/>
    <s v="TIEMPO COMPLETO"/>
    <s v="2009-10-01 00:00:00.0"/>
    <s v="null"/>
    <s v="PI100723"/>
    <s v="CONTRATADO DOCTOR"/>
    <s v="R103"/>
    <x v="1"/>
    <n v="165"/>
    <s v="DERECHO MERCANTIL"/>
  </r>
  <r>
    <x v="19"/>
    <n v="18027322"/>
    <x v="6"/>
    <n v="5007"/>
    <s v="5007G"/>
    <s v="GRUPO-A"/>
    <s v="Negociación y resolución de conflictos"/>
    <s v="GG"/>
    <s v="GRUPO GRANDE"/>
    <s v="5007G"/>
    <s v="GG de Negociación y resolución de conflictos"/>
    <s v="GRUPO-A"/>
    <s v="GG de Negociación y resolución de conflictos"/>
    <s v="1S"/>
    <n v="18027322"/>
    <s v="SUSÍN"/>
    <s v="BETRÁN"/>
    <s v="RAÚL"/>
    <s v="SUSÍN BETRÁN, RAÚL"/>
    <x v="1"/>
    <x v="1"/>
    <x v="0"/>
    <n v="4"/>
    <n v="2"/>
    <s v="rasusin"/>
    <s v="raul.susin@unirioja.es"/>
    <n v="1"/>
    <n v="1"/>
    <n v="504"/>
    <s v="PROFESOR TITULAR UNIVERSIDAD"/>
    <s v="C01"/>
    <s v="TIEMPO COMPLETO"/>
    <s v="2015-09-15 00:00:00.0"/>
    <s v="null"/>
    <s v="DF100148"/>
    <s v="PROFESOR TITULAR DE UNIVERSIDAD"/>
    <s v="R103"/>
    <x v="1"/>
    <n v="381"/>
    <s v="FILOSOFÍA DEL DERECHO"/>
  </r>
  <r>
    <x v="19"/>
    <n v="17845083"/>
    <x v="6"/>
    <n v="5009"/>
    <s v="5009G"/>
    <s v="GRUPO-A"/>
    <s v="Tutela constitucional"/>
    <s v="GG"/>
    <s v="GRUPO GRANDE"/>
    <s v="5009G"/>
    <s v="GG de Tutela constitucional"/>
    <s v="GRUPO-A"/>
    <s v="GG de Tutela constitucional"/>
    <s v="1S"/>
    <n v="17845083"/>
    <s v="CHUECA"/>
    <s v="RODRÍGUEZ"/>
    <s v="RICARDO LUIS"/>
    <s v="CHUECA RODRÍGUEZ, RICARDO LUIS"/>
    <x v="0"/>
    <x v="0"/>
    <x v="0"/>
    <n v="6"/>
    <n v="5"/>
    <s v="richueca"/>
    <s v="ricardo.chueca@unirioja.es"/>
    <n v="2"/>
    <n v="2"/>
    <n v="500"/>
    <s v="CATEDRATICO DE UNIVERSIDAD"/>
    <s v="01R"/>
    <s v="TIEMPO COMPLETO REDUCIDO"/>
    <s v="2012-09-01 00:00:00.0"/>
    <s v="null"/>
    <s v="DF100096"/>
    <s v="CATEDRATICO DE UNIVERSIDAD"/>
    <s v="R103"/>
    <x v="1"/>
    <n v="135"/>
    <s v="DERECHO CONSTITUCIONAL"/>
  </r>
  <r>
    <x v="19"/>
    <n v="7863146"/>
    <x v="6"/>
    <n v="5010"/>
    <s v="5010G"/>
    <s v="GRUPO-A"/>
    <s v="Tutela europea"/>
    <s v="GG"/>
    <s v="GRUPO GRANDE"/>
    <s v="5010G"/>
    <s v="GG de Tutela europea"/>
    <s v="GRUPO-A"/>
    <s v="GG de Tutela europea"/>
    <s v="1S"/>
    <n v="7863146"/>
    <s v="CARRERA"/>
    <s v="HERNÁNDEZ"/>
    <s v="FRANCISCO JESÚS"/>
    <s v="CARRERA HERNÁNDEZ, FRANCISCO JESÚS"/>
    <x v="0"/>
    <x v="1"/>
    <x v="0"/>
    <n v="5"/>
    <n v="4"/>
    <s v="frcarrer"/>
    <s v="francisco-jesus.carrera@unirioja.es"/>
    <n v="2"/>
    <n v="2"/>
    <n v="500"/>
    <s v="CATEDRATICO DE UNIVERSIDAD"/>
    <s v="01R"/>
    <s v="TIEMPO COMPLETO REDUCIDO"/>
    <s v="2016-09-15 00:00:00.0"/>
    <s v="null"/>
    <s v="DF100040"/>
    <s v="CATEDRÁTICO DE UNIVERSIDAD"/>
    <s v="R103"/>
    <x v="1"/>
    <n v="160"/>
    <s v="DERECHO INTERNACIONAL PUBLICO Y RELACIONES INTERNA"/>
  </r>
  <r>
    <x v="19"/>
    <n v="13104263"/>
    <x v="6"/>
    <n v="5011"/>
    <s v="5011G"/>
    <s v="GRUPO-A"/>
    <s v="Tutela civil"/>
    <s v="GG"/>
    <s v="GRUPO GRANDE"/>
    <s v="5011G"/>
    <s v="GG de Tutela civil"/>
    <s v="GRUPO-A"/>
    <s v="GG de Tutela civil"/>
    <s v="1S"/>
    <n v="13104263"/>
    <s v="SÁNCHEZ"/>
    <s v="HERNÁNDEZ"/>
    <s v="ÁNGEL"/>
    <s v="SÁNCHEZ HERNÁNDEZ, ÁNGEL"/>
    <x v="0"/>
    <x v="1"/>
    <x v="0"/>
    <n v="5"/>
    <n v="4"/>
    <s v="asanchez"/>
    <s v="angel.sanchez@unirioja.es"/>
    <n v="0.5"/>
    <n v="0.5"/>
    <n v="500"/>
    <s v="CATEDRATICO DE UNIVERSIDAD"/>
    <s v="01R"/>
    <s v="TIEMPO COMPLETO REDUCIDO"/>
    <s v="2018-12-18 00:00:00.0"/>
    <s v="null"/>
    <s v="DF100376"/>
    <s v="CATEDRÁTICO DE UNIVERSIDAD"/>
    <s v="R103"/>
    <x v="1"/>
    <n v="130"/>
    <s v="DERECHO CIVIL"/>
  </r>
  <r>
    <x v="19"/>
    <n v="16243789"/>
    <x v="6"/>
    <n v="5011"/>
    <s v="5011G"/>
    <s v="GRUPO-A"/>
    <s v="Tutela civil"/>
    <s v="GG"/>
    <s v="GRUPO GRANDE"/>
    <s v="5011G"/>
    <s v="GG de Tutela civil"/>
    <s v="GRUPO-A"/>
    <s v="GG de Tutela civil"/>
    <s v="1S"/>
    <n v="16243789"/>
    <s v="PABLO"/>
    <s v="CONTRERAS"/>
    <s v="PEDRO V. DE"/>
    <s v="PABLO CONTRERAS, PEDRO V. DE"/>
    <x v="0"/>
    <x v="1"/>
    <x v="0"/>
    <n v="6"/>
    <n v="5"/>
    <s v="pedpablo"/>
    <s v="pedro.depablo@unirioja.es"/>
    <n v="2.2799999999999998"/>
    <n v="2.2799999999999998"/>
    <n v="500"/>
    <s v="CATEDRATICO DE UNIVERSIDAD"/>
    <s v="01R"/>
    <s v="TIEMPO COMPLETO REDUCIDO"/>
    <s v="2013-09-01 00:00:00.0"/>
    <s v="null"/>
    <s v="DF3721"/>
    <s v="CATEDRÁTICO DE UNIVERSIDAD"/>
    <s v="R103"/>
    <x v="1"/>
    <n v="130"/>
    <s v="DERECHO CIVIL"/>
  </r>
  <r>
    <x v="19"/>
    <n v="16588594"/>
    <x v="6"/>
    <n v="5011"/>
    <s v="5011G"/>
    <s v="GRUPO-A"/>
    <s v="Tutela civil"/>
    <s v="GG"/>
    <s v="GRUPO GRANDE"/>
    <s v="5011G"/>
    <s v="GG de Tutela civil"/>
    <s v="GRUPO-A"/>
    <s v="GG de Tutela civil"/>
    <s v="1S"/>
    <n v="16588594"/>
    <s v="LOZA"/>
    <s v="MARIN"/>
    <s v="EVA MARÍA"/>
    <s v="LOZA MARIN, EVA MARÍA"/>
    <x v="1"/>
    <x v="1"/>
    <x v="1"/>
    <n v="0"/>
    <n v="0"/>
    <s v="evloza"/>
    <s v="eva-maria.loza@unirioja.es"/>
    <n v="0.72"/>
    <n v="0.72"/>
    <n v="532"/>
    <s v="LABORAL DOCENTE-ASOCIADO"/>
    <s v="P06"/>
    <s v="TIEMPO PARCIAL (6+6 HORAS)"/>
    <s v="2018-10-09 00:00:00.0"/>
    <s v="2019-09-14 00:00:00.0"/>
    <s v="PI101349"/>
    <s v="PROFESOR ASOCIADO"/>
    <s v="R103"/>
    <x v="1"/>
    <n v="130"/>
    <s v="DERECHO CIVIL"/>
  </r>
  <r>
    <x v="19"/>
    <n v="18196196"/>
    <x v="6"/>
    <n v="5011"/>
    <s v="5011G"/>
    <s v="GRUPO-A"/>
    <s v="Tutela civil"/>
    <s v="GG"/>
    <s v="GRUPO GRANDE"/>
    <s v="5011G"/>
    <s v="GG de Tutela civil"/>
    <s v="GRUPO-A"/>
    <s v="GG de Tutela civil"/>
    <s v="1S"/>
    <n v="18196196"/>
    <s v="BARBER"/>
    <s v="CÁRCAMO"/>
    <s v="Mª RONCESVALLES"/>
    <s v="BARBER CÁRCAMO, Mª RONCESVALLES"/>
    <x v="0"/>
    <x v="1"/>
    <x v="0"/>
    <n v="6"/>
    <n v="3"/>
    <s v="robarber"/>
    <s v="roncesvalles.barber@unirioja.es"/>
    <n v="1"/>
    <n v="1"/>
    <n v="500"/>
    <s v="CATEDRATICO DE UNIVERSIDAD"/>
    <s v="01R"/>
    <s v="TIEMPO COMPLETO REDUCIDO"/>
    <s v="2018-12-05 00:00:00.0"/>
    <s v="null"/>
    <s v="DF100375"/>
    <s v="CATEDRÁTICO DE UNIVERSIDAD"/>
    <s v="R103"/>
    <x v="1"/>
    <n v="130"/>
    <s v="DERECHO CIVIL"/>
  </r>
  <r>
    <x v="19"/>
    <n v="42053327"/>
    <x v="6"/>
    <n v="5011"/>
    <s v="5011G"/>
    <s v="GRUPO-A"/>
    <s v="Tutela civil"/>
    <s v="GG"/>
    <s v="GRUPO GRANDE"/>
    <s v="5011G"/>
    <s v="GG de Tutela civil"/>
    <s v="GRUPO-A"/>
    <s v="GG de Tutela civil"/>
    <s v="1S"/>
    <n v="42053327"/>
    <s v="VENTURA"/>
    <s v="VENTURA"/>
    <s v="JOSÉ MANUEL"/>
    <s v="VENTURA VENTURA, JOSÉ MANUEL"/>
    <x v="0"/>
    <x v="1"/>
    <x v="0"/>
    <n v="6"/>
    <n v="2"/>
    <s v="joventur"/>
    <s v="jmanuel.ventura@unirioja.es"/>
    <n v="0.5"/>
    <n v="0.5"/>
    <n v="534"/>
    <s v="CONTRATADO DOCTOR -TIPO 1"/>
    <s v="C01"/>
    <s v="TIEMPO COMPLETO"/>
    <s v="2004-10-01 00:00:00.0"/>
    <s v="null"/>
    <s v="LD100299"/>
    <s v="CONTRATADO DOCTOR TIPO1"/>
    <s v="R103"/>
    <x v="1"/>
    <n v="130"/>
    <s v="DERECHO CIVIL"/>
  </r>
  <r>
    <x v="19"/>
    <n v="16532587"/>
    <x v="6"/>
    <n v="5013"/>
    <s v="5013G"/>
    <s v="GRUPO-A"/>
    <s v="Tutela procesal civil"/>
    <s v="GG"/>
    <s v="GRUPO GRANDE"/>
    <s v="5013G"/>
    <s v="GG de Tutela procesal civil"/>
    <s v="GRUPO-A"/>
    <s v="GG de Tutela procesal civil"/>
    <s v="2S"/>
    <n v="16532587"/>
    <s v="LASHERAS"/>
    <s v="HERRERO"/>
    <s v="MARÍA PILAR"/>
    <s v="LASHERAS HERRERO, MARÍA PILAR"/>
    <x v="1"/>
    <x v="1"/>
    <x v="1"/>
    <n v="0"/>
    <n v="0"/>
    <s v="malashh"/>
    <s v="pilar.lasheras@unirioja.es"/>
    <n v="1"/>
    <n v="1"/>
    <n v="532"/>
    <s v="LABORAL DOCENTE-ASOCIADO"/>
    <s v="P04"/>
    <s v="TIEMPO PARCIAL (4+4 HORAS)"/>
    <s v="2016-09-15 00:00:00.0"/>
    <s v="2019-09-14 00:00:00.0"/>
    <s v="PI101105"/>
    <s v="PROFESOR ASOCIADO"/>
    <s v="R103"/>
    <x v="1"/>
    <n v="175"/>
    <s v="DERECHO PROCESAL"/>
  </r>
  <r>
    <x v="19"/>
    <n v="16576351"/>
    <x v="6"/>
    <n v="5015"/>
    <s v="5015G"/>
    <s v="GRUPO-A"/>
    <s v="Tutela penal y penitenciaria"/>
    <s v="GG"/>
    <s v="GRUPO GRANDE"/>
    <s v="5015G"/>
    <s v="GG de Tutela penal y penitenciaria"/>
    <s v="GRUPO-A"/>
    <s v="GG de Tutela penal y penitenciaria"/>
    <s v="1S"/>
    <n v="16576351"/>
    <s v="URREA"/>
    <s v="CORRES"/>
    <s v="MARIOLA"/>
    <s v="URREA CORRES, MARIOLA"/>
    <x v="1"/>
    <x v="1"/>
    <x v="0"/>
    <n v="4"/>
    <n v="2"/>
    <s v="maurrea"/>
    <s v="mariola.urrea@unirioja.es"/>
    <n v="0.5"/>
    <n v="0.5"/>
    <n v="504"/>
    <s v="PROFESOR TITULAR UNIVERSIDAD"/>
    <s v="C01"/>
    <s v="TIEMPO COMPLETO"/>
    <s v="2009-06-12 00:00:00.0"/>
    <s v="null"/>
    <s v="DF100231"/>
    <s v="PROFESOR TITULAR DE UNIVERSIDAD"/>
    <s v="R103"/>
    <x v="1"/>
    <n v="160"/>
    <s v="DERECHO INTERNACIONAL PUBLICO Y RELACIONES INTERNA"/>
  </r>
  <r>
    <x v="19"/>
    <n v="16586693"/>
    <x v="6"/>
    <n v="5015"/>
    <s v="5015G"/>
    <s v="GRUPO-A"/>
    <s v="Tutela penal y penitenciaria"/>
    <s v="GG"/>
    <s v="GRUPO GRANDE"/>
    <s v="5015G"/>
    <s v="GG de Tutela penal y penitenciaria"/>
    <s v="GRUPO-A"/>
    <s v="GG de Tutela penal y penitenciaria"/>
    <s v="1S"/>
    <n v="16586693"/>
    <s v="PÉREZ"/>
    <s v="GONZÁLEZ"/>
    <s v="SERGIO"/>
    <s v="PÉREZ GONZÁLEZ, SERGIO"/>
    <x v="0"/>
    <x v="1"/>
    <x v="0"/>
    <n v="0"/>
    <n v="0"/>
    <s v="seperez"/>
    <s v="sergio.perezg@unirioja.es"/>
    <n v="1.5"/>
    <n v="1.5"/>
    <n v="536"/>
    <s v="PROFESOR INTERINO"/>
    <s v="C01"/>
    <s v="TIEMPO COMPLETO"/>
    <s v="2018-09-17 00:00:00.0"/>
    <s v="null"/>
    <s v="PI101351"/>
    <s v="PROFESOR CONTRATADO INTERINO"/>
    <s v="R103"/>
    <x v="1"/>
    <n v="170"/>
    <s v="DERECHO PENAL"/>
  </r>
  <r>
    <x v="19"/>
    <n v="16261031"/>
    <x v="6"/>
    <n v="5016"/>
    <s v="5016G"/>
    <s v="GRUPO-A"/>
    <s v="Tutela administrativa y tributaria"/>
    <s v="GG"/>
    <s v="GRUPO GRANDE"/>
    <s v="5016G"/>
    <s v="GG de Tutela administrativa y tributaria"/>
    <s v="GRUPO-A"/>
    <s v="GG de Tutela administrativa y tributaria"/>
    <s v="2S"/>
    <n v="16261031"/>
    <s v="SANTAMARÍA"/>
    <s v="ARINAS"/>
    <s v="RENÉ JAVIER"/>
    <s v="SANTAMARÍA ARINAS, RENÉ JAVIER"/>
    <x v="0"/>
    <x v="1"/>
    <x v="0"/>
    <n v="4"/>
    <n v="3"/>
    <s v="resantam"/>
    <s v="rene-javier.santamaria@unirioja.es"/>
    <n v="1"/>
    <n v="1"/>
    <n v="504"/>
    <s v="PROFESOR TITULAR UNIVERSIDAD"/>
    <s v="01R"/>
    <s v="TIEMPO COMPLETO REDUCIDO"/>
    <s v="2016-09-15 00:00:00.0"/>
    <s v="null"/>
    <s v="DF100199"/>
    <s v="PROFESOR TITULAR DE UNIVERSIDAD"/>
    <s v="R103"/>
    <x v="1"/>
    <n v="125"/>
    <s v="DERECHO ADMINISTRATIVO"/>
  </r>
  <r>
    <x v="19"/>
    <n v="16536773"/>
    <x v="6"/>
    <n v="5016"/>
    <s v="5016G"/>
    <s v="GRUPO-A"/>
    <s v="Tutela administrativa y tributaria"/>
    <s v="GG"/>
    <s v="GRUPO GRANDE"/>
    <s v="5016G"/>
    <s v="GG de Tutela administrativa y tributaria"/>
    <s v="GRUPO-A"/>
    <s v="GG de Tutela administrativa y tributaria"/>
    <s v="2S"/>
    <n v="16536773"/>
    <s v="RUIZ DE PALACIOS"/>
    <s v="VILLAVERDE"/>
    <s v="JOSÉ IGNACIO"/>
    <s v="RUIZ DE PALACIOS VILLAVERDE, JOSÉ IGNACIO"/>
    <x v="1"/>
    <x v="1"/>
    <x v="1"/>
    <n v="4"/>
    <n v="0"/>
    <s v="jiruizp"/>
    <s v="ji.ruiz-de-palacios@unirioja.es"/>
    <n v="1"/>
    <n v="1"/>
    <n v="535"/>
    <s v="COLABORADOR-TIPO 1"/>
    <s v="C01"/>
    <s v="TIEMPO COMPLETO"/>
    <s v="2007-06-13 00:00:00.0"/>
    <s v="null"/>
    <s v="LD100627"/>
    <s v="PROFESOR COLABORADOR TIPO 1"/>
    <s v="R103"/>
    <x v="1"/>
    <n v="150"/>
    <s v="DERECHO FINANCIERO Y TRIBUTARIO"/>
  </r>
  <r>
    <x v="19"/>
    <n v="16566979"/>
    <x v="6"/>
    <n v="5016"/>
    <s v="5016G"/>
    <s v="GRUPO-A"/>
    <s v="Tutela administrativa y tributaria"/>
    <s v="GG"/>
    <s v="GRUPO GRANDE"/>
    <s v="5016G"/>
    <s v="GG de Tutela administrativa y tributaria"/>
    <s v="GRUPO-A"/>
    <s v="GG de Tutela administrativa y tributaria"/>
    <s v="2S"/>
    <n v="16566979"/>
    <s v="BARRIOBERO"/>
    <s v="MARTÍNEZ"/>
    <s v="IGNACIO"/>
    <s v="BARRIOBERO MARTÍNEZ, IGNACIO"/>
    <x v="1"/>
    <x v="1"/>
    <x v="0"/>
    <n v="0"/>
    <n v="0"/>
    <s v="igbarrio"/>
    <s v="ignacio.barriobero@unirioja.es"/>
    <n v="1"/>
    <n v="1"/>
    <n v="532"/>
    <s v="LABORAL DOCENTE-ASOCIADO"/>
    <s v="P06"/>
    <s v="TIEMPO PARCIAL (6+6 HORAS)"/>
    <s v="2016-09-15 00:00:00.0"/>
    <s v="2019-09-14 00:00:00.0"/>
    <s v="PI101100"/>
    <s v="PROFESOR ASOCIADO"/>
    <s v="R103"/>
    <x v="1"/>
    <n v="125"/>
    <s v="DERECHO ADMINISTRATIVO"/>
  </r>
  <r>
    <x v="19"/>
    <n v="16598717"/>
    <x v="6"/>
    <n v="5016"/>
    <s v="5016G"/>
    <s v="GRUPO-A"/>
    <s v="Tutela administrativa y tributaria"/>
    <s v="GG"/>
    <s v="GRUPO GRANDE"/>
    <s v="5016G"/>
    <s v="GG de Tutela administrativa y tributaria"/>
    <s v="GRUPO-A"/>
    <s v="GG de Tutela administrativa y tributaria"/>
    <s v="2S"/>
    <n v="16598717"/>
    <s v="SAN MARTÍN"/>
    <s v="SEGURA"/>
    <s v="DAVID"/>
    <s v="SAN MARTÍN SEGURA, DAVID"/>
    <x v="1"/>
    <x v="0"/>
    <x v="1"/>
    <n v="0"/>
    <n v="0"/>
    <s v="dasan-ma"/>
    <s v="david.san-martin@unirioja.es"/>
    <n v="2"/>
    <n v="2"/>
    <n v="536"/>
    <s v="PROFESOR INTERINO"/>
    <s v="C01"/>
    <s v="TIEMPO COMPLETO"/>
    <s v="2018-09-24 00:00:00.0"/>
    <s v="2019-09-14 00:00:00.0"/>
    <s v="PI101421"/>
    <s v="PROFESOR CONTRATADO INTERINO"/>
    <s v="R103"/>
    <x v="1"/>
    <n v="125"/>
    <s v="DERECHO ADMINISTRATIVO"/>
  </r>
  <r>
    <x v="19"/>
    <n v="16542669"/>
    <x v="6"/>
    <n v="5017"/>
    <s v="5017G"/>
    <s v="GRUPO-A"/>
    <s v="Tutela laboral"/>
    <s v="GG"/>
    <s v="GRUPO GRANDE"/>
    <s v="5017G"/>
    <s v="GG de Tutela laboral"/>
    <s v="GRUPO-A"/>
    <s v="GG de Tutela laboral"/>
    <s v="2S"/>
    <n v="16542669"/>
    <s v="ARRUGA"/>
    <s v="SEGURA"/>
    <s v="MARÍA CONCEPCIÓN"/>
    <s v="ARRUGA SEGURA, MARÍA CONCEPCIÓN"/>
    <x v="1"/>
    <x v="0"/>
    <x v="1"/>
    <n v="5"/>
    <n v="0"/>
    <s v="m-arruga"/>
    <s v="maria-concepcion.arruga@unirioja.es"/>
    <n v="0.2"/>
    <n v="0.2"/>
    <s v="A-0537"/>
    <s v="TITULAR"/>
    <s v="C01"/>
    <s v="TIEMPO COMPLETO"/>
    <s v="2011-01-01 00:00:00.0"/>
    <s v="null"/>
    <s v="PI100875"/>
    <s v="TITULAR"/>
    <s v="R103"/>
    <x v="1"/>
    <n v="140"/>
    <s v="DERECHO DEL TRABAJO Y DE LA SEGURIDAD SOCIAL"/>
  </r>
  <r>
    <x v="19"/>
    <n v="16563493"/>
    <x v="6"/>
    <n v="5017"/>
    <s v="5017G"/>
    <s v="GRUPO-A"/>
    <s v="Tutela laboral"/>
    <s v="GG"/>
    <s v="GRUPO GRANDE"/>
    <s v="5017G"/>
    <s v="GG de Tutela laboral"/>
    <s v="GRUPO-A"/>
    <s v="GG de Tutela laboral"/>
    <s v="2S"/>
    <n v="16563493"/>
    <s v="SESMA"/>
    <s v="BASTIDA"/>
    <s v="BEGOÑA"/>
    <s v="SESMA BASTIDA, BEGOÑA"/>
    <x v="1"/>
    <x v="1"/>
    <x v="0"/>
    <n v="3"/>
    <n v="0"/>
    <s v="bsesma"/>
    <s v="begona.sesma@unirioja.es"/>
    <n v="2.8"/>
    <n v="2.8"/>
    <n v="534"/>
    <s v="CONTRATADO DOCTOR -TIPO 1"/>
    <s v="C01"/>
    <s v="TIEMPO COMPLETO"/>
    <s v="2008-09-19 00:00:00.0"/>
    <s v="null"/>
    <s v="LD100628"/>
    <s v="PROFESOR CONTRATADO DOCTOR -TIPO 1"/>
    <s v="R103"/>
    <x v="1"/>
    <n v="140"/>
    <s v="DERECHO DEL TRABAJO Y DE LA SEGURIDAD SOCIAL"/>
  </r>
  <r>
    <x v="19"/>
    <n v="2856545"/>
    <x v="6"/>
    <n v="5018"/>
    <s v="5018G"/>
    <s v="GRUPO-A"/>
    <s v="Prácticas externas I"/>
    <s v="GG"/>
    <s v="GRUPO GRANDE"/>
    <s v="5018G"/>
    <s v="GG de Prácticas externas I"/>
    <s v="GRUPO-A"/>
    <s v="GG de Prácticas externas I"/>
    <s v="2S"/>
    <n v="2856545"/>
    <s v="MARTÍNEZ"/>
    <s v="NAVAS"/>
    <s v="ISABEL"/>
    <s v="MARTÍNEZ NAVAS, ISABEL"/>
    <x v="1"/>
    <x v="1"/>
    <x v="0"/>
    <n v="6"/>
    <n v="3"/>
    <s v="ismarti"/>
    <s v="isabel.mnavas@unirioja.es"/>
    <n v="0.2"/>
    <n v="0.2"/>
    <n v="504"/>
    <s v="PROFESOR TITULAR UNIVERSIDAD"/>
    <s v="01R"/>
    <s v="TIEMPO COMPLETO REDUCIDO"/>
    <s v="2017-09-16 00:00:00.0"/>
    <s v="null"/>
    <s v="DF31109"/>
    <s v="TITULAR DE UNIVERSIDAD"/>
    <s v="R103"/>
    <x v="1"/>
    <n v="470"/>
    <s v="HISTORIA DEL DERECHO Y DE LAS INSTITUCIONES"/>
  </r>
  <r>
    <x v="19"/>
    <n v="9308464"/>
    <x v="6"/>
    <n v="5018"/>
    <s v="5018G"/>
    <s v="GRUPO-A"/>
    <s v="Prácticas externas I"/>
    <s v="GG"/>
    <s v="GRUPO GRANDE"/>
    <s v="5018G"/>
    <s v="GG de Prácticas externas I"/>
    <s v="GRUPO-A"/>
    <s v="GG de Prácticas externas I"/>
    <s v="2S"/>
    <n v="9308464"/>
    <s v="VEGA"/>
    <s v="GUTIÉRREZ"/>
    <s v="ANA MARÍA"/>
    <s v="VEGA GUTIÉRREZ, ANA MARÍA"/>
    <x v="0"/>
    <x v="1"/>
    <x v="0"/>
    <n v="5"/>
    <n v="3"/>
    <s v="anavega"/>
    <s v="ana.vega@unirioja.es"/>
    <n v="0.2"/>
    <n v="0.2"/>
    <n v="500"/>
    <s v="CATEDRATICO DE UNIVERSIDAD"/>
    <s v="C01"/>
    <s v="TIEMPO COMPLETO"/>
    <s v="2007-05-13 00:00:00.0"/>
    <s v="null"/>
    <s v="DF100208"/>
    <s v="CATEDRÁTICO DE UNIVERSIDAD"/>
    <s v="R103"/>
    <x v="1"/>
    <n v="145"/>
    <s v="DERECHO ECLESIÁSTICO DEL ESTADO"/>
  </r>
  <r>
    <x v="19"/>
    <n v="16500778"/>
    <x v="6"/>
    <n v="5018"/>
    <s v="5018G"/>
    <s v="GRUPO-A"/>
    <s v="Prácticas externas I"/>
    <s v="GG"/>
    <s v="GRUPO GRANDE"/>
    <s v="5018G"/>
    <s v="GG de Prácticas externas I"/>
    <s v="GRUPO-A"/>
    <s v="GG de Prácticas externas I"/>
    <s v="2S"/>
    <n v="16500778"/>
    <s v="MURILLAS"/>
    <s v="ESCUDERO"/>
    <s v="JUAN MANUEL"/>
    <s v="MURILLAS ESCUDERO, JUAN MANUEL"/>
    <x v="0"/>
    <x v="1"/>
    <x v="0"/>
    <n v="5"/>
    <n v="1"/>
    <s v="jumurill"/>
    <s v="juan-manuel.murillas@unirioja.es"/>
    <n v="0.2"/>
    <n v="0.2"/>
    <n v="534"/>
    <s v="CONTRATADO DOCTOR -TIPO 1"/>
    <s v="C01"/>
    <s v="TIEMPO COMPLETO"/>
    <s v="2015-10-17 00:00:00.0"/>
    <s v="null"/>
    <s v="LD100615"/>
    <s v="PROFESOR CONTRATADO DOCTOR -TIPO 1"/>
    <s v="R103"/>
    <x v="1"/>
    <n v="130"/>
    <s v="DERECHO CIVIL"/>
  </r>
  <r>
    <x v="19"/>
    <n v="16554062"/>
    <x v="6"/>
    <n v="5018"/>
    <s v="5018G"/>
    <s v="GRUPO-A"/>
    <s v="Prácticas externas I"/>
    <s v="GG"/>
    <s v="GRUPO GRANDE"/>
    <s v="5018G"/>
    <s v="GG de Prácticas externas I"/>
    <s v="GRUPO-A"/>
    <s v="GG de Prácticas externas I"/>
    <s v="2S"/>
    <n v="16554062"/>
    <s v="CÁMARA"/>
    <s v="LAPUENTE"/>
    <s v="SERGIO"/>
    <s v="CÁMARA LAPUENTE, SERGIO"/>
    <x v="0"/>
    <x v="1"/>
    <x v="0"/>
    <n v="5"/>
    <n v="3"/>
    <s v="secamara"/>
    <s v="sergio.camara@unirioja.es"/>
    <n v="0.2"/>
    <n v="0.2"/>
    <n v="500"/>
    <s v="CATEDRATICO DE UNIVERSIDAD"/>
    <s v="C01"/>
    <s v="TIEMPO COMPLETO"/>
    <s v="2007-10-15 00:00:00.0"/>
    <s v="null"/>
    <s v="DF100216"/>
    <s v="CATEDRÁTICO DE UNIVERSIDAD"/>
    <s v="R103"/>
    <x v="1"/>
    <n v="130"/>
    <s v="DERECHO CIVIL"/>
  </r>
  <r>
    <x v="19"/>
    <n v="51616377"/>
    <x v="6"/>
    <n v="5018"/>
    <s v="5018G"/>
    <s v="GRUPO-A"/>
    <s v="Prácticas externas I"/>
    <s v="GG"/>
    <s v="GRUPO GRANDE"/>
    <s v="5018G"/>
    <s v="GG de Prácticas externas I"/>
    <s v="GRUPO-A"/>
    <s v="GG de Prácticas externas I"/>
    <s v="2S"/>
    <n v="51616377"/>
    <s v="AGUDO"/>
    <s v="RUIZ"/>
    <s v="ALFONSO"/>
    <s v="AGUDO RUIZ, ALFONSO"/>
    <x v="0"/>
    <x v="0"/>
    <x v="0"/>
    <n v="6"/>
    <n v="3"/>
    <s v="alagudo"/>
    <s v="alfonso.agudo@unirioja.es"/>
    <n v="0.2"/>
    <n v="0.2"/>
    <n v="500"/>
    <s v="CATEDRATICO DE UNIVERSIDAD"/>
    <s v="C01"/>
    <s v="TIEMPO COMPLETO"/>
    <s v="2013-09-01 00:00:00.0"/>
    <s v="null"/>
    <s v="DF100223"/>
    <s v="CATEDRÁTICO DE UNIVERSIDAD"/>
    <s v="R103"/>
    <x v="1"/>
    <n v="180"/>
    <s v="DERECHO ROMANO"/>
  </r>
  <r>
    <x v="19"/>
    <n v="16503381"/>
    <x v="6"/>
    <n v="5019"/>
    <s v="5019G"/>
    <s v="GRUPO-A"/>
    <s v="Prácticas externas II"/>
    <s v="GG"/>
    <s v="GRUPO GRANDE"/>
    <s v="5019G"/>
    <s v="GG de Prácticas externas II"/>
    <s v="GRUPO-A"/>
    <s v="GG de Prácticas externas II"/>
    <s v="1S"/>
    <n v="16503381"/>
    <s v="SÁENZ"/>
    <s v="BERCEO"/>
    <s v="Mª. CARMEN"/>
    <s v="SÁENZ BERCEO, Mª. CARMEN"/>
    <x v="0"/>
    <x v="1"/>
    <x v="0"/>
    <n v="5"/>
    <n v="1"/>
    <s v="casaenz"/>
    <s v="carmen.saenz@unirioja.es"/>
    <n v="0.8"/>
    <n v="0.8"/>
    <n v="504"/>
    <s v="PROFESOR TITULAR UNIVERSIDAD"/>
    <s v="01A"/>
    <s v="TIEMPO COMPLETO AMPLIADO"/>
    <s v="2012-09-01 00:00:00.0"/>
    <s v="2018-12-02 00:00:00.0"/>
    <s v="DF31110"/>
    <s v="TITULAR DE UNIVERSIDAD"/>
    <s v="R103"/>
    <x v="1"/>
    <n v="470"/>
    <s v="HISTORIA DEL DERECHO Y DE LAS INSTITUCIONES"/>
  </r>
  <r>
    <x v="20"/>
    <n v="16541342"/>
    <x v="6"/>
    <n v="5030"/>
    <s v="5030G"/>
    <s v="GRUPO-A"/>
    <s v="Dinámica no lineal y aplicaciones"/>
    <s v="GG"/>
    <s v="GRUPO GRANDE"/>
    <s v="5030G"/>
    <s v="GG de Dinámica no lineal y aplicaciones"/>
    <s v="GRUPO-A"/>
    <s v="GG de Dinámica no lineal y aplicaciones"/>
    <s v="2S"/>
    <n v="16541342"/>
    <s v="LANCHARES"/>
    <s v="BARRASA"/>
    <s v="VÍCTOR"/>
    <s v="LANCHARES BARRASA, VÍCTOR"/>
    <x v="0"/>
    <x v="1"/>
    <x v="0"/>
    <n v="5"/>
    <n v="4"/>
    <s v="vlancha"/>
    <s v="vlancha@unirioja.es"/>
    <n v="2"/>
    <n v="2"/>
    <n v="504"/>
    <s v="PROFESOR TITULAR UNIVERSIDAD"/>
    <s v="01R"/>
    <s v="TIEMPO COMPLETO REDUCIDO"/>
    <s v="2012-09-01 00:00:00.0"/>
    <s v="null"/>
    <s v="DF32264"/>
    <s v="TITULAR DE UNIVERSIDAD"/>
    <s v="R111"/>
    <x v="7"/>
    <n v="595"/>
    <s v="MATEMÁTICA APLICADA"/>
  </r>
  <r>
    <x v="20"/>
    <n v="18009522"/>
    <x v="6"/>
    <n v="5036"/>
    <s v="5036G"/>
    <s v="GRUPO-A"/>
    <s v="Programación científica y Álgebra computacional"/>
    <s v="GG"/>
    <s v="GRUPO GRANDE"/>
    <s v="5036G"/>
    <s v="GG de Programación científica y Álgebra computacional"/>
    <s v="GRUPO-A"/>
    <s v="GG de Programación científica y Álgebra computacional"/>
    <s v="2S"/>
    <n v="18009522"/>
    <s v="LALIENA"/>
    <s v="CLEMENTE"/>
    <s v="JESÚS ANTONIO"/>
    <s v="LALIENA CLEMENTE, JESÚS ANTONIO"/>
    <x v="0"/>
    <x v="1"/>
    <x v="0"/>
    <n v="6"/>
    <n v="4"/>
    <s v="laliena"/>
    <s v="jesus.laliena@unirioja.es"/>
    <n v="3"/>
    <n v="3"/>
    <n v="500"/>
    <s v="CATEDRATICO DE UNIVERSIDAD"/>
    <s v="01R"/>
    <s v="TIEMPO COMPLETO REDUCIDO"/>
    <s v="2018-11-27 00:00:00.0"/>
    <s v="null"/>
    <s v="DF100378"/>
    <s v="CATEDRÁTICO DE UNIVERSIDAD"/>
    <s v="R111"/>
    <x v="7"/>
    <n v="5"/>
    <s v="ÁLGEBRA"/>
  </r>
  <r>
    <x v="20"/>
    <n v="16565041"/>
    <x v="6"/>
    <n v="5037"/>
    <s v="5037G"/>
    <s v="GRUPO-A"/>
    <s v="Análisis funcional y de Fourier"/>
    <s v="GG"/>
    <s v="GRUPO GRANDE"/>
    <s v="5037G"/>
    <s v="GG de Análisis funcional y de Fourier"/>
    <s v="GRUPO-A"/>
    <s v="GG de Análisis funcional y de Fourier"/>
    <s v="1S"/>
    <n v="16565041"/>
    <s v="CIAURRI"/>
    <s v="RAMÍREZ"/>
    <s v="OSCAR"/>
    <s v="CIAURRI RAMÍREZ, OSCAR"/>
    <x v="1"/>
    <x v="1"/>
    <x v="0"/>
    <n v="4"/>
    <n v="3"/>
    <s v="osciaurr"/>
    <s v="oscar.ciaurri@unirioja.es"/>
    <n v="2"/>
    <n v="2"/>
    <n v="500"/>
    <s v="CATEDRATICO DE UNIVERSIDAD"/>
    <s v="01R"/>
    <s v="TIEMPO COMPLETO REDUCIDO"/>
    <s v="2018-12-05 00:00:00.0"/>
    <s v="null"/>
    <s v="DF100379"/>
    <s v="CATEDRÁTICO DE UNIVERSIDAD"/>
    <s v="R111"/>
    <x v="7"/>
    <n v="15"/>
    <s v="ANÁLISIS MATEMÁTICO"/>
  </r>
  <r>
    <x v="20"/>
    <n v="72786536"/>
    <x v="6"/>
    <n v="5037"/>
    <s v="5037G"/>
    <s v="GRUPO-A"/>
    <s v="Análisis funcional y de Fourier"/>
    <s v="GG"/>
    <s v="GRUPO GRANDE"/>
    <s v="5037G"/>
    <s v="GG de Análisis funcional y de Fourier"/>
    <s v="GRUPO-A"/>
    <s v="GG de Análisis funcional y de Fourier"/>
    <s v="1S"/>
    <n v="72786536"/>
    <s v="MÍNGUEZ"/>
    <s v="CENICEROS"/>
    <s v="JUDIT"/>
    <s v="MÍNGUEZ CENICEROS, JUDIT"/>
    <x v="0"/>
    <x v="0"/>
    <x v="0"/>
    <n v="3"/>
    <n v="2"/>
    <s v="jminguez"/>
    <s v="judit.minguez@unirioja.es"/>
    <n v="2"/>
    <n v="2"/>
    <n v="534"/>
    <s v="CONTRATADO DOCTOR -TIPO 1"/>
    <s v="C01"/>
    <s v="TIEMPO COMPLETO"/>
    <s v="2007-07-20 00:00:00.0"/>
    <s v="null"/>
    <s v="LD100578"/>
    <s v="CONTRATADO DOCTOR"/>
    <s v="R111"/>
    <x v="7"/>
    <n v="15"/>
    <s v="ANÁLISIS MATEMÁTICO"/>
  </r>
  <r>
    <x v="20"/>
    <n v="16511992"/>
    <x v="6"/>
    <n v="5041"/>
    <s v="5041G"/>
    <s v="GRUPO-A"/>
    <s v="Trabajo fin de Máster"/>
    <s v="GG"/>
    <s v="GRUPO GRANDE"/>
    <s v="5041G"/>
    <s v="GG de Trabajo fin de Máster"/>
    <s v="GRUPO-A"/>
    <s v="GRUPO DE MATRÍCULA"/>
    <s v="I"/>
    <n v="16511992"/>
    <s v="EXTREMIANA"/>
    <s v="ALDANA"/>
    <s v="JOSÉ IGNACIO"/>
    <s v="EXTREMIANA ALDANA, JOSÉ IGNACIO"/>
    <x v="0"/>
    <x v="0"/>
    <x v="0"/>
    <n v="6"/>
    <n v="1"/>
    <s v="jextremi"/>
    <s v="jextremi@unirioja.es"/>
    <n v="0"/>
    <n v="0"/>
    <n v="504"/>
    <s v="PROFESOR TITULAR UNIVERSIDAD"/>
    <s v="01A"/>
    <s v="TIEMPO COMPLETO AMPLIADO"/>
    <s v="2012-09-01 00:00:00.0"/>
    <s v="null"/>
    <s v="DF32214"/>
    <s v="TITULAR DE UNIVERSIDAD"/>
    <s v="R111"/>
    <x v="7"/>
    <n v="440"/>
    <s v="GEOMETRÍA Y TOPOLOGÍA"/>
  </r>
  <r>
    <x v="21"/>
    <n v="3893393"/>
    <x v="6"/>
    <n v="5042"/>
    <s v="5042G"/>
    <s v="GRUPO-A"/>
    <s v="Historia de la música (siglos XVI-XXI)"/>
    <s v="GG"/>
    <s v="GRUPO GRANDE"/>
    <s v="5042G"/>
    <s v="GG de Historia de la música (siglos XVI-XXI)"/>
    <s v="GRUPO-A"/>
    <s v="GG de Historia de la música (siglos XVI-XXI)"/>
    <s v="1S"/>
    <n v="3893393"/>
    <s v="DOMÍNGUEZ"/>
    <s v="RODRÍGUEZ"/>
    <s v="JOSÉ MARÍA"/>
    <s v="DOMÍNGUEZ RODRÍGUEZ, JOSÉ MARÍA"/>
    <x v="0"/>
    <x v="1"/>
    <x v="0"/>
    <m/>
    <m/>
    <s v="jodoming"/>
    <s v="jose-maria.dominguez@unirioja.es"/>
    <n v="4.5"/>
    <n v="4.5"/>
    <n v="536"/>
    <s v="PROFESOR INTERINO"/>
    <s v="C01"/>
    <s v="TIEMPO COMPLETO"/>
    <s v="2015-09-15 00:00:00.0"/>
    <s v="2018-11-08 00:00:00.0"/>
    <s v="PI101052"/>
    <s v="PROFESOR CONTRATADO INTERINO"/>
    <s v="R114"/>
    <x v="3"/>
    <n v="635"/>
    <s v="MÚSICA"/>
  </r>
  <r>
    <x v="21"/>
    <n v="47913128"/>
    <x v="6"/>
    <n v="5042"/>
    <s v="5042G"/>
    <s v="GRUPO-A"/>
    <s v="Historia de la música (siglos XVI-XXI)"/>
    <s v="GG"/>
    <s v="GRUPO GRANDE"/>
    <s v="5042G"/>
    <s v="GG de Historia de la música (siglos XVI-XXI)"/>
    <s v="GRUPO-A"/>
    <s v="GG de Historia de la música (siglos XVI-XXI)"/>
    <s v="1S"/>
    <n v="47913128"/>
    <s v="BERTRAN"/>
    <s v="XIRAU"/>
    <s v="LLUIS"/>
    <s v="BERTRAN XIRAU, LLUIS"/>
    <x v="1"/>
    <x v="0"/>
    <x v="0"/>
    <n v="0"/>
    <n v="0"/>
    <s v="llbertra"/>
    <s v="lluis.bertran@unirioja.es"/>
    <n v="5.5"/>
    <n v="5.5"/>
    <n v="536"/>
    <s v="PROFESOR INTERINO"/>
    <s v="C01"/>
    <s v="TIEMPO COMPLETO"/>
    <s v="2018-11-23 00:00:00.0"/>
    <s v="2019-09-14 00:00:00.0"/>
    <s v="PI101445."/>
    <s v="PROFESOR CONTRATADO INTERINO A TIEMPO COMPLETO"/>
    <s v="R114"/>
    <x v="3"/>
    <n v="635"/>
    <s v="MÚSICA"/>
  </r>
  <r>
    <x v="21"/>
    <n v="71118167"/>
    <x v="6"/>
    <n v="5043"/>
    <s v="5043G"/>
    <s v="GRUPO-A"/>
    <s v="Historia y técnica del análisis musical (siglos XVI-XXI)"/>
    <s v="GG"/>
    <s v="GRUPO GRANDE"/>
    <s v="5043G"/>
    <s v="GG de Historia y técnica del análisis musical (siglos XVI-XXI)"/>
    <s v="GRUPO-A"/>
    <s v="GG de Historia y técnica del análisis musical (siglos XVI-XXI)"/>
    <s v="1S"/>
    <n v="71118167"/>
    <s v="QUEIPO"/>
    <s v="GUTIÉRREZ"/>
    <s v="CAROLINA"/>
    <s v="QUEIPO GUTIÉRREZ, CAROLINA"/>
    <x v="1"/>
    <x v="1"/>
    <x v="1"/>
    <n v="0"/>
    <n v="0"/>
    <s v="caqueipo"/>
    <s v="carolina.queipo@unirioja.es"/>
    <n v="10"/>
    <n v="10"/>
    <n v="532"/>
    <s v="LABORAL DOCENTE-ASOCIADO"/>
    <s v="P04"/>
    <s v="TIEMPO PARCIAL (4+4 HORAS)"/>
    <s v="2018-10-08 00:00:00.0"/>
    <s v="2019-09-14 00:00:00.0"/>
    <s v="PI101439"/>
    <s v="PROFESOR ASOCIADO"/>
    <s v="R114"/>
    <x v="3"/>
    <n v="635"/>
    <s v="MÚSICA"/>
  </r>
  <r>
    <x v="21"/>
    <s v="X1448109"/>
    <x v="6"/>
    <n v="5043"/>
    <s v="5043G"/>
    <s v="GRUPO-A"/>
    <s v="Historia y técnica del análisis musical (siglos XVI-XXI)"/>
    <s v="GG"/>
    <s v="GRUPO GRANDE"/>
    <s v="5043G"/>
    <s v="GG de Historia y técnica del análisis musical (siglos XVI-XXI)"/>
    <s v="GRUPO-A"/>
    <s v="GG de Historia y técnica del análisis musical (siglos XVI-XXI)"/>
    <s v="1S"/>
    <s v="X1448109"/>
    <s v="SCHMITT"/>
    <s v="null"/>
    <s v="THOMAS LUDWIG"/>
    <s v="SCHMITT null, THOMAS LUDWIG"/>
    <x v="0"/>
    <x v="1"/>
    <x v="0"/>
    <n v="5"/>
    <n v="3"/>
    <s v="thschmit"/>
    <s v="thomas.schmitt@unirioja.es"/>
    <n v="0"/>
    <n v="0"/>
    <n v="504"/>
    <s v="PROFESOR TITULAR UNIVERSIDAD"/>
    <s v="01R"/>
    <s v="TIEMPO COMPLETO REDUCIDO"/>
    <s v="2015-09-15 00:00:00.0"/>
    <s v="null"/>
    <s v="DF100140"/>
    <s v="PROFESOR TITULAR DE UNIVERSIDAD"/>
    <s v="R114"/>
    <x v="3"/>
    <n v="635"/>
    <s v="MÚSICA"/>
  </r>
  <r>
    <x v="21"/>
    <n v="74845135"/>
    <x v="6"/>
    <n v="5044"/>
    <s v="5044G"/>
    <s v="GRUPO-A"/>
    <s v="Métodos y técnicas de la investigación"/>
    <s v="GG"/>
    <s v="GRUPO GRANDE"/>
    <s v="5044G"/>
    <s v="GG de Métodos y técnicas de la investigación"/>
    <s v="GRUPO-A"/>
    <s v="GG de Métodos y técnicas de la investigación"/>
    <s v="2S"/>
    <n v="74845135"/>
    <s v="VEGA"/>
    <s v="PICHACO"/>
    <s v="BELÉN"/>
    <s v="VEGA PICHACO, BELÉN"/>
    <x v="0"/>
    <x v="0"/>
    <x v="1"/>
    <n v="0"/>
    <n v="0"/>
    <s v="bevega"/>
    <s v="belen.vega@unirioja.es"/>
    <n v="5"/>
    <n v="5"/>
    <n v="536"/>
    <s v="PROFESOR INTERINO"/>
    <s v="C01"/>
    <s v="TIEMPO COMPLETO"/>
    <s v="2017-09-15 00:00:00.0"/>
    <s v="null"/>
    <s v="PI101286"/>
    <s v="PROFESOR CONTRATADO INTERIO"/>
    <s v="R114"/>
    <x v="3"/>
    <n v="635"/>
    <s v="MÚSICA"/>
  </r>
  <r>
    <x v="21"/>
    <n v="11956190"/>
    <x v="6"/>
    <n v="5047"/>
    <s v="5047G"/>
    <s v="GRUPO-A"/>
    <s v="Historia y teoría de la interpretación musical"/>
    <s v="GG"/>
    <s v="GRUPO GRANDE"/>
    <s v="5047G"/>
    <s v="GG de Historia y teoría de la interpretación musical"/>
    <s v="GRUPO-A"/>
    <s v="GG de Historia y teoría de la interpretación musical"/>
    <s v="1S"/>
    <n v="11956190"/>
    <s v="RODRÍGUEZ"/>
    <s v="FERNÁNDEZ"/>
    <s v="PABLO LORENZO"/>
    <s v="RODRÍGUEZ FERNÁNDEZ, PABLO LORENZO"/>
    <x v="0"/>
    <x v="1"/>
    <x v="0"/>
    <n v="3"/>
    <n v="2"/>
    <s v="parodrf"/>
    <s v="pablo.rodriguez@unirioja.es"/>
    <n v="5"/>
    <n v="5"/>
    <n v="534"/>
    <s v="CONTRATADO DOCTOR -TIPO 1"/>
    <s v="C01"/>
    <s v="TIEMPO COMPLETO"/>
    <s v="2011-07-29 00:00:00.0"/>
    <s v="null"/>
    <s v="DF31401"/>
    <s v="PROFESOR CONTRATADO DOCTOR"/>
    <s v="R114"/>
    <x v="3"/>
    <n v="635"/>
    <s v="MÚSICA"/>
  </r>
  <r>
    <x v="21"/>
    <n v="24297134"/>
    <x v="6"/>
    <n v="5049"/>
    <s v="5049G"/>
    <s v="GRUPO-A"/>
    <s v="Historiografía de la música"/>
    <s v="GG"/>
    <s v="GRUPO GRANDE"/>
    <s v="5049G"/>
    <s v="GG de Historiografía de la música"/>
    <s v="GRUPO-A"/>
    <s v="GG de Historiografía de la música"/>
    <s v="1S"/>
    <n v="24297134"/>
    <s v="RAMOS"/>
    <s v="LÓPEZ"/>
    <s v="MARÍA PILAR"/>
    <s v="RAMOS LÓPEZ, MARÍA PILAR"/>
    <x v="0"/>
    <x v="1"/>
    <x v="0"/>
    <n v="5"/>
    <n v="4"/>
    <s v="maramol"/>
    <s v="pilar.ramos@unirioja.es"/>
    <n v="5"/>
    <n v="5"/>
    <n v="504"/>
    <s v="PROFESOR TITULAR UNIVERSIDAD"/>
    <s v="01R"/>
    <s v="TIEMPO COMPLETO REDUCIDO"/>
    <s v="2014-09-15 00:00:00.0"/>
    <s v="null"/>
    <s v="DF100213"/>
    <s v="PROFESOR TITULAR DE UNIVERSIDAD"/>
    <s v="R114"/>
    <x v="3"/>
    <n v="635"/>
    <s v="MÚSICA"/>
  </r>
  <r>
    <x v="21"/>
    <n v="45077734"/>
    <x v="6"/>
    <n v="5051"/>
    <s v="5051G"/>
    <s v="GRUPO-A"/>
    <s v="Crítica musical"/>
    <s v="GG"/>
    <s v="GRUPO GRANDE"/>
    <s v="5051G"/>
    <s v="GG de Crítica musical"/>
    <s v="GRUPO-A"/>
    <s v="GG de Crítica musical"/>
    <s v="2S"/>
    <n v="45077734"/>
    <s v="CASCUDO"/>
    <s v="GARCÍA-VILLARACO"/>
    <s v="TERESA"/>
    <s v="CASCUDO GARCÍA-VILLARACO, TERESA"/>
    <x v="0"/>
    <x v="0"/>
    <x v="0"/>
    <n v="3"/>
    <n v="2"/>
    <s v="tecascud"/>
    <s v="teresa.cascudo@unirioja.es"/>
    <n v="0"/>
    <n v="0"/>
    <s v="A-0504"/>
    <s v="PROFESOR TITULAR UNIVERSIDAD"/>
    <s v="C01"/>
    <s v="TIEMPO COMPLETO"/>
    <s v="2010-11-12 00:00:00.0"/>
    <s v="null"/>
    <s v="DF100285"/>
    <s v="PROFESOR TITULAR DE UNIVERSIDAD"/>
    <s v="R114"/>
    <x v="3"/>
    <n v="635"/>
    <s v="MÚSICA"/>
  </r>
  <r>
    <x v="21"/>
    <n v="26484884"/>
    <x v="6"/>
    <n v="5053"/>
    <s v="5053G"/>
    <s v="GRUPO-A"/>
    <s v="Programación y gestión musical"/>
    <s v="GG"/>
    <s v="GRUPO GRANDE"/>
    <s v="5053G"/>
    <s v="GG de Programación y gestión musical"/>
    <s v="GRUPO-A"/>
    <s v="GG de Programación y gestión musical"/>
    <s v="2S"/>
    <n v="26484884"/>
    <s v="MARÍN"/>
    <s v="LÓPEZ"/>
    <s v="MIGUEL ÁNGEL"/>
    <s v="MARÍN LÓPEZ, MIGUEL ÁNGEL"/>
    <x v="0"/>
    <x v="1"/>
    <x v="0"/>
    <n v="2"/>
    <n v="3"/>
    <s v="mimaril"/>
    <s v="miguel-angel.marin@unirioja.es"/>
    <n v="5"/>
    <n v="5"/>
    <n v="504"/>
    <s v="PROFESOR TITULAR UNIVERSIDAD"/>
    <s v="P06"/>
    <s v="TIEMPO PARCIAL (6+6 HORAS)"/>
    <s v="2009-10-01 00:00:00.0"/>
    <s v="null"/>
    <s v="DF100192"/>
    <s v="PROFESOR TITULAR DE UNIVERSIDAD"/>
    <s v="R114"/>
    <x v="3"/>
    <n v="635"/>
    <s v="MÚSICA"/>
  </r>
  <r>
    <x v="22"/>
    <n v="16533382"/>
    <x v="6"/>
    <n v="5062"/>
    <s v="5062G"/>
    <s v="GRUPO-A"/>
    <s v="Sistemas de Energía Eléctrica"/>
    <s v="GG"/>
    <s v="GRUPO GRANDE"/>
    <s v="5062G"/>
    <s v="GG de Sistemas de Energía Eléctrica"/>
    <s v="GRUPO-A"/>
    <s v="GG de Sistemas de Energía Eléctrica"/>
    <s v="1S"/>
    <n v="16533382"/>
    <s v="FERNÁNDEZ"/>
    <s v="JIMÉNEZ"/>
    <s v="LUIS ALFREDO"/>
    <s v="FERNÁNDEZ JIMÉNEZ, LUIS ALFREDO"/>
    <x v="0"/>
    <x v="0"/>
    <x v="0"/>
    <n v="6"/>
    <n v="3"/>
    <s v="lafernan"/>
    <s v="luisalfredo.fernandez@unirioja.es"/>
    <n v="2"/>
    <n v="2"/>
    <n v="504"/>
    <s v="PROFESOR TITULAR UNIVERSIDAD"/>
    <s v="01R"/>
    <s v="TIEMPO COMPLETO REDUCIDO"/>
    <s v="2018-09-17 00:00:00.0"/>
    <s v="null"/>
    <s v="DF31813"/>
    <s v="TITULAR DE UNIVERSIDAD"/>
    <s v="R109"/>
    <x v="9"/>
    <n v="535"/>
    <s v="INGENIERÍA ELÉCTRICA"/>
  </r>
  <r>
    <x v="22"/>
    <n v="16562066"/>
    <x v="6"/>
    <n v="5062"/>
    <s v="5062L"/>
    <s v="GRUPO-A1"/>
    <s v="Sistemas de Energía Eléctrica"/>
    <s v="GL"/>
    <s v="GRUPO DE LABORATORIO"/>
    <s v="5062L"/>
    <s v="GL de Sistemas de Energía Eléctrica"/>
    <s v="GRUPO-A1"/>
    <s v="GL de Sistemas de Energía Eléctrica"/>
    <s v="1S"/>
    <n v="16562066"/>
    <s v="GARCÍA"/>
    <s v="GARRIDO"/>
    <s v="EDUARDO"/>
    <s v="GARCÍA GARRIDO, EDUARDO"/>
    <x v="0"/>
    <x v="0"/>
    <x v="0"/>
    <n v="4"/>
    <n v="2"/>
    <s v="edgarcia"/>
    <s v="eduardo.garcia@unirioja.es"/>
    <n v="1.5"/>
    <n v="1.5"/>
    <n v="534"/>
    <s v="CONTRATADO DOCTOR -TIPO 1"/>
    <s v="C01"/>
    <s v="TIEMPO COMPLETO"/>
    <s v="2019-02-08 00:00:00.0"/>
    <s v="null"/>
    <s v="LD100574"/>
    <s v="PROFESOR COLABORADOR-TIPO 1"/>
    <s v="R109"/>
    <x v="9"/>
    <n v="535"/>
    <s v="INGENIERÍA ELÉCTRICA"/>
  </r>
  <r>
    <x v="22"/>
    <n v="16553565"/>
    <x v="6"/>
    <n v="5062"/>
    <s v="5062E"/>
    <s v="GRUPO-A3"/>
    <s v="Sistemas de Energía Eléctrica"/>
    <s v="GRE"/>
    <s v="GRUPO REDUCIDO ESPECIAL"/>
    <s v="5062E"/>
    <s v="GRE de Sistemas de Energía Eléctrica"/>
    <s v="GRUPO-A3"/>
    <s v="GRE de Sistemas de Energía Eléctrica"/>
    <s v="1S"/>
    <n v="16553565"/>
    <s v="MENDOZA"/>
    <s v="VILLENA"/>
    <s v="MONTSERRAT"/>
    <s v="MENDOZA VILLENA, MONTSERRAT"/>
    <x v="0"/>
    <x v="0"/>
    <x v="0"/>
    <n v="5"/>
    <n v="1"/>
    <s v="mmendoza"/>
    <s v="montserrat.mendoza@unirioja.es"/>
    <n v="2.5"/>
    <n v="2.5"/>
    <n v="504"/>
    <s v="PROFESOR TITULAR UNIVERSIDAD"/>
    <s v="C01"/>
    <s v="TIEMPO COMPLETO"/>
    <s v="2018-09-17 00:00:00.0"/>
    <s v="null"/>
    <s v="DF31816"/>
    <s v="PROFESOR TITULAR DE UNIVERSIDAD"/>
    <s v="R109"/>
    <x v="9"/>
    <n v="535"/>
    <s v="INGENIERÍA ELÉCTRICA"/>
  </r>
  <r>
    <x v="22"/>
    <n v="16532885"/>
    <x v="6"/>
    <n v="5062"/>
    <s v="5062E"/>
    <s v="GRUPO-A5"/>
    <s v="Sistemas de Energía Eléctrica"/>
    <s v="GRE"/>
    <s v="GRUPO REDUCIDO ESPECIAL"/>
    <s v="5062E"/>
    <s v="GRE de Sistemas de Energía Eléctrica"/>
    <s v="GRUPO-A5"/>
    <s v="GRE de Sistemas de Energía Eléctrica"/>
    <s v="1S"/>
    <n v="16532885"/>
    <s v="ZORZANO"/>
    <s v="ALBA"/>
    <s v="ENRIQUE"/>
    <s v="ZORZANO ALBA, ENRIQUE"/>
    <x v="0"/>
    <x v="0"/>
    <x v="1"/>
    <n v="4"/>
    <n v="1"/>
    <s v="enzorzan"/>
    <s v="enrique.zorzano@unirioja.es"/>
    <n v="2.5"/>
    <n v="2.5"/>
    <n v="506"/>
    <s v="PROFESOR TITULAR DE ESCUELA UNIVERSITARI"/>
    <s v="C01"/>
    <s v="TIEMPO COMPLETO"/>
    <s v="2018-09-17 00:00:00.0"/>
    <s v="null"/>
    <s v="DF100073"/>
    <s v="PROFESOR TITULAR DE ESCUELA UNIVERSITARIA"/>
    <s v="R109"/>
    <x v="9"/>
    <n v="535"/>
    <s v="INGENIERÍA ELÉCTRICA"/>
  </r>
  <r>
    <x v="22"/>
    <n v="78743818"/>
    <x v="6"/>
    <n v="5063"/>
    <s v="5063G"/>
    <s v="GRUPO-A"/>
    <s v="Maquinaria y Fabricación"/>
    <s v="GG"/>
    <s v="GRUPO GRANDE"/>
    <s v="5063G"/>
    <s v="GG de Maquinaria y Fabricación"/>
    <s v="GRUPO-A"/>
    <s v="GG de Maquinaria y Fabricación"/>
    <s v="2S"/>
    <n v="78743818"/>
    <s v="LOSTADO"/>
    <s v="LORZA"/>
    <s v="RUBÉN"/>
    <s v="LOSTADO LORZA, RUBÉN"/>
    <x v="0"/>
    <x v="0"/>
    <x v="0"/>
    <n v="0"/>
    <n v="1"/>
    <s v="rulostad"/>
    <s v="ruben.lostado@unirioja.es"/>
    <n v="2"/>
    <n v="2"/>
    <n v="504"/>
    <s v="PROFESOR TITULAR UNIVERSIDAD"/>
    <s v="C01"/>
    <s v="TIEMPO COMPLETO"/>
    <s v="2011-09-01 00:00:00.0"/>
    <s v="null"/>
    <s v="DF100304"/>
    <s v="PROFESOR TITULAR DE UNIVERSIDAD"/>
    <s v="R110"/>
    <x v="10"/>
    <n v="545"/>
    <s v="INGENIERÍA MECÁNICA"/>
  </r>
  <r>
    <x v="22"/>
    <n v="16555425"/>
    <x v="6"/>
    <n v="5063"/>
    <s v="5063E"/>
    <s v="GRUPO-A1"/>
    <s v="Maquinaria y Fabricación"/>
    <s v="GRE"/>
    <s v="GRUPO REDUCIDO ESPECIAL"/>
    <s v="5063E"/>
    <s v="GRE de Maquinaria y Fabricación"/>
    <s v="GRUPO-A1"/>
    <s v="GRE de Maquinaria y Fabricación"/>
    <s v="2S"/>
    <n v="16555425"/>
    <s v="CELORRIO"/>
    <s v="BARRAGUÉ"/>
    <s v="LUIS"/>
    <s v="CELORRIO BARRAGUÉ, LUIS"/>
    <x v="1"/>
    <x v="0"/>
    <x v="0"/>
    <n v="0"/>
    <n v="0"/>
    <s v="lucelorr"/>
    <s v="luis.celorrio@unirioja.es"/>
    <n v="2.5"/>
    <n v="2.5"/>
    <s v="A-0504"/>
    <s v="PROFESOR TITULAR UNIVERSIDAD"/>
    <s v="C01"/>
    <s v="TIEMPO COMPLETO"/>
    <s v="2010-09-01 00:00:00.0"/>
    <s v="null"/>
    <s v="DF100272"/>
    <s v="PROFESOR TITULAR INTERINO"/>
    <s v="R110"/>
    <x v="10"/>
    <n v="605"/>
    <s v="MECÁNICA DE MEDIOS CONTINUOS Y TEORÍA DE ESTRUCTUR"/>
  </r>
  <r>
    <x v="22"/>
    <n v="16553136"/>
    <x v="6"/>
    <n v="5063"/>
    <s v="5063E"/>
    <s v="GRUPO-A2"/>
    <s v="Maquinaria y Fabricación"/>
    <s v="GRE"/>
    <s v="GRUPO REDUCIDO ESPECIAL"/>
    <s v="5063E"/>
    <s v="GRE de Maquinaria y Fabricación"/>
    <s v="GRUPO-A2"/>
    <s v="GRE de Maquinaria y Fabricación"/>
    <s v="2S"/>
    <n v="16553136"/>
    <s v="GÓMEZ"/>
    <s v="CHOMÓN"/>
    <s v="JOSÉ CARLOS"/>
    <s v="GÓMEZ CHOMÓN, JOSÉ CARLOS"/>
    <x v="0"/>
    <x v="0"/>
    <x v="0"/>
    <n v="0"/>
    <n v="0"/>
    <s v="jogomech"/>
    <s v="jose-carlos.gomez@unirioja.es"/>
    <n v="2.5"/>
    <n v="2.5"/>
    <n v="532"/>
    <s v="LABORAL DOCENTE-ASOCIADO"/>
    <s v="P02"/>
    <s v="TIEMPO PARCIAL (2+2 HORAS)"/>
    <s v="2017-09-15 00:00:00.0"/>
    <s v="2019-09-14 00:00:00.0"/>
    <s v="PI101263"/>
    <s v="PROFESOR ASOCIADO"/>
    <s v="R110"/>
    <x v="10"/>
    <n v="515"/>
    <s v="INGENIERÍA DE LOS PROCESOS DE FABRICACIÓN"/>
  </r>
  <r>
    <x v="22"/>
    <n v="28498543"/>
    <x v="6"/>
    <n v="5063"/>
    <s v="5063E"/>
    <s v="GRUPO-A4"/>
    <s v="Maquinaria y Fabricación"/>
    <s v="GRE"/>
    <s v="GRUPO REDUCIDO ESPECIAL"/>
    <s v="5063E"/>
    <s v="GRE de Maquinaria y Fabricación"/>
    <s v="GRUPO-A4"/>
    <s v="GRE de Maquinaria y Fabricación"/>
    <s v="2S"/>
    <n v="28498543"/>
    <s v="PÉREZ"/>
    <s v="DE LA PARTE"/>
    <s v="Mª DE LAS MERCEDES"/>
    <s v="PÉREZ DE LA PARTE, Mª DE LAS MERCEDES"/>
    <x v="1"/>
    <x v="0"/>
    <x v="0"/>
    <n v="3"/>
    <n v="2"/>
    <s v="mdperez"/>
    <s v="mercedes.perez@unirioja.es"/>
    <n v="2.5"/>
    <n v="2.5"/>
    <n v="504"/>
    <s v="PROFESOR TITULAR UNIVERSIDAD"/>
    <s v="C01"/>
    <s v="TIEMPO COMPLETO"/>
    <s v="2011-11-28 00:00:00.0"/>
    <s v="null"/>
    <s v="DF100257"/>
    <s v="PROFESOR TITULAR DE UNIVERSIDAD"/>
    <s v="R110"/>
    <x v="10"/>
    <n v="65"/>
    <s v="CIENCIA DE LOS MATERIALES E INGENIERÍA METALÚRGICA"/>
  </r>
  <r>
    <x v="22"/>
    <n v="16509169"/>
    <x v="6"/>
    <n v="5064"/>
    <s v="5064G"/>
    <s v="GRUPO-A"/>
    <s v="Ingeniería Térmica"/>
    <s v="GG"/>
    <s v="GRUPO GRANDE"/>
    <s v="5064G"/>
    <s v="GG de Ingeniería Térmica"/>
    <s v="GRUPO-A"/>
    <s v="GG de Ingeniería Térmica"/>
    <s v="1S"/>
    <n v="16509169"/>
    <s v="LÓPEZ"/>
    <s v="GONZÁLEZ"/>
    <s v="LUIS MARÍA"/>
    <s v="LÓPEZ GONZÁLEZ, LUIS MARÍA"/>
    <x v="0"/>
    <x v="0"/>
    <x v="0"/>
    <n v="4"/>
    <n v="4"/>
    <s v="luisgolo"/>
    <s v="luis-maria.lopez@unirioja.es"/>
    <n v="2"/>
    <n v="2"/>
    <n v="500"/>
    <s v="CATEDRATICO DE UNIVERSIDAD"/>
    <s v="01R"/>
    <s v="TIEMPO COMPLETO REDUCIDO"/>
    <s v="2017-09-15 00:00:00.0"/>
    <s v="null"/>
    <s v="DF100233"/>
    <s v="CATEDRÁTICO DE UNIVERSIDAD"/>
    <s v="R110"/>
    <x v="10"/>
    <n v="590"/>
    <s v="MÁQUINAS Y MOTORES TÉRMICOS"/>
  </r>
  <r>
    <x v="22"/>
    <n v="72787346"/>
    <x v="6"/>
    <n v="5064"/>
    <s v="5064L"/>
    <s v="GRUPO-A1"/>
    <s v="Ingeniería Térmica"/>
    <s v="GL"/>
    <s v="GRUPO DE LABORATORIO"/>
    <s v="5064L"/>
    <s v="GL de Ingeniería Térmica"/>
    <s v="GRUPO-A1"/>
    <s v="GL de Ingeniería Térmica"/>
    <s v="1S"/>
    <n v="72787346"/>
    <s v="LÓPEZ"/>
    <s v="OCHOA"/>
    <s v="LUIS MARÍA"/>
    <s v="LÓPEZ OCHOA, LUIS MARÍA"/>
    <x v="0"/>
    <x v="0"/>
    <x v="0"/>
    <n v="2"/>
    <n v="1"/>
    <s v="lulopeo"/>
    <s v="luis-maria.lopezo@unirioja.es"/>
    <n v="1.5"/>
    <n v="1.5"/>
    <n v="504"/>
    <s v="PROFESOR TITULAR UNIVERSIDAD"/>
    <s v="C01"/>
    <s v="TIEMPO COMPLETO"/>
    <s v="2016-03-22 00:00:00.0"/>
    <s v="null"/>
    <s v="DF31980"/>
    <s v="PROFESOR TITULAR DE UNIVERSIDAD"/>
    <s v="R110"/>
    <x v="10"/>
    <n v="590"/>
    <s v="MÁQUINAS Y MOTORES TÉRMICOS"/>
  </r>
  <r>
    <x v="22"/>
    <n v="16521843"/>
    <x v="6"/>
    <n v="5064"/>
    <s v="5064E"/>
    <s v="GRUPO-A1"/>
    <s v="Ingeniería Térmica"/>
    <s v="GRE"/>
    <s v="GRUPO REDUCIDO ESPECIAL"/>
    <s v="5064E"/>
    <s v="GRE de Ingeniería Térmica"/>
    <s v="GRUPO-A1"/>
    <s v="GRE de Ingeniería Térmica"/>
    <s v="1S"/>
    <n v="16521843"/>
    <s v="DOMÉNECH"/>
    <s v="SUBIRÁN"/>
    <s v="JUANA"/>
    <s v="DOMÉNECH SUBIRÁN, JUANA"/>
    <x v="1"/>
    <x v="0"/>
    <x v="0"/>
    <n v="4"/>
    <n v="0"/>
    <s v="judomene"/>
    <s v="juana.domenech@unirioja.es"/>
    <n v="2.5"/>
    <n v="2.5"/>
    <n v="504"/>
    <s v="PROFESOR TITULAR UNIVERSIDAD"/>
    <s v="01A"/>
    <s v="TIEMPO COMPLETO AMPLIADO"/>
    <s v="2012-09-01 00:00:00.0"/>
    <s v="null"/>
    <s v="DF100132"/>
    <s v="TITULAR DE UNIVERSIDAD"/>
    <s v="R110"/>
    <x v="10"/>
    <n v="590"/>
    <s v="MÁQUINAS Y MOTORES TÉRMICOS"/>
  </r>
  <r>
    <x v="22"/>
    <n v="16606034"/>
    <x v="6"/>
    <n v="5064"/>
    <s v="5064E"/>
    <s v="GRUPO-A2"/>
    <s v="Ingeniería Térmica"/>
    <s v="GRE"/>
    <s v="GRUPO REDUCIDO ESPECIAL"/>
    <s v="5064E"/>
    <s v="GRE de Ingeniería Térmica"/>
    <s v="GRUPO-A2"/>
    <s v="GRE de Ingeniería Térmica"/>
    <s v="1S"/>
    <n v="16606034"/>
    <s v="LAS HERAS"/>
    <s v="CASAS"/>
    <s v="JESÚS"/>
    <s v="LAS HERAS CASAS, JESÚS"/>
    <x v="1"/>
    <x v="0"/>
    <x v="0"/>
    <n v="0"/>
    <n v="0"/>
    <s v="jelas-he"/>
    <s v="jesus.las-herasc@unirioja.es"/>
    <n v="2.5"/>
    <n v="2.5"/>
    <n v="532"/>
    <s v="LABORAL DOCENTE-ASOCIADO"/>
    <s v="P04"/>
    <s v="TIEMPO PARCIAL (4+4 HORAS)"/>
    <s v="2018-09-17 00:00:00.0"/>
    <s v="2019-09-14 00:00:00.0"/>
    <s v="PI101041"/>
    <s v="PROFESOR ASOCIADO"/>
    <s v="R110"/>
    <x v="10"/>
    <n v="590"/>
    <s v="MÁQUINAS Y MOTORES TÉRMICOS"/>
  </r>
  <r>
    <x v="22"/>
    <n v="16606912"/>
    <x v="6"/>
    <n v="5064"/>
    <s v="5064E"/>
    <s v="GRUPO-A3"/>
    <s v="Ingeniería Térmica"/>
    <s v="GRE"/>
    <s v="GRUPO REDUCIDO ESPECIAL"/>
    <s v="5064E"/>
    <s v="GRE de Ingeniería Térmica"/>
    <s v="GRUPO-A3"/>
    <s v="GRE de Ingeniería Térmica"/>
    <s v="1S"/>
    <n v="16606912"/>
    <s v="GARCÍA"/>
    <s v="LOZANO"/>
    <s v="CÉSAR"/>
    <s v="GARCÍA LOZANO, CÉSAR"/>
    <x v="1"/>
    <x v="0"/>
    <x v="1"/>
    <n v="1"/>
    <n v="0"/>
    <s v="cegarcia"/>
    <s v="cesar.garcia@unirioja.es"/>
    <n v="2.5"/>
    <n v="2.5"/>
    <n v="536"/>
    <s v="PROFESOR INTERINO"/>
    <s v="C01"/>
    <s v="TIEMPO COMPLETO"/>
    <s v="2013-09-16 00:00:00.0"/>
    <s v="null"/>
    <s v="PI100918"/>
    <s v="PROFESOR CONTRATADO INTERINO"/>
    <s v="R110"/>
    <x v="10"/>
    <n v="590"/>
    <s v="MÁQUINAS Y MOTORES TÉRMICOS"/>
  </r>
  <r>
    <x v="22"/>
    <n v="16535939"/>
    <x v="6"/>
    <n v="5064"/>
    <s v="5064E"/>
    <s v="GRUPO-A4"/>
    <s v="Ingeniería Térmica"/>
    <s v="GRE"/>
    <s v="GRUPO REDUCIDO ESPECIAL"/>
    <s v="5064E"/>
    <s v="GRE de Ingeniería Térmica"/>
    <s v="GRUPO-A4"/>
    <s v="GRE de Ingeniería Térmica"/>
    <s v="1S"/>
    <n v="16535939"/>
    <s v="MENDÍVIL"/>
    <s v="GIRO"/>
    <s v="MANUEL ANTONIO"/>
    <s v="MENDÍVIL GIRO, MANUEL ANTONIO"/>
    <x v="0"/>
    <x v="0"/>
    <x v="0"/>
    <n v="0"/>
    <n v="0"/>
    <s v="mamendiv"/>
    <s v="manuel-antonio.mendivil@unirioja.es"/>
    <n v="2.5"/>
    <n v="2.5"/>
    <n v="532"/>
    <s v="LABORAL DOCENTE-ASOCIADO"/>
    <s v="P04"/>
    <s v="TIEMPO PARCIAL (4+4 HORAS)"/>
    <s v="2016-09-15 00:00:00.0"/>
    <s v="2019-09-14 00:00:00.0"/>
    <s v="PI101042"/>
    <s v="PROFESOR ASOCIADO"/>
    <s v="R110"/>
    <x v="10"/>
    <n v="590"/>
    <s v="MÁQUINAS Y MOTORES TÉRMICOS"/>
  </r>
  <r>
    <x v="22"/>
    <n v="16513797"/>
    <x v="6"/>
    <n v="5065"/>
    <s v="5065G"/>
    <s v="GRUPO-A"/>
    <s v="Ingeniería Electrónica y Automática"/>
    <s v="GG"/>
    <s v="GRUPO GRANDE"/>
    <s v="5065G"/>
    <s v="GG de Ingeniería Electrónica y Automática"/>
    <s v="GRUPO-A"/>
    <s v="GG de Ingeniería Electrónica y Automática"/>
    <s v="1S"/>
    <n v="16513797"/>
    <s v="ZORZANO"/>
    <s v="MARTÍNEZ"/>
    <s v="JOSÉ MARÍA"/>
    <s v="ZORZANO MARTÍNEZ, JOSÉ MARÍA"/>
    <x v="1"/>
    <x v="1"/>
    <x v="0"/>
    <n v="6"/>
    <n v="0"/>
    <s v="jzorzano"/>
    <s v="jose.zorzano@unirioja.es"/>
    <n v="1"/>
    <n v="1"/>
    <n v="506"/>
    <s v="PROFESOR TITULAR DE ESCUELA UNIVERSITARI"/>
    <s v="01A"/>
    <s v="TIEMPO COMPLETO AMPLIADO"/>
    <s v="2012-09-01 00:00:00.0"/>
    <s v="null"/>
    <s v="DF31835"/>
    <s v="TITULAR DE ESCUELAS UNIVERSITARIAS"/>
    <s v="R109"/>
    <x v="9"/>
    <n v="785"/>
    <s v="TECNOLOGÍA ELECTRÓNICA"/>
  </r>
  <r>
    <x v="22"/>
    <n v="16565868"/>
    <x v="6"/>
    <n v="5065"/>
    <s v="5065G"/>
    <s v="GRUPO-A"/>
    <s v="Ingeniería Electrónica y Automática"/>
    <s v="GG"/>
    <s v="GRUPO GRANDE"/>
    <s v="5065G"/>
    <s v="GG de Ingeniería Electrónica y Automática"/>
    <s v="GRUPO-A"/>
    <s v="GG de Ingeniería Electrónica y Automática"/>
    <s v="1S"/>
    <n v="16565868"/>
    <s v="JIMÉNEZ"/>
    <s v="MACÍAS"/>
    <s v="EMILIO"/>
    <s v="JIMÉNEZ MACÍAS, EMILIO"/>
    <x v="0"/>
    <x v="0"/>
    <x v="0"/>
    <n v="3"/>
    <n v="3"/>
    <s v="emjimene"/>
    <s v="emilio.jimenez@unirioja.es"/>
    <n v="1"/>
    <n v="1"/>
    <n v="500"/>
    <s v="CATEDRATICO DE UNIVERSIDAD"/>
    <s v="C01"/>
    <s v="TIEMPO COMPLETO"/>
    <s v="2016-04-15 00:00:00.0"/>
    <s v="null"/>
    <s v="DF100329"/>
    <s v="CATEDRÁTICO DE UNIVERSIDAD"/>
    <s v="R109"/>
    <x v="9"/>
    <n v="520"/>
    <s v="INGENIERÍA DE SISTEMAS Y AUTOMÁTICA"/>
  </r>
  <r>
    <x v="22"/>
    <n v="16518274"/>
    <x v="6"/>
    <n v="5065"/>
    <s v="5065E"/>
    <s v="GRUPO-A1"/>
    <s v="Ingeniería Electrónica y Automática"/>
    <s v="GRE"/>
    <s v="GRUPO REDUCIDO ESPECIAL"/>
    <s v="5065E"/>
    <s v="GRE de Ingeniería Electrónica y Automática"/>
    <s v="GRUPO-A1"/>
    <s v="GRE de Ingeniería Electrónica y Automática"/>
    <s v="1S"/>
    <n v="16518274"/>
    <s v="ZORZANO"/>
    <s v="MARTÍNEZ"/>
    <s v="LUIS FRANCISCO"/>
    <s v="ZORZANO MARTÍNEZ, LUIS FRANCISCO"/>
    <x v="1"/>
    <x v="0"/>
    <x v="0"/>
    <n v="6"/>
    <n v="0"/>
    <s v="lzorzano"/>
    <s v="luis.zorzano@unirioja.es"/>
    <n v="2.5"/>
    <n v="2.5"/>
    <n v="505"/>
    <s v="CATEDRATICO ESCUELA UNIVERSITARIA"/>
    <s v="01A"/>
    <s v="TIEMPO COMPLETO AMPLIADO"/>
    <s v="2012-09-01 00:00:00.0"/>
    <s v="null"/>
    <s v="DF100144"/>
    <s v="CATEDRÁTICO DE ESCUELA UNIVERSITARIA"/>
    <s v="R109"/>
    <x v="9"/>
    <n v="785"/>
    <s v="TECNOLOGÍA ELECTRÓNICA"/>
  </r>
  <r>
    <x v="22"/>
    <n v="16549785"/>
    <x v="6"/>
    <n v="5065"/>
    <s v="5065E"/>
    <s v="GRUPO-A2"/>
    <s v="Ingeniería Electrónica y Automática"/>
    <s v="GRE"/>
    <s v="GRUPO REDUCIDO ESPECIAL"/>
    <s v="5065E"/>
    <s v="GRE de Ingeniería Electrónica y Automática"/>
    <s v="GRUPO-A2"/>
    <s v="GRE de Ingeniería Electrónica y Automática"/>
    <s v="1S"/>
    <n v="16549785"/>
    <s v="VICUÑA"/>
    <s v="MARTÍNEZ"/>
    <s v="JAVIER ESTEBAN"/>
    <s v="VICUÑA MARTÍNEZ, JAVIER ESTEBAN"/>
    <x v="0"/>
    <x v="0"/>
    <x v="1"/>
    <n v="4"/>
    <n v="0"/>
    <s v="javicuna"/>
    <s v="javier.vicuna@unirioja.es"/>
    <n v="2.5"/>
    <n v="2.5"/>
    <n v="535"/>
    <s v="COLABORADOR-TIPO 1"/>
    <s v="C01"/>
    <s v="TIEMPO COMPLETO"/>
    <s v="2006-10-01 00:00:00.0"/>
    <s v="null"/>
    <s v="LD100575"/>
    <s v="COLABORADOR TIPO 1"/>
    <s v="R109"/>
    <x v="9"/>
    <n v="785"/>
    <s v="TECNOLOGÍA ELECTRÓNICA"/>
  </r>
  <r>
    <x v="22"/>
    <n v="13142250"/>
    <x v="6"/>
    <n v="5065"/>
    <s v="5065E"/>
    <s v="GRUPO-A3"/>
    <s v="Ingeniería Electrónica y Automática"/>
    <s v="GRE"/>
    <s v="GRUPO REDUCIDO ESPECIAL"/>
    <s v="5065E"/>
    <s v="GRE de Ingeniería Electrónica y Automática"/>
    <s v="GRUPO-A3"/>
    <s v="GRE de Ingeniería Electrónica y Automática"/>
    <s v="1S"/>
    <n v="13142250"/>
    <s v="GIL"/>
    <s v="MARTÍNEZ"/>
    <s v="MONTSERRAT"/>
    <s v="GIL MARTÍNEZ, MONTSERRAT"/>
    <x v="0"/>
    <x v="0"/>
    <x v="0"/>
    <n v="4"/>
    <n v="2"/>
    <s v="mogil"/>
    <s v="montse.gil@unirioja.es"/>
    <n v="2.5"/>
    <n v="2.5"/>
    <n v="504"/>
    <s v="PROFESOR TITULAR UNIVERSIDAD"/>
    <s v="C01"/>
    <s v="TIEMPO COMPLETO"/>
    <s v="2017-12-21 00:00:00.0"/>
    <s v="null"/>
    <s v="DF100289"/>
    <s v="PROFESOR TITULAR DE UNIVERSIDAD"/>
    <s v="R109"/>
    <x v="9"/>
    <n v="520"/>
    <s v="INGENIERÍA DE SISTEMAS Y AUTOMÁTICA"/>
  </r>
  <r>
    <x v="22"/>
    <n v="13155868"/>
    <x v="6"/>
    <n v="5066"/>
    <s v="5066G"/>
    <s v="GRUPO-A"/>
    <s v="Dirección Integrada de Proyectos"/>
    <s v="GG"/>
    <s v="GRUPO GRANDE"/>
    <s v="5066G"/>
    <s v="GG de Dirección Integrada de Proyectos"/>
    <s v="GRUPO-A"/>
    <s v="GG de Dirección Integrada de Proyectos"/>
    <s v="1S"/>
    <n v="13155868"/>
    <s v="ALBA"/>
    <s v="ELÍAS"/>
    <s v="FERNANDO"/>
    <s v="ALBA ELÍAS, FERNANDO"/>
    <x v="0"/>
    <x v="0"/>
    <x v="0"/>
    <n v="3"/>
    <n v="2"/>
    <s v="falba"/>
    <s v="fernando.alba@unirioja.es"/>
    <n v="2"/>
    <n v="2"/>
    <n v="504"/>
    <s v="PROFESOR TITULAR UNIVERSIDAD"/>
    <s v="C01"/>
    <s v="TIEMPO COMPLETO"/>
    <s v="2007-10-09 00:00:00.0"/>
    <s v="null"/>
    <s v="DF100214"/>
    <s v="PROFESOR TITULAR DE UNIVERSIDAD"/>
    <s v="R110"/>
    <x v="10"/>
    <n v="720"/>
    <s v="PROYECTOS DE INGENIERÍA"/>
  </r>
  <r>
    <x v="22"/>
    <n v="5402584"/>
    <x v="6"/>
    <n v="5066"/>
    <s v="5066L"/>
    <s v="GRUPO-A2"/>
    <s v="Dirección Integrada de Proyectos"/>
    <s v="GL"/>
    <s v="GRUPO DE LABORATORIO"/>
    <s v="5066L"/>
    <s v="GL de Dirección Integrada de Proyectos"/>
    <s v="GRUPO-A2"/>
    <s v="GL de Dirección Integrada de Proyectos"/>
    <s v="1S"/>
    <n v="5402584"/>
    <s v="GUTIÉRREZ"/>
    <s v="LÓPEZ"/>
    <s v="JOSÉ LUIS"/>
    <s v="GUTIÉRREZ LÓPEZ, JOSÉ LUIS"/>
    <x v="0"/>
    <x v="1"/>
    <x v="1"/>
    <n v="0"/>
    <n v="0"/>
    <s v="jogutirr"/>
    <s v="jose-luis.gutirrez@unirioja.es"/>
    <n v="1.5"/>
    <n v="1.5"/>
    <n v="532"/>
    <s v="LABORAL DOCENTE-ASOCIADO"/>
    <s v="P04"/>
    <s v="TIEMPO PARCIAL (4+4 HORAS)"/>
    <s v="2018-09-24 00:00:00.0"/>
    <s v="2019-09-14 00:00:00.0"/>
    <s v="PI101423"/>
    <s v="PROFESOR ASOCIADO"/>
    <s v="R110"/>
    <x v="10"/>
    <n v="720"/>
    <s v="PROYECTOS DE INGENIERÍA"/>
  </r>
  <r>
    <x v="22"/>
    <n v="16594506"/>
    <x v="6"/>
    <n v="5067"/>
    <s v="5067G"/>
    <s v="GRUPO-A"/>
    <s v="Dirección Estratégica e Innovación"/>
    <s v="GG"/>
    <s v="GRUPO GRANDE"/>
    <s v="5067G"/>
    <s v="GG de Dirección Estratégica e Innovación"/>
    <s v="GRUPO-A"/>
    <s v="GG de Dirección Estratégica e Innovación"/>
    <s v="2S"/>
    <n v="16594506"/>
    <s v="VARGAS"/>
    <s v="MONTOYA"/>
    <s v="PILAR"/>
    <s v="VARGAS MONTOYA, PILAR"/>
    <x v="1"/>
    <x v="0"/>
    <x v="0"/>
    <n v="3"/>
    <n v="0"/>
    <s v="pivargas"/>
    <s v="pilar.vargas@unirioja.es"/>
    <n v="2"/>
    <n v="2"/>
    <n v="504"/>
    <s v="PROFESOR TITULAR UNIVERSIDAD"/>
    <s v="C01"/>
    <s v="TIEMPO COMPLETO"/>
    <s v="2018-11-26 00:00:00.0"/>
    <s v="null"/>
    <s v="DF100362"/>
    <s v="PROFESOR TITULAR DE UNIVERSIDAD"/>
    <s v="R104"/>
    <x v="0"/>
    <n v="650"/>
    <s v="ORGANIZACIÓN DE EMPRESAS"/>
  </r>
  <r>
    <x v="22"/>
    <n v="72778836"/>
    <x v="6"/>
    <n v="5067"/>
    <s v="5067E"/>
    <s v="GRUPO-A1"/>
    <s v="Dirección Estratégica e Innovación"/>
    <s v="GRE"/>
    <s v="GRUPO REDUCIDO ESPECIAL"/>
    <s v="5067E"/>
    <s v="GRE de Dirección Estratégica e Innovación"/>
    <s v="GRUPO-A1"/>
    <s v="GRE de Dirección Estratégica e Innovación"/>
    <s v="2S"/>
    <n v="72778836"/>
    <s v="ÁLVAREZ"/>
    <s v="GURREA"/>
    <s v="JUAN CARLOS"/>
    <s v="ÁLVAREZ GURREA, JUAN CARLOS"/>
    <x v="1"/>
    <x v="1"/>
    <x v="0"/>
    <n v="0"/>
    <n v="0"/>
    <s v="jualvag"/>
    <s v="juan-carlos.alvarez@unirioja.es"/>
    <n v="2.5"/>
    <n v="2.5"/>
    <n v="532"/>
    <s v="LABORAL DOCENTE-ASOCIADO"/>
    <s v="P06"/>
    <s v="TIEMPO PARCIAL (6+6 HORAS)"/>
    <s v="2015-09-15 00:00:00.0"/>
    <s v="2019-09-14 00:00:00.0"/>
    <s v="PI101026"/>
    <s v="PROFESOR ASOCIADO"/>
    <s v="R104"/>
    <x v="0"/>
    <n v="650"/>
    <s v="ORGANIZACIÓN DE EMPRESAS"/>
  </r>
  <r>
    <x v="22"/>
    <n v="815254"/>
    <x v="6"/>
    <n v="5067"/>
    <s v="5067E"/>
    <s v="GRUPO-A3"/>
    <s v="Dirección Estratégica e Innovación"/>
    <s v="GRE"/>
    <s v="GRUPO REDUCIDO ESPECIAL"/>
    <s v="5067E"/>
    <s v="GRE de Dirección Estratégica e Innovación"/>
    <s v="GRUPO-A3"/>
    <s v="GRE de Dirección Estratégica e Innovación"/>
    <s v="2S"/>
    <n v="815254"/>
    <s v="MARTÍNEZ"/>
    <s v="CALVO"/>
    <s v="MARÍA ÁNGELES"/>
    <s v="MARTÍNEZ CALVO, MARÍA ÁNGELES"/>
    <x v="0"/>
    <x v="0"/>
    <x v="0"/>
    <n v="5"/>
    <n v="0"/>
    <s v="anmartin"/>
    <s v="marian.martinez@unirioja.es"/>
    <n v="2.5"/>
    <n v="2.5"/>
    <n v="506"/>
    <s v="PROFESOR TITULAR DE ESCUELA UNIVERSITARI"/>
    <s v="01A"/>
    <s v="TIEMPO COMPLETO AMPLIADO"/>
    <s v="2012-09-01 00:00:00.0"/>
    <s v="null"/>
    <s v="DF31868"/>
    <s v="TITULAR DE ESCUELAS UNIVERSITARIAS"/>
    <s v="R110"/>
    <x v="10"/>
    <n v="65"/>
    <s v="CIENCIA DE LOS MATERIALES E INGENIERÍA METALÚRGICA"/>
  </r>
  <r>
    <x v="22"/>
    <n v="16561901"/>
    <x v="6"/>
    <n v="5068"/>
    <s v="5068G"/>
    <s v="GRUPO-A"/>
    <s v="Construcciones Industriales"/>
    <s v="GG"/>
    <s v="GRUPO GRANDE"/>
    <s v="5068G"/>
    <s v="GG de Construcciones Industriales"/>
    <s v="GRUPO-A"/>
    <s v="GG de Construcciones Industriales"/>
    <s v="2S"/>
    <n v="16561901"/>
    <s v="FRAILE"/>
    <s v="GARCÍA"/>
    <s v="ESTEBAN"/>
    <s v="FRAILE GARCÍA, ESTEBAN"/>
    <x v="1"/>
    <x v="0"/>
    <x v="1"/>
    <n v="2"/>
    <n v="0"/>
    <s v="esfraile"/>
    <s v="esteban.fraile@unirioja.es"/>
    <n v="2"/>
    <n v="2"/>
    <n v="536"/>
    <s v="PROFESOR INTERINO"/>
    <s v="C01"/>
    <s v="TIEMPO COMPLETO"/>
    <s v="2012-09-01 00:00:00.0"/>
    <s v="null"/>
    <s v="PI100871"/>
    <s v="PROFESOR CONTRATADO INTERINO"/>
    <s v="R110"/>
    <x v="10"/>
    <n v="605"/>
    <s v="MECÁNICA DE MEDIOS CONTINUOS Y TEORÍA DE ESTRUCTUR"/>
  </r>
  <r>
    <x v="22"/>
    <n v="16588620"/>
    <x v="6"/>
    <n v="5068"/>
    <s v="5068L"/>
    <s v="GRUPO-A1"/>
    <s v="Construcciones Industriales"/>
    <s v="GL"/>
    <s v="GRUPO DE LABORATORIO"/>
    <s v="5068L"/>
    <s v="GL de Construcciones Industriales"/>
    <s v="GRUPO-A1"/>
    <s v="GL de Construcciones Industriales"/>
    <s v="2S"/>
    <n v="16588620"/>
    <s v="FERREIRO"/>
    <s v="CABELLO"/>
    <s v="JAVIER"/>
    <s v="FERREIRO CABELLO, JAVIER"/>
    <x v="0"/>
    <x v="0"/>
    <x v="1"/>
    <n v="0"/>
    <n v="0"/>
    <s v="jaferrei"/>
    <s v="javier.ferreiro@unirioja.es"/>
    <n v="1.4"/>
    <n v="1.4"/>
    <n v="532"/>
    <s v="LABORAL DOCENTE-ASOCIADO"/>
    <s v="P06"/>
    <s v="TIEMPO PARCIAL (6+6 HORAS)"/>
    <s v="2018-09-28 00:00:00.0"/>
    <s v="2019-09-14 00:00:00.0"/>
    <s v="PI101044"/>
    <s v="PROFESOR ASOCIADO"/>
    <s v="R110"/>
    <x v="10"/>
    <n v="605"/>
    <s v="MECÁNICA DE MEDIOS CONTINUOS Y TEORÍA DE ESTRUCTUR"/>
  </r>
  <r>
    <x v="22"/>
    <n v="16538994"/>
    <x v="6"/>
    <n v="5068"/>
    <s v="5068R"/>
    <s v="GRUPO-A1"/>
    <s v="Construcciones Industriales"/>
    <s v="GR"/>
    <s v="GRUPO REDUCIDO"/>
    <s v="5068R"/>
    <s v="GR de Construcciones Industriales"/>
    <s v="GRUPO-A1"/>
    <s v="GR de Construcciones Industriales"/>
    <s v="2S"/>
    <n v="16538994"/>
    <s v="MARTÍNEZ DE PISÓN"/>
    <s v="ASCACÍBAR"/>
    <s v="EDUARDO"/>
    <s v="MARTÍNEZ DE PISÓN ASCACÍBAR, EDUARDO"/>
    <x v="1"/>
    <x v="1"/>
    <x v="0"/>
    <n v="4"/>
    <n v="1"/>
    <s v="edmartin"/>
    <s v="eduardo.mtnezdepison@unirioja.es"/>
    <n v="1.5"/>
    <n v="1.5"/>
    <n v="504"/>
    <s v="PROFESOR TITULAR UNIVERSIDAD"/>
    <s v="C01"/>
    <s v="TIEMPO COMPLETO"/>
    <s v="2014-09-15 00:00:00.0"/>
    <s v="null"/>
    <s v="DF100069"/>
    <s v="TITULAR DE UNIVERSIDAD"/>
    <s v="R110"/>
    <x v="10"/>
    <n v="605"/>
    <s v="MECÁNICA DE MEDIOS CONTINUOS Y TEORÍA DE ESTRUCTUR"/>
  </r>
  <r>
    <x v="22"/>
    <n v="16541257"/>
    <x v="6"/>
    <n v="5069"/>
    <s v="5069G"/>
    <s v="GRUPO-A"/>
    <s v="Instalaciones Industriales"/>
    <s v="GG"/>
    <s v="GRUPO GRANDE"/>
    <s v="5069G"/>
    <s v="GG de Instalaciones Industriales"/>
    <s v="GRUPO-A"/>
    <s v="GG de Instalaciones Industriales"/>
    <s v="2S"/>
    <n v="16541257"/>
    <s v="ZORZANO"/>
    <s v="SANTAMARÍA"/>
    <s v="PEDRO JOSÉ"/>
    <s v="ZORZANO SANTAMARÍA, PEDRO JOSÉ"/>
    <x v="1"/>
    <x v="0"/>
    <x v="0"/>
    <n v="4"/>
    <n v="2"/>
    <s v="pzorzano"/>
    <s v="pedrojose.zorzano@unirioja.es"/>
    <n v="1"/>
    <n v="1"/>
    <n v="504"/>
    <s v="PROFESOR TITULAR UNIVERSIDAD"/>
    <s v="C01"/>
    <s v="TIEMPO COMPLETO"/>
    <s v="2015-12-23 00:00:00.0"/>
    <s v="null"/>
    <s v="DF31818"/>
    <s v="PROFESOR TITULAR ESCUELA UNIVERSITARIA"/>
    <s v="R109"/>
    <x v="9"/>
    <n v="535"/>
    <s v="INGENIERÍA ELÉCTRICA"/>
  </r>
  <r>
    <x v="22"/>
    <n v="16553320"/>
    <x v="6"/>
    <n v="5069"/>
    <s v="5069G"/>
    <s v="GRUPO-A"/>
    <s v="Instalaciones Industriales"/>
    <s v="GG"/>
    <s v="GRUPO GRANDE"/>
    <s v="5069G"/>
    <s v="GG de Instalaciones Industriales"/>
    <s v="GRUPO-A"/>
    <s v="GG de Instalaciones Industriales"/>
    <s v="2S"/>
    <n v="16553320"/>
    <s v="ELVIRA"/>
    <s v="IZURRATEGUI"/>
    <s v="CARLOS"/>
    <s v="ELVIRA IZURRATEGUI, CARLOS"/>
    <x v="1"/>
    <x v="0"/>
    <x v="1"/>
    <n v="5"/>
    <n v="0"/>
    <s v="celvira"/>
    <s v="carlos.elvira@unirioja.es"/>
    <n v="1"/>
    <n v="1"/>
    <n v="506"/>
    <s v="PROFESOR TITULAR DE ESCUELA UNIVERSITARI"/>
    <s v="01A"/>
    <s v="TIEMPO COMPLETO AMPLIADO"/>
    <s v="2012-09-01 00:00:00.0"/>
    <s v="null"/>
    <s v="DF31778"/>
    <s v="TITULAR DE ESCUELAS UNIVERSITARIAS"/>
    <s v="R109"/>
    <x v="9"/>
    <n v="520"/>
    <s v="INGENIERÍA DE SISTEMAS Y AUTOMÁTICA"/>
  </r>
  <r>
    <x v="22"/>
    <n v="16608199"/>
    <x v="6"/>
    <n v="5069"/>
    <s v="5069E"/>
    <s v="GRUPO-A1"/>
    <s v="Instalaciones Industriales"/>
    <s v="GRE"/>
    <s v="GRUPO REDUCIDO ESPECIAL"/>
    <s v="5069E"/>
    <s v="GRE de Instalaciones Industriales"/>
    <s v="GRUPO-A1"/>
    <s v="GRE de Instalaciones Industriales"/>
    <s v="2S"/>
    <n v="16608199"/>
    <s v="MUÑOZ"/>
    <s v="JIMÉNEZ"/>
    <s v="ANDRÉS"/>
    <s v="MUÑOZ JIMÉNEZ, ANDRÉS"/>
    <x v="1"/>
    <x v="1"/>
    <x v="0"/>
    <n v="0"/>
    <n v="0"/>
    <s v="anmunoz"/>
    <s v="andres.munoz@unirioja.es"/>
    <n v="2.5"/>
    <n v="2.5"/>
    <n v="536"/>
    <s v="PROFESOR INTERINO"/>
    <s v="P02"/>
    <s v="TIEMPO PARCIAL (2+2 HORAS)"/>
    <s v="2018-09-17 00:00:00.0"/>
    <s v="null"/>
    <s v="PI101377"/>
    <s v="PROFESOR CONTRATADO INTERINO"/>
    <s v="R109"/>
    <x v="9"/>
    <n v="535"/>
    <s v="INGENIERÍA ELÉCTRICA"/>
  </r>
  <r>
    <x v="22"/>
    <n v="16604826"/>
    <x v="6"/>
    <n v="5069"/>
    <s v="5069E"/>
    <s v="GRUPO-A3"/>
    <s v="Instalaciones Industriales"/>
    <s v="GRE"/>
    <s v="GRUPO REDUCIDO ESPECIAL"/>
    <s v="5069E"/>
    <s v="GRE de Instalaciones Industriales"/>
    <s v="GRUPO-A3"/>
    <s v="GRE de Instalaciones Industriales"/>
    <s v="2S"/>
    <n v="16604826"/>
    <s v="OLASOLO"/>
    <s v="ALONSO"/>
    <s v="PABLO"/>
    <s v="OLASOLO ALONSO, PABLO"/>
    <x v="1"/>
    <x v="1"/>
    <x v="0"/>
    <n v="0"/>
    <n v="0"/>
    <s v="paolasol"/>
    <s v="pablo.olasolo@alum.unirioja.es"/>
    <n v="2.5"/>
    <n v="2.5"/>
    <n v="532"/>
    <s v="LABORAL DOCENTE-ASOCIADO"/>
    <s v="P05"/>
    <s v="TIEMPO PARCIAL (5+5 HORAS)"/>
    <s v="2019-02-04 00:00:00.0"/>
    <s v="2019-09-14 00:00:00.0"/>
    <s v="PI101381"/>
    <s v="PROFESOR ASOCIADO"/>
    <s v="R110"/>
    <x v="10"/>
    <n v="590"/>
    <s v="MÁQUINAS Y MOTORES TÉRMICOS"/>
  </r>
  <r>
    <x v="22"/>
    <n v="16553057"/>
    <x v="6"/>
    <n v="5070"/>
    <s v="5070G"/>
    <s v="GRUPO-A"/>
    <s v="Prácticas externas"/>
    <s v="GG"/>
    <s v="GRUPO GRANDE"/>
    <s v="5070G"/>
    <s v="GG de Prácticas externas"/>
    <s v="GRUPO-A"/>
    <s v="GG de Prácticas externas"/>
    <s v="1S"/>
    <n v="16553057"/>
    <s v="SÁENZ DIEZ"/>
    <s v="MURO"/>
    <s v="JUAN CARLOS"/>
    <s v="SÁENZ DIEZ MURO, JUAN CARLOS"/>
    <x v="0"/>
    <x v="0"/>
    <x v="0"/>
    <n v="4"/>
    <n v="0"/>
    <s v="jusaenzd"/>
    <s v="juan-carlos.saenz-diez@unirioja.es"/>
    <n v="0.1"/>
    <n v="0.1"/>
    <n v="504"/>
    <s v="PROFESOR TITULAR UNIVERSIDAD"/>
    <s v="C01"/>
    <s v="TIEMPO COMPLETO"/>
    <s v="2018-11-26 00:00:00.0"/>
    <s v="null"/>
    <s v="DF31811"/>
    <s v="TITULAR DE UNIVERSIDAD"/>
    <s v="R109"/>
    <x v="9"/>
    <n v="535"/>
    <s v="INGENIERÍA ELÉCTRICA"/>
  </r>
  <r>
    <x v="22"/>
    <n v="16541690"/>
    <x v="6"/>
    <n v="5071"/>
    <s v="5071G"/>
    <s v="GRUPO-A"/>
    <s v="Tecnologías de la Información y de la Comunicación Industriales I"/>
    <s v="GG"/>
    <s v="GRUPO GRANDE"/>
    <s v="5071G"/>
    <s v="GG de Tecnologías de la Información y de la Comunicación Industriales I"/>
    <s v="GRUPO-A"/>
    <s v="GG de Tecnologías de la Información y de la Comunicación Industriales I"/>
    <s v="1S"/>
    <n v="16541690"/>
    <s v="BRETÓN"/>
    <s v="RODRÍGUEZ"/>
    <s v="JAVIER"/>
    <s v="BRETÓN RODRÍGUEZ, JAVIER"/>
    <x v="1"/>
    <x v="1"/>
    <x v="1"/>
    <n v="5"/>
    <n v="0"/>
    <s v="jabreton"/>
    <s v="javier.breton@unirioja.es"/>
    <n v="1"/>
    <n v="1"/>
    <n v="506"/>
    <s v="PROFESOR TITULAR DE ESCUELA UNIVERSITARI"/>
    <s v="01A"/>
    <s v="TIEMPO COMPLETO AMPLIADO"/>
    <s v="2012-09-01 00:00:00.0"/>
    <s v="null"/>
    <s v="DF100087"/>
    <s v="TITULAR DE ESCUELA UNIVERSITARIA"/>
    <s v="R109"/>
    <x v="9"/>
    <n v="520"/>
    <s v="INGENIERÍA DE SISTEMAS Y AUTOMÁTICA"/>
  </r>
  <r>
    <x v="22"/>
    <n v="16561526"/>
    <x v="6"/>
    <n v="5072"/>
    <s v="5072G"/>
    <s v="GRUPO-A"/>
    <s v="Tecnologías de la Información y de la Comunicación Industriales II"/>
    <s v="GG"/>
    <s v="GRUPO GRANDE"/>
    <s v="5072G"/>
    <s v="GG de Tecnologías de la Información y de la Comunicación Industriales II"/>
    <s v="GRUPO-A"/>
    <s v="GG de Tecnologías de la Información y de la Comunicación Industriales II"/>
    <s v="1S"/>
    <n v="16561526"/>
    <s v="MARTÍNEZ DE PISÓN"/>
    <s v="ASCACIBAR"/>
    <s v="FCO.JAVIER"/>
    <s v="MARTÍNEZ DE PISÓN ASCACIBAR, FCO.JAVIER"/>
    <x v="0"/>
    <x v="0"/>
    <x v="0"/>
    <n v="4"/>
    <n v="3"/>
    <s v="fjmartin"/>
    <s v="fjmartin@unirioja.es"/>
    <n v="2"/>
    <n v="2"/>
    <n v="500"/>
    <s v="CATEDRATICO DE UNIVERSIDAD"/>
    <s v="01R"/>
    <s v="TIEMPO COMPLETO REDUCIDO"/>
    <s v="2018-11-26 00:00:00.0"/>
    <s v="null"/>
    <s v="DF32041"/>
    <s v="CATEDRÁTICO DE UNIVERSIDAD"/>
    <s v="R110"/>
    <x v="10"/>
    <n v="720"/>
    <s v="PROYECTOS DE INGENIERÍA"/>
  </r>
  <r>
    <x v="22"/>
    <n v="16557336"/>
    <x v="6"/>
    <n v="5073"/>
    <s v="5073G"/>
    <s v="GRUPO-A"/>
    <s v="Energías Renovables I"/>
    <s v="GG"/>
    <s v="GRUPO GRANDE"/>
    <s v="5073G"/>
    <s v="GG de Energías Renovables I"/>
    <s v="GRUPO-A"/>
    <s v="GG de Energías Renovables I"/>
    <s v="1S"/>
    <n v="16557336"/>
    <s v="BLANCO"/>
    <s v="BARRERO"/>
    <s v="JUAN MANUEL"/>
    <s v="BLANCO BARRERO, JUAN MANUEL"/>
    <x v="0"/>
    <x v="0"/>
    <x v="0"/>
    <n v="4"/>
    <n v="1"/>
    <s v="jbblanco"/>
    <s v="juan-manuel.blanco@unirioja.es"/>
    <n v="2"/>
    <n v="2"/>
    <n v="504"/>
    <s v="PROFESOR TITULAR UNIVERSIDAD"/>
    <s v="C01"/>
    <s v="TIEMPO COMPLETO"/>
    <s v="2015-11-13 00:00:00.0"/>
    <s v="null"/>
    <s v="DF100035"/>
    <s v="PROFESOR TITULAR DE UNIVERSIDAD"/>
    <s v="R109"/>
    <x v="9"/>
    <n v="535"/>
    <s v="INGENIERÍA ELÉCTRICA"/>
  </r>
  <r>
    <x v="23"/>
    <n v="15863391"/>
    <x v="6"/>
    <n v="5076"/>
    <s v="5076G"/>
    <s v="GRUPO-A"/>
    <s v="Gestión de recursos hídricos"/>
    <s v="GG"/>
    <s v="GRUPO GRANDE"/>
    <s v="5076G"/>
    <s v="GG de Gestión de recursos hídricos"/>
    <s v="GRUPO-A"/>
    <s v="GG de Gestión de recursos hídricos"/>
    <s v="1S"/>
    <n v="15863391"/>
    <s v="PEÑA"/>
    <s v="NAVARIDAS"/>
    <s v="JOSÉ MIGUEL"/>
    <s v="PEÑA NAVARIDAS, JOSÉ MIGUEL"/>
    <x v="1"/>
    <x v="0"/>
    <x v="0"/>
    <n v="4"/>
    <n v="0"/>
    <s v="jopena"/>
    <s v="jmiguel.penya@unirioja.es"/>
    <n v="2"/>
    <n v="2"/>
    <n v="533"/>
    <s v="COLABORADOR-TIPO 2 (Doctor)"/>
    <s v="C01"/>
    <s v="TIEMPO COMPLETO"/>
    <s v="2006-10-01 00:00:00.0"/>
    <s v="null"/>
    <s v="LD100579"/>
    <s v="PROFESOR COLABORADOR TIPO 2"/>
    <s v="R101"/>
    <x v="4"/>
    <n v="500"/>
    <s v="INGENIERÍA AGROFORESTAL"/>
  </r>
  <r>
    <x v="23"/>
    <n v="16521843"/>
    <x v="6"/>
    <n v="5077"/>
    <s v="5077G"/>
    <s v="GRUPO-A"/>
    <s v="Ahorro y eficiencia energética en el sector agroalimentario"/>
    <s v="GG"/>
    <s v="GRUPO GRANDE"/>
    <s v="5077G"/>
    <s v="GG de Ahorro y eficiencia energética en el sector agroalimentario"/>
    <s v="GRUPO-A"/>
    <s v="GG de Ahorro y eficiencia energética en el sector agroalimentario"/>
    <s v="1S"/>
    <n v="16521843"/>
    <s v="DOMÉNECH"/>
    <s v="SUBIRÁN"/>
    <s v="JUANA"/>
    <s v="DOMÉNECH SUBIRÁN, JUANA"/>
    <x v="1"/>
    <x v="0"/>
    <x v="0"/>
    <n v="4"/>
    <n v="0"/>
    <s v="judomene"/>
    <s v="juana.domenech@unirioja.es"/>
    <n v="2"/>
    <n v="2"/>
    <n v="504"/>
    <s v="PROFESOR TITULAR UNIVERSIDAD"/>
    <s v="01A"/>
    <s v="TIEMPO COMPLETO AMPLIADO"/>
    <s v="2012-09-01 00:00:00.0"/>
    <s v="null"/>
    <s v="DF100132"/>
    <s v="TITULAR DE UNIVERSIDAD"/>
    <s v="R110"/>
    <x v="10"/>
    <n v="590"/>
    <s v="MÁQUINAS Y MOTORES TÉRMICOS"/>
  </r>
  <r>
    <x v="23"/>
    <n v="71427482"/>
    <x v="6"/>
    <n v="5078"/>
    <s v="5078G"/>
    <s v="GRUPO-A"/>
    <s v="Ingeniería Rural"/>
    <s v="GG"/>
    <s v="GRUPO GRANDE"/>
    <s v="5078G"/>
    <s v="GG de Ingeniería Rural"/>
    <s v="GRUPO-A"/>
    <s v="GG de Ingeniería Rural"/>
    <s v="2S"/>
    <n v="71427482"/>
    <s v="TASCÓN"/>
    <s v="VEGAS"/>
    <s v="ALBERTO"/>
    <s v="TASCÓN VEGAS, ALBERTO"/>
    <x v="0"/>
    <x v="0"/>
    <x v="0"/>
    <n v="0"/>
    <n v="1"/>
    <s v="altascon"/>
    <s v="alberto.tascon@unirioja.es"/>
    <n v="2.4"/>
    <n v="2.4"/>
    <s v="A-0504"/>
    <s v="PROFESOR TITULAR UNIVERSIDAD"/>
    <s v="C01"/>
    <s v="TIEMPO COMPLETO"/>
    <s v="2010-09-01 00:00:00.0"/>
    <s v="null"/>
    <s v="DF100264"/>
    <s v="PROFESOR TITULAR INTERINO"/>
    <s v="R101"/>
    <x v="4"/>
    <n v="500"/>
    <s v="INGENIERÍA AGROFORESTAL"/>
  </r>
  <r>
    <x v="23"/>
    <n v="16591357"/>
    <x v="6"/>
    <n v="5078"/>
    <s v="5078L"/>
    <s v="GRUPO-A1"/>
    <s v="Ingeniería Rural"/>
    <s v="GL"/>
    <s v="GRUPO DE LABORATORIO"/>
    <s v="5078L"/>
    <s v="GL de Ingeniería Rural"/>
    <s v="GRUPO-A1"/>
    <s v="GL de Ingeniería Rural"/>
    <s v="2S"/>
    <n v="16591357"/>
    <s v="LÓPEZ"/>
    <s v="OCÓN"/>
    <s v="ELENA"/>
    <s v="LÓPEZ OCÓN, ELENA"/>
    <x v="1"/>
    <x v="0"/>
    <x v="1"/>
    <n v="0"/>
    <n v="0"/>
    <s v="ellopeo"/>
    <s v="elena.lopez@unirioja.es"/>
    <n v="0.2"/>
    <n v="0.2"/>
    <n v="536"/>
    <s v="PROFESOR INTERINO"/>
    <s v="P02"/>
    <s v="TIEMPO PARCIAL (2+2 HORAS)"/>
    <s v="2019-02-21 00:00:00.0"/>
    <s v="2019-09-14 00:00:00.0"/>
    <s v="PI101459"/>
    <s v="PROFESOR CONTRATADO INTERINO"/>
    <s v="R101"/>
    <x v="4"/>
    <n v="500"/>
    <s v="INGENIERÍA AGROFORESTAL"/>
  </r>
  <r>
    <x v="23"/>
    <n v="16539010"/>
    <x v="6"/>
    <n v="5079"/>
    <s v="5079G"/>
    <s v="GRUPO-A"/>
    <s v="Ordenación y gestión del territorio"/>
    <s v="GG"/>
    <s v="GRUPO GRANDE"/>
    <s v="5079G"/>
    <s v="GG de Ordenación y gestión del territorio"/>
    <s v="GRUPO-A"/>
    <s v="GG de Ordenación y gestión del territorio"/>
    <s v="1S"/>
    <n v="16539010"/>
    <s v="RUIZ"/>
    <s v="FLAÑO"/>
    <s v="PURIFICACIÓN"/>
    <s v="RUIZ FLAÑO, PURIFICACIÓN"/>
    <x v="1"/>
    <x v="0"/>
    <x v="0"/>
    <n v="5"/>
    <n v="4"/>
    <s v="puruiz"/>
    <s v="purificacion.ruiz@unirioja.es"/>
    <n v="0.6"/>
    <n v="0.6"/>
    <n v="504"/>
    <s v="PROFESOR TITULAR UNIVERSIDAD"/>
    <s v="01R"/>
    <s v="TIEMPO COMPLETO REDUCIDO"/>
    <s v="2017-09-15 00:00:00.0"/>
    <s v="null"/>
    <s v="DF3369"/>
    <s v="PROFESOR TITULAR DE UNIVERSIDAD"/>
    <s v="R114"/>
    <x v="3"/>
    <n v="430"/>
    <s v="GEOGRAFÍA FÍSICA"/>
  </r>
  <r>
    <x v="23"/>
    <n v="50793513"/>
    <x v="6"/>
    <n v="5079"/>
    <s v="5079G"/>
    <s v="GRUPO-A"/>
    <s v="Ordenación y gestión del territorio"/>
    <s v="GG"/>
    <s v="GRUPO GRANDE"/>
    <s v="5079G"/>
    <s v="GG de Ordenación y gestión del territorio"/>
    <s v="GRUPO-A"/>
    <s v="GG de Ordenación y gestión del territorio"/>
    <s v="1S"/>
    <n v="50793513"/>
    <s v="PAEZ DE LA CADENA"/>
    <s v="TORTOSA"/>
    <s v="FRANCISCO"/>
    <s v="PAEZ DE LA CADENA TORTOSA, FRANCISCO"/>
    <x v="1"/>
    <x v="1"/>
    <x v="0"/>
    <n v="4"/>
    <n v="0"/>
    <s v="franpaez"/>
    <s v="paco.pc@unirioja.es"/>
    <n v="0.6"/>
    <n v="0.6"/>
    <n v="504"/>
    <s v="PROFESOR TITULAR UNIVERSIDAD"/>
    <s v="C01"/>
    <s v="TIEMPO COMPLETO"/>
    <s v="2018-09-17 00:00:00.0"/>
    <s v="null"/>
    <s v="DF100079"/>
    <s v="PROFESOR TITULAR DE UNIVERSIDAD"/>
    <s v="R101"/>
    <x v="4"/>
    <n v="705"/>
    <s v="PRODUCCIÓN VEGETAL"/>
  </r>
  <r>
    <x v="23"/>
    <n v="50301761"/>
    <x v="6"/>
    <n v="5079"/>
    <s v="5079I"/>
    <s v="GRUPO-A1"/>
    <s v="Ordenación y gestión del territorio"/>
    <s v="GI"/>
    <s v="GRUPO DE INFORMÁTICA"/>
    <s v="5079I"/>
    <s v="GI de Ordenación y gestión del territorio"/>
    <s v="GRUPO-A1"/>
    <s v="GI de Ordenación y gestión del territorio"/>
    <s v="1S"/>
    <n v="50301761"/>
    <s v="PRADO"/>
    <s v="VILLAR"/>
    <s v="EDUARDO"/>
    <s v="PRADO VILLAR, EDUARDO"/>
    <x v="1"/>
    <x v="0"/>
    <x v="1"/>
    <n v="5"/>
    <n v="0"/>
    <s v="eduprado"/>
    <s v="eduardo.prado@unirioja.es"/>
    <n v="1"/>
    <n v="1"/>
    <n v="506"/>
    <s v="PROFESOR TITULAR DE ESCUELA UNIVERSITARI"/>
    <s v="01A"/>
    <s v="TIEMPO COMPLETO AMPLIADO"/>
    <s v="2012-09-01 00:00:00.0"/>
    <s v="null"/>
    <s v="DF3168"/>
    <s v="TITULAR DE ESCUELAS UNIVERSITARIAS"/>
    <s v="R101"/>
    <x v="4"/>
    <n v="705"/>
    <s v="PRODUCCIÓN VEGETAL"/>
  </r>
  <r>
    <x v="23"/>
    <n v="17437495"/>
    <x v="6"/>
    <n v="5080"/>
    <s v="5080G"/>
    <s v="GRUPO-A"/>
    <s v="Protección integrada de cultivos"/>
    <s v="GG"/>
    <s v="GRUPO GRANDE"/>
    <s v="5080G"/>
    <s v="GG de Protección integrada de cultivos"/>
    <s v="GRUPO-A"/>
    <s v="GG de Protección integrada de cultivos"/>
    <s v="2S"/>
    <n v="17437495"/>
    <s v="MARCO"/>
    <s v="MANCEBÓN"/>
    <s v="VICENTE SANTIAGO"/>
    <s v="MARCO MANCEBÓN, VICENTE SANTIAGO"/>
    <x v="0"/>
    <x v="0"/>
    <x v="0"/>
    <n v="4"/>
    <n v="3"/>
    <s v="vimarco"/>
    <s v="vicente.marco@unirioja.es"/>
    <n v="1"/>
    <n v="1"/>
    <n v="504"/>
    <s v="PROFESOR TITULAR UNIVERSIDAD"/>
    <s v="01R"/>
    <s v="TIEMPO COMPLETO REDUCIDO"/>
    <s v="2014-09-15 00:00:00.0"/>
    <s v="null"/>
    <s v="DF3157"/>
    <s v="TITULAR DE UNIVERSIDAD"/>
    <s v="R101"/>
    <x v="4"/>
    <n v="705"/>
    <s v="PRODUCCIÓN VEGETAL"/>
  </r>
  <r>
    <x v="23"/>
    <n v="72778746"/>
    <x v="6"/>
    <n v="5080"/>
    <s v="5080G"/>
    <s v="GRUPO-A"/>
    <s v="Protección integrada de cultivos"/>
    <s v="GG"/>
    <s v="GRUPO GRANDE"/>
    <s v="5080G"/>
    <s v="GG de Protección integrada de cultivos"/>
    <s v="GRUPO-A"/>
    <s v="GG de Protección integrada de cultivos"/>
    <s v="2S"/>
    <n v="72778746"/>
    <s v="PÉREZ"/>
    <s v="MORENO"/>
    <s v="IGNACIO"/>
    <s v="PÉREZ MORENO, IGNACIO"/>
    <x v="0"/>
    <x v="0"/>
    <x v="0"/>
    <n v="5"/>
    <n v="3"/>
    <s v="igperez"/>
    <s v="ignacio.perez@unirioja.es"/>
    <n v="1"/>
    <n v="1"/>
    <n v="504"/>
    <s v="PROFESOR TITULAR UNIVERSIDAD"/>
    <s v="01R"/>
    <s v="TIEMPO COMPLETO REDUCIDO"/>
    <s v="2017-09-15 00:00:00.0"/>
    <s v="null"/>
    <s v="DF3158"/>
    <s v="TITULAR DE UNIVERSIDAD"/>
    <s v="R101"/>
    <x v="4"/>
    <n v="705"/>
    <s v="PRODUCCIÓN VEGETAL"/>
  </r>
  <r>
    <x v="23"/>
    <n v="16506579"/>
    <x v="6"/>
    <n v="5081"/>
    <s v="5081G"/>
    <s v="GRUPO-A"/>
    <s v="Sistemas de producción vegetal"/>
    <s v="GG"/>
    <s v="GRUPO GRANDE"/>
    <s v="5081G"/>
    <s v="GG de Sistemas de producción vegetal"/>
    <s v="GRUPO-A"/>
    <s v="GG de Sistemas de producción vegetal"/>
    <s v="2S"/>
    <n v="16506579"/>
    <s v="MARTÍNEZ DE TODA"/>
    <s v="FERNÁNDEZ"/>
    <s v="FERNANDO"/>
    <s v="MARTÍNEZ DE TODA FERNÁNDEZ, FERNANDO"/>
    <x v="0"/>
    <x v="1"/>
    <x v="0"/>
    <n v="6"/>
    <n v="5"/>
    <s v="fmartine"/>
    <s v="fernando.martinezdetoda@unirioja.es"/>
    <n v="0.6"/>
    <n v="0.6"/>
    <n v="500"/>
    <s v="CATEDRATICO DE UNIVERSIDAD"/>
    <s v="01R"/>
    <s v="TIEMPO COMPLETO REDUCIDO"/>
    <s v="2012-09-01 00:00:00.0"/>
    <s v="null"/>
    <s v="DF100030"/>
    <s v="CATEDRÁTICO DE UNIVERSIDAD"/>
    <s v="R101"/>
    <x v="4"/>
    <n v="705"/>
    <s v="PRODUCCIÓN VEGETAL"/>
  </r>
  <r>
    <x v="23"/>
    <n v="9373135"/>
    <x v="6"/>
    <n v="5082"/>
    <s v="5082G"/>
    <s v="GRUPO-A"/>
    <s v="Nuevas tecnologías de la producción vegetal"/>
    <s v="GG"/>
    <s v="GRUPO GRANDE"/>
    <s v="5082G"/>
    <s v="GG de Nuevas tecnologías de la producción vegetal"/>
    <s v="GRUPO-A"/>
    <s v="GG de Nuevas tecnologías de la producción vegetal"/>
    <s v="2S"/>
    <n v="9373135"/>
    <s v="MENÉNDEZ"/>
    <s v="MENÉNDEZ"/>
    <s v="CRISTINA"/>
    <s v="MENÉNDEZ MENÉNDEZ, CRISTINA"/>
    <x v="1"/>
    <x v="0"/>
    <x v="0"/>
    <n v="5"/>
    <n v="2"/>
    <s v="crmenend"/>
    <s v="cristina.menendez@unirioja.es"/>
    <n v="1.6"/>
    <n v="1.6"/>
    <n v="504"/>
    <s v="PROFESOR TITULAR UNIVERSIDAD"/>
    <s v="C01"/>
    <s v="TIEMPO COMPLETO"/>
    <s v="2018-09-17 00:00:00.0"/>
    <s v="null"/>
    <s v="DF100044"/>
    <s v="TITULAR UNIVERSIDAD"/>
    <s v="R101"/>
    <x v="4"/>
    <n v="705"/>
    <s v="PRODUCCIÓN VEGETAL"/>
  </r>
  <r>
    <x v="23"/>
    <n v="16531083"/>
    <x v="6"/>
    <n v="5082"/>
    <s v="5082G"/>
    <s v="GRUPO-A"/>
    <s v="Nuevas tecnologías de la producción vegetal"/>
    <s v="GG"/>
    <s v="GRUPO GRANDE"/>
    <s v="5082G"/>
    <s v="GG de Nuevas tecnologías de la producción vegetal"/>
    <s v="GRUPO-A"/>
    <s v="GG de Nuevas tecnologías de la producción vegetal"/>
    <s v="2S"/>
    <n v="16531083"/>
    <s v="TOMÁS"/>
    <s v="LAS HERAS"/>
    <s v="RAFAEL"/>
    <s v="TOMÁS LAS HERAS, RAFAEL"/>
    <x v="0"/>
    <x v="0"/>
    <x v="0"/>
    <n v="6"/>
    <n v="3"/>
    <s v="ratomas"/>
    <s v="rafael.tomas@unirioja.es"/>
    <n v="0.1"/>
    <n v="0.1"/>
    <n v="504"/>
    <s v="PROFESOR TITULAR UNIVERSIDAD"/>
    <s v="01R"/>
    <s v="TIEMPO COMPLETO REDUCIDO"/>
    <s v="2017-09-15 00:00:00.0"/>
    <s v="null"/>
    <s v="DF100086"/>
    <s v="TITULAR DE ESCUELA UNIVERSITARIA"/>
    <s v="R101"/>
    <x v="4"/>
    <n v="412"/>
    <s v="FISIOLOGÍA VEGETAL"/>
  </r>
  <r>
    <x v="23"/>
    <n v="16532287"/>
    <x v="6"/>
    <n v="5082"/>
    <s v="5082G"/>
    <s v="GRUPO-A"/>
    <s v="Nuevas tecnologías de la producción vegetal"/>
    <s v="GG"/>
    <s v="GRUPO GRANDE"/>
    <s v="5082G"/>
    <s v="GG de Nuevas tecnologías de la producción vegetal"/>
    <s v="GRUPO-A"/>
    <s v="GG de Nuevas tecnologías de la producción vegetal"/>
    <s v="2S"/>
    <n v="16532287"/>
    <s v="MARTÍNEZ"/>
    <s v="ABAIGAR"/>
    <s v="JAVIER"/>
    <s v="MARTÍNEZ ABAIGAR, JAVIER"/>
    <x v="0"/>
    <x v="1"/>
    <x v="0"/>
    <n v="6"/>
    <n v="4"/>
    <s v="jabaigar"/>
    <s v="javier.martinez@unirioja.es"/>
    <n v="0.3"/>
    <n v="0.3"/>
    <n v="500"/>
    <s v="CATEDRATICO DE UNIVERSIDAD"/>
    <s v="01R"/>
    <s v="TIEMPO COMPLETO REDUCIDO"/>
    <s v="2014-09-15 00:00:00.0"/>
    <s v="null"/>
    <s v="DF100229"/>
    <s v="CATEDRÁTICO DE UNIVERSIDAD"/>
    <s v="R101"/>
    <x v="4"/>
    <n v="63"/>
    <s v="BOTÁNICA"/>
  </r>
  <r>
    <x v="23"/>
    <n v="72779211"/>
    <x v="6"/>
    <n v="5082"/>
    <s v="5082G"/>
    <s v="GRUPO-A"/>
    <s v="Nuevas tecnologías de la producción vegetal"/>
    <s v="GG"/>
    <s v="GRUPO GRANDE"/>
    <s v="5082G"/>
    <s v="GG de Nuevas tecnologías de la producción vegetal"/>
    <s v="GRUPO-A"/>
    <s v="GG de Nuevas tecnologías de la producción vegetal"/>
    <s v="2S"/>
    <n v="72779211"/>
    <s v="MARTÍNEZ"/>
    <s v="VILLAR"/>
    <s v="MARÍA ELENA"/>
    <s v="MARTÍNEZ VILLAR, MARÍA ELENA"/>
    <x v="1"/>
    <x v="0"/>
    <x v="0"/>
    <n v="5"/>
    <n v="0"/>
    <s v="elmartin"/>
    <s v="elena.martinez@unirioja.es"/>
    <n v="0.4"/>
    <n v="0.4"/>
    <n v="506"/>
    <s v="PROFESOR TITULAR DE ESCUELA UNIVERSITARI"/>
    <s v="01A"/>
    <s v="TIEMPO COMPLETO AMPLIADO"/>
    <s v="2012-09-01 00:00:00.0"/>
    <s v="null"/>
    <s v="DF3167"/>
    <s v="TITULAR DE ESCUELAS UNIVERSITARIAS"/>
    <s v="R101"/>
    <x v="4"/>
    <n v="705"/>
    <s v="PRODUCCIÓN VEGETAL"/>
  </r>
  <r>
    <x v="23"/>
    <n v="8797523"/>
    <x v="6"/>
    <n v="5082"/>
    <s v="5082L"/>
    <s v="GRUPO-A1"/>
    <s v="Nuevas tecnologías de la producción vegetal"/>
    <s v="GL"/>
    <s v="GRUPO DE LABORATORIO"/>
    <s v="5082L"/>
    <s v="GL de Nuevas tecnologías de la producción vegetal"/>
    <s v="GRUPO-A1"/>
    <s v="GL de Nuevas tecnologías de la producción vegetal"/>
    <s v="2S"/>
    <n v="8797523"/>
    <s v="NÚÑEZ"/>
    <s v="OLIVERA"/>
    <s v="ENCARNACIÓN"/>
    <s v="NÚÑEZ OLIVERA, ENCARNACIÓN"/>
    <x v="0"/>
    <x v="1"/>
    <x v="0"/>
    <n v="6"/>
    <n v="4"/>
    <s v="eolivera"/>
    <s v="encarnacion.nunez@unirioja.es"/>
    <n v="0.4"/>
    <n v="0.4"/>
    <s v="A-0500"/>
    <s v="CATEDRATICO DE UNIVERSIDAD"/>
    <s v="01R"/>
    <s v="TIEMPO COMPLETO REDUCIDO"/>
    <s v="2015-09-15 00:00:00.0"/>
    <s v="null"/>
    <s v="DF100277"/>
    <s v="CATEDRÁTICO DE UNIVERSIDAD"/>
    <s v="R101"/>
    <x v="4"/>
    <n v="412"/>
    <s v="FISIOLOGÍA VEGETAL"/>
  </r>
  <r>
    <x v="23"/>
    <n v="25136873"/>
    <x v="6"/>
    <n v="5083"/>
    <s v="5083G"/>
    <s v="GRUPO-A"/>
    <s v="Biotecnología animal"/>
    <s v="GG"/>
    <s v="GRUPO GRANDE"/>
    <s v="5083G"/>
    <s v="GG de Biotecnología animal"/>
    <s v="GRUPO-A"/>
    <s v="GG de Biotecnología animal"/>
    <s v="1S"/>
    <n v="25136873"/>
    <s v="ZARAZAGA"/>
    <s v="CHAMORRO"/>
    <s v="MIRIAM"/>
    <s v="ZARAZAGA CHAMORRO, MIRIAM"/>
    <x v="0"/>
    <x v="1"/>
    <x v="0"/>
    <n v="5"/>
    <n v="3"/>
    <s v="myzaraza"/>
    <s v="myriam.zarazaga@unirioja.es"/>
    <n v="1.8"/>
    <n v="1.8"/>
    <n v="504"/>
    <s v="PROFESOR TITULAR UNIVERSIDAD"/>
    <s v="01R"/>
    <s v="TIEMPO COMPLETO REDUCIDO"/>
    <s v="2015-09-15 00:00:00.0"/>
    <s v="null"/>
    <s v="DF100142"/>
    <s v="PROFESOR TITULAR DE UNIVIERSIDADQ"/>
    <s v="R101"/>
    <x v="4"/>
    <n v="60"/>
    <s v="BIOQUÍMICA Y BIOLOGÍA MOLECULAR"/>
  </r>
  <r>
    <x v="23"/>
    <n v="72781903"/>
    <x v="6"/>
    <n v="5084"/>
    <s v="5084G"/>
    <s v="GRUPO-A"/>
    <s v="Tecnología de la producción animal"/>
    <s v="GG"/>
    <s v="GRUPO GRANDE"/>
    <s v="5084G"/>
    <s v="GG de Tecnología de la producción animal"/>
    <s v="GRUPO-A"/>
    <s v="GG de Tecnología de la producción animal"/>
    <s v="1S"/>
    <n v="72781903"/>
    <s v="ARBIZU"/>
    <s v="MILAGRO"/>
    <s v="MARÍA JULIA"/>
    <s v="ARBIZU MILAGRO, MARÍA JULIA"/>
    <x v="1"/>
    <x v="0"/>
    <x v="0"/>
    <n v="0"/>
    <n v="0"/>
    <s v="juarbizu"/>
    <s v="julia.arbizu@unirioja.es"/>
    <n v="3.6"/>
    <n v="3.6"/>
    <n v="536"/>
    <s v="PROFESOR INTERINO"/>
    <s v="C01"/>
    <s v="TIEMPO COMPLETO"/>
    <s v="2015-09-15 00:00:00.0"/>
    <s v="null"/>
    <s v="PI101012"/>
    <s v="PROFESOR CONTRATADO INTERINO"/>
    <s v="R101"/>
    <x v="4"/>
    <n v="500"/>
    <s v="INGENIERÍA AGROFORESTAL"/>
  </r>
  <r>
    <x v="23"/>
    <n v="15841424"/>
    <x v="6"/>
    <n v="5085"/>
    <s v="5085G"/>
    <s v="GRUPO-A"/>
    <s v="Industrias Agroalimentarias"/>
    <s v="GG"/>
    <s v="GRUPO GRANDE"/>
    <s v="5085G"/>
    <s v="GG de Industrias Agroalimentarias"/>
    <s v="GRUPO-A"/>
    <s v="GG de Industrias Agroalimentarias"/>
    <s v="2S"/>
    <n v="15841424"/>
    <s v="AYESTARÁN"/>
    <s v="ITURBE"/>
    <s v="Mª BELEN"/>
    <s v="AYESTARÁN ITURBE, Mª BELEN"/>
    <x v="0"/>
    <x v="1"/>
    <x v="0"/>
    <n v="4"/>
    <n v="3"/>
    <s v="beayesta"/>
    <s v="belen.ayestaran@unirioja.es"/>
    <n v="0"/>
    <n v="0"/>
    <n v="500"/>
    <s v="CATEDRATICO DE UNIVERSIDAD"/>
    <s v="01R"/>
    <s v="TIEMPO COMPLETO REDUCIDO"/>
    <s v="2018-12-05 00:00:00.0"/>
    <s v="null"/>
    <s v="DF100372"/>
    <s v="CATEDRÁTICO DE UNIVERSIDAD"/>
    <s v="R101"/>
    <x v="4"/>
    <n v="780"/>
    <s v="TECNOLOGÍA DE ALIMENTOS"/>
  </r>
  <r>
    <x v="23"/>
    <n v="16567034"/>
    <x v="6"/>
    <n v="5085"/>
    <s v="5085G"/>
    <s v="GRUPO-A"/>
    <s v="Industrias Agroalimentarias"/>
    <s v="GG"/>
    <s v="GRUPO GRANDE"/>
    <s v="5085G"/>
    <s v="GG de Industrias Agroalimentarias"/>
    <s v="GRUPO-A"/>
    <s v="GG de Industrias Agroalimentarias"/>
    <s v="2S"/>
    <n v="16567034"/>
    <s v="GUADALUPE"/>
    <s v="MÍNGUEZ"/>
    <s v="ZENAIDA"/>
    <s v="GUADALUPE MÍNGUEZ, ZENAIDA"/>
    <x v="1"/>
    <x v="1"/>
    <x v="0"/>
    <n v="2"/>
    <n v="0"/>
    <s v="zeguadal"/>
    <s v="zenaida.guadalupe@unirioja.es"/>
    <n v="0.9"/>
    <n v="0.9"/>
    <n v="504"/>
    <s v="PROFESOR TITULAR UNIVERSIDAD"/>
    <s v="C01"/>
    <s v="TIEMPO COMPLETO"/>
    <s v="2018-12-21 00:00:00.0"/>
    <s v="null"/>
    <s v="DF100361"/>
    <s v="PROFESOR TITULAR DE UNIVERSIDAD"/>
    <s v="R101"/>
    <x v="4"/>
    <n v="780"/>
    <s v="TECNOLOGÍA DE ALIMENTOS"/>
  </r>
  <r>
    <x v="23"/>
    <n v="690684"/>
    <x v="6"/>
    <n v="5085"/>
    <s v="5085L"/>
    <s v="GRUPO-A1"/>
    <s v="Industrias Agroalimentarias"/>
    <s v="GL"/>
    <s v="GRUPO DE LABORATORIO"/>
    <s v="5085L"/>
    <s v="GL de Industrias Agroalimentarias"/>
    <s v="GRUPO-A1"/>
    <s v="GL de Industrias Agroalimentarias"/>
    <s v="2S"/>
    <n v="690684"/>
    <s v="DIZY"/>
    <s v="SOTO"/>
    <s v="MARTA Mª INÉS"/>
    <s v="DIZY SOTO, MARTA Mª INÉS"/>
    <x v="1"/>
    <x v="0"/>
    <x v="0"/>
    <n v="5"/>
    <n v="3"/>
    <s v="madizy"/>
    <s v="marta.dizy@unirioja.es"/>
    <n v="0.2"/>
    <n v="0.2"/>
    <n v="504"/>
    <s v="PROFESOR TITULAR UNIVERSIDAD"/>
    <s v="01R"/>
    <s v="TIEMPO COMPLETO REDUCIDO"/>
    <s v="2017-09-15 00:00:00.0"/>
    <s v="null"/>
    <s v="DF348"/>
    <s v="TITULAR DE UNIVERSIDAD"/>
    <s v="R101"/>
    <x v="4"/>
    <n v="60"/>
    <s v="BIOQUÍMICA Y BIOLOGÍA MOLECULAR"/>
  </r>
  <r>
    <x v="23"/>
    <n v="9740221"/>
    <x v="6"/>
    <n v="5086"/>
    <s v="5086G"/>
    <s v="GRUPO-A"/>
    <s v="Seguridad Alimentaria"/>
    <s v="GG"/>
    <s v="GRUPO GRANDE"/>
    <s v="5086G"/>
    <s v="GG de Seguridad Alimentaria"/>
    <s v="GRUPO-A"/>
    <s v="GG de Seguridad Alimentaria"/>
    <s v="1S"/>
    <n v="9740221"/>
    <s v="GONZÁLEZ"/>
    <s v="FANDOS"/>
    <s v="MARÍA ELENA"/>
    <s v="GONZÁLEZ FANDOS, MARÍA ELENA"/>
    <x v="0"/>
    <x v="0"/>
    <x v="0"/>
    <n v="5"/>
    <n v="4"/>
    <s v="elengonz"/>
    <s v="elena.gonzalez@unirioja.es"/>
    <n v="1.1000000000000001"/>
    <n v="1.1000000000000001"/>
    <n v="500"/>
    <s v="CATEDRATICO DE UNIVERSIDAD"/>
    <s v="01R"/>
    <s v="TIEMPO COMPLETO REDUCIDO"/>
    <s v="2016-09-15 00:00:00.0"/>
    <s v="null"/>
    <s v="DF100230"/>
    <s v="CATEDRÁTICO DE UNIVERSIDAD"/>
    <s v="R101"/>
    <x v="4"/>
    <n v="780"/>
    <s v="TECNOLOGÍA DE ALIMENTOS"/>
  </r>
  <r>
    <x v="23"/>
    <n v="13142250"/>
    <x v="6"/>
    <n v="5087"/>
    <s v="5087G"/>
    <s v="GRUPO-A"/>
    <s v="Automatización y control de procesos Agroalimentarios"/>
    <s v="GG"/>
    <s v="GRUPO GRANDE"/>
    <s v="5087G"/>
    <s v="GG de Automatización y control de procesos Agroalimentarios"/>
    <s v="GRUPO-A"/>
    <s v="GG de Automatización y control de procesos Agroalimentarios"/>
    <s v="1S"/>
    <n v="13142250"/>
    <s v="GIL"/>
    <s v="MARTÍNEZ"/>
    <s v="MONTSERRAT"/>
    <s v="GIL MARTÍNEZ, MONTSERRAT"/>
    <x v="0"/>
    <x v="0"/>
    <x v="0"/>
    <n v="4"/>
    <n v="2"/>
    <s v="mogil"/>
    <s v="montse.gil@unirioja.es"/>
    <n v="1.5"/>
    <n v="1.5"/>
    <n v="504"/>
    <s v="PROFESOR TITULAR UNIVERSIDAD"/>
    <s v="C01"/>
    <s v="TIEMPO COMPLETO"/>
    <s v="2017-12-21 00:00:00.0"/>
    <s v="null"/>
    <s v="DF100289"/>
    <s v="PROFESOR TITULAR DE UNIVERSIDAD"/>
    <s v="R109"/>
    <x v="9"/>
    <n v="520"/>
    <s v="INGENIERÍA DE SISTEMAS Y AUTOMÁTICA"/>
  </r>
  <r>
    <x v="23"/>
    <n v="7974905"/>
    <x v="6"/>
    <n v="5088"/>
    <s v="5088G"/>
    <s v="GRUPO-A"/>
    <s v="Estrategia de la Empresa Agroalimentaria"/>
    <s v="GG"/>
    <s v="GRUPO GRANDE"/>
    <s v="5088G"/>
    <s v="GG de Estrategia de la Empresa Agroalimentaria"/>
    <s v="GRUPO-A"/>
    <s v="GG de Estrategia de la Empresa Agroalimentaria"/>
    <s v="2S"/>
    <n v="7974905"/>
    <s v="QUEIRUGA"/>
    <s v="DIOS"/>
    <s v="DOLORES ALICIA"/>
    <s v="QUEIRUGA DIOS, DOLORES ALICIA"/>
    <x v="1"/>
    <x v="1"/>
    <x v="0"/>
    <n v="0"/>
    <n v="0"/>
    <s v="doqueiru"/>
    <s v="dolores.queiruga@unirioja.es"/>
    <n v="1.5"/>
    <n v="1.5"/>
    <n v="504"/>
    <s v="PROFESOR TITULAR UNIVERSIDAD"/>
    <s v="C01"/>
    <s v="TIEMPO COMPLETO"/>
    <s v="2011-09-01 00:00:00.0"/>
    <s v="null"/>
    <s v="DF100301"/>
    <s v="PROFESOR TITULAR DE UNIVERSIDAD"/>
    <s v="R104"/>
    <x v="0"/>
    <n v="650"/>
    <s v="ORGANIZACIÓN DE EMPRESAS"/>
  </r>
  <r>
    <x v="23"/>
    <n v="16507414"/>
    <x v="6"/>
    <n v="5088"/>
    <s v="5088G"/>
    <s v="GRUPO-A"/>
    <s v="Estrategia de la Empresa Agroalimentaria"/>
    <s v="GG"/>
    <s v="GRUPO GRANDE"/>
    <s v="5088G"/>
    <s v="GG de Estrategia de la Empresa Agroalimentaria"/>
    <s v="GRUPO-A"/>
    <s v="GG de Estrategia de la Empresa Agroalimentaria"/>
    <s v="2S"/>
    <n v="16507414"/>
    <s v="SAINZ"/>
    <s v="OCHOA"/>
    <s v="ALBERTO"/>
    <s v="SAINZ OCHOA, ALBERTO"/>
    <x v="1"/>
    <x v="1"/>
    <x v="0"/>
    <n v="6"/>
    <n v="0"/>
    <s v="alsainz"/>
    <s v="alberto.sainz@unirioja.es"/>
    <n v="2.5"/>
    <n v="2.5"/>
    <n v="504"/>
    <s v="PROFESOR TITULAR UNIVERSIDAD"/>
    <s v="01A"/>
    <s v="TIEMPO COMPLETO AMPLIADO"/>
    <s v="2012-09-01 00:00:00.0"/>
    <s v="null"/>
    <s v="DF31301"/>
    <s v="TITULAR DE UNIVERSIDAD"/>
    <s v="R104"/>
    <x v="0"/>
    <n v="650"/>
    <s v="ORGANIZACIÓN DE EMPRESAS"/>
  </r>
  <r>
    <x v="23"/>
    <n v="10828501"/>
    <x v="6"/>
    <n v="5089"/>
    <s v="5089G"/>
    <s v="GRUPO-A"/>
    <s v="Marketing Agroalimentario"/>
    <s v="GG"/>
    <s v="GRUPO GRANDE"/>
    <s v="5089G"/>
    <s v="GG de Marketing Agroalimentario"/>
    <s v="GRUPO-A"/>
    <s v="GG de Marketing Agroalimentario"/>
    <s v="2S"/>
    <n v="10828501"/>
    <s v="RUIZ"/>
    <s v="VEGA"/>
    <s v="AGUSTÍN V."/>
    <s v="RUIZ VEGA, AGUSTÍN V."/>
    <x v="0"/>
    <x v="0"/>
    <x v="0"/>
    <n v="6"/>
    <n v="0"/>
    <s v="agusruve"/>
    <s v="agustin.ruiz@unirioja.es"/>
    <n v="1.6"/>
    <n v="1.6"/>
    <n v="500"/>
    <s v="CATEDRATICO DE UNIVERSIDAD"/>
    <s v="01A"/>
    <s v="TIEMPO COMPLETO AMPLIADO"/>
    <s v="2013-09-01 00:00:00.0"/>
    <s v="null"/>
    <s v="DF31131"/>
    <s v="CATEDRÁTICO DE UNIVERSIDAD"/>
    <s v="R104"/>
    <x v="0"/>
    <n v="95"/>
    <s v="COMERCIALIZACIÓN E INVESTIGACIÓN DE MERCADOS"/>
  </r>
  <r>
    <x v="23"/>
    <n v="72780423"/>
    <x v="6"/>
    <n v="5089"/>
    <s v="5089G"/>
    <s v="GRUPO-A"/>
    <s v="Marketing Agroalimentario"/>
    <s v="GG"/>
    <s v="GRUPO GRANDE"/>
    <s v="5089G"/>
    <s v="GG de Marketing Agroalimentario"/>
    <s v="GRUPO-A"/>
    <s v="GG de Marketing Agroalimentario"/>
    <s v="2S"/>
    <n v="72780423"/>
    <s v="RIAÑO"/>
    <s v="GIL"/>
    <s v="CONSUELO"/>
    <s v="RIAÑO GIL, CONSUELO"/>
    <x v="1"/>
    <x v="0"/>
    <x v="0"/>
    <n v="5"/>
    <n v="1"/>
    <s v="coriano"/>
    <s v="consuelo.riano@unirioja.es"/>
    <n v="1.4"/>
    <n v="1.4"/>
    <n v="504"/>
    <s v="PROFESOR TITULAR UNIVERSIDAD"/>
    <s v="01A"/>
    <s v="TIEMPO COMPLETO AMPLIADO"/>
    <s v="2018-09-17 00:00:00.0"/>
    <s v="null"/>
    <s v="DF31218"/>
    <s v="TITULAR DE UNIVERSIDAD"/>
    <s v="R104"/>
    <x v="0"/>
    <n v="95"/>
    <s v="COMERCIALIZACIÓN E INVESTIGACIÓN DE MERCADOS"/>
  </r>
  <r>
    <x v="24"/>
    <n v="16551912"/>
    <x v="6"/>
    <n v="5092"/>
    <s v="5092G"/>
    <s v="GRUPO-A"/>
    <s v="Lenguajes y paradigmas de programación"/>
    <s v="GG"/>
    <s v="GRUPO GRANDE"/>
    <s v="5092G"/>
    <s v="GG de Lenguajes y paradigmas de programación"/>
    <s v="GRUPO-A"/>
    <s v="GG de Lenguajes y paradigmas de programación"/>
    <s v="1S"/>
    <n v="16551912"/>
    <s v="GARCÍA"/>
    <s v="IZQUIERDO"/>
    <s v="FRANCISCO JOSÉ"/>
    <s v="GARCÍA IZQUIERDO, FRANCISCO JOSÉ"/>
    <x v="0"/>
    <x v="0"/>
    <x v="0"/>
    <n v="4"/>
    <n v="1"/>
    <s v="fgarcia"/>
    <s v="francisco.garcia@unirioja.es"/>
    <n v="0.5"/>
    <n v="0.5"/>
    <n v="534"/>
    <s v="CONTRATADO DOCTOR -TIPO 1"/>
    <s v="C01"/>
    <s v="TIEMPO COMPLETO"/>
    <s v="2013-07-20 00:00:00.0"/>
    <s v="null"/>
    <s v="LD100292"/>
    <s v="CONTRATADO DOCTOR"/>
    <s v="R111"/>
    <x v="7"/>
    <n v="570"/>
    <s v="LENGUAJES Y SISTEMAS INFORMÁTICOS"/>
  </r>
  <r>
    <x v="24"/>
    <n v="17710488"/>
    <x v="6"/>
    <n v="5092"/>
    <s v="5092G"/>
    <s v="GRUPO-A"/>
    <s v="Lenguajes y paradigmas de programación"/>
    <s v="GG"/>
    <s v="GRUPO GRANDE"/>
    <s v="5092G"/>
    <s v="GG de Lenguajes y paradigmas de programación"/>
    <s v="GRUPO-A"/>
    <s v="GG de Lenguajes y paradigmas de programación"/>
    <s v="1S"/>
    <n v="17710488"/>
    <s v="LAMBAN"/>
    <s v="PARDO"/>
    <s v="LAUREANO"/>
    <s v="LAMBAN PARDO, LAUREANO"/>
    <x v="0"/>
    <x v="0"/>
    <x v="0"/>
    <n v="6"/>
    <n v="2"/>
    <s v="lalamban"/>
    <s v="lalamban@unirioja.es"/>
    <n v="1"/>
    <n v="1"/>
    <n v="504"/>
    <s v="PROFESOR TITULAR UNIVERSIDAD"/>
    <s v="C01"/>
    <s v="TIEMPO COMPLETO"/>
    <s v="2016-09-15 00:00:00.0"/>
    <s v="null"/>
    <s v="DF32144"/>
    <s v="TITULAR DE ESCUELAS UNIVERSITARIAS"/>
    <s v="R111"/>
    <x v="7"/>
    <n v="75"/>
    <s v="CIENCIA DE LA COMPUTACIÓN E INTELIGENCIA ARTIFICIA"/>
  </r>
  <r>
    <x v="24"/>
    <n v="15973686"/>
    <x v="6"/>
    <n v="5094"/>
    <s v="5094G"/>
    <s v="GRUPO-A"/>
    <s v="Tratamiento de datos para la inteligencia empresarial"/>
    <s v="GG"/>
    <s v="GRUPO GRANDE"/>
    <s v="5094G"/>
    <s v="GG de Tratamiento de datos para la inteligencia empresarial"/>
    <s v="GRUPO-A"/>
    <s v="GG de Tratamiento de datos para la inteligencia empresarial"/>
    <s v="1S"/>
    <n v="15973686"/>
    <s v="JAIME"/>
    <s v="ELIZONDO"/>
    <s v="ARTURO"/>
    <s v="JAIME ELIZONDO, ARTURO"/>
    <x v="1"/>
    <x v="1"/>
    <x v="0"/>
    <n v="5"/>
    <n v="1"/>
    <s v="arjaime"/>
    <s v="arturo.jaime@unirioja.es"/>
    <n v="0.75"/>
    <n v="0.75"/>
    <n v="504"/>
    <s v="PROFESOR TITULAR UNIVERSIDAD"/>
    <s v="C01"/>
    <s v="TIEMPO COMPLETO"/>
    <s v="2015-09-15 00:00:00.0"/>
    <s v="null"/>
    <s v="DF100152"/>
    <s v="PROFESOR TITULAR DE UNIVERSIDAD"/>
    <s v="R111"/>
    <x v="7"/>
    <n v="570"/>
    <s v="LENGUAJES Y SISTEMAS INFORMÁTICOS"/>
  </r>
  <r>
    <x v="24"/>
    <n v="16575155"/>
    <x v="6"/>
    <n v="5094"/>
    <s v="5094G"/>
    <s v="GRUPO-A"/>
    <s v="Tratamiento de datos para la inteligencia empresarial"/>
    <s v="GG"/>
    <s v="GRUPO GRANDE"/>
    <s v="5094G"/>
    <s v="GG de Tratamiento de datos para la inteligencia empresarial"/>
    <s v="GRUPO-A"/>
    <s v="GG de Tratamiento de datos para la inteligencia empresarial"/>
    <s v="1S"/>
    <n v="16575155"/>
    <s v="DOMÍNGUEZ"/>
    <s v="PÉREZ"/>
    <s v="CÉSAR"/>
    <s v="DOMÍNGUEZ PÉREZ, CÉSAR"/>
    <x v="0"/>
    <x v="0"/>
    <x v="0"/>
    <n v="4"/>
    <n v="2"/>
    <s v="cedomin"/>
    <s v="cesar.dominguez@unirioja.es"/>
    <n v="0.75"/>
    <n v="0.75"/>
    <n v="504"/>
    <s v="PROFESOR TITULAR UNIVERSIDAD"/>
    <s v="C01"/>
    <s v="TIEMPO COMPLETO"/>
    <s v="2017-12-12 00:00:00.0"/>
    <s v="null"/>
    <s v="DF100346"/>
    <s v="PROFESOR TITULAR DE UNIVERSIDAD"/>
    <s v="R111"/>
    <x v="7"/>
    <n v="570"/>
    <s v="LENGUAJES Y SISTEMAS INFORMÁTICOS"/>
  </r>
  <r>
    <x v="24"/>
    <n v="16590764"/>
    <x v="6"/>
    <n v="5095"/>
    <s v="5095G"/>
    <s v="GRUPO-A"/>
    <s v="Técnicas para el desarrollo de software en producción"/>
    <s v="GG"/>
    <s v="GRUPO GRANDE"/>
    <s v="5095G"/>
    <s v="GG de Técnicas para el desarrollo de software en producción"/>
    <s v="GRUPO-A"/>
    <s v="GG de Técnicas para el desarrollo de software en producción"/>
    <s v="AN"/>
    <n v="16590764"/>
    <s v="ARANSAY"/>
    <s v="AZOFRA"/>
    <s v="JESÚS MARÍA"/>
    <s v="ARANSAY AZOFRA, JESÚS MARÍA"/>
    <x v="0"/>
    <x v="0"/>
    <x v="0"/>
    <n v="3"/>
    <n v="1"/>
    <s v="jearansa"/>
    <s v="jesus-maria.aransay@unirioja.es"/>
    <n v="1.5"/>
    <n v="1.5"/>
    <n v="534"/>
    <s v="CONTRATADO DOCTOR -TIPO 1"/>
    <s v="C01"/>
    <s v="TIEMPO COMPLETO"/>
    <s v="2010-09-01 00:00:00.0"/>
    <s v="null"/>
    <s v="PI100763"/>
    <s v="PROFESOR CONTRATADO DOCTOR"/>
    <s v="R111"/>
    <x v="7"/>
    <n v="75"/>
    <s v="CIENCIA DE LA COMPUTACIÓN E INTELIGENCIA ARTIFICIA"/>
  </r>
  <r>
    <x v="24"/>
    <n v="16545261"/>
    <x v="6"/>
    <n v="5096"/>
    <s v="5096G"/>
    <s v="GRUPO-A"/>
    <s v="Proyectos informáticos e Ingeniería del software"/>
    <s v="GG"/>
    <s v="GRUPO GRANDE"/>
    <s v="5096G"/>
    <s v="GG de Proyectos informáticos e Ingeniería del software"/>
    <s v="GRUPO-A"/>
    <s v="GG de Proyectos informáticos e Ingeniería del software"/>
    <s v="AN"/>
    <n v="16545261"/>
    <s v="OLARTE"/>
    <s v="LARREA"/>
    <s v="JUAN JOSÉ"/>
    <s v="OLARTE LARREA, JUAN JOSÉ"/>
    <x v="0"/>
    <x v="0"/>
    <x v="0"/>
    <n v="6"/>
    <n v="1"/>
    <s v="jjolarte"/>
    <s v="jjolarte@unirioja.es"/>
    <n v="1.5"/>
    <n v="1.5"/>
    <n v="504"/>
    <s v="PROFESOR TITULAR UNIVERSIDAD"/>
    <s v="C01"/>
    <s v="TIEMPO COMPLETO"/>
    <s v="2018-09-17 00:00:00.0"/>
    <s v="null"/>
    <s v="DF32239"/>
    <s v="PROFESOR TITULAR DE UNIVERSIDAD"/>
    <s v="R111"/>
    <x v="7"/>
    <n v="570"/>
    <s v="LENGUAJES Y SISTEMAS INFORMÁTICOS"/>
  </r>
  <r>
    <x v="24"/>
    <n v="16567689"/>
    <x v="6"/>
    <n v="5097"/>
    <s v="5097G"/>
    <s v="GRUPO-A"/>
    <s v="Informática para el sector agroalimentario"/>
    <s v="GG"/>
    <s v="GRUPO GRANDE"/>
    <s v="5097G"/>
    <s v="GG de Informática para el sector agroalimentario"/>
    <s v="GRUPO-A"/>
    <s v="GG de Informática para el sector agroalimentario"/>
    <s v="AN"/>
    <n v="16567689"/>
    <s v="SÁENZ DE CABEZÓN"/>
    <s v="IRIGARAY"/>
    <s v="EDUARDO"/>
    <s v="SÁENZ DE CABEZÓN IRIGARAY, EDUARDO"/>
    <x v="0"/>
    <x v="0"/>
    <x v="0"/>
    <n v="2"/>
    <n v="0"/>
    <s v="esaenz-d"/>
    <s v="eduardo.saenz-de-cabezon@unirioja.es"/>
    <n v="1"/>
    <n v="1"/>
    <n v="504"/>
    <s v="PROFESOR TITULAR UNIVERSIDAD"/>
    <s v="C01"/>
    <s v="TIEMPO COMPLETO"/>
    <s v="2018-12-18 00:00:00.0"/>
    <s v="null"/>
    <s v="DF100367"/>
    <s v="PROFESOR TITULAR DE UNIVERSIDAD"/>
    <s v="R111"/>
    <x v="7"/>
    <n v="570"/>
    <s v="LENGUAJES Y SISTEMAS INFORMÁTICOS"/>
  </r>
  <r>
    <x v="24"/>
    <n v="17437495"/>
    <x v="6"/>
    <n v="5097"/>
    <s v="5097G"/>
    <s v="GRUPO-A"/>
    <s v="Informática para el sector agroalimentario"/>
    <s v="GG"/>
    <s v="GRUPO GRANDE"/>
    <s v="5097G"/>
    <s v="GG de Informática para el sector agroalimentario"/>
    <s v="GRUPO-A"/>
    <s v="GG de Informática para el sector agroalimentario"/>
    <s v="AN"/>
    <n v="17437495"/>
    <s v="MARCO"/>
    <s v="MANCEBÓN"/>
    <s v="VICENTE SANTIAGO"/>
    <s v="MARCO MANCEBÓN, VICENTE SANTIAGO"/>
    <x v="0"/>
    <x v="0"/>
    <x v="0"/>
    <n v="4"/>
    <n v="3"/>
    <s v="vimarco"/>
    <s v="vicente.marco@unirioja.es"/>
    <n v="0.5"/>
    <n v="0.5"/>
    <n v="504"/>
    <s v="PROFESOR TITULAR UNIVERSIDAD"/>
    <s v="01R"/>
    <s v="TIEMPO COMPLETO REDUCIDO"/>
    <s v="2014-09-15 00:00:00.0"/>
    <s v="null"/>
    <s v="DF3157"/>
    <s v="TITULAR DE UNIVERSIDAD"/>
    <s v="R101"/>
    <x v="4"/>
    <n v="705"/>
    <s v="PRODUCCIÓN VEGETAL"/>
  </r>
  <r>
    <x v="24"/>
    <n v="16530493"/>
    <x v="6"/>
    <n v="5098"/>
    <s v="5098G"/>
    <s v="GRUPO-A"/>
    <s v="Modelización y tratamiento científico de datos"/>
    <s v="GG"/>
    <s v="GRUPO GRANDE"/>
    <s v="5098G"/>
    <s v="GG de Modelización y tratamiento científico de datos"/>
    <s v="GRUPO-A"/>
    <s v="GG de Modelización y tratamiento científico de datos"/>
    <s v="AN"/>
    <n v="16530493"/>
    <s v="VARONA"/>
    <s v="MALUMBRES"/>
    <s v="JUAN LUIS"/>
    <s v="VARONA MALUMBRES, JUAN LUIS"/>
    <x v="1"/>
    <x v="0"/>
    <x v="0"/>
    <n v="6"/>
    <n v="5"/>
    <s v="jvarona"/>
    <s v="jvarona@unirioja.es"/>
    <n v="0.5"/>
    <n v="0.5"/>
    <n v="500"/>
    <s v="CATEDRATICO DE UNIVERSIDAD"/>
    <s v="01R"/>
    <s v="TIEMPO COMPLETO REDUCIDO"/>
    <s v="2012-09-01 00:00:00.0"/>
    <s v="null"/>
    <s v="DF100234"/>
    <s v="CATEDRÁTICO DE UNIVERSIDAD"/>
    <s v="R111"/>
    <x v="7"/>
    <n v="595"/>
    <s v="MATEMÁTICA APLICADA"/>
  </r>
  <r>
    <x v="24"/>
    <n v="16536550"/>
    <x v="6"/>
    <n v="5098"/>
    <s v="5098G"/>
    <s v="GRUPO-A"/>
    <s v="Modelización y tratamiento científico de datos"/>
    <s v="GG"/>
    <s v="GRUPO GRANDE"/>
    <s v="5098G"/>
    <s v="GG de Modelización y tratamiento científico de datos"/>
    <s v="GRUPO-A"/>
    <s v="GG de Modelización y tratamiento científico de datos"/>
    <s v="AN"/>
    <n v="16536550"/>
    <s v="MATA"/>
    <s v="SOTÉS"/>
    <s v="ELOY JAVIER"/>
    <s v="MATA SOTÉS, ELOY JAVIER"/>
    <x v="0"/>
    <x v="1"/>
    <x v="0"/>
    <n v="5"/>
    <n v="1"/>
    <s v="mata"/>
    <s v="eloy.mata@unirioja.es"/>
    <n v="0.5"/>
    <n v="0.5"/>
    <n v="504"/>
    <s v="PROFESOR TITULAR UNIVERSIDAD"/>
    <s v="C01"/>
    <s v="TIEMPO COMPLETO"/>
    <s v="2018-09-17 00:00:00.0"/>
    <s v="null"/>
    <s v="DF32238"/>
    <s v="TITULAR DE UNIVERSIDAD"/>
    <s v="R111"/>
    <x v="7"/>
    <n v="570"/>
    <s v="LENGUAJES Y SISTEMAS INFORMÁTICOS"/>
  </r>
  <r>
    <x v="24"/>
    <n v="16580433"/>
    <x v="6"/>
    <n v="5098"/>
    <s v="5098G"/>
    <s v="GRUPO-A"/>
    <s v="Modelización y tratamiento científico de datos"/>
    <s v="GG"/>
    <s v="GRUPO GRANDE"/>
    <s v="5098G"/>
    <s v="GG de Modelización y tratamiento científico de datos"/>
    <s v="GRUPO-A"/>
    <s v="GG de Modelización y tratamiento científico de datos"/>
    <s v="AN"/>
    <n v="16580433"/>
    <s v="MARTÍNEZ"/>
    <s v="RUIZ"/>
    <s v="RODRIGO"/>
    <s v="MARTÍNEZ RUIZ, RODRIGO"/>
    <x v="0"/>
    <x v="1"/>
    <x v="0"/>
    <n v="2"/>
    <n v="0"/>
    <s v="romarine"/>
    <s v="rodrigo.martinez@unirioja.es"/>
    <n v="0.5"/>
    <n v="0.5"/>
    <n v="504"/>
    <s v="PROFESOR TITULAR UNIVERSIDAD"/>
    <s v="C01"/>
    <s v="TIEMPO COMPLETO"/>
    <s v="2018-12-18 00:00:00.0"/>
    <s v="null"/>
    <s v="DF100369"/>
    <s v="PROFESOR TITULAR DE UNIVERSIDAD"/>
    <s v="R112"/>
    <x v="8"/>
    <n v="755"/>
    <s v="QUÍMICA FÍSICA"/>
  </r>
  <r>
    <x v="24"/>
    <n v="16597051"/>
    <x v="6"/>
    <n v="5099"/>
    <s v="5099G"/>
    <s v="GRUPO-A"/>
    <s v="Procesamiento de imágenes digitales"/>
    <s v="GG"/>
    <s v="GRUPO GRANDE"/>
    <s v="5099G"/>
    <s v="GG de Procesamiento de imágenes digitales"/>
    <s v="GRUPO-A"/>
    <s v="GG de Procesamiento de imágenes digitales"/>
    <s v="AN"/>
    <n v="16597051"/>
    <s v="ROMERO"/>
    <s v="IBÁÑEZ"/>
    <s v="ANA"/>
    <s v="ROMERO IBÁÑEZ, ANA"/>
    <x v="0"/>
    <x v="0"/>
    <x v="0"/>
    <n v="2"/>
    <n v="0"/>
    <s v="anromero"/>
    <s v="ana.romero@unirioja.es"/>
    <n v="1.5"/>
    <n v="1.5"/>
    <n v="504"/>
    <s v="PROFESOR TITULAR UNIVERSIDAD"/>
    <s v="C01"/>
    <s v="TIEMPO COMPLETO"/>
    <s v="2018-12-18 00:00:00.0"/>
    <s v="null"/>
    <s v="DF100324"/>
    <s v="PROFESOR TITULAR DE UNIVERSIDAD"/>
    <s v="R111"/>
    <x v="7"/>
    <n v="75"/>
    <s v="CIENCIA DE LA COMPUTACIÓN E INTELIGENCIA ARTIFICIA"/>
  </r>
  <r>
    <x v="24"/>
    <n v="16607644"/>
    <x v="6"/>
    <n v="5100"/>
    <s v="5100G"/>
    <s v="GRUPO-A"/>
    <s v="Tecnologías semánticas"/>
    <s v="GG"/>
    <s v="GRUPO GRANDE"/>
    <s v="5100G"/>
    <s v="GG de Tecnologías semánticas"/>
    <s v="GRUPO-A"/>
    <s v="GG de Tecnologías semánticas"/>
    <s v="AN"/>
    <n v="16607644"/>
    <s v="IBÁÑEZ"/>
    <s v="SÁENZ LÓPEZ"/>
    <s v="MARÍA JOSÉ"/>
    <s v="IBÁÑEZ SÁENZ LÓPEZ, MARÍA JOSÉ"/>
    <x v="1"/>
    <x v="1"/>
    <x v="0"/>
    <n v="0"/>
    <n v="0"/>
    <s v="maibansa"/>
    <s v="maria-jose.ibanez@unirioja.es"/>
    <n v="0.9"/>
    <n v="0.9"/>
    <n v="532"/>
    <s v="LABORAL DOCENTE-ASOCIADO"/>
    <s v="P04"/>
    <s v="TIEMPO PARCIAL (4+4 HORAS)"/>
    <s v="2016-09-15 00:00:00.0"/>
    <s v="2019-09-14 00:00:00.0"/>
    <s v="PI101125"/>
    <s v="PROFESOR ASOCIADO"/>
    <s v="R111"/>
    <x v="7"/>
    <n v="75"/>
    <s v="CIENCIA DE LA COMPUTACIÓN E INTELIGENCIA ARTIFICIA"/>
  </r>
  <r>
    <x v="24"/>
    <n v="16613711"/>
    <x v="6"/>
    <n v="5100"/>
    <s v="5100G"/>
    <s v="GRUPO-A"/>
    <s v="Tecnologías semánticas"/>
    <s v="GG"/>
    <s v="GRUPO GRANDE"/>
    <s v="5100G"/>
    <s v="GG de Tecnologías semánticas"/>
    <s v="GRUPO-A"/>
    <s v="GG de Tecnologías semánticas"/>
    <s v="AN"/>
    <n v="16613711"/>
    <s v="HERAS"/>
    <s v="VICENTE"/>
    <s v="JÓNATAN"/>
    <s v="HERAS VICENTE, JÓNATAN"/>
    <x v="0"/>
    <x v="1"/>
    <x v="0"/>
    <n v="0"/>
    <n v="0"/>
    <s v="joheras"/>
    <s v="jonathan.heras@unirioja.es"/>
    <n v="0.6"/>
    <n v="0.6"/>
    <n v="536"/>
    <s v="PROFESOR INTERINO"/>
    <s v="C01"/>
    <s v="TIEMPO COMPLETO"/>
    <s v="2017-09-15 00:00:00.0"/>
    <s v="null"/>
    <s v="PI101271"/>
    <s v="PROFESOR CONTRATADO INTERINO"/>
    <s v="R111"/>
    <x v="7"/>
    <n v="75"/>
    <s v="CIENCIA DE LA COMPUTACIÓN E INTELIGENCIA ARTIFICIA"/>
  </r>
  <r>
    <x v="24"/>
    <n v="72791632"/>
    <x v="6"/>
    <n v="5101"/>
    <s v="5101G"/>
    <s v="GRUPO-A"/>
    <s v="Prácticas Externas I"/>
    <s v="GG"/>
    <s v="GRUPO GRANDE"/>
    <s v="5101G"/>
    <s v="GG de Prácticas Externas I"/>
    <s v="GRUPO-A"/>
    <s v="GG de Prácticas Externas I"/>
    <s v="2S"/>
    <n v="72791632"/>
    <s v="PÉREZ"/>
    <s v="VALLE"/>
    <s v="BEATRIZ"/>
    <s v="PÉREZ VALLE, BEATRIZ"/>
    <x v="0"/>
    <x v="0"/>
    <x v="0"/>
    <n v="2"/>
    <n v="0"/>
    <s v="beperev"/>
    <s v="beatriz.perez@unirioja.es"/>
    <n v="0.05"/>
    <n v="0.05"/>
    <n v="536"/>
    <s v="PROFESOR INTERINO"/>
    <s v="C01"/>
    <s v="TIEMPO COMPLETO"/>
    <s v="2009-10-01 00:00:00.0"/>
    <s v="null"/>
    <s v="PI100722"/>
    <s v="PROFESOR CONTRATADO INTERINO"/>
    <s v="R111"/>
    <x v="7"/>
    <n v="75"/>
    <s v="CIENCIA DE LA COMPUTACIÓN E INTELIGENCIA ARTIFICIA"/>
  </r>
  <r>
    <x v="24"/>
    <n v="16546828"/>
    <x v="6"/>
    <n v="5103"/>
    <s v="5103G"/>
    <s v="GRUPO-A"/>
    <s v="Plataformas para el desarrollo de software"/>
    <s v="GG"/>
    <s v="GRUPO GRANDE"/>
    <s v="5103G"/>
    <s v="GG de Plataformas para el desarrollo de software"/>
    <s v="GRUPO-A"/>
    <s v="GG de Plataformas para el desarrollo de software"/>
    <s v="1S"/>
    <n v="16546828"/>
    <s v="PASCUAL"/>
    <s v="MARTÍNEZ LOSA"/>
    <s v="MARÍA VICO"/>
    <s v="PASCUAL MARTÍNEZ LOSA, MARÍA VICO"/>
    <x v="0"/>
    <x v="0"/>
    <x v="0"/>
    <n v="4"/>
    <n v="2"/>
    <s v="mvico"/>
    <s v="mvico@unirioja.es"/>
    <n v="1.5"/>
    <n v="1.5"/>
    <n v="534"/>
    <s v="CONTRATADO DOCTOR -TIPO 1"/>
    <s v="C01"/>
    <s v="TIEMPO COMPLETO"/>
    <s v="2009-11-06 00:00:00.0"/>
    <s v="null"/>
    <s v="LD100291"/>
    <s v="CONTRATADO DOCTOR"/>
    <s v="R111"/>
    <x v="7"/>
    <n v="570"/>
    <s v="LENGUAJES Y SISTEMAS INFORMÁTICOS"/>
  </r>
  <r>
    <x v="24"/>
    <n v="73079169"/>
    <x v="6"/>
    <n v="5107"/>
    <s v="5107G"/>
    <s v="GRUPO-A"/>
    <s v="Protocolos y trazabilidad de procesos de negocio"/>
    <s v="GG"/>
    <s v="GRUPO GRANDE"/>
    <s v="5107G"/>
    <s v="GG de Protocolos y trazabilidad de procesos de negocio"/>
    <s v="GRUPO-A"/>
    <s v="GG de Protocolos y trazabilidad de procesos de negocio"/>
    <s v="AN"/>
    <n v="73079169"/>
    <s v="RUBIO"/>
    <s v="GARCÍA"/>
    <s v="ÁNGEL LUIS"/>
    <s v="RUBIO GARCÍA, ÁNGEL LUIS"/>
    <x v="0"/>
    <x v="0"/>
    <x v="0"/>
    <n v="4"/>
    <n v="0"/>
    <s v="arubio"/>
    <s v="arubio@unirioja.es"/>
    <n v="1.5"/>
    <n v="1.5"/>
    <n v="504"/>
    <s v="PROFESOR TITULAR UNIVERSIDAD"/>
    <s v="C01"/>
    <s v="TIEMPO COMPLETO"/>
    <s v="2018-12-18 00:00:00.0"/>
    <s v="null"/>
    <s v="DF100366"/>
    <s v="PROFESOR TITULAR DE UNIVERSIDAD"/>
    <s v="R111"/>
    <x v="7"/>
    <n v="570"/>
    <s v="LENGUAJES Y SISTEMAS INFORMÁTICOS"/>
  </r>
  <r>
    <x v="25"/>
    <n v="16553823"/>
    <x v="6"/>
    <n v="5111"/>
    <s v="5111G"/>
    <s v="GRUPO-A"/>
    <s v="Métodos instrumentales y experimientales en Química y Biotecnología"/>
    <s v="GG"/>
    <s v="GRUPO GRANDE"/>
    <s v="5111G"/>
    <s v="GG de Métodos instrumentales y experimientales en Química y Biotecnología"/>
    <s v="GRUPO-A"/>
    <s v="GG de Métodos instrumentales y experimientales en Química y Biotecnología"/>
    <s v="1S"/>
    <n v="16553823"/>
    <s v="OLMOS"/>
    <s v="PÉREZ"/>
    <s v="MARÍA ELENA"/>
    <s v="OLMOS PÉREZ, MARÍA ELENA"/>
    <x v="0"/>
    <x v="1"/>
    <x v="0"/>
    <n v="4"/>
    <n v="4"/>
    <s v="m-olmos"/>
    <s v="m-elena.olmos@unirioja.es"/>
    <n v="1"/>
    <n v="1"/>
    <n v="500"/>
    <s v="CATEDRATICO DE UNIVERSIDAD"/>
    <s v="01R"/>
    <s v="TIEMPO COMPLETO REDUCIDO"/>
    <s v="2018-12-18 00:00:00.0"/>
    <s v="null"/>
    <s v="DF100382"/>
    <s v="CATEDRÁTICO DE UNIVERSIDAD"/>
    <s v="R112"/>
    <x v="8"/>
    <n v="760"/>
    <s v="QUÍMICA INORGÁNICA"/>
  </r>
  <r>
    <x v="25"/>
    <n v="16557636"/>
    <x v="6"/>
    <n v="5111"/>
    <s v="5111G"/>
    <s v="GRUPO-A"/>
    <s v="Métodos instrumentales y experimientales en Química y Biotecnología"/>
    <s v="GG"/>
    <s v="GRUPO GRANDE"/>
    <s v="5111G"/>
    <s v="GG de Métodos instrumentales y experimientales en Química y Biotecnología"/>
    <s v="GRUPO-A"/>
    <s v="GG de Métodos instrumentales y experimientales en Química y Biotecnología"/>
    <s v="1S"/>
    <n v="16557636"/>
    <s v="BUSTO"/>
    <s v="SANCIRIÁN"/>
    <s v="JESÚS HÉCTOR"/>
    <s v="BUSTO SANCIRIÁN, JESÚS HÉCTOR"/>
    <x v="0"/>
    <x v="1"/>
    <x v="0"/>
    <n v="4"/>
    <n v="4"/>
    <s v="hebusto"/>
    <s v="hector.busto@unirioja.es"/>
    <n v="1.1000000000000001"/>
    <n v="1.1000000000000001"/>
    <n v="504"/>
    <s v="PROFESOR TITULAR UNIVERSIDAD"/>
    <s v="01R"/>
    <s v="TIEMPO COMPLETO REDUCIDO"/>
    <s v="2013-09-01 00:00:00.0"/>
    <s v="null"/>
    <s v="DF100220"/>
    <s v="PROFESOR TITULAR DE UNIVERSIDAD"/>
    <s v="R112"/>
    <x v="8"/>
    <n v="765"/>
    <s v="QUÍMICA ORGÁNICA"/>
  </r>
  <r>
    <x v="25"/>
    <n v="30520840"/>
    <x v="6"/>
    <n v="5111"/>
    <s v="5111G"/>
    <s v="GRUPO-A"/>
    <s v="Métodos instrumentales y experimientales en Química y Biotecnología"/>
    <s v="GG"/>
    <s v="GRUPO GRANDE"/>
    <s v="5111G"/>
    <s v="GG de Métodos instrumentales y experimientales en Química y Biotecnología"/>
    <s v="GRUPO-A"/>
    <s v="GG de Métodos instrumentales y experimientales en Química y Biotecnología"/>
    <s v="1S"/>
    <n v="30520840"/>
    <s v="TENA"/>
    <s v="VÁZQUEZ DE LA TORRE"/>
    <s v="MARÍA TERESA"/>
    <s v="TENA VÁZQUEZ DE LA TORRE, MARÍA TERESA"/>
    <x v="1"/>
    <x v="0"/>
    <x v="0"/>
    <n v="5"/>
    <n v="4"/>
    <s v="matena"/>
    <s v="maria-teresa.tena@unirioja.es"/>
    <n v="0.9"/>
    <n v="0.9"/>
    <s v="A-0500"/>
    <s v="CATEDRATICO DE UNIVERSIDAD"/>
    <s v="01R"/>
    <s v="TIEMPO COMPLETO REDUCIDO"/>
    <s v="2016-09-15 00:00:00.0"/>
    <s v="null"/>
    <s v="DF100288"/>
    <s v="CATEDRÁTICO DE UNIVERSIDAD"/>
    <s v="R112"/>
    <x v="8"/>
    <n v="750"/>
    <s v="QUÍMICA ANALÍTICA"/>
  </r>
  <r>
    <x v="25"/>
    <n v="690684"/>
    <x v="6"/>
    <n v="5112"/>
    <s v="5112G"/>
    <s v="GRUPO-A"/>
    <s v="Técnicas experimentales en Biología Molecular"/>
    <s v="GG"/>
    <s v="GRUPO GRANDE"/>
    <s v="5112G"/>
    <s v="GG de Técnicas experimentales en Biología Molecular"/>
    <s v="GRUPO-A"/>
    <s v="GG de Técnicas experimentales en Biología Molecular"/>
    <s v="1S"/>
    <n v="690684"/>
    <s v="DIZY"/>
    <s v="SOTO"/>
    <s v="MARTA Mª INÉS"/>
    <s v="DIZY SOTO, MARTA Mª INÉS"/>
    <x v="1"/>
    <x v="0"/>
    <x v="0"/>
    <n v="5"/>
    <n v="3"/>
    <s v="madizy"/>
    <s v="marta.dizy@unirioja.es"/>
    <n v="0.8"/>
    <n v="0.8"/>
    <n v="504"/>
    <s v="PROFESOR TITULAR UNIVERSIDAD"/>
    <s v="01R"/>
    <s v="TIEMPO COMPLETO REDUCIDO"/>
    <s v="2017-09-15 00:00:00.0"/>
    <s v="null"/>
    <s v="DF348"/>
    <s v="TITULAR DE UNIVERSIDAD"/>
    <s v="R101"/>
    <x v="4"/>
    <n v="60"/>
    <s v="BIOQUÍMICA Y BIOLOGÍA MOLECULAR"/>
  </r>
  <r>
    <x v="25"/>
    <n v="16552787"/>
    <x v="6"/>
    <n v="5112"/>
    <s v="5112G"/>
    <s v="GRUPO-A"/>
    <s v="Técnicas experimentales en Biología Molecular"/>
    <s v="GG"/>
    <s v="GRUPO GRANDE"/>
    <s v="5112G"/>
    <s v="GG de Técnicas experimentales en Biología Molecular"/>
    <s v="GRUPO-A"/>
    <s v="GG de Técnicas experimentales en Biología Molecular"/>
    <s v="1S"/>
    <n v="16552787"/>
    <s v="TENORIO"/>
    <s v="RODRÍGUEZ"/>
    <s v="CARMEN"/>
    <s v="TENORIO RODRÍGUEZ, CARMEN"/>
    <x v="0"/>
    <x v="1"/>
    <x v="0"/>
    <n v="2"/>
    <n v="3"/>
    <s v="catenori"/>
    <s v="carmen.tenorio@unirioja.es"/>
    <n v="0.7"/>
    <n v="0.7"/>
    <n v="504"/>
    <s v="PROFESOR TITULAR UNIVERSIDAD"/>
    <s v="01R"/>
    <s v="TIEMPO COMPLETO REDUCIDO"/>
    <s v="2018-09-17 00:00:00.0"/>
    <s v="null"/>
    <s v="DF100263"/>
    <s v="PROFESOR TITULAR DE UNIVERSIDAD"/>
    <s v="R101"/>
    <x v="4"/>
    <n v="60"/>
    <s v="BIOQUÍMICA Y BIOLOGÍA MOLECULAR"/>
  </r>
  <r>
    <x v="25"/>
    <n v="16537949"/>
    <x v="6"/>
    <n v="5113"/>
    <s v="5113G"/>
    <s v="GRUPO-A"/>
    <s v="Modelización de sistemas químicos y diseño de análisis biológicos"/>
    <s v="GG"/>
    <s v="GRUPO GRANDE"/>
    <s v="5113G"/>
    <s v="GG de Modelización de sistemas químicas y diseño de análisis biológicos"/>
    <s v="GRUPO-A"/>
    <s v="GG de Modelización de sistemas químicas y diseño de análisis biológicos"/>
    <s v="1S"/>
    <n v="16537949"/>
    <s v="SAN JUAN"/>
    <s v="DÍAZ"/>
    <s v="JUAN FÉLIX"/>
    <s v="SAN JUAN DÍAZ, JUAN FÉLIX"/>
    <x v="1"/>
    <x v="0"/>
    <x v="0"/>
    <n v="5"/>
    <n v="4"/>
    <s v="juan"/>
    <s v="juanfelix.sanjuan@unirioja.es"/>
    <n v="1.5"/>
    <n v="1.5"/>
    <n v="500"/>
    <s v="CATEDRATICO DE UNIVERSIDAD"/>
    <s v="01R"/>
    <s v="TIEMPO COMPLETO REDUCIDO"/>
    <s v="2018-12-21 00:00:00.0"/>
    <s v="null"/>
    <s v="DF100380"/>
    <s v="CATEDRÁTICO DE UNIVERSIDAD"/>
    <s v="R111"/>
    <x v="7"/>
    <n v="570"/>
    <s v="LENGUAJES Y SISTEMAS INFORMÁTICOS"/>
  </r>
  <r>
    <x v="25"/>
    <n v="16578210"/>
    <x v="6"/>
    <n v="5113"/>
    <s v="5113G"/>
    <s v="GRUPO-A"/>
    <s v="Modelización de sistemas químicos y diseño de análisis biológicos"/>
    <s v="GG"/>
    <s v="GRUPO GRANDE"/>
    <s v="5113G"/>
    <s v="GG de Modelización de sistemas químicas y diseño de análisis biológicos"/>
    <s v="GRUPO-A"/>
    <s v="GG de Modelización de sistemas químicas y diseño de análisis biológicos"/>
    <s v="1S"/>
    <n v="16578210"/>
    <s v="SAMPEDRO"/>
    <s v="RUIZ"/>
    <s v="DIEGO"/>
    <s v="SAMPEDRO RUIZ, DIEGO"/>
    <x v="1"/>
    <x v="0"/>
    <x v="0"/>
    <n v="2"/>
    <n v="3"/>
    <s v="dsampedr"/>
    <s v="diego.sampedro@unirioja.es"/>
    <n v="1"/>
    <n v="1"/>
    <n v="504"/>
    <s v="PROFESOR TITULAR UNIVERSIDAD"/>
    <s v="01R"/>
    <s v="TIEMPO COMPLETO REDUCIDO"/>
    <s v="2016-09-15 00:00:00.0"/>
    <s v="null"/>
    <s v="DF100290"/>
    <s v="PROFESOR TITULAR DE UNIVERSIDAD"/>
    <s v="R112"/>
    <x v="8"/>
    <n v="765"/>
    <s v="QUÍMICA ORGÁNICA"/>
  </r>
  <r>
    <x v="25"/>
    <n v="16580433"/>
    <x v="6"/>
    <n v="5113"/>
    <s v="5113G"/>
    <s v="GRUPO-A"/>
    <s v="Modelización de sistemas químicos y diseño de análisis biológicos"/>
    <s v="GG"/>
    <s v="GRUPO GRANDE"/>
    <s v="5113G"/>
    <s v="GG de Modelización de sistemas químicas y diseño de análisis biológicos"/>
    <s v="GRUPO-A"/>
    <s v="GG de Modelización de sistemas químicas y diseño de análisis biológicos"/>
    <s v="1S"/>
    <n v="16580433"/>
    <s v="MARTÍNEZ"/>
    <s v="RUIZ"/>
    <s v="RODRIGO"/>
    <s v="MARTÍNEZ RUIZ, RODRIGO"/>
    <x v="0"/>
    <x v="1"/>
    <x v="0"/>
    <n v="2"/>
    <n v="0"/>
    <s v="romarine"/>
    <s v="rodrigo.martinez@unirioja.es"/>
    <n v="0.5"/>
    <n v="0.5"/>
    <n v="504"/>
    <s v="PROFESOR TITULAR UNIVERSIDAD"/>
    <s v="C01"/>
    <s v="TIEMPO COMPLETO"/>
    <s v="2018-12-18 00:00:00.0"/>
    <s v="null"/>
    <s v="DF100369"/>
    <s v="PROFESOR TITULAR DE UNIVERSIDAD"/>
    <s v="R112"/>
    <x v="8"/>
    <n v="755"/>
    <s v="QUÍMICA FÍSICA"/>
  </r>
  <r>
    <x v="25"/>
    <n v="16581606"/>
    <x v="6"/>
    <n v="5114"/>
    <s v="5114G"/>
    <s v="GRUPO-A"/>
    <s v="Empresa y nuevos retos"/>
    <s v="GG"/>
    <s v="GRUPO GRANDE"/>
    <s v="5114G"/>
    <s v="GG de Empresa y nuevos retos"/>
    <s v="GRUPO-A"/>
    <s v="GG de Empresa y nuevos retos"/>
    <s v="1S"/>
    <n v="16581606"/>
    <s v="SALAZAR"/>
    <s v="TERREROS"/>
    <s v="IDANA"/>
    <s v="SALAZAR TERREROS, IDANA"/>
    <x v="0"/>
    <x v="0"/>
    <x v="0"/>
    <n v="2"/>
    <n v="0"/>
    <s v="idsalaza"/>
    <s v="idana.salazar@unirioja.es"/>
    <n v="2"/>
    <n v="2"/>
    <n v="536"/>
    <s v="PROFESOR INTERINO"/>
    <s v="C01"/>
    <s v="TIEMPO COMPLETO"/>
    <s v="2015-09-15 00:00:00.0"/>
    <s v="null"/>
    <s v="PI101024"/>
    <s v="PROFESOR CONTRATADO INTERINO"/>
    <s v="R104"/>
    <x v="0"/>
    <n v="650"/>
    <s v="ORGANIZACIÓN DE EMPRESAS"/>
  </r>
  <r>
    <x v="25"/>
    <n v="5625302"/>
    <x v="6"/>
    <n v="5115"/>
    <s v="5115G"/>
    <s v="GRUPO-A"/>
    <s v="Química Biológica"/>
    <s v="GG"/>
    <s v="GRUPO GRANDE"/>
    <s v="5115G"/>
    <s v="GG de Química Biológica"/>
    <s v="GRUPO-A"/>
    <s v="GG de Química Biológica"/>
    <s v="1S"/>
    <n v="5625302"/>
    <s v="TORRES"/>
    <s v="MANRIQUE"/>
    <s v="CARMEN"/>
    <s v="TORRES MANRIQUE, CARMEN"/>
    <x v="0"/>
    <x v="1"/>
    <x v="0"/>
    <n v="6"/>
    <n v="4"/>
    <s v="catorres"/>
    <s v="carmen.torres@unirioja.es"/>
    <n v="0.5"/>
    <n v="0.5"/>
    <n v="500"/>
    <s v="CATEDRATICO DE UNIVERSIDAD"/>
    <s v="01R"/>
    <s v="TIEMPO COMPLETO REDUCIDO"/>
    <s v="2014-09-15 00:00:00.0"/>
    <s v="null"/>
    <s v="DF100139"/>
    <s v="CATEDRATICO DE UNIVERSIDAD"/>
    <s v="R101"/>
    <x v="4"/>
    <n v="60"/>
    <s v="BIOQUÍMICA Y BIOLOGÍA MOLECULAR"/>
  </r>
  <r>
    <x v="25"/>
    <n v="16517620"/>
    <x v="6"/>
    <n v="5115"/>
    <s v="5115G"/>
    <s v="GRUPO-A"/>
    <s v="Química Biológica"/>
    <s v="GG"/>
    <s v="GRUPO GRANDE"/>
    <s v="5115G"/>
    <s v="GG de Química Biológica"/>
    <s v="GRUPO-A"/>
    <s v="GG de Química Biológica"/>
    <s v="1S"/>
    <n v="16517620"/>
    <s v="AVENOZA"/>
    <s v="AZNAR"/>
    <s v="ALBERTO"/>
    <s v="AVENOZA AZNAR, ALBERTO"/>
    <x v="0"/>
    <x v="1"/>
    <x v="0"/>
    <n v="6"/>
    <n v="5"/>
    <s v="avenoza"/>
    <s v="alberto.avenoza@unirioja.es"/>
    <n v="2"/>
    <n v="2"/>
    <n v="500"/>
    <s v="CATEDRATICO DE UNIVERSIDAD"/>
    <s v="01R"/>
    <s v="TIEMPO COMPLETO REDUCIDO"/>
    <s v="2012-09-01 00:00:00.0"/>
    <s v="null"/>
    <s v="DF100221"/>
    <s v="PROFESOR CATEDRÁTICO DE UNIVERSIDAD"/>
    <s v="R112"/>
    <x v="8"/>
    <n v="765"/>
    <s v="QUÍMICA ORGÁNICA"/>
  </r>
  <r>
    <x v="25"/>
    <n v="17140700"/>
    <x v="6"/>
    <n v="5115"/>
    <s v="5115G"/>
    <s v="GRUPO-A"/>
    <s v="Química Biológica"/>
    <s v="GG"/>
    <s v="GRUPO GRANDE"/>
    <s v="5115G"/>
    <s v="GG de Química Biológica"/>
    <s v="GRUPO-A"/>
    <s v="GG de Química Biológica"/>
    <s v="1S"/>
    <n v="17140700"/>
    <s v="LALINDE"/>
    <s v="PEÑA"/>
    <s v="ELENA"/>
    <s v="LALINDE PEÑA, ELENA"/>
    <x v="1"/>
    <x v="1"/>
    <x v="0"/>
    <n v="6"/>
    <n v="5"/>
    <s v="elalinde"/>
    <s v="elena.lalinde@unirioja.es"/>
    <n v="1"/>
    <n v="1"/>
    <n v="500"/>
    <s v="CATEDRATICO DE UNIVERSIDAD"/>
    <s v="01R"/>
    <s v="TIEMPO COMPLETO REDUCIDO"/>
    <s v="2012-09-01 00:00:00.0"/>
    <s v="null"/>
    <s v="DF100217"/>
    <s v="CATEDRÁTICO DE UNIVERSIDAD"/>
    <s v="R112"/>
    <x v="8"/>
    <n v="760"/>
    <s v="QUÍMICA INORGÁNICA"/>
  </r>
  <r>
    <x v="25"/>
    <n v="25136873"/>
    <x v="6"/>
    <n v="5115"/>
    <s v="5115G"/>
    <s v="GRUPO-A"/>
    <s v="Química Biológica"/>
    <s v="GG"/>
    <s v="GRUPO GRANDE"/>
    <s v="5115G"/>
    <s v="GG de Química Biológica"/>
    <s v="GRUPO-A"/>
    <s v="GG de Química Biológica"/>
    <s v="1S"/>
    <n v="25136873"/>
    <s v="ZARAZAGA"/>
    <s v="CHAMORRO"/>
    <s v="MIRIAM"/>
    <s v="ZARAZAGA CHAMORRO, MIRIAM"/>
    <x v="0"/>
    <x v="1"/>
    <x v="0"/>
    <n v="5"/>
    <n v="3"/>
    <s v="myzaraza"/>
    <s v="myriam.zarazaga@unirioja.es"/>
    <n v="0.5"/>
    <n v="0.5"/>
    <n v="504"/>
    <s v="PROFESOR TITULAR UNIVERSIDAD"/>
    <s v="01R"/>
    <s v="TIEMPO COMPLETO REDUCIDO"/>
    <s v="2015-09-15 00:00:00.0"/>
    <s v="null"/>
    <s v="DF100142"/>
    <s v="PROFESOR TITULAR DE UNIVIERSIDADQ"/>
    <s v="R101"/>
    <x v="4"/>
    <n v="60"/>
    <s v="BIOQUÍMICA Y BIOLOGÍA MOLECULAR"/>
  </r>
  <r>
    <x v="25"/>
    <n v="16543785"/>
    <x v="6"/>
    <n v="5116"/>
    <s v="5116G"/>
    <s v="GRUPO-A"/>
    <s v="Tecnología de materiales y biomateriales"/>
    <s v="GG"/>
    <s v="GRUPO GRANDE"/>
    <s v="5116G"/>
    <s v="GG de Tecnología de materiales y biomateriales"/>
    <s v="GRUPO-A"/>
    <s v="GG de Tecnología de materiales y biomateriales"/>
    <s v="1S"/>
    <n v="16543785"/>
    <s v="ZURBANO"/>
    <s v="ASENSIO"/>
    <s v="MARÍA DEL MAR"/>
    <s v="ZURBANO ASENSIO, MARÍA DEL MAR"/>
    <x v="1"/>
    <x v="0"/>
    <x v="0"/>
    <n v="5"/>
    <n v="4"/>
    <s v="mmzurba"/>
    <s v="marimar.zurbano@unirioja.es"/>
    <n v="1"/>
    <n v="1"/>
    <n v="504"/>
    <s v="PROFESOR TITULAR UNIVERSIDAD"/>
    <s v="01R"/>
    <s v="TIEMPO COMPLETO REDUCIDO"/>
    <s v="2016-09-15 00:00:00.0"/>
    <s v="null"/>
    <s v="DF100149"/>
    <s v="PROFESOR TITULAR DE UNIVERSIDAD"/>
    <s v="R112"/>
    <x v="8"/>
    <n v="765"/>
    <s v="QUÍMICA ORGÁNICA"/>
  </r>
  <r>
    <x v="25"/>
    <n v="16546910"/>
    <x v="6"/>
    <n v="5116"/>
    <s v="5116G"/>
    <s v="GRUPO-A"/>
    <s v="Tecnología de materiales y biomateriales"/>
    <s v="GG"/>
    <s v="GRUPO GRANDE"/>
    <s v="5116G"/>
    <s v="GG de Tecnología de materiales y biomateriales"/>
    <s v="GRUPO-A"/>
    <s v="GG de Tecnología de materiales y biomateriales"/>
    <s v="1S"/>
    <n v="16546910"/>
    <s v="BERENGUER"/>
    <s v="MARÍN"/>
    <s v="JESÚS RUBÉN"/>
    <s v="BERENGUER MARÍN, JESÚS RUBÉN"/>
    <x v="0"/>
    <x v="1"/>
    <x v="0"/>
    <n v="5"/>
    <n v="4"/>
    <s v="jberen"/>
    <s v="jesus.berenguer@unirioja.es"/>
    <n v="1"/>
    <n v="1"/>
    <n v="504"/>
    <s v="PROFESOR TITULAR UNIVERSIDAD"/>
    <s v="01R"/>
    <s v="TIEMPO COMPLETO REDUCIDO"/>
    <s v="2012-09-01 00:00:00.0"/>
    <s v="null"/>
    <s v="DF100075"/>
    <s v="PROFESOR TITULAR DE UNIVERSIDAD"/>
    <s v="R112"/>
    <x v="8"/>
    <n v="760"/>
    <s v="QUÍMICA INORGÁNICA"/>
  </r>
  <r>
    <x v="25"/>
    <n v="17836947"/>
    <x v="6"/>
    <n v="5116"/>
    <s v="5116G"/>
    <s v="GRUPO-A"/>
    <s v="Tecnología de materiales y biomateriales"/>
    <s v="GG"/>
    <s v="GRUPO GRANDE"/>
    <s v="5116G"/>
    <s v="GG de Tecnología de materiales y biomateriales"/>
    <s v="GRUPO-A"/>
    <s v="GG de Tecnología de materiales y biomateriales"/>
    <s v="1S"/>
    <n v="17836947"/>
    <s v="CAMPOS"/>
    <s v="GARCÍA"/>
    <s v="PEDRO JOSÉ"/>
    <s v="CAMPOS GARCÍA, PEDRO JOSÉ"/>
    <x v="1"/>
    <x v="1"/>
    <x v="0"/>
    <n v="6"/>
    <n v="6"/>
    <s v="pcampos"/>
    <s v="pedro.campos@unirioja.es"/>
    <n v="2"/>
    <n v="2"/>
    <n v="500"/>
    <s v="CATEDRATICO DE UNIVERSIDAD"/>
    <s v="01R"/>
    <s v="TIEMPO COMPLETO REDUCIDO"/>
    <s v="2012-09-01 00:00:00.0"/>
    <s v="null"/>
    <s v="DF32442"/>
    <s v="CATEDRÁTICO DE UNIVERSIDAD"/>
    <s v="R112"/>
    <x v="8"/>
    <n v="765"/>
    <s v="QUÍMICA ORGÁNICA"/>
  </r>
  <r>
    <x v="25"/>
    <n v="8958579"/>
    <x v="6"/>
    <n v="5117"/>
    <s v="5117G"/>
    <s v="GRUPO-A"/>
    <s v="Nanociencia y Nanotecnología"/>
    <s v="GG"/>
    <s v="GRUPO GRANDE"/>
    <s v="5117G"/>
    <s v="GG de Nanociencia y Nanotecnología"/>
    <s v="GRUPO-A"/>
    <s v="GG de Nanociencia y Nanotecnología"/>
    <s v="1S"/>
    <n v="8958579"/>
    <s v="RODRÍGUEZ"/>
    <s v="BARRANCO"/>
    <s v="MIGUEL ÁNGEL"/>
    <s v="RODRÍGUEZ BARRANCO, MIGUEL ÁNGEL"/>
    <x v="0"/>
    <x v="0"/>
    <x v="0"/>
    <n v="6"/>
    <n v="5"/>
    <s v="miguelr"/>
    <s v="miguelangel.rodriguez@unirioja.es"/>
    <n v="1"/>
    <n v="1"/>
    <n v="500"/>
    <s v="CATEDRATICO DE UNIVERSIDAD"/>
    <s v="01R"/>
    <s v="TIEMPO COMPLETO REDUCIDO"/>
    <s v="2012-09-01 00:00:00.0"/>
    <s v="null"/>
    <s v="DF100237"/>
    <s v="CATEDRÁTICO DE UNIVERSIDAD"/>
    <s v="R112"/>
    <x v="8"/>
    <n v="765"/>
    <s v="QUÍMICA ORGÁNICA"/>
  </r>
  <r>
    <x v="25"/>
    <n v="16547011"/>
    <x v="6"/>
    <n v="5117"/>
    <s v="5117G"/>
    <s v="GRUPO-A"/>
    <s v="Nanociencia y Nanotecnología"/>
    <s v="GG"/>
    <s v="GRUPO GRANDE"/>
    <s v="5117G"/>
    <s v="GG de Nanociencia y Nanotecnología"/>
    <s v="GRUPO-A"/>
    <s v="GG de Nanociencia y Nanotecnología"/>
    <s v="1S"/>
    <n v="16547011"/>
    <s v="LÓPEZ DE LUZURIAGA"/>
    <s v="FERNÁNDEZ"/>
    <s v="JOSÉ MARÍA"/>
    <s v="LÓPEZ DE LUZURIAGA FERNÁNDEZ, JOSÉ MARÍA"/>
    <x v="0"/>
    <x v="0"/>
    <x v="0"/>
    <n v="5"/>
    <n v="4"/>
    <s v="jolopez"/>
    <s v="josemaria.lopez@unirioja.es"/>
    <n v="1"/>
    <n v="1"/>
    <n v="500"/>
    <s v="CATEDRATICO DE UNIVERSIDAD"/>
    <s v="01R"/>
    <s v="TIEMPO COMPLETO REDUCIDO"/>
    <s v="2016-09-15 00:00:00.0"/>
    <s v="null"/>
    <s v="DF100236"/>
    <s v="CATEDRÁTICO DE UNIVERSIDAD"/>
    <s v="R112"/>
    <x v="8"/>
    <n v="760"/>
    <s v="QUÍMICA INORGÁNICA"/>
  </r>
  <r>
    <x v="25"/>
    <n v="33425090"/>
    <x v="6"/>
    <n v="5117"/>
    <s v="5117G"/>
    <s v="GRUPO-A"/>
    <s v="Nanociencia y Nanotecnología"/>
    <s v="GG"/>
    <s v="GRUPO GRANDE"/>
    <s v="5117G"/>
    <s v="GG de Nanociencia y Nanotecnología"/>
    <s v="GRUPO-A"/>
    <s v="GG de Nanociencia y Nanotecnología"/>
    <s v="1S"/>
    <n v="33425090"/>
    <s v="MONGE"/>
    <s v="OROZ"/>
    <s v="MIGUEL"/>
    <s v="MONGE OROZ, MIGUEL"/>
    <x v="0"/>
    <x v="1"/>
    <x v="0"/>
    <n v="3"/>
    <n v="3"/>
    <s v="mimonge"/>
    <s v="miguel.monge@unirioja.es"/>
    <n v="1"/>
    <n v="1"/>
    <n v="504"/>
    <s v="PROFESOR TITULAR UNIVERSIDAD"/>
    <s v="01R"/>
    <s v="TIEMPO COMPLETO REDUCIDO"/>
    <s v="2017-09-15 00:00:00.0"/>
    <s v="null"/>
    <s v="DF100215"/>
    <s v="TITULAR DE UNIVERSIDAD"/>
    <s v="R112"/>
    <x v="8"/>
    <n v="760"/>
    <s v="QUÍMICA INORGÁNICA"/>
  </r>
  <r>
    <x v="25"/>
    <n v="5386149"/>
    <x v="6"/>
    <n v="5118"/>
    <s v="5118G"/>
    <s v="GRUPO-A"/>
    <s v="Temas frontera en Química"/>
    <s v="GG"/>
    <s v="GRUPO GRANDE"/>
    <s v="5118G"/>
    <s v="GG de Temas frontera en Química"/>
    <s v="GRUPO-A"/>
    <s v="GG de Temas frontera en Química"/>
    <s v="1S"/>
    <n v="5386149"/>
    <s v="MORENO"/>
    <s v="GARCÍA"/>
    <s v="MARÍA TERESA"/>
    <s v="MORENO GARCÍA, MARÍA TERESA"/>
    <x v="1"/>
    <x v="1"/>
    <x v="0"/>
    <n v="6"/>
    <n v="4"/>
    <s v="temoreno"/>
    <s v="teresa.moreno@unirioja.es"/>
    <n v="1.8"/>
    <n v="1.8"/>
    <n v="500"/>
    <s v="CATEDRATICO DE UNIVERSIDAD"/>
    <s v="01R"/>
    <s v="TIEMPO COMPLETO REDUCIDO"/>
    <s v="2018-12-18 00:00:00.0"/>
    <s v="null"/>
    <s v="DF100381"/>
    <s v="CATEDRÁTICO DE UNIVERSIDAD"/>
    <s v="R112"/>
    <x v="8"/>
    <n v="760"/>
    <s v="QUÍMICA INORGÁNICA"/>
  </r>
  <r>
    <x v="25"/>
    <n v="16570470"/>
    <x v="6"/>
    <n v="5118"/>
    <s v="5118G"/>
    <s v="GRUPO-A"/>
    <s v="Temas frontera en Química"/>
    <s v="GG"/>
    <s v="GRUPO GRANDE"/>
    <s v="5118G"/>
    <s v="GG de Temas frontera en Química"/>
    <s v="GRUPO-A"/>
    <s v="GG de Temas frontera en Química"/>
    <s v="1S"/>
    <n v="16570470"/>
    <s v="CORZANA"/>
    <s v="LÓPEZ"/>
    <s v="FRANCISCO"/>
    <s v="CORZANA LÓPEZ, FRANCISCO"/>
    <x v="0"/>
    <x v="1"/>
    <x v="0"/>
    <n v="2"/>
    <n v="3"/>
    <s v="frcorzan"/>
    <s v="francisco.corzana@unirioja.es"/>
    <n v="1"/>
    <n v="1"/>
    <n v="504"/>
    <s v="PROFESOR TITULAR UNIVERSIDAD"/>
    <s v="01R"/>
    <s v="TIEMPO COMPLETO REDUCIDO"/>
    <s v="2018-09-17 00:00:00.0"/>
    <s v="null"/>
    <s v="DF100344"/>
    <s v="PROFESOR TITULAR DE UNIVERSIDAD"/>
    <s v="R112"/>
    <x v="8"/>
    <n v="765"/>
    <s v="QUÍMICA ORGÁNICA"/>
  </r>
  <r>
    <x v="25"/>
    <n v="16542732"/>
    <x v="6"/>
    <n v="5119"/>
    <s v="5119G"/>
    <s v="GRUPO-A"/>
    <s v="Técnicas avanzadas de determinación estructural"/>
    <s v="GG"/>
    <s v="GRUPO GRANDE"/>
    <s v="5119G"/>
    <s v="GG de Técnicas avanzadas de determinación estructural"/>
    <s v="GRUPO-A"/>
    <s v="GG de Técnicas avanzadas de determinación estructural"/>
    <s v="2S"/>
    <n v="16542732"/>
    <s v="PEREGRINA"/>
    <s v="GARCÍA"/>
    <s v="JESÚS MANUEL"/>
    <s v="PEREGRINA GARCÍA, JESÚS MANUEL"/>
    <x v="0"/>
    <x v="1"/>
    <x v="0"/>
    <n v="5"/>
    <n v="4"/>
    <s v="pere11"/>
    <s v="jesusmanuel.peregrina@unirioja.es"/>
    <n v="1"/>
    <n v="1"/>
    <n v="500"/>
    <s v="CATEDRATICO DE UNIVERSIDAD"/>
    <s v="01R"/>
    <s v="TIEMPO COMPLETO REDUCIDO"/>
    <s v="2014-09-15 00:00:00.0"/>
    <s v="null"/>
    <s v="DF100238"/>
    <s v="CATEDRÁTICO DE UNIVERSIDAD"/>
    <s v="R112"/>
    <x v="8"/>
    <n v="765"/>
    <s v="QUÍMICA ORGÁNICA"/>
  </r>
  <r>
    <x v="25"/>
    <n v="14245719"/>
    <x v="6"/>
    <n v="5120"/>
    <s v="5120G"/>
    <s v="GRUPO-A"/>
    <s v="Biotecnología microbiana y aplicaciones"/>
    <s v="GG"/>
    <s v="GRUPO GRANDE"/>
    <s v="5120G"/>
    <s v="GG de Biotecnología microbiana y aplicaciones"/>
    <s v="GRUPO-A"/>
    <s v="GG de Biotecnología microbiana y aplicaciones"/>
    <s v="1S"/>
    <n v="14245719"/>
    <s v="RUIZ"/>
    <s v="LARREA"/>
    <s v="MARÍA FERNANDA"/>
    <s v="RUIZ LARREA, MARÍA FERNANDA"/>
    <x v="1"/>
    <x v="1"/>
    <x v="0"/>
    <n v="5"/>
    <n v="5"/>
    <s v="fernruiz"/>
    <s v="fernanda.ruiz@unirioja.es"/>
    <n v="1.5"/>
    <n v="1.5"/>
    <s v="A-0500"/>
    <s v="CATEDRATICO DE UNIVERSIDAD"/>
    <s v="01R"/>
    <s v="TIEMPO COMPLETO REDUCIDO"/>
    <s v="2012-09-01 00:00:00.0"/>
    <s v="null"/>
    <s v="DF100284"/>
    <s v="CATEDRÁTICO DE UNIVERSIDAD"/>
    <s v="R101"/>
    <x v="4"/>
    <n v="60"/>
    <s v="BIOQUÍMICA Y BIOLOGÍA MOLECULAR"/>
  </r>
  <r>
    <x v="25"/>
    <n v="9740221"/>
    <x v="6"/>
    <n v="5121"/>
    <s v="5121G"/>
    <s v="GRUPO-A"/>
    <s v="Biotecnología y seguridad alimentaria"/>
    <s v="GG"/>
    <s v="GRUPO GRANDE"/>
    <s v="5121G"/>
    <s v="GG de Biotecnología y seguridad alimentaria"/>
    <s v="GRUPO-A"/>
    <s v="GG de Biotecnología y seguridad alimentaria"/>
    <s v="1S"/>
    <n v="9740221"/>
    <s v="GONZÁLEZ"/>
    <s v="FANDOS"/>
    <s v="MARÍA ELENA"/>
    <s v="GONZÁLEZ FANDOS, MARÍA ELENA"/>
    <x v="0"/>
    <x v="0"/>
    <x v="0"/>
    <n v="5"/>
    <n v="4"/>
    <s v="elengonz"/>
    <s v="elena.gonzalez@unirioja.es"/>
    <n v="1"/>
    <n v="1"/>
    <n v="500"/>
    <s v="CATEDRATICO DE UNIVERSIDAD"/>
    <s v="01R"/>
    <s v="TIEMPO COMPLETO REDUCIDO"/>
    <s v="2016-09-15 00:00:00.0"/>
    <s v="null"/>
    <s v="DF100230"/>
    <s v="CATEDRÁTICO DE UNIVERSIDAD"/>
    <s v="R101"/>
    <x v="4"/>
    <n v="780"/>
    <s v="TECNOLOGÍA DE ALIMENTOS"/>
  </r>
  <r>
    <x v="26"/>
    <n v="16572280"/>
    <x v="6"/>
    <n v="5127"/>
    <s v="5127G"/>
    <s v="GRUPO-A"/>
    <s v="Estrategia empresarial"/>
    <s v="GG"/>
    <s v="GRUPO GRANDE"/>
    <s v="5127G"/>
    <s v="GG de Estrategia empresarial"/>
    <s v="GRUPO-A"/>
    <s v="GG de Estrategia empresarial"/>
    <s v="1S"/>
    <n v="16572280"/>
    <s v="GÓMEZ"/>
    <s v="VILLASCUERNA"/>
    <s v="JAIME"/>
    <s v="GÓMEZ VILLASCUERNA, JAIME"/>
    <x v="0"/>
    <x v="0"/>
    <x v="0"/>
    <n v="4"/>
    <n v="3"/>
    <s v="jagomev"/>
    <s v="jaime.gomez@unirioja.es"/>
    <n v="1.35"/>
    <n v="1.35"/>
    <n v="500"/>
    <s v="CATEDRATICO DE UNIVERSIDAD"/>
    <s v="C01"/>
    <s v="TIEMPO COMPLETO"/>
    <s v="2017-09-15 00:00:00.0"/>
    <s v="null"/>
    <s v="DF100336"/>
    <s v="CATEDRÁTICO DE UNIVERSIDAD"/>
    <s v="R104"/>
    <x v="0"/>
    <n v="650"/>
    <s v="ORGANIZACIÓN DE EMPRESAS"/>
  </r>
  <r>
    <x v="26"/>
    <n v="16594506"/>
    <x v="6"/>
    <n v="5127"/>
    <s v="5127G"/>
    <s v="GRUPO-A"/>
    <s v="Estrategia empresarial"/>
    <s v="GG"/>
    <s v="GRUPO GRANDE"/>
    <s v="5127G"/>
    <s v="GG de Estrategia empresarial"/>
    <s v="GRUPO-A"/>
    <s v="GG de Estrategia empresarial"/>
    <s v="1S"/>
    <n v="16594506"/>
    <s v="VARGAS"/>
    <s v="MONTOYA"/>
    <s v="PILAR"/>
    <s v="VARGAS MONTOYA, PILAR"/>
    <x v="1"/>
    <x v="0"/>
    <x v="0"/>
    <n v="3"/>
    <n v="0"/>
    <s v="pivargas"/>
    <s v="pilar.vargas@unirioja.es"/>
    <n v="1.35"/>
    <n v="1.35"/>
    <n v="504"/>
    <s v="PROFESOR TITULAR UNIVERSIDAD"/>
    <s v="C01"/>
    <s v="TIEMPO COMPLETO"/>
    <s v="2018-11-26 00:00:00.0"/>
    <s v="null"/>
    <s v="DF100362"/>
    <s v="PROFESOR TITULAR DE UNIVERSIDAD"/>
    <s v="R104"/>
    <x v="0"/>
    <n v="650"/>
    <s v="ORGANIZACIÓN DE EMPRESAS"/>
  </r>
  <r>
    <x v="26"/>
    <n v="16542461"/>
    <x v="6"/>
    <n v="5128"/>
    <s v="5128G"/>
    <s v="GRUPO-A"/>
    <s v="Liderazgo"/>
    <s v="GG"/>
    <s v="GRUPO GRANDE"/>
    <s v="5128G"/>
    <s v="GG de Liderazgo"/>
    <s v="GRUPO-A"/>
    <s v="GG de Liderazgo"/>
    <s v="1S"/>
    <n v="16542461"/>
    <s v="CASTRESANA"/>
    <s v="RUIZ CARRILLO"/>
    <s v="JOSÉ IGNACIO"/>
    <s v="CASTRESANA RUIZ CARRILLO, JOSÉ IGNACIO"/>
    <x v="0"/>
    <x v="0"/>
    <x v="0"/>
    <n v="5"/>
    <n v="0"/>
    <s v="jocastre"/>
    <s v="jignacio.castresana@unirioja.es"/>
    <n v="1.3"/>
    <n v="1.3"/>
    <n v="504"/>
    <s v="PROFESOR TITULAR UNIVERSIDAD"/>
    <s v="01A"/>
    <s v="TIEMPO COMPLETO AMPLIADO"/>
    <s v="2012-09-01 00:00:00.0"/>
    <s v="null"/>
    <s v="DF31294"/>
    <s v="TITULAR DE UNIVERSIDAD"/>
    <s v="R104"/>
    <x v="0"/>
    <n v="650"/>
    <s v="ORGANIZACIÓN DE EMPRESAS"/>
  </r>
  <r>
    <x v="26"/>
    <n v="18033042"/>
    <x v="6"/>
    <n v="5129"/>
    <s v="5129G"/>
    <s v="GRUPO-A"/>
    <s v="Reporting corporativo"/>
    <s v="GG"/>
    <s v="GRUPO GRANDE"/>
    <s v="5129G"/>
    <s v="GG de Reporting corporativo"/>
    <s v="GRUPO-A"/>
    <s v="GG de Reporting corporativo"/>
    <s v="1S"/>
    <n v="18033042"/>
    <s v="BLANCO"/>
    <s v="PASCUAL"/>
    <s v="LUIS"/>
    <s v="BLANCO PASCUAL, LUIS"/>
    <x v="0"/>
    <x v="0"/>
    <x v="0"/>
    <n v="3"/>
    <n v="0"/>
    <s v="lublanco"/>
    <s v="luis.blanco@unirioja.es"/>
    <n v="1.5"/>
    <n v="1.5"/>
    <n v="534"/>
    <s v="CONTRATADO DOCTOR -TIPO 1"/>
    <s v="C01"/>
    <s v="TIEMPO COMPLETO"/>
    <s v="2011-07-29 00:00:00.0"/>
    <s v="null"/>
    <s v="PI100783"/>
    <s v="PROFESOR CONTRATADO DOCTOR"/>
    <s v="R104"/>
    <x v="0"/>
    <n v="230"/>
    <s v="ECONOMÍA FINANCIERA Y CONTABILIDAD"/>
  </r>
  <r>
    <x v="26"/>
    <n v="16545318"/>
    <x v="6"/>
    <n v="5129"/>
    <s v="5129R"/>
    <s v="GRUPO-A1"/>
    <s v="Reporting corporativo"/>
    <s v="GR"/>
    <s v="GRUPO REDUCIDO"/>
    <s v="5129R"/>
    <s v="GR de Reporting corporativo"/>
    <s v="GRUPO-A1"/>
    <s v="GR de Reporting corporativo"/>
    <s v="1S"/>
    <n v="16545318"/>
    <s v="RUIZ-OLALLA"/>
    <s v="CORCUERA"/>
    <s v="Mª CARMEN"/>
    <s v="RUIZ-OLALLA CORCUERA, Mª CARMEN"/>
    <x v="0"/>
    <x v="0"/>
    <x v="0"/>
    <n v="4"/>
    <n v="0"/>
    <s v="caruiz-o"/>
    <s v="carmen.ruiz-olalla@unirioja.es"/>
    <n v="0.6"/>
    <n v="0.6"/>
    <n v="504"/>
    <s v="PROFESOR TITULAR UNIVERSIDAD"/>
    <s v="01A"/>
    <s v="TIEMPO COMPLETO AMPLIADO"/>
    <s v="2012-09-01 00:00:00.0"/>
    <s v="null"/>
    <s v="DF100082"/>
    <s v="PROFESOR TITULAR DE UNIVERSIDAD"/>
    <s v="R104"/>
    <x v="0"/>
    <n v="230"/>
    <s v="ECONOMÍA FINANCIERA Y CONTABILIDAD"/>
  </r>
  <r>
    <x v="26"/>
    <n v="16802653"/>
    <x v="6"/>
    <n v="5129"/>
    <s v="5129R"/>
    <s v="GRUPO-A1"/>
    <s v="Reporting corporativo"/>
    <s v="GR"/>
    <s v="GRUPO REDUCIDO"/>
    <s v="5129R"/>
    <s v="GR de Reporting corporativo"/>
    <s v="GRUPO-A1"/>
    <s v="GR de Reporting corporativo"/>
    <s v="1S"/>
    <n v="16802653"/>
    <s v="MARÍN"/>
    <s v="VINUESA"/>
    <s v="LUZ MARÍA"/>
    <s v="MARÍN VINUESA, LUZ MARÍA"/>
    <x v="0"/>
    <x v="0"/>
    <x v="0"/>
    <n v="3"/>
    <n v="0"/>
    <s v="lumarin"/>
    <s v="luz-maria.marin@unirioja.es"/>
    <n v="0.6"/>
    <n v="0.6"/>
    <n v="536"/>
    <s v="PROFESOR INTERINO"/>
    <s v="C01"/>
    <s v="TIEMPO COMPLETO"/>
    <s v="2016-09-15 00:00:00.0"/>
    <s v="null"/>
    <s v="PI101109"/>
    <s v="PROFESOR CONTRATADO INTERINO"/>
    <s v="R104"/>
    <x v="0"/>
    <n v="230"/>
    <s v="ECONOMÍA FINANCIERA Y CONTABILIDAD"/>
  </r>
  <r>
    <x v="26"/>
    <n v="17159455"/>
    <x v="6"/>
    <n v="5130"/>
    <s v="5130G"/>
    <s v="GRUPO-A"/>
    <s v="Finanzas corporativas"/>
    <s v="GG"/>
    <s v="GRUPO GRANDE"/>
    <s v="5130G"/>
    <s v="GG de Finanzas corporativas"/>
    <s v="GRUPO-A"/>
    <s v="GG de Finanzas corporativas"/>
    <s v="1S"/>
    <n v="17159455"/>
    <s v="RUIZ"/>
    <s v="CABESTRE"/>
    <s v="FCO. JAVIER"/>
    <s v="RUIZ CABESTRE, FCO. JAVIER"/>
    <x v="0"/>
    <x v="0"/>
    <x v="0"/>
    <n v="5"/>
    <n v="4"/>
    <s v="fjruiz"/>
    <s v="javier.ruiz@unirioja.es"/>
    <n v="1.5"/>
    <n v="1.5"/>
    <n v="500"/>
    <s v="CATEDRATICO DE UNIVERSIDAD"/>
    <s v="01R"/>
    <s v="TIEMPO COMPLETO REDUCIDO"/>
    <s v="2016-11-12 00:00:00.0"/>
    <s v="null"/>
    <s v="DF100335"/>
    <s v="CATEDRÁTICO DE UNIVERSIDAD"/>
    <s v="R104"/>
    <x v="0"/>
    <n v="230"/>
    <s v="ECONOMÍA FINANCIERA Y CONTABILIDAD"/>
  </r>
  <r>
    <x v="26"/>
    <n v="10828501"/>
    <x v="6"/>
    <n v="5131"/>
    <s v="5131G"/>
    <s v="GRUPO-A"/>
    <s v="Dirección comercial"/>
    <s v="GG"/>
    <s v="GRUPO GRANDE"/>
    <s v="5131G"/>
    <s v="GG de Dirección comercial"/>
    <s v="GRUPO-A"/>
    <s v="GG de Dirección comercial"/>
    <s v="1S"/>
    <n v="10828501"/>
    <s v="RUIZ"/>
    <s v="VEGA"/>
    <s v="AGUSTÍN V."/>
    <s v="RUIZ VEGA, AGUSTÍN V."/>
    <x v="0"/>
    <x v="0"/>
    <x v="0"/>
    <n v="6"/>
    <n v="0"/>
    <s v="agusruve"/>
    <s v="agustin.ruiz@unirioja.es"/>
    <n v="2"/>
    <n v="2"/>
    <n v="500"/>
    <s v="CATEDRATICO DE UNIVERSIDAD"/>
    <s v="01A"/>
    <s v="TIEMPO COMPLETO AMPLIADO"/>
    <s v="2013-09-01 00:00:00.0"/>
    <s v="null"/>
    <s v="DF31131"/>
    <s v="CATEDRÁTICO DE UNIVERSIDAD"/>
    <s v="R104"/>
    <x v="0"/>
    <n v="95"/>
    <s v="COMERCIALIZACIÓN E INVESTIGACIÓN DE MERCADOS"/>
  </r>
  <r>
    <x v="26"/>
    <n v="16516900"/>
    <x v="6"/>
    <n v="5132"/>
    <s v="5132G"/>
    <s v="GRUPO-A"/>
    <s v="Métodos cuantitativos"/>
    <s v="GG"/>
    <s v="GRUPO GRANDE"/>
    <s v="5132G"/>
    <s v="GG de Métodos cuantitativos"/>
    <s v="GRUPO-A"/>
    <s v="GG de Métodos cuantitativos"/>
    <s v="1S"/>
    <n v="16516900"/>
    <s v="ANTOÑANZAS"/>
    <s v="VILLAR"/>
    <s v="FERNANDO"/>
    <s v="ANTOÑANZAS VILLAR, FERNANDO"/>
    <x v="1"/>
    <x v="0"/>
    <x v="0"/>
    <n v="7"/>
    <n v="4"/>
    <s v="feantona"/>
    <s v="fernando.antonanzas@unirioja.es"/>
    <n v="2"/>
    <n v="2"/>
    <n v="500"/>
    <s v="CATEDRATICO DE UNIVERSIDAD"/>
    <s v="01R"/>
    <s v="TIEMPO COMPLETO REDUCIDO"/>
    <s v="2017-09-15 00:00:00.0"/>
    <s v="null"/>
    <s v="DF31159"/>
    <s v="CATEDRÁTICO DE UNIVERSIDAD"/>
    <s v="R104"/>
    <x v="0"/>
    <n v="225"/>
    <s v="ECONOMÍA APLICADA"/>
  </r>
  <r>
    <x v="26"/>
    <n v="16543682"/>
    <x v="6"/>
    <n v="5133"/>
    <s v="5133G"/>
    <s v="GRUPO-A"/>
    <s v="Habilidades directivas y temas avanzados de gestión de empresas"/>
    <s v="GG"/>
    <s v="GRUPO GRANDE"/>
    <s v="5133G"/>
    <s v="GG de Habilidades directivas y temas avanzados de gestión de empresas"/>
    <s v="GRUPO-A"/>
    <s v="GG de Habilidades directivas y temas avanzados de gestión de empresas"/>
    <s v="AN"/>
    <n v="16543682"/>
    <s v="NAVARRO"/>
    <s v="PÉREZ"/>
    <s v="Mª CRUZ"/>
    <s v="NAVARRO PÉREZ, Mª CRUZ"/>
    <x v="0"/>
    <x v="0"/>
    <x v="0"/>
    <n v="6"/>
    <n v="0"/>
    <s v="cnavarro"/>
    <s v="maricruz.navarro@unirioja.es"/>
    <n v="2"/>
    <n v="2"/>
    <n v="504"/>
    <s v="PROFESOR TITULAR UNIVERSIDAD"/>
    <s v="01A"/>
    <s v="TIEMPO COMPLETO AMPLIADO"/>
    <s v="2012-09-01 00:00:00.0"/>
    <s v="null"/>
    <s v="DF100001"/>
    <s v="PROFESOR TITULAR DE UNIVERSIDAD"/>
    <s v="R104"/>
    <x v="0"/>
    <n v="225"/>
    <s v="ECONOMÍA APLICADA"/>
  </r>
  <r>
    <x v="26"/>
    <n v="72793905"/>
    <x v="6"/>
    <n v="5133"/>
    <s v="5133R"/>
    <s v="GRUPO-A1"/>
    <s v="Habilidades directivas y temas avanzados de gestión de empresas"/>
    <s v="GR"/>
    <s v="GRUPO REDUCIDO"/>
    <s v="5133R"/>
    <s v="GR de Habilidades directivas y temas avanzados de gestión de empresas"/>
    <s v="GRUPO-A1"/>
    <s v="GR de Habilidades directivas y temas avanzados de gestión de empresas"/>
    <s v="AN"/>
    <n v="72793905"/>
    <s v="DÍAZ"/>
    <s v="MENDOZA"/>
    <s v="ANA CARMEN"/>
    <s v="DÍAZ MENDOZA, ANA CARMEN"/>
    <x v="1"/>
    <x v="0"/>
    <x v="0"/>
    <n v="0"/>
    <n v="0"/>
    <s v="andiazm"/>
    <s v="ana-carmen.diaz@unirioja.es"/>
    <n v="1"/>
    <n v="1"/>
    <n v="536"/>
    <s v="PROFESOR INTERINO"/>
    <s v="C01"/>
    <s v="TIEMPO COMPLETO"/>
    <s v="2017-09-15 00:00:00.0"/>
    <s v="null"/>
    <s v="PI101238"/>
    <s v="PROFESOR CONTRATADO INTERINO"/>
    <s v="R104"/>
    <x v="0"/>
    <n v="230"/>
    <s v="ECONOMÍA FINANCIERA Y CONTABILIDAD"/>
  </r>
  <r>
    <x v="26"/>
    <n v="16551895"/>
    <x v="6"/>
    <n v="5134"/>
    <s v="5134G"/>
    <s v="GRUPO-A"/>
    <s v="Dirección de la empresa internacional"/>
    <s v="GG"/>
    <s v="GRUPO GRANDE"/>
    <s v="5134G"/>
    <s v="GG de Dirección de la empresa internacional"/>
    <s v="GRUPO-A"/>
    <s v="GG de Dirección de la empresa internacional"/>
    <s v="AN"/>
    <n v="16551895"/>
    <s v="SALINAS"/>
    <s v="ZÁRATE"/>
    <s v="RODOLFO"/>
    <s v="SALINAS ZÁRATE, RODOLFO"/>
    <x v="1"/>
    <x v="1"/>
    <x v="0"/>
    <n v="5"/>
    <n v="0"/>
    <s v="rosalina"/>
    <s v="rodolfo.salinas@unirioja.es"/>
    <n v="2"/>
    <n v="2"/>
    <n v="504"/>
    <s v="PROFESOR TITULAR UNIVERSIDAD"/>
    <s v="01A"/>
    <s v="TIEMPO COMPLETO AMPLIADO"/>
    <s v="2012-09-01 00:00:00.0"/>
    <s v="null"/>
    <s v="DF100088"/>
    <s v="PROFESOR TITULAR DE UNIVERSIDAD"/>
    <s v="R104"/>
    <x v="0"/>
    <n v="650"/>
    <s v="ORGANIZACIÓN DE EMPRESAS"/>
  </r>
  <r>
    <x v="26"/>
    <n v="16544145"/>
    <x v="6"/>
    <n v="5135"/>
    <s v="5135G"/>
    <s v="GRUPO-A"/>
    <s v="Finanzas internacionales"/>
    <s v="GG"/>
    <s v="GRUPO GRANDE"/>
    <s v="5135G"/>
    <s v="GG de Finanzas internacionales"/>
    <s v="GRUPO-A"/>
    <s v="GG de Finanzas internacionales"/>
    <s v="AN"/>
    <n v="16544145"/>
    <s v="ACEDO"/>
    <s v="RAMÍREZ"/>
    <s v="MIGUEL ANGEL"/>
    <s v="ACEDO RAMÍREZ, MIGUEL ANGEL"/>
    <x v="0"/>
    <x v="0"/>
    <x v="0"/>
    <n v="3"/>
    <n v="0"/>
    <s v="miacedo"/>
    <s v="miguel-angel.acedo@unirioja.es"/>
    <n v="1.5"/>
    <n v="1.5"/>
    <n v="504"/>
    <s v="PROFESOR TITULAR UNIVERSIDAD"/>
    <s v="C01"/>
    <s v="TIEMPO COMPLETO"/>
    <s v="2018-11-26 00:00:00.0"/>
    <s v="null"/>
    <s v="DF31207"/>
    <s v="PROFESOR TITULAR DE UNIVERSIDAD"/>
    <s v="R104"/>
    <x v="0"/>
    <n v="230"/>
    <s v="ECONOMÍA FINANCIERA Y CONTABILIDAD"/>
  </r>
  <r>
    <x v="26"/>
    <n v="16530052"/>
    <x v="6"/>
    <n v="5135"/>
    <s v="5135R"/>
    <s v="GRUPO-A1"/>
    <s v="Finanzas internacionales"/>
    <s v="GR"/>
    <s v="GRUPO REDUCIDO"/>
    <s v="5135R"/>
    <s v="GR de Finanzas internacionales"/>
    <s v="GRUPO-A1"/>
    <s v="GR de Finanzas internacionales"/>
    <s v="AN"/>
    <n v="16530052"/>
    <s v="AYALA"/>
    <s v="CALVO"/>
    <s v="JUAN CARLOS"/>
    <s v="AYALA CALVO, JUAN CARLOS"/>
    <x v="0"/>
    <x v="0"/>
    <x v="0"/>
    <n v="6"/>
    <n v="1"/>
    <s v="juayala"/>
    <s v="juan-carlos.ayala@unirioja.es"/>
    <n v="1.5"/>
    <n v="1.5"/>
    <n v="500"/>
    <s v="CATEDRATICO DE UNIVERSIDAD"/>
    <s v="C01"/>
    <s v="TIEMPO COMPLETO"/>
    <s v="2016-09-15 00:00:00.0"/>
    <s v="null"/>
    <s v="DF31196"/>
    <s v="CATEDRÁTICO DE UNIVERSIDAD"/>
    <s v="R104"/>
    <x v="0"/>
    <n v="230"/>
    <s v="ECONOMÍA FINANCIERA Y CONTABILIDAD"/>
  </r>
  <r>
    <x v="26"/>
    <n v="16547433"/>
    <x v="6"/>
    <n v="5136"/>
    <s v="5136G"/>
    <s v="GRUPO-A"/>
    <s v="Marketing internacional"/>
    <s v="GG"/>
    <s v="GRUPO GRANDE"/>
    <s v="5136G"/>
    <s v="GG de Marketing internacional"/>
    <s v="GRUPO-A"/>
    <s v="GG de Marketing internacional"/>
    <s v="AN"/>
    <n v="16547433"/>
    <s v="OLARTE"/>
    <s v="PASCUAL"/>
    <s v="Mª CRISTINA"/>
    <s v="OLARTE PASCUAL, Mª CRISTINA"/>
    <x v="0"/>
    <x v="0"/>
    <x v="0"/>
    <n v="4"/>
    <n v="1"/>
    <s v="m-olarte"/>
    <s v="cristina.olarte@unirioja.es"/>
    <n v="1.4"/>
    <n v="1.4"/>
    <n v="504"/>
    <s v="PROFESOR TITULAR UNIVERSIDAD"/>
    <s v="C01"/>
    <s v="TIEMPO COMPLETO"/>
    <s v="2017-09-15 00:00:00.0"/>
    <s v="null"/>
    <s v="DF100194"/>
    <s v="PROFESOR TITULAR DE UNIVERSIDAD"/>
    <s v="R104"/>
    <x v="0"/>
    <n v="95"/>
    <s v="COMERCIALIZACIÓN E INVESTIGACIÓN DE MERCADOS"/>
  </r>
  <r>
    <x v="26"/>
    <n v="16563058"/>
    <x v="6"/>
    <n v="5136"/>
    <s v="5136G"/>
    <s v="GRUPO-A"/>
    <s v="Marketing internacional"/>
    <s v="GG"/>
    <s v="GRUPO GRANDE"/>
    <s v="5136G"/>
    <s v="GG de Marketing internacional"/>
    <s v="GRUPO-A"/>
    <s v="GG de Marketing internacional"/>
    <s v="AN"/>
    <n v="16563058"/>
    <s v="PELEGRÍN"/>
    <s v="BORONDO"/>
    <s v="JORGE"/>
    <s v="PELEGRÍN BORONDO, JORGE"/>
    <x v="0"/>
    <x v="0"/>
    <x v="0"/>
    <n v="2"/>
    <n v="1"/>
    <s v="jopelegr"/>
    <s v="jorge.pelegrin@unirioja.es"/>
    <n v="0.6"/>
    <n v="0.6"/>
    <n v="534"/>
    <s v="CONTRATADO DOCTOR -TIPO 1"/>
    <s v="C01"/>
    <s v="TIEMPO COMPLETO"/>
    <s v="2015-04-23 00:00:00.0"/>
    <s v="null"/>
    <s v="LD100612"/>
    <s v="PROFESOR CONTRATADO DOCTOR- TIPO 1"/>
    <s v="R104"/>
    <x v="0"/>
    <n v="95"/>
    <s v="COMERCIALIZACIÓN E INVESTIGACIÓN DE MERCADOS"/>
  </r>
  <r>
    <x v="26"/>
    <n v="16549972"/>
    <x v="6"/>
    <n v="5137"/>
    <s v="5137G"/>
    <s v="GRUPO-A"/>
    <s v="Economía internacional"/>
    <s v="GG"/>
    <s v="GRUPO GRANDE"/>
    <s v="5137G"/>
    <s v="GG de Economía internacional"/>
    <s v="GRUPO-A"/>
    <s v="GG de Economía internacional"/>
    <s v="AN"/>
    <n v="16549972"/>
    <s v="PINILLOS"/>
    <s v="GARCÍA"/>
    <s v="MARÍA DE LA O"/>
    <s v="PINILLOS GARCÍA, MARÍA DE LA O"/>
    <x v="0"/>
    <x v="0"/>
    <x v="0"/>
    <n v="5"/>
    <n v="1"/>
    <s v="mpinillo"/>
    <s v="maria.pinillos@unirioja.es"/>
    <n v="0.75"/>
    <n v="0.75"/>
    <n v="504"/>
    <s v="PROFESOR TITULAR UNIVERSIDAD"/>
    <s v="C01"/>
    <s v="TIEMPO COMPLETO"/>
    <s v="2014-09-15 00:00:00.0"/>
    <s v="null"/>
    <s v="DF31176"/>
    <s v="PROFESOR TITULAR DE UNIVERSIDAD"/>
    <s v="R104"/>
    <x v="0"/>
    <n v="225"/>
    <s v="ECONOMÍA APLICADA"/>
  </r>
  <r>
    <x v="26"/>
    <n v="16517184"/>
    <x v="6"/>
    <n v="5138"/>
    <s v="5138G"/>
    <s v="GRUPO-A"/>
    <s v="Dirección de la tecnología y la innovación"/>
    <s v="GG"/>
    <s v="GRUPO GRANDE"/>
    <s v="5138G"/>
    <s v="GG de Dirección de la tecnología y la innovación"/>
    <s v="GRUPO-A"/>
    <s v="GG de Dirección de la tecnología y la innovación"/>
    <s v="AN"/>
    <n v="16517184"/>
    <s v="JUÁREZ"/>
    <s v="CASTELLÓ"/>
    <s v="CARMELO ARTURO"/>
    <s v="JUÁREZ CASTELLÓ, CARMELO ARTURO"/>
    <x v="0"/>
    <x v="0"/>
    <x v="0"/>
    <n v="4"/>
    <n v="2"/>
    <s v="cajuarez"/>
    <s v="carmelo.juarez@unirioja.es"/>
    <n v="2"/>
    <n v="2"/>
    <n v="504"/>
    <s v="PROFESOR TITULAR UNIVERSIDAD"/>
    <s v="C01"/>
    <s v="TIEMPO COMPLETO"/>
    <s v="2013-09-13 00:00:00.0"/>
    <s v="null"/>
    <s v="DF31303"/>
    <s v="TITULAR DE UNIVERSIDAD"/>
    <s v="R104"/>
    <x v="0"/>
    <n v="650"/>
    <s v="ORGANIZACIÓN DE EMPRESAS"/>
  </r>
  <r>
    <x v="26"/>
    <n v="14943754"/>
    <x v="6"/>
    <n v="5139"/>
    <s v="5139G"/>
    <s v="GRUPO-A"/>
    <s v="Diseño y modelos de investigación"/>
    <s v="GG"/>
    <s v="GRUPO GRANDE"/>
    <s v="5139G"/>
    <s v="GG de Diseño y modelos de investigación"/>
    <s v="GRUPO-A"/>
    <s v="GG de Diseño y modelos de investigación"/>
    <s v="AN"/>
    <n v="14943754"/>
    <s v="RODRÍGUEZ"/>
    <s v="IBEAS"/>
    <s v="ROBERTO"/>
    <s v="RODRÍGUEZ IBEAS, ROBERTO"/>
    <x v="1"/>
    <x v="1"/>
    <x v="0"/>
    <n v="3"/>
    <n v="2"/>
    <s v="rorodrig"/>
    <s v="roberto.rodriguez@unirioja.es"/>
    <n v="1"/>
    <n v="1"/>
    <n v="504"/>
    <s v="PROFESOR TITULAR UNIVERSIDAD"/>
    <s v="C01"/>
    <s v="TIEMPO COMPLETO"/>
    <s v="2012-07-13 00:00:00.0"/>
    <s v="null"/>
    <s v="DF100089"/>
    <s v="PROFESOR TITULAR DE UNIVERSIDAD"/>
    <s v="R104"/>
    <x v="0"/>
    <n v="415"/>
    <s v="FUNDAMENTOS DEL ANÁLISIS ECONÓMICO"/>
  </r>
  <r>
    <x v="26"/>
    <n v="16533890"/>
    <x v="6"/>
    <n v="5140"/>
    <s v="5140G"/>
    <s v="GRUPO-A"/>
    <s v="Métodos de investigación"/>
    <s v="GG"/>
    <s v="GRUPO GRANDE"/>
    <s v="5140G"/>
    <s v="GG de Métodos de investigación"/>
    <s v="GRUPO-A"/>
    <s v="GG de Métodos de investigación"/>
    <s v="AN"/>
    <n v="16533890"/>
    <s v="PORTILLO"/>
    <s v="PÉREZ DE VIÑASPRE"/>
    <s v="FABIOLA"/>
    <s v="PORTILLO PÉREZ DE VIÑASPRE, FABIOLA"/>
    <x v="0"/>
    <x v="0"/>
    <x v="0"/>
    <n v="4"/>
    <n v="1"/>
    <s v="faporti"/>
    <s v="fabiola.portillo@unirioja.es"/>
    <n v="0.5"/>
    <n v="0.5"/>
    <n v="504"/>
    <s v="PROFESOR TITULAR UNIVERSIDAD"/>
    <s v="01A"/>
    <s v="TIEMPO COMPLETO AMPLIADO"/>
    <s v="2016-09-15 00:00:00.0"/>
    <s v="null"/>
    <s v="DF100141"/>
    <s v="PROFESOR TITULAR DE UNIVERSIDAD"/>
    <s v="R104"/>
    <x v="0"/>
    <n v="225"/>
    <s v="ECONOMÍA APLICADA"/>
  </r>
  <r>
    <x v="26"/>
    <n v="72780423"/>
    <x v="6"/>
    <n v="5140"/>
    <s v="5140G"/>
    <s v="GRUPO-A"/>
    <s v="Métodos de investigación"/>
    <s v="GG"/>
    <s v="GRUPO GRANDE"/>
    <s v="5140G"/>
    <s v="GG de Métodos de investigación"/>
    <s v="GRUPO-A"/>
    <s v="GG de Métodos de investigación"/>
    <s v="AN"/>
    <n v="72780423"/>
    <s v="RIAÑO"/>
    <s v="GIL"/>
    <s v="CONSUELO"/>
    <s v="RIAÑO GIL, CONSUELO"/>
    <x v="1"/>
    <x v="0"/>
    <x v="0"/>
    <n v="5"/>
    <n v="1"/>
    <s v="coriano"/>
    <s v="consuelo.riano@unirioja.es"/>
    <n v="1"/>
    <n v="1"/>
    <n v="504"/>
    <s v="PROFESOR TITULAR UNIVERSIDAD"/>
    <s v="01A"/>
    <s v="TIEMPO COMPLETO AMPLIADO"/>
    <s v="2018-09-17 00:00:00.0"/>
    <s v="null"/>
    <s v="DF31218"/>
    <s v="TITULAR DE UNIVERSIDAD"/>
    <s v="R104"/>
    <x v="0"/>
    <n v="95"/>
    <s v="COMERCIALIZACIÓN E INVESTIGACIÓN DE MERCADOS"/>
  </r>
  <r>
    <x v="26"/>
    <n v="16594259"/>
    <x v="6"/>
    <n v="5140"/>
    <s v="5140I"/>
    <s v="GRUPO-A1"/>
    <s v="Métodos de investigación"/>
    <s v="GI"/>
    <s v="GRUPO DE INFORMÁTICA"/>
    <s v="5140I"/>
    <s v="GI de Métodos de investigación"/>
    <s v="GRUPO-A1"/>
    <s v="GI de Métodos de investigación"/>
    <s v="AN"/>
    <n v="16594259"/>
    <s v="JUANEDA"/>
    <s v="AYENSA"/>
    <s v="EMMA"/>
    <s v="JUANEDA AYENSA, EMMA"/>
    <x v="1"/>
    <x v="0"/>
    <x v="0"/>
    <n v="2"/>
    <n v="0"/>
    <s v="ejuaneda"/>
    <s v="emma.juaneda@unirioja.es"/>
    <n v="0.5"/>
    <n v="0.5"/>
    <n v="536"/>
    <s v="PROFESOR INTERINO"/>
    <s v="C01"/>
    <s v="TIEMPO COMPLETO"/>
    <s v="2015-12-22 00:00:00.0"/>
    <s v="null"/>
    <s v="PI101025"/>
    <s v="PROFESOR CONTRATADO INTERINO"/>
    <s v="R104"/>
    <x v="0"/>
    <n v="650"/>
    <s v="ORGANIZACIÓN DE EMPRESAS"/>
  </r>
  <r>
    <x v="27"/>
    <n v="39847439"/>
    <x v="6"/>
    <n v="5143"/>
    <s v="5143G"/>
    <s v="GRUPO-A"/>
    <s v="Neurociencia, desarrollo humano y educación"/>
    <s v="GG"/>
    <s v="GRUPO GRANDE"/>
    <s v="5143G"/>
    <s v="GG de Neurociencia, desarrollo humano y educación"/>
    <s v="GRUPO-A"/>
    <s v="GG de Neurociencia, desarrollo humano y educación"/>
    <s v="1S"/>
    <n v="39847439"/>
    <s v="SASTRE"/>
    <s v="I RIBA"/>
    <s v="SYLVIA"/>
    <s v="SASTRE I RIBA, SYLVIA"/>
    <x v="1"/>
    <x v="0"/>
    <x v="0"/>
    <n v="5"/>
    <n v="3"/>
    <s v="sisastre"/>
    <s v="silvia.sastre@unirioja.es"/>
    <n v="3"/>
    <n v="3"/>
    <n v="500"/>
    <s v="CATEDRATICO DE UNIVERSIDAD"/>
    <s v="C01"/>
    <s v="TIEMPO COMPLETO"/>
    <s v="2007-05-13 00:00:00.0"/>
    <s v="null"/>
    <s v="DF3590"/>
    <s v="CATEDRÁTICO DE UNIVERSIDAD"/>
    <s v="R115"/>
    <x v="2"/>
    <n v="735"/>
    <s v="PSICOLOGÍA EVOLUTIVA Y DE LA EDUCACIÓN"/>
  </r>
  <r>
    <x v="27"/>
    <n v="72703170"/>
    <x v="6"/>
    <n v="5145"/>
    <s v="5145G"/>
    <s v="GRUPO-A"/>
    <s v="Prevención del fracaso escolar"/>
    <s v="GG"/>
    <s v="GRUPO GRANDE"/>
    <s v="5145G"/>
    <s v="GG de Prevención del fracaso escolar"/>
    <s v="GRUPO-A"/>
    <s v="GG de Prevención del fracaso escolar"/>
    <s v="2S"/>
    <n v="72703170"/>
    <s v="CHOCARRO"/>
    <s v="DE LUIS"/>
    <s v="EDURNE"/>
    <s v="CHOCARRO DE LUIS, EDURNE"/>
    <x v="0"/>
    <x v="0"/>
    <x v="0"/>
    <n v="0"/>
    <n v="1"/>
    <s v="edchocar"/>
    <s v="edurne.chocarro@unirioja.es"/>
    <n v="3"/>
    <n v="3"/>
    <n v="534"/>
    <s v="CONTRATADO DOCTOR -TIPO 1"/>
    <s v="C01"/>
    <s v="TIEMPO COMPLETO"/>
    <s v="2018-11-30 00:00:00.0"/>
    <s v="null"/>
    <s v="LD100293"/>
    <s v="PROFESOR CONTRATADO DOCTOR -TIPO 1"/>
    <s v="R115"/>
    <x v="2"/>
    <n v="215"/>
    <s v="DIDÁCTICA Y ORGANIZACIÓN ESCOLAR"/>
  </r>
  <r>
    <x v="27"/>
    <n v="16512032"/>
    <x v="6"/>
    <n v="5146"/>
    <s v="5146G"/>
    <s v="GRUPO-A"/>
    <s v="Prevención e intervención en dificultades de la lecto-escritura en la escuela de ed. infantil y prim"/>
    <s v="GG"/>
    <s v="GRUPO GRANDE"/>
    <s v="5146G"/>
    <s v="GG de Prevención e intervención en dificultades de la lecto-escritura en la"/>
    <s v="GRUPO-A"/>
    <s v="GG de Prevención e intervención en dificultades de la lecto-escritura en la"/>
    <s v="1S"/>
    <n v="16512032"/>
    <s v="TORRES"/>
    <s v="RUIZ"/>
    <s v="MARÍA DEL MAR"/>
    <s v="TORRES RUIZ, MARÍA DEL MAR"/>
    <x v="1"/>
    <x v="0"/>
    <x v="0"/>
    <n v="0"/>
    <n v="0"/>
    <s v="matorrr"/>
    <s v="maria-mar.torres@unirioja.es"/>
    <n v="3"/>
    <n v="3"/>
    <n v="532"/>
    <s v="LABORAL DOCENTE-ASOCIADO"/>
    <s v="P05"/>
    <s v="TIEMPO PARCIAL (5+5 HORAS)"/>
    <s v="2017-09-15 00:00:00.0"/>
    <s v="2019-09-14 00:00:00.0"/>
    <s v="PI101245"/>
    <s v="PROFESOR ASOCIADO"/>
    <s v="R106"/>
    <x v="5"/>
    <n v="195"/>
    <s v="DIDÁCTICA DE LA LENGUA Y LA LITERATURA"/>
  </r>
  <r>
    <x v="27"/>
    <n v="16556358"/>
    <x v="6"/>
    <n v="5146"/>
    <s v="5146G"/>
    <s v="GRUPO-A"/>
    <s v="Prevención e intervención en dificultades de la lecto-escritura en la escuela de ed. infantil y prim"/>
    <s v="GG"/>
    <s v="GRUPO GRANDE"/>
    <s v="5146G"/>
    <s v="GG de Prevención e intervención en dificultades de la lecto-escritura en la"/>
    <s v="GRUPO-A"/>
    <s v="GG de Prevención e intervención en dificultades de la lecto-escritura en la"/>
    <s v="1S"/>
    <n v="16556358"/>
    <s v="SILVESTRE"/>
    <s v="SALAS"/>
    <s v="MARÍA DEL SOL"/>
    <s v="SILVESTRE SALAS, MARÍA DEL SOL"/>
    <x v="1"/>
    <x v="0"/>
    <x v="0"/>
    <n v="2"/>
    <n v="0"/>
    <s v="masilves"/>
    <s v="marysol.silvestre@unirioja.es"/>
    <n v="0"/>
    <n v="0"/>
    <n v="536"/>
    <s v="PROFESOR INTERINO"/>
    <s v="C01"/>
    <s v="TIEMPO COMPLETO"/>
    <s v="2013-09-16 00:00:00.0"/>
    <s v="null"/>
    <s v="PI100910"/>
    <s v="PROFESOR CONTRATADO INTERINO"/>
    <s v="R106"/>
    <x v="5"/>
    <n v="195"/>
    <s v="DIDÁCTICA DE LA LENGUA Y LA LITERATURA"/>
  </r>
  <r>
    <x v="27"/>
    <n v="72781428"/>
    <x v="6"/>
    <n v="5147"/>
    <s v="5147G"/>
    <s v="GRUPO-A"/>
    <s v="Evaluación de la calidad educativa"/>
    <s v="GG"/>
    <s v="GRUPO GRANDE"/>
    <s v="5147G"/>
    <s v="GG de Evaluación de la calidad educativa"/>
    <s v="GRUPO-A"/>
    <s v="GG de Evaluación de la calidad educativa"/>
    <s v="1S"/>
    <n v="72781428"/>
    <s v="NAVARIDAS"/>
    <s v="NALDA"/>
    <s v="FERMÍN"/>
    <s v="NAVARIDAS NALDA, FERMÍN"/>
    <x v="0"/>
    <x v="0"/>
    <x v="0"/>
    <n v="3"/>
    <n v="1"/>
    <s v="fenavari"/>
    <s v="fermin.navaridas@unirioja.es"/>
    <n v="3"/>
    <n v="3"/>
    <n v="504"/>
    <s v="PROFESOR TITULAR UNIVERSIDAD"/>
    <s v="C01"/>
    <s v="TIEMPO COMPLETO"/>
    <s v="2016-11-26 00:00:00.0"/>
    <s v="null"/>
    <s v="DF100332"/>
    <s v="PROFESOR TITULAR DE UNIVERSIDAD"/>
    <s v="R115"/>
    <x v="2"/>
    <n v="215"/>
    <s v="DIDÁCTICA Y ORGANIZACIÓN ESCOLAR"/>
  </r>
  <r>
    <x v="27"/>
    <n v="16509812"/>
    <x v="6"/>
    <n v="5148"/>
    <s v="5148G"/>
    <s v="GRUPO-A"/>
    <s v="Juego, deporte e innovación en el aula"/>
    <s v="GG"/>
    <s v="GRUPO GRANDE"/>
    <s v="5148G"/>
    <s v="GG de Juego, deporte e innovación en el aula"/>
    <s v="GRUPO-A"/>
    <s v="GG de Juego, deporte e innovación en el aula"/>
    <s v="2S"/>
    <n v="16509812"/>
    <s v="LOZA"/>
    <s v="OLAVE"/>
    <s v="EDMUNDO"/>
    <s v="LOZA OLAVE, EDMUNDO"/>
    <x v="0"/>
    <x v="1"/>
    <x v="0"/>
    <n v="6"/>
    <n v="0"/>
    <s v="edloza"/>
    <s v="edmundo.loza@unirioja.es"/>
    <n v="2"/>
    <n v="2"/>
    <n v="504"/>
    <s v="PROFESOR TITULAR UNIVERSIDAD"/>
    <s v="01A"/>
    <s v="TIEMPO COMPLETO AMPLIADO"/>
    <s v="2012-09-01 00:00:00.0"/>
    <s v="null"/>
    <s v="DF31336"/>
    <s v="TITULAR DE UNIVERSIDAD"/>
    <s v="R115"/>
    <x v="2"/>
    <n v="187"/>
    <s v="DIDÁCTICA DE LA EXPRESIÓN CORPORAL"/>
  </r>
  <r>
    <x v="27"/>
    <n v="40310935"/>
    <x v="6"/>
    <n v="5148"/>
    <s v="5148G"/>
    <s v="GRUPO-A"/>
    <s v="Juego, deporte e innovación en el aula"/>
    <s v="GG"/>
    <s v="GRUPO GRANDE"/>
    <s v="5148G"/>
    <s v="GG de Juego, deporte e innovación en el aula"/>
    <s v="GRUPO-A"/>
    <s v="GG de Juego, deporte e innovación en el aula"/>
    <s v="2S"/>
    <n v="40310935"/>
    <s v="DALMAU"/>
    <s v="TORRES"/>
    <s v="JOSEP MARÍA"/>
    <s v="DALMAU TORRES, JOSEP MARÍA"/>
    <x v="0"/>
    <x v="0"/>
    <x v="0"/>
    <n v="4"/>
    <n v="1"/>
    <s v="jodalmau"/>
    <s v="jose-maria.dalmau@unirioja.es"/>
    <n v="1"/>
    <n v="1"/>
    <n v="534"/>
    <s v="CONTRATADO DOCTOR -TIPO 1"/>
    <s v="C01"/>
    <s v="TIEMPO COMPLETO"/>
    <s v="2012-10-31 00:00:00.0"/>
    <s v="null"/>
    <s v="LD100297"/>
    <s v="CONTRATADA DOCTOR"/>
    <s v="R115"/>
    <x v="2"/>
    <n v="187"/>
    <s v="DIDÁCTICA DE LA EXPRESIÓN CORPORAL"/>
  </r>
  <r>
    <x v="27"/>
    <n v="78871077"/>
    <x v="6"/>
    <n v="5149"/>
    <s v="5149G"/>
    <s v="GRUPO-A"/>
    <s v="Aprendizaje en el aula basado en proyectos"/>
    <s v="GG"/>
    <s v="GRUPO GRANDE"/>
    <s v="5149G"/>
    <s v="GG de Aprendizaje en el aula basado en proyectos"/>
    <s v="GRUPO-A"/>
    <s v="GG de Aprendizaje en el aula basado en proyectos"/>
    <s v="1S"/>
    <n v="78871077"/>
    <s v="PÉREZ DE ALBÉNIZ"/>
    <s v="ITURRIAGA"/>
    <s v="ALICIA"/>
    <s v="PÉREZ DE ALBÉNIZ ITURRIAGA, ALICIA"/>
    <x v="0"/>
    <x v="1"/>
    <x v="0"/>
    <n v="2"/>
    <n v="3"/>
    <s v="alperei"/>
    <s v="alicia.perez@unirioja.es"/>
    <n v="3"/>
    <n v="3"/>
    <n v="504"/>
    <s v="PROFESOR TITULAR UNIVERSIDAD"/>
    <s v="01R"/>
    <s v="TIEMPO COMPLETO REDUCIDO"/>
    <s v="2017-09-15 00:00:00.0"/>
    <s v="null"/>
    <s v="DF100181"/>
    <s v="TITULAR DE UNIVERSIDAD"/>
    <s v="R115"/>
    <x v="2"/>
    <n v="735"/>
    <s v="PSICOLOGÍA EVOLUTIVA Y DE LA EDUCACIÓN"/>
  </r>
  <r>
    <x v="27"/>
    <n v="16567689"/>
    <x v="6"/>
    <n v="5150"/>
    <s v="5150G"/>
    <s v="GRUPO-A"/>
    <s v="Tecnologías y adaptaciones de acceso para alumnos con necesidades educativas especiales"/>
    <s v="GG"/>
    <s v="GRUPO GRANDE"/>
    <s v="5150G"/>
    <s v="GG de Tecnologías y adaptaciones de acceso para alumnos con necesidades edu"/>
    <s v="GRUPO-A"/>
    <s v="GG de Tecnologías y adaptaciones de acceso para alumnos con necesidades edu"/>
    <s v="1S"/>
    <n v="16567689"/>
    <s v="SÁENZ DE CABEZÓN"/>
    <s v="IRIGARAY"/>
    <s v="EDUARDO"/>
    <s v="SÁENZ DE CABEZÓN IRIGARAY, EDUARDO"/>
    <x v="0"/>
    <x v="0"/>
    <x v="0"/>
    <n v="2"/>
    <n v="0"/>
    <s v="esaenz-d"/>
    <s v="eduardo.saenz-de-cabezon@unirioja.es"/>
    <n v="1.5"/>
    <n v="1.5"/>
    <n v="504"/>
    <s v="PROFESOR TITULAR UNIVERSIDAD"/>
    <s v="C01"/>
    <s v="TIEMPO COMPLETO"/>
    <s v="2018-12-18 00:00:00.0"/>
    <s v="null"/>
    <s v="DF100367"/>
    <s v="PROFESOR TITULAR DE UNIVERSIDAD"/>
    <s v="R111"/>
    <x v="7"/>
    <n v="570"/>
    <s v="LENGUAJES Y SISTEMAS INFORMÁTICOS"/>
  </r>
  <r>
    <x v="27"/>
    <n v="71639421"/>
    <x v="6"/>
    <n v="5151"/>
    <s v="5151G"/>
    <s v="GRUPO-A"/>
    <s v="Diseños de investigación y análisis estadístico aplicados a la educación"/>
    <s v="GG"/>
    <s v="GRUPO GRANDE"/>
    <s v="5151G"/>
    <s v="GG de Diseños de investig. y análisis estadístico aplicados a la educación"/>
    <s v="GRUPO-A"/>
    <s v="GG de Diseños de investig. y análisis estadístico aplicados a la educación"/>
    <s v="1S"/>
    <n v="71639421"/>
    <s v="FONSECA"/>
    <s v="PEDRERO"/>
    <s v="EDUARDO"/>
    <s v="FONSECA PEDRERO, EDUARDO"/>
    <x v="0"/>
    <x v="1"/>
    <x v="0"/>
    <n v="0"/>
    <n v="1"/>
    <s v="edfonsec"/>
    <s v="eduardo.fonseca@unirioja.es"/>
    <n v="2"/>
    <n v="2"/>
    <n v="504"/>
    <s v="PROFESOR TITULAR UNIVERSIDAD"/>
    <s v="C01"/>
    <s v="TIEMPO COMPLETO"/>
    <s v="2011-09-01 00:00:00.0"/>
    <s v="null"/>
    <s v="DF100295"/>
    <s v="PROFESOR TITULAR DE UNIVERSIDAD"/>
    <s v="R115"/>
    <x v="2"/>
    <n v="735"/>
    <s v="PSICOLOGÍA EVOLUTIVA Y DE LA EDUCACIÓN"/>
  </r>
  <r>
    <x v="27"/>
    <n v="16561261"/>
    <x v="6"/>
    <n v="5152"/>
    <s v="5152G"/>
    <s v="GRUPO-A"/>
    <s v="Metodología observacional en la escuela"/>
    <s v="GG"/>
    <s v="GRUPO GRANDE"/>
    <s v="5152G"/>
    <s v="GG de Metodología observacional en la escuela"/>
    <s v="GRUPO-A"/>
    <s v="GG de Metodología observacional en la escuela"/>
    <s v="1S"/>
    <n v="16561261"/>
    <s v="LAPRESA"/>
    <s v="AJAMIL"/>
    <s v="DANIEL"/>
    <s v="LAPRESA AJAMIL, DANIEL"/>
    <x v="0"/>
    <x v="1"/>
    <x v="0"/>
    <n v="4"/>
    <n v="2"/>
    <s v="dalapres"/>
    <s v="daniel.lapresa@unirioja.es"/>
    <n v="2"/>
    <n v="2"/>
    <n v="504"/>
    <s v="PROFESOR TITULAR UNIVERSIDAD"/>
    <s v="C01"/>
    <s v="TIEMPO COMPLETO"/>
    <s v="2014-09-15 00:00:00.0"/>
    <s v="null"/>
    <s v="DF100092"/>
    <s v="PROFESOR TITULAR DE UNIVERSIDAD"/>
    <s v="R115"/>
    <x v="2"/>
    <n v="187"/>
    <s v="DIDÁCTICA DE LA EXPRESIÓN CORPORAL"/>
  </r>
  <r>
    <x v="27"/>
    <n v="73587035"/>
    <x v="6"/>
    <n v="5153"/>
    <s v="5153G"/>
    <s v="GRUPO-A"/>
    <s v="Prevención e interv. en las dificultades de aprend. de las matemáticas en la escuela infantil y prim"/>
    <s v="GG"/>
    <s v="GRUPO GRANDE"/>
    <s v="5153G"/>
    <s v="GG de Prevención e interv. en las dificultades de aprend. de las matemática"/>
    <s v="GRUPO-A"/>
    <s v="GG de Prevención e interv. en las dificultades de aprend. de las matemática"/>
    <s v="1S"/>
    <n v="73587035"/>
    <s v="RIBERA"/>
    <s v="PUCHADES"/>
    <s v="JUAN MIGUEL"/>
    <s v="RIBERA PUCHADES, JUAN MIGUEL"/>
    <x v="1"/>
    <x v="0"/>
    <x v="0"/>
    <n v="0"/>
    <n v="0"/>
    <s v="juribera"/>
    <s v="juan-miguel.ribera@unirioja.es"/>
    <n v="3"/>
    <n v="3"/>
    <n v="504"/>
    <s v="PROFESOR TITULAR UNIVERSIDAD"/>
    <s v="C01"/>
    <s v="TIEMPO COMPLETO"/>
    <s v="2017-09-15 00:00:00.0"/>
    <s v="null"/>
    <s v="DF100341"/>
    <s v="PROFEESOR TITULAR DE UNIVERSIDAD"/>
    <s v="R111"/>
    <x v="7"/>
    <n v="200"/>
    <s v="DIDÁCTICA DE LA MATEMÁTICA"/>
  </r>
  <r>
    <x v="27"/>
    <n v="16546617"/>
    <x v="6"/>
    <n v="5155"/>
    <s v="5155G"/>
    <s v="GRUPO-A"/>
    <s v="El aula bilingüe en la escuela inclusiva"/>
    <s v="GG"/>
    <s v="GRUPO GRANDE"/>
    <s v="5155G"/>
    <s v="GG de El aula bilingüe en la escuela inclusiva"/>
    <s v="GRUPO-A"/>
    <s v="GG de El aula bilingüe en la escuela inclusiva"/>
    <s v="1S"/>
    <n v="16546617"/>
    <s v="BARRERAS"/>
    <s v="GÓMEZ"/>
    <s v="MARÍA ASUNCIÓN"/>
    <s v="BARRERAS GÓMEZ, MARÍA ASUNCIÓN"/>
    <x v="1"/>
    <x v="0"/>
    <x v="0"/>
    <n v="5"/>
    <n v="2"/>
    <s v="mabarrer"/>
    <s v="asuncion.barreras@unirioja.es"/>
    <n v="3"/>
    <n v="3"/>
    <n v="504"/>
    <s v="PROFESOR TITULAR UNIVERSIDAD"/>
    <s v="C01"/>
    <s v="TIEMPO COMPLETO"/>
    <s v="2017-09-15 00:00:00.0"/>
    <s v="null"/>
    <s v="DF31707"/>
    <s v="PROFESOR TITULAR DE UNIVERSIDAD"/>
    <s v="R107"/>
    <x v="6"/>
    <n v="345"/>
    <s v="FILOLOGÍA INGLESA"/>
  </r>
  <r>
    <x v="27"/>
    <n v="72786271"/>
    <x v="6"/>
    <n v="5156"/>
    <s v="5156G"/>
    <s v="GRUPO-A"/>
    <s v="Competencias para la inserción laboral en educación"/>
    <s v="GG"/>
    <s v="GRUPO GRANDE"/>
    <s v="5156G"/>
    <s v="GG de Competencias para la inserción laboral en educación"/>
    <s v="GRUPO-A"/>
    <s v="GG de Competencias para la inserción laboral en educación"/>
    <s v="1S"/>
    <n v="72786271"/>
    <s v="MONTAÑÉS"/>
    <s v="MURO"/>
    <s v="MARÍA PILAR"/>
    <s v="MONTAÑÉS MURO, MARÍA PILAR"/>
    <x v="0"/>
    <x v="1"/>
    <x v="1"/>
    <n v="1"/>
    <n v="0"/>
    <s v="mamontan"/>
    <s v="maria-pilar.montanes@unirioja.es"/>
    <n v="3"/>
    <n v="3"/>
    <n v="536"/>
    <s v="PROFESOR INTERINO"/>
    <s v="C01"/>
    <s v="TIEMPO COMPLETO"/>
    <s v="2012-09-01 00:00:00.0"/>
    <s v="null"/>
    <s v="PI100845"/>
    <s v="PROFESOR CONTRATADO INTERINO"/>
    <s v="R115"/>
    <x v="2"/>
    <n v="740"/>
    <s v="PSICOLOGÍA SOCIAL"/>
  </r>
  <r>
    <x v="28"/>
    <n v="16539010"/>
    <x v="6"/>
    <n v="5159"/>
    <s v="5159G"/>
    <s v="GRUPO-A"/>
    <s v="Métodos cuantitativos y estadísticos de investigación en Humanidades"/>
    <s v="GG"/>
    <s v="GRUPO GRANDE"/>
    <s v="5159G"/>
    <s v="GG de Métodos cuantitativos y estadísticos de investigación en Humanidades"/>
    <s v="GRUPO-A"/>
    <s v="GG de Métodos cuantitativos y estadísticos de investigación en Humanidades"/>
    <s v="1S"/>
    <n v="16539010"/>
    <s v="RUIZ"/>
    <s v="FLAÑO"/>
    <s v="PURIFICACIÓN"/>
    <s v="RUIZ FLAÑO, PURIFICACIÓN"/>
    <x v="1"/>
    <x v="0"/>
    <x v="0"/>
    <n v="5"/>
    <n v="4"/>
    <s v="puruiz"/>
    <s v="purificacion.ruiz@unirioja.es"/>
    <n v="0"/>
    <n v="0"/>
    <n v="504"/>
    <s v="PROFESOR TITULAR UNIVERSIDAD"/>
    <s v="01R"/>
    <s v="TIEMPO COMPLETO REDUCIDO"/>
    <s v="2017-09-15 00:00:00.0"/>
    <s v="null"/>
    <s v="DF3369"/>
    <s v="PROFESOR TITULAR DE UNIVERSIDAD"/>
    <s v="R114"/>
    <x v="3"/>
    <n v="430"/>
    <s v="GEOGRAFÍA FÍSICA"/>
  </r>
  <r>
    <x v="28"/>
    <n v="29127998"/>
    <x v="6"/>
    <n v="5159"/>
    <s v="5159G"/>
    <s v="GRUPO-A"/>
    <s v="Métodos cuantitativos y estadísticos de investigación en Humanidades"/>
    <s v="GG"/>
    <s v="GRUPO GRANDE"/>
    <s v="5159G"/>
    <s v="GG de Métodos cuantitativos y estadísticos de investigación en Humanidades"/>
    <s v="GRUPO-A"/>
    <s v="GG de Métodos cuantitativos y estadísticos de investigación en Humanidades"/>
    <s v="1S"/>
    <n v="29127998"/>
    <s v="LÓPEZ"/>
    <s v="VICENTE"/>
    <s v="MANUEL"/>
    <s v="LÓPEZ VICENTE, MANUEL"/>
    <x v="1"/>
    <x v="1"/>
    <x v="0"/>
    <n v="0"/>
    <n v="0"/>
    <s v="malopev"/>
    <s v="manuel.lopezv@unirioja.es"/>
    <n v="3"/>
    <n v="3"/>
    <n v="536"/>
    <s v="PROFESOR INTERINO"/>
    <s v="P06"/>
    <s v="TIEMPO PARCIAL (6+6 HORAS)"/>
    <s v="2018-10-08 00:00:00.0"/>
    <s v="2019-09-14 00:00:00.0"/>
    <s v="PI101440"/>
    <s v="PROFESOR CONTRATADO INTERINO"/>
    <s v="R114"/>
    <x v="3"/>
    <n v="10"/>
    <s v="ANÁLISIS GEOGRÁFICO REGIONAL"/>
  </r>
  <r>
    <x v="28"/>
    <n v="16535879"/>
    <x v="6"/>
    <n v="5160"/>
    <s v="5160G"/>
    <s v="GRUPO-A"/>
    <s v="Tecnologías de la información y la comunicación y Humanidades digitales"/>
    <s v="GG"/>
    <s v="GRUPO GRANDE"/>
    <s v="5160G"/>
    <s v="GG de Tecnologías de la información y la comunicación y Humanidades digital"/>
    <s v="GRUPO-A"/>
    <s v="GG de Tecnologías de la información y la comunicación y Humanidades digital"/>
    <s v="1S"/>
    <n v="16535879"/>
    <s v="IÑARREA"/>
    <s v="LAS HERAS"/>
    <s v="IGNACIO"/>
    <s v="IÑARREA LAS HERAS, IGNACIO"/>
    <x v="1"/>
    <x v="0"/>
    <x v="0"/>
    <n v="5"/>
    <n v="3"/>
    <s v="iinarrea"/>
    <s v="ignacio.inarrea@unirioja.es"/>
    <n v="3"/>
    <n v="3"/>
    <n v="500"/>
    <s v="CATEDRATICO DE UNIVERSIDAD"/>
    <s v="C01"/>
    <s v="TIEMPO COMPLETO"/>
    <s v="2017-12-18 00:00:00.0"/>
    <s v="null"/>
    <s v="DF100353"/>
    <s v="CATEDRÁTICO DE UNIVERSIDAD"/>
    <s v="R107"/>
    <x v="6"/>
    <n v="335"/>
    <s v="FILOLOGÍA FRANCESA"/>
  </r>
  <r>
    <x v="28"/>
    <n v="16519554"/>
    <x v="6"/>
    <n v="5161"/>
    <s v="5161G"/>
    <s v="GRUPO-A"/>
    <s v="Claves de interpretación cultural de los textos"/>
    <s v="GG"/>
    <s v="GRUPO GRANDE"/>
    <s v="5161G"/>
    <s v="GG de Claves de interpretación cultural de los textos"/>
    <s v="GRUPO-A"/>
    <s v="GG de Claves de interpretación cultural de los textos"/>
    <s v="2S"/>
    <n v="16519554"/>
    <s v="MURO"/>
    <s v="MUNILLA"/>
    <s v="MIGUEL ANGEL"/>
    <s v="MURO MUNILLA, MIGUEL ANGEL"/>
    <x v="1"/>
    <x v="1"/>
    <x v="0"/>
    <n v="6"/>
    <n v="4"/>
    <s v="mimuro"/>
    <s v="miguel-angel.muro@unirioja.es"/>
    <n v="1.5"/>
    <n v="1.5"/>
    <n v="500"/>
    <s v="CATEDRATICO DE UNIVERSIDAD"/>
    <s v="C01"/>
    <s v="TIEMPO COMPLETO"/>
    <s v="2017-12-12 00:00:00.0"/>
    <s v="null"/>
    <s v="DF100350"/>
    <s v="CATEDRÁTICO DE UNIVERSIDAD"/>
    <s v="R106"/>
    <x v="5"/>
    <n v="796"/>
    <s v="TEORÍA DE LA LITERATURA Y LITERATURA COMPARADA"/>
  </r>
  <r>
    <x v="28"/>
    <n v="16578573"/>
    <x v="6"/>
    <n v="5161"/>
    <s v="5161G"/>
    <s v="GRUPO-A"/>
    <s v="Claves de interpretación cultural de los textos"/>
    <s v="GG"/>
    <s v="GRUPO GRANDE"/>
    <s v="5161G"/>
    <s v="GG de Claves de interpretación cultural de los textos"/>
    <s v="GRUPO-A"/>
    <s v="GG de Claves de interpretación cultural de los textos"/>
    <s v="2S"/>
    <n v="16578573"/>
    <s v="PEÑA"/>
    <s v="CERVEL"/>
    <s v="MARÍA SANDRA"/>
    <s v="PEÑA CERVEL, MARÍA SANDRA"/>
    <x v="0"/>
    <x v="0"/>
    <x v="0"/>
    <n v="3"/>
    <n v="3"/>
    <s v="mapenac"/>
    <s v="sandra.pena@unirioja.es"/>
    <n v="1"/>
    <n v="1"/>
    <n v="504"/>
    <s v="PROFESOR TITULAR UNIVERSIDAD"/>
    <s v="01R"/>
    <s v="TIEMPO COMPLETO REDUCIDO"/>
    <s v="2017-09-15 00:00:00.0"/>
    <s v="null"/>
    <s v="DF31712"/>
    <s v="PROFESOR TITULAR DE UNIVERSIDAD"/>
    <s v="R107"/>
    <x v="6"/>
    <n v="345"/>
    <s v="FILOLOGÍA INGLESA"/>
  </r>
  <r>
    <x v="28"/>
    <n v="72692212"/>
    <x v="6"/>
    <n v="5161"/>
    <s v="5161G"/>
    <s v="GRUPO-A"/>
    <s v="Claves de interpretación cultural de los textos"/>
    <s v="GG"/>
    <s v="GRUPO GRANDE"/>
    <s v="5161G"/>
    <s v="GG de Claves de interpretación cultural de los textos"/>
    <s v="GRUPO-A"/>
    <s v="GG de Claves de interpretación cultural de los textos"/>
    <s v="2S"/>
    <n v="72692212"/>
    <s v="IZA"/>
    <s v="ERVITI"/>
    <s v="ANEIDER"/>
    <s v="IZA ERVITI, ANEIDER"/>
    <x v="0"/>
    <x v="0"/>
    <x v="0"/>
    <n v="1"/>
    <n v="0"/>
    <s v="aniza"/>
    <s v="aneider.izae@unirioja.es"/>
    <n v="0.5"/>
    <n v="0.5"/>
    <n v="536"/>
    <s v="PROFESOR INTERINO"/>
    <s v="C01"/>
    <s v="TIEMPO COMPLETO"/>
    <s v="2015-12-22 00:00:00.0"/>
    <s v="null"/>
    <s v="PI101034"/>
    <s v="PROFESOR CONTRATADO INTERINO"/>
    <s v="R107"/>
    <x v="6"/>
    <n v="345"/>
    <s v="FILOLOGÍA INGLESA"/>
  </r>
  <r>
    <x v="28"/>
    <n v="16525052"/>
    <x v="6"/>
    <n v="5162"/>
    <s v="5162G"/>
    <s v="GRUPO-A"/>
    <s v="Técnicas avanzadas de expresión y comunicación para el ámbito académico"/>
    <s v="GG"/>
    <s v="GRUPO GRANDE"/>
    <s v="5162G"/>
    <s v="GG de Técnicas avanzadas de expresión y comunicación para el ámbito a"/>
    <s v="GRUPO-A"/>
    <s v="GG de Técnicas avanzadas de expresión y comunicación para el"/>
    <s v="2S"/>
    <n v="16525052"/>
    <s v="BALMASEDA"/>
    <s v="MAESTU"/>
    <s v="ENRIQUE"/>
    <s v="BALMASEDA MAESTU, ENRIQUE"/>
    <x v="0"/>
    <x v="0"/>
    <x v="0"/>
    <n v="4"/>
    <n v="1"/>
    <s v="enbalmas"/>
    <s v="enrique.balmaseda@unirioja.es"/>
    <n v="1.5"/>
    <n v="1.5"/>
    <n v="504"/>
    <s v="PROFESOR TITULAR UNIVERSIDAD"/>
    <s v="01A"/>
    <s v="TIEMPO COMPLETO AMPLIADO"/>
    <s v="2018-09-17 00:00:00.0"/>
    <s v="null"/>
    <s v="DF100331"/>
    <s v="PROFESOR TITULAR DE UNIVERSIDAD"/>
    <s v="R106"/>
    <x v="5"/>
    <n v="567"/>
    <s v="LENGUA ESPAÑOLA"/>
  </r>
  <r>
    <x v="28"/>
    <n v="16570999"/>
    <x v="6"/>
    <n v="5162"/>
    <s v="5162G"/>
    <s v="GRUPO-A"/>
    <s v="Técnicas avanzadas de expresión y comunicación para el ámbito académico"/>
    <s v="GG"/>
    <s v="GRUPO GRANDE"/>
    <s v="5162G"/>
    <s v="GG de Técnicas avanzadas de expresión y comunicación para el ámbito a"/>
    <s v="GRUPO-A"/>
    <s v="GG de Técnicas avanzadas de expresión y comunicación para el"/>
    <s v="2S"/>
    <n v="16570999"/>
    <s v="TERRAZAS"/>
    <s v="GALLEGO"/>
    <s v="MELANIA"/>
    <s v="TERRAZAS GALLEGO, MELANIA"/>
    <x v="0"/>
    <x v="0"/>
    <x v="0"/>
    <n v="3"/>
    <n v="1"/>
    <s v="mterraza"/>
    <s v="melania.terrazas@unirioja.es"/>
    <n v="1.5"/>
    <n v="1.5"/>
    <n v="504"/>
    <s v="PROFESOR TITULAR UNIVERSIDAD"/>
    <s v="C01"/>
    <s v="TIEMPO COMPLETO"/>
    <s v="2016-11-26 00:00:00.0"/>
    <s v="null"/>
    <s v="DF100334"/>
    <s v="PROFESOR TITULAR DE UNIVERSIDAD"/>
    <s v="R107"/>
    <x v="6"/>
    <n v="345"/>
    <s v="FILOLOGÍA INGLESA"/>
  </r>
  <r>
    <x v="28"/>
    <n v="33425722"/>
    <x v="6"/>
    <n v="5163"/>
    <s v="5163G"/>
    <s v="GRUPO-A"/>
    <s v="Fuentes para la investigación en Humanidades"/>
    <s v="GG"/>
    <s v="GRUPO GRANDE"/>
    <s v="5163G"/>
    <s v="GG de Fuentes para la investigación en Humanidades"/>
    <s v="GRUPO-A"/>
    <s v="GG de Fuentes para la investigación en Humanidades"/>
    <s v="1S"/>
    <n v="33425722"/>
    <s v="ANDUEZA"/>
    <s v="UNANUA"/>
    <s v="Mª DEL PILAR"/>
    <s v="ANDUEZA UNANUA, Mª DEL PILAR"/>
    <x v="0"/>
    <x v="0"/>
    <x v="0"/>
    <n v="0"/>
    <n v="0"/>
    <s v="mdanduez"/>
    <s v="m-del-pilar.andueza@unirioja.es"/>
    <n v="1.5"/>
    <n v="1.5"/>
    <n v="504"/>
    <s v="PROFESOR TITULAR UNIVERSIDAD"/>
    <s v="C01"/>
    <s v="TIEMPO COMPLETO"/>
    <s v="2017-09-15 00:00:00.0"/>
    <s v="null"/>
    <s v="DF100343"/>
    <s v="PROFESOR TITULAR DE UNIVERSIDAD"/>
    <s v="R114"/>
    <x v="3"/>
    <n v="465"/>
    <s v="HISTORIA DEL ARTE"/>
  </r>
  <r>
    <x v="28"/>
    <n v="16539110"/>
    <x v="6"/>
    <n v="5164"/>
    <s v="5164G"/>
    <s v="GRUPO-A"/>
    <s v="Literaturas en inglés y cultura visual"/>
    <s v="GG"/>
    <s v="GRUPO GRANDE"/>
    <s v="5164G"/>
    <s v="GG de Literaturas en inglés y cultura visual"/>
    <s v="GRUPO-A"/>
    <s v="GG de Literaturas en inglés y cultura visual"/>
    <s v="1S"/>
    <n v="16539110"/>
    <s v="HERNÁEZ"/>
    <s v="LERENA"/>
    <s v="MARÍA JESÚS"/>
    <s v="HERNÁEZ LERENA, MARÍA JESÚS"/>
    <x v="0"/>
    <x v="0"/>
    <x v="0"/>
    <n v="5"/>
    <n v="3"/>
    <s v="mjhernae"/>
    <s v="mariaj.hernaez@unirioja.es"/>
    <n v="3"/>
    <n v="3"/>
    <n v="504"/>
    <s v="PROFESOR TITULAR UNIVERSIDAD"/>
    <s v="01R"/>
    <s v="TIEMPO COMPLETO REDUCIDO"/>
    <s v="2017-09-15 00:00:00.0"/>
    <s v="null"/>
    <s v="DF31691"/>
    <s v="TITULAR DE UNIVERSIDAD"/>
    <s v="R107"/>
    <x v="6"/>
    <n v="345"/>
    <s v="FILOLOGÍA INGLESA"/>
  </r>
  <r>
    <x v="28"/>
    <n v="9398535"/>
    <x v="6"/>
    <n v="5165"/>
    <s v="5165G"/>
    <s v="GRUPO-A"/>
    <s v="Estrategias de identidad en la literatura y el cine en lengua inglesa"/>
    <s v="GG"/>
    <s v="GRUPO GRANDE"/>
    <s v="5165G"/>
    <s v="GG de Estrategias de identidad en la literatura y el cine en lengua inglesa"/>
    <s v="GRUPO-A"/>
    <s v="GG de Estrategias de identidad en la literatura y el cine en lengua inglesa"/>
    <s v="1S"/>
    <n v="9398535"/>
    <s v="DÍAZ"/>
    <s v="CUESTA"/>
    <s v="JOSÉ"/>
    <s v="DÍAZ CUESTA, JOSÉ"/>
    <x v="1"/>
    <x v="0"/>
    <x v="0"/>
    <n v="4"/>
    <n v="1"/>
    <s v="josediaz"/>
    <s v="jose.diaz-cuesta@unirioja.es"/>
    <n v="1"/>
    <n v="1"/>
    <n v="534"/>
    <s v="CONTRATADO DOCTOR -TIPO 1"/>
    <s v="C01"/>
    <s v="TIEMPO COMPLETO"/>
    <s v="2012-02-03 00:00:00.0"/>
    <s v="null"/>
    <s v="DF32499"/>
    <s v="CONTRATADO DOCTOR"/>
    <s v="R107"/>
    <x v="6"/>
    <n v="345"/>
    <s v="FILOLOGÍA INGLESA"/>
  </r>
  <r>
    <x v="28"/>
    <n v="13748929"/>
    <x v="6"/>
    <n v="5165"/>
    <s v="5165G"/>
    <s v="GRUPO-A"/>
    <s v="Estrategias de identidad en la literatura y el cine en lengua inglesa"/>
    <s v="GG"/>
    <s v="GRUPO GRANDE"/>
    <s v="5165G"/>
    <s v="GG de Estrategias de identidad en la literatura y el cine en lengua inglesa"/>
    <s v="GRUPO-A"/>
    <s v="GG de Estrategias de identidad en la literatura y el cine en lengua inglesa"/>
    <s v="1S"/>
    <n v="13748929"/>
    <s v="VILLAR"/>
    <s v="FLOR"/>
    <s v="CARLOS JOSÉ"/>
    <s v="VILLAR FLOR, CARLOS JOSÉ"/>
    <x v="1"/>
    <x v="0"/>
    <x v="0"/>
    <n v="4"/>
    <n v="2"/>
    <s v="cavillar"/>
    <s v="carlos.villar@unirioja.es"/>
    <n v="1"/>
    <n v="1"/>
    <n v="504"/>
    <s v="PROFESOR TITULAR UNIVERSIDAD"/>
    <s v="C01"/>
    <s v="TIEMPO COMPLETO"/>
    <s v="2014-09-15 00:00:00.0"/>
    <s v="null"/>
    <s v="DF31687"/>
    <s v="TITULAR DE UNIVERSIDAD"/>
    <s v="R107"/>
    <x v="6"/>
    <n v="345"/>
    <s v="FILOLOGÍA INGLESA"/>
  </r>
  <r>
    <x v="28"/>
    <n v="16557120"/>
    <x v="6"/>
    <n v="5165"/>
    <s v="5165G"/>
    <s v="GRUPO-A"/>
    <s v="Estrategias de identidad en la literatura y el cine en lengua inglesa"/>
    <s v="GG"/>
    <s v="GRUPO GRANDE"/>
    <s v="5165G"/>
    <s v="GG de Estrategias de identidad en la literatura y el cine en lengua inglesa"/>
    <s v="GRUPO-A"/>
    <s v="GG de Estrategias de identidad en la literatura y el cine en lengua inglesa"/>
    <s v="1S"/>
    <n v="16557120"/>
    <s v="ASENSIO"/>
    <s v="ARÓSTEGUI"/>
    <s v="MARÍA DEL MAR"/>
    <s v="ASENSIO ARÓSTEGUI, MARÍA DEL MAR"/>
    <x v="0"/>
    <x v="0"/>
    <x v="0"/>
    <n v="4"/>
    <n v="0"/>
    <s v="masensio"/>
    <s v="mar.asensio@unirioja.es"/>
    <n v="1"/>
    <n v="1"/>
    <n v="504"/>
    <s v="PROFESOR TITULAR UNIVERSIDAD"/>
    <s v="C01"/>
    <s v="TIEMPO COMPLETO"/>
    <s v="2018-12-24 00:00:00.0"/>
    <s v="null"/>
    <s v="DF100364"/>
    <s v="PROFESOR TITULAR DE UNIVERSIDAD"/>
    <s v="R107"/>
    <x v="6"/>
    <n v="345"/>
    <s v="FILOLOGÍA INGLESA"/>
  </r>
  <r>
    <x v="28"/>
    <n v="16546617"/>
    <x v="6"/>
    <n v="5166"/>
    <s v="5166G"/>
    <s v="GRUPO-A"/>
    <s v="Traducción literaria inglés-español/español-inglés"/>
    <s v="GG"/>
    <s v="GRUPO GRANDE"/>
    <s v="5166G"/>
    <s v="GG de Traducción literaria inglés-español/español-inglés"/>
    <s v="GRUPO-A"/>
    <s v="GG de Traducción literaria inglés-español/español-inglés"/>
    <s v="1S"/>
    <n v="16546617"/>
    <s v="BARRERAS"/>
    <s v="GÓMEZ"/>
    <s v="MARÍA ASUNCIÓN"/>
    <s v="BARRERAS GÓMEZ, MARÍA ASUNCIÓN"/>
    <x v="1"/>
    <x v="0"/>
    <x v="0"/>
    <n v="5"/>
    <n v="2"/>
    <s v="mabarrer"/>
    <s v="asuncion.barreras@unirioja.es"/>
    <n v="1.5"/>
    <n v="1.5"/>
    <n v="504"/>
    <s v="PROFESOR TITULAR UNIVERSIDAD"/>
    <s v="C01"/>
    <s v="TIEMPO COMPLETO"/>
    <s v="2017-09-15 00:00:00.0"/>
    <s v="null"/>
    <s v="DF31707"/>
    <s v="PROFESOR TITULAR DE UNIVERSIDAD"/>
    <s v="R107"/>
    <x v="6"/>
    <n v="345"/>
    <s v="FILOLOGÍA INGLESA"/>
  </r>
  <r>
    <x v="28"/>
    <n v="16583327"/>
    <x v="6"/>
    <n v="5166"/>
    <s v="5166G"/>
    <s v="GRUPO-A"/>
    <s v="Traducción literaria inglés-español/español-inglés"/>
    <s v="GG"/>
    <s v="GRUPO GRANDE"/>
    <s v="5166G"/>
    <s v="GG de Traducción literaria inglés-español/español-inglés"/>
    <s v="GRUPO-A"/>
    <s v="GG de Traducción literaria inglés-español/español-inglés"/>
    <s v="1S"/>
    <n v="16583327"/>
    <s v="FLORES"/>
    <s v="MORENO"/>
    <s v="CRISTINA"/>
    <s v="FLORES MORENO, CRISTINA"/>
    <x v="1"/>
    <x v="1"/>
    <x v="0"/>
    <n v="2"/>
    <n v="0"/>
    <s v="criflormore"/>
    <s v="cristina.flores@unirioja.es"/>
    <n v="1.5"/>
    <n v="1.5"/>
    <n v="504"/>
    <s v="PROFESOR TITULAR UNIVERSIDAD"/>
    <s v="C01"/>
    <s v="TIEMPO COMPLETO"/>
    <s v="2018-11-26 00:00:00.0"/>
    <s v="null"/>
    <s v="DF100363"/>
    <s v="PROFESOR TITULAR DE UNIVERSIDAD"/>
    <s v="R107"/>
    <x v="6"/>
    <n v="345"/>
    <s v="FILOLOGÍA INGLESA"/>
  </r>
  <r>
    <x v="28"/>
    <n v="16568247"/>
    <x v="6"/>
    <n v="5167"/>
    <s v="5167G"/>
    <s v="GRUPO-A"/>
    <s v="Lengua inglesa y cognición"/>
    <s v="GG"/>
    <s v="GRUPO GRANDE"/>
    <s v="5167G"/>
    <s v="GG de Lengua inglesa y cognición"/>
    <s v="GRUPO-A"/>
    <s v="GG de Lengua inglesa y cognición"/>
    <s v="1S"/>
    <n v="16568247"/>
    <s v="PÉREZ"/>
    <s v="HERNÁNDEZ"/>
    <s v="MARÍA LORENA"/>
    <s v="PÉREZ HERNÁNDEZ, MARÍA LORENA"/>
    <x v="0"/>
    <x v="1"/>
    <x v="0"/>
    <n v="4"/>
    <n v="3"/>
    <s v="loperez"/>
    <s v="lorena.perez@unirioja.es"/>
    <n v="3"/>
    <n v="3"/>
    <n v="504"/>
    <s v="PROFESOR TITULAR UNIVERSIDAD"/>
    <s v="01R"/>
    <s v="TIEMPO COMPLETO REDUCIDO"/>
    <s v="2016-09-15 00:00:00.0"/>
    <s v="null"/>
    <s v="DF100072"/>
    <s v="PROFESOR TITULAR DE UNIVERSIDAD"/>
    <s v="R107"/>
    <x v="6"/>
    <n v="345"/>
    <s v="FILOLOGÍA INGLESA"/>
  </r>
  <r>
    <x v="28"/>
    <n v="16535060"/>
    <x v="6"/>
    <n v="5168"/>
    <s v="5168G"/>
    <s v="GRUPO-A"/>
    <s v="Semántica y pragmática de la Lengua inglesa"/>
    <s v="GG"/>
    <s v="GRUPO GRANDE"/>
    <s v="5168G"/>
    <s v="GG de Semántica y pragmática de la Lengua inglesa"/>
    <s v="GRUPO-A"/>
    <s v="GG de Semántica y pragmática de la Lengua inglesa"/>
    <s v="1S"/>
    <n v="16535060"/>
    <s v="RUIZ DE MENDOZA"/>
    <s v="IBÁÑEZ"/>
    <s v="FRANCISCO JOSÉ"/>
    <s v="RUIZ DE MENDOZA IBÁÑEZ, FRANCISCO JOSÉ"/>
    <x v="0"/>
    <x v="0"/>
    <x v="0"/>
    <n v="6"/>
    <n v="4"/>
    <s v="franruiz"/>
    <s v="francisco.ruizdemendoza@unirioja.es"/>
    <n v="1.5"/>
    <n v="1.5"/>
    <n v="500"/>
    <s v="CATEDRATICO DE UNIVERSIDAD"/>
    <s v="01R"/>
    <s v="TIEMPO COMPLETO REDUCIDO"/>
    <s v="2016-09-15 00:00:00.0"/>
    <s v="null"/>
    <s v="DF31674"/>
    <s v="CATEDRÁTICO DE UNIVERSIDAD"/>
    <s v="R107"/>
    <x v="6"/>
    <n v="345"/>
    <s v="FILOLOGÍA INGLESA"/>
  </r>
  <r>
    <x v="28"/>
    <n v="17718016"/>
    <x v="6"/>
    <n v="5169"/>
    <s v="5169G"/>
    <s v="GRUPO-A"/>
    <s v="Inglés antiguo: análisis lingüístico y textual"/>
    <s v="GG"/>
    <s v="GRUPO GRANDE"/>
    <s v="5169G"/>
    <s v="GG de Inglés antiguo: análisis lingüístico y textual"/>
    <s v="GRUPO-A"/>
    <s v="GG de Inglés antiguo: análisis lingüístico y textual"/>
    <s v="1S"/>
    <n v="17718016"/>
    <s v="MARTÍN"/>
    <s v="ARISTA"/>
    <s v="FRANCISCO J."/>
    <s v="MARTÍN ARISTA, FRANCISCO J."/>
    <x v="1"/>
    <x v="0"/>
    <x v="0"/>
    <n v="5"/>
    <n v="4"/>
    <s v="jamartin"/>
    <s v="javier.martin@unirioja.es"/>
    <n v="3"/>
    <n v="3"/>
    <n v="500"/>
    <s v="CATEDRATICO DE UNIVERSIDAD"/>
    <s v="01R"/>
    <s v="TIEMPO COMPLETO REDUCIDO"/>
    <s v="2018-09-17 00:00:00.0"/>
    <s v="null"/>
    <s v="DF100327"/>
    <s v="CATEDRÁTICO DE UNIVERSIDAD"/>
    <s v="R107"/>
    <x v="6"/>
    <n v="345"/>
    <s v="FILOLOGÍA INGLESA"/>
  </r>
  <r>
    <x v="28"/>
    <n v="16498683"/>
    <x v="6"/>
    <n v="5170"/>
    <s v="5170G"/>
    <s v="GRUPO-A"/>
    <s v="Adquisición del léxico en inglés como lengua extranjera"/>
    <s v="GG"/>
    <s v="GRUPO GRANDE"/>
    <s v="5170G"/>
    <s v="GG de Adquisición del léxico en inglés como lengua extranjera"/>
    <s v="GRUPO-A"/>
    <s v="GG de Adquisición del léxico en inglés como lengua extranjera"/>
    <s v="1S"/>
    <n v="16498683"/>
    <s v="JIMÉNEZ"/>
    <s v="CATALÁN"/>
    <s v="ROSA MARÍA"/>
    <s v="JIMÉNEZ CATALÁN, ROSA MARÍA"/>
    <x v="1"/>
    <x v="1"/>
    <x v="0"/>
    <n v="5"/>
    <n v="4"/>
    <s v="rmjimene"/>
    <s v="rosa.jimenez@unirioja.es"/>
    <n v="3"/>
    <n v="3"/>
    <n v="500"/>
    <s v="CATEDRATICO DE UNIVERSIDAD"/>
    <s v="01R"/>
    <s v="TIEMPO COMPLETO REDUCIDO"/>
    <s v="2016-04-15 00:00:00.0"/>
    <s v="null"/>
    <s v="DF100328"/>
    <s v="CATEDRÁTICO DE UNIVERSIDAD"/>
    <s v="R107"/>
    <x v="6"/>
    <n v="345"/>
    <s v="FILOLOGÍA INGLESA"/>
  </r>
  <r>
    <x v="28"/>
    <n v="73152016"/>
    <x v="6"/>
    <n v="5171"/>
    <s v="5171G"/>
    <s v="GRUPO-A"/>
    <s v="Retórica y análisis del discurso"/>
    <s v="GG"/>
    <s v="GRUPO GRANDE"/>
    <s v="5171G"/>
    <s v="GG de Retórica y análisis del discurso"/>
    <s v="GRUPO-A"/>
    <s v="GG de Retórica y análisis del discurso"/>
    <s v="1S"/>
    <n v="73152016"/>
    <s v="CABALLERO"/>
    <s v="LÓPEZ"/>
    <s v="JOSÉ ANTONIO"/>
    <s v="CABALLERO LÓPEZ, JOSÉ ANTONIO"/>
    <x v="0"/>
    <x v="0"/>
    <x v="0"/>
    <n v="6"/>
    <n v="4"/>
    <s v="jcaballe"/>
    <s v="antonio.caballero@unirioja.es"/>
    <n v="3"/>
    <n v="3"/>
    <n v="500"/>
    <s v="CATEDRATICO DE UNIVERSIDAD"/>
    <s v="01R"/>
    <s v="TIEMPO COMPLETO REDUCIDO"/>
    <s v="2016-11-12 00:00:00.0"/>
    <s v="null"/>
    <s v="DF100337"/>
    <s v="CATEDRÁTICO DE UNIVERSIDAD"/>
    <s v="R106"/>
    <x v="5"/>
    <n v="340"/>
    <s v="FILOLOGÍA GRIEGA"/>
  </r>
  <r>
    <x v="28"/>
    <n v="70865948"/>
    <x v="6"/>
    <n v="5172"/>
    <s v="5172G"/>
    <s v="GRUPO-A"/>
    <s v="Bilingüismo, biculturalismo y sociedad"/>
    <s v="GG"/>
    <s v="GRUPO GRANDE"/>
    <s v="5172G"/>
    <s v="GG de Bilingüismo, biculturalismo y sociedad"/>
    <s v="GRUPO-A"/>
    <s v="GG de Bilingüismo, biculturalismo y sociedad"/>
    <s v="1S"/>
    <n v="70865948"/>
    <s v="FASLA"/>
    <s v="FERNÁNDEZ"/>
    <s v="DALILA"/>
    <s v="FASLA FERNÁNDEZ, DALILA"/>
    <x v="1"/>
    <x v="1"/>
    <x v="0"/>
    <n v="4"/>
    <n v="1"/>
    <s v="dafasla"/>
    <s v="dalila.fasla@unirioja.es"/>
    <n v="3"/>
    <n v="3"/>
    <n v="504"/>
    <s v="PROFESOR TITULAR UNIVERSIDAD"/>
    <s v="01A"/>
    <s v="TIEMPO COMPLETO AMPLIADO"/>
    <s v="2012-09-01 00:00:00.0"/>
    <s v="null"/>
    <s v="DF100036"/>
    <s v="PROFESOR TITULAR DE UNIVERSIDAD"/>
    <s v="R106"/>
    <x v="5"/>
    <n v="575"/>
    <s v="LINGÜÍSTICA GENERAL"/>
  </r>
  <r>
    <x v="28"/>
    <n v="13059875"/>
    <x v="6"/>
    <n v="5174"/>
    <s v="5174G"/>
    <s v="GRUPO-A"/>
    <s v="La novela picaresca española: revisión crítica"/>
    <s v="GG"/>
    <s v="GRUPO GRANDE"/>
    <s v="5174G"/>
    <s v="GG de La novela picaresca española: revisión crítica"/>
    <s v="GRUPO-A"/>
    <s v="GG de La novela picaresca española: revisión crítica"/>
    <s v="1S"/>
    <n v="13059875"/>
    <s v="BRAVO"/>
    <s v="VEGA"/>
    <s v="JULIAN TOMÁS"/>
    <s v="BRAVO VEGA, JULIAN TOMÁS"/>
    <x v="1"/>
    <x v="1"/>
    <x v="0"/>
    <n v="6"/>
    <n v="2"/>
    <s v="jubravo"/>
    <s v="julian.bravo@unirioja.es"/>
    <n v="3"/>
    <n v="3"/>
    <n v="504"/>
    <s v="PROFESOR TITULAR UNIVERSIDAD"/>
    <s v="01A"/>
    <s v="TIEMPO COMPLETO AMPLIADO"/>
    <s v="2012-09-01 00:00:00.0"/>
    <s v="null"/>
    <s v="DF31545"/>
    <s v="TITULAR DE UNIVERSIDAD"/>
    <s v="R106"/>
    <x v="5"/>
    <n v="583"/>
    <s v="LITERATURA ESPAÑOLA"/>
  </r>
  <r>
    <x v="28"/>
    <n v="1085841"/>
    <x v="6"/>
    <n v="5175"/>
    <s v="5175G"/>
    <s v="GRUPO-A"/>
    <s v="El Romanticismo en el teatro español"/>
    <s v="GG"/>
    <s v="GRUPO GRANDE"/>
    <s v="5175G"/>
    <s v="GG de El Romanticismo en el teatro español"/>
    <s v="GRUPO-A"/>
    <s v="GG de El Romanticismo en el teatro español"/>
    <s v="1S"/>
    <n v="1085841"/>
    <s v="DOMÍNGUEZ"/>
    <s v="MATITO"/>
    <s v="FRANCISCO"/>
    <s v="DOMÍNGUEZ MATITO, FRANCISCO"/>
    <x v="1"/>
    <x v="1"/>
    <x v="0"/>
    <n v="4"/>
    <n v="3"/>
    <s v="frdoming"/>
    <s v="fd.matito@unirioja.es"/>
    <n v="1"/>
    <n v="1"/>
    <n v="500"/>
    <s v="CATEDRATICO DE UNIVERSIDAD"/>
    <s v="C01"/>
    <s v="TIEMPO COMPLETO"/>
    <s v="2018-09-17 00:00:00.0"/>
    <s v="null"/>
    <s v="DF100351"/>
    <s v="CATEDRÁTICO DE UNIVERSIDAD"/>
    <s v="R106"/>
    <x v="5"/>
    <n v="583"/>
    <s v="LITERATURA ESPAÑOLA"/>
  </r>
  <r>
    <x v="28"/>
    <n v="34798214"/>
    <x v="6"/>
    <n v="5175"/>
    <s v="5175G"/>
    <s v="GRUPO-A"/>
    <s v="El Romanticismo en el teatro español"/>
    <s v="GG"/>
    <s v="GRUPO GRANDE"/>
    <s v="5175G"/>
    <s v="GG de El Romanticismo en el teatro español"/>
    <s v="GRUPO-A"/>
    <s v="GG de El Romanticismo en el teatro español"/>
    <s v="1S"/>
    <n v="34798214"/>
    <s v="MARTÍNEZ"/>
    <s v="LÓPEZ"/>
    <s v="Mª ISABEL"/>
    <s v="MARTÍNEZ LÓPEZ, Mª ISABEL"/>
    <x v="0"/>
    <x v="0"/>
    <x v="0"/>
    <n v="3"/>
    <n v="0"/>
    <s v="mamartlop"/>
    <s v="maribel.martinez@unirioja.es"/>
    <n v="2"/>
    <n v="2"/>
    <n v="504"/>
    <s v="PROFESOR TITULAR UNIVERSIDAD"/>
    <s v="C01"/>
    <s v="TIEMPO COMPLETO"/>
    <s v="2018-11-26 00:00:00.0"/>
    <s v="null"/>
    <s v="DF31547"/>
    <s v="PROFESOR TITULAR DE UNIVERSIDAD"/>
    <s v="R106"/>
    <x v="5"/>
    <n v="583"/>
    <s v="LITERATURA ESPAÑOLA"/>
  </r>
  <r>
    <x v="28"/>
    <n v="16512623"/>
    <x v="6"/>
    <n v="5176"/>
    <s v="5176G"/>
    <s v="GRUPO-A"/>
    <s v="Exilio y literatura en la España del siglo XX"/>
    <s v="GG"/>
    <s v="GRUPO GRANDE"/>
    <s v="5176G"/>
    <s v="GG de Exilio y literatura en la España del siglo XX"/>
    <s v="GRUPO-A"/>
    <s v="GG de Exilio y literatura en la España del siglo XX"/>
    <s v="1S"/>
    <n v="16512623"/>
    <s v="GONZÁLEZ DE GARAY"/>
    <s v="FERNÁNDEZ"/>
    <s v="MARÍA TERESA"/>
    <s v="GONZÁLEZ DE GARAY FERNÁNDEZ, MARÍA TERESA"/>
    <x v="0"/>
    <x v="1"/>
    <x v="0"/>
    <n v="6"/>
    <n v="4"/>
    <s v="tdgaray"/>
    <s v="teresa.gonzalez@unirioja.es"/>
    <n v="3"/>
    <n v="3"/>
    <n v="504"/>
    <s v="PROFESOR TITULAR UNIVERSIDAD"/>
    <s v="01R"/>
    <s v="TIEMPO COMPLETO REDUCIDO"/>
    <s v="2013-09-01 00:00:00.0"/>
    <s v="null"/>
    <s v="DF31546"/>
    <s v="TITULAR DE UNIVERSIDAD"/>
    <s v="R106"/>
    <x v="5"/>
    <n v="583"/>
    <s v="LITERATURA ESPAÑOLA"/>
  </r>
  <r>
    <x v="28"/>
    <n v="16536532"/>
    <x v="6"/>
    <n v="5178"/>
    <s v="5178G"/>
    <s v="GRUPO-A"/>
    <s v="Arqueología prehistórica y de la Antigüedad"/>
    <s v="GG"/>
    <s v="GRUPO GRANDE"/>
    <s v="5178G"/>
    <s v="GG de Arqueología prehistórica y de la Antigüedad"/>
    <s v="GRUPO-A"/>
    <s v="GG de Arqueología prehistórica y de la Antigüedad"/>
    <s v="1S"/>
    <n v="16536532"/>
    <s v="CASTILLO"/>
    <s v="PASCUAL"/>
    <s v="MARÍA JOSEFA"/>
    <s v="CASTILLO PASCUAL, MARÍA JOSEFA"/>
    <x v="0"/>
    <x v="0"/>
    <x v="0"/>
    <n v="5"/>
    <n v="2"/>
    <s v="mjcasti"/>
    <s v="mariajose.castillo@unirioja.es"/>
    <n v="3"/>
    <n v="3"/>
    <n v="504"/>
    <s v="PROFESOR TITULAR UNIVERSIDAD"/>
    <s v="C01"/>
    <s v="TIEMPO COMPLETO"/>
    <s v="2015-09-15 00:00:00.0"/>
    <s v="null"/>
    <s v="DF3402"/>
    <s v="TITULAR DE UNIVERSIDAD"/>
    <s v="R114"/>
    <x v="3"/>
    <n v="445"/>
    <s v="HISTORIA ANTIGUA"/>
  </r>
  <r>
    <x v="28"/>
    <n v="13103464"/>
    <x v="6"/>
    <n v="5179"/>
    <s v="5179G"/>
    <s v="GRUPO-A"/>
    <s v="Patrimonio histórico y documental de la Edad Media"/>
    <s v="GG"/>
    <s v="GRUPO GRANDE"/>
    <s v="5179G"/>
    <s v="GG de Patrimonio histórico y documental de la Edad Media"/>
    <s v="GRUPO-A"/>
    <s v="GG de Patrimonio histórico y documental de la Edad Media"/>
    <s v="1S"/>
    <n v="13103464"/>
    <s v="ÁLVAREZ"/>
    <s v="BORGE"/>
    <s v="IGNACIO"/>
    <s v="ÁLVAREZ BORGE, IGNACIO"/>
    <x v="0"/>
    <x v="0"/>
    <x v="0"/>
    <n v="5"/>
    <n v="5"/>
    <s v="ialvarez"/>
    <s v="ignacio.alvarez@unirioja.es"/>
    <n v="3"/>
    <n v="3"/>
    <n v="500"/>
    <s v="CATEDRATICO DE UNIVERSIDAD"/>
    <s v="01R"/>
    <s v="TIEMPO COMPLETO REDUCIDO"/>
    <s v="2017-12-04 00:00:00.0"/>
    <s v="null"/>
    <s v="DF100348"/>
    <s v="CATEDRÁTICO DE UNIVERSIDAD"/>
    <s v="R114"/>
    <x v="3"/>
    <n v="485"/>
    <s v="HISTORIA MEDIEVAL"/>
  </r>
  <r>
    <x v="28"/>
    <n v="16499934"/>
    <x v="6"/>
    <n v="5180"/>
    <s v="5180G"/>
    <s v="GRUPO-A"/>
    <s v="Patrimonio histórico y documental de la Edad Moderna"/>
    <s v="GG"/>
    <s v="GRUPO GRANDE"/>
    <s v="5180G"/>
    <s v="GG de Patrimonio histórico y documental de la Edad Moderna"/>
    <s v="GRUPO-A"/>
    <s v="GG de Patrimonio histórico y documental de la Edad Moderna"/>
    <s v="1S"/>
    <n v="16499934"/>
    <s v="GÓMEZ"/>
    <s v="URDÁÑEZ"/>
    <s v="JOSÉ LUIS"/>
    <s v="GÓMEZ URDÁÑEZ, JOSÉ LUIS"/>
    <x v="1"/>
    <x v="1"/>
    <x v="0"/>
    <n v="6"/>
    <n v="3"/>
    <s v="jlgomez"/>
    <s v="jose-luis.gomez@unirioja.es"/>
    <n v="3"/>
    <n v="3"/>
    <n v="500"/>
    <s v="CATEDRATICO DE UNIVERSIDAD"/>
    <s v="C01"/>
    <s v="TIEMPO COMPLETO"/>
    <s v="2017-09-15 00:00:00.0"/>
    <s v="null"/>
    <s v="DF3518"/>
    <s v="CATEDRÁTICO DE UNIVERSIDAD"/>
    <s v="R114"/>
    <x v="3"/>
    <n v="490"/>
    <s v="HISTORIA MODERNA"/>
  </r>
  <r>
    <x v="28"/>
    <n v="16528324"/>
    <x v="6"/>
    <n v="5181"/>
    <s v="5181G"/>
    <s v="GRUPO-A"/>
    <s v="Patrimonio histórico y documental de la Edad Contemporánea"/>
    <s v="GG"/>
    <s v="GRUPO GRANDE"/>
    <s v="5181G"/>
    <s v="GG de Patrimonio histórico y documental de la Edad Contemporánea"/>
    <s v="GRUPO-A"/>
    <s v="GG de Patrimonio histórico y documental de la Edad Contemporánea"/>
    <s v="1S"/>
    <n v="16528324"/>
    <s v="NAVAJAS"/>
    <s v="ZUBELDÍA"/>
    <s v="CARLOS"/>
    <s v="NAVAJAS ZUBELDÍA, CARLOS"/>
    <x v="1"/>
    <x v="1"/>
    <x v="0"/>
    <n v="4"/>
    <n v="0"/>
    <s v="canavaja"/>
    <s v="carlos.navajas@unirioja.es"/>
    <n v="3"/>
    <n v="3"/>
    <n v="504"/>
    <s v="PROFESOR TITULAR UNIVERSIDAD"/>
    <s v="C01"/>
    <s v="TIEMPO COMPLETO"/>
    <s v="2018-12-18 00:00:00.0"/>
    <s v="null"/>
    <s v="DF100370"/>
    <s v="PROFESOR TITULAR DE UNIVERSIDAD"/>
    <s v="R114"/>
    <x v="3"/>
    <n v="450"/>
    <s v="HISTORIA CONTEMPORÁNEA"/>
  </r>
  <r>
    <x v="28"/>
    <n v="25475404"/>
    <x v="6"/>
    <n v="5183"/>
    <s v="5183G"/>
    <s v="GRUPO-A"/>
    <s v="Nuevas técnicas aplicadas al análisis del patrimonio territorial"/>
    <s v="GG"/>
    <s v="GRUPO GRANDE"/>
    <s v="5183G"/>
    <s v="GG de Nuevas técnicas aplicadas al análisis del patrimonio territorial"/>
    <s v="GRUPO-A"/>
    <s v="GG de Nuevas técnicas aplicadas al análisis del patrimonio territorial"/>
    <s v="1S"/>
    <n v="25475404"/>
    <s v="LANA-RENAULT"/>
    <s v="MONREAL"/>
    <s v="NOEMÍ SOLANGE"/>
    <s v="LANA-RENAULT MONREAL, NOEMÍ SOLANGE"/>
    <x v="1"/>
    <x v="0"/>
    <x v="0"/>
    <n v="0"/>
    <n v="0"/>
    <s v="nolanare"/>
    <s v="noemi-solange.lana-renault@unirioja.es"/>
    <n v="3"/>
    <n v="3"/>
    <n v="536"/>
    <s v="PROFESOR INTERINO"/>
    <s v="C01"/>
    <s v="TIEMPO COMPLETO"/>
    <s v="2018-09-17 00:00:00.0"/>
    <s v="null"/>
    <s v="PI101388"/>
    <s v="PROFESOR CONTRATADO INTERINO"/>
    <s v="R114"/>
    <x v="3"/>
    <n v="10"/>
    <s v="ANÁLISIS GEOGRÁFICO REGIONAL"/>
  </r>
  <r>
    <x v="27"/>
    <n v="16538859"/>
    <x v="6"/>
    <n v="5188"/>
    <s v="5188G"/>
    <s v="GRUPO-A"/>
    <s v="Prácticas externas I"/>
    <s v="GG"/>
    <s v="GRUPO GRANDE"/>
    <s v="5188G"/>
    <s v="GG de Prácticas externas I"/>
    <s v="GRUPO-A"/>
    <s v="GG de Prácticas externas I"/>
    <s v="2S"/>
    <n v="16538859"/>
    <s v="ARANA"/>
    <s v="IDIAQUEZ"/>
    <s v="JAVIER SABINO"/>
    <s v="ARANA IDIAQUEZ, JAVIER SABINO"/>
    <x v="1"/>
    <x v="0"/>
    <x v="1"/>
    <n v="0"/>
    <n v="0"/>
    <s v="jaarana"/>
    <s v="xabier.arana@unirioja.es"/>
    <n v="0.6"/>
    <n v="0.6"/>
    <n v="536"/>
    <s v="PROFESOR INTERINO"/>
    <s v="C01"/>
    <s v="TIEMPO COMPLETO"/>
    <s v="2018-09-17 00:00:00.0"/>
    <s v="null"/>
    <s v="PI101399"/>
    <s v="PROFESOR CONTRATADO INTERINO"/>
    <s v="R115"/>
    <x v="2"/>
    <n v="735"/>
    <s v="PSICOLOGÍA EVOLUTIVA Y DE LA EDUCACIÓN"/>
  </r>
  <r>
    <x v="27"/>
    <n v="42819023"/>
    <x v="6"/>
    <n v="5188"/>
    <s v="5188G"/>
    <s v="GRUPO-A"/>
    <s v="Prácticas externas I"/>
    <s v="GG"/>
    <s v="GRUPO GRANDE"/>
    <s v="5188G"/>
    <s v="GG de Prácticas externas I"/>
    <s v="GRUPO-A"/>
    <s v="GG de Prácticas externas I"/>
    <s v="2S"/>
    <n v="42819023"/>
    <s v="URRACA"/>
    <s v="MARTÍNEZ"/>
    <s v="MARÍA LUZ"/>
    <s v="URRACA MARTÍNEZ, MARÍA LUZ"/>
    <x v="0"/>
    <x v="1"/>
    <x v="0"/>
    <n v="1"/>
    <n v="0"/>
    <s v="maurraca"/>
    <s v="maria-luz.urraca@unirioja.es"/>
    <n v="0.4"/>
    <n v="0.4"/>
    <n v="536"/>
    <s v="PROFESOR INTERINO"/>
    <s v="C01"/>
    <s v="TIEMPO COMPLETO"/>
    <s v="2012-09-01 00:00:00.0"/>
    <s v="null"/>
    <s v="PI100843"/>
    <s v="PROFESOR CONTRATADO INTERINO"/>
    <s v="R115"/>
    <x v="2"/>
    <n v="735"/>
    <s v="PSICOLOGÍA EVOLUTIVA Y DE LA EDUCACIÓN"/>
  </r>
  <r>
    <x v="27"/>
    <n v="72692212"/>
    <x v="6"/>
    <n v="5188"/>
    <s v="5188G"/>
    <s v="GRUPO-A"/>
    <s v="Prácticas externas I"/>
    <s v="GG"/>
    <s v="GRUPO GRANDE"/>
    <s v="5188G"/>
    <s v="GG de Prácticas externas I"/>
    <s v="GRUPO-A"/>
    <s v="GG de Prácticas externas I"/>
    <s v="2S"/>
    <n v="72692212"/>
    <s v="IZA"/>
    <s v="ERVITI"/>
    <s v="ANEIDER"/>
    <s v="IZA ERVITI, ANEIDER"/>
    <x v="0"/>
    <x v="0"/>
    <x v="0"/>
    <n v="1"/>
    <n v="0"/>
    <s v="aniza"/>
    <s v="aneider.izae@unirioja.es"/>
    <n v="0.4"/>
    <n v="0.4"/>
    <n v="536"/>
    <s v="PROFESOR INTERINO"/>
    <s v="C01"/>
    <s v="TIEMPO COMPLETO"/>
    <s v="2015-12-22 00:00:00.0"/>
    <s v="null"/>
    <s v="PI101034"/>
    <s v="PROFESOR CONTRATADO INTERINO"/>
    <s v="R107"/>
    <x v="6"/>
    <n v="345"/>
    <s v="FILOLOGÍA INGLESA"/>
  </r>
  <r>
    <x v="29"/>
    <n v="16607692"/>
    <x v="6"/>
    <n v="5195"/>
    <s v="5195G"/>
    <s v="GRUPO-A"/>
    <s v="Estrategias de internacionalización para el sector vitivinícola"/>
    <s v="GG"/>
    <s v="GRUPO GRANDE"/>
    <s v="5195G"/>
    <s v="GG de Estrategias de internacionalización para el sector vinícola"/>
    <s v="GRUPO-A"/>
    <s v="GG de Estrategias de internacionalización para el sector vinícola"/>
    <s v="1S"/>
    <n v="16607692"/>
    <s v="CLAVEL"/>
    <s v="SAN EMETERIO"/>
    <s v="MÓNICA"/>
    <s v="CLAVEL SAN EMETERIO, MÓNICA"/>
    <x v="1"/>
    <x v="0"/>
    <x v="0"/>
    <n v="0"/>
    <n v="0"/>
    <s v="moclavel"/>
    <s v="monica.clavel-san@unirioja.es"/>
    <n v="1.8"/>
    <n v="1.8"/>
    <n v="536"/>
    <s v="PROFESOR INTERINO"/>
    <s v="C01"/>
    <s v="TIEMPO COMPLETO"/>
    <s v="2019-01-19 00:00:00.0"/>
    <s v="null"/>
    <s v="PI101353"/>
    <s v="PROFESOR CONTRATADO INTERINO TC"/>
    <s v="R104"/>
    <x v="0"/>
    <n v="95"/>
    <s v="COMERCIALIZACIÓN E INVESTIGACIÓN DE MERCADOS"/>
  </r>
  <r>
    <x v="29"/>
    <n v="16507414"/>
    <x v="6"/>
    <n v="5196"/>
    <s v="5196G"/>
    <s v="GRUPO-A"/>
    <s v="Dirección estratégica"/>
    <s v="GG"/>
    <s v="GRUPO GRANDE"/>
    <s v="5196G"/>
    <s v="GG de Dirección estratégica"/>
    <s v="GRUPO-A"/>
    <s v="GG de Dirección estratégica"/>
    <s v="1S"/>
    <n v="16507414"/>
    <s v="SAINZ"/>
    <s v="OCHOA"/>
    <s v="ALBERTO"/>
    <s v="SAINZ OCHOA, ALBERTO"/>
    <x v="1"/>
    <x v="1"/>
    <x v="0"/>
    <n v="6"/>
    <n v="0"/>
    <s v="alsainz"/>
    <s v="alberto.sainz@unirioja.es"/>
    <n v="1.8"/>
    <n v="1.8"/>
    <n v="504"/>
    <s v="PROFESOR TITULAR UNIVERSIDAD"/>
    <s v="01A"/>
    <s v="TIEMPO COMPLETO AMPLIADO"/>
    <s v="2012-09-01 00:00:00.0"/>
    <s v="null"/>
    <s v="DF31301"/>
    <s v="TITULAR DE UNIVERSIDAD"/>
    <s v="R104"/>
    <x v="0"/>
    <n v="650"/>
    <s v="ORGANIZACIÓN DE EMPRESAS"/>
  </r>
  <r>
    <x v="29"/>
    <n v="18033042"/>
    <x v="6"/>
    <n v="5197"/>
    <s v="5197G"/>
    <s v="GRUPO-A"/>
    <s v="Análisis económico-financiero en las empresas del sector vitivinícola"/>
    <s v="GG"/>
    <s v="GRUPO GRANDE"/>
    <s v="5197G"/>
    <s v="GG de Análisis económico-financiero en las empresas del sector vitivinícola"/>
    <s v="GRUPO-A"/>
    <s v="GG de Análisis económico-financiero en las empresas del sector vitivinícola"/>
    <s v="1S"/>
    <n v="18033042"/>
    <s v="BLANCO"/>
    <s v="PASCUAL"/>
    <s v="LUIS"/>
    <s v="BLANCO PASCUAL, LUIS"/>
    <x v="0"/>
    <x v="0"/>
    <x v="0"/>
    <n v="3"/>
    <n v="0"/>
    <s v="lublanco"/>
    <s v="luis.blanco@unirioja.es"/>
    <n v="1.5"/>
    <n v="1.5"/>
    <n v="534"/>
    <s v="CONTRATADO DOCTOR -TIPO 1"/>
    <s v="C01"/>
    <s v="TIEMPO COMPLETO"/>
    <s v="2011-07-29 00:00:00.0"/>
    <s v="null"/>
    <s v="PI100783"/>
    <s v="PROFESOR CONTRATADO DOCTOR"/>
    <s v="R104"/>
    <x v="0"/>
    <n v="230"/>
    <s v="ECONOMÍA FINANCIERA Y CONTABILIDAD"/>
  </r>
  <r>
    <x v="29"/>
    <n v="16547433"/>
    <x v="6"/>
    <n v="5198"/>
    <s v="5198G"/>
    <s v="GRUPO-A"/>
    <s v="Instrumentos de comunicación comercial para el sector vitivinícola"/>
    <s v="GG"/>
    <s v="GRUPO GRANDE"/>
    <s v="5198G"/>
    <s v="GG de Instrumentos de comunicación comercial para el sector vitivinícola"/>
    <s v="GRUPO-A"/>
    <s v="GG de Instrumentos de comunicación comercial para el sector vitivinícola"/>
    <s v="1S"/>
    <n v="16547433"/>
    <s v="OLARTE"/>
    <s v="PASCUAL"/>
    <s v="Mª CRISTINA"/>
    <s v="OLARTE PASCUAL, Mª CRISTINA"/>
    <x v="0"/>
    <x v="0"/>
    <x v="0"/>
    <n v="4"/>
    <n v="1"/>
    <s v="m-olarte"/>
    <s v="cristina.olarte@unirioja.es"/>
    <n v="1.3"/>
    <n v="1.3"/>
    <n v="504"/>
    <s v="PROFESOR TITULAR UNIVERSIDAD"/>
    <s v="C01"/>
    <s v="TIEMPO COMPLETO"/>
    <s v="2017-09-15 00:00:00.0"/>
    <s v="null"/>
    <s v="DF100194"/>
    <s v="PROFESOR TITULAR DE UNIVERSIDAD"/>
    <s v="R104"/>
    <x v="0"/>
    <n v="95"/>
    <s v="COMERCIALIZACIÓN E INVESTIGACIÓN DE MERCADOS"/>
  </r>
  <r>
    <x v="29"/>
    <n v="16563058"/>
    <x v="6"/>
    <n v="5198"/>
    <s v="5198G"/>
    <s v="GRUPO-A"/>
    <s v="Instrumentos de comunicación comercial para el sector vitivinícola"/>
    <s v="GG"/>
    <s v="GRUPO GRANDE"/>
    <s v="5198G"/>
    <s v="GG de Instrumentos de comunicación comercial para el sector vitivinícola"/>
    <s v="GRUPO-A"/>
    <s v="GG de Instrumentos de comunicación comercial para el sector vitivinícola"/>
    <s v="1S"/>
    <n v="16563058"/>
    <s v="PELEGRÍN"/>
    <s v="BORONDO"/>
    <s v="JORGE"/>
    <s v="PELEGRÍN BORONDO, JORGE"/>
    <x v="0"/>
    <x v="0"/>
    <x v="0"/>
    <n v="2"/>
    <n v="1"/>
    <s v="jopelegr"/>
    <s v="jorge.pelegrin@unirioja.es"/>
    <n v="1.3"/>
    <n v="1.3"/>
    <n v="534"/>
    <s v="CONTRATADO DOCTOR -TIPO 1"/>
    <s v="C01"/>
    <s v="TIEMPO COMPLETO"/>
    <s v="2015-04-23 00:00:00.0"/>
    <s v="null"/>
    <s v="LD100612"/>
    <s v="PROFESOR CONTRATADO DOCTOR- TIPO 1"/>
    <s v="R104"/>
    <x v="0"/>
    <n v="95"/>
    <s v="COMERCIALIZACIÓN E INVESTIGACIÓN DE MERCADOS"/>
  </r>
  <r>
    <x v="29"/>
    <n v="7859589"/>
    <x v="6"/>
    <n v="5199"/>
    <s v="5199G"/>
    <s v="GRUPO-A"/>
    <s v="Evaluación sensorial avanzada"/>
    <s v="GG"/>
    <s v="GRUPO GRANDE"/>
    <s v="5199G"/>
    <s v="GG de Evaluación sensorial avanzada"/>
    <s v="GRUPO-A"/>
    <s v="GG de Evaluación sensorial avanzada"/>
    <s v="1S"/>
    <n v="7859589"/>
    <s v="PALACIOS"/>
    <s v="GARCÍA"/>
    <s v="ANTONIO TOMÁS"/>
    <s v="PALACIOS GARCÍA, ANTONIO TOMÁS"/>
    <x v="0"/>
    <x v="1"/>
    <x v="0"/>
    <n v="0"/>
    <n v="0"/>
    <s v="anpalaga"/>
    <s v="antonio-tomas.palacios@unirioja.es"/>
    <n v="1"/>
    <n v="1"/>
    <n v="532"/>
    <s v="LABORAL DOCENTE-ASOCIADO"/>
    <s v="P06"/>
    <s v="TIEMPO PARCIAL (6+6 HORAS)"/>
    <s v="2015-09-15 00:00:00.0"/>
    <s v="2019-09-14 00:00:00.0"/>
    <s v="PI101016"/>
    <s v="PROFESOR ASOCIADO"/>
    <s v="R101"/>
    <x v="4"/>
    <n v="780"/>
    <s v="TECNOLOGÍA DE ALIMENTOS"/>
  </r>
  <r>
    <x v="29"/>
    <n v="13152345"/>
    <x v="6"/>
    <n v="5199"/>
    <s v="5199L"/>
    <s v="GRUPO-A1"/>
    <s v="Evaluación sensorial avanzada"/>
    <s v="GL"/>
    <s v="GRUPO DE LABORATORIO"/>
    <s v="5199L"/>
    <s v="GL de Evaluación sensorial avanzada"/>
    <s v="GRUPO-A1"/>
    <s v="GL de Evaluación sensorial avanzada"/>
    <s v="1S"/>
    <n v="13152345"/>
    <s v="GONZÁLEZ"/>
    <s v="MARCOS"/>
    <s v="DAVID"/>
    <s v="GONZÁLEZ MARCOS, DAVID"/>
    <x v="1"/>
    <x v="1"/>
    <x v="1"/>
    <n v="0"/>
    <n v="0"/>
    <s v="davgonzmarc"/>
    <s v="david.gonzalez@unirioja.es"/>
    <n v="1"/>
    <n v="1"/>
    <n v="532"/>
    <s v="LABORAL DOCENTE-ASOCIADO"/>
    <s v="P03"/>
    <s v="TIEMPO PARCIAL (3+3 HORAS)"/>
    <s v="2019-03-02 00:00:00.0"/>
    <s v="2019-09-14 00:00:00.0"/>
    <s v="PI101412"/>
    <s v="PROFESOR ASOCIADO"/>
    <s v="R101"/>
    <x v="4"/>
    <n v="780"/>
    <s v="TECNOLOGÍA DE ALIMENTOS"/>
  </r>
  <r>
    <x v="29"/>
    <n v="7852960"/>
    <x v="6"/>
    <n v="5200"/>
    <s v="5200G"/>
    <s v="GRUPO-A"/>
    <s v="Retos en viticultura"/>
    <s v="GG"/>
    <s v="GRUPO GRANDE"/>
    <s v="5200G"/>
    <s v="GG de Retos de viticultura"/>
    <s v="GRUPO-A"/>
    <s v="GG de Retos de viticultura"/>
    <s v="AN"/>
    <n v="7852960"/>
    <s v="TARDÁGUILA"/>
    <s v="LASO"/>
    <s v="MANUEL JAVIER"/>
    <s v="TARDÁGUILA LASO, MANUEL JAVIER"/>
    <x v="1"/>
    <x v="1"/>
    <x v="0"/>
    <n v="5"/>
    <n v="3"/>
    <s v="jatardag"/>
    <s v="javier.tardaguila@unirioja.es"/>
    <n v="1.5"/>
    <n v="1.5"/>
    <n v="500"/>
    <s v="CATEDRATICO DE UNIVERSIDAD"/>
    <s v="01R"/>
    <s v="TIEMPO COMPLETO REDUCIDO"/>
    <s v="2018-11-26 00:00:00.0"/>
    <s v="null"/>
    <s v="DF100371"/>
    <s v="CATEDRÁTICO DE UNIVERSIDAD"/>
    <s v="R101"/>
    <x v="4"/>
    <n v="705"/>
    <s v="PRODUCCIÓN VEGETAL"/>
  </r>
  <r>
    <x v="29"/>
    <n v="8797523"/>
    <x v="6"/>
    <n v="5200"/>
    <s v="5200G"/>
    <s v="GRUPO-A"/>
    <s v="Retos en viticultura"/>
    <s v="GG"/>
    <s v="GRUPO GRANDE"/>
    <s v="5200G"/>
    <s v="GG de Retos de viticultura"/>
    <s v="GRUPO-A"/>
    <s v="GG de Retos de viticultura"/>
    <s v="AN"/>
    <n v="8797523"/>
    <s v="NÚÑEZ"/>
    <s v="OLIVERA"/>
    <s v="ENCARNACIÓN"/>
    <s v="NÚÑEZ OLIVERA, ENCARNACIÓN"/>
    <x v="0"/>
    <x v="1"/>
    <x v="0"/>
    <n v="6"/>
    <n v="4"/>
    <s v="eolivera"/>
    <s v="encarnacion.nunez@unirioja.es"/>
    <n v="0.5"/>
    <n v="0.5"/>
    <s v="A-0500"/>
    <s v="CATEDRATICO DE UNIVERSIDAD"/>
    <s v="01R"/>
    <s v="TIEMPO COMPLETO REDUCIDO"/>
    <s v="2015-09-15 00:00:00.0"/>
    <s v="null"/>
    <s v="DF100277"/>
    <s v="CATEDRÁTICO DE UNIVERSIDAD"/>
    <s v="R101"/>
    <x v="4"/>
    <n v="412"/>
    <s v="FISIOLOGÍA VEGETAL"/>
  </r>
  <r>
    <x v="29"/>
    <n v="16531083"/>
    <x v="6"/>
    <n v="5200"/>
    <s v="5200G"/>
    <s v="GRUPO-A"/>
    <s v="Retos en viticultura"/>
    <s v="GG"/>
    <s v="GRUPO GRANDE"/>
    <s v="5200G"/>
    <s v="GG de Retos de viticultura"/>
    <s v="GRUPO-A"/>
    <s v="GG de Retos de viticultura"/>
    <s v="AN"/>
    <n v="16531083"/>
    <s v="TOMÁS"/>
    <s v="LAS HERAS"/>
    <s v="RAFAEL"/>
    <s v="TOMÁS LAS HERAS, RAFAEL"/>
    <x v="0"/>
    <x v="0"/>
    <x v="0"/>
    <n v="6"/>
    <n v="3"/>
    <s v="ratomas"/>
    <s v="rafael.tomas@unirioja.es"/>
    <n v="0.5"/>
    <n v="0.5"/>
    <n v="504"/>
    <s v="PROFESOR TITULAR UNIVERSIDAD"/>
    <s v="01R"/>
    <s v="TIEMPO COMPLETO REDUCIDO"/>
    <s v="2017-09-15 00:00:00.0"/>
    <s v="null"/>
    <s v="DF100086"/>
    <s v="TITULAR DE ESCUELA UNIVERSITARIA"/>
    <s v="R101"/>
    <x v="4"/>
    <n v="412"/>
    <s v="FISIOLOGÍA VEGETAL"/>
  </r>
  <r>
    <x v="29"/>
    <n v="16584746"/>
    <x v="6"/>
    <n v="5200"/>
    <s v="5200G"/>
    <s v="GRUPO-A"/>
    <s v="Retos en viticultura"/>
    <s v="GG"/>
    <s v="GRUPO GRANDE"/>
    <s v="5200G"/>
    <s v="GG de Retos de viticultura"/>
    <s v="GRUPO-A"/>
    <s v="GG de Retos de viticultura"/>
    <s v="AN"/>
    <n v="16584746"/>
    <s v="DIAGO"/>
    <s v="SANTAMARÍA"/>
    <s v="MARÍA PAZ"/>
    <s v="DIAGO SANTAMARÍA, MARÍA PAZ"/>
    <x v="1"/>
    <x v="1"/>
    <x v="0"/>
    <n v="0"/>
    <n v="0"/>
    <s v="madiago"/>
    <s v="maria-paz.diago@unirioja.es"/>
    <n v="1"/>
    <n v="1"/>
    <n v="0"/>
    <s v="DOCTOR"/>
    <n v="0"/>
    <s v="_"/>
    <s v="2016-12-01 00:00:00.0"/>
    <s v="2021-11-30 00:00:00.0"/>
    <s v="D01INVESTIGADOR1"/>
    <s v="ACCESO SISTEMA ESPAÑOL CIENCIA E INNOVACIÓN"/>
    <s v="R101"/>
    <x v="4"/>
    <n v="705"/>
    <s v="PRODUCCIÓN VEGETAL"/>
  </r>
  <r>
    <x v="29"/>
    <n v="16591357"/>
    <x v="6"/>
    <n v="5200"/>
    <s v="5200G"/>
    <s v="GRUPO-A"/>
    <s v="Retos en viticultura"/>
    <s v="GG"/>
    <s v="GRUPO GRANDE"/>
    <s v="5200G"/>
    <s v="GG de Retos de viticultura"/>
    <s v="GRUPO-A"/>
    <s v="GG de Retos de viticultura"/>
    <s v="AN"/>
    <n v="16591357"/>
    <s v="LÓPEZ"/>
    <s v="OCÓN"/>
    <s v="ELENA"/>
    <s v="LÓPEZ OCÓN, ELENA"/>
    <x v="1"/>
    <x v="0"/>
    <x v="1"/>
    <n v="0"/>
    <n v="0"/>
    <s v="ellopeo"/>
    <s v="elena.lopez@unirioja.es"/>
    <n v="1"/>
    <n v="1"/>
    <n v="536"/>
    <s v="PROFESOR INTERINO"/>
    <s v="P02"/>
    <s v="TIEMPO PARCIAL (2+2 HORAS)"/>
    <s v="2019-02-21 00:00:00.0"/>
    <s v="2019-09-14 00:00:00.0"/>
    <s v="PI101459"/>
    <s v="PROFESOR CONTRATADO INTERINO"/>
    <s v="R101"/>
    <x v="4"/>
    <n v="500"/>
    <s v="INGENIERÍA AGROFORESTAL"/>
  </r>
  <r>
    <x v="29"/>
    <n v="17437495"/>
    <x v="6"/>
    <n v="5200"/>
    <s v="5200R"/>
    <s v="GRUPO-A1"/>
    <s v="Retos en viticultura"/>
    <s v="GR"/>
    <s v="GRUPO REDUCIDO"/>
    <s v="5200R"/>
    <s v="GR de Retos de viticultura"/>
    <s v="GRUPO-A1"/>
    <s v="GR de Retos de viticultura"/>
    <s v="AN"/>
    <n v="17437495"/>
    <s v="MARCO"/>
    <s v="MANCEBÓN"/>
    <s v="VICENTE SANTIAGO"/>
    <s v="MARCO MANCEBÓN, VICENTE SANTIAGO"/>
    <x v="0"/>
    <x v="0"/>
    <x v="0"/>
    <n v="4"/>
    <n v="3"/>
    <s v="vimarco"/>
    <s v="vicente.marco@unirioja.es"/>
    <n v="1"/>
    <n v="1"/>
    <n v="504"/>
    <s v="PROFESOR TITULAR UNIVERSIDAD"/>
    <s v="01R"/>
    <s v="TIEMPO COMPLETO REDUCIDO"/>
    <s v="2014-09-15 00:00:00.0"/>
    <s v="null"/>
    <s v="DF3157"/>
    <s v="TITULAR DE UNIVERSIDAD"/>
    <s v="R101"/>
    <x v="4"/>
    <n v="705"/>
    <s v="PRODUCCIÓN VEGETAL"/>
  </r>
  <r>
    <x v="29"/>
    <n v="16267404"/>
    <x v="6"/>
    <n v="5201"/>
    <s v="5201G"/>
    <s v="GRUPO-A"/>
    <s v="Retos en enología"/>
    <s v="GG"/>
    <s v="GRUPO GRANDE"/>
    <s v="5201G"/>
    <s v="GG de Retos de enología"/>
    <s v="GRUPO-A"/>
    <s v="GG de Retos de enología"/>
    <s v="AN"/>
    <n v="16267404"/>
    <s v="FERNÁNDEZ"/>
    <s v="ZURBANO"/>
    <s v="MARÍA PURIFIC."/>
    <s v="FERNÁNDEZ ZURBANO, MARÍA PURIFIC."/>
    <x v="1"/>
    <x v="1"/>
    <x v="0"/>
    <n v="5"/>
    <n v="4"/>
    <s v="pfernan"/>
    <s v="puri.fernandez@unirioja.es"/>
    <n v="0.5"/>
    <n v="0.5"/>
    <n v="504"/>
    <s v="PROFESOR TITULAR UNIVERSIDAD"/>
    <s v="01R"/>
    <s v="TIEMPO COMPLETO REDUCIDO"/>
    <s v="2012-09-01 00:00:00.0"/>
    <s v="null"/>
    <s v="DF32369"/>
    <s v="TITULAR DE UNIVERSIDAD"/>
    <s v="R112"/>
    <x v="8"/>
    <n v="750"/>
    <s v="QUÍMICA ANALÍTICA"/>
  </r>
  <r>
    <x v="29"/>
    <n v="16528703"/>
    <x v="6"/>
    <n v="5201"/>
    <s v="5201G"/>
    <s v="GRUPO-A"/>
    <s v="Retos en enología"/>
    <s v="GG"/>
    <s v="GRUPO GRANDE"/>
    <s v="5201G"/>
    <s v="GG de Retos de enología"/>
    <s v="GRUPO-A"/>
    <s v="GG de Retos de enología"/>
    <s v="AN"/>
    <n v="16528703"/>
    <s v="GUTIÉRREZ"/>
    <s v="VIGUERA"/>
    <s v="ANA ROSA"/>
    <s v="GUTIÉRREZ VIGUERA, ANA ROSA"/>
    <x v="0"/>
    <x v="0"/>
    <x v="0"/>
    <n v="5"/>
    <n v="4"/>
    <s v="angutivi"/>
    <s v="ana-rosa.gutierrez@unirioja.es"/>
    <n v="1"/>
    <n v="1"/>
    <n v="500"/>
    <s v="CATEDRATICO DE UNIVERSIDAD"/>
    <s v="01R"/>
    <s v="TIEMPO COMPLETO REDUCIDO"/>
    <s v="2018-12-05 00:00:00.0"/>
    <s v="null"/>
    <s v="DF100374"/>
    <s v="CATEDRÁTICO DE UNIVERSIDAD"/>
    <s v="R101"/>
    <x v="4"/>
    <n v="780"/>
    <s v="TECNOLOGÍA DE ALIMENTOS"/>
  </r>
  <r>
    <x v="29"/>
    <n v="16567034"/>
    <x v="6"/>
    <n v="5201"/>
    <s v="5201G"/>
    <s v="GRUPO-A"/>
    <s v="Retos en enología"/>
    <s v="GG"/>
    <s v="GRUPO GRANDE"/>
    <s v="5201G"/>
    <s v="GG de Retos de enología"/>
    <s v="GRUPO-A"/>
    <s v="GG de Retos de enología"/>
    <s v="AN"/>
    <n v="16567034"/>
    <s v="GUADALUPE"/>
    <s v="MÍNGUEZ"/>
    <s v="ZENAIDA"/>
    <s v="GUADALUPE MÍNGUEZ, ZENAIDA"/>
    <x v="1"/>
    <x v="1"/>
    <x v="0"/>
    <n v="2"/>
    <n v="0"/>
    <s v="zeguadal"/>
    <s v="zenaida.guadalupe@unirioja.es"/>
    <n v="1"/>
    <n v="1"/>
    <n v="504"/>
    <s v="PROFESOR TITULAR UNIVERSIDAD"/>
    <s v="C01"/>
    <s v="TIEMPO COMPLETO"/>
    <s v="2018-12-21 00:00:00.0"/>
    <s v="null"/>
    <s v="DF100361"/>
    <s v="PROFESOR TITULAR DE UNIVERSIDAD"/>
    <s v="R101"/>
    <x v="4"/>
    <n v="780"/>
    <s v="TECNOLOGÍA DE ALIMENTOS"/>
  </r>
  <r>
    <x v="29"/>
    <n v="16580683"/>
    <x v="6"/>
    <n v="5201"/>
    <s v="5201G"/>
    <s v="GRUPO-A"/>
    <s v="Retos en enología"/>
    <s v="GG"/>
    <s v="GRUPO GRANDE"/>
    <s v="5201G"/>
    <s v="GG de Retos de enología"/>
    <s v="GRUPO-A"/>
    <s v="GG de Retos de enología"/>
    <s v="AN"/>
    <n v="16580683"/>
    <s v="LÓPEZ"/>
    <s v="ALFARO"/>
    <s v="ISABEL"/>
    <s v="LÓPEZ ALFARO, ISABEL"/>
    <x v="0"/>
    <x v="0"/>
    <x v="0"/>
    <n v="1"/>
    <n v="0"/>
    <s v="islopez"/>
    <s v="isabel.lopez@unirioja.es"/>
    <n v="0.5"/>
    <n v="0.5"/>
    <n v="536"/>
    <s v="PROFESOR INTERINO"/>
    <s v="C01"/>
    <s v="TIEMPO COMPLETO"/>
    <s v="2015-09-15 00:00:00.0"/>
    <s v="null"/>
    <s v="PI101014"/>
    <s v="PROFESOR CONTRATADO INTERINO"/>
    <s v="R101"/>
    <x v="4"/>
    <n v="780"/>
    <s v="TECNOLOGÍA DE ALIMENTOS"/>
  </r>
  <r>
    <x v="29"/>
    <n v="16587648"/>
    <x v="6"/>
    <n v="5201"/>
    <s v="5201G"/>
    <s v="GRUPO-A"/>
    <s v="Retos en enología"/>
    <s v="GG"/>
    <s v="GRUPO GRANDE"/>
    <s v="5201G"/>
    <s v="GG de Retos de enología"/>
    <s v="GRUPO-A"/>
    <s v="GG de Retos de enología"/>
    <s v="AN"/>
    <n v="16587648"/>
    <s v="GONZÁLEZ"/>
    <s v="ARENZANA"/>
    <s v="LUCÍA"/>
    <s v="GONZÁLEZ ARENZANA, LUCÍA"/>
    <x v="1"/>
    <x v="0"/>
    <x v="1"/>
    <n v="0"/>
    <n v="0"/>
    <s v="lugonza"/>
    <s v="lucia.gonzalez@unirioja.es"/>
    <n v="1"/>
    <n v="1"/>
    <n v="536"/>
    <s v="PROFESOR INTERINO"/>
    <s v="P05"/>
    <s v="TIEMPO PARCIAL (5+5 HORAS)"/>
    <s v="2019-03-02 00:00:00.0"/>
    <s v="2019-09-14 00:00:00.0"/>
    <s v="PI101425"/>
    <s v="PROFESOR CONTRATADO INTERINO"/>
    <s v="R101"/>
    <x v="4"/>
    <n v="780"/>
    <s v="TECNOLOGÍA DE ALIMENTOS"/>
  </r>
  <r>
    <x v="29"/>
    <n v="16609248"/>
    <x v="6"/>
    <n v="5201"/>
    <s v="5201R"/>
    <s v="GRUPO-A1"/>
    <s v="Retos en enología"/>
    <s v="GR"/>
    <s v="GRUPO REDUCIDO"/>
    <s v="5201R"/>
    <s v="GR de Retos de enología"/>
    <s v="GRUPO-A1"/>
    <s v="GR de Retos de enología"/>
    <s v="AN"/>
    <n v="16609248"/>
    <s v="MARTÍNEZ"/>
    <s v="LAPUENTE"/>
    <s v="LETICIA"/>
    <s v="MARTÍNEZ LAPUENTE, LETICIA"/>
    <x v="1"/>
    <x v="0"/>
    <x v="0"/>
    <n v="0"/>
    <n v="0"/>
    <s v="lemartl"/>
    <s v="leticia.martinez@unirioja.es"/>
    <n v="1"/>
    <n v="1"/>
    <n v="536"/>
    <s v="PROFESOR INTERINO"/>
    <s v="C01"/>
    <s v="TIEMPO COMPLETO"/>
    <s v="2018-09-18 00:00:00.0"/>
    <s v="null"/>
    <s v="PI101226"/>
    <s v="PROFESOR CONTRATADO INTERINO"/>
    <s v="R101"/>
    <x v="4"/>
    <n v="780"/>
    <s v="TECNOLOGÍA DE ALIMENTOS"/>
  </r>
  <r>
    <x v="29"/>
    <n v="690684"/>
    <x v="6"/>
    <n v="5202"/>
    <s v="5202G"/>
    <s v="GRUPO-A"/>
    <s v="Biotecnología actual en viticultura y enología"/>
    <s v="GG"/>
    <s v="GRUPO GRANDE"/>
    <s v="5202G"/>
    <s v="GG de Biotecnología actual en viticultura y enología"/>
    <s v="GRUPO-A"/>
    <s v="GG de Biotecnología actual en viticultura y enología"/>
    <s v="2S"/>
    <n v="690684"/>
    <s v="DIZY"/>
    <s v="SOTO"/>
    <s v="MARTA Mª INÉS"/>
    <s v="DIZY SOTO, MARTA Mª INÉS"/>
    <x v="1"/>
    <x v="0"/>
    <x v="0"/>
    <n v="5"/>
    <n v="3"/>
    <s v="madizy"/>
    <s v="marta.dizy@unirioja.es"/>
    <n v="0.5"/>
    <n v="0.5"/>
    <n v="504"/>
    <s v="PROFESOR TITULAR UNIVERSIDAD"/>
    <s v="01R"/>
    <s v="TIEMPO COMPLETO REDUCIDO"/>
    <s v="2017-09-15 00:00:00.0"/>
    <s v="null"/>
    <s v="DF348"/>
    <s v="TITULAR DE UNIVERSIDAD"/>
    <s v="R101"/>
    <x v="4"/>
    <n v="60"/>
    <s v="BIOQUÍMICA Y BIOLOGÍA MOLECULAR"/>
  </r>
  <r>
    <x v="29"/>
    <n v="14245719"/>
    <x v="6"/>
    <n v="5202"/>
    <s v="5202G"/>
    <s v="GRUPO-A"/>
    <s v="Biotecnología actual en viticultura y enología"/>
    <s v="GG"/>
    <s v="GRUPO GRANDE"/>
    <s v="5202G"/>
    <s v="GG de Biotecnología actual en viticultura y enología"/>
    <s v="GRUPO-A"/>
    <s v="GG de Biotecnología actual en viticultura y enología"/>
    <s v="2S"/>
    <n v="14245719"/>
    <s v="RUIZ"/>
    <s v="LARREA"/>
    <s v="MARÍA FERNANDA"/>
    <s v="RUIZ LARREA, MARÍA FERNANDA"/>
    <x v="1"/>
    <x v="1"/>
    <x v="0"/>
    <n v="5"/>
    <n v="5"/>
    <s v="fernruiz"/>
    <s v="fernanda.ruiz@unirioja.es"/>
    <n v="1.5"/>
    <n v="1.5"/>
    <s v="A-0500"/>
    <s v="CATEDRATICO DE UNIVERSIDAD"/>
    <s v="01R"/>
    <s v="TIEMPO COMPLETO REDUCIDO"/>
    <s v="2012-09-01 00:00:00.0"/>
    <s v="null"/>
    <s v="DF100284"/>
    <s v="CATEDRÁTICO DE UNIVERSIDAD"/>
    <s v="R101"/>
    <x v="4"/>
    <n v="60"/>
    <s v="BIOQUÍMICA Y BIOLOGÍA MOLECULAR"/>
  </r>
  <r>
    <x v="29"/>
    <n v="9373135"/>
    <x v="6"/>
    <n v="5202"/>
    <s v="5202R"/>
    <s v="GRUPO-A1"/>
    <s v="Biotecnología actual en viticultura y enología"/>
    <s v="GR"/>
    <s v="GRUPO REDUCIDO"/>
    <s v="5202R"/>
    <s v="GR de Biotecnología actual en viticultura y enología"/>
    <s v="GRUPO-A1"/>
    <s v="GR de Biotecnología actual en viticultura y enología"/>
    <s v="2S"/>
    <n v="9373135"/>
    <s v="MENÉNDEZ"/>
    <s v="MENÉNDEZ"/>
    <s v="CRISTINA"/>
    <s v="MENÉNDEZ MENÉNDEZ, CRISTINA"/>
    <x v="1"/>
    <x v="0"/>
    <x v="0"/>
    <n v="5"/>
    <n v="2"/>
    <s v="crmenend"/>
    <s v="cristina.menendez@unirioja.es"/>
    <n v="1"/>
    <n v="1"/>
    <n v="504"/>
    <s v="PROFESOR TITULAR UNIVERSIDAD"/>
    <s v="C01"/>
    <s v="TIEMPO COMPLETO"/>
    <s v="2018-09-17 00:00:00.0"/>
    <s v="null"/>
    <s v="DF100044"/>
    <s v="TITULAR UNIVERSIDAD"/>
    <s v="R101"/>
    <x v="4"/>
    <n v="705"/>
    <s v="PRODUCCIÓN VEGETAL"/>
  </r>
  <r>
    <x v="29"/>
    <n v="13092044"/>
    <x v="6"/>
    <n v="5203"/>
    <s v="5203G"/>
    <s v="GRUPO-A"/>
    <s v="Herramientas de análisis de datos en vitivinicultura"/>
    <s v="GG"/>
    <s v="GRUPO GRANDE"/>
    <s v="5203G"/>
    <s v="GG de Herramientas de análisis de datos en vitivinicultura"/>
    <s v="GRUPO-A"/>
    <s v="GG de Herramientas de análisis de datos en vitivinicultura"/>
    <s v="1S"/>
    <n v="13092044"/>
    <s v="GONZÁLEZ"/>
    <s v="SÁIZ"/>
    <s v="JOSÉ MARÍA"/>
    <s v="GONZÁLEZ SÁIZ, JOSÉ MARÍA"/>
    <x v="1"/>
    <x v="1"/>
    <x v="0"/>
    <n v="5"/>
    <n v="4"/>
    <s v="jmgonza"/>
    <s v="josemaria.gonzalez@unirioja.es"/>
    <n v="0.5"/>
    <n v="0.5"/>
    <s v="A-0500"/>
    <s v="CATEDRATICO DE UNIVERSIDAD"/>
    <s v="01R"/>
    <s v="TIEMPO COMPLETO REDUCIDO"/>
    <s v="2014-09-15 00:00:00.0"/>
    <s v="null"/>
    <s v="DF100279"/>
    <s v="CATEDRÁTICO DE UNIVERSIDAD"/>
    <s v="R112"/>
    <x v="8"/>
    <n v="555"/>
    <s v="INGENIERÍA QUÍMICA"/>
  </r>
  <r>
    <x v="29"/>
    <n v="13109019"/>
    <x v="6"/>
    <n v="5203"/>
    <s v="5203G"/>
    <s v="GRUPO-A"/>
    <s v="Herramientas de análisis de datos en vitivinicultura"/>
    <s v="GG"/>
    <s v="GRUPO GRANDE"/>
    <s v="5203G"/>
    <s v="GG de Herramientas de análisis de datos en vitivinicultura"/>
    <s v="GRUPO-A"/>
    <s v="GG de Herramientas de análisis de datos en vitivinicultura"/>
    <s v="1S"/>
    <n v="13109019"/>
    <s v="PIZARRO"/>
    <s v="MILLÁN"/>
    <s v="CONSUELO"/>
    <s v="PIZARRO MILLÁN, CONSUELO"/>
    <x v="1"/>
    <x v="0"/>
    <x v="0"/>
    <n v="4"/>
    <n v="3"/>
    <s v="cpizarro"/>
    <s v="consuelo.pizarro@unirioja.es"/>
    <n v="0.5"/>
    <n v="0.5"/>
    <s v="A-0500"/>
    <s v="CATEDRATICO DE UNIVERSIDAD"/>
    <s v="C01"/>
    <s v="TIEMPO COMPLETO"/>
    <s v="2010-12-07 00:00:00.0"/>
    <s v="null"/>
    <s v="DF100287"/>
    <s v="CATEDRÁTICO DE UNIVERSIDAD"/>
    <s v="R112"/>
    <x v="8"/>
    <n v="750"/>
    <s v="QUÍMICA ANALÍTICA"/>
  </r>
  <r>
    <x v="29"/>
    <n v="17199289"/>
    <x v="6"/>
    <n v="5203"/>
    <s v="5203G"/>
    <s v="GRUPO-A"/>
    <s v="Herramientas de análisis de datos en vitivinicultura"/>
    <s v="GG"/>
    <s v="GRUPO GRANDE"/>
    <s v="5203G"/>
    <s v="GG de Herramientas de análisis de datos en vitivinicultura"/>
    <s v="GRUPO-A"/>
    <s v="GG de Herramientas de análisis de datos en vitivinicultura"/>
    <s v="1S"/>
    <n v="17199289"/>
    <s v="FILLAT"/>
    <s v="BALLESTEROS"/>
    <s v="JUAN CARLOS"/>
    <s v="FILLAT BALLESTEROS, JUAN CARLOS"/>
    <x v="1"/>
    <x v="1"/>
    <x v="0"/>
    <n v="6"/>
    <n v="0"/>
    <s v="jufillat"/>
    <s v="juan-carlos.fillat@unirioja.es"/>
    <n v="1"/>
    <n v="1"/>
    <n v="504"/>
    <s v="PROFESOR TITULAR UNIVERSIDAD"/>
    <s v="01A"/>
    <s v="TIEMPO COMPLETO AMPLIADO"/>
    <s v="2012-09-01 00:00:00.0"/>
    <s v="null"/>
    <s v="DF32187"/>
    <s v="TITULAR DE UNIVERSIDAD"/>
    <s v="R111"/>
    <x v="7"/>
    <n v="265"/>
    <s v="ESTADÍSTICA E INVESTIGACIÓN OPERATIVA"/>
  </r>
  <r>
    <x v="29"/>
    <n v="42057900"/>
    <x v="6"/>
    <n v="5203"/>
    <s v="5203R"/>
    <s v="GRUPO-A1"/>
    <s v="Herramientas de análisis de datos en vitivinicultura"/>
    <s v="GR"/>
    <s v="GRUPO REDUCIDO"/>
    <s v="5203R"/>
    <s v="GR de Herramientas de análisis de datos en vitivinicultura"/>
    <s v="GRUPO-A1"/>
    <s v="GR de Herramientas de análisis de datos en vitivinicultura"/>
    <s v="1S"/>
    <n v="42057900"/>
    <s v="HERNÁNDEZ"/>
    <s v="MARTÍN"/>
    <s v="ZENAIDA"/>
    <s v="HERNÁNDEZ MARTÍN, ZENAIDA"/>
    <x v="1"/>
    <x v="0"/>
    <x v="1"/>
    <n v="6"/>
    <n v="0"/>
    <s v="zehernan"/>
    <s v="zenaida.hernandez@unirioja.es"/>
    <n v="0.5"/>
    <n v="0.5"/>
    <n v="506"/>
    <s v="PROFESOR TITULAR DE ESCUELA UNIVERSITARI"/>
    <s v="01A"/>
    <s v="TIEMPO COMPLETO AMPLIADO"/>
    <s v="2012-09-01 00:00:00.0"/>
    <s v="null"/>
    <s v="DF32193"/>
    <s v="TITULAR DE ESCUELAS UNIVERSITARIAS"/>
    <s v="R111"/>
    <x v="7"/>
    <n v="265"/>
    <s v="ESTADÍSTICA E INVESTIGACIÓN OPERATIVA"/>
  </r>
  <r>
    <x v="29"/>
    <n v="16565868"/>
    <x v="6"/>
    <n v="5204"/>
    <s v="5204G"/>
    <s v="GRUPO-A"/>
    <s v="Gestión de la calidad y de la innovación vitivinícola"/>
    <s v="GG"/>
    <s v="GRUPO GRANDE"/>
    <s v="5204G"/>
    <s v="GG de Gestión de la calidad y de la innovación vitivinícola"/>
    <s v="GRUPO-A"/>
    <s v="GG de Gestión de la calidad y de la innovación vitivinícola"/>
    <s v="1S"/>
    <n v="16565868"/>
    <s v="JIMÉNEZ"/>
    <s v="MACÍAS"/>
    <s v="EMILIO"/>
    <s v="JIMÉNEZ MACÍAS, EMILIO"/>
    <x v="0"/>
    <x v="0"/>
    <x v="0"/>
    <n v="3"/>
    <n v="3"/>
    <s v="emjimene"/>
    <s v="emilio.jimenez@unirioja.es"/>
    <n v="0.5"/>
    <n v="0.5"/>
    <n v="500"/>
    <s v="CATEDRATICO DE UNIVERSIDAD"/>
    <s v="C01"/>
    <s v="TIEMPO COMPLETO"/>
    <s v="2016-04-15 00:00:00.0"/>
    <s v="null"/>
    <s v="DF100329"/>
    <s v="CATEDRÁTICO DE UNIVERSIDAD"/>
    <s v="R109"/>
    <x v="9"/>
    <n v="520"/>
    <s v="INGENIERÍA DE SISTEMAS Y AUTOMÁTICA"/>
  </r>
  <r>
    <x v="29"/>
    <n v="16552787"/>
    <x v="6"/>
    <n v="5206"/>
    <s v="5206G"/>
    <s v="GRUPO-A"/>
    <s v="Prácticas externas"/>
    <s v="GG"/>
    <s v="GRUPO GRANDE"/>
    <s v="5206G"/>
    <s v="GG de Prácticas externas"/>
    <s v="GRUPO-A"/>
    <s v="GG de Prácticas externas"/>
    <s v="2S"/>
    <n v="16552787"/>
    <s v="TENORIO"/>
    <s v="RODRÍGUEZ"/>
    <s v="CARMEN"/>
    <s v="TENORIO RODRÍGUEZ, CARMEN"/>
    <x v="0"/>
    <x v="1"/>
    <x v="0"/>
    <n v="2"/>
    <n v="3"/>
    <s v="catenori"/>
    <s v="carmen.tenorio@unirioja.es"/>
    <n v="0.3"/>
    <n v="0.3"/>
    <n v="504"/>
    <s v="PROFESOR TITULAR UNIVERSIDAD"/>
    <s v="01R"/>
    <s v="TIEMPO COMPLETO REDUCIDO"/>
    <s v="2018-09-17 00:00:00.0"/>
    <s v="null"/>
    <s v="DF100263"/>
    <s v="PROFESOR TITULAR DE UNIVERSIDAD"/>
    <s v="R101"/>
    <x v="4"/>
    <n v="60"/>
    <s v="BIOQUÍMICA Y BIOLOGÍA MOLECULAR"/>
  </r>
  <r>
    <x v="29"/>
    <n v="71458565"/>
    <x v="6"/>
    <n v="5206"/>
    <s v="5206G"/>
    <s v="GRUPO-A"/>
    <s v="Prácticas externas"/>
    <s v="GG"/>
    <s v="GRUPO GRANDE"/>
    <s v="5206G"/>
    <s v="GG de Prácticas externas"/>
    <s v="GRUPO-A"/>
    <s v="GG de Prácticas externas"/>
    <s v="2S"/>
    <n v="71458565"/>
    <s v="GARCÍA"/>
    <s v="GONZÁLEZ"/>
    <s v="JULIA"/>
    <s v="GARCÍA GONZÁLEZ, JULIA"/>
    <x v="1"/>
    <x v="1"/>
    <x v="0"/>
    <m/>
    <m/>
    <s v="jugarcgo"/>
    <s v="julia.garciag@unirioja.es"/>
    <n v="0.15"/>
    <n v="0.15"/>
    <n v="7081"/>
    <s v="AYUDANTE (DOCTOR)"/>
    <s v="C01"/>
    <s v="TIEMPO COMPLETO"/>
    <s v="2018-09-17 00:00:00.0"/>
    <s v="2019-02-03 00:00:00.0"/>
    <s v="PI101346"/>
    <s v="PROFESOR AYUDANTE DOCTOR"/>
    <s v="R101"/>
    <x v="4"/>
    <n v="500"/>
    <s v="INGENIERÍA AGROFORESTAL"/>
  </r>
  <r>
    <x v="29"/>
    <n v="72779211"/>
    <x v="6"/>
    <n v="5206"/>
    <s v="5206G"/>
    <s v="GRUPO-A"/>
    <s v="Prácticas externas"/>
    <s v="GG"/>
    <s v="GRUPO GRANDE"/>
    <s v="5206G"/>
    <s v="GG de Prácticas externas"/>
    <s v="GRUPO-A"/>
    <s v="GG de Prácticas externas"/>
    <s v="2S"/>
    <n v="72779211"/>
    <s v="MARTÍNEZ"/>
    <s v="VILLAR"/>
    <s v="MARÍA ELENA"/>
    <s v="MARTÍNEZ VILLAR, MARÍA ELENA"/>
    <x v="1"/>
    <x v="0"/>
    <x v="0"/>
    <n v="5"/>
    <n v="0"/>
    <s v="elmartin"/>
    <s v="elena.martinez@unirioja.es"/>
    <n v="0.15"/>
    <n v="0.15"/>
    <n v="506"/>
    <s v="PROFESOR TITULAR DE ESCUELA UNIVERSITARI"/>
    <s v="01A"/>
    <s v="TIEMPO COMPLETO AMPLIADO"/>
    <s v="2012-09-01 00:00:00.0"/>
    <s v="null"/>
    <s v="DF3167"/>
    <s v="TITULAR DE ESCUELAS UNIVERSITARIAS"/>
    <s v="R101"/>
    <x v="4"/>
    <n v="705"/>
    <s v="PRODUCCIÓN VEGETAL"/>
  </r>
  <r>
    <x v="29"/>
    <n v="16515085"/>
    <x v="6"/>
    <n v="5211"/>
    <s v="5211G"/>
    <s v="GRUPO-A"/>
    <s v="Entorno económico y marco institucional del sector vitivinícola"/>
    <s v="GG"/>
    <s v="GRUPO GRANDE"/>
    <s v="5211G"/>
    <s v="GG de Entorno económico y marco institucional del sector vitivinícola"/>
    <s v="GRUPO-A"/>
    <s v="GG de Entorno económico y marco institucional del sector vitivinícola"/>
    <s v="1R"/>
    <n v="16515085"/>
    <s v="BARCO"/>
    <s v="ROYO"/>
    <s v="EMILIO"/>
    <s v="BARCO ROYO, EMILIO"/>
    <x v="1"/>
    <x v="1"/>
    <x v="0"/>
    <n v="1"/>
    <n v="0"/>
    <s v="ebarco"/>
    <s v="emilio.barco@unirioja.es"/>
    <n v="1.6"/>
    <n v="1.6"/>
    <n v="536"/>
    <s v="PROFESOR INTERINO"/>
    <s v="C01"/>
    <s v="TIEMPO COMPLETO"/>
    <s v="2017-09-15 00:00:00.0"/>
    <s v="null"/>
    <s v="PI101301"/>
    <s v="PROFESOR CONTRATADO INTERINO"/>
    <s v="R104"/>
    <x v="0"/>
    <n v="225"/>
    <s v="ECONOMÍA APLICADA"/>
  </r>
  <r>
    <x v="29"/>
    <n v="16543682"/>
    <x v="6"/>
    <n v="5211"/>
    <s v="5211G"/>
    <s v="GRUPO-A"/>
    <s v="Entorno económico y marco institucional del sector vitivinícola"/>
    <s v="GG"/>
    <s v="GRUPO GRANDE"/>
    <s v="5211G"/>
    <s v="GG de Entorno económico y marco institucional del sector vitivinícola"/>
    <s v="GRUPO-A"/>
    <s v="GG de Entorno económico y marco institucional del sector vitivinícola"/>
    <s v="1R"/>
    <n v="16543682"/>
    <s v="NAVARRO"/>
    <s v="PÉREZ"/>
    <s v="Mª CRUZ"/>
    <s v="NAVARRO PÉREZ, Mª CRUZ"/>
    <x v="0"/>
    <x v="0"/>
    <x v="0"/>
    <n v="6"/>
    <n v="0"/>
    <s v="cnavarro"/>
    <s v="maricruz.navarro@unirioja.es"/>
    <n v="0.6"/>
    <n v="0.6"/>
    <n v="504"/>
    <s v="PROFESOR TITULAR UNIVERSIDAD"/>
    <s v="01A"/>
    <s v="TIEMPO COMPLETO AMPLIADO"/>
    <s v="2012-09-01 00:00:00.0"/>
    <s v="null"/>
    <s v="DF100001"/>
    <s v="PROFESOR TITULAR DE UNIVERSIDAD"/>
    <s v="R104"/>
    <x v="0"/>
    <n v="225"/>
    <s v="ECONOMÍA APLICADA"/>
  </r>
  <r>
    <x v="30"/>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1"/>
    <x v="0"/>
    <n v="0"/>
    <n v="1"/>
    <s v="edfonsec"/>
    <s v="eduardo.fonseca@unirioja.es"/>
    <n v="3"/>
    <n v="3"/>
    <n v="504"/>
    <s v="PROFESOR TITULAR UNIVERSIDAD"/>
    <s v="C01"/>
    <s v="TIEMPO COMPLETO"/>
    <s v="2011-09-01 00:00:00.0"/>
    <s v="null"/>
    <s v="DF100295"/>
    <s v="PROFESOR TITULAR DE UNIVERSIDAD"/>
    <s v="R115"/>
    <x v="2"/>
    <n v="735"/>
    <s v="PSICOLOGÍA EVOLUTIVA Y DE LA EDUCACIÓN"/>
  </r>
  <r>
    <x v="31"/>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1"/>
    <x v="0"/>
    <n v="0"/>
    <n v="1"/>
    <s v="edfonsec"/>
    <s v="eduardo.fonseca@unirioja.es"/>
    <n v="3"/>
    <m/>
    <n v="504"/>
    <s v="PROFESOR TITULAR UNIVERSIDAD"/>
    <s v="C01"/>
    <s v="TIEMPO COMPLETO"/>
    <s v="2011-09-01 00:00:00.0"/>
    <s v="null"/>
    <s v="DF100295"/>
    <s v="PROFESOR TITULAR DE UNIVERSIDAD"/>
    <s v="R115"/>
    <x v="2"/>
    <n v="735"/>
    <s v="PSICOLOGÍA EVOLUTIVA Y DE LA EDUCACIÓN"/>
  </r>
  <r>
    <x v="32"/>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1"/>
    <x v="0"/>
    <n v="0"/>
    <n v="1"/>
    <s v="edfonsec"/>
    <s v="eduardo.fonseca@unirioja.es"/>
    <n v="3"/>
    <m/>
    <n v="504"/>
    <s v="PROFESOR TITULAR UNIVERSIDAD"/>
    <s v="C01"/>
    <s v="TIEMPO COMPLETO"/>
    <s v="2011-09-01 00:00:00.0"/>
    <s v="null"/>
    <s v="DF100295"/>
    <s v="PROFESOR TITULAR DE UNIVERSIDAD"/>
    <s v="R115"/>
    <x v="2"/>
    <n v="735"/>
    <s v="PSICOLOGÍA EVOLUTIVA Y DE LA EDUCACIÓN"/>
  </r>
  <r>
    <x v="33"/>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1"/>
    <x v="0"/>
    <n v="0"/>
    <n v="1"/>
    <s v="edfonsec"/>
    <s v="eduardo.fonseca@unirioja.es"/>
    <n v="3"/>
    <m/>
    <n v="504"/>
    <s v="PROFESOR TITULAR UNIVERSIDAD"/>
    <s v="C01"/>
    <s v="TIEMPO COMPLETO"/>
    <s v="2011-09-01 00:00:00.0"/>
    <s v="null"/>
    <s v="DF100295"/>
    <s v="PROFESOR TITULAR DE UNIVERSIDAD"/>
    <s v="R115"/>
    <x v="2"/>
    <n v="735"/>
    <s v="PSICOLOGÍA EVOLUTIVA Y DE LA EDUCACIÓN"/>
  </r>
  <r>
    <x v="34"/>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1"/>
    <x v="0"/>
    <n v="0"/>
    <n v="1"/>
    <s v="edfonsec"/>
    <s v="eduardo.fonseca@unirioja.es"/>
    <n v="3"/>
    <m/>
    <n v="504"/>
    <s v="PROFESOR TITULAR UNIVERSIDAD"/>
    <s v="C01"/>
    <s v="TIEMPO COMPLETO"/>
    <s v="2011-09-01 00:00:00.0"/>
    <s v="null"/>
    <s v="DF100295"/>
    <s v="PROFESOR TITULAR DE UNIVERSIDAD"/>
    <s v="R115"/>
    <x v="2"/>
    <n v="735"/>
    <s v="PSICOLOGÍA EVOLUTIVA Y DE LA EDUCACIÓN"/>
  </r>
  <r>
    <x v="35"/>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1"/>
    <x v="0"/>
    <n v="0"/>
    <n v="1"/>
    <s v="edfonsec"/>
    <s v="eduardo.fonseca@unirioja.es"/>
    <n v="3"/>
    <m/>
    <n v="504"/>
    <s v="PROFESOR TITULAR UNIVERSIDAD"/>
    <s v="C01"/>
    <s v="TIEMPO COMPLETO"/>
    <s v="2011-09-01 00:00:00.0"/>
    <s v="null"/>
    <s v="DF100295"/>
    <s v="PROFESOR TITULAR DE UNIVERSIDAD"/>
    <s v="R115"/>
    <x v="2"/>
    <n v="735"/>
    <s v="PSICOLOGÍA EVOLUTIVA Y DE LA EDUCACIÓN"/>
  </r>
  <r>
    <x v="36"/>
    <n v="71639421"/>
    <x v="6"/>
    <n v="261201000"/>
    <s v="261201G"/>
    <s v="GRUPO-A"/>
    <s v="Aprendizaje y desarrollo de la personalidad"/>
    <s v="GG"/>
    <s v="GRUPO GRANDE"/>
    <s v="261201G"/>
    <s v="GRUPO GRANDE DE APRENDIZAJE Y DESARROLLO DE LA PERSONALIDAD"/>
    <s v="GRUPO-A"/>
    <s v="GG de APRENDIZAJE Y DESARROLLO DE LA PERSONALIDAD"/>
    <s v="1S"/>
    <n v="71639421"/>
    <s v="FONSECA"/>
    <s v="PEDRERO"/>
    <s v="EDUARDO"/>
    <s v="FONSECA PEDRERO, EDUARDO"/>
    <x v="0"/>
    <x v="1"/>
    <x v="0"/>
    <n v="0"/>
    <n v="1"/>
    <s v="edfonsec"/>
    <s v="eduardo.fonseca@unirioja.es"/>
    <n v="3"/>
    <m/>
    <n v="504"/>
    <s v="PROFESOR TITULAR UNIVERSIDAD"/>
    <s v="C01"/>
    <s v="TIEMPO COMPLETO"/>
    <s v="2011-09-01 00:00:00.0"/>
    <s v="null"/>
    <s v="DF100295"/>
    <s v="PROFESOR TITULAR DE UNIVERSIDAD"/>
    <s v="R115"/>
    <x v="2"/>
    <n v="735"/>
    <s v="PSICOLOGÍA EVOLUTIVA Y DE LA EDUCACIÓN"/>
  </r>
  <r>
    <x v="30"/>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n v="3"/>
    <n v="1"/>
    <s v="fenavari"/>
    <s v="fermin.navaridas@unirioja.es"/>
    <n v="3"/>
    <n v="3"/>
    <n v="504"/>
    <s v="PROFESOR TITULAR UNIVERSIDAD"/>
    <s v="C01"/>
    <s v="TIEMPO COMPLETO"/>
    <s v="2016-11-26 00:00:00.0"/>
    <s v="null"/>
    <s v="DF100332"/>
    <s v="PROFESOR TITULAR DE UNIVERSIDAD"/>
    <s v="R115"/>
    <x v="2"/>
    <n v="215"/>
    <s v="DIDÁCTICA Y ORGANIZACIÓN ESCOLAR"/>
  </r>
  <r>
    <x v="30"/>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1"/>
    <x v="0"/>
    <n v="0"/>
    <n v="0"/>
    <s v="maalvai"/>
    <s v="m-almudena.alvarez@unirioja.es"/>
    <n v="1.5"/>
    <n v="1.5"/>
    <n v="532"/>
    <s v="LABORAL DOCENTE-ASOCIADO"/>
    <s v="P05"/>
    <s v="TIEMPO PARCIAL (5+5 HORAS)"/>
    <s v="2018-09-17 00:00:00.0"/>
    <s v="2019-09-14 00:00:00.0"/>
    <s v="PI101292"/>
    <s v="PROFESOR ASOCIADO"/>
    <s v="R115"/>
    <x v="2"/>
    <n v="215"/>
    <s v="DIDÁCTICA Y ORGANIZACIÓN ESCOLAR"/>
  </r>
  <r>
    <x v="31"/>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n v="3"/>
    <n v="1"/>
    <s v="fenavari"/>
    <s v="fermin.navaridas@unirioja.es"/>
    <n v="3"/>
    <m/>
    <n v="504"/>
    <s v="PROFESOR TITULAR UNIVERSIDAD"/>
    <s v="C01"/>
    <s v="TIEMPO COMPLETO"/>
    <s v="2016-11-26 00:00:00.0"/>
    <s v="null"/>
    <s v="DF100332"/>
    <s v="PROFESOR TITULAR DE UNIVERSIDAD"/>
    <s v="R115"/>
    <x v="2"/>
    <n v="215"/>
    <s v="DIDÁCTICA Y ORGANIZACIÓN ESCOLAR"/>
  </r>
  <r>
    <x v="31"/>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1"/>
    <x v="0"/>
    <n v="0"/>
    <n v="0"/>
    <s v="maalvai"/>
    <s v="m-almudena.alvarez@unirioja.es"/>
    <n v="1.5"/>
    <m/>
    <n v="532"/>
    <s v="LABORAL DOCENTE-ASOCIADO"/>
    <s v="P05"/>
    <s v="TIEMPO PARCIAL (5+5 HORAS)"/>
    <s v="2018-09-17 00:00:00.0"/>
    <s v="2019-09-14 00:00:00.0"/>
    <s v="PI101292"/>
    <s v="PROFESOR ASOCIADO"/>
    <s v="R115"/>
    <x v="2"/>
    <n v="215"/>
    <s v="DIDÁCTICA Y ORGANIZACIÓN ESCOLAR"/>
  </r>
  <r>
    <x v="32"/>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n v="3"/>
    <n v="1"/>
    <s v="fenavari"/>
    <s v="fermin.navaridas@unirioja.es"/>
    <n v="3"/>
    <m/>
    <n v="504"/>
    <s v="PROFESOR TITULAR UNIVERSIDAD"/>
    <s v="C01"/>
    <s v="TIEMPO COMPLETO"/>
    <s v="2016-11-26 00:00:00.0"/>
    <s v="null"/>
    <s v="DF100332"/>
    <s v="PROFESOR TITULAR DE UNIVERSIDAD"/>
    <s v="R115"/>
    <x v="2"/>
    <n v="215"/>
    <s v="DIDÁCTICA Y ORGANIZACIÓN ESCOLAR"/>
  </r>
  <r>
    <x v="32"/>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1"/>
    <x v="0"/>
    <n v="0"/>
    <n v="0"/>
    <s v="maalvai"/>
    <s v="m-almudena.alvarez@unirioja.es"/>
    <n v="1.5"/>
    <m/>
    <n v="532"/>
    <s v="LABORAL DOCENTE-ASOCIADO"/>
    <s v="P05"/>
    <s v="TIEMPO PARCIAL (5+5 HORAS)"/>
    <s v="2018-09-17 00:00:00.0"/>
    <s v="2019-09-14 00:00:00.0"/>
    <s v="PI101292"/>
    <s v="PROFESOR ASOCIADO"/>
    <s v="R115"/>
    <x v="2"/>
    <n v="215"/>
    <s v="DIDÁCTICA Y ORGANIZACIÓN ESCOLAR"/>
  </r>
  <r>
    <x v="33"/>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n v="3"/>
    <n v="1"/>
    <s v="fenavari"/>
    <s v="fermin.navaridas@unirioja.es"/>
    <n v="3"/>
    <m/>
    <n v="504"/>
    <s v="PROFESOR TITULAR UNIVERSIDAD"/>
    <s v="C01"/>
    <s v="TIEMPO COMPLETO"/>
    <s v="2016-11-26 00:00:00.0"/>
    <s v="null"/>
    <s v="DF100332"/>
    <s v="PROFESOR TITULAR DE UNIVERSIDAD"/>
    <s v="R115"/>
    <x v="2"/>
    <n v="215"/>
    <s v="DIDÁCTICA Y ORGANIZACIÓN ESCOLAR"/>
  </r>
  <r>
    <x v="33"/>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1"/>
    <x v="0"/>
    <n v="0"/>
    <n v="0"/>
    <s v="maalvai"/>
    <s v="m-almudena.alvarez@unirioja.es"/>
    <n v="1.5"/>
    <m/>
    <n v="532"/>
    <s v="LABORAL DOCENTE-ASOCIADO"/>
    <s v="P05"/>
    <s v="TIEMPO PARCIAL (5+5 HORAS)"/>
    <s v="2018-09-17 00:00:00.0"/>
    <s v="2019-09-14 00:00:00.0"/>
    <s v="PI101292"/>
    <s v="PROFESOR ASOCIADO"/>
    <s v="R115"/>
    <x v="2"/>
    <n v="215"/>
    <s v="DIDÁCTICA Y ORGANIZACIÓN ESCOLAR"/>
  </r>
  <r>
    <x v="34"/>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n v="3"/>
    <n v="1"/>
    <s v="fenavari"/>
    <s v="fermin.navaridas@unirioja.es"/>
    <n v="3"/>
    <m/>
    <n v="504"/>
    <s v="PROFESOR TITULAR UNIVERSIDAD"/>
    <s v="C01"/>
    <s v="TIEMPO COMPLETO"/>
    <s v="2016-11-26 00:00:00.0"/>
    <s v="null"/>
    <s v="DF100332"/>
    <s v="PROFESOR TITULAR DE UNIVERSIDAD"/>
    <s v="R115"/>
    <x v="2"/>
    <n v="215"/>
    <s v="DIDÁCTICA Y ORGANIZACIÓN ESCOLAR"/>
  </r>
  <r>
    <x v="34"/>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1"/>
    <x v="0"/>
    <n v="0"/>
    <n v="0"/>
    <s v="maalvai"/>
    <s v="m-almudena.alvarez@unirioja.es"/>
    <n v="1.5"/>
    <m/>
    <n v="532"/>
    <s v="LABORAL DOCENTE-ASOCIADO"/>
    <s v="P05"/>
    <s v="TIEMPO PARCIAL (5+5 HORAS)"/>
    <s v="2018-09-17 00:00:00.0"/>
    <s v="2019-09-14 00:00:00.0"/>
    <s v="PI101292"/>
    <s v="PROFESOR ASOCIADO"/>
    <s v="R115"/>
    <x v="2"/>
    <n v="215"/>
    <s v="DIDÁCTICA Y ORGANIZACIÓN ESCOLAR"/>
  </r>
  <r>
    <x v="35"/>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n v="3"/>
    <n v="1"/>
    <s v="fenavari"/>
    <s v="fermin.navaridas@unirioja.es"/>
    <n v="3"/>
    <m/>
    <n v="504"/>
    <s v="PROFESOR TITULAR UNIVERSIDAD"/>
    <s v="C01"/>
    <s v="TIEMPO COMPLETO"/>
    <s v="2016-11-26 00:00:00.0"/>
    <s v="null"/>
    <s v="DF100332"/>
    <s v="PROFESOR TITULAR DE UNIVERSIDAD"/>
    <s v="R115"/>
    <x v="2"/>
    <n v="215"/>
    <s v="DIDÁCTICA Y ORGANIZACIÓN ESCOLAR"/>
  </r>
  <r>
    <x v="35"/>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1"/>
    <x v="0"/>
    <n v="0"/>
    <n v="0"/>
    <s v="maalvai"/>
    <s v="m-almudena.alvarez@unirioja.es"/>
    <n v="1.5"/>
    <m/>
    <n v="532"/>
    <s v="LABORAL DOCENTE-ASOCIADO"/>
    <s v="P05"/>
    <s v="TIEMPO PARCIAL (5+5 HORAS)"/>
    <s v="2018-09-17 00:00:00.0"/>
    <s v="2019-09-14 00:00:00.0"/>
    <s v="PI101292"/>
    <s v="PROFESOR ASOCIADO"/>
    <s v="R115"/>
    <x v="2"/>
    <n v="215"/>
    <s v="DIDÁCTICA Y ORGANIZACIÓN ESCOLAR"/>
  </r>
  <r>
    <x v="36"/>
    <n v="72781428"/>
    <x v="6"/>
    <n v="261202000"/>
    <s v="261202G"/>
    <s v="GRUPO-A"/>
    <s v="Procesos y contextos educativos"/>
    <s v="GG"/>
    <s v="GRUPO GRANDE"/>
    <s v="261202G"/>
    <s v="GRUPO GRANDE DE PROCESOS Y CONTEXTOS EDUCATIVOS"/>
    <s v="GRUPO-A"/>
    <s v="GG de PROCESOS Y CONTEXTOS EDUCATIVOS"/>
    <s v="1S"/>
    <n v="72781428"/>
    <s v="NAVARIDAS"/>
    <s v="NALDA"/>
    <s v="FERMÍN"/>
    <s v="NAVARIDAS NALDA, FERMÍN"/>
    <x v="0"/>
    <x v="0"/>
    <x v="0"/>
    <n v="3"/>
    <n v="1"/>
    <s v="fenavari"/>
    <s v="fermin.navaridas@unirioja.es"/>
    <n v="3"/>
    <m/>
    <n v="504"/>
    <s v="PROFESOR TITULAR UNIVERSIDAD"/>
    <s v="C01"/>
    <s v="TIEMPO COMPLETO"/>
    <s v="2016-11-26 00:00:00.0"/>
    <s v="null"/>
    <s v="DF100332"/>
    <s v="PROFESOR TITULAR DE UNIVERSIDAD"/>
    <s v="R115"/>
    <x v="2"/>
    <n v="215"/>
    <s v="DIDÁCTICA Y ORGANIZACIÓN ESCOLAR"/>
  </r>
  <r>
    <x v="36"/>
    <n v="5384326"/>
    <x v="6"/>
    <n v="261202000"/>
    <s v="261202G"/>
    <s v="GRUPO-B"/>
    <s v="Procesos y contextos educativos"/>
    <s v="GG"/>
    <s v="GRUPO GRANDE"/>
    <s v="261202G"/>
    <s v="GRUPO GRANDE DE PROCESOS Y CONTEXTOS EDUCATIVOS"/>
    <s v="GRUPO-B"/>
    <s v="GG de PROCESOS Y CONTEXTOS EDUCATIVOS"/>
    <s v="1S"/>
    <n v="5384326"/>
    <s v="ÁLVAREZ"/>
    <s v="IRARRETA"/>
    <s v="M.ª ALMUDENA"/>
    <s v="ÁLVAREZ IRARRETA, M.ª ALMUDENA"/>
    <x v="1"/>
    <x v="1"/>
    <x v="0"/>
    <n v="0"/>
    <n v="0"/>
    <s v="maalvai"/>
    <s v="m-almudena.alvarez@unirioja.es"/>
    <n v="1.5"/>
    <m/>
    <n v="532"/>
    <s v="LABORAL DOCENTE-ASOCIADO"/>
    <s v="P05"/>
    <s v="TIEMPO PARCIAL (5+5 HORAS)"/>
    <s v="2018-09-17 00:00:00.0"/>
    <s v="2019-09-14 00:00:00.0"/>
    <s v="PI101292"/>
    <s v="PROFESOR ASOCIADO"/>
    <s v="R115"/>
    <x v="2"/>
    <n v="215"/>
    <s v="DIDÁCTICA Y ORGANIZACIÓN ESCOLAR"/>
  </r>
  <r>
    <x v="30"/>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1"/>
    <x v="0"/>
    <n v="4"/>
    <n v="1"/>
    <s v="jogiro"/>
    <s v="joaquin.giro@unirioja.es"/>
    <n v="3"/>
    <n v="3"/>
    <n v="504"/>
    <s v="PROFESOR TITULAR UNIVERSIDAD"/>
    <s v="C01"/>
    <s v="TIEMPO COMPLETO"/>
    <s v="2015-09-15 00:00:00.0"/>
    <s v="null"/>
    <s v="DF100184"/>
    <s v="PROFESOR TITULAR UNIVERSIDAD"/>
    <s v="R114"/>
    <x v="3"/>
    <n v="775"/>
    <s v="SOCIOLOGÍA"/>
  </r>
  <r>
    <x v="30"/>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1"/>
    <x v="0"/>
    <n v="5"/>
    <n v="3"/>
    <s v="fediazo"/>
    <s v="fernando.diaz@unirioja.es"/>
    <n v="3"/>
    <n v="3"/>
    <n v="500"/>
    <s v="CATEDRATICO DE UNIVERSIDAD"/>
    <s v="C01"/>
    <s v="TIEMPO COMPLETO"/>
    <s v="2017-12-14 00:00:00.0"/>
    <s v="null"/>
    <s v="DF100349"/>
    <s v="CATEDRÁTICO DE UNIVERSIDAD"/>
    <s v="R114"/>
    <x v="3"/>
    <n v="775"/>
    <s v="SOCIOLOGÍA"/>
  </r>
  <r>
    <x v="31"/>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1"/>
    <x v="0"/>
    <n v="4"/>
    <n v="1"/>
    <s v="jogiro"/>
    <s v="joaquin.giro@unirioja.es"/>
    <n v="3"/>
    <m/>
    <n v="504"/>
    <s v="PROFESOR TITULAR UNIVERSIDAD"/>
    <s v="C01"/>
    <s v="TIEMPO COMPLETO"/>
    <s v="2015-09-15 00:00:00.0"/>
    <s v="null"/>
    <s v="DF100184"/>
    <s v="PROFESOR TITULAR UNIVERSIDAD"/>
    <s v="R114"/>
    <x v="3"/>
    <n v="775"/>
    <s v="SOCIOLOGÍA"/>
  </r>
  <r>
    <x v="31"/>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1"/>
    <x v="0"/>
    <n v="5"/>
    <n v="3"/>
    <s v="fediazo"/>
    <s v="fernando.diaz@unirioja.es"/>
    <n v="3"/>
    <m/>
    <n v="500"/>
    <s v="CATEDRATICO DE UNIVERSIDAD"/>
    <s v="C01"/>
    <s v="TIEMPO COMPLETO"/>
    <s v="2017-12-14 00:00:00.0"/>
    <s v="null"/>
    <s v="DF100349"/>
    <s v="CATEDRÁTICO DE UNIVERSIDAD"/>
    <s v="R114"/>
    <x v="3"/>
    <n v="775"/>
    <s v="SOCIOLOGÍA"/>
  </r>
  <r>
    <x v="32"/>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1"/>
    <x v="0"/>
    <n v="4"/>
    <n v="1"/>
    <s v="jogiro"/>
    <s v="joaquin.giro@unirioja.es"/>
    <n v="3"/>
    <m/>
    <n v="504"/>
    <s v="PROFESOR TITULAR UNIVERSIDAD"/>
    <s v="C01"/>
    <s v="TIEMPO COMPLETO"/>
    <s v="2015-09-15 00:00:00.0"/>
    <s v="null"/>
    <s v="DF100184"/>
    <s v="PROFESOR TITULAR UNIVERSIDAD"/>
    <s v="R114"/>
    <x v="3"/>
    <n v="775"/>
    <s v="SOCIOLOGÍA"/>
  </r>
  <r>
    <x v="32"/>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1"/>
    <x v="0"/>
    <n v="5"/>
    <n v="3"/>
    <s v="fediazo"/>
    <s v="fernando.diaz@unirioja.es"/>
    <n v="3"/>
    <m/>
    <n v="500"/>
    <s v="CATEDRATICO DE UNIVERSIDAD"/>
    <s v="C01"/>
    <s v="TIEMPO COMPLETO"/>
    <s v="2017-12-14 00:00:00.0"/>
    <s v="null"/>
    <s v="DF100349"/>
    <s v="CATEDRÁTICO DE UNIVERSIDAD"/>
    <s v="R114"/>
    <x v="3"/>
    <n v="775"/>
    <s v="SOCIOLOGÍA"/>
  </r>
  <r>
    <x v="33"/>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1"/>
    <x v="0"/>
    <n v="4"/>
    <n v="1"/>
    <s v="jogiro"/>
    <s v="joaquin.giro@unirioja.es"/>
    <n v="3"/>
    <m/>
    <n v="504"/>
    <s v="PROFESOR TITULAR UNIVERSIDAD"/>
    <s v="C01"/>
    <s v="TIEMPO COMPLETO"/>
    <s v="2015-09-15 00:00:00.0"/>
    <s v="null"/>
    <s v="DF100184"/>
    <s v="PROFESOR TITULAR UNIVERSIDAD"/>
    <s v="R114"/>
    <x v="3"/>
    <n v="775"/>
    <s v="SOCIOLOGÍA"/>
  </r>
  <r>
    <x v="33"/>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1"/>
    <x v="0"/>
    <n v="5"/>
    <n v="3"/>
    <s v="fediazo"/>
    <s v="fernando.diaz@unirioja.es"/>
    <n v="3"/>
    <m/>
    <n v="500"/>
    <s v="CATEDRATICO DE UNIVERSIDAD"/>
    <s v="C01"/>
    <s v="TIEMPO COMPLETO"/>
    <s v="2017-12-14 00:00:00.0"/>
    <s v="null"/>
    <s v="DF100349"/>
    <s v="CATEDRÁTICO DE UNIVERSIDAD"/>
    <s v="R114"/>
    <x v="3"/>
    <n v="775"/>
    <s v="SOCIOLOGÍA"/>
  </r>
  <r>
    <x v="34"/>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1"/>
    <x v="0"/>
    <n v="4"/>
    <n v="1"/>
    <s v="jogiro"/>
    <s v="joaquin.giro@unirioja.es"/>
    <n v="3"/>
    <m/>
    <n v="504"/>
    <s v="PROFESOR TITULAR UNIVERSIDAD"/>
    <s v="C01"/>
    <s v="TIEMPO COMPLETO"/>
    <s v="2015-09-15 00:00:00.0"/>
    <s v="null"/>
    <s v="DF100184"/>
    <s v="PROFESOR TITULAR UNIVERSIDAD"/>
    <s v="R114"/>
    <x v="3"/>
    <n v="775"/>
    <s v="SOCIOLOGÍA"/>
  </r>
  <r>
    <x v="34"/>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1"/>
    <x v="0"/>
    <n v="5"/>
    <n v="3"/>
    <s v="fediazo"/>
    <s v="fernando.diaz@unirioja.es"/>
    <n v="3"/>
    <m/>
    <n v="500"/>
    <s v="CATEDRATICO DE UNIVERSIDAD"/>
    <s v="C01"/>
    <s v="TIEMPO COMPLETO"/>
    <s v="2017-12-14 00:00:00.0"/>
    <s v="null"/>
    <s v="DF100349"/>
    <s v="CATEDRÁTICO DE UNIVERSIDAD"/>
    <s v="R114"/>
    <x v="3"/>
    <n v="775"/>
    <s v="SOCIOLOGÍA"/>
  </r>
  <r>
    <x v="35"/>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1"/>
    <x v="0"/>
    <n v="4"/>
    <n v="1"/>
    <s v="jogiro"/>
    <s v="joaquin.giro@unirioja.es"/>
    <n v="3"/>
    <m/>
    <n v="504"/>
    <s v="PROFESOR TITULAR UNIVERSIDAD"/>
    <s v="C01"/>
    <s v="TIEMPO COMPLETO"/>
    <s v="2015-09-15 00:00:00.0"/>
    <s v="null"/>
    <s v="DF100184"/>
    <s v="PROFESOR TITULAR UNIVERSIDAD"/>
    <s v="R114"/>
    <x v="3"/>
    <n v="775"/>
    <s v="SOCIOLOGÍA"/>
  </r>
  <r>
    <x v="35"/>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1"/>
    <x v="0"/>
    <n v="5"/>
    <n v="3"/>
    <s v="fediazo"/>
    <s v="fernando.diaz@unirioja.es"/>
    <n v="3"/>
    <m/>
    <n v="500"/>
    <s v="CATEDRATICO DE UNIVERSIDAD"/>
    <s v="C01"/>
    <s v="TIEMPO COMPLETO"/>
    <s v="2017-12-14 00:00:00.0"/>
    <s v="null"/>
    <s v="DF100349"/>
    <s v="CATEDRÁTICO DE UNIVERSIDAD"/>
    <s v="R114"/>
    <x v="3"/>
    <n v="775"/>
    <s v="SOCIOLOGÍA"/>
  </r>
  <r>
    <x v="36"/>
    <n v="16501828"/>
    <x v="6"/>
    <n v="261203000"/>
    <s v="261203G"/>
    <s v="GRUPO-A"/>
    <s v="Sociedad, familia y educación"/>
    <s v="GG"/>
    <s v="GRUPO GRANDE"/>
    <s v="261203G"/>
    <s v="GRUPO GRANDE DE SOCIEDAD, FAMILIA Y EDUCACIÓN"/>
    <s v="GRUPO-A"/>
    <s v="GG de SOCIEDAD, FAMILIA Y EDUCACIÓN"/>
    <s v="1S"/>
    <n v="16501828"/>
    <s v="GIRÓ"/>
    <s v="MIRANDA"/>
    <s v="JOAQUÍN"/>
    <s v="GIRÓ MIRANDA, JOAQUÍN"/>
    <x v="1"/>
    <x v="1"/>
    <x v="0"/>
    <n v="4"/>
    <n v="1"/>
    <s v="jogiro"/>
    <s v="joaquin.giro@unirioja.es"/>
    <n v="3"/>
    <m/>
    <n v="504"/>
    <s v="PROFESOR TITULAR UNIVERSIDAD"/>
    <s v="C01"/>
    <s v="TIEMPO COMPLETO"/>
    <s v="2015-09-15 00:00:00.0"/>
    <s v="null"/>
    <s v="DF100184"/>
    <s v="PROFESOR TITULAR UNIVERSIDAD"/>
    <s v="R114"/>
    <x v="3"/>
    <n v="775"/>
    <s v="SOCIOLOGÍA"/>
  </r>
  <r>
    <x v="36"/>
    <n v="51365599"/>
    <x v="6"/>
    <n v="261203000"/>
    <s v="261203G"/>
    <s v="GRUPO-B"/>
    <s v="Sociedad, familia y educación"/>
    <s v="GG"/>
    <s v="GRUPO GRANDE"/>
    <s v="261203G"/>
    <s v="GRUPO GRANDE DE SOCIEDAD, FAMILIA Y EDUCACIÓN"/>
    <s v="GRUPO-B"/>
    <s v="GG de SOCIEDAD, FAMILIA Y EDUCACIÓN"/>
    <s v="1S"/>
    <n v="51365599"/>
    <s v="DÍAZ"/>
    <s v="ORUETA"/>
    <s v="FERNANDO"/>
    <s v="DÍAZ ORUETA, FERNANDO"/>
    <x v="0"/>
    <x v="1"/>
    <x v="0"/>
    <n v="5"/>
    <n v="3"/>
    <s v="fediazo"/>
    <s v="fernando.diaz@unirioja.es"/>
    <n v="3"/>
    <m/>
    <n v="500"/>
    <s v="CATEDRATICO DE UNIVERSIDAD"/>
    <s v="C01"/>
    <s v="TIEMPO COMPLETO"/>
    <s v="2017-12-14 00:00:00.0"/>
    <s v="null"/>
    <s v="DF100349"/>
    <s v="CATEDRÁTICO DE UNIVERSIDAD"/>
    <s v="R114"/>
    <x v="3"/>
    <n v="775"/>
    <s v="SOCIOLOGÍA"/>
  </r>
  <r>
    <x v="30"/>
    <n v="14943754"/>
    <x v="6"/>
    <n v="261204000"/>
    <s v="261204G"/>
    <s v="GRUPO-A"/>
    <s v="Complementos para la formación disciplinar. Economía"/>
    <s v="GG"/>
    <s v="GRUPO GRANDE"/>
    <s v="261204G"/>
    <s v="GG COMPLEMENTOS PARA LA FORMACIÓN DISCIPLINAR. ECONOMÍA"/>
    <s v="GRUPO-A"/>
    <s v="GG de Complementos para la formación disciplinar. Economía"/>
    <s v="1S"/>
    <n v="14943754"/>
    <s v="RODRÍGUEZ"/>
    <s v="IBEAS"/>
    <s v="ROBERTO"/>
    <s v="RODRÍGUEZ IBEAS, ROBERTO"/>
    <x v="1"/>
    <x v="1"/>
    <x v="0"/>
    <n v="3"/>
    <n v="2"/>
    <s v="rorodrig"/>
    <s v="roberto.rodriguez@unirioja.es"/>
    <n v="1"/>
    <n v="1"/>
    <n v="504"/>
    <s v="PROFESOR TITULAR UNIVERSIDAD"/>
    <s v="C01"/>
    <s v="TIEMPO COMPLETO"/>
    <s v="2012-07-13 00:00:00.0"/>
    <s v="null"/>
    <s v="DF100089"/>
    <s v="PROFESOR TITULAR DE UNIVERSIDAD"/>
    <s v="R104"/>
    <x v="0"/>
    <n v="415"/>
    <s v="FUNDAMENTOS DEL ANÁLISIS ECONÓMICO"/>
  </r>
  <r>
    <x v="30"/>
    <n v="16015792"/>
    <x v="6"/>
    <n v="261204000"/>
    <s v="261204G"/>
    <s v="GRUPO-A"/>
    <s v="Complementos para la formación disciplinar. Economía"/>
    <s v="GG"/>
    <s v="GRUPO GRANDE"/>
    <s v="261204G"/>
    <s v="GG COMPLEMENTOS PARA LA FORMACIÓN DISCIPLINAR. ECONOMÍA"/>
    <s v="GRUPO-A"/>
    <s v="GG de Complementos para la formación disciplinar. Economía"/>
    <s v="1S"/>
    <n v="16015792"/>
    <s v="GIL"/>
    <s v="LÓPEZ"/>
    <s v="ALFONSO JESÚS"/>
    <s v="GIL LÓPEZ, ALFONSO JESÚS"/>
    <x v="0"/>
    <x v="0"/>
    <x v="0"/>
    <n v="1"/>
    <n v="0"/>
    <s v="algil"/>
    <s v="alfonso.gil@unirioja.es"/>
    <n v="1"/>
    <n v="1"/>
    <n v="536"/>
    <s v="PROFESOR INTERINO"/>
    <s v="C01"/>
    <s v="TIEMPO COMPLETO"/>
    <s v="2017-09-15 00:00:00.0"/>
    <s v="null"/>
    <s v="PI101241"/>
    <s v="PROFESOR CONTRATADO INTERINO"/>
    <s v="R104"/>
    <x v="0"/>
    <n v="650"/>
    <s v="ORGANIZACIÓN DE EMPRESAS"/>
  </r>
  <r>
    <x v="30"/>
    <n v="16578084"/>
    <x v="6"/>
    <n v="261204000"/>
    <s v="261204G"/>
    <s v="GRUPO-A"/>
    <s v="Complementos para la formación disciplinar. Economía"/>
    <s v="GG"/>
    <s v="GRUPO GRANDE"/>
    <s v="261204G"/>
    <s v="GG COMPLEMENTOS PARA LA FORMACIÓN DISCIPLINAR. ECONOMÍA"/>
    <s v="GRUPO-A"/>
    <s v="GG de Complementos para la formación disciplinar. Economía"/>
    <s v="1S"/>
    <n v="16578084"/>
    <s v="LORENTE"/>
    <s v="ANTOÑANZAS"/>
    <s v="MARÍA REYES"/>
    <s v="LORENTE ANTOÑANZAS, MARÍA REYES"/>
    <x v="1"/>
    <x v="0"/>
    <x v="0"/>
    <n v="0"/>
    <n v="1"/>
    <s v="marreyelore"/>
    <s v="maria-reyes.lorente@unirioja.es"/>
    <n v="1"/>
    <n v="1"/>
    <n v="504"/>
    <s v="PROFESOR TITULAR UNIVERSIDAD"/>
    <s v="C01"/>
    <s v="TIEMPO COMPLETO"/>
    <s v="2018-09-17 00:00:00.0"/>
    <s v="null"/>
    <s v="DF100357"/>
    <s v="PROFESOR TITULAR DE UNIVERSIDAD"/>
    <s v="R104"/>
    <x v="0"/>
    <n v="415"/>
    <s v="FUNDAMENTOS DEL ANÁLISIS ECONÓMICO"/>
  </r>
  <r>
    <x v="30"/>
    <n v="16562098"/>
    <x v="6"/>
    <n v="261205000"/>
    <s v="261205G"/>
    <s v="GRUPO-A"/>
    <s v="Aprendizaje y enseñanza de la Economía"/>
    <s v="GG"/>
    <s v="GRUPO GRANDE"/>
    <s v="261205G"/>
    <s v="GG APRENDIZAJE Y ENSEÑANZA DE LA ECONOMÍA"/>
    <s v="GRUPO-A"/>
    <s v="GG de Aprendizaje y enseñanza de la Economía"/>
    <s v="AN"/>
    <n v="16562098"/>
    <s v="PINILLOS"/>
    <s v="GARCÍA"/>
    <s v="Mª CARMEN"/>
    <s v="PINILLOS GARCÍA, Mª CARMEN"/>
    <x v="0"/>
    <x v="0"/>
    <x v="1"/>
    <n v="0"/>
    <n v="0"/>
    <s v="capinill"/>
    <s v="carmen.pinillos@unirioja.es"/>
    <n v="1.8"/>
    <n v="1.8"/>
    <n v="532"/>
    <s v="LABORAL DOCENTE-ASOCIADO"/>
    <s v="P02"/>
    <s v="TIEMPO PARCIAL (2+2 HORAS)"/>
    <s v="2017-09-15 00:00:00.0"/>
    <s v="2019-09-14 00:00:00.0"/>
    <s v="PI101236"/>
    <s v="PROFESOR ASOCIADO"/>
    <s v="R104"/>
    <x v="0"/>
    <n v="225"/>
    <s v="ECONOMÍA APLICADA"/>
  </r>
  <r>
    <x v="30"/>
    <n v="72791252"/>
    <x v="6"/>
    <n v="261205000"/>
    <s v="261205G"/>
    <s v="GRUPO-A"/>
    <s v="Aprendizaje y enseñanza de la Economía"/>
    <s v="GG"/>
    <s v="GRUPO GRANDE"/>
    <s v="261205G"/>
    <s v="GG APRENDIZAJE Y ENSEÑANZA DE LA ECONOMÍA"/>
    <s v="GRUPO-A"/>
    <s v="GG de Aprendizaje y enseñanza de la Economía"/>
    <s v="AN"/>
    <n v="72791252"/>
    <s v="EGUIZÁBAL"/>
    <s v="MARÍN"/>
    <s v="FÁTIMA"/>
    <s v="EGUIZÁBAL MARÍN, FÁTIMA"/>
    <x v="1"/>
    <x v="0"/>
    <x v="1"/>
    <n v="0"/>
    <n v="0"/>
    <s v="faeguiza"/>
    <s v="fatima.eguizabal@unirioja.es"/>
    <n v="5.7"/>
    <n v="5.7"/>
    <n v="536"/>
    <s v="PROFESOR INTERINO"/>
    <s v="C01"/>
    <s v="TIEMPO COMPLETO"/>
    <s v="2018-09-27 00:00:00.0"/>
    <s v="2019-09-14 00:00:00.0"/>
    <s v="PI101417"/>
    <s v="PROFESOR CONTRATADO INTERINO"/>
    <s v="R104"/>
    <x v="0"/>
    <n v="225"/>
    <s v="ECONOMÍA APLICADA"/>
  </r>
  <r>
    <x v="30"/>
    <n v="16570616"/>
    <x v="6"/>
    <n v="261205000"/>
    <s v="261205R"/>
    <s v="GRUPO-A1"/>
    <s v="Aprendizaje y enseñanza de la Economía"/>
    <s v="GR"/>
    <s v="GRUPO REDUCIDO"/>
    <s v="261205R"/>
    <s v="C. MAGISTRAL Y P. AULA DE APRENDIZAJE Y ENSEÑANZA DE LA ECONOMÍA"/>
    <s v="GRUPO-A1"/>
    <s v="C. Magistral y P. Aula de APRENDIZAJE Y ENSEÑANZA DE LA ECONOMÍA"/>
    <s v="AN"/>
    <n v="16570616"/>
    <s v="AMO"/>
    <s v="MATARRANZ"/>
    <s v="DAVID"/>
    <s v="AMO MATARRANZ, DAVID"/>
    <x v="1"/>
    <x v="1"/>
    <x v="1"/>
    <n v="0"/>
    <n v="0"/>
    <s v="daamo"/>
    <s v="david.amo@unirioja.es"/>
    <n v="6"/>
    <n v="6"/>
    <n v="532"/>
    <s v="LABORAL DOCENTE-ASOCIADO"/>
    <s v="P04"/>
    <s v="TIEMPO PARCIAL (4+4 HORAS)"/>
    <s v="2017-09-15 00:00:00.0"/>
    <s v="2019-09-14 00:00:00.0"/>
    <s v="PI101240"/>
    <s v="PROFESOR ASOCIADO"/>
    <s v="R104"/>
    <x v="0"/>
    <n v="230"/>
    <s v="ECONOMÍA FINANCIERA Y CONTABILIDAD"/>
  </r>
  <r>
    <x v="30"/>
    <n v="16544280"/>
    <x v="6"/>
    <n v="261206000"/>
    <s v="261206G"/>
    <s v="GRUPO-A"/>
    <s v="Innovación docente e iniciación a la investigación educativa. Economía"/>
    <s v="GG"/>
    <s v="GRUPO GRANDE"/>
    <s v="261206G"/>
    <s v="GG INNOVACIÓN DOCENTE E INICIACIÓN A LA INVESTIGACIÓN EDUCATIVA. ECONOMÍA"/>
    <s v="GRUPO-A"/>
    <s v="GG de Innovación docente e iniciación a la investigación educativa. Economí"/>
    <s v="2S"/>
    <n v="16544280"/>
    <s v="AZCONA"/>
    <s v="CIRIZA"/>
    <s v="ESPERANZA"/>
    <s v="AZCONA CIRIZA, ESPERANZA"/>
    <x v="1"/>
    <x v="0"/>
    <x v="1"/>
    <n v="5"/>
    <n v="0"/>
    <s v="esazcona"/>
    <s v="esperanza.azcona@unirioja.es"/>
    <n v="2.5"/>
    <n v="2.5"/>
    <n v="506"/>
    <s v="PROFESOR TITULAR DE ESCUELA UNIVERSITARI"/>
    <s v="01A"/>
    <s v="TIEMPO COMPLETO AMPLIADO"/>
    <s v="2012-09-01 00:00:00.0"/>
    <s v="null"/>
    <s v="DF31215"/>
    <s v="TITULAR DE ESCUELAS UNIVERSITARIAS"/>
    <s v="R104"/>
    <x v="0"/>
    <n v="230"/>
    <s v="ECONOMÍA FINANCIERA Y CONTABILIDAD"/>
  </r>
  <r>
    <x v="30"/>
    <n v="17159455"/>
    <x v="6"/>
    <n v="261206000"/>
    <s v="261206G"/>
    <s v="GRUPO-A"/>
    <s v="Innovación docente e iniciación a la investigación educativa. Economía"/>
    <s v="GG"/>
    <s v="GRUPO GRANDE"/>
    <s v="261206G"/>
    <s v="GG INNOVACIÓN DOCENTE E INICIACIÓN A LA INVESTIGACIÓN EDUCATIVA. ECONOMÍA"/>
    <s v="GRUPO-A"/>
    <s v="GG de Innovación docente e iniciación a la investigación educativa. Economí"/>
    <s v="2S"/>
    <n v="17159455"/>
    <s v="RUIZ"/>
    <s v="CABESTRE"/>
    <s v="FCO. JAVIER"/>
    <s v="RUIZ CABESTRE, FCO. JAVIER"/>
    <x v="0"/>
    <x v="0"/>
    <x v="0"/>
    <n v="5"/>
    <n v="4"/>
    <s v="fjruiz"/>
    <s v="javier.ruiz@unirioja.es"/>
    <n v="0.5"/>
    <n v="0.5"/>
    <n v="500"/>
    <s v="CATEDRATICO DE UNIVERSIDAD"/>
    <s v="01R"/>
    <s v="TIEMPO COMPLETO REDUCIDO"/>
    <s v="2016-11-12 00:00:00.0"/>
    <s v="null"/>
    <s v="DF100335"/>
    <s v="CATEDRÁTICO DE UNIVERSIDAD"/>
    <s v="R104"/>
    <x v="0"/>
    <n v="230"/>
    <s v="ECONOMÍA FINANCIERA Y CONTABILIDAD"/>
  </r>
  <r>
    <x v="30"/>
    <n v="16533890"/>
    <x v="6"/>
    <n v="261401000"/>
    <s v="261401R"/>
    <s v="GRUPO-A"/>
    <s v="Prácticum en la especialidad de Economía"/>
    <s v="GR"/>
    <s v="GRUPO REDUCIDO"/>
    <s v="261401R"/>
    <s v="C. MAGISTRAL Y P. AULA DE PRACTICUM EN ECONOMÍA / TRABAJO FIN DE MÁSTER"/>
    <s v="GRUPO-A"/>
    <s v="C. Magistral y P. Aula de PRÁCTICUM EN LA ESPECIALIDAD DE ECONOMÍA"/>
    <s v="2S"/>
    <n v="16533890"/>
    <s v="PORTILLO"/>
    <s v="PÉREZ DE VIÑASPRE"/>
    <s v="FABIOLA"/>
    <s v="PORTILLO PÉREZ DE VIÑASPRE, FABIOLA"/>
    <x v="0"/>
    <x v="0"/>
    <x v="0"/>
    <n v="4"/>
    <n v="1"/>
    <s v="faporti"/>
    <s v="fabiola.portillo@unirioja.es"/>
    <n v="1.4"/>
    <n v="1.4"/>
    <n v="504"/>
    <s v="PROFESOR TITULAR UNIVERSIDAD"/>
    <s v="01A"/>
    <s v="TIEMPO COMPLETO AMPLIADO"/>
    <s v="2016-09-15 00:00:00.0"/>
    <s v="null"/>
    <s v="DF100141"/>
    <s v="PROFESOR TITULAR DE UNIVERSIDAD"/>
    <s v="R104"/>
    <x v="0"/>
    <n v="225"/>
    <s v="ECONOMÍA APLICADA"/>
  </r>
  <r>
    <x v="30"/>
    <n v="16549972"/>
    <x v="6"/>
    <n v="261401000"/>
    <s v="261401R"/>
    <s v="GRUPO-A"/>
    <s v="Prácticum en la especialidad de Economía"/>
    <s v="GR"/>
    <s v="GRUPO REDUCIDO"/>
    <s v="261401R"/>
    <s v="C. MAGISTRAL Y P. AULA DE PRACTICUM EN ECONOMÍA / TRABAJO FIN DE MÁSTER"/>
    <s v="GRUPO-A"/>
    <s v="C. Magistral y P. Aula de PRÁCTICUM EN LA ESPECIALIDAD DE ECONOMÍA"/>
    <s v="2S"/>
    <n v="16549972"/>
    <s v="PINILLOS"/>
    <s v="GARCÍA"/>
    <s v="MARÍA DE LA O"/>
    <s v="PINILLOS GARCÍA, MARÍA DE LA O"/>
    <x v="0"/>
    <x v="0"/>
    <x v="0"/>
    <n v="5"/>
    <n v="1"/>
    <s v="mpinillo"/>
    <s v="maria.pinillos@unirioja.es"/>
    <n v="1.4"/>
    <n v="1.4"/>
    <n v="504"/>
    <s v="PROFESOR TITULAR UNIVERSIDAD"/>
    <s v="C01"/>
    <s v="TIEMPO COMPLETO"/>
    <s v="2014-09-15 00:00:00.0"/>
    <s v="null"/>
    <s v="DF31176"/>
    <s v="PROFESOR TITULAR DE UNIVERSIDAD"/>
    <s v="R104"/>
    <x v="0"/>
    <n v="225"/>
    <s v="ECONOMÍA APLICADA"/>
  </r>
  <r>
    <x v="30"/>
    <n v="50842132"/>
    <x v="6"/>
    <n v="261401000"/>
    <s v="261401R"/>
    <s v="GRUPO-A"/>
    <s v="Prácticum en la especialidad de Economía"/>
    <s v="GR"/>
    <s v="GRUPO REDUCIDO"/>
    <s v="261401R"/>
    <s v="C. MAGISTRAL Y P. AULA DE PRACTICUM EN ECONOMÍA / TRABAJO FIN DE MÁSTER"/>
    <s v="GRUPO-A"/>
    <s v="C. Magistral y P. Aula de PRÁCTICUM EN LA ESPECIALIDAD DE ECONOMÍA"/>
    <s v="2S"/>
    <n v="50842132"/>
    <s v="GAVELA"/>
    <s v="GARCÍA"/>
    <s v="DELIA DEL PILAR"/>
    <s v="GAVELA GARCÍA, DELIA DEL PILAR"/>
    <x v="0"/>
    <x v="0"/>
    <x v="0"/>
    <n v="1"/>
    <n v="1"/>
    <s v="degavela"/>
    <s v="delia.gavela@unirioja.es"/>
    <n v="0"/>
    <n v="0"/>
    <n v="504"/>
    <s v="PROFESOR TITULAR UNIVERSIDAD"/>
    <s v="C01"/>
    <s v="TIEMPO COMPLETO"/>
    <s v="2017-09-15 00:00:00.0"/>
    <s v="null"/>
    <s v="DF100302"/>
    <s v="PROFESOR TITULAR DE UNIVERSIDAD"/>
    <s v="R106"/>
    <x v="5"/>
    <n v="195"/>
    <s v="DIDÁCTICA DE LA LENGUA Y LA LITERATURA"/>
  </r>
  <r>
    <x v="31"/>
    <n v="16524700"/>
    <x v="6"/>
    <n v="262204000"/>
    <s v="262204G"/>
    <s v="GRUPO-A"/>
    <s v="Complementos para la formación disciplinar. Física y Química"/>
    <s v="GG"/>
    <s v="GRUPO GRANDE"/>
    <s v="262204G"/>
    <s v="GG COMPLEMENTOS PARA LA FORMACIÓN DISCIPLINAR. FÍSICA Y QUÍMICA"/>
    <s v="GRUPO-A"/>
    <s v="GG de Complementos para la formación disciplinar. Física y Química"/>
    <s v="1S"/>
    <n v="16524700"/>
    <s v="BAÑOS"/>
    <s v="ARRIBAS"/>
    <s v="IRENE"/>
    <s v="BAÑOS ARRIBAS, IRENE"/>
    <x v="0"/>
    <x v="0"/>
    <x v="0"/>
    <n v="6"/>
    <n v="1"/>
    <s v="ibanos"/>
    <s v="irene.banos@unirioja.es"/>
    <n v="3"/>
    <n v="3"/>
    <n v="504"/>
    <s v="PROFESOR TITULAR UNIVERSIDAD"/>
    <s v="01A"/>
    <s v="TIEMPO COMPLETO AMPLIADO"/>
    <s v="2012-09-01 00:00:00.0"/>
    <s v="null"/>
    <s v="DF32390"/>
    <s v="TITULAR DE UNIVERSIDAD"/>
    <s v="R112"/>
    <x v="8"/>
    <n v="755"/>
    <s v="QUÍMICA FÍSICA"/>
  </r>
  <r>
    <x v="31"/>
    <n v="50822746"/>
    <x v="6"/>
    <n v="262204000"/>
    <s v="262204L"/>
    <s v="GRUPO-A1"/>
    <s v="Complementos para la formación disciplinar. Física y Química"/>
    <s v="GL"/>
    <s v="GRUPO DE LABORATORIO"/>
    <s v="262204L"/>
    <s v="GL COMPLEMENTOS PARA LA FORMACIÓN DISCIPLINAR. FÍSICA Y QUÍMICA"/>
    <s v="GRUPO-A1"/>
    <s v="GL de Complementos para la formación disciplinar. Física y Química"/>
    <s v="1S"/>
    <n v="50822746"/>
    <s v="ENRIQUEZ"/>
    <s v="PALMA"/>
    <s v="PEDRO ALBERTO"/>
    <s v="ENRIQUEZ PALMA, PEDRO ALBERTO"/>
    <x v="1"/>
    <x v="0"/>
    <x v="0"/>
    <n v="5"/>
    <n v="1"/>
    <s v="enriquez"/>
    <s v="pedro.enriquez@unirioja.es"/>
    <n v="0.4"/>
    <n v="0.4"/>
    <n v="504"/>
    <s v="PROFESOR TITULAR UNIVERSIDAD"/>
    <s v="01A"/>
    <s v="TIEMPO COMPLETO AMPLIADO"/>
    <s v="2012-09-01 00:00:00.0"/>
    <s v="null"/>
    <s v="DF100147"/>
    <s v="PROFESOR TITULAR DE UNIVERSIDAD"/>
    <s v="R112"/>
    <x v="8"/>
    <n v="755"/>
    <s v="QUÍMICA FÍSICA"/>
  </r>
  <r>
    <x v="31"/>
    <n v="16508128"/>
    <x v="6"/>
    <n v="262204000"/>
    <s v="262204R"/>
    <s v="GRUPO-A1"/>
    <s v="Complementos para la formación disciplinar. Física y Química"/>
    <s v="GR"/>
    <s v="GRUPO REDUCIDO"/>
    <s v="262204R"/>
    <s v="GR DE COMPLEMENTOS PARA LA FORMACIÓN DISCIPLINAR: LAS MATERIAS DE FÍSICA Y"/>
    <s v="GRUPO-A1"/>
    <s v="GR de COMPLEMENTOS PARA LA FORMACIÓN DISCIPLINAR"/>
    <s v="1S"/>
    <n v="16508128"/>
    <s v="FERNÁNDEZ"/>
    <s v="GARBAYO"/>
    <s v="EDUARDO JACINTO"/>
    <s v="FERNÁNDEZ GARBAYO, EDUARDO JACINTO"/>
    <x v="0"/>
    <x v="1"/>
    <x v="0"/>
    <n v="6"/>
    <n v="5"/>
    <s v="edfernan"/>
    <s v="eduardo.fernandez@unirioja.es"/>
    <n v="0.3"/>
    <n v="0.3"/>
    <n v="500"/>
    <s v="CATEDRATICO DE UNIVERSIDAD"/>
    <s v="01R"/>
    <s v="TIEMPO COMPLETO REDUCIDO"/>
    <s v="2012-09-01 00:00:00.0"/>
    <s v="null"/>
    <s v="DF100235"/>
    <s v="CATEDRÁTICO DE UNIVERSIDAD"/>
    <s v="R112"/>
    <x v="8"/>
    <n v="760"/>
    <s v="QUÍMICA INORGÁNICA"/>
  </r>
  <r>
    <x v="31"/>
    <n v="16539508"/>
    <x v="6"/>
    <n v="262205000"/>
    <s v="262205G"/>
    <s v="GRUPO-A"/>
    <s v="Aprendizaje y enseñanza de la Física y Química"/>
    <s v="GG"/>
    <s v="GRUPO GRANDE"/>
    <s v="262205G"/>
    <s v="GG APRENDIZAJE Y ENSEÑANZA DE LA FÍSICA Y QUÍMICA"/>
    <s v="GRUPO-A"/>
    <s v="GG de Aprendizaje y enseñanza de la Física y Química"/>
    <s v="AN"/>
    <n v="16539508"/>
    <s v="MILLÁN"/>
    <s v="MONEO"/>
    <s v="JUDITH"/>
    <s v="MILLÁN MONEO, JUDITH"/>
    <x v="0"/>
    <x v="0"/>
    <x v="0"/>
    <n v="5"/>
    <n v="3"/>
    <s v="jumillan"/>
    <s v="judith.millan@unirioja.es"/>
    <n v="3"/>
    <n v="3"/>
    <n v="504"/>
    <s v="PROFESOR TITULAR UNIVERSIDAD"/>
    <s v="01R"/>
    <s v="TIEMPO COMPLETO REDUCIDO"/>
    <s v="2018-09-17 00:00:00.0"/>
    <s v="null"/>
    <s v="DF100345"/>
    <s v="PROFESOR TITULAR DE UNIVERSIDAD"/>
    <s v="R112"/>
    <x v="8"/>
    <n v="755"/>
    <s v="QUÍMICA FÍSICA"/>
  </r>
  <r>
    <x v="31"/>
    <n v="16570470"/>
    <x v="6"/>
    <n v="262205000"/>
    <s v="262205G"/>
    <s v="GRUPO-A"/>
    <s v="Aprendizaje y enseñanza de la Física y Química"/>
    <s v="GG"/>
    <s v="GRUPO GRANDE"/>
    <s v="262205G"/>
    <s v="GG APRENDIZAJE Y ENSEÑANZA DE LA FÍSICA Y QUÍMICA"/>
    <s v="GRUPO-A"/>
    <s v="GG de Aprendizaje y enseñanza de la Física y Química"/>
    <s v="AN"/>
    <n v="16570470"/>
    <s v="CORZANA"/>
    <s v="LÓPEZ"/>
    <s v="FRANCISCO"/>
    <s v="CORZANA LÓPEZ, FRANCISCO"/>
    <x v="0"/>
    <x v="1"/>
    <x v="0"/>
    <n v="2"/>
    <n v="3"/>
    <s v="frcorzan"/>
    <s v="francisco.corzana@unirioja.es"/>
    <n v="2"/>
    <n v="2"/>
    <n v="504"/>
    <s v="PROFESOR TITULAR UNIVERSIDAD"/>
    <s v="01R"/>
    <s v="TIEMPO COMPLETO REDUCIDO"/>
    <s v="2018-09-17 00:00:00.0"/>
    <s v="null"/>
    <s v="DF100344"/>
    <s v="PROFESOR TITULAR DE UNIVERSIDAD"/>
    <s v="R112"/>
    <x v="8"/>
    <n v="765"/>
    <s v="QUÍMICA ORGÁNICA"/>
  </r>
  <r>
    <x v="31"/>
    <n v="16578210"/>
    <x v="6"/>
    <n v="262205000"/>
    <s v="262205G"/>
    <s v="GRUPO-A"/>
    <s v="Aprendizaje y enseñanza de la Física y Química"/>
    <s v="GG"/>
    <s v="GRUPO GRANDE"/>
    <s v="262205G"/>
    <s v="GG APRENDIZAJE Y ENSEÑANZA DE LA FÍSICA Y QUÍMICA"/>
    <s v="GRUPO-A"/>
    <s v="GG de Aprendizaje y enseñanza de la Física y Química"/>
    <s v="AN"/>
    <n v="16578210"/>
    <s v="SAMPEDRO"/>
    <s v="RUIZ"/>
    <s v="DIEGO"/>
    <s v="SAMPEDRO RUIZ, DIEGO"/>
    <x v="1"/>
    <x v="0"/>
    <x v="0"/>
    <n v="2"/>
    <n v="3"/>
    <s v="dsampedr"/>
    <s v="diego.sampedro@unirioja.es"/>
    <n v="2"/>
    <n v="2"/>
    <n v="504"/>
    <s v="PROFESOR TITULAR UNIVERSIDAD"/>
    <s v="01R"/>
    <s v="TIEMPO COMPLETO REDUCIDO"/>
    <s v="2016-09-15 00:00:00.0"/>
    <s v="null"/>
    <s v="DF100290"/>
    <s v="PROFESOR TITULAR DE UNIVERSIDAD"/>
    <s v="R112"/>
    <x v="8"/>
    <n v="765"/>
    <s v="QUÍMICA ORGÁNICA"/>
  </r>
  <r>
    <x v="31"/>
    <n v="16543785"/>
    <x v="6"/>
    <n v="262205000"/>
    <s v="262205R"/>
    <s v="GRUPO-A1"/>
    <s v="Aprendizaje y enseñanza de la Física y Química"/>
    <s v="GR"/>
    <s v="GRUPO REDUCIDO"/>
    <s v="262205R"/>
    <s v="GRUPO REDUCIDO DE APRENDIZAJE Y ENSEÑANZA DE LA FÍSICA Y QUÍMICA"/>
    <s v="GRUPO-A1"/>
    <s v="GR de APRENDIZAJE Y ENSEÑANZA DE LA FÍSICA Y QUÍMICA"/>
    <s v="AN"/>
    <n v="16543785"/>
    <s v="ZURBANO"/>
    <s v="ASENSIO"/>
    <s v="MARÍA DEL MAR"/>
    <s v="ZURBANO ASENSIO, MARÍA DEL MAR"/>
    <x v="1"/>
    <x v="0"/>
    <x v="0"/>
    <n v="5"/>
    <n v="4"/>
    <s v="mmzurba"/>
    <s v="marimar.zurbano@unirioja.es"/>
    <n v="1.6"/>
    <n v="1.6"/>
    <n v="504"/>
    <s v="PROFESOR TITULAR UNIVERSIDAD"/>
    <s v="01R"/>
    <s v="TIEMPO COMPLETO REDUCIDO"/>
    <s v="2016-09-15 00:00:00.0"/>
    <s v="null"/>
    <s v="DF100149"/>
    <s v="PROFESOR TITULAR DE UNIVERSIDAD"/>
    <s v="R112"/>
    <x v="8"/>
    <n v="765"/>
    <s v="QUÍMICA ORGÁNICA"/>
  </r>
  <r>
    <x v="31"/>
    <n v="16570824"/>
    <x v="6"/>
    <n v="262205000"/>
    <s v="262205R"/>
    <s v="GRUPO-A1"/>
    <s v="Aprendizaje y enseñanza de la Física y Química"/>
    <s v="GR"/>
    <s v="GRUPO REDUCIDO"/>
    <s v="262205R"/>
    <s v="GRUPO REDUCIDO DE APRENDIZAJE Y ENSEÑANZA DE LA FÍSICA Y QUÍMICA"/>
    <s v="GRUPO-A1"/>
    <s v="GR de APRENDIZAJE Y ENSEÑANZA DE LA FÍSICA Y QUÍMICA"/>
    <s v="AN"/>
    <n v="16570824"/>
    <s v="ESTEBAN"/>
    <s v="DÍEZ"/>
    <s v="ISABEL"/>
    <s v="ESTEBAN DÍEZ, ISABEL"/>
    <x v="0"/>
    <x v="0"/>
    <x v="0"/>
    <n v="2"/>
    <n v="0"/>
    <s v="iesteban"/>
    <s v="isabel.esteban@unirioja.es"/>
    <n v="3"/>
    <n v="3"/>
    <n v="504"/>
    <s v="PROFESOR TITULAR UNIVERSIDAD"/>
    <s v="C01"/>
    <s v="TIEMPO COMPLETO"/>
    <s v="2018-12-21 00:00:00.0"/>
    <s v="null"/>
    <s v="DF100368"/>
    <s v="PROFESOR TITULAR DE UNIVERSIDAD"/>
    <s v="R112"/>
    <x v="8"/>
    <n v="555"/>
    <s v="INGENIERÍA QUÍMICA"/>
  </r>
  <r>
    <x v="31"/>
    <n v="16580433"/>
    <x v="6"/>
    <n v="262205000"/>
    <s v="262205R"/>
    <s v="GRUPO-A1"/>
    <s v="Aprendizaje y enseñanza de la Física y Química"/>
    <s v="GR"/>
    <s v="GRUPO REDUCIDO"/>
    <s v="262205R"/>
    <s v="GRUPO REDUCIDO DE APRENDIZAJE Y ENSEÑANZA DE LA FÍSICA Y QUÍMICA"/>
    <s v="GRUPO-A1"/>
    <s v="GR de APRENDIZAJE Y ENSEÑANZA DE LA FÍSICA Y QUÍMICA"/>
    <s v="AN"/>
    <n v="16580433"/>
    <s v="MARTÍNEZ"/>
    <s v="RUIZ"/>
    <s v="RODRIGO"/>
    <s v="MARTÍNEZ RUIZ, RODRIGO"/>
    <x v="0"/>
    <x v="1"/>
    <x v="0"/>
    <n v="2"/>
    <n v="0"/>
    <s v="romarine"/>
    <s v="rodrigo.martinez@unirioja.es"/>
    <n v="3"/>
    <n v="3"/>
    <n v="504"/>
    <s v="PROFESOR TITULAR UNIVERSIDAD"/>
    <s v="C01"/>
    <s v="TIEMPO COMPLETO"/>
    <s v="2018-12-18 00:00:00.0"/>
    <s v="null"/>
    <s v="DF100369"/>
    <s v="PROFESOR TITULAR DE UNIVERSIDAD"/>
    <s v="R112"/>
    <x v="8"/>
    <n v="755"/>
    <s v="QUÍMICA FÍSICA"/>
  </r>
  <r>
    <x v="31"/>
    <n v="16568302"/>
    <x v="6"/>
    <n v="262206000"/>
    <s v="262206G"/>
    <s v="GRUPO-A"/>
    <s v="Innovación docente e iniciación a la investigación educativa. Física y Química"/>
    <s v="GG"/>
    <s v="GRUPO GRANDE"/>
    <s v="262206G"/>
    <s v="GG INNOVACIÓN DOCENTE E INICIACIÓN A LA INVESTIGACIÓN EDUCATIVA. FÍSICA"/>
    <s v="GRUPO-A"/>
    <s v="GG de Innovación Docente e Iniciación a la Investigación Educativa. Física"/>
    <s v="2S"/>
    <n v="16568302"/>
    <s v="ROBREDO"/>
    <s v="VALGAÑÓN"/>
    <s v="BEATRIZ"/>
    <s v="ROBREDO VALGAÑÓN, BEATRIZ"/>
    <x v="0"/>
    <x v="0"/>
    <x v="0"/>
    <n v="0"/>
    <n v="0"/>
    <s v="berobred"/>
    <s v="beatriz.robredo@unirioja.es"/>
    <n v="2.6"/>
    <n v="2.6"/>
    <n v="504"/>
    <s v="PROFESOR TITULAR UNIVERSIDAD"/>
    <s v="C01"/>
    <s v="TIEMPO COMPLETO"/>
    <s v="2018-09-17 00:00:00.0"/>
    <s v="null"/>
    <s v="DF386"/>
    <s v="PROFESOR TITULAR DE UNIVERSIDAD"/>
    <s v="R101"/>
    <x v="4"/>
    <n v="205"/>
    <s v="DIDÁCTICA DE LAS CIENCIAS EXPERIMENTALES"/>
  </r>
  <r>
    <x v="31"/>
    <n v="72780033"/>
    <x v="6"/>
    <n v="262206000"/>
    <s v="262206G"/>
    <s v="GRUPO-A"/>
    <s v="Innovación docente e iniciación a la investigación educativa. Física y Química"/>
    <s v="GG"/>
    <s v="GRUPO GRANDE"/>
    <s v="262206G"/>
    <s v="GG INNOVACIÓN DOCENTE E INICIACIÓN A LA INVESTIGACIÓN EDUCATIVA. FÍSICA"/>
    <s v="GRUPO-A"/>
    <s v="GG de Innovación Docente e Iniciación a la Investigación Educativa. Física"/>
    <s v="2S"/>
    <n v="72780033"/>
    <s v="HERNÁNDEZ"/>
    <s v="ÁLAMOS"/>
    <s v="MARÍA DEL MAR"/>
    <s v="HERNÁNDEZ ÁLAMOS, MARÍA DEL MAR"/>
    <x v="1"/>
    <x v="0"/>
    <x v="0"/>
    <n v="0"/>
    <n v="1"/>
    <s v="maherna"/>
    <s v="mara.hernandez@unirioja.es"/>
    <n v="0"/>
    <n v="0"/>
    <n v="504"/>
    <s v="PROFESOR TITULAR UNIVERSIDAD"/>
    <s v="C01"/>
    <s v="TIEMPO COMPLETO"/>
    <s v="2011-09-01 00:00:00.0"/>
    <s v="null"/>
    <s v="DF100292"/>
    <s v="PROFESOR TITULAR DE UNIVERSIDAD"/>
    <s v="R101"/>
    <x v="4"/>
    <n v="205"/>
    <s v="DIDÁCTICA DE LAS CIENCIAS EXPERIMENTALES"/>
  </r>
  <r>
    <x v="31"/>
    <n v="50842132"/>
    <x v="6"/>
    <n v="262401000"/>
    <s v="262401R"/>
    <s v="GRUPO-A"/>
    <s v="Prácticum en la especialidad de Física y Química"/>
    <s v="GR"/>
    <s v="GRUPO REDUCIDO"/>
    <s v="262401R"/>
    <s v="GRUPO REDUCIDO DE PRÁCTICUM EN FISICA Y QUÍMICA / TRABAJO FIN MASTER"/>
    <s v="GRUPO-A"/>
    <s v="GR de PRÁCTICUM EN LA ESPECIALIDAD DE FÍSICA Y QUÍMICA"/>
    <s v="2S"/>
    <n v="50842132"/>
    <s v="GAVELA"/>
    <s v="GARCÍA"/>
    <s v="DELIA DEL PILAR"/>
    <s v="GAVELA GARCÍA, DELIA DEL PILAR"/>
    <x v="0"/>
    <x v="0"/>
    <x v="0"/>
    <n v="1"/>
    <n v="1"/>
    <s v="degavela"/>
    <s v="delia.gavela@unirioja.es"/>
    <n v="0"/>
    <n v="0"/>
    <n v="504"/>
    <s v="PROFESOR TITULAR UNIVERSIDAD"/>
    <s v="C01"/>
    <s v="TIEMPO COMPLETO"/>
    <s v="2017-09-15 00:00:00.0"/>
    <s v="null"/>
    <s v="DF100302"/>
    <s v="PROFESOR TITULAR DE UNIVERSIDAD"/>
    <s v="R106"/>
    <x v="5"/>
    <n v="195"/>
    <s v="DIDÁCTICA DE LA LENGUA Y LA LITERATURA"/>
  </r>
  <r>
    <x v="32"/>
    <n v="16499934"/>
    <x v="6"/>
    <n v="263204000"/>
    <s v="263204G"/>
    <s v="GRUPO-A"/>
    <s v="Complementos para la formación disciplinar. Geografía e Historia"/>
    <s v="GG"/>
    <s v="GRUPO GRANDE"/>
    <s v="263204G"/>
    <s v="GG DE COMPLEMENTOS PARA LA FORMACIÓN DISCIPLINAR. GEOGRAFÍA E HISTORIA"/>
    <s v="GRUPO-A"/>
    <s v="GG de Complementos para la formación disciplinar. Geografía e Historia"/>
    <s v="1S"/>
    <n v="16499934"/>
    <s v="GÓMEZ"/>
    <s v="URDÁÑEZ"/>
    <s v="JOSÉ LUIS"/>
    <s v="GÓMEZ URDÁÑEZ, JOSÉ LUIS"/>
    <x v="1"/>
    <x v="1"/>
    <x v="0"/>
    <n v="6"/>
    <n v="3"/>
    <s v="jlgomez"/>
    <s v="jose-luis.gomez@unirioja.es"/>
    <n v="1.5"/>
    <n v="1.5"/>
    <n v="500"/>
    <s v="CATEDRATICO DE UNIVERSIDAD"/>
    <s v="C01"/>
    <s v="TIEMPO COMPLETO"/>
    <s v="2017-09-15 00:00:00.0"/>
    <s v="null"/>
    <s v="DF3518"/>
    <s v="CATEDRÁTICO DE UNIVERSIDAD"/>
    <s v="R114"/>
    <x v="3"/>
    <n v="490"/>
    <s v="HISTORIA MODERNA"/>
  </r>
  <r>
    <x v="32"/>
    <n v="16548322"/>
    <x v="6"/>
    <n v="263204000"/>
    <s v="263204G"/>
    <s v="GRUPO-A"/>
    <s v="Complementos para la formación disciplinar. Geografía e Historia"/>
    <s v="GG"/>
    <s v="GRUPO GRANDE"/>
    <s v="263204G"/>
    <s v="GG DE COMPLEMENTOS PARA LA FORMACIÓN DISCIPLINAR. GEOGRAFÍA E HISTORIA"/>
    <s v="GRUPO-A"/>
    <s v="GG de Complementos para la formación disciplinar. Geografía e Historia"/>
    <s v="1S"/>
    <n v="16548322"/>
    <s v="PASCUAL"/>
    <s v="BELLIDO"/>
    <s v="NURIA ESTHER"/>
    <s v="PASCUAL BELLIDO, NURIA ESTHER"/>
    <x v="0"/>
    <x v="0"/>
    <x v="0"/>
    <n v="0"/>
    <n v="1"/>
    <s v="nupascua"/>
    <s v="nuria-esther.pascual@unirioja.es"/>
    <n v="1.5"/>
    <n v="1.5"/>
    <n v="504"/>
    <s v="PROFESOR TITULAR UNIVERSIDAD"/>
    <s v="C01"/>
    <s v="TIEMPO COMPLETO"/>
    <s v="2011-09-01 00:00:00.0"/>
    <s v="null"/>
    <s v="DF100298"/>
    <s v="PROFESOR TITULAR DE UNIVERSIDAD"/>
    <s v="R114"/>
    <x v="3"/>
    <n v="10"/>
    <s v="ANÁLISIS GEOGRÁFICO REGIONAL"/>
  </r>
  <r>
    <x v="32"/>
    <n v="16527579"/>
    <x v="6"/>
    <n v="263205000"/>
    <s v="263205G"/>
    <s v="GRUPO-A"/>
    <s v="Aprendizaje y enseñanza de la Geografía e Historia"/>
    <s v="GG"/>
    <s v="GRUPO GRANDE"/>
    <s v="263205G"/>
    <s v="GG APRENDIZAJE Y ENSEÑANZA DE LA GEOGRAFÍA E HISTORIA"/>
    <s v="GRUPO-A"/>
    <s v="GG de Aprendizaje y enseñanza de la Geografía e Historia"/>
    <s v="AN"/>
    <n v="16527579"/>
    <s v="GIL-DÍEZ"/>
    <s v="USANDIZAGA"/>
    <s v="IGNACIO"/>
    <s v="GIL-DÍEZ USANDIZAGA, IGNACIO"/>
    <x v="0"/>
    <x v="0"/>
    <x v="0"/>
    <n v="1"/>
    <n v="1"/>
    <s v="iggildie"/>
    <s v="ignacio.gil-diez@unirioja.es"/>
    <n v="7.5"/>
    <n v="7.5"/>
    <n v="504"/>
    <s v="PROFESOR TITULAR UNIVERSIDAD"/>
    <s v="C01"/>
    <s v="TIEMPO COMPLETO"/>
    <s v="2016-11-12 00:00:00.0"/>
    <s v="null"/>
    <s v="DF100293"/>
    <s v="PROFESOR TITULAR DE UNIVERSIDAD"/>
    <s v="R115"/>
    <x v="2"/>
    <n v="210"/>
    <s v="DIDÁCTICA DE LAS CIENCIAS SOCIALES"/>
  </r>
  <r>
    <x v="32"/>
    <n v="72786679"/>
    <x v="6"/>
    <n v="263205000"/>
    <s v="263205R"/>
    <s v="GRUPO-A1"/>
    <s v="Aprendizaje y enseñanza de la Geografía e Historia"/>
    <s v="GR"/>
    <s v="GRUPO REDUCIDO"/>
    <s v="263205R"/>
    <s v="GRUPO REDUCIDO DE APRENDIZAJE Y ENSEÑANZA DE LAS CIENCIAS SOCIALES"/>
    <s v="GRUPO-A1"/>
    <s v="GR de APRENDIZAJE Y ENSEÑANZA DE LAS CIENCIAS SOCIALES"/>
    <s v="AN"/>
    <n v="72786679"/>
    <s v="HERREROS"/>
    <s v="GONZÁLEZ"/>
    <s v="CARMEN"/>
    <s v="HERREROS GONZÁLEZ, CARMEN"/>
    <x v="1"/>
    <x v="1"/>
    <x v="1"/>
    <n v="0"/>
    <n v="0"/>
    <s v="caherrer"/>
    <s v="carmen.herreros@unirioja.es"/>
    <n v="3"/>
    <n v="3"/>
    <n v="532"/>
    <s v="LABORAL DOCENTE-ASOCIADO"/>
    <s v="P02"/>
    <s v="TIEMPO PARCIAL (2+2 HORAS)"/>
    <s v="2018-09-17 00:00:00.0"/>
    <s v="2019-09-14 00:00:00.0"/>
    <s v="PI101395"/>
    <s v="PROFESOR ASOCIADO"/>
    <s v="R115"/>
    <x v="2"/>
    <n v="210"/>
    <s v="DIDÁCTICA DE LAS CIENCIAS SOCIALES"/>
  </r>
  <r>
    <x v="32"/>
    <n v="16592004"/>
    <x v="6"/>
    <n v="263206000"/>
    <s v="263206G"/>
    <s v="GRUPO-A"/>
    <s v="Innovación docente e iniciación a la investigación educativa. Geografía e Historia"/>
    <s v="GG"/>
    <s v="GRUPO GRANDE"/>
    <s v="263206G"/>
    <s v="GG INNOVACIÓN DOCENTE E INICIACIÓN A LA INVESTIGACIÓN EDUCATIVA. GEOGRAFÍA"/>
    <s v="GRUPO-A"/>
    <s v="GG de Innovación docente e iniciación a la investigación educativa. Geograf"/>
    <s v="2S"/>
    <n v="16592004"/>
    <s v="ITURRIAGA"/>
    <s v="BARCO"/>
    <s v="DIEGO"/>
    <s v="ITURRIAGA BARCO, DIEGO"/>
    <x v="1"/>
    <x v="1"/>
    <x v="0"/>
    <n v="0"/>
    <n v="0"/>
    <s v="diiturri"/>
    <s v="diego.iturriaga@unirioja.es"/>
    <n v="3"/>
    <n v="3"/>
    <n v="536"/>
    <s v="PROFESOR INTERINO"/>
    <s v="C01"/>
    <s v="TIEMPO COMPLETO"/>
    <s v="2017-09-15 00:00:00.0"/>
    <s v="null"/>
    <s v="PI101283"/>
    <s v="PROFESOR CONTRATADO INTERINO"/>
    <s v="R114"/>
    <x v="3"/>
    <n v="450"/>
    <s v="HISTORIA CONTEMPORÁNEA"/>
  </r>
  <r>
    <x v="32"/>
    <n v="16528324"/>
    <x v="6"/>
    <n v="263401000"/>
    <s v="263401R"/>
    <s v="GRUPO-A"/>
    <s v="Prácticum en la especialidad de Geografía e Historia"/>
    <s v="GR"/>
    <s v="GRUPO REDUCIDO"/>
    <s v="263401R"/>
    <s v="GRUPO REDUCIDO DE PRÁCTICUM/TRABAJO FIN DE MÁSTER"/>
    <s v="GRUPO-A"/>
    <s v="GR de PRÁCTICUM EN LA ESPECIALIDAD DE GEOGRAFÍA E HISTORIA"/>
    <s v="2S"/>
    <n v="16528324"/>
    <s v="NAVAJAS"/>
    <s v="ZUBELDÍA"/>
    <s v="CARLOS"/>
    <s v="NAVAJAS ZUBELDÍA, CARLOS"/>
    <x v="1"/>
    <x v="1"/>
    <x v="0"/>
    <n v="4"/>
    <n v="0"/>
    <s v="canavaja"/>
    <s v="carlos.navajas@unirioja.es"/>
    <n v="2.8"/>
    <n v="2.8"/>
    <n v="504"/>
    <s v="PROFESOR TITULAR UNIVERSIDAD"/>
    <s v="C01"/>
    <s v="TIEMPO COMPLETO"/>
    <s v="2018-12-18 00:00:00.0"/>
    <s v="null"/>
    <s v="DF100370"/>
    <s v="PROFESOR TITULAR DE UNIVERSIDAD"/>
    <s v="R114"/>
    <x v="3"/>
    <n v="450"/>
    <s v="HISTORIA CONTEMPORÁNEA"/>
  </r>
  <r>
    <x v="32"/>
    <n v="20170417"/>
    <x v="6"/>
    <n v="263401000"/>
    <s v="263401R"/>
    <s v="GRUPO-A"/>
    <s v="Prácticum en la especialidad de Geografía e Historia"/>
    <s v="GR"/>
    <s v="GRUPO REDUCIDO"/>
    <s v="263401R"/>
    <s v="GRUPO REDUCIDO DE PRÁCTICUM/TRABAJO FIN DE MÁSTER"/>
    <s v="GRUPO-A"/>
    <s v="GR de PRÁCTICUM EN LA ESPECIALIDAD DE GEOGRAFÍA E HISTORIA"/>
    <s v="2S"/>
    <n v="20170417"/>
    <s v="FANO"/>
    <s v="MARTÍNEZ"/>
    <s v="MIGUEL ÁNGEL"/>
    <s v="FANO MARTÍNEZ, MIGUEL ÁNGEL"/>
    <x v="0"/>
    <x v="0"/>
    <x v="0"/>
    <n v="0"/>
    <n v="0"/>
    <s v="mifano"/>
    <s v="miguel-angel.fano@unirioja.es"/>
    <n v="2.1"/>
    <n v="2.1"/>
    <n v="504"/>
    <s v="PROFESOR TITULAR UNIVERSIDAD"/>
    <s v="C01"/>
    <s v="TIEMPO COMPLETO"/>
    <s v="2011-09-01 00:00:00.0"/>
    <s v="null"/>
    <s v="DF3569"/>
    <s v="TITULAR DE UNIVERSIDAD"/>
    <s v="R114"/>
    <x v="3"/>
    <n v="695"/>
    <s v="PREHISTORIA"/>
  </r>
  <r>
    <x v="32"/>
    <n v="50842132"/>
    <x v="6"/>
    <n v="263401000"/>
    <s v="263401R"/>
    <s v="GRUPO-A"/>
    <s v="Prácticum en la especialidad de Geografía e Historia"/>
    <s v="GR"/>
    <s v="GRUPO REDUCIDO"/>
    <s v="263401R"/>
    <s v="GRUPO REDUCIDO DE PRÁCTICUM/TRABAJO FIN DE MÁSTER"/>
    <s v="GRUPO-A"/>
    <s v="GR de PRÁCTICUM EN LA ESPECIALIDAD DE GEOGRAFÍA E HISTORIA"/>
    <s v="2S"/>
    <n v="50842132"/>
    <s v="GAVELA"/>
    <s v="GARCÍA"/>
    <s v="DELIA DEL PILAR"/>
    <s v="GAVELA GARCÍA, DELIA DEL PILAR"/>
    <x v="0"/>
    <x v="0"/>
    <x v="0"/>
    <n v="1"/>
    <n v="1"/>
    <s v="degavela"/>
    <s v="delia.gavela@unirioja.es"/>
    <n v="0"/>
    <n v="0"/>
    <n v="504"/>
    <s v="PROFESOR TITULAR UNIVERSIDAD"/>
    <s v="C01"/>
    <s v="TIEMPO COMPLETO"/>
    <s v="2017-09-15 00:00:00.0"/>
    <s v="null"/>
    <s v="DF100302"/>
    <s v="PROFESOR TITULAR DE UNIVERSIDAD"/>
    <s v="R106"/>
    <x v="5"/>
    <n v="195"/>
    <s v="DIDÁCTICA DE LA LENGUA Y LA LITERATURA"/>
  </r>
  <r>
    <x v="33"/>
    <n v="16583068"/>
    <x v="6"/>
    <n v="264204000"/>
    <s v="264204G"/>
    <s v="GRUPO-A"/>
    <s v="Complementos para la formación disciplinar. Inglés"/>
    <s v="GG"/>
    <s v="GRUPO GRANDE"/>
    <s v="264204G"/>
    <s v="GG COMPLEMENTOS PARA LA FORMACIÓN DISCIPLINAR: INGLÉS"/>
    <s v="GRUPO-A"/>
    <s v="GG de Complementos para la formación displinar: Inglés"/>
    <s v="1S"/>
    <n v="16583068"/>
    <s v="AGUSTÍN"/>
    <s v="LLACH"/>
    <s v="M.ª PILAR"/>
    <s v="AGUSTÍN LLACH, M.ª PILAR"/>
    <x v="0"/>
    <x v="1"/>
    <x v="0"/>
    <n v="2"/>
    <n v="2"/>
    <s v="maagusti"/>
    <s v="maria-del-pilar.agustin@unirioja.es"/>
    <n v="0"/>
    <n v="0"/>
    <n v="504"/>
    <s v="PROFESOR TITULAR UNIVERSIDAD"/>
    <s v="C01"/>
    <s v="TIEMPO COMPLETO"/>
    <s v="2017-12-04 00:00:00.0"/>
    <s v="null"/>
    <s v="DF31688"/>
    <s v="PROFESOR TITULAR DE UNIVERSIDAD"/>
    <s v="R107"/>
    <x v="6"/>
    <n v="345"/>
    <s v="FILOLOGÍA INGLESA"/>
  </r>
  <r>
    <x v="33"/>
    <n v="16589144"/>
    <x v="6"/>
    <n v="264204000"/>
    <s v="264204G"/>
    <s v="GRUPO-A"/>
    <s v="Complementos para la formación disciplinar. Inglés"/>
    <s v="GG"/>
    <s v="GRUPO GRANDE"/>
    <s v="264204G"/>
    <s v="GG COMPLEMENTOS PARA LA FORMACIÓN DISCIPLINAR: INGLÉS"/>
    <s v="GRUPO-A"/>
    <s v="GG de Complementos para la formación displinar: Inglés"/>
    <s v="1S"/>
    <n v="16589144"/>
    <s v="FERNÁNDEZ"/>
    <s v="FONTECHA"/>
    <s v="ALMUDENA"/>
    <s v="FERNÁNDEZ FONTECHA, ALMUDENA"/>
    <x v="0"/>
    <x v="0"/>
    <x v="0"/>
    <n v="0"/>
    <n v="1"/>
    <s v="alfernf"/>
    <s v="almudena.fernandez@unirioja.es"/>
    <n v="3"/>
    <n v="3"/>
    <n v="504"/>
    <s v="PROFESOR TITULAR UNIVERSIDAD"/>
    <s v="C01"/>
    <s v="TIEMPO COMPLETO"/>
    <s v="2008-09-30 00:00:00.0"/>
    <s v="null"/>
    <s v="DF100227"/>
    <s v="PROFESOR TITULAR DE UNIVERSIDAD"/>
    <s v="R107"/>
    <x v="6"/>
    <n v="345"/>
    <s v="FILOLOGÍA INGLESA"/>
  </r>
  <r>
    <x v="33"/>
    <n v="32877122"/>
    <x v="6"/>
    <n v="264206000"/>
    <s v="264206G"/>
    <s v="GRUPO-A"/>
    <s v="Innovación docente e iniciación a la investigación educativa. Inglés"/>
    <s v="GG"/>
    <s v="GRUPO GRANDE"/>
    <s v="264206G"/>
    <s v="GG INNOVACIÓN DOCENTE E INICIACIÓN A LA INVESTIGACIÓN EDUCATIVA: INGLÉS"/>
    <s v="GRUPO-A"/>
    <s v="GG de Innovación docente e iniciación a la investigación educativa: Inglés"/>
    <s v="2S"/>
    <n v="32877122"/>
    <s v="CANGA"/>
    <s v="ALONSO"/>
    <s v="ANDRÉS"/>
    <s v="CANGA ALONSO, ANDRÉS"/>
    <x v="0"/>
    <x v="0"/>
    <x v="0"/>
    <n v="0"/>
    <n v="1"/>
    <s v="ancanga"/>
    <s v="andres.canga@unirioja.es"/>
    <n v="3"/>
    <n v="3"/>
    <n v="504"/>
    <s v="PROFESOR TITULAR UNIVERSIDAD"/>
    <s v="C01"/>
    <s v="TIEMPO COMPLETO"/>
    <s v="2009-09-29 00:00:00.0"/>
    <s v="null"/>
    <s v="DF100243"/>
    <s v="PROFESOR TITULAR DE UNIVERSIDAD"/>
    <s v="R107"/>
    <x v="6"/>
    <n v="345"/>
    <s v="FILOLOGÍA INGLESA"/>
  </r>
  <r>
    <x v="33"/>
    <n v="9414088"/>
    <x v="6"/>
    <n v="264401000"/>
    <s v="264401R"/>
    <s v="GRUPO-A"/>
    <s v="Prácticum en la especialidad de Inglés"/>
    <s v="GR"/>
    <s v="GRUPO REDUCIDO"/>
    <s v="264401R"/>
    <s v="CT/CT DE PRÁCTICUM EN LENGUA EXTRANJERA / TRABAJO FIN MÁSTER"/>
    <s v="GRUPO-A"/>
    <s v="GR de PRÁCTICUM EN LA ESPECIALIDAD DE INGLÉS"/>
    <s v="2S"/>
    <n v="9414088"/>
    <s v="TABOADA"/>
    <s v="FERRERO"/>
    <s v="CAROLINA"/>
    <s v="TABOADA FERRERO, CAROLINA"/>
    <x v="0"/>
    <x v="1"/>
    <x v="0"/>
    <n v="0"/>
    <n v="0"/>
    <s v="cataboad"/>
    <s v="carolina.taboada@unirioja.es"/>
    <n v="0.7"/>
    <n v="0.7"/>
    <n v="504"/>
    <s v="PROFESOR TITULAR UNIVERSIDAD"/>
    <s v="C01"/>
    <s v="TIEMPO COMPLETO"/>
    <s v="2008-09-30 00:00:00.0"/>
    <s v="null"/>
    <s v="DF100228"/>
    <s v="PROFESOR TITULAR DE UNIVERSIDAD INTERINO"/>
    <s v="R107"/>
    <x v="6"/>
    <n v="345"/>
    <s v="FILOLOGÍA INGLESA"/>
  </r>
  <r>
    <x v="33"/>
    <n v="16498683"/>
    <x v="6"/>
    <n v="264401000"/>
    <s v="264401R"/>
    <s v="GRUPO-A"/>
    <s v="Prácticum en la especialidad de Inglés"/>
    <s v="GR"/>
    <s v="GRUPO REDUCIDO"/>
    <s v="264401R"/>
    <s v="CT/CT DE PRÁCTICUM EN LENGUA EXTRANJERA / TRABAJO FIN MÁSTER"/>
    <s v="GRUPO-A"/>
    <s v="GR de PRÁCTICUM EN LA ESPECIALIDAD DE INGLÉS"/>
    <s v="2S"/>
    <n v="16498683"/>
    <s v="JIMÉNEZ"/>
    <s v="CATALÁN"/>
    <s v="ROSA MARÍA"/>
    <s v="JIMÉNEZ CATALÁN, ROSA MARÍA"/>
    <x v="1"/>
    <x v="1"/>
    <x v="0"/>
    <n v="5"/>
    <n v="4"/>
    <s v="rmjimene"/>
    <s v="rosa.jimenez@unirioja.es"/>
    <n v="0.7"/>
    <n v="0.7"/>
    <n v="500"/>
    <s v="CATEDRATICO DE UNIVERSIDAD"/>
    <s v="01R"/>
    <s v="TIEMPO COMPLETO REDUCIDO"/>
    <s v="2016-04-15 00:00:00.0"/>
    <s v="null"/>
    <s v="DF100328"/>
    <s v="CATEDRÁTICO DE UNIVERSIDAD"/>
    <s v="R107"/>
    <x v="6"/>
    <n v="345"/>
    <s v="FILOLOGÍA INGLESA"/>
  </r>
  <r>
    <x v="33"/>
    <n v="16520166"/>
    <x v="6"/>
    <n v="264401000"/>
    <s v="264401R"/>
    <s v="GRUPO-A"/>
    <s v="Prácticum en la especialidad de Inglés"/>
    <s v="GR"/>
    <s v="GRUPO REDUCIDO"/>
    <s v="264401R"/>
    <s v="CT/CT DE PRÁCTICUM EN LENGUA EXTRANJERA / TRABAJO FIN MÁSTER"/>
    <s v="GRUPO-A"/>
    <s v="GR de PRÁCTICUM EN LA ESPECIALIDAD DE INGLÉS"/>
    <s v="2S"/>
    <n v="16520166"/>
    <s v="SANTANA"/>
    <s v="MARTÍNEZ"/>
    <s v="PEDRO"/>
    <s v="SANTANA MARTÍNEZ, PEDRO"/>
    <x v="1"/>
    <x v="0"/>
    <x v="0"/>
    <n v="6"/>
    <n v="1"/>
    <s v="psantana"/>
    <s v="pedro.santana@unirioja.es"/>
    <n v="2.8"/>
    <n v="2.8"/>
    <n v="504"/>
    <s v="PROFESOR TITULAR UNIVERSIDAD"/>
    <s v="01A"/>
    <s v="TIEMPO COMPLETO AMPLIADO"/>
    <s v="2012-09-01 00:00:00.0"/>
    <s v="null"/>
    <s v="DF31690"/>
    <s v="TITULAR DE UNIVERSIDAD"/>
    <s v="R107"/>
    <x v="6"/>
    <n v="345"/>
    <s v="FILOLOGÍA INGLESA"/>
  </r>
  <r>
    <x v="33"/>
    <n v="16605769"/>
    <x v="6"/>
    <n v="264401000"/>
    <s v="264401R"/>
    <s v="GRUPO-A"/>
    <s v="Prácticum en la especialidad de Inglés"/>
    <s v="GR"/>
    <s v="GRUPO REDUCIDO"/>
    <s v="264401R"/>
    <s v="CT/CT DE PRÁCTICUM EN LENGUA EXTRANJERA / TRABAJO FIN MÁSTER"/>
    <s v="GRUPO-A"/>
    <s v="GR de PRÁCTICUM EN LA ESPECIALIDAD DE INGLÉS"/>
    <s v="2S"/>
    <n v="16605769"/>
    <s v="LACALLE"/>
    <s v="PALACIOS"/>
    <s v="MIGUEL"/>
    <s v="LACALLE PALACIOS, MIGUEL"/>
    <x v="1"/>
    <x v="0"/>
    <x v="1"/>
    <n v="0"/>
    <n v="0"/>
    <s v="milacall"/>
    <s v="miguel.lacalle@unirioja.es"/>
    <n v="1.4"/>
    <n v="1.4"/>
    <n v="536"/>
    <s v="PROFESOR INTERINO"/>
    <s v="C01"/>
    <s v="TIEMPO COMPLETO"/>
    <s v="2017-09-15 00:00:00.0"/>
    <s v="null"/>
    <s v="PI101259"/>
    <s v="PROFESOR CONTRATADO INTERINO"/>
    <s v="R107"/>
    <x v="6"/>
    <n v="345"/>
    <s v="FILOLOGÍA INGLESA"/>
  </r>
  <r>
    <x v="33"/>
    <n v="16620378"/>
    <x v="6"/>
    <n v="264401000"/>
    <s v="264401R"/>
    <s v="GRUPO-A"/>
    <s v="Prácticum en la especialidad de Inglés"/>
    <s v="GR"/>
    <s v="GRUPO REDUCIDO"/>
    <s v="264401R"/>
    <s v="CT/CT DE PRÁCTICUM EN LENGUA EXTRANJERA / TRABAJO FIN MÁSTER"/>
    <s v="GRUPO-A"/>
    <s v="GR de PRÁCTICUM EN LA ESPECIALIDAD DE INGLÉS"/>
    <s v="2S"/>
    <n v="16620378"/>
    <s v="MATEO"/>
    <s v="MENDAZA"/>
    <s v="RAQUEL"/>
    <s v="MATEO MENDAZA, RAQUEL"/>
    <x v="1"/>
    <x v="0"/>
    <x v="0"/>
    <n v="0"/>
    <n v="0"/>
    <s v="ramatem"/>
    <s v="raquel.mateo@unirioja.es"/>
    <n v="2.1"/>
    <n v="2.1"/>
    <n v="536"/>
    <s v="PROFESOR INTERINO"/>
    <s v="C01"/>
    <s v="TIEMPO COMPLETO"/>
    <s v="2018-09-18 00:00:00.0"/>
    <s v="2019-09-14 00:00:00.0"/>
    <s v="PI101415"/>
    <s v="PROFESOR CONTRATADO INTERINO"/>
    <s v="R107"/>
    <x v="6"/>
    <n v="345"/>
    <s v="FILOLOGÍA INGLESA"/>
  </r>
  <r>
    <x v="33"/>
    <n v="16626763"/>
    <x v="6"/>
    <n v="264401000"/>
    <s v="264401R"/>
    <s v="GRUPO-A"/>
    <s v="Prácticum en la especialidad de Inglés"/>
    <s v="GR"/>
    <s v="GRUPO REDUCIDO"/>
    <s v="264401R"/>
    <s v="CT/CT DE PRÁCTICUM EN LENGUA EXTRANJERA / TRABAJO FIN MÁSTER"/>
    <s v="GRUPO-A"/>
    <s v="GR de PRÁCTICUM EN LA ESPECIALIDAD DE INGLÉS"/>
    <s v="2S"/>
    <n v="16626763"/>
    <s v="OJANGUREN"/>
    <s v="LÓPEZ"/>
    <s v="ANA ELVIRA"/>
    <s v="OJANGUREN LÓPEZ, ANA ELVIRA"/>
    <x v="1"/>
    <x v="0"/>
    <x v="1"/>
    <n v="0"/>
    <n v="0"/>
    <s v="anojangu"/>
    <s v="ana-elvira.ojanguren@unirioja.es"/>
    <n v="0.7"/>
    <n v="0.7"/>
    <n v="536"/>
    <s v="PROFESOR INTERINO"/>
    <s v="C01"/>
    <s v="TIEMPO COMPLETO"/>
    <s v="2019-01-29 00:00:00.0"/>
    <s v="null"/>
    <s v="PI101370"/>
    <s v="PROFESOR CONTRATADO INTERINO"/>
    <s v="R107"/>
    <x v="6"/>
    <n v="345"/>
    <s v="FILOLOGÍA INGLESA"/>
  </r>
  <r>
    <x v="33"/>
    <n v="47106053"/>
    <x v="6"/>
    <n v="264401000"/>
    <s v="264401R"/>
    <s v="GRUPO-A"/>
    <s v="Prácticum en la especialidad de Inglés"/>
    <s v="GR"/>
    <s v="GRUPO REDUCIDO"/>
    <s v="264401R"/>
    <s v="CT/CT DE PRÁCTICUM EN LENGUA EXTRANJERA / TRABAJO FIN MÁSTER"/>
    <s v="GRUPO-A"/>
    <s v="GR de PRÁCTICUM EN LA ESPECIALIDAD DE INGLÉS"/>
    <s v="2S"/>
    <n v="47106053"/>
    <s v="FIDALGO"/>
    <s v="ALLO"/>
    <s v="LUISA"/>
    <s v="FIDALGO ALLO, LUISA"/>
    <x v="1"/>
    <x v="0"/>
    <x v="0"/>
    <n v="0"/>
    <n v="0"/>
    <s v="lufidalg"/>
    <s v="luisa.fidalgoa@unirioja.es"/>
    <n v="2.1"/>
    <n v="2.1"/>
    <n v="536"/>
    <s v="PROFESOR INTERINO"/>
    <s v="C01"/>
    <s v="TIEMPO COMPLETO"/>
    <s v="2017-09-15 00:00:00.0"/>
    <s v="null"/>
    <s v="PI101261"/>
    <s v="PROFESOR CONTRATADO INTERINO"/>
    <s v="R107"/>
    <x v="6"/>
    <n v="345"/>
    <s v="FILOLOGÍA INGLESA"/>
  </r>
  <r>
    <x v="33"/>
    <n v="50842132"/>
    <x v="6"/>
    <n v="264401000"/>
    <s v="264401R"/>
    <s v="GRUPO-A"/>
    <s v="Prácticum en la especialidad de Inglés"/>
    <s v="GR"/>
    <s v="GRUPO REDUCIDO"/>
    <s v="264401R"/>
    <s v="CT/CT DE PRÁCTICUM EN LENGUA EXTRANJERA / TRABAJO FIN MÁSTER"/>
    <s v="GRUPO-A"/>
    <s v="GR de PRÁCTICUM EN LA ESPECIALIDAD DE INGLÉS"/>
    <s v="2S"/>
    <n v="50842132"/>
    <s v="GAVELA"/>
    <s v="GARCÍA"/>
    <s v="DELIA DEL PILAR"/>
    <s v="GAVELA GARCÍA, DELIA DEL PILAR"/>
    <x v="0"/>
    <x v="0"/>
    <x v="0"/>
    <n v="1"/>
    <n v="1"/>
    <s v="degavela"/>
    <s v="delia.gavela@unirioja.es"/>
    <n v="0"/>
    <n v="0"/>
    <n v="504"/>
    <s v="PROFESOR TITULAR UNIVERSIDAD"/>
    <s v="C01"/>
    <s v="TIEMPO COMPLETO"/>
    <s v="2017-09-15 00:00:00.0"/>
    <s v="null"/>
    <s v="DF100302"/>
    <s v="PROFESOR TITULAR DE UNIVERSIDAD"/>
    <s v="R106"/>
    <x v="5"/>
    <n v="195"/>
    <s v="DIDÁCTICA DE LA LENGUA Y LA LITERATURA"/>
  </r>
  <r>
    <x v="33"/>
    <n v="72692212"/>
    <x v="6"/>
    <n v="264401000"/>
    <s v="264401R"/>
    <s v="GRUPO-A"/>
    <s v="Prácticum en la especialidad de Inglés"/>
    <s v="GR"/>
    <s v="GRUPO REDUCIDO"/>
    <s v="264401R"/>
    <s v="CT/CT DE PRÁCTICUM EN LENGUA EXTRANJERA / TRABAJO FIN MÁSTER"/>
    <s v="GRUPO-A"/>
    <s v="GR de PRÁCTICUM EN LA ESPECIALIDAD DE INGLÉS"/>
    <s v="2S"/>
    <n v="72692212"/>
    <s v="IZA"/>
    <s v="ERVITI"/>
    <s v="ANEIDER"/>
    <s v="IZA ERVITI, ANEIDER"/>
    <x v="0"/>
    <x v="0"/>
    <x v="0"/>
    <n v="1"/>
    <n v="0"/>
    <s v="aniza"/>
    <s v="aneider.izae@unirioja.es"/>
    <n v="2.1"/>
    <n v="2.1"/>
    <n v="536"/>
    <s v="PROFESOR INTERINO"/>
    <s v="C01"/>
    <s v="TIEMPO COMPLETO"/>
    <s v="2015-12-22 00:00:00.0"/>
    <s v="null"/>
    <s v="PI101034"/>
    <s v="PROFESOR CONTRATADO INTERINO"/>
    <s v="R107"/>
    <x v="6"/>
    <n v="345"/>
    <s v="FILOLOGÍA INGLESA"/>
  </r>
  <r>
    <x v="34"/>
    <n v="16603653"/>
    <x v="6"/>
    <n v="265204000"/>
    <s v="265204G"/>
    <s v="GRUPO-A"/>
    <s v="Complementos para la formación disciplinar. Lengua Castellana y Literatura"/>
    <s v="GG"/>
    <s v="GRUPO GRANDE"/>
    <s v="265204G"/>
    <s v="GG COMPLEMENTOS PARA LA FORMACIÓN DISCIPLINAR: LENGUA CASTELLANA Y LITERATU"/>
    <s v="GRUPO-A"/>
    <s v="GG de Complementos para la formación disciplinar. Lengua Castellana y Liter"/>
    <s v="1S"/>
    <n v="16603653"/>
    <s v="LÁZARO"/>
    <s v="NISO"/>
    <s v="REBECA"/>
    <s v="LÁZARO NISO, REBECA"/>
    <x v="0"/>
    <x v="0"/>
    <x v="0"/>
    <n v="0"/>
    <n v="0"/>
    <s v="relazaro"/>
    <s v="rebeca.lazaro@unirioja.es"/>
    <n v="3"/>
    <n v="3"/>
    <n v="536"/>
    <s v="PROFESOR INTERINO"/>
    <s v="C01"/>
    <s v="TIEMPO COMPLETO"/>
    <s v="2016-09-15 00:00:00.0"/>
    <s v="null"/>
    <s v="PI101114"/>
    <s v="PROFESOR CONTRATADO INTERINO"/>
    <s v="R106"/>
    <x v="5"/>
    <n v="195"/>
    <s v="DIDÁCTICA DE LA LENGUA Y LA LITERATURA"/>
  </r>
  <r>
    <x v="34"/>
    <n v="44445308"/>
    <x v="6"/>
    <n v="265204000"/>
    <s v="265204G"/>
    <s v="GRUPO-A"/>
    <s v="Complementos para la formación disciplinar. Lengua Castellana y Literatura"/>
    <s v="GG"/>
    <s v="GRUPO GRANDE"/>
    <s v="265204G"/>
    <s v="GG COMPLEMENTOS PARA LA FORMACIÓN DISCIPLINAR: LENGUA CASTELLANA Y LITERATU"/>
    <s v="GRUPO-A"/>
    <s v="GG de Complementos para la formación disciplinar. Lengua Castellana y Liter"/>
    <s v="1S"/>
    <n v="44445308"/>
    <s v="VILA"/>
    <s v="CARNEIRO"/>
    <s v="ZAIDA"/>
    <s v="VILA CARNEIRO, ZAIDA"/>
    <x v="0"/>
    <x v="1"/>
    <x v="1"/>
    <m/>
    <m/>
    <s v="zavila"/>
    <s v="zaida.vila@unirioja.es"/>
    <n v="0"/>
    <n v="0"/>
    <n v="536"/>
    <s v="PROFESOR INTERINO"/>
    <s v="C01"/>
    <s v="TIEMPO COMPLETO"/>
    <s v="2013-09-16 00:00:00.0"/>
    <s v="2019-01-28 00:00:00.0"/>
    <s v="PI100911"/>
    <s v="PROFESOR CONTRATADO INTERINO"/>
    <s v="R106"/>
    <x v="5"/>
    <n v="195"/>
    <s v="DIDÁCTICA DE LA LENGUA Y LA LITERATURA"/>
  </r>
  <r>
    <x v="34"/>
    <n v="16535214"/>
    <x v="6"/>
    <n v="265205000"/>
    <s v="265205G"/>
    <s v="GRUPO-A"/>
    <s v="Aprendizaje y enseñanza de la Lengua Castellana y Literatura"/>
    <s v="GG"/>
    <s v="GRUPO GRANDE"/>
    <s v="265205G"/>
    <s v="GG APRENDIZAJE Y ENSEÑANZA DE LA LENGUA CASTELLANA Y LITERATURA"/>
    <s v="GRUPO-A"/>
    <s v="GG de Aprendizaje y enseñanza de la Lengua Castellana y Literatura"/>
    <s v="AN"/>
    <n v="16535214"/>
    <s v="MARTÍNEZ"/>
    <s v="EZQUERRO"/>
    <s v="AURORA"/>
    <s v="MARTÍNEZ EZQUERRO, AURORA"/>
    <x v="0"/>
    <x v="0"/>
    <x v="0"/>
    <n v="0"/>
    <n v="1"/>
    <s v="aumarte"/>
    <s v="aurora.martinez@unirioja.es"/>
    <n v="4.5"/>
    <n v="4.5"/>
    <n v="504"/>
    <s v="PROFESOR TITULAR UNIVERSIDAD"/>
    <s v="C01"/>
    <s v="TIEMPO COMPLETO"/>
    <s v="2011-09-01 00:00:00.0"/>
    <s v="null"/>
    <s v="DF100303"/>
    <s v="PROFESOR TITULAR DE UNIVERSIDAD"/>
    <s v="R106"/>
    <x v="5"/>
    <n v="195"/>
    <s v="DIDÁCTICA DE LA LENGUA Y LA LITERATURA"/>
  </r>
  <r>
    <x v="34"/>
    <n v="33437205"/>
    <x v="6"/>
    <n v="265205000"/>
    <s v="265205G"/>
    <s v="GRUPO-A"/>
    <s v="Aprendizaje y enseñanza de la Lengua Castellana y Literatura"/>
    <s v="GG"/>
    <s v="GRUPO GRANDE"/>
    <s v="265205G"/>
    <s v="GG APRENDIZAJE Y ENSEÑANZA DE LA LENGUA CASTELLANA Y LITERATURA"/>
    <s v="GRUPO-A"/>
    <s v="GG de Aprendizaje y enseñanza de la Lengua Castellana y Literatura"/>
    <s v="AN"/>
    <n v="33437205"/>
    <s v="ESCUDERO"/>
    <s v="BAZTAN"/>
    <s v="JUAN MANUEL"/>
    <s v="ESCUDERO BAZTAN, JUAN MANUEL"/>
    <x v="1"/>
    <x v="0"/>
    <x v="0"/>
    <n v="0"/>
    <n v="0"/>
    <s v="juescude"/>
    <s v="juan-manuel.escudero@unirioja.es"/>
    <n v="1"/>
    <n v="1"/>
    <n v="534"/>
    <s v="CONTRATADO DOCTOR -TIPO 1"/>
    <s v="C01"/>
    <s v="TIEMPO COMPLETO"/>
    <s v="2019-02-01 00:00:00.0"/>
    <s v="null"/>
    <s v="PI100711"/>
    <s v="PROFESOR CONTRATADO DOCTOR -TIPO 1"/>
    <s v="R106"/>
    <x v="5"/>
    <n v="195"/>
    <s v="DIDÁCTICA DE LA LENGUA Y LA LITERATURA"/>
  </r>
  <r>
    <x v="34"/>
    <n v="50842132"/>
    <x v="6"/>
    <n v="265205000"/>
    <s v="265205G"/>
    <s v="GRUPO-A"/>
    <s v="Aprendizaje y enseñanza de la Lengua Castellana y Literatura"/>
    <s v="GG"/>
    <s v="GRUPO GRANDE"/>
    <s v="265205G"/>
    <s v="GG APRENDIZAJE Y ENSEÑANZA DE LA LENGUA CASTELLANA Y LITERATURA"/>
    <s v="GRUPO-A"/>
    <s v="GG de Aprendizaje y enseñanza de la Lengua Castellana y Literatura"/>
    <s v="AN"/>
    <n v="50842132"/>
    <s v="GAVELA"/>
    <s v="GARCÍA"/>
    <s v="DELIA DEL PILAR"/>
    <s v="GAVELA GARCÍA, DELIA DEL PILAR"/>
    <x v="0"/>
    <x v="0"/>
    <x v="0"/>
    <n v="1"/>
    <n v="1"/>
    <s v="degavela"/>
    <s v="delia.gavela@unirioja.es"/>
    <n v="2"/>
    <n v="2"/>
    <n v="504"/>
    <s v="PROFESOR TITULAR UNIVERSIDAD"/>
    <s v="C01"/>
    <s v="TIEMPO COMPLETO"/>
    <s v="2017-09-15 00:00:00.0"/>
    <s v="null"/>
    <s v="DF100302"/>
    <s v="PROFESOR TITULAR DE UNIVERSIDAD"/>
    <s v="R106"/>
    <x v="5"/>
    <n v="195"/>
    <s v="DIDÁCTICA DE LA LENGUA Y LA LITERATURA"/>
  </r>
  <r>
    <x v="34"/>
    <n v="16556358"/>
    <x v="6"/>
    <n v="265401000"/>
    <s v="265401R"/>
    <s v="GRUPO-A"/>
    <s v="Prácticum en la especialidad de Lengua Castellana y Literatura"/>
    <s v="GR"/>
    <s v="GRUPO REDUCIDO"/>
    <s v="265401R"/>
    <s v="GR DE PRÁCTICUM EN LENGUA CASTELLANA Y LITERATURA / TRABAJO FIN MÁSTER"/>
    <s v="GRUPO-A"/>
    <s v="GR de PRÁCTICUM EN LA ESPECIALIDAD DE LENGUA CASTELLANA Y LITERATURA"/>
    <s v="2S"/>
    <n v="16556358"/>
    <s v="SILVESTRE"/>
    <s v="SALAS"/>
    <s v="MARÍA DEL SOL"/>
    <s v="SILVESTRE SALAS, MARÍA DEL SOL"/>
    <x v="1"/>
    <x v="0"/>
    <x v="0"/>
    <n v="2"/>
    <n v="0"/>
    <s v="masilves"/>
    <s v="marysol.silvestre@unirioja.es"/>
    <n v="2.1"/>
    <n v="2.1"/>
    <n v="536"/>
    <s v="PROFESOR INTERINO"/>
    <s v="C01"/>
    <s v="TIEMPO COMPLETO"/>
    <s v="2013-09-16 00:00:00.0"/>
    <s v="null"/>
    <s v="PI100910"/>
    <s v="PROFESOR CONTRATADO INTERINO"/>
    <s v="R106"/>
    <x v="5"/>
    <n v="195"/>
    <s v="DIDÁCTICA DE LA LENGUA Y LA LITERATURA"/>
  </r>
  <r>
    <x v="34"/>
    <n v="16581906"/>
    <x v="6"/>
    <n v="265401000"/>
    <s v="265401R"/>
    <s v="GRUPO-A"/>
    <s v="Prácticum en la especialidad de Lengua Castellana y Literatura"/>
    <s v="GR"/>
    <s v="GRUPO REDUCIDO"/>
    <s v="265401R"/>
    <s v="GR DE PRÁCTICUM EN LENGUA CASTELLANA Y LITERATURA / TRABAJO FIN MÁSTER"/>
    <s v="GRUPO-A"/>
    <s v="GR de PRÁCTICUM EN LA ESPECIALIDAD DE LENGUA CASTELLANA Y LITERATURA"/>
    <s v="2S"/>
    <n v="16581906"/>
    <s v="SAMPEDRO"/>
    <s v="PASCUAL"/>
    <s v="SIMÓN"/>
    <s v="SAMPEDRO PASCUAL, SIMÓN"/>
    <x v="0"/>
    <x v="1"/>
    <x v="0"/>
    <n v="0"/>
    <n v="0"/>
    <s v="sisamped"/>
    <s v="simon.sampedro@unirioja.es"/>
    <n v="0.7"/>
    <n v="0.7"/>
    <n v="536"/>
    <s v="PROFESOR INTERINO"/>
    <s v="C01"/>
    <s v="TIEMPO COMPLETO"/>
    <s v="2018-09-17 00:00:00.0"/>
    <s v="null"/>
    <s v="PI101363"/>
    <s v="PROFESOR CONTRATADO INTERINO TC"/>
    <s v="R106"/>
    <x v="5"/>
    <n v="195"/>
    <s v="DIDÁCTICA DE LA LENGUA Y LA LITERATURA"/>
  </r>
  <r>
    <x v="35"/>
    <n v="16552126"/>
    <x v="6"/>
    <n v="266204000"/>
    <s v="266204G"/>
    <s v="GRUPO-A"/>
    <s v="Complementos para la formación disciplinar. Matemáticas"/>
    <s v="GG"/>
    <s v="GRUPO GRANDE"/>
    <s v="266204G"/>
    <s v="GG COMPLEMENTOS PARA LA FORMACIÓN DISCIPLINAR. MATEMÁTICAS"/>
    <s v="GRUPO-A"/>
    <s v="GG de Complementos para la formación disciplinar. Matemáticas"/>
    <s v="1S"/>
    <n v="16552126"/>
    <s v="CASTELLANOS"/>
    <s v="FONSECA"/>
    <s v="ROBERTO"/>
    <s v="CASTELLANOS FONSECA, ROBERTO"/>
    <x v="0"/>
    <x v="1"/>
    <x v="0"/>
    <n v="0"/>
    <n v="0"/>
    <s v="rocastel"/>
    <s v="roberto.castellanos@unirioja.es"/>
    <n v="1.5"/>
    <n v="1.5"/>
    <n v="532"/>
    <s v="LABORAL DOCENTE-ASOCIADO"/>
    <s v="P02"/>
    <s v="TIEMPO PARCIAL (2+2 HORAS)"/>
    <s v="2015-09-15 00:00:00.0"/>
    <s v="2019-09-14 00:00:00.0"/>
    <s v="PI101047"/>
    <s v="PROFESOR ASOCIADO"/>
    <s v="R111"/>
    <x v="7"/>
    <n v="200"/>
    <s v="DIDÁCTICA DE LA MATEMÁTICA"/>
  </r>
  <r>
    <x v="35"/>
    <n v="17835356"/>
    <x v="6"/>
    <n v="266204000"/>
    <s v="266204G"/>
    <s v="GRUPO-A"/>
    <s v="Complementos para la formación disciplinar. Matemáticas"/>
    <s v="GG"/>
    <s v="GRUPO GRANDE"/>
    <s v="266204G"/>
    <s v="GG COMPLEMENTOS PARA LA FORMACIÓN DISCIPLINAR. MATEMÁTICAS"/>
    <s v="GRUPO-A"/>
    <s v="GG de Complementos para la formación disciplinar. Matemáticas"/>
    <s v="1S"/>
    <n v="17835356"/>
    <s v="ESPAÑOL"/>
    <s v="GONZÁLEZ"/>
    <s v="LUIS"/>
    <s v="ESPAÑOL GONZÁLEZ, LUIS"/>
    <x v="1"/>
    <x v="1"/>
    <x v="0"/>
    <n v="6"/>
    <n v="1"/>
    <s v="lespanol"/>
    <s v="luis.espanol@unirioja.es"/>
    <n v="1.5"/>
    <n v="1.5"/>
    <n v="504"/>
    <s v="PROFESOR TITULAR UNIVERSIDAD"/>
    <s v="01A"/>
    <s v="TIEMPO COMPLETO AMPLIADO"/>
    <s v="2012-09-01 00:00:00.0"/>
    <s v="null"/>
    <s v="DF32213"/>
    <s v="TITULAR DE UNIVERSIDAD"/>
    <s v="R111"/>
    <x v="7"/>
    <n v="440"/>
    <s v="GEOMETRÍA Y TOPOLOGÍA"/>
  </r>
  <r>
    <x v="35"/>
    <n v="16560638"/>
    <x v="6"/>
    <n v="266205000"/>
    <s v="266205G"/>
    <s v="GRUPO-A"/>
    <s v="Aprendizaje y enseñanza de las Matemáticas"/>
    <s v="GG"/>
    <s v="GRUPO GRANDE"/>
    <s v="266205G"/>
    <s v="GG APRENDIZAJE Y ENSEÑANZA DE LAS MATEMÁTICAS"/>
    <s v="GRUPO-A"/>
    <s v="GG de Aprendizaje y enseñanza de las Matemáticas"/>
    <s v="AN"/>
    <n v="16560638"/>
    <s v="JIMÉNEZ"/>
    <s v="GESTAL"/>
    <s v="CLARA"/>
    <s v="JIMÉNEZ GESTAL, CLARA"/>
    <x v="1"/>
    <x v="0"/>
    <x v="0"/>
    <n v="0"/>
    <n v="0"/>
    <s v="clajimenez"/>
    <s v="clara.jimenez@unirioja.es"/>
    <n v="5"/>
    <n v="5"/>
    <s v="A-0504"/>
    <s v="PROFESOR TITULAR UNIVERSIDAD"/>
    <s v="C01"/>
    <s v="TIEMPO COMPLETO"/>
    <s v="2010-09-01 00:00:00.0"/>
    <s v="null"/>
    <s v="DF100275"/>
    <s v="PROFESOR TITULAR INTERINO"/>
    <s v="R111"/>
    <x v="7"/>
    <n v="200"/>
    <s v="DIDÁCTICA DE LA MATEMÁTICA"/>
  </r>
  <r>
    <x v="35"/>
    <n v="16612389"/>
    <x v="6"/>
    <n v="266205000"/>
    <s v="266205G"/>
    <s v="GRUPO-A"/>
    <s v="Aprendizaje y enseñanza de las Matemáticas"/>
    <s v="GG"/>
    <s v="GRUPO GRANDE"/>
    <s v="266205G"/>
    <s v="GG APRENDIZAJE Y ENSEÑANZA DE LAS MATEMÁTICAS"/>
    <s v="GRUPO-A"/>
    <s v="GG de Aprendizaje y enseñanza de las Matemáticas"/>
    <s v="AN"/>
    <n v="16612389"/>
    <s v="MAGREÑÁN"/>
    <s v="RUIZ"/>
    <s v="ÁNGEL ALBERTO"/>
    <s v="MAGREÑÁN RUIZ, ÁNGEL ALBERTO"/>
    <x v="1"/>
    <x v="0"/>
    <x v="0"/>
    <n v="0"/>
    <n v="0"/>
    <s v="anmagren"/>
    <s v="angel-alberto.magrenan@unirioja.es"/>
    <n v="2.5"/>
    <n v="2.5"/>
    <n v="536"/>
    <s v="PROFESOR INTERINO"/>
    <s v="C01"/>
    <s v="TIEMPO COMPLETO"/>
    <s v="2018-09-17 00:00:00.0"/>
    <s v="null"/>
    <s v="PI101383"/>
    <s v="PROFESOR CONTRATADO INTERINO"/>
    <s v="R111"/>
    <x v="7"/>
    <n v="200"/>
    <s v="DIDÁCTICA DE LA MATEMÁTICA"/>
  </r>
  <r>
    <x v="35"/>
    <n v="43187774"/>
    <x v="6"/>
    <n v="266205000"/>
    <s v="266205R"/>
    <s v="GRUPO-A1"/>
    <s v="Aprendizaje y enseñanza de las Matemáticas"/>
    <s v="GR"/>
    <s v="GRUPO REDUCIDO"/>
    <s v="266205R"/>
    <s v="GRUPO REDUCIDO DE APRENDIZAJE Y ENSEÑANZA DE LAS MATEMÁTICAS"/>
    <s v="GRUPO-A1"/>
    <s v="GR de APRENDIZAJE Y ENSEÑANZA DE LAS MATEMÁTICAS"/>
    <s v="AN"/>
    <n v="43187774"/>
    <s v="ROTGER"/>
    <s v="GARCÍA"/>
    <s v="LUCÍA"/>
    <s v="ROTGER GARCÍA, LUCÍA"/>
    <x v="1"/>
    <x v="0"/>
    <x v="1"/>
    <n v="0"/>
    <n v="0"/>
    <s v="lurotger"/>
    <s v="lucia.rotger@unirioja.es"/>
    <n v="6"/>
    <n v="6"/>
    <n v="536"/>
    <s v="PROFESOR INTERINO"/>
    <s v="C01"/>
    <s v="TIEMPO COMPLETO"/>
    <s v="2019-02-12 00:00:00.0"/>
    <s v="2019-09-14 00:00:00.0"/>
    <s v="PI101414"/>
    <s v="PROFESOR CONTRADO INTERINO"/>
    <s v="R111"/>
    <x v="7"/>
    <n v="5"/>
    <s v="ÁLGEBRA"/>
  </r>
  <r>
    <x v="35"/>
    <n v="16620864"/>
    <x v="6"/>
    <n v="266401000"/>
    <s v="266401R"/>
    <s v="GRUPO-A"/>
    <s v="Prácticum en la especialidad de Matemáticas"/>
    <s v="GR"/>
    <s v="GRUPO REDUCIDO"/>
    <s v="266401R"/>
    <s v="GR DE PRÁCTICUM EN MATEMÁTICAS / TRABAJO FIN MÁSTER"/>
    <s v="GRUPO-A"/>
    <s v="GR de PRÁCTICUM EN LA ESPECIALIDAD DE MATEMÁTICAS"/>
    <s v="2S"/>
    <n v="16620864"/>
    <s v="MARAÑÓN"/>
    <s v="GRANDES"/>
    <s v="MIGUEL"/>
    <s v="MARAÑÓN GRANDES, MIGUEL"/>
    <x v="1"/>
    <x v="1"/>
    <x v="1"/>
    <n v="0"/>
    <n v="0"/>
    <s v="mimarano"/>
    <s v="miguel.maranon@unirioja.es"/>
    <n v="0.7"/>
    <n v="0.7"/>
    <n v="532"/>
    <s v="LABORAL DOCENTE-ASOCIADO"/>
    <s v="P04"/>
    <s v="TIEMPO PARCIAL (4+4 HORAS)"/>
    <s v="2017-09-15 00:00:00.0"/>
    <s v="2019-09-14 00:00:00.0"/>
    <s v="PI101272"/>
    <s v="PROFESOR ASOCIADO"/>
    <s v="R111"/>
    <x v="7"/>
    <n v="200"/>
    <s v="DIDÁCTICA DE LA MATEMÁTICA"/>
  </r>
  <r>
    <x v="35"/>
    <n v="50842132"/>
    <x v="6"/>
    <n v="266401000"/>
    <s v="266401R"/>
    <s v="GRUPO-A"/>
    <s v="Prácticum en la especialidad de Matemáticas"/>
    <s v="GR"/>
    <s v="GRUPO REDUCIDO"/>
    <s v="266401R"/>
    <s v="GR DE PRÁCTICUM EN MATEMÁTICAS / TRABAJO FIN MÁSTER"/>
    <s v="GRUPO-A"/>
    <s v="GR de PRÁCTICUM EN LA ESPECIALIDAD DE MATEMÁTICAS"/>
    <s v="2S"/>
    <n v="50842132"/>
    <s v="GAVELA"/>
    <s v="GARCÍA"/>
    <s v="DELIA DEL PILAR"/>
    <s v="GAVELA GARCÍA, DELIA DEL PILAR"/>
    <x v="0"/>
    <x v="0"/>
    <x v="0"/>
    <n v="1"/>
    <n v="1"/>
    <s v="degavela"/>
    <s v="delia.gavela@unirioja.es"/>
    <n v="0"/>
    <n v="0"/>
    <n v="504"/>
    <s v="PROFESOR TITULAR UNIVERSIDAD"/>
    <s v="C01"/>
    <s v="TIEMPO COMPLETO"/>
    <s v="2017-09-15 00:00:00.0"/>
    <s v="null"/>
    <s v="DF100302"/>
    <s v="PROFESOR TITULAR DE UNIVERSIDAD"/>
    <s v="R106"/>
    <x v="5"/>
    <n v="195"/>
    <s v="DIDÁCTICA DE LA LENGUA Y LA LITERATURA"/>
  </r>
  <r>
    <x v="35"/>
    <n v="73587035"/>
    <x v="6"/>
    <n v="266401000"/>
    <s v="266401R"/>
    <s v="GRUPO-A"/>
    <s v="Prácticum en la especialidad de Matemáticas"/>
    <s v="GR"/>
    <s v="GRUPO REDUCIDO"/>
    <s v="266401R"/>
    <s v="GR DE PRÁCTICUM EN MATEMÁTICAS / TRABAJO FIN MÁSTER"/>
    <s v="GRUPO-A"/>
    <s v="GR de PRÁCTICUM EN LA ESPECIALIDAD DE MATEMÁTICAS"/>
    <s v="2S"/>
    <n v="73587035"/>
    <s v="RIBERA"/>
    <s v="PUCHADES"/>
    <s v="JUAN MIGUEL"/>
    <s v="RIBERA PUCHADES, JUAN MIGUEL"/>
    <x v="1"/>
    <x v="0"/>
    <x v="0"/>
    <n v="0"/>
    <n v="0"/>
    <s v="juribera"/>
    <s v="juan-miguel.ribera@unirioja.es"/>
    <n v="2.1"/>
    <n v="2.1"/>
    <n v="504"/>
    <s v="PROFESOR TITULAR UNIVERSIDAD"/>
    <s v="C01"/>
    <s v="TIEMPO COMPLETO"/>
    <s v="2017-09-15 00:00:00.0"/>
    <s v="null"/>
    <s v="DF100341"/>
    <s v="PROFEESOR TITULAR DE UNIVERSIDAD"/>
    <s v="R111"/>
    <x v="7"/>
    <n v="200"/>
    <s v="DIDÁCTICA DE LA MATEMÁTICA"/>
  </r>
  <r>
    <x v="36"/>
    <n v="16553057"/>
    <x v="6"/>
    <n v="267204000"/>
    <s v="267204G"/>
    <s v="GRUPO-A"/>
    <s v="Complementos para la formación disciplinar. Tecnología"/>
    <s v="GG"/>
    <s v="GRUPO GRANDE"/>
    <s v="267204G"/>
    <s v="GG COMPLEMENTOS PARA LA FORMACIÓN DISCIPLINAR. TECNOLOGÍA"/>
    <s v="GRUPO-A"/>
    <s v="GG de Complementos para la formación disciplinar. Tecnología"/>
    <s v="1S"/>
    <n v="16553057"/>
    <s v="SÁENZ DIEZ"/>
    <s v="MURO"/>
    <s v="JUAN CARLOS"/>
    <s v="SÁENZ DIEZ MURO, JUAN CARLOS"/>
    <x v="0"/>
    <x v="0"/>
    <x v="0"/>
    <n v="4"/>
    <n v="0"/>
    <s v="jusaenzd"/>
    <s v="juan-carlos.saenz-diez@unirioja.es"/>
    <n v="1.5"/>
    <n v="1.5"/>
    <n v="504"/>
    <s v="PROFESOR TITULAR UNIVERSIDAD"/>
    <s v="C01"/>
    <s v="TIEMPO COMPLETO"/>
    <s v="2018-11-26 00:00:00.0"/>
    <s v="null"/>
    <s v="DF31811"/>
    <s v="TITULAR DE UNIVERSIDAD"/>
    <s v="R109"/>
    <x v="9"/>
    <n v="535"/>
    <s v="INGENIERÍA ELÉCTRICA"/>
  </r>
  <r>
    <x v="36"/>
    <n v="16583523"/>
    <x v="6"/>
    <n v="267204000"/>
    <s v="267204G"/>
    <s v="GRUPO-A"/>
    <s v="Complementos para la formación disciplinar. Tecnología"/>
    <s v="GG"/>
    <s v="GRUPO GRANDE"/>
    <s v="267204G"/>
    <s v="GG COMPLEMENTOS PARA LA FORMACIÓN DISCIPLINAR. TECNOLOGÍA"/>
    <s v="GRUPO-A"/>
    <s v="GG de Complementos para la formación disciplinar. Tecnología"/>
    <s v="1S"/>
    <n v="16583523"/>
    <s v="LÓPEZ"/>
    <s v="MARTÍNEZ"/>
    <s v="DIEGO"/>
    <s v="LÓPEZ MARTÍNEZ, DIEGO"/>
    <x v="1"/>
    <x v="0"/>
    <x v="1"/>
    <n v="0"/>
    <n v="0"/>
    <s v="dilopem"/>
    <s v="diego.lopez@unirioja.es"/>
    <n v="1.5"/>
    <n v="1.5"/>
    <n v="532"/>
    <s v="LABORAL DOCENTE-ASOCIADO"/>
    <s v="P03"/>
    <s v="TIEMPO PARCIAL (3+3 HORAS)"/>
    <s v="2018-10-11 00:00:00.0"/>
    <s v="2019-09-14 00:00:00.0"/>
    <s v="PI101442"/>
    <s v="PROFESOR ASOCIADO A TIEMPO PARCIAL 3+3"/>
    <s v="R110"/>
    <x v="10"/>
    <n v="545"/>
    <s v="INGENIERÍA MECÁNICA"/>
  </r>
  <r>
    <x v="36"/>
    <n v="16526587"/>
    <x v="6"/>
    <n v="267205000"/>
    <s v="267205G"/>
    <s v="GRUPO-A"/>
    <s v="Aprendizaje y enseñanza de la Tecnología"/>
    <s v="GG"/>
    <s v="GRUPO GRANDE"/>
    <s v="267205G"/>
    <s v="GG APRENDIZAJE Y ENSEÑANZA DE LA TECNOLOGÍA"/>
    <s v="GRUPO-A"/>
    <s v="GG de Aprendizaje y enseñanza de la Tecnología"/>
    <s v="AN"/>
    <n v="16526587"/>
    <s v="SANTAMARÍA"/>
    <s v="PEÑA"/>
    <s v="JACINTO"/>
    <s v="SANTAMARÍA PEÑA, JACINTO"/>
    <x v="1"/>
    <x v="0"/>
    <x v="0"/>
    <n v="4"/>
    <n v="1"/>
    <s v="jasanta"/>
    <s v="jacinto.santamaria@unirioja.es"/>
    <n v="1"/>
    <n v="1"/>
    <n v="504"/>
    <s v="PROFESOR TITULAR UNIVERSIDAD"/>
    <s v="C01"/>
    <s v="TIEMPO COMPLETO"/>
    <s v="2017-09-15 00:00:00.0"/>
    <s v="null"/>
    <s v="DF31894"/>
    <s v="TITULAR DE UNIVERSIDAD"/>
    <s v="R110"/>
    <x v="10"/>
    <n v="305"/>
    <s v="EXPRESIÓN GRÁFICA EN LA INGENIERÍA"/>
  </r>
  <r>
    <x v="36"/>
    <n v="16549519"/>
    <x v="6"/>
    <n v="267205000"/>
    <s v="267205G"/>
    <s v="GRUPO-A"/>
    <s v="Aprendizaje y enseñanza de la Tecnología"/>
    <s v="GG"/>
    <s v="GRUPO GRANDE"/>
    <s v="267205G"/>
    <s v="GG APRENDIZAJE Y ENSEÑANZA DE LA TECNOLOGÍA"/>
    <s v="GRUPO-A"/>
    <s v="GG de Aprendizaje y enseñanza de la Tecnología"/>
    <s v="AN"/>
    <n v="16549519"/>
    <s v="ZORZANO"/>
    <s v="MARTÍNEZ"/>
    <s v="ANTONIO MOISÉS"/>
    <s v="ZORZANO MARTÍNEZ, ANTONIO MOISÉS"/>
    <x v="1"/>
    <x v="0"/>
    <x v="0"/>
    <n v="4"/>
    <n v="0"/>
    <s v="azorzano"/>
    <s v="antonio.zorzano@unirioja.es"/>
    <n v="1.2"/>
    <n v="1.2"/>
    <s v="A-0504"/>
    <s v="PROFESOR TITULAR UNIVERSIDAD"/>
    <s v="01A"/>
    <s v="TIEMPO COMPLETO AMPLIADO"/>
    <s v="2012-09-01 00:00:00.0"/>
    <s v="null"/>
    <s v="DF31836"/>
    <s v="PROFESOR TITULAR DE UNIVERSIDAD"/>
    <s v="R109"/>
    <x v="9"/>
    <n v="785"/>
    <s v="TECNOLOGÍA ELECTRÓNICA"/>
  </r>
  <r>
    <x v="36"/>
    <n v="16551240"/>
    <x v="6"/>
    <n v="267205000"/>
    <s v="267205G"/>
    <s v="GRUPO-A"/>
    <s v="Aprendizaje y enseñanza de la Tecnología"/>
    <s v="GG"/>
    <s v="GRUPO GRANDE"/>
    <s v="267205G"/>
    <s v="GG APRENDIZAJE Y ENSEÑANZA DE LA TECNOLOGÍA"/>
    <s v="GRUPO-A"/>
    <s v="GG de Aprendizaje y enseñanza de la Tecnología"/>
    <s v="AN"/>
    <n v="16551240"/>
    <s v="CAPELLÁN"/>
    <s v="VILLACIÁN"/>
    <s v="CÁNDIDO"/>
    <s v="CAPELLÁN VILLACIÁN, CÁNDIDO"/>
    <x v="1"/>
    <x v="1"/>
    <x v="0"/>
    <n v="0"/>
    <n v="0"/>
    <s v="cacapell"/>
    <s v="candido.capellan@unirioja.es"/>
    <n v="1.3"/>
    <n v="1.3"/>
    <n v="536"/>
    <s v="PROFESOR INTERINO"/>
    <s v="C01"/>
    <s v="TIEMPO COMPLETO"/>
    <s v="2018-09-17 00:00:00.0"/>
    <s v="2019-04-09 00:00:00.0"/>
    <s v="PI101408"/>
    <s v="PROFESOR CONTRATADO INTERINO"/>
    <s v="R109"/>
    <x v="9"/>
    <n v="785"/>
    <s v="TECNOLOGÍA ELECTRÓNICA"/>
  </r>
  <r>
    <x v="36"/>
    <n v="78750288"/>
    <x v="6"/>
    <n v="267205000"/>
    <s v="267205G"/>
    <s v="GRUPO-A"/>
    <s v="Aprendizaje y enseñanza de la Tecnología"/>
    <s v="GG"/>
    <s v="GRUPO GRANDE"/>
    <s v="267205G"/>
    <s v="GG APRENDIZAJE Y ENSEÑANZA DE LA TECNOLOGÍA"/>
    <s v="GRUPO-A"/>
    <s v="GG de Aprendizaje y enseñanza de la Tecnología"/>
    <s v="AN"/>
    <n v="78750288"/>
    <s v="RICO"/>
    <s v="AZAGRA"/>
    <s v="JAVIER"/>
    <s v="RICO AZAGRA, JAVIER"/>
    <x v="0"/>
    <x v="0"/>
    <x v="0"/>
    <n v="1"/>
    <n v="0"/>
    <s v="jarico"/>
    <s v="javier.rico@unirioja.es"/>
    <n v="1"/>
    <n v="1"/>
    <n v="536"/>
    <s v="PROFESOR INTERINO"/>
    <s v="C01"/>
    <s v="TIEMPO COMPLETO"/>
    <s v="2010-09-01 00:00:00.0"/>
    <s v="null"/>
    <s v="PI100757"/>
    <s v="PROFESOR CONTRATADO INTERINO"/>
    <s v="R109"/>
    <x v="9"/>
    <n v="520"/>
    <s v="INGENIERÍA DE SISTEMAS Y AUTOMÁTICA"/>
  </r>
  <r>
    <x v="36"/>
    <n v="16508509"/>
    <x v="6"/>
    <n v="267205000"/>
    <s v="267205I"/>
    <s v="GRUPO-A1"/>
    <s v="Aprendizaje y enseñanza de la Tecnología"/>
    <s v="GI"/>
    <s v="GRUPO DE INFORMÁTICA"/>
    <s v="267205I"/>
    <s v="GI APRENDIZAJE Y ENSEÑANZA DE LA TECNOLOGÍA"/>
    <s v="GRUPO-A1"/>
    <s v="GI de Aprendizaje y enseñanza de la Tecnología"/>
    <s v="AN"/>
    <n v="16508509"/>
    <s v="JUÁREZ"/>
    <s v="CASTELLÓ"/>
    <s v="MANUEL CELSO"/>
    <s v="JUÁREZ CASTELLÓ, MANUEL CELSO"/>
    <x v="1"/>
    <x v="1"/>
    <x v="0"/>
    <n v="6"/>
    <n v="2"/>
    <s v="mcjuarez"/>
    <s v="manuel.juarez@unirioja.es"/>
    <n v="1"/>
    <n v="1"/>
    <n v="500"/>
    <s v="CATEDRATICO DE UNIVERSIDAD"/>
    <s v="C01"/>
    <s v="TIEMPO COMPLETO"/>
    <s v="2018-12-05 00:00:00.0"/>
    <s v="null"/>
    <s v="DF100377"/>
    <s v="CATEDRÁTICO DE UNIVERSIDAD"/>
    <s v="R110"/>
    <x v="10"/>
    <n v="590"/>
    <s v="MÁQUINAS Y MOTORES TÉRMICOS"/>
  </r>
  <r>
    <x v="36"/>
    <n v="16541690"/>
    <x v="6"/>
    <n v="267206000"/>
    <s v="267206G"/>
    <s v="GRUPO-A"/>
    <s v="Innovación docente e iniciación a la investigación educativa. Tecnología"/>
    <s v="GG"/>
    <s v="GRUPO GRANDE"/>
    <s v="267206G"/>
    <s v="GG INNOVACIÓN E INICIACIÓN A LA INVESTIGACIÓN EDUCATIVA. TECNOLOGÍA"/>
    <s v="GRUPO-A"/>
    <s v="GG de Innovación docente e iniciación a la investigación educativa. Tecnolo"/>
    <s v="2S"/>
    <n v="16541690"/>
    <s v="BRETÓN"/>
    <s v="RODRÍGUEZ"/>
    <s v="JAVIER"/>
    <s v="BRETÓN RODRÍGUEZ, JAVIER"/>
    <x v="1"/>
    <x v="1"/>
    <x v="1"/>
    <n v="5"/>
    <n v="0"/>
    <s v="jabreton"/>
    <s v="javier.breton@unirioja.es"/>
    <n v="1.5"/>
    <n v="1.5"/>
    <n v="506"/>
    <s v="PROFESOR TITULAR DE ESCUELA UNIVERSITARI"/>
    <s v="01A"/>
    <s v="TIEMPO COMPLETO AMPLIADO"/>
    <s v="2012-09-01 00:00:00.0"/>
    <s v="null"/>
    <s v="DF100087"/>
    <s v="TITULAR DE ESCUELA UNIVERSITARIA"/>
    <s v="R109"/>
    <x v="9"/>
    <n v="520"/>
    <s v="INGENIERÍA DE SISTEMAS Y AUTOMÁTICA"/>
  </r>
  <r>
    <x v="36"/>
    <n v="50842132"/>
    <x v="6"/>
    <n v="267401000"/>
    <s v="267401R"/>
    <s v="GRUPO-A"/>
    <s v="Prácticum en la especialidad de Tecnología"/>
    <s v="GR"/>
    <s v="GRUPO REDUCIDO"/>
    <s v="267401R"/>
    <s v="GR DE PRÁCTICUM EN TECNOLOGIA / TRABAJO FIN MÁSTER"/>
    <s v="GRUPO-A"/>
    <s v="GR de PRÁCTICUM EN LA ESPECIALIDAD DE TECNOLOGÍA"/>
    <s v="2S"/>
    <n v="50842132"/>
    <s v="GAVELA"/>
    <s v="GARCÍA"/>
    <s v="DELIA DEL PILAR"/>
    <s v="GAVELA GARCÍA, DELIA DEL PILAR"/>
    <x v="0"/>
    <x v="0"/>
    <x v="0"/>
    <n v="1"/>
    <n v="1"/>
    <s v="degavela"/>
    <s v="delia.gavela@unirioja.es"/>
    <n v="0"/>
    <n v="0"/>
    <n v="504"/>
    <s v="PROFESOR TITULAR UNIVERSIDAD"/>
    <s v="C01"/>
    <s v="TIEMPO COMPLETO"/>
    <s v="2017-09-15 00:00:00.0"/>
    <s v="null"/>
    <s v="DF100302"/>
    <s v="PROFESOR TITULAR DE UNIVERSIDAD"/>
    <s v="R106"/>
    <x v="5"/>
    <n v="195"/>
    <s v="DIDÁCTICA DE LA LENGUA Y LA LITERATURA"/>
  </r>
  <r>
    <x v="37"/>
    <n v="16561526"/>
    <x v="6"/>
    <n v="851201000"/>
    <s v="851201T"/>
    <s v="GRUPO-A"/>
    <s v="Fundamentos de la dirección de proyectos"/>
    <s v="CT"/>
    <s v="CLASES TEORICAS"/>
    <s v="851201T"/>
    <s v="CURSO INTERUNIVERSITARIO"/>
    <s v="GRUPO-A"/>
    <s v="GRUPO DE MATRÍCULA"/>
    <s v="1S"/>
    <n v="16561526"/>
    <s v="MARTÍNEZ DE PISÓN"/>
    <s v="ASCACIBAR"/>
    <s v="FCO.JAVIER"/>
    <s v="MARTÍNEZ DE PISÓN ASCACIBAR, FCO.JAVIER"/>
    <x v="0"/>
    <x v="0"/>
    <x v="0"/>
    <n v="4"/>
    <n v="3"/>
    <s v="fjmartin"/>
    <s v="fjmartin@unirioja.es"/>
    <n v="0"/>
    <n v="0"/>
    <n v="500"/>
    <s v="CATEDRATICO DE UNIVERSIDAD"/>
    <s v="01R"/>
    <s v="TIEMPO COMPLETO REDUCIDO"/>
    <s v="2018-11-26 00:00:00.0"/>
    <s v="null"/>
    <s v="DF32041"/>
    <s v="CATEDRÁTICO DE UNIVERSIDAD"/>
    <s v="R110"/>
    <x v="10"/>
    <n v="720"/>
    <s v="PROYECTOS DE INGENIERÍA"/>
  </r>
  <r>
    <x v="37"/>
    <n v="16592485"/>
    <x v="6"/>
    <n v="851204000"/>
    <s v="M004G"/>
    <s v="GRUPO-A"/>
    <s v="Dirección de plazos"/>
    <s v="GG"/>
    <s v="GRUPO GRANDE"/>
    <s v="M004G"/>
    <s v="GRUPO GRANDE DE DIRECCIÓN DE PLAZOS"/>
    <s v="GRUPO-A"/>
    <s v="GG de Dirección de Plazos"/>
    <s v="1S"/>
    <n v="16592485"/>
    <s v="CORRAL"/>
    <s v="BOBADILLA"/>
    <s v="MARINA"/>
    <s v="CORRAL BOBADILLA, MARINA"/>
    <x v="0"/>
    <x v="0"/>
    <x v="0"/>
    <n v="0"/>
    <n v="0"/>
    <s v="macorrb"/>
    <s v="marina.corral@unirioja.es"/>
    <n v="4"/>
    <n v="4"/>
    <n v="504"/>
    <s v="PROFESOR TITULAR UNIVERSIDAD"/>
    <s v="C01"/>
    <s v="TIEMPO COMPLETO"/>
    <s v="2018-09-17 00:00:00.0"/>
    <s v="null"/>
    <s v="DF100360"/>
    <s v="PROFESOR TITULAR UNIVERSIDAD INTERINO"/>
    <s v="R110"/>
    <x v="10"/>
    <n v="720"/>
    <s v="PROYECTOS DE INGENIERÍA"/>
  </r>
  <r>
    <x v="37"/>
    <n v="16588620"/>
    <x v="6"/>
    <n v="851415000"/>
    <s v="851415G"/>
    <s v="GRUPO-A"/>
    <s v="Prácticas externas en empresas"/>
    <s v="GG"/>
    <s v="GRUPO GRANDE"/>
    <s v="851415G"/>
    <s v="CURSO INTERUNIVERSITARIO"/>
    <s v="GRUPO-A"/>
    <s v="GG de Prácticas externas en empresas"/>
    <s v="2S"/>
    <n v="16588620"/>
    <s v="FERREIRO"/>
    <s v="CABELLO"/>
    <s v="JAVIER"/>
    <s v="FERREIRO CABELLO, JAVIER"/>
    <x v="0"/>
    <x v="0"/>
    <x v="1"/>
    <n v="0"/>
    <n v="0"/>
    <s v="jaferrei"/>
    <s v="javier.ferreiro@unirioja.es"/>
    <n v="0.1"/>
    <n v="0.1"/>
    <n v="532"/>
    <s v="LABORAL DOCENTE-ASOCIADO"/>
    <s v="P06"/>
    <s v="TIEMPO PARCIAL (6+6 HORAS)"/>
    <s v="2018-09-28 00:00:00.0"/>
    <s v="2019-09-14 00:00:00.0"/>
    <s v="PI101044"/>
    <s v="PROFESOR ASOCIADO"/>
    <s v="R110"/>
    <x v="10"/>
    <n v="605"/>
    <s v="MECÁNICA DE MEDIOS CONTINUOS Y TEORÍA DE ESTRUCTUR"/>
  </r>
  <r>
    <x v="38"/>
    <m/>
    <x v="7"/>
    <m/>
    <m/>
    <m/>
    <m/>
    <m/>
    <m/>
    <m/>
    <m/>
    <m/>
    <m/>
    <m/>
    <m/>
    <m/>
    <m/>
    <m/>
    <m/>
    <x v="2"/>
    <x v="2"/>
    <x v="2"/>
    <m/>
    <m/>
    <m/>
    <m/>
    <m/>
    <m/>
    <m/>
    <m/>
    <m/>
    <m/>
    <m/>
    <m/>
    <m/>
    <m/>
    <m/>
    <x v="11"/>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4A00FB4-42AD-4CBD-8398-2AE2EC59A94D}" name="TablaDinámica7" cacheId="39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K4:AL37" firstHeaderRow="1" firstDataRow="1" firstDataCol="1"/>
  <pivotFields count="17">
    <pivotField showAll="0"/>
    <pivotField showAll="0"/>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Items count="1">
    <i/>
  </colItems>
  <dataFields count="1">
    <dataField name="Promedio de M_1_13" fld="10" subtotal="average" baseField="2" baseItem="0" numFmtId="2"/>
  </dataFields>
  <formats count="6">
    <format dxfId="13">
      <pivotArea type="all" dataOnly="0" outline="0" fieldPosition="0"/>
    </format>
    <format dxfId="12">
      <pivotArea outline="0" collapsedLevelsAreSubtotals="1" fieldPosition="0"/>
    </format>
    <format dxfId="11">
      <pivotArea field="2" type="button" dataOnly="0" labelOnly="1" outline="0" axis="axisRow" fieldPosition="0"/>
    </format>
    <format dxfId="10">
      <pivotArea dataOnly="0" labelOnly="1" fieldPosition="0">
        <references count="1">
          <reference field="2" count="0"/>
        </references>
      </pivotArea>
    </format>
    <format dxfId="9">
      <pivotArea dataOnly="0" labelOnly="1" grandRow="1" outline="0" fieldPosition="0"/>
    </format>
    <format dxfId="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E773AD8-2F6B-4440-A6F2-9C9B176EDB54}" name="TablaDinámica2" cacheId="39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F59" firstHeaderRow="1" firstDataRow="2" firstDataCol="1"/>
  <pivotFields count="12">
    <pivotField axis="axisRow" showAll="0">
      <items count="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t="default"/>
      </items>
    </pivotField>
    <pivotField dataField="1" showAll="0"/>
    <pivotField showAll="0"/>
    <pivotField showAll="0"/>
    <pivotField showAll="0"/>
    <pivotField showAll="0"/>
    <pivotField showAll="0"/>
    <pivotField showAll="0"/>
    <pivotField showAll="0"/>
    <pivotField axis="axisCol" showAll="0">
      <items count="5">
        <item x="0"/>
        <item x="1"/>
        <item x="2"/>
        <item x="3"/>
        <item t="default"/>
      </items>
    </pivotField>
    <pivotField showAll="0"/>
    <pivotField showAll="0"/>
  </pivotFields>
  <rowFields count="1">
    <field x="0"/>
  </rowFields>
  <rowItems count="5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t="grand">
      <x/>
    </i>
  </rowItems>
  <colFields count="1">
    <field x="9"/>
  </colFields>
  <colItems count="5">
    <i>
      <x/>
    </i>
    <i>
      <x v="1"/>
    </i>
    <i>
      <x v="2"/>
    </i>
    <i>
      <x v="3"/>
    </i>
    <i t="grand">
      <x/>
    </i>
  </colItems>
  <dataFields count="1">
    <dataField name="Cuenta de DNI" fld="1" subtotal="count" baseField="0" baseItem="0"/>
  </dataFields>
  <formats count="33">
    <format dxfId="46">
      <pivotArea type="all" dataOnly="0" outline="0" fieldPosition="0"/>
    </format>
    <format dxfId="45">
      <pivotArea outline="0" collapsedLevelsAreSubtotals="1" fieldPosition="0"/>
    </format>
    <format dxfId="44">
      <pivotArea type="origin" dataOnly="0" labelOnly="1" outline="0" fieldPosition="0"/>
    </format>
    <format dxfId="43">
      <pivotArea field="9" type="button" dataOnly="0" labelOnly="1" outline="0" axis="axisCol" fieldPosition="0"/>
    </format>
    <format dxfId="42">
      <pivotArea type="topRight" dataOnly="0" labelOnly="1" outline="0" fieldPosition="0"/>
    </format>
    <format dxfId="41">
      <pivotArea field="0" type="button" dataOnly="0" labelOnly="1" outline="0" axis="axisRow" fieldPosition="0"/>
    </format>
    <format dxfId="40">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9">
      <pivotArea dataOnly="0" labelOnly="1" fieldPosition="0">
        <references count="1">
          <reference field="0" count="4">
            <x v="50"/>
            <x v="51"/>
            <x v="52"/>
            <x v="53"/>
          </reference>
        </references>
      </pivotArea>
    </format>
    <format dxfId="38">
      <pivotArea dataOnly="0" labelOnly="1" grandRow="1" outline="0" fieldPosition="0"/>
    </format>
    <format dxfId="37">
      <pivotArea dataOnly="0" labelOnly="1" fieldPosition="0">
        <references count="1">
          <reference field="9" count="0"/>
        </references>
      </pivotArea>
    </format>
    <format dxfId="36">
      <pivotArea dataOnly="0" labelOnly="1" grandCol="1" outline="0" fieldPosition="0"/>
    </format>
    <format dxfId="35">
      <pivotArea type="all" dataOnly="0" outline="0" fieldPosition="0"/>
    </format>
    <format dxfId="34">
      <pivotArea outline="0" collapsedLevelsAreSubtotals="1" fieldPosition="0"/>
    </format>
    <format dxfId="33">
      <pivotArea type="origin" dataOnly="0" labelOnly="1" outline="0" fieldPosition="0"/>
    </format>
    <format dxfId="32">
      <pivotArea field="9" type="button" dataOnly="0" labelOnly="1" outline="0" axis="axisCol" fieldPosition="0"/>
    </format>
    <format dxfId="31">
      <pivotArea type="topRight" dataOnly="0" labelOnly="1" outline="0" fieldPosition="0"/>
    </format>
    <format dxfId="30">
      <pivotArea field="0" type="button" dataOnly="0" labelOnly="1" outline="0" axis="axisRow" fieldPosition="0"/>
    </format>
    <format dxfId="29">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8">
      <pivotArea dataOnly="0" labelOnly="1" fieldPosition="0">
        <references count="1">
          <reference field="0" count="4">
            <x v="50"/>
            <x v="51"/>
            <x v="52"/>
            <x v="53"/>
          </reference>
        </references>
      </pivotArea>
    </format>
    <format dxfId="27">
      <pivotArea dataOnly="0" labelOnly="1" grandRow="1" outline="0" fieldPosition="0"/>
    </format>
    <format dxfId="26">
      <pivotArea dataOnly="0" labelOnly="1" fieldPosition="0">
        <references count="1">
          <reference field="9" count="0"/>
        </references>
      </pivotArea>
    </format>
    <format dxfId="25">
      <pivotArea dataOnly="0" labelOnly="1" grandCol="1" outline="0" fieldPosition="0"/>
    </format>
    <format dxfId="24">
      <pivotArea type="all" dataOnly="0" outline="0" fieldPosition="0"/>
    </format>
    <format dxfId="23">
      <pivotArea outline="0" collapsedLevelsAreSubtotals="1" fieldPosition="0"/>
    </format>
    <format dxfId="22">
      <pivotArea type="origin" dataOnly="0" labelOnly="1" outline="0" fieldPosition="0"/>
    </format>
    <format dxfId="21">
      <pivotArea field="9" type="button" dataOnly="0" labelOnly="1" outline="0" axis="axisCol" fieldPosition="0"/>
    </format>
    <format dxfId="20">
      <pivotArea type="topRight" dataOnly="0" labelOnly="1" outline="0" fieldPosition="0"/>
    </format>
    <format dxfId="19">
      <pivotArea field="0" type="button" dataOnly="0" labelOnly="1" outline="0" axis="axisRow" fieldPosition="0"/>
    </format>
    <format dxfId="18">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7">
      <pivotArea dataOnly="0" labelOnly="1" fieldPosition="0">
        <references count="1">
          <reference field="0" count="4">
            <x v="50"/>
            <x v="51"/>
            <x v="52"/>
            <x v="53"/>
          </reference>
        </references>
      </pivotArea>
    </format>
    <format dxfId="16">
      <pivotArea dataOnly="0" labelOnly="1" grandRow="1" outline="0" fieldPosition="0"/>
    </format>
    <format dxfId="15">
      <pivotArea dataOnly="0" labelOnly="1" fieldPosition="0">
        <references count="1">
          <reference field="9" count="0"/>
        </references>
      </pivotArea>
    </format>
    <format dxfId="1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D4F68EE9-8B3A-4055-B3C4-DA02587099A8}" name="TablaDinámica9" cacheId="39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N4:AO37" firstHeaderRow="1" firstDataRow="1" firstDataCol="1"/>
  <pivotFields count="17">
    <pivotField showAll="0"/>
    <pivotField showAll="0"/>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Items count="1">
    <i/>
  </colItems>
  <dataFields count="1">
    <dataField name="Promedio de M_13" fld="12" subtotal="average" baseField="2" baseItem="0" numFmtId="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7011D85E-9F47-4B9C-A9CF-51F1012BF4C7}" name="TablaDinámica26" cacheId="398"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location ref="AY3:BC44" firstHeaderRow="1" firstDataRow="2" firstDataCol="1"/>
  <pivotFields count="40">
    <pivotField axis="axisRow" showAll="0">
      <items count="40">
        <item x="0"/>
        <item x="1"/>
        <item x="3"/>
        <item x="2"/>
        <item x="4"/>
        <item x="5"/>
        <item x="6"/>
        <item x="19"/>
        <item x="26"/>
        <item x="27"/>
        <item x="8"/>
        <item x="9"/>
        <item x="10"/>
        <item x="21"/>
        <item x="28"/>
        <item x="11"/>
        <item x="12"/>
        <item x="13"/>
        <item x="20"/>
        <item x="25"/>
        <item x="15"/>
        <item x="14"/>
        <item x="16"/>
        <item x="17"/>
        <item x="18"/>
        <item x="37"/>
        <item x="22"/>
        <item x="24"/>
        <item x="23"/>
        <item x="30"/>
        <item x="31"/>
        <item x="32"/>
        <item x="33"/>
        <item x="34"/>
        <item x="35"/>
        <item x="36"/>
        <item x="38"/>
        <item x="7"/>
        <item x="29"/>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3">
        <item x="2"/>
        <item x="0"/>
        <item x="1"/>
      </items>
    </pivotField>
    <pivotField showAll="0" defaultSubtotal="0"/>
    <pivotField showAll="0" defaultSubtota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20"/>
  </colFields>
  <colItems count="4">
    <i>
      <x/>
    </i>
    <i>
      <x v="1"/>
    </i>
    <i>
      <x v="2"/>
    </i>
    <i t="grand">
      <x/>
    </i>
  </colItems>
  <dataFields count="1">
    <dataField name="Cuenta de DNIPROFE"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FCDD156-A6D7-4D6C-9503-B7C6E237C289}" name="TablaDinámica22" cacheId="396"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location ref="BP3:BQ43" firstHeaderRow="1" firstDataRow="1" firstDataCol="1"/>
  <pivotFields count="40">
    <pivotField axis="axisRow" showAll="0">
      <items count="40">
        <item x="0"/>
        <item x="1"/>
        <item x="3"/>
        <item x="2"/>
        <item x="4"/>
        <item x="5"/>
        <item x="6"/>
        <item x="19"/>
        <item x="26"/>
        <item x="27"/>
        <item x="8"/>
        <item x="9"/>
        <item x="10"/>
        <item x="21"/>
        <item x="28"/>
        <item x="11"/>
        <item x="12"/>
        <item x="13"/>
        <item x="20"/>
        <item x="25"/>
        <item x="15"/>
        <item x="14"/>
        <item x="16"/>
        <item x="17"/>
        <item x="18"/>
        <item x="37"/>
        <item x="22"/>
        <item x="24"/>
        <item x="23"/>
        <item x="30"/>
        <item x="31"/>
        <item x="32"/>
        <item x="33"/>
        <item x="34"/>
        <item x="35"/>
        <item x="36"/>
        <item x="38"/>
        <item x="7"/>
        <item x="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dataField="1" showAll="0" defaultSubtota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s>
  <rowFields count="1">
    <field x="0"/>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Items count="1">
    <i/>
  </colItems>
  <dataFields count="1">
    <dataField name="Suma de quinquenios" fld="22" baseField="1" baseItem="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592FA74-F18E-4269-BB1D-772433609581}" name="TablaDinámica25" cacheId="39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V3:BZ44" firstHeaderRow="1" firstDataRow="2" firstDataCol="1"/>
  <pivotFields count="35">
    <pivotField axis="axisRow" showAll="0">
      <items count="40">
        <item x="0"/>
        <item x="1"/>
        <item x="3"/>
        <item x="2"/>
        <item x="4"/>
        <item x="5"/>
        <item x="6"/>
        <item x="19"/>
        <item x="26"/>
        <item x="27"/>
        <item x="7"/>
        <item x="8"/>
        <item x="9"/>
        <item x="10"/>
        <item x="21"/>
        <item x="28"/>
        <item x="11"/>
        <item x="12"/>
        <item x="13"/>
        <item x="20"/>
        <item x="25"/>
        <item x="29"/>
        <item x="15"/>
        <item x="14"/>
        <item x="16"/>
        <item x="17"/>
        <item x="18"/>
        <item x="37"/>
        <item x="22"/>
        <item x="24"/>
        <item x="23"/>
        <item x="30"/>
        <item x="31"/>
        <item x="32"/>
        <item x="33"/>
        <item x="34"/>
        <item x="35"/>
        <item x="36"/>
        <item x="3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22"/>
  </colFields>
  <colItems count="4">
    <i>
      <x/>
    </i>
    <i>
      <x v="1"/>
    </i>
    <i>
      <x v="2"/>
    </i>
    <i t="grand">
      <x/>
    </i>
  </colItems>
  <dataFields count="1">
    <dataField name="Suma de CREDITIMPARTE"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634A394-F347-4FA7-B528-B1CFA8ADAD58}" name="TablaDinámica4" cacheId="39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P3:AQ43" firstHeaderRow="1" firstDataRow="1" firstDataCol="1"/>
  <pivotFields count="34">
    <pivotField axis="axisRow" showAll="0">
      <items count="40">
        <item x="0"/>
        <item x="1"/>
        <item x="3"/>
        <item x="2"/>
        <item x="4"/>
        <item x="5"/>
        <item x="6"/>
        <item x="19"/>
        <item x="26"/>
        <item x="27"/>
        <item x="7"/>
        <item x="8"/>
        <item x="9"/>
        <item x="10"/>
        <item x="21"/>
        <item x="28"/>
        <item x="11"/>
        <item x="12"/>
        <item x="13"/>
        <item x="20"/>
        <item x="25"/>
        <item x="29"/>
        <item x="15"/>
        <item x="14"/>
        <item x="16"/>
        <item x="17"/>
        <item x="18"/>
        <item x="37"/>
        <item x="22"/>
        <item x="24"/>
        <item x="23"/>
        <item x="30"/>
        <item x="31"/>
        <item x="32"/>
        <item x="33"/>
        <item x="34"/>
        <item x="35"/>
        <item x="36"/>
        <item x="3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Items count="1">
    <i/>
  </colItems>
  <dataFields count="1">
    <dataField name="Suma de CREDITIMPARTE"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2A5118B-2D98-49B8-96DB-5E2F383B06E9}" name="TablaDinámica19" cacheId="393"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location ref="AS3:AW44" firstHeaderRow="1" firstDataRow="2" firstDataCol="1"/>
  <pivotFields count="40">
    <pivotField axis="axisRow" showAll="0">
      <items count="40">
        <item x="0"/>
        <item x="1"/>
        <item x="3"/>
        <item x="2"/>
        <item x="4"/>
        <item x="5"/>
        <item x="6"/>
        <item x="19"/>
        <item x="26"/>
        <item x="27"/>
        <item x="8"/>
        <item x="9"/>
        <item x="10"/>
        <item x="21"/>
        <item x="28"/>
        <item x="11"/>
        <item x="12"/>
        <item x="13"/>
        <item x="20"/>
        <item x="25"/>
        <item x="15"/>
        <item x="14"/>
        <item x="16"/>
        <item x="17"/>
        <item x="18"/>
        <item x="37"/>
        <item x="22"/>
        <item x="24"/>
        <item x="23"/>
        <item x="30"/>
        <item x="31"/>
        <item x="32"/>
        <item x="33"/>
        <item x="34"/>
        <item x="35"/>
        <item x="36"/>
        <item x="38"/>
        <item x="7"/>
        <item x="29"/>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1"/>
        <item x="0"/>
        <item x="2"/>
        <item t="default"/>
      </items>
    </pivotField>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19"/>
  </colFields>
  <colItems count="4">
    <i>
      <x/>
    </i>
    <i>
      <x v="1"/>
    </i>
    <i>
      <x v="2"/>
    </i>
    <i t="grand">
      <x/>
    </i>
  </colItems>
  <dataFields count="1">
    <dataField name="Cuenta de DNIPROFE"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C60B788-F563-4B00-8F6B-A9F36EA39703}" name="TablaDinámica21" cacheId="395"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location ref="BM3:BN43" firstHeaderRow="1" firstDataRow="1" firstDataCol="1"/>
  <pivotFields count="40">
    <pivotField axis="axisRow" showAll="0">
      <items count="40">
        <item x="0"/>
        <item x="1"/>
        <item x="3"/>
        <item x="2"/>
        <item x="4"/>
        <item x="5"/>
        <item x="6"/>
        <item x="19"/>
        <item x="26"/>
        <item x="27"/>
        <item x="8"/>
        <item x="9"/>
        <item x="10"/>
        <item x="21"/>
        <item x="28"/>
        <item x="11"/>
        <item x="12"/>
        <item x="13"/>
        <item x="20"/>
        <item x="25"/>
        <item x="15"/>
        <item x="14"/>
        <item x="16"/>
        <item x="17"/>
        <item x="18"/>
        <item x="37"/>
        <item x="22"/>
        <item x="24"/>
        <item x="23"/>
        <item x="30"/>
        <item x="31"/>
        <item x="32"/>
        <item x="33"/>
        <item x="34"/>
        <item x="35"/>
        <item x="36"/>
        <item x="38"/>
        <item x="7"/>
        <item x="29"/>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s>
  <rowFields count="1">
    <field x="0"/>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Items count="1">
    <i/>
  </colItems>
  <dataFields count="1">
    <dataField name="Cuenta de DNIPROFE"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54EF308-78ED-4E7D-B377-6294AF8417ED}" name="TablaDinámica23" cacheId="396"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location ref="BS3:BT43" firstHeaderRow="1" firstDataRow="1" firstDataCol="1"/>
  <pivotFields count="40">
    <pivotField axis="axisRow" showAll="0">
      <items count="40">
        <item x="0"/>
        <item x="1"/>
        <item x="3"/>
        <item x="2"/>
        <item x="4"/>
        <item x="5"/>
        <item x="6"/>
        <item x="19"/>
        <item x="26"/>
        <item x="27"/>
        <item x="8"/>
        <item x="9"/>
        <item x="10"/>
        <item x="21"/>
        <item x="28"/>
        <item x="11"/>
        <item x="12"/>
        <item x="13"/>
        <item x="20"/>
        <item x="25"/>
        <item x="15"/>
        <item x="14"/>
        <item x="16"/>
        <item x="17"/>
        <item x="18"/>
        <item x="37"/>
        <item x="22"/>
        <item x="24"/>
        <item x="23"/>
        <item x="30"/>
        <item x="31"/>
        <item x="32"/>
        <item x="33"/>
        <item x="34"/>
        <item x="35"/>
        <item x="36"/>
        <item x="38"/>
        <item x="7"/>
        <item x="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dataField="1"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s>
  <rowFields count="1">
    <field x="0"/>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Items count="1">
    <i/>
  </colItems>
  <dataFields count="1">
    <dataField name="Suma de sexenios" fld="23" baseField="0" baseItem="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51DF108-521D-466E-A4EC-92EE33EB14E6}" name="TablaDinámica28" cacheId="399" applyNumberFormats="0" applyBorderFormats="0" applyFontFormats="0" applyPatternFormats="0" applyAlignmentFormats="0" applyWidthHeightFormats="1" dataCaption="Valores" updatedVersion="6" minRefreshableVersion="3" useAutoFormatting="1" itemPrintTitles="1" createdVersion="5" indent="0" compact="0" compactData="0" multipleFieldFilters="0">
  <location ref="I3:M26" firstHeaderRow="1" firstDataRow="3" firstDataCol="1" rowPageCount="1" colPageCount="1"/>
  <pivotFields count="22">
    <pivotField compact="0" outline="0" showAll="0"/>
    <pivotField axis="axisRow" compact="0" outline="0" showAll="0">
      <items count="21">
        <item x="9"/>
        <item x="10"/>
        <item x="11"/>
        <item x="2"/>
        <item x="5"/>
        <item x="6"/>
        <item x="12"/>
        <item x="4"/>
        <item x="18"/>
        <item x="0"/>
        <item x="8"/>
        <item x="16"/>
        <item x="13"/>
        <item x="15"/>
        <item x="17"/>
        <item x="14"/>
        <item x="3"/>
        <item x="7"/>
        <item x="1"/>
        <item x="19"/>
        <item t="default"/>
      </items>
    </pivotField>
    <pivotField dataField="1" compact="0" outline="0" showAll="0"/>
    <pivotField compact="0" outline="0" showAll="0"/>
    <pivotField compact="0" outline="0" showAll="0" defaultSubtotal="0"/>
    <pivotField compact="0" outline="0" showAll="0"/>
    <pivotField axis="axisPage" compact="0" outline="0" showAll="0">
      <items count="12">
        <item x="7"/>
        <item x="9"/>
        <item x="8"/>
        <item x="4"/>
        <item x="6"/>
        <item x="5"/>
        <item x="0"/>
        <item x="1"/>
        <item x="2"/>
        <item x="10"/>
        <item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14">
        <item x="1"/>
        <item m="1" x="9"/>
        <item m="1" x="11"/>
        <item m="1" x="12"/>
        <item m="1" x="8"/>
        <item m="1" x="10"/>
        <item x="7"/>
        <item x="0"/>
        <item x="2"/>
        <item x="3"/>
        <item x="4"/>
        <item x="5"/>
        <item x="6"/>
        <item t="default"/>
      </items>
    </pivotField>
    <pivotField compact="0" outline="0" showAll="0"/>
    <pivotField compact="0" outline="0" showAll="0"/>
    <pivotField compact="0" outline="0" showAll="0" defaultSubtotal="0"/>
    <pivotField compact="0" outline="0" showAll="0"/>
    <pivotField axis="axisCol" compact="0" outline="0" showAll="0" defaultSubtotal="0">
      <items count="5">
        <item n="1" sd="0" x="3"/>
        <item x="0"/>
        <item x="2"/>
        <item n="3 ó más" sd="0" x="1"/>
        <item n="3 o más" sd="0" x="4"/>
      </items>
    </pivotField>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2">
    <field x="21"/>
    <field x="16"/>
  </colFields>
  <colItems count="4">
    <i>
      <x/>
    </i>
    <i>
      <x v="2"/>
      <x v="8"/>
    </i>
    <i>
      <x v="4"/>
    </i>
    <i t="grand">
      <x/>
    </i>
  </colItems>
  <pageFields count="1">
    <pageField fld="6" hier="-1"/>
  </pageFields>
  <dataFields count="1">
    <dataField name="Cuenta de DNI"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4C2B1886-2044-45D0-B6E9-90D0DE789396}" name="TablaDinámica20" cacheId="394"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location ref="BF3:BJ44" firstHeaderRow="1" firstDataRow="2" firstDataCol="1"/>
  <pivotFields count="40">
    <pivotField axis="axisRow" showAll="0">
      <items count="40">
        <item x="0"/>
        <item x="1"/>
        <item x="3"/>
        <item x="2"/>
        <item x="4"/>
        <item x="5"/>
        <item x="6"/>
        <item x="19"/>
        <item x="26"/>
        <item x="27"/>
        <item x="8"/>
        <item x="9"/>
        <item x="10"/>
        <item x="21"/>
        <item x="28"/>
        <item x="11"/>
        <item x="12"/>
        <item x="13"/>
        <item x="20"/>
        <item x="25"/>
        <item x="15"/>
        <item x="14"/>
        <item x="16"/>
        <item x="17"/>
        <item x="18"/>
        <item x="37"/>
        <item x="22"/>
        <item x="24"/>
        <item x="23"/>
        <item x="30"/>
        <item x="31"/>
        <item x="32"/>
        <item x="33"/>
        <item x="34"/>
        <item x="35"/>
        <item x="36"/>
        <item x="38"/>
        <item x="7"/>
        <item x="29"/>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axis="axisCol" showAll="0" defaultSubtotal="0">
      <items count="3">
        <item x="2"/>
        <item x="0"/>
        <item x="1"/>
      </items>
    </pivotField>
    <pivotField showAll="0" defaultSubtota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21"/>
  </colFields>
  <colItems count="4">
    <i>
      <x/>
    </i>
    <i>
      <x v="1"/>
    </i>
    <i>
      <x v="2"/>
    </i>
    <i t="grand">
      <x/>
    </i>
  </colItems>
  <dataFields count="1">
    <dataField name="Cuenta de DNIPROFE"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08A2169-98B5-4848-872B-05AA06ECD143}" name="Tabla14" displayName="Tabla14" ref="A3:E38" totalsRowCount="1" tableBorderDxfId="7">
  <autoFilter ref="A3:E37" xr:uid="{88B29BEE-FF1A-4232-AB06-406B3965FA9D}"/>
  <tableColumns count="5">
    <tableColumn id="1" xr3:uid="{AC9482B2-E426-40EA-B93B-D04EBF2450F1}" name="Titulación alumno" totalsRowLabel="Total"/>
    <tableColumn id="2" xr3:uid="{0695371A-F620-47AD-A7BF-C24C67AC2E37}" name="Curricular" totalsRowFunction="sum" dataDxfId="6" totalsRowDxfId="5"/>
    <tableColumn id="3" xr3:uid="{FC902971-CEED-4BEA-A51D-06A724DCDFC7}" name="Extracurricular" totalsRowFunction="sum" dataDxfId="4"/>
    <tableColumn id="4" xr3:uid="{F9C5A592-2E30-4988-9EA1-6467E14B75E2}" name="Trabajo Fin de Estudios" totalsRowFunction="sum" dataDxfId="3"/>
    <tableColumn id="5" xr3:uid="{1EDE5C4F-DD35-4188-A413-B9E7579AF01C}" name="Total general" totalsRowFunction="sum" dataDxfId="2" totalsRowDxfId="1"/>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C1A4544-4EEF-48F7-953B-926780D9989D}" name="Tabla1" displayName="Tabla1" ref="A4:H45" totalsRowShown="0">
  <autoFilter ref="A4:H45" xr:uid="{D578BC33-F1D6-4DF9-8C29-448FF6AC8DC1}"/>
  <tableColumns count="8">
    <tableColumn id="1" xr3:uid="{23FDB5AE-53DB-45A5-9296-9679BEACFE5A}" name="TIPO DE SQRF"/>
    <tableColumn id="2" xr3:uid="{7E3BCA7E-0F87-480E-889F-3C1A8509C820}" name="MATERIA"/>
    <tableColumn id="3" xr3:uid="{07A16C4F-C81A-4E5F-98C9-0396593A29F2}" name="COLECTIVO"/>
    <tableColumn id="4" xr3:uid="{4225E9C2-39B1-4B7E-80CA-CC37D3BDCB96}" name="TITULACIÓN"/>
    <tableColumn id="5" xr3:uid="{1E9EA2CD-C7AC-46ED-A059-2B397A24BF34}" name="DESTINATARIO1"/>
    <tableColumn id="6" xr3:uid="{5FA36129-1837-4D9D-9806-AF1695276AE9}" name="DESTINATARIO2"/>
    <tableColumn id="7" xr3:uid="{97F09ABA-094E-4A51-B9AB-3CF3E7CE6326}" name="DESTINATARIO3"/>
    <tableColumn id="8" xr3:uid="{E35C1910-8042-43A6-B63C-3FA2D007E976}" name="MES" dataDxfId="0"/>
  </tableColumns>
  <tableStyleInfo name="TableStyleLight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unirioja.es/servicios/ose/sgic_encuestas.shtml" TargetMode="External"/><Relationship Id="rId2" Type="http://schemas.openxmlformats.org/officeDocument/2006/relationships/hyperlink" Target="http://www.unirioja.es/servicios/ose/planes_observatorios_otpe.shtml" TargetMode="External"/><Relationship Id="rId1" Type="http://schemas.openxmlformats.org/officeDocument/2006/relationships/hyperlink" Target="http://www.unirioja.es/servicios/ose/planes_observatorios.shtml" TargetMode="External"/><Relationship Id="rId5" Type="http://schemas.openxmlformats.org/officeDocument/2006/relationships/printerSettings" Target="../printerSettings/printerSettings1.bin"/><Relationship Id="rId4" Type="http://schemas.openxmlformats.org/officeDocument/2006/relationships/hyperlink" Target="http://www.unirioja.es/universidad/defensor/memoria.s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6.emf"/><Relationship Id="rId18" Type="http://schemas.openxmlformats.org/officeDocument/2006/relationships/oleObject" Target="../embeddings/oleObject8.bin"/><Relationship Id="rId3" Type="http://schemas.openxmlformats.org/officeDocument/2006/relationships/vmlDrawing" Target="../drawings/vmlDrawing2.vml"/><Relationship Id="rId7" Type="http://schemas.openxmlformats.org/officeDocument/2006/relationships/image" Target="../media/image3.emf"/><Relationship Id="rId12" Type="http://schemas.openxmlformats.org/officeDocument/2006/relationships/oleObject" Target="../embeddings/oleObject5.bin"/><Relationship Id="rId17" Type="http://schemas.openxmlformats.org/officeDocument/2006/relationships/image" Target="../media/image8.emf"/><Relationship Id="rId2" Type="http://schemas.openxmlformats.org/officeDocument/2006/relationships/drawing" Target="../drawings/drawing2.xml"/><Relationship Id="rId16" Type="http://schemas.openxmlformats.org/officeDocument/2006/relationships/oleObject" Target="../embeddings/oleObject7.bin"/><Relationship Id="rId20" Type="http://schemas.openxmlformats.org/officeDocument/2006/relationships/table" Target="../tables/table1.xml"/><Relationship Id="rId1" Type="http://schemas.openxmlformats.org/officeDocument/2006/relationships/printerSettings" Target="../printerSettings/printerSettings12.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5" Type="http://schemas.openxmlformats.org/officeDocument/2006/relationships/image" Target="../media/image7.emf"/><Relationship Id="rId10" Type="http://schemas.openxmlformats.org/officeDocument/2006/relationships/oleObject" Target="../embeddings/oleObject4.bin"/><Relationship Id="rId19" Type="http://schemas.openxmlformats.org/officeDocument/2006/relationships/image" Target="../media/image9.emf"/><Relationship Id="rId4" Type="http://schemas.openxmlformats.org/officeDocument/2006/relationships/oleObject" Target="../embeddings/oleObject1.bin"/><Relationship Id="rId9" Type="http://schemas.openxmlformats.org/officeDocument/2006/relationships/image" Target="../media/image4.emf"/><Relationship Id="rId14" Type="http://schemas.openxmlformats.org/officeDocument/2006/relationships/oleObject" Target="../embeddings/oleObject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rinterSettings" Target="../printerSettings/printerSettings2.bin"/><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C00000"/>
  </sheetPr>
  <dimension ref="A1:CO633"/>
  <sheetViews>
    <sheetView zoomScale="90" zoomScaleNormal="90" workbookViewId="0">
      <pane xSplit="2" ySplit="3" topLeftCell="C70" activePane="bottomRight" state="frozen"/>
      <selection activeCell="A9" sqref="A9"/>
      <selection pane="topRight" activeCell="A9" sqref="A9"/>
      <selection pane="bottomLeft" activeCell="A9" sqref="A9"/>
      <selection pane="bottomRight" activeCell="B74" sqref="B74"/>
    </sheetView>
  </sheetViews>
  <sheetFormatPr baseColWidth="10" defaultColWidth="20.7109375" defaultRowHeight="12.75" x14ac:dyDescent="0.2"/>
  <cols>
    <col min="1" max="1" width="11.42578125" style="8" customWidth="1"/>
    <col min="2" max="2" width="83.28515625" style="8" customWidth="1"/>
    <col min="3" max="3" width="22.7109375" style="29" bestFit="1" customWidth="1"/>
    <col min="4" max="4" width="23.28515625" style="29" bestFit="1" customWidth="1"/>
    <col min="5" max="5" width="16.140625" style="2" customWidth="1"/>
    <col min="6" max="6" width="13.5703125" style="31" customWidth="1"/>
    <col min="7" max="7" width="19.7109375" style="3" customWidth="1"/>
    <col min="8" max="8" width="20.7109375" style="4" customWidth="1"/>
    <col min="9" max="9" width="20.7109375" style="5" customWidth="1"/>
    <col min="10" max="10" width="78.5703125" style="6" customWidth="1"/>
    <col min="11" max="11" width="20.7109375" style="5" customWidth="1"/>
    <col min="12" max="12" width="24" style="5" customWidth="1"/>
    <col min="13" max="13" width="20.7109375" style="7" customWidth="1"/>
    <col min="14" max="14" width="25.7109375" style="17" customWidth="1"/>
    <col min="15" max="17" width="20.7109375" style="17" customWidth="1"/>
    <col min="18" max="18" width="20.7109375" style="13" customWidth="1"/>
    <col min="19" max="20" width="27.7109375" style="13" customWidth="1"/>
    <col min="21" max="21" width="29.7109375" style="13" customWidth="1"/>
    <col min="22" max="22" width="27.7109375" style="13" customWidth="1"/>
    <col min="23" max="23" width="25.7109375" style="13" customWidth="1"/>
    <col min="24" max="24" width="25.5703125" style="14" bestFit="1" customWidth="1"/>
    <col min="25" max="30" width="20.7109375" style="14" customWidth="1"/>
    <col min="31" max="33" width="20.7109375" style="19" customWidth="1"/>
    <col min="34" max="34" width="20.7109375" style="14" customWidth="1"/>
    <col min="35" max="35" width="20.7109375" style="19" customWidth="1"/>
    <col min="36" max="36" width="20.7109375" style="14" customWidth="1"/>
    <col min="37" max="37" width="20.7109375" style="19" customWidth="1"/>
    <col min="38" max="43" width="25.7109375" style="12" customWidth="1"/>
    <col min="44" max="44" width="25.7109375" style="11" customWidth="1"/>
    <col min="45" max="45" width="24.85546875" style="16" customWidth="1"/>
    <col min="46" max="46" width="20.7109375" style="16" customWidth="1"/>
    <col min="47" max="47" width="20.7109375" style="15" customWidth="1"/>
    <col min="48" max="48" width="19.5703125" style="15" customWidth="1"/>
    <col min="49" max="50" width="20.7109375" style="15" customWidth="1"/>
    <col min="51" max="51" width="30" style="6" customWidth="1"/>
    <col min="52" max="52" width="30.5703125" style="6" customWidth="1"/>
    <col min="53" max="53" width="30.42578125" style="6" customWidth="1"/>
    <col min="54" max="54" width="28.28515625" style="6" customWidth="1"/>
    <col min="55" max="57" width="25.7109375" style="12" customWidth="1"/>
    <col min="58" max="16384" width="20.7109375" style="1"/>
  </cols>
  <sheetData>
    <row r="1" spans="1:93" x14ac:dyDescent="0.2">
      <c r="J1" s="200"/>
      <c r="N1" s="162"/>
      <c r="Q1" s="18"/>
      <c r="S1" s="51"/>
      <c r="T1" s="51"/>
      <c r="U1" s="51"/>
      <c r="X1" s="154"/>
      <c r="AE1" s="14"/>
      <c r="AF1" s="14"/>
      <c r="AG1" s="14"/>
      <c r="AI1" s="14"/>
      <c r="AK1" s="14"/>
      <c r="AQ1" s="203"/>
      <c r="AR1" s="205"/>
      <c r="AU1" s="50"/>
      <c r="AV1" s="50"/>
      <c r="AW1" s="50"/>
      <c r="AX1" s="207"/>
      <c r="AY1" s="200"/>
      <c r="BC1" s="203"/>
    </row>
    <row r="2" spans="1:93" s="28" customFormat="1" x14ac:dyDescent="0.2">
      <c r="A2" s="26"/>
      <c r="B2" s="27" t="s">
        <v>71</v>
      </c>
      <c r="C2" s="30" t="s">
        <v>70</v>
      </c>
      <c r="D2" s="30" t="s">
        <v>70</v>
      </c>
      <c r="E2" s="30" t="s">
        <v>70</v>
      </c>
      <c r="F2" s="32" t="s">
        <v>70</v>
      </c>
      <c r="G2" s="20" t="s">
        <v>70</v>
      </c>
      <c r="H2" s="20" t="s">
        <v>70</v>
      </c>
      <c r="I2" s="20" t="s">
        <v>70</v>
      </c>
      <c r="J2" s="20" t="s">
        <v>70</v>
      </c>
      <c r="K2" s="20" t="s">
        <v>70</v>
      </c>
      <c r="L2" s="20" t="s">
        <v>70</v>
      </c>
      <c r="M2" s="20" t="s">
        <v>70</v>
      </c>
      <c r="N2" s="25" t="s">
        <v>80</v>
      </c>
      <c r="O2" s="25" t="s">
        <v>80</v>
      </c>
      <c r="P2" s="25" t="s">
        <v>80</v>
      </c>
      <c r="Q2" s="25" t="s">
        <v>80</v>
      </c>
      <c r="R2" s="25" t="s">
        <v>80</v>
      </c>
      <c r="S2" s="25" t="s">
        <v>80</v>
      </c>
      <c r="T2" s="25" t="s">
        <v>80</v>
      </c>
      <c r="U2" s="25" t="s">
        <v>80</v>
      </c>
      <c r="V2" s="25" t="s">
        <v>80</v>
      </c>
      <c r="W2" s="25" t="s">
        <v>80</v>
      </c>
      <c r="X2" s="25" t="s">
        <v>247</v>
      </c>
      <c r="Y2" s="25" t="s">
        <v>80</v>
      </c>
      <c r="Z2" s="25" t="s">
        <v>80</v>
      </c>
      <c r="AA2" s="25" t="s">
        <v>80</v>
      </c>
      <c r="AB2" s="25" t="s">
        <v>80</v>
      </c>
      <c r="AC2" s="25" t="s">
        <v>80</v>
      </c>
      <c r="AD2" s="25" t="s">
        <v>80</v>
      </c>
      <c r="AE2" s="25" t="s">
        <v>80</v>
      </c>
      <c r="AF2" s="25" t="s">
        <v>80</v>
      </c>
      <c r="AG2" s="25" t="s">
        <v>80</v>
      </c>
      <c r="AH2" s="25" t="s">
        <v>80</v>
      </c>
      <c r="AI2" s="25" t="s">
        <v>80</v>
      </c>
      <c r="AJ2" s="25" t="s">
        <v>80</v>
      </c>
      <c r="AK2" s="25" t="s">
        <v>80</v>
      </c>
      <c r="AL2" s="21" t="s">
        <v>74</v>
      </c>
      <c r="AM2" s="21" t="s">
        <v>74</v>
      </c>
      <c r="AN2" s="21" t="s">
        <v>74</v>
      </c>
      <c r="AO2" s="21" t="s">
        <v>74</v>
      </c>
      <c r="AP2" s="21" t="s">
        <v>74</v>
      </c>
      <c r="AQ2" s="21" t="s">
        <v>74</v>
      </c>
      <c r="AR2" s="22" t="s">
        <v>79</v>
      </c>
      <c r="AS2" s="22" t="s">
        <v>79</v>
      </c>
      <c r="AT2" s="22" t="s">
        <v>79</v>
      </c>
      <c r="AU2" s="23" t="s">
        <v>72</v>
      </c>
      <c r="AV2" s="157" t="s">
        <v>72</v>
      </c>
      <c r="AW2" s="23" t="s">
        <v>72</v>
      </c>
      <c r="AX2" s="23" t="s">
        <v>72</v>
      </c>
      <c r="AY2" s="24" t="s">
        <v>73</v>
      </c>
      <c r="AZ2" s="158" t="s">
        <v>73</v>
      </c>
      <c r="BA2" s="24" t="s">
        <v>73</v>
      </c>
      <c r="BB2" s="24" t="s">
        <v>73</v>
      </c>
      <c r="BC2" s="21" t="s">
        <v>75</v>
      </c>
      <c r="BD2" s="21" t="s">
        <v>75</v>
      </c>
      <c r="BE2" s="164" t="s">
        <v>75</v>
      </c>
    </row>
    <row r="3" spans="1:93" s="147" customFormat="1" ht="97.5" customHeight="1" x14ac:dyDescent="0.2">
      <c r="A3" s="149" t="s">
        <v>54</v>
      </c>
      <c r="B3" s="149" t="s">
        <v>53</v>
      </c>
      <c r="C3" s="49" t="s">
        <v>492</v>
      </c>
      <c r="D3" s="201" t="s">
        <v>494</v>
      </c>
      <c r="E3" s="235" t="s">
        <v>43</v>
      </c>
      <c r="F3" s="148" t="s">
        <v>44</v>
      </c>
      <c r="G3" s="148" t="s">
        <v>45</v>
      </c>
      <c r="H3" s="235" t="s">
        <v>497</v>
      </c>
      <c r="I3" s="49" t="s">
        <v>67</v>
      </c>
      <c r="J3" s="201" t="s">
        <v>68</v>
      </c>
      <c r="K3" s="202" t="s">
        <v>69</v>
      </c>
      <c r="L3" s="49" t="s">
        <v>466</v>
      </c>
      <c r="M3" s="148" t="s">
        <v>628</v>
      </c>
      <c r="N3" s="156" t="s">
        <v>259</v>
      </c>
      <c r="O3" s="156" t="s">
        <v>57</v>
      </c>
      <c r="P3" s="156" t="s">
        <v>630</v>
      </c>
      <c r="Q3" s="156" t="s">
        <v>467</v>
      </c>
      <c r="R3" s="156" t="s">
        <v>631</v>
      </c>
      <c r="S3" s="155" t="s">
        <v>81</v>
      </c>
      <c r="T3" s="155" t="s">
        <v>82</v>
      </c>
      <c r="U3" s="155" t="s">
        <v>83</v>
      </c>
      <c r="V3" s="155" t="s">
        <v>88</v>
      </c>
      <c r="W3" s="155" t="s">
        <v>260</v>
      </c>
      <c r="X3" s="155" t="s">
        <v>404</v>
      </c>
      <c r="Y3" s="155" t="s">
        <v>84</v>
      </c>
      <c r="Z3" s="155" t="s">
        <v>633</v>
      </c>
      <c r="AA3" s="155" t="s">
        <v>85</v>
      </c>
      <c r="AB3" s="155" t="s">
        <v>87</v>
      </c>
      <c r="AC3" s="155" t="s">
        <v>86</v>
      </c>
      <c r="AD3" s="156" t="s">
        <v>89</v>
      </c>
      <c r="AE3" s="156" t="s">
        <v>405</v>
      </c>
      <c r="AF3" s="156" t="s">
        <v>48</v>
      </c>
      <c r="AG3" s="156" t="s">
        <v>49</v>
      </c>
      <c r="AH3" s="155" t="s">
        <v>50</v>
      </c>
      <c r="AI3" s="156" t="s">
        <v>51</v>
      </c>
      <c r="AJ3" s="155" t="s">
        <v>52</v>
      </c>
      <c r="AK3" s="156" t="s">
        <v>406</v>
      </c>
      <c r="AL3" s="204" t="s">
        <v>231</v>
      </c>
      <c r="AM3" s="204" t="s">
        <v>59</v>
      </c>
      <c r="AN3" s="204" t="s">
        <v>60</v>
      </c>
      <c r="AO3" s="204" t="s">
        <v>61</v>
      </c>
      <c r="AP3" s="204" t="s">
        <v>47</v>
      </c>
      <c r="AQ3" s="204" t="s">
        <v>62</v>
      </c>
      <c r="AR3" s="206" t="s">
        <v>63</v>
      </c>
      <c r="AS3" s="206" t="s">
        <v>64</v>
      </c>
      <c r="AT3" s="206" t="s">
        <v>65</v>
      </c>
      <c r="AU3" s="207" t="s">
        <v>58</v>
      </c>
      <c r="AV3" s="207" t="s">
        <v>40</v>
      </c>
      <c r="AW3" s="207" t="s">
        <v>41</v>
      </c>
      <c r="AX3" s="207" t="s">
        <v>66</v>
      </c>
      <c r="AY3" s="201" t="s">
        <v>0</v>
      </c>
      <c r="AZ3" s="201" t="s">
        <v>55</v>
      </c>
      <c r="BA3" s="201" t="s">
        <v>56</v>
      </c>
      <c r="BB3" s="201" t="s">
        <v>46</v>
      </c>
      <c r="BC3" s="204" t="s">
        <v>76</v>
      </c>
      <c r="BD3" s="204" t="s">
        <v>77</v>
      </c>
      <c r="BE3" s="204" t="s">
        <v>78</v>
      </c>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row>
    <row r="4" spans="1:93" x14ac:dyDescent="0.2">
      <c r="A4" s="9" t="s">
        <v>1</v>
      </c>
      <c r="B4" s="10" t="s">
        <v>2</v>
      </c>
      <c r="C4" s="234">
        <v>150</v>
      </c>
      <c r="D4" s="234">
        <f>VLOOKUP(A4,Hoja1!O:P,2,FALSE)</f>
        <v>114</v>
      </c>
      <c r="E4" s="268">
        <f>VLOOKUP(A4,Hoja1!T:W,4,FALSE)</f>
        <v>193</v>
      </c>
      <c r="F4" s="269">
        <f>VLOOKUP(A4,Hoja1!Y:Z,2,FALSE)</f>
        <v>387</v>
      </c>
      <c r="G4" s="270">
        <f>D4/C4</f>
        <v>0.76</v>
      </c>
      <c r="H4" s="236">
        <f>VLOOKUP(A4,Hoja1!Q:R,2,FALSE)</f>
        <v>87</v>
      </c>
      <c r="I4" s="272">
        <f>F4/C4</f>
        <v>2.58</v>
      </c>
      <c r="J4" s="317" t="s">
        <v>42</v>
      </c>
      <c r="K4" s="317" t="s">
        <v>42</v>
      </c>
      <c r="L4" s="272">
        <v>-18.571428571428573</v>
      </c>
      <c r="M4" s="270">
        <f>100*(H4-D4)/D4</f>
        <v>-23.684210526315791</v>
      </c>
      <c r="N4" s="274">
        <f>VLOOKUP(A4,Hoja1!AF:AI,4,FALSE)</f>
        <v>86.297911406931377</v>
      </c>
      <c r="O4" s="274">
        <f>34/VLOOKUP(A4,Hoja1!I:M,5,FALSE)*100</f>
        <v>6.9246435845213856</v>
      </c>
      <c r="P4" s="274">
        <f>VLOOKUP(A4,'[1]abandonos de 1 año'!$A$1:$C$65536,3,FALSE)/VLOOKUP(A4,'[1]TABLA MATRI 17-18'!$A$1:$B$65536,2,FALSE)*100</f>
        <v>13.24110671936759</v>
      </c>
      <c r="Q4" s="289">
        <v>4.435483870967742</v>
      </c>
      <c r="R4" s="289">
        <f>VLOOKUP(A4,Hoja1!A:G,7,FALSE)</f>
        <v>3.3936651583710407</v>
      </c>
      <c r="S4" s="326" t="s">
        <v>270</v>
      </c>
      <c r="T4" s="326" t="s">
        <v>270</v>
      </c>
      <c r="U4" s="326" t="s">
        <v>270</v>
      </c>
      <c r="V4" s="290">
        <f>VLOOKUP(A4,Hoja1!AF:AG,2,FALSE)</f>
        <v>66.100527886160194</v>
      </c>
      <c r="W4" s="290">
        <f>VLOOKUP(A4,Hoja1!AF:AH,3,FALSE)</f>
        <v>76.59574468085107</v>
      </c>
      <c r="X4" s="290">
        <f>VLOOKUP(A4,Hoja1!AP:AQ,2,FALSE)*10/D4</f>
        <v>68.684210526315951</v>
      </c>
      <c r="Y4" s="290">
        <f>VLOOKUP(A4,Hoja1!AK:AL,2,FALSE)</f>
        <v>4.0323529411764696</v>
      </c>
      <c r="Z4" s="290">
        <f>VLOOKUP(A4,Hoja1!AN:AO,2,FALSE)</f>
        <v>4.0934426229508203</v>
      </c>
      <c r="AA4" s="296">
        <f>VLOOKUP($A4,Hoja1!AS:AX,6,FALSE)</f>
        <v>37.179487179487182</v>
      </c>
      <c r="AB4" s="296">
        <f>VLOOKUP($A4,Hoja1!AY:BD,6,FALSE)</f>
        <v>60.256410256410255</v>
      </c>
      <c r="AC4" s="296">
        <f>VLOOKUP($A4,Hoja1!BF:BK,6,FALSE)</f>
        <v>60.256410256410255</v>
      </c>
      <c r="AD4" s="321" t="s">
        <v>636</v>
      </c>
      <c r="AE4" s="290">
        <f>VLOOKUP(A4,Hoja1!AP:AQ,2,FALSE)</f>
        <v>783.00000000000182</v>
      </c>
      <c r="AF4" s="296">
        <f>VLOOKUP($A4,Hoja1!BM:BN,2,FALSE)</f>
        <v>78</v>
      </c>
      <c r="AG4" s="296">
        <f>VLOOKUP($A4,Hoja1!BP:BQ,2,FALSE)</f>
        <v>185</v>
      </c>
      <c r="AH4" s="296">
        <f>AG4/AF4</f>
        <v>2.3717948717948718</v>
      </c>
      <c r="AI4" s="296">
        <f>VLOOKUP($A4,Hoja1!BS:BT,2,FALSE)</f>
        <v>42</v>
      </c>
      <c r="AJ4" s="296">
        <f>AI4/AF4</f>
        <v>0.53846153846153844</v>
      </c>
      <c r="AK4" s="296">
        <f>VLOOKUP(A4,Hoja1!BV:BX,3,FALSE)</f>
        <v>244.54999999999995</v>
      </c>
      <c r="AL4" s="316" t="s">
        <v>240</v>
      </c>
      <c r="AM4" s="316" t="s">
        <v>240</v>
      </c>
      <c r="AN4" s="316" t="s">
        <v>240</v>
      </c>
      <c r="AO4" s="316" t="s">
        <v>240</v>
      </c>
      <c r="AP4" s="319" t="s">
        <v>241</v>
      </c>
      <c r="AQ4" s="319" t="s">
        <v>241</v>
      </c>
      <c r="AR4" s="320" t="s">
        <v>242</v>
      </c>
      <c r="AS4" s="320" t="s">
        <v>242</v>
      </c>
      <c r="AT4" s="320" t="s">
        <v>242</v>
      </c>
      <c r="AU4" s="318" t="s">
        <v>243</v>
      </c>
      <c r="AV4" s="318" t="s">
        <v>271</v>
      </c>
      <c r="AW4" s="318" t="s">
        <v>271</v>
      </c>
      <c r="AX4" s="318" t="s">
        <v>271</v>
      </c>
      <c r="AY4" s="317" t="s">
        <v>262</v>
      </c>
      <c r="AZ4" s="317" t="s">
        <v>262</v>
      </c>
      <c r="BA4" s="317" t="s">
        <v>262</v>
      </c>
      <c r="BB4" s="317" t="s">
        <v>262</v>
      </c>
      <c r="BC4" s="316" t="s">
        <v>244</v>
      </c>
      <c r="BD4" s="316" t="s">
        <v>244</v>
      </c>
      <c r="BE4" s="316" t="s">
        <v>244</v>
      </c>
      <c r="BF4" s="292"/>
      <c r="BG4" s="292"/>
      <c r="BH4" s="292"/>
      <c r="BI4" s="292"/>
      <c r="BJ4" s="292"/>
      <c r="BK4" s="292"/>
      <c r="BL4" s="292"/>
      <c r="BM4" s="292"/>
      <c r="BN4" s="292"/>
      <c r="BO4" s="292"/>
      <c r="BP4" s="292"/>
      <c r="BQ4" s="292"/>
      <c r="BR4" s="292"/>
      <c r="BS4" s="292"/>
      <c r="BT4" s="292"/>
      <c r="BU4" s="292"/>
      <c r="BV4" s="292"/>
      <c r="BW4" s="292"/>
      <c r="BX4" s="292"/>
      <c r="BY4" s="292"/>
      <c r="BZ4" s="292"/>
      <c r="CA4" s="292"/>
      <c r="CB4" s="292"/>
      <c r="CC4" s="292"/>
      <c r="CD4" s="292"/>
      <c r="CE4" s="292"/>
      <c r="CF4" s="292"/>
      <c r="CG4" s="292"/>
      <c r="CH4" s="292"/>
      <c r="CI4" s="292"/>
      <c r="CJ4" s="292"/>
      <c r="CK4" s="292"/>
      <c r="CL4" s="292"/>
      <c r="CM4" s="292"/>
      <c r="CN4" s="292"/>
      <c r="CO4" s="292"/>
    </row>
    <row r="5" spans="1:93" x14ac:dyDescent="0.2">
      <c r="A5" s="9" t="s">
        <v>3</v>
      </c>
      <c r="B5" s="10" t="s">
        <v>4</v>
      </c>
      <c r="C5" s="234">
        <v>50</v>
      </c>
      <c r="D5" s="234">
        <f>VLOOKUP(A5,Hoja1!O:P,2,FALSE)</f>
        <v>50</v>
      </c>
      <c r="E5" s="268">
        <f>VLOOKUP(A5,Hoja1!T:W,4,FALSE)</f>
        <v>146</v>
      </c>
      <c r="F5" s="269">
        <f>VLOOKUP(A5,Hoja1!Y:Z,2,FALSE)</f>
        <v>302</v>
      </c>
      <c r="G5" s="270">
        <f t="shared" ref="G5:G40" si="0">D5/C5</f>
        <v>1</v>
      </c>
      <c r="H5" s="236">
        <f>VLOOKUP(A5,Hoja1!Q:R,2,FALSE)</f>
        <v>52</v>
      </c>
      <c r="I5" s="272">
        <f t="shared" ref="I5:I60" si="1">F5/C5</f>
        <v>6.04</v>
      </c>
      <c r="J5" s="317"/>
      <c r="K5" s="317"/>
      <c r="L5" s="272">
        <v>-7.2727272727272725</v>
      </c>
      <c r="M5" s="270">
        <f t="shared" ref="M5:M63" si="2">100*(H5-D5)/D5</f>
        <v>4</v>
      </c>
      <c r="N5" s="274">
        <f>VLOOKUP(A5,Hoja1!AF:AI,4,FALSE)</f>
        <v>88.081395348837205</v>
      </c>
      <c r="O5" s="274">
        <f>9/VLOOKUP(A5,Hoja1!I:M,5,FALSE)*100</f>
        <v>4.5</v>
      </c>
      <c r="P5" s="274">
        <f>VLOOKUP(A5,'[1]abandonos de 1 año'!$A$1:$C$65536,3,FALSE)/VLOOKUP(A5,'[1]TABLA MATRI 17-18'!$A$1:$B$65536,2,FALSE)*100</f>
        <v>12.280701754385964</v>
      </c>
      <c r="Q5" s="289">
        <v>2.4509803921568629</v>
      </c>
      <c r="R5" s="289">
        <f>VLOOKUP(A5,Hoja1!A:G,7,FALSE)</f>
        <v>0.96153846153846156</v>
      </c>
      <c r="S5" s="326"/>
      <c r="T5" s="326"/>
      <c r="U5" s="326"/>
      <c r="V5" s="290">
        <f>VLOOKUP(A5,Hoja1!AF:AG,2,FALSE)</f>
        <v>74.767441860465112</v>
      </c>
      <c r="W5" s="290">
        <f>VLOOKUP(A5,Hoja1!AF:AH,3,FALSE)</f>
        <v>84.884488448844891</v>
      </c>
      <c r="X5" s="290">
        <f>VLOOKUP(A5,Hoja1!AP:AQ,2,FALSE)*10/D5</f>
        <v>73.16</v>
      </c>
      <c r="Y5" s="290">
        <f>VLOOKUP(A5,Hoja1!AK:AL,2,FALSE)</f>
        <v>3.9863636363636359</v>
      </c>
      <c r="Z5" s="290">
        <f>VLOOKUP(A5,Hoja1!AN:AO,2,FALSE)</f>
        <v>4.0872340425531917</v>
      </c>
      <c r="AA5" s="296">
        <f>VLOOKUP($A5,Hoja1!AS:AX,6,FALSE)</f>
        <v>41.666666666666671</v>
      </c>
      <c r="AB5" s="296">
        <f>VLOOKUP($A5,Hoja1!AY:BD,6,FALSE)</f>
        <v>45</v>
      </c>
      <c r="AC5" s="296">
        <f>VLOOKUP($A5,Hoja1!BF:BK,6,FALSE)</f>
        <v>56.666666666666664</v>
      </c>
      <c r="AD5" s="322"/>
      <c r="AE5" s="290">
        <f>VLOOKUP(A5,Hoja1!AP:AQ,2,FALSE)</f>
        <v>365.79999999999995</v>
      </c>
      <c r="AF5" s="296">
        <f>VLOOKUP($A5,Hoja1!BM:BN,2,FALSE)</f>
        <v>60</v>
      </c>
      <c r="AG5" s="296">
        <f>VLOOKUP($A5,Hoja1!BP:BQ,2,FALSE)</f>
        <v>161</v>
      </c>
      <c r="AH5" s="296">
        <f t="shared" ref="AH5:AH41" si="3">AG5/AF5</f>
        <v>2.6833333333333331</v>
      </c>
      <c r="AI5" s="296">
        <f>VLOOKUP($A5,Hoja1!BS:BT,2,FALSE)</f>
        <v>59</v>
      </c>
      <c r="AJ5" s="296">
        <f t="shared" ref="AJ5:AJ41" si="4">AI5/AF5</f>
        <v>0.98333333333333328</v>
      </c>
      <c r="AK5" s="296">
        <f>VLOOKUP(A5,Hoja1!BV:BX,3,FALSE)</f>
        <v>165.49</v>
      </c>
      <c r="AL5" s="316"/>
      <c r="AM5" s="316"/>
      <c r="AN5" s="316"/>
      <c r="AO5" s="316"/>
      <c r="AP5" s="319"/>
      <c r="AQ5" s="319"/>
      <c r="AR5" s="320"/>
      <c r="AS5" s="320"/>
      <c r="AT5" s="320"/>
      <c r="AU5" s="318"/>
      <c r="AV5" s="318"/>
      <c r="AW5" s="318"/>
      <c r="AX5" s="318"/>
      <c r="AY5" s="317"/>
      <c r="AZ5" s="317"/>
      <c r="BA5" s="317"/>
      <c r="BB5" s="317"/>
      <c r="BC5" s="316"/>
      <c r="BD5" s="316"/>
      <c r="BE5" s="316"/>
    </row>
    <row r="6" spans="1:93" x14ac:dyDescent="0.2">
      <c r="A6" s="9" t="s">
        <v>5</v>
      </c>
      <c r="B6" s="10" t="s">
        <v>6</v>
      </c>
      <c r="C6" s="234">
        <v>50</v>
      </c>
      <c r="D6" s="234">
        <f>VLOOKUP(A6,Hoja1!O:P,2,FALSE)</f>
        <v>49</v>
      </c>
      <c r="E6" s="268">
        <f>VLOOKUP(A6,Hoja1!T:W,4,FALSE)</f>
        <v>127</v>
      </c>
      <c r="F6" s="269">
        <f>VLOOKUP(A6,Hoja1!Y:Z,2,FALSE)</f>
        <v>421</v>
      </c>
      <c r="G6" s="270">
        <f t="shared" si="0"/>
        <v>0.98</v>
      </c>
      <c r="H6" s="236">
        <f>VLOOKUP(A6,Hoja1!Q:R,2,FALSE)</f>
        <v>50</v>
      </c>
      <c r="I6" s="272">
        <f t="shared" si="1"/>
        <v>8.42</v>
      </c>
      <c r="J6" s="317"/>
      <c r="K6" s="317"/>
      <c r="L6" s="272">
        <v>11.111111111111111</v>
      </c>
      <c r="M6" s="270">
        <f t="shared" si="2"/>
        <v>2.0408163265306123</v>
      </c>
      <c r="N6" s="274">
        <f>VLOOKUP(A6,Hoja1!AF:AI,4,FALSE)</f>
        <v>92.41379310344827</v>
      </c>
      <c r="O6" s="274">
        <f>4/VLOOKUP(A6,Hoja1!I:M,5,FALSE)*100</f>
        <v>2.083333333333333</v>
      </c>
      <c r="P6" s="274">
        <f>VLOOKUP(A6,'[1]abandonos de 1 año'!$A$1:$C$65536,3,FALSE)/VLOOKUP(A6,'[1]TABLA MATRI 17-18'!$A$1:$B$65536,2,FALSE)*100</f>
        <v>8.2051282051282044</v>
      </c>
      <c r="Q6" s="289">
        <v>0</v>
      </c>
      <c r="R6" s="289">
        <f>VLOOKUP(A6,Hoja1!A:G,7,FALSE)</f>
        <v>1.0309278350515463</v>
      </c>
      <c r="S6" s="326"/>
      <c r="T6" s="326"/>
      <c r="U6" s="326"/>
      <c r="V6" s="290">
        <f>VLOOKUP(A6,Hoja1!AF:AG,2,FALSE)</f>
        <v>83.045977011494259</v>
      </c>
      <c r="W6" s="290">
        <f>VLOOKUP(A6,Hoja1!AF:AH,3,FALSE)</f>
        <v>89.863184079601993</v>
      </c>
      <c r="X6" s="290">
        <f>VLOOKUP(A6,Hoja1!AP:AQ,2,FALSE)*10/D6</f>
        <v>62.040816326530631</v>
      </c>
      <c r="Y6" s="290">
        <f>VLOOKUP(A6,Hoja1!AK:AL,2,FALSE)</f>
        <v>3.9727272727272736</v>
      </c>
      <c r="Z6" s="290">
        <f>VLOOKUP(A6,Hoja1!AN:AO,2,FALSE)</f>
        <v>4.0647058823529409</v>
      </c>
      <c r="AA6" s="296">
        <f>VLOOKUP($A6,Hoja1!AS:AX,6,FALSE)</f>
        <v>60.465116279069761</v>
      </c>
      <c r="AB6" s="296">
        <f>VLOOKUP($A6,Hoja1!AY:BD,6,FALSE)</f>
        <v>41.860465116279073</v>
      </c>
      <c r="AC6" s="296">
        <f>VLOOKUP($A6,Hoja1!BF:BK,6,FALSE)</f>
        <v>60.465116279069761</v>
      </c>
      <c r="AD6" s="322"/>
      <c r="AE6" s="290">
        <f>VLOOKUP(A6,Hoja1!AP:AQ,2,FALSE)</f>
        <v>304.00000000000011</v>
      </c>
      <c r="AF6" s="296">
        <f>VLOOKUP($A6,Hoja1!BM:BN,2,FALSE)</f>
        <v>43</v>
      </c>
      <c r="AG6" s="296">
        <f>VLOOKUP($A6,Hoja1!BP:BQ,2,FALSE)</f>
        <v>83</v>
      </c>
      <c r="AH6" s="296">
        <f t="shared" si="3"/>
        <v>1.930232558139535</v>
      </c>
      <c r="AI6" s="296">
        <f>VLOOKUP($A6,Hoja1!BS:BT,2,FALSE)</f>
        <v>31</v>
      </c>
      <c r="AJ6" s="296">
        <f t="shared" si="4"/>
        <v>0.72093023255813948</v>
      </c>
      <c r="AK6" s="296">
        <f>VLOOKUP(A6,Hoja1!BV:BX,3,FALSE)</f>
        <v>170.2</v>
      </c>
      <c r="AL6" s="316"/>
      <c r="AM6" s="316"/>
      <c r="AN6" s="316"/>
      <c r="AO6" s="316"/>
      <c r="AP6" s="319"/>
      <c r="AQ6" s="319"/>
      <c r="AR6" s="320"/>
      <c r="AS6" s="320"/>
      <c r="AT6" s="320"/>
      <c r="AU6" s="318"/>
      <c r="AV6" s="318"/>
      <c r="AW6" s="318"/>
      <c r="AX6" s="318"/>
      <c r="AY6" s="317"/>
      <c r="AZ6" s="317"/>
      <c r="BA6" s="317"/>
      <c r="BB6" s="317"/>
      <c r="BC6" s="316"/>
      <c r="BD6" s="316"/>
      <c r="BE6" s="316"/>
    </row>
    <row r="7" spans="1:93" x14ac:dyDescent="0.2">
      <c r="A7" s="9" t="s">
        <v>90</v>
      </c>
      <c r="B7" s="10" t="s">
        <v>101</v>
      </c>
      <c r="C7" s="234">
        <v>25</v>
      </c>
      <c r="D7" s="234">
        <f>VLOOKUP(A7,Hoja1!O:P,2,FALSE)</f>
        <v>27</v>
      </c>
      <c r="E7" s="268">
        <f>VLOOKUP(A7,Hoja1!T:W,4,FALSE)</f>
        <v>42</v>
      </c>
      <c r="F7" s="269">
        <f>VLOOKUP(A7,Hoja1!Y:Z,2,FALSE)</f>
        <v>281</v>
      </c>
      <c r="G7" s="270">
        <f t="shared" si="0"/>
        <v>1.08</v>
      </c>
      <c r="H7" s="236">
        <f>VLOOKUP(A7,Hoja1!Q:R,2,FALSE)</f>
        <v>26</v>
      </c>
      <c r="I7" s="272">
        <f t="shared" si="1"/>
        <v>11.24</v>
      </c>
      <c r="J7" s="317"/>
      <c r="K7" s="317"/>
      <c r="L7" s="272">
        <v>50</v>
      </c>
      <c r="M7" s="270">
        <f t="shared" si="2"/>
        <v>-3.7037037037037037</v>
      </c>
      <c r="N7" s="274">
        <f>VLOOKUP(A7,Hoja1!AF:AI,4,FALSE)</f>
        <v>90.745856353591165</v>
      </c>
      <c r="O7" s="274">
        <f>1/VLOOKUP(A7,Hoja1!I:M,5,FALSE)*100</f>
        <v>1.25</v>
      </c>
      <c r="P7" s="274">
        <f>VLOOKUP(A7,'[1]abandonos de 1 año'!$A$1:$C$65536,3,FALSE)/VLOOKUP(A7,'[1]TABLA MATRI 17-18'!$A$1:$B$65536,2,FALSE)*100</f>
        <v>20</v>
      </c>
      <c r="Q7" s="289">
        <v>1.25</v>
      </c>
      <c r="R7" s="289">
        <f>VLOOKUP(A7,Hoja1!A:G,7,FALSE)</f>
        <v>4.6511627906976747</v>
      </c>
      <c r="S7" s="326"/>
      <c r="T7" s="326"/>
      <c r="U7" s="326"/>
      <c r="V7" s="290">
        <f>VLOOKUP(A7,Hoja1!AF:AG,2,FALSE)</f>
        <v>77.762430939226519</v>
      </c>
      <c r="W7" s="290">
        <f>VLOOKUP(A7,Hoja1!AF:AH,3,FALSE)</f>
        <v>85.692541856925416</v>
      </c>
      <c r="X7" s="290">
        <f>VLOOKUP(A7,Hoja1!AP:AQ,2,FALSE)*10/D7</f>
        <v>108.07407407407406</v>
      </c>
      <c r="Y7" s="290">
        <f>VLOOKUP(A7,Hoja1!AK:AL,2,FALSE)</f>
        <v>3.9272727272727272</v>
      </c>
      <c r="Z7" s="290">
        <f>VLOOKUP(A7,Hoja1!AN:AO,2,FALSE)</f>
        <v>4.0714285714285712</v>
      </c>
      <c r="AA7" s="296">
        <f>VLOOKUP($A7,Hoja1!AS:AX,6,FALSE)</f>
        <v>39.682539682539684</v>
      </c>
      <c r="AB7" s="296">
        <f>VLOOKUP($A7,Hoja1!AY:BD,6,FALSE)</f>
        <v>55.555555555555557</v>
      </c>
      <c r="AC7" s="296">
        <f>VLOOKUP($A7,Hoja1!BF:BK,6,FALSE)</f>
        <v>52.380952380952387</v>
      </c>
      <c r="AD7" s="322"/>
      <c r="AE7" s="290">
        <f>VLOOKUP(A7,Hoja1!AP:AQ,2,FALSE)</f>
        <v>291.79999999999995</v>
      </c>
      <c r="AF7" s="296">
        <f>VLOOKUP($A7,Hoja1!BM:BN,2,FALSE)</f>
        <v>63</v>
      </c>
      <c r="AG7" s="296">
        <f>VLOOKUP($A7,Hoja1!BP:BQ,2,FALSE)</f>
        <v>142</v>
      </c>
      <c r="AH7" s="296">
        <f t="shared" si="3"/>
        <v>2.253968253968254</v>
      </c>
      <c r="AI7" s="296">
        <f>VLOOKUP($A7,Hoja1!BS:BT,2,FALSE)</f>
        <v>37</v>
      </c>
      <c r="AJ7" s="296">
        <f t="shared" si="4"/>
        <v>0.58730158730158732</v>
      </c>
      <c r="AK7" s="296">
        <f>VLOOKUP(A7,Hoja1!BV:BX,3,FALSE)</f>
        <v>119.85</v>
      </c>
      <c r="AL7" s="316"/>
      <c r="AM7" s="316"/>
      <c r="AN7" s="316"/>
      <c r="AO7" s="316"/>
      <c r="AP7" s="319"/>
      <c r="AQ7" s="319"/>
      <c r="AR7" s="320"/>
      <c r="AS7" s="320"/>
      <c r="AT7" s="320"/>
      <c r="AU7" s="318"/>
      <c r="AV7" s="318"/>
      <c r="AW7" s="318"/>
      <c r="AX7" s="318"/>
      <c r="AY7" s="317"/>
      <c r="AZ7" s="317"/>
      <c r="BA7" s="317"/>
      <c r="BB7" s="317"/>
      <c r="BC7" s="316"/>
      <c r="BD7" s="316"/>
      <c r="BE7" s="316"/>
    </row>
    <row r="8" spans="1:93" x14ac:dyDescent="0.2">
      <c r="A8" s="9" t="s">
        <v>7</v>
      </c>
      <c r="B8" s="10" t="s">
        <v>8</v>
      </c>
      <c r="C8" s="234">
        <v>75</v>
      </c>
      <c r="D8" s="234">
        <f>VLOOKUP(A8,Hoja1!O:P,2,FALSE)</f>
        <v>77</v>
      </c>
      <c r="E8" s="268">
        <f>VLOOKUP(A8,Hoja1!T:W,4,FALSE)</f>
        <v>217</v>
      </c>
      <c r="F8" s="269">
        <f>VLOOKUP(A8,Hoja1!Y:Z,2,FALSE)</f>
        <v>613</v>
      </c>
      <c r="G8" s="270">
        <f t="shared" si="0"/>
        <v>1.0266666666666666</v>
      </c>
      <c r="H8" s="236">
        <f>VLOOKUP(A8,Hoja1!Q:R,2,FALSE)</f>
        <v>79</v>
      </c>
      <c r="I8" s="272">
        <f t="shared" si="1"/>
        <v>8.1733333333333338</v>
      </c>
      <c r="J8" s="317"/>
      <c r="K8" s="317"/>
      <c r="L8" s="272">
        <v>4</v>
      </c>
      <c r="M8" s="270">
        <f t="shared" si="2"/>
        <v>2.5974025974025974</v>
      </c>
      <c r="N8" s="274">
        <f>VLOOKUP(A8,Hoja1!AF:AI,4,FALSE)</f>
        <v>93.041342611543186</v>
      </c>
      <c r="O8" s="274">
        <f>9/VLOOKUP(A8,Hoja1!I:M,5,FALSE)*100</f>
        <v>2.8125</v>
      </c>
      <c r="P8" s="274">
        <f>VLOOKUP(A8,'[1]abandonos de 1 año'!$A$1:$C$65536,3,FALSE)/VLOOKUP(A8,'[1]TABLA MATRI 17-18'!$A$1:$B$65536,2,FALSE)*100</f>
        <v>4.7619047619047619</v>
      </c>
      <c r="Q8" s="289">
        <v>3.7151702786377707</v>
      </c>
      <c r="R8" s="289">
        <f>VLOOKUP(A8,Hoja1!A:G,7,FALSE)</f>
        <v>2.1806853582554515</v>
      </c>
      <c r="S8" s="326"/>
      <c r="T8" s="326"/>
      <c r="U8" s="326"/>
      <c r="V8" s="290">
        <f>VLOOKUP(A8,Hoja1!AF:AG,2,FALSE)</f>
        <v>85.509619320507568</v>
      </c>
      <c r="W8" s="290">
        <f>VLOOKUP(A8,Hoja1!AF:AH,3,FALSE)</f>
        <v>91.904971403431588</v>
      </c>
      <c r="X8" s="290">
        <f>VLOOKUP(A8,Hoja1!AP:AQ,2,FALSE)*10/D8</f>
        <v>62.259740259740248</v>
      </c>
      <c r="Y8" s="290">
        <f>VLOOKUP(A8,Hoja1!AK:AL,2,FALSE)</f>
        <v>3.9575757575757584</v>
      </c>
      <c r="Z8" s="290">
        <f>VLOOKUP(A8,Hoja1!AN:AO,2,FALSE)</f>
        <v>4.0878787878787888</v>
      </c>
      <c r="AA8" s="296">
        <f>VLOOKUP($A8,Hoja1!AS:AX,6,FALSE)</f>
        <v>50</v>
      </c>
      <c r="AB8" s="296">
        <f>VLOOKUP($A8,Hoja1!AY:BD,6,FALSE)</f>
        <v>64.473684210526315</v>
      </c>
      <c r="AC8" s="296">
        <f>VLOOKUP($A8,Hoja1!BF:BK,6,FALSE)</f>
        <v>60.526315789473685</v>
      </c>
      <c r="AD8" s="322"/>
      <c r="AE8" s="290">
        <f>VLOOKUP(A8,Hoja1!AP:AQ,2,FALSE)</f>
        <v>479.39999999999992</v>
      </c>
      <c r="AF8" s="296">
        <f>VLOOKUP($A8,Hoja1!BM:BN,2,FALSE)</f>
        <v>76</v>
      </c>
      <c r="AG8" s="296">
        <f>VLOOKUP($A8,Hoja1!BP:BQ,2,FALSE)</f>
        <v>98</v>
      </c>
      <c r="AH8" s="296">
        <f t="shared" si="3"/>
        <v>1.2894736842105263</v>
      </c>
      <c r="AI8" s="296">
        <f>VLOOKUP($A8,Hoja1!BS:BT,2,FALSE)</f>
        <v>37</v>
      </c>
      <c r="AJ8" s="296">
        <f t="shared" si="4"/>
        <v>0.48684210526315791</v>
      </c>
      <c r="AK8" s="296">
        <f>VLOOKUP(A8,Hoja1!BV:BX,3,FALSE)</f>
        <v>240.7</v>
      </c>
      <c r="AL8" s="316"/>
      <c r="AM8" s="316"/>
      <c r="AN8" s="316"/>
      <c r="AO8" s="316"/>
      <c r="AP8" s="319"/>
      <c r="AQ8" s="319"/>
      <c r="AR8" s="320"/>
      <c r="AS8" s="320"/>
      <c r="AT8" s="320"/>
      <c r="AU8" s="318"/>
      <c r="AV8" s="318"/>
      <c r="AW8" s="318"/>
      <c r="AX8" s="318"/>
      <c r="AY8" s="317"/>
      <c r="AZ8" s="317"/>
      <c r="BA8" s="317"/>
      <c r="BB8" s="317"/>
      <c r="BC8" s="316"/>
      <c r="BD8" s="316"/>
      <c r="BE8" s="316"/>
    </row>
    <row r="9" spans="1:93" x14ac:dyDescent="0.2">
      <c r="A9" s="9" t="s">
        <v>9</v>
      </c>
      <c r="B9" s="10" t="s">
        <v>10</v>
      </c>
      <c r="C9" s="234">
        <v>150</v>
      </c>
      <c r="D9" s="234">
        <f>VLOOKUP(A9,Hoja1!O:P,2,FALSE)</f>
        <v>151</v>
      </c>
      <c r="E9" s="268">
        <f>VLOOKUP(A9,Hoja1!T:W,4,FALSE)</f>
        <v>295</v>
      </c>
      <c r="F9" s="269">
        <f>VLOOKUP(A9,Hoja1!Y:Z,2,FALSE)</f>
        <v>685</v>
      </c>
      <c r="G9" s="270">
        <f t="shared" si="0"/>
        <v>1.0066666666666666</v>
      </c>
      <c r="H9" s="236">
        <f>VLOOKUP(A9,Hoja1!Q:R,2,FALSE)</f>
        <v>152</v>
      </c>
      <c r="I9" s="272">
        <f t="shared" si="1"/>
        <v>4.5666666666666664</v>
      </c>
      <c r="J9" s="317"/>
      <c r="K9" s="317"/>
      <c r="L9" s="272">
        <v>-0.64935064935064934</v>
      </c>
      <c r="M9" s="270">
        <f t="shared" si="2"/>
        <v>0.66225165562913912</v>
      </c>
      <c r="N9" s="274">
        <f>VLOOKUP(A9,Hoja1!AF:AI,4,FALSE)</f>
        <v>95.779348252846489</v>
      </c>
      <c r="O9" s="274">
        <f>7/VLOOKUP(A9,Hoja1!I:M,5,FALSE)*100</f>
        <v>1.1686143572621035</v>
      </c>
      <c r="P9" s="274">
        <f>VLOOKUP(A9,'[1]abandonos de 1 año'!$A$1:$C$65536,3,FALSE)/VLOOKUP(A9,'[1]TABLA MATRI 17-18'!$A$1:$B$65536,2,FALSE)*100</f>
        <v>10.118043844856661</v>
      </c>
      <c r="Q9" s="289">
        <v>2.3217247097844109</v>
      </c>
      <c r="R9" s="289">
        <f>VLOOKUP(A9,Hoja1!A:G,7,FALSE)</f>
        <v>2.2108843537414966</v>
      </c>
      <c r="S9" s="326"/>
      <c r="T9" s="326"/>
      <c r="U9" s="326"/>
      <c r="V9" s="290">
        <f>VLOOKUP(A9,Hoja1!AF:AG,2,FALSE)</f>
        <v>86.081664703572841</v>
      </c>
      <c r="W9" s="290">
        <f>VLOOKUP(A9,Hoja1!AF:AH,3,FALSE)</f>
        <v>89.874974379995905</v>
      </c>
      <c r="X9" s="290">
        <f>VLOOKUP(A9,Hoja1!AP:AQ,2,FALSE)*10/D9</f>
        <v>57.033112582781456</v>
      </c>
      <c r="Y9" s="290">
        <f>VLOOKUP(A9,Hoja1!AK:AL,2,FALSE)</f>
        <v>3.9573770491803266</v>
      </c>
      <c r="Z9" s="290">
        <f>VLOOKUP(A9,Hoja1!AN:AO,2,FALSE)</f>
        <v>3.9796875000000003</v>
      </c>
      <c r="AA9" s="296">
        <f>VLOOKUP($A9,Hoja1!AS:AX,6,FALSE)</f>
        <v>45.045045045045043</v>
      </c>
      <c r="AB9" s="296">
        <f>VLOOKUP($A9,Hoja1!AY:BD,6,FALSE)</f>
        <v>56.756756756756758</v>
      </c>
      <c r="AC9" s="296">
        <f>VLOOKUP($A9,Hoja1!BF:BK,6,FALSE)</f>
        <v>63.063063063063062</v>
      </c>
      <c r="AD9" s="322"/>
      <c r="AE9" s="290">
        <f>VLOOKUP(A9,Hoja1!AP:AQ,2,FALSE)</f>
        <v>861.2</v>
      </c>
      <c r="AF9" s="296">
        <f>VLOOKUP($A9,Hoja1!BM:BN,2,FALSE)</f>
        <v>111</v>
      </c>
      <c r="AG9" s="296">
        <f>VLOOKUP($A9,Hoja1!BP:BQ,2,FALSE)</f>
        <v>146</v>
      </c>
      <c r="AH9" s="296">
        <f t="shared" si="3"/>
        <v>1.3153153153153154</v>
      </c>
      <c r="AI9" s="296">
        <f>VLOOKUP($A9,Hoja1!BS:BT,2,FALSE)</f>
        <v>60</v>
      </c>
      <c r="AJ9" s="296">
        <f t="shared" si="4"/>
        <v>0.54054054054054057</v>
      </c>
      <c r="AK9" s="296">
        <f>VLOOKUP(A9,Hoja1!BV:BX,3,FALSE)</f>
        <v>389.55</v>
      </c>
      <c r="AL9" s="316"/>
      <c r="AM9" s="316"/>
      <c r="AN9" s="316"/>
      <c r="AO9" s="316"/>
      <c r="AP9" s="319"/>
      <c r="AQ9" s="319"/>
      <c r="AR9" s="320"/>
      <c r="AS9" s="320"/>
      <c r="AT9" s="320"/>
      <c r="AU9" s="318"/>
      <c r="AV9" s="318"/>
      <c r="AW9" s="318"/>
      <c r="AX9" s="318"/>
      <c r="AY9" s="317"/>
      <c r="AZ9" s="317"/>
      <c r="BA9" s="317"/>
      <c r="BB9" s="317"/>
      <c r="BC9" s="316"/>
      <c r="BD9" s="316"/>
      <c r="BE9" s="316"/>
    </row>
    <row r="10" spans="1:93" x14ac:dyDescent="0.2">
      <c r="A10" s="9" t="s">
        <v>91</v>
      </c>
      <c r="B10" s="10" t="s">
        <v>92</v>
      </c>
      <c r="C10" s="234">
        <v>25</v>
      </c>
      <c r="D10" s="234">
        <f>VLOOKUP(A10,Hoja1!O:P,2,FALSE)</f>
        <v>20</v>
      </c>
      <c r="E10" s="268">
        <f>VLOOKUP(A10,Hoja1!T:W,4,FALSE)</f>
        <v>66</v>
      </c>
      <c r="F10" s="269">
        <f>VLOOKUP(A10,Hoja1!Y:Z,2,FALSE)</f>
        <v>300</v>
      </c>
      <c r="G10" s="270">
        <f t="shared" si="0"/>
        <v>0.8</v>
      </c>
      <c r="H10" s="236">
        <f>VLOOKUP(A10,Hoja1!Q:R,2,FALSE)</f>
        <v>25</v>
      </c>
      <c r="I10" s="272">
        <f t="shared" si="1"/>
        <v>12</v>
      </c>
      <c r="J10" s="317"/>
      <c r="K10" s="317"/>
      <c r="L10" s="272">
        <v>-22.222222222222221</v>
      </c>
      <c r="M10" s="270">
        <f t="shared" si="2"/>
        <v>25</v>
      </c>
      <c r="N10" s="274">
        <f>VLOOKUP(A10,Hoja1!AF:AI,4,FALSE)</f>
        <v>90.89759797724399</v>
      </c>
      <c r="O10" s="274">
        <f>3/VLOOKUP(A10,Hoja1!I:M,5,FALSE)*100</f>
        <v>3.4482758620689653</v>
      </c>
      <c r="P10" s="274">
        <f>VLOOKUP(A10,'[1]abandonos de 1 año'!$A$1:$C$65536,3,FALSE)/VLOOKUP(A10,'[1]TABLA MATRI 17-18'!$A$1:$B$65536,2,FALSE)*100</f>
        <v>16</v>
      </c>
      <c r="Q10" s="289">
        <v>1.1363636363636365</v>
      </c>
      <c r="R10" s="289">
        <f>VLOOKUP(A10,Hoja1!A:G,7,FALSE)</f>
        <v>3.8461538461538463</v>
      </c>
      <c r="S10" s="326"/>
      <c r="T10" s="326"/>
      <c r="U10" s="326"/>
      <c r="V10" s="290">
        <f>VLOOKUP(A10,Hoja1!AF:AG,2,FALSE)</f>
        <v>78.381795195954481</v>
      </c>
      <c r="W10" s="290">
        <f>VLOOKUP(A10,Hoja1!AF:AH,3,FALSE)</f>
        <v>86.230876216968014</v>
      </c>
      <c r="X10" s="290">
        <f>VLOOKUP(A10,Hoja1!AP:AQ,2,FALSE)*10/D10</f>
        <v>139.80000000000001</v>
      </c>
      <c r="Y10" s="290">
        <f>VLOOKUP(A10,Hoja1!AK:AL,2,FALSE)</f>
        <v>4.2266666666666666</v>
      </c>
      <c r="Z10" s="290">
        <f>VLOOKUP(A10,Hoja1!AN:AO,2,FALSE)</f>
        <v>4.1972972972972977</v>
      </c>
      <c r="AA10" s="296">
        <f>VLOOKUP($A10,Hoja1!AS:AX,6,FALSE)</f>
        <v>28.125</v>
      </c>
      <c r="AB10" s="296">
        <f>VLOOKUP($A10,Hoja1!AY:BD,6,FALSE)</f>
        <v>59.375</v>
      </c>
      <c r="AC10" s="296">
        <f>VLOOKUP($A10,Hoja1!BF:BK,6,FALSE)</f>
        <v>64.0625</v>
      </c>
      <c r="AD10" s="322"/>
      <c r="AE10" s="290">
        <f>VLOOKUP(A10,Hoja1!AP:AQ,2,FALSE)</f>
        <v>279.60000000000002</v>
      </c>
      <c r="AF10" s="296">
        <f>VLOOKUP($A10,Hoja1!BM:BN,2,FALSE)</f>
        <v>64</v>
      </c>
      <c r="AG10" s="296">
        <f>VLOOKUP($A10,Hoja1!BP:BQ,2,FALSE)</f>
        <v>90</v>
      </c>
      <c r="AH10" s="296">
        <f t="shared" si="3"/>
        <v>1.40625</v>
      </c>
      <c r="AI10" s="296">
        <f>VLOOKUP($A10,Hoja1!BS:BT,2,FALSE)</f>
        <v>19</v>
      </c>
      <c r="AJ10" s="296">
        <f t="shared" si="4"/>
        <v>0.296875</v>
      </c>
      <c r="AK10" s="296">
        <f>VLOOKUP(A10,Hoja1!BV:BX,3,FALSE)</f>
        <v>91.000000000000014</v>
      </c>
      <c r="AL10" s="316"/>
      <c r="AM10" s="316"/>
      <c r="AN10" s="316"/>
      <c r="AO10" s="316"/>
      <c r="AP10" s="319"/>
      <c r="AQ10" s="319"/>
      <c r="AR10" s="320"/>
      <c r="AS10" s="320"/>
      <c r="AT10" s="320"/>
      <c r="AU10" s="318"/>
      <c r="AV10" s="318"/>
      <c r="AW10" s="318"/>
      <c r="AX10" s="318"/>
      <c r="AY10" s="317"/>
      <c r="AZ10" s="317"/>
      <c r="BA10" s="317"/>
      <c r="BB10" s="317"/>
      <c r="BC10" s="316"/>
      <c r="BD10" s="316"/>
      <c r="BE10" s="316"/>
    </row>
    <row r="11" spans="1:93" x14ac:dyDescent="0.2">
      <c r="A11" s="9" t="s">
        <v>120</v>
      </c>
      <c r="B11" s="10" t="s">
        <v>121</v>
      </c>
      <c r="C11" s="234">
        <v>75</v>
      </c>
      <c r="D11" s="234">
        <f>VLOOKUP(A11,Hoja1!O:P,2,FALSE)</f>
        <v>78</v>
      </c>
      <c r="E11" s="268">
        <f>VLOOKUP(A11,Hoja1!T:W,4,FALSE)</f>
        <v>977</v>
      </c>
      <c r="F11" s="269">
        <f>VLOOKUP(A11,Hoja1!Y:Z,2,FALSE)</f>
        <v>1032</v>
      </c>
      <c r="G11" s="270">
        <f t="shared" si="0"/>
        <v>1.04</v>
      </c>
      <c r="H11" s="236">
        <f>VLOOKUP(A11,Hoja1!Q:R,2,FALSE)</f>
        <v>80</v>
      </c>
      <c r="I11" s="272">
        <f t="shared" si="1"/>
        <v>13.76</v>
      </c>
      <c r="J11" s="317"/>
      <c r="K11" s="317"/>
      <c r="L11" s="272">
        <v>1.2820512820512822</v>
      </c>
      <c r="M11" s="270">
        <f t="shared" si="2"/>
        <v>2.5641025641025643</v>
      </c>
      <c r="N11" s="274">
        <f>VLOOKUP(A11,Hoja1!AF:AI,4,FALSE)</f>
        <v>98.337489609310055</v>
      </c>
      <c r="O11" s="274">
        <f>1/VLOOKUP(A11,Hoja1!I:M,5,FALSE)*100</f>
        <v>0.33444816053511706</v>
      </c>
      <c r="P11" s="274">
        <f>VLOOKUP(A11,'[1]abandonos de 1 año'!$A$1:$C$65536,3,FALSE)/VLOOKUP(A11,'[1]TABLA MATRI 17-18'!$A$1:$B$65536,2,FALSE)*100</f>
        <v>3.5031847133757963</v>
      </c>
      <c r="Q11" s="289">
        <v>1.3377926421404682</v>
      </c>
      <c r="R11" s="289">
        <f>VLOOKUP(A11,Hoja1!A:G,7,FALSE)</f>
        <v>1.9607843137254901</v>
      </c>
      <c r="S11" s="326"/>
      <c r="T11" s="326"/>
      <c r="U11" s="326"/>
      <c r="V11" s="290">
        <f>VLOOKUP(A11,Hoja1!AF:AG,2,FALSE)</f>
        <v>93.349958437240232</v>
      </c>
      <c r="W11" s="290">
        <f>VLOOKUP(A11,Hoja1!AF:AH,3,FALSE)</f>
        <v>94.928148774302628</v>
      </c>
      <c r="X11" s="290">
        <f>VLOOKUP(A11,Hoja1!AP:AQ,2,FALSE)*10/D11</f>
        <v>12.064102564102564</v>
      </c>
      <c r="Y11" s="290">
        <f>VLOOKUP(A11,Hoja1!AK:AL,2,FALSE)</f>
        <v>4.0186046511627902</v>
      </c>
      <c r="Z11" s="290">
        <f>VLOOKUP(A11,Hoja1!AN:AO,2,FALSE)</f>
        <v>4.0209302325581389</v>
      </c>
      <c r="AA11" s="296">
        <f>VLOOKUP($A11,Hoja1!AS:AX,6,FALSE)</f>
        <v>33.333333333333329</v>
      </c>
      <c r="AB11" s="296">
        <f>VLOOKUP($A11,Hoja1!AY:BD,6,FALSE)</f>
        <v>33.333333333333329</v>
      </c>
      <c r="AC11" s="296">
        <f>VLOOKUP($A11,Hoja1!BF:BK,6,FALSE)</f>
        <v>66.666666666666657</v>
      </c>
      <c r="AD11" s="322"/>
      <c r="AE11" s="290">
        <f>VLOOKUP(A11,Hoja1!AP:AQ,2,FALSE)</f>
        <v>94.1</v>
      </c>
      <c r="AF11" s="296">
        <f>VLOOKUP($A11,Hoja1!BM:BN,2,FALSE)</f>
        <v>12</v>
      </c>
      <c r="AG11" s="296">
        <f>VLOOKUP($A11,Hoja1!BP:BQ,2,FALSE)</f>
        <v>20</v>
      </c>
      <c r="AH11" s="296">
        <f t="shared" si="3"/>
        <v>1.6666666666666667</v>
      </c>
      <c r="AI11" s="296">
        <f>VLOOKUP($A11,Hoja1!BS:BT,2,FALSE)</f>
        <v>13</v>
      </c>
      <c r="AJ11" s="296">
        <f t="shared" si="4"/>
        <v>1.0833333333333333</v>
      </c>
      <c r="AK11" s="296">
        <f>VLOOKUP(A11,Hoja1!BV:BX,3,FALSE)</f>
        <v>12.4</v>
      </c>
      <c r="AL11" s="316"/>
      <c r="AM11" s="316"/>
      <c r="AN11" s="316"/>
      <c r="AO11" s="316"/>
      <c r="AP11" s="319"/>
      <c r="AQ11" s="319"/>
      <c r="AR11" s="320"/>
      <c r="AS11" s="320"/>
      <c r="AT11" s="320"/>
      <c r="AU11" s="318"/>
      <c r="AV11" s="318"/>
      <c r="AW11" s="318"/>
      <c r="AX11" s="318"/>
      <c r="AY11" s="317"/>
      <c r="AZ11" s="317"/>
      <c r="BA11" s="317"/>
      <c r="BB11" s="317"/>
      <c r="BC11" s="316"/>
      <c r="BD11" s="316"/>
      <c r="BE11" s="316"/>
    </row>
    <row r="12" spans="1:93" x14ac:dyDescent="0.2">
      <c r="A12" s="9" t="s">
        <v>11</v>
      </c>
      <c r="B12" s="10" t="s">
        <v>12</v>
      </c>
      <c r="C12" s="234">
        <v>25</v>
      </c>
      <c r="D12" s="234">
        <f>VLOOKUP(A12,Hoja1!O:P,2,FALSE)</f>
        <v>26</v>
      </c>
      <c r="E12" s="268">
        <f>VLOOKUP(A12,Hoja1!T:W,4,FALSE)</f>
        <v>77</v>
      </c>
      <c r="F12" s="269">
        <f>VLOOKUP(A12,Hoja1!Y:Z,2,FALSE)</f>
        <v>233</v>
      </c>
      <c r="G12" s="270">
        <f t="shared" si="0"/>
        <v>1.04</v>
      </c>
      <c r="H12" s="236">
        <f>VLOOKUP(A12,Hoja1!Q:R,2,FALSE)</f>
        <v>27</v>
      </c>
      <c r="I12" s="272">
        <f t="shared" si="1"/>
        <v>9.32</v>
      </c>
      <c r="J12" s="317"/>
      <c r="K12" s="317"/>
      <c r="L12" s="272">
        <v>0</v>
      </c>
      <c r="M12" s="270">
        <f t="shared" si="2"/>
        <v>3.8461538461538463</v>
      </c>
      <c r="N12" s="274">
        <f>VLOOKUP(A12,Hoja1!AF:AI,4,FALSE)</f>
        <v>92.748538011695899</v>
      </c>
      <c r="O12" s="274">
        <f>2/VLOOKUP(A12,Hoja1!I:M,5,FALSE)*100</f>
        <v>2.2222222222222223</v>
      </c>
      <c r="P12" s="274">
        <f>VLOOKUP(A12,'[1]abandonos de 1 año'!$A$1:$C$65536,3,FALSE)/VLOOKUP(A12,'[1]TABLA MATRI 17-18'!$A$1:$B$65536,2,FALSE)*100</f>
        <v>5.9523809523809517</v>
      </c>
      <c r="Q12" s="289">
        <v>3.3333333333333335</v>
      </c>
      <c r="R12" s="289">
        <f>VLOOKUP(A12,Hoja1!A:G,7,FALSE)</f>
        <v>3.0303030303030303</v>
      </c>
      <c r="S12" s="326"/>
      <c r="T12" s="326"/>
      <c r="U12" s="326"/>
      <c r="V12" s="290">
        <f>VLOOKUP(A12,Hoja1!AF:AG,2,FALSE)</f>
        <v>83.274853801169584</v>
      </c>
      <c r="W12" s="290">
        <f>VLOOKUP(A12,Hoja1!AF:AH,3,FALSE)</f>
        <v>89.785624211853715</v>
      </c>
      <c r="X12" s="290">
        <f>VLOOKUP(A12,Hoja1!AP:AQ,2,FALSE)*10/D12</f>
        <v>111.92307692307692</v>
      </c>
      <c r="Y12" s="290">
        <f>VLOOKUP(A12,Hoja1!AK:AL,2,FALSE)</f>
        <v>4.0151515151515147</v>
      </c>
      <c r="Z12" s="290">
        <f>VLOOKUP(A12,Hoja1!AN:AO,2,FALSE)</f>
        <v>4.0187499999999998</v>
      </c>
      <c r="AA12" s="296">
        <f>VLOOKUP($A12,Hoja1!AS:AX,6,FALSE)</f>
        <v>36.585365853658537</v>
      </c>
      <c r="AB12" s="296">
        <f>VLOOKUP($A12,Hoja1!AY:BD,6,FALSE)</f>
        <v>70.731707317073173</v>
      </c>
      <c r="AC12" s="296">
        <f>VLOOKUP($A12,Hoja1!BF:BK,6,FALSE)</f>
        <v>73.170731707317074</v>
      </c>
      <c r="AD12" s="322"/>
      <c r="AE12" s="290">
        <f>VLOOKUP(A12,Hoja1!AP:AQ,2,FALSE)</f>
        <v>291</v>
      </c>
      <c r="AF12" s="296">
        <f>VLOOKUP($A12,Hoja1!BM:BN,2,FALSE)</f>
        <v>41</v>
      </c>
      <c r="AG12" s="296">
        <f>VLOOKUP($A12,Hoja1!BP:BQ,2,FALSE)</f>
        <v>73</v>
      </c>
      <c r="AH12" s="296">
        <f t="shared" si="3"/>
        <v>1.7804878048780488</v>
      </c>
      <c r="AI12" s="296">
        <f>VLOOKUP($A12,Hoja1!BS:BT,2,FALSE)</f>
        <v>36</v>
      </c>
      <c r="AJ12" s="296">
        <f t="shared" si="4"/>
        <v>0.87804878048780488</v>
      </c>
      <c r="AK12" s="296">
        <f>VLOOKUP(A12,Hoja1!BV:BX,3,FALSE)</f>
        <v>123.8</v>
      </c>
      <c r="AL12" s="316"/>
      <c r="AM12" s="316"/>
      <c r="AN12" s="316"/>
      <c r="AO12" s="316"/>
      <c r="AP12" s="319"/>
      <c r="AQ12" s="319"/>
      <c r="AR12" s="320"/>
      <c r="AS12" s="320"/>
      <c r="AT12" s="320"/>
      <c r="AU12" s="318"/>
      <c r="AV12" s="318"/>
      <c r="AW12" s="318"/>
      <c r="AX12" s="318"/>
      <c r="AY12" s="317"/>
      <c r="AZ12" s="317"/>
      <c r="BA12" s="317"/>
      <c r="BB12" s="317"/>
      <c r="BC12" s="316"/>
      <c r="BD12" s="316"/>
      <c r="BE12" s="316"/>
    </row>
    <row r="13" spans="1:93" x14ac:dyDescent="0.2">
      <c r="A13" s="9" t="s">
        <v>13</v>
      </c>
      <c r="B13" s="10" t="s">
        <v>14</v>
      </c>
      <c r="C13" s="234">
        <v>25</v>
      </c>
      <c r="D13" s="234">
        <f>VLOOKUP(A13,Hoja1!O:P,2,FALSE)</f>
        <v>22</v>
      </c>
      <c r="E13" s="268">
        <f>VLOOKUP(A13,Hoja1!T:W,4,FALSE)</f>
        <v>40</v>
      </c>
      <c r="F13" s="269">
        <f>VLOOKUP(A13,Hoja1!Y:Z,2,FALSE)</f>
        <v>123</v>
      </c>
      <c r="G13" s="270">
        <f t="shared" si="0"/>
        <v>0.88</v>
      </c>
      <c r="H13" s="236">
        <f>VLOOKUP(A13,Hoja1!Q:R,2,FALSE)</f>
        <v>21</v>
      </c>
      <c r="I13" s="272">
        <f t="shared" si="1"/>
        <v>4.92</v>
      </c>
      <c r="J13" s="317"/>
      <c r="K13" s="317"/>
      <c r="L13" s="272">
        <v>-12</v>
      </c>
      <c r="M13" s="270">
        <f t="shared" si="2"/>
        <v>-4.5454545454545459</v>
      </c>
      <c r="N13" s="274">
        <f>VLOOKUP(A13,Hoja1!AF:AI,4,FALSE)</f>
        <v>89.975845410628025</v>
      </c>
      <c r="O13" s="274">
        <f>4/VLOOKUP(A13,Hoja1!I:M,5,FALSE)*100</f>
        <v>4.7058823529411766</v>
      </c>
      <c r="P13" s="274">
        <f>VLOOKUP(A13,'[1]abandonos de 1 año'!$A$1:$C$65536,3,FALSE)/VLOOKUP(A13,'[1]TABLA MATRI 17-18'!$A$1:$B$65536,2,FALSE)*100</f>
        <v>8.3333333333333321</v>
      </c>
      <c r="Q13" s="289">
        <v>2.3529411764705883</v>
      </c>
      <c r="R13" s="289">
        <f>VLOOKUP(A13,Hoja1!A:G,7,FALSE)</f>
        <v>5</v>
      </c>
      <c r="S13" s="326"/>
      <c r="T13" s="326"/>
      <c r="U13" s="326"/>
      <c r="V13" s="290">
        <f>VLOOKUP(A13,Hoja1!AF:AG,2,FALSE)</f>
        <v>83.454106280193244</v>
      </c>
      <c r="W13" s="290">
        <f>VLOOKUP(A13,Hoja1!AF:AH,3,FALSE)</f>
        <v>92.75167785234899</v>
      </c>
      <c r="X13" s="290">
        <f>VLOOKUP(A13,Hoja1!AP:AQ,2,FALSE)*10/D13</f>
        <v>143.09090909090909</v>
      </c>
      <c r="Y13" s="290">
        <f>VLOOKUP(A13,Hoja1!AK:AL,2,FALSE)</f>
        <v>4.1366666666666658</v>
      </c>
      <c r="Z13" s="290">
        <f>VLOOKUP(A13,Hoja1!AN:AO,2,FALSE)</f>
        <v>4.265625</v>
      </c>
      <c r="AA13" s="296">
        <f>VLOOKUP($A13,Hoja1!AS:AX,6,FALSE)</f>
        <v>45.945945945945951</v>
      </c>
      <c r="AB13" s="296">
        <f>VLOOKUP($A13,Hoja1!AY:BD,6,FALSE)</f>
        <v>67.567567567567565</v>
      </c>
      <c r="AC13" s="296">
        <f>VLOOKUP($A13,Hoja1!BF:BK,6,FALSE)</f>
        <v>67.567567567567565</v>
      </c>
      <c r="AD13" s="322"/>
      <c r="AE13" s="290">
        <f>VLOOKUP(A13,Hoja1!AP:AQ,2,FALSE)</f>
        <v>314.8</v>
      </c>
      <c r="AF13" s="296">
        <f>VLOOKUP($A13,Hoja1!BM:BN,2,FALSE)</f>
        <v>37</v>
      </c>
      <c r="AG13" s="296">
        <f>VLOOKUP($A13,Hoja1!BP:BQ,2,FALSE)</f>
        <v>43</v>
      </c>
      <c r="AH13" s="296">
        <f t="shared" si="3"/>
        <v>1.1621621621621621</v>
      </c>
      <c r="AI13" s="296">
        <f>VLOOKUP($A13,Hoja1!BS:BT,2,FALSE)</f>
        <v>22</v>
      </c>
      <c r="AJ13" s="296">
        <f t="shared" si="4"/>
        <v>0.59459459459459463</v>
      </c>
      <c r="AK13" s="296">
        <f>VLOOKUP(A13,Hoja1!BV:BX,3,FALSE)</f>
        <v>181</v>
      </c>
      <c r="AL13" s="316"/>
      <c r="AM13" s="316"/>
      <c r="AN13" s="316"/>
      <c r="AO13" s="316"/>
      <c r="AP13" s="319"/>
      <c r="AQ13" s="319"/>
      <c r="AR13" s="320"/>
      <c r="AS13" s="320"/>
      <c r="AT13" s="320"/>
      <c r="AU13" s="318"/>
      <c r="AV13" s="318"/>
      <c r="AW13" s="318"/>
      <c r="AX13" s="318"/>
      <c r="AY13" s="317"/>
      <c r="AZ13" s="317"/>
      <c r="BA13" s="317"/>
      <c r="BB13" s="317"/>
      <c r="BC13" s="316"/>
      <c r="BD13" s="316"/>
      <c r="BE13" s="316"/>
    </row>
    <row r="14" spans="1:93" x14ac:dyDescent="0.2">
      <c r="A14" s="9" t="s">
        <v>15</v>
      </c>
      <c r="B14" s="10" t="s">
        <v>16</v>
      </c>
      <c r="C14" s="234">
        <v>25</v>
      </c>
      <c r="D14" s="234">
        <f>VLOOKUP(A14,Hoja1!O:P,2,FALSE)</f>
        <v>19</v>
      </c>
      <c r="E14" s="268">
        <f>VLOOKUP(A14,Hoja1!T:W,4,FALSE)</f>
        <v>25</v>
      </c>
      <c r="F14" s="269">
        <f>VLOOKUP(A14,Hoja1!Y:Z,2,FALSE)</f>
        <v>101</v>
      </c>
      <c r="G14" s="270">
        <f t="shared" si="0"/>
        <v>0.76</v>
      </c>
      <c r="H14" s="236">
        <f>VLOOKUP(A14,Hoja1!Q:R,2,FALSE)</f>
        <v>21</v>
      </c>
      <c r="I14" s="272">
        <f t="shared" si="1"/>
        <v>4.04</v>
      </c>
      <c r="J14" s="317"/>
      <c r="K14" s="317"/>
      <c r="L14" s="272">
        <v>-24</v>
      </c>
      <c r="M14" s="270">
        <f t="shared" si="2"/>
        <v>10.526315789473685</v>
      </c>
      <c r="N14" s="274">
        <f>VLOOKUP(A14,Hoja1!AF:AI,4,FALSE)</f>
        <v>86.825396825396822</v>
      </c>
      <c r="O14" s="274">
        <f>3/VLOOKUP(A14,Hoja1!I:M,5,FALSE)*100</f>
        <v>4.2857142857142856</v>
      </c>
      <c r="P14" s="274">
        <f>VLOOKUP(A14,'[1]abandonos de 1 año'!$A$1:$C$65536,3,FALSE)/VLOOKUP(A14,'[1]TABLA MATRI 17-18'!$A$1:$B$65536,2,FALSE)*100</f>
        <v>20.547945205479451</v>
      </c>
      <c r="Q14" s="289">
        <v>4.225352112676056</v>
      </c>
      <c r="R14" s="289">
        <f>VLOOKUP(A14,Hoja1!A:G,7,FALSE)</f>
        <v>4.4117647058823533</v>
      </c>
      <c r="S14" s="326"/>
      <c r="T14" s="326"/>
      <c r="U14" s="326"/>
      <c r="V14" s="290">
        <f>VLOOKUP(A14,Hoja1!AF:AG,2,FALSE)</f>
        <v>78.730158730158735</v>
      </c>
      <c r="W14" s="290">
        <f>VLOOKUP(A14,Hoja1!AF:AH,3,FALSE)</f>
        <v>90.6764168190128</v>
      </c>
      <c r="X14" s="290">
        <f>VLOOKUP(A14,Hoja1!AP:AQ,2,FALSE)*10/D14</f>
        <v>161.05263157894737</v>
      </c>
      <c r="Y14" s="290">
        <f>VLOOKUP(A14,Hoja1!AK:AL,2,FALSE)</f>
        <v>3.9689655172413798</v>
      </c>
      <c r="Z14" s="290">
        <f>VLOOKUP(A14,Hoja1!AN:AO,2,FALSE)</f>
        <v>4.1515151515151514</v>
      </c>
      <c r="AA14" s="296">
        <f>VLOOKUP($A14,Hoja1!AS:AX,6,FALSE)</f>
        <v>36.111111111111107</v>
      </c>
      <c r="AB14" s="296">
        <f>VLOOKUP($A14,Hoja1!AY:BD,6,FALSE)</f>
        <v>61.111111111111114</v>
      </c>
      <c r="AC14" s="296">
        <f>VLOOKUP($A14,Hoja1!BF:BK,6,FALSE)</f>
        <v>75</v>
      </c>
      <c r="AD14" s="322"/>
      <c r="AE14" s="290">
        <f>VLOOKUP(A14,Hoja1!AP:AQ,2,FALSE)</f>
        <v>306</v>
      </c>
      <c r="AF14" s="296">
        <f>VLOOKUP($A14,Hoja1!BM:BN,2,FALSE)</f>
        <v>36</v>
      </c>
      <c r="AG14" s="296">
        <f>VLOOKUP($A14,Hoja1!BP:BQ,2,FALSE)</f>
        <v>71</v>
      </c>
      <c r="AH14" s="296">
        <f t="shared" si="3"/>
        <v>1.9722222222222223</v>
      </c>
      <c r="AI14" s="296">
        <f>VLOOKUP($A14,Hoja1!BS:BT,2,FALSE)</f>
        <v>36</v>
      </c>
      <c r="AJ14" s="296">
        <f t="shared" si="4"/>
        <v>1</v>
      </c>
      <c r="AK14" s="296">
        <f>VLOOKUP(A14,Hoja1!BV:BX,3,FALSE)</f>
        <v>120.3</v>
      </c>
      <c r="AL14" s="316"/>
      <c r="AM14" s="316"/>
      <c r="AN14" s="316"/>
      <c r="AO14" s="316"/>
      <c r="AP14" s="319"/>
      <c r="AQ14" s="319"/>
      <c r="AR14" s="320"/>
      <c r="AS14" s="320"/>
      <c r="AT14" s="320"/>
      <c r="AU14" s="318"/>
      <c r="AV14" s="318"/>
      <c r="AW14" s="318"/>
      <c r="AX14" s="318"/>
      <c r="AY14" s="317"/>
      <c r="AZ14" s="317"/>
      <c r="BA14" s="317"/>
      <c r="BB14" s="317"/>
      <c r="BC14" s="316"/>
      <c r="BD14" s="316"/>
      <c r="BE14" s="316"/>
    </row>
    <row r="15" spans="1:93" x14ac:dyDescent="0.2">
      <c r="A15" s="9" t="s">
        <v>19</v>
      </c>
      <c r="B15" s="10" t="s">
        <v>20</v>
      </c>
      <c r="C15" s="234">
        <v>25</v>
      </c>
      <c r="D15" s="234">
        <f>VLOOKUP(A15,Hoja1!O:P,2,FALSE)</f>
        <v>30</v>
      </c>
      <c r="E15" s="268">
        <f>VLOOKUP(A15,Hoja1!T:W,4,FALSE)</f>
        <v>155</v>
      </c>
      <c r="F15" s="269">
        <f>VLOOKUP(A15,Hoja1!Y:Z,2,FALSE)</f>
        <v>272</v>
      </c>
      <c r="G15" s="270">
        <f t="shared" si="0"/>
        <v>1.2</v>
      </c>
      <c r="H15" s="236">
        <f>VLOOKUP(A15,Hoja1!Q:R,2,FALSE)</f>
        <v>29</v>
      </c>
      <c r="I15" s="272">
        <f t="shared" si="1"/>
        <v>10.88</v>
      </c>
      <c r="J15" s="317"/>
      <c r="K15" s="317"/>
      <c r="L15" s="272">
        <v>6.8965517241379306</v>
      </c>
      <c r="M15" s="270">
        <f t="shared" si="2"/>
        <v>-3.3333333333333335</v>
      </c>
      <c r="N15" s="274">
        <f>VLOOKUP(A15,Hoja1!AF:AI,4,FALSE)</f>
        <v>89.298561151079141</v>
      </c>
      <c r="O15" s="274">
        <f>2/VLOOKUP(A15,Hoja1!I:M,5,FALSE)*100</f>
        <v>1.7391304347826086</v>
      </c>
      <c r="P15" s="274">
        <f>VLOOKUP(A15,'[1]abandonos de 1 año'!$A$1:$C$65536,3,FALSE)/VLOOKUP(A15,'[1]TABLA MATRI 17-18'!$A$1:$B$65536,2,FALSE)*100</f>
        <v>4.8076923076923084</v>
      </c>
      <c r="Q15" s="289">
        <v>1.7391304347826086</v>
      </c>
      <c r="R15" s="289">
        <f>VLOOKUP(A15,Hoja1!A:G,7,FALSE)</f>
        <v>1.5384615384615385</v>
      </c>
      <c r="S15" s="326"/>
      <c r="T15" s="326"/>
      <c r="U15" s="326"/>
      <c r="V15" s="290">
        <f>VLOOKUP(A15,Hoja1!AF:AG,2,FALSE)</f>
        <v>72.122302158273371</v>
      </c>
      <c r="W15" s="290">
        <f>VLOOKUP(A15,Hoja1!AF:AH,3,FALSE)</f>
        <v>80.765357502517617</v>
      </c>
      <c r="X15" s="290">
        <f>VLOOKUP(A15,Hoja1!AP:AQ,2,FALSE)*10/D15</f>
        <v>153.96666666666673</v>
      </c>
      <c r="Y15" s="290">
        <f>VLOOKUP(A15,Hoja1!AK:AL,2,FALSE)</f>
        <v>3.8536585365853657</v>
      </c>
      <c r="Z15" s="290">
        <f>VLOOKUP(A15,Hoja1!AN:AO,2,FALSE)</f>
        <v>3.8886363636363637</v>
      </c>
      <c r="AA15" s="296">
        <f>VLOOKUP($A15,Hoja1!AS:AX,6,FALSE)</f>
        <v>41.304347826086953</v>
      </c>
      <c r="AB15" s="296">
        <f>VLOOKUP($A15,Hoja1!AY:BD,6,FALSE)</f>
        <v>63.04347826086957</v>
      </c>
      <c r="AC15" s="296">
        <f>VLOOKUP($A15,Hoja1!BF:BK,6,FALSE)</f>
        <v>80.434782608695656</v>
      </c>
      <c r="AD15" s="322"/>
      <c r="AE15" s="290">
        <f>VLOOKUP(A15,Hoja1!AP:AQ,2,FALSE)</f>
        <v>461.9000000000002</v>
      </c>
      <c r="AF15" s="296">
        <f>VLOOKUP($A15,Hoja1!BM:BN,2,FALSE)</f>
        <v>46</v>
      </c>
      <c r="AG15" s="296">
        <f>VLOOKUP($A15,Hoja1!BP:BQ,2,FALSE)</f>
        <v>151</v>
      </c>
      <c r="AH15" s="296">
        <f t="shared" si="3"/>
        <v>3.2826086956521738</v>
      </c>
      <c r="AI15" s="296">
        <f>VLOOKUP($A15,Hoja1!BS:BT,2,FALSE)</f>
        <v>66</v>
      </c>
      <c r="AJ15" s="296">
        <f t="shared" si="4"/>
        <v>1.4347826086956521</v>
      </c>
      <c r="AK15" s="296">
        <f>VLOOKUP(A15,Hoja1!BV:BX,3,FALSE)</f>
        <v>201.10000000000011</v>
      </c>
      <c r="AL15" s="316"/>
      <c r="AM15" s="316"/>
      <c r="AN15" s="316"/>
      <c r="AO15" s="316"/>
      <c r="AP15" s="319"/>
      <c r="AQ15" s="319"/>
      <c r="AR15" s="320"/>
      <c r="AS15" s="320"/>
      <c r="AT15" s="320"/>
      <c r="AU15" s="318"/>
      <c r="AV15" s="318"/>
      <c r="AW15" s="318"/>
      <c r="AX15" s="318"/>
      <c r="AY15" s="317"/>
      <c r="AZ15" s="317"/>
      <c r="BA15" s="317"/>
      <c r="BB15" s="317"/>
      <c r="BC15" s="316"/>
      <c r="BD15" s="316"/>
      <c r="BE15" s="316"/>
    </row>
    <row r="16" spans="1:93" x14ac:dyDescent="0.2">
      <c r="A16" s="9" t="s">
        <v>93</v>
      </c>
      <c r="B16" s="10" t="s">
        <v>94</v>
      </c>
      <c r="C16" s="234">
        <v>50</v>
      </c>
      <c r="D16" s="234">
        <f>VLOOKUP(A16,Hoja1!O:P,2,FALSE)</f>
        <v>42</v>
      </c>
      <c r="E16" s="268">
        <f>VLOOKUP(A16,Hoja1!T:W,4,FALSE)</f>
        <v>106</v>
      </c>
      <c r="F16" s="269">
        <f>VLOOKUP(A16,Hoja1!Y:Z,2,FALSE)</f>
        <v>261</v>
      </c>
      <c r="G16" s="270">
        <f t="shared" si="0"/>
        <v>0.84</v>
      </c>
      <c r="H16" s="236">
        <f>VLOOKUP(A16,Hoja1!Q:R,2,FALSE)</f>
        <v>45</v>
      </c>
      <c r="I16" s="272">
        <f t="shared" si="1"/>
        <v>5.22</v>
      </c>
      <c r="J16" s="317"/>
      <c r="K16" s="317"/>
      <c r="L16" s="272">
        <v>0</v>
      </c>
      <c r="M16" s="270">
        <f t="shared" si="2"/>
        <v>7.1428571428571432</v>
      </c>
      <c r="N16" s="274">
        <f>VLOOKUP(A16,Hoja1!AF:AI,4,FALSE)</f>
        <v>86.524822695035468</v>
      </c>
      <c r="O16" s="274">
        <f>16/VLOOKUP(A16,Hoja1!I:M,5,FALSE)*100</f>
        <v>10.738255033557047</v>
      </c>
      <c r="P16" s="274">
        <f>VLOOKUP(A16,'[1]abandonos de 1 año'!$A$1:$C$65536,3,FALSE)/VLOOKUP(A16,'[1]TABLA MATRI 17-18'!$A$1:$B$65536,2,FALSE)*100</f>
        <v>16.560509554140125</v>
      </c>
      <c r="Q16" s="289">
        <v>0.65359477124183007</v>
      </c>
      <c r="R16" s="289">
        <f>VLOOKUP(A16,Hoja1!A:G,7,FALSE)</f>
        <v>1.2987012987012987</v>
      </c>
      <c r="S16" s="326"/>
      <c r="T16" s="326"/>
      <c r="U16" s="326"/>
      <c r="V16" s="290">
        <f>VLOOKUP(A16,Hoja1!AF:AG,2,FALSE)</f>
        <v>68.996960486322195</v>
      </c>
      <c r="W16" s="290">
        <f>VLOOKUP(A16,Hoja1!AF:AH,3,FALSE)</f>
        <v>79.742388758782198</v>
      </c>
      <c r="X16" s="290">
        <f>VLOOKUP(A16,Hoja1!AP:AQ,2,FALSE)*10/D16</f>
        <v>99.500000000000028</v>
      </c>
      <c r="Y16" s="290">
        <f>VLOOKUP(A16,Hoja1!AK:AL,2,FALSE)</f>
        <v>4.0851851851851837</v>
      </c>
      <c r="Z16" s="290">
        <f>VLOOKUP(A16,Hoja1!AN:AO,2,FALSE)</f>
        <v>4.1072727272727265</v>
      </c>
      <c r="AA16" s="296">
        <f>VLOOKUP($A16,Hoja1!AS:AX,6,FALSE)</f>
        <v>42.622950819672127</v>
      </c>
      <c r="AB16" s="296">
        <f>VLOOKUP($A16,Hoja1!AY:BD,6,FALSE)</f>
        <v>42.622950819672127</v>
      </c>
      <c r="AC16" s="296">
        <f>VLOOKUP($A16,Hoja1!BF:BK,6,FALSE)</f>
        <v>80.327868852459019</v>
      </c>
      <c r="AD16" s="322"/>
      <c r="AE16" s="290">
        <f>VLOOKUP(A16,Hoja1!AP:AQ,2,FALSE)</f>
        <v>417.90000000000009</v>
      </c>
      <c r="AF16" s="296">
        <f>VLOOKUP($A16,Hoja1!BM:BN,2,FALSE)</f>
        <v>61</v>
      </c>
      <c r="AG16" s="296">
        <f>VLOOKUP($A16,Hoja1!BP:BQ,2,FALSE)</f>
        <v>216</v>
      </c>
      <c r="AH16" s="296">
        <f t="shared" si="3"/>
        <v>3.540983606557377</v>
      </c>
      <c r="AI16" s="296">
        <f>VLOOKUP($A16,Hoja1!BS:BT,2,FALSE)</f>
        <v>136</v>
      </c>
      <c r="AJ16" s="296">
        <f t="shared" si="4"/>
        <v>2.2295081967213113</v>
      </c>
      <c r="AK16" s="296">
        <f>VLOOKUP(A16,Hoja1!BV:BX,3,FALSE)</f>
        <v>209.15</v>
      </c>
      <c r="AL16" s="316"/>
      <c r="AM16" s="316"/>
      <c r="AN16" s="316"/>
      <c r="AO16" s="316"/>
      <c r="AP16" s="319"/>
      <c r="AQ16" s="319"/>
      <c r="AR16" s="320"/>
      <c r="AS16" s="320"/>
      <c r="AT16" s="320"/>
      <c r="AU16" s="318"/>
      <c r="AV16" s="318"/>
      <c r="AW16" s="318"/>
      <c r="AX16" s="318"/>
      <c r="AY16" s="317"/>
      <c r="AZ16" s="317"/>
      <c r="BA16" s="317"/>
      <c r="BB16" s="317"/>
      <c r="BC16" s="316"/>
      <c r="BD16" s="316"/>
      <c r="BE16" s="316"/>
    </row>
    <row r="17" spans="1:57" x14ac:dyDescent="0.2">
      <c r="A17" s="9" t="s">
        <v>95</v>
      </c>
      <c r="B17" s="10" t="s">
        <v>96</v>
      </c>
      <c r="C17" s="234">
        <v>25</v>
      </c>
      <c r="D17" s="234">
        <f>VLOOKUP(A17,Hoja1!O:P,2,FALSE)</f>
        <v>27</v>
      </c>
      <c r="E17" s="268">
        <f>VLOOKUP(A17,Hoja1!T:W,4,FALSE)</f>
        <v>64</v>
      </c>
      <c r="F17" s="269">
        <f>VLOOKUP(A17,Hoja1!Y:Z,2,FALSE)</f>
        <v>192</v>
      </c>
      <c r="G17" s="270">
        <f t="shared" si="0"/>
        <v>1.08</v>
      </c>
      <c r="H17" s="236">
        <f>VLOOKUP(A17,Hoja1!Q:R,2,FALSE)</f>
        <v>30</v>
      </c>
      <c r="I17" s="272">
        <f t="shared" si="1"/>
        <v>7.68</v>
      </c>
      <c r="J17" s="317"/>
      <c r="K17" s="317"/>
      <c r="L17" s="272">
        <v>0</v>
      </c>
      <c r="M17" s="270">
        <f t="shared" si="2"/>
        <v>11.111111111111111</v>
      </c>
      <c r="N17" s="274">
        <f>VLOOKUP(A17,Hoja1!AF:AI,4,FALSE)</f>
        <v>91.947115384615387</v>
      </c>
      <c r="O17" s="274">
        <f>5/VLOOKUP(A17,Hoja1!I:M,5,FALSE)*100</f>
        <v>4.5871559633027523</v>
      </c>
      <c r="P17" s="274">
        <f>VLOOKUP(A17,'[1]abandonos de 1 año'!$A$1:$C$65536,3,FALSE)/VLOOKUP(A17,'[1]TABLA MATRI 17-18'!$A$1:$B$65536,2,FALSE)*100</f>
        <v>11.111111111111111</v>
      </c>
      <c r="Q17" s="289">
        <v>9.9099099099099099</v>
      </c>
      <c r="R17" s="289">
        <f>VLOOKUP(A17,Hoja1!A:G,7,FALSE)</f>
        <v>11.304347826086957</v>
      </c>
      <c r="S17" s="326"/>
      <c r="T17" s="326"/>
      <c r="U17" s="326"/>
      <c r="V17" s="290">
        <f>VLOOKUP(A17,Hoja1!AF:AG,2,FALSE)</f>
        <v>77.764423076923066</v>
      </c>
      <c r="W17" s="290">
        <f>VLOOKUP(A17,Hoja1!AF:AH,3,FALSE)</f>
        <v>84.575163398692808</v>
      </c>
      <c r="X17" s="290">
        <f>VLOOKUP(A17,Hoja1!AP:AQ,2,FALSE)*10/D17</f>
        <v>179.74074074074062</v>
      </c>
      <c r="Y17" s="290">
        <f>VLOOKUP(A17,Hoja1!AK:AL,2,FALSE)</f>
        <v>4.4399999999999986</v>
      </c>
      <c r="Z17" s="290">
        <f>VLOOKUP(A17,Hoja1!AN:AO,2,FALSE)</f>
        <v>4.555102040816327</v>
      </c>
      <c r="AA17" s="296">
        <f>VLOOKUP($A17,Hoja1!AS:AX,6,FALSE)</f>
        <v>35.897435897435898</v>
      </c>
      <c r="AB17" s="296">
        <f>VLOOKUP($A17,Hoja1!AY:BD,6,FALSE)</f>
        <v>51.282051282051277</v>
      </c>
      <c r="AC17" s="296">
        <f>VLOOKUP($A17,Hoja1!BF:BK,6,FALSE)</f>
        <v>75.641025641025635</v>
      </c>
      <c r="AD17" s="322"/>
      <c r="AE17" s="290">
        <f>VLOOKUP(A17,Hoja1!AP:AQ,2,FALSE)</f>
        <v>485.29999999999961</v>
      </c>
      <c r="AF17" s="296">
        <f>VLOOKUP($A17,Hoja1!BM:BN,2,FALSE)</f>
        <v>78</v>
      </c>
      <c r="AG17" s="296">
        <f>VLOOKUP($A17,Hoja1!BP:BQ,2,FALSE)</f>
        <v>226</v>
      </c>
      <c r="AH17" s="296">
        <f t="shared" si="3"/>
        <v>2.8974358974358974</v>
      </c>
      <c r="AI17" s="296">
        <f>VLOOKUP($A17,Hoja1!BS:BT,2,FALSE)</f>
        <v>118</v>
      </c>
      <c r="AJ17" s="296">
        <f t="shared" si="4"/>
        <v>1.5128205128205128</v>
      </c>
      <c r="AK17" s="296">
        <f>VLOOKUP(A17,Hoja1!BV:BX,3,FALSE)</f>
        <v>192.20000000000005</v>
      </c>
      <c r="AL17" s="316"/>
      <c r="AM17" s="316"/>
      <c r="AN17" s="316"/>
      <c r="AO17" s="316"/>
      <c r="AP17" s="319"/>
      <c r="AQ17" s="319"/>
      <c r="AR17" s="320"/>
      <c r="AS17" s="320"/>
      <c r="AT17" s="320"/>
      <c r="AU17" s="318"/>
      <c r="AV17" s="318"/>
      <c r="AW17" s="318"/>
      <c r="AX17" s="318"/>
      <c r="AY17" s="317"/>
      <c r="AZ17" s="317"/>
      <c r="BA17" s="317"/>
      <c r="BB17" s="317"/>
      <c r="BC17" s="316"/>
      <c r="BD17" s="316"/>
      <c r="BE17" s="316"/>
    </row>
    <row r="18" spans="1:57" x14ac:dyDescent="0.2">
      <c r="A18" s="9" t="s">
        <v>23</v>
      </c>
      <c r="B18" s="10" t="s">
        <v>24</v>
      </c>
      <c r="C18" s="234">
        <v>50</v>
      </c>
      <c r="D18" s="234">
        <f>VLOOKUP(A18,Hoja1!O:P,2,FALSE)</f>
        <v>60</v>
      </c>
      <c r="E18" s="268">
        <f>VLOOKUP(A18,Hoja1!T:W,4,FALSE)</f>
        <v>131</v>
      </c>
      <c r="F18" s="269">
        <f>VLOOKUP(A18,Hoja1!Y:Z,2,FALSE)</f>
        <v>297</v>
      </c>
      <c r="G18" s="270">
        <f t="shared" si="0"/>
        <v>1.2</v>
      </c>
      <c r="H18" s="236">
        <f>VLOOKUP(A18,Hoja1!Q:R,2,FALSE)</f>
        <v>54</v>
      </c>
      <c r="I18" s="272">
        <f t="shared" si="1"/>
        <v>5.94</v>
      </c>
      <c r="J18" s="317"/>
      <c r="K18" s="317"/>
      <c r="L18" s="272">
        <v>10.714285714285714</v>
      </c>
      <c r="M18" s="270">
        <f t="shared" si="2"/>
        <v>-10</v>
      </c>
      <c r="N18" s="274">
        <f>VLOOKUP(A18,Hoja1!AF:AI,4,FALSE)</f>
        <v>93.731863029599538</v>
      </c>
      <c r="O18" s="274">
        <f>8/VLOOKUP(A18,Hoja1!I:M,5,FALSE)*100</f>
        <v>3.8834951456310676</v>
      </c>
      <c r="P18" s="274">
        <f>VLOOKUP(A18,'[1]abandonos de 1 año'!$A$1:$C$65536,3,FALSE)/VLOOKUP(A18,'[1]TABLA MATRI 17-18'!$A$1:$B$65536,2,FALSE)*100</f>
        <v>14.893617021276595</v>
      </c>
      <c r="Q18" s="289">
        <v>2.8985507246376812</v>
      </c>
      <c r="R18" s="289">
        <f>VLOOKUP(A18,Hoja1!A:G,7,FALSE)</f>
        <v>3.9647577092511015</v>
      </c>
      <c r="S18" s="326"/>
      <c r="T18" s="326"/>
      <c r="U18" s="326"/>
      <c r="V18" s="290">
        <f>VLOOKUP(A18,Hoja1!AF:AG,2,FALSE)</f>
        <v>76.668601276842722</v>
      </c>
      <c r="W18" s="290">
        <f>VLOOKUP(A18,Hoja1!AF:AH,3,FALSE)</f>
        <v>81.795665634674918</v>
      </c>
      <c r="X18" s="290">
        <f>VLOOKUP(A18,Hoja1!AP:AQ,2,FALSE)*10/D18</f>
        <v>79.633333333333354</v>
      </c>
      <c r="Y18" s="290">
        <f>VLOOKUP(A18,Hoja1!AK:AL,2,FALSE)</f>
        <v>4</v>
      </c>
      <c r="Z18" s="290">
        <f>VLOOKUP(A18,Hoja1!AN:AO,2,FALSE)</f>
        <v>4.042105263157894</v>
      </c>
      <c r="AA18" s="296">
        <f>VLOOKUP($A18,Hoja1!AS:AX,6,FALSE)</f>
        <v>44.444444444444443</v>
      </c>
      <c r="AB18" s="296">
        <f>VLOOKUP($A18,Hoja1!AY:BD,6,FALSE)</f>
        <v>66.666666666666657</v>
      </c>
      <c r="AC18" s="296">
        <f>VLOOKUP($A18,Hoja1!BF:BK,6,FALSE)</f>
        <v>66.666666666666657</v>
      </c>
      <c r="AD18" s="322"/>
      <c r="AE18" s="290">
        <f>VLOOKUP(A18,Hoja1!AP:AQ,2,FALSE)</f>
        <v>477.80000000000007</v>
      </c>
      <c r="AF18" s="296">
        <f>VLOOKUP($A18,Hoja1!BM:BN,2,FALSE)</f>
        <v>54</v>
      </c>
      <c r="AG18" s="296">
        <f>VLOOKUP($A18,Hoja1!BP:BQ,2,FALSE)</f>
        <v>169</v>
      </c>
      <c r="AH18" s="296">
        <f t="shared" si="3"/>
        <v>3.1296296296296298</v>
      </c>
      <c r="AI18" s="296">
        <f>VLOOKUP($A18,Hoja1!BS:BT,2,FALSE)</f>
        <v>56</v>
      </c>
      <c r="AJ18" s="296">
        <f t="shared" si="4"/>
        <v>1.037037037037037</v>
      </c>
      <c r="AK18" s="296">
        <f>VLOOKUP(A18,Hoja1!BV:BX,3,FALSE)</f>
        <v>258.10000000000019</v>
      </c>
      <c r="AL18" s="316"/>
      <c r="AM18" s="316"/>
      <c r="AN18" s="316"/>
      <c r="AO18" s="316"/>
      <c r="AP18" s="319"/>
      <c r="AQ18" s="319"/>
      <c r="AR18" s="320"/>
      <c r="AS18" s="320"/>
      <c r="AT18" s="320"/>
      <c r="AU18" s="318"/>
      <c r="AV18" s="318"/>
      <c r="AW18" s="318"/>
      <c r="AX18" s="318"/>
      <c r="AY18" s="317"/>
      <c r="AZ18" s="317"/>
      <c r="BA18" s="317"/>
      <c r="BB18" s="317"/>
      <c r="BC18" s="316"/>
      <c r="BD18" s="316"/>
      <c r="BE18" s="316"/>
    </row>
    <row r="19" spans="1:57" x14ac:dyDescent="0.2">
      <c r="A19" s="9" t="s">
        <v>97</v>
      </c>
      <c r="B19" s="10" t="s">
        <v>98</v>
      </c>
      <c r="C19" s="234">
        <v>50</v>
      </c>
      <c r="D19" s="234">
        <f>VLOOKUP(A19,Hoja1!O:P,2,FALSE)</f>
        <v>34</v>
      </c>
      <c r="E19" s="268">
        <f>VLOOKUP(A19,Hoja1!T:W,4,FALSE)</f>
        <v>50</v>
      </c>
      <c r="F19" s="269">
        <f>VLOOKUP(A19,Hoja1!Y:Z,2,FALSE)</f>
        <v>136</v>
      </c>
      <c r="G19" s="270">
        <f t="shared" si="0"/>
        <v>0.68</v>
      </c>
      <c r="H19" s="236">
        <f>VLOOKUP(A19,Hoja1!Q:R,2,FALSE)</f>
        <v>37</v>
      </c>
      <c r="I19" s="272">
        <f t="shared" si="1"/>
        <v>2.72</v>
      </c>
      <c r="J19" s="317"/>
      <c r="K19" s="317"/>
      <c r="L19" s="272">
        <v>88.888888888888886</v>
      </c>
      <c r="M19" s="270">
        <f t="shared" si="2"/>
        <v>8.8235294117647065</v>
      </c>
      <c r="N19" s="274">
        <f>VLOOKUP(A19,Hoja1!AF:AI,4,FALSE)</f>
        <v>87.218934911242613</v>
      </c>
      <c r="O19" s="274">
        <f>9/VLOOKUP(A19,Hoja1!I:M,5,FALSE)*100</f>
        <v>8.4112149532710276</v>
      </c>
      <c r="P19" s="274">
        <f>VLOOKUP(A19,'[1]abandonos de 1 año'!$A$1:$C$65536,3,FALSE)/VLOOKUP(A19,'[1]TABLA MATRI 17-18'!$A$1:$B$65536,2,FALSE)*100</f>
        <v>17.431192660550458</v>
      </c>
      <c r="Q19" s="289">
        <v>4.6728971962616823</v>
      </c>
      <c r="R19" s="289">
        <f>VLOOKUP(A19,Hoja1!A:G,7,FALSE)</f>
        <v>7.0796460176991154</v>
      </c>
      <c r="S19" s="326"/>
      <c r="T19" s="326"/>
      <c r="U19" s="326"/>
      <c r="V19" s="290">
        <f>VLOOKUP(A19,Hoja1!AF:AG,2,FALSE)</f>
        <v>71.005917159763314</v>
      </c>
      <c r="W19" s="290">
        <f>VLOOKUP(A19,Hoja1!AF:AH,3,FALSE)</f>
        <v>81.411126187245586</v>
      </c>
      <c r="X19" s="290">
        <f>VLOOKUP(A19,Hoja1!AP:AQ,2,FALSE)*10/D19</f>
        <v>140.82352941176461</v>
      </c>
      <c r="Y19" s="290">
        <f>VLOOKUP(A19,Hoja1!AK:AL,2,FALSE)</f>
        <v>4.0261904761904761</v>
      </c>
      <c r="Z19" s="290">
        <f>VLOOKUP(A19,Hoja1!AN:AO,2,FALSE)</f>
        <v>4.1340425531914891</v>
      </c>
      <c r="AA19" s="296">
        <f>VLOOKUP($A19,Hoja1!AS:AX,6,FALSE)</f>
        <v>38.666666666666664</v>
      </c>
      <c r="AB19" s="296">
        <f>VLOOKUP($A19,Hoja1!AY:BD,6,FALSE)</f>
        <v>52</v>
      </c>
      <c r="AC19" s="296">
        <f>VLOOKUP($A19,Hoja1!BF:BK,6,FALSE)</f>
        <v>73.333333333333329</v>
      </c>
      <c r="AD19" s="322"/>
      <c r="AE19" s="290">
        <f>VLOOKUP(A19,Hoja1!AP:AQ,2,FALSE)</f>
        <v>478.79999999999967</v>
      </c>
      <c r="AF19" s="296">
        <f>VLOOKUP($A19,Hoja1!BM:BN,2,FALSE)</f>
        <v>75</v>
      </c>
      <c r="AG19" s="296">
        <f>VLOOKUP($A19,Hoja1!BP:BQ,2,FALSE)</f>
        <v>203</v>
      </c>
      <c r="AH19" s="296">
        <f t="shared" si="3"/>
        <v>2.7066666666666666</v>
      </c>
      <c r="AI19" s="296">
        <f>VLOOKUP($A19,Hoja1!BS:BT,2,FALSE)</f>
        <v>96</v>
      </c>
      <c r="AJ19" s="296">
        <f t="shared" si="4"/>
        <v>1.28</v>
      </c>
      <c r="AK19" s="296">
        <f>VLOOKUP(A19,Hoja1!BV:BX,3,FALSE)</f>
        <v>196.45000000000002</v>
      </c>
      <c r="AL19" s="316"/>
      <c r="AM19" s="316"/>
      <c r="AN19" s="316"/>
      <c r="AO19" s="316"/>
      <c r="AP19" s="319"/>
      <c r="AQ19" s="319"/>
      <c r="AR19" s="320"/>
      <c r="AS19" s="320"/>
      <c r="AT19" s="320"/>
      <c r="AU19" s="318"/>
      <c r="AV19" s="318"/>
      <c r="AW19" s="318"/>
      <c r="AX19" s="318"/>
      <c r="AY19" s="317"/>
      <c r="AZ19" s="317"/>
      <c r="BA19" s="317"/>
      <c r="BB19" s="317"/>
      <c r="BC19" s="316"/>
      <c r="BD19" s="316"/>
      <c r="BE19" s="316"/>
    </row>
    <row r="20" spans="1:57" x14ac:dyDescent="0.2">
      <c r="A20" s="9" t="s">
        <v>99</v>
      </c>
      <c r="B20" s="10" t="s">
        <v>100</v>
      </c>
      <c r="C20" s="234">
        <v>75</v>
      </c>
      <c r="D20" s="234">
        <f>VLOOKUP(A20,Hoja1!O:P,2,FALSE)</f>
        <v>38</v>
      </c>
      <c r="E20" s="268">
        <f>VLOOKUP(A20,Hoja1!T:W,4,FALSE)</f>
        <v>76</v>
      </c>
      <c r="F20" s="269">
        <f>VLOOKUP(A20,Hoja1!Y:Z,2,FALSE)</f>
        <v>198</v>
      </c>
      <c r="G20" s="270">
        <f t="shared" si="0"/>
        <v>0.50666666666666671</v>
      </c>
      <c r="H20" s="236">
        <f>VLOOKUP(A20,Hoja1!Q:R,2,FALSE)</f>
        <v>44</v>
      </c>
      <c r="I20" s="272">
        <f t="shared" si="1"/>
        <v>2.64</v>
      </c>
      <c r="J20" s="317"/>
      <c r="K20" s="317"/>
      <c r="L20" s="272">
        <v>-40.298507462686565</v>
      </c>
      <c r="M20" s="270">
        <f t="shared" si="2"/>
        <v>15.789473684210526</v>
      </c>
      <c r="N20" s="274">
        <f>VLOOKUP(A20,Hoja1!AF:AI,4,FALSE)</f>
        <v>87.775330396475766</v>
      </c>
      <c r="O20" s="274">
        <f>7/VLOOKUP(A20,Hoja1!I:M,5,FALSE)*100</f>
        <v>3.5714285714285712</v>
      </c>
      <c r="P20" s="274">
        <f>VLOOKUP(A20,'[1]abandonos de 1 año'!$A$1:$C$65536,3,FALSE)/VLOOKUP(A20,'[1]TABLA MATRI 17-18'!$A$1:$B$65536,2,FALSE)*100</f>
        <v>17.889908256880734</v>
      </c>
      <c r="Q20" s="289">
        <v>2.512562814070352</v>
      </c>
      <c r="R20" s="289">
        <f>VLOOKUP(A20,Hoja1!A:G,7,FALSE)</f>
        <v>1.6304347826086956</v>
      </c>
      <c r="S20" s="326"/>
      <c r="T20" s="326"/>
      <c r="U20" s="326"/>
      <c r="V20" s="290">
        <f>VLOOKUP(A20,Hoja1!AF:AG,2,FALSE)</f>
        <v>69.162995594713664</v>
      </c>
      <c r="W20" s="290">
        <f>VLOOKUP(A20,Hoja1!AF:AH,3,FALSE)</f>
        <v>78.795483061480553</v>
      </c>
      <c r="X20" s="290">
        <f>VLOOKUP(A20,Hoja1!AP:AQ,2,FALSE)*10/D20</f>
        <v>160.71052631578942</v>
      </c>
      <c r="Y20" s="290">
        <f>VLOOKUP(A20,Hoja1!AK:AL,2,FALSE)</f>
        <v>3.8490196078431369</v>
      </c>
      <c r="Z20" s="290">
        <f>VLOOKUP(A20,Hoja1!AN:AO,2,FALSE)</f>
        <v>3.8000000000000012</v>
      </c>
      <c r="AA20" s="296">
        <f>VLOOKUP($A20,Hoja1!AS:AX,6,FALSE)</f>
        <v>44.285714285714285</v>
      </c>
      <c r="AB20" s="296">
        <f>VLOOKUP($A20,Hoja1!AY:BD,6,FALSE)</f>
        <v>68.571428571428569</v>
      </c>
      <c r="AC20" s="296">
        <f>VLOOKUP($A20,Hoja1!BF:BK,6,FALSE)</f>
        <v>71.428571428571431</v>
      </c>
      <c r="AD20" s="322"/>
      <c r="AE20" s="290">
        <f>VLOOKUP(A20,Hoja1!AP:AQ,2,FALSE)</f>
        <v>610.69999999999982</v>
      </c>
      <c r="AF20" s="296">
        <f>VLOOKUP($A20,Hoja1!BM:BN,2,FALSE)</f>
        <v>70</v>
      </c>
      <c r="AG20" s="296">
        <f>VLOOKUP($A20,Hoja1!BP:BQ,2,FALSE)</f>
        <v>179</v>
      </c>
      <c r="AH20" s="296">
        <f t="shared" si="3"/>
        <v>2.5571428571428569</v>
      </c>
      <c r="AI20" s="296">
        <f>VLOOKUP($A20,Hoja1!BS:BT,2,FALSE)</f>
        <v>44</v>
      </c>
      <c r="AJ20" s="296">
        <f t="shared" si="4"/>
        <v>0.62857142857142856</v>
      </c>
      <c r="AK20" s="296">
        <f>VLOOKUP(A20,Hoja1!BV:BX,3,FALSE)</f>
        <v>265.39999999999992</v>
      </c>
      <c r="AL20" s="316"/>
      <c r="AM20" s="316"/>
      <c r="AN20" s="316"/>
      <c r="AO20" s="316"/>
      <c r="AP20" s="319"/>
      <c r="AQ20" s="319"/>
      <c r="AR20" s="320"/>
      <c r="AS20" s="320"/>
      <c r="AT20" s="320"/>
      <c r="AU20" s="318"/>
      <c r="AV20" s="318"/>
      <c r="AW20" s="318"/>
      <c r="AX20" s="318"/>
      <c r="AY20" s="317"/>
      <c r="AZ20" s="317"/>
      <c r="BA20" s="317"/>
      <c r="BB20" s="317"/>
      <c r="BC20" s="316"/>
      <c r="BD20" s="316"/>
      <c r="BE20" s="316"/>
    </row>
    <row r="21" spans="1:57" x14ac:dyDescent="0.2">
      <c r="A21" s="9" t="s">
        <v>102</v>
      </c>
      <c r="B21" s="10" t="s">
        <v>103</v>
      </c>
      <c r="C21" s="234">
        <v>25</v>
      </c>
      <c r="D21" s="234">
        <f>VLOOKUP(A21,Hoja1!O:P,2,FALSE)</f>
        <v>19</v>
      </c>
      <c r="E21" s="268">
        <f>VLOOKUP(A21,Hoja1!T:W,4,FALSE)</f>
        <v>28</v>
      </c>
      <c r="F21" s="269">
        <f>VLOOKUP(A21,Hoja1!Y:Z,2,FALSE)</f>
        <v>162</v>
      </c>
      <c r="G21" s="270">
        <f t="shared" si="0"/>
        <v>0.76</v>
      </c>
      <c r="H21" s="236">
        <f>VLOOKUP(A21,Hoja1!Q:R,2,FALSE)</f>
        <v>14</v>
      </c>
      <c r="I21" s="272">
        <f t="shared" si="1"/>
        <v>6.48</v>
      </c>
      <c r="J21" s="317"/>
      <c r="K21" s="317"/>
      <c r="L21" s="272">
        <v>11.764705882352942</v>
      </c>
      <c r="M21" s="270">
        <f t="shared" si="2"/>
        <v>-26.315789473684209</v>
      </c>
      <c r="N21" s="274">
        <f>VLOOKUP(A21,Hoja1!AF:AI,4,FALSE)</f>
        <v>78.221415607985477</v>
      </c>
      <c r="O21" s="274">
        <f>5/VLOOKUP(A21,Hoja1!I:M,5,FALSE)*100</f>
        <v>8.1967213114754092</v>
      </c>
      <c r="P21" s="274">
        <f>VLOOKUP(A21,'[1]abandonos de 1 año'!$A$1:$C$65536,3,FALSE)/VLOOKUP(A21,'[1]TABLA MATRI 17-18'!$A$1:$B$65536,2,FALSE)*100</f>
        <v>24.615384615384617</v>
      </c>
      <c r="Q21" s="289">
        <v>6.557377049180328</v>
      </c>
      <c r="R21" s="289">
        <f>VLOOKUP(A21,Hoja1!A:G,7,FALSE)</f>
        <v>3.5714285714285712</v>
      </c>
      <c r="S21" s="326"/>
      <c r="T21" s="326"/>
      <c r="U21" s="326"/>
      <c r="V21" s="290">
        <f>VLOOKUP(A21,Hoja1!AF:AG,2,FALSE)</f>
        <v>61.343012704174228</v>
      </c>
      <c r="W21" s="290">
        <f>VLOOKUP(A21,Hoja1!AF:AH,3,FALSE)</f>
        <v>78.422273781902547</v>
      </c>
      <c r="X21" s="290">
        <f>VLOOKUP(A21,Hoja1!AP:AQ,2,FALSE)*10/D21</f>
        <v>301.68421052631538</v>
      </c>
      <c r="Y21" s="290">
        <f>VLOOKUP(A21,Hoja1!AK:AL,2,FALSE)</f>
        <v>4.2027027027027035</v>
      </c>
      <c r="Z21" s="290">
        <f>VLOOKUP(A21,Hoja1!AN:AO,2,FALSE)</f>
        <v>4.2510638297872338</v>
      </c>
      <c r="AA21" s="296">
        <f>VLOOKUP($A21,Hoja1!AS:AX,6,FALSE)</f>
        <v>45.833333333333329</v>
      </c>
      <c r="AB21" s="296">
        <f>VLOOKUP($A21,Hoja1!AY:BD,6,FALSE)</f>
        <v>69.444444444444443</v>
      </c>
      <c r="AC21" s="296">
        <f>VLOOKUP($A21,Hoja1!BF:BK,6,FALSE)</f>
        <v>72.222222222222214</v>
      </c>
      <c r="AD21" s="322"/>
      <c r="AE21" s="290">
        <f>VLOOKUP(A21,Hoja1!AP:AQ,2,FALSE)</f>
        <v>573.19999999999925</v>
      </c>
      <c r="AF21" s="296">
        <f>VLOOKUP($A21,Hoja1!BM:BN,2,FALSE)</f>
        <v>72</v>
      </c>
      <c r="AG21" s="296">
        <f>VLOOKUP($A21,Hoja1!BP:BQ,2,FALSE)</f>
        <v>194</v>
      </c>
      <c r="AH21" s="296">
        <f t="shared" si="3"/>
        <v>2.6944444444444446</v>
      </c>
      <c r="AI21" s="296">
        <f>VLOOKUP($A21,Hoja1!BS:BT,2,FALSE)</f>
        <v>49</v>
      </c>
      <c r="AJ21" s="296">
        <f t="shared" si="4"/>
        <v>0.68055555555555558</v>
      </c>
      <c r="AK21" s="296">
        <f>VLOOKUP(A21,Hoja1!BV:BX,3,FALSE)</f>
        <v>284.79999999999995</v>
      </c>
      <c r="AL21" s="316"/>
      <c r="AM21" s="316"/>
      <c r="AN21" s="316"/>
      <c r="AO21" s="316"/>
      <c r="AP21" s="319"/>
      <c r="AQ21" s="319"/>
      <c r="AR21" s="320"/>
      <c r="AS21" s="320"/>
      <c r="AT21" s="320"/>
      <c r="AU21" s="318"/>
      <c r="AV21" s="318"/>
      <c r="AW21" s="318"/>
      <c r="AX21" s="318"/>
      <c r="AY21" s="317"/>
      <c r="AZ21" s="317"/>
      <c r="BA21" s="317"/>
      <c r="BB21" s="317"/>
      <c r="BC21" s="316"/>
      <c r="BD21" s="316"/>
      <c r="BE21" s="316"/>
    </row>
    <row r="22" spans="1:57" x14ac:dyDescent="0.2">
      <c r="A22" s="9" t="s">
        <v>104</v>
      </c>
      <c r="B22" s="10" t="s">
        <v>105</v>
      </c>
      <c r="C22" s="234">
        <v>25</v>
      </c>
      <c r="D22" s="234">
        <f>VLOOKUP(A22,Hoja1!O:P,2,FALSE)</f>
        <v>27</v>
      </c>
      <c r="E22" s="268">
        <f>VLOOKUP(A22,Hoja1!T:W,4,FALSE)</f>
        <v>52</v>
      </c>
      <c r="F22" s="269">
        <f>VLOOKUP(A22,Hoja1!Y:Z,2,FALSE)</f>
        <v>185</v>
      </c>
      <c r="G22" s="270">
        <f t="shared" si="0"/>
        <v>1.08</v>
      </c>
      <c r="H22" s="236">
        <f>VLOOKUP(A22,Hoja1!Q:R,2,FALSE)</f>
        <v>23</v>
      </c>
      <c r="I22" s="272">
        <f t="shared" si="1"/>
        <v>7.4</v>
      </c>
      <c r="J22" s="317"/>
      <c r="K22" s="317"/>
      <c r="L22" s="272">
        <v>0</v>
      </c>
      <c r="M22" s="270">
        <f t="shared" si="2"/>
        <v>-14.814814814814815</v>
      </c>
      <c r="N22" s="274">
        <f>VLOOKUP(A22,Hoja1!AF:AI,4,FALSE)</f>
        <v>86.898669396110535</v>
      </c>
      <c r="O22" s="274">
        <f>8/VLOOKUP(A22,Hoja1!I:M,5,FALSE)*100</f>
        <v>7.5471698113207548</v>
      </c>
      <c r="P22" s="274">
        <f>VLOOKUP(A22,'[1]abandonos de 1 año'!$A$1:$C$65536,3,FALSE)/VLOOKUP(A22,'[1]TABLA MATRI 17-18'!$A$1:$B$65536,2,FALSE)*100</f>
        <v>11.009174311926607</v>
      </c>
      <c r="Q22" s="289">
        <v>0.92592592592592582</v>
      </c>
      <c r="R22" s="289">
        <f>VLOOKUP(A22,Hoja1!A:G,7,FALSE)</f>
        <v>5.1546391752577314</v>
      </c>
      <c r="S22" s="326"/>
      <c r="T22" s="326"/>
      <c r="U22" s="326"/>
      <c r="V22" s="290">
        <f>VLOOKUP(A22,Hoja1!AF:AG,2,FALSE)</f>
        <v>70.62436028659161</v>
      </c>
      <c r="W22" s="290">
        <f>VLOOKUP(A22,Hoja1!AF:AH,3,FALSE)</f>
        <v>81.272084805653705</v>
      </c>
      <c r="X22" s="290">
        <f>VLOOKUP(A22,Hoja1!AP:AQ,2,FALSE)*10/D22</f>
        <v>215.44444444444437</v>
      </c>
      <c r="Y22" s="290">
        <f>VLOOKUP(A22,Hoja1!AK:AL,2,FALSE)</f>
        <v>3.7906976744186047</v>
      </c>
      <c r="Z22" s="290">
        <f>VLOOKUP(A22,Hoja1!AN:AO,2,FALSE)</f>
        <v>3.6906976744186042</v>
      </c>
      <c r="AA22" s="296">
        <f>VLOOKUP($A22,Hoja1!AS:AX,6,FALSE)</f>
        <v>44.927536231884055</v>
      </c>
      <c r="AB22" s="296">
        <f>VLOOKUP($A22,Hoja1!AY:BD,6,FALSE)</f>
        <v>69.565217391304344</v>
      </c>
      <c r="AC22" s="296">
        <f>VLOOKUP($A22,Hoja1!BF:BK,6,FALSE)</f>
        <v>69.565217391304344</v>
      </c>
      <c r="AD22" s="322"/>
      <c r="AE22" s="290">
        <f>VLOOKUP(A22,Hoja1!AP:AQ,2,FALSE)</f>
        <v>581.69999999999982</v>
      </c>
      <c r="AF22" s="296">
        <f>VLOOKUP($A22,Hoja1!BM:BN,2,FALSE)</f>
        <v>69</v>
      </c>
      <c r="AG22" s="296">
        <f>VLOOKUP($A22,Hoja1!BP:BQ,2,FALSE)</f>
        <v>182</v>
      </c>
      <c r="AH22" s="296">
        <f t="shared" si="3"/>
        <v>2.63768115942029</v>
      </c>
      <c r="AI22" s="296">
        <f>VLOOKUP($A22,Hoja1!BS:BT,2,FALSE)</f>
        <v>45</v>
      </c>
      <c r="AJ22" s="296">
        <f t="shared" si="4"/>
        <v>0.65217391304347827</v>
      </c>
      <c r="AK22" s="296">
        <f>VLOOKUP(A22,Hoja1!BV:BX,3,FALSE)</f>
        <v>243.99999999999997</v>
      </c>
      <c r="AL22" s="316"/>
      <c r="AM22" s="316"/>
      <c r="AN22" s="316"/>
      <c r="AO22" s="316"/>
      <c r="AP22" s="319"/>
      <c r="AQ22" s="319"/>
      <c r="AR22" s="320"/>
      <c r="AS22" s="320"/>
      <c r="AT22" s="320"/>
      <c r="AU22" s="318"/>
      <c r="AV22" s="318"/>
      <c r="AW22" s="318"/>
      <c r="AX22" s="318"/>
      <c r="AY22" s="317"/>
      <c r="AZ22" s="317"/>
      <c r="BA22" s="317"/>
      <c r="BB22" s="317"/>
      <c r="BC22" s="316"/>
      <c r="BD22" s="316"/>
      <c r="BE22" s="316"/>
    </row>
    <row r="23" spans="1:57" x14ac:dyDescent="0.2">
      <c r="A23" s="9" t="s">
        <v>264</v>
      </c>
      <c r="B23" s="10" t="s">
        <v>265</v>
      </c>
      <c r="C23" s="234">
        <v>25</v>
      </c>
      <c r="D23" s="234">
        <f>VLOOKUP(A23,Hoja1!O:P,2,FALSE)</f>
        <v>19</v>
      </c>
      <c r="E23" s="268">
        <f>VLOOKUP(A23,Hoja1!Y:Z,2,FALSE)</f>
        <v>39</v>
      </c>
      <c r="F23" s="269">
        <f>E23</f>
        <v>39</v>
      </c>
      <c r="G23" s="270">
        <f t="shared" si="0"/>
        <v>0.76</v>
      </c>
      <c r="H23" s="236">
        <f>VLOOKUP(A23,Hoja1!Q:R,2,FALSE)</f>
        <v>15</v>
      </c>
      <c r="I23" s="272">
        <f t="shared" si="1"/>
        <v>1.56</v>
      </c>
      <c r="J23" s="317"/>
      <c r="K23" s="317"/>
      <c r="L23" s="272">
        <v>35.714285714285715</v>
      </c>
      <c r="M23" s="270">
        <f t="shared" si="2"/>
        <v>-21.05263157894737</v>
      </c>
      <c r="N23" s="274">
        <f>VLOOKUP(A23,Hoja1!AF:AI,4,FALSE)</f>
        <v>100</v>
      </c>
      <c r="O23" s="275"/>
      <c r="P23" s="275" t="s">
        <v>122</v>
      </c>
      <c r="Q23" s="289">
        <v>0</v>
      </c>
      <c r="R23" s="289">
        <f>VLOOKUP(A23,Hoja1!A:G,7,FALSE)</f>
        <v>0</v>
      </c>
      <c r="S23" s="327" t="s">
        <v>469</v>
      </c>
      <c r="T23" s="327" t="s">
        <v>469</v>
      </c>
      <c r="U23" s="327" t="s">
        <v>469</v>
      </c>
      <c r="V23" s="290">
        <f>VLOOKUP(A23,Hoja1!AF:AG,2,FALSE)</f>
        <v>99.742930591259636</v>
      </c>
      <c r="W23" s="290">
        <f>VLOOKUP(A23,Hoja1!AF:AH,3,FALSE)</f>
        <v>99.742930591259636</v>
      </c>
      <c r="X23" s="290">
        <f>VLOOKUP(A23,Hoja1!AP:AQ,2,FALSE)*10/D23</f>
        <v>18.842105263157887</v>
      </c>
      <c r="Y23" s="290">
        <f>VLOOKUP(A23,Hoja1!AK:AL,2,FALSE)</f>
        <v>3.8928571428571432</v>
      </c>
      <c r="Z23" s="290">
        <f>VLOOKUP(A23,Hoja1!AN:AO,2,FALSE)</f>
        <v>3.8470588235294123</v>
      </c>
      <c r="AA23" s="296">
        <f>VLOOKUP($A23,Hoja1!AS:AX,6,FALSE)</f>
        <v>57.692307692307686</v>
      </c>
      <c r="AB23" s="296">
        <f>VLOOKUP($A23,Hoja1!AY:BD,6,FALSE)</f>
        <v>19.230769230769234</v>
      </c>
      <c r="AC23" s="296">
        <f>VLOOKUP($A23,Hoja1!BF:BK,6,FALSE)</f>
        <v>80.769230769230774</v>
      </c>
      <c r="AD23" s="322"/>
      <c r="AE23" s="290">
        <f>VLOOKUP(A23,Hoja1!AP:AQ,2,FALSE)</f>
        <v>35.799999999999983</v>
      </c>
      <c r="AF23" s="296">
        <f>VLOOKUP($A23,Hoja1!BM:BN,2,FALSE)</f>
        <v>26</v>
      </c>
      <c r="AG23" s="296">
        <f>VLOOKUP($A23,Hoja1!BP:BQ,2,FALSE)</f>
        <v>103</v>
      </c>
      <c r="AH23" s="296">
        <f t="shared" si="3"/>
        <v>3.9615384615384617</v>
      </c>
      <c r="AI23" s="296">
        <f>VLOOKUP($A23,Hoja1!BS:BT,2,FALSE)</f>
        <v>52</v>
      </c>
      <c r="AJ23" s="296">
        <f t="shared" si="4"/>
        <v>2</v>
      </c>
      <c r="AK23" s="296">
        <f>VLOOKUP(A23,Hoja1!BV:BX,3,FALSE)</f>
        <v>21.880000000000003</v>
      </c>
      <c r="AL23" s="316"/>
      <c r="AM23" s="316"/>
      <c r="AN23" s="316"/>
      <c r="AO23" s="316"/>
      <c r="AP23" s="319"/>
      <c r="AQ23" s="319"/>
      <c r="AR23" s="320"/>
      <c r="AS23" s="320"/>
      <c r="AT23" s="320"/>
      <c r="AU23" s="318"/>
      <c r="AV23" s="318"/>
      <c r="AW23" s="318"/>
      <c r="AX23" s="318"/>
      <c r="AY23" s="317"/>
      <c r="AZ23" s="317"/>
      <c r="BA23" s="317"/>
      <c r="BB23" s="317"/>
      <c r="BC23" s="316"/>
      <c r="BD23" s="316"/>
      <c r="BE23" s="316"/>
    </row>
    <row r="24" spans="1:57" x14ac:dyDescent="0.2">
      <c r="A24" s="9" t="s">
        <v>338</v>
      </c>
      <c r="B24" s="10" t="s">
        <v>346</v>
      </c>
      <c r="C24" s="234">
        <v>30</v>
      </c>
      <c r="D24" s="234">
        <f>VLOOKUP(A24,Hoja1!O:P,2,FALSE)</f>
        <v>9</v>
      </c>
      <c r="E24" s="268">
        <f>VLOOKUP(A24,Hoja1!Y:Z,2,FALSE)</f>
        <v>64</v>
      </c>
      <c r="F24" s="269">
        <f t="shared" ref="F24:F63" si="5">E24</f>
        <v>64</v>
      </c>
      <c r="G24" s="270">
        <f t="shared" si="0"/>
        <v>0.3</v>
      </c>
      <c r="H24" s="236">
        <f>VLOOKUP(A24,Hoja1!Q:R,2,FALSE)</f>
        <v>10</v>
      </c>
      <c r="I24" s="272">
        <f t="shared" si="1"/>
        <v>2.1333333333333333</v>
      </c>
      <c r="J24" s="317"/>
      <c r="K24" s="317"/>
      <c r="L24" s="272">
        <v>42.857142857142854</v>
      </c>
      <c r="M24" s="270">
        <f t="shared" si="2"/>
        <v>11.111111111111111</v>
      </c>
      <c r="N24" s="274">
        <f>VLOOKUP(A24,Hoja1!AF:AI,4,FALSE)</f>
        <v>89.922480620155042</v>
      </c>
      <c r="O24" s="274"/>
      <c r="P24" s="274">
        <f>VLOOKUP(A24,'[1]abandonos de 1 año'!$A$1:$C$65536,3,FALSE)/VLOOKUP(A24,'[1]TABLA MATRI 17-18'!$A$1:$B$65536,2,FALSE)*100</f>
        <v>31.25</v>
      </c>
      <c r="Q24" s="289">
        <v>23.076923076923077</v>
      </c>
      <c r="R24" s="289">
        <f>VLOOKUP(A24,Hoja1!A:G,7,FALSE)</f>
        <v>0</v>
      </c>
      <c r="S24" s="327"/>
      <c r="T24" s="327"/>
      <c r="U24" s="327"/>
      <c r="V24" s="290">
        <f>VLOOKUP(A24,Hoja1!AF:AG,2,FALSE)</f>
        <v>85.271317829457359</v>
      </c>
      <c r="W24" s="290">
        <f>VLOOKUP(A24,Hoja1!AF:AH,3,FALSE)</f>
        <v>94.827586206896555</v>
      </c>
      <c r="X24" s="290">
        <f>VLOOKUP(A24,Hoja1!AP:AQ,2,FALSE)*10/D24</f>
        <v>51.166666666666657</v>
      </c>
      <c r="Y24" s="290">
        <f>VLOOKUP(A24,Hoja1!AK:AL,2,FALSE)</f>
        <v>4.5294117647058822</v>
      </c>
      <c r="Z24" s="290">
        <f>VLOOKUP(A24,Hoja1!AN:AO,2,FALSE)</f>
        <v>4.6055555555555561</v>
      </c>
      <c r="AA24" s="296">
        <f>VLOOKUP($A24,Hoja1!AS:AX,6,FALSE)</f>
        <v>68.181818181818173</v>
      </c>
      <c r="AB24" s="296">
        <f>VLOOKUP($A24,Hoja1!AY:BD,6,FALSE)</f>
        <v>90.909090909090907</v>
      </c>
      <c r="AC24" s="296">
        <f>VLOOKUP($A24,Hoja1!BF:BK,6,FALSE)</f>
        <v>100</v>
      </c>
      <c r="AD24" s="322"/>
      <c r="AE24" s="290">
        <f>VLOOKUP(A24,Hoja1!AP:AQ,2,FALSE)</f>
        <v>46.04999999999999</v>
      </c>
      <c r="AF24" s="296">
        <f>VLOOKUP($A24,Hoja1!BM:BN,2,FALSE)</f>
        <v>22</v>
      </c>
      <c r="AG24" s="296">
        <f>VLOOKUP($A24,Hoja1!BP:BQ,2,FALSE)</f>
        <v>89</v>
      </c>
      <c r="AH24" s="296">
        <f t="shared" si="3"/>
        <v>4.0454545454545459</v>
      </c>
      <c r="AI24" s="296">
        <f>VLOOKUP($A24,Hoja1!BS:BT,2,FALSE)</f>
        <v>21</v>
      </c>
      <c r="AJ24" s="296">
        <f t="shared" si="4"/>
        <v>0.95454545454545459</v>
      </c>
      <c r="AK24" s="296">
        <f>VLOOKUP(A24,Hoja1!BV:BX,3,FALSE)</f>
        <v>32.899999999999991</v>
      </c>
      <c r="AL24" s="316"/>
      <c r="AM24" s="316"/>
      <c r="AN24" s="316"/>
      <c r="AO24" s="316"/>
      <c r="AP24" s="319"/>
      <c r="AQ24" s="319"/>
      <c r="AR24" s="320"/>
      <c r="AS24" s="320"/>
      <c r="AT24" s="320"/>
      <c r="AU24" s="318"/>
      <c r="AV24" s="318"/>
      <c r="AW24" s="318"/>
      <c r="AX24" s="318"/>
      <c r="AY24" s="317"/>
      <c r="AZ24" s="317"/>
      <c r="BA24" s="317"/>
      <c r="BB24" s="317"/>
      <c r="BC24" s="316"/>
      <c r="BD24" s="316"/>
      <c r="BE24" s="316"/>
    </row>
    <row r="25" spans="1:57" x14ac:dyDescent="0.2">
      <c r="A25" s="9" t="s">
        <v>339</v>
      </c>
      <c r="B25" s="10" t="s">
        <v>347</v>
      </c>
      <c r="C25" s="234">
        <v>30</v>
      </c>
      <c r="D25" s="234">
        <f>VLOOKUP(A25,Hoja1!O:P,2,FALSE)</f>
        <v>13</v>
      </c>
      <c r="E25" s="268">
        <f>VLOOKUP(A25,Hoja1!Y:Z,2,FALSE)</f>
        <v>30</v>
      </c>
      <c r="F25" s="269">
        <f t="shared" si="5"/>
        <v>30</v>
      </c>
      <c r="G25" s="270">
        <f t="shared" si="0"/>
        <v>0.43333333333333335</v>
      </c>
      <c r="H25" s="236">
        <f>VLOOKUP(A25,Hoja1!Q:R,2,FALSE)</f>
        <v>25</v>
      </c>
      <c r="I25" s="272">
        <f t="shared" si="1"/>
        <v>1</v>
      </c>
      <c r="J25" s="317"/>
      <c r="K25" s="317"/>
      <c r="L25" s="272">
        <v>-55.172413793103445</v>
      </c>
      <c r="M25" s="270">
        <f t="shared" si="2"/>
        <v>92.307692307692307</v>
      </c>
      <c r="N25" s="274">
        <f>VLOOKUP(A25,Hoja1!AF:AI,4,FALSE)</f>
        <v>94.086021505376351</v>
      </c>
      <c r="O25" s="274"/>
      <c r="P25" s="274">
        <f>VLOOKUP(A25,'[1]abandonos de 1 año'!$A$1:$C$65536,3,FALSE)/VLOOKUP(A25,'[1]TABLA MATRI 17-18'!$A$1:$B$65536,2,FALSE)*100</f>
        <v>5.2631578947368416</v>
      </c>
      <c r="Q25" s="289">
        <v>5</v>
      </c>
      <c r="R25" s="289">
        <f>VLOOKUP(A25,Hoja1!A:G,7,FALSE)</f>
        <v>10.714285714285714</v>
      </c>
      <c r="S25" s="327"/>
      <c r="T25" s="327"/>
      <c r="U25" s="327"/>
      <c r="V25" s="290">
        <f>VLOOKUP(A25,Hoja1!AF:AG,2,FALSE)</f>
        <v>93.548387096774192</v>
      </c>
      <c r="W25" s="290">
        <f>VLOOKUP(A25,Hoja1!AF:AH,3,FALSE)</f>
        <v>99.428571428571431</v>
      </c>
      <c r="X25" s="290">
        <f>VLOOKUP(A25,Hoja1!AP:AQ,2,FALSE)*10/D25</f>
        <v>36.84615384615384</v>
      </c>
      <c r="Y25" s="290">
        <f>VLOOKUP(A25,Hoja1!AK:AL,2,FALSE)</f>
        <v>3.838461538461539</v>
      </c>
      <c r="Z25" s="290">
        <f>VLOOKUP(A25,Hoja1!AN:AO,2,FALSE)</f>
        <v>3.7933333333333334</v>
      </c>
      <c r="AA25" s="296">
        <f>VLOOKUP($A25,Hoja1!AS:AX,6,FALSE)</f>
        <v>64.705882352941174</v>
      </c>
      <c r="AB25" s="296">
        <f>VLOOKUP($A25,Hoja1!AY:BD,6,FALSE)</f>
        <v>64.705882352941174</v>
      </c>
      <c r="AC25" s="296">
        <f>VLOOKUP($A25,Hoja1!BF:BK,6,FALSE)</f>
        <v>88.235294117647058</v>
      </c>
      <c r="AD25" s="322"/>
      <c r="AE25" s="290">
        <f>VLOOKUP(A25,Hoja1!AP:AQ,2,FALSE)</f>
        <v>47.899999999999991</v>
      </c>
      <c r="AF25" s="296">
        <f>VLOOKUP($A25,Hoja1!BM:BN,2,FALSE)</f>
        <v>17</v>
      </c>
      <c r="AG25" s="296">
        <f>VLOOKUP($A25,Hoja1!BP:BQ,2,FALSE)</f>
        <v>36</v>
      </c>
      <c r="AH25" s="296">
        <f t="shared" si="3"/>
        <v>2.1176470588235294</v>
      </c>
      <c r="AI25" s="296">
        <f>VLOOKUP($A25,Hoja1!BS:BT,2,FALSE)</f>
        <v>14</v>
      </c>
      <c r="AJ25" s="296">
        <f t="shared" si="4"/>
        <v>0.82352941176470584</v>
      </c>
      <c r="AK25" s="296">
        <f>VLOOKUP(A25,Hoja1!BV:BX,3,FALSE)</f>
        <v>31.399999999999995</v>
      </c>
      <c r="AL25" s="316"/>
      <c r="AM25" s="316"/>
      <c r="AN25" s="316"/>
      <c r="AO25" s="316"/>
      <c r="AP25" s="319"/>
      <c r="AQ25" s="319"/>
      <c r="AR25" s="320"/>
      <c r="AS25" s="320"/>
      <c r="AT25" s="320"/>
      <c r="AU25" s="318"/>
      <c r="AV25" s="318"/>
      <c r="AW25" s="318"/>
      <c r="AX25" s="318"/>
      <c r="AY25" s="317"/>
      <c r="AZ25" s="317"/>
      <c r="BA25" s="317"/>
      <c r="BB25" s="317"/>
      <c r="BC25" s="316"/>
      <c r="BD25" s="316"/>
      <c r="BE25" s="316"/>
    </row>
    <row r="26" spans="1:57" x14ac:dyDescent="0.2">
      <c r="A26" s="9" t="s">
        <v>297</v>
      </c>
      <c r="B26" s="10" t="s">
        <v>298</v>
      </c>
      <c r="C26" s="234">
        <v>40</v>
      </c>
      <c r="D26" s="234">
        <f>VLOOKUP(A26,Hoja1!O:P,2,FALSE)</f>
        <v>34</v>
      </c>
      <c r="E26" s="268">
        <f>VLOOKUP(A26,Hoja1!Y:Z,2,FALSE)</f>
        <v>85</v>
      </c>
      <c r="F26" s="269">
        <f t="shared" si="5"/>
        <v>85</v>
      </c>
      <c r="G26" s="270">
        <f t="shared" si="0"/>
        <v>0.85</v>
      </c>
      <c r="H26" s="236">
        <f>VLOOKUP(A26,Hoja1!Q:R,2,FALSE)</f>
        <v>40</v>
      </c>
      <c r="I26" s="272">
        <f t="shared" si="1"/>
        <v>2.125</v>
      </c>
      <c r="J26" s="317"/>
      <c r="K26" s="317"/>
      <c r="L26" s="272">
        <v>2.8571428571428572</v>
      </c>
      <c r="M26" s="270">
        <f t="shared" si="2"/>
        <v>17.647058823529413</v>
      </c>
      <c r="N26" s="274">
        <f>VLOOKUP(A26,Hoja1!AF:AI,4,FALSE)</f>
        <v>77.989130434782609</v>
      </c>
      <c r="O26" s="274"/>
      <c r="P26" s="274">
        <f>VLOOKUP(A26,'[1]abandonos de 1 año'!$A$1:$C$65536,3,FALSE)/VLOOKUP(A26,'[1]TABLA MATRI 17-18'!$A$1:$B$65536,2,FALSE)*100</f>
        <v>29.577464788732392</v>
      </c>
      <c r="Q26" s="289">
        <v>51.898734177215189</v>
      </c>
      <c r="R26" s="289">
        <f>VLOOKUP(A26,Hoja1!A:G,7,FALSE)</f>
        <v>56.17977528089888</v>
      </c>
      <c r="S26" s="327"/>
      <c r="T26" s="327"/>
      <c r="U26" s="327"/>
      <c r="V26" s="290">
        <f>VLOOKUP(A26,Hoja1!AF:AG,2,FALSE)</f>
        <v>76.902173913043484</v>
      </c>
      <c r="W26" s="290">
        <f>VLOOKUP(A26,Hoja1!AF:AH,3,FALSE)</f>
        <v>98.951048951048946</v>
      </c>
      <c r="X26" s="290">
        <f>VLOOKUP(A26,Hoja1!AP:AQ,2,FALSE)*10/D26</f>
        <v>29.411764705882351</v>
      </c>
      <c r="Y26" s="290">
        <f>VLOOKUP(A26,Hoja1!AK:AL,2,FALSE)</f>
        <v>4.2300000000000004</v>
      </c>
      <c r="Z26" s="290">
        <f>VLOOKUP(A26,Hoja1!AN:AO,2,FALSE)</f>
        <v>4.2416666666666663</v>
      </c>
      <c r="AA26" s="296">
        <f>VLOOKUP($A26,Hoja1!AS:AX,6,FALSE)</f>
        <v>77.777777777777786</v>
      </c>
      <c r="AB26" s="296">
        <f>VLOOKUP($A26,Hoja1!AY:BD,6,FALSE)</f>
        <v>33.333333333333329</v>
      </c>
      <c r="AC26" s="296">
        <f>VLOOKUP($A26,Hoja1!BF:BK,6,FALSE)</f>
        <v>77.777777777777786</v>
      </c>
      <c r="AD26" s="322"/>
      <c r="AE26" s="290">
        <f>VLOOKUP(A26,Hoja1!AP:AQ,2,FALSE)</f>
        <v>100</v>
      </c>
      <c r="AF26" s="296">
        <f>VLOOKUP($A26,Hoja1!BM:BN,2,FALSE)</f>
        <v>9</v>
      </c>
      <c r="AG26" s="296">
        <f>VLOOKUP($A26,Hoja1!BP:BQ,2,FALSE)</f>
        <v>18</v>
      </c>
      <c r="AH26" s="296">
        <f t="shared" si="3"/>
        <v>2</v>
      </c>
      <c r="AI26" s="296">
        <f>VLOOKUP($A26,Hoja1!BS:BT,2,FALSE)</f>
        <v>14</v>
      </c>
      <c r="AJ26" s="296">
        <f t="shared" si="4"/>
        <v>1.5555555555555556</v>
      </c>
      <c r="AK26" s="296">
        <f>VLOOKUP(A26,Hoja1!BV:BX,3,FALSE)</f>
        <v>76.75</v>
      </c>
      <c r="AL26" s="316"/>
      <c r="AM26" s="316"/>
      <c r="AN26" s="316"/>
      <c r="AO26" s="316"/>
      <c r="AP26" s="319"/>
      <c r="AQ26" s="319"/>
      <c r="AR26" s="320"/>
      <c r="AS26" s="320"/>
      <c r="AT26" s="320"/>
      <c r="AU26" s="318"/>
      <c r="AV26" s="318"/>
      <c r="AW26" s="318"/>
      <c r="AX26" s="318"/>
      <c r="AY26" s="317"/>
      <c r="AZ26" s="317"/>
      <c r="BA26" s="317"/>
      <c r="BB26" s="317"/>
      <c r="BC26" s="316"/>
      <c r="BD26" s="316"/>
      <c r="BE26" s="316"/>
    </row>
    <row r="27" spans="1:57" x14ac:dyDescent="0.2">
      <c r="A27" s="9" t="s">
        <v>341</v>
      </c>
      <c r="B27" s="10" t="s">
        <v>348</v>
      </c>
      <c r="C27" s="234">
        <v>75</v>
      </c>
      <c r="D27" s="234">
        <f>VLOOKUP(A27,Hoja1!O:P,2,FALSE)</f>
        <v>38</v>
      </c>
      <c r="E27" s="268">
        <f>VLOOKUP(A27,Hoja1!Y:Z,2,FALSE)</f>
        <v>90</v>
      </c>
      <c r="F27" s="269">
        <f t="shared" si="5"/>
        <v>90</v>
      </c>
      <c r="G27" s="270">
        <f t="shared" si="0"/>
        <v>0.50666666666666671</v>
      </c>
      <c r="H27" s="236">
        <f>VLOOKUP(A27,Hoja1!Q:R,2,FALSE)</f>
        <v>26</v>
      </c>
      <c r="I27" s="272">
        <f t="shared" si="1"/>
        <v>1.2</v>
      </c>
      <c r="J27" s="317"/>
      <c r="K27" s="317"/>
      <c r="L27" s="272">
        <v>238.46153846153845</v>
      </c>
      <c r="M27" s="270">
        <f t="shared" si="2"/>
        <v>-31.578947368421051</v>
      </c>
      <c r="N27" s="274">
        <f>VLOOKUP(A27,Hoja1!AF:AI,4,FALSE)</f>
        <v>75.875486381322958</v>
      </c>
      <c r="O27" s="274"/>
      <c r="P27" s="274">
        <f>VLOOKUP(A27,'[1]abandonos de 1 año'!$A$1:$C$65536,3,FALSE)/VLOOKUP(A27,'[1]TABLA MATRI 17-18'!$A$1:$B$65536,2,FALSE)*100</f>
        <v>35.294117647058826</v>
      </c>
      <c r="Q27" s="289">
        <v>6</v>
      </c>
      <c r="R27" s="289">
        <f>VLOOKUP(A27,Hoja1!A:G,7,FALSE)</f>
        <v>23.684210526315788</v>
      </c>
      <c r="S27" s="327"/>
      <c r="T27" s="327"/>
      <c r="U27" s="327"/>
      <c r="V27" s="290">
        <f>VLOOKUP(A27,Hoja1!AF:AG,2,FALSE)</f>
        <v>74.902723735408557</v>
      </c>
      <c r="W27" s="290">
        <f>VLOOKUP(A27,Hoja1!AF:AH,3,FALSE)</f>
        <v>98.71794871794873</v>
      </c>
      <c r="X27" s="290">
        <f>VLOOKUP(A27,Hoja1!AP:AQ,2,FALSE)*10/D27</f>
        <v>20.526315789473685</v>
      </c>
      <c r="Y27" s="290">
        <f>VLOOKUP(A27,Hoja1!AK:AL,2,FALSE)</f>
        <v>3.9733333333333336</v>
      </c>
      <c r="Z27" s="290">
        <f>VLOOKUP(A27,Hoja1!AN:AO,2,FALSE)</f>
        <v>4.0129032258064514</v>
      </c>
      <c r="AA27" s="296">
        <f>VLOOKUP($A27,Hoja1!AS:AX,6,FALSE)</f>
        <v>46.666666666666664</v>
      </c>
      <c r="AB27" s="296">
        <f>VLOOKUP($A27,Hoja1!AY:BD,6,FALSE)</f>
        <v>63.333333333333329</v>
      </c>
      <c r="AC27" s="296">
        <f>VLOOKUP($A27,Hoja1!BF:BK,6,FALSE)</f>
        <v>100</v>
      </c>
      <c r="AD27" s="322"/>
      <c r="AE27" s="290">
        <f>VLOOKUP(A27,Hoja1!AP:AQ,2,FALSE)</f>
        <v>78</v>
      </c>
      <c r="AF27" s="296">
        <f>VLOOKUP($A27,Hoja1!BM:BN,2,FALSE)</f>
        <v>30</v>
      </c>
      <c r="AG27" s="296">
        <f>VLOOKUP($A27,Hoja1!BP:BQ,2,FALSE)</f>
        <v>120</v>
      </c>
      <c r="AH27" s="296">
        <f t="shared" si="3"/>
        <v>4</v>
      </c>
      <c r="AI27" s="296">
        <f>VLOOKUP($A27,Hoja1!BS:BT,2,FALSE)</f>
        <v>63</v>
      </c>
      <c r="AJ27" s="296">
        <f t="shared" si="4"/>
        <v>2.1</v>
      </c>
      <c r="AK27" s="296">
        <f>VLOOKUP(A27,Hoja1!BV:BX,3,FALSE)</f>
        <v>39</v>
      </c>
      <c r="AL27" s="316"/>
      <c r="AM27" s="316"/>
      <c r="AN27" s="316"/>
      <c r="AO27" s="316"/>
      <c r="AP27" s="319"/>
      <c r="AQ27" s="319"/>
      <c r="AR27" s="320"/>
      <c r="AS27" s="320"/>
      <c r="AT27" s="320"/>
      <c r="AU27" s="318"/>
      <c r="AV27" s="318"/>
      <c r="AW27" s="318"/>
      <c r="AX27" s="318"/>
      <c r="AY27" s="317"/>
      <c r="AZ27" s="317"/>
      <c r="BA27" s="317"/>
      <c r="BB27" s="317"/>
      <c r="BC27" s="316"/>
      <c r="BD27" s="316"/>
      <c r="BE27" s="316"/>
    </row>
    <row r="28" spans="1:57" x14ac:dyDescent="0.2">
      <c r="A28" s="9" t="s">
        <v>266</v>
      </c>
      <c r="B28" s="10" t="s">
        <v>267</v>
      </c>
      <c r="C28" s="234">
        <v>17</v>
      </c>
      <c r="D28" s="234" t="s">
        <v>122</v>
      </c>
      <c r="E28" s="268">
        <f>VLOOKUP(A28,Hoja1!Y:Z,2,FALSE)</f>
        <v>5</v>
      </c>
      <c r="F28" s="269">
        <f t="shared" si="5"/>
        <v>5</v>
      </c>
      <c r="G28" s="273" t="s">
        <v>122</v>
      </c>
      <c r="H28" s="236">
        <f>VLOOKUP(A28,Hoja1!Q:R,2,FALSE)</f>
        <v>1</v>
      </c>
      <c r="I28" s="272">
        <f t="shared" si="1"/>
        <v>0.29411764705882354</v>
      </c>
      <c r="J28" s="317"/>
      <c r="K28" s="317"/>
      <c r="L28" s="272">
        <v>-100</v>
      </c>
      <c r="M28" s="273" t="s">
        <v>122</v>
      </c>
      <c r="N28" s="275" t="s">
        <v>122</v>
      </c>
      <c r="O28" s="275"/>
      <c r="P28" s="275" t="s">
        <v>122</v>
      </c>
      <c r="Q28" s="289">
        <v>0</v>
      </c>
      <c r="R28" s="289">
        <f>VLOOKUP(A28,Hoja1!A:G,7,FALSE)</f>
        <v>100</v>
      </c>
      <c r="S28" s="327"/>
      <c r="T28" s="327"/>
      <c r="U28" s="327"/>
      <c r="V28" s="290" t="s">
        <v>122</v>
      </c>
      <c r="W28" s="290" t="s">
        <v>122</v>
      </c>
      <c r="X28" s="290" t="s">
        <v>122</v>
      </c>
      <c r="Y28" s="290" t="s">
        <v>122</v>
      </c>
      <c r="Z28" s="290" t="s">
        <v>122</v>
      </c>
      <c r="AA28" s="296">
        <f>VLOOKUP($A28,Hoja1!AS:AX,6,FALSE)</f>
        <v>80</v>
      </c>
      <c r="AB28" s="296">
        <f>VLOOKUP($A28,Hoja1!AY:BD,6,FALSE)</f>
        <v>40</v>
      </c>
      <c r="AC28" s="296">
        <f>VLOOKUP($A28,Hoja1!BF:BK,6,FALSE)</f>
        <v>100</v>
      </c>
      <c r="AD28" s="322"/>
      <c r="AE28" s="290">
        <f>VLOOKUP(A28,Hoja1!AP:AQ,2,FALSE)</f>
        <v>9</v>
      </c>
      <c r="AF28" s="296">
        <f>VLOOKUP($A28,Hoja1!BM:BN,2,FALSE)</f>
        <v>5</v>
      </c>
      <c r="AG28" s="296">
        <f>VLOOKUP($A28,Hoja1!BP:BQ,2,FALSE)</f>
        <v>24</v>
      </c>
      <c r="AH28" s="296">
        <f t="shared" si="3"/>
        <v>4.8</v>
      </c>
      <c r="AI28" s="296">
        <f>VLOOKUP($A28,Hoja1!BS:BT,2,FALSE)</f>
        <v>14</v>
      </c>
      <c r="AJ28" s="296">
        <f t="shared" si="4"/>
        <v>2.8</v>
      </c>
      <c r="AK28" s="296">
        <f>VLOOKUP(A28,Hoja1!BV:BX,3,FALSE)</f>
        <v>7</v>
      </c>
      <c r="AL28" s="316"/>
      <c r="AM28" s="316"/>
      <c r="AN28" s="316"/>
      <c r="AO28" s="316"/>
      <c r="AP28" s="319"/>
      <c r="AQ28" s="319"/>
      <c r="AR28" s="320"/>
      <c r="AS28" s="320"/>
      <c r="AT28" s="320"/>
      <c r="AU28" s="318"/>
      <c r="AV28" s="318"/>
      <c r="AW28" s="318"/>
      <c r="AX28" s="318"/>
      <c r="AY28" s="317"/>
      <c r="AZ28" s="317"/>
      <c r="BA28" s="317"/>
      <c r="BB28" s="317"/>
      <c r="BC28" s="316"/>
      <c r="BD28" s="316"/>
      <c r="BE28" s="316"/>
    </row>
    <row r="29" spans="1:57" x14ac:dyDescent="0.2">
      <c r="A29" s="9" t="s">
        <v>342</v>
      </c>
      <c r="B29" s="10" t="s">
        <v>349</v>
      </c>
      <c r="C29" s="234">
        <v>30</v>
      </c>
      <c r="D29" s="234">
        <f>VLOOKUP(A29,Hoja1!O:P,2,FALSE)</f>
        <v>13</v>
      </c>
      <c r="E29" s="268">
        <f>VLOOKUP(A29,Hoja1!Y:Z,2,FALSE)</f>
        <v>47</v>
      </c>
      <c r="F29" s="269">
        <f t="shared" ref="F29" si="6">E29</f>
        <v>47</v>
      </c>
      <c r="G29" s="270">
        <f t="shared" ref="G29" si="7">D29/C29</f>
        <v>0.43333333333333335</v>
      </c>
      <c r="H29" s="236">
        <f>VLOOKUP(A29,Hoja1!Q:R,2,FALSE)</f>
        <v>13</v>
      </c>
      <c r="I29" s="272">
        <f t="shared" ref="I29" si="8">F29/C29</f>
        <v>1.5666666666666667</v>
      </c>
      <c r="J29" s="317"/>
      <c r="K29" s="317"/>
      <c r="L29" s="272">
        <v>18.181818181818183</v>
      </c>
      <c r="M29" s="270">
        <f t="shared" si="2"/>
        <v>0</v>
      </c>
      <c r="N29" s="274">
        <f>VLOOKUP(A29,Hoja1!AF:AI,4,FALSE)</f>
        <v>98.68421052631578</v>
      </c>
      <c r="O29" s="275"/>
      <c r="P29" s="275" t="s">
        <v>122</v>
      </c>
      <c r="Q29" s="289">
        <v>0</v>
      </c>
      <c r="R29" s="289">
        <f>VLOOKUP(A29,Hoja1!A:G,7,FALSE)</f>
        <v>6.666666666666667</v>
      </c>
      <c r="S29" s="327"/>
      <c r="T29" s="327"/>
      <c r="U29" s="327"/>
      <c r="V29" s="290">
        <f>VLOOKUP(A29,Hoja1!AF:AG,2,FALSE)</f>
        <v>98.026315789473685</v>
      </c>
      <c r="W29" s="290">
        <f>VLOOKUP(A29,Hoja1!AF:AH,3,FALSE)</f>
        <v>99.333333333333329</v>
      </c>
      <c r="X29" s="290">
        <f>VLOOKUP(A29,Hoja1!AP:AQ,2,FALSE)*10/D29</f>
        <v>39.615384615384627</v>
      </c>
      <c r="Y29" s="290">
        <f>VLOOKUP(A29,Hoja1!AK:AL,2,FALSE)</f>
        <v>4.3499999999999996</v>
      </c>
      <c r="Z29" s="290">
        <f>VLOOKUP(A29,Hoja1!AN:AO,2,FALSE)</f>
        <v>4.3307692307692305</v>
      </c>
      <c r="AA29" s="296">
        <f>VLOOKUP($A29,Hoja1!AS:AX,6,FALSE)</f>
        <v>62.5</v>
      </c>
      <c r="AB29" s="296">
        <f>VLOOKUP($A29,Hoja1!AY:BD,6,FALSE)</f>
        <v>37.5</v>
      </c>
      <c r="AC29" s="296">
        <f>VLOOKUP($A29,Hoja1!BF:BK,6,FALSE)</f>
        <v>100</v>
      </c>
      <c r="AD29" s="322"/>
      <c r="AE29" s="290">
        <f>VLOOKUP(A29,Hoja1!AP:AQ,2,FALSE)</f>
        <v>51.500000000000014</v>
      </c>
      <c r="AF29" s="296">
        <f>VLOOKUP($A29,Hoja1!BM:BN,2,FALSE)</f>
        <v>24</v>
      </c>
      <c r="AG29" s="296">
        <f>VLOOKUP($A29,Hoja1!BP:BQ,2,FALSE)</f>
        <v>107</v>
      </c>
      <c r="AH29" s="296">
        <f t="shared" si="3"/>
        <v>4.458333333333333</v>
      </c>
      <c r="AI29" s="296">
        <f>VLOOKUP($A29,Hoja1!BS:BT,2,FALSE)</f>
        <v>88</v>
      </c>
      <c r="AJ29" s="296">
        <f t="shared" si="4"/>
        <v>3.6666666666666665</v>
      </c>
      <c r="AK29" s="296">
        <f>VLOOKUP(A29,Hoja1!BV:BX,3,FALSE)</f>
        <v>30.600000000000009</v>
      </c>
      <c r="AL29" s="316"/>
      <c r="AM29" s="316"/>
      <c r="AN29" s="316"/>
      <c r="AO29" s="316"/>
      <c r="AP29" s="319"/>
      <c r="AQ29" s="319"/>
      <c r="AR29" s="320"/>
      <c r="AS29" s="320"/>
      <c r="AT29" s="320"/>
      <c r="AU29" s="318"/>
      <c r="AV29" s="318"/>
      <c r="AW29" s="318"/>
      <c r="AX29" s="318"/>
      <c r="AY29" s="317"/>
      <c r="AZ29" s="317"/>
      <c r="BA29" s="317"/>
      <c r="BB29" s="317"/>
      <c r="BC29" s="316"/>
      <c r="BD29" s="316"/>
      <c r="BE29" s="316"/>
    </row>
    <row r="30" spans="1:57" x14ac:dyDescent="0.2">
      <c r="A30" s="9" t="s">
        <v>465</v>
      </c>
      <c r="B30" s="10" t="s">
        <v>493</v>
      </c>
      <c r="C30" s="234">
        <v>25</v>
      </c>
      <c r="D30" s="234">
        <f>VLOOKUP(A30,Hoja1!O:P,2,FALSE)</f>
        <v>17</v>
      </c>
      <c r="E30" s="268">
        <f>VLOOKUP(A30,Hoja1!Y:Z,2,FALSE)</f>
        <v>39</v>
      </c>
      <c r="F30" s="269">
        <f t="shared" si="5"/>
        <v>39</v>
      </c>
      <c r="G30" s="270">
        <f t="shared" si="0"/>
        <v>0.68</v>
      </c>
      <c r="H30" s="236">
        <f>VLOOKUP(A30,Hoja1!Q:R,2,FALSE)</f>
        <v>8</v>
      </c>
      <c r="I30" s="272">
        <f t="shared" si="1"/>
        <v>1.56</v>
      </c>
      <c r="J30" s="317"/>
      <c r="K30" s="317"/>
      <c r="L30" s="272" t="s">
        <v>122</v>
      </c>
      <c r="M30" s="273" t="s">
        <v>122</v>
      </c>
      <c r="N30" s="274">
        <f>VLOOKUP(A30,Hoja1!AF:AI,4,FALSE)</f>
        <v>85.074626865671647</v>
      </c>
      <c r="O30" s="275"/>
      <c r="P30" s="275" t="s">
        <v>122</v>
      </c>
      <c r="Q30" s="289">
        <v>23.52941176470588</v>
      </c>
      <c r="R30" s="289">
        <f>VLOOKUP(A30,Hoja1!A:G,7,FALSE)</f>
        <v>30</v>
      </c>
      <c r="S30" s="327"/>
      <c r="T30" s="327"/>
      <c r="U30" s="327"/>
      <c r="V30" s="290">
        <f>VLOOKUP(A30,Hoja1!AF:AG,2,FALSE)</f>
        <v>82.587064676616919</v>
      </c>
      <c r="W30" s="290">
        <f>VLOOKUP(A30,Hoja1!AF:AH,3,FALSE)</f>
        <v>97.076023391812853</v>
      </c>
      <c r="X30" s="290">
        <f>VLOOKUP(A30,Hoja1!AP:AQ,2,FALSE)*10/D30</f>
        <v>28.55882352941175</v>
      </c>
      <c r="Y30" s="290">
        <f>VLOOKUP(A30,Hoja1!AK:AL,2,FALSE)</f>
        <v>3.6210526315789471</v>
      </c>
      <c r="Z30" s="290">
        <f>VLOOKUP(A30,Hoja1!AN:AO,2,FALSE)</f>
        <v>3.8238095238095244</v>
      </c>
      <c r="AA30" s="296">
        <f>VLOOKUP($A30,Hoja1!AS:AX,6,FALSE)</f>
        <v>37.5</v>
      </c>
      <c r="AB30" s="296">
        <f>VLOOKUP($A30,Hoja1!AY:BD,6,FALSE)</f>
        <v>56.25</v>
      </c>
      <c r="AC30" s="296">
        <f>VLOOKUP($A30,Hoja1!BF:BK,6,FALSE)</f>
        <v>87.5</v>
      </c>
      <c r="AD30" s="322"/>
      <c r="AE30" s="290">
        <f>VLOOKUP(A30,Hoja1!AP:AQ,2,FALSE)</f>
        <v>48.549999999999976</v>
      </c>
      <c r="AF30" s="296">
        <f>VLOOKUP($A30,Hoja1!BM:BN,2,FALSE)</f>
        <v>32</v>
      </c>
      <c r="AG30" s="296">
        <f>VLOOKUP($A30,Hoja1!BP:BQ,2,FALSE)</f>
        <v>102</v>
      </c>
      <c r="AH30" s="296">
        <f t="shared" si="3"/>
        <v>3.1875</v>
      </c>
      <c r="AI30" s="296">
        <f>VLOOKUP($A30,Hoja1!BS:BT,2,FALSE)</f>
        <v>46</v>
      </c>
      <c r="AJ30" s="296">
        <f t="shared" si="4"/>
        <v>1.4375</v>
      </c>
      <c r="AK30" s="296">
        <f>VLOOKUP(A30,Hoja1!BV:BX,3,FALSE)</f>
        <v>15.450000000000003</v>
      </c>
      <c r="AL30" s="316"/>
      <c r="AM30" s="316"/>
      <c r="AN30" s="316"/>
      <c r="AO30" s="316"/>
      <c r="AP30" s="319"/>
      <c r="AQ30" s="319"/>
      <c r="AR30" s="320"/>
      <c r="AS30" s="320"/>
      <c r="AT30" s="320"/>
      <c r="AU30" s="318"/>
      <c r="AV30" s="318"/>
      <c r="AW30" s="318"/>
      <c r="AX30" s="318"/>
      <c r="AY30" s="317"/>
      <c r="AZ30" s="317"/>
      <c r="BA30" s="317"/>
      <c r="BB30" s="317"/>
      <c r="BC30" s="316"/>
      <c r="BD30" s="316"/>
      <c r="BE30" s="316"/>
    </row>
    <row r="31" spans="1:57" x14ac:dyDescent="0.2">
      <c r="A31" s="9" t="s">
        <v>25</v>
      </c>
      <c r="B31" s="10" t="s">
        <v>106</v>
      </c>
      <c r="C31" s="234">
        <v>25</v>
      </c>
      <c r="D31" s="234">
        <f>VLOOKUP(A31,Hoja1!O:P,2,FALSE)</f>
        <v>2</v>
      </c>
      <c r="E31" s="268">
        <f>VLOOKUP(A31,Hoja1!Y:Z,2,FALSE)</f>
        <v>25</v>
      </c>
      <c r="F31" s="269">
        <f t="shared" si="5"/>
        <v>25</v>
      </c>
      <c r="G31" s="270">
        <f t="shared" si="0"/>
        <v>0.08</v>
      </c>
      <c r="H31" s="236">
        <f>VLOOKUP(A31,Hoja1!Q:R,2,FALSE)</f>
        <v>4</v>
      </c>
      <c r="I31" s="272">
        <f t="shared" si="1"/>
        <v>1</v>
      </c>
      <c r="J31" s="317"/>
      <c r="K31" s="317"/>
      <c r="L31" s="272">
        <v>-33.333333333333336</v>
      </c>
      <c r="M31" s="270">
        <f t="shared" si="2"/>
        <v>100</v>
      </c>
      <c r="N31" s="274">
        <f>VLOOKUP(A31,Hoja1!AF:AI,4,FALSE)</f>
        <v>90</v>
      </c>
      <c r="O31" s="275"/>
      <c r="P31" s="275" t="s">
        <v>122</v>
      </c>
      <c r="Q31" s="289">
        <v>25</v>
      </c>
      <c r="R31" s="289">
        <f>VLOOKUP(A31,Hoja1!A:G,7,FALSE)</f>
        <v>0</v>
      </c>
      <c r="S31" s="327"/>
      <c r="T31" s="327"/>
      <c r="U31" s="327"/>
      <c r="V31" s="290">
        <f>VLOOKUP(A31,Hoja1!AF:AG,2,FALSE)</f>
        <v>90</v>
      </c>
      <c r="W31" s="290">
        <f>VLOOKUP(A31,Hoja1!AF:AH,3,FALSE)</f>
        <v>100</v>
      </c>
      <c r="X31" s="290">
        <f>VLOOKUP(A31,Hoja1!AP:AQ,2,FALSE)*10/D31</f>
        <v>60.5</v>
      </c>
      <c r="Y31" s="290" t="s">
        <v>122</v>
      </c>
      <c r="Z31" s="290" t="s">
        <v>122</v>
      </c>
      <c r="AA31" s="296">
        <f>VLOOKUP($A31,Hoja1!AS:AX,6,FALSE)</f>
        <v>100</v>
      </c>
      <c r="AB31" s="296">
        <f>VLOOKUP($A31,Hoja1!AY:BD,6,FALSE)</f>
        <v>100</v>
      </c>
      <c r="AC31" s="296">
        <f>VLOOKUP($A31,Hoja1!BF:BK,6,FALSE)</f>
        <v>66.666666666666657</v>
      </c>
      <c r="AD31" s="322"/>
      <c r="AE31" s="290">
        <f>VLOOKUP(A31,Hoja1!AP:AQ,2,FALSE)</f>
        <v>12.1</v>
      </c>
      <c r="AF31" s="296">
        <f>VLOOKUP($A31,Hoja1!BM:BN,2,FALSE)</f>
        <v>3</v>
      </c>
      <c r="AG31" s="296">
        <f>VLOOKUP($A31,Hoja1!BP:BQ,2,FALSE)</f>
        <v>4</v>
      </c>
      <c r="AH31" s="296">
        <f t="shared" si="3"/>
        <v>1.3333333333333333</v>
      </c>
      <c r="AI31" s="296">
        <f>VLOOKUP($A31,Hoja1!BS:BT,2,FALSE)</f>
        <v>3</v>
      </c>
      <c r="AJ31" s="296">
        <f t="shared" si="4"/>
        <v>1</v>
      </c>
      <c r="AK31" s="296">
        <f>VLOOKUP(A31,Hoja1!BV:BX,3,FALSE)</f>
        <v>12.1</v>
      </c>
      <c r="AL31" s="316"/>
      <c r="AM31" s="316"/>
      <c r="AN31" s="316"/>
      <c r="AO31" s="316"/>
      <c r="AP31" s="319"/>
      <c r="AQ31" s="319"/>
      <c r="AR31" s="320"/>
      <c r="AS31" s="320"/>
      <c r="AT31" s="320"/>
      <c r="AU31" s="318"/>
      <c r="AV31" s="318"/>
      <c r="AW31" s="318"/>
      <c r="AX31" s="318"/>
      <c r="AY31" s="317"/>
      <c r="AZ31" s="317"/>
      <c r="BA31" s="317"/>
      <c r="BB31" s="317"/>
      <c r="BC31" s="316"/>
      <c r="BD31" s="316"/>
      <c r="BE31" s="316"/>
    </row>
    <row r="32" spans="1:57" x14ac:dyDescent="0.2">
      <c r="A32" s="9" t="s">
        <v>300</v>
      </c>
      <c r="B32" s="10" t="s">
        <v>299</v>
      </c>
      <c r="C32" s="234">
        <v>30</v>
      </c>
      <c r="D32" s="234">
        <f>VLOOKUP(A32,Hoja1!O:P,2,FALSE)</f>
        <v>29</v>
      </c>
      <c r="E32" s="268">
        <f>VLOOKUP(A32,Hoja1!Y:Z,2,FALSE)</f>
        <v>52</v>
      </c>
      <c r="F32" s="269">
        <f t="shared" si="5"/>
        <v>52</v>
      </c>
      <c r="G32" s="270">
        <f t="shared" si="0"/>
        <v>0.96666666666666667</v>
      </c>
      <c r="H32" s="236">
        <f>VLOOKUP(A32,Hoja1!Q:R,2,FALSE)</f>
        <v>27</v>
      </c>
      <c r="I32" s="272">
        <f t="shared" si="1"/>
        <v>1.7333333333333334</v>
      </c>
      <c r="J32" s="317"/>
      <c r="K32" s="317"/>
      <c r="L32" s="272">
        <v>-3.3333333333333335</v>
      </c>
      <c r="M32" s="270">
        <f t="shared" si="2"/>
        <v>-6.8965517241379306</v>
      </c>
      <c r="N32" s="274">
        <f>VLOOKUP(A32,Hoja1!AF:AI,4,FALSE)</f>
        <v>94.495412844036693</v>
      </c>
      <c r="O32" s="274"/>
      <c r="P32" s="274">
        <f>VLOOKUP(A32,'[1]abandonos de 1 año'!$A$1:$C$65536,3,FALSE)/VLOOKUP(A32,'[1]TABLA MATRI 17-18'!$A$1:$B$65536,2,FALSE)*100</f>
        <v>3.9215686274509802</v>
      </c>
      <c r="Q32" s="289">
        <v>4.918032786885246</v>
      </c>
      <c r="R32" s="289">
        <f>VLOOKUP(A32,Hoja1!A:G,7,FALSE)</f>
        <v>3.3333333333333335</v>
      </c>
      <c r="S32" s="327"/>
      <c r="T32" s="327"/>
      <c r="U32" s="327"/>
      <c r="V32" s="290">
        <f>VLOOKUP(A32,Hoja1!AF:AG,2,FALSE)</f>
        <v>93.883792048929664</v>
      </c>
      <c r="W32" s="290">
        <f>VLOOKUP(A32,Hoja1!AF:AH,3,FALSE)</f>
        <v>99.35275080906149</v>
      </c>
      <c r="X32" s="290">
        <f>VLOOKUP(A32,Hoja1!AP:AQ,2,FALSE)*10/D32</f>
        <v>60.965517241379303</v>
      </c>
      <c r="Y32" s="290">
        <f>VLOOKUP(A32,Hoja1!AK:AL,2,FALSE)</f>
        <v>4.2217391304347833</v>
      </c>
      <c r="Z32" s="290">
        <f>VLOOKUP(A32,Hoja1!AN:AO,2,FALSE)</f>
        <v>4.174074074074074</v>
      </c>
      <c r="AA32" s="296">
        <f>VLOOKUP($A32,Hoja1!AS:AX,6,FALSE)</f>
        <v>54.285714285714285</v>
      </c>
      <c r="AB32" s="296">
        <f>VLOOKUP($A32,Hoja1!AY:BD,6,FALSE)</f>
        <v>80</v>
      </c>
      <c r="AC32" s="296">
        <f>VLOOKUP($A32,Hoja1!BF:BK,6,FALSE)</f>
        <v>77.142857142857153</v>
      </c>
      <c r="AD32" s="322"/>
      <c r="AE32" s="290">
        <f>VLOOKUP(A32,Hoja1!AP:AQ,2,FALSE)</f>
        <v>176.79999999999998</v>
      </c>
      <c r="AF32" s="296">
        <f>VLOOKUP($A32,Hoja1!BM:BN,2,FALSE)</f>
        <v>35</v>
      </c>
      <c r="AG32" s="296">
        <f>VLOOKUP($A32,Hoja1!BP:BQ,2,FALSE)</f>
        <v>99</v>
      </c>
      <c r="AH32" s="296">
        <f t="shared" si="3"/>
        <v>2.8285714285714287</v>
      </c>
      <c r="AI32" s="296">
        <f>VLOOKUP($A32,Hoja1!BS:BT,2,FALSE)</f>
        <v>29</v>
      </c>
      <c r="AJ32" s="296">
        <f t="shared" si="4"/>
        <v>0.82857142857142863</v>
      </c>
      <c r="AK32" s="296">
        <f>VLOOKUP(A32,Hoja1!BV:BX,3,FALSE)</f>
        <v>101.85</v>
      </c>
      <c r="AL32" s="316"/>
      <c r="AM32" s="316"/>
      <c r="AN32" s="316"/>
      <c r="AO32" s="316"/>
      <c r="AP32" s="319"/>
      <c r="AQ32" s="319"/>
      <c r="AR32" s="320"/>
      <c r="AS32" s="320"/>
      <c r="AT32" s="320"/>
      <c r="AU32" s="318"/>
      <c r="AV32" s="318"/>
      <c r="AW32" s="318"/>
      <c r="AX32" s="318"/>
      <c r="AY32" s="317"/>
      <c r="AZ32" s="317"/>
      <c r="BA32" s="317"/>
      <c r="BB32" s="317"/>
      <c r="BC32" s="316"/>
      <c r="BD32" s="316"/>
      <c r="BE32" s="316"/>
    </row>
    <row r="33" spans="1:57" x14ac:dyDescent="0.2">
      <c r="A33" s="9" t="s">
        <v>328</v>
      </c>
      <c r="B33" s="10" t="s">
        <v>350</v>
      </c>
      <c r="C33" s="234">
        <v>25</v>
      </c>
      <c r="D33" s="234">
        <f>VLOOKUP(A33,Hoja1!O:P,2,FALSE)</f>
        <v>2</v>
      </c>
      <c r="E33" s="268">
        <f>VLOOKUP(A33,Hoja1!Y:Z,2,FALSE)</f>
        <v>28</v>
      </c>
      <c r="F33" s="269">
        <f t="shared" si="5"/>
        <v>28</v>
      </c>
      <c r="G33" s="270">
        <f t="shared" si="0"/>
        <v>0.08</v>
      </c>
      <c r="H33" s="297" t="s">
        <v>122</v>
      </c>
      <c r="I33" s="272">
        <f t="shared" si="1"/>
        <v>1.1200000000000001</v>
      </c>
      <c r="J33" s="317"/>
      <c r="K33" s="317"/>
      <c r="L33" s="272">
        <v>-25</v>
      </c>
      <c r="M33" s="273" t="s">
        <v>122</v>
      </c>
      <c r="N33" s="274">
        <f>VLOOKUP(A33,Hoja1!AF:AI,4,FALSE)</f>
        <v>65.789473684210535</v>
      </c>
      <c r="O33" s="275"/>
      <c r="P33" s="275" t="s">
        <v>122</v>
      </c>
      <c r="Q33" s="289">
        <v>12.5</v>
      </c>
      <c r="R33" s="289">
        <f>VLOOKUP(A33,Hoja1!A:G,7,FALSE)</f>
        <v>50</v>
      </c>
      <c r="S33" s="327"/>
      <c r="T33" s="327"/>
      <c r="U33" s="327"/>
      <c r="V33" s="290">
        <f>VLOOKUP(A33,Hoja1!AF:AG,2,FALSE)</f>
        <v>65.789473684210535</v>
      </c>
      <c r="W33" s="290">
        <f>VLOOKUP(A33,Hoja1!AF:AH,3,FALSE)</f>
        <v>100</v>
      </c>
      <c r="X33" s="290">
        <f>VLOOKUP(A33,Hoja1!AP:AQ,2,FALSE)*10/D33</f>
        <v>212.49999999999997</v>
      </c>
      <c r="Y33" s="290">
        <f>VLOOKUP(A33,Hoja1!AK:AL,2,FALSE)</f>
        <v>4.92</v>
      </c>
      <c r="Z33" s="290">
        <f>VLOOKUP(A33,Hoja1!AN:AO,2,FALSE)</f>
        <v>4.8899999999999997</v>
      </c>
      <c r="AA33" s="296">
        <f>VLOOKUP($A33,Hoja1!AS:AX,6,FALSE)</f>
        <v>82.35294117647058</v>
      </c>
      <c r="AB33" s="296">
        <f>VLOOKUP($A33,Hoja1!AY:BD,6,FALSE)</f>
        <v>70.588235294117652</v>
      </c>
      <c r="AC33" s="296">
        <f>VLOOKUP($A33,Hoja1!BF:BK,6,FALSE)</f>
        <v>100</v>
      </c>
      <c r="AD33" s="322"/>
      <c r="AE33" s="290">
        <f>VLOOKUP(A33,Hoja1!AP:AQ,2,FALSE)</f>
        <v>42.499999999999993</v>
      </c>
      <c r="AF33" s="296">
        <f>VLOOKUP($A33,Hoja1!BM:BN,2,FALSE)</f>
        <v>17</v>
      </c>
      <c r="AG33" s="296">
        <f>VLOOKUP($A33,Hoja1!BP:BQ,2,FALSE)</f>
        <v>59</v>
      </c>
      <c r="AH33" s="296">
        <f t="shared" si="3"/>
        <v>3.4705882352941178</v>
      </c>
      <c r="AI33" s="296">
        <f>VLOOKUP($A33,Hoja1!BS:BT,2,FALSE)</f>
        <v>19</v>
      </c>
      <c r="AJ33" s="296">
        <f t="shared" si="4"/>
        <v>1.1176470588235294</v>
      </c>
      <c r="AK33" s="296">
        <f>VLOOKUP(A33,Hoja1!BV:BX,3,FALSE)</f>
        <v>38.199999999999996</v>
      </c>
      <c r="AL33" s="316"/>
      <c r="AM33" s="316"/>
      <c r="AN33" s="316"/>
      <c r="AO33" s="316"/>
      <c r="AP33" s="319"/>
      <c r="AQ33" s="319"/>
      <c r="AR33" s="320"/>
      <c r="AS33" s="320"/>
      <c r="AT33" s="320"/>
      <c r="AU33" s="318"/>
      <c r="AV33" s="318"/>
      <c r="AW33" s="318"/>
      <c r="AX33" s="318"/>
      <c r="AY33" s="317"/>
      <c r="AZ33" s="317"/>
      <c r="BA33" s="317"/>
      <c r="BB33" s="317"/>
      <c r="BC33" s="316"/>
      <c r="BD33" s="316"/>
      <c r="BE33" s="316"/>
    </row>
    <row r="34" spans="1:57" x14ac:dyDescent="0.2">
      <c r="A34" s="9" t="s">
        <v>329</v>
      </c>
      <c r="B34" s="10" t="s">
        <v>351</v>
      </c>
      <c r="C34" s="234">
        <v>20</v>
      </c>
      <c r="D34" s="234">
        <f>VLOOKUP(A34,Hoja1!O:P,2,FALSE)</f>
        <v>12</v>
      </c>
      <c r="E34" s="268">
        <f>VLOOKUP(A34,Hoja1!Y:Z,2,FALSE)</f>
        <v>30</v>
      </c>
      <c r="F34" s="269">
        <f t="shared" si="5"/>
        <v>30</v>
      </c>
      <c r="G34" s="270">
        <f t="shared" si="0"/>
        <v>0.6</v>
      </c>
      <c r="H34" s="236">
        <f>VLOOKUP(A34,Hoja1!Q:R,2,FALSE)</f>
        <v>10</v>
      </c>
      <c r="I34" s="272">
        <f t="shared" si="1"/>
        <v>1.5</v>
      </c>
      <c r="J34" s="317"/>
      <c r="K34" s="317"/>
      <c r="L34" s="272">
        <v>9.0909090909090917</v>
      </c>
      <c r="M34" s="270">
        <f t="shared" si="2"/>
        <v>-16.666666666666668</v>
      </c>
      <c r="N34" s="274">
        <f>VLOOKUP(A34,Hoja1!AF:AI,4,FALSE)</f>
        <v>95.744680851063833</v>
      </c>
      <c r="O34" s="274"/>
      <c r="P34" s="274">
        <f>VLOOKUP(A34,'[1]abandonos de 1 año'!$A$1:$C$65536,3,FALSE)/VLOOKUP(A34,'[1]TABLA MATRI 17-18'!$A$1:$B$65536,2,FALSE)*100</f>
        <v>11.538461538461538</v>
      </c>
      <c r="Q34" s="289">
        <v>14.285714285714285</v>
      </c>
      <c r="R34" s="289">
        <f>VLOOKUP(A34,Hoja1!A:G,7,FALSE)</f>
        <v>22.222222222222221</v>
      </c>
      <c r="S34" s="327"/>
      <c r="T34" s="327"/>
      <c r="U34" s="327"/>
      <c r="V34" s="290">
        <f>VLOOKUP(A34,Hoja1!AF:AG,2,FALSE)</f>
        <v>94.148936170212778</v>
      </c>
      <c r="W34" s="290">
        <f>VLOOKUP(A34,Hoja1!AF:AH,3,FALSE)</f>
        <v>98.333333333333329</v>
      </c>
      <c r="X34" s="290">
        <f>VLOOKUP(A34,Hoja1!AP:AQ,2,FALSE)*10/D34</f>
        <v>51.000000000000021</v>
      </c>
      <c r="Y34" s="290">
        <f>VLOOKUP(A34,Hoja1!AK:AL,2,FALSE)</f>
        <v>3.8909090909090911</v>
      </c>
      <c r="Z34" s="290">
        <f>VLOOKUP(A34,Hoja1!AN:AO,2,FALSE)</f>
        <v>4.0166666666666666</v>
      </c>
      <c r="AA34" s="296">
        <f>VLOOKUP($A34,Hoja1!AS:AX,6,FALSE)</f>
        <v>46.153846153846153</v>
      </c>
      <c r="AB34" s="296">
        <f>VLOOKUP($A34,Hoja1!AY:BD,6,FALSE)</f>
        <v>65.384615384615387</v>
      </c>
      <c r="AC34" s="296">
        <f>VLOOKUP($A34,Hoja1!BF:BK,6,FALSE)</f>
        <v>92.307692307692307</v>
      </c>
      <c r="AD34" s="322"/>
      <c r="AE34" s="290">
        <f>VLOOKUP(A34,Hoja1!AP:AQ,2,FALSE)</f>
        <v>61.200000000000024</v>
      </c>
      <c r="AF34" s="296">
        <f>VLOOKUP($A34,Hoja1!BM:BN,2,FALSE)</f>
        <v>26</v>
      </c>
      <c r="AG34" s="296">
        <f>VLOOKUP($A34,Hoja1!BP:BQ,2,FALSE)</f>
        <v>107</v>
      </c>
      <c r="AH34" s="296">
        <f t="shared" si="3"/>
        <v>4.115384615384615</v>
      </c>
      <c r="AI34" s="296">
        <f>VLOOKUP($A34,Hoja1!BS:BT,2,FALSE)</f>
        <v>45</v>
      </c>
      <c r="AJ34" s="296">
        <f t="shared" si="4"/>
        <v>1.7307692307692308</v>
      </c>
      <c r="AK34" s="296">
        <f>VLOOKUP(A34,Hoja1!BV:BX,3,FALSE)</f>
        <v>21.999999999999996</v>
      </c>
      <c r="AL34" s="316"/>
      <c r="AM34" s="316"/>
      <c r="AN34" s="316"/>
      <c r="AO34" s="316"/>
      <c r="AP34" s="319"/>
      <c r="AQ34" s="319"/>
      <c r="AR34" s="320"/>
      <c r="AS34" s="320"/>
      <c r="AT34" s="320"/>
      <c r="AU34" s="318"/>
      <c r="AV34" s="318"/>
      <c r="AW34" s="318"/>
      <c r="AX34" s="318"/>
      <c r="AY34" s="317"/>
      <c r="AZ34" s="317"/>
      <c r="BA34" s="317"/>
      <c r="BB34" s="317"/>
      <c r="BC34" s="316"/>
      <c r="BD34" s="316"/>
      <c r="BE34" s="316"/>
    </row>
    <row r="35" spans="1:57" x14ac:dyDescent="0.2">
      <c r="A35" s="9" t="s">
        <v>26</v>
      </c>
      <c r="B35" s="10" t="s">
        <v>27</v>
      </c>
      <c r="C35" s="234">
        <v>25</v>
      </c>
      <c r="D35" s="234">
        <f>VLOOKUP(A35,Hoja1!O:P,2,FALSE)</f>
        <v>21</v>
      </c>
      <c r="E35" s="315">
        <v>436</v>
      </c>
      <c r="F35" s="315">
        <v>436</v>
      </c>
      <c r="G35" s="270">
        <f t="shared" si="0"/>
        <v>0.84</v>
      </c>
      <c r="H35" s="236">
        <f>VLOOKUP(A35,Hoja1!Q:R,2,FALSE)</f>
        <v>21</v>
      </c>
      <c r="I35" s="272">
        <f t="shared" si="1"/>
        <v>17.440000000000001</v>
      </c>
      <c r="J35" s="317"/>
      <c r="K35" s="317"/>
      <c r="L35" s="272">
        <v>14.285714285714286</v>
      </c>
      <c r="M35" s="270">
        <f t="shared" si="2"/>
        <v>0</v>
      </c>
      <c r="N35" s="328">
        <f>VLOOKUP(A35,Hoja1!AF:AI,4,FALSE)</f>
        <v>99.468085106382972</v>
      </c>
      <c r="O35" s="274"/>
      <c r="P35" s="274">
        <f>VLOOKUP(A35,'[1]abandonos de 1 año'!$A$1:$C$65536,3,FALSE)/VLOOKUP(A35,'[1]TABLA MATRI 17-18'!$A$1:$B$65536,2,FALSE)*100</f>
        <v>4.7619047619047619</v>
      </c>
      <c r="Q35" s="289">
        <v>10.344827586206897</v>
      </c>
      <c r="R35" s="289">
        <f>VLOOKUP(A35,Hoja1!A:G,7,FALSE)</f>
        <v>7.6923076923076925</v>
      </c>
      <c r="S35" s="327"/>
      <c r="T35" s="327"/>
      <c r="U35" s="327"/>
      <c r="V35" s="323">
        <f>VLOOKUP(A35,Hoja1!AF:AG,2,FALSE)</f>
        <v>99.468085106382972</v>
      </c>
      <c r="W35" s="323">
        <f>VLOOKUP(A35,Hoja1!AF:AH,3,FALSE)</f>
        <v>100</v>
      </c>
      <c r="X35" s="290">
        <f>VLOOKUP(A35,Hoja1!AP:AQ,2,FALSE)*10/D35</f>
        <v>36</v>
      </c>
      <c r="Y35" s="323">
        <v>4</v>
      </c>
      <c r="Z35" s="323">
        <v>3.92</v>
      </c>
      <c r="AA35" s="296">
        <f>VLOOKUP($A35,Hoja1!AS:AX,6,FALSE)</f>
        <v>56.25</v>
      </c>
      <c r="AB35" s="296">
        <f>VLOOKUP($A35,Hoja1!AY:BD,6,FALSE)</f>
        <v>62.5</v>
      </c>
      <c r="AC35" s="296">
        <f>VLOOKUP($A35,Hoja1!BF:BK,6,FALSE)</f>
        <v>75</v>
      </c>
      <c r="AD35" s="322"/>
      <c r="AE35" s="290">
        <f>VLOOKUP(A35,Hoja1!AP:AQ,2,FALSE)</f>
        <v>75.599999999999994</v>
      </c>
      <c r="AF35" s="296">
        <f>VLOOKUP($A35,Hoja1!BM:BN,2,FALSE)</f>
        <v>16</v>
      </c>
      <c r="AG35" s="296">
        <f>VLOOKUP($A35,Hoja1!BP:BQ,2,FALSE)</f>
        <v>36</v>
      </c>
      <c r="AH35" s="296">
        <f t="shared" si="3"/>
        <v>2.25</v>
      </c>
      <c r="AI35" s="296">
        <f>VLOOKUP($A35,Hoja1!BS:BT,2,FALSE)</f>
        <v>16</v>
      </c>
      <c r="AJ35" s="296">
        <f t="shared" si="4"/>
        <v>1</v>
      </c>
      <c r="AK35" s="296">
        <f>VLOOKUP(A35,Hoja1!BV:BX,3,FALSE)</f>
        <v>38.099999999999994</v>
      </c>
      <c r="AL35" s="316"/>
      <c r="AM35" s="316"/>
      <c r="AN35" s="316"/>
      <c r="AO35" s="316"/>
      <c r="AP35" s="319"/>
      <c r="AQ35" s="319"/>
      <c r="AR35" s="320"/>
      <c r="AS35" s="320"/>
      <c r="AT35" s="320"/>
      <c r="AU35" s="318"/>
      <c r="AV35" s="318"/>
      <c r="AW35" s="318"/>
      <c r="AX35" s="318"/>
      <c r="AY35" s="317"/>
      <c r="AZ35" s="317"/>
      <c r="BA35" s="317"/>
      <c r="BB35" s="317"/>
      <c r="BC35" s="316"/>
      <c r="BD35" s="316"/>
      <c r="BE35" s="316"/>
    </row>
    <row r="36" spans="1:57" x14ac:dyDescent="0.2">
      <c r="A36" s="9" t="s">
        <v>28</v>
      </c>
      <c r="B36" s="10" t="s">
        <v>29</v>
      </c>
      <c r="C36" s="234">
        <v>25</v>
      </c>
      <c r="D36" s="234">
        <f>VLOOKUP(A36,Hoja1!O:P,2,FALSE)</f>
        <v>23</v>
      </c>
      <c r="E36" s="315"/>
      <c r="F36" s="315"/>
      <c r="G36" s="270">
        <f t="shared" si="0"/>
        <v>0.92</v>
      </c>
      <c r="H36" s="236">
        <f>VLOOKUP(A36,Hoja1!Q:R,2,FALSE)</f>
        <v>22</v>
      </c>
      <c r="I36" s="272">
        <f t="shared" si="1"/>
        <v>0</v>
      </c>
      <c r="J36" s="317"/>
      <c r="K36" s="317"/>
      <c r="L36" s="272">
        <v>9.5238095238095237</v>
      </c>
      <c r="M36" s="270">
        <f t="shared" si="2"/>
        <v>-4.3478260869565215</v>
      </c>
      <c r="N36" s="329">
        <f>VLOOKUP(A36,Hoja1!AF:AI,4,FALSE)</f>
        <v>100</v>
      </c>
      <c r="O36" s="274"/>
      <c r="P36" s="274">
        <f>VLOOKUP(A36,'[1]abandonos de 1 año'!$A$1:$C$65536,3,FALSE)/VLOOKUP(A36,'[1]TABLA MATRI 17-18'!$A$1:$B$65536,2,FALSE)*100</f>
        <v>4.7619047619047619</v>
      </c>
      <c r="Q36" s="289">
        <v>4.1666666666666661</v>
      </c>
      <c r="R36" s="289">
        <f>VLOOKUP(A36,Hoja1!A:G,7,FALSE)</f>
        <v>8.695652173913043</v>
      </c>
      <c r="S36" s="327"/>
      <c r="T36" s="327"/>
      <c r="U36" s="327"/>
      <c r="V36" s="324">
        <f>VLOOKUP(A36,Hoja1!AF:AG,2,FALSE)</f>
        <v>100</v>
      </c>
      <c r="W36" s="324">
        <f>VLOOKUP(A36,Hoja1!AF:AH,3,FALSE)</f>
        <v>100</v>
      </c>
      <c r="X36" s="290">
        <f>VLOOKUP(A36,Hoja1!AP:AQ,2,FALSE)*10/D36</f>
        <v>33.782608695652186</v>
      </c>
      <c r="Y36" s="324" t="e">
        <f>VLOOKUP(A36,Hoja1!AK:AL,2,FALSE)</f>
        <v>#N/A</v>
      </c>
      <c r="Z36" s="324" t="e">
        <f>VLOOKUP(A36,Hoja1!AN:AO,2,FALSE)</f>
        <v>#N/A</v>
      </c>
      <c r="AA36" s="296">
        <f>VLOOKUP($A36,Hoja1!AS:AX,6,FALSE)</f>
        <v>64.705882352941174</v>
      </c>
      <c r="AB36" s="296">
        <f>VLOOKUP($A36,Hoja1!AY:BD,6,FALSE)</f>
        <v>58.82352941176471</v>
      </c>
      <c r="AC36" s="296">
        <f>VLOOKUP($A36,Hoja1!BF:BK,6,FALSE)</f>
        <v>100</v>
      </c>
      <c r="AD36" s="322"/>
      <c r="AE36" s="290">
        <f>VLOOKUP(A36,Hoja1!AP:AQ,2,FALSE)</f>
        <v>77.700000000000017</v>
      </c>
      <c r="AF36" s="296">
        <f>VLOOKUP($A36,Hoja1!BM:BN,2,FALSE)</f>
        <v>17</v>
      </c>
      <c r="AG36" s="296">
        <f>VLOOKUP($A36,Hoja1!BP:BQ,2,FALSE)</f>
        <v>48</v>
      </c>
      <c r="AH36" s="296">
        <f t="shared" si="3"/>
        <v>2.8235294117647061</v>
      </c>
      <c r="AI36" s="296">
        <f>VLOOKUP($A36,Hoja1!BS:BT,2,FALSE)</f>
        <v>28</v>
      </c>
      <c r="AJ36" s="296">
        <f t="shared" si="4"/>
        <v>1.6470588235294117</v>
      </c>
      <c r="AK36" s="296">
        <f>VLOOKUP(A36,Hoja1!BV:BX,3,FALSE)</f>
        <v>53.4</v>
      </c>
      <c r="AL36" s="316"/>
      <c r="AM36" s="316"/>
      <c r="AN36" s="316"/>
      <c r="AO36" s="316"/>
      <c r="AP36" s="319"/>
      <c r="AQ36" s="319"/>
      <c r="AR36" s="320"/>
      <c r="AS36" s="320"/>
      <c r="AT36" s="320"/>
      <c r="AU36" s="318"/>
      <c r="AV36" s="318"/>
      <c r="AW36" s="318"/>
      <c r="AX36" s="318"/>
      <c r="AY36" s="317"/>
      <c r="AZ36" s="317"/>
      <c r="BA36" s="317"/>
      <c r="BB36" s="317"/>
      <c r="BC36" s="316"/>
      <c r="BD36" s="316"/>
      <c r="BE36" s="316"/>
    </row>
    <row r="37" spans="1:57" x14ac:dyDescent="0.2">
      <c r="A37" s="9" t="s">
        <v>30</v>
      </c>
      <c r="B37" s="10" t="s">
        <v>31</v>
      </c>
      <c r="C37" s="234">
        <v>25</v>
      </c>
      <c r="D37" s="234">
        <f>VLOOKUP(A37,Hoja1!O:P,2,FALSE)</f>
        <v>25</v>
      </c>
      <c r="E37" s="315"/>
      <c r="F37" s="315"/>
      <c r="G37" s="270">
        <f t="shared" si="0"/>
        <v>1</v>
      </c>
      <c r="H37" s="236">
        <f>VLOOKUP(A37,Hoja1!Q:R,2,FALSE)</f>
        <v>25</v>
      </c>
      <c r="I37" s="272">
        <f t="shared" si="1"/>
        <v>0</v>
      </c>
      <c r="J37" s="317"/>
      <c r="K37" s="317"/>
      <c r="L37" s="272">
        <v>4.166666666666667</v>
      </c>
      <c r="M37" s="270">
        <f t="shared" si="2"/>
        <v>0</v>
      </c>
      <c r="N37" s="329">
        <f>VLOOKUP(A37,Hoja1!AF:AI,4,FALSE)</f>
        <v>98.550724637681171</v>
      </c>
      <c r="O37" s="274"/>
      <c r="P37" s="274">
        <f>VLOOKUP(A37,'[1]abandonos de 1 año'!$A$1:$C$65536,3,FALSE)/VLOOKUP(A37,'[1]TABLA MATRI 17-18'!$A$1:$B$65536,2,FALSE)*100</f>
        <v>3.8461538461538463</v>
      </c>
      <c r="Q37" s="289">
        <v>0</v>
      </c>
      <c r="R37" s="289">
        <f>VLOOKUP(A37,Hoja1!A:G,7,FALSE)</f>
        <v>0</v>
      </c>
      <c r="S37" s="327"/>
      <c r="T37" s="327"/>
      <c r="U37" s="327"/>
      <c r="V37" s="324">
        <f>VLOOKUP(A37,Hoja1!AF:AG,2,FALSE)</f>
        <v>97.101449275362313</v>
      </c>
      <c r="W37" s="324">
        <f>VLOOKUP(A37,Hoja1!AF:AH,3,FALSE)</f>
        <v>99.504950495049499</v>
      </c>
      <c r="X37" s="290">
        <f>VLOOKUP(A37,Hoja1!AP:AQ,2,FALSE)*10/D37</f>
        <v>31.919999999999991</v>
      </c>
      <c r="Y37" s="324" t="e">
        <f>VLOOKUP(A37,Hoja1!AK:AL,2,FALSE)</f>
        <v>#N/A</v>
      </c>
      <c r="Z37" s="324" t="e">
        <f>VLOOKUP(A37,Hoja1!AN:AO,2,FALSE)</f>
        <v>#N/A</v>
      </c>
      <c r="AA37" s="296">
        <f>VLOOKUP($A37,Hoja1!AS:AX,6,FALSE)</f>
        <v>53.846153846153847</v>
      </c>
      <c r="AB37" s="296">
        <f>VLOOKUP($A37,Hoja1!AY:BD,6,FALSE)</f>
        <v>38.461538461538467</v>
      </c>
      <c r="AC37" s="296">
        <f>VLOOKUP($A37,Hoja1!BF:BK,6,FALSE)</f>
        <v>92.307692307692307</v>
      </c>
      <c r="AD37" s="322"/>
      <c r="AE37" s="290">
        <f>VLOOKUP(A37,Hoja1!AP:AQ,2,FALSE)</f>
        <v>79.799999999999983</v>
      </c>
      <c r="AF37" s="296">
        <f>VLOOKUP($A37,Hoja1!BM:BN,2,FALSE)</f>
        <v>13</v>
      </c>
      <c r="AG37" s="296">
        <f>VLOOKUP($A37,Hoja1!BP:BQ,2,FALSE)</f>
        <v>24</v>
      </c>
      <c r="AH37" s="296">
        <f t="shared" si="3"/>
        <v>1.8461538461538463</v>
      </c>
      <c r="AI37" s="296">
        <f>VLOOKUP($A37,Hoja1!BS:BT,2,FALSE)</f>
        <v>12</v>
      </c>
      <c r="AJ37" s="296">
        <f t="shared" si="4"/>
        <v>0.92307692307692313</v>
      </c>
      <c r="AK37" s="296">
        <f>VLOOKUP(A37,Hoja1!BV:BX,3,FALSE)</f>
        <v>56</v>
      </c>
      <c r="AL37" s="316"/>
      <c r="AM37" s="316"/>
      <c r="AN37" s="316"/>
      <c r="AO37" s="316"/>
      <c r="AP37" s="319"/>
      <c r="AQ37" s="319"/>
      <c r="AR37" s="320"/>
      <c r="AS37" s="320"/>
      <c r="AT37" s="320"/>
      <c r="AU37" s="318"/>
      <c r="AV37" s="318"/>
      <c r="AW37" s="318"/>
      <c r="AX37" s="318"/>
      <c r="AY37" s="317"/>
      <c r="AZ37" s="317"/>
      <c r="BA37" s="317"/>
      <c r="BB37" s="317"/>
      <c r="BC37" s="316"/>
      <c r="BD37" s="316"/>
      <c r="BE37" s="316"/>
    </row>
    <row r="38" spans="1:57" x14ac:dyDescent="0.2">
      <c r="A38" s="9" t="s">
        <v>32</v>
      </c>
      <c r="B38" s="10" t="s">
        <v>33</v>
      </c>
      <c r="C38" s="234">
        <v>25</v>
      </c>
      <c r="D38" s="234">
        <f>VLOOKUP(A38,Hoja1!O:P,2,FALSE)</f>
        <v>20</v>
      </c>
      <c r="E38" s="315"/>
      <c r="F38" s="315"/>
      <c r="G38" s="270">
        <f t="shared" si="0"/>
        <v>0.8</v>
      </c>
      <c r="H38" s="236">
        <f>VLOOKUP(A38,Hoja1!Q:R,2,FALSE)</f>
        <v>21</v>
      </c>
      <c r="I38" s="272">
        <f t="shared" si="1"/>
        <v>0</v>
      </c>
      <c r="J38" s="317"/>
      <c r="K38" s="317"/>
      <c r="L38" s="272">
        <v>-13.043478260869565</v>
      </c>
      <c r="M38" s="270">
        <f t="shared" si="2"/>
        <v>5</v>
      </c>
      <c r="N38" s="329">
        <f>VLOOKUP(A38,Hoja1!AF:AI,4,FALSE)</f>
        <v>97.546012269938657</v>
      </c>
      <c r="O38" s="274"/>
      <c r="P38" s="274">
        <f>VLOOKUP(A38,'[1]abandonos de 1 año'!$A$1:$C$65536,3,FALSE)/VLOOKUP(A38,'[1]TABLA MATRI 17-18'!$A$1:$B$65536,2,FALSE)*100</f>
        <v>8.3333333333333321</v>
      </c>
      <c r="Q38" s="289">
        <v>3.8461538461538463</v>
      </c>
      <c r="R38" s="289">
        <f>VLOOKUP(A38,Hoja1!A:G,7,FALSE)</f>
        <v>4.1666666666666661</v>
      </c>
      <c r="S38" s="327"/>
      <c r="T38" s="327"/>
      <c r="U38" s="327"/>
      <c r="V38" s="324">
        <f>VLOOKUP(A38,Hoja1!AF:AG,2,FALSE)</f>
        <v>96.932515337423311</v>
      </c>
      <c r="W38" s="324">
        <f>VLOOKUP(A38,Hoja1!AF:AH,3,FALSE)</f>
        <v>99.371069182389931</v>
      </c>
      <c r="X38" s="290">
        <f>VLOOKUP(A38,Hoja1!AP:AQ,2,FALSE)*10/D38</f>
        <v>39.549999999999997</v>
      </c>
      <c r="Y38" s="324" t="e">
        <f>VLOOKUP(A38,Hoja1!AK:AL,2,FALSE)</f>
        <v>#N/A</v>
      </c>
      <c r="Z38" s="324" t="e">
        <f>VLOOKUP(A38,Hoja1!AN:AO,2,FALSE)</f>
        <v>#N/A</v>
      </c>
      <c r="AA38" s="296">
        <f>VLOOKUP($A38,Hoja1!AS:AX,6,FALSE)</f>
        <v>52.941176470588239</v>
      </c>
      <c r="AB38" s="296">
        <f>VLOOKUP($A38,Hoja1!AY:BD,6,FALSE)</f>
        <v>58.82352941176471</v>
      </c>
      <c r="AC38" s="296">
        <f>VLOOKUP($A38,Hoja1!BF:BK,6,FALSE)</f>
        <v>88.235294117647058</v>
      </c>
      <c r="AD38" s="322"/>
      <c r="AE38" s="290">
        <f>VLOOKUP(A38,Hoja1!AP:AQ,2,FALSE)</f>
        <v>79.099999999999994</v>
      </c>
      <c r="AF38" s="296">
        <f>VLOOKUP($A38,Hoja1!BM:BN,2,FALSE)</f>
        <v>17</v>
      </c>
      <c r="AG38" s="296">
        <f>VLOOKUP($A38,Hoja1!BP:BQ,2,FALSE)</f>
        <v>27</v>
      </c>
      <c r="AH38" s="296">
        <f t="shared" si="3"/>
        <v>1.588235294117647</v>
      </c>
      <c r="AI38" s="296">
        <f>VLOOKUP($A38,Hoja1!BS:BT,2,FALSE)</f>
        <v>16</v>
      </c>
      <c r="AJ38" s="296">
        <f t="shared" si="4"/>
        <v>0.94117647058823528</v>
      </c>
      <c r="AK38" s="296">
        <f>VLOOKUP(A38,Hoja1!BV:BX,3,FALSE)</f>
        <v>60.300000000000004</v>
      </c>
      <c r="AL38" s="316"/>
      <c r="AM38" s="316"/>
      <c r="AN38" s="316"/>
      <c r="AO38" s="316"/>
      <c r="AP38" s="319"/>
      <c r="AQ38" s="319"/>
      <c r="AR38" s="320"/>
      <c r="AS38" s="320"/>
      <c r="AT38" s="320"/>
      <c r="AU38" s="318"/>
      <c r="AV38" s="318"/>
      <c r="AW38" s="318"/>
      <c r="AX38" s="318"/>
      <c r="AY38" s="317"/>
      <c r="AZ38" s="317"/>
      <c r="BA38" s="317"/>
      <c r="BB38" s="317"/>
      <c r="BC38" s="316"/>
      <c r="BD38" s="316"/>
      <c r="BE38" s="316"/>
    </row>
    <row r="39" spans="1:57" x14ac:dyDescent="0.2">
      <c r="A39" s="9" t="s">
        <v>34</v>
      </c>
      <c r="B39" s="10" t="s">
        <v>35</v>
      </c>
      <c r="C39" s="234">
        <v>25</v>
      </c>
      <c r="D39" s="234">
        <f>VLOOKUP(A39,Hoja1!O:P,2,FALSE)</f>
        <v>17</v>
      </c>
      <c r="E39" s="315"/>
      <c r="F39" s="315"/>
      <c r="G39" s="270">
        <f t="shared" si="0"/>
        <v>0.68</v>
      </c>
      <c r="H39" s="236">
        <f>VLOOKUP(A39,Hoja1!Q:R,2,FALSE)</f>
        <v>22</v>
      </c>
      <c r="I39" s="272">
        <f t="shared" si="1"/>
        <v>0</v>
      </c>
      <c r="J39" s="317"/>
      <c r="K39" s="317"/>
      <c r="L39" s="272">
        <v>-18.181818181818183</v>
      </c>
      <c r="M39" s="270">
        <f t="shared" si="2"/>
        <v>29.411764705882351</v>
      </c>
      <c r="N39" s="329">
        <f>VLOOKUP(A39,Hoja1!AF:AI,4,FALSE)</f>
        <v>98.550724637681171</v>
      </c>
      <c r="O39" s="274"/>
      <c r="P39" s="274">
        <f>VLOOKUP(A39,'[1]abandonos de 1 año'!$A$1:$C$65536,3,FALSE)/VLOOKUP(A39,'[1]TABLA MATRI 17-18'!$A$1:$B$65536,2,FALSE)*100</f>
        <v>13.043478260869565</v>
      </c>
      <c r="Q39" s="289">
        <v>15</v>
      </c>
      <c r="R39" s="289">
        <f>VLOOKUP(A39,Hoja1!A:G,7,FALSE)</f>
        <v>4.1666666666666661</v>
      </c>
      <c r="S39" s="327"/>
      <c r="T39" s="327"/>
      <c r="U39" s="327"/>
      <c r="V39" s="324">
        <f>VLOOKUP(A39,Hoja1!AF:AG,2,FALSE)</f>
        <v>98.550724637681171</v>
      </c>
      <c r="W39" s="324">
        <f>VLOOKUP(A39,Hoja1!AF:AH,3,FALSE)</f>
        <v>100</v>
      </c>
      <c r="X39" s="290">
        <f>VLOOKUP(A39,Hoja1!AP:AQ,2,FALSE)*10/D39</f>
        <v>46.117647058823522</v>
      </c>
      <c r="Y39" s="324" t="e">
        <f>VLOOKUP(A39,Hoja1!AK:AL,2,FALSE)</f>
        <v>#N/A</v>
      </c>
      <c r="Z39" s="324" t="e">
        <f>VLOOKUP(A39,Hoja1!AN:AO,2,FALSE)</f>
        <v>#N/A</v>
      </c>
      <c r="AA39" s="296">
        <f>VLOOKUP($A39,Hoja1!AS:AX,6,FALSE)</f>
        <v>66.666666666666657</v>
      </c>
      <c r="AB39" s="296">
        <f>VLOOKUP($A39,Hoja1!AY:BD,6,FALSE)</f>
        <v>50</v>
      </c>
      <c r="AC39" s="296">
        <f>VLOOKUP($A39,Hoja1!BF:BK,6,FALSE)</f>
        <v>91.666666666666657</v>
      </c>
      <c r="AD39" s="322"/>
      <c r="AE39" s="290">
        <f>VLOOKUP(A39,Hoja1!AP:AQ,2,FALSE)</f>
        <v>78.399999999999991</v>
      </c>
      <c r="AF39" s="296">
        <f>VLOOKUP($A39,Hoja1!BM:BN,2,FALSE)</f>
        <v>12</v>
      </c>
      <c r="AG39" s="296">
        <f>VLOOKUP($A39,Hoja1!BP:BQ,2,FALSE)</f>
        <v>15</v>
      </c>
      <c r="AH39" s="296">
        <f t="shared" si="3"/>
        <v>1.25</v>
      </c>
      <c r="AI39" s="296">
        <f>VLOOKUP($A39,Hoja1!BS:BT,2,FALSE)</f>
        <v>8</v>
      </c>
      <c r="AJ39" s="296">
        <f t="shared" si="4"/>
        <v>0.66666666666666663</v>
      </c>
      <c r="AK39" s="296">
        <f>VLOOKUP(A39,Hoja1!BV:BX,3,FALSE)</f>
        <v>62</v>
      </c>
      <c r="AL39" s="316"/>
      <c r="AM39" s="316"/>
      <c r="AN39" s="316"/>
      <c r="AO39" s="316"/>
      <c r="AP39" s="319"/>
      <c r="AQ39" s="319"/>
      <c r="AR39" s="320"/>
      <c r="AS39" s="320"/>
      <c r="AT39" s="320"/>
      <c r="AU39" s="318"/>
      <c r="AV39" s="318"/>
      <c r="AW39" s="318"/>
      <c r="AX39" s="318"/>
      <c r="AY39" s="317"/>
      <c r="AZ39" s="317"/>
      <c r="BA39" s="317"/>
      <c r="BB39" s="317"/>
      <c r="BC39" s="316"/>
      <c r="BD39" s="316"/>
      <c r="BE39" s="316"/>
    </row>
    <row r="40" spans="1:57" x14ac:dyDescent="0.2">
      <c r="A40" s="9" t="s">
        <v>36</v>
      </c>
      <c r="B40" s="10" t="s">
        <v>37</v>
      </c>
      <c r="C40" s="234">
        <v>25</v>
      </c>
      <c r="D40" s="234">
        <f>VLOOKUP(A40,Hoja1!O:P,2,FALSE)</f>
        <v>24</v>
      </c>
      <c r="E40" s="315"/>
      <c r="F40" s="315"/>
      <c r="G40" s="270">
        <f t="shared" si="0"/>
        <v>0.96</v>
      </c>
      <c r="H40" s="236">
        <f>VLOOKUP(A40,Hoja1!Q:R,2,FALSE)</f>
        <v>24</v>
      </c>
      <c r="I40" s="272">
        <f t="shared" si="1"/>
        <v>0</v>
      </c>
      <c r="J40" s="317"/>
      <c r="K40" s="317"/>
      <c r="L40" s="272">
        <v>20</v>
      </c>
      <c r="M40" s="270">
        <f t="shared" si="2"/>
        <v>0</v>
      </c>
      <c r="N40" s="329">
        <f>VLOOKUP(A40,Hoja1!AF:AI,4,FALSE)</f>
        <v>95.833333333333343</v>
      </c>
      <c r="O40" s="274"/>
      <c r="P40" s="274">
        <f>VLOOKUP(A40,'[1]abandonos de 1 año'!$A$1:$C$65536,3,FALSE)/VLOOKUP(A40,'[1]TABLA MATRI 17-18'!$A$1:$B$65536,2,FALSE)*100</f>
        <v>5</v>
      </c>
      <c r="Q40" s="289">
        <v>10.344827586206897</v>
      </c>
      <c r="R40" s="289">
        <f>VLOOKUP(A40,Hoja1!A:G,7,FALSE)</f>
        <v>21.428571428571427</v>
      </c>
      <c r="S40" s="327"/>
      <c r="T40" s="327"/>
      <c r="U40" s="327"/>
      <c r="V40" s="324">
        <f>VLOOKUP(A40,Hoja1!AF:AG,2,FALSE)</f>
        <v>93.75</v>
      </c>
      <c r="W40" s="324">
        <f>VLOOKUP(A40,Hoja1!AF:AH,3,FALSE)</f>
        <v>98.901098901098905</v>
      </c>
      <c r="X40" s="290">
        <f>VLOOKUP(A40,Hoja1!AP:AQ,2,FALSE)*10/D40</f>
        <v>32.083333333333329</v>
      </c>
      <c r="Y40" s="324" t="e">
        <f>VLOOKUP(A40,Hoja1!AK:AL,2,FALSE)</f>
        <v>#N/A</v>
      </c>
      <c r="Z40" s="324" t="e">
        <f>VLOOKUP(A40,Hoja1!AN:AO,2,FALSE)</f>
        <v>#N/A</v>
      </c>
      <c r="AA40" s="296">
        <f>VLOOKUP($A40,Hoja1!AS:AX,6,FALSE)</f>
        <v>38.461538461538467</v>
      </c>
      <c r="AB40" s="296">
        <f>VLOOKUP($A40,Hoja1!AY:BD,6,FALSE)</f>
        <v>46.153846153846153</v>
      </c>
      <c r="AC40" s="296">
        <f>VLOOKUP($A40,Hoja1!BF:BK,6,FALSE)</f>
        <v>84.615384615384613</v>
      </c>
      <c r="AD40" s="322"/>
      <c r="AE40" s="290">
        <f>VLOOKUP(A40,Hoja1!AP:AQ,2,FALSE)</f>
        <v>76.999999999999986</v>
      </c>
      <c r="AF40" s="296">
        <f>VLOOKUP($A40,Hoja1!BM:BN,2,FALSE)</f>
        <v>13</v>
      </c>
      <c r="AG40" s="296">
        <f>VLOOKUP($A40,Hoja1!BP:BQ,2,FALSE)</f>
        <v>19</v>
      </c>
      <c r="AH40" s="296">
        <f t="shared" si="3"/>
        <v>1.4615384615384615</v>
      </c>
      <c r="AI40" s="296">
        <f>VLOOKUP($A40,Hoja1!BS:BT,2,FALSE)</f>
        <v>8</v>
      </c>
      <c r="AJ40" s="296">
        <f t="shared" si="4"/>
        <v>0.61538461538461542</v>
      </c>
      <c r="AK40" s="296">
        <f>VLOOKUP(A40,Hoja1!BV:BX,3,FALSE)</f>
        <v>33</v>
      </c>
      <c r="AL40" s="316"/>
      <c r="AM40" s="316"/>
      <c r="AN40" s="316"/>
      <c r="AO40" s="316"/>
      <c r="AP40" s="319"/>
      <c r="AQ40" s="319"/>
      <c r="AR40" s="320"/>
      <c r="AS40" s="320"/>
      <c r="AT40" s="320"/>
      <c r="AU40" s="318"/>
      <c r="AV40" s="318"/>
      <c r="AW40" s="318"/>
      <c r="AX40" s="318"/>
      <c r="AY40" s="317"/>
      <c r="AZ40" s="317"/>
      <c r="BA40" s="317"/>
      <c r="BB40" s="317"/>
      <c r="BC40" s="316"/>
      <c r="BD40" s="316"/>
      <c r="BE40" s="316"/>
    </row>
    <row r="41" spans="1:57" x14ac:dyDescent="0.2">
      <c r="A41" s="9" t="s">
        <v>38</v>
      </c>
      <c r="B41" s="10" t="s">
        <v>39</v>
      </c>
      <c r="C41" s="234">
        <v>25</v>
      </c>
      <c r="D41" s="234">
        <f>VLOOKUP(A41,Hoja1!O:P,2,FALSE)</f>
        <v>25</v>
      </c>
      <c r="E41" s="315"/>
      <c r="F41" s="315"/>
      <c r="G41" s="270">
        <f>D41/C41</f>
        <v>1</v>
      </c>
      <c r="H41" s="236">
        <f>VLOOKUP(A41,Hoja1!Q:R,2,FALSE)</f>
        <v>22</v>
      </c>
      <c r="I41" s="272">
        <f t="shared" si="1"/>
        <v>0</v>
      </c>
      <c r="J41" s="317"/>
      <c r="K41" s="317"/>
      <c r="L41" s="272">
        <v>4.166666666666667</v>
      </c>
      <c r="M41" s="270">
        <f t="shared" si="2"/>
        <v>-12</v>
      </c>
      <c r="N41" s="330">
        <f>VLOOKUP(A41,Hoja1!AF:AI,4,FALSE)</f>
        <v>97.826086956521735</v>
      </c>
      <c r="O41" s="275"/>
      <c r="P41" s="275" t="s">
        <v>122</v>
      </c>
      <c r="Q41" s="289">
        <v>14.814814814814813</v>
      </c>
      <c r="R41" s="289">
        <f>VLOOKUP(A41,Hoja1!A:G,7,FALSE)</f>
        <v>18.518518518518519</v>
      </c>
      <c r="S41" s="327"/>
      <c r="T41" s="327"/>
      <c r="U41" s="327"/>
      <c r="V41" s="325">
        <f>VLOOKUP(A41,Hoja1!AF:AG,2,FALSE)</f>
        <v>96.195652173913047</v>
      </c>
      <c r="W41" s="325">
        <f>VLOOKUP(A41,Hoja1!AF:AH,3,FALSE)</f>
        <v>99.438202247191015</v>
      </c>
      <c r="X41" s="290">
        <f>VLOOKUP(A41,Hoja1!AP:AQ,2,FALSE)*10/D41</f>
        <v>31.640000000000004</v>
      </c>
      <c r="Y41" s="325" t="e">
        <f>VLOOKUP(A41,Hoja1!AK:AL,2,FALSE)</f>
        <v>#N/A</v>
      </c>
      <c r="Z41" s="325" t="e">
        <f>VLOOKUP(A41,Hoja1!AN:AO,2,FALSE)</f>
        <v>#N/A</v>
      </c>
      <c r="AA41" s="296">
        <f>VLOOKUP($A41,Hoja1!AS:AX,6,FALSE)</f>
        <v>42.857142857142854</v>
      </c>
      <c r="AB41" s="296">
        <f>VLOOKUP($A41,Hoja1!AY:BD,6,FALSE)</f>
        <v>50</v>
      </c>
      <c r="AC41" s="296">
        <f>VLOOKUP($A41,Hoja1!BF:BK,6,FALSE)</f>
        <v>85.714285714285708</v>
      </c>
      <c r="AD41" s="322"/>
      <c r="AE41" s="290">
        <f>VLOOKUP(A41,Hoja1!AP:AQ,2,FALSE)</f>
        <v>79.100000000000009</v>
      </c>
      <c r="AF41" s="296">
        <f>VLOOKUP($A41,Hoja1!BM:BN,2,FALSE)</f>
        <v>14</v>
      </c>
      <c r="AG41" s="296">
        <f>VLOOKUP($A41,Hoja1!BP:BQ,2,FALSE)</f>
        <v>37</v>
      </c>
      <c r="AH41" s="296">
        <f t="shared" si="3"/>
        <v>2.6428571428571428</v>
      </c>
      <c r="AI41" s="296">
        <f>VLOOKUP($A41,Hoja1!BS:BT,2,FALSE)</f>
        <v>10</v>
      </c>
      <c r="AJ41" s="296">
        <f t="shared" si="4"/>
        <v>0.7142857142857143</v>
      </c>
      <c r="AK41" s="296">
        <f>VLOOKUP(A41,Hoja1!BV:BX,3,FALSE)</f>
        <v>36.700000000000003</v>
      </c>
      <c r="AL41" s="316"/>
      <c r="AM41" s="316"/>
      <c r="AN41" s="316"/>
      <c r="AO41" s="316"/>
      <c r="AP41" s="319"/>
      <c r="AQ41" s="319"/>
      <c r="AR41" s="320"/>
      <c r="AS41" s="320"/>
      <c r="AT41" s="320"/>
      <c r="AU41" s="318"/>
      <c r="AV41" s="318"/>
      <c r="AW41" s="318"/>
      <c r="AX41" s="318"/>
      <c r="AY41" s="317"/>
      <c r="AZ41" s="317"/>
      <c r="BA41" s="317"/>
      <c r="BB41" s="317"/>
      <c r="BC41" s="316"/>
      <c r="BD41" s="316"/>
      <c r="BE41" s="316"/>
    </row>
    <row r="42" spans="1:57" x14ac:dyDescent="0.2">
      <c r="A42" s="9" t="s">
        <v>248</v>
      </c>
      <c r="B42" s="10" t="s">
        <v>249</v>
      </c>
      <c r="C42" s="234" t="s">
        <v>122</v>
      </c>
      <c r="D42" s="234" t="s">
        <v>122</v>
      </c>
      <c r="E42" s="271" t="s">
        <v>122</v>
      </c>
      <c r="F42" s="269" t="str">
        <f t="shared" si="5"/>
        <v>-</v>
      </c>
      <c r="G42" s="270" t="s">
        <v>122</v>
      </c>
      <c r="H42" s="236" t="s">
        <v>122</v>
      </c>
      <c r="I42" s="272" t="s">
        <v>122</v>
      </c>
      <c r="J42" s="317"/>
      <c r="K42" s="317"/>
      <c r="L42" s="272" t="s">
        <v>122</v>
      </c>
      <c r="M42" s="273" t="s">
        <v>122</v>
      </c>
      <c r="N42" s="275"/>
      <c r="O42" s="275"/>
      <c r="P42" s="275" t="s">
        <v>122</v>
      </c>
      <c r="Q42" s="274" t="s">
        <v>122</v>
      </c>
      <c r="R42" s="275" t="s">
        <v>122</v>
      </c>
      <c r="S42" s="327"/>
      <c r="T42" s="327"/>
      <c r="U42" s="327"/>
      <c r="V42" s="290"/>
      <c r="W42" s="290"/>
      <c r="X42" s="290"/>
      <c r="Y42" s="290"/>
      <c r="Z42" s="290"/>
      <c r="AA42" s="296"/>
      <c r="AB42" s="296"/>
      <c r="AC42" s="296"/>
      <c r="AD42" s="322"/>
      <c r="AE42" s="290"/>
      <c r="AF42" s="296"/>
      <c r="AG42" s="296"/>
      <c r="AH42" s="296"/>
      <c r="AI42" s="296"/>
      <c r="AJ42" s="296"/>
      <c r="AK42" s="296"/>
      <c r="AL42" s="316"/>
      <c r="AM42" s="316"/>
      <c r="AN42" s="316"/>
      <c r="AO42" s="316"/>
      <c r="AP42" s="319"/>
      <c r="AQ42" s="319"/>
      <c r="AR42" s="320"/>
      <c r="AS42" s="320"/>
      <c r="AT42" s="320"/>
      <c r="AU42" s="318"/>
      <c r="AV42" s="318"/>
      <c r="AW42" s="318"/>
      <c r="AX42" s="318"/>
      <c r="AY42" s="317"/>
      <c r="AZ42" s="317"/>
      <c r="BA42" s="317"/>
      <c r="BB42" s="317"/>
      <c r="BC42" s="316"/>
      <c r="BD42" s="316"/>
      <c r="BE42" s="316"/>
    </row>
    <row r="43" spans="1:57" x14ac:dyDescent="0.2">
      <c r="A43" s="9" t="s">
        <v>251</v>
      </c>
      <c r="B43" s="10" t="s">
        <v>250</v>
      </c>
      <c r="C43" s="234" t="s">
        <v>122</v>
      </c>
      <c r="D43" s="234" t="s">
        <v>122</v>
      </c>
      <c r="E43" s="271" t="s">
        <v>122</v>
      </c>
      <c r="F43" s="269" t="str">
        <f t="shared" si="5"/>
        <v>-</v>
      </c>
      <c r="G43" s="270" t="s">
        <v>122</v>
      </c>
      <c r="H43" s="236" t="s">
        <v>122</v>
      </c>
      <c r="I43" s="272" t="s">
        <v>122</v>
      </c>
      <c r="J43" s="317"/>
      <c r="K43" s="317"/>
      <c r="L43" s="272" t="s">
        <v>122</v>
      </c>
      <c r="M43" s="273" t="s">
        <v>122</v>
      </c>
      <c r="N43" s="275"/>
      <c r="O43" s="275"/>
      <c r="P43" s="275" t="s">
        <v>122</v>
      </c>
      <c r="Q43" s="274" t="s">
        <v>122</v>
      </c>
      <c r="R43" s="275" t="s">
        <v>122</v>
      </c>
      <c r="S43" s="327"/>
      <c r="T43" s="327"/>
      <c r="U43" s="327"/>
      <c r="V43" s="290"/>
      <c r="W43" s="290"/>
      <c r="X43" s="290"/>
      <c r="Y43" s="290"/>
      <c r="Z43" s="290"/>
      <c r="AA43" s="296"/>
      <c r="AB43" s="296"/>
      <c r="AC43" s="296"/>
      <c r="AD43" s="322"/>
      <c r="AE43" s="290"/>
      <c r="AF43" s="296"/>
      <c r="AG43" s="296"/>
      <c r="AH43" s="296"/>
      <c r="AI43" s="296"/>
      <c r="AJ43" s="296"/>
      <c r="AK43" s="296"/>
      <c r="AL43" s="316"/>
      <c r="AM43" s="316"/>
      <c r="AN43" s="316"/>
      <c r="AO43" s="316"/>
      <c r="AP43" s="319"/>
      <c r="AQ43" s="319"/>
      <c r="AR43" s="320"/>
      <c r="AS43" s="320"/>
      <c r="AT43" s="320"/>
      <c r="AU43" s="318"/>
      <c r="AV43" s="318"/>
      <c r="AW43" s="318"/>
      <c r="AX43" s="318"/>
      <c r="AY43" s="317"/>
      <c r="AZ43" s="317"/>
      <c r="BA43" s="317"/>
      <c r="BB43" s="317"/>
      <c r="BC43" s="316"/>
      <c r="BD43" s="316"/>
      <c r="BE43" s="316"/>
    </row>
    <row r="44" spans="1:57" x14ac:dyDescent="0.2">
      <c r="A44" s="9" t="s">
        <v>107</v>
      </c>
      <c r="B44" s="10" t="s">
        <v>108</v>
      </c>
      <c r="C44" s="234" t="s">
        <v>122</v>
      </c>
      <c r="D44" s="234" t="s">
        <v>122</v>
      </c>
      <c r="E44" s="271" t="s">
        <v>122</v>
      </c>
      <c r="F44" s="269" t="str">
        <f t="shared" si="5"/>
        <v>-</v>
      </c>
      <c r="G44" s="270" t="s">
        <v>122</v>
      </c>
      <c r="H44" s="236" t="s">
        <v>122</v>
      </c>
      <c r="I44" s="272" t="s">
        <v>122</v>
      </c>
      <c r="J44" s="317"/>
      <c r="K44" s="317"/>
      <c r="L44" s="272" t="s">
        <v>122</v>
      </c>
      <c r="M44" s="273" t="s">
        <v>122</v>
      </c>
      <c r="N44" s="275"/>
      <c r="O44" s="275"/>
      <c r="P44" s="275" t="s">
        <v>122</v>
      </c>
      <c r="Q44" s="274" t="s">
        <v>122</v>
      </c>
      <c r="R44" s="275" t="s">
        <v>122</v>
      </c>
      <c r="S44" s="327"/>
      <c r="T44" s="327"/>
      <c r="U44" s="327"/>
      <c r="V44" s="290"/>
      <c r="W44" s="290"/>
      <c r="X44" s="290"/>
      <c r="Y44" s="290"/>
      <c r="Z44" s="290"/>
      <c r="AA44" s="296"/>
      <c r="AB44" s="296"/>
      <c r="AC44" s="296"/>
      <c r="AD44" s="322"/>
      <c r="AE44" s="290"/>
      <c r="AF44" s="296"/>
      <c r="AG44" s="296"/>
      <c r="AH44" s="296"/>
      <c r="AI44" s="296"/>
      <c r="AJ44" s="296"/>
      <c r="AK44" s="296"/>
      <c r="AL44" s="316"/>
      <c r="AM44" s="316"/>
      <c r="AN44" s="316"/>
      <c r="AO44" s="316"/>
      <c r="AP44" s="319"/>
      <c r="AQ44" s="319"/>
      <c r="AR44" s="320"/>
      <c r="AS44" s="320"/>
      <c r="AT44" s="320"/>
      <c r="AU44" s="318"/>
      <c r="AV44" s="318"/>
      <c r="AW44" s="318"/>
      <c r="AX44" s="318"/>
      <c r="AY44" s="317"/>
      <c r="AZ44" s="317"/>
      <c r="BA44" s="317"/>
      <c r="BB44" s="317"/>
      <c r="BC44" s="316"/>
      <c r="BD44" s="316"/>
      <c r="BE44" s="316"/>
    </row>
    <row r="45" spans="1:57" x14ac:dyDescent="0.2">
      <c r="A45" s="9" t="s">
        <v>301</v>
      </c>
      <c r="B45" s="10" t="s">
        <v>108</v>
      </c>
      <c r="C45" s="234">
        <v>10</v>
      </c>
      <c r="D45" s="234">
        <f>VLOOKUP(A45,Hoja1!O:P,2,FALSE)</f>
        <v>1</v>
      </c>
      <c r="E45" s="268">
        <v>6</v>
      </c>
      <c r="F45" s="269">
        <f t="shared" si="5"/>
        <v>6</v>
      </c>
      <c r="G45" s="270">
        <f t="shared" ref="G45:G47" si="9">D45/C45</f>
        <v>0.1</v>
      </c>
      <c r="H45" s="236">
        <f>VLOOKUP(A45,Hoja1!Q:R,2,FALSE)</f>
        <v>1</v>
      </c>
      <c r="I45" s="272">
        <f t="shared" si="1"/>
        <v>0.6</v>
      </c>
      <c r="J45" s="317"/>
      <c r="K45" s="317"/>
      <c r="L45" s="272">
        <v>-75</v>
      </c>
      <c r="M45" s="270">
        <f t="shared" si="2"/>
        <v>0</v>
      </c>
      <c r="N45" s="274"/>
      <c r="O45" s="274"/>
      <c r="P45" s="274">
        <f>VLOOKUP(A45,'[1]abandonos de 1 año'!$A$1:$C$65536,3,FALSE)/VLOOKUP(A45,'[1]TABLA MATRI 17-18'!$A$1:$B$65536,2,FALSE)*100</f>
        <v>31.25</v>
      </c>
      <c r="Q45" s="289">
        <v>41.666666666666671</v>
      </c>
      <c r="R45" s="289">
        <f>VLOOKUP(A45,Hoja1!A:G,7,FALSE)</f>
        <v>37.5</v>
      </c>
      <c r="S45" s="327"/>
      <c r="T45" s="327"/>
      <c r="U45" s="327"/>
      <c r="V45" s="290"/>
      <c r="W45" s="290"/>
      <c r="X45" s="290"/>
      <c r="Y45" s="290"/>
      <c r="Z45" s="290"/>
      <c r="AA45" s="296"/>
      <c r="AB45" s="296"/>
      <c r="AC45" s="296"/>
      <c r="AD45" s="322"/>
      <c r="AE45" s="290"/>
      <c r="AF45" s="296"/>
      <c r="AG45" s="296"/>
      <c r="AH45" s="296"/>
      <c r="AI45" s="296"/>
      <c r="AJ45" s="296"/>
      <c r="AK45" s="296"/>
      <c r="AL45" s="316"/>
      <c r="AM45" s="316"/>
      <c r="AN45" s="316"/>
      <c r="AO45" s="316"/>
      <c r="AP45" s="319"/>
      <c r="AQ45" s="319"/>
      <c r="AR45" s="320"/>
      <c r="AS45" s="320"/>
      <c r="AT45" s="320"/>
      <c r="AU45" s="318"/>
      <c r="AV45" s="318"/>
      <c r="AW45" s="318"/>
      <c r="AX45" s="318"/>
      <c r="AY45" s="317"/>
      <c r="AZ45" s="317"/>
      <c r="BA45" s="317"/>
      <c r="BB45" s="317"/>
      <c r="BC45" s="316"/>
      <c r="BD45" s="316"/>
      <c r="BE45" s="316"/>
    </row>
    <row r="46" spans="1:57" x14ac:dyDescent="0.2">
      <c r="A46" s="9" t="s">
        <v>340</v>
      </c>
      <c r="B46" s="10" t="s">
        <v>352</v>
      </c>
      <c r="C46" s="234">
        <v>10</v>
      </c>
      <c r="D46" s="234">
        <f>VLOOKUP(A46,Hoja1!O:P,2,FALSE)</f>
        <v>4</v>
      </c>
      <c r="E46" s="268">
        <f>VLOOKUP(A46,Hoja1!Y:Z,2,FALSE)</f>
        <v>8</v>
      </c>
      <c r="F46" s="269">
        <f t="shared" si="5"/>
        <v>8</v>
      </c>
      <c r="G46" s="270">
        <f t="shared" si="9"/>
        <v>0.4</v>
      </c>
      <c r="H46" s="236">
        <f>VLOOKUP(A46,Hoja1!Q:R,2,FALSE)</f>
        <v>1</v>
      </c>
      <c r="I46" s="272">
        <f t="shared" si="1"/>
        <v>0.8</v>
      </c>
      <c r="J46" s="317"/>
      <c r="K46" s="317"/>
      <c r="L46" s="272">
        <v>-33.333333333333336</v>
      </c>
      <c r="M46" s="270">
        <f t="shared" si="2"/>
        <v>-75</v>
      </c>
      <c r="N46" s="275"/>
      <c r="O46" s="274"/>
      <c r="P46" s="274">
        <f>VLOOKUP(A46,'[1]abandonos de 1 año'!$A$1:$C$65536,3,FALSE)/VLOOKUP(A46,'[1]TABLA MATRI 17-18'!$A$1:$B$65536,2,FALSE)*100</f>
        <v>16.666666666666664</v>
      </c>
      <c r="Q46" s="289">
        <v>52</v>
      </c>
      <c r="R46" s="289">
        <f>VLOOKUP(A46,Hoja1!A:G,7,FALSE)</f>
        <v>54.54545454545454</v>
      </c>
      <c r="S46" s="327"/>
      <c r="T46" s="327"/>
      <c r="U46" s="327"/>
      <c r="V46" s="290"/>
      <c r="W46" s="290"/>
      <c r="X46" s="290"/>
      <c r="Y46" s="290"/>
      <c r="Z46" s="290"/>
      <c r="AA46" s="296"/>
      <c r="AB46" s="296"/>
      <c r="AC46" s="296"/>
      <c r="AD46" s="322"/>
      <c r="AE46" s="290"/>
      <c r="AF46" s="296"/>
      <c r="AG46" s="296"/>
      <c r="AH46" s="296"/>
      <c r="AI46" s="296"/>
      <c r="AJ46" s="296"/>
      <c r="AK46" s="296"/>
      <c r="AL46" s="316"/>
      <c r="AM46" s="316"/>
      <c r="AN46" s="316"/>
      <c r="AO46" s="316"/>
      <c r="AP46" s="319"/>
      <c r="AQ46" s="319"/>
      <c r="AR46" s="320"/>
      <c r="AS46" s="320"/>
      <c r="AT46" s="320"/>
      <c r="AU46" s="318"/>
      <c r="AV46" s="318"/>
      <c r="AW46" s="318"/>
      <c r="AX46" s="318"/>
      <c r="AY46" s="317"/>
      <c r="AZ46" s="317"/>
      <c r="BA46" s="317"/>
      <c r="BB46" s="317"/>
      <c r="BC46" s="316"/>
      <c r="BD46" s="316"/>
      <c r="BE46" s="316"/>
    </row>
    <row r="47" spans="1:57" x14ac:dyDescent="0.2">
      <c r="A47" s="9" t="s">
        <v>277</v>
      </c>
      <c r="B47" s="10" t="s">
        <v>278</v>
      </c>
      <c r="C47" s="234">
        <v>10</v>
      </c>
      <c r="D47" s="234">
        <f>VLOOKUP(A47,Hoja1!O:P,2,FALSE)</f>
        <v>9</v>
      </c>
      <c r="E47" s="268">
        <f>VLOOKUP(A47,Hoja1!Y:Z,2,FALSE)</f>
        <v>14</v>
      </c>
      <c r="F47" s="269">
        <f t="shared" si="5"/>
        <v>14</v>
      </c>
      <c r="G47" s="270">
        <f t="shared" si="9"/>
        <v>0.9</v>
      </c>
      <c r="H47" s="236">
        <f>VLOOKUP(A47,Hoja1!Q:R,2,FALSE)</f>
        <v>10</v>
      </c>
      <c r="I47" s="272">
        <f t="shared" si="1"/>
        <v>1.4</v>
      </c>
      <c r="J47" s="317"/>
      <c r="K47" s="317"/>
      <c r="L47" s="272">
        <v>-10</v>
      </c>
      <c r="M47" s="270">
        <f t="shared" si="2"/>
        <v>11.111111111111111</v>
      </c>
      <c r="N47" s="274"/>
      <c r="O47" s="274"/>
      <c r="P47" s="274">
        <f>VLOOKUP(A47,'[1]abandonos de 1 año'!$A$1:$C$65536,3,FALSE)/VLOOKUP(A47,'[1]TABLA MATRI 17-18'!$A$1:$B$65536,2,FALSE)*100</f>
        <v>15</v>
      </c>
      <c r="Q47" s="289">
        <v>38.888888888888893</v>
      </c>
      <c r="R47" s="289">
        <f>VLOOKUP(A47,Hoja1!A:G,7,FALSE)</f>
        <v>41.860465116279073</v>
      </c>
      <c r="S47" s="327"/>
      <c r="T47" s="327"/>
      <c r="U47" s="327"/>
      <c r="V47" s="290"/>
      <c r="W47" s="290"/>
      <c r="X47" s="290"/>
      <c r="Y47" s="290"/>
      <c r="Z47" s="290"/>
      <c r="AA47" s="296"/>
      <c r="AB47" s="296"/>
      <c r="AC47" s="296"/>
      <c r="AD47" s="322"/>
      <c r="AE47" s="290"/>
      <c r="AF47" s="296"/>
      <c r="AG47" s="296"/>
      <c r="AH47" s="296"/>
      <c r="AI47" s="296"/>
      <c r="AJ47" s="296"/>
      <c r="AK47" s="296"/>
      <c r="AL47" s="316"/>
      <c r="AM47" s="316"/>
      <c r="AN47" s="316"/>
      <c r="AO47" s="316"/>
      <c r="AP47" s="319"/>
      <c r="AQ47" s="319"/>
      <c r="AR47" s="320"/>
      <c r="AS47" s="320"/>
      <c r="AT47" s="320"/>
      <c r="AU47" s="318"/>
      <c r="AV47" s="318"/>
      <c r="AW47" s="318"/>
      <c r="AX47" s="318"/>
      <c r="AY47" s="317"/>
      <c r="AZ47" s="317"/>
      <c r="BA47" s="317"/>
      <c r="BB47" s="317"/>
      <c r="BC47" s="316"/>
      <c r="BD47" s="316"/>
      <c r="BE47" s="316"/>
    </row>
    <row r="48" spans="1:57" x14ac:dyDescent="0.2">
      <c r="A48" s="9" t="s">
        <v>268</v>
      </c>
      <c r="B48" s="10" t="s">
        <v>269</v>
      </c>
      <c r="C48" s="234" t="s">
        <v>122</v>
      </c>
      <c r="D48" s="234" t="s">
        <v>122</v>
      </c>
      <c r="E48" s="271" t="s">
        <v>122</v>
      </c>
      <c r="F48" s="269" t="str">
        <f t="shared" si="5"/>
        <v>-</v>
      </c>
      <c r="G48" s="270" t="s">
        <v>122</v>
      </c>
      <c r="H48" s="236" t="s">
        <v>122</v>
      </c>
      <c r="I48" s="272" t="s">
        <v>122</v>
      </c>
      <c r="J48" s="317"/>
      <c r="K48" s="317"/>
      <c r="L48" s="272" t="s">
        <v>122</v>
      </c>
      <c r="M48" s="273" t="s">
        <v>122</v>
      </c>
      <c r="N48" s="275"/>
      <c r="O48" s="275"/>
      <c r="P48" s="275" t="s">
        <v>122</v>
      </c>
      <c r="Q48" s="274" t="s">
        <v>122</v>
      </c>
      <c r="R48" s="275" t="s">
        <v>122</v>
      </c>
      <c r="S48" s="327"/>
      <c r="T48" s="327"/>
      <c r="U48" s="327"/>
      <c r="V48" s="290"/>
      <c r="W48" s="290"/>
      <c r="X48" s="290"/>
      <c r="Y48" s="290"/>
      <c r="Z48" s="290"/>
      <c r="AA48" s="296"/>
      <c r="AB48" s="296"/>
      <c r="AC48" s="296"/>
      <c r="AD48" s="322"/>
      <c r="AE48" s="290"/>
      <c r="AF48" s="296"/>
      <c r="AG48" s="296"/>
      <c r="AH48" s="296"/>
      <c r="AI48" s="296"/>
      <c r="AJ48" s="296"/>
      <c r="AK48" s="296"/>
      <c r="AL48" s="316"/>
      <c r="AM48" s="316"/>
      <c r="AN48" s="316"/>
      <c r="AO48" s="316"/>
      <c r="AP48" s="319"/>
      <c r="AQ48" s="319"/>
      <c r="AR48" s="320"/>
      <c r="AS48" s="320"/>
      <c r="AT48" s="320"/>
      <c r="AU48" s="318"/>
      <c r="AV48" s="318"/>
      <c r="AW48" s="318"/>
      <c r="AX48" s="318"/>
      <c r="AY48" s="317"/>
      <c r="AZ48" s="317"/>
      <c r="BA48" s="317"/>
      <c r="BB48" s="317"/>
      <c r="BC48" s="316"/>
      <c r="BD48" s="316"/>
      <c r="BE48" s="316"/>
    </row>
    <row r="49" spans="1:57" x14ac:dyDescent="0.2">
      <c r="A49" s="9" t="s">
        <v>109</v>
      </c>
      <c r="B49" s="10" t="s">
        <v>110</v>
      </c>
      <c r="C49" s="234" t="s">
        <v>122</v>
      </c>
      <c r="D49" s="234" t="s">
        <v>122</v>
      </c>
      <c r="E49" s="271" t="s">
        <v>122</v>
      </c>
      <c r="F49" s="269" t="str">
        <f t="shared" si="5"/>
        <v>-</v>
      </c>
      <c r="G49" s="270" t="s">
        <v>122</v>
      </c>
      <c r="H49" s="236" t="s">
        <v>122</v>
      </c>
      <c r="I49" s="272" t="s">
        <v>122</v>
      </c>
      <c r="J49" s="317"/>
      <c r="K49" s="317"/>
      <c r="L49" s="272" t="s">
        <v>122</v>
      </c>
      <c r="M49" s="273" t="s">
        <v>122</v>
      </c>
      <c r="N49" s="275"/>
      <c r="O49" s="275"/>
      <c r="P49" s="275" t="s">
        <v>122</v>
      </c>
      <c r="Q49" s="274" t="s">
        <v>122</v>
      </c>
      <c r="R49" s="275" t="s">
        <v>122</v>
      </c>
      <c r="S49" s="327"/>
      <c r="T49" s="327"/>
      <c r="U49" s="327"/>
      <c r="V49" s="290"/>
      <c r="W49" s="290"/>
      <c r="X49" s="290"/>
      <c r="Y49" s="290"/>
      <c r="Z49" s="290"/>
      <c r="AA49" s="296"/>
      <c r="AB49" s="296"/>
      <c r="AC49" s="296"/>
      <c r="AD49" s="322"/>
      <c r="AE49" s="290"/>
      <c r="AF49" s="296"/>
      <c r="AG49" s="296"/>
      <c r="AH49" s="296"/>
      <c r="AI49" s="296"/>
      <c r="AJ49" s="296"/>
      <c r="AK49" s="296"/>
      <c r="AL49" s="316"/>
      <c r="AM49" s="316"/>
      <c r="AN49" s="316"/>
      <c r="AO49" s="316"/>
      <c r="AP49" s="319"/>
      <c r="AQ49" s="319"/>
      <c r="AR49" s="320"/>
      <c r="AS49" s="320"/>
      <c r="AT49" s="320"/>
      <c r="AU49" s="318"/>
      <c r="AV49" s="318"/>
      <c r="AW49" s="318"/>
      <c r="AX49" s="318"/>
      <c r="AY49" s="317"/>
      <c r="AZ49" s="317"/>
      <c r="BA49" s="317"/>
      <c r="BB49" s="317"/>
      <c r="BC49" s="316"/>
      <c r="BD49" s="316"/>
      <c r="BE49" s="316"/>
    </row>
    <row r="50" spans="1:57" x14ac:dyDescent="0.2">
      <c r="A50" s="9" t="s">
        <v>111</v>
      </c>
      <c r="B50" s="10" t="s">
        <v>112</v>
      </c>
      <c r="C50" s="234" t="s">
        <v>122</v>
      </c>
      <c r="D50" s="234" t="s">
        <v>122</v>
      </c>
      <c r="E50" s="271" t="s">
        <v>122</v>
      </c>
      <c r="F50" s="269" t="str">
        <f t="shared" si="5"/>
        <v>-</v>
      </c>
      <c r="G50" s="270" t="s">
        <v>122</v>
      </c>
      <c r="H50" s="236" t="s">
        <v>122</v>
      </c>
      <c r="I50" s="272" t="s">
        <v>122</v>
      </c>
      <c r="J50" s="317"/>
      <c r="K50" s="317"/>
      <c r="L50" s="272" t="s">
        <v>122</v>
      </c>
      <c r="M50" s="273" t="s">
        <v>122</v>
      </c>
      <c r="N50" s="275"/>
      <c r="O50" s="275"/>
      <c r="P50" s="275" t="s">
        <v>122</v>
      </c>
      <c r="Q50" s="274" t="s">
        <v>122</v>
      </c>
      <c r="R50" s="275" t="s">
        <v>122</v>
      </c>
      <c r="S50" s="327"/>
      <c r="T50" s="327"/>
      <c r="U50" s="327"/>
      <c r="V50" s="290"/>
      <c r="W50" s="290"/>
      <c r="X50" s="290"/>
      <c r="Y50" s="290"/>
      <c r="Z50" s="290"/>
      <c r="AA50" s="296"/>
      <c r="AB50" s="296"/>
      <c r="AC50" s="296"/>
      <c r="AD50" s="322"/>
      <c r="AE50" s="290"/>
      <c r="AF50" s="296"/>
      <c r="AG50" s="296"/>
      <c r="AH50" s="296"/>
      <c r="AI50" s="296"/>
      <c r="AJ50" s="296"/>
      <c r="AK50" s="296"/>
      <c r="AL50" s="316"/>
      <c r="AM50" s="316"/>
      <c r="AN50" s="316"/>
      <c r="AO50" s="316"/>
      <c r="AP50" s="319"/>
      <c r="AQ50" s="319"/>
      <c r="AR50" s="320"/>
      <c r="AS50" s="320"/>
      <c r="AT50" s="320"/>
      <c r="AU50" s="318"/>
      <c r="AV50" s="318"/>
      <c r="AW50" s="318"/>
      <c r="AX50" s="318"/>
      <c r="AY50" s="317"/>
      <c r="AZ50" s="317"/>
      <c r="BA50" s="317"/>
      <c r="BB50" s="317"/>
      <c r="BC50" s="316"/>
      <c r="BD50" s="316"/>
      <c r="BE50" s="316"/>
    </row>
    <row r="51" spans="1:57" x14ac:dyDescent="0.2">
      <c r="A51" s="9" t="s">
        <v>302</v>
      </c>
      <c r="B51" s="10" t="s">
        <v>303</v>
      </c>
      <c r="C51" s="234">
        <v>10</v>
      </c>
      <c r="D51" s="234">
        <f>VLOOKUP(A51,Hoja1!O:P,2,FALSE)</f>
        <v>10</v>
      </c>
      <c r="E51" s="268">
        <f>VLOOKUP(A51,Hoja1!Y:Z,2,FALSE)</f>
        <v>20</v>
      </c>
      <c r="F51" s="269">
        <f t="shared" si="5"/>
        <v>20</v>
      </c>
      <c r="G51" s="270">
        <f t="shared" ref="G51:G52" si="10">D51/C51</f>
        <v>1</v>
      </c>
      <c r="H51" s="236">
        <f>VLOOKUP(A51,Hoja1!Q:R,2,FALSE)</f>
        <v>7</v>
      </c>
      <c r="I51" s="272">
        <f t="shared" si="1"/>
        <v>2</v>
      </c>
      <c r="J51" s="317"/>
      <c r="K51" s="317"/>
      <c r="L51" s="272">
        <v>-50</v>
      </c>
      <c r="M51" s="270">
        <f t="shared" si="2"/>
        <v>-30</v>
      </c>
      <c r="N51" s="274"/>
      <c r="O51" s="274"/>
      <c r="P51" s="274">
        <f>VLOOKUP(A51,'[1]abandonos de 1 año'!$A$1:$C$65536,3,FALSE)/VLOOKUP(A51,'[1]TABLA MATRI 17-18'!$A$1:$B$65536,2,FALSE)*100</f>
        <v>6.25</v>
      </c>
      <c r="Q51" s="289">
        <v>42.592592592592595</v>
      </c>
      <c r="R51" s="289">
        <f>VLOOKUP(A51,Hoja1!A:G,7,FALSE)</f>
        <v>42.857142857142854</v>
      </c>
      <c r="S51" s="327"/>
      <c r="T51" s="327"/>
      <c r="U51" s="327"/>
      <c r="V51" s="290"/>
      <c r="W51" s="290"/>
      <c r="X51" s="290"/>
      <c r="Y51" s="290"/>
      <c r="Z51" s="290"/>
      <c r="AA51" s="296"/>
      <c r="AB51" s="296"/>
      <c r="AC51" s="296"/>
      <c r="AD51" s="322"/>
      <c r="AE51" s="290"/>
      <c r="AF51" s="296"/>
      <c r="AG51" s="296"/>
      <c r="AH51" s="296"/>
      <c r="AI51" s="296"/>
      <c r="AJ51" s="296"/>
      <c r="AK51" s="296"/>
      <c r="AL51" s="316"/>
      <c r="AM51" s="316"/>
      <c r="AN51" s="316"/>
      <c r="AO51" s="316"/>
      <c r="AP51" s="319"/>
      <c r="AQ51" s="319"/>
      <c r="AR51" s="320"/>
      <c r="AS51" s="320"/>
      <c r="AT51" s="320"/>
      <c r="AU51" s="318"/>
      <c r="AV51" s="318"/>
      <c r="AW51" s="318"/>
      <c r="AX51" s="318"/>
      <c r="AY51" s="317"/>
      <c r="AZ51" s="317"/>
      <c r="BA51" s="317"/>
      <c r="BB51" s="317"/>
      <c r="BC51" s="316"/>
      <c r="BD51" s="316"/>
      <c r="BE51" s="316"/>
    </row>
    <row r="52" spans="1:57" x14ac:dyDescent="0.2">
      <c r="A52" s="9" t="s">
        <v>304</v>
      </c>
      <c r="B52" s="10" t="s">
        <v>305</v>
      </c>
      <c r="C52" s="234">
        <v>7</v>
      </c>
      <c r="D52" s="234">
        <f>VLOOKUP(A52,Hoja1!O:P,2,FALSE)</f>
        <v>6</v>
      </c>
      <c r="E52" s="268">
        <f>VLOOKUP(A52,Hoja1!Y:Z,2,FALSE)</f>
        <v>9</v>
      </c>
      <c r="F52" s="269">
        <f t="shared" si="5"/>
        <v>9</v>
      </c>
      <c r="G52" s="270">
        <f t="shared" si="10"/>
        <v>0.8571428571428571</v>
      </c>
      <c r="H52" s="236">
        <f>VLOOKUP(A52,Hoja1!Q:R,2,FALSE)</f>
        <v>4</v>
      </c>
      <c r="I52" s="272">
        <f t="shared" si="1"/>
        <v>1.2857142857142858</v>
      </c>
      <c r="J52" s="317"/>
      <c r="K52" s="317"/>
      <c r="L52" s="272">
        <v>0</v>
      </c>
      <c r="M52" s="270">
        <f t="shared" si="2"/>
        <v>-33.333333333333336</v>
      </c>
      <c r="N52" s="274"/>
      <c r="O52" s="274"/>
      <c r="P52" s="274">
        <f>VLOOKUP(A52,'[1]abandonos de 1 año'!$A$1:$C$65536,3,FALSE)/VLOOKUP(A52,'[1]TABLA MATRI 17-18'!$A$1:$B$65536,2,FALSE)*100</f>
        <v>14.285714285714285</v>
      </c>
      <c r="Q52" s="289">
        <v>21.739130434782609</v>
      </c>
      <c r="R52" s="289">
        <f>VLOOKUP(A52,Hoja1!A:G,7,FALSE)</f>
        <v>26.315789473684209</v>
      </c>
      <c r="S52" s="327"/>
      <c r="T52" s="327"/>
      <c r="U52" s="327"/>
      <c r="V52" s="290"/>
      <c r="W52" s="290"/>
      <c r="X52" s="290"/>
      <c r="Y52" s="290"/>
      <c r="Z52" s="290"/>
      <c r="AA52" s="296"/>
      <c r="AB52" s="296"/>
      <c r="AC52" s="296"/>
      <c r="AD52" s="322"/>
      <c r="AE52" s="290"/>
      <c r="AF52" s="296"/>
      <c r="AG52" s="296"/>
      <c r="AH52" s="296"/>
      <c r="AI52" s="296"/>
      <c r="AJ52" s="296"/>
      <c r="AK52" s="296"/>
      <c r="AL52" s="316"/>
      <c r="AM52" s="316"/>
      <c r="AN52" s="316"/>
      <c r="AO52" s="316"/>
      <c r="AP52" s="319"/>
      <c r="AQ52" s="319"/>
      <c r="AR52" s="320"/>
      <c r="AS52" s="320"/>
      <c r="AT52" s="320"/>
      <c r="AU52" s="318"/>
      <c r="AV52" s="318"/>
      <c r="AW52" s="318"/>
      <c r="AX52" s="318"/>
      <c r="AY52" s="317"/>
      <c r="AZ52" s="317"/>
      <c r="BA52" s="317"/>
      <c r="BB52" s="317"/>
      <c r="BC52" s="316"/>
      <c r="BD52" s="316"/>
      <c r="BE52" s="316"/>
    </row>
    <row r="53" spans="1:57" x14ac:dyDescent="0.2">
      <c r="A53" s="9" t="s">
        <v>359</v>
      </c>
      <c r="B53" s="10" t="s">
        <v>391</v>
      </c>
      <c r="C53" s="234">
        <v>3</v>
      </c>
      <c r="D53" s="234" t="s">
        <v>122</v>
      </c>
      <c r="E53" s="268">
        <f>VLOOKUP(A53,Hoja1!Y:Z,2,FALSE)</f>
        <v>1</v>
      </c>
      <c r="F53" s="269">
        <f t="shared" si="5"/>
        <v>1</v>
      </c>
      <c r="G53" s="273" t="s">
        <v>122</v>
      </c>
      <c r="H53" s="236">
        <f>VLOOKUP(A53,Hoja1!Q:R,2,FALSE)</f>
        <v>1</v>
      </c>
      <c r="I53" s="272">
        <f t="shared" si="1"/>
        <v>0.33333333333333331</v>
      </c>
      <c r="J53" s="317"/>
      <c r="K53" s="317"/>
      <c r="L53" s="272">
        <v>-100</v>
      </c>
      <c r="M53" s="273" t="s">
        <v>122</v>
      </c>
      <c r="N53" s="275"/>
      <c r="O53" s="274"/>
      <c r="P53" s="274">
        <f>VLOOKUP(A53,'[1]abandonos de 1 año'!$A$1:$C$65536,3,FALSE)/VLOOKUP(A53,'[1]TABLA MATRI 17-18'!$A$1:$B$65536,2,FALSE)*100</f>
        <v>25</v>
      </c>
      <c r="Q53" s="289">
        <v>25</v>
      </c>
      <c r="R53" s="289">
        <f>VLOOKUP(A53,Hoja1!A:G,7,FALSE)</f>
        <v>33.333333333333329</v>
      </c>
      <c r="S53" s="327"/>
      <c r="T53" s="327"/>
      <c r="U53" s="327"/>
      <c r="V53" s="290"/>
      <c r="W53" s="290"/>
      <c r="X53" s="290"/>
      <c r="Y53" s="290"/>
      <c r="Z53" s="290"/>
      <c r="AA53" s="296"/>
      <c r="AB53" s="296"/>
      <c r="AC53" s="296"/>
      <c r="AD53" s="322"/>
      <c r="AE53" s="290"/>
      <c r="AF53" s="296"/>
      <c r="AG53" s="296"/>
      <c r="AH53" s="296"/>
      <c r="AI53" s="296"/>
      <c r="AJ53" s="296"/>
      <c r="AK53" s="296"/>
      <c r="AL53" s="316"/>
      <c r="AM53" s="316"/>
      <c r="AN53" s="316"/>
      <c r="AO53" s="316"/>
      <c r="AP53" s="319"/>
      <c r="AQ53" s="319"/>
      <c r="AR53" s="320"/>
      <c r="AS53" s="320"/>
      <c r="AT53" s="320"/>
      <c r="AU53" s="318"/>
      <c r="AV53" s="318"/>
      <c r="AW53" s="318"/>
      <c r="AX53" s="318"/>
      <c r="AY53" s="317"/>
      <c r="AZ53" s="317"/>
      <c r="BA53" s="317"/>
      <c r="BB53" s="317"/>
      <c r="BC53" s="316"/>
      <c r="BD53" s="316"/>
      <c r="BE53" s="316"/>
    </row>
    <row r="54" spans="1:57" x14ac:dyDescent="0.2">
      <c r="A54" s="9" t="s">
        <v>21</v>
      </c>
      <c r="B54" s="10" t="s">
        <v>113</v>
      </c>
      <c r="C54" s="234" t="s">
        <v>122</v>
      </c>
      <c r="D54" s="234" t="s">
        <v>122</v>
      </c>
      <c r="E54" s="271" t="s">
        <v>122</v>
      </c>
      <c r="F54" s="269" t="str">
        <f t="shared" si="5"/>
        <v>-</v>
      </c>
      <c r="G54" s="270" t="s">
        <v>122</v>
      </c>
      <c r="H54" s="236" t="s">
        <v>122</v>
      </c>
      <c r="I54" s="272" t="s">
        <v>122</v>
      </c>
      <c r="J54" s="317"/>
      <c r="K54" s="317"/>
      <c r="L54" s="272" t="s">
        <v>122</v>
      </c>
      <c r="M54" s="273" t="s">
        <v>122</v>
      </c>
      <c r="N54" s="275"/>
      <c r="O54" s="275"/>
      <c r="P54" s="275" t="s">
        <v>122</v>
      </c>
      <c r="Q54" s="274" t="s">
        <v>122</v>
      </c>
      <c r="R54" s="275" t="s">
        <v>122</v>
      </c>
      <c r="S54" s="327"/>
      <c r="T54" s="327"/>
      <c r="U54" s="327"/>
      <c r="V54" s="290"/>
      <c r="W54" s="290"/>
      <c r="X54" s="290"/>
      <c r="Y54" s="290"/>
      <c r="Z54" s="290"/>
      <c r="AA54" s="296"/>
      <c r="AB54" s="296"/>
      <c r="AC54" s="296"/>
      <c r="AD54" s="322"/>
      <c r="AE54" s="290"/>
      <c r="AF54" s="296"/>
      <c r="AG54" s="296"/>
      <c r="AH54" s="296"/>
      <c r="AI54" s="296"/>
      <c r="AJ54" s="296"/>
      <c r="AK54" s="296"/>
      <c r="AL54" s="316"/>
      <c r="AM54" s="316"/>
      <c r="AN54" s="316"/>
      <c r="AO54" s="316"/>
      <c r="AP54" s="319"/>
      <c r="AQ54" s="319"/>
      <c r="AR54" s="320"/>
      <c r="AS54" s="320"/>
      <c r="AT54" s="320"/>
      <c r="AU54" s="318"/>
      <c r="AV54" s="318"/>
      <c r="AW54" s="318"/>
      <c r="AX54" s="318"/>
      <c r="AY54" s="317"/>
      <c r="AZ54" s="317"/>
      <c r="BA54" s="317"/>
      <c r="BB54" s="317"/>
      <c r="BC54" s="316"/>
      <c r="BD54" s="316"/>
      <c r="BE54" s="316"/>
    </row>
    <row r="55" spans="1:57" x14ac:dyDescent="0.2">
      <c r="A55" s="9" t="s">
        <v>22</v>
      </c>
      <c r="B55" s="10" t="s">
        <v>114</v>
      </c>
      <c r="C55" s="234" t="s">
        <v>122</v>
      </c>
      <c r="D55" s="234" t="s">
        <v>122</v>
      </c>
      <c r="E55" s="271" t="s">
        <v>122</v>
      </c>
      <c r="F55" s="269" t="str">
        <f t="shared" si="5"/>
        <v>-</v>
      </c>
      <c r="G55" s="270" t="s">
        <v>122</v>
      </c>
      <c r="H55" s="236" t="s">
        <v>122</v>
      </c>
      <c r="I55" s="272" t="s">
        <v>122</v>
      </c>
      <c r="J55" s="317"/>
      <c r="K55" s="317"/>
      <c r="L55" s="272" t="s">
        <v>122</v>
      </c>
      <c r="M55" s="273" t="s">
        <v>122</v>
      </c>
      <c r="N55" s="275"/>
      <c r="O55" s="275"/>
      <c r="P55" s="275" t="s">
        <v>122</v>
      </c>
      <c r="Q55" s="274" t="s">
        <v>122</v>
      </c>
      <c r="R55" s="275" t="s">
        <v>122</v>
      </c>
      <c r="S55" s="327"/>
      <c r="T55" s="327"/>
      <c r="U55" s="327"/>
      <c r="V55" s="290"/>
      <c r="W55" s="290"/>
      <c r="X55" s="290"/>
      <c r="Y55" s="290"/>
      <c r="Z55" s="290"/>
      <c r="AA55" s="296"/>
      <c r="AB55" s="296"/>
      <c r="AC55" s="296"/>
      <c r="AD55" s="322"/>
      <c r="AE55" s="290"/>
      <c r="AF55" s="296"/>
      <c r="AG55" s="296"/>
      <c r="AH55" s="296"/>
      <c r="AI55" s="296"/>
      <c r="AJ55" s="296"/>
      <c r="AK55" s="296"/>
      <c r="AL55" s="316"/>
      <c r="AM55" s="316"/>
      <c r="AN55" s="316"/>
      <c r="AO55" s="316"/>
      <c r="AP55" s="319"/>
      <c r="AQ55" s="319"/>
      <c r="AR55" s="320"/>
      <c r="AS55" s="320"/>
      <c r="AT55" s="320"/>
      <c r="AU55" s="318"/>
      <c r="AV55" s="318"/>
      <c r="AW55" s="318"/>
      <c r="AX55" s="318"/>
      <c r="AY55" s="317"/>
      <c r="AZ55" s="317"/>
      <c r="BA55" s="317"/>
      <c r="BB55" s="317"/>
      <c r="BC55" s="316"/>
      <c r="BD55" s="316"/>
      <c r="BE55" s="316"/>
    </row>
    <row r="56" spans="1:57" x14ac:dyDescent="0.2">
      <c r="A56" s="9" t="s">
        <v>252</v>
      </c>
      <c r="B56" s="10" t="s">
        <v>253</v>
      </c>
      <c r="C56" s="234" t="s">
        <v>122</v>
      </c>
      <c r="D56" s="234" t="s">
        <v>122</v>
      </c>
      <c r="E56" s="271" t="s">
        <v>122</v>
      </c>
      <c r="F56" s="269" t="str">
        <f t="shared" si="5"/>
        <v>-</v>
      </c>
      <c r="G56" s="270" t="s">
        <v>122</v>
      </c>
      <c r="H56" s="236" t="s">
        <v>122</v>
      </c>
      <c r="I56" s="272" t="s">
        <v>122</v>
      </c>
      <c r="J56" s="317"/>
      <c r="K56" s="317"/>
      <c r="L56" s="272" t="s">
        <v>122</v>
      </c>
      <c r="M56" s="273" t="s">
        <v>122</v>
      </c>
      <c r="N56" s="275"/>
      <c r="O56" s="275"/>
      <c r="P56" s="275" t="s">
        <v>122</v>
      </c>
      <c r="Q56" s="274" t="s">
        <v>122</v>
      </c>
      <c r="R56" s="275" t="s">
        <v>122</v>
      </c>
      <c r="S56" s="327"/>
      <c r="T56" s="327"/>
      <c r="U56" s="327"/>
      <c r="V56" s="290"/>
      <c r="W56" s="290"/>
      <c r="X56" s="290"/>
      <c r="Y56" s="290"/>
      <c r="Z56" s="290"/>
      <c r="AA56" s="296"/>
      <c r="AB56" s="296"/>
      <c r="AC56" s="296"/>
      <c r="AD56" s="322"/>
      <c r="AE56" s="290"/>
      <c r="AF56" s="296"/>
      <c r="AG56" s="296"/>
      <c r="AH56" s="296"/>
      <c r="AI56" s="296"/>
      <c r="AJ56" s="296"/>
      <c r="AK56" s="296"/>
      <c r="AL56" s="316"/>
      <c r="AM56" s="316"/>
      <c r="AN56" s="316"/>
      <c r="AO56" s="316"/>
      <c r="AP56" s="319"/>
      <c r="AQ56" s="319"/>
      <c r="AR56" s="320"/>
      <c r="AS56" s="320"/>
      <c r="AT56" s="320"/>
      <c r="AU56" s="318"/>
      <c r="AV56" s="318"/>
      <c r="AW56" s="318"/>
      <c r="AX56" s="318"/>
      <c r="AY56" s="317"/>
      <c r="AZ56" s="317"/>
      <c r="BA56" s="317"/>
      <c r="BB56" s="317"/>
      <c r="BC56" s="316"/>
      <c r="BD56" s="316"/>
      <c r="BE56" s="316"/>
    </row>
    <row r="57" spans="1:57" x14ac:dyDescent="0.2">
      <c r="A57" s="9" t="s">
        <v>116</v>
      </c>
      <c r="B57" s="10" t="s">
        <v>115</v>
      </c>
      <c r="C57" s="234" t="s">
        <v>122</v>
      </c>
      <c r="D57" s="234" t="s">
        <v>122</v>
      </c>
      <c r="E57" s="271" t="s">
        <v>122</v>
      </c>
      <c r="F57" s="269" t="str">
        <f t="shared" si="5"/>
        <v>-</v>
      </c>
      <c r="G57" s="270" t="s">
        <v>122</v>
      </c>
      <c r="H57" s="236" t="s">
        <v>122</v>
      </c>
      <c r="I57" s="272" t="s">
        <v>122</v>
      </c>
      <c r="J57" s="317"/>
      <c r="K57" s="317"/>
      <c r="L57" s="272" t="s">
        <v>122</v>
      </c>
      <c r="M57" s="273" t="s">
        <v>122</v>
      </c>
      <c r="N57" s="275"/>
      <c r="O57" s="275"/>
      <c r="P57" s="275" t="s">
        <v>122</v>
      </c>
      <c r="Q57" s="274" t="s">
        <v>122</v>
      </c>
      <c r="R57" s="275" t="s">
        <v>122</v>
      </c>
      <c r="S57" s="327"/>
      <c r="T57" s="327"/>
      <c r="U57" s="327"/>
      <c r="V57" s="290"/>
      <c r="W57" s="290"/>
      <c r="X57" s="290"/>
      <c r="Y57" s="290"/>
      <c r="Z57" s="290"/>
      <c r="AA57" s="296"/>
      <c r="AB57" s="296"/>
      <c r="AC57" s="296"/>
      <c r="AD57" s="322"/>
      <c r="AE57" s="290"/>
      <c r="AF57" s="296"/>
      <c r="AG57" s="296"/>
      <c r="AH57" s="296"/>
      <c r="AI57" s="296"/>
      <c r="AJ57" s="296"/>
      <c r="AK57" s="296"/>
      <c r="AL57" s="316"/>
      <c r="AM57" s="316"/>
      <c r="AN57" s="316"/>
      <c r="AO57" s="316"/>
      <c r="AP57" s="319"/>
      <c r="AQ57" s="319"/>
      <c r="AR57" s="320"/>
      <c r="AS57" s="320"/>
      <c r="AT57" s="320"/>
      <c r="AU57" s="318"/>
      <c r="AV57" s="318"/>
      <c r="AW57" s="318"/>
      <c r="AX57" s="318"/>
      <c r="AY57" s="317"/>
      <c r="AZ57" s="317"/>
      <c r="BA57" s="317"/>
      <c r="BB57" s="317"/>
      <c r="BC57" s="316"/>
      <c r="BD57" s="316"/>
      <c r="BE57" s="316"/>
    </row>
    <row r="58" spans="1:57" x14ac:dyDescent="0.2">
      <c r="A58" s="9" t="s">
        <v>306</v>
      </c>
      <c r="B58" s="10" t="s">
        <v>115</v>
      </c>
      <c r="C58" s="234">
        <v>10</v>
      </c>
      <c r="D58" s="234" t="s">
        <v>122</v>
      </c>
      <c r="E58" s="268">
        <v>3</v>
      </c>
      <c r="F58" s="269">
        <f t="shared" si="5"/>
        <v>3</v>
      </c>
      <c r="G58" s="273" t="s">
        <v>122</v>
      </c>
      <c r="H58" s="236">
        <f>VLOOKUP(A58,Hoja1!Q:R,2,FALSE)</f>
        <v>5</v>
      </c>
      <c r="I58" s="272">
        <f t="shared" si="1"/>
        <v>0.3</v>
      </c>
      <c r="J58" s="317"/>
      <c r="K58" s="317"/>
      <c r="L58" s="272">
        <v>-100</v>
      </c>
      <c r="M58" s="273" t="s">
        <v>122</v>
      </c>
      <c r="N58" s="274"/>
      <c r="O58" s="275"/>
      <c r="P58" s="275" t="s">
        <v>122</v>
      </c>
      <c r="Q58" s="289">
        <v>10.344827586206897</v>
      </c>
      <c r="R58" s="289">
        <f>VLOOKUP(A58,Hoja1!A:G,7,FALSE)</f>
        <v>13.636363636363635</v>
      </c>
      <c r="S58" s="327"/>
      <c r="T58" s="327"/>
      <c r="U58" s="327"/>
      <c r="V58" s="290"/>
      <c r="W58" s="290"/>
      <c r="X58" s="290"/>
      <c r="Y58" s="290"/>
      <c r="Z58" s="290"/>
      <c r="AA58" s="296"/>
      <c r="AB58" s="296"/>
      <c r="AC58" s="296"/>
      <c r="AD58" s="322"/>
      <c r="AE58" s="290"/>
      <c r="AF58" s="296"/>
      <c r="AG58" s="296"/>
      <c r="AH58" s="296"/>
      <c r="AI58" s="296"/>
      <c r="AJ58" s="296"/>
      <c r="AK58" s="296"/>
      <c r="AL58" s="316"/>
      <c r="AM58" s="316"/>
      <c r="AN58" s="316"/>
      <c r="AO58" s="316"/>
      <c r="AP58" s="319"/>
      <c r="AQ58" s="319"/>
      <c r="AR58" s="320"/>
      <c r="AS58" s="320"/>
      <c r="AT58" s="320"/>
      <c r="AU58" s="318"/>
      <c r="AV58" s="318"/>
      <c r="AW58" s="318"/>
      <c r="AX58" s="318"/>
      <c r="AY58" s="317"/>
      <c r="AZ58" s="317"/>
      <c r="BA58" s="317"/>
      <c r="BB58" s="317"/>
      <c r="BC58" s="316"/>
      <c r="BD58" s="316"/>
      <c r="BE58" s="316"/>
    </row>
    <row r="59" spans="1:57" x14ac:dyDescent="0.2">
      <c r="A59" s="9" t="s">
        <v>307</v>
      </c>
      <c r="B59" s="10" t="s">
        <v>308</v>
      </c>
      <c r="C59" s="234">
        <v>10</v>
      </c>
      <c r="D59" s="234">
        <f>VLOOKUP(A59,Hoja1!O:P,2,FALSE)</f>
        <v>4</v>
      </c>
      <c r="E59" s="268">
        <f>VLOOKUP(A59,Hoja1!Y:Z,2,FALSE)</f>
        <v>9</v>
      </c>
      <c r="F59" s="269">
        <f t="shared" si="5"/>
        <v>9</v>
      </c>
      <c r="G59" s="270">
        <f t="shared" ref="G59:G60" si="11">D59/C59</f>
        <v>0.4</v>
      </c>
      <c r="H59" s="236">
        <f>VLOOKUP(A59,Hoja1!Q:R,2,FALSE)</f>
        <v>1</v>
      </c>
      <c r="I59" s="272">
        <f t="shared" si="1"/>
        <v>0.9</v>
      </c>
      <c r="J59" s="317"/>
      <c r="K59" s="317"/>
      <c r="L59" s="272">
        <v>-33.333333333333336</v>
      </c>
      <c r="M59" s="270">
        <f t="shared" si="2"/>
        <v>-75</v>
      </c>
      <c r="N59" s="275"/>
      <c r="O59" s="274"/>
      <c r="P59" s="274">
        <f>VLOOKUP(A59,'[1]abandonos de 1 año'!$A$1:$C$65536,3,FALSE)/VLOOKUP(A59,'[1]TABLA MATRI 17-18'!$A$1:$B$65536,2,FALSE)*100</f>
        <v>23.076923076923077</v>
      </c>
      <c r="Q59" s="289">
        <v>15.384615384615385</v>
      </c>
      <c r="R59" s="289">
        <f>VLOOKUP(A59,Hoja1!A:G,7,FALSE)</f>
        <v>30</v>
      </c>
      <c r="S59" s="327"/>
      <c r="T59" s="327"/>
      <c r="U59" s="327"/>
      <c r="V59" s="290"/>
      <c r="W59" s="290"/>
      <c r="X59" s="290"/>
      <c r="Y59" s="290"/>
      <c r="Z59" s="290"/>
      <c r="AA59" s="296"/>
      <c r="AB59" s="296"/>
      <c r="AC59" s="296"/>
      <c r="AD59" s="322"/>
      <c r="AE59" s="290"/>
      <c r="AF59" s="296"/>
      <c r="AG59" s="296"/>
      <c r="AH59" s="296"/>
      <c r="AI59" s="296"/>
      <c r="AJ59" s="296"/>
      <c r="AK59" s="296"/>
      <c r="AL59" s="316"/>
      <c r="AM59" s="316"/>
      <c r="AN59" s="316"/>
      <c r="AO59" s="316"/>
      <c r="AP59" s="319"/>
      <c r="AQ59" s="319"/>
      <c r="AR59" s="320"/>
      <c r="AS59" s="320"/>
      <c r="AT59" s="320"/>
      <c r="AU59" s="318"/>
      <c r="AV59" s="318"/>
      <c r="AW59" s="318"/>
      <c r="AX59" s="318"/>
      <c r="AY59" s="317"/>
      <c r="AZ59" s="317"/>
      <c r="BA59" s="317"/>
      <c r="BB59" s="317"/>
      <c r="BC59" s="316"/>
      <c r="BD59" s="316"/>
      <c r="BE59" s="316"/>
    </row>
    <row r="60" spans="1:57" x14ac:dyDescent="0.2">
      <c r="A60" s="9" t="s">
        <v>309</v>
      </c>
      <c r="B60" s="10" t="s">
        <v>310</v>
      </c>
      <c r="C60" s="234">
        <v>13</v>
      </c>
      <c r="D60" s="234">
        <f>VLOOKUP(A60,Hoja1!O:P,2,FALSE)</f>
        <v>4</v>
      </c>
      <c r="E60" s="268">
        <f>VLOOKUP(A60,Hoja1!Y:Z,2,FALSE)</f>
        <v>6</v>
      </c>
      <c r="F60" s="269">
        <f t="shared" si="5"/>
        <v>6</v>
      </c>
      <c r="G60" s="270">
        <f t="shared" si="11"/>
        <v>0.30769230769230771</v>
      </c>
      <c r="H60" s="236">
        <f>VLOOKUP(A60,Hoja1!Q:R,2,FALSE)</f>
        <v>5</v>
      </c>
      <c r="I60" s="272">
        <f t="shared" si="1"/>
        <v>0.46153846153846156</v>
      </c>
      <c r="J60" s="317"/>
      <c r="K60" s="317"/>
      <c r="L60" s="272">
        <v>-50</v>
      </c>
      <c r="M60" s="270">
        <f t="shared" si="2"/>
        <v>25</v>
      </c>
      <c r="N60" s="274"/>
      <c r="O60" s="275"/>
      <c r="P60" s="275" t="s">
        <v>122</v>
      </c>
      <c r="Q60" s="289">
        <v>9.0909090909090917</v>
      </c>
      <c r="R60" s="289">
        <f>VLOOKUP(A60,Hoja1!A:G,7,FALSE)</f>
        <v>4.5454545454545459</v>
      </c>
      <c r="S60" s="327"/>
      <c r="T60" s="327"/>
      <c r="U60" s="327"/>
      <c r="V60" s="290"/>
      <c r="W60" s="290"/>
      <c r="X60" s="290"/>
      <c r="Y60" s="290"/>
      <c r="Z60" s="290"/>
      <c r="AA60" s="296"/>
      <c r="AB60" s="296"/>
      <c r="AC60" s="296"/>
      <c r="AD60" s="322"/>
      <c r="AE60" s="290"/>
      <c r="AF60" s="296"/>
      <c r="AG60" s="296"/>
      <c r="AH60" s="296"/>
      <c r="AI60" s="296"/>
      <c r="AJ60" s="296"/>
      <c r="AK60" s="296"/>
      <c r="AL60" s="316"/>
      <c r="AM60" s="316"/>
      <c r="AN60" s="316"/>
      <c r="AO60" s="316"/>
      <c r="AP60" s="319"/>
      <c r="AQ60" s="319"/>
      <c r="AR60" s="320"/>
      <c r="AS60" s="320"/>
      <c r="AT60" s="320"/>
      <c r="AU60" s="318"/>
      <c r="AV60" s="318"/>
      <c r="AW60" s="318"/>
      <c r="AX60" s="318"/>
      <c r="AY60" s="317"/>
      <c r="AZ60" s="317"/>
      <c r="BA60" s="317"/>
      <c r="BB60" s="317"/>
      <c r="BC60" s="316"/>
      <c r="BD60" s="316"/>
      <c r="BE60" s="316"/>
    </row>
    <row r="61" spans="1:57" x14ac:dyDescent="0.2">
      <c r="A61" s="9" t="s">
        <v>118</v>
      </c>
      <c r="B61" s="10" t="s">
        <v>117</v>
      </c>
      <c r="C61" s="234" t="s">
        <v>122</v>
      </c>
      <c r="D61" s="234" t="s">
        <v>122</v>
      </c>
      <c r="E61" s="271" t="s">
        <v>122</v>
      </c>
      <c r="F61" s="269" t="str">
        <f t="shared" si="5"/>
        <v>-</v>
      </c>
      <c r="G61" s="270" t="s">
        <v>122</v>
      </c>
      <c r="H61" s="236" t="s">
        <v>122</v>
      </c>
      <c r="I61" s="272" t="s">
        <v>122</v>
      </c>
      <c r="J61" s="317"/>
      <c r="K61" s="317"/>
      <c r="L61" s="272" t="s">
        <v>122</v>
      </c>
      <c r="M61" s="273" t="s">
        <v>122</v>
      </c>
      <c r="N61" s="275"/>
      <c r="O61" s="275"/>
      <c r="P61" s="275" t="s">
        <v>122</v>
      </c>
      <c r="Q61" s="274" t="s">
        <v>122</v>
      </c>
      <c r="R61" s="275" t="s">
        <v>122</v>
      </c>
      <c r="S61" s="327"/>
      <c r="T61" s="327"/>
      <c r="U61" s="327"/>
      <c r="V61" s="290"/>
      <c r="W61" s="290"/>
      <c r="X61" s="290"/>
      <c r="Y61" s="290"/>
      <c r="Z61" s="290"/>
      <c r="AA61" s="296"/>
      <c r="AB61" s="296"/>
      <c r="AC61" s="296"/>
      <c r="AD61" s="322"/>
      <c r="AE61" s="290"/>
      <c r="AF61" s="296"/>
      <c r="AG61" s="296"/>
      <c r="AH61" s="296"/>
      <c r="AI61" s="296"/>
      <c r="AJ61" s="296"/>
      <c r="AK61" s="296"/>
      <c r="AL61" s="316"/>
      <c r="AM61" s="316"/>
      <c r="AN61" s="316"/>
      <c r="AO61" s="316"/>
      <c r="AP61" s="319"/>
      <c r="AQ61" s="319"/>
      <c r="AR61" s="320"/>
      <c r="AS61" s="320"/>
      <c r="AT61" s="320"/>
      <c r="AU61" s="318"/>
      <c r="AV61" s="318"/>
      <c r="AW61" s="318"/>
      <c r="AX61" s="318"/>
      <c r="AY61" s="317"/>
      <c r="AZ61" s="317"/>
      <c r="BA61" s="317"/>
      <c r="BB61" s="317"/>
      <c r="BC61" s="316"/>
      <c r="BD61" s="316"/>
      <c r="BE61" s="316"/>
    </row>
    <row r="62" spans="1:57" x14ac:dyDescent="0.2">
      <c r="A62" s="9" t="s">
        <v>254</v>
      </c>
      <c r="B62" s="10" t="s">
        <v>255</v>
      </c>
      <c r="C62" s="234" t="s">
        <v>122</v>
      </c>
      <c r="D62" s="234" t="s">
        <v>122</v>
      </c>
      <c r="E62" s="271" t="s">
        <v>122</v>
      </c>
      <c r="F62" s="269" t="str">
        <f t="shared" si="5"/>
        <v>-</v>
      </c>
      <c r="G62" s="270" t="s">
        <v>122</v>
      </c>
      <c r="H62" s="236" t="s">
        <v>122</v>
      </c>
      <c r="I62" s="272" t="s">
        <v>122</v>
      </c>
      <c r="J62" s="317"/>
      <c r="K62" s="317"/>
      <c r="L62" s="272" t="s">
        <v>122</v>
      </c>
      <c r="M62" s="273" t="s">
        <v>122</v>
      </c>
      <c r="N62" s="275"/>
      <c r="O62" s="275"/>
      <c r="P62" s="275" t="s">
        <v>122</v>
      </c>
      <c r="Q62" s="274" t="s">
        <v>122</v>
      </c>
      <c r="R62" s="275" t="s">
        <v>122</v>
      </c>
      <c r="S62" s="327"/>
      <c r="T62" s="327"/>
      <c r="U62" s="327"/>
      <c r="V62" s="290"/>
      <c r="W62" s="290"/>
      <c r="X62" s="290"/>
      <c r="Y62" s="290"/>
      <c r="Z62" s="290"/>
      <c r="AA62" s="296"/>
      <c r="AB62" s="296"/>
      <c r="AC62" s="296"/>
      <c r="AD62" s="322"/>
      <c r="AE62" s="290"/>
      <c r="AF62" s="296"/>
      <c r="AG62" s="296"/>
      <c r="AH62" s="296"/>
      <c r="AI62" s="296"/>
      <c r="AJ62" s="296"/>
      <c r="AK62" s="296"/>
      <c r="AL62" s="316"/>
      <c r="AM62" s="316"/>
      <c r="AN62" s="316"/>
      <c r="AO62" s="316"/>
      <c r="AP62" s="319"/>
      <c r="AQ62" s="319"/>
      <c r="AR62" s="320"/>
      <c r="AS62" s="320"/>
      <c r="AT62" s="320"/>
      <c r="AU62" s="318"/>
      <c r="AV62" s="318"/>
      <c r="AW62" s="318"/>
      <c r="AX62" s="318"/>
      <c r="AY62" s="317"/>
      <c r="AZ62" s="317"/>
      <c r="BA62" s="317"/>
      <c r="BB62" s="317"/>
      <c r="BC62" s="316"/>
      <c r="BD62" s="316"/>
      <c r="BE62" s="316"/>
    </row>
    <row r="63" spans="1:57" x14ac:dyDescent="0.2">
      <c r="A63" s="9" t="s">
        <v>311</v>
      </c>
      <c r="B63" s="10" t="s">
        <v>117</v>
      </c>
      <c r="C63" s="234">
        <v>10</v>
      </c>
      <c r="D63" s="234">
        <f>VLOOKUP(A63,Hoja1!O:P,2,FALSE)</f>
        <v>6</v>
      </c>
      <c r="E63" s="268">
        <f>VLOOKUP(A63,Hoja1!Y:Z,2,FALSE)</f>
        <v>11</v>
      </c>
      <c r="F63" s="269">
        <f t="shared" si="5"/>
        <v>11</v>
      </c>
      <c r="G63" s="270">
        <f>D63/C63</f>
        <v>0.6</v>
      </c>
      <c r="H63" s="236">
        <f>VLOOKUP(A63,Hoja1!Q:R,2,FALSE)</f>
        <v>2</v>
      </c>
      <c r="I63" s="272">
        <f>F63/C63</f>
        <v>1.1000000000000001</v>
      </c>
      <c r="J63" s="317"/>
      <c r="K63" s="317"/>
      <c r="L63" s="272">
        <v>-50</v>
      </c>
      <c r="M63" s="270">
        <f t="shared" si="2"/>
        <v>-66.666666666666671</v>
      </c>
      <c r="N63" s="274"/>
      <c r="O63" s="274"/>
      <c r="P63" s="274">
        <f>VLOOKUP(A63,'[1]abandonos de 1 año'!$A$1:$C$65536,3,FALSE)/VLOOKUP(A63,'[1]TABLA MATRI 17-18'!$A$1:$B$65536,2,FALSE)*100</f>
        <v>21.621621621621621</v>
      </c>
      <c r="Q63" s="289">
        <v>34.375</v>
      </c>
      <c r="R63" s="289">
        <f>VLOOKUP(A63,Hoja1!A:G,7,FALSE)</f>
        <v>54.166666666666664</v>
      </c>
      <c r="S63" s="327"/>
      <c r="T63" s="327"/>
      <c r="U63" s="327"/>
      <c r="V63" s="290"/>
      <c r="W63" s="290"/>
      <c r="X63" s="290"/>
      <c r="Y63" s="290"/>
      <c r="Z63" s="290"/>
      <c r="AA63" s="296"/>
      <c r="AB63" s="296"/>
      <c r="AC63" s="296"/>
      <c r="AD63" s="322"/>
      <c r="AE63" s="290"/>
      <c r="AF63" s="296"/>
      <c r="AG63" s="296"/>
      <c r="AH63" s="296"/>
      <c r="AI63" s="296"/>
      <c r="AJ63" s="296"/>
      <c r="AK63" s="296"/>
      <c r="AL63" s="316"/>
      <c r="AM63" s="316"/>
      <c r="AN63" s="316"/>
      <c r="AO63" s="316"/>
      <c r="AP63" s="319"/>
      <c r="AQ63" s="319"/>
      <c r="AR63" s="320"/>
      <c r="AS63" s="320"/>
      <c r="AT63" s="320"/>
      <c r="AU63" s="318"/>
      <c r="AV63" s="318"/>
      <c r="AW63" s="318"/>
      <c r="AX63" s="318"/>
      <c r="AY63" s="317"/>
      <c r="AZ63" s="317"/>
      <c r="BA63" s="317"/>
      <c r="BB63" s="317"/>
      <c r="BC63" s="316"/>
      <c r="BD63" s="316"/>
      <c r="BE63" s="316"/>
    </row>
    <row r="64" spans="1:57" x14ac:dyDescent="0.2">
      <c r="A64" s="33"/>
      <c r="B64" s="33"/>
      <c r="C64" s="34"/>
      <c r="D64" s="34"/>
      <c r="E64" s="35"/>
      <c r="F64" s="36"/>
      <c r="G64" s="37"/>
      <c r="H64" s="38"/>
      <c r="I64" s="39"/>
      <c r="J64" s="40"/>
      <c r="K64" s="39"/>
      <c r="L64"/>
      <c r="M64" s="41"/>
      <c r="N64" s="42"/>
      <c r="O64" s="42"/>
      <c r="P64" s="42"/>
      <c r="Q64" s="42"/>
      <c r="R64" s="40"/>
      <c r="S64" s="40"/>
      <c r="T64" s="40"/>
      <c r="U64" s="40"/>
      <c r="V64" s="40"/>
      <c r="W64" s="40"/>
      <c r="X64" s="39"/>
      <c r="Y64" s="39"/>
      <c r="Z64" s="39"/>
      <c r="AA64" s="39"/>
      <c r="AB64" s="39"/>
      <c r="AC64" s="39"/>
      <c r="AD64" s="39"/>
      <c r="AE64" s="1"/>
      <c r="AF64" s="1"/>
      <c r="AG64" s="1"/>
      <c r="AH64" s="39"/>
      <c r="AI64" s="38"/>
      <c r="AJ64" s="39"/>
      <c r="AK64" s="43"/>
      <c r="AL64" s="40"/>
      <c r="AM64" s="40"/>
      <c r="AN64" s="40"/>
      <c r="AO64" s="40"/>
      <c r="AP64" s="40"/>
      <c r="AQ64" s="40"/>
      <c r="AR64" s="40"/>
      <c r="AS64" s="1"/>
      <c r="AT64" s="1"/>
      <c r="AU64" s="40"/>
      <c r="AV64" s="40"/>
      <c r="AW64" s="40"/>
      <c r="AX64" s="40"/>
      <c r="AY64" s="40"/>
      <c r="AZ64" s="40"/>
      <c r="BA64" s="40"/>
      <c r="BB64" s="40"/>
      <c r="BC64" s="40"/>
      <c r="BD64" s="40"/>
      <c r="BE64" s="40"/>
    </row>
    <row r="65" spans="1:57" x14ac:dyDescent="0.2">
      <c r="A65" s="105" t="s">
        <v>236</v>
      </c>
      <c r="B65" s="33"/>
      <c r="C65" s="34"/>
      <c r="D65" s="45"/>
      <c r="E65" s="35"/>
      <c r="F65" s="36"/>
      <c r="G65" s="37"/>
      <c r="H65" s="38"/>
      <c r="I65" s="47"/>
      <c r="J65" s="40"/>
      <c r="K65" s="40"/>
      <c r="L65" s="39"/>
      <c r="M65" s="41"/>
      <c r="N65" s="46"/>
      <c r="O65" s="42"/>
      <c r="P65" s="42"/>
      <c r="Q65" s="42"/>
      <c r="R65" s="40"/>
      <c r="S65" s="44"/>
      <c r="T65" s="44"/>
      <c r="U65" s="44"/>
      <c r="V65" s="44"/>
      <c r="W65" s="44"/>
      <c r="X65" s="44"/>
      <c r="Y65" s="44"/>
      <c r="Z65" s="44"/>
      <c r="AA65" s="44"/>
      <c r="AB65" s="44"/>
      <c r="AC65" s="44"/>
      <c r="AD65" s="44"/>
      <c r="AE65" s="1"/>
      <c r="AF65" s="1"/>
      <c r="AG65" s="1"/>
      <c r="AH65" s="44"/>
      <c r="AI65" s="1"/>
      <c r="AJ65" s="44"/>
      <c r="AK65" s="1"/>
      <c r="AL65" s="44"/>
      <c r="AM65" s="44"/>
      <c r="AN65" s="44"/>
      <c r="AO65" s="44"/>
      <c r="AP65" s="44"/>
      <c r="AQ65" s="44"/>
      <c r="AR65" s="44"/>
      <c r="AS65" s="1"/>
      <c r="AT65" s="1"/>
      <c r="AU65" s="40"/>
      <c r="AV65" s="40"/>
      <c r="AW65" s="40"/>
      <c r="AX65" s="40"/>
      <c r="AY65" s="44"/>
      <c r="AZ65" s="44"/>
      <c r="BA65" s="44"/>
      <c r="BB65" s="44"/>
      <c r="BC65" s="44"/>
      <c r="BD65" s="44"/>
      <c r="BE65" s="44"/>
    </row>
    <row r="66" spans="1:57" x14ac:dyDescent="0.2">
      <c r="A66" s="163" t="s">
        <v>629</v>
      </c>
      <c r="B66" s="33"/>
      <c r="C66" s="34"/>
      <c r="D66" s="45"/>
      <c r="E66" s="35"/>
      <c r="F66" s="36"/>
      <c r="G66" s="37"/>
      <c r="H66" s="38"/>
      <c r="I66" s="47"/>
      <c r="J66" s="40"/>
      <c r="K66" s="40"/>
      <c r="L66" s="40"/>
      <c r="M66" s="41"/>
      <c r="N66" s="46"/>
      <c r="O66" s="42"/>
      <c r="P66" s="42"/>
      <c r="Q66" s="42"/>
      <c r="R66" s="40"/>
      <c r="S66" s="44"/>
      <c r="T66" s="44"/>
      <c r="U66" s="44"/>
      <c r="V66" s="44"/>
      <c r="W66" s="44"/>
      <c r="X66" s="44"/>
      <c r="Y66" s="44"/>
      <c r="Z66" s="44"/>
      <c r="AA66" s="44"/>
      <c r="AB66" s="44"/>
      <c r="AC66" s="44"/>
      <c r="AD66" s="44"/>
      <c r="AE66" s="1"/>
      <c r="AF66" s="1"/>
      <c r="AG66" s="1"/>
      <c r="AH66" s="44"/>
      <c r="AI66" s="1"/>
      <c r="AJ66" s="44"/>
      <c r="AK66" s="1"/>
      <c r="AL66" s="44"/>
      <c r="AM66" s="44"/>
      <c r="AN66" s="44"/>
      <c r="AO66" s="44"/>
      <c r="AP66" s="44"/>
      <c r="AQ66" s="44"/>
      <c r="AR66" s="44"/>
      <c r="AS66" s="1"/>
      <c r="AT66" s="1"/>
      <c r="AU66" s="40"/>
      <c r="AV66" s="40"/>
      <c r="AW66" s="40"/>
      <c r="AX66" s="40"/>
      <c r="AY66" s="44"/>
      <c r="AZ66" s="44"/>
      <c r="BA66" s="44"/>
      <c r="BB66" s="44"/>
      <c r="BC66" s="44"/>
      <c r="BD66" s="44"/>
      <c r="BE66" s="44"/>
    </row>
    <row r="67" spans="1:57" x14ac:dyDescent="0.2">
      <c r="A67" s="105" t="s">
        <v>119</v>
      </c>
      <c r="B67" s="33"/>
      <c r="C67" s="34"/>
      <c r="D67" s="45"/>
      <c r="E67" s="35"/>
      <c r="F67" s="36"/>
      <c r="G67" s="37"/>
      <c r="H67" s="38"/>
      <c r="I67" s="47"/>
      <c r="J67" s="40"/>
      <c r="K67" s="40"/>
      <c r="L67" s="40"/>
      <c r="M67" s="41"/>
      <c r="N67" s="46"/>
      <c r="O67" s="42"/>
      <c r="P67" s="42"/>
      <c r="Q67" s="42"/>
      <c r="R67" s="40"/>
      <c r="S67" s="44"/>
      <c r="T67" s="44"/>
      <c r="U67" s="44"/>
      <c r="V67" s="44"/>
      <c r="W67" s="44"/>
      <c r="X67" s="44"/>
      <c r="Y67" s="44"/>
      <c r="Z67" s="44"/>
      <c r="AA67" s="44"/>
      <c r="AB67" s="44"/>
      <c r="AC67" s="44"/>
      <c r="AD67" s="44"/>
      <c r="AE67" s="1"/>
      <c r="AF67" s="1"/>
      <c r="AG67" s="1"/>
      <c r="AH67" s="44"/>
      <c r="AI67" s="1"/>
      <c r="AJ67" s="44"/>
      <c r="AK67" s="1"/>
      <c r="AL67" s="44"/>
      <c r="AM67" s="44"/>
      <c r="AN67" s="44"/>
      <c r="AO67" s="44"/>
      <c r="AP67" s="44"/>
      <c r="AQ67" s="44"/>
      <c r="AR67" s="44"/>
      <c r="AS67" s="1"/>
      <c r="AT67" s="1"/>
      <c r="AU67" s="40"/>
      <c r="AV67" s="40"/>
      <c r="AW67" s="40"/>
      <c r="AX67" s="40"/>
      <c r="AY67" s="44"/>
      <c r="AZ67" s="44"/>
      <c r="BA67" s="48"/>
      <c r="BB67" s="44"/>
      <c r="BC67" s="44"/>
      <c r="BD67" s="44"/>
      <c r="BE67" s="44"/>
    </row>
    <row r="68" spans="1:57" s="118" customFormat="1" ht="48.75" customHeight="1" x14ac:dyDescent="0.2">
      <c r="A68" s="107"/>
      <c r="B68" s="125" t="s">
        <v>512</v>
      </c>
      <c r="C68" s="129" t="s">
        <v>221</v>
      </c>
      <c r="D68" s="129" t="s">
        <v>222</v>
      </c>
      <c r="E68" s="108"/>
      <c r="F68" s="109"/>
      <c r="G68" s="110"/>
      <c r="H68" s="111"/>
      <c r="I68" s="112"/>
      <c r="J68" s="113"/>
      <c r="K68" s="114"/>
      <c r="L68" s="40"/>
      <c r="M68" s="115"/>
      <c r="N68" s="116"/>
      <c r="O68" s="116"/>
      <c r="P68" s="116"/>
      <c r="Q68" s="116"/>
      <c r="R68" s="113"/>
      <c r="S68" s="113"/>
      <c r="T68" s="113"/>
      <c r="U68" s="113"/>
      <c r="V68" s="113"/>
      <c r="W68" s="113"/>
      <c r="X68" s="117"/>
      <c r="Y68" s="114"/>
      <c r="Z68" s="114"/>
      <c r="AA68" s="114"/>
      <c r="AB68" s="114"/>
      <c r="AC68" s="114"/>
      <c r="AD68" s="114"/>
      <c r="AH68" s="117"/>
      <c r="AJ68" s="114"/>
      <c r="AK68" s="119"/>
      <c r="AL68" s="113"/>
      <c r="AM68" s="113"/>
      <c r="AN68" s="113"/>
      <c r="AO68" s="113"/>
      <c r="AP68" s="113"/>
      <c r="AQ68" s="113"/>
      <c r="AR68" s="113"/>
      <c r="AU68" s="113"/>
      <c r="AV68" s="113"/>
      <c r="AW68" s="113"/>
      <c r="AX68" s="113"/>
      <c r="AY68" s="113"/>
      <c r="AZ68" s="113"/>
      <c r="BA68" s="113"/>
      <c r="BB68" s="113"/>
      <c r="BC68" s="113"/>
      <c r="BD68" s="113"/>
      <c r="BE68" s="113"/>
    </row>
    <row r="69" spans="1:57" s="118" customFormat="1" ht="21" customHeight="1" x14ac:dyDescent="0.2">
      <c r="A69" s="107"/>
      <c r="B69" s="197" t="s">
        <v>292</v>
      </c>
      <c r="C69" s="120" t="s">
        <v>228</v>
      </c>
      <c r="D69" s="120" t="s">
        <v>230</v>
      </c>
      <c r="E69" s="121" t="s">
        <v>239</v>
      </c>
      <c r="F69" s="109"/>
      <c r="G69" s="110"/>
      <c r="H69" s="111"/>
      <c r="I69" s="112"/>
      <c r="J69" s="113"/>
      <c r="K69" s="114"/>
      <c r="L69" s="114"/>
      <c r="M69" s="115"/>
      <c r="N69" s="116"/>
      <c r="O69" s="116"/>
      <c r="P69" s="116"/>
      <c r="Q69" s="116"/>
      <c r="R69" s="113"/>
      <c r="S69" s="113"/>
      <c r="T69" s="113"/>
      <c r="U69" s="113"/>
      <c r="V69" s="113"/>
      <c r="W69" s="113"/>
      <c r="X69" s="117"/>
      <c r="Y69" s="114"/>
      <c r="Z69" s="114"/>
      <c r="AA69" s="114"/>
      <c r="AB69" s="114"/>
      <c r="AC69" s="114"/>
      <c r="AD69" s="114"/>
      <c r="AH69" s="117"/>
      <c r="AJ69" s="114"/>
      <c r="AK69" s="119"/>
      <c r="AL69" s="113"/>
      <c r="AM69" s="113"/>
      <c r="AN69" s="113"/>
      <c r="AO69" s="113"/>
      <c r="AP69" s="113"/>
      <c r="AQ69" s="113"/>
      <c r="AR69" s="113"/>
      <c r="AU69" s="113"/>
      <c r="AV69" s="113"/>
      <c r="AW69" s="113"/>
      <c r="AX69" s="113"/>
      <c r="AY69" s="113"/>
      <c r="AZ69" s="113"/>
      <c r="BA69" s="113"/>
      <c r="BB69" s="113"/>
      <c r="BC69" s="113"/>
      <c r="BD69" s="113"/>
      <c r="BE69" s="113"/>
    </row>
    <row r="70" spans="1:57" s="118" customFormat="1" ht="21" customHeight="1" x14ac:dyDescent="0.2">
      <c r="A70" s="107"/>
      <c r="B70" s="199" t="s">
        <v>460</v>
      </c>
      <c r="C70" s="120" t="s">
        <v>455</v>
      </c>
      <c r="D70" s="120"/>
      <c r="E70" s="121"/>
      <c r="F70" s="109"/>
      <c r="G70" s="110"/>
      <c r="H70" s="111"/>
      <c r="I70" s="112"/>
      <c r="J70" s="113"/>
      <c r="K70" s="114"/>
      <c r="L70" s="114"/>
      <c r="M70" s="115"/>
      <c r="N70" s="116"/>
      <c r="O70" s="116"/>
      <c r="P70" s="116"/>
      <c r="Q70" s="116"/>
      <c r="R70" s="113"/>
      <c r="S70" s="113"/>
      <c r="T70" s="113"/>
      <c r="U70" s="113"/>
      <c r="V70" s="113"/>
      <c r="W70" s="113"/>
      <c r="X70" s="117"/>
      <c r="Y70" s="114"/>
      <c r="Z70" s="114"/>
      <c r="AA70" s="114"/>
      <c r="AB70" s="114"/>
      <c r="AC70" s="114"/>
      <c r="AD70" s="114"/>
      <c r="AH70" s="117"/>
      <c r="AJ70" s="114"/>
      <c r="AK70" s="119"/>
      <c r="AL70" s="113"/>
      <c r="AM70" s="113"/>
      <c r="AN70" s="113"/>
      <c r="AO70" s="113"/>
      <c r="AP70" s="113"/>
      <c r="AQ70" s="113"/>
      <c r="AR70" s="113"/>
      <c r="AU70" s="113"/>
      <c r="AV70" s="113"/>
      <c r="AW70" s="113"/>
      <c r="AX70" s="113"/>
      <c r="AY70" s="113"/>
      <c r="AZ70" s="113"/>
      <c r="BA70" s="113"/>
      <c r="BB70" s="113"/>
      <c r="BC70" s="113"/>
      <c r="BD70" s="113"/>
      <c r="BE70" s="113"/>
    </row>
    <row r="71" spans="1:57" s="118" customFormat="1" ht="21.75" customHeight="1" x14ac:dyDescent="0.2">
      <c r="A71" s="107"/>
      <c r="B71" s="122" t="s">
        <v>123</v>
      </c>
      <c r="C71" s="123"/>
      <c r="D71" s="123"/>
      <c r="E71" s="108"/>
      <c r="F71" s="109"/>
      <c r="G71" s="110"/>
      <c r="H71" s="111"/>
      <c r="I71" s="112"/>
      <c r="J71" s="113"/>
      <c r="K71" s="114"/>
      <c r="L71" s="114"/>
      <c r="M71" s="115"/>
      <c r="N71" s="116"/>
      <c r="O71" s="116"/>
      <c r="P71" s="116"/>
      <c r="Q71" s="116"/>
      <c r="R71" s="113"/>
      <c r="S71" s="113"/>
      <c r="T71" s="113"/>
      <c r="U71" s="113"/>
      <c r="V71" s="113"/>
      <c r="W71" s="113"/>
      <c r="X71" s="117"/>
      <c r="Y71" s="114"/>
      <c r="Z71" s="114"/>
      <c r="AA71" s="114"/>
      <c r="AB71" s="114"/>
      <c r="AC71" s="114"/>
      <c r="AD71" s="114"/>
      <c r="AH71" s="117"/>
      <c r="AJ71" s="114"/>
      <c r="AK71" s="119"/>
      <c r="AL71" s="113"/>
      <c r="AM71" s="113"/>
      <c r="AN71" s="113"/>
      <c r="AO71" s="113"/>
      <c r="AP71" s="113"/>
      <c r="AQ71" s="113"/>
      <c r="AR71" s="113"/>
      <c r="AU71" s="113"/>
      <c r="AV71" s="113"/>
      <c r="AW71" s="113"/>
      <c r="AX71" s="113"/>
      <c r="AY71" s="113"/>
      <c r="AZ71" s="113"/>
      <c r="BA71" s="113"/>
      <c r="BB71" s="113"/>
      <c r="BC71" s="113"/>
      <c r="BD71" s="113"/>
      <c r="BE71" s="113"/>
    </row>
    <row r="72" spans="1:57" s="118" customFormat="1" ht="20.25" customHeight="1" x14ac:dyDescent="0.2">
      <c r="A72" s="107"/>
      <c r="B72" s="122" t="s">
        <v>263</v>
      </c>
      <c r="C72" s="124"/>
      <c r="D72" s="124"/>
      <c r="E72" s="108"/>
      <c r="F72" s="109"/>
      <c r="G72" s="110"/>
      <c r="H72" s="111"/>
      <c r="I72" s="112"/>
      <c r="J72" s="113"/>
      <c r="K72" s="114"/>
      <c r="L72" s="114"/>
      <c r="M72" s="115"/>
      <c r="N72" s="116"/>
      <c r="O72" s="116"/>
      <c r="P72" s="116"/>
      <c r="Q72" s="116"/>
      <c r="R72" s="113"/>
      <c r="S72" s="113"/>
      <c r="T72" s="113"/>
      <c r="U72" s="113"/>
      <c r="V72" s="113"/>
      <c r="W72" s="113"/>
      <c r="X72" s="117"/>
      <c r="Y72" s="114"/>
      <c r="Z72" s="114"/>
      <c r="AA72" s="114"/>
      <c r="AB72" s="114"/>
      <c r="AC72" s="114"/>
      <c r="AD72" s="114"/>
      <c r="AH72" s="117"/>
      <c r="AJ72" s="117"/>
      <c r="AL72" s="113"/>
      <c r="AM72" s="113"/>
      <c r="AN72" s="113"/>
      <c r="AO72" s="113"/>
      <c r="AP72" s="113"/>
      <c r="AQ72" s="113"/>
      <c r="AR72" s="113"/>
      <c r="AU72" s="113"/>
      <c r="AV72" s="113"/>
      <c r="AW72" s="113"/>
      <c r="AX72" s="113"/>
      <c r="AY72" s="113"/>
      <c r="AZ72" s="113"/>
      <c r="BA72" s="113"/>
      <c r="BB72" s="113"/>
      <c r="BC72" s="113"/>
      <c r="BD72" s="113"/>
      <c r="BE72" s="113"/>
    </row>
    <row r="73" spans="1:57" s="118" customFormat="1" ht="36" customHeight="1" x14ac:dyDescent="0.2">
      <c r="A73" s="107"/>
      <c r="B73" s="125" t="s">
        <v>366</v>
      </c>
      <c r="C73" s="123"/>
      <c r="D73" s="123"/>
      <c r="E73" s="108"/>
      <c r="F73" s="109"/>
      <c r="G73" s="110"/>
      <c r="H73" s="111"/>
      <c r="I73" s="112"/>
      <c r="J73" s="113"/>
      <c r="K73" s="114"/>
      <c r="L73" s="114"/>
      <c r="M73" s="115"/>
      <c r="N73" s="116"/>
      <c r="O73" s="116"/>
      <c r="P73" s="116"/>
      <c r="Q73" s="116"/>
      <c r="R73" s="113"/>
      <c r="S73" s="113"/>
      <c r="T73" s="113"/>
      <c r="U73" s="113"/>
      <c r="V73" s="113"/>
      <c r="W73" s="113"/>
      <c r="X73" s="117"/>
      <c r="Y73" s="114"/>
      <c r="Z73" s="114"/>
      <c r="AA73" s="114"/>
      <c r="AB73" s="114"/>
      <c r="AC73" s="114"/>
      <c r="AD73" s="114"/>
      <c r="AH73" s="117"/>
      <c r="AJ73" s="114"/>
      <c r="AK73" s="119"/>
      <c r="AL73" s="113"/>
      <c r="AM73" s="113"/>
      <c r="AN73" s="113"/>
      <c r="AO73" s="113"/>
      <c r="AP73" s="113"/>
      <c r="AQ73" s="113"/>
      <c r="AR73" s="113"/>
      <c r="AU73" s="113"/>
      <c r="AV73" s="113"/>
      <c r="AW73" s="113"/>
      <c r="AX73" s="113"/>
      <c r="AY73" s="113"/>
      <c r="AZ73" s="113"/>
      <c r="BA73" s="113"/>
      <c r="BB73" s="113"/>
      <c r="BC73" s="113"/>
      <c r="BD73" s="113"/>
      <c r="BE73" s="113"/>
    </row>
    <row r="74" spans="1:57" s="118" customFormat="1" ht="83.25" customHeight="1" x14ac:dyDescent="0.2">
      <c r="A74" s="107"/>
      <c r="B74" s="122" t="s">
        <v>605</v>
      </c>
      <c r="C74" s="84" t="s">
        <v>606</v>
      </c>
      <c r="D74" s="123"/>
      <c r="E74" s="108"/>
      <c r="F74" s="109"/>
      <c r="G74" s="110"/>
      <c r="H74" s="111"/>
      <c r="I74" s="112"/>
      <c r="J74" s="113"/>
      <c r="K74" s="114"/>
      <c r="L74" s="114"/>
      <c r="M74" s="115"/>
      <c r="N74" s="116"/>
      <c r="O74" s="116"/>
      <c r="P74" s="116"/>
      <c r="Q74" s="116"/>
      <c r="R74" s="113"/>
      <c r="S74" s="113"/>
      <c r="T74" s="113"/>
      <c r="U74" s="113"/>
      <c r="V74" s="113"/>
      <c r="W74" s="113"/>
      <c r="X74" s="117"/>
      <c r="Y74" s="114"/>
      <c r="Z74" s="114"/>
      <c r="AA74" s="114"/>
      <c r="AB74" s="114"/>
      <c r="AC74" s="114"/>
      <c r="AD74" s="114"/>
      <c r="AH74" s="117"/>
      <c r="AJ74" s="114"/>
      <c r="AK74" s="119"/>
      <c r="AL74" s="113"/>
      <c r="AM74" s="113"/>
      <c r="AN74" s="113"/>
      <c r="AO74" s="113"/>
      <c r="AP74" s="113"/>
      <c r="AQ74" s="113"/>
      <c r="AR74" s="113"/>
      <c r="AU74" s="113"/>
      <c r="AV74" s="113"/>
      <c r="AW74" s="113"/>
      <c r="AX74" s="113"/>
      <c r="AY74" s="113"/>
      <c r="AZ74" s="113"/>
      <c r="BA74" s="113"/>
      <c r="BB74" s="113"/>
      <c r="BC74" s="113"/>
      <c r="BD74" s="113"/>
      <c r="BE74" s="113"/>
    </row>
    <row r="75" spans="1:57" s="118" customFormat="1" ht="30" customHeight="1" x14ac:dyDescent="0.2">
      <c r="A75" s="107"/>
      <c r="B75" s="122" t="s">
        <v>232</v>
      </c>
      <c r="C75" s="123"/>
      <c r="D75" s="123"/>
      <c r="E75" s="108"/>
      <c r="F75" s="109"/>
      <c r="G75" s="110"/>
      <c r="H75" s="111"/>
      <c r="I75" s="112"/>
      <c r="J75" s="113"/>
      <c r="K75" s="114"/>
      <c r="L75" s="114"/>
      <c r="M75" s="115"/>
      <c r="N75" s="116"/>
      <c r="O75" s="116"/>
      <c r="P75" s="116"/>
      <c r="Q75" s="116"/>
      <c r="R75" s="113"/>
      <c r="S75" s="113"/>
      <c r="T75" s="113"/>
      <c r="U75" s="113"/>
      <c r="V75" s="113"/>
      <c r="W75" s="113"/>
      <c r="X75" s="117"/>
      <c r="Y75" s="114"/>
      <c r="Z75" s="114"/>
      <c r="AA75" s="114"/>
      <c r="AB75" s="114"/>
      <c r="AC75" s="114"/>
      <c r="AD75" s="114"/>
      <c r="AH75" s="117"/>
      <c r="AJ75" s="114"/>
      <c r="AK75" s="119"/>
      <c r="AL75" s="113"/>
      <c r="AM75" s="113"/>
      <c r="AN75" s="113"/>
      <c r="AO75" s="113"/>
      <c r="AP75" s="113"/>
      <c r="AQ75" s="113"/>
      <c r="AR75" s="113"/>
      <c r="AU75" s="113"/>
      <c r="AV75" s="113"/>
      <c r="AW75" s="113"/>
      <c r="AX75" s="113"/>
      <c r="AY75" s="113"/>
      <c r="AZ75" s="113"/>
      <c r="BA75" s="113"/>
      <c r="BB75" s="113"/>
      <c r="BC75" s="113"/>
      <c r="BD75" s="113"/>
      <c r="BE75" s="113"/>
    </row>
    <row r="76" spans="1:57" s="118" customFormat="1" ht="32.25" customHeight="1" x14ac:dyDescent="0.2">
      <c r="A76" s="107"/>
      <c r="B76" s="196" t="s">
        <v>510</v>
      </c>
      <c r="C76" s="123"/>
      <c r="D76" s="123"/>
      <c r="E76" s="108"/>
      <c r="F76" s="109"/>
      <c r="G76" s="110"/>
      <c r="H76" s="111"/>
      <c r="I76" s="112"/>
      <c r="J76" s="113"/>
      <c r="K76" s="114"/>
      <c r="L76" s="114"/>
      <c r="M76" s="115"/>
      <c r="N76" s="116"/>
      <c r="O76" s="116"/>
      <c r="P76" s="116"/>
      <c r="Q76" s="116"/>
      <c r="R76" s="113"/>
      <c r="S76" s="113"/>
      <c r="T76" s="113"/>
      <c r="U76" s="113"/>
      <c r="V76" s="113"/>
      <c r="W76" s="113"/>
      <c r="X76" s="117"/>
      <c r="Y76" s="114"/>
      <c r="Z76" s="114"/>
      <c r="AA76" s="114"/>
      <c r="AB76" s="114"/>
      <c r="AC76" s="114"/>
      <c r="AD76" s="114"/>
      <c r="AH76" s="117"/>
      <c r="AJ76" s="114"/>
      <c r="AK76" s="119"/>
      <c r="AL76" s="113"/>
      <c r="AM76" s="113"/>
      <c r="AN76" s="113"/>
      <c r="AO76" s="113"/>
      <c r="AP76" s="113"/>
      <c r="AQ76" s="113"/>
      <c r="AR76" s="113"/>
      <c r="AU76" s="113"/>
      <c r="AV76" s="113"/>
      <c r="AW76" s="113"/>
      <c r="AX76" s="113"/>
      <c r="AY76" s="113"/>
      <c r="AZ76" s="113"/>
      <c r="BA76" s="113"/>
      <c r="BB76" s="113"/>
      <c r="BC76" s="113"/>
      <c r="BD76" s="113"/>
      <c r="BE76" s="113"/>
    </row>
    <row r="77" spans="1:57" s="118" customFormat="1" ht="33" customHeight="1" x14ac:dyDescent="0.2">
      <c r="A77" s="107"/>
      <c r="B77" s="125" t="s">
        <v>511</v>
      </c>
      <c r="C77" s="123"/>
      <c r="D77" s="123"/>
      <c r="E77" s="108"/>
      <c r="F77" s="109"/>
      <c r="G77" s="110"/>
      <c r="H77" s="111"/>
      <c r="I77" s="112"/>
      <c r="J77" s="113"/>
      <c r="K77" s="114"/>
      <c r="L77" s="114"/>
      <c r="M77" s="115"/>
      <c r="N77" s="116"/>
      <c r="O77" s="116"/>
      <c r="P77" s="116"/>
      <c r="Q77" s="116"/>
      <c r="R77" s="113"/>
      <c r="S77" s="113"/>
      <c r="T77" s="113"/>
      <c r="U77" s="113"/>
      <c r="V77" s="113"/>
      <c r="W77" s="113"/>
      <c r="X77" s="117"/>
      <c r="Y77" s="114"/>
      <c r="Z77" s="114"/>
      <c r="AA77" s="114"/>
      <c r="AB77" s="114"/>
      <c r="AC77" s="114"/>
      <c r="AD77" s="114"/>
      <c r="AH77" s="117"/>
      <c r="AJ77" s="114"/>
      <c r="AK77" s="119"/>
      <c r="AL77" s="113"/>
      <c r="AM77" s="113"/>
      <c r="AN77" s="113"/>
      <c r="AO77" s="113"/>
      <c r="AP77" s="113"/>
      <c r="AQ77" s="113"/>
      <c r="AR77" s="113"/>
      <c r="AU77" s="113"/>
      <c r="AV77" s="113"/>
      <c r="AW77" s="113"/>
      <c r="AX77" s="113"/>
      <c r="AY77" s="113"/>
      <c r="AZ77" s="113"/>
      <c r="BA77" s="113"/>
      <c r="BB77" s="113"/>
      <c r="BC77" s="113"/>
      <c r="BD77" s="113"/>
      <c r="BE77" s="113"/>
    </row>
    <row r="78" spans="1:57" s="118" customFormat="1" ht="38.25" x14ac:dyDescent="0.2">
      <c r="A78" s="107"/>
      <c r="B78" s="196" t="s">
        <v>547</v>
      </c>
      <c r="C78" s="84" t="s">
        <v>245</v>
      </c>
      <c r="D78" s="123"/>
      <c r="E78" s="108"/>
      <c r="F78" s="109"/>
      <c r="G78" s="110"/>
      <c r="H78" s="111"/>
      <c r="I78" s="112"/>
      <c r="J78" s="113"/>
      <c r="K78" s="114"/>
      <c r="L78" s="114"/>
      <c r="M78" s="115"/>
      <c r="N78" s="116"/>
      <c r="O78" s="116"/>
      <c r="P78" s="116"/>
      <c r="Q78" s="116"/>
      <c r="R78" s="113"/>
      <c r="S78" s="113"/>
      <c r="T78" s="113"/>
      <c r="U78" s="113"/>
      <c r="V78" s="113"/>
      <c r="W78" s="113"/>
      <c r="X78" s="117"/>
      <c r="Y78" s="114"/>
      <c r="Z78" s="114"/>
      <c r="AA78" s="114"/>
      <c r="AB78" s="114"/>
      <c r="AC78" s="114"/>
      <c r="AD78" s="114"/>
      <c r="AH78" s="117"/>
      <c r="AJ78" s="114"/>
      <c r="AK78" s="119"/>
      <c r="AL78" s="113"/>
      <c r="AM78" s="113"/>
      <c r="AN78" s="113"/>
      <c r="AO78" s="113"/>
      <c r="AP78" s="113"/>
      <c r="AQ78" s="113"/>
      <c r="AR78" s="113"/>
      <c r="AU78" s="113"/>
      <c r="AV78" s="113"/>
      <c r="AW78" s="113"/>
      <c r="AX78" s="113"/>
      <c r="AY78" s="113"/>
      <c r="AZ78" s="113"/>
      <c r="BA78" s="113"/>
      <c r="BB78" s="113"/>
      <c r="BC78" s="113"/>
      <c r="BD78" s="113"/>
      <c r="BE78" s="113"/>
    </row>
    <row r="79" spans="1:57" x14ac:dyDescent="0.2">
      <c r="A79" s="33"/>
      <c r="B79" s="33"/>
      <c r="C79" s="34"/>
      <c r="D79" s="45"/>
      <c r="E79" s="35"/>
      <c r="F79" s="36"/>
      <c r="G79" s="37"/>
      <c r="H79" s="38"/>
      <c r="I79" s="47"/>
      <c r="J79" s="40"/>
      <c r="K79" s="40"/>
      <c r="L79" s="114"/>
      <c r="M79" s="41"/>
      <c r="N79" s="46"/>
      <c r="O79" s="42"/>
      <c r="P79" s="42"/>
      <c r="Q79" s="42"/>
      <c r="R79" s="40"/>
      <c r="S79" s="44"/>
      <c r="T79" s="44"/>
      <c r="U79" s="44"/>
      <c r="V79" s="44"/>
      <c r="W79" s="44"/>
      <c r="X79" s="44"/>
      <c r="Y79" s="44"/>
      <c r="Z79" s="44"/>
      <c r="AA79" s="44"/>
      <c r="AB79" s="44"/>
      <c r="AC79" s="44"/>
      <c r="AD79" s="44"/>
      <c r="AE79" s="1"/>
      <c r="AF79" s="1"/>
      <c r="AG79" s="1"/>
      <c r="AH79" s="44"/>
      <c r="AI79" s="1"/>
      <c r="AJ79" s="44"/>
      <c r="AK79" s="1"/>
      <c r="AL79" s="44"/>
      <c r="AM79" s="44"/>
      <c r="AN79" s="44"/>
      <c r="AO79" s="44"/>
      <c r="AP79" s="44"/>
      <c r="AQ79" s="44"/>
      <c r="AR79" s="44"/>
      <c r="AS79" s="1"/>
      <c r="AT79" s="1"/>
      <c r="AU79" s="40"/>
      <c r="AV79" s="40"/>
      <c r="AW79" s="40"/>
      <c r="AX79" s="40"/>
      <c r="AY79" s="44"/>
      <c r="AZ79" s="44"/>
      <c r="BA79" s="44"/>
      <c r="BB79" s="44"/>
      <c r="BC79" s="44"/>
      <c r="BD79" s="44"/>
      <c r="BE79" s="44"/>
    </row>
    <row r="80" spans="1:57" x14ac:dyDescent="0.2">
      <c r="A80" s="33"/>
      <c r="B80" s="33"/>
      <c r="C80" s="34"/>
      <c r="D80" s="45"/>
      <c r="E80" s="35"/>
      <c r="F80" s="36"/>
      <c r="G80" s="37"/>
      <c r="H80" s="38"/>
      <c r="I80" s="47"/>
      <c r="J80" s="40"/>
      <c r="K80" s="40"/>
      <c r="L80" s="40"/>
      <c r="M80" s="41"/>
      <c r="N80" s="46"/>
      <c r="O80" s="42"/>
      <c r="P80" s="42"/>
      <c r="Q80" s="42"/>
      <c r="R80" s="40"/>
      <c r="S80" s="44"/>
      <c r="T80" s="44"/>
      <c r="U80" s="44"/>
      <c r="V80" s="44"/>
      <c r="W80" s="44"/>
      <c r="X80" s="44"/>
      <c r="Y80" s="44"/>
      <c r="Z80" s="44"/>
      <c r="AA80" s="44"/>
      <c r="AB80" s="44"/>
      <c r="AC80" s="44"/>
      <c r="AD80" s="44"/>
      <c r="AE80" s="1"/>
      <c r="AF80" s="1"/>
      <c r="AG80" s="1"/>
      <c r="AH80" s="44"/>
      <c r="AI80" s="1"/>
      <c r="AJ80" s="44"/>
      <c r="AK80" s="1"/>
      <c r="AL80" s="44"/>
      <c r="AM80" s="44"/>
      <c r="AN80" s="44"/>
      <c r="AO80" s="44"/>
      <c r="AP80" s="44"/>
      <c r="AQ80" s="44"/>
      <c r="AR80" s="44"/>
      <c r="AS80" s="1"/>
      <c r="AT80" s="1"/>
      <c r="AU80" s="40"/>
      <c r="AV80" s="40"/>
      <c r="AW80" s="40"/>
      <c r="AX80" s="40"/>
      <c r="AY80" s="44"/>
      <c r="AZ80" s="44"/>
      <c r="BA80" s="44"/>
      <c r="BB80" s="44"/>
      <c r="BC80" s="44"/>
      <c r="BD80" s="44"/>
      <c r="BE80" s="44"/>
    </row>
    <row r="81" spans="1:57" x14ac:dyDescent="0.2">
      <c r="A81" s="33"/>
      <c r="B81" s="33"/>
      <c r="C81" s="34"/>
      <c r="D81" s="45"/>
      <c r="E81" s="35"/>
      <c r="F81" s="36"/>
      <c r="G81" s="37"/>
      <c r="H81" s="38"/>
      <c r="I81" s="47"/>
      <c r="J81" s="40"/>
      <c r="K81" s="40"/>
      <c r="L81" s="40"/>
      <c r="M81" s="41"/>
      <c r="N81" s="46"/>
      <c r="O81" s="42"/>
      <c r="P81" s="42"/>
      <c r="Q81" s="42"/>
      <c r="R81" s="40"/>
      <c r="S81" s="44"/>
      <c r="T81" s="44"/>
      <c r="U81" s="44"/>
      <c r="V81" s="44"/>
      <c r="W81" s="44"/>
      <c r="X81" s="44"/>
      <c r="Y81" s="44"/>
      <c r="Z81" s="44"/>
      <c r="AA81" s="44"/>
      <c r="AB81" s="44"/>
      <c r="AC81" s="44"/>
      <c r="AD81" s="44"/>
      <c r="AE81" s="1"/>
      <c r="AF81" s="1"/>
      <c r="AG81" s="1"/>
      <c r="AH81" s="44"/>
      <c r="AI81" s="1"/>
      <c r="AJ81" s="44"/>
      <c r="AK81" s="1"/>
      <c r="AL81" s="44"/>
      <c r="AM81" s="44"/>
      <c r="AN81" s="44"/>
      <c r="AO81" s="44"/>
      <c r="AP81" s="44"/>
      <c r="AQ81" s="44"/>
      <c r="AR81" s="44"/>
      <c r="AS81" s="1"/>
      <c r="AT81" s="1"/>
      <c r="AU81" s="40"/>
      <c r="AV81" s="40"/>
      <c r="AW81" s="40"/>
      <c r="AX81" s="40"/>
      <c r="AY81" s="44"/>
      <c r="AZ81" s="44"/>
      <c r="BA81" s="40"/>
      <c r="BB81" s="44"/>
      <c r="BC81" s="44"/>
      <c r="BD81" s="44"/>
      <c r="BE81" s="44"/>
    </row>
    <row r="82" spans="1:57" x14ac:dyDescent="0.2">
      <c r="A82" s="33"/>
      <c r="B82" s="33"/>
      <c r="C82" s="34"/>
      <c r="D82" s="45"/>
      <c r="E82" s="35"/>
      <c r="F82" s="36"/>
      <c r="G82" s="37"/>
      <c r="H82" s="38"/>
      <c r="I82" s="47"/>
      <c r="J82" s="40"/>
      <c r="K82" s="40"/>
      <c r="L82" s="40"/>
      <c r="M82" s="41"/>
      <c r="N82" s="46"/>
      <c r="O82" s="42"/>
      <c r="P82" s="42"/>
      <c r="Q82" s="42"/>
      <c r="R82" s="40"/>
      <c r="S82" s="44"/>
      <c r="T82" s="44"/>
      <c r="U82" s="44"/>
      <c r="V82" s="44"/>
      <c r="W82" s="44"/>
      <c r="X82" s="44"/>
      <c r="Y82" s="44"/>
      <c r="Z82" s="44"/>
      <c r="AA82" s="44"/>
      <c r="AB82" s="44"/>
      <c r="AC82" s="44"/>
      <c r="AD82" s="44"/>
      <c r="AE82" s="1"/>
      <c r="AF82" s="1"/>
      <c r="AG82" s="1"/>
      <c r="AH82" s="44"/>
      <c r="AI82" s="1"/>
      <c r="AJ82" s="44"/>
      <c r="AK82" s="1"/>
      <c r="AL82" s="44"/>
      <c r="AM82" s="44"/>
      <c r="AN82" s="44"/>
      <c r="AO82" s="44"/>
      <c r="AP82" s="44"/>
      <c r="AQ82" s="44"/>
      <c r="AR82" s="44"/>
      <c r="AS82" s="1"/>
      <c r="AT82" s="1"/>
      <c r="AU82" s="40"/>
      <c r="AV82" s="40"/>
      <c r="AW82" s="40"/>
      <c r="AX82" s="40"/>
      <c r="AY82" s="44"/>
      <c r="AZ82" s="44"/>
      <c r="BA82" s="44"/>
      <c r="BB82" s="44"/>
      <c r="BC82" s="44"/>
      <c r="BD82" s="44"/>
      <c r="BE82" s="44"/>
    </row>
    <row r="83" spans="1:57" x14ac:dyDescent="0.2">
      <c r="A83" s="33"/>
      <c r="B83" s="33"/>
      <c r="C83" s="45"/>
      <c r="D83" s="34"/>
      <c r="E83" s="35"/>
      <c r="F83" s="36"/>
      <c r="G83" s="37"/>
      <c r="H83" s="38"/>
      <c r="I83" s="44"/>
      <c r="J83" s="44"/>
      <c r="K83" s="44"/>
      <c r="L83" s="40"/>
      <c r="M83" s="1"/>
      <c r="N83" s="46"/>
      <c r="O83" s="46"/>
      <c r="P83" s="46"/>
      <c r="Q83" s="46"/>
      <c r="R83" s="44"/>
      <c r="S83" s="44"/>
      <c r="T83" s="44"/>
      <c r="U83" s="44"/>
      <c r="V83" s="44"/>
      <c r="W83" s="44"/>
      <c r="X83" s="44"/>
      <c r="Y83" s="44"/>
      <c r="Z83" s="44"/>
      <c r="AA83" s="44"/>
      <c r="AB83" s="44"/>
      <c r="AC83" s="44"/>
      <c r="AD83" s="44"/>
      <c r="AE83" s="1"/>
      <c r="AF83" s="1"/>
      <c r="AG83" s="1"/>
      <c r="AH83" s="44"/>
      <c r="AI83" s="1"/>
      <c r="AJ83" s="44"/>
      <c r="AK83" s="1"/>
      <c r="AL83" s="44"/>
      <c r="AM83" s="44"/>
      <c r="AN83" s="44"/>
      <c r="AO83" s="44"/>
      <c r="AP83" s="44"/>
      <c r="AQ83" s="44"/>
      <c r="AR83" s="44"/>
      <c r="AS83" s="1"/>
      <c r="AT83" s="1"/>
      <c r="AU83" s="44"/>
      <c r="AV83" s="44"/>
      <c r="AW83" s="44"/>
      <c r="AX83" s="44"/>
      <c r="AY83" s="44"/>
      <c r="AZ83" s="44"/>
      <c r="BA83" s="44"/>
      <c r="BB83" s="44"/>
      <c r="BC83" s="44"/>
      <c r="BD83" s="44"/>
      <c r="BE83" s="44"/>
    </row>
    <row r="84" spans="1:57" x14ac:dyDescent="0.2">
      <c r="A84" s="33"/>
      <c r="B84" s="33"/>
      <c r="C84" s="45"/>
      <c r="D84" s="34"/>
      <c r="E84" s="35"/>
      <c r="F84" s="36"/>
      <c r="G84" s="37"/>
      <c r="H84" s="38"/>
      <c r="I84" s="40"/>
      <c r="J84" s="40"/>
      <c r="K84" s="40"/>
      <c r="L84" s="44"/>
      <c r="M84" s="1"/>
      <c r="N84" s="46"/>
      <c r="O84" s="46"/>
      <c r="P84" s="46"/>
      <c r="Q84" s="46"/>
      <c r="R84" s="44"/>
      <c r="S84" s="44"/>
      <c r="T84" s="44"/>
      <c r="U84" s="44"/>
      <c r="V84" s="44"/>
      <c r="W84" s="44"/>
      <c r="X84" s="44"/>
      <c r="Y84" s="44"/>
      <c r="Z84" s="44"/>
      <c r="AA84" s="44"/>
      <c r="AB84" s="44"/>
      <c r="AC84" s="44"/>
      <c r="AD84" s="44"/>
      <c r="AE84" s="1"/>
      <c r="AF84" s="1"/>
      <c r="AG84" s="1"/>
      <c r="AH84" s="44"/>
      <c r="AI84" s="1"/>
      <c r="AJ84" s="44"/>
      <c r="AK84" s="1"/>
      <c r="AL84" s="44"/>
      <c r="AM84" s="44"/>
      <c r="AN84" s="44"/>
      <c r="AO84" s="44"/>
      <c r="AP84" s="44"/>
      <c r="AQ84" s="44"/>
      <c r="AR84" s="44"/>
      <c r="AS84" s="1"/>
      <c r="AT84" s="1"/>
      <c r="AU84" s="44"/>
      <c r="AV84" s="44"/>
      <c r="AW84" s="44"/>
      <c r="AX84" s="44"/>
      <c r="AY84" s="44"/>
      <c r="AZ84" s="44"/>
      <c r="BA84" s="44"/>
      <c r="BB84" s="44"/>
      <c r="BC84" s="44"/>
      <c r="BD84" s="44"/>
      <c r="BE84" s="44"/>
    </row>
    <row r="85" spans="1:57" x14ac:dyDescent="0.2">
      <c r="A85" s="33"/>
      <c r="B85" s="33"/>
      <c r="C85" s="45"/>
      <c r="D85" s="34"/>
      <c r="E85" s="35"/>
      <c r="F85" s="36"/>
      <c r="G85" s="37"/>
      <c r="H85" s="38"/>
      <c r="I85" s="40"/>
      <c r="J85" s="40"/>
      <c r="K85" s="40"/>
      <c r="L85" s="40"/>
      <c r="M85" s="1"/>
      <c r="N85" s="46"/>
      <c r="O85" s="46"/>
      <c r="P85" s="46"/>
      <c r="Q85" s="46"/>
      <c r="R85" s="44"/>
      <c r="S85" s="44"/>
      <c r="T85" s="44"/>
      <c r="U85" s="44"/>
      <c r="V85" s="44"/>
      <c r="W85" s="44"/>
      <c r="X85" s="44"/>
      <c r="Y85" s="44"/>
      <c r="Z85" s="44"/>
      <c r="AA85" s="44"/>
      <c r="AB85" s="44"/>
      <c r="AC85" s="44"/>
      <c r="AD85" s="44"/>
      <c r="AE85" s="1"/>
      <c r="AF85" s="1"/>
      <c r="AG85" s="1"/>
      <c r="AH85" s="44"/>
      <c r="AI85" s="1"/>
      <c r="AJ85" s="44"/>
      <c r="AK85" s="1"/>
      <c r="AL85" s="44"/>
      <c r="AM85" s="44"/>
      <c r="AN85" s="44"/>
      <c r="AO85" s="44"/>
      <c r="AP85" s="44"/>
      <c r="AQ85" s="44"/>
      <c r="AR85" s="44"/>
      <c r="AS85" s="1"/>
      <c r="AT85" s="1"/>
      <c r="AU85" s="44"/>
      <c r="AV85" s="44"/>
      <c r="AW85" s="44"/>
      <c r="AX85" s="44"/>
      <c r="AY85" s="44"/>
      <c r="AZ85" s="44"/>
      <c r="BA85" s="44"/>
      <c r="BB85" s="44"/>
      <c r="BC85" s="44"/>
      <c r="BD85" s="44"/>
      <c r="BE85" s="44"/>
    </row>
    <row r="86" spans="1:57" x14ac:dyDescent="0.2">
      <c r="A86" s="33"/>
      <c r="B86" s="33"/>
      <c r="C86" s="45"/>
      <c r="D86" s="34"/>
      <c r="E86" s="35"/>
      <c r="F86" s="36"/>
      <c r="G86" s="37"/>
      <c r="H86" s="38"/>
      <c r="I86" s="40"/>
      <c r="J86" s="40"/>
      <c r="K86" s="40"/>
      <c r="L86" s="40"/>
      <c r="M86" s="1"/>
      <c r="N86" s="46"/>
      <c r="O86" s="46"/>
      <c r="P86" s="46"/>
      <c r="Q86" s="46"/>
      <c r="R86" s="44"/>
      <c r="S86" s="44"/>
      <c r="T86" s="44"/>
      <c r="U86" s="44"/>
      <c r="V86" s="44"/>
      <c r="W86" s="44"/>
      <c r="X86" s="44"/>
      <c r="Y86" s="44"/>
      <c r="Z86" s="44"/>
      <c r="AA86" s="44"/>
      <c r="AB86" s="44"/>
      <c r="AC86" s="44"/>
      <c r="AD86" s="44"/>
      <c r="AE86" s="1"/>
      <c r="AF86" s="1"/>
      <c r="AG86" s="1"/>
      <c r="AH86" s="44"/>
      <c r="AI86" s="1"/>
      <c r="AJ86" s="44"/>
      <c r="AK86" s="1"/>
      <c r="AL86" s="44"/>
      <c r="AM86" s="44"/>
      <c r="AN86" s="44"/>
      <c r="AO86" s="44"/>
      <c r="AP86" s="44"/>
      <c r="AQ86" s="44"/>
      <c r="AR86" s="44"/>
      <c r="AS86" s="1"/>
      <c r="AT86" s="1"/>
      <c r="AU86" s="44"/>
      <c r="AV86" s="44"/>
      <c r="AW86" s="44"/>
      <c r="AX86" s="44"/>
      <c r="AY86" s="44"/>
      <c r="AZ86" s="44"/>
      <c r="BA86" s="44"/>
      <c r="BB86" s="44"/>
      <c r="BC86" s="44"/>
      <c r="BD86" s="44"/>
      <c r="BE86" s="44"/>
    </row>
    <row r="87" spans="1:57" x14ac:dyDescent="0.2">
      <c r="A87" s="33"/>
      <c r="B87" s="33"/>
      <c r="C87" s="45"/>
      <c r="D87" s="34"/>
      <c r="E87" s="35"/>
      <c r="F87" s="36"/>
      <c r="G87" s="37"/>
      <c r="H87" s="38"/>
      <c r="I87" s="40"/>
      <c r="J87" s="40"/>
      <c r="K87" s="40"/>
      <c r="L87" s="40"/>
      <c r="M87" s="1"/>
      <c r="N87" s="46"/>
      <c r="O87" s="46"/>
      <c r="P87" s="46"/>
      <c r="Q87" s="46"/>
      <c r="R87" s="44"/>
      <c r="S87" s="44"/>
      <c r="T87" s="44"/>
      <c r="U87" s="44"/>
      <c r="V87" s="44"/>
      <c r="W87" s="44"/>
      <c r="X87" s="44"/>
      <c r="Y87" s="44"/>
      <c r="Z87" s="44"/>
      <c r="AA87" s="44"/>
      <c r="AB87" s="44"/>
      <c r="AC87" s="44"/>
      <c r="AD87" s="44"/>
      <c r="AE87" s="1"/>
      <c r="AF87" s="1"/>
      <c r="AG87" s="1"/>
      <c r="AH87" s="44"/>
      <c r="AI87" s="1"/>
      <c r="AJ87" s="44"/>
      <c r="AK87" s="1"/>
      <c r="AL87" s="44"/>
      <c r="AM87" s="44"/>
      <c r="AN87" s="44"/>
      <c r="AO87" s="44"/>
      <c r="AP87" s="44"/>
      <c r="AQ87" s="44"/>
      <c r="AR87" s="44"/>
      <c r="AS87" s="1"/>
      <c r="AT87" s="1"/>
      <c r="AU87" s="44"/>
      <c r="AV87" s="44"/>
      <c r="AW87" s="44"/>
      <c r="AX87" s="44"/>
      <c r="AY87" s="44"/>
      <c r="AZ87" s="44"/>
      <c r="BA87" s="44"/>
      <c r="BB87" s="44"/>
      <c r="BC87" s="44"/>
      <c r="BD87" s="44"/>
      <c r="BE87" s="44"/>
    </row>
    <row r="88" spans="1:57" x14ac:dyDescent="0.2">
      <c r="A88" s="33"/>
      <c r="B88" s="33"/>
      <c r="C88" s="45"/>
      <c r="D88" s="34"/>
      <c r="E88" s="35"/>
      <c r="F88" s="36"/>
      <c r="G88" s="37"/>
      <c r="H88" s="38"/>
      <c r="I88" s="40"/>
      <c r="J88" s="40"/>
      <c r="K88" s="40"/>
      <c r="L88" s="40"/>
      <c r="M88" s="1"/>
      <c r="N88" s="46"/>
      <c r="O88" s="46"/>
      <c r="P88" s="46"/>
      <c r="Q88" s="46"/>
      <c r="R88" s="44"/>
      <c r="S88" s="44"/>
      <c r="T88" s="44"/>
      <c r="U88" s="44"/>
      <c r="V88" s="44"/>
      <c r="W88" s="44"/>
      <c r="X88" s="44"/>
      <c r="Y88" s="44"/>
      <c r="Z88" s="44"/>
      <c r="AA88" s="44"/>
      <c r="AB88" s="44"/>
      <c r="AC88" s="44"/>
      <c r="AD88" s="44"/>
      <c r="AE88" s="1"/>
      <c r="AF88" s="1"/>
      <c r="AG88" s="1"/>
      <c r="AH88" s="44"/>
      <c r="AI88" s="1"/>
      <c r="AJ88" s="44"/>
      <c r="AK88" s="1"/>
      <c r="AL88" s="44"/>
      <c r="AM88" s="44"/>
      <c r="AN88" s="44"/>
      <c r="AO88" s="44"/>
      <c r="AP88" s="44"/>
      <c r="AQ88" s="44"/>
      <c r="AR88" s="44"/>
      <c r="AS88" s="1"/>
      <c r="AT88" s="1"/>
      <c r="AU88" s="44"/>
      <c r="AV88" s="44"/>
      <c r="AW88" s="44"/>
      <c r="AX88" s="44"/>
      <c r="AY88" s="44"/>
      <c r="AZ88" s="44"/>
      <c r="BA88" s="44"/>
      <c r="BB88" s="44"/>
      <c r="BC88" s="44"/>
      <c r="BD88" s="44"/>
      <c r="BE88" s="44"/>
    </row>
    <row r="89" spans="1:57" x14ac:dyDescent="0.2">
      <c r="A89" s="33"/>
      <c r="B89" s="33"/>
      <c r="C89" s="45"/>
      <c r="D89" s="34"/>
      <c r="E89" s="35"/>
      <c r="F89" s="36"/>
      <c r="G89" s="37"/>
      <c r="H89" s="38"/>
      <c r="I89" s="40"/>
      <c r="J89" s="40"/>
      <c r="K89" s="40"/>
      <c r="L89" s="40"/>
      <c r="M89" s="1"/>
      <c r="N89" s="46"/>
      <c r="O89" s="46"/>
      <c r="P89" s="46"/>
      <c r="Q89" s="46"/>
      <c r="R89" s="44"/>
      <c r="S89" s="44"/>
      <c r="T89" s="44"/>
      <c r="U89" s="44"/>
      <c r="V89" s="44"/>
      <c r="W89" s="44"/>
      <c r="X89" s="44"/>
      <c r="Y89" s="44"/>
      <c r="Z89" s="44"/>
      <c r="AA89" s="44"/>
      <c r="AB89" s="44"/>
      <c r="AC89" s="44"/>
      <c r="AD89" s="44"/>
      <c r="AE89" s="1"/>
      <c r="AF89" s="1"/>
      <c r="AG89" s="1"/>
      <c r="AH89" s="44"/>
      <c r="AI89" s="1"/>
      <c r="AJ89" s="44"/>
      <c r="AK89" s="1"/>
      <c r="AL89" s="44"/>
      <c r="AM89" s="44"/>
      <c r="AN89" s="44"/>
      <c r="AO89" s="44"/>
      <c r="AP89" s="44"/>
      <c r="AQ89" s="44"/>
      <c r="AR89" s="44"/>
      <c r="AS89" s="1"/>
      <c r="AT89" s="1"/>
      <c r="AU89" s="44"/>
      <c r="AV89" s="44"/>
      <c r="AW89" s="44"/>
      <c r="AX89" s="44"/>
      <c r="AY89" s="44"/>
      <c r="AZ89" s="44"/>
      <c r="BA89" s="44"/>
      <c r="BB89" s="44"/>
      <c r="BC89" s="44"/>
      <c r="BD89" s="44"/>
      <c r="BE89" s="44"/>
    </row>
    <row r="90" spans="1:57" x14ac:dyDescent="0.2">
      <c r="A90" s="33"/>
      <c r="B90" s="33"/>
      <c r="C90" s="45"/>
      <c r="D90" s="34"/>
      <c r="E90" s="35"/>
      <c r="F90" s="36"/>
      <c r="G90" s="37"/>
      <c r="H90" s="38"/>
      <c r="I90" s="40"/>
      <c r="J90" s="40"/>
      <c r="K90" s="40"/>
      <c r="L90" s="40"/>
      <c r="M90" s="1"/>
      <c r="N90" s="46"/>
      <c r="O90" s="46"/>
      <c r="P90" s="46"/>
      <c r="Q90" s="46"/>
      <c r="R90" s="44"/>
      <c r="S90" s="44"/>
      <c r="T90" s="44"/>
      <c r="U90" s="44"/>
      <c r="V90" s="44"/>
      <c r="W90" s="44"/>
      <c r="X90" s="44"/>
      <c r="Y90" s="44"/>
      <c r="Z90" s="44"/>
      <c r="AA90" s="44"/>
      <c r="AB90" s="44"/>
      <c r="AC90" s="44"/>
      <c r="AD90" s="44"/>
      <c r="AE90" s="1"/>
      <c r="AF90" s="1"/>
      <c r="AG90" s="1"/>
      <c r="AH90" s="44"/>
      <c r="AI90" s="1"/>
      <c r="AJ90" s="44"/>
      <c r="AK90" s="1"/>
      <c r="AL90" s="44"/>
      <c r="AM90" s="44"/>
      <c r="AN90" s="44"/>
      <c r="AO90" s="44"/>
      <c r="AP90" s="44"/>
      <c r="AQ90" s="44"/>
      <c r="AR90" s="44"/>
      <c r="AS90" s="1"/>
      <c r="AT90" s="1"/>
      <c r="AU90" s="44"/>
      <c r="AV90" s="44"/>
      <c r="AW90" s="44"/>
      <c r="AX90" s="44"/>
      <c r="AY90" s="44"/>
      <c r="AZ90" s="44"/>
      <c r="BA90" s="44"/>
      <c r="BB90" s="44"/>
      <c r="BC90" s="44"/>
      <c r="BD90" s="44"/>
      <c r="BE90" s="44"/>
    </row>
    <row r="91" spans="1:57" x14ac:dyDescent="0.2">
      <c r="A91" s="33"/>
      <c r="B91" s="33"/>
      <c r="C91" s="45"/>
      <c r="D91" s="34"/>
      <c r="E91" s="35"/>
      <c r="F91" s="36"/>
      <c r="G91" s="37"/>
      <c r="H91" s="38"/>
      <c r="I91" s="40"/>
      <c r="J91" s="40"/>
      <c r="K91" s="40"/>
      <c r="L91" s="40"/>
      <c r="M91" s="1"/>
      <c r="N91" s="46"/>
      <c r="O91" s="46"/>
      <c r="P91" s="46"/>
      <c r="Q91" s="46"/>
      <c r="R91" s="44"/>
      <c r="S91" s="44"/>
      <c r="T91" s="44"/>
      <c r="U91" s="44"/>
      <c r="V91" s="44"/>
      <c r="W91" s="44"/>
      <c r="X91" s="44"/>
      <c r="Y91" s="44"/>
      <c r="Z91" s="44"/>
      <c r="AA91" s="44"/>
      <c r="AB91" s="44"/>
      <c r="AC91" s="44"/>
      <c r="AD91" s="44"/>
      <c r="AE91" s="1"/>
      <c r="AF91" s="1"/>
      <c r="AG91" s="1"/>
      <c r="AH91" s="44"/>
      <c r="AI91" s="1"/>
      <c r="AJ91" s="44"/>
      <c r="AK91" s="1"/>
      <c r="AL91" s="44"/>
      <c r="AM91" s="44"/>
      <c r="AN91" s="44"/>
      <c r="AO91" s="44"/>
      <c r="AP91" s="44"/>
      <c r="AQ91" s="44"/>
      <c r="AR91" s="44"/>
      <c r="AS91" s="1"/>
      <c r="AT91" s="1"/>
      <c r="AU91" s="44"/>
      <c r="AV91" s="44"/>
      <c r="AW91" s="44"/>
      <c r="AX91" s="44"/>
      <c r="AY91" s="44"/>
      <c r="AZ91" s="44"/>
      <c r="BA91" s="44"/>
      <c r="BB91" s="44"/>
      <c r="BC91" s="44"/>
      <c r="BD91" s="44"/>
      <c r="BE91" s="44"/>
    </row>
    <row r="92" spans="1:57" x14ac:dyDescent="0.2">
      <c r="A92" s="33"/>
      <c r="B92" s="33"/>
      <c r="C92" s="45"/>
      <c r="D92" s="34"/>
      <c r="E92" s="35"/>
      <c r="F92" s="36"/>
      <c r="G92" s="37"/>
      <c r="H92" s="38"/>
      <c r="I92" s="40"/>
      <c r="J92" s="40"/>
      <c r="K92" s="40"/>
      <c r="L92" s="40"/>
      <c r="M92" s="41"/>
      <c r="N92" s="46"/>
      <c r="O92" s="42"/>
      <c r="P92" s="42"/>
      <c r="Q92" s="42"/>
      <c r="R92" s="40"/>
      <c r="S92" s="44"/>
      <c r="T92" s="44"/>
      <c r="U92" s="44"/>
      <c r="V92" s="44"/>
      <c r="W92" s="44"/>
      <c r="X92" s="44"/>
      <c r="Y92" s="44"/>
      <c r="Z92" s="44"/>
      <c r="AA92" s="44"/>
      <c r="AB92" s="44"/>
      <c r="AC92" s="44"/>
      <c r="AD92" s="44"/>
      <c r="AE92" s="1"/>
      <c r="AF92" s="1"/>
      <c r="AG92" s="1"/>
      <c r="AH92" s="44"/>
      <c r="AI92" s="1"/>
      <c r="AJ92" s="44"/>
      <c r="AK92" s="1"/>
      <c r="AL92" s="44"/>
      <c r="AM92" s="44"/>
      <c r="AN92" s="44"/>
      <c r="AO92" s="44"/>
      <c r="AP92" s="44"/>
      <c r="AQ92" s="44"/>
      <c r="AR92" s="44"/>
      <c r="AS92" s="1"/>
      <c r="AT92" s="1"/>
      <c r="AU92" s="40"/>
      <c r="AV92" s="40"/>
      <c r="AW92" s="40"/>
      <c r="AX92" s="40"/>
      <c r="AY92" s="40"/>
      <c r="AZ92" s="40"/>
      <c r="BA92" s="40"/>
      <c r="BB92" s="40"/>
      <c r="BC92" s="44"/>
      <c r="BD92" s="44"/>
      <c r="BE92" s="44"/>
    </row>
    <row r="93" spans="1:57" x14ac:dyDescent="0.2">
      <c r="A93" s="33"/>
      <c r="B93" s="33"/>
      <c r="C93" s="45"/>
      <c r="D93" s="34"/>
      <c r="E93" s="35"/>
      <c r="F93" s="36"/>
      <c r="G93" s="37"/>
      <c r="H93" s="38"/>
      <c r="I93" s="40"/>
      <c r="J93" s="40"/>
      <c r="K93" s="40"/>
      <c r="L93" s="40"/>
      <c r="M93" s="41"/>
      <c r="N93" s="46"/>
      <c r="O93" s="42"/>
      <c r="P93" s="42"/>
      <c r="Q93" s="42"/>
      <c r="R93" s="40"/>
      <c r="S93" s="44"/>
      <c r="T93" s="44"/>
      <c r="U93" s="44"/>
      <c r="V93" s="44"/>
      <c r="W93" s="44"/>
      <c r="X93" s="44"/>
      <c r="Y93" s="44"/>
      <c r="Z93" s="44"/>
      <c r="AA93" s="44"/>
      <c r="AB93" s="44"/>
      <c r="AC93" s="44"/>
      <c r="AD93" s="44"/>
      <c r="AE93" s="1"/>
      <c r="AF93" s="1"/>
      <c r="AG93" s="1"/>
      <c r="AH93" s="44"/>
      <c r="AI93" s="1"/>
      <c r="AJ93" s="44"/>
      <c r="AK93" s="1"/>
      <c r="AL93" s="44"/>
      <c r="AM93" s="44"/>
      <c r="AN93" s="44"/>
      <c r="AO93" s="44"/>
      <c r="AP93" s="44"/>
      <c r="AQ93" s="44"/>
      <c r="AR93" s="44"/>
      <c r="AS93" s="1"/>
      <c r="AT93" s="1"/>
      <c r="AU93" s="40"/>
      <c r="AV93" s="40"/>
      <c r="AW93" s="40"/>
      <c r="AX93" s="40"/>
      <c r="AY93" s="40"/>
      <c r="AZ93" s="40"/>
      <c r="BA93" s="40"/>
      <c r="BB93" s="40"/>
      <c r="BC93" s="44"/>
      <c r="BD93" s="44"/>
      <c r="BE93" s="44"/>
    </row>
    <row r="94" spans="1:57" x14ac:dyDescent="0.2">
      <c r="A94" s="33"/>
      <c r="B94" s="33"/>
      <c r="C94" s="45"/>
      <c r="D94" s="34"/>
      <c r="E94" s="35"/>
      <c r="F94" s="36"/>
      <c r="G94" s="37"/>
      <c r="H94" s="38"/>
      <c r="I94" s="40"/>
      <c r="J94" s="40"/>
      <c r="K94" s="40"/>
      <c r="L94" s="40"/>
      <c r="M94" s="41"/>
      <c r="N94" s="46"/>
      <c r="O94" s="42"/>
      <c r="P94" s="42"/>
      <c r="Q94" s="42"/>
      <c r="R94" s="40"/>
      <c r="S94" s="44"/>
      <c r="T94" s="44"/>
      <c r="U94" s="44"/>
      <c r="V94" s="44"/>
      <c r="W94" s="44"/>
      <c r="X94" s="44"/>
      <c r="Y94" s="44"/>
      <c r="Z94" s="44"/>
      <c r="AA94" s="44"/>
      <c r="AB94" s="44"/>
      <c r="AC94" s="44"/>
      <c r="AD94" s="44"/>
      <c r="AE94" s="1"/>
      <c r="AF94" s="1"/>
      <c r="AG94" s="1"/>
      <c r="AH94" s="44"/>
      <c r="AI94" s="1"/>
      <c r="AJ94" s="44"/>
      <c r="AK94" s="1"/>
      <c r="AL94" s="44"/>
      <c r="AM94" s="44"/>
      <c r="AN94" s="44"/>
      <c r="AO94" s="44"/>
      <c r="AP94" s="44"/>
      <c r="AQ94" s="44"/>
      <c r="AR94" s="44"/>
      <c r="AS94" s="1"/>
      <c r="AT94" s="1"/>
      <c r="AU94" s="40"/>
      <c r="AV94" s="40"/>
      <c r="AW94" s="40"/>
      <c r="AX94" s="40"/>
      <c r="AY94" s="40"/>
      <c r="AZ94" s="40"/>
      <c r="BA94" s="40"/>
      <c r="BB94" s="40"/>
      <c r="BC94" s="44"/>
      <c r="BD94" s="44"/>
      <c r="BE94" s="44"/>
    </row>
    <row r="95" spans="1:57" x14ac:dyDescent="0.2">
      <c r="A95" s="33"/>
      <c r="B95" s="33"/>
      <c r="C95" s="45"/>
      <c r="D95" s="34"/>
      <c r="E95" s="35"/>
      <c r="F95" s="36"/>
      <c r="G95" s="37"/>
      <c r="H95" s="38"/>
      <c r="I95" s="40"/>
      <c r="J95" s="40"/>
      <c r="K95" s="40"/>
      <c r="L95" s="40"/>
      <c r="M95" s="41"/>
      <c r="N95" s="46"/>
      <c r="O95" s="42"/>
      <c r="P95" s="42"/>
      <c r="Q95" s="42"/>
      <c r="R95" s="40"/>
      <c r="S95" s="44"/>
      <c r="T95" s="44"/>
      <c r="U95" s="44"/>
      <c r="V95" s="44"/>
      <c r="W95" s="44"/>
      <c r="X95" s="44"/>
      <c r="Y95" s="44"/>
      <c r="Z95" s="44"/>
      <c r="AA95" s="44"/>
      <c r="AB95" s="44"/>
      <c r="AC95" s="44"/>
      <c r="AD95" s="44"/>
      <c r="AE95" s="1"/>
      <c r="AF95" s="1"/>
      <c r="AG95" s="1"/>
      <c r="AH95" s="44"/>
      <c r="AI95" s="1"/>
      <c r="AJ95" s="44"/>
      <c r="AK95" s="1"/>
      <c r="AL95" s="40"/>
      <c r="AM95" s="40"/>
      <c r="AN95" s="40"/>
      <c r="AO95" s="40"/>
      <c r="AP95" s="40"/>
      <c r="AQ95" s="40"/>
      <c r="AR95" s="44"/>
      <c r="AS95" s="1"/>
      <c r="AT95" s="1"/>
      <c r="AU95" s="40"/>
      <c r="AV95" s="40"/>
      <c r="AW95" s="40"/>
      <c r="AX95" s="40"/>
      <c r="AY95" s="40"/>
      <c r="AZ95" s="40"/>
      <c r="BA95" s="40"/>
      <c r="BB95" s="40"/>
      <c r="BC95" s="40"/>
      <c r="BD95" s="44"/>
      <c r="BE95" s="44"/>
    </row>
    <row r="96" spans="1:57" x14ac:dyDescent="0.2">
      <c r="A96" s="33"/>
      <c r="B96" s="33"/>
      <c r="C96" s="45"/>
      <c r="D96" s="34"/>
      <c r="E96" s="35"/>
      <c r="F96" s="36"/>
      <c r="G96" s="37"/>
      <c r="H96" s="38"/>
      <c r="I96" s="40"/>
      <c r="J96" s="40"/>
      <c r="K96" s="40"/>
      <c r="L96" s="40"/>
      <c r="M96" s="41"/>
      <c r="N96" s="46"/>
      <c r="O96" s="42"/>
      <c r="P96" s="42"/>
      <c r="Q96" s="42"/>
      <c r="R96" s="40"/>
      <c r="S96" s="44"/>
      <c r="T96" s="44"/>
      <c r="U96" s="44"/>
      <c r="V96" s="44"/>
      <c r="W96" s="44"/>
      <c r="X96" s="44"/>
      <c r="Y96" s="44"/>
      <c r="Z96" s="44"/>
      <c r="AA96" s="44"/>
      <c r="AB96" s="44"/>
      <c r="AC96" s="44"/>
      <c r="AD96" s="44"/>
      <c r="AE96" s="1"/>
      <c r="AF96" s="1"/>
      <c r="AG96" s="1"/>
      <c r="AH96" s="44"/>
      <c r="AI96" s="1"/>
      <c r="AJ96" s="44"/>
      <c r="AK96" s="1"/>
      <c r="AL96" s="40"/>
      <c r="AM96" s="40"/>
      <c r="AN96" s="40"/>
      <c r="AO96" s="40"/>
      <c r="AP96" s="40"/>
      <c r="AQ96" s="40"/>
      <c r="AR96" s="44"/>
      <c r="AS96" s="1"/>
      <c r="AT96" s="1"/>
      <c r="AU96" s="40"/>
      <c r="AV96" s="40"/>
      <c r="AW96" s="40"/>
      <c r="AX96" s="40"/>
      <c r="AY96" s="40"/>
      <c r="AZ96" s="40"/>
      <c r="BA96" s="40"/>
      <c r="BB96" s="40"/>
      <c r="BC96" s="40"/>
      <c r="BD96" s="44"/>
      <c r="BE96" s="44"/>
    </row>
    <row r="97" spans="1:57" x14ac:dyDescent="0.2">
      <c r="A97" s="33"/>
      <c r="B97" s="33"/>
      <c r="C97" s="45"/>
      <c r="D97" s="34"/>
      <c r="E97" s="35"/>
      <c r="F97" s="36"/>
      <c r="G97" s="37"/>
      <c r="H97" s="38"/>
      <c r="I97" s="40"/>
      <c r="J97" s="40"/>
      <c r="K97" s="40"/>
      <c r="L97" s="40"/>
      <c r="M97" s="41"/>
      <c r="N97" s="46"/>
      <c r="O97" s="42"/>
      <c r="P97" s="42"/>
      <c r="Q97" s="42"/>
      <c r="R97" s="40"/>
      <c r="S97" s="44"/>
      <c r="T97" s="44"/>
      <c r="U97" s="44"/>
      <c r="V97" s="44"/>
      <c r="W97" s="44"/>
      <c r="X97" s="44"/>
      <c r="Y97" s="44"/>
      <c r="Z97" s="44"/>
      <c r="AA97" s="44"/>
      <c r="AB97" s="44"/>
      <c r="AC97" s="44"/>
      <c r="AD97" s="44"/>
      <c r="AE97" s="1"/>
      <c r="AF97" s="1"/>
      <c r="AG97" s="1"/>
      <c r="AH97" s="44"/>
      <c r="AI97" s="1"/>
      <c r="AJ97" s="44"/>
      <c r="AK97" s="1"/>
      <c r="AL97" s="40"/>
      <c r="AM97" s="40"/>
      <c r="AN97" s="40"/>
      <c r="AO97" s="40"/>
      <c r="AP97" s="40"/>
      <c r="AQ97" s="40"/>
      <c r="AR97" s="44"/>
      <c r="AS97" s="1"/>
      <c r="AT97" s="1"/>
      <c r="AU97" s="40"/>
      <c r="AV97" s="40"/>
      <c r="AW97" s="40"/>
      <c r="AX97" s="40"/>
      <c r="AY97" s="40"/>
      <c r="AZ97" s="40"/>
      <c r="BA97" s="40"/>
      <c r="BB97" s="40"/>
      <c r="BC97" s="40"/>
      <c r="BD97" s="44"/>
      <c r="BE97" s="44"/>
    </row>
    <row r="98" spans="1:57" x14ac:dyDescent="0.2">
      <c r="A98" s="33"/>
      <c r="B98" s="33"/>
      <c r="C98" s="45"/>
      <c r="D98" s="34"/>
      <c r="E98" s="35"/>
      <c r="F98" s="36"/>
      <c r="G98" s="37"/>
      <c r="H98" s="38"/>
      <c r="I98" s="40"/>
      <c r="J98" s="40"/>
      <c r="K98" s="40"/>
      <c r="L98" s="40"/>
      <c r="M98" s="41"/>
      <c r="N98" s="46"/>
      <c r="O98" s="42"/>
      <c r="P98" s="42"/>
      <c r="Q98" s="42"/>
      <c r="R98" s="40"/>
      <c r="S98" s="44"/>
      <c r="T98" s="44"/>
      <c r="U98" s="44"/>
      <c r="V98" s="44"/>
      <c r="W98" s="44"/>
      <c r="X98" s="44"/>
      <c r="Y98" s="44"/>
      <c r="Z98" s="44"/>
      <c r="AA98" s="44"/>
      <c r="AB98" s="44"/>
      <c r="AC98" s="44"/>
      <c r="AD98" s="44"/>
      <c r="AE98" s="1"/>
      <c r="AF98" s="1"/>
      <c r="AG98" s="1"/>
      <c r="AH98" s="44"/>
      <c r="AI98" s="1"/>
      <c r="AJ98" s="44"/>
      <c r="AK98" s="1"/>
      <c r="AL98" s="40"/>
      <c r="AM98" s="40"/>
      <c r="AN98" s="40"/>
      <c r="AO98" s="40"/>
      <c r="AP98" s="40"/>
      <c r="AQ98" s="40"/>
      <c r="AR98" s="44"/>
      <c r="AS98" s="1"/>
      <c r="AT98" s="1"/>
      <c r="AU98" s="40"/>
      <c r="AV98" s="40"/>
      <c r="AW98" s="40"/>
      <c r="AX98" s="40"/>
      <c r="AY98" s="40"/>
      <c r="AZ98" s="40"/>
      <c r="BA98" s="40"/>
      <c r="BB98" s="40"/>
      <c r="BC98" s="40"/>
      <c r="BD98" s="44"/>
      <c r="BE98" s="44"/>
    </row>
    <row r="99" spans="1:57" x14ac:dyDescent="0.2">
      <c r="A99" s="33"/>
      <c r="B99" s="33"/>
      <c r="C99" s="45"/>
      <c r="D99" s="34"/>
      <c r="E99" s="35"/>
      <c r="F99" s="36"/>
      <c r="G99" s="37"/>
      <c r="H99" s="38"/>
      <c r="I99" s="40"/>
      <c r="J99" s="40"/>
      <c r="K99" s="40"/>
      <c r="L99" s="40"/>
      <c r="M99" s="41"/>
      <c r="N99" s="46"/>
      <c r="O99" s="42"/>
      <c r="P99" s="42"/>
      <c r="Q99" s="42"/>
      <c r="R99" s="40"/>
      <c r="S99" s="44"/>
      <c r="T99" s="44"/>
      <c r="U99" s="44"/>
      <c r="V99" s="44"/>
      <c r="W99" s="44"/>
      <c r="X99" s="44"/>
      <c r="Y99" s="44"/>
      <c r="Z99" s="44"/>
      <c r="AA99" s="44"/>
      <c r="AB99" s="44"/>
      <c r="AC99" s="44"/>
      <c r="AD99" s="44"/>
      <c r="AE99" s="1"/>
      <c r="AF99" s="1"/>
      <c r="AG99" s="1"/>
      <c r="AH99" s="44"/>
      <c r="AI99" s="1"/>
      <c r="AJ99" s="44"/>
      <c r="AK99" s="1"/>
      <c r="AL99" s="40"/>
      <c r="AM99" s="40"/>
      <c r="AN99" s="40"/>
      <c r="AO99" s="40"/>
      <c r="AP99" s="40"/>
      <c r="AQ99" s="40"/>
      <c r="AR99" s="44"/>
      <c r="AS99" s="1"/>
      <c r="AT99" s="1"/>
      <c r="AU99" s="40"/>
      <c r="AV99" s="40"/>
      <c r="AW99" s="40"/>
      <c r="AX99" s="40"/>
      <c r="AY99" s="40"/>
      <c r="AZ99" s="40"/>
      <c r="BA99" s="40"/>
      <c r="BB99" s="40"/>
      <c r="BC99" s="40"/>
      <c r="BD99" s="44"/>
      <c r="BE99" s="44"/>
    </row>
    <row r="100" spans="1:57" x14ac:dyDescent="0.2">
      <c r="A100" s="33"/>
      <c r="B100" s="33"/>
      <c r="C100" s="45"/>
      <c r="D100" s="34"/>
      <c r="E100" s="35"/>
      <c r="F100" s="36"/>
      <c r="G100" s="37"/>
      <c r="H100" s="38"/>
      <c r="I100" s="40"/>
      <c r="J100" s="40"/>
      <c r="K100" s="40"/>
      <c r="L100" s="40"/>
      <c r="M100" s="41"/>
      <c r="N100" s="46"/>
      <c r="O100" s="42"/>
      <c r="P100" s="42"/>
      <c r="Q100" s="42"/>
      <c r="R100" s="40"/>
      <c r="S100" s="44"/>
      <c r="T100" s="44"/>
      <c r="U100" s="44"/>
      <c r="V100" s="44"/>
      <c r="W100" s="44"/>
      <c r="X100" s="44"/>
      <c r="Y100" s="44"/>
      <c r="Z100" s="44"/>
      <c r="AA100" s="44"/>
      <c r="AB100" s="44"/>
      <c r="AC100" s="44"/>
      <c r="AD100" s="44"/>
      <c r="AE100" s="1"/>
      <c r="AF100" s="1"/>
      <c r="AG100" s="1"/>
      <c r="AH100" s="44"/>
      <c r="AI100" s="1"/>
      <c r="AJ100" s="44"/>
      <c r="AK100" s="1"/>
      <c r="AL100" s="40"/>
      <c r="AM100" s="40"/>
      <c r="AN100" s="40"/>
      <c r="AO100" s="40"/>
      <c r="AP100" s="40"/>
      <c r="AQ100" s="40"/>
      <c r="AR100" s="44"/>
      <c r="AS100" s="1"/>
      <c r="AT100" s="1"/>
      <c r="AU100" s="40"/>
      <c r="AV100" s="40"/>
      <c r="AW100" s="40"/>
      <c r="AX100" s="40"/>
      <c r="AY100" s="40"/>
      <c r="AZ100" s="40"/>
      <c r="BA100" s="40"/>
      <c r="BB100" s="40"/>
      <c r="BC100" s="40"/>
      <c r="BD100" s="44"/>
      <c r="BE100" s="44"/>
    </row>
    <row r="101" spans="1:57" x14ac:dyDescent="0.2">
      <c r="A101" s="33"/>
      <c r="B101" s="33"/>
      <c r="C101" s="45"/>
      <c r="D101" s="34"/>
      <c r="E101" s="35"/>
      <c r="F101" s="36"/>
      <c r="G101" s="37"/>
      <c r="H101" s="38"/>
      <c r="I101" s="40"/>
      <c r="J101" s="40"/>
      <c r="K101" s="40"/>
      <c r="L101" s="40"/>
      <c r="M101" s="41"/>
      <c r="N101" s="46"/>
      <c r="O101" s="42"/>
      <c r="P101" s="42"/>
      <c r="Q101" s="42"/>
      <c r="R101" s="40"/>
      <c r="S101" s="44"/>
      <c r="T101" s="44"/>
      <c r="U101" s="44"/>
      <c r="V101" s="44"/>
      <c r="W101" s="44"/>
      <c r="X101" s="44"/>
      <c r="Y101" s="44"/>
      <c r="Z101" s="44"/>
      <c r="AA101" s="44"/>
      <c r="AB101" s="44"/>
      <c r="AC101" s="44"/>
      <c r="AD101" s="44"/>
      <c r="AE101" s="1"/>
      <c r="AF101" s="1"/>
      <c r="AG101" s="1"/>
      <c r="AH101" s="44"/>
      <c r="AI101" s="1"/>
      <c r="AJ101" s="44"/>
      <c r="AK101" s="1"/>
      <c r="AL101" s="40"/>
      <c r="AM101" s="40"/>
      <c r="AN101" s="40"/>
      <c r="AO101" s="40"/>
      <c r="AP101" s="40"/>
      <c r="AQ101" s="40"/>
      <c r="AR101" s="44"/>
      <c r="AS101" s="1"/>
      <c r="AT101" s="1"/>
      <c r="AU101" s="40"/>
      <c r="AV101" s="40"/>
      <c r="AW101" s="40"/>
      <c r="AX101" s="40"/>
      <c r="AY101" s="40"/>
      <c r="AZ101" s="40"/>
      <c r="BA101" s="40"/>
      <c r="BB101" s="40"/>
      <c r="BC101" s="40"/>
      <c r="BD101" s="44"/>
      <c r="BE101" s="44"/>
    </row>
    <row r="102" spans="1:57" x14ac:dyDescent="0.2">
      <c r="A102" s="33"/>
      <c r="B102" s="33"/>
      <c r="C102" s="45"/>
      <c r="D102" s="34"/>
      <c r="E102" s="35"/>
      <c r="F102" s="36"/>
      <c r="G102" s="37"/>
      <c r="H102" s="38"/>
      <c r="I102" s="40"/>
      <c r="J102" s="40"/>
      <c r="K102" s="40"/>
      <c r="L102" s="40"/>
      <c r="M102" s="41"/>
      <c r="N102" s="46"/>
      <c r="O102" s="42"/>
      <c r="P102" s="42"/>
      <c r="Q102" s="42"/>
      <c r="R102" s="40"/>
      <c r="S102" s="44"/>
      <c r="T102" s="44"/>
      <c r="U102" s="44"/>
      <c r="V102" s="44"/>
      <c r="W102" s="44"/>
      <c r="X102" s="44"/>
      <c r="Y102" s="44"/>
      <c r="Z102" s="44"/>
      <c r="AA102" s="44"/>
      <c r="AB102" s="44"/>
      <c r="AC102" s="44"/>
      <c r="AD102" s="44"/>
      <c r="AE102" s="1"/>
      <c r="AF102" s="1"/>
      <c r="AG102" s="1"/>
      <c r="AH102" s="44"/>
      <c r="AI102" s="1"/>
      <c r="AJ102" s="44"/>
      <c r="AK102" s="1"/>
      <c r="AL102" s="40"/>
      <c r="AM102" s="40"/>
      <c r="AN102" s="40"/>
      <c r="AO102" s="40"/>
      <c r="AP102" s="40"/>
      <c r="AQ102" s="40"/>
      <c r="AR102" s="44"/>
      <c r="AS102" s="1"/>
      <c r="AT102" s="1"/>
      <c r="AU102" s="40"/>
      <c r="AV102" s="40"/>
      <c r="AW102" s="40"/>
      <c r="AX102" s="40"/>
      <c r="AY102" s="40"/>
      <c r="AZ102" s="40"/>
      <c r="BA102" s="40"/>
      <c r="BB102" s="40"/>
      <c r="BC102" s="40"/>
      <c r="BD102" s="44"/>
      <c r="BE102" s="44"/>
    </row>
    <row r="103" spans="1:57" x14ac:dyDescent="0.2">
      <c r="A103" s="33"/>
      <c r="B103" s="33"/>
      <c r="C103" s="34"/>
      <c r="D103" s="34"/>
      <c r="E103" s="35"/>
      <c r="F103" s="36"/>
      <c r="G103" s="37"/>
      <c r="H103" s="38"/>
      <c r="I103" s="40"/>
      <c r="J103" s="40"/>
      <c r="K103" s="40"/>
      <c r="L103" s="40"/>
      <c r="M103" s="41"/>
      <c r="N103" s="46"/>
      <c r="O103" s="42"/>
      <c r="P103" s="42"/>
      <c r="Q103" s="42"/>
      <c r="R103" s="40"/>
      <c r="S103" s="44"/>
      <c r="T103" s="44"/>
      <c r="U103" s="44"/>
      <c r="V103" s="44"/>
      <c r="W103" s="44"/>
      <c r="X103" s="44"/>
      <c r="Y103" s="44"/>
      <c r="Z103" s="44"/>
      <c r="AA103" s="44"/>
      <c r="AB103" s="44"/>
      <c r="AC103" s="44"/>
      <c r="AD103" s="44"/>
      <c r="AE103" s="1"/>
      <c r="AF103" s="1"/>
      <c r="AG103" s="1"/>
      <c r="AH103" s="44"/>
      <c r="AI103" s="1"/>
      <c r="AJ103" s="44"/>
      <c r="AK103" s="1"/>
      <c r="AL103" s="40"/>
      <c r="AM103" s="40"/>
      <c r="AN103" s="40"/>
      <c r="AO103" s="40"/>
      <c r="AP103" s="40"/>
      <c r="AQ103" s="40"/>
      <c r="AR103" s="44"/>
      <c r="AS103" s="1"/>
      <c r="AT103" s="1"/>
      <c r="AU103" s="40"/>
      <c r="AV103" s="40"/>
      <c r="AW103" s="40"/>
      <c r="AX103" s="40"/>
      <c r="AY103" s="40"/>
      <c r="AZ103" s="40"/>
      <c r="BA103" s="40"/>
      <c r="BB103" s="40"/>
      <c r="BC103" s="40"/>
      <c r="BD103" s="44"/>
      <c r="BE103" s="44"/>
    </row>
    <row r="104" spans="1:57" x14ac:dyDescent="0.2">
      <c r="A104" s="33"/>
      <c r="B104" s="33"/>
      <c r="C104" s="34"/>
      <c r="D104" s="34"/>
      <c r="E104" s="35"/>
      <c r="F104" s="36"/>
      <c r="G104" s="37"/>
      <c r="H104" s="38"/>
      <c r="I104" s="40"/>
      <c r="J104" s="40"/>
      <c r="K104" s="40"/>
      <c r="L104" s="40"/>
      <c r="M104" s="41"/>
      <c r="N104" s="46"/>
      <c r="O104" s="42"/>
      <c r="P104" s="42"/>
      <c r="Q104" s="42"/>
      <c r="R104" s="40"/>
      <c r="S104" s="44"/>
      <c r="T104" s="44"/>
      <c r="U104" s="44"/>
      <c r="V104" s="44"/>
      <c r="W104" s="44"/>
      <c r="X104" s="44"/>
      <c r="Y104" s="44"/>
      <c r="Z104" s="44"/>
      <c r="AA104" s="44"/>
      <c r="AB104" s="44"/>
      <c r="AC104" s="44"/>
      <c r="AD104" s="44"/>
      <c r="AE104" s="1"/>
      <c r="AF104" s="1"/>
      <c r="AG104" s="1"/>
      <c r="AH104" s="44"/>
      <c r="AI104" s="1"/>
      <c r="AJ104" s="44"/>
      <c r="AK104" s="1"/>
      <c r="AL104" s="40"/>
      <c r="AM104" s="40"/>
      <c r="AN104" s="40"/>
      <c r="AO104" s="40"/>
      <c r="AP104" s="40"/>
      <c r="AQ104" s="40"/>
      <c r="AR104" s="44"/>
      <c r="AS104" s="1"/>
      <c r="AT104" s="1"/>
      <c r="AU104" s="40"/>
      <c r="AV104" s="40"/>
      <c r="AW104" s="40"/>
      <c r="AX104" s="40"/>
      <c r="AY104" s="40"/>
      <c r="AZ104" s="40"/>
      <c r="BA104" s="40"/>
      <c r="BB104" s="40"/>
      <c r="BC104" s="40"/>
      <c r="BD104" s="44"/>
      <c r="BE104" s="44"/>
    </row>
    <row r="105" spans="1:57" x14ac:dyDescent="0.2">
      <c r="A105" s="33"/>
      <c r="B105" s="33"/>
      <c r="C105" s="34"/>
      <c r="D105" s="34"/>
      <c r="E105" s="35"/>
      <c r="F105" s="36"/>
      <c r="G105" s="37"/>
      <c r="H105" s="38"/>
      <c r="I105" s="39"/>
      <c r="J105" s="40"/>
      <c r="K105" s="39"/>
      <c r="L105" s="40"/>
      <c r="M105" s="41"/>
      <c r="N105" s="42"/>
      <c r="O105" s="42"/>
      <c r="P105" s="42"/>
      <c r="Q105" s="42"/>
      <c r="R105" s="40"/>
      <c r="S105" s="40"/>
      <c r="T105" s="40"/>
      <c r="U105" s="40"/>
      <c r="V105" s="40"/>
      <c r="W105" s="40"/>
      <c r="X105" s="44"/>
      <c r="Y105" s="44"/>
      <c r="Z105" s="44"/>
      <c r="AA105" s="44"/>
      <c r="AB105" s="44"/>
      <c r="AC105" s="44"/>
      <c r="AD105" s="44"/>
      <c r="AE105" s="1"/>
      <c r="AF105" s="1"/>
      <c r="AG105" s="1"/>
      <c r="AH105" s="44"/>
      <c r="AI105" s="1"/>
      <c r="AJ105" s="44"/>
      <c r="AK105" s="1"/>
      <c r="AL105" s="40"/>
      <c r="AM105" s="40"/>
      <c r="AN105" s="40"/>
      <c r="AO105" s="40"/>
      <c r="AP105" s="40"/>
      <c r="AQ105" s="40"/>
      <c r="AR105" s="40"/>
      <c r="AS105" s="1"/>
      <c r="AT105" s="1"/>
      <c r="AU105" s="40"/>
      <c r="AV105" s="40"/>
      <c r="AW105" s="40"/>
      <c r="AX105" s="40"/>
      <c r="AY105" s="40"/>
      <c r="AZ105" s="40"/>
      <c r="BA105" s="40"/>
      <c r="BB105" s="40"/>
      <c r="BC105" s="40"/>
      <c r="BD105" s="40"/>
      <c r="BE105" s="40"/>
    </row>
    <row r="106" spans="1:57" x14ac:dyDescent="0.2">
      <c r="A106" s="33"/>
      <c r="B106" s="33"/>
      <c r="C106" s="34"/>
      <c r="D106" s="34"/>
      <c r="E106" s="35"/>
      <c r="F106" s="36"/>
      <c r="G106" s="37"/>
      <c r="H106" s="38"/>
      <c r="I106" s="39"/>
      <c r="J106" s="40"/>
      <c r="K106" s="39"/>
      <c r="L106" s="39"/>
      <c r="M106" s="41"/>
      <c r="N106" s="42"/>
      <c r="O106" s="42"/>
      <c r="P106" s="42"/>
      <c r="Q106" s="42"/>
      <c r="R106" s="40"/>
      <c r="S106" s="40"/>
      <c r="T106" s="40"/>
      <c r="U106" s="40"/>
      <c r="V106" s="40"/>
      <c r="W106" s="40"/>
      <c r="X106" s="44"/>
      <c r="Y106" s="44"/>
      <c r="Z106" s="44"/>
      <c r="AA106" s="44"/>
      <c r="AB106" s="44"/>
      <c r="AC106" s="44"/>
      <c r="AD106" s="44"/>
      <c r="AE106" s="1"/>
      <c r="AF106" s="1"/>
      <c r="AG106" s="1"/>
      <c r="AH106" s="44"/>
      <c r="AI106" s="1"/>
      <c r="AJ106" s="44"/>
      <c r="AK106" s="1"/>
      <c r="AL106" s="40"/>
      <c r="AM106" s="40"/>
      <c r="AN106" s="40"/>
      <c r="AO106" s="40"/>
      <c r="AP106" s="40"/>
      <c r="AQ106" s="40"/>
      <c r="AR106" s="40"/>
      <c r="AS106" s="1"/>
      <c r="AT106" s="1"/>
      <c r="AU106" s="40"/>
      <c r="AV106" s="40"/>
      <c r="AW106" s="40"/>
      <c r="AX106" s="40"/>
      <c r="AY106" s="40"/>
      <c r="AZ106" s="40"/>
      <c r="BA106" s="40"/>
      <c r="BB106" s="40"/>
      <c r="BC106" s="40"/>
      <c r="BD106" s="40"/>
      <c r="BE106" s="40"/>
    </row>
    <row r="107" spans="1:57" x14ac:dyDescent="0.2">
      <c r="A107" s="33"/>
      <c r="B107" s="33"/>
      <c r="C107" s="34"/>
      <c r="D107" s="34"/>
      <c r="E107" s="35"/>
      <c r="F107" s="36"/>
      <c r="G107" s="37"/>
      <c r="H107" s="38"/>
      <c r="I107" s="39"/>
      <c r="J107" s="40"/>
      <c r="K107" s="39"/>
      <c r="L107" s="39"/>
      <c r="M107" s="41"/>
      <c r="N107" s="42"/>
      <c r="O107" s="42"/>
      <c r="P107" s="42"/>
      <c r="Q107" s="42"/>
      <c r="R107" s="40"/>
      <c r="S107" s="40"/>
      <c r="T107" s="40"/>
      <c r="U107" s="40"/>
      <c r="V107" s="40"/>
      <c r="W107" s="40"/>
      <c r="X107" s="44"/>
      <c r="Y107" s="44"/>
      <c r="Z107" s="44"/>
      <c r="AA107" s="44"/>
      <c r="AB107" s="44"/>
      <c r="AC107" s="44"/>
      <c r="AD107" s="44"/>
      <c r="AE107" s="1"/>
      <c r="AF107" s="1"/>
      <c r="AG107" s="1"/>
      <c r="AH107" s="44"/>
      <c r="AI107" s="1"/>
      <c r="AJ107" s="44"/>
      <c r="AK107" s="1"/>
      <c r="AL107" s="40"/>
      <c r="AM107" s="40"/>
      <c r="AN107" s="40"/>
      <c r="AO107" s="40"/>
      <c r="AP107" s="40"/>
      <c r="AQ107" s="40"/>
      <c r="AR107" s="40"/>
      <c r="AS107" s="1"/>
      <c r="AT107" s="1"/>
      <c r="AU107" s="40"/>
      <c r="AV107" s="40"/>
      <c r="AW107" s="40"/>
      <c r="AX107" s="40"/>
      <c r="AY107" s="40"/>
      <c r="AZ107" s="40"/>
      <c r="BA107" s="40"/>
      <c r="BB107" s="40"/>
      <c r="BC107" s="40"/>
      <c r="BD107" s="40"/>
      <c r="BE107" s="40"/>
    </row>
    <row r="108" spans="1:57" x14ac:dyDescent="0.2">
      <c r="A108" s="33"/>
      <c r="B108" s="33"/>
      <c r="C108" s="34"/>
      <c r="D108" s="34"/>
      <c r="E108" s="35"/>
      <c r="F108" s="36"/>
      <c r="G108" s="37"/>
      <c r="H108" s="38"/>
      <c r="I108" s="39"/>
      <c r="J108" s="40"/>
      <c r="K108" s="39"/>
      <c r="L108" s="39"/>
      <c r="M108" s="41"/>
      <c r="N108" s="42"/>
      <c r="O108" s="42"/>
      <c r="P108" s="42"/>
      <c r="Q108" s="42"/>
      <c r="R108" s="40"/>
      <c r="S108" s="40"/>
      <c r="T108" s="40"/>
      <c r="U108" s="40"/>
      <c r="V108" s="40"/>
      <c r="W108" s="40"/>
      <c r="X108" s="44"/>
      <c r="Y108" s="44"/>
      <c r="Z108" s="44"/>
      <c r="AA108" s="44"/>
      <c r="AB108" s="44"/>
      <c r="AC108" s="44"/>
      <c r="AD108" s="44"/>
      <c r="AE108" s="1"/>
      <c r="AF108" s="1"/>
      <c r="AG108" s="1"/>
      <c r="AH108" s="44"/>
      <c r="AI108" s="1"/>
      <c r="AJ108" s="44"/>
      <c r="AK108" s="1"/>
      <c r="AL108" s="40"/>
      <c r="AM108" s="40"/>
      <c r="AN108" s="40"/>
      <c r="AO108" s="40"/>
      <c r="AP108" s="40"/>
      <c r="AQ108" s="40"/>
      <c r="AR108" s="40"/>
      <c r="AS108" s="1"/>
      <c r="AT108" s="1"/>
      <c r="AU108" s="40"/>
      <c r="AV108" s="40"/>
      <c r="AW108" s="40"/>
      <c r="AX108" s="40"/>
      <c r="AY108" s="40"/>
      <c r="AZ108" s="40"/>
      <c r="BA108" s="40"/>
      <c r="BB108" s="40"/>
      <c r="BC108" s="40"/>
      <c r="BD108" s="40"/>
      <c r="BE108" s="40"/>
    </row>
    <row r="109" spans="1:57" x14ac:dyDescent="0.2">
      <c r="A109" s="33"/>
      <c r="B109" s="33"/>
      <c r="C109" s="34"/>
      <c r="D109" s="34"/>
      <c r="E109" s="35"/>
      <c r="F109" s="36"/>
      <c r="G109" s="37"/>
      <c r="H109" s="38"/>
      <c r="I109" s="39"/>
      <c r="J109" s="40"/>
      <c r="K109" s="39"/>
      <c r="L109" s="39"/>
      <c r="M109" s="41"/>
      <c r="N109" s="42"/>
      <c r="O109" s="42"/>
      <c r="P109" s="42"/>
      <c r="Q109" s="42"/>
      <c r="R109" s="40"/>
      <c r="S109" s="40"/>
      <c r="T109" s="40"/>
      <c r="U109" s="40"/>
      <c r="V109" s="40"/>
      <c r="W109" s="40"/>
      <c r="X109" s="44"/>
      <c r="Y109" s="44"/>
      <c r="Z109" s="44"/>
      <c r="AA109" s="44"/>
      <c r="AB109" s="44"/>
      <c r="AC109" s="44"/>
      <c r="AD109" s="44"/>
      <c r="AE109" s="1"/>
      <c r="AF109" s="1"/>
      <c r="AG109" s="1"/>
      <c r="AH109" s="44"/>
      <c r="AI109" s="1"/>
      <c r="AJ109" s="44"/>
      <c r="AK109" s="1"/>
      <c r="AL109" s="40"/>
      <c r="AM109" s="40"/>
      <c r="AN109" s="40"/>
      <c r="AO109" s="40"/>
      <c r="AP109" s="40"/>
      <c r="AQ109" s="40"/>
      <c r="AR109" s="40"/>
      <c r="AS109" s="1"/>
      <c r="AT109" s="1"/>
      <c r="AU109" s="40"/>
      <c r="AV109" s="40"/>
      <c r="AW109" s="40"/>
      <c r="AX109" s="40"/>
      <c r="AY109" s="40"/>
      <c r="AZ109" s="40"/>
      <c r="BA109" s="40"/>
      <c r="BB109" s="40"/>
      <c r="BC109" s="40"/>
      <c r="BD109" s="40"/>
      <c r="BE109" s="40"/>
    </row>
    <row r="110" spans="1:57" x14ac:dyDescent="0.2">
      <c r="A110" s="33"/>
      <c r="B110" s="33"/>
      <c r="C110" s="34"/>
      <c r="D110" s="34"/>
      <c r="E110" s="35"/>
      <c r="F110" s="36"/>
      <c r="G110" s="37"/>
      <c r="H110" s="38"/>
      <c r="I110" s="39"/>
      <c r="J110" s="40"/>
      <c r="K110" s="39"/>
      <c r="L110" s="39"/>
      <c r="M110" s="41"/>
      <c r="N110" s="42"/>
      <c r="O110" s="42"/>
      <c r="P110" s="42"/>
      <c r="Q110" s="42"/>
      <c r="R110" s="40"/>
      <c r="S110" s="40"/>
      <c r="T110" s="40"/>
      <c r="U110" s="40"/>
      <c r="V110" s="40"/>
      <c r="W110" s="40"/>
      <c r="X110" s="44"/>
      <c r="Y110" s="44"/>
      <c r="Z110" s="44"/>
      <c r="AA110" s="44"/>
      <c r="AB110" s="44"/>
      <c r="AC110" s="44"/>
      <c r="AD110" s="44"/>
      <c r="AE110" s="1"/>
      <c r="AF110" s="1"/>
      <c r="AG110" s="1"/>
      <c r="AH110" s="44"/>
      <c r="AI110" s="1"/>
      <c r="AJ110" s="44"/>
      <c r="AK110" s="1"/>
      <c r="AL110" s="40"/>
      <c r="AM110" s="40"/>
      <c r="AN110" s="40"/>
      <c r="AO110" s="40"/>
      <c r="AP110" s="40"/>
      <c r="AQ110" s="40"/>
      <c r="AR110" s="40"/>
      <c r="AS110" s="1"/>
      <c r="AT110" s="1"/>
      <c r="AU110" s="40"/>
      <c r="AV110" s="40"/>
      <c r="AW110" s="40"/>
      <c r="AX110" s="40"/>
      <c r="AY110" s="40"/>
      <c r="AZ110" s="40"/>
      <c r="BA110" s="40"/>
      <c r="BB110" s="40"/>
      <c r="BC110" s="40"/>
      <c r="BD110" s="40"/>
      <c r="BE110" s="40"/>
    </row>
    <row r="111" spans="1:57" x14ac:dyDescent="0.2">
      <c r="A111" s="33"/>
      <c r="B111" s="33"/>
      <c r="C111" s="34"/>
      <c r="D111" s="34"/>
      <c r="E111" s="35"/>
      <c r="F111" s="36"/>
      <c r="G111" s="37"/>
      <c r="H111" s="38"/>
      <c r="I111" s="39"/>
      <c r="J111" s="40"/>
      <c r="K111" s="39"/>
      <c r="L111" s="39"/>
      <c r="M111" s="41"/>
      <c r="N111" s="42"/>
      <c r="O111" s="42"/>
      <c r="P111" s="42"/>
      <c r="Q111" s="42"/>
      <c r="R111" s="40"/>
      <c r="S111" s="40"/>
      <c r="T111" s="40"/>
      <c r="U111" s="40"/>
      <c r="V111" s="40"/>
      <c r="W111" s="40"/>
      <c r="X111" s="44"/>
      <c r="Y111" s="44"/>
      <c r="Z111" s="44"/>
      <c r="AA111" s="44"/>
      <c r="AB111" s="44"/>
      <c r="AC111" s="44"/>
      <c r="AD111" s="44"/>
      <c r="AE111" s="1"/>
      <c r="AF111" s="1"/>
      <c r="AG111" s="1"/>
      <c r="AH111" s="44"/>
      <c r="AI111" s="1"/>
      <c r="AJ111" s="44"/>
      <c r="AK111" s="1"/>
      <c r="AL111" s="40"/>
      <c r="AM111" s="40"/>
      <c r="AN111" s="40"/>
      <c r="AO111" s="40"/>
      <c r="AP111" s="40"/>
      <c r="AQ111" s="40"/>
      <c r="AR111" s="40"/>
      <c r="AS111" s="1"/>
      <c r="AT111" s="1"/>
      <c r="AU111" s="40"/>
      <c r="AV111" s="40"/>
      <c r="AW111" s="40"/>
      <c r="AX111" s="40"/>
      <c r="AY111" s="40"/>
      <c r="AZ111" s="40"/>
      <c r="BA111" s="40"/>
      <c r="BB111" s="40"/>
      <c r="BC111" s="40"/>
      <c r="BD111" s="40"/>
      <c r="BE111" s="40"/>
    </row>
    <row r="112" spans="1:57" x14ac:dyDescent="0.2">
      <c r="A112" s="33"/>
      <c r="B112" s="33"/>
      <c r="C112" s="34"/>
      <c r="D112" s="34"/>
      <c r="E112" s="35"/>
      <c r="F112" s="36"/>
      <c r="G112" s="37"/>
      <c r="H112" s="38"/>
      <c r="I112" s="39"/>
      <c r="J112" s="40"/>
      <c r="K112" s="39"/>
      <c r="L112" s="39"/>
      <c r="M112" s="41"/>
      <c r="N112" s="42"/>
      <c r="O112" s="42"/>
      <c r="P112" s="42"/>
      <c r="Q112" s="42"/>
      <c r="R112" s="40"/>
      <c r="S112" s="40"/>
      <c r="T112" s="40"/>
      <c r="U112" s="40"/>
      <c r="V112" s="40"/>
      <c r="W112" s="40"/>
      <c r="X112" s="44"/>
      <c r="Y112" s="44"/>
      <c r="Z112" s="44"/>
      <c r="AA112" s="44"/>
      <c r="AB112" s="44"/>
      <c r="AC112" s="44"/>
      <c r="AD112" s="44"/>
      <c r="AE112" s="1"/>
      <c r="AF112" s="1"/>
      <c r="AG112" s="1"/>
      <c r="AH112" s="44"/>
      <c r="AI112" s="1"/>
      <c r="AJ112" s="44"/>
      <c r="AK112" s="1"/>
      <c r="AL112" s="40"/>
      <c r="AM112" s="40"/>
      <c r="AN112" s="40"/>
      <c r="AO112" s="40"/>
      <c r="AP112" s="40"/>
      <c r="AQ112" s="40"/>
      <c r="AR112" s="40"/>
      <c r="AS112" s="1"/>
      <c r="AT112" s="1"/>
      <c r="AU112" s="40"/>
      <c r="AV112" s="40"/>
      <c r="AW112" s="40"/>
      <c r="AX112" s="40"/>
      <c r="AY112" s="40"/>
      <c r="AZ112" s="40"/>
      <c r="BA112" s="40"/>
      <c r="BB112" s="40"/>
      <c r="BC112" s="40"/>
      <c r="BD112" s="40"/>
      <c r="BE112" s="40"/>
    </row>
    <row r="113" spans="1:57" x14ac:dyDescent="0.2">
      <c r="A113" s="33"/>
      <c r="B113" s="33"/>
      <c r="C113" s="34"/>
      <c r="D113" s="34"/>
      <c r="E113" s="35"/>
      <c r="F113" s="36"/>
      <c r="G113" s="37"/>
      <c r="H113" s="38"/>
      <c r="I113" s="39"/>
      <c r="J113" s="40"/>
      <c r="K113" s="39"/>
      <c r="L113" s="39"/>
      <c r="M113" s="41"/>
      <c r="N113" s="42"/>
      <c r="O113" s="42"/>
      <c r="P113" s="42"/>
      <c r="Q113" s="42"/>
      <c r="R113" s="40"/>
      <c r="S113" s="40"/>
      <c r="T113" s="40"/>
      <c r="U113" s="40"/>
      <c r="V113" s="40"/>
      <c r="W113" s="40"/>
      <c r="X113" s="44"/>
      <c r="Y113" s="44"/>
      <c r="Z113" s="44"/>
      <c r="AA113" s="44"/>
      <c r="AB113" s="44"/>
      <c r="AC113" s="44"/>
      <c r="AD113" s="44"/>
      <c r="AE113" s="1"/>
      <c r="AF113" s="1"/>
      <c r="AG113" s="1"/>
      <c r="AH113" s="44"/>
      <c r="AI113" s="1"/>
      <c r="AJ113" s="44"/>
      <c r="AK113" s="1"/>
      <c r="AL113" s="40"/>
      <c r="AM113" s="40"/>
      <c r="AN113" s="40"/>
      <c r="AO113" s="40"/>
      <c r="AP113" s="40"/>
      <c r="AQ113" s="40"/>
      <c r="AR113" s="40"/>
      <c r="AS113" s="1"/>
      <c r="AT113" s="1"/>
      <c r="AU113" s="40"/>
      <c r="AV113" s="40"/>
      <c r="AW113" s="40"/>
      <c r="AX113" s="40"/>
      <c r="AY113" s="40"/>
      <c r="AZ113" s="40"/>
      <c r="BA113" s="40"/>
      <c r="BB113" s="40"/>
      <c r="BC113" s="40"/>
      <c r="BD113" s="40"/>
      <c r="BE113" s="40"/>
    </row>
    <row r="114" spans="1:57" x14ac:dyDescent="0.2">
      <c r="A114" s="33"/>
      <c r="B114" s="33"/>
      <c r="C114" s="34"/>
      <c r="D114" s="34"/>
      <c r="E114" s="35"/>
      <c r="F114" s="36"/>
      <c r="G114" s="37"/>
      <c r="H114" s="38"/>
      <c r="I114" s="39"/>
      <c r="J114" s="40"/>
      <c r="K114" s="39"/>
      <c r="L114" s="39"/>
      <c r="M114" s="41"/>
      <c r="N114" s="42"/>
      <c r="O114" s="42"/>
      <c r="P114" s="42"/>
      <c r="Q114" s="42"/>
      <c r="R114" s="40"/>
      <c r="S114" s="40"/>
      <c r="T114" s="40"/>
      <c r="U114" s="40"/>
      <c r="V114" s="40"/>
      <c r="W114" s="40"/>
      <c r="X114" s="44"/>
      <c r="Y114" s="44"/>
      <c r="Z114" s="44"/>
      <c r="AA114" s="44"/>
      <c r="AB114" s="44"/>
      <c r="AC114" s="44"/>
      <c r="AD114" s="44"/>
      <c r="AE114" s="1"/>
      <c r="AF114" s="1"/>
      <c r="AG114" s="1"/>
      <c r="AH114" s="44"/>
      <c r="AI114" s="1"/>
      <c r="AJ114" s="44"/>
      <c r="AK114" s="1"/>
      <c r="AL114" s="40"/>
      <c r="AM114" s="40"/>
      <c r="AN114" s="40"/>
      <c r="AO114" s="40"/>
      <c r="AP114" s="40"/>
      <c r="AQ114" s="40"/>
      <c r="AR114" s="40"/>
      <c r="AS114" s="1"/>
      <c r="AT114" s="1"/>
      <c r="AU114" s="40"/>
      <c r="AV114" s="40"/>
      <c r="AW114" s="40"/>
      <c r="AX114" s="40"/>
      <c r="AY114" s="40"/>
      <c r="AZ114" s="40"/>
      <c r="BA114" s="40"/>
      <c r="BB114" s="40"/>
      <c r="BC114" s="40"/>
      <c r="BD114" s="40"/>
      <c r="BE114" s="40"/>
    </row>
    <row r="115" spans="1:57" x14ac:dyDescent="0.2">
      <c r="A115" s="33"/>
      <c r="B115" s="33"/>
      <c r="C115" s="34"/>
      <c r="D115" s="34"/>
      <c r="E115" s="35"/>
      <c r="F115" s="36"/>
      <c r="G115" s="37"/>
      <c r="H115" s="38"/>
      <c r="I115" s="39"/>
      <c r="J115" s="40"/>
      <c r="K115" s="39"/>
      <c r="L115" s="39"/>
      <c r="M115" s="41"/>
      <c r="N115" s="42"/>
      <c r="O115" s="42"/>
      <c r="P115" s="42"/>
      <c r="Q115" s="42"/>
      <c r="R115" s="40"/>
      <c r="S115" s="40"/>
      <c r="T115" s="40"/>
      <c r="U115" s="40"/>
      <c r="V115" s="40"/>
      <c r="W115" s="40"/>
      <c r="X115" s="44"/>
      <c r="Y115" s="44"/>
      <c r="Z115" s="44"/>
      <c r="AA115" s="44"/>
      <c r="AB115" s="44"/>
      <c r="AC115" s="44"/>
      <c r="AD115" s="44"/>
      <c r="AE115" s="1"/>
      <c r="AF115" s="1"/>
      <c r="AG115" s="1"/>
      <c r="AH115" s="44"/>
      <c r="AI115" s="1"/>
      <c r="AJ115" s="44"/>
      <c r="AK115" s="1"/>
      <c r="AL115" s="40"/>
      <c r="AM115" s="40"/>
      <c r="AN115" s="40"/>
      <c r="AO115" s="40"/>
      <c r="AP115" s="40"/>
      <c r="AQ115" s="40"/>
      <c r="AR115" s="40"/>
      <c r="AS115" s="1"/>
      <c r="AT115" s="1"/>
      <c r="AU115" s="40"/>
      <c r="AV115" s="40"/>
      <c r="AW115" s="40"/>
      <c r="AX115" s="40"/>
      <c r="AY115" s="40"/>
      <c r="AZ115" s="40"/>
      <c r="BA115" s="40"/>
      <c r="BB115" s="40"/>
      <c r="BC115" s="40"/>
      <c r="BD115" s="40"/>
      <c r="BE115" s="40"/>
    </row>
    <row r="116" spans="1:57" x14ac:dyDescent="0.2">
      <c r="A116" s="33"/>
      <c r="B116" s="33"/>
      <c r="C116" s="34"/>
      <c r="D116" s="34"/>
      <c r="E116" s="35"/>
      <c r="F116" s="36"/>
      <c r="G116" s="37"/>
      <c r="H116" s="38"/>
      <c r="I116" s="39"/>
      <c r="J116" s="40"/>
      <c r="K116" s="39"/>
      <c r="L116" s="39"/>
      <c r="M116" s="41"/>
      <c r="N116" s="42"/>
      <c r="O116" s="42"/>
      <c r="P116" s="42"/>
      <c r="Q116" s="42"/>
      <c r="R116" s="40"/>
      <c r="S116" s="40"/>
      <c r="T116" s="40"/>
      <c r="U116" s="40"/>
      <c r="V116" s="40"/>
      <c r="W116" s="40"/>
      <c r="X116" s="44"/>
      <c r="Y116" s="44"/>
      <c r="Z116" s="44"/>
      <c r="AA116" s="44"/>
      <c r="AB116" s="44"/>
      <c r="AC116" s="44"/>
      <c r="AD116" s="44"/>
      <c r="AE116" s="1"/>
      <c r="AF116" s="1"/>
      <c r="AG116" s="1"/>
      <c r="AH116" s="44"/>
      <c r="AI116" s="1"/>
      <c r="AJ116" s="44"/>
      <c r="AK116" s="1"/>
      <c r="AL116" s="40"/>
      <c r="AM116" s="40"/>
      <c r="AN116" s="40"/>
      <c r="AO116" s="40"/>
      <c r="AP116" s="40"/>
      <c r="AQ116" s="40"/>
      <c r="AR116" s="40"/>
      <c r="AS116" s="1"/>
      <c r="AT116" s="1"/>
      <c r="AU116" s="40"/>
      <c r="AV116" s="40"/>
      <c r="AW116" s="40"/>
      <c r="AX116" s="40"/>
      <c r="AY116" s="40"/>
      <c r="AZ116" s="40"/>
      <c r="BA116" s="40"/>
      <c r="BB116" s="40"/>
      <c r="BC116" s="40"/>
      <c r="BD116" s="40"/>
      <c r="BE116" s="40"/>
    </row>
    <row r="117" spans="1:57" x14ac:dyDescent="0.2">
      <c r="A117" s="33"/>
      <c r="B117" s="33"/>
      <c r="C117" s="34"/>
      <c r="D117" s="34"/>
      <c r="E117" s="35"/>
      <c r="F117" s="36"/>
      <c r="G117" s="37"/>
      <c r="H117" s="38"/>
      <c r="I117" s="39"/>
      <c r="J117" s="40"/>
      <c r="K117" s="39"/>
      <c r="L117" s="39"/>
      <c r="M117" s="41"/>
      <c r="N117" s="42"/>
      <c r="O117" s="42"/>
      <c r="P117" s="42"/>
      <c r="Q117" s="42"/>
      <c r="R117" s="40"/>
      <c r="S117" s="40"/>
      <c r="T117" s="40"/>
      <c r="U117" s="40"/>
      <c r="V117" s="40"/>
      <c r="W117" s="40"/>
      <c r="X117" s="44"/>
      <c r="Y117" s="44"/>
      <c r="Z117" s="44"/>
      <c r="AA117" s="44"/>
      <c r="AB117" s="44"/>
      <c r="AC117" s="44"/>
      <c r="AD117" s="44"/>
      <c r="AE117" s="1"/>
      <c r="AF117" s="1"/>
      <c r="AG117" s="1"/>
      <c r="AH117" s="44"/>
      <c r="AI117" s="1"/>
      <c r="AJ117" s="44"/>
      <c r="AK117" s="1"/>
      <c r="AL117" s="40"/>
      <c r="AM117" s="40"/>
      <c r="AN117" s="40"/>
      <c r="AO117" s="40"/>
      <c r="AP117" s="40"/>
      <c r="AQ117" s="40"/>
      <c r="AR117" s="40"/>
      <c r="AS117" s="1"/>
      <c r="AT117" s="1"/>
      <c r="AU117" s="40"/>
      <c r="AV117" s="40"/>
      <c r="AW117" s="40"/>
      <c r="AX117" s="40"/>
      <c r="AY117" s="40"/>
      <c r="AZ117" s="40"/>
      <c r="BA117" s="40"/>
      <c r="BB117" s="40"/>
      <c r="BC117" s="40"/>
      <c r="BD117" s="40"/>
      <c r="BE117" s="40"/>
    </row>
    <row r="118" spans="1:57" x14ac:dyDescent="0.2">
      <c r="A118" s="33"/>
      <c r="B118" s="33"/>
      <c r="C118" s="34"/>
      <c r="D118" s="34"/>
      <c r="E118" s="35"/>
      <c r="F118" s="36"/>
      <c r="G118" s="37"/>
      <c r="H118" s="38"/>
      <c r="I118" s="39"/>
      <c r="J118" s="40"/>
      <c r="K118" s="39"/>
      <c r="L118" s="39"/>
      <c r="M118" s="41"/>
      <c r="N118" s="42"/>
      <c r="O118" s="42"/>
      <c r="P118" s="42"/>
      <c r="Q118" s="42"/>
      <c r="R118" s="40"/>
      <c r="S118" s="40"/>
      <c r="T118" s="40"/>
      <c r="U118" s="40"/>
      <c r="V118" s="40"/>
      <c r="W118" s="40"/>
      <c r="X118" s="44"/>
      <c r="Y118" s="44"/>
      <c r="Z118" s="44"/>
      <c r="AA118" s="44"/>
      <c r="AB118" s="44"/>
      <c r="AC118" s="44"/>
      <c r="AD118" s="44"/>
      <c r="AE118" s="1"/>
      <c r="AF118" s="1"/>
      <c r="AG118" s="1"/>
      <c r="AH118" s="44"/>
      <c r="AI118" s="1"/>
      <c r="AJ118" s="44"/>
      <c r="AK118" s="1"/>
      <c r="AL118" s="40"/>
      <c r="AM118" s="40"/>
      <c r="AN118" s="40"/>
      <c r="AO118" s="40"/>
      <c r="AP118" s="40"/>
      <c r="AQ118" s="40"/>
      <c r="AR118" s="40"/>
      <c r="AS118" s="1"/>
      <c r="AT118" s="1"/>
      <c r="AU118" s="40"/>
      <c r="AV118" s="40"/>
      <c r="AW118" s="40"/>
      <c r="AX118" s="40"/>
      <c r="AY118" s="40"/>
      <c r="AZ118" s="40"/>
      <c r="BA118" s="40"/>
      <c r="BB118" s="40"/>
      <c r="BC118" s="40"/>
      <c r="BD118" s="40"/>
      <c r="BE118" s="40"/>
    </row>
    <row r="119" spans="1:57" x14ac:dyDescent="0.2">
      <c r="A119" s="33"/>
      <c r="B119" s="33"/>
      <c r="C119" s="34"/>
      <c r="D119" s="34"/>
      <c r="E119" s="35"/>
      <c r="F119" s="36"/>
      <c r="G119" s="37"/>
      <c r="H119" s="38"/>
      <c r="I119" s="39"/>
      <c r="J119" s="40"/>
      <c r="K119" s="39"/>
      <c r="L119" s="39"/>
      <c r="M119" s="41"/>
      <c r="N119" s="42"/>
      <c r="O119" s="42"/>
      <c r="P119" s="42"/>
      <c r="Q119" s="42"/>
      <c r="R119" s="40"/>
      <c r="S119" s="40"/>
      <c r="T119" s="40"/>
      <c r="U119" s="40"/>
      <c r="V119" s="40"/>
      <c r="W119" s="40"/>
      <c r="X119" s="44"/>
      <c r="Y119" s="44"/>
      <c r="Z119" s="44"/>
      <c r="AA119" s="44"/>
      <c r="AB119" s="44"/>
      <c r="AC119" s="44"/>
      <c r="AD119" s="44"/>
      <c r="AE119" s="1"/>
      <c r="AF119" s="1"/>
      <c r="AG119" s="1"/>
      <c r="AH119" s="44"/>
      <c r="AI119" s="1"/>
      <c r="AJ119" s="44"/>
      <c r="AK119" s="1"/>
      <c r="AL119" s="40"/>
      <c r="AM119" s="40"/>
      <c r="AN119" s="40"/>
      <c r="AO119" s="40"/>
      <c r="AP119" s="40"/>
      <c r="AQ119" s="40"/>
      <c r="AR119" s="40"/>
      <c r="AS119" s="1"/>
      <c r="AT119" s="1"/>
      <c r="AU119" s="40"/>
      <c r="AV119" s="40"/>
      <c r="AW119" s="40"/>
      <c r="AX119" s="40"/>
      <c r="AY119" s="40"/>
      <c r="AZ119" s="40"/>
      <c r="BA119" s="40"/>
      <c r="BB119" s="40"/>
      <c r="BC119" s="40"/>
      <c r="BD119" s="40"/>
      <c r="BE119" s="40"/>
    </row>
    <row r="120" spans="1:57" x14ac:dyDescent="0.2">
      <c r="A120" s="33"/>
      <c r="B120" s="33"/>
      <c r="C120" s="34"/>
      <c r="D120" s="34"/>
      <c r="E120" s="35"/>
      <c r="F120" s="36"/>
      <c r="G120" s="37"/>
      <c r="H120" s="38"/>
      <c r="I120" s="39"/>
      <c r="J120" s="40"/>
      <c r="K120" s="39"/>
      <c r="L120" s="39"/>
      <c r="M120" s="41"/>
      <c r="N120" s="42"/>
      <c r="O120" s="42"/>
      <c r="P120" s="42"/>
      <c r="Q120" s="42"/>
      <c r="R120" s="40"/>
      <c r="S120" s="40"/>
      <c r="T120" s="40"/>
      <c r="U120" s="40"/>
      <c r="V120" s="40"/>
      <c r="W120" s="40"/>
      <c r="X120" s="44"/>
      <c r="Y120" s="44"/>
      <c r="Z120" s="44"/>
      <c r="AA120" s="44"/>
      <c r="AB120" s="44"/>
      <c r="AC120" s="44"/>
      <c r="AD120" s="44"/>
      <c r="AE120" s="1"/>
      <c r="AF120" s="1"/>
      <c r="AG120" s="1"/>
      <c r="AH120" s="44"/>
      <c r="AI120" s="1"/>
      <c r="AJ120" s="44"/>
      <c r="AK120" s="1"/>
      <c r="AL120" s="40"/>
      <c r="AM120" s="40"/>
      <c r="AN120" s="40"/>
      <c r="AO120" s="40"/>
      <c r="AP120" s="40"/>
      <c r="AQ120" s="40"/>
      <c r="AR120" s="40"/>
      <c r="AS120" s="1"/>
      <c r="AT120" s="1"/>
      <c r="AU120" s="40"/>
      <c r="AV120" s="40"/>
      <c r="AW120" s="40"/>
      <c r="AX120" s="40"/>
      <c r="AY120" s="40"/>
      <c r="AZ120" s="40"/>
      <c r="BA120" s="40"/>
      <c r="BB120" s="40"/>
      <c r="BC120" s="40"/>
      <c r="BD120" s="40"/>
      <c r="BE120" s="40"/>
    </row>
    <row r="121" spans="1:57" x14ac:dyDescent="0.2">
      <c r="A121" s="33"/>
      <c r="B121" s="33"/>
      <c r="C121" s="34"/>
      <c r="D121" s="34"/>
      <c r="E121" s="35"/>
      <c r="F121" s="36"/>
      <c r="G121" s="37"/>
      <c r="H121" s="38"/>
      <c r="I121" s="39"/>
      <c r="J121" s="40"/>
      <c r="K121" s="39"/>
      <c r="L121" s="39"/>
      <c r="M121" s="41"/>
      <c r="N121" s="42"/>
      <c r="O121" s="42"/>
      <c r="P121" s="42"/>
      <c r="Q121" s="42"/>
      <c r="R121" s="40"/>
      <c r="S121" s="40"/>
      <c r="T121" s="40"/>
      <c r="U121" s="40"/>
      <c r="V121" s="40"/>
      <c r="W121" s="40"/>
      <c r="X121" s="44"/>
      <c r="Y121" s="44"/>
      <c r="Z121" s="44"/>
      <c r="AA121" s="44"/>
      <c r="AB121" s="44"/>
      <c r="AC121" s="44"/>
      <c r="AD121" s="44"/>
      <c r="AE121" s="1"/>
      <c r="AF121" s="1"/>
      <c r="AG121" s="1"/>
      <c r="AH121" s="44"/>
      <c r="AI121" s="1"/>
      <c r="AJ121" s="44"/>
      <c r="AK121" s="1"/>
      <c r="AL121" s="40"/>
      <c r="AM121" s="40"/>
      <c r="AN121" s="40"/>
      <c r="AO121" s="40"/>
      <c r="AP121" s="40"/>
      <c r="AQ121" s="40"/>
      <c r="AR121" s="40"/>
      <c r="AS121" s="1"/>
      <c r="AT121" s="1"/>
      <c r="AU121" s="40"/>
      <c r="AV121" s="40"/>
      <c r="AW121" s="40"/>
      <c r="AX121" s="40"/>
      <c r="AY121" s="40"/>
      <c r="AZ121" s="40"/>
      <c r="BA121" s="40"/>
      <c r="BB121" s="40"/>
      <c r="BC121" s="40"/>
      <c r="BD121" s="40"/>
      <c r="BE121" s="40"/>
    </row>
    <row r="122" spans="1:57" x14ac:dyDescent="0.2">
      <c r="A122" s="33"/>
      <c r="B122" s="33"/>
      <c r="C122" s="34"/>
      <c r="D122" s="34"/>
      <c r="E122" s="35"/>
      <c r="F122" s="36"/>
      <c r="G122" s="37"/>
      <c r="H122" s="38"/>
      <c r="I122" s="39"/>
      <c r="J122" s="40"/>
      <c r="K122" s="39"/>
      <c r="L122" s="39"/>
      <c r="M122" s="41"/>
      <c r="N122" s="42"/>
      <c r="O122" s="42"/>
      <c r="P122" s="42"/>
      <c r="Q122" s="42"/>
      <c r="R122" s="40"/>
      <c r="S122" s="40"/>
      <c r="T122" s="40"/>
      <c r="U122" s="40"/>
      <c r="V122" s="40"/>
      <c r="W122" s="40"/>
      <c r="X122" s="44"/>
      <c r="Y122" s="44"/>
      <c r="Z122" s="44"/>
      <c r="AA122" s="44"/>
      <c r="AB122" s="44"/>
      <c r="AC122" s="44"/>
      <c r="AD122" s="44"/>
      <c r="AE122" s="1"/>
      <c r="AF122" s="1"/>
      <c r="AG122" s="1"/>
      <c r="AH122" s="44"/>
      <c r="AI122" s="1"/>
      <c r="AJ122" s="44"/>
      <c r="AK122" s="1"/>
      <c r="AL122" s="40"/>
      <c r="AM122" s="40"/>
      <c r="AN122" s="40"/>
      <c r="AO122" s="40"/>
      <c r="AP122" s="40"/>
      <c r="AQ122" s="40"/>
      <c r="AR122" s="40"/>
      <c r="AS122" s="1"/>
      <c r="AT122" s="1"/>
      <c r="AU122" s="40"/>
      <c r="AV122" s="40"/>
      <c r="AW122" s="40"/>
      <c r="AX122" s="40"/>
      <c r="AY122" s="40"/>
      <c r="AZ122" s="40"/>
      <c r="BA122" s="40"/>
      <c r="BB122" s="40"/>
      <c r="BC122" s="40"/>
      <c r="BD122" s="40"/>
      <c r="BE122" s="40"/>
    </row>
    <row r="123" spans="1:57" x14ac:dyDescent="0.2">
      <c r="A123" s="33"/>
      <c r="B123" s="33"/>
      <c r="C123" s="34"/>
      <c r="D123" s="34"/>
      <c r="E123" s="35"/>
      <c r="F123" s="36"/>
      <c r="G123" s="37"/>
      <c r="H123" s="38"/>
      <c r="I123" s="39"/>
      <c r="J123" s="40"/>
      <c r="K123" s="39"/>
      <c r="L123" s="39"/>
      <c r="M123" s="41"/>
      <c r="N123" s="42"/>
      <c r="O123" s="42"/>
      <c r="P123" s="42"/>
      <c r="Q123" s="42"/>
      <c r="R123" s="40"/>
      <c r="S123" s="40"/>
      <c r="T123" s="40"/>
      <c r="U123" s="40"/>
      <c r="V123" s="40"/>
      <c r="W123" s="40"/>
      <c r="X123" s="44"/>
      <c r="Y123" s="44"/>
      <c r="Z123" s="44"/>
      <c r="AA123" s="44"/>
      <c r="AB123" s="44"/>
      <c r="AC123" s="44"/>
      <c r="AD123" s="44"/>
      <c r="AE123" s="1"/>
      <c r="AF123" s="1"/>
      <c r="AG123" s="1"/>
      <c r="AH123" s="44"/>
      <c r="AI123" s="1"/>
      <c r="AJ123" s="44"/>
      <c r="AK123" s="1"/>
      <c r="AL123" s="40"/>
      <c r="AM123" s="40"/>
      <c r="AN123" s="40"/>
      <c r="AO123" s="40"/>
      <c r="AP123" s="40"/>
      <c r="AQ123" s="40"/>
      <c r="AR123" s="40"/>
      <c r="AS123" s="1"/>
      <c r="AT123" s="1"/>
      <c r="AU123" s="40"/>
      <c r="AV123" s="40"/>
      <c r="AW123" s="40"/>
      <c r="AX123" s="40"/>
      <c r="AY123" s="40"/>
      <c r="AZ123" s="40"/>
      <c r="BA123" s="40"/>
      <c r="BB123" s="40"/>
      <c r="BC123" s="40"/>
      <c r="BD123" s="40"/>
      <c r="BE123" s="40"/>
    </row>
    <row r="124" spans="1:57" x14ac:dyDescent="0.2">
      <c r="A124" s="33"/>
      <c r="B124" s="33"/>
      <c r="C124" s="34"/>
      <c r="D124" s="34"/>
      <c r="E124" s="35"/>
      <c r="F124" s="36"/>
      <c r="G124" s="37"/>
      <c r="H124" s="38"/>
      <c r="I124" s="39"/>
      <c r="J124" s="40"/>
      <c r="K124" s="39"/>
      <c r="L124" s="39"/>
      <c r="M124" s="41"/>
      <c r="N124" s="42"/>
      <c r="O124" s="42"/>
      <c r="P124" s="42"/>
      <c r="Q124" s="42"/>
      <c r="R124" s="40"/>
      <c r="S124" s="40"/>
      <c r="T124" s="40"/>
      <c r="U124" s="40"/>
      <c r="V124" s="40"/>
      <c r="W124" s="40"/>
      <c r="X124" s="44"/>
      <c r="Y124" s="44"/>
      <c r="Z124" s="44"/>
      <c r="AA124" s="44"/>
      <c r="AB124" s="44"/>
      <c r="AC124" s="44"/>
      <c r="AD124" s="44"/>
      <c r="AE124" s="1"/>
      <c r="AF124" s="1"/>
      <c r="AG124" s="1"/>
      <c r="AH124" s="44"/>
      <c r="AI124" s="1"/>
      <c r="AJ124" s="44"/>
      <c r="AK124" s="1"/>
      <c r="AL124" s="40"/>
      <c r="AM124" s="40"/>
      <c r="AN124" s="40"/>
      <c r="AO124" s="40"/>
      <c r="AP124" s="40"/>
      <c r="AQ124" s="40"/>
      <c r="AR124" s="40"/>
      <c r="AS124" s="1"/>
      <c r="AT124" s="1"/>
      <c r="AU124" s="40"/>
      <c r="AV124" s="40"/>
      <c r="AW124" s="40"/>
      <c r="AX124" s="40"/>
      <c r="AY124" s="40"/>
      <c r="AZ124" s="40"/>
      <c r="BA124" s="40"/>
      <c r="BB124" s="40"/>
      <c r="BC124" s="40"/>
      <c r="BD124" s="40"/>
      <c r="BE124" s="40"/>
    </row>
    <row r="125" spans="1:57" x14ac:dyDescent="0.2">
      <c r="A125" s="33"/>
      <c r="B125" s="33"/>
      <c r="C125" s="34"/>
      <c r="D125" s="34"/>
      <c r="E125" s="35"/>
      <c r="F125" s="36"/>
      <c r="G125" s="37"/>
      <c r="H125" s="38"/>
      <c r="I125" s="39"/>
      <c r="J125" s="40"/>
      <c r="K125" s="39"/>
      <c r="L125" s="39"/>
      <c r="M125" s="41"/>
      <c r="N125" s="42"/>
      <c r="O125" s="42"/>
      <c r="P125" s="42"/>
      <c r="Q125" s="42"/>
      <c r="R125" s="40"/>
      <c r="S125" s="40"/>
      <c r="T125" s="40"/>
      <c r="U125" s="40"/>
      <c r="V125" s="40"/>
      <c r="W125" s="40"/>
      <c r="X125" s="44"/>
      <c r="Y125" s="44"/>
      <c r="Z125" s="44"/>
      <c r="AA125" s="44"/>
      <c r="AB125" s="44"/>
      <c r="AC125" s="44"/>
      <c r="AD125" s="44"/>
      <c r="AE125" s="1"/>
      <c r="AF125" s="1"/>
      <c r="AG125" s="1"/>
      <c r="AH125" s="44"/>
      <c r="AI125" s="1"/>
      <c r="AJ125" s="44"/>
      <c r="AK125" s="1"/>
      <c r="AL125" s="40"/>
      <c r="AM125" s="40"/>
      <c r="AN125" s="40"/>
      <c r="AO125" s="40"/>
      <c r="AP125" s="40"/>
      <c r="AQ125" s="40"/>
      <c r="AR125" s="40"/>
      <c r="AS125" s="1"/>
      <c r="AT125" s="1"/>
      <c r="AU125" s="40"/>
      <c r="AV125" s="40"/>
      <c r="AW125" s="40"/>
      <c r="AX125" s="40"/>
      <c r="AY125" s="40"/>
      <c r="AZ125" s="40"/>
      <c r="BA125" s="40"/>
      <c r="BB125" s="40"/>
      <c r="BC125" s="40"/>
      <c r="BD125" s="40"/>
      <c r="BE125" s="40"/>
    </row>
    <row r="126" spans="1:57" x14ac:dyDescent="0.2">
      <c r="A126" s="33"/>
      <c r="B126" s="33"/>
      <c r="C126" s="34"/>
      <c r="D126" s="34"/>
      <c r="E126" s="35"/>
      <c r="F126" s="36"/>
      <c r="G126" s="37"/>
      <c r="H126" s="38"/>
      <c r="I126" s="39"/>
      <c r="J126" s="40"/>
      <c r="K126" s="39"/>
      <c r="L126" s="39"/>
      <c r="M126" s="41"/>
      <c r="N126" s="42"/>
      <c r="O126" s="42"/>
      <c r="P126" s="42"/>
      <c r="Q126" s="42"/>
      <c r="R126" s="40"/>
      <c r="S126" s="40"/>
      <c r="T126" s="40"/>
      <c r="U126" s="40"/>
      <c r="V126" s="40"/>
      <c r="W126" s="40"/>
      <c r="X126" s="44"/>
      <c r="Y126" s="44"/>
      <c r="Z126" s="44"/>
      <c r="AA126" s="44"/>
      <c r="AB126" s="44"/>
      <c r="AC126" s="44"/>
      <c r="AD126" s="44"/>
      <c r="AE126" s="1"/>
      <c r="AF126" s="1"/>
      <c r="AG126" s="1"/>
      <c r="AH126" s="44"/>
      <c r="AI126" s="1"/>
      <c r="AJ126" s="44"/>
      <c r="AK126" s="1"/>
      <c r="AL126" s="40"/>
      <c r="AM126" s="40"/>
      <c r="AN126" s="40"/>
      <c r="AO126" s="40"/>
      <c r="AP126" s="40"/>
      <c r="AQ126" s="40"/>
      <c r="AR126" s="40"/>
      <c r="AS126" s="1"/>
      <c r="AT126" s="1"/>
      <c r="AU126" s="40"/>
      <c r="AV126" s="40"/>
      <c r="AW126" s="40"/>
      <c r="AX126" s="40"/>
      <c r="AY126" s="40"/>
      <c r="AZ126" s="40"/>
      <c r="BA126" s="40"/>
      <c r="BB126" s="40"/>
      <c r="BC126" s="40"/>
      <c r="BD126" s="40"/>
      <c r="BE126" s="40"/>
    </row>
    <row r="127" spans="1:57" x14ac:dyDescent="0.2">
      <c r="A127" s="33"/>
      <c r="B127" s="33"/>
      <c r="C127" s="34"/>
      <c r="D127" s="34"/>
      <c r="E127" s="35"/>
      <c r="F127" s="36"/>
      <c r="G127" s="37"/>
      <c r="H127" s="38"/>
      <c r="I127" s="39"/>
      <c r="J127" s="40"/>
      <c r="K127" s="39"/>
      <c r="L127" s="39"/>
      <c r="M127" s="41"/>
      <c r="N127" s="42"/>
      <c r="O127" s="42"/>
      <c r="P127" s="42"/>
      <c r="Q127" s="42"/>
      <c r="R127" s="40"/>
      <c r="S127" s="40"/>
      <c r="T127" s="40"/>
      <c r="U127" s="40"/>
      <c r="V127" s="40"/>
      <c r="W127" s="40"/>
      <c r="X127" s="44"/>
      <c r="Y127" s="44"/>
      <c r="Z127" s="44"/>
      <c r="AA127" s="44"/>
      <c r="AB127" s="44"/>
      <c r="AC127" s="44"/>
      <c r="AD127" s="44"/>
      <c r="AE127" s="1"/>
      <c r="AF127" s="1"/>
      <c r="AG127" s="1"/>
      <c r="AH127" s="44"/>
      <c r="AI127" s="1"/>
      <c r="AJ127" s="44"/>
      <c r="AK127" s="1"/>
      <c r="AL127" s="40"/>
      <c r="AM127" s="40"/>
      <c r="AN127" s="40"/>
      <c r="AO127" s="40"/>
      <c r="AP127" s="40"/>
      <c r="AQ127" s="40"/>
      <c r="AR127" s="40"/>
      <c r="AS127" s="1"/>
      <c r="AT127" s="1"/>
      <c r="AU127" s="40"/>
      <c r="AV127" s="40"/>
      <c r="AW127" s="40"/>
      <c r="AX127" s="40"/>
      <c r="AY127" s="40"/>
      <c r="AZ127" s="40"/>
      <c r="BA127" s="40"/>
      <c r="BB127" s="40"/>
      <c r="BC127" s="40"/>
      <c r="BD127" s="40"/>
      <c r="BE127" s="40"/>
    </row>
    <row r="128" spans="1:57" x14ac:dyDescent="0.2">
      <c r="A128" s="33"/>
      <c r="B128" s="33"/>
      <c r="C128" s="34"/>
      <c r="D128" s="34"/>
      <c r="E128" s="35"/>
      <c r="F128" s="36"/>
      <c r="G128" s="37"/>
      <c r="H128" s="38"/>
      <c r="I128" s="39"/>
      <c r="J128" s="40"/>
      <c r="K128" s="39"/>
      <c r="L128" s="39"/>
      <c r="M128" s="41"/>
      <c r="N128" s="42"/>
      <c r="O128" s="42"/>
      <c r="P128" s="42"/>
      <c r="Q128" s="42"/>
      <c r="R128" s="40"/>
      <c r="S128" s="40"/>
      <c r="T128" s="40"/>
      <c r="U128" s="40"/>
      <c r="V128" s="40"/>
      <c r="W128" s="40"/>
      <c r="X128" s="44"/>
      <c r="Y128" s="44"/>
      <c r="Z128" s="44"/>
      <c r="AA128" s="44"/>
      <c r="AB128" s="44"/>
      <c r="AC128" s="44"/>
      <c r="AD128" s="44"/>
      <c r="AE128" s="1"/>
      <c r="AF128" s="1"/>
      <c r="AG128" s="1"/>
      <c r="AH128" s="44"/>
      <c r="AI128" s="1"/>
      <c r="AJ128" s="44"/>
      <c r="AK128" s="1"/>
      <c r="AL128" s="40"/>
      <c r="AM128" s="40"/>
      <c r="AN128" s="40"/>
      <c r="AO128" s="40"/>
      <c r="AP128" s="40"/>
      <c r="AQ128" s="40"/>
      <c r="AR128" s="40"/>
      <c r="AS128" s="1"/>
      <c r="AT128" s="1"/>
      <c r="AU128" s="40"/>
      <c r="AV128" s="40"/>
      <c r="AW128" s="40"/>
      <c r="AX128" s="40"/>
      <c r="AY128" s="40"/>
      <c r="AZ128" s="40"/>
      <c r="BA128" s="40"/>
      <c r="BB128" s="40"/>
      <c r="BC128" s="40"/>
      <c r="BD128" s="40"/>
      <c r="BE128" s="40"/>
    </row>
    <row r="129" spans="1:57" x14ac:dyDescent="0.2">
      <c r="A129" s="33"/>
      <c r="B129" s="33"/>
      <c r="C129" s="34"/>
      <c r="D129" s="34"/>
      <c r="E129" s="35"/>
      <c r="F129" s="36"/>
      <c r="G129" s="37"/>
      <c r="H129" s="38"/>
      <c r="I129" s="39"/>
      <c r="J129" s="40"/>
      <c r="K129" s="39"/>
      <c r="L129" s="39"/>
      <c r="M129" s="41"/>
      <c r="N129" s="42"/>
      <c r="O129" s="42"/>
      <c r="P129" s="42"/>
      <c r="Q129" s="42"/>
      <c r="R129" s="40"/>
      <c r="S129" s="40"/>
      <c r="T129" s="40"/>
      <c r="U129" s="40"/>
      <c r="V129" s="40"/>
      <c r="W129" s="40"/>
      <c r="X129" s="44"/>
      <c r="Y129" s="44"/>
      <c r="Z129" s="44"/>
      <c r="AA129" s="44"/>
      <c r="AB129" s="44"/>
      <c r="AC129" s="44"/>
      <c r="AD129" s="44"/>
      <c r="AE129" s="1"/>
      <c r="AF129" s="1"/>
      <c r="AG129" s="1"/>
      <c r="AH129" s="44"/>
      <c r="AI129" s="1"/>
      <c r="AJ129" s="44"/>
      <c r="AK129" s="1"/>
      <c r="AL129" s="40"/>
      <c r="AM129" s="40"/>
      <c r="AN129" s="40"/>
      <c r="AO129" s="40"/>
      <c r="AP129" s="40"/>
      <c r="AQ129" s="40"/>
      <c r="AR129" s="40"/>
      <c r="AS129" s="1"/>
      <c r="AT129" s="1"/>
      <c r="AU129" s="40"/>
      <c r="AV129" s="40"/>
      <c r="AW129" s="40"/>
      <c r="AX129" s="40"/>
      <c r="AY129" s="40"/>
      <c r="AZ129" s="40"/>
      <c r="BA129" s="40"/>
      <c r="BB129" s="40"/>
      <c r="BC129" s="40"/>
      <c r="BD129" s="40"/>
      <c r="BE129" s="40"/>
    </row>
    <row r="130" spans="1:57" x14ac:dyDescent="0.2">
      <c r="A130" s="33"/>
      <c r="B130" s="33"/>
      <c r="C130" s="34"/>
      <c r="D130" s="34"/>
      <c r="E130" s="35"/>
      <c r="F130" s="36"/>
      <c r="G130" s="37"/>
      <c r="H130" s="38"/>
      <c r="I130" s="39"/>
      <c r="J130" s="40"/>
      <c r="K130" s="39"/>
      <c r="L130" s="39"/>
      <c r="M130" s="41"/>
      <c r="N130" s="42"/>
      <c r="O130" s="42"/>
      <c r="P130" s="42"/>
      <c r="Q130" s="42"/>
      <c r="R130" s="40"/>
      <c r="S130" s="40"/>
      <c r="T130" s="40"/>
      <c r="U130" s="40"/>
      <c r="V130" s="40"/>
      <c r="W130" s="40"/>
      <c r="X130" s="44"/>
      <c r="Y130" s="44"/>
      <c r="Z130" s="44"/>
      <c r="AA130" s="44"/>
      <c r="AB130" s="44"/>
      <c r="AC130" s="44"/>
      <c r="AD130" s="44"/>
      <c r="AE130" s="1"/>
      <c r="AF130" s="1"/>
      <c r="AG130" s="1"/>
      <c r="AH130" s="44"/>
      <c r="AI130" s="1"/>
      <c r="AJ130" s="44"/>
      <c r="AK130" s="1"/>
      <c r="AL130" s="40"/>
      <c r="AM130" s="40"/>
      <c r="AN130" s="40"/>
      <c r="AO130" s="40"/>
      <c r="AP130" s="40"/>
      <c r="AQ130" s="40"/>
      <c r="AR130" s="40"/>
      <c r="AS130" s="1"/>
      <c r="AT130" s="1"/>
      <c r="AU130" s="40"/>
      <c r="AV130" s="40"/>
      <c r="AW130" s="40"/>
      <c r="AX130" s="40"/>
      <c r="AY130" s="40"/>
      <c r="AZ130" s="40"/>
      <c r="BA130" s="40"/>
      <c r="BB130" s="40"/>
      <c r="BC130" s="40"/>
      <c r="BD130" s="40"/>
      <c r="BE130" s="40"/>
    </row>
    <row r="131" spans="1:57" x14ac:dyDescent="0.2">
      <c r="A131" s="33"/>
      <c r="B131" s="33"/>
      <c r="C131" s="34"/>
      <c r="D131" s="34"/>
      <c r="E131" s="35"/>
      <c r="F131" s="36"/>
      <c r="G131" s="37"/>
      <c r="H131" s="38"/>
      <c r="I131" s="39"/>
      <c r="J131" s="40"/>
      <c r="K131" s="39"/>
      <c r="L131" s="39"/>
      <c r="M131" s="41"/>
      <c r="N131" s="42"/>
      <c r="O131" s="42"/>
      <c r="P131" s="42"/>
      <c r="Q131" s="42"/>
      <c r="R131" s="40"/>
      <c r="S131" s="40"/>
      <c r="T131" s="40"/>
      <c r="U131" s="40"/>
      <c r="V131" s="40"/>
      <c r="W131" s="40"/>
      <c r="X131" s="44"/>
      <c r="Y131" s="44"/>
      <c r="Z131" s="44"/>
      <c r="AA131" s="44"/>
      <c r="AB131" s="44"/>
      <c r="AC131" s="44"/>
      <c r="AD131" s="44"/>
      <c r="AE131" s="1"/>
      <c r="AF131" s="1"/>
      <c r="AG131" s="1"/>
      <c r="AH131" s="44"/>
      <c r="AI131" s="1"/>
      <c r="AJ131" s="44"/>
      <c r="AK131" s="1"/>
      <c r="AL131" s="40"/>
      <c r="AM131" s="40"/>
      <c r="AN131" s="40"/>
      <c r="AO131" s="40"/>
      <c r="AP131" s="40"/>
      <c r="AQ131" s="40"/>
      <c r="AR131" s="40"/>
      <c r="AS131" s="1"/>
      <c r="AT131" s="1"/>
      <c r="AU131" s="40"/>
      <c r="AV131" s="40"/>
      <c r="AW131" s="40"/>
      <c r="AX131" s="40"/>
      <c r="AY131" s="40"/>
      <c r="AZ131" s="40"/>
      <c r="BA131" s="40"/>
      <c r="BB131" s="40"/>
      <c r="BC131" s="40"/>
      <c r="BD131" s="40"/>
      <c r="BE131" s="40"/>
    </row>
    <row r="132" spans="1:57" x14ac:dyDescent="0.2">
      <c r="A132" s="33"/>
      <c r="B132" s="33"/>
      <c r="C132" s="34"/>
      <c r="D132" s="34"/>
      <c r="E132" s="35"/>
      <c r="F132" s="36"/>
      <c r="G132" s="37"/>
      <c r="H132" s="38"/>
      <c r="I132" s="39"/>
      <c r="J132" s="40"/>
      <c r="K132" s="39"/>
      <c r="L132" s="39"/>
      <c r="M132" s="41"/>
      <c r="N132" s="42"/>
      <c r="O132" s="42"/>
      <c r="P132" s="42"/>
      <c r="Q132" s="42"/>
      <c r="R132" s="40"/>
      <c r="S132" s="40"/>
      <c r="T132" s="40"/>
      <c r="U132" s="40"/>
      <c r="V132" s="40"/>
      <c r="W132" s="40"/>
      <c r="X132" s="44"/>
      <c r="Y132" s="44"/>
      <c r="Z132" s="44"/>
      <c r="AA132" s="44"/>
      <c r="AB132" s="44"/>
      <c r="AC132" s="44"/>
      <c r="AD132" s="44"/>
      <c r="AE132" s="1"/>
      <c r="AF132" s="1"/>
      <c r="AG132" s="1"/>
      <c r="AH132" s="44"/>
      <c r="AI132" s="1"/>
      <c r="AJ132" s="44"/>
      <c r="AK132" s="1"/>
      <c r="AL132" s="40"/>
      <c r="AM132" s="40"/>
      <c r="AN132" s="40"/>
      <c r="AO132" s="40"/>
      <c r="AP132" s="40"/>
      <c r="AQ132" s="40"/>
      <c r="AR132" s="40"/>
      <c r="AS132" s="1"/>
      <c r="AT132" s="1"/>
      <c r="AU132" s="40"/>
      <c r="AV132" s="40"/>
      <c r="AW132" s="40"/>
      <c r="AX132" s="40"/>
      <c r="AY132" s="40"/>
      <c r="AZ132" s="40"/>
      <c r="BA132" s="40"/>
      <c r="BB132" s="40"/>
      <c r="BC132" s="40"/>
      <c r="BD132" s="40"/>
      <c r="BE132" s="40"/>
    </row>
    <row r="133" spans="1:57" x14ac:dyDescent="0.2">
      <c r="A133" s="33"/>
      <c r="B133" s="33"/>
      <c r="C133" s="34"/>
      <c r="D133" s="34"/>
      <c r="E133" s="35"/>
      <c r="F133" s="36"/>
      <c r="G133" s="37"/>
      <c r="H133" s="38"/>
      <c r="I133" s="39"/>
      <c r="J133" s="40"/>
      <c r="K133" s="39"/>
      <c r="L133" s="39"/>
      <c r="M133" s="41"/>
      <c r="N133" s="42"/>
      <c r="O133" s="42"/>
      <c r="P133" s="42"/>
      <c r="Q133" s="42"/>
      <c r="R133" s="40"/>
      <c r="S133" s="40"/>
      <c r="T133" s="40"/>
      <c r="U133" s="40"/>
      <c r="V133" s="40"/>
      <c r="W133" s="40"/>
      <c r="X133" s="44"/>
      <c r="Y133" s="44"/>
      <c r="Z133" s="44"/>
      <c r="AA133" s="44"/>
      <c r="AB133" s="44"/>
      <c r="AC133" s="44"/>
      <c r="AD133" s="44"/>
      <c r="AE133" s="1"/>
      <c r="AF133" s="1"/>
      <c r="AG133" s="1"/>
      <c r="AH133" s="44"/>
      <c r="AI133" s="1"/>
      <c r="AJ133" s="44"/>
      <c r="AK133" s="1"/>
      <c r="AL133" s="40"/>
      <c r="AM133" s="40"/>
      <c r="AN133" s="40"/>
      <c r="AO133" s="40"/>
      <c r="AP133" s="40"/>
      <c r="AQ133" s="40"/>
      <c r="AR133" s="40"/>
      <c r="AS133" s="1"/>
      <c r="AT133" s="1"/>
      <c r="AU133" s="40"/>
      <c r="AV133" s="40"/>
      <c r="AW133" s="40"/>
      <c r="AX133" s="40"/>
      <c r="AY133" s="40"/>
      <c r="AZ133" s="40"/>
      <c r="BA133" s="40"/>
      <c r="BB133" s="40"/>
      <c r="BC133" s="40"/>
      <c r="BD133" s="40"/>
      <c r="BE133" s="40"/>
    </row>
    <row r="134" spans="1:57" x14ac:dyDescent="0.2">
      <c r="A134" s="33"/>
      <c r="B134" s="33"/>
      <c r="C134" s="34"/>
      <c r="D134" s="34"/>
      <c r="E134" s="35"/>
      <c r="F134" s="36"/>
      <c r="G134" s="37"/>
      <c r="H134" s="38"/>
      <c r="I134" s="39"/>
      <c r="J134" s="40"/>
      <c r="K134" s="39"/>
      <c r="L134" s="39"/>
      <c r="M134" s="41"/>
      <c r="N134" s="42"/>
      <c r="O134" s="42"/>
      <c r="P134" s="42"/>
      <c r="Q134" s="42"/>
      <c r="R134" s="40"/>
      <c r="S134" s="40"/>
      <c r="T134" s="40"/>
      <c r="U134" s="40"/>
      <c r="V134" s="40"/>
      <c r="W134" s="40"/>
      <c r="X134" s="44"/>
      <c r="Y134" s="44"/>
      <c r="Z134" s="44"/>
      <c r="AA134" s="44"/>
      <c r="AB134" s="44"/>
      <c r="AC134" s="44"/>
      <c r="AD134" s="44"/>
      <c r="AE134" s="1"/>
      <c r="AF134" s="1"/>
      <c r="AG134" s="1"/>
      <c r="AH134" s="44"/>
      <c r="AI134" s="1"/>
      <c r="AJ134" s="44"/>
      <c r="AK134" s="1"/>
      <c r="AL134" s="40"/>
      <c r="AM134" s="40"/>
      <c r="AN134" s="40"/>
      <c r="AO134" s="40"/>
      <c r="AP134" s="40"/>
      <c r="AQ134" s="40"/>
      <c r="AR134" s="40"/>
      <c r="AS134" s="1"/>
      <c r="AT134" s="1"/>
      <c r="AU134" s="40"/>
      <c r="AV134" s="40"/>
      <c r="AW134" s="40"/>
      <c r="AX134" s="40"/>
      <c r="AY134" s="40"/>
      <c r="AZ134" s="40"/>
      <c r="BA134" s="40"/>
      <c r="BB134" s="40"/>
      <c r="BC134" s="40"/>
      <c r="BD134" s="40"/>
      <c r="BE134" s="40"/>
    </row>
    <row r="135" spans="1:57" x14ac:dyDescent="0.2">
      <c r="A135" s="33"/>
      <c r="B135" s="33"/>
      <c r="C135" s="34"/>
      <c r="D135" s="34"/>
      <c r="E135" s="35"/>
      <c r="F135" s="36"/>
      <c r="G135" s="37"/>
      <c r="H135" s="38"/>
      <c r="I135" s="39"/>
      <c r="J135" s="40"/>
      <c r="K135" s="39"/>
      <c r="L135" s="39"/>
      <c r="M135" s="41"/>
      <c r="N135" s="42"/>
      <c r="O135" s="42"/>
      <c r="P135" s="42"/>
      <c r="Q135" s="42"/>
      <c r="R135" s="40"/>
      <c r="S135" s="40"/>
      <c r="T135" s="40"/>
      <c r="U135" s="40"/>
      <c r="V135" s="40"/>
      <c r="W135" s="40"/>
      <c r="X135" s="44"/>
      <c r="Y135" s="44"/>
      <c r="Z135" s="44"/>
      <c r="AA135" s="44"/>
      <c r="AB135" s="44"/>
      <c r="AC135" s="44"/>
      <c r="AD135" s="44"/>
      <c r="AE135" s="1"/>
      <c r="AF135" s="1"/>
      <c r="AG135" s="1"/>
      <c r="AH135" s="44"/>
      <c r="AI135" s="1"/>
      <c r="AJ135" s="44"/>
      <c r="AK135" s="1"/>
      <c r="AL135" s="40"/>
      <c r="AM135" s="40"/>
      <c r="AN135" s="40"/>
      <c r="AO135" s="40"/>
      <c r="AP135" s="40"/>
      <c r="AQ135" s="40"/>
      <c r="AR135" s="40"/>
      <c r="AS135" s="1"/>
      <c r="AT135" s="1"/>
      <c r="AU135" s="40"/>
      <c r="AV135" s="40"/>
      <c r="AW135" s="40"/>
      <c r="AX135" s="40"/>
      <c r="AY135" s="40"/>
      <c r="AZ135" s="40"/>
      <c r="BA135" s="40"/>
      <c r="BB135" s="40"/>
      <c r="BC135" s="40"/>
      <c r="BD135" s="40"/>
      <c r="BE135" s="40"/>
    </row>
    <row r="136" spans="1:57" x14ac:dyDescent="0.2">
      <c r="A136" s="33"/>
      <c r="B136" s="33"/>
      <c r="C136" s="34"/>
      <c r="D136" s="34"/>
      <c r="E136" s="35"/>
      <c r="F136" s="36"/>
      <c r="G136" s="37"/>
      <c r="H136" s="38"/>
      <c r="I136" s="39"/>
      <c r="J136" s="40"/>
      <c r="K136" s="39"/>
      <c r="L136" s="39"/>
      <c r="M136" s="41"/>
      <c r="N136" s="42"/>
      <c r="O136" s="42"/>
      <c r="P136" s="42"/>
      <c r="Q136" s="42"/>
      <c r="R136" s="40"/>
      <c r="S136" s="40"/>
      <c r="T136" s="40"/>
      <c r="U136" s="40"/>
      <c r="V136" s="40"/>
      <c r="W136" s="40"/>
      <c r="X136" s="44"/>
      <c r="Y136" s="44"/>
      <c r="Z136" s="44"/>
      <c r="AA136" s="44"/>
      <c r="AB136" s="44"/>
      <c r="AC136" s="44"/>
      <c r="AD136" s="44"/>
      <c r="AE136" s="1"/>
      <c r="AF136" s="1"/>
      <c r="AG136" s="1"/>
      <c r="AH136" s="44"/>
      <c r="AI136" s="1"/>
      <c r="AJ136" s="44"/>
      <c r="AK136" s="1"/>
      <c r="AL136" s="40"/>
      <c r="AM136" s="40"/>
      <c r="AN136" s="40"/>
      <c r="AO136" s="40"/>
      <c r="AP136" s="40"/>
      <c r="AQ136" s="40"/>
      <c r="AR136" s="40"/>
      <c r="AS136" s="1"/>
      <c r="AT136" s="1"/>
      <c r="AU136" s="40"/>
      <c r="AV136" s="40"/>
      <c r="AW136" s="40"/>
      <c r="AX136" s="40"/>
      <c r="AY136" s="40"/>
      <c r="AZ136" s="40"/>
      <c r="BA136" s="40"/>
      <c r="BB136" s="40"/>
      <c r="BC136" s="40"/>
      <c r="BD136" s="40"/>
      <c r="BE136" s="40"/>
    </row>
    <row r="137" spans="1:57" x14ac:dyDescent="0.2">
      <c r="A137" s="33"/>
      <c r="B137" s="33"/>
      <c r="C137" s="34"/>
      <c r="D137" s="34"/>
      <c r="E137" s="35"/>
      <c r="F137" s="36"/>
      <c r="G137" s="37"/>
      <c r="H137" s="38"/>
      <c r="I137" s="39"/>
      <c r="J137" s="40"/>
      <c r="K137" s="39"/>
      <c r="L137" s="39"/>
      <c r="M137" s="41"/>
      <c r="N137" s="42"/>
      <c r="O137" s="42"/>
      <c r="P137" s="42"/>
      <c r="Q137" s="42"/>
      <c r="R137" s="40"/>
      <c r="S137" s="40"/>
      <c r="T137" s="40"/>
      <c r="U137" s="40"/>
      <c r="V137" s="40"/>
      <c r="W137" s="40"/>
      <c r="X137" s="44"/>
      <c r="Y137" s="44"/>
      <c r="Z137" s="44"/>
      <c r="AA137" s="44"/>
      <c r="AB137" s="44"/>
      <c r="AC137" s="44"/>
      <c r="AD137" s="44"/>
      <c r="AE137" s="1"/>
      <c r="AF137" s="1"/>
      <c r="AG137" s="1"/>
      <c r="AH137" s="44"/>
      <c r="AI137" s="1"/>
      <c r="AJ137" s="44"/>
      <c r="AK137" s="1"/>
      <c r="AL137" s="40"/>
      <c r="AM137" s="40"/>
      <c r="AN137" s="40"/>
      <c r="AO137" s="40"/>
      <c r="AP137" s="40"/>
      <c r="AQ137" s="40"/>
      <c r="AR137" s="40"/>
      <c r="AS137" s="1"/>
      <c r="AT137" s="1"/>
      <c r="AU137" s="40"/>
      <c r="AV137" s="40"/>
      <c r="AW137" s="40"/>
      <c r="AX137" s="40"/>
      <c r="AY137" s="40"/>
      <c r="AZ137" s="40"/>
      <c r="BA137" s="40"/>
      <c r="BB137" s="40"/>
      <c r="BC137" s="40"/>
      <c r="BD137" s="40"/>
      <c r="BE137" s="40"/>
    </row>
    <row r="138" spans="1:57" x14ac:dyDescent="0.2">
      <c r="A138" s="33"/>
      <c r="B138" s="33"/>
      <c r="C138" s="34"/>
      <c r="D138" s="34"/>
      <c r="E138" s="35"/>
      <c r="F138" s="36"/>
      <c r="G138" s="37"/>
      <c r="H138" s="38"/>
      <c r="I138" s="39"/>
      <c r="J138" s="40"/>
      <c r="K138" s="39"/>
      <c r="L138" s="39"/>
      <c r="M138" s="41"/>
      <c r="N138" s="42"/>
      <c r="O138" s="42"/>
      <c r="P138" s="42"/>
      <c r="Q138" s="42"/>
      <c r="R138" s="40"/>
      <c r="S138" s="40"/>
      <c r="T138" s="40"/>
      <c r="U138" s="40"/>
      <c r="V138" s="40"/>
      <c r="W138" s="40"/>
      <c r="X138" s="44"/>
      <c r="Y138" s="44"/>
      <c r="Z138" s="44"/>
      <c r="AA138" s="44"/>
      <c r="AB138" s="44"/>
      <c r="AC138" s="44"/>
      <c r="AD138" s="44"/>
      <c r="AE138" s="1"/>
      <c r="AF138" s="1"/>
      <c r="AG138" s="1"/>
      <c r="AH138" s="44"/>
      <c r="AI138" s="1"/>
      <c r="AJ138" s="44"/>
      <c r="AK138" s="1"/>
      <c r="AL138" s="40"/>
      <c r="AM138" s="40"/>
      <c r="AN138" s="40"/>
      <c r="AO138" s="40"/>
      <c r="AP138" s="40"/>
      <c r="AQ138" s="40"/>
      <c r="AR138" s="40"/>
      <c r="AS138" s="1"/>
      <c r="AT138" s="1"/>
      <c r="AU138" s="40"/>
      <c r="AV138" s="40"/>
      <c r="AW138" s="40"/>
      <c r="AX138" s="40"/>
      <c r="AY138" s="40"/>
      <c r="AZ138" s="40"/>
      <c r="BA138" s="40"/>
      <c r="BB138" s="40"/>
      <c r="BC138" s="40"/>
      <c r="BD138" s="40"/>
      <c r="BE138" s="40"/>
    </row>
    <row r="139" spans="1:57" x14ac:dyDescent="0.2">
      <c r="A139" s="33"/>
      <c r="B139" s="33"/>
      <c r="C139" s="34"/>
      <c r="D139" s="34"/>
      <c r="E139" s="35"/>
      <c r="F139" s="36"/>
      <c r="G139" s="37"/>
      <c r="H139" s="38"/>
      <c r="I139" s="39"/>
      <c r="J139" s="40"/>
      <c r="K139" s="39"/>
      <c r="L139" s="39"/>
      <c r="M139" s="41"/>
      <c r="N139" s="42"/>
      <c r="O139" s="42"/>
      <c r="P139" s="42"/>
      <c r="Q139" s="42"/>
      <c r="R139" s="40"/>
      <c r="S139" s="40"/>
      <c r="T139" s="40"/>
      <c r="U139" s="40"/>
      <c r="V139" s="40"/>
      <c r="W139" s="40"/>
      <c r="X139" s="44"/>
      <c r="Y139" s="44"/>
      <c r="Z139" s="44"/>
      <c r="AA139" s="44"/>
      <c r="AB139" s="44"/>
      <c r="AC139" s="44"/>
      <c r="AD139" s="44"/>
      <c r="AE139" s="1"/>
      <c r="AF139" s="1"/>
      <c r="AG139" s="1"/>
      <c r="AH139" s="44"/>
      <c r="AI139" s="1"/>
      <c r="AJ139" s="44"/>
      <c r="AK139" s="1"/>
      <c r="AL139" s="40"/>
      <c r="AM139" s="40"/>
      <c r="AN139" s="40"/>
      <c r="AO139" s="40"/>
      <c r="AP139" s="40"/>
      <c r="AQ139" s="40"/>
      <c r="AR139" s="40"/>
      <c r="AS139" s="1"/>
      <c r="AT139" s="1"/>
      <c r="AU139" s="40"/>
      <c r="AV139" s="40"/>
      <c r="AW139" s="40"/>
      <c r="AX139" s="40"/>
      <c r="AY139" s="40"/>
      <c r="AZ139" s="40"/>
      <c r="BA139" s="40"/>
      <c r="BB139" s="40"/>
      <c r="BC139" s="40"/>
      <c r="BD139" s="40"/>
      <c r="BE139" s="40"/>
    </row>
    <row r="140" spans="1:57" x14ac:dyDescent="0.2">
      <c r="A140" s="33"/>
      <c r="B140" s="33"/>
      <c r="C140" s="34"/>
      <c r="D140" s="34"/>
      <c r="E140" s="35"/>
      <c r="F140" s="36"/>
      <c r="G140" s="37"/>
      <c r="H140" s="38"/>
      <c r="I140" s="39"/>
      <c r="J140" s="40"/>
      <c r="K140" s="39"/>
      <c r="L140" s="39"/>
      <c r="M140" s="41"/>
      <c r="N140" s="42"/>
      <c r="O140" s="42"/>
      <c r="P140" s="42"/>
      <c r="Q140" s="42"/>
      <c r="R140" s="40"/>
      <c r="S140" s="40"/>
      <c r="T140" s="40"/>
      <c r="U140" s="40"/>
      <c r="V140" s="40"/>
      <c r="W140" s="40"/>
      <c r="X140" s="44"/>
      <c r="Y140" s="44"/>
      <c r="Z140" s="44"/>
      <c r="AA140" s="44"/>
      <c r="AB140" s="44"/>
      <c r="AC140" s="44"/>
      <c r="AD140" s="44"/>
      <c r="AE140" s="1"/>
      <c r="AF140" s="1"/>
      <c r="AG140" s="1"/>
      <c r="AH140" s="44"/>
      <c r="AI140" s="1"/>
      <c r="AJ140" s="44"/>
      <c r="AK140" s="1"/>
      <c r="AL140" s="40"/>
      <c r="AM140" s="40"/>
      <c r="AN140" s="40"/>
      <c r="AO140" s="40"/>
      <c r="AP140" s="40"/>
      <c r="AQ140" s="40"/>
      <c r="AR140" s="40"/>
      <c r="AS140" s="1"/>
      <c r="AT140" s="1"/>
      <c r="AU140" s="40"/>
      <c r="AV140" s="40"/>
      <c r="AW140" s="40"/>
      <c r="AX140" s="40"/>
      <c r="AY140" s="40"/>
      <c r="AZ140" s="40"/>
      <c r="BA140" s="40"/>
      <c r="BB140" s="40"/>
      <c r="BC140" s="40"/>
      <c r="BD140" s="40"/>
      <c r="BE140" s="40"/>
    </row>
    <row r="141" spans="1:57" x14ac:dyDescent="0.2">
      <c r="A141" s="33"/>
      <c r="B141" s="33"/>
      <c r="C141" s="34"/>
      <c r="D141" s="34"/>
      <c r="E141" s="35"/>
      <c r="F141" s="36"/>
      <c r="G141" s="37"/>
      <c r="H141" s="38"/>
      <c r="I141" s="39"/>
      <c r="J141" s="40"/>
      <c r="K141" s="39"/>
      <c r="L141" s="39"/>
      <c r="M141" s="41"/>
      <c r="N141" s="42"/>
      <c r="O141" s="42"/>
      <c r="P141" s="42"/>
      <c r="Q141" s="42"/>
      <c r="R141" s="40"/>
      <c r="S141" s="40"/>
      <c r="T141" s="40"/>
      <c r="U141" s="40"/>
      <c r="V141" s="40"/>
      <c r="W141" s="40"/>
      <c r="X141" s="44"/>
      <c r="Y141" s="44"/>
      <c r="Z141" s="44"/>
      <c r="AA141" s="44"/>
      <c r="AB141" s="44"/>
      <c r="AC141" s="44"/>
      <c r="AD141" s="44"/>
      <c r="AE141" s="1"/>
      <c r="AF141" s="1"/>
      <c r="AG141" s="1"/>
      <c r="AH141" s="44"/>
      <c r="AI141" s="1"/>
      <c r="AJ141" s="44"/>
      <c r="AK141" s="1"/>
      <c r="AL141" s="40"/>
      <c r="AM141" s="40"/>
      <c r="AN141" s="40"/>
      <c r="AO141" s="40"/>
      <c r="AP141" s="40"/>
      <c r="AQ141" s="40"/>
      <c r="AR141" s="40"/>
      <c r="AS141" s="1"/>
      <c r="AT141" s="1"/>
      <c r="AU141" s="40"/>
      <c r="AV141" s="40"/>
      <c r="AW141" s="40"/>
      <c r="AX141" s="40"/>
      <c r="AY141" s="40"/>
      <c r="AZ141" s="40"/>
      <c r="BA141" s="40"/>
      <c r="BB141" s="40"/>
      <c r="BC141" s="40"/>
      <c r="BD141" s="40"/>
      <c r="BE141" s="40"/>
    </row>
    <row r="142" spans="1:57" x14ac:dyDescent="0.2">
      <c r="A142" s="33"/>
      <c r="B142" s="33"/>
      <c r="C142" s="34"/>
      <c r="D142" s="34"/>
      <c r="E142" s="35"/>
      <c r="F142" s="36"/>
      <c r="G142" s="37"/>
      <c r="H142" s="38"/>
      <c r="I142" s="39"/>
      <c r="J142" s="40"/>
      <c r="K142" s="39"/>
      <c r="L142" s="39"/>
      <c r="M142" s="41"/>
      <c r="N142" s="42"/>
      <c r="O142" s="42"/>
      <c r="P142" s="42"/>
      <c r="Q142" s="42"/>
      <c r="R142" s="40"/>
      <c r="S142" s="40"/>
      <c r="T142" s="40"/>
      <c r="U142" s="40"/>
      <c r="V142" s="40"/>
      <c r="W142" s="40"/>
      <c r="X142" s="44"/>
      <c r="Y142" s="44"/>
      <c r="Z142" s="44"/>
      <c r="AA142" s="44"/>
      <c r="AB142" s="44"/>
      <c r="AC142" s="44"/>
      <c r="AD142" s="44"/>
      <c r="AE142" s="1"/>
      <c r="AF142" s="1"/>
      <c r="AG142" s="1"/>
      <c r="AH142" s="44"/>
      <c r="AI142" s="1"/>
      <c r="AJ142" s="44"/>
      <c r="AK142" s="1"/>
      <c r="AL142" s="40"/>
      <c r="AM142" s="40"/>
      <c r="AN142" s="40"/>
      <c r="AO142" s="40"/>
      <c r="AP142" s="40"/>
      <c r="AQ142" s="40"/>
      <c r="AR142" s="40"/>
      <c r="AS142" s="1"/>
      <c r="AT142" s="1"/>
      <c r="AU142" s="40"/>
      <c r="AV142" s="40"/>
      <c r="AW142" s="40"/>
      <c r="AX142" s="40"/>
      <c r="AY142" s="40"/>
      <c r="AZ142" s="40"/>
      <c r="BA142" s="40"/>
      <c r="BB142" s="40"/>
      <c r="BC142" s="40"/>
      <c r="BD142" s="40"/>
      <c r="BE142" s="40"/>
    </row>
    <row r="143" spans="1:57" x14ac:dyDescent="0.2">
      <c r="A143" s="33"/>
      <c r="B143" s="33"/>
      <c r="C143" s="34"/>
      <c r="D143" s="34"/>
      <c r="E143" s="35"/>
      <c r="F143" s="36"/>
      <c r="G143" s="37"/>
      <c r="H143" s="38"/>
      <c r="I143" s="39"/>
      <c r="J143" s="40"/>
      <c r="K143" s="39"/>
      <c r="L143" s="39"/>
      <c r="M143" s="41"/>
      <c r="N143" s="42"/>
      <c r="O143" s="42"/>
      <c r="P143" s="42"/>
      <c r="Q143" s="42"/>
      <c r="R143" s="40"/>
      <c r="S143" s="40"/>
      <c r="T143" s="40"/>
      <c r="U143" s="40"/>
      <c r="V143" s="40"/>
      <c r="W143" s="40"/>
      <c r="X143" s="44"/>
      <c r="Y143" s="44"/>
      <c r="Z143" s="44"/>
      <c r="AA143" s="44"/>
      <c r="AB143" s="44"/>
      <c r="AC143" s="44"/>
      <c r="AD143" s="44"/>
      <c r="AE143" s="1"/>
      <c r="AF143" s="1"/>
      <c r="AG143" s="1"/>
      <c r="AH143" s="44"/>
      <c r="AI143" s="1"/>
      <c r="AJ143" s="44"/>
      <c r="AK143" s="1"/>
      <c r="AL143" s="40"/>
      <c r="AM143" s="40"/>
      <c r="AN143" s="40"/>
      <c r="AO143" s="40"/>
      <c r="AP143" s="40"/>
      <c r="AQ143" s="40"/>
      <c r="AR143" s="40"/>
      <c r="AS143" s="1"/>
      <c r="AT143" s="1"/>
      <c r="AU143" s="40"/>
      <c r="AV143" s="40"/>
      <c r="AW143" s="40"/>
      <c r="AX143" s="40"/>
      <c r="AY143" s="40"/>
      <c r="AZ143" s="40"/>
      <c r="BA143" s="40"/>
      <c r="BB143" s="40"/>
      <c r="BC143" s="40"/>
      <c r="BD143" s="40"/>
      <c r="BE143" s="40"/>
    </row>
    <row r="144" spans="1:57" x14ac:dyDescent="0.2">
      <c r="A144" s="33"/>
      <c r="B144" s="33"/>
      <c r="C144" s="34"/>
      <c r="D144" s="34"/>
      <c r="E144" s="35"/>
      <c r="F144" s="36"/>
      <c r="G144" s="37"/>
      <c r="H144" s="38"/>
      <c r="I144" s="39"/>
      <c r="J144" s="40"/>
      <c r="K144" s="39"/>
      <c r="L144" s="39"/>
      <c r="M144" s="41"/>
      <c r="N144" s="42"/>
      <c r="O144" s="42"/>
      <c r="P144" s="42"/>
      <c r="Q144" s="42"/>
      <c r="R144" s="40"/>
      <c r="S144" s="40"/>
      <c r="T144" s="40"/>
      <c r="U144" s="40"/>
      <c r="V144" s="40"/>
      <c r="W144" s="40"/>
      <c r="X144" s="44"/>
      <c r="Y144" s="44"/>
      <c r="Z144" s="44"/>
      <c r="AA144" s="44"/>
      <c r="AB144" s="44"/>
      <c r="AC144" s="44"/>
      <c r="AD144" s="44"/>
      <c r="AE144" s="1"/>
      <c r="AF144" s="1"/>
      <c r="AG144" s="1"/>
      <c r="AH144" s="44"/>
      <c r="AI144" s="1"/>
      <c r="AJ144" s="44"/>
      <c r="AK144" s="1"/>
      <c r="AL144" s="40"/>
      <c r="AM144" s="40"/>
      <c r="AN144" s="40"/>
      <c r="AO144" s="40"/>
      <c r="AP144" s="40"/>
      <c r="AQ144" s="40"/>
      <c r="AR144" s="40"/>
      <c r="AS144" s="1"/>
      <c r="AT144" s="1"/>
      <c r="AU144" s="40"/>
      <c r="AV144" s="40"/>
      <c r="AW144" s="40"/>
      <c r="AX144" s="40"/>
      <c r="AY144" s="40"/>
      <c r="AZ144" s="40"/>
      <c r="BA144" s="40"/>
      <c r="BB144" s="40"/>
      <c r="BC144" s="40"/>
      <c r="BD144" s="40"/>
      <c r="BE144" s="40"/>
    </row>
    <row r="145" spans="1:57" x14ac:dyDescent="0.2">
      <c r="A145" s="33"/>
      <c r="B145" s="33"/>
      <c r="C145" s="34"/>
      <c r="D145" s="34"/>
      <c r="E145" s="35"/>
      <c r="F145" s="36"/>
      <c r="G145" s="37"/>
      <c r="H145" s="38"/>
      <c r="I145" s="39"/>
      <c r="J145" s="40"/>
      <c r="K145" s="39"/>
      <c r="L145" s="39"/>
      <c r="M145" s="41"/>
      <c r="N145" s="42"/>
      <c r="O145" s="42"/>
      <c r="P145" s="42"/>
      <c r="Q145" s="42"/>
      <c r="R145" s="40"/>
      <c r="S145" s="40"/>
      <c r="T145" s="40"/>
      <c r="U145" s="40"/>
      <c r="V145" s="40"/>
      <c r="W145" s="40"/>
      <c r="X145" s="44"/>
      <c r="Y145" s="44"/>
      <c r="Z145" s="44"/>
      <c r="AA145" s="44"/>
      <c r="AB145" s="44"/>
      <c r="AC145" s="44"/>
      <c r="AD145" s="44"/>
      <c r="AE145" s="1"/>
      <c r="AF145" s="1"/>
      <c r="AG145" s="1"/>
      <c r="AH145" s="44"/>
      <c r="AI145" s="1"/>
      <c r="AJ145" s="44"/>
      <c r="AK145" s="1"/>
      <c r="AL145" s="40"/>
      <c r="AM145" s="40"/>
      <c r="AN145" s="40"/>
      <c r="AO145" s="40"/>
      <c r="AP145" s="40"/>
      <c r="AQ145" s="40"/>
      <c r="AR145" s="40"/>
      <c r="AS145" s="1"/>
      <c r="AT145" s="1"/>
      <c r="AU145" s="40"/>
      <c r="AV145" s="40"/>
      <c r="AW145" s="40"/>
      <c r="AX145" s="40"/>
      <c r="AY145" s="40"/>
      <c r="AZ145" s="40"/>
      <c r="BA145" s="40"/>
      <c r="BB145" s="40"/>
      <c r="BC145" s="40"/>
      <c r="BD145" s="40"/>
      <c r="BE145" s="40"/>
    </row>
    <row r="146" spans="1:57" x14ac:dyDescent="0.2">
      <c r="A146" s="33"/>
      <c r="B146" s="33"/>
      <c r="C146" s="34"/>
      <c r="D146" s="34"/>
      <c r="E146" s="35"/>
      <c r="F146" s="36"/>
      <c r="G146" s="37"/>
      <c r="H146" s="38"/>
      <c r="I146" s="39"/>
      <c r="J146" s="40"/>
      <c r="K146" s="39"/>
      <c r="L146" s="39"/>
      <c r="M146" s="41"/>
      <c r="N146" s="42"/>
      <c r="O146" s="42"/>
      <c r="P146" s="42"/>
      <c r="Q146" s="42"/>
      <c r="R146" s="40"/>
      <c r="S146" s="40"/>
      <c r="T146" s="40"/>
      <c r="U146" s="40"/>
      <c r="V146" s="40"/>
      <c r="W146" s="40"/>
      <c r="X146" s="44"/>
      <c r="Y146" s="44"/>
      <c r="Z146" s="44"/>
      <c r="AA146" s="44"/>
      <c r="AB146" s="44"/>
      <c r="AC146" s="44"/>
      <c r="AD146" s="44"/>
      <c r="AE146" s="1"/>
      <c r="AF146" s="1"/>
      <c r="AG146" s="1"/>
      <c r="AH146" s="44"/>
      <c r="AI146" s="1"/>
      <c r="AJ146" s="44"/>
      <c r="AK146" s="1"/>
      <c r="AL146" s="40"/>
      <c r="AM146" s="40"/>
      <c r="AN146" s="40"/>
      <c r="AO146" s="40"/>
      <c r="AP146" s="40"/>
      <c r="AQ146" s="40"/>
      <c r="AR146" s="40"/>
      <c r="AS146" s="1"/>
      <c r="AT146" s="1"/>
      <c r="AU146" s="40"/>
      <c r="AV146" s="40"/>
      <c r="AW146" s="40"/>
      <c r="AX146" s="40"/>
      <c r="AY146" s="40"/>
      <c r="AZ146" s="40"/>
      <c r="BA146" s="40"/>
      <c r="BB146" s="40"/>
      <c r="BC146" s="40"/>
      <c r="BD146" s="40"/>
      <c r="BE146" s="40"/>
    </row>
    <row r="147" spans="1:57" x14ac:dyDescent="0.2">
      <c r="A147" s="33"/>
      <c r="B147" s="33"/>
      <c r="C147" s="34"/>
      <c r="D147" s="34"/>
      <c r="E147" s="35"/>
      <c r="F147" s="36"/>
      <c r="G147" s="37"/>
      <c r="H147" s="38"/>
      <c r="I147" s="39"/>
      <c r="J147" s="40"/>
      <c r="K147" s="39"/>
      <c r="L147" s="39"/>
      <c r="M147" s="41"/>
      <c r="N147" s="42"/>
      <c r="O147" s="42"/>
      <c r="P147" s="42"/>
      <c r="Q147" s="42"/>
      <c r="R147" s="40"/>
      <c r="S147" s="40"/>
      <c r="T147" s="40"/>
      <c r="U147" s="40"/>
      <c r="V147" s="40"/>
      <c r="W147" s="40"/>
      <c r="X147" s="44"/>
      <c r="Y147" s="44"/>
      <c r="Z147" s="44"/>
      <c r="AA147" s="44"/>
      <c r="AB147" s="44"/>
      <c r="AC147" s="44"/>
      <c r="AD147" s="44"/>
      <c r="AE147" s="1"/>
      <c r="AF147" s="1"/>
      <c r="AG147" s="1"/>
      <c r="AH147" s="44"/>
      <c r="AI147" s="1"/>
      <c r="AJ147" s="44"/>
      <c r="AK147" s="1"/>
      <c r="AL147" s="40"/>
      <c r="AM147" s="40"/>
      <c r="AN147" s="40"/>
      <c r="AO147" s="40"/>
      <c r="AP147" s="40"/>
      <c r="AQ147" s="40"/>
      <c r="AR147" s="40"/>
      <c r="AS147" s="1"/>
      <c r="AT147" s="1"/>
      <c r="AU147" s="40"/>
      <c r="AV147" s="40"/>
      <c r="AW147" s="40"/>
      <c r="AX147" s="40"/>
      <c r="AY147" s="40"/>
      <c r="AZ147" s="40"/>
      <c r="BA147" s="40"/>
      <c r="BB147" s="40"/>
      <c r="BC147" s="40"/>
      <c r="BD147" s="40"/>
      <c r="BE147" s="40"/>
    </row>
    <row r="148" spans="1:57" x14ac:dyDescent="0.2">
      <c r="A148" s="33"/>
      <c r="B148" s="33"/>
      <c r="C148" s="34"/>
      <c r="D148" s="34"/>
      <c r="E148" s="35"/>
      <c r="F148" s="36"/>
      <c r="G148" s="37"/>
      <c r="H148" s="38"/>
      <c r="I148" s="39"/>
      <c r="J148" s="40"/>
      <c r="K148" s="39"/>
      <c r="L148" s="39"/>
      <c r="M148" s="41"/>
      <c r="N148" s="42"/>
      <c r="O148" s="42"/>
      <c r="P148" s="42"/>
      <c r="Q148" s="42"/>
      <c r="R148" s="40"/>
      <c r="S148" s="40"/>
      <c r="T148" s="40"/>
      <c r="U148" s="40"/>
      <c r="V148" s="40"/>
      <c r="W148" s="40"/>
      <c r="X148" s="44"/>
      <c r="Y148" s="44"/>
      <c r="Z148" s="44"/>
      <c r="AA148" s="44"/>
      <c r="AB148" s="44"/>
      <c r="AC148" s="44"/>
      <c r="AD148" s="44"/>
      <c r="AE148" s="1"/>
      <c r="AF148" s="1"/>
      <c r="AG148" s="1"/>
      <c r="AH148" s="44"/>
      <c r="AI148" s="1"/>
      <c r="AJ148" s="44"/>
      <c r="AK148" s="1"/>
      <c r="AL148" s="40"/>
      <c r="AM148" s="40"/>
      <c r="AN148" s="40"/>
      <c r="AO148" s="40"/>
      <c r="AP148" s="40"/>
      <c r="AQ148" s="40"/>
      <c r="AR148" s="40"/>
      <c r="AS148" s="1"/>
      <c r="AT148" s="1"/>
      <c r="AU148" s="40"/>
      <c r="AV148" s="40"/>
      <c r="AW148" s="40"/>
      <c r="AX148" s="40"/>
      <c r="AY148" s="40"/>
      <c r="AZ148" s="40"/>
      <c r="BA148" s="40"/>
      <c r="BB148" s="40"/>
      <c r="BC148" s="40"/>
      <c r="BD148" s="40"/>
      <c r="BE148" s="40"/>
    </row>
    <row r="149" spans="1:57" x14ac:dyDescent="0.2">
      <c r="A149" s="33"/>
      <c r="B149" s="33"/>
      <c r="C149" s="34"/>
      <c r="D149" s="34"/>
      <c r="E149" s="35"/>
      <c r="F149" s="36"/>
      <c r="G149" s="37"/>
      <c r="H149" s="38"/>
      <c r="I149" s="39"/>
      <c r="J149" s="40"/>
      <c r="K149" s="39"/>
      <c r="L149" s="39"/>
      <c r="M149" s="41"/>
      <c r="N149" s="42"/>
      <c r="O149" s="42"/>
      <c r="P149" s="42"/>
      <c r="Q149" s="42"/>
      <c r="R149" s="40"/>
      <c r="S149" s="40"/>
      <c r="T149" s="40"/>
      <c r="U149" s="40"/>
      <c r="V149" s="40"/>
      <c r="W149" s="40"/>
      <c r="X149" s="44"/>
      <c r="Y149" s="44"/>
      <c r="Z149" s="44"/>
      <c r="AA149" s="44"/>
      <c r="AB149" s="44"/>
      <c r="AC149" s="44"/>
      <c r="AD149" s="44"/>
      <c r="AE149" s="1"/>
      <c r="AF149" s="1"/>
      <c r="AG149" s="1"/>
      <c r="AH149" s="44"/>
      <c r="AI149" s="1"/>
      <c r="AJ149" s="44"/>
      <c r="AK149" s="1"/>
      <c r="AL149" s="40"/>
      <c r="AM149" s="40"/>
      <c r="AN149" s="40"/>
      <c r="AO149" s="40"/>
      <c r="AP149" s="40"/>
      <c r="AQ149" s="40"/>
      <c r="AR149" s="40"/>
      <c r="AS149" s="1"/>
      <c r="AT149" s="1"/>
      <c r="AU149" s="40"/>
      <c r="AV149" s="40"/>
      <c r="AW149" s="40"/>
      <c r="AX149" s="40"/>
      <c r="AY149" s="40"/>
      <c r="AZ149" s="40"/>
      <c r="BA149" s="40"/>
      <c r="BB149" s="40"/>
      <c r="BC149" s="40"/>
      <c r="BD149" s="40"/>
      <c r="BE149" s="40"/>
    </row>
    <row r="150" spans="1:57" x14ac:dyDescent="0.2">
      <c r="A150" s="33"/>
      <c r="B150" s="33"/>
      <c r="C150" s="34"/>
      <c r="D150" s="34"/>
      <c r="E150" s="35"/>
      <c r="F150" s="36"/>
      <c r="G150" s="37"/>
      <c r="H150" s="38"/>
      <c r="I150" s="39"/>
      <c r="J150" s="40"/>
      <c r="K150" s="39"/>
      <c r="L150" s="39"/>
      <c r="M150" s="41"/>
      <c r="N150" s="42"/>
      <c r="O150" s="42"/>
      <c r="P150" s="42"/>
      <c r="Q150" s="42"/>
      <c r="R150" s="40"/>
      <c r="S150" s="40"/>
      <c r="T150" s="40"/>
      <c r="U150" s="40"/>
      <c r="V150" s="40"/>
      <c r="W150" s="40"/>
      <c r="X150" s="44"/>
      <c r="Y150" s="44"/>
      <c r="Z150" s="44"/>
      <c r="AA150" s="44"/>
      <c r="AB150" s="44"/>
      <c r="AC150" s="44"/>
      <c r="AD150" s="44"/>
      <c r="AE150" s="1"/>
      <c r="AF150" s="1"/>
      <c r="AG150" s="1"/>
      <c r="AH150" s="44"/>
      <c r="AI150" s="1"/>
      <c r="AJ150" s="44"/>
      <c r="AK150" s="1"/>
      <c r="AL150" s="40"/>
      <c r="AM150" s="40"/>
      <c r="AN150" s="40"/>
      <c r="AO150" s="40"/>
      <c r="AP150" s="40"/>
      <c r="AQ150" s="40"/>
      <c r="AR150" s="40"/>
      <c r="AS150" s="1"/>
      <c r="AT150" s="1"/>
      <c r="AU150" s="40"/>
      <c r="AV150" s="40"/>
      <c r="AW150" s="40"/>
      <c r="AX150" s="40"/>
      <c r="AY150" s="40"/>
      <c r="AZ150" s="40"/>
      <c r="BA150" s="40"/>
      <c r="BB150" s="40"/>
      <c r="BC150" s="40"/>
      <c r="BD150" s="40"/>
      <c r="BE150" s="40"/>
    </row>
    <row r="151" spans="1:57" x14ac:dyDescent="0.2">
      <c r="A151" s="33"/>
      <c r="B151" s="33"/>
      <c r="C151" s="34"/>
      <c r="D151" s="34"/>
      <c r="E151" s="35"/>
      <c r="F151" s="36"/>
      <c r="G151" s="37"/>
      <c r="H151" s="38"/>
      <c r="I151" s="39"/>
      <c r="J151" s="40"/>
      <c r="K151" s="39"/>
      <c r="L151" s="39"/>
      <c r="M151" s="41"/>
      <c r="N151" s="42"/>
      <c r="O151" s="42"/>
      <c r="P151" s="42"/>
      <c r="Q151" s="42"/>
      <c r="R151" s="40"/>
      <c r="S151" s="40"/>
      <c r="T151" s="40"/>
      <c r="U151" s="40"/>
      <c r="V151" s="40"/>
      <c r="W151" s="40"/>
      <c r="X151" s="44"/>
      <c r="Y151" s="44"/>
      <c r="Z151" s="44"/>
      <c r="AA151" s="44"/>
      <c r="AB151" s="44"/>
      <c r="AC151" s="44"/>
      <c r="AD151" s="44"/>
      <c r="AE151" s="1"/>
      <c r="AF151" s="1"/>
      <c r="AG151" s="1"/>
      <c r="AH151" s="44"/>
      <c r="AI151" s="1"/>
      <c r="AJ151" s="44"/>
      <c r="AK151" s="1"/>
      <c r="AL151" s="40"/>
      <c r="AM151" s="40"/>
      <c r="AN151" s="40"/>
      <c r="AO151" s="40"/>
      <c r="AP151" s="40"/>
      <c r="AQ151" s="40"/>
      <c r="AR151" s="40"/>
      <c r="AS151" s="1"/>
      <c r="AT151" s="1"/>
      <c r="AU151" s="40"/>
      <c r="AV151" s="40"/>
      <c r="AW151" s="40"/>
      <c r="AX151" s="40"/>
      <c r="AY151" s="40"/>
      <c r="AZ151" s="40"/>
      <c r="BA151" s="40"/>
      <c r="BB151" s="40"/>
      <c r="BC151" s="40"/>
      <c r="BD151" s="40"/>
      <c r="BE151" s="40"/>
    </row>
    <row r="152" spans="1:57" x14ac:dyDescent="0.2">
      <c r="A152" s="33"/>
      <c r="B152" s="33"/>
      <c r="C152" s="34"/>
      <c r="D152" s="34"/>
      <c r="E152" s="35"/>
      <c r="F152" s="36"/>
      <c r="G152" s="37"/>
      <c r="H152" s="38"/>
      <c r="I152" s="39"/>
      <c r="J152" s="40"/>
      <c r="K152" s="39"/>
      <c r="L152" s="39"/>
      <c r="M152" s="41"/>
      <c r="N152" s="42"/>
      <c r="O152" s="42"/>
      <c r="P152" s="42"/>
      <c r="Q152" s="42"/>
      <c r="R152" s="40"/>
      <c r="S152" s="40"/>
      <c r="T152" s="40"/>
      <c r="U152" s="40"/>
      <c r="V152" s="40"/>
      <c r="W152" s="40"/>
      <c r="X152" s="44"/>
      <c r="Y152" s="44"/>
      <c r="Z152" s="44"/>
      <c r="AA152" s="44"/>
      <c r="AB152" s="44"/>
      <c r="AC152" s="44"/>
      <c r="AD152" s="44"/>
      <c r="AE152" s="1"/>
      <c r="AF152" s="1"/>
      <c r="AG152" s="1"/>
      <c r="AH152" s="44"/>
      <c r="AI152" s="1"/>
      <c r="AJ152" s="44"/>
      <c r="AK152" s="1"/>
      <c r="AL152" s="40"/>
      <c r="AM152" s="40"/>
      <c r="AN152" s="40"/>
      <c r="AO152" s="40"/>
      <c r="AP152" s="40"/>
      <c r="AQ152" s="40"/>
      <c r="AR152" s="40"/>
      <c r="AS152" s="1"/>
      <c r="AT152" s="1"/>
      <c r="AU152" s="40"/>
      <c r="AV152" s="40"/>
      <c r="AW152" s="40"/>
      <c r="AX152" s="40"/>
      <c r="AY152" s="40"/>
      <c r="AZ152" s="40"/>
      <c r="BA152" s="40"/>
      <c r="BB152" s="40"/>
      <c r="BC152" s="40"/>
      <c r="BD152" s="40"/>
      <c r="BE152" s="40"/>
    </row>
    <row r="153" spans="1:57" x14ac:dyDescent="0.2">
      <c r="A153" s="33"/>
      <c r="B153" s="33"/>
      <c r="C153" s="34"/>
      <c r="D153" s="34"/>
      <c r="E153" s="35"/>
      <c r="F153" s="36"/>
      <c r="G153" s="37"/>
      <c r="H153" s="38"/>
      <c r="I153" s="39"/>
      <c r="J153" s="40"/>
      <c r="K153" s="39"/>
      <c r="L153" s="39"/>
      <c r="M153" s="41"/>
      <c r="N153" s="42"/>
      <c r="O153" s="42"/>
      <c r="P153" s="42"/>
      <c r="Q153" s="42"/>
      <c r="R153" s="40"/>
      <c r="S153" s="40"/>
      <c r="T153" s="40"/>
      <c r="U153" s="40"/>
      <c r="V153" s="40"/>
      <c r="W153" s="40"/>
      <c r="X153" s="44"/>
      <c r="Y153" s="44"/>
      <c r="Z153" s="44"/>
      <c r="AA153" s="44"/>
      <c r="AB153" s="44"/>
      <c r="AC153" s="44"/>
      <c r="AD153" s="44"/>
      <c r="AE153" s="1"/>
      <c r="AF153" s="1"/>
      <c r="AG153" s="1"/>
      <c r="AH153" s="44"/>
      <c r="AI153" s="1"/>
      <c r="AJ153" s="44"/>
      <c r="AK153" s="1"/>
      <c r="AL153" s="40"/>
      <c r="AM153" s="40"/>
      <c r="AN153" s="40"/>
      <c r="AO153" s="40"/>
      <c r="AP153" s="40"/>
      <c r="AQ153" s="40"/>
      <c r="AR153" s="40"/>
      <c r="AS153" s="1"/>
      <c r="AT153" s="1"/>
      <c r="AU153" s="40"/>
      <c r="AV153" s="40"/>
      <c r="AW153" s="40"/>
      <c r="AX153" s="40"/>
      <c r="AY153" s="40"/>
      <c r="AZ153" s="40"/>
      <c r="BA153" s="40"/>
      <c r="BB153" s="40"/>
      <c r="BC153" s="40"/>
      <c r="BD153" s="40"/>
      <c r="BE153" s="40"/>
    </row>
    <row r="154" spans="1:57" x14ac:dyDescent="0.2">
      <c r="A154" s="33"/>
      <c r="B154" s="33"/>
      <c r="C154" s="34"/>
      <c r="D154" s="34"/>
      <c r="E154" s="35"/>
      <c r="F154" s="36"/>
      <c r="G154" s="37"/>
      <c r="H154" s="38"/>
      <c r="I154" s="39"/>
      <c r="J154" s="40"/>
      <c r="K154" s="39"/>
      <c r="L154" s="39"/>
      <c r="M154" s="41"/>
      <c r="N154" s="42"/>
      <c r="O154" s="42"/>
      <c r="P154" s="42"/>
      <c r="Q154" s="42"/>
      <c r="R154" s="40"/>
      <c r="S154" s="40"/>
      <c r="T154" s="40"/>
      <c r="U154" s="40"/>
      <c r="V154" s="40"/>
      <c r="W154" s="40"/>
      <c r="X154" s="44"/>
      <c r="Y154" s="44"/>
      <c r="Z154" s="44"/>
      <c r="AA154" s="44"/>
      <c r="AB154" s="44"/>
      <c r="AC154" s="44"/>
      <c r="AD154" s="44"/>
      <c r="AE154" s="1"/>
      <c r="AF154" s="1"/>
      <c r="AG154" s="1"/>
      <c r="AH154" s="44"/>
      <c r="AI154" s="1"/>
      <c r="AJ154" s="44"/>
      <c r="AK154" s="1"/>
      <c r="AL154" s="40"/>
      <c r="AM154" s="40"/>
      <c r="AN154" s="40"/>
      <c r="AO154" s="40"/>
      <c r="AP154" s="40"/>
      <c r="AQ154" s="40"/>
      <c r="AR154" s="40"/>
      <c r="AS154" s="1"/>
      <c r="AT154" s="1"/>
      <c r="AU154" s="40"/>
      <c r="AV154" s="40"/>
      <c r="AW154" s="40"/>
      <c r="AX154" s="40"/>
      <c r="AY154" s="40"/>
      <c r="AZ154" s="40"/>
      <c r="BA154" s="40"/>
      <c r="BB154" s="40"/>
      <c r="BC154" s="40"/>
      <c r="BD154" s="40"/>
      <c r="BE154" s="40"/>
    </row>
    <row r="155" spans="1:57" x14ac:dyDescent="0.2">
      <c r="A155" s="33"/>
      <c r="B155" s="33"/>
      <c r="C155" s="34"/>
      <c r="D155" s="34"/>
      <c r="E155" s="35"/>
      <c r="F155" s="36"/>
      <c r="G155" s="37"/>
      <c r="H155" s="38"/>
      <c r="I155" s="39"/>
      <c r="J155" s="40"/>
      <c r="K155" s="39"/>
      <c r="L155" s="39"/>
      <c r="M155" s="41"/>
      <c r="N155" s="42"/>
      <c r="O155" s="42"/>
      <c r="P155" s="42"/>
      <c r="Q155" s="42"/>
      <c r="R155" s="40"/>
      <c r="S155" s="40"/>
      <c r="T155" s="40"/>
      <c r="U155" s="40"/>
      <c r="V155" s="40"/>
      <c r="W155" s="40"/>
      <c r="X155" s="44"/>
      <c r="Y155" s="44"/>
      <c r="Z155" s="44"/>
      <c r="AA155" s="44"/>
      <c r="AB155" s="44"/>
      <c r="AC155" s="44"/>
      <c r="AD155" s="44"/>
      <c r="AE155" s="1"/>
      <c r="AF155" s="1"/>
      <c r="AG155" s="1"/>
      <c r="AH155" s="44"/>
      <c r="AI155" s="1"/>
      <c r="AJ155" s="44"/>
      <c r="AK155" s="1"/>
      <c r="AL155" s="40"/>
      <c r="AM155" s="40"/>
      <c r="AN155" s="40"/>
      <c r="AO155" s="40"/>
      <c r="AP155" s="40"/>
      <c r="AQ155" s="40"/>
      <c r="AR155" s="40"/>
      <c r="AS155" s="1"/>
      <c r="AT155" s="1"/>
      <c r="AU155" s="40"/>
      <c r="AV155" s="40"/>
      <c r="AW155" s="40"/>
      <c r="AX155" s="40"/>
      <c r="AY155" s="40"/>
      <c r="AZ155" s="40"/>
      <c r="BA155" s="40"/>
      <c r="BB155" s="40"/>
      <c r="BC155" s="40"/>
      <c r="BD155" s="40"/>
      <c r="BE155" s="40"/>
    </row>
    <row r="156" spans="1:57" x14ac:dyDescent="0.2">
      <c r="A156" s="33"/>
      <c r="B156" s="33"/>
      <c r="C156" s="34"/>
      <c r="D156" s="34"/>
      <c r="E156" s="35"/>
      <c r="F156" s="36"/>
      <c r="G156" s="37"/>
      <c r="H156" s="38"/>
      <c r="I156" s="39"/>
      <c r="J156" s="40"/>
      <c r="K156" s="39"/>
      <c r="L156" s="39"/>
      <c r="M156" s="41"/>
      <c r="N156" s="42"/>
      <c r="O156" s="42"/>
      <c r="P156" s="42"/>
      <c r="Q156" s="42"/>
      <c r="R156" s="40"/>
      <c r="S156" s="40"/>
      <c r="T156" s="40"/>
      <c r="U156" s="40"/>
      <c r="V156" s="40"/>
      <c r="W156" s="40"/>
      <c r="X156" s="44"/>
      <c r="Y156" s="44"/>
      <c r="Z156" s="44"/>
      <c r="AA156" s="44"/>
      <c r="AB156" s="44"/>
      <c r="AC156" s="44"/>
      <c r="AD156" s="44"/>
      <c r="AE156" s="1"/>
      <c r="AF156" s="1"/>
      <c r="AG156" s="1"/>
      <c r="AH156" s="44"/>
      <c r="AI156" s="1"/>
      <c r="AJ156" s="44"/>
      <c r="AK156" s="1"/>
      <c r="AL156" s="40"/>
      <c r="AM156" s="40"/>
      <c r="AN156" s="40"/>
      <c r="AO156" s="40"/>
      <c r="AP156" s="40"/>
      <c r="AQ156" s="40"/>
      <c r="AR156" s="40"/>
      <c r="AS156" s="1"/>
      <c r="AT156" s="1"/>
      <c r="AU156" s="40"/>
      <c r="AV156" s="40"/>
      <c r="AW156" s="40"/>
      <c r="AX156" s="40"/>
      <c r="AY156" s="40"/>
      <c r="AZ156" s="40"/>
      <c r="BA156" s="40"/>
      <c r="BB156" s="40"/>
      <c r="BC156" s="40"/>
      <c r="BD156" s="40"/>
      <c r="BE156" s="40"/>
    </row>
    <row r="157" spans="1:57" x14ac:dyDescent="0.2">
      <c r="A157" s="33"/>
      <c r="B157" s="33"/>
      <c r="C157" s="34"/>
      <c r="D157" s="34"/>
      <c r="E157" s="35"/>
      <c r="F157" s="36"/>
      <c r="G157" s="37"/>
      <c r="H157" s="38"/>
      <c r="I157" s="39"/>
      <c r="J157" s="40"/>
      <c r="K157" s="39"/>
      <c r="L157" s="39"/>
      <c r="M157" s="41"/>
      <c r="N157" s="42"/>
      <c r="O157" s="42"/>
      <c r="P157" s="42"/>
      <c r="Q157" s="42"/>
      <c r="R157" s="40"/>
      <c r="S157" s="40"/>
      <c r="T157" s="40"/>
      <c r="U157" s="40"/>
      <c r="V157" s="40"/>
      <c r="W157" s="40"/>
      <c r="X157" s="44"/>
      <c r="Y157" s="44"/>
      <c r="Z157" s="44"/>
      <c r="AA157" s="44"/>
      <c r="AB157" s="44"/>
      <c r="AC157" s="44"/>
      <c r="AD157" s="44"/>
      <c r="AE157" s="1"/>
      <c r="AF157" s="1"/>
      <c r="AG157" s="1"/>
      <c r="AH157" s="44"/>
      <c r="AI157" s="1"/>
      <c r="AJ157" s="44"/>
      <c r="AK157" s="1"/>
      <c r="AL157" s="40"/>
      <c r="AM157" s="40"/>
      <c r="AN157" s="40"/>
      <c r="AO157" s="40"/>
      <c r="AP157" s="40"/>
      <c r="AQ157" s="40"/>
      <c r="AR157" s="40"/>
      <c r="AS157" s="1"/>
      <c r="AT157" s="1"/>
      <c r="AU157" s="40"/>
      <c r="AV157" s="40"/>
      <c r="AW157" s="40"/>
      <c r="AX157" s="40"/>
      <c r="AY157" s="40"/>
      <c r="AZ157" s="40"/>
      <c r="BA157" s="40"/>
      <c r="BB157" s="40"/>
      <c r="BC157" s="40"/>
      <c r="BD157" s="40"/>
      <c r="BE157" s="40"/>
    </row>
    <row r="158" spans="1:57" x14ac:dyDescent="0.2">
      <c r="A158" s="33"/>
      <c r="B158" s="33"/>
      <c r="C158" s="34"/>
      <c r="D158" s="34"/>
      <c r="E158" s="35"/>
      <c r="F158" s="36"/>
      <c r="G158" s="37"/>
      <c r="H158" s="38"/>
      <c r="I158" s="39"/>
      <c r="J158" s="40"/>
      <c r="K158" s="39"/>
      <c r="L158" s="39"/>
      <c r="M158" s="41"/>
      <c r="N158" s="42"/>
      <c r="O158" s="42"/>
      <c r="P158" s="42"/>
      <c r="Q158" s="42"/>
      <c r="R158" s="40"/>
      <c r="S158" s="40"/>
      <c r="T158" s="40"/>
      <c r="U158" s="40"/>
      <c r="V158" s="40"/>
      <c r="W158" s="40"/>
      <c r="X158" s="44"/>
      <c r="Y158" s="44"/>
      <c r="Z158" s="44"/>
      <c r="AA158" s="44"/>
      <c r="AB158" s="44"/>
      <c r="AC158" s="44"/>
      <c r="AD158" s="44"/>
      <c r="AE158" s="1"/>
      <c r="AF158" s="1"/>
      <c r="AG158" s="1"/>
      <c r="AH158" s="44"/>
      <c r="AI158" s="1"/>
      <c r="AJ158" s="44"/>
      <c r="AK158" s="1"/>
      <c r="AL158" s="40"/>
      <c r="AM158" s="40"/>
      <c r="AN158" s="40"/>
      <c r="AO158" s="40"/>
      <c r="AP158" s="40"/>
      <c r="AQ158" s="40"/>
      <c r="AR158" s="40"/>
      <c r="AS158" s="1"/>
      <c r="AT158" s="1"/>
      <c r="AU158" s="40"/>
      <c r="AV158" s="40"/>
      <c r="AW158" s="40"/>
      <c r="AX158" s="40"/>
      <c r="AY158" s="40"/>
      <c r="AZ158" s="40"/>
      <c r="BA158" s="40"/>
      <c r="BB158" s="40"/>
      <c r="BC158" s="40"/>
      <c r="BD158" s="40"/>
      <c r="BE158" s="40"/>
    </row>
    <row r="159" spans="1:57" x14ac:dyDescent="0.2">
      <c r="A159" s="33"/>
      <c r="B159" s="33"/>
      <c r="C159" s="34"/>
      <c r="D159" s="34"/>
      <c r="E159" s="35"/>
      <c r="F159" s="36"/>
      <c r="G159" s="37"/>
      <c r="H159" s="38"/>
      <c r="I159" s="39"/>
      <c r="J159" s="40"/>
      <c r="K159" s="39"/>
      <c r="L159" s="39"/>
      <c r="M159" s="41"/>
      <c r="N159" s="42"/>
      <c r="O159" s="42"/>
      <c r="P159" s="42"/>
      <c r="Q159" s="42"/>
      <c r="R159" s="40"/>
      <c r="S159" s="40"/>
      <c r="T159" s="40"/>
      <c r="U159" s="40"/>
      <c r="V159" s="40"/>
      <c r="W159" s="40"/>
      <c r="X159" s="44"/>
      <c r="Y159" s="44"/>
      <c r="Z159" s="44"/>
      <c r="AA159" s="44"/>
      <c r="AB159" s="44"/>
      <c r="AC159" s="44"/>
      <c r="AD159" s="44"/>
      <c r="AE159" s="1"/>
      <c r="AF159" s="1"/>
      <c r="AG159" s="1"/>
      <c r="AH159" s="44"/>
      <c r="AI159" s="1"/>
      <c r="AJ159" s="44"/>
      <c r="AK159" s="1"/>
      <c r="AL159" s="40"/>
      <c r="AM159" s="40"/>
      <c r="AN159" s="40"/>
      <c r="AO159" s="40"/>
      <c r="AP159" s="40"/>
      <c r="AQ159" s="40"/>
      <c r="AR159" s="40"/>
      <c r="AS159" s="1"/>
      <c r="AT159" s="1"/>
      <c r="AU159" s="40"/>
      <c r="AV159" s="40"/>
      <c r="AW159" s="40"/>
      <c r="AX159" s="40"/>
      <c r="AY159" s="40"/>
      <c r="AZ159" s="40"/>
      <c r="BA159" s="40"/>
      <c r="BB159" s="40"/>
      <c r="BC159" s="40"/>
      <c r="BD159" s="40"/>
      <c r="BE159" s="40"/>
    </row>
    <row r="160" spans="1:57" x14ac:dyDescent="0.2">
      <c r="A160" s="33"/>
      <c r="B160" s="33"/>
      <c r="C160" s="34"/>
      <c r="D160" s="34"/>
      <c r="E160" s="35"/>
      <c r="F160" s="36"/>
      <c r="G160" s="37"/>
      <c r="H160" s="38"/>
      <c r="I160" s="39"/>
      <c r="J160" s="40"/>
      <c r="K160" s="39"/>
      <c r="L160" s="39"/>
      <c r="M160" s="41"/>
      <c r="N160" s="42"/>
      <c r="O160" s="42"/>
      <c r="P160" s="42"/>
      <c r="Q160" s="42"/>
      <c r="R160" s="40"/>
      <c r="S160" s="40"/>
      <c r="T160" s="40"/>
      <c r="U160" s="40"/>
      <c r="V160" s="40"/>
      <c r="W160" s="40"/>
      <c r="X160" s="44"/>
      <c r="Y160" s="44"/>
      <c r="Z160" s="44"/>
      <c r="AA160" s="44"/>
      <c r="AB160" s="44"/>
      <c r="AC160" s="44"/>
      <c r="AD160" s="44"/>
      <c r="AE160" s="1"/>
      <c r="AF160" s="1"/>
      <c r="AG160" s="1"/>
      <c r="AH160" s="44"/>
      <c r="AI160" s="1"/>
      <c r="AJ160" s="44"/>
      <c r="AK160" s="1"/>
      <c r="AL160" s="40"/>
      <c r="AM160" s="40"/>
      <c r="AN160" s="40"/>
      <c r="AO160" s="40"/>
      <c r="AP160" s="40"/>
      <c r="AQ160" s="40"/>
      <c r="AR160" s="40"/>
      <c r="AS160" s="1"/>
      <c r="AT160" s="1"/>
      <c r="AU160" s="40"/>
      <c r="AV160" s="40"/>
      <c r="AW160" s="40"/>
      <c r="AX160" s="40"/>
      <c r="AY160" s="40"/>
      <c r="AZ160" s="40"/>
      <c r="BA160" s="40"/>
      <c r="BB160" s="40"/>
      <c r="BC160" s="40"/>
      <c r="BD160" s="40"/>
      <c r="BE160" s="40"/>
    </row>
    <row r="161" spans="1:57" x14ac:dyDescent="0.2">
      <c r="A161" s="33"/>
      <c r="B161" s="33"/>
      <c r="C161" s="34"/>
      <c r="D161" s="34"/>
      <c r="E161" s="35"/>
      <c r="F161" s="36"/>
      <c r="G161" s="37"/>
      <c r="H161" s="38"/>
      <c r="I161" s="39"/>
      <c r="J161" s="40"/>
      <c r="K161" s="39"/>
      <c r="L161" s="39"/>
      <c r="M161" s="41"/>
      <c r="N161" s="42"/>
      <c r="O161" s="42"/>
      <c r="P161" s="42"/>
      <c r="Q161" s="42"/>
      <c r="R161" s="40"/>
      <c r="S161" s="40"/>
      <c r="T161" s="40"/>
      <c r="U161" s="40"/>
      <c r="V161" s="40"/>
      <c r="W161" s="40"/>
      <c r="X161" s="44"/>
      <c r="Y161" s="44"/>
      <c r="Z161" s="44"/>
      <c r="AA161" s="44"/>
      <c r="AB161" s="44"/>
      <c r="AC161" s="44"/>
      <c r="AD161" s="44"/>
      <c r="AE161" s="1"/>
      <c r="AF161" s="1"/>
      <c r="AG161" s="1"/>
      <c r="AH161" s="44"/>
      <c r="AI161" s="1"/>
      <c r="AJ161" s="44"/>
      <c r="AK161" s="1"/>
      <c r="AL161" s="40"/>
      <c r="AM161" s="40"/>
      <c r="AN161" s="40"/>
      <c r="AO161" s="40"/>
      <c r="AP161" s="40"/>
      <c r="AQ161" s="40"/>
      <c r="AR161" s="40"/>
      <c r="AS161" s="1"/>
      <c r="AT161" s="1"/>
      <c r="AU161" s="40"/>
      <c r="AV161" s="40"/>
      <c r="AW161" s="40"/>
      <c r="AX161" s="40"/>
      <c r="AY161" s="40"/>
      <c r="AZ161" s="40"/>
      <c r="BA161" s="40"/>
      <c r="BB161" s="40"/>
      <c r="BC161" s="40"/>
      <c r="BD161" s="40"/>
      <c r="BE161" s="40"/>
    </row>
    <row r="162" spans="1:57" x14ac:dyDescent="0.2">
      <c r="A162" s="33"/>
      <c r="B162" s="33"/>
      <c r="C162" s="34"/>
      <c r="D162" s="34"/>
      <c r="E162" s="35"/>
      <c r="F162" s="36"/>
      <c r="G162" s="37"/>
      <c r="H162" s="38"/>
      <c r="I162" s="39"/>
      <c r="J162" s="40"/>
      <c r="K162" s="39"/>
      <c r="L162" s="39"/>
      <c r="M162" s="41"/>
      <c r="N162" s="42"/>
      <c r="O162" s="42"/>
      <c r="P162" s="42"/>
      <c r="Q162" s="42"/>
      <c r="R162" s="40"/>
      <c r="S162" s="40"/>
      <c r="T162" s="40"/>
      <c r="U162" s="40"/>
      <c r="V162" s="40"/>
      <c r="W162" s="40"/>
      <c r="X162" s="44"/>
      <c r="Y162" s="44"/>
      <c r="Z162" s="44"/>
      <c r="AA162" s="44"/>
      <c r="AB162" s="44"/>
      <c r="AC162" s="44"/>
      <c r="AD162" s="44"/>
      <c r="AE162" s="1"/>
      <c r="AF162" s="1"/>
      <c r="AG162" s="1"/>
      <c r="AH162" s="44"/>
      <c r="AI162" s="1"/>
      <c r="AJ162" s="44"/>
      <c r="AK162" s="1"/>
      <c r="AL162" s="40"/>
      <c r="AM162" s="40"/>
      <c r="AN162" s="40"/>
      <c r="AO162" s="40"/>
      <c r="AP162" s="40"/>
      <c r="AQ162" s="40"/>
      <c r="AR162" s="40"/>
      <c r="AS162" s="1"/>
      <c r="AT162" s="1"/>
      <c r="AU162" s="40"/>
      <c r="AV162" s="40"/>
      <c r="AW162" s="40"/>
      <c r="AX162" s="40"/>
      <c r="AY162" s="40"/>
      <c r="AZ162" s="40"/>
      <c r="BA162" s="40"/>
      <c r="BB162" s="40"/>
      <c r="BC162" s="40"/>
      <c r="BD162" s="40"/>
      <c r="BE162" s="40"/>
    </row>
    <row r="163" spans="1:57" x14ac:dyDescent="0.2">
      <c r="A163" s="33"/>
      <c r="B163" s="33"/>
      <c r="C163" s="34"/>
      <c r="D163" s="34"/>
      <c r="E163" s="35"/>
      <c r="F163" s="36"/>
      <c r="G163" s="37"/>
      <c r="H163" s="38"/>
      <c r="I163" s="39"/>
      <c r="J163" s="40"/>
      <c r="K163" s="39"/>
      <c r="L163" s="39"/>
      <c r="M163" s="41"/>
      <c r="N163" s="42"/>
      <c r="O163" s="42"/>
      <c r="P163" s="42"/>
      <c r="Q163" s="42"/>
      <c r="R163" s="40"/>
      <c r="S163" s="40"/>
      <c r="T163" s="40"/>
      <c r="U163" s="40"/>
      <c r="V163" s="40"/>
      <c r="W163" s="40"/>
      <c r="X163" s="44"/>
      <c r="Y163" s="44"/>
      <c r="Z163" s="44"/>
      <c r="AA163" s="44"/>
      <c r="AB163" s="44"/>
      <c r="AC163" s="44"/>
      <c r="AD163" s="44"/>
      <c r="AE163" s="1"/>
      <c r="AF163" s="1"/>
      <c r="AG163" s="1"/>
      <c r="AH163" s="44"/>
      <c r="AI163" s="1"/>
      <c r="AJ163" s="44"/>
      <c r="AK163" s="1"/>
      <c r="AL163" s="40"/>
      <c r="AM163" s="40"/>
      <c r="AN163" s="40"/>
      <c r="AO163" s="40"/>
      <c r="AP163" s="40"/>
      <c r="AQ163" s="40"/>
      <c r="AR163" s="40"/>
      <c r="AS163" s="1"/>
      <c r="AT163" s="1"/>
      <c r="AU163" s="40"/>
      <c r="AV163" s="40"/>
      <c r="AW163" s="40"/>
      <c r="AX163" s="40"/>
      <c r="AY163" s="40"/>
      <c r="AZ163" s="40"/>
      <c r="BA163" s="40"/>
      <c r="BB163" s="40"/>
      <c r="BC163" s="40"/>
      <c r="BD163" s="40"/>
      <c r="BE163" s="40"/>
    </row>
    <row r="164" spans="1:57" x14ac:dyDescent="0.2">
      <c r="A164" s="33"/>
      <c r="B164" s="33"/>
      <c r="C164" s="34"/>
      <c r="D164" s="34"/>
      <c r="E164" s="35"/>
      <c r="F164" s="36"/>
      <c r="G164" s="37"/>
      <c r="H164" s="38"/>
      <c r="I164" s="39"/>
      <c r="J164" s="40"/>
      <c r="K164" s="39"/>
      <c r="L164" s="39"/>
      <c r="M164" s="41"/>
      <c r="N164" s="42"/>
      <c r="O164" s="42"/>
      <c r="P164" s="42"/>
      <c r="Q164" s="42"/>
      <c r="R164" s="40"/>
      <c r="S164" s="40"/>
      <c r="T164" s="40"/>
      <c r="U164" s="40"/>
      <c r="V164" s="40"/>
      <c r="W164" s="40"/>
      <c r="X164" s="44"/>
      <c r="Y164" s="44"/>
      <c r="Z164" s="44"/>
      <c r="AA164" s="44"/>
      <c r="AB164" s="44"/>
      <c r="AC164" s="44"/>
      <c r="AD164" s="44"/>
      <c r="AE164" s="1"/>
      <c r="AF164" s="1"/>
      <c r="AG164" s="1"/>
      <c r="AH164" s="44"/>
      <c r="AI164" s="1"/>
      <c r="AJ164" s="44"/>
      <c r="AK164" s="1"/>
      <c r="AL164" s="40"/>
      <c r="AM164" s="40"/>
      <c r="AN164" s="40"/>
      <c r="AO164" s="40"/>
      <c r="AP164" s="40"/>
      <c r="AQ164" s="40"/>
      <c r="AR164" s="40"/>
      <c r="AS164" s="1"/>
      <c r="AT164" s="1"/>
      <c r="AU164" s="40"/>
      <c r="AV164" s="40"/>
      <c r="AW164" s="40"/>
      <c r="AX164" s="40"/>
      <c r="AY164" s="40"/>
      <c r="AZ164" s="40"/>
      <c r="BA164" s="40"/>
      <c r="BB164" s="40"/>
      <c r="BC164" s="40"/>
      <c r="BD164" s="40"/>
      <c r="BE164" s="40"/>
    </row>
    <row r="165" spans="1:57" x14ac:dyDescent="0.2">
      <c r="A165" s="33"/>
      <c r="B165" s="33"/>
      <c r="C165" s="34"/>
      <c r="D165" s="34"/>
      <c r="E165" s="35"/>
      <c r="F165" s="36"/>
      <c r="G165" s="37"/>
      <c r="H165" s="38"/>
      <c r="I165" s="39"/>
      <c r="J165" s="40"/>
      <c r="K165" s="39"/>
      <c r="L165" s="39"/>
      <c r="M165" s="41"/>
      <c r="N165" s="42"/>
      <c r="O165" s="42"/>
      <c r="P165" s="42"/>
      <c r="Q165" s="42"/>
      <c r="R165" s="40"/>
      <c r="S165" s="40"/>
      <c r="T165" s="40"/>
      <c r="U165" s="40"/>
      <c r="V165" s="40"/>
      <c r="W165" s="40"/>
      <c r="X165" s="44"/>
      <c r="Y165" s="44"/>
      <c r="Z165" s="44"/>
      <c r="AA165" s="44"/>
      <c r="AB165" s="44"/>
      <c r="AC165" s="44"/>
      <c r="AD165" s="44"/>
      <c r="AE165" s="1"/>
      <c r="AF165" s="1"/>
      <c r="AG165" s="1"/>
      <c r="AH165" s="44"/>
      <c r="AI165" s="1"/>
      <c r="AJ165" s="44"/>
      <c r="AK165" s="1"/>
      <c r="AL165" s="40"/>
      <c r="AM165" s="40"/>
      <c r="AN165" s="40"/>
      <c r="AO165" s="40"/>
      <c r="AP165" s="40"/>
      <c r="AQ165" s="40"/>
      <c r="AR165" s="40"/>
      <c r="AS165" s="1"/>
      <c r="AT165" s="1"/>
      <c r="AU165" s="40"/>
      <c r="AV165" s="40"/>
      <c r="AW165" s="40"/>
      <c r="AX165" s="40"/>
      <c r="AY165" s="40"/>
      <c r="AZ165" s="40"/>
      <c r="BA165" s="40"/>
      <c r="BB165" s="40"/>
      <c r="BC165" s="40"/>
      <c r="BD165" s="40"/>
      <c r="BE165" s="40"/>
    </row>
    <row r="166" spans="1:57" x14ac:dyDescent="0.2">
      <c r="A166" s="33"/>
      <c r="B166" s="33"/>
      <c r="C166" s="34"/>
      <c r="D166" s="34"/>
      <c r="E166" s="35"/>
      <c r="F166" s="36"/>
      <c r="G166" s="37"/>
      <c r="H166" s="38"/>
      <c r="I166" s="39"/>
      <c r="J166" s="40"/>
      <c r="K166" s="39"/>
      <c r="L166" s="39"/>
      <c r="M166" s="41"/>
      <c r="N166" s="42"/>
      <c r="O166" s="42"/>
      <c r="P166" s="42"/>
      <c r="Q166" s="42"/>
      <c r="R166" s="40"/>
      <c r="S166" s="40"/>
      <c r="T166" s="40"/>
      <c r="U166" s="40"/>
      <c r="V166" s="40"/>
      <c r="W166" s="40"/>
      <c r="X166" s="44"/>
      <c r="Y166" s="44"/>
      <c r="Z166" s="44"/>
      <c r="AA166" s="44"/>
      <c r="AB166" s="44"/>
      <c r="AC166" s="44"/>
      <c r="AD166" s="44"/>
      <c r="AE166" s="1"/>
      <c r="AF166" s="1"/>
      <c r="AG166" s="1"/>
      <c r="AH166" s="44"/>
      <c r="AI166" s="1"/>
      <c r="AJ166" s="44"/>
      <c r="AK166" s="1"/>
      <c r="AL166" s="40"/>
      <c r="AM166" s="40"/>
      <c r="AN166" s="40"/>
      <c r="AO166" s="40"/>
      <c r="AP166" s="40"/>
      <c r="AQ166" s="40"/>
      <c r="AR166" s="40"/>
      <c r="AS166" s="1"/>
      <c r="AT166" s="1"/>
      <c r="AU166" s="40"/>
      <c r="AV166" s="40"/>
      <c r="AW166" s="40"/>
      <c r="AX166" s="40"/>
      <c r="AY166" s="40"/>
      <c r="AZ166" s="40"/>
      <c r="BA166" s="40"/>
      <c r="BB166" s="40"/>
      <c r="BC166" s="40"/>
      <c r="BD166" s="40"/>
      <c r="BE166" s="40"/>
    </row>
    <row r="167" spans="1:57" x14ac:dyDescent="0.2">
      <c r="A167" s="33"/>
      <c r="B167" s="33"/>
      <c r="C167" s="34"/>
      <c r="D167" s="34"/>
      <c r="E167" s="35"/>
      <c r="F167" s="36"/>
      <c r="G167" s="37"/>
      <c r="H167" s="38"/>
      <c r="I167" s="39"/>
      <c r="J167" s="40"/>
      <c r="K167" s="39"/>
      <c r="L167" s="39"/>
      <c r="M167" s="41"/>
      <c r="N167" s="42"/>
      <c r="O167" s="42"/>
      <c r="P167" s="42"/>
      <c r="Q167" s="42"/>
      <c r="R167" s="40"/>
      <c r="S167" s="40"/>
      <c r="T167" s="40"/>
      <c r="U167" s="40"/>
      <c r="V167" s="40"/>
      <c r="W167" s="40"/>
      <c r="X167" s="44"/>
      <c r="Y167" s="44"/>
      <c r="Z167" s="44"/>
      <c r="AA167" s="44"/>
      <c r="AB167" s="44"/>
      <c r="AC167" s="44"/>
      <c r="AD167" s="44"/>
      <c r="AE167" s="1"/>
      <c r="AF167" s="1"/>
      <c r="AG167" s="1"/>
      <c r="AH167" s="44"/>
      <c r="AI167" s="1"/>
      <c r="AJ167" s="44"/>
      <c r="AK167" s="1"/>
      <c r="AL167" s="40"/>
      <c r="AM167" s="40"/>
      <c r="AN167" s="40"/>
      <c r="AO167" s="40"/>
      <c r="AP167" s="40"/>
      <c r="AQ167" s="40"/>
      <c r="AR167" s="40"/>
      <c r="AS167" s="1"/>
      <c r="AT167" s="1"/>
      <c r="AU167" s="40"/>
      <c r="AV167" s="40"/>
      <c r="AW167" s="40"/>
      <c r="AX167" s="40"/>
      <c r="AY167" s="40"/>
      <c r="AZ167" s="40"/>
      <c r="BA167" s="40"/>
      <c r="BB167" s="40"/>
      <c r="BC167" s="40"/>
      <c r="BD167" s="40"/>
      <c r="BE167" s="40"/>
    </row>
    <row r="168" spans="1:57" x14ac:dyDescent="0.2">
      <c r="A168" s="33"/>
      <c r="B168" s="33"/>
      <c r="C168" s="34"/>
      <c r="D168" s="34"/>
      <c r="E168" s="35"/>
      <c r="F168" s="36"/>
      <c r="G168" s="37"/>
      <c r="H168" s="38"/>
      <c r="I168" s="39"/>
      <c r="J168" s="40"/>
      <c r="K168" s="39"/>
      <c r="L168" s="39"/>
      <c r="M168" s="41"/>
      <c r="N168" s="42"/>
      <c r="O168" s="42"/>
      <c r="P168" s="42"/>
      <c r="Q168" s="42"/>
      <c r="R168" s="40"/>
      <c r="S168" s="40"/>
      <c r="T168" s="40"/>
      <c r="U168" s="40"/>
      <c r="V168" s="40"/>
      <c r="W168" s="40"/>
      <c r="X168" s="44"/>
      <c r="Y168" s="44"/>
      <c r="Z168" s="44"/>
      <c r="AA168" s="44"/>
      <c r="AB168" s="44"/>
      <c r="AC168" s="44"/>
      <c r="AD168" s="44"/>
      <c r="AE168" s="1"/>
      <c r="AF168" s="1"/>
      <c r="AG168" s="1"/>
      <c r="AH168" s="44"/>
      <c r="AI168" s="1"/>
      <c r="AJ168" s="44"/>
      <c r="AK168" s="1"/>
      <c r="AL168" s="40"/>
      <c r="AM168" s="40"/>
      <c r="AN168" s="40"/>
      <c r="AO168" s="40"/>
      <c r="AP168" s="40"/>
      <c r="AQ168" s="40"/>
      <c r="AR168" s="40"/>
      <c r="AS168" s="1"/>
      <c r="AT168" s="1"/>
      <c r="AU168" s="40"/>
      <c r="AV168" s="40"/>
      <c r="AW168" s="40"/>
      <c r="AX168" s="40"/>
      <c r="AY168" s="40"/>
      <c r="AZ168" s="40"/>
      <c r="BA168" s="40"/>
      <c r="BB168" s="40"/>
      <c r="BC168" s="40"/>
      <c r="BD168" s="40"/>
      <c r="BE168" s="40"/>
    </row>
    <row r="169" spans="1:57" x14ac:dyDescent="0.2">
      <c r="A169" s="33"/>
      <c r="B169" s="33"/>
      <c r="C169" s="34"/>
      <c r="D169" s="34"/>
      <c r="E169" s="35"/>
      <c r="F169" s="36"/>
      <c r="G169" s="37"/>
      <c r="H169" s="38"/>
      <c r="I169" s="39"/>
      <c r="J169" s="40"/>
      <c r="K169" s="39"/>
      <c r="L169" s="39"/>
      <c r="M169" s="41"/>
      <c r="N169" s="42"/>
      <c r="O169" s="42"/>
      <c r="P169" s="42"/>
      <c r="Q169" s="42"/>
      <c r="R169" s="40"/>
      <c r="S169" s="40"/>
      <c r="T169" s="40"/>
      <c r="U169" s="40"/>
      <c r="V169" s="40"/>
      <c r="W169" s="40"/>
      <c r="X169" s="44"/>
      <c r="Y169" s="44"/>
      <c r="Z169" s="44"/>
      <c r="AA169" s="44"/>
      <c r="AB169" s="44"/>
      <c r="AC169" s="44"/>
      <c r="AD169" s="44"/>
      <c r="AE169" s="1"/>
      <c r="AF169" s="1"/>
      <c r="AG169" s="1"/>
      <c r="AH169" s="44"/>
      <c r="AI169" s="1"/>
      <c r="AJ169" s="44"/>
      <c r="AK169" s="1"/>
      <c r="AL169" s="40"/>
      <c r="AM169" s="40"/>
      <c r="AN169" s="40"/>
      <c r="AO169" s="40"/>
      <c r="AP169" s="40"/>
      <c r="AQ169" s="40"/>
      <c r="AR169" s="40"/>
      <c r="AS169" s="1"/>
      <c r="AT169" s="1"/>
      <c r="AU169" s="40"/>
      <c r="AV169" s="40"/>
      <c r="AW169" s="40"/>
      <c r="AX169" s="40"/>
      <c r="AY169" s="40"/>
      <c r="AZ169" s="40"/>
      <c r="BA169" s="40"/>
      <c r="BB169" s="40"/>
      <c r="BC169" s="40"/>
      <c r="BD169" s="40"/>
      <c r="BE169" s="40"/>
    </row>
    <row r="170" spans="1:57" x14ac:dyDescent="0.2">
      <c r="A170" s="33"/>
      <c r="B170" s="33"/>
      <c r="C170" s="34"/>
      <c r="D170" s="34"/>
      <c r="E170" s="35"/>
      <c r="F170" s="36"/>
      <c r="G170" s="37"/>
      <c r="H170" s="38"/>
      <c r="I170" s="39"/>
      <c r="J170" s="40"/>
      <c r="K170" s="39"/>
      <c r="L170" s="39"/>
      <c r="M170" s="41"/>
      <c r="N170" s="42"/>
      <c r="O170" s="42"/>
      <c r="P170" s="42"/>
      <c r="Q170" s="42"/>
      <c r="R170" s="40"/>
      <c r="S170" s="40"/>
      <c r="T170" s="40"/>
      <c r="U170" s="40"/>
      <c r="V170" s="40"/>
      <c r="W170" s="40"/>
      <c r="X170" s="44"/>
      <c r="Y170" s="44"/>
      <c r="Z170" s="44"/>
      <c r="AA170" s="44"/>
      <c r="AB170" s="44"/>
      <c r="AC170" s="44"/>
      <c r="AD170" s="44"/>
      <c r="AE170" s="1"/>
      <c r="AF170" s="1"/>
      <c r="AG170" s="1"/>
      <c r="AH170" s="44"/>
      <c r="AI170" s="1"/>
      <c r="AJ170" s="44"/>
      <c r="AK170" s="1"/>
      <c r="AL170" s="40"/>
      <c r="AM170" s="40"/>
      <c r="AN170" s="40"/>
      <c r="AO170" s="40"/>
      <c r="AP170" s="40"/>
      <c r="AQ170" s="40"/>
      <c r="AR170" s="40"/>
      <c r="AS170" s="1"/>
      <c r="AT170" s="1"/>
      <c r="AU170" s="40"/>
      <c r="AV170" s="40"/>
      <c r="AW170" s="40"/>
      <c r="AX170" s="40"/>
      <c r="AY170" s="40"/>
      <c r="AZ170" s="40"/>
      <c r="BA170" s="40"/>
      <c r="BB170" s="40"/>
      <c r="BC170" s="40"/>
      <c r="BD170" s="40"/>
      <c r="BE170" s="40"/>
    </row>
    <row r="171" spans="1:57" x14ac:dyDescent="0.2">
      <c r="A171" s="33"/>
      <c r="B171" s="33"/>
      <c r="C171" s="34"/>
      <c r="D171" s="34"/>
      <c r="E171" s="35"/>
      <c r="F171" s="36"/>
      <c r="G171" s="37"/>
      <c r="H171" s="38"/>
      <c r="I171" s="39"/>
      <c r="J171" s="40"/>
      <c r="K171" s="39"/>
      <c r="L171" s="39"/>
      <c r="M171" s="41"/>
      <c r="N171" s="42"/>
      <c r="O171" s="42"/>
      <c r="P171" s="42"/>
      <c r="Q171" s="42"/>
      <c r="R171" s="40"/>
      <c r="S171" s="40"/>
      <c r="T171" s="40"/>
      <c r="U171" s="40"/>
      <c r="V171" s="40"/>
      <c r="W171" s="40"/>
      <c r="X171" s="44"/>
      <c r="Y171" s="44"/>
      <c r="Z171" s="44"/>
      <c r="AA171" s="44"/>
      <c r="AB171" s="44"/>
      <c r="AC171" s="44"/>
      <c r="AD171" s="44"/>
      <c r="AE171" s="1"/>
      <c r="AF171" s="1"/>
      <c r="AG171" s="1"/>
      <c r="AH171" s="44"/>
      <c r="AI171" s="1"/>
      <c r="AJ171" s="44"/>
      <c r="AK171" s="1"/>
      <c r="AL171" s="40"/>
      <c r="AM171" s="40"/>
      <c r="AN171" s="40"/>
      <c r="AO171" s="40"/>
      <c r="AP171" s="40"/>
      <c r="AQ171" s="40"/>
      <c r="AR171" s="40"/>
      <c r="AS171" s="1"/>
      <c r="AT171" s="1"/>
      <c r="AU171" s="40"/>
      <c r="AV171" s="40"/>
      <c r="AW171" s="40"/>
      <c r="AX171" s="40"/>
      <c r="AY171" s="40"/>
      <c r="AZ171" s="40"/>
      <c r="BA171" s="40"/>
      <c r="BB171" s="40"/>
      <c r="BC171" s="40"/>
      <c r="BD171" s="40"/>
      <c r="BE171" s="40"/>
    </row>
    <row r="172" spans="1:57" x14ac:dyDescent="0.2">
      <c r="A172" s="33"/>
      <c r="B172" s="33"/>
      <c r="C172" s="34"/>
      <c r="D172" s="34"/>
      <c r="E172" s="35"/>
      <c r="F172" s="36"/>
      <c r="G172" s="37"/>
      <c r="H172" s="38"/>
      <c r="I172" s="39"/>
      <c r="J172" s="40"/>
      <c r="K172" s="39"/>
      <c r="L172" s="39"/>
      <c r="M172" s="41"/>
      <c r="N172" s="42"/>
      <c r="O172" s="42"/>
      <c r="P172" s="42"/>
      <c r="Q172" s="42"/>
      <c r="R172" s="40"/>
      <c r="S172" s="40"/>
      <c r="T172" s="40"/>
      <c r="U172" s="40"/>
      <c r="V172" s="40"/>
      <c r="W172" s="40"/>
      <c r="X172" s="44"/>
      <c r="Y172" s="44"/>
      <c r="Z172" s="44"/>
      <c r="AA172" s="44"/>
      <c r="AB172" s="44"/>
      <c r="AC172" s="44"/>
      <c r="AD172" s="44"/>
      <c r="AE172" s="1"/>
      <c r="AF172" s="1"/>
      <c r="AG172" s="1"/>
      <c r="AH172" s="44"/>
      <c r="AI172" s="1"/>
      <c r="AJ172" s="44"/>
      <c r="AK172" s="1"/>
      <c r="AL172" s="40"/>
      <c r="AM172" s="40"/>
      <c r="AN172" s="40"/>
      <c r="AO172" s="40"/>
      <c r="AP172" s="40"/>
      <c r="AQ172" s="40"/>
      <c r="AR172" s="40"/>
      <c r="AS172" s="1"/>
      <c r="AT172" s="1"/>
      <c r="AU172" s="40"/>
      <c r="AV172" s="40"/>
      <c r="AW172" s="40"/>
      <c r="AX172" s="40"/>
      <c r="AY172" s="40"/>
      <c r="AZ172" s="40"/>
      <c r="BA172" s="40"/>
      <c r="BB172" s="40"/>
      <c r="BC172" s="40"/>
      <c r="BD172" s="40"/>
      <c r="BE172" s="40"/>
    </row>
    <row r="173" spans="1:57" x14ac:dyDescent="0.2">
      <c r="A173" s="33"/>
      <c r="B173" s="33"/>
      <c r="C173" s="34"/>
      <c r="D173" s="34"/>
      <c r="E173" s="35"/>
      <c r="F173" s="36"/>
      <c r="G173" s="37"/>
      <c r="H173" s="38"/>
      <c r="I173" s="39"/>
      <c r="J173" s="40"/>
      <c r="K173" s="39"/>
      <c r="L173" s="39"/>
      <c r="M173" s="41"/>
      <c r="N173" s="42"/>
      <c r="O173" s="42"/>
      <c r="P173" s="42"/>
      <c r="Q173" s="42"/>
      <c r="R173" s="40"/>
      <c r="S173" s="40"/>
      <c r="T173" s="40"/>
      <c r="U173" s="40"/>
      <c r="V173" s="40"/>
      <c r="W173" s="40"/>
      <c r="X173" s="44"/>
      <c r="Y173" s="44"/>
      <c r="Z173" s="44"/>
      <c r="AA173" s="44"/>
      <c r="AB173" s="44"/>
      <c r="AC173" s="44"/>
      <c r="AD173" s="44"/>
      <c r="AE173" s="1"/>
      <c r="AF173" s="1"/>
      <c r="AG173" s="1"/>
      <c r="AH173" s="44"/>
      <c r="AI173" s="1"/>
      <c r="AJ173" s="44"/>
      <c r="AK173" s="1"/>
      <c r="AL173" s="40"/>
      <c r="AM173" s="40"/>
      <c r="AN173" s="40"/>
      <c r="AO173" s="40"/>
      <c r="AP173" s="40"/>
      <c r="AQ173" s="40"/>
      <c r="AR173" s="40"/>
      <c r="AS173" s="1"/>
      <c r="AT173" s="1"/>
      <c r="AU173" s="40"/>
      <c r="AV173" s="40"/>
      <c r="AW173" s="40"/>
      <c r="AX173" s="40"/>
      <c r="AY173" s="40"/>
      <c r="AZ173" s="40"/>
      <c r="BA173" s="40"/>
      <c r="BB173" s="40"/>
      <c r="BC173" s="40"/>
      <c r="BD173" s="40"/>
      <c r="BE173" s="40"/>
    </row>
    <row r="174" spans="1:57" x14ac:dyDescent="0.2">
      <c r="A174" s="33"/>
      <c r="B174" s="33"/>
      <c r="C174" s="34"/>
      <c r="D174" s="34"/>
      <c r="E174" s="35"/>
      <c r="F174" s="36"/>
      <c r="G174" s="37"/>
      <c r="H174" s="38"/>
      <c r="I174" s="39"/>
      <c r="J174" s="40"/>
      <c r="K174" s="39"/>
      <c r="L174" s="39"/>
      <c r="M174" s="41"/>
      <c r="N174" s="42"/>
      <c r="O174" s="42"/>
      <c r="P174" s="42"/>
      <c r="Q174" s="42"/>
      <c r="R174" s="40"/>
      <c r="S174" s="40"/>
      <c r="T174" s="40"/>
      <c r="U174" s="40"/>
      <c r="V174" s="40"/>
      <c r="W174" s="40"/>
      <c r="X174" s="44"/>
      <c r="Y174" s="44"/>
      <c r="Z174" s="44"/>
      <c r="AA174" s="44"/>
      <c r="AB174" s="44"/>
      <c r="AC174" s="44"/>
      <c r="AD174" s="44"/>
      <c r="AE174" s="1"/>
      <c r="AF174" s="1"/>
      <c r="AG174" s="1"/>
      <c r="AH174" s="44"/>
      <c r="AI174" s="1"/>
      <c r="AJ174" s="44"/>
      <c r="AK174" s="1"/>
      <c r="AL174" s="40"/>
      <c r="AM174" s="40"/>
      <c r="AN174" s="40"/>
      <c r="AO174" s="40"/>
      <c r="AP174" s="40"/>
      <c r="AQ174" s="40"/>
      <c r="AR174" s="40"/>
      <c r="AS174" s="1"/>
      <c r="AT174" s="1"/>
      <c r="AU174" s="40"/>
      <c r="AV174" s="40"/>
      <c r="AW174" s="40"/>
      <c r="AX174" s="40"/>
      <c r="AY174" s="40"/>
      <c r="AZ174" s="40"/>
      <c r="BA174" s="40"/>
      <c r="BB174" s="40"/>
      <c r="BC174" s="40"/>
      <c r="BD174" s="40"/>
      <c r="BE174" s="40"/>
    </row>
    <row r="175" spans="1:57" x14ac:dyDescent="0.2">
      <c r="A175" s="33"/>
      <c r="B175" s="33"/>
      <c r="C175" s="34"/>
      <c r="D175" s="34"/>
      <c r="E175" s="35"/>
      <c r="F175" s="36"/>
      <c r="G175" s="37"/>
      <c r="H175" s="38"/>
      <c r="I175" s="39"/>
      <c r="J175" s="40"/>
      <c r="K175" s="39"/>
      <c r="L175" s="39"/>
      <c r="M175" s="41"/>
      <c r="N175" s="42"/>
      <c r="O175" s="42"/>
      <c r="P175" s="42"/>
      <c r="Q175" s="42"/>
      <c r="R175" s="40"/>
      <c r="S175" s="40"/>
      <c r="T175" s="40"/>
      <c r="U175" s="40"/>
      <c r="V175" s="40"/>
      <c r="W175" s="40"/>
      <c r="X175" s="44"/>
      <c r="Y175" s="44"/>
      <c r="Z175" s="44"/>
      <c r="AA175" s="44"/>
      <c r="AB175" s="44"/>
      <c r="AC175" s="44"/>
      <c r="AD175" s="44"/>
      <c r="AE175" s="1"/>
      <c r="AF175" s="1"/>
      <c r="AG175" s="1"/>
      <c r="AH175" s="44"/>
      <c r="AI175" s="1"/>
      <c r="AJ175" s="44"/>
      <c r="AK175" s="1"/>
      <c r="AL175" s="40"/>
      <c r="AM175" s="40"/>
      <c r="AN175" s="40"/>
      <c r="AO175" s="40"/>
      <c r="AP175" s="40"/>
      <c r="AQ175" s="40"/>
      <c r="AR175" s="40"/>
      <c r="AS175" s="1"/>
      <c r="AT175" s="1"/>
      <c r="AU175" s="40"/>
      <c r="AV175" s="40"/>
      <c r="AW175" s="40"/>
      <c r="AX175" s="40"/>
      <c r="AY175" s="40"/>
      <c r="AZ175" s="40"/>
      <c r="BA175" s="40"/>
      <c r="BB175" s="40"/>
      <c r="BC175" s="40"/>
      <c r="BD175" s="40"/>
      <c r="BE175" s="40"/>
    </row>
    <row r="176" spans="1:57" x14ac:dyDescent="0.2">
      <c r="A176" s="33"/>
      <c r="B176" s="33"/>
      <c r="C176" s="34"/>
      <c r="D176" s="34"/>
      <c r="E176" s="35"/>
      <c r="F176" s="36"/>
      <c r="G176" s="37"/>
      <c r="H176" s="38"/>
      <c r="I176" s="39"/>
      <c r="J176" s="40"/>
      <c r="K176" s="39"/>
      <c r="L176" s="39"/>
      <c r="M176" s="41"/>
      <c r="N176" s="42"/>
      <c r="O176" s="42"/>
      <c r="P176" s="42"/>
      <c r="Q176" s="42"/>
      <c r="R176" s="40"/>
      <c r="S176" s="40"/>
      <c r="T176" s="40"/>
      <c r="U176" s="40"/>
      <c r="V176" s="40"/>
      <c r="W176" s="40"/>
      <c r="X176" s="44"/>
      <c r="Y176" s="44"/>
      <c r="Z176" s="44"/>
      <c r="AA176" s="44"/>
      <c r="AB176" s="44"/>
      <c r="AC176" s="44"/>
      <c r="AD176" s="44"/>
      <c r="AE176" s="1"/>
      <c r="AF176" s="1"/>
      <c r="AG176" s="1"/>
      <c r="AH176" s="44"/>
      <c r="AI176" s="1"/>
      <c r="AJ176" s="44"/>
      <c r="AK176" s="1"/>
      <c r="AL176" s="40"/>
      <c r="AM176" s="40"/>
      <c r="AN176" s="40"/>
      <c r="AO176" s="40"/>
      <c r="AP176" s="40"/>
      <c r="AQ176" s="40"/>
      <c r="AR176" s="40"/>
      <c r="AS176" s="1"/>
      <c r="AT176" s="1"/>
      <c r="AU176" s="40"/>
      <c r="AV176" s="40"/>
      <c r="AW176" s="40"/>
      <c r="AX176" s="40"/>
      <c r="AY176" s="40"/>
      <c r="AZ176" s="40"/>
      <c r="BA176" s="40"/>
      <c r="BB176" s="40"/>
      <c r="BC176" s="40"/>
      <c r="BD176" s="40"/>
      <c r="BE176" s="40"/>
    </row>
    <row r="177" spans="1:57" x14ac:dyDescent="0.2">
      <c r="A177" s="33"/>
      <c r="B177" s="33"/>
      <c r="C177" s="34"/>
      <c r="D177" s="34"/>
      <c r="E177" s="35"/>
      <c r="F177" s="36"/>
      <c r="G177" s="37"/>
      <c r="H177" s="38"/>
      <c r="I177" s="39"/>
      <c r="J177" s="40"/>
      <c r="K177" s="39"/>
      <c r="L177" s="39"/>
      <c r="M177" s="41"/>
      <c r="N177" s="42"/>
      <c r="O177" s="42"/>
      <c r="P177" s="42"/>
      <c r="Q177" s="42"/>
      <c r="R177" s="40"/>
      <c r="S177" s="40"/>
      <c r="T177" s="40"/>
      <c r="U177" s="40"/>
      <c r="V177" s="40"/>
      <c r="W177" s="40"/>
      <c r="X177" s="44"/>
      <c r="Y177" s="44"/>
      <c r="Z177" s="44"/>
      <c r="AA177" s="44"/>
      <c r="AB177" s="44"/>
      <c r="AC177" s="44"/>
      <c r="AD177" s="44"/>
      <c r="AE177" s="1"/>
      <c r="AF177" s="1"/>
      <c r="AG177" s="1"/>
      <c r="AH177" s="44"/>
      <c r="AI177" s="1"/>
      <c r="AJ177" s="44"/>
      <c r="AK177" s="1"/>
      <c r="AL177" s="40"/>
      <c r="AM177" s="40"/>
      <c r="AN177" s="40"/>
      <c r="AO177" s="40"/>
      <c r="AP177" s="40"/>
      <c r="AQ177" s="40"/>
      <c r="AR177" s="40"/>
      <c r="AS177" s="1"/>
      <c r="AT177" s="1"/>
      <c r="AU177" s="40"/>
      <c r="AV177" s="40"/>
      <c r="AW177" s="40"/>
      <c r="AX177" s="40"/>
      <c r="AY177" s="40"/>
      <c r="AZ177" s="40"/>
      <c r="BA177" s="40"/>
      <c r="BB177" s="40"/>
      <c r="BC177" s="40"/>
      <c r="BD177" s="40"/>
      <c r="BE177" s="40"/>
    </row>
    <row r="178" spans="1:57" x14ac:dyDescent="0.2">
      <c r="A178" s="33"/>
      <c r="B178" s="33"/>
      <c r="C178" s="34"/>
      <c r="D178" s="34"/>
      <c r="E178" s="35"/>
      <c r="F178" s="36"/>
      <c r="G178" s="37"/>
      <c r="H178" s="38"/>
      <c r="I178" s="39"/>
      <c r="J178" s="40"/>
      <c r="K178" s="39"/>
      <c r="L178" s="39"/>
      <c r="M178" s="41"/>
      <c r="N178" s="42"/>
      <c r="O178" s="42"/>
      <c r="P178" s="42"/>
      <c r="Q178" s="42"/>
      <c r="R178" s="40"/>
      <c r="S178" s="40"/>
      <c r="T178" s="40"/>
      <c r="U178" s="40"/>
      <c r="V178" s="40"/>
      <c r="W178" s="40"/>
      <c r="X178" s="44"/>
      <c r="Y178" s="44"/>
      <c r="Z178" s="44"/>
      <c r="AA178" s="44"/>
      <c r="AB178" s="44"/>
      <c r="AC178" s="44"/>
      <c r="AD178" s="44"/>
      <c r="AE178" s="1"/>
      <c r="AF178" s="1"/>
      <c r="AG178" s="1"/>
      <c r="AH178" s="44"/>
      <c r="AI178" s="1"/>
      <c r="AJ178" s="44"/>
      <c r="AK178" s="1"/>
      <c r="AL178" s="40"/>
      <c r="AM178" s="40"/>
      <c r="AN178" s="40"/>
      <c r="AO178" s="40"/>
      <c r="AP178" s="40"/>
      <c r="AQ178" s="40"/>
      <c r="AR178" s="40"/>
      <c r="AS178" s="1"/>
      <c r="AT178" s="1"/>
      <c r="AU178" s="40"/>
      <c r="AV178" s="40"/>
      <c r="AW178" s="40"/>
      <c r="AX178" s="40"/>
      <c r="AY178" s="40"/>
      <c r="AZ178" s="40"/>
      <c r="BA178" s="40"/>
      <c r="BB178" s="40"/>
      <c r="BC178" s="40"/>
      <c r="BD178" s="40"/>
      <c r="BE178" s="40"/>
    </row>
    <row r="179" spans="1:57" x14ac:dyDescent="0.2">
      <c r="A179" s="33"/>
      <c r="B179" s="33"/>
      <c r="C179" s="34"/>
      <c r="D179" s="34"/>
      <c r="E179" s="35"/>
      <c r="F179" s="36"/>
      <c r="G179" s="37"/>
      <c r="H179" s="38"/>
      <c r="I179" s="39"/>
      <c r="J179" s="40"/>
      <c r="K179" s="39"/>
      <c r="L179" s="39"/>
      <c r="M179" s="41"/>
      <c r="N179" s="42"/>
      <c r="O179" s="42"/>
      <c r="P179" s="42"/>
      <c r="Q179" s="42"/>
      <c r="R179" s="40"/>
      <c r="S179" s="40"/>
      <c r="T179" s="40"/>
      <c r="U179" s="40"/>
      <c r="V179" s="40"/>
      <c r="W179" s="40"/>
      <c r="X179" s="44"/>
      <c r="Y179" s="44"/>
      <c r="Z179" s="44"/>
      <c r="AA179" s="44"/>
      <c r="AB179" s="44"/>
      <c r="AC179" s="44"/>
      <c r="AD179" s="44"/>
      <c r="AE179" s="1"/>
      <c r="AF179" s="1"/>
      <c r="AG179" s="1"/>
      <c r="AH179" s="44"/>
      <c r="AI179" s="1"/>
      <c r="AJ179" s="44"/>
      <c r="AK179" s="1"/>
      <c r="AL179" s="40"/>
      <c r="AM179" s="40"/>
      <c r="AN179" s="40"/>
      <c r="AO179" s="40"/>
      <c r="AP179" s="40"/>
      <c r="AQ179" s="40"/>
      <c r="AR179" s="40"/>
      <c r="AS179" s="1"/>
      <c r="AT179" s="1"/>
      <c r="AU179" s="40"/>
      <c r="AV179" s="40"/>
      <c r="AW179" s="40"/>
      <c r="AX179" s="40"/>
      <c r="AY179" s="40"/>
      <c r="AZ179" s="40"/>
      <c r="BA179" s="40"/>
      <c r="BB179" s="40"/>
      <c r="BC179" s="40"/>
      <c r="BD179" s="40"/>
      <c r="BE179" s="40"/>
    </row>
    <row r="180" spans="1:57" x14ac:dyDescent="0.2">
      <c r="A180" s="33"/>
      <c r="B180" s="33"/>
      <c r="C180" s="34"/>
      <c r="D180" s="34"/>
      <c r="E180" s="35"/>
      <c r="F180" s="36"/>
      <c r="G180" s="37"/>
      <c r="H180" s="38"/>
      <c r="I180" s="39"/>
      <c r="J180" s="40"/>
      <c r="K180" s="39"/>
      <c r="L180" s="39"/>
      <c r="M180" s="41"/>
      <c r="N180" s="42"/>
      <c r="O180" s="42"/>
      <c r="P180" s="42"/>
      <c r="Q180" s="42"/>
      <c r="R180" s="40"/>
      <c r="S180" s="40"/>
      <c r="T180" s="40"/>
      <c r="U180" s="40"/>
      <c r="V180" s="40"/>
      <c r="W180" s="40"/>
      <c r="X180" s="44"/>
      <c r="Y180" s="44"/>
      <c r="Z180" s="44"/>
      <c r="AA180" s="44"/>
      <c r="AB180" s="44"/>
      <c r="AC180" s="44"/>
      <c r="AD180" s="44"/>
      <c r="AE180" s="1"/>
      <c r="AF180" s="1"/>
      <c r="AG180" s="1"/>
      <c r="AH180" s="44"/>
      <c r="AI180" s="1"/>
      <c r="AJ180" s="44"/>
      <c r="AK180" s="1"/>
      <c r="AL180" s="40"/>
      <c r="AM180" s="40"/>
      <c r="AN180" s="40"/>
      <c r="AO180" s="40"/>
      <c r="AP180" s="40"/>
      <c r="AQ180" s="40"/>
      <c r="AR180" s="40"/>
      <c r="AS180" s="1"/>
      <c r="AT180" s="1"/>
      <c r="AU180" s="40"/>
      <c r="AV180" s="40"/>
      <c r="AW180" s="40"/>
      <c r="AX180" s="40"/>
      <c r="AY180" s="40"/>
      <c r="AZ180" s="40"/>
      <c r="BA180" s="40"/>
      <c r="BB180" s="40"/>
      <c r="BC180" s="40"/>
      <c r="BD180" s="40"/>
      <c r="BE180" s="40"/>
    </row>
    <row r="181" spans="1:57" x14ac:dyDescent="0.2">
      <c r="A181" s="33"/>
      <c r="B181" s="33"/>
      <c r="C181" s="34"/>
      <c r="D181" s="34"/>
      <c r="E181" s="35"/>
      <c r="F181" s="36"/>
      <c r="G181" s="37"/>
      <c r="H181" s="38"/>
      <c r="I181" s="39"/>
      <c r="J181" s="40"/>
      <c r="K181" s="39"/>
      <c r="L181" s="39"/>
      <c r="M181" s="41"/>
      <c r="N181" s="42"/>
      <c r="O181" s="42"/>
      <c r="P181" s="42"/>
      <c r="Q181" s="42"/>
      <c r="R181" s="40"/>
      <c r="S181" s="40"/>
      <c r="T181" s="40"/>
      <c r="U181" s="40"/>
      <c r="V181" s="40"/>
      <c r="W181" s="40"/>
      <c r="X181" s="44"/>
      <c r="Y181" s="44"/>
      <c r="Z181" s="44"/>
      <c r="AA181" s="44"/>
      <c r="AB181" s="44"/>
      <c r="AC181" s="44"/>
      <c r="AD181" s="44"/>
      <c r="AE181" s="1"/>
      <c r="AF181" s="1"/>
      <c r="AG181" s="1"/>
      <c r="AH181" s="44"/>
      <c r="AI181" s="1"/>
      <c r="AJ181" s="44"/>
      <c r="AK181" s="1"/>
      <c r="AL181" s="40"/>
      <c r="AM181" s="40"/>
      <c r="AN181" s="40"/>
      <c r="AO181" s="40"/>
      <c r="AP181" s="40"/>
      <c r="AQ181" s="40"/>
      <c r="AR181" s="40"/>
      <c r="AS181" s="1"/>
      <c r="AT181" s="1"/>
      <c r="AU181" s="40"/>
      <c r="AV181" s="40"/>
      <c r="AW181" s="40"/>
      <c r="AX181" s="40"/>
      <c r="AY181" s="40"/>
      <c r="AZ181" s="40"/>
      <c r="BA181" s="40"/>
      <c r="BB181" s="40"/>
      <c r="BC181" s="40"/>
      <c r="BD181" s="40"/>
      <c r="BE181" s="40"/>
    </row>
    <row r="182" spans="1:57" x14ac:dyDescent="0.2">
      <c r="A182" s="33"/>
      <c r="B182" s="33"/>
      <c r="C182" s="34"/>
      <c r="D182" s="34"/>
      <c r="E182" s="35"/>
      <c r="F182" s="36"/>
      <c r="G182" s="37"/>
      <c r="H182" s="38"/>
      <c r="I182" s="39"/>
      <c r="J182" s="40"/>
      <c r="K182" s="39"/>
      <c r="L182" s="39"/>
      <c r="M182" s="41"/>
      <c r="N182" s="42"/>
      <c r="O182" s="42"/>
      <c r="P182" s="42"/>
      <c r="Q182" s="42"/>
      <c r="R182" s="40"/>
      <c r="S182" s="40"/>
      <c r="T182" s="40"/>
      <c r="U182" s="40"/>
      <c r="V182" s="40"/>
      <c r="W182" s="40"/>
      <c r="X182" s="44"/>
      <c r="Y182" s="44"/>
      <c r="Z182" s="44"/>
      <c r="AA182" s="44"/>
      <c r="AB182" s="44"/>
      <c r="AC182" s="44"/>
      <c r="AD182" s="44"/>
      <c r="AE182" s="1"/>
      <c r="AF182" s="1"/>
      <c r="AG182" s="1"/>
      <c r="AH182" s="44"/>
      <c r="AI182" s="1"/>
      <c r="AJ182" s="44"/>
      <c r="AK182" s="1"/>
      <c r="AL182" s="40"/>
      <c r="AM182" s="40"/>
      <c r="AN182" s="40"/>
      <c r="AO182" s="40"/>
      <c r="AP182" s="40"/>
      <c r="AQ182" s="40"/>
      <c r="AR182" s="40"/>
      <c r="AS182" s="1"/>
      <c r="AT182" s="1"/>
      <c r="AU182" s="40"/>
      <c r="AV182" s="40"/>
      <c r="AW182" s="40"/>
      <c r="AX182" s="40"/>
      <c r="AY182" s="40"/>
      <c r="AZ182" s="40"/>
      <c r="BA182" s="40"/>
      <c r="BB182" s="40"/>
      <c r="BC182" s="40"/>
      <c r="BD182" s="40"/>
      <c r="BE182" s="40"/>
    </row>
    <row r="183" spans="1:57" x14ac:dyDescent="0.2">
      <c r="A183" s="33"/>
      <c r="B183" s="33"/>
      <c r="C183" s="34"/>
      <c r="D183" s="34"/>
      <c r="E183" s="35"/>
      <c r="F183" s="36"/>
      <c r="G183" s="37"/>
      <c r="H183" s="38"/>
      <c r="I183" s="39"/>
      <c r="J183" s="40"/>
      <c r="K183" s="39"/>
      <c r="L183" s="39"/>
      <c r="M183" s="41"/>
      <c r="N183" s="42"/>
      <c r="O183" s="42"/>
      <c r="P183" s="42"/>
      <c r="Q183" s="42"/>
      <c r="R183" s="40"/>
      <c r="S183" s="40"/>
      <c r="T183" s="40"/>
      <c r="U183" s="40"/>
      <c r="V183" s="40"/>
      <c r="W183" s="40"/>
      <c r="X183" s="44"/>
      <c r="Y183" s="44"/>
      <c r="Z183" s="44"/>
      <c r="AA183" s="44"/>
      <c r="AB183" s="44"/>
      <c r="AC183" s="44"/>
      <c r="AD183" s="44"/>
      <c r="AE183" s="1"/>
      <c r="AF183" s="1"/>
      <c r="AG183" s="1"/>
      <c r="AH183" s="44"/>
      <c r="AI183" s="1"/>
      <c r="AJ183" s="44"/>
      <c r="AK183" s="1"/>
      <c r="AL183" s="40"/>
      <c r="AM183" s="40"/>
      <c r="AN183" s="40"/>
      <c r="AO183" s="40"/>
      <c r="AP183" s="40"/>
      <c r="AQ183" s="40"/>
      <c r="AR183" s="40"/>
      <c r="AS183" s="1"/>
      <c r="AT183" s="1"/>
      <c r="AU183" s="40"/>
      <c r="AV183" s="40"/>
      <c r="AW183" s="40"/>
      <c r="AX183" s="40"/>
      <c r="AY183" s="40"/>
      <c r="AZ183" s="40"/>
      <c r="BA183" s="40"/>
      <c r="BB183" s="40"/>
      <c r="BC183" s="40"/>
      <c r="BD183" s="40"/>
      <c r="BE183" s="40"/>
    </row>
    <row r="184" spans="1:57" x14ac:dyDescent="0.2">
      <c r="A184" s="33"/>
      <c r="B184" s="33"/>
      <c r="C184" s="34"/>
      <c r="D184" s="34"/>
      <c r="E184" s="35"/>
      <c r="F184" s="36"/>
      <c r="G184" s="37"/>
      <c r="H184" s="38"/>
      <c r="I184" s="39"/>
      <c r="J184" s="40"/>
      <c r="K184" s="39"/>
      <c r="L184" s="39"/>
      <c r="M184" s="41"/>
      <c r="N184" s="42"/>
      <c r="O184" s="42"/>
      <c r="P184" s="42"/>
      <c r="Q184" s="42"/>
      <c r="R184" s="40"/>
      <c r="S184" s="40"/>
      <c r="T184" s="40"/>
      <c r="U184" s="40"/>
      <c r="V184" s="40"/>
      <c r="W184" s="40"/>
      <c r="X184" s="44"/>
      <c r="Y184" s="44"/>
      <c r="Z184" s="44"/>
      <c r="AA184" s="44"/>
      <c r="AB184" s="44"/>
      <c r="AC184" s="44"/>
      <c r="AD184" s="44"/>
      <c r="AE184" s="1"/>
      <c r="AF184" s="1"/>
      <c r="AG184" s="1"/>
      <c r="AH184" s="44"/>
      <c r="AI184" s="1"/>
      <c r="AJ184" s="44"/>
      <c r="AK184" s="1"/>
      <c r="AL184" s="40"/>
      <c r="AM184" s="40"/>
      <c r="AN184" s="40"/>
      <c r="AO184" s="40"/>
      <c r="AP184" s="40"/>
      <c r="AQ184" s="40"/>
      <c r="AR184" s="40"/>
      <c r="AS184" s="1"/>
      <c r="AT184" s="1"/>
      <c r="AU184" s="40"/>
      <c r="AV184" s="40"/>
      <c r="AW184" s="40"/>
      <c r="AX184" s="40"/>
      <c r="AY184" s="40"/>
      <c r="AZ184" s="40"/>
      <c r="BA184" s="40"/>
      <c r="BB184" s="40"/>
      <c r="BC184" s="40"/>
      <c r="BD184" s="40"/>
      <c r="BE184" s="40"/>
    </row>
    <row r="185" spans="1:57" x14ac:dyDescent="0.2">
      <c r="A185" s="33"/>
      <c r="B185" s="33"/>
      <c r="C185" s="34"/>
      <c r="D185" s="34"/>
      <c r="E185" s="35"/>
      <c r="F185" s="36"/>
      <c r="G185" s="37"/>
      <c r="H185" s="38"/>
      <c r="I185" s="39"/>
      <c r="J185" s="40"/>
      <c r="K185" s="39"/>
      <c r="L185" s="39"/>
      <c r="M185" s="41"/>
      <c r="N185" s="42"/>
      <c r="O185" s="42"/>
      <c r="P185" s="42"/>
      <c r="Q185" s="42"/>
      <c r="R185" s="40"/>
      <c r="S185" s="40"/>
      <c r="T185" s="40"/>
      <c r="U185" s="40"/>
      <c r="V185" s="40"/>
      <c r="W185" s="40"/>
      <c r="X185" s="44"/>
      <c r="Y185" s="44"/>
      <c r="Z185" s="44"/>
      <c r="AA185" s="44"/>
      <c r="AB185" s="44"/>
      <c r="AC185" s="44"/>
      <c r="AD185" s="44"/>
      <c r="AE185" s="1"/>
      <c r="AF185" s="1"/>
      <c r="AG185" s="1"/>
      <c r="AH185" s="44"/>
      <c r="AI185" s="1"/>
      <c r="AJ185" s="44"/>
      <c r="AK185" s="1"/>
      <c r="AL185" s="40"/>
      <c r="AM185" s="40"/>
      <c r="AN185" s="40"/>
      <c r="AO185" s="40"/>
      <c r="AP185" s="40"/>
      <c r="AQ185" s="40"/>
      <c r="AR185" s="40"/>
      <c r="AS185" s="1"/>
      <c r="AT185" s="1"/>
      <c r="AU185" s="40"/>
      <c r="AV185" s="40"/>
      <c r="AW185" s="40"/>
      <c r="AX185" s="40"/>
      <c r="AY185" s="40"/>
      <c r="AZ185" s="40"/>
      <c r="BA185" s="40"/>
      <c r="BB185" s="40"/>
      <c r="BC185" s="40"/>
      <c r="BD185" s="40"/>
      <c r="BE185" s="40"/>
    </row>
    <row r="186" spans="1:57" x14ac:dyDescent="0.2">
      <c r="A186" s="33"/>
      <c r="B186" s="33"/>
      <c r="C186" s="34"/>
      <c r="D186" s="34"/>
      <c r="E186" s="35"/>
      <c r="F186" s="36"/>
      <c r="G186" s="37"/>
      <c r="H186" s="38"/>
      <c r="I186" s="39"/>
      <c r="J186" s="40"/>
      <c r="K186" s="39"/>
      <c r="L186" s="39"/>
      <c r="M186" s="41"/>
      <c r="N186" s="42"/>
      <c r="O186" s="42"/>
      <c r="P186" s="42"/>
      <c r="Q186" s="42"/>
      <c r="R186" s="40"/>
      <c r="S186" s="40"/>
      <c r="T186" s="40"/>
      <c r="U186" s="40"/>
      <c r="V186" s="40"/>
      <c r="W186" s="40"/>
      <c r="X186" s="44"/>
      <c r="Y186" s="44"/>
      <c r="Z186" s="44"/>
      <c r="AA186" s="44"/>
      <c r="AB186" s="44"/>
      <c r="AC186" s="44"/>
      <c r="AD186" s="44"/>
      <c r="AE186" s="1"/>
      <c r="AF186" s="1"/>
      <c r="AG186" s="1"/>
      <c r="AH186" s="44"/>
      <c r="AI186" s="1"/>
      <c r="AJ186" s="44"/>
      <c r="AK186" s="1"/>
      <c r="AL186" s="40"/>
      <c r="AM186" s="40"/>
      <c r="AN186" s="40"/>
      <c r="AO186" s="40"/>
      <c r="AP186" s="40"/>
      <c r="AQ186" s="40"/>
      <c r="AR186" s="40"/>
      <c r="AS186" s="1"/>
      <c r="AT186" s="1"/>
      <c r="AU186" s="40"/>
      <c r="AV186" s="40"/>
      <c r="AW186" s="40"/>
      <c r="AX186" s="40"/>
      <c r="AY186" s="40"/>
      <c r="AZ186" s="40"/>
      <c r="BA186" s="40"/>
      <c r="BB186" s="40"/>
      <c r="BC186" s="40"/>
      <c r="BD186" s="40"/>
      <c r="BE186" s="40"/>
    </row>
    <row r="187" spans="1:57" x14ac:dyDescent="0.2">
      <c r="A187" s="33"/>
      <c r="B187" s="33"/>
      <c r="C187" s="34"/>
      <c r="D187" s="34"/>
      <c r="E187" s="35"/>
      <c r="F187" s="36"/>
      <c r="G187" s="37"/>
      <c r="H187" s="38"/>
      <c r="I187" s="39"/>
      <c r="J187" s="40"/>
      <c r="K187" s="39"/>
      <c r="L187" s="39"/>
      <c r="M187" s="41"/>
      <c r="N187" s="42"/>
      <c r="O187" s="42"/>
      <c r="P187" s="42"/>
      <c r="Q187" s="42"/>
      <c r="R187" s="40"/>
      <c r="S187" s="40"/>
      <c r="T187" s="40"/>
      <c r="U187" s="40"/>
      <c r="V187" s="40"/>
      <c r="W187" s="40"/>
      <c r="X187" s="44"/>
      <c r="Y187" s="44"/>
      <c r="Z187" s="44"/>
      <c r="AA187" s="44"/>
      <c r="AB187" s="44"/>
      <c r="AC187" s="44"/>
      <c r="AD187" s="44"/>
      <c r="AE187" s="1"/>
      <c r="AF187" s="1"/>
      <c r="AG187" s="1"/>
      <c r="AH187" s="44"/>
      <c r="AI187" s="1"/>
      <c r="AJ187" s="44"/>
      <c r="AK187" s="1"/>
      <c r="AL187" s="40"/>
      <c r="AM187" s="40"/>
      <c r="AN187" s="40"/>
      <c r="AO187" s="40"/>
      <c r="AP187" s="40"/>
      <c r="AQ187" s="40"/>
      <c r="AR187" s="40"/>
      <c r="AS187" s="1"/>
      <c r="AT187" s="1"/>
      <c r="AU187" s="40"/>
      <c r="AV187" s="40"/>
      <c r="AW187" s="40"/>
      <c r="AX187" s="40"/>
      <c r="AY187" s="40"/>
      <c r="AZ187" s="40"/>
      <c r="BA187" s="40"/>
      <c r="BB187" s="40"/>
      <c r="BC187" s="40"/>
      <c r="BD187" s="40"/>
      <c r="BE187" s="40"/>
    </row>
    <row r="188" spans="1:57" x14ac:dyDescent="0.2">
      <c r="A188" s="33"/>
      <c r="B188" s="33"/>
      <c r="C188" s="34"/>
      <c r="D188" s="34"/>
      <c r="E188" s="35"/>
      <c r="F188" s="36"/>
      <c r="G188" s="37"/>
      <c r="H188" s="38"/>
      <c r="I188" s="39"/>
      <c r="J188" s="40"/>
      <c r="K188" s="39"/>
      <c r="L188" s="39"/>
      <c r="M188" s="41"/>
      <c r="N188" s="42"/>
      <c r="O188" s="42"/>
      <c r="P188" s="42"/>
      <c r="Q188" s="42"/>
      <c r="R188" s="40"/>
      <c r="S188" s="40"/>
      <c r="T188" s="40"/>
      <c r="U188" s="40"/>
      <c r="V188" s="40"/>
      <c r="W188" s="40"/>
      <c r="X188" s="44"/>
      <c r="Y188" s="44"/>
      <c r="Z188" s="44"/>
      <c r="AA188" s="44"/>
      <c r="AB188" s="44"/>
      <c r="AC188" s="44"/>
      <c r="AD188" s="44"/>
      <c r="AE188" s="1"/>
      <c r="AF188" s="1"/>
      <c r="AG188" s="1"/>
      <c r="AH188" s="44"/>
      <c r="AI188" s="1"/>
      <c r="AJ188" s="44"/>
      <c r="AK188" s="1"/>
      <c r="AL188" s="40"/>
      <c r="AM188" s="40"/>
      <c r="AN188" s="40"/>
      <c r="AO188" s="40"/>
      <c r="AP188" s="40"/>
      <c r="AQ188" s="40"/>
      <c r="AR188" s="40"/>
      <c r="AS188" s="1"/>
      <c r="AT188" s="1"/>
      <c r="AU188" s="40"/>
      <c r="AV188" s="40"/>
      <c r="AW188" s="40"/>
      <c r="AX188" s="40"/>
      <c r="AY188" s="40"/>
      <c r="AZ188" s="40"/>
      <c r="BA188" s="40"/>
      <c r="BB188" s="40"/>
      <c r="BC188" s="40"/>
      <c r="BD188" s="40"/>
      <c r="BE188" s="40"/>
    </row>
    <row r="189" spans="1:57" x14ac:dyDescent="0.2">
      <c r="A189" s="33"/>
      <c r="B189" s="33"/>
      <c r="C189" s="34"/>
      <c r="D189" s="34"/>
      <c r="E189" s="35"/>
      <c r="F189" s="36"/>
      <c r="G189" s="37"/>
      <c r="H189" s="38"/>
      <c r="I189" s="39"/>
      <c r="J189" s="40"/>
      <c r="K189" s="39"/>
      <c r="L189" s="39"/>
      <c r="M189" s="41"/>
      <c r="N189" s="42"/>
      <c r="O189" s="42"/>
      <c r="P189" s="42"/>
      <c r="Q189" s="42"/>
      <c r="R189" s="40"/>
      <c r="S189" s="40"/>
      <c r="T189" s="40"/>
      <c r="U189" s="40"/>
      <c r="V189" s="40"/>
      <c r="W189" s="40"/>
      <c r="X189" s="44"/>
      <c r="Y189" s="44"/>
      <c r="Z189" s="44"/>
      <c r="AA189" s="44"/>
      <c r="AB189" s="44"/>
      <c r="AC189" s="44"/>
      <c r="AD189" s="44"/>
      <c r="AE189" s="1"/>
      <c r="AF189" s="1"/>
      <c r="AG189" s="1"/>
      <c r="AH189" s="44"/>
      <c r="AI189" s="1"/>
      <c r="AJ189" s="44"/>
      <c r="AK189" s="1"/>
      <c r="AL189" s="40"/>
      <c r="AM189" s="40"/>
      <c r="AN189" s="40"/>
      <c r="AO189" s="40"/>
      <c r="AP189" s="40"/>
      <c r="AQ189" s="40"/>
      <c r="AR189" s="40"/>
      <c r="AS189" s="1"/>
      <c r="AT189" s="1"/>
      <c r="AU189" s="40"/>
      <c r="AV189" s="40"/>
      <c r="AW189" s="40"/>
      <c r="AX189" s="40"/>
      <c r="AY189" s="40"/>
      <c r="AZ189" s="40"/>
      <c r="BA189" s="40"/>
      <c r="BB189" s="40"/>
      <c r="BC189" s="40"/>
      <c r="BD189" s="40"/>
      <c r="BE189" s="40"/>
    </row>
    <row r="190" spans="1:57" x14ac:dyDescent="0.2">
      <c r="A190" s="33"/>
      <c r="B190" s="33"/>
      <c r="C190" s="34"/>
      <c r="D190" s="34"/>
      <c r="E190" s="35"/>
      <c r="F190" s="36"/>
      <c r="G190" s="37"/>
      <c r="H190" s="38"/>
      <c r="I190" s="39"/>
      <c r="J190" s="40"/>
      <c r="K190" s="39"/>
      <c r="L190" s="39"/>
      <c r="M190" s="41"/>
      <c r="N190" s="42"/>
      <c r="O190" s="42"/>
      <c r="P190" s="42"/>
      <c r="Q190" s="42"/>
      <c r="R190" s="40"/>
      <c r="S190" s="40"/>
      <c r="T190" s="40"/>
      <c r="U190" s="40"/>
      <c r="V190" s="40"/>
      <c r="W190" s="40"/>
      <c r="X190" s="44"/>
      <c r="Y190" s="44"/>
      <c r="Z190" s="44"/>
      <c r="AA190" s="44"/>
      <c r="AB190" s="44"/>
      <c r="AC190" s="44"/>
      <c r="AD190" s="44"/>
      <c r="AE190" s="1"/>
      <c r="AF190" s="1"/>
      <c r="AG190" s="1"/>
      <c r="AH190" s="44"/>
      <c r="AI190" s="1"/>
      <c r="AJ190" s="44"/>
      <c r="AK190" s="1"/>
      <c r="AL190" s="40"/>
      <c r="AM190" s="40"/>
      <c r="AN190" s="40"/>
      <c r="AO190" s="40"/>
      <c r="AP190" s="40"/>
      <c r="AQ190" s="40"/>
      <c r="AR190" s="40"/>
      <c r="AS190" s="1"/>
      <c r="AT190" s="1"/>
      <c r="AU190" s="40"/>
      <c r="AV190" s="40"/>
      <c r="AW190" s="40"/>
      <c r="AX190" s="40"/>
      <c r="AY190" s="40"/>
      <c r="AZ190" s="40"/>
      <c r="BA190" s="40"/>
      <c r="BB190" s="40"/>
      <c r="BC190" s="40"/>
      <c r="BD190" s="40"/>
      <c r="BE190" s="40"/>
    </row>
    <row r="191" spans="1:57" x14ac:dyDescent="0.2">
      <c r="A191" s="33"/>
      <c r="B191" s="33"/>
      <c r="C191" s="34"/>
      <c r="D191" s="34"/>
      <c r="E191" s="35"/>
      <c r="F191" s="36"/>
      <c r="G191" s="37"/>
      <c r="H191" s="38"/>
      <c r="I191" s="39"/>
      <c r="J191" s="40"/>
      <c r="K191" s="39"/>
      <c r="L191" s="39"/>
      <c r="M191" s="41"/>
      <c r="N191" s="42"/>
      <c r="O191" s="42"/>
      <c r="P191" s="42"/>
      <c r="Q191" s="42"/>
      <c r="R191" s="40"/>
      <c r="S191" s="40"/>
      <c r="T191" s="40"/>
      <c r="U191" s="40"/>
      <c r="V191" s="40"/>
      <c r="W191" s="40"/>
      <c r="X191" s="44"/>
      <c r="Y191" s="44"/>
      <c r="Z191" s="44"/>
      <c r="AA191" s="44"/>
      <c r="AB191" s="44"/>
      <c r="AC191" s="44"/>
      <c r="AD191" s="44"/>
      <c r="AE191" s="1"/>
      <c r="AF191" s="1"/>
      <c r="AG191" s="1"/>
      <c r="AH191" s="44"/>
      <c r="AI191" s="1"/>
      <c r="AJ191" s="44"/>
      <c r="AK191" s="1"/>
      <c r="AL191" s="40"/>
      <c r="AM191" s="40"/>
      <c r="AN191" s="40"/>
      <c r="AO191" s="40"/>
      <c r="AP191" s="40"/>
      <c r="AQ191" s="40"/>
      <c r="AR191" s="40"/>
      <c r="AS191" s="1"/>
      <c r="AT191" s="1"/>
      <c r="AU191" s="40"/>
      <c r="AV191" s="40"/>
      <c r="AW191" s="40"/>
      <c r="AX191" s="40"/>
      <c r="AY191" s="40"/>
      <c r="AZ191" s="40"/>
      <c r="BA191" s="40"/>
      <c r="BB191" s="40"/>
      <c r="BC191" s="40"/>
      <c r="BD191" s="40"/>
      <c r="BE191" s="40"/>
    </row>
    <row r="192" spans="1:57" x14ac:dyDescent="0.2">
      <c r="A192" s="33"/>
      <c r="B192" s="33"/>
      <c r="C192" s="34"/>
      <c r="D192" s="34"/>
      <c r="E192" s="35"/>
      <c r="F192" s="36"/>
      <c r="G192" s="37"/>
      <c r="H192" s="38"/>
      <c r="I192" s="39"/>
      <c r="J192" s="40"/>
      <c r="K192" s="39"/>
      <c r="L192" s="39"/>
      <c r="M192" s="41"/>
      <c r="N192" s="42"/>
      <c r="O192" s="42"/>
      <c r="P192" s="42"/>
      <c r="Q192" s="42"/>
      <c r="R192" s="40"/>
      <c r="S192" s="40"/>
      <c r="T192" s="40"/>
      <c r="U192" s="40"/>
      <c r="V192" s="40"/>
      <c r="W192" s="40"/>
      <c r="X192" s="44"/>
      <c r="Y192" s="44"/>
      <c r="Z192" s="44"/>
      <c r="AA192" s="44"/>
      <c r="AB192" s="44"/>
      <c r="AC192" s="44"/>
      <c r="AD192" s="44"/>
      <c r="AE192" s="1"/>
      <c r="AF192" s="1"/>
      <c r="AG192" s="1"/>
      <c r="AH192" s="44"/>
      <c r="AI192" s="1"/>
      <c r="AJ192" s="44"/>
      <c r="AK192" s="1"/>
      <c r="AL192" s="40"/>
      <c r="AM192" s="40"/>
      <c r="AN192" s="40"/>
      <c r="AO192" s="40"/>
      <c r="AP192" s="40"/>
      <c r="AQ192" s="40"/>
      <c r="AR192" s="40"/>
      <c r="AS192" s="1"/>
      <c r="AT192" s="1"/>
      <c r="AU192" s="40"/>
      <c r="AV192" s="40"/>
      <c r="AW192" s="40"/>
      <c r="AX192" s="40"/>
      <c r="AY192" s="40"/>
      <c r="AZ192" s="40"/>
      <c r="BA192" s="40"/>
      <c r="BB192" s="40"/>
      <c r="BC192" s="40"/>
      <c r="BD192" s="40"/>
      <c r="BE192" s="40"/>
    </row>
    <row r="193" spans="1:57" x14ac:dyDescent="0.2">
      <c r="A193" s="33"/>
      <c r="B193" s="33"/>
      <c r="C193" s="34"/>
      <c r="D193" s="34"/>
      <c r="E193" s="35"/>
      <c r="F193" s="36"/>
      <c r="G193" s="37"/>
      <c r="H193" s="38"/>
      <c r="I193" s="39"/>
      <c r="J193" s="40"/>
      <c r="K193" s="39"/>
      <c r="L193" s="39"/>
      <c r="M193" s="41"/>
      <c r="N193" s="42"/>
      <c r="O193" s="42"/>
      <c r="P193" s="42"/>
      <c r="Q193" s="42"/>
      <c r="R193" s="40"/>
      <c r="S193" s="40"/>
      <c r="T193" s="40"/>
      <c r="U193" s="40"/>
      <c r="V193" s="40"/>
      <c r="W193" s="40"/>
      <c r="X193" s="44"/>
      <c r="Y193" s="44"/>
      <c r="Z193" s="44"/>
      <c r="AA193" s="44"/>
      <c r="AB193" s="44"/>
      <c r="AC193" s="44"/>
      <c r="AD193" s="44"/>
      <c r="AE193" s="1"/>
      <c r="AF193" s="1"/>
      <c r="AG193" s="1"/>
      <c r="AH193" s="44"/>
      <c r="AI193" s="1"/>
      <c r="AJ193" s="44"/>
      <c r="AK193" s="1"/>
      <c r="AL193" s="40"/>
      <c r="AM193" s="40"/>
      <c r="AN193" s="40"/>
      <c r="AO193" s="40"/>
      <c r="AP193" s="40"/>
      <c r="AQ193" s="40"/>
      <c r="AR193" s="40"/>
      <c r="AS193" s="1"/>
      <c r="AT193" s="1"/>
      <c r="AU193" s="40"/>
      <c r="AV193" s="40"/>
      <c r="AW193" s="40"/>
      <c r="AX193" s="40"/>
      <c r="AY193" s="40"/>
      <c r="AZ193" s="40"/>
      <c r="BA193" s="40"/>
      <c r="BB193" s="40"/>
      <c r="BC193" s="40"/>
      <c r="BD193" s="40"/>
      <c r="BE193" s="40"/>
    </row>
    <row r="194" spans="1:57" x14ac:dyDescent="0.2">
      <c r="A194" s="33"/>
      <c r="B194" s="33"/>
      <c r="C194" s="34"/>
      <c r="D194" s="34"/>
      <c r="E194" s="35"/>
      <c r="F194" s="36"/>
      <c r="G194" s="37"/>
      <c r="H194" s="38"/>
      <c r="I194" s="39"/>
      <c r="J194" s="40"/>
      <c r="K194" s="39"/>
      <c r="L194" s="39"/>
      <c r="M194" s="41"/>
      <c r="N194" s="42"/>
      <c r="O194" s="42"/>
      <c r="P194" s="42"/>
      <c r="Q194" s="42"/>
      <c r="R194" s="40"/>
      <c r="S194" s="40"/>
      <c r="T194" s="40"/>
      <c r="U194" s="40"/>
      <c r="V194" s="40"/>
      <c r="W194" s="40"/>
      <c r="X194" s="44"/>
      <c r="Y194" s="44"/>
      <c r="Z194" s="44"/>
      <c r="AA194" s="44"/>
      <c r="AB194" s="44"/>
      <c r="AC194" s="44"/>
      <c r="AD194" s="44"/>
      <c r="AE194" s="1"/>
      <c r="AF194" s="1"/>
      <c r="AG194" s="1"/>
      <c r="AH194" s="44"/>
      <c r="AI194" s="1"/>
      <c r="AJ194" s="44"/>
      <c r="AK194" s="1"/>
      <c r="AL194" s="40"/>
      <c r="AM194" s="40"/>
      <c r="AN194" s="40"/>
      <c r="AO194" s="40"/>
      <c r="AP194" s="40"/>
      <c r="AQ194" s="40"/>
      <c r="AR194" s="40"/>
      <c r="AS194" s="1"/>
      <c r="AT194" s="1"/>
      <c r="AU194" s="40"/>
      <c r="AV194" s="40"/>
      <c r="AW194" s="40"/>
      <c r="AX194" s="40"/>
      <c r="AY194" s="40"/>
      <c r="AZ194" s="40"/>
      <c r="BA194" s="40"/>
      <c r="BB194" s="40"/>
      <c r="BC194" s="40"/>
      <c r="BD194" s="40"/>
      <c r="BE194" s="40"/>
    </row>
    <row r="195" spans="1:57" x14ac:dyDescent="0.2">
      <c r="A195" s="33"/>
      <c r="B195" s="33"/>
      <c r="C195" s="34"/>
      <c r="D195" s="34"/>
      <c r="E195" s="35"/>
      <c r="F195" s="36"/>
      <c r="G195" s="37"/>
      <c r="H195" s="38"/>
      <c r="I195" s="39"/>
      <c r="J195" s="40"/>
      <c r="K195" s="39"/>
      <c r="L195" s="39"/>
      <c r="M195" s="41"/>
      <c r="N195" s="42"/>
      <c r="O195" s="42"/>
      <c r="P195" s="42"/>
      <c r="Q195" s="42"/>
      <c r="R195" s="40"/>
      <c r="S195" s="40"/>
      <c r="T195" s="40"/>
      <c r="U195" s="40"/>
      <c r="V195" s="40"/>
      <c r="W195" s="40"/>
      <c r="X195" s="44"/>
      <c r="Y195" s="44"/>
      <c r="Z195" s="44"/>
      <c r="AA195" s="44"/>
      <c r="AB195" s="44"/>
      <c r="AC195" s="44"/>
      <c r="AD195" s="44"/>
      <c r="AE195" s="1"/>
      <c r="AF195" s="1"/>
      <c r="AG195" s="1"/>
      <c r="AH195" s="44"/>
      <c r="AI195" s="1"/>
      <c r="AJ195" s="44"/>
      <c r="AK195" s="1"/>
      <c r="AL195" s="40"/>
      <c r="AM195" s="40"/>
      <c r="AN195" s="40"/>
      <c r="AO195" s="40"/>
      <c r="AP195" s="40"/>
      <c r="AQ195" s="40"/>
      <c r="AR195" s="40"/>
      <c r="AS195" s="1"/>
      <c r="AT195" s="1"/>
      <c r="AU195" s="40"/>
      <c r="AV195" s="40"/>
      <c r="AW195" s="40"/>
      <c r="AX195" s="40"/>
      <c r="AY195" s="40"/>
      <c r="AZ195" s="40"/>
      <c r="BA195" s="40"/>
      <c r="BB195" s="40"/>
      <c r="BC195" s="40"/>
      <c r="BD195" s="40"/>
      <c r="BE195" s="40"/>
    </row>
    <row r="196" spans="1:57" x14ac:dyDescent="0.2">
      <c r="A196" s="33"/>
      <c r="B196" s="33"/>
      <c r="C196" s="34"/>
      <c r="D196" s="34"/>
      <c r="E196" s="35"/>
      <c r="F196" s="36"/>
      <c r="G196" s="37"/>
      <c r="H196" s="38"/>
      <c r="I196" s="39"/>
      <c r="J196" s="40"/>
      <c r="K196" s="39"/>
      <c r="L196" s="39"/>
      <c r="M196" s="41"/>
      <c r="N196" s="42"/>
      <c r="O196" s="42"/>
      <c r="P196" s="42"/>
      <c r="Q196" s="42"/>
      <c r="R196" s="40"/>
      <c r="S196" s="40"/>
      <c r="T196" s="40"/>
      <c r="U196" s="40"/>
      <c r="V196" s="40"/>
      <c r="W196" s="40"/>
      <c r="X196" s="44"/>
      <c r="Y196" s="44"/>
      <c r="Z196" s="44"/>
      <c r="AA196" s="44"/>
      <c r="AB196" s="44"/>
      <c r="AC196" s="44"/>
      <c r="AD196" s="44"/>
      <c r="AE196" s="1"/>
      <c r="AF196" s="1"/>
      <c r="AG196" s="1"/>
      <c r="AH196" s="44"/>
      <c r="AI196" s="1"/>
      <c r="AJ196" s="44"/>
      <c r="AK196" s="1"/>
      <c r="AL196" s="40"/>
      <c r="AM196" s="40"/>
      <c r="AN196" s="40"/>
      <c r="AO196" s="40"/>
      <c r="AP196" s="40"/>
      <c r="AQ196" s="40"/>
      <c r="AR196" s="40"/>
      <c r="AS196" s="1"/>
      <c r="AT196" s="1"/>
      <c r="AU196" s="40"/>
      <c r="AV196" s="40"/>
      <c r="AW196" s="40"/>
      <c r="AX196" s="40"/>
      <c r="AY196" s="40"/>
      <c r="AZ196" s="40"/>
      <c r="BA196" s="40"/>
      <c r="BB196" s="40"/>
      <c r="BC196" s="40"/>
      <c r="BD196" s="40"/>
      <c r="BE196" s="40"/>
    </row>
    <row r="197" spans="1:57" x14ac:dyDescent="0.2">
      <c r="A197" s="33"/>
      <c r="B197" s="33"/>
      <c r="C197" s="34"/>
      <c r="D197" s="34"/>
      <c r="E197" s="35"/>
      <c r="F197" s="36"/>
      <c r="G197" s="37"/>
      <c r="H197" s="38"/>
      <c r="I197" s="39"/>
      <c r="J197" s="40"/>
      <c r="K197" s="39"/>
      <c r="L197" s="39"/>
      <c r="M197" s="41"/>
      <c r="N197" s="42"/>
      <c r="O197" s="42"/>
      <c r="P197" s="42"/>
      <c r="Q197" s="42"/>
      <c r="R197" s="40"/>
      <c r="S197" s="40"/>
      <c r="T197" s="40"/>
      <c r="U197" s="40"/>
      <c r="V197" s="40"/>
      <c r="W197" s="40"/>
      <c r="X197" s="44"/>
      <c r="Y197" s="44"/>
      <c r="Z197" s="44"/>
      <c r="AA197" s="44"/>
      <c r="AB197" s="44"/>
      <c r="AC197" s="44"/>
      <c r="AD197" s="44"/>
      <c r="AE197" s="1"/>
      <c r="AF197" s="1"/>
      <c r="AG197" s="1"/>
      <c r="AH197" s="44"/>
      <c r="AI197" s="1"/>
      <c r="AJ197" s="44"/>
      <c r="AK197" s="1"/>
      <c r="AL197" s="40"/>
      <c r="AM197" s="40"/>
      <c r="AN197" s="40"/>
      <c r="AO197" s="40"/>
      <c r="AP197" s="40"/>
      <c r="AQ197" s="40"/>
      <c r="AR197" s="40"/>
      <c r="AS197" s="1"/>
      <c r="AT197" s="1"/>
      <c r="AU197" s="40"/>
      <c r="AV197" s="40"/>
      <c r="AW197" s="40"/>
      <c r="AX197" s="40"/>
      <c r="AY197" s="40"/>
      <c r="AZ197" s="40"/>
      <c r="BA197" s="40"/>
      <c r="BB197" s="40"/>
      <c r="BC197" s="40"/>
      <c r="BD197" s="40"/>
      <c r="BE197" s="40"/>
    </row>
    <row r="198" spans="1:57" x14ac:dyDescent="0.2">
      <c r="A198" s="33"/>
      <c r="B198" s="33"/>
      <c r="C198" s="34"/>
      <c r="D198" s="34"/>
      <c r="E198" s="35"/>
      <c r="F198" s="36"/>
      <c r="G198" s="37"/>
      <c r="H198" s="38"/>
      <c r="I198" s="39"/>
      <c r="J198" s="40"/>
      <c r="K198" s="39"/>
      <c r="L198" s="39"/>
      <c r="M198" s="41"/>
      <c r="N198" s="42"/>
      <c r="O198" s="42"/>
      <c r="P198" s="42"/>
      <c r="Q198" s="42"/>
      <c r="R198" s="40"/>
      <c r="S198" s="40"/>
      <c r="T198" s="40"/>
      <c r="U198" s="40"/>
      <c r="V198" s="40"/>
      <c r="W198" s="40"/>
      <c r="X198" s="44"/>
      <c r="Y198" s="44"/>
      <c r="Z198" s="44"/>
      <c r="AA198" s="44"/>
      <c r="AB198" s="44"/>
      <c r="AC198" s="44"/>
      <c r="AD198" s="44"/>
      <c r="AE198" s="1"/>
      <c r="AF198" s="1"/>
      <c r="AG198" s="1"/>
      <c r="AH198" s="44"/>
      <c r="AI198" s="1"/>
      <c r="AJ198" s="44"/>
      <c r="AK198" s="1"/>
      <c r="AL198" s="40"/>
      <c r="AM198" s="40"/>
      <c r="AN198" s="40"/>
      <c r="AO198" s="40"/>
      <c r="AP198" s="40"/>
      <c r="AQ198" s="40"/>
      <c r="AR198" s="40"/>
      <c r="AS198" s="1"/>
      <c r="AT198" s="1"/>
      <c r="AU198" s="40"/>
      <c r="AV198" s="40"/>
      <c r="AW198" s="40"/>
      <c r="AX198" s="40"/>
      <c r="AY198" s="40"/>
      <c r="AZ198" s="40"/>
      <c r="BA198" s="40"/>
      <c r="BB198" s="40"/>
      <c r="BC198" s="40"/>
      <c r="BD198" s="40"/>
      <c r="BE198" s="40"/>
    </row>
    <row r="199" spans="1:57" x14ac:dyDescent="0.2">
      <c r="A199" s="33"/>
      <c r="B199" s="33"/>
      <c r="C199" s="34"/>
      <c r="D199" s="34"/>
      <c r="E199" s="35"/>
      <c r="F199" s="36"/>
      <c r="G199" s="37"/>
      <c r="H199" s="38"/>
      <c r="I199" s="39"/>
      <c r="J199" s="40"/>
      <c r="K199" s="39"/>
      <c r="L199" s="39"/>
      <c r="M199" s="41"/>
      <c r="N199" s="42"/>
      <c r="O199" s="42"/>
      <c r="P199" s="42"/>
      <c r="Q199" s="42"/>
      <c r="R199" s="40"/>
      <c r="S199" s="40"/>
      <c r="T199" s="40"/>
      <c r="U199" s="40"/>
      <c r="V199" s="40"/>
      <c r="W199" s="40"/>
      <c r="X199" s="44"/>
      <c r="Y199" s="44"/>
      <c r="Z199" s="44"/>
      <c r="AA199" s="44"/>
      <c r="AB199" s="44"/>
      <c r="AC199" s="44"/>
      <c r="AD199" s="44"/>
      <c r="AE199" s="1"/>
      <c r="AF199" s="1"/>
      <c r="AG199" s="1"/>
      <c r="AH199" s="44"/>
      <c r="AI199" s="1"/>
      <c r="AJ199" s="44"/>
      <c r="AK199" s="1"/>
      <c r="AL199" s="40"/>
      <c r="AM199" s="40"/>
      <c r="AN199" s="40"/>
      <c r="AO199" s="40"/>
      <c r="AP199" s="40"/>
      <c r="AQ199" s="40"/>
      <c r="AR199" s="40"/>
      <c r="AS199" s="1"/>
      <c r="AT199" s="1"/>
      <c r="AU199" s="40"/>
      <c r="AV199" s="40"/>
      <c r="AW199" s="40"/>
      <c r="AX199" s="40"/>
      <c r="AY199" s="40"/>
      <c r="AZ199" s="40"/>
      <c r="BA199" s="40"/>
      <c r="BB199" s="40"/>
      <c r="BC199" s="40"/>
      <c r="BD199" s="40"/>
      <c r="BE199" s="40"/>
    </row>
    <row r="200" spans="1:57" x14ac:dyDescent="0.2">
      <c r="A200" s="33"/>
      <c r="B200" s="33"/>
      <c r="C200" s="34"/>
      <c r="D200" s="34"/>
      <c r="E200" s="35"/>
      <c r="F200" s="36"/>
      <c r="G200" s="37"/>
      <c r="H200" s="38"/>
      <c r="I200" s="39"/>
      <c r="J200" s="40"/>
      <c r="K200" s="39"/>
      <c r="L200" s="39"/>
      <c r="M200" s="41"/>
      <c r="N200" s="42"/>
      <c r="O200" s="42"/>
      <c r="P200" s="42"/>
      <c r="Q200" s="42"/>
      <c r="R200" s="40"/>
      <c r="S200" s="40"/>
      <c r="T200" s="40"/>
      <c r="U200" s="40"/>
      <c r="V200" s="40"/>
      <c r="W200" s="40"/>
      <c r="X200" s="44"/>
      <c r="Y200" s="44"/>
      <c r="Z200" s="44"/>
      <c r="AA200" s="44"/>
      <c r="AB200" s="44"/>
      <c r="AC200" s="44"/>
      <c r="AD200" s="44"/>
      <c r="AE200" s="1"/>
      <c r="AF200" s="1"/>
      <c r="AG200" s="1"/>
      <c r="AH200" s="44"/>
      <c r="AI200" s="1"/>
      <c r="AJ200" s="44"/>
      <c r="AK200" s="1"/>
      <c r="AL200" s="40"/>
      <c r="AM200" s="40"/>
      <c r="AN200" s="40"/>
      <c r="AO200" s="40"/>
      <c r="AP200" s="40"/>
      <c r="AQ200" s="40"/>
      <c r="AR200" s="40"/>
      <c r="AS200" s="1"/>
      <c r="AT200" s="1"/>
      <c r="AU200" s="40"/>
      <c r="AV200" s="40"/>
      <c r="AW200" s="40"/>
      <c r="AX200" s="40"/>
      <c r="AY200" s="40"/>
      <c r="AZ200" s="40"/>
      <c r="BA200" s="40"/>
      <c r="BB200" s="40"/>
      <c r="BC200" s="40"/>
      <c r="BD200" s="40"/>
      <c r="BE200" s="40"/>
    </row>
    <row r="201" spans="1:57" x14ac:dyDescent="0.2">
      <c r="A201" s="33"/>
      <c r="B201" s="33"/>
      <c r="C201" s="34"/>
      <c r="D201" s="34"/>
      <c r="E201" s="35"/>
      <c r="F201" s="36"/>
      <c r="G201" s="37"/>
      <c r="H201" s="38"/>
      <c r="I201" s="39"/>
      <c r="J201" s="40"/>
      <c r="K201" s="39"/>
      <c r="L201" s="39"/>
      <c r="M201" s="41"/>
      <c r="N201" s="42"/>
      <c r="O201" s="42"/>
      <c r="P201" s="42"/>
      <c r="Q201" s="42"/>
      <c r="R201" s="40"/>
      <c r="S201" s="40"/>
      <c r="T201" s="40"/>
      <c r="U201" s="40"/>
      <c r="V201" s="40"/>
      <c r="W201" s="40"/>
      <c r="X201" s="44"/>
      <c r="Y201" s="44"/>
      <c r="Z201" s="44"/>
      <c r="AA201" s="44"/>
      <c r="AB201" s="44"/>
      <c r="AC201" s="44"/>
      <c r="AD201" s="44"/>
      <c r="AE201" s="1"/>
      <c r="AF201" s="1"/>
      <c r="AG201" s="1"/>
      <c r="AH201" s="44"/>
      <c r="AI201" s="1"/>
      <c r="AJ201" s="44"/>
      <c r="AK201" s="1"/>
      <c r="AL201" s="40"/>
      <c r="AM201" s="40"/>
      <c r="AN201" s="40"/>
      <c r="AO201" s="40"/>
      <c r="AP201" s="40"/>
      <c r="AQ201" s="40"/>
      <c r="AR201" s="40"/>
      <c r="AS201" s="1"/>
      <c r="AT201" s="1"/>
      <c r="AU201" s="40"/>
      <c r="AV201" s="40"/>
      <c r="AW201" s="40"/>
      <c r="AX201" s="40"/>
      <c r="AY201" s="40"/>
      <c r="AZ201" s="40"/>
      <c r="BA201" s="40"/>
      <c r="BB201" s="40"/>
      <c r="BC201" s="40"/>
      <c r="BD201" s="40"/>
      <c r="BE201" s="40"/>
    </row>
    <row r="202" spans="1:57" x14ac:dyDescent="0.2">
      <c r="A202" s="33"/>
      <c r="B202" s="33"/>
      <c r="C202" s="34"/>
      <c r="D202" s="34"/>
      <c r="E202" s="35"/>
      <c r="F202" s="36"/>
      <c r="G202" s="37"/>
      <c r="H202" s="38"/>
      <c r="I202" s="39"/>
      <c r="J202" s="40"/>
      <c r="K202" s="39"/>
      <c r="L202" s="39"/>
      <c r="M202" s="41"/>
      <c r="N202" s="42"/>
      <c r="O202" s="42"/>
      <c r="P202" s="42"/>
      <c r="Q202" s="42"/>
      <c r="R202" s="40"/>
      <c r="S202" s="40"/>
      <c r="T202" s="40"/>
      <c r="U202" s="40"/>
      <c r="V202" s="40"/>
      <c r="W202" s="40"/>
      <c r="X202" s="44"/>
      <c r="Y202" s="44"/>
      <c r="Z202" s="44"/>
      <c r="AA202" s="44"/>
      <c r="AB202" s="44"/>
      <c r="AC202" s="44"/>
      <c r="AD202" s="44"/>
      <c r="AE202" s="1"/>
      <c r="AF202" s="1"/>
      <c r="AG202" s="1"/>
      <c r="AH202" s="44"/>
      <c r="AI202" s="1"/>
      <c r="AJ202" s="44"/>
      <c r="AK202" s="1"/>
      <c r="AL202" s="40"/>
      <c r="AM202" s="40"/>
      <c r="AN202" s="40"/>
      <c r="AO202" s="40"/>
      <c r="AP202" s="40"/>
      <c r="AQ202" s="40"/>
      <c r="AR202" s="40"/>
      <c r="AS202" s="1"/>
      <c r="AT202" s="1"/>
      <c r="AU202" s="40"/>
      <c r="AV202" s="40"/>
      <c r="AW202" s="40"/>
      <c r="AX202" s="40"/>
      <c r="AY202" s="40"/>
      <c r="AZ202" s="40"/>
      <c r="BA202" s="40"/>
      <c r="BB202" s="40"/>
      <c r="BC202" s="40"/>
      <c r="BD202" s="40"/>
      <c r="BE202" s="40"/>
    </row>
    <row r="203" spans="1:57" x14ac:dyDescent="0.2">
      <c r="A203" s="33"/>
      <c r="B203" s="33"/>
      <c r="C203" s="34"/>
      <c r="D203" s="34"/>
      <c r="E203" s="35"/>
      <c r="F203" s="36"/>
      <c r="G203" s="37"/>
      <c r="H203" s="38"/>
      <c r="I203" s="39"/>
      <c r="J203" s="40"/>
      <c r="K203" s="39"/>
      <c r="L203" s="39"/>
      <c r="M203" s="41"/>
      <c r="N203" s="42"/>
      <c r="O203" s="42"/>
      <c r="P203" s="42"/>
      <c r="Q203" s="42"/>
      <c r="R203" s="40"/>
      <c r="S203" s="40"/>
      <c r="T203" s="40"/>
      <c r="U203" s="40"/>
      <c r="V203" s="40"/>
      <c r="W203" s="40"/>
      <c r="X203" s="44"/>
      <c r="Y203" s="44"/>
      <c r="Z203" s="44"/>
      <c r="AA203" s="44"/>
      <c r="AB203" s="44"/>
      <c r="AC203" s="44"/>
      <c r="AD203" s="44"/>
      <c r="AE203" s="1"/>
      <c r="AF203" s="1"/>
      <c r="AG203" s="1"/>
      <c r="AH203" s="44"/>
      <c r="AI203" s="1"/>
      <c r="AJ203" s="44"/>
      <c r="AK203" s="1"/>
      <c r="AL203" s="40"/>
      <c r="AM203" s="40"/>
      <c r="AN203" s="40"/>
      <c r="AO203" s="40"/>
      <c r="AP203" s="40"/>
      <c r="AQ203" s="40"/>
      <c r="AR203" s="40"/>
      <c r="AS203" s="1"/>
      <c r="AT203" s="1"/>
      <c r="AU203" s="40"/>
      <c r="AV203" s="40"/>
      <c r="AW203" s="40"/>
      <c r="AX203" s="40"/>
      <c r="AY203" s="40"/>
      <c r="AZ203" s="40"/>
      <c r="BA203" s="40"/>
      <c r="BB203" s="40"/>
      <c r="BC203" s="40"/>
      <c r="BD203" s="40"/>
      <c r="BE203" s="40"/>
    </row>
    <row r="204" spans="1:57" x14ac:dyDescent="0.2">
      <c r="A204" s="33"/>
      <c r="B204" s="33"/>
      <c r="C204" s="34"/>
      <c r="D204" s="34"/>
      <c r="E204" s="35"/>
      <c r="F204" s="36"/>
      <c r="G204" s="37"/>
      <c r="H204" s="38"/>
      <c r="I204" s="39"/>
      <c r="J204" s="40"/>
      <c r="K204" s="39"/>
      <c r="L204" s="39"/>
      <c r="M204" s="41"/>
      <c r="N204" s="42"/>
      <c r="O204" s="42"/>
      <c r="P204" s="42"/>
      <c r="Q204" s="42"/>
      <c r="R204" s="40"/>
      <c r="S204" s="40"/>
      <c r="T204" s="40"/>
      <c r="U204" s="40"/>
      <c r="V204" s="40"/>
      <c r="W204" s="40"/>
      <c r="X204" s="44"/>
      <c r="Y204" s="44"/>
      <c r="Z204" s="44"/>
      <c r="AA204" s="44"/>
      <c r="AB204" s="44"/>
      <c r="AC204" s="44"/>
      <c r="AD204" s="44"/>
      <c r="AE204" s="1"/>
      <c r="AF204" s="1"/>
      <c r="AG204" s="1"/>
      <c r="AH204" s="44"/>
      <c r="AI204" s="1"/>
      <c r="AJ204" s="44"/>
      <c r="AK204" s="1"/>
      <c r="AL204" s="40"/>
      <c r="AM204" s="40"/>
      <c r="AN204" s="40"/>
      <c r="AO204" s="40"/>
      <c r="AP204" s="40"/>
      <c r="AQ204" s="40"/>
      <c r="AR204" s="40"/>
      <c r="AS204" s="1"/>
      <c r="AT204" s="1"/>
      <c r="AU204" s="40"/>
      <c r="AV204" s="40"/>
      <c r="AW204" s="40"/>
      <c r="AX204" s="40"/>
      <c r="AY204" s="40"/>
      <c r="AZ204" s="40"/>
      <c r="BA204" s="40"/>
      <c r="BB204" s="40"/>
      <c r="BC204" s="40"/>
      <c r="BD204" s="40"/>
      <c r="BE204" s="40"/>
    </row>
    <row r="205" spans="1:57" x14ac:dyDescent="0.2">
      <c r="A205" s="33"/>
      <c r="B205" s="33"/>
      <c r="C205" s="34"/>
      <c r="D205" s="34"/>
      <c r="E205" s="35"/>
      <c r="F205" s="36"/>
      <c r="G205" s="37"/>
      <c r="H205" s="38"/>
      <c r="I205" s="39"/>
      <c r="J205" s="40"/>
      <c r="K205" s="39"/>
      <c r="L205" s="39"/>
      <c r="M205" s="41"/>
      <c r="N205" s="42"/>
      <c r="O205" s="42"/>
      <c r="P205" s="42"/>
      <c r="Q205" s="42"/>
      <c r="R205" s="40"/>
      <c r="S205" s="40"/>
      <c r="T205" s="40"/>
      <c r="U205" s="40"/>
      <c r="V205" s="40"/>
      <c r="W205" s="40"/>
      <c r="X205" s="44"/>
      <c r="Y205" s="44"/>
      <c r="Z205" s="44"/>
      <c r="AA205" s="44"/>
      <c r="AB205" s="44"/>
      <c r="AC205" s="44"/>
      <c r="AD205" s="44"/>
      <c r="AE205" s="1"/>
      <c r="AF205" s="1"/>
      <c r="AG205" s="1"/>
      <c r="AH205" s="44"/>
      <c r="AI205" s="1"/>
      <c r="AJ205" s="44"/>
      <c r="AK205" s="1"/>
      <c r="AL205" s="40"/>
      <c r="AM205" s="40"/>
      <c r="AN205" s="40"/>
      <c r="AO205" s="40"/>
      <c r="AP205" s="40"/>
      <c r="AQ205" s="40"/>
      <c r="AR205" s="40"/>
      <c r="AS205" s="1"/>
      <c r="AT205" s="1"/>
      <c r="AU205" s="40"/>
      <c r="AV205" s="40"/>
      <c r="AW205" s="40"/>
      <c r="AX205" s="40"/>
      <c r="AY205" s="40"/>
      <c r="AZ205" s="40"/>
      <c r="BA205" s="40"/>
      <c r="BB205" s="40"/>
      <c r="BC205" s="40"/>
      <c r="BD205" s="40"/>
      <c r="BE205" s="40"/>
    </row>
    <row r="206" spans="1:57" x14ac:dyDescent="0.2">
      <c r="A206" s="33"/>
      <c r="B206" s="33"/>
      <c r="C206" s="34"/>
      <c r="D206" s="34"/>
      <c r="E206" s="35"/>
      <c r="F206" s="36"/>
      <c r="G206" s="37"/>
      <c r="H206" s="38"/>
      <c r="I206" s="39"/>
      <c r="J206" s="40"/>
      <c r="K206" s="39"/>
      <c r="L206" s="39"/>
      <c r="M206" s="41"/>
      <c r="N206" s="42"/>
      <c r="O206" s="42"/>
      <c r="P206" s="42"/>
      <c r="Q206" s="42"/>
      <c r="R206" s="40"/>
      <c r="S206" s="40"/>
      <c r="T206" s="40"/>
      <c r="U206" s="40"/>
      <c r="V206" s="40"/>
      <c r="W206" s="40"/>
      <c r="X206" s="44"/>
      <c r="Y206" s="44"/>
      <c r="Z206" s="44"/>
      <c r="AA206" s="44"/>
      <c r="AB206" s="44"/>
      <c r="AC206" s="44"/>
      <c r="AD206" s="44"/>
      <c r="AE206" s="1"/>
      <c r="AF206" s="1"/>
      <c r="AG206" s="1"/>
      <c r="AH206" s="44"/>
      <c r="AI206" s="1"/>
      <c r="AJ206" s="44"/>
      <c r="AK206" s="1"/>
      <c r="AL206" s="40"/>
      <c r="AM206" s="40"/>
      <c r="AN206" s="40"/>
      <c r="AO206" s="40"/>
      <c r="AP206" s="40"/>
      <c r="AQ206" s="40"/>
      <c r="AR206" s="40"/>
      <c r="AS206" s="1"/>
      <c r="AT206" s="1"/>
      <c r="AU206" s="40"/>
      <c r="AV206" s="40"/>
      <c r="AW206" s="40"/>
      <c r="AX206" s="40"/>
      <c r="AY206" s="40"/>
      <c r="AZ206" s="40"/>
      <c r="BA206" s="40"/>
      <c r="BB206" s="40"/>
      <c r="BC206" s="40"/>
      <c r="BD206" s="40"/>
      <c r="BE206" s="40"/>
    </row>
    <row r="207" spans="1:57" x14ac:dyDescent="0.2">
      <c r="A207" s="33"/>
      <c r="B207" s="33"/>
      <c r="C207" s="34"/>
      <c r="D207" s="34"/>
      <c r="E207" s="35"/>
      <c r="F207" s="36"/>
      <c r="G207" s="37"/>
      <c r="H207" s="38"/>
      <c r="I207" s="39"/>
      <c r="J207" s="40"/>
      <c r="K207" s="39"/>
      <c r="L207" s="39"/>
      <c r="M207" s="41"/>
      <c r="N207" s="42"/>
      <c r="O207" s="42"/>
      <c r="P207" s="42"/>
      <c r="Q207" s="42"/>
      <c r="R207" s="40"/>
      <c r="S207" s="40"/>
      <c r="T207" s="40"/>
      <c r="U207" s="40"/>
      <c r="V207" s="40"/>
      <c r="W207" s="40"/>
      <c r="X207" s="44"/>
      <c r="Y207" s="44"/>
      <c r="Z207" s="44"/>
      <c r="AA207" s="44"/>
      <c r="AB207" s="44"/>
      <c r="AC207" s="44"/>
      <c r="AD207" s="44"/>
      <c r="AE207" s="1"/>
      <c r="AF207" s="1"/>
      <c r="AG207" s="1"/>
      <c r="AH207" s="44"/>
      <c r="AI207" s="1"/>
      <c r="AJ207" s="44"/>
      <c r="AK207" s="1"/>
      <c r="AL207" s="40"/>
      <c r="AM207" s="40"/>
      <c r="AN207" s="40"/>
      <c r="AO207" s="40"/>
      <c r="AP207" s="40"/>
      <c r="AQ207" s="40"/>
      <c r="AR207" s="40"/>
      <c r="AS207" s="1"/>
      <c r="AT207" s="1"/>
      <c r="AU207" s="40"/>
      <c r="AV207" s="40"/>
      <c r="AW207" s="40"/>
      <c r="AX207" s="40"/>
      <c r="AY207" s="40"/>
      <c r="AZ207" s="40"/>
      <c r="BA207" s="40"/>
      <c r="BB207" s="40"/>
      <c r="BC207" s="40"/>
      <c r="BD207" s="40"/>
      <c r="BE207" s="40"/>
    </row>
    <row r="208" spans="1:57" x14ac:dyDescent="0.2">
      <c r="A208" s="33"/>
      <c r="B208" s="33"/>
      <c r="C208" s="34"/>
      <c r="D208" s="34"/>
      <c r="E208" s="35"/>
      <c r="F208" s="36"/>
      <c r="G208" s="37"/>
      <c r="H208" s="38"/>
      <c r="I208" s="39"/>
      <c r="J208" s="40"/>
      <c r="K208" s="39"/>
      <c r="L208" s="39"/>
      <c r="M208" s="41"/>
      <c r="N208" s="42"/>
      <c r="O208" s="42"/>
      <c r="P208" s="42"/>
      <c r="Q208" s="42"/>
      <c r="R208" s="40"/>
      <c r="S208" s="40"/>
      <c r="T208" s="40"/>
      <c r="U208" s="40"/>
      <c r="V208" s="40"/>
      <c r="W208" s="40"/>
      <c r="X208" s="44"/>
      <c r="Y208" s="44"/>
      <c r="Z208" s="44"/>
      <c r="AA208" s="44"/>
      <c r="AB208" s="44"/>
      <c r="AC208" s="44"/>
      <c r="AD208" s="44"/>
      <c r="AE208" s="1"/>
      <c r="AF208" s="1"/>
      <c r="AG208" s="1"/>
      <c r="AH208" s="44"/>
      <c r="AI208" s="1"/>
      <c r="AJ208" s="44"/>
      <c r="AK208" s="1"/>
      <c r="AL208" s="40"/>
      <c r="AM208" s="40"/>
      <c r="AN208" s="40"/>
      <c r="AO208" s="40"/>
      <c r="AP208" s="40"/>
      <c r="AQ208" s="40"/>
      <c r="AR208" s="40"/>
      <c r="AS208" s="1"/>
      <c r="AT208" s="1"/>
      <c r="AU208" s="40"/>
      <c r="AV208" s="40"/>
      <c r="AW208" s="40"/>
      <c r="AX208" s="40"/>
      <c r="AY208" s="40"/>
      <c r="AZ208" s="40"/>
      <c r="BA208" s="40"/>
      <c r="BB208" s="40"/>
      <c r="BC208" s="40"/>
      <c r="BD208" s="40"/>
      <c r="BE208" s="40"/>
    </row>
    <row r="209" spans="1:57" x14ac:dyDescent="0.2">
      <c r="A209" s="33"/>
      <c r="B209" s="33"/>
      <c r="C209" s="34"/>
      <c r="D209" s="34"/>
      <c r="E209" s="35"/>
      <c r="F209" s="36"/>
      <c r="G209" s="37"/>
      <c r="H209" s="38"/>
      <c r="I209" s="39"/>
      <c r="J209" s="40"/>
      <c r="K209" s="39"/>
      <c r="L209" s="39"/>
      <c r="M209" s="41"/>
      <c r="N209" s="42"/>
      <c r="O209" s="42"/>
      <c r="P209" s="42"/>
      <c r="Q209" s="42"/>
      <c r="R209" s="40"/>
      <c r="S209" s="40"/>
      <c r="T209" s="40"/>
      <c r="U209" s="40"/>
      <c r="V209" s="40"/>
      <c r="W209" s="40"/>
      <c r="X209" s="44"/>
      <c r="Y209" s="44"/>
      <c r="Z209" s="44"/>
      <c r="AA209" s="44"/>
      <c r="AB209" s="44"/>
      <c r="AC209" s="44"/>
      <c r="AD209" s="44"/>
      <c r="AE209" s="1"/>
      <c r="AF209" s="1"/>
      <c r="AG209" s="1"/>
      <c r="AH209" s="44"/>
      <c r="AI209" s="1"/>
      <c r="AJ209" s="44"/>
      <c r="AK209" s="1"/>
      <c r="AL209" s="40"/>
      <c r="AM209" s="40"/>
      <c r="AN209" s="40"/>
      <c r="AO209" s="40"/>
      <c r="AP209" s="40"/>
      <c r="AQ209" s="40"/>
      <c r="AR209" s="40"/>
      <c r="AS209" s="1"/>
      <c r="AT209" s="1"/>
      <c r="AU209" s="40"/>
      <c r="AV209" s="40"/>
      <c r="AW209" s="40"/>
      <c r="AX209" s="40"/>
      <c r="AY209" s="40"/>
      <c r="AZ209" s="40"/>
      <c r="BA209" s="40"/>
      <c r="BB209" s="40"/>
      <c r="BC209" s="40"/>
      <c r="BD209" s="40"/>
      <c r="BE209" s="40"/>
    </row>
    <row r="210" spans="1:57" x14ac:dyDescent="0.2">
      <c r="A210" s="33"/>
      <c r="B210" s="33"/>
      <c r="C210" s="34"/>
      <c r="D210" s="34"/>
      <c r="E210" s="35"/>
      <c r="F210" s="36"/>
      <c r="G210" s="37"/>
      <c r="H210" s="38"/>
      <c r="I210" s="39"/>
      <c r="J210" s="40"/>
      <c r="K210" s="39"/>
      <c r="L210" s="39"/>
      <c r="M210" s="41"/>
      <c r="N210" s="42"/>
      <c r="O210" s="42"/>
      <c r="P210" s="42"/>
      <c r="Q210" s="42"/>
      <c r="R210" s="40"/>
      <c r="S210" s="40"/>
      <c r="T210" s="40"/>
      <c r="U210" s="40"/>
      <c r="V210" s="40"/>
      <c r="W210" s="40"/>
      <c r="X210" s="44"/>
      <c r="Y210" s="44"/>
      <c r="Z210" s="44"/>
      <c r="AA210" s="44"/>
      <c r="AB210" s="44"/>
      <c r="AC210" s="44"/>
      <c r="AD210" s="44"/>
      <c r="AE210" s="1"/>
      <c r="AF210" s="1"/>
      <c r="AG210" s="1"/>
      <c r="AH210" s="44"/>
      <c r="AI210" s="1"/>
      <c r="AJ210" s="44"/>
      <c r="AK210" s="1"/>
      <c r="AL210" s="40"/>
      <c r="AM210" s="40"/>
      <c r="AN210" s="40"/>
      <c r="AO210" s="40"/>
      <c r="AP210" s="40"/>
      <c r="AQ210" s="40"/>
      <c r="AR210" s="40"/>
      <c r="AS210" s="1"/>
      <c r="AT210" s="1"/>
      <c r="AU210" s="40"/>
      <c r="AV210" s="40"/>
      <c r="AW210" s="40"/>
      <c r="AX210" s="40"/>
      <c r="AY210" s="40"/>
      <c r="AZ210" s="40"/>
      <c r="BA210" s="40"/>
      <c r="BB210" s="40"/>
      <c r="BC210" s="40"/>
      <c r="BD210" s="40"/>
      <c r="BE210" s="40"/>
    </row>
    <row r="211" spans="1:57" x14ac:dyDescent="0.2">
      <c r="A211" s="33"/>
      <c r="B211" s="33"/>
      <c r="C211" s="34"/>
      <c r="D211" s="34"/>
      <c r="E211" s="35"/>
      <c r="F211" s="36"/>
      <c r="G211" s="37"/>
      <c r="H211" s="38"/>
      <c r="I211" s="39"/>
      <c r="J211" s="40"/>
      <c r="K211" s="39"/>
      <c r="L211" s="39"/>
      <c r="M211" s="41"/>
      <c r="N211" s="42"/>
      <c r="O211" s="42"/>
      <c r="P211" s="42"/>
      <c r="Q211" s="42"/>
      <c r="R211" s="40"/>
      <c r="S211" s="40"/>
      <c r="T211" s="40"/>
      <c r="U211" s="40"/>
      <c r="V211" s="40"/>
      <c r="W211" s="40"/>
      <c r="X211" s="44"/>
      <c r="Y211" s="44"/>
      <c r="Z211" s="44"/>
      <c r="AA211" s="44"/>
      <c r="AB211" s="44"/>
      <c r="AC211" s="44"/>
      <c r="AD211" s="44"/>
      <c r="AE211" s="1"/>
      <c r="AF211" s="1"/>
      <c r="AG211" s="1"/>
      <c r="AH211" s="44"/>
      <c r="AI211" s="1"/>
      <c r="AJ211" s="44"/>
      <c r="AK211" s="1"/>
      <c r="AL211" s="40"/>
      <c r="AM211" s="40"/>
      <c r="AN211" s="40"/>
      <c r="AO211" s="40"/>
      <c r="AP211" s="40"/>
      <c r="AQ211" s="40"/>
      <c r="AR211" s="40"/>
      <c r="AS211" s="1"/>
      <c r="AT211" s="1"/>
      <c r="AU211" s="40"/>
      <c r="AV211" s="40"/>
      <c r="AW211" s="40"/>
      <c r="AX211" s="40"/>
      <c r="AY211" s="40"/>
      <c r="AZ211" s="40"/>
      <c r="BA211" s="40"/>
      <c r="BB211" s="40"/>
      <c r="BC211" s="40"/>
      <c r="BD211" s="40"/>
      <c r="BE211" s="40"/>
    </row>
    <row r="212" spans="1:57" x14ac:dyDescent="0.2">
      <c r="A212" s="33"/>
      <c r="B212" s="33"/>
      <c r="C212" s="34"/>
      <c r="D212" s="34"/>
      <c r="E212" s="35"/>
      <c r="F212" s="36"/>
      <c r="G212" s="37"/>
      <c r="H212" s="38"/>
      <c r="I212" s="39"/>
      <c r="J212" s="40"/>
      <c r="K212" s="39"/>
      <c r="L212" s="39"/>
      <c r="M212" s="41"/>
      <c r="N212" s="42"/>
      <c r="O212" s="42"/>
      <c r="P212" s="42"/>
      <c r="Q212" s="42"/>
      <c r="R212" s="40"/>
      <c r="S212" s="40"/>
      <c r="T212" s="40"/>
      <c r="U212" s="40"/>
      <c r="V212" s="40"/>
      <c r="W212" s="40"/>
      <c r="X212" s="44"/>
      <c r="Y212" s="44"/>
      <c r="Z212" s="44"/>
      <c r="AA212" s="44"/>
      <c r="AB212" s="44"/>
      <c r="AC212" s="44"/>
      <c r="AD212" s="44"/>
      <c r="AE212" s="1"/>
      <c r="AF212" s="1"/>
      <c r="AG212" s="1"/>
      <c r="AH212" s="44"/>
      <c r="AI212" s="1"/>
      <c r="AJ212" s="44"/>
      <c r="AK212" s="1"/>
      <c r="AL212" s="40"/>
      <c r="AM212" s="40"/>
      <c r="AN212" s="40"/>
      <c r="AO212" s="40"/>
      <c r="AP212" s="40"/>
      <c r="AQ212" s="40"/>
      <c r="AR212" s="40"/>
      <c r="AS212" s="1"/>
      <c r="AT212" s="1"/>
      <c r="AU212" s="40"/>
      <c r="AV212" s="40"/>
      <c r="AW212" s="40"/>
      <c r="AX212" s="40"/>
      <c r="AY212" s="40"/>
      <c r="AZ212" s="40"/>
      <c r="BA212" s="40"/>
      <c r="BB212" s="40"/>
      <c r="BC212" s="40"/>
      <c r="BD212" s="40"/>
      <c r="BE212" s="40"/>
    </row>
    <row r="213" spans="1:57" x14ac:dyDescent="0.2">
      <c r="A213" s="33"/>
      <c r="B213" s="33"/>
      <c r="C213" s="34"/>
      <c r="D213" s="34"/>
      <c r="E213" s="35"/>
      <c r="F213" s="36"/>
      <c r="G213" s="37"/>
      <c r="H213" s="38"/>
      <c r="I213" s="39"/>
      <c r="J213" s="40"/>
      <c r="K213" s="39"/>
      <c r="L213" s="39"/>
      <c r="M213" s="41"/>
      <c r="N213" s="42"/>
      <c r="O213" s="42"/>
      <c r="P213" s="42"/>
      <c r="Q213" s="42"/>
      <c r="R213" s="40"/>
      <c r="S213" s="40"/>
      <c r="T213" s="40"/>
      <c r="U213" s="40"/>
      <c r="V213" s="40"/>
      <c r="W213" s="40"/>
      <c r="X213" s="44"/>
      <c r="Y213" s="44"/>
      <c r="Z213" s="44"/>
      <c r="AA213" s="44"/>
      <c r="AB213" s="44"/>
      <c r="AC213" s="44"/>
      <c r="AD213" s="44"/>
      <c r="AE213" s="1"/>
      <c r="AF213" s="1"/>
      <c r="AG213" s="1"/>
      <c r="AH213" s="44"/>
      <c r="AI213" s="1"/>
      <c r="AJ213" s="44"/>
      <c r="AK213" s="1"/>
      <c r="AL213" s="40"/>
      <c r="AM213" s="40"/>
      <c r="AN213" s="40"/>
      <c r="AO213" s="40"/>
      <c r="AP213" s="40"/>
      <c r="AQ213" s="40"/>
      <c r="AR213" s="40"/>
      <c r="AS213" s="1"/>
      <c r="AT213" s="1"/>
      <c r="AU213" s="40"/>
      <c r="AV213" s="40"/>
      <c r="AW213" s="40"/>
      <c r="AX213" s="40"/>
      <c r="AY213" s="40"/>
      <c r="AZ213" s="40"/>
      <c r="BA213" s="40"/>
      <c r="BB213" s="40"/>
      <c r="BC213" s="40"/>
      <c r="BD213" s="40"/>
      <c r="BE213" s="40"/>
    </row>
    <row r="214" spans="1:57" x14ac:dyDescent="0.2">
      <c r="A214" s="33"/>
      <c r="B214" s="33"/>
      <c r="C214" s="34"/>
      <c r="D214" s="34"/>
      <c r="E214" s="35"/>
      <c r="F214" s="36"/>
      <c r="G214" s="37"/>
      <c r="H214" s="38"/>
      <c r="I214" s="39"/>
      <c r="J214" s="40"/>
      <c r="K214" s="39"/>
      <c r="L214" s="39"/>
      <c r="M214" s="41"/>
      <c r="N214" s="42"/>
      <c r="O214" s="42"/>
      <c r="P214" s="42"/>
      <c r="Q214" s="42"/>
      <c r="R214" s="40"/>
      <c r="S214" s="40"/>
      <c r="T214" s="40"/>
      <c r="U214" s="40"/>
      <c r="V214" s="40"/>
      <c r="W214" s="40"/>
      <c r="X214" s="44"/>
      <c r="Y214" s="44"/>
      <c r="Z214" s="44"/>
      <c r="AA214" s="44"/>
      <c r="AB214" s="44"/>
      <c r="AC214" s="44"/>
      <c r="AD214" s="44"/>
      <c r="AE214" s="1"/>
      <c r="AF214" s="1"/>
      <c r="AG214" s="1"/>
      <c r="AH214" s="44"/>
      <c r="AI214" s="1"/>
      <c r="AJ214" s="44"/>
      <c r="AK214" s="1"/>
      <c r="AL214" s="40"/>
      <c r="AM214" s="40"/>
      <c r="AN214" s="40"/>
      <c r="AO214" s="40"/>
      <c r="AP214" s="40"/>
      <c r="AQ214" s="40"/>
      <c r="AR214" s="40"/>
      <c r="AS214" s="1"/>
      <c r="AT214" s="1"/>
      <c r="AU214" s="40"/>
      <c r="AV214" s="40"/>
      <c r="AW214" s="40"/>
      <c r="AX214" s="40"/>
      <c r="AY214" s="40"/>
      <c r="AZ214" s="40"/>
      <c r="BA214" s="40"/>
      <c r="BB214" s="40"/>
      <c r="BC214" s="40"/>
      <c r="BD214" s="40"/>
      <c r="BE214" s="40"/>
    </row>
    <row r="215" spans="1:57" x14ac:dyDescent="0.2">
      <c r="A215" s="33"/>
      <c r="B215" s="33"/>
      <c r="C215" s="34"/>
      <c r="D215" s="34"/>
      <c r="E215" s="35"/>
      <c r="F215" s="36"/>
      <c r="G215" s="37"/>
      <c r="H215" s="38"/>
      <c r="I215" s="39"/>
      <c r="J215" s="40"/>
      <c r="K215" s="39"/>
      <c r="L215" s="39"/>
      <c r="M215" s="41"/>
      <c r="N215" s="42"/>
      <c r="O215" s="42"/>
      <c r="P215" s="42"/>
      <c r="Q215" s="42"/>
      <c r="R215" s="40"/>
      <c r="S215" s="40"/>
      <c r="T215" s="40"/>
      <c r="U215" s="40"/>
      <c r="V215" s="40"/>
      <c r="W215" s="40"/>
      <c r="X215" s="44"/>
      <c r="Y215" s="44"/>
      <c r="Z215" s="44"/>
      <c r="AA215" s="44"/>
      <c r="AB215" s="44"/>
      <c r="AC215" s="44"/>
      <c r="AD215" s="44"/>
      <c r="AE215" s="1"/>
      <c r="AF215" s="1"/>
      <c r="AG215" s="1"/>
      <c r="AH215" s="44"/>
      <c r="AI215" s="1"/>
      <c r="AJ215" s="44"/>
      <c r="AK215" s="1"/>
      <c r="AL215" s="40"/>
      <c r="AM215" s="40"/>
      <c r="AN215" s="40"/>
      <c r="AO215" s="40"/>
      <c r="AP215" s="40"/>
      <c r="AQ215" s="40"/>
      <c r="AR215" s="40"/>
      <c r="AS215" s="1"/>
      <c r="AT215" s="1"/>
      <c r="AU215" s="40"/>
      <c r="AV215" s="40"/>
      <c r="AW215" s="40"/>
      <c r="AX215" s="40"/>
      <c r="AY215" s="40"/>
      <c r="AZ215" s="40"/>
      <c r="BA215" s="40"/>
      <c r="BB215" s="40"/>
      <c r="BC215" s="40"/>
      <c r="BD215" s="40"/>
      <c r="BE215" s="40"/>
    </row>
    <row r="216" spans="1:57" x14ac:dyDescent="0.2">
      <c r="A216" s="33"/>
      <c r="B216" s="33"/>
      <c r="C216" s="34"/>
      <c r="D216" s="34"/>
      <c r="E216" s="35"/>
      <c r="F216" s="36"/>
      <c r="G216" s="37"/>
      <c r="H216" s="38"/>
      <c r="I216" s="39"/>
      <c r="J216" s="40"/>
      <c r="K216" s="39"/>
      <c r="L216" s="39"/>
      <c r="M216" s="41"/>
      <c r="N216" s="42"/>
      <c r="O216" s="42"/>
      <c r="P216" s="42"/>
      <c r="Q216" s="42"/>
      <c r="R216" s="40"/>
      <c r="S216" s="40"/>
      <c r="T216" s="40"/>
      <c r="U216" s="40"/>
      <c r="V216" s="40"/>
      <c r="W216" s="40"/>
      <c r="X216" s="44"/>
      <c r="Y216" s="44"/>
      <c r="Z216" s="44"/>
      <c r="AA216" s="44"/>
      <c r="AB216" s="44"/>
      <c r="AC216" s="44"/>
      <c r="AD216" s="44"/>
      <c r="AE216" s="1"/>
      <c r="AF216" s="1"/>
      <c r="AG216" s="1"/>
      <c r="AH216" s="44"/>
      <c r="AI216" s="1"/>
      <c r="AJ216" s="44"/>
      <c r="AK216" s="1"/>
      <c r="AL216" s="40"/>
      <c r="AM216" s="40"/>
      <c r="AN216" s="40"/>
      <c r="AO216" s="40"/>
      <c r="AP216" s="40"/>
      <c r="AQ216" s="40"/>
      <c r="AR216" s="40"/>
      <c r="AS216" s="1"/>
      <c r="AT216" s="1"/>
      <c r="AU216" s="40"/>
      <c r="AV216" s="40"/>
      <c r="AW216" s="40"/>
      <c r="AX216" s="40"/>
      <c r="AY216" s="40"/>
      <c r="AZ216" s="40"/>
      <c r="BA216" s="40"/>
      <c r="BB216" s="40"/>
      <c r="BC216" s="40"/>
      <c r="BD216" s="40"/>
      <c r="BE216" s="40"/>
    </row>
    <row r="217" spans="1:57" x14ac:dyDescent="0.2">
      <c r="A217" s="33"/>
      <c r="B217" s="33"/>
      <c r="C217" s="34"/>
      <c r="D217" s="34"/>
      <c r="E217" s="35"/>
      <c r="F217" s="36"/>
      <c r="G217" s="37"/>
      <c r="H217" s="38"/>
      <c r="I217" s="39"/>
      <c r="J217" s="40"/>
      <c r="K217" s="39"/>
      <c r="L217" s="39"/>
      <c r="M217" s="41"/>
      <c r="N217" s="42"/>
      <c r="O217" s="42"/>
      <c r="P217" s="42"/>
      <c r="Q217" s="42"/>
      <c r="R217" s="40"/>
      <c r="S217" s="40"/>
      <c r="T217" s="40"/>
      <c r="U217" s="40"/>
      <c r="V217" s="40"/>
      <c r="W217" s="40"/>
      <c r="X217" s="44"/>
      <c r="Y217" s="44"/>
      <c r="Z217" s="44"/>
      <c r="AA217" s="44"/>
      <c r="AB217" s="44"/>
      <c r="AC217" s="44"/>
      <c r="AD217" s="44"/>
      <c r="AE217" s="1"/>
      <c r="AF217" s="1"/>
      <c r="AG217" s="1"/>
      <c r="AH217" s="44"/>
      <c r="AI217" s="1"/>
      <c r="AJ217" s="44"/>
      <c r="AK217" s="1"/>
      <c r="AL217" s="40"/>
      <c r="AM217" s="40"/>
      <c r="AN217" s="40"/>
      <c r="AO217" s="40"/>
      <c r="AP217" s="40"/>
      <c r="AQ217" s="40"/>
      <c r="AR217" s="40"/>
      <c r="AS217" s="1"/>
      <c r="AT217" s="1"/>
      <c r="AU217" s="40"/>
      <c r="AV217" s="40"/>
      <c r="AW217" s="40"/>
      <c r="AX217" s="40"/>
      <c r="AY217" s="40"/>
      <c r="AZ217" s="40"/>
      <c r="BA217" s="40"/>
      <c r="BB217" s="40"/>
      <c r="BC217" s="40"/>
      <c r="BD217" s="40"/>
      <c r="BE217" s="40"/>
    </row>
    <row r="218" spans="1:57" x14ac:dyDescent="0.2">
      <c r="A218" s="33"/>
      <c r="B218" s="33"/>
      <c r="C218" s="34"/>
      <c r="D218" s="34"/>
      <c r="E218" s="35"/>
      <c r="F218" s="36"/>
      <c r="G218" s="37"/>
      <c r="H218" s="38"/>
      <c r="I218" s="39"/>
      <c r="J218" s="40"/>
      <c r="K218" s="39"/>
      <c r="L218" s="39"/>
      <c r="M218" s="41"/>
      <c r="N218" s="42"/>
      <c r="O218" s="42"/>
      <c r="P218" s="42"/>
      <c r="Q218" s="42"/>
      <c r="R218" s="40"/>
      <c r="S218" s="40"/>
      <c r="T218" s="40"/>
      <c r="U218" s="40"/>
      <c r="V218" s="40"/>
      <c r="W218" s="40"/>
      <c r="X218" s="44"/>
      <c r="Y218" s="44"/>
      <c r="Z218" s="44"/>
      <c r="AA218" s="44"/>
      <c r="AB218" s="44"/>
      <c r="AC218" s="44"/>
      <c r="AD218" s="44"/>
      <c r="AE218" s="1"/>
      <c r="AF218" s="1"/>
      <c r="AG218" s="1"/>
      <c r="AH218" s="44"/>
      <c r="AI218" s="1"/>
      <c r="AJ218" s="44"/>
      <c r="AK218" s="1"/>
      <c r="AL218" s="40"/>
      <c r="AM218" s="40"/>
      <c r="AN218" s="40"/>
      <c r="AO218" s="40"/>
      <c r="AP218" s="40"/>
      <c r="AQ218" s="40"/>
      <c r="AR218" s="40"/>
      <c r="AS218" s="1"/>
      <c r="AT218" s="1"/>
      <c r="AU218" s="40"/>
      <c r="AV218" s="40"/>
      <c r="AW218" s="40"/>
      <c r="AX218" s="40"/>
      <c r="AY218" s="40"/>
      <c r="AZ218" s="40"/>
      <c r="BA218" s="40"/>
      <c r="BB218" s="40"/>
      <c r="BC218" s="40"/>
      <c r="BD218" s="40"/>
      <c r="BE218" s="40"/>
    </row>
    <row r="219" spans="1:57" x14ac:dyDescent="0.2">
      <c r="A219" s="33"/>
      <c r="B219" s="33"/>
      <c r="C219" s="34"/>
      <c r="D219" s="34"/>
      <c r="E219" s="35"/>
      <c r="F219" s="36"/>
      <c r="G219" s="37"/>
      <c r="H219" s="38"/>
      <c r="I219" s="39"/>
      <c r="J219" s="40"/>
      <c r="K219" s="39"/>
      <c r="L219" s="39"/>
      <c r="M219" s="41"/>
      <c r="N219" s="42"/>
      <c r="O219" s="42"/>
      <c r="P219" s="42"/>
      <c r="Q219" s="42"/>
      <c r="R219" s="40"/>
      <c r="S219" s="40"/>
      <c r="T219" s="40"/>
      <c r="U219" s="40"/>
      <c r="V219" s="40"/>
      <c r="W219" s="40"/>
      <c r="X219" s="44"/>
      <c r="Y219" s="44"/>
      <c r="Z219" s="44"/>
      <c r="AA219" s="44"/>
      <c r="AB219" s="44"/>
      <c r="AC219" s="44"/>
      <c r="AD219" s="44"/>
      <c r="AE219" s="1"/>
      <c r="AF219" s="1"/>
      <c r="AG219" s="1"/>
      <c r="AH219" s="44"/>
      <c r="AI219" s="1"/>
      <c r="AJ219" s="44"/>
      <c r="AK219" s="1"/>
      <c r="AL219" s="40"/>
      <c r="AM219" s="40"/>
      <c r="AN219" s="40"/>
      <c r="AO219" s="40"/>
      <c r="AP219" s="40"/>
      <c r="AQ219" s="40"/>
      <c r="AR219" s="40"/>
      <c r="AS219" s="1"/>
      <c r="AT219" s="1"/>
      <c r="AU219" s="40"/>
      <c r="AV219" s="40"/>
      <c r="AW219" s="40"/>
      <c r="AX219" s="40"/>
      <c r="AY219" s="40"/>
      <c r="AZ219" s="40"/>
      <c r="BA219" s="40"/>
      <c r="BB219" s="40"/>
      <c r="BC219" s="40"/>
      <c r="BD219" s="40"/>
      <c r="BE219" s="40"/>
    </row>
    <row r="220" spans="1:57" x14ac:dyDescent="0.2">
      <c r="A220" s="33"/>
      <c r="B220" s="33"/>
      <c r="C220" s="34"/>
      <c r="D220" s="34"/>
      <c r="E220" s="35"/>
      <c r="F220" s="36"/>
      <c r="G220" s="37"/>
      <c r="H220" s="38"/>
      <c r="I220" s="39"/>
      <c r="J220" s="40"/>
      <c r="K220" s="39"/>
      <c r="L220" s="39"/>
      <c r="M220" s="41"/>
      <c r="N220" s="42"/>
      <c r="O220" s="42"/>
      <c r="P220" s="42"/>
      <c r="Q220" s="42"/>
      <c r="R220" s="40"/>
      <c r="S220" s="40"/>
      <c r="T220" s="40"/>
      <c r="U220" s="40"/>
      <c r="V220" s="40"/>
      <c r="W220" s="40"/>
      <c r="X220" s="44"/>
      <c r="Y220" s="44"/>
      <c r="Z220" s="44"/>
      <c r="AA220" s="44"/>
      <c r="AB220" s="44"/>
      <c r="AC220" s="44"/>
      <c r="AD220" s="44"/>
      <c r="AE220" s="1"/>
      <c r="AF220" s="1"/>
      <c r="AG220" s="1"/>
      <c r="AH220" s="44"/>
      <c r="AI220" s="1"/>
      <c r="AJ220" s="44"/>
      <c r="AK220" s="1"/>
      <c r="AL220" s="40"/>
      <c r="AM220" s="40"/>
      <c r="AN220" s="40"/>
      <c r="AO220" s="40"/>
      <c r="AP220" s="40"/>
      <c r="AQ220" s="40"/>
      <c r="AR220" s="40"/>
      <c r="AS220" s="1"/>
      <c r="AT220" s="1"/>
      <c r="AU220" s="40"/>
      <c r="AV220" s="40"/>
      <c r="AW220" s="40"/>
      <c r="AX220" s="40"/>
      <c r="AY220" s="40"/>
      <c r="AZ220" s="40"/>
      <c r="BA220" s="40"/>
      <c r="BB220" s="40"/>
      <c r="BC220" s="40"/>
      <c r="BD220" s="40"/>
      <c r="BE220" s="40"/>
    </row>
    <row r="221" spans="1:57" x14ac:dyDescent="0.2">
      <c r="A221" s="33"/>
      <c r="B221" s="33"/>
      <c r="C221" s="34"/>
      <c r="D221" s="34"/>
      <c r="E221" s="35"/>
      <c r="F221" s="36"/>
      <c r="G221" s="37"/>
      <c r="H221" s="38"/>
      <c r="I221" s="39"/>
      <c r="J221" s="40"/>
      <c r="K221" s="39"/>
      <c r="L221" s="39"/>
      <c r="M221" s="41"/>
      <c r="N221" s="42"/>
      <c r="O221" s="42"/>
      <c r="P221" s="42"/>
      <c r="Q221" s="42"/>
      <c r="R221" s="40"/>
      <c r="S221" s="40"/>
      <c r="T221" s="40"/>
      <c r="U221" s="40"/>
      <c r="V221" s="40"/>
      <c r="W221" s="40"/>
      <c r="X221" s="44"/>
      <c r="Y221" s="44"/>
      <c r="Z221" s="44"/>
      <c r="AA221" s="44"/>
      <c r="AB221" s="44"/>
      <c r="AC221" s="44"/>
      <c r="AD221" s="44"/>
      <c r="AE221" s="1"/>
      <c r="AF221" s="1"/>
      <c r="AG221" s="1"/>
      <c r="AH221" s="44"/>
      <c r="AI221" s="1"/>
      <c r="AJ221" s="44"/>
      <c r="AK221" s="1"/>
      <c r="AL221" s="40"/>
      <c r="AM221" s="40"/>
      <c r="AN221" s="40"/>
      <c r="AO221" s="40"/>
      <c r="AP221" s="40"/>
      <c r="AQ221" s="40"/>
      <c r="AR221" s="40"/>
      <c r="AS221" s="1"/>
      <c r="AT221" s="1"/>
      <c r="AU221" s="40"/>
      <c r="AV221" s="40"/>
      <c r="AW221" s="40"/>
      <c r="AX221" s="40"/>
      <c r="AY221" s="40"/>
      <c r="AZ221" s="40"/>
      <c r="BA221" s="40"/>
      <c r="BB221" s="40"/>
      <c r="BC221" s="40"/>
      <c r="BD221" s="40"/>
      <c r="BE221" s="40"/>
    </row>
    <row r="222" spans="1:57" x14ac:dyDescent="0.2">
      <c r="A222" s="33"/>
      <c r="B222" s="33"/>
      <c r="C222" s="34"/>
      <c r="D222" s="34"/>
      <c r="E222" s="35"/>
      <c r="F222" s="36"/>
      <c r="G222" s="37"/>
      <c r="H222" s="38"/>
      <c r="I222" s="39"/>
      <c r="J222" s="40"/>
      <c r="K222" s="39"/>
      <c r="L222" s="39"/>
      <c r="M222" s="41"/>
      <c r="N222" s="42"/>
      <c r="O222" s="42"/>
      <c r="P222" s="42"/>
      <c r="Q222" s="42"/>
      <c r="R222" s="40"/>
      <c r="S222" s="40"/>
      <c r="T222" s="40"/>
      <c r="U222" s="40"/>
      <c r="V222" s="40"/>
      <c r="W222" s="40"/>
      <c r="X222" s="44"/>
      <c r="Y222" s="44"/>
      <c r="Z222" s="44"/>
      <c r="AA222" s="44"/>
      <c r="AB222" s="44"/>
      <c r="AC222" s="44"/>
      <c r="AD222" s="44"/>
      <c r="AE222" s="1"/>
      <c r="AF222" s="1"/>
      <c r="AG222" s="1"/>
      <c r="AH222" s="44"/>
      <c r="AI222" s="1"/>
      <c r="AJ222" s="44"/>
      <c r="AK222" s="1"/>
      <c r="AL222" s="40"/>
      <c r="AM222" s="40"/>
      <c r="AN222" s="40"/>
      <c r="AO222" s="40"/>
      <c r="AP222" s="40"/>
      <c r="AQ222" s="40"/>
      <c r="AR222" s="40"/>
      <c r="AS222" s="1"/>
      <c r="AT222" s="1"/>
      <c r="AU222" s="40"/>
      <c r="AV222" s="40"/>
      <c r="AW222" s="40"/>
      <c r="AX222" s="40"/>
      <c r="AY222" s="40"/>
      <c r="AZ222" s="40"/>
      <c r="BA222" s="40"/>
      <c r="BB222" s="40"/>
      <c r="BC222" s="40"/>
      <c r="BD222" s="40"/>
      <c r="BE222" s="40"/>
    </row>
    <row r="223" spans="1:57" x14ac:dyDescent="0.2">
      <c r="A223" s="33"/>
      <c r="B223" s="33"/>
      <c r="C223" s="34"/>
      <c r="D223" s="34"/>
      <c r="E223" s="35"/>
      <c r="F223" s="36"/>
      <c r="G223" s="37"/>
      <c r="H223" s="38"/>
      <c r="I223" s="39"/>
      <c r="J223" s="40"/>
      <c r="K223" s="39"/>
      <c r="L223" s="39"/>
      <c r="M223" s="41"/>
      <c r="N223" s="42"/>
      <c r="O223" s="42"/>
      <c r="P223" s="42"/>
      <c r="Q223" s="42"/>
      <c r="R223" s="40"/>
      <c r="S223" s="40"/>
      <c r="T223" s="40"/>
      <c r="U223" s="40"/>
      <c r="V223" s="40"/>
      <c r="W223" s="40"/>
      <c r="X223" s="44"/>
      <c r="Y223" s="44"/>
      <c r="Z223" s="44"/>
      <c r="AA223" s="44"/>
      <c r="AB223" s="44"/>
      <c r="AC223" s="44"/>
      <c r="AD223" s="44"/>
      <c r="AE223" s="1"/>
      <c r="AF223" s="1"/>
      <c r="AG223" s="1"/>
      <c r="AH223" s="44"/>
      <c r="AI223" s="1"/>
      <c r="AJ223" s="44"/>
      <c r="AK223" s="1"/>
      <c r="AL223" s="40"/>
      <c r="AM223" s="40"/>
      <c r="AN223" s="40"/>
      <c r="AO223" s="40"/>
      <c r="AP223" s="40"/>
      <c r="AQ223" s="40"/>
      <c r="AR223" s="40"/>
      <c r="AS223" s="1"/>
      <c r="AT223" s="1"/>
      <c r="AU223" s="40"/>
      <c r="AV223" s="40"/>
      <c r="AW223" s="40"/>
      <c r="AX223" s="40"/>
      <c r="AY223" s="40"/>
      <c r="AZ223" s="40"/>
      <c r="BA223" s="40"/>
      <c r="BB223" s="40"/>
      <c r="BC223" s="40"/>
      <c r="BD223" s="40"/>
      <c r="BE223" s="40"/>
    </row>
    <row r="224" spans="1:57" x14ac:dyDescent="0.2">
      <c r="A224" s="33"/>
      <c r="B224" s="33"/>
      <c r="C224" s="34"/>
      <c r="D224" s="34"/>
      <c r="E224" s="35"/>
      <c r="F224" s="36"/>
      <c r="G224" s="37"/>
      <c r="H224" s="38"/>
      <c r="I224" s="39"/>
      <c r="J224" s="40"/>
      <c r="K224" s="39"/>
      <c r="L224" s="39"/>
      <c r="M224" s="41"/>
      <c r="N224" s="42"/>
      <c r="O224" s="42"/>
      <c r="P224" s="42"/>
      <c r="Q224" s="42"/>
      <c r="R224" s="40"/>
      <c r="S224" s="40"/>
      <c r="T224" s="40"/>
      <c r="U224" s="40"/>
      <c r="V224" s="40"/>
      <c r="W224" s="40"/>
      <c r="X224" s="44"/>
      <c r="Y224" s="44"/>
      <c r="Z224" s="44"/>
      <c r="AA224" s="44"/>
      <c r="AB224" s="44"/>
      <c r="AC224" s="44"/>
      <c r="AD224" s="44"/>
      <c r="AE224" s="1"/>
      <c r="AF224" s="1"/>
      <c r="AG224" s="1"/>
      <c r="AH224" s="44"/>
      <c r="AI224" s="1"/>
      <c r="AJ224" s="44"/>
      <c r="AK224" s="1"/>
      <c r="AL224" s="40"/>
      <c r="AM224" s="40"/>
      <c r="AN224" s="40"/>
      <c r="AO224" s="40"/>
      <c r="AP224" s="40"/>
      <c r="AQ224" s="40"/>
      <c r="AR224" s="40"/>
      <c r="AS224" s="1"/>
      <c r="AT224" s="1"/>
      <c r="AU224" s="40"/>
      <c r="AV224" s="40"/>
      <c r="AW224" s="40"/>
      <c r="AX224" s="40"/>
      <c r="AY224" s="40"/>
      <c r="AZ224" s="40"/>
      <c r="BA224" s="40"/>
      <c r="BB224" s="40"/>
      <c r="BC224" s="40"/>
      <c r="BD224" s="40"/>
      <c r="BE224" s="40"/>
    </row>
    <row r="225" spans="1:57" x14ac:dyDescent="0.2">
      <c r="A225" s="33"/>
      <c r="B225" s="33"/>
      <c r="C225" s="34"/>
      <c r="D225" s="34"/>
      <c r="E225" s="35"/>
      <c r="F225" s="36"/>
      <c r="G225" s="37"/>
      <c r="H225" s="38"/>
      <c r="I225" s="39"/>
      <c r="J225" s="40"/>
      <c r="K225" s="39"/>
      <c r="L225" s="39"/>
      <c r="M225" s="41"/>
      <c r="N225" s="42"/>
      <c r="O225" s="42"/>
      <c r="P225" s="42"/>
      <c r="Q225" s="42"/>
      <c r="R225" s="40"/>
      <c r="S225" s="40"/>
      <c r="T225" s="40"/>
      <c r="U225" s="40"/>
      <c r="V225" s="40"/>
      <c r="W225" s="40"/>
      <c r="X225" s="44"/>
      <c r="Y225" s="44"/>
      <c r="Z225" s="44"/>
      <c r="AA225" s="44"/>
      <c r="AB225" s="44"/>
      <c r="AC225" s="44"/>
      <c r="AD225" s="44"/>
      <c r="AE225" s="1"/>
      <c r="AF225" s="1"/>
      <c r="AG225" s="1"/>
      <c r="AH225" s="44"/>
      <c r="AI225" s="1"/>
      <c r="AJ225" s="44"/>
      <c r="AK225" s="1"/>
      <c r="AL225" s="40"/>
      <c r="AM225" s="40"/>
      <c r="AN225" s="40"/>
      <c r="AO225" s="40"/>
      <c r="AP225" s="40"/>
      <c r="AQ225" s="40"/>
      <c r="AR225" s="40"/>
      <c r="AS225" s="1"/>
      <c r="AT225" s="1"/>
      <c r="AU225" s="40"/>
      <c r="AV225" s="40"/>
      <c r="AW225" s="40"/>
      <c r="AX225" s="40"/>
      <c r="AY225" s="40"/>
      <c r="AZ225" s="40"/>
      <c r="BA225" s="40"/>
      <c r="BB225" s="40"/>
      <c r="BC225" s="40"/>
      <c r="BD225" s="40"/>
      <c r="BE225" s="40"/>
    </row>
    <row r="226" spans="1:57" x14ac:dyDescent="0.2">
      <c r="A226" s="33"/>
      <c r="B226" s="33"/>
      <c r="C226" s="34"/>
      <c r="D226" s="34"/>
      <c r="E226" s="35"/>
      <c r="F226" s="36"/>
      <c r="G226" s="37"/>
      <c r="H226" s="38"/>
      <c r="I226" s="39"/>
      <c r="J226" s="40"/>
      <c r="K226" s="39"/>
      <c r="L226" s="39"/>
      <c r="M226" s="41"/>
      <c r="N226" s="42"/>
      <c r="O226" s="42"/>
      <c r="P226" s="42"/>
      <c r="Q226" s="42"/>
      <c r="R226" s="40"/>
      <c r="S226" s="40"/>
      <c r="T226" s="40"/>
      <c r="U226" s="40"/>
      <c r="V226" s="40"/>
      <c r="W226" s="40"/>
      <c r="X226" s="44"/>
      <c r="Y226" s="44"/>
      <c r="Z226" s="44"/>
      <c r="AA226" s="44"/>
      <c r="AB226" s="44"/>
      <c r="AC226" s="44"/>
      <c r="AD226" s="44"/>
      <c r="AE226" s="1"/>
      <c r="AF226" s="1"/>
      <c r="AG226" s="1"/>
      <c r="AH226" s="44"/>
      <c r="AI226" s="1"/>
      <c r="AJ226" s="44"/>
      <c r="AK226" s="1"/>
      <c r="AL226" s="40"/>
      <c r="AM226" s="40"/>
      <c r="AN226" s="40"/>
      <c r="AO226" s="40"/>
      <c r="AP226" s="40"/>
      <c r="AQ226" s="40"/>
      <c r="AR226" s="40"/>
      <c r="AS226" s="1"/>
      <c r="AT226" s="1"/>
      <c r="AU226" s="40"/>
      <c r="AV226" s="40"/>
      <c r="AW226" s="40"/>
      <c r="AX226" s="40"/>
      <c r="AY226" s="40"/>
      <c r="AZ226" s="40"/>
      <c r="BA226" s="40"/>
      <c r="BB226" s="40"/>
      <c r="BC226" s="40"/>
      <c r="BD226" s="40"/>
      <c r="BE226" s="40"/>
    </row>
    <row r="227" spans="1:57" x14ac:dyDescent="0.2">
      <c r="A227" s="33"/>
      <c r="B227" s="33"/>
      <c r="C227" s="34"/>
      <c r="D227" s="34"/>
      <c r="E227" s="35"/>
      <c r="F227" s="36"/>
      <c r="G227" s="37"/>
      <c r="H227" s="38"/>
      <c r="I227" s="39"/>
      <c r="J227" s="40"/>
      <c r="K227" s="39"/>
      <c r="L227" s="39"/>
      <c r="M227" s="41"/>
      <c r="N227" s="42"/>
      <c r="O227" s="42"/>
      <c r="P227" s="42"/>
      <c r="Q227" s="42"/>
      <c r="R227" s="40"/>
      <c r="S227" s="40"/>
      <c r="T227" s="40"/>
      <c r="U227" s="40"/>
      <c r="V227" s="40"/>
      <c r="W227" s="40"/>
      <c r="X227" s="44"/>
      <c r="Y227" s="44"/>
      <c r="Z227" s="44"/>
      <c r="AA227" s="44"/>
      <c r="AB227" s="44"/>
      <c r="AC227" s="44"/>
      <c r="AD227" s="44"/>
      <c r="AE227" s="1"/>
      <c r="AF227" s="1"/>
      <c r="AG227" s="1"/>
      <c r="AH227" s="44"/>
      <c r="AI227" s="1"/>
      <c r="AJ227" s="44"/>
      <c r="AK227" s="1"/>
      <c r="AL227" s="40"/>
      <c r="AM227" s="40"/>
      <c r="AN227" s="40"/>
      <c r="AO227" s="40"/>
      <c r="AP227" s="40"/>
      <c r="AQ227" s="40"/>
      <c r="AR227" s="40"/>
      <c r="AS227" s="1"/>
      <c r="AT227" s="1"/>
      <c r="AU227" s="40"/>
      <c r="AV227" s="40"/>
      <c r="AW227" s="40"/>
      <c r="AX227" s="40"/>
      <c r="AY227" s="40"/>
      <c r="AZ227" s="40"/>
      <c r="BA227" s="40"/>
      <c r="BB227" s="40"/>
      <c r="BC227" s="40"/>
      <c r="BD227" s="40"/>
      <c r="BE227" s="40"/>
    </row>
    <row r="228" spans="1:57" x14ac:dyDescent="0.2">
      <c r="A228" s="33"/>
      <c r="B228" s="33"/>
      <c r="C228" s="34"/>
      <c r="D228" s="34"/>
      <c r="E228" s="35"/>
      <c r="F228" s="36"/>
      <c r="G228" s="37"/>
      <c r="H228" s="38"/>
      <c r="I228" s="39"/>
      <c r="J228" s="40"/>
      <c r="K228" s="39"/>
      <c r="L228" s="39"/>
      <c r="M228" s="41"/>
      <c r="N228" s="42"/>
      <c r="O228" s="42"/>
      <c r="P228" s="42"/>
      <c r="Q228" s="42"/>
      <c r="R228" s="40"/>
      <c r="S228" s="40"/>
      <c r="T228" s="40"/>
      <c r="U228" s="40"/>
      <c r="V228" s="40"/>
      <c r="W228" s="40"/>
      <c r="X228" s="44"/>
      <c r="Y228" s="44"/>
      <c r="Z228" s="44"/>
      <c r="AA228" s="44"/>
      <c r="AB228" s="44"/>
      <c r="AC228" s="44"/>
      <c r="AD228" s="44"/>
      <c r="AE228" s="1"/>
      <c r="AF228" s="1"/>
      <c r="AG228" s="1"/>
      <c r="AH228" s="44"/>
      <c r="AI228" s="1"/>
      <c r="AJ228" s="44"/>
      <c r="AK228" s="1"/>
      <c r="AL228" s="40"/>
      <c r="AM228" s="40"/>
      <c r="AN228" s="40"/>
      <c r="AO228" s="40"/>
      <c r="AP228" s="40"/>
      <c r="AQ228" s="40"/>
      <c r="AR228" s="40"/>
      <c r="AS228" s="1"/>
      <c r="AT228" s="1"/>
      <c r="AU228" s="40"/>
      <c r="AV228" s="40"/>
      <c r="AW228" s="40"/>
      <c r="AX228" s="40"/>
      <c r="AY228" s="40"/>
      <c r="AZ228" s="40"/>
      <c r="BA228" s="40"/>
      <c r="BB228" s="40"/>
      <c r="BC228" s="40"/>
      <c r="BD228" s="40"/>
      <c r="BE228" s="40"/>
    </row>
    <row r="229" spans="1:57" x14ac:dyDescent="0.2">
      <c r="A229" s="33"/>
      <c r="B229" s="33"/>
      <c r="C229" s="34"/>
      <c r="D229" s="34"/>
      <c r="E229" s="35"/>
      <c r="F229" s="36"/>
      <c r="G229" s="37"/>
      <c r="H229" s="38"/>
      <c r="I229" s="39"/>
      <c r="J229" s="40"/>
      <c r="K229" s="39"/>
      <c r="L229" s="39"/>
      <c r="M229" s="41"/>
      <c r="N229" s="42"/>
      <c r="O229" s="42"/>
      <c r="P229" s="42"/>
      <c r="Q229" s="42"/>
      <c r="R229" s="40"/>
      <c r="S229" s="40"/>
      <c r="T229" s="40"/>
      <c r="U229" s="40"/>
      <c r="V229" s="40"/>
      <c r="W229" s="40"/>
      <c r="X229" s="44"/>
      <c r="Y229" s="44"/>
      <c r="Z229" s="44"/>
      <c r="AA229" s="44"/>
      <c r="AB229" s="44"/>
      <c r="AC229" s="44"/>
      <c r="AD229" s="44"/>
      <c r="AE229" s="1"/>
      <c r="AF229" s="1"/>
      <c r="AG229" s="1"/>
      <c r="AH229" s="44"/>
      <c r="AI229" s="1"/>
      <c r="AJ229" s="44"/>
      <c r="AK229" s="1"/>
      <c r="AL229" s="40"/>
      <c r="AM229" s="40"/>
      <c r="AN229" s="40"/>
      <c r="AO229" s="40"/>
      <c r="AP229" s="40"/>
      <c r="AQ229" s="40"/>
      <c r="AR229" s="40"/>
      <c r="AS229" s="1"/>
      <c r="AT229" s="1"/>
      <c r="AU229" s="40"/>
      <c r="AV229" s="40"/>
      <c r="AW229" s="40"/>
      <c r="AX229" s="40"/>
      <c r="AY229" s="40"/>
      <c r="AZ229" s="40"/>
      <c r="BA229" s="40"/>
      <c r="BB229" s="40"/>
      <c r="BC229" s="40"/>
      <c r="BD229" s="40"/>
      <c r="BE229" s="40"/>
    </row>
    <row r="230" spans="1:57" x14ac:dyDescent="0.2">
      <c r="A230" s="33"/>
      <c r="B230" s="33"/>
      <c r="C230" s="34"/>
      <c r="D230" s="34"/>
      <c r="E230" s="35"/>
      <c r="F230" s="36"/>
      <c r="G230" s="37"/>
      <c r="H230" s="38"/>
      <c r="I230" s="39"/>
      <c r="J230" s="40"/>
      <c r="K230" s="39"/>
      <c r="L230" s="39"/>
      <c r="M230" s="41"/>
      <c r="N230" s="42"/>
      <c r="O230" s="42"/>
      <c r="P230" s="42"/>
      <c r="Q230" s="42"/>
      <c r="R230" s="40"/>
      <c r="S230" s="40"/>
      <c r="T230" s="40"/>
      <c r="U230" s="40"/>
      <c r="V230" s="40"/>
      <c r="W230" s="40"/>
      <c r="X230" s="44"/>
      <c r="Y230" s="44"/>
      <c r="Z230" s="44"/>
      <c r="AA230" s="44"/>
      <c r="AB230" s="44"/>
      <c r="AC230" s="44"/>
      <c r="AD230" s="44"/>
      <c r="AE230" s="1"/>
      <c r="AF230" s="1"/>
      <c r="AG230" s="1"/>
      <c r="AH230" s="44"/>
      <c r="AI230" s="1"/>
      <c r="AJ230" s="44"/>
      <c r="AK230" s="1"/>
      <c r="AL230" s="40"/>
      <c r="AM230" s="40"/>
      <c r="AN230" s="40"/>
      <c r="AO230" s="40"/>
      <c r="AP230" s="40"/>
      <c r="AQ230" s="40"/>
      <c r="AR230" s="40"/>
      <c r="AS230" s="1"/>
      <c r="AT230" s="1"/>
      <c r="AU230" s="40"/>
      <c r="AV230" s="40"/>
      <c r="AW230" s="40"/>
      <c r="AX230" s="40"/>
      <c r="AY230" s="40"/>
      <c r="AZ230" s="40"/>
      <c r="BA230" s="40"/>
      <c r="BB230" s="40"/>
      <c r="BC230" s="40"/>
      <c r="BD230" s="40"/>
      <c r="BE230" s="40"/>
    </row>
    <row r="231" spans="1:57" x14ac:dyDescent="0.2">
      <c r="A231" s="33"/>
      <c r="B231" s="33"/>
      <c r="C231" s="34"/>
      <c r="D231" s="34"/>
      <c r="E231" s="35"/>
      <c r="F231" s="36"/>
      <c r="G231" s="37"/>
      <c r="H231" s="38"/>
      <c r="I231" s="39"/>
      <c r="J231" s="40"/>
      <c r="K231" s="39"/>
      <c r="L231" s="39"/>
      <c r="M231" s="41"/>
      <c r="N231" s="42"/>
      <c r="O231" s="42"/>
      <c r="P231" s="42"/>
      <c r="Q231" s="42"/>
      <c r="R231" s="40"/>
      <c r="S231" s="40"/>
      <c r="T231" s="40"/>
      <c r="U231" s="40"/>
      <c r="V231" s="40"/>
      <c r="W231" s="40"/>
      <c r="X231" s="44"/>
      <c r="Y231" s="44"/>
      <c r="Z231" s="44"/>
      <c r="AA231" s="44"/>
      <c r="AB231" s="44"/>
      <c r="AC231" s="44"/>
      <c r="AD231" s="44"/>
      <c r="AE231" s="1"/>
      <c r="AF231" s="1"/>
      <c r="AG231" s="1"/>
      <c r="AH231" s="44"/>
      <c r="AI231" s="1"/>
      <c r="AJ231" s="44"/>
      <c r="AK231" s="1"/>
      <c r="AL231" s="40"/>
      <c r="AM231" s="40"/>
      <c r="AN231" s="40"/>
      <c r="AO231" s="40"/>
      <c r="AP231" s="40"/>
      <c r="AQ231" s="40"/>
      <c r="AR231" s="40"/>
      <c r="AS231" s="1"/>
      <c r="AT231" s="1"/>
      <c r="AU231" s="40"/>
      <c r="AV231" s="40"/>
      <c r="AW231" s="40"/>
      <c r="AX231" s="40"/>
      <c r="AY231" s="40"/>
      <c r="AZ231" s="40"/>
      <c r="BA231" s="40"/>
      <c r="BB231" s="40"/>
      <c r="BC231" s="40"/>
      <c r="BD231" s="40"/>
      <c r="BE231" s="40"/>
    </row>
    <row r="232" spans="1:57" x14ac:dyDescent="0.2">
      <c r="A232" s="33"/>
      <c r="B232" s="33"/>
      <c r="C232" s="34"/>
      <c r="D232" s="34"/>
      <c r="E232" s="35"/>
      <c r="F232" s="36"/>
      <c r="G232" s="37"/>
      <c r="H232" s="38"/>
      <c r="I232" s="39"/>
      <c r="J232" s="40"/>
      <c r="K232" s="39"/>
      <c r="L232" s="39"/>
      <c r="M232" s="41"/>
      <c r="N232" s="42"/>
      <c r="O232" s="42"/>
      <c r="P232" s="42"/>
      <c r="Q232" s="42"/>
      <c r="R232" s="40"/>
      <c r="S232" s="40"/>
      <c r="T232" s="40"/>
      <c r="U232" s="40"/>
      <c r="V232" s="40"/>
      <c r="W232" s="40"/>
      <c r="X232" s="44"/>
      <c r="Y232" s="44"/>
      <c r="Z232" s="44"/>
      <c r="AA232" s="44"/>
      <c r="AB232" s="44"/>
      <c r="AC232" s="44"/>
      <c r="AD232" s="44"/>
      <c r="AE232" s="1"/>
      <c r="AF232" s="1"/>
      <c r="AG232" s="1"/>
      <c r="AH232" s="44"/>
      <c r="AI232" s="1"/>
      <c r="AJ232" s="44"/>
      <c r="AK232" s="1"/>
      <c r="AL232" s="40"/>
      <c r="AM232" s="40"/>
      <c r="AN232" s="40"/>
      <c r="AO232" s="40"/>
      <c r="AP232" s="40"/>
      <c r="AQ232" s="40"/>
      <c r="AR232" s="40"/>
      <c r="AS232" s="1"/>
      <c r="AT232" s="1"/>
      <c r="AU232" s="40"/>
      <c r="AV232" s="40"/>
      <c r="AW232" s="40"/>
      <c r="AX232" s="40"/>
      <c r="AY232" s="40"/>
      <c r="AZ232" s="40"/>
      <c r="BA232" s="40"/>
      <c r="BB232" s="40"/>
      <c r="BC232" s="40"/>
      <c r="BD232" s="40"/>
      <c r="BE232" s="40"/>
    </row>
    <row r="233" spans="1:57" x14ac:dyDescent="0.2">
      <c r="A233" s="33"/>
      <c r="B233" s="33"/>
      <c r="C233" s="34"/>
      <c r="D233" s="34"/>
      <c r="E233" s="35"/>
      <c r="F233" s="36"/>
      <c r="G233" s="37"/>
      <c r="H233" s="38"/>
      <c r="I233" s="39"/>
      <c r="J233" s="40"/>
      <c r="K233" s="39"/>
      <c r="L233" s="39"/>
      <c r="M233" s="41"/>
      <c r="N233" s="42"/>
      <c r="O233" s="42"/>
      <c r="P233" s="42"/>
      <c r="Q233" s="42"/>
      <c r="R233" s="40"/>
      <c r="S233" s="40"/>
      <c r="T233" s="40"/>
      <c r="U233" s="40"/>
      <c r="V233" s="40"/>
      <c r="W233" s="40"/>
      <c r="X233" s="44"/>
      <c r="Y233" s="44"/>
      <c r="Z233" s="44"/>
      <c r="AA233" s="44"/>
      <c r="AB233" s="44"/>
      <c r="AC233" s="44"/>
      <c r="AD233" s="44"/>
      <c r="AE233" s="1"/>
      <c r="AF233" s="1"/>
      <c r="AG233" s="1"/>
      <c r="AH233" s="44"/>
      <c r="AI233" s="1"/>
      <c r="AJ233" s="44"/>
      <c r="AK233" s="1"/>
      <c r="AL233" s="40"/>
      <c r="AM233" s="40"/>
      <c r="AN233" s="40"/>
      <c r="AO233" s="40"/>
      <c r="AP233" s="40"/>
      <c r="AQ233" s="40"/>
      <c r="AR233" s="40"/>
      <c r="AS233" s="1"/>
      <c r="AT233" s="1"/>
      <c r="AU233" s="40"/>
      <c r="AV233" s="40"/>
      <c r="AW233" s="40"/>
      <c r="AX233" s="40"/>
      <c r="AY233" s="40"/>
      <c r="AZ233" s="40"/>
      <c r="BA233" s="40"/>
      <c r="BB233" s="40"/>
      <c r="BC233" s="40"/>
      <c r="BD233" s="40"/>
      <c r="BE233" s="40"/>
    </row>
    <row r="234" spans="1:57" x14ac:dyDescent="0.2">
      <c r="A234" s="33"/>
      <c r="B234" s="33"/>
      <c r="C234" s="34"/>
      <c r="D234" s="34"/>
      <c r="E234" s="35"/>
      <c r="F234" s="36"/>
      <c r="G234" s="37"/>
      <c r="H234" s="38"/>
      <c r="I234" s="39"/>
      <c r="J234" s="40"/>
      <c r="K234" s="39"/>
      <c r="L234" s="39"/>
      <c r="M234" s="41"/>
      <c r="N234" s="42"/>
      <c r="O234" s="42"/>
      <c r="P234" s="42"/>
      <c r="Q234" s="42"/>
      <c r="R234" s="40"/>
      <c r="S234" s="40"/>
      <c r="T234" s="40"/>
      <c r="U234" s="40"/>
      <c r="V234" s="40"/>
      <c r="W234" s="40"/>
      <c r="X234" s="44"/>
      <c r="Y234" s="44"/>
      <c r="Z234" s="44"/>
      <c r="AA234" s="44"/>
      <c r="AB234" s="44"/>
      <c r="AC234" s="44"/>
      <c r="AD234" s="44"/>
      <c r="AE234" s="1"/>
      <c r="AF234" s="1"/>
      <c r="AG234" s="1"/>
      <c r="AH234" s="44"/>
      <c r="AI234" s="1"/>
      <c r="AJ234" s="44"/>
      <c r="AK234" s="1"/>
      <c r="AL234" s="40"/>
      <c r="AM234" s="40"/>
      <c r="AN234" s="40"/>
      <c r="AO234" s="40"/>
      <c r="AP234" s="40"/>
      <c r="AQ234" s="40"/>
      <c r="AR234" s="40"/>
      <c r="AS234" s="1"/>
      <c r="AT234" s="1"/>
      <c r="AU234" s="40"/>
      <c r="AV234" s="40"/>
      <c r="AW234" s="40"/>
      <c r="AX234" s="40"/>
      <c r="AY234" s="40"/>
      <c r="AZ234" s="40"/>
      <c r="BA234" s="40"/>
      <c r="BB234" s="40"/>
      <c r="BC234" s="40"/>
      <c r="BD234" s="40"/>
      <c r="BE234" s="40"/>
    </row>
    <row r="235" spans="1:57" x14ac:dyDescent="0.2">
      <c r="A235" s="33"/>
      <c r="B235" s="33"/>
      <c r="C235" s="34"/>
      <c r="D235" s="34"/>
      <c r="E235" s="35"/>
      <c r="F235" s="36"/>
      <c r="G235" s="37"/>
      <c r="H235" s="38"/>
      <c r="I235" s="39"/>
      <c r="J235" s="40"/>
      <c r="K235" s="39"/>
      <c r="L235" s="39"/>
      <c r="M235" s="41"/>
      <c r="N235" s="42"/>
      <c r="O235" s="42"/>
      <c r="P235" s="42"/>
      <c r="Q235" s="42"/>
      <c r="R235" s="40"/>
      <c r="S235" s="40"/>
      <c r="T235" s="40"/>
      <c r="U235" s="40"/>
      <c r="V235" s="40"/>
      <c r="W235" s="40"/>
      <c r="X235" s="44"/>
      <c r="Y235" s="44"/>
      <c r="Z235" s="44"/>
      <c r="AA235" s="44"/>
      <c r="AB235" s="44"/>
      <c r="AC235" s="44"/>
      <c r="AD235" s="44"/>
      <c r="AE235" s="1"/>
      <c r="AF235" s="1"/>
      <c r="AG235" s="1"/>
      <c r="AH235" s="44"/>
      <c r="AI235" s="1"/>
      <c r="AJ235" s="44"/>
      <c r="AK235" s="1"/>
      <c r="AL235" s="40"/>
      <c r="AM235" s="40"/>
      <c r="AN235" s="40"/>
      <c r="AO235" s="40"/>
      <c r="AP235" s="40"/>
      <c r="AQ235" s="40"/>
      <c r="AR235" s="40"/>
      <c r="AS235" s="1"/>
      <c r="AT235" s="1"/>
      <c r="AU235" s="40"/>
      <c r="AV235" s="40"/>
      <c r="AW235" s="40"/>
      <c r="AX235" s="40"/>
      <c r="AY235" s="40"/>
      <c r="AZ235" s="40"/>
      <c r="BA235" s="40"/>
      <c r="BB235" s="40"/>
      <c r="BC235" s="40"/>
      <c r="BD235" s="40"/>
      <c r="BE235" s="40"/>
    </row>
    <row r="236" spans="1:57" x14ac:dyDescent="0.2">
      <c r="A236" s="33"/>
      <c r="B236" s="33"/>
      <c r="C236" s="34"/>
      <c r="D236" s="34"/>
      <c r="E236" s="35"/>
      <c r="F236" s="36"/>
      <c r="G236" s="37"/>
      <c r="H236" s="38"/>
      <c r="I236" s="39"/>
      <c r="J236" s="40"/>
      <c r="K236" s="39"/>
      <c r="L236" s="39"/>
      <c r="M236" s="41"/>
      <c r="N236" s="42"/>
      <c r="O236" s="42"/>
      <c r="P236" s="42"/>
      <c r="Q236" s="42"/>
      <c r="R236" s="40"/>
      <c r="S236" s="40"/>
      <c r="T236" s="40"/>
      <c r="U236" s="40"/>
      <c r="V236" s="40"/>
      <c r="W236" s="40"/>
      <c r="X236" s="44"/>
      <c r="Y236" s="44"/>
      <c r="Z236" s="44"/>
      <c r="AA236" s="44"/>
      <c r="AB236" s="44"/>
      <c r="AC236" s="44"/>
      <c r="AD236" s="44"/>
      <c r="AE236" s="1"/>
      <c r="AF236" s="1"/>
      <c r="AG236" s="1"/>
      <c r="AH236" s="44"/>
      <c r="AI236" s="1"/>
      <c r="AJ236" s="44"/>
      <c r="AK236" s="1"/>
      <c r="AL236" s="40"/>
      <c r="AM236" s="40"/>
      <c r="AN236" s="40"/>
      <c r="AO236" s="40"/>
      <c r="AP236" s="40"/>
      <c r="AQ236" s="40"/>
      <c r="AR236" s="40"/>
      <c r="AS236" s="1"/>
      <c r="AT236" s="1"/>
      <c r="AU236" s="40"/>
      <c r="AV236" s="40"/>
      <c r="AW236" s="40"/>
      <c r="AX236" s="40"/>
      <c r="AY236" s="40"/>
      <c r="AZ236" s="40"/>
      <c r="BA236" s="40"/>
      <c r="BB236" s="40"/>
      <c r="BC236" s="40"/>
      <c r="BD236" s="40"/>
      <c r="BE236" s="40"/>
    </row>
    <row r="237" spans="1:57" x14ac:dyDescent="0.2">
      <c r="A237" s="33"/>
      <c r="B237" s="33"/>
      <c r="C237" s="34"/>
      <c r="D237" s="34"/>
      <c r="E237" s="35"/>
      <c r="F237" s="36"/>
      <c r="G237" s="37"/>
      <c r="H237" s="38"/>
      <c r="I237" s="39"/>
      <c r="J237" s="40"/>
      <c r="K237" s="39"/>
      <c r="L237" s="39"/>
      <c r="M237" s="41"/>
      <c r="N237" s="42"/>
      <c r="O237" s="42"/>
      <c r="P237" s="42"/>
      <c r="Q237" s="42"/>
      <c r="R237" s="40"/>
      <c r="S237" s="40"/>
      <c r="T237" s="40"/>
      <c r="U237" s="40"/>
      <c r="V237" s="40"/>
      <c r="W237" s="40"/>
      <c r="X237" s="44"/>
      <c r="Y237" s="44"/>
      <c r="Z237" s="44"/>
      <c r="AA237" s="44"/>
      <c r="AB237" s="44"/>
      <c r="AC237" s="44"/>
      <c r="AD237" s="44"/>
      <c r="AE237" s="1"/>
      <c r="AF237" s="1"/>
      <c r="AG237" s="1"/>
      <c r="AH237" s="44"/>
      <c r="AI237" s="1"/>
      <c r="AJ237" s="44"/>
      <c r="AK237" s="1"/>
      <c r="AL237" s="40"/>
      <c r="AM237" s="40"/>
      <c r="AN237" s="40"/>
      <c r="AO237" s="40"/>
      <c r="AP237" s="40"/>
      <c r="AQ237" s="40"/>
      <c r="AR237" s="40"/>
      <c r="AS237" s="1"/>
      <c r="AT237" s="1"/>
      <c r="AU237" s="40"/>
      <c r="AV237" s="40"/>
      <c r="AW237" s="40"/>
      <c r="AX237" s="40"/>
      <c r="AY237" s="40"/>
      <c r="AZ237" s="40"/>
      <c r="BA237" s="40"/>
      <c r="BB237" s="40"/>
      <c r="BC237" s="40"/>
      <c r="BD237" s="40"/>
      <c r="BE237" s="40"/>
    </row>
    <row r="238" spans="1:57" x14ac:dyDescent="0.2">
      <c r="A238" s="33"/>
      <c r="B238" s="33"/>
      <c r="C238" s="34"/>
      <c r="D238" s="34"/>
      <c r="E238" s="35"/>
      <c r="F238" s="36"/>
      <c r="G238" s="37"/>
      <c r="H238" s="38"/>
      <c r="I238" s="39"/>
      <c r="J238" s="40"/>
      <c r="K238" s="39"/>
      <c r="L238" s="39"/>
      <c r="M238" s="41"/>
      <c r="N238" s="42"/>
      <c r="O238" s="42"/>
      <c r="P238" s="42"/>
      <c r="Q238" s="42"/>
      <c r="R238" s="40"/>
      <c r="S238" s="40"/>
      <c r="T238" s="40"/>
      <c r="U238" s="40"/>
      <c r="V238" s="40"/>
      <c r="W238" s="40"/>
      <c r="X238" s="44"/>
      <c r="Y238" s="44"/>
      <c r="Z238" s="44"/>
      <c r="AA238" s="44"/>
      <c r="AB238" s="44"/>
      <c r="AC238" s="44"/>
      <c r="AD238" s="44"/>
      <c r="AE238" s="1"/>
      <c r="AF238" s="1"/>
      <c r="AG238" s="1"/>
      <c r="AH238" s="44"/>
      <c r="AI238" s="1"/>
      <c r="AJ238" s="44"/>
      <c r="AK238" s="1"/>
      <c r="AL238" s="40"/>
      <c r="AM238" s="40"/>
      <c r="AN238" s="40"/>
      <c r="AO238" s="40"/>
      <c r="AP238" s="40"/>
      <c r="AQ238" s="40"/>
      <c r="AR238" s="40"/>
      <c r="AS238" s="1"/>
      <c r="AT238" s="1"/>
      <c r="AU238" s="40"/>
      <c r="AV238" s="40"/>
      <c r="AW238" s="40"/>
      <c r="AX238" s="40"/>
      <c r="AY238" s="40"/>
      <c r="AZ238" s="40"/>
      <c r="BA238" s="40"/>
      <c r="BB238" s="40"/>
      <c r="BC238" s="40"/>
      <c r="BD238" s="40"/>
      <c r="BE238" s="40"/>
    </row>
    <row r="239" spans="1:57" x14ac:dyDescent="0.2">
      <c r="A239" s="33"/>
      <c r="B239" s="33"/>
      <c r="C239" s="34"/>
      <c r="D239" s="34"/>
      <c r="E239" s="35"/>
      <c r="F239" s="36"/>
      <c r="G239" s="37"/>
      <c r="H239" s="38"/>
      <c r="I239" s="39"/>
      <c r="J239" s="40"/>
      <c r="K239" s="39"/>
      <c r="L239" s="39"/>
      <c r="M239" s="41"/>
      <c r="N239" s="42"/>
      <c r="O239" s="42"/>
      <c r="P239" s="42"/>
      <c r="Q239" s="42"/>
      <c r="R239" s="40"/>
      <c r="S239" s="40"/>
      <c r="T239" s="40"/>
      <c r="U239" s="40"/>
      <c r="V239" s="40"/>
      <c r="W239" s="40"/>
      <c r="X239" s="44"/>
      <c r="Y239" s="44"/>
      <c r="Z239" s="44"/>
      <c r="AA239" s="44"/>
      <c r="AB239" s="44"/>
      <c r="AC239" s="44"/>
      <c r="AD239" s="44"/>
      <c r="AE239" s="1"/>
      <c r="AF239" s="1"/>
      <c r="AG239" s="1"/>
      <c r="AH239" s="44"/>
      <c r="AI239" s="1"/>
      <c r="AJ239" s="44"/>
      <c r="AK239" s="1"/>
      <c r="AL239" s="40"/>
      <c r="AM239" s="40"/>
      <c r="AN239" s="40"/>
      <c r="AO239" s="40"/>
      <c r="AP239" s="40"/>
      <c r="AQ239" s="40"/>
      <c r="AR239" s="40"/>
      <c r="AS239" s="1"/>
      <c r="AT239" s="1"/>
      <c r="AU239" s="40"/>
      <c r="AV239" s="40"/>
      <c r="AW239" s="40"/>
      <c r="AX239" s="40"/>
      <c r="AY239" s="40"/>
      <c r="AZ239" s="40"/>
      <c r="BA239" s="40"/>
      <c r="BB239" s="40"/>
      <c r="BC239" s="40"/>
      <c r="BD239" s="40"/>
      <c r="BE239" s="40"/>
    </row>
    <row r="240" spans="1:57" x14ac:dyDescent="0.2">
      <c r="A240" s="33"/>
      <c r="B240" s="33"/>
      <c r="C240" s="34"/>
      <c r="D240" s="34"/>
      <c r="E240" s="35"/>
      <c r="F240" s="36"/>
      <c r="G240" s="37"/>
      <c r="H240" s="38"/>
      <c r="I240" s="39"/>
      <c r="J240" s="40"/>
      <c r="K240" s="39"/>
      <c r="L240" s="39"/>
      <c r="M240" s="41"/>
      <c r="N240" s="42"/>
      <c r="O240" s="42"/>
      <c r="P240" s="42"/>
      <c r="Q240" s="42"/>
      <c r="R240" s="40"/>
      <c r="S240" s="40"/>
      <c r="T240" s="40"/>
      <c r="U240" s="40"/>
      <c r="V240" s="40"/>
      <c r="W240" s="40"/>
      <c r="X240" s="44"/>
      <c r="Y240" s="44"/>
      <c r="Z240" s="44"/>
      <c r="AA240" s="44"/>
      <c r="AB240" s="44"/>
      <c r="AC240" s="44"/>
      <c r="AD240" s="44"/>
      <c r="AE240" s="1"/>
      <c r="AF240" s="1"/>
      <c r="AG240" s="1"/>
      <c r="AH240" s="44"/>
      <c r="AI240" s="1"/>
      <c r="AJ240" s="44"/>
      <c r="AK240" s="1"/>
      <c r="AL240" s="40"/>
      <c r="AM240" s="40"/>
      <c r="AN240" s="40"/>
      <c r="AO240" s="40"/>
      <c r="AP240" s="40"/>
      <c r="AQ240" s="40"/>
      <c r="AR240" s="40"/>
      <c r="AS240" s="1"/>
      <c r="AT240" s="1"/>
      <c r="AU240" s="40"/>
      <c r="AV240" s="40"/>
      <c r="AW240" s="40"/>
      <c r="AX240" s="40"/>
      <c r="AY240" s="40"/>
      <c r="AZ240" s="40"/>
      <c r="BA240" s="40"/>
      <c r="BB240" s="40"/>
      <c r="BC240" s="40"/>
      <c r="BD240" s="40"/>
      <c r="BE240" s="40"/>
    </row>
    <row r="241" spans="1:57" x14ac:dyDescent="0.2">
      <c r="A241" s="33"/>
      <c r="B241" s="33"/>
      <c r="C241" s="34"/>
      <c r="D241" s="34"/>
      <c r="E241" s="35"/>
      <c r="F241" s="36"/>
      <c r="G241" s="37"/>
      <c r="H241" s="38"/>
      <c r="I241" s="39"/>
      <c r="J241" s="40"/>
      <c r="K241" s="39"/>
      <c r="L241" s="39"/>
      <c r="M241" s="41"/>
      <c r="N241" s="42"/>
      <c r="O241" s="42"/>
      <c r="P241" s="42"/>
      <c r="Q241" s="42"/>
      <c r="R241" s="40"/>
      <c r="S241" s="40"/>
      <c r="T241" s="40"/>
      <c r="U241" s="40"/>
      <c r="V241" s="40"/>
      <c r="W241" s="40"/>
      <c r="X241" s="44"/>
      <c r="Y241" s="44"/>
      <c r="Z241" s="44"/>
      <c r="AA241" s="44"/>
      <c r="AB241" s="44"/>
      <c r="AC241" s="44"/>
      <c r="AD241" s="44"/>
      <c r="AE241" s="1"/>
      <c r="AF241" s="1"/>
      <c r="AG241" s="1"/>
      <c r="AH241" s="44"/>
      <c r="AI241" s="1"/>
      <c r="AJ241" s="44"/>
      <c r="AK241" s="1"/>
      <c r="AL241" s="40"/>
      <c r="AM241" s="40"/>
      <c r="AN241" s="40"/>
      <c r="AO241" s="40"/>
      <c r="AP241" s="40"/>
      <c r="AQ241" s="40"/>
      <c r="AR241" s="40"/>
      <c r="AS241" s="1"/>
      <c r="AT241" s="1"/>
      <c r="AU241" s="40"/>
      <c r="AV241" s="40"/>
      <c r="AW241" s="40"/>
      <c r="AX241" s="40"/>
      <c r="AY241" s="40"/>
      <c r="AZ241" s="40"/>
      <c r="BA241" s="40"/>
      <c r="BB241" s="40"/>
      <c r="BC241" s="40"/>
      <c r="BD241" s="40"/>
      <c r="BE241" s="40"/>
    </row>
    <row r="242" spans="1:57" x14ac:dyDescent="0.2">
      <c r="A242" s="33"/>
      <c r="B242" s="33"/>
      <c r="C242" s="34"/>
      <c r="D242" s="34"/>
      <c r="E242" s="35"/>
      <c r="F242" s="36"/>
      <c r="G242" s="37"/>
      <c r="H242" s="38"/>
      <c r="I242" s="39"/>
      <c r="J242" s="40"/>
      <c r="K242" s="39"/>
      <c r="L242" s="39"/>
      <c r="M242" s="41"/>
      <c r="N242" s="42"/>
      <c r="O242" s="42"/>
      <c r="P242" s="42"/>
      <c r="Q242" s="42"/>
      <c r="R242" s="40"/>
      <c r="S242" s="40"/>
      <c r="T242" s="40"/>
      <c r="U242" s="40"/>
      <c r="V242" s="40"/>
      <c r="W242" s="40"/>
      <c r="X242" s="44"/>
      <c r="Y242" s="44"/>
      <c r="Z242" s="44"/>
      <c r="AA242" s="44"/>
      <c r="AB242" s="44"/>
      <c r="AC242" s="44"/>
      <c r="AD242" s="44"/>
      <c r="AE242" s="1"/>
      <c r="AF242" s="1"/>
      <c r="AG242" s="1"/>
      <c r="AH242" s="44"/>
      <c r="AI242" s="1"/>
      <c r="AJ242" s="44"/>
      <c r="AK242" s="1"/>
      <c r="AL242" s="40"/>
      <c r="AM242" s="40"/>
      <c r="AN242" s="40"/>
      <c r="AO242" s="40"/>
      <c r="AP242" s="40"/>
      <c r="AQ242" s="40"/>
      <c r="AR242" s="40"/>
      <c r="AS242" s="1"/>
      <c r="AT242" s="1"/>
      <c r="AU242" s="40"/>
      <c r="AV242" s="40"/>
      <c r="AW242" s="40"/>
      <c r="AX242" s="40"/>
      <c r="AY242" s="40"/>
      <c r="AZ242" s="40"/>
      <c r="BA242" s="40"/>
      <c r="BB242" s="40"/>
      <c r="BC242" s="40"/>
      <c r="BD242" s="40"/>
      <c r="BE242" s="40"/>
    </row>
    <row r="243" spans="1:57" x14ac:dyDescent="0.2">
      <c r="A243" s="33"/>
      <c r="B243" s="33"/>
      <c r="C243" s="34"/>
      <c r="D243" s="34"/>
      <c r="E243" s="35"/>
      <c r="F243" s="36"/>
      <c r="G243" s="37"/>
      <c r="H243" s="38"/>
      <c r="I243" s="39"/>
      <c r="J243" s="40"/>
      <c r="K243" s="39"/>
      <c r="L243" s="39"/>
      <c r="M243" s="41"/>
      <c r="N243" s="42"/>
      <c r="O243" s="42"/>
      <c r="P243" s="42"/>
      <c r="Q243" s="42"/>
      <c r="R243" s="40"/>
      <c r="S243" s="40"/>
      <c r="T243" s="40"/>
      <c r="U243" s="40"/>
      <c r="V243" s="40"/>
      <c r="W243" s="40"/>
      <c r="X243" s="44"/>
      <c r="Y243" s="44"/>
      <c r="Z243" s="44"/>
      <c r="AA243" s="44"/>
      <c r="AB243" s="44"/>
      <c r="AC243" s="44"/>
      <c r="AD243" s="44"/>
      <c r="AE243" s="1"/>
      <c r="AF243" s="1"/>
      <c r="AG243" s="1"/>
      <c r="AH243" s="44"/>
      <c r="AI243" s="1"/>
      <c r="AJ243" s="44"/>
      <c r="AK243" s="1"/>
      <c r="AL243" s="40"/>
      <c r="AM243" s="40"/>
      <c r="AN243" s="40"/>
      <c r="AO243" s="40"/>
      <c r="AP243" s="40"/>
      <c r="AQ243" s="40"/>
      <c r="AR243" s="40"/>
      <c r="AS243" s="1"/>
      <c r="AT243" s="1"/>
      <c r="AU243" s="40"/>
      <c r="AV243" s="40"/>
      <c r="AW243" s="40"/>
      <c r="AX243" s="40"/>
      <c r="AY243" s="40"/>
      <c r="AZ243" s="40"/>
      <c r="BA243" s="40"/>
      <c r="BB243" s="40"/>
      <c r="BC243" s="40"/>
      <c r="BD243" s="40"/>
      <c r="BE243" s="40"/>
    </row>
    <row r="244" spans="1:57" x14ac:dyDescent="0.2">
      <c r="A244" s="33"/>
      <c r="B244" s="33"/>
      <c r="C244" s="34"/>
      <c r="D244" s="34"/>
      <c r="E244" s="35"/>
      <c r="F244" s="36"/>
      <c r="G244" s="37"/>
      <c r="H244" s="38"/>
      <c r="I244" s="39"/>
      <c r="J244" s="40"/>
      <c r="K244" s="39"/>
      <c r="L244" s="39"/>
      <c r="M244" s="41"/>
      <c r="N244" s="42"/>
      <c r="O244" s="42"/>
      <c r="P244" s="42"/>
      <c r="Q244" s="42"/>
      <c r="R244" s="40"/>
      <c r="S244" s="40"/>
      <c r="T244" s="40"/>
      <c r="U244" s="40"/>
      <c r="V244" s="40"/>
      <c r="W244" s="40"/>
      <c r="X244" s="44"/>
      <c r="Y244" s="44"/>
      <c r="Z244" s="44"/>
      <c r="AA244" s="44"/>
      <c r="AB244" s="44"/>
      <c r="AC244" s="44"/>
      <c r="AD244" s="44"/>
      <c r="AE244" s="1"/>
      <c r="AF244" s="1"/>
      <c r="AG244" s="1"/>
      <c r="AH244" s="44"/>
      <c r="AI244" s="1"/>
      <c r="AJ244" s="44"/>
      <c r="AK244" s="1"/>
      <c r="AL244" s="40"/>
      <c r="AM244" s="40"/>
      <c r="AN244" s="40"/>
      <c r="AO244" s="40"/>
      <c r="AP244" s="40"/>
      <c r="AQ244" s="40"/>
      <c r="AR244" s="40"/>
      <c r="AS244" s="1"/>
      <c r="AT244" s="1"/>
      <c r="AU244" s="40"/>
      <c r="AV244" s="40"/>
      <c r="AW244" s="40"/>
      <c r="AX244" s="40"/>
      <c r="AY244" s="40"/>
      <c r="AZ244" s="40"/>
      <c r="BA244" s="40"/>
      <c r="BB244" s="40"/>
      <c r="BC244" s="40"/>
      <c r="BD244" s="40"/>
      <c r="BE244" s="40"/>
    </row>
    <row r="245" spans="1:57" x14ac:dyDescent="0.2">
      <c r="A245" s="33"/>
      <c r="B245" s="33"/>
      <c r="C245" s="34"/>
      <c r="D245" s="34"/>
      <c r="E245" s="35"/>
      <c r="F245" s="36"/>
      <c r="G245" s="37"/>
      <c r="H245" s="38"/>
      <c r="I245" s="39"/>
      <c r="J245" s="40"/>
      <c r="K245" s="39"/>
      <c r="L245" s="39"/>
      <c r="M245" s="41"/>
      <c r="N245" s="42"/>
      <c r="O245" s="42"/>
      <c r="P245" s="42"/>
      <c r="Q245" s="42"/>
      <c r="R245" s="40"/>
      <c r="S245" s="40"/>
      <c r="T245" s="40"/>
      <c r="U245" s="40"/>
      <c r="V245" s="40"/>
      <c r="W245" s="40"/>
      <c r="X245" s="44"/>
      <c r="Y245" s="44"/>
      <c r="Z245" s="44"/>
      <c r="AA245" s="44"/>
      <c r="AB245" s="44"/>
      <c r="AC245" s="44"/>
      <c r="AD245" s="44"/>
      <c r="AE245" s="1"/>
      <c r="AF245" s="1"/>
      <c r="AG245" s="1"/>
      <c r="AH245" s="44"/>
      <c r="AI245" s="1"/>
      <c r="AJ245" s="44"/>
      <c r="AK245" s="1"/>
      <c r="AL245" s="40"/>
      <c r="AM245" s="40"/>
      <c r="AN245" s="40"/>
      <c r="AO245" s="40"/>
      <c r="AP245" s="40"/>
      <c r="AQ245" s="40"/>
      <c r="AR245" s="40"/>
      <c r="AS245" s="1"/>
      <c r="AT245" s="1"/>
      <c r="AU245" s="40"/>
      <c r="AV245" s="40"/>
      <c r="AW245" s="40"/>
      <c r="AX245" s="40"/>
      <c r="AY245" s="40"/>
      <c r="AZ245" s="40"/>
      <c r="BA245" s="40"/>
      <c r="BB245" s="40"/>
      <c r="BC245" s="40"/>
      <c r="BD245" s="40"/>
      <c r="BE245" s="40"/>
    </row>
    <row r="246" spans="1:57" x14ac:dyDescent="0.2">
      <c r="A246" s="33"/>
      <c r="B246" s="33"/>
      <c r="C246" s="34"/>
      <c r="D246" s="34"/>
      <c r="E246" s="35"/>
      <c r="F246" s="36"/>
      <c r="G246" s="37"/>
      <c r="H246" s="38"/>
      <c r="I246" s="39"/>
      <c r="J246" s="40"/>
      <c r="K246" s="39"/>
      <c r="L246" s="39"/>
      <c r="M246" s="41"/>
      <c r="N246" s="42"/>
      <c r="O246" s="42"/>
      <c r="P246" s="42"/>
      <c r="Q246" s="42"/>
      <c r="R246" s="40"/>
      <c r="S246" s="40"/>
      <c r="T246" s="40"/>
      <c r="U246" s="40"/>
      <c r="V246" s="40"/>
      <c r="W246" s="40"/>
      <c r="X246" s="44"/>
      <c r="Y246" s="44"/>
      <c r="Z246" s="44"/>
      <c r="AA246" s="44"/>
      <c r="AB246" s="44"/>
      <c r="AC246" s="44"/>
      <c r="AD246" s="44"/>
      <c r="AE246" s="1"/>
      <c r="AF246" s="1"/>
      <c r="AG246" s="1"/>
      <c r="AH246" s="44"/>
      <c r="AI246" s="1"/>
      <c r="AJ246" s="44"/>
      <c r="AK246" s="1"/>
      <c r="AL246" s="40"/>
      <c r="AM246" s="40"/>
      <c r="AN246" s="40"/>
      <c r="AO246" s="40"/>
      <c r="AP246" s="40"/>
      <c r="AQ246" s="40"/>
      <c r="AR246" s="40"/>
      <c r="AS246" s="1"/>
      <c r="AT246" s="1"/>
      <c r="AU246" s="40"/>
      <c r="AV246" s="40"/>
      <c r="AW246" s="40"/>
      <c r="AX246" s="40"/>
      <c r="AY246" s="40"/>
      <c r="AZ246" s="40"/>
      <c r="BA246" s="40"/>
      <c r="BB246" s="40"/>
      <c r="BC246" s="40"/>
      <c r="BD246" s="40"/>
      <c r="BE246" s="40"/>
    </row>
    <row r="247" spans="1:57" x14ac:dyDescent="0.2">
      <c r="A247" s="33"/>
      <c r="B247" s="33"/>
      <c r="C247" s="34"/>
      <c r="D247" s="34"/>
      <c r="E247" s="35"/>
      <c r="F247" s="36"/>
      <c r="G247" s="37"/>
      <c r="H247" s="38"/>
      <c r="I247" s="39"/>
      <c r="J247" s="40"/>
      <c r="K247" s="39"/>
      <c r="L247" s="39"/>
      <c r="M247" s="41"/>
      <c r="N247" s="42"/>
      <c r="O247" s="42"/>
      <c r="P247" s="42"/>
      <c r="Q247" s="42"/>
      <c r="R247" s="40"/>
      <c r="S247" s="40"/>
      <c r="T247" s="40"/>
      <c r="U247" s="40"/>
      <c r="V247" s="40"/>
      <c r="W247" s="40"/>
      <c r="X247" s="44"/>
      <c r="Y247" s="44"/>
      <c r="Z247" s="44"/>
      <c r="AA247" s="44"/>
      <c r="AB247" s="44"/>
      <c r="AC247" s="44"/>
      <c r="AD247" s="44"/>
      <c r="AE247" s="1"/>
      <c r="AF247" s="1"/>
      <c r="AG247" s="1"/>
      <c r="AH247" s="44"/>
      <c r="AI247" s="1"/>
      <c r="AJ247" s="44"/>
      <c r="AK247" s="1"/>
      <c r="AL247" s="40"/>
      <c r="AM247" s="40"/>
      <c r="AN247" s="40"/>
      <c r="AO247" s="40"/>
      <c r="AP247" s="40"/>
      <c r="AQ247" s="40"/>
      <c r="AR247" s="40"/>
      <c r="AS247" s="1"/>
      <c r="AT247" s="1"/>
      <c r="AU247" s="40"/>
      <c r="AV247" s="40"/>
      <c r="AW247" s="40"/>
      <c r="AX247" s="40"/>
      <c r="AY247" s="40"/>
      <c r="AZ247" s="40"/>
      <c r="BA247" s="40"/>
      <c r="BB247" s="40"/>
      <c r="BC247" s="40"/>
      <c r="BD247" s="40"/>
      <c r="BE247" s="40"/>
    </row>
    <row r="248" spans="1:57" x14ac:dyDescent="0.2">
      <c r="A248" s="33"/>
      <c r="B248" s="33"/>
      <c r="C248" s="34"/>
      <c r="D248" s="34"/>
      <c r="E248" s="35"/>
      <c r="F248" s="36"/>
      <c r="G248" s="37"/>
      <c r="H248" s="38"/>
      <c r="I248" s="39"/>
      <c r="J248" s="40"/>
      <c r="K248" s="39"/>
      <c r="L248" s="39"/>
      <c r="M248" s="41"/>
      <c r="N248" s="42"/>
      <c r="O248" s="42"/>
      <c r="P248" s="42"/>
      <c r="Q248" s="42"/>
      <c r="R248" s="40"/>
      <c r="S248" s="40"/>
      <c r="T248" s="40"/>
      <c r="U248" s="40"/>
      <c r="V248" s="40"/>
      <c r="W248" s="40"/>
      <c r="X248" s="44"/>
      <c r="Y248" s="44"/>
      <c r="Z248" s="44"/>
      <c r="AA248" s="44"/>
      <c r="AB248" s="44"/>
      <c r="AC248" s="44"/>
      <c r="AD248" s="44"/>
      <c r="AE248" s="1"/>
      <c r="AF248" s="1"/>
      <c r="AG248" s="1"/>
      <c r="AH248" s="44"/>
      <c r="AI248" s="1"/>
      <c r="AJ248" s="44"/>
      <c r="AK248" s="1"/>
      <c r="AL248" s="40"/>
      <c r="AM248" s="40"/>
      <c r="AN248" s="40"/>
      <c r="AO248" s="40"/>
      <c r="AP248" s="40"/>
      <c r="AQ248" s="40"/>
      <c r="AR248" s="40"/>
      <c r="AS248" s="1"/>
      <c r="AT248" s="1"/>
      <c r="AU248" s="40"/>
      <c r="AV248" s="40"/>
      <c r="AW248" s="40"/>
      <c r="AX248" s="40"/>
      <c r="AY248" s="40"/>
      <c r="AZ248" s="40"/>
      <c r="BA248" s="40"/>
      <c r="BB248" s="40"/>
      <c r="BC248" s="40"/>
      <c r="BD248" s="40"/>
      <c r="BE248" s="40"/>
    </row>
    <row r="249" spans="1:57" x14ac:dyDescent="0.2">
      <c r="A249" s="33"/>
      <c r="B249" s="33"/>
      <c r="C249" s="34"/>
      <c r="D249" s="34"/>
      <c r="E249" s="35"/>
      <c r="F249" s="36"/>
      <c r="G249" s="37"/>
      <c r="H249" s="38"/>
      <c r="I249" s="39"/>
      <c r="J249" s="40"/>
      <c r="K249" s="39"/>
      <c r="L249" s="39"/>
      <c r="M249" s="41"/>
      <c r="N249" s="42"/>
      <c r="O249" s="42"/>
      <c r="P249" s="42"/>
      <c r="Q249" s="42"/>
      <c r="R249" s="40"/>
      <c r="S249" s="40"/>
      <c r="T249" s="40"/>
      <c r="U249" s="40"/>
      <c r="V249" s="40"/>
      <c r="W249" s="40"/>
      <c r="X249" s="44"/>
      <c r="Y249" s="44"/>
      <c r="Z249" s="44"/>
      <c r="AA249" s="44"/>
      <c r="AB249" s="44"/>
      <c r="AC249" s="44"/>
      <c r="AD249" s="44"/>
      <c r="AE249" s="1"/>
      <c r="AF249" s="1"/>
      <c r="AG249" s="1"/>
      <c r="AH249" s="44"/>
      <c r="AI249" s="1"/>
      <c r="AJ249" s="44"/>
      <c r="AK249" s="1"/>
      <c r="AL249" s="40"/>
      <c r="AM249" s="40"/>
      <c r="AN249" s="40"/>
      <c r="AO249" s="40"/>
      <c r="AP249" s="40"/>
      <c r="AQ249" s="40"/>
      <c r="AR249" s="40"/>
      <c r="AS249" s="1"/>
      <c r="AT249" s="1"/>
      <c r="AU249" s="40"/>
      <c r="AV249" s="40"/>
      <c r="AW249" s="40"/>
      <c r="AX249" s="40"/>
      <c r="AY249" s="40"/>
      <c r="AZ249" s="40"/>
      <c r="BA249" s="40"/>
      <c r="BB249" s="40"/>
      <c r="BC249" s="40"/>
      <c r="BD249" s="40"/>
      <c r="BE249" s="40"/>
    </row>
    <row r="250" spans="1:57" x14ac:dyDescent="0.2">
      <c r="A250" s="33"/>
      <c r="B250" s="33"/>
      <c r="C250" s="34"/>
      <c r="D250" s="34"/>
      <c r="E250" s="35"/>
      <c r="F250" s="36"/>
      <c r="G250" s="37"/>
      <c r="H250" s="38"/>
      <c r="I250" s="39"/>
      <c r="J250" s="40"/>
      <c r="K250" s="39"/>
      <c r="L250" s="39"/>
      <c r="M250" s="41"/>
      <c r="N250" s="42"/>
      <c r="O250" s="42"/>
      <c r="P250" s="42"/>
      <c r="Q250" s="42"/>
      <c r="R250" s="40"/>
      <c r="S250" s="40"/>
      <c r="T250" s="40"/>
      <c r="U250" s="40"/>
      <c r="V250" s="40"/>
      <c r="W250" s="40"/>
      <c r="X250" s="44"/>
      <c r="Y250" s="44"/>
      <c r="Z250" s="44"/>
      <c r="AA250" s="44"/>
      <c r="AB250" s="44"/>
      <c r="AC250" s="44"/>
      <c r="AD250" s="44"/>
      <c r="AE250" s="1"/>
      <c r="AF250" s="1"/>
      <c r="AG250" s="1"/>
      <c r="AH250" s="44"/>
      <c r="AI250" s="1"/>
      <c r="AJ250" s="44"/>
      <c r="AK250" s="1"/>
      <c r="AL250" s="40"/>
      <c r="AM250" s="40"/>
      <c r="AN250" s="40"/>
      <c r="AO250" s="40"/>
      <c r="AP250" s="40"/>
      <c r="AQ250" s="40"/>
      <c r="AR250" s="40"/>
      <c r="AS250" s="1"/>
      <c r="AT250" s="1"/>
      <c r="AU250" s="40"/>
      <c r="AV250" s="40"/>
      <c r="AW250" s="40"/>
      <c r="AX250" s="40"/>
      <c r="AY250" s="40"/>
      <c r="AZ250" s="40"/>
      <c r="BA250" s="40"/>
      <c r="BB250" s="40"/>
      <c r="BC250" s="40"/>
      <c r="BD250" s="40"/>
      <c r="BE250" s="40"/>
    </row>
    <row r="251" spans="1:57" x14ac:dyDescent="0.2">
      <c r="A251" s="33"/>
      <c r="B251" s="33"/>
      <c r="C251" s="34"/>
      <c r="D251" s="34"/>
      <c r="E251" s="35"/>
      <c r="F251" s="36"/>
      <c r="G251" s="37"/>
      <c r="H251" s="38"/>
      <c r="I251" s="39"/>
      <c r="J251" s="40"/>
      <c r="K251" s="39"/>
      <c r="L251" s="39"/>
      <c r="M251" s="41"/>
      <c r="N251" s="42"/>
      <c r="O251" s="42"/>
      <c r="P251" s="42"/>
      <c r="Q251" s="42"/>
      <c r="R251" s="40"/>
      <c r="S251" s="40"/>
      <c r="T251" s="40"/>
      <c r="U251" s="40"/>
      <c r="V251" s="40"/>
      <c r="W251" s="40"/>
      <c r="X251" s="44"/>
      <c r="Y251" s="44"/>
      <c r="Z251" s="44"/>
      <c r="AA251" s="44"/>
      <c r="AB251" s="44"/>
      <c r="AC251" s="44"/>
      <c r="AD251" s="44"/>
      <c r="AE251" s="1"/>
      <c r="AF251" s="1"/>
      <c r="AG251" s="1"/>
      <c r="AH251" s="44"/>
      <c r="AI251" s="1"/>
      <c r="AJ251" s="44"/>
      <c r="AK251" s="1"/>
      <c r="AL251" s="40"/>
      <c r="AM251" s="40"/>
      <c r="AN251" s="40"/>
      <c r="AO251" s="40"/>
      <c r="AP251" s="40"/>
      <c r="AQ251" s="40"/>
      <c r="AR251" s="40"/>
      <c r="AS251" s="1"/>
      <c r="AT251" s="1"/>
      <c r="AU251" s="40"/>
      <c r="AV251" s="40"/>
      <c r="AW251" s="40"/>
      <c r="AX251" s="40"/>
      <c r="AY251" s="40"/>
      <c r="AZ251" s="40"/>
      <c r="BA251" s="40"/>
      <c r="BB251" s="40"/>
      <c r="BC251" s="40"/>
      <c r="BD251" s="40"/>
      <c r="BE251" s="40"/>
    </row>
    <row r="252" spans="1:57" x14ac:dyDescent="0.2">
      <c r="A252" s="33"/>
      <c r="B252" s="33"/>
      <c r="C252" s="34"/>
      <c r="D252" s="34"/>
      <c r="E252" s="35"/>
      <c r="F252" s="36"/>
      <c r="G252" s="37"/>
      <c r="H252" s="38"/>
      <c r="I252" s="39"/>
      <c r="J252" s="40"/>
      <c r="K252" s="39"/>
      <c r="L252" s="39"/>
      <c r="M252" s="41"/>
      <c r="N252" s="42"/>
      <c r="O252" s="42"/>
      <c r="P252" s="42"/>
      <c r="Q252" s="42"/>
      <c r="R252" s="40"/>
      <c r="S252" s="40"/>
      <c r="T252" s="40"/>
      <c r="U252" s="40"/>
      <c r="V252" s="40"/>
      <c r="W252" s="40"/>
      <c r="X252" s="44"/>
      <c r="Y252" s="44"/>
      <c r="Z252" s="44"/>
      <c r="AA252" s="44"/>
      <c r="AB252" s="44"/>
      <c r="AC252" s="44"/>
      <c r="AD252" s="44"/>
      <c r="AE252" s="1"/>
      <c r="AF252" s="1"/>
      <c r="AG252" s="1"/>
      <c r="AH252" s="44"/>
      <c r="AI252" s="1"/>
      <c r="AJ252" s="44"/>
      <c r="AK252" s="1"/>
      <c r="AL252" s="40"/>
      <c r="AM252" s="40"/>
      <c r="AN252" s="40"/>
      <c r="AO252" s="40"/>
      <c r="AP252" s="40"/>
      <c r="AQ252" s="40"/>
      <c r="AR252" s="40"/>
      <c r="AS252" s="1"/>
      <c r="AT252" s="1"/>
      <c r="AU252" s="40"/>
      <c r="AV252" s="40"/>
      <c r="AW252" s="40"/>
      <c r="AX252" s="40"/>
      <c r="AY252" s="40"/>
      <c r="AZ252" s="40"/>
      <c r="BA252" s="40"/>
      <c r="BB252" s="40"/>
      <c r="BC252" s="40"/>
      <c r="BD252" s="40"/>
      <c r="BE252" s="40"/>
    </row>
    <row r="253" spans="1:57" x14ac:dyDescent="0.2">
      <c r="A253" s="33"/>
      <c r="B253" s="33"/>
      <c r="C253" s="34"/>
      <c r="D253" s="34"/>
      <c r="E253" s="35"/>
      <c r="F253" s="36"/>
      <c r="G253" s="37"/>
      <c r="H253" s="38"/>
      <c r="I253" s="39"/>
      <c r="J253" s="40"/>
      <c r="K253" s="39"/>
      <c r="L253" s="39"/>
      <c r="M253" s="41"/>
      <c r="N253" s="42"/>
      <c r="O253" s="42"/>
      <c r="P253" s="42"/>
      <c r="Q253" s="42"/>
      <c r="R253" s="40"/>
      <c r="S253" s="40"/>
      <c r="T253" s="40"/>
      <c r="U253" s="40"/>
      <c r="V253" s="40"/>
      <c r="W253" s="40"/>
      <c r="X253" s="44"/>
      <c r="Y253" s="44"/>
      <c r="Z253" s="44"/>
      <c r="AA253" s="44"/>
      <c r="AB253" s="44"/>
      <c r="AC253" s="44"/>
      <c r="AD253" s="44"/>
      <c r="AE253" s="1"/>
      <c r="AF253" s="1"/>
      <c r="AG253" s="1"/>
      <c r="AH253" s="44"/>
      <c r="AI253" s="1"/>
      <c r="AJ253" s="44"/>
      <c r="AK253" s="1"/>
      <c r="AL253" s="40"/>
      <c r="AM253" s="40"/>
      <c r="AN253" s="40"/>
      <c r="AO253" s="40"/>
      <c r="AP253" s="40"/>
      <c r="AQ253" s="40"/>
      <c r="AR253" s="40"/>
      <c r="AS253" s="1"/>
      <c r="AT253" s="1"/>
      <c r="AU253" s="40"/>
      <c r="AV253" s="40"/>
      <c r="AW253" s="40"/>
      <c r="AX253" s="40"/>
      <c r="AY253" s="40"/>
      <c r="AZ253" s="40"/>
      <c r="BA253" s="40"/>
      <c r="BB253" s="40"/>
      <c r="BC253" s="40"/>
      <c r="BD253" s="40"/>
      <c r="BE253" s="40"/>
    </row>
    <row r="254" spans="1:57" x14ac:dyDescent="0.2">
      <c r="A254" s="33"/>
      <c r="B254" s="33"/>
      <c r="C254" s="34"/>
      <c r="D254" s="34"/>
      <c r="E254" s="35"/>
      <c r="F254" s="36"/>
      <c r="G254" s="37"/>
      <c r="H254" s="38"/>
      <c r="I254" s="39"/>
      <c r="J254" s="40"/>
      <c r="K254" s="39"/>
      <c r="L254" s="39"/>
      <c r="M254" s="41"/>
      <c r="N254" s="42"/>
      <c r="O254" s="42"/>
      <c r="P254" s="42"/>
      <c r="Q254" s="42"/>
      <c r="R254" s="40"/>
      <c r="S254" s="40"/>
      <c r="T254" s="40"/>
      <c r="U254" s="40"/>
      <c r="V254" s="40"/>
      <c r="W254" s="40"/>
      <c r="X254" s="44"/>
      <c r="Y254" s="44"/>
      <c r="Z254" s="44"/>
      <c r="AA254" s="44"/>
      <c r="AB254" s="44"/>
      <c r="AC254" s="44"/>
      <c r="AD254" s="44"/>
      <c r="AE254" s="1"/>
      <c r="AF254" s="1"/>
      <c r="AG254" s="1"/>
      <c r="AH254" s="44"/>
      <c r="AI254" s="1"/>
      <c r="AJ254" s="44"/>
      <c r="AK254" s="1"/>
      <c r="AL254" s="40"/>
      <c r="AM254" s="40"/>
      <c r="AN254" s="40"/>
      <c r="AO254" s="40"/>
      <c r="AP254" s="40"/>
      <c r="AQ254" s="40"/>
      <c r="AR254" s="40"/>
      <c r="AS254" s="1"/>
      <c r="AT254" s="1"/>
      <c r="AU254" s="40"/>
      <c r="AV254" s="40"/>
      <c r="AW254" s="40"/>
      <c r="AX254" s="40"/>
      <c r="AY254" s="40"/>
      <c r="AZ254" s="40"/>
      <c r="BA254" s="40"/>
      <c r="BB254" s="40"/>
      <c r="BC254" s="40"/>
      <c r="BD254" s="40"/>
      <c r="BE254" s="40"/>
    </row>
    <row r="255" spans="1:57" x14ac:dyDescent="0.2">
      <c r="A255" s="33"/>
      <c r="B255" s="33"/>
      <c r="C255" s="34"/>
      <c r="D255" s="34"/>
      <c r="E255" s="35"/>
      <c r="F255" s="36"/>
      <c r="G255" s="37"/>
      <c r="H255" s="38"/>
      <c r="I255" s="39"/>
      <c r="J255" s="40"/>
      <c r="K255" s="39"/>
      <c r="L255" s="39"/>
      <c r="M255" s="41"/>
      <c r="N255" s="42"/>
      <c r="O255" s="42"/>
      <c r="P255" s="42"/>
      <c r="Q255" s="42"/>
      <c r="R255" s="40"/>
      <c r="S255" s="40"/>
      <c r="T255" s="40"/>
      <c r="U255" s="40"/>
      <c r="V255" s="40"/>
      <c r="W255" s="40"/>
      <c r="X255" s="44"/>
      <c r="Y255" s="44"/>
      <c r="Z255" s="44"/>
      <c r="AA255" s="44"/>
      <c r="AB255" s="44"/>
      <c r="AC255" s="44"/>
      <c r="AD255" s="44"/>
      <c r="AE255" s="1"/>
      <c r="AF255" s="1"/>
      <c r="AG255" s="1"/>
      <c r="AH255" s="44"/>
      <c r="AI255" s="1"/>
      <c r="AJ255" s="44"/>
      <c r="AK255" s="1"/>
      <c r="AL255" s="40"/>
      <c r="AM255" s="40"/>
      <c r="AN255" s="40"/>
      <c r="AO255" s="40"/>
      <c r="AP255" s="40"/>
      <c r="AQ255" s="40"/>
      <c r="AR255" s="40"/>
      <c r="AS255" s="1"/>
      <c r="AT255" s="1"/>
      <c r="AU255" s="40"/>
      <c r="AV255" s="40"/>
      <c r="AW255" s="40"/>
      <c r="AX255" s="40"/>
      <c r="AY255" s="40"/>
      <c r="AZ255" s="40"/>
      <c r="BA255" s="40"/>
      <c r="BB255" s="40"/>
      <c r="BC255" s="40"/>
      <c r="BD255" s="40"/>
      <c r="BE255" s="40"/>
    </row>
    <row r="256" spans="1:57" x14ac:dyDescent="0.2">
      <c r="A256" s="33"/>
      <c r="B256" s="33"/>
      <c r="C256" s="34"/>
      <c r="D256" s="34"/>
      <c r="E256" s="35"/>
      <c r="F256" s="36"/>
      <c r="G256" s="37"/>
      <c r="H256" s="38"/>
      <c r="I256" s="39"/>
      <c r="J256" s="40"/>
      <c r="K256" s="39"/>
      <c r="L256" s="39"/>
      <c r="M256" s="41"/>
      <c r="N256" s="42"/>
      <c r="O256" s="42"/>
      <c r="P256" s="42"/>
      <c r="Q256" s="42"/>
      <c r="R256" s="40"/>
      <c r="S256" s="40"/>
      <c r="T256" s="40"/>
      <c r="U256" s="40"/>
      <c r="V256" s="40"/>
      <c r="W256" s="40"/>
      <c r="X256" s="44"/>
      <c r="Y256" s="44"/>
      <c r="Z256" s="44"/>
      <c r="AA256" s="44"/>
      <c r="AB256" s="44"/>
      <c r="AC256" s="44"/>
      <c r="AD256" s="44"/>
      <c r="AE256" s="1"/>
      <c r="AF256" s="1"/>
      <c r="AG256" s="1"/>
      <c r="AH256" s="44"/>
      <c r="AI256" s="1"/>
      <c r="AJ256" s="44"/>
      <c r="AK256" s="1"/>
      <c r="AL256" s="40"/>
      <c r="AM256" s="40"/>
      <c r="AN256" s="40"/>
      <c r="AO256" s="40"/>
      <c r="AP256" s="40"/>
      <c r="AQ256" s="40"/>
      <c r="AR256" s="40"/>
      <c r="AS256" s="1"/>
      <c r="AT256" s="1"/>
      <c r="AU256" s="40"/>
      <c r="AV256" s="40"/>
      <c r="AW256" s="40"/>
      <c r="AX256" s="40"/>
      <c r="AY256" s="40"/>
      <c r="AZ256" s="40"/>
      <c r="BA256" s="40"/>
      <c r="BB256" s="40"/>
      <c r="BC256" s="40"/>
      <c r="BD256" s="40"/>
      <c r="BE256" s="40"/>
    </row>
    <row r="257" spans="1:57" x14ac:dyDescent="0.2">
      <c r="A257" s="33"/>
      <c r="B257" s="33"/>
      <c r="C257" s="34"/>
      <c r="D257" s="34"/>
      <c r="E257" s="35"/>
      <c r="F257" s="36"/>
      <c r="G257" s="37"/>
      <c r="H257" s="38"/>
      <c r="I257" s="39"/>
      <c r="J257" s="40"/>
      <c r="K257" s="39"/>
      <c r="L257" s="39"/>
      <c r="M257" s="41"/>
      <c r="N257" s="42"/>
      <c r="O257" s="42"/>
      <c r="P257" s="42"/>
      <c r="Q257" s="42"/>
      <c r="R257" s="40"/>
      <c r="S257" s="40"/>
      <c r="T257" s="40"/>
      <c r="U257" s="40"/>
      <c r="V257" s="40"/>
      <c r="W257" s="40"/>
      <c r="X257" s="44"/>
      <c r="Y257" s="44"/>
      <c r="Z257" s="44"/>
      <c r="AA257" s="44"/>
      <c r="AB257" s="44"/>
      <c r="AC257" s="44"/>
      <c r="AD257" s="44"/>
      <c r="AE257" s="1"/>
      <c r="AF257" s="1"/>
      <c r="AG257" s="1"/>
      <c r="AH257" s="44"/>
      <c r="AI257" s="1"/>
      <c r="AJ257" s="44"/>
      <c r="AK257" s="1"/>
      <c r="AL257" s="40"/>
      <c r="AM257" s="40"/>
      <c r="AN257" s="40"/>
      <c r="AO257" s="40"/>
      <c r="AP257" s="40"/>
      <c r="AQ257" s="40"/>
      <c r="AR257" s="40"/>
      <c r="AS257" s="1"/>
      <c r="AT257" s="1"/>
      <c r="AU257" s="40"/>
      <c r="AV257" s="40"/>
      <c r="AW257" s="40"/>
      <c r="AX257" s="40"/>
      <c r="AY257" s="40"/>
      <c r="AZ257" s="40"/>
      <c r="BA257" s="40"/>
      <c r="BB257" s="40"/>
      <c r="BC257" s="40"/>
      <c r="BD257" s="40"/>
      <c r="BE257" s="40"/>
    </row>
    <row r="258" spans="1:57" x14ac:dyDescent="0.2">
      <c r="A258" s="33"/>
      <c r="B258" s="33"/>
      <c r="C258" s="34"/>
      <c r="D258" s="34"/>
      <c r="E258" s="35"/>
      <c r="F258" s="36"/>
      <c r="G258" s="37"/>
      <c r="H258" s="38"/>
      <c r="I258" s="39"/>
      <c r="J258" s="40"/>
      <c r="K258" s="39"/>
      <c r="L258" s="39"/>
      <c r="M258" s="41"/>
      <c r="N258" s="42"/>
      <c r="O258" s="42"/>
      <c r="P258" s="42"/>
      <c r="Q258" s="42"/>
      <c r="R258" s="40"/>
      <c r="S258" s="40"/>
      <c r="T258" s="40"/>
      <c r="U258" s="40"/>
      <c r="V258" s="40"/>
      <c r="W258" s="40"/>
      <c r="X258" s="44"/>
      <c r="Y258" s="44"/>
      <c r="Z258" s="44"/>
      <c r="AA258" s="44"/>
      <c r="AB258" s="44"/>
      <c r="AC258" s="44"/>
      <c r="AD258" s="44"/>
      <c r="AE258" s="1"/>
      <c r="AF258" s="1"/>
      <c r="AG258" s="1"/>
      <c r="AH258" s="44"/>
      <c r="AI258" s="1"/>
      <c r="AJ258" s="44"/>
      <c r="AK258" s="1"/>
      <c r="AL258" s="40"/>
      <c r="AM258" s="40"/>
      <c r="AN258" s="40"/>
      <c r="AO258" s="40"/>
      <c r="AP258" s="40"/>
      <c r="AQ258" s="40"/>
      <c r="AR258" s="40"/>
      <c r="AS258" s="1"/>
      <c r="AT258" s="1"/>
      <c r="AU258" s="40"/>
      <c r="AV258" s="40"/>
      <c r="AW258" s="40"/>
      <c r="AX258" s="40"/>
      <c r="AY258" s="40"/>
      <c r="AZ258" s="40"/>
      <c r="BA258" s="40"/>
      <c r="BB258" s="40"/>
      <c r="BC258" s="40"/>
      <c r="BD258" s="40"/>
      <c r="BE258" s="40"/>
    </row>
    <row r="259" spans="1:57" x14ac:dyDescent="0.2">
      <c r="A259" s="33"/>
      <c r="B259" s="33"/>
      <c r="C259" s="34"/>
      <c r="D259" s="34"/>
      <c r="E259" s="35"/>
      <c r="F259" s="36"/>
      <c r="G259" s="37"/>
      <c r="H259" s="38"/>
      <c r="I259" s="39"/>
      <c r="J259" s="40"/>
      <c r="K259" s="39"/>
      <c r="L259" s="39"/>
      <c r="M259" s="41"/>
      <c r="N259" s="42"/>
      <c r="O259" s="42"/>
      <c r="P259" s="42"/>
      <c r="Q259" s="42"/>
      <c r="R259" s="40"/>
      <c r="S259" s="40"/>
      <c r="T259" s="40"/>
      <c r="U259" s="40"/>
      <c r="V259" s="40"/>
      <c r="W259" s="40"/>
      <c r="X259" s="44"/>
      <c r="Y259" s="44"/>
      <c r="Z259" s="44"/>
      <c r="AA259" s="44"/>
      <c r="AB259" s="44"/>
      <c r="AC259" s="44"/>
      <c r="AD259" s="44"/>
      <c r="AE259" s="1"/>
      <c r="AF259" s="1"/>
      <c r="AG259" s="1"/>
      <c r="AH259" s="44"/>
      <c r="AI259" s="1"/>
      <c r="AJ259" s="44"/>
      <c r="AK259" s="1"/>
      <c r="AL259" s="40"/>
      <c r="AM259" s="40"/>
      <c r="AN259" s="40"/>
      <c r="AO259" s="40"/>
      <c r="AP259" s="40"/>
      <c r="AQ259" s="40"/>
      <c r="AR259" s="40"/>
      <c r="AS259" s="1"/>
      <c r="AT259" s="1"/>
      <c r="AU259" s="40"/>
      <c r="AV259" s="40"/>
      <c r="AW259" s="40"/>
      <c r="AX259" s="40"/>
      <c r="AY259" s="40"/>
      <c r="AZ259" s="40"/>
      <c r="BA259" s="40"/>
      <c r="BB259" s="40"/>
      <c r="BC259" s="40"/>
      <c r="BD259" s="40"/>
      <c r="BE259" s="40"/>
    </row>
    <row r="260" spans="1:57" x14ac:dyDescent="0.2">
      <c r="A260" s="33"/>
      <c r="B260" s="33"/>
      <c r="C260" s="34"/>
      <c r="D260" s="34"/>
      <c r="E260" s="35"/>
      <c r="F260" s="36"/>
      <c r="G260" s="37"/>
      <c r="H260" s="38"/>
      <c r="I260" s="39"/>
      <c r="J260" s="40"/>
      <c r="K260" s="39"/>
      <c r="L260" s="39"/>
      <c r="M260" s="41"/>
      <c r="N260" s="42"/>
      <c r="O260" s="42"/>
      <c r="P260" s="42"/>
      <c r="Q260" s="42"/>
      <c r="R260" s="40"/>
      <c r="S260" s="40"/>
      <c r="T260" s="40"/>
      <c r="U260" s="40"/>
      <c r="V260" s="40"/>
      <c r="W260" s="40"/>
      <c r="X260" s="44"/>
      <c r="Y260" s="44"/>
      <c r="Z260" s="44"/>
      <c r="AA260" s="44"/>
      <c r="AB260" s="44"/>
      <c r="AC260" s="44"/>
      <c r="AD260" s="44"/>
      <c r="AE260" s="1"/>
      <c r="AF260" s="1"/>
      <c r="AG260" s="1"/>
      <c r="AH260" s="44"/>
      <c r="AI260" s="1"/>
      <c r="AJ260" s="44"/>
      <c r="AK260" s="1"/>
      <c r="AL260" s="40"/>
      <c r="AM260" s="40"/>
      <c r="AN260" s="40"/>
      <c r="AO260" s="40"/>
      <c r="AP260" s="40"/>
      <c r="AQ260" s="40"/>
      <c r="AR260" s="40"/>
      <c r="AS260" s="1"/>
      <c r="AT260" s="1"/>
      <c r="AU260" s="40"/>
      <c r="AV260" s="40"/>
      <c r="AW260" s="40"/>
      <c r="AX260" s="40"/>
      <c r="AY260" s="40"/>
      <c r="AZ260" s="40"/>
      <c r="BA260" s="40"/>
      <c r="BB260" s="40"/>
      <c r="BC260" s="40"/>
      <c r="BD260" s="40"/>
      <c r="BE260" s="40"/>
    </row>
    <row r="261" spans="1:57" x14ac:dyDescent="0.2">
      <c r="A261" s="33"/>
      <c r="B261" s="33"/>
      <c r="C261" s="34"/>
      <c r="D261" s="34"/>
      <c r="E261" s="35"/>
      <c r="F261" s="36"/>
      <c r="G261" s="37"/>
      <c r="H261" s="38"/>
      <c r="I261" s="39"/>
      <c r="J261" s="40"/>
      <c r="K261" s="39"/>
      <c r="L261" s="39"/>
      <c r="M261" s="41"/>
      <c r="N261" s="42"/>
      <c r="O261" s="42"/>
      <c r="P261" s="42"/>
      <c r="Q261" s="42"/>
      <c r="R261" s="40"/>
      <c r="S261" s="40"/>
      <c r="T261" s="40"/>
      <c r="U261" s="40"/>
      <c r="V261" s="40"/>
      <c r="W261" s="40"/>
      <c r="X261" s="44"/>
      <c r="Y261" s="44"/>
      <c r="Z261" s="44"/>
      <c r="AA261" s="44"/>
      <c r="AB261" s="44"/>
      <c r="AC261" s="44"/>
      <c r="AD261" s="44"/>
      <c r="AE261" s="1"/>
      <c r="AF261" s="1"/>
      <c r="AG261" s="1"/>
      <c r="AH261" s="44"/>
      <c r="AI261" s="1"/>
      <c r="AJ261" s="44"/>
      <c r="AK261" s="1"/>
      <c r="AL261" s="40"/>
      <c r="AM261" s="40"/>
      <c r="AN261" s="40"/>
      <c r="AO261" s="40"/>
      <c r="AP261" s="40"/>
      <c r="AQ261" s="40"/>
      <c r="AR261" s="40"/>
      <c r="AS261" s="1"/>
      <c r="AT261" s="1"/>
      <c r="AU261" s="40"/>
      <c r="AV261" s="40"/>
      <c r="AW261" s="40"/>
      <c r="AX261" s="40"/>
      <c r="AY261" s="40"/>
      <c r="AZ261" s="40"/>
      <c r="BA261" s="40"/>
      <c r="BB261" s="40"/>
      <c r="BC261" s="40"/>
      <c r="BD261" s="40"/>
      <c r="BE261" s="40"/>
    </row>
    <row r="262" spans="1:57" x14ac:dyDescent="0.2">
      <c r="A262" s="33"/>
      <c r="B262" s="33"/>
      <c r="C262" s="34"/>
      <c r="D262" s="34"/>
      <c r="E262" s="35"/>
      <c r="F262" s="36"/>
      <c r="G262" s="37"/>
      <c r="H262" s="38"/>
      <c r="I262" s="39"/>
      <c r="J262" s="40"/>
      <c r="K262" s="39"/>
      <c r="L262" s="39"/>
      <c r="M262" s="41"/>
      <c r="N262" s="42"/>
      <c r="O262" s="42"/>
      <c r="P262" s="42"/>
      <c r="Q262" s="42"/>
      <c r="R262" s="40"/>
      <c r="S262" s="40"/>
      <c r="T262" s="40"/>
      <c r="U262" s="40"/>
      <c r="V262" s="40"/>
      <c r="W262" s="40"/>
      <c r="X262" s="44"/>
      <c r="Y262" s="44"/>
      <c r="Z262" s="44"/>
      <c r="AA262" s="44"/>
      <c r="AB262" s="44"/>
      <c r="AC262" s="44"/>
      <c r="AD262" s="44"/>
      <c r="AE262" s="1"/>
      <c r="AF262" s="1"/>
      <c r="AG262" s="1"/>
      <c r="AH262" s="44"/>
      <c r="AI262" s="1"/>
      <c r="AJ262" s="44"/>
      <c r="AK262" s="1"/>
      <c r="AL262" s="40"/>
      <c r="AM262" s="40"/>
      <c r="AN262" s="40"/>
      <c r="AO262" s="40"/>
      <c r="AP262" s="40"/>
      <c r="AQ262" s="40"/>
      <c r="AR262" s="40"/>
      <c r="AS262" s="1"/>
      <c r="AT262" s="1"/>
      <c r="AU262" s="40"/>
      <c r="AV262" s="40"/>
      <c r="AW262" s="40"/>
      <c r="AX262" s="40"/>
      <c r="AY262" s="40"/>
      <c r="AZ262" s="40"/>
      <c r="BA262" s="40"/>
      <c r="BB262" s="40"/>
      <c r="BC262" s="40"/>
      <c r="BD262" s="40"/>
      <c r="BE262" s="40"/>
    </row>
    <row r="263" spans="1:57" x14ac:dyDescent="0.2">
      <c r="A263" s="33"/>
      <c r="B263" s="33"/>
      <c r="C263" s="34"/>
      <c r="D263" s="34"/>
      <c r="E263" s="35"/>
      <c r="F263" s="36"/>
      <c r="G263" s="37"/>
      <c r="H263" s="38"/>
      <c r="I263" s="39"/>
      <c r="J263" s="40"/>
      <c r="K263" s="39"/>
      <c r="L263" s="39"/>
      <c r="M263" s="41"/>
      <c r="N263" s="42"/>
      <c r="O263" s="42"/>
      <c r="P263" s="42"/>
      <c r="Q263" s="42"/>
      <c r="R263" s="40"/>
      <c r="S263" s="40"/>
      <c r="T263" s="40"/>
      <c r="U263" s="40"/>
      <c r="V263" s="40"/>
      <c r="W263" s="40"/>
      <c r="X263" s="44"/>
      <c r="Y263" s="44"/>
      <c r="Z263" s="44"/>
      <c r="AA263" s="44"/>
      <c r="AB263" s="44"/>
      <c r="AC263" s="44"/>
      <c r="AD263" s="44"/>
      <c r="AE263" s="1"/>
      <c r="AF263" s="1"/>
      <c r="AG263" s="1"/>
      <c r="AH263" s="44"/>
      <c r="AI263" s="1"/>
      <c r="AJ263" s="44"/>
      <c r="AK263" s="1"/>
      <c r="AL263" s="40"/>
      <c r="AM263" s="40"/>
      <c r="AN263" s="40"/>
      <c r="AO263" s="40"/>
      <c r="AP263" s="40"/>
      <c r="AQ263" s="40"/>
      <c r="AR263" s="40"/>
      <c r="AS263" s="1"/>
      <c r="AT263" s="1"/>
      <c r="AU263" s="40"/>
      <c r="AV263" s="40"/>
      <c r="AW263" s="40"/>
      <c r="AX263" s="40"/>
      <c r="AY263" s="40"/>
      <c r="AZ263" s="40"/>
      <c r="BA263" s="40"/>
      <c r="BB263" s="40"/>
      <c r="BC263" s="40"/>
      <c r="BD263" s="40"/>
      <c r="BE263" s="40"/>
    </row>
    <row r="264" spans="1:57" x14ac:dyDescent="0.2">
      <c r="A264" s="33"/>
      <c r="B264" s="33"/>
      <c r="C264" s="34"/>
      <c r="D264" s="34"/>
      <c r="E264" s="35"/>
      <c r="F264" s="36"/>
      <c r="G264" s="37"/>
      <c r="H264" s="38"/>
      <c r="I264" s="39"/>
      <c r="J264" s="40"/>
      <c r="K264" s="39"/>
      <c r="L264" s="39"/>
      <c r="M264" s="41"/>
      <c r="N264" s="42"/>
      <c r="O264" s="42"/>
      <c r="P264" s="42"/>
      <c r="Q264" s="42"/>
      <c r="R264" s="40"/>
      <c r="S264" s="40"/>
      <c r="T264" s="40"/>
      <c r="U264" s="40"/>
      <c r="V264" s="40"/>
      <c r="W264" s="40"/>
      <c r="X264" s="44"/>
      <c r="Y264" s="44"/>
      <c r="Z264" s="44"/>
      <c r="AA264" s="44"/>
      <c r="AB264" s="44"/>
      <c r="AC264" s="44"/>
      <c r="AD264" s="44"/>
      <c r="AE264" s="1"/>
      <c r="AF264" s="1"/>
      <c r="AG264" s="1"/>
      <c r="AH264" s="44"/>
      <c r="AI264" s="1"/>
      <c r="AJ264" s="44"/>
      <c r="AK264" s="1"/>
      <c r="AL264" s="40"/>
      <c r="AM264" s="40"/>
      <c r="AN264" s="40"/>
      <c r="AO264" s="40"/>
      <c r="AP264" s="40"/>
      <c r="AQ264" s="40"/>
      <c r="AR264" s="40"/>
      <c r="AS264" s="1"/>
      <c r="AT264" s="1"/>
      <c r="AU264" s="40"/>
      <c r="AV264" s="40"/>
      <c r="AW264" s="40"/>
      <c r="AX264" s="40"/>
      <c r="AY264" s="40"/>
      <c r="AZ264" s="40"/>
      <c r="BA264" s="40"/>
      <c r="BB264" s="40"/>
      <c r="BC264" s="40"/>
      <c r="BD264" s="40"/>
      <c r="BE264" s="40"/>
    </row>
    <row r="265" spans="1:57" x14ac:dyDescent="0.2">
      <c r="A265" s="33"/>
      <c r="B265" s="33"/>
      <c r="C265" s="34"/>
      <c r="D265" s="34"/>
      <c r="E265" s="35"/>
      <c r="F265" s="36"/>
      <c r="G265" s="37"/>
      <c r="H265" s="38"/>
      <c r="I265" s="39"/>
      <c r="J265" s="40"/>
      <c r="K265" s="39"/>
      <c r="L265" s="39"/>
      <c r="M265" s="41"/>
      <c r="N265" s="42"/>
      <c r="O265" s="42"/>
      <c r="P265" s="42"/>
      <c r="Q265" s="42"/>
      <c r="R265" s="40"/>
      <c r="S265" s="40"/>
      <c r="T265" s="40"/>
      <c r="U265" s="40"/>
      <c r="V265" s="40"/>
      <c r="W265" s="40"/>
      <c r="X265" s="44"/>
      <c r="Y265" s="44"/>
      <c r="Z265" s="44"/>
      <c r="AA265" s="44"/>
      <c r="AB265" s="44"/>
      <c r="AC265" s="44"/>
      <c r="AD265" s="44"/>
      <c r="AE265" s="1"/>
      <c r="AF265" s="1"/>
      <c r="AG265" s="1"/>
      <c r="AH265" s="44"/>
      <c r="AI265" s="1"/>
      <c r="AJ265" s="44"/>
      <c r="AK265" s="1"/>
      <c r="AL265" s="40"/>
      <c r="AM265" s="40"/>
      <c r="AN265" s="40"/>
      <c r="AO265" s="40"/>
      <c r="AP265" s="40"/>
      <c r="AQ265" s="40"/>
      <c r="AR265" s="40"/>
      <c r="AS265" s="1"/>
      <c r="AT265" s="1"/>
      <c r="AU265" s="40"/>
      <c r="AV265" s="40"/>
      <c r="AW265" s="40"/>
      <c r="AX265" s="40"/>
      <c r="AY265" s="40"/>
      <c r="AZ265" s="40"/>
      <c r="BA265" s="40"/>
      <c r="BB265" s="40"/>
      <c r="BC265" s="40"/>
      <c r="BD265" s="40"/>
      <c r="BE265" s="40"/>
    </row>
    <row r="266" spans="1:57" x14ac:dyDescent="0.2">
      <c r="A266" s="33"/>
      <c r="B266" s="33"/>
      <c r="C266" s="34"/>
      <c r="D266" s="34"/>
      <c r="E266" s="35"/>
      <c r="F266" s="36"/>
      <c r="G266" s="37"/>
      <c r="H266" s="38"/>
      <c r="I266" s="39"/>
      <c r="J266" s="40"/>
      <c r="K266" s="39"/>
      <c r="L266" s="39"/>
      <c r="M266" s="41"/>
      <c r="N266" s="42"/>
      <c r="O266" s="42"/>
      <c r="P266" s="42"/>
      <c r="Q266" s="42"/>
      <c r="R266" s="40"/>
      <c r="S266" s="40"/>
      <c r="T266" s="40"/>
      <c r="U266" s="40"/>
      <c r="V266" s="40"/>
      <c r="W266" s="40"/>
      <c r="X266" s="44"/>
      <c r="Y266" s="44"/>
      <c r="Z266" s="44"/>
      <c r="AA266" s="44"/>
      <c r="AB266" s="44"/>
      <c r="AC266" s="44"/>
      <c r="AD266" s="44"/>
      <c r="AE266" s="1"/>
      <c r="AF266" s="1"/>
      <c r="AG266" s="1"/>
      <c r="AH266" s="44"/>
      <c r="AI266" s="1"/>
      <c r="AJ266" s="44"/>
      <c r="AK266" s="1"/>
      <c r="AL266" s="40"/>
      <c r="AM266" s="40"/>
      <c r="AN266" s="40"/>
      <c r="AO266" s="40"/>
      <c r="AP266" s="40"/>
      <c r="AQ266" s="40"/>
      <c r="AR266" s="40"/>
      <c r="AS266" s="1"/>
      <c r="AT266" s="1"/>
      <c r="AU266" s="40"/>
      <c r="AV266" s="40"/>
      <c r="AW266" s="40"/>
      <c r="AX266" s="40"/>
      <c r="AY266" s="40"/>
      <c r="AZ266" s="40"/>
      <c r="BA266" s="40"/>
      <c r="BB266" s="40"/>
      <c r="BC266" s="40"/>
      <c r="BD266" s="40"/>
      <c r="BE266" s="40"/>
    </row>
    <row r="267" spans="1:57" x14ac:dyDescent="0.2">
      <c r="A267" s="33"/>
      <c r="B267" s="33"/>
      <c r="C267" s="34"/>
      <c r="D267" s="34"/>
      <c r="E267" s="35"/>
      <c r="F267" s="36"/>
      <c r="G267" s="37"/>
      <c r="H267" s="38"/>
      <c r="I267" s="39"/>
      <c r="J267" s="40"/>
      <c r="K267" s="39"/>
      <c r="L267" s="39"/>
      <c r="M267" s="41"/>
      <c r="N267" s="42"/>
      <c r="O267" s="42"/>
      <c r="P267" s="42"/>
      <c r="Q267" s="42"/>
      <c r="R267" s="40"/>
      <c r="S267" s="40"/>
      <c r="T267" s="40"/>
      <c r="U267" s="40"/>
      <c r="V267" s="40"/>
      <c r="W267" s="40"/>
      <c r="X267" s="44"/>
      <c r="Y267" s="44"/>
      <c r="Z267" s="44"/>
      <c r="AA267" s="44"/>
      <c r="AB267" s="44"/>
      <c r="AC267" s="44"/>
      <c r="AD267" s="44"/>
      <c r="AE267" s="1"/>
      <c r="AF267" s="1"/>
      <c r="AG267" s="1"/>
      <c r="AH267" s="44"/>
      <c r="AI267" s="1"/>
      <c r="AJ267" s="44"/>
      <c r="AK267" s="1"/>
      <c r="AL267" s="40"/>
      <c r="AM267" s="40"/>
      <c r="AN267" s="40"/>
      <c r="AO267" s="40"/>
      <c r="AP267" s="40"/>
      <c r="AQ267" s="40"/>
      <c r="AR267" s="40"/>
      <c r="AS267" s="1"/>
      <c r="AT267" s="1"/>
      <c r="AU267" s="40"/>
      <c r="AV267" s="40"/>
      <c r="AW267" s="40"/>
      <c r="AX267" s="40"/>
      <c r="AY267" s="40"/>
      <c r="AZ267" s="40"/>
      <c r="BA267" s="40"/>
      <c r="BB267" s="40"/>
      <c r="BC267" s="40"/>
      <c r="BD267" s="40"/>
      <c r="BE267" s="40"/>
    </row>
    <row r="268" spans="1:57" x14ac:dyDescent="0.2">
      <c r="A268" s="33"/>
      <c r="B268" s="33"/>
      <c r="C268" s="34"/>
      <c r="D268" s="34"/>
      <c r="E268" s="35"/>
      <c r="F268" s="36"/>
      <c r="G268" s="37"/>
      <c r="H268" s="38"/>
      <c r="I268" s="39"/>
      <c r="J268" s="40"/>
      <c r="K268" s="39"/>
      <c r="L268" s="39"/>
      <c r="M268" s="41"/>
      <c r="N268" s="42"/>
      <c r="O268" s="42"/>
      <c r="P268" s="42"/>
      <c r="Q268" s="42"/>
      <c r="R268" s="40"/>
      <c r="S268" s="40"/>
      <c r="T268" s="40"/>
      <c r="U268" s="40"/>
      <c r="V268" s="40"/>
      <c r="W268" s="40"/>
      <c r="X268" s="44"/>
      <c r="Y268" s="44"/>
      <c r="Z268" s="44"/>
      <c r="AA268" s="44"/>
      <c r="AB268" s="44"/>
      <c r="AC268" s="44"/>
      <c r="AD268" s="44"/>
      <c r="AE268" s="1"/>
      <c r="AF268" s="1"/>
      <c r="AG268" s="1"/>
      <c r="AH268" s="44"/>
      <c r="AI268" s="1"/>
      <c r="AJ268" s="44"/>
      <c r="AK268" s="1"/>
      <c r="AL268" s="40"/>
      <c r="AM268" s="40"/>
      <c r="AN268" s="40"/>
      <c r="AO268" s="40"/>
      <c r="AP268" s="40"/>
      <c r="AQ268" s="40"/>
      <c r="AR268" s="40"/>
      <c r="AS268" s="1"/>
      <c r="AT268" s="1"/>
      <c r="AU268" s="40"/>
      <c r="AV268" s="40"/>
      <c r="AW268" s="40"/>
      <c r="AX268" s="40"/>
      <c r="AY268" s="40"/>
      <c r="AZ268" s="40"/>
      <c r="BA268" s="40"/>
      <c r="BB268" s="40"/>
      <c r="BC268" s="40"/>
      <c r="BD268" s="40"/>
      <c r="BE268" s="40"/>
    </row>
    <row r="269" spans="1:57" x14ac:dyDescent="0.2">
      <c r="A269" s="33"/>
      <c r="B269" s="33"/>
      <c r="C269" s="34"/>
      <c r="D269" s="34"/>
      <c r="E269" s="35"/>
      <c r="F269" s="36"/>
      <c r="G269" s="37"/>
      <c r="H269" s="38"/>
      <c r="I269" s="39"/>
      <c r="J269" s="40"/>
      <c r="K269" s="39"/>
      <c r="L269" s="39"/>
      <c r="M269" s="41"/>
      <c r="N269" s="42"/>
      <c r="O269" s="42"/>
      <c r="P269" s="42"/>
      <c r="Q269" s="42"/>
      <c r="R269" s="40"/>
      <c r="S269" s="40"/>
      <c r="T269" s="40"/>
      <c r="U269" s="40"/>
      <c r="V269" s="40"/>
      <c r="W269" s="40"/>
      <c r="X269" s="44"/>
      <c r="Y269" s="44"/>
      <c r="Z269" s="44"/>
      <c r="AA269" s="44"/>
      <c r="AB269" s="44"/>
      <c r="AC269" s="44"/>
      <c r="AD269" s="44"/>
      <c r="AE269" s="1"/>
      <c r="AF269" s="1"/>
      <c r="AG269" s="1"/>
      <c r="AH269" s="44"/>
      <c r="AI269" s="1"/>
      <c r="AJ269" s="44"/>
      <c r="AK269" s="1"/>
      <c r="AL269" s="40"/>
      <c r="AM269" s="40"/>
      <c r="AN269" s="40"/>
      <c r="AO269" s="40"/>
      <c r="AP269" s="40"/>
      <c r="AQ269" s="40"/>
      <c r="AR269" s="40"/>
      <c r="AS269" s="1"/>
      <c r="AT269" s="1"/>
      <c r="AU269" s="40"/>
      <c r="AV269" s="40"/>
      <c r="AW269" s="40"/>
      <c r="AX269" s="40"/>
      <c r="AY269" s="40"/>
      <c r="AZ269" s="40"/>
      <c r="BA269" s="40"/>
      <c r="BB269" s="40"/>
      <c r="BC269" s="40"/>
      <c r="BD269" s="40"/>
      <c r="BE269" s="40"/>
    </row>
    <row r="270" spans="1:57" x14ac:dyDescent="0.2">
      <c r="A270" s="33"/>
      <c r="B270" s="33"/>
      <c r="C270" s="34"/>
      <c r="D270" s="34"/>
      <c r="E270" s="35"/>
      <c r="F270" s="36"/>
      <c r="G270" s="37"/>
      <c r="H270" s="38"/>
      <c r="I270" s="39"/>
      <c r="J270" s="40"/>
      <c r="K270" s="39"/>
      <c r="L270" s="39"/>
      <c r="M270" s="41"/>
      <c r="N270" s="42"/>
      <c r="O270" s="42"/>
      <c r="P270" s="42"/>
      <c r="Q270" s="42"/>
      <c r="R270" s="40"/>
      <c r="S270" s="40"/>
      <c r="T270" s="40"/>
      <c r="U270" s="40"/>
      <c r="V270" s="40"/>
      <c r="W270" s="40"/>
      <c r="X270" s="44"/>
      <c r="Y270" s="44"/>
      <c r="Z270" s="44"/>
      <c r="AA270" s="44"/>
      <c r="AB270" s="44"/>
      <c r="AC270" s="44"/>
      <c r="AD270" s="44"/>
      <c r="AE270" s="1"/>
      <c r="AF270" s="1"/>
      <c r="AG270" s="1"/>
      <c r="AH270" s="44"/>
      <c r="AI270" s="1"/>
      <c r="AJ270" s="44"/>
      <c r="AK270" s="1"/>
      <c r="AL270" s="40"/>
      <c r="AM270" s="40"/>
      <c r="AN270" s="40"/>
      <c r="AO270" s="40"/>
      <c r="AP270" s="40"/>
      <c r="AQ270" s="40"/>
      <c r="AR270" s="40"/>
      <c r="AS270" s="1"/>
      <c r="AT270" s="1"/>
      <c r="AU270" s="40"/>
      <c r="AV270" s="40"/>
      <c r="AW270" s="40"/>
      <c r="AX270" s="40"/>
      <c r="AY270" s="40"/>
      <c r="AZ270" s="40"/>
      <c r="BA270" s="40"/>
      <c r="BB270" s="40"/>
      <c r="BC270" s="40"/>
      <c r="BD270" s="40"/>
      <c r="BE270" s="40"/>
    </row>
    <row r="271" spans="1:57" x14ac:dyDescent="0.2">
      <c r="A271" s="33"/>
      <c r="B271" s="33"/>
      <c r="C271" s="34"/>
      <c r="D271" s="34"/>
      <c r="E271" s="35"/>
      <c r="F271" s="36"/>
      <c r="G271" s="37"/>
      <c r="H271" s="38"/>
      <c r="I271" s="39"/>
      <c r="J271" s="40"/>
      <c r="K271" s="39"/>
      <c r="L271" s="39"/>
      <c r="M271" s="41"/>
      <c r="N271" s="42"/>
      <c r="O271" s="42"/>
      <c r="P271" s="42"/>
      <c r="Q271" s="42"/>
      <c r="R271" s="40"/>
      <c r="S271" s="40"/>
      <c r="T271" s="40"/>
      <c r="U271" s="40"/>
      <c r="V271" s="40"/>
      <c r="W271" s="40"/>
      <c r="X271" s="44"/>
      <c r="Y271" s="44"/>
      <c r="Z271" s="44"/>
      <c r="AA271" s="44"/>
      <c r="AB271" s="44"/>
      <c r="AC271" s="44"/>
      <c r="AD271" s="44"/>
      <c r="AE271" s="1"/>
      <c r="AF271" s="1"/>
      <c r="AG271" s="1"/>
      <c r="AH271" s="44"/>
      <c r="AI271" s="1"/>
      <c r="AJ271" s="44"/>
      <c r="AK271" s="1"/>
      <c r="AL271" s="40"/>
      <c r="AM271" s="40"/>
      <c r="AN271" s="40"/>
      <c r="AO271" s="40"/>
      <c r="AP271" s="40"/>
      <c r="AQ271" s="40"/>
      <c r="AR271" s="40"/>
      <c r="AS271" s="1"/>
      <c r="AT271" s="1"/>
      <c r="AU271" s="40"/>
      <c r="AV271" s="40"/>
      <c r="AW271" s="40"/>
      <c r="AX271" s="40"/>
      <c r="AY271" s="40"/>
      <c r="AZ271" s="40"/>
      <c r="BA271" s="40"/>
      <c r="BB271" s="40"/>
      <c r="BC271" s="40"/>
      <c r="BD271" s="40"/>
      <c r="BE271" s="40"/>
    </row>
    <row r="272" spans="1:57" x14ac:dyDescent="0.2">
      <c r="A272" s="33"/>
      <c r="B272" s="33"/>
      <c r="C272" s="34"/>
      <c r="D272" s="34"/>
      <c r="E272" s="35"/>
      <c r="F272" s="36"/>
      <c r="G272" s="37"/>
      <c r="H272" s="38"/>
      <c r="I272" s="39"/>
      <c r="J272" s="40"/>
      <c r="K272" s="39"/>
      <c r="L272" s="39"/>
      <c r="M272" s="41"/>
      <c r="N272" s="42"/>
      <c r="O272" s="42"/>
      <c r="P272" s="42"/>
      <c r="Q272" s="42"/>
      <c r="R272" s="40"/>
      <c r="S272" s="40"/>
      <c r="T272" s="40"/>
      <c r="U272" s="40"/>
      <c r="V272" s="40"/>
      <c r="W272" s="40"/>
      <c r="X272" s="44"/>
      <c r="Y272" s="44"/>
      <c r="Z272" s="44"/>
      <c r="AA272" s="44"/>
      <c r="AB272" s="44"/>
      <c r="AC272" s="44"/>
      <c r="AD272" s="44"/>
      <c r="AE272" s="1"/>
      <c r="AF272" s="1"/>
      <c r="AG272" s="1"/>
      <c r="AH272" s="44"/>
      <c r="AI272" s="1"/>
      <c r="AJ272" s="44"/>
      <c r="AK272" s="1"/>
      <c r="AL272" s="40"/>
      <c r="AM272" s="40"/>
      <c r="AN272" s="40"/>
      <c r="AO272" s="40"/>
      <c r="AP272" s="40"/>
      <c r="AQ272" s="40"/>
      <c r="AR272" s="40"/>
      <c r="AS272" s="1"/>
      <c r="AT272" s="1"/>
      <c r="AU272" s="40"/>
      <c r="AV272" s="40"/>
      <c r="AW272" s="40"/>
      <c r="AX272" s="40"/>
      <c r="AY272" s="40"/>
      <c r="AZ272" s="40"/>
      <c r="BA272" s="40"/>
      <c r="BB272" s="40"/>
      <c r="BC272" s="40"/>
      <c r="BD272" s="40"/>
      <c r="BE272" s="40"/>
    </row>
    <row r="273" spans="1:57" x14ac:dyDescent="0.2">
      <c r="A273" s="33"/>
      <c r="B273" s="33"/>
      <c r="C273" s="34"/>
      <c r="D273" s="34"/>
      <c r="E273" s="35"/>
      <c r="F273" s="36"/>
      <c r="G273" s="37"/>
      <c r="H273" s="38"/>
      <c r="I273" s="39"/>
      <c r="J273" s="40"/>
      <c r="K273" s="39"/>
      <c r="L273" s="39"/>
      <c r="M273" s="41"/>
      <c r="N273" s="42"/>
      <c r="O273" s="42"/>
      <c r="P273" s="42"/>
      <c r="Q273" s="42"/>
      <c r="R273" s="40"/>
      <c r="S273" s="40"/>
      <c r="T273" s="40"/>
      <c r="U273" s="40"/>
      <c r="V273" s="40"/>
      <c r="W273" s="40"/>
      <c r="X273" s="44"/>
      <c r="Y273" s="44"/>
      <c r="Z273" s="44"/>
      <c r="AA273" s="44"/>
      <c r="AB273" s="44"/>
      <c r="AC273" s="44"/>
      <c r="AD273" s="44"/>
      <c r="AE273" s="1"/>
      <c r="AF273" s="1"/>
      <c r="AG273" s="1"/>
      <c r="AH273" s="44"/>
      <c r="AI273" s="1"/>
      <c r="AJ273" s="44"/>
      <c r="AK273" s="1"/>
      <c r="AL273" s="40"/>
      <c r="AM273" s="40"/>
      <c r="AN273" s="40"/>
      <c r="AO273" s="40"/>
      <c r="AP273" s="40"/>
      <c r="AQ273" s="40"/>
      <c r="AR273" s="40"/>
      <c r="AS273" s="1"/>
      <c r="AT273" s="1"/>
      <c r="AU273" s="40"/>
      <c r="AV273" s="40"/>
      <c r="AW273" s="40"/>
      <c r="AX273" s="40"/>
      <c r="AY273" s="40"/>
      <c r="AZ273" s="40"/>
      <c r="BA273" s="40"/>
      <c r="BB273" s="40"/>
      <c r="BC273" s="40"/>
      <c r="BD273" s="40"/>
      <c r="BE273" s="40"/>
    </row>
    <row r="274" spans="1:57" x14ac:dyDescent="0.2">
      <c r="A274" s="33"/>
      <c r="B274" s="33"/>
      <c r="C274" s="34"/>
      <c r="D274" s="34"/>
      <c r="E274" s="35"/>
      <c r="F274" s="36"/>
      <c r="G274" s="37"/>
      <c r="H274" s="38"/>
      <c r="I274" s="39"/>
      <c r="J274" s="40"/>
      <c r="K274" s="39"/>
      <c r="L274" s="39"/>
      <c r="M274" s="41"/>
      <c r="N274" s="42"/>
      <c r="O274" s="42"/>
      <c r="P274" s="42"/>
      <c r="Q274" s="42"/>
      <c r="R274" s="40"/>
      <c r="S274" s="40"/>
      <c r="T274" s="40"/>
      <c r="U274" s="40"/>
      <c r="V274" s="40"/>
      <c r="W274" s="40"/>
      <c r="X274" s="44"/>
      <c r="Y274" s="44"/>
      <c r="Z274" s="44"/>
      <c r="AA274" s="44"/>
      <c r="AB274" s="44"/>
      <c r="AC274" s="44"/>
      <c r="AD274" s="44"/>
      <c r="AE274" s="1"/>
      <c r="AF274" s="1"/>
      <c r="AG274" s="1"/>
      <c r="AH274" s="44"/>
      <c r="AI274" s="1"/>
      <c r="AJ274" s="44"/>
      <c r="AK274" s="1"/>
      <c r="AL274" s="40"/>
      <c r="AM274" s="40"/>
      <c r="AN274" s="40"/>
      <c r="AO274" s="40"/>
      <c r="AP274" s="40"/>
      <c r="AQ274" s="40"/>
      <c r="AR274" s="40"/>
      <c r="AS274" s="1"/>
      <c r="AT274" s="1"/>
      <c r="AU274" s="40"/>
      <c r="AV274" s="40"/>
      <c r="AW274" s="40"/>
      <c r="AX274" s="40"/>
      <c r="AY274" s="40"/>
      <c r="AZ274" s="40"/>
      <c r="BA274" s="40"/>
      <c r="BB274" s="40"/>
      <c r="BC274" s="40"/>
      <c r="BD274" s="40"/>
      <c r="BE274" s="40"/>
    </row>
    <row r="275" spans="1:57" x14ac:dyDescent="0.2">
      <c r="A275" s="33"/>
      <c r="B275" s="33"/>
      <c r="C275" s="34"/>
      <c r="D275" s="34"/>
      <c r="E275" s="35"/>
      <c r="F275" s="36"/>
      <c r="G275" s="37"/>
      <c r="H275" s="38"/>
      <c r="I275" s="39"/>
      <c r="J275" s="40"/>
      <c r="K275" s="39"/>
      <c r="L275" s="39"/>
      <c r="M275" s="41"/>
      <c r="N275" s="42"/>
      <c r="O275" s="42"/>
      <c r="P275" s="42"/>
      <c r="Q275" s="42"/>
      <c r="R275" s="40"/>
      <c r="S275" s="40"/>
      <c r="T275" s="40"/>
      <c r="U275" s="40"/>
      <c r="V275" s="40"/>
      <c r="W275" s="40"/>
      <c r="X275" s="44"/>
      <c r="Y275" s="44"/>
      <c r="Z275" s="44"/>
      <c r="AA275" s="44"/>
      <c r="AB275" s="44"/>
      <c r="AC275" s="44"/>
      <c r="AD275" s="44"/>
      <c r="AE275" s="1"/>
      <c r="AF275" s="1"/>
      <c r="AG275" s="1"/>
      <c r="AH275" s="44"/>
      <c r="AI275" s="1"/>
      <c r="AJ275" s="44"/>
      <c r="AK275" s="1"/>
      <c r="AL275" s="40"/>
      <c r="AM275" s="40"/>
      <c r="AN275" s="40"/>
      <c r="AO275" s="40"/>
      <c r="AP275" s="40"/>
      <c r="AQ275" s="40"/>
      <c r="AR275" s="40"/>
      <c r="AS275" s="1"/>
      <c r="AT275" s="1"/>
      <c r="AU275" s="40"/>
      <c r="AV275" s="40"/>
      <c r="AW275" s="40"/>
      <c r="AX275" s="40"/>
      <c r="AY275" s="40"/>
      <c r="AZ275" s="40"/>
      <c r="BA275" s="40"/>
      <c r="BB275" s="40"/>
      <c r="BC275" s="40"/>
      <c r="BD275" s="40"/>
      <c r="BE275" s="40"/>
    </row>
    <row r="276" spans="1:57" x14ac:dyDescent="0.2">
      <c r="A276" s="33"/>
      <c r="B276" s="33"/>
      <c r="C276" s="34"/>
      <c r="D276" s="34"/>
      <c r="E276" s="35"/>
      <c r="F276" s="36"/>
      <c r="G276" s="37"/>
      <c r="H276" s="38"/>
      <c r="I276" s="39"/>
      <c r="J276" s="40"/>
      <c r="K276" s="39"/>
      <c r="L276" s="39"/>
      <c r="M276" s="41"/>
      <c r="N276" s="42"/>
      <c r="O276" s="42"/>
      <c r="P276" s="42"/>
      <c r="Q276" s="42"/>
      <c r="R276" s="40"/>
      <c r="S276" s="40"/>
      <c r="T276" s="40"/>
      <c r="U276" s="40"/>
      <c r="V276" s="40"/>
      <c r="W276" s="40"/>
      <c r="X276" s="44"/>
      <c r="Y276" s="44"/>
      <c r="Z276" s="44"/>
      <c r="AA276" s="44"/>
      <c r="AB276" s="44"/>
      <c r="AC276" s="44"/>
      <c r="AD276" s="44"/>
      <c r="AE276" s="1"/>
      <c r="AF276" s="1"/>
      <c r="AG276" s="1"/>
      <c r="AH276" s="44"/>
      <c r="AI276" s="1"/>
      <c r="AJ276" s="44"/>
      <c r="AK276" s="1"/>
      <c r="AL276" s="40"/>
      <c r="AM276" s="40"/>
      <c r="AN276" s="40"/>
      <c r="AO276" s="40"/>
      <c r="AP276" s="40"/>
      <c r="AQ276" s="40"/>
      <c r="AR276" s="40"/>
      <c r="AS276" s="1"/>
      <c r="AT276" s="1"/>
      <c r="AU276" s="40"/>
      <c r="AV276" s="40"/>
      <c r="AW276" s="40"/>
      <c r="AX276" s="40"/>
      <c r="AY276" s="40"/>
      <c r="AZ276" s="40"/>
      <c r="BA276" s="40"/>
      <c r="BB276" s="40"/>
      <c r="BC276" s="40"/>
      <c r="BD276" s="40"/>
      <c r="BE276" s="40"/>
    </row>
    <row r="277" spans="1:57" x14ac:dyDescent="0.2">
      <c r="A277" s="33"/>
      <c r="B277" s="33"/>
      <c r="C277" s="34"/>
      <c r="D277" s="34"/>
      <c r="E277" s="35"/>
      <c r="F277" s="36"/>
      <c r="G277" s="37"/>
      <c r="H277" s="38"/>
      <c r="I277" s="39"/>
      <c r="J277" s="40"/>
      <c r="K277" s="39"/>
      <c r="L277" s="39"/>
      <c r="M277" s="41"/>
      <c r="N277" s="42"/>
      <c r="O277" s="42"/>
      <c r="P277" s="42"/>
      <c r="Q277" s="42"/>
      <c r="R277" s="40"/>
      <c r="S277" s="40"/>
      <c r="T277" s="40"/>
      <c r="U277" s="40"/>
      <c r="V277" s="40"/>
      <c r="W277" s="40"/>
      <c r="X277" s="44"/>
      <c r="Y277" s="44"/>
      <c r="Z277" s="44"/>
      <c r="AA277" s="44"/>
      <c r="AB277" s="44"/>
      <c r="AC277" s="44"/>
      <c r="AD277" s="44"/>
      <c r="AE277" s="1"/>
      <c r="AF277" s="1"/>
      <c r="AG277" s="1"/>
      <c r="AH277" s="44"/>
      <c r="AI277" s="1"/>
      <c r="AJ277" s="44"/>
      <c r="AK277" s="1"/>
      <c r="AL277" s="40"/>
      <c r="AM277" s="40"/>
      <c r="AN277" s="40"/>
      <c r="AO277" s="40"/>
      <c r="AP277" s="40"/>
      <c r="AQ277" s="40"/>
      <c r="AR277" s="40"/>
      <c r="AS277" s="1"/>
      <c r="AT277" s="1"/>
      <c r="AU277" s="40"/>
      <c r="AV277" s="40"/>
      <c r="AW277" s="40"/>
      <c r="AX277" s="40"/>
      <c r="AY277" s="40"/>
      <c r="AZ277" s="40"/>
      <c r="BA277" s="40"/>
      <c r="BB277" s="40"/>
      <c r="BC277" s="40"/>
      <c r="BD277" s="40"/>
      <c r="BE277" s="40"/>
    </row>
    <row r="278" spans="1:57" x14ac:dyDescent="0.2">
      <c r="A278" s="33"/>
      <c r="B278" s="33"/>
      <c r="C278" s="34"/>
      <c r="D278" s="34"/>
      <c r="E278" s="35"/>
      <c r="F278" s="36"/>
      <c r="G278" s="37"/>
      <c r="H278" s="38"/>
      <c r="I278" s="39"/>
      <c r="J278" s="40"/>
      <c r="K278" s="39"/>
      <c r="L278" s="39"/>
      <c r="M278" s="41"/>
      <c r="N278" s="42"/>
      <c r="O278" s="42"/>
      <c r="P278" s="42"/>
      <c r="Q278" s="42"/>
      <c r="R278" s="40"/>
      <c r="S278" s="40"/>
      <c r="T278" s="40"/>
      <c r="U278" s="40"/>
      <c r="V278" s="40"/>
      <c r="W278" s="40"/>
      <c r="X278" s="44"/>
      <c r="Y278" s="44"/>
      <c r="Z278" s="44"/>
      <c r="AA278" s="44"/>
      <c r="AB278" s="44"/>
      <c r="AC278" s="44"/>
      <c r="AD278" s="44"/>
      <c r="AE278" s="1"/>
      <c r="AF278" s="1"/>
      <c r="AG278" s="1"/>
      <c r="AH278" s="44"/>
      <c r="AI278" s="1"/>
      <c r="AJ278" s="44"/>
      <c r="AK278" s="1"/>
      <c r="AL278" s="40"/>
      <c r="AM278" s="40"/>
      <c r="AN278" s="40"/>
      <c r="AO278" s="40"/>
      <c r="AP278" s="40"/>
      <c r="AQ278" s="40"/>
      <c r="AR278" s="40"/>
      <c r="AS278" s="1"/>
      <c r="AT278" s="1"/>
      <c r="AU278" s="40"/>
      <c r="AV278" s="40"/>
      <c r="AW278" s="40"/>
      <c r="AX278" s="40"/>
      <c r="AY278" s="40"/>
      <c r="AZ278" s="40"/>
      <c r="BA278" s="40"/>
      <c r="BB278" s="40"/>
      <c r="BC278" s="40"/>
      <c r="BD278" s="40"/>
      <c r="BE278" s="40"/>
    </row>
    <row r="279" spans="1:57" x14ac:dyDescent="0.2">
      <c r="A279" s="33"/>
      <c r="B279" s="33"/>
      <c r="C279" s="34"/>
      <c r="D279" s="34"/>
      <c r="E279" s="35"/>
      <c r="F279" s="36"/>
      <c r="G279" s="37"/>
      <c r="H279" s="38"/>
      <c r="I279" s="39"/>
      <c r="J279" s="40"/>
      <c r="K279" s="39"/>
      <c r="L279" s="39"/>
      <c r="M279" s="41"/>
      <c r="N279" s="42"/>
      <c r="O279" s="42"/>
      <c r="P279" s="42"/>
      <c r="Q279" s="42"/>
      <c r="R279" s="40"/>
      <c r="S279" s="40"/>
      <c r="T279" s="40"/>
      <c r="U279" s="40"/>
      <c r="V279" s="40"/>
      <c r="W279" s="40"/>
      <c r="X279" s="44"/>
      <c r="Y279" s="44"/>
      <c r="Z279" s="44"/>
      <c r="AA279" s="44"/>
      <c r="AB279" s="44"/>
      <c r="AC279" s="44"/>
      <c r="AD279" s="44"/>
      <c r="AE279" s="1"/>
      <c r="AF279" s="1"/>
      <c r="AG279" s="1"/>
      <c r="AH279" s="44"/>
      <c r="AI279" s="1"/>
      <c r="AJ279" s="44"/>
      <c r="AK279" s="1"/>
      <c r="AL279" s="40"/>
      <c r="AM279" s="40"/>
      <c r="AN279" s="40"/>
      <c r="AO279" s="40"/>
      <c r="AP279" s="40"/>
      <c r="AQ279" s="40"/>
      <c r="AR279" s="40"/>
      <c r="AS279" s="1"/>
      <c r="AT279" s="1"/>
      <c r="AU279" s="40"/>
      <c r="AV279" s="40"/>
      <c r="AW279" s="40"/>
      <c r="AX279" s="40"/>
      <c r="AY279" s="40"/>
      <c r="AZ279" s="40"/>
      <c r="BA279" s="40"/>
      <c r="BB279" s="40"/>
      <c r="BC279" s="40"/>
      <c r="BD279" s="40"/>
      <c r="BE279" s="40"/>
    </row>
    <row r="280" spans="1:57" x14ac:dyDescent="0.2">
      <c r="A280" s="33"/>
      <c r="B280" s="33"/>
      <c r="C280" s="34"/>
      <c r="D280" s="34"/>
      <c r="E280" s="35"/>
      <c r="F280" s="36"/>
      <c r="G280" s="37"/>
      <c r="H280" s="38"/>
      <c r="I280" s="39"/>
      <c r="J280" s="40"/>
      <c r="K280" s="39"/>
      <c r="L280" s="39"/>
      <c r="M280" s="41"/>
      <c r="N280" s="42"/>
      <c r="O280" s="42"/>
      <c r="P280" s="42"/>
      <c r="Q280" s="42"/>
      <c r="R280" s="40"/>
      <c r="S280" s="40"/>
      <c r="T280" s="40"/>
      <c r="U280" s="40"/>
      <c r="V280" s="40"/>
      <c r="W280" s="40"/>
      <c r="X280" s="44"/>
      <c r="Y280" s="44"/>
      <c r="Z280" s="44"/>
      <c r="AA280" s="44"/>
      <c r="AB280" s="44"/>
      <c r="AC280" s="44"/>
      <c r="AD280" s="44"/>
      <c r="AE280" s="1"/>
      <c r="AF280" s="1"/>
      <c r="AG280" s="1"/>
      <c r="AH280" s="44"/>
      <c r="AI280" s="1"/>
      <c r="AJ280" s="44"/>
      <c r="AK280" s="1"/>
      <c r="AL280" s="40"/>
      <c r="AM280" s="40"/>
      <c r="AN280" s="40"/>
      <c r="AO280" s="40"/>
      <c r="AP280" s="40"/>
      <c r="AQ280" s="40"/>
      <c r="AR280" s="40"/>
      <c r="AS280" s="1"/>
      <c r="AT280" s="1"/>
      <c r="AU280" s="40"/>
      <c r="AV280" s="40"/>
      <c r="AW280" s="40"/>
      <c r="AX280" s="40"/>
      <c r="AY280" s="40"/>
      <c r="AZ280" s="40"/>
      <c r="BA280" s="40"/>
      <c r="BB280" s="40"/>
      <c r="BC280" s="40"/>
      <c r="BD280" s="40"/>
      <c r="BE280" s="40"/>
    </row>
    <row r="281" spans="1:57" x14ac:dyDescent="0.2">
      <c r="A281" s="33"/>
      <c r="B281" s="33"/>
      <c r="C281" s="34"/>
      <c r="D281" s="34"/>
      <c r="E281" s="35"/>
      <c r="F281" s="36"/>
      <c r="G281" s="37"/>
      <c r="H281" s="38"/>
      <c r="I281" s="39"/>
      <c r="J281" s="40"/>
      <c r="K281" s="39"/>
      <c r="L281" s="39"/>
      <c r="M281" s="41"/>
      <c r="N281" s="42"/>
      <c r="O281" s="42"/>
      <c r="P281" s="42"/>
      <c r="Q281" s="42"/>
      <c r="R281" s="40"/>
      <c r="S281" s="40"/>
      <c r="T281" s="40"/>
      <c r="U281" s="40"/>
      <c r="V281" s="40"/>
      <c r="W281" s="40"/>
      <c r="X281" s="44"/>
      <c r="Y281" s="44"/>
      <c r="Z281" s="44"/>
      <c r="AA281" s="44"/>
      <c r="AB281" s="44"/>
      <c r="AC281" s="44"/>
      <c r="AD281" s="44"/>
      <c r="AE281" s="1"/>
      <c r="AF281" s="1"/>
      <c r="AG281" s="1"/>
      <c r="AH281" s="44"/>
      <c r="AI281" s="1"/>
      <c r="AJ281" s="44"/>
      <c r="AK281" s="1"/>
      <c r="AL281" s="40"/>
      <c r="AM281" s="40"/>
      <c r="AN281" s="40"/>
      <c r="AO281" s="40"/>
      <c r="AP281" s="40"/>
      <c r="AQ281" s="40"/>
      <c r="AR281" s="40"/>
      <c r="AS281" s="1"/>
      <c r="AT281" s="1"/>
      <c r="AU281" s="40"/>
      <c r="AV281" s="40"/>
      <c r="AW281" s="40"/>
      <c r="AX281" s="40"/>
      <c r="AY281" s="40"/>
      <c r="AZ281" s="40"/>
      <c r="BA281" s="40"/>
      <c r="BB281" s="40"/>
      <c r="BC281" s="40"/>
      <c r="BD281" s="40"/>
      <c r="BE281" s="40"/>
    </row>
    <row r="282" spans="1:57" x14ac:dyDescent="0.2">
      <c r="A282" s="33"/>
      <c r="B282" s="33"/>
      <c r="C282" s="34"/>
      <c r="D282" s="34"/>
      <c r="E282" s="35"/>
      <c r="F282" s="36"/>
      <c r="G282" s="37"/>
      <c r="H282" s="38"/>
      <c r="I282" s="39"/>
      <c r="J282" s="40"/>
      <c r="K282" s="39"/>
      <c r="L282" s="39"/>
      <c r="M282" s="41"/>
      <c r="N282" s="42"/>
      <c r="O282" s="42"/>
      <c r="P282" s="42"/>
      <c r="Q282" s="42"/>
      <c r="R282" s="40"/>
      <c r="S282" s="40"/>
      <c r="T282" s="40"/>
      <c r="U282" s="40"/>
      <c r="V282" s="40"/>
      <c r="W282" s="40"/>
      <c r="X282" s="44"/>
      <c r="Y282" s="44"/>
      <c r="Z282" s="44"/>
      <c r="AA282" s="44"/>
      <c r="AB282" s="44"/>
      <c r="AC282" s="44"/>
      <c r="AD282" s="44"/>
      <c r="AE282" s="1"/>
      <c r="AF282" s="1"/>
      <c r="AG282" s="1"/>
      <c r="AH282" s="44"/>
      <c r="AI282" s="1"/>
      <c r="AJ282" s="44"/>
      <c r="AK282" s="1"/>
      <c r="AL282" s="40"/>
      <c r="AM282" s="40"/>
      <c r="AN282" s="40"/>
      <c r="AO282" s="40"/>
      <c r="AP282" s="40"/>
      <c r="AQ282" s="40"/>
      <c r="AR282" s="40"/>
      <c r="AS282" s="1"/>
      <c r="AT282" s="1"/>
      <c r="AU282" s="40"/>
      <c r="AV282" s="40"/>
      <c r="AW282" s="40"/>
      <c r="AX282" s="40"/>
      <c r="AY282" s="40"/>
      <c r="AZ282" s="40"/>
      <c r="BA282" s="40"/>
      <c r="BB282" s="40"/>
      <c r="BC282" s="40"/>
      <c r="BD282" s="40"/>
      <c r="BE282" s="40"/>
    </row>
    <row r="283" spans="1:57" x14ac:dyDescent="0.2">
      <c r="A283" s="33"/>
      <c r="B283" s="33"/>
      <c r="C283" s="34"/>
      <c r="D283" s="34"/>
      <c r="E283" s="35"/>
      <c r="F283" s="36"/>
      <c r="G283" s="37"/>
      <c r="H283" s="38"/>
      <c r="I283" s="39"/>
      <c r="J283" s="40"/>
      <c r="K283" s="39"/>
      <c r="L283" s="39"/>
      <c r="M283" s="41"/>
      <c r="N283" s="42"/>
      <c r="O283" s="42"/>
      <c r="P283" s="42"/>
      <c r="Q283" s="42"/>
      <c r="R283" s="40"/>
      <c r="S283" s="40"/>
      <c r="T283" s="40"/>
      <c r="U283" s="40"/>
      <c r="V283" s="40"/>
      <c r="W283" s="40"/>
      <c r="X283" s="44"/>
      <c r="Y283" s="44"/>
      <c r="Z283" s="44"/>
      <c r="AA283" s="44"/>
      <c r="AB283" s="44"/>
      <c r="AC283" s="44"/>
      <c r="AD283" s="44"/>
      <c r="AE283" s="1"/>
      <c r="AF283" s="1"/>
      <c r="AG283" s="1"/>
      <c r="AH283" s="44"/>
      <c r="AI283" s="1"/>
      <c r="AJ283" s="44"/>
      <c r="AK283" s="1"/>
      <c r="AL283" s="40"/>
      <c r="AM283" s="40"/>
      <c r="AN283" s="40"/>
      <c r="AO283" s="40"/>
      <c r="AP283" s="40"/>
      <c r="AQ283" s="40"/>
      <c r="AR283" s="40"/>
      <c r="AS283" s="1"/>
      <c r="AT283" s="1"/>
      <c r="AU283" s="40"/>
      <c r="AV283" s="40"/>
      <c r="AW283" s="40"/>
      <c r="AX283" s="40"/>
      <c r="AY283" s="40"/>
      <c r="AZ283" s="40"/>
      <c r="BA283" s="40"/>
      <c r="BB283" s="40"/>
      <c r="BC283" s="40"/>
      <c r="BD283" s="40"/>
      <c r="BE283" s="40"/>
    </row>
    <row r="284" spans="1:57" x14ac:dyDescent="0.2">
      <c r="A284" s="33"/>
      <c r="B284" s="33"/>
      <c r="C284" s="34"/>
      <c r="D284" s="34"/>
      <c r="E284" s="35"/>
      <c r="F284" s="36"/>
      <c r="G284" s="37"/>
      <c r="H284" s="38"/>
      <c r="I284" s="39"/>
      <c r="J284" s="40"/>
      <c r="K284" s="39"/>
      <c r="L284" s="39"/>
      <c r="M284" s="41"/>
      <c r="N284" s="42"/>
      <c r="O284" s="42"/>
      <c r="P284" s="42"/>
      <c r="Q284" s="42"/>
      <c r="R284" s="40"/>
      <c r="S284" s="40"/>
      <c r="T284" s="40"/>
      <c r="U284" s="40"/>
      <c r="V284" s="40"/>
      <c r="W284" s="40"/>
      <c r="X284" s="44"/>
      <c r="Y284" s="44"/>
      <c r="Z284" s="44"/>
      <c r="AA284" s="44"/>
      <c r="AB284" s="44"/>
      <c r="AC284" s="44"/>
      <c r="AD284" s="44"/>
      <c r="AE284" s="1"/>
      <c r="AF284" s="1"/>
      <c r="AG284" s="1"/>
      <c r="AH284" s="44"/>
      <c r="AI284" s="1"/>
      <c r="AJ284" s="44"/>
      <c r="AK284" s="1"/>
      <c r="AL284" s="40"/>
      <c r="AM284" s="40"/>
      <c r="AN284" s="40"/>
      <c r="AO284" s="40"/>
      <c r="AP284" s="40"/>
      <c r="AQ284" s="40"/>
      <c r="AR284" s="40"/>
      <c r="AS284" s="1"/>
      <c r="AT284" s="1"/>
      <c r="AU284" s="40"/>
      <c r="AV284" s="40"/>
      <c r="AW284" s="40"/>
      <c r="AX284" s="40"/>
      <c r="AY284" s="40"/>
      <c r="AZ284" s="40"/>
      <c r="BA284" s="40"/>
      <c r="BB284" s="40"/>
      <c r="BC284" s="40"/>
      <c r="BD284" s="40"/>
      <c r="BE284" s="40"/>
    </row>
    <row r="285" spans="1:57" x14ac:dyDescent="0.2">
      <c r="A285" s="33"/>
      <c r="B285" s="33"/>
      <c r="C285" s="34"/>
      <c r="D285" s="34"/>
      <c r="E285" s="35"/>
      <c r="F285" s="36"/>
      <c r="G285" s="37"/>
      <c r="H285" s="38"/>
      <c r="I285" s="39"/>
      <c r="J285" s="40"/>
      <c r="K285" s="39"/>
      <c r="L285" s="39"/>
      <c r="M285" s="41"/>
      <c r="N285" s="42"/>
      <c r="O285" s="42"/>
      <c r="P285" s="42"/>
      <c r="Q285" s="42"/>
      <c r="R285" s="40"/>
      <c r="S285" s="40"/>
      <c r="T285" s="40"/>
      <c r="U285" s="40"/>
      <c r="V285" s="40"/>
      <c r="W285" s="40"/>
      <c r="X285" s="44"/>
      <c r="Y285" s="44"/>
      <c r="Z285" s="44"/>
      <c r="AA285" s="44"/>
      <c r="AB285" s="44"/>
      <c r="AC285" s="44"/>
      <c r="AD285" s="44"/>
      <c r="AE285" s="1"/>
      <c r="AF285" s="1"/>
      <c r="AG285" s="1"/>
      <c r="AH285" s="44"/>
      <c r="AI285" s="1"/>
      <c r="AJ285" s="44"/>
      <c r="AK285" s="1"/>
      <c r="AL285" s="40"/>
      <c r="AM285" s="40"/>
      <c r="AN285" s="40"/>
      <c r="AO285" s="40"/>
      <c r="AP285" s="40"/>
      <c r="AQ285" s="40"/>
      <c r="AR285" s="40"/>
      <c r="AS285" s="1"/>
      <c r="AT285" s="1"/>
      <c r="AU285" s="40"/>
      <c r="AV285" s="40"/>
      <c r="AW285" s="40"/>
      <c r="AX285" s="40"/>
      <c r="AY285" s="40"/>
      <c r="AZ285" s="40"/>
      <c r="BA285" s="40"/>
      <c r="BB285" s="40"/>
      <c r="BC285" s="40"/>
      <c r="BD285" s="40"/>
      <c r="BE285" s="40"/>
    </row>
    <row r="286" spans="1:57" x14ac:dyDescent="0.2">
      <c r="A286" s="33"/>
      <c r="B286" s="33"/>
      <c r="C286" s="34"/>
      <c r="D286" s="34"/>
      <c r="E286" s="35"/>
      <c r="F286" s="36"/>
      <c r="G286" s="37"/>
      <c r="H286" s="38"/>
      <c r="I286" s="39"/>
      <c r="J286" s="40"/>
      <c r="K286" s="39"/>
      <c r="L286" s="39"/>
      <c r="M286" s="41"/>
      <c r="N286" s="42"/>
      <c r="O286" s="42"/>
      <c r="P286" s="42"/>
      <c r="Q286" s="42"/>
      <c r="R286" s="40"/>
      <c r="S286" s="40"/>
      <c r="T286" s="40"/>
      <c r="U286" s="40"/>
      <c r="V286" s="40"/>
      <c r="W286" s="40"/>
      <c r="X286" s="44"/>
      <c r="Y286" s="44"/>
      <c r="Z286" s="44"/>
      <c r="AA286" s="44"/>
      <c r="AB286" s="44"/>
      <c r="AC286" s="44"/>
      <c r="AD286" s="44"/>
      <c r="AE286" s="1"/>
      <c r="AF286" s="1"/>
      <c r="AG286" s="1"/>
      <c r="AH286" s="44"/>
      <c r="AI286" s="1"/>
      <c r="AJ286" s="44"/>
      <c r="AK286" s="1"/>
      <c r="AL286" s="40"/>
      <c r="AM286" s="40"/>
      <c r="AN286" s="40"/>
      <c r="AO286" s="40"/>
      <c r="AP286" s="40"/>
      <c r="AQ286" s="40"/>
      <c r="AR286" s="40"/>
      <c r="AS286" s="1"/>
      <c r="AT286" s="1"/>
      <c r="AU286" s="40"/>
      <c r="AV286" s="40"/>
      <c r="AW286" s="40"/>
      <c r="AX286" s="40"/>
      <c r="AY286" s="40"/>
      <c r="AZ286" s="40"/>
      <c r="BA286" s="40"/>
      <c r="BB286" s="40"/>
      <c r="BC286" s="40"/>
      <c r="BD286" s="40"/>
      <c r="BE286" s="40"/>
    </row>
    <row r="287" spans="1:57" x14ac:dyDescent="0.2">
      <c r="A287" s="33"/>
      <c r="B287" s="33"/>
      <c r="C287" s="34"/>
      <c r="D287" s="34"/>
      <c r="E287" s="35"/>
      <c r="F287" s="36"/>
      <c r="G287" s="37"/>
      <c r="H287" s="38"/>
      <c r="I287" s="39"/>
      <c r="J287" s="40"/>
      <c r="K287" s="39"/>
      <c r="L287" s="39"/>
      <c r="M287" s="41"/>
      <c r="N287" s="42"/>
      <c r="O287" s="42"/>
      <c r="P287" s="42"/>
      <c r="Q287" s="42"/>
      <c r="R287" s="40"/>
      <c r="S287" s="40"/>
      <c r="T287" s="40"/>
      <c r="U287" s="40"/>
      <c r="V287" s="40"/>
      <c r="W287" s="40"/>
      <c r="X287" s="44"/>
      <c r="Y287" s="44"/>
      <c r="Z287" s="44"/>
      <c r="AA287" s="44"/>
      <c r="AB287" s="44"/>
      <c r="AC287" s="44"/>
      <c r="AD287" s="44"/>
      <c r="AE287" s="1"/>
      <c r="AF287" s="1"/>
      <c r="AG287" s="1"/>
      <c r="AH287" s="44"/>
      <c r="AI287" s="1"/>
      <c r="AJ287" s="44"/>
      <c r="AK287" s="1"/>
      <c r="AL287" s="40"/>
      <c r="AM287" s="40"/>
      <c r="AN287" s="40"/>
      <c r="AO287" s="40"/>
      <c r="AP287" s="40"/>
      <c r="AQ287" s="40"/>
      <c r="AR287" s="40"/>
      <c r="AS287" s="1"/>
      <c r="AT287" s="1"/>
      <c r="AU287" s="40"/>
      <c r="AV287" s="40"/>
      <c r="AW287" s="40"/>
      <c r="AX287" s="40"/>
      <c r="AY287" s="40"/>
      <c r="AZ287" s="40"/>
      <c r="BA287" s="40"/>
      <c r="BB287" s="40"/>
      <c r="BC287" s="40"/>
      <c r="BD287" s="40"/>
      <c r="BE287" s="40"/>
    </row>
    <row r="288" spans="1:57" x14ac:dyDescent="0.2">
      <c r="A288" s="33"/>
      <c r="B288" s="33"/>
      <c r="C288" s="34"/>
      <c r="D288" s="34"/>
      <c r="E288" s="35"/>
      <c r="F288" s="36"/>
      <c r="G288" s="37"/>
      <c r="H288" s="38"/>
      <c r="I288" s="39"/>
      <c r="J288" s="40"/>
      <c r="K288" s="39"/>
      <c r="L288" s="39"/>
      <c r="M288" s="41"/>
      <c r="N288" s="42"/>
      <c r="O288" s="42"/>
      <c r="P288" s="42"/>
      <c r="Q288" s="42"/>
      <c r="R288" s="40"/>
      <c r="S288" s="40"/>
      <c r="T288" s="40"/>
      <c r="U288" s="40"/>
      <c r="V288" s="40"/>
      <c r="W288" s="40"/>
      <c r="X288" s="44"/>
      <c r="Y288" s="44"/>
      <c r="Z288" s="44"/>
      <c r="AA288" s="44"/>
      <c r="AB288" s="44"/>
      <c r="AC288" s="44"/>
      <c r="AD288" s="44"/>
      <c r="AE288" s="1"/>
      <c r="AF288" s="1"/>
      <c r="AG288" s="1"/>
      <c r="AH288" s="44"/>
      <c r="AI288" s="1"/>
      <c r="AJ288" s="44"/>
      <c r="AK288" s="1"/>
      <c r="AL288" s="40"/>
      <c r="AM288" s="40"/>
      <c r="AN288" s="40"/>
      <c r="AO288" s="40"/>
      <c r="AP288" s="40"/>
      <c r="AQ288" s="40"/>
      <c r="AR288" s="40"/>
      <c r="AS288" s="1"/>
      <c r="AT288" s="1"/>
      <c r="AU288" s="40"/>
      <c r="AV288" s="40"/>
      <c r="AW288" s="40"/>
      <c r="AX288" s="40"/>
      <c r="AY288" s="40"/>
      <c r="AZ288" s="40"/>
      <c r="BA288" s="40"/>
      <c r="BB288" s="40"/>
      <c r="BC288" s="40"/>
      <c r="BD288" s="40"/>
      <c r="BE288" s="40"/>
    </row>
    <row r="289" spans="1:57" x14ac:dyDescent="0.2">
      <c r="A289" s="33"/>
      <c r="B289" s="33"/>
      <c r="C289" s="34"/>
      <c r="D289" s="34"/>
      <c r="E289" s="35"/>
      <c r="F289" s="36"/>
      <c r="G289" s="37"/>
      <c r="H289" s="38"/>
      <c r="I289" s="39"/>
      <c r="J289" s="40"/>
      <c r="K289" s="39"/>
      <c r="L289" s="39"/>
      <c r="M289" s="41"/>
      <c r="N289" s="42"/>
      <c r="O289" s="42"/>
      <c r="P289" s="42"/>
      <c r="Q289" s="42"/>
      <c r="R289" s="40"/>
      <c r="S289" s="40"/>
      <c r="T289" s="40"/>
      <c r="U289" s="40"/>
      <c r="V289" s="40"/>
      <c r="W289" s="40"/>
      <c r="X289" s="44"/>
      <c r="Y289" s="44"/>
      <c r="Z289" s="44"/>
      <c r="AA289" s="44"/>
      <c r="AB289" s="44"/>
      <c r="AC289" s="44"/>
      <c r="AD289" s="44"/>
      <c r="AE289" s="1"/>
      <c r="AF289" s="1"/>
      <c r="AG289" s="1"/>
      <c r="AH289" s="44"/>
      <c r="AI289" s="1"/>
      <c r="AJ289" s="44"/>
      <c r="AK289" s="1"/>
      <c r="AL289" s="40"/>
      <c r="AM289" s="40"/>
      <c r="AN289" s="40"/>
      <c r="AO289" s="40"/>
      <c r="AP289" s="40"/>
      <c r="AQ289" s="40"/>
      <c r="AR289" s="40"/>
      <c r="AS289" s="1"/>
      <c r="AT289" s="1"/>
      <c r="AU289" s="40"/>
      <c r="AV289" s="40"/>
      <c r="AW289" s="40"/>
      <c r="AX289" s="40"/>
      <c r="AY289" s="40"/>
      <c r="AZ289" s="40"/>
      <c r="BA289" s="40"/>
      <c r="BB289" s="40"/>
      <c r="BC289" s="40"/>
      <c r="BD289" s="40"/>
      <c r="BE289" s="40"/>
    </row>
    <row r="290" spans="1:57" x14ac:dyDescent="0.2">
      <c r="A290" s="33"/>
      <c r="B290" s="33"/>
      <c r="C290" s="34"/>
      <c r="D290" s="34"/>
      <c r="E290" s="35"/>
      <c r="F290" s="36"/>
      <c r="G290" s="37"/>
      <c r="H290" s="38"/>
      <c r="I290" s="39"/>
      <c r="J290" s="40"/>
      <c r="K290" s="39"/>
      <c r="L290" s="39"/>
      <c r="M290" s="41"/>
      <c r="N290" s="42"/>
      <c r="O290" s="42"/>
      <c r="P290" s="42"/>
      <c r="Q290" s="42"/>
      <c r="R290" s="40"/>
      <c r="S290" s="40"/>
      <c r="T290" s="40"/>
      <c r="U290" s="40"/>
      <c r="V290" s="40"/>
      <c r="W290" s="40"/>
      <c r="X290" s="44"/>
      <c r="Y290" s="44"/>
      <c r="Z290" s="44"/>
      <c r="AA290" s="44"/>
      <c r="AB290" s="44"/>
      <c r="AC290" s="44"/>
      <c r="AD290" s="44"/>
      <c r="AE290" s="1"/>
      <c r="AF290" s="1"/>
      <c r="AG290" s="1"/>
      <c r="AH290" s="44"/>
      <c r="AI290" s="1"/>
      <c r="AJ290" s="44"/>
      <c r="AK290" s="1"/>
      <c r="AL290" s="40"/>
      <c r="AM290" s="40"/>
      <c r="AN290" s="40"/>
      <c r="AO290" s="40"/>
      <c r="AP290" s="40"/>
      <c r="AQ290" s="40"/>
      <c r="AR290" s="40"/>
      <c r="AS290" s="1"/>
      <c r="AT290" s="1"/>
      <c r="AU290" s="40"/>
      <c r="AV290" s="40"/>
      <c r="AW290" s="40"/>
      <c r="AX290" s="40"/>
      <c r="AY290" s="40"/>
      <c r="AZ290" s="40"/>
      <c r="BA290" s="40"/>
      <c r="BB290" s="40"/>
      <c r="BC290" s="40"/>
      <c r="BD290" s="40"/>
      <c r="BE290" s="40"/>
    </row>
    <row r="291" spans="1:57" x14ac:dyDescent="0.2">
      <c r="A291" s="33"/>
      <c r="B291" s="33"/>
      <c r="C291" s="34"/>
      <c r="D291" s="34"/>
      <c r="E291" s="35"/>
      <c r="F291" s="36"/>
      <c r="G291" s="37"/>
      <c r="H291" s="38"/>
      <c r="I291" s="39"/>
      <c r="J291" s="40"/>
      <c r="K291" s="39"/>
      <c r="L291" s="39"/>
      <c r="M291" s="41"/>
      <c r="N291" s="42"/>
      <c r="O291" s="42"/>
      <c r="P291" s="42"/>
      <c r="Q291" s="42"/>
      <c r="R291" s="40"/>
      <c r="S291" s="40"/>
      <c r="T291" s="40"/>
      <c r="U291" s="40"/>
      <c r="V291" s="40"/>
      <c r="W291" s="40"/>
      <c r="X291" s="44"/>
      <c r="Y291" s="44"/>
      <c r="Z291" s="44"/>
      <c r="AA291" s="44"/>
      <c r="AB291" s="44"/>
      <c r="AC291" s="44"/>
      <c r="AD291" s="44"/>
      <c r="AE291" s="1"/>
      <c r="AF291" s="1"/>
      <c r="AG291" s="1"/>
      <c r="AH291" s="44"/>
      <c r="AI291" s="1"/>
      <c r="AJ291" s="44"/>
      <c r="AK291" s="1"/>
      <c r="AL291" s="40"/>
      <c r="AM291" s="40"/>
      <c r="AN291" s="40"/>
      <c r="AO291" s="40"/>
      <c r="AP291" s="40"/>
      <c r="AQ291" s="40"/>
      <c r="AR291" s="40"/>
      <c r="AS291" s="1"/>
      <c r="AT291" s="1"/>
      <c r="AU291" s="40"/>
      <c r="AV291" s="40"/>
      <c r="AW291" s="40"/>
      <c r="AX291" s="40"/>
      <c r="AY291" s="40"/>
      <c r="AZ291" s="40"/>
      <c r="BA291" s="40"/>
      <c r="BB291" s="40"/>
      <c r="BC291" s="40"/>
      <c r="BD291" s="40"/>
      <c r="BE291" s="40"/>
    </row>
    <row r="292" spans="1:57" x14ac:dyDescent="0.2">
      <c r="A292" s="33"/>
      <c r="B292" s="33"/>
      <c r="C292" s="34"/>
      <c r="D292" s="34"/>
      <c r="E292" s="35"/>
      <c r="F292" s="36"/>
      <c r="G292" s="37"/>
      <c r="H292" s="38"/>
      <c r="I292" s="39"/>
      <c r="J292" s="40"/>
      <c r="K292" s="39"/>
      <c r="L292" s="39"/>
      <c r="M292" s="41"/>
      <c r="N292" s="42"/>
      <c r="O292" s="42"/>
      <c r="P292" s="42"/>
      <c r="Q292" s="42"/>
      <c r="R292" s="40"/>
      <c r="S292" s="40"/>
      <c r="T292" s="40"/>
      <c r="U292" s="40"/>
      <c r="V292" s="40"/>
      <c r="W292" s="40"/>
      <c r="X292" s="44"/>
      <c r="Y292" s="44"/>
      <c r="Z292" s="44"/>
      <c r="AA292" s="44"/>
      <c r="AB292" s="44"/>
      <c r="AC292" s="44"/>
      <c r="AD292" s="44"/>
      <c r="AE292" s="1"/>
      <c r="AF292" s="1"/>
      <c r="AG292" s="1"/>
      <c r="AH292" s="44"/>
      <c r="AI292" s="1"/>
      <c r="AJ292" s="44"/>
      <c r="AK292" s="1"/>
      <c r="AL292" s="40"/>
      <c r="AM292" s="40"/>
      <c r="AN292" s="40"/>
      <c r="AO292" s="40"/>
      <c r="AP292" s="40"/>
      <c r="AQ292" s="40"/>
      <c r="AR292" s="40"/>
      <c r="AS292" s="1"/>
      <c r="AT292" s="1"/>
      <c r="AU292" s="40"/>
      <c r="AV292" s="40"/>
      <c r="AW292" s="40"/>
      <c r="AX292" s="40"/>
      <c r="AY292" s="40"/>
      <c r="AZ292" s="40"/>
      <c r="BA292" s="40"/>
      <c r="BB292" s="40"/>
      <c r="BC292" s="40"/>
      <c r="BD292" s="40"/>
      <c r="BE292" s="40"/>
    </row>
    <row r="293" spans="1:57" x14ac:dyDescent="0.2">
      <c r="A293" s="33"/>
      <c r="B293" s="33"/>
      <c r="C293" s="34"/>
      <c r="D293" s="34"/>
      <c r="E293" s="35"/>
      <c r="F293" s="36"/>
      <c r="G293" s="37"/>
      <c r="H293" s="38"/>
      <c r="I293" s="39"/>
      <c r="J293" s="40"/>
      <c r="K293" s="39"/>
      <c r="L293" s="39"/>
      <c r="M293" s="41"/>
      <c r="N293" s="42"/>
      <c r="O293" s="42"/>
      <c r="P293" s="42"/>
      <c r="Q293" s="42"/>
      <c r="R293" s="40"/>
      <c r="S293" s="40"/>
      <c r="T293" s="40"/>
      <c r="U293" s="40"/>
      <c r="V293" s="40"/>
      <c r="W293" s="40"/>
      <c r="X293" s="44"/>
      <c r="Y293" s="44"/>
      <c r="Z293" s="44"/>
      <c r="AA293" s="44"/>
      <c r="AB293" s="44"/>
      <c r="AC293" s="44"/>
      <c r="AD293" s="44"/>
      <c r="AE293" s="1"/>
      <c r="AF293" s="1"/>
      <c r="AG293" s="1"/>
      <c r="AH293" s="44"/>
      <c r="AI293" s="1"/>
      <c r="AJ293" s="44"/>
      <c r="AK293" s="1"/>
      <c r="AL293" s="40"/>
      <c r="AM293" s="40"/>
      <c r="AN293" s="40"/>
      <c r="AO293" s="40"/>
      <c r="AP293" s="40"/>
      <c r="AQ293" s="40"/>
      <c r="AR293" s="40"/>
      <c r="AS293" s="1"/>
      <c r="AT293" s="1"/>
      <c r="AU293" s="40"/>
      <c r="AV293" s="40"/>
      <c r="AW293" s="40"/>
      <c r="AX293" s="40"/>
      <c r="AY293" s="40"/>
      <c r="AZ293" s="40"/>
      <c r="BA293" s="40"/>
      <c r="BB293" s="40"/>
      <c r="BC293" s="40"/>
      <c r="BD293" s="40"/>
      <c r="BE293" s="40"/>
    </row>
    <row r="294" spans="1:57" x14ac:dyDescent="0.2">
      <c r="A294" s="33"/>
      <c r="B294" s="33"/>
      <c r="C294" s="34"/>
      <c r="D294" s="34"/>
      <c r="E294" s="35"/>
      <c r="F294" s="36"/>
      <c r="G294" s="37"/>
      <c r="H294" s="38"/>
      <c r="I294" s="39"/>
      <c r="J294" s="40"/>
      <c r="K294" s="39"/>
      <c r="L294" s="39"/>
      <c r="M294" s="41"/>
      <c r="N294" s="42"/>
      <c r="O294" s="42"/>
      <c r="P294" s="42"/>
      <c r="Q294" s="42"/>
      <c r="R294" s="40"/>
      <c r="S294" s="40"/>
      <c r="T294" s="40"/>
      <c r="U294" s="40"/>
      <c r="V294" s="40"/>
      <c r="W294" s="40"/>
      <c r="X294" s="44"/>
      <c r="Y294" s="44"/>
      <c r="Z294" s="44"/>
      <c r="AA294" s="44"/>
      <c r="AB294" s="44"/>
      <c r="AC294" s="44"/>
      <c r="AD294" s="44"/>
      <c r="AE294" s="1"/>
      <c r="AF294" s="1"/>
      <c r="AG294" s="1"/>
      <c r="AH294" s="44"/>
      <c r="AI294" s="1"/>
      <c r="AJ294" s="44"/>
      <c r="AK294" s="1"/>
      <c r="AL294" s="40"/>
      <c r="AM294" s="40"/>
      <c r="AN294" s="40"/>
      <c r="AO294" s="40"/>
      <c r="AP294" s="40"/>
      <c r="AQ294" s="40"/>
      <c r="AR294" s="40"/>
      <c r="AS294" s="1"/>
      <c r="AT294" s="1"/>
      <c r="AU294" s="40"/>
      <c r="AV294" s="40"/>
      <c r="AW294" s="40"/>
      <c r="AX294" s="40"/>
      <c r="AY294" s="40"/>
      <c r="AZ294" s="40"/>
      <c r="BA294" s="40"/>
      <c r="BB294" s="40"/>
      <c r="BC294" s="40"/>
      <c r="BD294" s="40"/>
      <c r="BE294" s="40"/>
    </row>
    <row r="295" spans="1:57" x14ac:dyDescent="0.2">
      <c r="A295" s="33"/>
      <c r="B295" s="33"/>
      <c r="C295" s="34"/>
      <c r="D295" s="34"/>
      <c r="E295" s="35"/>
      <c r="F295" s="36"/>
      <c r="G295" s="37"/>
      <c r="H295" s="38"/>
      <c r="I295" s="39"/>
      <c r="J295" s="40"/>
      <c r="K295" s="39"/>
      <c r="L295" s="39"/>
      <c r="M295" s="41"/>
      <c r="N295" s="42"/>
      <c r="O295" s="42"/>
      <c r="P295" s="42"/>
      <c r="Q295" s="42"/>
      <c r="R295" s="40"/>
      <c r="S295" s="40"/>
      <c r="T295" s="40"/>
      <c r="U295" s="40"/>
      <c r="V295" s="40"/>
      <c r="W295" s="40"/>
      <c r="X295" s="44"/>
      <c r="Y295" s="44"/>
      <c r="Z295" s="44"/>
      <c r="AA295" s="44"/>
      <c r="AB295" s="44"/>
      <c r="AC295" s="44"/>
      <c r="AD295" s="44"/>
      <c r="AE295" s="1"/>
      <c r="AF295" s="1"/>
      <c r="AG295" s="1"/>
      <c r="AH295" s="44"/>
      <c r="AI295" s="1"/>
      <c r="AJ295" s="44"/>
      <c r="AK295" s="1"/>
      <c r="AL295" s="40"/>
      <c r="AM295" s="40"/>
      <c r="AN295" s="40"/>
      <c r="AO295" s="40"/>
      <c r="AP295" s="40"/>
      <c r="AQ295" s="40"/>
      <c r="AR295" s="40"/>
      <c r="AS295" s="1"/>
      <c r="AT295" s="1"/>
      <c r="AU295" s="40"/>
      <c r="AV295" s="40"/>
      <c r="AW295" s="40"/>
      <c r="AX295" s="40"/>
      <c r="AY295" s="40"/>
      <c r="AZ295" s="40"/>
      <c r="BA295" s="40"/>
      <c r="BB295" s="40"/>
      <c r="BC295" s="40"/>
      <c r="BD295" s="40"/>
      <c r="BE295" s="40"/>
    </row>
    <row r="296" spans="1:57" x14ac:dyDescent="0.2">
      <c r="A296" s="33"/>
      <c r="B296" s="33"/>
      <c r="C296" s="34"/>
      <c r="D296" s="34"/>
      <c r="E296" s="35"/>
      <c r="F296" s="36"/>
      <c r="G296" s="37"/>
      <c r="H296" s="38"/>
      <c r="I296" s="39"/>
      <c r="J296" s="40"/>
      <c r="K296" s="39"/>
      <c r="L296" s="39"/>
      <c r="M296" s="41"/>
      <c r="N296" s="42"/>
      <c r="O296" s="42"/>
      <c r="P296" s="42"/>
      <c r="Q296" s="42"/>
      <c r="R296" s="40"/>
      <c r="S296" s="40"/>
      <c r="T296" s="40"/>
      <c r="U296" s="40"/>
      <c r="V296" s="40"/>
      <c r="W296" s="40"/>
      <c r="X296" s="44"/>
      <c r="Y296" s="44"/>
      <c r="Z296" s="44"/>
      <c r="AA296" s="44"/>
      <c r="AB296" s="44"/>
      <c r="AC296" s="44"/>
      <c r="AD296" s="44"/>
      <c r="AE296" s="1"/>
      <c r="AF296" s="1"/>
      <c r="AG296" s="1"/>
      <c r="AH296" s="44"/>
      <c r="AI296" s="1"/>
      <c r="AJ296" s="44"/>
      <c r="AK296" s="1"/>
      <c r="AL296" s="40"/>
      <c r="AM296" s="40"/>
      <c r="AN296" s="40"/>
      <c r="AO296" s="40"/>
      <c r="AP296" s="40"/>
      <c r="AQ296" s="40"/>
      <c r="AR296" s="40"/>
      <c r="AS296" s="1"/>
      <c r="AT296" s="1"/>
      <c r="AU296" s="40"/>
      <c r="AV296" s="40"/>
      <c r="AW296" s="40"/>
      <c r="AX296" s="40"/>
      <c r="AY296" s="40"/>
      <c r="AZ296" s="40"/>
      <c r="BA296" s="40"/>
      <c r="BB296" s="40"/>
      <c r="BC296" s="40"/>
      <c r="BD296" s="40"/>
      <c r="BE296" s="40"/>
    </row>
    <row r="297" spans="1:57" x14ac:dyDescent="0.2">
      <c r="A297" s="33"/>
      <c r="B297" s="33"/>
      <c r="C297" s="34"/>
      <c r="D297" s="34"/>
      <c r="E297" s="35"/>
      <c r="F297" s="36"/>
      <c r="G297" s="37"/>
      <c r="H297" s="38"/>
      <c r="I297" s="39"/>
      <c r="J297" s="40"/>
      <c r="K297" s="39"/>
      <c r="L297" s="39"/>
      <c r="M297" s="41"/>
      <c r="N297" s="42"/>
      <c r="O297" s="42"/>
      <c r="P297" s="42"/>
      <c r="Q297" s="42"/>
      <c r="R297" s="40"/>
      <c r="S297" s="40"/>
      <c r="T297" s="40"/>
      <c r="U297" s="40"/>
      <c r="V297" s="40"/>
      <c r="W297" s="40"/>
      <c r="X297" s="44"/>
      <c r="Y297" s="44"/>
      <c r="Z297" s="44"/>
      <c r="AA297" s="44"/>
      <c r="AB297" s="44"/>
      <c r="AC297" s="44"/>
      <c r="AD297" s="44"/>
      <c r="AE297" s="1"/>
      <c r="AF297" s="1"/>
      <c r="AG297" s="1"/>
      <c r="AH297" s="44"/>
      <c r="AI297" s="1"/>
      <c r="AJ297" s="44"/>
      <c r="AK297" s="1"/>
      <c r="AL297" s="40"/>
      <c r="AM297" s="40"/>
      <c r="AN297" s="40"/>
      <c r="AO297" s="40"/>
      <c r="AP297" s="40"/>
      <c r="AQ297" s="40"/>
      <c r="AR297" s="40"/>
      <c r="AS297" s="1"/>
      <c r="AT297" s="1"/>
      <c r="AU297" s="40"/>
      <c r="AV297" s="40"/>
      <c r="AW297" s="40"/>
      <c r="AX297" s="40"/>
      <c r="AY297" s="40"/>
      <c r="AZ297" s="40"/>
      <c r="BA297" s="40"/>
      <c r="BB297" s="40"/>
      <c r="BC297" s="40"/>
      <c r="BD297" s="40"/>
      <c r="BE297" s="40"/>
    </row>
    <row r="298" spans="1:57" x14ac:dyDescent="0.2">
      <c r="A298" s="33"/>
      <c r="B298" s="33"/>
      <c r="C298" s="34"/>
      <c r="D298" s="34"/>
      <c r="E298" s="35"/>
      <c r="F298" s="36"/>
      <c r="G298" s="37"/>
      <c r="H298" s="38"/>
      <c r="I298" s="39"/>
      <c r="J298" s="40"/>
      <c r="K298" s="39"/>
      <c r="L298" s="39"/>
      <c r="M298" s="41"/>
      <c r="N298" s="42"/>
      <c r="O298" s="42"/>
      <c r="P298" s="42"/>
      <c r="Q298" s="42"/>
      <c r="R298" s="40"/>
      <c r="S298" s="40"/>
      <c r="T298" s="40"/>
      <c r="U298" s="40"/>
      <c r="V298" s="40"/>
      <c r="W298" s="40"/>
      <c r="X298" s="44"/>
      <c r="Y298" s="44"/>
      <c r="Z298" s="44"/>
      <c r="AA298" s="44"/>
      <c r="AB298" s="44"/>
      <c r="AC298" s="44"/>
      <c r="AD298" s="44"/>
      <c r="AE298" s="1"/>
      <c r="AF298" s="1"/>
      <c r="AG298" s="1"/>
      <c r="AH298" s="44"/>
      <c r="AI298" s="1"/>
      <c r="AJ298" s="44"/>
      <c r="AK298" s="1"/>
      <c r="AL298" s="40"/>
      <c r="AM298" s="40"/>
      <c r="AN298" s="40"/>
      <c r="AO298" s="40"/>
      <c r="AP298" s="40"/>
      <c r="AQ298" s="40"/>
      <c r="AR298" s="40"/>
      <c r="AS298" s="1"/>
      <c r="AT298" s="1"/>
      <c r="AU298" s="40"/>
      <c r="AV298" s="40"/>
      <c r="AW298" s="40"/>
      <c r="AX298" s="40"/>
      <c r="AY298" s="40"/>
      <c r="AZ298" s="40"/>
      <c r="BA298" s="40"/>
      <c r="BB298" s="40"/>
      <c r="BC298" s="40"/>
      <c r="BD298" s="40"/>
      <c r="BE298" s="40"/>
    </row>
    <row r="299" spans="1:57" x14ac:dyDescent="0.2">
      <c r="A299" s="33"/>
      <c r="B299" s="33"/>
      <c r="C299" s="34"/>
      <c r="D299" s="34"/>
      <c r="E299" s="35"/>
      <c r="F299" s="36"/>
      <c r="G299" s="37"/>
      <c r="H299" s="38"/>
      <c r="I299" s="39"/>
      <c r="J299" s="40"/>
      <c r="K299" s="39"/>
      <c r="L299" s="39"/>
      <c r="M299" s="41"/>
      <c r="N299" s="42"/>
      <c r="O299" s="42"/>
      <c r="P299" s="42"/>
      <c r="Q299" s="42"/>
      <c r="R299" s="40"/>
      <c r="S299" s="40"/>
      <c r="T299" s="40"/>
      <c r="U299" s="40"/>
      <c r="V299" s="40"/>
      <c r="W299" s="40"/>
      <c r="X299" s="44"/>
      <c r="Y299" s="44"/>
      <c r="Z299" s="44"/>
      <c r="AA299" s="44"/>
      <c r="AB299" s="44"/>
      <c r="AC299" s="44"/>
      <c r="AD299" s="44"/>
      <c r="AE299" s="1"/>
      <c r="AF299" s="1"/>
      <c r="AG299" s="1"/>
      <c r="AH299" s="44"/>
      <c r="AI299" s="1"/>
      <c r="AJ299" s="44"/>
      <c r="AK299" s="1"/>
      <c r="AL299" s="40"/>
      <c r="AM299" s="40"/>
      <c r="AN299" s="40"/>
      <c r="AO299" s="40"/>
      <c r="AP299" s="40"/>
      <c r="AQ299" s="40"/>
      <c r="AR299" s="40"/>
      <c r="AS299" s="1"/>
      <c r="AT299" s="1"/>
      <c r="AU299" s="40"/>
      <c r="AV299" s="40"/>
      <c r="AW299" s="40"/>
      <c r="AX299" s="40"/>
      <c r="AY299" s="40"/>
      <c r="AZ299" s="40"/>
      <c r="BA299" s="40"/>
      <c r="BB299" s="40"/>
      <c r="BC299" s="40"/>
      <c r="BD299" s="40"/>
      <c r="BE299" s="40"/>
    </row>
    <row r="300" spans="1:57" x14ac:dyDescent="0.2">
      <c r="A300" s="33"/>
      <c r="B300" s="33"/>
      <c r="C300" s="34"/>
      <c r="D300" s="34"/>
      <c r="E300" s="35"/>
      <c r="F300" s="36"/>
      <c r="G300" s="37"/>
      <c r="H300" s="38"/>
      <c r="I300" s="39"/>
      <c r="J300" s="40"/>
      <c r="K300" s="39"/>
      <c r="L300" s="39"/>
      <c r="M300" s="41"/>
      <c r="N300" s="42"/>
      <c r="O300" s="42"/>
      <c r="P300" s="42"/>
      <c r="Q300" s="42"/>
      <c r="R300" s="40"/>
      <c r="S300" s="40"/>
      <c r="T300" s="40"/>
      <c r="U300" s="40"/>
      <c r="V300" s="40"/>
      <c r="W300" s="40"/>
      <c r="X300" s="44"/>
      <c r="Y300" s="44"/>
      <c r="Z300" s="44"/>
      <c r="AA300" s="44"/>
      <c r="AB300" s="44"/>
      <c r="AC300" s="44"/>
      <c r="AD300" s="44"/>
      <c r="AE300" s="1"/>
      <c r="AF300" s="1"/>
      <c r="AG300" s="1"/>
      <c r="AH300" s="44"/>
      <c r="AI300" s="1"/>
      <c r="AJ300" s="44"/>
      <c r="AK300" s="1"/>
      <c r="AL300" s="40"/>
      <c r="AM300" s="40"/>
      <c r="AN300" s="40"/>
      <c r="AO300" s="40"/>
      <c r="AP300" s="40"/>
      <c r="AQ300" s="40"/>
      <c r="AR300" s="40"/>
      <c r="AS300" s="1"/>
      <c r="AT300" s="1"/>
      <c r="AU300" s="40"/>
      <c r="AV300" s="40"/>
      <c r="AW300" s="40"/>
      <c r="AX300" s="40"/>
      <c r="AY300" s="40"/>
      <c r="AZ300" s="40"/>
      <c r="BA300" s="40"/>
      <c r="BB300" s="40"/>
      <c r="BC300" s="40"/>
      <c r="BD300" s="40"/>
      <c r="BE300" s="40"/>
    </row>
    <row r="301" spans="1:57" x14ac:dyDescent="0.2">
      <c r="A301" s="33"/>
      <c r="B301" s="33"/>
      <c r="C301" s="34"/>
      <c r="D301" s="34"/>
      <c r="E301" s="35"/>
      <c r="F301" s="36"/>
      <c r="G301" s="37"/>
      <c r="H301" s="38"/>
      <c r="I301" s="39"/>
      <c r="J301" s="40"/>
      <c r="K301" s="39"/>
      <c r="L301" s="39"/>
      <c r="M301" s="41"/>
      <c r="N301" s="42"/>
      <c r="O301" s="42"/>
      <c r="P301" s="42"/>
      <c r="Q301" s="42"/>
      <c r="R301" s="40"/>
      <c r="S301" s="40"/>
      <c r="T301" s="40"/>
      <c r="U301" s="40"/>
      <c r="V301" s="40"/>
      <c r="W301" s="40"/>
      <c r="X301" s="44"/>
      <c r="Y301" s="44"/>
      <c r="Z301" s="44"/>
      <c r="AA301" s="44"/>
      <c r="AB301" s="44"/>
      <c r="AC301" s="44"/>
      <c r="AD301" s="44"/>
      <c r="AE301" s="1"/>
      <c r="AF301" s="1"/>
      <c r="AG301" s="1"/>
      <c r="AH301" s="44"/>
      <c r="AI301" s="1"/>
      <c r="AJ301" s="44"/>
      <c r="AK301" s="1"/>
      <c r="AL301" s="40"/>
      <c r="AM301" s="40"/>
      <c r="AN301" s="40"/>
      <c r="AO301" s="40"/>
      <c r="AP301" s="40"/>
      <c r="AQ301" s="40"/>
      <c r="AR301" s="40"/>
      <c r="AS301" s="1"/>
      <c r="AT301" s="1"/>
      <c r="AU301" s="40"/>
      <c r="AV301" s="40"/>
      <c r="AW301" s="40"/>
      <c r="AX301" s="40"/>
      <c r="AY301" s="40"/>
      <c r="AZ301" s="40"/>
      <c r="BA301" s="40"/>
      <c r="BB301" s="40"/>
      <c r="BC301" s="40"/>
      <c r="BD301" s="40"/>
      <c r="BE301" s="40"/>
    </row>
    <row r="302" spans="1:57" x14ac:dyDescent="0.2">
      <c r="A302" s="33"/>
      <c r="B302" s="33"/>
      <c r="C302" s="34"/>
      <c r="D302" s="34"/>
      <c r="E302" s="35"/>
      <c r="F302" s="36"/>
      <c r="G302" s="37"/>
      <c r="H302" s="38"/>
      <c r="I302" s="39"/>
      <c r="J302" s="40"/>
      <c r="K302" s="39"/>
      <c r="L302" s="39"/>
      <c r="M302" s="41"/>
      <c r="N302" s="42"/>
      <c r="O302" s="42"/>
      <c r="P302" s="42"/>
      <c r="Q302" s="42"/>
      <c r="R302" s="40"/>
      <c r="S302" s="40"/>
      <c r="T302" s="40"/>
      <c r="U302" s="40"/>
      <c r="V302" s="40"/>
      <c r="W302" s="40"/>
      <c r="X302" s="44"/>
      <c r="Y302" s="44"/>
      <c r="Z302" s="44"/>
      <c r="AA302" s="44"/>
      <c r="AB302" s="44"/>
      <c r="AC302" s="44"/>
      <c r="AD302" s="44"/>
      <c r="AE302" s="1"/>
      <c r="AF302" s="1"/>
      <c r="AG302" s="1"/>
      <c r="AH302" s="44"/>
      <c r="AI302" s="1"/>
      <c r="AJ302" s="44"/>
      <c r="AK302" s="1"/>
      <c r="AL302" s="40"/>
      <c r="AM302" s="40"/>
      <c r="AN302" s="40"/>
      <c r="AO302" s="40"/>
      <c r="AP302" s="40"/>
      <c r="AQ302" s="40"/>
      <c r="AR302" s="40"/>
      <c r="AS302" s="1"/>
      <c r="AT302" s="1"/>
      <c r="AU302" s="40"/>
      <c r="AV302" s="40"/>
      <c r="AW302" s="40"/>
      <c r="AX302" s="40"/>
      <c r="AY302" s="40"/>
      <c r="AZ302" s="40"/>
      <c r="BA302" s="40"/>
      <c r="BB302" s="40"/>
      <c r="BC302" s="40"/>
      <c r="BD302" s="40"/>
      <c r="BE302" s="40"/>
    </row>
    <row r="303" spans="1:57" x14ac:dyDescent="0.2">
      <c r="A303" s="33"/>
      <c r="B303" s="33"/>
      <c r="C303" s="34"/>
      <c r="D303" s="34"/>
      <c r="E303" s="35"/>
      <c r="F303" s="36"/>
      <c r="G303" s="37"/>
      <c r="H303" s="38"/>
      <c r="I303" s="39"/>
      <c r="J303" s="40"/>
      <c r="K303" s="39"/>
      <c r="L303" s="39"/>
      <c r="M303" s="41"/>
      <c r="N303" s="42"/>
      <c r="O303" s="42"/>
      <c r="P303" s="42"/>
      <c r="Q303" s="42"/>
      <c r="R303" s="40"/>
      <c r="S303" s="40"/>
      <c r="T303" s="40"/>
      <c r="U303" s="40"/>
      <c r="V303" s="40"/>
      <c r="W303" s="40"/>
      <c r="X303" s="44"/>
      <c r="Y303" s="44"/>
      <c r="Z303" s="44"/>
      <c r="AA303" s="44"/>
      <c r="AB303" s="44"/>
      <c r="AC303" s="44"/>
      <c r="AD303" s="44"/>
      <c r="AE303" s="1"/>
      <c r="AF303" s="1"/>
      <c r="AG303" s="1"/>
      <c r="AH303" s="44"/>
      <c r="AI303" s="1"/>
      <c r="AJ303" s="44"/>
      <c r="AK303" s="1"/>
      <c r="AL303" s="40"/>
      <c r="AM303" s="40"/>
      <c r="AN303" s="40"/>
      <c r="AO303" s="40"/>
      <c r="AP303" s="40"/>
      <c r="AQ303" s="40"/>
      <c r="AR303" s="40"/>
      <c r="AS303" s="1"/>
      <c r="AT303" s="1"/>
      <c r="AU303" s="40"/>
      <c r="AV303" s="40"/>
      <c r="AW303" s="40"/>
      <c r="AX303" s="40"/>
      <c r="AY303" s="40"/>
      <c r="AZ303" s="40"/>
      <c r="BA303" s="40"/>
      <c r="BB303" s="40"/>
      <c r="BC303" s="40"/>
      <c r="BD303" s="40"/>
      <c r="BE303" s="40"/>
    </row>
    <row r="304" spans="1:57" x14ac:dyDescent="0.2">
      <c r="A304" s="33"/>
      <c r="B304" s="33"/>
      <c r="C304" s="34"/>
      <c r="D304" s="34"/>
      <c r="E304" s="35"/>
      <c r="F304" s="36"/>
      <c r="G304" s="37"/>
      <c r="H304" s="38"/>
      <c r="I304" s="39"/>
      <c r="J304" s="40"/>
      <c r="K304" s="39"/>
      <c r="L304" s="39"/>
      <c r="M304" s="41"/>
      <c r="N304" s="42"/>
      <c r="O304" s="42"/>
      <c r="P304" s="42"/>
      <c r="Q304" s="42"/>
      <c r="R304" s="40"/>
      <c r="S304" s="40"/>
      <c r="T304" s="40"/>
      <c r="U304" s="40"/>
      <c r="V304" s="40"/>
      <c r="W304" s="40"/>
      <c r="X304" s="44"/>
      <c r="Y304" s="44"/>
      <c r="Z304" s="44"/>
      <c r="AA304" s="44"/>
      <c r="AB304" s="44"/>
      <c r="AC304" s="44"/>
      <c r="AD304" s="44"/>
      <c r="AE304" s="1"/>
      <c r="AF304" s="1"/>
      <c r="AG304" s="1"/>
      <c r="AH304" s="44"/>
      <c r="AI304" s="1"/>
      <c r="AJ304" s="44"/>
      <c r="AK304" s="1"/>
      <c r="AL304" s="40"/>
      <c r="AM304" s="40"/>
      <c r="AN304" s="40"/>
      <c r="AO304" s="40"/>
      <c r="AP304" s="40"/>
      <c r="AQ304" s="40"/>
      <c r="AR304" s="40"/>
      <c r="AS304" s="1"/>
      <c r="AT304" s="1"/>
      <c r="AU304" s="40"/>
      <c r="AV304" s="40"/>
      <c r="AW304" s="40"/>
      <c r="AX304" s="40"/>
      <c r="AY304" s="40"/>
      <c r="AZ304" s="40"/>
      <c r="BA304" s="40"/>
      <c r="BB304" s="40"/>
      <c r="BC304" s="40"/>
      <c r="BD304" s="40"/>
      <c r="BE304" s="40"/>
    </row>
    <row r="305" spans="1:57" x14ac:dyDescent="0.2">
      <c r="A305" s="33"/>
      <c r="B305" s="33"/>
      <c r="C305" s="34"/>
      <c r="D305" s="34"/>
      <c r="E305" s="35"/>
      <c r="F305" s="36"/>
      <c r="G305" s="37"/>
      <c r="H305" s="38"/>
      <c r="I305" s="39"/>
      <c r="J305" s="40"/>
      <c r="K305" s="39"/>
      <c r="L305" s="39"/>
      <c r="M305" s="41"/>
      <c r="N305" s="42"/>
      <c r="O305" s="42"/>
      <c r="P305" s="42"/>
      <c r="Q305" s="42"/>
      <c r="R305" s="40"/>
      <c r="S305" s="40"/>
      <c r="T305" s="40"/>
      <c r="U305" s="40"/>
      <c r="V305" s="40"/>
      <c r="W305" s="40"/>
      <c r="X305" s="44"/>
      <c r="Y305" s="44"/>
      <c r="Z305" s="44"/>
      <c r="AA305" s="44"/>
      <c r="AB305" s="44"/>
      <c r="AC305" s="44"/>
      <c r="AD305" s="44"/>
      <c r="AE305" s="1"/>
      <c r="AF305" s="1"/>
      <c r="AG305" s="1"/>
      <c r="AH305" s="44"/>
      <c r="AI305" s="1"/>
      <c r="AJ305" s="44"/>
      <c r="AK305" s="1"/>
      <c r="AL305" s="40"/>
      <c r="AM305" s="40"/>
      <c r="AN305" s="40"/>
      <c r="AO305" s="40"/>
      <c r="AP305" s="40"/>
      <c r="AQ305" s="40"/>
      <c r="AR305" s="40"/>
      <c r="AS305" s="1"/>
      <c r="AT305" s="1"/>
      <c r="AU305" s="40"/>
      <c r="AV305" s="40"/>
      <c r="AW305" s="40"/>
      <c r="AX305" s="40"/>
      <c r="AY305" s="40"/>
      <c r="AZ305" s="40"/>
      <c r="BA305" s="40"/>
      <c r="BB305" s="40"/>
      <c r="BC305" s="40"/>
      <c r="BD305" s="40"/>
      <c r="BE305" s="40"/>
    </row>
    <row r="306" spans="1:57" x14ac:dyDescent="0.2">
      <c r="A306" s="33"/>
      <c r="B306" s="33"/>
      <c r="C306" s="34"/>
      <c r="D306" s="34"/>
      <c r="E306" s="35"/>
      <c r="F306" s="36"/>
      <c r="G306" s="37"/>
      <c r="H306" s="38"/>
      <c r="I306" s="39"/>
      <c r="J306" s="40"/>
      <c r="K306" s="39"/>
      <c r="L306" s="39"/>
      <c r="M306" s="41"/>
      <c r="N306" s="42"/>
      <c r="O306" s="42"/>
      <c r="P306" s="42"/>
      <c r="Q306" s="42"/>
      <c r="R306" s="40"/>
      <c r="S306" s="40"/>
      <c r="T306" s="40"/>
      <c r="U306" s="40"/>
      <c r="V306" s="40"/>
      <c r="W306" s="40"/>
      <c r="X306" s="44"/>
      <c r="Y306" s="44"/>
      <c r="Z306" s="44"/>
      <c r="AA306" s="44"/>
      <c r="AB306" s="44"/>
      <c r="AC306" s="44"/>
      <c r="AD306" s="44"/>
      <c r="AE306" s="1"/>
      <c r="AF306" s="1"/>
      <c r="AG306" s="1"/>
      <c r="AH306" s="44"/>
      <c r="AI306" s="1"/>
      <c r="AJ306" s="44"/>
      <c r="AK306" s="1"/>
      <c r="AL306" s="40"/>
      <c r="AM306" s="40"/>
      <c r="AN306" s="40"/>
      <c r="AO306" s="40"/>
      <c r="AP306" s="40"/>
      <c r="AQ306" s="40"/>
      <c r="AR306" s="40"/>
      <c r="AS306" s="1"/>
      <c r="AT306" s="1"/>
      <c r="AU306" s="40"/>
      <c r="AV306" s="40"/>
      <c r="AW306" s="40"/>
      <c r="AX306" s="40"/>
      <c r="AY306" s="40"/>
      <c r="AZ306" s="40"/>
      <c r="BA306" s="40"/>
      <c r="BB306" s="40"/>
      <c r="BC306" s="40"/>
      <c r="BD306" s="40"/>
      <c r="BE306" s="40"/>
    </row>
    <row r="307" spans="1:57" x14ac:dyDescent="0.2">
      <c r="A307" s="33"/>
      <c r="B307" s="33"/>
      <c r="C307" s="34"/>
      <c r="D307" s="34"/>
      <c r="E307" s="35"/>
      <c r="F307" s="36"/>
      <c r="G307" s="37"/>
      <c r="H307" s="38"/>
      <c r="I307" s="39"/>
      <c r="J307" s="40"/>
      <c r="K307" s="39"/>
      <c r="L307" s="39"/>
      <c r="M307" s="41"/>
      <c r="N307" s="42"/>
      <c r="O307" s="42"/>
      <c r="P307" s="42"/>
      <c r="Q307" s="42"/>
      <c r="R307" s="40"/>
      <c r="S307" s="40"/>
      <c r="T307" s="40"/>
      <c r="U307" s="40"/>
      <c r="V307" s="40"/>
      <c r="W307" s="40"/>
      <c r="X307" s="44"/>
      <c r="Y307" s="44"/>
      <c r="Z307" s="44"/>
      <c r="AA307" s="44"/>
      <c r="AB307" s="44"/>
      <c r="AC307" s="44"/>
      <c r="AD307" s="44"/>
      <c r="AE307" s="1"/>
      <c r="AF307" s="1"/>
      <c r="AG307" s="1"/>
      <c r="AH307" s="44"/>
      <c r="AI307" s="1"/>
      <c r="AJ307" s="44"/>
      <c r="AK307" s="1"/>
      <c r="AL307" s="40"/>
      <c r="AM307" s="40"/>
      <c r="AN307" s="40"/>
      <c r="AO307" s="40"/>
      <c r="AP307" s="40"/>
      <c r="AQ307" s="40"/>
      <c r="AR307" s="40"/>
      <c r="AS307" s="1"/>
      <c r="AT307" s="1"/>
      <c r="AU307" s="40"/>
      <c r="AV307" s="40"/>
      <c r="AW307" s="40"/>
      <c r="AX307" s="40"/>
      <c r="AY307" s="40"/>
      <c r="AZ307" s="40"/>
      <c r="BA307" s="40"/>
      <c r="BB307" s="40"/>
      <c r="BC307" s="40"/>
      <c r="BD307" s="40"/>
      <c r="BE307" s="40"/>
    </row>
    <row r="308" spans="1:57" x14ac:dyDescent="0.2">
      <c r="A308" s="33"/>
      <c r="B308" s="33"/>
      <c r="C308" s="34"/>
      <c r="D308" s="34"/>
      <c r="E308" s="35"/>
      <c r="F308" s="36"/>
      <c r="G308" s="37"/>
      <c r="H308" s="38"/>
      <c r="I308" s="39"/>
      <c r="J308" s="40"/>
      <c r="K308" s="39"/>
      <c r="L308" s="39"/>
      <c r="M308" s="41"/>
      <c r="N308" s="42"/>
      <c r="O308" s="42"/>
      <c r="P308" s="42"/>
      <c r="Q308" s="42"/>
      <c r="R308" s="40"/>
      <c r="S308" s="40"/>
      <c r="T308" s="40"/>
      <c r="U308" s="40"/>
      <c r="V308" s="40"/>
      <c r="W308" s="40"/>
      <c r="X308" s="44"/>
      <c r="Y308" s="44"/>
      <c r="Z308" s="44"/>
      <c r="AA308" s="44"/>
      <c r="AB308" s="44"/>
      <c r="AC308" s="44"/>
      <c r="AD308" s="44"/>
      <c r="AE308" s="1"/>
      <c r="AF308" s="1"/>
      <c r="AG308" s="1"/>
      <c r="AH308" s="44"/>
      <c r="AI308" s="1"/>
      <c r="AJ308" s="44"/>
      <c r="AK308" s="1"/>
      <c r="AL308" s="40"/>
      <c r="AM308" s="40"/>
      <c r="AN308" s="40"/>
      <c r="AO308" s="40"/>
      <c r="AP308" s="40"/>
      <c r="AQ308" s="40"/>
      <c r="AR308" s="40"/>
      <c r="AS308" s="1"/>
      <c r="AT308" s="1"/>
      <c r="AU308" s="40"/>
      <c r="AV308" s="40"/>
      <c r="AW308" s="40"/>
      <c r="AX308" s="40"/>
      <c r="AY308" s="40"/>
      <c r="AZ308" s="40"/>
      <c r="BA308" s="40"/>
      <c r="BB308" s="40"/>
      <c r="BC308" s="40"/>
      <c r="BD308" s="40"/>
      <c r="BE308" s="40"/>
    </row>
    <row r="309" spans="1:57" x14ac:dyDescent="0.2">
      <c r="A309" s="33"/>
      <c r="B309" s="33"/>
      <c r="C309" s="34"/>
      <c r="D309" s="34"/>
      <c r="E309" s="35"/>
      <c r="F309" s="36"/>
      <c r="G309" s="37"/>
      <c r="H309" s="38"/>
      <c r="I309" s="39"/>
      <c r="J309" s="40"/>
      <c r="K309" s="39"/>
      <c r="L309" s="39"/>
      <c r="M309" s="41"/>
      <c r="N309" s="42"/>
      <c r="O309" s="42"/>
      <c r="P309" s="42"/>
      <c r="Q309" s="42"/>
      <c r="R309" s="40"/>
      <c r="S309" s="40"/>
      <c r="T309" s="40"/>
      <c r="U309" s="40"/>
      <c r="V309" s="40"/>
      <c r="W309" s="40"/>
      <c r="X309" s="44"/>
      <c r="Y309" s="44"/>
      <c r="Z309" s="44"/>
      <c r="AA309" s="44"/>
      <c r="AB309" s="44"/>
      <c r="AC309" s="44"/>
      <c r="AD309" s="44"/>
      <c r="AE309" s="1"/>
      <c r="AF309" s="1"/>
      <c r="AG309" s="1"/>
      <c r="AH309" s="44"/>
      <c r="AI309" s="1"/>
      <c r="AJ309" s="44"/>
      <c r="AK309" s="1"/>
      <c r="AL309" s="40"/>
      <c r="AM309" s="40"/>
      <c r="AN309" s="40"/>
      <c r="AO309" s="40"/>
      <c r="AP309" s="40"/>
      <c r="AQ309" s="40"/>
      <c r="AR309" s="40"/>
      <c r="AS309" s="1"/>
      <c r="AT309" s="1"/>
      <c r="AU309" s="40"/>
      <c r="AV309" s="40"/>
      <c r="AW309" s="40"/>
      <c r="AX309" s="40"/>
      <c r="AY309" s="40"/>
      <c r="AZ309" s="40"/>
      <c r="BA309" s="40"/>
      <c r="BB309" s="40"/>
      <c r="BC309" s="40"/>
      <c r="BD309" s="40"/>
      <c r="BE309" s="40"/>
    </row>
    <row r="310" spans="1:57" x14ac:dyDescent="0.2">
      <c r="A310" s="33"/>
      <c r="B310" s="33"/>
      <c r="C310" s="34"/>
      <c r="D310" s="34"/>
      <c r="E310" s="35"/>
      <c r="F310" s="36"/>
      <c r="G310" s="37"/>
      <c r="H310" s="38"/>
      <c r="I310" s="39"/>
      <c r="J310" s="40"/>
      <c r="K310" s="39"/>
      <c r="L310" s="39"/>
      <c r="M310" s="41"/>
      <c r="N310" s="42"/>
      <c r="O310" s="42"/>
      <c r="P310" s="42"/>
      <c r="Q310" s="42"/>
      <c r="R310" s="40"/>
      <c r="S310" s="40"/>
      <c r="T310" s="40"/>
      <c r="U310" s="40"/>
      <c r="V310" s="40"/>
      <c r="W310" s="40"/>
      <c r="X310" s="44"/>
      <c r="Y310" s="44"/>
      <c r="Z310" s="44"/>
      <c r="AA310" s="44"/>
      <c r="AB310" s="44"/>
      <c r="AC310" s="44"/>
      <c r="AD310" s="44"/>
      <c r="AE310" s="1"/>
      <c r="AF310" s="1"/>
      <c r="AG310" s="1"/>
      <c r="AH310" s="44"/>
      <c r="AI310" s="1"/>
      <c r="AJ310" s="44"/>
      <c r="AK310" s="1"/>
      <c r="AL310" s="40"/>
      <c r="AM310" s="40"/>
      <c r="AN310" s="40"/>
      <c r="AO310" s="40"/>
      <c r="AP310" s="40"/>
      <c r="AQ310" s="40"/>
      <c r="AR310" s="40"/>
      <c r="AS310" s="1"/>
      <c r="AT310" s="1"/>
      <c r="AU310" s="40"/>
      <c r="AV310" s="40"/>
      <c r="AW310" s="40"/>
      <c r="AX310" s="40"/>
      <c r="AY310" s="40"/>
      <c r="AZ310" s="40"/>
      <c r="BA310" s="40"/>
      <c r="BB310" s="40"/>
      <c r="BC310" s="40"/>
      <c r="BD310" s="40"/>
      <c r="BE310" s="40"/>
    </row>
    <row r="311" spans="1:57" x14ac:dyDescent="0.2">
      <c r="A311" s="33"/>
      <c r="B311" s="33"/>
      <c r="C311" s="34"/>
      <c r="D311" s="34"/>
      <c r="E311" s="35"/>
      <c r="F311" s="36"/>
      <c r="G311" s="37"/>
      <c r="H311" s="38"/>
      <c r="I311" s="39"/>
      <c r="J311" s="40"/>
      <c r="K311" s="39"/>
      <c r="L311" s="39"/>
      <c r="M311" s="41"/>
      <c r="N311" s="42"/>
      <c r="O311" s="42"/>
      <c r="P311" s="42"/>
      <c r="Q311" s="42"/>
      <c r="R311" s="40"/>
      <c r="S311" s="40"/>
      <c r="T311" s="40"/>
      <c r="U311" s="40"/>
      <c r="V311" s="40"/>
      <c r="W311" s="40"/>
      <c r="X311" s="44"/>
      <c r="Y311" s="44"/>
      <c r="Z311" s="44"/>
      <c r="AA311" s="44"/>
      <c r="AB311" s="44"/>
      <c r="AC311" s="44"/>
      <c r="AD311" s="44"/>
      <c r="AE311" s="1"/>
      <c r="AF311" s="1"/>
      <c r="AG311" s="1"/>
      <c r="AH311" s="44"/>
      <c r="AI311" s="1"/>
      <c r="AJ311" s="44"/>
      <c r="AK311" s="1"/>
      <c r="AL311" s="40"/>
      <c r="AM311" s="40"/>
      <c r="AN311" s="40"/>
      <c r="AO311" s="40"/>
      <c r="AP311" s="40"/>
      <c r="AQ311" s="40"/>
      <c r="AR311" s="40"/>
      <c r="AS311" s="1"/>
      <c r="AT311" s="1"/>
      <c r="AU311" s="40"/>
      <c r="AV311" s="40"/>
      <c r="AW311" s="40"/>
      <c r="AX311" s="40"/>
      <c r="AY311" s="40"/>
      <c r="AZ311" s="40"/>
      <c r="BA311" s="40"/>
      <c r="BB311" s="40"/>
      <c r="BC311" s="40"/>
      <c r="BD311" s="40"/>
      <c r="BE311" s="40"/>
    </row>
    <row r="312" spans="1:57" x14ac:dyDescent="0.2">
      <c r="A312" s="33"/>
      <c r="B312" s="33"/>
      <c r="C312" s="34"/>
      <c r="D312" s="34"/>
      <c r="E312" s="35"/>
      <c r="F312" s="36"/>
      <c r="G312" s="37"/>
      <c r="H312" s="38"/>
      <c r="I312" s="39"/>
      <c r="J312" s="40"/>
      <c r="K312" s="39"/>
      <c r="L312" s="39"/>
      <c r="M312" s="41"/>
      <c r="N312" s="42"/>
      <c r="O312" s="42"/>
      <c r="P312" s="42"/>
      <c r="Q312" s="42"/>
      <c r="R312" s="40"/>
      <c r="S312" s="40"/>
      <c r="T312" s="40"/>
      <c r="U312" s="40"/>
      <c r="V312" s="40"/>
      <c r="W312" s="40"/>
      <c r="X312" s="44"/>
      <c r="Y312" s="44"/>
      <c r="Z312" s="44"/>
      <c r="AA312" s="44"/>
      <c r="AB312" s="44"/>
      <c r="AC312" s="44"/>
      <c r="AD312" s="44"/>
      <c r="AE312" s="1"/>
      <c r="AF312" s="1"/>
      <c r="AG312" s="1"/>
      <c r="AH312" s="44"/>
      <c r="AI312" s="1"/>
      <c r="AJ312" s="44"/>
      <c r="AK312" s="1"/>
      <c r="AL312" s="40"/>
      <c r="AM312" s="40"/>
      <c r="AN312" s="40"/>
      <c r="AO312" s="40"/>
      <c r="AP312" s="40"/>
      <c r="AQ312" s="40"/>
      <c r="AR312" s="40"/>
      <c r="AS312" s="1"/>
      <c r="AT312" s="1"/>
      <c r="AU312" s="40"/>
      <c r="AV312" s="40"/>
      <c r="AW312" s="40"/>
      <c r="AX312" s="40"/>
      <c r="AY312" s="40"/>
      <c r="AZ312" s="40"/>
      <c r="BA312" s="40"/>
      <c r="BB312" s="40"/>
      <c r="BC312" s="40"/>
      <c r="BD312" s="40"/>
      <c r="BE312" s="40"/>
    </row>
    <row r="313" spans="1:57" x14ac:dyDescent="0.2">
      <c r="A313" s="33"/>
      <c r="B313" s="33"/>
      <c r="C313" s="34"/>
      <c r="D313" s="34"/>
      <c r="E313" s="35"/>
      <c r="F313" s="36"/>
      <c r="G313" s="37"/>
      <c r="H313" s="38"/>
      <c r="I313" s="39"/>
      <c r="J313" s="40"/>
      <c r="K313" s="39"/>
      <c r="L313" s="39"/>
      <c r="M313" s="41"/>
      <c r="N313" s="42"/>
      <c r="O313" s="42"/>
      <c r="P313" s="42"/>
      <c r="Q313" s="42"/>
      <c r="R313" s="40"/>
      <c r="S313" s="40"/>
      <c r="T313" s="40"/>
      <c r="U313" s="40"/>
      <c r="V313" s="40"/>
      <c r="W313" s="40"/>
      <c r="X313" s="44"/>
      <c r="Y313" s="44"/>
      <c r="Z313" s="44"/>
      <c r="AA313" s="44"/>
      <c r="AB313" s="44"/>
      <c r="AC313" s="44"/>
      <c r="AD313" s="44"/>
      <c r="AE313" s="1"/>
      <c r="AF313" s="1"/>
      <c r="AG313" s="1"/>
      <c r="AH313" s="44"/>
      <c r="AI313" s="1"/>
      <c r="AJ313" s="44"/>
      <c r="AK313" s="1"/>
      <c r="AL313" s="40"/>
      <c r="AM313" s="40"/>
      <c r="AN313" s="40"/>
      <c r="AO313" s="40"/>
      <c r="AP313" s="40"/>
      <c r="AQ313" s="40"/>
      <c r="AR313" s="40"/>
      <c r="AS313" s="1"/>
      <c r="AT313" s="1"/>
      <c r="AU313" s="40"/>
      <c r="AV313" s="40"/>
      <c r="AW313" s="40"/>
      <c r="AX313" s="40"/>
      <c r="AY313" s="40"/>
      <c r="AZ313" s="40"/>
      <c r="BA313" s="40"/>
      <c r="BB313" s="40"/>
      <c r="BC313" s="40"/>
      <c r="BD313" s="40"/>
      <c r="BE313" s="40"/>
    </row>
    <row r="314" spans="1:57" x14ac:dyDescent="0.2">
      <c r="A314" s="33"/>
      <c r="B314" s="33"/>
      <c r="C314" s="34"/>
      <c r="D314" s="34"/>
      <c r="E314" s="35"/>
      <c r="F314" s="36"/>
      <c r="G314" s="37"/>
      <c r="H314" s="38"/>
      <c r="I314" s="39"/>
      <c r="J314" s="40"/>
      <c r="K314" s="39"/>
      <c r="L314" s="39"/>
      <c r="M314" s="41"/>
      <c r="N314" s="42"/>
      <c r="O314" s="42"/>
      <c r="P314" s="42"/>
      <c r="Q314" s="42"/>
      <c r="R314" s="40"/>
      <c r="S314" s="40"/>
      <c r="T314" s="40"/>
      <c r="U314" s="40"/>
      <c r="V314" s="40"/>
      <c r="W314" s="40"/>
      <c r="X314" s="44"/>
      <c r="Y314" s="44"/>
      <c r="Z314" s="44"/>
      <c r="AA314" s="44"/>
      <c r="AB314" s="44"/>
      <c r="AC314" s="44"/>
      <c r="AD314" s="44"/>
      <c r="AE314" s="1"/>
      <c r="AF314" s="1"/>
      <c r="AG314" s="1"/>
      <c r="AH314" s="44"/>
      <c r="AI314" s="1"/>
      <c r="AJ314" s="44"/>
      <c r="AK314" s="1"/>
      <c r="AL314" s="40"/>
      <c r="AM314" s="40"/>
      <c r="AN314" s="40"/>
      <c r="AO314" s="40"/>
      <c r="AP314" s="40"/>
      <c r="AQ314" s="40"/>
      <c r="AR314" s="40"/>
      <c r="AS314" s="1"/>
      <c r="AT314" s="1"/>
      <c r="AU314" s="40"/>
      <c r="AV314" s="40"/>
      <c r="AW314" s="40"/>
      <c r="AX314" s="40"/>
      <c r="AY314" s="40"/>
      <c r="AZ314" s="40"/>
      <c r="BA314" s="40"/>
      <c r="BB314" s="40"/>
      <c r="BC314" s="40"/>
      <c r="BD314" s="40"/>
      <c r="BE314" s="40"/>
    </row>
    <row r="315" spans="1:57" x14ac:dyDescent="0.2">
      <c r="A315" s="33"/>
      <c r="B315" s="33"/>
      <c r="C315" s="34"/>
      <c r="D315" s="34"/>
      <c r="E315" s="35"/>
      <c r="F315" s="36"/>
      <c r="G315" s="37"/>
      <c r="H315" s="38"/>
      <c r="I315" s="39"/>
      <c r="J315" s="40"/>
      <c r="K315" s="39"/>
      <c r="L315" s="39"/>
      <c r="M315" s="41"/>
      <c r="N315" s="42"/>
      <c r="O315" s="42"/>
      <c r="P315" s="42"/>
      <c r="Q315" s="42"/>
      <c r="R315" s="40"/>
      <c r="S315" s="40"/>
      <c r="T315" s="40"/>
      <c r="U315" s="40"/>
      <c r="V315" s="40"/>
      <c r="W315" s="40"/>
      <c r="X315" s="44"/>
      <c r="Y315" s="44"/>
      <c r="Z315" s="44"/>
      <c r="AA315" s="44"/>
      <c r="AB315" s="44"/>
      <c r="AC315" s="44"/>
      <c r="AD315" s="44"/>
      <c r="AE315" s="1"/>
      <c r="AF315" s="1"/>
      <c r="AG315" s="1"/>
      <c r="AH315" s="44"/>
      <c r="AI315" s="1"/>
      <c r="AJ315" s="44"/>
      <c r="AK315" s="1"/>
      <c r="AL315" s="40"/>
      <c r="AM315" s="40"/>
      <c r="AN315" s="40"/>
      <c r="AO315" s="40"/>
      <c r="AP315" s="40"/>
      <c r="AQ315" s="40"/>
      <c r="AR315" s="40"/>
      <c r="AS315" s="1"/>
      <c r="AT315" s="1"/>
      <c r="AU315" s="40"/>
      <c r="AV315" s="40"/>
      <c r="AW315" s="40"/>
      <c r="AX315" s="40"/>
      <c r="AY315" s="40"/>
      <c r="AZ315" s="40"/>
      <c r="BA315" s="40"/>
      <c r="BB315" s="40"/>
      <c r="BC315" s="40"/>
      <c r="BD315" s="40"/>
      <c r="BE315" s="40"/>
    </row>
    <row r="316" spans="1:57" x14ac:dyDescent="0.2">
      <c r="A316" s="33"/>
      <c r="B316" s="33"/>
      <c r="C316" s="34"/>
      <c r="D316" s="34"/>
      <c r="E316" s="35"/>
      <c r="F316" s="36"/>
      <c r="G316" s="37"/>
      <c r="H316" s="38"/>
      <c r="I316" s="39"/>
      <c r="J316" s="40"/>
      <c r="K316" s="39"/>
      <c r="L316" s="39"/>
      <c r="M316" s="41"/>
      <c r="N316" s="42"/>
      <c r="O316" s="42"/>
      <c r="P316" s="42"/>
      <c r="Q316" s="42"/>
      <c r="R316" s="40"/>
      <c r="S316" s="40"/>
      <c r="T316" s="40"/>
      <c r="U316" s="40"/>
      <c r="V316" s="40"/>
      <c r="W316" s="40"/>
      <c r="X316" s="44"/>
      <c r="Y316" s="44"/>
      <c r="Z316" s="44"/>
      <c r="AA316" s="44"/>
      <c r="AB316" s="44"/>
      <c r="AC316" s="44"/>
      <c r="AD316" s="44"/>
      <c r="AE316" s="1"/>
      <c r="AF316" s="1"/>
      <c r="AG316" s="1"/>
      <c r="AH316" s="44"/>
      <c r="AI316" s="1"/>
      <c r="AJ316" s="44"/>
      <c r="AK316" s="1"/>
      <c r="AL316" s="40"/>
      <c r="AM316" s="40"/>
      <c r="AN316" s="40"/>
      <c r="AO316" s="40"/>
      <c r="AP316" s="40"/>
      <c r="AQ316" s="40"/>
      <c r="AR316" s="40"/>
      <c r="AS316" s="1"/>
      <c r="AT316" s="1"/>
      <c r="AU316" s="40"/>
      <c r="AV316" s="40"/>
      <c r="AW316" s="40"/>
      <c r="AX316" s="40"/>
      <c r="AY316" s="40"/>
      <c r="AZ316" s="40"/>
      <c r="BA316" s="40"/>
      <c r="BB316" s="40"/>
      <c r="BC316" s="40"/>
      <c r="BD316" s="40"/>
      <c r="BE316" s="40"/>
    </row>
    <row r="317" spans="1:57" x14ac:dyDescent="0.2">
      <c r="A317" s="33"/>
      <c r="B317" s="33"/>
      <c r="C317" s="34"/>
      <c r="D317" s="34"/>
      <c r="E317" s="35"/>
      <c r="F317" s="36"/>
      <c r="G317" s="37"/>
      <c r="H317" s="38"/>
      <c r="I317" s="39"/>
      <c r="J317" s="40"/>
      <c r="K317" s="39"/>
      <c r="L317" s="39"/>
      <c r="M317" s="41"/>
      <c r="N317" s="42"/>
      <c r="O317" s="42"/>
      <c r="P317" s="42"/>
      <c r="Q317" s="42"/>
      <c r="R317" s="40"/>
      <c r="S317" s="40"/>
      <c r="T317" s="40"/>
      <c r="U317" s="40"/>
      <c r="V317" s="40"/>
      <c r="W317" s="40"/>
      <c r="X317" s="44"/>
      <c r="Y317" s="44"/>
      <c r="Z317" s="44"/>
      <c r="AA317" s="44"/>
      <c r="AB317" s="44"/>
      <c r="AC317" s="44"/>
      <c r="AD317" s="44"/>
      <c r="AE317" s="1"/>
      <c r="AF317" s="1"/>
      <c r="AG317" s="1"/>
      <c r="AH317" s="44"/>
      <c r="AI317" s="1"/>
      <c r="AJ317" s="44"/>
      <c r="AK317" s="1"/>
      <c r="AL317" s="40"/>
      <c r="AM317" s="40"/>
      <c r="AN317" s="40"/>
      <c r="AO317" s="40"/>
      <c r="AP317" s="40"/>
      <c r="AQ317" s="40"/>
      <c r="AR317" s="40"/>
      <c r="AS317" s="1"/>
      <c r="AT317" s="1"/>
      <c r="AU317" s="40"/>
      <c r="AV317" s="40"/>
      <c r="AW317" s="40"/>
      <c r="AX317" s="40"/>
      <c r="AY317" s="40"/>
      <c r="AZ317" s="40"/>
      <c r="BA317" s="40"/>
      <c r="BB317" s="40"/>
      <c r="BC317" s="40"/>
      <c r="BD317" s="40"/>
      <c r="BE317" s="40"/>
    </row>
    <row r="318" spans="1:57" x14ac:dyDescent="0.2">
      <c r="A318" s="33"/>
      <c r="B318" s="33"/>
      <c r="C318" s="34"/>
      <c r="D318" s="34"/>
      <c r="E318" s="35"/>
      <c r="F318" s="36"/>
      <c r="G318" s="37"/>
      <c r="H318" s="38"/>
      <c r="I318" s="39"/>
      <c r="J318" s="40"/>
      <c r="K318" s="39"/>
      <c r="L318" s="39"/>
      <c r="M318" s="41"/>
      <c r="N318" s="42"/>
      <c r="O318" s="42"/>
      <c r="P318" s="42"/>
      <c r="Q318" s="42"/>
      <c r="R318" s="40"/>
      <c r="S318" s="40"/>
      <c r="T318" s="40"/>
      <c r="U318" s="40"/>
      <c r="V318" s="40"/>
      <c r="W318" s="40"/>
      <c r="X318" s="44"/>
      <c r="Y318" s="44"/>
      <c r="Z318" s="44"/>
      <c r="AA318" s="44"/>
      <c r="AB318" s="44"/>
      <c r="AC318" s="44"/>
      <c r="AD318" s="44"/>
      <c r="AE318" s="1"/>
      <c r="AF318" s="1"/>
      <c r="AG318" s="1"/>
      <c r="AH318" s="44"/>
      <c r="AI318" s="1"/>
      <c r="AJ318" s="44"/>
      <c r="AK318" s="1"/>
      <c r="AL318" s="40"/>
      <c r="AM318" s="40"/>
      <c r="AN318" s="40"/>
      <c r="AO318" s="40"/>
      <c r="AP318" s="40"/>
      <c r="AQ318" s="40"/>
      <c r="AR318" s="40"/>
      <c r="AS318" s="1"/>
      <c r="AT318" s="1"/>
      <c r="AU318" s="40"/>
      <c r="AV318" s="40"/>
      <c r="AW318" s="40"/>
      <c r="AX318" s="40"/>
      <c r="AY318" s="40"/>
      <c r="AZ318" s="40"/>
      <c r="BA318" s="40"/>
      <c r="BB318" s="40"/>
      <c r="BC318" s="40"/>
      <c r="BD318" s="40"/>
      <c r="BE318" s="40"/>
    </row>
    <row r="319" spans="1:57" x14ac:dyDescent="0.2">
      <c r="A319" s="33"/>
      <c r="B319" s="33"/>
      <c r="C319" s="34"/>
      <c r="D319" s="34"/>
      <c r="E319" s="35"/>
      <c r="F319" s="36"/>
      <c r="G319" s="37"/>
      <c r="H319" s="38"/>
      <c r="I319" s="39"/>
      <c r="J319" s="40"/>
      <c r="K319" s="39"/>
      <c r="L319" s="39"/>
      <c r="M319" s="41"/>
      <c r="N319" s="42"/>
      <c r="O319" s="42"/>
      <c r="P319" s="42"/>
      <c r="Q319" s="42"/>
      <c r="R319" s="40"/>
      <c r="S319" s="40"/>
      <c r="T319" s="40"/>
      <c r="U319" s="40"/>
      <c r="V319" s="40"/>
      <c r="W319" s="40"/>
      <c r="X319" s="44"/>
      <c r="Y319" s="44"/>
      <c r="Z319" s="44"/>
      <c r="AA319" s="44"/>
      <c r="AB319" s="44"/>
      <c r="AC319" s="44"/>
      <c r="AD319" s="44"/>
      <c r="AE319" s="1"/>
      <c r="AF319" s="1"/>
      <c r="AG319" s="1"/>
      <c r="AH319" s="44"/>
      <c r="AI319" s="1"/>
      <c r="AJ319" s="44"/>
      <c r="AK319" s="1"/>
      <c r="AL319" s="40"/>
      <c r="AM319" s="40"/>
      <c r="AN319" s="40"/>
      <c r="AO319" s="40"/>
      <c r="AP319" s="40"/>
      <c r="AQ319" s="40"/>
      <c r="AR319" s="40"/>
      <c r="AS319" s="1"/>
      <c r="AT319" s="1"/>
      <c r="AU319" s="40"/>
      <c r="AV319" s="40"/>
      <c r="AW319" s="40"/>
      <c r="AX319" s="40"/>
      <c r="AY319" s="40"/>
      <c r="AZ319" s="40"/>
      <c r="BA319" s="40"/>
      <c r="BB319" s="40"/>
      <c r="BC319" s="40"/>
      <c r="BD319" s="40"/>
      <c r="BE319" s="40"/>
    </row>
    <row r="320" spans="1:57" x14ac:dyDescent="0.2">
      <c r="A320" s="33"/>
      <c r="B320" s="33"/>
      <c r="C320" s="34"/>
      <c r="D320" s="34"/>
      <c r="E320" s="35"/>
      <c r="F320" s="36"/>
      <c r="G320" s="37"/>
      <c r="H320" s="38"/>
      <c r="I320" s="39"/>
      <c r="J320" s="40"/>
      <c r="K320" s="39"/>
      <c r="L320" s="39"/>
      <c r="M320" s="41"/>
      <c r="N320" s="42"/>
      <c r="O320" s="42"/>
      <c r="P320" s="42"/>
      <c r="Q320" s="42"/>
      <c r="R320" s="40"/>
      <c r="S320" s="40"/>
      <c r="T320" s="40"/>
      <c r="U320" s="40"/>
      <c r="V320" s="40"/>
      <c r="W320" s="40"/>
      <c r="X320" s="44"/>
      <c r="Y320" s="44"/>
      <c r="Z320" s="44"/>
      <c r="AA320" s="44"/>
      <c r="AB320" s="44"/>
      <c r="AC320" s="44"/>
      <c r="AD320" s="44"/>
      <c r="AE320" s="1"/>
      <c r="AF320" s="1"/>
      <c r="AG320" s="1"/>
      <c r="AH320" s="44"/>
      <c r="AI320" s="1"/>
      <c r="AJ320" s="44"/>
      <c r="AK320" s="1"/>
      <c r="AL320" s="40"/>
      <c r="AM320" s="40"/>
      <c r="AN320" s="40"/>
      <c r="AO320" s="40"/>
      <c r="AP320" s="40"/>
      <c r="AQ320" s="40"/>
      <c r="AR320" s="40"/>
      <c r="AS320" s="1"/>
      <c r="AT320" s="1"/>
      <c r="AU320" s="40"/>
      <c r="AV320" s="40"/>
      <c r="AW320" s="40"/>
      <c r="AX320" s="40"/>
      <c r="AY320" s="40"/>
      <c r="AZ320" s="40"/>
      <c r="BA320" s="40"/>
      <c r="BB320" s="40"/>
      <c r="BC320" s="40"/>
      <c r="BD320" s="40"/>
      <c r="BE320" s="40"/>
    </row>
    <row r="321" spans="1:57" x14ac:dyDescent="0.2">
      <c r="A321" s="33"/>
      <c r="B321" s="33"/>
      <c r="C321" s="34"/>
      <c r="D321" s="34"/>
      <c r="E321" s="35"/>
      <c r="F321" s="36"/>
      <c r="G321" s="37"/>
      <c r="H321" s="38"/>
      <c r="I321" s="39"/>
      <c r="J321" s="40"/>
      <c r="K321" s="39"/>
      <c r="L321" s="39"/>
      <c r="M321" s="41"/>
      <c r="N321" s="42"/>
      <c r="O321" s="42"/>
      <c r="P321" s="42"/>
      <c r="Q321" s="42"/>
      <c r="R321" s="40"/>
      <c r="S321" s="40"/>
      <c r="T321" s="40"/>
      <c r="U321" s="40"/>
      <c r="V321" s="40"/>
      <c r="W321" s="40"/>
      <c r="X321" s="44"/>
      <c r="Y321" s="44"/>
      <c r="Z321" s="44"/>
      <c r="AA321" s="44"/>
      <c r="AB321" s="44"/>
      <c r="AC321" s="44"/>
      <c r="AD321" s="44"/>
      <c r="AE321" s="1"/>
      <c r="AF321" s="1"/>
      <c r="AG321" s="1"/>
      <c r="AH321" s="44"/>
      <c r="AI321" s="1"/>
      <c r="AJ321" s="44"/>
      <c r="AK321" s="1"/>
      <c r="AL321" s="40"/>
      <c r="AM321" s="40"/>
      <c r="AN321" s="40"/>
      <c r="AO321" s="40"/>
      <c r="AP321" s="40"/>
      <c r="AQ321" s="40"/>
      <c r="AR321" s="40"/>
      <c r="AS321" s="1"/>
      <c r="AT321" s="1"/>
      <c r="AU321" s="40"/>
      <c r="AV321" s="40"/>
      <c r="AW321" s="40"/>
      <c r="AX321" s="40"/>
      <c r="AY321" s="40"/>
      <c r="AZ321" s="40"/>
      <c r="BA321" s="40"/>
      <c r="BB321" s="40"/>
      <c r="BC321" s="40"/>
      <c r="BD321" s="40"/>
      <c r="BE321" s="40"/>
    </row>
    <row r="322" spans="1:57" x14ac:dyDescent="0.2">
      <c r="A322" s="33"/>
      <c r="B322" s="33"/>
      <c r="C322" s="34"/>
      <c r="D322" s="34"/>
      <c r="E322" s="35"/>
      <c r="F322" s="36"/>
      <c r="G322" s="37"/>
      <c r="H322" s="38"/>
      <c r="I322" s="39"/>
      <c r="J322" s="40"/>
      <c r="K322" s="39"/>
      <c r="L322" s="39"/>
      <c r="M322" s="41"/>
      <c r="N322" s="42"/>
      <c r="O322" s="42"/>
      <c r="P322" s="42"/>
      <c r="Q322" s="42"/>
      <c r="R322" s="40"/>
      <c r="S322" s="40"/>
      <c r="T322" s="40"/>
      <c r="U322" s="40"/>
      <c r="V322" s="40"/>
      <c r="W322" s="40"/>
      <c r="X322" s="44"/>
      <c r="Y322" s="44"/>
      <c r="Z322" s="44"/>
      <c r="AA322" s="44"/>
      <c r="AB322" s="44"/>
      <c r="AC322" s="44"/>
      <c r="AD322" s="44"/>
      <c r="AE322" s="1"/>
      <c r="AF322" s="1"/>
      <c r="AG322" s="1"/>
      <c r="AH322" s="44"/>
      <c r="AI322" s="1"/>
      <c r="AJ322" s="44"/>
      <c r="AK322" s="1"/>
      <c r="AL322" s="40"/>
      <c r="AM322" s="40"/>
      <c r="AN322" s="40"/>
      <c r="AO322" s="40"/>
      <c r="AP322" s="40"/>
      <c r="AQ322" s="40"/>
      <c r="AR322" s="40"/>
      <c r="AS322" s="1"/>
      <c r="AT322" s="1"/>
      <c r="AU322" s="40"/>
      <c r="AV322" s="40"/>
      <c r="AW322" s="40"/>
      <c r="AX322" s="40"/>
      <c r="AY322" s="40"/>
      <c r="AZ322" s="40"/>
      <c r="BA322" s="40"/>
      <c r="BB322" s="40"/>
      <c r="BC322" s="40"/>
      <c r="BD322" s="40"/>
      <c r="BE322" s="40"/>
    </row>
    <row r="323" spans="1:57" x14ac:dyDescent="0.2">
      <c r="A323" s="33"/>
      <c r="B323" s="33"/>
      <c r="C323" s="34"/>
      <c r="D323" s="34"/>
      <c r="E323" s="35"/>
      <c r="F323" s="36"/>
      <c r="G323" s="37"/>
      <c r="H323" s="38"/>
      <c r="I323" s="39"/>
      <c r="J323" s="40"/>
      <c r="K323" s="39"/>
      <c r="L323" s="39"/>
      <c r="M323" s="41"/>
      <c r="N323" s="42"/>
      <c r="O323" s="42"/>
      <c r="P323" s="42"/>
      <c r="Q323" s="42"/>
      <c r="R323" s="40"/>
      <c r="S323" s="40"/>
      <c r="T323" s="40"/>
      <c r="U323" s="40"/>
      <c r="V323" s="40"/>
      <c r="W323" s="40"/>
      <c r="X323" s="44"/>
      <c r="Y323" s="44"/>
      <c r="Z323" s="44"/>
      <c r="AA323" s="44"/>
      <c r="AB323" s="44"/>
      <c r="AC323" s="44"/>
      <c r="AD323" s="44"/>
      <c r="AE323" s="1"/>
      <c r="AF323" s="1"/>
      <c r="AG323" s="1"/>
      <c r="AH323" s="44"/>
      <c r="AI323" s="1"/>
      <c r="AJ323" s="44"/>
      <c r="AK323" s="1"/>
      <c r="AL323" s="40"/>
      <c r="AM323" s="40"/>
      <c r="AN323" s="40"/>
      <c r="AO323" s="40"/>
      <c r="AP323" s="40"/>
      <c r="AQ323" s="40"/>
      <c r="AR323" s="40"/>
      <c r="AS323" s="1"/>
      <c r="AT323" s="1"/>
      <c r="AU323" s="40"/>
      <c r="AV323" s="40"/>
      <c r="AW323" s="40"/>
      <c r="AX323" s="40"/>
      <c r="AY323" s="40"/>
      <c r="AZ323" s="40"/>
      <c r="BA323" s="40"/>
      <c r="BB323" s="40"/>
      <c r="BC323" s="40"/>
      <c r="BD323" s="40"/>
      <c r="BE323" s="40"/>
    </row>
    <row r="324" spans="1:57" x14ac:dyDescent="0.2">
      <c r="A324" s="33"/>
      <c r="B324" s="33"/>
      <c r="C324" s="34"/>
      <c r="D324" s="34"/>
      <c r="E324" s="35"/>
      <c r="F324" s="36"/>
      <c r="G324" s="37"/>
      <c r="H324" s="38"/>
      <c r="I324" s="39"/>
      <c r="J324" s="40"/>
      <c r="K324" s="39"/>
      <c r="L324" s="39"/>
      <c r="M324" s="41"/>
      <c r="N324" s="42"/>
      <c r="O324" s="42"/>
      <c r="P324" s="42"/>
      <c r="Q324" s="42"/>
      <c r="R324" s="40"/>
      <c r="S324" s="40"/>
      <c r="T324" s="40"/>
      <c r="U324" s="40"/>
      <c r="V324" s="40"/>
      <c r="W324" s="40"/>
      <c r="X324" s="44"/>
      <c r="Y324" s="44"/>
      <c r="Z324" s="44"/>
      <c r="AA324" s="44"/>
      <c r="AB324" s="44"/>
      <c r="AC324" s="44"/>
      <c r="AD324" s="44"/>
      <c r="AE324" s="1"/>
      <c r="AF324" s="1"/>
      <c r="AG324" s="1"/>
      <c r="AH324" s="44"/>
      <c r="AI324" s="1"/>
      <c r="AJ324" s="44"/>
      <c r="AK324" s="1"/>
      <c r="AL324" s="40"/>
      <c r="AM324" s="40"/>
      <c r="AN324" s="40"/>
      <c r="AO324" s="40"/>
      <c r="AP324" s="40"/>
      <c r="AQ324" s="40"/>
      <c r="AR324" s="40"/>
      <c r="AS324" s="1"/>
      <c r="AT324" s="1"/>
      <c r="AU324" s="40"/>
      <c r="AV324" s="40"/>
      <c r="AW324" s="40"/>
      <c r="AX324" s="40"/>
      <c r="AY324" s="40"/>
      <c r="AZ324" s="40"/>
      <c r="BA324" s="40"/>
      <c r="BB324" s="40"/>
      <c r="BC324" s="40"/>
      <c r="BD324" s="40"/>
      <c r="BE324" s="40"/>
    </row>
    <row r="325" spans="1:57" x14ac:dyDescent="0.2">
      <c r="A325" s="33"/>
      <c r="B325" s="33"/>
      <c r="C325" s="34"/>
      <c r="D325" s="34"/>
      <c r="E325" s="35"/>
      <c r="F325" s="36"/>
      <c r="G325" s="37"/>
      <c r="H325" s="38"/>
      <c r="I325" s="39"/>
      <c r="J325" s="40"/>
      <c r="K325" s="39"/>
      <c r="L325" s="39"/>
      <c r="M325" s="41"/>
      <c r="N325" s="42"/>
      <c r="O325" s="42"/>
      <c r="P325" s="42"/>
      <c r="Q325" s="42"/>
      <c r="R325" s="40"/>
      <c r="S325" s="40"/>
      <c r="T325" s="40"/>
      <c r="U325" s="40"/>
      <c r="V325" s="40"/>
      <c r="W325" s="40"/>
      <c r="X325" s="44"/>
      <c r="Y325" s="44"/>
      <c r="Z325" s="44"/>
      <c r="AA325" s="44"/>
      <c r="AB325" s="44"/>
      <c r="AC325" s="44"/>
      <c r="AD325" s="44"/>
      <c r="AE325" s="1"/>
      <c r="AF325" s="1"/>
      <c r="AG325" s="1"/>
      <c r="AH325" s="44"/>
      <c r="AI325" s="1"/>
      <c r="AJ325" s="44"/>
      <c r="AK325" s="1"/>
      <c r="AL325" s="40"/>
      <c r="AM325" s="40"/>
      <c r="AN325" s="40"/>
      <c r="AO325" s="40"/>
      <c r="AP325" s="40"/>
      <c r="AQ325" s="40"/>
      <c r="AR325" s="40"/>
      <c r="AS325" s="1"/>
      <c r="AT325" s="1"/>
      <c r="AU325" s="40"/>
      <c r="AV325" s="40"/>
      <c r="AW325" s="40"/>
      <c r="AX325" s="40"/>
      <c r="AY325" s="40"/>
      <c r="AZ325" s="40"/>
      <c r="BA325" s="40"/>
      <c r="BB325" s="40"/>
      <c r="BC325" s="40"/>
      <c r="BD325" s="40"/>
      <c r="BE325" s="40"/>
    </row>
    <row r="326" spans="1:57" x14ac:dyDescent="0.2">
      <c r="A326" s="33"/>
      <c r="B326" s="33"/>
      <c r="C326" s="34"/>
      <c r="D326" s="34"/>
      <c r="E326" s="35"/>
      <c r="F326" s="36"/>
      <c r="G326" s="37"/>
      <c r="H326" s="38"/>
      <c r="I326" s="39"/>
      <c r="J326" s="40"/>
      <c r="K326" s="39"/>
      <c r="L326" s="39"/>
      <c r="M326" s="41"/>
      <c r="N326" s="42"/>
      <c r="O326" s="42"/>
      <c r="P326" s="42"/>
      <c r="Q326" s="42"/>
      <c r="R326" s="40"/>
      <c r="S326" s="40"/>
      <c r="T326" s="40"/>
      <c r="U326" s="40"/>
      <c r="V326" s="40"/>
      <c r="W326" s="40"/>
      <c r="X326" s="44"/>
      <c r="Y326" s="44"/>
      <c r="Z326" s="44"/>
      <c r="AA326" s="44"/>
      <c r="AB326" s="44"/>
      <c r="AC326" s="44"/>
      <c r="AD326" s="44"/>
      <c r="AE326" s="1"/>
      <c r="AF326" s="1"/>
      <c r="AG326" s="1"/>
      <c r="AH326" s="44"/>
      <c r="AI326" s="1"/>
      <c r="AJ326" s="44"/>
      <c r="AK326" s="1"/>
      <c r="AL326" s="40"/>
      <c r="AM326" s="40"/>
      <c r="AN326" s="40"/>
      <c r="AO326" s="40"/>
      <c r="AP326" s="40"/>
      <c r="AQ326" s="40"/>
      <c r="AR326" s="40"/>
      <c r="AS326" s="1"/>
      <c r="AT326" s="1"/>
      <c r="AU326" s="40"/>
      <c r="AV326" s="40"/>
      <c r="AW326" s="40"/>
      <c r="AX326" s="40"/>
      <c r="AY326" s="40"/>
      <c r="AZ326" s="40"/>
      <c r="BA326" s="40"/>
      <c r="BB326" s="40"/>
      <c r="BC326" s="40"/>
      <c r="BD326" s="40"/>
      <c r="BE326" s="40"/>
    </row>
    <row r="327" spans="1:57" x14ac:dyDescent="0.2">
      <c r="A327" s="33"/>
      <c r="B327" s="33"/>
      <c r="C327" s="34"/>
      <c r="D327" s="34"/>
      <c r="E327" s="35"/>
      <c r="F327" s="36"/>
      <c r="G327" s="37"/>
      <c r="H327" s="38"/>
      <c r="I327" s="39"/>
      <c r="J327" s="40"/>
      <c r="K327" s="39"/>
      <c r="L327" s="39"/>
      <c r="M327" s="41"/>
      <c r="N327" s="42"/>
      <c r="O327" s="42"/>
      <c r="P327" s="42"/>
      <c r="Q327" s="42"/>
      <c r="R327" s="40"/>
      <c r="S327" s="40"/>
      <c r="T327" s="40"/>
      <c r="U327" s="40"/>
      <c r="V327" s="40"/>
      <c r="W327" s="40"/>
      <c r="X327" s="44"/>
      <c r="Y327" s="44"/>
      <c r="Z327" s="44"/>
      <c r="AA327" s="44"/>
      <c r="AB327" s="44"/>
      <c r="AC327" s="44"/>
      <c r="AD327" s="44"/>
      <c r="AE327" s="1"/>
      <c r="AF327" s="1"/>
      <c r="AG327" s="1"/>
      <c r="AH327" s="44"/>
      <c r="AI327" s="1"/>
      <c r="AJ327" s="44"/>
      <c r="AK327" s="1"/>
      <c r="AL327" s="40"/>
      <c r="AM327" s="40"/>
      <c r="AN327" s="40"/>
      <c r="AO327" s="40"/>
      <c r="AP327" s="40"/>
      <c r="AQ327" s="40"/>
      <c r="AR327" s="40"/>
      <c r="AS327" s="1"/>
      <c r="AT327" s="1"/>
      <c r="AU327" s="40"/>
      <c r="AV327" s="40"/>
      <c r="AW327" s="40"/>
      <c r="AX327" s="40"/>
      <c r="AY327" s="40"/>
      <c r="AZ327" s="40"/>
      <c r="BA327" s="40"/>
      <c r="BB327" s="40"/>
      <c r="BC327" s="40"/>
      <c r="BD327" s="40"/>
      <c r="BE327" s="40"/>
    </row>
    <row r="328" spans="1:57" x14ac:dyDescent="0.2">
      <c r="A328" s="33"/>
      <c r="B328" s="33"/>
      <c r="C328" s="34"/>
      <c r="D328" s="34"/>
      <c r="E328" s="35"/>
      <c r="F328" s="36"/>
      <c r="G328" s="37"/>
      <c r="H328" s="38"/>
      <c r="I328" s="39"/>
      <c r="J328" s="40"/>
      <c r="K328" s="39"/>
      <c r="L328" s="39"/>
      <c r="M328" s="41"/>
      <c r="N328" s="42"/>
      <c r="O328" s="42"/>
      <c r="P328" s="42"/>
      <c r="Q328" s="42"/>
      <c r="R328" s="40"/>
      <c r="S328" s="40"/>
      <c r="T328" s="40"/>
      <c r="U328" s="40"/>
      <c r="V328" s="40"/>
      <c r="W328" s="40"/>
      <c r="X328" s="44"/>
      <c r="Y328" s="44"/>
      <c r="Z328" s="44"/>
      <c r="AA328" s="44"/>
      <c r="AB328" s="44"/>
      <c r="AC328" s="44"/>
      <c r="AD328" s="44"/>
      <c r="AE328" s="1"/>
      <c r="AF328" s="1"/>
      <c r="AG328" s="1"/>
      <c r="AH328" s="44"/>
      <c r="AI328" s="1"/>
      <c r="AJ328" s="44"/>
      <c r="AK328" s="1"/>
      <c r="AL328" s="40"/>
      <c r="AM328" s="40"/>
      <c r="AN328" s="40"/>
      <c r="AO328" s="40"/>
      <c r="AP328" s="40"/>
      <c r="AQ328" s="40"/>
      <c r="AR328" s="40"/>
      <c r="AS328" s="1"/>
      <c r="AT328" s="1"/>
      <c r="AU328" s="40"/>
      <c r="AV328" s="40"/>
      <c r="AW328" s="40"/>
      <c r="AX328" s="40"/>
      <c r="AY328" s="40"/>
      <c r="AZ328" s="40"/>
      <c r="BA328" s="40"/>
      <c r="BB328" s="40"/>
      <c r="BC328" s="40"/>
      <c r="BD328" s="40"/>
      <c r="BE328" s="40"/>
    </row>
    <row r="329" spans="1:57" x14ac:dyDescent="0.2">
      <c r="A329" s="33"/>
      <c r="B329" s="33"/>
      <c r="C329" s="34"/>
      <c r="D329" s="34"/>
      <c r="E329" s="35"/>
      <c r="F329" s="36"/>
      <c r="G329" s="37"/>
      <c r="H329" s="38"/>
      <c r="I329" s="39"/>
      <c r="J329" s="40"/>
      <c r="K329" s="39"/>
      <c r="L329" s="39"/>
      <c r="M329" s="41"/>
      <c r="N329" s="42"/>
      <c r="O329" s="42"/>
      <c r="P329" s="42"/>
      <c r="Q329" s="42"/>
      <c r="R329" s="40"/>
      <c r="S329" s="40"/>
      <c r="T329" s="40"/>
      <c r="U329" s="40"/>
      <c r="V329" s="40"/>
      <c r="W329" s="40"/>
      <c r="X329" s="44"/>
      <c r="Y329" s="44"/>
      <c r="Z329" s="44"/>
      <c r="AA329" s="44"/>
      <c r="AB329" s="44"/>
      <c r="AC329" s="44"/>
      <c r="AD329" s="44"/>
      <c r="AE329" s="1"/>
      <c r="AF329" s="1"/>
      <c r="AG329" s="1"/>
      <c r="AH329" s="44"/>
      <c r="AI329" s="1"/>
      <c r="AJ329" s="44"/>
      <c r="AK329" s="1"/>
      <c r="AL329" s="40"/>
      <c r="AM329" s="40"/>
      <c r="AN329" s="40"/>
      <c r="AO329" s="40"/>
      <c r="AP329" s="40"/>
      <c r="AQ329" s="40"/>
      <c r="AR329" s="40"/>
      <c r="AS329" s="1"/>
      <c r="AT329" s="1"/>
      <c r="AU329" s="40"/>
      <c r="AV329" s="40"/>
      <c r="AW329" s="40"/>
      <c r="AX329" s="40"/>
      <c r="AY329" s="40"/>
      <c r="AZ329" s="40"/>
      <c r="BA329" s="40"/>
      <c r="BB329" s="40"/>
      <c r="BC329" s="40"/>
      <c r="BD329" s="40"/>
      <c r="BE329" s="40"/>
    </row>
    <row r="330" spans="1:57" x14ac:dyDescent="0.2">
      <c r="A330" s="33"/>
      <c r="B330" s="33"/>
      <c r="C330" s="34"/>
      <c r="D330" s="34"/>
      <c r="E330" s="35"/>
      <c r="F330" s="36"/>
      <c r="G330" s="37"/>
      <c r="H330" s="38"/>
      <c r="I330" s="39"/>
      <c r="J330" s="40"/>
      <c r="K330" s="39"/>
      <c r="L330" s="39"/>
      <c r="M330" s="41"/>
      <c r="N330" s="42"/>
      <c r="O330" s="42"/>
      <c r="P330" s="42"/>
      <c r="Q330" s="42"/>
      <c r="R330" s="40"/>
      <c r="S330" s="40"/>
      <c r="T330" s="40"/>
      <c r="U330" s="40"/>
      <c r="V330" s="40"/>
      <c r="W330" s="40"/>
      <c r="X330" s="44"/>
      <c r="Y330" s="44"/>
      <c r="Z330" s="44"/>
      <c r="AA330" s="44"/>
      <c r="AB330" s="44"/>
      <c r="AC330" s="44"/>
      <c r="AD330" s="44"/>
      <c r="AE330" s="1"/>
      <c r="AF330" s="1"/>
      <c r="AG330" s="1"/>
      <c r="AH330" s="44"/>
      <c r="AI330" s="1"/>
      <c r="AJ330" s="44"/>
      <c r="AK330" s="1"/>
      <c r="AL330" s="40"/>
      <c r="AM330" s="40"/>
      <c r="AN330" s="40"/>
      <c r="AO330" s="40"/>
      <c r="AP330" s="40"/>
      <c r="AQ330" s="40"/>
      <c r="AR330" s="40"/>
      <c r="AS330" s="1"/>
      <c r="AT330" s="1"/>
      <c r="AU330" s="40"/>
      <c r="AV330" s="40"/>
      <c r="AW330" s="40"/>
      <c r="AX330" s="40"/>
      <c r="AY330" s="40"/>
      <c r="AZ330" s="40"/>
      <c r="BA330" s="40"/>
      <c r="BB330" s="40"/>
      <c r="BC330" s="40"/>
      <c r="BD330" s="40"/>
      <c r="BE330" s="40"/>
    </row>
    <row r="331" spans="1:57" x14ac:dyDescent="0.2">
      <c r="A331" s="33"/>
      <c r="B331" s="33"/>
      <c r="C331" s="34"/>
      <c r="D331" s="34"/>
      <c r="E331" s="35"/>
      <c r="F331" s="36"/>
      <c r="G331" s="37"/>
      <c r="H331" s="38"/>
      <c r="I331" s="39"/>
      <c r="J331" s="40"/>
      <c r="K331" s="39"/>
      <c r="L331" s="39"/>
      <c r="M331" s="41"/>
      <c r="N331" s="42"/>
      <c r="O331" s="42"/>
      <c r="P331" s="42"/>
      <c r="Q331" s="42"/>
      <c r="R331" s="40"/>
      <c r="S331" s="40"/>
      <c r="T331" s="40"/>
      <c r="U331" s="40"/>
      <c r="V331" s="40"/>
      <c r="W331" s="40"/>
      <c r="X331" s="44"/>
      <c r="Y331" s="44"/>
      <c r="Z331" s="44"/>
      <c r="AA331" s="44"/>
      <c r="AB331" s="44"/>
      <c r="AC331" s="44"/>
      <c r="AD331" s="44"/>
      <c r="AE331" s="1"/>
      <c r="AF331" s="1"/>
      <c r="AG331" s="1"/>
      <c r="AH331" s="44"/>
      <c r="AI331" s="1"/>
      <c r="AJ331" s="44"/>
      <c r="AK331" s="1"/>
      <c r="AL331" s="40"/>
      <c r="AM331" s="40"/>
      <c r="AN331" s="40"/>
      <c r="AO331" s="40"/>
      <c r="AP331" s="40"/>
      <c r="AQ331" s="40"/>
      <c r="AR331" s="40"/>
      <c r="AS331" s="1"/>
      <c r="AT331" s="1"/>
      <c r="AU331" s="40"/>
      <c r="AV331" s="40"/>
      <c r="AW331" s="40"/>
      <c r="AX331" s="40"/>
      <c r="AY331" s="40"/>
      <c r="AZ331" s="40"/>
      <c r="BA331" s="40"/>
      <c r="BB331" s="40"/>
      <c r="BC331" s="40"/>
      <c r="BD331" s="40"/>
      <c r="BE331" s="40"/>
    </row>
    <row r="332" spans="1:57" x14ac:dyDescent="0.2">
      <c r="A332" s="33"/>
      <c r="B332" s="33"/>
      <c r="C332" s="34"/>
      <c r="D332" s="34"/>
      <c r="E332" s="35"/>
      <c r="F332" s="36"/>
      <c r="G332" s="37"/>
      <c r="H332" s="38"/>
      <c r="I332" s="39"/>
      <c r="J332" s="40"/>
      <c r="K332" s="39"/>
      <c r="L332" s="39"/>
      <c r="M332" s="41"/>
      <c r="N332" s="42"/>
      <c r="O332" s="42"/>
      <c r="P332" s="42"/>
      <c r="Q332" s="42"/>
      <c r="R332" s="40"/>
      <c r="S332" s="40"/>
      <c r="T332" s="40"/>
      <c r="U332" s="40"/>
      <c r="V332" s="40"/>
      <c r="W332" s="40"/>
      <c r="X332" s="44"/>
      <c r="Y332" s="44"/>
      <c r="Z332" s="44"/>
      <c r="AA332" s="44"/>
      <c r="AB332" s="44"/>
      <c r="AC332" s="44"/>
      <c r="AD332" s="44"/>
      <c r="AE332" s="1"/>
      <c r="AF332" s="1"/>
      <c r="AG332" s="1"/>
      <c r="AH332" s="44"/>
      <c r="AI332" s="1"/>
      <c r="AJ332" s="44"/>
      <c r="AK332" s="1"/>
      <c r="AL332" s="40"/>
      <c r="AM332" s="40"/>
      <c r="AN332" s="40"/>
      <c r="AO332" s="40"/>
      <c r="AP332" s="40"/>
      <c r="AQ332" s="40"/>
      <c r="AR332" s="40"/>
      <c r="AS332" s="1"/>
      <c r="AT332" s="1"/>
      <c r="AU332" s="40"/>
      <c r="AV332" s="40"/>
      <c r="AW332" s="40"/>
      <c r="AX332" s="40"/>
      <c r="AY332" s="40"/>
      <c r="AZ332" s="40"/>
      <c r="BA332" s="40"/>
      <c r="BB332" s="40"/>
      <c r="BC332" s="40"/>
      <c r="BD332" s="40"/>
      <c r="BE332" s="40"/>
    </row>
    <row r="333" spans="1:57" x14ac:dyDescent="0.2">
      <c r="A333" s="33"/>
      <c r="B333" s="33"/>
      <c r="C333" s="34"/>
      <c r="D333" s="34"/>
      <c r="E333" s="35"/>
      <c r="F333" s="36"/>
      <c r="G333" s="37"/>
      <c r="H333" s="38"/>
      <c r="I333" s="39"/>
      <c r="J333" s="40"/>
      <c r="K333" s="39"/>
      <c r="L333" s="39"/>
      <c r="M333" s="41"/>
      <c r="N333" s="42"/>
      <c r="O333" s="42"/>
      <c r="P333" s="42"/>
      <c r="Q333" s="42"/>
      <c r="R333" s="40"/>
      <c r="S333" s="40"/>
      <c r="T333" s="40"/>
      <c r="U333" s="40"/>
      <c r="V333" s="40"/>
      <c r="W333" s="40"/>
      <c r="X333" s="44"/>
      <c r="Y333" s="44"/>
      <c r="Z333" s="44"/>
      <c r="AA333" s="44"/>
      <c r="AB333" s="44"/>
      <c r="AC333" s="44"/>
      <c r="AD333" s="44"/>
      <c r="AE333" s="1"/>
      <c r="AF333" s="1"/>
      <c r="AG333" s="1"/>
      <c r="AH333" s="44"/>
      <c r="AI333" s="1"/>
      <c r="AJ333" s="44"/>
      <c r="AK333" s="1"/>
      <c r="AL333" s="40"/>
      <c r="AM333" s="40"/>
      <c r="AN333" s="40"/>
      <c r="AO333" s="40"/>
      <c r="AP333" s="40"/>
      <c r="AQ333" s="40"/>
      <c r="AR333" s="40"/>
      <c r="AS333" s="1"/>
      <c r="AT333" s="1"/>
      <c r="AU333" s="40"/>
      <c r="AV333" s="40"/>
      <c r="AW333" s="40"/>
      <c r="AX333" s="40"/>
      <c r="AY333" s="40"/>
      <c r="AZ333" s="40"/>
      <c r="BA333" s="40"/>
      <c r="BB333" s="40"/>
      <c r="BC333" s="40"/>
      <c r="BD333" s="40"/>
      <c r="BE333" s="40"/>
    </row>
    <row r="334" spans="1:57" x14ac:dyDescent="0.2">
      <c r="A334" s="33"/>
      <c r="B334" s="33"/>
      <c r="C334" s="34"/>
      <c r="D334" s="34"/>
      <c r="E334" s="35"/>
      <c r="F334" s="36"/>
      <c r="G334" s="37"/>
      <c r="H334" s="38"/>
      <c r="I334" s="39"/>
      <c r="J334" s="40"/>
      <c r="K334" s="39"/>
      <c r="L334" s="39"/>
      <c r="M334" s="41"/>
      <c r="N334" s="42"/>
      <c r="O334" s="42"/>
      <c r="P334" s="42"/>
      <c r="Q334" s="42"/>
      <c r="R334" s="40"/>
      <c r="S334" s="40"/>
      <c r="T334" s="40"/>
      <c r="U334" s="40"/>
      <c r="V334" s="40"/>
      <c r="W334" s="40"/>
      <c r="X334" s="44"/>
      <c r="Y334" s="44"/>
      <c r="Z334" s="44"/>
      <c r="AA334" s="44"/>
      <c r="AB334" s="44"/>
      <c r="AC334" s="44"/>
      <c r="AD334" s="44"/>
      <c r="AE334" s="1"/>
      <c r="AF334" s="1"/>
      <c r="AG334" s="1"/>
      <c r="AH334" s="44"/>
      <c r="AI334" s="1"/>
      <c r="AJ334" s="44"/>
      <c r="AK334" s="1"/>
      <c r="AL334" s="40"/>
      <c r="AM334" s="40"/>
      <c r="AN334" s="40"/>
      <c r="AO334" s="40"/>
      <c r="AP334" s="40"/>
      <c r="AQ334" s="40"/>
      <c r="AR334" s="40"/>
      <c r="AS334" s="1"/>
      <c r="AT334" s="1"/>
      <c r="AU334" s="40"/>
      <c r="AV334" s="40"/>
      <c r="AW334" s="40"/>
      <c r="AX334" s="40"/>
      <c r="AY334" s="40"/>
      <c r="AZ334" s="40"/>
      <c r="BA334" s="40"/>
      <c r="BB334" s="40"/>
      <c r="BC334" s="40"/>
      <c r="BD334" s="40"/>
      <c r="BE334" s="40"/>
    </row>
    <row r="335" spans="1:57" x14ac:dyDescent="0.2">
      <c r="A335" s="33"/>
      <c r="B335" s="33"/>
      <c r="C335" s="34"/>
      <c r="D335" s="34"/>
      <c r="E335" s="35"/>
      <c r="F335" s="36"/>
      <c r="G335" s="37"/>
      <c r="H335" s="38"/>
      <c r="I335" s="39"/>
      <c r="J335" s="40"/>
      <c r="K335" s="39"/>
      <c r="L335" s="39"/>
      <c r="M335" s="41"/>
      <c r="N335" s="42"/>
      <c r="O335" s="42"/>
      <c r="P335" s="42"/>
      <c r="Q335" s="42"/>
      <c r="R335" s="40"/>
      <c r="S335" s="40"/>
      <c r="T335" s="40"/>
      <c r="U335" s="40"/>
      <c r="V335" s="40"/>
      <c r="W335" s="40"/>
      <c r="X335" s="44"/>
      <c r="Y335" s="44"/>
      <c r="Z335" s="44"/>
      <c r="AA335" s="44"/>
      <c r="AB335" s="44"/>
      <c r="AC335" s="44"/>
      <c r="AD335" s="44"/>
      <c r="AE335" s="1"/>
      <c r="AF335" s="1"/>
      <c r="AG335" s="1"/>
      <c r="AH335" s="44"/>
      <c r="AI335" s="1"/>
      <c r="AJ335" s="44"/>
      <c r="AK335" s="1"/>
      <c r="AL335" s="40"/>
      <c r="AM335" s="40"/>
      <c r="AN335" s="40"/>
      <c r="AO335" s="40"/>
      <c r="AP335" s="40"/>
      <c r="AQ335" s="40"/>
      <c r="AR335" s="40"/>
      <c r="AS335" s="1"/>
      <c r="AT335" s="1"/>
      <c r="AU335" s="40"/>
      <c r="AV335" s="40"/>
      <c r="AW335" s="40"/>
      <c r="AX335" s="40"/>
      <c r="AY335" s="40"/>
      <c r="AZ335" s="40"/>
      <c r="BA335" s="40"/>
      <c r="BB335" s="40"/>
      <c r="BC335" s="40"/>
      <c r="BD335" s="40"/>
      <c r="BE335" s="40"/>
    </row>
    <row r="336" spans="1:57" x14ac:dyDescent="0.2">
      <c r="A336" s="33"/>
      <c r="B336" s="33"/>
      <c r="C336" s="34"/>
      <c r="D336" s="34"/>
      <c r="E336" s="35"/>
      <c r="F336" s="36"/>
      <c r="G336" s="37"/>
      <c r="H336" s="38"/>
      <c r="I336" s="39"/>
      <c r="J336" s="40"/>
      <c r="K336" s="39"/>
      <c r="L336" s="39"/>
      <c r="M336" s="41"/>
      <c r="N336" s="42"/>
      <c r="O336" s="42"/>
      <c r="P336" s="42"/>
      <c r="Q336" s="42"/>
      <c r="R336" s="40"/>
      <c r="S336" s="40"/>
      <c r="T336" s="40"/>
      <c r="U336" s="40"/>
      <c r="V336" s="40"/>
      <c r="W336" s="40"/>
      <c r="X336" s="44"/>
      <c r="Y336" s="44"/>
      <c r="Z336" s="44"/>
      <c r="AA336" s="44"/>
      <c r="AB336" s="44"/>
      <c r="AC336" s="44"/>
      <c r="AD336" s="44"/>
      <c r="AE336" s="1"/>
      <c r="AF336" s="1"/>
      <c r="AG336" s="1"/>
      <c r="AH336" s="44"/>
      <c r="AI336" s="1"/>
      <c r="AJ336" s="44"/>
      <c r="AK336" s="1"/>
      <c r="AL336" s="40"/>
      <c r="AM336" s="40"/>
      <c r="AN336" s="40"/>
      <c r="AO336" s="40"/>
      <c r="AP336" s="40"/>
      <c r="AQ336" s="40"/>
      <c r="AR336" s="40"/>
      <c r="AS336" s="1"/>
      <c r="AT336" s="1"/>
      <c r="AU336" s="40"/>
      <c r="AV336" s="40"/>
      <c r="AW336" s="40"/>
      <c r="AX336" s="40"/>
      <c r="AY336" s="40"/>
      <c r="AZ336" s="40"/>
      <c r="BA336" s="40"/>
      <c r="BB336" s="40"/>
      <c r="BC336" s="40"/>
      <c r="BD336" s="40"/>
      <c r="BE336" s="40"/>
    </row>
    <row r="337" spans="1:57" x14ac:dyDescent="0.2">
      <c r="A337" s="33"/>
      <c r="B337" s="33"/>
      <c r="C337" s="34"/>
      <c r="D337" s="34"/>
      <c r="E337" s="35"/>
      <c r="F337" s="36"/>
      <c r="G337" s="37"/>
      <c r="H337" s="38"/>
      <c r="I337" s="39"/>
      <c r="J337" s="40"/>
      <c r="K337" s="39"/>
      <c r="L337" s="39"/>
      <c r="M337" s="41"/>
      <c r="N337" s="42"/>
      <c r="O337" s="42"/>
      <c r="P337" s="42"/>
      <c r="Q337" s="42"/>
      <c r="R337" s="40"/>
      <c r="S337" s="40"/>
      <c r="T337" s="40"/>
      <c r="U337" s="40"/>
      <c r="V337" s="40"/>
      <c r="W337" s="40"/>
      <c r="X337" s="44"/>
      <c r="Y337" s="44"/>
      <c r="Z337" s="44"/>
      <c r="AA337" s="44"/>
      <c r="AB337" s="44"/>
      <c r="AC337" s="44"/>
      <c r="AD337" s="44"/>
      <c r="AE337" s="1"/>
      <c r="AF337" s="1"/>
      <c r="AG337" s="1"/>
      <c r="AH337" s="44"/>
      <c r="AI337" s="1"/>
      <c r="AJ337" s="44"/>
      <c r="AK337" s="1"/>
      <c r="AL337" s="40"/>
      <c r="AM337" s="40"/>
      <c r="AN337" s="40"/>
      <c r="AO337" s="40"/>
      <c r="AP337" s="40"/>
      <c r="AQ337" s="40"/>
      <c r="AR337" s="40"/>
      <c r="AS337" s="1"/>
      <c r="AT337" s="1"/>
      <c r="AU337" s="40"/>
      <c r="AV337" s="40"/>
      <c r="AW337" s="40"/>
      <c r="AX337" s="40"/>
      <c r="AY337" s="40"/>
      <c r="AZ337" s="40"/>
      <c r="BA337" s="40"/>
      <c r="BB337" s="40"/>
      <c r="BC337" s="40"/>
      <c r="BD337" s="40"/>
      <c r="BE337" s="40"/>
    </row>
    <row r="338" spans="1:57" x14ac:dyDescent="0.2">
      <c r="A338" s="33"/>
      <c r="B338" s="33"/>
      <c r="C338" s="34"/>
      <c r="D338" s="34"/>
      <c r="E338" s="35"/>
      <c r="F338" s="36"/>
      <c r="G338" s="37"/>
      <c r="H338" s="38"/>
      <c r="I338" s="39"/>
      <c r="J338" s="40"/>
      <c r="K338" s="39"/>
      <c r="L338" s="39"/>
      <c r="M338" s="41"/>
      <c r="N338" s="42"/>
      <c r="O338" s="42"/>
      <c r="P338" s="42"/>
      <c r="Q338" s="42"/>
      <c r="R338" s="40"/>
      <c r="S338" s="40"/>
      <c r="T338" s="40"/>
      <c r="U338" s="40"/>
      <c r="V338" s="40"/>
      <c r="W338" s="40"/>
      <c r="X338" s="44"/>
      <c r="Y338" s="44"/>
      <c r="Z338" s="44"/>
      <c r="AA338" s="44"/>
      <c r="AB338" s="44"/>
      <c r="AC338" s="44"/>
      <c r="AD338" s="44"/>
      <c r="AE338" s="1"/>
      <c r="AF338" s="1"/>
      <c r="AG338" s="1"/>
      <c r="AH338" s="44"/>
      <c r="AI338" s="1"/>
      <c r="AJ338" s="44"/>
      <c r="AK338" s="1"/>
      <c r="AL338" s="40"/>
      <c r="AM338" s="40"/>
      <c r="AN338" s="40"/>
      <c r="AO338" s="40"/>
      <c r="AP338" s="40"/>
      <c r="AQ338" s="40"/>
      <c r="AR338" s="40"/>
      <c r="AS338" s="1"/>
      <c r="AT338" s="1"/>
      <c r="AU338" s="40"/>
      <c r="AV338" s="40"/>
      <c r="AW338" s="40"/>
      <c r="AX338" s="40"/>
      <c r="AY338" s="40"/>
      <c r="AZ338" s="40"/>
      <c r="BA338" s="40"/>
      <c r="BB338" s="40"/>
      <c r="BC338" s="40"/>
      <c r="BD338" s="40"/>
      <c r="BE338" s="40"/>
    </row>
    <row r="339" spans="1:57" x14ac:dyDescent="0.2">
      <c r="A339" s="33"/>
      <c r="B339" s="33"/>
      <c r="C339" s="34"/>
      <c r="D339" s="34"/>
      <c r="E339" s="35"/>
      <c r="F339" s="36"/>
      <c r="G339" s="37"/>
      <c r="H339" s="38"/>
      <c r="I339" s="39"/>
      <c r="J339" s="40"/>
      <c r="K339" s="39"/>
      <c r="L339" s="39"/>
      <c r="M339" s="41"/>
      <c r="N339" s="42"/>
      <c r="O339" s="42"/>
      <c r="P339" s="42"/>
      <c r="Q339" s="42"/>
      <c r="R339" s="40"/>
      <c r="S339" s="40"/>
      <c r="T339" s="40"/>
      <c r="U339" s="40"/>
      <c r="V339" s="40"/>
      <c r="W339" s="40"/>
      <c r="X339" s="44"/>
      <c r="Y339" s="44"/>
      <c r="Z339" s="44"/>
      <c r="AA339" s="44"/>
      <c r="AB339" s="44"/>
      <c r="AC339" s="44"/>
      <c r="AD339" s="44"/>
      <c r="AE339" s="1"/>
      <c r="AF339" s="1"/>
      <c r="AG339" s="1"/>
      <c r="AH339" s="44"/>
      <c r="AI339" s="1"/>
      <c r="AJ339" s="44"/>
      <c r="AK339" s="1"/>
      <c r="AL339" s="40"/>
      <c r="AM339" s="40"/>
      <c r="AN339" s="40"/>
      <c r="AO339" s="40"/>
      <c r="AP339" s="40"/>
      <c r="AQ339" s="40"/>
      <c r="AR339" s="40"/>
      <c r="AS339" s="1"/>
      <c r="AT339" s="1"/>
      <c r="AU339" s="40"/>
      <c r="AV339" s="40"/>
      <c r="AW339" s="40"/>
      <c r="AX339" s="40"/>
      <c r="AY339" s="40"/>
      <c r="AZ339" s="40"/>
      <c r="BA339" s="40"/>
      <c r="BB339" s="40"/>
      <c r="BC339" s="40"/>
      <c r="BD339" s="40"/>
      <c r="BE339" s="40"/>
    </row>
    <row r="340" spans="1:57" x14ac:dyDescent="0.2">
      <c r="A340" s="33"/>
      <c r="B340" s="33"/>
      <c r="C340" s="34"/>
      <c r="D340" s="34"/>
      <c r="E340" s="35"/>
      <c r="F340" s="36"/>
      <c r="G340" s="37"/>
      <c r="H340" s="38"/>
      <c r="I340" s="39"/>
      <c r="J340" s="40"/>
      <c r="K340" s="39"/>
      <c r="L340" s="39"/>
      <c r="M340" s="41"/>
      <c r="N340" s="42"/>
      <c r="O340" s="42"/>
      <c r="P340" s="42"/>
      <c r="Q340" s="42"/>
      <c r="R340" s="40"/>
      <c r="S340" s="40"/>
      <c r="T340" s="40"/>
      <c r="U340" s="40"/>
      <c r="V340" s="40"/>
      <c r="W340" s="40"/>
      <c r="X340" s="44"/>
      <c r="Y340" s="44"/>
      <c r="Z340" s="44"/>
      <c r="AA340" s="44"/>
      <c r="AB340" s="44"/>
      <c r="AC340" s="44"/>
      <c r="AD340" s="44"/>
      <c r="AE340" s="1"/>
      <c r="AF340" s="1"/>
      <c r="AG340" s="1"/>
      <c r="AH340" s="44"/>
      <c r="AI340" s="1"/>
      <c r="AJ340" s="44"/>
      <c r="AK340" s="1"/>
      <c r="AL340" s="40"/>
      <c r="AM340" s="40"/>
      <c r="AN340" s="40"/>
      <c r="AO340" s="40"/>
      <c r="AP340" s="40"/>
      <c r="AQ340" s="40"/>
      <c r="AR340" s="40"/>
      <c r="AS340" s="1"/>
      <c r="AT340" s="1"/>
      <c r="AU340" s="40"/>
      <c r="AV340" s="40"/>
      <c r="AW340" s="40"/>
      <c r="AX340" s="40"/>
      <c r="AY340" s="40"/>
      <c r="AZ340" s="40"/>
      <c r="BA340" s="40"/>
      <c r="BB340" s="40"/>
      <c r="BC340" s="40"/>
      <c r="BD340" s="40"/>
      <c r="BE340" s="40"/>
    </row>
    <row r="341" spans="1:57" x14ac:dyDescent="0.2">
      <c r="A341" s="33"/>
      <c r="B341" s="33"/>
      <c r="C341" s="34"/>
      <c r="D341" s="34"/>
      <c r="E341" s="35"/>
      <c r="F341" s="36"/>
      <c r="G341" s="37"/>
      <c r="H341" s="38"/>
      <c r="I341" s="39"/>
      <c r="J341" s="40"/>
      <c r="K341" s="39"/>
      <c r="L341" s="39"/>
      <c r="M341" s="41"/>
      <c r="N341" s="42"/>
      <c r="O341" s="42"/>
      <c r="P341" s="42"/>
      <c r="Q341" s="42"/>
      <c r="R341" s="40"/>
      <c r="S341" s="40"/>
      <c r="T341" s="40"/>
      <c r="U341" s="40"/>
      <c r="V341" s="40"/>
      <c r="W341" s="40"/>
      <c r="X341" s="44"/>
      <c r="Y341" s="44"/>
      <c r="Z341" s="44"/>
      <c r="AA341" s="44"/>
      <c r="AB341" s="44"/>
      <c r="AC341" s="44"/>
      <c r="AD341" s="44"/>
      <c r="AE341" s="1"/>
      <c r="AF341" s="1"/>
      <c r="AG341" s="1"/>
      <c r="AH341" s="44"/>
      <c r="AI341" s="1"/>
      <c r="AJ341" s="44"/>
      <c r="AK341" s="1"/>
      <c r="AL341" s="40"/>
      <c r="AM341" s="40"/>
      <c r="AN341" s="40"/>
      <c r="AO341" s="40"/>
      <c r="AP341" s="40"/>
      <c r="AQ341" s="40"/>
      <c r="AR341" s="40"/>
      <c r="AS341" s="1"/>
      <c r="AT341" s="1"/>
      <c r="AU341" s="40"/>
      <c r="AV341" s="40"/>
      <c r="AW341" s="40"/>
      <c r="AX341" s="40"/>
      <c r="AY341" s="40"/>
      <c r="AZ341" s="40"/>
      <c r="BA341" s="40"/>
      <c r="BB341" s="40"/>
      <c r="BC341" s="40"/>
      <c r="BD341" s="40"/>
      <c r="BE341" s="40"/>
    </row>
    <row r="342" spans="1:57" x14ac:dyDescent="0.2">
      <c r="A342" s="33"/>
      <c r="B342" s="33"/>
      <c r="C342" s="34"/>
      <c r="D342" s="34"/>
      <c r="E342" s="35"/>
      <c r="F342" s="36"/>
      <c r="G342" s="37"/>
      <c r="H342" s="38"/>
      <c r="I342" s="39"/>
      <c r="J342" s="40"/>
      <c r="K342" s="39"/>
      <c r="L342" s="39"/>
      <c r="M342" s="41"/>
      <c r="N342" s="42"/>
      <c r="O342" s="42"/>
      <c r="P342" s="42"/>
      <c r="Q342" s="42"/>
      <c r="R342" s="40"/>
      <c r="S342" s="40"/>
      <c r="T342" s="40"/>
      <c r="U342" s="40"/>
      <c r="V342" s="40"/>
      <c r="W342" s="40"/>
      <c r="X342" s="44"/>
      <c r="Y342" s="44"/>
      <c r="Z342" s="44"/>
      <c r="AA342" s="44"/>
      <c r="AB342" s="44"/>
      <c r="AC342" s="44"/>
      <c r="AD342" s="44"/>
      <c r="AE342" s="1"/>
      <c r="AF342" s="1"/>
      <c r="AG342" s="1"/>
      <c r="AH342" s="44"/>
      <c r="AI342" s="1"/>
      <c r="AJ342" s="44"/>
      <c r="AK342" s="1"/>
      <c r="AL342" s="40"/>
      <c r="AM342" s="40"/>
      <c r="AN342" s="40"/>
      <c r="AO342" s="40"/>
      <c r="AP342" s="40"/>
      <c r="AQ342" s="40"/>
      <c r="AR342" s="40"/>
      <c r="AS342" s="1"/>
      <c r="AT342" s="1"/>
      <c r="AU342" s="40"/>
      <c r="AV342" s="40"/>
      <c r="AW342" s="40"/>
      <c r="AX342" s="40"/>
      <c r="AY342" s="40"/>
      <c r="AZ342" s="40"/>
      <c r="BA342" s="40"/>
      <c r="BB342" s="40"/>
      <c r="BC342" s="40"/>
      <c r="BD342" s="40"/>
      <c r="BE342" s="40"/>
    </row>
    <row r="343" spans="1:57" x14ac:dyDescent="0.2">
      <c r="A343" s="33"/>
      <c r="B343" s="33"/>
      <c r="C343" s="34"/>
      <c r="D343" s="34"/>
      <c r="E343" s="35"/>
      <c r="F343" s="36"/>
      <c r="G343" s="37"/>
      <c r="H343" s="38"/>
      <c r="I343" s="39"/>
      <c r="J343" s="40"/>
      <c r="K343" s="39"/>
      <c r="L343" s="39"/>
      <c r="M343" s="41"/>
      <c r="N343" s="42"/>
      <c r="O343" s="42"/>
      <c r="P343" s="42"/>
      <c r="Q343" s="42"/>
      <c r="R343" s="40"/>
      <c r="S343" s="40"/>
      <c r="T343" s="40"/>
      <c r="U343" s="40"/>
      <c r="V343" s="40"/>
      <c r="W343" s="40"/>
      <c r="X343" s="44"/>
      <c r="Y343" s="44"/>
      <c r="Z343" s="44"/>
      <c r="AA343" s="44"/>
      <c r="AB343" s="44"/>
      <c r="AC343" s="44"/>
      <c r="AD343" s="44"/>
      <c r="AE343" s="1"/>
      <c r="AF343" s="1"/>
      <c r="AG343" s="1"/>
      <c r="AH343" s="44"/>
      <c r="AI343" s="1"/>
      <c r="AJ343" s="44"/>
      <c r="AK343" s="1"/>
      <c r="AL343" s="40"/>
      <c r="AM343" s="40"/>
      <c r="AN343" s="40"/>
      <c r="AO343" s="40"/>
      <c r="AP343" s="40"/>
      <c r="AQ343" s="40"/>
      <c r="AR343" s="40"/>
      <c r="AS343" s="1"/>
      <c r="AT343" s="1"/>
      <c r="AU343" s="40"/>
      <c r="AV343" s="40"/>
      <c r="AW343" s="40"/>
      <c r="AX343" s="40"/>
      <c r="AY343" s="40"/>
      <c r="AZ343" s="40"/>
      <c r="BA343" s="40"/>
      <c r="BB343" s="40"/>
      <c r="BC343" s="40"/>
      <c r="BD343" s="40"/>
      <c r="BE343" s="40"/>
    </row>
    <row r="344" spans="1:57" x14ac:dyDescent="0.2">
      <c r="A344" s="33"/>
      <c r="B344" s="33"/>
      <c r="C344" s="34"/>
      <c r="D344" s="34"/>
      <c r="E344" s="35"/>
      <c r="F344" s="36"/>
      <c r="G344" s="37"/>
      <c r="H344" s="38"/>
      <c r="I344" s="39"/>
      <c r="J344" s="40"/>
      <c r="K344" s="39"/>
      <c r="L344" s="39"/>
      <c r="M344" s="41"/>
      <c r="N344" s="42"/>
      <c r="O344" s="42"/>
      <c r="P344" s="42"/>
      <c r="Q344" s="42"/>
      <c r="R344" s="40"/>
      <c r="S344" s="40"/>
      <c r="T344" s="40"/>
      <c r="U344" s="40"/>
      <c r="V344" s="40"/>
      <c r="W344" s="40"/>
      <c r="X344" s="44"/>
      <c r="Y344" s="44"/>
      <c r="Z344" s="44"/>
      <c r="AA344" s="44"/>
      <c r="AB344" s="44"/>
      <c r="AC344" s="44"/>
      <c r="AD344" s="44"/>
      <c r="AE344" s="1"/>
      <c r="AF344" s="1"/>
      <c r="AG344" s="1"/>
      <c r="AH344" s="44"/>
      <c r="AI344" s="1"/>
      <c r="AJ344" s="44"/>
      <c r="AK344" s="1"/>
      <c r="AL344" s="40"/>
      <c r="AM344" s="40"/>
      <c r="AN344" s="40"/>
      <c r="AO344" s="40"/>
      <c r="AP344" s="40"/>
      <c r="AQ344" s="40"/>
      <c r="AR344" s="40"/>
      <c r="AS344" s="1"/>
      <c r="AT344" s="1"/>
      <c r="AU344" s="40"/>
      <c r="AV344" s="40"/>
      <c r="AW344" s="40"/>
      <c r="AX344" s="40"/>
      <c r="AY344" s="40"/>
      <c r="AZ344" s="40"/>
      <c r="BA344" s="40"/>
      <c r="BB344" s="40"/>
      <c r="BC344" s="40"/>
      <c r="BD344" s="40"/>
      <c r="BE344" s="40"/>
    </row>
    <row r="345" spans="1:57" x14ac:dyDescent="0.2">
      <c r="A345" s="33"/>
      <c r="B345" s="33"/>
      <c r="C345" s="34"/>
      <c r="D345" s="34"/>
      <c r="E345" s="35"/>
      <c r="F345" s="36"/>
      <c r="G345" s="37"/>
      <c r="H345" s="38"/>
      <c r="I345" s="39"/>
      <c r="J345" s="40"/>
      <c r="K345" s="39"/>
      <c r="L345" s="39"/>
      <c r="M345" s="41"/>
      <c r="N345" s="42"/>
      <c r="O345" s="42"/>
      <c r="P345" s="42"/>
      <c r="Q345" s="42"/>
      <c r="R345" s="40"/>
      <c r="S345" s="40"/>
      <c r="T345" s="40"/>
      <c r="U345" s="40"/>
      <c r="V345" s="40"/>
      <c r="W345" s="40"/>
      <c r="X345" s="44"/>
      <c r="Y345" s="44"/>
      <c r="Z345" s="44"/>
      <c r="AA345" s="44"/>
      <c r="AB345" s="44"/>
      <c r="AC345" s="44"/>
      <c r="AD345" s="44"/>
      <c r="AE345" s="1"/>
      <c r="AF345" s="1"/>
      <c r="AG345" s="1"/>
      <c r="AH345" s="44"/>
      <c r="AI345" s="1"/>
      <c r="AJ345" s="44"/>
      <c r="AK345" s="1"/>
      <c r="AL345" s="40"/>
      <c r="AM345" s="40"/>
      <c r="AN345" s="40"/>
      <c r="AO345" s="40"/>
      <c r="AP345" s="40"/>
      <c r="AQ345" s="40"/>
      <c r="AR345" s="40"/>
      <c r="AS345" s="1"/>
      <c r="AT345" s="1"/>
      <c r="AU345" s="40"/>
      <c r="AV345" s="40"/>
      <c r="AW345" s="40"/>
      <c r="AX345" s="40"/>
      <c r="AY345" s="40"/>
      <c r="AZ345" s="40"/>
      <c r="BA345" s="40"/>
      <c r="BB345" s="40"/>
      <c r="BC345" s="40"/>
      <c r="BD345" s="40"/>
      <c r="BE345" s="40"/>
    </row>
    <row r="346" spans="1:57" x14ac:dyDescent="0.2">
      <c r="A346" s="33"/>
      <c r="B346" s="33"/>
      <c r="C346" s="34"/>
      <c r="D346" s="34"/>
      <c r="E346" s="35"/>
      <c r="F346" s="36"/>
      <c r="G346" s="37"/>
      <c r="H346" s="38"/>
      <c r="I346" s="39"/>
      <c r="J346" s="40"/>
      <c r="K346" s="39"/>
      <c r="L346" s="39"/>
      <c r="M346" s="41"/>
      <c r="N346" s="42"/>
      <c r="O346" s="42"/>
      <c r="P346" s="42"/>
      <c r="Q346" s="42"/>
      <c r="R346" s="40"/>
      <c r="S346" s="40"/>
      <c r="T346" s="40"/>
      <c r="U346" s="40"/>
      <c r="V346" s="40"/>
      <c r="W346" s="40"/>
      <c r="X346" s="44"/>
      <c r="Y346" s="44"/>
      <c r="Z346" s="44"/>
      <c r="AA346" s="44"/>
      <c r="AB346" s="44"/>
      <c r="AC346" s="44"/>
      <c r="AD346" s="44"/>
      <c r="AE346" s="1"/>
      <c r="AF346" s="1"/>
      <c r="AG346" s="1"/>
      <c r="AH346" s="44"/>
      <c r="AI346" s="1"/>
      <c r="AJ346" s="44"/>
      <c r="AK346" s="1"/>
      <c r="AL346" s="40"/>
      <c r="AM346" s="40"/>
      <c r="AN346" s="40"/>
      <c r="AO346" s="40"/>
      <c r="AP346" s="40"/>
      <c r="AQ346" s="40"/>
      <c r="AR346" s="40"/>
      <c r="AS346" s="1"/>
      <c r="AT346" s="1"/>
      <c r="AU346" s="40"/>
      <c r="AV346" s="40"/>
      <c r="AW346" s="40"/>
      <c r="AX346" s="40"/>
      <c r="AY346" s="40"/>
      <c r="AZ346" s="40"/>
      <c r="BA346" s="40"/>
      <c r="BB346" s="40"/>
      <c r="BC346" s="40"/>
      <c r="BD346" s="40"/>
      <c r="BE346" s="40"/>
    </row>
    <row r="347" spans="1:57" x14ac:dyDescent="0.2">
      <c r="A347" s="33"/>
      <c r="B347" s="33"/>
      <c r="C347" s="34"/>
      <c r="D347" s="34"/>
      <c r="E347" s="35"/>
      <c r="F347" s="36"/>
      <c r="G347" s="37"/>
      <c r="H347" s="38"/>
      <c r="I347" s="39"/>
      <c r="J347" s="40"/>
      <c r="K347" s="39"/>
      <c r="L347" s="39"/>
      <c r="M347" s="41"/>
      <c r="N347" s="42"/>
      <c r="O347" s="42"/>
      <c r="P347" s="42"/>
      <c r="Q347" s="42"/>
      <c r="R347" s="40"/>
      <c r="S347" s="40"/>
      <c r="T347" s="40"/>
      <c r="U347" s="40"/>
      <c r="V347" s="40"/>
      <c r="W347" s="40"/>
      <c r="X347" s="44"/>
      <c r="Y347" s="44"/>
      <c r="Z347" s="44"/>
      <c r="AA347" s="44"/>
      <c r="AB347" s="44"/>
      <c r="AC347" s="44"/>
      <c r="AD347" s="44"/>
      <c r="AE347" s="1"/>
      <c r="AF347" s="1"/>
      <c r="AG347" s="1"/>
      <c r="AH347" s="44"/>
      <c r="AI347" s="1"/>
      <c r="AJ347" s="44"/>
      <c r="AK347" s="1"/>
      <c r="AL347" s="40"/>
      <c r="AM347" s="40"/>
      <c r="AN347" s="40"/>
      <c r="AO347" s="40"/>
      <c r="AP347" s="40"/>
      <c r="AQ347" s="40"/>
      <c r="AR347" s="40"/>
      <c r="AS347" s="1"/>
      <c r="AT347" s="1"/>
      <c r="AU347" s="40"/>
      <c r="AV347" s="40"/>
      <c r="AW347" s="40"/>
      <c r="AX347" s="40"/>
      <c r="AY347" s="40"/>
      <c r="AZ347" s="40"/>
      <c r="BA347" s="40"/>
      <c r="BB347" s="40"/>
      <c r="BC347" s="40"/>
      <c r="BD347" s="40"/>
      <c r="BE347" s="40"/>
    </row>
    <row r="348" spans="1:57" x14ac:dyDescent="0.2">
      <c r="A348" s="33"/>
      <c r="B348" s="33"/>
      <c r="C348" s="34"/>
      <c r="D348" s="34"/>
      <c r="E348" s="35"/>
      <c r="F348" s="36"/>
      <c r="G348" s="37"/>
      <c r="H348" s="38"/>
      <c r="I348" s="39"/>
      <c r="J348" s="40"/>
      <c r="K348" s="39"/>
      <c r="L348" s="39"/>
      <c r="M348" s="41"/>
      <c r="N348" s="42"/>
      <c r="O348" s="42"/>
      <c r="P348" s="42"/>
      <c r="Q348" s="42"/>
      <c r="R348" s="40"/>
      <c r="S348" s="40"/>
      <c r="T348" s="40"/>
      <c r="U348" s="40"/>
      <c r="V348" s="40"/>
      <c r="W348" s="40"/>
      <c r="X348" s="44"/>
      <c r="Y348" s="44"/>
      <c r="Z348" s="44"/>
      <c r="AA348" s="44"/>
      <c r="AB348" s="44"/>
      <c r="AC348" s="44"/>
      <c r="AD348" s="44"/>
      <c r="AE348" s="1"/>
      <c r="AF348" s="1"/>
      <c r="AG348" s="1"/>
      <c r="AH348" s="44"/>
      <c r="AI348" s="1"/>
      <c r="AJ348" s="44"/>
      <c r="AK348" s="1"/>
      <c r="AL348" s="40"/>
      <c r="AM348" s="40"/>
      <c r="AN348" s="40"/>
      <c r="AO348" s="40"/>
      <c r="AP348" s="40"/>
      <c r="AQ348" s="40"/>
      <c r="AR348" s="40"/>
      <c r="AS348" s="1"/>
      <c r="AT348" s="1"/>
      <c r="AU348" s="40"/>
      <c r="AV348" s="40"/>
      <c r="AW348" s="40"/>
      <c r="AX348" s="40"/>
      <c r="AY348" s="40"/>
      <c r="AZ348" s="40"/>
      <c r="BA348" s="40"/>
      <c r="BB348" s="40"/>
      <c r="BC348" s="40"/>
      <c r="BD348" s="40"/>
      <c r="BE348" s="40"/>
    </row>
    <row r="349" spans="1:57" x14ac:dyDescent="0.2">
      <c r="A349" s="33"/>
      <c r="B349" s="33"/>
      <c r="C349" s="34"/>
      <c r="D349" s="34"/>
      <c r="E349" s="35"/>
      <c r="F349" s="36"/>
      <c r="G349" s="37"/>
      <c r="H349" s="38"/>
      <c r="I349" s="39"/>
      <c r="J349" s="40"/>
      <c r="K349" s="39"/>
      <c r="L349" s="39"/>
      <c r="M349" s="41"/>
      <c r="N349" s="42"/>
      <c r="O349" s="42"/>
      <c r="P349" s="42"/>
      <c r="Q349" s="42"/>
      <c r="R349" s="40"/>
      <c r="S349" s="40"/>
      <c r="T349" s="40"/>
      <c r="U349" s="40"/>
      <c r="V349" s="40"/>
      <c r="W349" s="40"/>
      <c r="X349" s="44"/>
      <c r="Y349" s="44"/>
      <c r="Z349" s="44"/>
      <c r="AA349" s="44"/>
      <c r="AB349" s="44"/>
      <c r="AC349" s="44"/>
      <c r="AD349" s="44"/>
      <c r="AE349" s="1"/>
      <c r="AF349" s="1"/>
      <c r="AG349" s="1"/>
      <c r="AH349" s="44"/>
      <c r="AI349" s="1"/>
      <c r="AJ349" s="44"/>
      <c r="AK349" s="1"/>
      <c r="AL349" s="40"/>
      <c r="AM349" s="40"/>
      <c r="AN349" s="40"/>
      <c r="AO349" s="40"/>
      <c r="AP349" s="40"/>
      <c r="AQ349" s="40"/>
      <c r="AR349" s="40"/>
      <c r="AS349" s="1"/>
      <c r="AT349" s="1"/>
      <c r="AU349" s="40"/>
      <c r="AV349" s="40"/>
      <c r="AW349" s="40"/>
      <c r="AX349" s="40"/>
      <c r="AY349" s="40"/>
      <c r="AZ349" s="40"/>
      <c r="BA349" s="40"/>
      <c r="BB349" s="40"/>
      <c r="BC349" s="40"/>
      <c r="BD349" s="40"/>
      <c r="BE349" s="40"/>
    </row>
    <row r="350" spans="1:57" x14ac:dyDescent="0.2">
      <c r="A350" s="33"/>
      <c r="B350" s="33"/>
      <c r="C350" s="34"/>
      <c r="D350" s="34"/>
      <c r="E350" s="35"/>
      <c r="F350" s="36"/>
      <c r="G350" s="37"/>
      <c r="H350" s="38"/>
      <c r="I350" s="39"/>
      <c r="J350" s="40"/>
      <c r="K350" s="39"/>
      <c r="L350" s="39"/>
      <c r="M350" s="41"/>
      <c r="N350" s="42"/>
      <c r="O350" s="42"/>
      <c r="P350" s="42"/>
      <c r="Q350" s="42"/>
      <c r="R350" s="40"/>
      <c r="S350" s="40"/>
      <c r="T350" s="40"/>
      <c r="U350" s="40"/>
      <c r="V350" s="40"/>
      <c r="W350" s="40"/>
      <c r="X350" s="44"/>
      <c r="Y350" s="44"/>
      <c r="Z350" s="44"/>
      <c r="AA350" s="44"/>
      <c r="AB350" s="44"/>
      <c r="AC350" s="44"/>
      <c r="AD350" s="44"/>
      <c r="AE350" s="1"/>
      <c r="AF350" s="1"/>
      <c r="AG350" s="1"/>
      <c r="AH350" s="44"/>
      <c r="AI350" s="1"/>
      <c r="AJ350" s="44"/>
      <c r="AK350" s="1"/>
      <c r="AL350" s="40"/>
      <c r="AM350" s="40"/>
      <c r="AN350" s="40"/>
      <c r="AO350" s="40"/>
      <c r="AP350" s="40"/>
      <c r="AQ350" s="40"/>
      <c r="AR350" s="40"/>
      <c r="AS350" s="1"/>
      <c r="AT350" s="1"/>
      <c r="AU350" s="40"/>
      <c r="AV350" s="40"/>
      <c r="AW350" s="40"/>
      <c r="AX350" s="40"/>
      <c r="AY350" s="40"/>
      <c r="AZ350" s="40"/>
      <c r="BA350" s="40"/>
      <c r="BB350" s="40"/>
      <c r="BC350" s="40"/>
      <c r="BD350" s="40"/>
      <c r="BE350" s="40"/>
    </row>
    <row r="351" spans="1:57" x14ac:dyDescent="0.2">
      <c r="A351" s="33"/>
      <c r="B351" s="33"/>
      <c r="C351" s="34"/>
      <c r="D351" s="34"/>
      <c r="E351" s="35"/>
      <c r="F351" s="36"/>
      <c r="G351" s="37"/>
      <c r="H351" s="38"/>
      <c r="I351" s="39"/>
      <c r="J351" s="40"/>
      <c r="K351" s="39"/>
      <c r="L351" s="39"/>
      <c r="M351" s="41"/>
      <c r="N351" s="42"/>
      <c r="O351" s="42"/>
      <c r="P351" s="42"/>
      <c r="Q351" s="42"/>
      <c r="R351" s="40"/>
      <c r="S351" s="40"/>
      <c r="T351" s="40"/>
      <c r="U351" s="40"/>
      <c r="V351" s="40"/>
      <c r="W351" s="40"/>
      <c r="X351" s="44"/>
      <c r="Y351" s="44"/>
      <c r="Z351" s="44"/>
      <c r="AA351" s="44"/>
      <c r="AB351" s="44"/>
      <c r="AC351" s="44"/>
      <c r="AD351" s="44"/>
      <c r="AE351" s="1"/>
      <c r="AF351" s="1"/>
      <c r="AG351" s="1"/>
      <c r="AH351" s="44"/>
      <c r="AI351" s="1"/>
      <c r="AJ351" s="44"/>
      <c r="AK351" s="1"/>
      <c r="AL351" s="40"/>
      <c r="AM351" s="40"/>
      <c r="AN351" s="40"/>
      <c r="AO351" s="40"/>
      <c r="AP351" s="40"/>
      <c r="AQ351" s="40"/>
      <c r="AR351" s="40"/>
      <c r="AS351" s="1"/>
      <c r="AT351" s="1"/>
      <c r="AU351" s="40"/>
      <c r="AV351" s="40"/>
      <c r="AW351" s="40"/>
      <c r="AX351" s="40"/>
      <c r="AY351" s="40"/>
      <c r="AZ351" s="40"/>
      <c r="BA351" s="40"/>
      <c r="BB351" s="40"/>
      <c r="BC351" s="40"/>
      <c r="BD351" s="40"/>
      <c r="BE351" s="40"/>
    </row>
    <row r="352" spans="1:57" x14ac:dyDescent="0.2">
      <c r="A352" s="33"/>
      <c r="B352" s="33"/>
      <c r="C352" s="34"/>
      <c r="D352" s="34"/>
      <c r="E352" s="35"/>
      <c r="F352" s="36"/>
      <c r="G352" s="37"/>
      <c r="H352" s="38"/>
      <c r="I352" s="39"/>
      <c r="J352" s="40"/>
      <c r="K352" s="39"/>
      <c r="L352" s="39"/>
      <c r="M352" s="41"/>
      <c r="N352" s="42"/>
      <c r="O352" s="42"/>
      <c r="P352" s="42"/>
      <c r="Q352" s="42"/>
      <c r="R352" s="40"/>
      <c r="S352" s="40"/>
      <c r="T352" s="40"/>
      <c r="U352" s="40"/>
      <c r="V352" s="40"/>
      <c r="W352" s="40"/>
      <c r="X352" s="44"/>
      <c r="Y352" s="44"/>
      <c r="Z352" s="44"/>
      <c r="AA352" s="44"/>
      <c r="AB352" s="44"/>
      <c r="AC352" s="44"/>
      <c r="AD352" s="44"/>
      <c r="AE352" s="1"/>
      <c r="AF352" s="1"/>
      <c r="AG352" s="1"/>
      <c r="AH352" s="44"/>
      <c r="AI352" s="1"/>
      <c r="AJ352" s="44"/>
      <c r="AK352" s="1"/>
      <c r="AL352" s="40"/>
      <c r="AM352" s="40"/>
      <c r="AN352" s="40"/>
      <c r="AO352" s="40"/>
      <c r="AP352" s="40"/>
      <c r="AQ352" s="40"/>
      <c r="AR352" s="40"/>
      <c r="AS352" s="1"/>
      <c r="AT352" s="1"/>
      <c r="AU352" s="40"/>
      <c r="AV352" s="40"/>
      <c r="AW352" s="40"/>
      <c r="AX352" s="40"/>
      <c r="AY352" s="40"/>
      <c r="AZ352" s="40"/>
      <c r="BA352" s="40"/>
      <c r="BB352" s="40"/>
      <c r="BC352" s="40"/>
      <c r="BD352" s="40"/>
      <c r="BE352" s="40"/>
    </row>
    <row r="353" spans="1:57" x14ac:dyDescent="0.2">
      <c r="A353" s="33"/>
      <c r="B353" s="33"/>
      <c r="C353" s="34"/>
      <c r="D353" s="34"/>
      <c r="E353" s="35"/>
      <c r="F353" s="36"/>
      <c r="G353" s="37"/>
      <c r="H353" s="38"/>
      <c r="I353" s="39"/>
      <c r="J353" s="40"/>
      <c r="K353" s="39"/>
      <c r="L353" s="39"/>
      <c r="M353" s="41"/>
      <c r="N353" s="42"/>
      <c r="O353" s="42"/>
      <c r="P353" s="42"/>
      <c r="Q353" s="42"/>
      <c r="R353" s="40"/>
      <c r="S353" s="40"/>
      <c r="T353" s="40"/>
      <c r="U353" s="40"/>
      <c r="V353" s="40"/>
      <c r="W353" s="40"/>
      <c r="X353" s="44"/>
      <c r="Y353" s="44"/>
      <c r="Z353" s="44"/>
      <c r="AA353" s="44"/>
      <c r="AB353" s="44"/>
      <c r="AC353" s="44"/>
      <c r="AD353" s="44"/>
      <c r="AE353" s="1"/>
      <c r="AF353" s="1"/>
      <c r="AG353" s="1"/>
      <c r="AH353" s="44"/>
      <c r="AI353" s="1"/>
      <c r="AJ353" s="44"/>
      <c r="AK353" s="1"/>
      <c r="AL353" s="40"/>
      <c r="AM353" s="40"/>
      <c r="AN353" s="40"/>
      <c r="AO353" s="40"/>
      <c r="AP353" s="40"/>
      <c r="AQ353" s="40"/>
      <c r="AR353" s="40"/>
      <c r="AS353" s="1"/>
      <c r="AT353" s="1"/>
      <c r="AU353" s="40"/>
      <c r="AV353" s="40"/>
      <c r="AW353" s="40"/>
      <c r="AX353" s="40"/>
      <c r="AY353" s="40"/>
      <c r="AZ353" s="40"/>
      <c r="BA353" s="40"/>
      <c r="BB353" s="40"/>
      <c r="BC353" s="40"/>
      <c r="BD353" s="40"/>
      <c r="BE353" s="40"/>
    </row>
    <row r="354" spans="1:57" x14ac:dyDescent="0.2">
      <c r="A354" s="33"/>
      <c r="B354" s="33"/>
      <c r="C354" s="34"/>
      <c r="D354" s="34"/>
      <c r="E354" s="35"/>
      <c r="F354" s="36"/>
      <c r="G354" s="37"/>
      <c r="H354" s="38"/>
      <c r="I354" s="39"/>
      <c r="J354" s="40"/>
      <c r="K354" s="39"/>
      <c r="L354" s="39"/>
      <c r="M354" s="41"/>
      <c r="N354" s="42"/>
      <c r="O354" s="42"/>
      <c r="P354" s="42"/>
      <c r="Q354" s="42"/>
      <c r="R354" s="40"/>
      <c r="S354" s="40"/>
      <c r="T354" s="40"/>
      <c r="U354" s="40"/>
      <c r="V354" s="40"/>
      <c r="W354" s="40"/>
      <c r="X354" s="44"/>
      <c r="Y354" s="44"/>
      <c r="Z354" s="44"/>
      <c r="AA354" s="44"/>
      <c r="AB354" s="44"/>
      <c r="AC354" s="44"/>
      <c r="AD354" s="44"/>
      <c r="AE354" s="1"/>
      <c r="AF354" s="1"/>
      <c r="AG354" s="1"/>
      <c r="AH354" s="44"/>
      <c r="AI354" s="1"/>
      <c r="AJ354" s="44"/>
      <c r="AK354" s="1"/>
      <c r="AL354" s="40"/>
      <c r="AM354" s="40"/>
      <c r="AN354" s="40"/>
      <c r="AO354" s="40"/>
      <c r="AP354" s="40"/>
      <c r="AQ354" s="40"/>
      <c r="AR354" s="40"/>
      <c r="AS354" s="1"/>
      <c r="AT354" s="1"/>
      <c r="AU354" s="40"/>
      <c r="AV354" s="40"/>
      <c r="AW354" s="40"/>
      <c r="AX354" s="40"/>
      <c r="AY354" s="40"/>
      <c r="AZ354" s="40"/>
      <c r="BA354" s="40"/>
      <c r="BB354" s="40"/>
      <c r="BC354" s="40"/>
      <c r="BD354" s="40"/>
      <c r="BE354" s="40"/>
    </row>
    <row r="355" spans="1:57" x14ac:dyDescent="0.2">
      <c r="A355" s="33"/>
      <c r="B355" s="33"/>
      <c r="C355" s="34"/>
      <c r="D355" s="34"/>
      <c r="E355" s="35"/>
      <c r="F355" s="36"/>
      <c r="G355" s="37"/>
      <c r="H355" s="38"/>
      <c r="I355" s="39"/>
      <c r="J355" s="40"/>
      <c r="K355" s="39"/>
      <c r="L355" s="39"/>
      <c r="M355" s="41"/>
      <c r="N355" s="42"/>
      <c r="O355" s="42"/>
      <c r="P355" s="42"/>
      <c r="Q355" s="42"/>
      <c r="R355" s="40"/>
      <c r="S355" s="40"/>
      <c r="T355" s="40"/>
      <c r="U355" s="40"/>
      <c r="V355" s="40"/>
      <c r="W355" s="40"/>
      <c r="X355" s="44"/>
      <c r="Y355" s="44"/>
      <c r="Z355" s="44"/>
      <c r="AA355" s="44"/>
      <c r="AB355" s="44"/>
      <c r="AC355" s="44"/>
      <c r="AD355" s="44"/>
      <c r="AE355" s="1"/>
      <c r="AF355" s="1"/>
      <c r="AG355" s="1"/>
      <c r="AH355" s="44"/>
      <c r="AI355" s="1"/>
      <c r="AJ355" s="44"/>
      <c r="AK355" s="1"/>
      <c r="AL355" s="40"/>
      <c r="AM355" s="40"/>
      <c r="AN355" s="40"/>
      <c r="AO355" s="40"/>
      <c r="AP355" s="40"/>
      <c r="AQ355" s="40"/>
      <c r="AR355" s="40"/>
      <c r="AS355" s="1"/>
      <c r="AT355" s="1"/>
      <c r="AU355" s="40"/>
      <c r="AV355" s="40"/>
      <c r="AW355" s="40"/>
      <c r="AX355" s="40"/>
      <c r="AY355" s="40"/>
      <c r="AZ355" s="40"/>
      <c r="BA355" s="40"/>
      <c r="BB355" s="40"/>
      <c r="BC355" s="40"/>
      <c r="BD355" s="40"/>
      <c r="BE355" s="40"/>
    </row>
    <row r="356" spans="1:57" x14ac:dyDescent="0.2">
      <c r="A356" s="33"/>
      <c r="B356" s="33"/>
      <c r="C356" s="34"/>
      <c r="D356" s="34"/>
      <c r="E356" s="35"/>
      <c r="F356" s="36"/>
      <c r="G356" s="37"/>
      <c r="H356" s="38"/>
      <c r="I356" s="39"/>
      <c r="J356" s="40"/>
      <c r="K356" s="39"/>
      <c r="L356" s="39"/>
      <c r="M356" s="41"/>
      <c r="N356" s="42"/>
      <c r="O356" s="42"/>
      <c r="P356" s="42"/>
      <c r="Q356" s="42"/>
      <c r="R356" s="40"/>
      <c r="S356" s="40"/>
      <c r="T356" s="40"/>
      <c r="U356" s="40"/>
      <c r="V356" s="40"/>
      <c r="W356" s="40"/>
      <c r="X356" s="44"/>
      <c r="Y356" s="44"/>
      <c r="Z356" s="44"/>
      <c r="AA356" s="44"/>
      <c r="AB356" s="44"/>
      <c r="AC356" s="44"/>
      <c r="AD356" s="44"/>
      <c r="AE356" s="1"/>
      <c r="AF356" s="1"/>
      <c r="AG356" s="1"/>
      <c r="AH356" s="44"/>
      <c r="AI356" s="1"/>
      <c r="AJ356" s="44"/>
      <c r="AK356" s="1"/>
      <c r="AL356" s="40"/>
      <c r="AM356" s="40"/>
      <c r="AN356" s="40"/>
      <c r="AO356" s="40"/>
      <c r="AP356" s="40"/>
      <c r="AQ356" s="40"/>
      <c r="AR356" s="40"/>
      <c r="AS356" s="1"/>
      <c r="AT356" s="1"/>
      <c r="AU356" s="40"/>
      <c r="AV356" s="40"/>
      <c r="AW356" s="40"/>
      <c r="AX356" s="40"/>
      <c r="AY356" s="40"/>
      <c r="AZ356" s="40"/>
      <c r="BA356" s="40"/>
      <c r="BB356" s="40"/>
      <c r="BC356" s="40"/>
      <c r="BD356" s="40"/>
      <c r="BE356" s="40"/>
    </row>
    <row r="357" spans="1:57" x14ac:dyDescent="0.2">
      <c r="A357" s="33"/>
      <c r="B357" s="33"/>
      <c r="C357" s="34"/>
      <c r="D357" s="34"/>
      <c r="E357" s="35"/>
      <c r="F357" s="36"/>
      <c r="G357" s="37"/>
      <c r="H357" s="38"/>
      <c r="I357" s="39"/>
      <c r="J357" s="40"/>
      <c r="K357" s="39"/>
      <c r="L357" s="39"/>
      <c r="M357" s="41"/>
      <c r="N357" s="42"/>
      <c r="O357" s="42"/>
      <c r="P357" s="42"/>
      <c r="Q357" s="42"/>
      <c r="R357" s="40"/>
      <c r="S357" s="40"/>
      <c r="T357" s="40"/>
      <c r="U357" s="40"/>
      <c r="V357" s="40"/>
      <c r="W357" s="40"/>
      <c r="X357" s="44"/>
      <c r="Y357" s="44"/>
      <c r="Z357" s="44"/>
      <c r="AA357" s="44"/>
      <c r="AB357" s="44"/>
      <c r="AC357" s="44"/>
      <c r="AD357" s="44"/>
      <c r="AE357" s="1"/>
      <c r="AF357" s="1"/>
      <c r="AG357" s="1"/>
      <c r="AH357" s="44"/>
      <c r="AI357" s="1"/>
      <c r="AJ357" s="44"/>
      <c r="AK357" s="1"/>
      <c r="AL357" s="40"/>
      <c r="AM357" s="40"/>
      <c r="AN357" s="40"/>
      <c r="AO357" s="40"/>
      <c r="AP357" s="40"/>
      <c r="AQ357" s="40"/>
      <c r="AR357" s="40"/>
      <c r="AS357" s="1"/>
      <c r="AT357" s="1"/>
      <c r="AU357" s="40"/>
      <c r="AV357" s="40"/>
      <c r="AW357" s="40"/>
      <c r="AX357" s="40"/>
      <c r="AY357" s="40"/>
      <c r="AZ357" s="40"/>
      <c r="BA357" s="40"/>
      <c r="BB357" s="40"/>
      <c r="BC357" s="40"/>
      <c r="BD357" s="40"/>
      <c r="BE357" s="40"/>
    </row>
    <row r="358" spans="1:57" x14ac:dyDescent="0.2">
      <c r="A358" s="33"/>
      <c r="B358" s="33"/>
      <c r="C358" s="34"/>
      <c r="D358" s="34"/>
      <c r="E358" s="35"/>
      <c r="F358" s="36"/>
      <c r="G358" s="37"/>
      <c r="H358" s="38"/>
      <c r="I358" s="39"/>
      <c r="J358" s="40"/>
      <c r="K358" s="39"/>
      <c r="L358" s="39"/>
      <c r="M358" s="41"/>
      <c r="N358" s="42"/>
      <c r="O358" s="42"/>
      <c r="P358" s="42"/>
      <c r="Q358" s="42"/>
      <c r="R358" s="40"/>
      <c r="S358" s="40"/>
      <c r="T358" s="40"/>
      <c r="U358" s="40"/>
      <c r="V358" s="40"/>
      <c r="W358" s="40"/>
      <c r="X358" s="44"/>
      <c r="Y358" s="44"/>
      <c r="Z358" s="44"/>
      <c r="AA358" s="44"/>
      <c r="AB358" s="44"/>
      <c r="AC358" s="44"/>
      <c r="AD358" s="44"/>
      <c r="AE358" s="1"/>
      <c r="AF358" s="1"/>
      <c r="AG358" s="1"/>
      <c r="AH358" s="44"/>
      <c r="AI358" s="1"/>
      <c r="AJ358" s="44"/>
      <c r="AK358" s="1"/>
      <c r="AL358" s="40"/>
      <c r="AM358" s="40"/>
      <c r="AN358" s="40"/>
      <c r="AO358" s="40"/>
      <c r="AP358" s="40"/>
      <c r="AQ358" s="40"/>
      <c r="AR358" s="40"/>
      <c r="AS358" s="1"/>
      <c r="AT358" s="1"/>
      <c r="AU358" s="40"/>
      <c r="AV358" s="40"/>
      <c r="AW358" s="40"/>
      <c r="AX358" s="40"/>
      <c r="AY358" s="40"/>
      <c r="AZ358" s="40"/>
      <c r="BA358" s="40"/>
      <c r="BB358" s="40"/>
      <c r="BC358" s="40"/>
      <c r="BD358" s="40"/>
      <c r="BE358" s="40"/>
    </row>
    <row r="359" spans="1:57" x14ac:dyDescent="0.2">
      <c r="A359" s="33"/>
      <c r="B359" s="33"/>
      <c r="C359" s="34"/>
      <c r="D359" s="34"/>
      <c r="E359" s="35"/>
      <c r="F359" s="36"/>
      <c r="G359" s="37"/>
      <c r="H359" s="38"/>
      <c r="I359" s="39"/>
      <c r="J359" s="40"/>
      <c r="K359" s="39"/>
      <c r="L359" s="39"/>
      <c r="M359" s="41"/>
      <c r="N359" s="42"/>
      <c r="O359" s="42"/>
      <c r="P359" s="42"/>
      <c r="Q359" s="42"/>
      <c r="R359" s="40"/>
      <c r="S359" s="40"/>
      <c r="T359" s="40"/>
      <c r="U359" s="40"/>
      <c r="V359" s="40"/>
      <c r="W359" s="40"/>
      <c r="X359" s="44"/>
      <c r="Y359" s="44"/>
      <c r="Z359" s="44"/>
      <c r="AA359" s="44"/>
      <c r="AB359" s="44"/>
      <c r="AC359" s="44"/>
      <c r="AD359" s="44"/>
      <c r="AE359" s="1"/>
      <c r="AF359" s="1"/>
      <c r="AG359" s="1"/>
      <c r="AH359" s="44"/>
      <c r="AI359" s="1"/>
      <c r="AJ359" s="44"/>
      <c r="AK359" s="1"/>
      <c r="AL359" s="40"/>
      <c r="AM359" s="40"/>
      <c r="AN359" s="40"/>
      <c r="AO359" s="40"/>
      <c r="AP359" s="40"/>
      <c r="AQ359" s="40"/>
      <c r="AR359" s="40"/>
      <c r="AS359" s="1"/>
      <c r="AT359" s="1"/>
      <c r="AU359" s="40"/>
      <c r="AV359" s="40"/>
      <c r="AW359" s="40"/>
      <c r="AX359" s="40"/>
      <c r="AY359" s="40"/>
      <c r="AZ359" s="40"/>
      <c r="BA359" s="40"/>
      <c r="BB359" s="40"/>
      <c r="BC359" s="40"/>
      <c r="BD359" s="40"/>
      <c r="BE359" s="40"/>
    </row>
    <row r="360" spans="1:57" x14ac:dyDescent="0.2">
      <c r="A360" s="33"/>
      <c r="B360" s="33"/>
      <c r="C360" s="34"/>
      <c r="D360" s="34"/>
      <c r="E360" s="35"/>
      <c r="F360" s="36"/>
      <c r="G360" s="37"/>
      <c r="H360" s="38"/>
      <c r="I360" s="39"/>
      <c r="J360" s="40"/>
      <c r="K360" s="39"/>
      <c r="L360" s="39"/>
      <c r="M360" s="41"/>
      <c r="N360" s="42"/>
      <c r="O360" s="42"/>
      <c r="P360" s="42"/>
      <c r="Q360" s="42"/>
      <c r="R360" s="40"/>
      <c r="S360" s="40"/>
      <c r="T360" s="40"/>
      <c r="U360" s="40"/>
      <c r="V360" s="40"/>
      <c r="W360" s="40"/>
      <c r="X360" s="44"/>
      <c r="Y360" s="44"/>
      <c r="Z360" s="44"/>
      <c r="AA360" s="44"/>
      <c r="AB360" s="44"/>
      <c r="AC360" s="44"/>
      <c r="AD360" s="44"/>
      <c r="AE360" s="1"/>
      <c r="AF360" s="1"/>
      <c r="AG360" s="1"/>
      <c r="AH360" s="44"/>
      <c r="AI360" s="1"/>
      <c r="AJ360" s="44"/>
      <c r="AK360" s="1"/>
      <c r="AL360" s="40"/>
      <c r="AM360" s="40"/>
      <c r="AN360" s="40"/>
      <c r="AO360" s="40"/>
      <c r="AP360" s="40"/>
      <c r="AQ360" s="40"/>
      <c r="AR360" s="40"/>
      <c r="AS360" s="1"/>
      <c r="AT360" s="1"/>
      <c r="AU360" s="40"/>
      <c r="AV360" s="40"/>
      <c r="AW360" s="40"/>
      <c r="AX360" s="40"/>
      <c r="AY360" s="40"/>
      <c r="AZ360" s="40"/>
      <c r="BA360" s="40"/>
      <c r="BB360" s="40"/>
      <c r="BC360" s="40"/>
      <c r="BD360" s="40"/>
      <c r="BE360" s="40"/>
    </row>
    <row r="361" spans="1:57" x14ac:dyDescent="0.2">
      <c r="A361" s="33"/>
      <c r="B361" s="33"/>
      <c r="C361" s="34"/>
      <c r="D361" s="34"/>
      <c r="E361" s="35"/>
      <c r="F361" s="36"/>
      <c r="G361" s="37"/>
      <c r="H361" s="38"/>
      <c r="I361" s="39"/>
      <c r="J361" s="40"/>
      <c r="K361" s="39"/>
      <c r="L361" s="39"/>
      <c r="M361" s="41"/>
      <c r="N361" s="42"/>
      <c r="O361" s="42"/>
      <c r="P361" s="42"/>
      <c r="Q361" s="42"/>
      <c r="R361" s="40"/>
      <c r="S361" s="40"/>
      <c r="T361" s="40"/>
      <c r="U361" s="40"/>
      <c r="V361" s="40"/>
      <c r="W361" s="40"/>
      <c r="X361" s="44"/>
      <c r="Y361" s="44"/>
      <c r="Z361" s="44"/>
      <c r="AA361" s="44"/>
      <c r="AB361" s="44"/>
      <c r="AC361" s="44"/>
      <c r="AD361" s="44"/>
      <c r="AE361" s="1"/>
      <c r="AF361" s="1"/>
      <c r="AG361" s="1"/>
      <c r="AH361" s="44"/>
      <c r="AI361" s="1"/>
      <c r="AJ361" s="44"/>
      <c r="AK361" s="1"/>
      <c r="AL361" s="40"/>
      <c r="AM361" s="40"/>
      <c r="AN361" s="40"/>
      <c r="AO361" s="40"/>
      <c r="AP361" s="40"/>
      <c r="AQ361" s="40"/>
      <c r="AR361" s="40"/>
      <c r="AS361" s="1"/>
      <c r="AT361" s="1"/>
      <c r="AU361" s="40"/>
      <c r="AV361" s="40"/>
      <c r="AW361" s="40"/>
      <c r="AX361" s="40"/>
      <c r="AY361" s="40"/>
      <c r="AZ361" s="40"/>
      <c r="BA361" s="40"/>
      <c r="BB361" s="40"/>
      <c r="BC361" s="40"/>
      <c r="BD361" s="40"/>
      <c r="BE361" s="40"/>
    </row>
    <row r="362" spans="1:57" x14ac:dyDescent="0.2">
      <c r="A362" s="33"/>
      <c r="B362" s="33"/>
      <c r="C362" s="34"/>
      <c r="D362" s="34"/>
      <c r="E362" s="35"/>
      <c r="F362" s="36"/>
      <c r="G362" s="37"/>
      <c r="H362" s="38"/>
      <c r="I362" s="39"/>
      <c r="J362" s="40"/>
      <c r="K362" s="39"/>
      <c r="L362" s="39"/>
      <c r="M362" s="41"/>
      <c r="N362" s="42"/>
      <c r="O362" s="42"/>
      <c r="P362" s="42"/>
      <c r="Q362" s="42"/>
      <c r="R362" s="40"/>
      <c r="S362" s="40"/>
      <c r="T362" s="40"/>
      <c r="U362" s="40"/>
      <c r="V362" s="40"/>
      <c r="W362" s="40"/>
      <c r="X362" s="44"/>
      <c r="Y362" s="44"/>
      <c r="Z362" s="44"/>
      <c r="AA362" s="44"/>
      <c r="AB362" s="44"/>
      <c r="AC362" s="44"/>
      <c r="AD362" s="44"/>
      <c r="AE362" s="1"/>
      <c r="AF362" s="1"/>
      <c r="AG362" s="1"/>
      <c r="AH362" s="44"/>
      <c r="AI362" s="1"/>
      <c r="AJ362" s="44"/>
      <c r="AK362" s="1"/>
      <c r="AL362" s="40"/>
      <c r="AM362" s="40"/>
      <c r="AN362" s="40"/>
      <c r="AO362" s="40"/>
      <c r="AP362" s="40"/>
      <c r="AQ362" s="40"/>
      <c r="AR362" s="40"/>
      <c r="AS362" s="1"/>
      <c r="AT362" s="1"/>
      <c r="AU362" s="40"/>
      <c r="AV362" s="40"/>
      <c r="AW362" s="40"/>
      <c r="AX362" s="40"/>
      <c r="AY362" s="40"/>
      <c r="AZ362" s="40"/>
      <c r="BA362" s="40"/>
      <c r="BB362" s="40"/>
      <c r="BC362" s="40"/>
      <c r="BD362" s="40"/>
      <c r="BE362" s="40"/>
    </row>
    <row r="363" spans="1:57" x14ac:dyDescent="0.2">
      <c r="A363" s="33"/>
      <c r="B363" s="33"/>
      <c r="C363" s="34"/>
      <c r="D363" s="34"/>
      <c r="E363" s="35"/>
      <c r="F363" s="36"/>
      <c r="G363" s="37"/>
      <c r="H363" s="38"/>
      <c r="I363" s="39"/>
      <c r="J363" s="40"/>
      <c r="K363" s="39"/>
      <c r="L363" s="39"/>
      <c r="M363" s="41"/>
      <c r="N363" s="42"/>
      <c r="O363" s="42"/>
      <c r="P363" s="42"/>
      <c r="Q363" s="42"/>
      <c r="R363" s="40"/>
      <c r="S363" s="40"/>
      <c r="T363" s="40"/>
      <c r="U363" s="40"/>
      <c r="V363" s="40"/>
      <c r="W363" s="40"/>
      <c r="X363" s="44"/>
      <c r="Y363" s="44"/>
      <c r="Z363" s="44"/>
      <c r="AA363" s="44"/>
      <c r="AB363" s="44"/>
      <c r="AC363" s="44"/>
      <c r="AD363" s="44"/>
      <c r="AE363" s="1"/>
      <c r="AF363" s="1"/>
      <c r="AG363" s="1"/>
      <c r="AH363" s="44"/>
      <c r="AI363" s="1"/>
      <c r="AJ363" s="44"/>
      <c r="AK363" s="1"/>
      <c r="AL363" s="40"/>
      <c r="AM363" s="40"/>
      <c r="AN363" s="40"/>
      <c r="AO363" s="40"/>
      <c r="AP363" s="40"/>
      <c r="AQ363" s="40"/>
      <c r="AR363" s="40"/>
      <c r="AS363" s="1"/>
      <c r="AT363" s="1"/>
      <c r="AU363" s="40"/>
      <c r="AV363" s="40"/>
      <c r="AW363" s="40"/>
      <c r="AX363" s="40"/>
      <c r="AY363" s="40"/>
      <c r="AZ363" s="40"/>
      <c r="BA363" s="40"/>
      <c r="BB363" s="40"/>
      <c r="BC363" s="40"/>
      <c r="BD363" s="40"/>
      <c r="BE363" s="40"/>
    </row>
    <row r="364" spans="1:57" x14ac:dyDescent="0.2">
      <c r="A364" s="33"/>
      <c r="B364" s="33"/>
      <c r="C364" s="34"/>
      <c r="D364" s="34"/>
      <c r="E364" s="35"/>
      <c r="F364" s="36"/>
      <c r="G364" s="37"/>
      <c r="H364" s="38"/>
      <c r="I364" s="39"/>
      <c r="J364" s="40"/>
      <c r="K364" s="39"/>
      <c r="L364" s="39"/>
      <c r="M364" s="41"/>
      <c r="N364" s="42"/>
      <c r="O364" s="42"/>
      <c r="P364" s="42"/>
      <c r="Q364" s="42"/>
      <c r="R364" s="40"/>
      <c r="S364" s="40"/>
      <c r="T364" s="40"/>
      <c r="U364" s="40"/>
      <c r="V364" s="40"/>
      <c r="W364" s="40"/>
      <c r="X364" s="44"/>
      <c r="Y364" s="44"/>
      <c r="Z364" s="44"/>
      <c r="AA364" s="44"/>
      <c r="AB364" s="44"/>
      <c r="AC364" s="44"/>
      <c r="AD364" s="44"/>
      <c r="AE364" s="1"/>
      <c r="AF364" s="1"/>
      <c r="AG364" s="1"/>
      <c r="AH364" s="44"/>
      <c r="AI364" s="1"/>
      <c r="AJ364" s="44"/>
      <c r="AK364" s="1"/>
      <c r="AL364" s="40"/>
      <c r="AM364" s="40"/>
      <c r="AN364" s="40"/>
      <c r="AO364" s="40"/>
      <c r="AP364" s="40"/>
      <c r="AQ364" s="40"/>
      <c r="AR364" s="40"/>
      <c r="AS364" s="1"/>
      <c r="AT364" s="1"/>
      <c r="AU364" s="40"/>
      <c r="AV364" s="40"/>
      <c r="AW364" s="40"/>
      <c r="AX364" s="40"/>
      <c r="AY364" s="40"/>
      <c r="AZ364" s="40"/>
      <c r="BA364" s="40"/>
      <c r="BB364" s="40"/>
      <c r="BC364" s="40"/>
      <c r="BD364" s="40"/>
      <c r="BE364" s="40"/>
    </row>
    <row r="365" spans="1:57" x14ac:dyDescent="0.2">
      <c r="A365" s="33"/>
      <c r="B365" s="33"/>
      <c r="C365" s="34"/>
      <c r="D365" s="34"/>
      <c r="E365" s="35"/>
      <c r="F365" s="36"/>
      <c r="G365" s="37"/>
      <c r="H365" s="38"/>
      <c r="I365" s="39"/>
      <c r="J365" s="40"/>
      <c r="K365" s="39"/>
      <c r="L365" s="39"/>
      <c r="M365" s="41"/>
      <c r="N365" s="42"/>
      <c r="O365" s="42"/>
      <c r="P365" s="42"/>
      <c r="Q365" s="42"/>
      <c r="R365" s="40"/>
      <c r="S365" s="40"/>
      <c r="T365" s="40"/>
      <c r="U365" s="40"/>
      <c r="V365" s="40"/>
      <c r="W365" s="40"/>
      <c r="X365" s="44"/>
      <c r="Y365" s="44"/>
      <c r="Z365" s="44"/>
      <c r="AA365" s="44"/>
      <c r="AB365" s="44"/>
      <c r="AC365" s="44"/>
      <c r="AD365" s="44"/>
      <c r="AE365" s="1"/>
      <c r="AF365" s="1"/>
      <c r="AG365" s="1"/>
      <c r="AH365" s="44"/>
      <c r="AI365" s="1"/>
      <c r="AJ365" s="44"/>
      <c r="AK365" s="1"/>
      <c r="AL365" s="40"/>
      <c r="AM365" s="40"/>
      <c r="AN365" s="40"/>
      <c r="AO365" s="40"/>
      <c r="AP365" s="40"/>
      <c r="AQ365" s="40"/>
      <c r="AR365" s="40"/>
      <c r="AS365" s="1"/>
      <c r="AT365" s="1"/>
      <c r="AU365" s="40"/>
      <c r="AV365" s="40"/>
      <c r="AW365" s="40"/>
      <c r="AX365" s="40"/>
      <c r="AY365" s="40"/>
      <c r="AZ365" s="40"/>
      <c r="BA365" s="40"/>
      <c r="BB365" s="40"/>
      <c r="BC365" s="40"/>
      <c r="BD365" s="40"/>
      <c r="BE365" s="40"/>
    </row>
    <row r="366" spans="1:57" x14ac:dyDescent="0.2">
      <c r="A366" s="33"/>
      <c r="B366" s="33"/>
      <c r="C366" s="34"/>
      <c r="D366" s="34"/>
      <c r="E366" s="35"/>
      <c r="F366" s="36"/>
      <c r="G366" s="37"/>
      <c r="H366" s="38"/>
      <c r="I366" s="39"/>
      <c r="J366" s="40"/>
      <c r="K366" s="39"/>
      <c r="L366" s="39"/>
      <c r="M366" s="41"/>
      <c r="N366" s="42"/>
      <c r="O366" s="42"/>
      <c r="P366" s="42"/>
      <c r="Q366" s="42"/>
      <c r="R366" s="40"/>
      <c r="S366" s="40"/>
      <c r="T366" s="40"/>
      <c r="U366" s="40"/>
      <c r="V366" s="40"/>
      <c r="W366" s="40"/>
      <c r="X366" s="44"/>
      <c r="Y366" s="44"/>
      <c r="Z366" s="44"/>
      <c r="AA366" s="44"/>
      <c r="AB366" s="44"/>
      <c r="AC366" s="44"/>
      <c r="AD366" s="44"/>
      <c r="AE366" s="1"/>
      <c r="AF366" s="1"/>
      <c r="AG366" s="1"/>
      <c r="AH366" s="44"/>
      <c r="AI366" s="1"/>
      <c r="AJ366" s="44"/>
      <c r="AK366" s="1"/>
      <c r="AL366" s="40"/>
      <c r="AM366" s="40"/>
      <c r="AN366" s="40"/>
      <c r="AO366" s="40"/>
      <c r="AP366" s="40"/>
      <c r="AQ366" s="40"/>
      <c r="AR366" s="40"/>
      <c r="AS366" s="1"/>
      <c r="AT366" s="1"/>
      <c r="AU366" s="40"/>
      <c r="AV366" s="40"/>
      <c r="AW366" s="40"/>
      <c r="AX366" s="40"/>
      <c r="AY366" s="40"/>
      <c r="AZ366" s="40"/>
      <c r="BA366" s="40"/>
      <c r="BB366" s="40"/>
      <c r="BC366" s="40"/>
      <c r="BD366" s="40"/>
      <c r="BE366" s="40"/>
    </row>
    <row r="367" spans="1:57" x14ac:dyDescent="0.2">
      <c r="A367" s="33"/>
      <c r="B367" s="33"/>
      <c r="C367" s="34"/>
      <c r="D367" s="34"/>
      <c r="E367" s="35"/>
      <c r="F367" s="36"/>
      <c r="G367" s="37"/>
      <c r="H367" s="38"/>
      <c r="I367" s="39"/>
      <c r="J367" s="40"/>
      <c r="K367" s="39"/>
      <c r="L367" s="39"/>
      <c r="M367" s="41"/>
      <c r="N367" s="42"/>
      <c r="O367" s="42"/>
      <c r="P367" s="42"/>
      <c r="Q367" s="42"/>
      <c r="R367" s="40"/>
      <c r="S367" s="40"/>
      <c r="T367" s="40"/>
      <c r="U367" s="40"/>
      <c r="V367" s="40"/>
      <c r="W367" s="40"/>
      <c r="X367" s="44"/>
      <c r="Y367" s="44"/>
      <c r="Z367" s="44"/>
      <c r="AA367" s="44"/>
      <c r="AB367" s="44"/>
      <c r="AC367" s="44"/>
      <c r="AD367" s="44"/>
      <c r="AE367" s="1"/>
      <c r="AF367" s="1"/>
      <c r="AG367" s="1"/>
      <c r="AH367" s="44"/>
      <c r="AI367" s="1"/>
      <c r="AJ367" s="44"/>
      <c r="AK367" s="1"/>
      <c r="AL367" s="40"/>
      <c r="AM367" s="40"/>
      <c r="AN367" s="40"/>
      <c r="AO367" s="40"/>
      <c r="AP367" s="40"/>
      <c r="AQ367" s="40"/>
      <c r="AR367" s="40"/>
      <c r="AS367" s="1"/>
      <c r="AT367" s="1"/>
      <c r="AU367" s="40"/>
      <c r="AV367" s="40"/>
      <c r="AW367" s="40"/>
      <c r="AX367" s="40"/>
      <c r="AY367" s="40"/>
      <c r="AZ367" s="40"/>
      <c r="BA367" s="40"/>
      <c r="BB367" s="40"/>
      <c r="BC367" s="40"/>
      <c r="BD367" s="40"/>
      <c r="BE367" s="40"/>
    </row>
    <row r="368" spans="1:57" x14ac:dyDescent="0.2">
      <c r="A368" s="33"/>
      <c r="B368" s="33"/>
      <c r="C368" s="34"/>
      <c r="D368" s="34"/>
      <c r="E368" s="35"/>
      <c r="F368" s="36"/>
      <c r="G368" s="37"/>
      <c r="H368" s="38"/>
      <c r="I368" s="39"/>
      <c r="J368" s="40"/>
      <c r="K368" s="39"/>
      <c r="L368" s="39"/>
      <c r="M368" s="41"/>
      <c r="N368" s="42"/>
      <c r="O368" s="42"/>
      <c r="P368" s="42"/>
      <c r="Q368" s="42"/>
      <c r="R368" s="40"/>
      <c r="S368" s="40"/>
      <c r="T368" s="40"/>
      <c r="U368" s="40"/>
      <c r="V368" s="40"/>
      <c r="W368" s="40"/>
      <c r="X368" s="44"/>
      <c r="Y368" s="44"/>
      <c r="Z368" s="44"/>
      <c r="AA368" s="44"/>
      <c r="AB368" s="44"/>
      <c r="AC368" s="44"/>
      <c r="AD368" s="44"/>
      <c r="AE368" s="1"/>
      <c r="AF368" s="1"/>
      <c r="AG368" s="1"/>
      <c r="AH368" s="44"/>
      <c r="AI368" s="1"/>
      <c r="AJ368" s="44"/>
      <c r="AK368" s="1"/>
      <c r="AL368" s="40"/>
      <c r="AM368" s="40"/>
      <c r="AN368" s="40"/>
      <c r="AO368" s="40"/>
      <c r="AP368" s="40"/>
      <c r="AQ368" s="40"/>
      <c r="AR368" s="40"/>
      <c r="AS368" s="1"/>
      <c r="AT368" s="1"/>
      <c r="AU368" s="40"/>
      <c r="AV368" s="40"/>
      <c r="AW368" s="40"/>
      <c r="AX368" s="40"/>
      <c r="AY368" s="40"/>
      <c r="AZ368" s="40"/>
      <c r="BA368" s="40"/>
      <c r="BB368" s="40"/>
      <c r="BC368" s="40"/>
      <c r="BD368" s="40"/>
      <c r="BE368" s="40"/>
    </row>
    <row r="369" spans="1:57" x14ac:dyDescent="0.2">
      <c r="A369" s="33"/>
      <c r="B369" s="33"/>
      <c r="C369" s="34"/>
      <c r="D369" s="34"/>
      <c r="E369" s="35"/>
      <c r="F369" s="36"/>
      <c r="G369" s="37"/>
      <c r="H369" s="38"/>
      <c r="I369" s="39"/>
      <c r="J369" s="40"/>
      <c r="K369" s="39"/>
      <c r="L369" s="39"/>
      <c r="M369" s="41"/>
      <c r="N369" s="42"/>
      <c r="O369" s="42"/>
      <c r="P369" s="42"/>
      <c r="Q369" s="42"/>
      <c r="R369" s="40"/>
      <c r="S369" s="40"/>
      <c r="T369" s="40"/>
      <c r="U369" s="40"/>
      <c r="V369" s="40"/>
      <c r="W369" s="40"/>
      <c r="X369" s="44"/>
      <c r="Y369" s="44"/>
      <c r="Z369" s="44"/>
      <c r="AA369" s="44"/>
      <c r="AB369" s="44"/>
      <c r="AC369" s="44"/>
      <c r="AD369" s="44"/>
      <c r="AE369" s="1"/>
      <c r="AF369" s="1"/>
      <c r="AG369" s="1"/>
      <c r="AH369" s="44"/>
      <c r="AI369" s="1"/>
      <c r="AJ369" s="44"/>
      <c r="AK369" s="1"/>
      <c r="AL369" s="40"/>
      <c r="AM369" s="40"/>
      <c r="AN369" s="40"/>
      <c r="AO369" s="40"/>
      <c r="AP369" s="40"/>
      <c r="AQ369" s="40"/>
      <c r="AR369" s="40"/>
      <c r="AS369" s="1"/>
      <c r="AT369" s="1"/>
      <c r="AU369" s="40"/>
      <c r="AV369" s="40"/>
      <c r="AW369" s="40"/>
      <c r="AX369" s="40"/>
      <c r="AY369" s="40"/>
      <c r="AZ369" s="40"/>
      <c r="BA369" s="40"/>
      <c r="BB369" s="40"/>
      <c r="BC369" s="40"/>
      <c r="BD369" s="40"/>
      <c r="BE369" s="40"/>
    </row>
    <row r="370" spans="1:57" x14ac:dyDescent="0.2">
      <c r="A370" s="33"/>
      <c r="B370" s="33"/>
      <c r="C370" s="34"/>
      <c r="D370" s="34"/>
      <c r="E370" s="35"/>
      <c r="F370" s="36"/>
      <c r="G370" s="37"/>
      <c r="H370" s="38"/>
      <c r="I370" s="39"/>
      <c r="J370" s="40"/>
      <c r="K370" s="39"/>
      <c r="L370" s="39"/>
      <c r="M370" s="41"/>
      <c r="N370" s="42"/>
      <c r="O370" s="42"/>
      <c r="P370" s="42"/>
      <c r="Q370" s="42"/>
      <c r="R370" s="40"/>
      <c r="S370" s="40"/>
      <c r="T370" s="40"/>
      <c r="U370" s="40"/>
      <c r="V370" s="40"/>
      <c r="W370" s="40"/>
      <c r="X370" s="44"/>
      <c r="Y370" s="44"/>
      <c r="Z370" s="44"/>
      <c r="AA370" s="44"/>
      <c r="AB370" s="44"/>
      <c r="AC370" s="44"/>
      <c r="AD370" s="44"/>
      <c r="AE370" s="1"/>
      <c r="AF370" s="1"/>
      <c r="AG370" s="1"/>
      <c r="AH370" s="44"/>
      <c r="AI370" s="1"/>
      <c r="AJ370" s="44"/>
      <c r="AK370" s="1"/>
      <c r="AL370" s="40"/>
      <c r="AM370" s="40"/>
      <c r="AN370" s="40"/>
      <c r="AO370" s="40"/>
      <c r="AP370" s="40"/>
      <c r="AQ370" s="40"/>
      <c r="AR370" s="40"/>
      <c r="AS370" s="1"/>
      <c r="AT370" s="1"/>
      <c r="AU370" s="40"/>
      <c r="AV370" s="40"/>
      <c r="AW370" s="40"/>
      <c r="AX370" s="40"/>
      <c r="AY370" s="40"/>
      <c r="AZ370" s="40"/>
      <c r="BA370" s="40"/>
      <c r="BB370" s="40"/>
      <c r="BC370" s="40"/>
      <c r="BD370" s="40"/>
      <c r="BE370" s="40"/>
    </row>
    <row r="371" spans="1:57" x14ac:dyDescent="0.2">
      <c r="A371" s="33"/>
      <c r="B371" s="33"/>
      <c r="C371" s="34"/>
      <c r="D371" s="34"/>
      <c r="E371" s="35"/>
      <c r="F371" s="36"/>
      <c r="G371" s="37"/>
      <c r="H371" s="38"/>
      <c r="I371" s="39"/>
      <c r="J371" s="40"/>
      <c r="K371" s="39"/>
      <c r="L371" s="39"/>
      <c r="M371" s="41"/>
      <c r="N371" s="42"/>
      <c r="O371" s="42"/>
      <c r="P371" s="42"/>
      <c r="Q371" s="42"/>
      <c r="R371" s="40"/>
      <c r="S371" s="40"/>
      <c r="T371" s="40"/>
      <c r="U371" s="40"/>
      <c r="V371" s="40"/>
      <c r="W371" s="40"/>
      <c r="X371" s="44"/>
      <c r="Y371" s="44"/>
      <c r="Z371" s="44"/>
      <c r="AA371" s="44"/>
      <c r="AB371" s="44"/>
      <c r="AC371" s="44"/>
      <c r="AD371" s="44"/>
      <c r="AE371" s="1"/>
      <c r="AF371" s="1"/>
      <c r="AG371" s="1"/>
      <c r="AH371" s="44"/>
      <c r="AI371" s="1"/>
      <c r="AJ371" s="44"/>
      <c r="AK371" s="1"/>
      <c r="AL371" s="40"/>
      <c r="AM371" s="40"/>
      <c r="AN371" s="40"/>
      <c r="AO371" s="40"/>
      <c r="AP371" s="40"/>
      <c r="AQ371" s="40"/>
      <c r="AR371" s="40"/>
      <c r="AS371" s="1"/>
      <c r="AT371" s="1"/>
      <c r="AU371" s="40"/>
      <c r="AV371" s="40"/>
      <c r="AW371" s="40"/>
      <c r="AX371" s="40"/>
      <c r="AY371" s="40"/>
      <c r="AZ371" s="40"/>
      <c r="BA371" s="40"/>
      <c r="BB371" s="40"/>
      <c r="BC371" s="40"/>
      <c r="BD371" s="40"/>
      <c r="BE371" s="40"/>
    </row>
    <row r="372" spans="1:57" x14ac:dyDescent="0.2">
      <c r="A372" s="33"/>
      <c r="B372" s="33"/>
      <c r="C372" s="34"/>
      <c r="D372" s="34"/>
      <c r="E372" s="35"/>
      <c r="F372" s="36"/>
      <c r="G372" s="37"/>
      <c r="H372" s="38"/>
      <c r="I372" s="39"/>
      <c r="J372" s="40"/>
      <c r="K372" s="39"/>
      <c r="L372" s="39"/>
      <c r="M372" s="41"/>
      <c r="N372" s="42"/>
      <c r="O372" s="42"/>
      <c r="P372" s="42"/>
      <c r="Q372" s="42"/>
      <c r="R372" s="40"/>
      <c r="S372" s="40"/>
      <c r="T372" s="40"/>
      <c r="U372" s="40"/>
      <c r="V372" s="40"/>
      <c r="W372" s="40"/>
      <c r="X372" s="44"/>
      <c r="Y372" s="44"/>
      <c r="Z372" s="44"/>
      <c r="AA372" s="44"/>
      <c r="AB372" s="44"/>
      <c r="AC372" s="44"/>
      <c r="AD372" s="44"/>
      <c r="AE372" s="1"/>
      <c r="AF372" s="1"/>
      <c r="AG372" s="1"/>
      <c r="AH372" s="44"/>
      <c r="AI372" s="1"/>
      <c r="AJ372" s="44"/>
      <c r="AK372" s="1"/>
      <c r="AL372" s="40"/>
      <c r="AM372" s="40"/>
      <c r="AN372" s="40"/>
      <c r="AO372" s="40"/>
      <c r="AP372" s="40"/>
      <c r="AQ372" s="40"/>
      <c r="AR372" s="40"/>
      <c r="AS372" s="1"/>
      <c r="AT372" s="1"/>
      <c r="AU372" s="40"/>
      <c r="AV372" s="40"/>
      <c r="AW372" s="40"/>
      <c r="AX372" s="40"/>
      <c r="AY372" s="40"/>
      <c r="AZ372" s="40"/>
      <c r="BA372" s="40"/>
      <c r="BB372" s="40"/>
      <c r="BC372" s="40"/>
      <c r="BD372" s="40"/>
      <c r="BE372" s="40"/>
    </row>
    <row r="373" spans="1:57" x14ac:dyDescent="0.2">
      <c r="A373" s="33"/>
      <c r="B373" s="33"/>
      <c r="C373" s="34"/>
      <c r="D373" s="34"/>
      <c r="E373" s="35"/>
      <c r="F373" s="36"/>
      <c r="G373" s="37"/>
      <c r="H373" s="38"/>
      <c r="I373" s="39"/>
      <c r="J373" s="40"/>
      <c r="K373" s="39"/>
      <c r="L373" s="39"/>
      <c r="M373" s="41"/>
      <c r="N373" s="42"/>
      <c r="O373" s="42"/>
      <c r="P373" s="42"/>
      <c r="Q373" s="42"/>
      <c r="R373" s="40"/>
      <c r="S373" s="40"/>
      <c r="T373" s="40"/>
      <c r="U373" s="40"/>
      <c r="V373" s="40"/>
      <c r="W373" s="40"/>
      <c r="X373" s="44"/>
      <c r="Y373" s="44"/>
      <c r="Z373" s="44"/>
      <c r="AA373" s="44"/>
      <c r="AB373" s="44"/>
      <c r="AC373" s="44"/>
      <c r="AD373" s="44"/>
      <c r="AE373" s="1"/>
      <c r="AF373" s="1"/>
      <c r="AG373" s="1"/>
      <c r="AH373" s="44"/>
      <c r="AI373" s="1"/>
      <c r="AJ373" s="44"/>
      <c r="AK373" s="1"/>
      <c r="AL373" s="40"/>
      <c r="AM373" s="40"/>
      <c r="AN373" s="40"/>
      <c r="AO373" s="40"/>
      <c r="AP373" s="40"/>
      <c r="AQ373" s="40"/>
      <c r="AR373" s="40"/>
      <c r="AS373" s="1"/>
      <c r="AT373" s="1"/>
      <c r="AU373" s="40"/>
      <c r="AV373" s="40"/>
      <c r="AW373" s="40"/>
      <c r="AX373" s="40"/>
      <c r="AY373" s="40"/>
      <c r="AZ373" s="40"/>
      <c r="BA373" s="40"/>
      <c r="BB373" s="40"/>
      <c r="BC373" s="40"/>
      <c r="BD373" s="40"/>
      <c r="BE373" s="40"/>
    </row>
    <row r="374" spans="1:57" x14ac:dyDescent="0.2">
      <c r="A374" s="33"/>
      <c r="B374" s="33"/>
      <c r="C374" s="34"/>
      <c r="D374" s="34"/>
      <c r="E374" s="35"/>
      <c r="F374" s="36"/>
      <c r="G374" s="37"/>
      <c r="H374" s="38"/>
      <c r="I374" s="39"/>
      <c r="J374" s="40"/>
      <c r="K374" s="39"/>
      <c r="L374" s="39"/>
      <c r="M374" s="41"/>
      <c r="N374" s="42"/>
      <c r="O374" s="42"/>
      <c r="P374" s="42"/>
      <c r="Q374" s="42"/>
      <c r="R374" s="40"/>
      <c r="S374" s="40"/>
      <c r="T374" s="40"/>
      <c r="U374" s="40"/>
      <c r="V374" s="40"/>
      <c r="W374" s="40"/>
      <c r="X374" s="44"/>
      <c r="Y374" s="44"/>
      <c r="Z374" s="44"/>
      <c r="AA374" s="44"/>
      <c r="AB374" s="44"/>
      <c r="AC374" s="44"/>
      <c r="AD374" s="44"/>
      <c r="AE374" s="1"/>
      <c r="AF374" s="1"/>
      <c r="AG374" s="1"/>
      <c r="AH374" s="44"/>
      <c r="AI374" s="1"/>
      <c r="AJ374" s="44"/>
      <c r="AK374" s="1"/>
      <c r="AL374" s="40"/>
      <c r="AM374" s="40"/>
      <c r="AN374" s="40"/>
      <c r="AO374" s="40"/>
      <c r="AP374" s="40"/>
      <c r="AQ374" s="40"/>
      <c r="AR374" s="40"/>
      <c r="AS374" s="1"/>
      <c r="AT374" s="1"/>
      <c r="AU374" s="40"/>
      <c r="AV374" s="40"/>
      <c r="AW374" s="40"/>
      <c r="AX374" s="40"/>
      <c r="AY374" s="40"/>
      <c r="AZ374" s="40"/>
      <c r="BA374" s="40"/>
      <c r="BB374" s="40"/>
      <c r="BC374" s="40"/>
      <c r="BD374" s="40"/>
      <c r="BE374" s="40"/>
    </row>
    <row r="375" spans="1:57" x14ac:dyDescent="0.2">
      <c r="A375" s="33"/>
      <c r="B375" s="33"/>
      <c r="C375" s="34"/>
      <c r="D375" s="34"/>
      <c r="E375" s="35"/>
      <c r="F375" s="36"/>
      <c r="G375" s="37"/>
      <c r="H375" s="38"/>
      <c r="I375" s="39"/>
      <c r="J375" s="40"/>
      <c r="K375" s="39"/>
      <c r="L375" s="39"/>
      <c r="M375" s="41"/>
      <c r="N375" s="42"/>
      <c r="O375" s="42"/>
      <c r="P375" s="42"/>
      <c r="Q375" s="42"/>
      <c r="R375" s="40"/>
      <c r="S375" s="40"/>
      <c r="T375" s="40"/>
      <c r="U375" s="40"/>
      <c r="V375" s="40"/>
      <c r="W375" s="40"/>
      <c r="X375" s="44"/>
      <c r="Y375" s="44"/>
      <c r="Z375" s="44"/>
      <c r="AA375" s="44"/>
      <c r="AB375" s="44"/>
      <c r="AC375" s="44"/>
      <c r="AD375" s="44"/>
      <c r="AE375" s="1"/>
      <c r="AF375" s="1"/>
      <c r="AG375" s="1"/>
      <c r="AH375" s="44"/>
      <c r="AI375" s="1"/>
      <c r="AJ375" s="44"/>
      <c r="AK375" s="1"/>
      <c r="AL375" s="40"/>
      <c r="AM375" s="40"/>
      <c r="AN375" s="40"/>
      <c r="AO375" s="40"/>
      <c r="AP375" s="40"/>
      <c r="AQ375" s="40"/>
      <c r="AR375" s="40"/>
      <c r="AS375" s="1"/>
      <c r="AT375" s="1"/>
      <c r="AU375" s="40"/>
      <c r="AV375" s="40"/>
      <c r="AW375" s="40"/>
      <c r="AX375" s="40"/>
      <c r="AY375" s="40"/>
      <c r="AZ375" s="40"/>
      <c r="BA375" s="40"/>
      <c r="BB375" s="40"/>
      <c r="BC375" s="40"/>
      <c r="BD375" s="40"/>
      <c r="BE375" s="40"/>
    </row>
    <row r="376" spans="1:57" x14ac:dyDescent="0.2">
      <c r="A376" s="33"/>
      <c r="B376" s="33"/>
      <c r="C376" s="34"/>
      <c r="D376" s="34"/>
      <c r="E376" s="35"/>
      <c r="F376" s="36"/>
      <c r="G376" s="37"/>
      <c r="H376" s="38"/>
      <c r="I376" s="39"/>
      <c r="J376" s="40"/>
      <c r="K376" s="39"/>
      <c r="L376" s="39"/>
      <c r="M376" s="41"/>
      <c r="N376" s="42"/>
      <c r="O376" s="42"/>
      <c r="P376" s="42"/>
      <c r="Q376" s="42"/>
      <c r="R376" s="40"/>
      <c r="S376" s="40"/>
      <c r="T376" s="40"/>
      <c r="U376" s="40"/>
      <c r="V376" s="40"/>
      <c r="W376" s="40"/>
      <c r="X376" s="44"/>
      <c r="Y376" s="44"/>
      <c r="Z376" s="44"/>
      <c r="AA376" s="44"/>
      <c r="AB376" s="44"/>
      <c r="AC376" s="44"/>
      <c r="AD376" s="44"/>
      <c r="AE376" s="1"/>
      <c r="AF376" s="1"/>
      <c r="AG376" s="1"/>
      <c r="AH376" s="44"/>
      <c r="AI376" s="1"/>
      <c r="AJ376" s="44"/>
      <c r="AK376" s="1"/>
      <c r="AL376" s="40"/>
      <c r="AM376" s="40"/>
      <c r="AN376" s="40"/>
      <c r="AO376" s="40"/>
      <c r="AP376" s="40"/>
      <c r="AQ376" s="40"/>
      <c r="AR376" s="40"/>
      <c r="AS376" s="1"/>
      <c r="AT376" s="1"/>
      <c r="AU376" s="40"/>
      <c r="AV376" s="40"/>
      <c r="AW376" s="40"/>
      <c r="AX376" s="40"/>
      <c r="AY376" s="40"/>
      <c r="AZ376" s="40"/>
      <c r="BA376" s="40"/>
      <c r="BB376" s="40"/>
      <c r="BC376" s="40"/>
      <c r="BD376" s="40"/>
      <c r="BE376" s="40"/>
    </row>
    <row r="377" spans="1:57" x14ac:dyDescent="0.2">
      <c r="A377" s="33"/>
      <c r="B377" s="33"/>
      <c r="C377" s="34"/>
      <c r="D377" s="34"/>
      <c r="E377" s="35"/>
      <c r="F377" s="36"/>
      <c r="G377" s="37"/>
      <c r="H377" s="38"/>
      <c r="I377" s="39"/>
      <c r="J377" s="40"/>
      <c r="K377" s="39"/>
      <c r="L377" s="39"/>
      <c r="M377" s="41"/>
      <c r="N377" s="42"/>
      <c r="O377" s="42"/>
      <c r="P377" s="42"/>
      <c r="Q377" s="42"/>
      <c r="R377" s="40"/>
      <c r="S377" s="40"/>
      <c r="T377" s="40"/>
      <c r="U377" s="40"/>
      <c r="V377" s="40"/>
      <c r="W377" s="40"/>
      <c r="X377" s="44"/>
      <c r="Y377" s="44"/>
      <c r="Z377" s="44"/>
      <c r="AA377" s="44"/>
      <c r="AB377" s="44"/>
      <c r="AC377" s="44"/>
      <c r="AD377" s="44"/>
      <c r="AE377" s="1"/>
      <c r="AF377" s="1"/>
      <c r="AG377" s="1"/>
      <c r="AH377" s="44"/>
      <c r="AI377" s="1"/>
      <c r="AJ377" s="44"/>
      <c r="AK377" s="1"/>
      <c r="AL377" s="40"/>
      <c r="AM377" s="40"/>
      <c r="AN377" s="40"/>
      <c r="AO377" s="40"/>
      <c r="AP377" s="40"/>
      <c r="AQ377" s="40"/>
      <c r="AR377" s="40"/>
      <c r="AS377" s="1"/>
      <c r="AT377" s="1"/>
      <c r="AU377" s="40"/>
      <c r="AV377" s="40"/>
      <c r="AW377" s="40"/>
      <c r="AX377" s="40"/>
      <c r="AY377" s="40"/>
      <c r="AZ377" s="40"/>
      <c r="BA377" s="40"/>
      <c r="BB377" s="40"/>
      <c r="BC377" s="40"/>
      <c r="BD377" s="40"/>
      <c r="BE377" s="40"/>
    </row>
    <row r="378" spans="1:57" x14ac:dyDescent="0.2">
      <c r="A378" s="33"/>
      <c r="B378" s="33"/>
      <c r="C378" s="34"/>
      <c r="D378" s="34"/>
      <c r="E378" s="35"/>
      <c r="F378" s="36"/>
      <c r="G378" s="37"/>
      <c r="H378" s="38"/>
      <c r="I378" s="39"/>
      <c r="J378" s="40"/>
      <c r="K378" s="39"/>
      <c r="L378" s="39"/>
      <c r="M378" s="41"/>
      <c r="N378" s="42"/>
      <c r="O378" s="42"/>
      <c r="P378" s="42"/>
      <c r="Q378" s="42"/>
      <c r="R378" s="40"/>
      <c r="S378" s="40"/>
      <c r="T378" s="40"/>
      <c r="U378" s="40"/>
      <c r="V378" s="40"/>
      <c r="W378" s="40"/>
      <c r="X378" s="44"/>
      <c r="Y378" s="44"/>
      <c r="Z378" s="44"/>
      <c r="AA378" s="44"/>
      <c r="AB378" s="44"/>
      <c r="AC378" s="44"/>
      <c r="AD378" s="44"/>
      <c r="AE378" s="1"/>
      <c r="AF378" s="1"/>
      <c r="AG378" s="1"/>
      <c r="AH378" s="44"/>
      <c r="AI378" s="1"/>
      <c r="AJ378" s="44"/>
      <c r="AK378" s="1"/>
      <c r="AL378" s="40"/>
      <c r="AM378" s="40"/>
      <c r="AN378" s="40"/>
      <c r="AO378" s="40"/>
      <c r="AP378" s="40"/>
      <c r="AQ378" s="40"/>
      <c r="AR378" s="40"/>
      <c r="AS378" s="1"/>
      <c r="AT378" s="1"/>
      <c r="AU378" s="40"/>
      <c r="AV378" s="40"/>
      <c r="AW378" s="40"/>
      <c r="AX378" s="40"/>
      <c r="AY378" s="40"/>
      <c r="AZ378" s="40"/>
      <c r="BA378" s="40"/>
      <c r="BB378" s="40"/>
      <c r="BC378" s="40"/>
      <c r="BD378" s="40"/>
      <c r="BE378" s="40"/>
    </row>
    <row r="379" spans="1:57" x14ac:dyDescent="0.2">
      <c r="A379" s="33"/>
      <c r="B379" s="33"/>
      <c r="C379" s="34"/>
      <c r="D379" s="34"/>
      <c r="E379" s="35"/>
      <c r="F379" s="36"/>
      <c r="G379" s="37"/>
      <c r="H379" s="38"/>
      <c r="I379" s="39"/>
      <c r="J379" s="40"/>
      <c r="K379" s="39"/>
      <c r="L379" s="39"/>
      <c r="M379" s="41"/>
      <c r="N379" s="42"/>
      <c r="O379" s="42"/>
      <c r="P379" s="42"/>
      <c r="Q379" s="42"/>
      <c r="R379" s="40"/>
      <c r="S379" s="40"/>
      <c r="T379" s="40"/>
      <c r="U379" s="40"/>
      <c r="V379" s="40"/>
      <c r="W379" s="40"/>
      <c r="X379" s="44"/>
      <c r="Y379" s="44"/>
      <c r="Z379" s="44"/>
      <c r="AA379" s="44"/>
      <c r="AB379" s="44"/>
      <c r="AC379" s="44"/>
      <c r="AD379" s="44"/>
      <c r="AE379" s="1"/>
      <c r="AF379" s="1"/>
      <c r="AG379" s="1"/>
      <c r="AH379" s="44"/>
      <c r="AI379" s="1"/>
      <c r="AJ379" s="44"/>
      <c r="AK379" s="1"/>
      <c r="AL379" s="40"/>
      <c r="AM379" s="40"/>
      <c r="AN379" s="40"/>
      <c r="AO379" s="40"/>
      <c r="AP379" s="40"/>
      <c r="AQ379" s="40"/>
      <c r="AR379" s="40"/>
      <c r="AS379" s="1"/>
      <c r="AT379" s="1"/>
      <c r="AU379" s="40"/>
      <c r="AV379" s="40"/>
      <c r="AW379" s="40"/>
      <c r="AX379" s="40"/>
      <c r="AY379" s="40"/>
      <c r="AZ379" s="40"/>
      <c r="BA379" s="40"/>
      <c r="BB379" s="40"/>
      <c r="BC379" s="40"/>
      <c r="BD379" s="40"/>
      <c r="BE379" s="40"/>
    </row>
    <row r="380" spans="1:57" x14ac:dyDescent="0.2">
      <c r="A380" s="33"/>
      <c r="B380" s="33"/>
      <c r="C380" s="34"/>
      <c r="D380" s="34"/>
      <c r="E380" s="35"/>
      <c r="F380" s="36"/>
      <c r="G380" s="37"/>
      <c r="H380" s="38"/>
      <c r="I380" s="39"/>
      <c r="J380" s="40"/>
      <c r="K380" s="39"/>
      <c r="L380" s="39"/>
      <c r="M380" s="41"/>
      <c r="N380" s="42"/>
      <c r="O380" s="42"/>
      <c r="P380" s="42"/>
      <c r="Q380" s="42"/>
      <c r="R380" s="40"/>
      <c r="S380" s="40"/>
      <c r="T380" s="40"/>
      <c r="U380" s="40"/>
      <c r="V380" s="40"/>
      <c r="W380" s="40"/>
      <c r="X380" s="44"/>
      <c r="Y380" s="44"/>
      <c r="Z380" s="44"/>
      <c r="AA380" s="44"/>
      <c r="AB380" s="44"/>
      <c r="AC380" s="44"/>
      <c r="AD380" s="44"/>
      <c r="AE380" s="1"/>
      <c r="AF380" s="1"/>
      <c r="AG380" s="1"/>
      <c r="AH380" s="44"/>
      <c r="AI380" s="1"/>
      <c r="AJ380" s="44"/>
      <c r="AK380" s="1"/>
      <c r="AL380" s="40"/>
      <c r="AM380" s="40"/>
      <c r="AN380" s="40"/>
      <c r="AO380" s="40"/>
      <c r="AP380" s="40"/>
      <c r="AQ380" s="40"/>
      <c r="AR380" s="40"/>
      <c r="AS380" s="1"/>
      <c r="AT380" s="1"/>
      <c r="AU380" s="40"/>
      <c r="AV380" s="40"/>
      <c r="AW380" s="40"/>
      <c r="AX380" s="40"/>
      <c r="AY380" s="40"/>
      <c r="AZ380" s="40"/>
      <c r="BA380" s="40"/>
      <c r="BB380" s="40"/>
      <c r="BC380" s="40"/>
      <c r="BD380" s="40"/>
      <c r="BE380" s="40"/>
    </row>
    <row r="381" spans="1:57" x14ac:dyDescent="0.2">
      <c r="A381" s="33"/>
      <c r="B381" s="33"/>
      <c r="C381" s="34"/>
      <c r="D381" s="34"/>
      <c r="E381" s="35"/>
      <c r="F381" s="36"/>
      <c r="G381" s="37"/>
      <c r="H381" s="38"/>
      <c r="I381" s="39"/>
      <c r="J381" s="40"/>
      <c r="K381" s="39"/>
      <c r="L381" s="39"/>
      <c r="M381" s="41"/>
      <c r="N381" s="42"/>
      <c r="O381" s="42"/>
      <c r="P381" s="42"/>
      <c r="Q381" s="42"/>
      <c r="R381" s="40"/>
      <c r="S381" s="40"/>
      <c r="T381" s="40"/>
      <c r="U381" s="40"/>
      <c r="V381" s="40"/>
      <c r="W381" s="40"/>
      <c r="X381" s="44"/>
      <c r="Y381" s="44"/>
      <c r="Z381" s="44"/>
      <c r="AA381" s="44"/>
      <c r="AB381" s="44"/>
      <c r="AC381" s="44"/>
      <c r="AD381" s="44"/>
      <c r="AE381" s="1"/>
      <c r="AF381" s="1"/>
      <c r="AG381" s="1"/>
      <c r="AH381" s="44"/>
      <c r="AI381" s="1"/>
      <c r="AJ381" s="44"/>
      <c r="AK381" s="1"/>
      <c r="AL381" s="40"/>
      <c r="AM381" s="40"/>
      <c r="AN381" s="40"/>
      <c r="AO381" s="40"/>
      <c r="AP381" s="40"/>
      <c r="AQ381" s="40"/>
      <c r="AR381" s="40"/>
      <c r="AS381" s="1"/>
      <c r="AT381" s="1"/>
      <c r="AU381" s="40"/>
      <c r="AV381" s="40"/>
      <c r="AW381" s="40"/>
      <c r="AX381" s="40"/>
      <c r="AY381" s="40"/>
      <c r="AZ381" s="40"/>
      <c r="BA381" s="40"/>
      <c r="BB381" s="40"/>
      <c r="BC381" s="40"/>
      <c r="BD381" s="40"/>
      <c r="BE381" s="40"/>
    </row>
    <row r="382" spans="1:57" x14ac:dyDescent="0.2">
      <c r="A382" s="33"/>
      <c r="B382" s="33"/>
      <c r="C382" s="34"/>
      <c r="D382" s="34"/>
      <c r="E382" s="35"/>
      <c r="F382" s="36"/>
      <c r="G382" s="37"/>
      <c r="H382" s="38"/>
      <c r="I382" s="39"/>
      <c r="J382" s="40"/>
      <c r="K382" s="39"/>
      <c r="L382" s="39"/>
      <c r="M382" s="41"/>
      <c r="N382" s="42"/>
      <c r="O382" s="42"/>
      <c r="P382" s="42"/>
      <c r="Q382" s="42"/>
      <c r="R382" s="40"/>
      <c r="S382" s="40"/>
      <c r="T382" s="40"/>
      <c r="U382" s="40"/>
      <c r="V382" s="40"/>
      <c r="W382" s="40"/>
      <c r="X382" s="44"/>
      <c r="Y382" s="44"/>
      <c r="Z382" s="44"/>
      <c r="AA382" s="44"/>
      <c r="AB382" s="44"/>
      <c r="AC382" s="44"/>
      <c r="AD382" s="44"/>
      <c r="AE382" s="1"/>
      <c r="AF382" s="1"/>
      <c r="AG382" s="1"/>
      <c r="AH382" s="44"/>
      <c r="AI382" s="1"/>
      <c r="AJ382" s="44"/>
      <c r="AK382" s="1"/>
      <c r="AL382" s="40"/>
      <c r="AM382" s="40"/>
      <c r="AN382" s="40"/>
      <c r="AO382" s="40"/>
      <c r="AP382" s="40"/>
      <c r="AQ382" s="40"/>
      <c r="AR382" s="40"/>
      <c r="AS382" s="1"/>
      <c r="AT382" s="1"/>
      <c r="AU382" s="40"/>
      <c r="AV382" s="40"/>
      <c r="AW382" s="40"/>
      <c r="AX382" s="40"/>
      <c r="AY382" s="40"/>
      <c r="AZ382" s="40"/>
      <c r="BA382" s="40"/>
      <c r="BB382" s="40"/>
      <c r="BC382" s="40"/>
      <c r="BD382" s="40"/>
      <c r="BE382" s="40"/>
    </row>
    <row r="383" spans="1:57" x14ac:dyDescent="0.2">
      <c r="A383" s="33"/>
      <c r="B383" s="33"/>
      <c r="C383" s="34"/>
      <c r="D383" s="34"/>
      <c r="E383" s="35"/>
      <c r="F383" s="36"/>
      <c r="G383" s="37"/>
      <c r="H383" s="38"/>
      <c r="I383" s="39"/>
      <c r="J383" s="40"/>
      <c r="K383" s="39"/>
      <c r="L383" s="39"/>
      <c r="M383" s="41"/>
      <c r="N383" s="42"/>
      <c r="O383" s="42"/>
      <c r="P383" s="42"/>
      <c r="Q383" s="42"/>
      <c r="R383" s="40"/>
      <c r="S383" s="40"/>
      <c r="T383" s="40"/>
      <c r="U383" s="40"/>
      <c r="V383" s="40"/>
      <c r="W383" s="40"/>
      <c r="X383" s="44"/>
      <c r="Y383" s="44"/>
      <c r="Z383" s="44"/>
      <c r="AA383" s="44"/>
      <c r="AB383" s="44"/>
      <c r="AC383" s="44"/>
      <c r="AD383" s="44"/>
      <c r="AE383" s="1"/>
      <c r="AF383" s="1"/>
      <c r="AG383" s="1"/>
      <c r="AH383" s="44"/>
      <c r="AI383" s="1"/>
      <c r="AJ383" s="44"/>
      <c r="AK383" s="1"/>
      <c r="AL383" s="40"/>
      <c r="AM383" s="40"/>
      <c r="AN383" s="40"/>
      <c r="AO383" s="40"/>
      <c r="AP383" s="40"/>
      <c r="AQ383" s="40"/>
      <c r="AR383" s="40"/>
      <c r="AS383" s="1"/>
      <c r="AT383" s="1"/>
      <c r="AU383" s="40"/>
      <c r="AV383" s="40"/>
      <c r="AW383" s="40"/>
      <c r="AX383" s="40"/>
      <c r="AY383" s="40"/>
      <c r="AZ383" s="40"/>
      <c r="BA383" s="40"/>
      <c r="BB383" s="40"/>
      <c r="BC383" s="40"/>
      <c r="BD383" s="40"/>
      <c r="BE383" s="40"/>
    </row>
    <row r="384" spans="1:57" x14ac:dyDescent="0.2">
      <c r="A384" s="33"/>
      <c r="B384" s="33"/>
      <c r="C384" s="34"/>
      <c r="D384" s="34"/>
      <c r="E384" s="35"/>
      <c r="F384" s="36"/>
      <c r="G384" s="37"/>
      <c r="H384" s="38"/>
      <c r="I384" s="39"/>
      <c r="J384" s="40"/>
      <c r="K384" s="39"/>
      <c r="L384" s="39"/>
      <c r="M384" s="41"/>
      <c r="N384" s="42"/>
      <c r="O384" s="42"/>
      <c r="P384" s="42"/>
      <c r="Q384" s="42"/>
      <c r="R384" s="40"/>
      <c r="S384" s="40"/>
      <c r="T384" s="40"/>
      <c r="U384" s="40"/>
      <c r="V384" s="40"/>
      <c r="W384" s="40"/>
      <c r="X384" s="44"/>
      <c r="Y384" s="44"/>
      <c r="Z384" s="44"/>
      <c r="AA384" s="44"/>
      <c r="AB384" s="44"/>
      <c r="AC384" s="44"/>
      <c r="AD384" s="44"/>
      <c r="AE384" s="1"/>
      <c r="AF384" s="1"/>
      <c r="AG384" s="1"/>
      <c r="AH384" s="44"/>
      <c r="AI384" s="1"/>
      <c r="AJ384" s="44"/>
      <c r="AK384" s="1"/>
      <c r="AL384" s="40"/>
      <c r="AM384" s="40"/>
      <c r="AN384" s="40"/>
      <c r="AO384" s="40"/>
      <c r="AP384" s="40"/>
      <c r="AQ384" s="40"/>
      <c r="AR384" s="40"/>
      <c r="AS384" s="1"/>
      <c r="AT384" s="1"/>
      <c r="AU384" s="40"/>
      <c r="AV384" s="40"/>
      <c r="AW384" s="40"/>
      <c r="AX384" s="40"/>
      <c r="AY384" s="40"/>
      <c r="AZ384" s="40"/>
      <c r="BA384" s="40"/>
      <c r="BB384" s="40"/>
      <c r="BC384" s="40"/>
      <c r="BD384" s="40"/>
      <c r="BE384" s="40"/>
    </row>
    <row r="385" spans="1:57" x14ac:dyDescent="0.2">
      <c r="A385" s="33"/>
      <c r="B385" s="33"/>
      <c r="C385" s="34"/>
      <c r="D385" s="34"/>
      <c r="E385" s="35"/>
      <c r="F385" s="36"/>
      <c r="G385" s="37"/>
      <c r="H385" s="38"/>
      <c r="I385" s="39"/>
      <c r="J385" s="40"/>
      <c r="K385" s="39"/>
      <c r="L385" s="39"/>
      <c r="M385" s="41"/>
      <c r="N385" s="42"/>
      <c r="O385" s="42"/>
      <c r="P385" s="42"/>
      <c r="Q385" s="42"/>
      <c r="R385" s="40"/>
      <c r="S385" s="40"/>
      <c r="T385" s="40"/>
      <c r="U385" s="40"/>
      <c r="V385" s="40"/>
      <c r="W385" s="40"/>
      <c r="X385" s="44"/>
      <c r="Y385" s="44"/>
      <c r="Z385" s="44"/>
      <c r="AA385" s="44"/>
      <c r="AB385" s="44"/>
      <c r="AC385" s="44"/>
      <c r="AD385" s="44"/>
      <c r="AE385" s="1"/>
      <c r="AF385" s="1"/>
      <c r="AG385" s="1"/>
      <c r="AH385" s="44"/>
      <c r="AI385" s="1"/>
      <c r="AJ385" s="44"/>
      <c r="AK385" s="1"/>
      <c r="AL385" s="40"/>
      <c r="AM385" s="40"/>
      <c r="AN385" s="40"/>
      <c r="AO385" s="40"/>
      <c r="AP385" s="40"/>
      <c r="AQ385" s="40"/>
      <c r="AR385" s="40"/>
      <c r="AS385" s="1"/>
      <c r="AT385" s="1"/>
      <c r="AU385" s="40"/>
      <c r="AV385" s="40"/>
      <c r="AW385" s="40"/>
      <c r="AX385" s="40"/>
      <c r="AY385" s="40"/>
      <c r="AZ385" s="40"/>
      <c r="BA385" s="40"/>
      <c r="BB385" s="40"/>
      <c r="BC385" s="40"/>
      <c r="BD385" s="40"/>
      <c r="BE385" s="40"/>
    </row>
    <row r="386" spans="1:57" x14ac:dyDescent="0.2">
      <c r="A386" s="33"/>
      <c r="B386" s="33"/>
      <c r="C386" s="34"/>
      <c r="D386" s="34"/>
      <c r="E386" s="35"/>
      <c r="F386" s="36"/>
      <c r="G386" s="37"/>
      <c r="H386" s="38"/>
      <c r="I386" s="39"/>
      <c r="J386" s="40"/>
      <c r="K386" s="39"/>
      <c r="L386" s="39"/>
      <c r="M386" s="41"/>
      <c r="N386" s="42"/>
      <c r="O386" s="42"/>
      <c r="P386" s="42"/>
      <c r="Q386" s="42"/>
      <c r="R386" s="40"/>
      <c r="S386" s="40"/>
      <c r="T386" s="40"/>
      <c r="U386" s="40"/>
      <c r="V386" s="40"/>
      <c r="W386" s="40"/>
      <c r="X386" s="44"/>
      <c r="Y386" s="44"/>
      <c r="Z386" s="44"/>
      <c r="AA386" s="44"/>
      <c r="AB386" s="44"/>
      <c r="AC386" s="44"/>
      <c r="AD386" s="44"/>
      <c r="AE386" s="1"/>
      <c r="AF386" s="1"/>
      <c r="AG386" s="1"/>
      <c r="AH386" s="44"/>
      <c r="AI386" s="1"/>
      <c r="AJ386" s="44"/>
      <c r="AK386" s="1"/>
      <c r="AL386" s="40"/>
      <c r="AM386" s="40"/>
      <c r="AN386" s="40"/>
      <c r="AO386" s="40"/>
      <c r="AP386" s="40"/>
      <c r="AQ386" s="40"/>
      <c r="AR386" s="40"/>
      <c r="AS386" s="1"/>
      <c r="AT386" s="1"/>
      <c r="AU386" s="40"/>
      <c r="AV386" s="40"/>
      <c r="AW386" s="40"/>
      <c r="AX386" s="40"/>
      <c r="AY386" s="40"/>
      <c r="AZ386" s="40"/>
      <c r="BA386" s="40"/>
      <c r="BB386" s="40"/>
      <c r="BC386" s="40"/>
      <c r="BD386" s="40"/>
      <c r="BE386" s="40"/>
    </row>
    <row r="387" spans="1:57" x14ac:dyDescent="0.2">
      <c r="A387" s="33"/>
      <c r="B387" s="33"/>
      <c r="C387" s="34"/>
      <c r="D387" s="34"/>
      <c r="E387" s="35"/>
      <c r="F387" s="36"/>
      <c r="G387" s="37"/>
      <c r="H387" s="38"/>
      <c r="I387" s="39"/>
      <c r="J387" s="40"/>
      <c r="K387" s="39"/>
      <c r="L387" s="39"/>
      <c r="M387" s="41"/>
      <c r="N387" s="42"/>
      <c r="O387" s="42"/>
      <c r="P387" s="42"/>
      <c r="Q387" s="42"/>
      <c r="R387" s="40"/>
      <c r="S387" s="40"/>
      <c r="T387" s="40"/>
      <c r="U387" s="40"/>
      <c r="V387" s="40"/>
      <c r="W387" s="40"/>
      <c r="X387" s="44"/>
      <c r="Y387" s="44"/>
      <c r="Z387" s="44"/>
      <c r="AA387" s="44"/>
      <c r="AB387" s="44"/>
      <c r="AC387" s="44"/>
      <c r="AD387" s="44"/>
      <c r="AE387" s="1"/>
      <c r="AF387" s="1"/>
      <c r="AG387" s="1"/>
      <c r="AH387" s="44"/>
      <c r="AI387" s="1"/>
      <c r="AJ387" s="44"/>
      <c r="AK387" s="1"/>
      <c r="AL387" s="40"/>
      <c r="AM387" s="40"/>
      <c r="AN387" s="40"/>
      <c r="AO387" s="40"/>
      <c r="AP387" s="40"/>
      <c r="AQ387" s="40"/>
      <c r="AR387" s="40"/>
      <c r="AS387" s="1"/>
      <c r="AT387" s="1"/>
      <c r="AU387" s="40"/>
      <c r="AV387" s="40"/>
      <c r="AW387" s="40"/>
      <c r="AX387" s="40"/>
      <c r="AY387" s="40"/>
      <c r="AZ387" s="40"/>
      <c r="BA387" s="40"/>
      <c r="BB387" s="40"/>
      <c r="BC387" s="40"/>
      <c r="BD387" s="40"/>
      <c r="BE387" s="40"/>
    </row>
    <row r="388" spans="1:57" x14ac:dyDescent="0.2">
      <c r="A388" s="33"/>
      <c r="B388" s="33"/>
      <c r="C388" s="34"/>
      <c r="D388" s="34"/>
      <c r="E388" s="35"/>
      <c r="F388" s="36"/>
      <c r="G388" s="37"/>
      <c r="H388" s="38"/>
      <c r="I388" s="39"/>
      <c r="J388" s="40"/>
      <c r="K388" s="39"/>
      <c r="L388" s="39"/>
      <c r="M388" s="41"/>
      <c r="N388" s="42"/>
      <c r="O388" s="42"/>
      <c r="P388" s="42"/>
      <c r="Q388" s="42"/>
      <c r="R388" s="40"/>
      <c r="S388" s="40"/>
      <c r="T388" s="40"/>
      <c r="U388" s="40"/>
      <c r="V388" s="40"/>
      <c r="W388" s="40"/>
      <c r="X388" s="44"/>
      <c r="Y388" s="44"/>
      <c r="Z388" s="44"/>
      <c r="AA388" s="44"/>
      <c r="AB388" s="44"/>
      <c r="AC388" s="44"/>
      <c r="AD388" s="44"/>
      <c r="AE388" s="1"/>
      <c r="AF388" s="1"/>
      <c r="AG388" s="1"/>
      <c r="AH388" s="44"/>
      <c r="AI388" s="1"/>
      <c r="AJ388" s="44"/>
      <c r="AK388" s="1"/>
      <c r="AL388" s="40"/>
      <c r="AM388" s="40"/>
      <c r="AN388" s="40"/>
      <c r="AO388" s="40"/>
      <c r="AP388" s="40"/>
      <c r="AQ388" s="40"/>
      <c r="AR388" s="40"/>
      <c r="AS388" s="1"/>
      <c r="AT388" s="1"/>
      <c r="AU388" s="40"/>
      <c r="AV388" s="40"/>
      <c r="AW388" s="40"/>
      <c r="AX388" s="40"/>
      <c r="AY388" s="40"/>
      <c r="AZ388" s="40"/>
      <c r="BA388" s="40"/>
      <c r="BB388" s="40"/>
      <c r="BC388" s="40"/>
      <c r="BD388" s="40"/>
      <c r="BE388" s="40"/>
    </row>
    <row r="389" spans="1:57" x14ac:dyDescent="0.2">
      <c r="A389" s="33"/>
      <c r="B389" s="33"/>
      <c r="C389" s="34"/>
      <c r="D389" s="34"/>
      <c r="E389" s="35"/>
      <c r="F389" s="36"/>
      <c r="G389" s="37"/>
      <c r="H389" s="38"/>
      <c r="I389" s="39"/>
      <c r="J389" s="40"/>
      <c r="K389" s="39"/>
      <c r="L389" s="39"/>
      <c r="M389" s="41"/>
      <c r="N389" s="42"/>
      <c r="O389" s="42"/>
      <c r="P389" s="42"/>
      <c r="Q389" s="42"/>
      <c r="R389" s="40"/>
      <c r="S389" s="40"/>
      <c r="T389" s="40"/>
      <c r="U389" s="40"/>
      <c r="V389" s="40"/>
      <c r="W389" s="40"/>
      <c r="X389" s="44"/>
      <c r="Y389" s="44"/>
      <c r="Z389" s="44"/>
      <c r="AA389" s="44"/>
      <c r="AB389" s="44"/>
      <c r="AC389" s="44"/>
      <c r="AD389" s="44"/>
      <c r="AE389" s="1"/>
      <c r="AF389" s="1"/>
      <c r="AG389" s="1"/>
      <c r="AH389" s="44"/>
      <c r="AI389" s="1"/>
      <c r="AJ389" s="44"/>
      <c r="AK389" s="1"/>
      <c r="AL389" s="40"/>
      <c r="AM389" s="40"/>
      <c r="AN389" s="40"/>
      <c r="AO389" s="40"/>
      <c r="AP389" s="40"/>
      <c r="AQ389" s="40"/>
      <c r="AR389" s="40"/>
      <c r="AS389" s="1"/>
      <c r="AT389" s="1"/>
      <c r="AU389" s="40"/>
      <c r="AV389" s="40"/>
      <c r="AW389" s="40"/>
      <c r="AX389" s="40"/>
      <c r="AY389" s="40"/>
      <c r="AZ389" s="40"/>
      <c r="BA389" s="40"/>
      <c r="BB389" s="40"/>
      <c r="BC389" s="40"/>
      <c r="BD389" s="40"/>
      <c r="BE389" s="40"/>
    </row>
    <row r="390" spans="1:57" x14ac:dyDescent="0.2">
      <c r="A390" s="33"/>
      <c r="B390" s="33"/>
      <c r="C390" s="34"/>
      <c r="D390" s="34"/>
      <c r="E390" s="35"/>
      <c r="F390" s="36"/>
      <c r="G390" s="37"/>
      <c r="H390" s="38"/>
      <c r="I390" s="39"/>
      <c r="J390" s="40"/>
      <c r="K390" s="39"/>
      <c r="L390" s="39"/>
      <c r="M390" s="41"/>
      <c r="N390" s="42"/>
      <c r="O390" s="42"/>
      <c r="P390" s="42"/>
      <c r="Q390" s="42"/>
      <c r="R390" s="40"/>
      <c r="S390" s="40"/>
      <c r="T390" s="40"/>
      <c r="U390" s="40"/>
      <c r="V390" s="40"/>
      <c r="W390" s="40"/>
      <c r="X390" s="44"/>
      <c r="Y390" s="44"/>
      <c r="Z390" s="44"/>
      <c r="AA390" s="44"/>
      <c r="AB390" s="44"/>
      <c r="AC390" s="44"/>
      <c r="AD390" s="44"/>
      <c r="AE390" s="1"/>
      <c r="AF390" s="1"/>
      <c r="AG390" s="1"/>
      <c r="AH390" s="44"/>
      <c r="AI390" s="1"/>
      <c r="AJ390" s="44"/>
      <c r="AK390" s="1"/>
      <c r="AL390" s="40"/>
      <c r="AM390" s="40"/>
      <c r="AN390" s="40"/>
      <c r="AO390" s="40"/>
      <c r="AP390" s="40"/>
      <c r="AQ390" s="40"/>
      <c r="AR390" s="40"/>
      <c r="AS390" s="1"/>
      <c r="AT390" s="1"/>
      <c r="AU390" s="40"/>
      <c r="AV390" s="40"/>
      <c r="AW390" s="40"/>
      <c r="AX390" s="40"/>
      <c r="AY390" s="40"/>
      <c r="AZ390" s="40"/>
      <c r="BA390" s="40"/>
      <c r="BB390" s="40"/>
      <c r="BC390" s="40"/>
      <c r="BD390" s="40"/>
      <c r="BE390" s="40"/>
    </row>
    <row r="391" spans="1:57" x14ac:dyDescent="0.2">
      <c r="A391" s="33"/>
      <c r="B391" s="33"/>
      <c r="C391" s="34"/>
      <c r="D391" s="34"/>
      <c r="E391" s="35"/>
      <c r="F391" s="36"/>
      <c r="G391" s="37"/>
      <c r="H391" s="38"/>
      <c r="I391" s="39"/>
      <c r="J391" s="40"/>
      <c r="K391" s="39"/>
      <c r="L391" s="39"/>
      <c r="M391" s="41"/>
      <c r="N391" s="42"/>
      <c r="O391" s="42"/>
      <c r="P391" s="42"/>
      <c r="Q391" s="42"/>
      <c r="R391" s="40"/>
      <c r="S391" s="40"/>
      <c r="T391" s="40"/>
      <c r="U391" s="40"/>
      <c r="V391" s="40"/>
      <c r="W391" s="40"/>
      <c r="X391" s="44"/>
      <c r="Y391" s="44"/>
      <c r="Z391" s="44"/>
      <c r="AA391" s="44"/>
      <c r="AB391" s="44"/>
      <c r="AC391" s="44"/>
      <c r="AD391" s="44"/>
      <c r="AE391" s="1"/>
      <c r="AF391" s="1"/>
      <c r="AG391" s="1"/>
      <c r="AH391" s="44"/>
      <c r="AI391" s="1"/>
      <c r="AJ391" s="44"/>
      <c r="AK391" s="1"/>
      <c r="AL391" s="40"/>
      <c r="AM391" s="40"/>
      <c r="AN391" s="40"/>
      <c r="AO391" s="40"/>
      <c r="AP391" s="40"/>
      <c r="AQ391" s="40"/>
      <c r="AR391" s="40"/>
      <c r="AS391" s="1"/>
      <c r="AT391" s="1"/>
      <c r="AU391" s="40"/>
      <c r="AV391" s="40"/>
      <c r="AW391" s="40"/>
      <c r="AX391" s="40"/>
      <c r="AY391" s="40"/>
      <c r="AZ391" s="40"/>
      <c r="BA391" s="40"/>
      <c r="BB391" s="40"/>
      <c r="BC391" s="40"/>
      <c r="BD391" s="40"/>
      <c r="BE391" s="40"/>
    </row>
    <row r="392" spans="1:57" x14ac:dyDescent="0.2">
      <c r="A392" s="33"/>
      <c r="B392" s="33"/>
      <c r="C392" s="34"/>
      <c r="D392" s="34"/>
      <c r="E392" s="35"/>
      <c r="F392" s="36"/>
      <c r="G392" s="37"/>
      <c r="H392" s="38"/>
      <c r="I392" s="39"/>
      <c r="J392" s="40"/>
      <c r="K392" s="39"/>
      <c r="L392" s="39"/>
      <c r="M392" s="41"/>
      <c r="N392" s="42"/>
      <c r="O392" s="42"/>
      <c r="P392" s="42"/>
      <c r="Q392" s="42"/>
      <c r="R392" s="40"/>
      <c r="S392" s="40"/>
      <c r="T392" s="40"/>
      <c r="U392" s="40"/>
      <c r="V392" s="40"/>
      <c r="W392" s="40"/>
      <c r="X392" s="44"/>
      <c r="Y392" s="44"/>
      <c r="Z392" s="44"/>
      <c r="AA392" s="44"/>
      <c r="AB392" s="44"/>
      <c r="AC392" s="44"/>
      <c r="AD392" s="44"/>
      <c r="AE392" s="1"/>
      <c r="AF392" s="1"/>
      <c r="AG392" s="1"/>
      <c r="AH392" s="44"/>
      <c r="AI392" s="1"/>
      <c r="AJ392" s="44"/>
      <c r="AK392" s="1"/>
      <c r="AL392" s="40"/>
      <c r="AM392" s="40"/>
      <c r="AN392" s="40"/>
      <c r="AO392" s="40"/>
      <c r="AP392" s="40"/>
      <c r="AQ392" s="40"/>
      <c r="AR392" s="40"/>
      <c r="AS392" s="1"/>
      <c r="AT392" s="1"/>
      <c r="AU392" s="40"/>
      <c r="AV392" s="40"/>
      <c r="AW392" s="40"/>
      <c r="AX392" s="40"/>
      <c r="AY392" s="40"/>
      <c r="AZ392" s="40"/>
      <c r="BA392" s="40"/>
      <c r="BB392" s="40"/>
      <c r="BC392" s="40"/>
      <c r="BD392" s="40"/>
      <c r="BE392" s="40"/>
    </row>
    <row r="393" spans="1:57" x14ac:dyDescent="0.2">
      <c r="A393" s="33"/>
      <c r="B393" s="33"/>
      <c r="C393" s="34"/>
      <c r="D393" s="34"/>
      <c r="E393" s="35"/>
      <c r="F393" s="36"/>
      <c r="G393" s="37"/>
      <c r="H393" s="38"/>
      <c r="I393" s="39"/>
      <c r="J393" s="40"/>
      <c r="K393" s="39"/>
      <c r="L393" s="39"/>
      <c r="M393" s="41"/>
      <c r="N393" s="42"/>
      <c r="O393" s="42"/>
      <c r="P393" s="42"/>
      <c r="Q393" s="42"/>
      <c r="R393" s="40"/>
      <c r="S393" s="40"/>
      <c r="T393" s="40"/>
      <c r="U393" s="40"/>
      <c r="V393" s="40"/>
      <c r="W393" s="40"/>
      <c r="X393" s="44"/>
      <c r="Y393" s="44"/>
      <c r="Z393" s="44"/>
      <c r="AA393" s="44"/>
      <c r="AB393" s="44"/>
      <c r="AC393" s="44"/>
      <c r="AD393" s="44"/>
      <c r="AE393" s="1"/>
      <c r="AF393" s="1"/>
      <c r="AG393" s="1"/>
      <c r="AH393" s="44"/>
      <c r="AI393" s="1"/>
      <c r="AJ393" s="44"/>
      <c r="AK393" s="1"/>
      <c r="AL393" s="40"/>
      <c r="AM393" s="40"/>
      <c r="AN393" s="40"/>
      <c r="AO393" s="40"/>
      <c r="AP393" s="40"/>
      <c r="AQ393" s="40"/>
      <c r="AR393" s="40"/>
      <c r="AS393" s="1"/>
      <c r="AT393" s="1"/>
      <c r="AU393" s="40"/>
      <c r="AV393" s="40"/>
      <c r="AW393" s="40"/>
      <c r="AX393" s="40"/>
      <c r="AY393" s="40"/>
      <c r="AZ393" s="40"/>
      <c r="BA393" s="40"/>
      <c r="BB393" s="40"/>
      <c r="BC393" s="40"/>
      <c r="BD393" s="40"/>
      <c r="BE393" s="40"/>
    </row>
    <row r="394" spans="1:57" x14ac:dyDescent="0.2">
      <c r="A394" s="33"/>
      <c r="B394" s="33"/>
      <c r="C394" s="34"/>
      <c r="D394" s="34"/>
      <c r="E394" s="35"/>
      <c r="F394" s="36"/>
      <c r="G394" s="37"/>
      <c r="H394" s="38"/>
      <c r="I394" s="39"/>
      <c r="J394" s="40"/>
      <c r="K394" s="39"/>
      <c r="L394" s="39"/>
      <c r="M394" s="41"/>
      <c r="N394" s="42"/>
      <c r="O394" s="42"/>
      <c r="P394" s="42"/>
      <c r="Q394" s="42"/>
      <c r="R394" s="40"/>
      <c r="S394" s="40"/>
      <c r="T394" s="40"/>
      <c r="U394" s="40"/>
      <c r="V394" s="40"/>
      <c r="W394" s="40"/>
      <c r="X394" s="44"/>
      <c r="Y394" s="44"/>
      <c r="Z394" s="44"/>
      <c r="AA394" s="44"/>
      <c r="AB394" s="44"/>
      <c r="AC394" s="44"/>
      <c r="AD394" s="44"/>
      <c r="AE394" s="1"/>
      <c r="AF394" s="1"/>
      <c r="AG394" s="1"/>
      <c r="AH394" s="44"/>
      <c r="AI394" s="1"/>
      <c r="AJ394" s="44"/>
      <c r="AK394" s="1"/>
      <c r="AL394" s="40"/>
      <c r="AM394" s="40"/>
      <c r="AN394" s="40"/>
      <c r="AO394" s="40"/>
      <c r="AP394" s="40"/>
      <c r="AQ394" s="40"/>
      <c r="AR394" s="40"/>
      <c r="AS394" s="1"/>
      <c r="AT394" s="1"/>
      <c r="AU394" s="40"/>
      <c r="AV394" s="40"/>
      <c r="AW394" s="40"/>
      <c r="AX394" s="40"/>
      <c r="AY394" s="40"/>
      <c r="AZ394" s="40"/>
      <c r="BA394" s="40"/>
      <c r="BB394" s="40"/>
      <c r="BC394" s="40"/>
      <c r="BD394" s="40"/>
      <c r="BE394" s="40"/>
    </row>
    <row r="395" spans="1:57" x14ac:dyDescent="0.2">
      <c r="A395" s="33"/>
      <c r="B395" s="33"/>
      <c r="C395" s="34"/>
      <c r="D395" s="34"/>
      <c r="E395" s="35"/>
      <c r="F395" s="36"/>
      <c r="G395" s="37"/>
      <c r="H395" s="38"/>
      <c r="I395" s="39"/>
      <c r="J395" s="40"/>
      <c r="K395" s="39"/>
      <c r="L395" s="39"/>
      <c r="M395" s="41"/>
      <c r="N395" s="42"/>
      <c r="O395" s="42"/>
      <c r="P395" s="42"/>
      <c r="Q395" s="42"/>
      <c r="R395" s="40"/>
      <c r="S395" s="40"/>
      <c r="T395" s="40"/>
      <c r="U395" s="40"/>
      <c r="V395" s="40"/>
      <c r="W395" s="40"/>
      <c r="X395" s="44"/>
      <c r="Y395" s="44"/>
      <c r="Z395" s="44"/>
      <c r="AA395" s="44"/>
      <c r="AB395" s="44"/>
      <c r="AC395" s="44"/>
      <c r="AD395" s="44"/>
      <c r="AE395" s="1"/>
      <c r="AF395" s="1"/>
      <c r="AG395" s="1"/>
      <c r="AH395" s="44"/>
      <c r="AI395" s="1"/>
      <c r="AJ395" s="44"/>
      <c r="AK395" s="1"/>
      <c r="AL395" s="40"/>
      <c r="AM395" s="40"/>
      <c r="AN395" s="40"/>
      <c r="AO395" s="40"/>
      <c r="AP395" s="40"/>
      <c r="AQ395" s="40"/>
      <c r="AR395" s="40"/>
      <c r="AS395" s="1"/>
      <c r="AT395" s="1"/>
      <c r="AU395" s="40"/>
      <c r="AV395" s="40"/>
      <c r="AW395" s="40"/>
      <c r="AX395" s="40"/>
      <c r="AY395" s="40"/>
      <c r="AZ395" s="40"/>
      <c r="BA395" s="40"/>
      <c r="BB395" s="40"/>
      <c r="BC395" s="40"/>
      <c r="BD395" s="40"/>
      <c r="BE395" s="40"/>
    </row>
    <row r="396" spans="1:57" x14ac:dyDescent="0.2">
      <c r="A396" s="33"/>
      <c r="B396" s="33"/>
      <c r="C396" s="34"/>
      <c r="D396" s="34"/>
      <c r="E396" s="35"/>
      <c r="F396" s="36"/>
      <c r="G396" s="37"/>
      <c r="H396" s="38"/>
      <c r="I396" s="39"/>
      <c r="J396" s="40"/>
      <c r="K396" s="39"/>
      <c r="L396" s="39"/>
      <c r="M396" s="41"/>
      <c r="N396" s="42"/>
      <c r="O396" s="42"/>
      <c r="P396" s="42"/>
      <c r="Q396" s="42"/>
      <c r="R396" s="40"/>
      <c r="S396" s="40"/>
      <c r="T396" s="40"/>
      <c r="U396" s="40"/>
      <c r="V396" s="40"/>
      <c r="W396" s="40"/>
      <c r="X396" s="44"/>
      <c r="Y396" s="44"/>
      <c r="Z396" s="44"/>
      <c r="AA396" s="44"/>
      <c r="AB396" s="44"/>
      <c r="AC396" s="44"/>
      <c r="AD396" s="44"/>
      <c r="AE396" s="1"/>
      <c r="AF396" s="1"/>
      <c r="AG396" s="1"/>
      <c r="AH396" s="44"/>
      <c r="AI396" s="1"/>
      <c r="AJ396" s="44"/>
      <c r="AK396" s="1"/>
      <c r="AL396" s="40"/>
      <c r="AM396" s="40"/>
      <c r="AN396" s="40"/>
      <c r="AO396" s="40"/>
      <c r="AP396" s="40"/>
      <c r="AQ396" s="40"/>
      <c r="AR396" s="40"/>
      <c r="AS396" s="1"/>
      <c r="AT396" s="1"/>
      <c r="AU396" s="40"/>
      <c r="AV396" s="40"/>
      <c r="AW396" s="40"/>
      <c r="AX396" s="40"/>
      <c r="AY396" s="40"/>
      <c r="AZ396" s="40"/>
      <c r="BA396" s="40"/>
      <c r="BB396" s="40"/>
      <c r="BC396" s="40"/>
      <c r="BD396" s="40"/>
      <c r="BE396" s="40"/>
    </row>
    <row r="397" spans="1:57" x14ac:dyDescent="0.2">
      <c r="A397" s="33"/>
      <c r="B397" s="33"/>
      <c r="C397" s="34"/>
      <c r="D397" s="34"/>
      <c r="E397" s="35"/>
      <c r="F397" s="36"/>
      <c r="G397" s="37"/>
      <c r="H397" s="38"/>
      <c r="I397" s="39"/>
      <c r="J397" s="40"/>
      <c r="K397" s="39"/>
      <c r="L397" s="39"/>
      <c r="M397" s="41"/>
      <c r="N397" s="42"/>
      <c r="O397" s="42"/>
      <c r="P397" s="42"/>
      <c r="Q397" s="42"/>
      <c r="R397" s="40"/>
      <c r="S397" s="40"/>
      <c r="T397" s="40"/>
      <c r="U397" s="40"/>
      <c r="V397" s="40"/>
      <c r="W397" s="40"/>
      <c r="X397" s="44"/>
      <c r="Y397" s="44"/>
      <c r="Z397" s="44"/>
      <c r="AA397" s="44"/>
      <c r="AB397" s="44"/>
      <c r="AC397" s="44"/>
      <c r="AD397" s="44"/>
      <c r="AE397" s="1"/>
      <c r="AF397" s="1"/>
      <c r="AG397" s="1"/>
      <c r="AH397" s="44"/>
      <c r="AI397" s="1"/>
      <c r="AJ397" s="44"/>
      <c r="AK397" s="1"/>
      <c r="AL397" s="40"/>
      <c r="AM397" s="40"/>
      <c r="AN397" s="40"/>
      <c r="AO397" s="40"/>
      <c r="AP397" s="40"/>
      <c r="AQ397" s="40"/>
      <c r="AR397" s="40"/>
      <c r="AS397" s="1"/>
      <c r="AT397" s="1"/>
      <c r="AU397" s="40"/>
      <c r="AV397" s="40"/>
      <c r="AW397" s="40"/>
      <c r="AX397" s="40"/>
      <c r="AY397" s="40"/>
      <c r="AZ397" s="40"/>
      <c r="BA397" s="40"/>
      <c r="BB397" s="40"/>
      <c r="BC397" s="40"/>
      <c r="BD397" s="40"/>
      <c r="BE397" s="40"/>
    </row>
    <row r="398" spans="1:57" x14ac:dyDescent="0.2">
      <c r="A398" s="33"/>
      <c r="B398" s="33"/>
      <c r="C398" s="34"/>
      <c r="D398" s="34"/>
      <c r="E398" s="35"/>
      <c r="F398" s="36"/>
      <c r="G398" s="37"/>
      <c r="H398" s="38"/>
      <c r="I398" s="39"/>
      <c r="J398" s="40"/>
      <c r="K398" s="39"/>
      <c r="L398" s="39"/>
      <c r="M398" s="41"/>
      <c r="N398" s="42"/>
      <c r="O398" s="42"/>
      <c r="P398" s="42"/>
      <c r="Q398" s="42"/>
      <c r="R398" s="40"/>
      <c r="S398" s="40"/>
      <c r="T398" s="40"/>
      <c r="U398" s="40"/>
      <c r="V398" s="40"/>
      <c r="W398" s="40"/>
      <c r="X398" s="44"/>
      <c r="Y398" s="44"/>
      <c r="Z398" s="44"/>
      <c r="AA398" s="44"/>
      <c r="AB398" s="44"/>
      <c r="AC398" s="44"/>
      <c r="AD398" s="44"/>
      <c r="AE398" s="1"/>
      <c r="AF398" s="1"/>
      <c r="AG398" s="1"/>
      <c r="AH398" s="44"/>
      <c r="AI398" s="1"/>
      <c r="AJ398" s="44"/>
      <c r="AK398" s="1"/>
      <c r="AL398" s="40"/>
      <c r="AM398" s="40"/>
      <c r="AN398" s="40"/>
      <c r="AO398" s="40"/>
      <c r="AP398" s="40"/>
      <c r="AQ398" s="40"/>
      <c r="AR398" s="40"/>
      <c r="AS398" s="1"/>
      <c r="AT398" s="1"/>
      <c r="AU398" s="40"/>
      <c r="AV398" s="40"/>
      <c r="AW398" s="40"/>
      <c r="AX398" s="40"/>
      <c r="AY398" s="40"/>
      <c r="AZ398" s="40"/>
      <c r="BA398" s="40"/>
      <c r="BB398" s="40"/>
      <c r="BC398" s="40"/>
      <c r="BD398" s="40"/>
      <c r="BE398" s="40"/>
    </row>
    <row r="399" spans="1:57" x14ac:dyDescent="0.2">
      <c r="A399" s="33"/>
      <c r="B399" s="33"/>
      <c r="C399" s="34"/>
      <c r="D399" s="34"/>
      <c r="E399" s="35"/>
      <c r="F399" s="36"/>
      <c r="G399" s="37"/>
      <c r="H399" s="38"/>
      <c r="I399" s="39"/>
      <c r="J399" s="40"/>
      <c r="K399" s="39"/>
      <c r="L399" s="39"/>
      <c r="M399" s="41"/>
      <c r="N399" s="42"/>
      <c r="O399" s="42"/>
      <c r="P399" s="42"/>
      <c r="Q399" s="42"/>
      <c r="R399" s="40"/>
      <c r="S399" s="40"/>
      <c r="T399" s="40"/>
      <c r="U399" s="40"/>
      <c r="V399" s="40"/>
      <c r="W399" s="40"/>
      <c r="X399" s="44"/>
      <c r="Y399" s="44"/>
      <c r="Z399" s="44"/>
      <c r="AA399" s="44"/>
      <c r="AB399" s="44"/>
      <c r="AC399" s="44"/>
      <c r="AD399" s="44"/>
      <c r="AE399" s="1"/>
      <c r="AF399" s="1"/>
      <c r="AG399" s="1"/>
      <c r="AH399" s="44"/>
      <c r="AI399" s="1"/>
      <c r="AJ399" s="44"/>
      <c r="AK399" s="1"/>
      <c r="AL399" s="40"/>
      <c r="AM399" s="40"/>
      <c r="AN399" s="40"/>
      <c r="AO399" s="40"/>
      <c r="AP399" s="40"/>
      <c r="AQ399" s="40"/>
      <c r="AR399" s="40"/>
      <c r="AS399" s="1"/>
      <c r="AT399" s="1"/>
      <c r="AU399" s="40"/>
      <c r="AV399" s="40"/>
      <c r="AW399" s="40"/>
      <c r="AX399" s="40"/>
      <c r="AY399" s="40"/>
      <c r="AZ399" s="40"/>
      <c r="BA399" s="40"/>
      <c r="BB399" s="40"/>
      <c r="BC399" s="40"/>
      <c r="BD399" s="40"/>
      <c r="BE399" s="40"/>
    </row>
    <row r="400" spans="1:57" x14ac:dyDescent="0.2">
      <c r="A400" s="33"/>
      <c r="B400" s="33"/>
      <c r="C400" s="34"/>
      <c r="D400" s="34"/>
      <c r="E400" s="35"/>
      <c r="F400" s="36"/>
      <c r="G400" s="37"/>
      <c r="H400" s="38"/>
      <c r="I400" s="39"/>
      <c r="J400" s="40"/>
      <c r="K400" s="39"/>
      <c r="L400" s="39"/>
      <c r="M400" s="41"/>
      <c r="N400" s="42"/>
      <c r="O400" s="42"/>
      <c r="P400" s="42"/>
      <c r="Q400" s="42"/>
      <c r="R400" s="40"/>
      <c r="S400" s="40"/>
      <c r="T400" s="40"/>
      <c r="U400" s="40"/>
      <c r="V400" s="40"/>
      <c r="W400" s="40"/>
      <c r="X400" s="44"/>
      <c r="Y400" s="44"/>
      <c r="Z400" s="44"/>
      <c r="AA400" s="44"/>
      <c r="AB400" s="44"/>
      <c r="AC400" s="44"/>
      <c r="AD400" s="44"/>
      <c r="AE400" s="1"/>
      <c r="AF400" s="1"/>
      <c r="AG400" s="1"/>
      <c r="AH400" s="44"/>
      <c r="AI400" s="1"/>
      <c r="AJ400" s="44"/>
      <c r="AK400" s="1"/>
      <c r="AL400" s="40"/>
      <c r="AM400" s="40"/>
      <c r="AN400" s="40"/>
      <c r="AO400" s="40"/>
      <c r="AP400" s="40"/>
      <c r="AQ400" s="40"/>
      <c r="AR400" s="40"/>
      <c r="AS400" s="1"/>
      <c r="AT400" s="1"/>
      <c r="AU400" s="40"/>
      <c r="AV400" s="40"/>
      <c r="AW400" s="40"/>
      <c r="AX400" s="40"/>
      <c r="AY400" s="40"/>
      <c r="AZ400" s="40"/>
      <c r="BA400" s="40"/>
      <c r="BB400" s="40"/>
      <c r="BC400" s="40"/>
      <c r="BD400" s="40"/>
      <c r="BE400" s="40"/>
    </row>
    <row r="401" spans="1:57" x14ac:dyDescent="0.2">
      <c r="A401" s="33"/>
      <c r="B401" s="33"/>
      <c r="C401" s="34"/>
      <c r="D401" s="34"/>
      <c r="E401" s="35"/>
      <c r="F401" s="36"/>
      <c r="G401" s="37"/>
      <c r="H401" s="38"/>
      <c r="I401" s="39"/>
      <c r="J401" s="40"/>
      <c r="K401" s="39"/>
      <c r="L401" s="39"/>
      <c r="M401" s="41"/>
      <c r="N401" s="42"/>
      <c r="O401" s="42"/>
      <c r="P401" s="42"/>
      <c r="Q401" s="42"/>
      <c r="R401" s="40"/>
      <c r="S401" s="40"/>
      <c r="T401" s="40"/>
      <c r="U401" s="40"/>
      <c r="V401" s="40"/>
      <c r="W401" s="40"/>
      <c r="X401" s="44"/>
      <c r="Y401" s="44"/>
      <c r="Z401" s="44"/>
      <c r="AA401" s="44"/>
      <c r="AB401" s="44"/>
      <c r="AC401" s="44"/>
      <c r="AD401" s="44"/>
      <c r="AE401" s="1"/>
      <c r="AF401" s="1"/>
      <c r="AG401" s="1"/>
      <c r="AH401" s="44"/>
      <c r="AI401" s="1"/>
      <c r="AJ401" s="44"/>
      <c r="AK401" s="1"/>
      <c r="AL401" s="40"/>
      <c r="AM401" s="40"/>
      <c r="AN401" s="40"/>
      <c r="AO401" s="40"/>
      <c r="AP401" s="40"/>
      <c r="AQ401" s="40"/>
      <c r="AR401" s="40"/>
      <c r="AS401" s="1"/>
      <c r="AT401" s="1"/>
      <c r="AU401" s="40"/>
      <c r="AV401" s="40"/>
      <c r="AW401" s="40"/>
      <c r="AX401" s="40"/>
      <c r="AY401" s="40"/>
      <c r="AZ401" s="40"/>
      <c r="BA401" s="40"/>
      <c r="BB401" s="40"/>
      <c r="BC401" s="40"/>
      <c r="BD401" s="40"/>
      <c r="BE401" s="40"/>
    </row>
    <row r="402" spans="1:57" x14ac:dyDescent="0.2">
      <c r="A402" s="33"/>
      <c r="B402" s="33"/>
      <c r="C402" s="34"/>
      <c r="D402" s="34"/>
      <c r="E402" s="35"/>
      <c r="F402" s="36"/>
      <c r="G402" s="37"/>
      <c r="H402" s="38"/>
      <c r="I402" s="39"/>
      <c r="J402" s="40"/>
      <c r="K402" s="39"/>
      <c r="L402" s="39"/>
      <c r="M402" s="41"/>
      <c r="N402" s="42"/>
      <c r="O402" s="42"/>
      <c r="P402" s="42"/>
      <c r="Q402" s="42"/>
      <c r="R402" s="40"/>
      <c r="S402" s="40"/>
      <c r="T402" s="40"/>
      <c r="U402" s="40"/>
      <c r="V402" s="40"/>
      <c r="W402" s="40"/>
      <c r="X402" s="44"/>
      <c r="Y402" s="44"/>
      <c r="Z402" s="44"/>
      <c r="AA402" s="44"/>
      <c r="AB402" s="44"/>
      <c r="AC402" s="44"/>
      <c r="AD402" s="44"/>
      <c r="AE402" s="1"/>
      <c r="AF402" s="1"/>
      <c r="AG402" s="1"/>
      <c r="AH402" s="44"/>
      <c r="AI402" s="1"/>
      <c r="AJ402" s="44"/>
      <c r="AK402" s="1"/>
      <c r="AL402" s="40"/>
      <c r="AM402" s="40"/>
      <c r="AN402" s="40"/>
      <c r="AO402" s="40"/>
      <c r="AP402" s="40"/>
      <c r="AQ402" s="40"/>
      <c r="AR402" s="40"/>
      <c r="AS402" s="1"/>
      <c r="AT402" s="1"/>
      <c r="AU402" s="40"/>
      <c r="AV402" s="40"/>
      <c r="AW402" s="40"/>
      <c r="AX402" s="40"/>
      <c r="AY402" s="40"/>
      <c r="AZ402" s="40"/>
      <c r="BA402" s="40"/>
      <c r="BB402" s="40"/>
      <c r="BC402" s="40"/>
      <c r="BD402" s="40"/>
      <c r="BE402" s="40"/>
    </row>
    <row r="403" spans="1:57" x14ac:dyDescent="0.2">
      <c r="A403" s="33"/>
      <c r="B403" s="33"/>
      <c r="C403" s="34"/>
      <c r="D403" s="34"/>
      <c r="E403" s="35"/>
      <c r="F403" s="36"/>
      <c r="G403" s="37"/>
      <c r="H403" s="38"/>
      <c r="I403" s="39"/>
      <c r="J403" s="40"/>
      <c r="K403" s="39"/>
      <c r="L403" s="39"/>
      <c r="M403" s="41"/>
      <c r="N403" s="42"/>
      <c r="O403" s="42"/>
      <c r="P403" s="42"/>
      <c r="Q403" s="42"/>
      <c r="R403" s="40"/>
      <c r="S403" s="40"/>
      <c r="T403" s="40"/>
      <c r="U403" s="40"/>
      <c r="V403" s="40"/>
      <c r="W403" s="40"/>
      <c r="X403" s="44"/>
      <c r="Y403" s="44"/>
      <c r="Z403" s="44"/>
      <c r="AA403" s="44"/>
      <c r="AB403" s="44"/>
      <c r="AC403" s="44"/>
      <c r="AD403" s="44"/>
      <c r="AE403" s="1"/>
      <c r="AF403" s="1"/>
      <c r="AG403" s="1"/>
      <c r="AH403" s="44"/>
      <c r="AI403" s="1"/>
      <c r="AJ403" s="44"/>
      <c r="AK403" s="1"/>
      <c r="AL403" s="40"/>
      <c r="AM403" s="40"/>
      <c r="AN403" s="40"/>
      <c r="AO403" s="40"/>
      <c r="AP403" s="40"/>
      <c r="AQ403" s="40"/>
      <c r="AR403" s="40"/>
      <c r="AS403" s="1"/>
      <c r="AT403" s="1"/>
      <c r="AU403" s="40"/>
      <c r="AV403" s="40"/>
      <c r="AW403" s="40"/>
      <c r="AX403" s="40"/>
      <c r="AY403" s="40"/>
      <c r="AZ403" s="40"/>
      <c r="BA403" s="40"/>
      <c r="BB403" s="40"/>
      <c r="BC403" s="40"/>
      <c r="BD403" s="40"/>
      <c r="BE403" s="40"/>
    </row>
    <row r="404" spans="1:57" x14ac:dyDescent="0.2">
      <c r="A404" s="33"/>
      <c r="B404" s="33"/>
      <c r="C404" s="34"/>
      <c r="D404" s="34"/>
      <c r="E404" s="35"/>
      <c r="F404" s="36"/>
      <c r="G404" s="37"/>
      <c r="H404" s="38"/>
      <c r="I404" s="39"/>
      <c r="J404" s="40"/>
      <c r="K404" s="39"/>
      <c r="L404" s="39"/>
      <c r="M404" s="41"/>
      <c r="N404" s="42"/>
      <c r="O404" s="42"/>
      <c r="P404" s="42"/>
      <c r="Q404" s="42"/>
      <c r="R404" s="40"/>
      <c r="S404" s="40"/>
      <c r="T404" s="40"/>
      <c r="U404" s="40"/>
      <c r="V404" s="40"/>
      <c r="W404" s="40"/>
      <c r="X404" s="44"/>
      <c r="Y404" s="44"/>
      <c r="Z404" s="44"/>
      <c r="AA404" s="44"/>
      <c r="AB404" s="44"/>
      <c r="AC404" s="44"/>
      <c r="AD404" s="44"/>
      <c r="AE404" s="1"/>
      <c r="AF404" s="1"/>
      <c r="AG404" s="1"/>
      <c r="AH404" s="44"/>
      <c r="AI404" s="1"/>
      <c r="AJ404" s="44"/>
      <c r="AK404" s="1"/>
      <c r="AL404" s="40"/>
      <c r="AM404" s="40"/>
      <c r="AN404" s="40"/>
      <c r="AO404" s="40"/>
      <c r="AP404" s="40"/>
      <c r="AQ404" s="40"/>
      <c r="AR404" s="40"/>
      <c r="AS404" s="1"/>
      <c r="AT404" s="1"/>
      <c r="AU404" s="40"/>
      <c r="AV404" s="40"/>
      <c r="AW404" s="40"/>
      <c r="AX404" s="40"/>
      <c r="AY404" s="40"/>
      <c r="AZ404" s="40"/>
      <c r="BA404" s="40"/>
      <c r="BB404" s="40"/>
      <c r="BC404" s="40"/>
      <c r="BD404" s="40"/>
      <c r="BE404" s="40"/>
    </row>
    <row r="405" spans="1:57" x14ac:dyDescent="0.2">
      <c r="A405" s="33"/>
      <c r="B405" s="33"/>
      <c r="C405" s="34"/>
      <c r="D405" s="34"/>
      <c r="E405" s="35"/>
      <c r="F405" s="36"/>
      <c r="G405" s="37"/>
      <c r="H405" s="38"/>
      <c r="I405" s="39"/>
      <c r="J405" s="40"/>
      <c r="K405" s="39"/>
      <c r="L405" s="39"/>
      <c r="M405" s="41"/>
      <c r="N405" s="42"/>
      <c r="O405" s="42"/>
      <c r="P405" s="42"/>
      <c r="Q405" s="42"/>
      <c r="R405" s="40"/>
      <c r="S405" s="40"/>
      <c r="T405" s="40"/>
      <c r="U405" s="40"/>
      <c r="V405" s="40"/>
      <c r="W405" s="40"/>
      <c r="X405" s="44"/>
      <c r="Y405" s="44"/>
      <c r="Z405" s="44"/>
      <c r="AA405" s="44"/>
      <c r="AB405" s="44"/>
      <c r="AC405" s="44"/>
      <c r="AD405" s="44"/>
      <c r="AE405" s="1"/>
      <c r="AF405" s="1"/>
      <c r="AG405" s="1"/>
      <c r="AH405" s="44"/>
      <c r="AI405" s="1"/>
      <c r="AJ405" s="44"/>
      <c r="AK405" s="1"/>
      <c r="AL405" s="40"/>
      <c r="AM405" s="40"/>
      <c r="AN405" s="40"/>
      <c r="AO405" s="40"/>
      <c r="AP405" s="40"/>
      <c r="AQ405" s="40"/>
      <c r="AR405" s="40"/>
      <c r="AS405" s="1"/>
      <c r="AT405" s="1"/>
      <c r="AU405" s="40"/>
      <c r="AV405" s="40"/>
      <c r="AW405" s="40"/>
      <c r="AX405" s="40"/>
      <c r="AY405" s="40"/>
      <c r="AZ405" s="40"/>
      <c r="BA405" s="40"/>
      <c r="BB405" s="40"/>
      <c r="BC405" s="40"/>
      <c r="BD405" s="40"/>
      <c r="BE405" s="40"/>
    </row>
    <row r="406" spans="1:57" x14ac:dyDescent="0.2">
      <c r="A406" s="33"/>
      <c r="B406" s="33"/>
      <c r="C406" s="34"/>
      <c r="D406" s="34"/>
      <c r="E406" s="35"/>
      <c r="F406" s="36"/>
      <c r="G406" s="37"/>
      <c r="H406" s="38"/>
      <c r="I406" s="39"/>
      <c r="J406" s="40"/>
      <c r="K406" s="39"/>
      <c r="L406" s="39"/>
      <c r="M406" s="41"/>
      <c r="N406" s="42"/>
      <c r="O406" s="42"/>
      <c r="P406" s="42"/>
      <c r="Q406" s="42"/>
      <c r="R406" s="40"/>
      <c r="S406" s="40"/>
      <c r="T406" s="40"/>
      <c r="U406" s="40"/>
      <c r="V406" s="40"/>
      <c r="W406" s="40"/>
      <c r="X406" s="44"/>
      <c r="Y406" s="44"/>
      <c r="Z406" s="44"/>
      <c r="AA406" s="44"/>
      <c r="AB406" s="44"/>
      <c r="AC406" s="44"/>
      <c r="AD406" s="44"/>
      <c r="AE406" s="1"/>
      <c r="AF406" s="1"/>
      <c r="AG406" s="1"/>
      <c r="AH406" s="44"/>
      <c r="AI406" s="1"/>
      <c r="AJ406" s="44"/>
      <c r="AK406" s="1"/>
      <c r="AL406" s="40"/>
      <c r="AM406" s="40"/>
      <c r="AN406" s="40"/>
      <c r="AO406" s="40"/>
      <c r="AP406" s="40"/>
      <c r="AQ406" s="40"/>
      <c r="AR406" s="40"/>
      <c r="AS406" s="1"/>
      <c r="AT406" s="1"/>
      <c r="AU406" s="40"/>
      <c r="AV406" s="40"/>
      <c r="AW406" s="40"/>
      <c r="AX406" s="40"/>
      <c r="AY406" s="40"/>
      <c r="AZ406" s="40"/>
      <c r="BA406" s="40"/>
      <c r="BB406" s="40"/>
      <c r="BC406" s="40"/>
      <c r="BD406" s="40"/>
      <c r="BE406" s="40"/>
    </row>
    <row r="407" spans="1:57" x14ac:dyDescent="0.2">
      <c r="A407" s="33"/>
      <c r="B407" s="33"/>
      <c r="C407" s="34"/>
      <c r="D407" s="34"/>
      <c r="E407" s="35"/>
      <c r="F407" s="36"/>
      <c r="G407" s="37"/>
      <c r="H407" s="38"/>
      <c r="I407" s="39"/>
      <c r="J407" s="40"/>
      <c r="K407" s="39"/>
      <c r="L407" s="39"/>
      <c r="M407" s="41"/>
      <c r="N407" s="42"/>
      <c r="O407" s="42"/>
      <c r="P407" s="42"/>
      <c r="Q407" s="42"/>
      <c r="R407" s="40"/>
      <c r="S407" s="40"/>
      <c r="T407" s="40"/>
      <c r="U407" s="40"/>
      <c r="V407" s="40"/>
      <c r="W407" s="40"/>
      <c r="X407" s="44"/>
      <c r="Y407" s="44"/>
      <c r="Z407" s="44"/>
      <c r="AA407" s="44"/>
      <c r="AB407" s="44"/>
      <c r="AC407" s="44"/>
      <c r="AD407" s="44"/>
      <c r="AE407" s="1"/>
      <c r="AF407" s="1"/>
      <c r="AG407" s="1"/>
      <c r="AH407" s="44"/>
      <c r="AI407" s="1"/>
      <c r="AJ407" s="44"/>
      <c r="AK407" s="1"/>
      <c r="AL407" s="40"/>
      <c r="AM407" s="40"/>
      <c r="AN407" s="40"/>
      <c r="AO407" s="40"/>
      <c r="AP407" s="40"/>
      <c r="AQ407" s="40"/>
      <c r="AR407" s="40"/>
      <c r="AS407" s="1"/>
      <c r="AT407" s="1"/>
      <c r="AU407" s="40"/>
      <c r="AV407" s="40"/>
      <c r="AW407" s="40"/>
      <c r="AX407" s="40"/>
      <c r="AY407" s="40"/>
      <c r="AZ407" s="40"/>
      <c r="BA407" s="40"/>
      <c r="BB407" s="40"/>
      <c r="BC407" s="40"/>
      <c r="BD407" s="40"/>
      <c r="BE407" s="40"/>
    </row>
    <row r="408" spans="1:57" x14ac:dyDescent="0.2">
      <c r="A408" s="33"/>
      <c r="B408" s="33"/>
      <c r="C408" s="34"/>
      <c r="D408" s="34"/>
      <c r="E408" s="35"/>
      <c r="F408" s="36"/>
      <c r="G408" s="37"/>
      <c r="H408" s="38"/>
      <c r="I408" s="39"/>
      <c r="J408" s="40"/>
      <c r="K408" s="39"/>
      <c r="L408" s="39"/>
      <c r="M408" s="41"/>
      <c r="N408" s="42"/>
      <c r="O408" s="42"/>
      <c r="P408" s="42"/>
      <c r="Q408" s="42"/>
      <c r="R408" s="40"/>
      <c r="S408" s="40"/>
      <c r="T408" s="40"/>
      <c r="U408" s="40"/>
      <c r="V408" s="40"/>
      <c r="W408" s="40"/>
      <c r="X408" s="44"/>
      <c r="Y408" s="44"/>
      <c r="Z408" s="44"/>
      <c r="AA408" s="44"/>
      <c r="AB408" s="44"/>
      <c r="AC408" s="44"/>
      <c r="AD408" s="44"/>
      <c r="AE408" s="1"/>
      <c r="AF408" s="1"/>
      <c r="AG408" s="1"/>
      <c r="AH408" s="44"/>
      <c r="AI408" s="1"/>
      <c r="AJ408" s="44"/>
      <c r="AK408" s="1"/>
      <c r="AL408" s="40"/>
      <c r="AM408" s="40"/>
      <c r="AN408" s="40"/>
      <c r="AO408" s="40"/>
      <c r="AP408" s="40"/>
      <c r="AQ408" s="40"/>
      <c r="AR408" s="40"/>
      <c r="AS408" s="1"/>
      <c r="AT408" s="1"/>
      <c r="AU408" s="40"/>
      <c r="AV408" s="40"/>
      <c r="AW408" s="40"/>
      <c r="AX408" s="40"/>
      <c r="AY408" s="40"/>
      <c r="AZ408" s="40"/>
      <c r="BA408" s="40"/>
      <c r="BB408" s="40"/>
      <c r="BC408" s="40"/>
      <c r="BD408" s="40"/>
      <c r="BE408" s="40"/>
    </row>
    <row r="409" spans="1:57" x14ac:dyDescent="0.2">
      <c r="A409" s="33"/>
      <c r="B409" s="33"/>
      <c r="C409" s="34"/>
      <c r="D409" s="34"/>
      <c r="E409" s="35"/>
      <c r="F409" s="36"/>
      <c r="G409" s="37"/>
      <c r="H409" s="38"/>
      <c r="I409" s="39"/>
      <c r="J409" s="40"/>
      <c r="K409" s="39"/>
      <c r="L409" s="39"/>
      <c r="M409" s="41"/>
      <c r="N409" s="42"/>
      <c r="O409" s="42"/>
      <c r="P409" s="42"/>
      <c r="Q409" s="42"/>
      <c r="R409" s="40"/>
      <c r="S409" s="40"/>
      <c r="T409" s="40"/>
      <c r="U409" s="40"/>
      <c r="V409" s="40"/>
      <c r="W409" s="40"/>
      <c r="X409" s="44"/>
      <c r="Y409" s="44"/>
      <c r="Z409" s="44"/>
      <c r="AA409" s="44"/>
      <c r="AB409" s="44"/>
      <c r="AC409" s="44"/>
      <c r="AD409" s="44"/>
      <c r="AE409" s="1"/>
      <c r="AF409" s="1"/>
      <c r="AG409" s="1"/>
      <c r="AH409" s="44"/>
      <c r="AI409" s="1"/>
      <c r="AJ409" s="44"/>
      <c r="AK409" s="1"/>
      <c r="AL409" s="40"/>
      <c r="AM409" s="40"/>
      <c r="AN409" s="40"/>
      <c r="AO409" s="40"/>
      <c r="AP409" s="40"/>
      <c r="AQ409" s="40"/>
      <c r="AR409" s="40"/>
      <c r="AS409" s="1"/>
      <c r="AT409" s="1"/>
      <c r="AU409" s="40"/>
      <c r="AV409" s="40"/>
      <c r="AW409" s="40"/>
      <c r="AX409" s="40"/>
      <c r="AY409" s="40"/>
      <c r="AZ409" s="40"/>
      <c r="BA409" s="40"/>
      <c r="BB409" s="40"/>
      <c r="BC409" s="40"/>
      <c r="BD409" s="40"/>
      <c r="BE409" s="40"/>
    </row>
    <row r="410" spans="1:57" x14ac:dyDescent="0.2">
      <c r="A410" s="33"/>
      <c r="B410" s="33"/>
      <c r="C410" s="34"/>
      <c r="D410" s="34"/>
      <c r="E410" s="35"/>
      <c r="F410" s="36"/>
      <c r="G410" s="37"/>
      <c r="H410" s="38"/>
      <c r="I410" s="39"/>
      <c r="J410" s="40"/>
      <c r="K410" s="39"/>
      <c r="L410" s="39"/>
      <c r="M410" s="41"/>
      <c r="N410" s="42"/>
      <c r="O410" s="42"/>
      <c r="P410" s="42"/>
      <c r="Q410" s="42"/>
      <c r="R410" s="40"/>
      <c r="S410" s="40"/>
      <c r="T410" s="40"/>
      <c r="U410" s="40"/>
      <c r="V410" s="40"/>
      <c r="W410" s="40"/>
      <c r="X410" s="44"/>
      <c r="Y410" s="44"/>
      <c r="Z410" s="44"/>
      <c r="AA410" s="44"/>
      <c r="AB410" s="44"/>
      <c r="AC410" s="44"/>
      <c r="AD410" s="44"/>
      <c r="AE410" s="1"/>
      <c r="AF410" s="1"/>
      <c r="AG410" s="1"/>
      <c r="AH410" s="44"/>
      <c r="AI410" s="1"/>
      <c r="AJ410" s="44"/>
      <c r="AK410" s="1"/>
      <c r="AL410" s="40"/>
      <c r="AM410" s="40"/>
      <c r="AN410" s="40"/>
      <c r="AO410" s="40"/>
      <c r="AP410" s="40"/>
      <c r="AQ410" s="40"/>
      <c r="AR410" s="40"/>
      <c r="AS410" s="1"/>
      <c r="AT410" s="1"/>
      <c r="AU410" s="40"/>
      <c r="AV410" s="40"/>
      <c r="AW410" s="40"/>
      <c r="AX410" s="40"/>
      <c r="AY410" s="40"/>
      <c r="AZ410" s="40"/>
      <c r="BA410" s="40"/>
      <c r="BB410" s="40"/>
      <c r="BC410" s="40"/>
      <c r="BD410" s="40"/>
      <c r="BE410" s="40"/>
    </row>
    <row r="411" spans="1:57" x14ac:dyDescent="0.2">
      <c r="A411" s="33"/>
      <c r="B411" s="33"/>
      <c r="C411" s="34"/>
      <c r="D411" s="34"/>
      <c r="E411" s="35"/>
      <c r="F411" s="36"/>
      <c r="G411" s="37"/>
      <c r="H411" s="38"/>
      <c r="I411" s="39"/>
      <c r="J411" s="40"/>
      <c r="K411" s="39"/>
      <c r="L411" s="39"/>
      <c r="M411" s="41"/>
      <c r="N411" s="42"/>
      <c r="O411" s="42"/>
      <c r="P411" s="42"/>
      <c r="Q411" s="42"/>
      <c r="R411" s="40"/>
      <c r="S411" s="40"/>
      <c r="T411" s="40"/>
      <c r="U411" s="40"/>
      <c r="V411" s="40"/>
      <c r="W411" s="40"/>
      <c r="X411" s="44"/>
      <c r="Y411" s="44"/>
      <c r="Z411" s="44"/>
      <c r="AA411" s="44"/>
      <c r="AB411" s="44"/>
      <c r="AC411" s="44"/>
      <c r="AD411" s="44"/>
      <c r="AE411" s="1"/>
      <c r="AF411" s="1"/>
      <c r="AG411" s="1"/>
      <c r="AH411" s="44"/>
      <c r="AI411" s="1"/>
      <c r="AJ411" s="44"/>
      <c r="AK411" s="1"/>
      <c r="AL411" s="40"/>
      <c r="AM411" s="40"/>
      <c r="AN411" s="40"/>
      <c r="AO411" s="40"/>
      <c r="AP411" s="40"/>
      <c r="AQ411" s="40"/>
      <c r="AR411" s="40"/>
      <c r="AS411" s="1"/>
      <c r="AT411" s="1"/>
      <c r="AU411" s="40"/>
      <c r="AV411" s="40"/>
      <c r="AW411" s="40"/>
      <c r="AX411" s="40"/>
      <c r="AY411" s="40"/>
      <c r="AZ411" s="40"/>
      <c r="BA411" s="40"/>
      <c r="BB411" s="40"/>
      <c r="BC411" s="40"/>
      <c r="BD411" s="40"/>
      <c r="BE411" s="40"/>
    </row>
    <row r="412" spans="1:57" x14ac:dyDescent="0.2">
      <c r="A412" s="33"/>
      <c r="B412" s="33"/>
      <c r="C412" s="34"/>
      <c r="D412" s="34"/>
      <c r="E412" s="35"/>
      <c r="F412" s="36"/>
      <c r="G412" s="37"/>
      <c r="H412" s="38"/>
      <c r="I412" s="39"/>
      <c r="J412" s="40"/>
      <c r="K412" s="39"/>
      <c r="L412" s="39"/>
      <c r="M412" s="41"/>
      <c r="N412" s="42"/>
      <c r="O412" s="42"/>
      <c r="P412" s="42"/>
      <c r="Q412" s="42"/>
      <c r="R412" s="40"/>
      <c r="S412" s="40"/>
      <c r="T412" s="40"/>
      <c r="U412" s="40"/>
      <c r="V412" s="40"/>
      <c r="W412" s="40"/>
      <c r="X412" s="44"/>
      <c r="Y412" s="44"/>
      <c r="Z412" s="44"/>
      <c r="AA412" s="44"/>
      <c r="AB412" s="44"/>
      <c r="AC412" s="44"/>
      <c r="AD412" s="44"/>
      <c r="AE412" s="1"/>
      <c r="AF412" s="1"/>
      <c r="AG412" s="1"/>
      <c r="AH412" s="44"/>
      <c r="AI412" s="1"/>
      <c r="AJ412" s="44"/>
      <c r="AK412" s="1"/>
      <c r="AL412" s="40"/>
      <c r="AM412" s="40"/>
      <c r="AN412" s="40"/>
      <c r="AO412" s="40"/>
      <c r="AP412" s="40"/>
      <c r="AQ412" s="40"/>
      <c r="AR412" s="40"/>
      <c r="AS412" s="1"/>
      <c r="AT412" s="1"/>
      <c r="AU412" s="40"/>
      <c r="AV412" s="40"/>
      <c r="AW412" s="40"/>
      <c r="AX412" s="40"/>
      <c r="AY412" s="40"/>
      <c r="AZ412" s="40"/>
      <c r="BA412" s="40"/>
      <c r="BB412" s="40"/>
      <c r="BC412" s="40"/>
      <c r="BD412" s="40"/>
      <c r="BE412" s="40"/>
    </row>
    <row r="413" spans="1:57" x14ac:dyDescent="0.2">
      <c r="A413" s="33"/>
      <c r="B413" s="33"/>
      <c r="C413" s="34"/>
      <c r="D413" s="34"/>
      <c r="E413" s="35"/>
      <c r="F413" s="36"/>
      <c r="G413" s="37"/>
      <c r="H413" s="38"/>
      <c r="I413" s="39"/>
      <c r="J413" s="40"/>
      <c r="K413" s="39"/>
      <c r="L413" s="39"/>
      <c r="M413" s="41"/>
      <c r="N413" s="42"/>
      <c r="O413" s="42"/>
      <c r="P413" s="42"/>
      <c r="Q413" s="42"/>
      <c r="R413" s="40"/>
      <c r="S413" s="40"/>
      <c r="T413" s="40"/>
      <c r="U413" s="40"/>
      <c r="V413" s="40"/>
      <c r="W413" s="40"/>
      <c r="X413" s="44"/>
      <c r="Y413" s="44"/>
      <c r="Z413" s="44"/>
      <c r="AA413" s="44"/>
      <c r="AB413" s="44"/>
      <c r="AC413" s="44"/>
      <c r="AD413" s="44"/>
      <c r="AE413" s="1"/>
      <c r="AF413" s="1"/>
      <c r="AG413" s="1"/>
      <c r="AH413" s="44"/>
      <c r="AI413" s="1"/>
      <c r="AJ413" s="44"/>
      <c r="AK413" s="1"/>
      <c r="AL413" s="40"/>
      <c r="AM413" s="40"/>
      <c r="AN413" s="40"/>
      <c r="AO413" s="40"/>
      <c r="AP413" s="40"/>
      <c r="AQ413" s="40"/>
      <c r="AR413" s="40"/>
      <c r="AS413" s="1"/>
      <c r="AT413" s="1"/>
      <c r="AU413" s="40"/>
      <c r="AV413" s="40"/>
      <c r="AW413" s="40"/>
      <c r="AX413" s="40"/>
      <c r="AY413" s="40"/>
      <c r="AZ413" s="40"/>
      <c r="BA413" s="40"/>
      <c r="BB413" s="40"/>
      <c r="BC413" s="40"/>
      <c r="BD413" s="40"/>
      <c r="BE413" s="40"/>
    </row>
    <row r="414" spans="1:57" x14ac:dyDescent="0.2">
      <c r="A414" s="33"/>
      <c r="B414" s="33"/>
      <c r="C414" s="34"/>
      <c r="D414" s="34"/>
      <c r="E414" s="35"/>
      <c r="F414" s="36"/>
      <c r="G414" s="37"/>
      <c r="H414" s="38"/>
      <c r="I414" s="39"/>
      <c r="J414" s="40"/>
      <c r="K414" s="39"/>
      <c r="L414" s="39"/>
      <c r="M414" s="41"/>
      <c r="N414" s="42"/>
      <c r="O414" s="42"/>
      <c r="P414" s="42"/>
      <c r="Q414" s="42"/>
      <c r="R414" s="40"/>
      <c r="S414" s="40"/>
      <c r="T414" s="40"/>
      <c r="U414" s="40"/>
      <c r="V414" s="40"/>
      <c r="W414" s="40"/>
      <c r="X414" s="44"/>
      <c r="Y414" s="44"/>
      <c r="Z414" s="44"/>
      <c r="AA414" s="44"/>
      <c r="AB414" s="44"/>
      <c r="AC414" s="44"/>
      <c r="AD414" s="44"/>
      <c r="AE414" s="1"/>
      <c r="AF414" s="1"/>
      <c r="AG414" s="1"/>
      <c r="AH414" s="44"/>
      <c r="AI414" s="1"/>
      <c r="AJ414" s="44"/>
      <c r="AK414" s="1"/>
      <c r="AL414" s="40"/>
      <c r="AM414" s="40"/>
      <c r="AN414" s="40"/>
      <c r="AO414" s="40"/>
      <c r="AP414" s="40"/>
      <c r="AQ414" s="40"/>
      <c r="AR414" s="40"/>
      <c r="AS414" s="1"/>
      <c r="AT414" s="1"/>
      <c r="AU414" s="40"/>
      <c r="AV414" s="40"/>
      <c r="AW414" s="40"/>
      <c r="AX414" s="40"/>
      <c r="AY414" s="40"/>
      <c r="AZ414" s="40"/>
      <c r="BA414" s="40"/>
      <c r="BB414" s="40"/>
      <c r="BC414" s="40"/>
      <c r="BD414" s="40"/>
      <c r="BE414" s="40"/>
    </row>
    <row r="415" spans="1:57" x14ac:dyDescent="0.2">
      <c r="A415" s="33"/>
      <c r="B415" s="33"/>
      <c r="C415" s="34"/>
      <c r="D415" s="34"/>
      <c r="E415" s="35"/>
      <c r="F415" s="36"/>
      <c r="G415" s="37"/>
      <c r="H415" s="38"/>
      <c r="I415" s="39"/>
      <c r="J415" s="40"/>
      <c r="K415" s="39"/>
      <c r="L415" s="39"/>
      <c r="M415" s="41"/>
      <c r="N415" s="42"/>
      <c r="O415" s="42"/>
      <c r="P415" s="42"/>
      <c r="Q415" s="42"/>
      <c r="R415" s="40"/>
      <c r="S415" s="40"/>
      <c r="T415" s="40"/>
      <c r="U415" s="40"/>
      <c r="V415" s="40"/>
      <c r="W415" s="40"/>
      <c r="X415" s="44"/>
      <c r="Y415" s="44"/>
      <c r="Z415" s="44"/>
      <c r="AA415" s="44"/>
      <c r="AB415" s="44"/>
      <c r="AC415" s="44"/>
      <c r="AD415" s="44"/>
      <c r="AE415" s="1"/>
      <c r="AF415" s="1"/>
      <c r="AG415" s="1"/>
      <c r="AH415" s="44"/>
      <c r="AI415" s="1"/>
      <c r="AJ415" s="44"/>
      <c r="AK415" s="1"/>
      <c r="AL415" s="40"/>
      <c r="AM415" s="40"/>
      <c r="AN415" s="40"/>
      <c r="AO415" s="40"/>
      <c r="AP415" s="40"/>
      <c r="AQ415" s="40"/>
      <c r="AR415" s="40"/>
      <c r="AS415" s="1"/>
      <c r="AT415" s="1"/>
      <c r="AU415" s="40"/>
      <c r="AV415" s="40"/>
      <c r="AW415" s="40"/>
      <c r="AX415" s="40"/>
      <c r="AY415" s="40"/>
      <c r="AZ415" s="40"/>
      <c r="BA415" s="40"/>
      <c r="BB415" s="40"/>
      <c r="BC415" s="40"/>
      <c r="BD415" s="40"/>
      <c r="BE415" s="40"/>
    </row>
    <row r="416" spans="1:57" x14ac:dyDescent="0.2">
      <c r="A416" s="33"/>
      <c r="B416" s="33"/>
      <c r="C416" s="34"/>
      <c r="D416" s="34"/>
      <c r="E416" s="35"/>
      <c r="F416" s="36"/>
      <c r="G416" s="37"/>
      <c r="H416" s="38"/>
      <c r="I416" s="39"/>
      <c r="J416" s="40"/>
      <c r="K416" s="39"/>
      <c r="L416" s="39"/>
      <c r="M416" s="41"/>
      <c r="N416" s="42"/>
      <c r="O416" s="42"/>
      <c r="P416" s="42"/>
      <c r="Q416" s="42"/>
      <c r="R416" s="40"/>
      <c r="S416" s="40"/>
      <c r="T416" s="40"/>
      <c r="U416" s="40"/>
      <c r="V416" s="40"/>
      <c r="W416" s="40"/>
      <c r="X416" s="44"/>
      <c r="Y416" s="44"/>
      <c r="Z416" s="44"/>
      <c r="AA416" s="44"/>
      <c r="AB416" s="44"/>
      <c r="AC416" s="44"/>
      <c r="AD416" s="44"/>
      <c r="AE416" s="1"/>
      <c r="AF416" s="1"/>
      <c r="AG416" s="1"/>
      <c r="AH416" s="44"/>
      <c r="AI416" s="1"/>
      <c r="AJ416" s="44"/>
      <c r="AK416" s="1"/>
      <c r="AL416" s="40"/>
      <c r="AM416" s="40"/>
      <c r="AN416" s="40"/>
      <c r="AO416" s="40"/>
      <c r="AP416" s="40"/>
      <c r="AQ416" s="40"/>
      <c r="AR416" s="40"/>
      <c r="AS416" s="1"/>
      <c r="AT416" s="1"/>
      <c r="AU416" s="40"/>
      <c r="AV416" s="40"/>
      <c r="AW416" s="40"/>
      <c r="AX416" s="40"/>
      <c r="AY416" s="40"/>
      <c r="AZ416" s="40"/>
      <c r="BA416" s="40"/>
      <c r="BB416" s="40"/>
      <c r="BC416" s="40"/>
      <c r="BD416" s="40"/>
      <c r="BE416" s="40"/>
    </row>
    <row r="417" spans="1:57" x14ac:dyDescent="0.2">
      <c r="A417" s="33"/>
      <c r="B417" s="33"/>
      <c r="C417" s="34"/>
      <c r="D417" s="34"/>
      <c r="E417" s="35"/>
      <c r="F417" s="36"/>
      <c r="G417" s="37"/>
      <c r="H417" s="38"/>
      <c r="I417" s="39"/>
      <c r="J417" s="40"/>
      <c r="K417" s="39"/>
      <c r="L417" s="39"/>
      <c r="M417" s="41"/>
      <c r="N417" s="42"/>
      <c r="O417" s="42"/>
      <c r="P417" s="42"/>
      <c r="Q417" s="42"/>
      <c r="R417" s="40"/>
      <c r="S417" s="40"/>
      <c r="T417" s="40"/>
      <c r="U417" s="40"/>
      <c r="V417" s="40"/>
      <c r="W417" s="40"/>
      <c r="X417" s="44"/>
      <c r="Y417" s="44"/>
      <c r="Z417" s="44"/>
      <c r="AA417" s="44"/>
      <c r="AB417" s="44"/>
      <c r="AC417" s="44"/>
      <c r="AD417" s="44"/>
      <c r="AE417" s="1"/>
      <c r="AF417" s="1"/>
      <c r="AG417" s="1"/>
      <c r="AH417" s="44"/>
      <c r="AI417" s="1"/>
      <c r="AJ417" s="44"/>
      <c r="AK417" s="1"/>
      <c r="AL417" s="40"/>
      <c r="AM417" s="40"/>
      <c r="AN417" s="40"/>
      <c r="AO417" s="40"/>
      <c r="AP417" s="40"/>
      <c r="AQ417" s="40"/>
      <c r="AR417" s="40"/>
      <c r="AS417" s="1"/>
      <c r="AT417" s="1"/>
      <c r="AU417" s="40"/>
      <c r="AV417" s="40"/>
      <c r="AW417" s="40"/>
      <c r="AX417" s="40"/>
      <c r="AY417" s="40"/>
      <c r="AZ417" s="40"/>
      <c r="BA417" s="40"/>
      <c r="BB417" s="40"/>
      <c r="BC417" s="40"/>
      <c r="BD417" s="40"/>
      <c r="BE417" s="40"/>
    </row>
    <row r="418" spans="1:57" x14ac:dyDescent="0.2">
      <c r="A418" s="33"/>
      <c r="B418" s="33"/>
      <c r="C418" s="34"/>
      <c r="D418" s="34"/>
      <c r="E418" s="35"/>
      <c r="F418" s="36"/>
      <c r="G418" s="37"/>
      <c r="H418" s="38"/>
      <c r="I418" s="39"/>
      <c r="J418" s="40"/>
      <c r="K418" s="39"/>
      <c r="L418" s="39"/>
      <c r="M418" s="41"/>
      <c r="N418" s="42"/>
      <c r="O418" s="42"/>
      <c r="P418" s="42"/>
      <c r="Q418" s="42"/>
      <c r="R418" s="40"/>
      <c r="S418" s="40"/>
      <c r="T418" s="40"/>
      <c r="U418" s="40"/>
      <c r="V418" s="40"/>
      <c r="W418" s="40"/>
      <c r="X418" s="44"/>
      <c r="Y418" s="44"/>
      <c r="Z418" s="44"/>
      <c r="AA418" s="44"/>
      <c r="AB418" s="44"/>
      <c r="AC418" s="44"/>
      <c r="AD418" s="44"/>
      <c r="AE418" s="1"/>
      <c r="AF418" s="1"/>
      <c r="AG418" s="1"/>
      <c r="AH418" s="44"/>
      <c r="AI418" s="1"/>
      <c r="AJ418" s="44"/>
      <c r="AK418" s="1"/>
      <c r="AL418" s="40"/>
      <c r="AM418" s="40"/>
      <c r="AN418" s="40"/>
      <c r="AO418" s="40"/>
      <c r="AP418" s="40"/>
      <c r="AQ418" s="40"/>
      <c r="AR418" s="40"/>
      <c r="AS418" s="1"/>
      <c r="AT418" s="1"/>
      <c r="AU418" s="40"/>
      <c r="AV418" s="40"/>
      <c r="AW418" s="40"/>
      <c r="AX418" s="40"/>
      <c r="AY418" s="40"/>
      <c r="AZ418" s="40"/>
      <c r="BA418" s="40"/>
      <c r="BB418" s="40"/>
      <c r="BC418" s="40"/>
      <c r="BD418" s="40"/>
      <c r="BE418" s="40"/>
    </row>
    <row r="419" spans="1:57" x14ac:dyDescent="0.2">
      <c r="A419" s="33"/>
      <c r="B419" s="33"/>
      <c r="C419" s="34"/>
      <c r="D419" s="34"/>
      <c r="E419" s="35"/>
      <c r="F419" s="36"/>
      <c r="G419" s="37"/>
      <c r="H419" s="38"/>
      <c r="I419" s="39"/>
      <c r="J419" s="40"/>
      <c r="K419" s="39"/>
      <c r="L419" s="39"/>
      <c r="M419" s="41"/>
      <c r="N419" s="42"/>
      <c r="O419" s="42"/>
      <c r="P419" s="42"/>
      <c r="Q419" s="42"/>
      <c r="R419" s="40"/>
      <c r="S419" s="40"/>
      <c r="T419" s="40"/>
      <c r="U419" s="40"/>
      <c r="V419" s="40"/>
      <c r="W419" s="40"/>
      <c r="X419" s="44"/>
      <c r="Y419" s="44"/>
      <c r="Z419" s="44"/>
      <c r="AA419" s="44"/>
      <c r="AB419" s="44"/>
      <c r="AC419" s="44"/>
      <c r="AD419" s="44"/>
      <c r="AE419" s="1"/>
      <c r="AF419" s="1"/>
      <c r="AG419" s="1"/>
      <c r="AH419" s="44"/>
      <c r="AI419" s="1"/>
      <c r="AJ419" s="44"/>
      <c r="AK419" s="1"/>
      <c r="AL419" s="40"/>
      <c r="AM419" s="40"/>
      <c r="AN419" s="40"/>
      <c r="AO419" s="40"/>
      <c r="AP419" s="40"/>
      <c r="AQ419" s="40"/>
      <c r="AR419" s="40"/>
      <c r="AS419" s="1"/>
      <c r="AT419" s="1"/>
      <c r="AU419" s="40"/>
      <c r="AV419" s="40"/>
      <c r="AW419" s="40"/>
      <c r="AX419" s="40"/>
      <c r="AY419" s="40"/>
      <c r="AZ419" s="40"/>
      <c r="BA419" s="40"/>
      <c r="BB419" s="40"/>
      <c r="BC419" s="40"/>
      <c r="BD419" s="40"/>
      <c r="BE419" s="40"/>
    </row>
    <row r="420" spans="1:57" x14ac:dyDescent="0.2">
      <c r="A420" s="33"/>
      <c r="B420" s="33"/>
      <c r="C420" s="34"/>
      <c r="D420" s="34"/>
      <c r="E420" s="35"/>
      <c r="F420" s="36"/>
      <c r="G420" s="37"/>
      <c r="H420" s="38"/>
      <c r="I420" s="39"/>
      <c r="J420" s="40"/>
      <c r="K420" s="39"/>
      <c r="L420" s="39"/>
      <c r="M420" s="41"/>
      <c r="N420" s="42"/>
      <c r="O420" s="42"/>
      <c r="P420" s="42"/>
      <c r="Q420" s="42"/>
      <c r="R420" s="40"/>
      <c r="S420" s="40"/>
      <c r="T420" s="40"/>
      <c r="U420" s="40"/>
      <c r="V420" s="40"/>
      <c r="W420" s="40"/>
      <c r="X420" s="44"/>
      <c r="Y420" s="44"/>
      <c r="Z420" s="44"/>
      <c r="AA420" s="44"/>
      <c r="AB420" s="44"/>
      <c r="AC420" s="44"/>
      <c r="AD420" s="44"/>
      <c r="AE420" s="1"/>
      <c r="AF420" s="1"/>
      <c r="AG420" s="1"/>
      <c r="AH420" s="44"/>
      <c r="AI420" s="1"/>
      <c r="AJ420" s="44"/>
      <c r="AK420" s="1"/>
      <c r="AL420" s="40"/>
      <c r="AM420" s="40"/>
      <c r="AN420" s="40"/>
      <c r="AO420" s="40"/>
      <c r="AP420" s="40"/>
      <c r="AQ420" s="40"/>
      <c r="AR420" s="40"/>
      <c r="AS420" s="1"/>
      <c r="AT420" s="1"/>
      <c r="AU420" s="40"/>
      <c r="AV420" s="40"/>
      <c r="AW420" s="40"/>
      <c r="AX420" s="40"/>
      <c r="AY420" s="40"/>
      <c r="AZ420" s="40"/>
      <c r="BA420" s="40"/>
      <c r="BB420" s="40"/>
      <c r="BC420" s="40"/>
      <c r="BD420" s="40"/>
      <c r="BE420" s="40"/>
    </row>
    <row r="421" spans="1:57" x14ac:dyDescent="0.2">
      <c r="A421" s="33"/>
      <c r="B421" s="33"/>
      <c r="C421" s="34"/>
      <c r="D421" s="34"/>
      <c r="E421" s="35"/>
      <c r="F421" s="36"/>
      <c r="G421" s="37"/>
      <c r="H421" s="38"/>
      <c r="I421" s="39"/>
      <c r="J421" s="40"/>
      <c r="K421" s="39"/>
      <c r="L421" s="39"/>
      <c r="M421" s="41"/>
      <c r="N421" s="42"/>
      <c r="O421" s="42"/>
      <c r="P421" s="42"/>
      <c r="Q421" s="42"/>
      <c r="R421" s="40"/>
      <c r="S421" s="40"/>
      <c r="T421" s="40"/>
      <c r="U421" s="40"/>
      <c r="V421" s="40"/>
      <c r="W421" s="40"/>
      <c r="X421" s="44"/>
      <c r="Y421" s="44"/>
      <c r="Z421" s="44"/>
      <c r="AA421" s="44"/>
      <c r="AB421" s="44"/>
      <c r="AC421" s="44"/>
      <c r="AD421" s="44"/>
      <c r="AE421" s="1"/>
      <c r="AF421" s="1"/>
      <c r="AG421" s="1"/>
      <c r="AH421" s="44"/>
      <c r="AI421" s="1"/>
      <c r="AJ421" s="44"/>
      <c r="AK421" s="1"/>
      <c r="AL421" s="40"/>
      <c r="AM421" s="40"/>
      <c r="AN421" s="40"/>
      <c r="AO421" s="40"/>
      <c r="AP421" s="40"/>
      <c r="AQ421" s="40"/>
      <c r="AR421" s="40"/>
      <c r="AS421" s="1"/>
      <c r="AT421" s="1"/>
      <c r="AU421" s="40"/>
      <c r="AV421" s="40"/>
      <c r="AW421" s="40"/>
      <c r="AX421" s="40"/>
      <c r="AY421" s="40"/>
      <c r="AZ421" s="40"/>
      <c r="BA421" s="40"/>
      <c r="BB421" s="40"/>
      <c r="BC421" s="40"/>
      <c r="BD421" s="40"/>
      <c r="BE421" s="40"/>
    </row>
    <row r="422" spans="1:57" x14ac:dyDescent="0.2">
      <c r="A422" s="33"/>
      <c r="B422" s="33"/>
      <c r="C422" s="34"/>
      <c r="D422" s="34"/>
      <c r="E422" s="35"/>
      <c r="F422" s="36"/>
      <c r="G422" s="37"/>
      <c r="H422" s="38"/>
      <c r="I422" s="39"/>
      <c r="J422" s="40"/>
      <c r="K422" s="39"/>
      <c r="L422" s="39"/>
      <c r="M422" s="41"/>
      <c r="N422" s="42"/>
      <c r="O422" s="42"/>
      <c r="P422" s="42"/>
      <c r="Q422" s="42"/>
      <c r="R422" s="40"/>
      <c r="S422" s="40"/>
      <c r="T422" s="40"/>
      <c r="U422" s="40"/>
      <c r="V422" s="40"/>
      <c r="W422" s="40"/>
      <c r="X422" s="44"/>
      <c r="Y422" s="44"/>
      <c r="Z422" s="44"/>
      <c r="AA422" s="44"/>
      <c r="AB422" s="44"/>
      <c r="AC422" s="44"/>
      <c r="AD422" s="44"/>
      <c r="AE422" s="1"/>
      <c r="AF422" s="1"/>
      <c r="AG422" s="1"/>
      <c r="AH422" s="44"/>
      <c r="AI422" s="1"/>
      <c r="AJ422" s="44"/>
      <c r="AK422" s="1"/>
      <c r="AL422" s="40"/>
      <c r="AM422" s="40"/>
      <c r="AN422" s="40"/>
      <c r="AO422" s="40"/>
      <c r="AP422" s="40"/>
      <c r="AQ422" s="40"/>
      <c r="AR422" s="40"/>
      <c r="AS422" s="1"/>
      <c r="AT422" s="1"/>
      <c r="AU422" s="40"/>
      <c r="AV422" s="40"/>
      <c r="AW422" s="40"/>
      <c r="AX422" s="40"/>
      <c r="AY422" s="40"/>
      <c r="AZ422" s="40"/>
      <c r="BA422" s="40"/>
      <c r="BB422" s="40"/>
      <c r="BC422" s="40"/>
      <c r="BD422" s="40"/>
      <c r="BE422" s="40"/>
    </row>
    <row r="423" spans="1:57" x14ac:dyDescent="0.2">
      <c r="A423" s="33"/>
      <c r="B423" s="33"/>
      <c r="C423" s="34"/>
      <c r="D423" s="34"/>
      <c r="E423" s="35"/>
      <c r="F423" s="36"/>
      <c r="G423" s="37"/>
      <c r="H423" s="38"/>
      <c r="I423" s="39"/>
      <c r="J423" s="40"/>
      <c r="K423" s="39"/>
      <c r="L423" s="39"/>
      <c r="M423" s="41"/>
      <c r="N423" s="42"/>
      <c r="O423" s="42"/>
      <c r="P423" s="42"/>
      <c r="Q423" s="42"/>
      <c r="R423" s="40"/>
      <c r="S423" s="40"/>
      <c r="T423" s="40"/>
      <c r="U423" s="40"/>
      <c r="V423" s="40"/>
      <c r="W423" s="40"/>
      <c r="X423" s="44"/>
      <c r="Y423" s="44"/>
      <c r="Z423" s="44"/>
      <c r="AA423" s="44"/>
      <c r="AB423" s="44"/>
      <c r="AC423" s="44"/>
      <c r="AD423" s="44"/>
      <c r="AE423" s="1"/>
      <c r="AF423" s="1"/>
      <c r="AG423" s="1"/>
      <c r="AH423" s="44"/>
      <c r="AI423" s="1"/>
      <c r="AJ423" s="44"/>
      <c r="AK423" s="1"/>
      <c r="AL423" s="40"/>
      <c r="AM423" s="40"/>
      <c r="AN423" s="40"/>
      <c r="AO423" s="40"/>
      <c r="AP423" s="40"/>
      <c r="AQ423" s="40"/>
      <c r="AR423" s="40"/>
      <c r="AS423" s="1"/>
      <c r="AT423" s="1"/>
      <c r="AU423" s="40"/>
      <c r="AV423" s="40"/>
      <c r="AW423" s="40"/>
      <c r="AX423" s="40"/>
      <c r="AY423" s="40"/>
      <c r="AZ423" s="40"/>
      <c r="BA423" s="40"/>
      <c r="BB423" s="40"/>
      <c r="BC423" s="40"/>
      <c r="BD423" s="40"/>
      <c r="BE423" s="40"/>
    </row>
    <row r="424" spans="1:57" x14ac:dyDescent="0.2">
      <c r="A424" s="33"/>
      <c r="B424" s="33"/>
      <c r="C424" s="34"/>
      <c r="D424" s="34"/>
      <c r="E424" s="35"/>
      <c r="F424" s="36"/>
      <c r="G424" s="37"/>
      <c r="H424" s="38"/>
      <c r="I424" s="39"/>
      <c r="J424" s="40"/>
      <c r="K424" s="39"/>
      <c r="L424" s="39"/>
      <c r="M424" s="41"/>
      <c r="N424" s="42"/>
      <c r="O424" s="42"/>
      <c r="P424" s="42"/>
      <c r="Q424" s="42"/>
      <c r="R424" s="40"/>
      <c r="S424" s="40"/>
      <c r="T424" s="40"/>
      <c r="U424" s="40"/>
      <c r="V424" s="40"/>
      <c r="W424" s="40"/>
      <c r="X424" s="44"/>
      <c r="Y424" s="44"/>
      <c r="Z424" s="44"/>
      <c r="AA424" s="44"/>
      <c r="AB424" s="44"/>
      <c r="AC424" s="44"/>
      <c r="AD424" s="44"/>
      <c r="AE424" s="1"/>
      <c r="AF424" s="1"/>
      <c r="AG424" s="1"/>
      <c r="AH424" s="44"/>
      <c r="AI424" s="1"/>
      <c r="AJ424" s="44"/>
      <c r="AK424" s="1"/>
      <c r="AL424" s="40"/>
      <c r="AM424" s="40"/>
      <c r="AN424" s="40"/>
      <c r="AO424" s="40"/>
      <c r="AP424" s="40"/>
      <c r="AQ424" s="40"/>
      <c r="AR424" s="40"/>
      <c r="AS424" s="1"/>
      <c r="AT424" s="1"/>
      <c r="AU424" s="40"/>
      <c r="AV424" s="40"/>
      <c r="AW424" s="40"/>
      <c r="AX424" s="40"/>
      <c r="AY424" s="40"/>
      <c r="AZ424" s="40"/>
      <c r="BA424" s="40"/>
      <c r="BB424" s="40"/>
      <c r="BC424" s="40"/>
      <c r="BD424" s="40"/>
      <c r="BE424" s="40"/>
    </row>
    <row r="425" spans="1:57" x14ac:dyDescent="0.2">
      <c r="A425" s="33"/>
      <c r="B425" s="33"/>
      <c r="C425" s="34"/>
      <c r="D425" s="34"/>
      <c r="E425" s="35"/>
      <c r="F425" s="36"/>
      <c r="G425" s="37"/>
      <c r="H425" s="38"/>
      <c r="I425" s="39"/>
      <c r="J425" s="40"/>
      <c r="K425" s="39"/>
      <c r="L425" s="39"/>
      <c r="M425" s="41"/>
      <c r="N425" s="42"/>
      <c r="O425" s="42"/>
      <c r="P425" s="42"/>
      <c r="Q425" s="42"/>
      <c r="R425" s="40"/>
      <c r="S425" s="40"/>
      <c r="T425" s="40"/>
      <c r="U425" s="40"/>
      <c r="V425" s="40"/>
      <c r="W425" s="40"/>
      <c r="X425" s="44"/>
      <c r="Y425" s="44"/>
      <c r="Z425" s="44"/>
      <c r="AA425" s="44"/>
      <c r="AB425" s="44"/>
      <c r="AC425" s="44"/>
      <c r="AD425" s="44"/>
      <c r="AE425" s="1"/>
      <c r="AF425" s="1"/>
      <c r="AG425" s="1"/>
      <c r="AH425" s="44"/>
      <c r="AI425" s="1"/>
      <c r="AJ425" s="44"/>
      <c r="AK425" s="1"/>
      <c r="AL425" s="40"/>
      <c r="AM425" s="40"/>
      <c r="AN425" s="40"/>
      <c r="AO425" s="40"/>
      <c r="AP425" s="40"/>
      <c r="AQ425" s="40"/>
      <c r="AR425" s="40"/>
      <c r="AS425" s="1"/>
      <c r="AT425" s="1"/>
      <c r="AU425" s="40"/>
      <c r="AV425" s="40"/>
      <c r="AW425" s="40"/>
      <c r="AX425" s="40"/>
      <c r="AY425" s="40"/>
      <c r="AZ425" s="40"/>
      <c r="BA425" s="40"/>
      <c r="BB425" s="40"/>
      <c r="BC425" s="40"/>
      <c r="BD425" s="40"/>
      <c r="BE425" s="40"/>
    </row>
    <row r="426" spans="1:57" x14ac:dyDescent="0.2">
      <c r="A426" s="33"/>
      <c r="B426" s="33"/>
      <c r="C426" s="34"/>
      <c r="D426" s="34"/>
      <c r="E426" s="35"/>
      <c r="F426" s="36"/>
      <c r="G426" s="37"/>
      <c r="H426" s="38"/>
      <c r="I426" s="39"/>
      <c r="J426" s="40"/>
      <c r="K426" s="39"/>
      <c r="L426" s="39"/>
      <c r="M426" s="41"/>
      <c r="N426" s="42"/>
      <c r="O426" s="42"/>
      <c r="P426" s="42"/>
      <c r="Q426" s="42"/>
      <c r="R426" s="40"/>
      <c r="S426" s="40"/>
      <c r="T426" s="40"/>
      <c r="U426" s="40"/>
      <c r="V426" s="40"/>
      <c r="W426" s="40"/>
      <c r="X426" s="44"/>
      <c r="Y426" s="44"/>
      <c r="Z426" s="44"/>
      <c r="AA426" s="44"/>
      <c r="AB426" s="44"/>
      <c r="AC426" s="44"/>
      <c r="AD426" s="44"/>
      <c r="AE426" s="1"/>
      <c r="AF426" s="1"/>
      <c r="AG426" s="1"/>
      <c r="AH426" s="44"/>
      <c r="AI426" s="1"/>
      <c r="AJ426" s="44"/>
      <c r="AK426" s="1"/>
      <c r="AL426" s="40"/>
      <c r="AM426" s="40"/>
      <c r="AN426" s="40"/>
      <c r="AO426" s="40"/>
      <c r="AP426" s="40"/>
      <c r="AQ426" s="40"/>
      <c r="AR426" s="40"/>
      <c r="AS426" s="1"/>
      <c r="AT426" s="1"/>
      <c r="AU426" s="40"/>
      <c r="AV426" s="40"/>
      <c r="AW426" s="40"/>
      <c r="AX426" s="40"/>
      <c r="AY426" s="40"/>
      <c r="AZ426" s="40"/>
      <c r="BA426" s="40"/>
      <c r="BB426" s="40"/>
      <c r="BC426" s="40"/>
      <c r="BD426" s="40"/>
      <c r="BE426" s="40"/>
    </row>
    <row r="427" spans="1:57" x14ac:dyDescent="0.2">
      <c r="A427" s="33"/>
      <c r="B427" s="33"/>
      <c r="C427" s="34"/>
      <c r="D427" s="34"/>
      <c r="E427" s="35"/>
      <c r="F427" s="36"/>
      <c r="G427" s="37"/>
      <c r="H427" s="38"/>
      <c r="I427" s="39"/>
      <c r="J427" s="40"/>
      <c r="K427" s="39"/>
      <c r="L427" s="39"/>
      <c r="M427" s="41"/>
      <c r="N427" s="42"/>
      <c r="O427" s="42"/>
      <c r="P427" s="42"/>
      <c r="Q427" s="42"/>
      <c r="R427" s="40"/>
      <c r="S427" s="40"/>
      <c r="T427" s="40"/>
      <c r="U427" s="40"/>
      <c r="V427" s="40"/>
      <c r="W427" s="40"/>
      <c r="X427" s="44"/>
      <c r="Y427" s="44"/>
      <c r="Z427" s="44"/>
      <c r="AA427" s="44"/>
      <c r="AB427" s="44"/>
      <c r="AC427" s="44"/>
      <c r="AD427" s="44"/>
      <c r="AE427" s="1"/>
      <c r="AF427" s="1"/>
      <c r="AG427" s="1"/>
      <c r="AH427" s="44"/>
      <c r="AI427" s="1"/>
      <c r="AJ427" s="44"/>
      <c r="AK427" s="1"/>
      <c r="AL427" s="40"/>
      <c r="AM427" s="40"/>
      <c r="AN427" s="40"/>
      <c r="AO427" s="40"/>
      <c r="AP427" s="40"/>
      <c r="AQ427" s="40"/>
      <c r="AR427" s="40"/>
      <c r="AS427" s="1"/>
      <c r="AT427" s="1"/>
      <c r="AU427" s="40"/>
      <c r="AV427" s="40"/>
      <c r="AW427" s="40"/>
      <c r="AX427" s="40"/>
      <c r="AY427" s="40"/>
      <c r="AZ427" s="40"/>
      <c r="BA427" s="40"/>
      <c r="BB427" s="40"/>
      <c r="BC427" s="40"/>
      <c r="BD427" s="40"/>
      <c r="BE427" s="40"/>
    </row>
    <row r="428" spans="1:57" x14ac:dyDescent="0.2">
      <c r="A428" s="33"/>
      <c r="B428" s="33"/>
      <c r="C428" s="34"/>
      <c r="D428" s="34"/>
      <c r="E428" s="35"/>
      <c r="F428" s="36"/>
      <c r="G428" s="37"/>
      <c r="H428" s="38"/>
      <c r="I428" s="39"/>
      <c r="J428" s="40"/>
      <c r="K428" s="39"/>
      <c r="L428" s="39"/>
      <c r="M428" s="41"/>
      <c r="N428" s="42"/>
      <c r="O428" s="42"/>
      <c r="P428" s="42"/>
      <c r="Q428" s="42"/>
      <c r="R428" s="40"/>
      <c r="S428" s="40"/>
      <c r="T428" s="40"/>
      <c r="U428" s="40"/>
      <c r="V428" s="40"/>
      <c r="W428" s="40"/>
      <c r="X428" s="44"/>
      <c r="Y428" s="44"/>
      <c r="Z428" s="44"/>
      <c r="AA428" s="44"/>
      <c r="AB428" s="44"/>
      <c r="AC428" s="44"/>
      <c r="AD428" s="44"/>
      <c r="AE428" s="1"/>
      <c r="AF428" s="1"/>
      <c r="AG428" s="1"/>
      <c r="AH428" s="44"/>
      <c r="AI428" s="1"/>
      <c r="AJ428" s="44"/>
      <c r="AK428" s="1"/>
      <c r="AL428" s="40"/>
      <c r="AM428" s="40"/>
      <c r="AN428" s="40"/>
      <c r="AO428" s="40"/>
      <c r="AP428" s="40"/>
      <c r="AQ428" s="40"/>
      <c r="AR428" s="40"/>
      <c r="AS428" s="1"/>
      <c r="AT428" s="1"/>
      <c r="AU428" s="40"/>
      <c r="AV428" s="40"/>
      <c r="AW428" s="40"/>
      <c r="AX428" s="40"/>
      <c r="AY428" s="40"/>
      <c r="AZ428" s="40"/>
      <c r="BA428" s="40"/>
      <c r="BB428" s="40"/>
      <c r="BC428" s="40"/>
      <c r="BD428" s="40"/>
      <c r="BE428" s="40"/>
    </row>
    <row r="429" spans="1:57" x14ac:dyDescent="0.2">
      <c r="A429" s="33"/>
      <c r="B429" s="33"/>
      <c r="C429" s="34"/>
      <c r="D429" s="34"/>
      <c r="E429" s="35"/>
      <c r="F429" s="36"/>
      <c r="G429" s="37"/>
      <c r="H429" s="38"/>
      <c r="I429" s="39"/>
      <c r="J429" s="40"/>
      <c r="K429" s="39"/>
      <c r="L429" s="39"/>
      <c r="M429" s="41"/>
      <c r="N429" s="42"/>
      <c r="O429" s="42"/>
      <c r="P429" s="42"/>
      <c r="Q429" s="42"/>
      <c r="R429" s="40"/>
      <c r="S429" s="40"/>
      <c r="T429" s="40"/>
      <c r="U429" s="40"/>
      <c r="V429" s="40"/>
      <c r="W429" s="40"/>
      <c r="X429" s="44"/>
      <c r="Y429" s="44"/>
      <c r="Z429" s="44"/>
      <c r="AA429" s="44"/>
      <c r="AB429" s="44"/>
      <c r="AC429" s="44"/>
      <c r="AD429" s="44"/>
      <c r="AE429" s="1"/>
      <c r="AF429" s="1"/>
      <c r="AG429" s="1"/>
      <c r="AH429" s="44"/>
      <c r="AI429" s="1"/>
      <c r="AJ429" s="44"/>
      <c r="AK429" s="1"/>
      <c r="AL429" s="40"/>
      <c r="AM429" s="40"/>
      <c r="AN429" s="40"/>
      <c r="AO429" s="40"/>
      <c r="AP429" s="40"/>
      <c r="AQ429" s="40"/>
      <c r="AR429" s="40"/>
      <c r="AS429" s="1"/>
      <c r="AT429" s="1"/>
      <c r="AU429" s="40"/>
      <c r="AV429" s="40"/>
      <c r="AW429" s="40"/>
      <c r="AX429" s="40"/>
      <c r="AY429" s="40"/>
      <c r="AZ429" s="40"/>
      <c r="BA429" s="40"/>
      <c r="BB429" s="40"/>
      <c r="BC429" s="40"/>
      <c r="BD429" s="40"/>
      <c r="BE429" s="40"/>
    </row>
    <row r="430" spans="1:57" x14ac:dyDescent="0.2">
      <c r="A430" s="33"/>
      <c r="B430" s="33"/>
      <c r="C430" s="34"/>
      <c r="D430" s="34"/>
      <c r="E430" s="35"/>
      <c r="F430" s="36"/>
      <c r="G430" s="37"/>
      <c r="H430" s="38"/>
      <c r="I430" s="39"/>
      <c r="J430" s="40"/>
      <c r="K430" s="39"/>
      <c r="L430" s="39"/>
      <c r="M430" s="41"/>
      <c r="N430" s="42"/>
      <c r="O430" s="42"/>
      <c r="P430" s="42"/>
      <c r="Q430" s="42"/>
      <c r="R430" s="40"/>
      <c r="S430" s="40"/>
      <c r="T430" s="40"/>
      <c r="U430" s="40"/>
      <c r="V430" s="40"/>
      <c r="W430" s="40"/>
      <c r="X430" s="44"/>
      <c r="Y430" s="44"/>
      <c r="Z430" s="44"/>
      <c r="AA430" s="44"/>
      <c r="AB430" s="44"/>
      <c r="AC430" s="44"/>
      <c r="AD430" s="44"/>
      <c r="AE430" s="1"/>
      <c r="AF430" s="1"/>
      <c r="AG430" s="1"/>
      <c r="AH430" s="44"/>
      <c r="AI430" s="1"/>
      <c r="AJ430" s="44"/>
      <c r="AK430" s="1"/>
      <c r="AL430" s="40"/>
      <c r="AM430" s="40"/>
      <c r="AN430" s="40"/>
      <c r="AO430" s="40"/>
      <c r="AP430" s="40"/>
      <c r="AQ430" s="40"/>
      <c r="AR430" s="40"/>
      <c r="AS430" s="1"/>
      <c r="AT430" s="1"/>
      <c r="AU430" s="40"/>
      <c r="AV430" s="40"/>
      <c r="AW430" s="40"/>
      <c r="AX430" s="40"/>
      <c r="AY430" s="40"/>
      <c r="AZ430" s="40"/>
      <c r="BA430" s="40"/>
      <c r="BB430" s="40"/>
      <c r="BC430" s="40"/>
      <c r="BD430" s="40"/>
      <c r="BE430" s="40"/>
    </row>
    <row r="431" spans="1:57" x14ac:dyDescent="0.2">
      <c r="A431" s="33"/>
      <c r="B431" s="33"/>
      <c r="C431" s="34"/>
      <c r="D431" s="34"/>
      <c r="E431" s="35"/>
      <c r="F431" s="36"/>
      <c r="G431" s="37"/>
      <c r="H431" s="38"/>
      <c r="I431" s="39"/>
      <c r="J431" s="40"/>
      <c r="K431" s="39"/>
      <c r="L431" s="39"/>
      <c r="M431" s="41"/>
      <c r="N431" s="42"/>
      <c r="O431" s="42"/>
      <c r="P431" s="42"/>
      <c r="Q431" s="42"/>
      <c r="R431" s="40"/>
      <c r="S431" s="40"/>
      <c r="T431" s="40"/>
      <c r="U431" s="40"/>
      <c r="V431" s="40"/>
      <c r="W431" s="40"/>
      <c r="X431" s="44"/>
      <c r="Y431" s="44"/>
      <c r="Z431" s="44"/>
      <c r="AA431" s="44"/>
      <c r="AB431" s="44"/>
      <c r="AC431" s="44"/>
      <c r="AD431" s="44"/>
      <c r="AE431" s="1"/>
      <c r="AF431" s="1"/>
      <c r="AG431" s="1"/>
      <c r="AH431" s="44"/>
      <c r="AI431" s="1"/>
      <c r="AJ431" s="44"/>
      <c r="AK431" s="1"/>
      <c r="AL431" s="40"/>
      <c r="AM431" s="40"/>
      <c r="AN431" s="40"/>
      <c r="AO431" s="40"/>
      <c r="AP431" s="40"/>
      <c r="AQ431" s="40"/>
      <c r="AR431" s="40"/>
      <c r="AS431" s="1"/>
      <c r="AT431" s="1"/>
      <c r="AU431" s="40"/>
      <c r="AV431" s="40"/>
      <c r="AW431" s="40"/>
      <c r="AX431" s="40"/>
      <c r="AY431" s="40"/>
      <c r="AZ431" s="40"/>
      <c r="BA431" s="40"/>
      <c r="BB431" s="40"/>
      <c r="BC431" s="40"/>
      <c r="BD431" s="40"/>
      <c r="BE431" s="40"/>
    </row>
    <row r="432" spans="1:57" x14ac:dyDescent="0.2">
      <c r="A432" s="33"/>
      <c r="B432" s="33"/>
      <c r="C432" s="34"/>
      <c r="D432" s="34"/>
      <c r="E432" s="35"/>
      <c r="F432" s="36"/>
      <c r="G432" s="37"/>
      <c r="H432" s="38"/>
      <c r="I432" s="39"/>
      <c r="J432" s="40"/>
      <c r="K432" s="39"/>
      <c r="L432" s="39"/>
      <c r="M432" s="41"/>
      <c r="N432" s="42"/>
      <c r="O432" s="42"/>
      <c r="P432" s="42"/>
      <c r="Q432" s="42"/>
      <c r="R432" s="40"/>
      <c r="S432" s="40"/>
      <c r="T432" s="40"/>
      <c r="U432" s="40"/>
      <c r="V432" s="40"/>
      <c r="W432" s="40"/>
      <c r="X432" s="44"/>
      <c r="Y432" s="44"/>
      <c r="Z432" s="44"/>
      <c r="AA432" s="44"/>
      <c r="AB432" s="44"/>
      <c r="AC432" s="44"/>
      <c r="AD432" s="44"/>
      <c r="AE432" s="1"/>
      <c r="AF432" s="1"/>
      <c r="AG432" s="1"/>
      <c r="AH432" s="44"/>
      <c r="AI432" s="1"/>
      <c r="AJ432" s="44"/>
      <c r="AK432" s="1"/>
      <c r="AL432" s="40"/>
      <c r="AM432" s="40"/>
      <c r="AN432" s="40"/>
      <c r="AO432" s="40"/>
      <c r="AP432" s="40"/>
      <c r="AQ432" s="40"/>
      <c r="AR432" s="40"/>
      <c r="AS432" s="1"/>
      <c r="AT432" s="1"/>
      <c r="AU432" s="40"/>
      <c r="AV432" s="40"/>
      <c r="AW432" s="40"/>
      <c r="AX432" s="40"/>
      <c r="AY432" s="40"/>
      <c r="AZ432" s="40"/>
      <c r="BA432" s="40"/>
      <c r="BB432" s="40"/>
      <c r="BC432" s="40"/>
      <c r="BD432" s="40"/>
      <c r="BE432" s="40"/>
    </row>
    <row r="433" spans="1:57" x14ac:dyDescent="0.2">
      <c r="A433" s="33"/>
      <c r="B433" s="33"/>
      <c r="C433" s="34"/>
      <c r="D433" s="34"/>
      <c r="E433" s="35"/>
      <c r="F433" s="36"/>
      <c r="G433" s="37"/>
      <c r="H433" s="38"/>
      <c r="I433" s="39"/>
      <c r="J433" s="40"/>
      <c r="K433" s="39"/>
      <c r="L433" s="39"/>
      <c r="M433" s="41"/>
      <c r="N433" s="42"/>
      <c r="O433" s="42"/>
      <c r="P433" s="42"/>
      <c r="Q433" s="42"/>
      <c r="R433" s="40"/>
      <c r="S433" s="40"/>
      <c r="T433" s="40"/>
      <c r="U433" s="40"/>
      <c r="V433" s="40"/>
      <c r="W433" s="40"/>
      <c r="X433" s="44"/>
      <c r="Y433" s="44"/>
      <c r="Z433" s="44"/>
      <c r="AA433" s="44"/>
      <c r="AB433" s="44"/>
      <c r="AC433" s="44"/>
      <c r="AD433" s="44"/>
      <c r="AE433" s="1"/>
      <c r="AF433" s="1"/>
      <c r="AG433" s="1"/>
      <c r="AH433" s="44"/>
      <c r="AI433" s="1"/>
      <c r="AJ433" s="44"/>
      <c r="AK433" s="1"/>
      <c r="AL433" s="40"/>
      <c r="AM433" s="40"/>
      <c r="AN433" s="40"/>
      <c r="AO433" s="40"/>
      <c r="AP433" s="40"/>
      <c r="AQ433" s="40"/>
      <c r="AR433" s="40"/>
      <c r="AS433" s="1"/>
      <c r="AT433" s="1"/>
      <c r="AU433" s="40"/>
      <c r="AV433" s="40"/>
      <c r="AW433" s="40"/>
      <c r="AX433" s="40"/>
      <c r="AY433" s="40"/>
      <c r="AZ433" s="40"/>
      <c r="BA433" s="40"/>
      <c r="BB433" s="40"/>
      <c r="BC433" s="40"/>
      <c r="BD433" s="40"/>
      <c r="BE433" s="40"/>
    </row>
    <row r="434" spans="1:57" x14ac:dyDescent="0.2">
      <c r="A434" s="33"/>
      <c r="B434" s="33"/>
      <c r="C434" s="34"/>
      <c r="D434" s="34"/>
      <c r="E434" s="35"/>
      <c r="F434" s="36"/>
      <c r="G434" s="37"/>
      <c r="H434" s="38"/>
      <c r="I434" s="39"/>
      <c r="J434" s="40"/>
      <c r="K434" s="39"/>
      <c r="L434" s="39"/>
      <c r="M434" s="41"/>
      <c r="N434" s="42"/>
      <c r="O434" s="42"/>
      <c r="P434" s="42"/>
      <c r="Q434" s="42"/>
      <c r="R434" s="40"/>
      <c r="S434" s="40"/>
      <c r="T434" s="40"/>
      <c r="U434" s="40"/>
      <c r="V434" s="40"/>
      <c r="W434" s="40"/>
      <c r="X434" s="44"/>
      <c r="Y434" s="44"/>
      <c r="Z434" s="44"/>
      <c r="AA434" s="44"/>
      <c r="AB434" s="44"/>
      <c r="AC434" s="44"/>
      <c r="AD434" s="44"/>
      <c r="AE434" s="1"/>
      <c r="AF434" s="1"/>
      <c r="AG434" s="1"/>
      <c r="AH434" s="44"/>
      <c r="AI434" s="1"/>
      <c r="AJ434" s="44"/>
      <c r="AK434" s="1"/>
      <c r="AL434" s="40"/>
      <c r="AM434" s="40"/>
      <c r="AN434" s="40"/>
      <c r="AO434" s="40"/>
      <c r="AP434" s="40"/>
      <c r="AQ434" s="40"/>
      <c r="AR434" s="40"/>
      <c r="AS434" s="1"/>
      <c r="AT434" s="1"/>
      <c r="AU434" s="40"/>
      <c r="AV434" s="40"/>
      <c r="AW434" s="40"/>
      <c r="AX434" s="40"/>
      <c r="AY434" s="40"/>
      <c r="AZ434" s="40"/>
      <c r="BA434" s="40"/>
      <c r="BB434" s="40"/>
      <c r="BC434" s="40"/>
      <c r="BD434" s="40"/>
      <c r="BE434" s="40"/>
    </row>
    <row r="435" spans="1:57" x14ac:dyDescent="0.2">
      <c r="A435" s="33"/>
      <c r="B435" s="33"/>
      <c r="C435" s="34"/>
      <c r="D435" s="34"/>
      <c r="E435" s="35"/>
      <c r="F435" s="36"/>
      <c r="G435" s="37"/>
      <c r="H435" s="38"/>
      <c r="I435" s="39"/>
      <c r="J435" s="40"/>
      <c r="K435" s="39"/>
      <c r="L435" s="39"/>
      <c r="M435" s="41"/>
      <c r="N435" s="42"/>
      <c r="O435" s="42"/>
      <c r="P435" s="42"/>
      <c r="Q435" s="42"/>
      <c r="R435" s="40"/>
      <c r="S435" s="40"/>
      <c r="T435" s="40"/>
      <c r="U435" s="40"/>
      <c r="V435" s="40"/>
      <c r="W435" s="40"/>
      <c r="X435" s="44"/>
      <c r="Y435" s="44"/>
      <c r="Z435" s="44"/>
      <c r="AA435" s="44"/>
      <c r="AB435" s="44"/>
      <c r="AC435" s="44"/>
      <c r="AD435" s="44"/>
      <c r="AE435" s="1"/>
      <c r="AF435" s="1"/>
      <c r="AG435" s="1"/>
      <c r="AH435" s="44"/>
      <c r="AI435" s="1"/>
      <c r="AJ435" s="44"/>
      <c r="AK435" s="1"/>
      <c r="AL435" s="40"/>
      <c r="AM435" s="40"/>
      <c r="AN435" s="40"/>
      <c r="AO435" s="40"/>
      <c r="AP435" s="40"/>
      <c r="AQ435" s="40"/>
      <c r="AR435" s="40"/>
      <c r="AS435" s="1"/>
      <c r="AT435" s="1"/>
      <c r="AU435" s="40"/>
      <c r="AV435" s="40"/>
      <c r="AW435" s="40"/>
      <c r="AX435" s="40"/>
      <c r="AY435" s="40"/>
      <c r="AZ435" s="40"/>
      <c r="BA435" s="40"/>
      <c r="BB435" s="40"/>
      <c r="BC435" s="40"/>
      <c r="BD435" s="40"/>
      <c r="BE435" s="40"/>
    </row>
    <row r="436" spans="1:57" x14ac:dyDescent="0.2">
      <c r="A436" s="33"/>
      <c r="B436" s="33"/>
      <c r="C436" s="34"/>
      <c r="D436" s="34"/>
      <c r="E436" s="35"/>
      <c r="F436" s="36"/>
      <c r="G436" s="37"/>
      <c r="H436" s="38"/>
      <c r="I436" s="39"/>
      <c r="J436" s="40"/>
      <c r="K436" s="39"/>
      <c r="L436" s="39"/>
      <c r="M436" s="41"/>
      <c r="N436" s="42"/>
      <c r="O436" s="42"/>
      <c r="P436" s="42"/>
      <c r="Q436" s="42"/>
      <c r="R436" s="40"/>
      <c r="S436" s="40"/>
      <c r="T436" s="40"/>
      <c r="U436" s="40"/>
      <c r="V436" s="40"/>
      <c r="W436" s="40"/>
      <c r="X436" s="44"/>
      <c r="Y436" s="44"/>
      <c r="Z436" s="44"/>
      <c r="AA436" s="44"/>
      <c r="AB436" s="44"/>
      <c r="AC436" s="44"/>
      <c r="AD436" s="44"/>
      <c r="AE436" s="1"/>
      <c r="AF436" s="1"/>
      <c r="AG436" s="1"/>
      <c r="AH436" s="44"/>
      <c r="AI436" s="1"/>
      <c r="AJ436" s="44"/>
      <c r="AK436" s="1"/>
      <c r="AL436" s="40"/>
      <c r="AM436" s="40"/>
      <c r="AN436" s="40"/>
      <c r="AO436" s="40"/>
      <c r="AP436" s="40"/>
      <c r="AQ436" s="40"/>
      <c r="AR436" s="40"/>
      <c r="AS436" s="1"/>
      <c r="AT436" s="1"/>
      <c r="AU436" s="40"/>
      <c r="AV436" s="40"/>
      <c r="AW436" s="40"/>
      <c r="AX436" s="40"/>
      <c r="AY436" s="40"/>
      <c r="AZ436" s="40"/>
      <c r="BA436" s="40"/>
      <c r="BB436" s="40"/>
      <c r="BC436" s="40"/>
      <c r="BD436" s="40"/>
      <c r="BE436" s="40"/>
    </row>
    <row r="437" spans="1:57" x14ac:dyDescent="0.2">
      <c r="A437" s="33"/>
      <c r="B437" s="33"/>
      <c r="C437" s="34"/>
      <c r="D437" s="34"/>
      <c r="E437" s="35"/>
      <c r="F437" s="36"/>
      <c r="G437" s="37"/>
      <c r="H437" s="38"/>
      <c r="I437" s="39"/>
      <c r="J437" s="40"/>
      <c r="K437" s="39"/>
      <c r="L437" s="39"/>
      <c r="M437" s="41"/>
      <c r="N437" s="42"/>
      <c r="O437" s="42"/>
      <c r="P437" s="42"/>
      <c r="Q437" s="42"/>
      <c r="R437" s="40"/>
      <c r="S437" s="40"/>
      <c r="T437" s="40"/>
      <c r="U437" s="40"/>
      <c r="V437" s="40"/>
      <c r="W437" s="40"/>
      <c r="X437" s="44"/>
      <c r="Y437" s="44"/>
      <c r="Z437" s="44"/>
      <c r="AA437" s="44"/>
      <c r="AB437" s="44"/>
      <c r="AC437" s="44"/>
      <c r="AD437" s="44"/>
      <c r="AE437" s="1"/>
      <c r="AF437" s="1"/>
      <c r="AG437" s="1"/>
      <c r="AH437" s="44"/>
      <c r="AI437" s="1"/>
      <c r="AJ437" s="44"/>
      <c r="AK437" s="1"/>
      <c r="AL437" s="40"/>
      <c r="AM437" s="40"/>
      <c r="AN437" s="40"/>
      <c r="AO437" s="40"/>
      <c r="AP437" s="40"/>
      <c r="AQ437" s="40"/>
      <c r="AR437" s="40"/>
      <c r="AS437" s="1"/>
      <c r="AT437" s="1"/>
      <c r="AU437" s="40"/>
      <c r="AV437" s="40"/>
      <c r="AW437" s="40"/>
      <c r="AX437" s="40"/>
      <c r="AY437" s="40"/>
      <c r="AZ437" s="40"/>
      <c r="BA437" s="40"/>
      <c r="BB437" s="40"/>
      <c r="BC437" s="40"/>
      <c r="BD437" s="40"/>
      <c r="BE437" s="40"/>
    </row>
    <row r="438" spans="1:57" x14ac:dyDescent="0.2">
      <c r="A438" s="33"/>
      <c r="B438" s="33"/>
      <c r="C438" s="34"/>
      <c r="D438" s="34"/>
      <c r="E438" s="35"/>
      <c r="F438" s="36"/>
      <c r="G438" s="37"/>
      <c r="H438" s="38"/>
      <c r="I438" s="39"/>
      <c r="J438" s="40"/>
      <c r="K438" s="39"/>
      <c r="L438" s="39"/>
      <c r="M438" s="41"/>
      <c r="N438" s="42"/>
      <c r="O438" s="42"/>
      <c r="P438" s="42"/>
      <c r="Q438" s="42"/>
      <c r="R438" s="40"/>
      <c r="S438" s="40"/>
      <c r="T438" s="40"/>
      <c r="U438" s="40"/>
      <c r="V438" s="40"/>
      <c r="W438" s="40"/>
      <c r="X438" s="44"/>
      <c r="Y438" s="44"/>
      <c r="Z438" s="44"/>
      <c r="AA438" s="44"/>
      <c r="AB438" s="44"/>
      <c r="AC438" s="44"/>
      <c r="AD438" s="44"/>
      <c r="AE438" s="1"/>
      <c r="AF438" s="1"/>
      <c r="AG438" s="1"/>
      <c r="AH438" s="44"/>
      <c r="AI438" s="1"/>
      <c r="AJ438" s="44"/>
      <c r="AK438" s="1"/>
      <c r="AL438" s="40"/>
      <c r="AM438" s="40"/>
      <c r="AN438" s="40"/>
      <c r="AO438" s="40"/>
      <c r="AP438" s="40"/>
      <c r="AQ438" s="40"/>
      <c r="AR438" s="40"/>
      <c r="AS438" s="1"/>
      <c r="AT438" s="1"/>
      <c r="AU438" s="40"/>
      <c r="AV438" s="40"/>
      <c r="AW438" s="40"/>
      <c r="AX438" s="40"/>
      <c r="AY438" s="40"/>
      <c r="AZ438" s="40"/>
      <c r="BA438" s="40"/>
      <c r="BB438" s="40"/>
      <c r="BC438" s="40"/>
      <c r="BD438" s="40"/>
      <c r="BE438" s="40"/>
    </row>
    <row r="439" spans="1:57" x14ac:dyDescent="0.2">
      <c r="A439" s="33"/>
      <c r="B439" s="33"/>
      <c r="C439" s="34"/>
      <c r="D439" s="34"/>
      <c r="E439" s="35"/>
      <c r="F439" s="36"/>
      <c r="G439" s="37"/>
      <c r="H439" s="38"/>
      <c r="I439" s="39"/>
      <c r="J439" s="40"/>
      <c r="K439" s="39"/>
      <c r="L439" s="39"/>
      <c r="M439" s="41"/>
      <c r="N439" s="42"/>
      <c r="O439" s="42"/>
      <c r="P439" s="42"/>
      <c r="Q439" s="42"/>
      <c r="R439" s="40"/>
      <c r="S439" s="40"/>
      <c r="T439" s="40"/>
      <c r="U439" s="40"/>
      <c r="V439" s="40"/>
      <c r="W439" s="40"/>
      <c r="X439" s="44"/>
      <c r="Y439" s="44"/>
      <c r="Z439" s="44"/>
      <c r="AA439" s="44"/>
      <c r="AB439" s="44"/>
      <c r="AC439" s="44"/>
      <c r="AD439" s="44"/>
      <c r="AE439" s="1"/>
      <c r="AF439" s="1"/>
      <c r="AG439" s="1"/>
      <c r="AH439" s="44"/>
      <c r="AI439" s="1"/>
      <c r="AJ439" s="44"/>
      <c r="AK439" s="1"/>
      <c r="AL439" s="40"/>
      <c r="AM439" s="40"/>
      <c r="AN439" s="40"/>
      <c r="AO439" s="40"/>
      <c r="AP439" s="40"/>
      <c r="AQ439" s="40"/>
      <c r="AR439" s="40"/>
      <c r="AS439" s="1"/>
      <c r="AT439" s="1"/>
      <c r="AU439" s="40"/>
      <c r="AV439" s="40"/>
      <c r="AW439" s="40"/>
      <c r="AX439" s="40"/>
      <c r="AY439" s="40"/>
      <c r="AZ439" s="40"/>
      <c r="BA439" s="40"/>
      <c r="BB439" s="40"/>
      <c r="BC439" s="40"/>
      <c r="BD439" s="40"/>
      <c r="BE439" s="40"/>
    </row>
    <row r="440" spans="1:57" x14ac:dyDescent="0.2">
      <c r="A440" s="33"/>
      <c r="B440" s="33"/>
      <c r="C440" s="34"/>
      <c r="D440" s="34"/>
      <c r="E440" s="35"/>
      <c r="F440" s="36"/>
      <c r="G440" s="37"/>
      <c r="H440" s="38"/>
      <c r="I440" s="39"/>
      <c r="J440" s="40"/>
      <c r="K440" s="39"/>
      <c r="L440" s="39"/>
      <c r="M440" s="41"/>
      <c r="N440" s="42"/>
      <c r="O440" s="42"/>
      <c r="P440" s="42"/>
      <c r="Q440" s="42"/>
      <c r="R440" s="40"/>
      <c r="S440" s="40"/>
      <c r="T440" s="40"/>
      <c r="U440" s="40"/>
      <c r="V440" s="40"/>
      <c r="W440" s="40"/>
      <c r="X440" s="44"/>
      <c r="Y440" s="44"/>
      <c r="Z440" s="44"/>
      <c r="AA440" s="44"/>
      <c r="AB440" s="44"/>
      <c r="AC440" s="44"/>
      <c r="AD440" s="44"/>
      <c r="AE440" s="1"/>
      <c r="AF440" s="1"/>
      <c r="AG440" s="1"/>
      <c r="AH440" s="44"/>
      <c r="AI440" s="1"/>
      <c r="AJ440" s="44"/>
      <c r="AK440" s="1"/>
      <c r="AL440" s="40"/>
      <c r="AM440" s="40"/>
      <c r="AN440" s="40"/>
      <c r="AO440" s="40"/>
      <c r="AP440" s="40"/>
      <c r="AQ440" s="40"/>
      <c r="AR440" s="40"/>
      <c r="AS440" s="1"/>
      <c r="AT440" s="1"/>
      <c r="AU440" s="40"/>
      <c r="AV440" s="40"/>
      <c r="AW440" s="40"/>
      <c r="AX440" s="40"/>
      <c r="AY440" s="40"/>
      <c r="AZ440" s="40"/>
      <c r="BA440" s="40"/>
      <c r="BB440" s="40"/>
      <c r="BC440" s="40"/>
      <c r="BD440" s="40"/>
      <c r="BE440" s="40"/>
    </row>
    <row r="441" spans="1:57" x14ac:dyDescent="0.2">
      <c r="A441" s="33"/>
      <c r="B441" s="33"/>
      <c r="C441" s="34"/>
      <c r="D441" s="34"/>
      <c r="E441" s="35"/>
      <c r="F441" s="36"/>
      <c r="G441" s="37"/>
      <c r="H441" s="38"/>
      <c r="I441" s="39"/>
      <c r="J441" s="40"/>
      <c r="K441" s="39"/>
      <c r="L441" s="39"/>
      <c r="M441" s="41"/>
      <c r="N441" s="42"/>
      <c r="O441" s="42"/>
      <c r="P441" s="42"/>
      <c r="Q441" s="42"/>
      <c r="R441" s="40"/>
      <c r="S441" s="40"/>
      <c r="T441" s="40"/>
      <c r="U441" s="40"/>
      <c r="V441" s="40"/>
      <c r="W441" s="40"/>
      <c r="X441" s="44"/>
      <c r="Y441" s="44"/>
      <c r="Z441" s="44"/>
      <c r="AA441" s="44"/>
      <c r="AB441" s="44"/>
      <c r="AC441" s="44"/>
      <c r="AD441" s="44"/>
      <c r="AE441" s="1"/>
      <c r="AF441" s="1"/>
      <c r="AG441" s="1"/>
      <c r="AH441" s="44"/>
      <c r="AI441" s="1"/>
      <c r="AJ441" s="44"/>
      <c r="AK441" s="1"/>
      <c r="AL441" s="40"/>
      <c r="AM441" s="40"/>
      <c r="AN441" s="40"/>
      <c r="AO441" s="40"/>
      <c r="AP441" s="40"/>
      <c r="AQ441" s="40"/>
      <c r="AR441" s="40"/>
      <c r="AS441" s="1"/>
      <c r="AT441" s="1"/>
      <c r="AU441" s="40"/>
      <c r="AV441" s="40"/>
      <c r="AW441" s="40"/>
      <c r="AX441" s="40"/>
      <c r="AY441" s="40"/>
      <c r="AZ441" s="40"/>
      <c r="BA441" s="40"/>
      <c r="BB441" s="40"/>
      <c r="BC441" s="40"/>
      <c r="BD441" s="40"/>
      <c r="BE441" s="40"/>
    </row>
    <row r="442" spans="1:57" x14ac:dyDescent="0.2">
      <c r="A442" s="33"/>
      <c r="B442" s="33"/>
      <c r="C442" s="34"/>
      <c r="D442" s="34"/>
      <c r="E442" s="35"/>
      <c r="F442" s="36"/>
      <c r="G442" s="37"/>
      <c r="H442" s="38"/>
      <c r="I442" s="39"/>
      <c r="J442" s="40"/>
      <c r="K442" s="39"/>
      <c r="L442" s="39"/>
      <c r="M442" s="41"/>
      <c r="N442" s="42"/>
      <c r="O442" s="42"/>
      <c r="P442" s="42"/>
      <c r="Q442" s="42"/>
      <c r="R442" s="40"/>
      <c r="S442" s="40"/>
      <c r="T442" s="40"/>
      <c r="U442" s="40"/>
      <c r="V442" s="40"/>
      <c r="W442" s="40"/>
      <c r="X442" s="44"/>
      <c r="Y442" s="44"/>
      <c r="Z442" s="44"/>
      <c r="AA442" s="44"/>
      <c r="AB442" s="44"/>
      <c r="AC442" s="44"/>
      <c r="AD442" s="44"/>
      <c r="AE442" s="1"/>
      <c r="AF442" s="1"/>
      <c r="AG442" s="1"/>
      <c r="AH442" s="44"/>
      <c r="AI442" s="1"/>
      <c r="AJ442" s="44"/>
      <c r="AK442" s="1"/>
      <c r="AL442" s="40"/>
      <c r="AM442" s="40"/>
      <c r="AN442" s="40"/>
      <c r="AO442" s="40"/>
      <c r="AP442" s="40"/>
      <c r="AQ442" s="40"/>
      <c r="AR442" s="40"/>
      <c r="AS442" s="1"/>
      <c r="AT442" s="1"/>
      <c r="AU442" s="40"/>
      <c r="AV442" s="40"/>
      <c r="AW442" s="40"/>
      <c r="AX442" s="40"/>
      <c r="AY442" s="40"/>
      <c r="AZ442" s="40"/>
      <c r="BA442" s="40"/>
      <c r="BB442" s="40"/>
      <c r="BC442" s="40"/>
      <c r="BD442" s="40"/>
      <c r="BE442" s="40"/>
    </row>
    <row r="443" spans="1:57" x14ac:dyDescent="0.2">
      <c r="A443" s="33"/>
      <c r="B443" s="33"/>
      <c r="C443" s="34"/>
      <c r="D443" s="34"/>
      <c r="E443" s="35"/>
      <c r="F443" s="36"/>
      <c r="G443" s="37"/>
      <c r="H443" s="38"/>
      <c r="I443" s="39"/>
      <c r="J443" s="40"/>
      <c r="K443" s="39"/>
      <c r="L443" s="39"/>
      <c r="M443" s="41"/>
      <c r="N443" s="42"/>
      <c r="O443" s="42"/>
      <c r="P443" s="42"/>
      <c r="Q443" s="42"/>
      <c r="R443" s="40"/>
      <c r="S443" s="40"/>
      <c r="T443" s="40"/>
      <c r="U443" s="40"/>
      <c r="V443" s="40"/>
      <c r="W443" s="40"/>
      <c r="X443" s="44"/>
      <c r="Y443" s="44"/>
      <c r="Z443" s="44"/>
      <c r="AA443" s="44"/>
      <c r="AB443" s="44"/>
      <c r="AC443" s="44"/>
      <c r="AD443" s="44"/>
      <c r="AE443" s="1"/>
      <c r="AF443" s="1"/>
      <c r="AG443" s="1"/>
      <c r="AH443" s="44"/>
      <c r="AI443" s="1"/>
      <c r="AJ443" s="44"/>
      <c r="AK443" s="1"/>
      <c r="AL443" s="40"/>
      <c r="AM443" s="40"/>
      <c r="AN443" s="40"/>
      <c r="AO443" s="40"/>
      <c r="AP443" s="40"/>
      <c r="AQ443" s="40"/>
      <c r="AR443" s="40"/>
      <c r="AS443" s="1"/>
      <c r="AT443" s="1"/>
      <c r="AU443" s="40"/>
      <c r="AV443" s="40"/>
      <c r="AW443" s="40"/>
      <c r="AX443" s="40"/>
      <c r="AY443" s="40"/>
      <c r="AZ443" s="40"/>
      <c r="BA443" s="40"/>
      <c r="BB443" s="40"/>
      <c r="BC443" s="40"/>
      <c r="BD443" s="40"/>
      <c r="BE443" s="40"/>
    </row>
    <row r="444" spans="1:57" x14ac:dyDescent="0.2">
      <c r="A444" s="33"/>
      <c r="B444" s="33"/>
      <c r="C444" s="34"/>
      <c r="D444" s="34"/>
      <c r="E444" s="35"/>
      <c r="F444" s="36"/>
      <c r="G444" s="37"/>
      <c r="H444" s="38"/>
      <c r="I444" s="39"/>
      <c r="J444" s="40"/>
      <c r="K444" s="39"/>
      <c r="L444" s="39"/>
      <c r="M444" s="41"/>
      <c r="N444" s="42"/>
      <c r="O444" s="42"/>
      <c r="P444" s="42"/>
      <c r="Q444" s="42"/>
      <c r="R444" s="40"/>
      <c r="S444" s="40"/>
      <c r="T444" s="40"/>
      <c r="U444" s="40"/>
      <c r="V444" s="40"/>
      <c r="W444" s="40"/>
      <c r="X444" s="44"/>
      <c r="Y444" s="44"/>
      <c r="Z444" s="44"/>
      <c r="AA444" s="44"/>
      <c r="AB444" s="44"/>
      <c r="AC444" s="44"/>
      <c r="AD444" s="44"/>
      <c r="AE444" s="1"/>
      <c r="AF444" s="1"/>
      <c r="AG444" s="1"/>
      <c r="AH444" s="44"/>
      <c r="AI444" s="1"/>
      <c r="AJ444" s="44"/>
      <c r="AK444" s="1"/>
      <c r="AL444" s="40"/>
      <c r="AM444" s="40"/>
      <c r="AN444" s="40"/>
      <c r="AO444" s="40"/>
      <c r="AP444" s="40"/>
      <c r="AQ444" s="40"/>
      <c r="AR444" s="40"/>
      <c r="AS444" s="1"/>
      <c r="AT444" s="1"/>
      <c r="AU444" s="40"/>
      <c r="AV444" s="40"/>
      <c r="AW444" s="40"/>
      <c r="AX444" s="40"/>
      <c r="AY444" s="40"/>
      <c r="AZ444" s="40"/>
      <c r="BA444" s="40"/>
      <c r="BB444" s="40"/>
      <c r="BC444" s="40"/>
      <c r="BD444" s="40"/>
      <c r="BE444" s="40"/>
    </row>
    <row r="445" spans="1:57" x14ac:dyDescent="0.2">
      <c r="A445" s="33"/>
      <c r="B445" s="33"/>
      <c r="C445" s="34"/>
      <c r="D445" s="34"/>
      <c r="E445" s="35"/>
      <c r="F445" s="36"/>
      <c r="G445" s="37"/>
      <c r="H445" s="38"/>
      <c r="I445" s="39"/>
      <c r="J445" s="40"/>
      <c r="K445" s="39"/>
      <c r="L445" s="39"/>
      <c r="M445" s="41"/>
      <c r="N445" s="42"/>
      <c r="O445" s="42"/>
      <c r="P445" s="42"/>
      <c r="Q445" s="42"/>
      <c r="R445" s="40"/>
      <c r="S445" s="40"/>
      <c r="T445" s="40"/>
      <c r="U445" s="40"/>
      <c r="V445" s="40"/>
      <c r="W445" s="40"/>
      <c r="X445" s="44"/>
      <c r="Y445" s="44"/>
      <c r="Z445" s="44"/>
      <c r="AA445" s="44"/>
      <c r="AB445" s="44"/>
      <c r="AC445" s="44"/>
      <c r="AD445" s="44"/>
      <c r="AE445" s="1"/>
      <c r="AF445" s="1"/>
      <c r="AG445" s="1"/>
      <c r="AH445" s="44"/>
      <c r="AI445" s="1"/>
      <c r="AJ445" s="44"/>
      <c r="AK445" s="1"/>
      <c r="AL445" s="40"/>
      <c r="AM445" s="40"/>
      <c r="AN445" s="40"/>
      <c r="AO445" s="40"/>
      <c r="AP445" s="40"/>
      <c r="AQ445" s="40"/>
      <c r="AR445" s="40"/>
      <c r="AS445" s="1"/>
      <c r="AT445" s="1"/>
      <c r="AU445" s="40"/>
      <c r="AV445" s="40"/>
      <c r="AW445" s="40"/>
      <c r="AX445" s="40"/>
      <c r="AY445" s="40"/>
      <c r="AZ445" s="40"/>
      <c r="BA445" s="40"/>
      <c r="BB445" s="40"/>
      <c r="BC445" s="40"/>
      <c r="BD445" s="40"/>
      <c r="BE445" s="40"/>
    </row>
    <row r="446" spans="1:57" x14ac:dyDescent="0.2">
      <c r="A446" s="33"/>
      <c r="B446" s="33"/>
      <c r="C446" s="34"/>
      <c r="D446" s="34"/>
      <c r="E446" s="35"/>
      <c r="F446" s="36"/>
      <c r="G446" s="37"/>
      <c r="H446" s="38"/>
      <c r="I446" s="39"/>
      <c r="J446" s="40"/>
      <c r="K446" s="39"/>
      <c r="L446" s="39"/>
      <c r="M446" s="41"/>
      <c r="N446" s="42"/>
      <c r="O446" s="42"/>
      <c r="P446" s="42"/>
      <c r="Q446" s="42"/>
      <c r="R446" s="40"/>
      <c r="S446" s="40"/>
      <c r="T446" s="40"/>
      <c r="U446" s="40"/>
      <c r="V446" s="40"/>
      <c r="W446" s="40"/>
      <c r="X446" s="44"/>
      <c r="Y446" s="44"/>
      <c r="Z446" s="44"/>
      <c r="AA446" s="44"/>
      <c r="AB446" s="44"/>
      <c r="AC446" s="44"/>
      <c r="AD446" s="44"/>
      <c r="AE446" s="1"/>
      <c r="AF446" s="1"/>
      <c r="AG446" s="1"/>
      <c r="AH446" s="44"/>
      <c r="AI446" s="1"/>
      <c r="AJ446" s="44"/>
      <c r="AK446" s="1"/>
      <c r="AL446" s="40"/>
      <c r="AM446" s="40"/>
      <c r="AN446" s="40"/>
      <c r="AO446" s="40"/>
      <c r="AP446" s="40"/>
      <c r="AQ446" s="40"/>
      <c r="AR446" s="40"/>
      <c r="AS446" s="1"/>
      <c r="AT446" s="1"/>
      <c r="AU446" s="40"/>
      <c r="AV446" s="40"/>
      <c r="AW446" s="40"/>
      <c r="AX446" s="40"/>
      <c r="AY446" s="40"/>
      <c r="AZ446" s="40"/>
      <c r="BA446" s="40"/>
      <c r="BB446" s="40"/>
      <c r="BC446" s="40"/>
      <c r="BD446" s="40"/>
      <c r="BE446" s="40"/>
    </row>
    <row r="447" spans="1:57" x14ac:dyDescent="0.2">
      <c r="A447" s="33"/>
      <c r="B447" s="33"/>
      <c r="C447" s="34"/>
      <c r="D447" s="34"/>
      <c r="E447" s="35"/>
      <c r="F447" s="36"/>
      <c r="G447" s="37"/>
      <c r="H447" s="38"/>
      <c r="I447" s="39"/>
      <c r="J447" s="40"/>
      <c r="K447" s="39"/>
      <c r="L447" s="39"/>
      <c r="M447" s="41"/>
      <c r="N447" s="42"/>
      <c r="O447" s="42"/>
      <c r="P447" s="42"/>
      <c r="Q447" s="42"/>
      <c r="R447" s="40"/>
      <c r="S447" s="40"/>
      <c r="T447" s="40"/>
      <c r="U447" s="40"/>
      <c r="V447" s="40"/>
      <c r="W447" s="40"/>
      <c r="X447" s="44"/>
      <c r="Y447" s="44"/>
      <c r="Z447" s="44"/>
      <c r="AA447" s="44"/>
      <c r="AB447" s="44"/>
      <c r="AC447" s="44"/>
      <c r="AD447" s="44"/>
      <c r="AE447" s="1"/>
      <c r="AF447" s="1"/>
      <c r="AG447" s="1"/>
      <c r="AH447" s="44"/>
      <c r="AI447" s="1"/>
      <c r="AJ447" s="44"/>
      <c r="AK447" s="1"/>
      <c r="AL447" s="40"/>
      <c r="AM447" s="40"/>
      <c r="AN447" s="40"/>
      <c r="AO447" s="40"/>
      <c r="AP447" s="40"/>
      <c r="AQ447" s="40"/>
      <c r="AR447" s="40"/>
      <c r="AS447" s="1"/>
      <c r="AT447" s="1"/>
      <c r="AU447" s="40"/>
      <c r="AV447" s="40"/>
      <c r="AW447" s="40"/>
      <c r="AX447" s="40"/>
      <c r="AY447" s="40"/>
      <c r="AZ447" s="40"/>
      <c r="BA447" s="40"/>
      <c r="BB447" s="40"/>
      <c r="BC447" s="40"/>
      <c r="BD447" s="40"/>
      <c r="BE447" s="40"/>
    </row>
    <row r="448" spans="1:57" x14ac:dyDescent="0.2">
      <c r="A448" s="33"/>
      <c r="B448" s="33"/>
      <c r="C448" s="34"/>
      <c r="D448" s="34"/>
      <c r="E448" s="35"/>
      <c r="F448" s="36"/>
      <c r="G448" s="37"/>
      <c r="H448" s="38"/>
      <c r="I448" s="39"/>
      <c r="J448" s="40"/>
      <c r="K448" s="39"/>
      <c r="L448" s="39"/>
      <c r="M448" s="41"/>
      <c r="N448" s="42"/>
      <c r="O448" s="42"/>
      <c r="P448" s="42"/>
      <c r="Q448" s="42"/>
      <c r="R448" s="40"/>
      <c r="S448" s="40"/>
      <c r="T448" s="40"/>
      <c r="U448" s="40"/>
      <c r="V448" s="40"/>
      <c r="W448" s="40"/>
      <c r="X448" s="44"/>
      <c r="Y448" s="44"/>
      <c r="Z448" s="44"/>
      <c r="AA448" s="44"/>
      <c r="AB448" s="44"/>
      <c r="AC448" s="44"/>
      <c r="AD448" s="44"/>
      <c r="AE448" s="1"/>
      <c r="AF448" s="1"/>
      <c r="AG448" s="1"/>
      <c r="AH448" s="44"/>
      <c r="AI448" s="1"/>
      <c r="AJ448" s="44"/>
      <c r="AK448" s="1"/>
      <c r="AL448" s="40"/>
      <c r="AM448" s="40"/>
      <c r="AN448" s="40"/>
      <c r="AO448" s="40"/>
      <c r="AP448" s="40"/>
      <c r="AQ448" s="40"/>
      <c r="AR448" s="40"/>
      <c r="AS448" s="1"/>
      <c r="AT448" s="1"/>
      <c r="AU448" s="40"/>
      <c r="AV448" s="40"/>
      <c r="AW448" s="40"/>
      <c r="AX448" s="40"/>
      <c r="AY448" s="40"/>
      <c r="AZ448" s="40"/>
      <c r="BA448" s="40"/>
      <c r="BB448" s="40"/>
      <c r="BC448" s="40"/>
      <c r="BD448" s="40"/>
      <c r="BE448" s="40"/>
    </row>
    <row r="449" spans="1:57" x14ac:dyDescent="0.2">
      <c r="A449" s="33"/>
      <c r="B449" s="33"/>
      <c r="C449" s="34"/>
      <c r="D449" s="34"/>
      <c r="E449" s="35"/>
      <c r="F449" s="36"/>
      <c r="G449" s="37"/>
      <c r="H449" s="38"/>
      <c r="I449" s="39"/>
      <c r="J449" s="40"/>
      <c r="K449" s="39"/>
      <c r="L449" s="39"/>
      <c r="M449" s="41"/>
      <c r="N449" s="42"/>
      <c r="O449" s="42"/>
      <c r="P449" s="42"/>
      <c r="Q449" s="42"/>
      <c r="R449" s="40"/>
      <c r="S449" s="40"/>
      <c r="T449" s="40"/>
      <c r="U449" s="40"/>
      <c r="V449" s="40"/>
      <c r="W449" s="40"/>
      <c r="X449" s="44"/>
      <c r="Y449" s="44"/>
      <c r="Z449" s="44"/>
      <c r="AA449" s="44"/>
      <c r="AB449" s="44"/>
      <c r="AC449" s="44"/>
      <c r="AD449" s="44"/>
      <c r="AE449" s="1"/>
      <c r="AF449" s="1"/>
      <c r="AG449" s="1"/>
      <c r="AH449" s="44"/>
      <c r="AI449" s="1"/>
      <c r="AJ449" s="44"/>
      <c r="AK449" s="1"/>
      <c r="AL449" s="40"/>
      <c r="AM449" s="40"/>
      <c r="AN449" s="40"/>
      <c r="AO449" s="40"/>
      <c r="AP449" s="40"/>
      <c r="AQ449" s="40"/>
      <c r="AR449" s="40"/>
      <c r="AS449" s="1"/>
      <c r="AT449" s="1"/>
      <c r="AU449" s="40"/>
      <c r="AV449" s="40"/>
      <c r="AW449" s="40"/>
      <c r="AX449" s="40"/>
      <c r="AY449" s="40"/>
      <c r="AZ449" s="40"/>
      <c r="BA449" s="40"/>
      <c r="BB449" s="40"/>
      <c r="BC449" s="40"/>
      <c r="BD449" s="40"/>
      <c r="BE449" s="40"/>
    </row>
    <row r="450" spans="1:57" x14ac:dyDescent="0.2">
      <c r="A450" s="33"/>
      <c r="B450" s="33"/>
      <c r="C450" s="34"/>
      <c r="D450" s="34"/>
      <c r="E450" s="35"/>
      <c r="F450" s="36"/>
      <c r="G450" s="37"/>
      <c r="H450" s="38"/>
      <c r="I450" s="39"/>
      <c r="J450" s="40"/>
      <c r="K450" s="39"/>
      <c r="L450" s="39"/>
      <c r="M450" s="41"/>
      <c r="N450" s="42"/>
      <c r="O450" s="42"/>
      <c r="P450" s="42"/>
      <c r="Q450" s="42"/>
      <c r="R450" s="40"/>
      <c r="S450" s="40"/>
      <c r="T450" s="40"/>
      <c r="U450" s="40"/>
      <c r="V450" s="40"/>
      <c r="W450" s="40"/>
      <c r="X450" s="44"/>
      <c r="Y450" s="44"/>
      <c r="Z450" s="44"/>
      <c r="AA450" s="44"/>
      <c r="AB450" s="44"/>
      <c r="AC450" s="44"/>
      <c r="AD450" s="44"/>
      <c r="AE450" s="1"/>
      <c r="AF450" s="1"/>
      <c r="AG450" s="1"/>
      <c r="AH450" s="44"/>
      <c r="AI450" s="1"/>
      <c r="AJ450" s="44"/>
      <c r="AK450" s="1"/>
      <c r="AL450" s="40"/>
      <c r="AM450" s="40"/>
      <c r="AN450" s="40"/>
      <c r="AO450" s="40"/>
      <c r="AP450" s="40"/>
      <c r="AQ450" s="40"/>
      <c r="AR450" s="40"/>
      <c r="AS450" s="1"/>
      <c r="AT450" s="1"/>
      <c r="AU450" s="40"/>
      <c r="AV450" s="40"/>
      <c r="AW450" s="40"/>
      <c r="AX450" s="40"/>
      <c r="AY450" s="40"/>
      <c r="AZ450" s="40"/>
      <c r="BA450" s="40"/>
      <c r="BB450" s="40"/>
      <c r="BC450" s="40"/>
      <c r="BD450" s="40"/>
      <c r="BE450" s="40"/>
    </row>
    <row r="451" spans="1:57" x14ac:dyDescent="0.2">
      <c r="A451" s="33"/>
      <c r="B451" s="33"/>
      <c r="C451" s="34"/>
      <c r="D451" s="34"/>
      <c r="E451" s="35"/>
      <c r="F451" s="36"/>
      <c r="G451" s="37"/>
      <c r="H451" s="38"/>
      <c r="I451" s="39"/>
      <c r="J451" s="40"/>
      <c r="K451" s="39"/>
      <c r="L451" s="39"/>
      <c r="M451" s="41"/>
      <c r="N451" s="42"/>
      <c r="O451" s="42"/>
      <c r="P451" s="42"/>
      <c r="Q451" s="42"/>
      <c r="R451" s="40"/>
      <c r="S451" s="40"/>
      <c r="T451" s="40"/>
      <c r="U451" s="40"/>
      <c r="V451" s="40"/>
      <c r="W451" s="40"/>
      <c r="X451" s="44"/>
      <c r="Y451" s="44"/>
      <c r="Z451" s="44"/>
      <c r="AA451" s="44"/>
      <c r="AB451" s="44"/>
      <c r="AC451" s="44"/>
      <c r="AD451" s="44"/>
      <c r="AE451" s="1"/>
      <c r="AF451" s="1"/>
      <c r="AG451" s="1"/>
      <c r="AH451" s="44"/>
      <c r="AI451" s="1"/>
      <c r="AJ451" s="44"/>
      <c r="AK451" s="1"/>
      <c r="AL451" s="40"/>
      <c r="AM451" s="40"/>
      <c r="AN451" s="40"/>
      <c r="AO451" s="40"/>
      <c r="AP451" s="40"/>
      <c r="AQ451" s="40"/>
      <c r="AR451" s="40"/>
      <c r="AS451" s="1"/>
      <c r="AT451" s="1"/>
      <c r="AU451" s="40"/>
      <c r="AV451" s="40"/>
      <c r="AW451" s="40"/>
      <c r="AX451" s="40"/>
      <c r="AY451" s="40"/>
      <c r="AZ451" s="40"/>
      <c r="BA451" s="40"/>
      <c r="BB451" s="40"/>
      <c r="BC451" s="40"/>
      <c r="BD451" s="40"/>
      <c r="BE451" s="40"/>
    </row>
    <row r="452" spans="1:57" x14ac:dyDescent="0.2">
      <c r="A452" s="33"/>
      <c r="B452" s="33"/>
      <c r="C452" s="34"/>
      <c r="D452" s="34"/>
      <c r="E452" s="35"/>
      <c r="F452" s="36"/>
      <c r="G452" s="37"/>
      <c r="H452" s="38"/>
      <c r="I452" s="39"/>
      <c r="J452" s="40"/>
      <c r="K452" s="39"/>
      <c r="L452" s="39"/>
      <c r="M452" s="41"/>
      <c r="N452" s="42"/>
      <c r="O452" s="42"/>
      <c r="P452" s="42"/>
      <c r="Q452" s="42"/>
      <c r="R452" s="40"/>
      <c r="S452" s="40"/>
      <c r="T452" s="40"/>
      <c r="U452" s="40"/>
      <c r="V452" s="40"/>
      <c r="W452" s="40"/>
      <c r="X452" s="44"/>
      <c r="Y452" s="44"/>
      <c r="Z452" s="44"/>
      <c r="AA452" s="44"/>
      <c r="AB452" s="44"/>
      <c r="AC452" s="44"/>
      <c r="AD452" s="44"/>
      <c r="AE452" s="1"/>
      <c r="AF452" s="1"/>
      <c r="AG452" s="1"/>
      <c r="AH452" s="44"/>
      <c r="AI452" s="1"/>
      <c r="AJ452" s="44"/>
      <c r="AK452" s="1"/>
      <c r="AL452" s="40"/>
      <c r="AM452" s="40"/>
      <c r="AN452" s="40"/>
      <c r="AO452" s="40"/>
      <c r="AP452" s="40"/>
      <c r="AQ452" s="40"/>
      <c r="AR452" s="40"/>
      <c r="AS452" s="1"/>
      <c r="AT452" s="1"/>
      <c r="AU452" s="40"/>
      <c r="AV452" s="40"/>
      <c r="AW452" s="40"/>
      <c r="AX452" s="40"/>
      <c r="AY452" s="40"/>
      <c r="AZ452" s="40"/>
      <c r="BA452" s="40"/>
      <c r="BB452" s="40"/>
      <c r="BC452" s="40"/>
      <c r="BD452" s="40"/>
      <c r="BE452" s="40"/>
    </row>
    <row r="453" spans="1:57" x14ac:dyDescent="0.2">
      <c r="A453" s="33"/>
      <c r="B453" s="33"/>
      <c r="C453" s="34"/>
      <c r="D453" s="34"/>
      <c r="E453" s="35"/>
      <c r="F453" s="36"/>
      <c r="G453" s="37"/>
      <c r="H453" s="38"/>
      <c r="I453" s="39"/>
      <c r="J453" s="40"/>
      <c r="K453" s="39"/>
      <c r="L453" s="39"/>
      <c r="M453" s="41"/>
      <c r="N453" s="42"/>
      <c r="O453" s="42"/>
      <c r="P453" s="42"/>
      <c r="Q453" s="42"/>
      <c r="R453" s="40"/>
      <c r="S453" s="40"/>
      <c r="T453" s="40"/>
      <c r="U453" s="40"/>
      <c r="V453" s="40"/>
      <c r="W453" s="40"/>
      <c r="X453" s="44"/>
      <c r="Y453" s="44"/>
      <c r="Z453" s="44"/>
      <c r="AA453" s="44"/>
      <c r="AB453" s="44"/>
      <c r="AC453" s="44"/>
      <c r="AD453" s="44"/>
      <c r="AE453" s="1"/>
      <c r="AF453" s="1"/>
      <c r="AG453" s="1"/>
      <c r="AH453" s="44"/>
      <c r="AI453" s="1"/>
      <c r="AJ453" s="44"/>
      <c r="AK453" s="1"/>
      <c r="AL453" s="40"/>
      <c r="AM453" s="40"/>
      <c r="AN453" s="40"/>
      <c r="AO453" s="40"/>
      <c r="AP453" s="40"/>
      <c r="AQ453" s="40"/>
      <c r="AR453" s="40"/>
      <c r="AS453" s="1"/>
      <c r="AT453" s="1"/>
      <c r="AU453" s="40"/>
      <c r="AV453" s="40"/>
      <c r="AW453" s="40"/>
      <c r="AX453" s="40"/>
      <c r="AY453" s="40"/>
      <c r="AZ453" s="40"/>
      <c r="BA453" s="40"/>
      <c r="BB453" s="40"/>
      <c r="BC453" s="40"/>
      <c r="BD453" s="40"/>
      <c r="BE453" s="40"/>
    </row>
    <row r="454" spans="1:57" x14ac:dyDescent="0.2">
      <c r="A454" s="33"/>
      <c r="B454" s="33"/>
      <c r="C454" s="34"/>
      <c r="D454" s="34"/>
      <c r="E454" s="35"/>
      <c r="F454" s="36"/>
      <c r="G454" s="37"/>
      <c r="H454" s="38"/>
      <c r="I454" s="39"/>
      <c r="J454" s="40"/>
      <c r="K454" s="39"/>
      <c r="L454" s="39"/>
      <c r="M454" s="41"/>
      <c r="N454" s="42"/>
      <c r="O454" s="42"/>
      <c r="P454" s="42"/>
      <c r="Q454" s="42"/>
      <c r="R454" s="40"/>
      <c r="S454" s="40"/>
      <c r="T454" s="40"/>
      <c r="U454" s="40"/>
      <c r="V454" s="40"/>
      <c r="W454" s="40"/>
      <c r="X454" s="44"/>
      <c r="Y454" s="44"/>
      <c r="Z454" s="44"/>
      <c r="AA454" s="44"/>
      <c r="AB454" s="44"/>
      <c r="AC454" s="44"/>
      <c r="AD454" s="44"/>
      <c r="AE454" s="1"/>
      <c r="AF454" s="1"/>
      <c r="AG454" s="1"/>
      <c r="AH454" s="44"/>
      <c r="AI454" s="1"/>
      <c r="AJ454" s="44"/>
      <c r="AK454" s="1"/>
      <c r="AL454" s="40"/>
      <c r="AM454" s="40"/>
      <c r="AN454" s="40"/>
      <c r="AO454" s="40"/>
      <c r="AP454" s="40"/>
      <c r="AQ454" s="40"/>
      <c r="AR454" s="40"/>
      <c r="AS454" s="1"/>
      <c r="AT454" s="1"/>
      <c r="AU454" s="40"/>
      <c r="AV454" s="40"/>
      <c r="AW454" s="40"/>
      <c r="AX454" s="40"/>
      <c r="AY454" s="40"/>
      <c r="AZ454" s="40"/>
      <c r="BA454" s="40"/>
      <c r="BB454" s="40"/>
      <c r="BC454" s="40"/>
      <c r="BD454" s="40"/>
      <c r="BE454" s="40"/>
    </row>
    <row r="455" spans="1:57" x14ac:dyDescent="0.2">
      <c r="A455" s="33"/>
      <c r="B455" s="33"/>
      <c r="C455" s="34"/>
      <c r="D455" s="34"/>
      <c r="E455" s="35"/>
      <c r="F455" s="36"/>
      <c r="G455" s="37"/>
      <c r="H455" s="38"/>
      <c r="I455" s="39"/>
      <c r="J455" s="40"/>
      <c r="K455" s="39"/>
      <c r="L455" s="39"/>
      <c r="M455" s="41"/>
      <c r="N455" s="42"/>
      <c r="O455" s="42"/>
      <c r="P455" s="42"/>
      <c r="Q455" s="42"/>
      <c r="R455" s="40"/>
      <c r="S455" s="40"/>
      <c r="T455" s="40"/>
      <c r="U455" s="40"/>
      <c r="V455" s="40"/>
      <c r="W455" s="40"/>
      <c r="X455" s="44"/>
      <c r="Y455" s="44"/>
      <c r="Z455" s="44"/>
      <c r="AA455" s="44"/>
      <c r="AB455" s="44"/>
      <c r="AC455" s="44"/>
      <c r="AD455" s="44"/>
      <c r="AE455" s="1"/>
      <c r="AF455" s="1"/>
      <c r="AG455" s="1"/>
      <c r="AH455" s="44"/>
      <c r="AI455" s="1"/>
      <c r="AJ455" s="44"/>
      <c r="AK455" s="1"/>
      <c r="AL455" s="40"/>
      <c r="AM455" s="40"/>
      <c r="AN455" s="40"/>
      <c r="AO455" s="40"/>
      <c r="AP455" s="40"/>
      <c r="AQ455" s="40"/>
      <c r="AR455" s="40"/>
      <c r="AS455" s="1"/>
      <c r="AT455" s="1"/>
      <c r="AU455" s="40"/>
      <c r="AV455" s="40"/>
      <c r="AW455" s="40"/>
      <c r="AX455" s="40"/>
      <c r="AY455" s="40"/>
      <c r="AZ455" s="40"/>
      <c r="BA455" s="40"/>
      <c r="BB455" s="40"/>
      <c r="BC455" s="40"/>
      <c r="BD455" s="40"/>
      <c r="BE455" s="40"/>
    </row>
    <row r="456" spans="1:57" x14ac:dyDescent="0.2">
      <c r="A456" s="33"/>
      <c r="B456" s="33"/>
      <c r="C456" s="34"/>
      <c r="D456" s="34"/>
      <c r="E456" s="35"/>
      <c r="F456" s="36"/>
      <c r="G456" s="37"/>
      <c r="H456" s="38"/>
      <c r="I456" s="39"/>
      <c r="J456" s="40"/>
      <c r="K456" s="39"/>
      <c r="L456" s="39"/>
      <c r="M456" s="41"/>
      <c r="N456" s="42"/>
      <c r="O456" s="42"/>
      <c r="P456" s="42"/>
      <c r="Q456" s="42"/>
      <c r="R456" s="40"/>
      <c r="S456" s="40"/>
      <c r="T456" s="40"/>
      <c r="U456" s="40"/>
      <c r="V456" s="40"/>
      <c r="W456" s="40"/>
      <c r="X456" s="44"/>
      <c r="Y456" s="44"/>
      <c r="Z456" s="44"/>
      <c r="AA456" s="44"/>
      <c r="AB456" s="44"/>
      <c r="AC456" s="44"/>
      <c r="AD456" s="44"/>
      <c r="AE456" s="1"/>
      <c r="AF456" s="1"/>
      <c r="AG456" s="1"/>
      <c r="AH456" s="44"/>
      <c r="AI456" s="1"/>
      <c r="AJ456" s="44"/>
      <c r="AK456" s="1"/>
      <c r="AL456" s="40"/>
      <c r="AM456" s="40"/>
      <c r="AN456" s="40"/>
      <c r="AO456" s="40"/>
      <c r="AP456" s="40"/>
      <c r="AQ456" s="40"/>
      <c r="AR456" s="40"/>
      <c r="AS456" s="1"/>
      <c r="AT456" s="1"/>
      <c r="AU456" s="40"/>
      <c r="AV456" s="40"/>
      <c r="AW456" s="40"/>
      <c r="AX456" s="40"/>
      <c r="AY456" s="40"/>
      <c r="AZ456" s="40"/>
      <c r="BA456" s="40"/>
      <c r="BB456" s="40"/>
      <c r="BC456" s="40"/>
      <c r="BD456" s="40"/>
      <c r="BE456" s="40"/>
    </row>
    <row r="457" spans="1:57" x14ac:dyDescent="0.2">
      <c r="A457" s="33"/>
      <c r="B457" s="33"/>
      <c r="C457" s="34"/>
      <c r="D457" s="34"/>
      <c r="E457" s="35"/>
      <c r="F457" s="36"/>
      <c r="G457" s="37"/>
      <c r="H457" s="38"/>
      <c r="I457" s="39"/>
      <c r="J457" s="40"/>
      <c r="K457" s="39"/>
      <c r="L457" s="39"/>
      <c r="M457" s="41"/>
      <c r="N457" s="42"/>
      <c r="O457" s="42"/>
      <c r="P457" s="42"/>
      <c r="Q457" s="42"/>
      <c r="R457" s="40"/>
      <c r="S457" s="40"/>
      <c r="T457" s="40"/>
      <c r="U457" s="40"/>
      <c r="V457" s="40"/>
      <c r="W457" s="40"/>
      <c r="X457" s="44"/>
      <c r="Y457" s="44"/>
      <c r="Z457" s="44"/>
      <c r="AA457" s="44"/>
      <c r="AB457" s="44"/>
      <c r="AC457" s="44"/>
      <c r="AD457" s="44"/>
      <c r="AE457" s="1"/>
      <c r="AF457" s="1"/>
      <c r="AG457" s="1"/>
      <c r="AH457" s="44"/>
      <c r="AI457" s="1"/>
      <c r="AJ457" s="44"/>
      <c r="AK457" s="1"/>
      <c r="AL457" s="40"/>
      <c r="AM457" s="40"/>
      <c r="AN457" s="40"/>
      <c r="AO457" s="40"/>
      <c r="AP457" s="40"/>
      <c r="AQ457" s="40"/>
      <c r="AR457" s="40"/>
      <c r="AS457" s="1"/>
      <c r="AT457" s="1"/>
      <c r="AU457" s="40"/>
      <c r="AV457" s="40"/>
      <c r="AW457" s="40"/>
      <c r="AX457" s="40"/>
      <c r="AY457" s="40"/>
      <c r="AZ457" s="40"/>
      <c r="BA457" s="40"/>
      <c r="BB457" s="40"/>
      <c r="BC457" s="40"/>
      <c r="BD457" s="40"/>
      <c r="BE457" s="40"/>
    </row>
    <row r="458" spans="1:57" x14ac:dyDescent="0.2">
      <c r="A458" s="33"/>
      <c r="B458" s="33"/>
      <c r="C458" s="34"/>
      <c r="D458" s="34"/>
      <c r="E458" s="35"/>
      <c r="F458" s="36"/>
      <c r="G458" s="37"/>
      <c r="H458" s="38"/>
      <c r="I458" s="39"/>
      <c r="J458" s="40"/>
      <c r="K458" s="39"/>
      <c r="L458" s="39"/>
      <c r="M458" s="41"/>
      <c r="N458" s="42"/>
      <c r="O458" s="42"/>
      <c r="P458" s="42"/>
      <c r="Q458" s="42"/>
      <c r="R458" s="40"/>
      <c r="S458" s="40"/>
      <c r="T458" s="40"/>
      <c r="U458" s="40"/>
      <c r="V458" s="40"/>
      <c r="W458" s="40"/>
      <c r="X458" s="44"/>
      <c r="Y458" s="44"/>
      <c r="Z458" s="44"/>
      <c r="AA458" s="44"/>
      <c r="AB458" s="44"/>
      <c r="AC458" s="44"/>
      <c r="AD458" s="44"/>
      <c r="AE458" s="1"/>
      <c r="AF458" s="1"/>
      <c r="AG458" s="1"/>
      <c r="AH458" s="44"/>
      <c r="AI458" s="1"/>
      <c r="AJ458" s="44"/>
      <c r="AK458" s="1"/>
      <c r="AL458" s="40"/>
      <c r="AM458" s="40"/>
      <c r="AN458" s="40"/>
      <c r="AO458" s="40"/>
      <c r="AP458" s="40"/>
      <c r="AQ458" s="40"/>
      <c r="AR458" s="40"/>
      <c r="AS458" s="1"/>
      <c r="AT458" s="1"/>
      <c r="AU458" s="40"/>
      <c r="AV458" s="40"/>
      <c r="AW458" s="40"/>
      <c r="AX458" s="40"/>
      <c r="AY458" s="40"/>
      <c r="AZ458" s="40"/>
      <c r="BA458" s="40"/>
      <c r="BB458" s="40"/>
      <c r="BC458" s="40"/>
      <c r="BD458" s="40"/>
      <c r="BE458" s="40"/>
    </row>
    <row r="459" spans="1:57" x14ac:dyDescent="0.2">
      <c r="A459" s="33"/>
      <c r="B459" s="33"/>
      <c r="C459" s="34"/>
      <c r="D459" s="34"/>
      <c r="E459" s="35"/>
      <c r="F459" s="36"/>
      <c r="G459" s="37"/>
      <c r="H459" s="38"/>
      <c r="I459" s="39"/>
      <c r="J459" s="40"/>
      <c r="K459" s="39"/>
      <c r="L459" s="39"/>
      <c r="M459" s="41"/>
      <c r="N459" s="42"/>
      <c r="O459" s="42"/>
      <c r="P459" s="42"/>
      <c r="Q459" s="42"/>
      <c r="R459" s="40"/>
      <c r="S459" s="40"/>
      <c r="T459" s="40"/>
      <c r="U459" s="40"/>
      <c r="V459" s="40"/>
      <c r="W459" s="40"/>
      <c r="X459" s="44"/>
      <c r="Y459" s="44"/>
      <c r="Z459" s="44"/>
      <c r="AA459" s="44"/>
      <c r="AB459" s="44"/>
      <c r="AC459" s="44"/>
      <c r="AD459" s="44"/>
      <c r="AE459" s="1"/>
      <c r="AF459" s="1"/>
      <c r="AG459" s="1"/>
      <c r="AH459" s="44"/>
      <c r="AI459" s="1"/>
      <c r="AJ459" s="44"/>
      <c r="AK459" s="1"/>
      <c r="AL459" s="40"/>
      <c r="AM459" s="40"/>
      <c r="AN459" s="40"/>
      <c r="AO459" s="40"/>
      <c r="AP459" s="40"/>
      <c r="AQ459" s="40"/>
      <c r="AR459" s="40"/>
      <c r="AS459" s="1"/>
      <c r="AT459" s="1"/>
      <c r="AU459" s="40"/>
      <c r="AV459" s="40"/>
      <c r="AW459" s="40"/>
      <c r="AX459" s="40"/>
      <c r="AY459" s="40"/>
      <c r="AZ459" s="40"/>
      <c r="BA459" s="40"/>
      <c r="BB459" s="40"/>
      <c r="BC459" s="40"/>
      <c r="BD459" s="40"/>
      <c r="BE459" s="40"/>
    </row>
    <row r="460" spans="1:57" x14ac:dyDescent="0.2">
      <c r="A460" s="33"/>
      <c r="B460" s="33"/>
      <c r="C460" s="34"/>
      <c r="D460" s="34"/>
      <c r="E460" s="35"/>
      <c r="F460" s="36"/>
      <c r="G460" s="37"/>
      <c r="H460" s="38"/>
      <c r="I460" s="39"/>
      <c r="J460" s="40"/>
      <c r="K460" s="39"/>
      <c r="L460" s="39"/>
      <c r="M460" s="41"/>
      <c r="N460" s="42"/>
      <c r="O460" s="42"/>
      <c r="P460" s="42"/>
      <c r="Q460" s="42"/>
      <c r="R460" s="40"/>
      <c r="S460" s="40"/>
      <c r="T460" s="40"/>
      <c r="U460" s="40"/>
      <c r="V460" s="40"/>
      <c r="W460" s="40"/>
      <c r="X460" s="44"/>
      <c r="Y460" s="44"/>
      <c r="Z460" s="44"/>
      <c r="AA460" s="44"/>
      <c r="AB460" s="44"/>
      <c r="AC460" s="44"/>
      <c r="AD460" s="44"/>
      <c r="AE460" s="1"/>
      <c r="AF460" s="1"/>
      <c r="AG460" s="1"/>
      <c r="AH460" s="44"/>
      <c r="AI460" s="1"/>
      <c r="AJ460" s="44"/>
      <c r="AK460" s="1"/>
      <c r="AL460" s="40"/>
      <c r="AM460" s="40"/>
      <c r="AN460" s="40"/>
      <c r="AO460" s="40"/>
      <c r="AP460" s="40"/>
      <c r="AQ460" s="40"/>
      <c r="AR460" s="40"/>
      <c r="AS460" s="1"/>
      <c r="AT460" s="1"/>
      <c r="AU460" s="40"/>
      <c r="AV460" s="40"/>
      <c r="AW460" s="40"/>
      <c r="AX460" s="40"/>
      <c r="AY460" s="40"/>
      <c r="AZ460" s="40"/>
      <c r="BA460" s="40"/>
      <c r="BB460" s="40"/>
      <c r="BC460" s="40"/>
      <c r="BD460" s="40"/>
      <c r="BE460" s="40"/>
    </row>
    <row r="461" spans="1:57" x14ac:dyDescent="0.2">
      <c r="A461" s="33"/>
      <c r="B461" s="33"/>
      <c r="C461" s="34"/>
      <c r="D461" s="34"/>
      <c r="E461" s="35"/>
      <c r="F461" s="36"/>
      <c r="G461" s="37"/>
      <c r="H461" s="38"/>
      <c r="I461" s="39"/>
      <c r="J461" s="40"/>
      <c r="K461" s="39"/>
      <c r="L461" s="39"/>
      <c r="M461" s="41"/>
      <c r="N461" s="42"/>
      <c r="O461" s="42"/>
      <c r="P461" s="42"/>
      <c r="Q461" s="42"/>
      <c r="R461" s="40"/>
      <c r="S461" s="40"/>
      <c r="T461" s="40"/>
      <c r="U461" s="40"/>
      <c r="V461" s="40"/>
      <c r="W461" s="40"/>
      <c r="X461" s="44"/>
      <c r="Y461" s="44"/>
      <c r="Z461" s="44"/>
      <c r="AA461" s="44"/>
      <c r="AB461" s="44"/>
      <c r="AC461" s="44"/>
      <c r="AD461" s="44"/>
      <c r="AE461" s="1"/>
      <c r="AF461" s="1"/>
      <c r="AG461" s="1"/>
      <c r="AH461" s="44"/>
      <c r="AI461" s="1"/>
      <c r="AJ461" s="44"/>
      <c r="AK461" s="1"/>
      <c r="AL461" s="40"/>
      <c r="AM461" s="40"/>
      <c r="AN461" s="40"/>
      <c r="AO461" s="40"/>
      <c r="AP461" s="40"/>
      <c r="AQ461" s="40"/>
      <c r="AR461" s="40"/>
      <c r="AS461" s="1"/>
      <c r="AT461" s="1"/>
      <c r="AU461" s="40"/>
      <c r="AV461" s="40"/>
      <c r="AW461" s="40"/>
      <c r="AX461" s="40"/>
      <c r="AY461" s="40"/>
      <c r="AZ461" s="40"/>
      <c r="BA461" s="40"/>
      <c r="BB461" s="40"/>
      <c r="BC461" s="40"/>
      <c r="BD461" s="40"/>
      <c r="BE461" s="40"/>
    </row>
    <row r="462" spans="1:57" x14ac:dyDescent="0.2">
      <c r="A462" s="33"/>
      <c r="B462" s="33"/>
      <c r="C462" s="34"/>
      <c r="D462" s="34"/>
      <c r="E462" s="35"/>
      <c r="F462" s="36"/>
      <c r="G462" s="37"/>
      <c r="H462" s="38"/>
      <c r="I462" s="39"/>
      <c r="J462" s="40"/>
      <c r="K462" s="39"/>
      <c r="L462" s="39"/>
      <c r="M462" s="41"/>
      <c r="N462" s="42"/>
      <c r="O462" s="42"/>
      <c r="P462" s="42"/>
      <c r="Q462" s="42"/>
      <c r="R462" s="40"/>
      <c r="S462" s="40"/>
      <c r="T462" s="40"/>
      <c r="U462" s="40"/>
      <c r="V462" s="40"/>
      <c r="W462" s="40"/>
      <c r="X462" s="44"/>
      <c r="Y462" s="44"/>
      <c r="Z462" s="44"/>
      <c r="AA462" s="44"/>
      <c r="AB462" s="44"/>
      <c r="AC462" s="44"/>
      <c r="AD462" s="44"/>
      <c r="AE462" s="1"/>
      <c r="AF462" s="1"/>
      <c r="AG462" s="1"/>
      <c r="AH462" s="44"/>
      <c r="AI462" s="1"/>
      <c r="AJ462" s="44"/>
      <c r="AK462" s="1"/>
      <c r="AL462" s="40"/>
      <c r="AM462" s="40"/>
      <c r="AN462" s="40"/>
      <c r="AO462" s="40"/>
      <c r="AP462" s="40"/>
      <c r="AQ462" s="40"/>
      <c r="AR462" s="40"/>
      <c r="AS462" s="1"/>
      <c r="AT462" s="1"/>
      <c r="AU462" s="40"/>
      <c r="AV462" s="40"/>
      <c r="AW462" s="40"/>
      <c r="AX462" s="40"/>
      <c r="AY462" s="40"/>
      <c r="AZ462" s="40"/>
      <c r="BA462" s="40"/>
      <c r="BB462" s="40"/>
      <c r="BC462" s="40"/>
      <c r="BD462" s="40"/>
      <c r="BE462" s="40"/>
    </row>
    <row r="463" spans="1:57" x14ac:dyDescent="0.2">
      <c r="A463" s="33"/>
      <c r="B463" s="33"/>
      <c r="C463" s="34"/>
      <c r="D463" s="34"/>
      <c r="E463" s="35"/>
      <c r="F463" s="36"/>
      <c r="G463" s="37"/>
      <c r="H463" s="38"/>
      <c r="I463" s="39"/>
      <c r="J463" s="40"/>
      <c r="K463" s="39"/>
      <c r="L463" s="39"/>
      <c r="M463" s="41"/>
      <c r="N463" s="42"/>
      <c r="O463" s="42"/>
      <c r="P463" s="42"/>
      <c r="Q463" s="42"/>
      <c r="R463" s="40"/>
      <c r="S463" s="40"/>
      <c r="T463" s="40"/>
      <c r="U463" s="40"/>
      <c r="V463" s="40"/>
      <c r="W463" s="40"/>
      <c r="X463" s="44"/>
      <c r="Y463" s="44"/>
      <c r="Z463" s="44"/>
      <c r="AA463" s="44"/>
      <c r="AB463" s="44"/>
      <c r="AC463" s="44"/>
      <c r="AD463" s="44"/>
      <c r="AE463" s="1"/>
      <c r="AF463" s="1"/>
      <c r="AG463" s="1"/>
      <c r="AH463" s="44"/>
      <c r="AI463" s="1"/>
      <c r="AJ463" s="44"/>
      <c r="AK463" s="1"/>
      <c r="AL463" s="40"/>
      <c r="AM463" s="40"/>
      <c r="AN463" s="40"/>
      <c r="AO463" s="40"/>
      <c r="AP463" s="40"/>
      <c r="AQ463" s="40"/>
      <c r="AR463" s="40"/>
      <c r="AS463" s="1"/>
      <c r="AT463" s="1"/>
      <c r="AU463" s="40"/>
      <c r="AV463" s="40"/>
      <c r="AW463" s="40"/>
      <c r="AX463" s="40"/>
      <c r="AY463" s="40"/>
      <c r="AZ463" s="40"/>
      <c r="BA463" s="40"/>
      <c r="BB463" s="40"/>
      <c r="BC463" s="40"/>
      <c r="BD463" s="40"/>
      <c r="BE463" s="40"/>
    </row>
    <row r="464" spans="1:57" x14ac:dyDescent="0.2">
      <c r="A464" s="33"/>
      <c r="B464" s="33"/>
      <c r="C464" s="34"/>
      <c r="D464" s="34"/>
      <c r="E464" s="35"/>
      <c r="F464" s="36"/>
      <c r="G464" s="37"/>
      <c r="H464" s="38"/>
      <c r="I464" s="39"/>
      <c r="J464" s="40"/>
      <c r="K464" s="39"/>
      <c r="L464" s="39"/>
      <c r="M464" s="41"/>
      <c r="N464" s="42"/>
      <c r="O464" s="42"/>
      <c r="P464" s="42"/>
      <c r="Q464" s="42"/>
      <c r="R464" s="40"/>
      <c r="S464" s="40"/>
      <c r="T464" s="40"/>
      <c r="U464" s="40"/>
      <c r="V464" s="40"/>
      <c r="W464" s="40"/>
      <c r="X464" s="44"/>
      <c r="Y464" s="44"/>
      <c r="Z464" s="44"/>
      <c r="AA464" s="44"/>
      <c r="AB464" s="44"/>
      <c r="AC464" s="44"/>
      <c r="AD464" s="44"/>
      <c r="AE464" s="1"/>
      <c r="AF464" s="1"/>
      <c r="AG464" s="1"/>
      <c r="AH464" s="44"/>
      <c r="AI464" s="1"/>
      <c r="AJ464" s="44"/>
      <c r="AK464" s="1"/>
      <c r="AL464" s="40"/>
      <c r="AM464" s="40"/>
      <c r="AN464" s="40"/>
      <c r="AO464" s="40"/>
      <c r="AP464" s="40"/>
      <c r="AQ464" s="40"/>
      <c r="AR464" s="40"/>
      <c r="AS464" s="1"/>
      <c r="AT464" s="1"/>
      <c r="AU464" s="40"/>
      <c r="AV464" s="40"/>
      <c r="AW464" s="40"/>
      <c r="AX464" s="40"/>
      <c r="AY464" s="40"/>
      <c r="AZ464" s="40"/>
      <c r="BA464" s="40"/>
      <c r="BB464" s="40"/>
      <c r="BC464" s="40"/>
      <c r="BD464" s="40"/>
      <c r="BE464" s="40"/>
    </row>
    <row r="465" spans="1:57" x14ac:dyDescent="0.2">
      <c r="A465" s="33"/>
      <c r="B465" s="33"/>
      <c r="C465" s="34"/>
      <c r="D465" s="34"/>
      <c r="E465" s="35"/>
      <c r="F465" s="36"/>
      <c r="G465" s="37"/>
      <c r="H465" s="38"/>
      <c r="I465" s="39"/>
      <c r="J465" s="40"/>
      <c r="K465" s="39"/>
      <c r="L465" s="39"/>
      <c r="M465" s="41"/>
      <c r="N465" s="42"/>
      <c r="O465" s="42"/>
      <c r="P465" s="42"/>
      <c r="Q465" s="42"/>
      <c r="R465" s="40"/>
      <c r="S465" s="40"/>
      <c r="T465" s="40"/>
      <c r="U465" s="40"/>
      <c r="V465" s="40"/>
      <c r="W465" s="40"/>
      <c r="X465" s="44"/>
      <c r="Y465" s="44"/>
      <c r="Z465" s="44"/>
      <c r="AA465" s="44"/>
      <c r="AB465" s="44"/>
      <c r="AC465" s="44"/>
      <c r="AD465" s="44"/>
      <c r="AE465" s="1"/>
      <c r="AF465" s="1"/>
      <c r="AG465" s="1"/>
      <c r="AH465" s="44"/>
      <c r="AI465" s="1"/>
      <c r="AJ465" s="44"/>
      <c r="AK465" s="1"/>
      <c r="AL465" s="40"/>
      <c r="AM465" s="40"/>
      <c r="AN465" s="40"/>
      <c r="AO465" s="40"/>
      <c r="AP465" s="40"/>
      <c r="AQ465" s="40"/>
      <c r="AR465" s="40"/>
      <c r="AS465" s="1"/>
      <c r="AT465" s="1"/>
      <c r="AU465" s="40"/>
      <c r="AV465" s="40"/>
      <c r="AW465" s="40"/>
      <c r="AX465" s="40"/>
      <c r="AY465" s="40"/>
      <c r="AZ465" s="40"/>
      <c r="BA465" s="40"/>
      <c r="BB465" s="40"/>
      <c r="BC465" s="40"/>
      <c r="BD465" s="40"/>
      <c r="BE465" s="40"/>
    </row>
    <row r="466" spans="1:57" x14ac:dyDescent="0.2">
      <c r="A466" s="33"/>
      <c r="B466" s="33"/>
      <c r="C466" s="34"/>
      <c r="D466" s="34"/>
      <c r="E466" s="35"/>
      <c r="F466" s="36"/>
      <c r="G466" s="37"/>
      <c r="H466" s="38"/>
      <c r="I466" s="39"/>
      <c r="J466" s="40"/>
      <c r="K466" s="39"/>
      <c r="L466" s="39"/>
      <c r="M466" s="41"/>
      <c r="N466" s="42"/>
      <c r="O466" s="42"/>
      <c r="P466" s="42"/>
      <c r="Q466" s="42"/>
      <c r="R466" s="40"/>
      <c r="S466" s="40"/>
      <c r="T466" s="40"/>
      <c r="U466" s="40"/>
      <c r="V466" s="40"/>
      <c r="W466" s="40"/>
      <c r="X466" s="44"/>
      <c r="Y466" s="44"/>
      <c r="Z466" s="44"/>
      <c r="AA466" s="44"/>
      <c r="AB466" s="44"/>
      <c r="AC466" s="44"/>
      <c r="AD466" s="44"/>
      <c r="AE466" s="1"/>
      <c r="AF466" s="1"/>
      <c r="AG466" s="1"/>
      <c r="AH466" s="44"/>
      <c r="AI466" s="1"/>
      <c r="AJ466" s="44"/>
      <c r="AK466" s="1"/>
      <c r="AL466" s="40"/>
      <c r="AM466" s="40"/>
      <c r="AN466" s="40"/>
      <c r="AO466" s="40"/>
      <c r="AP466" s="40"/>
      <c r="AQ466" s="40"/>
      <c r="AR466" s="40"/>
      <c r="AS466" s="1"/>
      <c r="AT466" s="1"/>
      <c r="AU466" s="40"/>
      <c r="AV466" s="40"/>
      <c r="AW466" s="40"/>
      <c r="AX466" s="40"/>
      <c r="AY466" s="40"/>
      <c r="AZ466" s="40"/>
      <c r="BA466" s="40"/>
      <c r="BB466" s="40"/>
      <c r="BC466" s="40"/>
      <c r="BD466" s="40"/>
      <c r="BE466" s="40"/>
    </row>
    <row r="467" spans="1:57" x14ac:dyDescent="0.2">
      <c r="A467" s="33"/>
      <c r="B467" s="33"/>
      <c r="C467" s="34"/>
      <c r="D467" s="34"/>
      <c r="E467" s="35"/>
      <c r="F467" s="36"/>
      <c r="G467" s="37"/>
      <c r="H467" s="38"/>
      <c r="I467" s="39"/>
      <c r="J467" s="40"/>
      <c r="K467" s="39"/>
      <c r="L467" s="39"/>
      <c r="M467" s="41"/>
      <c r="N467" s="42"/>
      <c r="O467" s="42"/>
      <c r="P467" s="42"/>
      <c r="Q467" s="42"/>
      <c r="R467" s="40"/>
      <c r="S467" s="40"/>
      <c r="T467" s="40"/>
      <c r="U467" s="40"/>
      <c r="V467" s="40"/>
      <c r="W467" s="40"/>
      <c r="X467" s="44"/>
      <c r="Y467" s="44"/>
      <c r="Z467" s="44"/>
      <c r="AA467" s="44"/>
      <c r="AB467" s="44"/>
      <c r="AC467" s="44"/>
      <c r="AD467" s="44"/>
      <c r="AE467" s="1"/>
      <c r="AF467" s="1"/>
      <c r="AG467" s="1"/>
      <c r="AH467" s="44"/>
      <c r="AI467" s="1"/>
      <c r="AJ467" s="44"/>
      <c r="AK467" s="1"/>
      <c r="AL467" s="40"/>
      <c r="AM467" s="40"/>
      <c r="AN467" s="40"/>
      <c r="AO467" s="40"/>
      <c r="AP467" s="40"/>
      <c r="AQ467" s="40"/>
      <c r="AR467" s="40"/>
      <c r="AS467" s="1"/>
      <c r="AT467" s="1"/>
      <c r="AU467" s="40"/>
      <c r="AV467" s="40"/>
      <c r="AW467" s="40"/>
      <c r="AX467" s="40"/>
      <c r="AY467" s="40"/>
      <c r="AZ467" s="40"/>
      <c r="BA467" s="40"/>
      <c r="BB467" s="40"/>
      <c r="BC467" s="40"/>
      <c r="BD467" s="40"/>
      <c r="BE467" s="40"/>
    </row>
    <row r="468" spans="1:57" x14ac:dyDescent="0.2">
      <c r="A468" s="33"/>
      <c r="B468" s="33"/>
      <c r="C468" s="34"/>
      <c r="D468" s="34"/>
      <c r="E468" s="35"/>
      <c r="F468" s="36"/>
      <c r="G468" s="37"/>
      <c r="H468" s="38"/>
      <c r="I468" s="39"/>
      <c r="J468" s="40"/>
      <c r="K468" s="39"/>
      <c r="L468" s="39"/>
      <c r="M468" s="41"/>
      <c r="N468" s="42"/>
      <c r="O468" s="42"/>
      <c r="P468" s="42"/>
      <c r="Q468" s="42"/>
      <c r="R468" s="40"/>
      <c r="S468" s="40"/>
      <c r="T468" s="40"/>
      <c r="U468" s="40"/>
      <c r="V468" s="40"/>
      <c r="W468" s="40"/>
      <c r="X468" s="44"/>
      <c r="Y468" s="44"/>
      <c r="Z468" s="44"/>
      <c r="AA468" s="44"/>
      <c r="AB468" s="44"/>
      <c r="AC468" s="44"/>
      <c r="AD468" s="44"/>
      <c r="AE468" s="1"/>
      <c r="AF468" s="1"/>
      <c r="AG468" s="1"/>
      <c r="AH468" s="44"/>
      <c r="AI468" s="1"/>
      <c r="AJ468" s="44"/>
      <c r="AK468" s="1"/>
      <c r="AL468" s="40"/>
      <c r="AM468" s="40"/>
      <c r="AN468" s="40"/>
      <c r="AO468" s="40"/>
      <c r="AP468" s="40"/>
      <c r="AQ468" s="40"/>
      <c r="AR468" s="40"/>
      <c r="AS468" s="1"/>
      <c r="AT468" s="1"/>
      <c r="AU468" s="40"/>
      <c r="AV468" s="40"/>
      <c r="AW468" s="40"/>
      <c r="AX468" s="40"/>
      <c r="AY468" s="40"/>
      <c r="AZ468" s="40"/>
      <c r="BA468" s="40"/>
      <c r="BB468" s="40"/>
      <c r="BC468" s="40"/>
      <c r="BD468" s="40"/>
      <c r="BE468" s="40"/>
    </row>
    <row r="469" spans="1:57" x14ac:dyDescent="0.2">
      <c r="A469" s="33"/>
      <c r="B469" s="33"/>
      <c r="C469" s="34"/>
      <c r="D469" s="34"/>
      <c r="E469" s="35"/>
      <c r="F469" s="36"/>
      <c r="G469" s="37"/>
      <c r="H469" s="38"/>
      <c r="I469" s="39"/>
      <c r="J469" s="40"/>
      <c r="K469" s="39"/>
      <c r="L469" s="39"/>
      <c r="M469" s="41"/>
      <c r="N469" s="42"/>
      <c r="O469" s="42"/>
      <c r="P469" s="42"/>
      <c r="Q469" s="42"/>
      <c r="R469" s="40"/>
      <c r="S469" s="40"/>
      <c r="T469" s="40"/>
      <c r="U469" s="40"/>
      <c r="V469" s="40"/>
      <c r="W469" s="40"/>
      <c r="X469" s="44"/>
      <c r="Y469" s="44"/>
      <c r="Z469" s="44"/>
      <c r="AA469" s="44"/>
      <c r="AB469" s="44"/>
      <c r="AC469" s="44"/>
      <c r="AD469" s="44"/>
      <c r="AE469" s="1"/>
      <c r="AF469" s="1"/>
      <c r="AG469" s="1"/>
      <c r="AH469" s="44"/>
      <c r="AI469" s="1"/>
      <c r="AJ469" s="44"/>
      <c r="AK469" s="1"/>
      <c r="AL469" s="40"/>
      <c r="AM469" s="40"/>
      <c r="AN469" s="40"/>
      <c r="AO469" s="40"/>
      <c r="AP469" s="40"/>
      <c r="AQ469" s="40"/>
      <c r="AR469" s="40"/>
      <c r="AS469" s="1"/>
      <c r="AT469" s="1"/>
      <c r="AU469" s="40"/>
      <c r="AV469" s="40"/>
      <c r="AW469" s="40"/>
      <c r="AX469" s="40"/>
      <c r="AY469" s="40"/>
      <c r="AZ469" s="40"/>
      <c r="BA469" s="40"/>
      <c r="BB469" s="40"/>
      <c r="BC469" s="40"/>
      <c r="BD469" s="40"/>
      <c r="BE469" s="40"/>
    </row>
    <row r="470" spans="1:57" x14ac:dyDescent="0.2">
      <c r="A470" s="33"/>
      <c r="B470" s="33"/>
      <c r="C470" s="34"/>
      <c r="D470" s="34"/>
      <c r="E470" s="35"/>
      <c r="F470" s="36"/>
      <c r="G470" s="37"/>
      <c r="H470" s="38"/>
      <c r="I470" s="39"/>
      <c r="J470" s="40"/>
      <c r="K470" s="39"/>
      <c r="L470" s="39"/>
      <c r="M470" s="41"/>
      <c r="N470" s="42"/>
      <c r="O470" s="42"/>
      <c r="P470" s="42"/>
      <c r="Q470" s="42"/>
      <c r="R470" s="40"/>
      <c r="S470" s="40"/>
      <c r="T470" s="40"/>
      <c r="U470" s="40"/>
      <c r="V470" s="40"/>
      <c r="W470" s="40"/>
      <c r="X470" s="44"/>
      <c r="Y470" s="44"/>
      <c r="Z470" s="44"/>
      <c r="AA470" s="44"/>
      <c r="AB470" s="44"/>
      <c r="AC470" s="44"/>
      <c r="AD470" s="44"/>
      <c r="AE470" s="1"/>
      <c r="AF470" s="1"/>
      <c r="AG470" s="1"/>
      <c r="AH470" s="44"/>
      <c r="AI470" s="1"/>
      <c r="AJ470" s="44"/>
      <c r="AK470" s="1"/>
      <c r="AL470" s="40"/>
      <c r="AM470" s="40"/>
      <c r="AN470" s="40"/>
      <c r="AO470" s="40"/>
      <c r="AP470" s="40"/>
      <c r="AQ470" s="40"/>
      <c r="AR470" s="40"/>
      <c r="AS470" s="1"/>
      <c r="AT470" s="1"/>
      <c r="AU470" s="40"/>
      <c r="AV470" s="40"/>
      <c r="AW470" s="40"/>
      <c r="AX470" s="40"/>
      <c r="AY470" s="40"/>
      <c r="AZ470" s="40"/>
      <c r="BA470" s="40"/>
      <c r="BB470" s="40"/>
      <c r="BC470" s="40"/>
      <c r="BD470" s="40"/>
      <c r="BE470" s="40"/>
    </row>
    <row r="471" spans="1:57" x14ac:dyDescent="0.2">
      <c r="A471" s="33"/>
      <c r="B471" s="33"/>
      <c r="C471" s="34"/>
      <c r="D471" s="34"/>
      <c r="E471" s="35"/>
      <c r="F471" s="36"/>
      <c r="G471" s="37"/>
      <c r="H471" s="38"/>
      <c r="I471" s="39"/>
      <c r="J471" s="40"/>
      <c r="K471" s="39"/>
      <c r="L471" s="39"/>
      <c r="M471" s="41"/>
      <c r="N471" s="42"/>
      <c r="O471" s="42"/>
      <c r="P471" s="42"/>
      <c r="Q471" s="42"/>
      <c r="R471" s="40"/>
      <c r="S471" s="40"/>
      <c r="T471" s="40"/>
      <c r="U471" s="40"/>
      <c r="V471" s="40"/>
      <c r="W471" s="40"/>
      <c r="X471" s="44"/>
      <c r="Y471" s="44"/>
      <c r="Z471" s="44"/>
      <c r="AA471" s="44"/>
      <c r="AB471" s="44"/>
      <c r="AC471" s="44"/>
      <c r="AD471" s="44"/>
      <c r="AE471" s="1"/>
      <c r="AF471" s="1"/>
      <c r="AG471" s="1"/>
      <c r="AH471" s="44"/>
      <c r="AI471" s="1"/>
      <c r="AJ471" s="44"/>
      <c r="AK471" s="1"/>
      <c r="AL471" s="40"/>
      <c r="AM471" s="40"/>
      <c r="AN471" s="40"/>
      <c r="AO471" s="40"/>
      <c r="AP471" s="40"/>
      <c r="AQ471" s="40"/>
      <c r="AR471" s="40"/>
      <c r="AS471" s="1"/>
      <c r="AT471" s="1"/>
      <c r="AU471" s="40"/>
      <c r="AV471" s="40"/>
      <c r="AW471" s="40"/>
      <c r="AX471" s="40"/>
      <c r="AY471" s="40"/>
      <c r="AZ471" s="40"/>
      <c r="BA471" s="40"/>
      <c r="BB471" s="40"/>
      <c r="BC471" s="40"/>
      <c r="BD471" s="40"/>
      <c r="BE471" s="40"/>
    </row>
    <row r="472" spans="1:57" x14ac:dyDescent="0.2">
      <c r="A472" s="33"/>
      <c r="B472" s="33"/>
      <c r="C472" s="34"/>
      <c r="D472" s="34"/>
      <c r="E472" s="35"/>
      <c r="F472" s="36"/>
      <c r="G472" s="37"/>
      <c r="H472" s="38"/>
      <c r="I472" s="39"/>
      <c r="J472" s="40"/>
      <c r="K472" s="39"/>
      <c r="L472" s="39"/>
      <c r="M472" s="41"/>
      <c r="N472" s="42"/>
      <c r="O472" s="42"/>
      <c r="P472" s="42"/>
      <c r="Q472" s="42"/>
      <c r="R472" s="40"/>
      <c r="S472" s="40"/>
      <c r="T472" s="40"/>
      <c r="U472" s="40"/>
      <c r="V472" s="40"/>
      <c r="W472" s="40"/>
      <c r="X472" s="44"/>
      <c r="Y472" s="44"/>
      <c r="Z472" s="44"/>
      <c r="AA472" s="44"/>
      <c r="AB472" s="44"/>
      <c r="AC472" s="44"/>
      <c r="AD472" s="44"/>
      <c r="AE472" s="1"/>
      <c r="AF472" s="1"/>
      <c r="AG472" s="1"/>
      <c r="AH472" s="44"/>
      <c r="AI472" s="1"/>
      <c r="AJ472" s="44"/>
      <c r="AK472" s="1"/>
      <c r="AL472" s="40"/>
      <c r="AM472" s="40"/>
      <c r="AN472" s="40"/>
      <c r="AO472" s="40"/>
      <c r="AP472" s="40"/>
      <c r="AQ472" s="40"/>
      <c r="AR472" s="40"/>
      <c r="AS472" s="1"/>
      <c r="AT472" s="1"/>
      <c r="AU472" s="40"/>
      <c r="AV472" s="40"/>
      <c r="AW472" s="40"/>
      <c r="AX472" s="40"/>
      <c r="AY472" s="40"/>
      <c r="AZ472" s="40"/>
      <c r="BA472" s="40"/>
      <c r="BB472" s="40"/>
      <c r="BC472" s="40"/>
      <c r="BD472" s="40"/>
      <c r="BE472" s="40"/>
    </row>
    <row r="473" spans="1:57" x14ac:dyDescent="0.2">
      <c r="A473" s="33"/>
      <c r="B473" s="33"/>
      <c r="C473" s="34"/>
      <c r="D473" s="34"/>
      <c r="E473" s="35"/>
      <c r="F473" s="36"/>
      <c r="G473" s="37"/>
      <c r="H473" s="38"/>
      <c r="I473" s="39"/>
      <c r="J473" s="40"/>
      <c r="K473" s="39"/>
      <c r="L473" s="39"/>
      <c r="M473" s="41"/>
      <c r="N473" s="42"/>
      <c r="O473" s="42"/>
      <c r="P473" s="42"/>
      <c r="Q473" s="42"/>
      <c r="R473" s="40"/>
      <c r="S473" s="40"/>
      <c r="T473" s="40"/>
      <c r="U473" s="40"/>
      <c r="V473" s="40"/>
      <c r="W473" s="40"/>
      <c r="X473" s="44"/>
      <c r="Y473" s="44"/>
      <c r="Z473" s="44"/>
      <c r="AA473" s="44"/>
      <c r="AB473" s="44"/>
      <c r="AC473" s="44"/>
      <c r="AD473" s="44"/>
      <c r="AE473" s="1"/>
      <c r="AF473" s="1"/>
      <c r="AG473" s="1"/>
      <c r="AH473" s="44"/>
      <c r="AI473" s="1"/>
      <c r="AJ473" s="44"/>
      <c r="AK473" s="1"/>
      <c r="AL473" s="40"/>
      <c r="AM473" s="40"/>
      <c r="AN473" s="40"/>
      <c r="AO473" s="40"/>
      <c r="AP473" s="40"/>
      <c r="AQ473" s="40"/>
      <c r="AR473" s="40"/>
      <c r="AS473" s="1"/>
      <c r="AT473" s="1"/>
      <c r="AU473" s="40"/>
      <c r="AV473" s="40"/>
      <c r="AW473" s="40"/>
      <c r="AX473" s="40"/>
      <c r="AY473" s="40"/>
      <c r="AZ473" s="40"/>
      <c r="BA473" s="40"/>
      <c r="BB473" s="40"/>
      <c r="BC473" s="40"/>
      <c r="BD473" s="40"/>
      <c r="BE473" s="40"/>
    </row>
    <row r="474" spans="1:57" x14ac:dyDescent="0.2">
      <c r="A474" s="33"/>
      <c r="B474" s="33"/>
      <c r="C474" s="34"/>
      <c r="D474" s="34"/>
      <c r="E474" s="35"/>
      <c r="F474" s="36"/>
      <c r="G474" s="37"/>
      <c r="H474" s="38"/>
      <c r="I474" s="39"/>
      <c r="J474" s="40"/>
      <c r="K474" s="39"/>
      <c r="L474" s="39"/>
      <c r="M474" s="41"/>
      <c r="N474" s="42"/>
      <c r="O474" s="42"/>
      <c r="P474" s="42"/>
      <c r="Q474" s="42"/>
      <c r="R474" s="40"/>
      <c r="S474" s="40"/>
      <c r="T474" s="40"/>
      <c r="U474" s="40"/>
      <c r="V474" s="40"/>
      <c r="W474" s="40"/>
      <c r="X474" s="44"/>
      <c r="Y474" s="44"/>
      <c r="Z474" s="44"/>
      <c r="AA474" s="44"/>
      <c r="AB474" s="44"/>
      <c r="AC474" s="44"/>
      <c r="AD474" s="44"/>
      <c r="AE474" s="1"/>
      <c r="AF474" s="1"/>
      <c r="AG474" s="1"/>
      <c r="AH474" s="44"/>
      <c r="AI474" s="1"/>
      <c r="AJ474" s="44"/>
      <c r="AK474" s="1"/>
      <c r="AL474" s="40"/>
      <c r="AM474" s="40"/>
      <c r="AN474" s="40"/>
      <c r="AO474" s="40"/>
      <c r="AP474" s="40"/>
      <c r="AQ474" s="40"/>
      <c r="AR474" s="40"/>
      <c r="AS474" s="1"/>
      <c r="AT474" s="1"/>
      <c r="AU474" s="40"/>
      <c r="AV474" s="40"/>
      <c r="AW474" s="40"/>
      <c r="AX474" s="40"/>
      <c r="AY474" s="40"/>
      <c r="AZ474" s="40"/>
      <c r="BA474" s="40"/>
      <c r="BB474" s="40"/>
      <c r="BC474" s="40"/>
      <c r="BD474" s="40"/>
      <c r="BE474" s="40"/>
    </row>
    <row r="475" spans="1:57" x14ac:dyDescent="0.2">
      <c r="A475" s="33"/>
      <c r="B475" s="33"/>
      <c r="C475" s="34"/>
      <c r="D475" s="34"/>
      <c r="E475" s="35"/>
      <c r="F475" s="36"/>
      <c r="G475" s="37"/>
      <c r="H475" s="38"/>
      <c r="I475" s="39"/>
      <c r="J475" s="40"/>
      <c r="K475" s="39"/>
      <c r="L475" s="39"/>
      <c r="M475" s="41"/>
      <c r="N475" s="42"/>
      <c r="O475" s="42"/>
      <c r="P475" s="42"/>
      <c r="Q475" s="42"/>
      <c r="R475" s="40"/>
      <c r="S475" s="40"/>
      <c r="T475" s="40"/>
      <c r="U475" s="40"/>
      <c r="V475" s="40"/>
      <c r="W475" s="40"/>
      <c r="X475" s="44"/>
      <c r="Y475" s="44"/>
      <c r="Z475" s="44"/>
      <c r="AA475" s="44"/>
      <c r="AB475" s="44"/>
      <c r="AC475" s="44"/>
      <c r="AD475" s="44"/>
      <c r="AE475" s="1"/>
      <c r="AF475" s="1"/>
      <c r="AG475" s="1"/>
      <c r="AH475" s="44"/>
      <c r="AI475" s="1"/>
      <c r="AJ475" s="44"/>
      <c r="AK475" s="1"/>
      <c r="AL475" s="40"/>
      <c r="AM475" s="40"/>
      <c r="AN475" s="40"/>
      <c r="AO475" s="40"/>
      <c r="AP475" s="40"/>
      <c r="AQ475" s="40"/>
      <c r="AR475" s="40"/>
      <c r="AS475" s="1"/>
      <c r="AT475" s="1"/>
      <c r="AU475" s="40"/>
      <c r="AV475" s="40"/>
      <c r="AW475" s="40"/>
      <c r="AX475" s="40"/>
      <c r="AY475" s="40"/>
      <c r="AZ475" s="40"/>
      <c r="BA475" s="40"/>
      <c r="BB475" s="40"/>
      <c r="BC475" s="40"/>
      <c r="BD475" s="40"/>
      <c r="BE475" s="40"/>
    </row>
    <row r="476" spans="1:57" x14ac:dyDescent="0.2">
      <c r="A476" s="33"/>
      <c r="B476" s="33"/>
      <c r="C476" s="34"/>
      <c r="D476" s="34"/>
      <c r="E476" s="35"/>
      <c r="F476" s="36"/>
      <c r="G476" s="37"/>
      <c r="H476" s="38"/>
      <c r="I476" s="39"/>
      <c r="J476" s="40"/>
      <c r="K476" s="39"/>
      <c r="L476" s="39"/>
      <c r="M476" s="41"/>
      <c r="N476" s="42"/>
      <c r="O476" s="42"/>
      <c r="P476" s="42"/>
      <c r="Q476" s="42"/>
      <c r="R476" s="40"/>
      <c r="S476" s="40"/>
      <c r="T476" s="40"/>
      <c r="U476" s="40"/>
      <c r="V476" s="40"/>
      <c r="W476" s="40"/>
      <c r="X476" s="44"/>
      <c r="Y476" s="44"/>
      <c r="Z476" s="44"/>
      <c r="AA476" s="44"/>
      <c r="AB476" s="44"/>
      <c r="AC476" s="44"/>
      <c r="AD476" s="44"/>
      <c r="AE476" s="1"/>
      <c r="AF476" s="1"/>
      <c r="AG476" s="1"/>
      <c r="AH476" s="44"/>
      <c r="AI476" s="1"/>
      <c r="AJ476" s="44"/>
      <c r="AK476" s="1"/>
      <c r="AL476" s="40"/>
      <c r="AM476" s="40"/>
      <c r="AN476" s="40"/>
      <c r="AO476" s="40"/>
      <c r="AP476" s="40"/>
      <c r="AQ476" s="40"/>
      <c r="AR476" s="40"/>
      <c r="AS476" s="1"/>
      <c r="AT476" s="1"/>
      <c r="AU476" s="40"/>
      <c r="AV476" s="40"/>
      <c r="AW476" s="40"/>
      <c r="AX476" s="40"/>
      <c r="AY476" s="40"/>
      <c r="AZ476" s="40"/>
      <c r="BA476" s="40"/>
      <c r="BB476" s="40"/>
      <c r="BC476" s="40"/>
      <c r="BD476" s="40"/>
      <c r="BE476" s="40"/>
    </row>
    <row r="477" spans="1:57" x14ac:dyDescent="0.2">
      <c r="A477" s="33"/>
      <c r="B477" s="33"/>
      <c r="C477" s="34"/>
      <c r="D477" s="34"/>
      <c r="E477" s="35"/>
      <c r="F477" s="36"/>
      <c r="G477" s="37"/>
      <c r="H477" s="38"/>
      <c r="I477" s="39"/>
      <c r="J477" s="40"/>
      <c r="K477" s="39"/>
      <c r="L477" s="39"/>
      <c r="M477" s="41"/>
      <c r="N477" s="42"/>
      <c r="O477" s="42"/>
      <c r="P477" s="42"/>
      <c r="Q477" s="42"/>
      <c r="R477" s="40"/>
      <c r="S477" s="40"/>
      <c r="T477" s="40"/>
      <c r="U477" s="40"/>
      <c r="V477" s="40"/>
      <c r="W477" s="40"/>
      <c r="X477" s="44"/>
      <c r="Y477" s="44"/>
      <c r="Z477" s="44"/>
      <c r="AA477" s="44"/>
      <c r="AB477" s="44"/>
      <c r="AC477" s="44"/>
      <c r="AD477" s="44"/>
      <c r="AE477" s="1"/>
      <c r="AF477" s="1"/>
      <c r="AG477" s="1"/>
      <c r="AH477" s="44"/>
      <c r="AI477" s="1"/>
      <c r="AJ477" s="44"/>
      <c r="AK477" s="1"/>
      <c r="AL477" s="40"/>
      <c r="AM477" s="40"/>
      <c r="AN477" s="40"/>
      <c r="AO477" s="40"/>
      <c r="AP477" s="40"/>
      <c r="AQ477" s="40"/>
      <c r="AR477" s="40"/>
      <c r="AS477" s="1"/>
      <c r="AT477" s="1"/>
      <c r="AU477" s="40"/>
      <c r="AV477" s="40"/>
      <c r="AW477" s="40"/>
      <c r="AX477" s="40"/>
      <c r="AY477" s="40"/>
      <c r="AZ477" s="40"/>
      <c r="BA477" s="40"/>
      <c r="BB477" s="40"/>
      <c r="BC477" s="40"/>
      <c r="BD477" s="40"/>
      <c r="BE477" s="40"/>
    </row>
    <row r="478" spans="1:57" x14ac:dyDescent="0.2">
      <c r="A478" s="33"/>
      <c r="B478" s="33"/>
      <c r="C478" s="34"/>
      <c r="D478" s="34"/>
      <c r="E478" s="35"/>
      <c r="F478" s="36"/>
      <c r="G478" s="37"/>
      <c r="H478" s="38"/>
      <c r="I478" s="39"/>
      <c r="J478" s="40"/>
      <c r="K478" s="39"/>
      <c r="L478" s="39"/>
      <c r="M478" s="41"/>
      <c r="N478" s="42"/>
      <c r="O478" s="42"/>
      <c r="P478" s="42"/>
      <c r="Q478" s="42"/>
      <c r="R478" s="40"/>
      <c r="S478" s="40"/>
      <c r="T478" s="40"/>
      <c r="U478" s="40"/>
      <c r="V478" s="40"/>
      <c r="W478" s="40"/>
      <c r="X478" s="44"/>
      <c r="Y478" s="44"/>
      <c r="Z478" s="44"/>
      <c r="AA478" s="44"/>
      <c r="AB478" s="44"/>
      <c r="AC478" s="44"/>
      <c r="AD478" s="44"/>
      <c r="AE478" s="1"/>
      <c r="AF478" s="1"/>
      <c r="AG478" s="1"/>
      <c r="AH478" s="44"/>
      <c r="AI478" s="1"/>
      <c r="AJ478" s="44"/>
      <c r="AK478" s="1"/>
      <c r="AL478" s="40"/>
      <c r="AM478" s="40"/>
      <c r="AN478" s="40"/>
      <c r="AO478" s="40"/>
      <c r="AP478" s="40"/>
      <c r="AQ478" s="40"/>
      <c r="AR478" s="40"/>
      <c r="AS478" s="1"/>
      <c r="AT478" s="1"/>
      <c r="AU478" s="40"/>
      <c r="AV478" s="40"/>
      <c r="AW478" s="40"/>
      <c r="AX478" s="40"/>
      <c r="AY478" s="40"/>
      <c r="AZ478" s="40"/>
      <c r="BA478" s="40"/>
      <c r="BB478" s="40"/>
      <c r="BC478" s="40"/>
      <c r="BD478" s="40"/>
      <c r="BE478" s="40"/>
    </row>
    <row r="479" spans="1:57" x14ac:dyDescent="0.2">
      <c r="A479" s="33"/>
      <c r="B479" s="33"/>
      <c r="C479" s="34"/>
      <c r="D479" s="34"/>
      <c r="E479" s="35"/>
      <c r="F479" s="36"/>
      <c r="G479" s="37"/>
      <c r="H479" s="38"/>
      <c r="I479" s="39"/>
      <c r="J479" s="40"/>
      <c r="K479" s="39"/>
      <c r="L479" s="39"/>
      <c r="M479" s="41"/>
      <c r="N479" s="42"/>
      <c r="O479" s="42"/>
      <c r="P479" s="42"/>
      <c r="Q479" s="42"/>
      <c r="R479" s="40"/>
      <c r="S479" s="40"/>
      <c r="T479" s="40"/>
      <c r="U479" s="40"/>
      <c r="V479" s="40"/>
      <c r="W479" s="40"/>
      <c r="X479" s="44"/>
      <c r="Y479" s="44"/>
      <c r="Z479" s="44"/>
      <c r="AA479" s="44"/>
      <c r="AB479" s="44"/>
      <c r="AC479" s="44"/>
      <c r="AD479" s="44"/>
      <c r="AE479" s="1"/>
      <c r="AF479" s="1"/>
      <c r="AG479" s="1"/>
      <c r="AH479" s="44"/>
      <c r="AI479" s="1"/>
      <c r="AJ479" s="44"/>
      <c r="AK479" s="1"/>
      <c r="AL479" s="40"/>
      <c r="AM479" s="40"/>
      <c r="AN479" s="40"/>
      <c r="AO479" s="40"/>
      <c r="AP479" s="40"/>
      <c r="AQ479" s="40"/>
      <c r="AR479" s="40"/>
      <c r="AS479" s="1"/>
      <c r="AT479" s="1"/>
      <c r="AU479" s="40"/>
      <c r="AV479" s="40"/>
      <c r="AW479" s="40"/>
      <c r="AX479" s="40"/>
      <c r="AY479" s="40"/>
      <c r="AZ479" s="40"/>
      <c r="BA479" s="40"/>
      <c r="BB479" s="40"/>
      <c r="BC479" s="40"/>
      <c r="BD479" s="40"/>
      <c r="BE479" s="40"/>
    </row>
    <row r="480" spans="1:57" x14ac:dyDescent="0.2">
      <c r="A480" s="33"/>
      <c r="B480" s="33"/>
      <c r="C480" s="34"/>
      <c r="D480" s="34"/>
      <c r="E480" s="35"/>
      <c r="F480" s="36"/>
      <c r="G480" s="37"/>
      <c r="H480" s="38"/>
      <c r="I480" s="39"/>
      <c r="J480" s="40"/>
      <c r="K480" s="39"/>
      <c r="L480" s="39"/>
      <c r="M480" s="41"/>
      <c r="N480" s="42"/>
      <c r="O480" s="42"/>
      <c r="P480" s="42"/>
      <c r="Q480" s="42"/>
      <c r="R480" s="40"/>
      <c r="S480" s="40"/>
      <c r="T480" s="40"/>
      <c r="U480" s="40"/>
      <c r="V480" s="40"/>
      <c r="W480" s="40"/>
      <c r="X480" s="44"/>
      <c r="Y480" s="44"/>
      <c r="Z480" s="44"/>
      <c r="AA480" s="44"/>
      <c r="AB480" s="44"/>
      <c r="AC480" s="44"/>
      <c r="AD480" s="44"/>
      <c r="AE480" s="1"/>
      <c r="AF480" s="1"/>
      <c r="AG480" s="1"/>
      <c r="AH480" s="44"/>
      <c r="AI480" s="1"/>
      <c r="AJ480" s="44"/>
      <c r="AK480" s="1"/>
      <c r="AL480" s="40"/>
      <c r="AM480" s="40"/>
      <c r="AN480" s="40"/>
      <c r="AO480" s="40"/>
      <c r="AP480" s="40"/>
      <c r="AQ480" s="40"/>
      <c r="AR480" s="40"/>
      <c r="AS480" s="1"/>
      <c r="AT480" s="1"/>
      <c r="AU480" s="40"/>
      <c r="AV480" s="40"/>
      <c r="AW480" s="40"/>
      <c r="AX480" s="40"/>
      <c r="AY480" s="40"/>
      <c r="AZ480" s="40"/>
      <c r="BA480" s="40"/>
      <c r="BB480" s="40"/>
      <c r="BC480" s="40"/>
      <c r="BD480" s="40"/>
      <c r="BE480" s="40"/>
    </row>
    <row r="481" spans="1:57" x14ac:dyDescent="0.2">
      <c r="A481" s="33"/>
      <c r="B481" s="33"/>
      <c r="C481" s="34"/>
      <c r="D481" s="34"/>
      <c r="E481" s="35"/>
      <c r="F481" s="36"/>
      <c r="G481" s="37"/>
      <c r="H481" s="38"/>
      <c r="I481" s="39"/>
      <c r="J481" s="40"/>
      <c r="K481" s="39"/>
      <c r="L481" s="39"/>
      <c r="M481" s="41"/>
      <c r="N481" s="42"/>
      <c r="O481" s="42"/>
      <c r="P481" s="42"/>
      <c r="Q481" s="42"/>
      <c r="R481" s="40"/>
      <c r="S481" s="40"/>
      <c r="T481" s="40"/>
      <c r="U481" s="40"/>
      <c r="V481" s="40"/>
      <c r="W481" s="40"/>
      <c r="X481" s="44"/>
      <c r="Y481" s="44"/>
      <c r="Z481" s="44"/>
      <c r="AA481" s="44"/>
      <c r="AB481" s="44"/>
      <c r="AC481" s="44"/>
      <c r="AD481" s="44"/>
      <c r="AE481" s="1"/>
      <c r="AF481" s="1"/>
      <c r="AG481" s="1"/>
      <c r="AH481" s="44"/>
      <c r="AI481" s="1"/>
      <c r="AJ481" s="44"/>
      <c r="AK481" s="1"/>
      <c r="AL481" s="40"/>
      <c r="AM481" s="40"/>
      <c r="AN481" s="40"/>
      <c r="AO481" s="40"/>
      <c r="AP481" s="40"/>
      <c r="AQ481" s="40"/>
      <c r="AR481" s="40"/>
      <c r="AS481" s="1"/>
      <c r="AT481" s="1"/>
      <c r="AU481" s="40"/>
      <c r="AV481" s="40"/>
      <c r="AW481" s="40"/>
      <c r="AX481" s="40"/>
      <c r="AY481" s="40"/>
      <c r="AZ481" s="40"/>
      <c r="BA481" s="40"/>
      <c r="BB481" s="40"/>
      <c r="BC481" s="40"/>
      <c r="BD481" s="40"/>
      <c r="BE481" s="40"/>
    </row>
    <row r="482" spans="1:57" x14ac:dyDescent="0.2">
      <c r="A482" s="33"/>
      <c r="B482" s="33"/>
      <c r="C482" s="34"/>
      <c r="D482" s="34"/>
      <c r="E482" s="35"/>
      <c r="F482" s="36"/>
      <c r="G482" s="37"/>
      <c r="H482" s="38"/>
      <c r="I482" s="39"/>
      <c r="J482" s="40"/>
      <c r="K482" s="39"/>
      <c r="L482" s="39"/>
      <c r="M482" s="41"/>
      <c r="N482" s="42"/>
      <c r="O482" s="42"/>
      <c r="P482" s="42"/>
      <c r="Q482" s="42"/>
      <c r="R482" s="40"/>
      <c r="S482" s="40"/>
      <c r="T482" s="40"/>
      <c r="U482" s="40"/>
      <c r="V482" s="40"/>
      <c r="W482" s="40"/>
      <c r="X482" s="44"/>
      <c r="Y482" s="44"/>
      <c r="Z482" s="44"/>
      <c r="AA482" s="44"/>
      <c r="AB482" s="44"/>
      <c r="AC482" s="44"/>
      <c r="AD482" s="44"/>
      <c r="AE482" s="1"/>
      <c r="AF482" s="1"/>
      <c r="AG482" s="1"/>
      <c r="AH482" s="44"/>
      <c r="AI482" s="1"/>
      <c r="AJ482" s="44"/>
      <c r="AK482" s="1"/>
      <c r="AL482" s="40"/>
      <c r="AM482" s="40"/>
      <c r="AN482" s="40"/>
      <c r="AO482" s="40"/>
      <c r="AP482" s="40"/>
      <c r="AQ482" s="40"/>
      <c r="AR482" s="40"/>
      <c r="AS482" s="1"/>
      <c r="AT482" s="1"/>
      <c r="AU482" s="40"/>
      <c r="AV482" s="40"/>
      <c r="AW482" s="40"/>
      <c r="AX482" s="40"/>
      <c r="AY482" s="40"/>
      <c r="AZ482" s="40"/>
      <c r="BA482" s="40"/>
      <c r="BB482" s="40"/>
      <c r="BC482" s="40"/>
      <c r="BD482" s="40"/>
      <c r="BE482" s="40"/>
    </row>
    <row r="483" spans="1:57" x14ac:dyDescent="0.2">
      <c r="A483" s="33"/>
      <c r="B483" s="33"/>
      <c r="C483" s="34"/>
      <c r="D483" s="34"/>
      <c r="E483" s="35"/>
      <c r="F483" s="36"/>
      <c r="G483" s="37"/>
      <c r="H483" s="38"/>
      <c r="I483" s="39"/>
      <c r="J483" s="40"/>
      <c r="K483" s="39"/>
      <c r="L483" s="39"/>
      <c r="M483" s="41"/>
      <c r="N483" s="42"/>
      <c r="O483" s="42"/>
      <c r="P483" s="42"/>
      <c r="Q483" s="42"/>
      <c r="R483" s="40"/>
      <c r="S483" s="40"/>
      <c r="T483" s="40"/>
      <c r="U483" s="40"/>
      <c r="V483" s="40"/>
      <c r="W483" s="40"/>
      <c r="X483" s="44"/>
      <c r="Y483" s="44"/>
      <c r="Z483" s="44"/>
      <c r="AA483" s="44"/>
      <c r="AB483" s="44"/>
      <c r="AC483" s="44"/>
      <c r="AD483" s="44"/>
      <c r="AE483" s="1"/>
      <c r="AF483" s="1"/>
      <c r="AG483" s="1"/>
      <c r="AH483" s="44"/>
      <c r="AI483" s="1"/>
      <c r="AJ483" s="44"/>
      <c r="AK483" s="1"/>
      <c r="AL483" s="40"/>
      <c r="AM483" s="40"/>
      <c r="AN483" s="40"/>
      <c r="AO483" s="40"/>
      <c r="AP483" s="40"/>
      <c r="AQ483" s="40"/>
      <c r="AR483" s="40"/>
      <c r="AS483" s="1"/>
      <c r="AT483" s="1"/>
      <c r="AU483" s="40"/>
      <c r="AV483" s="40"/>
      <c r="AW483" s="40"/>
      <c r="AX483" s="40"/>
      <c r="AY483" s="40"/>
      <c r="AZ483" s="40"/>
      <c r="BA483" s="40"/>
      <c r="BB483" s="40"/>
      <c r="BC483" s="40"/>
      <c r="BD483" s="40"/>
      <c r="BE483" s="40"/>
    </row>
    <row r="484" spans="1:57" x14ac:dyDescent="0.2">
      <c r="A484" s="33"/>
      <c r="B484" s="33"/>
      <c r="C484" s="34"/>
      <c r="D484" s="34"/>
      <c r="E484" s="35"/>
      <c r="F484" s="36"/>
      <c r="G484" s="37"/>
      <c r="H484" s="38"/>
      <c r="I484" s="39"/>
      <c r="J484" s="40"/>
      <c r="K484" s="39"/>
      <c r="L484" s="39"/>
      <c r="M484" s="41"/>
      <c r="N484" s="42"/>
      <c r="O484" s="42"/>
      <c r="P484" s="42"/>
      <c r="Q484" s="42"/>
      <c r="R484" s="40"/>
      <c r="S484" s="40"/>
      <c r="T484" s="40"/>
      <c r="U484" s="40"/>
      <c r="V484" s="40"/>
      <c r="W484" s="40"/>
      <c r="X484" s="44"/>
      <c r="Y484" s="44"/>
      <c r="Z484" s="44"/>
      <c r="AA484" s="44"/>
      <c r="AB484" s="44"/>
      <c r="AC484" s="44"/>
      <c r="AD484" s="44"/>
      <c r="AE484" s="1"/>
      <c r="AF484" s="1"/>
      <c r="AG484" s="1"/>
      <c r="AH484" s="44"/>
      <c r="AI484" s="1"/>
      <c r="AJ484" s="44"/>
      <c r="AK484" s="1"/>
      <c r="AL484" s="40"/>
      <c r="AM484" s="40"/>
      <c r="AN484" s="40"/>
      <c r="AO484" s="40"/>
      <c r="AP484" s="40"/>
      <c r="AQ484" s="40"/>
      <c r="AR484" s="40"/>
      <c r="AS484" s="1"/>
      <c r="AT484" s="1"/>
      <c r="AU484" s="40"/>
      <c r="AV484" s="40"/>
      <c r="AW484" s="40"/>
      <c r="AX484" s="40"/>
      <c r="AY484" s="40"/>
      <c r="AZ484" s="40"/>
      <c r="BA484" s="40"/>
      <c r="BB484" s="40"/>
      <c r="BC484" s="40"/>
      <c r="BD484" s="40"/>
      <c r="BE484" s="40"/>
    </row>
    <row r="485" spans="1:57" x14ac:dyDescent="0.2">
      <c r="A485" s="33"/>
      <c r="B485" s="33"/>
      <c r="C485" s="34"/>
      <c r="D485" s="34"/>
      <c r="E485" s="35"/>
      <c r="F485" s="36"/>
      <c r="G485" s="37"/>
      <c r="H485" s="38"/>
      <c r="I485" s="39"/>
      <c r="J485" s="40"/>
      <c r="K485" s="39"/>
      <c r="L485" s="39"/>
      <c r="M485" s="41"/>
      <c r="N485" s="42"/>
      <c r="O485" s="42"/>
      <c r="P485" s="42"/>
      <c r="Q485" s="42"/>
      <c r="R485" s="40"/>
      <c r="S485" s="40"/>
      <c r="T485" s="40"/>
      <c r="U485" s="40"/>
      <c r="V485" s="40"/>
      <c r="W485" s="40"/>
      <c r="X485" s="44"/>
      <c r="Y485" s="44"/>
      <c r="Z485" s="44"/>
      <c r="AA485" s="44"/>
      <c r="AB485" s="44"/>
      <c r="AC485" s="44"/>
      <c r="AD485" s="44"/>
      <c r="AE485" s="1"/>
      <c r="AF485" s="1"/>
      <c r="AG485" s="1"/>
      <c r="AH485" s="44"/>
      <c r="AI485" s="1"/>
      <c r="AJ485" s="44"/>
      <c r="AK485" s="1"/>
      <c r="AL485" s="40"/>
      <c r="AM485" s="40"/>
      <c r="AN485" s="40"/>
      <c r="AO485" s="40"/>
      <c r="AP485" s="40"/>
      <c r="AQ485" s="40"/>
      <c r="AR485" s="40"/>
      <c r="AS485" s="1"/>
      <c r="AT485" s="1"/>
      <c r="AU485" s="40"/>
      <c r="AV485" s="40"/>
      <c r="AW485" s="40"/>
      <c r="AX485" s="40"/>
      <c r="AY485" s="40"/>
      <c r="AZ485" s="40"/>
      <c r="BA485" s="40"/>
      <c r="BB485" s="40"/>
      <c r="BC485" s="40"/>
      <c r="BD485" s="40"/>
      <c r="BE485" s="40"/>
    </row>
    <row r="486" spans="1:57" x14ac:dyDescent="0.2">
      <c r="A486" s="33"/>
      <c r="B486" s="33"/>
      <c r="C486" s="34"/>
      <c r="D486" s="34"/>
      <c r="E486" s="35"/>
      <c r="F486" s="36"/>
      <c r="G486" s="37"/>
      <c r="H486" s="38"/>
      <c r="I486" s="39"/>
      <c r="J486" s="40"/>
      <c r="K486" s="39"/>
      <c r="L486" s="39"/>
      <c r="M486" s="41"/>
      <c r="N486" s="42"/>
      <c r="O486" s="42"/>
      <c r="P486" s="42"/>
      <c r="Q486" s="42"/>
      <c r="R486" s="40"/>
      <c r="S486" s="40"/>
      <c r="T486" s="40"/>
      <c r="U486" s="40"/>
      <c r="V486" s="40"/>
      <c r="W486" s="40"/>
      <c r="X486" s="44"/>
      <c r="Y486" s="44"/>
      <c r="Z486" s="44"/>
      <c r="AA486" s="44"/>
      <c r="AB486" s="44"/>
      <c r="AC486" s="44"/>
      <c r="AD486" s="44"/>
      <c r="AE486" s="1"/>
      <c r="AF486" s="1"/>
      <c r="AG486" s="1"/>
      <c r="AH486" s="44"/>
      <c r="AI486" s="1"/>
      <c r="AJ486" s="44"/>
      <c r="AK486" s="1"/>
      <c r="AL486" s="40"/>
      <c r="AM486" s="40"/>
      <c r="AN486" s="40"/>
      <c r="AO486" s="40"/>
      <c r="AP486" s="40"/>
      <c r="AQ486" s="40"/>
      <c r="AR486" s="40"/>
      <c r="AS486" s="1"/>
      <c r="AT486" s="1"/>
      <c r="AU486" s="40"/>
      <c r="AV486" s="40"/>
      <c r="AW486" s="40"/>
      <c r="AX486" s="40"/>
      <c r="AY486" s="40"/>
      <c r="AZ486" s="40"/>
      <c r="BA486" s="40"/>
      <c r="BB486" s="40"/>
      <c r="BC486" s="40"/>
      <c r="BD486" s="40"/>
      <c r="BE486" s="40"/>
    </row>
    <row r="487" spans="1:57" x14ac:dyDescent="0.2">
      <c r="A487" s="33"/>
      <c r="B487" s="33"/>
      <c r="C487" s="34"/>
      <c r="D487" s="34"/>
      <c r="E487" s="35"/>
      <c r="F487" s="36"/>
      <c r="G487" s="37"/>
      <c r="H487" s="38"/>
      <c r="I487" s="39"/>
      <c r="J487" s="40"/>
      <c r="K487" s="39"/>
      <c r="L487" s="39"/>
      <c r="M487" s="41"/>
      <c r="N487" s="42"/>
      <c r="O487" s="42"/>
      <c r="P487" s="42"/>
      <c r="Q487" s="42"/>
      <c r="R487" s="40"/>
      <c r="S487" s="40"/>
      <c r="T487" s="40"/>
      <c r="U487" s="40"/>
      <c r="V487" s="40"/>
      <c r="W487" s="40"/>
      <c r="X487" s="44"/>
      <c r="Y487" s="44"/>
      <c r="Z487" s="44"/>
      <c r="AA487" s="44"/>
      <c r="AB487" s="44"/>
      <c r="AC487" s="44"/>
      <c r="AD487" s="44"/>
      <c r="AE487" s="1"/>
      <c r="AF487" s="1"/>
      <c r="AG487" s="1"/>
      <c r="AH487" s="44"/>
      <c r="AI487" s="1"/>
      <c r="AJ487" s="44"/>
      <c r="AK487" s="1"/>
      <c r="AL487" s="40"/>
      <c r="AM487" s="40"/>
      <c r="AN487" s="40"/>
      <c r="AO487" s="40"/>
      <c r="AP487" s="40"/>
      <c r="AQ487" s="40"/>
      <c r="AR487" s="40"/>
      <c r="AS487" s="1"/>
      <c r="AT487" s="1"/>
      <c r="AU487" s="40"/>
      <c r="AV487" s="40"/>
      <c r="AW487" s="40"/>
      <c r="AX487" s="40"/>
      <c r="AY487" s="40"/>
      <c r="AZ487" s="40"/>
      <c r="BA487" s="40"/>
      <c r="BB487" s="40"/>
      <c r="BC487" s="40"/>
      <c r="BD487" s="40"/>
      <c r="BE487" s="40"/>
    </row>
    <row r="488" spans="1:57" x14ac:dyDescent="0.2">
      <c r="A488" s="33"/>
      <c r="B488" s="33"/>
      <c r="C488" s="34"/>
      <c r="D488" s="34"/>
      <c r="E488" s="35"/>
      <c r="F488" s="36"/>
      <c r="G488" s="37"/>
      <c r="H488" s="38"/>
      <c r="I488" s="39"/>
      <c r="J488" s="40"/>
      <c r="K488" s="39"/>
      <c r="L488" s="39"/>
      <c r="M488" s="41"/>
      <c r="N488" s="42"/>
      <c r="O488" s="42"/>
      <c r="P488" s="42"/>
      <c r="Q488" s="42"/>
      <c r="R488" s="40"/>
      <c r="S488" s="40"/>
      <c r="T488" s="40"/>
      <c r="U488" s="40"/>
      <c r="V488" s="40"/>
      <c r="W488" s="40"/>
      <c r="X488" s="44"/>
      <c r="Y488" s="44"/>
      <c r="Z488" s="44"/>
      <c r="AA488" s="44"/>
      <c r="AB488" s="44"/>
      <c r="AC488" s="44"/>
      <c r="AD488" s="44"/>
      <c r="AE488" s="1"/>
      <c r="AF488" s="1"/>
      <c r="AG488" s="1"/>
      <c r="AH488" s="44"/>
      <c r="AI488" s="1"/>
      <c r="AJ488" s="44"/>
      <c r="AK488" s="1"/>
      <c r="AL488" s="40"/>
      <c r="AM488" s="40"/>
      <c r="AN488" s="40"/>
      <c r="AO488" s="40"/>
      <c r="AP488" s="40"/>
      <c r="AQ488" s="40"/>
      <c r="AR488" s="40"/>
      <c r="AS488" s="1"/>
      <c r="AT488" s="1"/>
      <c r="AU488" s="40"/>
      <c r="AV488" s="40"/>
      <c r="AW488" s="40"/>
      <c r="AX488" s="40"/>
      <c r="AY488" s="40"/>
      <c r="AZ488" s="40"/>
      <c r="BA488" s="40"/>
      <c r="BB488" s="40"/>
      <c r="BC488" s="40"/>
      <c r="BD488" s="40"/>
      <c r="BE488" s="40"/>
    </row>
    <row r="489" spans="1:57" x14ac:dyDescent="0.2">
      <c r="A489" s="33"/>
      <c r="B489" s="33"/>
      <c r="C489" s="34"/>
      <c r="D489" s="34"/>
      <c r="E489" s="35"/>
      <c r="F489" s="36"/>
      <c r="G489" s="37"/>
      <c r="H489" s="38"/>
      <c r="I489" s="39"/>
      <c r="J489" s="40"/>
      <c r="K489" s="39"/>
      <c r="L489" s="39"/>
      <c r="M489" s="41"/>
      <c r="N489" s="42"/>
      <c r="O489" s="42"/>
      <c r="P489" s="42"/>
      <c r="Q489" s="42"/>
      <c r="R489" s="40"/>
      <c r="S489" s="40"/>
      <c r="T489" s="40"/>
      <c r="U489" s="40"/>
      <c r="V489" s="40"/>
      <c r="W489" s="40"/>
      <c r="X489" s="44"/>
      <c r="Y489" s="44"/>
      <c r="Z489" s="44"/>
      <c r="AA489" s="44"/>
      <c r="AB489" s="44"/>
      <c r="AC489" s="44"/>
      <c r="AD489" s="44"/>
      <c r="AE489" s="1"/>
      <c r="AF489" s="1"/>
      <c r="AG489" s="1"/>
      <c r="AH489" s="44"/>
      <c r="AI489" s="1"/>
      <c r="AJ489" s="44"/>
      <c r="AK489" s="1"/>
      <c r="AL489" s="40"/>
      <c r="AM489" s="40"/>
      <c r="AN489" s="40"/>
      <c r="AO489" s="40"/>
      <c r="AP489" s="40"/>
      <c r="AQ489" s="40"/>
      <c r="AR489" s="40"/>
      <c r="AS489" s="1"/>
      <c r="AT489" s="1"/>
      <c r="AU489" s="40"/>
      <c r="AV489" s="40"/>
      <c r="AW489" s="40"/>
      <c r="AX489" s="40"/>
      <c r="AY489" s="40"/>
      <c r="AZ489" s="40"/>
      <c r="BA489" s="40"/>
      <c r="BB489" s="40"/>
      <c r="BC489" s="40"/>
      <c r="BD489" s="40"/>
      <c r="BE489" s="40"/>
    </row>
    <row r="490" spans="1:57" x14ac:dyDescent="0.2">
      <c r="A490" s="33"/>
      <c r="B490" s="33"/>
      <c r="C490" s="34"/>
      <c r="D490" s="34"/>
      <c r="E490" s="35"/>
      <c r="F490" s="36"/>
      <c r="G490" s="37"/>
      <c r="H490" s="38"/>
      <c r="I490" s="39"/>
      <c r="J490" s="40"/>
      <c r="K490" s="39"/>
      <c r="L490" s="39"/>
      <c r="M490" s="41"/>
      <c r="N490" s="42"/>
      <c r="O490" s="42"/>
      <c r="P490" s="42"/>
      <c r="Q490" s="42"/>
      <c r="R490" s="40"/>
      <c r="S490" s="40"/>
      <c r="T490" s="40"/>
      <c r="U490" s="40"/>
      <c r="V490" s="40"/>
      <c r="W490" s="40"/>
      <c r="X490" s="44"/>
      <c r="Y490" s="44"/>
      <c r="Z490" s="44"/>
      <c r="AA490" s="44"/>
      <c r="AB490" s="44"/>
      <c r="AC490" s="44"/>
      <c r="AD490" s="44"/>
      <c r="AE490" s="1"/>
      <c r="AF490" s="1"/>
      <c r="AG490" s="1"/>
      <c r="AH490" s="44"/>
      <c r="AI490" s="1"/>
      <c r="AJ490" s="44"/>
      <c r="AK490" s="1"/>
      <c r="AL490" s="40"/>
      <c r="AM490" s="40"/>
      <c r="AN490" s="40"/>
      <c r="AO490" s="40"/>
      <c r="AP490" s="40"/>
      <c r="AQ490" s="40"/>
      <c r="AR490" s="40"/>
      <c r="AS490" s="1"/>
      <c r="AT490" s="1"/>
      <c r="AU490" s="40"/>
      <c r="AV490" s="40"/>
      <c r="AW490" s="40"/>
      <c r="AX490" s="40"/>
      <c r="AY490" s="40"/>
      <c r="AZ490" s="40"/>
      <c r="BA490" s="40"/>
      <c r="BB490" s="40"/>
      <c r="BC490" s="40"/>
      <c r="BD490" s="40"/>
      <c r="BE490" s="40"/>
    </row>
    <row r="491" spans="1:57" x14ac:dyDescent="0.2">
      <c r="A491" s="33"/>
      <c r="B491" s="33"/>
      <c r="C491" s="34"/>
      <c r="D491" s="34"/>
      <c r="E491" s="35"/>
      <c r="F491" s="36"/>
      <c r="G491" s="37"/>
      <c r="H491" s="38"/>
      <c r="I491" s="39"/>
      <c r="J491" s="40"/>
      <c r="K491" s="39"/>
      <c r="L491" s="39"/>
      <c r="M491" s="41"/>
      <c r="N491" s="42"/>
      <c r="O491" s="42"/>
      <c r="P491" s="42"/>
      <c r="Q491" s="42"/>
      <c r="R491" s="40"/>
      <c r="S491" s="40"/>
      <c r="T491" s="40"/>
      <c r="U491" s="40"/>
      <c r="V491" s="40"/>
      <c r="W491" s="40"/>
      <c r="X491" s="44"/>
      <c r="Y491" s="44"/>
      <c r="Z491" s="44"/>
      <c r="AA491" s="44"/>
      <c r="AB491" s="44"/>
      <c r="AC491" s="44"/>
      <c r="AD491" s="44"/>
      <c r="AE491" s="1"/>
      <c r="AF491" s="1"/>
      <c r="AG491" s="1"/>
      <c r="AH491" s="44"/>
      <c r="AI491" s="1"/>
      <c r="AJ491" s="44"/>
      <c r="AK491" s="1"/>
      <c r="AL491" s="40"/>
      <c r="AM491" s="40"/>
      <c r="AN491" s="40"/>
      <c r="AO491" s="40"/>
      <c r="AP491" s="40"/>
      <c r="AQ491" s="40"/>
      <c r="AR491" s="40"/>
      <c r="AS491" s="1"/>
      <c r="AT491" s="1"/>
      <c r="AU491" s="40"/>
      <c r="AV491" s="40"/>
      <c r="AW491" s="40"/>
      <c r="AX491" s="40"/>
      <c r="AY491" s="40"/>
      <c r="AZ491" s="40"/>
      <c r="BA491" s="40"/>
      <c r="BB491" s="40"/>
      <c r="BC491" s="40"/>
      <c r="BD491" s="40"/>
      <c r="BE491" s="40"/>
    </row>
    <row r="492" spans="1:57" x14ac:dyDescent="0.2">
      <c r="A492" s="33"/>
      <c r="B492" s="33"/>
      <c r="C492" s="34"/>
      <c r="D492" s="34"/>
      <c r="E492" s="35"/>
      <c r="F492" s="36"/>
      <c r="G492" s="37"/>
      <c r="H492" s="38"/>
      <c r="I492" s="39"/>
      <c r="J492" s="40"/>
      <c r="K492" s="39"/>
      <c r="L492" s="39"/>
      <c r="M492" s="41"/>
      <c r="N492" s="42"/>
      <c r="O492" s="42"/>
      <c r="P492" s="42"/>
      <c r="Q492" s="42"/>
      <c r="R492" s="40"/>
      <c r="S492" s="40"/>
      <c r="T492" s="40"/>
      <c r="U492" s="40"/>
      <c r="V492" s="40"/>
      <c r="W492" s="40"/>
      <c r="X492" s="44"/>
      <c r="Y492" s="44"/>
      <c r="Z492" s="44"/>
      <c r="AA492" s="44"/>
      <c r="AB492" s="44"/>
      <c r="AC492" s="44"/>
      <c r="AD492" s="44"/>
      <c r="AE492" s="1"/>
      <c r="AF492" s="1"/>
      <c r="AG492" s="1"/>
      <c r="AH492" s="44"/>
      <c r="AI492" s="1"/>
      <c r="AJ492" s="44"/>
      <c r="AK492" s="1"/>
      <c r="AL492" s="40"/>
      <c r="AM492" s="40"/>
      <c r="AN492" s="40"/>
      <c r="AO492" s="40"/>
      <c r="AP492" s="40"/>
      <c r="AQ492" s="40"/>
      <c r="AR492" s="40"/>
      <c r="AS492" s="1"/>
      <c r="AT492" s="1"/>
      <c r="AU492" s="40"/>
      <c r="AV492" s="40"/>
      <c r="AW492" s="40"/>
      <c r="AX492" s="40"/>
      <c r="AY492" s="40"/>
      <c r="AZ492" s="40"/>
      <c r="BA492" s="40"/>
      <c r="BB492" s="40"/>
      <c r="BC492" s="40"/>
      <c r="BD492" s="40"/>
      <c r="BE492" s="40"/>
    </row>
    <row r="493" spans="1:57" x14ac:dyDescent="0.2">
      <c r="A493" s="33"/>
      <c r="B493" s="33"/>
      <c r="C493" s="34"/>
      <c r="D493" s="34"/>
      <c r="E493" s="35"/>
      <c r="F493" s="36"/>
      <c r="G493" s="37"/>
      <c r="H493" s="38"/>
      <c r="I493" s="39"/>
      <c r="J493" s="40"/>
      <c r="K493" s="39"/>
      <c r="L493" s="39"/>
      <c r="M493" s="41"/>
      <c r="N493" s="42"/>
      <c r="O493" s="42"/>
      <c r="P493" s="42"/>
      <c r="Q493" s="42"/>
      <c r="R493" s="40"/>
      <c r="S493" s="40"/>
      <c r="T493" s="40"/>
      <c r="U493" s="40"/>
      <c r="V493" s="40"/>
      <c r="W493" s="40"/>
      <c r="X493" s="44"/>
      <c r="Y493" s="44"/>
      <c r="Z493" s="44"/>
      <c r="AA493" s="44"/>
      <c r="AB493" s="44"/>
      <c r="AC493" s="44"/>
      <c r="AD493" s="44"/>
      <c r="AE493" s="1"/>
      <c r="AF493" s="1"/>
      <c r="AG493" s="1"/>
      <c r="AH493" s="44"/>
      <c r="AI493" s="1"/>
      <c r="AJ493" s="44"/>
      <c r="AK493" s="1"/>
      <c r="AL493" s="40"/>
      <c r="AM493" s="40"/>
      <c r="AN493" s="40"/>
      <c r="AO493" s="40"/>
      <c r="AP493" s="40"/>
      <c r="AQ493" s="40"/>
      <c r="AR493" s="40"/>
      <c r="AS493" s="1"/>
      <c r="AT493" s="1"/>
      <c r="AU493" s="40"/>
      <c r="AV493" s="40"/>
      <c r="AW493" s="40"/>
      <c r="AX493" s="40"/>
      <c r="AY493" s="40"/>
      <c r="AZ493" s="40"/>
      <c r="BA493" s="40"/>
      <c r="BB493" s="40"/>
      <c r="BC493" s="40"/>
      <c r="BD493" s="40"/>
      <c r="BE493" s="40"/>
    </row>
    <row r="494" spans="1:57" x14ac:dyDescent="0.2">
      <c r="A494" s="33"/>
      <c r="B494" s="33"/>
      <c r="C494" s="34"/>
      <c r="D494" s="34"/>
      <c r="E494" s="35"/>
      <c r="F494" s="36"/>
      <c r="G494" s="37"/>
      <c r="H494" s="38"/>
      <c r="I494" s="39"/>
      <c r="J494" s="40"/>
      <c r="K494" s="39"/>
      <c r="L494" s="39"/>
      <c r="M494" s="41"/>
      <c r="N494" s="42"/>
      <c r="O494" s="42"/>
      <c r="P494" s="42"/>
      <c r="Q494" s="42"/>
      <c r="R494" s="40"/>
      <c r="S494" s="40"/>
      <c r="T494" s="40"/>
      <c r="U494" s="40"/>
      <c r="V494" s="40"/>
      <c r="W494" s="40"/>
      <c r="X494" s="44"/>
      <c r="Y494" s="44"/>
      <c r="Z494" s="44"/>
      <c r="AA494" s="44"/>
      <c r="AB494" s="44"/>
      <c r="AC494" s="44"/>
      <c r="AD494" s="44"/>
      <c r="AE494" s="1"/>
      <c r="AF494" s="1"/>
      <c r="AG494" s="1"/>
      <c r="AH494" s="44"/>
      <c r="AI494" s="1"/>
      <c r="AJ494" s="44"/>
      <c r="AK494" s="1"/>
      <c r="AL494" s="40"/>
      <c r="AM494" s="40"/>
      <c r="AN494" s="40"/>
      <c r="AO494" s="40"/>
      <c r="AP494" s="40"/>
      <c r="AQ494" s="40"/>
      <c r="AR494" s="40"/>
      <c r="AS494" s="1"/>
      <c r="AT494" s="1"/>
      <c r="AU494" s="40"/>
      <c r="AV494" s="40"/>
      <c r="AW494" s="40"/>
      <c r="AX494" s="40"/>
      <c r="AY494" s="40"/>
      <c r="AZ494" s="40"/>
      <c r="BA494" s="40"/>
      <c r="BB494" s="40"/>
      <c r="BC494" s="40"/>
      <c r="BD494" s="40"/>
      <c r="BE494" s="40"/>
    </row>
    <row r="495" spans="1:57" x14ac:dyDescent="0.2">
      <c r="A495" s="33"/>
      <c r="B495" s="33"/>
      <c r="C495" s="34"/>
      <c r="D495" s="34"/>
      <c r="E495" s="35"/>
      <c r="F495" s="36"/>
      <c r="G495" s="37"/>
      <c r="H495" s="38"/>
      <c r="I495" s="39"/>
      <c r="J495" s="40"/>
      <c r="K495" s="39"/>
      <c r="L495" s="39"/>
      <c r="M495" s="41"/>
      <c r="N495" s="42"/>
      <c r="O495" s="42"/>
      <c r="P495" s="42"/>
      <c r="Q495" s="42"/>
      <c r="R495" s="40"/>
      <c r="S495" s="40"/>
      <c r="T495" s="40"/>
      <c r="U495" s="40"/>
      <c r="V495" s="40"/>
      <c r="W495" s="40"/>
      <c r="X495" s="44"/>
      <c r="Y495" s="44"/>
      <c r="Z495" s="44"/>
      <c r="AA495" s="44"/>
      <c r="AB495" s="44"/>
      <c r="AC495" s="44"/>
      <c r="AD495" s="44"/>
      <c r="AE495" s="1"/>
      <c r="AF495" s="1"/>
      <c r="AG495" s="1"/>
      <c r="AH495" s="44"/>
      <c r="AI495" s="1"/>
      <c r="AJ495" s="44"/>
      <c r="AK495" s="1"/>
      <c r="AL495" s="40"/>
      <c r="AM495" s="40"/>
      <c r="AN495" s="40"/>
      <c r="AO495" s="40"/>
      <c r="AP495" s="40"/>
      <c r="AQ495" s="40"/>
      <c r="AR495" s="40"/>
      <c r="AS495" s="1"/>
      <c r="AT495" s="1"/>
      <c r="AU495" s="40"/>
      <c r="AV495" s="40"/>
      <c r="AW495" s="40"/>
      <c r="AX495" s="40"/>
      <c r="AY495" s="40"/>
      <c r="AZ495" s="40"/>
      <c r="BA495" s="40"/>
      <c r="BB495" s="40"/>
      <c r="BC495" s="40"/>
      <c r="BD495" s="40"/>
      <c r="BE495" s="40"/>
    </row>
    <row r="496" spans="1:57" x14ac:dyDescent="0.2">
      <c r="A496" s="33"/>
      <c r="B496" s="33"/>
      <c r="C496" s="34"/>
      <c r="D496" s="34"/>
      <c r="E496" s="35"/>
      <c r="F496" s="36"/>
      <c r="G496" s="37"/>
      <c r="H496" s="38"/>
      <c r="I496" s="39"/>
      <c r="J496" s="40"/>
      <c r="K496" s="39"/>
      <c r="L496" s="39"/>
      <c r="M496" s="41"/>
      <c r="N496" s="42"/>
      <c r="O496" s="42"/>
      <c r="P496" s="42"/>
      <c r="Q496" s="42"/>
      <c r="R496" s="40"/>
      <c r="S496" s="40"/>
      <c r="T496" s="40"/>
      <c r="U496" s="40"/>
      <c r="V496" s="40"/>
      <c r="W496" s="40"/>
      <c r="X496" s="44"/>
      <c r="Y496" s="44"/>
      <c r="Z496" s="44"/>
      <c r="AA496" s="44"/>
      <c r="AB496" s="44"/>
      <c r="AC496" s="44"/>
      <c r="AD496" s="44"/>
      <c r="AE496" s="1"/>
      <c r="AF496" s="1"/>
      <c r="AG496" s="1"/>
      <c r="AH496" s="44"/>
      <c r="AI496" s="1"/>
      <c r="AJ496" s="44"/>
      <c r="AK496" s="1"/>
      <c r="AL496" s="40"/>
      <c r="AM496" s="40"/>
      <c r="AN496" s="40"/>
      <c r="AO496" s="40"/>
      <c r="AP496" s="40"/>
      <c r="AQ496" s="40"/>
      <c r="AR496" s="40"/>
      <c r="AS496" s="1"/>
      <c r="AT496" s="1"/>
      <c r="AU496" s="40"/>
      <c r="AV496" s="40"/>
      <c r="AW496" s="40"/>
      <c r="AX496" s="40"/>
      <c r="AY496" s="40"/>
      <c r="AZ496" s="40"/>
      <c r="BA496" s="40"/>
      <c r="BB496" s="40"/>
      <c r="BC496" s="40"/>
      <c r="BD496" s="40"/>
      <c r="BE496" s="40"/>
    </row>
    <row r="497" spans="1:57" x14ac:dyDescent="0.2">
      <c r="A497" s="33"/>
      <c r="B497" s="33"/>
      <c r="C497" s="34"/>
      <c r="D497" s="34"/>
      <c r="E497" s="35"/>
      <c r="F497" s="36"/>
      <c r="G497" s="37"/>
      <c r="H497" s="38"/>
      <c r="I497" s="39"/>
      <c r="J497" s="40"/>
      <c r="K497" s="39"/>
      <c r="L497" s="39"/>
      <c r="M497" s="41"/>
      <c r="N497" s="42"/>
      <c r="O497" s="42"/>
      <c r="P497" s="42"/>
      <c r="Q497" s="42"/>
      <c r="R497" s="40"/>
      <c r="S497" s="40"/>
      <c r="T497" s="40"/>
      <c r="U497" s="40"/>
      <c r="V497" s="40"/>
      <c r="W497" s="40"/>
      <c r="X497" s="44"/>
      <c r="Y497" s="44"/>
      <c r="Z497" s="44"/>
      <c r="AA497" s="44"/>
      <c r="AB497" s="44"/>
      <c r="AC497" s="44"/>
      <c r="AD497" s="44"/>
      <c r="AE497" s="1"/>
      <c r="AF497" s="1"/>
      <c r="AG497" s="1"/>
      <c r="AH497" s="44"/>
      <c r="AI497" s="1"/>
      <c r="AJ497" s="44"/>
      <c r="AK497" s="1"/>
      <c r="AL497" s="40"/>
      <c r="AM497" s="40"/>
      <c r="AN497" s="40"/>
      <c r="AO497" s="40"/>
      <c r="AP497" s="40"/>
      <c r="AQ497" s="40"/>
      <c r="AR497" s="40"/>
      <c r="AS497" s="1"/>
      <c r="AT497" s="1"/>
      <c r="AU497" s="40"/>
      <c r="AV497" s="40"/>
      <c r="AW497" s="40"/>
      <c r="AX497" s="40"/>
      <c r="AY497" s="40"/>
      <c r="AZ497" s="40"/>
      <c r="BA497" s="40"/>
      <c r="BB497" s="40"/>
      <c r="BC497" s="40"/>
      <c r="BD497" s="40"/>
      <c r="BE497" s="40"/>
    </row>
    <row r="498" spans="1:57" x14ac:dyDescent="0.2">
      <c r="A498" s="33"/>
      <c r="B498" s="33"/>
      <c r="C498" s="34"/>
      <c r="D498" s="34"/>
      <c r="E498" s="35"/>
      <c r="F498" s="36"/>
      <c r="G498" s="37"/>
      <c r="H498" s="38"/>
      <c r="I498" s="39"/>
      <c r="J498" s="40"/>
      <c r="K498" s="39"/>
      <c r="L498" s="39"/>
      <c r="M498" s="41"/>
      <c r="N498" s="42"/>
      <c r="O498" s="42"/>
      <c r="P498" s="42"/>
      <c r="Q498" s="42"/>
      <c r="R498" s="40"/>
      <c r="S498" s="40"/>
      <c r="T498" s="40"/>
      <c r="U498" s="40"/>
      <c r="V498" s="40"/>
      <c r="W498" s="40"/>
      <c r="X498" s="44"/>
      <c r="Y498" s="44"/>
      <c r="Z498" s="44"/>
      <c r="AA498" s="44"/>
      <c r="AB498" s="44"/>
      <c r="AC498" s="44"/>
      <c r="AD498" s="44"/>
      <c r="AE498" s="1"/>
      <c r="AF498" s="1"/>
      <c r="AG498" s="1"/>
      <c r="AH498" s="44"/>
      <c r="AI498" s="1"/>
      <c r="AJ498" s="44"/>
      <c r="AK498" s="1"/>
      <c r="AL498" s="40"/>
      <c r="AM498" s="40"/>
      <c r="AN498" s="40"/>
      <c r="AO498" s="40"/>
      <c r="AP498" s="40"/>
      <c r="AQ498" s="40"/>
      <c r="AR498" s="40"/>
      <c r="AS498" s="1"/>
      <c r="AT498" s="1"/>
      <c r="AU498" s="40"/>
      <c r="AV498" s="40"/>
      <c r="AW498" s="40"/>
      <c r="AX498" s="40"/>
      <c r="AY498" s="40"/>
      <c r="AZ498" s="40"/>
      <c r="BA498" s="40"/>
      <c r="BB498" s="40"/>
      <c r="BC498" s="40"/>
      <c r="BD498" s="40"/>
      <c r="BE498" s="40"/>
    </row>
    <row r="499" spans="1:57" x14ac:dyDescent="0.2">
      <c r="A499" s="33"/>
      <c r="B499" s="33"/>
      <c r="C499" s="34"/>
      <c r="D499" s="34"/>
      <c r="E499" s="35"/>
      <c r="F499" s="36"/>
      <c r="G499" s="37"/>
      <c r="H499" s="38"/>
      <c r="I499" s="39"/>
      <c r="J499" s="40"/>
      <c r="K499" s="39"/>
      <c r="L499" s="39"/>
      <c r="M499" s="41"/>
      <c r="N499" s="42"/>
      <c r="O499" s="42"/>
      <c r="P499" s="42"/>
      <c r="Q499" s="42"/>
      <c r="R499" s="40"/>
      <c r="S499" s="40"/>
      <c r="T499" s="40"/>
      <c r="U499" s="40"/>
      <c r="V499" s="40"/>
      <c r="W499" s="40"/>
      <c r="X499" s="44"/>
      <c r="Y499" s="44"/>
      <c r="Z499" s="44"/>
      <c r="AA499" s="44"/>
      <c r="AB499" s="44"/>
      <c r="AC499" s="44"/>
      <c r="AD499" s="44"/>
      <c r="AE499" s="1"/>
      <c r="AF499" s="1"/>
      <c r="AG499" s="1"/>
      <c r="AH499" s="44"/>
      <c r="AI499" s="1"/>
      <c r="AJ499" s="44"/>
      <c r="AK499" s="1"/>
      <c r="AL499" s="40"/>
      <c r="AM499" s="40"/>
      <c r="AN499" s="40"/>
      <c r="AO499" s="40"/>
      <c r="AP499" s="40"/>
      <c r="AQ499" s="40"/>
      <c r="AR499" s="40"/>
      <c r="AS499" s="1"/>
      <c r="AT499" s="1"/>
      <c r="AU499" s="40"/>
      <c r="AV499" s="40"/>
      <c r="AW499" s="40"/>
      <c r="AX499" s="40"/>
      <c r="AY499" s="40"/>
      <c r="AZ499" s="40"/>
      <c r="BA499" s="40"/>
      <c r="BB499" s="40"/>
      <c r="BC499" s="40"/>
      <c r="BD499" s="40"/>
      <c r="BE499" s="40"/>
    </row>
    <row r="500" spans="1:57" x14ac:dyDescent="0.2">
      <c r="A500" s="33"/>
      <c r="B500" s="33"/>
      <c r="C500" s="34"/>
      <c r="D500" s="34"/>
      <c r="E500" s="35"/>
      <c r="F500" s="36"/>
      <c r="G500" s="37"/>
      <c r="H500" s="38"/>
      <c r="I500" s="39"/>
      <c r="J500" s="40"/>
      <c r="K500" s="39"/>
      <c r="L500" s="39"/>
      <c r="M500" s="41"/>
      <c r="N500" s="42"/>
      <c r="O500" s="42"/>
      <c r="P500" s="42"/>
      <c r="Q500" s="42"/>
      <c r="R500" s="40"/>
      <c r="S500" s="40"/>
      <c r="T500" s="40"/>
      <c r="U500" s="40"/>
      <c r="V500" s="40"/>
      <c r="W500" s="40"/>
      <c r="X500" s="44"/>
      <c r="Y500" s="44"/>
      <c r="Z500" s="44"/>
      <c r="AA500" s="44"/>
      <c r="AB500" s="44"/>
      <c r="AC500" s="44"/>
      <c r="AD500" s="44"/>
      <c r="AE500" s="1"/>
      <c r="AF500" s="1"/>
      <c r="AG500" s="1"/>
      <c r="AH500" s="44"/>
      <c r="AI500" s="1"/>
      <c r="AJ500" s="44"/>
      <c r="AK500" s="1"/>
      <c r="AL500" s="40"/>
      <c r="AM500" s="40"/>
      <c r="AN500" s="40"/>
      <c r="AO500" s="40"/>
      <c r="AP500" s="40"/>
      <c r="AQ500" s="40"/>
      <c r="AR500" s="40"/>
      <c r="AS500" s="1"/>
      <c r="AT500" s="1"/>
      <c r="AU500" s="40"/>
      <c r="AV500" s="40"/>
      <c r="AW500" s="40"/>
      <c r="AX500" s="40"/>
      <c r="AY500" s="40"/>
      <c r="AZ500" s="40"/>
      <c r="BA500" s="40"/>
      <c r="BB500" s="40"/>
      <c r="BC500" s="40"/>
      <c r="BD500" s="40"/>
      <c r="BE500" s="40"/>
    </row>
    <row r="501" spans="1:57" x14ac:dyDescent="0.2">
      <c r="A501" s="33"/>
      <c r="B501" s="33"/>
      <c r="C501" s="34"/>
      <c r="D501" s="34"/>
      <c r="E501" s="35"/>
      <c r="F501" s="36"/>
      <c r="G501" s="37"/>
      <c r="H501" s="38"/>
      <c r="I501" s="39"/>
      <c r="J501" s="40"/>
      <c r="K501" s="39"/>
      <c r="L501" s="39"/>
      <c r="M501" s="41"/>
      <c r="N501" s="42"/>
      <c r="O501" s="42"/>
      <c r="P501" s="42"/>
      <c r="Q501" s="42"/>
      <c r="R501" s="40"/>
      <c r="S501" s="40"/>
      <c r="T501" s="40"/>
      <c r="U501" s="40"/>
      <c r="V501" s="40"/>
      <c r="W501" s="40"/>
      <c r="X501" s="44"/>
      <c r="Y501" s="44"/>
      <c r="Z501" s="44"/>
      <c r="AA501" s="44"/>
      <c r="AB501" s="44"/>
      <c r="AC501" s="44"/>
      <c r="AD501" s="44"/>
      <c r="AE501" s="1"/>
      <c r="AF501" s="1"/>
      <c r="AG501" s="1"/>
      <c r="AH501" s="44"/>
      <c r="AI501" s="1"/>
      <c r="AJ501" s="44"/>
      <c r="AK501" s="1"/>
      <c r="AL501" s="40"/>
      <c r="AM501" s="40"/>
      <c r="AN501" s="40"/>
      <c r="AO501" s="40"/>
      <c r="AP501" s="40"/>
      <c r="AQ501" s="40"/>
      <c r="AR501" s="40"/>
      <c r="AS501" s="1"/>
      <c r="AT501" s="1"/>
      <c r="AU501" s="40"/>
      <c r="AV501" s="40"/>
      <c r="AW501" s="40"/>
      <c r="AX501" s="40"/>
      <c r="AY501" s="40"/>
      <c r="AZ501" s="40"/>
      <c r="BA501" s="40"/>
      <c r="BB501" s="40"/>
      <c r="BC501" s="40"/>
      <c r="BD501" s="40"/>
      <c r="BE501" s="40"/>
    </row>
    <row r="502" spans="1:57" x14ac:dyDescent="0.2">
      <c r="A502" s="33"/>
      <c r="B502" s="33"/>
      <c r="C502" s="34"/>
      <c r="D502" s="34"/>
      <c r="E502" s="35"/>
      <c r="F502" s="36"/>
      <c r="G502" s="37"/>
      <c r="H502" s="38"/>
      <c r="I502" s="39"/>
      <c r="J502" s="40"/>
      <c r="K502" s="39"/>
      <c r="L502" s="39"/>
      <c r="M502" s="41"/>
      <c r="N502" s="42"/>
      <c r="O502" s="42"/>
      <c r="P502" s="42"/>
      <c r="Q502" s="42"/>
      <c r="R502" s="40"/>
      <c r="S502" s="40"/>
      <c r="T502" s="40"/>
      <c r="U502" s="40"/>
      <c r="V502" s="40"/>
      <c r="W502" s="40"/>
      <c r="X502" s="44"/>
      <c r="Y502" s="44"/>
      <c r="Z502" s="44"/>
      <c r="AA502" s="44"/>
      <c r="AB502" s="44"/>
      <c r="AC502" s="44"/>
      <c r="AD502" s="44"/>
      <c r="AE502" s="1"/>
      <c r="AF502" s="1"/>
      <c r="AG502" s="1"/>
      <c r="AH502" s="44"/>
      <c r="AI502" s="1"/>
      <c r="AJ502" s="44"/>
      <c r="AK502" s="1"/>
      <c r="AL502" s="40"/>
      <c r="AM502" s="40"/>
      <c r="AN502" s="40"/>
      <c r="AO502" s="40"/>
      <c r="AP502" s="40"/>
      <c r="AQ502" s="40"/>
      <c r="AR502" s="40"/>
      <c r="AS502" s="1"/>
      <c r="AT502" s="1"/>
      <c r="AU502" s="40"/>
      <c r="AV502" s="40"/>
      <c r="AW502" s="40"/>
      <c r="AX502" s="40"/>
      <c r="AY502" s="40"/>
      <c r="AZ502" s="40"/>
      <c r="BA502" s="40"/>
      <c r="BB502" s="40"/>
      <c r="BC502" s="40"/>
      <c r="BD502" s="40"/>
      <c r="BE502" s="40"/>
    </row>
    <row r="503" spans="1:57" x14ac:dyDescent="0.2">
      <c r="A503" s="33"/>
      <c r="B503" s="33"/>
      <c r="C503" s="34"/>
      <c r="D503" s="34"/>
      <c r="E503" s="35"/>
      <c r="F503" s="36"/>
      <c r="G503" s="37"/>
      <c r="H503" s="38"/>
      <c r="I503" s="39"/>
      <c r="J503" s="40"/>
      <c r="K503" s="39"/>
      <c r="L503" s="39"/>
      <c r="M503" s="41"/>
      <c r="N503" s="42"/>
      <c r="O503" s="42"/>
      <c r="P503" s="42"/>
      <c r="Q503" s="42"/>
      <c r="R503" s="40"/>
      <c r="S503" s="40"/>
      <c r="T503" s="40"/>
      <c r="U503" s="40"/>
      <c r="V503" s="40"/>
      <c r="W503" s="40"/>
      <c r="X503" s="44"/>
      <c r="Y503" s="44"/>
      <c r="Z503" s="44"/>
      <c r="AA503" s="44"/>
      <c r="AB503" s="44"/>
      <c r="AC503" s="44"/>
      <c r="AD503" s="44"/>
      <c r="AE503" s="1"/>
      <c r="AF503" s="1"/>
      <c r="AG503" s="1"/>
      <c r="AH503" s="44"/>
      <c r="AI503" s="1"/>
      <c r="AJ503" s="44"/>
      <c r="AK503" s="1"/>
      <c r="AL503" s="40"/>
      <c r="AM503" s="40"/>
      <c r="AN503" s="40"/>
      <c r="AO503" s="40"/>
      <c r="AP503" s="40"/>
      <c r="AQ503" s="40"/>
      <c r="AR503" s="40"/>
      <c r="AS503" s="1"/>
      <c r="AT503" s="1"/>
      <c r="AU503" s="40"/>
      <c r="AV503" s="40"/>
      <c r="AW503" s="40"/>
      <c r="AX503" s="40"/>
      <c r="AY503" s="40"/>
      <c r="AZ503" s="40"/>
      <c r="BA503" s="40"/>
      <c r="BB503" s="40"/>
      <c r="BC503" s="40"/>
      <c r="BD503" s="40"/>
      <c r="BE503" s="40"/>
    </row>
    <row r="504" spans="1:57" x14ac:dyDescent="0.2">
      <c r="A504" s="33"/>
      <c r="B504" s="33"/>
      <c r="C504" s="34"/>
      <c r="D504" s="34"/>
      <c r="E504" s="35"/>
      <c r="F504" s="36"/>
      <c r="G504" s="37"/>
      <c r="H504" s="38"/>
      <c r="I504" s="39"/>
      <c r="J504" s="40"/>
      <c r="K504" s="39"/>
      <c r="L504" s="39"/>
      <c r="M504" s="41"/>
      <c r="N504" s="42"/>
      <c r="O504" s="42"/>
      <c r="P504" s="42"/>
      <c r="Q504" s="42"/>
      <c r="R504" s="40"/>
      <c r="S504" s="40"/>
      <c r="T504" s="40"/>
      <c r="U504" s="40"/>
      <c r="V504" s="40"/>
      <c r="W504" s="40"/>
      <c r="X504" s="44"/>
      <c r="Y504" s="44"/>
      <c r="Z504" s="44"/>
      <c r="AA504" s="44"/>
      <c r="AB504" s="44"/>
      <c r="AC504" s="44"/>
      <c r="AD504" s="44"/>
      <c r="AE504" s="1"/>
      <c r="AF504" s="1"/>
      <c r="AG504" s="1"/>
      <c r="AH504" s="44"/>
      <c r="AI504" s="1"/>
      <c r="AJ504" s="44"/>
      <c r="AK504" s="1"/>
      <c r="AL504" s="40"/>
      <c r="AM504" s="40"/>
      <c r="AN504" s="40"/>
      <c r="AO504" s="40"/>
      <c r="AP504" s="40"/>
      <c r="AQ504" s="40"/>
      <c r="AR504" s="40"/>
      <c r="AS504" s="1"/>
      <c r="AT504" s="1"/>
      <c r="AU504" s="40"/>
      <c r="AV504" s="40"/>
      <c r="AW504" s="40"/>
      <c r="AX504" s="40"/>
      <c r="AY504" s="40"/>
      <c r="AZ504" s="40"/>
      <c r="BA504" s="40"/>
      <c r="BB504" s="40"/>
      <c r="BC504" s="40"/>
      <c r="BD504" s="40"/>
      <c r="BE504" s="40"/>
    </row>
    <row r="505" spans="1:57" x14ac:dyDescent="0.2">
      <c r="A505" s="33"/>
      <c r="B505" s="33"/>
      <c r="C505" s="34"/>
      <c r="D505" s="34"/>
      <c r="E505" s="35"/>
      <c r="F505" s="36"/>
      <c r="G505" s="37"/>
      <c r="H505" s="38"/>
      <c r="I505" s="39"/>
      <c r="J505" s="40"/>
      <c r="K505" s="39"/>
      <c r="L505" s="39"/>
      <c r="M505" s="41"/>
      <c r="N505" s="42"/>
      <c r="O505" s="42"/>
      <c r="P505" s="42"/>
      <c r="Q505" s="42"/>
      <c r="R505" s="40"/>
      <c r="S505" s="40"/>
      <c r="T505" s="40"/>
      <c r="U505" s="40"/>
      <c r="V505" s="40"/>
      <c r="W505" s="40"/>
      <c r="X505" s="44"/>
      <c r="Y505" s="44"/>
      <c r="Z505" s="44"/>
      <c r="AA505" s="44"/>
      <c r="AB505" s="44"/>
      <c r="AC505" s="44"/>
      <c r="AD505" s="44"/>
      <c r="AE505" s="1"/>
      <c r="AF505" s="1"/>
      <c r="AG505" s="1"/>
      <c r="AH505" s="44"/>
      <c r="AI505" s="1"/>
      <c r="AJ505" s="44"/>
      <c r="AK505" s="1"/>
      <c r="AL505" s="40"/>
      <c r="AM505" s="40"/>
      <c r="AN505" s="40"/>
      <c r="AO505" s="40"/>
      <c r="AP505" s="40"/>
      <c r="AQ505" s="40"/>
      <c r="AR505" s="40"/>
      <c r="AS505" s="1"/>
      <c r="AT505" s="1"/>
      <c r="AU505" s="40"/>
      <c r="AV505" s="40"/>
      <c r="AW505" s="40"/>
      <c r="AX505" s="40"/>
      <c r="AY505" s="40"/>
      <c r="AZ505" s="40"/>
      <c r="BA505" s="40"/>
      <c r="BB505" s="40"/>
      <c r="BC505" s="40"/>
      <c r="BD505" s="40"/>
      <c r="BE505" s="40"/>
    </row>
    <row r="506" spans="1:57" x14ac:dyDescent="0.2">
      <c r="A506" s="33"/>
      <c r="B506" s="33"/>
      <c r="C506" s="34"/>
      <c r="D506" s="34"/>
      <c r="E506" s="35"/>
      <c r="F506" s="36"/>
      <c r="G506" s="37"/>
      <c r="H506" s="38"/>
      <c r="I506" s="39"/>
      <c r="J506" s="40"/>
      <c r="K506" s="39"/>
      <c r="L506" s="39"/>
      <c r="M506" s="41"/>
      <c r="N506" s="42"/>
      <c r="O506" s="42"/>
      <c r="P506" s="42"/>
      <c r="Q506" s="42"/>
      <c r="R506" s="40"/>
      <c r="S506" s="40"/>
      <c r="T506" s="40"/>
      <c r="U506" s="40"/>
      <c r="V506" s="40"/>
      <c r="W506" s="40"/>
      <c r="X506" s="44"/>
      <c r="Y506" s="44"/>
      <c r="Z506" s="44"/>
      <c r="AA506" s="44"/>
      <c r="AB506" s="44"/>
      <c r="AC506" s="44"/>
      <c r="AD506" s="44"/>
      <c r="AE506" s="1"/>
      <c r="AF506" s="1"/>
      <c r="AG506" s="1"/>
      <c r="AH506" s="44"/>
      <c r="AI506" s="1"/>
      <c r="AJ506" s="44"/>
      <c r="AK506" s="1"/>
      <c r="AL506" s="40"/>
      <c r="AM506" s="40"/>
      <c r="AN506" s="40"/>
      <c r="AO506" s="40"/>
      <c r="AP506" s="40"/>
      <c r="AQ506" s="40"/>
      <c r="AR506" s="40"/>
      <c r="AS506" s="1"/>
      <c r="AT506" s="1"/>
      <c r="AU506" s="40"/>
      <c r="AV506" s="40"/>
      <c r="AW506" s="40"/>
      <c r="AX506" s="40"/>
      <c r="AY506" s="40"/>
      <c r="AZ506" s="40"/>
      <c r="BA506" s="40"/>
      <c r="BB506" s="40"/>
      <c r="BC506" s="40"/>
      <c r="BD506" s="40"/>
      <c r="BE506" s="40"/>
    </row>
    <row r="507" spans="1:57" x14ac:dyDescent="0.2">
      <c r="A507" s="33"/>
      <c r="B507" s="33"/>
      <c r="C507" s="34"/>
      <c r="D507" s="34"/>
      <c r="E507" s="35"/>
      <c r="F507" s="36"/>
      <c r="G507" s="37"/>
      <c r="H507" s="38"/>
      <c r="I507" s="39"/>
      <c r="J507" s="40"/>
      <c r="K507" s="39"/>
      <c r="L507" s="39"/>
      <c r="M507" s="41"/>
      <c r="N507" s="42"/>
      <c r="O507" s="42"/>
      <c r="P507" s="42"/>
      <c r="Q507" s="42"/>
      <c r="R507" s="40"/>
      <c r="S507" s="40"/>
      <c r="T507" s="40"/>
      <c r="U507" s="40"/>
      <c r="V507" s="40"/>
      <c r="W507" s="40"/>
      <c r="X507" s="44"/>
      <c r="Y507" s="44"/>
      <c r="Z507" s="44"/>
      <c r="AA507" s="44"/>
      <c r="AB507" s="44"/>
      <c r="AC507" s="44"/>
      <c r="AD507" s="44"/>
      <c r="AE507" s="1"/>
      <c r="AF507" s="1"/>
      <c r="AG507" s="1"/>
      <c r="AH507" s="44"/>
      <c r="AI507" s="1"/>
      <c r="AJ507" s="44"/>
      <c r="AK507" s="1"/>
      <c r="AL507" s="40"/>
      <c r="AM507" s="40"/>
      <c r="AN507" s="40"/>
      <c r="AO507" s="40"/>
      <c r="AP507" s="40"/>
      <c r="AQ507" s="40"/>
      <c r="AR507" s="40"/>
      <c r="AS507" s="1"/>
      <c r="AT507" s="1"/>
      <c r="AU507" s="40"/>
      <c r="AV507" s="40"/>
      <c r="AW507" s="40"/>
      <c r="AX507" s="40"/>
      <c r="AY507" s="40"/>
      <c r="AZ507" s="40"/>
      <c r="BA507" s="40"/>
      <c r="BB507" s="40"/>
      <c r="BC507" s="40"/>
      <c r="BD507" s="40"/>
      <c r="BE507" s="40"/>
    </row>
    <row r="508" spans="1:57" x14ac:dyDescent="0.2">
      <c r="A508" s="33"/>
      <c r="B508" s="33"/>
      <c r="C508" s="34"/>
      <c r="D508" s="34"/>
      <c r="E508" s="35"/>
      <c r="F508" s="36"/>
      <c r="G508" s="37"/>
      <c r="H508" s="38"/>
      <c r="I508" s="39"/>
      <c r="J508" s="40"/>
      <c r="K508" s="39"/>
      <c r="L508" s="39"/>
      <c r="M508" s="41"/>
      <c r="N508" s="42"/>
      <c r="O508" s="42"/>
      <c r="P508" s="42"/>
      <c r="Q508" s="42"/>
      <c r="R508" s="40"/>
      <c r="S508" s="40"/>
      <c r="T508" s="40"/>
      <c r="U508" s="40"/>
      <c r="V508" s="40"/>
      <c r="W508" s="40"/>
      <c r="X508" s="44"/>
      <c r="Y508" s="44"/>
      <c r="Z508" s="44"/>
      <c r="AA508" s="44"/>
      <c r="AB508" s="44"/>
      <c r="AC508" s="44"/>
      <c r="AD508" s="44"/>
      <c r="AE508" s="1"/>
      <c r="AF508" s="1"/>
      <c r="AG508" s="1"/>
      <c r="AH508" s="44"/>
      <c r="AI508" s="1"/>
      <c r="AJ508" s="44"/>
      <c r="AK508" s="1"/>
      <c r="AL508" s="40"/>
      <c r="AM508" s="40"/>
      <c r="AN508" s="40"/>
      <c r="AO508" s="40"/>
      <c r="AP508" s="40"/>
      <c r="AQ508" s="40"/>
      <c r="AR508" s="40"/>
      <c r="AS508" s="1"/>
      <c r="AT508" s="1"/>
      <c r="AU508" s="40"/>
      <c r="AV508" s="40"/>
      <c r="AW508" s="40"/>
      <c r="AX508" s="40"/>
      <c r="AY508" s="40"/>
      <c r="AZ508" s="40"/>
      <c r="BA508" s="40"/>
      <c r="BB508" s="40"/>
      <c r="BC508" s="40"/>
      <c r="BD508" s="40"/>
      <c r="BE508" s="40"/>
    </row>
    <row r="509" spans="1:57" x14ac:dyDescent="0.2">
      <c r="A509" s="33"/>
      <c r="B509" s="33"/>
      <c r="C509" s="34"/>
      <c r="D509" s="34"/>
      <c r="E509" s="35"/>
      <c r="F509" s="36"/>
      <c r="G509" s="37"/>
      <c r="H509" s="38"/>
      <c r="I509" s="39"/>
      <c r="J509" s="40"/>
      <c r="K509" s="39"/>
      <c r="L509" s="39"/>
      <c r="M509" s="41"/>
      <c r="N509" s="42"/>
      <c r="O509" s="42"/>
      <c r="P509" s="42"/>
      <c r="Q509" s="42"/>
      <c r="R509" s="40"/>
      <c r="S509" s="40"/>
      <c r="T509" s="40"/>
      <c r="U509" s="40"/>
      <c r="V509" s="40"/>
      <c r="W509" s="40"/>
      <c r="X509" s="44"/>
      <c r="Y509" s="44"/>
      <c r="Z509" s="44"/>
      <c r="AA509" s="44"/>
      <c r="AB509" s="44"/>
      <c r="AC509" s="44"/>
      <c r="AD509" s="44"/>
      <c r="AE509" s="1"/>
      <c r="AF509" s="1"/>
      <c r="AG509" s="1"/>
      <c r="AH509" s="44"/>
      <c r="AI509" s="1"/>
      <c r="AJ509" s="44"/>
      <c r="AK509" s="1"/>
      <c r="AL509" s="40"/>
      <c r="AM509" s="40"/>
      <c r="AN509" s="40"/>
      <c r="AO509" s="40"/>
      <c r="AP509" s="40"/>
      <c r="AQ509" s="40"/>
      <c r="AR509" s="40"/>
      <c r="AS509" s="1"/>
      <c r="AT509" s="1"/>
      <c r="AU509" s="40"/>
      <c r="AV509" s="40"/>
      <c r="AW509" s="40"/>
      <c r="AX509" s="40"/>
      <c r="AY509" s="40"/>
      <c r="AZ509" s="40"/>
      <c r="BA509" s="40"/>
      <c r="BB509" s="40"/>
      <c r="BC509" s="40"/>
      <c r="BD509" s="40"/>
      <c r="BE509" s="40"/>
    </row>
    <row r="510" spans="1:57" x14ac:dyDescent="0.2">
      <c r="A510" s="33"/>
      <c r="B510" s="33"/>
      <c r="C510" s="34"/>
      <c r="D510" s="34"/>
      <c r="E510" s="35"/>
      <c r="F510" s="36"/>
      <c r="G510" s="37"/>
      <c r="H510" s="38"/>
      <c r="I510" s="39"/>
      <c r="J510" s="40"/>
      <c r="K510" s="39"/>
      <c r="L510" s="39"/>
      <c r="M510" s="41"/>
      <c r="N510" s="42"/>
      <c r="O510" s="42"/>
      <c r="P510" s="42"/>
      <c r="Q510" s="42"/>
      <c r="R510" s="40"/>
      <c r="S510" s="40"/>
      <c r="T510" s="40"/>
      <c r="U510" s="40"/>
      <c r="V510" s="40"/>
      <c r="W510" s="40"/>
      <c r="X510" s="44"/>
      <c r="Y510" s="44"/>
      <c r="Z510" s="44"/>
      <c r="AA510" s="44"/>
      <c r="AB510" s="44"/>
      <c r="AC510" s="44"/>
      <c r="AD510" s="44"/>
      <c r="AE510" s="1"/>
      <c r="AF510" s="1"/>
      <c r="AG510" s="1"/>
      <c r="AH510" s="44"/>
      <c r="AI510" s="1"/>
      <c r="AJ510" s="44"/>
      <c r="AK510" s="1"/>
      <c r="AL510" s="40"/>
      <c r="AM510" s="40"/>
      <c r="AN510" s="40"/>
      <c r="AO510" s="40"/>
      <c r="AP510" s="40"/>
      <c r="AQ510" s="40"/>
      <c r="AR510" s="40"/>
      <c r="AS510" s="1"/>
      <c r="AT510" s="1"/>
      <c r="AU510" s="40"/>
      <c r="AV510" s="40"/>
      <c r="AW510" s="40"/>
      <c r="AX510" s="40"/>
      <c r="AY510" s="40"/>
      <c r="AZ510" s="40"/>
      <c r="BA510" s="40"/>
      <c r="BB510" s="40"/>
      <c r="BC510" s="40"/>
      <c r="BD510" s="40"/>
      <c r="BE510" s="40"/>
    </row>
    <row r="511" spans="1:57" x14ac:dyDescent="0.2">
      <c r="A511" s="33"/>
      <c r="B511" s="33"/>
      <c r="C511" s="34"/>
      <c r="D511" s="34"/>
      <c r="E511" s="35"/>
      <c r="F511" s="36"/>
      <c r="G511" s="37"/>
      <c r="H511" s="38"/>
      <c r="I511" s="39"/>
      <c r="J511" s="40"/>
      <c r="K511" s="39"/>
      <c r="L511" s="39"/>
      <c r="M511" s="41"/>
      <c r="N511" s="42"/>
      <c r="O511" s="42"/>
      <c r="P511" s="42"/>
      <c r="Q511" s="42"/>
      <c r="R511" s="40"/>
      <c r="S511" s="40"/>
      <c r="T511" s="40"/>
      <c r="U511" s="40"/>
      <c r="V511" s="40"/>
      <c r="W511" s="40"/>
      <c r="X511" s="44"/>
      <c r="Y511" s="44"/>
      <c r="Z511" s="44"/>
      <c r="AA511" s="44"/>
      <c r="AB511" s="44"/>
      <c r="AC511" s="44"/>
      <c r="AD511" s="44"/>
      <c r="AE511" s="1"/>
      <c r="AF511" s="1"/>
      <c r="AG511" s="1"/>
      <c r="AH511" s="44"/>
      <c r="AI511" s="1"/>
      <c r="AJ511" s="44"/>
      <c r="AK511" s="1"/>
      <c r="AL511" s="40"/>
      <c r="AM511" s="40"/>
      <c r="AN511" s="40"/>
      <c r="AO511" s="40"/>
      <c r="AP511" s="40"/>
      <c r="AQ511" s="40"/>
      <c r="AR511" s="40"/>
      <c r="AS511" s="1"/>
      <c r="AT511" s="1"/>
      <c r="AU511" s="40"/>
      <c r="AV511" s="40"/>
      <c r="AW511" s="40"/>
      <c r="AX511" s="40"/>
      <c r="AY511" s="40"/>
      <c r="AZ511" s="40"/>
      <c r="BA511" s="40"/>
      <c r="BB511" s="40"/>
      <c r="BC511" s="40"/>
      <c r="BD511" s="40"/>
      <c r="BE511" s="40"/>
    </row>
    <row r="512" spans="1:57" x14ac:dyDescent="0.2">
      <c r="A512" s="33"/>
      <c r="B512" s="33"/>
      <c r="C512" s="34"/>
      <c r="D512" s="34"/>
      <c r="E512" s="35"/>
      <c r="F512" s="36"/>
      <c r="G512" s="37"/>
      <c r="H512" s="38"/>
      <c r="I512" s="39"/>
      <c r="J512" s="40"/>
      <c r="K512" s="39"/>
      <c r="L512" s="39"/>
      <c r="M512" s="41"/>
      <c r="N512" s="42"/>
      <c r="O512" s="42"/>
      <c r="P512" s="42"/>
      <c r="Q512" s="42"/>
      <c r="R512" s="40"/>
      <c r="S512" s="40"/>
      <c r="T512" s="40"/>
      <c r="U512" s="40"/>
      <c r="V512" s="40"/>
      <c r="W512" s="40"/>
      <c r="X512" s="44"/>
      <c r="Y512" s="44"/>
      <c r="Z512" s="44"/>
      <c r="AA512" s="44"/>
      <c r="AB512" s="44"/>
      <c r="AC512" s="44"/>
      <c r="AD512" s="44"/>
      <c r="AE512" s="1"/>
      <c r="AF512" s="1"/>
      <c r="AG512" s="1"/>
      <c r="AH512" s="44"/>
      <c r="AI512" s="1"/>
      <c r="AJ512" s="44"/>
      <c r="AK512" s="1"/>
      <c r="AL512" s="40"/>
      <c r="AM512" s="40"/>
      <c r="AN512" s="40"/>
      <c r="AO512" s="40"/>
      <c r="AP512" s="40"/>
      <c r="AQ512" s="40"/>
      <c r="AR512" s="40"/>
      <c r="AS512" s="1"/>
      <c r="AT512" s="1"/>
      <c r="AU512" s="40"/>
      <c r="AV512" s="40"/>
      <c r="AW512" s="40"/>
      <c r="AX512" s="40"/>
      <c r="AY512" s="40"/>
      <c r="AZ512" s="40"/>
      <c r="BA512" s="40"/>
      <c r="BB512" s="40"/>
      <c r="BC512" s="40"/>
      <c r="BD512" s="40"/>
      <c r="BE512" s="40"/>
    </row>
    <row r="513" spans="1:57" x14ac:dyDescent="0.2">
      <c r="A513" s="33"/>
      <c r="B513" s="33"/>
      <c r="C513" s="34"/>
      <c r="D513" s="34"/>
      <c r="E513" s="35"/>
      <c r="F513" s="36"/>
      <c r="G513" s="37"/>
      <c r="H513" s="38"/>
      <c r="I513" s="39"/>
      <c r="J513" s="40"/>
      <c r="K513" s="39"/>
      <c r="L513" s="39"/>
      <c r="M513" s="41"/>
      <c r="N513" s="42"/>
      <c r="O513" s="42"/>
      <c r="P513" s="42"/>
      <c r="Q513" s="42"/>
      <c r="R513" s="40"/>
      <c r="S513" s="40"/>
      <c r="T513" s="40"/>
      <c r="U513" s="40"/>
      <c r="V513" s="40"/>
      <c r="W513" s="40"/>
      <c r="X513" s="44"/>
      <c r="Y513" s="44"/>
      <c r="Z513" s="44"/>
      <c r="AA513" s="44"/>
      <c r="AB513" s="44"/>
      <c r="AC513" s="44"/>
      <c r="AD513" s="44"/>
      <c r="AE513" s="1"/>
      <c r="AF513" s="1"/>
      <c r="AG513" s="1"/>
      <c r="AH513" s="44"/>
      <c r="AI513" s="1"/>
      <c r="AJ513" s="44"/>
      <c r="AK513" s="1"/>
      <c r="AL513" s="40"/>
      <c r="AM513" s="40"/>
      <c r="AN513" s="40"/>
      <c r="AO513" s="40"/>
      <c r="AP513" s="40"/>
      <c r="AQ513" s="40"/>
      <c r="AR513" s="40"/>
      <c r="AS513" s="1"/>
      <c r="AT513" s="1"/>
      <c r="AU513" s="40"/>
      <c r="AV513" s="40"/>
      <c r="AW513" s="40"/>
      <c r="AX513" s="40"/>
      <c r="AY513" s="40"/>
      <c r="AZ513" s="40"/>
      <c r="BA513" s="40"/>
      <c r="BB513" s="40"/>
      <c r="BC513" s="40"/>
      <c r="BD513" s="40"/>
      <c r="BE513" s="40"/>
    </row>
    <row r="514" spans="1:57" x14ac:dyDescent="0.2">
      <c r="A514" s="33"/>
      <c r="B514" s="33"/>
      <c r="C514" s="34"/>
      <c r="D514" s="34"/>
      <c r="E514" s="35"/>
      <c r="F514" s="36"/>
      <c r="G514" s="37"/>
      <c r="H514" s="38"/>
      <c r="I514" s="39"/>
      <c r="J514" s="40"/>
      <c r="K514" s="39"/>
      <c r="L514" s="39"/>
      <c r="M514" s="41"/>
      <c r="N514" s="42"/>
      <c r="O514" s="42"/>
      <c r="P514" s="42"/>
      <c r="Q514" s="42"/>
      <c r="R514" s="40"/>
      <c r="S514" s="40"/>
      <c r="T514" s="40"/>
      <c r="U514" s="40"/>
      <c r="V514" s="40"/>
      <c r="W514" s="40"/>
      <c r="X514" s="44"/>
      <c r="Y514" s="44"/>
      <c r="Z514" s="44"/>
      <c r="AA514" s="44"/>
      <c r="AB514" s="44"/>
      <c r="AC514" s="44"/>
      <c r="AD514" s="44"/>
      <c r="AE514" s="1"/>
      <c r="AF514" s="1"/>
      <c r="AG514" s="1"/>
      <c r="AH514" s="44"/>
      <c r="AI514" s="1"/>
      <c r="AJ514" s="44"/>
      <c r="AK514" s="1"/>
      <c r="AL514" s="40"/>
      <c r="AM514" s="40"/>
      <c r="AN514" s="40"/>
      <c r="AO514" s="40"/>
      <c r="AP514" s="40"/>
      <c r="AQ514" s="40"/>
      <c r="AR514" s="40"/>
      <c r="AS514" s="1"/>
      <c r="AT514" s="1"/>
      <c r="AU514" s="40"/>
      <c r="AV514" s="40"/>
      <c r="AW514" s="40"/>
      <c r="AX514" s="40"/>
      <c r="AY514" s="40"/>
      <c r="AZ514" s="40"/>
      <c r="BA514" s="40"/>
      <c r="BB514" s="40"/>
      <c r="BC514" s="40"/>
      <c r="BD514" s="40"/>
      <c r="BE514" s="40"/>
    </row>
    <row r="515" spans="1:57" x14ac:dyDescent="0.2">
      <c r="A515" s="33"/>
      <c r="B515" s="33"/>
      <c r="C515" s="34"/>
      <c r="D515" s="34"/>
      <c r="E515" s="35"/>
      <c r="F515" s="36"/>
      <c r="G515" s="37"/>
      <c r="H515" s="38"/>
      <c r="I515" s="39"/>
      <c r="J515" s="40"/>
      <c r="K515" s="39"/>
      <c r="L515" s="39"/>
      <c r="M515" s="41"/>
      <c r="N515" s="42"/>
      <c r="O515" s="42"/>
      <c r="P515" s="42"/>
      <c r="Q515" s="42"/>
      <c r="R515" s="40"/>
      <c r="S515" s="40"/>
      <c r="T515" s="40"/>
      <c r="U515" s="40"/>
      <c r="V515" s="40"/>
      <c r="W515" s="40"/>
      <c r="X515" s="44"/>
      <c r="Y515" s="44"/>
      <c r="Z515" s="44"/>
      <c r="AA515" s="44"/>
      <c r="AB515" s="44"/>
      <c r="AC515" s="44"/>
      <c r="AD515" s="44"/>
      <c r="AE515" s="1"/>
      <c r="AF515" s="1"/>
      <c r="AG515" s="1"/>
      <c r="AH515" s="44"/>
      <c r="AI515" s="1"/>
      <c r="AJ515" s="44"/>
      <c r="AK515" s="1"/>
      <c r="AL515" s="40"/>
      <c r="AM515" s="40"/>
      <c r="AN515" s="40"/>
      <c r="AO515" s="40"/>
      <c r="AP515" s="40"/>
      <c r="AQ515" s="40"/>
      <c r="AR515" s="40"/>
      <c r="AS515" s="1"/>
      <c r="AT515" s="1"/>
      <c r="AU515" s="40"/>
      <c r="AV515" s="40"/>
      <c r="AW515" s="40"/>
      <c r="AX515" s="40"/>
      <c r="AY515" s="40"/>
      <c r="AZ515" s="40"/>
      <c r="BA515" s="40"/>
      <c r="BB515" s="40"/>
      <c r="BC515" s="40"/>
      <c r="BD515" s="40"/>
      <c r="BE515" s="40"/>
    </row>
    <row r="516" spans="1:57" x14ac:dyDescent="0.2">
      <c r="A516" s="33"/>
      <c r="B516" s="33"/>
      <c r="C516" s="34"/>
      <c r="D516" s="34"/>
      <c r="E516" s="35"/>
      <c r="F516" s="36"/>
      <c r="G516" s="37"/>
      <c r="H516" s="38"/>
      <c r="I516" s="39"/>
      <c r="J516" s="40"/>
      <c r="K516" s="39"/>
      <c r="L516" s="39"/>
      <c r="M516" s="41"/>
      <c r="N516" s="42"/>
      <c r="O516" s="42"/>
      <c r="P516" s="42"/>
      <c r="Q516" s="42"/>
      <c r="R516" s="40"/>
      <c r="S516" s="40"/>
      <c r="T516" s="40"/>
      <c r="U516" s="40"/>
      <c r="V516" s="40"/>
      <c r="W516" s="40"/>
      <c r="X516" s="44"/>
      <c r="Y516" s="44"/>
      <c r="Z516" s="44"/>
      <c r="AA516" s="44"/>
      <c r="AB516" s="44"/>
      <c r="AC516" s="44"/>
      <c r="AD516" s="44"/>
      <c r="AE516" s="1"/>
      <c r="AF516" s="1"/>
      <c r="AG516" s="1"/>
      <c r="AH516" s="44"/>
      <c r="AI516" s="1"/>
      <c r="AJ516" s="44"/>
      <c r="AK516" s="1"/>
      <c r="AL516" s="40"/>
      <c r="AM516" s="40"/>
      <c r="AN516" s="40"/>
      <c r="AO516" s="40"/>
      <c r="AP516" s="40"/>
      <c r="AQ516" s="40"/>
      <c r="AR516" s="40"/>
      <c r="AS516" s="1"/>
      <c r="AT516" s="1"/>
      <c r="AU516" s="40"/>
      <c r="AV516" s="40"/>
      <c r="AW516" s="40"/>
      <c r="AX516" s="40"/>
      <c r="AY516" s="40"/>
      <c r="AZ516" s="40"/>
      <c r="BA516" s="40"/>
      <c r="BB516" s="40"/>
      <c r="BC516" s="40"/>
      <c r="BD516" s="40"/>
      <c r="BE516" s="40"/>
    </row>
    <row r="517" spans="1:57" x14ac:dyDescent="0.2">
      <c r="A517" s="33"/>
      <c r="B517" s="33"/>
      <c r="C517" s="34"/>
      <c r="D517" s="34"/>
      <c r="E517" s="35"/>
      <c r="F517" s="36"/>
      <c r="G517" s="37"/>
      <c r="H517" s="38"/>
      <c r="I517" s="39"/>
      <c r="J517" s="40"/>
      <c r="K517" s="39"/>
      <c r="L517" s="39"/>
      <c r="M517" s="41"/>
      <c r="N517" s="42"/>
      <c r="O517" s="42"/>
      <c r="P517" s="42"/>
      <c r="Q517" s="42"/>
      <c r="R517" s="40"/>
      <c r="S517" s="40"/>
      <c r="T517" s="40"/>
      <c r="U517" s="40"/>
      <c r="V517" s="40"/>
      <c r="W517" s="40"/>
      <c r="X517" s="44"/>
      <c r="Y517" s="44"/>
      <c r="Z517" s="44"/>
      <c r="AA517" s="44"/>
      <c r="AB517" s="44"/>
      <c r="AC517" s="44"/>
      <c r="AD517" s="44"/>
      <c r="AE517" s="1"/>
      <c r="AF517" s="1"/>
      <c r="AG517" s="1"/>
      <c r="AH517" s="44"/>
      <c r="AI517" s="1"/>
      <c r="AJ517" s="44"/>
      <c r="AK517" s="1"/>
      <c r="AL517" s="40"/>
      <c r="AM517" s="40"/>
      <c r="AN517" s="40"/>
      <c r="AO517" s="40"/>
      <c r="AP517" s="40"/>
      <c r="AQ517" s="40"/>
      <c r="AR517" s="40"/>
      <c r="AS517" s="1"/>
      <c r="AT517" s="1"/>
      <c r="AU517" s="40"/>
      <c r="AV517" s="40"/>
      <c r="AW517" s="40"/>
      <c r="AX517" s="40"/>
      <c r="AY517" s="40"/>
      <c r="AZ517" s="40"/>
      <c r="BA517" s="40"/>
      <c r="BB517" s="40"/>
      <c r="BC517" s="40"/>
      <c r="BD517" s="40"/>
      <c r="BE517" s="40"/>
    </row>
    <row r="518" spans="1:57" x14ac:dyDescent="0.2">
      <c r="A518" s="33"/>
      <c r="B518" s="33"/>
      <c r="C518" s="34"/>
      <c r="D518" s="34"/>
      <c r="E518" s="35"/>
      <c r="F518" s="36"/>
      <c r="G518" s="37"/>
      <c r="H518" s="38"/>
      <c r="I518" s="39"/>
      <c r="J518" s="40"/>
      <c r="K518" s="39"/>
      <c r="L518" s="39"/>
      <c r="M518" s="41"/>
      <c r="N518" s="42"/>
      <c r="O518" s="42"/>
      <c r="P518" s="42"/>
      <c r="Q518" s="42"/>
      <c r="R518" s="40"/>
      <c r="S518" s="40"/>
      <c r="T518" s="40"/>
      <c r="U518" s="40"/>
      <c r="V518" s="40"/>
      <c r="W518" s="40"/>
      <c r="X518" s="44"/>
      <c r="Y518" s="44"/>
      <c r="Z518" s="44"/>
      <c r="AA518" s="44"/>
      <c r="AB518" s="44"/>
      <c r="AC518" s="44"/>
      <c r="AD518" s="44"/>
      <c r="AE518" s="1"/>
      <c r="AF518" s="1"/>
      <c r="AG518" s="1"/>
      <c r="AH518" s="44"/>
      <c r="AI518" s="1"/>
      <c r="AJ518" s="44"/>
      <c r="AK518" s="1"/>
      <c r="AL518" s="40"/>
      <c r="AM518" s="40"/>
      <c r="AN518" s="40"/>
      <c r="AO518" s="40"/>
      <c r="AP518" s="40"/>
      <c r="AQ518" s="40"/>
      <c r="AR518" s="40"/>
      <c r="AS518" s="1"/>
      <c r="AT518" s="1"/>
      <c r="AU518" s="40"/>
      <c r="AV518" s="40"/>
      <c r="AW518" s="40"/>
      <c r="AX518" s="40"/>
      <c r="AY518" s="40"/>
      <c r="AZ518" s="40"/>
      <c r="BA518" s="40"/>
      <c r="BB518" s="40"/>
      <c r="BC518" s="40"/>
      <c r="BD518" s="40"/>
      <c r="BE518" s="40"/>
    </row>
    <row r="519" spans="1:57" x14ac:dyDescent="0.2">
      <c r="A519" s="33"/>
      <c r="B519" s="33"/>
      <c r="C519" s="34"/>
      <c r="D519" s="34"/>
      <c r="E519" s="35"/>
      <c r="F519" s="36"/>
      <c r="G519" s="37"/>
      <c r="H519" s="38"/>
      <c r="I519" s="39"/>
      <c r="J519" s="40"/>
      <c r="K519" s="39"/>
      <c r="L519" s="39"/>
      <c r="M519" s="41"/>
      <c r="N519" s="42"/>
      <c r="O519" s="42"/>
      <c r="P519" s="42"/>
      <c r="Q519" s="42"/>
      <c r="R519" s="40"/>
      <c r="S519" s="40"/>
      <c r="T519" s="40"/>
      <c r="U519" s="40"/>
      <c r="V519" s="40"/>
      <c r="W519" s="40"/>
      <c r="X519" s="44"/>
      <c r="Y519" s="44"/>
      <c r="Z519" s="44"/>
      <c r="AA519" s="44"/>
      <c r="AB519" s="44"/>
      <c r="AC519" s="44"/>
      <c r="AD519" s="44"/>
      <c r="AE519" s="1"/>
      <c r="AF519" s="1"/>
      <c r="AG519" s="1"/>
      <c r="AH519" s="44"/>
      <c r="AI519" s="1"/>
      <c r="AJ519" s="44"/>
      <c r="AK519" s="1"/>
      <c r="AL519" s="40"/>
      <c r="AM519" s="40"/>
      <c r="AN519" s="40"/>
      <c r="AO519" s="40"/>
      <c r="AP519" s="40"/>
      <c r="AQ519" s="40"/>
      <c r="AR519" s="40"/>
      <c r="AS519" s="1"/>
      <c r="AT519" s="1"/>
      <c r="AU519" s="40"/>
      <c r="AV519" s="40"/>
      <c r="AW519" s="40"/>
      <c r="AX519" s="40"/>
      <c r="AY519" s="40"/>
      <c r="AZ519" s="40"/>
      <c r="BA519" s="40"/>
      <c r="BB519" s="40"/>
      <c r="BC519" s="40"/>
      <c r="BD519" s="40"/>
      <c r="BE519" s="40"/>
    </row>
    <row r="520" spans="1:57" x14ac:dyDescent="0.2">
      <c r="A520" s="33"/>
      <c r="B520" s="33"/>
      <c r="C520" s="34"/>
      <c r="D520" s="34"/>
      <c r="E520" s="35"/>
      <c r="F520" s="36"/>
      <c r="G520" s="37"/>
      <c r="H520" s="38"/>
      <c r="I520" s="39"/>
      <c r="J520" s="40"/>
      <c r="K520" s="39"/>
      <c r="L520" s="39"/>
      <c r="M520" s="41"/>
      <c r="N520" s="42"/>
      <c r="O520" s="42"/>
      <c r="P520" s="42"/>
      <c r="Q520" s="42"/>
      <c r="R520" s="40"/>
      <c r="S520" s="40"/>
      <c r="T520" s="40"/>
      <c r="U520" s="40"/>
      <c r="V520" s="40"/>
      <c r="W520" s="40"/>
      <c r="X520" s="44"/>
      <c r="Y520" s="44"/>
      <c r="Z520" s="44"/>
      <c r="AA520" s="44"/>
      <c r="AB520" s="44"/>
      <c r="AC520" s="44"/>
      <c r="AD520" s="44"/>
      <c r="AE520" s="1"/>
      <c r="AF520" s="1"/>
      <c r="AG520" s="1"/>
      <c r="AH520" s="44"/>
      <c r="AI520" s="1"/>
      <c r="AJ520" s="44"/>
      <c r="AK520" s="1"/>
      <c r="AL520" s="40"/>
      <c r="AM520" s="40"/>
      <c r="AN520" s="40"/>
      <c r="AO520" s="40"/>
      <c r="AP520" s="40"/>
      <c r="AQ520" s="40"/>
      <c r="AR520" s="40"/>
      <c r="AS520" s="1"/>
      <c r="AT520" s="1"/>
      <c r="AU520" s="40"/>
      <c r="AV520" s="40"/>
      <c r="AW520" s="40"/>
      <c r="AX520" s="40"/>
      <c r="AY520" s="40"/>
      <c r="AZ520" s="40"/>
      <c r="BA520" s="40"/>
      <c r="BB520" s="40"/>
      <c r="BC520" s="40"/>
      <c r="BD520" s="40"/>
      <c r="BE520" s="40"/>
    </row>
    <row r="521" spans="1:57" x14ac:dyDescent="0.2">
      <c r="A521" s="33"/>
      <c r="B521" s="33"/>
      <c r="C521" s="34"/>
      <c r="D521" s="34"/>
      <c r="E521" s="35"/>
      <c r="F521" s="36"/>
      <c r="G521" s="37"/>
      <c r="H521" s="38"/>
      <c r="I521" s="39"/>
      <c r="J521" s="40"/>
      <c r="K521" s="39"/>
      <c r="L521" s="39"/>
      <c r="M521" s="41"/>
      <c r="N521" s="42"/>
      <c r="O521" s="42"/>
      <c r="P521" s="42"/>
      <c r="Q521" s="42"/>
      <c r="R521" s="40"/>
      <c r="S521" s="40"/>
      <c r="T521" s="40"/>
      <c r="U521" s="40"/>
      <c r="V521" s="40"/>
      <c r="W521" s="40"/>
      <c r="X521" s="44"/>
      <c r="Y521" s="44"/>
      <c r="Z521" s="44"/>
      <c r="AA521" s="44"/>
      <c r="AB521" s="44"/>
      <c r="AC521" s="44"/>
      <c r="AD521" s="44"/>
      <c r="AE521" s="1"/>
      <c r="AF521" s="1"/>
      <c r="AG521" s="1"/>
      <c r="AH521" s="44"/>
      <c r="AI521" s="1"/>
      <c r="AJ521" s="44"/>
      <c r="AK521" s="1"/>
      <c r="AL521" s="40"/>
      <c r="AM521" s="40"/>
      <c r="AN521" s="40"/>
      <c r="AO521" s="40"/>
      <c r="AP521" s="40"/>
      <c r="AQ521" s="40"/>
      <c r="AR521" s="40"/>
      <c r="AS521" s="1"/>
      <c r="AT521" s="1"/>
      <c r="AU521" s="40"/>
      <c r="AV521" s="40"/>
      <c r="AW521" s="40"/>
      <c r="AX521" s="40"/>
      <c r="AY521" s="40"/>
      <c r="AZ521" s="40"/>
      <c r="BA521" s="40"/>
      <c r="BB521" s="40"/>
      <c r="BC521" s="40"/>
      <c r="BD521" s="40"/>
      <c r="BE521" s="40"/>
    </row>
    <row r="522" spans="1:57" x14ac:dyDescent="0.2">
      <c r="A522" s="33"/>
      <c r="B522" s="33"/>
      <c r="C522" s="34"/>
      <c r="D522" s="34"/>
      <c r="E522" s="35"/>
      <c r="F522" s="36"/>
      <c r="G522" s="37"/>
      <c r="H522" s="38"/>
      <c r="I522" s="39"/>
      <c r="J522" s="40"/>
      <c r="K522" s="39"/>
      <c r="L522" s="39"/>
      <c r="M522" s="41"/>
      <c r="N522" s="42"/>
      <c r="O522" s="42"/>
      <c r="P522" s="42"/>
      <c r="Q522" s="42"/>
      <c r="R522" s="40"/>
      <c r="S522" s="40"/>
      <c r="T522" s="40"/>
      <c r="U522" s="40"/>
      <c r="V522" s="40"/>
      <c r="W522" s="40"/>
      <c r="X522" s="44"/>
      <c r="Y522" s="44"/>
      <c r="Z522" s="44"/>
      <c r="AA522" s="44"/>
      <c r="AB522" s="44"/>
      <c r="AC522" s="44"/>
      <c r="AD522" s="44"/>
      <c r="AE522" s="1"/>
      <c r="AF522" s="1"/>
      <c r="AG522" s="1"/>
      <c r="AH522" s="44"/>
      <c r="AI522" s="1"/>
      <c r="AJ522" s="44"/>
      <c r="AK522" s="1"/>
      <c r="AL522" s="40"/>
      <c r="AM522" s="40"/>
      <c r="AN522" s="40"/>
      <c r="AO522" s="40"/>
      <c r="AP522" s="40"/>
      <c r="AQ522" s="40"/>
      <c r="AR522" s="40"/>
      <c r="AS522" s="1"/>
      <c r="AT522" s="1"/>
      <c r="AU522" s="40"/>
      <c r="AV522" s="40"/>
      <c r="AW522" s="40"/>
      <c r="AX522" s="40"/>
      <c r="AY522" s="40"/>
      <c r="AZ522" s="40"/>
      <c r="BA522" s="40"/>
      <c r="BB522" s="40"/>
      <c r="BC522" s="40"/>
      <c r="BD522" s="40"/>
      <c r="BE522" s="40"/>
    </row>
    <row r="523" spans="1:57" x14ac:dyDescent="0.2">
      <c r="A523" s="33"/>
      <c r="B523" s="33"/>
      <c r="C523" s="34"/>
      <c r="D523" s="34"/>
      <c r="E523" s="35"/>
      <c r="F523" s="36"/>
      <c r="G523" s="37"/>
      <c r="H523" s="38"/>
      <c r="I523" s="39"/>
      <c r="J523" s="40"/>
      <c r="K523" s="39"/>
      <c r="L523" s="39"/>
      <c r="M523" s="41"/>
      <c r="N523" s="42"/>
      <c r="O523" s="42"/>
      <c r="P523" s="42"/>
      <c r="Q523" s="42"/>
      <c r="R523" s="40"/>
      <c r="S523" s="40"/>
      <c r="T523" s="40"/>
      <c r="U523" s="40"/>
      <c r="V523" s="40"/>
      <c r="W523" s="40"/>
      <c r="X523" s="44"/>
      <c r="Y523" s="44"/>
      <c r="Z523" s="44"/>
      <c r="AA523" s="44"/>
      <c r="AB523" s="44"/>
      <c r="AC523" s="44"/>
      <c r="AD523" s="44"/>
      <c r="AE523" s="1"/>
      <c r="AF523" s="1"/>
      <c r="AG523" s="1"/>
      <c r="AH523" s="44"/>
      <c r="AI523" s="1"/>
      <c r="AJ523" s="44"/>
      <c r="AK523" s="1"/>
      <c r="AL523" s="40"/>
      <c r="AM523" s="40"/>
      <c r="AN523" s="40"/>
      <c r="AO523" s="40"/>
      <c r="AP523" s="40"/>
      <c r="AQ523" s="40"/>
      <c r="AR523" s="40"/>
      <c r="AS523" s="1"/>
      <c r="AT523" s="1"/>
      <c r="AU523" s="40"/>
      <c r="AV523" s="40"/>
      <c r="AW523" s="40"/>
      <c r="AX523" s="40"/>
      <c r="AY523" s="40"/>
      <c r="AZ523" s="40"/>
      <c r="BA523" s="40"/>
      <c r="BB523" s="40"/>
      <c r="BC523" s="40"/>
      <c r="BD523" s="40"/>
      <c r="BE523" s="40"/>
    </row>
    <row r="524" spans="1:57" x14ac:dyDescent="0.2">
      <c r="A524" s="33"/>
      <c r="B524" s="33"/>
      <c r="C524" s="34"/>
      <c r="D524" s="34"/>
      <c r="E524" s="35"/>
      <c r="F524" s="36"/>
      <c r="G524" s="37"/>
      <c r="H524" s="38"/>
      <c r="I524" s="39"/>
      <c r="J524" s="40"/>
      <c r="K524" s="39"/>
      <c r="L524" s="39"/>
      <c r="M524" s="41"/>
      <c r="N524" s="42"/>
      <c r="O524" s="42"/>
      <c r="P524" s="42"/>
      <c r="Q524" s="42"/>
      <c r="R524" s="40"/>
      <c r="S524" s="40"/>
      <c r="T524" s="40"/>
      <c r="U524" s="40"/>
      <c r="V524" s="40"/>
      <c r="W524" s="40"/>
      <c r="X524" s="44"/>
      <c r="Y524" s="44"/>
      <c r="Z524" s="44"/>
      <c r="AA524" s="44"/>
      <c r="AB524" s="44"/>
      <c r="AC524" s="44"/>
      <c r="AD524" s="44"/>
      <c r="AE524" s="1"/>
      <c r="AF524" s="1"/>
      <c r="AG524" s="1"/>
      <c r="AH524" s="44"/>
      <c r="AI524" s="1"/>
      <c r="AJ524" s="44"/>
      <c r="AK524" s="1"/>
      <c r="AL524" s="40"/>
      <c r="AM524" s="40"/>
      <c r="AN524" s="40"/>
      <c r="AO524" s="40"/>
      <c r="AP524" s="40"/>
      <c r="AQ524" s="40"/>
      <c r="AR524" s="40"/>
      <c r="AS524" s="1"/>
      <c r="AT524" s="1"/>
      <c r="AU524" s="40"/>
      <c r="AV524" s="40"/>
      <c r="AW524" s="40"/>
      <c r="AX524" s="40"/>
      <c r="AY524" s="40"/>
      <c r="AZ524" s="40"/>
      <c r="BA524" s="40"/>
      <c r="BB524" s="40"/>
      <c r="BC524" s="40"/>
      <c r="BD524" s="40"/>
      <c r="BE524" s="40"/>
    </row>
    <row r="525" spans="1:57" x14ac:dyDescent="0.2">
      <c r="A525" s="33"/>
      <c r="B525" s="33"/>
      <c r="C525" s="34"/>
      <c r="D525" s="34"/>
      <c r="E525" s="35"/>
      <c r="F525" s="36"/>
      <c r="G525" s="37"/>
      <c r="H525" s="38"/>
      <c r="I525" s="39"/>
      <c r="J525" s="40"/>
      <c r="K525" s="39"/>
      <c r="L525" s="39"/>
      <c r="M525" s="41"/>
      <c r="N525" s="42"/>
      <c r="O525" s="42"/>
      <c r="P525" s="42"/>
      <c r="Q525" s="42"/>
      <c r="R525" s="40"/>
      <c r="S525" s="40"/>
      <c r="T525" s="40"/>
      <c r="U525" s="40"/>
      <c r="V525" s="40"/>
      <c r="W525" s="40"/>
      <c r="X525" s="44"/>
      <c r="Y525" s="44"/>
      <c r="Z525" s="44"/>
      <c r="AA525" s="44"/>
      <c r="AB525" s="44"/>
      <c r="AC525" s="44"/>
      <c r="AD525" s="44"/>
      <c r="AE525" s="1"/>
      <c r="AF525" s="1"/>
      <c r="AG525" s="1"/>
      <c r="AH525" s="44"/>
      <c r="AI525" s="1"/>
      <c r="AJ525" s="44"/>
      <c r="AK525" s="1"/>
      <c r="AL525" s="40"/>
      <c r="AM525" s="40"/>
      <c r="AN525" s="40"/>
      <c r="AO525" s="40"/>
      <c r="AP525" s="40"/>
      <c r="AQ525" s="40"/>
      <c r="AR525" s="40"/>
      <c r="AS525" s="1"/>
      <c r="AT525" s="1"/>
      <c r="AU525" s="40"/>
      <c r="AV525" s="40"/>
      <c r="AW525" s="40"/>
      <c r="AX525" s="40"/>
      <c r="AY525" s="40"/>
      <c r="AZ525" s="40"/>
      <c r="BA525" s="40"/>
      <c r="BB525" s="40"/>
      <c r="BC525" s="40"/>
      <c r="BD525" s="40"/>
      <c r="BE525" s="40"/>
    </row>
    <row r="526" spans="1:57" x14ac:dyDescent="0.2">
      <c r="A526" s="33"/>
      <c r="B526" s="33"/>
      <c r="C526" s="34"/>
      <c r="D526" s="34"/>
      <c r="E526" s="35"/>
      <c r="F526" s="36"/>
      <c r="G526" s="37"/>
      <c r="H526" s="38"/>
      <c r="I526" s="39"/>
      <c r="J526" s="40"/>
      <c r="K526" s="39"/>
      <c r="L526" s="39"/>
      <c r="M526" s="41"/>
      <c r="N526" s="42"/>
      <c r="O526" s="42"/>
      <c r="P526" s="42"/>
      <c r="Q526" s="42"/>
      <c r="R526" s="40"/>
      <c r="S526" s="40"/>
      <c r="T526" s="40"/>
      <c r="U526" s="40"/>
      <c r="V526" s="40"/>
      <c r="W526" s="40"/>
      <c r="X526" s="44"/>
      <c r="Y526" s="44"/>
      <c r="Z526" s="44"/>
      <c r="AA526" s="44"/>
      <c r="AB526" s="44"/>
      <c r="AC526" s="44"/>
      <c r="AD526" s="44"/>
      <c r="AE526" s="1"/>
      <c r="AF526" s="1"/>
      <c r="AG526" s="1"/>
      <c r="AH526" s="44"/>
      <c r="AI526" s="1"/>
      <c r="AJ526" s="44"/>
      <c r="AK526" s="1"/>
      <c r="AL526" s="40"/>
      <c r="AM526" s="40"/>
      <c r="AN526" s="40"/>
      <c r="AO526" s="40"/>
      <c r="AP526" s="40"/>
      <c r="AQ526" s="40"/>
      <c r="AR526" s="40"/>
      <c r="AS526" s="1"/>
      <c r="AT526" s="1"/>
      <c r="AU526" s="40"/>
      <c r="AV526" s="40"/>
      <c r="AW526" s="40"/>
      <c r="AX526" s="40"/>
      <c r="AY526" s="40"/>
      <c r="AZ526" s="40"/>
      <c r="BA526" s="40"/>
      <c r="BB526" s="40"/>
      <c r="BC526" s="40"/>
      <c r="BD526" s="40"/>
      <c r="BE526" s="40"/>
    </row>
    <row r="527" spans="1:57" x14ac:dyDescent="0.2">
      <c r="A527" s="33"/>
      <c r="B527" s="33"/>
      <c r="C527" s="34"/>
      <c r="D527" s="34"/>
      <c r="E527" s="35"/>
      <c r="F527" s="36"/>
      <c r="G527" s="37"/>
      <c r="H527" s="38"/>
      <c r="I527" s="39"/>
      <c r="J527" s="40"/>
      <c r="K527" s="39"/>
      <c r="L527" s="39"/>
      <c r="M527" s="41"/>
      <c r="N527" s="42"/>
      <c r="O527" s="42"/>
      <c r="P527" s="42"/>
      <c r="Q527" s="42"/>
      <c r="R527" s="40"/>
      <c r="S527" s="40"/>
      <c r="T527" s="40"/>
      <c r="U527" s="40"/>
      <c r="V527" s="40"/>
      <c r="W527" s="40"/>
      <c r="X527" s="44"/>
      <c r="Y527" s="44"/>
      <c r="Z527" s="44"/>
      <c r="AA527" s="44"/>
      <c r="AB527" s="44"/>
      <c r="AC527" s="44"/>
      <c r="AD527" s="44"/>
      <c r="AE527" s="1"/>
      <c r="AF527" s="1"/>
      <c r="AG527" s="1"/>
      <c r="AH527" s="44"/>
      <c r="AI527" s="1"/>
      <c r="AJ527" s="44"/>
      <c r="AK527" s="1"/>
      <c r="AL527" s="40"/>
      <c r="AM527" s="40"/>
      <c r="AN527" s="40"/>
      <c r="AO527" s="40"/>
      <c r="AP527" s="40"/>
      <c r="AQ527" s="40"/>
      <c r="AR527" s="40"/>
      <c r="AS527" s="1"/>
      <c r="AT527" s="1"/>
      <c r="AU527" s="40"/>
      <c r="AV527" s="40"/>
      <c r="AW527" s="40"/>
      <c r="AX527" s="40"/>
      <c r="AY527" s="40"/>
      <c r="AZ527" s="40"/>
      <c r="BA527" s="40"/>
      <c r="BB527" s="40"/>
      <c r="BC527" s="40"/>
      <c r="BD527" s="40"/>
      <c r="BE527" s="40"/>
    </row>
    <row r="528" spans="1:57" x14ac:dyDescent="0.2">
      <c r="A528" s="33"/>
      <c r="B528" s="33"/>
      <c r="C528" s="34"/>
      <c r="D528" s="34"/>
      <c r="E528" s="35"/>
      <c r="F528" s="36"/>
      <c r="G528" s="37"/>
      <c r="H528" s="38"/>
      <c r="I528" s="39"/>
      <c r="J528" s="40"/>
      <c r="K528" s="39"/>
      <c r="L528" s="39"/>
      <c r="M528" s="41"/>
      <c r="N528" s="42"/>
      <c r="O528" s="42"/>
      <c r="P528" s="42"/>
      <c r="Q528" s="42"/>
      <c r="R528" s="40"/>
      <c r="S528" s="40"/>
      <c r="T528" s="40"/>
      <c r="U528" s="40"/>
      <c r="V528" s="40"/>
      <c r="W528" s="40"/>
      <c r="X528" s="44"/>
      <c r="Y528" s="44"/>
      <c r="Z528" s="44"/>
      <c r="AA528" s="44"/>
      <c r="AB528" s="44"/>
      <c r="AC528" s="44"/>
      <c r="AD528" s="44"/>
      <c r="AE528" s="1"/>
      <c r="AF528" s="1"/>
      <c r="AG528" s="1"/>
      <c r="AH528" s="44"/>
      <c r="AI528" s="1"/>
      <c r="AJ528" s="44"/>
      <c r="AK528" s="1"/>
      <c r="AL528" s="40"/>
      <c r="AM528" s="40"/>
      <c r="AN528" s="40"/>
      <c r="AO528" s="40"/>
      <c r="AP528" s="40"/>
      <c r="AQ528" s="40"/>
      <c r="AR528" s="40"/>
      <c r="AS528" s="1"/>
      <c r="AT528" s="1"/>
      <c r="AU528" s="40"/>
      <c r="AV528" s="40"/>
      <c r="AW528" s="40"/>
      <c r="AX528" s="40"/>
      <c r="AY528" s="40"/>
      <c r="AZ528" s="40"/>
      <c r="BA528" s="40"/>
      <c r="BB528" s="40"/>
      <c r="BC528" s="40"/>
      <c r="BD528" s="40"/>
      <c r="BE528" s="40"/>
    </row>
    <row r="529" spans="1:57" x14ac:dyDescent="0.2">
      <c r="A529" s="33"/>
      <c r="B529" s="33"/>
      <c r="C529" s="34"/>
      <c r="D529" s="34"/>
      <c r="E529" s="35"/>
      <c r="F529" s="36"/>
      <c r="G529" s="37"/>
      <c r="H529" s="38"/>
      <c r="I529" s="39"/>
      <c r="J529" s="40"/>
      <c r="K529" s="39"/>
      <c r="L529" s="39"/>
      <c r="M529" s="41"/>
      <c r="N529" s="42"/>
      <c r="O529" s="42"/>
      <c r="P529" s="42"/>
      <c r="Q529" s="42"/>
      <c r="R529" s="40"/>
      <c r="S529" s="40"/>
      <c r="T529" s="40"/>
      <c r="U529" s="40"/>
      <c r="V529" s="40"/>
      <c r="W529" s="40"/>
      <c r="X529" s="44"/>
      <c r="Y529" s="44"/>
      <c r="Z529" s="44"/>
      <c r="AA529" s="44"/>
      <c r="AB529" s="44"/>
      <c r="AC529" s="44"/>
      <c r="AD529" s="44"/>
      <c r="AE529" s="1"/>
      <c r="AF529" s="1"/>
      <c r="AG529" s="1"/>
      <c r="AH529" s="44"/>
      <c r="AI529" s="1"/>
      <c r="AJ529" s="44"/>
      <c r="AK529" s="1"/>
      <c r="AL529" s="40"/>
      <c r="AM529" s="40"/>
      <c r="AN529" s="40"/>
      <c r="AO529" s="40"/>
      <c r="AP529" s="40"/>
      <c r="AQ529" s="40"/>
      <c r="AR529" s="40"/>
      <c r="AS529" s="1"/>
      <c r="AT529" s="1"/>
      <c r="AU529" s="40"/>
      <c r="AV529" s="40"/>
      <c r="AW529" s="40"/>
      <c r="AX529" s="40"/>
      <c r="AY529" s="40"/>
      <c r="AZ529" s="40"/>
      <c r="BA529" s="40"/>
      <c r="BB529" s="40"/>
      <c r="BC529" s="40"/>
      <c r="BD529" s="40"/>
      <c r="BE529" s="40"/>
    </row>
    <row r="530" spans="1:57" x14ac:dyDescent="0.2">
      <c r="A530" s="33"/>
      <c r="B530" s="33"/>
      <c r="C530" s="34"/>
      <c r="D530" s="34"/>
      <c r="E530" s="35"/>
      <c r="F530" s="36"/>
      <c r="G530" s="37"/>
      <c r="H530" s="38"/>
      <c r="I530" s="39"/>
      <c r="J530" s="40"/>
      <c r="K530" s="39"/>
      <c r="L530" s="39"/>
      <c r="M530" s="41"/>
      <c r="N530" s="42"/>
      <c r="O530" s="42"/>
      <c r="P530" s="42"/>
      <c r="Q530" s="42"/>
      <c r="R530" s="40"/>
      <c r="S530" s="40"/>
      <c r="T530" s="40"/>
      <c r="U530" s="40"/>
      <c r="V530" s="40"/>
      <c r="W530" s="40"/>
      <c r="X530" s="44"/>
      <c r="Y530" s="44"/>
      <c r="Z530" s="44"/>
      <c r="AA530" s="44"/>
      <c r="AB530" s="44"/>
      <c r="AC530" s="44"/>
      <c r="AD530" s="44"/>
      <c r="AE530" s="1"/>
      <c r="AF530" s="1"/>
      <c r="AG530" s="1"/>
      <c r="AH530" s="44"/>
      <c r="AI530" s="1"/>
      <c r="AJ530" s="44"/>
      <c r="AK530" s="1"/>
      <c r="AL530" s="40"/>
      <c r="AM530" s="40"/>
      <c r="AN530" s="40"/>
      <c r="AO530" s="40"/>
      <c r="AP530" s="40"/>
      <c r="AQ530" s="40"/>
      <c r="AR530" s="40"/>
      <c r="AS530" s="1"/>
      <c r="AT530" s="1"/>
      <c r="AU530" s="40"/>
      <c r="AV530" s="40"/>
      <c r="AW530" s="40"/>
      <c r="AX530" s="40"/>
      <c r="AY530" s="40"/>
      <c r="AZ530" s="40"/>
      <c r="BA530" s="40"/>
      <c r="BB530" s="40"/>
      <c r="BC530" s="40"/>
      <c r="BD530" s="40"/>
      <c r="BE530" s="40"/>
    </row>
    <row r="531" spans="1:57" x14ac:dyDescent="0.2">
      <c r="A531" s="33"/>
      <c r="B531" s="33"/>
      <c r="C531" s="34"/>
      <c r="D531" s="34"/>
      <c r="E531" s="35"/>
      <c r="F531" s="36"/>
      <c r="G531" s="37"/>
      <c r="H531" s="38"/>
      <c r="I531" s="39"/>
      <c r="J531" s="40"/>
      <c r="K531" s="39"/>
      <c r="L531" s="39"/>
      <c r="M531" s="41"/>
      <c r="N531" s="42"/>
      <c r="O531" s="42"/>
      <c r="P531" s="42"/>
      <c r="Q531" s="42"/>
      <c r="R531" s="40"/>
      <c r="S531" s="40"/>
      <c r="T531" s="40"/>
      <c r="U531" s="40"/>
      <c r="V531" s="40"/>
      <c r="W531" s="40"/>
      <c r="X531" s="44"/>
      <c r="Y531" s="44"/>
      <c r="Z531" s="44"/>
      <c r="AA531" s="44"/>
      <c r="AB531" s="44"/>
      <c r="AC531" s="44"/>
      <c r="AD531" s="44"/>
      <c r="AE531" s="1"/>
      <c r="AF531" s="1"/>
      <c r="AG531" s="1"/>
      <c r="AH531" s="44"/>
      <c r="AI531" s="1"/>
      <c r="AJ531" s="44"/>
      <c r="AK531" s="1"/>
      <c r="AL531" s="40"/>
      <c r="AM531" s="40"/>
      <c r="AN531" s="40"/>
      <c r="AO531" s="40"/>
      <c r="AP531" s="40"/>
      <c r="AQ531" s="40"/>
      <c r="AR531" s="40"/>
      <c r="AS531" s="1"/>
      <c r="AT531" s="1"/>
      <c r="AU531" s="40"/>
      <c r="AV531" s="40"/>
      <c r="AW531" s="40"/>
      <c r="AX531" s="40"/>
      <c r="AY531" s="40"/>
      <c r="AZ531" s="40"/>
      <c r="BA531" s="40"/>
      <c r="BB531" s="40"/>
      <c r="BC531" s="40"/>
      <c r="BD531" s="40"/>
      <c r="BE531" s="40"/>
    </row>
    <row r="532" spans="1:57" x14ac:dyDescent="0.2">
      <c r="A532" s="33"/>
      <c r="B532" s="33"/>
      <c r="C532" s="34"/>
      <c r="D532" s="34"/>
      <c r="E532" s="35"/>
      <c r="F532" s="36"/>
      <c r="G532" s="37"/>
      <c r="H532" s="38"/>
      <c r="I532" s="39"/>
      <c r="J532" s="40"/>
      <c r="K532" s="39"/>
      <c r="L532" s="39"/>
      <c r="M532" s="41"/>
      <c r="N532" s="42"/>
      <c r="O532" s="42"/>
      <c r="P532" s="42"/>
      <c r="Q532" s="42"/>
      <c r="R532" s="40"/>
      <c r="S532" s="40"/>
      <c r="T532" s="40"/>
      <c r="U532" s="40"/>
      <c r="V532" s="40"/>
      <c r="W532" s="40"/>
      <c r="X532" s="44"/>
      <c r="Y532" s="44"/>
      <c r="Z532" s="44"/>
      <c r="AA532" s="44"/>
      <c r="AB532" s="44"/>
      <c r="AC532" s="44"/>
      <c r="AD532" s="44"/>
      <c r="AE532" s="1"/>
      <c r="AF532" s="1"/>
      <c r="AG532" s="1"/>
      <c r="AH532" s="44"/>
      <c r="AI532" s="1"/>
      <c r="AJ532" s="44"/>
      <c r="AK532" s="1"/>
      <c r="AL532" s="40"/>
      <c r="AM532" s="40"/>
      <c r="AN532" s="40"/>
      <c r="AO532" s="40"/>
      <c r="AP532" s="40"/>
      <c r="AQ532" s="40"/>
      <c r="AR532" s="40"/>
      <c r="AS532" s="1"/>
      <c r="AT532" s="1"/>
      <c r="AU532" s="40"/>
      <c r="AV532" s="40"/>
      <c r="AW532" s="40"/>
      <c r="AX532" s="40"/>
      <c r="AY532" s="40"/>
      <c r="AZ532" s="40"/>
      <c r="BA532" s="40"/>
      <c r="BB532" s="40"/>
      <c r="BC532" s="40"/>
      <c r="BD532" s="40"/>
      <c r="BE532" s="40"/>
    </row>
    <row r="533" spans="1:57" x14ac:dyDescent="0.2">
      <c r="A533" s="33"/>
      <c r="B533" s="33"/>
      <c r="C533" s="34"/>
      <c r="D533" s="34"/>
      <c r="E533" s="35"/>
      <c r="F533" s="36"/>
      <c r="G533" s="37"/>
      <c r="H533" s="38"/>
      <c r="I533" s="39"/>
      <c r="J533" s="40"/>
      <c r="K533" s="39"/>
      <c r="L533" s="39"/>
      <c r="M533" s="41"/>
      <c r="N533" s="42"/>
      <c r="O533" s="42"/>
      <c r="P533" s="42"/>
      <c r="Q533" s="42"/>
      <c r="R533" s="40"/>
      <c r="S533" s="40"/>
      <c r="T533" s="40"/>
      <c r="U533" s="40"/>
      <c r="V533" s="40"/>
      <c r="W533" s="40"/>
      <c r="X533" s="44"/>
      <c r="Y533" s="44"/>
      <c r="Z533" s="44"/>
      <c r="AA533" s="44"/>
      <c r="AB533" s="44"/>
      <c r="AC533" s="44"/>
      <c r="AD533" s="44"/>
      <c r="AE533" s="1"/>
      <c r="AF533" s="1"/>
      <c r="AG533" s="1"/>
      <c r="AH533" s="44"/>
      <c r="AI533" s="1"/>
      <c r="AJ533" s="44"/>
      <c r="AK533" s="1"/>
      <c r="AL533" s="40"/>
      <c r="AM533" s="40"/>
      <c r="AN533" s="40"/>
      <c r="AO533" s="40"/>
      <c r="AP533" s="40"/>
      <c r="AQ533" s="40"/>
      <c r="AR533" s="40"/>
      <c r="AS533" s="1"/>
      <c r="AT533" s="1"/>
      <c r="AU533" s="40"/>
      <c r="AV533" s="40"/>
      <c r="AW533" s="40"/>
      <c r="AX533" s="40"/>
      <c r="AY533" s="40"/>
      <c r="AZ533" s="40"/>
      <c r="BA533" s="40"/>
      <c r="BB533" s="40"/>
      <c r="BC533" s="40"/>
      <c r="BD533" s="40"/>
      <c r="BE533" s="40"/>
    </row>
    <row r="534" spans="1:57" x14ac:dyDescent="0.2">
      <c r="A534" s="33"/>
      <c r="B534" s="33"/>
      <c r="C534" s="34"/>
      <c r="D534" s="34"/>
      <c r="E534" s="35"/>
      <c r="F534" s="36"/>
      <c r="G534" s="37"/>
      <c r="H534" s="38"/>
      <c r="I534" s="39"/>
      <c r="J534" s="40"/>
      <c r="K534" s="39"/>
      <c r="L534" s="39"/>
      <c r="M534" s="41"/>
      <c r="N534" s="42"/>
      <c r="O534" s="42"/>
      <c r="P534" s="42"/>
      <c r="Q534" s="42"/>
      <c r="R534" s="40"/>
      <c r="S534" s="40"/>
      <c r="T534" s="40"/>
      <c r="U534" s="40"/>
      <c r="V534" s="40"/>
      <c r="W534" s="40"/>
      <c r="X534" s="44"/>
      <c r="Y534" s="44"/>
      <c r="Z534" s="44"/>
      <c r="AA534" s="44"/>
      <c r="AB534" s="44"/>
      <c r="AC534" s="44"/>
      <c r="AD534" s="44"/>
      <c r="AE534" s="1"/>
      <c r="AF534" s="1"/>
      <c r="AG534" s="1"/>
      <c r="AH534" s="44"/>
      <c r="AI534" s="1"/>
      <c r="AJ534" s="44"/>
      <c r="AK534" s="1"/>
      <c r="AL534" s="40"/>
      <c r="AM534" s="40"/>
      <c r="AN534" s="40"/>
      <c r="AO534" s="40"/>
      <c r="AP534" s="40"/>
      <c r="AQ534" s="40"/>
      <c r="AR534" s="40"/>
      <c r="AS534" s="1"/>
      <c r="AT534" s="1"/>
      <c r="AU534" s="40"/>
      <c r="AV534" s="40"/>
      <c r="AW534" s="40"/>
      <c r="AX534" s="40"/>
      <c r="AY534" s="40"/>
      <c r="AZ534" s="40"/>
      <c r="BA534" s="40"/>
      <c r="BB534" s="40"/>
      <c r="BC534" s="40"/>
      <c r="BD534" s="40"/>
      <c r="BE534" s="40"/>
    </row>
    <row r="535" spans="1:57" x14ac:dyDescent="0.2">
      <c r="A535" s="33"/>
      <c r="B535" s="33"/>
      <c r="C535" s="34"/>
      <c r="D535" s="34"/>
      <c r="E535" s="35"/>
      <c r="F535" s="36"/>
      <c r="G535" s="37"/>
      <c r="H535" s="38"/>
      <c r="I535" s="39"/>
      <c r="J535" s="40"/>
      <c r="K535" s="39"/>
      <c r="L535" s="39"/>
      <c r="M535" s="41"/>
      <c r="N535" s="42"/>
      <c r="O535" s="42"/>
      <c r="P535" s="42"/>
      <c r="Q535" s="42"/>
      <c r="R535" s="40"/>
      <c r="S535" s="40"/>
      <c r="T535" s="40"/>
      <c r="U535" s="40"/>
      <c r="V535" s="40"/>
      <c r="W535" s="40"/>
      <c r="X535" s="44"/>
      <c r="Y535" s="44"/>
      <c r="Z535" s="44"/>
      <c r="AA535" s="44"/>
      <c r="AB535" s="44"/>
      <c r="AC535" s="44"/>
      <c r="AD535" s="44"/>
      <c r="AE535" s="1"/>
      <c r="AF535" s="1"/>
      <c r="AG535" s="1"/>
      <c r="AH535" s="44"/>
      <c r="AI535" s="1"/>
      <c r="AJ535" s="44"/>
      <c r="AK535" s="1"/>
      <c r="AL535" s="40"/>
      <c r="AM535" s="40"/>
      <c r="AN535" s="40"/>
      <c r="AO535" s="40"/>
      <c r="AP535" s="40"/>
      <c r="AQ535" s="40"/>
      <c r="AR535" s="40"/>
      <c r="AS535" s="1"/>
      <c r="AT535" s="1"/>
      <c r="AU535" s="40"/>
      <c r="AV535" s="40"/>
      <c r="AW535" s="40"/>
      <c r="AX535" s="40"/>
      <c r="AY535" s="40"/>
      <c r="AZ535" s="40"/>
      <c r="BA535" s="40"/>
      <c r="BB535" s="40"/>
      <c r="BC535" s="40"/>
      <c r="BD535" s="40"/>
      <c r="BE535" s="40"/>
    </row>
    <row r="536" spans="1:57" x14ac:dyDescent="0.2">
      <c r="A536" s="33"/>
      <c r="B536" s="33"/>
      <c r="C536" s="34"/>
      <c r="D536" s="34"/>
      <c r="E536" s="35"/>
      <c r="F536" s="36"/>
      <c r="G536" s="37"/>
      <c r="H536" s="38"/>
      <c r="I536" s="39"/>
      <c r="J536" s="40"/>
      <c r="K536" s="39"/>
      <c r="L536" s="39"/>
      <c r="M536" s="41"/>
      <c r="N536" s="42"/>
      <c r="O536" s="42"/>
      <c r="P536" s="42"/>
      <c r="Q536" s="42"/>
      <c r="R536" s="40"/>
      <c r="S536" s="40"/>
      <c r="T536" s="40"/>
      <c r="U536" s="40"/>
      <c r="V536" s="40"/>
      <c r="W536" s="40"/>
      <c r="X536" s="44"/>
      <c r="Y536" s="44"/>
      <c r="Z536" s="44"/>
      <c r="AA536" s="44"/>
      <c r="AB536" s="44"/>
      <c r="AC536" s="44"/>
      <c r="AD536" s="44"/>
      <c r="AE536" s="1"/>
      <c r="AF536" s="1"/>
      <c r="AG536" s="1"/>
      <c r="AH536" s="44"/>
      <c r="AI536" s="1"/>
      <c r="AJ536" s="44"/>
      <c r="AK536" s="1"/>
      <c r="AL536" s="40"/>
      <c r="AM536" s="40"/>
      <c r="AN536" s="40"/>
      <c r="AO536" s="40"/>
      <c r="AP536" s="40"/>
      <c r="AQ536" s="40"/>
      <c r="AR536" s="40"/>
      <c r="AS536" s="1"/>
      <c r="AT536" s="1"/>
      <c r="AU536" s="40"/>
      <c r="AV536" s="40"/>
      <c r="AW536" s="40"/>
      <c r="AX536" s="40"/>
      <c r="AY536" s="40"/>
      <c r="AZ536" s="40"/>
      <c r="BA536" s="40"/>
      <c r="BB536" s="40"/>
      <c r="BC536" s="40"/>
      <c r="BD536" s="40"/>
      <c r="BE536" s="40"/>
    </row>
    <row r="537" spans="1:57" x14ac:dyDescent="0.2">
      <c r="A537" s="33"/>
      <c r="B537" s="33"/>
      <c r="C537" s="34"/>
      <c r="D537" s="34"/>
      <c r="E537" s="35"/>
      <c r="F537" s="36"/>
      <c r="G537" s="37"/>
      <c r="H537" s="38"/>
      <c r="I537" s="39"/>
      <c r="J537" s="40"/>
      <c r="K537" s="39"/>
      <c r="L537" s="39"/>
      <c r="M537" s="41"/>
      <c r="N537" s="42"/>
      <c r="O537" s="42"/>
      <c r="P537" s="42"/>
      <c r="Q537" s="42"/>
      <c r="R537" s="40"/>
      <c r="S537" s="40"/>
      <c r="T537" s="40"/>
      <c r="U537" s="40"/>
      <c r="V537" s="40"/>
      <c r="W537" s="40"/>
      <c r="X537" s="44"/>
      <c r="Y537" s="44"/>
      <c r="Z537" s="44"/>
      <c r="AA537" s="44"/>
      <c r="AB537" s="44"/>
      <c r="AC537" s="44"/>
      <c r="AD537" s="44"/>
      <c r="AE537" s="1"/>
      <c r="AF537" s="1"/>
      <c r="AG537" s="1"/>
      <c r="AH537" s="44"/>
      <c r="AI537" s="1"/>
      <c r="AJ537" s="44"/>
      <c r="AK537" s="1"/>
      <c r="AL537" s="40"/>
      <c r="AM537" s="40"/>
      <c r="AN537" s="40"/>
      <c r="AO537" s="40"/>
      <c r="AP537" s="40"/>
      <c r="AQ537" s="40"/>
      <c r="AR537" s="40"/>
      <c r="AS537" s="1"/>
      <c r="AT537" s="1"/>
      <c r="AU537" s="40"/>
      <c r="AV537" s="40"/>
      <c r="AW537" s="40"/>
      <c r="AX537" s="40"/>
      <c r="AY537" s="40"/>
      <c r="AZ537" s="40"/>
      <c r="BA537" s="40"/>
      <c r="BB537" s="40"/>
      <c r="BC537" s="40"/>
      <c r="BD537" s="40"/>
      <c r="BE537" s="40"/>
    </row>
    <row r="538" spans="1:57" x14ac:dyDescent="0.2">
      <c r="A538" s="33"/>
      <c r="B538" s="33"/>
      <c r="C538" s="34"/>
      <c r="D538" s="34"/>
      <c r="E538" s="35"/>
      <c r="F538" s="36"/>
      <c r="G538" s="37"/>
      <c r="H538" s="38"/>
      <c r="I538" s="39"/>
      <c r="J538" s="40"/>
      <c r="K538" s="39"/>
      <c r="L538" s="39"/>
      <c r="M538" s="41"/>
      <c r="N538" s="42"/>
      <c r="O538" s="42"/>
      <c r="P538" s="42"/>
      <c r="Q538" s="42"/>
      <c r="R538" s="40"/>
      <c r="S538" s="40"/>
      <c r="T538" s="40"/>
      <c r="U538" s="40"/>
      <c r="V538" s="40"/>
      <c r="W538" s="40"/>
      <c r="X538" s="44"/>
      <c r="Y538" s="44"/>
      <c r="Z538" s="44"/>
      <c r="AA538" s="44"/>
      <c r="AB538" s="44"/>
      <c r="AC538" s="44"/>
      <c r="AD538" s="44"/>
      <c r="AE538" s="1"/>
      <c r="AF538" s="1"/>
      <c r="AG538" s="1"/>
      <c r="AH538" s="44"/>
      <c r="AI538" s="1"/>
      <c r="AJ538" s="44"/>
      <c r="AK538" s="1"/>
      <c r="AL538" s="40"/>
      <c r="AM538" s="40"/>
      <c r="AN538" s="40"/>
      <c r="AO538" s="40"/>
      <c r="AP538" s="40"/>
      <c r="AQ538" s="40"/>
      <c r="AR538" s="40"/>
      <c r="AS538" s="1"/>
      <c r="AT538" s="1"/>
      <c r="AU538" s="40"/>
      <c r="AV538" s="40"/>
      <c r="AW538" s="40"/>
      <c r="AX538" s="40"/>
      <c r="AY538" s="40"/>
      <c r="AZ538" s="40"/>
      <c r="BA538" s="40"/>
      <c r="BB538" s="40"/>
      <c r="BC538" s="40"/>
      <c r="BD538" s="40"/>
      <c r="BE538" s="40"/>
    </row>
    <row r="539" spans="1:57" x14ac:dyDescent="0.2">
      <c r="A539" s="33"/>
      <c r="B539" s="33"/>
      <c r="C539" s="34"/>
      <c r="D539" s="34"/>
      <c r="E539" s="35"/>
      <c r="F539" s="36"/>
      <c r="G539" s="37"/>
      <c r="H539" s="38"/>
      <c r="I539" s="39"/>
      <c r="J539" s="40"/>
      <c r="K539" s="39"/>
      <c r="L539" s="39"/>
      <c r="M539" s="41"/>
      <c r="N539" s="42"/>
      <c r="O539" s="42"/>
      <c r="P539" s="42"/>
      <c r="Q539" s="42"/>
      <c r="R539" s="40"/>
      <c r="S539" s="40"/>
      <c r="T539" s="40"/>
      <c r="U539" s="40"/>
      <c r="V539" s="40"/>
      <c r="W539" s="40"/>
      <c r="X539" s="44"/>
      <c r="Y539" s="44"/>
      <c r="Z539" s="44"/>
      <c r="AA539" s="44"/>
      <c r="AB539" s="44"/>
      <c r="AC539" s="44"/>
      <c r="AD539" s="44"/>
      <c r="AE539" s="1"/>
      <c r="AF539" s="1"/>
      <c r="AG539" s="1"/>
      <c r="AH539" s="44"/>
      <c r="AI539" s="1"/>
      <c r="AJ539" s="44"/>
      <c r="AK539" s="1"/>
      <c r="AL539" s="40"/>
      <c r="AM539" s="40"/>
      <c r="AN539" s="40"/>
      <c r="AO539" s="40"/>
      <c r="AP539" s="40"/>
      <c r="AQ539" s="40"/>
      <c r="AR539" s="40"/>
      <c r="AS539" s="1"/>
      <c r="AT539" s="1"/>
      <c r="AU539" s="40"/>
      <c r="AV539" s="40"/>
      <c r="AW539" s="40"/>
      <c r="AX539" s="40"/>
      <c r="AY539" s="40"/>
      <c r="AZ539" s="40"/>
      <c r="BA539" s="40"/>
      <c r="BB539" s="40"/>
      <c r="BC539" s="40"/>
      <c r="BD539" s="40"/>
      <c r="BE539" s="40"/>
    </row>
    <row r="540" spans="1:57" x14ac:dyDescent="0.2">
      <c r="A540" s="33"/>
      <c r="B540" s="33"/>
      <c r="C540" s="34"/>
      <c r="D540" s="34"/>
      <c r="E540" s="35"/>
      <c r="F540" s="36"/>
      <c r="G540" s="37"/>
      <c r="H540" s="38"/>
      <c r="I540" s="39"/>
      <c r="J540" s="40"/>
      <c r="K540" s="39"/>
      <c r="L540" s="39"/>
      <c r="M540" s="41"/>
      <c r="N540" s="42"/>
      <c r="O540" s="42"/>
      <c r="P540" s="42"/>
      <c r="Q540" s="42"/>
      <c r="R540" s="40"/>
      <c r="S540" s="40"/>
      <c r="T540" s="40"/>
      <c r="U540" s="40"/>
      <c r="V540" s="40"/>
      <c r="W540" s="40"/>
      <c r="X540" s="44"/>
      <c r="Y540" s="44"/>
      <c r="Z540" s="44"/>
      <c r="AA540" s="44"/>
      <c r="AB540" s="44"/>
      <c r="AC540" s="44"/>
      <c r="AD540" s="44"/>
      <c r="AE540" s="1"/>
      <c r="AF540" s="1"/>
      <c r="AG540" s="1"/>
      <c r="AH540" s="44"/>
      <c r="AI540" s="1"/>
      <c r="AJ540" s="44"/>
      <c r="AK540" s="1"/>
      <c r="AL540" s="40"/>
      <c r="AM540" s="40"/>
      <c r="AN540" s="40"/>
      <c r="AO540" s="40"/>
      <c r="AP540" s="40"/>
      <c r="AQ540" s="40"/>
      <c r="AR540" s="40"/>
      <c r="AS540" s="1"/>
      <c r="AT540" s="1"/>
      <c r="AU540" s="40"/>
      <c r="AV540" s="40"/>
      <c r="AW540" s="40"/>
      <c r="AX540" s="40"/>
      <c r="AY540" s="40"/>
      <c r="AZ540" s="40"/>
      <c r="BA540" s="40"/>
      <c r="BB540" s="40"/>
      <c r="BC540" s="40"/>
      <c r="BD540" s="40"/>
      <c r="BE540" s="40"/>
    </row>
    <row r="541" spans="1:57" x14ac:dyDescent="0.2">
      <c r="A541" s="33"/>
      <c r="B541" s="33"/>
      <c r="C541" s="34"/>
      <c r="D541" s="34"/>
      <c r="E541" s="35"/>
      <c r="F541" s="36"/>
      <c r="G541" s="37"/>
      <c r="H541" s="38"/>
      <c r="I541" s="39"/>
      <c r="J541" s="40"/>
      <c r="K541" s="39"/>
      <c r="L541" s="39"/>
      <c r="M541" s="41"/>
      <c r="N541" s="42"/>
      <c r="O541" s="42"/>
      <c r="P541" s="42"/>
      <c r="Q541" s="42"/>
      <c r="R541" s="40"/>
      <c r="S541" s="40"/>
      <c r="T541" s="40"/>
      <c r="U541" s="40"/>
      <c r="V541" s="40"/>
      <c r="W541" s="40"/>
      <c r="X541" s="44"/>
      <c r="Y541" s="44"/>
      <c r="Z541" s="44"/>
      <c r="AA541" s="44"/>
      <c r="AB541" s="44"/>
      <c r="AC541" s="44"/>
      <c r="AD541" s="44"/>
      <c r="AE541" s="1"/>
      <c r="AF541" s="1"/>
      <c r="AG541" s="1"/>
      <c r="AH541" s="44"/>
      <c r="AI541" s="1"/>
      <c r="AJ541" s="44"/>
      <c r="AK541" s="1"/>
      <c r="AL541" s="40"/>
      <c r="AM541" s="40"/>
      <c r="AN541" s="40"/>
      <c r="AO541" s="40"/>
      <c r="AP541" s="40"/>
      <c r="AQ541" s="40"/>
      <c r="AR541" s="40"/>
      <c r="AS541" s="1"/>
      <c r="AT541" s="1"/>
      <c r="AU541" s="40"/>
      <c r="AV541" s="40"/>
      <c r="AW541" s="40"/>
      <c r="AX541" s="40"/>
      <c r="AY541" s="40"/>
      <c r="AZ541" s="40"/>
      <c r="BA541" s="40"/>
      <c r="BB541" s="40"/>
      <c r="BC541" s="40"/>
      <c r="BD541" s="40"/>
      <c r="BE541" s="40"/>
    </row>
    <row r="542" spans="1:57" x14ac:dyDescent="0.2">
      <c r="A542" s="33"/>
      <c r="B542" s="33"/>
      <c r="C542" s="34"/>
      <c r="D542" s="34"/>
      <c r="E542" s="35"/>
      <c r="F542" s="36"/>
      <c r="G542" s="37"/>
      <c r="H542" s="38"/>
      <c r="I542" s="39"/>
      <c r="J542" s="40"/>
      <c r="K542" s="39"/>
      <c r="L542" s="39"/>
      <c r="M542" s="41"/>
      <c r="N542" s="42"/>
      <c r="O542" s="42"/>
      <c r="P542" s="42"/>
      <c r="Q542" s="42"/>
      <c r="R542" s="40"/>
      <c r="S542" s="40"/>
      <c r="T542" s="40"/>
      <c r="U542" s="40"/>
      <c r="V542" s="40"/>
      <c r="W542" s="40"/>
      <c r="X542" s="44"/>
      <c r="Y542" s="44"/>
      <c r="Z542" s="44"/>
      <c r="AA542" s="44"/>
      <c r="AB542" s="44"/>
      <c r="AC542" s="44"/>
      <c r="AD542" s="44"/>
      <c r="AE542" s="1"/>
      <c r="AF542" s="1"/>
      <c r="AG542" s="1"/>
      <c r="AH542" s="44"/>
      <c r="AI542" s="1"/>
      <c r="AJ542" s="44"/>
      <c r="AK542" s="1"/>
      <c r="AL542" s="40"/>
      <c r="AM542" s="40"/>
      <c r="AN542" s="40"/>
      <c r="AO542" s="40"/>
      <c r="AP542" s="40"/>
      <c r="AQ542" s="40"/>
      <c r="AR542" s="40"/>
      <c r="AS542" s="1"/>
      <c r="AT542" s="1"/>
      <c r="AU542" s="40"/>
      <c r="AV542" s="40"/>
      <c r="AW542" s="40"/>
      <c r="AX542" s="40"/>
      <c r="AY542" s="40"/>
      <c r="AZ542" s="40"/>
      <c r="BA542" s="40"/>
      <c r="BB542" s="40"/>
      <c r="BC542" s="40"/>
      <c r="BD542" s="40"/>
      <c r="BE542" s="40"/>
    </row>
    <row r="543" spans="1:57" x14ac:dyDescent="0.2">
      <c r="A543" s="33"/>
      <c r="B543" s="33"/>
      <c r="C543" s="34"/>
      <c r="D543" s="34"/>
      <c r="E543" s="35"/>
      <c r="F543" s="36"/>
      <c r="G543" s="37"/>
      <c r="H543" s="38"/>
      <c r="I543" s="39"/>
      <c r="J543" s="40"/>
      <c r="K543" s="39"/>
      <c r="L543" s="39"/>
      <c r="M543" s="41"/>
      <c r="N543" s="42"/>
      <c r="O543" s="42"/>
      <c r="P543" s="42"/>
      <c r="Q543" s="42"/>
      <c r="R543" s="40"/>
      <c r="S543" s="40"/>
      <c r="T543" s="40"/>
      <c r="U543" s="40"/>
      <c r="V543" s="40"/>
      <c r="W543" s="40"/>
      <c r="X543" s="44"/>
      <c r="Y543" s="44"/>
      <c r="Z543" s="44"/>
      <c r="AA543" s="44"/>
      <c r="AB543" s="44"/>
      <c r="AC543" s="44"/>
      <c r="AD543" s="44"/>
      <c r="AE543" s="1"/>
      <c r="AF543" s="1"/>
      <c r="AG543" s="1"/>
      <c r="AH543" s="44"/>
      <c r="AI543" s="1"/>
      <c r="AJ543" s="44"/>
      <c r="AK543" s="1"/>
      <c r="AL543" s="40"/>
      <c r="AM543" s="40"/>
      <c r="AN543" s="40"/>
      <c r="AO543" s="40"/>
      <c r="AP543" s="40"/>
      <c r="AQ543" s="40"/>
      <c r="AR543" s="40"/>
      <c r="AS543" s="1"/>
      <c r="AT543" s="1"/>
      <c r="AU543" s="40"/>
      <c r="AV543" s="40"/>
      <c r="AW543" s="40"/>
      <c r="AX543" s="40"/>
      <c r="AY543" s="40"/>
      <c r="AZ543" s="40"/>
      <c r="BA543" s="40"/>
      <c r="BB543" s="40"/>
      <c r="BC543" s="40"/>
      <c r="BD543" s="40"/>
      <c r="BE543" s="40"/>
    </row>
    <row r="544" spans="1:57" x14ac:dyDescent="0.2">
      <c r="A544" s="33"/>
      <c r="B544" s="33"/>
      <c r="C544" s="34"/>
      <c r="D544" s="34"/>
      <c r="E544" s="35"/>
      <c r="F544" s="36"/>
      <c r="G544" s="37"/>
      <c r="H544" s="38"/>
      <c r="I544" s="39"/>
      <c r="J544" s="40"/>
      <c r="K544" s="39"/>
      <c r="L544" s="39"/>
      <c r="M544" s="41"/>
      <c r="N544" s="42"/>
      <c r="O544" s="42"/>
      <c r="P544" s="42"/>
      <c r="Q544" s="42"/>
      <c r="R544" s="40"/>
      <c r="S544" s="40"/>
      <c r="T544" s="40"/>
      <c r="U544" s="40"/>
      <c r="V544" s="40"/>
      <c r="W544" s="40"/>
      <c r="X544" s="44"/>
      <c r="Y544" s="44"/>
      <c r="Z544" s="44"/>
      <c r="AA544" s="44"/>
      <c r="AB544" s="44"/>
      <c r="AC544" s="44"/>
      <c r="AD544" s="44"/>
      <c r="AE544" s="1"/>
      <c r="AF544" s="1"/>
      <c r="AG544" s="1"/>
      <c r="AH544" s="44"/>
      <c r="AI544" s="1"/>
      <c r="AJ544" s="44"/>
      <c r="AK544" s="1"/>
      <c r="AL544" s="40"/>
      <c r="AM544" s="40"/>
      <c r="AN544" s="40"/>
      <c r="AO544" s="40"/>
      <c r="AP544" s="40"/>
      <c r="AQ544" s="40"/>
      <c r="AR544" s="40"/>
      <c r="AS544" s="1"/>
      <c r="AT544" s="1"/>
      <c r="AU544" s="40"/>
      <c r="AV544" s="40"/>
      <c r="AW544" s="40"/>
      <c r="AX544" s="40"/>
      <c r="AY544" s="40"/>
      <c r="AZ544" s="40"/>
      <c r="BA544" s="40"/>
      <c r="BB544" s="40"/>
      <c r="BC544" s="40"/>
      <c r="BD544" s="40"/>
      <c r="BE544" s="40"/>
    </row>
    <row r="545" spans="1:57" x14ac:dyDescent="0.2">
      <c r="A545" s="33"/>
      <c r="B545" s="33"/>
      <c r="C545" s="34"/>
      <c r="D545" s="34"/>
      <c r="E545" s="35"/>
      <c r="F545" s="36"/>
      <c r="G545" s="37"/>
      <c r="H545" s="38"/>
      <c r="I545" s="39"/>
      <c r="J545" s="40"/>
      <c r="K545" s="39"/>
      <c r="L545" s="39"/>
      <c r="M545" s="41"/>
      <c r="N545" s="42"/>
      <c r="O545" s="42"/>
      <c r="P545" s="42"/>
      <c r="Q545" s="42"/>
      <c r="R545" s="40"/>
      <c r="S545" s="40"/>
      <c r="T545" s="40"/>
      <c r="U545" s="40"/>
      <c r="V545" s="40"/>
      <c r="W545" s="40"/>
      <c r="X545" s="44"/>
      <c r="Y545" s="44"/>
      <c r="Z545" s="44"/>
      <c r="AA545" s="44"/>
      <c r="AB545" s="44"/>
      <c r="AC545" s="44"/>
      <c r="AD545" s="44"/>
      <c r="AE545" s="1"/>
      <c r="AF545" s="1"/>
      <c r="AG545" s="1"/>
      <c r="AH545" s="44"/>
      <c r="AI545" s="1"/>
      <c r="AJ545" s="44"/>
      <c r="AK545" s="1"/>
      <c r="AL545" s="40"/>
      <c r="AM545" s="40"/>
      <c r="AN545" s="40"/>
      <c r="AO545" s="40"/>
      <c r="AP545" s="40"/>
      <c r="AQ545" s="40"/>
      <c r="AR545" s="40"/>
      <c r="AS545" s="1"/>
      <c r="AT545" s="1"/>
      <c r="AU545" s="40"/>
      <c r="AV545" s="40"/>
      <c r="AW545" s="40"/>
      <c r="AX545" s="40"/>
      <c r="AY545" s="40"/>
      <c r="AZ545" s="40"/>
      <c r="BA545" s="40"/>
      <c r="BB545" s="40"/>
      <c r="BC545" s="40"/>
      <c r="BD545" s="40"/>
      <c r="BE545" s="40"/>
    </row>
    <row r="546" spans="1:57" x14ac:dyDescent="0.2">
      <c r="A546" s="33"/>
      <c r="B546" s="33"/>
      <c r="C546" s="34"/>
      <c r="D546" s="34"/>
      <c r="E546" s="35"/>
      <c r="F546" s="36"/>
      <c r="G546" s="37"/>
      <c r="H546" s="38"/>
      <c r="I546" s="39"/>
      <c r="J546" s="40"/>
      <c r="K546" s="39"/>
      <c r="L546" s="39"/>
      <c r="M546" s="41"/>
      <c r="N546" s="42"/>
      <c r="O546" s="42"/>
      <c r="P546" s="42"/>
      <c r="Q546" s="42"/>
      <c r="R546" s="40"/>
      <c r="S546" s="40"/>
      <c r="T546" s="40"/>
      <c r="U546" s="40"/>
      <c r="V546" s="40"/>
      <c r="W546" s="40"/>
      <c r="X546" s="44"/>
      <c r="Y546" s="44"/>
      <c r="Z546" s="44"/>
      <c r="AA546" s="44"/>
      <c r="AB546" s="44"/>
      <c r="AC546" s="44"/>
      <c r="AD546" s="44"/>
      <c r="AE546" s="1"/>
      <c r="AF546" s="1"/>
      <c r="AG546" s="1"/>
      <c r="AH546" s="44"/>
      <c r="AI546" s="1"/>
      <c r="AJ546" s="44"/>
      <c r="AK546" s="1"/>
      <c r="AL546" s="40"/>
      <c r="AM546" s="40"/>
      <c r="AN546" s="40"/>
      <c r="AO546" s="40"/>
      <c r="AP546" s="40"/>
      <c r="AQ546" s="40"/>
      <c r="AR546" s="40"/>
      <c r="AS546" s="1"/>
      <c r="AT546" s="1"/>
      <c r="AU546" s="40"/>
      <c r="AV546" s="40"/>
      <c r="AW546" s="40"/>
      <c r="AX546" s="40"/>
      <c r="AY546" s="40"/>
      <c r="AZ546" s="40"/>
      <c r="BA546" s="40"/>
      <c r="BB546" s="40"/>
      <c r="BC546" s="40"/>
      <c r="BD546" s="40"/>
      <c r="BE546" s="40"/>
    </row>
    <row r="547" spans="1:57" x14ac:dyDescent="0.2">
      <c r="A547" s="33"/>
      <c r="B547" s="33"/>
      <c r="C547" s="34"/>
      <c r="D547" s="34"/>
      <c r="E547" s="35"/>
      <c r="F547" s="36"/>
      <c r="G547" s="37"/>
      <c r="H547" s="38"/>
      <c r="I547" s="39"/>
      <c r="J547" s="40"/>
      <c r="K547" s="39"/>
      <c r="L547" s="39"/>
      <c r="M547" s="41"/>
      <c r="N547" s="42"/>
      <c r="O547" s="42"/>
      <c r="P547" s="42"/>
      <c r="Q547" s="42"/>
      <c r="R547" s="40"/>
      <c r="S547" s="40"/>
      <c r="T547" s="40"/>
      <c r="U547" s="40"/>
      <c r="V547" s="40"/>
      <c r="W547" s="40"/>
      <c r="X547" s="44"/>
      <c r="Y547" s="44"/>
      <c r="Z547" s="44"/>
      <c r="AA547" s="44"/>
      <c r="AB547" s="44"/>
      <c r="AC547" s="44"/>
      <c r="AD547" s="44"/>
      <c r="AE547" s="1"/>
      <c r="AF547" s="1"/>
      <c r="AG547" s="1"/>
      <c r="AH547" s="44"/>
      <c r="AI547" s="1"/>
      <c r="AJ547" s="44"/>
      <c r="AK547" s="1"/>
      <c r="AL547" s="40"/>
      <c r="AM547" s="40"/>
      <c r="AN547" s="40"/>
      <c r="AO547" s="40"/>
      <c r="AP547" s="40"/>
      <c r="AQ547" s="40"/>
      <c r="AR547" s="40"/>
      <c r="AS547" s="1"/>
      <c r="AT547" s="1"/>
      <c r="AU547" s="40"/>
      <c r="AV547" s="40"/>
      <c r="AW547" s="40"/>
      <c r="AX547" s="40"/>
      <c r="AY547" s="40"/>
      <c r="AZ547" s="40"/>
      <c r="BA547" s="40"/>
      <c r="BB547" s="40"/>
      <c r="BC547" s="40"/>
      <c r="BD547" s="40"/>
      <c r="BE547" s="40"/>
    </row>
    <row r="548" spans="1:57" x14ac:dyDescent="0.2">
      <c r="A548" s="33"/>
      <c r="B548" s="33"/>
      <c r="C548" s="34"/>
      <c r="D548" s="34"/>
      <c r="E548" s="35"/>
      <c r="F548" s="36"/>
      <c r="G548" s="37"/>
      <c r="H548" s="38"/>
      <c r="I548" s="39"/>
      <c r="J548" s="40"/>
      <c r="K548" s="39"/>
      <c r="L548" s="39"/>
      <c r="M548" s="41"/>
      <c r="N548" s="42"/>
      <c r="O548" s="42"/>
      <c r="P548" s="42"/>
      <c r="Q548" s="42"/>
      <c r="R548" s="40"/>
      <c r="S548" s="40"/>
      <c r="T548" s="40"/>
      <c r="U548" s="40"/>
      <c r="V548" s="40"/>
      <c r="W548" s="40"/>
      <c r="X548" s="44"/>
      <c r="Y548" s="44"/>
      <c r="Z548" s="44"/>
      <c r="AA548" s="44"/>
      <c r="AB548" s="44"/>
      <c r="AC548" s="44"/>
      <c r="AD548" s="44"/>
      <c r="AE548" s="1"/>
      <c r="AF548" s="1"/>
      <c r="AG548" s="1"/>
      <c r="AH548" s="44"/>
      <c r="AI548" s="1"/>
      <c r="AJ548" s="44"/>
      <c r="AK548" s="1"/>
      <c r="AL548" s="40"/>
      <c r="AM548" s="40"/>
      <c r="AN548" s="40"/>
      <c r="AO548" s="40"/>
      <c r="AP548" s="40"/>
      <c r="AQ548" s="40"/>
      <c r="AR548" s="40"/>
      <c r="AS548" s="1"/>
      <c r="AT548" s="1"/>
      <c r="AU548" s="40"/>
      <c r="AV548" s="40"/>
      <c r="AW548" s="40"/>
      <c r="AX548" s="40"/>
      <c r="AY548" s="40"/>
      <c r="AZ548" s="40"/>
      <c r="BA548" s="40"/>
      <c r="BB548" s="40"/>
      <c r="BC548" s="40"/>
      <c r="BD548" s="40"/>
      <c r="BE548" s="40"/>
    </row>
    <row r="549" spans="1:57" x14ac:dyDescent="0.2">
      <c r="A549" s="33"/>
      <c r="B549" s="33"/>
      <c r="C549" s="34"/>
      <c r="D549" s="34"/>
      <c r="E549" s="35"/>
      <c r="F549" s="36"/>
      <c r="G549" s="37"/>
      <c r="H549" s="38"/>
      <c r="I549" s="39"/>
      <c r="J549" s="40"/>
      <c r="K549" s="39"/>
      <c r="L549" s="39"/>
      <c r="M549" s="41"/>
      <c r="N549" s="42"/>
      <c r="O549" s="42"/>
      <c r="P549" s="42"/>
      <c r="Q549" s="42"/>
      <c r="R549" s="40"/>
      <c r="S549" s="40"/>
      <c r="T549" s="40"/>
      <c r="U549" s="40"/>
      <c r="V549" s="40"/>
      <c r="W549" s="40"/>
      <c r="X549" s="44"/>
      <c r="Y549" s="44"/>
      <c r="Z549" s="44"/>
      <c r="AA549" s="44"/>
      <c r="AB549" s="44"/>
      <c r="AC549" s="44"/>
      <c r="AD549" s="44"/>
      <c r="AE549" s="1"/>
      <c r="AF549" s="1"/>
      <c r="AG549" s="1"/>
      <c r="AH549" s="44"/>
      <c r="AI549" s="1"/>
      <c r="AJ549" s="44"/>
      <c r="AK549" s="1"/>
      <c r="AL549" s="40"/>
      <c r="AM549" s="40"/>
      <c r="AN549" s="40"/>
      <c r="AO549" s="40"/>
      <c r="AP549" s="40"/>
      <c r="AQ549" s="40"/>
      <c r="AR549" s="40"/>
      <c r="AS549" s="1"/>
      <c r="AT549" s="1"/>
      <c r="AU549" s="40"/>
      <c r="AV549" s="40"/>
      <c r="AW549" s="40"/>
      <c r="AX549" s="40"/>
      <c r="AY549" s="40"/>
      <c r="AZ549" s="40"/>
      <c r="BA549" s="40"/>
      <c r="BB549" s="40"/>
      <c r="BC549" s="40"/>
      <c r="BD549" s="40"/>
      <c r="BE549" s="40"/>
    </row>
    <row r="550" spans="1:57" x14ac:dyDescent="0.2">
      <c r="A550" s="33"/>
      <c r="B550" s="33"/>
      <c r="C550" s="34"/>
      <c r="D550" s="34"/>
      <c r="E550" s="35"/>
      <c r="F550" s="36"/>
      <c r="G550" s="37"/>
      <c r="H550" s="38"/>
      <c r="I550" s="39"/>
      <c r="J550" s="40"/>
      <c r="K550" s="39"/>
      <c r="L550" s="39"/>
      <c r="M550" s="41"/>
      <c r="N550" s="42"/>
      <c r="O550" s="42"/>
      <c r="P550" s="42"/>
      <c r="Q550" s="42"/>
      <c r="R550" s="40"/>
      <c r="S550" s="40"/>
      <c r="T550" s="40"/>
      <c r="U550" s="40"/>
      <c r="V550" s="40"/>
      <c r="W550" s="40"/>
      <c r="X550" s="44"/>
      <c r="Y550" s="44"/>
      <c r="Z550" s="44"/>
      <c r="AA550" s="44"/>
      <c r="AB550" s="44"/>
      <c r="AC550" s="44"/>
      <c r="AD550" s="44"/>
      <c r="AE550" s="1"/>
      <c r="AF550" s="1"/>
      <c r="AG550" s="1"/>
      <c r="AH550" s="44"/>
      <c r="AI550" s="1"/>
      <c r="AJ550" s="44"/>
      <c r="AK550" s="1"/>
      <c r="AL550" s="40"/>
      <c r="AM550" s="40"/>
      <c r="AN550" s="40"/>
      <c r="AO550" s="40"/>
      <c r="AP550" s="40"/>
      <c r="AQ550" s="40"/>
      <c r="AR550" s="40"/>
      <c r="AS550" s="1"/>
      <c r="AT550" s="1"/>
      <c r="AU550" s="40"/>
      <c r="AV550" s="40"/>
      <c r="AW550" s="40"/>
      <c r="AX550" s="40"/>
      <c r="AY550" s="40"/>
      <c r="AZ550" s="40"/>
      <c r="BA550" s="40"/>
      <c r="BB550" s="40"/>
      <c r="BC550" s="40"/>
      <c r="BD550" s="40"/>
      <c r="BE550" s="40"/>
    </row>
    <row r="551" spans="1:57" x14ac:dyDescent="0.2">
      <c r="A551" s="33"/>
      <c r="B551" s="33"/>
      <c r="C551" s="34"/>
      <c r="D551" s="34"/>
      <c r="E551" s="35"/>
      <c r="F551" s="36"/>
      <c r="G551" s="37"/>
      <c r="H551" s="38"/>
      <c r="I551" s="39"/>
      <c r="J551" s="40"/>
      <c r="K551" s="39"/>
      <c r="L551" s="39"/>
      <c r="M551" s="41"/>
      <c r="N551" s="42"/>
      <c r="O551" s="42"/>
      <c r="P551" s="42"/>
      <c r="Q551" s="42"/>
      <c r="R551" s="40"/>
      <c r="S551" s="40"/>
      <c r="T551" s="40"/>
      <c r="U551" s="40"/>
      <c r="V551" s="40"/>
      <c r="W551" s="40"/>
      <c r="X551" s="44"/>
      <c r="Y551" s="44"/>
      <c r="Z551" s="44"/>
      <c r="AA551" s="44"/>
      <c r="AB551" s="44"/>
      <c r="AC551" s="44"/>
      <c r="AD551" s="44"/>
      <c r="AE551" s="1"/>
      <c r="AF551" s="1"/>
      <c r="AG551" s="1"/>
      <c r="AH551" s="44"/>
      <c r="AI551" s="1"/>
      <c r="AJ551" s="44"/>
      <c r="AK551" s="1"/>
      <c r="AL551" s="40"/>
      <c r="AM551" s="40"/>
      <c r="AN551" s="40"/>
      <c r="AO551" s="40"/>
      <c r="AP551" s="40"/>
      <c r="AQ551" s="40"/>
      <c r="AR551" s="40"/>
      <c r="AS551" s="1"/>
      <c r="AT551" s="1"/>
      <c r="AU551" s="40"/>
      <c r="AV551" s="40"/>
      <c r="AW551" s="40"/>
      <c r="AX551" s="40"/>
      <c r="AY551" s="40"/>
      <c r="AZ551" s="40"/>
      <c r="BA551" s="40"/>
      <c r="BB551" s="40"/>
      <c r="BC551" s="40"/>
      <c r="BD551" s="40"/>
      <c r="BE551" s="40"/>
    </row>
    <row r="552" spans="1:57" x14ac:dyDescent="0.2">
      <c r="A552" s="33"/>
      <c r="B552" s="33"/>
      <c r="C552" s="34"/>
      <c r="D552" s="34"/>
      <c r="E552" s="35"/>
      <c r="F552" s="36"/>
      <c r="G552" s="37"/>
      <c r="H552" s="38"/>
      <c r="I552" s="39"/>
      <c r="J552" s="40"/>
      <c r="K552" s="39"/>
      <c r="L552" s="39"/>
      <c r="M552" s="41"/>
      <c r="N552" s="42"/>
      <c r="O552" s="42"/>
      <c r="P552" s="42"/>
      <c r="Q552" s="42"/>
      <c r="R552" s="40"/>
      <c r="S552" s="40"/>
      <c r="T552" s="40"/>
      <c r="U552" s="40"/>
      <c r="V552" s="40"/>
      <c r="W552" s="40"/>
      <c r="X552" s="44"/>
      <c r="Y552" s="44"/>
      <c r="Z552" s="44"/>
      <c r="AA552" s="44"/>
      <c r="AB552" s="44"/>
      <c r="AC552" s="44"/>
      <c r="AD552" s="44"/>
      <c r="AE552" s="1"/>
      <c r="AF552" s="1"/>
      <c r="AG552" s="1"/>
      <c r="AH552" s="44"/>
      <c r="AI552" s="1"/>
      <c r="AJ552" s="44"/>
      <c r="AK552" s="1"/>
      <c r="AL552" s="40"/>
      <c r="AM552" s="40"/>
      <c r="AN552" s="40"/>
      <c r="AO552" s="40"/>
      <c r="AP552" s="40"/>
      <c r="AQ552" s="40"/>
      <c r="AR552" s="40"/>
      <c r="AS552" s="1"/>
      <c r="AT552" s="1"/>
      <c r="AU552" s="40"/>
      <c r="AV552" s="40"/>
      <c r="AW552" s="40"/>
      <c r="AX552" s="40"/>
      <c r="AY552" s="40"/>
      <c r="AZ552" s="40"/>
      <c r="BA552" s="40"/>
      <c r="BB552" s="40"/>
      <c r="BC552" s="40"/>
      <c r="BD552" s="40"/>
      <c r="BE552" s="40"/>
    </row>
    <row r="553" spans="1:57" x14ac:dyDescent="0.2">
      <c r="A553" s="33"/>
      <c r="B553" s="33"/>
      <c r="C553" s="34"/>
      <c r="D553" s="34"/>
      <c r="E553" s="35"/>
      <c r="F553" s="36"/>
      <c r="G553" s="37"/>
      <c r="H553" s="38"/>
      <c r="I553" s="39"/>
      <c r="J553" s="40"/>
      <c r="K553" s="39"/>
      <c r="L553" s="39"/>
      <c r="M553" s="41"/>
      <c r="N553" s="42"/>
      <c r="O553" s="42"/>
      <c r="P553" s="42"/>
      <c r="Q553" s="42"/>
      <c r="R553" s="40"/>
      <c r="S553" s="40"/>
      <c r="T553" s="40"/>
      <c r="U553" s="40"/>
      <c r="V553" s="40"/>
      <c r="W553" s="40"/>
      <c r="X553" s="44"/>
      <c r="Y553" s="44"/>
      <c r="Z553" s="44"/>
      <c r="AA553" s="44"/>
      <c r="AB553" s="44"/>
      <c r="AC553" s="44"/>
      <c r="AD553" s="44"/>
      <c r="AE553" s="1"/>
      <c r="AF553" s="1"/>
      <c r="AG553" s="1"/>
      <c r="AH553" s="44"/>
      <c r="AI553" s="1"/>
      <c r="AJ553" s="44"/>
      <c r="AK553" s="1"/>
      <c r="AL553" s="40"/>
      <c r="AM553" s="40"/>
      <c r="AN553" s="40"/>
      <c r="AO553" s="40"/>
      <c r="AP553" s="40"/>
      <c r="AQ553" s="40"/>
      <c r="AR553" s="40"/>
      <c r="AS553" s="1"/>
      <c r="AT553" s="1"/>
      <c r="AU553" s="40"/>
      <c r="AV553" s="40"/>
      <c r="AW553" s="40"/>
      <c r="AX553" s="40"/>
      <c r="AY553" s="40"/>
      <c r="AZ553" s="40"/>
      <c r="BA553" s="40"/>
      <c r="BB553" s="40"/>
      <c r="BC553" s="40"/>
      <c r="BD553" s="40"/>
      <c r="BE553" s="40"/>
    </row>
    <row r="554" spans="1:57" x14ac:dyDescent="0.2">
      <c r="A554" s="33"/>
      <c r="B554" s="33"/>
      <c r="C554" s="34"/>
      <c r="D554" s="34"/>
      <c r="E554" s="35"/>
      <c r="F554" s="36"/>
      <c r="G554" s="37"/>
      <c r="H554" s="38"/>
      <c r="I554" s="39"/>
      <c r="J554" s="40"/>
      <c r="K554" s="39"/>
      <c r="L554" s="39"/>
      <c r="M554" s="41"/>
      <c r="N554" s="42"/>
      <c r="O554" s="42"/>
      <c r="P554" s="42"/>
      <c r="Q554" s="42"/>
      <c r="R554" s="40"/>
      <c r="S554" s="40"/>
      <c r="T554" s="40"/>
      <c r="U554" s="40"/>
      <c r="V554" s="40"/>
      <c r="W554" s="40"/>
      <c r="X554" s="44"/>
      <c r="Y554" s="44"/>
      <c r="Z554" s="44"/>
      <c r="AA554" s="44"/>
      <c r="AB554" s="44"/>
      <c r="AC554" s="44"/>
      <c r="AD554" s="44"/>
      <c r="AE554" s="1"/>
      <c r="AF554" s="1"/>
      <c r="AG554" s="1"/>
      <c r="AH554" s="44"/>
      <c r="AI554" s="1"/>
      <c r="AJ554" s="44"/>
      <c r="AK554" s="1"/>
      <c r="AL554" s="40"/>
      <c r="AM554" s="40"/>
      <c r="AN554" s="40"/>
      <c r="AO554" s="40"/>
      <c r="AP554" s="40"/>
      <c r="AQ554" s="40"/>
      <c r="AR554" s="40"/>
      <c r="AS554" s="1"/>
      <c r="AT554" s="1"/>
      <c r="AU554" s="40"/>
      <c r="AV554" s="40"/>
      <c r="AW554" s="40"/>
      <c r="AX554" s="40"/>
      <c r="AY554" s="40"/>
      <c r="AZ554" s="40"/>
      <c r="BA554" s="40"/>
      <c r="BB554" s="40"/>
      <c r="BC554" s="40"/>
      <c r="BD554" s="40"/>
      <c r="BE554" s="40"/>
    </row>
    <row r="555" spans="1:57" x14ac:dyDescent="0.2">
      <c r="A555" s="33"/>
      <c r="B555" s="33"/>
      <c r="C555" s="34"/>
      <c r="D555" s="34"/>
      <c r="E555" s="35"/>
      <c r="F555" s="36"/>
      <c r="G555" s="37"/>
      <c r="H555" s="38"/>
      <c r="I555" s="39"/>
      <c r="J555" s="40"/>
      <c r="K555" s="39"/>
      <c r="L555" s="39"/>
      <c r="M555" s="41"/>
      <c r="N555" s="42"/>
      <c r="O555" s="42"/>
      <c r="P555" s="42"/>
      <c r="Q555" s="42"/>
      <c r="R555" s="40"/>
      <c r="S555" s="40"/>
      <c r="T555" s="40"/>
      <c r="U555" s="40"/>
      <c r="V555" s="40"/>
      <c r="W555" s="40"/>
      <c r="X555" s="44"/>
      <c r="Y555" s="44"/>
      <c r="Z555" s="44"/>
      <c r="AA555" s="44"/>
      <c r="AB555" s="44"/>
      <c r="AC555" s="44"/>
      <c r="AD555" s="44"/>
      <c r="AE555" s="1"/>
      <c r="AF555" s="1"/>
      <c r="AG555" s="1"/>
      <c r="AH555" s="44"/>
      <c r="AI555" s="1"/>
      <c r="AJ555" s="44"/>
      <c r="AK555" s="1"/>
      <c r="AL555" s="40"/>
      <c r="AM555" s="40"/>
      <c r="AN555" s="40"/>
      <c r="AO555" s="40"/>
      <c r="AP555" s="40"/>
      <c r="AQ555" s="40"/>
      <c r="AR555" s="40"/>
      <c r="AS555" s="1"/>
      <c r="AT555" s="1"/>
      <c r="AU555" s="40"/>
      <c r="AV555" s="40"/>
      <c r="AW555" s="40"/>
      <c r="AX555" s="40"/>
      <c r="AY555" s="40"/>
      <c r="AZ555" s="40"/>
      <c r="BA555" s="40"/>
      <c r="BB555" s="40"/>
      <c r="BC555" s="40"/>
      <c r="BD555" s="40"/>
      <c r="BE555" s="40"/>
    </row>
    <row r="556" spans="1:57" x14ac:dyDescent="0.2">
      <c r="A556" s="33"/>
      <c r="B556" s="33"/>
      <c r="C556" s="34"/>
      <c r="D556" s="34"/>
      <c r="E556" s="35"/>
      <c r="F556" s="36"/>
      <c r="G556" s="37"/>
      <c r="H556" s="38"/>
      <c r="I556" s="39"/>
      <c r="J556" s="40"/>
      <c r="K556" s="39"/>
      <c r="L556" s="39"/>
      <c r="M556" s="41"/>
      <c r="N556" s="42"/>
      <c r="O556" s="42"/>
      <c r="P556" s="42"/>
      <c r="Q556" s="42"/>
      <c r="R556" s="40"/>
      <c r="S556" s="40"/>
      <c r="T556" s="40"/>
      <c r="U556" s="40"/>
      <c r="V556" s="40"/>
      <c r="W556" s="40"/>
      <c r="X556" s="44"/>
      <c r="Y556" s="44"/>
      <c r="Z556" s="44"/>
      <c r="AA556" s="44"/>
      <c r="AB556" s="44"/>
      <c r="AC556" s="44"/>
      <c r="AD556" s="44"/>
      <c r="AE556" s="1"/>
      <c r="AF556" s="1"/>
      <c r="AG556" s="1"/>
      <c r="AH556" s="44"/>
      <c r="AI556" s="1"/>
      <c r="AJ556" s="44"/>
      <c r="AK556" s="1"/>
      <c r="AL556" s="40"/>
      <c r="AM556" s="40"/>
      <c r="AN556" s="40"/>
      <c r="AO556" s="40"/>
      <c r="AP556" s="40"/>
      <c r="AQ556" s="40"/>
      <c r="AR556" s="40"/>
      <c r="AS556" s="1"/>
      <c r="AT556" s="1"/>
      <c r="AU556" s="40"/>
      <c r="AV556" s="40"/>
      <c r="AW556" s="40"/>
      <c r="AX556" s="40"/>
      <c r="AY556" s="40"/>
      <c r="AZ556" s="40"/>
      <c r="BA556" s="40"/>
      <c r="BB556" s="40"/>
      <c r="BC556" s="40"/>
      <c r="BD556" s="40"/>
      <c r="BE556" s="40"/>
    </row>
    <row r="557" spans="1:57" x14ac:dyDescent="0.2">
      <c r="A557" s="33"/>
      <c r="B557" s="33"/>
      <c r="C557" s="34"/>
      <c r="D557" s="34"/>
      <c r="E557" s="35"/>
      <c r="F557" s="36"/>
      <c r="G557" s="37"/>
      <c r="H557" s="38"/>
      <c r="I557" s="39"/>
      <c r="J557" s="40"/>
      <c r="K557" s="39"/>
      <c r="L557" s="39"/>
      <c r="M557" s="41"/>
      <c r="N557" s="42"/>
      <c r="O557" s="42"/>
      <c r="P557" s="42"/>
      <c r="Q557" s="42"/>
      <c r="R557" s="40"/>
      <c r="S557" s="40"/>
      <c r="T557" s="40"/>
      <c r="U557" s="40"/>
      <c r="V557" s="40"/>
      <c r="W557" s="40"/>
      <c r="X557" s="44"/>
      <c r="Y557" s="44"/>
      <c r="Z557" s="44"/>
      <c r="AA557" s="44"/>
      <c r="AB557" s="44"/>
      <c r="AC557" s="44"/>
      <c r="AD557" s="44"/>
      <c r="AE557" s="1"/>
      <c r="AF557" s="1"/>
      <c r="AG557" s="1"/>
      <c r="AH557" s="44"/>
      <c r="AI557" s="1"/>
      <c r="AJ557" s="44"/>
      <c r="AK557" s="1"/>
      <c r="AL557" s="40"/>
      <c r="AM557" s="40"/>
      <c r="AN557" s="40"/>
      <c r="AO557" s="40"/>
      <c r="AP557" s="40"/>
      <c r="AQ557" s="40"/>
      <c r="AR557" s="40"/>
      <c r="AS557" s="1"/>
      <c r="AT557" s="1"/>
      <c r="AU557" s="40"/>
      <c r="AV557" s="40"/>
      <c r="AW557" s="40"/>
      <c r="AX557" s="40"/>
      <c r="AY557" s="40"/>
      <c r="AZ557" s="40"/>
      <c r="BA557" s="40"/>
      <c r="BB557" s="40"/>
      <c r="BC557" s="40"/>
      <c r="BD557" s="40"/>
      <c r="BE557" s="40"/>
    </row>
    <row r="558" spans="1:57" x14ac:dyDescent="0.2">
      <c r="A558" s="33"/>
      <c r="B558" s="33"/>
      <c r="C558" s="34"/>
      <c r="D558" s="34"/>
      <c r="E558" s="35"/>
      <c r="F558" s="36"/>
      <c r="G558" s="37"/>
      <c r="H558" s="38"/>
      <c r="I558" s="39"/>
      <c r="J558" s="40"/>
      <c r="K558" s="39"/>
      <c r="L558" s="39"/>
      <c r="M558" s="41"/>
      <c r="N558" s="42"/>
      <c r="O558" s="42"/>
      <c r="P558" s="42"/>
      <c r="Q558" s="42"/>
      <c r="R558" s="40"/>
      <c r="S558" s="40"/>
      <c r="T558" s="40"/>
      <c r="U558" s="40"/>
      <c r="V558" s="40"/>
      <c r="W558" s="40"/>
      <c r="X558" s="44"/>
      <c r="Y558" s="44"/>
      <c r="Z558" s="44"/>
      <c r="AA558" s="44"/>
      <c r="AB558" s="44"/>
      <c r="AC558" s="44"/>
      <c r="AD558" s="44"/>
      <c r="AE558" s="1"/>
      <c r="AF558" s="1"/>
      <c r="AG558" s="1"/>
      <c r="AH558" s="44"/>
      <c r="AI558" s="1"/>
      <c r="AJ558" s="44"/>
      <c r="AK558" s="1"/>
      <c r="AL558" s="40"/>
      <c r="AM558" s="40"/>
      <c r="AN558" s="40"/>
      <c r="AO558" s="40"/>
      <c r="AP558" s="40"/>
      <c r="AQ558" s="40"/>
      <c r="AR558" s="40"/>
      <c r="AS558" s="1"/>
      <c r="AT558" s="1"/>
      <c r="AU558" s="40"/>
      <c r="AV558" s="40"/>
      <c r="AW558" s="40"/>
      <c r="AX558" s="40"/>
      <c r="AY558" s="40"/>
      <c r="AZ558" s="40"/>
      <c r="BA558" s="40"/>
      <c r="BB558" s="40"/>
      <c r="BC558" s="40"/>
      <c r="BD558" s="40"/>
      <c r="BE558" s="40"/>
    </row>
    <row r="559" spans="1:57" x14ac:dyDescent="0.2">
      <c r="A559" s="33"/>
      <c r="B559" s="33"/>
      <c r="C559" s="34"/>
      <c r="D559" s="34"/>
      <c r="E559" s="35"/>
      <c r="F559" s="36"/>
      <c r="G559" s="37"/>
      <c r="H559" s="38"/>
      <c r="I559" s="39"/>
      <c r="J559" s="40"/>
      <c r="K559" s="39"/>
      <c r="L559" s="39"/>
      <c r="M559" s="41"/>
      <c r="N559" s="42"/>
      <c r="O559" s="42"/>
      <c r="P559" s="42"/>
      <c r="Q559" s="42"/>
      <c r="R559" s="40"/>
      <c r="S559" s="40"/>
      <c r="T559" s="40"/>
      <c r="U559" s="40"/>
      <c r="V559" s="40"/>
      <c r="W559" s="40"/>
      <c r="X559" s="44"/>
      <c r="Y559" s="44"/>
      <c r="Z559" s="44"/>
      <c r="AA559" s="44"/>
      <c r="AB559" s="44"/>
      <c r="AC559" s="44"/>
      <c r="AD559" s="44"/>
      <c r="AE559" s="1"/>
      <c r="AF559" s="1"/>
      <c r="AG559" s="1"/>
      <c r="AH559" s="44"/>
      <c r="AI559" s="1"/>
      <c r="AJ559" s="44"/>
      <c r="AK559" s="1"/>
      <c r="AL559" s="40"/>
      <c r="AM559" s="40"/>
      <c r="AN559" s="40"/>
      <c r="AO559" s="40"/>
      <c r="AP559" s="40"/>
      <c r="AQ559" s="40"/>
      <c r="AR559" s="40"/>
      <c r="AS559" s="1"/>
      <c r="AT559" s="1"/>
      <c r="AU559" s="40"/>
      <c r="AV559" s="40"/>
      <c r="AW559" s="40"/>
      <c r="AX559" s="40"/>
      <c r="AY559" s="40"/>
      <c r="AZ559" s="40"/>
      <c r="BA559" s="40"/>
      <c r="BB559" s="40"/>
      <c r="BC559" s="40"/>
      <c r="BD559" s="40"/>
      <c r="BE559" s="40"/>
    </row>
    <row r="560" spans="1:57" x14ac:dyDescent="0.2">
      <c r="A560" s="33"/>
      <c r="B560" s="33"/>
      <c r="C560" s="34"/>
      <c r="D560" s="34"/>
      <c r="E560" s="35"/>
      <c r="F560" s="36"/>
      <c r="G560" s="37"/>
      <c r="H560" s="38"/>
      <c r="I560" s="39"/>
      <c r="J560" s="40"/>
      <c r="K560" s="39"/>
      <c r="L560" s="39"/>
      <c r="M560" s="41"/>
      <c r="N560" s="42"/>
      <c r="O560" s="42"/>
      <c r="P560" s="42"/>
      <c r="Q560" s="42"/>
      <c r="R560" s="40"/>
      <c r="S560" s="40"/>
      <c r="T560" s="40"/>
      <c r="U560" s="40"/>
      <c r="V560" s="40"/>
      <c r="W560" s="40"/>
      <c r="X560" s="44"/>
      <c r="Y560" s="44"/>
      <c r="Z560" s="44"/>
      <c r="AA560" s="44"/>
      <c r="AB560" s="44"/>
      <c r="AC560" s="44"/>
      <c r="AD560" s="44"/>
      <c r="AE560" s="1"/>
      <c r="AF560" s="1"/>
      <c r="AG560" s="1"/>
      <c r="AH560" s="44"/>
      <c r="AI560" s="1"/>
      <c r="AJ560" s="44"/>
      <c r="AK560" s="1"/>
      <c r="AL560" s="40"/>
      <c r="AM560" s="40"/>
      <c r="AN560" s="40"/>
      <c r="AO560" s="40"/>
      <c r="AP560" s="40"/>
      <c r="AQ560" s="40"/>
      <c r="AR560" s="40"/>
      <c r="AS560" s="1"/>
      <c r="AT560" s="1"/>
      <c r="AU560" s="40"/>
      <c r="AV560" s="40"/>
      <c r="AW560" s="40"/>
      <c r="AX560" s="40"/>
      <c r="AY560" s="40"/>
      <c r="AZ560" s="40"/>
      <c r="BA560" s="40"/>
      <c r="BB560" s="40"/>
      <c r="BC560" s="40"/>
      <c r="BD560" s="40"/>
      <c r="BE560" s="40"/>
    </row>
    <row r="561" spans="1:57" x14ac:dyDescent="0.2">
      <c r="A561" s="33"/>
      <c r="B561" s="33"/>
      <c r="C561" s="34"/>
      <c r="D561" s="34"/>
      <c r="E561" s="35"/>
      <c r="F561" s="36"/>
      <c r="G561" s="37"/>
      <c r="H561" s="38"/>
      <c r="I561" s="39"/>
      <c r="J561" s="40"/>
      <c r="K561" s="39"/>
      <c r="L561" s="39"/>
      <c r="M561" s="41"/>
      <c r="N561" s="42"/>
      <c r="O561" s="42"/>
      <c r="P561" s="42"/>
      <c r="Q561" s="42"/>
      <c r="R561" s="40"/>
      <c r="S561" s="40"/>
      <c r="T561" s="40"/>
      <c r="U561" s="40"/>
      <c r="V561" s="40"/>
      <c r="W561" s="40"/>
      <c r="X561" s="44"/>
      <c r="Y561" s="44"/>
      <c r="Z561" s="44"/>
      <c r="AA561" s="44"/>
      <c r="AB561" s="44"/>
      <c r="AC561" s="44"/>
      <c r="AD561" s="44"/>
      <c r="AE561" s="1"/>
      <c r="AF561" s="1"/>
      <c r="AG561" s="1"/>
      <c r="AH561" s="44"/>
      <c r="AI561" s="1"/>
      <c r="AJ561" s="44"/>
      <c r="AK561" s="1"/>
      <c r="AL561" s="40"/>
      <c r="AM561" s="40"/>
      <c r="AN561" s="40"/>
      <c r="AO561" s="40"/>
      <c r="AP561" s="40"/>
      <c r="AQ561" s="40"/>
      <c r="AR561" s="40"/>
      <c r="AS561" s="1"/>
      <c r="AT561" s="1"/>
      <c r="AU561" s="40"/>
      <c r="AV561" s="40"/>
      <c r="AW561" s="40"/>
      <c r="AX561" s="40"/>
      <c r="AY561" s="40"/>
      <c r="AZ561" s="40"/>
      <c r="BA561" s="40"/>
      <c r="BB561" s="40"/>
      <c r="BC561" s="40"/>
      <c r="BD561" s="40"/>
      <c r="BE561" s="40"/>
    </row>
    <row r="562" spans="1:57" x14ac:dyDescent="0.2">
      <c r="A562" s="33"/>
      <c r="B562" s="33"/>
      <c r="C562" s="34"/>
      <c r="D562" s="34"/>
      <c r="E562" s="35"/>
      <c r="F562" s="36"/>
      <c r="G562" s="37"/>
      <c r="H562" s="38"/>
      <c r="I562" s="39"/>
      <c r="J562" s="40"/>
      <c r="K562" s="39"/>
      <c r="L562" s="39"/>
      <c r="M562" s="41"/>
      <c r="N562" s="42"/>
      <c r="O562" s="42"/>
      <c r="P562" s="42"/>
      <c r="Q562" s="42"/>
      <c r="R562" s="40"/>
      <c r="S562" s="40"/>
      <c r="T562" s="40"/>
      <c r="U562" s="40"/>
      <c r="V562" s="40"/>
      <c r="W562" s="40"/>
      <c r="X562" s="44"/>
      <c r="Y562" s="44"/>
      <c r="Z562" s="44"/>
      <c r="AA562" s="44"/>
      <c r="AB562" s="44"/>
      <c r="AC562" s="44"/>
      <c r="AD562" s="44"/>
      <c r="AE562" s="1"/>
      <c r="AF562" s="1"/>
      <c r="AG562" s="1"/>
      <c r="AH562" s="44"/>
      <c r="AI562" s="1"/>
      <c r="AJ562" s="44"/>
      <c r="AK562" s="1"/>
      <c r="AL562" s="40"/>
      <c r="AM562" s="40"/>
      <c r="AN562" s="40"/>
      <c r="AO562" s="40"/>
      <c r="AP562" s="40"/>
      <c r="AQ562" s="40"/>
      <c r="AR562" s="40"/>
      <c r="AS562" s="1"/>
      <c r="AT562" s="1"/>
      <c r="AU562" s="40"/>
      <c r="AV562" s="40"/>
      <c r="AW562" s="40"/>
      <c r="AX562" s="40"/>
      <c r="AY562" s="40"/>
      <c r="AZ562" s="40"/>
      <c r="BA562" s="40"/>
      <c r="BB562" s="40"/>
      <c r="BC562" s="40"/>
      <c r="BD562" s="40"/>
      <c r="BE562" s="40"/>
    </row>
    <row r="563" spans="1:57" x14ac:dyDescent="0.2">
      <c r="A563" s="33"/>
      <c r="B563" s="33"/>
      <c r="C563" s="34"/>
      <c r="D563" s="34"/>
      <c r="E563" s="35"/>
      <c r="F563" s="36"/>
      <c r="G563" s="37"/>
      <c r="H563" s="38"/>
      <c r="I563" s="39"/>
      <c r="J563" s="40"/>
      <c r="K563" s="39"/>
      <c r="L563" s="39"/>
      <c r="M563" s="41"/>
      <c r="N563" s="42"/>
      <c r="O563" s="42"/>
      <c r="P563" s="42"/>
      <c r="Q563" s="42"/>
      <c r="R563" s="40"/>
      <c r="S563" s="40"/>
      <c r="T563" s="40"/>
      <c r="U563" s="40"/>
      <c r="V563" s="40"/>
      <c r="W563" s="40"/>
      <c r="X563" s="44"/>
      <c r="Y563" s="44"/>
      <c r="Z563" s="44"/>
      <c r="AA563" s="44"/>
      <c r="AB563" s="44"/>
      <c r="AC563" s="44"/>
      <c r="AD563" s="44"/>
      <c r="AE563" s="1"/>
      <c r="AF563" s="1"/>
      <c r="AG563" s="1"/>
      <c r="AH563" s="44"/>
      <c r="AI563" s="1"/>
      <c r="AJ563" s="44"/>
      <c r="AK563" s="1"/>
      <c r="AL563" s="40"/>
      <c r="AM563" s="40"/>
      <c r="AN563" s="40"/>
      <c r="AO563" s="40"/>
      <c r="AP563" s="40"/>
      <c r="AQ563" s="40"/>
      <c r="AR563" s="40"/>
      <c r="AS563" s="1"/>
      <c r="AT563" s="1"/>
      <c r="AU563" s="40"/>
      <c r="AV563" s="40"/>
      <c r="AW563" s="40"/>
      <c r="AX563" s="40"/>
      <c r="AY563" s="40"/>
      <c r="AZ563" s="40"/>
      <c r="BA563" s="40"/>
      <c r="BB563" s="40"/>
      <c r="BC563" s="40"/>
      <c r="BD563" s="40"/>
      <c r="BE563" s="40"/>
    </row>
    <row r="564" spans="1:57" x14ac:dyDescent="0.2">
      <c r="A564" s="33"/>
      <c r="B564" s="33"/>
      <c r="C564" s="34"/>
      <c r="D564" s="34"/>
      <c r="E564" s="35"/>
      <c r="F564" s="36"/>
      <c r="G564" s="37"/>
      <c r="H564" s="38"/>
      <c r="I564" s="39"/>
      <c r="J564" s="40"/>
      <c r="K564" s="39"/>
      <c r="L564" s="39"/>
      <c r="M564" s="41"/>
      <c r="N564" s="42"/>
      <c r="O564" s="42"/>
      <c r="P564" s="42"/>
      <c r="Q564" s="42"/>
      <c r="R564" s="40"/>
      <c r="S564" s="40"/>
      <c r="T564" s="40"/>
      <c r="U564" s="40"/>
      <c r="V564" s="40"/>
      <c r="W564" s="40"/>
      <c r="X564" s="44"/>
      <c r="Y564" s="44"/>
      <c r="Z564" s="44"/>
      <c r="AA564" s="44"/>
      <c r="AB564" s="44"/>
      <c r="AC564" s="44"/>
      <c r="AD564" s="44"/>
      <c r="AE564" s="1"/>
      <c r="AF564" s="1"/>
      <c r="AG564" s="1"/>
      <c r="AH564" s="44"/>
      <c r="AI564" s="1"/>
      <c r="AJ564" s="44"/>
      <c r="AK564" s="1"/>
      <c r="AL564" s="40"/>
      <c r="AM564" s="40"/>
      <c r="AN564" s="40"/>
      <c r="AO564" s="40"/>
      <c r="AP564" s="40"/>
      <c r="AQ564" s="40"/>
      <c r="AR564" s="40"/>
      <c r="AS564" s="1"/>
      <c r="AT564" s="1"/>
      <c r="AU564" s="40"/>
      <c r="AV564" s="40"/>
      <c r="AW564" s="40"/>
      <c r="AX564" s="40"/>
      <c r="AY564" s="40"/>
      <c r="AZ564" s="40"/>
      <c r="BA564" s="40"/>
      <c r="BB564" s="40"/>
      <c r="BC564" s="40"/>
      <c r="BD564" s="40"/>
      <c r="BE564" s="40"/>
    </row>
    <row r="565" spans="1:57" x14ac:dyDescent="0.2">
      <c r="A565" s="33"/>
      <c r="B565" s="33"/>
      <c r="C565" s="34"/>
      <c r="D565" s="34"/>
      <c r="E565" s="35"/>
      <c r="F565" s="36"/>
      <c r="G565" s="37"/>
      <c r="H565" s="38"/>
      <c r="I565" s="39"/>
      <c r="J565" s="40"/>
      <c r="K565" s="39"/>
      <c r="L565" s="39"/>
      <c r="M565" s="41"/>
      <c r="N565" s="42"/>
      <c r="O565" s="42"/>
      <c r="P565" s="42"/>
      <c r="Q565" s="42"/>
      <c r="R565" s="40"/>
      <c r="S565" s="40"/>
      <c r="T565" s="40"/>
      <c r="U565" s="40"/>
      <c r="V565" s="40"/>
      <c r="W565" s="40"/>
      <c r="X565" s="44"/>
      <c r="Y565" s="44"/>
      <c r="Z565" s="44"/>
      <c r="AA565" s="44"/>
      <c r="AB565" s="44"/>
      <c r="AC565" s="44"/>
      <c r="AD565" s="44"/>
      <c r="AE565" s="1"/>
      <c r="AF565" s="1"/>
      <c r="AG565" s="1"/>
      <c r="AH565" s="44"/>
      <c r="AI565" s="1"/>
      <c r="AJ565" s="44"/>
      <c r="AK565" s="1"/>
      <c r="AL565" s="40"/>
      <c r="AM565" s="40"/>
      <c r="AN565" s="40"/>
      <c r="AO565" s="40"/>
      <c r="AP565" s="40"/>
      <c r="AQ565" s="40"/>
      <c r="AR565" s="40"/>
      <c r="AS565" s="1"/>
      <c r="AT565" s="1"/>
      <c r="AU565" s="40"/>
      <c r="AV565" s="40"/>
      <c r="AW565" s="40"/>
      <c r="AX565" s="40"/>
      <c r="AY565" s="40"/>
      <c r="AZ565" s="40"/>
      <c r="BA565" s="40"/>
      <c r="BB565" s="40"/>
      <c r="BC565" s="40"/>
      <c r="BD565" s="40"/>
      <c r="BE565" s="40"/>
    </row>
    <row r="566" spans="1:57" x14ac:dyDescent="0.2">
      <c r="A566" s="33"/>
      <c r="B566" s="33"/>
      <c r="C566" s="34"/>
      <c r="D566" s="34"/>
      <c r="E566" s="35"/>
      <c r="F566" s="36"/>
      <c r="G566" s="37"/>
      <c r="H566" s="38"/>
      <c r="I566" s="39"/>
      <c r="J566" s="40"/>
      <c r="K566" s="39"/>
      <c r="L566" s="39"/>
      <c r="M566" s="41"/>
      <c r="N566" s="42"/>
      <c r="O566" s="42"/>
      <c r="P566" s="42"/>
      <c r="Q566" s="42"/>
      <c r="R566" s="40"/>
      <c r="S566" s="40"/>
      <c r="T566" s="40"/>
      <c r="U566" s="40"/>
      <c r="V566" s="40"/>
      <c r="W566" s="40"/>
      <c r="X566" s="44"/>
      <c r="Y566" s="44"/>
      <c r="Z566" s="44"/>
      <c r="AA566" s="44"/>
      <c r="AB566" s="44"/>
      <c r="AC566" s="44"/>
      <c r="AD566" s="44"/>
      <c r="AE566" s="1"/>
      <c r="AF566" s="1"/>
      <c r="AG566" s="1"/>
      <c r="AH566" s="44"/>
      <c r="AI566" s="1"/>
      <c r="AJ566" s="44"/>
      <c r="AK566" s="1"/>
      <c r="AL566" s="40"/>
      <c r="AM566" s="40"/>
      <c r="AN566" s="40"/>
      <c r="AO566" s="40"/>
      <c r="AP566" s="40"/>
      <c r="AQ566" s="40"/>
      <c r="AR566" s="40"/>
      <c r="AS566" s="1"/>
      <c r="AT566" s="1"/>
      <c r="AU566" s="40"/>
      <c r="AV566" s="40"/>
      <c r="AW566" s="40"/>
      <c r="AX566" s="40"/>
      <c r="AY566" s="40"/>
      <c r="AZ566" s="40"/>
      <c r="BA566" s="40"/>
      <c r="BB566" s="40"/>
      <c r="BC566" s="40"/>
      <c r="BD566" s="40"/>
      <c r="BE566" s="40"/>
    </row>
    <row r="567" spans="1:57" x14ac:dyDescent="0.2">
      <c r="A567" s="33"/>
      <c r="B567" s="33"/>
      <c r="C567" s="34"/>
      <c r="D567" s="34"/>
      <c r="E567" s="35"/>
      <c r="F567" s="36"/>
      <c r="G567" s="37"/>
      <c r="H567" s="38"/>
      <c r="I567" s="39"/>
      <c r="J567" s="40"/>
      <c r="K567" s="39"/>
      <c r="L567" s="39"/>
      <c r="M567" s="41"/>
      <c r="N567" s="42"/>
      <c r="O567" s="42"/>
      <c r="P567" s="42"/>
      <c r="Q567" s="42"/>
      <c r="R567" s="40"/>
      <c r="S567" s="40"/>
      <c r="T567" s="40"/>
      <c r="U567" s="40"/>
      <c r="V567" s="40"/>
      <c r="W567" s="40"/>
      <c r="X567" s="44"/>
      <c r="Y567" s="44"/>
      <c r="Z567" s="44"/>
      <c r="AA567" s="44"/>
      <c r="AB567" s="44"/>
      <c r="AC567" s="44"/>
      <c r="AD567" s="44"/>
      <c r="AE567" s="1"/>
      <c r="AF567" s="1"/>
      <c r="AG567" s="1"/>
      <c r="AH567" s="44"/>
      <c r="AI567" s="1"/>
      <c r="AJ567" s="44"/>
      <c r="AK567" s="1"/>
      <c r="AL567" s="40"/>
      <c r="AM567" s="40"/>
      <c r="AN567" s="40"/>
      <c r="AO567" s="40"/>
      <c r="AP567" s="40"/>
      <c r="AQ567" s="40"/>
      <c r="AR567" s="40"/>
      <c r="AS567" s="1"/>
      <c r="AT567" s="1"/>
      <c r="AU567" s="40"/>
      <c r="AV567" s="40"/>
      <c r="AW567" s="40"/>
      <c r="AX567" s="40"/>
      <c r="AY567" s="40"/>
      <c r="AZ567" s="40"/>
      <c r="BA567" s="40"/>
      <c r="BB567" s="40"/>
      <c r="BC567" s="40"/>
      <c r="BD567" s="40"/>
      <c r="BE567" s="40"/>
    </row>
    <row r="568" spans="1:57" x14ac:dyDescent="0.2">
      <c r="A568" s="33"/>
      <c r="B568" s="33"/>
      <c r="C568" s="34"/>
      <c r="D568" s="34"/>
      <c r="E568" s="35"/>
      <c r="F568" s="36"/>
      <c r="G568" s="37"/>
      <c r="H568" s="38"/>
      <c r="I568" s="39"/>
      <c r="J568" s="40"/>
      <c r="K568" s="39"/>
      <c r="L568" s="39"/>
      <c r="M568" s="41"/>
      <c r="N568" s="42"/>
      <c r="O568" s="42"/>
      <c r="P568" s="42"/>
      <c r="Q568" s="42"/>
      <c r="R568" s="40"/>
      <c r="S568" s="40"/>
      <c r="T568" s="40"/>
      <c r="U568" s="40"/>
      <c r="V568" s="40"/>
      <c r="W568" s="40"/>
      <c r="X568" s="44"/>
      <c r="Y568" s="44"/>
      <c r="Z568" s="44"/>
      <c r="AA568" s="44"/>
      <c r="AB568" s="44"/>
      <c r="AC568" s="44"/>
      <c r="AD568" s="44"/>
      <c r="AE568" s="1"/>
      <c r="AF568" s="1"/>
      <c r="AG568" s="1"/>
      <c r="AH568" s="44"/>
      <c r="AI568" s="1"/>
      <c r="AJ568" s="44"/>
      <c r="AK568" s="1"/>
      <c r="AL568" s="40"/>
      <c r="AM568" s="40"/>
      <c r="AN568" s="40"/>
      <c r="AO568" s="40"/>
      <c r="AP568" s="40"/>
      <c r="AQ568" s="40"/>
      <c r="AR568" s="40"/>
      <c r="AS568" s="1"/>
      <c r="AT568" s="1"/>
      <c r="AU568" s="40"/>
      <c r="AV568" s="40"/>
      <c r="AW568" s="40"/>
      <c r="AX568" s="40"/>
      <c r="AY568" s="40"/>
      <c r="AZ568" s="40"/>
      <c r="BA568" s="40"/>
      <c r="BB568" s="40"/>
      <c r="BC568" s="40"/>
      <c r="BD568" s="40"/>
      <c r="BE568" s="40"/>
    </row>
    <row r="569" spans="1:57" x14ac:dyDescent="0.2">
      <c r="A569" s="33"/>
      <c r="B569" s="33"/>
      <c r="C569" s="34"/>
      <c r="D569" s="34"/>
      <c r="E569" s="35"/>
      <c r="F569" s="36"/>
      <c r="G569" s="37"/>
      <c r="H569" s="38"/>
      <c r="I569" s="39"/>
      <c r="J569" s="40"/>
      <c r="K569" s="39"/>
      <c r="L569" s="39"/>
      <c r="M569" s="41"/>
      <c r="N569" s="42"/>
      <c r="O569" s="42"/>
      <c r="P569" s="42"/>
      <c r="Q569" s="42"/>
      <c r="R569" s="40"/>
      <c r="S569" s="40"/>
      <c r="T569" s="40"/>
      <c r="U569" s="40"/>
      <c r="V569" s="40"/>
      <c r="W569" s="40"/>
      <c r="X569" s="44"/>
      <c r="Y569" s="44"/>
      <c r="Z569" s="44"/>
      <c r="AA569" s="44"/>
      <c r="AB569" s="44"/>
      <c r="AC569" s="44"/>
      <c r="AD569" s="44"/>
      <c r="AE569" s="1"/>
      <c r="AF569" s="1"/>
      <c r="AG569" s="1"/>
      <c r="AH569" s="44"/>
      <c r="AI569" s="1"/>
      <c r="AJ569" s="44"/>
      <c r="AK569" s="1"/>
      <c r="AL569" s="40"/>
      <c r="AM569" s="40"/>
      <c r="AN569" s="40"/>
      <c r="AO569" s="40"/>
      <c r="AP569" s="40"/>
      <c r="AQ569" s="40"/>
      <c r="AR569" s="40"/>
      <c r="AS569" s="1"/>
      <c r="AT569" s="1"/>
      <c r="AU569" s="40"/>
      <c r="AV569" s="40"/>
      <c r="AW569" s="40"/>
      <c r="AX569" s="40"/>
      <c r="AY569" s="40"/>
      <c r="AZ569" s="40"/>
      <c r="BA569" s="40"/>
      <c r="BB569" s="40"/>
      <c r="BC569" s="40"/>
      <c r="BD569" s="40"/>
      <c r="BE569" s="40"/>
    </row>
    <row r="570" spans="1:57" x14ac:dyDescent="0.2">
      <c r="A570" s="33"/>
      <c r="B570" s="33"/>
      <c r="C570" s="34"/>
      <c r="D570" s="34"/>
      <c r="E570" s="35"/>
      <c r="F570" s="36"/>
      <c r="G570" s="37"/>
      <c r="H570" s="38"/>
      <c r="I570" s="39"/>
      <c r="J570" s="40"/>
      <c r="K570" s="39"/>
      <c r="L570" s="39"/>
      <c r="M570" s="41"/>
      <c r="N570" s="42"/>
      <c r="O570" s="42"/>
      <c r="P570" s="42"/>
      <c r="Q570" s="42"/>
      <c r="R570" s="40"/>
      <c r="S570" s="40"/>
      <c r="T570" s="40"/>
      <c r="U570" s="40"/>
      <c r="V570" s="40"/>
      <c r="W570" s="40"/>
      <c r="X570" s="44"/>
      <c r="Y570" s="44"/>
      <c r="Z570" s="44"/>
      <c r="AA570" s="44"/>
      <c r="AB570" s="44"/>
      <c r="AC570" s="44"/>
      <c r="AD570" s="44"/>
      <c r="AE570" s="1"/>
      <c r="AF570" s="1"/>
      <c r="AG570" s="1"/>
      <c r="AH570" s="44"/>
      <c r="AI570" s="1"/>
      <c r="AJ570" s="44"/>
      <c r="AK570" s="1"/>
      <c r="AL570" s="40"/>
      <c r="AM570" s="40"/>
      <c r="AN570" s="40"/>
      <c r="AO570" s="40"/>
      <c r="AP570" s="40"/>
      <c r="AQ570" s="40"/>
      <c r="AR570" s="40"/>
      <c r="AS570" s="1"/>
      <c r="AT570" s="1"/>
      <c r="AU570" s="40"/>
      <c r="AV570" s="40"/>
      <c r="AW570" s="40"/>
      <c r="AX570" s="40"/>
      <c r="AY570" s="40"/>
      <c r="AZ570" s="40"/>
      <c r="BA570" s="40"/>
      <c r="BB570" s="40"/>
      <c r="BC570" s="40"/>
      <c r="BD570" s="40"/>
      <c r="BE570" s="40"/>
    </row>
    <row r="571" spans="1:57" x14ac:dyDescent="0.2">
      <c r="A571" s="33"/>
      <c r="B571" s="33"/>
      <c r="C571" s="34"/>
      <c r="D571" s="34"/>
      <c r="E571" s="35"/>
      <c r="F571" s="36"/>
      <c r="G571" s="37"/>
      <c r="H571" s="38"/>
      <c r="I571" s="39"/>
      <c r="J571" s="40"/>
      <c r="K571" s="39"/>
      <c r="L571" s="39"/>
      <c r="M571" s="41"/>
      <c r="N571" s="42"/>
      <c r="O571" s="42"/>
      <c r="P571" s="42"/>
      <c r="Q571" s="42"/>
      <c r="R571" s="40"/>
      <c r="S571" s="40"/>
      <c r="T571" s="40"/>
      <c r="U571" s="40"/>
      <c r="V571" s="40"/>
      <c r="W571" s="40"/>
      <c r="X571" s="44"/>
      <c r="Y571" s="44"/>
      <c r="Z571" s="44"/>
      <c r="AA571" s="44"/>
      <c r="AB571" s="44"/>
      <c r="AC571" s="44"/>
      <c r="AD571" s="44"/>
      <c r="AE571" s="1"/>
      <c r="AF571" s="1"/>
      <c r="AG571" s="1"/>
      <c r="AH571" s="44"/>
      <c r="AI571" s="1"/>
      <c r="AJ571" s="44"/>
      <c r="AK571" s="1"/>
      <c r="AL571" s="40"/>
      <c r="AM571" s="40"/>
      <c r="AN571" s="40"/>
      <c r="AO571" s="40"/>
      <c r="AP571" s="40"/>
      <c r="AQ571" s="40"/>
      <c r="AR571" s="40"/>
      <c r="AS571" s="1"/>
      <c r="AT571" s="1"/>
      <c r="AU571" s="40"/>
      <c r="AV571" s="40"/>
      <c r="AW571" s="40"/>
      <c r="AX571" s="40"/>
      <c r="AY571" s="40"/>
      <c r="AZ571" s="40"/>
      <c r="BA571" s="40"/>
      <c r="BB571" s="40"/>
      <c r="BC571" s="40"/>
      <c r="BD571" s="40"/>
      <c r="BE571" s="40"/>
    </row>
    <row r="572" spans="1:57" x14ac:dyDescent="0.2">
      <c r="A572" s="33"/>
      <c r="B572" s="33"/>
      <c r="C572" s="34"/>
      <c r="D572" s="34"/>
      <c r="E572" s="35"/>
      <c r="F572" s="36"/>
      <c r="G572" s="37"/>
      <c r="H572" s="38"/>
      <c r="I572" s="39"/>
      <c r="J572" s="40"/>
      <c r="K572" s="39"/>
      <c r="L572" s="39"/>
      <c r="M572" s="41"/>
      <c r="N572" s="42"/>
      <c r="O572" s="42"/>
      <c r="P572" s="42"/>
      <c r="Q572" s="42"/>
      <c r="R572" s="40"/>
      <c r="S572" s="40"/>
      <c r="T572" s="40"/>
      <c r="U572" s="40"/>
      <c r="V572" s="40"/>
      <c r="W572" s="40"/>
      <c r="X572" s="44"/>
      <c r="Y572" s="44"/>
      <c r="Z572" s="44"/>
      <c r="AA572" s="44"/>
      <c r="AB572" s="44"/>
      <c r="AC572" s="44"/>
      <c r="AD572" s="44"/>
      <c r="AE572" s="1"/>
      <c r="AF572" s="1"/>
      <c r="AG572" s="1"/>
      <c r="AH572" s="44"/>
      <c r="AI572" s="1"/>
      <c r="AJ572" s="44"/>
      <c r="AK572" s="1"/>
      <c r="AL572" s="40"/>
      <c r="AM572" s="40"/>
      <c r="AN572" s="40"/>
      <c r="AO572" s="40"/>
      <c r="AP572" s="40"/>
      <c r="AQ572" s="40"/>
      <c r="AR572" s="40"/>
      <c r="AS572" s="1"/>
      <c r="AT572" s="1"/>
      <c r="AU572" s="40"/>
      <c r="AV572" s="40"/>
      <c r="AW572" s="40"/>
      <c r="AX572" s="40"/>
      <c r="AY572" s="40"/>
      <c r="AZ572" s="40"/>
      <c r="BA572" s="40"/>
      <c r="BB572" s="40"/>
      <c r="BC572" s="40"/>
      <c r="BD572" s="40"/>
      <c r="BE572" s="40"/>
    </row>
    <row r="573" spans="1:57" x14ac:dyDescent="0.2">
      <c r="A573" s="33"/>
      <c r="B573" s="33"/>
      <c r="C573" s="34"/>
      <c r="D573" s="34"/>
      <c r="E573" s="35"/>
      <c r="F573" s="36"/>
      <c r="G573" s="37"/>
      <c r="H573" s="38"/>
      <c r="I573" s="39"/>
      <c r="J573" s="40"/>
      <c r="K573" s="39"/>
      <c r="L573" s="39"/>
      <c r="M573" s="41"/>
      <c r="N573" s="42"/>
      <c r="O573" s="42"/>
      <c r="P573" s="42"/>
      <c r="Q573" s="42"/>
      <c r="R573" s="40"/>
      <c r="S573" s="40"/>
      <c r="T573" s="40"/>
      <c r="U573" s="40"/>
      <c r="V573" s="40"/>
      <c r="W573" s="40"/>
      <c r="X573" s="44"/>
      <c r="Y573" s="44"/>
      <c r="Z573" s="44"/>
      <c r="AA573" s="44"/>
      <c r="AB573" s="44"/>
      <c r="AC573" s="44"/>
      <c r="AD573" s="44"/>
      <c r="AE573" s="1"/>
      <c r="AF573" s="1"/>
      <c r="AG573" s="1"/>
      <c r="AH573" s="44"/>
      <c r="AI573" s="1"/>
      <c r="AJ573" s="44"/>
      <c r="AK573" s="1"/>
      <c r="AL573" s="40"/>
      <c r="AM573" s="40"/>
      <c r="AN573" s="40"/>
      <c r="AO573" s="40"/>
      <c r="AP573" s="40"/>
      <c r="AQ573" s="40"/>
      <c r="AR573" s="40"/>
      <c r="AS573" s="1"/>
      <c r="AT573" s="1"/>
      <c r="AU573" s="40"/>
      <c r="AV573" s="40"/>
      <c r="AW573" s="40"/>
      <c r="AX573" s="40"/>
      <c r="AY573" s="40"/>
      <c r="AZ573" s="40"/>
      <c r="BA573" s="40"/>
      <c r="BB573" s="40"/>
      <c r="BC573" s="40"/>
      <c r="BD573" s="40"/>
      <c r="BE573" s="40"/>
    </row>
    <row r="574" spans="1:57" x14ac:dyDescent="0.2">
      <c r="A574" s="33"/>
      <c r="B574" s="33"/>
      <c r="C574" s="34"/>
      <c r="D574" s="34"/>
      <c r="E574" s="35"/>
      <c r="F574" s="36"/>
      <c r="G574" s="37"/>
      <c r="H574" s="38"/>
      <c r="I574" s="39"/>
      <c r="J574" s="40"/>
      <c r="K574" s="39"/>
      <c r="L574" s="39"/>
      <c r="M574" s="41"/>
      <c r="N574" s="42"/>
      <c r="O574" s="42"/>
      <c r="P574" s="42"/>
      <c r="Q574" s="42"/>
      <c r="R574" s="40"/>
      <c r="S574" s="40"/>
      <c r="T574" s="40"/>
      <c r="U574" s="40"/>
      <c r="V574" s="40"/>
      <c r="W574" s="40"/>
      <c r="X574" s="44"/>
      <c r="Y574" s="44"/>
      <c r="Z574" s="44"/>
      <c r="AA574" s="44"/>
      <c r="AB574" s="44"/>
      <c r="AC574" s="44"/>
      <c r="AD574" s="44"/>
      <c r="AE574" s="1"/>
      <c r="AF574" s="1"/>
      <c r="AG574" s="1"/>
      <c r="AH574" s="44"/>
      <c r="AI574" s="1"/>
      <c r="AJ574" s="44"/>
      <c r="AK574" s="1"/>
      <c r="AL574" s="40"/>
      <c r="AM574" s="40"/>
      <c r="AN574" s="40"/>
      <c r="AO574" s="40"/>
      <c r="AP574" s="40"/>
      <c r="AQ574" s="40"/>
      <c r="AR574" s="40"/>
      <c r="AS574" s="1"/>
      <c r="AT574" s="1"/>
      <c r="AU574" s="40"/>
      <c r="AV574" s="40"/>
      <c r="AW574" s="40"/>
      <c r="AX574" s="40"/>
      <c r="AY574" s="40"/>
      <c r="AZ574" s="40"/>
      <c r="BA574" s="40"/>
      <c r="BB574" s="40"/>
      <c r="BC574" s="40"/>
      <c r="BD574" s="40"/>
      <c r="BE574" s="40"/>
    </row>
    <row r="575" spans="1:57" x14ac:dyDescent="0.2">
      <c r="A575" s="33"/>
      <c r="B575" s="33"/>
      <c r="C575" s="34"/>
      <c r="D575" s="34"/>
      <c r="E575" s="35"/>
      <c r="F575" s="36"/>
      <c r="G575" s="37"/>
      <c r="H575" s="38"/>
      <c r="I575" s="39"/>
      <c r="J575" s="40"/>
      <c r="K575" s="39"/>
      <c r="L575" s="39"/>
      <c r="M575" s="41"/>
      <c r="N575" s="42"/>
      <c r="O575" s="42"/>
      <c r="P575" s="42"/>
      <c r="Q575" s="42"/>
      <c r="R575" s="40"/>
      <c r="S575" s="40"/>
      <c r="T575" s="40"/>
      <c r="U575" s="40"/>
      <c r="V575" s="40"/>
      <c r="W575" s="40"/>
      <c r="X575" s="44"/>
      <c r="Y575" s="44"/>
      <c r="Z575" s="44"/>
      <c r="AA575" s="44"/>
      <c r="AB575" s="44"/>
      <c r="AC575" s="44"/>
      <c r="AD575" s="44"/>
      <c r="AE575" s="1"/>
      <c r="AF575" s="1"/>
      <c r="AG575" s="1"/>
      <c r="AH575" s="44"/>
      <c r="AI575" s="1"/>
      <c r="AJ575" s="44"/>
      <c r="AK575" s="1"/>
      <c r="AL575" s="40"/>
      <c r="AM575" s="40"/>
      <c r="AN575" s="40"/>
      <c r="AO575" s="40"/>
      <c r="AP575" s="40"/>
      <c r="AQ575" s="40"/>
      <c r="AR575" s="40"/>
      <c r="AS575" s="1"/>
      <c r="AT575" s="1"/>
      <c r="AU575" s="40"/>
      <c r="AV575" s="40"/>
      <c r="AW575" s="40"/>
      <c r="AX575" s="40"/>
      <c r="AY575" s="40"/>
      <c r="AZ575" s="40"/>
      <c r="BA575" s="40"/>
      <c r="BB575" s="40"/>
      <c r="BC575" s="40"/>
      <c r="BD575" s="40"/>
      <c r="BE575" s="40"/>
    </row>
    <row r="576" spans="1:57" x14ac:dyDescent="0.2">
      <c r="A576" s="33"/>
      <c r="B576" s="33"/>
      <c r="C576" s="34"/>
      <c r="D576" s="34"/>
      <c r="E576" s="35"/>
      <c r="F576" s="36"/>
      <c r="G576" s="37"/>
      <c r="H576" s="38"/>
      <c r="I576" s="39"/>
      <c r="J576" s="40"/>
      <c r="K576" s="39"/>
      <c r="L576" s="39"/>
      <c r="M576" s="41"/>
      <c r="N576" s="42"/>
      <c r="O576" s="42"/>
      <c r="P576" s="42"/>
      <c r="Q576" s="42"/>
      <c r="R576" s="40"/>
      <c r="S576" s="40"/>
      <c r="T576" s="40"/>
      <c r="U576" s="40"/>
      <c r="V576" s="40"/>
      <c r="W576" s="40"/>
      <c r="X576" s="44"/>
      <c r="Y576" s="44"/>
      <c r="Z576" s="44"/>
      <c r="AA576" s="44"/>
      <c r="AB576" s="44"/>
      <c r="AC576" s="44"/>
      <c r="AD576" s="44"/>
      <c r="AE576" s="1"/>
      <c r="AF576" s="1"/>
      <c r="AG576" s="1"/>
      <c r="AH576" s="44"/>
      <c r="AI576" s="1"/>
      <c r="AJ576" s="44"/>
      <c r="AK576" s="1"/>
      <c r="AL576" s="40"/>
      <c r="AM576" s="40"/>
      <c r="AN576" s="40"/>
      <c r="AO576" s="40"/>
      <c r="AP576" s="40"/>
      <c r="AQ576" s="40"/>
      <c r="AR576" s="40"/>
      <c r="AS576" s="1"/>
      <c r="AT576" s="1"/>
      <c r="AU576" s="40"/>
      <c r="AV576" s="40"/>
      <c r="AW576" s="40"/>
      <c r="AX576" s="40"/>
      <c r="AY576" s="40"/>
      <c r="AZ576" s="40"/>
      <c r="BA576" s="40"/>
      <c r="BB576" s="40"/>
      <c r="BC576" s="40"/>
      <c r="BD576" s="40"/>
      <c r="BE576" s="40"/>
    </row>
    <row r="577" spans="1:57" x14ac:dyDescent="0.2">
      <c r="A577" s="33"/>
      <c r="B577" s="33"/>
      <c r="C577" s="34"/>
      <c r="D577" s="34"/>
      <c r="E577" s="35"/>
      <c r="F577" s="36"/>
      <c r="G577" s="37"/>
      <c r="H577" s="38"/>
      <c r="I577" s="39"/>
      <c r="J577" s="40"/>
      <c r="K577" s="39"/>
      <c r="L577" s="39"/>
      <c r="M577" s="41"/>
      <c r="N577" s="42"/>
      <c r="O577" s="42"/>
      <c r="P577" s="42"/>
      <c r="Q577" s="42"/>
      <c r="R577" s="40"/>
      <c r="S577" s="40"/>
      <c r="T577" s="40"/>
      <c r="U577" s="40"/>
      <c r="V577" s="40"/>
      <c r="W577" s="40"/>
      <c r="X577" s="44"/>
      <c r="Y577" s="44"/>
      <c r="Z577" s="44"/>
      <c r="AA577" s="44"/>
      <c r="AB577" s="44"/>
      <c r="AC577" s="44"/>
      <c r="AD577" s="44"/>
      <c r="AE577" s="1"/>
      <c r="AF577" s="1"/>
      <c r="AG577" s="1"/>
      <c r="AH577" s="44"/>
      <c r="AI577" s="1"/>
      <c r="AJ577" s="44"/>
      <c r="AK577" s="1"/>
      <c r="AL577" s="40"/>
      <c r="AM577" s="40"/>
      <c r="AN577" s="40"/>
      <c r="AO577" s="40"/>
      <c r="AP577" s="40"/>
      <c r="AQ577" s="40"/>
      <c r="AR577" s="40"/>
      <c r="AS577" s="1"/>
      <c r="AT577" s="1"/>
      <c r="AU577" s="40"/>
      <c r="AV577" s="40"/>
      <c r="AW577" s="40"/>
      <c r="AX577" s="40"/>
      <c r="AY577" s="40"/>
      <c r="AZ577" s="40"/>
      <c r="BA577" s="40"/>
      <c r="BB577" s="40"/>
      <c r="BC577" s="40"/>
      <c r="BD577" s="40"/>
      <c r="BE577" s="40"/>
    </row>
    <row r="578" spans="1:57" x14ac:dyDescent="0.2">
      <c r="A578" s="33"/>
      <c r="B578" s="33"/>
      <c r="C578" s="34"/>
      <c r="D578" s="34"/>
      <c r="E578" s="35"/>
      <c r="F578" s="36"/>
      <c r="G578" s="37"/>
      <c r="H578" s="38"/>
      <c r="I578" s="39"/>
      <c r="J578" s="40"/>
      <c r="K578" s="39"/>
      <c r="L578" s="39"/>
      <c r="M578" s="41"/>
      <c r="N578" s="42"/>
      <c r="O578" s="42"/>
      <c r="P578" s="42"/>
      <c r="Q578" s="42"/>
      <c r="R578" s="40"/>
      <c r="S578" s="40"/>
      <c r="T578" s="40"/>
      <c r="U578" s="40"/>
      <c r="V578" s="40"/>
      <c r="W578" s="40"/>
      <c r="X578" s="44"/>
      <c r="Y578" s="44"/>
      <c r="Z578" s="44"/>
      <c r="AA578" s="44"/>
      <c r="AB578" s="44"/>
      <c r="AC578" s="44"/>
      <c r="AD578" s="44"/>
      <c r="AE578" s="1"/>
      <c r="AF578" s="1"/>
      <c r="AG578" s="1"/>
      <c r="AH578" s="44"/>
      <c r="AI578" s="1"/>
      <c r="AJ578" s="44"/>
      <c r="AK578" s="1"/>
      <c r="AL578" s="40"/>
      <c r="AM578" s="40"/>
      <c r="AN578" s="40"/>
      <c r="AO578" s="40"/>
      <c r="AP578" s="40"/>
      <c r="AQ578" s="40"/>
      <c r="AR578" s="40"/>
      <c r="AS578" s="1"/>
      <c r="AT578" s="1"/>
      <c r="AU578" s="40"/>
      <c r="AV578" s="40"/>
      <c r="AW578" s="40"/>
      <c r="AX578" s="40"/>
      <c r="AY578" s="40"/>
      <c r="AZ578" s="40"/>
      <c r="BA578" s="40"/>
      <c r="BB578" s="40"/>
      <c r="BC578" s="40"/>
      <c r="BD578" s="40"/>
      <c r="BE578" s="40"/>
    </row>
    <row r="579" spans="1:57" x14ac:dyDescent="0.2">
      <c r="A579" s="33"/>
      <c r="B579" s="33"/>
      <c r="C579" s="34"/>
      <c r="D579" s="34"/>
      <c r="E579" s="35"/>
      <c r="F579" s="36"/>
      <c r="G579" s="37"/>
      <c r="H579" s="38"/>
      <c r="I579" s="39"/>
      <c r="J579" s="40"/>
      <c r="K579" s="39"/>
      <c r="L579" s="39"/>
      <c r="M579" s="41"/>
      <c r="N579" s="42"/>
      <c r="O579" s="42"/>
      <c r="P579" s="42"/>
      <c r="Q579" s="42"/>
      <c r="R579" s="40"/>
      <c r="S579" s="40"/>
      <c r="T579" s="40"/>
      <c r="U579" s="40"/>
      <c r="V579" s="40"/>
      <c r="W579" s="40"/>
      <c r="X579" s="44"/>
      <c r="Y579" s="44"/>
      <c r="Z579" s="44"/>
      <c r="AA579" s="44"/>
      <c r="AB579" s="44"/>
      <c r="AC579" s="44"/>
      <c r="AD579" s="44"/>
      <c r="AE579" s="1"/>
      <c r="AF579" s="1"/>
      <c r="AG579" s="1"/>
      <c r="AH579" s="44"/>
      <c r="AI579" s="1"/>
      <c r="AJ579" s="44"/>
      <c r="AK579" s="1"/>
      <c r="AL579" s="40"/>
      <c r="AM579" s="40"/>
      <c r="AN579" s="40"/>
      <c r="AO579" s="40"/>
      <c r="AP579" s="40"/>
      <c r="AQ579" s="40"/>
      <c r="AR579" s="40"/>
      <c r="AS579" s="1"/>
      <c r="AT579" s="1"/>
      <c r="AU579" s="40"/>
      <c r="AV579" s="40"/>
      <c r="AW579" s="40"/>
      <c r="AX579" s="40"/>
      <c r="AY579" s="40"/>
      <c r="AZ579" s="40"/>
      <c r="BA579" s="40"/>
      <c r="BB579" s="40"/>
      <c r="BC579" s="40"/>
      <c r="BD579" s="40"/>
      <c r="BE579" s="40"/>
    </row>
    <row r="580" spans="1:57" x14ac:dyDescent="0.2">
      <c r="A580" s="33"/>
      <c r="B580" s="33"/>
      <c r="C580" s="34"/>
      <c r="D580" s="34"/>
      <c r="E580" s="35"/>
      <c r="F580" s="36"/>
      <c r="G580" s="37"/>
      <c r="H580" s="38"/>
      <c r="I580" s="39"/>
      <c r="J580" s="40"/>
      <c r="K580" s="39"/>
      <c r="L580" s="39"/>
      <c r="M580" s="41"/>
      <c r="N580" s="42"/>
      <c r="O580" s="42"/>
      <c r="P580" s="42"/>
      <c r="Q580" s="42"/>
      <c r="R580" s="40"/>
      <c r="S580" s="40"/>
      <c r="T580" s="40"/>
      <c r="U580" s="40"/>
      <c r="V580" s="40"/>
      <c r="W580" s="40"/>
      <c r="X580" s="44"/>
      <c r="Y580" s="44"/>
      <c r="Z580" s="44"/>
      <c r="AA580" s="44"/>
      <c r="AB580" s="44"/>
      <c r="AC580" s="44"/>
      <c r="AD580" s="44"/>
      <c r="AE580" s="1"/>
      <c r="AF580" s="1"/>
      <c r="AG580" s="1"/>
      <c r="AH580" s="44"/>
      <c r="AI580" s="1"/>
      <c r="AJ580" s="44"/>
      <c r="AK580" s="1"/>
      <c r="AL580" s="40"/>
      <c r="AM580" s="40"/>
      <c r="AN580" s="40"/>
      <c r="AO580" s="40"/>
      <c r="AP580" s="40"/>
      <c r="AQ580" s="40"/>
      <c r="AR580" s="40"/>
      <c r="AS580" s="1"/>
      <c r="AT580" s="1"/>
      <c r="AU580" s="40"/>
      <c r="AV580" s="40"/>
      <c r="AW580" s="40"/>
      <c r="AX580" s="40"/>
      <c r="AY580" s="40"/>
      <c r="AZ580" s="40"/>
      <c r="BA580" s="40"/>
      <c r="BB580" s="40"/>
      <c r="BC580" s="40"/>
      <c r="BD580" s="40"/>
      <c r="BE580" s="40"/>
    </row>
    <row r="581" spans="1:57" x14ac:dyDescent="0.2">
      <c r="A581" s="33"/>
      <c r="B581" s="33"/>
      <c r="C581" s="34"/>
      <c r="D581" s="34"/>
      <c r="E581" s="35"/>
      <c r="F581" s="36"/>
      <c r="G581" s="37"/>
      <c r="H581" s="38"/>
      <c r="I581" s="39"/>
      <c r="J581" s="40"/>
      <c r="K581" s="39"/>
      <c r="L581" s="39"/>
      <c r="M581" s="41"/>
      <c r="N581" s="42"/>
      <c r="O581" s="42"/>
      <c r="P581" s="42"/>
      <c r="Q581" s="42"/>
      <c r="R581" s="40"/>
      <c r="S581" s="40"/>
      <c r="T581" s="40"/>
      <c r="U581" s="40"/>
      <c r="V581" s="40"/>
      <c r="W581" s="40"/>
      <c r="X581" s="44"/>
      <c r="Y581" s="44"/>
      <c r="Z581" s="44"/>
      <c r="AA581" s="44"/>
      <c r="AB581" s="44"/>
      <c r="AC581" s="44"/>
      <c r="AD581" s="44"/>
      <c r="AE581" s="1"/>
      <c r="AF581" s="1"/>
      <c r="AG581" s="1"/>
      <c r="AH581" s="44"/>
      <c r="AI581" s="1"/>
      <c r="AJ581" s="44"/>
      <c r="AK581" s="1"/>
      <c r="AL581" s="40"/>
      <c r="AM581" s="40"/>
      <c r="AN581" s="40"/>
      <c r="AO581" s="40"/>
      <c r="AP581" s="40"/>
      <c r="AQ581" s="40"/>
      <c r="AR581" s="40"/>
      <c r="AS581" s="1"/>
      <c r="AT581" s="1"/>
      <c r="AU581" s="40"/>
      <c r="AV581" s="40"/>
      <c r="AW581" s="40"/>
      <c r="AX581" s="40"/>
      <c r="AY581" s="40"/>
      <c r="AZ581" s="40"/>
      <c r="BA581" s="40"/>
      <c r="BB581" s="40"/>
      <c r="BC581" s="40"/>
      <c r="BD581" s="40"/>
      <c r="BE581" s="40"/>
    </row>
    <row r="582" spans="1:57" x14ac:dyDescent="0.2">
      <c r="A582" s="33"/>
      <c r="B582" s="33"/>
      <c r="C582" s="34"/>
      <c r="D582" s="34"/>
      <c r="E582" s="35"/>
      <c r="F582" s="36"/>
      <c r="G582" s="37"/>
      <c r="H582" s="38"/>
      <c r="I582" s="39"/>
      <c r="J582" s="40"/>
      <c r="K582" s="39"/>
      <c r="L582" s="39"/>
      <c r="M582" s="41"/>
      <c r="N582" s="42"/>
      <c r="O582" s="42"/>
      <c r="P582" s="42"/>
      <c r="Q582" s="42"/>
      <c r="R582" s="40"/>
      <c r="S582" s="40"/>
      <c r="T582" s="40"/>
      <c r="U582" s="40"/>
      <c r="V582" s="40"/>
      <c r="W582" s="40"/>
      <c r="X582" s="44"/>
      <c r="Y582" s="44"/>
      <c r="Z582" s="44"/>
      <c r="AA582" s="44"/>
      <c r="AB582" s="44"/>
      <c r="AC582" s="44"/>
      <c r="AD582" s="44"/>
      <c r="AE582" s="1"/>
      <c r="AF582" s="1"/>
      <c r="AG582" s="1"/>
      <c r="AH582" s="44"/>
      <c r="AI582" s="1"/>
      <c r="AJ582" s="44"/>
      <c r="AK582" s="1"/>
      <c r="AL582" s="40"/>
      <c r="AM582" s="40"/>
      <c r="AN582" s="40"/>
      <c r="AO582" s="40"/>
      <c r="AP582" s="40"/>
      <c r="AQ582" s="40"/>
      <c r="AR582" s="40"/>
      <c r="AS582" s="1"/>
      <c r="AT582" s="1"/>
      <c r="AU582" s="40"/>
      <c r="AV582" s="40"/>
      <c r="AW582" s="40"/>
      <c r="AX582" s="40"/>
      <c r="AY582" s="40"/>
      <c r="AZ582" s="40"/>
      <c r="BA582" s="40"/>
      <c r="BB582" s="40"/>
      <c r="BC582" s="40"/>
      <c r="BD582" s="40"/>
      <c r="BE582" s="40"/>
    </row>
    <row r="583" spans="1:57" x14ac:dyDescent="0.2">
      <c r="A583" s="33"/>
      <c r="B583" s="33"/>
      <c r="C583" s="34"/>
      <c r="D583" s="34"/>
      <c r="E583" s="35"/>
      <c r="F583" s="36"/>
      <c r="G583" s="37"/>
      <c r="H583" s="38"/>
      <c r="I583" s="39"/>
      <c r="J583" s="40"/>
      <c r="K583" s="39"/>
      <c r="L583" s="39"/>
      <c r="M583" s="41"/>
      <c r="N583" s="42"/>
      <c r="O583" s="42"/>
      <c r="P583" s="42"/>
      <c r="Q583" s="42"/>
      <c r="R583" s="40"/>
      <c r="S583" s="40"/>
      <c r="T583" s="40"/>
      <c r="U583" s="40"/>
      <c r="V583" s="40"/>
      <c r="W583" s="40"/>
      <c r="X583" s="44"/>
      <c r="Y583" s="44"/>
      <c r="Z583" s="44"/>
      <c r="AA583" s="44"/>
      <c r="AB583" s="44"/>
      <c r="AC583" s="44"/>
      <c r="AD583" s="44"/>
      <c r="AE583" s="1"/>
      <c r="AF583" s="1"/>
      <c r="AG583" s="1"/>
      <c r="AH583" s="44"/>
      <c r="AI583" s="1"/>
      <c r="AJ583" s="44"/>
      <c r="AK583" s="1"/>
      <c r="AL583" s="40"/>
      <c r="AM583" s="40"/>
      <c r="AN583" s="40"/>
      <c r="AO583" s="40"/>
      <c r="AP583" s="40"/>
      <c r="AQ583" s="40"/>
      <c r="AR583" s="40"/>
      <c r="AS583" s="1"/>
      <c r="AT583" s="1"/>
      <c r="AU583" s="40"/>
      <c r="AV583" s="40"/>
      <c r="AW583" s="40"/>
      <c r="AX583" s="40"/>
      <c r="AY583" s="40"/>
      <c r="AZ583" s="40"/>
      <c r="BA583" s="40"/>
      <c r="BB583" s="40"/>
      <c r="BC583" s="40"/>
      <c r="BD583" s="40"/>
      <c r="BE583" s="40"/>
    </row>
    <row r="584" spans="1:57" x14ac:dyDescent="0.2">
      <c r="A584" s="33"/>
      <c r="B584" s="33"/>
      <c r="C584" s="34"/>
      <c r="D584" s="34"/>
      <c r="E584" s="35"/>
      <c r="F584" s="36"/>
      <c r="G584" s="37"/>
      <c r="H584" s="38"/>
      <c r="I584" s="39"/>
      <c r="J584" s="40"/>
      <c r="K584" s="39"/>
      <c r="L584" s="39"/>
      <c r="M584" s="41"/>
      <c r="N584" s="42"/>
      <c r="O584" s="42"/>
      <c r="P584" s="42"/>
      <c r="Q584" s="42"/>
      <c r="R584" s="40"/>
      <c r="S584" s="40"/>
      <c r="T584" s="40"/>
      <c r="U584" s="40"/>
      <c r="V584" s="40"/>
      <c r="W584" s="40"/>
      <c r="X584" s="44"/>
      <c r="Y584" s="44"/>
      <c r="Z584" s="44"/>
      <c r="AA584" s="44"/>
      <c r="AB584" s="44"/>
      <c r="AC584" s="44"/>
      <c r="AD584" s="44"/>
      <c r="AE584" s="1"/>
      <c r="AF584" s="1"/>
      <c r="AG584" s="1"/>
      <c r="AH584" s="44"/>
      <c r="AI584" s="1"/>
      <c r="AJ584" s="44"/>
      <c r="AK584" s="1"/>
      <c r="AL584" s="40"/>
      <c r="AM584" s="40"/>
      <c r="AN584" s="40"/>
      <c r="AO584" s="40"/>
      <c r="AP584" s="40"/>
      <c r="AQ584" s="40"/>
      <c r="AR584" s="40"/>
      <c r="AS584" s="1"/>
      <c r="AT584" s="1"/>
      <c r="AU584" s="40"/>
      <c r="AV584" s="40"/>
      <c r="AW584" s="40"/>
      <c r="AX584" s="40"/>
      <c r="AY584" s="40"/>
      <c r="AZ584" s="40"/>
      <c r="BA584" s="40"/>
      <c r="BB584" s="40"/>
      <c r="BC584" s="40"/>
      <c r="BD584" s="40"/>
      <c r="BE584" s="40"/>
    </row>
    <row r="585" spans="1:57" x14ac:dyDescent="0.2">
      <c r="A585" s="33"/>
      <c r="B585" s="33"/>
      <c r="C585" s="34"/>
      <c r="D585" s="34"/>
      <c r="E585" s="35"/>
      <c r="F585" s="36"/>
      <c r="G585" s="37"/>
      <c r="H585" s="38"/>
      <c r="I585" s="39"/>
      <c r="J585" s="40"/>
      <c r="K585" s="39"/>
      <c r="L585" s="39"/>
      <c r="M585" s="41"/>
      <c r="N585" s="42"/>
      <c r="O585" s="42"/>
      <c r="P585" s="42"/>
      <c r="Q585" s="42"/>
      <c r="R585" s="40"/>
      <c r="S585" s="40"/>
      <c r="T585" s="40"/>
      <c r="U585" s="40"/>
      <c r="V585" s="40"/>
      <c r="W585" s="40"/>
      <c r="X585" s="44"/>
      <c r="Y585" s="44"/>
      <c r="Z585" s="44"/>
      <c r="AA585" s="44"/>
      <c r="AB585" s="44"/>
      <c r="AC585" s="44"/>
      <c r="AD585" s="44"/>
      <c r="AE585" s="1"/>
      <c r="AF585" s="1"/>
      <c r="AG585" s="1"/>
      <c r="AH585" s="44"/>
      <c r="AI585" s="1"/>
      <c r="AJ585" s="44"/>
      <c r="AK585" s="1"/>
      <c r="AL585" s="40"/>
      <c r="AM585" s="40"/>
      <c r="AN585" s="40"/>
      <c r="AO585" s="40"/>
      <c r="AP585" s="40"/>
      <c r="AQ585" s="40"/>
      <c r="AR585" s="40"/>
      <c r="AS585" s="1"/>
      <c r="AT585" s="1"/>
      <c r="AU585" s="40"/>
      <c r="AV585" s="40"/>
      <c r="AW585" s="40"/>
      <c r="AX585" s="40"/>
      <c r="AY585" s="40"/>
      <c r="AZ585" s="40"/>
      <c r="BA585" s="40"/>
      <c r="BB585" s="40"/>
      <c r="BC585" s="40"/>
      <c r="BD585" s="40"/>
      <c r="BE585" s="40"/>
    </row>
    <row r="586" spans="1:57" x14ac:dyDescent="0.2">
      <c r="A586" s="33"/>
      <c r="B586" s="33"/>
      <c r="C586" s="34"/>
      <c r="D586" s="34"/>
      <c r="E586" s="35"/>
      <c r="F586" s="36"/>
      <c r="G586" s="37"/>
      <c r="H586" s="38"/>
      <c r="I586" s="39"/>
      <c r="J586" s="40"/>
      <c r="K586" s="39"/>
      <c r="L586" s="39"/>
      <c r="M586" s="41"/>
      <c r="N586" s="42"/>
      <c r="O586" s="42"/>
      <c r="P586" s="42"/>
      <c r="Q586" s="42"/>
      <c r="R586" s="40"/>
      <c r="S586" s="40"/>
      <c r="T586" s="40"/>
      <c r="U586" s="40"/>
      <c r="V586" s="40"/>
      <c r="W586" s="40"/>
      <c r="X586" s="44"/>
      <c r="Y586" s="44"/>
      <c r="Z586" s="44"/>
      <c r="AA586" s="44"/>
      <c r="AB586" s="44"/>
      <c r="AC586" s="44"/>
      <c r="AD586" s="44"/>
      <c r="AE586" s="1"/>
      <c r="AF586" s="1"/>
      <c r="AG586" s="1"/>
      <c r="AH586" s="44"/>
      <c r="AI586" s="1"/>
      <c r="AJ586" s="44"/>
      <c r="AK586" s="1"/>
      <c r="AL586" s="40"/>
      <c r="AM586" s="40"/>
      <c r="AN586" s="40"/>
      <c r="AO586" s="40"/>
      <c r="AP586" s="40"/>
      <c r="AQ586" s="40"/>
      <c r="AR586" s="40"/>
      <c r="AS586" s="1"/>
      <c r="AT586" s="1"/>
      <c r="AU586" s="40"/>
      <c r="AV586" s="40"/>
      <c r="AW586" s="40"/>
      <c r="AX586" s="40"/>
      <c r="AY586" s="40"/>
      <c r="AZ586" s="40"/>
      <c r="BA586" s="40"/>
      <c r="BB586" s="40"/>
      <c r="BC586" s="40"/>
      <c r="BD586" s="40"/>
      <c r="BE586" s="40"/>
    </row>
    <row r="587" spans="1:57" x14ac:dyDescent="0.2">
      <c r="A587" s="33"/>
      <c r="B587" s="33"/>
      <c r="C587" s="34"/>
      <c r="D587" s="34"/>
      <c r="E587" s="35"/>
      <c r="F587" s="36"/>
      <c r="G587" s="37"/>
      <c r="H587" s="38"/>
      <c r="I587" s="39"/>
      <c r="J587" s="40"/>
      <c r="K587" s="39"/>
      <c r="L587" s="39"/>
      <c r="M587" s="41"/>
      <c r="N587" s="42"/>
      <c r="O587" s="42"/>
      <c r="P587" s="42"/>
      <c r="Q587" s="42"/>
      <c r="R587" s="40"/>
      <c r="S587" s="40"/>
      <c r="T587" s="40"/>
      <c r="U587" s="40"/>
      <c r="V587" s="40"/>
      <c r="W587" s="40"/>
      <c r="X587" s="44"/>
      <c r="Y587" s="44"/>
      <c r="Z587" s="44"/>
      <c r="AA587" s="44"/>
      <c r="AB587" s="44"/>
      <c r="AC587" s="44"/>
      <c r="AD587" s="44"/>
      <c r="AE587" s="1"/>
      <c r="AF587" s="1"/>
      <c r="AG587" s="1"/>
      <c r="AH587" s="44"/>
      <c r="AI587" s="1"/>
      <c r="AJ587" s="44"/>
      <c r="AK587" s="1"/>
      <c r="AL587" s="40"/>
      <c r="AM587" s="40"/>
      <c r="AN587" s="40"/>
      <c r="AO587" s="40"/>
      <c r="AP587" s="40"/>
      <c r="AQ587" s="40"/>
      <c r="AR587" s="40"/>
      <c r="AS587" s="1"/>
      <c r="AT587" s="1"/>
      <c r="AU587" s="40"/>
      <c r="AV587" s="40"/>
      <c r="AW587" s="40"/>
      <c r="AX587" s="40"/>
      <c r="AY587" s="40"/>
      <c r="AZ587" s="40"/>
      <c r="BA587" s="40"/>
      <c r="BB587" s="40"/>
      <c r="BC587" s="40"/>
      <c r="BD587" s="40"/>
      <c r="BE587" s="40"/>
    </row>
    <row r="588" spans="1:57" x14ac:dyDescent="0.2">
      <c r="A588" s="33"/>
      <c r="B588" s="33"/>
      <c r="C588" s="34"/>
      <c r="D588" s="34"/>
      <c r="E588" s="35"/>
      <c r="F588" s="36"/>
      <c r="G588" s="37"/>
      <c r="H588" s="38"/>
      <c r="I588" s="39"/>
      <c r="J588" s="40"/>
      <c r="K588" s="39"/>
      <c r="L588" s="39"/>
      <c r="M588" s="41"/>
      <c r="N588" s="42"/>
      <c r="O588" s="42"/>
      <c r="P588" s="42"/>
      <c r="Q588" s="42"/>
      <c r="R588" s="40"/>
      <c r="S588" s="40"/>
      <c r="T588" s="40"/>
      <c r="U588" s="40"/>
      <c r="V588" s="40"/>
      <c r="W588" s="40"/>
      <c r="X588" s="44"/>
      <c r="Y588" s="44"/>
      <c r="Z588" s="44"/>
      <c r="AA588" s="44"/>
      <c r="AB588" s="44"/>
      <c r="AC588" s="44"/>
      <c r="AD588" s="44"/>
      <c r="AE588" s="1"/>
      <c r="AF588" s="1"/>
      <c r="AG588" s="1"/>
      <c r="AH588" s="44"/>
      <c r="AI588" s="1"/>
      <c r="AJ588" s="44"/>
      <c r="AK588" s="1"/>
      <c r="AL588" s="40"/>
      <c r="AM588" s="40"/>
      <c r="AN588" s="40"/>
      <c r="AO588" s="40"/>
      <c r="AP588" s="40"/>
      <c r="AQ588" s="40"/>
      <c r="AR588" s="40"/>
      <c r="AS588" s="1"/>
      <c r="AT588" s="1"/>
      <c r="AU588" s="40"/>
      <c r="AV588" s="40"/>
      <c r="AW588" s="40"/>
      <c r="AX588" s="40"/>
      <c r="AY588" s="40"/>
      <c r="AZ588" s="40"/>
      <c r="BA588" s="40"/>
      <c r="BB588" s="40"/>
      <c r="BC588" s="40"/>
      <c r="BD588" s="40"/>
      <c r="BE588" s="40"/>
    </row>
    <row r="589" spans="1:57" x14ac:dyDescent="0.2">
      <c r="A589" s="33"/>
      <c r="B589" s="33"/>
      <c r="C589" s="34"/>
      <c r="D589" s="34"/>
      <c r="E589" s="35"/>
      <c r="F589" s="36"/>
      <c r="G589" s="37"/>
      <c r="H589" s="38"/>
      <c r="I589" s="39"/>
      <c r="J589" s="40"/>
      <c r="K589" s="39"/>
      <c r="L589" s="39"/>
      <c r="M589" s="41"/>
      <c r="N589" s="42"/>
      <c r="O589" s="42"/>
      <c r="P589" s="42"/>
      <c r="Q589" s="42"/>
      <c r="R589" s="40"/>
      <c r="S589" s="40"/>
      <c r="T589" s="40"/>
      <c r="U589" s="40"/>
      <c r="V589" s="40"/>
      <c r="W589" s="40"/>
      <c r="X589" s="44"/>
      <c r="Y589" s="44"/>
      <c r="Z589" s="44"/>
      <c r="AA589" s="44"/>
      <c r="AB589" s="44"/>
      <c r="AC589" s="44"/>
      <c r="AD589" s="44"/>
      <c r="AE589" s="1"/>
      <c r="AF589" s="1"/>
      <c r="AG589" s="1"/>
      <c r="AH589" s="44"/>
      <c r="AI589" s="1"/>
      <c r="AJ589" s="44"/>
      <c r="AK589" s="1"/>
      <c r="AL589" s="40"/>
      <c r="AM589" s="40"/>
      <c r="AN589" s="40"/>
      <c r="AO589" s="40"/>
      <c r="AP589" s="40"/>
      <c r="AQ589" s="40"/>
      <c r="AR589" s="40"/>
      <c r="AS589" s="1"/>
      <c r="AT589" s="1"/>
      <c r="AU589" s="40"/>
      <c r="AV589" s="40"/>
      <c r="AW589" s="40"/>
      <c r="AX589" s="40"/>
      <c r="AY589" s="40"/>
      <c r="AZ589" s="40"/>
      <c r="BA589" s="40"/>
      <c r="BB589" s="40"/>
      <c r="BC589" s="40"/>
      <c r="BD589" s="40"/>
      <c r="BE589" s="40"/>
    </row>
    <row r="590" spans="1:57" x14ac:dyDescent="0.2">
      <c r="A590" s="33"/>
      <c r="B590" s="33"/>
      <c r="C590" s="34"/>
      <c r="D590" s="34"/>
      <c r="E590" s="35"/>
      <c r="F590" s="36"/>
      <c r="G590" s="37"/>
      <c r="H590" s="38"/>
      <c r="I590" s="39"/>
      <c r="J590" s="40"/>
      <c r="K590" s="39"/>
      <c r="L590" s="39"/>
      <c r="M590" s="41"/>
      <c r="N590" s="42"/>
      <c r="O590" s="42"/>
      <c r="P590" s="42"/>
      <c r="Q590" s="42"/>
      <c r="R590" s="40"/>
      <c r="S590" s="40"/>
      <c r="T590" s="40"/>
      <c r="U590" s="40"/>
      <c r="V590" s="40"/>
      <c r="W590" s="40"/>
      <c r="X590" s="44"/>
      <c r="Y590" s="44"/>
      <c r="Z590" s="44"/>
      <c r="AA590" s="44"/>
      <c r="AB590" s="44"/>
      <c r="AC590" s="44"/>
      <c r="AD590" s="44"/>
      <c r="AE590" s="1"/>
      <c r="AF590" s="1"/>
      <c r="AG590" s="1"/>
      <c r="AH590" s="44"/>
      <c r="AI590" s="1"/>
      <c r="AJ590" s="44"/>
      <c r="AK590" s="1"/>
      <c r="AL590" s="40"/>
      <c r="AM590" s="40"/>
      <c r="AN590" s="40"/>
      <c r="AO590" s="40"/>
      <c r="AP590" s="40"/>
      <c r="AQ590" s="40"/>
      <c r="AR590" s="40"/>
      <c r="AS590" s="1"/>
      <c r="AT590" s="1"/>
      <c r="AU590" s="40"/>
      <c r="AV590" s="40"/>
      <c r="AW590" s="40"/>
      <c r="AX590" s="40"/>
      <c r="AY590" s="40"/>
      <c r="AZ590" s="40"/>
      <c r="BA590" s="40"/>
      <c r="BB590" s="40"/>
      <c r="BC590" s="40"/>
      <c r="BD590" s="40"/>
      <c r="BE590" s="40"/>
    </row>
    <row r="591" spans="1:57" x14ac:dyDescent="0.2">
      <c r="A591" s="33"/>
      <c r="B591" s="33"/>
      <c r="C591" s="34"/>
      <c r="D591" s="34"/>
      <c r="E591" s="35"/>
      <c r="F591" s="36"/>
      <c r="G591" s="37"/>
      <c r="H591" s="38"/>
      <c r="I591" s="39"/>
      <c r="J591" s="40"/>
      <c r="K591" s="39"/>
      <c r="L591" s="39"/>
      <c r="M591" s="41"/>
      <c r="N591" s="42"/>
      <c r="O591" s="42"/>
      <c r="P591" s="42"/>
      <c r="Q591" s="42"/>
      <c r="R591" s="40"/>
      <c r="S591" s="40"/>
      <c r="T591" s="40"/>
      <c r="U591" s="40"/>
      <c r="V591" s="40"/>
      <c r="W591" s="40"/>
      <c r="X591" s="44"/>
      <c r="Y591" s="44"/>
      <c r="Z591" s="44"/>
      <c r="AA591" s="44"/>
      <c r="AB591" s="44"/>
      <c r="AC591" s="44"/>
      <c r="AD591" s="44"/>
      <c r="AE591" s="1"/>
      <c r="AF591" s="1"/>
      <c r="AG591" s="1"/>
      <c r="AH591" s="44"/>
      <c r="AI591" s="1"/>
      <c r="AJ591" s="44"/>
      <c r="AK591" s="1"/>
      <c r="AL591" s="40"/>
      <c r="AM591" s="40"/>
      <c r="AN591" s="40"/>
      <c r="AO591" s="40"/>
      <c r="AP591" s="40"/>
      <c r="AQ591" s="40"/>
      <c r="AR591" s="40"/>
      <c r="AS591" s="1"/>
      <c r="AT591" s="1"/>
      <c r="AU591" s="40"/>
      <c r="AV591" s="40"/>
      <c r="AW591" s="40"/>
      <c r="AX591" s="40"/>
      <c r="AY591" s="40"/>
      <c r="AZ591" s="40"/>
      <c r="BA591" s="40"/>
      <c r="BB591" s="40"/>
      <c r="BC591" s="40"/>
      <c r="BD591" s="40"/>
      <c r="BE591" s="40"/>
    </row>
    <row r="592" spans="1:57" x14ac:dyDescent="0.2">
      <c r="A592" s="33"/>
      <c r="B592" s="33"/>
      <c r="C592" s="34"/>
      <c r="D592" s="34"/>
      <c r="E592" s="35"/>
      <c r="F592" s="36"/>
      <c r="G592" s="37"/>
      <c r="H592" s="38"/>
      <c r="I592" s="39"/>
      <c r="J592" s="40"/>
      <c r="K592" s="39"/>
      <c r="L592" s="39"/>
      <c r="M592" s="41"/>
      <c r="N592" s="42"/>
      <c r="O592" s="42"/>
      <c r="P592" s="42"/>
      <c r="Q592" s="42"/>
      <c r="R592" s="40"/>
      <c r="S592" s="40"/>
      <c r="T592" s="40"/>
      <c r="U592" s="40"/>
      <c r="V592" s="40"/>
      <c r="W592" s="40"/>
      <c r="X592" s="44"/>
      <c r="Y592" s="44"/>
      <c r="Z592" s="44"/>
      <c r="AA592" s="44"/>
      <c r="AB592" s="44"/>
      <c r="AC592" s="44"/>
      <c r="AD592" s="44"/>
      <c r="AE592" s="1"/>
      <c r="AF592" s="1"/>
      <c r="AG592" s="1"/>
      <c r="AH592" s="44"/>
      <c r="AI592" s="1"/>
      <c r="AJ592" s="44"/>
      <c r="AK592" s="1"/>
      <c r="AL592" s="40"/>
      <c r="AM592" s="40"/>
      <c r="AN592" s="40"/>
      <c r="AO592" s="40"/>
      <c r="AP592" s="40"/>
      <c r="AQ592" s="40"/>
      <c r="AR592" s="40"/>
      <c r="AS592" s="1"/>
      <c r="AT592" s="1"/>
      <c r="AU592" s="40"/>
      <c r="AV592" s="40"/>
      <c r="AW592" s="40"/>
      <c r="AX592" s="40"/>
      <c r="AY592" s="40"/>
      <c r="AZ592" s="40"/>
      <c r="BA592" s="40"/>
      <c r="BB592" s="40"/>
      <c r="BC592" s="40"/>
      <c r="BD592" s="40"/>
      <c r="BE592" s="40"/>
    </row>
    <row r="593" spans="1:57" x14ac:dyDescent="0.2">
      <c r="A593" s="33"/>
      <c r="B593" s="33"/>
      <c r="C593" s="34"/>
      <c r="D593" s="34"/>
      <c r="E593" s="35"/>
      <c r="F593" s="36"/>
      <c r="G593" s="37"/>
      <c r="H593" s="38"/>
      <c r="I593" s="39"/>
      <c r="J593" s="40"/>
      <c r="K593" s="39"/>
      <c r="L593" s="39"/>
      <c r="M593" s="41"/>
      <c r="N593" s="42"/>
      <c r="O593" s="42"/>
      <c r="P593" s="42"/>
      <c r="Q593" s="42"/>
      <c r="R593" s="40"/>
      <c r="S593" s="40"/>
      <c r="T593" s="40"/>
      <c r="U593" s="40"/>
      <c r="V593" s="40"/>
      <c r="W593" s="40"/>
      <c r="X593" s="44"/>
      <c r="Y593" s="44"/>
      <c r="Z593" s="44"/>
      <c r="AA593" s="44"/>
      <c r="AB593" s="44"/>
      <c r="AC593" s="44"/>
      <c r="AD593" s="44"/>
      <c r="AE593" s="1"/>
      <c r="AF593" s="1"/>
      <c r="AG593" s="1"/>
      <c r="AH593" s="44"/>
      <c r="AI593" s="1"/>
      <c r="AJ593" s="44"/>
      <c r="AK593" s="1"/>
      <c r="AL593" s="40"/>
      <c r="AM593" s="40"/>
      <c r="AN593" s="40"/>
      <c r="AO593" s="40"/>
      <c r="AP593" s="40"/>
      <c r="AQ593" s="40"/>
      <c r="AR593" s="40"/>
      <c r="AS593" s="1"/>
      <c r="AT593" s="1"/>
      <c r="AU593" s="40"/>
      <c r="AV593" s="40"/>
      <c r="AW593" s="40"/>
      <c r="AX593" s="40"/>
      <c r="AY593" s="40"/>
      <c r="AZ593" s="40"/>
      <c r="BA593" s="40"/>
      <c r="BB593" s="40"/>
      <c r="BC593" s="40"/>
      <c r="BD593" s="40"/>
      <c r="BE593" s="40"/>
    </row>
    <row r="594" spans="1:57" x14ac:dyDescent="0.2">
      <c r="A594" s="33"/>
      <c r="B594" s="33"/>
      <c r="C594" s="34"/>
      <c r="D594" s="34"/>
      <c r="E594" s="35"/>
      <c r="F594" s="36"/>
      <c r="G594" s="37"/>
      <c r="H594" s="38"/>
      <c r="I594" s="39"/>
      <c r="J594" s="40"/>
      <c r="K594" s="39"/>
      <c r="L594" s="39"/>
      <c r="M594" s="41"/>
      <c r="N594" s="42"/>
      <c r="O594" s="42"/>
      <c r="P594" s="42"/>
      <c r="Q594" s="42"/>
      <c r="R594" s="40"/>
      <c r="S594" s="40"/>
      <c r="T594" s="40"/>
      <c r="U594" s="40"/>
      <c r="V594" s="40"/>
      <c r="W594" s="40"/>
      <c r="X594" s="44"/>
      <c r="Y594" s="44"/>
      <c r="Z594" s="44"/>
      <c r="AA594" s="44"/>
      <c r="AB594" s="44"/>
      <c r="AC594" s="44"/>
      <c r="AD594" s="44"/>
      <c r="AE594" s="1"/>
      <c r="AF594" s="1"/>
      <c r="AG594" s="1"/>
      <c r="AH594" s="44"/>
      <c r="AI594" s="1"/>
      <c r="AJ594" s="44"/>
      <c r="AK594" s="1"/>
      <c r="AL594" s="40"/>
      <c r="AM594" s="40"/>
      <c r="AN594" s="40"/>
      <c r="AO594" s="40"/>
      <c r="AP594" s="40"/>
      <c r="AQ594" s="40"/>
      <c r="AR594" s="40"/>
      <c r="AS594" s="1"/>
      <c r="AT594" s="1"/>
      <c r="AU594" s="40"/>
      <c r="AV594" s="40"/>
      <c r="AW594" s="40"/>
      <c r="AX594" s="40"/>
      <c r="AY594" s="40"/>
      <c r="AZ594" s="40"/>
      <c r="BA594" s="40"/>
      <c r="BB594" s="40"/>
      <c r="BC594" s="40"/>
      <c r="BD594" s="40"/>
      <c r="BE594" s="40"/>
    </row>
    <row r="595" spans="1:57" x14ac:dyDescent="0.2">
      <c r="A595" s="33"/>
      <c r="B595" s="33"/>
      <c r="C595" s="34"/>
      <c r="D595" s="34"/>
      <c r="E595" s="35"/>
      <c r="F595" s="36"/>
      <c r="G595" s="37"/>
      <c r="H595" s="38"/>
      <c r="I595" s="39"/>
      <c r="J595" s="40"/>
      <c r="K595" s="39"/>
      <c r="L595" s="39"/>
      <c r="M595" s="41"/>
      <c r="N595" s="42"/>
      <c r="O595" s="42"/>
      <c r="P595" s="42"/>
      <c r="Q595" s="42"/>
      <c r="R595" s="40"/>
      <c r="S595" s="40"/>
      <c r="T595" s="40"/>
      <c r="U595" s="40"/>
      <c r="V595" s="40"/>
      <c r="W595" s="40"/>
      <c r="X595" s="44"/>
      <c r="Y595" s="44"/>
      <c r="Z595" s="44"/>
      <c r="AA595" s="44"/>
      <c r="AB595" s="44"/>
      <c r="AC595" s="44"/>
      <c r="AD595" s="44"/>
      <c r="AE595" s="1"/>
      <c r="AF595" s="1"/>
      <c r="AG595" s="1"/>
      <c r="AH595" s="44"/>
      <c r="AI595" s="1"/>
      <c r="AJ595" s="44"/>
      <c r="AK595" s="1"/>
      <c r="AL595" s="40"/>
      <c r="AM595" s="40"/>
      <c r="AN595" s="40"/>
      <c r="AO595" s="40"/>
      <c r="AP595" s="40"/>
      <c r="AQ595" s="40"/>
      <c r="AR595" s="40"/>
      <c r="AS595" s="1"/>
      <c r="AT595" s="1"/>
      <c r="AU595" s="40"/>
      <c r="AV595" s="40"/>
      <c r="AW595" s="40"/>
      <c r="AX595" s="40"/>
      <c r="AY595" s="40"/>
      <c r="AZ595" s="40"/>
      <c r="BA595" s="40"/>
      <c r="BB595" s="40"/>
      <c r="BC595" s="40"/>
      <c r="BD595" s="40"/>
      <c r="BE595" s="40"/>
    </row>
    <row r="596" spans="1:57" x14ac:dyDescent="0.2">
      <c r="A596" s="33"/>
      <c r="B596" s="33"/>
      <c r="C596" s="34"/>
      <c r="D596" s="34"/>
      <c r="E596" s="35"/>
      <c r="F596" s="36"/>
      <c r="G596" s="37"/>
      <c r="H596" s="38"/>
      <c r="I596" s="39"/>
      <c r="J596" s="40"/>
      <c r="K596" s="39"/>
      <c r="L596" s="39"/>
      <c r="M596" s="41"/>
      <c r="N596" s="42"/>
      <c r="O596" s="42"/>
      <c r="P596" s="42"/>
      <c r="Q596" s="42"/>
      <c r="R596" s="40"/>
      <c r="S596" s="40"/>
      <c r="T596" s="40"/>
      <c r="U596" s="40"/>
      <c r="V596" s="40"/>
      <c r="W596" s="40"/>
      <c r="X596" s="44"/>
      <c r="Y596" s="44"/>
      <c r="Z596" s="44"/>
      <c r="AA596" s="44"/>
      <c r="AB596" s="44"/>
      <c r="AC596" s="44"/>
      <c r="AD596" s="44"/>
      <c r="AE596" s="1"/>
      <c r="AF596" s="1"/>
      <c r="AG596" s="1"/>
      <c r="AH596" s="44"/>
      <c r="AI596" s="1"/>
      <c r="AJ596" s="44"/>
      <c r="AK596" s="1"/>
      <c r="AL596" s="40"/>
      <c r="AM596" s="40"/>
      <c r="AN596" s="40"/>
      <c r="AO596" s="40"/>
      <c r="AP596" s="40"/>
      <c r="AQ596" s="40"/>
      <c r="AR596" s="40"/>
      <c r="AS596" s="1"/>
      <c r="AT596" s="1"/>
      <c r="AU596" s="40"/>
      <c r="AV596" s="40"/>
      <c r="AW596" s="40"/>
      <c r="AX596" s="40"/>
      <c r="AY596" s="40"/>
      <c r="AZ596" s="40"/>
      <c r="BA596" s="40"/>
      <c r="BB596" s="40"/>
      <c r="BC596" s="40"/>
      <c r="BD596" s="40"/>
      <c r="BE596" s="40"/>
    </row>
    <row r="597" spans="1:57" x14ac:dyDescent="0.2">
      <c r="A597" s="33"/>
      <c r="B597" s="33"/>
      <c r="C597" s="34"/>
      <c r="D597" s="34"/>
      <c r="E597" s="35"/>
      <c r="F597" s="36"/>
      <c r="G597" s="37"/>
      <c r="H597" s="38"/>
      <c r="I597" s="39"/>
      <c r="J597" s="40"/>
      <c r="K597" s="39"/>
      <c r="L597" s="39"/>
      <c r="M597" s="41"/>
      <c r="N597" s="42"/>
      <c r="O597" s="42"/>
      <c r="P597" s="42"/>
      <c r="Q597" s="42"/>
      <c r="R597" s="40"/>
      <c r="S597" s="40"/>
      <c r="T597" s="40"/>
      <c r="U597" s="40"/>
      <c r="V597" s="40"/>
      <c r="W597" s="40"/>
      <c r="X597" s="44"/>
      <c r="Y597" s="44"/>
      <c r="Z597" s="44"/>
      <c r="AA597" s="44"/>
      <c r="AB597" s="44"/>
      <c r="AC597" s="44"/>
      <c r="AD597" s="44"/>
      <c r="AE597" s="1"/>
      <c r="AF597" s="1"/>
      <c r="AG597" s="1"/>
      <c r="AH597" s="44"/>
      <c r="AI597" s="1"/>
      <c r="AJ597" s="44"/>
      <c r="AK597" s="1"/>
      <c r="AL597" s="40"/>
      <c r="AM597" s="40"/>
      <c r="AN597" s="40"/>
      <c r="AO597" s="40"/>
      <c r="AP597" s="40"/>
      <c r="AQ597" s="40"/>
      <c r="AR597" s="40"/>
      <c r="AS597" s="1"/>
      <c r="AT597" s="1"/>
      <c r="AU597" s="40"/>
      <c r="AV597" s="40"/>
      <c r="AW597" s="40"/>
      <c r="AX597" s="40"/>
      <c r="AY597" s="40"/>
      <c r="AZ597" s="40"/>
      <c r="BA597" s="40"/>
      <c r="BB597" s="40"/>
      <c r="BC597" s="40"/>
      <c r="BD597" s="40"/>
      <c r="BE597" s="40"/>
    </row>
    <row r="598" spans="1:57" x14ac:dyDescent="0.2">
      <c r="A598" s="33"/>
      <c r="B598" s="33"/>
      <c r="C598" s="34"/>
      <c r="D598" s="34"/>
      <c r="E598" s="35"/>
      <c r="F598" s="36"/>
      <c r="G598" s="37"/>
      <c r="H598" s="38"/>
      <c r="I598" s="39"/>
      <c r="J598" s="40"/>
      <c r="K598" s="39"/>
      <c r="L598" s="39"/>
      <c r="M598" s="41"/>
      <c r="N598" s="42"/>
      <c r="O598" s="42"/>
      <c r="P598" s="42"/>
      <c r="Q598" s="42"/>
      <c r="R598" s="40"/>
      <c r="S598" s="40"/>
      <c r="T598" s="40"/>
      <c r="U598" s="40"/>
      <c r="V598" s="40"/>
      <c r="W598" s="40"/>
      <c r="X598" s="44"/>
      <c r="Y598" s="44"/>
      <c r="Z598" s="44"/>
      <c r="AA598" s="44"/>
      <c r="AB598" s="44"/>
      <c r="AC598" s="44"/>
      <c r="AD598" s="44"/>
      <c r="AE598" s="1"/>
      <c r="AF598" s="1"/>
      <c r="AG598" s="1"/>
      <c r="AH598" s="44"/>
      <c r="AI598" s="1"/>
      <c r="AJ598" s="44"/>
      <c r="AK598" s="1"/>
      <c r="AL598" s="40"/>
      <c r="AM598" s="40"/>
      <c r="AN598" s="40"/>
      <c r="AO598" s="40"/>
      <c r="AP598" s="40"/>
      <c r="AQ598" s="40"/>
      <c r="AR598" s="40"/>
      <c r="AS598" s="1"/>
      <c r="AT598" s="1"/>
      <c r="AU598" s="40"/>
      <c r="AV598" s="40"/>
      <c r="AW598" s="40"/>
      <c r="AX598" s="40"/>
      <c r="AY598" s="40"/>
      <c r="AZ598" s="40"/>
      <c r="BA598" s="40"/>
      <c r="BB598" s="40"/>
      <c r="BC598" s="40"/>
      <c r="BD598" s="40"/>
      <c r="BE598" s="40"/>
    </row>
    <row r="599" spans="1:57" x14ac:dyDescent="0.2">
      <c r="A599" s="33"/>
      <c r="B599" s="33"/>
      <c r="C599" s="34"/>
      <c r="D599" s="34"/>
      <c r="E599" s="35"/>
      <c r="F599" s="36"/>
      <c r="G599" s="37"/>
      <c r="H599" s="38"/>
      <c r="I599" s="39"/>
      <c r="J599" s="40"/>
      <c r="K599" s="39"/>
      <c r="L599" s="39"/>
      <c r="M599" s="41"/>
      <c r="N599" s="42"/>
      <c r="O599" s="42"/>
      <c r="P599" s="42"/>
      <c r="Q599" s="42"/>
      <c r="R599" s="40"/>
      <c r="S599" s="40"/>
      <c r="T599" s="40"/>
      <c r="U599" s="40"/>
      <c r="V599" s="40"/>
      <c r="W599" s="40"/>
      <c r="X599" s="44"/>
      <c r="Y599" s="44"/>
      <c r="Z599" s="44"/>
      <c r="AA599" s="44"/>
      <c r="AB599" s="44"/>
      <c r="AC599" s="44"/>
      <c r="AD599" s="44"/>
      <c r="AE599" s="1"/>
      <c r="AF599" s="1"/>
      <c r="AG599" s="1"/>
      <c r="AH599" s="44"/>
      <c r="AI599" s="1"/>
      <c r="AJ599" s="44"/>
      <c r="AK599" s="1"/>
      <c r="AL599" s="40"/>
      <c r="AM599" s="40"/>
      <c r="AN599" s="40"/>
      <c r="AO599" s="40"/>
      <c r="AP599" s="40"/>
      <c r="AQ599" s="40"/>
      <c r="AR599" s="40"/>
      <c r="AS599" s="1"/>
      <c r="AT599" s="1"/>
      <c r="AU599" s="40"/>
      <c r="AV599" s="40"/>
      <c r="AW599" s="40"/>
      <c r="AX599" s="40"/>
      <c r="AY599" s="40"/>
      <c r="AZ599" s="40"/>
      <c r="BA599" s="40"/>
      <c r="BB599" s="40"/>
      <c r="BC599" s="40"/>
      <c r="BD599" s="40"/>
      <c r="BE599" s="40"/>
    </row>
    <row r="600" spans="1:57" x14ac:dyDescent="0.2">
      <c r="A600" s="33"/>
      <c r="B600" s="33"/>
      <c r="C600" s="34"/>
      <c r="D600" s="34"/>
      <c r="E600" s="35"/>
      <c r="F600" s="36"/>
      <c r="G600" s="37"/>
      <c r="H600" s="38"/>
      <c r="I600" s="39"/>
      <c r="J600" s="40"/>
      <c r="K600" s="39"/>
      <c r="L600" s="39"/>
      <c r="M600" s="41"/>
      <c r="N600" s="42"/>
      <c r="O600" s="42"/>
      <c r="P600" s="42"/>
      <c r="Q600" s="42"/>
      <c r="R600" s="40"/>
      <c r="S600" s="40"/>
      <c r="T600" s="40"/>
      <c r="U600" s="40"/>
      <c r="V600" s="40"/>
      <c r="W600" s="40"/>
      <c r="X600" s="44"/>
      <c r="Y600" s="44"/>
      <c r="Z600" s="44"/>
      <c r="AA600" s="44"/>
      <c r="AB600" s="44"/>
      <c r="AC600" s="44"/>
      <c r="AD600" s="44"/>
      <c r="AE600" s="1"/>
      <c r="AF600" s="1"/>
      <c r="AG600" s="1"/>
      <c r="AH600" s="44"/>
      <c r="AI600" s="1"/>
      <c r="AJ600" s="44"/>
      <c r="AK600" s="1"/>
      <c r="AL600" s="40"/>
      <c r="AM600" s="40"/>
      <c r="AN600" s="40"/>
      <c r="AO600" s="40"/>
      <c r="AP600" s="40"/>
      <c r="AQ600" s="40"/>
      <c r="AR600" s="40"/>
      <c r="AS600" s="1"/>
      <c r="AT600" s="1"/>
      <c r="AU600" s="40"/>
      <c r="AV600" s="40"/>
      <c r="AW600" s="40"/>
      <c r="AX600" s="40"/>
      <c r="AY600" s="40"/>
      <c r="AZ600" s="40"/>
      <c r="BA600" s="40"/>
      <c r="BB600" s="40"/>
      <c r="BC600" s="40"/>
      <c r="BD600" s="40"/>
      <c r="BE600" s="40"/>
    </row>
    <row r="601" spans="1:57" x14ac:dyDescent="0.2">
      <c r="A601" s="33"/>
      <c r="B601" s="33"/>
      <c r="C601" s="34"/>
      <c r="D601" s="34"/>
      <c r="E601" s="35"/>
      <c r="F601" s="36"/>
      <c r="G601" s="37"/>
      <c r="H601" s="38"/>
      <c r="I601" s="39"/>
      <c r="J601" s="40"/>
      <c r="K601" s="39"/>
      <c r="L601" s="39"/>
      <c r="M601" s="41"/>
      <c r="N601" s="42"/>
      <c r="O601" s="42"/>
      <c r="P601" s="42"/>
      <c r="Q601" s="42"/>
      <c r="R601" s="40"/>
      <c r="S601" s="40"/>
      <c r="T601" s="40"/>
      <c r="U601" s="40"/>
      <c r="V601" s="40"/>
      <c r="W601" s="40"/>
      <c r="X601" s="44"/>
      <c r="Y601" s="44"/>
      <c r="Z601" s="44"/>
      <c r="AA601" s="44"/>
      <c r="AB601" s="44"/>
      <c r="AC601" s="44"/>
      <c r="AD601" s="44"/>
      <c r="AE601" s="1"/>
      <c r="AF601" s="1"/>
      <c r="AG601" s="1"/>
      <c r="AH601" s="44"/>
      <c r="AI601" s="1"/>
      <c r="AJ601" s="44"/>
      <c r="AK601" s="1"/>
      <c r="AL601" s="40"/>
      <c r="AM601" s="40"/>
      <c r="AN601" s="40"/>
      <c r="AO601" s="40"/>
      <c r="AP601" s="40"/>
      <c r="AQ601" s="40"/>
      <c r="AR601" s="40"/>
      <c r="AS601" s="1"/>
      <c r="AT601" s="1"/>
      <c r="AU601" s="40"/>
      <c r="AV601" s="40"/>
      <c r="AW601" s="40"/>
      <c r="AX601" s="40"/>
      <c r="AY601" s="40"/>
      <c r="AZ601" s="40"/>
      <c r="BA601" s="40"/>
      <c r="BB601" s="40"/>
      <c r="BC601" s="40"/>
      <c r="BD601" s="40"/>
      <c r="BE601" s="40"/>
    </row>
    <row r="602" spans="1:57" x14ac:dyDescent="0.2">
      <c r="A602" s="33"/>
      <c r="B602" s="33"/>
      <c r="C602" s="34"/>
      <c r="D602" s="34"/>
      <c r="E602" s="35"/>
      <c r="F602" s="36"/>
      <c r="G602" s="37"/>
      <c r="H602" s="38"/>
      <c r="I602" s="39"/>
      <c r="J602" s="40"/>
      <c r="K602" s="39"/>
      <c r="L602" s="39"/>
      <c r="M602" s="41"/>
      <c r="N602" s="42"/>
      <c r="O602" s="42"/>
      <c r="P602" s="42"/>
      <c r="Q602" s="42"/>
      <c r="R602" s="40"/>
      <c r="S602" s="40"/>
      <c r="T602" s="40"/>
      <c r="U602" s="40"/>
      <c r="V602" s="40"/>
      <c r="W602" s="40"/>
      <c r="X602" s="44"/>
      <c r="Y602" s="44"/>
      <c r="Z602" s="44"/>
      <c r="AA602" s="44"/>
      <c r="AB602" s="44"/>
      <c r="AC602" s="44"/>
      <c r="AD602" s="44"/>
      <c r="AE602" s="1"/>
      <c r="AF602" s="1"/>
      <c r="AG602" s="1"/>
      <c r="AH602" s="44"/>
      <c r="AI602" s="1"/>
      <c r="AJ602" s="44"/>
      <c r="AK602" s="1"/>
      <c r="AL602" s="40"/>
      <c r="AM602" s="40"/>
      <c r="AN602" s="40"/>
      <c r="AO602" s="40"/>
      <c r="AP602" s="40"/>
      <c r="AQ602" s="40"/>
      <c r="AR602" s="40"/>
      <c r="AS602" s="1"/>
      <c r="AT602" s="1"/>
      <c r="AU602" s="40"/>
      <c r="AV602" s="40"/>
      <c r="AW602" s="40"/>
      <c r="AX602" s="40"/>
      <c r="AY602" s="40"/>
      <c r="AZ602" s="40"/>
      <c r="BA602" s="40"/>
      <c r="BB602" s="40"/>
      <c r="BC602" s="40"/>
      <c r="BD602" s="40"/>
      <c r="BE602" s="40"/>
    </row>
    <row r="603" spans="1:57" x14ac:dyDescent="0.2">
      <c r="A603" s="33"/>
      <c r="B603" s="33"/>
      <c r="C603" s="34"/>
      <c r="D603" s="34"/>
      <c r="E603" s="35"/>
      <c r="F603" s="36"/>
      <c r="G603" s="37"/>
      <c r="H603" s="38"/>
      <c r="I603" s="39"/>
      <c r="J603" s="40"/>
      <c r="K603" s="39"/>
      <c r="L603" s="39"/>
      <c r="M603" s="41"/>
      <c r="N603" s="42"/>
      <c r="O603" s="42"/>
      <c r="P603" s="42"/>
      <c r="Q603" s="42"/>
      <c r="R603" s="40"/>
      <c r="S603" s="40"/>
      <c r="T603" s="40"/>
      <c r="U603" s="40"/>
      <c r="V603" s="40"/>
      <c r="W603" s="40"/>
      <c r="X603" s="44"/>
      <c r="Y603" s="44"/>
      <c r="Z603" s="44"/>
      <c r="AA603" s="44"/>
      <c r="AB603" s="44"/>
      <c r="AC603" s="44"/>
      <c r="AD603" s="44"/>
      <c r="AE603" s="1"/>
      <c r="AF603" s="1"/>
      <c r="AG603" s="1"/>
      <c r="AH603" s="44"/>
      <c r="AI603" s="1"/>
      <c r="AJ603" s="44"/>
      <c r="AK603" s="1"/>
      <c r="AL603" s="40"/>
      <c r="AM603" s="40"/>
      <c r="AN603" s="40"/>
      <c r="AO603" s="40"/>
      <c r="AP603" s="40"/>
      <c r="AQ603" s="40"/>
      <c r="AR603" s="40"/>
      <c r="AS603" s="1"/>
      <c r="AT603" s="1"/>
      <c r="AU603" s="40"/>
      <c r="AV603" s="40"/>
      <c r="AW603" s="40"/>
      <c r="AX603" s="40"/>
      <c r="AY603" s="40"/>
      <c r="AZ603" s="40"/>
      <c r="BA603" s="40"/>
      <c r="BB603" s="40"/>
      <c r="BC603" s="40"/>
      <c r="BD603" s="40"/>
      <c r="BE603" s="40"/>
    </row>
    <row r="604" spans="1:57" x14ac:dyDescent="0.2">
      <c r="A604" s="33"/>
      <c r="B604" s="33"/>
      <c r="C604" s="34"/>
      <c r="D604" s="34"/>
      <c r="E604" s="35"/>
      <c r="F604" s="36"/>
      <c r="G604" s="37"/>
      <c r="H604" s="38"/>
      <c r="I604" s="39"/>
      <c r="J604" s="40"/>
      <c r="K604" s="39"/>
      <c r="L604" s="39"/>
      <c r="M604" s="41"/>
      <c r="N604" s="42"/>
      <c r="O604" s="42"/>
      <c r="P604" s="42"/>
      <c r="Q604" s="42"/>
      <c r="R604" s="40"/>
      <c r="S604" s="40"/>
      <c r="T604" s="40"/>
      <c r="U604" s="40"/>
      <c r="V604" s="40"/>
      <c r="W604" s="40"/>
      <c r="X604" s="44"/>
      <c r="Y604" s="44"/>
      <c r="Z604" s="44"/>
      <c r="AA604" s="44"/>
      <c r="AB604" s="44"/>
      <c r="AC604" s="44"/>
      <c r="AD604" s="44"/>
      <c r="AE604" s="1"/>
      <c r="AF604" s="1"/>
      <c r="AG604" s="1"/>
      <c r="AH604" s="44"/>
      <c r="AI604" s="1"/>
      <c r="AJ604" s="44"/>
      <c r="AK604" s="1"/>
      <c r="AL604" s="40"/>
      <c r="AM604" s="40"/>
      <c r="AN604" s="40"/>
      <c r="AO604" s="40"/>
      <c r="AP604" s="40"/>
      <c r="AQ604" s="40"/>
      <c r="AR604" s="40"/>
      <c r="AS604" s="1"/>
      <c r="AT604" s="1"/>
      <c r="AU604" s="40"/>
      <c r="AV604" s="40"/>
      <c r="AW604" s="40"/>
      <c r="AX604" s="40"/>
      <c r="AY604" s="40"/>
      <c r="AZ604" s="40"/>
      <c r="BA604" s="40"/>
      <c r="BB604" s="40"/>
      <c r="BC604" s="40"/>
      <c r="BD604" s="40"/>
      <c r="BE604" s="40"/>
    </row>
    <row r="605" spans="1:57" x14ac:dyDescent="0.2">
      <c r="A605" s="33"/>
      <c r="B605" s="33"/>
      <c r="C605" s="34"/>
      <c r="D605" s="34"/>
      <c r="E605" s="35"/>
      <c r="F605" s="36"/>
      <c r="G605" s="37"/>
      <c r="H605" s="38"/>
      <c r="I605" s="39"/>
      <c r="J605" s="40"/>
      <c r="K605" s="39"/>
      <c r="L605" s="39"/>
      <c r="M605" s="41"/>
      <c r="N605" s="42"/>
      <c r="O605" s="42"/>
      <c r="P605" s="42"/>
      <c r="Q605" s="42"/>
      <c r="R605" s="40"/>
      <c r="S605" s="40"/>
      <c r="T605" s="40"/>
      <c r="U605" s="40"/>
      <c r="V605" s="40"/>
      <c r="W605" s="40"/>
      <c r="X605" s="44"/>
      <c r="Y605" s="44"/>
      <c r="Z605" s="44"/>
      <c r="AA605" s="44"/>
      <c r="AB605" s="44"/>
      <c r="AC605" s="44"/>
      <c r="AD605" s="44"/>
      <c r="AE605" s="1"/>
      <c r="AF605" s="1"/>
      <c r="AG605" s="1"/>
      <c r="AH605" s="44"/>
      <c r="AI605" s="1"/>
      <c r="AJ605" s="44"/>
      <c r="AK605" s="1"/>
      <c r="AL605" s="40"/>
      <c r="AM605" s="40"/>
      <c r="AN605" s="40"/>
      <c r="AO605" s="40"/>
      <c r="AP605" s="40"/>
      <c r="AQ605" s="40"/>
      <c r="AR605" s="40"/>
      <c r="AS605" s="1"/>
      <c r="AT605" s="1"/>
      <c r="AU605" s="40"/>
      <c r="AV605" s="40"/>
      <c r="AW605" s="40"/>
      <c r="AX605" s="40"/>
      <c r="AY605" s="40"/>
      <c r="AZ605" s="40"/>
      <c r="BA605" s="40"/>
      <c r="BB605" s="40"/>
      <c r="BC605" s="40"/>
      <c r="BD605" s="40"/>
      <c r="BE605" s="40"/>
    </row>
    <row r="606" spans="1:57" x14ac:dyDescent="0.2">
      <c r="A606" s="33"/>
      <c r="B606" s="33"/>
      <c r="C606" s="34"/>
      <c r="D606" s="34"/>
      <c r="E606" s="35"/>
      <c r="F606" s="36"/>
      <c r="G606" s="37"/>
      <c r="H606" s="38"/>
      <c r="I606" s="39"/>
      <c r="J606" s="40"/>
      <c r="K606" s="39"/>
      <c r="L606" s="39"/>
      <c r="M606" s="41"/>
      <c r="N606" s="42"/>
      <c r="O606" s="42"/>
      <c r="P606" s="42"/>
      <c r="Q606" s="42"/>
      <c r="R606" s="40"/>
      <c r="S606" s="40"/>
      <c r="T606" s="40"/>
      <c r="U606" s="40"/>
      <c r="V606" s="40"/>
      <c r="W606" s="40"/>
      <c r="X606" s="44"/>
      <c r="Y606" s="44"/>
      <c r="Z606" s="44"/>
      <c r="AA606" s="44"/>
      <c r="AB606" s="44"/>
      <c r="AC606" s="44"/>
      <c r="AD606" s="44"/>
      <c r="AE606" s="1"/>
      <c r="AF606" s="1"/>
      <c r="AG606" s="1"/>
      <c r="AH606" s="44"/>
      <c r="AI606" s="1"/>
      <c r="AJ606" s="44"/>
      <c r="AK606" s="1"/>
      <c r="AL606" s="40"/>
      <c r="AM606" s="40"/>
      <c r="AN606" s="40"/>
      <c r="AO606" s="40"/>
      <c r="AP606" s="40"/>
      <c r="AQ606" s="40"/>
      <c r="AR606" s="40"/>
      <c r="AS606" s="1"/>
      <c r="AT606" s="1"/>
      <c r="AU606" s="40"/>
      <c r="AV606" s="40"/>
      <c r="AW606" s="40"/>
      <c r="AX606" s="40"/>
      <c r="AY606" s="40"/>
      <c r="AZ606" s="40"/>
      <c r="BA606" s="40"/>
      <c r="BB606" s="40"/>
      <c r="BC606" s="40"/>
      <c r="BD606" s="40"/>
      <c r="BE606" s="40"/>
    </row>
    <row r="607" spans="1:57" x14ac:dyDescent="0.2">
      <c r="A607" s="33"/>
      <c r="B607" s="33"/>
      <c r="C607" s="34"/>
      <c r="D607" s="34"/>
      <c r="E607" s="35"/>
      <c r="F607" s="36"/>
      <c r="G607" s="37"/>
      <c r="H607" s="38"/>
      <c r="I607" s="39"/>
      <c r="J607" s="40"/>
      <c r="K607" s="39"/>
      <c r="L607" s="39"/>
      <c r="M607" s="41"/>
      <c r="N607" s="42"/>
      <c r="O607" s="42"/>
      <c r="P607" s="42"/>
      <c r="Q607" s="42"/>
      <c r="R607" s="40"/>
      <c r="S607" s="40"/>
      <c r="T607" s="40"/>
      <c r="U607" s="40"/>
      <c r="V607" s="40"/>
      <c r="W607" s="40"/>
      <c r="X607" s="44"/>
      <c r="Y607" s="44"/>
      <c r="Z607" s="44"/>
      <c r="AA607" s="44"/>
      <c r="AB607" s="44"/>
      <c r="AC607" s="44"/>
      <c r="AD607" s="44"/>
      <c r="AE607" s="1"/>
      <c r="AF607" s="1"/>
      <c r="AG607" s="1"/>
      <c r="AH607" s="44"/>
      <c r="AI607" s="1"/>
      <c r="AJ607" s="44"/>
      <c r="AK607" s="1"/>
      <c r="AL607" s="40"/>
      <c r="AM607" s="40"/>
      <c r="AN607" s="40"/>
      <c r="AO607" s="40"/>
      <c r="AP607" s="40"/>
      <c r="AQ607" s="40"/>
      <c r="AR607" s="40"/>
      <c r="AS607" s="1"/>
      <c r="AT607" s="1"/>
      <c r="AU607" s="40"/>
      <c r="AV607" s="40"/>
      <c r="AW607" s="40"/>
      <c r="AX607" s="40"/>
      <c r="AY607" s="40"/>
      <c r="AZ607" s="40"/>
      <c r="BA607" s="40"/>
      <c r="BB607" s="40"/>
      <c r="BC607" s="40"/>
      <c r="BD607" s="40"/>
      <c r="BE607" s="40"/>
    </row>
    <row r="608" spans="1:57" x14ac:dyDescent="0.2">
      <c r="A608" s="33"/>
      <c r="B608" s="33"/>
      <c r="C608" s="34"/>
      <c r="D608" s="34"/>
      <c r="E608" s="35"/>
      <c r="F608" s="36"/>
      <c r="G608" s="37"/>
      <c r="H608" s="38"/>
      <c r="I608" s="39"/>
      <c r="J608" s="40"/>
      <c r="K608" s="39"/>
      <c r="L608" s="39"/>
      <c r="M608" s="41"/>
      <c r="N608" s="42"/>
      <c r="O608" s="42"/>
      <c r="P608" s="42"/>
      <c r="Q608" s="42"/>
      <c r="R608" s="40"/>
      <c r="S608" s="40"/>
      <c r="T608" s="40"/>
      <c r="U608" s="40"/>
      <c r="V608" s="40"/>
      <c r="W608" s="40"/>
      <c r="X608" s="44"/>
      <c r="Y608" s="44"/>
      <c r="Z608" s="44"/>
      <c r="AA608" s="44"/>
      <c r="AB608" s="44"/>
      <c r="AC608" s="44"/>
      <c r="AD608" s="44"/>
      <c r="AE608" s="1"/>
      <c r="AF608" s="1"/>
      <c r="AG608" s="1"/>
      <c r="AH608" s="44"/>
      <c r="AI608" s="1"/>
      <c r="AJ608" s="44"/>
      <c r="AK608" s="1"/>
      <c r="AL608" s="40"/>
      <c r="AM608" s="40"/>
      <c r="AN608" s="40"/>
      <c r="AO608" s="40"/>
      <c r="AP608" s="40"/>
      <c r="AQ608" s="40"/>
      <c r="AR608" s="40"/>
      <c r="AS608" s="1"/>
      <c r="AT608" s="1"/>
      <c r="AU608" s="40"/>
      <c r="AV608" s="40"/>
      <c r="AW608" s="40"/>
      <c r="AX608" s="40"/>
      <c r="AY608" s="40"/>
      <c r="AZ608" s="40"/>
      <c r="BA608" s="40"/>
      <c r="BB608" s="40"/>
      <c r="BC608" s="40"/>
      <c r="BD608" s="40"/>
      <c r="BE608" s="40"/>
    </row>
    <row r="609" spans="1:57" x14ac:dyDescent="0.2">
      <c r="A609" s="33"/>
      <c r="B609" s="33"/>
      <c r="C609" s="34"/>
      <c r="D609" s="34"/>
      <c r="E609" s="35"/>
      <c r="F609" s="36"/>
      <c r="G609" s="37"/>
      <c r="H609" s="38"/>
      <c r="I609" s="39"/>
      <c r="J609" s="40"/>
      <c r="K609" s="39"/>
      <c r="L609" s="39"/>
      <c r="M609" s="41"/>
      <c r="N609" s="42"/>
      <c r="O609" s="42"/>
      <c r="P609" s="42"/>
      <c r="Q609" s="42"/>
      <c r="R609" s="40"/>
      <c r="S609" s="40"/>
      <c r="T609" s="40"/>
      <c r="U609" s="40"/>
      <c r="V609" s="40"/>
      <c r="W609" s="40"/>
      <c r="X609" s="44"/>
      <c r="Y609" s="44"/>
      <c r="Z609" s="44"/>
      <c r="AA609" s="44"/>
      <c r="AB609" s="44"/>
      <c r="AC609" s="44"/>
      <c r="AD609" s="44"/>
      <c r="AE609" s="1"/>
      <c r="AF609" s="1"/>
      <c r="AG609" s="1"/>
      <c r="AH609" s="44"/>
      <c r="AI609" s="1"/>
      <c r="AJ609" s="44"/>
      <c r="AK609" s="1"/>
      <c r="AL609" s="40"/>
      <c r="AM609" s="40"/>
      <c r="AN609" s="40"/>
      <c r="AO609" s="40"/>
      <c r="AP609" s="40"/>
      <c r="AQ609" s="40"/>
      <c r="AR609" s="40"/>
      <c r="AS609" s="1"/>
      <c r="AT609" s="1"/>
      <c r="AU609" s="40"/>
      <c r="AV609" s="40"/>
      <c r="AW609" s="40"/>
      <c r="AX609" s="40"/>
      <c r="AY609" s="40"/>
      <c r="AZ609" s="40"/>
      <c r="BA609" s="40"/>
      <c r="BB609" s="40"/>
      <c r="BC609" s="40"/>
      <c r="BD609" s="40"/>
      <c r="BE609" s="40"/>
    </row>
    <row r="610" spans="1:57" x14ac:dyDescent="0.2">
      <c r="A610" s="33"/>
      <c r="B610" s="33"/>
      <c r="C610" s="34"/>
      <c r="D610" s="34"/>
      <c r="E610" s="35"/>
      <c r="F610" s="36"/>
      <c r="G610" s="37"/>
      <c r="H610" s="38"/>
      <c r="I610" s="39"/>
      <c r="J610" s="40"/>
      <c r="K610" s="39"/>
      <c r="L610" s="39"/>
      <c r="M610" s="41"/>
      <c r="N610" s="42"/>
      <c r="O610" s="42"/>
      <c r="P610" s="42"/>
      <c r="Q610" s="42"/>
      <c r="R610" s="40"/>
      <c r="S610" s="40"/>
      <c r="T610" s="40"/>
      <c r="U610" s="40"/>
      <c r="V610" s="40"/>
      <c r="W610" s="40"/>
      <c r="X610" s="44"/>
      <c r="Y610" s="44"/>
      <c r="Z610" s="44"/>
      <c r="AA610" s="44"/>
      <c r="AB610" s="44"/>
      <c r="AC610" s="44"/>
      <c r="AD610" s="44"/>
      <c r="AE610" s="1"/>
      <c r="AF610" s="1"/>
      <c r="AG610" s="1"/>
      <c r="AH610" s="44"/>
      <c r="AI610" s="1"/>
      <c r="AJ610" s="44"/>
      <c r="AK610" s="1"/>
      <c r="AL610" s="40"/>
      <c r="AM610" s="40"/>
      <c r="AN610" s="40"/>
      <c r="AO610" s="40"/>
      <c r="AP610" s="40"/>
      <c r="AQ610" s="40"/>
      <c r="AR610" s="40"/>
      <c r="AS610" s="1"/>
      <c r="AT610" s="1"/>
      <c r="AU610" s="40"/>
      <c r="AV610" s="40"/>
      <c r="AW610" s="40"/>
      <c r="AX610" s="40"/>
      <c r="AY610" s="40"/>
      <c r="AZ610" s="40"/>
      <c r="BA610" s="40"/>
      <c r="BB610" s="40"/>
      <c r="BC610" s="40"/>
      <c r="BD610" s="40"/>
      <c r="BE610" s="40"/>
    </row>
    <row r="611" spans="1:57" x14ac:dyDescent="0.2">
      <c r="A611" s="33"/>
      <c r="B611" s="33"/>
      <c r="C611" s="34"/>
      <c r="D611" s="34"/>
      <c r="E611" s="35"/>
      <c r="F611" s="36"/>
      <c r="G611" s="37"/>
      <c r="H611" s="38"/>
      <c r="I611" s="39"/>
      <c r="J611" s="40"/>
      <c r="K611" s="39"/>
      <c r="L611" s="39"/>
      <c r="M611" s="41"/>
      <c r="N611" s="42"/>
      <c r="O611" s="42"/>
      <c r="P611" s="42"/>
      <c r="Q611" s="42"/>
      <c r="R611" s="40"/>
      <c r="S611" s="40"/>
      <c r="T611" s="40"/>
      <c r="U611" s="40"/>
      <c r="V611" s="40"/>
      <c r="W611" s="40"/>
      <c r="X611" s="44"/>
      <c r="Y611" s="44"/>
      <c r="Z611" s="44"/>
      <c r="AA611" s="44"/>
      <c r="AB611" s="44"/>
      <c r="AC611" s="44"/>
      <c r="AD611" s="44"/>
      <c r="AE611" s="1"/>
      <c r="AF611" s="1"/>
      <c r="AG611" s="1"/>
      <c r="AH611" s="44"/>
      <c r="AI611" s="1"/>
      <c r="AJ611" s="44"/>
      <c r="AK611" s="1"/>
      <c r="AL611" s="40"/>
      <c r="AM611" s="40"/>
      <c r="AN611" s="40"/>
      <c r="AO611" s="40"/>
      <c r="AP611" s="40"/>
      <c r="AQ611" s="40"/>
      <c r="AR611" s="40"/>
      <c r="AS611" s="1"/>
      <c r="AT611" s="1"/>
      <c r="AU611" s="40"/>
      <c r="AV611" s="40"/>
      <c r="AW611" s="40"/>
      <c r="AX611" s="40"/>
      <c r="AY611" s="40"/>
      <c r="AZ611" s="40"/>
      <c r="BA611" s="40"/>
      <c r="BB611" s="40"/>
      <c r="BC611" s="40"/>
      <c r="BD611" s="40"/>
      <c r="BE611" s="40"/>
    </row>
    <row r="612" spans="1:57" x14ac:dyDescent="0.2">
      <c r="A612" s="33"/>
      <c r="B612" s="33"/>
      <c r="C612" s="34"/>
      <c r="D612" s="34"/>
      <c r="E612" s="35"/>
      <c r="F612" s="36"/>
      <c r="G612" s="37"/>
      <c r="H612" s="38"/>
      <c r="I612" s="39"/>
      <c r="J612" s="40"/>
      <c r="K612" s="39"/>
      <c r="L612" s="39"/>
      <c r="M612" s="41"/>
      <c r="N612" s="42"/>
      <c r="O612" s="42"/>
      <c r="P612" s="42"/>
      <c r="Q612" s="42"/>
      <c r="R612" s="40"/>
      <c r="S612" s="40"/>
      <c r="T612" s="40"/>
      <c r="U612" s="40"/>
      <c r="V612" s="40"/>
      <c r="W612" s="40"/>
      <c r="X612" s="44"/>
      <c r="Y612" s="44"/>
      <c r="Z612" s="44"/>
      <c r="AA612" s="44"/>
      <c r="AB612" s="44"/>
      <c r="AC612" s="44"/>
      <c r="AD612" s="44"/>
      <c r="AE612" s="1"/>
      <c r="AF612" s="1"/>
      <c r="AG612" s="1"/>
      <c r="AH612" s="44"/>
      <c r="AI612" s="1"/>
      <c r="AJ612" s="44"/>
      <c r="AK612" s="1"/>
      <c r="AL612" s="40"/>
      <c r="AM612" s="40"/>
      <c r="AN612" s="40"/>
      <c r="AO612" s="40"/>
      <c r="AP612" s="40"/>
      <c r="AQ612" s="40"/>
      <c r="AR612" s="40"/>
      <c r="AS612" s="1"/>
      <c r="AT612" s="1"/>
      <c r="AU612" s="40"/>
      <c r="AV612" s="40"/>
      <c r="AW612" s="40"/>
      <c r="AX612" s="40"/>
      <c r="AY612" s="40"/>
      <c r="AZ612" s="40"/>
      <c r="BA612" s="40"/>
      <c r="BB612" s="40"/>
      <c r="BC612" s="40"/>
      <c r="BD612" s="40"/>
      <c r="BE612" s="40"/>
    </row>
    <row r="613" spans="1:57" x14ac:dyDescent="0.2">
      <c r="A613" s="33"/>
      <c r="B613" s="33"/>
      <c r="C613" s="34"/>
      <c r="D613" s="34"/>
      <c r="E613" s="35"/>
      <c r="F613" s="36"/>
      <c r="G613" s="37"/>
      <c r="H613" s="38"/>
      <c r="I613" s="39"/>
      <c r="J613" s="40"/>
      <c r="K613" s="39"/>
      <c r="L613" s="39"/>
      <c r="M613" s="41"/>
      <c r="N613" s="42"/>
      <c r="O613" s="42"/>
      <c r="P613" s="42"/>
      <c r="Q613" s="42"/>
      <c r="R613" s="40"/>
      <c r="S613" s="40"/>
      <c r="T613" s="40"/>
      <c r="U613" s="40"/>
      <c r="V613" s="40"/>
      <c r="W613" s="40"/>
      <c r="X613" s="44"/>
      <c r="Y613" s="44"/>
      <c r="Z613" s="44"/>
      <c r="AA613" s="44"/>
      <c r="AB613" s="44"/>
      <c r="AC613" s="44"/>
      <c r="AD613" s="44"/>
      <c r="AE613" s="1"/>
      <c r="AF613" s="1"/>
      <c r="AG613" s="1"/>
      <c r="AH613" s="44"/>
      <c r="AI613" s="1"/>
      <c r="AJ613" s="44"/>
      <c r="AK613" s="1"/>
      <c r="AL613" s="40"/>
      <c r="AM613" s="40"/>
      <c r="AN613" s="40"/>
      <c r="AO613" s="40"/>
      <c r="AP613" s="40"/>
      <c r="AQ613" s="40"/>
      <c r="AR613" s="40"/>
      <c r="AS613" s="1"/>
      <c r="AT613" s="1"/>
      <c r="AU613" s="40"/>
      <c r="AV613" s="40"/>
      <c r="AW613" s="40"/>
      <c r="AX613" s="40"/>
      <c r="AY613" s="40"/>
      <c r="AZ613" s="40"/>
      <c r="BA613" s="40"/>
      <c r="BB613" s="40"/>
      <c r="BC613" s="40"/>
      <c r="BD613" s="40"/>
      <c r="BE613" s="40"/>
    </row>
    <row r="614" spans="1:57" x14ac:dyDescent="0.2">
      <c r="A614" s="33"/>
      <c r="B614" s="33"/>
      <c r="C614" s="34"/>
      <c r="D614" s="34"/>
      <c r="E614" s="35"/>
      <c r="F614" s="36"/>
      <c r="G614" s="37"/>
      <c r="H614" s="38"/>
      <c r="I614" s="39"/>
      <c r="J614" s="40"/>
      <c r="K614" s="39"/>
      <c r="L614" s="39"/>
      <c r="M614" s="41"/>
      <c r="N614" s="42"/>
      <c r="O614" s="42"/>
      <c r="P614" s="42"/>
      <c r="Q614" s="42"/>
      <c r="R614" s="40"/>
      <c r="S614" s="40"/>
      <c r="T614" s="40"/>
      <c r="U614" s="40"/>
      <c r="V614" s="40"/>
      <c r="W614" s="40"/>
      <c r="X614" s="44"/>
      <c r="Y614" s="44"/>
      <c r="Z614" s="44"/>
      <c r="AA614" s="44"/>
      <c r="AB614" s="44"/>
      <c r="AC614" s="44"/>
      <c r="AD614" s="44"/>
      <c r="AE614" s="1"/>
      <c r="AF614" s="1"/>
      <c r="AG614" s="1"/>
      <c r="AH614" s="44"/>
      <c r="AI614" s="1"/>
      <c r="AJ614" s="44"/>
      <c r="AK614" s="1"/>
      <c r="AL614" s="40"/>
      <c r="AM614" s="40"/>
      <c r="AN614" s="40"/>
      <c r="AO614" s="40"/>
      <c r="AP614" s="40"/>
      <c r="AQ614" s="40"/>
      <c r="AR614" s="40"/>
      <c r="AS614" s="1"/>
      <c r="AT614" s="1"/>
      <c r="AU614" s="40"/>
      <c r="AV614" s="40"/>
      <c r="AW614" s="40"/>
      <c r="AX614" s="40"/>
      <c r="AY614" s="40"/>
      <c r="AZ614" s="40"/>
      <c r="BA614" s="40"/>
      <c r="BB614" s="40"/>
      <c r="BC614" s="40"/>
      <c r="BD614" s="40"/>
      <c r="BE614" s="40"/>
    </row>
    <row r="615" spans="1:57" x14ac:dyDescent="0.2">
      <c r="A615" s="33"/>
      <c r="B615" s="33"/>
      <c r="C615" s="34"/>
      <c r="D615" s="34"/>
      <c r="E615" s="35"/>
      <c r="F615" s="36"/>
      <c r="G615" s="37"/>
      <c r="H615" s="38"/>
      <c r="I615" s="39"/>
      <c r="J615" s="40"/>
      <c r="K615" s="39"/>
      <c r="L615" s="39"/>
      <c r="M615" s="41"/>
      <c r="N615" s="42"/>
      <c r="O615" s="42"/>
      <c r="P615" s="42"/>
      <c r="Q615" s="42"/>
      <c r="R615" s="40"/>
      <c r="S615" s="40"/>
      <c r="T615" s="40"/>
      <c r="U615" s="40"/>
      <c r="V615" s="40"/>
      <c r="W615" s="40"/>
      <c r="X615" s="44"/>
      <c r="Y615" s="44"/>
      <c r="Z615" s="44"/>
      <c r="AA615" s="44"/>
      <c r="AB615" s="44"/>
      <c r="AC615" s="44"/>
      <c r="AD615" s="44"/>
      <c r="AE615" s="1"/>
      <c r="AF615" s="1"/>
      <c r="AG615" s="1"/>
      <c r="AH615" s="44"/>
      <c r="AI615" s="1"/>
      <c r="AJ615" s="44"/>
      <c r="AK615" s="1"/>
      <c r="AL615" s="40"/>
      <c r="AM615" s="40"/>
      <c r="AN615" s="40"/>
      <c r="AO615" s="40"/>
      <c r="AP615" s="40"/>
      <c r="AQ615" s="40"/>
      <c r="AR615" s="40"/>
      <c r="AS615" s="1"/>
      <c r="AT615" s="1"/>
      <c r="AU615" s="40"/>
      <c r="AV615" s="40"/>
      <c r="AW615" s="40"/>
      <c r="AX615" s="40"/>
      <c r="AY615" s="40"/>
      <c r="AZ615" s="40"/>
      <c r="BA615" s="40"/>
      <c r="BB615" s="40"/>
      <c r="BC615" s="40"/>
      <c r="BD615" s="40"/>
      <c r="BE615" s="40"/>
    </row>
    <row r="616" spans="1:57" x14ac:dyDescent="0.2">
      <c r="A616" s="33"/>
      <c r="B616" s="33"/>
      <c r="C616" s="34"/>
      <c r="D616" s="34"/>
      <c r="E616" s="35"/>
      <c r="F616" s="36"/>
      <c r="G616" s="37"/>
      <c r="H616" s="38"/>
      <c r="I616" s="39"/>
      <c r="J616" s="40"/>
      <c r="K616" s="39"/>
      <c r="L616" s="39"/>
      <c r="M616" s="41"/>
      <c r="N616" s="42"/>
      <c r="O616" s="42"/>
      <c r="P616" s="42"/>
      <c r="Q616" s="42"/>
      <c r="R616" s="40"/>
      <c r="S616" s="40"/>
      <c r="T616" s="40"/>
      <c r="U616" s="40"/>
      <c r="V616" s="40"/>
      <c r="W616" s="40"/>
      <c r="X616" s="44"/>
      <c r="Y616" s="44"/>
      <c r="Z616" s="44"/>
      <c r="AA616" s="44"/>
      <c r="AB616" s="44"/>
      <c r="AC616" s="44"/>
      <c r="AD616" s="44"/>
      <c r="AE616" s="1"/>
      <c r="AF616" s="1"/>
      <c r="AG616" s="1"/>
      <c r="AH616" s="44"/>
      <c r="AI616" s="1"/>
      <c r="AJ616" s="44"/>
      <c r="AK616" s="1"/>
      <c r="AL616" s="40"/>
      <c r="AM616" s="40"/>
      <c r="AN616" s="40"/>
      <c r="AO616" s="40"/>
      <c r="AP616" s="40"/>
      <c r="AQ616" s="40"/>
      <c r="AR616" s="40"/>
      <c r="AS616" s="1"/>
      <c r="AT616" s="1"/>
      <c r="AU616" s="40"/>
      <c r="AV616" s="40"/>
      <c r="AW616" s="40"/>
      <c r="AX616" s="40"/>
      <c r="AY616" s="40"/>
      <c r="AZ616" s="40"/>
      <c r="BA616" s="40"/>
      <c r="BB616" s="40"/>
      <c r="BC616" s="40"/>
      <c r="BD616" s="40"/>
      <c r="BE616" s="40"/>
    </row>
    <row r="617" spans="1:57" x14ac:dyDescent="0.2">
      <c r="A617" s="33"/>
      <c r="B617" s="33"/>
      <c r="C617" s="34"/>
      <c r="D617" s="34"/>
      <c r="E617" s="35"/>
      <c r="F617" s="36"/>
      <c r="G617" s="37"/>
      <c r="H617" s="38"/>
      <c r="I617" s="39"/>
      <c r="J617" s="40"/>
      <c r="K617" s="39"/>
      <c r="L617" s="39"/>
      <c r="M617" s="41"/>
      <c r="N617" s="42"/>
      <c r="O617" s="42"/>
      <c r="P617" s="42"/>
      <c r="Q617" s="42"/>
      <c r="R617" s="40"/>
      <c r="S617" s="40"/>
      <c r="T617" s="40"/>
      <c r="U617" s="40"/>
      <c r="V617" s="40"/>
      <c r="W617" s="40"/>
      <c r="X617" s="44"/>
      <c r="Y617" s="44"/>
      <c r="Z617" s="44"/>
      <c r="AA617" s="44"/>
      <c r="AB617" s="44"/>
      <c r="AC617" s="44"/>
      <c r="AD617" s="44"/>
      <c r="AE617" s="1"/>
      <c r="AF617" s="1"/>
      <c r="AG617" s="1"/>
      <c r="AH617" s="44"/>
      <c r="AI617" s="1"/>
      <c r="AJ617" s="44"/>
      <c r="AK617" s="1"/>
      <c r="AL617" s="40"/>
      <c r="AM617" s="40"/>
      <c r="AN617" s="40"/>
      <c r="AO617" s="40"/>
      <c r="AP617" s="40"/>
      <c r="AQ617" s="40"/>
      <c r="AR617" s="40"/>
      <c r="AS617" s="1"/>
      <c r="AT617" s="1"/>
      <c r="AU617" s="40"/>
      <c r="AV617" s="40"/>
      <c r="AW617" s="40"/>
      <c r="AX617" s="40"/>
      <c r="AY617" s="40"/>
      <c r="AZ617" s="40"/>
      <c r="BA617" s="40"/>
      <c r="BB617" s="40"/>
      <c r="BC617" s="40"/>
      <c r="BD617" s="40"/>
      <c r="BE617" s="40"/>
    </row>
    <row r="618" spans="1:57" x14ac:dyDescent="0.2">
      <c r="A618" s="33"/>
      <c r="B618" s="33"/>
      <c r="C618" s="34"/>
      <c r="D618" s="34"/>
      <c r="E618" s="35"/>
      <c r="F618" s="36"/>
      <c r="G618" s="37"/>
      <c r="H618" s="38"/>
      <c r="I618" s="39"/>
      <c r="J618" s="40"/>
      <c r="K618" s="39"/>
      <c r="L618" s="39"/>
      <c r="M618" s="41"/>
      <c r="N618" s="42"/>
      <c r="O618" s="42"/>
      <c r="P618" s="42"/>
      <c r="Q618" s="42"/>
      <c r="R618" s="40"/>
      <c r="S618" s="40"/>
      <c r="T618" s="40"/>
      <c r="U618" s="40"/>
      <c r="V618" s="40"/>
      <c r="W618" s="40"/>
      <c r="X618" s="44"/>
      <c r="Y618" s="44"/>
      <c r="Z618" s="44"/>
      <c r="AA618" s="44"/>
      <c r="AB618" s="44"/>
      <c r="AC618" s="44"/>
      <c r="AD618" s="44"/>
      <c r="AE618" s="1"/>
      <c r="AF618" s="1"/>
      <c r="AG618" s="1"/>
      <c r="AH618" s="44"/>
      <c r="AI618" s="1"/>
      <c r="AJ618" s="44"/>
      <c r="AK618" s="1"/>
      <c r="AL618" s="40"/>
      <c r="AM618" s="40"/>
      <c r="AN618" s="40"/>
      <c r="AO618" s="40"/>
      <c r="AP618" s="40"/>
      <c r="AQ618" s="40"/>
      <c r="AR618" s="40"/>
      <c r="AS618" s="1"/>
      <c r="AT618" s="1"/>
      <c r="AU618" s="40"/>
      <c r="AV618" s="40"/>
      <c r="AW618" s="40"/>
      <c r="AX618" s="40"/>
      <c r="AY618" s="40"/>
      <c r="AZ618" s="40"/>
      <c r="BA618" s="40"/>
      <c r="BB618" s="40"/>
      <c r="BC618" s="40"/>
      <c r="BD618" s="40"/>
      <c r="BE618" s="40"/>
    </row>
    <row r="619" spans="1:57" x14ac:dyDescent="0.2">
      <c r="A619" s="33"/>
      <c r="B619" s="33"/>
      <c r="C619" s="34"/>
      <c r="D619" s="34"/>
      <c r="E619" s="35"/>
      <c r="F619" s="36"/>
      <c r="G619" s="37"/>
      <c r="H619" s="38"/>
      <c r="I619" s="39"/>
      <c r="J619" s="40"/>
      <c r="K619" s="39"/>
      <c r="L619" s="39"/>
      <c r="M619" s="41"/>
      <c r="N619" s="42"/>
      <c r="O619" s="42"/>
      <c r="P619" s="42"/>
      <c r="Q619" s="42"/>
      <c r="R619" s="40"/>
      <c r="S619" s="40"/>
      <c r="T619" s="40"/>
      <c r="U619" s="40"/>
      <c r="V619" s="40"/>
      <c r="W619" s="40"/>
      <c r="X619" s="44"/>
      <c r="Y619" s="44"/>
      <c r="Z619" s="44"/>
      <c r="AA619" s="44"/>
      <c r="AB619" s="44"/>
      <c r="AC619" s="44"/>
      <c r="AD619" s="44"/>
      <c r="AE619" s="1"/>
      <c r="AF619" s="1"/>
      <c r="AG619" s="1"/>
      <c r="AH619" s="44"/>
      <c r="AI619" s="1"/>
      <c r="AJ619" s="44"/>
      <c r="AK619" s="1"/>
      <c r="AL619" s="40"/>
      <c r="AM619" s="40"/>
      <c r="AN619" s="40"/>
      <c r="AO619" s="40"/>
      <c r="AP619" s="40"/>
      <c r="AQ619" s="40"/>
      <c r="AR619" s="40"/>
      <c r="AS619" s="1"/>
      <c r="AT619" s="1"/>
      <c r="AU619" s="40"/>
      <c r="AV619" s="40"/>
      <c r="AW619" s="40"/>
      <c r="AX619" s="40"/>
      <c r="AY619" s="40"/>
      <c r="AZ619" s="40"/>
      <c r="BA619" s="40"/>
      <c r="BB619" s="40"/>
      <c r="BC619" s="40"/>
      <c r="BD619" s="40"/>
      <c r="BE619" s="40"/>
    </row>
    <row r="620" spans="1:57" x14ac:dyDescent="0.2">
      <c r="A620" s="33"/>
      <c r="B620" s="33"/>
      <c r="C620" s="34"/>
      <c r="D620" s="34"/>
      <c r="E620" s="35"/>
      <c r="F620" s="36"/>
      <c r="G620" s="37"/>
      <c r="H620" s="38"/>
      <c r="I620" s="39"/>
      <c r="J620" s="40"/>
      <c r="K620" s="39"/>
      <c r="L620" s="39"/>
      <c r="M620" s="41"/>
      <c r="N620" s="42"/>
      <c r="O620" s="42"/>
      <c r="P620" s="42"/>
      <c r="Q620" s="42"/>
      <c r="R620" s="40"/>
      <c r="S620" s="40"/>
      <c r="T620" s="40"/>
      <c r="U620" s="40"/>
      <c r="V620" s="40"/>
      <c r="W620" s="40"/>
      <c r="X620" s="44"/>
      <c r="Y620" s="44"/>
      <c r="Z620" s="44"/>
      <c r="AA620" s="44"/>
      <c r="AB620" s="44"/>
      <c r="AC620" s="44"/>
      <c r="AD620" s="44"/>
      <c r="AE620" s="1"/>
      <c r="AF620" s="1"/>
      <c r="AG620" s="1"/>
      <c r="AH620" s="44"/>
      <c r="AI620" s="1"/>
      <c r="AJ620" s="44"/>
      <c r="AK620" s="1"/>
      <c r="AL620" s="40"/>
      <c r="AM620" s="40"/>
      <c r="AN620" s="40"/>
      <c r="AO620" s="40"/>
      <c r="AP620" s="40"/>
      <c r="AQ620" s="40"/>
      <c r="AR620" s="40"/>
      <c r="AS620" s="1"/>
      <c r="AT620" s="1"/>
      <c r="AU620" s="40"/>
      <c r="AV620" s="40"/>
      <c r="AW620" s="40"/>
      <c r="AX620" s="40"/>
      <c r="AY620" s="40"/>
      <c r="AZ620" s="40"/>
      <c r="BA620" s="40"/>
      <c r="BB620" s="40"/>
      <c r="BC620" s="40"/>
      <c r="BD620" s="40"/>
      <c r="BE620" s="40"/>
    </row>
    <row r="621" spans="1:57" x14ac:dyDescent="0.2">
      <c r="A621" s="33"/>
      <c r="B621" s="33"/>
      <c r="C621" s="34"/>
      <c r="D621" s="34"/>
      <c r="E621" s="35"/>
      <c r="F621" s="36"/>
      <c r="G621" s="37"/>
      <c r="H621" s="38"/>
      <c r="I621" s="39"/>
      <c r="J621" s="40"/>
      <c r="K621" s="39"/>
      <c r="L621" s="39"/>
      <c r="M621" s="41"/>
      <c r="N621" s="42"/>
      <c r="O621" s="42"/>
      <c r="P621" s="42"/>
      <c r="Q621" s="42"/>
      <c r="R621" s="40"/>
      <c r="S621" s="40"/>
      <c r="T621" s="40"/>
      <c r="U621" s="40"/>
      <c r="V621" s="40"/>
      <c r="W621" s="40"/>
      <c r="X621" s="44"/>
      <c r="Y621" s="44"/>
      <c r="Z621" s="44"/>
      <c r="AA621" s="44"/>
      <c r="AB621" s="44"/>
      <c r="AC621" s="44"/>
      <c r="AD621" s="44"/>
      <c r="AE621" s="1"/>
      <c r="AF621" s="1"/>
      <c r="AG621" s="1"/>
      <c r="AH621" s="44"/>
      <c r="AI621" s="1"/>
      <c r="AJ621" s="44"/>
      <c r="AK621" s="1"/>
      <c r="AL621" s="40"/>
      <c r="AM621" s="40"/>
      <c r="AN621" s="40"/>
      <c r="AO621" s="40"/>
      <c r="AP621" s="40"/>
      <c r="AQ621" s="40"/>
      <c r="AR621" s="40"/>
      <c r="AS621" s="1"/>
      <c r="AT621" s="1"/>
      <c r="AU621" s="40"/>
      <c r="AV621" s="40"/>
      <c r="AW621" s="40"/>
      <c r="AX621" s="40"/>
      <c r="AY621" s="40"/>
      <c r="AZ621" s="40"/>
      <c r="BA621" s="40"/>
      <c r="BB621" s="40"/>
      <c r="BC621" s="40"/>
      <c r="BD621" s="40"/>
      <c r="BE621" s="40"/>
    </row>
    <row r="622" spans="1:57" x14ac:dyDescent="0.2">
      <c r="A622" s="33"/>
      <c r="B622" s="33"/>
      <c r="C622" s="34"/>
      <c r="D622" s="34"/>
      <c r="E622" s="35"/>
      <c r="F622" s="36"/>
      <c r="G622" s="37"/>
      <c r="H622" s="38"/>
      <c r="I622" s="39"/>
      <c r="J622" s="40"/>
      <c r="K622" s="39"/>
      <c r="L622" s="39"/>
      <c r="M622" s="41"/>
      <c r="N622" s="42"/>
      <c r="O622" s="42"/>
      <c r="P622" s="42"/>
      <c r="Q622" s="42"/>
      <c r="R622" s="40"/>
      <c r="S622" s="40"/>
      <c r="T622" s="40"/>
      <c r="U622" s="40"/>
      <c r="V622" s="40"/>
      <c r="W622" s="40"/>
      <c r="X622" s="44"/>
      <c r="Y622" s="44"/>
      <c r="Z622" s="44"/>
      <c r="AA622" s="44"/>
      <c r="AB622" s="44"/>
      <c r="AC622" s="44"/>
      <c r="AD622" s="44"/>
      <c r="AE622" s="1"/>
      <c r="AF622" s="1"/>
      <c r="AG622" s="1"/>
      <c r="AH622" s="44"/>
      <c r="AI622" s="1"/>
      <c r="AJ622" s="44"/>
      <c r="AK622" s="1"/>
      <c r="AL622" s="40"/>
      <c r="AM622" s="40"/>
      <c r="AN622" s="40"/>
      <c r="AO622" s="40"/>
      <c r="AP622" s="40"/>
      <c r="AQ622" s="40"/>
      <c r="AR622" s="40"/>
      <c r="AS622" s="1"/>
      <c r="AT622" s="1"/>
      <c r="AU622" s="40"/>
      <c r="AV622" s="40"/>
      <c r="AW622" s="40"/>
      <c r="AX622" s="40"/>
      <c r="AY622" s="40"/>
      <c r="AZ622" s="40"/>
      <c r="BA622" s="40"/>
      <c r="BB622" s="40"/>
      <c r="BC622" s="40"/>
      <c r="BD622" s="40"/>
      <c r="BE622" s="40"/>
    </row>
    <row r="623" spans="1:57" x14ac:dyDescent="0.2">
      <c r="A623" s="33"/>
      <c r="B623" s="33"/>
      <c r="C623" s="34"/>
      <c r="D623" s="34"/>
      <c r="E623" s="35"/>
      <c r="F623" s="36"/>
      <c r="G623" s="37"/>
      <c r="H623" s="38"/>
      <c r="I623" s="39"/>
      <c r="J623" s="40"/>
      <c r="K623" s="39"/>
      <c r="L623" s="39"/>
      <c r="M623" s="41"/>
      <c r="N623" s="42"/>
      <c r="O623" s="42"/>
      <c r="P623" s="42"/>
      <c r="Q623" s="42"/>
      <c r="R623" s="40"/>
      <c r="S623" s="40"/>
      <c r="T623" s="40"/>
      <c r="U623" s="40"/>
      <c r="V623" s="40"/>
      <c r="W623" s="40"/>
      <c r="X623" s="44"/>
      <c r="Y623" s="44"/>
      <c r="Z623" s="44"/>
      <c r="AA623" s="44"/>
      <c r="AB623" s="44"/>
      <c r="AC623" s="44"/>
      <c r="AD623" s="44"/>
      <c r="AE623" s="1"/>
      <c r="AF623" s="1"/>
      <c r="AG623" s="1"/>
      <c r="AH623" s="44"/>
      <c r="AI623" s="1"/>
      <c r="AJ623" s="44"/>
      <c r="AK623" s="1"/>
      <c r="AL623" s="40"/>
      <c r="AM623" s="40"/>
      <c r="AN623" s="40"/>
      <c r="AO623" s="40"/>
      <c r="AP623" s="40"/>
      <c r="AQ623" s="40"/>
      <c r="AR623" s="40"/>
      <c r="AS623" s="1"/>
      <c r="AT623" s="1"/>
      <c r="AU623" s="40"/>
      <c r="AV623" s="40"/>
      <c r="AW623" s="40"/>
      <c r="AX623" s="40"/>
      <c r="AY623" s="40"/>
      <c r="AZ623" s="40"/>
      <c r="BA623" s="40"/>
      <c r="BB623" s="40"/>
      <c r="BC623" s="40"/>
      <c r="BD623" s="40"/>
      <c r="BE623" s="40"/>
    </row>
    <row r="624" spans="1:57" x14ac:dyDescent="0.2">
      <c r="A624" s="33"/>
      <c r="B624" s="33"/>
      <c r="C624" s="34"/>
      <c r="D624" s="34"/>
      <c r="E624" s="35"/>
      <c r="F624" s="36"/>
      <c r="G624" s="37"/>
      <c r="H624" s="38"/>
      <c r="I624" s="39"/>
      <c r="J624" s="40"/>
      <c r="K624" s="39"/>
      <c r="L624" s="39"/>
      <c r="M624" s="41"/>
      <c r="N624" s="42"/>
      <c r="O624" s="42"/>
      <c r="P624" s="42"/>
      <c r="Q624" s="42"/>
      <c r="R624" s="40"/>
      <c r="S624" s="40"/>
      <c r="T624" s="40"/>
      <c r="U624" s="40"/>
      <c r="V624" s="40"/>
      <c r="W624" s="40"/>
      <c r="X624" s="44"/>
      <c r="Y624" s="44"/>
      <c r="Z624" s="44"/>
      <c r="AA624" s="44"/>
      <c r="AB624" s="44"/>
      <c r="AC624" s="44"/>
      <c r="AD624" s="44"/>
      <c r="AE624" s="1"/>
      <c r="AF624" s="1"/>
      <c r="AG624" s="1"/>
      <c r="AH624" s="44"/>
      <c r="AI624" s="1"/>
      <c r="AJ624" s="44"/>
      <c r="AK624" s="1"/>
      <c r="AL624" s="40"/>
      <c r="AM624" s="40"/>
      <c r="AN624" s="40"/>
      <c r="AO624" s="40"/>
      <c r="AP624" s="40"/>
      <c r="AQ624" s="40"/>
      <c r="AR624" s="40"/>
      <c r="AS624" s="1"/>
      <c r="AT624" s="1"/>
      <c r="AU624" s="40"/>
      <c r="AV624" s="40"/>
      <c r="AW624" s="40"/>
      <c r="AX624" s="40"/>
      <c r="AY624" s="40"/>
      <c r="AZ624" s="40"/>
      <c r="BA624" s="40"/>
      <c r="BB624" s="40"/>
      <c r="BC624" s="40"/>
      <c r="BD624" s="40"/>
      <c r="BE624" s="40"/>
    </row>
    <row r="625" spans="1:57" x14ac:dyDescent="0.2">
      <c r="A625" s="33"/>
      <c r="B625" s="33"/>
      <c r="C625" s="34"/>
      <c r="D625" s="34"/>
      <c r="E625" s="35"/>
      <c r="F625" s="36"/>
      <c r="G625" s="37"/>
      <c r="H625" s="38"/>
      <c r="I625" s="39"/>
      <c r="J625" s="40"/>
      <c r="K625" s="39"/>
      <c r="L625" s="39"/>
      <c r="M625" s="41"/>
      <c r="N625" s="42"/>
      <c r="O625" s="42"/>
      <c r="P625" s="42"/>
      <c r="Q625" s="42"/>
      <c r="R625" s="40"/>
      <c r="S625" s="40"/>
      <c r="T625" s="40"/>
      <c r="U625" s="40"/>
      <c r="V625" s="40"/>
      <c r="W625" s="40"/>
      <c r="X625" s="44"/>
      <c r="Y625" s="44"/>
      <c r="Z625" s="44"/>
      <c r="AA625" s="44"/>
      <c r="AB625" s="44"/>
      <c r="AC625" s="44"/>
      <c r="AD625" s="44"/>
      <c r="AE625" s="1"/>
      <c r="AF625" s="1"/>
      <c r="AG625" s="1"/>
      <c r="AH625" s="44"/>
      <c r="AI625" s="1"/>
      <c r="AJ625" s="44"/>
      <c r="AK625" s="1"/>
      <c r="AL625" s="40"/>
      <c r="AM625" s="40"/>
      <c r="AN625" s="40"/>
      <c r="AO625" s="40"/>
      <c r="AP625" s="40"/>
      <c r="AQ625" s="40"/>
      <c r="AR625" s="40"/>
      <c r="AS625" s="1"/>
      <c r="AT625" s="1"/>
      <c r="AU625" s="40"/>
      <c r="AV625" s="40"/>
      <c r="AW625" s="40"/>
      <c r="AX625" s="40"/>
      <c r="AY625" s="40"/>
      <c r="AZ625" s="40"/>
      <c r="BA625" s="40"/>
      <c r="BB625" s="40"/>
      <c r="BC625" s="40"/>
      <c r="BD625" s="40"/>
      <c r="BE625" s="40"/>
    </row>
    <row r="626" spans="1:57" x14ac:dyDescent="0.2">
      <c r="A626" s="33"/>
      <c r="B626" s="33"/>
      <c r="C626" s="34"/>
      <c r="D626" s="34"/>
      <c r="E626" s="35"/>
      <c r="F626" s="36"/>
      <c r="G626" s="37"/>
      <c r="H626" s="38"/>
      <c r="I626" s="39"/>
      <c r="J626" s="40"/>
      <c r="K626" s="39"/>
      <c r="L626" s="39"/>
      <c r="M626" s="41"/>
      <c r="N626" s="42"/>
      <c r="O626" s="42"/>
      <c r="P626" s="42"/>
      <c r="Q626" s="42"/>
      <c r="R626" s="40"/>
      <c r="S626" s="40"/>
      <c r="T626" s="40"/>
      <c r="U626" s="40"/>
      <c r="V626" s="40"/>
      <c r="W626" s="40"/>
      <c r="X626" s="44"/>
      <c r="Y626" s="44"/>
      <c r="Z626" s="44"/>
      <c r="AA626" s="44"/>
      <c r="AB626" s="44"/>
      <c r="AC626" s="44"/>
      <c r="AD626" s="44"/>
      <c r="AE626" s="1"/>
      <c r="AF626" s="1"/>
      <c r="AG626" s="1"/>
      <c r="AH626" s="44"/>
      <c r="AI626" s="1"/>
      <c r="AJ626" s="44"/>
      <c r="AK626" s="1"/>
      <c r="AL626" s="40"/>
      <c r="AM626" s="40"/>
      <c r="AN626" s="40"/>
      <c r="AO626" s="40"/>
      <c r="AP626" s="40"/>
      <c r="AQ626" s="40"/>
      <c r="AR626" s="40"/>
      <c r="AS626" s="1"/>
      <c r="AT626" s="1"/>
      <c r="AU626" s="40"/>
      <c r="AV626" s="40"/>
      <c r="AW626" s="40"/>
      <c r="AX626" s="40"/>
      <c r="AY626" s="40"/>
      <c r="AZ626" s="40"/>
      <c r="BA626" s="40"/>
      <c r="BB626" s="40"/>
      <c r="BC626" s="40"/>
      <c r="BD626" s="40"/>
      <c r="BE626" s="40"/>
    </row>
    <row r="627" spans="1:57" x14ac:dyDescent="0.2">
      <c r="A627" s="33"/>
      <c r="B627" s="33"/>
      <c r="C627" s="34"/>
      <c r="D627" s="34"/>
      <c r="E627" s="35"/>
      <c r="F627" s="36"/>
      <c r="G627" s="37"/>
      <c r="H627" s="38"/>
      <c r="I627" s="39"/>
      <c r="J627" s="40"/>
      <c r="K627" s="39"/>
      <c r="L627" s="39"/>
      <c r="M627" s="41"/>
      <c r="N627" s="42"/>
      <c r="O627" s="42"/>
      <c r="P627" s="42"/>
      <c r="Q627" s="42"/>
      <c r="R627" s="40"/>
      <c r="S627" s="40"/>
      <c r="T627" s="40"/>
      <c r="U627" s="40"/>
      <c r="V627" s="40"/>
      <c r="W627" s="40"/>
      <c r="X627" s="44"/>
      <c r="Y627" s="44"/>
      <c r="Z627" s="44"/>
      <c r="AA627" s="44"/>
      <c r="AB627" s="44"/>
      <c r="AC627" s="44"/>
      <c r="AD627" s="44"/>
      <c r="AE627" s="1"/>
      <c r="AF627" s="1"/>
      <c r="AG627" s="1"/>
      <c r="AH627" s="44"/>
      <c r="AI627" s="1"/>
      <c r="AJ627" s="44"/>
      <c r="AK627" s="1"/>
      <c r="AL627" s="40"/>
      <c r="AM627" s="40"/>
      <c r="AN627" s="40"/>
      <c r="AO627" s="40"/>
      <c r="AP627" s="40"/>
      <c r="AQ627" s="40"/>
      <c r="AR627" s="40"/>
      <c r="AS627" s="1"/>
      <c r="AT627" s="1"/>
      <c r="AU627" s="40"/>
      <c r="AV627" s="40"/>
      <c r="AW627" s="40"/>
      <c r="AX627" s="40"/>
      <c r="AY627" s="40"/>
      <c r="AZ627" s="40"/>
      <c r="BA627" s="40"/>
      <c r="BB627" s="40"/>
      <c r="BC627" s="40"/>
      <c r="BD627" s="40"/>
      <c r="BE627" s="40"/>
    </row>
    <row r="628" spans="1:57" x14ac:dyDescent="0.2">
      <c r="A628" s="33"/>
      <c r="B628" s="33"/>
      <c r="C628" s="34"/>
      <c r="D628" s="34"/>
      <c r="E628" s="35"/>
      <c r="F628" s="36"/>
      <c r="G628" s="37"/>
      <c r="H628" s="38"/>
      <c r="I628" s="39"/>
      <c r="J628" s="40"/>
      <c r="K628" s="39"/>
      <c r="L628" s="39"/>
      <c r="M628" s="41"/>
      <c r="N628" s="42"/>
      <c r="O628" s="42"/>
      <c r="P628" s="42"/>
      <c r="Q628" s="42"/>
      <c r="R628" s="40"/>
      <c r="S628" s="40"/>
      <c r="T628" s="40"/>
      <c r="U628" s="40"/>
      <c r="V628" s="40"/>
      <c r="W628" s="40"/>
      <c r="X628" s="44"/>
      <c r="Y628" s="44"/>
      <c r="Z628" s="44"/>
      <c r="AA628" s="44"/>
      <c r="AB628" s="44"/>
      <c r="AC628" s="44"/>
      <c r="AD628" s="44"/>
      <c r="AE628" s="1"/>
      <c r="AF628" s="1"/>
      <c r="AG628" s="1"/>
      <c r="AH628" s="44"/>
      <c r="AI628" s="1"/>
      <c r="AJ628" s="44"/>
      <c r="AK628" s="1"/>
      <c r="AL628" s="40"/>
      <c r="AM628" s="40"/>
      <c r="AN628" s="40"/>
      <c r="AO628" s="40"/>
      <c r="AP628" s="40"/>
      <c r="AQ628" s="40"/>
      <c r="AR628" s="40"/>
      <c r="AS628" s="1"/>
      <c r="AT628" s="1"/>
      <c r="AU628" s="40"/>
      <c r="AV628" s="40"/>
      <c r="AW628" s="40"/>
      <c r="AX628" s="40"/>
      <c r="AY628" s="40"/>
      <c r="AZ628" s="40"/>
      <c r="BA628" s="40"/>
      <c r="BB628" s="40"/>
      <c r="BC628" s="40"/>
      <c r="BD628" s="40"/>
      <c r="BE628" s="40"/>
    </row>
    <row r="629" spans="1:57" x14ac:dyDescent="0.2">
      <c r="A629" s="33"/>
      <c r="B629" s="33"/>
      <c r="C629" s="34"/>
      <c r="D629" s="34"/>
      <c r="E629" s="35"/>
      <c r="F629" s="36"/>
      <c r="G629" s="37"/>
      <c r="H629" s="38"/>
      <c r="I629" s="39"/>
      <c r="J629" s="40"/>
      <c r="K629" s="39"/>
      <c r="L629" s="39"/>
      <c r="M629" s="41"/>
      <c r="N629" s="42"/>
      <c r="O629" s="42"/>
      <c r="P629" s="42"/>
      <c r="Q629" s="42"/>
      <c r="R629" s="40"/>
      <c r="S629" s="40"/>
      <c r="T629" s="40"/>
      <c r="U629" s="40"/>
      <c r="V629" s="40"/>
      <c r="W629" s="40"/>
      <c r="X629" s="44"/>
      <c r="Y629" s="44"/>
      <c r="Z629" s="44"/>
      <c r="AA629" s="44"/>
      <c r="AB629" s="44"/>
      <c r="AC629" s="44"/>
      <c r="AD629" s="44"/>
      <c r="AE629" s="1"/>
      <c r="AF629" s="1"/>
      <c r="AG629" s="1"/>
      <c r="AH629" s="44"/>
      <c r="AI629" s="1"/>
      <c r="AJ629" s="44"/>
      <c r="AK629" s="1"/>
      <c r="AL629" s="40"/>
      <c r="AM629" s="40"/>
      <c r="AN629" s="40"/>
      <c r="AO629" s="40"/>
      <c r="AP629" s="40"/>
      <c r="AQ629" s="40"/>
      <c r="AR629" s="40"/>
      <c r="AS629" s="1"/>
      <c r="AT629" s="1"/>
      <c r="AU629" s="40"/>
      <c r="AV629" s="40"/>
      <c r="AW629" s="40"/>
      <c r="AX629" s="40"/>
      <c r="AY629" s="40"/>
      <c r="AZ629" s="40"/>
      <c r="BA629" s="40"/>
      <c r="BB629" s="40"/>
      <c r="BC629" s="40"/>
      <c r="BD629" s="40"/>
      <c r="BE629" s="40"/>
    </row>
    <row r="630" spans="1:57" x14ac:dyDescent="0.2">
      <c r="A630" s="33"/>
      <c r="B630" s="33"/>
      <c r="C630" s="34"/>
      <c r="D630" s="34"/>
      <c r="E630" s="35"/>
      <c r="F630" s="36"/>
      <c r="G630" s="37"/>
      <c r="H630" s="38"/>
      <c r="I630" s="39"/>
      <c r="J630" s="40"/>
      <c r="K630" s="39"/>
      <c r="L630" s="39"/>
      <c r="M630" s="41"/>
      <c r="N630" s="42"/>
      <c r="O630" s="42"/>
      <c r="P630" s="42"/>
      <c r="Q630" s="42"/>
      <c r="R630" s="40"/>
      <c r="S630" s="40"/>
      <c r="T630" s="40"/>
      <c r="U630" s="40"/>
      <c r="V630" s="40"/>
      <c r="W630" s="40"/>
      <c r="X630" s="44"/>
      <c r="Y630" s="44"/>
      <c r="Z630" s="44"/>
      <c r="AA630" s="44"/>
      <c r="AB630" s="44"/>
      <c r="AC630" s="44"/>
      <c r="AD630" s="44"/>
      <c r="AE630" s="1"/>
      <c r="AF630" s="1"/>
      <c r="AG630" s="1"/>
      <c r="AH630" s="44"/>
      <c r="AI630" s="1"/>
      <c r="AJ630" s="44"/>
      <c r="AK630" s="1"/>
      <c r="AL630" s="40"/>
      <c r="AM630" s="40"/>
      <c r="AN630" s="40"/>
      <c r="AO630" s="40"/>
      <c r="AP630" s="40"/>
      <c r="AQ630" s="40"/>
      <c r="AR630" s="40"/>
      <c r="AS630" s="1"/>
      <c r="AT630" s="1"/>
      <c r="AU630" s="40"/>
      <c r="AV630" s="40"/>
      <c r="AW630" s="40"/>
      <c r="AX630" s="40"/>
      <c r="AY630" s="40"/>
      <c r="AZ630" s="40"/>
      <c r="BA630" s="40"/>
      <c r="BB630" s="40"/>
      <c r="BC630" s="40"/>
      <c r="BD630" s="40"/>
      <c r="BE630" s="40"/>
    </row>
    <row r="631" spans="1:57" x14ac:dyDescent="0.2">
      <c r="A631" s="33"/>
      <c r="B631" s="33"/>
      <c r="C631" s="34"/>
      <c r="D631" s="34"/>
      <c r="E631" s="35"/>
      <c r="F631" s="36"/>
      <c r="G631" s="37"/>
      <c r="H631" s="38"/>
      <c r="I631" s="39"/>
      <c r="J631" s="40"/>
      <c r="K631" s="39"/>
      <c r="L631" s="39"/>
      <c r="M631" s="41"/>
      <c r="N631" s="42"/>
      <c r="O631" s="42"/>
      <c r="P631" s="42"/>
      <c r="Q631" s="42"/>
      <c r="R631" s="40"/>
      <c r="S631" s="40"/>
      <c r="T631" s="40"/>
      <c r="U631" s="40"/>
      <c r="V631" s="40"/>
      <c r="W631" s="40"/>
      <c r="X631" s="44"/>
      <c r="Y631" s="44"/>
      <c r="Z631" s="44"/>
      <c r="AA631" s="44"/>
      <c r="AB631" s="44"/>
      <c r="AC631" s="44"/>
      <c r="AD631" s="44"/>
      <c r="AE631" s="1"/>
      <c r="AF631" s="1"/>
      <c r="AG631" s="1"/>
      <c r="AH631" s="44"/>
      <c r="AI631" s="1"/>
      <c r="AJ631" s="44"/>
      <c r="AK631" s="1"/>
      <c r="AL631" s="40"/>
      <c r="AM631" s="40"/>
      <c r="AN631" s="40"/>
      <c r="AO631" s="40"/>
      <c r="AP631" s="40"/>
      <c r="AQ631" s="40"/>
      <c r="AR631" s="40"/>
      <c r="AS631" s="1"/>
      <c r="AT631" s="1"/>
      <c r="AU631" s="40"/>
      <c r="AV631" s="40"/>
      <c r="AW631" s="40"/>
      <c r="AX631" s="40"/>
      <c r="AY631" s="40"/>
      <c r="AZ631" s="40"/>
      <c r="BA631" s="40"/>
      <c r="BB631" s="40"/>
      <c r="BC631" s="40"/>
      <c r="BD631" s="40"/>
      <c r="BE631" s="40"/>
    </row>
    <row r="632" spans="1:57" x14ac:dyDescent="0.2">
      <c r="A632" s="33"/>
      <c r="B632" s="33"/>
      <c r="C632" s="34"/>
      <c r="D632" s="34"/>
      <c r="E632" s="35"/>
      <c r="F632" s="36"/>
      <c r="G632" s="37"/>
      <c r="H632" s="38"/>
      <c r="I632" s="39"/>
      <c r="J632" s="40"/>
      <c r="K632" s="39"/>
      <c r="L632" s="39"/>
      <c r="M632" s="41"/>
      <c r="N632" s="42"/>
      <c r="O632" s="42"/>
      <c r="P632" s="42"/>
      <c r="Q632" s="42"/>
      <c r="R632" s="40"/>
      <c r="S632" s="40"/>
      <c r="T632" s="40"/>
      <c r="U632" s="40"/>
      <c r="V632" s="40"/>
      <c r="W632" s="40"/>
      <c r="X632" s="44"/>
      <c r="Y632" s="44"/>
      <c r="Z632" s="44"/>
      <c r="AA632" s="44"/>
      <c r="AB632" s="44"/>
      <c r="AC632" s="44"/>
      <c r="AD632" s="44"/>
      <c r="AE632" s="1"/>
      <c r="AF632" s="1"/>
      <c r="AG632" s="1"/>
      <c r="AH632" s="44"/>
      <c r="AI632" s="1"/>
      <c r="AJ632" s="44"/>
      <c r="AK632" s="1"/>
      <c r="AL632" s="40"/>
      <c r="AM632" s="40"/>
      <c r="AN632" s="40"/>
      <c r="AO632" s="40"/>
      <c r="AP632" s="40"/>
      <c r="AQ632" s="40"/>
      <c r="AR632" s="40"/>
      <c r="AS632" s="1"/>
      <c r="AT632" s="1"/>
      <c r="AU632" s="40"/>
      <c r="AV632" s="40"/>
      <c r="AW632" s="40"/>
      <c r="AX632" s="40"/>
      <c r="AY632" s="40"/>
      <c r="AZ632" s="40"/>
      <c r="BA632" s="40"/>
      <c r="BB632" s="40"/>
      <c r="BC632" s="40"/>
      <c r="BD632" s="40"/>
      <c r="BE632" s="40"/>
    </row>
    <row r="633" spans="1:57" x14ac:dyDescent="0.2">
      <c r="L633" s="39"/>
    </row>
  </sheetData>
  <autoFilter ref="A3:CO63" xr:uid="{00000000-0009-0000-0000-000000000000}"/>
  <mergeCells count="36">
    <mergeCell ref="AD4:AD63"/>
    <mergeCell ref="Y35:Y41"/>
    <mergeCell ref="Z35:Z41"/>
    <mergeCell ref="AL4:AL63"/>
    <mergeCell ref="J4:J63"/>
    <mergeCell ref="K4:K63"/>
    <mergeCell ref="S4:S22"/>
    <mergeCell ref="U23:U63"/>
    <mergeCell ref="U4:U22"/>
    <mergeCell ref="T4:T22"/>
    <mergeCell ref="S23:S63"/>
    <mergeCell ref="T23:T63"/>
    <mergeCell ref="N35:N41"/>
    <mergeCell ref="V35:V41"/>
    <mergeCell ref="W35:W41"/>
    <mergeCell ref="AT4:AT63"/>
    <mergeCell ref="AM4:AM63"/>
    <mergeCell ref="AN4:AN63"/>
    <mergeCell ref="AO4:AO63"/>
    <mergeCell ref="AP4:AP63"/>
    <mergeCell ref="E35:E41"/>
    <mergeCell ref="F35:F41"/>
    <mergeCell ref="BC4:BC63"/>
    <mergeCell ref="BD4:BD63"/>
    <mergeCell ref="BE4:BE63"/>
    <mergeCell ref="AY4:AY63"/>
    <mergeCell ref="AZ4:AZ63"/>
    <mergeCell ref="BA4:BA63"/>
    <mergeCell ref="BB4:BB63"/>
    <mergeCell ref="AU4:AU63"/>
    <mergeCell ref="AV4:AV63"/>
    <mergeCell ref="AW4:AW63"/>
    <mergeCell ref="AX4:AX63"/>
    <mergeCell ref="AQ4:AQ63"/>
    <mergeCell ref="AR4:AR63"/>
    <mergeCell ref="AS4:AS63"/>
  </mergeCells>
  <phoneticPr fontId="0" type="noConversion"/>
  <hyperlinks>
    <hyperlink ref="C68" location="'(1a)perfil de Grado'!A1" display="(1a)" xr:uid="{00000000-0004-0000-0000-000000000000}"/>
    <hyperlink ref="D68" location="'(1b)Perfil Master'!A1" display="(1b)" xr:uid="{00000000-0004-0000-0000-000001000000}"/>
    <hyperlink ref="C69" location="'(2a)TasaGraduacionGrados'!A1" display="(2a) Tasa de graduación" xr:uid="{00000000-0004-0000-0000-000002000000}"/>
    <hyperlink ref="D69" location="'(2b)TasaAbandonoGrados'!A1" display="(2b) Tasa de abandono" xr:uid="{00000000-0004-0000-0000-000003000000}"/>
    <hyperlink ref="E69" location="'(2c)Tasa EficienciaGrados'!A1" display="(2c) Tasa de eficiencia" xr:uid="{00000000-0004-0000-0000-000004000000}"/>
    <hyperlink ref="B71" location="'(3)Tasas Master'!A1" display="[3] Ver el estudo de tasas específicas de máster" xr:uid="{00000000-0004-0000-0000-000005000000}"/>
    <hyperlink ref="B75" r:id="rId1" xr:uid="{00000000-0004-0000-0000-000006000000}"/>
    <hyperlink ref="B73" r:id="rId2" display="[5]  No existen egresados de los nuevos títulos, pero pueden obtenerse referencias de las encuestas de inserción laboral en el Observatorio de la OPC" xr:uid="{00000000-0004-0000-0000-000007000000}"/>
    <hyperlink ref="B77" location="'(9) Practicas en empresa'!A1" display="[9] Se pueden revisar los datos de las titulaciones de PSC en el estudio de prácticas en empresa" xr:uid="{00000000-0004-0000-0000-000008000000}"/>
    <hyperlink ref="C78" location="'(10) Estudio de movilidad'!A1" display="(10) Estudio de Movilidad" xr:uid="{00000000-0004-0000-0000-000009000000}"/>
    <hyperlink ref="B72" r:id="rId3" xr:uid="{00000000-0004-0000-0000-00000A000000}"/>
    <hyperlink ref="B68" location="'(1)perfil nuevo ingreso Grado'!A1" display="[1] Perfil de nuevo ingreso en la UR en el curso 11/12. Además, se puede ver el perfil de los alumnos de Grado de la UR (1a) en el curso 11/12 o, en su caso, el perfil de los alumnos de Máster (1b)" xr:uid="{00000000-0004-0000-0000-00000B000000}"/>
    <hyperlink ref="B74" r:id="rId4" display="[6]    Próximamente se instalará un sistema informático para la gestión de las Sugerencias, Quejas, Reclamaciones y Felicitaciones (SQRF) de forma que pueda gestionarse adecuadamente las SQRF de cada título. Actualmente, solamente pueden analizarse las SQ" xr:uid="{00000000-0004-0000-0000-00000C000000}"/>
    <hyperlink ref="J4:J63" location="Resultados!B67" display="Ver [1]" xr:uid="{00000000-0004-0000-0000-00000D000000}"/>
    <hyperlink ref="S4:S22" location="Resultados!B68" display="(Ver 2)" xr:uid="{00000000-0004-0000-0000-00000E000000}"/>
    <hyperlink ref="K4:K63" location="Resultados!B67" display="Ver [1]" xr:uid="{00000000-0004-0000-0000-00000F000000}"/>
    <hyperlink ref="T4:T22" location="Resultados!B68" display="(Ver 2)" xr:uid="{00000000-0004-0000-0000-000010000000}"/>
    <hyperlink ref="U4:U22" location="Resultados!B68" display="(Ver 2)" xr:uid="{00000000-0004-0000-0000-000011000000}"/>
    <hyperlink ref="J52" location="Resultados!B67" display="Ver [1]" xr:uid="{00000000-0004-0000-0000-000012000000}"/>
    <hyperlink ref="K52" location="Resultados!B67" display="Ver [1]" xr:uid="{00000000-0004-0000-0000-000013000000}"/>
    <hyperlink ref="C70" location="'(2aa)TasaGraduacionGrados SIIU'!A1" display="(2aa) Tasa de graduación" xr:uid="{00000000-0004-0000-0000-000014000000}"/>
    <hyperlink ref="B70" location="'Indicadores SIIU'!A1" display="Definición SIIU de las tasas para Grado y Máster" xr:uid="{00000000-0004-0000-0000-000015000000}"/>
    <hyperlink ref="S23:S63" location="Resultados!B70" display="(Ver 3)" xr:uid="{00000000-0004-0000-0000-000016000000}"/>
    <hyperlink ref="T23:T63" location="Resultados!B70" display="(Ver 3)" xr:uid="{00000000-0004-0000-0000-000017000000}"/>
    <hyperlink ref="U23:U63" location="Resultados!B70" display="(Ver 3)" xr:uid="{00000000-0004-0000-0000-000018000000}"/>
    <hyperlink ref="AL4:AL63" location="Resultados!B71" display="(Ver 4)" xr:uid="{00000000-0004-0000-0000-000019000000}"/>
    <hyperlink ref="AM4:AM63" location="Resultados!B71" display="(Ver 4)" xr:uid="{00000000-0004-0000-0000-00001A000000}"/>
    <hyperlink ref="AN4:AN63" location="Resultados!B71" display="(Ver 4)" xr:uid="{00000000-0004-0000-0000-00001B000000}"/>
    <hyperlink ref="AO4:AO63" location="Resultados!B71" display="(Ver 4)" xr:uid="{00000000-0004-0000-0000-00001C000000}"/>
    <hyperlink ref="AP4:AP63" location="Resultados!B74" display="(Ver 7)" xr:uid="{00000000-0004-0000-0000-00001D000000}"/>
    <hyperlink ref="AQ4:AQ63" location="Resultados!B74" display="(Ver 7)" xr:uid="{00000000-0004-0000-0000-00001E000000}"/>
    <hyperlink ref="AR4:AR63" location="Resultados!B72" display="(Ver 5)" xr:uid="{00000000-0004-0000-0000-00001F000000}"/>
    <hyperlink ref="AS4:AS63" location="Resultados!B72" display="(Ver 5)" xr:uid="{00000000-0004-0000-0000-000020000000}"/>
    <hyperlink ref="AT4:AT63" location="Resultados!B72" display="(Ver 5)" xr:uid="{00000000-0004-0000-0000-000021000000}"/>
    <hyperlink ref="AU4:AU63" location="Resultados!B75" display="(Ver 8)" xr:uid="{00000000-0004-0000-0000-000022000000}"/>
    <hyperlink ref="AV4:AV63" location="Resultados!B76" display="(Ver 9)" xr:uid="{00000000-0004-0000-0000-000023000000}"/>
    <hyperlink ref="AW4:AW63" location="Resultados!B76" display="(Ver 9)" xr:uid="{00000000-0004-0000-0000-000024000000}"/>
    <hyperlink ref="AX4:AX63" location="Resultados!B76" display="(Ver 9)" xr:uid="{00000000-0004-0000-0000-000025000000}"/>
    <hyperlink ref="AY4:AY63" location="Resultados!B77" display="(Ver 10)" xr:uid="{00000000-0004-0000-0000-000026000000}"/>
    <hyperlink ref="AZ4:AZ63" location="Resultados!B77" display="(Ver 10)" xr:uid="{00000000-0004-0000-0000-000027000000}"/>
    <hyperlink ref="BA4:BA63" location="Resultados!B77" display="(Ver 10)" xr:uid="{00000000-0004-0000-0000-000028000000}"/>
    <hyperlink ref="BB4:BB63" location="Resultados!B77" display="(Ver 10)" xr:uid="{00000000-0004-0000-0000-000029000000}"/>
    <hyperlink ref="BC4:BC63" location="Resultados!B73" display="(Ver 6)" xr:uid="{00000000-0004-0000-0000-00002A000000}"/>
    <hyperlink ref="BD4:BD63" location="Resultados!B73" display="(Ver 6)" xr:uid="{00000000-0004-0000-0000-00002B000000}"/>
    <hyperlink ref="BE4:BE63" location="Resultados!B73" display="(Ver 6)" xr:uid="{00000000-0004-0000-0000-00002C000000}"/>
    <hyperlink ref="J29" location="Resultados!B67" display="Ver [1]" xr:uid="{C4154E98-8D5E-4C94-B3B0-890FA1FB8BC6}"/>
    <hyperlink ref="K29" location="Resultados!B67" display="Ver [1]" xr:uid="{20F7A8AF-C45B-4B19-9AA3-8AC1C008012A}"/>
    <hyperlink ref="S29" location="Resultados!B70" display="(Ver 3)" xr:uid="{1B468945-A432-42ED-93EE-D078FFC678D0}"/>
    <hyperlink ref="T29" location="Resultados!B70" display="(Ver 3)" xr:uid="{D9854462-5FEF-4CB3-A171-8E9423CDF3FE}"/>
    <hyperlink ref="U29" location="Resultados!B70" display="(Ver 3)" xr:uid="{D6401107-E3D5-4249-BE99-72BD6BD807E5}"/>
    <hyperlink ref="AL29" location="Resultados!B71" display="(Ver 4)" xr:uid="{B6D014ED-8026-4CD5-A019-82DDE88213CB}"/>
    <hyperlink ref="AM29" location="Resultados!B71" display="(Ver 4)" xr:uid="{4B32837B-039F-4424-B03C-58F5681EB09D}"/>
    <hyperlink ref="AN29" location="Resultados!B71" display="(Ver 4)" xr:uid="{5637C263-557E-4ACE-BAF8-2C1EB74050B1}"/>
    <hyperlink ref="AO29" location="Resultados!B71" display="(Ver 4)" xr:uid="{A08C8018-F1D8-422D-8C65-BD87502A8351}"/>
    <hyperlink ref="AP29" location="Resultados!B74" display="(Ver 7)" xr:uid="{E3534681-DE26-4B45-AFBA-20FBCA1F3C00}"/>
    <hyperlink ref="AQ29" location="Resultados!B74" display="(Ver 7)" xr:uid="{255E5DB7-3364-4889-BFC2-688AF5048F6F}"/>
    <hyperlink ref="AR29" location="Resultados!B72" display="(Ver 5)" xr:uid="{86696DFA-2004-43D4-89C6-12BEBA2287A0}"/>
    <hyperlink ref="AS29" location="Resultados!B72" display="(Ver 5)" xr:uid="{2CF0DC1F-D326-490C-8A69-25134A0BB0DE}"/>
    <hyperlink ref="AT29" location="Resultados!B72" display="(Ver 5)" xr:uid="{B388CAAF-A913-455E-9E7B-56EB37AC8A09}"/>
    <hyperlink ref="AU29" location="Resultados!B75" display="(Ver 8)" xr:uid="{F9F40EC8-00BD-4791-B0DE-E11FEED8C94B}"/>
    <hyperlink ref="AV29" location="Resultados!B76" display="(Ver 9)" xr:uid="{03A42002-8680-4A30-92DB-41DE17687F4F}"/>
    <hyperlink ref="AW29" location="Resultados!B76" display="(Ver 9)" xr:uid="{19D36C9A-824D-4887-818F-7D0F94AB59CB}"/>
    <hyperlink ref="AX29" location="Resultados!B76" display="(Ver 9)" xr:uid="{28B13B8E-D28D-4F09-8889-45F38EC0C613}"/>
    <hyperlink ref="AY29" location="Resultados!B77" display="(Ver 10)" xr:uid="{BE5280D5-7725-4D2E-9B62-1AEAD97C7754}"/>
    <hyperlink ref="AZ29" location="Resultados!B77" display="(Ver 10)" xr:uid="{04B936F6-B327-4986-B37A-F9A2C7E7121C}"/>
    <hyperlink ref="BA29" location="Resultados!B77" display="(Ver 10)" xr:uid="{6B6BD7A9-8574-4083-A4E4-3B417AE80411}"/>
    <hyperlink ref="BB29" location="Resultados!B77" display="(Ver 10)" xr:uid="{86ED918C-A8BF-4404-B7D1-558D1917C95B}"/>
    <hyperlink ref="BC29" location="Resultados!B73" display="(Ver 6)" xr:uid="{4D011E40-E5FF-4A86-826C-F58837CC1A22}"/>
    <hyperlink ref="BD29" location="Resultados!B73" display="(Ver 6)" xr:uid="{DDA60DDC-577A-4F6B-AEA0-579DCC439E94}"/>
    <hyperlink ref="BE29" location="Resultados!B73" display="(Ver 6)" xr:uid="{F102BB16-EB39-41FF-B5C4-93971FE5AC49}"/>
    <hyperlink ref="C74" location="'(11) SQRF'!A1" display="(11) Estudio SQRF" xr:uid="{5BE45BE1-3B1B-417B-A5BA-52428CE6910D}"/>
  </hyperlinks>
  <pageMargins left="0.75" right="0.75" top="0.22" bottom="0.16" header="0" footer="0"/>
  <pageSetup paperSize="9" scale="40" orientation="landscape" r:id="rId5"/>
  <headerFooter alignWithMargins="0"/>
  <rowBreaks count="1" manualBreakCount="1">
    <brk id="63" max="58" man="1"/>
  </rowBreaks>
  <colBreaks count="4" manualBreakCount="4">
    <brk id="9" min="1" max="76" man="1"/>
    <brk id="13" max="1048575" man="1"/>
    <brk id="37" max="1048575" man="1"/>
    <brk id="54" min="1" max="76"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pageSetUpPr fitToPage="1"/>
  </sheetPr>
  <dimension ref="A1:S31"/>
  <sheetViews>
    <sheetView zoomScaleNormal="100" workbookViewId="0">
      <pane xSplit="1" ySplit="4" topLeftCell="B5" activePane="bottomRight" state="frozen"/>
      <selection activeCell="P23" sqref="P23"/>
      <selection pane="topRight" activeCell="P23" sqref="P23"/>
      <selection pane="bottomLeft" activeCell="P23" sqref="P23"/>
      <selection pane="bottomRight" activeCell="J30" sqref="J30"/>
    </sheetView>
  </sheetViews>
  <sheetFormatPr baseColWidth="10" defaultRowHeight="12.75" x14ac:dyDescent="0.2"/>
  <cols>
    <col min="1" max="1" width="44" style="95" bestFit="1" customWidth="1"/>
    <col min="2" max="8" width="11.28515625" style="95" customWidth="1"/>
    <col min="9" max="19" width="7.5703125" style="95" bestFit="1" customWidth="1"/>
    <col min="20" max="256" width="11.42578125" style="95"/>
    <col min="257" max="257" width="44" style="95" bestFit="1" customWidth="1"/>
    <col min="258" max="264" width="11.28515625" style="95" customWidth="1"/>
    <col min="265" max="275" width="7.5703125" style="95" bestFit="1" customWidth="1"/>
    <col min="276" max="512" width="11.42578125" style="95"/>
    <col min="513" max="513" width="44" style="95" bestFit="1" customWidth="1"/>
    <col min="514" max="520" width="11.28515625" style="95" customWidth="1"/>
    <col min="521" max="531" width="7.5703125" style="95" bestFit="1" customWidth="1"/>
    <col min="532" max="768" width="11.42578125" style="95"/>
    <col min="769" max="769" width="44" style="95" bestFit="1" customWidth="1"/>
    <col min="770" max="776" width="11.28515625" style="95" customWidth="1"/>
    <col min="777" max="787" width="7.5703125" style="95" bestFit="1" customWidth="1"/>
    <col min="788" max="1024" width="11.42578125" style="95"/>
    <col min="1025" max="1025" width="44" style="95" bestFit="1" customWidth="1"/>
    <col min="1026" max="1032" width="11.28515625" style="95" customWidth="1"/>
    <col min="1033" max="1043" width="7.5703125" style="95" bestFit="1" customWidth="1"/>
    <col min="1044" max="1280" width="11.42578125" style="95"/>
    <col min="1281" max="1281" width="44" style="95" bestFit="1" customWidth="1"/>
    <col min="1282" max="1288" width="11.28515625" style="95" customWidth="1"/>
    <col min="1289" max="1299" width="7.5703125" style="95" bestFit="1" customWidth="1"/>
    <col min="1300" max="1536" width="11.42578125" style="95"/>
    <col min="1537" max="1537" width="44" style="95" bestFit="1" customWidth="1"/>
    <col min="1538" max="1544" width="11.28515625" style="95" customWidth="1"/>
    <col min="1545" max="1555" width="7.5703125" style="95" bestFit="1" customWidth="1"/>
    <col min="1556" max="1792" width="11.42578125" style="95"/>
    <col min="1793" max="1793" width="44" style="95" bestFit="1" customWidth="1"/>
    <col min="1794" max="1800" width="11.28515625" style="95" customWidth="1"/>
    <col min="1801" max="1811" width="7.5703125" style="95" bestFit="1" customWidth="1"/>
    <col min="1812" max="2048" width="11.42578125" style="95"/>
    <col min="2049" max="2049" width="44" style="95" bestFit="1" customWidth="1"/>
    <col min="2050" max="2056" width="11.28515625" style="95" customWidth="1"/>
    <col min="2057" max="2067" width="7.5703125" style="95" bestFit="1" customWidth="1"/>
    <col min="2068" max="2304" width="11.42578125" style="95"/>
    <col min="2305" max="2305" width="44" style="95" bestFit="1" customWidth="1"/>
    <col min="2306" max="2312" width="11.28515625" style="95" customWidth="1"/>
    <col min="2313" max="2323" width="7.5703125" style="95" bestFit="1" customWidth="1"/>
    <col min="2324" max="2560" width="11.42578125" style="95"/>
    <col min="2561" max="2561" width="44" style="95" bestFit="1" customWidth="1"/>
    <col min="2562" max="2568" width="11.28515625" style="95" customWidth="1"/>
    <col min="2569" max="2579" width="7.5703125" style="95" bestFit="1" customWidth="1"/>
    <col min="2580" max="2816" width="11.42578125" style="95"/>
    <col min="2817" max="2817" width="44" style="95" bestFit="1" customWidth="1"/>
    <col min="2818" max="2824" width="11.28515625" style="95" customWidth="1"/>
    <col min="2825" max="2835" width="7.5703125" style="95" bestFit="1" customWidth="1"/>
    <col min="2836" max="3072" width="11.42578125" style="95"/>
    <col min="3073" max="3073" width="44" style="95" bestFit="1" customWidth="1"/>
    <col min="3074" max="3080" width="11.28515625" style="95" customWidth="1"/>
    <col min="3081" max="3091" width="7.5703125" style="95" bestFit="1" customWidth="1"/>
    <col min="3092" max="3328" width="11.42578125" style="95"/>
    <col min="3329" max="3329" width="44" style="95" bestFit="1" customWidth="1"/>
    <col min="3330" max="3336" width="11.28515625" style="95" customWidth="1"/>
    <col min="3337" max="3347" width="7.5703125" style="95" bestFit="1" customWidth="1"/>
    <col min="3348" max="3584" width="11.42578125" style="95"/>
    <col min="3585" max="3585" width="44" style="95" bestFit="1" customWidth="1"/>
    <col min="3586" max="3592" width="11.28515625" style="95" customWidth="1"/>
    <col min="3593" max="3603" width="7.5703125" style="95" bestFit="1" customWidth="1"/>
    <col min="3604" max="3840" width="11.42578125" style="95"/>
    <col min="3841" max="3841" width="44" style="95" bestFit="1" customWidth="1"/>
    <col min="3842" max="3848" width="11.28515625" style="95" customWidth="1"/>
    <col min="3849" max="3859" width="7.5703125" style="95" bestFit="1" customWidth="1"/>
    <col min="3860" max="4096" width="11.42578125" style="95"/>
    <col min="4097" max="4097" width="44" style="95" bestFit="1" customWidth="1"/>
    <col min="4098" max="4104" width="11.28515625" style="95" customWidth="1"/>
    <col min="4105" max="4115" width="7.5703125" style="95" bestFit="1" customWidth="1"/>
    <col min="4116" max="4352" width="11.42578125" style="95"/>
    <col min="4353" max="4353" width="44" style="95" bestFit="1" customWidth="1"/>
    <col min="4354" max="4360" width="11.28515625" style="95" customWidth="1"/>
    <col min="4361" max="4371" width="7.5703125" style="95" bestFit="1" customWidth="1"/>
    <col min="4372" max="4608" width="11.42578125" style="95"/>
    <col min="4609" max="4609" width="44" style="95" bestFit="1" customWidth="1"/>
    <col min="4610" max="4616" width="11.28515625" style="95" customWidth="1"/>
    <col min="4617" max="4627" width="7.5703125" style="95" bestFit="1" customWidth="1"/>
    <col min="4628" max="4864" width="11.42578125" style="95"/>
    <col min="4865" max="4865" width="44" style="95" bestFit="1" customWidth="1"/>
    <col min="4866" max="4872" width="11.28515625" style="95" customWidth="1"/>
    <col min="4873" max="4883" width="7.5703125" style="95" bestFit="1" customWidth="1"/>
    <col min="4884" max="5120" width="11.42578125" style="95"/>
    <col min="5121" max="5121" width="44" style="95" bestFit="1" customWidth="1"/>
    <col min="5122" max="5128" width="11.28515625" style="95" customWidth="1"/>
    <col min="5129" max="5139" width="7.5703125" style="95" bestFit="1" customWidth="1"/>
    <col min="5140" max="5376" width="11.42578125" style="95"/>
    <col min="5377" max="5377" width="44" style="95" bestFit="1" customWidth="1"/>
    <col min="5378" max="5384" width="11.28515625" style="95" customWidth="1"/>
    <col min="5385" max="5395" width="7.5703125" style="95" bestFit="1" customWidth="1"/>
    <col min="5396" max="5632" width="11.42578125" style="95"/>
    <col min="5633" max="5633" width="44" style="95" bestFit="1" customWidth="1"/>
    <col min="5634" max="5640" width="11.28515625" style="95" customWidth="1"/>
    <col min="5641" max="5651" width="7.5703125" style="95" bestFit="1" customWidth="1"/>
    <col min="5652" max="5888" width="11.42578125" style="95"/>
    <col min="5889" max="5889" width="44" style="95" bestFit="1" customWidth="1"/>
    <col min="5890" max="5896" width="11.28515625" style="95" customWidth="1"/>
    <col min="5897" max="5907" width="7.5703125" style="95" bestFit="1" customWidth="1"/>
    <col min="5908" max="6144" width="11.42578125" style="95"/>
    <col min="6145" max="6145" width="44" style="95" bestFit="1" customWidth="1"/>
    <col min="6146" max="6152" width="11.28515625" style="95" customWidth="1"/>
    <col min="6153" max="6163" width="7.5703125" style="95" bestFit="1" customWidth="1"/>
    <col min="6164" max="6400" width="11.42578125" style="95"/>
    <col min="6401" max="6401" width="44" style="95" bestFit="1" customWidth="1"/>
    <col min="6402" max="6408" width="11.28515625" style="95" customWidth="1"/>
    <col min="6409" max="6419" width="7.5703125" style="95" bestFit="1" customWidth="1"/>
    <col min="6420" max="6656" width="11.42578125" style="95"/>
    <col min="6657" max="6657" width="44" style="95" bestFit="1" customWidth="1"/>
    <col min="6658" max="6664" width="11.28515625" style="95" customWidth="1"/>
    <col min="6665" max="6675" width="7.5703125" style="95" bestFit="1" customWidth="1"/>
    <col min="6676" max="6912" width="11.42578125" style="95"/>
    <col min="6913" max="6913" width="44" style="95" bestFit="1" customWidth="1"/>
    <col min="6914" max="6920" width="11.28515625" style="95" customWidth="1"/>
    <col min="6921" max="6931" width="7.5703125" style="95" bestFit="1" customWidth="1"/>
    <col min="6932" max="7168" width="11.42578125" style="95"/>
    <col min="7169" max="7169" width="44" style="95" bestFit="1" customWidth="1"/>
    <col min="7170" max="7176" width="11.28515625" style="95" customWidth="1"/>
    <col min="7177" max="7187" width="7.5703125" style="95" bestFit="1" customWidth="1"/>
    <col min="7188" max="7424" width="11.42578125" style="95"/>
    <col min="7425" max="7425" width="44" style="95" bestFit="1" customWidth="1"/>
    <col min="7426" max="7432" width="11.28515625" style="95" customWidth="1"/>
    <col min="7433" max="7443" width="7.5703125" style="95" bestFit="1" customWidth="1"/>
    <col min="7444" max="7680" width="11.42578125" style="95"/>
    <col min="7681" max="7681" width="44" style="95" bestFit="1" customWidth="1"/>
    <col min="7682" max="7688" width="11.28515625" style="95" customWidth="1"/>
    <col min="7689" max="7699" width="7.5703125" style="95" bestFit="1" customWidth="1"/>
    <col min="7700" max="7936" width="11.42578125" style="95"/>
    <col min="7937" max="7937" width="44" style="95" bestFit="1" customWidth="1"/>
    <col min="7938" max="7944" width="11.28515625" style="95" customWidth="1"/>
    <col min="7945" max="7955" width="7.5703125" style="95" bestFit="1" customWidth="1"/>
    <col min="7956" max="8192" width="11.42578125" style="95"/>
    <col min="8193" max="8193" width="44" style="95" bestFit="1" customWidth="1"/>
    <col min="8194" max="8200" width="11.28515625" style="95" customWidth="1"/>
    <col min="8201" max="8211" width="7.5703125" style="95" bestFit="1" customWidth="1"/>
    <col min="8212" max="8448" width="11.42578125" style="95"/>
    <col min="8449" max="8449" width="44" style="95" bestFit="1" customWidth="1"/>
    <col min="8450" max="8456" width="11.28515625" style="95" customWidth="1"/>
    <col min="8457" max="8467" width="7.5703125" style="95" bestFit="1" customWidth="1"/>
    <col min="8468" max="8704" width="11.42578125" style="95"/>
    <col min="8705" max="8705" width="44" style="95" bestFit="1" customWidth="1"/>
    <col min="8706" max="8712" width="11.28515625" style="95" customWidth="1"/>
    <col min="8713" max="8723" width="7.5703125" style="95" bestFit="1" customWidth="1"/>
    <col min="8724" max="8960" width="11.42578125" style="95"/>
    <col min="8961" max="8961" width="44" style="95" bestFit="1" customWidth="1"/>
    <col min="8962" max="8968" width="11.28515625" style="95" customWidth="1"/>
    <col min="8969" max="8979" width="7.5703125" style="95" bestFit="1" customWidth="1"/>
    <col min="8980" max="9216" width="11.42578125" style="95"/>
    <col min="9217" max="9217" width="44" style="95" bestFit="1" customWidth="1"/>
    <col min="9218" max="9224" width="11.28515625" style="95" customWidth="1"/>
    <col min="9225" max="9235" width="7.5703125" style="95" bestFit="1" customWidth="1"/>
    <col min="9236" max="9472" width="11.42578125" style="95"/>
    <col min="9473" max="9473" width="44" style="95" bestFit="1" customWidth="1"/>
    <col min="9474" max="9480" width="11.28515625" style="95" customWidth="1"/>
    <col min="9481" max="9491" width="7.5703125" style="95" bestFit="1" customWidth="1"/>
    <col min="9492" max="9728" width="11.42578125" style="95"/>
    <col min="9729" max="9729" width="44" style="95" bestFit="1" customWidth="1"/>
    <col min="9730" max="9736" width="11.28515625" style="95" customWidth="1"/>
    <col min="9737" max="9747" width="7.5703125" style="95" bestFit="1" customWidth="1"/>
    <col min="9748" max="9984" width="11.42578125" style="95"/>
    <col min="9985" max="9985" width="44" style="95" bestFit="1" customWidth="1"/>
    <col min="9986" max="9992" width="11.28515625" style="95" customWidth="1"/>
    <col min="9993" max="10003" width="7.5703125" style="95" bestFit="1" customWidth="1"/>
    <col min="10004" max="10240" width="11.42578125" style="95"/>
    <col min="10241" max="10241" width="44" style="95" bestFit="1" customWidth="1"/>
    <col min="10242" max="10248" width="11.28515625" style="95" customWidth="1"/>
    <col min="10249" max="10259" width="7.5703125" style="95" bestFit="1" customWidth="1"/>
    <col min="10260" max="10496" width="11.42578125" style="95"/>
    <col min="10497" max="10497" width="44" style="95" bestFit="1" customWidth="1"/>
    <col min="10498" max="10504" width="11.28515625" style="95" customWidth="1"/>
    <col min="10505" max="10515" width="7.5703125" style="95" bestFit="1" customWidth="1"/>
    <col min="10516" max="10752" width="11.42578125" style="95"/>
    <col min="10753" max="10753" width="44" style="95" bestFit="1" customWidth="1"/>
    <col min="10754" max="10760" width="11.28515625" style="95" customWidth="1"/>
    <col min="10761" max="10771" width="7.5703125" style="95" bestFit="1" customWidth="1"/>
    <col min="10772" max="11008" width="11.42578125" style="95"/>
    <col min="11009" max="11009" width="44" style="95" bestFit="1" customWidth="1"/>
    <col min="11010" max="11016" width="11.28515625" style="95" customWidth="1"/>
    <col min="11017" max="11027" width="7.5703125" style="95" bestFit="1" customWidth="1"/>
    <col min="11028" max="11264" width="11.42578125" style="95"/>
    <col min="11265" max="11265" width="44" style="95" bestFit="1" customWidth="1"/>
    <col min="11266" max="11272" width="11.28515625" style="95" customWidth="1"/>
    <col min="11273" max="11283" width="7.5703125" style="95" bestFit="1" customWidth="1"/>
    <col min="11284" max="11520" width="11.42578125" style="95"/>
    <col min="11521" max="11521" width="44" style="95" bestFit="1" customWidth="1"/>
    <col min="11522" max="11528" width="11.28515625" style="95" customWidth="1"/>
    <col min="11529" max="11539" width="7.5703125" style="95" bestFit="1" customWidth="1"/>
    <col min="11540" max="11776" width="11.42578125" style="95"/>
    <col min="11777" max="11777" width="44" style="95" bestFit="1" customWidth="1"/>
    <col min="11778" max="11784" width="11.28515625" style="95" customWidth="1"/>
    <col min="11785" max="11795" width="7.5703125" style="95" bestFit="1" customWidth="1"/>
    <col min="11796" max="12032" width="11.42578125" style="95"/>
    <col min="12033" max="12033" width="44" style="95" bestFit="1" customWidth="1"/>
    <col min="12034" max="12040" width="11.28515625" style="95" customWidth="1"/>
    <col min="12041" max="12051" width="7.5703125" style="95" bestFit="1" customWidth="1"/>
    <col min="12052" max="12288" width="11.42578125" style="95"/>
    <col min="12289" max="12289" width="44" style="95" bestFit="1" customWidth="1"/>
    <col min="12290" max="12296" width="11.28515625" style="95" customWidth="1"/>
    <col min="12297" max="12307" width="7.5703125" style="95" bestFit="1" customWidth="1"/>
    <col min="12308" max="12544" width="11.42578125" style="95"/>
    <col min="12545" max="12545" width="44" style="95" bestFit="1" customWidth="1"/>
    <col min="12546" max="12552" width="11.28515625" style="95" customWidth="1"/>
    <col min="12553" max="12563" width="7.5703125" style="95" bestFit="1" customWidth="1"/>
    <col min="12564" max="12800" width="11.42578125" style="95"/>
    <col min="12801" max="12801" width="44" style="95" bestFit="1" customWidth="1"/>
    <col min="12802" max="12808" width="11.28515625" style="95" customWidth="1"/>
    <col min="12809" max="12819" width="7.5703125" style="95" bestFit="1" customWidth="1"/>
    <col min="12820" max="13056" width="11.42578125" style="95"/>
    <col min="13057" max="13057" width="44" style="95" bestFit="1" customWidth="1"/>
    <col min="13058" max="13064" width="11.28515625" style="95" customWidth="1"/>
    <col min="13065" max="13075" width="7.5703125" style="95" bestFit="1" customWidth="1"/>
    <col min="13076" max="13312" width="11.42578125" style="95"/>
    <col min="13313" max="13313" width="44" style="95" bestFit="1" customWidth="1"/>
    <col min="13314" max="13320" width="11.28515625" style="95" customWidth="1"/>
    <col min="13321" max="13331" width="7.5703125" style="95" bestFit="1" customWidth="1"/>
    <col min="13332" max="13568" width="11.42578125" style="95"/>
    <col min="13569" max="13569" width="44" style="95" bestFit="1" customWidth="1"/>
    <col min="13570" max="13576" width="11.28515625" style="95" customWidth="1"/>
    <col min="13577" max="13587" width="7.5703125" style="95" bestFit="1" customWidth="1"/>
    <col min="13588" max="13824" width="11.42578125" style="95"/>
    <col min="13825" max="13825" width="44" style="95" bestFit="1" customWidth="1"/>
    <col min="13826" max="13832" width="11.28515625" style="95" customWidth="1"/>
    <col min="13833" max="13843" width="7.5703125" style="95" bestFit="1" customWidth="1"/>
    <col min="13844" max="14080" width="11.42578125" style="95"/>
    <col min="14081" max="14081" width="44" style="95" bestFit="1" customWidth="1"/>
    <col min="14082" max="14088" width="11.28515625" style="95" customWidth="1"/>
    <col min="14089" max="14099" width="7.5703125" style="95" bestFit="1" customWidth="1"/>
    <col min="14100" max="14336" width="11.42578125" style="95"/>
    <col min="14337" max="14337" width="44" style="95" bestFit="1" customWidth="1"/>
    <col min="14338" max="14344" width="11.28515625" style="95" customWidth="1"/>
    <col min="14345" max="14355" width="7.5703125" style="95" bestFit="1" customWidth="1"/>
    <col min="14356" max="14592" width="11.42578125" style="95"/>
    <col min="14593" max="14593" width="44" style="95" bestFit="1" customWidth="1"/>
    <col min="14594" max="14600" width="11.28515625" style="95" customWidth="1"/>
    <col min="14601" max="14611" width="7.5703125" style="95" bestFit="1" customWidth="1"/>
    <col min="14612" max="14848" width="11.42578125" style="95"/>
    <col min="14849" max="14849" width="44" style="95" bestFit="1" customWidth="1"/>
    <col min="14850" max="14856" width="11.28515625" style="95" customWidth="1"/>
    <col min="14857" max="14867" width="7.5703125" style="95" bestFit="1" customWidth="1"/>
    <col min="14868" max="15104" width="11.42578125" style="95"/>
    <col min="15105" max="15105" width="44" style="95" bestFit="1" customWidth="1"/>
    <col min="15106" max="15112" width="11.28515625" style="95" customWidth="1"/>
    <col min="15113" max="15123" width="7.5703125" style="95" bestFit="1" customWidth="1"/>
    <col min="15124" max="15360" width="11.42578125" style="95"/>
    <col min="15361" max="15361" width="44" style="95" bestFit="1" customWidth="1"/>
    <col min="15362" max="15368" width="11.28515625" style="95" customWidth="1"/>
    <col min="15369" max="15379" width="7.5703125" style="95" bestFit="1" customWidth="1"/>
    <col min="15380" max="15616" width="11.42578125" style="95"/>
    <col min="15617" max="15617" width="44" style="95" bestFit="1" customWidth="1"/>
    <col min="15618" max="15624" width="11.28515625" style="95" customWidth="1"/>
    <col min="15625" max="15635" width="7.5703125" style="95" bestFit="1" customWidth="1"/>
    <col min="15636" max="15872" width="11.42578125" style="95"/>
    <col min="15873" max="15873" width="44" style="95" bestFit="1" customWidth="1"/>
    <col min="15874" max="15880" width="11.28515625" style="95" customWidth="1"/>
    <col min="15881" max="15891" width="7.5703125" style="95" bestFit="1" customWidth="1"/>
    <col min="15892" max="16128" width="11.42578125" style="95"/>
    <col min="16129" max="16129" width="44" style="95" bestFit="1" customWidth="1"/>
    <col min="16130" max="16136" width="11.28515625" style="95" customWidth="1"/>
    <col min="16137" max="16147" width="7.5703125" style="95" bestFit="1" customWidth="1"/>
    <col min="16148" max="16384" width="11.42578125" style="95"/>
  </cols>
  <sheetData>
    <row r="1" spans="1:19" x14ac:dyDescent="0.2">
      <c r="A1" s="137" t="s">
        <v>237</v>
      </c>
      <c r="B1" s="137"/>
      <c r="C1" s="137"/>
      <c r="D1" s="137"/>
      <c r="E1" s="137"/>
      <c r="F1" s="137"/>
      <c r="G1" s="137"/>
      <c r="H1" s="137"/>
      <c r="I1" s="137"/>
      <c r="J1" s="137"/>
      <c r="K1" s="137"/>
      <c r="L1" s="137"/>
      <c r="M1" s="137"/>
      <c r="N1" s="137"/>
      <c r="O1" s="137"/>
      <c r="P1" s="137"/>
      <c r="Q1" s="137"/>
      <c r="R1" s="137"/>
      <c r="S1" s="137"/>
    </row>
    <row r="2" spans="1:19" x14ac:dyDescent="0.2">
      <c r="A2" s="137" t="s">
        <v>238</v>
      </c>
      <c r="B2" s="137"/>
      <c r="C2" s="137"/>
      <c r="D2" s="137"/>
      <c r="E2" s="137"/>
      <c r="F2" s="137"/>
      <c r="G2" s="137"/>
      <c r="H2" s="137"/>
      <c r="I2" s="137"/>
      <c r="J2" s="137"/>
      <c r="K2" s="137"/>
      <c r="L2" s="137"/>
      <c r="M2" s="137"/>
      <c r="N2" s="137"/>
      <c r="O2" s="137"/>
      <c r="P2" s="137"/>
      <c r="Q2" s="137"/>
      <c r="R2" s="137"/>
      <c r="S2" s="137"/>
    </row>
    <row r="3" spans="1:19" ht="13.5" thickBot="1" x14ac:dyDescent="0.25"/>
    <row r="4" spans="1:19" ht="13.5" thickBot="1" x14ac:dyDescent="0.25">
      <c r="B4" s="132" t="s">
        <v>274</v>
      </c>
      <c r="C4" s="132" t="s">
        <v>293</v>
      </c>
      <c r="D4" s="132" t="s">
        <v>323</v>
      </c>
      <c r="E4" s="132" t="s">
        <v>353</v>
      </c>
      <c r="F4" s="132" t="s">
        <v>358</v>
      </c>
      <c r="G4" s="132" t="s">
        <v>390</v>
      </c>
      <c r="H4" s="132" t="s">
        <v>503</v>
      </c>
    </row>
    <row r="5" spans="1:19" x14ac:dyDescent="0.2">
      <c r="A5" s="96" t="s">
        <v>2</v>
      </c>
      <c r="B5" s="133">
        <f>9840/9354*100</f>
        <v>105.19563822963438</v>
      </c>
      <c r="C5" s="133">
        <f>20160/20254.5*100</f>
        <v>99.533437013996888</v>
      </c>
      <c r="D5" s="133">
        <f>18720/20757*100</f>
        <v>90.186443127619597</v>
      </c>
      <c r="E5" s="133">
        <v>83.66</v>
      </c>
      <c r="F5" s="133">
        <v>81.983323406789751</v>
      </c>
      <c r="G5" s="133">
        <v>80.95</v>
      </c>
      <c r="H5" s="133">
        <v>68.201948627103633</v>
      </c>
    </row>
    <row r="6" spans="1:19" x14ac:dyDescent="0.2">
      <c r="A6" s="97" t="s">
        <v>4</v>
      </c>
      <c r="B6" s="134">
        <f>4320/4144.5*100</f>
        <v>104.23452768729642</v>
      </c>
      <c r="C6" s="134">
        <f>4560/4621.5*100</f>
        <v>98.669263226225254</v>
      </c>
      <c r="D6" s="134">
        <f>10320/11008.5*100</f>
        <v>93.745741926693</v>
      </c>
      <c r="E6" s="134">
        <v>87.9</v>
      </c>
      <c r="F6" s="134">
        <v>85.503107676801619</v>
      </c>
      <c r="G6" s="134">
        <v>90.36</v>
      </c>
      <c r="H6" s="134">
        <v>84.179583110636031</v>
      </c>
    </row>
    <row r="7" spans="1:19" x14ac:dyDescent="0.2">
      <c r="A7" s="97" t="s">
        <v>6</v>
      </c>
      <c r="B7" s="134">
        <f>2640/2893.5*100</f>
        <v>91.238983929497152</v>
      </c>
      <c r="C7" s="134">
        <f>6720/6205.5*100</f>
        <v>108.29103214890017</v>
      </c>
      <c r="D7" s="134">
        <f>8640/8586*100</f>
        <v>100.62893081761007</v>
      </c>
      <c r="E7" s="134">
        <v>93.71</v>
      </c>
      <c r="F7" s="134">
        <v>90.433849455771892</v>
      </c>
      <c r="G7" s="134">
        <v>89.29</v>
      </c>
      <c r="H7" s="134">
        <v>81.194840461642897</v>
      </c>
    </row>
    <row r="8" spans="1:19" x14ac:dyDescent="0.2">
      <c r="A8" s="97" t="s">
        <v>101</v>
      </c>
      <c r="B8" s="134" t="s">
        <v>122</v>
      </c>
      <c r="C8" s="134">
        <f>1200/1168.5*100</f>
        <v>102.69576379974326</v>
      </c>
      <c r="D8" s="134">
        <f>2880/3114*100</f>
        <v>92.48554913294798</v>
      </c>
      <c r="E8" s="134">
        <v>91.84</v>
      </c>
      <c r="F8" s="134">
        <v>86.662350275169956</v>
      </c>
      <c r="G8" s="134">
        <v>82.65</v>
      </c>
      <c r="H8" s="134">
        <v>81.488203266787664</v>
      </c>
    </row>
    <row r="9" spans="1:19" x14ac:dyDescent="0.2">
      <c r="A9" s="97" t="s">
        <v>8</v>
      </c>
      <c r="B9" s="134">
        <f>10080/10222.5*100</f>
        <v>98.606016140865734</v>
      </c>
      <c r="C9" s="134">
        <f>13920/14925.5*100</f>
        <v>93.263207262738263</v>
      </c>
      <c r="D9" s="134">
        <f>15360/16367.5*100</f>
        <v>93.844508935390252</v>
      </c>
      <c r="E9" s="134">
        <v>95.78</v>
      </c>
      <c r="F9" s="134">
        <v>93.339823152429631</v>
      </c>
      <c r="G9" s="134">
        <v>92.02</v>
      </c>
      <c r="H9" s="134">
        <v>87.72083260451285</v>
      </c>
    </row>
    <row r="10" spans="1:19" x14ac:dyDescent="0.2">
      <c r="A10" s="97" t="s">
        <v>10</v>
      </c>
      <c r="B10" s="134">
        <f>15600/15768.5*100</f>
        <v>98.931413894790239</v>
      </c>
      <c r="C10" s="134">
        <f>27600/30372*100</f>
        <v>90.873172659028057</v>
      </c>
      <c r="D10" s="134">
        <f>28560/31718*100</f>
        <v>90.04350841793304</v>
      </c>
      <c r="E10" s="134">
        <v>93.5</v>
      </c>
      <c r="F10" s="134">
        <v>92.59503261084393</v>
      </c>
      <c r="G10" s="134">
        <v>92.78</v>
      </c>
      <c r="H10" s="134">
        <v>90.83009375714613</v>
      </c>
    </row>
    <row r="11" spans="1:19" x14ac:dyDescent="0.2">
      <c r="A11" s="97" t="s">
        <v>92</v>
      </c>
      <c r="B11" s="134" t="s">
        <v>122</v>
      </c>
      <c r="C11" s="134">
        <f>480/504*100</f>
        <v>95.238095238095227</v>
      </c>
      <c r="D11" s="134">
        <f>1920/1992*100</f>
        <v>96.385542168674704</v>
      </c>
      <c r="E11" s="134">
        <v>87.01</v>
      </c>
      <c r="F11" s="134">
        <v>85.157232704402517</v>
      </c>
      <c r="G11" s="134">
        <v>89.92</v>
      </c>
      <c r="H11" s="134">
        <v>80.257510729613728</v>
      </c>
    </row>
    <row r="12" spans="1:19" x14ac:dyDescent="0.2">
      <c r="A12" s="97" t="s">
        <v>121</v>
      </c>
      <c r="B12" s="134" t="s">
        <v>122</v>
      </c>
      <c r="C12" s="134">
        <f>12960/13110*100</f>
        <v>98.855835240274601</v>
      </c>
      <c r="D12" s="134">
        <f>16320/16737*100</f>
        <v>97.50851407062197</v>
      </c>
      <c r="E12" s="134">
        <v>95.48</v>
      </c>
      <c r="F12" s="134">
        <v>94.692502106149959</v>
      </c>
      <c r="G12" s="134">
        <v>95.89</v>
      </c>
      <c r="H12" s="134">
        <v>89.087546239210852</v>
      </c>
    </row>
    <row r="13" spans="1:19" x14ac:dyDescent="0.2">
      <c r="A13" s="97" t="s">
        <v>12</v>
      </c>
      <c r="B13" s="134">
        <f>3120/3156*100</f>
        <v>98.859315589353614</v>
      </c>
      <c r="C13" s="134">
        <f>3360/3336*100</f>
        <v>100.71942446043165</v>
      </c>
      <c r="D13" s="134">
        <f>3360/3444*100</f>
        <v>97.560975609756099</v>
      </c>
      <c r="E13" s="134">
        <v>97.18</v>
      </c>
      <c r="F13" s="134">
        <v>90.909090909090907</v>
      </c>
      <c r="G13" s="134">
        <v>94.64</v>
      </c>
      <c r="H13" s="134">
        <v>97.560975609756099</v>
      </c>
    </row>
    <row r="14" spans="1:19" x14ac:dyDescent="0.2">
      <c r="A14" s="97" t="s">
        <v>14</v>
      </c>
      <c r="B14" s="134">
        <f>2640/2536.5*100</f>
        <v>104.08042578356003</v>
      </c>
      <c r="C14" s="134">
        <f>1920/2037*100</f>
        <v>94.256259204712805</v>
      </c>
      <c r="D14" s="134">
        <f>2400/2811*100</f>
        <v>85.378868729989335</v>
      </c>
      <c r="E14" s="134">
        <v>91.74</v>
      </c>
      <c r="F14" s="134">
        <v>88.954498089614447</v>
      </c>
      <c r="G14" s="134">
        <v>90.76</v>
      </c>
      <c r="H14" s="134">
        <v>73.459715639810426</v>
      </c>
    </row>
    <row r="15" spans="1:19" x14ac:dyDescent="0.2">
      <c r="A15" s="97" t="s">
        <v>16</v>
      </c>
      <c r="B15" s="134">
        <f>480/498*100</f>
        <v>96.385542168674704</v>
      </c>
      <c r="C15" s="134">
        <f>1200/1236*100</f>
        <v>97.087378640776706</v>
      </c>
      <c r="D15" s="134">
        <f>3120/3354*100</f>
        <v>93.023255813953483</v>
      </c>
      <c r="E15" s="134">
        <v>90.07</v>
      </c>
      <c r="F15" s="134">
        <v>92.455242966751911</v>
      </c>
      <c r="G15" s="134">
        <v>97.57</v>
      </c>
      <c r="H15" s="134">
        <v>67.889908256880744</v>
      </c>
    </row>
    <row r="16" spans="1:19" x14ac:dyDescent="0.2">
      <c r="A16" s="97" t="s">
        <v>20</v>
      </c>
      <c r="B16" s="134">
        <f>1680/1212*100</f>
        <v>138.61386138613861</v>
      </c>
      <c r="C16" s="134">
        <f>1440/1194*100</f>
        <v>120.60301507537687</v>
      </c>
      <c r="D16" s="134">
        <f>3120/2964*100</f>
        <v>105.26315789473684</v>
      </c>
      <c r="E16" s="134">
        <v>91.37</v>
      </c>
      <c r="F16" s="134">
        <v>84.821428571428569</v>
      </c>
      <c r="G16" s="134">
        <v>82.72</v>
      </c>
      <c r="H16" s="134">
        <v>76.31578947368422</v>
      </c>
    </row>
    <row r="17" spans="1:19" x14ac:dyDescent="0.2">
      <c r="A17" s="97" t="s">
        <v>94</v>
      </c>
      <c r="B17" s="134" t="s">
        <v>122</v>
      </c>
      <c r="C17" s="134">
        <f>3120/3079.5*100</f>
        <v>101.31514856307842</v>
      </c>
      <c r="D17" s="134">
        <f>4320/4620*100</f>
        <v>93.506493506493499</v>
      </c>
      <c r="E17" s="134">
        <v>87.13</v>
      </c>
      <c r="F17" s="134">
        <v>88.29228905934599</v>
      </c>
      <c r="G17" s="134">
        <v>90.99</v>
      </c>
      <c r="H17" s="134">
        <v>95.26627218934911</v>
      </c>
    </row>
    <row r="18" spans="1:19" x14ac:dyDescent="0.2">
      <c r="A18" s="97" t="s">
        <v>96</v>
      </c>
      <c r="B18" s="134" t="s">
        <v>122</v>
      </c>
      <c r="C18" s="134">
        <f>4080/3456*100</f>
        <v>118.05555555555556</v>
      </c>
      <c r="D18" s="134">
        <f>2640/2494.5*100</f>
        <v>105.832832230908</v>
      </c>
      <c r="E18" s="134">
        <v>90.4</v>
      </c>
      <c r="F18" s="134">
        <v>90</v>
      </c>
      <c r="G18" s="134">
        <v>93.16</v>
      </c>
      <c r="H18" s="134">
        <v>68.255813953488371</v>
      </c>
    </row>
    <row r="19" spans="1:19" x14ac:dyDescent="0.2">
      <c r="A19" s="97" t="s">
        <v>24</v>
      </c>
      <c r="B19" s="134">
        <f>11040/5118*100</f>
        <v>215.70926143024619</v>
      </c>
      <c r="C19" s="134">
        <f>5760/4572*100</f>
        <v>125.98425196850394</v>
      </c>
      <c r="D19" s="134">
        <f>6720/6234*100</f>
        <v>107.79595765158807</v>
      </c>
      <c r="E19" s="134">
        <v>90.72</v>
      </c>
      <c r="F19" s="134">
        <v>87.630208333333343</v>
      </c>
      <c r="G19" s="134">
        <v>86.65</v>
      </c>
      <c r="H19" s="134">
        <v>58.471760797342199</v>
      </c>
    </row>
    <row r="20" spans="1:19" x14ac:dyDescent="0.2">
      <c r="A20" s="97" t="s">
        <v>98</v>
      </c>
      <c r="B20" s="134" t="s">
        <v>122</v>
      </c>
      <c r="C20" s="134">
        <f>1680/1032*100</f>
        <v>162.7906976744186</v>
      </c>
      <c r="D20" s="134">
        <f>3600/3333*100</f>
        <v>108.01080108010801</v>
      </c>
      <c r="E20" s="134">
        <v>84.18</v>
      </c>
      <c r="F20" s="134">
        <v>88.872236792806291</v>
      </c>
      <c r="G20" s="134">
        <v>85.84</v>
      </c>
      <c r="H20" s="134">
        <v>80.13640238704177</v>
      </c>
    </row>
    <row r="21" spans="1:19" x14ac:dyDescent="0.2">
      <c r="A21" s="97" t="s">
        <v>100</v>
      </c>
      <c r="B21" s="134" t="s">
        <v>122</v>
      </c>
      <c r="C21" s="134">
        <f>1680/1728*100</f>
        <v>97.222222222222214</v>
      </c>
      <c r="D21" s="134">
        <f>5760/5883*100</f>
        <v>97.909229984701682</v>
      </c>
      <c r="E21" s="134">
        <v>85.14</v>
      </c>
      <c r="F21" s="134">
        <v>80.697384806973844</v>
      </c>
      <c r="G21" s="134">
        <v>79.64</v>
      </c>
      <c r="H21" s="134">
        <v>72.665006226650064</v>
      </c>
    </row>
    <row r="22" spans="1:19" x14ac:dyDescent="0.2">
      <c r="A22" s="97" t="s">
        <v>103</v>
      </c>
      <c r="B22" s="134" t="s">
        <v>122</v>
      </c>
      <c r="C22" s="134">
        <f>480/423*100</f>
        <v>113.47517730496455</v>
      </c>
      <c r="D22" s="134">
        <f>2160/2215.5*100</f>
        <v>97.49492213947191</v>
      </c>
      <c r="E22" s="134">
        <v>81.06</v>
      </c>
      <c r="F22" s="134">
        <v>80.374304501770354</v>
      </c>
      <c r="G22" s="134">
        <v>71.23</v>
      </c>
      <c r="H22" s="134">
        <v>61.790393013100442</v>
      </c>
    </row>
    <row r="23" spans="1:19" ht="13.5" thickBot="1" x14ac:dyDescent="0.25">
      <c r="A23" s="97" t="s">
        <v>105</v>
      </c>
      <c r="B23" s="134" t="s">
        <v>122</v>
      </c>
      <c r="C23" s="134">
        <f>1920/1492.5*100</f>
        <v>128.643216080402</v>
      </c>
      <c r="D23" s="134">
        <f>1680/1795.5*100</f>
        <v>93.567251461988292</v>
      </c>
      <c r="E23" s="134">
        <v>81.45</v>
      </c>
      <c r="F23" s="134">
        <v>84.089695675387077</v>
      </c>
      <c r="G23" s="134">
        <v>91.54</v>
      </c>
      <c r="H23" s="134">
        <v>76.13293051359517</v>
      </c>
    </row>
    <row r="24" spans="1:19" ht="13.5" thickBot="1" x14ac:dyDescent="0.25">
      <c r="A24" s="98" t="s">
        <v>227</v>
      </c>
      <c r="B24" s="135">
        <f>61440/54903*100</f>
        <v>111.90645319927872</v>
      </c>
      <c r="C24" s="135">
        <f>114240/114747.5*100</f>
        <v>99.55772456916273</v>
      </c>
      <c r="D24" s="135">
        <f>141600/149428.5*100</f>
        <v>94.761039560726374</v>
      </c>
      <c r="E24" s="135">
        <v>90.54</v>
      </c>
      <c r="F24" s="135">
        <v>88.609663037095117</v>
      </c>
      <c r="G24" s="135">
        <v>89.61</v>
      </c>
      <c r="H24" s="135">
        <v>79.399252446761423</v>
      </c>
    </row>
    <row r="26" spans="1:19" ht="12.75" customHeight="1" x14ac:dyDescent="0.2">
      <c r="A26" s="353" t="s">
        <v>357</v>
      </c>
      <c r="B26" s="353"/>
      <c r="C26" s="353"/>
      <c r="D26" s="353"/>
      <c r="E26" s="353"/>
      <c r="F26" s="167"/>
      <c r="G26" s="167"/>
      <c r="H26" s="167"/>
      <c r="I26" s="167"/>
      <c r="J26" s="167"/>
      <c r="K26" s="167"/>
      <c r="L26" s="167"/>
      <c r="M26" s="167"/>
      <c r="N26" s="167"/>
      <c r="O26" s="167"/>
      <c r="P26" s="167"/>
      <c r="Q26" s="167"/>
      <c r="R26" s="167"/>
      <c r="S26" s="167"/>
    </row>
    <row r="27" spans="1:19" x14ac:dyDescent="0.2">
      <c r="A27" s="353"/>
      <c r="B27" s="353"/>
      <c r="C27" s="353"/>
      <c r="D27" s="353"/>
      <c r="E27" s="353"/>
      <c r="F27" s="167"/>
      <c r="G27" s="167"/>
      <c r="H27" s="167"/>
      <c r="I27" s="167"/>
      <c r="J27" s="167"/>
      <c r="K27" s="167"/>
      <c r="L27" s="167"/>
      <c r="M27" s="167"/>
      <c r="N27" s="167"/>
      <c r="O27" s="167"/>
      <c r="P27" s="167"/>
      <c r="Q27" s="167"/>
      <c r="R27" s="167"/>
      <c r="S27" s="167"/>
    </row>
    <row r="28" spans="1:19" x14ac:dyDescent="0.2">
      <c r="A28" s="353"/>
      <c r="B28" s="353"/>
      <c r="C28" s="353"/>
      <c r="D28" s="353"/>
      <c r="E28" s="353"/>
      <c r="F28" s="168"/>
      <c r="G28" s="168"/>
      <c r="H28" s="168"/>
      <c r="I28" s="168"/>
      <c r="J28" s="168"/>
      <c r="K28" s="168"/>
      <c r="L28" s="168"/>
      <c r="M28" s="168"/>
      <c r="N28" s="168"/>
      <c r="O28" s="168"/>
      <c r="P28" s="168"/>
      <c r="Q28" s="168"/>
      <c r="R28" s="168"/>
    </row>
    <row r="29" spans="1:19" x14ac:dyDescent="0.2">
      <c r="A29" s="354" t="s">
        <v>458</v>
      </c>
      <c r="B29" s="354"/>
      <c r="C29" s="354"/>
      <c r="D29" s="354"/>
      <c r="E29" s="354"/>
      <c r="F29" s="168"/>
      <c r="G29" s="168"/>
      <c r="H29" s="168"/>
      <c r="I29" s="168"/>
      <c r="J29" s="168"/>
      <c r="K29" s="168"/>
      <c r="L29" s="168"/>
      <c r="M29" s="168"/>
      <c r="N29" s="168"/>
      <c r="O29" s="168"/>
      <c r="P29" s="168"/>
      <c r="Q29" s="168"/>
      <c r="R29" s="168"/>
    </row>
    <row r="30" spans="1:19" x14ac:dyDescent="0.2">
      <c r="A30" s="354"/>
      <c r="B30" s="354"/>
      <c r="C30" s="354"/>
      <c r="D30" s="354"/>
      <c r="E30" s="354"/>
    </row>
    <row r="31" spans="1:19" x14ac:dyDescent="0.2">
      <c r="A31" s="354"/>
      <c r="B31" s="354"/>
      <c r="C31" s="354"/>
      <c r="D31" s="354"/>
      <c r="E31" s="354"/>
    </row>
  </sheetData>
  <mergeCells count="2">
    <mergeCell ref="A26:E28"/>
    <mergeCell ref="A29:E31"/>
  </mergeCells>
  <phoneticPr fontId="0" type="noConversion"/>
  <pageMargins left="0.75" right="0.75" top="1" bottom="1" header="0" footer="0"/>
  <pageSetup paperSize="9" orientation="landscape"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pageSetUpPr fitToPage="1"/>
  </sheetPr>
  <dimension ref="A1:V34"/>
  <sheetViews>
    <sheetView showZeros="0" topLeftCell="A10" zoomScaleNormal="100" workbookViewId="0">
      <selection activeCell="N6" sqref="N6"/>
    </sheetView>
  </sheetViews>
  <sheetFormatPr baseColWidth="10" defaultRowHeight="12.75" x14ac:dyDescent="0.2"/>
  <cols>
    <col min="1" max="1" width="7.85546875" style="54" customWidth="1"/>
    <col min="2" max="2" width="31.140625" style="54" customWidth="1"/>
    <col min="3" max="4" width="8.42578125" style="54" bestFit="1" customWidth="1"/>
    <col min="5" max="6" width="10.7109375" style="54" bestFit="1" customWidth="1"/>
    <col min="7" max="10" width="12.42578125" style="54" bestFit="1" customWidth="1"/>
    <col min="11" max="12" width="10.140625" style="54" bestFit="1" customWidth="1"/>
    <col min="13" max="14" width="12.140625" style="54" bestFit="1" customWidth="1"/>
    <col min="15" max="16384" width="11.42578125" style="54"/>
  </cols>
  <sheetData>
    <row r="1" spans="1:22" s="53" customFormat="1" ht="15.75" x14ac:dyDescent="0.25">
      <c r="A1" s="355" t="s">
        <v>502</v>
      </c>
      <c r="B1" s="355"/>
      <c r="C1" s="355"/>
      <c r="D1" s="355"/>
      <c r="E1" s="355"/>
      <c r="F1" s="355"/>
      <c r="G1" s="355"/>
      <c r="H1" s="355"/>
      <c r="I1" s="355"/>
      <c r="J1" s="355"/>
      <c r="K1" s="355"/>
      <c r="L1" s="355"/>
      <c r="M1" s="355"/>
      <c r="N1" s="355"/>
      <c r="O1" s="52"/>
      <c r="P1" s="52"/>
      <c r="Q1" s="52"/>
      <c r="R1" s="52"/>
      <c r="S1" s="52"/>
      <c r="T1" s="52"/>
      <c r="U1" s="52"/>
      <c r="V1" s="52"/>
    </row>
    <row r="2" spans="1:22" x14ac:dyDescent="0.2">
      <c r="H2" s="151"/>
    </row>
    <row r="3" spans="1:22" x14ac:dyDescent="0.2">
      <c r="H3" s="151"/>
    </row>
    <row r="4" spans="1:22" ht="13.5" thickBot="1" x14ac:dyDescent="0.25">
      <c r="H4" s="151"/>
    </row>
    <row r="5" spans="1:22" s="57" customFormat="1" ht="63.75" thickBot="1" x14ac:dyDescent="0.25">
      <c r="A5" s="55" t="s">
        <v>124</v>
      </c>
      <c r="B5" s="56" t="s">
        <v>125</v>
      </c>
      <c r="C5" s="138" t="s">
        <v>478</v>
      </c>
      <c r="D5" s="138" t="s">
        <v>485</v>
      </c>
      <c r="E5" s="138" t="s">
        <v>479</v>
      </c>
      <c r="F5" s="138" t="s">
        <v>486</v>
      </c>
      <c r="G5" s="138" t="s">
        <v>480</v>
      </c>
      <c r="H5" s="138" t="s">
        <v>487</v>
      </c>
      <c r="I5" s="138" t="s">
        <v>481</v>
      </c>
      <c r="J5" s="138" t="s">
        <v>488</v>
      </c>
      <c r="K5" s="138" t="s">
        <v>482</v>
      </c>
      <c r="L5" s="138" t="s">
        <v>489</v>
      </c>
      <c r="M5" s="138" t="s">
        <v>483</v>
      </c>
      <c r="N5" s="139" t="s">
        <v>490</v>
      </c>
    </row>
    <row r="6" spans="1:22" ht="25.5" x14ac:dyDescent="0.2">
      <c r="A6" s="140" t="s">
        <v>264</v>
      </c>
      <c r="B6" s="140" t="s">
        <v>344</v>
      </c>
      <c r="C6" s="141">
        <v>14</v>
      </c>
      <c r="D6" s="141">
        <f>VLOOKUP(A6,Resultados!A:D,4,FALSE)</f>
        <v>19</v>
      </c>
      <c r="E6" s="142" t="s">
        <v>122</v>
      </c>
      <c r="F6" s="142" t="s">
        <v>122</v>
      </c>
      <c r="G6" s="142">
        <v>100</v>
      </c>
      <c r="H6" s="142">
        <f>VLOOKUP(A6,'[2]egresados para m 2 años'!$A:$B,2,FALSE)/VLOOKUP(A6,'[2]egresados para m 2 años'!$E:$F,2,FALSE)*100</f>
        <v>92.857142857142861</v>
      </c>
      <c r="I6" s="142">
        <v>8.627272727272727</v>
      </c>
      <c r="J6" s="142">
        <f>VLOOKUP(A6,[2]Hoja3!$N:$O,2,FALSE)</f>
        <v>7.9538461538461522</v>
      </c>
      <c r="K6" s="142">
        <v>100</v>
      </c>
      <c r="L6" s="142">
        <f>VLOOKUP(A6,[2]Hoja3!$S:$T,2,FALSE)</f>
        <v>100</v>
      </c>
      <c r="M6" s="142">
        <v>100</v>
      </c>
      <c r="N6" s="143">
        <f>VLOOKUP(A6,Hoja1!AF:AG,2,FALSE)</f>
        <v>99.742930591259636</v>
      </c>
    </row>
    <row r="7" spans="1:22" ht="25.5" x14ac:dyDescent="0.2">
      <c r="A7" s="140" t="s">
        <v>338</v>
      </c>
      <c r="B7" s="140" t="s">
        <v>381</v>
      </c>
      <c r="C7" s="141">
        <v>7</v>
      </c>
      <c r="D7" s="141">
        <f>VLOOKUP(A7,Resultados!A:D,4,FALSE)</f>
        <v>9</v>
      </c>
      <c r="E7" s="142">
        <v>14.285714285714285</v>
      </c>
      <c r="F7" s="142">
        <f>1/D7*100</f>
        <v>11.111111111111111</v>
      </c>
      <c r="G7" s="142">
        <v>57.142857142857139</v>
      </c>
      <c r="H7" s="142">
        <f>VLOOKUP(A7,[2]Hoja3!$H:$I,2,FALSE)/VLOOKUP(A7,[2]Hoja3!$C:$D,2,FALSE)*100</f>
        <v>55.555555555555557</v>
      </c>
      <c r="I7" s="142">
        <v>7.8375000000000004</v>
      </c>
      <c r="J7" s="142">
        <f>VLOOKUP(A7,[2]Hoja3!$N:$O,2,FALSE)</f>
        <v>7.2333333333333334</v>
      </c>
      <c r="K7" s="142">
        <v>85.486725663716811</v>
      </c>
      <c r="L7" s="142">
        <f>VLOOKUP(A7,[2]Hoja3!$S:$T,2,FALSE)</f>
        <v>100</v>
      </c>
      <c r="M7" s="142">
        <v>80.392156862745097</v>
      </c>
      <c r="N7" s="143">
        <f>VLOOKUP(A7,Hoja1!AF:AG,2,FALSE)</f>
        <v>85.271317829457359</v>
      </c>
    </row>
    <row r="8" spans="1:22" ht="25.5" x14ac:dyDescent="0.2">
      <c r="A8" s="140" t="s">
        <v>339</v>
      </c>
      <c r="B8" s="140" t="s">
        <v>382</v>
      </c>
      <c r="C8" s="141">
        <v>29</v>
      </c>
      <c r="D8" s="141">
        <f>VLOOKUP(A8,Resultados!A:D,4,FALSE)</f>
        <v>13</v>
      </c>
      <c r="E8" s="142" t="s">
        <v>122</v>
      </c>
      <c r="F8" s="142">
        <f>2/D8*100</f>
        <v>15.384615384615385</v>
      </c>
      <c r="G8" s="237">
        <v>96.551724137931032</v>
      </c>
      <c r="H8" s="142">
        <f>VLOOKUP(A8,[2]Hoja3!$H:$I,2,FALSE)/VLOOKUP(A8,[2]Hoja3!$C:$D,2,FALSE)*100</f>
        <v>69.230769230769226</v>
      </c>
      <c r="I8" s="142">
        <v>8.3033333333333328</v>
      </c>
      <c r="J8" s="142">
        <f>VLOOKUP(A8,[2]Hoja3!$N:$O,2,FALSE)</f>
        <v>8.3642857142857139</v>
      </c>
      <c r="K8" s="142">
        <v>98.68421052631578</v>
      </c>
      <c r="L8" s="142">
        <f>VLOOKUP(A8,[2]Hoja3!$S:$T,2,FALSE)</f>
        <v>90.445859872611464</v>
      </c>
      <c r="M8" s="142">
        <v>99.761904761904759</v>
      </c>
      <c r="N8" s="143">
        <f>VLOOKUP(A8,Hoja1!AF:AG,2,FALSE)</f>
        <v>93.548387096774192</v>
      </c>
    </row>
    <row r="9" spans="1:22" ht="25.5" x14ac:dyDescent="0.2">
      <c r="A9" s="140" t="s">
        <v>297</v>
      </c>
      <c r="B9" s="140" t="s">
        <v>386</v>
      </c>
      <c r="C9" s="141">
        <v>35</v>
      </c>
      <c r="D9" s="141">
        <f>VLOOKUP(A9,Resultados!A:D,4,FALSE)</f>
        <v>34</v>
      </c>
      <c r="E9" s="142">
        <v>48.571428571428569</v>
      </c>
      <c r="F9" s="142">
        <f>6/D9*100</f>
        <v>17.647058823529413</v>
      </c>
      <c r="G9" s="142">
        <v>58.82352941176471</v>
      </c>
      <c r="H9" s="142" t="s">
        <v>122</v>
      </c>
      <c r="I9" s="142">
        <v>8.5333333333333314</v>
      </c>
      <c r="J9" s="142">
        <f>VLOOKUP(A9,[2]Hoja3!$N:$O,2,FALSE)</f>
        <v>8.1125000000000007</v>
      </c>
      <c r="K9" s="142" t="s">
        <v>122</v>
      </c>
      <c r="L9" s="142" t="s">
        <v>122</v>
      </c>
      <c r="M9" s="142">
        <v>62.634408602150536</v>
      </c>
      <c r="N9" s="143">
        <f>VLOOKUP(A9,Hoja1!AF:AG,2,FALSE)</f>
        <v>76.902173913043484</v>
      </c>
    </row>
    <row r="10" spans="1:22" ht="25.5" x14ac:dyDescent="0.2">
      <c r="A10" s="140" t="s">
        <v>341</v>
      </c>
      <c r="B10" s="140" t="s">
        <v>383</v>
      </c>
      <c r="C10" s="141">
        <v>13</v>
      </c>
      <c r="D10" s="141">
        <f>VLOOKUP(A10,Resultados!A:D,4,FALSE)</f>
        <v>38</v>
      </c>
      <c r="E10" s="142">
        <v>23.076923076923077</v>
      </c>
      <c r="F10" s="142">
        <f>10/D10*100</f>
        <v>26.315789473684209</v>
      </c>
      <c r="G10" s="237">
        <v>69.230769230769226</v>
      </c>
      <c r="H10" s="142">
        <f>VLOOKUP(A10,[2]Hoja3!$H:$I,2,FALSE)/VLOOKUP(A10,[2]Hoja3!$C:$D,2,FALSE)*100</f>
        <v>47.368421052631575</v>
      </c>
      <c r="I10" s="142">
        <v>8.1666666666666661</v>
      </c>
      <c r="J10" s="142">
        <f>VLOOKUP(A10,[2]Hoja3!$N:$O,2,FALSE)</f>
        <v>8.2521739130434781</v>
      </c>
      <c r="K10" s="142">
        <v>85.106382978723403</v>
      </c>
      <c r="L10" s="142">
        <f>VLOOKUP(A10,[2]Hoja3!$S:$T,2,FALSE)</f>
        <v>93.469387755102034</v>
      </c>
      <c r="M10" s="142">
        <v>78.48101265822784</v>
      </c>
      <c r="N10" s="143">
        <f>VLOOKUP(A10,Hoja1!AF:AG,2,FALSE)</f>
        <v>74.902723735408557</v>
      </c>
    </row>
    <row r="11" spans="1:22" ht="38.25" x14ac:dyDescent="0.2">
      <c r="A11" s="140" t="s">
        <v>266</v>
      </c>
      <c r="B11" s="140" t="s">
        <v>296</v>
      </c>
      <c r="C11" s="141">
        <v>1</v>
      </c>
      <c r="D11" s="141" t="str">
        <f>VLOOKUP(A11,Resultados!A:D,4,FALSE)</f>
        <v>-</v>
      </c>
      <c r="E11" s="142" t="s">
        <v>122</v>
      </c>
      <c r="F11" s="142" t="s">
        <v>122</v>
      </c>
      <c r="G11" s="142">
        <v>100</v>
      </c>
      <c r="H11" s="142" t="s">
        <v>122</v>
      </c>
      <c r="I11" s="142">
        <v>8.6999999999999993</v>
      </c>
      <c r="J11" s="142" t="s">
        <v>122</v>
      </c>
      <c r="K11" s="142">
        <v>100</v>
      </c>
      <c r="L11" s="142" t="s">
        <v>122</v>
      </c>
      <c r="M11" s="142">
        <v>100</v>
      </c>
      <c r="N11" s="143" t="s">
        <v>122</v>
      </c>
    </row>
    <row r="12" spans="1:22" ht="25.5" x14ac:dyDescent="0.2">
      <c r="A12" s="140" t="s">
        <v>342</v>
      </c>
      <c r="B12" s="140" t="s">
        <v>384</v>
      </c>
      <c r="C12" s="141">
        <v>11</v>
      </c>
      <c r="D12" s="141">
        <f>VLOOKUP(A12,Resultados!A:D,4,FALSE)</f>
        <v>13</v>
      </c>
      <c r="E12" s="142" t="s">
        <v>122</v>
      </c>
      <c r="F12" s="142" t="s">
        <v>122</v>
      </c>
      <c r="G12" s="237">
        <v>100</v>
      </c>
      <c r="H12" s="142">
        <f>VLOOKUP(A12,[2]Hoja3!$H:$I,2,FALSE)/VLOOKUP(A12,[2]Hoja3!$C:$D,2,FALSE)*100</f>
        <v>84.615384615384613</v>
      </c>
      <c r="I12" s="142">
        <v>7.6636363636363631</v>
      </c>
      <c r="J12" s="142">
        <f>VLOOKUP(A12,[2]Hoja3!$N:$O,2,FALSE)</f>
        <v>8.0083333333333329</v>
      </c>
      <c r="K12" s="142">
        <v>100</v>
      </c>
      <c r="L12" s="142">
        <f>VLOOKUP(A12,[2]Hoja3!$S:$T,2,FALSE)</f>
        <v>100</v>
      </c>
      <c r="M12" s="142">
        <v>100</v>
      </c>
      <c r="N12" s="143">
        <f>VLOOKUP(A12,Hoja1!AF:AG,2,FALSE)</f>
        <v>98.026315789473685</v>
      </c>
    </row>
    <row r="13" spans="1:22" ht="25.5" x14ac:dyDescent="0.2">
      <c r="A13" s="140" t="s">
        <v>465</v>
      </c>
      <c r="B13" s="140" t="s">
        <v>491</v>
      </c>
      <c r="C13" s="141" t="s">
        <v>122</v>
      </c>
      <c r="D13" s="141">
        <f>VLOOKUP(A13,Resultados!A:D,4,FALSE)</f>
        <v>17</v>
      </c>
      <c r="E13" s="142" t="s">
        <v>122</v>
      </c>
      <c r="F13" s="142">
        <f>2/D13*100</f>
        <v>11.76470588235294</v>
      </c>
      <c r="G13" s="142" t="s">
        <v>122</v>
      </c>
      <c r="H13" s="142">
        <f>VLOOKUP(A13,[2]Hoja3!$H:$I,2,FALSE)/VLOOKUP(A13,[2]Hoja3!$C:$D,2,FALSE)*100</f>
        <v>6.666666666666667</v>
      </c>
      <c r="I13" s="142"/>
      <c r="J13" s="142">
        <f>VLOOKUP(A13,[2]Hoja3!$N:$O,2,FALSE)</f>
        <v>7.7333333333333334</v>
      </c>
      <c r="K13" s="142"/>
      <c r="L13" s="142">
        <f>VLOOKUP(A13,[2]Hoja3!$S:$T,2,FALSE)</f>
        <v>100</v>
      </c>
      <c r="M13" s="142"/>
      <c r="N13" s="143">
        <f>VLOOKUP(A13,Hoja1!AF:AG,2,FALSE)</f>
        <v>82.587064676616919</v>
      </c>
    </row>
    <row r="14" spans="1:22" ht="25.5" x14ac:dyDescent="0.2">
      <c r="A14" s="140" t="s">
        <v>25</v>
      </c>
      <c r="B14" s="140" t="s">
        <v>126</v>
      </c>
      <c r="C14" s="141">
        <v>3</v>
      </c>
      <c r="D14" s="141">
        <f>VLOOKUP(A14,Resultados!A:D,4,FALSE)</f>
        <v>2</v>
      </c>
      <c r="E14" s="142" t="s">
        <v>122</v>
      </c>
      <c r="F14" s="142" t="s">
        <v>122</v>
      </c>
      <c r="G14" s="142">
        <v>100</v>
      </c>
      <c r="H14" s="142">
        <f>VLOOKUP(A14,[2]Hoja3!$H:$I,2,FALSE)/VLOOKUP(A14,[2]Hoja3!$C:$D,2,FALSE)*100</f>
        <v>50</v>
      </c>
      <c r="I14" s="142">
        <v>8.6</v>
      </c>
      <c r="J14" s="142">
        <f>VLOOKUP(A14,[2]Hoja3!$N:$O,2,FALSE)</f>
        <v>8.9</v>
      </c>
      <c r="K14" s="142">
        <v>71.597633136094672</v>
      </c>
      <c r="L14" s="142">
        <f>VLOOKUP(A14,[2]Hoja3!$S:$T,2,FALSE)</f>
        <v>82.35294117647058</v>
      </c>
      <c r="M14" s="142">
        <v>100</v>
      </c>
      <c r="N14" s="143">
        <f>VLOOKUP(A14,Hoja1!AF:AG,2,FALSE)</f>
        <v>90</v>
      </c>
    </row>
    <row r="15" spans="1:22" ht="25.5" x14ac:dyDescent="0.2">
      <c r="A15" s="140" t="s">
        <v>300</v>
      </c>
      <c r="B15" s="140" t="s">
        <v>387</v>
      </c>
      <c r="C15" s="141">
        <v>30</v>
      </c>
      <c r="D15" s="141">
        <f>VLOOKUP(A15,Resultados!A:D,4,FALSE)</f>
        <v>29</v>
      </c>
      <c r="E15" s="142">
        <v>3.3333333333333335</v>
      </c>
      <c r="F15" s="142">
        <f>2/C15*100</f>
        <v>6.666666666666667</v>
      </c>
      <c r="G15" s="142">
        <v>85.714285714285708</v>
      </c>
      <c r="H15" s="142">
        <f>VLOOKUP(A15,'[2]egresados para m 2 años'!$A:$B,2,FALSE)/VLOOKUP(A15,'[2]egresados para m 2 años'!$E:$F,2,FALSE)*100</f>
        <v>65.517241379310349</v>
      </c>
      <c r="I15" s="142">
        <v>7.6777777777777771</v>
      </c>
      <c r="J15" s="142">
        <f>VLOOKUP(A15,[2]Hoja3!$N:$O,2,FALSE)</f>
        <v>7.6041666666666652</v>
      </c>
      <c r="K15" s="142">
        <v>96.551724137931032</v>
      </c>
      <c r="L15" s="142">
        <f>VLOOKUP(A15,[2]Hoja3!$S:$T,2,FALSE)</f>
        <v>98.305084745762713</v>
      </c>
      <c r="M15" s="142">
        <v>96.15384615384616</v>
      </c>
      <c r="N15" s="143">
        <f>VLOOKUP(A15,Hoja1!AF:AG,2,FALSE)</f>
        <v>93.883792048929664</v>
      </c>
    </row>
    <row r="16" spans="1:22" ht="25.5" x14ac:dyDescent="0.2">
      <c r="A16" s="140" t="s">
        <v>328</v>
      </c>
      <c r="B16" s="140" t="s">
        <v>385</v>
      </c>
      <c r="C16" s="141">
        <v>4</v>
      </c>
      <c r="D16" s="141">
        <f>VLOOKUP(A16,Resultados!A:D,4,FALSE)</f>
        <v>2</v>
      </c>
      <c r="E16" s="142" t="s">
        <v>122</v>
      </c>
      <c r="F16" s="142">
        <f>1/C16*100</f>
        <v>25</v>
      </c>
      <c r="G16" s="142">
        <v>50</v>
      </c>
      <c r="H16" s="142">
        <f>VLOOKUP(A16,[2]Hoja3!$H:$I,2,FALSE)/VLOOKUP(A16,[2]Hoja3!$C:$D,2,FALSE)*100</f>
        <v>50</v>
      </c>
      <c r="I16" s="142">
        <v>9.0500000000000007</v>
      </c>
      <c r="J16" s="142">
        <f>VLOOKUP(A16,[2]Hoja3!$N:$O,2,FALSE)</f>
        <v>8.375</v>
      </c>
      <c r="K16" s="142">
        <v>100</v>
      </c>
      <c r="L16" s="142">
        <f>VLOOKUP(A16,[2]Hoja3!$S:$T,2,FALSE)</f>
        <v>72.448979591836732</v>
      </c>
      <c r="M16" s="142">
        <v>98.113207547169807</v>
      </c>
      <c r="N16" s="143">
        <f>VLOOKUP(A16,Hoja1!AF:AG,2,FALSE)</f>
        <v>65.789473684210535</v>
      </c>
    </row>
    <row r="17" spans="1:14" ht="25.5" x14ac:dyDescent="0.2">
      <c r="A17" s="140" t="s">
        <v>329</v>
      </c>
      <c r="B17" s="140" t="s">
        <v>388</v>
      </c>
      <c r="C17" s="141">
        <v>11</v>
      </c>
      <c r="D17" s="141">
        <f>VLOOKUP(A17,Resultados!A:D,4,FALSE)</f>
        <v>12</v>
      </c>
      <c r="E17" s="142">
        <v>9.0909090909090917</v>
      </c>
      <c r="F17" s="142" t="s">
        <v>122</v>
      </c>
      <c r="G17" s="142">
        <v>77.777777777777786</v>
      </c>
      <c r="H17" s="142">
        <f>VLOOKUP(A17,'[2]egresados para m 2 años'!$A:$B,2,FALSE)/VLOOKUP(A17,'[2]egresados para m 2 años'!$E:$F,2,FALSE)*100</f>
        <v>81.818181818181827</v>
      </c>
      <c r="I17" s="142">
        <v>7.9124999999999996</v>
      </c>
      <c r="J17" s="142">
        <f>VLOOKUP(A17,[2]Hoja3!$N:$O,2,FALSE)</f>
        <v>7.8</v>
      </c>
      <c r="K17" s="142">
        <v>96.330275229357795</v>
      </c>
      <c r="L17" s="142">
        <f>VLOOKUP(A17,[2]Hoja3!$S:$T,2,FALSE)</f>
        <v>100</v>
      </c>
      <c r="M17" s="142">
        <v>97.560975609756099</v>
      </c>
      <c r="N17" s="143">
        <f>VLOOKUP(A17,Hoja1!AF:AG,2,FALSE)</f>
        <v>94.148936170212778</v>
      </c>
    </row>
    <row r="18" spans="1:14" x14ac:dyDescent="0.2">
      <c r="A18" s="140" t="s">
        <v>26</v>
      </c>
      <c r="B18" s="140" t="s">
        <v>127</v>
      </c>
      <c r="C18" s="141">
        <v>21</v>
      </c>
      <c r="D18" s="141">
        <f>VLOOKUP(A18,Resultados!A:D,4,FALSE)</f>
        <v>21</v>
      </c>
      <c r="E18" s="142">
        <v>4.7619047619047619</v>
      </c>
      <c r="F18" s="142">
        <f>1/D18*100</f>
        <v>4.7619047619047619</v>
      </c>
      <c r="G18" s="361">
        <v>89.03</v>
      </c>
      <c r="H18" s="359">
        <v>86.67</v>
      </c>
      <c r="I18" s="359">
        <v>8.48</v>
      </c>
      <c r="J18" s="359">
        <v>8.4</v>
      </c>
      <c r="K18" s="359">
        <v>99.76</v>
      </c>
      <c r="L18" s="359">
        <v>98.79</v>
      </c>
      <c r="M18" s="359">
        <v>97.34</v>
      </c>
      <c r="N18" s="363">
        <f>VLOOKUP(A18,Hoja1!AF:AG,2,FALSE)</f>
        <v>99.468085106382972</v>
      </c>
    </row>
    <row r="19" spans="1:14" ht="25.5" x14ac:dyDescent="0.2">
      <c r="A19" s="140" t="s">
        <v>28</v>
      </c>
      <c r="B19" s="140" t="s">
        <v>128</v>
      </c>
      <c r="C19" s="141">
        <v>21</v>
      </c>
      <c r="D19" s="141">
        <f>VLOOKUP(A19,Resultados!A:D,4,FALSE)</f>
        <v>23</v>
      </c>
      <c r="E19" s="142">
        <v>4.7619047619047619</v>
      </c>
      <c r="F19" s="142" t="s">
        <v>122</v>
      </c>
      <c r="G19" s="361"/>
      <c r="H19" s="359" t="e">
        <f>VLOOKUP(A19,[2]Hoja3!$H:$I,2,FALSE)/VLOOKUP(A19,[2]Hoja3!$C:$D,2,FALSE)*100</f>
        <v>#N/A</v>
      </c>
      <c r="I19" s="359" t="e">
        <v>#N/A</v>
      </c>
      <c r="J19" s="359" t="e">
        <f>VLOOKUP(A19,[2]Hoja3!$N:$O,2,FALSE)</f>
        <v>#N/A</v>
      </c>
      <c r="K19" s="359" t="e">
        <v>#N/A</v>
      </c>
      <c r="L19" s="359" t="e">
        <f>VLOOKUP(A19,[2]Hoja3!$S:$T,2,FALSE)</f>
        <v>#N/A</v>
      </c>
      <c r="M19" s="359"/>
      <c r="N19" s="363">
        <f>VLOOKUP(A19,Hoja1!AF:AG,2,FALSE)</f>
        <v>100</v>
      </c>
    </row>
    <row r="20" spans="1:14" ht="25.5" x14ac:dyDescent="0.2">
      <c r="A20" s="140" t="s">
        <v>30</v>
      </c>
      <c r="B20" s="140" t="s">
        <v>129</v>
      </c>
      <c r="C20" s="141">
        <v>24</v>
      </c>
      <c r="D20" s="141">
        <f>VLOOKUP(A20,Resultados!A:D,4,FALSE)</f>
        <v>25</v>
      </c>
      <c r="E20" s="142">
        <v>4.1666666666666661</v>
      </c>
      <c r="F20" s="142">
        <f>1/D20*100</f>
        <v>4</v>
      </c>
      <c r="G20" s="361"/>
      <c r="H20" s="359" t="e">
        <f>VLOOKUP(A20,[2]Hoja3!$H:$I,2,FALSE)/VLOOKUP(A20,[2]Hoja3!$C:$D,2,FALSE)*100</f>
        <v>#N/A</v>
      </c>
      <c r="I20" s="359" t="e">
        <v>#N/A</v>
      </c>
      <c r="J20" s="359" t="e">
        <f>VLOOKUP(A20,[2]Hoja3!$N:$O,2,FALSE)</f>
        <v>#N/A</v>
      </c>
      <c r="K20" s="359" t="e">
        <v>#N/A</v>
      </c>
      <c r="L20" s="359" t="e">
        <f>VLOOKUP(A20,[2]Hoja3!$S:$T,2,FALSE)</f>
        <v>#N/A</v>
      </c>
      <c r="M20" s="359"/>
      <c r="N20" s="363">
        <f>VLOOKUP(A20,Hoja1!AF:AG,2,FALSE)</f>
        <v>97.101449275362313</v>
      </c>
    </row>
    <row r="21" spans="1:14" x14ac:dyDescent="0.2">
      <c r="A21" s="140" t="s">
        <v>32</v>
      </c>
      <c r="B21" s="140" t="s">
        <v>130</v>
      </c>
      <c r="C21" s="141">
        <v>23</v>
      </c>
      <c r="D21" s="141">
        <f>VLOOKUP(A21,Resultados!A:D,4,FALSE)</f>
        <v>20</v>
      </c>
      <c r="E21" s="142">
        <v>4.3478260869565215</v>
      </c>
      <c r="F21" s="142">
        <f>1/D21*100</f>
        <v>5</v>
      </c>
      <c r="G21" s="361"/>
      <c r="H21" s="359" t="e">
        <f>VLOOKUP(A21,[2]Hoja3!$H:$I,2,FALSE)/VLOOKUP(A21,[2]Hoja3!$C:$D,2,FALSE)*100</f>
        <v>#N/A</v>
      </c>
      <c r="I21" s="359" t="e">
        <v>#N/A</v>
      </c>
      <c r="J21" s="359" t="e">
        <f>VLOOKUP(A21,[2]Hoja3!$N:$O,2,FALSE)</f>
        <v>#N/A</v>
      </c>
      <c r="K21" s="359" t="e">
        <v>#N/A</v>
      </c>
      <c r="L21" s="359" t="e">
        <f>VLOOKUP(A21,[2]Hoja3!$S:$T,2,FALSE)</f>
        <v>#N/A</v>
      </c>
      <c r="M21" s="359"/>
      <c r="N21" s="363">
        <f>VLOOKUP(A21,Hoja1!AF:AG,2,FALSE)</f>
        <v>96.932515337423311</v>
      </c>
    </row>
    <row r="22" spans="1:14" ht="25.5" x14ac:dyDescent="0.2">
      <c r="A22" s="140" t="s">
        <v>34</v>
      </c>
      <c r="B22" s="140" t="s">
        <v>131</v>
      </c>
      <c r="C22" s="141">
        <v>22</v>
      </c>
      <c r="D22" s="141">
        <f>VLOOKUP(A22,Resultados!A:D,4,FALSE)</f>
        <v>17</v>
      </c>
      <c r="E22" s="142">
        <v>13.636363636363635</v>
      </c>
      <c r="F22" s="142" t="s">
        <v>122</v>
      </c>
      <c r="G22" s="361"/>
      <c r="H22" s="359" t="e">
        <f>VLOOKUP(A22,[2]Hoja3!$H:$I,2,FALSE)/VLOOKUP(A22,[2]Hoja3!$C:$D,2,FALSE)*100</f>
        <v>#N/A</v>
      </c>
      <c r="I22" s="359" t="e">
        <v>#N/A</v>
      </c>
      <c r="J22" s="359" t="e">
        <f>VLOOKUP(A22,[2]Hoja3!$N:$O,2,FALSE)</f>
        <v>#N/A</v>
      </c>
      <c r="K22" s="359" t="e">
        <v>#N/A</v>
      </c>
      <c r="L22" s="359" t="e">
        <f>VLOOKUP(A22,[2]Hoja3!$S:$T,2,FALSE)</f>
        <v>#N/A</v>
      </c>
      <c r="M22" s="359"/>
      <c r="N22" s="363">
        <f>VLOOKUP(A22,Hoja1!AF:AG,2,FALSE)</f>
        <v>98.550724637681171</v>
      </c>
    </row>
    <row r="23" spans="1:14" x14ac:dyDescent="0.2">
      <c r="A23" s="140" t="s">
        <v>36</v>
      </c>
      <c r="B23" s="140" t="s">
        <v>132</v>
      </c>
      <c r="C23" s="141">
        <v>20</v>
      </c>
      <c r="D23" s="141">
        <f>VLOOKUP(A23,Resultados!A:D,4,FALSE)</f>
        <v>24</v>
      </c>
      <c r="E23" s="142">
        <v>5</v>
      </c>
      <c r="F23" s="142">
        <f>4/D23*100</f>
        <v>16.666666666666664</v>
      </c>
      <c r="G23" s="361"/>
      <c r="H23" s="359" t="e">
        <f>VLOOKUP(A23,[2]Hoja3!$H:$I,2,FALSE)/VLOOKUP(A23,[2]Hoja3!$C:$D,2,FALSE)*100</f>
        <v>#N/A</v>
      </c>
      <c r="I23" s="359" t="e">
        <v>#N/A</v>
      </c>
      <c r="J23" s="359" t="e">
        <f>VLOOKUP(A23,[2]Hoja3!$N:$O,2,FALSE)</f>
        <v>#N/A</v>
      </c>
      <c r="K23" s="359" t="e">
        <v>#N/A</v>
      </c>
      <c r="L23" s="359" t="e">
        <f>VLOOKUP(A23,[2]Hoja3!$S:$T,2,FALSE)</f>
        <v>#N/A</v>
      </c>
      <c r="M23" s="359"/>
      <c r="N23" s="363">
        <f>VLOOKUP(A23,Hoja1!AF:AG,2,FALSE)</f>
        <v>93.75</v>
      </c>
    </row>
    <row r="24" spans="1:14" ht="13.5" thickBot="1" x14ac:dyDescent="0.25">
      <c r="A24" s="144" t="s">
        <v>38</v>
      </c>
      <c r="B24" s="144" t="s">
        <v>133</v>
      </c>
      <c r="C24" s="145">
        <v>24</v>
      </c>
      <c r="D24" s="145">
        <f>VLOOKUP(A24,Resultados!A:D,4,FALSE)</f>
        <v>25</v>
      </c>
      <c r="E24" s="146" t="s">
        <v>122</v>
      </c>
      <c r="F24" s="146">
        <f>1/D24*100</f>
        <v>4</v>
      </c>
      <c r="G24" s="362"/>
      <c r="H24" s="360" t="e">
        <f>VLOOKUP(A24,[2]Hoja3!$H:$I,2,FALSE)/VLOOKUP(A24,[2]Hoja3!$C:$D,2,FALSE)*100</f>
        <v>#N/A</v>
      </c>
      <c r="I24" s="360" t="e">
        <v>#N/A</v>
      </c>
      <c r="J24" s="360" t="e">
        <f>VLOOKUP(A24,[2]Hoja3!$N:$O,2,FALSE)</f>
        <v>#N/A</v>
      </c>
      <c r="K24" s="360" t="e">
        <v>#N/A</v>
      </c>
      <c r="L24" s="360" t="e">
        <f>VLOOKUP(A24,[2]Hoja3!$S:$T,2,FALSE)</f>
        <v>#N/A</v>
      </c>
      <c r="M24" s="360"/>
      <c r="N24" s="364">
        <f>VLOOKUP(A24,Hoja1!AF:AG,2,FALSE)</f>
        <v>96.195652173913047</v>
      </c>
    </row>
    <row r="25" spans="1:14" ht="13.5" thickBot="1" x14ac:dyDescent="0.25">
      <c r="A25" s="356" t="s">
        <v>134</v>
      </c>
      <c r="B25" s="357"/>
      <c r="C25" s="58">
        <v>313</v>
      </c>
      <c r="D25" s="58">
        <f>SUM(D6:D24)</f>
        <v>343</v>
      </c>
      <c r="E25" s="59"/>
      <c r="F25" s="59"/>
      <c r="G25" s="238">
        <v>66.900000000000006</v>
      </c>
      <c r="H25" s="59">
        <v>55</v>
      </c>
      <c r="I25" s="59">
        <v>8.33</v>
      </c>
      <c r="J25" s="59">
        <v>8.2100000000000009</v>
      </c>
      <c r="K25" s="59">
        <v>97.61</v>
      </c>
      <c r="L25" s="59">
        <v>97.395354538211677</v>
      </c>
      <c r="M25" s="59">
        <v>92.536459349650031</v>
      </c>
      <c r="N25" s="60">
        <f>AVERAGE(N6:N24)</f>
        <v>90.93341900367497</v>
      </c>
    </row>
    <row r="26" spans="1:14" x14ac:dyDescent="0.2">
      <c r="I26" s="61"/>
    </row>
    <row r="27" spans="1:14" x14ac:dyDescent="0.2">
      <c r="E27" s="61"/>
    </row>
    <row r="28" spans="1:14" x14ac:dyDescent="0.2">
      <c r="A28" s="106" t="s">
        <v>235</v>
      </c>
    </row>
    <row r="29" spans="1:14" x14ac:dyDescent="0.2">
      <c r="A29" s="152" t="s">
        <v>345</v>
      </c>
    </row>
    <row r="30" spans="1:14" s="171" customFormat="1" x14ac:dyDescent="0.2">
      <c r="A30" s="365" t="s">
        <v>389</v>
      </c>
      <c r="B30" s="365"/>
      <c r="C30" s="365"/>
      <c r="D30" s="365"/>
      <c r="E30" s="365"/>
      <c r="F30" s="365"/>
      <c r="G30" s="365"/>
      <c r="H30" s="365"/>
      <c r="I30" s="365"/>
      <c r="J30" s="365"/>
      <c r="K30" s="365"/>
      <c r="L30" s="365"/>
      <c r="M30" s="365"/>
      <c r="N30" s="365"/>
    </row>
    <row r="31" spans="1:14" s="171" customFormat="1" x14ac:dyDescent="0.2">
      <c r="A31" s="358" t="s">
        <v>498</v>
      </c>
      <c r="B31" s="358"/>
      <c r="C31" s="358"/>
      <c r="D31" s="358"/>
      <c r="E31" s="358"/>
      <c r="F31" s="358"/>
      <c r="G31" s="358"/>
      <c r="H31" s="358"/>
      <c r="I31" s="358"/>
      <c r="J31" s="358"/>
      <c r="K31" s="358"/>
      <c r="L31" s="358"/>
      <c r="M31" s="358"/>
      <c r="N31" s="358"/>
    </row>
    <row r="32" spans="1:14" ht="12.75" customHeight="1" x14ac:dyDescent="0.2">
      <c r="A32" s="354" t="s">
        <v>459</v>
      </c>
      <c r="B32" s="354"/>
      <c r="C32" s="354"/>
      <c r="D32" s="354"/>
      <c r="E32" s="354"/>
      <c r="F32" s="354"/>
      <c r="G32" s="354"/>
      <c r="H32" s="354"/>
      <c r="I32" s="354"/>
      <c r="J32" s="354"/>
      <c r="K32" s="354"/>
      <c r="L32" s="354"/>
      <c r="M32" s="354"/>
      <c r="N32" s="354"/>
    </row>
    <row r="33" spans="1:14" x14ac:dyDescent="0.2">
      <c r="A33" s="354"/>
      <c r="B33" s="354"/>
      <c r="C33" s="354"/>
      <c r="D33" s="354"/>
      <c r="E33" s="354"/>
      <c r="F33" s="354"/>
      <c r="G33" s="354"/>
      <c r="H33" s="354"/>
      <c r="I33" s="354"/>
      <c r="J33" s="354"/>
      <c r="K33" s="354"/>
      <c r="L33" s="354"/>
      <c r="M33" s="354"/>
      <c r="N33" s="354"/>
    </row>
    <row r="34" spans="1:14" x14ac:dyDescent="0.2">
      <c r="A34" s="354"/>
      <c r="B34" s="354"/>
      <c r="C34" s="354"/>
      <c r="D34" s="354"/>
      <c r="E34" s="354"/>
      <c r="F34" s="354"/>
      <c r="G34" s="354"/>
      <c r="H34" s="354"/>
      <c r="I34" s="354"/>
      <c r="J34" s="354"/>
      <c r="K34" s="354"/>
      <c r="L34" s="354"/>
      <c r="M34" s="354"/>
      <c r="N34" s="354"/>
    </row>
  </sheetData>
  <mergeCells count="13">
    <mergeCell ref="A1:N1"/>
    <mergeCell ref="A25:B25"/>
    <mergeCell ref="A31:N31"/>
    <mergeCell ref="A32:N34"/>
    <mergeCell ref="H18:H24"/>
    <mergeCell ref="J18:J24"/>
    <mergeCell ref="L18:L24"/>
    <mergeCell ref="G18:G24"/>
    <mergeCell ref="I18:I24"/>
    <mergeCell ref="K18:K24"/>
    <mergeCell ref="N18:N24"/>
    <mergeCell ref="M18:M24"/>
    <mergeCell ref="A30:N30"/>
  </mergeCells>
  <phoneticPr fontId="16" type="noConversion"/>
  <pageMargins left="0.75" right="0.75" top="1" bottom="1" header="0" footer="0"/>
  <pageSetup paperSize="9" scale="66" orientation="landscape"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O50"/>
  <sheetViews>
    <sheetView zoomScaleNormal="100" workbookViewId="0">
      <selection activeCell="E42" sqref="E42"/>
    </sheetView>
  </sheetViews>
  <sheetFormatPr baseColWidth="10" defaultRowHeight="12.75" x14ac:dyDescent="0.2"/>
  <cols>
    <col min="1" max="1" width="52.5703125" style="99" customWidth="1"/>
    <col min="2" max="2" width="21.28515625" style="99" bestFit="1" customWidth="1"/>
    <col min="3" max="3" width="13" style="99" bestFit="1" customWidth="1"/>
    <col min="4" max="4" width="20.7109375" style="99" bestFit="1" customWidth="1"/>
    <col min="5" max="5" width="15.42578125" style="99" bestFit="1" customWidth="1"/>
    <col min="6" max="6" width="3.85546875" style="99" customWidth="1"/>
    <col min="7" max="9" width="11.42578125" style="100"/>
    <col min="10" max="10" width="16.7109375" style="100" customWidth="1"/>
    <col min="11" max="11" width="2.5703125" style="99" customWidth="1"/>
    <col min="12" max="12" width="12.7109375" style="99" customWidth="1"/>
    <col min="13" max="13" width="12.85546875" style="99" customWidth="1"/>
    <col min="14" max="14" width="13.5703125" style="99" customWidth="1"/>
    <col min="15" max="15" width="12.140625" style="99" customWidth="1"/>
    <col min="16" max="16384" width="11.42578125" style="99"/>
  </cols>
  <sheetData>
    <row r="1" spans="1:10" ht="15" x14ac:dyDescent="0.25">
      <c r="A1" s="222" t="s">
        <v>509</v>
      </c>
      <c r="B1"/>
      <c r="C1"/>
      <c r="D1"/>
      <c r="E1"/>
      <c r="F1" s="101"/>
    </row>
    <row r="2" spans="1:10" x14ac:dyDescent="0.2">
      <c r="A2"/>
      <c r="B2"/>
      <c r="C2"/>
      <c r="D2"/>
      <c r="E2"/>
    </row>
    <row r="3" spans="1:10" x14ac:dyDescent="0.2">
      <c r="A3" s="226" t="s">
        <v>484</v>
      </c>
      <c r="B3" s="228" t="s">
        <v>407</v>
      </c>
      <c r="C3" s="226" t="s">
        <v>408</v>
      </c>
      <c r="D3" s="226" t="s">
        <v>409</v>
      </c>
      <c r="E3" s="228" t="s">
        <v>137</v>
      </c>
      <c r="G3" s="306"/>
      <c r="H3" s="307"/>
      <c r="I3" s="307"/>
      <c r="J3" s="308"/>
    </row>
    <row r="4" spans="1:10" x14ac:dyDescent="0.2">
      <c r="A4" s="223" t="s">
        <v>410</v>
      </c>
      <c r="B4" s="224">
        <v>54</v>
      </c>
      <c r="C4" s="225">
        <v>56</v>
      </c>
      <c r="D4" s="225"/>
      <c r="E4" s="224">
        <v>110</v>
      </c>
      <c r="F4" s="102"/>
      <c r="G4" s="309"/>
      <c r="H4" s="310"/>
      <c r="I4" s="310"/>
      <c r="J4" s="311"/>
    </row>
    <row r="5" spans="1:10" s="100" customFormat="1" x14ac:dyDescent="0.2">
      <c r="A5" s="226" t="s">
        <v>411</v>
      </c>
      <c r="B5" s="227">
        <v>27</v>
      </c>
      <c r="C5" s="173">
        <v>7</v>
      </c>
      <c r="D5" s="173"/>
      <c r="E5" s="227">
        <v>34</v>
      </c>
      <c r="F5" s="103"/>
      <c r="G5" s="309"/>
      <c r="H5" s="310"/>
      <c r="I5" s="310"/>
      <c r="J5" s="311"/>
    </row>
    <row r="6" spans="1:10" s="100" customFormat="1" x14ac:dyDescent="0.2">
      <c r="A6" s="226" t="s">
        <v>414</v>
      </c>
      <c r="B6" s="227">
        <v>85</v>
      </c>
      <c r="C6" s="173">
        <v>12</v>
      </c>
      <c r="D6" s="173"/>
      <c r="E6" s="227">
        <v>97</v>
      </c>
      <c r="F6" s="103"/>
      <c r="G6" s="309"/>
      <c r="H6" s="310"/>
      <c r="I6" s="310"/>
      <c r="J6" s="311"/>
    </row>
    <row r="7" spans="1:10" s="100" customFormat="1" x14ac:dyDescent="0.2">
      <c r="A7" s="226" t="s">
        <v>420</v>
      </c>
      <c r="B7" s="227">
        <v>350</v>
      </c>
      <c r="C7" s="173"/>
      <c r="D7" s="173"/>
      <c r="E7" s="227">
        <v>350</v>
      </c>
      <c r="F7" s="103"/>
      <c r="G7" s="309"/>
      <c r="H7" s="310"/>
      <c r="I7" s="310"/>
      <c r="J7" s="311"/>
    </row>
    <row r="8" spans="1:10" s="100" customFormat="1" x14ac:dyDescent="0.2">
      <c r="A8" s="226" t="s">
        <v>415</v>
      </c>
      <c r="B8" s="227">
        <v>155</v>
      </c>
      <c r="C8" s="173">
        <v>27</v>
      </c>
      <c r="D8" s="173"/>
      <c r="E8" s="227">
        <v>182</v>
      </c>
      <c r="F8" s="103"/>
      <c r="G8" s="309"/>
      <c r="H8" s="310"/>
      <c r="I8" s="310"/>
      <c r="J8" s="311"/>
    </row>
    <row r="9" spans="1:10" s="100" customFormat="1" x14ac:dyDescent="0.2">
      <c r="A9" s="226" t="s">
        <v>426</v>
      </c>
      <c r="B9" s="227">
        <v>15</v>
      </c>
      <c r="C9" s="173">
        <v>4</v>
      </c>
      <c r="D9" s="173"/>
      <c r="E9" s="227">
        <v>19</v>
      </c>
      <c r="F9" s="103"/>
      <c r="G9" s="309"/>
      <c r="H9" s="310"/>
      <c r="I9" s="310"/>
      <c r="J9" s="311"/>
    </row>
    <row r="10" spans="1:10" s="100" customFormat="1" x14ac:dyDescent="0.2">
      <c r="A10" s="226" t="s">
        <v>421</v>
      </c>
      <c r="B10" s="227"/>
      <c r="C10" s="173">
        <v>1</v>
      </c>
      <c r="D10" s="173"/>
      <c r="E10" s="227">
        <v>1</v>
      </c>
      <c r="F10" s="103"/>
      <c r="G10" s="369" t="s">
        <v>442</v>
      </c>
      <c r="H10" s="370"/>
      <c r="I10" s="370" t="s">
        <v>443</v>
      </c>
      <c r="J10" s="371"/>
    </row>
    <row r="11" spans="1:10" s="100" customFormat="1" x14ac:dyDescent="0.2">
      <c r="A11" s="226" t="s">
        <v>422</v>
      </c>
      <c r="B11" s="227"/>
      <c r="C11" s="173">
        <v>3</v>
      </c>
      <c r="D11" s="173"/>
      <c r="E11" s="227">
        <v>3</v>
      </c>
      <c r="F11" s="103"/>
      <c r="G11" s="309"/>
      <c r="H11" s="310"/>
      <c r="I11" s="310"/>
      <c r="J11" s="311"/>
    </row>
    <row r="12" spans="1:10" s="100" customFormat="1" x14ac:dyDescent="0.2">
      <c r="A12" s="226" t="s">
        <v>432</v>
      </c>
      <c r="B12" s="227">
        <v>10</v>
      </c>
      <c r="C12" s="173">
        <v>16</v>
      </c>
      <c r="D12" s="173">
        <v>4</v>
      </c>
      <c r="E12" s="227">
        <v>30</v>
      </c>
      <c r="F12" s="103"/>
      <c r="G12" s="372" t="s">
        <v>233</v>
      </c>
      <c r="H12" s="373"/>
      <c r="I12" s="373"/>
      <c r="J12" s="374"/>
    </row>
    <row r="13" spans="1:10" s="100" customFormat="1" x14ac:dyDescent="0.2">
      <c r="A13" s="226" t="s">
        <v>429</v>
      </c>
      <c r="B13" s="227">
        <v>23</v>
      </c>
      <c r="C13" s="173">
        <v>6</v>
      </c>
      <c r="D13" s="173"/>
      <c r="E13" s="227">
        <v>29</v>
      </c>
      <c r="F13" s="103"/>
      <c r="G13" s="372" t="s">
        <v>644</v>
      </c>
      <c r="H13" s="373"/>
      <c r="I13" s="373"/>
      <c r="J13" s="374"/>
    </row>
    <row r="14" spans="1:10" s="100" customFormat="1" x14ac:dyDescent="0.2">
      <c r="A14" s="226" t="s">
        <v>431</v>
      </c>
      <c r="B14" s="227">
        <v>9</v>
      </c>
      <c r="C14" s="173">
        <v>9</v>
      </c>
      <c r="D14" s="173"/>
      <c r="E14" s="227">
        <v>18</v>
      </c>
      <c r="F14" s="103"/>
      <c r="G14" s="312"/>
      <c r="H14" s="313"/>
      <c r="I14" s="313"/>
      <c r="J14" s="314"/>
    </row>
    <row r="15" spans="1:10" s="100" customFormat="1" x14ac:dyDescent="0.2">
      <c r="A15" s="226" t="s">
        <v>428</v>
      </c>
      <c r="B15" s="227">
        <v>39</v>
      </c>
      <c r="C15" s="173">
        <v>10</v>
      </c>
      <c r="D15" s="173">
        <v>14</v>
      </c>
      <c r="E15" s="227">
        <v>63</v>
      </c>
      <c r="F15" s="103"/>
    </row>
    <row r="16" spans="1:10" s="100" customFormat="1" x14ac:dyDescent="0.2">
      <c r="A16" s="226" t="s">
        <v>430</v>
      </c>
      <c r="B16" s="227">
        <v>24</v>
      </c>
      <c r="C16" s="173">
        <v>28</v>
      </c>
      <c r="D16" s="173">
        <v>2</v>
      </c>
      <c r="E16" s="227">
        <v>54</v>
      </c>
      <c r="F16" s="103"/>
    </row>
    <row r="17" spans="1:15" s="100" customFormat="1" x14ac:dyDescent="0.2">
      <c r="A17" s="226" t="s">
        <v>424</v>
      </c>
      <c r="B17" s="227">
        <v>3</v>
      </c>
      <c r="C17" s="173"/>
      <c r="D17" s="173"/>
      <c r="E17" s="227">
        <v>3</v>
      </c>
      <c r="F17" s="103"/>
      <c r="G17" s="306"/>
      <c r="H17" s="307"/>
      <c r="I17" s="307"/>
      <c r="J17" s="308"/>
      <c r="L17" s="306"/>
      <c r="M17" s="307"/>
      <c r="N17" s="307"/>
      <c r="O17" s="308"/>
    </row>
    <row r="18" spans="1:15" s="100" customFormat="1" x14ac:dyDescent="0.2">
      <c r="A18" s="226" t="s">
        <v>425</v>
      </c>
      <c r="B18" s="227">
        <v>19</v>
      </c>
      <c r="C18" s="173">
        <v>4</v>
      </c>
      <c r="D18" s="173">
        <v>2</v>
      </c>
      <c r="E18" s="227">
        <v>25</v>
      </c>
      <c r="F18" s="103"/>
      <c r="G18" s="309"/>
      <c r="H18" s="310"/>
      <c r="I18" s="310"/>
      <c r="J18" s="311"/>
      <c r="L18" s="309"/>
      <c r="M18" s="310"/>
      <c r="N18" s="310"/>
      <c r="O18" s="311"/>
    </row>
    <row r="19" spans="1:15" s="100" customFormat="1" x14ac:dyDescent="0.2">
      <c r="A19" s="226" t="s">
        <v>413</v>
      </c>
      <c r="B19" s="227">
        <v>14</v>
      </c>
      <c r="C19" s="173">
        <v>8</v>
      </c>
      <c r="D19" s="173"/>
      <c r="E19" s="227">
        <v>22</v>
      </c>
      <c r="F19" s="103"/>
      <c r="G19" s="309"/>
      <c r="H19" s="310"/>
      <c r="I19" s="310"/>
      <c r="J19" s="311"/>
      <c r="L19" s="309"/>
      <c r="M19" s="310"/>
      <c r="N19" s="310"/>
      <c r="O19" s="311"/>
    </row>
    <row r="20" spans="1:15" s="100" customFormat="1" x14ac:dyDescent="0.2">
      <c r="A20" s="226" t="s">
        <v>412</v>
      </c>
      <c r="B20" s="227">
        <v>76</v>
      </c>
      <c r="C20" s="173">
        <v>4</v>
      </c>
      <c r="D20" s="173"/>
      <c r="E20" s="227">
        <v>80</v>
      </c>
      <c r="F20" s="103"/>
      <c r="G20" s="309"/>
      <c r="H20" s="310"/>
      <c r="I20" s="310"/>
      <c r="J20" s="311"/>
      <c r="L20" s="309"/>
      <c r="M20" s="310"/>
      <c r="N20" s="310"/>
      <c r="O20" s="311"/>
    </row>
    <row r="21" spans="1:15" s="100" customFormat="1" x14ac:dyDescent="0.2">
      <c r="A21" s="226" t="s">
        <v>416</v>
      </c>
      <c r="B21" s="227">
        <v>18</v>
      </c>
      <c r="C21" s="173">
        <v>9</v>
      </c>
      <c r="D21" s="173"/>
      <c r="E21" s="227">
        <v>27</v>
      </c>
      <c r="F21" s="103"/>
      <c r="G21" s="309"/>
      <c r="H21" s="310"/>
      <c r="I21" s="310"/>
      <c r="J21" s="311"/>
      <c r="L21" s="309"/>
      <c r="M21" s="310"/>
      <c r="N21" s="310"/>
      <c r="O21" s="311"/>
    </row>
    <row r="22" spans="1:15" s="100" customFormat="1" x14ac:dyDescent="0.2">
      <c r="A22" s="226" t="s">
        <v>418</v>
      </c>
      <c r="B22" s="227">
        <v>9</v>
      </c>
      <c r="C22" s="173">
        <v>2</v>
      </c>
      <c r="D22" s="173"/>
      <c r="E22" s="227">
        <v>11</v>
      </c>
      <c r="F22" s="103"/>
      <c r="G22" s="309"/>
      <c r="H22" s="310"/>
      <c r="I22" s="310"/>
      <c r="J22" s="311"/>
      <c r="L22" s="309"/>
      <c r="M22" s="310"/>
      <c r="N22" s="310"/>
      <c r="O22" s="311"/>
    </row>
    <row r="23" spans="1:15" s="100" customFormat="1" x14ac:dyDescent="0.2">
      <c r="A23" s="226" t="s">
        <v>434</v>
      </c>
      <c r="B23" s="227">
        <v>13</v>
      </c>
      <c r="C23" s="173">
        <v>2</v>
      </c>
      <c r="D23" s="173"/>
      <c r="E23" s="227">
        <v>15</v>
      </c>
      <c r="F23" s="103"/>
      <c r="G23" s="369" t="s">
        <v>442</v>
      </c>
      <c r="H23" s="370"/>
      <c r="I23" s="370" t="s">
        <v>443</v>
      </c>
      <c r="J23" s="371"/>
      <c r="L23" s="369" t="s">
        <v>442</v>
      </c>
      <c r="M23" s="370"/>
      <c r="N23" s="370" t="s">
        <v>443</v>
      </c>
      <c r="O23" s="371"/>
    </row>
    <row r="24" spans="1:15" s="100" customFormat="1" x14ac:dyDescent="0.2">
      <c r="A24" s="226" t="s">
        <v>419</v>
      </c>
      <c r="B24" s="227">
        <v>11</v>
      </c>
      <c r="C24" s="173"/>
      <c r="D24" s="173"/>
      <c r="E24" s="227">
        <v>11</v>
      </c>
      <c r="F24" s="103"/>
      <c r="G24" s="309"/>
      <c r="H24" s="310"/>
      <c r="I24" s="310"/>
      <c r="J24" s="311"/>
      <c r="L24" s="309"/>
      <c r="M24" s="310"/>
      <c r="N24" s="310"/>
      <c r="O24" s="311"/>
    </row>
    <row r="25" spans="1:15" s="100" customFormat="1" x14ac:dyDescent="0.2">
      <c r="A25" s="226" t="s">
        <v>427</v>
      </c>
      <c r="B25" s="227">
        <v>11</v>
      </c>
      <c r="C25" s="173">
        <v>1</v>
      </c>
      <c r="D25" s="173">
        <v>2</v>
      </c>
      <c r="E25" s="227">
        <v>14</v>
      </c>
      <c r="F25" s="103"/>
      <c r="G25" s="309"/>
      <c r="H25" s="310"/>
      <c r="I25" s="310"/>
      <c r="J25" s="311"/>
      <c r="L25" s="309"/>
      <c r="M25" s="310"/>
      <c r="N25" s="310"/>
      <c r="O25" s="311"/>
    </row>
    <row r="26" spans="1:15" s="100" customFormat="1" x14ac:dyDescent="0.2">
      <c r="A26" s="226" t="s">
        <v>507</v>
      </c>
      <c r="B26" s="227">
        <v>3</v>
      </c>
      <c r="C26" s="173">
        <v>1</v>
      </c>
      <c r="D26" s="173"/>
      <c r="E26" s="227">
        <v>4</v>
      </c>
      <c r="F26" s="103"/>
      <c r="G26" s="372" t="s">
        <v>234</v>
      </c>
      <c r="H26" s="373"/>
      <c r="I26" s="373"/>
      <c r="J26" s="374"/>
      <c r="L26" s="372" t="s">
        <v>234</v>
      </c>
      <c r="M26" s="373"/>
      <c r="N26" s="373"/>
      <c r="O26" s="374"/>
    </row>
    <row r="27" spans="1:15" s="100" customFormat="1" x14ac:dyDescent="0.2">
      <c r="A27" s="226" t="s">
        <v>417</v>
      </c>
      <c r="B27" s="227">
        <v>34</v>
      </c>
      <c r="C27" s="173">
        <v>1</v>
      </c>
      <c r="D27" s="173"/>
      <c r="E27" s="227">
        <v>35</v>
      </c>
      <c r="F27" s="103"/>
      <c r="G27" s="372" t="s">
        <v>644</v>
      </c>
      <c r="H27" s="373"/>
      <c r="I27" s="373"/>
      <c r="J27" s="374"/>
      <c r="L27" s="372" t="s">
        <v>644</v>
      </c>
      <c r="M27" s="373"/>
      <c r="N27" s="373"/>
      <c r="O27" s="374"/>
    </row>
    <row r="28" spans="1:15" s="100" customFormat="1" x14ac:dyDescent="0.2">
      <c r="A28" s="226" t="s">
        <v>433</v>
      </c>
      <c r="B28" s="227">
        <v>10</v>
      </c>
      <c r="C28" s="173">
        <v>11</v>
      </c>
      <c r="D28" s="173">
        <v>1</v>
      </c>
      <c r="E28" s="227">
        <v>22</v>
      </c>
      <c r="F28" s="103"/>
      <c r="G28" s="312"/>
      <c r="H28" s="313"/>
      <c r="I28" s="313"/>
      <c r="J28" s="314"/>
      <c r="L28" s="366" t="s">
        <v>645</v>
      </c>
      <c r="M28" s="367"/>
      <c r="N28" s="367"/>
      <c r="O28" s="368"/>
    </row>
    <row r="29" spans="1:15" s="100" customFormat="1" x14ac:dyDescent="0.2">
      <c r="A29" s="226" t="s">
        <v>423</v>
      </c>
      <c r="B29" s="227"/>
      <c r="C29" s="173">
        <v>5</v>
      </c>
      <c r="D29" s="173"/>
      <c r="E29" s="227">
        <v>5</v>
      </c>
      <c r="F29" s="103"/>
    </row>
    <row r="30" spans="1:15" s="100" customFormat="1" x14ac:dyDescent="0.2">
      <c r="A30" s="226" t="s">
        <v>437</v>
      </c>
      <c r="B30" s="227">
        <v>25</v>
      </c>
      <c r="C30" s="173"/>
      <c r="D30" s="173"/>
      <c r="E30" s="227">
        <v>25</v>
      </c>
      <c r="F30" s="103"/>
    </row>
    <row r="31" spans="1:15" s="100" customFormat="1" x14ac:dyDescent="0.2">
      <c r="A31" s="226" t="s">
        <v>435</v>
      </c>
      <c r="B31" s="227">
        <v>24</v>
      </c>
      <c r="C31" s="173"/>
      <c r="D31" s="173"/>
      <c r="E31" s="227">
        <v>24</v>
      </c>
      <c r="F31" s="103"/>
      <c r="G31" s="306"/>
      <c r="H31" s="307"/>
      <c r="I31" s="307"/>
      <c r="J31" s="308"/>
    </row>
    <row r="32" spans="1:15" s="100" customFormat="1" x14ac:dyDescent="0.2">
      <c r="A32" s="226" t="s">
        <v>438</v>
      </c>
      <c r="B32" s="227">
        <v>19</v>
      </c>
      <c r="C32" s="173"/>
      <c r="D32" s="173"/>
      <c r="E32" s="227">
        <v>19</v>
      </c>
      <c r="F32" s="104"/>
      <c r="G32" s="309"/>
      <c r="H32" s="310"/>
      <c r="I32" s="310"/>
      <c r="J32" s="311"/>
    </row>
    <row r="33" spans="1:10" s="100" customFormat="1" x14ac:dyDescent="0.2">
      <c r="A33" s="226" t="s">
        <v>439</v>
      </c>
      <c r="B33" s="227">
        <v>15</v>
      </c>
      <c r="C33" s="173">
        <v>1</v>
      </c>
      <c r="D33" s="173"/>
      <c r="E33" s="227">
        <v>16</v>
      </c>
      <c r="G33" s="309"/>
      <c r="H33" s="310"/>
      <c r="I33" s="310"/>
      <c r="J33" s="311"/>
    </row>
    <row r="34" spans="1:10" s="100" customFormat="1" x14ac:dyDescent="0.2">
      <c r="A34" s="226" t="s">
        <v>440</v>
      </c>
      <c r="B34" s="227">
        <v>23</v>
      </c>
      <c r="C34" s="173"/>
      <c r="D34" s="173"/>
      <c r="E34" s="227">
        <v>23</v>
      </c>
      <c r="G34" s="309"/>
      <c r="H34" s="310"/>
      <c r="I34" s="310"/>
      <c r="J34" s="311"/>
    </row>
    <row r="35" spans="1:10" s="100" customFormat="1" x14ac:dyDescent="0.2">
      <c r="A35" s="226" t="s">
        <v>441</v>
      </c>
      <c r="B35" s="227">
        <v>22</v>
      </c>
      <c r="C35" s="173"/>
      <c r="D35" s="173"/>
      <c r="E35" s="227">
        <v>22</v>
      </c>
      <c r="G35" s="309"/>
      <c r="H35" s="310"/>
      <c r="I35" s="310"/>
      <c r="J35" s="311"/>
    </row>
    <row r="36" spans="1:10" s="100" customFormat="1" x14ac:dyDescent="0.2">
      <c r="A36" s="226" t="s">
        <v>436</v>
      </c>
      <c r="B36" s="227">
        <v>23</v>
      </c>
      <c r="C36" s="173"/>
      <c r="D36" s="173"/>
      <c r="E36" s="227">
        <v>23</v>
      </c>
      <c r="G36" s="309"/>
      <c r="H36" s="310"/>
      <c r="I36" s="310"/>
      <c r="J36" s="311"/>
    </row>
    <row r="37" spans="1:10" s="100" customFormat="1" x14ac:dyDescent="0.2">
      <c r="A37" s="226" t="s">
        <v>508</v>
      </c>
      <c r="B37" s="227">
        <v>2</v>
      </c>
      <c r="C37" s="173"/>
      <c r="D37" s="173"/>
      <c r="E37" s="227">
        <v>2</v>
      </c>
      <c r="G37" s="369" t="s">
        <v>442</v>
      </c>
      <c r="H37" s="370"/>
      <c r="I37" s="370" t="s">
        <v>443</v>
      </c>
      <c r="J37" s="371"/>
    </row>
    <row r="38" spans="1:10" s="100" customFormat="1" x14ac:dyDescent="0.2">
      <c r="A38" t="s">
        <v>194</v>
      </c>
      <c r="B38" s="228">
        <f>SUBTOTAL(109,Tabla14[Curricular])</f>
        <v>1165</v>
      </c>
      <c r="C38">
        <f>SUBTOTAL(109,Tabla14[Extracurricular])</f>
        <v>228</v>
      </c>
      <c r="D38">
        <f>SUBTOTAL(109,Tabla14[Trabajo Fin de Estudios])</f>
        <v>25</v>
      </c>
      <c r="E38" s="228">
        <f>SUBTOTAL(109,Tabla14[Total general])</f>
        <v>1418</v>
      </c>
      <c r="G38" s="309"/>
      <c r="H38" s="310"/>
      <c r="I38" s="310"/>
      <c r="J38" s="311"/>
    </row>
    <row r="39" spans="1:10" s="100" customFormat="1" x14ac:dyDescent="0.2">
      <c r="A39" s="99"/>
      <c r="B39" s="99"/>
      <c r="C39" s="99"/>
      <c r="D39" s="99"/>
      <c r="E39" s="99"/>
      <c r="G39" s="375" t="s">
        <v>291</v>
      </c>
      <c r="H39" s="376"/>
      <c r="I39" s="376"/>
      <c r="J39" s="377"/>
    </row>
    <row r="40" spans="1:10" s="100" customFormat="1" x14ac:dyDescent="0.2">
      <c r="A40" s="99"/>
      <c r="B40" s="99"/>
      <c r="C40" s="99"/>
      <c r="D40" s="99"/>
      <c r="E40" s="99"/>
      <c r="G40" s="372" t="s">
        <v>644</v>
      </c>
      <c r="H40" s="373"/>
      <c r="I40" s="373"/>
      <c r="J40" s="374"/>
    </row>
    <row r="41" spans="1:10" s="100" customFormat="1" x14ac:dyDescent="0.2">
      <c r="A41" s="99"/>
      <c r="B41" s="99"/>
      <c r="C41" s="99"/>
      <c r="D41" s="99"/>
      <c r="E41" s="99"/>
      <c r="G41" s="312"/>
      <c r="H41" s="313"/>
      <c r="I41" s="313"/>
      <c r="J41" s="314"/>
    </row>
    <row r="42" spans="1:10" s="100" customFormat="1" x14ac:dyDescent="0.2">
      <c r="A42" s="99"/>
      <c r="B42" s="99"/>
      <c r="C42" s="99"/>
      <c r="D42" s="99"/>
      <c r="E42" s="99"/>
    </row>
    <row r="43" spans="1:10" s="100" customFormat="1" x14ac:dyDescent="0.2">
      <c r="A43" s="99"/>
      <c r="B43" s="99"/>
      <c r="C43" s="99"/>
      <c r="D43" s="99"/>
      <c r="E43" s="99"/>
    </row>
    <row r="44" spans="1:10" s="100" customFormat="1" x14ac:dyDescent="0.2">
      <c r="A44" s="99"/>
      <c r="B44" s="99"/>
      <c r="C44" s="99"/>
      <c r="D44" s="99"/>
      <c r="E44" s="99"/>
    </row>
    <row r="45" spans="1:10" s="100" customFormat="1" x14ac:dyDescent="0.2">
      <c r="A45" s="99"/>
      <c r="B45" s="99"/>
      <c r="C45" s="99"/>
      <c r="D45" s="99"/>
      <c r="E45" s="99"/>
    </row>
    <row r="46" spans="1:10" s="100" customFormat="1" x14ac:dyDescent="0.2">
      <c r="A46" s="99"/>
      <c r="B46" s="99"/>
      <c r="C46" s="99"/>
      <c r="D46" s="99"/>
      <c r="E46" s="99"/>
    </row>
    <row r="47" spans="1:10" s="100" customFormat="1" x14ac:dyDescent="0.2">
      <c r="A47" s="99"/>
      <c r="B47" s="99"/>
      <c r="C47" s="99"/>
      <c r="D47" s="99"/>
      <c r="E47" s="99"/>
    </row>
    <row r="48" spans="1:10" s="100" customFormat="1" x14ac:dyDescent="0.2">
      <c r="A48" s="99"/>
      <c r="B48" s="99"/>
      <c r="C48" s="99"/>
      <c r="D48" s="99"/>
      <c r="E48" s="99"/>
    </row>
    <row r="49" spans="1:5" s="100" customFormat="1" x14ac:dyDescent="0.2">
      <c r="A49" s="99"/>
      <c r="B49" s="99"/>
      <c r="C49" s="99"/>
      <c r="D49" s="99"/>
      <c r="E49" s="99"/>
    </row>
    <row r="50" spans="1:5" s="100" customFormat="1" x14ac:dyDescent="0.2">
      <c r="A50" s="99"/>
      <c r="B50" s="99"/>
      <c r="C50" s="99"/>
      <c r="D50" s="99"/>
      <c r="E50" s="99"/>
    </row>
  </sheetData>
  <mergeCells count="17">
    <mergeCell ref="G39:J39"/>
    <mergeCell ref="G40:J40"/>
    <mergeCell ref="G26:J26"/>
    <mergeCell ref="G27:J27"/>
    <mergeCell ref="G12:J12"/>
    <mergeCell ref="G13:J13"/>
    <mergeCell ref="G10:H10"/>
    <mergeCell ref="I10:J10"/>
    <mergeCell ref="G23:H23"/>
    <mergeCell ref="I23:J23"/>
    <mergeCell ref="G37:H37"/>
    <mergeCell ref="I37:J37"/>
    <mergeCell ref="L28:O28"/>
    <mergeCell ref="L23:M23"/>
    <mergeCell ref="N23:O23"/>
    <mergeCell ref="L26:O26"/>
    <mergeCell ref="L27:O27"/>
  </mergeCells>
  <phoneticPr fontId="0" type="noConversion"/>
  <pageMargins left="0.26" right="0.16" top="1" bottom="1" header="0" footer="0"/>
  <pageSetup paperSize="9" scale="58" orientation="landscape" r:id="rId1"/>
  <headerFooter alignWithMargins="0"/>
  <drawing r:id="rId2"/>
  <legacyDrawing r:id="rId3"/>
  <oleObjects>
    <mc:AlternateContent xmlns:mc="http://schemas.openxmlformats.org/markup-compatibility/2006">
      <mc:Choice Requires="x14">
        <oleObject progId="Acrobat Document" dvAspect="DVASPECT_ICON" shapeId="3112" r:id="rId4">
          <objectPr defaultSize="0" r:id="rId5">
            <anchor moveWithCells="1">
              <from>
                <xdr:col>6</xdr:col>
                <xdr:colOff>295275</xdr:colOff>
                <xdr:row>4</xdr:row>
                <xdr:rowOff>19050</xdr:rowOff>
              </from>
              <to>
                <xdr:col>7</xdr:col>
                <xdr:colOff>447675</xdr:colOff>
                <xdr:row>8</xdr:row>
                <xdr:rowOff>142875</xdr:rowOff>
              </to>
            </anchor>
          </objectPr>
        </oleObject>
      </mc:Choice>
      <mc:Fallback>
        <oleObject progId="Acrobat Document" dvAspect="DVASPECT_ICON" shapeId="3112" r:id="rId4"/>
      </mc:Fallback>
    </mc:AlternateContent>
    <mc:AlternateContent xmlns:mc="http://schemas.openxmlformats.org/markup-compatibility/2006">
      <mc:Choice Requires="x14">
        <oleObject progId="Acrobat Document" dvAspect="DVASPECT_ICON" shapeId="3113" r:id="rId6">
          <objectPr defaultSize="0" r:id="rId7">
            <anchor moveWithCells="1">
              <from>
                <xdr:col>8</xdr:col>
                <xdr:colOff>485775</xdr:colOff>
                <xdr:row>4</xdr:row>
                <xdr:rowOff>19050</xdr:rowOff>
              </from>
              <to>
                <xdr:col>9</xdr:col>
                <xdr:colOff>638175</xdr:colOff>
                <xdr:row>8</xdr:row>
                <xdr:rowOff>142875</xdr:rowOff>
              </to>
            </anchor>
          </objectPr>
        </oleObject>
      </mc:Choice>
      <mc:Fallback>
        <oleObject progId="Acrobat Document" dvAspect="DVASPECT_ICON" shapeId="3113" r:id="rId6"/>
      </mc:Fallback>
    </mc:AlternateContent>
    <mc:AlternateContent xmlns:mc="http://schemas.openxmlformats.org/markup-compatibility/2006">
      <mc:Choice Requires="x14">
        <oleObject progId="Acrobat Document" dvAspect="DVASPECT_ICON" shapeId="3114" r:id="rId8">
          <objectPr defaultSize="0" r:id="rId9">
            <anchor moveWithCells="1">
              <from>
                <xdr:col>6</xdr:col>
                <xdr:colOff>295275</xdr:colOff>
                <xdr:row>17</xdr:row>
                <xdr:rowOff>28575</xdr:rowOff>
              </from>
              <to>
                <xdr:col>7</xdr:col>
                <xdr:colOff>447675</xdr:colOff>
                <xdr:row>21</xdr:row>
                <xdr:rowOff>152400</xdr:rowOff>
              </to>
            </anchor>
          </objectPr>
        </oleObject>
      </mc:Choice>
      <mc:Fallback>
        <oleObject progId="Acrobat Document" dvAspect="DVASPECT_ICON" shapeId="3114" r:id="rId8"/>
      </mc:Fallback>
    </mc:AlternateContent>
    <mc:AlternateContent xmlns:mc="http://schemas.openxmlformats.org/markup-compatibility/2006">
      <mc:Choice Requires="x14">
        <oleObject progId="Acrobat Document" dvAspect="DVASPECT_ICON" shapeId="3115" r:id="rId10">
          <objectPr defaultSize="0" r:id="rId11">
            <anchor moveWithCells="1">
              <from>
                <xdr:col>8</xdr:col>
                <xdr:colOff>466725</xdr:colOff>
                <xdr:row>17</xdr:row>
                <xdr:rowOff>9525</xdr:rowOff>
              </from>
              <to>
                <xdr:col>9</xdr:col>
                <xdr:colOff>619125</xdr:colOff>
                <xdr:row>21</xdr:row>
                <xdr:rowOff>133350</xdr:rowOff>
              </to>
            </anchor>
          </objectPr>
        </oleObject>
      </mc:Choice>
      <mc:Fallback>
        <oleObject progId="Acrobat Document" dvAspect="DVASPECT_ICON" shapeId="3115" r:id="rId10"/>
      </mc:Fallback>
    </mc:AlternateContent>
    <mc:AlternateContent xmlns:mc="http://schemas.openxmlformats.org/markup-compatibility/2006">
      <mc:Choice Requires="x14">
        <oleObject progId="Acrobat Document" dvAspect="DVASPECT_ICON" shapeId="3120" r:id="rId12">
          <objectPr defaultSize="0" r:id="rId13">
            <anchor moveWithCells="1">
              <from>
                <xdr:col>11</xdr:col>
                <xdr:colOff>400050</xdr:colOff>
                <xdr:row>17</xdr:row>
                <xdr:rowOff>47625</xdr:rowOff>
              </from>
              <to>
                <xdr:col>12</xdr:col>
                <xdr:colOff>466725</xdr:colOff>
                <xdr:row>22</xdr:row>
                <xdr:rowOff>9525</xdr:rowOff>
              </to>
            </anchor>
          </objectPr>
        </oleObject>
      </mc:Choice>
      <mc:Fallback>
        <oleObject progId="Acrobat Document" dvAspect="DVASPECT_ICON" shapeId="3120" r:id="rId12"/>
      </mc:Fallback>
    </mc:AlternateContent>
    <mc:AlternateContent xmlns:mc="http://schemas.openxmlformats.org/markup-compatibility/2006">
      <mc:Choice Requires="x14">
        <oleObject progId="Acrobat Document" dvAspect="DVASPECT_ICON" shapeId="3121" r:id="rId14">
          <objectPr defaultSize="0" r:id="rId15">
            <anchor moveWithCells="1">
              <from>
                <xdr:col>13</xdr:col>
                <xdr:colOff>409575</xdr:colOff>
                <xdr:row>16</xdr:row>
                <xdr:rowOff>152400</xdr:rowOff>
              </from>
              <to>
                <xdr:col>14</xdr:col>
                <xdr:colOff>419100</xdr:colOff>
                <xdr:row>21</xdr:row>
                <xdr:rowOff>114300</xdr:rowOff>
              </to>
            </anchor>
          </objectPr>
        </oleObject>
      </mc:Choice>
      <mc:Fallback>
        <oleObject progId="Acrobat Document" dvAspect="DVASPECT_ICON" shapeId="3121" r:id="rId14"/>
      </mc:Fallback>
    </mc:AlternateContent>
    <mc:AlternateContent xmlns:mc="http://schemas.openxmlformats.org/markup-compatibility/2006">
      <mc:Choice Requires="x14">
        <oleObject progId="Acrobat Document" dvAspect="DVASPECT_ICON" shapeId="3122" r:id="rId16">
          <objectPr defaultSize="0" r:id="rId17">
            <anchor moveWithCells="1">
              <from>
                <xdr:col>6</xdr:col>
                <xdr:colOff>352425</xdr:colOff>
                <xdr:row>31</xdr:row>
                <xdr:rowOff>9525</xdr:rowOff>
              </from>
              <to>
                <xdr:col>7</xdr:col>
                <xdr:colOff>504825</xdr:colOff>
                <xdr:row>35</xdr:row>
                <xdr:rowOff>133350</xdr:rowOff>
              </to>
            </anchor>
          </objectPr>
        </oleObject>
      </mc:Choice>
      <mc:Fallback>
        <oleObject progId="Acrobat Document" dvAspect="DVASPECT_ICON" shapeId="3122" r:id="rId16"/>
      </mc:Fallback>
    </mc:AlternateContent>
    <mc:AlternateContent xmlns:mc="http://schemas.openxmlformats.org/markup-compatibility/2006">
      <mc:Choice Requires="x14">
        <oleObject progId="Acrobat Document" dvAspect="DVASPECT_ICON" shapeId="3123" r:id="rId18">
          <objectPr defaultSize="0" r:id="rId19">
            <anchor moveWithCells="1">
              <from>
                <xdr:col>8</xdr:col>
                <xdr:colOff>495300</xdr:colOff>
                <xdr:row>31</xdr:row>
                <xdr:rowOff>9525</xdr:rowOff>
              </from>
              <to>
                <xdr:col>9</xdr:col>
                <xdr:colOff>647700</xdr:colOff>
                <xdr:row>35</xdr:row>
                <xdr:rowOff>133350</xdr:rowOff>
              </to>
            </anchor>
          </objectPr>
        </oleObject>
      </mc:Choice>
      <mc:Fallback>
        <oleObject progId="Acrobat Document" dvAspect="DVASPECT_ICON" shapeId="3123" r:id="rId18"/>
      </mc:Fallback>
    </mc:AlternateContent>
  </oleObjects>
  <tableParts count="1">
    <tablePart r:id="rId20"/>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F102"/>
  <sheetViews>
    <sheetView zoomScaleNormal="100" workbookViewId="0">
      <selection activeCell="J56" sqref="J56"/>
    </sheetView>
  </sheetViews>
  <sheetFormatPr baseColWidth="10" defaultRowHeight="12.75" x14ac:dyDescent="0.2"/>
  <cols>
    <col min="1" max="1" width="49.140625" customWidth="1"/>
    <col min="2" max="2" width="24.140625" bestFit="1" customWidth="1"/>
    <col min="3" max="3" width="18.5703125" customWidth="1"/>
    <col min="6" max="6" width="14.5703125" customWidth="1"/>
  </cols>
  <sheetData>
    <row r="1" s="240" customFormat="1" x14ac:dyDescent="0.2"/>
    <row r="2" s="240" customFormat="1" x14ac:dyDescent="0.2"/>
    <row r="3" s="240" customFormat="1" x14ac:dyDescent="0.2"/>
    <row r="4" s="240" customFormat="1" x14ac:dyDescent="0.2"/>
    <row r="5" s="240" customFormat="1" x14ac:dyDescent="0.2"/>
    <row r="6" s="240" customFormat="1" x14ac:dyDescent="0.2"/>
    <row r="7" s="240" customFormat="1" x14ac:dyDescent="0.2"/>
    <row r="8" s="240" customFormat="1" x14ac:dyDescent="0.2"/>
    <row r="9" s="240" customFormat="1" x14ac:dyDescent="0.2"/>
    <row r="10" s="240" customFormat="1" x14ac:dyDescent="0.2"/>
    <row r="11" s="240" customFormat="1" x14ac:dyDescent="0.2"/>
    <row r="12" s="240" customFormat="1" x14ac:dyDescent="0.2"/>
    <row r="13" s="240" customFormat="1" x14ac:dyDescent="0.2"/>
    <row r="14" s="240" customFormat="1" x14ac:dyDescent="0.2"/>
    <row r="15" s="240" customFormat="1" x14ac:dyDescent="0.2"/>
    <row r="16" s="240" customFormat="1" x14ac:dyDescent="0.2"/>
    <row r="17" s="240" customFormat="1" x14ac:dyDescent="0.2"/>
    <row r="18" s="240" customFormat="1" x14ac:dyDescent="0.2"/>
    <row r="19" s="240" customFormat="1" x14ac:dyDescent="0.2"/>
    <row r="20" s="240" customFormat="1" x14ac:dyDescent="0.2"/>
    <row r="21" s="240" customFormat="1" x14ac:dyDescent="0.2"/>
    <row r="22" s="240" customFormat="1" x14ac:dyDescent="0.2"/>
    <row r="23" s="240" customFormat="1" x14ac:dyDescent="0.2"/>
    <row r="24" s="240" customFormat="1" x14ac:dyDescent="0.2"/>
    <row r="25" s="240" customFormat="1" x14ac:dyDescent="0.2"/>
    <row r="26" s="240" customFormat="1" x14ac:dyDescent="0.2"/>
    <row r="27" s="240" customFormat="1" x14ac:dyDescent="0.2"/>
    <row r="28" s="240" customFormat="1" x14ac:dyDescent="0.2"/>
    <row r="29" s="240" customFormat="1" x14ac:dyDescent="0.2"/>
    <row r="30" s="240" customFormat="1" x14ac:dyDescent="0.2"/>
    <row r="31" s="240" customFormat="1" x14ac:dyDescent="0.2"/>
    <row r="32" s="240" customFormat="1" x14ac:dyDescent="0.2"/>
    <row r="33" s="240" customFormat="1" x14ac:dyDescent="0.2"/>
    <row r="34" s="240" customFormat="1" x14ac:dyDescent="0.2"/>
    <row r="35" s="240" customFormat="1" x14ac:dyDescent="0.2"/>
    <row r="36" s="240" customFormat="1" x14ac:dyDescent="0.2"/>
    <row r="37" s="240" customFormat="1" x14ac:dyDescent="0.2"/>
    <row r="38" s="240" customFormat="1" x14ac:dyDescent="0.2"/>
    <row r="39" s="240" customFormat="1" x14ac:dyDescent="0.2"/>
    <row r="40" s="240" customFormat="1" x14ac:dyDescent="0.2"/>
    <row r="41" s="240" customFormat="1" x14ac:dyDescent="0.2"/>
    <row r="42" s="240" customFormat="1" x14ac:dyDescent="0.2"/>
    <row r="43" s="240" customFormat="1" x14ac:dyDescent="0.2"/>
    <row r="44" s="240" customFormat="1" x14ac:dyDescent="0.2"/>
    <row r="45" s="240" customFormat="1" x14ac:dyDescent="0.2"/>
    <row r="46" s="240" customFormat="1" x14ac:dyDescent="0.2"/>
    <row r="47" s="240" customFormat="1" x14ac:dyDescent="0.2"/>
    <row r="48" s="240" customFormat="1" x14ac:dyDescent="0.2"/>
    <row r="49" s="240" customFormat="1" x14ac:dyDescent="0.2"/>
    <row r="50" s="240" customFormat="1" x14ac:dyDescent="0.2"/>
    <row r="51" s="240" customFormat="1" x14ac:dyDescent="0.2"/>
    <row r="52" s="240" customFormat="1" x14ac:dyDescent="0.2"/>
    <row r="53" s="240" customFormat="1" x14ac:dyDescent="0.2"/>
    <row r="54" s="240" customFormat="1" x14ac:dyDescent="0.2"/>
    <row r="55" s="240" customFormat="1" x14ac:dyDescent="0.2"/>
    <row r="56" s="240" customFormat="1" x14ac:dyDescent="0.2"/>
    <row r="57" s="240" customFormat="1" x14ac:dyDescent="0.2"/>
    <row r="58" s="240" customFormat="1" x14ac:dyDescent="0.2"/>
    <row r="59" s="240" customFormat="1" x14ac:dyDescent="0.2"/>
    <row r="60" s="240" customFormat="1" x14ac:dyDescent="0.2"/>
    <row r="61" s="240" customFormat="1" x14ac:dyDescent="0.2"/>
    <row r="62" s="240" customFormat="1" x14ac:dyDescent="0.2"/>
    <row r="63" s="240" customFormat="1" x14ac:dyDescent="0.2"/>
    <row r="64" s="240" customFormat="1" x14ac:dyDescent="0.2"/>
    <row r="65" spans="1:6" s="240" customFormat="1" x14ac:dyDescent="0.2"/>
    <row r="66" spans="1:6" s="240" customFormat="1" x14ac:dyDescent="0.2"/>
    <row r="67" spans="1:6" s="240" customFormat="1" x14ac:dyDescent="0.2"/>
    <row r="68" spans="1:6" s="240" customFormat="1" x14ac:dyDescent="0.2"/>
    <row r="69" spans="1:6" s="240" customFormat="1" x14ac:dyDescent="0.2"/>
    <row r="70" spans="1:6" s="240" customFormat="1" x14ac:dyDescent="0.2"/>
    <row r="71" spans="1:6" s="240" customFormat="1" x14ac:dyDescent="0.2"/>
    <row r="72" spans="1:6" s="240" customFormat="1" x14ac:dyDescent="0.2"/>
    <row r="73" spans="1:6" s="240" customFormat="1" x14ac:dyDescent="0.2"/>
    <row r="74" spans="1:6" s="240" customFormat="1" x14ac:dyDescent="0.2"/>
    <row r="75" spans="1:6" s="240" customFormat="1" x14ac:dyDescent="0.2"/>
    <row r="76" spans="1:6" ht="18" x14ac:dyDescent="0.25">
      <c r="A76" s="378" t="s">
        <v>513</v>
      </c>
      <c r="B76" s="378"/>
      <c r="C76" s="378"/>
      <c r="D76" s="378"/>
      <c r="E76" s="378"/>
      <c r="F76" s="378"/>
    </row>
    <row r="78" spans="1:6" s="126" customFormat="1" ht="38.25" x14ac:dyDescent="0.2">
      <c r="A78" s="170" t="s">
        <v>53</v>
      </c>
      <c r="B78" s="170" t="s">
        <v>246</v>
      </c>
      <c r="C78" s="170" t="s">
        <v>290</v>
      </c>
      <c r="D78" s="170" t="s">
        <v>261</v>
      </c>
      <c r="F78" s="229"/>
    </row>
    <row r="79" spans="1:6" x14ac:dyDescent="0.2">
      <c r="A79" s="230" t="s">
        <v>146</v>
      </c>
      <c r="B79" s="230">
        <v>31</v>
      </c>
      <c r="C79" s="230">
        <v>24</v>
      </c>
      <c r="D79" s="230">
        <v>56</v>
      </c>
    </row>
    <row r="80" spans="1:6" x14ac:dyDescent="0.2">
      <c r="A80" s="230" t="s">
        <v>4</v>
      </c>
      <c r="B80" s="230">
        <v>10</v>
      </c>
      <c r="C80" s="230">
        <v>17</v>
      </c>
      <c r="D80" s="230">
        <v>29</v>
      </c>
    </row>
    <row r="81" spans="1:4" x14ac:dyDescent="0.2">
      <c r="A81" s="230" t="s">
        <v>8</v>
      </c>
      <c r="B81" s="230">
        <v>3</v>
      </c>
      <c r="C81" s="230">
        <v>6</v>
      </c>
      <c r="D81" s="230">
        <v>11</v>
      </c>
    </row>
    <row r="82" spans="1:4" x14ac:dyDescent="0.2">
      <c r="A82" s="230" t="s">
        <v>10</v>
      </c>
      <c r="B82" s="230">
        <v>3</v>
      </c>
      <c r="C82" s="230">
        <v>13</v>
      </c>
      <c r="D82" s="230">
        <v>20</v>
      </c>
    </row>
    <row r="83" spans="1:4" x14ac:dyDescent="0.2">
      <c r="A83" s="230" t="s">
        <v>121</v>
      </c>
      <c r="B83" s="230">
        <v>3</v>
      </c>
      <c r="C83" s="230">
        <v>0</v>
      </c>
      <c r="D83" s="230">
        <v>6</v>
      </c>
    </row>
    <row r="84" spans="1:4" x14ac:dyDescent="0.2">
      <c r="A84" s="230" t="s">
        <v>96</v>
      </c>
      <c r="B84" s="230">
        <v>14</v>
      </c>
      <c r="C84" s="230">
        <v>3</v>
      </c>
      <c r="D84" s="230">
        <v>5</v>
      </c>
    </row>
    <row r="85" spans="1:4" x14ac:dyDescent="0.2">
      <c r="A85" s="230" t="s">
        <v>12</v>
      </c>
      <c r="B85" s="230">
        <v>15</v>
      </c>
      <c r="C85" s="230">
        <v>8</v>
      </c>
      <c r="D85" s="230">
        <v>10</v>
      </c>
    </row>
    <row r="86" spans="1:4" x14ac:dyDescent="0.2">
      <c r="A86" s="230" t="s">
        <v>14</v>
      </c>
      <c r="B86" s="230">
        <v>7</v>
      </c>
      <c r="C86" s="231">
        <v>0</v>
      </c>
      <c r="D86" s="231">
        <v>1</v>
      </c>
    </row>
    <row r="87" spans="1:4" x14ac:dyDescent="0.2">
      <c r="A87" s="230" t="s">
        <v>98</v>
      </c>
      <c r="B87" s="230">
        <v>0</v>
      </c>
      <c r="C87" s="230">
        <v>3</v>
      </c>
      <c r="D87" s="230">
        <v>9</v>
      </c>
    </row>
    <row r="88" spans="1:4" x14ac:dyDescent="0.2">
      <c r="A88" s="230" t="s">
        <v>286</v>
      </c>
      <c r="B88" s="230">
        <v>3</v>
      </c>
      <c r="C88" s="230">
        <v>7</v>
      </c>
      <c r="D88" s="230">
        <v>10</v>
      </c>
    </row>
    <row r="89" spans="1:4" x14ac:dyDescent="0.2">
      <c r="A89" s="230" t="s">
        <v>103</v>
      </c>
      <c r="B89" s="230">
        <v>0</v>
      </c>
      <c r="C89" s="230">
        <v>2</v>
      </c>
      <c r="D89" s="230">
        <v>3</v>
      </c>
    </row>
    <row r="90" spans="1:4" x14ac:dyDescent="0.2">
      <c r="A90" s="230" t="s">
        <v>24</v>
      </c>
      <c r="B90" s="230">
        <v>1</v>
      </c>
      <c r="C90" s="230">
        <v>4</v>
      </c>
      <c r="D90" s="230">
        <v>9</v>
      </c>
    </row>
    <row r="91" spans="1:4" x14ac:dyDescent="0.2">
      <c r="A91" s="230" t="s">
        <v>100</v>
      </c>
      <c r="B91" s="230">
        <v>0</v>
      </c>
      <c r="C91" s="230">
        <v>9</v>
      </c>
      <c r="D91" s="230">
        <v>14</v>
      </c>
    </row>
    <row r="92" spans="1:4" x14ac:dyDescent="0.2">
      <c r="A92" s="230" t="s">
        <v>16</v>
      </c>
      <c r="B92" s="230">
        <v>29</v>
      </c>
      <c r="C92" s="230">
        <v>4</v>
      </c>
      <c r="D92" s="230">
        <v>4</v>
      </c>
    </row>
    <row r="93" spans="1:4" x14ac:dyDescent="0.2">
      <c r="A93" s="230" t="s">
        <v>20</v>
      </c>
      <c r="B93" s="230">
        <v>1</v>
      </c>
      <c r="C93" s="230">
        <v>3</v>
      </c>
      <c r="D93" s="230">
        <v>8</v>
      </c>
    </row>
    <row r="94" spans="1:4" x14ac:dyDescent="0.2">
      <c r="A94" s="230" t="s">
        <v>444</v>
      </c>
      <c r="B94" s="230">
        <v>0</v>
      </c>
      <c r="C94" s="230">
        <v>0</v>
      </c>
      <c r="D94" s="230">
        <v>0</v>
      </c>
    </row>
    <row r="95" spans="1:4" x14ac:dyDescent="0.2">
      <c r="A95" s="230" t="s">
        <v>94</v>
      </c>
      <c r="B95" s="230">
        <v>1</v>
      </c>
      <c r="C95" s="230">
        <v>3</v>
      </c>
      <c r="D95" s="230">
        <v>8</v>
      </c>
    </row>
    <row r="96" spans="1:4" x14ac:dyDescent="0.2">
      <c r="A96" s="230" t="s">
        <v>101</v>
      </c>
      <c r="B96" s="230">
        <v>0</v>
      </c>
      <c r="C96" s="230">
        <v>2</v>
      </c>
      <c r="D96" s="230">
        <v>7</v>
      </c>
    </row>
    <row r="97" spans="1:4" x14ac:dyDescent="0.2">
      <c r="A97" s="230" t="s">
        <v>6</v>
      </c>
      <c r="B97" s="230">
        <v>2</v>
      </c>
      <c r="C97" s="230">
        <v>4</v>
      </c>
      <c r="D97" s="230">
        <v>13</v>
      </c>
    </row>
    <row r="98" spans="1:4" x14ac:dyDescent="0.2">
      <c r="A98" s="230" t="s">
        <v>287</v>
      </c>
      <c r="B98" s="230">
        <v>2</v>
      </c>
      <c r="C98" s="230">
        <v>6</v>
      </c>
      <c r="D98" s="230">
        <v>11</v>
      </c>
    </row>
    <row r="99" spans="1:4" x14ac:dyDescent="0.2">
      <c r="A99" s="230" t="s">
        <v>514</v>
      </c>
      <c r="B99" s="230">
        <v>0</v>
      </c>
      <c r="C99" s="230">
        <v>0</v>
      </c>
      <c r="D99" s="230">
        <v>0</v>
      </c>
    </row>
    <row r="100" spans="1:4" x14ac:dyDescent="0.2">
      <c r="A100" s="232" t="s">
        <v>289</v>
      </c>
      <c r="B100" s="232">
        <v>1</v>
      </c>
      <c r="C100" s="232">
        <v>4</v>
      </c>
      <c r="D100" s="232">
        <v>5</v>
      </c>
    </row>
    <row r="101" spans="1:4" ht="13.5" thickBot="1" x14ac:dyDescent="0.25">
      <c r="A101" s="232" t="s">
        <v>288</v>
      </c>
      <c r="B101" s="232">
        <v>0</v>
      </c>
      <c r="C101" s="232">
        <v>0</v>
      </c>
      <c r="D101" s="232">
        <v>0</v>
      </c>
    </row>
    <row r="102" spans="1:4" ht="16.5" thickBot="1" x14ac:dyDescent="0.25">
      <c r="A102" s="233" t="s">
        <v>134</v>
      </c>
      <c r="B102" s="128">
        <v>126</v>
      </c>
      <c r="C102" s="128">
        <f>SUM(C79:C101)</f>
        <v>122</v>
      </c>
      <c r="D102" s="128">
        <f>SUM(D79:D101)</f>
        <v>239</v>
      </c>
    </row>
  </sheetData>
  <mergeCells count="1">
    <mergeCell ref="A76:F76"/>
  </mergeCells>
  <phoneticPr fontId="26" type="noConversion"/>
  <pageMargins left="0.75" right="0.75" top="1" bottom="1" header="0" footer="0"/>
  <pageSetup paperSize="9" scale="53"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BD9C6-0A7C-4F45-AA4D-4034F717F790}">
  <sheetPr>
    <pageSetUpPr fitToPage="1"/>
  </sheetPr>
  <dimension ref="A1:O47"/>
  <sheetViews>
    <sheetView view="pageBreakPreview" zoomScale="60" zoomScaleNormal="100" workbookViewId="0">
      <selection activeCell="E16" sqref="E16"/>
    </sheetView>
  </sheetViews>
  <sheetFormatPr baseColWidth="10" defaultRowHeight="15" x14ac:dyDescent="0.25"/>
  <cols>
    <col min="1" max="1" width="38" style="245" bestFit="1" customWidth="1"/>
    <col min="2" max="2" width="32.85546875" style="245" bestFit="1" customWidth="1"/>
    <col min="3" max="3" width="13.140625" style="245" bestFit="1" customWidth="1"/>
    <col min="4" max="4" width="14" style="245" bestFit="1" customWidth="1"/>
    <col min="5" max="7" width="17.28515625" style="245" bestFit="1" customWidth="1"/>
    <col min="8" max="8" width="7.42578125" style="245" bestFit="1" customWidth="1"/>
    <col min="9" max="16384" width="11.42578125" style="245"/>
  </cols>
  <sheetData>
    <row r="1" spans="1:15" ht="15.75" x14ac:dyDescent="0.25">
      <c r="A1" s="340" t="s">
        <v>608</v>
      </c>
      <c r="B1" s="340"/>
      <c r="C1" s="340"/>
      <c r="D1" s="340"/>
      <c r="E1" s="340"/>
      <c r="F1" s="340"/>
      <c r="G1" s="340"/>
      <c r="H1" s="340"/>
      <c r="I1" s="247"/>
      <c r="J1" s="247"/>
      <c r="K1" s="247"/>
      <c r="L1" s="247"/>
      <c r="M1" s="247"/>
      <c r="N1" s="247"/>
      <c r="O1" s="247"/>
    </row>
    <row r="2" spans="1:15" ht="15.75" x14ac:dyDescent="0.25">
      <c r="A2" s="340" t="s">
        <v>607</v>
      </c>
      <c r="B2" s="340"/>
      <c r="C2" s="340"/>
      <c r="D2" s="340"/>
      <c r="E2" s="340"/>
      <c r="F2" s="340"/>
      <c r="G2" s="340"/>
      <c r="H2" s="340"/>
    </row>
    <row r="4" spans="1:15" x14ac:dyDescent="0.25">
      <c r="A4" s="245" t="s">
        <v>604</v>
      </c>
      <c r="B4" s="245" t="s">
        <v>603</v>
      </c>
      <c r="C4" s="245" t="s">
        <v>602</v>
      </c>
      <c r="D4" s="245" t="s">
        <v>601</v>
      </c>
      <c r="E4" s="245" t="s">
        <v>600</v>
      </c>
      <c r="F4" s="245" t="s">
        <v>599</v>
      </c>
      <c r="G4" s="245" t="s">
        <v>598</v>
      </c>
      <c r="H4" s="245" t="s">
        <v>597</v>
      </c>
    </row>
    <row r="5" spans="1:15" x14ac:dyDescent="0.25">
      <c r="A5" s="245" t="s">
        <v>588</v>
      </c>
      <c r="B5" s="245" t="s">
        <v>596</v>
      </c>
      <c r="C5" s="245" t="s">
        <v>550</v>
      </c>
      <c r="D5" s="245" t="s">
        <v>5</v>
      </c>
      <c r="E5" s="245" t="s">
        <v>591</v>
      </c>
      <c r="F5" s="245" t="s">
        <v>595</v>
      </c>
      <c r="H5" s="246">
        <v>43405</v>
      </c>
    </row>
    <row r="6" spans="1:15" x14ac:dyDescent="0.25">
      <c r="A6" s="245" t="s">
        <v>552</v>
      </c>
      <c r="B6" s="245" t="s">
        <v>593</v>
      </c>
      <c r="C6" s="245" t="s">
        <v>554</v>
      </c>
      <c r="E6" s="245" t="s">
        <v>589</v>
      </c>
      <c r="F6" s="245" t="s">
        <v>578</v>
      </c>
      <c r="H6" s="246">
        <v>43374</v>
      </c>
    </row>
    <row r="7" spans="1:15" x14ac:dyDescent="0.25">
      <c r="A7" s="245" t="s">
        <v>552</v>
      </c>
      <c r="B7" s="245" t="s">
        <v>593</v>
      </c>
      <c r="C7" s="245" t="s">
        <v>554</v>
      </c>
      <c r="E7" s="245" t="s">
        <v>589</v>
      </c>
      <c r="F7" s="245" t="s">
        <v>578</v>
      </c>
      <c r="H7" s="246">
        <v>43374</v>
      </c>
    </row>
    <row r="8" spans="1:15" x14ac:dyDescent="0.25">
      <c r="A8" s="245" t="s">
        <v>552</v>
      </c>
      <c r="B8" s="245" t="s">
        <v>593</v>
      </c>
      <c r="C8" s="245" t="s">
        <v>554</v>
      </c>
      <c r="E8" s="245" t="s">
        <v>589</v>
      </c>
      <c r="F8" s="245" t="s">
        <v>578</v>
      </c>
      <c r="H8" s="246">
        <v>43374</v>
      </c>
    </row>
    <row r="9" spans="1:15" x14ac:dyDescent="0.25">
      <c r="A9" s="245" t="s">
        <v>552</v>
      </c>
      <c r="B9" s="245" t="s">
        <v>593</v>
      </c>
      <c r="C9" s="245" t="s">
        <v>554</v>
      </c>
      <c r="E9" s="245" t="s">
        <v>589</v>
      </c>
      <c r="F9" s="245" t="s">
        <v>578</v>
      </c>
      <c r="H9" s="246">
        <v>43374</v>
      </c>
    </row>
    <row r="10" spans="1:15" x14ac:dyDescent="0.25">
      <c r="A10" s="245" t="s">
        <v>552</v>
      </c>
      <c r="B10" s="245" t="s">
        <v>593</v>
      </c>
      <c r="C10" s="245" t="s">
        <v>554</v>
      </c>
      <c r="E10" s="245" t="s">
        <v>589</v>
      </c>
      <c r="F10" s="245" t="s">
        <v>578</v>
      </c>
      <c r="H10" s="246">
        <v>43374</v>
      </c>
    </row>
    <row r="11" spans="1:15" x14ac:dyDescent="0.25">
      <c r="A11" s="245" t="s">
        <v>552</v>
      </c>
      <c r="B11" s="245" t="s">
        <v>593</v>
      </c>
      <c r="C11" s="245" t="s">
        <v>554</v>
      </c>
      <c r="E11" s="245" t="s">
        <v>589</v>
      </c>
      <c r="F11" s="245" t="s">
        <v>578</v>
      </c>
      <c r="H11" s="246">
        <v>43374</v>
      </c>
    </row>
    <row r="12" spans="1:15" x14ac:dyDescent="0.25">
      <c r="A12" s="245" t="s">
        <v>552</v>
      </c>
      <c r="B12" s="245" t="s">
        <v>593</v>
      </c>
      <c r="C12" s="245" t="s">
        <v>554</v>
      </c>
      <c r="E12" s="245" t="s">
        <v>589</v>
      </c>
      <c r="F12" s="245" t="s">
        <v>578</v>
      </c>
      <c r="H12" s="246">
        <v>43374</v>
      </c>
    </row>
    <row r="13" spans="1:15" x14ac:dyDescent="0.25">
      <c r="A13" s="245" t="s">
        <v>552</v>
      </c>
      <c r="B13" s="245" t="s">
        <v>590</v>
      </c>
      <c r="C13" s="245" t="s">
        <v>554</v>
      </c>
      <c r="E13" s="245" t="s">
        <v>589</v>
      </c>
      <c r="F13" s="245" t="s">
        <v>578</v>
      </c>
      <c r="H13" s="246">
        <v>43405</v>
      </c>
    </row>
    <row r="14" spans="1:15" x14ac:dyDescent="0.25">
      <c r="A14" s="245" t="s">
        <v>552</v>
      </c>
      <c r="B14" s="245" t="s">
        <v>593</v>
      </c>
      <c r="C14" s="245" t="s">
        <v>554</v>
      </c>
      <c r="E14" s="245" t="s">
        <v>589</v>
      </c>
      <c r="F14" s="245" t="s">
        <v>578</v>
      </c>
      <c r="H14" s="246">
        <v>43405</v>
      </c>
    </row>
    <row r="15" spans="1:15" x14ac:dyDescent="0.25">
      <c r="A15" s="245" t="s">
        <v>552</v>
      </c>
      <c r="B15" s="245" t="s">
        <v>594</v>
      </c>
      <c r="C15" s="245" t="s">
        <v>554</v>
      </c>
      <c r="E15" s="245" t="s">
        <v>589</v>
      </c>
      <c r="F15" s="245" t="s">
        <v>578</v>
      </c>
      <c r="H15" s="246">
        <v>43405</v>
      </c>
    </row>
    <row r="16" spans="1:15" x14ac:dyDescent="0.25">
      <c r="A16" s="245" t="s">
        <v>552</v>
      </c>
      <c r="B16" s="245" t="s">
        <v>593</v>
      </c>
      <c r="C16" s="245" t="s">
        <v>554</v>
      </c>
      <c r="E16" s="245" t="s">
        <v>589</v>
      </c>
      <c r="F16" s="245" t="s">
        <v>578</v>
      </c>
      <c r="H16" s="246">
        <v>43405</v>
      </c>
    </row>
    <row r="17" spans="1:8" x14ac:dyDescent="0.25">
      <c r="A17" s="245" t="s">
        <v>552</v>
      </c>
      <c r="B17" s="245" t="s">
        <v>593</v>
      </c>
      <c r="C17" s="245" t="s">
        <v>554</v>
      </c>
      <c r="E17" s="245" t="s">
        <v>589</v>
      </c>
      <c r="F17" s="245" t="s">
        <v>578</v>
      </c>
      <c r="H17" s="246">
        <v>43405</v>
      </c>
    </row>
    <row r="18" spans="1:8" x14ac:dyDescent="0.25">
      <c r="A18" s="245" t="s">
        <v>552</v>
      </c>
      <c r="B18" s="245" t="s">
        <v>592</v>
      </c>
      <c r="C18" s="245" t="s">
        <v>554</v>
      </c>
      <c r="D18" s="245" t="s">
        <v>341</v>
      </c>
      <c r="E18" s="245" t="s">
        <v>591</v>
      </c>
      <c r="F18" s="245" t="s">
        <v>567</v>
      </c>
      <c r="H18" s="246">
        <v>43435</v>
      </c>
    </row>
    <row r="19" spans="1:8" x14ac:dyDescent="0.25">
      <c r="A19" s="245" t="s">
        <v>552</v>
      </c>
      <c r="B19" s="245" t="s">
        <v>590</v>
      </c>
      <c r="C19" s="245" t="s">
        <v>554</v>
      </c>
      <c r="E19" s="245" t="s">
        <v>589</v>
      </c>
      <c r="F19" s="245" t="s">
        <v>578</v>
      </c>
      <c r="H19" s="246">
        <v>43466</v>
      </c>
    </row>
    <row r="20" spans="1:8" x14ac:dyDescent="0.25">
      <c r="A20" s="245" t="s">
        <v>552</v>
      </c>
      <c r="B20" s="245" t="s">
        <v>590</v>
      </c>
      <c r="C20" s="245" t="s">
        <v>554</v>
      </c>
      <c r="E20" s="245" t="s">
        <v>589</v>
      </c>
      <c r="F20" s="245" t="s">
        <v>578</v>
      </c>
      <c r="H20" s="246">
        <v>43466</v>
      </c>
    </row>
    <row r="21" spans="1:8" x14ac:dyDescent="0.25">
      <c r="A21" s="245" t="s">
        <v>588</v>
      </c>
      <c r="B21" s="245" t="s">
        <v>551</v>
      </c>
      <c r="C21" s="245" t="s">
        <v>550</v>
      </c>
      <c r="E21" s="245" t="s">
        <v>549</v>
      </c>
      <c r="H21" s="246">
        <v>43497</v>
      </c>
    </row>
    <row r="22" spans="1:8" x14ac:dyDescent="0.25">
      <c r="A22" s="245" t="s">
        <v>552</v>
      </c>
      <c r="B22" s="245" t="s">
        <v>587</v>
      </c>
      <c r="C22" s="245" t="s">
        <v>554</v>
      </c>
      <c r="E22" s="245" t="s">
        <v>586</v>
      </c>
      <c r="H22" s="246">
        <v>43497</v>
      </c>
    </row>
    <row r="23" spans="1:8" x14ac:dyDescent="0.25">
      <c r="A23" s="245" t="s">
        <v>552</v>
      </c>
      <c r="B23" s="245" t="s">
        <v>585</v>
      </c>
      <c r="C23" s="245" t="s">
        <v>584</v>
      </c>
      <c r="E23" s="245" t="s">
        <v>583</v>
      </c>
      <c r="F23" s="245" t="s">
        <v>582</v>
      </c>
      <c r="H23" s="246">
        <v>43525</v>
      </c>
    </row>
    <row r="24" spans="1:8" x14ac:dyDescent="0.25">
      <c r="A24" s="245" t="s">
        <v>557</v>
      </c>
      <c r="E24" s="245" t="s">
        <v>549</v>
      </c>
      <c r="H24" s="246">
        <v>43525</v>
      </c>
    </row>
    <row r="25" spans="1:8" x14ac:dyDescent="0.25">
      <c r="A25" s="245" t="s">
        <v>552</v>
      </c>
      <c r="B25" s="245" t="s">
        <v>571</v>
      </c>
      <c r="C25" s="245" t="s">
        <v>550</v>
      </c>
      <c r="E25" s="245" t="s">
        <v>566</v>
      </c>
      <c r="H25" s="246">
        <v>43556</v>
      </c>
    </row>
    <row r="26" spans="1:8" x14ac:dyDescent="0.25">
      <c r="A26" s="245" t="s">
        <v>552</v>
      </c>
      <c r="B26" s="245" t="s">
        <v>581</v>
      </c>
      <c r="C26" s="245" t="s">
        <v>550</v>
      </c>
      <c r="E26" s="245" t="s">
        <v>549</v>
      </c>
      <c r="F26" s="245" t="s">
        <v>548</v>
      </c>
      <c r="H26" s="246">
        <v>43556</v>
      </c>
    </row>
    <row r="27" spans="1:8" x14ac:dyDescent="0.25">
      <c r="A27" s="245" t="s">
        <v>552</v>
      </c>
      <c r="B27" s="245" t="s">
        <v>580</v>
      </c>
      <c r="C27" s="245" t="s">
        <v>554</v>
      </c>
      <c r="E27" s="245" t="s">
        <v>549</v>
      </c>
      <c r="F27" s="245" t="s">
        <v>548</v>
      </c>
      <c r="H27" s="246">
        <v>43586</v>
      </c>
    </row>
    <row r="28" spans="1:8" x14ac:dyDescent="0.25">
      <c r="A28" s="245" t="s">
        <v>552</v>
      </c>
      <c r="B28" s="245" t="s">
        <v>579</v>
      </c>
      <c r="C28" s="245" t="s">
        <v>554</v>
      </c>
      <c r="E28" s="245" t="s">
        <v>563</v>
      </c>
      <c r="F28" s="245" t="s">
        <v>578</v>
      </c>
      <c r="H28" s="246">
        <v>43586</v>
      </c>
    </row>
    <row r="29" spans="1:8" x14ac:dyDescent="0.25">
      <c r="A29" s="245" t="s">
        <v>556</v>
      </c>
      <c r="B29" s="245" t="s">
        <v>577</v>
      </c>
      <c r="C29" s="245" t="s">
        <v>550</v>
      </c>
      <c r="D29" s="245" t="s">
        <v>300</v>
      </c>
      <c r="E29" s="245" t="s">
        <v>576</v>
      </c>
      <c r="F29" s="245" t="s">
        <v>575</v>
      </c>
      <c r="H29" s="246">
        <v>43586</v>
      </c>
    </row>
    <row r="30" spans="1:8" x14ac:dyDescent="0.25">
      <c r="A30" s="245" t="s">
        <v>552</v>
      </c>
      <c r="B30" s="245" t="s">
        <v>574</v>
      </c>
      <c r="C30" s="245" t="s">
        <v>554</v>
      </c>
      <c r="E30" s="245" t="s">
        <v>548</v>
      </c>
      <c r="F30" s="245" t="s">
        <v>549</v>
      </c>
      <c r="H30" s="246">
        <v>43617</v>
      </c>
    </row>
    <row r="31" spans="1:8" x14ac:dyDescent="0.25">
      <c r="A31" s="245" t="s">
        <v>552</v>
      </c>
      <c r="B31" s="245" t="s">
        <v>573</v>
      </c>
      <c r="C31" s="245" t="s">
        <v>554</v>
      </c>
      <c r="D31" s="245" t="s">
        <v>120</v>
      </c>
      <c r="E31" s="245" t="s">
        <v>572</v>
      </c>
      <c r="F31" s="245" t="s">
        <v>549</v>
      </c>
      <c r="H31" s="246">
        <v>43617</v>
      </c>
    </row>
    <row r="32" spans="1:8" x14ac:dyDescent="0.25">
      <c r="A32" s="245" t="s">
        <v>552</v>
      </c>
      <c r="B32" s="245" t="s">
        <v>573</v>
      </c>
      <c r="C32" s="245" t="s">
        <v>554</v>
      </c>
      <c r="D32" s="245" t="s">
        <v>120</v>
      </c>
      <c r="E32" s="245" t="s">
        <v>572</v>
      </c>
      <c r="F32" s="245" t="s">
        <v>549</v>
      </c>
      <c r="H32" s="246">
        <v>43617</v>
      </c>
    </row>
    <row r="33" spans="1:8" x14ac:dyDescent="0.25">
      <c r="A33" s="245" t="s">
        <v>552</v>
      </c>
      <c r="B33" s="245" t="s">
        <v>571</v>
      </c>
      <c r="C33" s="245" t="s">
        <v>550</v>
      </c>
      <c r="E33" s="245" t="s">
        <v>566</v>
      </c>
      <c r="H33" s="246">
        <v>43617</v>
      </c>
    </row>
    <row r="34" spans="1:8" x14ac:dyDescent="0.25">
      <c r="A34" s="245" t="s">
        <v>552</v>
      </c>
      <c r="B34" s="245" t="s">
        <v>570</v>
      </c>
      <c r="C34" s="245" t="s">
        <v>554</v>
      </c>
      <c r="D34" s="245" t="s">
        <v>9</v>
      </c>
      <c r="E34" s="245" t="s">
        <v>560</v>
      </c>
      <c r="F34" s="245" t="s">
        <v>549</v>
      </c>
      <c r="H34" s="246">
        <v>43647</v>
      </c>
    </row>
    <row r="35" spans="1:8" x14ac:dyDescent="0.25">
      <c r="A35" s="245" t="s">
        <v>569</v>
      </c>
      <c r="B35" s="245" t="s">
        <v>568</v>
      </c>
      <c r="C35" s="245" t="s">
        <v>550</v>
      </c>
      <c r="E35" s="245" t="s">
        <v>549</v>
      </c>
      <c r="F35" s="245" t="s">
        <v>567</v>
      </c>
      <c r="G35" s="245" t="s">
        <v>566</v>
      </c>
      <c r="H35" s="246">
        <v>43647</v>
      </c>
    </row>
    <row r="36" spans="1:8" x14ac:dyDescent="0.25">
      <c r="A36" s="245" t="s">
        <v>565</v>
      </c>
      <c r="B36" s="245" t="s">
        <v>564</v>
      </c>
      <c r="C36" s="245" t="s">
        <v>550</v>
      </c>
      <c r="E36" s="245" t="s">
        <v>563</v>
      </c>
      <c r="F36" s="245" t="s">
        <v>562</v>
      </c>
      <c r="H36" s="246">
        <v>43647</v>
      </c>
    </row>
    <row r="37" spans="1:8" x14ac:dyDescent="0.25">
      <c r="A37" s="245" t="s">
        <v>556</v>
      </c>
      <c r="B37" s="245" t="s">
        <v>289</v>
      </c>
      <c r="C37" s="245" t="s">
        <v>550</v>
      </c>
      <c r="D37" s="245" t="s">
        <v>364</v>
      </c>
      <c r="E37" s="245" t="s">
        <v>549</v>
      </c>
      <c r="F37" s="245" t="s">
        <v>548</v>
      </c>
      <c r="H37" s="246">
        <v>43647</v>
      </c>
    </row>
    <row r="38" spans="1:8" x14ac:dyDescent="0.25">
      <c r="A38" s="245" t="s">
        <v>552</v>
      </c>
      <c r="B38" s="245" t="s">
        <v>561</v>
      </c>
      <c r="C38" s="245" t="s">
        <v>554</v>
      </c>
      <c r="D38" s="245" t="s">
        <v>23</v>
      </c>
      <c r="E38" s="245" t="s">
        <v>549</v>
      </c>
      <c r="F38" s="245" t="s">
        <v>560</v>
      </c>
      <c r="H38" s="246">
        <v>43647</v>
      </c>
    </row>
    <row r="39" spans="1:8" x14ac:dyDescent="0.25">
      <c r="A39" s="245" t="s">
        <v>552</v>
      </c>
      <c r="B39" s="245" t="s">
        <v>561</v>
      </c>
      <c r="C39" s="245" t="s">
        <v>554</v>
      </c>
      <c r="D39" s="245" t="s">
        <v>7</v>
      </c>
      <c r="E39" s="245" t="s">
        <v>549</v>
      </c>
      <c r="F39" s="245" t="s">
        <v>560</v>
      </c>
      <c r="H39" s="246">
        <v>43647</v>
      </c>
    </row>
    <row r="40" spans="1:8" x14ac:dyDescent="0.25">
      <c r="A40" s="245" t="s">
        <v>552</v>
      </c>
      <c r="B40" s="245" t="s">
        <v>559</v>
      </c>
      <c r="C40" s="245" t="s">
        <v>554</v>
      </c>
      <c r="E40" s="245" t="s">
        <v>549</v>
      </c>
      <c r="H40" s="246">
        <v>43647</v>
      </c>
    </row>
    <row r="41" spans="1:8" x14ac:dyDescent="0.25">
      <c r="A41" s="245" t="s">
        <v>552</v>
      </c>
      <c r="B41" s="245" t="s">
        <v>558</v>
      </c>
      <c r="C41" s="245" t="s">
        <v>550</v>
      </c>
      <c r="E41" s="245" t="s">
        <v>549</v>
      </c>
      <c r="H41" s="246">
        <v>43678</v>
      </c>
    </row>
    <row r="42" spans="1:8" x14ac:dyDescent="0.25">
      <c r="A42" s="245" t="s">
        <v>557</v>
      </c>
      <c r="E42" s="245" t="s">
        <v>549</v>
      </c>
      <c r="H42" s="246">
        <v>43678</v>
      </c>
    </row>
    <row r="43" spans="1:8" x14ac:dyDescent="0.25">
      <c r="A43" s="245" t="s">
        <v>556</v>
      </c>
      <c r="B43" s="245" t="s">
        <v>289</v>
      </c>
      <c r="C43" s="245" t="s">
        <v>550</v>
      </c>
      <c r="D43" s="245" t="s">
        <v>364</v>
      </c>
      <c r="E43" s="245" t="s">
        <v>549</v>
      </c>
      <c r="F43" s="245" t="s">
        <v>548</v>
      </c>
      <c r="H43" s="246">
        <v>43678</v>
      </c>
    </row>
    <row r="44" spans="1:8" x14ac:dyDescent="0.25">
      <c r="A44" s="245" t="s">
        <v>552</v>
      </c>
      <c r="B44" s="245" t="s">
        <v>555</v>
      </c>
      <c r="C44" s="245" t="s">
        <v>554</v>
      </c>
      <c r="D44" s="245" t="s">
        <v>465</v>
      </c>
      <c r="E44" s="245" t="s">
        <v>553</v>
      </c>
      <c r="H44" s="246">
        <v>43709</v>
      </c>
    </row>
    <row r="45" spans="1:8" x14ac:dyDescent="0.25">
      <c r="A45" s="245" t="s">
        <v>552</v>
      </c>
      <c r="B45" s="245" t="s">
        <v>551</v>
      </c>
      <c r="C45" s="245" t="s">
        <v>550</v>
      </c>
      <c r="D45" s="245" t="s">
        <v>364</v>
      </c>
      <c r="E45" s="245" t="s">
        <v>549</v>
      </c>
      <c r="F45" s="245" t="s">
        <v>548</v>
      </c>
      <c r="H45" s="246">
        <v>43709</v>
      </c>
    </row>
    <row r="47" spans="1:8" ht="30.75" customHeight="1" x14ac:dyDescent="0.25">
      <c r="A47" s="379" t="s">
        <v>609</v>
      </c>
      <c r="B47" s="379"/>
      <c r="C47" s="379"/>
      <c r="D47" s="379"/>
      <c r="E47" s="379"/>
      <c r="F47" s="379"/>
      <c r="G47" s="379"/>
      <c r="H47" s="379"/>
    </row>
  </sheetData>
  <mergeCells count="3">
    <mergeCell ref="A1:H1"/>
    <mergeCell ref="A2:H2"/>
    <mergeCell ref="A47:H47"/>
  </mergeCells>
  <printOptions horizontalCentered="1" verticalCentered="1"/>
  <pageMargins left="0.70866141732283472" right="0.70866141732283472" top="0.74803149606299213" bottom="0.74803149606299213" header="0.31496062992125984" footer="0.31496062992125984"/>
  <pageSetup paperSize="9" scale="69"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CW97"/>
  <sheetViews>
    <sheetView zoomScaleNormal="100" workbookViewId="0">
      <selection activeCell="K2" sqref="K2"/>
    </sheetView>
  </sheetViews>
  <sheetFormatPr baseColWidth="10" defaultRowHeight="12.75" x14ac:dyDescent="0.2"/>
  <cols>
    <col min="1" max="1" width="17.7109375" style="286" bestFit="1" customWidth="1"/>
    <col min="2" max="2" width="22.85546875" style="286" bestFit="1" customWidth="1"/>
    <col min="3" max="3" width="16.85546875" style="286" bestFit="1" customWidth="1"/>
    <col min="4" max="4" width="9.5703125" style="286" bestFit="1" customWidth="1"/>
    <col min="5" max="5" width="11.140625" style="286" bestFit="1" customWidth="1"/>
    <col min="6" max="6" width="13.140625" style="286" bestFit="1" customWidth="1"/>
    <col min="7" max="7" width="11.42578125" style="286"/>
    <col min="8" max="8" width="11.42578125" style="172"/>
    <col min="9" max="9" width="18.28515625" style="172" customWidth="1"/>
    <col min="10" max="10" width="12" style="172" customWidth="1"/>
    <col min="11" max="11" width="5.28515625" style="172" customWidth="1"/>
    <col min="12" max="13" width="8.42578125" style="172" customWidth="1"/>
    <col min="14" max="14" width="11.42578125" style="172"/>
    <col min="15" max="18" width="11.42578125" style="240"/>
    <col min="19" max="19" width="11.42578125" style="172"/>
    <col min="20" max="30" width="11.42578125" style="240"/>
    <col min="31" max="31" width="11.42578125" style="172"/>
    <col min="32" max="32" width="17.42578125" style="240" bestFit="1" customWidth="1"/>
    <col min="33" max="33" width="26.85546875" style="240" customWidth="1"/>
    <col min="34" max="34" width="28.28515625" style="240" bestFit="1" customWidth="1"/>
    <col min="35" max="35" width="23.5703125" style="240" bestFit="1" customWidth="1"/>
    <col min="36" max="36" width="11.42578125" style="172"/>
    <col min="37" max="37" width="11.42578125" style="240"/>
    <col min="38" max="38" width="20" style="240" bestFit="1" customWidth="1"/>
    <col min="39" max="39" width="4.85546875" style="240" customWidth="1"/>
    <col min="40" max="40" width="11.42578125" style="240"/>
    <col min="41" max="41" width="18" style="240" bestFit="1" customWidth="1"/>
    <col min="42" max="43" width="11.42578125" style="240"/>
    <col min="44" max="50" width="11.42578125" style="172"/>
    <col min="51" max="51" width="19.5703125" bestFit="1" customWidth="1"/>
    <col min="52" max="52" width="22.42578125" bestFit="1" customWidth="1"/>
    <col min="53" max="54" width="4" bestFit="1" customWidth="1"/>
    <col min="55" max="55" width="12.5703125" bestFit="1" customWidth="1"/>
    <col min="58" max="58" width="18.42578125" style="172" customWidth="1"/>
    <col min="59" max="59" width="19.5703125" style="172" customWidth="1"/>
    <col min="60" max="60" width="5" style="172" bestFit="1" customWidth="1"/>
    <col min="61" max="61" width="9.42578125" style="172" customWidth="1"/>
    <col min="62" max="62" width="11.42578125" style="172" bestFit="1" customWidth="1"/>
    <col min="63" max="67" width="11.42578125" style="172"/>
    <col min="68" max="68" width="15.42578125" style="172" bestFit="1" customWidth="1"/>
    <col min="69" max="69" width="17.5703125" style="172" customWidth="1"/>
    <col min="70" max="70" width="11.42578125" style="172"/>
    <col min="71" max="71" width="15.42578125" style="172" bestFit="1" customWidth="1"/>
    <col min="72" max="72" width="14.85546875" style="172" customWidth="1"/>
    <col min="73" max="73" width="11.42578125" style="172"/>
    <col min="74" max="74" width="23" style="172" bestFit="1" customWidth="1"/>
    <col min="75" max="75" width="19.5703125" style="172" customWidth="1"/>
    <col min="76" max="76" width="8" style="172" customWidth="1"/>
    <col min="77" max="77" width="9.42578125" style="172" customWidth="1"/>
    <col min="78" max="78" width="11.42578125" style="172" bestFit="1" customWidth="1"/>
  </cols>
  <sheetData>
    <row r="1" spans="1:101" ht="22.5" x14ac:dyDescent="0.2">
      <c r="A1" s="286" t="s">
        <v>632</v>
      </c>
      <c r="I1" s="277" t="s">
        <v>637</v>
      </c>
      <c r="J1" t="s">
        <v>638</v>
      </c>
      <c r="K1" s="305" t="s">
        <v>643</v>
      </c>
      <c r="L1"/>
      <c r="M1"/>
      <c r="O1" s="240" t="s">
        <v>462</v>
      </c>
      <c r="Y1" s="250" t="s">
        <v>614</v>
      </c>
      <c r="Z1" s="249" t="s">
        <v>611</v>
      </c>
      <c r="AA1" s="249" t="s">
        <v>616</v>
      </c>
      <c r="AB1" s="249" t="s">
        <v>617</v>
      </c>
      <c r="AC1" s="248" t="s">
        <v>618</v>
      </c>
      <c r="AF1" s="239" t="s">
        <v>363</v>
      </c>
      <c r="AK1" s="239" t="s">
        <v>365</v>
      </c>
      <c r="AP1" s="240" t="s">
        <v>392</v>
      </c>
      <c r="AS1" t="s">
        <v>394</v>
      </c>
      <c r="AT1"/>
      <c r="AU1"/>
      <c r="AV1"/>
      <c r="AW1"/>
      <c r="AX1"/>
      <c r="AY1" t="s">
        <v>397</v>
      </c>
      <c r="BF1" t="s">
        <v>398</v>
      </c>
      <c r="BG1"/>
      <c r="BH1"/>
      <c r="BI1"/>
      <c r="BJ1"/>
      <c r="BK1"/>
      <c r="BM1" t="s">
        <v>399</v>
      </c>
      <c r="BN1"/>
      <c r="BP1" t="s">
        <v>400</v>
      </c>
      <c r="BQ1"/>
      <c r="BR1"/>
      <c r="BS1" t="s">
        <v>401</v>
      </c>
      <c r="BT1"/>
      <c r="BV1" t="s">
        <v>635</v>
      </c>
      <c r="BW1"/>
      <c r="BX1"/>
      <c r="BY1"/>
      <c r="BZ1"/>
    </row>
    <row r="2" spans="1:101" ht="12.75" customHeight="1" x14ac:dyDescent="0.25">
      <c r="I2"/>
      <c r="J2"/>
      <c r="K2"/>
      <c r="L2"/>
      <c r="M2"/>
      <c r="O2" s="240" t="s">
        <v>464</v>
      </c>
      <c r="Q2" s="240" t="s">
        <v>496</v>
      </c>
      <c r="T2" s="251" t="s">
        <v>610</v>
      </c>
      <c r="U2" s="252" t="s">
        <v>560</v>
      </c>
      <c r="Y2" s="264" t="s">
        <v>248</v>
      </c>
      <c r="Z2" s="266"/>
      <c r="AS2"/>
      <c r="AT2"/>
      <c r="AU2"/>
      <c r="AV2"/>
      <c r="AW2"/>
      <c r="AX2"/>
      <c r="BF2"/>
      <c r="BG2"/>
      <c r="BH2"/>
      <c r="BI2"/>
      <c r="BJ2"/>
      <c r="BK2"/>
      <c r="BM2"/>
      <c r="BN2"/>
      <c r="BP2"/>
      <c r="BQ2"/>
      <c r="BR2"/>
      <c r="BS2"/>
      <c r="BT2"/>
      <c r="BV2"/>
      <c r="BW2"/>
      <c r="BX2"/>
      <c r="BY2"/>
      <c r="BZ2"/>
    </row>
    <row r="3" spans="1:101" ht="22.5" customHeight="1" x14ac:dyDescent="0.25">
      <c r="A3" s="286" t="s">
        <v>331</v>
      </c>
      <c r="B3" s="286" t="s">
        <v>332</v>
      </c>
      <c r="I3" s="277" t="s">
        <v>331</v>
      </c>
      <c r="J3" s="277" t="s">
        <v>639</v>
      </c>
      <c r="K3" t="s">
        <v>640</v>
      </c>
      <c r="L3"/>
      <c r="M3"/>
      <c r="T3" s="253"/>
      <c r="U3" s="331" t="s">
        <v>611</v>
      </c>
      <c r="V3" s="332"/>
      <c r="W3" s="333" t="s">
        <v>361</v>
      </c>
      <c r="Y3" s="264" t="s">
        <v>251</v>
      </c>
      <c r="Z3" s="267"/>
      <c r="AF3" s="240" t="s">
        <v>125</v>
      </c>
      <c r="AG3" s="240" t="s">
        <v>499</v>
      </c>
      <c r="AH3" s="240" t="s">
        <v>500</v>
      </c>
      <c r="AI3" s="240" t="s">
        <v>501</v>
      </c>
      <c r="AP3" s="277" t="s">
        <v>333</v>
      </c>
      <c r="AQ3" s="277" t="s">
        <v>393</v>
      </c>
      <c r="AR3" s="278"/>
      <c r="AS3" s="277" t="s">
        <v>395</v>
      </c>
      <c r="AT3" t="s">
        <v>332</v>
      </c>
      <c r="AU3"/>
      <c r="AV3"/>
      <c r="AW3"/>
      <c r="AX3"/>
      <c r="AY3" s="277" t="s">
        <v>395</v>
      </c>
      <c r="AZ3" t="s">
        <v>332</v>
      </c>
      <c r="BF3" s="277" t="s">
        <v>395</v>
      </c>
      <c r="BG3" t="s">
        <v>332</v>
      </c>
      <c r="BH3"/>
      <c r="BI3"/>
      <c r="BJ3"/>
      <c r="BK3"/>
      <c r="BL3" s="278"/>
      <c r="BM3" s="277" t="s">
        <v>333</v>
      </c>
      <c r="BN3" s="277" t="s">
        <v>395</v>
      </c>
      <c r="BO3" s="278"/>
      <c r="BP3" s="277" t="s">
        <v>333</v>
      </c>
      <c r="BQ3" s="277" t="s">
        <v>402</v>
      </c>
      <c r="BR3" s="277"/>
      <c r="BS3" s="277" t="s">
        <v>333</v>
      </c>
      <c r="BT3" s="277" t="s">
        <v>403</v>
      </c>
      <c r="BU3" s="278"/>
      <c r="BV3" s="277" t="s">
        <v>393</v>
      </c>
      <c r="BW3" t="s">
        <v>332</v>
      </c>
      <c r="BX3"/>
      <c r="BY3"/>
      <c r="BZ3"/>
    </row>
    <row r="4" spans="1:101" ht="15" x14ac:dyDescent="0.25">
      <c r="A4" s="286" t="s">
        <v>333</v>
      </c>
      <c r="B4" s="286" t="s">
        <v>334</v>
      </c>
      <c r="C4" s="286" t="s">
        <v>335</v>
      </c>
      <c r="D4" s="286" t="s">
        <v>336</v>
      </c>
      <c r="E4" s="286" t="s">
        <v>337</v>
      </c>
      <c r="F4" s="286" t="s">
        <v>137</v>
      </c>
      <c r="H4" s="278"/>
      <c r="I4"/>
      <c r="J4" t="s">
        <v>615</v>
      </c>
      <c r="K4" t="s">
        <v>641</v>
      </c>
      <c r="L4" t="s">
        <v>642</v>
      </c>
      <c r="M4" t="s">
        <v>137</v>
      </c>
      <c r="N4" s="278"/>
      <c r="O4" s="298" t="s">
        <v>330</v>
      </c>
      <c r="P4" s="298">
        <v>131</v>
      </c>
      <c r="Q4" s="298" t="s">
        <v>330</v>
      </c>
      <c r="R4" s="298">
        <v>135</v>
      </c>
      <c r="S4" s="278"/>
      <c r="T4" s="279"/>
      <c r="U4" s="280" t="s">
        <v>612</v>
      </c>
      <c r="V4" s="281" t="s">
        <v>613</v>
      </c>
      <c r="W4" s="334"/>
      <c r="X4" s="282"/>
      <c r="Y4" s="283" t="s">
        <v>107</v>
      </c>
      <c r="Z4" s="284">
        <v>6</v>
      </c>
      <c r="AA4" s="282"/>
      <c r="AB4" s="282"/>
      <c r="AC4" s="282"/>
      <c r="AD4" s="282"/>
      <c r="AE4" s="278"/>
      <c r="AF4" s="282" t="s">
        <v>1</v>
      </c>
      <c r="AG4" s="285">
        <v>66.100527886160194</v>
      </c>
      <c r="AH4" s="285">
        <v>76.59574468085107</v>
      </c>
      <c r="AI4" s="285">
        <v>86.297911406931377</v>
      </c>
      <c r="AJ4" s="278"/>
      <c r="AK4" s="240" t="s">
        <v>333</v>
      </c>
      <c r="AL4" s="240" t="s">
        <v>468</v>
      </c>
      <c r="AN4" s="277" t="s">
        <v>333</v>
      </c>
      <c r="AO4" s="277" t="s">
        <v>634</v>
      </c>
      <c r="AP4" s="294" t="s">
        <v>1</v>
      </c>
      <c r="AQ4" s="295">
        <v>783.00000000000182</v>
      </c>
      <c r="AR4" s="278"/>
      <c r="AS4" s="277" t="s">
        <v>333</v>
      </c>
      <c r="AT4" s="277" t="s">
        <v>396</v>
      </c>
      <c r="AU4" s="277" t="s">
        <v>196</v>
      </c>
      <c r="AV4" s="277" t="s">
        <v>337</v>
      </c>
      <c r="AW4" s="277" t="s">
        <v>137</v>
      </c>
      <c r="AX4" s="277"/>
      <c r="AY4" s="277" t="s">
        <v>333</v>
      </c>
      <c r="AZ4" s="277" t="s">
        <v>337</v>
      </c>
      <c r="BA4" s="277" t="s">
        <v>196</v>
      </c>
      <c r="BB4" s="277" t="s">
        <v>396</v>
      </c>
      <c r="BC4" s="277" t="s">
        <v>137</v>
      </c>
      <c r="BD4" s="277"/>
      <c r="BE4" s="277"/>
      <c r="BF4" s="277" t="s">
        <v>333</v>
      </c>
      <c r="BG4" s="277" t="s">
        <v>337</v>
      </c>
      <c r="BH4" s="277" t="s">
        <v>196</v>
      </c>
      <c r="BI4" s="277" t="s">
        <v>396</v>
      </c>
      <c r="BJ4" s="277" t="s">
        <v>137</v>
      </c>
      <c r="BK4" s="277"/>
      <c r="BL4" s="278"/>
      <c r="BM4" s="294" t="s">
        <v>1</v>
      </c>
      <c r="BN4" s="295">
        <v>78</v>
      </c>
      <c r="BO4" s="278"/>
      <c r="BP4" s="294" t="s">
        <v>1</v>
      </c>
      <c r="BQ4" s="295">
        <v>185</v>
      </c>
      <c r="BR4" s="277"/>
      <c r="BS4" s="294" t="s">
        <v>1</v>
      </c>
      <c r="BT4" s="295">
        <v>42</v>
      </c>
      <c r="BU4" s="278"/>
      <c r="BV4" s="277" t="s">
        <v>333</v>
      </c>
      <c r="BW4" s="277" t="s">
        <v>396</v>
      </c>
      <c r="BX4" s="277" t="s">
        <v>196</v>
      </c>
      <c r="BY4" s="277" t="s">
        <v>337</v>
      </c>
      <c r="BZ4" s="277" t="s">
        <v>137</v>
      </c>
    </row>
    <row r="5" spans="1:101" ht="22.5" x14ac:dyDescent="0.25">
      <c r="A5" s="287" t="s">
        <v>1</v>
      </c>
      <c r="B5" s="288">
        <v>427</v>
      </c>
      <c r="C5" s="288">
        <v>15</v>
      </c>
      <c r="D5" s="288"/>
      <c r="E5" s="288"/>
      <c r="F5" s="288">
        <v>442</v>
      </c>
      <c r="G5" s="286">
        <f>SUM(C5:D5)/F5*100</f>
        <v>3.3936651583710407</v>
      </c>
      <c r="I5" s="277" t="s">
        <v>125</v>
      </c>
      <c r="J5" s="277"/>
      <c r="K5" s="277" t="s">
        <v>641</v>
      </c>
      <c r="L5" s="277"/>
      <c r="M5" s="277"/>
      <c r="N5" s="278"/>
      <c r="O5" s="300" t="s">
        <v>360</v>
      </c>
      <c r="P5" s="300">
        <v>2</v>
      </c>
      <c r="Q5" s="300" t="s">
        <v>360</v>
      </c>
      <c r="R5" s="300">
        <v>4</v>
      </c>
      <c r="S5" s="278"/>
      <c r="T5" s="301" t="s">
        <v>614</v>
      </c>
      <c r="U5" s="280" t="s">
        <v>615</v>
      </c>
      <c r="V5" s="281" t="s">
        <v>615</v>
      </c>
      <c r="W5" s="302"/>
      <c r="X5" s="282"/>
      <c r="Y5" s="283" t="s">
        <v>340</v>
      </c>
      <c r="Z5" s="284">
        <v>8</v>
      </c>
      <c r="AA5" s="282"/>
      <c r="AB5" s="282"/>
      <c r="AC5" s="282"/>
      <c r="AD5" s="282"/>
      <c r="AE5" s="278"/>
      <c r="AF5" s="282" t="s">
        <v>3</v>
      </c>
      <c r="AG5" s="285">
        <v>74.767441860465112</v>
      </c>
      <c r="AH5" s="285">
        <v>84.884488448844891</v>
      </c>
      <c r="AI5" s="285">
        <v>88.081395348837205</v>
      </c>
      <c r="AJ5" s="278"/>
      <c r="AK5" s="303" t="s">
        <v>1</v>
      </c>
      <c r="AL5" s="285">
        <v>4.0323529411764696</v>
      </c>
      <c r="AM5" s="285"/>
      <c r="AN5" s="294" t="s">
        <v>1</v>
      </c>
      <c r="AO5" s="304">
        <v>4.0934426229508203</v>
      </c>
      <c r="AP5" s="294" t="s">
        <v>3</v>
      </c>
      <c r="AQ5" s="295">
        <v>365.79999999999995</v>
      </c>
      <c r="AR5" s="278"/>
      <c r="AS5" s="294" t="s">
        <v>1</v>
      </c>
      <c r="AT5" s="295">
        <v>49</v>
      </c>
      <c r="AU5" s="295">
        <v>29</v>
      </c>
      <c r="AV5" s="295"/>
      <c r="AW5" s="295">
        <v>78</v>
      </c>
      <c r="AX5" s="277">
        <f>AU5/AW5*100</f>
        <v>37.179487179487182</v>
      </c>
      <c r="AY5" s="294" t="s">
        <v>1</v>
      </c>
      <c r="AZ5" s="295"/>
      <c r="BA5" s="295">
        <v>47</v>
      </c>
      <c r="BB5" s="295">
        <v>31</v>
      </c>
      <c r="BC5" s="295">
        <v>78</v>
      </c>
      <c r="BD5" s="277">
        <f>BA5/BC5*100</f>
        <v>60.256410256410255</v>
      </c>
      <c r="BE5" s="277"/>
      <c r="BF5" s="294" t="s">
        <v>1</v>
      </c>
      <c r="BG5" s="295"/>
      <c r="BH5" s="295">
        <v>47</v>
      </c>
      <c r="BI5" s="295">
        <v>31</v>
      </c>
      <c r="BJ5" s="295">
        <v>78</v>
      </c>
      <c r="BK5" s="277">
        <f>BH5/BJ5*100</f>
        <v>60.256410256410255</v>
      </c>
      <c r="BL5" s="278"/>
      <c r="BM5" s="294" t="s">
        <v>3</v>
      </c>
      <c r="BN5" s="295">
        <v>60</v>
      </c>
      <c r="BO5" s="278"/>
      <c r="BP5" s="294" t="s">
        <v>3</v>
      </c>
      <c r="BQ5" s="295">
        <v>161</v>
      </c>
      <c r="BR5" s="277"/>
      <c r="BS5" s="294" t="s">
        <v>3</v>
      </c>
      <c r="BT5" s="295">
        <v>59</v>
      </c>
      <c r="BU5" s="278"/>
      <c r="BV5" s="294" t="s">
        <v>1</v>
      </c>
      <c r="BW5" s="295">
        <v>538.44999999999982</v>
      </c>
      <c r="BX5" s="295">
        <v>244.54999999999995</v>
      </c>
      <c r="BY5" s="295"/>
      <c r="BZ5" s="295">
        <v>782.99999999999977</v>
      </c>
      <c r="CA5" s="277"/>
      <c r="CB5" s="277"/>
      <c r="CC5" s="277"/>
      <c r="CD5" s="277"/>
      <c r="CE5" s="277"/>
      <c r="CF5" s="277"/>
      <c r="CG5" s="277"/>
      <c r="CH5" s="277"/>
      <c r="CI5" s="277"/>
      <c r="CJ5" s="277"/>
      <c r="CK5" s="277"/>
      <c r="CL5" s="277"/>
      <c r="CM5" s="277"/>
      <c r="CN5" s="277"/>
      <c r="CO5" s="277"/>
      <c r="CP5" s="277"/>
      <c r="CQ5" s="277"/>
      <c r="CR5" s="277"/>
      <c r="CS5" s="277"/>
      <c r="CT5" s="277"/>
      <c r="CU5" s="277"/>
      <c r="CV5" s="277"/>
      <c r="CW5" s="277"/>
    </row>
    <row r="6" spans="1:101" ht="15" x14ac:dyDescent="0.25">
      <c r="A6" s="287" t="s">
        <v>3</v>
      </c>
      <c r="B6" s="288">
        <v>206</v>
      </c>
      <c r="C6" s="288">
        <v>2</v>
      </c>
      <c r="D6" s="288"/>
      <c r="E6" s="288"/>
      <c r="F6" s="288">
        <v>208</v>
      </c>
      <c r="G6" s="286">
        <f t="shared" ref="G6:G57" si="0">SUM(C6:D6)/F6*100</f>
        <v>0.96153846153846156</v>
      </c>
      <c r="I6" t="s">
        <v>1</v>
      </c>
      <c r="J6" s="173">
        <v>455</v>
      </c>
      <c r="K6" s="173">
        <v>26</v>
      </c>
      <c r="L6" s="173">
        <v>10</v>
      </c>
      <c r="M6" s="173">
        <v>491</v>
      </c>
      <c r="O6" s="298" t="s">
        <v>26</v>
      </c>
      <c r="P6" s="298">
        <v>21</v>
      </c>
      <c r="Q6" s="298" t="s">
        <v>26</v>
      </c>
      <c r="R6" s="298">
        <v>21</v>
      </c>
      <c r="T6" s="254" t="s">
        <v>1</v>
      </c>
      <c r="U6" s="256">
        <v>96</v>
      </c>
      <c r="V6" s="257">
        <v>97</v>
      </c>
      <c r="W6" s="255">
        <f>SUM(U6:V6)</f>
        <v>193</v>
      </c>
      <c r="Y6" s="264" t="s">
        <v>463</v>
      </c>
      <c r="Z6" s="267">
        <v>43</v>
      </c>
      <c r="AF6" s="240" t="s">
        <v>5</v>
      </c>
      <c r="AG6" s="241">
        <v>83.045977011494259</v>
      </c>
      <c r="AH6" s="241">
        <v>89.863184079601993</v>
      </c>
      <c r="AI6" s="241">
        <v>92.41379310344827</v>
      </c>
      <c r="AK6" s="291" t="s">
        <v>3</v>
      </c>
      <c r="AL6" s="241">
        <v>3.9863636363636359</v>
      </c>
      <c r="AM6" s="241"/>
      <c r="AN6" s="276" t="s">
        <v>3</v>
      </c>
      <c r="AO6" s="293">
        <v>4.0872340425531917</v>
      </c>
      <c r="AP6" s="276" t="s">
        <v>5</v>
      </c>
      <c r="AQ6" s="173">
        <v>304.00000000000011</v>
      </c>
      <c r="AS6" s="276" t="s">
        <v>3</v>
      </c>
      <c r="AT6" s="173">
        <v>35</v>
      </c>
      <c r="AU6" s="173">
        <v>25</v>
      </c>
      <c r="AV6" s="173"/>
      <c r="AW6" s="173">
        <v>60</v>
      </c>
      <c r="AX6">
        <f t="shared" ref="AX6:AX43" si="1">AU6/AW6*100</f>
        <v>41.666666666666671</v>
      </c>
      <c r="AY6" s="276" t="s">
        <v>3</v>
      </c>
      <c r="AZ6" s="173"/>
      <c r="BA6" s="173">
        <v>27</v>
      </c>
      <c r="BB6" s="173">
        <v>33</v>
      </c>
      <c r="BC6" s="173">
        <v>60</v>
      </c>
      <c r="BD6">
        <f t="shared" ref="BD6:BD44" si="2">BA6/BC6*100</f>
        <v>45</v>
      </c>
      <c r="BF6" s="276" t="s">
        <v>3</v>
      </c>
      <c r="BG6" s="173"/>
      <c r="BH6" s="173">
        <v>34</v>
      </c>
      <c r="BI6" s="173">
        <v>26</v>
      </c>
      <c r="BJ6" s="173">
        <v>60</v>
      </c>
      <c r="BK6">
        <f t="shared" ref="BK6:BK44" si="3">BH6/BJ6*100</f>
        <v>56.666666666666664</v>
      </c>
      <c r="BM6" s="276" t="s">
        <v>5</v>
      </c>
      <c r="BN6" s="173">
        <v>43</v>
      </c>
      <c r="BP6" s="276" t="s">
        <v>5</v>
      </c>
      <c r="BQ6" s="173">
        <v>83</v>
      </c>
      <c r="BR6"/>
      <c r="BS6" s="276" t="s">
        <v>5</v>
      </c>
      <c r="BT6" s="173">
        <v>31</v>
      </c>
      <c r="BV6" s="276" t="s">
        <v>3</v>
      </c>
      <c r="BW6" s="173">
        <v>200.30999999999995</v>
      </c>
      <c r="BX6" s="173">
        <v>165.49</v>
      </c>
      <c r="BY6" s="173"/>
      <c r="BZ6" s="173">
        <v>365.79999999999995</v>
      </c>
    </row>
    <row r="7" spans="1:101" ht="15" x14ac:dyDescent="0.25">
      <c r="A7" s="287" t="s">
        <v>5</v>
      </c>
      <c r="B7" s="288">
        <v>192</v>
      </c>
      <c r="C7" s="288">
        <v>2</v>
      </c>
      <c r="D7" s="288"/>
      <c r="E7" s="288"/>
      <c r="F7" s="288">
        <v>194</v>
      </c>
      <c r="G7" s="286">
        <f t="shared" si="0"/>
        <v>1.0309278350515463</v>
      </c>
      <c r="I7" t="s">
        <v>3</v>
      </c>
      <c r="J7" s="173">
        <v>200</v>
      </c>
      <c r="K7" s="173"/>
      <c r="L7" s="173"/>
      <c r="M7" s="173">
        <v>200</v>
      </c>
      <c r="O7" s="298" t="s">
        <v>28</v>
      </c>
      <c r="P7" s="298">
        <v>23</v>
      </c>
      <c r="Q7" s="298" t="s">
        <v>28</v>
      </c>
      <c r="R7" s="298">
        <v>22</v>
      </c>
      <c r="T7" s="254" t="s">
        <v>3</v>
      </c>
      <c r="U7" s="256">
        <v>47</v>
      </c>
      <c r="V7" s="257">
        <v>99</v>
      </c>
      <c r="W7" s="255">
        <f t="shared" ref="W7:W24" si="4">SUM(U7:V7)</f>
        <v>146</v>
      </c>
      <c r="Y7" s="264" t="s">
        <v>277</v>
      </c>
      <c r="Z7" s="267">
        <v>14</v>
      </c>
      <c r="AF7" s="240" t="s">
        <v>90</v>
      </c>
      <c r="AG7" s="241">
        <v>77.762430939226519</v>
      </c>
      <c r="AH7" s="241">
        <v>85.692541856925416</v>
      </c>
      <c r="AI7" s="241">
        <v>90.745856353591165</v>
      </c>
      <c r="AK7" s="291" t="s">
        <v>5</v>
      </c>
      <c r="AL7" s="241">
        <v>3.9727272727272736</v>
      </c>
      <c r="AM7" s="241"/>
      <c r="AN7" s="276" t="s">
        <v>5</v>
      </c>
      <c r="AO7" s="293">
        <v>4.0647058823529409</v>
      </c>
      <c r="AP7" s="276" t="s">
        <v>90</v>
      </c>
      <c r="AQ7" s="173">
        <v>291.79999999999995</v>
      </c>
      <c r="AS7" s="276" t="s">
        <v>5</v>
      </c>
      <c r="AT7" s="173">
        <v>17</v>
      </c>
      <c r="AU7" s="173">
        <v>26</v>
      </c>
      <c r="AV7" s="173"/>
      <c r="AW7" s="173">
        <v>43</v>
      </c>
      <c r="AX7">
        <f t="shared" si="1"/>
        <v>60.465116279069761</v>
      </c>
      <c r="AY7" s="276" t="s">
        <v>5</v>
      </c>
      <c r="AZ7" s="173"/>
      <c r="BA7" s="173">
        <v>18</v>
      </c>
      <c r="BB7" s="173">
        <v>25</v>
      </c>
      <c r="BC7" s="173">
        <v>43</v>
      </c>
      <c r="BD7">
        <f t="shared" si="2"/>
        <v>41.860465116279073</v>
      </c>
      <c r="BF7" s="276" t="s">
        <v>5</v>
      </c>
      <c r="BG7" s="173"/>
      <c r="BH7" s="173">
        <v>26</v>
      </c>
      <c r="BI7" s="173">
        <v>17</v>
      </c>
      <c r="BJ7" s="173">
        <v>43</v>
      </c>
      <c r="BK7">
        <f t="shared" si="3"/>
        <v>60.465116279069761</v>
      </c>
      <c r="BM7" s="276" t="s">
        <v>90</v>
      </c>
      <c r="BN7" s="173">
        <v>63</v>
      </c>
      <c r="BP7" s="276" t="s">
        <v>90</v>
      </c>
      <c r="BQ7" s="173">
        <v>142</v>
      </c>
      <c r="BR7"/>
      <c r="BS7" s="276" t="s">
        <v>90</v>
      </c>
      <c r="BT7" s="173">
        <v>37</v>
      </c>
      <c r="BV7" s="276" t="s">
        <v>5</v>
      </c>
      <c r="BW7" s="173">
        <v>133.80000000000001</v>
      </c>
      <c r="BX7" s="173">
        <v>170.2</v>
      </c>
      <c r="BY7" s="173"/>
      <c r="BZ7" s="173">
        <v>304</v>
      </c>
    </row>
    <row r="8" spans="1:101" ht="15" x14ac:dyDescent="0.25">
      <c r="A8" s="287" t="s">
        <v>90</v>
      </c>
      <c r="B8" s="288">
        <v>82</v>
      </c>
      <c r="C8" s="288">
        <v>4</v>
      </c>
      <c r="D8" s="288"/>
      <c r="E8" s="288"/>
      <c r="F8" s="288">
        <v>86</v>
      </c>
      <c r="G8" s="286">
        <f t="shared" si="0"/>
        <v>4.6511627906976747</v>
      </c>
      <c r="I8" t="s">
        <v>5</v>
      </c>
      <c r="J8" s="173">
        <v>174</v>
      </c>
      <c r="K8" s="173">
        <v>11</v>
      </c>
      <c r="L8" s="173">
        <v>7</v>
      </c>
      <c r="M8" s="173">
        <v>192</v>
      </c>
      <c r="O8" s="298" t="s">
        <v>30</v>
      </c>
      <c r="P8" s="298">
        <v>25</v>
      </c>
      <c r="Q8" s="298" t="s">
        <v>30</v>
      </c>
      <c r="R8" s="298">
        <v>25</v>
      </c>
      <c r="T8" s="254" t="s">
        <v>5</v>
      </c>
      <c r="U8" s="256">
        <v>23</v>
      </c>
      <c r="V8" s="257">
        <v>104</v>
      </c>
      <c r="W8" s="255">
        <f t="shared" si="4"/>
        <v>127</v>
      </c>
      <c r="Y8" s="264" t="s">
        <v>268</v>
      </c>
      <c r="Z8" s="267"/>
      <c r="AF8" s="240" t="s">
        <v>7</v>
      </c>
      <c r="AG8" s="241">
        <v>85.509619320507568</v>
      </c>
      <c r="AH8" s="241">
        <v>91.904971403431588</v>
      </c>
      <c r="AI8" s="241">
        <v>93.041342611543186</v>
      </c>
      <c r="AK8" s="291" t="s">
        <v>90</v>
      </c>
      <c r="AL8" s="241">
        <v>3.9272727272727272</v>
      </c>
      <c r="AM8" s="241"/>
      <c r="AN8" s="276" t="s">
        <v>90</v>
      </c>
      <c r="AO8" s="293">
        <v>4.0714285714285712</v>
      </c>
      <c r="AP8" s="276" t="s">
        <v>7</v>
      </c>
      <c r="AQ8" s="173">
        <v>479.39999999999992</v>
      </c>
      <c r="AS8" s="276" t="s">
        <v>90</v>
      </c>
      <c r="AT8" s="173">
        <v>38</v>
      </c>
      <c r="AU8" s="173">
        <v>25</v>
      </c>
      <c r="AV8" s="173"/>
      <c r="AW8" s="173">
        <v>63</v>
      </c>
      <c r="AX8">
        <f t="shared" si="1"/>
        <v>39.682539682539684</v>
      </c>
      <c r="AY8" s="276" t="s">
        <v>90</v>
      </c>
      <c r="AZ8" s="173"/>
      <c r="BA8" s="173">
        <v>35</v>
      </c>
      <c r="BB8" s="173">
        <v>28</v>
      </c>
      <c r="BC8" s="173">
        <v>63</v>
      </c>
      <c r="BD8">
        <f t="shared" si="2"/>
        <v>55.555555555555557</v>
      </c>
      <c r="BF8" s="276" t="s">
        <v>90</v>
      </c>
      <c r="BG8" s="173"/>
      <c r="BH8" s="173">
        <v>33</v>
      </c>
      <c r="BI8" s="173">
        <v>30</v>
      </c>
      <c r="BJ8" s="173">
        <v>63</v>
      </c>
      <c r="BK8">
        <f t="shared" si="3"/>
        <v>52.380952380952387</v>
      </c>
      <c r="BM8" s="276" t="s">
        <v>7</v>
      </c>
      <c r="BN8" s="173">
        <v>76</v>
      </c>
      <c r="BP8" s="276" t="s">
        <v>7</v>
      </c>
      <c r="BQ8" s="173">
        <v>98</v>
      </c>
      <c r="BR8"/>
      <c r="BS8" s="276" t="s">
        <v>7</v>
      </c>
      <c r="BT8" s="173">
        <v>37</v>
      </c>
      <c r="BV8" s="276" t="s">
        <v>90</v>
      </c>
      <c r="BW8" s="173">
        <v>171.95000000000002</v>
      </c>
      <c r="BX8" s="173">
        <v>119.85</v>
      </c>
      <c r="BY8" s="173"/>
      <c r="BZ8" s="173">
        <v>291.8</v>
      </c>
    </row>
    <row r="9" spans="1:101" ht="15" x14ac:dyDescent="0.25">
      <c r="A9" s="287" t="s">
        <v>7</v>
      </c>
      <c r="B9" s="288">
        <v>314</v>
      </c>
      <c r="C9" s="288">
        <v>7</v>
      </c>
      <c r="D9" s="288"/>
      <c r="E9" s="288"/>
      <c r="F9" s="288">
        <v>321</v>
      </c>
      <c r="G9" s="286">
        <f t="shared" si="0"/>
        <v>2.1806853582554515</v>
      </c>
      <c r="I9" t="s">
        <v>90</v>
      </c>
      <c r="J9" s="173">
        <v>60</v>
      </c>
      <c r="K9" s="173">
        <v>13</v>
      </c>
      <c r="L9" s="173">
        <v>7</v>
      </c>
      <c r="M9" s="173">
        <v>80</v>
      </c>
      <c r="O9" s="298" t="s">
        <v>32</v>
      </c>
      <c r="P9" s="298">
        <v>20</v>
      </c>
      <c r="Q9" s="298" t="s">
        <v>32</v>
      </c>
      <c r="R9" s="298">
        <v>21</v>
      </c>
      <c r="T9" s="254" t="s">
        <v>90</v>
      </c>
      <c r="U9" s="256">
        <v>6</v>
      </c>
      <c r="V9" s="257">
        <v>36</v>
      </c>
      <c r="W9" s="255">
        <f t="shared" si="4"/>
        <v>42</v>
      </c>
      <c r="Y9" s="264" t="s">
        <v>109</v>
      </c>
      <c r="Z9" s="267"/>
      <c r="AF9" s="240" t="s">
        <v>9</v>
      </c>
      <c r="AG9" s="241">
        <v>86.081664703572841</v>
      </c>
      <c r="AH9" s="241">
        <v>89.874974379995905</v>
      </c>
      <c r="AI9" s="241">
        <v>95.779348252846489</v>
      </c>
      <c r="AK9" s="291" t="s">
        <v>7</v>
      </c>
      <c r="AL9" s="241">
        <v>3.9575757575757584</v>
      </c>
      <c r="AM9" s="241"/>
      <c r="AN9" s="276" t="s">
        <v>7</v>
      </c>
      <c r="AO9" s="293">
        <v>4.0878787878787888</v>
      </c>
      <c r="AP9" s="276" t="s">
        <v>9</v>
      </c>
      <c r="AQ9" s="173">
        <v>861.2</v>
      </c>
      <c r="AS9" s="276" t="s">
        <v>7</v>
      </c>
      <c r="AT9" s="173">
        <v>38</v>
      </c>
      <c r="AU9" s="173">
        <v>38</v>
      </c>
      <c r="AV9" s="173"/>
      <c r="AW9" s="173">
        <v>76</v>
      </c>
      <c r="AX9">
        <f t="shared" si="1"/>
        <v>50</v>
      </c>
      <c r="AY9" s="276" t="s">
        <v>7</v>
      </c>
      <c r="AZ9" s="173"/>
      <c r="BA9" s="173">
        <v>49</v>
      </c>
      <c r="BB9" s="173">
        <v>27</v>
      </c>
      <c r="BC9" s="173">
        <v>76</v>
      </c>
      <c r="BD9">
        <f t="shared" si="2"/>
        <v>64.473684210526315</v>
      </c>
      <c r="BF9" s="276" t="s">
        <v>7</v>
      </c>
      <c r="BG9" s="173"/>
      <c r="BH9" s="173">
        <v>46</v>
      </c>
      <c r="BI9" s="173">
        <v>30</v>
      </c>
      <c r="BJ9" s="173">
        <v>76</v>
      </c>
      <c r="BK9">
        <f t="shared" si="3"/>
        <v>60.526315789473685</v>
      </c>
      <c r="BM9" s="276" t="s">
        <v>9</v>
      </c>
      <c r="BN9" s="173">
        <v>111</v>
      </c>
      <c r="BP9" s="276" t="s">
        <v>9</v>
      </c>
      <c r="BQ9" s="173">
        <v>146</v>
      </c>
      <c r="BR9"/>
      <c r="BS9" s="276" t="s">
        <v>9</v>
      </c>
      <c r="BT9" s="173">
        <v>60</v>
      </c>
      <c r="BV9" s="276" t="s">
        <v>7</v>
      </c>
      <c r="BW9" s="173">
        <v>238.7</v>
      </c>
      <c r="BX9" s="173">
        <v>240.7</v>
      </c>
      <c r="BY9" s="173"/>
      <c r="BZ9" s="173">
        <v>479.4</v>
      </c>
    </row>
    <row r="10" spans="1:101" ht="15" x14ac:dyDescent="0.25">
      <c r="A10" s="287" t="s">
        <v>9</v>
      </c>
      <c r="B10" s="288">
        <v>575</v>
      </c>
      <c r="C10" s="288">
        <v>13</v>
      </c>
      <c r="D10" s="288"/>
      <c r="E10" s="288"/>
      <c r="F10" s="288">
        <v>588</v>
      </c>
      <c r="G10" s="286">
        <f t="shared" si="0"/>
        <v>2.2108843537414966</v>
      </c>
      <c r="I10" t="s">
        <v>7</v>
      </c>
      <c r="J10" s="173">
        <v>314</v>
      </c>
      <c r="K10" s="173">
        <v>6</v>
      </c>
      <c r="L10" s="173"/>
      <c r="M10" s="173">
        <v>320</v>
      </c>
      <c r="O10" s="298" t="s">
        <v>34</v>
      </c>
      <c r="P10" s="298">
        <v>17</v>
      </c>
      <c r="Q10" s="298" t="s">
        <v>34</v>
      </c>
      <c r="R10" s="298">
        <v>22</v>
      </c>
      <c r="T10" s="254" t="s">
        <v>7</v>
      </c>
      <c r="U10" s="256">
        <v>18</v>
      </c>
      <c r="V10" s="257">
        <v>199</v>
      </c>
      <c r="W10" s="255">
        <f t="shared" si="4"/>
        <v>217</v>
      </c>
      <c r="Y10" s="264" t="s">
        <v>111</v>
      </c>
      <c r="Z10" s="267"/>
      <c r="AF10" s="240" t="s">
        <v>91</v>
      </c>
      <c r="AG10" s="241">
        <v>78.381795195954481</v>
      </c>
      <c r="AH10" s="241">
        <v>86.230876216968014</v>
      </c>
      <c r="AI10" s="241">
        <v>90.89759797724399</v>
      </c>
      <c r="AK10" s="291" t="s">
        <v>9</v>
      </c>
      <c r="AL10" s="241">
        <v>3.9573770491803266</v>
      </c>
      <c r="AM10" s="241"/>
      <c r="AN10" s="276" t="s">
        <v>9</v>
      </c>
      <c r="AO10" s="293">
        <v>3.9796875000000003</v>
      </c>
      <c r="AP10" s="276" t="s">
        <v>91</v>
      </c>
      <c r="AQ10" s="173">
        <v>279.60000000000002</v>
      </c>
      <c r="AS10" s="276" t="s">
        <v>9</v>
      </c>
      <c r="AT10" s="173">
        <v>61</v>
      </c>
      <c r="AU10" s="173">
        <v>50</v>
      </c>
      <c r="AV10" s="173"/>
      <c r="AW10" s="173">
        <v>111</v>
      </c>
      <c r="AX10">
        <f t="shared" si="1"/>
        <v>45.045045045045043</v>
      </c>
      <c r="AY10" s="276" t="s">
        <v>9</v>
      </c>
      <c r="AZ10" s="173"/>
      <c r="BA10" s="173">
        <v>63</v>
      </c>
      <c r="BB10" s="173">
        <v>48</v>
      </c>
      <c r="BC10" s="173">
        <v>111</v>
      </c>
      <c r="BD10">
        <f t="shared" si="2"/>
        <v>56.756756756756758</v>
      </c>
      <c r="BF10" s="276" t="s">
        <v>9</v>
      </c>
      <c r="BG10" s="173"/>
      <c r="BH10" s="173">
        <v>70</v>
      </c>
      <c r="BI10" s="173">
        <v>41</v>
      </c>
      <c r="BJ10" s="173">
        <v>111</v>
      </c>
      <c r="BK10">
        <f t="shared" si="3"/>
        <v>63.063063063063062</v>
      </c>
      <c r="BM10" s="276" t="s">
        <v>91</v>
      </c>
      <c r="BN10" s="173">
        <v>64</v>
      </c>
      <c r="BP10" s="276" t="s">
        <v>91</v>
      </c>
      <c r="BQ10" s="173">
        <v>90</v>
      </c>
      <c r="BR10"/>
      <c r="BS10" s="276" t="s">
        <v>91</v>
      </c>
      <c r="BT10" s="173">
        <v>19</v>
      </c>
      <c r="BV10" s="276" t="s">
        <v>9</v>
      </c>
      <c r="BW10" s="173">
        <v>471.65000000000003</v>
      </c>
      <c r="BX10" s="173">
        <v>389.55</v>
      </c>
      <c r="BY10" s="173"/>
      <c r="BZ10" s="173">
        <v>861.2</v>
      </c>
    </row>
    <row r="11" spans="1:101" ht="15" x14ac:dyDescent="0.25">
      <c r="A11" s="287" t="s">
        <v>91</v>
      </c>
      <c r="B11" s="288">
        <v>75</v>
      </c>
      <c r="C11" s="288">
        <v>3</v>
      </c>
      <c r="D11" s="288"/>
      <c r="E11" s="288"/>
      <c r="F11" s="288">
        <v>78</v>
      </c>
      <c r="G11" s="286">
        <f t="shared" si="0"/>
        <v>3.8461538461538463</v>
      </c>
      <c r="I11" t="s">
        <v>9</v>
      </c>
      <c r="J11" s="173">
        <v>535</v>
      </c>
      <c r="K11" s="173">
        <v>62</v>
      </c>
      <c r="L11" s="173">
        <v>2</v>
      </c>
      <c r="M11" s="173">
        <v>599</v>
      </c>
      <c r="O11" s="298" t="s">
        <v>36</v>
      </c>
      <c r="P11" s="298">
        <v>24</v>
      </c>
      <c r="Q11" s="298" t="s">
        <v>36</v>
      </c>
      <c r="R11" s="298">
        <v>24</v>
      </c>
      <c r="T11" s="254" t="s">
        <v>9</v>
      </c>
      <c r="U11" s="256">
        <v>119</v>
      </c>
      <c r="V11" s="257">
        <v>176</v>
      </c>
      <c r="W11" s="255">
        <f t="shared" si="4"/>
        <v>295</v>
      </c>
      <c r="Y11" s="264" t="s">
        <v>302</v>
      </c>
      <c r="Z11" s="267">
        <v>20</v>
      </c>
      <c r="AF11" s="240" t="s">
        <v>264</v>
      </c>
      <c r="AG11" s="241">
        <v>99.742930591259636</v>
      </c>
      <c r="AH11" s="241">
        <v>99.742930591259636</v>
      </c>
      <c r="AI11" s="241">
        <v>100</v>
      </c>
      <c r="AK11" s="291" t="s">
        <v>91</v>
      </c>
      <c r="AL11" s="241">
        <v>4.2266666666666666</v>
      </c>
      <c r="AM11" s="241"/>
      <c r="AN11" s="276" t="s">
        <v>91</v>
      </c>
      <c r="AO11" s="293">
        <v>4.1972972972972977</v>
      </c>
      <c r="AP11" s="276" t="s">
        <v>264</v>
      </c>
      <c r="AQ11" s="173">
        <v>35.799999999999983</v>
      </c>
      <c r="AS11" s="276" t="s">
        <v>91</v>
      </c>
      <c r="AT11" s="173">
        <v>46</v>
      </c>
      <c r="AU11" s="173">
        <v>18</v>
      </c>
      <c r="AV11" s="173"/>
      <c r="AW11" s="173">
        <v>64</v>
      </c>
      <c r="AX11">
        <f t="shared" si="1"/>
        <v>28.125</v>
      </c>
      <c r="AY11" s="276" t="s">
        <v>91</v>
      </c>
      <c r="AZ11" s="173"/>
      <c r="BA11" s="173">
        <v>38</v>
      </c>
      <c r="BB11" s="173">
        <v>26</v>
      </c>
      <c r="BC11" s="173">
        <v>64</v>
      </c>
      <c r="BD11">
        <f t="shared" si="2"/>
        <v>59.375</v>
      </c>
      <c r="BF11" s="276" t="s">
        <v>91</v>
      </c>
      <c r="BG11" s="173"/>
      <c r="BH11" s="173">
        <v>41</v>
      </c>
      <c r="BI11" s="173">
        <v>23</v>
      </c>
      <c r="BJ11" s="173">
        <v>64</v>
      </c>
      <c r="BK11">
        <f t="shared" si="3"/>
        <v>64.0625</v>
      </c>
      <c r="BM11" s="276" t="s">
        <v>264</v>
      </c>
      <c r="BN11" s="173">
        <v>26</v>
      </c>
      <c r="BP11" s="276" t="s">
        <v>264</v>
      </c>
      <c r="BQ11" s="173">
        <v>103</v>
      </c>
      <c r="BR11"/>
      <c r="BS11" s="276" t="s">
        <v>264</v>
      </c>
      <c r="BT11" s="173">
        <v>52</v>
      </c>
      <c r="BV11" s="276" t="s">
        <v>91</v>
      </c>
      <c r="BW11" s="173">
        <v>188.6</v>
      </c>
      <c r="BX11" s="173">
        <v>91.000000000000014</v>
      </c>
      <c r="BY11" s="173"/>
      <c r="BZ11" s="173">
        <v>279.60000000000002</v>
      </c>
    </row>
    <row r="12" spans="1:101" ht="15" x14ac:dyDescent="0.25">
      <c r="A12" s="287" t="s">
        <v>264</v>
      </c>
      <c r="B12" s="288">
        <v>35</v>
      </c>
      <c r="C12" s="288"/>
      <c r="D12" s="288"/>
      <c r="E12" s="288"/>
      <c r="F12" s="288">
        <v>35</v>
      </c>
      <c r="G12" s="286">
        <f t="shared" si="0"/>
        <v>0</v>
      </c>
      <c r="I12" t="s">
        <v>91</v>
      </c>
      <c r="J12" s="173">
        <v>82</v>
      </c>
      <c r="K12" s="173">
        <v>3</v>
      </c>
      <c r="L12" s="173">
        <v>2</v>
      </c>
      <c r="M12" s="173">
        <v>87</v>
      </c>
      <c r="O12" s="298" t="s">
        <v>38</v>
      </c>
      <c r="P12" s="298">
        <v>25</v>
      </c>
      <c r="Q12" s="298" t="s">
        <v>38</v>
      </c>
      <c r="R12" s="298">
        <v>22</v>
      </c>
      <c r="T12" s="254" t="s">
        <v>91</v>
      </c>
      <c r="U12" s="256">
        <v>20</v>
      </c>
      <c r="V12" s="257">
        <v>46</v>
      </c>
      <c r="W12" s="255">
        <f t="shared" si="4"/>
        <v>66</v>
      </c>
      <c r="Y12" s="264" t="s">
        <v>304</v>
      </c>
      <c r="Z12" s="267">
        <v>9</v>
      </c>
      <c r="AF12" s="240" t="s">
        <v>338</v>
      </c>
      <c r="AG12" s="241">
        <v>85.271317829457359</v>
      </c>
      <c r="AH12" s="241">
        <v>94.827586206896555</v>
      </c>
      <c r="AI12" s="241">
        <v>89.922480620155042</v>
      </c>
      <c r="AK12" s="291" t="s">
        <v>264</v>
      </c>
      <c r="AL12" s="241">
        <v>3.8928571428571432</v>
      </c>
      <c r="AM12" s="241"/>
      <c r="AN12" s="276" t="s">
        <v>264</v>
      </c>
      <c r="AO12" s="293">
        <v>3.8470588235294123</v>
      </c>
      <c r="AP12" s="276" t="s">
        <v>338</v>
      </c>
      <c r="AQ12" s="173">
        <v>46.04999999999999</v>
      </c>
      <c r="AS12" s="276" t="s">
        <v>264</v>
      </c>
      <c r="AT12" s="173">
        <v>11</v>
      </c>
      <c r="AU12" s="173">
        <v>15</v>
      </c>
      <c r="AV12" s="173"/>
      <c r="AW12" s="173">
        <v>26</v>
      </c>
      <c r="AX12">
        <f t="shared" si="1"/>
        <v>57.692307692307686</v>
      </c>
      <c r="AY12" s="276" t="s">
        <v>264</v>
      </c>
      <c r="AZ12" s="173"/>
      <c r="BA12" s="173">
        <v>5</v>
      </c>
      <c r="BB12" s="173">
        <v>21</v>
      </c>
      <c r="BC12" s="173">
        <v>26</v>
      </c>
      <c r="BD12">
        <f t="shared" si="2"/>
        <v>19.230769230769234</v>
      </c>
      <c r="BF12" s="276" t="s">
        <v>264</v>
      </c>
      <c r="BG12" s="173"/>
      <c r="BH12" s="173">
        <v>21</v>
      </c>
      <c r="BI12" s="173">
        <v>5</v>
      </c>
      <c r="BJ12" s="173">
        <v>26</v>
      </c>
      <c r="BK12">
        <f t="shared" si="3"/>
        <v>80.769230769230774</v>
      </c>
      <c r="BM12" s="276" t="s">
        <v>338</v>
      </c>
      <c r="BN12" s="173">
        <v>22</v>
      </c>
      <c r="BP12" s="276" t="s">
        <v>338</v>
      </c>
      <c r="BQ12" s="173">
        <v>89</v>
      </c>
      <c r="BR12"/>
      <c r="BS12" s="276" t="s">
        <v>338</v>
      </c>
      <c r="BT12" s="173">
        <v>21</v>
      </c>
      <c r="BV12" s="276" t="s">
        <v>264</v>
      </c>
      <c r="BW12" s="173">
        <v>13.919999999999998</v>
      </c>
      <c r="BX12" s="173">
        <v>21.880000000000003</v>
      </c>
      <c r="BY12" s="173"/>
      <c r="BZ12" s="173">
        <v>35.799999999999997</v>
      </c>
    </row>
    <row r="13" spans="1:101" ht="15" x14ac:dyDescent="0.25">
      <c r="A13" s="287" t="s">
        <v>338</v>
      </c>
      <c r="B13" s="288">
        <v>14</v>
      </c>
      <c r="C13" s="288"/>
      <c r="D13" s="288"/>
      <c r="E13" s="288"/>
      <c r="F13" s="288">
        <v>14</v>
      </c>
      <c r="G13" s="286">
        <f t="shared" si="0"/>
        <v>0</v>
      </c>
      <c r="I13" t="s">
        <v>120</v>
      </c>
      <c r="J13" s="173">
        <v>299</v>
      </c>
      <c r="K13" s="173"/>
      <c r="L13" s="173"/>
      <c r="M13" s="173">
        <v>299</v>
      </c>
      <c r="O13" s="298" t="s">
        <v>343</v>
      </c>
      <c r="P13" s="298">
        <v>3</v>
      </c>
      <c r="Q13" s="298" t="s">
        <v>343</v>
      </c>
      <c r="R13" s="298">
        <v>3</v>
      </c>
      <c r="T13" s="254" t="s">
        <v>120</v>
      </c>
      <c r="U13" s="256">
        <v>163</v>
      </c>
      <c r="V13" s="257">
        <v>814</v>
      </c>
      <c r="W13" s="255">
        <f t="shared" si="4"/>
        <v>977</v>
      </c>
      <c r="Y13" s="264" t="s">
        <v>359</v>
      </c>
      <c r="Z13" s="267">
        <v>1</v>
      </c>
      <c r="AF13" s="240" t="s">
        <v>339</v>
      </c>
      <c r="AG13" s="241">
        <v>93.548387096774192</v>
      </c>
      <c r="AH13" s="241">
        <v>99.428571428571431</v>
      </c>
      <c r="AI13" s="241">
        <v>94.086021505376351</v>
      </c>
      <c r="AK13" s="291" t="s">
        <v>338</v>
      </c>
      <c r="AL13" s="241">
        <v>4.5294117647058822</v>
      </c>
      <c r="AM13" s="241"/>
      <c r="AN13" s="276" t="s">
        <v>338</v>
      </c>
      <c r="AO13" s="293">
        <v>4.6055555555555561</v>
      </c>
      <c r="AP13" s="276" t="s">
        <v>339</v>
      </c>
      <c r="AQ13" s="173">
        <v>47.899999999999991</v>
      </c>
      <c r="AS13" s="276" t="s">
        <v>338</v>
      </c>
      <c r="AT13" s="173">
        <v>7</v>
      </c>
      <c r="AU13" s="173">
        <v>15</v>
      </c>
      <c r="AV13" s="173"/>
      <c r="AW13" s="173">
        <v>22</v>
      </c>
      <c r="AX13">
        <f t="shared" si="1"/>
        <v>68.181818181818173</v>
      </c>
      <c r="AY13" s="276" t="s">
        <v>338</v>
      </c>
      <c r="AZ13" s="173"/>
      <c r="BA13" s="173">
        <v>20</v>
      </c>
      <c r="BB13" s="173">
        <v>2</v>
      </c>
      <c r="BC13" s="173">
        <v>22</v>
      </c>
      <c r="BD13">
        <f t="shared" si="2"/>
        <v>90.909090909090907</v>
      </c>
      <c r="BF13" s="276" t="s">
        <v>338</v>
      </c>
      <c r="BG13" s="173"/>
      <c r="BH13" s="173">
        <v>22</v>
      </c>
      <c r="BI13" s="173"/>
      <c r="BJ13" s="173">
        <v>22</v>
      </c>
      <c r="BK13">
        <f t="shared" si="3"/>
        <v>100</v>
      </c>
      <c r="BM13" s="276" t="s">
        <v>339</v>
      </c>
      <c r="BN13" s="173">
        <v>17</v>
      </c>
      <c r="BP13" s="276" t="s">
        <v>339</v>
      </c>
      <c r="BQ13" s="173">
        <v>36</v>
      </c>
      <c r="BR13"/>
      <c r="BS13" s="276" t="s">
        <v>339</v>
      </c>
      <c r="BT13" s="173">
        <v>14</v>
      </c>
      <c r="BV13" s="276" t="s">
        <v>338</v>
      </c>
      <c r="BW13" s="173">
        <v>13.15</v>
      </c>
      <c r="BX13" s="173">
        <v>32.899999999999991</v>
      </c>
      <c r="BY13" s="173"/>
      <c r="BZ13" s="173">
        <v>46.04999999999999</v>
      </c>
    </row>
    <row r="14" spans="1:101" ht="15" x14ac:dyDescent="0.25">
      <c r="A14" s="287" t="s">
        <v>339</v>
      </c>
      <c r="B14" s="288">
        <v>25</v>
      </c>
      <c r="C14" s="288">
        <v>3</v>
      </c>
      <c r="D14" s="288"/>
      <c r="E14" s="288"/>
      <c r="F14" s="288">
        <v>28</v>
      </c>
      <c r="G14" s="286">
        <f t="shared" si="0"/>
        <v>10.714285714285714</v>
      </c>
      <c r="I14" t="s">
        <v>11</v>
      </c>
      <c r="J14" s="173">
        <v>90</v>
      </c>
      <c r="K14" s="173"/>
      <c r="L14" s="173"/>
      <c r="M14" s="173">
        <v>90</v>
      </c>
      <c r="O14" s="298" t="s">
        <v>1</v>
      </c>
      <c r="P14" s="298">
        <v>114</v>
      </c>
      <c r="Q14" s="298" t="s">
        <v>1</v>
      </c>
      <c r="R14" s="298">
        <v>87</v>
      </c>
      <c r="T14" s="254" t="s">
        <v>11</v>
      </c>
      <c r="U14" s="256">
        <v>20</v>
      </c>
      <c r="V14" s="257">
        <v>57</v>
      </c>
      <c r="W14" s="255">
        <f t="shared" si="4"/>
        <v>77</v>
      </c>
      <c r="Y14" s="264" t="s">
        <v>302</v>
      </c>
      <c r="Z14" s="267"/>
      <c r="AF14" s="240" t="s">
        <v>301</v>
      </c>
      <c r="AG14" s="241">
        <v>100</v>
      </c>
      <c r="AH14" s="241">
        <v>100</v>
      </c>
      <c r="AI14" s="241">
        <v>100</v>
      </c>
      <c r="AK14" s="291" t="s">
        <v>339</v>
      </c>
      <c r="AL14" s="241">
        <v>3.838461538461539</v>
      </c>
      <c r="AM14" s="241"/>
      <c r="AN14" s="276" t="s">
        <v>339</v>
      </c>
      <c r="AO14" s="293">
        <v>3.7933333333333334</v>
      </c>
      <c r="AP14" s="276" t="s">
        <v>120</v>
      </c>
      <c r="AQ14" s="173">
        <v>94.1</v>
      </c>
      <c r="AS14" s="276" t="s">
        <v>339</v>
      </c>
      <c r="AT14" s="173">
        <v>6</v>
      </c>
      <c r="AU14" s="173">
        <v>11</v>
      </c>
      <c r="AV14" s="173"/>
      <c r="AW14" s="173">
        <v>17</v>
      </c>
      <c r="AX14">
        <f t="shared" si="1"/>
        <v>64.705882352941174</v>
      </c>
      <c r="AY14" s="276" t="s">
        <v>339</v>
      </c>
      <c r="AZ14" s="173"/>
      <c r="BA14" s="173">
        <v>11</v>
      </c>
      <c r="BB14" s="173">
        <v>6</v>
      </c>
      <c r="BC14" s="173">
        <v>17</v>
      </c>
      <c r="BD14">
        <f t="shared" si="2"/>
        <v>64.705882352941174</v>
      </c>
      <c r="BF14" s="276" t="s">
        <v>339</v>
      </c>
      <c r="BG14" s="173"/>
      <c r="BH14" s="173">
        <v>15</v>
      </c>
      <c r="BI14" s="173">
        <v>2</v>
      </c>
      <c r="BJ14" s="173">
        <v>17</v>
      </c>
      <c r="BK14">
        <f t="shared" si="3"/>
        <v>88.235294117647058</v>
      </c>
      <c r="BM14" s="276" t="s">
        <v>11</v>
      </c>
      <c r="BN14" s="173">
        <v>41</v>
      </c>
      <c r="BP14" s="276" t="s">
        <v>11</v>
      </c>
      <c r="BQ14" s="173">
        <v>73</v>
      </c>
      <c r="BR14"/>
      <c r="BS14" s="276" t="s">
        <v>11</v>
      </c>
      <c r="BT14" s="173">
        <v>36</v>
      </c>
      <c r="BV14" s="276" t="s">
        <v>339</v>
      </c>
      <c r="BW14" s="173">
        <v>16.5</v>
      </c>
      <c r="BX14" s="173">
        <v>31.399999999999995</v>
      </c>
      <c r="BY14" s="173"/>
      <c r="BZ14" s="173">
        <v>47.899999999999991</v>
      </c>
    </row>
    <row r="15" spans="1:101" ht="15" x14ac:dyDescent="0.25">
      <c r="A15" s="287" t="s">
        <v>301</v>
      </c>
      <c r="B15" s="288">
        <v>5</v>
      </c>
      <c r="C15" s="288">
        <v>3</v>
      </c>
      <c r="D15" s="288"/>
      <c r="E15" s="288"/>
      <c r="F15" s="288">
        <v>8</v>
      </c>
      <c r="G15" s="286">
        <f t="shared" si="0"/>
        <v>37.5</v>
      </c>
      <c r="I15" t="s">
        <v>13</v>
      </c>
      <c r="J15" s="173">
        <v>80</v>
      </c>
      <c r="K15" s="173">
        <v>3</v>
      </c>
      <c r="L15" s="173">
        <v>2</v>
      </c>
      <c r="M15" s="173">
        <v>85</v>
      </c>
      <c r="O15" s="298" t="s">
        <v>3</v>
      </c>
      <c r="P15" s="298">
        <v>50</v>
      </c>
      <c r="Q15" s="298" t="s">
        <v>3</v>
      </c>
      <c r="R15" s="298">
        <v>52</v>
      </c>
      <c r="T15" s="254" t="s">
        <v>13</v>
      </c>
      <c r="U15" s="256">
        <v>33</v>
      </c>
      <c r="V15" s="257">
        <v>7</v>
      </c>
      <c r="W15" s="255">
        <f t="shared" si="4"/>
        <v>40</v>
      </c>
      <c r="Y15" s="264" t="s">
        <v>21</v>
      </c>
      <c r="Z15" s="267"/>
      <c r="AF15" s="240" t="s">
        <v>120</v>
      </c>
      <c r="AG15" s="241">
        <v>93.349958437240232</v>
      </c>
      <c r="AH15" s="241">
        <v>94.928148774302628</v>
      </c>
      <c r="AI15" s="241">
        <v>98.337489609310055</v>
      </c>
      <c r="AK15" s="291" t="s">
        <v>364</v>
      </c>
      <c r="AL15" s="241">
        <v>3.9973684210526326</v>
      </c>
      <c r="AM15" s="241"/>
      <c r="AN15" s="276" t="s">
        <v>364</v>
      </c>
      <c r="AO15" s="293">
        <v>3.915</v>
      </c>
      <c r="AP15" s="276" t="s">
        <v>11</v>
      </c>
      <c r="AQ15" s="173">
        <v>291</v>
      </c>
      <c r="AS15" s="276" t="s">
        <v>11</v>
      </c>
      <c r="AT15" s="173">
        <v>26</v>
      </c>
      <c r="AU15" s="173">
        <v>15</v>
      </c>
      <c r="AV15" s="173"/>
      <c r="AW15" s="173">
        <v>41</v>
      </c>
      <c r="AX15">
        <f t="shared" si="1"/>
        <v>36.585365853658537</v>
      </c>
      <c r="AY15" s="276" t="s">
        <v>11</v>
      </c>
      <c r="AZ15" s="173"/>
      <c r="BA15" s="173">
        <v>29</v>
      </c>
      <c r="BB15" s="173">
        <v>12</v>
      </c>
      <c r="BC15" s="173">
        <v>41</v>
      </c>
      <c r="BD15">
        <f t="shared" si="2"/>
        <v>70.731707317073173</v>
      </c>
      <c r="BF15" s="276" t="s">
        <v>11</v>
      </c>
      <c r="BG15" s="173"/>
      <c r="BH15" s="173">
        <v>30</v>
      </c>
      <c r="BI15" s="173">
        <v>11</v>
      </c>
      <c r="BJ15" s="173">
        <v>41</v>
      </c>
      <c r="BK15">
        <f t="shared" si="3"/>
        <v>73.170731707317074</v>
      </c>
      <c r="BM15" s="276" t="s">
        <v>13</v>
      </c>
      <c r="BN15" s="173">
        <v>37</v>
      </c>
      <c r="BP15" s="276" t="s">
        <v>13</v>
      </c>
      <c r="BQ15" s="173">
        <v>43</v>
      </c>
      <c r="BR15"/>
      <c r="BS15" s="276" t="s">
        <v>13</v>
      </c>
      <c r="BT15" s="173">
        <v>22</v>
      </c>
      <c r="BV15" s="276" t="s">
        <v>120</v>
      </c>
      <c r="BW15" s="173">
        <v>81.699999999999989</v>
      </c>
      <c r="BX15" s="173">
        <v>12.4</v>
      </c>
      <c r="BY15" s="173"/>
      <c r="BZ15" s="173">
        <v>94.1</v>
      </c>
    </row>
    <row r="16" spans="1:101" ht="15" x14ac:dyDescent="0.25">
      <c r="A16" s="287" t="s">
        <v>340</v>
      </c>
      <c r="B16" s="288">
        <v>10</v>
      </c>
      <c r="C16" s="288">
        <v>12</v>
      </c>
      <c r="D16" s="288"/>
      <c r="E16" s="288"/>
      <c r="F16" s="288">
        <v>22</v>
      </c>
      <c r="G16" s="286">
        <f t="shared" si="0"/>
        <v>54.54545454545454</v>
      </c>
      <c r="I16" t="s">
        <v>15</v>
      </c>
      <c r="J16" s="173">
        <v>65</v>
      </c>
      <c r="K16" s="173">
        <v>3</v>
      </c>
      <c r="L16" s="173">
        <v>2</v>
      </c>
      <c r="M16" s="173">
        <v>70</v>
      </c>
      <c r="O16" s="298" t="s">
        <v>5</v>
      </c>
      <c r="P16" s="298">
        <v>49</v>
      </c>
      <c r="Q16" s="298" t="s">
        <v>5</v>
      </c>
      <c r="R16" s="298">
        <v>50</v>
      </c>
      <c r="T16" s="254" t="s">
        <v>15</v>
      </c>
      <c r="U16" s="256">
        <v>7</v>
      </c>
      <c r="V16" s="257">
        <v>18</v>
      </c>
      <c r="W16" s="255">
        <f t="shared" si="4"/>
        <v>25</v>
      </c>
      <c r="Y16" s="264" t="s">
        <v>22</v>
      </c>
      <c r="Z16" s="267"/>
      <c r="AF16" s="240" t="s">
        <v>277</v>
      </c>
      <c r="AG16" s="241">
        <v>100</v>
      </c>
      <c r="AH16" s="241">
        <v>100</v>
      </c>
      <c r="AI16" s="241">
        <v>100</v>
      </c>
      <c r="AK16" s="291" t="s">
        <v>120</v>
      </c>
      <c r="AL16" s="241">
        <v>4.0186046511627902</v>
      </c>
      <c r="AM16" s="241"/>
      <c r="AN16" s="276" t="s">
        <v>120</v>
      </c>
      <c r="AO16" s="293">
        <v>4.0209302325581389</v>
      </c>
      <c r="AP16" s="276" t="s">
        <v>13</v>
      </c>
      <c r="AQ16" s="173">
        <v>314.8</v>
      </c>
      <c r="AS16" s="276" t="s">
        <v>13</v>
      </c>
      <c r="AT16" s="173">
        <v>20</v>
      </c>
      <c r="AU16" s="173">
        <v>17</v>
      </c>
      <c r="AV16" s="173"/>
      <c r="AW16" s="173">
        <v>37</v>
      </c>
      <c r="AX16">
        <f t="shared" si="1"/>
        <v>45.945945945945951</v>
      </c>
      <c r="AY16" s="276" t="s">
        <v>13</v>
      </c>
      <c r="AZ16" s="173"/>
      <c r="BA16" s="173">
        <v>25</v>
      </c>
      <c r="BB16" s="173">
        <v>12</v>
      </c>
      <c r="BC16" s="173">
        <v>37</v>
      </c>
      <c r="BD16">
        <f t="shared" si="2"/>
        <v>67.567567567567565</v>
      </c>
      <c r="BF16" s="276" t="s">
        <v>13</v>
      </c>
      <c r="BG16" s="173"/>
      <c r="BH16" s="173">
        <v>25</v>
      </c>
      <c r="BI16" s="173">
        <v>12</v>
      </c>
      <c r="BJ16" s="173">
        <v>37</v>
      </c>
      <c r="BK16">
        <f t="shared" si="3"/>
        <v>67.567567567567565</v>
      </c>
      <c r="BM16" s="276" t="s">
        <v>15</v>
      </c>
      <c r="BN16" s="173">
        <v>36</v>
      </c>
      <c r="BP16" s="276" t="s">
        <v>15</v>
      </c>
      <c r="BQ16" s="173">
        <v>71</v>
      </c>
      <c r="BR16"/>
      <c r="BS16" s="276" t="s">
        <v>15</v>
      </c>
      <c r="BT16" s="173">
        <v>36</v>
      </c>
      <c r="BV16" s="276" t="s">
        <v>11</v>
      </c>
      <c r="BW16" s="173">
        <v>167.2</v>
      </c>
      <c r="BX16" s="173">
        <v>123.8</v>
      </c>
      <c r="BY16" s="173"/>
      <c r="BZ16" s="173">
        <v>291</v>
      </c>
    </row>
    <row r="17" spans="1:78" ht="15" x14ac:dyDescent="0.25">
      <c r="A17" s="287" t="s">
        <v>463</v>
      </c>
      <c r="B17" s="288">
        <v>14</v>
      </c>
      <c r="C17" s="288">
        <v>5</v>
      </c>
      <c r="D17" s="288"/>
      <c r="E17" s="288"/>
      <c r="F17" s="288">
        <v>19</v>
      </c>
      <c r="G17" s="286">
        <f t="shared" si="0"/>
        <v>26.315789473684209</v>
      </c>
      <c r="I17" t="s">
        <v>19</v>
      </c>
      <c r="J17" s="173">
        <v>115</v>
      </c>
      <c r="K17" s="173"/>
      <c r="L17" s="173"/>
      <c r="M17" s="173">
        <v>115</v>
      </c>
      <c r="O17" s="298" t="s">
        <v>90</v>
      </c>
      <c r="P17" s="298">
        <v>27</v>
      </c>
      <c r="Q17" s="298" t="s">
        <v>90</v>
      </c>
      <c r="R17" s="298">
        <v>26</v>
      </c>
      <c r="T17" s="254" t="s">
        <v>19</v>
      </c>
      <c r="U17" s="256">
        <v>87</v>
      </c>
      <c r="V17" s="257">
        <v>68</v>
      </c>
      <c r="W17" s="255">
        <f t="shared" si="4"/>
        <v>155</v>
      </c>
      <c r="Y17" s="264" t="s">
        <v>252</v>
      </c>
      <c r="Z17" s="267"/>
      <c r="AF17" s="240" t="s">
        <v>11</v>
      </c>
      <c r="AG17" s="241">
        <v>83.274853801169584</v>
      </c>
      <c r="AH17" s="241">
        <v>89.785624211853715</v>
      </c>
      <c r="AI17" s="241">
        <v>92.748538011695899</v>
      </c>
      <c r="AK17" s="291" t="s">
        <v>11</v>
      </c>
      <c r="AL17" s="241">
        <v>4.0151515151515147</v>
      </c>
      <c r="AM17" s="241"/>
      <c r="AN17" s="276" t="s">
        <v>11</v>
      </c>
      <c r="AO17" s="293">
        <v>4.0187499999999998</v>
      </c>
      <c r="AP17" s="276" t="s">
        <v>15</v>
      </c>
      <c r="AQ17" s="173">
        <v>306</v>
      </c>
      <c r="AS17" s="276" t="s">
        <v>15</v>
      </c>
      <c r="AT17" s="173">
        <v>23</v>
      </c>
      <c r="AU17" s="173">
        <v>13</v>
      </c>
      <c r="AV17" s="173"/>
      <c r="AW17" s="173">
        <v>36</v>
      </c>
      <c r="AX17">
        <f t="shared" si="1"/>
        <v>36.111111111111107</v>
      </c>
      <c r="AY17" s="276" t="s">
        <v>15</v>
      </c>
      <c r="AZ17" s="173"/>
      <c r="BA17" s="173">
        <v>22</v>
      </c>
      <c r="BB17" s="173">
        <v>14</v>
      </c>
      <c r="BC17" s="173">
        <v>36</v>
      </c>
      <c r="BD17">
        <f t="shared" si="2"/>
        <v>61.111111111111114</v>
      </c>
      <c r="BF17" s="276" t="s">
        <v>15</v>
      </c>
      <c r="BG17" s="173"/>
      <c r="BH17" s="173">
        <v>27</v>
      </c>
      <c r="BI17" s="173">
        <v>9</v>
      </c>
      <c r="BJ17" s="173">
        <v>36</v>
      </c>
      <c r="BK17">
        <f t="shared" si="3"/>
        <v>75</v>
      </c>
      <c r="BM17" s="276" t="s">
        <v>297</v>
      </c>
      <c r="BN17" s="173">
        <v>9</v>
      </c>
      <c r="BP17" s="276" t="s">
        <v>297</v>
      </c>
      <c r="BQ17" s="173">
        <v>18</v>
      </c>
      <c r="BR17"/>
      <c r="BS17" s="276" t="s">
        <v>297</v>
      </c>
      <c r="BT17" s="173">
        <v>14</v>
      </c>
      <c r="BV17" s="276" t="s">
        <v>13</v>
      </c>
      <c r="BW17" s="173">
        <v>133.80000000000001</v>
      </c>
      <c r="BX17" s="173">
        <v>181</v>
      </c>
      <c r="BY17" s="173"/>
      <c r="BZ17" s="173">
        <v>314.8</v>
      </c>
    </row>
    <row r="18" spans="1:78" ht="15" x14ac:dyDescent="0.25">
      <c r="A18" s="287" t="s">
        <v>120</v>
      </c>
      <c r="B18" s="288">
        <v>300</v>
      </c>
      <c r="C18" s="288">
        <v>6</v>
      </c>
      <c r="D18" s="288"/>
      <c r="E18" s="288"/>
      <c r="F18" s="288">
        <v>306</v>
      </c>
      <c r="G18" s="286">
        <f t="shared" si="0"/>
        <v>1.9607843137254901</v>
      </c>
      <c r="I18" t="s">
        <v>93</v>
      </c>
      <c r="J18" s="173">
        <v>134</v>
      </c>
      <c r="K18" s="173">
        <v>13</v>
      </c>
      <c r="L18" s="173">
        <v>2</v>
      </c>
      <c r="M18" s="173">
        <v>149</v>
      </c>
      <c r="O18" s="298" t="s">
        <v>7</v>
      </c>
      <c r="P18" s="298">
        <v>77</v>
      </c>
      <c r="Q18" s="298" t="s">
        <v>7</v>
      </c>
      <c r="R18" s="298">
        <v>79</v>
      </c>
      <c r="T18" s="254" t="s">
        <v>93</v>
      </c>
      <c r="U18" s="256">
        <v>42</v>
      </c>
      <c r="V18" s="257">
        <v>64</v>
      </c>
      <c r="W18" s="255">
        <f t="shared" si="4"/>
        <v>106</v>
      </c>
      <c r="Y18" s="264" t="s">
        <v>116</v>
      </c>
      <c r="Z18" s="267">
        <v>3</v>
      </c>
      <c r="AF18" s="240" t="s">
        <v>13</v>
      </c>
      <c r="AG18" s="241">
        <v>83.454106280193244</v>
      </c>
      <c r="AH18" s="241">
        <v>92.75167785234899</v>
      </c>
      <c r="AI18" s="241">
        <v>89.975845410628025</v>
      </c>
      <c r="AK18" s="291" t="s">
        <v>13</v>
      </c>
      <c r="AL18" s="241">
        <v>4.1366666666666658</v>
      </c>
      <c r="AM18" s="241"/>
      <c r="AN18" s="276" t="s">
        <v>13</v>
      </c>
      <c r="AO18" s="293">
        <v>4.265625</v>
      </c>
      <c r="AP18" s="276" t="s">
        <v>297</v>
      </c>
      <c r="AQ18" s="173">
        <v>100</v>
      </c>
      <c r="AS18" s="276" t="s">
        <v>297</v>
      </c>
      <c r="AT18" s="173">
        <v>2</v>
      </c>
      <c r="AU18" s="173">
        <v>7</v>
      </c>
      <c r="AV18" s="173"/>
      <c r="AW18" s="173">
        <v>9</v>
      </c>
      <c r="AX18">
        <f t="shared" si="1"/>
        <v>77.777777777777786</v>
      </c>
      <c r="AY18" s="276" t="s">
        <v>297</v>
      </c>
      <c r="AZ18" s="173"/>
      <c r="BA18" s="173">
        <v>3</v>
      </c>
      <c r="BB18" s="173">
        <v>6</v>
      </c>
      <c r="BC18" s="173">
        <v>9</v>
      </c>
      <c r="BD18">
        <f t="shared" si="2"/>
        <v>33.333333333333329</v>
      </c>
      <c r="BF18" s="276" t="s">
        <v>297</v>
      </c>
      <c r="BG18" s="173"/>
      <c r="BH18" s="173">
        <v>7</v>
      </c>
      <c r="BI18" s="173">
        <v>2</v>
      </c>
      <c r="BJ18" s="173">
        <v>9</v>
      </c>
      <c r="BK18">
        <f t="shared" si="3"/>
        <v>77.777777777777786</v>
      </c>
      <c r="BM18" s="276" t="s">
        <v>341</v>
      </c>
      <c r="BN18" s="173">
        <v>30</v>
      </c>
      <c r="BP18" s="276" t="s">
        <v>341</v>
      </c>
      <c r="BQ18" s="173">
        <v>120</v>
      </c>
      <c r="BR18"/>
      <c r="BS18" s="276" t="s">
        <v>341</v>
      </c>
      <c r="BT18" s="173">
        <v>63</v>
      </c>
      <c r="BV18" s="276" t="s">
        <v>15</v>
      </c>
      <c r="BW18" s="173">
        <v>185.7</v>
      </c>
      <c r="BX18" s="173">
        <v>120.3</v>
      </c>
      <c r="BY18" s="173"/>
      <c r="BZ18" s="173">
        <v>306</v>
      </c>
    </row>
    <row r="19" spans="1:78" ht="15" x14ac:dyDescent="0.25">
      <c r="A19" s="287" t="s">
        <v>277</v>
      </c>
      <c r="B19" s="288">
        <v>25</v>
      </c>
      <c r="C19" s="288">
        <v>18</v>
      </c>
      <c r="D19" s="288"/>
      <c r="E19" s="288"/>
      <c r="F19" s="288">
        <v>43</v>
      </c>
      <c r="G19" s="286">
        <f t="shared" si="0"/>
        <v>41.860465116279073</v>
      </c>
      <c r="I19" t="s">
        <v>95</v>
      </c>
      <c r="J19" s="173">
        <v>105</v>
      </c>
      <c r="K19" s="173">
        <v>4</v>
      </c>
      <c r="L19" s="173"/>
      <c r="M19" s="173">
        <v>109</v>
      </c>
      <c r="O19" s="298" t="s">
        <v>9</v>
      </c>
      <c r="P19" s="298">
        <v>151</v>
      </c>
      <c r="Q19" s="298" t="s">
        <v>9</v>
      </c>
      <c r="R19" s="298">
        <v>152</v>
      </c>
      <c r="T19" s="254" t="s">
        <v>95</v>
      </c>
      <c r="U19" s="256">
        <v>26</v>
      </c>
      <c r="V19" s="257">
        <v>38</v>
      </c>
      <c r="W19" s="255">
        <f t="shared" si="4"/>
        <v>64</v>
      </c>
      <c r="Y19" s="264" t="s">
        <v>307</v>
      </c>
      <c r="Z19" s="267">
        <v>9</v>
      </c>
      <c r="AF19" s="240" t="s">
        <v>15</v>
      </c>
      <c r="AG19" s="241">
        <v>78.730158730158735</v>
      </c>
      <c r="AH19" s="241">
        <v>90.6764168190128</v>
      </c>
      <c r="AI19" s="241">
        <v>86.825396825396822</v>
      </c>
      <c r="AK19" s="291" t="s">
        <v>15</v>
      </c>
      <c r="AL19" s="241">
        <v>3.9689655172413798</v>
      </c>
      <c r="AM19" s="241"/>
      <c r="AN19" s="276" t="s">
        <v>15</v>
      </c>
      <c r="AO19" s="293">
        <v>4.1515151515151514</v>
      </c>
      <c r="AP19" s="276" t="s">
        <v>341</v>
      </c>
      <c r="AQ19" s="173">
        <v>78</v>
      </c>
      <c r="AS19" s="276" t="s">
        <v>341</v>
      </c>
      <c r="AT19" s="173">
        <v>16</v>
      </c>
      <c r="AU19" s="173">
        <v>14</v>
      </c>
      <c r="AV19" s="173"/>
      <c r="AW19" s="173">
        <v>30</v>
      </c>
      <c r="AX19">
        <f t="shared" si="1"/>
        <v>46.666666666666664</v>
      </c>
      <c r="AY19" s="276" t="s">
        <v>341</v>
      </c>
      <c r="AZ19" s="173"/>
      <c r="BA19" s="173">
        <v>19</v>
      </c>
      <c r="BB19" s="173">
        <v>11</v>
      </c>
      <c r="BC19" s="173">
        <v>30</v>
      </c>
      <c r="BD19">
        <f t="shared" si="2"/>
        <v>63.333333333333329</v>
      </c>
      <c r="BF19" s="276" t="s">
        <v>341</v>
      </c>
      <c r="BG19" s="173"/>
      <c r="BH19" s="173">
        <v>30</v>
      </c>
      <c r="BI19" s="173"/>
      <c r="BJ19" s="173">
        <v>30</v>
      </c>
      <c r="BK19">
        <f t="shared" si="3"/>
        <v>100</v>
      </c>
      <c r="BM19" s="276" t="s">
        <v>19</v>
      </c>
      <c r="BN19" s="173">
        <v>46</v>
      </c>
      <c r="BP19" s="276" t="s">
        <v>19</v>
      </c>
      <c r="BQ19" s="173">
        <v>151</v>
      </c>
      <c r="BR19"/>
      <c r="BS19" s="276" t="s">
        <v>19</v>
      </c>
      <c r="BT19" s="173">
        <v>66</v>
      </c>
      <c r="BV19" s="276" t="s">
        <v>297</v>
      </c>
      <c r="BW19" s="173">
        <v>23.25</v>
      </c>
      <c r="BX19" s="173">
        <v>76.75</v>
      </c>
      <c r="BY19" s="173"/>
      <c r="BZ19" s="173">
        <v>100</v>
      </c>
    </row>
    <row r="20" spans="1:78" ht="15" x14ac:dyDescent="0.25">
      <c r="A20" s="287" t="s">
        <v>11</v>
      </c>
      <c r="B20" s="288">
        <v>96</v>
      </c>
      <c r="C20" s="288">
        <v>3</v>
      </c>
      <c r="D20" s="288"/>
      <c r="E20" s="288"/>
      <c r="F20" s="288">
        <v>99</v>
      </c>
      <c r="G20" s="286">
        <f t="shared" si="0"/>
        <v>3.0303030303030303</v>
      </c>
      <c r="I20" t="s">
        <v>23</v>
      </c>
      <c r="J20" s="173">
        <v>189</v>
      </c>
      <c r="K20" s="173">
        <v>17</v>
      </c>
      <c r="L20" s="173"/>
      <c r="M20" s="173">
        <v>206</v>
      </c>
      <c r="O20" s="298" t="s">
        <v>91</v>
      </c>
      <c r="P20" s="298">
        <v>20</v>
      </c>
      <c r="Q20" s="298" t="s">
        <v>91</v>
      </c>
      <c r="R20" s="298">
        <v>25</v>
      </c>
      <c r="T20" s="254" t="s">
        <v>23</v>
      </c>
      <c r="U20" s="256">
        <v>109</v>
      </c>
      <c r="V20" s="257">
        <v>22</v>
      </c>
      <c r="W20" s="255">
        <f t="shared" si="4"/>
        <v>131</v>
      </c>
      <c r="Y20" s="264" t="s">
        <v>309</v>
      </c>
      <c r="Z20" s="267">
        <v>6</v>
      </c>
      <c r="AF20" s="240" t="s">
        <v>297</v>
      </c>
      <c r="AG20" s="241">
        <v>76.902173913043484</v>
      </c>
      <c r="AH20" s="241">
        <v>98.951048951048946</v>
      </c>
      <c r="AI20" s="241">
        <v>77.989130434782609</v>
      </c>
      <c r="AK20" s="291" t="s">
        <v>297</v>
      </c>
      <c r="AL20" s="241">
        <v>4.2300000000000004</v>
      </c>
      <c r="AM20" s="241"/>
      <c r="AN20" s="276" t="s">
        <v>297</v>
      </c>
      <c r="AO20" s="293">
        <v>4.2416666666666663</v>
      </c>
      <c r="AP20" s="276" t="s">
        <v>19</v>
      </c>
      <c r="AQ20" s="173">
        <v>461.9000000000002</v>
      </c>
      <c r="AS20" s="276" t="s">
        <v>19</v>
      </c>
      <c r="AT20" s="173">
        <v>27</v>
      </c>
      <c r="AU20" s="173">
        <v>19</v>
      </c>
      <c r="AV20" s="173"/>
      <c r="AW20" s="173">
        <v>46</v>
      </c>
      <c r="AX20">
        <f t="shared" si="1"/>
        <v>41.304347826086953</v>
      </c>
      <c r="AY20" s="276" t="s">
        <v>19</v>
      </c>
      <c r="AZ20" s="173"/>
      <c r="BA20" s="173">
        <v>29</v>
      </c>
      <c r="BB20" s="173">
        <v>17</v>
      </c>
      <c r="BC20" s="173">
        <v>46</v>
      </c>
      <c r="BD20">
        <f t="shared" si="2"/>
        <v>63.04347826086957</v>
      </c>
      <c r="BF20" s="276" t="s">
        <v>19</v>
      </c>
      <c r="BG20" s="173"/>
      <c r="BH20" s="173">
        <v>37</v>
      </c>
      <c r="BI20" s="173">
        <v>9</v>
      </c>
      <c r="BJ20" s="173">
        <v>46</v>
      </c>
      <c r="BK20">
        <f t="shared" si="3"/>
        <v>80.434782608695656</v>
      </c>
      <c r="BM20" s="276" t="s">
        <v>93</v>
      </c>
      <c r="BN20" s="173">
        <v>61</v>
      </c>
      <c r="BP20" s="276" t="s">
        <v>93</v>
      </c>
      <c r="BQ20" s="173">
        <v>216</v>
      </c>
      <c r="BR20"/>
      <c r="BS20" s="276" t="s">
        <v>93</v>
      </c>
      <c r="BT20" s="173">
        <v>136</v>
      </c>
      <c r="BV20" s="276" t="s">
        <v>341</v>
      </c>
      <c r="BW20" s="173">
        <v>39</v>
      </c>
      <c r="BX20" s="173">
        <v>39</v>
      </c>
      <c r="BY20" s="173"/>
      <c r="BZ20" s="173">
        <v>78</v>
      </c>
    </row>
    <row r="21" spans="1:78" ht="15" x14ac:dyDescent="0.25">
      <c r="A21" s="287" t="s">
        <v>13</v>
      </c>
      <c r="B21" s="288">
        <v>76</v>
      </c>
      <c r="C21" s="288">
        <v>3</v>
      </c>
      <c r="D21" s="288">
        <v>1</v>
      </c>
      <c r="E21" s="288"/>
      <c r="F21" s="288">
        <v>80</v>
      </c>
      <c r="G21" s="286">
        <f t="shared" si="0"/>
        <v>5</v>
      </c>
      <c r="I21" t="s">
        <v>97</v>
      </c>
      <c r="J21" s="173">
        <v>97</v>
      </c>
      <c r="K21" s="173">
        <v>8</v>
      </c>
      <c r="L21" s="173">
        <v>2</v>
      </c>
      <c r="M21" s="173">
        <v>107</v>
      </c>
      <c r="O21" s="298" t="s">
        <v>264</v>
      </c>
      <c r="P21" s="298">
        <v>19</v>
      </c>
      <c r="Q21" s="298" t="s">
        <v>264</v>
      </c>
      <c r="R21" s="298">
        <v>15</v>
      </c>
      <c r="T21" s="254" t="s">
        <v>97</v>
      </c>
      <c r="U21" s="256">
        <v>36</v>
      </c>
      <c r="V21" s="257">
        <v>14</v>
      </c>
      <c r="W21" s="255">
        <f t="shared" si="4"/>
        <v>50</v>
      </c>
      <c r="Y21" s="264" t="s">
        <v>254</v>
      </c>
      <c r="Z21" s="267"/>
      <c r="AF21" s="240" t="s">
        <v>341</v>
      </c>
      <c r="AG21" s="241">
        <v>74.902723735408557</v>
      </c>
      <c r="AH21" s="241">
        <v>98.71794871794873</v>
      </c>
      <c r="AI21" s="241">
        <v>75.875486381322958</v>
      </c>
      <c r="AK21" s="291" t="s">
        <v>341</v>
      </c>
      <c r="AL21" s="241">
        <v>3.9733333333333336</v>
      </c>
      <c r="AM21" s="241"/>
      <c r="AN21" s="276" t="s">
        <v>341</v>
      </c>
      <c r="AO21" s="293">
        <v>4.0129032258064514</v>
      </c>
      <c r="AP21" s="276" t="s">
        <v>93</v>
      </c>
      <c r="AQ21" s="173">
        <v>417.90000000000009</v>
      </c>
      <c r="AS21" s="276" t="s">
        <v>93</v>
      </c>
      <c r="AT21" s="173">
        <v>35</v>
      </c>
      <c r="AU21" s="173">
        <v>26</v>
      </c>
      <c r="AV21" s="173"/>
      <c r="AW21" s="173">
        <v>61</v>
      </c>
      <c r="AX21">
        <f t="shared" si="1"/>
        <v>42.622950819672127</v>
      </c>
      <c r="AY21" s="276" t="s">
        <v>93</v>
      </c>
      <c r="AZ21" s="173"/>
      <c r="BA21" s="173">
        <v>26</v>
      </c>
      <c r="BB21" s="173">
        <v>35</v>
      </c>
      <c r="BC21" s="173">
        <v>61</v>
      </c>
      <c r="BD21">
        <f t="shared" si="2"/>
        <v>42.622950819672127</v>
      </c>
      <c r="BF21" s="276" t="s">
        <v>93</v>
      </c>
      <c r="BG21" s="173"/>
      <c r="BH21" s="173">
        <v>49</v>
      </c>
      <c r="BI21" s="173">
        <v>12</v>
      </c>
      <c r="BJ21" s="173">
        <v>61</v>
      </c>
      <c r="BK21">
        <f t="shared" si="3"/>
        <v>80.327868852459019</v>
      </c>
      <c r="BM21" s="276" t="s">
        <v>95</v>
      </c>
      <c r="BN21" s="173">
        <v>78</v>
      </c>
      <c r="BP21" s="276" t="s">
        <v>95</v>
      </c>
      <c r="BQ21" s="173">
        <v>226</v>
      </c>
      <c r="BR21"/>
      <c r="BS21" s="276" t="s">
        <v>95</v>
      </c>
      <c r="BT21" s="173">
        <v>118</v>
      </c>
      <c r="BV21" s="276" t="s">
        <v>19</v>
      </c>
      <c r="BW21" s="173">
        <v>260.80000000000007</v>
      </c>
      <c r="BX21" s="173">
        <v>201.10000000000011</v>
      </c>
      <c r="BY21" s="173"/>
      <c r="BZ21" s="173">
        <v>461.9000000000002</v>
      </c>
    </row>
    <row r="22" spans="1:78" ht="15" x14ac:dyDescent="0.25">
      <c r="A22" s="287" t="s">
        <v>15</v>
      </c>
      <c r="B22" s="288">
        <v>65</v>
      </c>
      <c r="C22" s="288">
        <v>3</v>
      </c>
      <c r="D22" s="288"/>
      <c r="E22" s="288"/>
      <c r="F22" s="288">
        <v>68</v>
      </c>
      <c r="G22" s="286">
        <f t="shared" si="0"/>
        <v>4.4117647058823533</v>
      </c>
      <c r="I22" t="s">
        <v>99</v>
      </c>
      <c r="J22" s="173">
        <v>189</v>
      </c>
      <c r="K22" s="173">
        <v>2</v>
      </c>
      <c r="L22" s="173">
        <v>5</v>
      </c>
      <c r="M22" s="173">
        <v>196</v>
      </c>
      <c r="O22" s="298" t="s">
        <v>338</v>
      </c>
      <c r="P22" s="298">
        <v>9</v>
      </c>
      <c r="Q22" s="298" t="s">
        <v>338</v>
      </c>
      <c r="R22" s="298">
        <v>10</v>
      </c>
      <c r="T22" s="254" t="s">
        <v>99</v>
      </c>
      <c r="U22" s="256">
        <v>65</v>
      </c>
      <c r="V22" s="257">
        <v>11</v>
      </c>
      <c r="W22" s="255">
        <f t="shared" si="4"/>
        <v>76</v>
      </c>
      <c r="Y22" s="264" t="s">
        <v>311</v>
      </c>
      <c r="Z22" s="267">
        <v>11</v>
      </c>
      <c r="AF22" s="240" t="s">
        <v>302</v>
      </c>
      <c r="AG22" s="241">
        <v>100</v>
      </c>
      <c r="AH22" s="241">
        <v>100</v>
      </c>
      <c r="AI22" s="241">
        <v>100</v>
      </c>
      <c r="AK22" s="291" t="s">
        <v>19</v>
      </c>
      <c r="AL22" s="241">
        <v>3.8536585365853657</v>
      </c>
      <c r="AM22" s="241"/>
      <c r="AN22" s="276" t="s">
        <v>19</v>
      </c>
      <c r="AO22" s="293">
        <v>3.8886363636363637</v>
      </c>
      <c r="AP22" s="276" t="s">
        <v>95</v>
      </c>
      <c r="AQ22" s="173">
        <v>485.29999999999961</v>
      </c>
      <c r="AS22" s="276" t="s">
        <v>95</v>
      </c>
      <c r="AT22" s="173">
        <v>50</v>
      </c>
      <c r="AU22" s="173">
        <v>28</v>
      </c>
      <c r="AV22" s="173"/>
      <c r="AW22" s="173">
        <v>78</v>
      </c>
      <c r="AX22">
        <f t="shared" si="1"/>
        <v>35.897435897435898</v>
      </c>
      <c r="AY22" s="276" t="s">
        <v>95</v>
      </c>
      <c r="AZ22" s="173"/>
      <c r="BA22" s="173">
        <v>40</v>
      </c>
      <c r="BB22" s="173">
        <v>38</v>
      </c>
      <c r="BC22" s="173">
        <v>78</v>
      </c>
      <c r="BD22">
        <f t="shared" si="2"/>
        <v>51.282051282051277</v>
      </c>
      <c r="BF22" s="276" t="s">
        <v>95</v>
      </c>
      <c r="BG22" s="173"/>
      <c r="BH22" s="173">
        <v>59</v>
      </c>
      <c r="BI22" s="173">
        <v>19</v>
      </c>
      <c r="BJ22" s="173">
        <v>78</v>
      </c>
      <c r="BK22">
        <f t="shared" si="3"/>
        <v>75.641025641025635</v>
      </c>
      <c r="BM22" s="276" t="s">
        <v>266</v>
      </c>
      <c r="BN22" s="173">
        <v>5</v>
      </c>
      <c r="BP22" s="276" t="s">
        <v>266</v>
      </c>
      <c r="BQ22" s="173">
        <v>24</v>
      </c>
      <c r="BR22"/>
      <c r="BS22" s="276" t="s">
        <v>266</v>
      </c>
      <c r="BT22" s="173">
        <v>14</v>
      </c>
      <c r="BV22" s="276" t="s">
        <v>93</v>
      </c>
      <c r="BW22" s="173">
        <v>208.75000000000006</v>
      </c>
      <c r="BX22" s="173">
        <v>209.15</v>
      </c>
      <c r="BY22" s="173"/>
      <c r="BZ22" s="173">
        <v>417.90000000000009</v>
      </c>
    </row>
    <row r="23" spans="1:78" ht="15" x14ac:dyDescent="0.25">
      <c r="A23" s="287" t="s">
        <v>297</v>
      </c>
      <c r="B23" s="288">
        <v>39</v>
      </c>
      <c r="C23" s="288">
        <v>50</v>
      </c>
      <c r="D23" s="288"/>
      <c r="E23" s="288"/>
      <c r="F23" s="288">
        <v>89</v>
      </c>
      <c r="G23" s="286">
        <f t="shared" si="0"/>
        <v>56.17977528089888</v>
      </c>
      <c r="I23" t="s">
        <v>102</v>
      </c>
      <c r="J23" s="173">
        <v>58</v>
      </c>
      <c r="K23" s="173">
        <v>2</v>
      </c>
      <c r="L23" s="173">
        <v>1</v>
      </c>
      <c r="M23" s="173">
        <v>61</v>
      </c>
      <c r="O23" s="298" t="s">
        <v>339</v>
      </c>
      <c r="P23" s="298">
        <v>13</v>
      </c>
      <c r="Q23" s="298" t="s">
        <v>339</v>
      </c>
      <c r="R23" s="298">
        <v>25</v>
      </c>
      <c r="T23" s="254" t="s">
        <v>102</v>
      </c>
      <c r="U23" s="256">
        <v>26</v>
      </c>
      <c r="V23" s="257">
        <v>2</v>
      </c>
      <c r="W23" s="255">
        <f t="shared" si="4"/>
        <v>28</v>
      </c>
      <c r="Y23" s="264" t="s">
        <v>619</v>
      </c>
      <c r="Z23" s="265"/>
      <c r="AF23" s="240" t="s">
        <v>304</v>
      </c>
      <c r="AG23" s="241">
        <v>100</v>
      </c>
      <c r="AH23" s="241">
        <v>100</v>
      </c>
      <c r="AI23" s="241">
        <v>100</v>
      </c>
      <c r="AK23" s="291" t="s">
        <v>93</v>
      </c>
      <c r="AL23" s="241">
        <v>4.0851851851851837</v>
      </c>
      <c r="AM23" s="241"/>
      <c r="AN23" s="276" t="s">
        <v>93</v>
      </c>
      <c r="AO23" s="293">
        <v>4.1072727272727265</v>
      </c>
      <c r="AP23" s="276" t="s">
        <v>266</v>
      </c>
      <c r="AQ23" s="173">
        <v>9</v>
      </c>
      <c r="AS23" s="276" t="s">
        <v>266</v>
      </c>
      <c r="AT23" s="173">
        <v>1</v>
      </c>
      <c r="AU23" s="173">
        <v>4</v>
      </c>
      <c r="AV23" s="173"/>
      <c r="AW23" s="173">
        <v>5</v>
      </c>
      <c r="AX23">
        <f t="shared" si="1"/>
        <v>80</v>
      </c>
      <c r="AY23" s="276" t="s">
        <v>266</v>
      </c>
      <c r="AZ23" s="173"/>
      <c r="BA23" s="173">
        <v>2</v>
      </c>
      <c r="BB23" s="173">
        <v>3</v>
      </c>
      <c r="BC23" s="173">
        <v>5</v>
      </c>
      <c r="BD23">
        <f t="shared" si="2"/>
        <v>40</v>
      </c>
      <c r="BF23" s="276" t="s">
        <v>266</v>
      </c>
      <c r="BG23" s="173"/>
      <c r="BH23" s="173">
        <v>5</v>
      </c>
      <c r="BI23" s="173"/>
      <c r="BJ23" s="173">
        <v>5</v>
      </c>
      <c r="BK23">
        <f t="shared" si="3"/>
        <v>100</v>
      </c>
      <c r="BM23" s="276" t="s">
        <v>342</v>
      </c>
      <c r="BN23" s="173">
        <v>24</v>
      </c>
      <c r="BP23" s="276" t="s">
        <v>342</v>
      </c>
      <c r="BQ23" s="173">
        <v>107</v>
      </c>
      <c r="BR23"/>
      <c r="BS23" s="276" t="s">
        <v>342</v>
      </c>
      <c r="BT23" s="173">
        <v>88</v>
      </c>
      <c r="BV23" s="276" t="s">
        <v>95</v>
      </c>
      <c r="BW23" s="173">
        <v>293.0999999999998</v>
      </c>
      <c r="BX23" s="173">
        <v>192.20000000000005</v>
      </c>
      <c r="BY23" s="173"/>
      <c r="BZ23" s="173">
        <v>485.29999999999984</v>
      </c>
    </row>
    <row r="24" spans="1:78" ht="15" x14ac:dyDescent="0.25">
      <c r="A24" s="287" t="s">
        <v>341</v>
      </c>
      <c r="B24" s="288">
        <v>29</v>
      </c>
      <c r="C24" s="288">
        <v>9</v>
      </c>
      <c r="D24" s="288"/>
      <c r="E24" s="288"/>
      <c r="F24" s="288">
        <v>38</v>
      </c>
      <c r="G24" s="286">
        <f t="shared" si="0"/>
        <v>23.684210526315788</v>
      </c>
      <c r="I24" t="s">
        <v>104</v>
      </c>
      <c r="J24" s="173">
        <v>101</v>
      </c>
      <c r="K24" s="173">
        <v>3</v>
      </c>
      <c r="L24" s="173">
        <v>2</v>
      </c>
      <c r="M24" s="173">
        <v>106</v>
      </c>
      <c r="O24" s="298" t="s">
        <v>301</v>
      </c>
      <c r="P24" s="298">
        <v>1</v>
      </c>
      <c r="Q24" s="298" t="s">
        <v>301</v>
      </c>
      <c r="R24" s="298">
        <v>1</v>
      </c>
      <c r="T24" s="254" t="s">
        <v>104</v>
      </c>
      <c r="U24" s="256">
        <v>44</v>
      </c>
      <c r="V24" s="257">
        <v>8</v>
      </c>
      <c r="W24" s="255">
        <f t="shared" si="4"/>
        <v>52</v>
      </c>
      <c r="Y24" s="264" t="s">
        <v>620</v>
      </c>
      <c r="Z24" s="265"/>
      <c r="AF24" s="240" t="s">
        <v>19</v>
      </c>
      <c r="AG24" s="241">
        <v>72.122302158273371</v>
      </c>
      <c r="AH24" s="241">
        <v>80.765357502517617</v>
      </c>
      <c r="AI24" s="241">
        <v>89.298561151079141</v>
      </c>
      <c r="AK24" s="291" t="s">
        <v>95</v>
      </c>
      <c r="AL24" s="241">
        <v>4.4399999999999986</v>
      </c>
      <c r="AM24" s="241"/>
      <c r="AN24" s="276" t="s">
        <v>95</v>
      </c>
      <c r="AO24" s="293">
        <v>4.555102040816327</v>
      </c>
      <c r="AP24" s="276" t="s">
        <v>342</v>
      </c>
      <c r="AQ24" s="173">
        <v>51.500000000000014</v>
      </c>
      <c r="AS24" s="276" t="s">
        <v>342</v>
      </c>
      <c r="AT24" s="173">
        <v>9</v>
      </c>
      <c r="AU24" s="173">
        <v>15</v>
      </c>
      <c r="AV24" s="173"/>
      <c r="AW24" s="173">
        <v>24</v>
      </c>
      <c r="AX24">
        <f t="shared" si="1"/>
        <v>62.5</v>
      </c>
      <c r="AY24" s="276" t="s">
        <v>342</v>
      </c>
      <c r="AZ24" s="173"/>
      <c r="BA24" s="173">
        <v>9</v>
      </c>
      <c r="BB24" s="173">
        <v>15</v>
      </c>
      <c r="BC24" s="173">
        <v>24</v>
      </c>
      <c r="BD24">
        <f t="shared" si="2"/>
        <v>37.5</v>
      </c>
      <c r="BF24" s="276" t="s">
        <v>342</v>
      </c>
      <c r="BG24" s="173"/>
      <c r="BH24" s="173">
        <v>24</v>
      </c>
      <c r="BI24" s="173"/>
      <c r="BJ24" s="173">
        <v>24</v>
      </c>
      <c r="BK24">
        <f t="shared" si="3"/>
        <v>100</v>
      </c>
      <c r="BM24" s="276" t="s">
        <v>23</v>
      </c>
      <c r="BN24" s="173">
        <v>54</v>
      </c>
      <c r="BP24" s="276" t="s">
        <v>23</v>
      </c>
      <c r="BQ24" s="173">
        <v>169</v>
      </c>
      <c r="BR24"/>
      <c r="BS24" s="276" t="s">
        <v>23</v>
      </c>
      <c r="BT24" s="173">
        <v>56</v>
      </c>
      <c r="BV24" s="276" t="s">
        <v>266</v>
      </c>
      <c r="BW24" s="173">
        <v>2</v>
      </c>
      <c r="BX24" s="173">
        <v>7</v>
      </c>
      <c r="BY24" s="173"/>
      <c r="BZ24" s="173">
        <v>9</v>
      </c>
    </row>
    <row r="25" spans="1:78" ht="15" x14ac:dyDescent="0.25">
      <c r="A25" s="287" t="s">
        <v>302</v>
      </c>
      <c r="B25" s="288">
        <v>28</v>
      </c>
      <c r="C25" s="288">
        <v>21</v>
      </c>
      <c r="D25" s="288"/>
      <c r="E25" s="288"/>
      <c r="F25" s="288">
        <v>49</v>
      </c>
      <c r="G25" s="286">
        <f t="shared" si="0"/>
        <v>42.857142857142854</v>
      </c>
      <c r="I25" t="s">
        <v>337</v>
      </c>
      <c r="J25" s="173"/>
      <c r="K25" s="173"/>
      <c r="L25" s="173"/>
      <c r="M25" s="173"/>
      <c r="O25" s="298" t="s">
        <v>340</v>
      </c>
      <c r="P25" s="298">
        <v>4</v>
      </c>
      <c r="Q25" s="298" t="s">
        <v>340</v>
      </c>
      <c r="R25" s="298">
        <v>1</v>
      </c>
      <c r="Y25" s="264" t="s">
        <v>621</v>
      </c>
      <c r="Z25" s="265"/>
      <c r="AF25" s="240" t="s">
        <v>93</v>
      </c>
      <c r="AG25" s="241">
        <v>68.996960486322195</v>
      </c>
      <c r="AH25" s="241">
        <v>79.742388758782198</v>
      </c>
      <c r="AI25" s="241">
        <v>86.524822695035468</v>
      </c>
      <c r="AK25" s="291" t="s">
        <v>342</v>
      </c>
      <c r="AL25" s="241">
        <v>4.3499999999999996</v>
      </c>
      <c r="AM25" s="241"/>
      <c r="AN25" s="276" t="s">
        <v>342</v>
      </c>
      <c r="AO25" s="293">
        <v>4.3307692307692305</v>
      </c>
      <c r="AP25" s="276" t="s">
        <v>465</v>
      </c>
      <c r="AQ25" s="173">
        <v>48.549999999999976</v>
      </c>
      <c r="AS25" s="276" t="s">
        <v>23</v>
      </c>
      <c r="AT25" s="173">
        <v>30</v>
      </c>
      <c r="AU25" s="173">
        <v>24</v>
      </c>
      <c r="AV25" s="173"/>
      <c r="AW25" s="173">
        <v>54</v>
      </c>
      <c r="AX25">
        <f t="shared" si="1"/>
        <v>44.444444444444443</v>
      </c>
      <c r="AY25" s="276" t="s">
        <v>23</v>
      </c>
      <c r="AZ25" s="173"/>
      <c r="BA25" s="173">
        <v>36</v>
      </c>
      <c r="BB25" s="173">
        <v>18</v>
      </c>
      <c r="BC25" s="173">
        <v>54</v>
      </c>
      <c r="BD25">
        <f t="shared" si="2"/>
        <v>66.666666666666657</v>
      </c>
      <c r="BF25" s="276" t="s">
        <v>23</v>
      </c>
      <c r="BG25" s="173"/>
      <c r="BH25" s="173">
        <v>36</v>
      </c>
      <c r="BI25" s="173">
        <v>18</v>
      </c>
      <c r="BJ25" s="173">
        <v>54</v>
      </c>
      <c r="BK25">
        <f t="shared" si="3"/>
        <v>66.666666666666657</v>
      </c>
      <c r="BM25" s="276" t="s">
        <v>97</v>
      </c>
      <c r="BN25" s="173">
        <v>75</v>
      </c>
      <c r="BP25" s="276" t="s">
        <v>97</v>
      </c>
      <c r="BQ25" s="173">
        <v>203</v>
      </c>
      <c r="BR25"/>
      <c r="BS25" s="276" t="s">
        <v>97</v>
      </c>
      <c r="BT25" s="173">
        <v>96</v>
      </c>
      <c r="BV25" s="276" t="s">
        <v>342</v>
      </c>
      <c r="BW25" s="173">
        <v>20.900000000000009</v>
      </c>
      <c r="BX25" s="173">
        <v>30.600000000000009</v>
      </c>
      <c r="BY25" s="173"/>
      <c r="BZ25" s="173">
        <v>51.500000000000014</v>
      </c>
    </row>
    <row r="26" spans="1:78" ht="15" x14ac:dyDescent="0.25">
      <c r="A26" s="287" t="s">
        <v>304</v>
      </c>
      <c r="B26" s="288">
        <v>14</v>
      </c>
      <c r="C26" s="288">
        <v>5</v>
      </c>
      <c r="D26" s="288"/>
      <c r="E26" s="288"/>
      <c r="F26" s="288">
        <v>19</v>
      </c>
      <c r="G26" s="286">
        <f t="shared" si="0"/>
        <v>26.315789473684209</v>
      </c>
      <c r="I26" t="s">
        <v>137</v>
      </c>
      <c r="J26" s="173">
        <v>3342</v>
      </c>
      <c r="K26" s="173">
        <v>176</v>
      </c>
      <c r="L26" s="173">
        <v>44</v>
      </c>
      <c r="M26" s="173">
        <v>3562</v>
      </c>
      <c r="O26" s="298" t="s">
        <v>463</v>
      </c>
      <c r="P26" s="298">
        <v>13</v>
      </c>
      <c r="Q26" s="298" t="s">
        <v>463</v>
      </c>
      <c r="R26" s="298">
        <v>10</v>
      </c>
      <c r="Y26" s="264" t="s">
        <v>264</v>
      </c>
      <c r="Z26" s="265">
        <v>39</v>
      </c>
      <c r="AF26" s="240" t="s">
        <v>95</v>
      </c>
      <c r="AG26" s="241">
        <v>77.764423076923066</v>
      </c>
      <c r="AH26" s="241">
        <v>84.575163398692808</v>
      </c>
      <c r="AI26" s="241">
        <v>91.947115384615387</v>
      </c>
      <c r="AK26" s="291" t="s">
        <v>465</v>
      </c>
      <c r="AL26" s="241">
        <v>3.6210526315789471</v>
      </c>
      <c r="AM26" s="241"/>
      <c r="AN26" s="276" t="s">
        <v>465</v>
      </c>
      <c r="AO26" s="293">
        <v>3.8238095238095244</v>
      </c>
      <c r="AP26" s="276" t="s">
        <v>23</v>
      </c>
      <c r="AQ26" s="173">
        <v>477.80000000000007</v>
      </c>
      <c r="AS26" s="276" t="s">
        <v>97</v>
      </c>
      <c r="AT26" s="173">
        <v>46</v>
      </c>
      <c r="AU26" s="173">
        <v>29</v>
      </c>
      <c r="AV26" s="173"/>
      <c r="AW26" s="173">
        <v>75</v>
      </c>
      <c r="AX26">
        <f t="shared" si="1"/>
        <v>38.666666666666664</v>
      </c>
      <c r="AY26" s="276" t="s">
        <v>97</v>
      </c>
      <c r="AZ26" s="173"/>
      <c r="BA26" s="173">
        <v>39</v>
      </c>
      <c r="BB26" s="173">
        <v>36</v>
      </c>
      <c r="BC26" s="173">
        <v>75</v>
      </c>
      <c r="BD26">
        <f t="shared" si="2"/>
        <v>52</v>
      </c>
      <c r="BF26" s="276" t="s">
        <v>97</v>
      </c>
      <c r="BG26" s="173"/>
      <c r="BH26" s="173">
        <v>55</v>
      </c>
      <c r="BI26" s="173">
        <v>20</v>
      </c>
      <c r="BJ26" s="173">
        <v>75</v>
      </c>
      <c r="BK26">
        <f t="shared" si="3"/>
        <v>73.333333333333329</v>
      </c>
      <c r="BM26" s="276" t="s">
        <v>99</v>
      </c>
      <c r="BN26" s="173">
        <v>70</v>
      </c>
      <c r="BP26" s="276" t="s">
        <v>99</v>
      </c>
      <c r="BQ26" s="173">
        <v>179</v>
      </c>
      <c r="BR26"/>
      <c r="BS26" s="276" t="s">
        <v>99</v>
      </c>
      <c r="BT26" s="173">
        <v>44</v>
      </c>
      <c r="BV26" s="276" t="s">
        <v>465</v>
      </c>
      <c r="BW26" s="173">
        <v>33.099999999999987</v>
      </c>
      <c r="BX26" s="173">
        <v>15.450000000000003</v>
      </c>
      <c r="BY26" s="173"/>
      <c r="BZ26" s="173">
        <v>48.54999999999999</v>
      </c>
    </row>
    <row r="27" spans="1:78" ht="15" x14ac:dyDescent="0.25">
      <c r="A27" s="287" t="s">
        <v>359</v>
      </c>
      <c r="B27" s="288">
        <v>2</v>
      </c>
      <c r="C27" s="288">
        <v>1</v>
      </c>
      <c r="D27" s="288"/>
      <c r="E27" s="288"/>
      <c r="F27" s="288">
        <v>3</v>
      </c>
      <c r="G27" s="286">
        <f t="shared" si="0"/>
        <v>33.333333333333329</v>
      </c>
      <c r="O27" s="298" t="s">
        <v>120</v>
      </c>
      <c r="P27" s="298">
        <v>78</v>
      </c>
      <c r="Q27" s="298" t="s">
        <v>120</v>
      </c>
      <c r="R27" s="298">
        <v>80</v>
      </c>
      <c r="Y27" s="264" t="s">
        <v>338</v>
      </c>
      <c r="Z27" s="265">
        <v>64</v>
      </c>
      <c r="AF27" s="240" t="s">
        <v>342</v>
      </c>
      <c r="AG27" s="241">
        <v>98.026315789473685</v>
      </c>
      <c r="AH27" s="241">
        <v>99.333333333333329</v>
      </c>
      <c r="AI27" s="241">
        <v>98.68421052631578</v>
      </c>
      <c r="AK27" s="291" t="s">
        <v>23</v>
      </c>
      <c r="AL27" s="241">
        <v>4</v>
      </c>
      <c r="AM27" s="241"/>
      <c r="AN27" s="276" t="s">
        <v>23</v>
      </c>
      <c r="AO27" s="293">
        <v>4.042105263157894</v>
      </c>
      <c r="AP27" s="276" t="s">
        <v>97</v>
      </c>
      <c r="AQ27" s="173">
        <v>478.79999999999967</v>
      </c>
      <c r="AS27" s="276" t="s">
        <v>99</v>
      </c>
      <c r="AT27" s="173">
        <v>39</v>
      </c>
      <c r="AU27" s="173">
        <v>31</v>
      </c>
      <c r="AV27" s="173"/>
      <c r="AW27" s="173">
        <v>70</v>
      </c>
      <c r="AX27">
        <f t="shared" si="1"/>
        <v>44.285714285714285</v>
      </c>
      <c r="AY27" s="276" t="s">
        <v>99</v>
      </c>
      <c r="AZ27" s="173"/>
      <c r="BA27" s="173">
        <v>48</v>
      </c>
      <c r="BB27" s="173">
        <v>22</v>
      </c>
      <c r="BC27" s="173">
        <v>70</v>
      </c>
      <c r="BD27">
        <f t="shared" si="2"/>
        <v>68.571428571428569</v>
      </c>
      <c r="BF27" s="276" t="s">
        <v>99</v>
      </c>
      <c r="BG27" s="173"/>
      <c r="BH27" s="173">
        <v>50</v>
      </c>
      <c r="BI27" s="173">
        <v>20</v>
      </c>
      <c r="BJ27" s="173">
        <v>70</v>
      </c>
      <c r="BK27">
        <f t="shared" si="3"/>
        <v>71.428571428571431</v>
      </c>
      <c r="BM27" s="276" t="s">
        <v>102</v>
      </c>
      <c r="BN27" s="173">
        <v>72</v>
      </c>
      <c r="BP27" s="276" t="s">
        <v>102</v>
      </c>
      <c r="BQ27" s="173">
        <v>194</v>
      </c>
      <c r="BR27"/>
      <c r="BS27" s="276" t="s">
        <v>102</v>
      </c>
      <c r="BT27" s="173">
        <v>49</v>
      </c>
      <c r="BV27" s="276" t="s">
        <v>23</v>
      </c>
      <c r="BW27" s="173">
        <v>219.7000000000001</v>
      </c>
      <c r="BX27" s="173">
        <v>258.10000000000019</v>
      </c>
      <c r="BY27" s="173"/>
      <c r="BZ27" s="173">
        <v>477.8000000000003</v>
      </c>
    </row>
    <row r="28" spans="1:78" ht="15" x14ac:dyDescent="0.25">
      <c r="A28" s="287" t="s">
        <v>495</v>
      </c>
      <c r="B28" s="288"/>
      <c r="C28" s="288">
        <v>4</v>
      </c>
      <c r="D28" s="288"/>
      <c r="E28" s="288"/>
      <c r="F28" s="288">
        <v>4</v>
      </c>
      <c r="G28" s="286">
        <f t="shared" si="0"/>
        <v>100</v>
      </c>
      <c r="O28" s="298" t="s">
        <v>277</v>
      </c>
      <c r="P28" s="298">
        <v>9</v>
      </c>
      <c r="Q28" s="298" t="s">
        <v>277</v>
      </c>
      <c r="R28" s="298">
        <v>10</v>
      </c>
      <c r="Y28" s="264" t="s">
        <v>339</v>
      </c>
      <c r="Z28" s="265">
        <v>30</v>
      </c>
      <c r="AF28" s="240" t="s">
        <v>465</v>
      </c>
      <c r="AG28" s="241">
        <v>82.587064676616919</v>
      </c>
      <c r="AH28" s="241">
        <v>97.076023391812853</v>
      </c>
      <c r="AI28" s="241">
        <v>85.074626865671647</v>
      </c>
      <c r="AK28" s="291" t="s">
        <v>97</v>
      </c>
      <c r="AL28" s="241">
        <v>4.0261904761904761</v>
      </c>
      <c r="AM28" s="241"/>
      <c r="AN28" s="276" t="s">
        <v>97</v>
      </c>
      <c r="AO28" s="293">
        <v>4.1340425531914891</v>
      </c>
      <c r="AP28" s="276" t="s">
        <v>99</v>
      </c>
      <c r="AQ28" s="173">
        <v>610.69999999999982</v>
      </c>
      <c r="AS28" s="276" t="s">
        <v>102</v>
      </c>
      <c r="AT28" s="173">
        <v>39</v>
      </c>
      <c r="AU28" s="173">
        <v>33</v>
      </c>
      <c r="AV28" s="173"/>
      <c r="AW28" s="173">
        <v>72</v>
      </c>
      <c r="AX28">
        <f t="shared" si="1"/>
        <v>45.833333333333329</v>
      </c>
      <c r="AY28" s="276" t="s">
        <v>102</v>
      </c>
      <c r="AZ28" s="173"/>
      <c r="BA28" s="173">
        <v>50</v>
      </c>
      <c r="BB28" s="173">
        <v>22</v>
      </c>
      <c r="BC28" s="173">
        <v>72</v>
      </c>
      <c r="BD28">
        <f t="shared" si="2"/>
        <v>69.444444444444443</v>
      </c>
      <c r="BF28" s="276" t="s">
        <v>102</v>
      </c>
      <c r="BG28" s="173"/>
      <c r="BH28" s="173">
        <v>52</v>
      </c>
      <c r="BI28" s="173">
        <v>20</v>
      </c>
      <c r="BJ28" s="173">
        <v>72</v>
      </c>
      <c r="BK28">
        <f t="shared" si="3"/>
        <v>72.222222222222214</v>
      </c>
      <c r="BM28" s="276" t="s">
        <v>104</v>
      </c>
      <c r="BN28" s="173">
        <v>69</v>
      </c>
      <c r="BP28" s="276" t="s">
        <v>104</v>
      </c>
      <c r="BQ28" s="173">
        <v>182</v>
      </c>
      <c r="BR28"/>
      <c r="BS28" s="276" t="s">
        <v>104</v>
      </c>
      <c r="BT28" s="173">
        <v>45</v>
      </c>
      <c r="BV28" s="276" t="s">
        <v>97</v>
      </c>
      <c r="BW28" s="173">
        <v>282.34999999999985</v>
      </c>
      <c r="BX28" s="173">
        <v>196.45000000000002</v>
      </c>
      <c r="BY28" s="173"/>
      <c r="BZ28" s="173">
        <v>478.79999999999984</v>
      </c>
    </row>
    <row r="29" spans="1:78" ht="15" x14ac:dyDescent="0.25">
      <c r="A29" s="287" t="s">
        <v>19</v>
      </c>
      <c r="B29" s="288">
        <v>128</v>
      </c>
      <c r="C29" s="288">
        <v>2</v>
      </c>
      <c r="D29" s="288"/>
      <c r="E29" s="288"/>
      <c r="F29" s="288">
        <v>130</v>
      </c>
      <c r="G29" s="286">
        <f t="shared" si="0"/>
        <v>1.5384615384615385</v>
      </c>
      <c r="O29" s="298" t="s">
        <v>11</v>
      </c>
      <c r="P29" s="298">
        <v>26</v>
      </c>
      <c r="Q29" s="298" t="s">
        <v>11</v>
      </c>
      <c r="R29" s="298">
        <v>27</v>
      </c>
      <c r="Y29" s="264" t="s">
        <v>17</v>
      </c>
      <c r="Z29" s="265"/>
      <c r="AF29" s="240" t="s">
        <v>306</v>
      </c>
      <c r="AG29" s="241">
        <v>100</v>
      </c>
      <c r="AH29" s="241">
        <v>100</v>
      </c>
      <c r="AI29" s="241">
        <v>100</v>
      </c>
      <c r="AK29" s="291" t="s">
        <v>99</v>
      </c>
      <c r="AL29" s="241">
        <v>3.8490196078431369</v>
      </c>
      <c r="AM29" s="241"/>
      <c r="AN29" s="276" t="s">
        <v>99</v>
      </c>
      <c r="AO29" s="293">
        <v>3.8000000000000012</v>
      </c>
      <c r="AP29" s="276" t="s">
        <v>102</v>
      </c>
      <c r="AQ29" s="173">
        <v>573.19999999999925</v>
      </c>
      <c r="AS29" s="276" t="s">
        <v>104</v>
      </c>
      <c r="AT29" s="173">
        <v>38</v>
      </c>
      <c r="AU29" s="173">
        <v>31</v>
      </c>
      <c r="AV29" s="173"/>
      <c r="AW29" s="173">
        <v>69</v>
      </c>
      <c r="AX29">
        <f t="shared" si="1"/>
        <v>44.927536231884055</v>
      </c>
      <c r="AY29" s="276" t="s">
        <v>104</v>
      </c>
      <c r="AZ29" s="173"/>
      <c r="BA29" s="173">
        <v>48</v>
      </c>
      <c r="BB29" s="173">
        <v>21</v>
      </c>
      <c r="BC29" s="173">
        <v>69</v>
      </c>
      <c r="BD29">
        <f t="shared" si="2"/>
        <v>69.565217391304344</v>
      </c>
      <c r="BF29" s="276" t="s">
        <v>104</v>
      </c>
      <c r="BG29" s="173"/>
      <c r="BH29" s="173">
        <v>48</v>
      </c>
      <c r="BI29" s="173">
        <v>21</v>
      </c>
      <c r="BJ29" s="173">
        <v>69</v>
      </c>
      <c r="BK29">
        <f t="shared" si="3"/>
        <v>69.565217391304344</v>
      </c>
      <c r="BM29" s="276" t="s">
        <v>25</v>
      </c>
      <c r="BN29" s="173">
        <v>3</v>
      </c>
      <c r="BP29" s="276" t="s">
        <v>25</v>
      </c>
      <c r="BQ29" s="173">
        <v>4</v>
      </c>
      <c r="BR29"/>
      <c r="BS29" s="276" t="s">
        <v>25</v>
      </c>
      <c r="BT29" s="173">
        <v>3</v>
      </c>
      <c r="BV29" s="276" t="s">
        <v>99</v>
      </c>
      <c r="BW29" s="173">
        <v>345.3</v>
      </c>
      <c r="BX29" s="173">
        <v>265.39999999999992</v>
      </c>
      <c r="BY29" s="173"/>
      <c r="BZ29" s="173">
        <v>610.69999999999993</v>
      </c>
    </row>
    <row r="30" spans="1:78" ht="15" x14ac:dyDescent="0.25">
      <c r="A30" s="287" t="s">
        <v>93</v>
      </c>
      <c r="B30" s="288">
        <v>152</v>
      </c>
      <c r="C30" s="288">
        <v>2</v>
      </c>
      <c r="D30" s="288"/>
      <c r="E30" s="288"/>
      <c r="F30" s="288">
        <v>154</v>
      </c>
      <c r="G30" s="286">
        <f t="shared" si="0"/>
        <v>1.2987012987012987</v>
      </c>
      <c r="O30" s="298" t="s">
        <v>13</v>
      </c>
      <c r="P30" s="298">
        <v>22</v>
      </c>
      <c r="Q30" s="298" t="s">
        <v>13</v>
      </c>
      <c r="R30" s="298">
        <v>21</v>
      </c>
      <c r="Y30" s="264" t="s">
        <v>622</v>
      </c>
      <c r="Z30" s="265"/>
      <c r="AF30" s="240" t="s">
        <v>309</v>
      </c>
      <c r="AG30" s="241">
        <v>100</v>
      </c>
      <c r="AH30" s="241">
        <v>100</v>
      </c>
      <c r="AI30" s="241">
        <v>100</v>
      </c>
      <c r="AK30" s="291" t="s">
        <v>102</v>
      </c>
      <c r="AL30" s="241">
        <v>4.2027027027027035</v>
      </c>
      <c r="AM30" s="241"/>
      <c r="AN30" s="276" t="s">
        <v>102</v>
      </c>
      <c r="AO30" s="293">
        <v>4.2510638297872338</v>
      </c>
      <c r="AP30" s="276" t="s">
        <v>104</v>
      </c>
      <c r="AQ30" s="173">
        <v>581.69999999999982</v>
      </c>
      <c r="AS30" s="276" t="s">
        <v>25</v>
      </c>
      <c r="AT30" s="173"/>
      <c r="AU30" s="173">
        <v>3</v>
      </c>
      <c r="AV30" s="173"/>
      <c r="AW30" s="173">
        <v>3</v>
      </c>
      <c r="AX30">
        <f t="shared" si="1"/>
        <v>100</v>
      </c>
      <c r="AY30" s="276" t="s">
        <v>25</v>
      </c>
      <c r="AZ30" s="173"/>
      <c r="BA30" s="173">
        <v>3</v>
      </c>
      <c r="BB30" s="173"/>
      <c r="BC30" s="173">
        <v>3</v>
      </c>
      <c r="BD30">
        <f t="shared" si="2"/>
        <v>100</v>
      </c>
      <c r="BF30" s="276" t="s">
        <v>25</v>
      </c>
      <c r="BG30" s="173"/>
      <c r="BH30" s="173">
        <v>2</v>
      </c>
      <c r="BI30" s="173">
        <v>1</v>
      </c>
      <c r="BJ30" s="173">
        <v>3</v>
      </c>
      <c r="BK30">
        <f t="shared" si="3"/>
        <v>66.666666666666657</v>
      </c>
      <c r="BM30" s="276" t="s">
        <v>300</v>
      </c>
      <c r="BN30" s="173">
        <v>35</v>
      </c>
      <c r="BP30" s="276" t="s">
        <v>300</v>
      </c>
      <c r="BQ30" s="173">
        <v>99</v>
      </c>
      <c r="BR30"/>
      <c r="BS30" s="276" t="s">
        <v>300</v>
      </c>
      <c r="BT30" s="173">
        <v>29</v>
      </c>
      <c r="BV30" s="276" t="s">
        <v>102</v>
      </c>
      <c r="BW30" s="173">
        <v>288.40000000000009</v>
      </c>
      <c r="BX30" s="173">
        <v>284.79999999999995</v>
      </c>
      <c r="BY30" s="173"/>
      <c r="BZ30" s="173">
        <v>573.20000000000005</v>
      </c>
    </row>
    <row r="31" spans="1:78" ht="15" x14ac:dyDescent="0.25">
      <c r="A31" s="287" t="s">
        <v>95</v>
      </c>
      <c r="B31" s="288">
        <v>102</v>
      </c>
      <c r="C31" s="288">
        <v>13</v>
      </c>
      <c r="D31" s="288"/>
      <c r="E31" s="288"/>
      <c r="F31" s="288">
        <v>115</v>
      </c>
      <c r="G31" s="286">
        <f t="shared" si="0"/>
        <v>11.304347826086957</v>
      </c>
      <c r="O31" s="298" t="s">
        <v>15</v>
      </c>
      <c r="P31" s="298">
        <v>19</v>
      </c>
      <c r="Q31" s="298" t="s">
        <v>15</v>
      </c>
      <c r="R31" s="298">
        <v>21</v>
      </c>
      <c r="Y31" s="264" t="s">
        <v>18</v>
      </c>
      <c r="Z31" s="265"/>
      <c r="AF31" s="240" t="s">
        <v>23</v>
      </c>
      <c r="AG31" s="241">
        <v>76.668601276842722</v>
      </c>
      <c r="AH31" s="241">
        <v>81.795665634674918</v>
      </c>
      <c r="AI31" s="241">
        <v>93.731863029599538</v>
      </c>
      <c r="AK31" s="291" t="s">
        <v>104</v>
      </c>
      <c r="AL31" s="241">
        <v>3.7906976744186047</v>
      </c>
      <c r="AM31" s="241"/>
      <c r="AN31" s="276" t="s">
        <v>104</v>
      </c>
      <c r="AO31" s="293">
        <v>3.6906976744186042</v>
      </c>
      <c r="AP31" s="276" t="s">
        <v>25</v>
      </c>
      <c r="AQ31" s="173">
        <v>12.1</v>
      </c>
      <c r="AS31" s="276" t="s">
        <v>300</v>
      </c>
      <c r="AT31" s="173">
        <v>16</v>
      </c>
      <c r="AU31" s="173">
        <v>19</v>
      </c>
      <c r="AV31" s="173"/>
      <c r="AW31" s="173">
        <v>35</v>
      </c>
      <c r="AX31">
        <f t="shared" si="1"/>
        <v>54.285714285714285</v>
      </c>
      <c r="AY31" s="276" t="s">
        <v>300</v>
      </c>
      <c r="AZ31" s="173"/>
      <c r="BA31" s="173">
        <v>28</v>
      </c>
      <c r="BB31" s="173">
        <v>7</v>
      </c>
      <c r="BC31" s="173">
        <v>35</v>
      </c>
      <c r="BD31">
        <f t="shared" si="2"/>
        <v>80</v>
      </c>
      <c r="BF31" s="276" t="s">
        <v>300</v>
      </c>
      <c r="BG31" s="173"/>
      <c r="BH31" s="173">
        <v>27</v>
      </c>
      <c r="BI31" s="173">
        <v>8</v>
      </c>
      <c r="BJ31" s="173">
        <v>35</v>
      </c>
      <c r="BK31">
        <f t="shared" si="3"/>
        <v>77.142857142857153</v>
      </c>
      <c r="BM31" s="276" t="s">
        <v>328</v>
      </c>
      <c r="BN31" s="173">
        <v>17</v>
      </c>
      <c r="BP31" s="276" t="s">
        <v>328</v>
      </c>
      <c r="BQ31" s="173">
        <v>59</v>
      </c>
      <c r="BR31"/>
      <c r="BS31" s="276" t="s">
        <v>328</v>
      </c>
      <c r="BT31" s="173">
        <v>19</v>
      </c>
      <c r="BV31" s="276" t="s">
        <v>104</v>
      </c>
      <c r="BW31" s="173">
        <v>337.7</v>
      </c>
      <c r="BX31" s="173">
        <v>243.99999999999997</v>
      </c>
      <c r="BY31" s="173"/>
      <c r="BZ31" s="173">
        <v>581.69999999999993</v>
      </c>
    </row>
    <row r="32" spans="1:78" ht="15" x14ac:dyDescent="0.25">
      <c r="A32" s="287" t="s">
        <v>266</v>
      </c>
      <c r="B32" s="288"/>
      <c r="C32" s="288">
        <v>1</v>
      </c>
      <c r="D32" s="288"/>
      <c r="E32" s="288"/>
      <c r="F32" s="288">
        <v>1</v>
      </c>
      <c r="G32" s="286">
        <f t="shared" si="0"/>
        <v>100</v>
      </c>
      <c r="O32" s="298" t="s">
        <v>297</v>
      </c>
      <c r="P32" s="298">
        <v>34</v>
      </c>
      <c r="Q32" s="298" t="s">
        <v>297</v>
      </c>
      <c r="R32" s="298">
        <v>40</v>
      </c>
      <c r="Y32" s="264" t="s">
        <v>297</v>
      </c>
      <c r="Z32" s="265">
        <v>85</v>
      </c>
      <c r="AF32" s="240" t="s">
        <v>97</v>
      </c>
      <c r="AG32" s="241">
        <v>71.005917159763314</v>
      </c>
      <c r="AH32" s="241">
        <v>81.411126187245586</v>
      </c>
      <c r="AI32" s="241">
        <v>87.218934911242613</v>
      </c>
      <c r="AK32" s="291" t="s">
        <v>300</v>
      </c>
      <c r="AL32" s="241">
        <v>4.2217391304347833</v>
      </c>
      <c r="AM32" s="241"/>
      <c r="AN32" s="276" t="s">
        <v>300</v>
      </c>
      <c r="AO32" s="293">
        <v>4.174074074074074</v>
      </c>
      <c r="AP32" s="276" t="s">
        <v>300</v>
      </c>
      <c r="AQ32" s="173">
        <v>176.79999999999998</v>
      </c>
      <c r="AS32" s="276" t="s">
        <v>328</v>
      </c>
      <c r="AT32" s="173">
        <v>3</v>
      </c>
      <c r="AU32" s="173">
        <v>14</v>
      </c>
      <c r="AV32" s="173"/>
      <c r="AW32" s="173">
        <v>17</v>
      </c>
      <c r="AX32">
        <f t="shared" si="1"/>
        <v>82.35294117647058</v>
      </c>
      <c r="AY32" s="276" t="s">
        <v>328</v>
      </c>
      <c r="AZ32" s="173"/>
      <c r="BA32" s="173">
        <v>12</v>
      </c>
      <c r="BB32" s="173">
        <v>5</v>
      </c>
      <c r="BC32" s="173">
        <v>17</v>
      </c>
      <c r="BD32">
        <f t="shared" si="2"/>
        <v>70.588235294117652</v>
      </c>
      <c r="BF32" s="276" t="s">
        <v>328</v>
      </c>
      <c r="BG32" s="173"/>
      <c r="BH32" s="173">
        <v>17</v>
      </c>
      <c r="BI32" s="173"/>
      <c r="BJ32" s="173">
        <v>17</v>
      </c>
      <c r="BK32">
        <f t="shared" si="3"/>
        <v>100</v>
      </c>
      <c r="BM32" s="276" t="s">
        <v>329</v>
      </c>
      <c r="BN32" s="173">
        <v>26</v>
      </c>
      <c r="BP32" s="276" t="s">
        <v>329</v>
      </c>
      <c r="BQ32" s="173">
        <v>107</v>
      </c>
      <c r="BR32"/>
      <c r="BS32" s="276" t="s">
        <v>329</v>
      </c>
      <c r="BT32" s="173">
        <v>45</v>
      </c>
      <c r="BV32" s="276" t="s">
        <v>25</v>
      </c>
      <c r="BW32" s="173"/>
      <c r="BX32" s="173">
        <v>12.1</v>
      </c>
      <c r="BY32" s="173"/>
      <c r="BZ32" s="173">
        <v>12.1</v>
      </c>
    </row>
    <row r="33" spans="1:78" ht="15" x14ac:dyDescent="0.25">
      <c r="A33" s="287" t="s">
        <v>342</v>
      </c>
      <c r="B33" s="288">
        <v>14</v>
      </c>
      <c r="C33" s="288">
        <v>1</v>
      </c>
      <c r="D33" s="288"/>
      <c r="E33" s="288"/>
      <c r="F33" s="288">
        <v>15</v>
      </c>
      <c r="G33" s="286">
        <f t="shared" si="0"/>
        <v>6.666666666666667</v>
      </c>
      <c r="O33" s="298" t="s">
        <v>341</v>
      </c>
      <c r="P33" s="298">
        <v>38</v>
      </c>
      <c r="Q33" s="298" t="s">
        <v>341</v>
      </c>
      <c r="R33" s="298">
        <v>26</v>
      </c>
      <c r="Y33" s="264" t="s">
        <v>341</v>
      </c>
      <c r="Z33" s="265">
        <v>90</v>
      </c>
      <c r="AF33" s="240" t="s">
        <v>99</v>
      </c>
      <c r="AG33" s="241">
        <v>69.162995594713664</v>
      </c>
      <c r="AH33" s="241">
        <v>78.795483061480553</v>
      </c>
      <c r="AI33" s="241">
        <v>87.775330396475766</v>
      </c>
      <c r="AK33" s="291" t="s">
        <v>328</v>
      </c>
      <c r="AL33" s="241">
        <v>4.92</v>
      </c>
      <c r="AM33" s="241"/>
      <c r="AN33" s="276" t="s">
        <v>328</v>
      </c>
      <c r="AO33" s="293">
        <v>4.8899999999999997</v>
      </c>
      <c r="AP33" s="276" t="s">
        <v>328</v>
      </c>
      <c r="AQ33" s="173">
        <v>42.499999999999993</v>
      </c>
      <c r="AS33" s="276" t="s">
        <v>329</v>
      </c>
      <c r="AT33" s="173">
        <v>14</v>
      </c>
      <c r="AU33" s="173">
        <v>12</v>
      </c>
      <c r="AV33" s="173"/>
      <c r="AW33" s="173">
        <v>26</v>
      </c>
      <c r="AX33">
        <f t="shared" si="1"/>
        <v>46.153846153846153</v>
      </c>
      <c r="AY33" s="276" t="s">
        <v>329</v>
      </c>
      <c r="AZ33" s="173"/>
      <c r="BA33" s="173">
        <v>17</v>
      </c>
      <c r="BB33" s="173">
        <v>9</v>
      </c>
      <c r="BC33" s="173">
        <v>26</v>
      </c>
      <c r="BD33">
        <f t="shared" si="2"/>
        <v>65.384615384615387</v>
      </c>
      <c r="BF33" s="276" t="s">
        <v>329</v>
      </c>
      <c r="BG33" s="173"/>
      <c r="BH33" s="173">
        <v>24</v>
      </c>
      <c r="BI33" s="173">
        <v>2</v>
      </c>
      <c r="BJ33" s="173">
        <v>26</v>
      </c>
      <c r="BK33">
        <f t="shared" si="3"/>
        <v>92.307692307692307</v>
      </c>
      <c r="BM33" s="276" t="s">
        <v>26</v>
      </c>
      <c r="BN33" s="173">
        <v>16</v>
      </c>
      <c r="BP33" s="276" t="s">
        <v>26</v>
      </c>
      <c r="BQ33" s="173">
        <v>36</v>
      </c>
      <c r="BR33"/>
      <c r="BS33" s="276" t="s">
        <v>26</v>
      </c>
      <c r="BT33" s="173">
        <v>16</v>
      </c>
      <c r="BV33" s="276" t="s">
        <v>300</v>
      </c>
      <c r="BW33" s="173">
        <v>74.95</v>
      </c>
      <c r="BX33" s="173">
        <v>101.85</v>
      </c>
      <c r="BY33" s="173"/>
      <c r="BZ33" s="173">
        <v>176.8</v>
      </c>
    </row>
    <row r="34" spans="1:78" ht="15" x14ac:dyDescent="0.25">
      <c r="A34" s="287" t="s">
        <v>465</v>
      </c>
      <c r="B34" s="288">
        <v>14</v>
      </c>
      <c r="C34" s="288">
        <v>6</v>
      </c>
      <c r="D34" s="288"/>
      <c r="E34" s="288"/>
      <c r="F34" s="288">
        <v>20</v>
      </c>
      <c r="G34" s="286">
        <f t="shared" si="0"/>
        <v>30</v>
      </c>
      <c r="O34" s="298" t="s">
        <v>302</v>
      </c>
      <c r="P34" s="298">
        <v>10</v>
      </c>
      <c r="Q34" s="298" t="s">
        <v>302</v>
      </c>
      <c r="R34" s="298">
        <v>7</v>
      </c>
      <c r="Y34" s="264" t="s">
        <v>623</v>
      </c>
      <c r="Z34" s="265"/>
      <c r="AF34" s="240" t="s">
        <v>102</v>
      </c>
      <c r="AG34" s="241">
        <v>61.343012704174228</v>
      </c>
      <c r="AH34" s="241">
        <v>78.422273781902547</v>
      </c>
      <c r="AI34" s="241">
        <v>78.221415607985477</v>
      </c>
      <c r="AK34" s="291" t="s">
        <v>329</v>
      </c>
      <c r="AL34" s="241">
        <v>3.8909090909090911</v>
      </c>
      <c r="AM34" s="241"/>
      <c r="AN34" s="276" t="s">
        <v>329</v>
      </c>
      <c r="AO34" s="293">
        <v>4.0166666666666666</v>
      </c>
      <c r="AP34" s="276" t="s">
        <v>329</v>
      </c>
      <c r="AQ34" s="173">
        <v>61.200000000000024</v>
      </c>
      <c r="AS34" s="276" t="s">
        <v>26</v>
      </c>
      <c r="AT34" s="173">
        <v>7</v>
      </c>
      <c r="AU34" s="173">
        <v>9</v>
      </c>
      <c r="AV34" s="173"/>
      <c r="AW34" s="173">
        <v>16</v>
      </c>
      <c r="AX34">
        <f t="shared" si="1"/>
        <v>56.25</v>
      </c>
      <c r="AY34" s="276" t="s">
        <v>26</v>
      </c>
      <c r="AZ34" s="173"/>
      <c r="BA34" s="173">
        <v>10</v>
      </c>
      <c r="BB34" s="173">
        <v>6</v>
      </c>
      <c r="BC34" s="173">
        <v>16</v>
      </c>
      <c r="BD34">
        <f t="shared" si="2"/>
        <v>62.5</v>
      </c>
      <c r="BF34" s="276" t="s">
        <v>26</v>
      </c>
      <c r="BG34" s="173"/>
      <c r="BH34" s="173">
        <v>12</v>
      </c>
      <c r="BI34" s="173">
        <v>4</v>
      </c>
      <c r="BJ34" s="173">
        <v>16</v>
      </c>
      <c r="BK34">
        <f t="shared" si="3"/>
        <v>75</v>
      </c>
      <c r="BM34" s="276" t="s">
        <v>28</v>
      </c>
      <c r="BN34" s="173">
        <v>17</v>
      </c>
      <c r="BP34" s="276" t="s">
        <v>28</v>
      </c>
      <c r="BQ34" s="173">
        <v>48</v>
      </c>
      <c r="BR34"/>
      <c r="BS34" s="276" t="s">
        <v>28</v>
      </c>
      <c r="BT34" s="173">
        <v>28</v>
      </c>
      <c r="BV34" s="276" t="s">
        <v>328</v>
      </c>
      <c r="BW34" s="173">
        <v>4.3</v>
      </c>
      <c r="BX34" s="173">
        <v>38.199999999999996</v>
      </c>
      <c r="BY34" s="173"/>
      <c r="BZ34" s="173">
        <v>42.499999999999993</v>
      </c>
    </row>
    <row r="35" spans="1:78" ht="15" x14ac:dyDescent="0.25">
      <c r="A35" s="287" t="s">
        <v>306</v>
      </c>
      <c r="B35" s="288">
        <v>19</v>
      </c>
      <c r="C35" s="288">
        <v>3</v>
      </c>
      <c r="D35" s="288"/>
      <c r="E35" s="288"/>
      <c r="F35" s="288">
        <v>22</v>
      </c>
      <c r="G35" s="286">
        <f t="shared" si="0"/>
        <v>13.636363636363635</v>
      </c>
      <c r="O35" s="298" t="s">
        <v>304</v>
      </c>
      <c r="P35" s="298">
        <v>6</v>
      </c>
      <c r="Q35" s="298" t="s">
        <v>304</v>
      </c>
      <c r="R35" s="298">
        <v>4</v>
      </c>
      <c r="Y35" s="264" t="s">
        <v>624</v>
      </c>
      <c r="Z35" s="265"/>
      <c r="AF35" s="240" t="s">
        <v>104</v>
      </c>
      <c r="AG35" s="241">
        <v>70.62436028659161</v>
      </c>
      <c r="AH35" s="241">
        <v>81.272084805653705</v>
      </c>
      <c r="AI35" s="241">
        <v>86.898669396110535</v>
      </c>
      <c r="AK35" s="291" t="s">
        <v>330</v>
      </c>
      <c r="AL35" s="241">
        <v>4.4387096774193555</v>
      </c>
      <c r="AM35" s="241"/>
      <c r="AN35" s="276" t="s">
        <v>330</v>
      </c>
      <c r="AO35" s="293">
        <v>4.5114285714285716</v>
      </c>
      <c r="AP35" s="276" t="s">
        <v>26</v>
      </c>
      <c r="AQ35" s="173">
        <v>75.599999999999994</v>
      </c>
      <c r="AS35" s="276" t="s">
        <v>28</v>
      </c>
      <c r="AT35" s="173">
        <v>6</v>
      </c>
      <c r="AU35" s="173">
        <v>11</v>
      </c>
      <c r="AV35" s="173"/>
      <c r="AW35" s="173">
        <v>17</v>
      </c>
      <c r="AX35">
        <f t="shared" si="1"/>
        <v>64.705882352941174</v>
      </c>
      <c r="AY35" s="276" t="s">
        <v>28</v>
      </c>
      <c r="AZ35" s="173"/>
      <c r="BA35" s="173">
        <v>10</v>
      </c>
      <c r="BB35" s="173">
        <v>7</v>
      </c>
      <c r="BC35" s="173">
        <v>17</v>
      </c>
      <c r="BD35">
        <f t="shared" si="2"/>
        <v>58.82352941176471</v>
      </c>
      <c r="BF35" s="276" t="s">
        <v>28</v>
      </c>
      <c r="BG35" s="173"/>
      <c r="BH35" s="173">
        <v>17</v>
      </c>
      <c r="BI35" s="173"/>
      <c r="BJ35" s="173">
        <v>17</v>
      </c>
      <c r="BK35">
        <f t="shared" si="3"/>
        <v>100</v>
      </c>
      <c r="BM35" s="276" t="s">
        <v>30</v>
      </c>
      <c r="BN35" s="173">
        <v>13</v>
      </c>
      <c r="BP35" s="276" t="s">
        <v>30</v>
      </c>
      <c r="BQ35" s="173">
        <v>24</v>
      </c>
      <c r="BR35"/>
      <c r="BS35" s="276" t="s">
        <v>30</v>
      </c>
      <c r="BT35" s="173">
        <v>12</v>
      </c>
      <c r="BV35" s="276" t="s">
        <v>329</v>
      </c>
      <c r="BW35" s="173">
        <v>39.200000000000003</v>
      </c>
      <c r="BX35" s="173">
        <v>21.999999999999996</v>
      </c>
      <c r="BY35" s="173"/>
      <c r="BZ35" s="173">
        <v>61.2</v>
      </c>
    </row>
    <row r="36" spans="1:78" ht="15" x14ac:dyDescent="0.25">
      <c r="A36" s="287" t="s">
        <v>307</v>
      </c>
      <c r="B36" s="288">
        <v>7</v>
      </c>
      <c r="C36" s="288">
        <v>3</v>
      </c>
      <c r="D36" s="288"/>
      <c r="E36" s="288"/>
      <c r="F36" s="288">
        <v>10</v>
      </c>
      <c r="G36" s="286">
        <f t="shared" si="0"/>
        <v>30</v>
      </c>
      <c r="O36" s="298" t="s">
        <v>19</v>
      </c>
      <c r="P36" s="298">
        <v>30</v>
      </c>
      <c r="Q36" s="298" t="s">
        <v>359</v>
      </c>
      <c r="R36" s="298">
        <v>1</v>
      </c>
      <c r="Y36" s="264" t="s">
        <v>625</v>
      </c>
      <c r="Z36" s="265"/>
      <c r="AF36" s="240" t="s">
        <v>25</v>
      </c>
      <c r="AG36" s="241">
        <v>90</v>
      </c>
      <c r="AH36" s="241">
        <v>100</v>
      </c>
      <c r="AI36" s="241">
        <v>90</v>
      </c>
      <c r="AK36" s="291" t="s">
        <v>337</v>
      </c>
      <c r="AL36" s="241"/>
      <c r="AM36" s="241"/>
      <c r="AN36" s="276" t="s">
        <v>337</v>
      </c>
      <c r="AO36" s="293"/>
      <c r="AP36" s="276" t="s">
        <v>28</v>
      </c>
      <c r="AQ36" s="173">
        <v>77.700000000000017</v>
      </c>
      <c r="AS36" s="276" t="s">
        <v>30</v>
      </c>
      <c r="AT36" s="173">
        <v>6</v>
      </c>
      <c r="AU36" s="173">
        <v>7</v>
      </c>
      <c r="AV36" s="173"/>
      <c r="AW36" s="173">
        <v>13</v>
      </c>
      <c r="AX36">
        <f t="shared" si="1"/>
        <v>53.846153846153847</v>
      </c>
      <c r="AY36" s="276" t="s">
        <v>30</v>
      </c>
      <c r="AZ36" s="173"/>
      <c r="BA36" s="173">
        <v>5</v>
      </c>
      <c r="BB36" s="173">
        <v>8</v>
      </c>
      <c r="BC36" s="173">
        <v>13</v>
      </c>
      <c r="BD36">
        <f t="shared" si="2"/>
        <v>38.461538461538467</v>
      </c>
      <c r="BF36" s="276" t="s">
        <v>30</v>
      </c>
      <c r="BG36" s="173"/>
      <c r="BH36" s="173">
        <v>12</v>
      </c>
      <c r="BI36" s="173">
        <v>1</v>
      </c>
      <c r="BJ36" s="173">
        <v>13</v>
      </c>
      <c r="BK36">
        <f t="shared" si="3"/>
        <v>92.307692307692307</v>
      </c>
      <c r="BM36" s="276" t="s">
        <v>32</v>
      </c>
      <c r="BN36" s="173">
        <v>17</v>
      </c>
      <c r="BP36" s="276" t="s">
        <v>32</v>
      </c>
      <c r="BQ36" s="173">
        <v>27</v>
      </c>
      <c r="BR36"/>
      <c r="BS36" s="276" t="s">
        <v>32</v>
      </c>
      <c r="BT36" s="173">
        <v>16</v>
      </c>
      <c r="BV36" s="276" t="s">
        <v>26</v>
      </c>
      <c r="BW36" s="173">
        <v>37.5</v>
      </c>
      <c r="BX36" s="173">
        <v>38.099999999999994</v>
      </c>
      <c r="BY36" s="173"/>
      <c r="BZ36" s="173">
        <v>75.599999999999994</v>
      </c>
    </row>
    <row r="37" spans="1:78" ht="15" x14ac:dyDescent="0.25">
      <c r="A37" s="287" t="s">
        <v>309</v>
      </c>
      <c r="B37" s="288">
        <v>21</v>
      </c>
      <c r="C37" s="288">
        <v>1</v>
      </c>
      <c r="D37" s="288"/>
      <c r="E37" s="288"/>
      <c r="F37" s="288">
        <v>22</v>
      </c>
      <c r="G37" s="286">
        <f t="shared" si="0"/>
        <v>4.5454545454545459</v>
      </c>
      <c r="O37" s="298" t="s">
        <v>93</v>
      </c>
      <c r="P37" s="298">
        <v>42</v>
      </c>
      <c r="Q37" s="298" t="s">
        <v>495</v>
      </c>
      <c r="R37" s="298">
        <v>4</v>
      </c>
      <c r="Y37" s="264" t="s">
        <v>626</v>
      </c>
      <c r="Z37" s="265"/>
      <c r="AF37" s="240" t="s">
        <v>300</v>
      </c>
      <c r="AG37" s="241">
        <v>93.883792048929664</v>
      </c>
      <c r="AH37" s="241">
        <v>99.35275080906149</v>
      </c>
      <c r="AI37" s="241">
        <v>94.495412844036693</v>
      </c>
      <c r="AK37" s="291" t="s">
        <v>137</v>
      </c>
      <c r="AL37" s="241">
        <v>4.0457142857142889</v>
      </c>
      <c r="AM37" s="241"/>
      <c r="AN37" s="276" t="s">
        <v>137</v>
      </c>
      <c r="AO37" s="293">
        <v>4.0923076923076929</v>
      </c>
      <c r="AP37" s="276" t="s">
        <v>30</v>
      </c>
      <c r="AQ37" s="173">
        <v>79.799999999999983</v>
      </c>
      <c r="AS37" s="276" t="s">
        <v>32</v>
      </c>
      <c r="AT37" s="173">
        <v>8</v>
      </c>
      <c r="AU37" s="173">
        <v>9</v>
      </c>
      <c r="AV37" s="173"/>
      <c r="AW37" s="173">
        <v>17</v>
      </c>
      <c r="AX37">
        <f t="shared" si="1"/>
        <v>52.941176470588239</v>
      </c>
      <c r="AY37" s="276" t="s">
        <v>32</v>
      </c>
      <c r="AZ37" s="173"/>
      <c r="BA37" s="173">
        <v>10</v>
      </c>
      <c r="BB37" s="173">
        <v>7</v>
      </c>
      <c r="BC37" s="173">
        <v>17</v>
      </c>
      <c r="BD37">
        <f t="shared" si="2"/>
        <v>58.82352941176471</v>
      </c>
      <c r="BF37" s="276" t="s">
        <v>32</v>
      </c>
      <c r="BG37" s="173"/>
      <c r="BH37" s="173">
        <v>15</v>
      </c>
      <c r="BI37" s="173">
        <v>2</v>
      </c>
      <c r="BJ37" s="173">
        <v>17</v>
      </c>
      <c r="BK37">
        <f t="shared" si="3"/>
        <v>88.235294117647058</v>
      </c>
      <c r="BM37" s="276" t="s">
        <v>34</v>
      </c>
      <c r="BN37" s="173">
        <v>12</v>
      </c>
      <c r="BP37" s="276" t="s">
        <v>34</v>
      </c>
      <c r="BQ37" s="173">
        <v>15</v>
      </c>
      <c r="BR37"/>
      <c r="BS37" s="276" t="s">
        <v>34</v>
      </c>
      <c r="BT37" s="173">
        <v>8</v>
      </c>
      <c r="BV37" s="276" t="s">
        <v>28</v>
      </c>
      <c r="BW37" s="173">
        <v>24.299999999999997</v>
      </c>
      <c r="BX37" s="173">
        <v>53.4</v>
      </c>
      <c r="BY37" s="173"/>
      <c r="BZ37" s="173">
        <v>77.699999999999989</v>
      </c>
    </row>
    <row r="38" spans="1:78" ht="15" x14ac:dyDescent="0.25">
      <c r="A38" s="287" t="s">
        <v>23</v>
      </c>
      <c r="B38" s="288">
        <v>218</v>
      </c>
      <c r="C38" s="288">
        <v>9</v>
      </c>
      <c r="D38" s="288"/>
      <c r="E38" s="288"/>
      <c r="F38" s="288">
        <v>227</v>
      </c>
      <c r="G38" s="286">
        <f t="shared" si="0"/>
        <v>3.9647577092511015</v>
      </c>
      <c r="O38" s="298" t="s">
        <v>95</v>
      </c>
      <c r="P38" s="298">
        <v>27</v>
      </c>
      <c r="Q38" s="298" t="s">
        <v>19</v>
      </c>
      <c r="R38" s="298">
        <v>29</v>
      </c>
      <c r="Y38" s="264" t="s">
        <v>266</v>
      </c>
      <c r="Z38" s="265">
        <v>5</v>
      </c>
      <c r="AF38" s="240" t="s">
        <v>328</v>
      </c>
      <c r="AG38" s="241">
        <v>65.789473684210535</v>
      </c>
      <c r="AH38" s="241">
        <v>100</v>
      </c>
      <c r="AI38" s="241">
        <v>65.789473684210535</v>
      </c>
      <c r="AP38" s="276" t="s">
        <v>32</v>
      </c>
      <c r="AQ38" s="173">
        <v>79.099999999999994</v>
      </c>
      <c r="AS38" s="276" t="s">
        <v>34</v>
      </c>
      <c r="AT38" s="173">
        <v>4</v>
      </c>
      <c r="AU38" s="173">
        <v>8</v>
      </c>
      <c r="AV38" s="173"/>
      <c r="AW38" s="173">
        <v>12</v>
      </c>
      <c r="AX38">
        <f t="shared" si="1"/>
        <v>66.666666666666657</v>
      </c>
      <c r="AY38" s="276" t="s">
        <v>34</v>
      </c>
      <c r="AZ38" s="173"/>
      <c r="BA38" s="173">
        <v>6</v>
      </c>
      <c r="BB38" s="173">
        <v>6</v>
      </c>
      <c r="BC38" s="173">
        <v>12</v>
      </c>
      <c r="BD38">
        <f t="shared" si="2"/>
        <v>50</v>
      </c>
      <c r="BF38" s="276" t="s">
        <v>34</v>
      </c>
      <c r="BG38" s="173"/>
      <c r="BH38" s="173">
        <v>11</v>
      </c>
      <c r="BI38" s="173">
        <v>1</v>
      </c>
      <c r="BJ38" s="173">
        <v>12</v>
      </c>
      <c r="BK38">
        <f t="shared" si="3"/>
        <v>91.666666666666657</v>
      </c>
      <c r="BM38" s="276" t="s">
        <v>36</v>
      </c>
      <c r="BN38" s="173">
        <v>13</v>
      </c>
      <c r="BP38" s="276" t="s">
        <v>36</v>
      </c>
      <c r="BQ38" s="173">
        <v>19</v>
      </c>
      <c r="BR38"/>
      <c r="BS38" s="276" t="s">
        <v>36</v>
      </c>
      <c r="BT38" s="173">
        <v>8</v>
      </c>
      <c r="BV38" s="276" t="s">
        <v>30</v>
      </c>
      <c r="BW38" s="173">
        <v>23.8</v>
      </c>
      <c r="BX38" s="173">
        <v>56</v>
      </c>
      <c r="BY38" s="173"/>
      <c r="BZ38" s="173">
        <v>79.8</v>
      </c>
    </row>
    <row r="39" spans="1:78" ht="15" x14ac:dyDescent="0.25">
      <c r="A39" s="287" t="s">
        <v>97</v>
      </c>
      <c r="B39" s="288">
        <v>105</v>
      </c>
      <c r="C39" s="288">
        <v>7</v>
      </c>
      <c r="D39" s="288">
        <v>1</v>
      </c>
      <c r="E39" s="288"/>
      <c r="F39" s="288">
        <v>113</v>
      </c>
      <c r="G39" s="286">
        <f t="shared" si="0"/>
        <v>7.0796460176991154</v>
      </c>
      <c r="O39" s="298" t="s">
        <v>342</v>
      </c>
      <c r="P39" s="298">
        <v>13</v>
      </c>
      <c r="Q39" s="298" t="s">
        <v>93</v>
      </c>
      <c r="R39" s="298">
        <v>45</v>
      </c>
      <c r="Y39" s="264" t="s">
        <v>342</v>
      </c>
      <c r="Z39" s="265">
        <v>47</v>
      </c>
      <c r="AF39" s="240" t="s">
        <v>329</v>
      </c>
      <c r="AG39" s="241">
        <v>94.148936170212778</v>
      </c>
      <c r="AH39" s="241">
        <v>98.333333333333329</v>
      </c>
      <c r="AI39" s="241">
        <v>95.744680851063833</v>
      </c>
      <c r="AP39" s="276" t="s">
        <v>34</v>
      </c>
      <c r="AQ39" s="173">
        <v>78.399999999999991</v>
      </c>
      <c r="AS39" s="276" t="s">
        <v>36</v>
      </c>
      <c r="AT39" s="173">
        <v>8</v>
      </c>
      <c r="AU39" s="173">
        <v>5</v>
      </c>
      <c r="AV39" s="173"/>
      <c r="AW39" s="173">
        <v>13</v>
      </c>
      <c r="AX39">
        <f t="shared" si="1"/>
        <v>38.461538461538467</v>
      </c>
      <c r="AY39" s="276" t="s">
        <v>36</v>
      </c>
      <c r="AZ39" s="173"/>
      <c r="BA39" s="173">
        <v>6</v>
      </c>
      <c r="BB39" s="173">
        <v>7</v>
      </c>
      <c r="BC39" s="173">
        <v>13</v>
      </c>
      <c r="BD39">
        <f t="shared" si="2"/>
        <v>46.153846153846153</v>
      </c>
      <c r="BF39" s="276" t="s">
        <v>36</v>
      </c>
      <c r="BG39" s="173"/>
      <c r="BH39" s="173">
        <v>11</v>
      </c>
      <c r="BI39" s="173">
        <v>2</v>
      </c>
      <c r="BJ39" s="173">
        <v>13</v>
      </c>
      <c r="BK39">
        <f t="shared" si="3"/>
        <v>84.615384615384613</v>
      </c>
      <c r="BM39" s="276" t="s">
        <v>38</v>
      </c>
      <c r="BN39" s="173">
        <v>14</v>
      </c>
      <c r="BP39" s="276" t="s">
        <v>38</v>
      </c>
      <c r="BQ39" s="173">
        <v>37</v>
      </c>
      <c r="BR39"/>
      <c r="BS39" s="276" t="s">
        <v>38</v>
      </c>
      <c r="BT39" s="173">
        <v>10</v>
      </c>
      <c r="BV39" s="276" t="s">
        <v>32</v>
      </c>
      <c r="BW39" s="173">
        <v>18.8</v>
      </c>
      <c r="BX39" s="173">
        <v>60.300000000000004</v>
      </c>
      <c r="BY39" s="173"/>
      <c r="BZ39" s="173">
        <v>79.100000000000009</v>
      </c>
    </row>
    <row r="40" spans="1:78" ht="15" x14ac:dyDescent="0.25">
      <c r="A40" s="287" t="s">
        <v>99</v>
      </c>
      <c r="B40" s="288">
        <v>181</v>
      </c>
      <c r="C40" s="288">
        <v>3</v>
      </c>
      <c r="D40" s="288"/>
      <c r="E40" s="288"/>
      <c r="F40" s="288">
        <v>184</v>
      </c>
      <c r="G40" s="286">
        <f t="shared" si="0"/>
        <v>1.6304347826086956</v>
      </c>
      <c r="O40" s="298" t="s">
        <v>465</v>
      </c>
      <c r="P40" s="298">
        <v>17</v>
      </c>
      <c r="Q40" s="298" t="s">
        <v>95</v>
      </c>
      <c r="R40" s="298">
        <v>30</v>
      </c>
      <c r="Y40" s="264" t="s">
        <v>465</v>
      </c>
      <c r="Z40" s="265">
        <v>39</v>
      </c>
      <c r="AF40" s="240" t="s">
        <v>311</v>
      </c>
      <c r="AG40" s="241">
        <v>100</v>
      </c>
      <c r="AH40" s="241">
        <v>100</v>
      </c>
      <c r="AI40" s="241">
        <v>100</v>
      </c>
      <c r="AP40" s="276" t="s">
        <v>36</v>
      </c>
      <c r="AQ40" s="173">
        <v>76.999999999999986</v>
      </c>
      <c r="AS40" s="276" t="s">
        <v>38</v>
      </c>
      <c r="AT40" s="173">
        <v>8</v>
      </c>
      <c r="AU40" s="173">
        <v>6</v>
      </c>
      <c r="AV40" s="173"/>
      <c r="AW40" s="173">
        <v>14</v>
      </c>
      <c r="AX40">
        <f t="shared" si="1"/>
        <v>42.857142857142854</v>
      </c>
      <c r="AY40" s="276" t="s">
        <v>38</v>
      </c>
      <c r="AZ40" s="173"/>
      <c r="BA40" s="173">
        <v>7</v>
      </c>
      <c r="BB40" s="173">
        <v>7</v>
      </c>
      <c r="BC40" s="173">
        <v>14</v>
      </c>
      <c r="BD40">
        <f t="shared" si="2"/>
        <v>50</v>
      </c>
      <c r="BF40" s="276" t="s">
        <v>38</v>
      </c>
      <c r="BG40" s="173"/>
      <c r="BH40" s="173">
        <v>12</v>
      </c>
      <c r="BI40" s="173">
        <v>2</v>
      </c>
      <c r="BJ40" s="173">
        <v>14</v>
      </c>
      <c r="BK40">
        <f t="shared" si="3"/>
        <v>85.714285714285708</v>
      </c>
      <c r="BM40" s="276" t="s">
        <v>337</v>
      </c>
      <c r="BN40" s="173"/>
      <c r="BP40" s="276" t="s">
        <v>337</v>
      </c>
      <c r="BQ40" s="173"/>
      <c r="BR40"/>
      <c r="BS40" s="276" t="s">
        <v>337</v>
      </c>
      <c r="BT40" s="173"/>
      <c r="BV40" s="276" t="s">
        <v>34</v>
      </c>
      <c r="BW40" s="173">
        <v>16.399999999999999</v>
      </c>
      <c r="BX40" s="173">
        <v>62</v>
      </c>
      <c r="BY40" s="173"/>
      <c r="BZ40" s="173">
        <v>78.400000000000006</v>
      </c>
    </row>
    <row r="41" spans="1:78" ht="15" x14ac:dyDescent="0.25">
      <c r="A41" s="287" t="s">
        <v>102</v>
      </c>
      <c r="B41" s="288">
        <v>54</v>
      </c>
      <c r="C41" s="288">
        <v>2</v>
      </c>
      <c r="D41" s="288"/>
      <c r="E41" s="288"/>
      <c r="F41" s="288">
        <v>56</v>
      </c>
      <c r="G41" s="286">
        <f t="shared" si="0"/>
        <v>3.5714285714285712</v>
      </c>
      <c r="O41" s="298" t="s">
        <v>307</v>
      </c>
      <c r="P41" s="298">
        <v>4</v>
      </c>
      <c r="Q41" s="298" t="s">
        <v>266</v>
      </c>
      <c r="R41" s="298">
        <v>1</v>
      </c>
      <c r="Y41" s="264" t="s">
        <v>25</v>
      </c>
      <c r="Z41" s="265">
        <v>25</v>
      </c>
      <c r="AF41" s="240" t="s">
        <v>330</v>
      </c>
      <c r="AG41" s="241">
        <v>67.411545623836119</v>
      </c>
      <c r="AH41" s="241">
        <v>78.185745140388775</v>
      </c>
      <c r="AI41" s="241">
        <v>86.219739292364991</v>
      </c>
      <c r="AP41" s="276" t="s">
        <v>38</v>
      </c>
      <c r="AQ41" s="173">
        <v>79.100000000000009</v>
      </c>
      <c r="AS41" s="276" t="s">
        <v>337</v>
      </c>
      <c r="AT41" s="173"/>
      <c r="AU41" s="173"/>
      <c r="AV41" s="173"/>
      <c r="AW41" s="173"/>
      <c r="AX41" t="e">
        <f t="shared" si="1"/>
        <v>#DIV/0!</v>
      </c>
      <c r="AY41" s="276" t="s">
        <v>337</v>
      </c>
      <c r="AZ41" s="173"/>
      <c r="BA41" s="173"/>
      <c r="BB41" s="173"/>
      <c r="BC41" s="173"/>
      <c r="BD41" t="e">
        <f t="shared" si="2"/>
        <v>#DIV/0!</v>
      </c>
      <c r="BF41" s="276" t="s">
        <v>337</v>
      </c>
      <c r="BG41" s="173"/>
      <c r="BH41" s="173"/>
      <c r="BI41" s="173"/>
      <c r="BJ41" s="173"/>
      <c r="BK41" t="e">
        <f t="shared" si="3"/>
        <v>#DIV/0!</v>
      </c>
      <c r="BM41" s="276" t="s">
        <v>120</v>
      </c>
      <c r="BN41" s="173">
        <v>12</v>
      </c>
      <c r="BP41" s="276" t="s">
        <v>120</v>
      </c>
      <c r="BQ41" s="173">
        <v>20</v>
      </c>
      <c r="BR41"/>
      <c r="BS41" s="276" t="s">
        <v>120</v>
      </c>
      <c r="BT41" s="173">
        <v>13</v>
      </c>
      <c r="BV41" s="276" t="s">
        <v>36</v>
      </c>
      <c r="BW41" s="173">
        <v>44.000000000000007</v>
      </c>
      <c r="BX41" s="173">
        <v>33</v>
      </c>
      <c r="BY41" s="173"/>
      <c r="BZ41" s="173">
        <v>77</v>
      </c>
    </row>
    <row r="42" spans="1:78" ht="15" x14ac:dyDescent="0.25">
      <c r="A42" s="287" t="s">
        <v>104</v>
      </c>
      <c r="B42" s="288">
        <v>92</v>
      </c>
      <c r="C42" s="288">
        <v>5</v>
      </c>
      <c r="D42" s="288"/>
      <c r="E42" s="288"/>
      <c r="F42" s="288">
        <v>97</v>
      </c>
      <c r="G42" s="286">
        <f t="shared" si="0"/>
        <v>5.1546391752577314</v>
      </c>
      <c r="O42" s="298" t="s">
        <v>309</v>
      </c>
      <c r="P42" s="298">
        <v>4</v>
      </c>
      <c r="Q42" s="298" t="s">
        <v>342</v>
      </c>
      <c r="R42" s="298">
        <v>13</v>
      </c>
      <c r="Y42" s="264" t="s">
        <v>300</v>
      </c>
      <c r="Z42" s="265">
        <v>52</v>
      </c>
      <c r="AF42" s="240" t="s">
        <v>26</v>
      </c>
      <c r="AG42" s="241">
        <v>99.468085106382972</v>
      </c>
      <c r="AH42" s="241">
        <v>100</v>
      </c>
      <c r="AI42" s="241">
        <v>99.468085106382972</v>
      </c>
      <c r="AP42" s="276" t="s">
        <v>337</v>
      </c>
      <c r="AQ42" s="173"/>
      <c r="AS42" s="276" t="s">
        <v>120</v>
      </c>
      <c r="AT42" s="173">
        <v>8</v>
      </c>
      <c r="AU42" s="173">
        <v>4</v>
      </c>
      <c r="AV42" s="173"/>
      <c r="AW42" s="173">
        <v>12</v>
      </c>
      <c r="AX42">
        <f t="shared" si="1"/>
        <v>33.333333333333329</v>
      </c>
      <c r="AY42" s="276" t="s">
        <v>120</v>
      </c>
      <c r="AZ42" s="173"/>
      <c r="BA42" s="173">
        <v>4</v>
      </c>
      <c r="BB42" s="173">
        <v>8</v>
      </c>
      <c r="BC42" s="173">
        <v>12</v>
      </c>
      <c r="BD42">
        <f t="shared" si="2"/>
        <v>33.333333333333329</v>
      </c>
      <c r="BF42" s="276" t="s">
        <v>120</v>
      </c>
      <c r="BG42" s="173"/>
      <c r="BH42" s="173">
        <v>8</v>
      </c>
      <c r="BI42" s="173">
        <v>4</v>
      </c>
      <c r="BJ42" s="173">
        <v>12</v>
      </c>
      <c r="BK42">
        <f t="shared" si="3"/>
        <v>66.666666666666657</v>
      </c>
      <c r="BM42" s="276" t="s">
        <v>465</v>
      </c>
      <c r="BN42" s="173">
        <v>32</v>
      </c>
      <c r="BP42" s="276" t="s">
        <v>465</v>
      </c>
      <c r="BQ42" s="173">
        <v>102</v>
      </c>
      <c r="BR42"/>
      <c r="BS42" s="276" t="s">
        <v>465</v>
      </c>
      <c r="BT42" s="173">
        <v>46</v>
      </c>
      <c r="BV42" s="276" t="s">
        <v>38</v>
      </c>
      <c r="BW42" s="173">
        <v>42.4</v>
      </c>
      <c r="BX42" s="173">
        <v>36.700000000000003</v>
      </c>
      <c r="BY42" s="173"/>
      <c r="BZ42" s="173">
        <v>79.099999999999994</v>
      </c>
    </row>
    <row r="43" spans="1:78" ht="15" x14ac:dyDescent="0.25">
      <c r="A43" s="287" t="s">
        <v>25</v>
      </c>
      <c r="B43" s="288">
        <v>5</v>
      </c>
      <c r="C43" s="288"/>
      <c r="D43" s="288"/>
      <c r="E43" s="288"/>
      <c r="F43" s="288">
        <v>5</v>
      </c>
      <c r="G43" s="286">
        <f t="shared" si="0"/>
        <v>0</v>
      </c>
      <c r="O43" s="298" t="s">
        <v>23</v>
      </c>
      <c r="P43" s="298">
        <v>60</v>
      </c>
      <c r="Q43" s="298" t="s">
        <v>465</v>
      </c>
      <c r="R43" s="298">
        <v>8</v>
      </c>
      <c r="Y43" s="264" t="s">
        <v>328</v>
      </c>
      <c r="Z43" s="265">
        <v>28</v>
      </c>
      <c r="AF43" s="240" t="s">
        <v>28</v>
      </c>
      <c r="AG43" s="241">
        <v>100</v>
      </c>
      <c r="AH43" s="241">
        <v>100</v>
      </c>
      <c r="AI43" s="241">
        <v>100</v>
      </c>
      <c r="AP43" s="276" t="s">
        <v>137</v>
      </c>
      <c r="AQ43" s="173">
        <v>9714.1</v>
      </c>
      <c r="AS43" s="276" t="s">
        <v>465</v>
      </c>
      <c r="AT43" s="173">
        <v>20</v>
      </c>
      <c r="AU43" s="173">
        <v>12</v>
      </c>
      <c r="AV43" s="173"/>
      <c r="AW43" s="173">
        <v>32</v>
      </c>
      <c r="AX43">
        <f t="shared" si="1"/>
        <v>37.5</v>
      </c>
      <c r="AY43" s="276" t="s">
        <v>465</v>
      </c>
      <c r="AZ43" s="173"/>
      <c r="BA43" s="173">
        <v>18</v>
      </c>
      <c r="BB43" s="173">
        <v>14</v>
      </c>
      <c r="BC43" s="173">
        <v>32</v>
      </c>
      <c r="BD43">
        <f t="shared" si="2"/>
        <v>56.25</v>
      </c>
      <c r="BF43" s="276" t="s">
        <v>465</v>
      </c>
      <c r="BG43" s="173"/>
      <c r="BH43" s="173">
        <v>28</v>
      </c>
      <c r="BI43" s="173">
        <v>4</v>
      </c>
      <c r="BJ43" s="173">
        <v>32</v>
      </c>
      <c r="BK43">
        <f t="shared" si="3"/>
        <v>87.5</v>
      </c>
      <c r="BM43" s="276" t="s">
        <v>137</v>
      </c>
      <c r="BN43" s="173">
        <v>1494</v>
      </c>
      <c r="BP43" s="276" t="s">
        <v>137</v>
      </c>
      <c r="BQ43" s="173">
        <v>3706</v>
      </c>
      <c r="BR43"/>
      <c r="BS43" s="276" t="s">
        <v>137</v>
      </c>
      <c r="BT43" s="173">
        <v>1508</v>
      </c>
      <c r="BV43" s="276" t="s">
        <v>337</v>
      </c>
      <c r="BW43" s="173"/>
      <c r="BX43" s="173"/>
      <c r="BY43" s="173"/>
      <c r="BZ43" s="173"/>
    </row>
    <row r="44" spans="1:78" ht="15" x14ac:dyDescent="0.25">
      <c r="A44" s="287" t="s">
        <v>300</v>
      </c>
      <c r="B44" s="288">
        <v>58</v>
      </c>
      <c r="C44" s="288">
        <v>2</v>
      </c>
      <c r="D44" s="288"/>
      <c r="E44" s="288"/>
      <c r="F44" s="288">
        <v>60</v>
      </c>
      <c r="G44" s="286">
        <f t="shared" si="0"/>
        <v>3.3333333333333335</v>
      </c>
      <c r="O44" s="298" t="s">
        <v>97</v>
      </c>
      <c r="P44" s="298">
        <v>34</v>
      </c>
      <c r="Q44" s="298" t="s">
        <v>306</v>
      </c>
      <c r="R44" s="298">
        <v>5</v>
      </c>
      <c r="Y44" s="264" t="s">
        <v>329</v>
      </c>
      <c r="Z44" s="265">
        <v>30</v>
      </c>
      <c r="AF44" s="240" t="s">
        <v>30</v>
      </c>
      <c r="AG44" s="241">
        <v>97.101449275362313</v>
      </c>
      <c r="AH44" s="241">
        <v>99.504950495049499</v>
      </c>
      <c r="AI44" s="241">
        <v>98.550724637681171</v>
      </c>
      <c r="AS44" s="276" t="s">
        <v>137</v>
      </c>
      <c r="AT44" s="173">
        <v>817</v>
      </c>
      <c r="AU44" s="173">
        <v>677</v>
      </c>
      <c r="AV44" s="173"/>
      <c r="AW44" s="173">
        <v>1494</v>
      </c>
      <c r="AX44"/>
      <c r="AY44" s="276" t="s">
        <v>137</v>
      </c>
      <c r="AZ44" s="173"/>
      <c r="BA44" s="173">
        <v>874</v>
      </c>
      <c r="BB44" s="173">
        <v>620</v>
      </c>
      <c r="BC44" s="173">
        <v>1494</v>
      </c>
      <c r="BD44">
        <f t="shared" si="2"/>
        <v>58.500669344042834</v>
      </c>
      <c r="BF44" s="276" t="s">
        <v>137</v>
      </c>
      <c r="BG44" s="173"/>
      <c r="BH44" s="173">
        <v>1085</v>
      </c>
      <c r="BI44" s="173">
        <v>409</v>
      </c>
      <c r="BJ44" s="173">
        <v>1494</v>
      </c>
      <c r="BK44">
        <f t="shared" si="3"/>
        <v>72.623828647925038</v>
      </c>
      <c r="BV44" s="276" t="s">
        <v>137</v>
      </c>
      <c r="BW44" s="173">
        <v>5235.4299999999994</v>
      </c>
      <c r="BX44" s="173">
        <v>4478.67</v>
      </c>
      <c r="BY44" s="173"/>
      <c r="BZ44" s="173">
        <v>9714.1000000000022</v>
      </c>
    </row>
    <row r="45" spans="1:78" ht="15" x14ac:dyDescent="0.25">
      <c r="A45" s="287" t="s">
        <v>328</v>
      </c>
      <c r="B45" s="288">
        <v>1</v>
      </c>
      <c r="C45" s="288">
        <v>1</v>
      </c>
      <c r="D45" s="288"/>
      <c r="E45" s="288"/>
      <c r="F45" s="288">
        <v>2</v>
      </c>
      <c r="G45" s="286">
        <f t="shared" si="0"/>
        <v>50</v>
      </c>
      <c r="O45" s="298" t="s">
        <v>99</v>
      </c>
      <c r="P45" s="298">
        <v>38</v>
      </c>
      <c r="Q45" s="298" t="s">
        <v>307</v>
      </c>
      <c r="R45" s="298">
        <v>1</v>
      </c>
      <c r="Y45" s="264" t="s">
        <v>627</v>
      </c>
      <c r="Z45" s="265">
        <v>436</v>
      </c>
      <c r="AF45" s="240" t="s">
        <v>32</v>
      </c>
      <c r="AG45" s="241">
        <v>96.932515337423311</v>
      </c>
      <c r="AH45" s="241">
        <v>99.371069182389931</v>
      </c>
      <c r="AI45" s="241">
        <v>97.546012269938657</v>
      </c>
    </row>
    <row r="46" spans="1:78" x14ac:dyDescent="0.2">
      <c r="A46" s="287" t="s">
        <v>329</v>
      </c>
      <c r="B46" s="288">
        <v>21</v>
      </c>
      <c r="C46" s="288">
        <v>6</v>
      </c>
      <c r="D46" s="288"/>
      <c r="E46" s="288"/>
      <c r="F46" s="288">
        <v>27</v>
      </c>
      <c r="G46" s="286">
        <f t="shared" si="0"/>
        <v>22.222222222222221</v>
      </c>
      <c r="O46" s="298" t="s">
        <v>102</v>
      </c>
      <c r="P46" s="298">
        <v>19</v>
      </c>
      <c r="Q46" s="298" t="s">
        <v>309</v>
      </c>
      <c r="R46" s="298">
        <v>5</v>
      </c>
      <c r="Y46" s="249" t="s">
        <v>1</v>
      </c>
      <c r="Z46" s="258">
        <v>387</v>
      </c>
      <c r="AA46" s="258">
        <v>235</v>
      </c>
      <c r="AB46" s="258">
        <v>204</v>
      </c>
      <c r="AC46" s="259">
        <v>0</v>
      </c>
      <c r="AF46" s="240" t="s">
        <v>34</v>
      </c>
      <c r="AG46" s="241">
        <v>98.550724637681171</v>
      </c>
      <c r="AH46" s="241">
        <v>100</v>
      </c>
      <c r="AI46" s="241">
        <v>98.550724637681171</v>
      </c>
    </row>
    <row r="47" spans="1:78" x14ac:dyDescent="0.2">
      <c r="A47" s="287" t="s">
        <v>311</v>
      </c>
      <c r="B47" s="288">
        <v>11</v>
      </c>
      <c r="C47" s="288">
        <v>13</v>
      </c>
      <c r="D47" s="288"/>
      <c r="E47" s="288"/>
      <c r="F47" s="288">
        <v>24</v>
      </c>
      <c r="G47" s="286">
        <f t="shared" si="0"/>
        <v>54.166666666666664</v>
      </c>
      <c r="O47" s="298" t="s">
        <v>104</v>
      </c>
      <c r="P47" s="298">
        <v>27</v>
      </c>
      <c r="Q47" s="298" t="s">
        <v>23</v>
      </c>
      <c r="R47" s="298">
        <v>54</v>
      </c>
      <c r="Y47" s="249" t="s">
        <v>3</v>
      </c>
      <c r="Z47" s="258">
        <v>302</v>
      </c>
      <c r="AA47" s="258">
        <v>121</v>
      </c>
      <c r="AB47" s="258">
        <v>98</v>
      </c>
      <c r="AC47" s="259">
        <v>46</v>
      </c>
      <c r="AF47" s="240" t="s">
        <v>36</v>
      </c>
      <c r="AG47" s="241">
        <v>93.75</v>
      </c>
      <c r="AH47" s="241">
        <v>98.901098901098905</v>
      </c>
      <c r="AI47" s="241">
        <v>95.833333333333343</v>
      </c>
    </row>
    <row r="48" spans="1:78" x14ac:dyDescent="0.2">
      <c r="A48" s="287" t="s">
        <v>330</v>
      </c>
      <c r="B48" s="288">
        <v>85</v>
      </c>
      <c r="C48" s="288"/>
      <c r="D48" s="288"/>
      <c r="E48" s="288"/>
      <c r="F48" s="288">
        <v>85</v>
      </c>
      <c r="G48" s="286">
        <f t="shared" si="0"/>
        <v>0</v>
      </c>
      <c r="O48" s="298" t="s">
        <v>25</v>
      </c>
      <c r="P48" s="298">
        <v>2</v>
      </c>
      <c r="Q48" s="298" t="s">
        <v>97</v>
      </c>
      <c r="R48" s="298">
        <v>37</v>
      </c>
      <c r="Y48" s="249" t="s">
        <v>5</v>
      </c>
      <c r="Z48" s="258">
        <v>421</v>
      </c>
      <c r="AA48" s="258">
        <v>146</v>
      </c>
      <c r="AB48" s="258">
        <v>99</v>
      </c>
      <c r="AC48" s="259">
        <v>10</v>
      </c>
      <c r="AF48" s="240" t="s">
        <v>38</v>
      </c>
      <c r="AG48" s="241">
        <v>96.195652173913047</v>
      </c>
      <c r="AH48" s="241">
        <v>99.438202247191015</v>
      </c>
      <c r="AI48" s="241">
        <v>97.826086956521735</v>
      </c>
    </row>
    <row r="49" spans="1:35" x14ac:dyDescent="0.2">
      <c r="A49" s="287" t="s">
        <v>360</v>
      </c>
      <c r="B49" s="288">
        <v>3</v>
      </c>
      <c r="C49" s="288"/>
      <c r="D49" s="288"/>
      <c r="E49" s="288"/>
      <c r="F49" s="288">
        <v>3</v>
      </c>
      <c r="G49" s="286">
        <f t="shared" si="0"/>
        <v>0</v>
      </c>
      <c r="O49" s="298" t="s">
        <v>300</v>
      </c>
      <c r="P49" s="298">
        <v>29</v>
      </c>
      <c r="Q49" s="298" t="s">
        <v>99</v>
      </c>
      <c r="R49" s="298">
        <v>44</v>
      </c>
      <c r="Y49" s="249" t="s">
        <v>90</v>
      </c>
      <c r="Z49" s="258">
        <v>281</v>
      </c>
      <c r="AA49" s="258">
        <v>77</v>
      </c>
      <c r="AB49" s="258">
        <v>56</v>
      </c>
      <c r="AC49" s="259">
        <v>15</v>
      </c>
      <c r="AF49" s="240" t="s">
        <v>343</v>
      </c>
      <c r="AG49" s="241">
        <v>92.857142857142861</v>
      </c>
      <c r="AH49" s="241">
        <v>96.296296296296291</v>
      </c>
      <c r="AI49" s="241">
        <v>96.428571428571431</v>
      </c>
    </row>
    <row r="50" spans="1:35" x14ac:dyDescent="0.2">
      <c r="A50" s="287" t="s">
        <v>26</v>
      </c>
      <c r="B50" s="288">
        <v>24</v>
      </c>
      <c r="C50" s="288">
        <v>2</v>
      </c>
      <c r="D50" s="288"/>
      <c r="E50" s="288"/>
      <c r="F50" s="288">
        <v>26</v>
      </c>
      <c r="G50" s="286">
        <f t="shared" si="0"/>
        <v>7.6923076923076925</v>
      </c>
      <c r="O50" s="298" t="s">
        <v>328</v>
      </c>
      <c r="P50" s="298">
        <v>2</v>
      </c>
      <c r="Q50" s="298" t="s">
        <v>102</v>
      </c>
      <c r="R50" s="298">
        <v>14</v>
      </c>
      <c r="Y50" s="249" t="s">
        <v>7</v>
      </c>
      <c r="Z50" s="258">
        <v>613</v>
      </c>
      <c r="AA50" s="258">
        <v>167</v>
      </c>
      <c r="AB50" s="258">
        <v>154</v>
      </c>
      <c r="AC50" s="259">
        <v>0</v>
      </c>
      <c r="AF50" s="240" t="s">
        <v>337</v>
      </c>
      <c r="AG50" s="241" t="e">
        <v>#DIV/0!</v>
      </c>
      <c r="AH50" s="241" t="e">
        <v>#DIV/0!</v>
      </c>
      <c r="AI50" s="241" t="e">
        <v>#DIV/0!</v>
      </c>
    </row>
    <row r="51" spans="1:35" x14ac:dyDescent="0.2">
      <c r="A51" s="287" t="s">
        <v>28</v>
      </c>
      <c r="B51" s="288">
        <v>21</v>
      </c>
      <c r="C51" s="288">
        <v>2</v>
      </c>
      <c r="D51" s="288"/>
      <c r="E51" s="288"/>
      <c r="F51" s="288">
        <v>23</v>
      </c>
      <c r="G51" s="286">
        <f t="shared" si="0"/>
        <v>8.695652173913043</v>
      </c>
      <c r="O51" s="298" t="s">
        <v>329</v>
      </c>
      <c r="P51" s="298">
        <v>12</v>
      </c>
      <c r="Q51" s="298" t="s">
        <v>104</v>
      </c>
      <c r="R51" s="298">
        <v>23</v>
      </c>
      <c r="Y51" s="249" t="s">
        <v>9</v>
      </c>
      <c r="Z51" s="258">
        <v>685</v>
      </c>
      <c r="AA51" s="258">
        <v>341</v>
      </c>
      <c r="AB51" s="258">
        <v>281</v>
      </c>
      <c r="AC51" s="259">
        <v>16</v>
      </c>
      <c r="AF51" s="240" t="s">
        <v>137</v>
      </c>
      <c r="AG51" s="241">
        <v>79.240673679370005</v>
      </c>
      <c r="AH51" s="241">
        <v>87.092902043781777</v>
      </c>
      <c r="AI51" s="241">
        <v>91.004196125768814</v>
      </c>
    </row>
    <row r="52" spans="1:35" x14ac:dyDescent="0.2">
      <c r="A52" s="287" t="s">
        <v>30</v>
      </c>
      <c r="B52" s="288">
        <v>28</v>
      </c>
      <c r="C52" s="288"/>
      <c r="D52" s="288"/>
      <c r="E52" s="288"/>
      <c r="F52" s="288">
        <v>28</v>
      </c>
      <c r="G52" s="286">
        <f t="shared" si="0"/>
        <v>0</v>
      </c>
      <c r="O52" s="298" t="s">
        <v>311</v>
      </c>
      <c r="P52" s="298">
        <v>6</v>
      </c>
      <c r="Q52" s="298" t="s">
        <v>25</v>
      </c>
      <c r="R52" s="298">
        <v>4</v>
      </c>
      <c r="Y52" s="249" t="s">
        <v>91</v>
      </c>
      <c r="Z52" s="258">
        <v>300</v>
      </c>
      <c r="AA52" s="258">
        <v>81</v>
      </c>
      <c r="AB52" s="258">
        <v>38</v>
      </c>
      <c r="AC52" s="259">
        <v>13</v>
      </c>
    </row>
    <row r="53" spans="1:35" x14ac:dyDescent="0.2">
      <c r="A53" s="287" t="s">
        <v>32</v>
      </c>
      <c r="B53" s="288">
        <v>23</v>
      </c>
      <c r="C53" s="288">
        <v>1</v>
      </c>
      <c r="D53" s="288"/>
      <c r="E53" s="288"/>
      <c r="F53" s="288">
        <v>24</v>
      </c>
      <c r="G53" s="286">
        <f t="shared" si="0"/>
        <v>4.1666666666666661</v>
      </c>
      <c r="P53" s="299"/>
      <c r="Q53" s="298" t="s">
        <v>300</v>
      </c>
      <c r="R53" s="298">
        <v>27</v>
      </c>
      <c r="Y53" s="249" t="s">
        <v>264</v>
      </c>
      <c r="Z53" s="262">
        <v>0</v>
      </c>
      <c r="AA53" s="262">
        <v>0</v>
      </c>
      <c r="AB53" s="258">
        <v>19</v>
      </c>
      <c r="AC53" s="260"/>
    </row>
    <row r="54" spans="1:35" x14ac:dyDescent="0.2">
      <c r="A54" s="287" t="s">
        <v>34</v>
      </c>
      <c r="B54" s="288">
        <v>23</v>
      </c>
      <c r="C54" s="288">
        <v>1</v>
      </c>
      <c r="D54" s="288"/>
      <c r="E54" s="288"/>
      <c r="F54" s="288">
        <v>24</v>
      </c>
      <c r="G54" s="286">
        <f t="shared" si="0"/>
        <v>4.1666666666666661</v>
      </c>
      <c r="P54" s="299"/>
      <c r="Q54" s="298" t="s">
        <v>329</v>
      </c>
      <c r="R54" s="298">
        <v>10</v>
      </c>
      <c r="Y54" s="249" t="s">
        <v>338</v>
      </c>
      <c r="Z54" s="262">
        <v>0</v>
      </c>
      <c r="AA54" s="262">
        <v>0</v>
      </c>
      <c r="AB54" s="258">
        <v>9</v>
      </c>
      <c r="AC54" s="260"/>
    </row>
    <row r="55" spans="1:35" x14ac:dyDescent="0.2">
      <c r="A55" s="287" t="s">
        <v>36</v>
      </c>
      <c r="B55" s="288">
        <v>22</v>
      </c>
      <c r="C55" s="288">
        <v>6</v>
      </c>
      <c r="D55" s="288"/>
      <c r="E55" s="288"/>
      <c r="F55" s="288">
        <v>28</v>
      </c>
      <c r="G55" s="286">
        <f t="shared" si="0"/>
        <v>21.428571428571427</v>
      </c>
      <c r="Q55" s="298" t="s">
        <v>311</v>
      </c>
      <c r="R55" s="298">
        <v>2</v>
      </c>
      <c r="Y55" s="249" t="s">
        <v>339</v>
      </c>
      <c r="Z55" s="262">
        <v>0</v>
      </c>
      <c r="AA55" s="262">
        <v>0</v>
      </c>
      <c r="AB55" s="258">
        <v>13</v>
      </c>
      <c r="AC55" s="260"/>
    </row>
    <row r="56" spans="1:35" x14ac:dyDescent="0.2">
      <c r="A56" s="287" t="s">
        <v>38</v>
      </c>
      <c r="B56" s="288">
        <v>22</v>
      </c>
      <c r="C56" s="288">
        <v>5</v>
      </c>
      <c r="D56" s="288"/>
      <c r="E56" s="288"/>
      <c r="F56" s="288">
        <v>27</v>
      </c>
      <c r="G56" s="286">
        <f t="shared" si="0"/>
        <v>18.518518518518519</v>
      </c>
      <c r="R56" s="299"/>
      <c r="Y56" s="249" t="s">
        <v>301</v>
      </c>
      <c r="Z56" s="262">
        <v>0</v>
      </c>
      <c r="AA56" s="262">
        <v>0</v>
      </c>
      <c r="AB56" s="258">
        <v>1</v>
      </c>
      <c r="AC56" s="260"/>
    </row>
    <row r="57" spans="1:35" x14ac:dyDescent="0.2">
      <c r="A57" s="287" t="s">
        <v>343</v>
      </c>
      <c r="B57" s="288">
        <v>3</v>
      </c>
      <c r="C57" s="288"/>
      <c r="D57" s="288"/>
      <c r="E57" s="288"/>
      <c r="F57" s="288">
        <v>3</v>
      </c>
      <c r="G57" s="286">
        <f t="shared" si="0"/>
        <v>0</v>
      </c>
      <c r="Y57" s="249" t="s">
        <v>340</v>
      </c>
      <c r="Z57" s="262">
        <v>0</v>
      </c>
      <c r="AA57" s="262">
        <v>0</v>
      </c>
      <c r="AB57" s="258">
        <v>4</v>
      </c>
      <c r="AC57" s="260"/>
    </row>
    <row r="58" spans="1:35" x14ac:dyDescent="0.2">
      <c r="A58" s="287" t="s">
        <v>337</v>
      </c>
      <c r="B58" s="288"/>
      <c r="C58" s="288"/>
      <c r="D58" s="288"/>
      <c r="E58" s="288"/>
      <c r="F58" s="288"/>
      <c r="G58" s="286" t="e">
        <f t="shared" ref="G58:G59" si="5">SUM(C58:D58)/F58*100</f>
        <v>#DIV/0!</v>
      </c>
      <c r="Y58" s="249" t="s">
        <v>463</v>
      </c>
      <c r="Z58" s="262">
        <v>0</v>
      </c>
      <c r="AA58" s="262">
        <v>0</v>
      </c>
      <c r="AB58" s="258">
        <v>13</v>
      </c>
      <c r="AC58" s="260"/>
    </row>
    <row r="59" spans="1:35" x14ac:dyDescent="0.2">
      <c r="A59" s="287" t="s">
        <v>137</v>
      </c>
      <c r="B59" s="288">
        <v>4105</v>
      </c>
      <c r="C59" s="288">
        <v>289</v>
      </c>
      <c r="D59" s="288">
        <v>2</v>
      </c>
      <c r="E59" s="288"/>
      <c r="F59" s="288">
        <v>4396</v>
      </c>
      <c r="G59" s="286">
        <f t="shared" si="5"/>
        <v>6.619654231119199</v>
      </c>
      <c r="Y59" s="249" t="s">
        <v>120</v>
      </c>
      <c r="Z59" s="258">
        <v>1032</v>
      </c>
      <c r="AA59" s="258">
        <v>273</v>
      </c>
      <c r="AB59" s="258">
        <v>181</v>
      </c>
      <c r="AC59" s="259">
        <v>73</v>
      </c>
    </row>
    <row r="60" spans="1:35" x14ac:dyDescent="0.2">
      <c r="Y60" s="249" t="s">
        <v>277</v>
      </c>
      <c r="Z60" s="262">
        <v>0</v>
      </c>
      <c r="AA60" s="262">
        <v>0</v>
      </c>
      <c r="AB60" s="258">
        <v>9</v>
      </c>
      <c r="AC60" s="260"/>
    </row>
    <row r="61" spans="1:35" x14ac:dyDescent="0.2">
      <c r="Y61" s="249" t="s">
        <v>11</v>
      </c>
      <c r="Z61" s="258">
        <v>233</v>
      </c>
      <c r="AA61" s="258">
        <v>47</v>
      </c>
      <c r="AB61" s="258">
        <v>48</v>
      </c>
      <c r="AC61" s="259">
        <v>0</v>
      </c>
    </row>
    <row r="62" spans="1:35" x14ac:dyDescent="0.2">
      <c r="Y62" s="249" t="s">
        <v>13</v>
      </c>
      <c r="Z62" s="258">
        <v>123</v>
      </c>
      <c r="AA62" s="258">
        <v>43</v>
      </c>
      <c r="AB62" s="258">
        <v>42</v>
      </c>
      <c r="AC62" s="259">
        <v>8</v>
      </c>
    </row>
    <row r="63" spans="1:35" x14ac:dyDescent="0.2">
      <c r="Y63" s="249" t="s">
        <v>15</v>
      </c>
      <c r="Z63" s="258">
        <v>101</v>
      </c>
      <c r="AA63" s="258">
        <v>38</v>
      </c>
      <c r="AB63" s="258">
        <v>40</v>
      </c>
      <c r="AC63" s="259">
        <v>0</v>
      </c>
    </row>
    <row r="64" spans="1:35" x14ac:dyDescent="0.2">
      <c r="Y64" s="249" t="s">
        <v>297</v>
      </c>
      <c r="Z64" s="262">
        <v>0</v>
      </c>
      <c r="AA64" s="262">
        <v>0</v>
      </c>
      <c r="AB64" s="258">
        <v>34</v>
      </c>
      <c r="AC64" s="260"/>
    </row>
    <row r="65" spans="25:29" x14ac:dyDescent="0.2">
      <c r="Y65" s="249" t="s">
        <v>341</v>
      </c>
      <c r="Z65" s="262">
        <v>0</v>
      </c>
      <c r="AA65" s="262">
        <v>0</v>
      </c>
      <c r="AB65" s="258">
        <v>38</v>
      </c>
      <c r="AC65" s="260"/>
    </row>
    <row r="66" spans="25:29" x14ac:dyDescent="0.2">
      <c r="Y66" s="249" t="s">
        <v>302</v>
      </c>
      <c r="Z66" s="262">
        <v>0</v>
      </c>
      <c r="AA66" s="262">
        <v>0</v>
      </c>
      <c r="AB66" s="258">
        <v>10</v>
      </c>
      <c r="AC66" s="260"/>
    </row>
    <row r="67" spans="25:29" x14ac:dyDescent="0.2">
      <c r="Y67" s="249" t="s">
        <v>304</v>
      </c>
      <c r="Z67" s="262">
        <v>0</v>
      </c>
      <c r="AA67" s="262">
        <v>0</v>
      </c>
      <c r="AB67" s="258">
        <v>6</v>
      </c>
      <c r="AC67" s="260"/>
    </row>
    <row r="68" spans="25:29" x14ac:dyDescent="0.2">
      <c r="Y68" s="249" t="s">
        <v>359</v>
      </c>
      <c r="Z68" s="263"/>
      <c r="AA68" s="263"/>
      <c r="AB68" s="261"/>
      <c r="AC68" s="260"/>
    </row>
    <row r="69" spans="25:29" x14ac:dyDescent="0.2">
      <c r="Y69" s="249" t="s">
        <v>19</v>
      </c>
      <c r="Z69" s="258">
        <v>272</v>
      </c>
      <c r="AA69" s="258">
        <v>75</v>
      </c>
      <c r="AB69" s="258">
        <v>59</v>
      </c>
      <c r="AC69" s="259">
        <v>24</v>
      </c>
    </row>
    <row r="70" spans="25:29" x14ac:dyDescent="0.2">
      <c r="Y70" s="249" t="s">
        <v>93</v>
      </c>
      <c r="Z70" s="258">
        <v>261</v>
      </c>
      <c r="AA70" s="258">
        <v>154</v>
      </c>
      <c r="AB70" s="258">
        <v>93</v>
      </c>
      <c r="AC70" s="259">
        <v>1</v>
      </c>
    </row>
    <row r="71" spans="25:29" x14ac:dyDescent="0.2">
      <c r="Y71" s="249" t="s">
        <v>95</v>
      </c>
      <c r="Z71" s="258">
        <v>192</v>
      </c>
      <c r="AA71" s="258">
        <v>66</v>
      </c>
      <c r="AB71" s="258">
        <v>41</v>
      </c>
      <c r="AC71" s="259">
        <v>0</v>
      </c>
    </row>
    <row r="72" spans="25:29" x14ac:dyDescent="0.2">
      <c r="Y72" s="249" t="s">
        <v>266</v>
      </c>
      <c r="Z72" s="263"/>
      <c r="AA72" s="263"/>
      <c r="AB72" s="261"/>
      <c r="AC72" s="260"/>
    </row>
    <row r="73" spans="25:29" x14ac:dyDescent="0.2">
      <c r="Y73" s="249" t="s">
        <v>342</v>
      </c>
      <c r="Z73" s="262">
        <v>0</v>
      </c>
      <c r="AA73" s="262">
        <v>0</v>
      </c>
      <c r="AB73" s="258">
        <v>13</v>
      </c>
      <c r="AC73" s="260"/>
    </row>
    <row r="74" spans="25:29" x14ac:dyDescent="0.2">
      <c r="Y74" s="249" t="s">
        <v>465</v>
      </c>
      <c r="Z74" s="262">
        <v>0</v>
      </c>
      <c r="AA74" s="262">
        <v>0</v>
      </c>
      <c r="AB74" s="258">
        <v>17</v>
      </c>
      <c r="AC74" s="260"/>
    </row>
    <row r="75" spans="25:29" x14ac:dyDescent="0.2">
      <c r="Y75" s="249" t="s">
        <v>306</v>
      </c>
      <c r="Z75" s="263"/>
      <c r="AA75" s="263"/>
      <c r="AB75" s="261"/>
      <c r="AC75" s="260"/>
    </row>
    <row r="76" spans="25:29" x14ac:dyDescent="0.2">
      <c r="Y76" s="249" t="s">
        <v>307</v>
      </c>
      <c r="Z76" s="262">
        <v>0</v>
      </c>
      <c r="AA76" s="262">
        <v>0</v>
      </c>
      <c r="AB76" s="258">
        <v>4</v>
      </c>
      <c r="AC76" s="260"/>
    </row>
    <row r="77" spans="25:29" x14ac:dyDescent="0.2">
      <c r="Y77" s="249" t="s">
        <v>309</v>
      </c>
      <c r="Z77" s="262">
        <v>0</v>
      </c>
      <c r="AA77" s="262">
        <v>0</v>
      </c>
      <c r="AB77" s="258">
        <v>4</v>
      </c>
      <c r="AC77" s="260"/>
    </row>
    <row r="78" spans="25:29" x14ac:dyDescent="0.2">
      <c r="Y78" s="249" t="s">
        <v>23</v>
      </c>
      <c r="Z78" s="258">
        <v>297</v>
      </c>
      <c r="AA78" s="258">
        <v>114</v>
      </c>
      <c r="AB78" s="258">
        <v>109</v>
      </c>
      <c r="AC78" s="259">
        <v>0</v>
      </c>
    </row>
    <row r="79" spans="25:29" x14ac:dyDescent="0.2">
      <c r="Y79" s="249" t="s">
        <v>97</v>
      </c>
      <c r="Z79" s="258">
        <v>136</v>
      </c>
      <c r="AA79" s="258">
        <v>65</v>
      </c>
      <c r="AB79" s="258">
        <v>66</v>
      </c>
      <c r="AC79" s="259">
        <v>26</v>
      </c>
    </row>
    <row r="80" spans="25:29" x14ac:dyDescent="0.2">
      <c r="Y80" s="249" t="s">
        <v>99</v>
      </c>
      <c r="Z80" s="258">
        <v>198</v>
      </c>
      <c r="AA80" s="258">
        <v>84</v>
      </c>
      <c r="AB80" s="258">
        <v>77</v>
      </c>
      <c r="AC80" s="259">
        <v>0</v>
      </c>
    </row>
    <row r="81" spans="25:29" x14ac:dyDescent="0.2">
      <c r="Y81" s="249" t="s">
        <v>102</v>
      </c>
      <c r="Z81" s="258">
        <v>162</v>
      </c>
      <c r="AA81" s="258">
        <v>39</v>
      </c>
      <c r="AB81" s="258">
        <v>30</v>
      </c>
      <c r="AC81" s="259">
        <v>0</v>
      </c>
    </row>
    <row r="82" spans="25:29" x14ac:dyDescent="0.2">
      <c r="Y82" s="249" t="s">
        <v>104</v>
      </c>
      <c r="Z82" s="258">
        <v>185</v>
      </c>
      <c r="AA82" s="258">
        <v>68</v>
      </c>
      <c r="AB82" s="258">
        <v>45</v>
      </c>
      <c r="AC82" s="259">
        <v>4</v>
      </c>
    </row>
    <row r="83" spans="25:29" x14ac:dyDescent="0.2">
      <c r="Y83" s="249" t="s">
        <v>25</v>
      </c>
      <c r="Z83" s="262">
        <v>0</v>
      </c>
      <c r="AA83" s="262">
        <v>0</v>
      </c>
      <c r="AB83" s="258">
        <v>2</v>
      </c>
      <c r="AC83" s="260"/>
    </row>
    <row r="84" spans="25:29" x14ac:dyDescent="0.2">
      <c r="Y84" s="249" t="s">
        <v>300</v>
      </c>
      <c r="Z84" s="262">
        <v>0</v>
      </c>
      <c r="AA84" s="262">
        <v>0</v>
      </c>
      <c r="AB84" s="258">
        <v>29</v>
      </c>
      <c r="AC84" s="260"/>
    </row>
    <row r="85" spans="25:29" x14ac:dyDescent="0.2">
      <c r="Y85" s="249" t="s">
        <v>328</v>
      </c>
      <c r="Z85" s="262">
        <v>0</v>
      </c>
      <c r="AA85" s="262">
        <v>0</v>
      </c>
      <c r="AB85" s="258">
        <v>2</v>
      </c>
      <c r="AC85" s="260"/>
    </row>
    <row r="86" spans="25:29" x14ac:dyDescent="0.2">
      <c r="Y86" s="249" t="s">
        <v>329</v>
      </c>
      <c r="Z86" s="262">
        <v>0</v>
      </c>
      <c r="AA86" s="262">
        <v>0</v>
      </c>
      <c r="AB86" s="258">
        <v>12</v>
      </c>
      <c r="AC86" s="260"/>
    </row>
    <row r="87" spans="25:29" x14ac:dyDescent="0.2">
      <c r="Y87" s="249" t="s">
        <v>311</v>
      </c>
      <c r="Z87" s="262">
        <v>0</v>
      </c>
      <c r="AA87" s="262">
        <v>0</v>
      </c>
      <c r="AB87" s="258">
        <v>6</v>
      </c>
      <c r="AC87" s="260"/>
    </row>
    <row r="88" spans="25:29" x14ac:dyDescent="0.2">
      <c r="Y88" s="249" t="s">
        <v>330</v>
      </c>
      <c r="Z88" s="258">
        <v>0</v>
      </c>
      <c r="AA88" s="258">
        <v>0</v>
      </c>
      <c r="AB88" s="258">
        <v>134</v>
      </c>
      <c r="AC88" s="260"/>
    </row>
    <row r="89" spans="25:29" x14ac:dyDescent="0.2">
      <c r="Y89" s="249" t="s">
        <v>360</v>
      </c>
      <c r="Z89" s="258">
        <v>0</v>
      </c>
      <c r="AA89" s="258">
        <v>0</v>
      </c>
      <c r="AB89" s="258">
        <v>1</v>
      </c>
      <c r="AC89" s="260"/>
    </row>
    <row r="90" spans="25:29" x14ac:dyDescent="0.2">
      <c r="Y90" s="249" t="s">
        <v>26</v>
      </c>
      <c r="Z90" s="262">
        <v>0</v>
      </c>
      <c r="AA90" s="262">
        <v>0</v>
      </c>
      <c r="AB90" s="258">
        <v>21</v>
      </c>
      <c r="AC90" s="260"/>
    </row>
    <row r="91" spans="25:29" x14ac:dyDescent="0.2">
      <c r="Y91" s="249" t="s">
        <v>28</v>
      </c>
      <c r="Z91" s="262">
        <v>0</v>
      </c>
      <c r="AA91" s="262">
        <v>0</v>
      </c>
      <c r="AB91" s="258">
        <v>23</v>
      </c>
      <c r="AC91" s="260"/>
    </row>
    <row r="92" spans="25:29" x14ac:dyDescent="0.2">
      <c r="Y92" s="249" t="s">
        <v>30</v>
      </c>
      <c r="Z92" s="262">
        <v>0</v>
      </c>
      <c r="AA92" s="262">
        <v>0</v>
      </c>
      <c r="AB92" s="258">
        <v>25</v>
      </c>
      <c r="AC92" s="260"/>
    </row>
    <row r="93" spans="25:29" x14ac:dyDescent="0.2">
      <c r="Y93" s="249" t="s">
        <v>32</v>
      </c>
      <c r="Z93" s="262">
        <v>0</v>
      </c>
      <c r="AA93" s="262">
        <v>0</v>
      </c>
      <c r="AB93" s="258">
        <v>20</v>
      </c>
      <c r="AC93" s="260"/>
    </row>
    <row r="94" spans="25:29" x14ac:dyDescent="0.2">
      <c r="Y94" s="249" t="s">
        <v>34</v>
      </c>
      <c r="Z94" s="262">
        <v>0</v>
      </c>
      <c r="AA94" s="262">
        <v>0</v>
      </c>
      <c r="AB94" s="258">
        <v>17</v>
      </c>
      <c r="AC94" s="260"/>
    </row>
    <row r="95" spans="25:29" x14ac:dyDescent="0.2">
      <c r="Y95" s="249" t="s">
        <v>36</v>
      </c>
      <c r="Z95" s="262">
        <v>0</v>
      </c>
      <c r="AA95" s="262">
        <v>0</v>
      </c>
      <c r="AB95" s="258">
        <v>24</v>
      </c>
      <c r="AC95" s="260"/>
    </row>
    <row r="96" spans="25:29" x14ac:dyDescent="0.2">
      <c r="Y96" s="249" t="s">
        <v>38</v>
      </c>
      <c r="Z96" s="262">
        <v>0</v>
      </c>
      <c r="AA96" s="262">
        <v>0</v>
      </c>
      <c r="AB96" s="258">
        <v>25</v>
      </c>
      <c r="AC96" s="260"/>
    </row>
    <row r="97" spans="25:29" x14ac:dyDescent="0.2">
      <c r="Y97" s="249" t="s">
        <v>343</v>
      </c>
      <c r="Z97" s="258">
        <v>0</v>
      </c>
      <c r="AA97" s="258">
        <v>0</v>
      </c>
      <c r="AB97" s="258">
        <v>3</v>
      </c>
      <c r="AC97" s="260"/>
    </row>
  </sheetData>
  <autoFilter ref="Y1:AC97" xr:uid="{8D93F5A6-C3A5-4390-9958-8CD6CA89AEAA}"/>
  <mergeCells count="2">
    <mergeCell ref="U3:V3"/>
    <mergeCell ref="W3:W4"/>
  </mergeCells>
  <pageMargins left="0.7" right="0.7" top="0.75" bottom="0.75" header="0.3" footer="0.3"/>
  <pageSetup paperSize="9" orientation="portrait"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pageSetUpPr fitToPage="1"/>
  </sheetPr>
  <dimension ref="A1:O154"/>
  <sheetViews>
    <sheetView tabSelected="1" zoomScaleNormal="100" workbookViewId="0">
      <selection activeCell="C25" sqref="C25"/>
    </sheetView>
  </sheetViews>
  <sheetFormatPr baseColWidth="10" defaultRowHeight="12.75" x14ac:dyDescent="0.2"/>
  <cols>
    <col min="1" max="1" width="15.42578125" style="62" customWidth="1"/>
    <col min="2" max="2" width="58.140625" style="62" bestFit="1" customWidth="1"/>
    <col min="3" max="3" width="7.140625" style="62" bestFit="1" customWidth="1"/>
    <col min="4" max="4" width="5.7109375" style="62" bestFit="1" customWidth="1"/>
    <col min="5" max="5" width="10.140625" style="62" customWidth="1"/>
    <col min="6" max="6" width="33.7109375" style="62" customWidth="1"/>
    <col min="7" max="7" width="4.85546875" style="62" bestFit="1" customWidth="1"/>
    <col min="8" max="8" width="8.28515625" style="62" customWidth="1"/>
    <col min="9" max="9" width="5.140625" style="62" bestFit="1" customWidth="1"/>
    <col min="10" max="11" width="5.140625" style="62" customWidth="1"/>
    <col min="12" max="12" width="11.140625" style="62" customWidth="1"/>
    <col min="13" max="13" width="10.140625" style="62" customWidth="1"/>
    <col min="14" max="14" width="11.140625" style="62" customWidth="1"/>
    <col min="15" max="15" width="10.140625" style="62" customWidth="1"/>
    <col min="16" max="21" width="8.28515625" style="62" customWidth="1"/>
    <col min="22" max="22" width="13.140625" style="62" bestFit="1" customWidth="1"/>
    <col min="23" max="16384" width="11.42578125" style="62"/>
  </cols>
  <sheetData>
    <row r="1" spans="1:15" ht="15.75" x14ac:dyDescent="0.25">
      <c r="A1" s="340" t="s">
        <v>515</v>
      </c>
      <c r="B1" s="340"/>
      <c r="C1" s="340"/>
      <c r="D1" s="340"/>
      <c r="E1" s="340"/>
      <c r="F1" s="340"/>
      <c r="G1" s="340"/>
      <c r="H1" s="340"/>
      <c r="I1" s="340"/>
      <c r="J1" s="340"/>
      <c r="K1" s="340"/>
      <c r="L1" s="340"/>
      <c r="M1" s="340"/>
      <c r="N1" s="340"/>
      <c r="O1" s="340"/>
    </row>
    <row r="3" spans="1:15" ht="24" customHeight="1" x14ac:dyDescent="0.2">
      <c r="E3" s="130"/>
      <c r="F3" s="130"/>
      <c r="J3" s="338" t="s">
        <v>135</v>
      </c>
      <c r="K3" s="339"/>
      <c r="L3" s="176"/>
      <c r="M3" s="176"/>
      <c r="N3" s="176"/>
      <c r="O3" s="176"/>
    </row>
    <row r="4" spans="1:15" ht="51" x14ac:dyDescent="0.2">
      <c r="A4" s="64" t="s">
        <v>125</v>
      </c>
      <c r="B4" s="65" t="s">
        <v>136</v>
      </c>
      <c r="C4" s="66" t="s">
        <v>137</v>
      </c>
      <c r="D4" s="66" t="s">
        <v>138</v>
      </c>
      <c r="E4" s="169" t="s">
        <v>139</v>
      </c>
      <c r="F4" s="335" t="s">
        <v>279</v>
      </c>
      <c r="G4" s="335"/>
      <c r="H4" s="336" t="s">
        <v>140</v>
      </c>
      <c r="I4" s="337"/>
      <c r="J4" s="67" t="s">
        <v>141</v>
      </c>
      <c r="K4" s="63" t="s">
        <v>142</v>
      </c>
      <c r="L4" s="66" t="s">
        <v>143</v>
      </c>
      <c r="M4" s="66" t="s">
        <v>144</v>
      </c>
      <c r="N4" s="68" t="s">
        <v>145</v>
      </c>
      <c r="O4" s="68" t="s">
        <v>144</v>
      </c>
    </row>
    <row r="5" spans="1:15" x14ac:dyDescent="0.2">
      <c r="A5" s="69" t="s">
        <v>146</v>
      </c>
      <c r="B5" s="73" t="s">
        <v>516</v>
      </c>
      <c r="C5" s="71">
        <v>1</v>
      </c>
      <c r="D5" s="72" t="s">
        <v>122</v>
      </c>
      <c r="E5" s="70"/>
      <c r="F5" s="70" t="s">
        <v>152</v>
      </c>
      <c r="G5" s="73">
        <v>6</v>
      </c>
      <c r="H5" s="70">
        <v>1</v>
      </c>
      <c r="I5" s="73">
        <v>98</v>
      </c>
      <c r="J5" s="70"/>
      <c r="K5" s="73"/>
      <c r="L5" s="71"/>
      <c r="M5" s="72"/>
      <c r="N5" s="71"/>
      <c r="O5" s="72"/>
    </row>
    <row r="6" spans="1:15" x14ac:dyDescent="0.2">
      <c r="A6" s="74"/>
      <c r="B6" s="75" t="s">
        <v>470</v>
      </c>
      <c r="C6" s="76">
        <v>1</v>
      </c>
      <c r="D6" s="77">
        <v>7.0659999999999998</v>
      </c>
      <c r="E6" s="75"/>
      <c r="F6" s="75" t="s">
        <v>530</v>
      </c>
      <c r="G6" s="78">
        <v>11</v>
      </c>
      <c r="H6" s="75">
        <v>2</v>
      </c>
      <c r="I6" s="78">
        <v>10</v>
      </c>
      <c r="J6" s="75"/>
      <c r="K6" s="78"/>
      <c r="L6" s="76"/>
      <c r="M6" s="77"/>
      <c r="N6" s="76"/>
      <c r="O6" s="77"/>
    </row>
    <row r="7" spans="1:15" x14ac:dyDescent="0.2">
      <c r="A7" s="74"/>
      <c r="B7" s="75" t="s">
        <v>147</v>
      </c>
      <c r="C7" s="76">
        <v>8</v>
      </c>
      <c r="D7" s="77">
        <v>7.1337500000000009</v>
      </c>
      <c r="E7" s="75"/>
      <c r="F7" s="75"/>
      <c r="G7" s="78"/>
      <c r="H7" s="175" t="s">
        <v>445</v>
      </c>
      <c r="I7" s="78">
        <v>6</v>
      </c>
      <c r="J7" s="75"/>
      <c r="K7" s="78"/>
      <c r="L7" s="87"/>
      <c r="M7" s="77"/>
      <c r="N7" s="87"/>
      <c r="O7" s="77"/>
    </row>
    <row r="8" spans="1:15" x14ac:dyDescent="0.2">
      <c r="A8" s="74"/>
      <c r="B8" s="75" t="s">
        <v>517</v>
      </c>
      <c r="C8" s="76">
        <v>1</v>
      </c>
      <c r="D8" s="77" t="s">
        <v>122</v>
      </c>
      <c r="E8" s="75"/>
      <c r="F8" s="75"/>
      <c r="G8" s="78"/>
      <c r="H8" s="153"/>
      <c r="I8" s="78"/>
      <c r="J8" s="75"/>
      <c r="K8" s="78"/>
      <c r="L8" s="76"/>
      <c r="M8" s="77"/>
      <c r="N8" s="76"/>
      <c r="O8" s="77"/>
    </row>
    <row r="9" spans="1:15" x14ac:dyDescent="0.2">
      <c r="A9" s="74"/>
      <c r="B9" s="75" t="s">
        <v>518</v>
      </c>
      <c r="C9" s="76">
        <v>91</v>
      </c>
      <c r="D9" s="77">
        <v>6.3531648351648355</v>
      </c>
      <c r="E9" s="75"/>
      <c r="F9" s="75"/>
      <c r="G9" s="78"/>
      <c r="H9" s="153"/>
      <c r="I9" s="78"/>
      <c r="J9" s="75"/>
      <c r="K9" s="78"/>
      <c r="L9" s="76"/>
      <c r="M9" s="77"/>
      <c r="N9" s="76"/>
      <c r="O9" s="77"/>
    </row>
    <row r="10" spans="1:15" x14ac:dyDescent="0.2">
      <c r="A10" s="74"/>
      <c r="B10" s="75" t="s">
        <v>519</v>
      </c>
      <c r="C10" s="76">
        <v>8</v>
      </c>
      <c r="D10" s="77">
        <v>5.905125</v>
      </c>
      <c r="E10" s="75"/>
      <c r="F10" s="75"/>
      <c r="G10" s="78"/>
      <c r="H10" s="153"/>
      <c r="I10" s="78"/>
      <c r="J10" s="75"/>
      <c r="K10" s="78"/>
      <c r="L10" s="76"/>
      <c r="M10" s="77"/>
      <c r="N10" s="76"/>
      <c r="O10" s="77"/>
    </row>
    <row r="11" spans="1:15" x14ac:dyDescent="0.2">
      <c r="A11" s="74"/>
      <c r="B11" s="75" t="s">
        <v>520</v>
      </c>
      <c r="C11" s="76">
        <v>4</v>
      </c>
      <c r="D11" s="77" t="s">
        <v>122</v>
      </c>
      <c r="E11" s="75"/>
      <c r="F11" s="75"/>
      <c r="G11" s="78"/>
      <c r="H11" s="153"/>
      <c r="I11" s="78"/>
      <c r="J11" s="75"/>
      <c r="K11" s="78"/>
      <c r="L11" s="76"/>
      <c r="M11" s="77"/>
      <c r="N11" s="76"/>
      <c r="O11" s="77"/>
    </row>
    <row r="12" spans="1:15" x14ac:dyDescent="0.2">
      <c r="A12" s="74"/>
      <c r="B12" s="75"/>
      <c r="C12" s="76"/>
      <c r="D12" s="77"/>
      <c r="E12" s="75"/>
      <c r="F12" s="75"/>
      <c r="G12" s="78"/>
      <c r="H12" s="153"/>
      <c r="I12" s="78"/>
      <c r="J12" s="75"/>
      <c r="K12" s="78"/>
      <c r="L12" s="76"/>
      <c r="M12" s="77"/>
      <c r="N12" s="76"/>
      <c r="O12" s="77"/>
    </row>
    <row r="13" spans="1:15" x14ac:dyDescent="0.2">
      <c r="A13" s="74"/>
      <c r="B13" s="75"/>
      <c r="C13" s="76"/>
      <c r="D13" s="77"/>
      <c r="E13" s="75"/>
      <c r="F13" s="75"/>
      <c r="G13" s="78"/>
      <c r="H13" s="153"/>
      <c r="I13" s="78"/>
      <c r="J13" s="75"/>
      <c r="K13" s="78"/>
      <c r="L13" s="76"/>
      <c r="M13" s="77"/>
      <c r="N13" s="76"/>
      <c r="O13" s="77"/>
    </row>
    <row r="14" spans="1:15" x14ac:dyDescent="0.2">
      <c r="A14" s="79" t="s">
        <v>149</v>
      </c>
      <c r="B14" s="80"/>
      <c r="C14" s="81">
        <f>SUM(C5:C13)</f>
        <v>114</v>
      </c>
      <c r="D14" s="82"/>
      <c r="E14" s="80">
        <f>C14-G14</f>
        <v>97</v>
      </c>
      <c r="F14" s="80"/>
      <c r="G14" s="83">
        <f>SUM(G5:G13)</f>
        <v>17</v>
      </c>
      <c r="H14" s="80"/>
      <c r="I14" s="83"/>
      <c r="J14" s="80">
        <f>C14-K14</f>
        <v>110</v>
      </c>
      <c r="K14" s="83">
        <v>4</v>
      </c>
      <c r="L14" s="85">
        <v>6684</v>
      </c>
      <c r="M14" s="82">
        <f>L14/$C14</f>
        <v>58.631578947368418</v>
      </c>
      <c r="N14" s="85">
        <v>408</v>
      </c>
      <c r="O14" s="82">
        <f>N14/$C14</f>
        <v>3.5789473684210527</v>
      </c>
    </row>
    <row r="15" spans="1:15" x14ac:dyDescent="0.2">
      <c r="A15" s="69" t="s">
        <v>150</v>
      </c>
      <c r="B15" s="75" t="s">
        <v>312</v>
      </c>
      <c r="C15" s="71">
        <v>1</v>
      </c>
      <c r="D15" s="72">
        <v>7.6390000000000002</v>
      </c>
      <c r="E15" s="70"/>
      <c r="F15" s="70" t="s">
        <v>152</v>
      </c>
      <c r="G15" s="73">
        <v>2</v>
      </c>
      <c r="H15" s="70">
        <v>1</v>
      </c>
      <c r="I15" s="73">
        <v>50</v>
      </c>
      <c r="J15" s="70"/>
      <c r="K15" s="73"/>
      <c r="L15" s="86"/>
      <c r="M15" s="72"/>
      <c r="N15" s="86"/>
      <c r="O15" s="72"/>
    </row>
    <row r="16" spans="1:15" x14ac:dyDescent="0.2">
      <c r="A16" s="174"/>
      <c r="B16" s="75" t="s">
        <v>147</v>
      </c>
      <c r="C16" s="76">
        <v>2</v>
      </c>
      <c r="D16" s="77">
        <v>6.6899999999999995</v>
      </c>
      <c r="E16" s="75"/>
      <c r="F16" s="75" t="s">
        <v>530</v>
      </c>
      <c r="G16" s="78">
        <v>2</v>
      </c>
      <c r="H16" s="75"/>
      <c r="I16" s="78"/>
      <c r="J16" s="75"/>
      <c r="K16" s="78"/>
      <c r="L16" s="87"/>
      <c r="M16" s="77"/>
      <c r="N16" s="87"/>
      <c r="O16" s="77"/>
    </row>
    <row r="17" spans="1:15" x14ac:dyDescent="0.2">
      <c r="A17" s="174"/>
      <c r="B17" s="75" t="s">
        <v>517</v>
      </c>
      <c r="C17" s="76">
        <v>1</v>
      </c>
      <c r="D17" s="77" t="s">
        <v>122</v>
      </c>
      <c r="E17" s="75"/>
      <c r="F17" s="75"/>
      <c r="G17" s="78"/>
      <c r="H17" s="75"/>
      <c r="I17" s="78"/>
      <c r="J17" s="75"/>
      <c r="K17" s="78"/>
      <c r="L17" s="87"/>
      <c r="M17" s="77"/>
      <c r="N17" s="87"/>
      <c r="O17" s="77"/>
    </row>
    <row r="18" spans="1:15" x14ac:dyDescent="0.2">
      <c r="A18" s="174"/>
      <c r="B18" s="75" t="s">
        <v>518</v>
      </c>
      <c r="C18" s="76">
        <v>43</v>
      </c>
      <c r="D18" s="77">
        <v>6.6432558139534867</v>
      </c>
      <c r="E18" s="75"/>
      <c r="F18" s="75"/>
      <c r="G18" s="78"/>
      <c r="H18" s="75"/>
      <c r="I18" s="78"/>
      <c r="J18" s="75"/>
      <c r="K18" s="78"/>
      <c r="L18" s="87"/>
      <c r="M18" s="77"/>
      <c r="N18" s="87"/>
      <c r="O18" s="77"/>
    </row>
    <row r="19" spans="1:15" x14ac:dyDescent="0.2">
      <c r="A19" s="174"/>
      <c r="B19" s="75" t="s">
        <v>151</v>
      </c>
      <c r="C19" s="76">
        <v>1</v>
      </c>
      <c r="D19" s="77">
        <v>5.9</v>
      </c>
      <c r="E19" s="75"/>
      <c r="F19" s="75"/>
      <c r="G19" s="78"/>
      <c r="H19" s="75"/>
      <c r="I19" s="78"/>
      <c r="J19" s="75"/>
      <c r="K19" s="78"/>
      <c r="L19" s="87"/>
      <c r="M19" s="77"/>
      <c r="N19" s="87"/>
      <c r="O19" s="77"/>
    </row>
    <row r="20" spans="1:15" x14ac:dyDescent="0.2">
      <c r="A20" s="174"/>
      <c r="B20" s="75" t="s">
        <v>519</v>
      </c>
      <c r="C20" s="76">
        <v>1</v>
      </c>
      <c r="D20" s="77">
        <v>5.1890000000000001</v>
      </c>
      <c r="E20" s="75"/>
      <c r="F20" s="75"/>
      <c r="G20" s="78"/>
      <c r="H20" s="75"/>
      <c r="I20" s="78"/>
      <c r="J20" s="75"/>
      <c r="K20" s="78"/>
      <c r="L20" s="87"/>
      <c r="M20" s="77"/>
      <c r="N20" s="87"/>
      <c r="O20" s="77"/>
    </row>
    <row r="21" spans="1:15" x14ac:dyDescent="0.2">
      <c r="A21" s="174"/>
      <c r="B21" s="75" t="s">
        <v>520</v>
      </c>
      <c r="C21" s="76">
        <v>1</v>
      </c>
      <c r="D21" s="77" t="s">
        <v>122</v>
      </c>
      <c r="E21" s="75"/>
      <c r="F21" s="75"/>
      <c r="G21" s="78"/>
      <c r="H21" s="75"/>
      <c r="I21" s="78"/>
      <c r="J21" s="75"/>
      <c r="K21" s="78"/>
      <c r="L21" s="87"/>
      <c r="M21" s="77"/>
      <c r="N21" s="87"/>
      <c r="O21" s="77"/>
    </row>
    <row r="22" spans="1:15" x14ac:dyDescent="0.2">
      <c r="A22" s="74"/>
      <c r="B22" s="75"/>
      <c r="C22" s="76"/>
      <c r="D22" s="77"/>
      <c r="E22" s="75"/>
      <c r="F22" s="75"/>
      <c r="G22" s="78"/>
      <c r="H22" s="75"/>
      <c r="I22" s="78"/>
      <c r="J22" s="75"/>
      <c r="K22" s="78"/>
      <c r="L22" s="87"/>
      <c r="M22" s="77"/>
      <c r="N22" s="87"/>
      <c r="O22" s="77"/>
    </row>
    <row r="23" spans="1:15" x14ac:dyDescent="0.2">
      <c r="A23" s="79" t="s">
        <v>153</v>
      </c>
      <c r="B23" s="80"/>
      <c r="C23" s="81">
        <f>SUM(C15:C22)</f>
        <v>50</v>
      </c>
      <c r="D23" s="82"/>
      <c r="E23" s="80">
        <f>C23-G23</f>
        <v>46</v>
      </c>
      <c r="F23" s="80"/>
      <c r="G23" s="83">
        <f>SUM(G15:G22)</f>
        <v>4</v>
      </c>
      <c r="H23" s="80"/>
      <c r="I23" s="83"/>
      <c r="J23" s="80">
        <f>C23-K23</f>
        <v>50</v>
      </c>
      <c r="K23" s="83">
        <v>0</v>
      </c>
      <c r="L23" s="85">
        <v>2944.5</v>
      </c>
      <c r="M23" s="82">
        <f>L23/$C23</f>
        <v>58.89</v>
      </c>
      <c r="N23" s="85">
        <v>244.5</v>
      </c>
      <c r="O23" s="82">
        <f>N23/$C23</f>
        <v>4.8899999999999997</v>
      </c>
    </row>
    <row r="24" spans="1:15" x14ac:dyDescent="0.2">
      <c r="A24" s="69" t="s">
        <v>154</v>
      </c>
      <c r="B24" s="75" t="s">
        <v>312</v>
      </c>
      <c r="C24" s="71">
        <v>1</v>
      </c>
      <c r="D24" s="72">
        <v>6.8259999999999996</v>
      </c>
      <c r="E24" s="70"/>
      <c r="F24" s="70" t="s">
        <v>152</v>
      </c>
      <c r="G24" s="73">
        <v>4</v>
      </c>
      <c r="H24" s="70">
        <v>1</v>
      </c>
      <c r="I24" s="73">
        <v>46</v>
      </c>
      <c r="J24" s="70"/>
      <c r="K24" s="73"/>
      <c r="L24" s="86"/>
      <c r="M24" s="72"/>
      <c r="N24" s="86"/>
      <c r="O24" s="72"/>
    </row>
    <row r="25" spans="1:15" x14ac:dyDescent="0.2">
      <c r="A25" s="74"/>
      <c r="B25" s="75" t="s">
        <v>147</v>
      </c>
      <c r="C25" s="76">
        <v>9</v>
      </c>
      <c r="D25" s="77">
        <v>6.9921111111111109</v>
      </c>
      <c r="E25" s="75"/>
      <c r="F25" s="75" t="s">
        <v>530</v>
      </c>
      <c r="G25" s="78">
        <v>8</v>
      </c>
      <c r="H25" s="75">
        <v>2</v>
      </c>
      <c r="I25" s="78">
        <v>1</v>
      </c>
      <c r="J25" s="75"/>
      <c r="K25" s="78"/>
      <c r="L25" s="87"/>
      <c r="M25" s="77"/>
      <c r="N25" s="87"/>
      <c r="O25" s="77"/>
    </row>
    <row r="26" spans="1:15" x14ac:dyDescent="0.2">
      <c r="A26" s="74"/>
      <c r="B26" s="75" t="s">
        <v>518</v>
      </c>
      <c r="C26" s="76">
        <v>34</v>
      </c>
      <c r="D26" s="77">
        <v>5.9698529411764722</v>
      </c>
      <c r="E26" s="75"/>
      <c r="F26" s="75"/>
      <c r="G26" s="78"/>
      <c r="H26" s="75" t="s">
        <v>445</v>
      </c>
      <c r="I26" s="78">
        <v>2</v>
      </c>
      <c r="J26" s="75"/>
      <c r="K26" s="78"/>
      <c r="L26" s="87"/>
      <c r="M26" s="77"/>
      <c r="N26" s="87"/>
      <c r="O26" s="77"/>
    </row>
    <row r="27" spans="1:15" x14ac:dyDescent="0.2">
      <c r="A27" s="74"/>
      <c r="B27" s="75" t="s">
        <v>519</v>
      </c>
      <c r="C27" s="76">
        <v>3</v>
      </c>
      <c r="D27" s="77">
        <v>5.8619999999999992</v>
      </c>
      <c r="E27" s="75"/>
      <c r="F27" s="75"/>
      <c r="G27" s="78"/>
      <c r="H27" s="153"/>
      <c r="I27" s="78"/>
      <c r="J27" s="75"/>
      <c r="K27" s="78"/>
      <c r="L27" s="87"/>
      <c r="M27" s="77"/>
      <c r="N27" s="87"/>
      <c r="O27" s="77"/>
    </row>
    <row r="28" spans="1:15" x14ac:dyDescent="0.2">
      <c r="A28" s="74"/>
      <c r="B28" s="75" t="s">
        <v>521</v>
      </c>
      <c r="C28" s="76">
        <v>1</v>
      </c>
      <c r="D28" s="77">
        <v>7.57</v>
      </c>
      <c r="E28" s="75"/>
      <c r="F28" s="75"/>
      <c r="G28" s="78"/>
      <c r="H28" s="75"/>
      <c r="I28" s="78"/>
      <c r="J28" s="75"/>
      <c r="K28" s="78"/>
      <c r="L28" s="87"/>
      <c r="M28" s="77"/>
      <c r="N28" s="87"/>
      <c r="O28" s="77"/>
    </row>
    <row r="29" spans="1:15" x14ac:dyDescent="0.2">
      <c r="A29" s="74"/>
      <c r="B29" s="75" t="s">
        <v>522</v>
      </c>
      <c r="C29" s="76">
        <v>1</v>
      </c>
      <c r="D29" s="77">
        <v>5</v>
      </c>
      <c r="E29" s="75"/>
      <c r="F29" s="75"/>
      <c r="G29" s="78"/>
      <c r="H29" s="75"/>
      <c r="I29" s="78"/>
      <c r="J29" s="75"/>
      <c r="K29" s="78"/>
      <c r="L29" s="87"/>
      <c r="M29" s="77"/>
      <c r="N29" s="87"/>
      <c r="O29" s="77"/>
    </row>
    <row r="30" spans="1:15" x14ac:dyDescent="0.2">
      <c r="A30" s="74"/>
      <c r="B30" s="75"/>
      <c r="C30" s="76"/>
      <c r="D30" s="77"/>
      <c r="E30" s="75"/>
      <c r="F30" s="75"/>
      <c r="G30" s="78"/>
      <c r="H30" s="153"/>
      <c r="I30" s="78"/>
      <c r="J30" s="75"/>
      <c r="K30" s="78"/>
      <c r="L30" s="87"/>
      <c r="M30" s="77"/>
      <c r="N30" s="87"/>
      <c r="O30" s="77"/>
    </row>
    <row r="31" spans="1:15" x14ac:dyDescent="0.2">
      <c r="A31" s="74"/>
      <c r="B31" s="75"/>
      <c r="C31" s="76"/>
      <c r="D31" s="77"/>
      <c r="E31" s="75"/>
      <c r="F31" s="75"/>
      <c r="G31" s="78"/>
      <c r="H31" s="75"/>
      <c r="I31" s="78"/>
      <c r="J31" s="75"/>
      <c r="K31" s="78"/>
      <c r="L31" s="87"/>
      <c r="M31" s="77"/>
      <c r="N31" s="87"/>
      <c r="O31" s="77"/>
    </row>
    <row r="32" spans="1:15" x14ac:dyDescent="0.2">
      <c r="A32" s="74"/>
      <c r="B32" s="75"/>
      <c r="C32" s="76"/>
      <c r="D32" s="77"/>
      <c r="E32" s="75"/>
      <c r="F32" s="75"/>
      <c r="G32" s="78"/>
      <c r="H32" s="75"/>
      <c r="I32" s="78"/>
      <c r="J32" s="75"/>
      <c r="K32" s="78"/>
      <c r="L32" s="87"/>
      <c r="M32" s="77"/>
      <c r="N32" s="87"/>
      <c r="O32" s="77"/>
    </row>
    <row r="33" spans="1:15" x14ac:dyDescent="0.2">
      <c r="A33" s="79" t="s">
        <v>155</v>
      </c>
      <c r="B33" s="80"/>
      <c r="C33" s="81">
        <f>SUM(C24:C32)</f>
        <v>49</v>
      </c>
      <c r="D33" s="82"/>
      <c r="E33" s="80">
        <f>C33-G33</f>
        <v>37</v>
      </c>
      <c r="F33" s="80"/>
      <c r="G33" s="83">
        <f>SUM(G24:G32)</f>
        <v>12</v>
      </c>
      <c r="H33" s="80"/>
      <c r="I33" s="83"/>
      <c r="J33" s="80">
        <f>C33-K33</f>
        <v>49</v>
      </c>
      <c r="K33" s="83">
        <v>0</v>
      </c>
      <c r="L33" s="85">
        <v>2865</v>
      </c>
      <c r="M33" s="82">
        <f>L33/$C33</f>
        <v>58.469387755102041</v>
      </c>
      <c r="N33" s="85">
        <v>617.5</v>
      </c>
      <c r="O33" s="82">
        <f>N33/$C33</f>
        <v>12.602040816326531</v>
      </c>
    </row>
    <row r="34" spans="1:15" x14ac:dyDescent="0.2">
      <c r="A34" s="69" t="s">
        <v>156</v>
      </c>
      <c r="B34" s="75" t="s">
        <v>312</v>
      </c>
      <c r="C34" s="71">
        <v>1</v>
      </c>
      <c r="D34" s="72">
        <v>7.25</v>
      </c>
      <c r="E34" s="70"/>
      <c r="F34" s="70" t="s">
        <v>152</v>
      </c>
      <c r="G34" s="73">
        <v>4</v>
      </c>
      <c r="H34" s="70">
        <v>1</v>
      </c>
      <c r="I34" s="73">
        <v>16</v>
      </c>
      <c r="J34" s="70"/>
      <c r="K34" s="73"/>
      <c r="L34" s="86"/>
      <c r="M34" s="72"/>
      <c r="N34" s="86"/>
      <c r="O34" s="72"/>
    </row>
    <row r="35" spans="1:15" x14ac:dyDescent="0.2">
      <c r="A35" s="74"/>
      <c r="B35" s="75" t="s">
        <v>470</v>
      </c>
      <c r="C35" s="76">
        <v>1</v>
      </c>
      <c r="D35" s="77">
        <v>6.9960000000000004</v>
      </c>
      <c r="E35" s="75"/>
      <c r="F35" s="75" t="s">
        <v>530</v>
      </c>
      <c r="G35" s="78">
        <v>3</v>
      </c>
      <c r="H35" s="75">
        <v>2</v>
      </c>
      <c r="I35" s="78">
        <v>7</v>
      </c>
      <c r="J35" s="75"/>
      <c r="K35" s="78"/>
      <c r="L35" s="87"/>
      <c r="M35" s="77"/>
      <c r="N35" s="87"/>
      <c r="O35" s="77"/>
    </row>
    <row r="36" spans="1:15" x14ac:dyDescent="0.2">
      <c r="A36" s="74"/>
      <c r="B36" s="75" t="s">
        <v>147</v>
      </c>
      <c r="C36" s="76">
        <v>1</v>
      </c>
      <c r="D36" s="77">
        <v>7.6</v>
      </c>
      <c r="E36" s="75"/>
      <c r="F36" s="75"/>
      <c r="G36" s="78"/>
      <c r="H36" s="175" t="s">
        <v>445</v>
      </c>
      <c r="I36" s="78">
        <v>4</v>
      </c>
      <c r="J36" s="75"/>
      <c r="K36" s="78"/>
      <c r="L36" s="87"/>
      <c r="M36" s="77"/>
      <c r="N36" s="87"/>
      <c r="O36" s="77"/>
    </row>
    <row r="37" spans="1:15" x14ac:dyDescent="0.2">
      <c r="A37" s="74"/>
      <c r="B37" s="75" t="s">
        <v>518</v>
      </c>
      <c r="C37" s="76">
        <v>18</v>
      </c>
      <c r="D37" s="77">
        <v>6.1967222222222231</v>
      </c>
      <c r="E37" s="75"/>
      <c r="F37" s="75"/>
      <c r="G37" s="78"/>
      <c r="H37" s="175"/>
      <c r="I37" s="78"/>
      <c r="J37" s="75"/>
      <c r="K37" s="78"/>
      <c r="L37" s="87"/>
      <c r="M37" s="77"/>
      <c r="N37" s="87"/>
      <c r="O37" s="77"/>
    </row>
    <row r="38" spans="1:15" x14ac:dyDescent="0.2">
      <c r="A38" s="74"/>
      <c r="B38" s="75" t="s">
        <v>519</v>
      </c>
      <c r="C38" s="76">
        <v>1</v>
      </c>
      <c r="D38" s="77">
        <v>6.1340000000000003</v>
      </c>
      <c r="E38" s="75"/>
      <c r="F38" s="75"/>
      <c r="G38" s="78"/>
      <c r="H38" s="175"/>
      <c r="I38" s="78"/>
      <c r="J38" s="75"/>
      <c r="K38" s="78"/>
      <c r="L38" s="87"/>
      <c r="M38" s="77"/>
      <c r="N38" s="87"/>
      <c r="O38" s="77"/>
    </row>
    <row r="39" spans="1:15" x14ac:dyDescent="0.2">
      <c r="A39" s="74"/>
      <c r="B39" s="75" t="s">
        <v>520</v>
      </c>
      <c r="C39" s="76">
        <v>1</v>
      </c>
      <c r="D39" s="77" t="s">
        <v>122</v>
      </c>
      <c r="E39" s="75"/>
      <c r="F39" s="75"/>
      <c r="G39" s="78"/>
      <c r="H39" s="175"/>
      <c r="I39" s="78"/>
      <c r="J39" s="75"/>
      <c r="K39" s="78"/>
      <c r="L39" s="87"/>
      <c r="M39" s="77"/>
      <c r="N39" s="87"/>
      <c r="O39" s="77"/>
    </row>
    <row r="40" spans="1:15" x14ac:dyDescent="0.2">
      <c r="A40" s="74"/>
      <c r="B40" s="75" t="s">
        <v>523</v>
      </c>
      <c r="C40" s="76">
        <v>1</v>
      </c>
      <c r="D40" s="77" t="s">
        <v>122</v>
      </c>
      <c r="E40" s="75"/>
      <c r="F40" s="75"/>
      <c r="G40" s="78"/>
      <c r="H40" s="175"/>
      <c r="I40" s="78"/>
      <c r="J40" s="75"/>
      <c r="K40" s="78"/>
      <c r="L40" s="87"/>
      <c r="M40" s="77"/>
      <c r="N40" s="87"/>
      <c r="O40" s="77"/>
    </row>
    <row r="41" spans="1:15" x14ac:dyDescent="0.2">
      <c r="A41" s="74"/>
      <c r="B41" s="75" t="s">
        <v>524</v>
      </c>
      <c r="C41" s="76">
        <v>1</v>
      </c>
      <c r="D41" s="77" t="s">
        <v>122</v>
      </c>
      <c r="E41" s="75"/>
      <c r="F41" s="75"/>
      <c r="G41" s="78"/>
      <c r="H41" s="175"/>
      <c r="I41" s="78"/>
      <c r="J41" s="75"/>
      <c r="K41" s="78"/>
      <c r="L41" s="87"/>
      <c r="M41" s="77"/>
      <c r="N41" s="87"/>
      <c r="O41" s="77"/>
    </row>
    <row r="42" spans="1:15" x14ac:dyDescent="0.2">
      <c r="A42" s="74"/>
      <c r="B42" s="75" t="s">
        <v>522</v>
      </c>
      <c r="C42" s="76">
        <v>2</v>
      </c>
      <c r="D42" s="77">
        <v>7.718</v>
      </c>
      <c r="E42" s="75"/>
      <c r="F42" s="75"/>
      <c r="G42" s="78"/>
      <c r="H42" s="175"/>
      <c r="I42" s="78"/>
      <c r="J42" s="75"/>
      <c r="K42" s="78"/>
      <c r="L42" s="87"/>
      <c r="M42" s="77"/>
      <c r="N42" s="87"/>
      <c r="O42" s="77"/>
    </row>
    <row r="43" spans="1:15" x14ac:dyDescent="0.2">
      <c r="A43" s="79" t="s">
        <v>157</v>
      </c>
      <c r="B43" s="80"/>
      <c r="C43" s="81">
        <f>SUM(C34:C42)</f>
        <v>27</v>
      </c>
      <c r="D43" s="82"/>
      <c r="E43" s="80">
        <f>C43-G43</f>
        <v>20</v>
      </c>
      <c r="F43" s="80"/>
      <c r="G43" s="83">
        <f>SUM(G34:G42)</f>
        <v>7</v>
      </c>
      <c r="H43" s="80"/>
      <c r="I43" s="83"/>
      <c r="J43" s="80">
        <f>C43-K43</f>
        <v>26</v>
      </c>
      <c r="K43" s="83">
        <v>1</v>
      </c>
      <c r="L43" s="85">
        <v>1569</v>
      </c>
      <c r="M43" s="82">
        <f>L43/$C43</f>
        <v>58.111111111111114</v>
      </c>
      <c r="N43" s="85">
        <v>409.5</v>
      </c>
      <c r="O43" s="82">
        <f>N43/$C43</f>
        <v>15.166666666666666</v>
      </c>
    </row>
    <row r="44" spans="1:15" x14ac:dyDescent="0.2">
      <c r="A44" s="69" t="s">
        <v>158</v>
      </c>
      <c r="B44" s="75" t="s">
        <v>312</v>
      </c>
      <c r="C44" s="71">
        <v>1</v>
      </c>
      <c r="D44" s="72" t="s">
        <v>122</v>
      </c>
      <c r="E44" s="70"/>
      <c r="F44" s="70" t="s">
        <v>152</v>
      </c>
      <c r="G44" s="73">
        <v>3</v>
      </c>
      <c r="H44" s="70">
        <v>1</v>
      </c>
      <c r="I44" s="73">
        <v>75</v>
      </c>
      <c r="J44" s="70"/>
      <c r="K44" s="73"/>
      <c r="L44" s="86"/>
      <c r="M44" s="72"/>
      <c r="N44" s="86"/>
      <c r="O44" s="72"/>
    </row>
    <row r="45" spans="1:15" x14ac:dyDescent="0.2">
      <c r="A45" s="74"/>
      <c r="B45" s="75" t="s">
        <v>470</v>
      </c>
      <c r="C45" s="76">
        <v>2</v>
      </c>
      <c r="D45" s="77">
        <v>6.6</v>
      </c>
      <c r="E45" s="75"/>
      <c r="F45" s="75" t="s">
        <v>530</v>
      </c>
      <c r="G45" s="78">
        <v>34</v>
      </c>
      <c r="H45" s="75">
        <v>2</v>
      </c>
      <c r="I45" s="78">
        <v>2</v>
      </c>
      <c r="J45" s="75"/>
      <c r="K45" s="78"/>
      <c r="L45" s="87"/>
      <c r="M45" s="77"/>
      <c r="N45" s="87"/>
      <c r="O45" s="77"/>
    </row>
    <row r="46" spans="1:15" x14ac:dyDescent="0.2">
      <c r="A46" s="74"/>
      <c r="B46" s="75" t="s">
        <v>147</v>
      </c>
      <c r="C46" s="76">
        <v>32</v>
      </c>
      <c r="D46" s="77">
        <v>7.3573750000000002</v>
      </c>
      <c r="E46" s="75"/>
      <c r="F46" s="75"/>
      <c r="G46" s="78"/>
      <c r="H46" s="75"/>
      <c r="I46" s="78"/>
      <c r="J46" s="75"/>
      <c r="K46" s="78"/>
      <c r="L46" s="87"/>
      <c r="M46" s="77"/>
      <c r="N46" s="87"/>
      <c r="O46" s="77"/>
    </row>
    <row r="47" spans="1:15" x14ac:dyDescent="0.2">
      <c r="A47" s="74"/>
      <c r="B47" s="75" t="s">
        <v>518</v>
      </c>
      <c r="C47" s="76">
        <v>35</v>
      </c>
      <c r="D47" s="77">
        <v>6.5067142857142857</v>
      </c>
      <c r="E47" s="75"/>
      <c r="F47" s="75"/>
      <c r="G47" s="78"/>
      <c r="H47" s="153"/>
      <c r="I47" s="78"/>
      <c r="J47" s="75"/>
      <c r="K47" s="78"/>
      <c r="L47" s="87"/>
      <c r="M47" s="77"/>
      <c r="N47" s="87"/>
      <c r="O47" s="77"/>
    </row>
    <row r="48" spans="1:15" x14ac:dyDescent="0.2">
      <c r="A48" s="74"/>
      <c r="B48" s="75" t="s">
        <v>161</v>
      </c>
      <c r="C48" s="76">
        <v>2</v>
      </c>
      <c r="D48" s="77">
        <v>7.8449999999999998</v>
      </c>
      <c r="E48" s="75"/>
      <c r="F48" s="75"/>
      <c r="G48" s="78"/>
      <c r="H48" s="75"/>
      <c r="I48" s="78"/>
      <c r="J48" s="75"/>
      <c r="K48" s="78"/>
      <c r="L48" s="87"/>
      <c r="M48" s="77"/>
      <c r="N48" s="87"/>
      <c r="O48" s="77"/>
    </row>
    <row r="49" spans="1:15" x14ac:dyDescent="0.2">
      <c r="A49" s="74"/>
      <c r="B49" s="75" t="s">
        <v>151</v>
      </c>
      <c r="C49" s="76">
        <v>1</v>
      </c>
      <c r="D49" s="77">
        <v>7.05</v>
      </c>
      <c r="E49" s="75"/>
      <c r="F49" s="75"/>
      <c r="G49" s="78"/>
      <c r="H49" s="75"/>
      <c r="I49" s="78"/>
      <c r="J49" s="75"/>
      <c r="K49" s="78"/>
      <c r="L49" s="87"/>
      <c r="M49" s="77"/>
      <c r="N49" s="87"/>
      <c r="O49" s="77"/>
    </row>
    <row r="50" spans="1:15" x14ac:dyDescent="0.2">
      <c r="A50" s="74"/>
      <c r="B50" s="75" t="s">
        <v>519</v>
      </c>
      <c r="C50" s="76">
        <v>4</v>
      </c>
      <c r="D50" s="77">
        <v>6.3079999999999998</v>
      </c>
      <c r="E50" s="75"/>
      <c r="F50" s="75"/>
      <c r="G50" s="78"/>
      <c r="H50" s="75"/>
      <c r="I50" s="78"/>
      <c r="J50" s="75"/>
      <c r="K50" s="78"/>
      <c r="L50" s="87"/>
      <c r="M50" s="77"/>
      <c r="N50" s="87"/>
      <c r="O50" s="77"/>
    </row>
    <row r="51" spans="1:15" x14ac:dyDescent="0.2">
      <c r="A51" s="79" t="s">
        <v>159</v>
      </c>
      <c r="B51" s="80"/>
      <c r="C51" s="81">
        <f>SUM(C44:C50)</f>
        <v>77</v>
      </c>
      <c r="D51" s="82"/>
      <c r="E51" s="80">
        <f>C51-G51</f>
        <v>40</v>
      </c>
      <c r="F51" s="80"/>
      <c r="G51" s="83">
        <f>SUM(G44:G50)</f>
        <v>37</v>
      </c>
      <c r="H51" s="80"/>
      <c r="I51" s="83"/>
      <c r="J51" s="80">
        <f>C51-K51</f>
        <v>73</v>
      </c>
      <c r="K51" s="83">
        <v>4</v>
      </c>
      <c r="L51" s="85">
        <v>4233</v>
      </c>
      <c r="M51" s="82">
        <f>L51/$C51</f>
        <v>54.974025974025977</v>
      </c>
      <c r="N51" s="85">
        <v>1077.5</v>
      </c>
      <c r="O51" s="82">
        <f>N51/$C51</f>
        <v>13.993506493506494</v>
      </c>
    </row>
    <row r="52" spans="1:15" x14ac:dyDescent="0.2">
      <c r="A52" s="69" t="s">
        <v>160</v>
      </c>
      <c r="B52" s="75" t="s">
        <v>516</v>
      </c>
      <c r="C52" s="71">
        <v>1</v>
      </c>
      <c r="D52" s="72" t="s">
        <v>122</v>
      </c>
      <c r="E52" s="70"/>
      <c r="F52" s="70" t="s">
        <v>152</v>
      </c>
      <c r="G52" s="73">
        <v>13</v>
      </c>
      <c r="H52" s="70">
        <v>1</v>
      </c>
      <c r="I52" s="73">
        <v>133</v>
      </c>
      <c r="J52" s="70"/>
      <c r="K52" s="73"/>
      <c r="L52" s="86"/>
      <c r="M52" s="72"/>
      <c r="N52" s="86"/>
      <c r="O52" s="72"/>
    </row>
    <row r="53" spans="1:15" x14ac:dyDescent="0.2">
      <c r="A53" s="74"/>
      <c r="B53" s="75" t="s">
        <v>470</v>
      </c>
      <c r="C53" s="76">
        <v>4</v>
      </c>
      <c r="D53" s="77">
        <v>6.383</v>
      </c>
      <c r="E53" s="75"/>
      <c r="F53" s="75" t="s">
        <v>530</v>
      </c>
      <c r="G53" s="78">
        <v>9</v>
      </c>
      <c r="H53" s="75">
        <v>2</v>
      </c>
      <c r="I53" s="78">
        <v>18</v>
      </c>
      <c r="J53" s="75"/>
      <c r="K53" s="78"/>
      <c r="L53" s="87"/>
      <c r="M53" s="77"/>
      <c r="N53" s="87"/>
      <c r="O53" s="77"/>
    </row>
    <row r="54" spans="1:15" x14ac:dyDescent="0.2">
      <c r="A54" s="74"/>
      <c r="B54" s="75" t="s">
        <v>147</v>
      </c>
      <c r="C54" s="76">
        <v>18</v>
      </c>
      <c r="D54" s="77">
        <v>6.8868333333333336</v>
      </c>
      <c r="E54" s="75"/>
      <c r="F54" s="75"/>
      <c r="G54" s="78"/>
      <c r="H54" s="175"/>
      <c r="I54" s="78"/>
      <c r="J54" s="75"/>
      <c r="K54" s="78"/>
      <c r="L54" s="87"/>
      <c r="M54" s="77"/>
      <c r="N54" s="87"/>
      <c r="O54" s="77"/>
    </row>
    <row r="55" spans="1:15" x14ac:dyDescent="0.2">
      <c r="A55" s="74"/>
      <c r="B55" s="75" t="s">
        <v>518</v>
      </c>
      <c r="C55" s="76">
        <v>111</v>
      </c>
      <c r="D55" s="77">
        <v>6.1267027027026995</v>
      </c>
      <c r="E55" s="75"/>
      <c r="F55" s="75"/>
      <c r="G55" s="78"/>
      <c r="H55" s="153"/>
      <c r="I55" s="78"/>
      <c r="J55" s="75"/>
      <c r="K55" s="78"/>
      <c r="L55" s="87"/>
      <c r="M55" s="77"/>
      <c r="N55" s="87"/>
      <c r="O55" s="77"/>
    </row>
    <row r="56" spans="1:15" x14ac:dyDescent="0.2">
      <c r="A56" s="74"/>
      <c r="B56" s="75" t="s">
        <v>519</v>
      </c>
      <c r="C56" s="76">
        <v>15</v>
      </c>
      <c r="D56" s="77">
        <v>6.352666666666666</v>
      </c>
      <c r="E56" s="75"/>
      <c r="F56" s="75"/>
      <c r="G56" s="78"/>
      <c r="H56" s="75"/>
      <c r="I56" s="78"/>
      <c r="J56" s="75"/>
      <c r="K56" s="78"/>
      <c r="L56" s="87"/>
      <c r="M56" s="77"/>
      <c r="N56" s="87"/>
      <c r="O56" s="77"/>
    </row>
    <row r="57" spans="1:15" x14ac:dyDescent="0.2">
      <c r="A57" s="74"/>
      <c r="B57" s="75" t="s">
        <v>148</v>
      </c>
      <c r="C57" s="76">
        <v>2</v>
      </c>
      <c r="D57" s="77">
        <v>7.4034999999999993</v>
      </c>
      <c r="E57" s="75"/>
      <c r="F57" s="75"/>
      <c r="G57" s="78"/>
      <c r="H57" s="75"/>
      <c r="I57" s="78"/>
      <c r="J57" s="75"/>
      <c r="K57" s="78"/>
      <c r="L57" s="87"/>
      <c r="M57" s="77"/>
      <c r="N57" s="87"/>
      <c r="O57" s="77"/>
    </row>
    <row r="58" spans="1:15" x14ac:dyDescent="0.2">
      <c r="A58" s="74"/>
      <c r="B58" s="75"/>
      <c r="C58" s="76"/>
      <c r="D58" s="77"/>
      <c r="E58" s="75"/>
      <c r="F58" s="75"/>
      <c r="G58" s="78"/>
      <c r="H58" s="75"/>
      <c r="I58" s="78"/>
      <c r="J58" s="75"/>
      <c r="K58" s="78"/>
      <c r="L58" s="87"/>
      <c r="M58" s="77"/>
      <c r="N58" s="87"/>
      <c r="O58" s="77"/>
    </row>
    <row r="59" spans="1:15" x14ac:dyDescent="0.2">
      <c r="A59" s="74"/>
      <c r="B59" s="75"/>
      <c r="C59" s="76"/>
      <c r="D59" s="77"/>
      <c r="E59" s="75"/>
      <c r="F59" s="75"/>
      <c r="G59" s="78"/>
      <c r="H59" s="75"/>
      <c r="I59" s="78"/>
      <c r="J59" s="75"/>
      <c r="K59" s="78"/>
      <c r="L59" s="87"/>
      <c r="M59" s="77"/>
      <c r="N59" s="87"/>
      <c r="O59" s="77"/>
    </row>
    <row r="60" spans="1:15" x14ac:dyDescent="0.2">
      <c r="A60" s="79" t="s">
        <v>162</v>
      </c>
      <c r="B60" s="80"/>
      <c r="C60" s="81">
        <f>SUM(C52:C59)</f>
        <v>151</v>
      </c>
      <c r="D60" s="82"/>
      <c r="E60" s="80">
        <f>C60-G60</f>
        <v>129</v>
      </c>
      <c r="F60" s="80"/>
      <c r="G60" s="83">
        <f>SUM(G52:G59)</f>
        <v>22</v>
      </c>
      <c r="H60" s="80"/>
      <c r="I60" s="83"/>
      <c r="J60" s="80">
        <f>C60-K60</f>
        <v>148</v>
      </c>
      <c r="K60" s="83">
        <v>3</v>
      </c>
      <c r="L60" s="85">
        <v>8937</v>
      </c>
      <c r="M60" s="82">
        <f>L60/$C60</f>
        <v>59.185430463576161</v>
      </c>
      <c r="N60" s="85">
        <v>482.5</v>
      </c>
      <c r="O60" s="82">
        <f>N60/$C60</f>
        <v>3.1953642384105962</v>
      </c>
    </row>
    <row r="61" spans="1:15" x14ac:dyDescent="0.2">
      <c r="A61" s="69" t="s">
        <v>163</v>
      </c>
      <c r="B61" s="75" t="s">
        <v>470</v>
      </c>
      <c r="C61" s="71">
        <v>1</v>
      </c>
      <c r="D61" s="72">
        <v>5.6859999999999999</v>
      </c>
      <c r="E61" s="70"/>
      <c r="F61" s="70" t="s">
        <v>152</v>
      </c>
      <c r="G61" s="73">
        <v>1</v>
      </c>
      <c r="H61" s="70">
        <v>1</v>
      </c>
      <c r="I61" s="73">
        <v>20</v>
      </c>
      <c r="J61" s="70"/>
      <c r="K61" s="73"/>
      <c r="L61" s="86"/>
      <c r="M61" s="72"/>
      <c r="N61" s="86"/>
      <c r="O61" s="72"/>
    </row>
    <row r="62" spans="1:15" x14ac:dyDescent="0.2">
      <c r="A62" s="74"/>
      <c r="B62" s="75" t="s">
        <v>147</v>
      </c>
      <c r="C62" s="76">
        <v>1</v>
      </c>
      <c r="D62" s="77">
        <v>5.43</v>
      </c>
      <c r="E62" s="75"/>
      <c r="F62" s="75" t="s">
        <v>530</v>
      </c>
      <c r="G62" s="78">
        <v>2</v>
      </c>
      <c r="H62" s="75"/>
      <c r="I62" s="78"/>
      <c r="J62" s="75"/>
      <c r="K62" s="78"/>
      <c r="L62" s="87"/>
      <c r="M62" s="77"/>
      <c r="N62" s="87"/>
      <c r="O62" s="77"/>
    </row>
    <row r="63" spans="1:15" x14ac:dyDescent="0.2">
      <c r="A63" s="74"/>
      <c r="B63" s="75" t="s">
        <v>518</v>
      </c>
      <c r="C63" s="76">
        <v>15</v>
      </c>
      <c r="D63" s="77">
        <v>6.3951999999999991</v>
      </c>
      <c r="E63" s="75"/>
      <c r="F63" s="75"/>
      <c r="G63" s="78"/>
      <c r="H63" s="75"/>
      <c r="I63" s="78"/>
      <c r="J63" s="75"/>
      <c r="K63" s="78"/>
      <c r="L63" s="87"/>
      <c r="M63" s="77"/>
      <c r="N63" s="87"/>
      <c r="O63" s="77"/>
    </row>
    <row r="64" spans="1:15" x14ac:dyDescent="0.2">
      <c r="A64" s="74"/>
      <c r="B64" s="75" t="s">
        <v>519</v>
      </c>
      <c r="C64" s="76">
        <v>2</v>
      </c>
      <c r="D64" s="77">
        <v>6.58</v>
      </c>
      <c r="E64" s="75"/>
      <c r="F64" s="75"/>
      <c r="G64" s="78"/>
      <c r="H64" s="75"/>
      <c r="I64" s="78"/>
      <c r="J64" s="75"/>
      <c r="K64" s="78"/>
      <c r="L64" s="87"/>
      <c r="M64" s="77"/>
      <c r="N64" s="87"/>
      <c r="O64" s="77"/>
    </row>
    <row r="65" spans="1:15" x14ac:dyDescent="0.2">
      <c r="A65" s="74"/>
      <c r="B65" s="75" t="s">
        <v>471</v>
      </c>
      <c r="C65" s="76">
        <v>1</v>
      </c>
      <c r="D65" s="77">
        <v>6.4720000000000004</v>
      </c>
      <c r="E65" s="75"/>
      <c r="F65" s="75"/>
      <c r="G65" s="78"/>
      <c r="H65" s="75"/>
      <c r="I65" s="78"/>
      <c r="J65" s="75"/>
      <c r="K65" s="78"/>
      <c r="L65" s="87"/>
      <c r="M65" s="77"/>
      <c r="N65" s="87"/>
      <c r="O65" s="77"/>
    </row>
    <row r="66" spans="1:15" x14ac:dyDescent="0.2">
      <c r="A66" s="74"/>
      <c r="B66" s="75"/>
      <c r="C66" s="76"/>
      <c r="D66" s="77"/>
      <c r="E66" s="75"/>
      <c r="F66" s="75"/>
      <c r="G66" s="78"/>
      <c r="H66" s="75"/>
      <c r="I66" s="78"/>
      <c r="J66" s="75"/>
      <c r="K66" s="78"/>
      <c r="L66" s="87"/>
      <c r="M66" s="77"/>
      <c r="N66" s="87"/>
      <c r="O66" s="77"/>
    </row>
    <row r="67" spans="1:15" x14ac:dyDescent="0.2">
      <c r="A67" s="79" t="s">
        <v>164</v>
      </c>
      <c r="B67" s="80"/>
      <c r="C67" s="81">
        <f>SUM(C61:C66)</f>
        <v>20</v>
      </c>
      <c r="D67" s="82"/>
      <c r="E67" s="80">
        <f>C67-G67</f>
        <v>17</v>
      </c>
      <c r="F67" s="80"/>
      <c r="G67" s="83">
        <f>SUM(G61:G66)</f>
        <v>3</v>
      </c>
      <c r="H67" s="80"/>
      <c r="I67" s="83"/>
      <c r="J67" s="80">
        <f>C67-K67</f>
        <v>20</v>
      </c>
      <c r="K67" s="83">
        <v>0</v>
      </c>
      <c r="L67" s="85">
        <v>1200</v>
      </c>
      <c r="M67" s="82">
        <f>L67/$C67</f>
        <v>60</v>
      </c>
      <c r="N67" s="85">
        <v>72</v>
      </c>
      <c r="O67" s="82">
        <f>N67/$C67</f>
        <v>3.6</v>
      </c>
    </row>
    <row r="68" spans="1:15" x14ac:dyDescent="0.2">
      <c r="A68" s="127" t="s">
        <v>165</v>
      </c>
      <c r="B68" s="75" t="s">
        <v>470</v>
      </c>
      <c r="C68" s="71">
        <v>4</v>
      </c>
      <c r="D68" s="72">
        <v>6.452</v>
      </c>
      <c r="E68" s="70"/>
      <c r="F68" s="75" t="s">
        <v>530</v>
      </c>
      <c r="G68" s="78">
        <v>6</v>
      </c>
      <c r="H68" s="70">
        <v>1</v>
      </c>
      <c r="I68" s="73">
        <v>78</v>
      </c>
      <c r="J68" s="70"/>
      <c r="K68" s="73"/>
      <c r="L68" s="86"/>
      <c r="M68" s="72"/>
      <c r="N68" s="86"/>
      <c r="O68" s="72"/>
    </row>
    <row r="69" spans="1:15" x14ac:dyDescent="0.2">
      <c r="A69" s="208"/>
      <c r="B69" s="75" t="s">
        <v>147</v>
      </c>
      <c r="C69" s="76">
        <v>6</v>
      </c>
      <c r="D69" s="77">
        <v>8.5</v>
      </c>
      <c r="E69" s="75"/>
      <c r="F69" s="75"/>
      <c r="G69" s="78"/>
      <c r="H69" s="75"/>
      <c r="I69" s="78"/>
      <c r="J69" s="75"/>
      <c r="K69" s="78"/>
      <c r="L69" s="87"/>
      <c r="M69" s="77"/>
      <c r="N69" s="87"/>
      <c r="O69" s="77"/>
    </row>
    <row r="70" spans="1:15" x14ac:dyDescent="0.2">
      <c r="A70" s="208"/>
      <c r="B70" s="75" t="s">
        <v>518</v>
      </c>
      <c r="C70" s="76">
        <v>63</v>
      </c>
      <c r="D70" s="77">
        <v>7.6925079365079325</v>
      </c>
      <c r="E70" s="75"/>
      <c r="F70" s="75"/>
      <c r="G70" s="78"/>
      <c r="H70" s="75"/>
      <c r="I70" s="78"/>
      <c r="J70" s="75"/>
      <c r="K70" s="78"/>
      <c r="L70" s="87"/>
      <c r="M70" s="77"/>
      <c r="N70" s="87"/>
      <c r="O70" s="77"/>
    </row>
    <row r="71" spans="1:15" x14ac:dyDescent="0.2">
      <c r="A71" s="208"/>
      <c r="B71" s="75" t="s">
        <v>151</v>
      </c>
      <c r="C71" s="76">
        <v>2</v>
      </c>
      <c r="D71" s="77">
        <v>7.04</v>
      </c>
      <c r="E71" s="75"/>
      <c r="F71" s="75"/>
      <c r="G71" s="78"/>
      <c r="H71" s="75"/>
      <c r="I71" s="78"/>
      <c r="J71" s="75"/>
      <c r="K71" s="78"/>
      <c r="L71" s="87"/>
      <c r="M71" s="77"/>
      <c r="N71" s="87"/>
      <c r="O71" s="77"/>
    </row>
    <row r="72" spans="1:15" x14ac:dyDescent="0.2">
      <c r="A72" s="208"/>
      <c r="B72" s="75" t="s">
        <v>166</v>
      </c>
      <c r="C72" s="76">
        <v>1</v>
      </c>
      <c r="D72" s="77">
        <v>9.18</v>
      </c>
      <c r="E72" s="75"/>
      <c r="F72" s="75"/>
      <c r="G72" s="78"/>
      <c r="H72" s="75"/>
      <c r="I72" s="78"/>
      <c r="J72" s="75"/>
      <c r="K72" s="78"/>
      <c r="L72" s="87"/>
      <c r="M72" s="77"/>
      <c r="N72" s="87"/>
      <c r="O72" s="77"/>
    </row>
    <row r="73" spans="1:15" x14ac:dyDescent="0.2">
      <c r="A73" s="208"/>
      <c r="B73" s="75" t="s">
        <v>167</v>
      </c>
      <c r="C73" s="76">
        <v>1</v>
      </c>
      <c r="D73" s="77">
        <v>5.33</v>
      </c>
      <c r="E73" s="75"/>
      <c r="F73" s="75"/>
      <c r="G73" s="78"/>
      <c r="H73" s="75"/>
      <c r="I73" s="78"/>
      <c r="J73" s="75"/>
      <c r="K73" s="78"/>
      <c r="L73" s="87"/>
      <c r="M73" s="77"/>
      <c r="N73" s="87"/>
      <c r="O73" s="77"/>
    </row>
    <row r="74" spans="1:15" x14ac:dyDescent="0.2">
      <c r="A74" s="208"/>
      <c r="B74" s="75" t="s">
        <v>525</v>
      </c>
      <c r="C74" s="76">
        <v>1</v>
      </c>
      <c r="D74" s="77">
        <v>5</v>
      </c>
      <c r="E74" s="75"/>
      <c r="F74" s="75"/>
      <c r="G74" s="78"/>
      <c r="H74" s="153"/>
      <c r="I74" s="78"/>
      <c r="J74" s="75"/>
      <c r="K74" s="78"/>
      <c r="L74" s="87"/>
      <c r="M74" s="77"/>
      <c r="N74" s="87"/>
      <c r="O74" s="77"/>
    </row>
    <row r="75" spans="1:15" x14ac:dyDescent="0.2">
      <c r="A75" s="208"/>
      <c r="B75" s="75"/>
      <c r="C75" s="76"/>
      <c r="D75" s="77"/>
      <c r="E75" s="75"/>
      <c r="F75" s="75"/>
      <c r="G75" s="78"/>
      <c r="H75" s="75"/>
      <c r="I75" s="78"/>
      <c r="J75" s="75"/>
      <c r="K75" s="78"/>
      <c r="L75" s="87"/>
      <c r="M75" s="77"/>
      <c r="N75" s="87"/>
      <c r="O75" s="77"/>
    </row>
    <row r="76" spans="1:15" x14ac:dyDescent="0.2">
      <c r="A76" s="79" t="s">
        <v>168</v>
      </c>
      <c r="B76" s="80"/>
      <c r="C76" s="81">
        <f>SUM(C68:C75)</f>
        <v>78</v>
      </c>
      <c r="D76" s="82"/>
      <c r="E76" s="80">
        <f>C76-G76</f>
        <v>72</v>
      </c>
      <c r="F76" s="80"/>
      <c r="G76" s="83">
        <f>SUM(G68:G75)</f>
        <v>6</v>
      </c>
      <c r="H76" s="80"/>
      <c r="I76" s="83"/>
      <c r="J76" s="80">
        <f>C76-K76</f>
        <v>77</v>
      </c>
      <c r="K76" s="83">
        <v>1</v>
      </c>
      <c r="L76" s="85">
        <v>4704</v>
      </c>
      <c r="M76" s="82">
        <f>L76/$C76</f>
        <v>60.307692307692307</v>
      </c>
      <c r="N76" s="85">
        <v>323</v>
      </c>
      <c r="O76" s="82">
        <f>N76/$C76</f>
        <v>4.1410256410256414</v>
      </c>
    </row>
    <row r="77" spans="1:15" x14ac:dyDescent="0.2">
      <c r="A77" s="69" t="s">
        <v>169</v>
      </c>
      <c r="B77" s="75" t="s">
        <v>516</v>
      </c>
      <c r="C77" s="71">
        <v>1</v>
      </c>
      <c r="D77" s="72" t="s">
        <v>122</v>
      </c>
      <c r="E77" s="70"/>
      <c r="F77" s="70" t="s">
        <v>152</v>
      </c>
      <c r="G77" s="73">
        <v>4</v>
      </c>
      <c r="H77" s="70">
        <v>1</v>
      </c>
      <c r="I77" s="73">
        <v>26</v>
      </c>
      <c r="J77" s="70"/>
      <c r="K77" s="73"/>
      <c r="L77" s="86"/>
      <c r="M77" s="72"/>
      <c r="N77" s="86"/>
      <c r="O77" s="72"/>
    </row>
    <row r="78" spans="1:15" x14ac:dyDescent="0.2">
      <c r="A78" s="74"/>
      <c r="B78" s="75" t="s">
        <v>470</v>
      </c>
      <c r="C78" s="76">
        <v>1</v>
      </c>
      <c r="D78" s="77">
        <v>6.6509999999999998</v>
      </c>
      <c r="E78" s="75"/>
      <c r="F78" s="75" t="s">
        <v>530</v>
      </c>
      <c r="G78" s="78">
        <v>1</v>
      </c>
      <c r="H78" s="75"/>
      <c r="I78" s="78"/>
      <c r="J78" s="75"/>
      <c r="K78" s="78"/>
      <c r="L78" s="87"/>
      <c r="M78" s="77"/>
      <c r="N78" s="87"/>
      <c r="O78" s="77"/>
    </row>
    <row r="79" spans="1:15" x14ac:dyDescent="0.2">
      <c r="A79" s="74"/>
      <c r="B79" s="75" t="s">
        <v>147</v>
      </c>
      <c r="C79" s="76">
        <v>3</v>
      </c>
      <c r="D79" s="77">
        <v>7.7866666666666662</v>
      </c>
      <c r="E79" s="75"/>
      <c r="F79" s="75"/>
      <c r="G79" s="78"/>
      <c r="H79" s="75"/>
      <c r="I79" s="78"/>
      <c r="J79" s="75"/>
      <c r="K79" s="78"/>
      <c r="L79" s="87"/>
      <c r="M79" s="77"/>
      <c r="N79" s="87"/>
      <c r="O79" s="77"/>
    </row>
    <row r="80" spans="1:15" x14ac:dyDescent="0.2">
      <c r="A80" s="74"/>
      <c r="B80" s="75" t="s">
        <v>518</v>
      </c>
      <c r="C80" s="76">
        <v>21</v>
      </c>
      <c r="D80" s="77">
        <v>6.8544285714285706</v>
      </c>
      <c r="E80" s="75"/>
      <c r="F80" s="75"/>
      <c r="G80" s="78"/>
      <c r="H80" s="75"/>
      <c r="I80" s="78"/>
      <c r="J80" s="75"/>
      <c r="K80" s="78"/>
      <c r="L80" s="87"/>
      <c r="M80" s="77"/>
      <c r="N80" s="87"/>
      <c r="O80" s="77"/>
    </row>
    <row r="81" spans="1:15" x14ac:dyDescent="0.2">
      <c r="A81" s="79" t="s">
        <v>170</v>
      </c>
      <c r="B81" s="80"/>
      <c r="C81" s="81">
        <f>SUM(C77:C80)</f>
        <v>26</v>
      </c>
      <c r="D81" s="82"/>
      <c r="E81" s="80">
        <f>C81-G81</f>
        <v>21</v>
      </c>
      <c r="F81" s="80"/>
      <c r="G81" s="83">
        <f>SUM(G77:G80)</f>
        <v>5</v>
      </c>
      <c r="H81" s="80"/>
      <c r="I81" s="83"/>
      <c r="J81" s="80">
        <f>C81-K81</f>
        <v>26</v>
      </c>
      <c r="K81" s="83">
        <v>0</v>
      </c>
      <c r="L81" s="85">
        <v>1512</v>
      </c>
      <c r="M81" s="82">
        <f>L81/$C81</f>
        <v>58.153846153846153</v>
      </c>
      <c r="N81" s="85">
        <v>141</v>
      </c>
      <c r="O81" s="82">
        <f>N81/$C81</f>
        <v>5.4230769230769234</v>
      </c>
    </row>
    <row r="82" spans="1:15" x14ac:dyDescent="0.2">
      <c r="A82" s="69" t="s">
        <v>171</v>
      </c>
      <c r="B82" s="75" t="s">
        <v>147</v>
      </c>
      <c r="C82" s="71">
        <v>1</v>
      </c>
      <c r="D82" s="72">
        <v>5.79</v>
      </c>
      <c r="E82" s="70"/>
      <c r="F82" s="70" t="s">
        <v>152</v>
      </c>
      <c r="G82" s="73">
        <v>2</v>
      </c>
      <c r="H82" s="70">
        <v>1</v>
      </c>
      <c r="I82" s="73">
        <v>20</v>
      </c>
      <c r="J82" s="70"/>
      <c r="K82" s="73"/>
      <c r="L82" s="86"/>
      <c r="M82" s="72"/>
      <c r="N82" s="86"/>
      <c r="O82" s="72"/>
    </row>
    <row r="83" spans="1:15" x14ac:dyDescent="0.2">
      <c r="A83" s="74"/>
      <c r="B83" s="75" t="s">
        <v>518</v>
      </c>
      <c r="C83" s="76">
        <v>18</v>
      </c>
      <c r="D83" s="77">
        <v>6.6150555555555544</v>
      </c>
      <c r="E83" s="75"/>
      <c r="F83" s="75"/>
      <c r="G83" s="78"/>
      <c r="H83" s="75">
        <v>2</v>
      </c>
      <c r="I83" s="78">
        <v>2</v>
      </c>
      <c r="J83" s="75"/>
      <c r="K83" s="78"/>
      <c r="L83" s="87"/>
      <c r="M83" s="77"/>
      <c r="N83" s="87"/>
      <c r="O83" s="77"/>
    </row>
    <row r="84" spans="1:15" x14ac:dyDescent="0.2">
      <c r="A84" s="74"/>
      <c r="B84" s="75" t="s">
        <v>167</v>
      </c>
      <c r="C84" s="76">
        <v>1</v>
      </c>
      <c r="D84" s="77">
        <v>6.15</v>
      </c>
      <c r="E84" s="75"/>
      <c r="F84" s="75"/>
      <c r="G84" s="78"/>
      <c r="H84" s="75"/>
      <c r="I84" s="78"/>
      <c r="J84" s="75"/>
      <c r="K84" s="78"/>
      <c r="L84" s="87"/>
      <c r="M84" s="77"/>
      <c r="N84" s="87"/>
      <c r="O84" s="77"/>
    </row>
    <row r="85" spans="1:15" x14ac:dyDescent="0.2">
      <c r="A85" s="74"/>
      <c r="B85" s="75" t="s">
        <v>519</v>
      </c>
      <c r="C85" s="76">
        <v>1</v>
      </c>
      <c r="D85" s="77">
        <v>6.2439999999999998</v>
      </c>
      <c r="E85" s="75"/>
      <c r="F85" s="75"/>
      <c r="G85" s="78"/>
      <c r="H85" s="75"/>
      <c r="I85" s="78"/>
      <c r="J85" s="75"/>
      <c r="K85" s="78"/>
      <c r="L85" s="87"/>
      <c r="M85" s="77"/>
      <c r="N85" s="87"/>
      <c r="O85" s="77"/>
    </row>
    <row r="86" spans="1:15" x14ac:dyDescent="0.2">
      <c r="A86" s="74"/>
      <c r="B86" s="75" t="s">
        <v>522</v>
      </c>
      <c r="C86" s="76">
        <v>1</v>
      </c>
      <c r="D86" s="77">
        <v>6.01</v>
      </c>
      <c r="E86" s="75"/>
      <c r="F86" s="75"/>
      <c r="G86" s="78"/>
      <c r="H86" s="75"/>
      <c r="I86" s="78"/>
      <c r="J86" s="75"/>
      <c r="K86" s="78"/>
      <c r="L86" s="87"/>
      <c r="M86" s="77"/>
      <c r="N86" s="87"/>
      <c r="O86" s="77"/>
    </row>
    <row r="87" spans="1:15" x14ac:dyDescent="0.2">
      <c r="A87" s="79" t="s">
        <v>172</v>
      </c>
      <c r="B87" s="80"/>
      <c r="C87" s="81">
        <f>SUM(C82:C86)</f>
        <v>22</v>
      </c>
      <c r="D87" s="82"/>
      <c r="E87" s="80">
        <f>C87-G87</f>
        <v>20</v>
      </c>
      <c r="F87" s="80"/>
      <c r="G87" s="83">
        <f>SUM(G82:G86)</f>
        <v>2</v>
      </c>
      <c r="H87" s="80"/>
      <c r="I87" s="83"/>
      <c r="J87" s="80">
        <f>C87-K87</f>
        <v>21</v>
      </c>
      <c r="K87" s="83">
        <v>1</v>
      </c>
      <c r="L87" s="85">
        <v>1278</v>
      </c>
      <c r="M87" s="82">
        <f>L87/$C87</f>
        <v>58.090909090909093</v>
      </c>
      <c r="N87" s="85">
        <v>60</v>
      </c>
      <c r="O87" s="82">
        <f>N87/$C87</f>
        <v>2.7272727272727271</v>
      </c>
    </row>
    <row r="88" spans="1:15" x14ac:dyDescent="0.2">
      <c r="A88" s="69" t="s">
        <v>173</v>
      </c>
      <c r="B88" s="75" t="s">
        <v>516</v>
      </c>
      <c r="C88" s="71">
        <v>1</v>
      </c>
      <c r="D88" s="72" t="s">
        <v>122</v>
      </c>
      <c r="E88" s="70"/>
      <c r="F88" s="75" t="s">
        <v>152</v>
      </c>
      <c r="G88" s="78">
        <v>2</v>
      </c>
      <c r="H88" s="70">
        <v>1</v>
      </c>
      <c r="I88" s="73">
        <v>17</v>
      </c>
      <c r="J88" s="70"/>
      <c r="K88" s="73"/>
      <c r="L88" s="86"/>
      <c r="M88" s="72"/>
      <c r="N88" s="86"/>
      <c r="O88" s="72"/>
    </row>
    <row r="89" spans="1:15" x14ac:dyDescent="0.2">
      <c r="A89" s="74"/>
      <c r="B89" s="75" t="s">
        <v>470</v>
      </c>
      <c r="C89" s="76">
        <v>1</v>
      </c>
      <c r="D89" s="77">
        <v>5.9889999999999999</v>
      </c>
      <c r="E89" s="75"/>
      <c r="F89" s="75" t="s">
        <v>530</v>
      </c>
      <c r="G89" s="78">
        <v>1</v>
      </c>
      <c r="H89" s="75">
        <v>2</v>
      </c>
      <c r="I89" s="78">
        <v>1</v>
      </c>
      <c r="J89" s="75"/>
      <c r="K89" s="78"/>
      <c r="L89" s="87"/>
      <c r="M89" s="77"/>
      <c r="N89" s="87"/>
      <c r="O89" s="77"/>
    </row>
    <row r="90" spans="1:15" x14ac:dyDescent="0.2">
      <c r="A90" s="74"/>
      <c r="B90" s="75" t="s">
        <v>147</v>
      </c>
      <c r="C90" s="76">
        <v>1</v>
      </c>
      <c r="D90" s="77">
        <v>5.9</v>
      </c>
      <c r="E90" s="75"/>
      <c r="F90" s="75"/>
      <c r="G90" s="78"/>
      <c r="H90" s="75" t="s">
        <v>445</v>
      </c>
      <c r="I90" s="78">
        <v>1</v>
      </c>
      <c r="J90" s="75"/>
      <c r="K90" s="78"/>
      <c r="L90" s="87"/>
      <c r="M90" s="77"/>
      <c r="N90" s="87"/>
      <c r="O90" s="77"/>
    </row>
    <row r="91" spans="1:15" x14ac:dyDescent="0.2">
      <c r="A91" s="74"/>
      <c r="B91" s="75" t="s">
        <v>518</v>
      </c>
      <c r="C91" s="76">
        <v>13</v>
      </c>
      <c r="D91" s="77">
        <v>7.3103846153846161</v>
      </c>
      <c r="E91" s="75"/>
      <c r="F91" s="75"/>
      <c r="G91" s="78"/>
      <c r="H91" s="75"/>
      <c r="I91" s="78"/>
      <c r="J91" s="75"/>
      <c r="K91" s="78"/>
      <c r="L91" s="87"/>
      <c r="M91" s="77"/>
      <c r="N91" s="87"/>
      <c r="O91" s="77"/>
    </row>
    <row r="92" spans="1:15" x14ac:dyDescent="0.2">
      <c r="A92" s="74"/>
      <c r="B92" s="75" t="s">
        <v>519</v>
      </c>
      <c r="C92" s="76">
        <v>2</v>
      </c>
      <c r="D92" s="77">
        <v>7.4479999999999995</v>
      </c>
      <c r="E92" s="75"/>
      <c r="F92" s="75"/>
      <c r="G92" s="78"/>
      <c r="H92" s="75"/>
      <c r="I92" s="78"/>
      <c r="J92" s="75"/>
      <c r="K92" s="78"/>
      <c r="L92" s="87"/>
      <c r="M92" s="77"/>
      <c r="N92" s="87"/>
      <c r="O92" s="77"/>
    </row>
    <row r="93" spans="1:15" x14ac:dyDescent="0.2">
      <c r="A93" s="74"/>
      <c r="B93" s="75" t="s">
        <v>522</v>
      </c>
      <c r="C93" s="76">
        <v>1</v>
      </c>
      <c r="D93" s="77">
        <v>8.52</v>
      </c>
      <c r="E93" s="75"/>
      <c r="F93" s="75"/>
      <c r="G93" s="78"/>
      <c r="H93" s="75"/>
      <c r="I93" s="78"/>
      <c r="J93" s="75"/>
      <c r="K93" s="78"/>
      <c r="L93" s="87"/>
      <c r="M93" s="77"/>
      <c r="N93" s="87"/>
      <c r="O93" s="77"/>
    </row>
    <row r="94" spans="1:15" x14ac:dyDescent="0.2">
      <c r="A94" s="74"/>
      <c r="B94" s="75"/>
      <c r="C94" s="76"/>
      <c r="D94" s="77"/>
      <c r="E94" s="75"/>
      <c r="F94" s="75"/>
      <c r="G94" s="78"/>
      <c r="H94" s="75"/>
      <c r="I94" s="78"/>
      <c r="J94" s="75"/>
      <c r="K94" s="78"/>
      <c r="L94" s="87"/>
      <c r="M94" s="77"/>
      <c r="N94" s="87"/>
      <c r="O94" s="77"/>
    </row>
    <row r="95" spans="1:15" x14ac:dyDescent="0.2">
      <c r="A95" s="74"/>
      <c r="B95" s="75"/>
      <c r="C95" s="76"/>
      <c r="D95" s="77"/>
      <c r="E95" s="75"/>
      <c r="F95" s="75"/>
      <c r="G95" s="78"/>
      <c r="H95" s="75"/>
      <c r="I95" s="78"/>
      <c r="J95" s="75"/>
      <c r="K95" s="78"/>
      <c r="L95" s="87"/>
      <c r="M95" s="77"/>
      <c r="N95" s="87"/>
      <c r="O95" s="77"/>
    </row>
    <row r="96" spans="1:15" x14ac:dyDescent="0.2">
      <c r="A96" s="74"/>
      <c r="B96" s="75"/>
      <c r="C96" s="76"/>
      <c r="D96" s="77"/>
      <c r="E96" s="75"/>
      <c r="F96" s="75"/>
      <c r="G96" s="78"/>
      <c r="H96" s="75"/>
      <c r="I96" s="78"/>
      <c r="J96" s="75"/>
      <c r="K96" s="78"/>
      <c r="L96" s="87"/>
      <c r="M96" s="77"/>
      <c r="N96" s="87"/>
      <c r="O96" s="77"/>
    </row>
    <row r="97" spans="1:15" x14ac:dyDescent="0.2">
      <c r="A97" s="79" t="s">
        <v>174</v>
      </c>
      <c r="B97" s="80"/>
      <c r="C97" s="81">
        <f>SUM(C88:C96)</f>
        <v>19</v>
      </c>
      <c r="D97" s="82"/>
      <c r="E97" s="80">
        <f>C97-G97</f>
        <v>16</v>
      </c>
      <c r="F97" s="80"/>
      <c r="G97" s="83">
        <f>SUM(G88:G96)</f>
        <v>3</v>
      </c>
      <c r="H97" s="80"/>
      <c r="I97" s="83"/>
      <c r="J97" s="80">
        <f>C97-K97</f>
        <v>18</v>
      </c>
      <c r="K97" s="83">
        <v>1</v>
      </c>
      <c r="L97" s="85">
        <v>1092</v>
      </c>
      <c r="M97" s="82">
        <f>L97/$C97</f>
        <v>57.473684210526315</v>
      </c>
      <c r="N97" s="85">
        <v>60</v>
      </c>
      <c r="O97" s="82">
        <f>N97/$C97</f>
        <v>3.1578947368421053</v>
      </c>
    </row>
    <row r="98" spans="1:15" x14ac:dyDescent="0.2">
      <c r="A98" s="69" t="s">
        <v>175</v>
      </c>
      <c r="B98" s="75" t="s">
        <v>312</v>
      </c>
      <c r="C98" s="71">
        <v>2</v>
      </c>
      <c r="D98" s="72">
        <v>7.8479999999999999</v>
      </c>
      <c r="E98" s="70"/>
      <c r="F98" s="70" t="s">
        <v>152</v>
      </c>
      <c r="G98" s="73">
        <v>5</v>
      </c>
      <c r="H98" s="70">
        <v>1</v>
      </c>
      <c r="I98" s="73">
        <v>30</v>
      </c>
      <c r="J98" s="70"/>
      <c r="K98" s="73"/>
      <c r="L98" s="86"/>
      <c r="M98" s="72"/>
      <c r="N98" s="86"/>
      <c r="O98" s="72"/>
    </row>
    <row r="99" spans="1:15" x14ac:dyDescent="0.2">
      <c r="A99" s="74"/>
      <c r="B99" s="75" t="s">
        <v>518</v>
      </c>
      <c r="C99" s="76">
        <v>25</v>
      </c>
      <c r="D99" s="77">
        <v>8.4340399999999995</v>
      </c>
      <c r="E99" s="75"/>
      <c r="F99" s="75"/>
      <c r="G99" s="78"/>
      <c r="H99" s="75"/>
      <c r="I99" s="78"/>
      <c r="J99" s="75"/>
      <c r="K99" s="78"/>
      <c r="L99" s="87"/>
      <c r="M99" s="77"/>
      <c r="N99" s="87"/>
      <c r="O99" s="77"/>
    </row>
    <row r="100" spans="1:15" x14ac:dyDescent="0.2">
      <c r="A100" s="74"/>
      <c r="B100" s="75" t="s">
        <v>522</v>
      </c>
      <c r="C100" s="76">
        <v>3</v>
      </c>
      <c r="D100" s="77">
        <v>7.0146666666666668</v>
      </c>
      <c r="E100" s="75"/>
      <c r="F100" s="75"/>
      <c r="G100" s="78"/>
      <c r="H100" s="75"/>
      <c r="I100" s="78"/>
      <c r="J100" s="75"/>
      <c r="K100" s="78"/>
      <c r="L100" s="87"/>
      <c r="M100" s="77"/>
      <c r="N100" s="87"/>
      <c r="O100" s="77"/>
    </row>
    <row r="101" spans="1:15" x14ac:dyDescent="0.2">
      <c r="A101" s="74"/>
      <c r="B101" s="75"/>
      <c r="C101" s="76"/>
      <c r="D101" s="77"/>
      <c r="E101" s="75"/>
      <c r="F101" s="75"/>
      <c r="G101" s="78"/>
      <c r="H101" s="153"/>
      <c r="I101" s="78"/>
      <c r="J101" s="75"/>
      <c r="K101" s="78"/>
      <c r="L101" s="87"/>
      <c r="M101" s="77"/>
      <c r="N101" s="87"/>
      <c r="O101" s="77"/>
    </row>
    <row r="102" spans="1:15" x14ac:dyDescent="0.2">
      <c r="A102" s="79" t="s">
        <v>176</v>
      </c>
      <c r="B102" s="80"/>
      <c r="C102" s="81">
        <f>SUM(C98:C101)</f>
        <v>30</v>
      </c>
      <c r="D102" s="82"/>
      <c r="E102" s="80">
        <f>C102-G102</f>
        <v>25</v>
      </c>
      <c r="F102" s="80"/>
      <c r="G102" s="83">
        <f>SUM(G98:G100)</f>
        <v>5</v>
      </c>
      <c r="H102" s="80"/>
      <c r="I102" s="83"/>
      <c r="J102" s="80">
        <f>C102-K102</f>
        <v>30</v>
      </c>
      <c r="K102" s="83">
        <v>0</v>
      </c>
      <c r="L102" s="85">
        <v>1842</v>
      </c>
      <c r="M102" s="82">
        <f>L102/$C102</f>
        <v>61.4</v>
      </c>
      <c r="N102" s="85">
        <v>302</v>
      </c>
      <c r="O102" s="82">
        <f>N102/$C102</f>
        <v>10.066666666666666</v>
      </c>
    </row>
    <row r="103" spans="1:15" x14ac:dyDescent="0.2">
      <c r="A103" s="127" t="s">
        <v>177</v>
      </c>
      <c r="B103" s="75" t="s">
        <v>147</v>
      </c>
      <c r="C103" s="71">
        <v>4</v>
      </c>
      <c r="D103" s="72">
        <v>7.52</v>
      </c>
      <c r="E103" s="70"/>
      <c r="F103" s="70" t="s">
        <v>152</v>
      </c>
      <c r="G103" s="73">
        <v>1</v>
      </c>
      <c r="H103" s="70">
        <v>1</v>
      </c>
      <c r="I103" s="73">
        <v>35</v>
      </c>
      <c r="J103" s="70"/>
      <c r="K103" s="73"/>
      <c r="L103" s="86"/>
      <c r="M103" s="72"/>
      <c r="N103" s="86"/>
      <c r="O103" s="72"/>
    </row>
    <row r="104" spans="1:15" x14ac:dyDescent="0.2">
      <c r="A104" s="74"/>
      <c r="B104" s="75" t="s">
        <v>517</v>
      </c>
      <c r="C104" s="76">
        <v>1</v>
      </c>
      <c r="D104" s="77" t="s">
        <v>122</v>
      </c>
      <c r="E104" s="75"/>
      <c r="F104" s="75" t="s">
        <v>530</v>
      </c>
      <c r="G104" s="78">
        <v>7</v>
      </c>
      <c r="H104" s="75">
        <v>2</v>
      </c>
      <c r="I104" s="78">
        <v>6</v>
      </c>
      <c r="J104" s="75"/>
      <c r="K104" s="78"/>
      <c r="L104" s="87"/>
      <c r="M104" s="77"/>
      <c r="N104" s="87"/>
      <c r="O104" s="77"/>
    </row>
    <row r="105" spans="1:15" x14ac:dyDescent="0.2">
      <c r="A105" s="74"/>
      <c r="B105" s="75" t="s">
        <v>518</v>
      </c>
      <c r="C105" s="76">
        <v>32</v>
      </c>
      <c r="D105" s="77">
        <v>6.55784375</v>
      </c>
      <c r="E105" s="75"/>
      <c r="F105" s="75"/>
      <c r="G105" s="78"/>
      <c r="H105" s="175" t="s">
        <v>445</v>
      </c>
      <c r="I105" s="78">
        <v>1</v>
      </c>
      <c r="J105" s="75"/>
      <c r="K105" s="78"/>
      <c r="L105" s="87"/>
      <c r="M105" s="77"/>
      <c r="N105" s="87"/>
      <c r="O105" s="77"/>
    </row>
    <row r="106" spans="1:15" x14ac:dyDescent="0.2">
      <c r="A106" s="74"/>
      <c r="B106" s="75" t="s">
        <v>519</v>
      </c>
      <c r="C106" s="76">
        <v>5</v>
      </c>
      <c r="D106" s="77">
        <v>6.9453999999999994</v>
      </c>
      <c r="E106" s="75"/>
      <c r="F106" s="75"/>
      <c r="G106" s="78"/>
      <c r="H106" s="75"/>
      <c r="I106" s="78"/>
      <c r="J106" s="75"/>
      <c r="K106" s="78"/>
      <c r="L106" s="87"/>
      <c r="M106" s="77"/>
      <c r="N106" s="87"/>
      <c r="O106" s="77"/>
    </row>
    <row r="107" spans="1:15" x14ac:dyDescent="0.2">
      <c r="A107" s="79" t="s">
        <v>178</v>
      </c>
      <c r="B107" s="80"/>
      <c r="C107" s="81">
        <f>SUM(C103:C106)</f>
        <v>42</v>
      </c>
      <c r="D107" s="82"/>
      <c r="E107" s="80">
        <f>C107-G107</f>
        <v>34</v>
      </c>
      <c r="F107" s="80"/>
      <c r="G107" s="83">
        <f>SUM(G103:G106)</f>
        <v>8</v>
      </c>
      <c r="H107" s="80"/>
      <c r="I107" s="83"/>
      <c r="J107" s="80">
        <f>C107-K107</f>
        <v>41</v>
      </c>
      <c r="K107" s="83">
        <v>1</v>
      </c>
      <c r="L107" s="85">
        <v>2466</v>
      </c>
      <c r="M107" s="82">
        <f>L107/$C107</f>
        <v>58.714285714285715</v>
      </c>
      <c r="N107" s="85">
        <v>670.5</v>
      </c>
      <c r="O107" s="82">
        <f>N107/$C107</f>
        <v>15.964285714285714</v>
      </c>
    </row>
    <row r="108" spans="1:15" x14ac:dyDescent="0.2">
      <c r="A108" s="69" t="s">
        <v>179</v>
      </c>
      <c r="B108" s="75" t="s">
        <v>516</v>
      </c>
      <c r="C108" s="71">
        <v>1</v>
      </c>
      <c r="D108" s="72" t="s">
        <v>122</v>
      </c>
      <c r="E108" s="70"/>
      <c r="F108" s="70" t="s">
        <v>152</v>
      </c>
      <c r="G108" s="73">
        <v>6</v>
      </c>
      <c r="H108" s="70">
        <v>1</v>
      </c>
      <c r="I108" s="73">
        <v>26</v>
      </c>
      <c r="J108" s="70"/>
      <c r="K108" s="73"/>
      <c r="L108" s="86"/>
      <c r="M108" s="72"/>
      <c r="N108" s="86"/>
      <c r="O108" s="72"/>
    </row>
    <row r="109" spans="1:15" x14ac:dyDescent="0.2">
      <c r="A109" s="74"/>
      <c r="B109" s="75" t="s">
        <v>312</v>
      </c>
      <c r="C109" s="76">
        <v>1</v>
      </c>
      <c r="D109" s="77">
        <v>7.4749999999999996</v>
      </c>
      <c r="E109" s="75"/>
      <c r="F109" s="75" t="s">
        <v>530</v>
      </c>
      <c r="G109" s="78">
        <v>14</v>
      </c>
      <c r="H109" s="75">
        <v>2</v>
      </c>
      <c r="I109" s="78">
        <v>1</v>
      </c>
      <c r="J109" s="75"/>
      <c r="K109" s="78"/>
      <c r="L109" s="87"/>
      <c r="M109" s="77"/>
      <c r="N109" s="87"/>
      <c r="O109" s="77"/>
    </row>
    <row r="110" spans="1:15" x14ac:dyDescent="0.2">
      <c r="A110" s="74"/>
      <c r="B110" s="75" t="s">
        <v>147</v>
      </c>
      <c r="C110" s="76">
        <v>8</v>
      </c>
      <c r="D110" s="77">
        <v>6.9537500000000003</v>
      </c>
      <c r="E110" s="75"/>
      <c r="F110" s="75"/>
      <c r="G110" s="78"/>
      <c r="H110" s="75"/>
      <c r="I110" s="78"/>
      <c r="J110" s="75"/>
      <c r="K110" s="78"/>
      <c r="L110" s="87"/>
      <c r="M110" s="77"/>
      <c r="N110" s="87"/>
      <c r="O110" s="77"/>
    </row>
    <row r="111" spans="1:15" x14ac:dyDescent="0.2">
      <c r="A111" s="74"/>
      <c r="B111" s="75" t="s">
        <v>518</v>
      </c>
      <c r="C111" s="76">
        <v>7</v>
      </c>
      <c r="D111" s="77">
        <v>6.2275714285714292</v>
      </c>
      <c r="E111" s="75"/>
      <c r="F111" s="75"/>
      <c r="G111" s="78"/>
      <c r="H111" s="153"/>
      <c r="I111" s="78"/>
      <c r="J111" s="75"/>
      <c r="K111" s="78"/>
      <c r="L111" s="87"/>
      <c r="M111" s="77"/>
      <c r="N111" s="87"/>
      <c r="O111" s="77"/>
    </row>
    <row r="112" spans="1:15" x14ac:dyDescent="0.2">
      <c r="A112" s="74"/>
      <c r="B112" s="75" t="s">
        <v>519</v>
      </c>
      <c r="C112" s="76">
        <v>6</v>
      </c>
      <c r="D112" s="77">
        <v>6.5636666666666663</v>
      </c>
      <c r="E112" s="75"/>
      <c r="F112" s="75"/>
      <c r="G112" s="78"/>
      <c r="H112" s="75"/>
      <c r="I112" s="78"/>
      <c r="J112" s="75"/>
      <c r="K112" s="78"/>
      <c r="L112" s="87"/>
      <c r="M112" s="77"/>
      <c r="N112" s="87"/>
      <c r="O112" s="77"/>
    </row>
    <row r="113" spans="1:15" x14ac:dyDescent="0.2">
      <c r="A113" s="74"/>
      <c r="B113" s="75" t="s">
        <v>471</v>
      </c>
      <c r="C113" s="76">
        <v>3</v>
      </c>
      <c r="D113" s="77">
        <v>5.5426666666666664</v>
      </c>
      <c r="E113" s="75"/>
      <c r="F113" s="75"/>
      <c r="G113" s="78"/>
      <c r="H113" s="75"/>
      <c r="I113" s="78"/>
      <c r="J113" s="75"/>
      <c r="K113" s="78"/>
      <c r="L113" s="87"/>
      <c r="M113" s="77"/>
      <c r="N113" s="87"/>
      <c r="O113" s="77"/>
    </row>
    <row r="114" spans="1:15" x14ac:dyDescent="0.2">
      <c r="A114" s="74"/>
      <c r="B114" s="75" t="s">
        <v>362</v>
      </c>
      <c r="C114" s="76">
        <v>1</v>
      </c>
      <c r="D114" s="77" t="s">
        <v>122</v>
      </c>
      <c r="E114" s="75"/>
      <c r="F114" s="75"/>
      <c r="G114" s="78"/>
      <c r="H114" s="153"/>
      <c r="I114" s="78"/>
      <c r="J114" s="75"/>
      <c r="K114" s="78"/>
      <c r="L114" s="87"/>
      <c r="M114" s="77"/>
      <c r="N114" s="87"/>
      <c r="O114" s="77"/>
    </row>
    <row r="115" spans="1:15" x14ac:dyDescent="0.2">
      <c r="A115" s="74"/>
      <c r="B115" s="75"/>
      <c r="C115" s="76"/>
      <c r="D115" s="77"/>
      <c r="E115" s="75"/>
      <c r="F115" s="75"/>
      <c r="G115" s="78"/>
      <c r="H115" s="75"/>
      <c r="I115" s="78"/>
      <c r="J115" s="75"/>
      <c r="K115" s="78"/>
      <c r="L115" s="87"/>
      <c r="M115" s="77"/>
      <c r="N115" s="87"/>
      <c r="O115" s="77"/>
    </row>
    <row r="116" spans="1:15" x14ac:dyDescent="0.2">
      <c r="A116" s="79" t="s">
        <v>180</v>
      </c>
      <c r="B116" s="80"/>
      <c r="C116" s="81">
        <f>SUM(C108:C115)</f>
        <v>27</v>
      </c>
      <c r="D116" s="82"/>
      <c r="E116" s="80">
        <f>C116-G116</f>
        <v>7</v>
      </c>
      <c r="F116" s="80"/>
      <c r="G116" s="83">
        <f>SUM(G108:G115)</f>
        <v>20</v>
      </c>
      <c r="H116" s="80"/>
      <c r="I116" s="83"/>
      <c r="J116" s="80">
        <f>C116-K116</f>
        <v>25</v>
      </c>
      <c r="K116" s="83">
        <v>2</v>
      </c>
      <c r="L116" s="85">
        <v>1470</v>
      </c>
      <c r="M116" s="82">
        <f>L116/$C116</f>
        <v>54.444444444444443</v>
      </c>
      <c r="N116" s="85">
        <v>1659</v>
      </c>
      <c r="O116" s="82">
        <f>N116/$C116</f>
        <v>61.444444444444443</v>
      </c>
    </row>
    <row r="117" spans="1:15" x14ac:dyDescent="0.2">
      <c r="A117" s="69" t="s">
        <v>181</v>
      </c>
      <c r="B117" s="75" t="s">
        <v>312</v>
      </c>
      <c r="C117" s="71">
        <v>1</v>
      </c>
      <c r="D117" s="72" t="s">
        <v>122</v>
      </c>
      <c r="E117" s="70"/>
      <c r="F117" s="70" t="s">
        <v>152</v>
      </c>
      <c r="G117" s="73">
        <v>12</v>
      </c>
      <c r="H117" s="70">
        <v>1</v>
      </c>
      <c r="I117" s="73">
        <v>52</v>
      </c>
      <c r="J117" s="70"/>
      <c r="K117" s="73"/>
      <c r="L117" s="86"/>
      <c r="M117" s="72"/>
      <c r="N117" s="86"/>
      <c r="O117" s="72"/>
    </row>
    <row r="118" spans="1:15" x14ac:dyDescent="0.2">
      <c r="A118" s="74"/>
      <c r="B118" s="75" t="s">
        <v>470</v>
      </c>
      <c r="C118" s="76">
        <v>3</v>
      </c>
      <c r="D118" s="77">
        <v>7</v>
      </c>
      <c r="E118" s="75"/>
      <c r="F118" s="75" t="s">
        <v>530</v>
      </c>
      <c r="G118" s="78">
        <v>7</v>
      </c>
      <c r="H118" s="75">
        <v>2</v>
      </c>
      <c r="I118" s="78">
        <v>8</v>
      </c>
      <c r="J118" s="75"/>
      <c r="K118" s="78"/>
      <c r="L118" s="87"/>
      <c r="M118" s="77"/>
      <c r="N118" s="87"/>
      <c r="O118" s="77"/>
    </row>
    <row r="119" spans="1:15" x14ac:dyDescent="0.2">
      <c r="A119" s="74"/>
      <c r="B119" s="75" t="s">
        <v>147</v>
      </c>
      <c r="C119" s="76">
        <v>2</v>
      </c>
      <c r="D119" s="77">
        <v>8.0850000000000009</v>
      </c>
      <c r="E119" s="75"/>
      <c r="F119" s="75"/>
      <c r="G119" s="78"/>
      <c r="H119" s="75"/>
      <c r="I119" s="78"/>
      <c r="J119" s="75"/>
      <c r="K119" s="78"/>
      <c r="L119" s="87"/>
      <c r="M119" s="77"/>
      <c r="N119" s="87"/>
      <c r="O119" s="77"/>
    </row>
    <row r="120" spans="1:15" x14ac:dyDescent="0.2">
      <c r="A120" s="74"/>
      <c r="B120" s="75" t="s">
        <v>518</v>
      </c>
      <c r="C120" s="76">
        <v>44</v>
      </c>
      <c r="D120" s="77">
        <v>7.1287272727272697</v>
      </c>
      <c r="E120" s="75"/>
      <c r="F120" s="75"/>
      <c r="G120" s="78"/>
      <c r="H120" s="75"/>
      <c r="I120" s="78"/>
      <c r="J120" s="75"/>
      <c r="K120" s="78"/>
      <c r="L120" s="87"/>
      <c r="M120" s="77"/>
      <c r="N120" s="87"/>
      <c r="O120" s="77"/>
    </row>
    <row r="121" spans="1:15" x14ac:dyDescent="0.2">
      <c r="A121" s="74"/>
      <c r="B121" s="75" t="s">
        <v>161</v>
      </c>
      <c r="C121" s="76">
        <v>1</v>
      </c>
      <c r="D121" s="77">
        <v>9.07</v>
      </c>
      <c r="E121" s="75"/>
      <c r="F121" s="75"/>
      <c r="G121" s="78"/>
      <c r="H121" s="75"/>
      <c r="I121" s="78"/>
      <c r="J121" s="75"/>
      <c r="K121" s="78"/>
      <c r="L121" s="87"/>
      <c r="M121" s="77"/>
      <c r="N121" s="87"/>
      <c r="O121" s="77"/>
    </row>
    <row r="122" spans="1:15" x14ac:dyDescent="0.2">
      <c r="A122" s="74"/>
      <c r="B122" s="75" t="s">
        <v>522</v>
      </c>
      <c r="C122" s="76">
        <v>9</v>
      </c>
      <c r="D122" s="77">
        <v>7.80375</v>
      </c>
      <c r="E122" s="75"/>
      <c r="F122" s="75"/>
      <c r="G122" s="78"/>
      <c r="H122" s="75"/>
      <c r="I122" s="78"/>
      <c r="J122" s="75"/>
      <c r="K122" s="78"/>
      <c r="L122" s="87"/>
      <c r="M122" s="77"/>
      <c r="N122" s="87"/>
      <c r="O122" s="77"/>
    </row>
    <row r="123" spans="1:15" x14ac:dyDescent="0.2">
      <c r="A123" s="74"/>
      <c r="B123" s="75"/>
      <c r="C123" s="76"/>
      <c r="D123" s="77"/>
      <c r="E123" s="75"/>
      <c r="F123" s="75"/>
      <c r="G123" s="78"/>
      <c r="H123" s="75"/>
      <c r="I123" s="78"/>
      <c r="J123" s="75"/>
      <c r="K123" s="78"/>
      <c r="L123" s="87"/>
      <c r="M123" s="77"/>
      <c r="N123" s="87"/>
      <c r="O123" s="77"/>
    </row>
    <row r="124" spans="1:15" x14ac:dyDescent="0.2">
      <c r="A124" s="79" t="s">
        <v>182</v>
      </c>
      <c r="B124" s="80"/>
      <c r="C124" s="81">
        <f>SUM(C117:C123)</f>
        <v>60</v>
      </c>
      <c r="D124" s="82"/>
      <c r="E124" s="80">
        <f>C124-G124</f>
        <v>41</v>
      </c>
      <c r="F124" s="80"/>
      <c r="G124" s="83">
        <f>SUM(G117:G123)</f>
        <v>19</v>
      </c>
      <c r="H124" s="80"/>
      <c r="I124" s="83"/>
      <c r="J124" s="80">
        <f>C124-K124</f>
        <v>59</v>
      </c>
      <c r="K124" s="83">
        <v>1</v>
      </c>
      <c r="L124" s="85">
        <v>3120</v>
      </c>
      <c r="M124" s="82">
        <f>L124/$C124</f>
        <v>52</v>
      </c>
      <c r="N124" s="85">
        <v>948</v>
      </c>
      <c r="O124" s="82">
        <f>N124/$C124</f>
        <v>15.8</v>
      </c>
    </row>
    <row r="125" spans="1:15" x14ac:dyDescent="0.2">
      <c r="A125" s="127" t="s">
        <v>183</v>
      </c>
      <c r="B125" s="75" t="s">
        <v>312</v>
      </c>
      <c r="C125" s="71">
        <v>1</v>
      </c>
      <c r="D125" s="72">
        <v>6.1029999999999998</v>
      </c>
      <c r="E125" s="70"/>
      <c r="F125" s="70" t="s">
        <v>152</v>
      </c>
      <c r="G125" s="73">
        <v>4</v>
      </c>
      <c r="H125" s="70">
        <v>1</v>
      </c>
      <c r="I125" s="73">
        <v>29</v>
      </c>
      <c r="J125" s="70"/>
      <c r="K125" s="73"/>
      <c r="L125" s="86"/>
      <c r="M125" s="72"/>
      <c r="N125" s="86"/>
      <c r="O125" s="72"/>
    </row>
    <row r="126" spans="1:15" x14ac:dyDescent="0.2">
      <c r="A126" s="74"/>
      <c r="B126" s="75" t="s">
        <v>147</v>
      </c>
      <c r="C126" s="76">
        <v>1</v>
      </c>
      <c r="D126" s="77">
        <v>6.82</v>
      </c>
      <c r="E126" s="75"/>
      <c r="F126" s="75" t="s">
        <v>530</v>
      </c>
      <c r="G126" s="78">
        <v>2</v>
      </c>
      <c r="H126" s="75">
        <v>2</v>
      </c>
      <c r="I126" s="78">
        <v>5</v>
      </c>
      <c r="J126" s="75"/>
      <c r="K126" s="78"/>
      <c r="L126" s="87"/>
      <c r="M126" s="77"/>
      <c r="N126" s="87"/>
      <c r="O126" s="77"/>
    </row>
    <row r="127" spans="1:15" x14ac:dyDescent="0.2">
      <c r="A127" s="74"/>
      <c r="B127" s="75" t="s">
        <v>517</v>
      </c>
      <c r="C127" s="76">
        <v>1</v>
      </c>
      <c r="D127" s="77" t="s">
        <v>122</v>
      </c>
      <c r="E127" s="75"/>
      <c r="F127" s="75"/>
      <c r="G127" s="78"/>
      <c r="H127" s="175"/>
      <c r="I127" s="78"/>
      <c r="J127" s="75"/>
      <c r="K127" s="78"/>
      <c r="L127" s="87"/>
      <c r="M127" s="77"/>
      <c r="N127" s="87"/>
      <c r="O127" s="77"/>
    </row>
    <row r="128" spans="1:15" x14ac:dyDescent="0.2">
      <c r="A128" s="74"/>
      <c r="B128" s="75" t="s">
        <v>518</v>
      </c>
      <c r="C128" s="76">
        <v>26</v>
      </c>
      <c r="D128" s="77">
        <v>6.4133076923076935</v>
      </c>
      <c r="E128" s="75"/>
      <c r="F128" s="75"/>
      <c r="G128" s="78"/>
      <c r="H128" s="75"/>
      <c r="I128" s="78"/>
      <c r="J128" s="75"/>
      <c r="K128" s="78"/>
      <c r="L128" s="87"/>
      <c r="M128" s="77"/>
      <c r="N128" s="87"/>
      <c r="O128" s="77"/>
    </row>
    <row r="129" spans="1:15" x14ac:dyDescent="0.2">
      <c r="A129" s="74"/>
      <c r="B129" s="75" t="s">
        <v>526</v>
      </c>
      <c r="C129" s="76">
        <v>1</v>
      </c>
      <c r="D129" s="77">
        <v>5</v>
      </c>
      <c r="E129" s="75"/>
      <c r="F129" s="75"/>
      <c r="G129" s="78"/>
      <c r="H129" s="175"/>
      <c r="I129" s="78"/>
      <c r="J129" s="75"/>
      <c r="K129" s="78"/>
      <c r="L129" s="87"/>
      <c r="M129" s="77"/>
      <c r="N129" s="87"/>
      <c r="O129" s="77"/>
    </row>
    <row r="130" spans="1:15" x14ac:dyDescent="0.2">
      <c r="A130" s="74"/>
      <c r="B130" s="75" t="s">
        <v>519</v>
      </c>
      <c r="C130" s="76">
        <v>3</v>
      </c>
      <c r="D130" s="77">
        <v>5.2886666666666668</v>
      </c>
      <c r="E130" s="75"/>
      <c r="F130" s="75"/>
      <c r="G130" s="78"/>
      <c r="H130" s="175"/>
      <c r="I130" s="78"/>
      <c r="J130" s="75"/>
      <c r="K130" s="78"/>
      <c r="L130" s="87"/>
      <c r="M130" s="77"/>
      <c r="N130" s="87"/>
      <c r="O130" s="77"/>
    </row>
    <row r="131" spans="1:15" x14ac:dyDescent="0.2">
      <c r="A131" s="74"/>
      <c r="B131" s="75" t="s">
        <v>520</v>
      </c>
      <c r="C131" s="76">
        <v>1</v>
      </c>
      <c r="D131" s="77" t="s">
        <v>122</v>
      </c>
      <c r="E131" s="75"/>
      <c r="F131" s="75"/>
      <c r="G131" s="78"/>
      <c r="H131" s="75"/>
      <c r="I131" s="78"/>
      <c r="J131" s="75"/>
      <c r="K131" s="78"/>
      <c r="L131" s="87"/>
      <c r="M131" s="77"/>
      <c r="N131" s="87"/>
      <c r="O131" s="77"/>
    </row>
    <row r="132" spans="1:15" x14ac:dyDescent="0.2">
      <c r="A132" s="79" t="s">
        <v>184</v>
      </c>
      <c r="B132" s="80"/>
      <c r="C132" s="81">
        <f>SUM(C125:C131)</f>
        <v>34</v>
      </c>
      <c r="D132" s="82"/>
      <c r="E132" s="80">
        <f>C132-G132</f>
        <v>28</v>
      </c>
      <c r="F132" s="80"/>
      <c r="G132" s="83">
        <f>SUM(G125:G131)</f>
        <v>6</v>
      </c>
      <c r="H132" s="80"/>
      <c r="I132" s="83"/>
      <c r="J132" s="80">
        <f>C132-K132</f>
        <v>32</v>
      </c>
      <c r="K132" s="83">
        <v>2</v>
      </c>
      <c r="L132" s="85">
        <v>1891.5</v>
      </c>
      <c r="M132" s="82">
        <f>L132/$C132</f>
        <v>55.632352941176471</v>
      </c>
      <c r="N132" s="85">
        <v>367.5</v>
      </c>
      <c r="O132" s="82">
        <f>N132/$C132</f>
        <v>10.808823529411764</v>
      </c>
    </row>
    <row r="133" spans="1:15" x14ac:dyDescent="0.2">
      <c r="A133" s="69" t="s">
        <v>185</v>
      </c>
      <c r="B133" s="75" t="s">
        <v>312</v>
      </c>
      <c r="C133" s="71">
        <v>2</v>
      </c>
      <c r="D133" s="72" t="s">
        <v>122</v>
      </c>
      <c r="E133" s="70"/>
      <c r="F133" s="70" t="s">
        <v>152</v>
      </c>
      <c r="G133" s="73">
        <v>6</v>
      </c>
      <c r="H133" s="70">
        <v>1</v>
      </c>
      <c r="I133" s="73">
        <v>35</v>
      </c>
      <c r="J133" s="70"/>
      <c r="K133" s="73"/>
      <c r="L133" s="86"/>
      <c r="M133" s="72"/>
      <c r="N133" s="86"/>
      <c r="O133" s="72"/>
    </row>
    <row r="134" spans="1:15" x14ac:dyDescent="0.2">
      <c r="A134" s="74"/>
      <c r="B134" s="75" t="s">
        <v>147</v>
      </c>
      <c r="C134" s="76">
        <v>6</v>
      </c>
      <c r="D134" s="77">
        <v>6.2749999999999995</v>
      </c>
      <c r="E134" s="75"/>
      <c r="F134" s="75" t="s">
        <v>530</v>
      </c>
      <c r="G134" s="78">
        <v>7</v>
      </c>
      <c r="H134" s="75">
        <v>2</v>
      </c>
      <c r="I134" s="78">
        <v>2</v>
      </c>
      <c r="J134" s="75"/>
      <c r="K134" s="78"/>
      <c r="L134" s="87"/>
      <c r="M134" s="77"/>
      <c r="N134" s="87"/>
      <c r="O134" s="77"/>
    </row>
    <row r="135" spans="1:15" x14ac:dyDescent="0.2">
      <c r="A135" s="74"/>
      <c r="B135" s="75" t="s">
        <v>518</v>
      </c>
      <c r="C135" s="76">
        <v>24</v>
      </c>
      <c r="D135" s="77">
        <v>6.6652916666666684</v>
      </c>
      <c r="E135" s="75"/>
      <c r="F135" s="75"/>
      <c r="G135" s="78"/>
      <c r="H135" s="75" t="s">
        <v>445</v>
      </c>
      <c r="I135" s="78">
        <v>1</v>
      </c>
      <c r="J135" s="75"/>
      <c r="K135" s="78"/>
      <c r="L135" s="87"/>
      <c r="M135" s="77"/>
      <c r="N135" s="87"/>
      <c r="O135" s="77"/>
    </row>
    <row r="136" spans="1:15" x14ac:dyDescent="0.2">
      <c r="A136" s="74"/>
      <c r="B136" s="75" t="s">
        <v>166</v>
      </c>
      <c r="C136" s="76">
        <v>1</v>
      </c>
      <c r="D136" s="77">
        <v>7.72</v>
      </c>
      <c r="E136" s="75"/>
      <c r="F136" s="75"/>
      <c r="G136" s="78"/>
      <c r="H136" s="75"/>
      <c r="I136" s="78"/>
      <c r="J136" s="75"/>
      <c r="K136" s="78"/>
      <c r="L136" s="87"/>
      <c r="M136" s="77"/>
      <c r="N136" s="87"/>
      <c r="O136" s="77"/>
    </row>
    <row r="137" spans="1:15" x14ac:dyDescent="0.2">
      <c r="A137" s="74"/>
      <c r="B137" s="75" t="s">
        <v>519</v>
      </c>
      <c r="C137" s="76">
        <v>4</v>
      </c>
      <c r="D137" s="77">
        <v>6.19</v>
      </c>
      <c r="E137" s="75"/>
      <c r="F137" s="75"/>
      <c r="G137" s="78"/>
      <c r="H137" s="75"/>
      <c r="I137" s="78"/>
      <c r="J137" s="75"/>
      <c r="K137" s="78"/>
      <c r="L137" s="87"/>
      <c r="M137" s="77"/>
      <c r="N137" s="87"/>
      <c r="O137" s="77"/>
    </row>
    <row r="138" spans="1:15" x14ac:dyDescent="0.2">
      <c r="A138" s="74"/>
      <c r="B138" s="75" t="s">
        <v>520</v>
      </c>
      <c r="C138" s="76">
        <v>1</v>
      </c>
      <c r="D138" s="77" t="s">
        <v>122</v>
      </c>
      <c r="E138" s="75"/>
      <c r="F138" s="75"/>
      <c r="G138" s="78"/>
      <c r="H138" s="153"/>
      <c r="I138" s="78"/>
      <c r="J138" s="75"/>
      <c r="K138" s="78"/>
      <c r="L138" s="87"/>
      <c r="M138" s="77"/>
      <c r="N138" s="87"/>
      <c r="O138" s="77"/>
    </row>
    <row r="139" spans="1:15" x14ac:dyDescent="0.2">
      <c r="A139" s="74"/>
      <c r="B139" s="75"/>
      <c r="C139" s="76"/>
      <c r="D139" s="77"/>
      <c r="E139" s="75"/>
      <c r="F139" s="75"/>
      <c r="G139" s="78"/>
      <c r="H139" s="75"/>
      <c r="I139" s="78"/>
      <c r="J139" s="75"/>
      <c r="K139" s="78"/>
      <c r="L139" s="87"/>
      <c r="M139" s="77"/>
      <c r="N139" s="87"/>
      <c r="O139" s="77"/>
    </row>
    <row r="140" spans="1:15" x14ac:dyDescent="0.2">
      <c r="A140" s="79" t="s">
        <v>186</v>
      </c>
      <c r="B140" s="80"/>
      <c r="C140" s="81">
        <f>SUM(C133:C139)</f>
        <v>38</v>
      </c>
      <c r="D140" s="82"/>
      <c r="E140" s="80">
        <f>C140-G140</f>
        <v>25</v>
      </c>
      <c r="F140" s="80"/>
      <c r="G140" s="83">
        <f>SUM(G133:G139)</f>
        <v>13</v>
      </c>
      <c r="H140" s="80"/>
      <c r="I140" s="83"/>
      <c r="J140" s="80">
        <f>C140-K140</f>
        <v>38</v>
      </c>
      <c r="K140" s="83">
        <v>0</v>
      </c>
      <c r="L140" s="85">
        <v>2164.5</v>
      </c>
      <c r="M140" s="82">
        <f>L140/$C140</f>
        <v>56.960526315789473</v>
      </c>
      <c r="N140" s="85">
        <v>514.5</v>
      </c>
      <c r="O140" s="82">
        <f>N140/$C140</f>
        <v>13.539473684210526</v>
      </c>
    </row>
    <row r="141" spans="1:15" x14ac:dyDescent="0.2">
      <c r="A141" s="69" t="s">
        <v>187</v>
      </c>
      <c r="B141" s="75" t="s">
        <v>312</v>
      </c>
      <c r="C141" s="71">
        <v>1</v>
      </c>
      <c r="D141" s="72">
        <v>6.2309999999999999</v>
      </c>
      <c r="E141" s="70"/>
      <c r="F141" s="70" t="s">
        <v>152</v>
      </c>
      <c r="G141" s="73">
        <v>10</v>
      </c>
      <c r="H141" s="70">
        <v>1</v>
      </c>
      <c r="I141" s="73">
        <v>17</v>
      </c>
      <c r="J141" s="70"/>
      <c r="K141" s="73"/>
      <c r="L141" s="86"/>
      <c r="M141" s="72"/>
      <c r="N141" s="86"/>
      <c r="O141" s="72"/>
    </row>
    <row r="142" spans="1:15" x14ac:dyDescent="0.2">
      <c r="A142" s="74"/>
      <c r="B142" s="75" t="s">
        <v>147</v>
      </c>
      <c r="C142" s="76">
        <v>3</v>
      </c>
      <c r="D142" s="77">
        <v>6.9766666666666666</v>
      </c>
      <c r="E142" s="75"/>
      <c r="F142" s="75" t="s">
        <v>530</v>
      </c>
      <c r="G142" s="78">
        <v>3</v>
      </c>
      <c r="H142" s="175">
        <v>2</v>
      </c>
      <c r="I142" s="78">
        <v>2</v>
      </c>
      <c r="J142" s="75"/>
      <c r="K142" s="78"/>
      <c r="L142" s="87"/>
      <c r="M142" s="77"/>
      <c r="N142" s="87"/>
      <c r="O142" s="77"/>
    </row>
    <row r="143" spans="1:15" x14ac:dyDescent="0.2">
      <c r="A143" s="74"/>
      <c r="B143" s="75" t="s">
        <v>518</v>
      </c>
      <c r="C143" s="76">
        <v>8</v>
      </c>
      <c r="D143" s="77">
        <v>6.035375000000001</v>
      </c>
      <c r="E143" s="75"/>
      <c r="F143" s="75"/>
      <c r="G143" s="78"/>
      <c r="H143" s="175"/>
      <c r="I143" s="78"/>
      <c r="J143" s="75"/>
      <c r="K143" s="78"/>
      <c r="L143" s="87"/>
      <c r="M143" s="77"/>
      <c r="N143" s="87"/>
      <c r="O143" s="77"/>
    </row>
    <row r="144" spans="1:15" x14ac:dyDescent="0.2">
      <c r="A144" s="74"/>
      <c r="B144" s="75" t="s">
        <v>519</v>
      </c>
      <c r="C144" s="76">
        <v>6</v>
      </c>
      <c r="D144" s="77">
        <v>6.3068333333333335</v>
      </c>
      <c r="E144" s="75"/>
      <c r="F144" s="75"/>
      <c r="G144" s="78"/>
      <c r="H144" s="175"/>
      <c r="I144" s="78"/>
      <c r="J144" s="75"/>
      <c r="K144" s="78"/>
      <c r="L144" s="87"/>
      <c r="M144" s="77"/>
      <c r="N144" s="87"/>
      <c r="O144" s="77"/>
    </row>
    <row r="145" spans="1:15" x14ac:dyDescent="0.2">
      <c r="A145" s="74"/>
      <c r="B145" s="75" t="s">
        <v>520</v>
      </c>
      <c r="C145" s="76">
        <v>1</v>
      </c>
      <c r="D145" s="77" t="s">
        <v>122</v>
      </c>
      <c r="E145" s="75"/>
      <c r="F145" s="75"/>
      <c r="G145" s="78"/>
      <c r="H145" s="175"/>
      <c r="I145" s="78"/>
      <c r="J145" s="75"/>
      <c r="K145" s="78"/>
      <c r="L145" s="87"/>
      <c r="M145" s="77"/>
      <c r="N145" s="87"/>
      <c r="O145" s="77"/>
    </row>
    <row r="146" spans="1:15" x14ac:dyDescent="0.2">
      <c r="A146" s="79" t="s">
        <v>188</v>
      </c>
      <c r="B146" s="80"/>
      <c r="C146" s="81">
        <f>SUM(C141:C145)</f>
        <v>19</v>
      </c>
      <c r="D146" s="82"/>
      <c r="E146" s="80">
        <f>C146-G146</f>
        <v>6</v>
      </c>
      <c r="F146" s="80"/>
      <c r="G146" s="83">
        <f>SUM(G141:G145)</f>
        <v>13</v>
      </c>
      <c r="H146" s="80"/>
      <c r="I146" s="83"/>
      <c r="J146" s="80">
        <f>C146-K146</f>
        <v>18</v>
      </c>
      <c r="K146" s="83">
        <v>1</v>
      </c>
      <c r="L146" s="85">
        <v>1149</v>
      </c>
      <c r="M146" s="82">
        <f>L146/$C146</f>
        <v>60.473684210526315</v>
      </c>
      <c r="N146" s="85">
        <v>574.5</v>
      </c>
      <c r="O146" s="82">
        <f>N146/$C146</f>
        <v>30.236842105263158</v>
      </c>
    </row>
    <row r="147" spans="1:15" x14ac:dyDescent="0.2">
      <c r="A147" s="69" t="s">
        <v>189</v>
      </c>
      <c r="B147" s="75" t="s">
        <v>516</v>
      </c>
      <c r="C147" s="71">
        <v>1</v>
      </c>
      <c r="D147" s="72" t="s">
        <v>122</v>
      </c>
      <c r="E147" s="70"/>
      <c r="F147" s="70" t="s">
        <v>152</v>
      </c>
      <c r="G147" s="73">
        <v>5</v>
      </c>
      <c r="H147" s="70">
        <v>1</v>
      </c>
      <c r="I147" s="73">
        <v>24</v>
      </c>
      <c r="J147" s="70"/>
      <c r="K147" s="73"/>
      <c r="L147" s="86"/>
      <c r="M147" s="72"/>
      <c r="N147" s="86"/>
      <c r="O147" s="72"/>
    </row>
    <row r="148" spans="1:15" x14ac:dyDescent="0.2">
      <c r="A148" s="74"/>
      <c r="B148" s="75" t="s">
        <v>312</v>
      </c>
      <c r="C148" s="76">
        <v>3</v>
      </c>
      <c r="D148" s="77" t="s">
        <v>122</v>
      </c>
      <c r="E148" s="75"/>
      <c r="F148" s="75"/>
      <c r="G148" s="78"/>
      <c r="H148" s="75">
        <v>2</v>
      </c>
      <c r="I148" s="78">
        <v>1</v>
      </c>
      <c r="J148" s="75"/>
      <c r="K148" s="78"/>
      <c r="L148" s="87"/>
      <c r="M148" s="77"/>
      <c r="N148" s="87"/>
      <c r="O148" s="77"/>
    </row>
    <row r="149" spans="1:15" x14ac:dyDescent="0.2">
      <c r="A149" s="74"/>
      <c r="B149" s="75" t="s">
        <v>147</v>
      </c>
      <c r="C149" s="76">
        <v>2</v>
      </c>
      <c r="D149" s="77">
        <v>6.34</v>
      </c>
      <c r="E149" s="75"/>
      <c r="F149" s="75"/>
      <c r="G149" s="78"/>
      <c r="H149" s="75" t="s">
        <v>445</v>
      </c>
      <c r="I149" s="78">
        <v>2</v>
      </c>
      <c r="J149" s="75"/>
      <c r="K149" s="78"/>
      <c r="L149" s="87"/>
      <c r="M149" s="77"/>
      <c r="N149" s="87"/>
      <c r="O149" s="77"/>
    </row>
    <row r="150" spans="1:15" x14ac:dyDescent="0.2">
      <c r="A150" s="74"/>
      <c r="B150" s="75" t="s">
        <v>518</v>
      </c>
      <c r="C150" s="76">
        <v>20</v>
      </c>
      <c r="D150" s="77">
        <v>6.5932999999999993</v>
      </c>
      <c r="E150" s="75"/>
      <c r="F150" s="75"/>
      <c r="G150" s="78"/>
      <c r="H150" s="75"/>
      <c r="I150" s="78"/>
      <c r="J150" s="75"/>
      <c r="K150" s="78"/>
      <c r="L150" s="87"/>
      <c r="M150" s="77"/>
      <c r="N150" s="87"/>
      <c r="O150" s="77"/>
    </row>
    <row r="151" spans="1:15" x14ac:dyDescent="0.2">
      <c r="A151" s="74"/>
      <c r="B151" s="75" t="s">
        <v>519</v>
      </c>
      <c r="C151" s="76">
        <v>1</v>
      </c>
      <c r="D151" s="77">
        <v>5.782</v>
      </c>
      <c r="E151" s="75"/>
      <c r="F151" s="75"/>
      <c r="G151" s="78"/>
      <c r="H151" s="75"/>
      <c r="I151" s="78"/>
      <c r="J151" s="75"/>
      <c r="K151" s="78"/>
      <c r="L151" s="87"/>
      <c r="M151" s="77"/>
      <c r="N151" s="87"/>
      <c r="O151" s="77"/>
    </row>
    <row r="152" spans="1:15" x14ac:dyDescent="0.2">
      <c r="A152" s="79" t="s">
        <v>190</v>
      </c>
      <c r="B152" s="80"/>
      <c r="C152" s="81">
        <f>SUM(C147:C151)</f>
        <v>27</v>
      </c>
      <c r="D152" s="81"/>
      <c r="E152" s="80">
        <f>C152-G152</f>
        <v>22</v>
      </c>
      <c r="F152" s="80"/>
      <c r="G152" s="80">
        <f>SUM(G147:G151)</f>
        <v>5</v>
      </c>
      <c r="H152" s="80"/>
      <c r="I152" s="80"/>
      <c r="J152" s="80">
        <f>C152-K152</f>
        <v>27</v>
      </c>
      <c r="K152" s="80">
        <v>0</v>
      </c>
      <c r="L152" s="85">
        <v>1578</v>
      </c>
      <c r="M152" s="82">
        <f>L152/$C152</f>
        <v>58.444444444444443</v>
      </c>
      <c r="N152" s="85">
        <v>433.5</v>
      </c>
      <c r="O152" s="82">
        <f>N152/$C152</f>
        <v>16.055555555555557</v>
      </c>
    </row>
    <row r="153" spans="1:15" x14ac:dyDescent="0.2">
      <c r="A153" s="88" t="s">
        <v>137</v>
      </c>
      <c r="B153" s="89"/>
      <c r="C153" s="90">
        <f>SUM(C152,C146,C140,C132,C124,C116,C107,C102,C97,C87,C81,C76,C67,C60,C51,C43,C33,C23,C14)</f>
        <v>910</v>
      </c>
      <c r="D153" s="90"/>
      <c r="E153" s="89">
        <f>SUM(E14:E152)</f>
        <v>703</v>
      </c>
      <c r="F153" s="89"/>
      <c r="G153" s="89">
        <f>SUM(G14,G23,G33,G43,G51,G60,G67,G76,G81,G87,G97,G102,G107,G116,G124,G132,G140,G146,G152)</f>
        <v>207</v>
      </c>
      <c r="H153" s="89"/>
      <c r="I153" s="89"/>
      <c r="J153" s="89">
        <f>SUM(J14:J152)</f>
        <v>888</v>
      </c>
      <c r="K153" s="89">
        <f>SUM(K14:K152)</f>
        <v>22</v>
      </c>
      <c r="L153" s="91">
        <f>SUM(L152,L146,L140,L132,L124,L116,L107,L102,L97,L87,L81,L76,L67,L60,L51,L43,L33,L23,L14)</f>
        <v>52699.5</v>
      </c>
      <c r="M153" s="90"/>
      <c r="N153" s="91">
        <f>SUM(N152,N146,N140,N132,N124,N116,N107,N102,N97,N87,N81,N76,N67,N60,N51,N43,N33,N23,N14)</f>
        <v>9365</v>
      </c>
      <c r="O153" s="90"/>
    </row>
    <row r="154" spans="1:15" x14ac:dyDescent="0.2">
      <c r="A154" s="62" t="s">
        <v>531</v>
      </c>
    </row>
  </sheetData>
  <autoFilter ref="A3:O145" xr:uid="{00000000-0009-0000-0000-000002000000}">
    <filterColumn colId="9" showButton="0"/>
  </autoFilter>
  <mergeCells count="4">
    <mergeCell ref="F4:G4"/>
    <mergeCell ref="H4:I4"/>
    <mergeCell ref="J3:K3"/>
    <mergeCell ref="A1:O1"/>
  </mergeCells>
  <phoneticPr fontId="0" type="noConversion"/>
  <printOptions horizontalCentered="1"/>
  <pageMargins left="0.75" right="0.75" top="0.32" bottom="1" header="0" footer="0"/>
  <pageSetup paperSize="9" scale="65" fitToHeight="0" orientation="landscape" r:id="rId1"/>
  <headerFooter alignWithMargins="0"/>
  <rowBreaks count="2" manualBreakCount="2">
    <brk id="51" max="16383" man="1"/>
    <brk id="10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O228"/>
  <sheetViews>
    <sheetView zoomScaleNormal="100" workbookViewId="0">
      <selection sqref="A1:O1"/>
    </sheetView>
  </sheetViews>
  <sheetFormatPr baseColWidth="10" defaultRowHeight="12.75" x14ac:dyDescent="0.2"/>
  <cols>
    <col min="1" max="1" width="15" style="62" bestFit="1" customWidth="1"/>
    <col min="2" max="2" width="58.140625" style="62" bestFit="1" customWidth="1"/>
    <col min="3" max="3" width="7.140625" style="62" bestFit="1" customWidth="1"/>
    <col min="4" max="4" width="5.85546875" style="62" bestFit="1" customWidth="1"/>
    <col min="5" max="5" width="10.140625" style="62" customWidth="1"/>
    <col min="6" max="6" width="33.7109375" style="62" customWidth="1"/>
    <col min="7" max="7" width="6.28515625" style="62" bestFit="1" customWidth="1"/>
    <col min="8" max="8" width="8.28515625" style="62" customWidth="1"/>
    <col min="9" max="9" width="5.28515625" style="62" bestFit="1" customWidth="1"/>
    <col min="10" max="11" width="5.140625" style="62" customWidth="1"/>
    <col min="12" max="12" width="11.140625" style="62" customWidth="1"/>
    <col min="13" max="13" width="10.140625" style="62" customWidth="1"/>
    <col min="14" max="14" width="11.140625" style="62" customWidth="1"/>
    <col min="15" max="15" width="10.140625" style="62" customWidth="1"/>
    <col min="16" max="21" width="8.28515625" style="62" customWidth="1"/>
    <col min="22" max="22" width="13.140625" style="62" bestFit="1" customWidth="1"/>
    <col min="23" max="16384" width="11.42578125" style="62"/>
  </cols>
  <sheetData>
    <row r="1" spans="1:15" ht="15.75" x14ac:dyDescent="0.25">
      <c r="A1" s="340" t="s">
        <v>545</v>
      </c>
      <c r="B1" s="340"/>
      <c r="C1" s="340"/>
      <c r="D1" s="340"/>
      <c r="E1" s="340"/>
      <c r="F1" s="340"/>
      <c r="G1" s="340"/>
      <c r="H1" s="340"/>
      <c r="I1" s="340"/>
      <c r="J1" s="340"/>
      <c r="K1" s="340"/>
      <c r="L1" s="340"/>
      <c r="M1" s="340"/>
      <c r="N1" s="340"/>
      <c r="O1" s="340"/>
    </row>
    <row r="3" spans="1:15" ht="24" customHeight="1" x14ac:dyDescent="0.2">
      <c r="E3" s="130"/>
      <c r="F3" s="130"/>
      <c r="J3" s="338" t="s">
        <v>135</v>
      </c>
      <c r="K3" s="339"/>
      <c r="L3" s="176"/>
      <c r="M3" s="176"/>
      <c r="N3" s="176"/>
      <c r="O3" s="176"/>
    </row>
    <row r="4" spans="1:15" ht="51" x14ac:dyDescent="0.2">
      <c r="A4" s="64" t="s">
        <v>125</v>
      </c>
      <c r="B4" s="65" t="s">
        <v>136</v>
      </c>
      <c r="C4" s="66" t="s">
        <v>137</v>
      </c>
      <c r="D4" s="66" t="s">
        <v>138</v>
      </c>
      <c r="E4" s="65" t="s">
        <v>191</v>
      </c>
      <c r="F4" s="336" t="s">
        <v>192</v>
      </c>
      <c r="G4" s="337"/>
      <c r="H4" s="336" t="s">
        <v>140</v>
      </c>
      <c r="I4" s="337"/>
      <c r="J4" s="67" t="s">
        <v>141</v>
      </c>
      <c r="K4" s="63" t="s">
        <v>142</v>
      </c>
      <c r="L4" s="66" t="s">
        <v>143</v>
      </c>
      <c r="M4" s="66" t="s">
        <v>144</v>
      </c>
      <c r="N4" s="68" t="s">
        <v>145</v>
      </c>
      <c r="O4" s="68" t="s">
        <v>144</v>
      </c>
    </row>
    <row r="5" spans="1:15" x14ac:dyDescent="0.2">
      <c r="A5" s="69" t="s">
        <v>146</v>
      </c>
      <c r="B5" s="73" t="s">
        <v>527</v>
      </c>
      <c r="C5" s="71">
        <v>3</v>
      </c>
      <c r="D5" s="72" t="s">
        <v>122</v>
      </c>
      <c r="E5" s="70"/>
      <c r="F5" s="70" t="s">
        <v>152</v>
      </c>
      <c r="G5" s="73">
        <v>13</v>
      </c>
      <c r="H5" s="70">
        <v>1</v>
      </c>
      <c r="I5" s="73">
        <v>455</v>
      </c>
      <c r="J5" s="70"/>
      <c r="K5" s="73"/>
      <c r="L5" s="71"/>
      <c r="M5" s="72"/>
      <c r="N5" s="71"/>
      <c r="O5" s="72"/>
    </row>
    <row r="6" spans="1:15" x14ac:dyDescent="0.2">
      <c r="A6" s="74"/>
      <c r="B6" s="75" t="s">
        <v>516</v>
      </c>
      <c r="C6" s="76">
        <v>2</v>
      </c>
      <c r="D6" s="77" t="s">
        <v>122</v>
      </c>
      <c r="E6" s="75"/>
      <c r="F6" s="75" t="s">
        <v>530</v>
      </c>
      <c r="G6" s="78">
        <v>103</v>
      </c>
      <c r="H6" s="75">
        <v>2</v>
      </c>
      <c r="I6" s="78">
        <v>26</v>
      </c>
      <c r="J6" s="75"/>
      <c r="K6" s="78"/>
      <c r="L6" s="76"/>
      <c r="M6" s="77"/>
      <c r="N6" s="76"/>
      <c r="O6" s="77"/>
    </row>
    <row r="7" spans="1:15" x14ac:dyDescent="0.2">
      <c r="A7" s="74"/>
      <c r="B7" s="75" t="s">
        <v>312</v>
      </c>
      <c r="C7" s="76">
        <v>1</v>
      </c>
      <c r="D7" s="77" t="s">
        <v>122</v>
      </c>
      <c r="E7" s="75"/>
      <c r="F7" s="75"/>
      <c r="G7" s="78"/>
      <c r="H7" s="175" t="s">
        <v>445</v>
      </c>
      <c r="I7" s="78">
        <v>10</v>
      </c>
      <c r="J7" s="75"/>
      <c r="K7" s="78"/>
      <c r="L7" s="76"/>
      <c r="M7" s="77"/>
      <c r="N7" s="76"/>
      <c r="O7" s="77"/>
    </row>
    <row r="8" spans="1:15" x14ac:dyDescent="0.2">
      <c r="A8" s="74"/>
      <c r="B8" s="75" t="s">
        <v>470</v>
      </c>
      <c r="C8" s="76">
        <v>3</v>
      </c>
      <c r="D8" s="77">
        <v>6.1449999999999996</v>
      </c>
      <c r="E8" s="75"/>
      <c r="F8" s="75"/>
      <c r="G8" s="78"/>
      <c r="H8" s="75"/>
      <c r="I8" s="78"/>
      <c r="J8" s="75"/>
      <c r="K8" s="78"/>
      <c r="L8" s="76"/>
      <c r="M8" s="77"/>
      <c r="N8" s="76"/>
      <c r="O8" s="77"/>
    </row>
    <row r="9" spans="1:15" x14ac:dyDescent="0.2">
      <c r="A9" s="74"/>
      <c r="B9" s="75" t="s">
        <v>147</v>
      </c>
      <c r="C9" s="76">
        <v>57</v>
      </c>
      <c r="D9" s="77">
        <v>6.5703508771929826</v>
      </c>
      <c r="E9" s="75"/>
      <c r="F9" s="75"/>
      <c r="G9" s="78"/>
      <c r="H9" s="153"/>
      <c r="I9" s="78"/>
      <c r="J9" s="75"/>
      <c r="K9" s="78"/>
      <c r="L9" s="76"/>
      <c r="M9" s="77"/>
      <c r="N9" s="76"/>
      <c r="O9" s="77"/>
    </row>
    <row r="10" spans="1:15" x14ac:dyDescent="0.2">
      <c r="A10" s="74"/>
      <c r="B10" s="75" t="s">
        <v>517</v>
      </c>
      <c r="C10" s="76">
        <v>3</v>
      </c>
      <c r="D10" s="77" t="s">
        <v>122</v>
      </c>
      <c r="E10" s="75"/>
      <c r="F10" s="75"/>
      <c r="G10" s="78"/>
      <c r="H10" s="75"/>
      <c r="I10" s="78"/>
      <c r="J10" s="75"/>
      <c r="K10" s="78"/>
      <c r="L10" s="87"/>
      <c r="M10" s="77"/>
      <c r="N10" s="87"/>
      <c r="O10" s="77"/>
    </row>
    <row r="11" spans="1:15" x14ac:dyDescent="0.2">
      <c r="A11" s="74"/>
      <c r="B11" s="75" t="s">
        <v>518</v>
      </c>
      <c r="C11" s="76">
        <v>168</v>
      </c>
      <c r="D11" s="77">
        <v>6.3166785714285716</v>
      </c>
      <c r="E11" s="75"/>
      <c r="F11" s="75"/>
      <c r="G11" s="78"/>
      <c r="H11" s="75"/>
      <c r="I11" s="78"/>
      <c r="J11" s="75"/>
      <c r="K11" s="78"/>
      <c r="L11" s="87"/>
      <c r="M11" s="77"/>
      <c r="N11" s="87"/>
      <c r="O11" s="77"/>
    </row>
    <row r="12" spans="1:15" x14ac:dyDescent="0.2">
      <c r="A12" s="74"/>
      <c r="B12" s="75" t="s">
        <v>161</v>
      </c>
      <c r="C12" s="76">
        <v>1</v>
      </c>
      <c r="D12" s="77">
        <v>6.67</v>
      </c>
      <c r="E12" s="75"/>
      <c r="F12" s="75"/>
      <c r="G12" s="78"/>
      <c r="H12" s="75"/>
      <c r="I12" s="78"/>
      <c r="J12" s="75"/>
      <c r="K12" s="78"/>
      <c r="L12" s="87"/>
      <c r="M12" s="77"/>
      <c r="N12" s="87"/>
      <c r="O12" s="77"/>
    </row>
    <row r="13" spans="1:15" x14ac:dyDescent="0.2">
      <c r="A13" s="74"/>
      <c r="B13" s="75" t="s">
        <v>151</v>
      </c>
      <c r="C13" s="76">
        <v>3</v>
      </c>
      <c r="D13" s="77">
        <v>7.1193333333333326</v>
      </c>
      <c r="E13" s="75"/>
      <c r="F13" s="75"/>
      <c r="G13" s="78"/>
      <c r="H13" s="75"/>
      <c r="I13" s="78"/>
      <c r="J13" s="75"/>
      <c r="K13" s="78"/>
      <c r="L13" s="87"/>
      <c r="M13" s="77"/>
      <c r="N13" s="87"/>
      <c r="O13" s="77"/>
    </row>
    <row r="14" spans="1:15" x14ac:dyDescent="0.2">
      <c r="A14" s="74"/>
      <c r="B14" s="75" t="s">
        <v>167</v>
      </c>
      <c r="C14" s="76">
        <v>1</v>
      </c>
      <c r="D14" s="77">
        <v>5.375</v>
      </c>
      <c r="E14" s="75"/>
      <c r="F14" s="75"/>
      <c r="G14" s="78"/>
      <c r="H14" s="75"/>
      <c r="I14" s="78"/>
      <c r="J14" s="75"/>
      <c r="K14" s="78"/>
      <c r="L14" s="87"/>
      <c r="M14" s="77"/>
      <c r="N14" s="87"/>
      <c r="O14" s="77"/>
    </row>
    <row r="15" spans="1:15" x14ac:dyDescent="0.2">
      <c r="A15" s="74"/>
      <c r="B15" s="75" t="s">
        <v>519</v>
      </c>
      <c r="C15" s="76">
        <v>227</v>
      </c>
      <c r="D15" s="77">
        <v>6.2112995594713682</v>
      </c>
      <c r="E15" s="75"/>
      <c r="F15" s="75"/>
      <c r="G15" s="78"/>
      <c r="H15" s="75"/>
      <c r="I15" s="78"/>
      <c r="J15" s="75"/>
      <c r="K15" s="78"/>
      <c r="L15" s="87"/>
      <c r="M15" s="77"/>
      <c r="N15" s="87"/>
      <c r="O15" s="77"/>
    </row>
    <row r="16" spans="1:15" x14ac:dyDescent="0.2">
      <c r="A16" s="74"/>
      <c r="B16" s="75" t="s">
        <v>471</v>
      </c>
      <c r="C16" s="76">
        <v>9</v>
      </c>
      <c r="D16" s="77">
        <v>6.447111111111111</v>
      </c>
      <c r="E16" s="75"/>
      <c r="F16" s="75"/>
      <c r="G16" s="78"/>
      <c r="H16" s="75"/>
      <c r="I16" s="78"/>
      <c r="J16" s="75"/>
      <c r="K16" s="78"/>
      <c r="L16" s="87"/>
      <c r="M16" s="77"/>
      <c r="N16" s="87"/>
      <c r="O16" s="77"/>
    </row>
    <row r="17" spans="1:15" x14ac:dyDescent="0.2">
      <c r="A17" s="74"/>
      <c r="B17" s="75" t="s">
        <v>521</v>
      </c>
      <c r="C17" s="76">
        <v>1</v>
      </c>
      <c r="D17" s="77">
        <v>7.4690000000000003</v>
      </c>
      <c r="E17" s="75"/>
      <c r="F17" s="75"/>
      <c r="G17" s="78"/>
      <c r="H17" s="75"/>
      <c r="I17" s="78"/>
      <c r="J17" s="75"/>
      <c r="K17" s="78"/>
      <c r="L17" s="87"/>
      <c r="M17" s="77"/>
      <c r="N17" s="87"/>
      <c r="O17" s="77"/>
    </row>
    <row r="18" spans="1:15" x14ac:dyDescent="0.2">
      <c r="A18" s="74"/>
      <c r="B18" s="75" t="s">
        <v>522</v>
      </c>
      <c r="C18" s="76">
        <v>6</v>
      </c>
      <c r="D18" s="77">
        <v>6.0388000000000002</v>
      </c>
      <c r="E18" s="75"/>
      <c r="F18" s="75"/>
      <c r="G18" s="78"/>
      <c r="H18" s="75"/>
      <c r="I18" s="78"/>
      <c r="J18" s="75"/>
      <c r="K18" s="78"/>
      <c r="L18" s="76"/>
      <c r="M18" s="77"/>
      <c r="N18" s="76"/>
      <c r="O18" s="77"/>
    </row>
    <row r="19" spans="1:15" x14ac:dyDescent="0.2">
      <c r="A19" s="74"/>
      <c r="B19" s="75" t="s">
        <v>520</v>
      </c>
      <c r="C19" s="76">
        <v>6</v>
      </c>
      <c r="D19" s="77" t="s">
        <v>122</v>
      </c>
      <c r="E19" s="75"/>
      <c r="F19" s="75"/>
      <c r="G19" s="78"/>
      <c r="H19" s="75"/>
      <c r="I19" s="78"/>
      <c r="J19" s="75"/>
      <c r="K19" s="78"/>
      <c r="L19" s="76"/>
      <c r="M19" s="77"/>
      <c r="N19" s="76"/>
      <c r="O19" s="77"/>
    </row>
    <row r="20" spans="1:15" x14ac:dyDescent="0.2">
      <c r="A20" s="74"/>
      <c r="B20" s="75"/>
      <c r="C20" s="76"/>
      <c r="D20" s="77"/>
      <c r="E20" s="75"/>
      <c r="F20" s="75"/>
      <c r="G20" s="78"/>
      <c r="H20" s="75"/>
      <c r="I20" s="78"/>
      <c r="J20" s="75"/>
      <c r="K20" s="78"/>
      <c r="L20" s="76"/>
      <c r="M20" s="77"/>
      <c r="N20" s="76"/>
      <c r="O20" s="77"/>
    </row>
    <row r="21" spans="1:15" x14ac:dyDescent="0.2">
      <c r="A21" s="79" t="s">
        <v>149</v>
      </c>
      <c r="B21" s="80"/>
      <c r="C21" s="81">
        <f>SUM(C5:C20)</f>
        <v>491</v>
      </c>
      <c r="D21" s="82"/>
      <c r="E21" s="80">
        <f>C21-G21</f>
        <v>375</v>
      </c>
      <c r="F21" s="80"/>
      <c r="G21" s="83">
        <f>SUM(G5:G20)</f>
        <v>116</v>
      </c>
      <c r="H21" s="80"/>
      <c r="I21" s="83"/>
      <c r="J21" s="80">
        <f>C21-K21</f>
        <v>469</v>
      </c>
      <c r="K21" s="83">
        <v>22</v>
      </c>
      <c r="L21" s="85">
        <v>27195</v>
      </c>
      <c r="M21" s="82">
        <f>L21/$C21</f>
        <v>55.386965376782079</v>
      </c>
      <c r="N21" s="85">
        <v>829</v>
      </c>
      <c r="O21" s="82">
        <f>N21/$C21</f>
        <v>1.6883910386965377</v>
      </c>
    </row>
    <row r="22" spans="1:15" x14ac:dyDescent="0.2">
      <c r="A22" s="69" t="s">
        <v>150</v>
      </c>
      <c r="B22" s="75" t="s">
        <v>312</v>
      </c>
      <c r="C22" s="71">
        <v>3</v>
      </c>
      <c r="D22" s="72">
        <v>6.48</v>
      </c>
      <c r="E22" s="70"/>
      <c r="F22" s="75" t="s">
        <v>152</v>
      </c>
      <c r="G22" s="78">
        <v>6</v>
      </c>
      <c r="H22" s="70">
        <v>1</v>
      </c>
      <c r="I22" s="73">
        <v>200</v>
      </c>
      <c r="J22" s="70"/>
      <c r="K22" s="73"/>
      <c r="L22" s="86"/>
      <c r="M22" s="72"/>
      <c r="N22" s="86"/>
      <c r="O22" s="72"/>
    </row>
    <row r="23" spans="1:15" x14ac:dyDescent="0.2">
      <c r="A23" s="74"/>
      <c r="B23" s="75" t="s">
        <v>147</v>
      </c>
      <c r="C23" s="76">
        <v>5</v>
      </c>
      <c r="D23" s="77">
        <v>6.7060000000000004</v>
      </c>
      <c r="E23" s="75"/>
      <c r="F23" s="75" t="s">
        <v>530</v>
      </c>
      <c r="G23" s="78">
        <v>23</v>
      </c>
      <c r="H23" s="75"/>
      <c r="I23" s="78"/>
      <c r="J23" s="75"/>
      <c r="K23" s="78"/>
      <c r="L23" s="87"/>
      <c r="M23" s="77"/>
      <c r="N23" s="87"/>
      <c r="O23" s="77"/>
    </row>
    <row r="24" spans="1:15" x14ac:dyDescent="0.2">
      <c r="A24" s="74"/>
      <c r="B24" s="75" t="s">
        <v>517</v>
      </c>
      <c r="C24" s="76">
        <v>2</v>
      </c>
      <c r="D24" s="77" t="s">
        <v>122</v>
      </c>
      <c r="E24" s="75"/>
      <c r="F24" s="75"/>
      <c r="G24" s="78"/>
      <c r="H24" s="75"/>
      <c r="I24" s="78"/>
      <c r="J24" s="75"/>
      <c r="K24" s="78"/>
      <c r="L24" s="87"/>
      <c r="M24" s="77"/>
      <c r="N24" s="87"/>
      <c r="O24" s="77"/>
    </row>
    <row r="25" spans="1:15" x14ac:dyDescent="0.2">
      <c r="A25" s="74"/>
      <c r="B25" s="75" t="s">
        <v>518</v>
      </c>
      <c r="C25" s="76">
        <v>72</v>
      </c>
      <c r="D25" s="77">
        <v>6.7563333333333322</v>
      </c>
      <c r="E25" s="75"/>
      <c r="F25" s="75"/>
      <c r="G25" s="78"/>
      <c r="H25" s="75"/>
      <c r="I25" s="78"/>
      <c r="J25" s="75"/>
      <c r="K25" s="78"/>
      <c r="L25" s="87"/>
      <c r="M25" s="77"/>
      <c r="N25" s="87"/>
      <c r="O25" s="77"/>
    </row>
    <row r="26" spans="1:15" x14ac:dyDescent="0.2">
      <c r="A26" s="74"/>
      <c r="B26" s="75" t="s">
        <v>151</v>
      </c>
      <c r="C26" s="76">
        <v>3</v>
      </c>
      <c r="D26" s="77">
        <v>5.61</v>
      </c>
      <c r="E26" s="75"/>
      <c r="F26" s="75"/>
      <c r="G26" s="78"/>
      <c r="H26" s="153"/>
      <c r="I26" s="78"/>
      <c r="J26" s="75"/>
      <c r="K26" s="78"/>
      <c r="L26" s="87"/>
      <c r="M26" s="77"/>
      <c r="N26" s="87"/>
      <c r="O26" s="77"/>
    </row>
    <row r="27" spans="1:15" x14ac:dyDescent="0.2">
      <c r="A27" s="74"/>
      <c r="B27" s="75" t="s">
        <v>519</v>
      </c>
      <c r="C27" s="76">
        <v>109</v>
      </c>
      <c r="D27" s="77">
        <v>6.7338532110091744</v>
      </c>
      <c r="E27" s="75"/>
      <c r="F27" s="75"/>
      <c r="G27" s="78"/>
      <c r="H27" s="153"/>
      <c r="I27" s="78"/>
      <c r="J27" s="75"/>
      <c r="K27" s="78"/>
      <c r="L27" s="87"/>
      <c r="M27" s="77"/>
      <c r="N27" s="87"/>
      <c r="O27" s="77"/>
    </row>
    <row r="28" spans="1:15" x14ac:dyDescent="0.2">
      <c r="A28" s="74"/>
      <c r="B28" s="75" t="s">
        <v>471</v>
      </c>
      <c r="C28" s="76">
        <v>2</v>
      </c>
      <c r="D28" s="77">
        <v>6</v>
      </c>
      <c r="E28" s="75"/>
      <c r="F28" s="75"/>
      <c r="G28" s="78"/>
      <c r="H28" s="75"/>
      <c r="I28" s="78"/>
      <c r="J28" s="75"/>
      <c r="K28" s="78"/>
      <c r="L28" s="87"/>
      <c r="M28" s="77"/>
      <c r="N28" s="87"/>
      <c r="O28" s="77"/>
    </row>
    <row r="29" spans="1:15" x14ac:dyDescent="0.2">
      <c r="A29" s="74"/>
      <c r="B29" s="75" t="s">
        <v>522</v>
      </c>
      <c r="C29" s="76">
        <v>3</v>
      </c>
      <c r="D29" s="77">
        <v>5.1203333333333338</v>
      </c>
      <c r="E29" s="75"/>
      <c r="F29" s="75"/>
      <c r="G29" s="78"/>
      <c r="H29" s="75"/>
      <c r="I29" s="78"/>
      <c r="J29" s="75"/>
      <c r="K29" s="78"/>
      <c r="L29" s="87"/>
      <c r="M29" s="77"/>
      <c r="N29" s="87"/>
      <c r="O29" s="77"/>
    </row>
    <row r="30" spans="1:15" x14ac:dyDescent="0.2">
      <c r="A30" s="74"/>
      <c r="B30" s="75" t="s">
        <v>520</v>
      </c>
      <c r="C30" s="76">
        <v>1</v>
      </c>
      <c r="D30" s="77" t="s">
        <v>122</v>
      </c>
      <c r="E30" s="75"/>
      <c r="F30" s="75"/>
      <c r="G30" s="78"/>
      <c r="H30" s="75"/>
      <c r="I30" s="78"/>
      <c r="J30" s="75"/>
      <c r="K30" s="78"/>
      <c r="L30" s="87"/>
      <c r="M30" s="77"/>
      <c r="N30" s="87"/>
      <c r="O30" s="77"/>
    </row>
    <row r="31" spans="1:15" x14ac:dyDescent="0.2">
      <c r="A31" s="74"/>
      <c r="B31" s="75"/>
      <c r="C31" s="76"/>
      <c r="D31" s="77"/>
      <c r="E31" s="75"/>
      <c r="F31" s="75"/>
      <c r="G31" s="78"/>
      <c r="H31" s="75"/>
      <c r="I31" s="78"/>
      <c r="J31" s="75"/>
      <c r="K31" s="78"/>
      <c r="L31" s="87"/>
      <c r="M31" s="77"/>
      <c r="N31" s="87"/>
      <c r="O31" s="77"/>
    </row>
    <row r="32" spans="1:15" x14ac:dyDescent="0.2">
      <c r="A32" s="79" t="s">
        <v>153</v>
      </c>
      <c r="B32" s="80"/>
      <c r="C32" s="81">
        <f>SUM(C22:C31)</f>
        <v>200</v>
      </c>
      <c r="D32" s="82"/>
      <c r="E32" s="80">
        <f>C32-G32</f>
        <v>171</v>
      </c>
      <c r="F32" s="80"/>
      <c r="G32" s="83">
        <f>SUM(G22:G31)</f>
        <v>29</v>
      </c>
      <c r="H32" s="80"/>
      <c r="I32" s="83"/>
      <c r="J32" s="80">
        <f>C32-K32</f>
        <v>195</v>
      </c>
      <c r="K32" s="83">
        <v>5</v>
      </c>
      <c r="L32" s="85">
        <v>10960.5</v>
      </c>
      <c r="M32" s="82">
        <f>L32/$C32</f>
        <v>54.802500000000002</v>
      </c>
      <c r="N32" s="85">
        <v>324.5</v>
      </c>
      <c r="O32" s="82">
        <f>N32/$C32</f>
        <v>1.6225000000000001</v>
      </c>
    </row>
    <row r="33" spans="1:15" x14ac:dyDescent="0.2">
      <c r="A33" s="69" t="s">
        <v>154</v>
      </c>
      <c r="B33" s="75" t="s">
        <v>527</v>
      </c>
      <c r="C33" s="71">
        <v>2</v>
      </c>
      <c r="D33" s="72" t="s">
        <v>122</v>
      </c>
      <c r="E33" s="70"/>
      <c r="F33" s="75" t="s">
        <v>152</v>
      </c>
      <c r="G33" s="78">
        <v>8</v>
      </c>
      <c r="H33" s="70">
        <v>1</v>
      </c>
      <c r="I33" s="73">
        <v>174</v>
      </c>
      <c r="J33" s="70"/>
      <c r="K33" s="73"/>
      <c r="L33" s="86"/>
      <c r="M33" s="72"/>
      <c r="N33" s="86"/>
      <c r="O33" s="72"/>
    </row>
    <row r="34" spans="1:15" x14ac:dyDescent="0.2">
      <c r="A34" s="74"/>
      <c r="B34" s="75" t="s">
        <v>312</v>
      </c>
      <c r="C34" s="76">
        <v>1</v>
      </c>
      <c r="D34" s="77">
        <v>6.8259999999999996</v>
      </c>
      <c r="E34" s="75"/>
      <c r="F34" s="75" t="s">
        <v>530</v>
      </c>
      <c r="G34" s="78">
        <v>24</v>
      </c>
      <c r="H34" s="75">
        <v>2</v>
      </c>
      <c r="I34" s="78">
        <v>11</v>
      </c>
      <c r="J34" s="75"/>
      <c r="K34" s="78"/>
      <c r="L34" s="87"/>
      <c r="M34" s="77"/>
      <c r="N34" s="87"/>
      <c r="O34" s="77"/>
    </row>
    <row r="35" spans="1:15" x14ac:dyDescent="0.2">
      <c r="A35" s="74"/>
      <c r="B35" s="75" t="s">
        <v>147</v>
      </c>
      <c r="C35" s="76">
        <v>21</v>
      </c>
      <c r="D35" s="77">
        <v>6.7766190476190475</v>
      </c>
      <c r="E35" s="75"/>
      <c r="F35" s="75"/>
      <c r="G35" s="78"/>
      <c r="H35" s="175" t="s">
        <v>445</v>
      </c>
      <c r="I35" s="78">
        <v>7</v>
      </c>
      <c r="J35" s="75"/>
      <c r="K35" s="78"/>
      <c r="L35" s="87"/>
      <c r="M35" s="77"/>
      <c r="N35" s="87"/>
      <c r="O35" s="77"/>
    </row>
    <row r="36" spans="1:15" x14ac:dyDescent="0.2">
      <c r="A36" s="74"/>
      <c r="B36" s="75" t="s">
        <v>518</v>
      </c>
      <c r="C36" s="76">
        <v>53</v>
      </c>
      <c r="D36" s="77">
        <v>6.0247547169811337</v>
      </c>
      <c r="E36" s="75"/>
      <c r="F36" s="75"/>
      <c r="G36" s="78"/>
      <c r="H36" s="175"/>
      <c r="I36" s="78"/>
      <c r="J36" s="75"/>
      <c r="K36" s="78"/>
      <c r="L36" s="87"/>
      <c r="M36" s="77"/>
      <c r="N36" s="87"/>
      <c r="O36" s="77"/>
    </row>
    <row r="37" spans="1:15" x14ac:dyDescent="0.2">
      <c r="A37" s="74"/>
      <c r="B37" s="75" t="s">
        <v>151</v>
      </c>
      <c r="C37" s="76">
        <v>1</v>
      </c>
      <c r="D37" s="77">
        <v>5.9</v>
      </c>
      <c r="E37" s="75"/>
      <c r="F37" s="75"/>
      <c r="G37" s="78"/>
      <c r="H37" s="153"/>
      <c r="I37" s="78"/>
      <c r="J37" s="75"/>
      <c r="K37" s="78"/>
      <c r="L37" s="87"/>
      <c r="M37" s="77"/>
      <c r="N37" s="87"/>
      <c r="O37" s="77"/>
    </row>
    <row r="38" spans="1:15" x14ac:dyDescent="0.2">
      <c r="A38" s="74"/>
      <c r="B38" s="75" t="s">
        <v>519</v>
      </c>
      <c r="C38" s="76">
        <v>106</v>
      </c>
      <c r="D38" s="77">
        <v>5.8973207547169819</v>
      </c>
      <c r="E38" s="75"/>
      <c r="F38" s="75"/>
      <c r="G38" s="78"/>
      <c r="H38" s="75"/>
      <c r="I38" s="78"/>
      <c r="J38" s="75"/>
      <c r="K38" s="78"/>
      <c r="L38" s="87"/>
      <c r="M38" s="77"/>
      <c r="N38" s="87"/>
      <c r="O38" s="77"/>
    </row>
    <row r="39" spans="1:15" x14ac:dyDescent="0.2">
      <c r="A39" s="74"/>
      <c r="B39" s="75" t="s">
        <v>148</v>
      </c>
      <c r="C39" s="76">
        <v>1</v>
      </c>
      <c r="D39" s="77">
        <v>6.125</v>
      </c>
      <c r="E39" s="75"/>
      <c r="F39" s="75"/>
      <c r="G39" s="78"/>
      <c r="H39" s="75"/>
      <c r="I39" s="78"/>
      <c r="J39" s="75"/>
      <c r="K39" s="78"/>
      <c r="L39" s="87"/>
      <c r="M39" s="77"/>
      <c r="N39" s="87"/>
      <c r="O39" s="77"/>
    </row>
    <row r="40" spans="1:15" x14ac:dyDescent="0.2">
      <c r="A40" s="74"/>
      <c r="B40" s="75" t="s">
        <v>521</v>
      </c>
      <c r="C40" s="76">
        <v>2</v>
      </c>
      <c r="D40" s="77">
        <v>7.6349999999999998</v>
      </c>
      <c r="E40" s="75"/>
      <c r="F40" s="75"/>
      <c r="G40" s="78"/>
      <c r="H40" s="75"/>
      <c r="I40" s="78"/>
      <c r="J40" s="75"/>
      <c r="K40" s="78"/>
      <c r="L40" s="76"/>
      <c r="M40" s="77"/>
      <c r="N40" s="76"/>
      <c r="O40" s="77"/>
    </row>
    <row r="41" spans="1:15" x14ac:dyDescent="0.2">
      <c r="A41" s="74"/>
      <c r="B41" s="75" t="s">
        <v>522</v>
      </c>
      <c r="C41" s="76">
        <v>3</v>
      </c>
      <c r="D41" s="77">
        <v>5</v>
      </c>
      <c r="E41" s="75"/>
      <c r="F41" s="75"/>
      <c r="G41" s="78"/>
      <c r="H41" s="75"/>
      <c r="I41" s="78"/>
      <c r="J41" s="75"/>
      <c r="K41" s="78"/>
      <c r="L41" s="76"/>
      <c r="M41" s="77"/>
      <c r="N41" s="76"/>
      <c r="O41" s="77"/>
    </row>
    <row r="42" spans="1:15" x14ac:dyDescent="0.2">
      <c r="A42" s="74"/>
      <c r="B42" s="75" t="s">
        <v>523</v>
      </c>
      <c r="C42" s="76">
        <v>1</v>
      </c>
      <c r="D42" s="77" t="s">
        <v>122</v>
      </c>
      <c r="E42" s="75"/>
      <c r="F42" s="75"/>
      <c r="G42" s="78"/>
      <c r="H42" s="75"/>
      <c r="I42" s="78"/>
      <c r="J42" s="75"/>
      <c r="K42" s="78"/>
      <c r="L42" s="87"/>
      <c r="M42" s="77"/>
      <c r="N42" s="87"/>
      <c r="O42" s="77"/>
    </row>
    <row r="43" spans="1:15" x14ac:dyDescent="0.2">
      <c r="A43" s="74"/>
      <c r="B43" s="75" t="s">
        <v>524</v>
      </c>
      <c r="C43" s="76">
        <v>1</v>
      </c>
      <c r="D43" s="77" t="s">
        <v>122</v>
      </c>
      <c r="E43" s="75"/>
      <c r="F43" s="75"/>
      <c r="G43" s="78"/>
      <c r="H43" s="75"/>
      <c r="I43" s="78"/>
      <c r="J43" s="75"/>
      <c r="K43" s="78"/>
      <c r="L43" s="87"/>
      <c r="M43" s="77"/>
      <c r="N43" s="87"/>
      <c r="O43" s="77"/>
    </row>
    <row r="44" spans="1:15" x14ac:dyDescent="0.2">
      <c r="A44" s="74"/>
      <c r="B44" s="75"/>
      <c r="C44" s="76"/>
      <c r="D44" s="77"/>
      <c r="E44" s="75"/>
      <c r="F44" s="75"/>
      <c r="G44" s="78"/>
      <c r="H44" s="75"/>
      <c r="I44" s="78"/>
      <c r="J44" s="75"/>
      <c r="K44" s="78"/>
      <c r="L44" s="76"/>
      <c r="M44" s="77"/>
      <c r="N44" s="76"/>
      <c r="O44" s="77"/>
    </row>
    <row r="45" spans="1:15" x14ac:dyDescent="0.2">
      <c r="A45" s="79" t="s">
        <v>155</v>
      </c>
      <c r="B45" s="80"/>
      <c r="C45" s="81">
        <f>SUM(C33:C44)</f>
        <v>192</v>
      </c>
      <c r="D45" s="82"/>
      <c r="E45" s="80">
        <f>C45-G45</f>
        <v>160</v>
      </c>
      <c r="F45" s="80"/>
      <c r="G45" s="83">
        <f>SUM(G33:G44)</f>
        <v>32</v>
      </c>
      <c r="H45" s="80"/>
      <c r="I45" s="83"/>
      <c r="J45" s="80">
        <f>C45-K45</f>
        <v>192</v>
      </c>
      <c r="K45" s="83">
        <v>0</v>
      </c>
      <c r="L45" s="85">
        <v>11022</v>
      </c>
      <c r="M45" s="82">
        <f>L45/$C45</f>
        <v>57.40625</v>
      </c>
      <c r="N45" s="85">
        <v>725.5</v>
      </c>
      <c r="O45" s="82">
        <f>N45/$C45</f>
        <v>3.7786458333333335</v>
      </c>
    </row>
    <row r="46" spans="1:15" x14ac:dyDescent="0.2">
      <c r="A46" s="69" t="s">
        <v>156</v>
      </c>
      <c r="B46" s="75" t="s">
        <v>527</v>
      </c>
      <c r="C46" s="71">
        <v>2</v>
      </c>
      <c r="D46" s="72" t="s">
        <v>122</v>
      </c>
      <c r="E46" s="70"/>
      <c r="F46" s="75" t="s">
        <v>152</v>
      </c>
      <c r="G46" s="78">
        <v>4</v>
      </c>
      <c r="H46" s="70">
        <v>1</v>
      </c>
      <c r="I46" s="73">
        <v>60</v>
      </c>
      <c r="J46" s="70"/>
      <c r="K46" s="73"/>
      <c r="L46" s="86"/>
      <c r="M46" s="72"/>
      <c r="N46" s="86"/>
      <c r="O46" s="72"/>
    </row>
    <row r="47" spans="1:15" x14ac:dyDescent="0.2">
      <c r="A47" s="74"/>
      <c r="B47" s="75" t="s">
        <v>312</v>
      </c>
      <c r="C47" s="76">
        <v>4</v>
      </c>
      <c r="D47" s="77">
        <v>6.4485000000000001</v>
      </c>
      <c r="E47" s="75"/>
      <c r="F47" s="75" t="s">
        <v>530</v>
      </c>
      <c r="G47" s="78">
        <v>21</v>
      </c>
      <c r="H47" s="75">
        <v>2</v>
      </c>
      <c r="I47" s="78">
        <v>13</v>
      </c>
      <c r="J47" s="75"/>
      <c r="K47" s="78"/>
      <c r="L47" s="87"/>
      <c r="M47" s="77"/>
      <c r="N47" s="87"/>
      <c r="O47" s="77"/>
    </row>
    <row r="48" spans="1:15" x14ac:dyDescent="0.2">
      <c r="A48" s="74"/>
      <c r="B48" s="75" t="s">
        <v>470</v>
      </c>
      <c r="C48" s="76">
        <v>1</v>
      </c>
      <c r="D48" s="77">
        <v>6.9960000000000004</v>
      </c>
      <c r="E48" s="75"/>
      <c r="F48" s="75"/>
      <c r="G48" s="78"/>
      <c r="H48" s="175" t="s">
        <v>445</v>
      </c>
      <c r="I48" s="78">
        <v>7</v>
      </c>
      <c r="J48" s="75"/>
      <c r="K48" s="78"/>
      <c r="L48" s="87"/>
      <c r="M48" s="77"/>
      <c r="N48" s="87"/>
      <c r="O48" s="77"/>
    </row>
    <row r="49" spans="1:15" x14ac:dyDescent="0.2">
      <c r="A49" s="74"/>
      <c r="B49" s="75" t="s">
        <v>147</v>
      </c>
      <c r="C49" s="76">
        <v>6</v>
      </c>
      <c r="D49" s="77">
        <v>6.6883333333333335</v>
      </c>
      <c r="E49" s="75"/>
      <c r="F49" s="75"/>
      <c r="G49" s="78"/>
      <c r="H49" s="175"/>
      <c r="I49" s="78"/>
      <c r="J49" s="75"/>
      <c r="K49" s="78"/>
      <c r="L49" s="87"/>
      <c r="M49" s="77"/>
      <c r="N49" s="87"/>
      <c r="O49" s="77"/>
    </row>
    <row r="50" spans="1:15" x14ac:dyDescent="0.2">
      <c r="A50" s="74"/>
      <c r="B50" s="75" t="s">
        <v>518</v>
      </c>
      <c r="C50" s="76">
        <v>25</v>
      </c>
      <c r="D50" s="77">
        <v>6.1509999999999989</v>
      </c>
      <c r="E50" s="75"/>
      <c r="F50" s="75"/>
      <c r="G50" s="78"/>
      <c r="H50" s="153"/>
      <c r="I50" s="78"/>
      <c r="J50" s="75"/>
      <c r="K50" s="78"/>
      <c r="L50" s="87"/>
      <c r="M50" s="77"/>
      <c r="N50" s="87"/>
      <c r="O50" s="77"/>
    </row>
    <row r="51" spans="1:15" x14ac:dyDescent="0.2">
      <c r="A51" s="74"/>
      <c r="B51" s="75" t="s">
        <v>161</v>
      </c>
      <c r="C51" s="76">
        <v>1</v>
      </c>
      <c r="D51" s="77">
        <v>5.5</v>
      </c>
      <c r="E51" s="75"/>
      <c r="F51" s="75"/>
      <c r="G51" s="78"/>
      <c r="H51" s="153"/>
      <c r="I51" s="78"/>
      <c r="J51" s="75"/>
      <c r="K51" s="78"/>
      <c r="L51" s="87"/>
      <c r="M51" s="77"/>
      <c r="N51" s="87"/>
      <c r="O51" s="77"/>
    </row>
    <row r="52" spans="1:15" x14ac:dyDescent="0.2">
      <c r="A52" s="74"/>
      <c r="B52" s="75" t="s">
        <v>166</v>
      </c>
      <c r="C52" s="76">
        <v>1</v>
      </c>
      <c r="D52" s="77">
        <v>8.64</v>
      </c>
      <c r="E52" s="75"/>
      <c r="F52" s="75"/>
      <c r="G52" s="78"/>
      <c r="H52" s="153"/>
      <c r="I52" s="78"/>
      <c r="J52" s="75"/>
      <c r="K52" s="78"/>
      <c r="L52" s="87"/>
      <c r="M52" s="77"/>
      <c r="N52" s="87"/>
      <c r="O52" s="77"/>
    </row>
    <row r="53" spans="1:15" x14ac:dyDescent="0.2">
      <c r="A53" s="74"/>
      <c r="B53" s="75" t="s">
        <v>519</v>
      </c>
      <c r="C53" s="76">
        <v>33</v>
      </c>
      <c r="D53" s="77">
        <v>6.1336666666666666</v>
      </c>
      <c r="E53" s="75"/>
      <c r="F53" s="75"/>
      <c r="G53" s="78"/>
      <c r="H53" s="153"/>
      <c r="I53" s="78"/>
      <c r="J53" s="75"/>
      <c r="K53" s="78"/>
      <c r="L53" s="87"/>
      <c r="M53" s="77"/>
      <c r="N53" s="87"/>
      <c r="O53" s="77"/>
    </row>
    <row r="54" spans="1:15" x14ac:dyDescent="0.2">
      <c r="A54" s="74"/>
      <c r="B54" s="75" t="s">
        <v>471</v>
      </c>
      <c r="C54" s="76">
        <v>1</v>
      </c>
      <c r="D54" s="77">
        <v>5.4880000000000004</v>
      </c>
      <c r="E54" s="75"/>
      <c r="F54" s="75"/>
      <c r="G54" s="78"/>
      <c r="H54" s="153"/>
      <c r="I54" s="78"/>
      <c r="J54" s="75"/>
      <c r="K54" s="78"/>
      <c r="L54" s="87"/>
      <c r="M54" s="77"/>
      <c r="N54" s="87"/>
      <c r="O54" s="77"/>
    </row>
    <row r="55" spans="1:15" x14ac:dyDescent="0.2">
      <c r="A55" s="74"/>
      <c r="B55" s="75" t="s">
        <v>148</v>
      </c>
      <c r="C55" s="76">
        <v>1</v>
      </c>
      <c r="D55" s="77">
        <v>5.3570000000000002</v>
      </c>
      <c r="E55" s="75"/>
      <c r="F55" s="75"/>
      <c r="G55" s="78"/>
      <c r="H55" s="153"/>
      <c r="I55" s="78"/>
      <c r="J55" s="75"/>
      <c r="K55" s="78"/>
      <c r="L55" s="87"/>
      <c r="M55" s="77"/>
      <c r="N55" s="87"/>
      <c r="O55" s="77"/>
    </row>
    <row r="56" spans="1:15" x14ac:dyDescent="0.2">
      <c r="A56" s="74"/>
      <c r="B56" s="75" t="s">
        <v>522</v>
      </c>
      <c r="C56" s="76">
        <v>2</v>
      </c>
      <c r="D56" s="77">
        <v>7.718</v>
      </c>
      <c r="E56" s="75"/>
      <c r="F56" s="75"/>
      <c r="G56" s="78"/>
      <c r="H56" s="153"/>
      <c r="I56" s="78"/>
      <c r="J56" s="75"/>
      <c r="K56" s="78"/>
      <c r="L56" s="87"/>
      <c r="M56" s="77"/>
      <c r="N56" s="87"/>
      <c r="O56" s="77"/>
    </row>
    <row r="57" spans="1:15" x14ac:dyDescent="0.2">
      <c r="A57" s="74"/>
      <c r="B57" s="75" t="s">
        <v>520</v>
      </c>
      <c r="C57" s="76">
        <v>1</v>
      </c>
      <c r="D57" s="77" t="s">
        <v>122</v>
      </c>
      <c r="E57" s="75"/>
      <c r="F57" s="75"/>
      <c r="G57" s="78"/>
      <c r="H57" s="75"/>
      <c r="I57" s="78"/>
      <c r="J57" s="75"/>
      <c r="K57" s="78"/>
      <c r="L57" s="87"/>
      <c r="M57" s="77"/>
      <c r="N57" s="87"/>
      <c r="O57" s="77"/>
    </row>
    <row r="58" spans="1:15" x14ac:dyDescent="0.2">
      <c r="A58" s="74"/>
      <c r="B58" s="75" t="s">
        <v>523</v>
      </c>
      <c r="C58" s="76">
        <v>1</v>
      </c>
      <c r="D58" s="77" t="s">
        <v>122</v>
      </c>
      <c r="E58" s="75"/>
      <c r="F58" s="75"/>
      <c r="G58" s="78"/>
      <c r="H58" s="75"/>
      <c r="I58" s="78"/>
      <c r="J58" s="75"/>
      <c r="K58" s="78"/>
      <c r="L58" s="87"/>
      <c r="M58" s="77"/>
      <c r="N58" s="87"/>
      <c r="O58" s="77"/>
    </row>
    <row r="59" spans="1:15" x14ac:dyDescent="0.2">
      <c r="A59" s="74"/>
      <c r="B59" s="75" t="s">
        <v>524</v>
      </c>
      <c r="C59" s="76">
        <v>1</v>
      </c>
      <c r="D59" s="77" t="s">
        <v>122</v>
      </c>
      <c r="E59" s="75"/>
      <c r="F59" s="75"/>
      <c r="G59" s="78"/>
      <c r="H59" s="75"/>
      <c r="I59" s="78"/>
      <c r="J59" s="75"/>
      <c r="K59" s="78"/>
      <c r="L59" s="87"/>
      <c r="M59" s="77"/>
      <c r="N59" s="87"/>
      <c r="O59" s="77"/>
    </row>
    <row r="60" spans="1:15" x14ac:dyDescent="0.2">
      <c r="A60" s="74"/>
      <c r="B60" s="75"/>
      <c r="C60" s="76"/>
      <c r="D60" s="77"/>
      <c r="E60" s="75"/>
      <c r="F60" s="75"/>
      <c r="G60" s="78"/>
      <c r="H60" s="75"/>
      <c r="I60" s="78"/>
      <c r="J60" s="75"/>
      <c r="K60" s="78"/>
      <c r="L60" s="87"/>
      <c r="M60" s="77"/>
      <c r="N60" s="87"/>
      <c r="O60" s="77"/>
    </row>
    <row r="61" spans="1:15" x14ac:dyDescent="0.2">
      <c r="A61" s="79" t="s">
        <v>157</v>
      </c>
      <c r="B61" s="80"/>
      <c r="C61" s="81">
        <f>SUM(C46:C60)</f>
        <v>80</v>
      </c>
      <c r="D61" s="82"/>
      <c r="E61" s="80">
        <f>C61-G61</f>
        <v>55</v>
      </c>
      <c r="F61" s="80"/>
      <c r="G61" s="83">
        <f>SUM(G46:G60)</f>
        <v>25</v>
      </c>
      <c r="H61" s="80"/>
      <c r="I61" s="83"/>
      <c r="J61" s="80">
        <f>C61-K61</f>
        <v>79</v>
      </c>
      <c r="K61" s="83">
        <v>1</v>
      </c>
      <c r="L61" s="85">
        <v>4546.5</v>
      </c>
      <c r="M61" s="82">
        <f>L61/$C61</f>
        <v>56.831249999999997</v>
      </c>
      <c r="N61" s="85">
        <v>523.5</v>
      </c>
      <c r="O61" s="82">
        <f>N61/$C61</f>
        <v>6.5437500000000002</v>
      </c>
    </row>
    <row r="62" spans="1:15" s="177" customFormat="1" x14ac:dyDescent="0.2">
      <c r="A62" s="69" t="s">
        <v>158</v>
      </c>
      <c r="B62" s="75" t="s">
        <v>312</v>
      </c>
      <c r="C62" s="71">
        <v>1</v>
      </c>
      <c r="D62" s="72" t="s">
        <v>122</v>
      </c>
      <c r="E62" s="70"/>
      <c r="F62" s="75" t="s">
        <v>152</v>
      </c>
      <c r="G62" s="78">
        <v>3</v>
      </c>
      <c r="H62" s="70">
        <v>1</v>
      </c>
      <c r="I62" s="73">
        <v>314</v>
      </c>
      <c r="J62" s="70"/>
      <c r="K62" s="73"/>
      <c r="L62" s="86"/>
      <c r="M62" s="72"/>
      <c r="N62" s="86"/>
      <c r="O62" s="72"/>
    </row>
    <row r="63" spans="1:15" x14ac:dyDescent="0.2">
      <c r="A63" s="74"/>
      <c r="B63" s="75" t="s">
        <v>470</v>
      </c>
      <c r="C63" s="76">
        <v>4</v>
      </c>
      <c r="D63" s="77">
        <v>6.9190000000000005</v>
      </c>
      <c r="E63" s="75"/>
      <c r="F63" s="75" t="s">
        <v>530</v>
      </c>
      <c r="G63" s="78">
        <v>140</v>
      </c>
      <c r="H63" s="75">
        <v>2</v>
      </c>
      <c r="I63" s="78">
        <v>6</v>
      </c>
      <c r="J63" s="75"/>
      <c r="K63" s="78"/>
      <c r="L63" s="87"/>
      <c r="M63" s="77"/>
      <c r="N63" s="87"/>
      <c r="O63" s="77"/>
    </row>
    <row r="64" spans="1:15" x14ac:dyDescent="0.2">
      <c r="A64" s="74"/>
      <c r="B64" s="75" t="s">
        <v>147</v>
      </c>
      <c r="C64" s="76">
        <v>130</v>
      </c>
      <c r="D64" s="77">
        <v>7.2085692307692275</v>
      </c>
      <c r="E64" s="75"/>
      <c r="F64" s="75"/>
      <c r="G64" s="78"/>
      <c r="H64" s="75"/>
      <c r="I64" s="78"/>
      <c r="J64" s="75"/>
      <c r="K64" s="78"/>
      <c r="L64" s="87"/>
      <c r="M64" s="77"/>
      <c r="N64" s="87"/>
      <c r="O64" s="77"/>
    </row>
    <row r="65" spans="1:15" x14ac:dyDescent="0.2">
      <c r="A65" s="74"/>
      <c r="B65" s="75" t="s">
        <v>518</v>
      </c>
      <c r="C65" s="76">
        <v>67</v>
      </c>
      <c r="D65" s="77">
        <v>6.6046417910447772</v>
      </c>
      <c r="E65" s="75"/>
      <c r="F65" s="75"/>
      <c r="G65" s="78"/>
      <c r="H65" s="153"/>
      <c r="I65" s="78"/>
      <c r="J65" s="75"/>
      <c r="K65" s="78"/>
      <c r="L65" s="87"/>
      <c r="M65" s="77"/>
      <c r="N65" s="87"/>
      <c r="O65" s="77"/>
    </row>
    <row r="66" spans="1:15" x14ac:dyDescent="0.2">
      <c r="A66" s="74"/>
      <c r="B66" s="75" t="s">
        <v>161</v>
      </c>
      <c r="C66" s="76">
        <v>6</v>
      </c>
      <c r="D66" s="77">
        <v>7.1233333333333322</v>
      </c>
      <c r="E66" s="75"/>
      <c r="F66" s="75"/>
      <c r="G66" s="78"/>
      <c r="H66" s="75"/>
      <c r="I66" s="78"/>
      <c r="J66" s="75"/>
      <c r="K66" s="78"/>
      <c r="L66" s="87"/>
      <c r="M66" s="77"/>
      <c r="N66" s="87"/>
      <c r="O66" s="77"/>
    </row>
    <row r="67" spans="1:15" x14ac:dyDescent="0.2">
      <c r="A67" s="74"/>
      <c r="B67" s="75" t="s">
        <v>151</v>
      </c>
      <c r="C67" s="76">
        <v>3</v>
      </c>
      <c r="D67" s="77">
        <v>6.863666666666667</v>
      </c>
      <c r="E67" s="75"/>
      <c r="F67" s="75"/>
      <c r="G67" s="78"/>
      <c r="H67" s="75"/>
      <c r="I67" s="78"/>
      <c r="J67" s="75"/>
      <c r="K67" s="78"/>
      <c r="L67" s="87"/>
      <c r="M67" s="77"/>
      <c r="N67" s="87"/>
      <c r="O67" s="77"/>
    </row>
    <row r="68" spans="1:15" x14ac:dyDescent="0.2">
      <c r="A68" s="74"/>
      <c r="B68" s="75" t="s">
        <v>519</v>
      </c>
      <c r="C68" s="76">
        <v>104</v>
      </c>
      <c r="D68" s="77">
        <v>6.1484230769230761</v>
      </c>
      <c r="E68" s="75"/>
      <c r="F68" s="75"/>
      <c r="G68" s="78"/>
      <c r="H68" s="75"/>
      <c r="I68" s="78"/>
      <c r="J68" s="75"/>
      <c r="K68" s="78"/>
      <c r="L68" s="87"/>
      <c r="M68" s="77"/>
      <c r="N68" s="87"/>
      <c r="O68" s="77"/>
    </row>
    <row r="69" spans="1:15" x14ac:dyDescent="0.2">
      <c r="A69" s="74"/>
      <c r="B69" s="75" t="s">
        <v>471</v>
      </c>
      <c r="C69" s="76">
        <v>2</v>
      </c>
      <c r="D69" s="77">
        <v>8.5250000000000004</v>
      </c>
      <c r="E69" s="75"/>
      <c r="F69" s="75"/>
      <c r="G69" s="78"/>
      <c r="H69" s="75"/>
      <c r="I69" s="78"/>
      <c r="J69" s="75"/>
      <c r="K69" s="78"/>
      <c r="L69" s="87"/>
      <c r="M69" s="77"/>
      <c r="N69" s="87"/>
      <c r="O69" s="77"/>
    </row>
    <row r="70" spans="1:15" x14ac:dyDescent="0.2">
      <c r="A70" s="74"/>
      <c r="B70" s="75" t="s">
        <v>148</v>
      </c>
      <c r="C70" s="76">
        <v>1</v>
      </c>
      <c r="D70" s="77">
        <v>5.9489999999999998</v>
      </c>
      <c r="E70" s="75"/>
      <c r="F70" s="75"/>
      <c r="G70" s="78"/>
      <c r="H70" s="75"/>
      <c r="I70" s="78"/>
      <c r="J70" s="75"/>
      <c r="K70" s="78"/>
      <c r="L70" s="87"/>
      <c r="M70" s="77"/>
      <c r="N70" s="87"/>
      <c r="O70" s="77"/>
    </row>
    <row r="71" spans="1:15" x14ac:dyDescent="0.2">
      <c r="A71" s="74"/>
      <c r="B71" s="75" t="s">
        <v>522</v>
      </c>
      <c r="C71" s="76">
        <v>1</v>
      </c>
      <c r="D71" s="77">
        <v>8.9239999999999995</v>
      </c>
      <c r="E71" s="75"/>
      <c r="F71" s="75"/>
      <c r="G71" s="78"/>
      <c r="H71" s="75"/>
      <c r="I71" s="78"/>
      <c r="J71" s="75"/>
      <c r="K71" s="78"/>
      <c r="L71" s="87"/>
      <c r="M71" s="77"/>
      <c r="N71" s="87"/>
      <c r="O71" s="77"/>
    </row>
    <row r="72" spans="1:15" x14ac:dyDescent="0.2">
      <c r="A72" s="74"/>
      <c r="B72" s="75" t="s">
        <v>528</v>
      </c>
      <c r="C72" s="76">
        <v>1</v>
      </c>
      <c r="D72" s="77" t="s">
        <v>122</v>
      </c>
      <c r="E72" s="75"/>
      <c r="F72" s="75"/>
      <c r="G72" s="78"/>
      <c r="H72" s="75"/>
      <c r="I72" s="78"/>
      <c r="J72" s="75"/>
      <c r="K72" s="78"/>
      <c r="L72" s="87"/>
      <c r="M72" s="77"/>
      <c r="N72" s="87"/>
      <c r="O72" s="77"/>
    </row>
    <row r="73" spans="1:15" x14ac:dyDescent="0.2">
      <c r="A73" s="74"/>
      <c r="B73" s="75"/>
      <c r="C73" s="76"/>
      <c r="D73" s="77"/>
      <c r="E73" s="75"/>
      <c r="F73" s="75"/>
      <c r="G73" s="78"/>
      <c r="H73" s="75"/>
      <c r="I73" s="78"/>
      <c r="J73" s="75"/>
      <c r="K73" s="78"/>
      <c r="L73" s="76"/>
      <c r="M73" s="77"/>
      <c r="N73" s="76"/>
      <c r="O73" s="77"/>
    </row>
    <row r="74" spans="1:15" x14ac:dyDescent="0.2">
      <c r="A74" s="79" t="s">
        <v>159</v>
      </c>
      <c r="B74" s="80"/>
      <c r="C74" s="81">
        <f>SUM(C62:C73)</f>
        <v>320</v>
      </c>
      <c r="D74" s="82"/>
      <c r="E74" s="80">
        <f>C74-G74</f>
        <v>177</v>
      </c>
      <c r="F74" s="80"/>
      <c r="G74" s="83">
        <f>SUM(G62:G73)</f>
        <v>143</v>
      </c>
      <c r="H74" s="80"/>
      <c r="I74" s="83"/>
      <c r="J74" s="80">
        <f>C74-K74</f>
        <v>309</v>
      </c>
      <c r="K74" s="83">
        <v>11</v>
      </c>
      <c r="L74" s="85">
        <v>17734</v>
      </c>
      <c r="M74" s="82">
        <f>L74/$C74</f>
        <v>55.418750000000003</v>
      </c>
      <c r="N74" s="85">
        <v>1523</v>
      </c>
      <c r="O74" s="82">
        <f>N74/$C74</f>
        <v>4.7593750000000004</v>
      </c>
    </row>
    <row r="75" spans="1:15" x14ac:dyDescent="0.2">
      <c r="A75" s="69" t="s">
        <v>160</v>
      </c>
      <c r="B75" s="75" t="s">
        <v>516</v>
      </c>
      <c r="C75" s="71">
        <v>2</v>
      </c>
      <c r="D75" s="72" t="s">
        <v>122</v>
      </c>
      <c r="E75" s="70"/>
      <c r="F75" s="75" t="s">
        <v>473</v>
      </c>
      <c r="G75" s="78">
        <v>3</v>
      </c>
      <c r="H75" s="70">
        <v>1</v>
      </c>
      <c r="I75" s="73">
        <v>535</v>
      </c>
      <c r="J75" s="70"/>
      <c r="K75" s="73"/>
      <c r="L75" s="86"/>
      <c r="M75" s="72"/>
      <c r="N75" s="86"/>
      <c r="O75" s="72"/>
    </row>
    <row r="76" spans="1:15" x14ac:dyDescent="0.2">
      <c r="A76" s="74"/>
      <c r="B76" s="75" t="s">
        <v>470</v>
      </c>
      <c r="C76" s="76">
        <v>8</v>
      </c>
      <c r="D76" s="77">
        <v>5.6941999999999995</v>
      </c>
      <c r="E76" s="75"/>
      <c r="F76" s="75" t="s">
        <v>152</v>
      </c>
      <c r="G76" s="78">
        <v>16</v>
      </c>
      <c r="H76" s="75">
        <v>2</v>
      </c>
      <c r="I76" s="78">
        <v>62</v>
      </c>
      <c r="J76" s="75"/>
      <c r="K76" s="78"/>
      <c r="L76" s="87"/>
      <c r="M76" s="77"/>
      <c r="N76" s="87"/>
      <c r="O76" s="77"/>
    </row>
    <row r="77" spans="1:15" x14ac:dyDescent="0.2">
      <c r="A77" s="74"/>
      <c r="B77" s="75" t="s">
        <v>147</v>
      </c>
      <c r="C77" s="76">
        <v>70</v>
      </c>
      <c r="D77" s="77">
        <v>6.9817826086956538</v>
      </c>
      <c r="E77" s="75"/>
      <c r="F77" s="75" t="s">
        <v>530</v>
      </c>
      <c r="G77" s="78">
        <v>67</v>
      </c>
      <c r="H77" s="175" t="s">
        <v>445</v>
      </c>
      <c r="I77" s="78">
        <v>2</v>
      </c>
      <c r="J77" s="75"/>
      <c r="K77" s="78"/>
      <c r="L77" s="87"/>
      <c r="M77" s="77"/>
      <c r="N77" s="87"/>
      <c r="O77" s="77"/>
    </row>
    <row r="78" spans="1:15" x14ac:dyDescent="0.2">
      <c r="A78" s="74"/>
      <c r="B78" s="75" t="s">
        <v>518</v>
      </c>
      <c r="C78" s="76">
        <v>195</v>
      </c>
      <c r="D78" s="77">
        <v>6.1367794871794876</v>
      </c>
      <c r="E78" s="75"/>
      <c r="F78" s="75"/>
      <c r="G78" s="78"/>
      <c r="H78" s="153"/>
      <c r="I78" s="78"/>
      <c r="J78" s="75"/>
      <c r="K78" s="78"/>
      <c r="L78" s="87"/>
      <c r="M78" s="77"/>
      <c r="N78" s="87"/>
      <c r="O78" s="77"/>
    </row>
    <row r="79" spans="1:15" x14ac:dyDescent="0.2">
      <c r="A79" s="74"/>
      <c r="B79" s="75" t="s">
        <v>151</v>
      </c>
      <c r="C79" s="76">
        <v>4</v>
      </c>
      <c r="D79" s="77">
        <v>7.0112499999999995</v>
      </c>
      <c r="E79" s="75"/>
      <c r="F79" s="75"/>
      <c r="G79" s="78"/>
      <c r="H79" s="75"/>
      <c r="I79" s="78"/>
      <c r="J79" s="75"/>
      <c r="K79" s="78"/>
      <c r="L79" s="87"/>
      <c r="M79" s="77"/>
      <c r="N79" s="87"/>
      <c r="O79" s="77"/>
    </row>
    <row r="80" spans="1:15" x14ac:dyDescent="0.2">
      <c r="A80" s="74"/>
      <c r="B80" s="75" t="s">
        <v>167</v>
      </c>
      <c r="C80" s="76">
        <v>1</v>
      </c>
      <c r="D80" s="77">
        <v>6.875</v>
      </c>
      <c r="E80" s="75"/>
      <c r="F80" s="75"/>
      <c r="G80" s="78"/>
      <c r="H80" s="153"/>
      <c r="I80" s="78"/>
      <c r="J80" s="75"/>
      <c r="K80" s="78"/>
      <c r="L80" s="87"/>
      <c r="M80" s="77"/>
      <c r="N80" s="87"/>
      <c r="O80" s="77"/>
    </row>
    <row r="81" spans="1:15" x14ac:dyDescent="0.2">
      <c r="A81" s="74"/>
      <c r="B81" s="75" t="s">
        <v>519</v>
      </c>
      <c r="C81" s="76">
        <v>297</v>
      </c>
      <c r="D81" s="77">
        <v>6.1962626262626275</v>
      </c>
      <c r="E81" s="75"/>
      <c r="F81" s="75"/>
      <c r="G81" s="78"/>
      <c r="H81" s="75"/>
      <c r="I81" s="78"/>
      <c r="J81" s="75"/>
      <c r="K81" s="78"/>
      <c r="L81" s="87"/>
      <c r="M81" s="77"/>
      <c r="N81" s="87"/>
      <c r="O81" s="77"/>
    </row>
    <row r="82" spans="1:15" x14ac:dyDescent="0.2">
      <c r="A82" s="74"/>
      <c r="B82" s="75" t="s">
        <v>471</v>
      </c>
      <c r="C82" s="76">
        <v>10</v>
      </c>
      <c r="D82" s="77">
        <v>5.7015000000000011</v>
      </c>
      <c r="E82" s="75"/>
      <c r="F82" s="75"/>
      <c r="G82" s="78"/>
      <c r="H82" s="75"/>
      <c r="I82" s="78"/>
      <c r="J82" s="75"/>
      <c r="K82" s="78"/>
      <c r="L82" s="87"/>
      <c r="M82" s="77"/>
      <c r="N82" s="87"/>
      <c r="O82" s="77"/>
    </row>
    <row r="83" spans="1:15" x14ac:dyDescent="0.2">
      <c r="A83" s="74"/>
      <c r="B83" s="75" t="s">
        <v>148</v>
      </c>
      <c r="C83" s="76">
        <v>5</v>
      </c>
      <c r="D83" s="77">
        <v>6.87</v>
      </c>
      <c r="E83" s="75"/>
      <c r="F83" s="75"/>
      <c r="G83" s="78"/>
      <c r="H83" s="75"/>
      <c r="I83" s="78"/>
      <c r="J83" s="75"/>
      <c r="K83" s="78"/>
      <c r="L83" s="87"/>
      <c r="M83" s="77"/>
      <c r="N83" s="87"/>
      <c r="O83" s="77"/>
    </row>
    <row r="84" spans="1:15" x14ac:dyDescent="0.2">
      <c r="A84" s="74"/>
      <c r="B84" s="75" t="s">
        <v>521</v>
      </c>
      <c r="C84" s="76">
        <v>2</v>
      </c>
      <c r="D84" s="77">
        <v>7.069</v>
      </c>
      <c r="E84" s="75"/>
      <c r="F84" s="75"/>
      <c r="G84" s="78"/>
      <c r="H84" s="75"/>
      <c r="I84" s="78"/>
      <c r="J84" s="75"/>
      <c r="K84" s="78"/>
      <c r="L84" s="87"/>
      <c r="M84" s="77"/>
      <c r="N84" s="87"/>
      <c r="O84" s="77"/>
    </row>
    <row r="85" spans="1:15" x14ac:dyDescent="0.2">
      <c r="A85" s="74"/>
      <c r="B85" s="75" t="s">
        <v>522</v>
      </c>
      <c r="C85" s="76">
        <v>5</v>
      </c>
      <c r="D85" s="77">
        <v>6.9328000000000003</v>
      </c>
      <c r="E85" s="75"/>
      <c r="F85" s="75"/>
      <c r="G85" s="78"/>
      <c r="H85" s="75"/>
      <c r="I85" s="78"/>
      <c r="J85" s="75"/>
      <c r="K85" s="78"/>
      <c r="L85" s="87"/>
      <c r="M85" s="77"/>
      <c r="N85" s="87"/>
      <c r="O85" s="77"/>
    </row>
    <row r="86" spans="1:15" x14ac:dyDescent="0.2">
      <c r="A86" s="74"/>
      <c r="B86" s="75"/>
      <c r="C86" s="76"/>
      <c r="D86" s="77"/>
      <c r="E86" s="75"/>
      <c r="F86" s="75"/>
      <c r="G86" s="78"/>
      <c r="H86" s="75"/>
      <c r="I86" s="78"/>
      <c r="J86" s="75"/>
      <c r="K86" s="78"/>
      <c r="L86" s="87"/>
      <c r="M86" s="77"/>
      <c r="N86" s="87"/>
      <c r="O86" s="77"/>
    </row>
    <row r="87" spans="1:15" x14ac:dyDescent="0.2">
      <c r="A87" s="79" t="s">
        <v>162</v>
      </c>
      <c r="B87" s="80"/>
      <c r="C87" s="81">
        <f>SUM(C75:C86)</f>
        <v>599</v>
      </c>
      <c r="D87" s="82"/>
      <c r="E87" s="80">
        <f>C87-G87</f>
        <v>513</v>
      </c>
      <c r="F87" s="80"/>
      <c r="G87" s="83">
        <f>SUM(G75:G86)</f>
        <v>86</v>
      </c>
      <c r="H87" s="80"/>
      <c r="I87" s="83"/>
      <c r="J87" s="80">
        <f>C87-K87</f>
        <v>585</v>
      </c>
      <c r="K87" s="83">
        <v>14</v>
      </c>
      <c r="L87" s="85">
        <v>34099.5</v>
      </c>
      <c r="M87" s="82">
        <f>L87/$C87</f>
        <v>56.927378964941568</v>
      </c>
      <c r="N87" s="85">
        <v>922</v>
      </c>
      <c r="O87" s="82">
        <f>N87/$C87</f>
        <v>1.5392320534223707</v>
      </c>
    </row>
    <row r="88" spans="1:15" x14ac:dyDescent="0.2">
      <c r="A88" s="69" t="s">
        <v>163</v>
      </c>
      <c r="B88" s="75" t="s">
        <v>527</v>
      </c>
      <c r="C88" s="71">
        <v>2</v>
      </c>
      <c r="D88" s="72" t="s">
        <v>122</v>
      </c>
      <c r="E88" s="70"/>
      <c r="F88" s="70" t="s">
        <v>152</v>
      </c>
      <c r="G88" s="73">
        <v>4</v>
      </c>
      <c r="H88" s="70">
        <v>1</v>
      </c>
      <c r="I88" s="73">
        <v>82</v>
      </c>
      <c r="J88" s="70"/>
      <c r="K88" s="73"/>
      <c r="L88" s="86"/>
      <c r="M88" s="72"/>
      <c r="N88" s="86"/>
      <c r="O88" s="72"/>
    </row>
    <row r="89" spans="1:15" x14ac:dyDescent="0.2">
      <c r="A89" s="74"/>
      <c r="B89" s="75" t="s">
        <v>312</v>
      </c>
      <c r="C89" s="76">
        <v>1</v>
      </c>
      <c r="D89" s="77">
        <v>5.843</v>
      </c>
      <c r="E89" s="75"/>
      <c r="F89" s="75" t="s">
        <v>530</v>
      </c>
      <c r="G89" s="78">
        <v>18</v>
      </c>
      <c r="H89" s="75">
        <v>2</v>
      </c>
      <c r="I89" s="78">
        <v>3</v>
      </c>
      <c r="J89" s="75"/>
      <c r="K89" s="78"/>
      <c r="L89" s="87"/>
      <c r="M89" s="77"/>
      <c r="N89" s="87"/>
      <c r="O89" s="77"/>
    </row>
    <row r="90" spans="1:15" x14ac:dyDescent="0.2">
      <c r="A90" s="74"/>
      <c r="B90" s="75" t="s">
        <v>470</v>
      </c>
      <c r="C90" s="76">
        <v>1</v>
      </c>
      <c r="D90" s="77">
        <v>5.6859999999999999</v>
      </c>
      <c r="E90" s="75"/>
      <c r="F90" s="75"/>
      <c r="G90" s="78"/>
      <c r="H90" s="175" t="s">
        <v>445</v>
      </c>
      <c r="I90" s="78">
        <v>2</v>
      </c>
      <c r="J90" s="75"/>
      <c r="K90" s="78"/>
      <c r="L90" s="87"/>
      <c r="M90" s="77"/>
      <c r="N90" s="87"/>
      <c r="O90" s="77"/>
    </row>
    <row r="91" spans="1:15" x14ac:dyDescent="0.2">
      <c r="A91" s="74"/>
      <c r="B91" s="75" t="s">
        <v>147</v>
      </c>
      <c r="C91" s="76">
        <v>5</v>
      </c>
      <c r="D91" s="77">
        <v>7.1659999999999995</v>
      </c>
      <c r="E91" s="75"/>
      <c r="F91" s="75"/>
      <c r="G91" s="78"/>
      <c r="H91" s="153"/>
      <c r="I91" s="78"/>
      <c r="J91" s="75"/>
      <c r="K91" s="78"/>
      <c r="L91" s="87"/>
      <c r="M91" s="77"/>
      <c r="N91" s="87"/>
      <c r="O91" s="77"/>
    </row>
    <row r="92" spans="1:15" x14ac:dyDescent="0.2">
      <c r="A92" s="74"/>
      <c r="B92" s="75" t="s">
        <v>517</v>
      </c>
      <c r="C92" s="76">
        <v>6</v>
      </c>
      <c r="D92" s="77" t="s">
        <v>122</v>
      </c>
      <c r="E92" s="75"/>
      <c r="F92" s="75"/>
      <c r="G92" s="78"/>
      <c r="H92" s="75"/>
      <c r="I92" s="78"/>
      <c r="J92" s="75"/>
      <c r="K92" s="78"/>
      <c r="L92" s="87"/>
      <c r="M92" s="77"/>
      <c r="N92" s="87"/>
      <c r="O92" s="77"/>
    </row>
    <row r="93" spans="1:15" x14ac:dyDescent="0.2">
      <c r="A93" s="74"/>
      <c r="B93" s="75" t="s">
        <v>518</v>
      </c>
      <c r="C93" s="76">
        <v>21</v>
      </c>
      <c r="D93" s="77">
        <v>6.5048571428571416</v>
      </c>
      <c r="E93" s="75"/>
      <c r="F93" s="75"/>
      <c r="G93" s="78"/>
      <c r="H93" s="75"/>
      <c r="I93" s="78"/>
      <c r="J93" s="75"/>
      <c r="K93" s="78"/>
      <c r="L93" s="87"/>
      <c r="M93" s="77"/>
      <c r="N93" s="87"/>
      <c r="O93" s="77"/>
    </row>
    <row r="94" spans="1:15" x14ac:dyDescent="0.2">
      <c r="A94" s="74"/>
      <c r="B94" s="75" t="s">
        <v>151</v>
      </c>
      <c r="C94" s="76">
        <v>1</v>
      </c>
      <c r="D94" s="77">
        <v>8.1010000000000009</v>
      </c>
      <c r="E94" s="75"/>
      <c r="F94" s="75"/>
      <c r="G94" s="78"/>
      <c r="H94" s="75"/>
      <c r="I94" s="78"/>
      <c r="J94" s="75"/>
      <c r="K94" s="78"/>
      <c r="L94" s="87"/>
      <c r="M94" s="77"/>
      <c r="N94" s="87"/>
      <c r="O94" s="77"/>
    </row>
    <row r="95" spans="1:15" x14ac:dyDescent="0.2">
      <c r="A95" s="74"/>
      <c r="B95" s="75" t="s">
        <v>519</v>
      </c>
      <c r="C95" s="76">
        <v>48</v>
      </c>
      <c r="D95" s="77">
        <v>6.4564374999999998</v>
      </c>
      <c r="E95" s="75"/>
      <c r="F95" s="75"/>
      <c r="G95" s="78"/>
      <c r="H95" s="75"/>
      <c r="I95" s="78"/>
      <c r="J95" s="75"/>
      <c r="K95" s="78"/>
      <c r="L95" s="87"/>
      <c r="M95" s="77"/>
      <c r="N95" s="87"/>
      <c r="O95" s="77"/>
    </row>
    <row r="96" spans="1:15" x14ac:dyDescent="0.2">
      <c r="A96" s="74"/>
      <c r="B96" s="75" t="s">
        <v>471</v>
      </c>
      <c r="C96" s="76">
        <v>2</v>
      </c>
      <c r="D96" s="77">
        <v>5.7759999999999998</v>
      </c>
      <c r="E96" s="75"/>
      <c r="F96" s="75"/>
      <c r="G96" s="78"/>
      <c r="H96" s="75"/>
      <c r="I96" s="78"/>
      <c r="J96" s="75"/>
      <c r="K96" s="78"/>
      <c r="L96" s="87"/>
      <c r="M96" s="77"/>
      <c r="N96" s="87"/>
      <c r="O96" s="77"/>
    </row>
    <row r="97" spans="1:15" x14ac:dyDescent="0.2">
      <c r="A97" s="79" t="s">
        <v>164</v>
      </c>
      <c r="B97" s="80"/>
      <c r="C97" s="81">
        <f>SUM(C88:C96)</f>
        <v>87</v>
      </c>
      <c r="D97" s="82"/>
      <c r="E97" s="80">
        <f>C97-G97</f>
        <v>65</v>
      </c>
      <c r="F97" s="80"/>
      <c r="G97" s="83">
        <f>SUM(G88:G96)</f>
        <v>22</v>
      </c>
      <c r="H97" s="80"/>
      <c r="I97" s="83"/>
      <c r="J97" s="80">
        <f>C97-K97</f>
        <v>87</v>
      </c>
      <c r="K97" s="83">
        <v>0</v>
      </c>
      <c r="L97" s="85">
        <v>4890</v>
      </c>
      <c r="M97" s="82">
        <f>L97/$C97</f>
        <v>56.206896551724135</v>
      </c>
      <c r="N97" s="85">
        <v>106</v>
      </c>
      <c r="O97" s="82">
        <f>N97/$C97</f>
        <v>1.2183908045977012</v>
      </c>
    </row>
    <row r="98" spans="1:15" x14ac:dyDescent="0.2">
      <c r="A98" s="69" t="s">
        <v>165</v>
      </c>
      <c r="B98" s="75" t="s">
        <v>470</v>
      </c>
      <c r="C98" s="76">
        <v>11</v>
      </c>
      <c r="D98" s="77">
        <v>7.5149999999999997</v>
      </c>
      <c r="E98" s="70"/>
      <c r="F98" s="70" t="s">
        <v>152</v>
      </c>
      <c r="G98" s="73">
        <v>1</v>
      </c>
      <c r="H98" s="70">
        <v>1</v>
      </c>
      <c r="I98" s="73">
        <v>299</v>
      </c>
      <c r="J98" s="70"/>
      <c r="K98" s="73"/>
      <c r="L98" s="86"/>
      <c r="M98" s="72"/>
      <c r="N98" s="86"/>
      <c r="O98" s="72"/>
    </row>
    <row r="99" spans="1:15" x14ac:dyDescent="0.2">
      <c r="A99" s="74"/>
      <c r="B99" s="75" t="s">
        <v>147</v>
      </c>
      <c r="C99" s="76">
        <v>59</v>
      </c>
      <c r="D99" s="77">
        <v>8.0979310344827589</v>
      </c>
      <c r="E99" s="75"/>
      <c r="F99" s="75" t="s">
        <v>530</v>
      </c>
      <c r="G99" s="78">
        <v>18</v>
      </c>
      <c r="H99" s="75"/>
      <c r="I99" s="78"/>
      <c r="J99" s="75"/>
      <c r="K99" s="78"/>
      <c r="L99" s="87"/>
      <c r="M99" s="77"/>
      <c r="N99" s="87"/>
      <c r="O99" s="77"/>
    </row>
    <row r="100" spans="1:15" x14ac:dyDescent="0.2">
      <c r="A100" s="74"/>
      <c r="B100" s="75" t="s">
        <v>518</v>
      </c>
      <c r="C100" s="76">
        <v>108</v>
      </c>
      <c r="D100" s="77">
        <v>7.6220092592592561</v>
      </c>
      <c r="E100" s="75"/>
      <c r="F100" s="75"/>
      <c r="G100" s="78"/>
      <c r="H100" s="75"/>
      <c r="I100" s="78"/>
      <c r="J100" s="75"/>
      <c r="K100" s="78"/>
      <c r="L100" s="87"/>
      <c r="M100" s="77"/>
      <c r="N100" s="87"/>
      <c r="O100" s="77"/>
    </row>
    <row r="101" spans="1:15" x14ac:dyDescent="0.2">
      <c r="A101" s="74"/>
      <c r="B101" s="75" t="s">
        <v>161</v>
      </c>
      <c r="C101" s="76">
        <v>1</v>
      </c>
      <c r="D101" s="77">
        <v>8.6999999999999993</v>
      </c>
      <c r="E101" s="75"/>
      <c r="F101" s="75"/>
      <c r="G101" s="78"/>
      <c r="H101" s="75"/>
      <c r="I101" s="78"/>
      <c r="J101" s="75"/>
      <c r="K101" s="78"/>
      <c r="L101" s="87"/>
      <c r="M101" s="77"/>
      <c r="N101" s="87"/>
      <c r="O101" s="77"/>
    </row>
    <row r="102" spans="1:15" x14ac:dyDescent="0.2">
      <c r="A102" s="74"/>
      <c r="B102" s="75" t="s">
        <v>151</v>
      </c>
      <c r="C102" s="76">
        <v>6</v>
      </c>
      <c r="D102" s="77">
        <v>6.7365000000000004</v>
      </c>
      <c r="E102" s="75"/>
      <c r="F102" s="75"/>
      <c r="G102" s="78"/>
      <c r="H102" s="75"/>
      <c r="I102" s="78"/>
      <c r="J102" s="75"/>
      <c r="K102" s="78"/>
      <c r="L102" s="87"/>
      <c r="M102" s="77"/>
      <c r="N102" s="87"/>
      <c r="O102" s="77"/>
    </row>
    <row r="103" spans="1:15" x14ac:dyDescent="0.2">
      <c r="A103" s="74"/>
      <c r="B103" s="75" t="s">
        <v>166</v>
      </c>
      <c r="C103" s="76">
        <v>3</v>
      </c>
      <c r="D103" s="77">
        <v>8.6199999999999992</v>
      </c>
      <c r="E103" s="75"/>
      <c r="F103" s="75"/>
      <c r="G103" s="78"/>
      <c r="H103" s="153"/>
      <c r="I103" s="78"/>
      <c r="J103" s="75"/>
      <c r="K103" s="78"/>
      <c r="L103" s="87"/>
      <c r="M103" s="77"/>
      <c r="N103" s="87"/>
      <c r="O103" s="77"/>
    </row>
    <row r="104" spans="1:15" x14ac:dyDescent="0.2">
      <c r="A104" s="74"/>
      <c r="B104" s="75" t="s">
        <v>167</v>
      </c>
      <c r="C104" s="76">
        <v>2</v>
      </c>
      <c r="D104" s="77">
        <v>6.24</v>
      </c>
      <c r="E104" s="75"/>
      <c r="F104" s="75"/>
      <c r="G104" s="78"/>
      <c r="H104" s="153"/>
      <c r="I104" s="78"/>
      <c r="J104" s="75"/>
      <c r="K104" s="78"/>
      <c r="L104" s="87"/>
      <c r="M104" s="77"/>
      <c r="N104" s="87"/>
      <c r="O104" s="77"/>
    </row>
    <row r="105" spans="1:15" x14ac:dyDescent="0.2">
      <c r="A105" s="74"/>
      <c r="B105" s="75" t="s">
        <v>519</v>
      </c>
      <c r="C105" s="76">
        <v>105</v>
      </c>
      <c r="D105" s="77">
        <v>7.3420571428571408</v>
      </c>
      <c r="E105" s="75"/>
      <c r="F105" s="75"/>
      <c r="G105" s="78"/>
      <c r="H105" s="75"/>
      <c r="I105" s="78"/>
      <c r="J105" s="75"/>
      <c r="K105" s="78"/>
      <c r="L105" s="87"/>
      <c r="M105" s="77"/>
      <c r="N105" s="87"/>
      <c r="O105" s="77"/>
    </row>
    <row r="106" spans="1:15" x14ac:dyDescent="0.2">
      <c r="A106" s="74"/>
      <c r="B106" s="75" t="s">
        <v>472</v>
      </c>
      <c r="C106" s="76">
        <v>1</v>
      </c>
      <c r="D106" s="77">
        <v>5</v>
      </c>
      <c r="E106" s="75"/>
      <c r="F106" s="75"/>
      <c r="G106" s="78"/>
      <c r="H106" s="75"/>
      <c r="I106" s="78"/>
      <c r="J106" s="75"/>
      <c r="K106" s="78"/>
      <c r="L106" s="87"/>
      <c r="M106" s="77"/>
      <c r="N106" s="87"/>
      <c r="O106" s="77"/>
    </row>
    <row r="107" spans="1:15" x14ac:dyDescent="0.2">
      <c r="A107" s="74"/>
      <c r="B107" s="75" t="s">
        <v>525</v>
      </c>
      <c r="C107" s="76">
        <v>3</v>
      </c>
      <c r="D107" s="77">
        <v>5</v>
      </c>
      <c r="E107" s="75"/>
      <c r="F107" s="75"/>
      <c r="G107" s="78"/>
      <c r="H107" s="75"/>
      <c r="I107" s="78"/>
      <c r="J107" s="75"/>
      <c r="K107" s="78"/>
      <c r="L107" s="87"/>
      <c r="M107" s="77"/>
      <c r="N107" s="87"/>
      <c r="O107" s="77"/>
    </row>
    <row r="108" spans="1:15" x14ac:dyDescent="0.2">
      <c r="A108" s="74"/>
      <c r="B108" s="75"/>
      <c r="C108" s="76"/>
      <c r="D108" s="77"/>
      <c r="E108" s="75"/>
      <c r="F108" s="75"/>
      <c r="G108" s="78"/>
      <c r="H108" s="75"/>
      <c r="I108" s="78"/>
      <c r="J108" s="75"/>
      <c r="K108" s="78"/>
      <c r="L108" s="87"/>
      <c r="M108" s="77"/>
      <c r="N108" s="87"/>
      <c r="O108" s="77"/>
    </row>
    <row r="109" spans="1:15" x14ac:dyDescent="0.2">
      <c r="A109" s="79" t="s">
        <v>168</v>
      </c>
      <c r="B109" s="80"/>
      <c r="C109" s="81">
        <f>SUM(C98:C108)</f>
        <v>299</v>
      </c>
      <c r="D109" s="82"/>
      <c r="E109" s="80">
        <f>C109-G109</f>
        <v>280</v>
      </c>
      <c r="F109" s="80"/>
      <c r="G109" s="83">
        <f>SUM(G98:G108)</f>
        <v>19</v>
      </c>
      <c r="H109" s="80"/>
      <c r="I109" s="83"/>
      <c r="J109" s="80">
        <f>C109-K109</f>
        <v>295</v>
      </c>
      <c r="K109" s="83">
        <v>4</v>
      </c>
      <c r="L109" s="85">
        <v>17808</v>
      </c>
      <c r="M109" s="82">
        <f>L109/$C109</f>
        <v>59.558528428093645</v>
      </c>
      <c r="N109" s="85">
        <v>645</v>
      </c>
      <c r="O109" s="82">
        <f>N109/$C109</f>
        <v>2.1571906354515051</v>
      </c>
    </row>
    <row r="110" spans="1:15" x14ac:dyDescent="0.2">
      <c r="A110" s="69" t="s">
        <v>169</v>
      </c>
      <c r="B110" s="75" t="s">
        <v>516</v>
      </c>
      <c r="C110" s="71">
        <v>1</v>
      </c>
      <c r="D110" s="72" t="s">
        <v>122</v>
      </c>
      <c r="E110" s="70"/>
      <c r="F110" s="70" t="s">
        <v>473</v>
      </c>
      <c r="G110" s="73">
        <v>1</v>
      </c>
      <c r="H110" s="70">
        <v>1</v>
      </c>
      <c r="I110" s="73">
        <v>90</v>
      </c>
      <c r="J110" s="70"/>
      <c r="K110" s="73"/>
      <c r="L110" s="86"/>
      <c r="M110" s="72"/>
      <c r="N110" s="86"/>
      <c r="O110" s="72"/>
    </row>
    <row r="111" spans="1:15" x14ac:dyDescent="0.2">
      <c r="A111" s="74"/>
      <c r="B111" s="75" t="s">
        <v>312</v>
      </c>
      <c r="C111" s="76">
        <v>2</v>
      </c>
      <c r="D111" s="77">
        <v>6.5015000000000001</v>
      </c>
      <c r="E111" s="75"/>
      <c r="F111" s="75" t="s">
        <v>152</v>
      </c>
      <c r="G111" s="78">
        <v>9</v>
      </c>
      <c r="H111" s="75"/>
      <c r="I111" s="78"/>
      <c r="J111" s="75"/>
      <c r="K111" s="78"/>
      <c r="L111" s="87"/>
      <c r="M111" s="77"/>
      <c r="N111" s="87"/>
      <c r="O111" s="77"/>
    </row>
    <row r="112" spans="1:15" x14ac:dyDescent="0.2">
      <c r="A112" s="74"/>
      <c r="B112" s="75" t="s">
        <v>470</v>
      </c>
      <c r="C112" s="76">
        <v>2</v>
      </c>
      <c r="D112" s="77">
        <v>6.6509999999999998</v>
      </c>
      <c r="E112" s="75"/>
      <c r="F112" s="75" t="s">
        <v>530</v>
      </c>
      <c r="G112" s="78">
        <v>6</v>
      </c>
      <c r="H112" s="75"/>
      <c r="I112" s="78"/>
      <c r="J112" s="75"/>
      <c r="K112" s="78"/>
      <c r="L112" s="87"/>
      <c r="M112" s="77"/>
      <c r="N112" s="87"/>
      <c r="O112" s="77"/>
    </row>
    <row r="113" spans="1:15" x14ac:dyDescent="0.2">
      <c r="A113" s="74"/>
      <c r="B113" s="75" t="s">
        <v>147</v>
      </c>
      <c r="C113" s="76">
        <v>5</v>
      </c>
      <c r="D113" s="77">
        <v>7.418000000000001</v>
      </c>
      <c r="E113" s="75"/>
      <c r="F113" s="75"/>
      <c r="G113" s="78"/>
      <c r="H113" s="75"/>
      <c r="I113" s="78"/>
      <c r="J113" s="75"/>
      <c r="K113" s="78"/>
      <c r="L113" s="87"/>
      <c r="M113" s="77"/>
      <c r="N113" s="87"/>
      <c r="O113" s="77"/>
    </row>
    <row r="114" spans="1:15" x14ac:dyDescent="0.2">
      <c r="A114" s="74"/>
      <c r="B114" s="75" t="s">
        <v>518</v>
      </c>
      <c r="C114" s="76">
        <v>37</v>
      </c>
      <c r="D114" s="77">
        <v>7.0807837837837866</v>
      </c>
      <c r="E114" s="75"/>
      <c r="F114" s="75"/>
      <c r="G114" s="78"/>
      <c r="H114" s="75"/>
      <c r="I114" s="78"/>
      <c r="J114" s="75"/>
      <c r="K114" s="78"/>
      <c r="L114" s="87"/>
      <c r="M114" s="77"/>
      <c r="N114" s="87"/>
      <c r="O114" s="77"/>
    </row>
    <row r="115" spans="1:15" x14ac:dyDescent="0.2">
      <c r="A115" s="74"/>
      <c r="B115" s="75" t="s">
        <v>161</v>
      </c>
      <c r="C115" s="76">
        <v>1</v>
      </c>
      <c r="D115" s="77">
        <v>6</v>
      </c>
      <c r="E115" s="75"/>
      <c r="F115" s="75"/>
      <c r="G115" s="78"/>
      <c r="H115" s="75"/>
      <c r="I115" s="78"/>
      <c r="J115" s="75"/>
      <c r="K115" s="78"/>
      <c r="L115" s="87"/>
      <c r="M115" s="77"/>
      <c r="N115" s="87"/>
      <c r="O115" s="77"/>
    </row>
    <row r="116" spans="1:15" x14ac:dyDescent="0.2">
      <c r="A116" s="74"/>
      <c r="B116" s="75" t="s">
        <v>519</v>
      </c>
      <c r="C116" s="76">
        <v>41</v>
      </c>
      <c r="D116" s="77">
        <v>6.9289756097560984</v>
      </c>
      <c r="E116" s="75"/>
      <c r="F116" s="75"/>
      <c r="G116" s="78"/>
      <c r="H116" s="75"/>
      <c r="I116" s="78"/>
      <c r="J116" s="75"/>
      <c r="K116" s="78"/>
      <c r="L116" s="87"/>
      <c r="M116" s="77"/>
      <c r="N116" s="87"/>
      <c r="O116" s="77"/>
    </row>
    <row r="117" spans="1:15" x14ac:dyDescent="0.2">
      <c r="A117" s="74"/>
      <c r="B117" s="75" t="s">
        <v>471</v>
      </c>
      <c r="C117" s="76">
        <v>1</v>
      </c>
      <c r="D117" s="77">
        <v>5.6479999999999997</v>
      </c>
      <c r="E117" s="75"/>
      <c r="F117" s="75"/>
      <c r="G117" s="78"/>
      <c r="H117" s="75"/>
      <c r="I117" s="78"/>
      <c r="J117" s="75"/>
      <c r="K117" s="78"/>
      <c r="L117" s="87"/>
      <c r="M117" s="77"/>
      <c r="N117" s="87"/>
      <c r="O117" s="77"/>
    </row>
    <row r="118" spans="1:15" x14ac:dyDescent="0.2">
      <c r="A118" s="79" t="s">
        <v>170</v>
      </c>
      <c r="B118" s="80"/>
      <c r="C118" s="81">
        <f>SUM(C110:C117)</f>
        <v>90</v>
      </c>
      <c r="D118" s="82"/>
      <c r="E118" s="80">
        <f>C118-G118</f>
        <v>74</v>
      </c>
      <c r="F118" s="80"/>
      <c r="G118" s="83">
        <f>SUM(G110:G117)</f>
        <v>16</v>
      </c>
      <c r="H118" s="80"/>
      <c r="I118" s="83"/>
      <c r="J118" s="80">
        <f>C118-K118</f>
        <v>87</v>
      </c>
      <c r="K118" s="83">
        <v>3</v>
      </c>
      <c r="L118" s="85">
        <v>5130</v>
      </c>
      <c r="M118" s="82">
        <f>L118/$C118</f>
        <v>57</v>
      </c>
      <c r="N118" s="85">
        <v>141</v>
      </c>
      <c r="O118" s="82">
        <f>N118/$C118</f>
        <v>1.5666666666666667</v>
      </c>
    </row>
    <row r="119" spans="1:15" x14ac:dyDescent="0.2">
      <c r="A119" s="69" t="s">
        <v>171</v>
      </c>
      <c r="B119" s="75" t="s">
        <v>527</v>
      </c>
      <c r="C119" s="76">
        <v>1</v>
      </c>
      <c r="D119" s="77" t="s">
        <v>122</v>
      </c>
      <c r="E119" s="70"/>
      <c r="F119" s="70" t="s">
        <v>152</v>
      </c>
      <c r="G119" s="73">
        <v>3</v>
      </c>
      <c r="H119" s="70">
        <v>1</v>
      </c>
      <c r="I119" s="73">
        <v>80</v>
      </c>
      <c r="J119" s="70"/>
      <c r="K119" s="73"/>
      <c r="L119" s="86"/>
      <c r="M119" s="72"/>
      <c r="N119" s="86"/>
      <c r="O119" s="72"/>
    </row>
    <row r="120" spans="1:15" x14ac:dyDescent="0.2">
      <c r="A120" s="74"/>
      <c r="B120" s="75" t="s">
        <v>147</v>
      </c>
      <c r="C120" s="76">
        <v>2</v>
      </c>
      <c r="D120" s="77">
        <v>6.62</v>
      </c>
      <c r="E120" s="75"/>
      <c r="F120" s="75" t="s">
        <v>530</v>
      </c>
      <c r="G120" s="78">
        <v>3</v>
      </c>
      <c r="H120" s="75">
        <v>2</v>
      </c>
      <c r="I120" s="78">
        <v>3</v>
      </c>
      <c r="J120" s="75"/>
      <c r="K120" s="78"/>
      <c r="L120" s="87"/>
      <c r="M120" s="77"/>
      <c r="N120" s="87"/>
      <c r="O120" s="77"/>
    </row>
    <row r="121" spans="1:15" x14ac:dyDescent="0.2">
      <c r="A121" s="74"/>
      <c r="B121" s="75" t="s">
        <v>518</v>
      </c>
      <c r="C121" s="76">
        <v>38</v>
      </c>
      <c r="D121" s="77">
        <v>6.6977894736842094</v>
      </c>
      <c r="E121" s="75"/>
      <c r="F121" s="75"/>
      <c r="G121" s="78"/>
      <c r="H121" s="175" t="s">
        <v>445</v>
      </c>
      <c r="I121" s="78">
        <v>2</v>
      </c>
      <c r="J121" s="75"/>
      <c r="K121" s="78"/>
      <c r="L121" s="87"/>
      <c r="M121" s="77"/>
      <c r="N121" s="87"/>
      <c r="O121" s="77"/>
    </row>
    <row r="122" spans="1:15" x14ac:dyDescent="0.2">
      <c r="A122" s="74"/>
      <c r="B122" s="75" t="s">
        <v>167</v>
      </c>
      <c r="C122" s="76">
        <v>1</v>
      </c>
      <c r="D122" s="77">
        <v>6.15</v>
      </c>
      <c r="E122" s="75"/>
      <c r="F122" s="75"/>
      <c r="G122" s="78"/>
      <c r="H122" s="175"/>
      <c r="I122" s="78"/>
      <c r="J122" s="75"/>
      <c r="K122" s="78"/>
      <c r="L122" s="87"/>
      <c r="M122" s="77"/>
      <c r="N122" s="87"/>
      <c r="O122" s="77"/>
    </row>
    <row r="123" spans="1:15" x14ac:dyDescent="0.2">
      <c r="A123" s="74"/>
      <c r="B123" s="75" t="s">
        <v>519</v>
      </c>
      <c r="C123" s="76">
        <v>39</v>
      </c>
      <c r="D123" s="77">
        <v>6.8451282051282059</v>
      </c>
      <c r="E123" s="75"/>
      <c r="F123" s="75"/>
      <c r="G123" s="78"/>
      <c r="H123" s="175"/>
      <c r="I123" s="78"/>
      <c r="J123" s="75"/>
      <c r="K123" s="78"/>
      <c r="L123" s="87"/>
      <c r="M123" s="77"/>
      <c r="N123" s="87"/>
      <c r="O123" s="77"/>
    </row>
    <row r="124" spans="1:15" x14ac:dyDescent="0.2">
      <c r="A124" s="74"/>
      <c r="B124" s="75" t="s">
        <v>471</v>
      </c>
      <c r="C124" s="76">
        <v>2</v>
      </c>
      <c r="D124" s="77">
        <v>5.673</v>
      </c>
      <c r="E124" s="75"/>
      <c r="F124" s="75"/>
      <c r="G124" s="78"/>
      <c r="H124" s="153"/>
      <c r="I124" s="78"/>
      <c r="J124" s="75"/>
      <c r="K124" s="78"/>
      <c r="L124" s="87"/>
      <c r="M124" s="77"/>
      <c r="N124" s="87"/>
      <c r="O124" s="77"/>
    </row>
    <row r="125" spans="1:15" x14ac:dyDescent="0.2">
      <c r="A125" s="74"/>
      <c r="B125" s="75" t="s">
        <v>148</v>
      </c>
      <c r="C125" s="76">
        <v>1</v>
      </c>
      <c r="D125" s="77">
        <v>5.258</v>
      </c>
      <c r="E125" s="75"/>
      <c r="F125" s="75"/>
      <c r="G125" s="78"/>
      <c r="H125" s="75"/>
      <c r="I125" s="78"/>
      <c r="J125" s="75"/>
      <c r="K125" s="78"/>
      <c r="L125" s="87"/>
      <c r="M125" s="77"/>
      <c r="N125" s="87"/>
      <c r="O125" s="77"/>
    </row>
    <row r="126" spans="1:15" x14ac:dyDescent="0.2">
      <c r="A126" s="74"/>
      <c r="B126" s="75" t="s">
        <v>522</v>
      </c>
      <c r="C126" s="76">
        <v>1</v>
      </c>
      <c r="D126" s="77">
        <v>6.01</v>
      </c>
      <c r="E126" s="75"/>
      <c r="F126" s="75"/>
      <c r="G126" s="78"/>
      <c r="H126" s="153"/>
      <c r="I126" s="78"/>
      <c r="J126" s="75"/>
      <c r="K126" s="78"/>
      <c r="L126" s="87"/>
      <c r="M126" s="77"/>
      <c r="N126" s="87"/>
      <c r="O126" s="77"/>
    </row>
    <row r="127" spans="1:15" x14ac:dyDescent="0.2">
      <c r="A127" s="79" t="s">
        <v>172</v>
      </c>
      <c r="B127" s="80"/>
      <c r="C127" s="81">
        <f>SUM(C119:C126)</f>
        <v>85</v>
      </c>
      <c r="D127" s="82"/>
      <c r="E127" s="80">
        <f>C127-G127</f>
        <v>79</v>
      </c>
      <c r="F127" s="80"/>
      <c r="G127" s="83">
        <f>SUM(G119:G126)</f>
        <v>6</v>
      </c>
      <c r="H127" s="80"/>
      <c r="I127" s="83"/>
      <c r="J127" s="80">
        <f>C127-K127</f>
        <v>83</v>
      </c>
      <c r="K127" s="83">
        <v>2</v>
      </c>
      <c r="L127" s="85">
        <v>4995</v>
      </c>
      <c r="M127" s="82">
        <f>L127/$C127</f>
        <v>58.764705882352942</v>
      </c>
      <c r="N127" s="85">
        <v>82</v>
      </c>
      <c r="O127" s="82">
        <f>N127/$C127</f>
        <v>0.96470588235294119</v>
      </c>
    </row>
    <row r="128" spans="1:15" x14ac:dyDescent="0.2">
      <c r="A128" s="69" t="s">
        <v>173</v>
      </c>
      <c r="B128" s="75" t="s">
        <v>527</v>
      </c>
      <c r="C128" s="71">
        <v>1</v>
      </c>
      <c r="D128" s="72" t="s">
        <v>122</v>
      </c>
      <c r="E128" s="70"/>
      <c r="F128" s="70" t="s">
        <v>473</v>
      </c>
      <c r="G128" s="73">
        <v>1</v>
      </c>
      <c r="H128" s="70">
        <v>1</v>
      </c>
      <c r="I128" s="73">
        <v>65</v>
      </c>
      <c r="J128" s="70"/>
      <c r="K128" s="73"/>
      <c r="L128" s="86"/>
      <c r="M128" s="72"/>
      <c r="N128" s="86"/>
      <c r="O128" s="72"/>
    </row>
    <row r="129" spans="1:15" x14ac:dyDescent="0.2">
      <c r="A129" s="174"/>
      <c r="B129" s="75" t="s">
        <v>516</v>
      </c>
      <c r="C129" s="76">
        <v>5</v>
      </c>
      <c r="D129" s="77" t="s">
        <v>122</v>
      </c>
      <c r="E129" s="75"/>
      <c r="F129" s="75" t="s">
        <v>152</v>
      </c>
      <c r="G129" s="78">
        <v>3</v>
      </c>
      <c r="H129" s="75">
        <v>2</v>
      </c>
      <c r="I129" s="78">
        <v>3</v>
      </c>
      <c r="J129" s="75"/>
      <c r="K129" s="78"/>
      <c r="L129" s="87"/>
      <c r="M129" s="77"/>
      <c r="N129" s="87"/>
      <c r="O129" s="77"/>
    </row>
    <row r="130" spans="1:15" x14ac:dyDescent="0.2">
      <c r="A130" s="74"/>
      <c r="B130" s="75" t="s">
        <v>470</v>
      </c>
      <c r="C130" s="76">
        <v>1</v>
      </c>
      <c r="D130" s="77">
        <v>5.9889999999999999</v>
      </c>
      <c r="E130" s="75"/>
      <c r="F130" s="75" t="s">
        <v>530</v>
      </c>
      <c r="G130" s="78">
        <v>3</v>
      </c>
      <c r="H130" s="175" t="s">
        <v>445</v>
      </c>
      <c r="I130" s="78">
        <v>2</v>
      </c>
      <c r="J130" s="75"/>
      <c r="K130" s="78"/>
      <c r="L130" s="87"/>
      <c r="M130" s="77"/>
      <c r="N130" s="87"/>
      <c r="O130" s="77"/>
    </row>
    <row r="131" spans="1:15" x14ac:dyDescent="0.2">
      <c r="A131" s="74"/>
      <c r="B131" s="75" t="s">
        <v>147</v>
      </c>
      <c r="C131" s="76">
        <v>2</v>
      </c>
      <c r="D131" s="77">
        <v>6.65</v>
      </c>
      <c r="E131" s="75"/>
      <c r="F131" s="75"/>
      <c r="G131" s="78"/>
      <c r="H131" s="75"/>
      <c r="I131" s="78"/>
      <c r="J131" s="75"/>
      <c r="K131" s="78"/>
      <c r="L131" s="87"/>
      <c r="M131" s="77"/>
      <c r="N131" s="87"/>
      <c r="O131" s="77"/>
    </row>
    <row r="132" spans="1:15" x14ac:dyDescent="0.2">
      <c r="A132" s="74"/>
      <c r="B132" s="75" t="s">
        <v>517</v>
      </c>
      <c r="C132" s="76">
        <v>2</v>
      </c>
      <c r="D132" s="77" t="s">
        <v>122</v>
      </c>
      <c r="E132" s="75"/>
      <c r="F132" s="75"/>
      <c r="G132" s="78"/>
      <c r="H132" s="153"/>
      <c r="I132" s="78"/>
      <c r="J132" s="75"/>
      <c r="K132" s="78"/>
      <c r="L132" s="87"/>
      <c r="M132" s="77"/>
      <c r="N132" s="87"/>
      <c r="O132" s="77"/>
    </row>
    <row r="133" spans="1:15" x14ac:dyDescent="0.2">
      <c r="A133" s="74"/>
      <c r="B133" s="75" t="s">
        <v>518</v>
      </c>
      <c r="C133" s="76">
        <v>21</v>
      </c>
      <c r="D133" s="77">
        <v>7.3202857142857143</v>
      </c>
      <c r="E133" s="75"/>
      <c r="F133" s="75"/>
      <c r="G133" s="78"/>
      <c r="H133" s="153"/>
      <c r="I133" s="78"/>
      <c r="J133" s="75"/>
      <c r="K133" s="78"/>
      <c r="L133" s="87"/>
      <c r="M133" s="77"/>
      <c r="N133" s="87"/>
      <c r="O133" s="77"/>
    </row>
    <row r="134" spans="1:15" x14ac:dyDescent="0.2">
      <c r="A134" s="74"/>
      <c r="B134" s="75" t="s">
        <v>519</v>
      </c>
      <c r="C134" s="76">
        <v>32</v>
      </c>
      <c r="D134" s="77">
        <v>6.910687499999999</v>
      </c>
      <c r="E134" s="75"/>
      <c r="F134" s="75"/>
      <c r="G134" s="78"/>
      <c r="H134" s="153"/>
      <c r="I134" s="78"/>
      <c r="J134" s="75"/>
      <c r="K134" s="78"/>
      <c r="L134" s="87"/>
      <c r="M134" s="77"/>
      <c r="N134" s="87"/>
      <c r="O134" s="77"/>
    </row>
    <row r="135" spans="1:15" x14ac:dyDescent="0.2">
      <c r="A135" s="74"/>
      <c r="B135" s="75" t="s">
        <v>472</v>
      </c>
      <c r="C135" s="76">
        <v>2</v>
      </c>
      <c r="D135" s="77">
        <v>5.7475000000000005</v>
      </c>
      <c r="E135" s="75"/>
      <c r="F135" s="75"/>
      <c r="G135" s="78"/>
      <c r="H135" s="153"/>
      <c r="I135" s="78"/>
      <c r="J135" s="75"/>
      <c r="K135" s="78"/>
      <c r="L135" s="87"/>
      <c r="M135" s="77"/>
      <c r="N135" s="87"/>
      <c r="O135" s="77"/>
    </row>
    <row r="136" spans="1:15" x14ac:dyDescent="0.2">
      <c r="A136" s="74"/>
      <c r="B136" s="75" t="s">
        <v>521</v>
      </c>
      <c r="C136" s="76">
        <v>1</v>
      </c>
      <c r="D136" s="77">
        <v>6.97</v>
      </c>
      <c r="E136" s="75"/>
      <c r="F136" s="75"/>
      <c r="G136" s="78"/>
      <c r="H136" s="75"/>
      <c r="I136" s="78"/>
      <c r="J136" s="75"/>
      <c r="K136" s="78"/>
      <c r="L136" s="87"/>
      <c r="M136" s="77"/>
      <c r="N136" s="87"/>
      <c r="O136" s="77"/>
    </row>
    <row r="137" spans="1:15" x14ac:dyDescent="0.2">
      <c r="A137" s="74"/>
      <c r="B137" s="75" t="s">
        <v>522</v>
      </c>
      <c r="C137" s="76">
        <v>3</v>
      </c>
      <c r="D137" s="77">
        <v>6.7833333333333341</v>
      </c>
      <c r="E137" s="75"/>
      <c r="F137" s="75"/>
      <c r="G137" s="78"/>
      <c r="H137" s="75"/>
      <c r="I137" s="78"/>
      <c r="J137" s="75"/>
      <c r="K137" s="78"/>
      <c r="L137" s="87"/>
      <c r="M137" s="77"/>
      <c r="N137" s="87"/>
      <c r="O137" s="77"/>
    </row>
    <row r="138" spans="1:15" x14ac:dyDescent="0.2">
      <c r="A138" s="74"/>
      <c r="B138" s="75"/>
      <c r="C138" s="76"/>
      <c r="D138" s="77"/>
      <c r="E138" s="75"/>
      <c r="F138" s="75"/>
      <c r="G138" s="78"/>
      <c r="H138" s="75"/>
      <c r="I138" s="78"/>
      <c r="J138" s="75"/>
      <c r="K138" s="78"/>
      <c r="L138" s="87"/>
      <c r="M138" s="77"/>
      <c r="N138" s="87"/>
      <c r="O138" s="77"/>
    </row>
    <row r="139" spans="1:15" x14ac:dyDescent="0.2">
      <c r="A139" s="74"/>
      <c r="B139" s="75"/>
      <c r="C139" s="76"/>
      <c r="D139" s="77"/>
      <c r="E139" s="75"/>
      <c r="F139" s="75"/>
      <c r="G139" s="78"/>
      <c r="H139" s="75"/>
      <c r="I139" s="78"/>
      <c r="J139" s="75"/>
      <c r="K139" s="78"/>
      <c r="L139" s="87"/>
      <c r="M139" s="77"/>
      <c r="N139" s="87"/>
      <c r="O139" s="77"/>
    </row>
    <row r="140" spans="1:15" x14ac:dyDescent="0.2">
      <c r="A140" s="79" t="s">
        <v>174</v>
      </c>
      <c r="B140" s="80"/>
      <c r="C140" s="81">
        <f>SUM(C128:C139)</f>
        <v>70</v>
      </c>
      <c r="D140" s="82"/>
      <c r="E140" s="80">
        <f>C140-G140</f>
        <v>63</v>
      </c>
      <c r="F140" s="80"/>
      <c r="G140" s="83">
        <f>SUM(G128:G139)</f>
        <v>7</v>
      </c>
      <c r="H140" s="80"/>
      <c r="I140" s="83"/>
      <c r="J140" s="80">
        <f>C140-K140</f>
        <v>66</v>
      </c>
      <c r="K140" s="83">
        <v>4</v>
      </c>
      <c r="L140" s="85">
        <v>3780</v>
      </c>
      <c r="M140" s="82">
        <f>L140/$C140</f>
        <v>54</v>
      </c>
      <c r="N140" s="85">
        <v>99</v>
      </c>
      <c r="O140" s="82">
        <f>N140/$C140</f>
        <v>1.4142857142857144</v>
      </c>
    </row>
    <row r="141" spans="1:15" x14ac:dyDescent="0.2">
      <c r="A141" s="69" t="s">
        <v>175</v>
      </c>
      <c r="B141" s="75" t="s">
        <v>312</v>
      </c>
      <c r="C141" s="71">
        <v>4</v>
      </c>
      <c r="D141" s="72">
        <v>7.8479999999999999</v>
      </c>
      <c r="E141" s="70"/>
      <c r="F141" s="70" t="s">
        <v>152</v>
      </c>
      <c r="G141" s="73">
        <v>21</v>
      </c>
      <c r="H141" s="70">
        <v>1</v>
      </c>
      <c r="I141" s="73">
        <v>115</v>
      </c>
      <c r="J141" s="70"/>
      <c r="K141" s="73"/>
      <c r="L141" s="86"/>
      <c r="M141" s="72"/>
      <c r="N141" s="86"/>
      <c r="O141" s="72"/>
    </row>
    <row r="142" spans="1:15" x14ac:dyDescent="0.2">
      <c r="A142" s="74"/>
      <c r="B142" s="75" t="s">
        <v>470</v>
      </c>
      <c r="C142" s="76">
        <v>2</v>
      </c>
      <c r="D142" s="77">
        <v>6.7360000000000007</v>
      </c>
      <c r="E142" s="75"/>
      <c r="F142" s="75" t="s">
        <v>530</v>
      </c>
      <c r="G142" s="78">
        <v>10</v>
      </c>
      <c r="H142" s="75"/>
      <c r="I142" s="78"/>
      <c r="J142" s="75"/>
      <c r="K142" s="78"/>
      <c r="L142" s="87"/>
      <c r="M142" s="77"/>
      <c r="N142" s="87"/>
      <c r="O142" s="77"/>
    </row>
    <row r="143" spans="1:15" x14ac:dyDescent="0.2">
      <c r="A143" s="74"/>
      <c r="B143" s="75" t="s">
        <v>518</v>
      </c>
      <c r="C143" s="76">
        <v>47</v>
      </c>
      <c r="D143" s="77">
        <v>8.2170851063829797</v>
      </c>
      <c r="E143" s="75"/>
      <c r="F143" s="75"/>
      <c r="G143" s="78"/>
      <c r="H143" s="175"/>
      <c r="I143" s="78"/>
      <c r="J143" s="75"/>
      <c r="K143" s="78"/>
      <c r="L143" s="87"/>
      <c r="M143" s="77"/>
      <c r="N143" s="87"/>
      <c r="O143" s="77"/>
    </row>
    <row r="144" spans="1:15" x14ac:dyDescent="0.2">
      <c r="A144" s="74"/>
      <c r="B144" s="75" t="s">
        <v>519</v>
      </c>
      <c r="C144" s="76">
        <v>55</v>
      </c>
      <c r="D144" s="77">
        <v>7.3082181818181811</v>
      </c>
      <c r="E144" s="75"/>
      <c r="F144" s="75"/>
      <c r="G144" s="78"/>
      <c r="H144" s="75"/>
      <c r="I144" s="78"/>
      <c r="J144" s="75"/>
      <c r="K144" s="78"/>
      <c r="L144" s="87"/>
      <c r="M144" s="77"/>
      <c r="N144" s="87"/>
      <c r="O144" s="77"/>
    </row>
    <row r="145" spans="1:15" x14ac:dyDescent="0.2">
      <c r="A145" s="74"/>
      <c r="B145" s="75" t="s">
        <v>522</v>
      </c>
      <c r="C145" s="76">
        <v>7</v>
      </c>
      <c r="D145" s="77">
        <v>7.1740000000000004</v>
      </c>
      <c r="E145" s="75"/>
      <c r="F145" s="75"/>
      <c r="G145" s="78"/>
      <c r="H145" s="175"/>
      <c r="I145" s="78"/>
      <c r="J145" s="75"/>
      <c r="K145" s="78"/>
      <c r="L145" s="87"/>
      <c r="M145" s="77"/>
      <c r="N145" s="87"/>
      <c r="O145" s="77"/>
    </row>
    <row r="146" spans="1:15" x14ac:dyDescent="0.2">
      <c r="A146" s="74"/>
      <c r="B146" s="75"/>
      <c r="C146" s="76"/>
      <c r="D146" s="77"/>
      <c r="E146" s="75"/>
      <c r="F146" s="75"/>
      <c r="G146" s="78"/>
      <c r="H146" s="75"/>
      <c r="I146" s="78"/>
      <c r="J146" s="75"/>
      <c r="K146" s="78"/>
      <c r="L146" s="87"/>
      <c r="M146" s="77"/>
      <c r="N146" s="87"/>
      <c r="O146" s="77"/>
    </row>
    <row r="147" spans="1:15" x14ac:dyDescent="0.2">
      <c r="A147" s="74"/>
      <c r="B147" s="75"/>
      <c r="C147" s="76"/>
      <c r="D147" s="77"/>
      <c r="E147" s="75"/>
      <c r="F147" s="75"/>
      <c r="G147" s="78"/>
      <c r="H147" s="75"/>
      <c r="I147" s="78"/>
      <c r="J147" s="75"/>
      <c r="K147" s="78"/>
      <c r="L147" s="87"/>
      <c r="M147" s="77"/>
      <c r="N147" s="87"/>
      <c r="O147" s="77"/>
    </row>
    <row r="148" spans="1:15" x14ac:dyDescent="0.2">
      <c r="A148" s="79" t="s">
        <v>176</v>
      </c>
      <c r="B148" s="80"/>
      <c r="C148" s="81">
        <f>SUM(C141:C147)</f>
        <v>115</v>
      </c>
      <c r="D148" s="82"/>
      <c r="E148" s="80">
        <f>C148-G148</f>
        <v>84</v>
      </c>
      <c r="F148" s="80"/>
      <c r="G148" s="83">
        <f>SUM(G141:G147)</f>
        <v>31</v>
      </c>
      <c r="H148" s="80"/>
      <c r="I148" s="83"/>
      <c r="J148" s="80">
        <f>C148-K148</f>
        <v>113</v>
      </c>
      <c r="K148" s="83">
        <v>2</v>
      </c>
      <c r="L148" s="85">
        <v>6846</v>
      </c>
      <c r="M148" s="82">
        <f>L148/$C148</f>
        <v>59.530434782608694</v>
      </c>
      <c r="N148" s="85">
        <v>446</v>
      </c>
      <c r="O148" s="82">
        <f>N148/$C148</f>
        <v>3.8782608695652172</v>
      </c>
    </row>
    <row r="149" spans="1:15" x14ac:dyDescent="0.2">
      <c r="A149" s="69" t="s">
        <v>177</v>
      </c>
      <c r="B149" s="75" t="s">
        <v>527</v>
      </c>
      <c r="C149" s="71">
        <v>2</v>
      </c>
      <c r="D149" s="72" t="s">
        <v>122</v>
      </c>
      <c r="E149" s="70"/>
      <c r="F149" s="70" t="s">
        <v>152</v>
      </c>
      <c r="G149" s="73">
        <v>3</v>
      </c>
      <c r="H149" s="70">
        <v>1</v>
      </c>
      <c r="I149" s="73">
        <v>134</v>
      </c>
      <c r="J149" s="70"/>
      <c r="K149" s="73"/>
      <c r="L149" s="86"/>
      <c r="M149" s="72"/>
      <c r="N149" s="86"/>
      <c r="O149" s="72"/>
    </row>
    <row r="150" spans="1:15" x14ac:dyDescent="0.2">
      <c r="A150" s="74"/>
      <c r="B150" s="75" t="s">
        <v>312</v>
      </c>
      <c r="C150" s="76">
        <v>1</v>
      </c>
      <c r="D150" s="77">
        <v>8.3800000000000008</v>
      </c>
      <c r="E150" s="75"/>
      <c r="F150" s="75" t="s">
        <v>530</v>
      </c>
      <c r="G150" s="78">
        <v>22</v>
      </c>
      <c r="H150" s="75">
        <v>2</v>
      </c>
      <c r="I150" s="78">
        <v>13</v>
      </c>
      <c r="J150" s="75"/>
      <c r="K150" s="78"/>
      <c r="L150" s="87"/>
      <c r="M150" s="77"/>
      <c r="N150" s="87"/>
      <c r="O150" s="77"/>
    </row>
    <row r="151" spans="1:15" x14ac:dyDescent="0.2">
      <c r="A151" s="74"/>
      <c r="B151" s="75" t="s">
        <v>470</v>
      </c>
      <c r="C151" s="76">
        <v>1</v>
      </c>
      <c r="D151" s="77">
        <v>6.7539999999999996</v>
      </c>
      <c r="E151" s="75"/>
      <c r="F151" s="75"/>
      <c r="G151" s="78"/>
      <c r="H151" s="175" t="s">
        <v>445</v>
      </c>
      <c r="I151" s="78">
        <v>2</v>
      </c>
      <c r="J151" s="75"/>
      <c r="K151" s="78"/>
      <c r="L151" s="87"/>
      <c r="M151" s="77"/>
      <c r="N151" s="87"/>
      <c r="O151" s="77"/>
    </row>
    <row r="152" spans="1:15" x14ac:dyDescent="0.2">
      <c r="A152" s="74"/>
      <c r="B152" s="75" t="s">
        <v>147</v>
      </c>
      <c r="C152" s="76">
        <v>15</v>
      </c>
      <c r="D152" s="77">
        <v>7.1153333333333331</v>
      </c>
      <c r="E152" s="75"/>
      <c r="F152" s="75"/>
      <c r="G152" s="78"/>
      <c r="H152" s="153"/>
      <c r="I152" s="78"/>
      <c r="J152" s="75"/>
      <c r="K152" s="78"/>
      <c r="L152" s="87"/>
      <c r="M152" s="77"/>
      <c r="N152" s="87"/>
      <c r="O152" s="77"/>
    </row>
    <row r="153" spans="1:15" x14ac:dyDescent="0.2">
      <c r="A153" s="74"/>
      <c r="B153" s="75" t="s">
        <v>517</v>
      </c>
      <c r="C153" s="76">
        <v>1</v>
      </c>
      <c r="D153" s="77" t="s">
        <v>122</v>
      </c>
      <c r="E153" s="75"/>
      <c r="F153" s="75"/>
      <c r="G153" s="78"/>
      <c r="H153" s="153"/>
      <c r="I153" s="78"/>
      <c r="J153" s="75"/>
      <c r="K153" s="78"/>
      <c r="L153" s="87"/>
      <c r="M153" s="77"/>
      <c r="N153" s="87"/>
      <c r="O153" s="77"/>
    </row>
    <row r="154" spans="1:15" x14ac:dyDescent="0.2">
      <c r="A154" s="74"/>
      <c r="B154" s="75" t="s">
        <v>518</v>
      </c>
      <c r="C154" s="76">
        <v>55</v>
      </c>
      <c r="D154" s="77">
        <v>6.5145090909090886</v>
      </c>
      <c r="E154" s="75"/>
      <c r="F154" s="75"/>
      <c r="G154" s="78"/>
      <c r="H154" s="153"/>
      <c r="I154" s="78"/>
      <c r="J154" s="75"/>
      <c r="K154" s="78"/>
      <c r="L154" s="87"/>
      <c r="M154" s="77"/>
      <c r="N154" s="87"/>
      <c r="O154" s="77"/>
    </row>
    <row r="155" spans="1:15" x14ac:dyDescent="0.2">
      <c r="A155" s="74"/>
      <c r="B155" s="75" t="s">
        <v>519</v>
      </c>
      <c r="C155" s="76">
        <v>74</v>
      </c>
      <c r="D155" s="77">
        <v>6.9140945945945944</v>
      </c>
      <c r="E155" s="75"/>
      <c r="F155" s="75"/>
      <c r="G155" s="78"/>
      <c r="H155" s="75"/>
      <c r="I155" s="78"/>
      <c r="J155" s="75"/>
      <c r="K155" s="78"/>
      <c r="L155" s="87"/>
      <c r="M155" s="77"/>
      <c r="N155" s="87"/>
      <c r="O155" s="77"/>
    </row>
    <row r="156" spans="1:15" x14ac:dyDescent="0.2">
      <c r="A156" s="79" t="s">
        <v>178</v>
      </c>
      <c r="B156" s="80"/>
      <c r="C156" s="81">
        <f>SUM(C149:C155)</f>
        <v>149</v>
      </c>
      <c r="D156" s="82"/>
      <c r="E156" s="80">
        <f>C156-G156</f>
        <v>124</v>
      </c>
      <c r="F156" s="80"/>
      <c r="G156" s="83">
        <f>SUM(G149:G155)</f>
        <v>25</v>
      </c>
      <c r="H156" s="80"/>
      <c r="I156" s="83"/>
      <c r="J156" s="80">
        <f>C156-K156</f>
        <v>148</v>
      </c>
      <c r="K156" s="83">
        <v>1</v>
      </c>
      <c r="L156" s="85">
        <v>8185.5</v>
      </c>
      <c r="M156" s="82">
        <f>L156/$C156</f>
        <v>54.936241610738257</v>
      </c>
      <c r="N156" s="85">
        <v>750.5</v>
      </c>
      <c r="O156" s="82">
        <f>N156/$C156</f>
        <v>5.0369127516778525</v>
      </c>
    </row>
    <row r="157" spans="1:15" x14ac:dyDescent="0.2">
      <c r="A157" s="69" t="s">
        <v>179</v>
      </c>
      <c r="B157" s="75" t="s">
        <v>516</v>
      </c>
      <c r="C157" s="71">
        <v>1</v>
      </c>
      <c r="D157" s="72" t="s">
        <v>122</v>
      </c>
      <c r="E157" s="70"/>
      <c r="F157" s="70" t="s">
        <v>152</v>
      </c>
      <c r="G157" s="73">
        <v>8</v>
      </c>
      <c r="H157" s="70">
        <v>1</v>
      </c>
      <c r="I157" s="73">
        <v>105</v>
      </c>
      <c r="J157" s="70"/>
      <c r="K157" s="73"/>
      <c r="L157" s="86"/>
      <c r="M157" s="72"/>
      <c r="N157" s="86"/>
      <c r="O157" s="72"/>
    </row>
    <row r="158" spans="1:15" x14ac:dyDescent="0.2">
      <c r="A158" s="74"/>
      <c r="B158" s="75" t="s">
        <v>312</v>
      </c>
      <c r="C158" s="76">
        <v>4</v>
      </c>
      <c r="D158" s="77">
        <v>5.9809999999999999</v>
      </c>
      <c r="E158" s="75"/>
      <c r="F158" s="75" t="s">
        <v>530</v>
      </c>
      <c r="G158" s="78">
        <v>51</v>
      </c>
      <c r="H158" s="75">
        <v>2</v>
      </c>
      <c r="I158" s="78">
        <v>4</v>
      </c>
      <c r="J158" s="75"/>
      <c r="K158" s="78"/>
      <c r="L158" s="87"/>
      <c r="M158" s="77"/>
      <c r="N158" s="87"/>
      <c r="O158" s="77"/>
    </row>
    <row r="159" spans="1:15" x14ac:dyDescent="0.2">
      <c r="A159" s="74"/>
      <c r="B159" s="75" t="s">
        <v>470</v>
      </c>
      <c r="C159" s="76">
        <v>4</v>
      </c>
      <c r="D159" s="77">
        <v>7.0979999999999999</v>
      </c>
      <c r="E159" s="75"/>
      <c r="F159" s="75"/>
      <c r="G159" s="78"/>
      <c r="H159" s="75"/>
      <c r="I159" s="78"/>
      <c r="J159" s="75"/>
      <c r="K159" s="78"/>
      <c r="L159" s="87"/>
      <c r="M159" s="77"/>
      <c r="N159" s="87"/>
      <c r="O159" s="77"/>
    </row>
    <row r="160" spans="1:15" x14ac:dyDescent="0.2">
      <c r="A160" s="74"/>
      <c r="B160" s="75" t="s">
        <v>147</v>
      </c>
      <c r="C160" s="76">
        <v>34</v>
      </c>
      <c r="D160" s="77">
        <v>7.0573529411764717</v>
      </c>
      <c r="E160" s="75"/>
      <c r="F160" s="75"/>
      <c r="G160" s="78"/>
      <c r="H160" s="75"/>
      <c r="I160" s="78"/>
      <c r="J160" s="75"/>
      <c r="K160" s="78"/>
      <c r="L160" s="87"/>
      <c r="M160" s="77"/>
      <c r="N160" s="87"/>
      <c r="O160" s="77"/>
    </row>
    <row r="161" spans="1:15" x14ac:dyDescent="0.2">
      <c r="A161" s="74"/>
      <c r="B161" s="75" t="s">
        <v>517</v>
      </c>
      <c r="C161" s="76">
        <v>2</v>
      </c>
      <c r="D161" s="77" t="s">
        <v>122</v>
      </c>
      <c r="E161" s="75"/>
      <c r="F161" s="75"/>
      <c r="G161" s="78"/>
      <c r="H161" s="75"/>
      <c r="I161" s="78"/>
      <c r="J161" s="75"/>
      <c r="K161" s="78"/>
      <c r="L161" s="87"/>
      <c r="M161" s="77"/>
      <c r="N161" s="87"/>
      <c r="O161" s="77"/>
    </row>
    <row r="162" spans="1:15" x14ac:dyDescent="0.2">
      <c r="A162" s="74"/>
      <c r="B162" s="75" t="s">
        <v>518</v>
      </c>
      <c r="C162" s="76">
        <v>15</v>
      </c>
      <c r="D162" s="77">
        <v>6.6968666666666667</v>
      </c>
      <c r="E162" s="75"/>
      <c r="F162" s="75"/>
      <c r="G162" s="78"/>
      <c r="H162" s="153"/>
      <c r="I162" s="78"/>
      <c r="J162" s="75"/>
      <c r="K162" s="78"/>
      <c r="L162" s="87"/>
      <c r="M162" s="77"/>
      <c r="N162" s="87"/>
      <c r="O162" s="77"/>
    </row>
    <row r="163" spans="1:15" x14ac:dyDescent="0.2">
      <c r="A163" s="74"/>
      <c r="B163" s="75" t="s">
        <v>161</v>
      </c>
      <c r="C163" s="76">
        <v>1</v>
      </c>
      <c r="D163" s="77">
        <v>8</v>
      </c>
      <c r="E163" s="75"/>
      <c r="F163" s="75"/>
      <c r="G163" s="78"/>
      <c r="H163" s="153"/>
      <c r="I163" s="78"/>
      <c r="J163" s="75"/>
      <c r="K163" s="78"/>
      <c r="L163" s="87"/>
      <c r="M163" s="77"/>
      <c r="N163" s="87"/>
      <c r="O163" s="77"/>
    </row>
    <row r="164" spans="1:15" x14ac:dyDescent="0.2">
      <c r="A164" s="74"/>
      <c r="B164" s="75" t="s">
        <v>151</v>
      </c>
      <c r="C164" s="76">
        <v>2</v>
      </c>
      <c r="D164" s="77">
        <v>6.2050000000000001</v>
      </c>
      <c r="E164" s="75"/>
      <c r="F164" s="75"/>
      <c r="G164" s="78"/>
      <c r="H164" s="153"/>
      <c r="I164" s="78"/>
      <c r="J164" s="75"/>
      <c r="K164" s="78"/>
      <c r="L164" s="87"/>
      <c r="M164" s="77"/>
      <c r="N164" s="87"/>
      <c r="O164" s="77"/>
    </row>
    <row r="165" spans="1:15" x14ac:dyDescent="0.2">
      <c r="A165" s="74"/>
      <c r="B165" s="75" t="s">
        <v>519</v>
      </c>
      <c r="C165" s="76">
        <v>36</v>
      </c>
      <c r="D165" s="77">
        <v>6.6513333333333318</v>
      </c>
      <c r="E165" s="75"/>
      <c r="F165" s="75"/>
      <c r="G165" s="78"/>
      <c r="H165" s="153"/>
      <c r="I165" s="78"/>
      <c r="J165" s="75"/>
      <c r="K165" s="78"/>
      <c r="L165" s="87"/>
      <c r="M165" s="77"/>
      <c r="N165" s="87"/>
      <c r="O165" s="77"/>
    </row>
    <row r="166" spans="1:15" x14ac:dyDescent="0.2">
      <c r="A166" s="74"/>
      <c r="B166" s="75" t="s">
        <v>471</v>
      </c>
      <c r="C166" s="76">
        <v>6</v>
      </c>
      <c r="D166" s="77">
        <v>6.4353333333333333</v>
      </c>
      <c r="E166" s="75"/>
      <c r="F166" s="75"/>
      <c r="G166" s="78"/>
      <c r="H166" s="75"/>
      <c r="I166" s="78"/>
      <c r="J166" s="75"/>
      <c r="K166" s="78"/>
      <c r="L166" s="87"/>
      <c r="M166" s="77"/>
      <c r="N166" s="87"/>
      <c r="O166" s="77"/>
    </row>
    <row r="167" spans="1:15" x14ac:dyDescent="0.2">
      <c r="A167" s="74"/>
      <c r="B167" s="75" t="s">
        <v>362</v>
      </c>
      <c r="C167" s="76">
        <v>3</v>
      </c>
      <c r="D167" s="77">
        <v>7.6349999999999998</v>
      </c>
      <c r="E167" s="75"/>
      <c r="F167" s="75"/>
      <c r="G167" s="78"/>
      <c r="H167" s="75"/>
      <c r="I167" s="78"/>
      <c r="J167" s="75"/>
      <c r="K167" s="78"/>
      <c r="L167" s="87"/>
      <c r="M167" s="77"/>
      <c r="N167" s="87"/>
      <c r="O167" s="77"/>
    </row>
    <row r="168" spans="1:15" x14ac:dyDescent="0.2">
      <c r="A168" s="74"/>
      <c r="B168" s="75" t="s">
        <v>529</v>
      </c>
      <c r="C168" s="76">
        <v>1</v>
      </c>
      <c r="D168" s="77" t="s">
        <v>122</v>
      </c>
      <c r="E168" s="75"/>
      <c r="F168" s="75"/>
      <c r="G168" s="78"/>
      <c r="H168" s="75"/>
      <c r="I168" s="78"/>
      <c r="J168" s="75"/>
      <c r="K168" s="78"/>
      <c r="L168" s="87"/>
      <c r="M168" s="77"/>
      <c r="N168" s="87"/>
      <c r="O168" s="77"/>
    </row>
    <row r="169" spans="1:15" x14ac:dyDescent="0.2">
      <c r="A169" s="74"/>
      <c r="B169" s="75"/>
      <c r="C169" s="76"/>
      <c r="D169" s="77"/>
      <c r="E169" s="75"/>
      <c r="F169" s="75"/>
      <c r="G169" s="78"/>
      <c r="H169" s="75"/>
      <c r="I169" s="78"/>
      <c r="J169" s="75"/>
      <c r="K169" s="78"/>
      <c r="L169" s="87"/>
      <c r="M169" s="77"/>
      <c r="N169" s="87"/>
      <c r="O169" s="77"/>
    </row>
    <row r="170" spans="1:15" x14ac:dyDescent="0.2">
      <c r="A170" s="79" t="s">
        <v>180</v>
      </c>
      <c r="B170" s="80"/>
      <c r="C170" s="81">
        <f>SUM(C157:C169)</f>
        <v>109</v>
      </c>
      <c r="D170" s="82"/>
      <c r="E170" s="80">
        <f>C170-G170</f>
        <v>50</v>
      </c>
      <c r="F170" s="80"/>
      <c r="G170" s="83">
        <f>SUM(G157:G169)</f>
        <v>59</v>
      </c>
      <c r="H170" s="80"/>
      <c r="I170" s="83"/>
      <c r="J170" s="80">
        <f>C170-K170</f>
        <v>98</v>
      </c>
      <c r="K170" s="83">
        <v>11</v>
      </c>
      <c r="L170" s="85">
        <v>5553</v>
      </c>
      <c r="M170" s="82">
        <f>L170/$C170</f>
        <v>50.944954128440365</v>
      </c>
      <c r="N170" s="85">
        <v>1982.5</v>
      </c>
      <c r="O170" s="82">
        <f>N170/$C170</f>
        <v>18.188073394495412</v>
      </c>
    </row>
    <row r="171" spans="1:15" x14ac:dyDescent="0.2">
      <c r="A171" s="69" t="s">
        <v>181</v>
      </c>
      <c r="B171" s="75" t="s">
        <v>312</v>
      </c>
      <c r="C171" s="71">
        <v>1</v>
      </c>
      <c r="D171" s="72" t="s">
        <v>122</v>
      </c>
      <c r="E171" s="70"/>
      <c r="F171" s="70" t="s">
        <v>152</v>
      </c>
      <c r="G171" s="73">
        <v>29</v>
      </c>
      <c r="H171" s="70">
        <v>1</v>
      </c>
      <c r="I171" s="73">
        <v>189</v>
      </c>
      <c r="J171" s="70"/>
      <c r="K171" s="73"/>
      <c r="L171" s="86"/>
      <c r="M171" s="72"/>
      <c r="N171" s="86"/>
      <c r="O171" s="72"/>
    </row>
    <row r="172" spans="1:15" x14ac:dyDescent="0.2">
      <c r="A172" s="74"/>
      <c r="B172" s="75" t="s">
        <v>470</v>
      </c>
      <c r="C172" s="76">
        <v>4</v>
      </c>
      <c r="D172" s="77">
        <v>7.1074999999999999</v>
      </c>
      <c r="E172" s="75"/>
      <c r="F172" s="75" t="s">
        <v>530</v>
      </c>
      <c r="G172" s="78">
        <v>40</v>
      </c>
      <c r="H172" s="75">
        <v>2</v>
      </c>
      <c r="I172" s="78">
        <v>17</v>
      </c>
      <c r="J172" s="75"/>
      <c r="K172" s="78"/>
      <c r="L172" s="87"/>
      <c r="M172" s="77"/>
      <c r="N172" s="87"/>
      <c r="O172" s="77"/>
    </row>
    <row r="173" spans="1:15" x14ac:dyDescent="0.2">
      <c r="A173" s="74"/>
      <c r="B173" s="75" t="s">
        <v>147</v>
      </c>
      <c r="C173" s="76">
        <v>15</v>
      </c>
      <c r="D173" s="77">
        <v>7.3179999999999996</v>
      </c>
      <c r="E173" s="75"/>
      <c r="F173" s="75"/>
      <c r="G173" s="78"/>
      <c r="H173" s="75"/>
      <c r="I173" s="78"/>
      <c r="J173" s="75"/>
      <c r="K173" s="78"/>
      <c r="L173" s="87"/>
      <c r="M173" s="77"/>
      <c r="N173" s="87"/>
      <c r="O173" s="77"/>
    </row>
    <row r="174" spans="1:15" x14ac:dyDescent="0.2">
      <c r="A174" s="74"/>
      <c r="B174" s="75" t="s">
        <v>518</v>
      </c>
      <c r="C174" s="76">
        <v>69</v>
      </c>
      <c r="D174" s="77">
        <v>6.9056811594202872</v>
      </c>
      <c r="E174" s="75"/>
      <c r="F174" s="75"/>
      <c r="G174" s="78"/>
      <c r="H174" s="75"/>
      <c r="I174" s="78"/>
      <c r="J174" s="75"/>
      <c r="K174" s="78"/>
      <c r="L174" s="87"/>
      <c r="M174" s="77"/>
      <c r="N174" s="87"/>
      <c r="O174" s="77"/>
    </row>
    <row r="175" spans="1:15" x14ac:dyDescent="0.2">
      <c r="A175" s="74"/>
      <c r="B175" s="75" t="s">
        <v>161</v>
      </c>
      <c r="C175" s="76">
        <v>1</v>
      </c>
      <c r="D175" s="77">
        <v>9.07</v>
      </c>
      <c r="E175" s="75"/>
      <c r="F175" s="75"/>
      <c r="G175" s="78"/>
      <c r="H175" s="153"/>
      <c r="I175" s="78"/>
      <c r="J175" s="75"/>
      <c r="K175" s="78"/>
      <c r="L175" s="87"/>
      <c r="M175" s="77"/>
      <c r="N175" s="87"/>
      <c r="O175" s="77"/>
    </row>
    <row r="176" spans="1:15" x14ac:dyDescent="0.2">
      <c r="A176" s="74"/>
      <c r="B176" s="75" t="s">
        <v>519</v>
      </c>
      <c r="C176" s="76">
        <v>85</v>
      </c>
      <c r="D176" s="77">
        <v>6.6825411764705889</v>
      </c>
      <c r="E176" s="75"/>
      <c r="F176" s="75"/>
      <c r="G176" s="78"/>
      <c r="H176" s="75"/>
      <c r="I176" s="78"/>
      <c r="J176" s="75"/>
      <c r="K176" s="78"/>
      <c r="L176" s="87"/>
      <c r="M176" s="77"/>
      <c r="N176" s="87"/>
      <c r="O176" s="77"/>
    </row>
    <row r="177" spans="1:15" x14ac:dyDescent="0.2">
      <c r="A177" s="74"/>
      <c r="B177" s="75" t="s">
        <v>522</v>
      </c>
      <c r="C177" s="76">
        <v>31</v>
      </c>
      <c r="D177" s="77">
        <v>7.8705333333333352</v>
      </c>
      <c r="E177" s="75"/>
      <c r="F177" s="75"/>
      <c r="G177" s="78"/>
      <c r="H177" s="75"/>
      <c r="I177" s="78"/>
      <c r="J177" s="75"/>
      <c r="K177" s="78"/>
      <c r="L177" s="87"/>
      <c r="M177" s="77"/>
      <c r="N177" s="87"/>
      <c r="O177" s="77"/>
    </row>
    <row r="178" spans="1:15" x14ac:dyDescent="0.2">
      <c r="A178" s="74"/>
      <c r="B178" s="75"/>
      <c r="C178" s="76"/>
      <c r="D178" s="77"/>
      <c r="E178" s="75"/>
      <c r="F178" s="75"/>
      <c r="G178" s="78"/>
      <c r="H178" s="75"/>
      <c r="I178" s="78"/>
      <c r="J178" s="75"/>
      <c r="K178" s="78"/>
      <c r="L178" s="87"/>
      <c r="M178" s="77"/>
      <c r="N178" s="87"/>
      <c r="O178" s="77"/>
    </row>
    <row r="179" spans="1:15" x14ac:dyDescent="0.2">
      <c r="A179" s="74"/>
      <c r="B179" s="75"/>
      <c r="C179" s="76"/>
      <c r="D179" s="77"/>
      <c r="E179" s="75"/>
      <c r="F179" s="75"/>
      <c r="G179" s="78"/>
      <c r="H179" s="75"/>
      <c r="I179" s="78"/>
      <c r="J179" s="75"/>
      <c r="K179" s="78"/>
      <c r="L179" s="87"/>
      <c r="M179" s="77"/>
      <c r="N179" s="87"/>
      <c r="O179" s="77"/>
    </row>
    <row r="180" spans="1:15" x14ac:dyDescent="0.2">
      <c r="A180" s="79" t="s">
        <v>182</v>
      </c>
      <c r="B180" s="80"/>
      <c r="C180" s="81">
        <f>SUM(C171:C179)</f>
        <v>206</v>
      </c>
      <c r="D180" s="82"/>
      <c r="E180" s="80">
        <f>C180-G180</f>
        <v>137</v>
      </c>
      <c r="F180" s="80"/>
      <c r="G180" s="83">
        <f>SUM(G171:G179)</f>
        <v>69</v>
      </c>
      <c r="H180" s="80"/>
      <c r="I180" s="83"/>
      <c r="J180" s="80">
        <f>C180-K180</f>
        <v>200</v>
      </c>
      <c r="K180" s="83">
        <v>6</v>
      </c>
      <c r="L180" s="85">
        <v>10662</v>
      </c>
      <c r="M180" s="82">
        <f>L180/$C180</f>
        <v>51.757281553398059</v>
      </c>
      <c r="N180" s="85">
        <v>1537</v>
      </c>
      <c r="O180" s="82">
        <f>N180/$C180</f>
        <v>7.4611650485436893</v>
      </c>
    </row>
    <row r="181" spans="1:15" x14ac:dyDescent="0.2">
      <c r="A181" s="69" t="s">
        <v>183</v>
      </c>
      <c r="B181" s="75" t="s">
        <v>527</v>
      </c>
      <c r="C181" s="71">
        <v>1</v>
      </c>
      <c r="D181" s="72" t="s">
        <v>122</v>
      </c>
      <c r="E181" s="70"/>
      <c r="F181" s="70" t="s">
        <v>152</v>
      </c>
      <c r="G181" s="73">
        <v>6</v>
      </c>
      <c r="H181" s="70">
        <v>1</v>
      </c>
      <c r="I181" s="73">
        <v>97</v>
      </c>
      <c r="J181" s="70"/>
      <c r="K181" s="73"/>
      <c r="L181" s="86"/>
      <c r="M181" s="72"/>
      <c r="N181" s="86"/>
      <c r="O181" s="72"/>
    </row>
    <row r="182" spans="1:15" x14ac:dyDescent="0.2">
      <c r="A182" s="74"/>
      <c r="B182" s="75" t="s">
        <v>312</v>
      </c>
      <c r="C182" s="76">
        <v>2</v>
      </c>
      <c r="D182" s="77">
        <v>6.0314999999999994</v>
      </c>
      <c r="E182" s="75"/>
      <c r="F182" s="75" t="s">
        <v>530</v>
      </c>
      <c r="G182" s="78">
        <v>23</v>
      </c>
      <c r="H182" s="75">
        <v>2</v>
      </c>
      <c r="I182" s="78">
        <v>8</v>
      </c>
      <c r="J182" s="75"/>
      <c r="K182" s="78"/>
      <c r="L182" s="87"/>
      <c r="M182" s="77"/>
      <c r="N182" s="87"/>
      <c r="O182" s="77"/>
    </row>
    <row r="183" spans="1:15" x14ac:dyDescent="0.2">
      <c r="A183" s="74"/>
      <c r="B183" s="75" t="s">
        <v>470</v>
      </c>
      <c r="C183" s="76">
        <v>1</v>
      </c>
      <c r="D183" s="77">
        <v>6.43</v>
      </c>
      <c r="E183" s="75"/>
      <c r="F183" s="75"/>
      <c r="G183" s="78"/>
      <c r="H183" s="175" t="s">
        <v>445</v>
      </c>
      <c r="I183" s="78">
        <v>2</v>
      </c>
      <c r="J183" s="75"/>
      <c r="K183" s="78"/>
      <c r="L183" s="87"/>
      <c r="M183" s="77"/>
      <c r="N183" s="87"/>
      <c r="O183" s="77"/>
    </row>
    <row r="184" spans="1:15" x14ac:dyDescent="0.2">
      <c r="A184" s="74"/>
      <c r="B184" s="75" t="s">
        <v>147</v>
      </c>
      <c r="C184" s="76">
        <v>10</v>
      </c>
      <c r="D184" s="77">
        <v>6.9620000000000006</v>
      </c>
      <c r="E184" s="75"/>
      <c r="F184" s="75"/>
      <c r="G184" s="78"/>
      <c r="H184" s="153"/>
      <c r="I184" s="78"/>
      <c r="J184" s="75"/>
      <c r="K184" s="78"/>
      <c r="L184" s="87"/>
      <c r="M184" s="77"/>
      <c r="N184" s="87"/>
      <c r="O184" s="77"/>
    </row>
    <row r="185" spans="1:15" x14ac:dyDescent="0.2">
      <c r="A185" s="74"/>
      <c r="B185" s="75" t="s">
        <v>517</v>
      </c>
      <c r="C185" s="76">
        <v>1</v>
      </c>
      <c r="D185" s="77" t="s">
        <v>122</v>
      </c>
      <c r="E185" s="75"/>
      <c r="F185" s="75"/>
      <c r="G185" s="78"/>
      <c r="H185" s="153"/>
      <c r="I185" s="78"/>
      <c r="J185" s="75"/>
      <c r="K185" s="78"/>
      <c r="L185" s="87"/>
      <c r="M185" s="77"/>
      <c r="N185" s="87"/>
      <c r="O185" s="77"/>
    </row>
    <row r="186" spans="1:15" x14ac:dyDescent="0.2">
      <c r="A186" s="74"/>
      <c r="B186" s="75" t="s">
        <v>518</v>
      </c>
      <c r="C186" s="76">
        <v>32</v>
      </c>
      <c r="D186" s="77">
        <v>6.4081562500000002</v>
      </c>
      <c r="E186" s="75"/>
      <c r="F186" s="75"/>
      <c r="G186" s="78"/>
      <c r="H186" s="75"/>
      <c r="I186" s="78"/>
      <c r="J186" s="75"/>
      <c r="K186" s="78"/>
      <c r="L186" s="87"/>
      <c r="M186" s="77"/>
      <c r="N186" s="87"/>
      <c r="O186" s="77"/>
    </row>
    <row r="187" spans="1:15" x14ac:dyDescent="0.2">
      <c r="A187" s="74"/>
      <c r="B187" s="75" t="s">
        <v>526</v>
      </c>
      <c r="C187" s="76">
        <v>1</v>
      </c>
      <c r="D187" s="77">
        <v>5</v>
      </c>
      <c r="E187" s="75"/>
      <c r="F187" s="75"/>
      <c r="G187" s="78"/>
      <c r="H187" s="75"/>
      <c r="I187" s="78"/>
      <c r="J187" s="75"/>
      <c r="K187" s="78"/>
      <c r="L187" s="87"/>
      <c r="M187" s="77"/>
      <c r="N187" s="87"/>
      <c r="O187" s="77"/>
    </row>
    <row r="188" spans="1:15" x14ac:dyDescent="0.2">
      <c r="A188" s="74"/>
      <c r="B188" s="75" t="s">
        <v>519</v>
      </c>
      <c r="C188" s="76">
        <v>53</v>
      </c>
      <c r="D188" s="77">
        <v>6.217245283018868</v>
      </c>
      <c r="E188" s="75"/>
      <c r="F188" s="75"/>
      <c r="G188" s="78"/>
      <c r="H188" s="75"/>
      <c r="I188" s="78"/>
      <c r="J188" s="75"/>
      <c r="K188" s="78"/>
      <c r="L188" s="87"/>
      <c r="M188" s="77"/>
      <c r="N188" s="87"/>
      <c r="O188" s="77"/>
    </row>
    <row r="189" spans="1:15" x14ac:dyDescent="0.2">
      <c r="A189" s="74"/>
      <c r="B189" s="75" t="s">
        <v>471</v>
      </c>
      <c r="C189" s="76">
        <v>4</v>
      </c>
      <c r="D189" s="77">
        <v>5.4590000000000005</v>
      </c>
      <c r="E189" s="75"/>
      <c r="F189" s="75"/>
      <c r="G189" s="78"/>
      <c r="H189" s="75"/>
      <c r="I189" s="78"/>
      <c r="J189" s="75"/>
      <c r="K189" s="78"/>
      <c r="L189" s="87"/>
      <c r="M189" s="77"/>
      <c r="N189" s="87"/>
      <c r="O189" s="77"/>
    </row>
    <row r="190" spans="1:15" x14ac:dyDescent="0.2">
      <c r="A190" s="74"/>
      <c r="B190" s="75" t="s">
        <v>148</v>
      </c>
      <c r="C190" s="76">
        <v>1</v>
      </c>
      <c r="D190" s="77">
        <v>5.7</v>
      </c>
      <c r="E190" s="75"/>
      <c r="F190" s="75"/>
      <c r="G190" s="78"/>
      <c r="H190" s="75"/>
      <c r="I190" s="78"/>
      <c r="J190" s="75"/>
      <c r="K190" s="78"/>
      <c r="L190" s="87"/>
      <c r="M190" s="77"/>
      <c r="N190" s="87"/>
      <c r="O190" s="77"/>
    </row>
    <row r="191" spans="1:15" x14ac:dyDescent="0.2">
      <c r="A191" s="74"/>
      <c r="B191" s="75" t="s">
        <v>520</v>
      </c>
      <c r="C191" s="76">
        <v>1</v>
      </c>
      <c r="D191" s="77" t="s">
        <v>122</v>
      </c>
      <c r="E191" s="75"/>
      <c r="F191" s="75"/>
      <c r="G191" s="78"/>
      <c r="H191" s="75"/>
      <c r="I191" s="78"/>
      <c r="J191" s="75"/>
      <c r="K191" s="78"/>
      <c r="L191" s="87"/>
      <c r="M191" s="77"/>
      <c r="N191" s="87"/>
      <c r="O191" s="77"/>
    </row>
    <row r="192" spans="1:15" x14ac:dyDescent="0.2">
      <c r="A192" s="79" t="s">
        <v>184</v>
      </c>
      <c r="B192" s="80"/>
      <c r="C192" s="81">
        <f>SUM(C181:C191)</f>
        <v>107</v>
      </c>
      <c r="D192" s="82"/>
      <c r="E192" s="80">
        <f>C192-G192</f>
        <v>78</v>
      </c>
      <c r="F192" s="80"/>
      <c r="G192" s="83">
        <f>SUM(G181:G190)</f>
        <v>29</v>
      </c>
      <c r="H192" s="80"/>
      <c r="I192" s="83"/>
      <c r="J192" s="80">
        <f>C192-K192</f>
        <v>101</v>
      </c>
      <c r="K192" s="83">
        <v>6</v>
      </c>
      <c r="L192" s="85">
        <v>5634</v>
      </c>
      <c r="M192" s="82">
        <f>L192/$C192</f>
        <v>52.654205607476634</v>
      </c>
      <c r="N192" s="85">
        <v>457.5</v>
      </c>
      <c r="O192" s="82">
        <f>N192/$C192</f>
        <v>4.2757009345794392</v>
      </c>
    </row>
    <row r="193" spans="1:15" x14ac:dyDescent="0.2">
      <c r="A193" s="69" t="s">
        <v>185</v>
      </c>
      <c r="B193" s="75" t="s">
        <v>527</v>
      </c>
      <c r="C193" s="71">
        <v>3</v>
      </c>
      <c r="D193" s="72" t="s">
        <v>122</v>
      </c>
      <c r="E193" s="70"/>
      <c r="F193" s="70" t="s">
        <v>152</v>
      </c>
      <c r="G193" s="73">
        <v>16</v>
      </c>
      <c r="H193" s="70">
        <v>1</v>
      </c>
      <c r="I193" s="73">
        <v>189</v>
      </c>
      <c r="J193" s="70"/>
      <c r="K193" s="73"/>
      <c r="L193" s="86"/>
      <c r="M193" s="72"/>
      <c r="N193" s="86"/>
      <c r="O193" s="72"/>
    </row>
    <row r="194" spans="1:15" x14ac:dyDescent="0.2">
      <c r="A194" s="74"/>
      <c r="B194" s="75" t="s">
        <v>516</v>
      </c>
      <c r="C194" s="76">
        <v>1</v>
      </c>
      <c r="D194" s="77" t="s">
        <v>122</v>
      </c>
      <c r="E194" s="75"/>
      <c r="F194" s="75" t="s">
        <v>530</v>
      </c>
      <c r="G194" s="78">
        <v>31</v>
      </c>
      <c r="H194" s="75">
        <v>2</v>
      </c>
      <c r="I194" s="78">
        <v>2</v>
      </c>
      <c r="J194" s="75"/>
      <c r="K194" s="78"/>
      <c r="L194" s="87"/>
      <c r="M194" s="77"/>
      <c r="N194" s="87"/>
      <c r="O194" s="77"/>
    </row>
    <row r="195" spans="1:15" x14ac:dyDescent="0.2">
      <c r="A195" s="74"/>
      <c r="B195" s="75" t="s">
        <v>312</v>
      </c>
      <c r="C195" s="76">
        <v>6</v>
      </c>
      <c r="D195" s="77">
        <v>6.6072499999999996</v>
      </c>
      <c r="E195" s="75"/>
      <c r="F195" s="75"/>
      <c r="G195" s="78"/>
      <c r="H195" s="175" t="s">
        <v>445</v>
      </c>
      <c r="I195" s="78">
        <v>5</v>
      </c>
      <c r="J195" s="75"/>
      <c r="K195" s="78"/>
      <c r="L195" s="87"/>
      <c r="M195" s="77"/>
      <c r="N195" s="87"/>
      <c r="O195" s="77"/>
    </row>
    <row r="196" spans="1:15" x14ac:dyDescent="0.2">
      <c r="A196" s="74"/>
      <c r="B196" s="75" t="s">
        <v>470</v>
      </c>
      <c r="C196" s="76">
        <v>1</v>
      </c>
      <c r="D196" s="77">
        <v>5.8380000000000001</v>
      </c>
      <c r="E196" s="75"/>
      <c r="F196" s="75"/>
      <c r="G196" s="78"/>
      <c r="H196" s="75"/>
      <c r="I196" s="78"/>
      <c r="J196" s="75"/>
      <c r="K196" s="78"/>
      <c r="L196" s="87"/>
      <c r="M196" s="77"/>
      <c r="N196" s="87"/>
      <c r="O196" s="77"/>
    </row>
    <row r="197" spans="1:15" x14ac:dyDescent="0.2">
      <c r="A197" s="74"/>
      <c r="B197" s="75" t="s">
        <v>147</v>
      </c>
      <c r="C197" s="76">
        <v>15</v>
      </c>
      <c r="D197" s="77">
        <v>6.6593333333333335</v>
      </c>
      <c r="E197" s="75"/>
      <c r="F197" s="75"/>
      <c r="G197" s="78"/>
      <c r="H197" s="175"/>
      <c r="I197" s="78"/>
      <c r="J197" s="75"/>
      <c r="K197" s="78"/>
      <c r="L197" s="87"/>
      <c r="M197" s="77"/>
      <c r="N197" s="87"/>
      <c r="O197" s="77"/>
    </row>
    <row r="198" spans="1:15" x14ac:dyDescent="0.2">
      <c r="A198" s="74"/>
      <c r="B198" s="75" t="s">
        <v>518</v>
      </c>
      <c r="C198" s="76">
        <v>65</v>
      </c>
      <c r="D198" s="77">
        <v>6.6381692307692299</v>
      </c>
      <c r="E198" s="75"/>
      <c r="F198" s="75"/>
      <c r="G198" s="78"/>
      <c r="H198" s="153"/>
      <c r="I198" s="78"/>
      <c r="J198" s="75"/>
      <c r="K198" s="78"/>
      <c r="L198" s="87"/>
      <c r="M198" s="77"/>
      <c r="N198" s="87"/>
      <c r="O198" s="77"/>
    </row>
    <row r="199" spans="1:15" x14ac:dyDescent="0.2">
      <c r="A199" s="74"/>
      <c r="B199" s="75" t="s">
        <v>151</v>
      </c>
      <c r="C199" s="76">
        <v>1</v>
      </c>
      <c r="D199" s="77">
        <v>6.74</v>
      </c>
      <c r="E199" s="75"/>
      <c r="F199" s="75"/>
      <c r="G199" s="78"/>
      <c r="H199" s="153"/>
      <c r="I199" s="78"/>
      <c r="J199" s="75"/>
      <c r="K199" s="78"/>
      <c r="L199" s="87"/>
      <c r="M199" s="77"/>
      <c r="N199" s="87"/>
      <c r="O199" s="77"/>
    </row>
    <row r="200" spans="1:15" x14ac:dyDescent="0.2">
      <c r="A200" s="74"/>
      <c r="B200" s="75" t="s">
        <v>166</v>
      </c>
      <c r="C200" s="76">
        <v>1</v>
      </c>
      <c r="D200" s="77">
        <v>7.72</v>
      </c>
      <c r="E200" s="75"/>
      <c r="F200" s="75"/>
      <c r="G200" s="78"/>
      <c r="H200" s="153"/>
      <c r="I200" s="78"/>
      <c r="J200" s="75"/>
      <c r="K200" s="78"/>
      <c r="L200" s="87"/>
      <c r="M200" s="77"/>
      <c r="N200" s="87"/>
      <c r="O200" s="77"/>
    </row>
    <row r="201" spans="1:15" x14ac:dyDescent="0.2">
      <c r="A201" s="74"/>
      <c r="B201" s="75" t="s">
        <v>519</v>
      </c>
      <c r="C201" s="76">
        <v>99</v>
      </c>
      <c r="D201" s="77">
        <v>6.6394949494949467</v>
      </c>
      <c r="E201" s="75"/>
      <c r="F201" s="75"/>
      <c r="G201" s="78"/>
      <c r="H201" s="75"/>
      <c r="I201" s="78"/>
      <c r="J201" s="75"/>
      <c r="K201" s="78"/>
      <c r="L201" s="87"/>
      <c r="M201" s="77"/>
      <c r="N201" s="87"/>
      <c r="O201" s="77"/>
    </row>
    <row r="202" spans="1:15" x14ac:dyDescent="0.2">
      <c r="A202" s="74"/>
      <c r="B202" s="75" t="s">
        <v>471</v>
      </c>
      <c r="C202" s="76">
        <v>1</v>
      </c>
      <c r="D202" s="77">
        <v>6.4889999999999999</v>
      </c>
      <c r="E202" s="75"/>
      <c r="F202" s="75"/>
      <c r="G202" s="78"/>
      <c r="H202" s="75"/>
      <c r="I202" s="78"/>
      <c r="J202" s="75"/>
      <c r="K202" s="78"/>
      <c r="L202" s="87"/>
      <c r="M202" s="77"/>
      <c r="N202" s="87"/>
      <c r="O202" s="77"/>
    </row>
    <row r="203" spans="1:15" x14ac:dyDescent="0.2">
      <c r="A203" s="74"/>
      <c r="B203" s="75" t="s">
        <v>521</v>
      </c>
      <c r="C203" s="76">
        <v>1</v>
      </c>
      <c r="D203" s="77">
        <v>6.24</v>
      </c>
      <c r="E203" s="75"/>
      <c r="F203" s="75"/>
      <c r="G203" s="78"/>
      <c r="H203" s="75"/>
      <c r="I203" s="78"/>
      <c r="J203" s="75"/>
      <c r="K203" s="78"/>
      <c r="L203" s="87"/>
      <c r="M203" s="77"/>
      <c r="N203" s="87"/>
      <c r="O203" s="77"/>
    </row>
    <row r="204" spans="1:15" x14ac:dyDescent="0.2">
      <c r="A204" s="74"/>
      <c r="B204" s="75" t="s">
        <v>522</v>
      </c>
      <c r="C204" s="76">
        <v>1</v>
      </c>
      <c r="D204" s="77">
        <v>7.274</v>
      </c>
      <c r="E204" s="75"/>
      <c r="F204" s="75"/>
      <c r="G204" s="78"/>
      <c r="H204" s="75"/>
      <c r="I204" s="78"/>
      <c r="J204" s="75"/>
      <c r="K204" s="78"/>
      <c r="L204" s="87"/>
      <c r="M204" s="77"/>
      <c r="N204" s="87"/>
      <c r="O204" s="77"/>
    </row>
    <row r="205" spans="1:15" x14ac:dyDescent="0.2">
      <c r="A205" s="74"/>
      <c r="B205" s="75" t="s">
        <v>520</v>
      </c>
      <c r="C205" s="76">
        <v>1</v>
      </c>
      <c r="D205" s="77" t="s">
        <v>122</v>
      </c>
      <c r="E205" s="75"/>
      <c r="F205" s="75"/>
      <c r="G205" s="78"/>
      <c r="H205" s="75"/>
      <c r="I205" s="78"/>
      <c r="J205" s="75"/>
      <c r="K205" s="78"/>
      <c r="L205" s="87"/>
      <c r="M205" s="77"/>
      <c r="N205" s="87"/>
      <c r="O205" s="77"/>
    </row>
    <row r="206" spans="1:15" x14ac:dyDescent="0.2">
      <c r="A206" s="74"/>
      <c r="B206" s="75"/>
      <c r="C206" s="76"/>
      <c r="D206" s="77"/>
      <c r="E206" s="75"/>
      <c r="F206" s="75"/>
      <c r="G206" s="78"/>
      <c r="H206" s="75"/>
      <c r="I206" s="78"/>
      <c r="J206" s="75"/>
      <c r="K206" s="78"/>
      <c r="L206" s="76"/>
      <c r="M206" s="77"/>
      <c r="N206" s="76"/>
      <c r="O206" s="77"/>
    </row>
    <row r="207" spans="1:15" x14ac:dyDescent="0.2">
      <c r="A207" s="74"/>
      <c r="B207" s="75"/>
      <c r="C207" s="76"/>
      <c r="D207" s="77"/>
      <c r="E207" s="75"/>
      <c r="F207" s="75"/>
      <c r="G207" s="78"/>
      <c r="H207" s="75"/>
      <c r="I207" s="78"/>
      <c r="J207" s="75"/>
      <c r="K207" s="78"/>
      <c r="L207" s="76"/>
      <c r="M207" s="77"/>
      <c r="N207" s="76"/>
      <c r="O207" s="77"/>
    </row>
    <row r="208" spans="1:15" x14ac:dyDescent="0.2">
      <c r="A208" s="79" t="s">
        <v>186</v>
      </c>
      <c r="B208" s="80"/>
      <c r="C208" s="81">
        <f>SUM(C193:C207)</f>
        <v>196</v>
      </c>
      <c r="D208" s="82"/>
      <c r="E208" s="80">
        <f>C208-G208</f>
        <v>149</v>
      </c>
      <c r="F208" s="80"/>
      <c r="G208" s="83">
        <f>SUM(G193:G207)</f>
        <v>47</v>
      </c>
      <c r="H208" s="80"/>
      <c r="I208" s="83"/>
      <c r="J208" s="80">
        <f>C208-K208</f>
        <v>191</v>
      </c>
      <c r="K208" s="83">
        <v>5</v>
      </c>
      <c r="L208" s="85">
        <v>10509</v>
      </c>
      <c r="M208" s="82">
        <f>L208/$C208</f>
        <v>53.617346938775512</v>
      </c>
      <c r="N208" s="85">
        <v>727.5</v>
      </c>
      <c r="O208" s="82">
        <f>N208/$C208</f>
        <v>3.7117346938775508</v>
      </c>
    </row>
    <row r="209" spans="1:15" x14ac:dyDescent="0.2">
      <c r="A209" s="69" t="s">
        <v>187</v>
      </c>
      <c r="B209" s="75" t="s">
        <v>312</v>
      </c>
      <c r="C209" s="71">
        <v>11</v>
      </c>
      <c r="D209" s="72">
        <v>6.3607999999999993</v>
      </c>
      <c r="E209" s="70"/>
      <c r="F209" s="70" t="s">
        <v>152</v>
      </c>
      <c r="G209" s="73">
        <v>16</v>
      </c>
      <c r="H209" s="70">
        <v>1</v>
      </c>
      <c r="I209" s="73">
        <v>58</v>
      </c>
      <c r="J209" s="70"/>
      <c r="K209" s="73"/>
      <c r="L209" s="86"/>
      <c r="M209" s="72"/>
      <c r="N209" s="86"/>
      <c r="O209" s="72"/>
    </row>
    <row r="210" spans="1:15" x14ac:dyDescent="0.2">
      <c r="A210" s="74"/>
      <c r="B210" s="75" t="s">
        <v>147</v>
      </c>
      <c r="C210" s="76">
        <v>19</v>
      </c>
      <c r="D210" s="77">
        <v>6.9984210526315804</v>
      </c>
      <c r="E210" s="75"/>
      <c r="F210" s="75" t="s">
        <v>530</v>
      </c>
      <c r="G210" s="78">
        <v>28</v>
      </c>
      <c r="H210" s="75">
        <v>2</v>
      </c>
      <c r="I210" s="78">
        <v>2</v>
      </c>
      <c r="J210" s="75"/>
      <c r="K210" s="78"/>
      <c r="L210" s="87"/>
      <c r="M210" s="77"/>
      <c r="N210" s="87"/>
      <c r="O210" s="77"/>
    </row>
    <row r="211" spans="1:15" x14ac:dyDescent="0.2">
      <c r="A211" s="74"/>
      <c r="B211" s="75" t="s">
        <v>518</v>
      </c>
      <c r="C211" s="76">
        <v>9</v>
      </c>
      <c r="D211" s="77">
        <v>5.9944444444444445</v>
      </c>
      <c r="E211" s="75"/>
      <c r="F211" s="75"/>
      <c r="G211" s="78"/>
      <c r="H211" s="175" t="s">
        <v>445</v>
      </c>
      <c r="I211" s="78">
        <v>1</v>
      </c>
      <c r="J211" s="75"/>
      <c r="K211" s="78"/>
      <c r="L211" s="87"/>
      <c r="M211" s="77"/>
      <c r="N211" s="87"/>
      <c r="O211" s="77"/>
    </row>
    <row r="212" spans="1:15" x14ac:dyDescent="0.2">
      <c r="A212" s="74"/>
      <c r="B212" s="75" t="s">
        <v>519</v>
      </c>
      <c r="C212" s="76">
        <v>19</v>
      </c>
      <c r="D212" s="77">
        <v>6.5147894736842105</v>
      </c>
      <c r="E212" s="75"/>
      <c r="F212" s="75"/>
      <c r="G212" s="78"/>
      <c r="H212" s="75"/>
      <c r="I212" s="78"/>
      <c r="J212" s="75"/>
      <c r="K212" s="78"/>
      <c r="L212" s="87"/>
      <c r="M212" s="77"/>
      <c r="N212" s="87"/>
      <c r="O212" s="77"/>
    </row>
    <row r="213" spans="1:15" x14ac:dyDescent="0.2">
      <c r="A213" s="74"/>
      <c r="B213" s="75" t="s">
        <v>471</v>
      </c>
      <c r="C213" s="76">
        <v>2</v>
      </c>
      <c r="D213" s="77">
        <v>5.4420000000000002</v>
      </c>
      <c r="E213" s="75"/>
      <c r="F213" s="75"/>
      <c r="G213" s="78"/>
      <c r="H213" s="75"/>
      <c r="I213" s="78"/>
      <c r="J213" s="75"/>
      <c r="K213" s="78"/>
      <c r="L213" s="87"/>
      <c r="M213" s="77"/>
      <c r="N213" s="87"/>
      <c r="O213" s="77"/>
    </row>
    <row r="214" spans="1:15" x14ac:dyDescent="0.2">
      <c r="A214" s="74"/>
      <c r="B214" s="75" t="s">
        <v>520</v>
      </c>
      <c r="C214" s="76">
        <v>1</v>
      </c>
      <c r="D214" s="77" t="s">
        <v>122</v>
      </c>
      <c r="E214" s="75"/>
      <c r="F214" s="75"/>
      <c r="G214" s="78"/>
      <c r="H214" s="153"/>
      <c r="I214" s="78"/>
      <c r="J214" s="75"/>
      <c r="K214" s="78"/>
      <c r="L214" s="87"/>
      <c r="M214" s="77"/>
      <c r="N214" s="87"/>
      <c r="O214" s="77"/>
    </row>
    <row r="215" spans="1:15" x14ac:dyDescent="0.2">
      <c r="A215" s="79" t="s">
        <v>188</v>
      </c>
      <c r="B215" s="80"/>
      <c r="C215" s="81">
        <f>SUM(C209:C214)</f>
        <v>61</v>
      </c>
      <c r="D215" s="82"/>
      <c r="E215" s="80">
        <f>C215-G215</f>
        <v>17</v>
      </c>
      <c r="F215" s="80"/>
      <c r="G215" s="83">
        <f>SUM(G209:G214)</f>
        <v>44</v>
      </c>
      <c r="H215" s="80"/>
      <c r="I215" s="83"/>
      <c r="J215" s="80">
        <f>C215-K215</f>
        <v>57</v>
      </c>
      <c r="K215" s="83">
        <v>4</v>
      </c>
      <c r="L215" s="85">
        <v>3210</v>
      </c>
      <c r="M215" s="82">
        <f>L215/$C215</f>
        <v>52.622950819672134</v>
      </c>
      <c r="N215" s="85">
        <v>629.5</v>
      </c>
      <c r="O215" s="82">
        <f>N215/$C215</f>
        <v>10.319672131147541</v>
      </c>
    </row>
    <row r="216" spans="1:15" x14ac:dyDescent="0.2">
      <c r="A216" s="69" t="s">
        <v>189</v>
      </c>
      <c r="B216" s="75" t="s">
        <v>516</v>
      </c>
      <c r="C216" s="76">
        <v>1</v>
      </c>
      <c r="D216" s="77" t="s">
        <v>122</v>
      </c>
      <c r="E216" s="70"/>
      <c r="F216" s="70" t="s">
        <v>152</v>
      </c>
      <c r="G216" s="73">
        <v>8</v>
      </c>
      <c r="H216" s="70">
        <v>1</v>
      </c>
      <c r="I216" s="73">
        <v>101</v>
      </c>
      <c r="J216" s="70"/>
      <c r="K216" s="73"/>
      <c r="L216" s="86"/>
      <c r="M216" s="72"/>
      <c r="N216" s="86"/>
      <c r="O216" s="72"/>
    </row>
    <row r="217" spans="1:15" x14ac:dyDescent="0.2">
      <c r="A217" s="74"/>
      <c r="B217" s="75" t="s">
        <v>312</v>
      </c>
      <c r="C217" s="76">
        <v>11</v>
      </c>
      <c r="D217" s="77">
        <v>7.1754999999999995</v>
      </c>
      <c r="E217" s="75"/>
      <c r="F217" s="75" t="s">
        <v>530</v>
      </c>
      <c r="G217" s="78">
        <v>21</v>
      </c>
      <c r="H217" s="75">
        <v>2</v>
      </c>
      <c r="I217" s="78">
        <v>3</v>
      </c>
      <c r="J217" s="75"/>
      <c r="K217" s="78"/>
      <c r="L217" s="87"/>
      <c r="M217" s="77"/>
      <c r="N217" s="87"/>
      <c r="O217" s="77"/>
    </row>
    <row r="218" spans="1:15" x14ac:dyDescent="0.2">
      <c r="A218" s="74"/>
      <c r="B218" s="75" t="s">
        <v>470</v>
      </c>
      <c r="C218" s="76">
        <v>1</v>
      </c>
      <c r="D218" s="77">
        <v>6.7549999999999999</v>
      </c>
      <c r="E218" s="75"/>
      <c r="F218" s="75"/>
      <c r="G218" s="78"/>
      <c r="H218" s="75" t="s">
        <v>445</v>
      </c>
      <c r="I218" s="78">
        <v>2</v>
      </c>
      <c r="J218" s="75"/>
      <c r="K218" s="78"/>
      <c r="L218" s="87"/>
      <c r="M218" s="77"/>
      <c r="N218" s="87"/>
      <c r="O218" s="77"/>
    </row>
    <row r="219" spans="1:15" x14ac:dyDescent="0.2">
      <c r="A219" s="74"/>
      <c r="B219" s="75" t="s">
        <v>147</v>
      </c>
      <c r="C219" s="76">
        <v>6</v>
      </c>
      <c r="D219" s="77">
        <v>6.5749999999999993</v>
      </c>
      <c r="E219" s="75"/>
      <c r="F219" s="75"/>
      <c r="G219" s="78"/>
      <c r="H219" s="75"/>
      <c r="I219" s="78"/>
      <c r="J219" s="75"/>
      <c r="K219" s="78"/>
      <c r="L219" s="87"/>
      <c r="M219" s="77"/>
      <c r="N219" s="87"/>
      <c r="O219" s="77"/>
    </row>
    <row r="220" spans="1:15" x14ac:dyDescent="0.2">
      <c r="A220" s="74"/>
      <c r="B220" s="75" t="s">
        <v>518</v>
      </c>
      <c r="C220" s="76">
        <v>38</v>
      </c>
      <c r="D220" s="77">
        <v>6.7227105263157911</v>
      </c>
      <c r="E220" s="75"/>
      <c r="F220" s="75"/>
      <c r="G220" s="78"/>
      <c r="H220" s="75"/>
      <c r="I220" s="78"/>
      <c r="J220" s="75"/>
      <c r="K220" s="78"/>
      <c r="L220" s="87"/>
      <c r="M220" s="77"/>
      <c r="N220" s="87"/>
      <c r="O220" s="77"/>
    </row>
    <row r="221" spans="1:15" x14ac:dyDescent="0.2">
      <c r="A221" s="74"/>
      <c r="B221" s="75" t="s">
        <v>151</v>
      </c>
      <c r="C221" s="76">
        <v>1</v>
      </c>
      <c r="D221" s="77">
        <v>6.64</v>
      </c>
      <c r="E221" s="75"/>
      <c r="F221" s="75"/>
      <c r="G221" s="78"/>
      <c r="H221" s="75"/>
      <c r="I221" s="78"/>
      <c r="J221" s="75"/>
      <c r="K221" s="78"/>
      <c r="L221" s="87"/>
      <c r="M221" s="77"/>
      <c r="N221" s="87"/>
      <c r="O221" s="77"/>
    </row>
    <row r="222" spans="1:15" x14ac:dyDescent="0.2">
      <c r="A222" s="74"/>
      <c r="B222" s="75" t="s">
        <v>519</v>
      </c>
      <c r="C222" s="76">
        <v>47</v>
      </c>
      <c r="D222" s="77">
        <v>7.173319148936173</v>
      </c>
      <c r="E222" s="75"/>
      <c r="F222" s="75"/>
      <c r="G222" s="78"/>
      <c r="H222" s="75"/>
      <c r="I222" s="78"/>
      <c r="J222" s="75"/>
      <c r="K222" s="78"/>
      <c r="L222" s="87"/>
      <c r="M222" s="77"/>
      <c r="N222" s="87"/>
      <c r="O222" s="77"/>
    </row>
    <row r="223" spans="1:15" x14ac:dyDescent="0.2">
      <c r="A223" s="74"/>
      <c r="B223" s="75" t="s">
        <v>471</v>
      </c>
      <c r="C223" s="76">
        <v>1</v>
      </c>
      <c r="D223" s="77">
        <v>6.3079999999999998</v>
      </c>
      <c r="E223" s="75"/>
      <c r="F223" s="75"/>
      <c r="G223" s="78"/>
      <c r="H223" s="75"/>
      <c r="I223" s="78"/>
      <c r="J223" s="75"/>
      <c r="K223" s="78"/>
      <c r="L223" s="87"/>
      <c r="M223" s="77"/>
      <c r="N223" s="87"/>
      <c r="O223" s="77"/>
    </row>
    <row r="224" spans="1:15" x14ac:dyDescent="0.2">
      <c r="A224" s="79" t="s">
        <v>190</v>
      </c>
      <c r="B224" s="80"/>
      <c r="C224" s="81">
        <f>SUM(C216:C223)</f>
        <v>106</v>
      </c>
      <c r="D224" s="81"/>
      <c r="E224" s="80">
        <f>C224-G224</f>
        <v>77</v>
      </c>
      <c r="F224" s="80"/>
      <c r="G224" s="80">
        <f>SUM(G216:G223)</f>
        <v>29</v>
      </c>
      <c r="H224" s="80"/>
      <c r="I224" s="80"/>
      <c r="J224" s="80">
        <f>C224-K224</f>
        <v>105</v>
      </c>
      <c r="K224" s="80">
        <v>1</v>
      </c>
      <c r="L224" s="85">
        <v>5727</v>
      </c>
      <c r="M224" s="82">
        <f>L224/$C224</f>
        <v>54.028301886792455</v>
      </c>
      <c r="N224" s="85">
        <v>556.5</v>
      </c>
      <c r="O224" s="82">
        <f>N224/$C224</f>
        <v>5.25</v>
      </c>
    </row>
    <row r="225" spans="1:15" x14ac:dyDescent="0.2">
      <c r="A225" s="88" t="s">
        <v>137</v>
      </c>
      <c r="B225" s="89"/>
      <c r="C225" s="90">
        <f>SUM(C224,C215,C208,C192,C180,C170,C156,C148,C140,C127,C118,C109,C97,C87,C74,C61,C45,C32,C21)</f>
        <v>3562</v>
      </c>
      <c r="D225" s="90"/>
      <c r="E225" s="89">
        <f>SUM(E21:E224)</f>
        <v>2728</v>
      </c>
      <c r="F225" s="89"/>
      <c r="G225" s="89">
        <f>SUM(G21,G32,G45,G61,G74,G87,G97,G109,G118,G127,G140,G148,G156,G170,G180,G192,G208,G215,G224)</f>
        <v>834</v>
      </c>
      <c r="H225" s="89"/>
      <c r="I225" s="89"/>
      <c r="J225" s="89">
        <f>SUM(J21:J224)</f>
        <v>3460</v>
      </c>
      <c r="K225" s="89">
        <f>SUM(K21:K224)</f>
        <v>102</v>
      </c>
      <c r="L225" s="91">
        <f>SUM(L224,L215,L208,L192,L180,L170,L156,L148,L140,L127,L118,L109,L97,L87,L74,L61,L45,L32,L21)</f>
        <v>198487</v>
      </c>
      <c r="M225" s="90"/>
      <c r="N225" s="91">
        <f>SUM(N224,N215,N208,N192,N180,N170,N156,N148,N140,N127,N118,N109,N97,N87,N74,N61,N45,N32,N21)</f>
        <v>13007.5</v>
      </c>
      <c r="O225" s="90"/>
    </row>
    <row r="227" spans="1:15" x14ac:dyDescent="0.2">
      <c r="A227" s="62" t="s">
        <v>532</v>
      </c>
    </row>
    <row r="228" spans="1:15" x14ac:dyDescent="0.2">
      <c r="A228" s="62" t="s">
        <v>256</v>
      </c>
    </row>
  </sheetData>
  <mergeCells count="4">
    <mergeCell ref="F4:G4"/>
    <mergeCell ref="H4:I4"/>
    <mergeCell ref="J3:K3"/>
    <mergeCell ref="A1:O1"/>
  </mergeCells>
  <phoneticPr fontId="0" type="noConversion"/>
  <printOptions horizontalCentered="1"/>
  <pageMargins left="0.75" right="0.75" top="0.32" bottom="1" header="0" footer="0"/>
  <pageSetup paperSize="9" scale="60" fitToHeight="0" orientation="landscape" r:id="rId1"/>
  <headerFooter alignWithMargins="0"/>
  <rowBreaks count="3" manualBreakCount="3">
    <brk id="61" max="16383" man="1"/>
    <brk id="118" max="16383" man="1"/>
    <brk id="17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pageSetUpPr fitToPage="1"/>
  </sheetPr>
  <dimension ref="A1:T144"/>
  <sheetViews>
    <sheetView zoomScaleNormal="100" workbookViewId="0">
      <pane xSplit="1" ySplit="4" topLeftCell="B5" activePane="bottomRight" state="frozen"/>
      <selection activeCell="B2" sqref="B2"/>
      <selection pane="topRight" activeCell="B2" sqref="B2"/>
      <selection pane="bottomLeft" activeCell="B2" sqref="B2"/>
      <selection pane="bottomRight" activeCell="C25" sqref="C25"/>
    </sheetView>
  </sheetViews>
  <sheetFormatPr baseColWidth="10" defaultRowHeight="12.75" x14ac:dyDescent="0.2"/>
  <cols>
    <col min="1" max="1" width="16.5703125" style="62" customWidth="1"/>
    <col min="2" max="2" width="39.42578125" style="62" bestFit="1" customWidth="1"/>
    <col min="3" max="3" width="7.140625" style="62" bestFit="1" customWidth="1"/>
    <col min="4" max="4" width="7" style="62" customWidth="1"/>
    <col min="5" max="5" width="8.7109375" style="62" customWidth="1"/>
    <col min="6" max="6" width="8.28515625" style="62" customWidth="1"/>
    <col min="7" max="7" width="19.42578125" style="62" bestFit="1" customWidth="1"/>
    <col min="8" max="8" width="7.140625" style="62" bestFit="1" customWidth="1"/>
    <col min="9" max="9" width="7" style="62" customWidth="1"/>
    <col min="10" max="10" width="29.7109375" style="62" customWidth="1"/>
    <col min="11" max="11" width="7.140625" style="62" bestFit="1" customWidth="1"/>
    <col min="12" max="12" width="7.42578125" style="62" customWidth="1"/>
    <col min="13" max="13" width="11.140625" style="62" customWidth="1"/>
    <col min="14" max="14" width="10.140625" style="62" customWidth="1"/>
    <col min="15" max="15" width="11.140625" style="62" customWidth="1"/>
    <col min="16" max="16" width="10.140625" style="62" customWidth="1"/>
    <col min="17" max="17" width="11.140625" style="62" customWidth="1"/>
    <col min="18" max="18" width="10.140625" style="62" customWidth="1"/>
    <col min="19" max="19" width="11.140625" style="62" customWidth="1"/>
    <col min="20" max="20" width="10.140625" style="62" customWidth="1"/>
    <col min="21" max="24" width="8.28515625" style="62" customWidth="1"/>
    <col min="25" max="25" width="13.140625" style="62" bestFit="1" customWidth="1"/>
    <col min="26" max="16384" width="11.42578125" style="62"/>
  </cols>
  <sheetData>
    <row r="1" spans="1:20" ht="15.75" x14ac:dyDescent="0.25">
      <c r="A1" s="340" t="s">
        <v>546</v>
      </c>
      <c r="B1" s="340"/>
      <c r="C1" s="340"/>
      <c r="D1" s="340"/>
      <c r="E1" s="340"/>
      <c r="F1" s="340"/>
      <c r="G1" s="340"/>
      <c r="H1" s="340"/>
      <c r="I1" s="340"/>
      <c r="J1" s="340"/>
      <c r="K1" s="340"/>
      <c r="L1" s="340"/>
      <c r="M1" s="340"/>
      <c r="N1" s="340"/>
      <c r="O1" s="340"/>
      <c r="P1" s="340"/>
      <c r="Q1" s="340"/>
      <c r="R1" s="340"/>
    </row>
    <row r="3" spans="1:20" ht="24" customHeight="1" x14ac:dyDescent="0.2">
      <c r="C3" s="341" t="s">
        <v>193</v>
      </c>
      <c r="D3" s="342"/>
      <c r="E3" s="338" t="s">
        <v>448</v>
      </c>
      <c r="F3" s="339"/>
      <c r="G3" s="130"/>
      <c r="H3" s="341" t="s">
        <v>193</v>
      </c>
      <c r="I3" s="342"/>
      <c r="K3" s="341" t="s">
        <v>193</v>
      </c>
      <c r="L3" s="342"/>
      <c r="M3" s="341" t="s">
        <v>193</v>
      </c>
      <c r="N3" s="342"/>
      <c r="O3" s="341" t="s">
        <v>194</v>
      </c>
      <c r="P3" s="342"/>
      <c r="Q3" s="343" t="s">
        <v>193</v>
      </c>
      <c r="R3" s="344"/>
      <c r="S3" s="343" t="s">
        <v>194</v>
      </c>
      <c r="T3" s="344"/>
    </row>
    <row r="4" spans="1:20" ht="51" x14ac:dyDescent="0.2">
      <c r="A4" s="64" t="s">
        <v>125</v>
      </c>
      <c r="B4" s="65" t="s">
        <v>195</v>
      </c>
      <c r="C4" s="66" t="s">
        <v>196</v>
      </c>
      <c r="D4" s="66" t="s">
        <v>134</v>
      </c>
      <c r="E4" s="178" t="s">
        <v>197</v>
      </c>
      <c r="F4" s="178" t="s">
        <v>134</v>
      </c>
      <c r="G4" s="65" t="s">
        <v>198</v>
      </c>
      <c r="H4" s="66" t="s">
        <v>196</v>
      </c>
      <c r="I4" s="66" t="s">
        <v>134</v>
      </c>
      <c r="J4" s="65" t="s">
        <v>199</v>
      </c>
      <c r="K4" s="66" t="s">
        <v>196</v>
      </c>
      <c r="L4" s="66" t="s">
        <v>134</v>
      </c>
      <c r="M4" s="66" t="s">
        <v>143</v>
      </c>
      <c r="N4" s="66" t="s">
        <v>144</v>
      </c>
      <c r="O4" s="66" t="s">
        <v>143</v>
      </c>
      <c r="P4" s="66" t="s">
        <v>144</v>
      </c>
      <c r="Q4" s="68" t="s">
        <v>145</v>
      </c>
      <c r="R4" s="68" t="s">
        <v>144</v>
      </c>
      <c r="S4" s="68" t="s">
        <v>145</v>
      </c>
      <c r="T4" s="68" t="s">
        <v>144</v>
      </c>
    </row>
    <row r="5" spans="1:20" x14ac:dyDescent="0.2">
      <c r="A5" s="345" t="s">
        <v>281</v>
      </c>
      <c r="B5" s="70" t="s">
        <v>280</v>
      </c>
      <c r="C5" s="71">
        <v>19</v>
      </c>
      <c r="D5" s="92">
        <v>33</v>
      </c>
      <c r="E5" s="72"/>
      <c r="F5" s="72"/>
      <c r="G5" s="70" t="s">
        <v>203</v>
      </c>
      <c r="H5" s="71">
        <v>17</v>
      </c>
      <c r="I5" s="92">
        <v>23</v>
      </c>
      <c r="J5" s="70" t="s">
        <v>257</v>
      </c>
      <c r="K5" s="71">
        <v>11</v>
      </c>
      <c r="L5" s="92">
        <v>15</v>
      </c>
      <c r="M5" s="71"/>
      <c r="N5" s="72"/>
      <c r="O5" s="71"/>
      <c r="P5" s="72"/>
      <c r="Q5" s="71"/>
      <c r="R5" s="72"/>
      <c r="S5" s="71"/>
      <c r="T5" s="72"/>
    </row>
    <row r="6" spans="1:20" x14ac:dyDescent="0.2">
      <c r="A6" s="346"/>
      <c r="B6" s="75"/>
      <c r="C6" s="76"/>
      <c r="D6" s="93"/>
      <c r="E6" s="77"/>
      <c r="F6" s="77"/>
      <c r="G6" s="75" t="s">
        <v>447</v>
      </c>
      <c r="H6" s="76">
        <v>1</v>
      </c>
      <c r="I6" s="93">
        <v>2</v>
      </c>
      <c r="J6" s="75" t="s">
        <v>541</v>
      </c>
      <c r="K6" s="76">
        <v>1</v>
      </c>
      <c r="L6" s="93">
        <v>2</v>
      </c>
      <c r="M6" s="76"/>
      <c r="N6" s="77"/>
      <c r="O6" s="76"/>
      <c r="P6" s="77"/>
      <c r="Q6" s="76"/>
      <c r="R6" s="77"/>
      <c r="S6" s="76"/>
      <c r="T6" s="77"/>
    </row>
    <row r="7" spans="1:20" x14ac:dyDescent="0.2">
      <c r="A7" s="346"/>
      <c r="B7" s="75"/>
      <c r="C7" s="76"/>
      <c r="D7" s="93"/>
      <c r="E7" s="77"/>
      <c r="F7" s="77"/>
      <c r="G7" s="75" t="s">
        <v>380</v>
      </c>
      <c r="H7" s="76"/>
      <c r="I7" s="93">
        <v>2</v>
      </c>
      <c r="J7" s="75" t="s">
        <v>542</v>
      </c>
      <c r="K7" s="76">
        <v>1</v>
      </c>
      <c r="L7" s="93">
        <v>1</v>
      </c>
      <c r="M7" s="76"/>
      <c r="N7" s="77"/>
      <c r="O7" s="76"/>
      <c r="P7" s="77"/>
      <c r="Q7" s="76"/>
      <c r="R7" s="77"/>
      <c r="S7" s="76"/>
      <c r="T7" s="77"/>
    </row>
    <row r="8" spans="1:20" x14ac:dyDescent="0.2">
      <c r="A8" s="346"/>
      <c r="B8" s="75"/>
      <c r="C8" s="76"/>
      <c r="D8" s="93"/>
      <c r="E8" s="77"/>
      <c r="F8" s="77"/>
      <c r="G8" s="75" t="s">
        <v>202</v>
      </c>
      <c r="H8" s="76">
        <v>1</v>
      </c>
      <c r="I8" s="93">
        <v>6</v>
      </c>
      <c r="J8" s="75" t="s">
        <v>200</v>
      </c>
      <c r="K8" s="76">
        <v>5</v>
      </c>
      <c r="L8" s="93">
        <v>13</v>
      </c>
      <c r="M8" s="76"/>
      <c r="N8" s="77"/>
      <c r="O8" s="76"/>
      <c r="P8" s="77"/>
      <c r="Q8" s="76"/>
      <c r="R8" s="77"/>
      <c r="S8" s="76"/>
      <c r="T8" s="77"/>
    </row>
    <row r="9" spans="1:20" x14ac:dyDescent="0.2">
      <c r="A9" s="346"/>
      <c r="B9" s="75"/>
      <c r="C9" s="76"/>
      <c r="D9" s="93"/>
      <c r="E9" s="77"/>
      <c r="F9" s="77"/>
      <c r="G9" s="75"/>
      <c r="H9" s="76"/>
      <c r="I9" s="93"/>
      <c r="J9" s="75" t="s">
        <v>258</v>
      </c>
      <c r="K9" s="76"/>
      <c r="L9" s="93">
        <v>1</v>
      </c>
      <c r="M9" s="76"/>
      <c r="N9" s="77"/>
      <c r="O9" s="76"/>
      <c r="P9" s="77"/>
      <c r="Q9" s="76"/>
      <c r="R9" s="77"/>
      <c r="S9" s="76"/>
      <c r="T9" s="77"/>
    </row>
    <row r="10" spans="1:20" x14ac:dyDescent="0.2">
      <c r="A10" s="346"/>
      <c r="B10" s="75"/>
      <c r="C10" s="76"/>
      <c r="D10" s="93"/>
      <c r="E10" s="77"/>
      <c r="F10" s="77"/>
      <c r="G10" s="75"/>
      <c r="H10" s="76"/>
      <c r="I10" s="93"/>
      <c r="J10" s="75" t="s">
        <v>543</v>
      </c>
      <c r="K10" s="76">
        <v>1</v>
      </c>
      <c r="L10" s="93">
        <v>1</v>
      </c>
      <c r="M10" s="76"/>
      <c r="N10" s="77"/>
      <c r="O10" s="76"/>
      <c r="P10" s="77"/>
      <c r="Q10" s="76"/>
      <c r="R10" s="77"/>
      <c r="S10" s="76"/>
      <c r="T10" s="77"/>
    </row>
    <row r="11" spans="1:20" x14ac:dyDescent="0.2">
      <c r="A11" s="79" t="s">
        <v>282</v>
      </c>
      <c r="B11" s="80"/>
      <c r="C11" s="81">
        <f>SUM(C5:C10)</f>
        <v>19</v>
      </c>
      <c r="D11" s="81">
        <f>SUM(D5:D10)</f>
        <v>33</v>
      </c>
      <c r="E11" s="82"/>
      <c r="F11" s="82"/>
      <c r="G11" s="80"/>
      <c r="H11" s="81">
        <f>SUM(H5:H10)</f>
        <v>19</v>
      </c>
      <c r="I11" s="244">
        <f>SUM(I5:I10)</f>
        <v>33</v>
      </c>
      <c r="J11" s="80"/>
      <c r="K11" s="81">
        <f>SUM(K5:K10)</f>
        <v>19</v>
      </c>
      <c r="L11" s="81">
        <f>SUM(L5:L10)</f>
        <v>33</v>
      </c>
      <c r="M11" s="85">
        <v>1140</v>
      </c>
      <c r="N11" s="82">
        <f>M11/$C11</f>
        <v>60</v>
      </c>
      <c r="O11" s="85">
        <v>1560</v>
      </c>
      <c r="P11" s="82">
        <f>O11/$D11</f>
        <v>47.272727272727273</v>
      </c>
      <c r="Q11" s="85">
        <v>0</v>
      </c>
      <c r="R11" s="82">
        <f>Q11/$C11</f>
        <v>0</v>
      </c>
      <c r="S11" s="85">
        <v>0</v>
      </c>
      <c r="T11" s="82">
        <f>S11/$D11</f>
        <v>0</v>
      </c>
    </row>
    <row r="12" spans="1:20" x14ac:dyDescent="0.2">
      <c r="A12" s="345" t="s">
        <v>367</v>
      </c>
      <c r="B12" s="70" t="s">
        <v>280</v>
      </c>
      <c r="C12" s="71">
        <v>3</v>
      </c>
      <c r="D12" s="92">
        <v>6</v>
      </c>
      <c r="E12" s="72"/>
      <c r="F12" s="72"/>
      <c r="G12" s="70" t="s">
        <v>203</v>
      </c>
      <c r="H12" s="71">
        <v>2</v>
      </c>
      <c r="I12" s="92">
        <v>4</v>
      </c>
      <c r="J12" s="70" t="s">
        <v>257</v>
      </c>
      <c r="K12" s="71">
        <v>1</v>
      </c>
      <c r="L12" s="92">
        <v>1</v>
      </c>
      <c r="M12" s="71"/>
      <c r="N12" s="72"/>
      <c r="O12" s="71"/>
      <c r="P12" s="72"/>
      <c r="Q12" s="71"/>
      <c r="R12" s="72"/>
      <c r="S12" s="71"/>
      <c r="T12" s="72"/>
    </row>
    <row r="13" spans="1:20" x14ac:dyDescent="0.2">
      <c r="A13" s="346"/>
      <c r="B13" s="75" t="s">
        <v>320</v>
      </c>
      <c r="C13" s="76">
        <v>6</v>
      </c>
      <c r="D13" s="93">
        <v>6</v>
      </c>
      <c r="E13" s="77"/>
      <c r="F13" s="77"/>
      <c r="G13" s="75" t="s">
        <v>201</v>
      </c>
      <c r="H13" s="76">
        <v>6</v>
      </c>
      <c r="I13" s="93">
        <v>6</v>
      </c>
      <c r="J13" s="75" t="s">
        <v>200</v>
      </c>
      <c r="K13" s="76">
        <v>8</v>
      </c>
      <c r="L13" s="93">
        <v>11</v>
      </c>
      <c r="M13" s="76"/>
      <c r="N13" s="77"/>
      <c r="O13" s="76"/>
      <c r="P13" s="77"/>
      <c r="Q13" s="76"/>
      <c r="R13" s="77"/>
      <c r="S13" s="76"/>
      <c r="T13" s="77"/>
    </row>
    <row r="14" spans="1:20" x14ac:dyDescent="0.2">
      <c r="A14" s="346"/>
      <c r="B14" s="75"/>
      <c r="C14" s="76"/>
      <c r="D14" s="93"/>
      <c r="E14" s="77"/>
      <c r="F14" s="77"/>
      <c r="G14" s="75" t="s">
        <v>202</v>
      </c>
      <c r="H14" s="76">
        <v>1</v>
      </c>
      <c r="I14" s="93">
        <v>2</v>
      </c>
      <c r="J14" s="75"/>
      <c r="K14" s="76"/>
      <c r="L14" s="93"/>
      <c r="M14" s="76"/>
      <c r="N14" s="77"/>
      <c r="O14" s="76"/>
      <c r="P14" s="77"/>
      <c r="Q14" s="76"/>
      <c r="R14" s="77"/>
      <c r="S14" s="76"/>
      <c r="T14" s="77"/>
    </row>
    <row r="15" spans="1:20" x14ac:dyDescent="0.2">
      <c r="A15" s="346"/>
      <c r="B15" s="75"/>
      <c r="C15" s="76"/>
      <c r="D15" s="93"/>
      <c r="E15" s="77"/>
      <c r="F15" s="77"/>
      <c r="G15" s="75"/>
      <c r="H15" s="76"/>
      <c r="I15" s="93"/>
      <c r="J15" s="75"/>
      <c r="K15" s="76"/>
      <c r="L15" s="93"/>
      <c r="M15" s="76"/>
      <c r="N15" s="77"/>
      <c r="O15" s="76"/>
      <c r="P15" s="77"/>
      <c r="Q15" s="76"/>
      <c r="R15" s="77"/>
      <c r="S15" s="76"/>
      <c r="T15" s="77"/>
    </row>
    <row r="16" spans="1:20" x14ac:dyDescent="0.2">
      <c r="A16" s="346"/>
      <c r="B16" s="75"/>
      <c r="C16" s="76"/>
      <c r="D16" s="93"/>
      <c r="E16" s="77"/>
      <c r="F16" s="77"/>
      <c r="G16" s="75"/>
      <c r="H16" s="76"/>
      <c r="I16" s="93"/>
      <c r="J16" s="75"/>
      <c r="K16" s="76"/>
      <c r="L16" s="93"/>
      <c r="M16" s="76"/>
      <c r="N16" s="77"/>
      <c r="O16" s="76"/>
      <c r="P16" s="77"/>
      <c r="Q16" s="76"/>
      <c r="R16" s="77"/>
      <c r="S16" s="76"/>
      <c r="T16" s="77"/>
    </row>
    <row r="17" spans="1:20" x14ac:dyDescent="0.2">
      <c r="A17" s="346"/>
      <c r="B17" s="75"/>
      <c r="C17" s="76"/>
      <c r="D17" s="93"/>
      <c r="E17" s="77"/>
      <c r="F17" s="77"/>
      <c r="G17" s="75"/>
      <c r="H17" s="76"/>
      <c r="I17" s="93"/>
      <c r="J17" s="75"/>
      <c r="K17" s="76"/>
      <c r="L17" s="93"/>
      <c r="M17" s="76"/>
      <c r="N17" s="77"/>
      <c r="O17" s="76"/>
      <c r="P17" s="77"/>
      <c r="Q17" s="76"/>
      <c r="R17" s="77"/>
      <c r="S17" s="76"/>
      <c r="T17" s="77"/>
    </row>
    <row r="18" spans="1:20" x14ac:dyDescent="0.2">
      <c r="A18" s="79" t="s">
        <v>369</v>
      </c>
      <c r="B18" s="80"/>
      <c r="C18" s="81">
        <f>SUM(C12:C17)</f>
        <v>9</v>
      </c>
      <c r="D18" s="81">
        <f>SUM(D12:D17)</f>
        <v>12</v>
      </c>
      <c r="E18" s="82"/>
      <c r="F18" s="82"/>
      <c r="G18" s="80"/>
      <c r="H18" s="81">
        <f>SUM(H12:H17)</f>
        <v>9</v>
      </c>
      <c r="I18" s="81">
        <f>SUM(I12:I17)</f>
        <v>12</v>
      </c>
      <c r="J18" s="80"/>
      <c r="K18" s="81">
        <f>SUM(K12:K17)</f>
        <v>9</v>
      </c>
      <c r="L18" s="81">
        <f>SUM(L12:L17)</f>
        <v>12</v>
      </c>
      <c r="M18" s="85">
        <v>549</v>
      </c>
      <c r="N18" s="82">
        <f>M18/$C18</f>
        <v>61</v>
      </c>
      <c r="O18" s="85">
        <v>600</v>
      </c>
      <c r="P18" s="82">
        <f>O18/$D18</f>
        <v>50</v>
      </c>
      <c r="Q18" s="85">
        <v>0</v>
      </c>
      <c r="R18" s="82">
        <f>Q18/$C18</f>
        <v>0</v>
      </c>
      <c r="S18" s="85">
        <v>6</v>
      </c>
      <c r="T18" s="82">
        <f>S18/$D18</f>
        <v>0.5</v>
      </c>
    </row>
    <row r="19" spans="1:20" x14ac:dyDescent="0.2">
      <c r="A19" s="345" t="s">
        <v>368</v>
      </c>
      <c r="B19" s="70" t="s">
        <v>280</v>
      </c>
      <c r="C19" s="71">
        <v>13</v>
      </c>
      <c r="D19" s="92">
        <v>20</v>
      </c>
      <c r="E19" s="72"/>
      <c r="F19" s="72"/>
      <c r="G19" s="70" t="s">
        <v>203</v>
      </c>
      <c r="H19" s="71">
        <v>9</v>
      </c>
      <c r="I19" s="92">
        <v>13</v>
      </c>
      <c r="J19" s="70" t="s">
        <v>257</v>
      </c>
      <c r="K19" s="71">
        <v>5</v>
      </c>
      <c r="L19" s="92">
        <v>5</v>
      </c>
      <c r="M19" s="71"/>
      <c r="N19" s="72"/>
      <c r="O19" s="71"/>
      <c r="P19" s="72"/>
      <c r="Q19" s="71"/>
      <c r="R19" s="72"/>
      <c r="S19" s="71"/>
      <c r="T19" s="72"/>
    </row>
    <row r="20" spans="1:20" x14ac:dyDescent="0.2">
      <c r="A20" s="346"/>
      <c r="B20" s="75"/>
      <c r="C20" s="76"/>
      <c r="D20" s="93"/>
      <c r="E20" s="77"/>
      <c r="F20" s="77"/>
      <c r="G20" s="75" t="s">
        <v>285</v>
      </c>
      <c r="H20" s="76">
        <v>1</v>
      </c>
      <c r="I20" s="93">
        <v>3</v>
      </c>
      <c r="J20" s="75" t="s">
        <v>200</v>
      </c>
      <c r="K20" s="76">
        <v>7</v>
      </c>
      <c r="L20" s="93">
        <v>14</v>
      </c>
      <c r="M20" s="76"/>
      <c r="N20" s="77"/>
      <c r="O20" s="76"/>
      <c r="P20" s="77"/>
      <c r="Q20" s="76"/>
      <c r="R20" s="77"/>
      <c r="S20" s="76"/>
      <c r="T20" s="77"/>
    </row>
    <row r="21" spans="1:20" x14ac:dyDescent="0.2">
      <c r="A21" s="346"/>
      <c r="B21" s="75"/>
      <c r="C21" s="76"/>
      <c r="D21" s="93"/>
      <c r="E21" s="77"/>
      <c r="F21" s="77"/>
      <c r="G21" s="75" t="s">
        <v>202</v>
      </c>
      <c r="H21" s="76">
        <v>3</v>
      </c>
      <c r="I21" s="93">
        <v>4</v>
      </c>
      <c r="J21" s="75" t="s">
        <v>258</v>
      </c>
      <c r="K21" s="76">
        <v>1</v>
      </c>
      <c r="L21" s="93">
        <v>1</v>
      </c>
      <c r="M21" s="76"/>
      <c r="N21" s="77"/>
      <c r="O21" s="76"/>
      <c r="P21" s="77"/>
      <c r="Q21" s="76"/>
      <c r="R21" s="77"/>
      <c r="S21" s="76"/>
      <c r="T21" s="77"/>
    </row>
    <row r="22" spans="1:20" x14ac:dyDescent="0.2">
      <c r="A22" s="346"/>
      <c r="B22" s="75"/>
      <c r="C22" s="76"/>
      <c r="D22" s="93"/>
      <c r="E22" s="77"/>
      <c r="F22" s="77"/>
      <c r="G22" s="75"/>
      <c r="H22" s="76"/>
      <c r="I22" s="93"/>
      <c r="J22" s="75"/>
      <c r="K22" s="76"/>
      <c r="L22" s="93"/>
      <c r="M22" s="76"/>
      <c r="N22" s="77"/>
      <c r="O22" s="76"/>
      <c r="P22" s="77"/>
      <c r="Q22" s="76"/>
      <c r="R22" s="77"/>
      <c r="S22" s="76"/>
      <c r="T22" s="77"/>
    </row>
    <row r="23" spans="1:20" x14ac:dyDescent="0.2">
      <c r="A23" s="346"/>
      <c r="B23" s="75"/>
      <c r="C23" s="76"/>
      <c r="D23" s="93"/>
      <c r="E23" s="77"/>
      <c r="F23" s="77"/>
      <c r="G23" s="75"/>
      <c r="H23" s="76"/>
      <c r="I23" s="93"/>
      <c r="J23" s="75"/>
      <c r="K23" s="76"/>
      <c r="L23" s="93"/>
      <c r="M23" s="76"/>
      <c r="N23" s="77"/>
      <c r="O23" s="76"/>
      <c r="P23" s="77"/>
      <c r="Q23" s="76"/>
      <c r="R23" s="77"/>
      <c r="S23" s="76"/>
      <c r="T23" s="77"/>
    </row>
    <row r="24" spans="1:20" x14ac:dyDescent="0.2">
      <c r="A24" s="346"/>
      <c r="B24" s="75"/>
      <c r="C24" s="76"/>
      <c r="D24" s="93"/>
      <c r="E24" s="77"/>
      <c r="F24" s="77"/>
      <c r="G24" s="75"/>
      <c r="H24" s="76"/>
      <c r="I24" s="93"/>
      <c r="J24" s="75"/>
      <c r="K24" s="76"/>
      <c r="L24" s="93"/>
      <c r="M24" s="76"/>
      <c r="N24" s="77"/>
      <c r="O24" s="76"/>
      <c r="P24" s="77"/>
      <c r="Q24" s="76"/>
      <c r="R24" s="77"/>
      <c r="S24" s="76"/>
      <c r="T24" s="77"/>
    </row>
    <row r="25" spans="1:20" x14ac:dyDescent="0.2">
      <c r="A25" s="79" t="s">
        <v>370</v>
      </c>
      <c r="B25" s="80"/>
      <c r="C25" s="81">
        <f>SUM(C19:C24)</f>
        <v>13</v>
      </c>
      <c r="D25" s="81">
        <f>SUM(D19:D24)</f>
        <v>20</v>
      </c>
      <c r="E25" s="82"/>
      <c r="F25" s="82"/>
      <c r="G25" s="80"/>
      <c r="H25" s="81">
        <f>SUM(H19:H24)</f>
        <v>13</v>
      </c>
      <c r="I25" s="81">
        <f>SUM(I19:I24)</f>
        <v>20</v>
      </c>
      <c r="J25" s="80"/>
      <c r="K25" s="81">
        <f>SUM(K19:K24)</f>
        <v>13</v>
      </c>
      <c r="L25" s="81">
        <f>SUM(L19:L24)</f>
        <v>20</v>
      </c>
      <c r="M25" s="85">
        <v>741</v>
      </c>
      <c r="N25" s="82">
        <f>M25/$C25</f>
        <v>57</v>
      </c>
      <c r="O25" s="85">
        <v>846</v>
      </c>
      <c r="P25" s="82">
        <f>O25/$D25</f>
        <v>42.3</v>
      </c>
      <c r="Q25" s="85">
        <v>9</v>
      </c>
      <c r="R25" s="82">
        <f>Q25/$C25</f>
        <v>0.69230769230769229</v>
      </c>
      <c r="S25" s="85">
        <v>9</v>
      </c>
      <c r="T25" s="82">
        <f>S25/$D25</f>
        <v>0.45</v>
      </c>
    </row>
    <row r="26" spans="1:20" x14ac:dyDescent="0.2">
      <c r="A26" s="345" t="s">
        <v>315</v>
      </c>
      <c r="B26" s="70" t="s">
        <v>280</v>
      </c>
      <c r="C26" s="71">
        <v>34</v>
      </c>
      <c r="D26" s="92">
        <v>74</v>
      </c>
      <c r="E26" s="72"/>
      <c r="F26" s="72"/>
      <c r="G26" s="70" t="s">
        <v>317</v>
      </c>
      <c r="H26" s="71">
        <v>12</v>
      </c>
      <c r="I26" s="92">
        <v>33</v>
      </c>
      <c r="J26" s="70" t="s">
        <v>257</v>
      </c>
      <c r="K26" s="71">
        <v>3</v>
      </c>
      <c r="L26" s="92">
        <v>3</v>
      </c>
      <c r="M26" s="71"/>
      <c r="N26" s="72"/>
      <c r="O26" s="71"/>
      <c r="P26" s="72"/>
      <c r="Q26" s="71"/>
      <c r="R26" s="72"/>
      <c r="S26" s="71"/>
      <c r="T26" s="72"/>
    </row>
    <row r="27" spans="1:20" x14ac:dyDescent="0.2">
      <c r="A27" s="346"/>
      <c r="B27" s="75" t="s">
        <v>320</v>
      </c>
      <c r="C27" s="76"/>
      <c r="D27" s="93">
        <v>1</v>
      </c>
      <c r="E27" s="77"/>
      <c r="F27" s="77"/>
      <c r="G27" s="75" t="s">
        <v>203</v>
      </c>
      <c r="H27" s="76">
        <v>7</v>
      </c>
      <c r="I27" s="93">
        <v>17</v>
      </c>
      <c r="J27" s="75" t="s">
        <v>542</v>
      </c>
      <c r="K27" s="76">
        <v>4</v>
      </c>
      <c r="L27" s="93">
        <v>4</v>
      </c>
      <c r="M27" s="76"/>
      <c r="N27" s="77"/>
      <c r="O27" s="76"/>
      <c r="P27" s="77"/>
      <c r="Q27" s="76"/>
      <c r="R27" s="77"/>
      <c r="S27" s="76"/>
      <c r="T27" s="77"/>
    </row>
    <row r="28" spans="1:20" x14ac:dyDescent="0.2">
      <c r="A28" s="346"/>
      <c r="B28" s="75" t="s">
        <v>314</v>
      </c>
      <c r="C28" s="76"/>
      <c r="D28" s="93">
        <v>1</v>
      </c>
      <c r="E28" s="77"/>
      <c r="F28" s="77"/>
      <c r="G28" s="75" t="s">
        <v>201</v>
      </c>
      <c r="H28" s="76">
        <v>1</v>
      </c>
      <c r="I28" s="93">
        <v>3</v>
      </c>
      <c r="J28" s="75" t="s">
        <v>316</v>
      </c>
      <c r="K28" s="76"/>
      <c r="L28" s="93">
        <v>1</v>
      </c>
      <c r="M28" s="76"/>
      <c r="N28" s="77"/>
      <c r="O28" s="76"/>
      <c r="P28" s="77"/>
      <c r="Q28" s="76"/>
      <c r="R28" s="77"/>
      <c r="S28" s="76"/>
      <c r="T28" s="77"/>
    </row>
    <row r="29" spans="1:20" x14ac:dyDescent="0.2">
      <c r="A29" s="346"/>
      <c r="B29" s="75"/>
      <c r="C29" s="76"/>
      <c r="D29" s="93"/>
      <c r="E29" s="77"/>
      <c r="F29" s="77"/>
      <c r="G29" s="75" t="s">
        <v>535</v>
      </c>
      <c r="H29" s="76">
        <v>2</v>
      </c>
      <c r="I29" s="93">
        <v>3</v>
      </c>
      <c r="J29" s="75" t="s">
        <v>200</v>
      </c>
      <c r="K29" s="76">
        <v>26</v>
      </c>
      <c r="L29" s="93">
        <v>63</v>
      </c>
      <c r="M29" s="76"/>
      <c r="N29" s="77"/>
      <c r="O29" s="76"/>
      <c r="P29" s="77"/>
      <c r="Q29" s="76"/>
      <c r="R29" s="77"/>
      <c r="S29" s="76"/>
      <c r="T29" s="77"/>
    </row>
    <row r="30" spans="1:20" x14ac:dyDescent="0.2">
      <c r="A30" s="346"/>
      <c r="B30" s="75"/>
      <c r="C30" s="76"/>
      <c r="D30" s="93"/>
      <c r="E30" s="77"/>
      <c r="F30" s="77"/>
      <c r="G30" s="75" t="s">
        <v>474</v>
      </c>
      <c r="H30" s="76">
        <v>1</v>
      </c>
      <c r="I30" s="93">
        <v>3</v>
      </c>
      <c r="J30" s="75" t="s">
        <v>258</v>
      </c>
      <c r="K30" s="76">
        <v>1</v>
      </c>
      <c r="L30" s="93">
        <v>5</v>
      </c>
      <c r="M30" s="76"/>
      <c r="N30" s="77"/>
      <c r="O30" s="76"/>
      <c r="P30" s="77"/>
      <c r="Q30" s="76"/>
      <c r="R30" s="77"/>
      <c r="S30" s="76"/>
      <c r="T30" s="77"/>
    </row>
    <row r="31" spans="1:20" x14ac:dyDescent="0.2">
      <c r="A31" s="346"/>
      <c r="B31" s="75"/>
      <c r="C31" s="76"/>
      <c r="D31" s="93"/>
      <c r="E31" s="77"/>
      <c r="F31" s="77"/>
      <c r="G31" s="75" t="s">
        <v>446</v>
      </c>
      <c r="H31" s="76"/>
      <c r="I31" s="93">
        <v>3</v>
      </c>
      <c r="J31" s="75"/>
      <c r="K31" s="76"/>
      <c r="L31" s="93"/>
      <c r="M31" s="76"/>
      <c r="N31" s="77"/>
      <c r="O31" s="76"/>
      <c r="P31" s="77"/>
      <c r="Q31" s="76"/>
      <c r="R31" s="77"/>
      <c r="S31" s="76"/>
      <c r="T31" s="77"/>
    </row>
    <row r="32" spans="1:20" x14ac:dyDescent="0.2">
      <c r="A32" s="346"/>
      <c r="B32" s="75"/>
      <c r="C32" s="76"/>
      <c r="D32" s="93"/>
      <c r="E32" s="77"/>
      <c r="F32" s="77"/>
      <c r="G32" s="75" t="s">
        <v>202</v>
      </c>
      <c r="H32" s="76">
        <v>11</v>
      </c>
      <c r="I32" s="93">
        <v>14</v>
      </c>
      <c r="J32" s="75"/>
      <c r="K32" s="76"/>
      <c r="L32" s="93"/>
      <c r="M32" s="76"/>
      <c r="N32" s="77"/>
      <c r="O32" s="76"/>
      <c r="P32" s="77"/>
      <c r="Q32" s="76"/>
      <c r="R32" s="77"/>
      <c r="S32" s="76"/>
      <c r="T32" s="77"/>
    </row>
    <row r="33" spans="1:20" x14ac:dyDescent="0.2">
      <c r="A33" s="79" t="s">
        <v>318</v>
      </c>
      <c r="B33" s="80"/>
      <c r="C33" s="81">
        <f>SUM(C26:C32)</f>
        <v>34</v>
      </c>
      <c r="D33" s="81">
        <f>SUM(D26:D32)</f>
        <v>76</v>
      </c>
      <c r="E33" s="82"/>
      <c r="F33" s="82"/>
      <c r="G33" s="80"/>
      <c r="H33" s="81">
        <f>SUM(H26:H32)</f>
        <v>34</v>
      </c>
      <c r="I33" s="81">
        <f>SUM(I26:I32)</f>
        <v>76</v>
      </c>
      <c r="J33" s="80"/>
      <c r="K33" s="81">
        <f>SUM(K26:K32)</f>
        <v>34</v>
      </c>
      <c r="L33" s="81">
        <f>SUM(L26:L32)</f>
        <v>76</v>
      </c>
      <c r="M33" s="85">
        <v>990</v>
      </c>
      <c r="N33" s="82">
        <f>M33/$C33</f>
        <v>29.117647058823529</v>
      </c>
      <c r="O33" s="85">
        <v>1800</v>
      </c>
      <c r="P33" s="82">
        <f>O33/$D33</f>
        <v>23.684210526315791</v>
      </c>
      <c r="Q33" s="85">
        <v>320</v>
      </c>
      <c r="R33" s="82">
        <f>Q33/$C33</f>
        <v>9.4117647058823533</v>
      </c>
      <c r="S33" s="85">
        <v>445</v>
      </c>
      <c r="T33" s="82">
        <f>S33/$D33</f>
        <v>5.8552631578947372</v>
      </c>
    </row>
    <row r="34" spans="1:20" x14ac:dyDescent="0.2">
      <c r="A34" s="345" t="s">
        <v>371</v>
      </c>
      <c r="B34" s="70" t="s">
        <v>280</v>
      </c>
      <c r="C34" s="71">
        <v>38</v>
      </c>
      <c r="D34" s="92">
        <v>44</v>
      </c>
      <c r="E34" s="72"/>
      <c r="F34" s="72"/>
      <c r="G34" s="70" t="s">
        <v>203</v>
      </c>
      <c r="H34" s="71">
        <v>11</v>
      </c>
      <c r="I34" s="92">
        <v>13</v>
      </c>
      <c r="J34" s="70" t="s">
        <v>257</v>
      </c>
      <c r="K34" s="71">
        <v>4</v>
      </c>
      <c r="L34" s="92">
        <v>4</v>
      </c>
      <c r="M34" s="71"/>
      <c r="N34" s="72"/>
      <c r="O34" s="71"/>
      <c r="P34" s="72"/>
      <c r="Q34" s="71"/>
      <c r="R34" s="72"/>
      <c r="S34" s="71"/>
      <c r="T34" s="72"/>
    </row>
    <row r="35" spans="1:20" x14ac:dyDescent="0.2">
      <c r="A35" s="346"/>
      <c r="B35" s="75"/>
      <c r="C35" s="76"/>
      <c r="D35" s="93"/>
      <c r="E35" s="77"/>
      <c r="F35" s="77"/>
      <c r="G35" s="75" t="s">
        <v>313</v>
      </c>
      <c r="H35" s="76">
        <v>4</v>
      </c>
      <c r="I35" s="93">
        <v>5</v>
      </c>
      <c r="J35" s="75" t="s">
        <v>542</v>
      </c>
      <c r="K35" s="76">
        <v>3</v>
      </c>
      <c r="L35" s="93">
        <v>3</v>
      </c>
      <c r="M35" s="76"/>
      <c r="N35" s="77"/>
      <c r="O35" s="76"/>
      <c r="P35" s="77"/>
      <c r="Q35" s="76"/>
      <c r="R35" s="77"/>
      <c r="S35" s="76"/>
      <c r="T35" s="77"/>
    </row>
    <row r="36" spans="1:20" x14ac:dyDescent="0.2">
      <c r="A36" s="346"/>
      <c r="B36" s="75"/>
      <c r="C36" s="76"/>
      <c r="D36" s="93"/>
      <c r="E36" s="77"/>
      <c r="F36" s="77"/>
      <c r="G36" s="75" t="s">
        <v>446</v>
      </c>
      <c r="H36" s="76">
        <v>4</v>
      </c>
      <c r="I36" s="93">
        <v>4</v>
      </c>
      <c r="J36" s="75" t="s">
        <v>316</v>
      </c>
      <c r="K36" s="76">
        <v>1</v>
      </c>
      <c r="L36" s="93">
        <v>1</v>
      </c>
      <c r="M36" s="76"/>
      <c r="N36" s="77"/>
      <c r="O36" s="76"/>
      <c r="P36" s="77"/>
      <c r="Q36" s="76"/>
      <c r="R36" s="77"/>
      <c r="S36" s="76"/>
      <c r="T36" s="77"/>
    </row>
    <row r="37" spans="1:20" x14ac:dyDescent="0.2">
      <c r="A37" s="346"/>
      <c r="B37" s="75"/>
      <c r="C37" s="76"/>
      <c r="D37" s="93"/>
      <c r="E37" s="77"/>
      <c r="F37" s="77"/>
      <c r="G37" s="75" t="s">
        <v>535</v>
      </c>
      <c r="H37" s="76">
        <v>3</v>
      </c>
      <c r="I37" s="93">
        <v>3</v>
      </c>
      <c r="J37" s="75" t="s">
        <v>200</v>
      </c>
      <c r="K37" s="76">
        <v>27</v>
      </c>
      <c r="L37" s="93">
        <v>33</v>
      </c>
      <c r="M37" s="76"/>
      <c r="N37" s="77"/>
      <c r="O37" s="76"/>
      <c r="P37" s="77"/>
      <c r="Q37" s="76"/>
      <c r="R37" s="77"/>
      <c r="S37" s="76"/>
      <c r="T37" s="77"/>
    </row>
    <row r="38" spans="1:20" x14ac:dyDescent="0.2">
      <c r="A38" s="346"/>
      <c r="B38" s="75"/>
      <c r="C38" s="76"/>
      <c r="D38" s="93"/>
      <c r="E38" s="77"/>
      <c r="F38" s="77"/>
      <c r="G38" s="75" t="s">
        <v>201</v>
      </c>
      <c r="H38" s="76">
        <v>1</v>
      </c>
      <c r="I38" s="93">
        <v>1</v>
      </c>
      <c r="J38" s="75" t="s">
        <v>258</v>
      </c>
      <c r="K38" s="76">
        <v>1</v>
      </c>
      <c r="L38" s="93">
        <v>1</v>
      </c>
      <c r="M38" s="76"/>
      <c r="N38" s="77"/>
      <c r="O38" s="76"/>
      <c r="P38" s="77"/>
      <c r="Q38" s="76"/>
      <c r="R38" s="77"/>
      <c r="S38" s="76"/>
      <c r="T38" s="77"/>
    </row>
    <row r="39" spans="1:20" x14ac:dyDescent="0.2">
      <c r="A39" s="346"/>
      <c r="B39" s="75"/>
      <c r="C39" s="76"/>
      <c r="D39" s="93"/>
      <c r="E39" s="77"/>
      <c r="F39" s="77"/>
      <c r="G39" s="75" t="s">
        <v>202</v>
      </c>
      <c r="H39" s="76">
        <v>15</v>
      </c>
      <c r="I39" s="93">
        <v>18</v>
      </c>
      <c r="J39" s="75" t="s">
        <v>272</v>
      </c>
      <c r="K39" s="76">
        <v>2</v>
      </c>
      <c r="L39" s="93">
        <v>2</v>
      </c>
      <c r="M39" s="76"/>
      <c r="N39" s="77"/>
      <c r="O39" s="76"/>
      <c r="P39" s="77"/>
      <c r="Q39" s="76"/>
      <c r="R39" s="77"/>
      <c r="S39" s="76"/>
      <c r="T39" s="77"/>
    </row>
    <row r="40" spans="1:20" x14ac:dyDescent="0.2">
      <c r="A40" s="79" t="s">
        <v>372</v>
      </c>
      <c r="B40" s="80"/>
      <c r="C40" s="81">
        <f>SUM(C34:C39)</f>
        <v>38</v>
      </c>
      <c r="D40" s="81">
        <f>SUM(D34:D39)</f>
        <v>44</v>
      </c>
      <c r="E40" s="82"/>
      <c r="F40" s="82"/>
      <c r="G40" s="80"/>
      <c r="H40" s="81">
        <f>SUM(H34:H39)</f>
        <v>38</v>
      </c>
      <c r="I40" s="81">
        <f>SUM(I34:I39)</f>
        <v>44</v>
      </c>
      <c r="J40" s="80"/>
      <c r="K40" s="81">
        <f>SUM(K34:K39)</f>
        <v>38</v>
      </c>
      <c r="L40" s="81">
        <f>SUM(L34:L39)</f>
        <v>44</v>
      </c>
      <c r="M40" s="85">
        <v>2250</v>
      </c>
      <c r="N40" s="82">
        <f>M40/$C40</f>
        <v>59.210526315789473</v>
      </c>
      <c r="O40" s="85">
        <v>2424</v>
      </c>
      <c r="P40" s="82">
        <f>O40/$D40</f>
        <v>55.090909090909093</v>
      </c>
      <c r="Q40" s="85">
        <v>3</v>
      </c>
      <c r="R40" s="82">
        <f>Q40/$C40</f>
        <v>7.8947368421052627E-2</v>
      </c>
      <c r="S40" s="85">
        <v>6</v>
      </c>
      <c r="T40" s="82">
        <f>S40/$D40</f>
        <v>0.13636363636363635</v>
      </c>
    </row>
    <row r="41" spans="1:20" x14ac:dyDescent="0.2">
      <c r="A41" s="345" t="s">
        <v>319</v>
      </c>
      <c r="B41" s="70"/>
      <c r="C41" s="71"/>
      <c r="D41" s="92"/>
      <c r="E41" s="72"/>
      <c r="F41" s="72"/>
      <c r="G41" s="70"/>
      <c r="H41" s="71"/>
      <c r="I41" s="92"/>
      <c r="J41" s="70"/>
      <c r="K41" s="71"/>
      <c r="L41" s="92"/>
      <c r="M41" s="71"/>
      <c r="N41" s="72"/>
      <c r="O41" s="71"/>
      <c r="P41" s="72"/>
      <c r="Q41" s="71"/>
      <c r="R41" s="72"/>
      <c r="S41" s="71"/>
      <c r="T41" s="72"/>
    </row>
    <row r="42" spans="1:20" x14ac:dyDescent="0.2">
      <c r="A42" s="346"/>
      <c r="B42" s="75"/>
      <c r="C42" s="76"/>
      <c r="D42" s="93"/>
      <c r="E42" s="77"/>
      <c r="F42" s="77"/>
      <c r="G42" s="75"/>
      <c r="H42" s="76"/>
      <c r="I42" s="93"/>
      <c r="J42" s="75"/>
      <c r="K42" s="76"/>
      <c r="L42" s="93"/>
      <c r="M42" s="76"/>
      <c r="N42" s="77"/>
      <c r="O42" s="76"/>
      <c r="P42" s="77"/>
      <c r="Q42" s="76"/>
      <c r="R42" s="77"/>
      <c r="S42" s="76"/>
      <c r="T42" s="77"/>
    </row>
    <row r="43" spans="1:20" x14ac:dyDescent="0.2">
      <c r="A43" s="346"/>
      <c r="B43" s="75"/>
      <c r="C43" s="76"/>
      <c r="D43" s="93"/>
      <c r="E43" s="77"/>
      <c r="F43" s="77"/>
      <c r="G43" s="75"/>
      <c r="H43" s="76"/>
      <c r="I43" s="93"/>
      <c r="J43" s="75"/>
      <c r="K43" s="76"/>
      <c r="L43" s="93"/>
      <c r="M43" s="76"/>
      <c r="N43" s="77"/>
      <c r="O43" s="76"/>
      <c r="P43" s="77"/>
      <c r="Q43" s="76"/>
      <c r="R43" s="77"/>
      <c r="S43" s="76"/>
      <c r="T43" s="77"/>
    </row>
    <row r="44" spans="1:20" x14ac:dyDescent="0.2">
      <c r="A44" s="346"/>
      <c r="B44" s="75"/>
      <c r="C44" s="76"/>
      <c r="D44" s="93"/>
      <c r="E44" s="77"/>
      <c r="F44" s="77"/>
      <c r="G44" s="75"/>
      <c r="H44" s="76"/>
      <c r="I44" s="93"/>
      <c r="J44" s="75"/>
      <c r="K44" s="76"/>
      <c r="L44" s="93"/>
      <c r="M44" s="76"/>
      <c r="N44" s="77"/>
      <c r="O44" s="76"/>
      <c r="P44" s="77"/>
      <c r="Q44" s="76"/>
      <c r="R44" s="77"/>
      <c r="S44" s="76"/>
      <c r="T44" s="77"/>
    </row>
    <row r="45" spans="1:20" x14ac:dyDescent="0.2">
      <c r="A45" s="346"/>
      <c r="B45" s="75"/>
      <c r="C45" s="76"/>
      <c r="D45" s="93"/>
      <c r="E45" s="77"/>
      <c r="F45" s="77"/>
      <c r="G45" s="75"/>
      <c r="H45" s="76"/>
      <c r="I45" s="93"/>
      <c r="J45" s="75"/>
      <c r="K45" s="76"/>
      <c r="L45" s="93"/>
      <c r="M45" s="76"/>
      <c r="N45" s="77"/>
      <c r="O45" s="76"/>
      <c r="P45" s="77"/>
      <c r="Q45" s="76"/>
      <c r="R45" s="77"/>
      <c r="S45" s="76"/>
      <c r="T45" s="77"/>
    </row>
    <row r="46" spans="1:20" x14ac:dyDescent="0.2">
      <c r="A46" s="346"/>
      <c r="B46" s="75"/>
      <c r="C46" s="76"/>
      <c r="D46" s="93"/>
      <c r="E46" s="77"/>
      <c r="F46" s="77"/>
      <c r="G46" s="75"/>
      <c r="H46" s="76"/>
      <c r="I46" s="93"/>
      <c r="J46" s="75"/>
      <c r="K46" s="76"/>
      <c r="L46" s="93"/>
      <c r="M46" s="76"/>
      <c r="N46" s="77"/>
      <c r="O46" s="76"/>
      <c r="P46" s="77"/>
      <c r="Q46" s="76"/>
      <c r="R46" s="77"/>
      <c r="S46" s="76"/>
      <c r="T46" s="77"/>
    </row>
    <row r="47" spans="1:20" x14ac:dyDescent="0.2">
      <c r="A47" s="79" t="s">
        <v>284</v>
      </c>
      <c r="B47" s="80"/>
      <c r="C47" s="81">
        <f>SUM(C41:C46)</f>
        <v>0</v>
      </c>
      <c r="D47" s="81">
        <f>SUM(D41:D46)</f>
        <v>0</v>
      </c>
      <c r="E47" s="82"/>
      <c r="F47" s="82"/>
      <c r="G47" s="80"/>
      <c r="H47" s="81">
        <f>SUM(H41:H46)</f>
        <v>0</v>
      </c>
      <c r="I47" s="81">
        <f>SUM(I41:I46)</f>
        <v>0</v>
      </c>
      <c r="J47" s="80"/>
      <c r="K47" s="81">
        <f>SUM(K41:K46)</f>
        <v>0</v>
      </c>
      <c r="L47" s="81">
        <f>SUM(L41:L46)</f>
        <v>0</v>
      </c>
      <c r="M47" s="85">
        <v>0</v>
      </c>
      <c r="N47" s="82" t="e">
        <f>M47/$C47</f>
        <v>#DIV/0!</v>
      </c>
      <c r="O47" s="85">
        <v>0</v>
      </c>
      <c r="P47" s="82" t="e">
        <f>O47/$D47</f>
        <v>#DIV/0!</v>
      </c>
      <c r="Q47" s="85">
        <v>0</v>
      </c>
      <c r="R47" s="82" t="e">
        <f>Q47/$C47</f>
        <v>#DIV/0!</v>
      </c>
      <c r="S47" s="85">
        <v>0</v>
      </c>
      <c r="T47" s="82" t="e">
        <f>S47/$D47</f>
        <v>#DIV/0!</v>
      </c>
    </row>
    <row r="48" spans="1:20" x14ac:dyDescent="0.2">
      <c r="A48" s="345" t="s">
        <v>373</v>
      </c>
      <c r="B48" s="70" t="s">
        <v>280</v>
      </c>
      <c r="C48" s="71">
        <v>8</v>
      </c>
      <c r="D48" s="92">
        <v>9</v>
      </c>
      <c r="E48" s="72"/>
      <c r="F48" s="72"/>
      <c r="G48" s="70" t="s">
        <v>203</v>
      </c>
      <c r="H48" s="71">
        <v>5</v>
      </c>
      <c r="I48" s="92">
        <v>6</v>
      </c>
      <c r="J48" s="70" t="s">
        <v>257</v>
      </c>
      <c r="K48" s="71">
        <v>2</v>
      </c>
      <c r="L48" s="92">
        <v>2</v>
      </c>
      <c r="M48" s="71"/>
      <c r="N48" s="72"/>
      <c r="O48" s="71"/>
      <c r="P48" s="72"/>
      <c r="Q48" s="71"/>
      <c r="R48" s="72"/>
      <c r="S48" s="71"/>
      <c r="T48" s="72"/>
    </row>
    <row r="49" spans="1:20" x14ac:dyDescent="0.2">
      <c r="A49" s="346"/>
      <c r="B49" s="75" t="s">
        <v>320</v>
      </c>
      <c r="C49" s="76">
        <v>5</v>
      </c>
      <c r="D49" s="93">
        <v>5</v>
      </c>
      <c r="E49" s="77"/>
      <c r="F49" s="77"/>
      <c r="G49" s="75" t="s">
        <v>201</v>
      </c>
      <c r="H49" s="76">
        <v>5</v>
      </c>
      <c r="I49" s="93">
        <v>5</v>
      </c>
      <c r="J49" s="75" t="s">
        <v>542</v>
      </c>
      <c r="K49" s="76">
        <v>1</v>
      </c>
      <c r="L49" s="93">
        <v>1</v>
      </c>
      <c r="M49" s="76"/>
      <c r="N49" s="77"/>
      <c r="O49" s="76"/>
      <c r="P49" s="77"/>
      <c r="Q49" s="76"/>
      <c r="R49" s="77"/>
      <c r="S49" s="76"/>
      <c r="T49" s="77"/>
    </row>
    <row r="50" spans="1:20" x14ac:dyDescent="0.2">
      <c r="A50" s="346"/>
      <c r="B50" s="75"/>
      <c r="C50" s="76"/>
      <c r="D50" s="93"/>
      <c r="E50" s="77"/>
      <c r="F50" s="77"/>
      <c r="G50" s="75" t="s">
        <v>202</v>
      </c>
      <c r="H50" s="76">
        <v>3</v>
      </c>
      <c r="I50" s="93">
        <v>3</v>
      </c>
      <c r="J50" s="75" t="s">
        <v>200</v>
      </c>
      <c r="K50" s="76">
        <v>10</v>
      </c>
      <c r="L50" s="93">
        <v>11</v>
      </c>
      <c r="M50" s="76"/>
      <c r="N50" s="77"/>
      <c r="O50" s="76"/>
      <c r="P50" s="77"/>
      <c r="Q50" s="76"/>
      <c r="R50" s="77"/>
      <c r="S50" s="76"/>
      <c r="T50" s="77"/>
    </row>
    <row r="51" spans="1:20" x14ac:dyDescent="0.2">
      <c r="A51" s="346"/>
      <c r="B51" s="75"/>
      <c r="C51" s="76"/>
      <c r="D51" s="93"/>
      <c r="E51" s="77"/>
      <c r="F51" s="77"/>
      <c r="G51" s="75"/>
      <c r="H51" s="76"/>
      <c r="I51" s="93"/>
      <c r="J51" s="75"/>
      <c r="K51" s="76"/>
      <c r="L51" s="93"/>
      <c r="M51" s="76"/>
      <c r="N51" s="77"/>
      <c r="O51" s="76"/>
      <c r="P51" s="77"/>
      <c r="Q51" s="76"/>
      <c r="R51" s="77"/>
      <c r="S51" s="76"/>
      <c r="T51" s="77"/>
    </row>
    <row r="52" spans="1:20" x14ac:dyDescent="0.2">
      <c r="A52" s="346"/>
      <c r="B52" s="75"/>
      <c r="C52" s="76"/>
      <c r="D52" s="93"/>
      <c r="E52" s="77"/>
      <c r="F52" s="77"/>
      <c r="G52" s="75"/>
      <c r="H52" s="76"/>
      <c r="I52" s="93"/>
      <c r="J52" s="75"/>
      <c r="K52" s="76"/>
      <c r="L52" s="93"/>
      <c r="M52" s="76"/>
      <c r="N52" s="77"/>
      <c r="O52" s="76"/>
      <c r="P52" s="77"/>
      <c r="Q52" s="76"/>
      <c r="R52" s="77"/>
      <c r="S52" s="76"/>
      <c r="T52" s="77"/>
    </row>
    <row r="53" spans="1:20" x14ac:dyDescent="0.2">
      <c r="A53" s="346"/>
      <c r="B53" s="75"/>
      <c r="C53" s="76"/>
      <c r="D53" s="93"/>
      <c r="E53" s="77"/>
      <c r="F53" s="77"/>
      <c r="G53" s="75"/>
      <c r="H53" s="76"/>
      <c r="I53" s="93"/>
      <c r="J53" s="75"/>
      <c r="K53" s="76"/>
      <c r="L53" s="93"/>
      <c r="M53" s="76"/>
      <c r="N53" s="77"/>
      <c r="O53" s="76"/>
      <c r="P53" s="77"/>
      <c r="Q53" s="76"/>
      <c r="R53" s="77"/>
      <c r="S53" s="76"/>
      <c r="T53" s="77"/>
    </row>
    <row r="54" spans="1:20" x14ac:dyDescent="0.2">
      <c r="A54" s="79" t="s">
        <v>374</v>
      </c>
      <c r="B54" s="80"/>
      <c r="C54" s="81">
        <f>SUM(C48:C53)</f>
        <v>13</v>
      </c>
      <c r="D54" s="81">
        <f>SUM(D48:D53)</f>
        <v>14</v>
      </c>
      <c r="E54" s="82"/>
      <c r="F54" s="82"/>
      <c r="G54" s="80"/>
      <c r="H54" s="81">
        <f>SUM(H48:H53)</f>
        <v>13</v>
      </c>
      <c r="I54" s="81">
        <f>SUM(I48:I53)</f>
        <v>14</v>
      </c>
      <c r="J54" s="80"/>
      <c r="K54" s="81">
        <f>SUM(K48:K53)</f>
        <v>13</v>
      </c>
      <c r="L54" s="81">
        <f>SUM(L48:L53)</f>
        <v>14</v>
      </c>
      <c r="M54" s="85">
        <v>771</v>
      </c>
      <c r="N54" s="82">
        <f>M54/$C54</f>
        <v>59.307692307692307</v>
      </c>
      <c r="O54" s="85">
        <v>801.5</v>
      </c>
      <c r="P54" s="82">
        <f>O54/$D54</f>
        <v>57.25</v>
      </c>
      <c r="Q54" s="85">
        <v>12</v>
      </c>
      <c r="R54" s="82">
        <f>Q54/$C54</f>
        <v>0.92307692307692313</v>
      </c>
      <c r="S54" s="85">
        <v>18</v>
      </c>
      <c r="T54" s="82">
        <f>S54/$D54</f>
        <v>1.2857142857142858</v>
      </c>
    </row>
    <row r="55" spans="1:20" x14ac:dyDescent="0.2">
      <c r="A55" s="345" t="s">
        <v>534</v>
      </c>
      <c r="B55" s="70" t="s">
        <v>280</v>
      </c>
      <c r="C55" s="71">
        <v>17</v>
      </c>
      <c r="D55" s="92">
        <v>17</v>
      </c>
      <c r="E55" s="72"/>
      <c r="F55" s="72"/>
      <c r="G55" s="70" t="s">
        <v>203</v>
      </c>
      <c r="H55" s="71">
        <v>13</v>
      </c>
      <c r="I55" s="92">
        <v>13</v>
      </c>
      <c r="J55" s="70" t="s">
        <v>544</v>
      </c>
      <c r="K55" s="71">
        <v>1</v>
      </c>
      <c r="L55" s="92">
        <v>1</v>
      </c>
      <c r="M55" s="71"/>
      <c r="N55" s="72"/>
      <c r="O55" s="71"/>
      <c r="P55" s="72"/>
      <c r="Q55" s="71"/>
      <c r="R55" s="72"/>
      <c r="S55" s="71"/>
      <c r="T55" s="72"/>
    </row>
    <row r="56" spans="1:20" x14ac:dyDescent="0.2">
      <c r="A56" s="346"/>
      <c r="B56" s="75"/>
      <c r="C56" s="76"/>
      <c r="D56" s="93"/>
      <c r="E56" s="77"/>
      <c r="F56" s="77"/>
      <c r="G56" s="75" t="s">
        <v>536</v>
      </c>
      <c r="H56" s="76">
        <v>2</v>
      </c>
      <c r="I56" s="93">
        <v>2</v>
      </c>
      <c r="J56" s="75" t="s">
        <v>200</v>
      </c>
      <c r="K56" s="76">
        <v>15</v>
      </c>
      <c r="L56" s="93">
        <v>15</v>
      </c>
      <c r="M56" s="76"/>
      <c r="N56" s="77"/>
      <c r="O56" s="76"/>
      <c r="P56" s="77"/>
      <c r="Q56" s="76"/>
      <c r="R56" s="77"/>
      <c r="S56" s="76"/>
      <c r="T56" s="77"/>
    </row>
    <row r="57" spans="1:20" x14ac:dyDescent="0.2">
      <c r="A57" s="346"/>
      <c r="B57" s="75"/>
      <c r="C57" s="76"/>
      <c r="D57" s="93"/>
      <c r="E57" s="77"/>
      <c r="F57" s="77"/>
      <c r="G57" s="75" t="s">
        <v>202</v>
      </c>
      <c r="H57" s="76">
        <v>2</v>
      </c>
      <c r="I57" s="93">
        <v>2</v>
      </c>
      <c r="J57" s="75" t="s">
        <v>272</v>
      </c>
      <c r="K57" s="76">
        <v>1</v>
      </c>
      <c r="L57" s="93">
        <v>1</v>
      </c>
      <c r="M57" s="76"/>
      <c r="N57" s="77"/>
      <c r="O57" s="76"/>
      <c r="P57" s="77"/>
      <c r="Q57" s="76"/>
      <c r="R57" s="77"/>
      <c r="S57" s="76"/>
      <c r="T57" s="77"/>
    </row>
    <row r="58" spans="1:20" x14ac:dyDescent="0.2">
      <c r="A58" s="346"/>
      <c r="B58" s="75"/>
      <c r="C58" s="76"/>
      <c r="D58" s="93"/>
      <c r="E58" s="77"/>
      <c r="F58" s="77"/>
      <c r="G58" s="75"/>
      <c r="H58" s="76"/>
      <c r="I58" s="93"/>
      <c r="J58" s="75"/>
      <c r="K58" s="76"/>
      <c r="L58" s="93"/>
      <c r="M58" s="76"/>
      <c r="N58" s="77"/>
      <c r="O58" s="76"/>
      <c r="P58" s="77"/>
      <c r="Q58" s="76"/>
      <c r="R58" s="77"/>
      <c r="S58" s="76"/>
      <c r="T58" s="77"/>
    </row>
    <row r="59" spans="1:20" x14ac:dyDescent="0.2">
      <c r="A59" s="346"/>
      <c r="B59" s="75"/>
      <c r="C59" s="76"/>
      <c r="D59" s="93"/>
      <c r="E59" s="77"/>
      <c r="F59" s="77"/>
      <c r="G59" s="75"/>
      <c r="H59" s="76"/>
      <c r="I59" s="93"/>
      <c r="J59" s="75"/>
      <c r="K59" s="76"/>
      <c r="L59" s="93"/>
      <c r="M59" s="76"/>
      <c r="N59" s="77"/>
      <c r="O59" s="76"/>
      <c r="P59" s="77"/>
      <c r="Q59" s="76"/>
      <c r="R59" s="77"/>
      <c r="S59" s="76"/>
      <c r="T59" s="77"/>
    </row>
    <row r="60" spans="1:20" x14ac:dyDescent="0.2">
      <c r="A60" s="346"/>
      <c r="B60" s="75"/>
      <c r="C60" s="76"/>
      <c r="D60" s="93"/>
      <c r="E60" s="77"/>
      <c r="F60" s="77"/>
      <c r="G60" s="75"/>
      <c r="H60" s="76"/>
      <c r="I60" s="93"/>
      <c r="J60" s="75"/>
      <c r="K60" s="76"/>
      <c r="L60" s="93"/>
      <c r="M60" s="76"/>
      <c r="N60" s="77"/>
      <c r="O60" s="76"/>
      <c r="P60" s="77"/>
      <c r="Q60" s="76"/>
      <c r="R60" s="77"/>
      <c r="S60" s="76"/>
      <c r="T60" s="77"/>
    </row>
    <row r="61" spans="1:20" x14ac:dyDescent="0.2">
      <c r="A61" s="79" t="s">
        <v>533</v>
      </c>
      <c r="B61" s="80"/>
      <c r="C61" s="81">
        <f>SUM(C55:C60)</f>
        <v>17</v>
      </c>
      <c r="D61" s="81">
        <f>SUM(D55:D60)</f>
        <v>17</v>
      </c>
      <c r="E61" s="82"/>
      <c r="F61" s="82"/>
      <c r="G61" s="80"/>
      <c r="H61" s="81">
        <f>SUM(H55:H60)</f>
        <v>17</v>
      </c>
      <c r="I61" s="81">
        <f>SUM(I55:I60)</f>
        <v>17</v>
      </c>
      <c r="J61" s="80"/>
      <c r="K61" s="81">
        <f>SUM(K55:K60)</f>
        <v>17</v>
      </c>
      <c r="L61" s="81">
        <f>SUM(L55:L60)</f>
        <v>17</v>
      </c>
      <c r="M61" s="85">
        <v>768</v>
      </c>
      <c r="N61" s="82">
        <f>M61/$C61</f>
        <v>45.176470588235297</v>
      </c>
      <c r="O61" s="85">
        <v>768</v>
      </c>
      <c r="P61" s="82">
        <f>O61/$D61</f>
        <v>45.176470588235297</v>
      </c>
      <c r="Q61" s="85">
        <v>108</v>
      </c>
      <c r="R61" s="82">
        <f>Q61/$C61</f>
        <v>6.3529411764705879</v>
      </c>
      <c r="S61" s="85">
        <v>108</v>
      </c>
      <c r="T61" s="82">
        <f>S61/$D61</f>
        <v>6.3529411764705879</v>
      </c>
    </row>
    <row r="62" spans="1:20" x14ac:dyDescent="0.2">
      <c r="A62" s="345" t="s">
        <v>204</v>
      </c>
      <c r="B62" s="70" t="s">
        <v>280</v>
      </c>
      <c r="C62" s="71">
        <v>2</v>
      </c>
      <c r="D62" s="92">
        <v>4</v>
      </c>
      <c r="E62" s="72"/>
      <c r="F62" s="72"/>
      <c r="G62" s="70" t="s">
        <v>203</v>
      </c>
      <c r="H62" s="71">
        <v>1</v>
      </c>
      <c r="I62" s="92">
        <v>1</v>
      </c>
      <c r="J62" s="70" t="s">
        <v>200</v>
      </c>
      <c r="K62" s="71">
        <v>2</v>
      </c>
      <c r="L62" s="92">
        <v>4</v>
      </c>
      <c r="M62" s="71"/>
      <c r="N62" s="72"/>
      <c r="O62" s="71"/>
      <c r="P62" s="72"/>
      <c r="Q62" s="71"/>
      <c r="R62" s="72"/>
      <c r="S62" s="71"/>
      <c r="T62" s="72"/>
    </row>
    <row r="63" spans="1:20" x14ac:dyDescent="0.2">
      <c r="A63" s="346"/>
      <c r="B63" s="75"/>
      <c r="C63" s="76"/>
      <c r="D63" s="93"/>
      <c r="E63" s="77"/>
      <c r="F63" s="77"/>
      <c r="G63" s="75" t="s">
        <v>202</v>
      </c>
      <c r="H63" s="76">
        <v>1</v>
      </c>
      <c r="I63" s="93">
        <v>3</v>
      </c>
      <c r="J63" s="75"/>
      <c r="K63" s="76"/>
      <c r="L63" s="93"/>
      <c r="M63" s="76"/>
      <c r="N63" s="77"/>
      <c r="O63" s="76"/>
      <c r="P63" s="77"/>
      <c r="Q63" s="76"/>
      <c r="R63" s="77"/>
      <c r="S63" s="76"/>
      <c r="T63" s="77"/>
    </row>
    <row r="64" spans="1:20" x14ac:dyDescent="0.2">
      <c r="A64" s="346"/>
      <c r="B64" s="75"/>
      <c r="C64" s="76"/>
      <c r="D64" s="93"/>
      <c r="E64" s="77"/>
      <c r="F64" s="77"/>
      <c r="G64" s="75"/>
      <c r="H64" s="76"/>
      <c r="I64" s="93"/>
      <c r="J64" s="75"/>
      <c r="K64" s="76"/>
      <c r="L64" s="93"/>
      <c r="M64" s="76"/>
      <c r="N64" s="77"/>
      <c r="O64" s="76"/>
      <c r="P64" s="77"/>
      <c r="Q64" s="76"/>
      <c r="R64" s="77"/>
      <c r="S64" s="76"/>
      <c r="T64" s="77"/>
    </row>
    <row r="65" spans="1:20" x14ac:dyDescent="0.2">
      <c r="A65" s="346"/>
      <c r="B65" s="75"/>
      <c r="C65" s="76"/>
      <c r="D65" s="93"/>
      <c r="E65" s="77"/>
      <c r="F65" s="77"/>
      <c r="G65" s="75"/>
      <c r="H65" s="76"/>
      <c r="I65" s="93"/>
      <c r="J65" s="75"/>
      <c r="K65" s="76"/>
      <c r="L65" s="93"/>
      <c r="M65" s="76"/>
      <c r="N65" s="77"/>
      <c r="O65" s="76"/>
      <c r="P65" s="77"/>
      <c r="Q65" s="76"/>
      <c r="R65" s="77"/>
      <c r="S65" s="76"/>
      <c r="T65" s="77"/>
    </row>
    <row r="66" spans="1:20" x14ac:dyDescent="0.2">
      <c r="A66" s="346"/>
      <c r="B66" s="75"/>
      <c r="C66" s="76"/>
      <c r="D66" s="93"/>
      <c r="E66" s="77"/>
      <c r="F66" s="77"/>
      <c r="G66" s="75"/>
      <c r="H66" s="76"/>
      <c r="I66" s="93"/>
      <c r="J66" s="75"/>
      <c r="K66" s="76"/>
      <c r="L66" s="93"/>
      <c r="M66" s="76"/>
      <c r="N66" s="77"/>
      <c r="O66" s="76"/>
      <c r="P66" s="77"/>
      <c r="Q66" s="76"/>
      <c r="R66" s="77"/>
      <c r="S66" s="76"/>
      <c r="T66" s="77"/>
    </row>
    <row r="67" spans="1:20" x14ac:dyDescent="0.2">
      <c r="A67" s="346"/>
      <c r="B67" s="75"/>
      <c r="C67" s="76"/>
      <c r="D67" s="93"/>
      <c r="E67" s="77"/>
      <c r="F67" s="77"/>
      <c r="G67" s="75"/>
      <c r="H67" s="76"/>
      <c r="I67" s="93"/>
      <c r="J67" s="75"/>
      <c r="K67" s="76"/>
      <c r="L67" s="93"/>
      <c r="M67" s="76"/>
      <c r="N67" s="77"/>
      <c r="O67" s="76"/>
      <c r="P67" s="77"/>
      <c r="Q67" s="76"/>
      <c r="R67" s="77"/>
      <c r="S67" s="76"/>
      <c r="T67" s="77"/>
    </row>
    <row r="68" spans="1:20" x14ac:dyDescent="0.2">
      <c r="A68" s="79" t="s">
        <v>205</v>
      </c>
      <c r="B68" s="80"/>
      <c r="C68" s="81">
        <f>SUM(C62:C67)</f>
        <v>2</v>
      </c>
      <c r="D68" s="81">
        <f>SUM(D62:D67)</f>
        <v>4</v>
      </c>
      <c r="E68" s="82"/>
      <c r="F68" s="82"/>
      <c r="G68" s="80"/>
      <c r="H68" s="81">
        <f>SUM(H62:H67)</f>
        <v>2</v>
      </c>
      <c r="I68" s="81">
        <f>SUM(I62:I67)</f>
        <v>4</v>
      </c>
      <c r="J68" s="80"/>
      <c r="K68" s="81">
        <f>SUM(K62:K67)</f>
        <v>2</v>
      </c>
      <c r="L68" s="81">
        <f>SUM(L62:L67)</f>
        <v>4</v>
      </c>
      <c r="M68" s="85">
        <v>112</v>
      </c>
      <c r="N68" s="82">
        <f>M68/$C68</f>
        <v>56</v>
      </c>
      <c r="O68" s="85">
        <v>160</v>
      </c>
      <c r="P68" s="82">
        <f>O68/$D68</f>
        <v>40</v>
      </c>
      <c r="Q68" s="85">
        <v>12</v>
      </c>
      <c r="R68" s="82">
        <f>Q68/$C68</f>
        <v>6</v>
      </c>
      <c r="S68" s="85">
        <v>12</v>
      </c>
      <c r="T68" s="82">
        <f>S68/$D68</f>
        <v>3</v>
      </c>
    </row>
    <row r="69" spans="1:20" x14ac:dyDescent="0.2">
      <c r="A69" s="345" t="s">
        <v>321</v>
      </c>
      <c r="B69" s="70" t="s">
        <v>280</v>
      </c>
      <c r="C69" s="71">
        <v>29</v>
      </c>
      <c r="D69" s="92">
        <v>61</v>
      </c>
      <c r="E69" s="72"/>
      <c r="F69" s="72"/>
      <c r="G69" s="70" t="s">
        <v>203</v>
      </c>
      <c r="H69" s="71">
        <v>27</v>
      </c>
      <c r="I69" s="92">
        <v>56</v>
      </c>
      <c r="J69" s="70" t="s">
        <v>257</v>
      </c>
      <c r="K69" s="71">
        <v>8</v>
      </c>
      <c r="L69" s="92">
        <v>17</v>
      </c>
      <c r="M69" s="71"/>
      <c r="N69" s="72"/>
      <c r="O69" s="71"/>
      <c r="P69" s="72"/>
      <c r="Q69" s="71"/>
      <c r="R69" s="72"/>
      <c r="S69" s="71"/>
      <c r="T69" s="72"/>
    </row>
    <row r="70" spans="1:20" x14ac:dyDescent="0.2">
      <c r="A70" s="346"/>
      <c r="B70" s="75"/>
      <c r="C70" s="76"/>
      <c r="D70" s="93"/>
      <c r="E70" s="77"/>
      <c r="F70" s="77"/>
      <c r="G70" s="75" t="s">
        <v>447</v>
      </c>
      <c r="H70" s="76">
        <v>2</v>
      </c>
      <c r="I70" s="93">
        <v>4</v>
      </c>
      <c r="J70" s="75" t="s">
        <v>542</v>
      </c>
      <c r="K70" s="76">
        <v>1</v>
      </c>
      <c r="L70" s="93">
        <v>2</v>
      </c>
      <c r="M70" s="76"/>
      <c r="N70" s="77"/>
      <c r="O70" s="76"/>
      <c r="P70" s="77"/>
      <c r="Q70" s="76"/>
      <c r="R70" s="77"/>
      <c r="S70" s="76"/>
      <c r="T70" s="77"/>
    </row>
    <row r="71" spans="1:20" x14ac:dyDescent="0.2">
      <c r="A71" s="346"/>
      <c r="B71" s="75"/>
      <c r="C71" s="76"/>
      <c r="D71" s="93"/>
      <c r="E71" s="77"/>
      <c r="F71" s="77"/>
      <c r="G71" s="75" t="s">
        <v>202</v>
      </c>
      <c r="H71" s="76"/>
      <c r="I71" s="93">
        <v>1</v>
      </c>
      <c r="J71" s="75" t="s">
        <v>200</v>
      </c>
      <c r="K71" s="76">
        <v>19</v>
      </c>
      <c r="L71" s="93">
        <v>41</v>
      </c>
      <c r="M71" s="76"/>
      <c r="N71" s="77"/>
      <c r="O71" s="76"/>
      <c r="P71" s="77"/>
      <c r="Q71" s="76"/>
      <c r="R71" s="77"/>
      <c r="S71" s="76"/>
      <c r="T71" s="77"/>
    </row>
    <row r="72" spans="1:20" x14ac:dyDescent="0.2">
      <c r="A72" s="346"/>
      <c r="B72" s="75"/>
      <c r="C72" s="76"/>
      <c r="D72" s="93"/>
      <c r="E72" s="77"/>
      <c r="F72" s="77"/>
      <c r="G72" s="75"/>
      <c r="H72" s="76"/>
      <c r="I72" s="93"/>
      <c r="J72" s="75" t="s">
        <v>272</v>
      </c>
      <c r="K72" s="76">
        <v>1</v>
      </c>
      <c r="L72" s="93">
        <v>1</v>
      </c>
      <c r="M72" s="76"/>
      <c r="N72" s="77"/>
      <c r="O72" s="76"/>
      <c r="P72" s="77"/>
      <c r="Q72" s="76"/>
      <c r="R72" s="77"/>
      <c r="S72" s="76"/>
      <c r="T72" s="77"/>
    </row>
    <row r="73" spans="1:20" x14ac:dyDescent="0.2">
      <c r="A73" s="346"/>
      <c r="B73" s="75"/>
      <c r="C73" s="76"/>
      <c r="D73" s="93"/>
      <c r="E73" s="77"/>
      <c r="F73" s="77"/>
      <c r="G73" s="75"/>
      <c r="H73" s="76"/>
      <c r="I73" s="93"/>
      <c r="J73" s="75"/>
      <c r="K73" s="76"/>
      <c r="L73" s="93"/>
      <c r="M73" s="76"/>
      <c r="N73" s="77"/>
      <c r="O73" s="76"/>
      <c r="P73" s="77"/>
      <c r="Q73" s="76"/>
      <c r="R73" s="77"/>
      <c r="S73" s="76"/>
      <c r="T73" s="77"/>
    </row>
    <row r="74" spans="1:20" x14ac:dyDescent="0.2">
      <c r="A74" s="346"/>
      <c r="B74" s="75"/>
      <c r="C74" s="76"/>
      <c r="D74" s="93"/>
      <c r="E74" s="77"/>
      <c r="F74" s="77"/>
      <c r="G74" s="75"/>
      <c r="H74" s="76"/>
      <c r="I74" s="93"/>
      <c r="J74" s="75"/>
      <c r="K74" s="76"/>
      <c r="L74" s="93"/>
      <c r="M74" s="76"/>
      <c r="N74" s="77"/>
      <c r="O74" s="76"/>
      <c r="P74" s="77"/>
      <c r="Q74" s="76"/>
      <c r="R74" s="77"/>
      <c r="S74" s="76"/>
      <c r="T74" s="77"/>
    </row>
    <row r="75" spans="1:20" x14ac:dyDescent="0.2">
      <c r="A75" s="79" t="s">
        <v>322</v>
      </c>
      <c r="B75" s="80"/>
      <c r="C75" s="81">
        <f>SUM(C69:C74)</f>
        <v>29</v>
      </c>
      <c r="D75" s="81">
        <f>SUM(D69:D74)</f>
        <v>61</v>
      </c>
      <c r="E75" s="82"/>
      <c r="F75" s="82"/>
      <c r="G75" s="80"/>
      <c r="H75" s="81">
        <f>SUM(H69:H74)</f>
        <v>29</v>
      </c>
      <c r="I75" s="81">
        <f>SUM(I69:I74)</f>
        <v>61</v>
      </c>
      <c r="J75" s="80"/>
      <c r="K75" s="81">
        <f>SUM(K69:K74)</f>
        <v>29</v>
      </c>
      <c r="L75" s="81">
        <f>SUM(L69:L74)</f>
        <v>61</v>
      </c>
      <c r="M75" s="85">
        <v>1650</v>
      </c>
      <c r="N75" s="82">
        <f>M75/$C75</f>
        <v>56.896551724137929</v>
      </c>
      <c r="O75" s="85">
        <v>2500.5</v>
      </c>
      <c r="P75" s="82">
        <f>O75/$D75</f>
        <v>40.991803278688522</v>
      </c>
      <c r="Q75" s="85">
        <v>60</v>
      </c>
      <c r="R75" s="82">
        <f>Q75/$C75</f>
        <v>2.0689655172413794</v>
      </c>
      <c r="S75" s="85">
        <v>207</v>
      </c>
      <c r="T75" s="82">
        <f>S75/$D75</f>
        <v>3.3934426229508197</v>
      </c>
    </row>
    <row r="76" spans="1:20" x14ac:dyDescent="0.2">
      <c r="A76" s="345" t="s">
        <v>375</v>
      </c>
      <c r="B76" s="70" t="s">
        <v>280</v>
      </c>
      <c r="C76" s="71">
        <v>2</v>
      </c>
      <c r="D76" s="92">
        <v>7</v>
      </c>
      <c r="E76" s="72"/>
      <c r="F76" s="72"/>
      <c r="G76" s="70" t="s">
        <v>203</v>
      </c>
      <c r="H76" s="71">
        <v>2</v>
      </c>
      <c r="I76" s="92">
        <v>7</v>
      </c>
      <c r="J76" s="70" t="s">
        <v>542</v>
      </c>
      <c r="K76" s="71">
        <v>1</v>
      </c>
      <c r="L76" s="92">
        <v>1</v>
      </c>
      <c r="M76" s="71"/>
      <c r="N76" s="72"/>
      <c r="O76" s="71"/>
      <c r="P76" s="72"/>
      <c r="Q76" s="71"/>
      <c r="R76" s="72"/>
      <c r="S76" s="71"/>
      <c r="T76" s="72"/>
    </row>
    <row r="77" spans="1:20" x14ac:dyDescent="0.2">
      <c r="A77" s="346"/>
      <c r="B77" s="75"/>
      <c r="C77" s="76"/>
      <c r="D77" s="93"/>
      <c r="E77" s="77"/>
      <c r="F77" s="77"/>
      <c r="G77" s="75"/>
      <c r="H77" s="76"/>
      <c r="I77" s="93"/>
      <c r="J77" s="75" t="s">
        <v>200</v>
      </c>
      <c r="K77" s="76">
        <v>1</v>
      </c>
      <c r="L77" s="93">
        <v>5</v>
      </c>
      <c r="M77" s="76"/>
      <c r="N77" s="77"/>
      <c r="O77" s="76"/>
      <c r="P77" s="77"/>
      <c r="Q77" s="76"/>
      <c r="R77" s="77"/>
      <c r="S77" s="76"/>
      <c r="T77" s="77"/>
    </row>
    <row r="78" spans="1:20" x14ac:dyDescent="0.2">
      <c r="A78" s="346"/>
      <c r="B78" s="75"/>
      <c r="C78" s="76"/>
      <c r="D78" s="93"/>
      <c r="E78" s="77"/>
      <c r="F78" s="77"/>
      <c r="G78" s="75"/>
      <c r="H78" s="76"/>
      <c r="I78" s="93"/>
      <c r="J78" s="75" t="s">
        <v>258</v>
      </c>
      <c r="K78" s="76"/>
      <c r="L78" s="93">
        <v>1</v>
      </c>
      <c r="M78" s="76"/>
      <c r="N78" s="77"/>
      <c r="O78" s="76"/>
      <c r="P78" s="77"/>
      <c r="Q78" s="76"/>
      <c r="R78" s="77"/>
      <c r="S78" s="76"/>
      <c r="T78" s="77"/>
    </row>
    <row r="79" spans="1:20" x14ac:dyDescent="0.2">
      <c r="A79" s="346"/>
      <c r="B79" s="75"/>
      <c r="C79" s="76"/>
      <c r="D79" s="93"/>
      <c r="E79" s="77"/>
      <c r="F79" s="77"/>
      <c r="G79" s="75"/>
      <c r="H79" s="76"/>
      <c r="I79" s="93"/>
      <c r="J79" s="75"/>
      <c r="K79" s="76"/>
      <c r="L79" s="93"/>
      <c r="M79" s="76"/>
      <c r="N79" s="77"/>
      <c r="O79" s="76"/>
      <c r="P79" s="77"/>
      <c r="Q79" s="76"/>
      <c r="R79" s="77"/>
      <c r="S79" s="76"/>
      <c r="T79" s="77"/>
    </row>
    <row r="80" spans="1:20" x14ac:dyDescent="0.2">
      <c r="A80" s="346"/>
      <c r="B80" s="75"/>
      <c r="C80" s="76"/>
      <c r="D80" s="93"/>
      <c r="E80" s="77"/>
      <c r="F80" s="77"/>
      <c r="G80" s="75"/>
      <c r="H80" s="76"/>
      <c r="I80" s="93"/>
      <c r="J80" s="75"/>
      <c r="K80" s="76"/>
      <c r="L80" s="93"/>
      <c r="M80" s="76"/>
      <c r="N80" s="77"/>
      <c r="O80" s="76"/>
      <c r="P80" s="77"/>
      <c r="Q80" s="76"/>
      <c r="R80" s="77"/>
      <c r="S80" s="76"/>
      <c r="T80" s="77"/>
    </row>
    <row r="81" spans="1:20" x14ac:dyDescent="0.2">
      <c r="A81" s="346"/>
      <c r="B81" s="75"/>
      <c r="C81" s="76"/>
      <c r="D81" s="93"/>
      <c r="E81" s="77"/>
      <c r="F81" s="77"/>
      <c r="G81" s="75"/>
      <c r="H81" s="76"/>
      <c r="I81" s="93"/>
      <c r="J81" s="75"/>
      <c r="K81" s="76"/>
      <c r="L81" s="93"/>
      <c r="M81" s="76"/>
      <c r="N81" s="77"/>
      <c r="O81" s="76"/>
      <c r="P81" s="77"/>
      <c r="Q81" s="76"/>
      <c r="R81" s="77"/>
      <c r="S81" s="76"/>
      <c r="T81" s="77"/>
    </row>
    <row r="82" spans="1:20" x14ac:dyDescent="0.2">
      <c r="A82" s="79" t="s">
        <v>376</v>
      </c>
      <c r="B82" s="80"/>
      <c r="C82" s="81">
        <f>SUM(C76:C81)</f>
        <v>2</v>
      </c>
      <c r="D82" s="81">
        <f>SUM(D76:D81)</f>
        <v>7</v>
      </c>
      <c r="E82" s="82"/>
      <c r="F82" s="82"/>
      <c r="G82" s="80"/>
      <c r="H82" s="81">
        <f>SUM(H76:H81)</f>
        <v>2</v>
      </c>
      <c r="I82" s="81">
        <f>SUM(I76:I81)</f>
        <v>7</v>
      </c>
      <c r="J82" s="80"/>
      <c r="K82" s="81">
        <f>SUM(K76:K81)</f>
        <v>2</v>
      </c>
      <c r="L82" s="81">
        <f>SUM(L76:L81)</f>
        <v>7</v>
      </c>
      <c r="M82" s="85">
        <v>78</v>
      </c>
      <c r="N82" s="82">
        <f>M82/$C82</f>
        <v>39</v>
      </c>
      <c r="O82" s="85">
        <v>186</v>
      </c>
      <c r="P82" s="82">
        <f>O82/$D82</f>
        <v>26.571428571428573</v>
      </c>
      <c r="Q82" s="85">
        <v>9</v>
      </c>
      <c r="R82" s="82">
        <f>Q82/$C82</f>
        <v>4.5</v>
      </c>
      <c r="S82" s="85">
        <v>27</v>
      </c>
      <c r="T82" s="82">
        <f>S82/$D82</f>
        <v>3.8571428571428572</v>
      </c>
    </row>
    <row r="83" spans="1:20" x14ac:dyDescent="0.2">
      <c r="A83" s="345" t="s">
        <v>377</v>
      </c>
      <c r="B83" s="70" t="s">
        <v>280</v>
      </c>
      <c r="C83" s="71">
        <v>12</v>
      </c>
      <c r="D83" s="92">
        <v>27</v>
      </c>
      <c r="E83" s="72"/>
      <c r="F83" s="72"/>
      <c r="G83" s="70" t="s">
        <v>203</v>
      </c>
      <c r="H83" s="71">
        <v>8</v>
      </c>
      <c r="I83" s="92">
        <v>20</v>
      </c>
      <c r="J83" s="70" t="s">
        <v>257</v>
      </c>
      <c r="K83" s="71">
        <v>1</v>
      </c>
      <c r="L83" s="92">
        <v>5</v>
      </c>
      <c r="M83" s="71"/>
      <c r="N83" s="72"/>
      <c r="O83" s="71"/>
      <c r="P83" s="72"/>
      <c r="Q83" s="71"/>
      <c r="R83" s="72"/>
      <c r="S83" s="71"/>
      <c r="T83" s="72"/>
    </row>
    <row r="84" spans="1:20" x14ac:dyDescent="0.2">
      <c r="A84" s="346"/>
      <c r="B84" s="75"/>
      <c r="C84" s="76"/>
      <c r="D84" s="93"/>
      <c r="E84" s="77"/>
      <c r="F84" s="77"/>
      <c r="G84" s="75" t="s">
        <v>537</v>
      </c>
      <c r="H84" s="76">
        <v>3</v>
      </c>
      <c r="I84" s="93">
        <v>3</v>
      </c>
      <c r="J84" s="75" t="s">
        <v>542</v>
      </c>
      <c r="K84" s="76">
        <v>2</v>
      </c>
      <c r="L84" s="93">
        <v>3</v>
      </c>
      <c r="M84" s="76"/>
      <c r="N84" s="77"/>
      <c r="O84" s="76"/>
      <c r="P84" s="77"/>
      <c r="Q84" s="76"/>
      <c r="R84" s="77"/>
      <c r="S84" s="76"/>
      <c r="T84" s="77"/>
    </row>
    <row r="85" spans="1:20" x14ac:dyDescent="0.2">
      <c r="A85" s="346"/>
      <c r="B85" s="75"/>
      <c r="C85" s="76"/>
      <c r="D85" s="93"/>
      <c r="E85" s="77"/>
      <c r="F85" s="77"/>
      <c r="G85" s="75" t="s">
        <v>285</v>
      </c>
      <c r="H85" s="76"/>
      <c r="I85" s="93">
        <v>2</v>
      </c>
      <c r="J85" s="75" t="s">
        <v>273</v>
      </c>
      <c r="K85" s="76">
        <v>1</v>
      </c>
      <c r="L85" s="93">
        <v>1</v>
      </c>
      <c r="M85" s="76"/>
      <c r="N85" s="77"/>
      <c r="O85" s="76"/>
      <c r="P85" s="77"/>
      <c r="Q85" s="76"/>
      <c r="R85" s="77"/>
      <c r="S85" s="76"/>
      <c r="T85" s="77"/>
    </row>
    <row r="86" spans="1:20" x14ac:dyDescent="0.2">
      <c r="A86" s="346"/>
      <c r="B86" s="75"/>
      <c r="C86" s="76"/>
      <c r="D86" s="93"/>
      <c r="E86" s="77"/>
      <c r="F86" s="77"/>
      <c r="G86" s="75" t="s">
        <v>202</v>
      </c>
      <c r="H86" s="76">
        <v>1</v>
      </c>
      <c r="I86" s="93">
        <v>2</v>
      </c>
      <c r="J86" s="75" t="s">
        <v>200</v>
      </c>
      <c r="K86" s="76">
        <v>7</v>
      </c>
      <c r="L86" s="93">
        <v>17</v>
      </c>
      <c r="M86" s="76"/>
      <c r="N86" s="77"/>
      <c r="O86" s="76"/>
      <c r="P86" s="77"/>
      <c r="Q86" s="76"/>
      <c r="R86" s="77"/>
      <c r="S86" s="76"/>
      <c r="T86" s="77"/>
    </row>
    <row r="87" spans="1:20" x14ac:dyDescent="0.2">
      <c r="A87" s="346"/>
      <c r="B87" s="75"/>
      <c r="C87" s="76"/>
      <c r="D87" s="93"/>
      <c r="E87" s="77"/>
      <c r="F87" s="77"/>
      <c r="G87" s="75"/>
      <c r="H87" s="76"/>
      <c r="I87" s="93"/>
      <c r="J87" s="75" t="s">
        <v>272</v>
      </c>
      <c r="K87" s="76">
        <v>1</v>
      </c>
      <c r="L87" s="93">
        <v>1</v>
      </c>
      <c r="M87" s="76"/>
      <c r="N87" s="77"/>
      <c r="O87" s="76"/>
      <c r="P87" s="77"/>
      <c r="Q87" s="76"/>
      <c r="R87" s="77"/>
      <c r="S87" s="76"/>
      <c r="T87" s="77"/>
    </row>
    <row r="88" spans="1:20" x14ac:dyDescent="0.2">
      <c r="A88" s="346"/>
      <c r="B88" s="75"/>
      <c r="C88" s="76"/>
      <c r="D88" s="93"/>
      <c r="E88" s="77"/>
      <c r="F88" s="77"/>
      <c r="G88" s="75"/>
      <c r="H88" s="76"/>
      <c r="I88" s="93"/>
      <c r="J88" s="75"/>
      <c r="K88" s="76"/>
      <c r="L88" s="93"/>
      <c r="M88" s="76"/>
      <c r="N88" s="77"/>
      <c r="O88" s="76"/>
      <c r="P88" s="77"/>
      <c r="Q88" s="76"/>
      <c r="R88" s="77"/>
      <c r="S88" s="76"/>
      <c r="T88" s="77"/>
    </row>
    <row r="89" spans="1:20" x14ac:dyDescent="0.2">
      <c r="A89" s="79" t="s">
        <v>378</v>
      </c>
      <c r="B89" s="80"/>
      <c r="C89" s="81">
        <f>SUM(C83:C88)</f>
        <v>12</v>
      </c>
      <c r="D89" s="81">
        <f>SUM(D83:D88)</f>
        <v>27</v>
      </c>
      <c r="E89" s="82"/>
      <c r="F89" s="82"/>
      <c r="G89" s="80"/>
      <c r="H89" s="81">
        <f>SUM(H83:H88)</f>
        <v>12</v>
      </c>
      <c r="I89" s="81">
        <f>SUM(I83:I88)</f>
        <v>27</v>
      </c>
      <c r="J89" s="80"/>
      <c r="K89" s="81">
        <f>SUM(K83:K88)</f>
        <v>12</v>
      </c>
      <c r="L89" s="81">
        <f>SUM(L83:L88)</f>
        <v>27</v>
      </c>
      <c r="M89" s="85">
        <v>642</v>
      </c>
      <c r="N89" s="82">
        <f>M89/$C89</f>
        <v>53.5</v>
      </c>
      <c r="O89" s="85">
        <v>1094</v>
      </c>
      <c r="P89" s="82">
        <f>O89/$D89</f>
        <v>40.518518518518519</v>
      </c>
      <c r="Q89" s="85">
        <v>3</v>
      </c>
      <c r="R89" s="82">
        <f>Q89/$C89</f>
        <v>0.25</v>
      </c>
      <c r="S89" s="85">
        <v>30</v>
      </c>
      <c r="T89" s="82">
        <f>S89/$D89</f>
        <v>1.1111111111111112</v>
      </c>
    </row>
    <row r="90" spans="1:20" x14ac:dyDescent="0.2">
      <c r="A90" s="345" t="s">
        <v>206</v>
      </c>
      <c r="B90" s="70" t="s">
        <v>280</v>
      </c>
      <c r="C90" s="71">
        <v>21</v>
      </c>
      <c r="D90" s="92">
        <v>26</v>
      </c>
      <c r="E90" s="72"/>
      <c r="F90" s="72"/>
      <c r="G90" s="70" t="s">
        <v>203</v>
      </c>
      <c r="H90" s="71">
        <v>8</v>
      </c>
      <c r="I90" s="92">
        <v>12</v>
      </c>
      <c r="J90" s="70" t="s">
        <v>257</v>
      </c>
      <c r="K90" s="71">
        <v>2</v>
      </c>
      <c r="L90" s="92">
        <v>2</v>
      </c>
      <c r="M90" s="71"/>
      <c r="N90" s="72"/>
      <c r="O90" s="71"/>
      <c r="P90" s="72"/>
      <c r="Q90" s="71"/>
      <c r="R90" s="72"/>
      <c r="S90" s="71"/>
      <c r="T90" s="72"/>
    </row>
    <row r="91" spans="1:20" x14ac:dyDescent="0.2">
      <c r="A91" s="346"/>
      <c r="B91" s="75"/>
      <c r="C91" s="76"/>
      <c r="D91" s="93"/>
      <c r="E91" s="77"/>
      <c r="F91" s="77"/>
      <c r="G91" s="75" t="s">
        <v>283</v>
      </c>
      <c r="H91" s="76">
        <v>3</v>
      </c>
      <c r="I91" s="93">
        <v>3</v>
      </c>
      <c r="J91" s="75" t="s">
        <v>316</v>
      </c>
      <c r="K91" s="76">
        <v>1</v>
      </c>
      <c r="L91" s="93">
        <v>1</v>
      </c>
      <c r="M91" s="76"/>
      <c r="N91" s="77"/>
      <c r="O91" s="76"/>
      <c r="P91" s="77"/>
      <c r="Q91" s="76"/>
      <c r="R91" s="77"/>
      <c r="S91" s="76"/>
      <c r="T91" s="77"/>
    </row>
    <row r="92" spans="1:20" x14ac:dyDescent="0.2">
      <c r="A92" s="346"/>
      <c r="B92" s="75"/>
      <c r="C92" s="76"/>
      <c r="D92" s="93"/>
      <c r="E92" s="77"/>
      <c r="F92" s="77"/>
      <c r="G92" s="75" t="s">
        <v>475</v>
      </c>
      <c r="H92" s="76">
        <v>3</v>
      </c>
      <c r="I92" s="93">
        <v>3</v>
      </c>
      <c r="J92" s="75" t="s">
        <v>273</v>
      </c>
      <c r="K92" s="76">
        <v>1</v>
      </c>
      <c r="L92" s="93">
        <v>1</v>
      </c>
      <c r="M92" s="76"/>
      <c r="N92" s="77"/>
      <c r="O92" s="76"/>
      <c r="P92" s="77"/>
      <c r="Q92" s="76"/>
      <c r="R92" s="77"/>
      <c r="S92" s="76"/>
      <c r="T92" s="77"/>
    </row>
    <row r="93" spans="1:20" x14ac:dyDescent="0.2">
      <c r="A93" s="346"/>
      <c r="B93" s="75"/>
      <c r="C93" s="76"/>
      <c r="D93" s="93"/>
      <c r="E93" s="77"/>
      <c r="F93" s="77"/>
      <c r="G93" s="75" t="s">
        <v>447</v>
      </c>
      <c r="H93" s="76">
        <v>2</v>
      </c>
      <c r="I93" s="93">
        <v>2</v>
      </c>
      <c r="J93" s="75" t="s">
        <v>200</v>
      </c>
      <c r="K93" s="76">
        <v>17</v>
      </c>
      <c r="L93" s="93">
        <v>22</v>
      </c>
      <c r="M93" s="76"/>
      <c r="N93" s="77"/>
      <c r="O93" s="76"/>
      <c r="P93" s="77"/>
      <c r="Q93" s="76"/>
      <c r="R93" s="77"/>
      <c r="S93" s="76"/>
      <c r="T93" s="77"/>
    </row>
    <row r="94" spans="1:20" x14ac:dyDescent="0.2">
      <c r="A94" s="346"/>
      <c r="B94" s="75"/>
      <c r="C94" s="76"/>
      <c r="D94" s="93"/>
      <c r="E94" s="77"/>
      <c r="F94" s="77"/>
      <c r="G94" s="75" t="s">
        <v>202</v>
      </c>
      <c r="H94" s="76">
        <v>5</v>
      </c>
      <c r="I94" s="93">
        <v>6</v>
      </c>
      <c r="J94" s="75"/>
      <c r="K94" s="76"/>
      <c r="L94" s="93"/>
      <c r="M94" s="76"/>
      <c r="N94" s="77"/>
      <c r="O94" s="76"/>
      <c r="P94" s="77"/>
      <c r="Q94" s="76"/>
      <c r="R94" s="77"/>
      <c r="S94" s="76"/>
      <c r="T94" s="77"/>
    </row>
    <row r="95" spans="1:20" x14ac:dyDescent="0.2">
      <c r="A95" s="346"/>
      <c r="B95" s="75"/>
      <c r="C95" s="76"/>
      <c r="D95" s="93"/>
      <c r="E95" s="77"/>
      <c r="F95" s="77"/>
      <c r="G95" s="75"/>
      <c r="H95" s="76"/>
      <c r="I95" s="93"/>
      <c r="J95" s="75"/>
      <c r="K95" s="76"/>
      <c r="L95" s="93"/>
      <c r="M95" s="76"/>
      <c r="N95" s="77"/>
      <c r="O95" s="76"/>
      <c r="P95" s="77"/>
      <c r="Q95" s="76"/>
      <c r="R95" s="77"/>
      <c r="S95" s="76"/>
      <c r="T95" s="77"/>
    </row>
    <row r="96" spans="1:20" x14ac:dyDescent="0.2">
      <c r="A96" s="79" t="s">
        <v>207</v>
      </c>
      <c r="B96" s="80"/>
      <c r="C96" s="81">
        <f>SUM(C90:C95)</f>
        <v>21</v>
      </c>
      <c r="D96" s="81">
        <f>SUM(D90:D95)</f>
        <v>26</v>
      </c>
      <c r="E96" s="82"/>
      <c r="F96" s="82"/>
      <c r="G96" s="80"/>
      <c r="H96" s="81">
        <f>SUM(H90:H95)</f>
        <v>21</v>
      </c>
      <c r="I96" s="81">
        <f>SUM(I90:I95)</f>
        <v>26</v>
      </c>
      <c r="J96" s="80"/>
      <c r="K96" s="81">
        <f>SUM(K90:K95)</f>
        <v>21</v>
      </c>
      <c r="L96" s="81">
        <f>SUM(L90:L95)</f>
        <v>26</v>
      </c>
      <c r="M96" s="85"/>
      <c r="N96" s="82"/>
      <c r="O96" s="85"/>
      <c r="P96" s="82"/>
      <c r="Q96" s="85"/>
      <c r="R96" s="82"/>
      <c r="S96" s="85"/>
      <c r="T96" s="82"/>
    </row>
    <row r="97" spans="1:20" x14ac:dyDescent="0.2">
      <c r="A97" s="345" t="s">
        <v>208</v>
      </c>
      <c r="B97" s="70" t="s">
        <v>280</v>
      </c>
      <c r="C97" s="71">
        <v>23</v>
      </c>
      <c r="D97" s="92">
        <v>24</v>
      </c>
      <c r="E97" s="72"/>
      <c r="F97" s="72"/>
      <c r="G97" s="70" t="s">
        <v>203</v>
      </c>
      <c r="H97" s="71">
        <v>11</v>
      </c>
      <c r="I97" s="92">
        <v>12</v>
      </c>
      <c r="J97" s="70" t="s">
        <v>200</v>
      </c>
      <c r="K97" s="71">
        <v>21</v>
      </c>
      <c r="L97" s="92">
        <v>22</v>
      </c>
      <c r="M97" s="71"/>
      <c r="N97" s="72"/>
      <c r="O97" s="71"/>
      <c r="P97" s="72"/>
      <c r="Q97" s="71"/>
      <c r="R97" s="72"/>
      <c r="S97" s="71"/>
      <c r="T97" s="72"/>
    </row>
    <row r="98" spans="1:20" x14ac:dyDescent="0.2">
      <c r="A98" s="346"/>
      <c r="B98" s="75"/>
      <c r="C98" s="76"/>
      <c r="D98" s="93"/>
      <c r="E98" s="77"/>
      <c r="F98" s="77"/>
      <c r="G98" s="75" t="s">
        <v>313</v>
      </c>
      <c r="H98" s="76">
        <v>3</v>
      </c>
      <c r="I98" s="93">
        <v>3</v>
      </c>
      <c r="J98" s="75" t="s">
        <v>272</v>
      </c>
      <c r="K98" s="76">
        <v>2</v>
      </c>
      <c r="L98" s="93">
        <v>2</v>
      </c>
      <c r="M98" s="76"/>
      <c r="N98" s="77"/>
      <c r="O98" s="76"/>
      <c r="P98" s="77"/>
      <c r="Q98" s="76"/>
      <c r="R98" s="77"/>
      <c r="S98" s="76"/>
      <c r="T98" s="77"/>
    </row>
    <row r="99" spans="1:20" x14ac:dyDescent="0.2">
      <c r="A99" s="346"/>
      <c r="B99" s="75"/>
      <c r="C99" s="76"/>
      <c r="D99" s="93"/>
      <c r="E99" s="77"/>
      <c r="F99" s="77"/>
      <c r="G99" s="75" t="s">
        <v>447</v>
      </c>
      <c r="H99" s="76">
        <v>2</v>
      </c>
      <c r="I99" s="93">
        <v>2</v>
      </c>
      <c r="J99" s="75"/>
      <c r="K99" s="76"/>
      <c r="L99" s="93"/>
      <c r="M99" s="76"/>
      <c r="N99" s="77"/>
      <c r="O99" s="76"/>
      <c r="P99" s="77"/>
      <c r="Q99" s="76"/>
      <c r="R99" s="77"/>
      <c r="S99" s="76"/>
      <c r="T99" s="77"/>
    </row>
    <row r="100" spans="1:20" x14ac:dyDescent="0.2">
      <c r="A100" s="346"/>
      <c r="B100" s="75"/>
      <c r="C100" s="76"/>
      <c r="D100" s="93"/>
      <c r="E100" s="77"/>
      <c r="F100" s="77"/>
      <c r="G100" s="75" t="s">
        <v>538</v>
      </c>
      <c r="H100" s="76">
        <v>2</v>
      </c>
      <c r="I100" s="93">
        <v>2</v>
      </c>
      <c r="J100" s="75"/>
      <c r="K100" s="76"/>
      <c r="L100" s="93"/>
      <c r="M100" s="76"/>
      <c r="N100" s="77"/>
      <c r="O100" s="76"/>
      <c r="P100" s="77"/>
      <c r="Q100" s="76"/>
      <c r="R100" s="77"/>
      <c r="S100" s="76"/>
      <c r="T100" s="77"/>
    </row>
    <row r="101" spans="1:20" x14ac:dyDescent="0.2">
      <c r="A101" s="346"/>
      <c r="B101" s="75"/>
      <c r="C101" s="76"/>
      <c r="D101" s="93"/>
      <c r="E101" s="77"/>
      <c r="F101" s="77"/>
      <c r="G101" s="75" t="s">
        <v>536</v>
      </c>
      <c r="H101" s="76">
        <v>2</v>
      </c>
      <c r="I101" s="93">
        <v>2</v>
      </c>
      <c r="J101" s="75"/>
      <c r="K101" s="76"/>
      <c r="L101" s="93"/>
      <c r="M101" s="76"/>
      <c r="N101" s="77"/>
      <c r="O101" s="76"/>
      <c r="P101" s="77"/>
      <c r="Q101" s="76"/>
      <c r="R101" s="77"/>
      <c r="S101" s="76"/>
      <c r="T101" s="77"/>
    </row>
    <row r="102" spans="1:20" x14ac:dyDescent="0.2">
      <c r="A102" s="346"/>
      <c r="B102" s="75"/>
      <c r="C102" s="76"/>
      <c r="D102" s="93"/>
      <c r="E102" s="77"/>
      <c r="F102" s="77"/>
      <c r="G102" s="75" t="s">
        <v>202</v>
      </c>
      <c r="H102" s="76">
        <v>3</v>
      </c>
      <c r="I102" s="93">
        <v>3</v>
      </c>
      <c r="J102" s="75"/>
      <c r="K102" s="76"/>
      <c r="L102" s="93"/>
      <c r="M102" s="76"/>
      <c r="N102" s="77"/>
      <c r="O102" s="76"/>
      <c r="P102" s="77"/>
      <c r="Q102" s="76"/>
      <c r="R102" s="77"/>
      <c r="S102" s="76"/>
      <c r="T102" s="77"/>
    </row>
    <row r="103" spans="1:20" x14ac:dyDescent="0.2">
      <c r="A103" s="79" t="s">
        <v>209</v>
      </c>
      <c r="B103" s="80"/>
      <c r="C103" s="81">
        <f>SUM(C97:C102)</f>
        <v>23</v>
      </c>
      <c r="D103" s="81">
        <f>SUM(D97:D102)</f>
        <v>24</v>
      </c>
      <c r="E103" s="82"/>
      <c r="F103" s="82"/>
      <c r="G103" s="80"/>
      <c r="H103" s="81">
        <f>SUM(H97:H102)</f>
        <v>23</v>
      </c>
      <c r="I103" s="81">
        <f>SUM(I97:I102)</f>
        <v>24</v>
      </c>
      <c r="J103" s="80"/>
      <c r="K103" s="81">
        <f>SUM(K97:K102)</f>
        <v>23</v>
      </c>
      <c r="L103" s="81">
        <f>SUM(L97:L102)</f>
        <v>24</v>
      </c>
      <c r="M103" s="85"/>
      <c r="N103" s="82"/>
      <c r="O103" s="85"/>
      <c r="P103" s="82"/>
      <c r="Q103" s="85"/>
      <c r="R103" s="82"/>
      <c r="S103" s="85"/>
      <c r="T103" s="82"/>
    </row>
    <row r="104" spans="1:20" x14ac:dyDescent="0.2">
      <c r="A104" s="345" t="s">
        <v>210</v>
      </c>
      <c r="B104" s="70" t="s">
        <v>280</v>
      </c>
      <c r="C104" s="71">
        <v>24</v>
      </c>
      <c r="D104" s="92">
        <v>25</v>
      </c>
      <c r="E104" s="72"/>
      <c r="F104" s="72"/>
      <c r="G104" s="70" t="s">
        <v>203</v>
      </c>
      <c r="H104" s="71">
        <v>10</v>
      </c>
      <c r="I104" s="92">
        <v>10</v>
      </c>
      <c r="J104" s="70" t="s">
        <v>257</v>
      </c>
      <c r="K104" s="71">
        <v>3</v>
      </c>
      <c r="L104" s="92">
        <v>3</v>
      </c>
      <c r="M104" s="71"/>
      <c r="N104" s="72"/>
      <c r="O104" s="71"/>
      <c r="P104" s="72"/>
      <c r="Q104" s="71"/>
      <c r="R104" s="72"/>
      <c r="S104" s="71"/>
      <c r="T104" s="72"/>
    </row>
    <row r="105" spans="1:20" x14ac:dyDescent="0.2">
      <c r="A105" s="346"/>
      <c r="B105" s="75" t="s">
        <v>314</v>
      </c>
      <c r="C105" s="76">
        <v>1</v>
      </c>
      <c r="D105" s="93">
        <v>1</v>
      </c>
      <c r="E105" s="77"/>
      <c r="F105" s="77"/>
      <c r="G105" s="75" t="s">
        <v>313</v>
      </c>
      <c r="H105" s="76">
        <v>4</v>
      </c>
      <c r="I105" s="93">
        <v>5</v>
      </c>
      <c r="J105" s="75" t="s">
        <v>542</v>
      </c>
      <c r="K105" s="76">
        <v>2</v>
      </c>
      <c r="L105" s="93">
        <v>2</v>
      </c>
      <c r="M105" s="76"/>
      <c r="N105" s="77"/>
      <c r="O105" s="76"/>
      <c r="P105" s="77"/>
      <c r="Q105" s="76"/>
      <c r="R105" s="77"/>
      <c r="S105" s="76"/>
      <c r="T105" s="77"/>
    </row>
    <row r="106" spans="1:20" x14ac:dyDescent="0.2">
      <c r="A106" s="346"/>
      <c r="B106" s="75"/>
      <c r="C106" s="76"/>
      <c r="D106" s="93"/>
      <c r="E106" s="77"/>
      <c r="F106" s="77"/>
      <c r="G106" s="75" t="s">
        <v>476</v>
      </c>
      <c r="H106" s="76">
        <v>2</v>
      </c>
      <c r="I106" s="93">
        <v>2</v>
      </c>
      <c r="J106" s="75" t="s">
        <v>316</v>
      </c>
      <c r="K106" s="76">
        <v>1</v>
      </c>
      <c r="L106" s="93">
        <v>1</v>
      </c>
      <c r="M106" s="76"/>
      <c r="N106" s="77"/>
      <c r="O106" s="76"/>
      <c r="P106" s="77"/>
      <c r="Q106" s="76"/>
      <c r="R106" s="77"/>
      <c r="S106" s="76"/>
      <c r="T106" s="77"/>
    </row>
    <row r="107" spans="1:20" x14ac:dyDescent="0.2">
      <c r="A107" s="346"/>
      <c r="B107" s="75"/>
      <c r="C107" s="76"/>
      <c r="D107" s="93"/>
      <c r="E107" s="77"/>
      <c r="F107" s="77"/>
      <c r="G107" s="75" t="s">
        <v>539</v>
      </c>
      <c r="H107" s="76">
        <v>2</v>
      </c>
      <c r="I107" s="93">
        <v>2</v>
      </c>
      <c r="J107" s="75" t="s">
        <v>200</v>
      </c>
      <c r="K107" s="76">
        <v>18</v>
      </c>
      <c r="L107" s="93">
        <v>19</v>
      </c>
      <c r="M107" s="76"/>
      <c r="N107" s="77"/>
      <c r="O107" s="76"/>
      <c r="P107" s="77"/>
      <c r="Q107" s="76"/>
      <c r="R107" s="77"/>
      <c r="S107" s="76"/>
      <c r="T107" s="77"/>
    </row>
    <row r="108" spans="1:20" x14ac:dyDescent="0.2">
      <c r="A108" s="346"/>
      <c r="B108" s="75"/>
      <c r="C108" s="76"/>
      <c r="D108" s="93"/>
      <c r="E108" s="77"/>
      <c r="F108" s="77"/>
      <c r="G108" s="75" t="s">
        <v>201</v>
      </c>
      <c r="H108" s="76">
        <v>1</v>
      </c>
      <c r="I108" s="93">
        <v>1</v>
      </c>
      <c r="J108" s="75" t="s">
        <v>272</v>
      </c>
      <c r="K108" s="76">
        <v>1</v>
      </c>
      <c r="L108" s="93">
        <v>1</v>
      </c>
      <c r="M108" s="76"/>
      <c r="N108" s="77"/>
      <c r="O108" s="76"/>
      <c r="P108" s="77"/>
      <c r="Q108" s="76"/>
      <c r="R108" s="77"/>
      <c r="S108" s="76"/>
      <c r="T108" s="77"/>
    </row>
    <row r="109" spans="1:20" x14ac:dyDescent="0.2">
      <c r="A109" s="346"/>
      <c r="B109" s="75"/>
      <c r="C109" s="76"/>
      <c r="D109" s="93"/>
      <c r="E109" s="77"/>
      <c r="F109" s="77"/>
      <c r="G109" s="75" t="s">
        <v>202</v>
      </c>
      <c r="H109" s="76">
        <v>6</v>
      </c>
      <c r="I109" s="93">
        <v>6</v>
      </c>
      <c r="J109" s="75"/>
      <c r="K109" s="76"/>
      <c r="L109" s="93"/>
      <c r="M109" s="76"/>
      <c r="N109" s="77"/>
      <c r="O109" s="76"/>
      <c r="P109" s="77"/>
      <c r="Q109" s="76"/>
      <c r="R109" s="77"/>
      <c r="S109" s="76"/>
      <c r="T109" s="77"/>
    </row>
    <row r="110" spans="1:20" x14ac:dyDescent="0.2">
      <c r="A110" s="79" t="s">
        <v>211</v>
      </c>
      <c r="B110" s="80"/>
      <c r="C110" s="81">
        <f>SUM(C104:C109)</f>
        <v>25</v>
      </c>
      <c r="D110" s="81">
        <f>SUM(D104:D109)</f>
        <v>26</v>
      </c>
      <c r="E110" s="82"/>
      <c r="F110" s="82"/>
      <c r="G110" s="80"/>
      <c r="H110" s="81">
        <f>SUM(H104:H109)</f>
        <v>25</v>
      </c>
      <c r="I110" s="81">
        <f>SUM(I104:I109)</f>
        <v>26</v>
      </c>
      <c r="J110" s="80"/>
      <c r="K110" s="81">
        <f>SUM(K104:K109)</f>
        <v>25</v>
      </c>
      <c r="L110" s="81">
        <f>SUM(L104:L109)</f>
        <v>26</v>
      </c>
      <c r="M110" s="85"/>
      <c r="N110" s="82"/>
      <c r="O110" s="85"/>
      <c r="P110" s="82"/>
      <c r="Q110" s="85"/>
      <c r="R110" s="82"/>
      <c r="S110" s="85"/>
      <c r="T110" s="82"/>
    </row>
    <row r="111" spans="1:20" x14ac:dyDescent="0.2">
      <c r="A111" s="345" t="s">
        <v>212</v>
      </c>
      <c r="B111" s="70" t="s">
        <v>280</v>
      </c>
      <c r="C111" s="71">
        <v>19</v>
      </c>
      <c r="D111" s="92">
        <v>25</v>
      </c>
      <c r="E111" s="72"/>
      <c r="F111" s="72"/>
      <c r="G111" s="70" t="s">
        <v>203</v>
      </c>
      <c r="H111" s="71">
        <v>5</v>
      </c>
      <c r="I111" s="92">
        <v>9</v>
      </c>
      <c r="J111" s="70" t="s">
        <v>257</v>
      </c>
      <c r="K111" s="71">
        <v>1</v>
      </c>
      <c r="L111" s="92">
        <v>1</v>
      </c>
      <c r="M111" s="71"/>
      <c r="N111" s="72"/>
      <c r="O111" s="71"/>
      <c r="P111" s="72"/>
      <c r="Q111" s="71"/>
      <c r="R111" s="72"/>
      <c r="S111" s="71"/>
      <c r="T111" s="72"/>
    </row>
    <row r="112" spans="1:20" x14ac:dyDescent="0.2">
      <c r="A112" s="346"/>
      <c r="B112" s="75" t="s">
        <v>314</v>
      </c>
      <c r="C112" s="76">
        <v>1</v>
      </c>
      <c r="D112" s="93">
        <v>1</v>
      </c>
      <c r="E112" s="77"/>
      <c r="F112" s="77"/>
      <c r="G112" s="75" t="s">
        <v>379</v>
      </c>
      <c r="H112" s="76">
        <v>4</v>
      </c>
      <c r="I112" s="93">
        <v>5</v>
      </c>
      <c r="J112" s="75" t="s">
        <v>200</v>
      </c>
      <c r="K112" s="76">
        <v>19</v>
      </c>
      <c r="L112" s="93">
        <v>25</v>
      </c>
      <c r="M112" s="76"/>
      <c r="N112" s="77"/>
      <c r="O112" s="76"/>
      <c r="P112" s="77"/>
      <c r="Q112" s="76"/>
      <c r="R112" s="77"/>
      <c r="S112" s="76"/>
      <c r="T112" s="77"/>
    </row>
    <row r="113" spans="1:20" x14ac:dyDescent="0.2">
      <c r="A113" s="346"/>
      <c r="B113" s="75"/>
      <c r="C113" s="76"/>
      <c r="D113" s="93"/>
      <c r="E113" s="77"/>
      <c r="F113" s="77"/>
      <c r="G113" s="75" t="s">
        <v>447</v>
      </c>
      <c r="H113" s="76">
        <v>2</v>
      </c>
      <c r="I113" s="93">
        <v>3</v>
      </c>
      <c r="J113" s="75"/>
      <c r="K113" s="76"/>
      <c r="L113" s="93"/>
      <c r="M113" s="76"/>
      <c r="N113" s="77"/>
      <c r="O113" s="76"/>
      <c r="P113" s="77"/>
      <c r="Q113" s="76"/>
      <c r="R113" s="77"/>
      <c r="S113" s="76"/>
      <c r="T113" s="77"/>
    </row>
    <row r="114" spans="1:20" x14ac:dyDescent="0.2">
      <c r="A114" s="346"/>
      <c r="B114" s="75"/>
      <c r="C114" s="76"/>
      <c r="D114" s="93"/>
      <c r="E114" s="77"/>
      <c r="F114" s="77"/>
      <c r="G114" s="75" t="s">
        <v>201</v>
      </c>
      <c r="H114" s="76">
        <v>1</v>
      </c>
      <c r="I114" s="93">
        <v>1</v>
      </c>
      <c r="J114" s="75"/>
      <c r="K114" s="76"/>
      <c r="L114" s="93"/>
      <c r="M114" s="76"/>
      <c r="N114" s="77"/>
      <c r="O114" s="76"/>
      <c r="P114" s="77"/>
      <c r="Q114" s="76"/>
      <c r="R114" s="77"/>
      <c r="S114" s="76"/>
      <c r="T114" s="77"/>
    </row>
    <row r="115" spans="1:20" x14ac:dyDescent="0.2">
      <c r="A115" s="346"/>
      <c r="B115" s="75"/>
      <c r="C115" s="76"/>
      <c r="D115" s="93"/>
      <c r="E115" s="77"/>
      <c r="F115" s="77"/>
      <c r="G115" s="75" t="s">
        <v>202</v>
      </c>
      <c r="H115" s="76">
        <v>8</v>
      </c>
      <c r="I115" s="93">
        <v>8</v>
      </c>
      <c r="J115" s="75"/>
      <c r="K115" s="76"/>
      <c r="L115" s="93"/>
      <c r="M115" s="76"/>
      <c r="N115" s="77"/>
      <c r="O115" s="76"/>
      <c r="P115" s="77"/>
      <c r="Q115" s="76"/>
      <c r="R115" s="77"/>
      <c r="S115" s="76"/>
      <c r="T115" s="77"/>
    </row>
    <row r="116" spans="1:20" x14ac:dyDescent="0.2">
      <c r="A116" s="346"/>
      <c r="B116" s="75"/>
      <c r="C116" s="76"/>
      <c r="D116" s="93"/>
      <c r="E116" s="77"/>
      <c r="F116" s="77"/>
      <c r="G116" s="75"/>
      <c r="H116" s="76"/>
      <c r="I116" s="93"/>
      <c r="J116" s="75"/>
      <c r="K116" s="76"/>
      <c r="L116" s="93"/>
      <c r="M116" s="76"/>
      <c r="N116" s="77"/>
      <c r="O116" s="76"/>
      <c r="P116" s="77"/>
      <c r="Q116" s="76"/>
      <c r="R116" s="77"/>
      <c r="S116" s="76"/>
      <c r="T116" s="77"/>
    </row>
    <row r="117" spans="1:20" x14ac:dyDescent="0.2">
      <c r="A117" s="79" t="s">
        <v>213</v>
      </c>
      <c r="B117" s="80"/>
      <c r="C117" s="81">
        <f>SUM(C111:C116)</f>
        <v>20</v>
      </c>
      <c r="D117" s="81">
        <f>SUM(D111:D116)</f>
        <v>26</v>
      </c>
      <c r="E117" s="82"/>
      <c r="F117" s="82"/>
      <c r="G117" s="80"/>
      <c r="H117" s="81">
        <f>SUM(H111:H116)</f>
        <v>20</v>
      </c>
      <c r="I117" s="81">
        <f>SUM(I111:I116)</f>
        <v>26</v>
      </c>
      <c r="J117" s="80"/>
      <c r="K117" s="81">
        <f>SUM(K111:K116)</f>
        <v>20</v>
      </c>
      <c r="L117" s="81">
        <f>SUM(L111:L116)</f>
        <v>26</v>
      </c>
      <c r="M117" s="85"/>
      <c r="N117" s="82"/>
      <c r="O117" s="85"/>
      <c r="P117" s="82"/>
      <c r="Q117" s="85"/>
      <c r="R117" s="82"/>
      <c r="S117" s="85"/>
      <c r="T117" s="82"/>
    </row>
    <row r="118" spans="1:20" x14ac:dyDescent="0.2">
      <c r="A118" s="345" t="s">
        <v>214</v>
      </c>
      <c r="B118" s="70" t="s">
        <v>280</v>
      </c>
      <c r="C118" s="71">
        <v>17</v>
      </c>
      <c r="D118" s="92">
        <v>19</v>
      </c>
      <c r="E118" s="72"/>
      <c r="F118" s="72"/>
      <c r="G118" s="70" t="s">
        <v>203</v>
      </c>
      <c r="H118" s="71">
        <v>13</v>
      </c>
      <c r="I118" s="92">
        <v>15</v>
      </c>
      <c r="J118" s="70" t="s">
        <v>257</v>
      </c>
      <c r="K118" s="71">
        <v>6</v>
      </c>
      <c r="L118" s="92">
        <v>6</v>
      </c>
      <c r="M118" s="71"/>
      <c r="N118" s="72"/>
      <c r="O118" s="71"/>
      <c r="P118" s="72"/>
      <c r="Q118" s="71"/>
      <c r="R118" s="72"/>
      <c r="S118" s="71"/>
      <c r="T118" s="72"/>
    </row>
    <row r="119" spans="1:20" x14ac:dyDescent="0.2">
      <c r="A119" s="346"/>
      <c r="B119" s="75"/>
      <c r="C119" s="76"/>
      <c r="D119" s="93"/>
      <c r="E119" s="77"/>
      <c r="F119" s="77"/>
      <c r="G119" s="75" t="s">
        <v>202</v>
      </c>
      <c r="H119" s="76">
        <v>4</v>
      </c>
      <c r="I119" s="93">
        <v>4</v>
      </c>
      <c r="J119" s="75" t="s">
        <v>542</v>
      </c>
      <c r="K119" s="76"/>
      <c r="L119" s="93">
        <v>1</v>
      </c>
      <c r="M119" s="76"/>
      <c r="N119" s="77"/>
      <c r="O119" s="76"/>
      <c r="P119" s="77"/>
      <c r="Q119" s="76"/>
      <c r="R119" s="77"/>
      <c r="S119" s="76"/>
      <c r="T119" s="77"/>
    </row>
    <row r="120" spans="1:20" x14ac:dyDescent="0.2">
      <c r="A120" s="346"/>
      <c r="B120" s="75"/>
      <c r="C120" s="76"/>
      <c r="D120" s="93"/>
      <c r="E120" s="77"/>
      <c r="F120" s="77"/>
      <c r="G120" s="75"/>
      <c r="H120" s="76"/>
      <c r="I120" s="93"/>
      <c r="J120" s="75" t="s">
        <v>200</v>
      </c>
      <c r="K120" s="76">
        <v>9</v>
      </c>
      <c r="L120" s="93">
        <v>10</v>
      </c>
      <c r="M120" s="76"/>
      <c r="N120" s="77"/>
      <c r="O120" s="76"/>
      <c r="P120" s="77"/>
      <c r="Q120" s="76"/>
      <c r="R120" s="77"/>
      <c r="S120" s="76"/>
      <c r="T120" s="77"/>
    </row>
    <row r="121" spans="1:20" x14ac:dyDescent="0.2">
      <c r="A121" s="346"/>
      <c r="B121" s="75"/>
      <c r="C121" s="76"/>
      <c r="D121" s="93"/>
      <c r="E121" s="77"/>
      <c r="F121" s="77"/>
      <c r="G121" s="75"/>
      <c r="H121" s="76"/>
      <c r="I121" s="93"/>
      <c r="J121" s="75" t="s">
        <v>258</v>
      </c>
      <c r="K121" s="76">
        <v>1</v>
      </c>
      <c r="L121" s="93">
        <v>1</v>
      </c>
      <c r="M121" s="76"/>
      <c r="N121" s="77"/>
      <c r="O121" s="76"/>
      <c r="P121" s="77"/>
      <c r="Q121" s="76"/>
      <c r="R121" s="77"/>
      <c r="S121" s="76"/>
      <c r="T121" s="77"/>
    </row>
    <row r="122" spans="1:20" x14ac:dyDescent="0.2">
      <c r="A122" s="346"/>
      <c r="B122" s="75"/>
      <c r="C122" s="76"/>
      <c r="D122" s="93"/>
      <c r="E122" s="77"/>
      <c r="F122" s="77"/>
      <c r="G122" s="75"/>
      <c r="H122" s="76"/>
      <c r="I122" s="93"/>
      <c r="J122" s="75" t="s">
        <v>272</v>
      </c>
      <c r="K122" s="76">
        <v>1</v>
      </c>
      <c r="L122" s="93">
        <v>1</v>
      </c>
      <c r="M122" s="76"/>
      <c r="N122" s="77"/>
      <c r="O122" s="76"/>
      <c r="P122" s="77"/>
      <c r="Q122" s="76"/>
      <c r="R122" s="77"/>
      <c r="S122" s="76"/>
      <c r="T122" s="77"/>
    </row>
    <row r="123" spans="1:20" x14ac:dyDescent="0.2">
      <c r="A123" s="346"/>
      <c r="B123" s="75"/>
      <c r="C123" s="76"/>
      <c r="D123" s="93"/>
      <c r="E123" s="77"/>
      <c r="F123" s="77"/>
      <c r="G123" s="75"/>
      <c r="H123" s="76"/>
      <c r="I123" s="93"/>
      <c r="J123" s="75"/>
      <c r="K123" s="76"/>
      <c r="L123" s="93"/>
      <c r="M123" s="76"/>
      <c r="N123" s="77"/>
      <c r="O123" s="76"/>
      <c r="P123" s="77"/>
      <c r="Q123" s="76"/>
      <c r="R123" s="77"/>
      <c r="S123" s="76"/>
      <c r="T123" s="77"/>
    </row>
    <row r="124" spans="1:20" x14ac:dyDescent="0.2">
      <c r="A124" s="79" t="s">
        <v>215</v>
      </c>
      <c r="B124" s="80"/>
      <c r="C124" s="81">
        <f>SUM(C118:C123)</f>
        <v>17</v>
      </c>
      <c r="D124" s="81">
        <f>SUM(D118:D123)</f>
        <v>19</v>
      </c>
      <c r="E124" s="82"/>
      <c r="F124" s="82"/>
      <c r="G124" s="80"/>
      <c r="H124" s="81">
        <f>SUM(H118:H123)</f>
        <v>17</v>
      </c>
      <c r="I124" s="81">
        <f>SUM(I118:I123)</f>
        <v>19</v>
      </c>
      <c r="J124" s="80"/>
      <c r="K124" s="81">
        <f>SUM(K118:K123)</f>
        <v>17</v>
      </c>
      <c r="L124" s="81">
        <f>SUM(L118:L123)</f>
        <v>19</v>
      </c>
      <c r="M124" s="85"/>
      <c r="N124" s="82"/>
      <c r="O124" s="85"/>
      <c r="P124" s="82"/>
      <c r="Q124" s="85"/>
      <c r="R124" s="82"/>
      <c r="S124" s="85"/>
      <c r="T124" s="82"/>
    </row>
    <row r="125" spans="1:20" x14ac:dyDescent="0.2">
      <c r="A125" s="345" t="s">
        <v>216</v>
      </c>
      <c r="B125" s="70" t="s">
        <v>280</v>
      </c>
      <c r="C125" s="71">
        <v>24</v>
      </c>
      <c r="D125" s="92">
        <v>29</v>
      </c>
      <c r="E125" s="72"/>
      <c r="F125" s="72"/>
      <c r="G125" s="70" t="s">
        <v>203</v>
      </c>
      <c r="H125" s="71">
        <v>11</v>
      </c>
      <c r="I125" s="92">
        <v>12</v>
      </c>
      <c r="J125" s="70" t="s">
        <v>257</v>
      </c>
      <c r="K125" s="71">
        <v>4</v>
      </c>
      <c r="L125" s="92">
        <v>4</v>
      </c>
      <c r="M125" s="71"/>
      <c r="N125" s="72"/>
      <c r="O125" s="71"/>
      <c r="P125" s="72"/>
      <c r="Q125" s="71"/>
      <c r="R125" s="72"/>
      <c r="S125" s="71"/>
      <c r="T125" s="72"/>
    </row>
    <row r="126" spans="1:20" x14ac:dyDescent="0.2">
      <c r="A126" s="346"/>
      <c r="B126" s="75"/>
      <c r="C126" s="76"/>
      <c r="D126" s="93"/>
      <c r="E126" s="77"/>
      <c r="F126" s="77"/>
      <c r="G126" s="75" t="s">
        <v>447</v>
      </c>
      <c r="H126" s="76">
        <v>3</v>
      </c>
      <c r="I126" s="93">
        <v>3</v>
      </c>
      <c r="J126" s="75" t="s">
        <v>542</v>
      </c>
      <c r="K126" s="76">
        <v>2</v>
      </c>
      <c r="L126" s="93">
        <v>2</v>
      </c>
      <c r="M126" s="76"/>
      <c r="N126" s="77"/>
      <c r="O126" s="76"/>
      <c r="P126" s="77"/>
      <c r="Q126" s="76"/>
      <c r="R126" s="77"/>
      <c r="S126" s="76"/>
      <c r="T126" s="77"/>
    </row>
    <row r="127" spans="1:20" x14ac:dyDescent="0.2">
      <c r="A127" s="346"/>
      <c r="B127" s="75"/>
      <c r="C127" s="76"/>
      <c r="D127" s="93"/>
      <c r="E127" s="77"/>
      <c r="F127" s="77"/>
      <c r="G127" s="75" t="s">
        <v>540</v>
      </c>
      <c r="H127" s="76">
        <v>2</v>
      </c>
      <c r="I127" s="93">
        <v>2</v>
      </c>
      <c r="J127" s="75" t="s">
        <v>200</v>
      </c>
      <c r="K127" s="76">
        <v>17</v>
      </c>
      <c r="L127" s="93">
        <v>22</v>
      </c>
      <c r="M127" s="76"/>
      <c r="N127" s="77"/>
      <c r="O127" s="76"/>
      <c r="P127" s="77"/>
      <c r="Q127" s="76"/>
      <c r="R127" s="77"/>
      <c r="S127" s="76"/>
      <c r="T127" s="77"/>
    </row>
    <row r="128" spans="1:20" x14ac:dyDescent="0.2">
      <c r="A128" s="346"/>
      <c r="B128" s="75"/>
      <c r="C128" s="76"/>
      <c r="D128" s="93"/>
      <c r="E128" s="77"/>
      <c r="F128" s="77"/>
      <c r="G128" s="75" t="s">
        <v>476</v>
      </c>
      <c r="H128" s="76">
        <v>1</v>
      </c>
      <c r="I128" s="93">
        <v>2</v>
      </c>
      <c r="J128" s="75" t="s">
        <v>258</v>
      </c>
      <c r="K128" s="76">
        <v>1</v>
      </c>
      <c r="L128" s="93">
        <v>1</v>
      </c>
      <c r="M128" s="76"/>
      <c r="N128" s="77"/>
      <c r="O128" s="76"/>
      <c r="P128" s="77"/>
      <c r="Q128" s="76"/>
      <c r="R128" s="77"/>
      <c r="S128" s="76"/>
      <c r="T128" s="77"/>
    </row>
    <row r="129" spans="1:20" x14ac:dyDescent="0.2">
      <c r="A129" s="346"/>
      <c r="B129" s="75"/>
      <c r="C129" s="76"/>
      <c r="D129" s="93"/>
      <c r="E129" s="77"/>
      <c r="F129" s="77"/>
      <c r="G129" s="75" t="s">
        <v>538</v>
      </c>
      <c r="H129" s="76">
        <v>1</v>
      </c>
      <c r="I129" s="93">
        <v>2</v>
      </c>
      <c r="J129" s="75"/>
      <c r="K129" s="76"/>
      <c r="L129" s="93"/>
      <c r="M129" s="76"/>
      <c r="N129" s="77"/>
      <c r="O129" s="76"/>
      <c r="P129" s="77"/>
      <c r="Q129" s="76"/>
      <c r="R129" s="77"/>
      <c r="S129" s="76"/>
      <c r="T129" s="77"/>
    </row>
    <row r="130" spans="1:20" x14ac:dyDescent="0.2">
      <c r="A130" s="346"/>
      <c r="B130" s="75"/>
      <c r="C130" s="76"/>
      <c r="D130" s="93"/>
      <c r="E130" s="77"/>
      <c r="F130" s="77"/>
      <c r="G130" s="75" t="s">
        <v>202</v>
      </c>
      <c r="H130" s="76">
        <v>6</v>
      </c>
      <c r="I130" s="93">
        <v>8</v>
      </c>
      <c r="J130" s="75"/>
      <c r="K130" s="76"/>
      <c r="L130" s="93"/>
      <c r="M130" s="76"/>
      <c r="N130" s="77"/>
      <c r="O130" s="76"/>
      <c r="P130" s="77"/>
      <c r="Q130" s="76"/>
      <c r="R130" s="77"/>
      <c r="S130" s="76"/>
      <c r="T130" s="77"/>
    </row>
    <row r="131" spans="1:20" x14ac:dyDescent="0.2">
      <c r="A131" s="79" t="s">
        <v>217</v>
      </c>
      <c r="B131" s="80"/>
      <c r="C131" s="81">
        <f>SUM(C125:C130)</f>
        <v>24</v>
      </c>
      <c r="D131" s="81">
        <f>SUM(D125:D130)</f>
        <v>29</v>
      </c>
      <c r="E131" s="82"/>
      <c r="F131" s="82"/>
      <c r="G131" s="80"/>
      <c r="H131" s="81">
        <f>SUM(H125:H130)</f>
        <v>24</v>
      </c>
      <c r="I131" s="81">
        <f>SUM(I125:I130)</f>
        <v>29</v>
      </c>
      <c r="J131" s="80"/>
      <c r="K131" s="81">
        <f>SUM(K125:K130)</f>
        <v>24</v>
      </c>
      <c r="L131" s="81">
        <f>SUM(L125:L130)</f>
        <v>29</v>
      </c>
      <c r="M131" s="85"/>
      <c r="N131" s="82"/>
      <c r="O131" s="85"/>
      <c r="P131" s="82"/>
      <c r="Q131" s="85"/>
      <c r="R131" s="82"/>
      <c r="S131" s="85"/>
      <c r="T131" s="82"/>
    </row>
    <row r="132" spans="1:20" x14ac:dyDescent="0.2">
      <c r="A132" s="345" t="s">
        <v>218</v>
      </c>
      <c r="B132" s="70" t="s">
        <v>280</v>
      </c>
      <c r="C132" s="71">
        <v>25</v>
      </c>
      <c r="D132" s="92">
        <v>27</v>
      </c>
      <c r="E132" s="72"/>
      <c r="F132" s="72"/>
      <c r="G132" s="70" t="s">
        <v>203</v>
      </c>
      <c r="H132" s="71">
        <v>12</v>
      </c>
      <c r="I132" s="92">
        <v>13</v>
      </c>
      <c r="J132" s="70" t="s">
        <v>257</v>
      </c>
      <c r="K132" s="71">
        <v>2</v>
      </c>
      <c r="L132" s="92">
        <v>2</v>
      </c>
      <c r="M132" s="71"/>
      <c r="N132" s="72"/>
      <c r="O132" s="71"/>
      <c r="P132" s="72"/>
      <c r="Q132" s="71"/>
      <c r="R132" s="72"/>
      <c r="S132" s="71"/>
      <c r="T132" s="72"/>
    </row>
    <row r="133" spans="1:20" x14ac:dyDescent="0.2">
      <c r="A133" s="346"/>
      <c r="B133" s="75"/>
      <c r="C133" s="76"/>
      <c r="D133" s="93"/>
      <c r="E133" s="77"/>
      <c r="F133" s="77"/>
      <c r="G133" s="75" t="s">
        <v>475</v>
      </c>
      <c r="H133" s="76">
        <v>4</v>
      </c>
      <c r="I133" s="93">
        <v>4</v>
      </c>
      <c r="J133" s="75" t="s">
        <v>541</v>
      </c>
      <c r="K133" s="76">
        <v>1</v>
      </c>
      <c r="L133" s="93">
        <v>1</v>
      </c>
      <c r="M133" s="76"/>
      <c r="N133" s="77"/>
      <c r="O133" s="76"/>
      <c r="P133" s="77"/>
      <c r="Q133" s="76"/>
      <c r="R133" s="77"/>
      <c r="S133" s="76"/>
      <c r="T133" s="77"/>
    </row>
    <row r="134" spans="1:20" x14ac:dyDescent="0.2">
      <c r="A134" s="346"/>
      <c r="B134" s="75"/>
      <c r="C134" s="76"/>
      <c r="D134" s="93"/>
      <c r="E134" s="77"/>
      <c r="F134" s="77"/>
      <c r="G134" s="75" t="s">
        <v>476</v>
      </c>
      <c r="H134" s="76">
        <v>1</v>
      </c>
      <c r="I134" s="93">
        <v>2</v>
      </c>
      <c r="J134" s="75" t="s">
        <v>542</v>
      </c>
      <c r="K134" s="76">
        <v>3</v>
      </c>
      <c r="L134" s="93">
        <v>3</v>
      </c>
      <c r="M134" s="76"/>
      <c r="N134" s="77"/>
      <c r="O134" s="76"/>
      <c r="P134" s="77"/>
      <c r="Q134" s="76"/>
      <c r="R134" s="77"/>
      <c r="S134" s="76"/>
      <c r="T134" s="77"/>
    </row>
    <row r="135" spans="1:20" x14ac:dyDescent="0.2">
      <c r="A135" s="346"/>
      <c r="B135" s="75"/>
      <c r="C135" s="76"/>
      <c r="D135" s="93"/>
      <c r="E135" s="77"/>
      <c r="F135" s="77"/>
      <c r="G135" s="75" t="s">
        <v>202</v>
      </c>
      <c r="H135" s="76">
        <v>8</v>
      </c>
      <c r="I135" s="93">
        <v>8</v>
      </c>
      <c r="J135" s="75" t="s">
        <v>200</v>
      </c>
      <c r="K135" s="76">
        <v>18</v>
      </c>
      <c r="L135" s="93">
        <v>20</v>
      </c>
      <c r="M135" s="76"/>
      <c r="N135" s="77"/>
      <c r="O135" s="76"/>
      <c r="P135" s="77"/>
      <c r="Q135" s="76"/>
      <c r="R135" s="77"/>
      <c r="S135" s="76"/>
      <c r="T135" s="77"/>
    </row>
    <row r="136" spans="1:20" x14ac:dyDescent="0.2">
      <c r="A136" s="346"/>
      <c r="B136" s="75"/>
      <c r="C136" s="76"/>
      <c r="D136" s="93"/>
      <c r="E136" s="77"/>
      <c r="F136" s="77"/>
      <c r="G136" s="75"/>
      <c r="H136" s="76"/>
      <c r="I136" s="93"/>
      <c r="J136" s="75" t="s">
        <v>272</v>
      </c>
      <c r="K136" s="76">
        <v>1</v>
      </c>
      <c r="L136" s="93">
        <v>1</v>
      </c>
      <c r="M136" s="76"/>
      <c r="N136" s="77"/>
      <c r="O136" s="76"/>
      <c r="P136" s="77"/>
      <c r="Q136" s="76"/>
      <c r="R136" s="77"/>
      <c r="S136" s="76"/>
      <c r="T136" s="77"/>
    </row>
    <row r="137" spans="1:20" x14ac:dyDescent="0.2">
      <c r="A137" s="346"/>
      <c r="B137" s="75"/>
      <c r="C137" s="76"/>
      <c r="D137" s="93"/>
      <c r="E137" s="77"/>
      <c r="F137" s="77"/>
      <c r="G137" s="75"/>
      <c r="H137" s="76"/>
      <c r="I137" s="93"/>
      <c r="J137" s="75"/>
      <c r="K137" s="76"/>
      <c r="L137" s="93"/>
      <c r="M137" s="76"/>
      <c r="N137" s="77"/>
      <c r="O137" s="76"/>
      <c r="P137" s="77"/>
      <c r="Q137" s="76"/>
      <c r="R137" s="77"/>
      <c r="S137" s="76"/>
      <c r="T137" s="77"/>
    </row>
    <row r="138" spans="1:20" x14ac:dyDescent="0.2">
      <c r="A138" s="346"/>
      <c r="B138" s="75"/>
      <c r="C138" s="76"/>
      <c r="D138" s="93"/>
      <c r="E138" s="77"/>
      <c r="F138" s="77"/>
      <c r="G138" s="75"/>
      <c r="H138" s="76"/>
      <c r="I138" s="93"/>
      <c r="J138" s="75"/>
      <c r="K138" s="76"/>
      <c r="L138" s="93"/>
      <c r="M138" s="76"/>
      <c r="N138" s="77"/>
      <c r="O138" s="76"/>
      <c r="P138" s="77"/>
      <c r="Q138" s="76"/>
      <c r="R138" s="77"/>
      <c r="S138" s="76"/>
      <c r="T138" s="77"/>
    </row>
    <row r="139" spans="1:20" x14ac:dyDescent="0.2">
      <c r="A139" s="346"/>
      <c r="B139" s="75"/>
      <c r="C139" s="76"/>
      <c r="D139" s="93"/>
      <c r="E139" s="77"/>
      <c r="F139" s="77"/>
      <c r="G139" s="75"/>
      <c r="H139" s="76"/>
      <c r="I139" s="93"/>
      <c r="J139" s="75"/>
      <c r="K139" s="76"/>
      <c r="L139" s="93"/>
      <c r="M139" s="76"/>
      <c r="N139" s="77"/>
      <c r="O139" s="76"/>
      <c r="P139" s="77"/>
      <c r="Q139" s="76"/>
      <c r="R139" s="77"/>
      <c r="S139" s="76"/>
      <c r="T139" s="77"/>
    </row>
    <row r="140" spans="1:20" x14ac:dyDescent="0.2">
      <c r="A140" s="79" t="s">
        <v>219</v>
      </c>
      <c r="B140" s="80"/>
      <c r="C140" s="81">
        <f>SUM(C132:C139)</f>
        <v>25</v>
      </c>
      <c r="D140" s="81">
        <f>SUM(D132:D139)</f>
        <v>27</v>
      </c>
      <c r="E140" s="82"/>
      <c r="F140" s="82"/>
      <c r="G140" s="80"/>
      <c r="H140" s="81">
        <f>SUM(H132:H139)</f>
        <v>25</v>
      </c>
      <c r="I140" s="81">
        <f>SUM(I132:I139)</f>
        <v>27</v>
      </c>
      <c r="J140" s="80"/>
      <c r="K140" s="81">
        <f>SUM(K132:K139)</f>
        <v>25</v>
      </c>
      <c r="L140" s="81">
        <f>SUM(L132:L139)</f>
        <v>27</v>
      </c>
      <c r="M140" s="85"/>
      <c r="N140" s="82"/>
      <c r="O140" s="85"/>
      <c r="P140" s="82"/>
      <c r="Q140" s="85"/>
      <c r="R140" s="82"/>
      <c r="S140" s="85"/>
      <c r="T140" s="82"/>
    </row>
    <row r="141" spans="1:20" x14ac:dyDescent="0.2">
      <c r="A141" s="88" t="s">
        <v>220</v>
      </c>
      <c r="B141" s="89"/>
      <c r="C141" s="90">
        <f>SUM(C140,C131,C124,C117,C110,C103,C96)</f>
        <v>155</v>
      </c>
      <c r="D141" s="90">
        <f>SUM(D140,D131,D124,D117,D110,D103,D96)</f>
        <v>177</v>
      </c>
      <c r="E141" s="94"/>
      <c r="F141" s="94"/>
      <c r="G141" s="89"/>
      <c r="H141" s="90">
        <f>SUM(H140,H131,H124,H117,H110,H103,H96)</f>
        <v>155</v>
      </c>
      <c r="I141" s="90">
        <f>SUM(I140,I131,I124,I117,I110,I103,I96)</f>
        <v>177</v>
      </c>
      <c r="J141" s="89"/>
      <c r="K141" s="90">
        <f>SUM(K140,K131,K124,K117,K110,K103,K96)</f>
        <v>155</v>
      </c>
      <c r="L141" s="90">
        <f>SUM(L140,L131,L124,L117,L110,L103,L96)</f>
        <v>177</v>
      </c>
      <c r="M141" s="91">
        <v>8831</v>
      </c>
      <c r="N141" s="94">
        <f>M141/$C141</f>
        <v>56.974193548387099</v>
      </c>
      <c r="O141" s="91">
        <v>9215</v>
      </c>
      <c r="P141" s="94">
        <f>O141/$D141</f>
        <v>52.06214689265537</v>
      </c>
      <c r="Q141" s="90">
        <v>125.5</v>
      </c>
      <c r="R141" s="94">
        <f>Q141/$C141</f>
        <v>0.80967741935483872</v>
      </c>
      <c r="S141" s="90">
        <v>149.5</v>
      </c>
      <c r="T141" s="94">
        <f>S141/$D141</f>
        <v>0.84463276836158196</v>
      </c>
    </row>
    <row r="142" spans="1:20" x14ac:dyDescent="0.2">
      <c r="A142" s="88" t="s">
        <v>137</v>
      </c>
      <c r="B142" s="89"/>
      <c r="C142" s="90">
        <f>SUM(C11,C18,C25,C33,C40,C47,C61,C68,C75,C82,C89,C96,C103,C110,C117,C124,C131,C140,C54)</f>
        <v>343</v>
      </c>
      <c r="D142" s="90">
        <f>SUM(D11,D18,D25,D33,D40,D47,D61,D68,D75,D82,D89,D96,D103,D110,D117,D124,D131,D140,D54)</f>
        <v>492</v>
      </c>
      <c r="E142" s="94"/>
      <c r="F142" s="94"/>
      <c r="G142" s="89"/>
      <c r="H142" s="90">
        <f>SUM(H11,H18,H25,H33,H40,H47,H61,H68,H75,H82,H89,H96,H103,H110,H117,H124,H131,H140,H54)</f>
        <v>343</v>
      </c>
      <c r="I142" s="90">
        <f>SUM(I11,I18,I25,I33,I40,I47,I61,I68,I75,I82,I89,I96,I103,I110,I117,I124,I131,I140,I54)</f>
        <v>492</v>
      </c>
      <c r="J142" s="89"/>
      <c r="K142" s="90">
        <f>SUM(K11,K18,K25,K33,K40,K47,K61,K68,K75,K82,K89,K96,K103,K110,K117,K124,K131,K140,K54)</f>
        <v>343</v>
      </c>
      <c r="L142" s="90">
        <f>SUM(L11,L18,L25,L33,L40,L47,L61,L68,L75,L82,L89,L96,L103,L110,L117,L124,L131,L140,L54)</f>
        <v>492</v>
      </c>
      <c r="M142" s="91">
        <f>SUM(M11,M18,M25,M33,M40,M47,M61,M68,M75,M82,M89,M96,M103,M110,M117,M124,M131,M140,M54,M141)</f>
        <v>18522</v>
      </c>
      <c r="N142" s="90"/>
      <c r="O142" s="91">
        <f>SUM(O11,O18,O25,O33,O40,O47,O61,O68,O75,O82,O89,O96,O103,O110,O117,O124,O131,O140,O54,O141)</f>
        <v>21955</v>
      </c>
      <c r="P142" s="90"/>
      <c r="Q142" s="91">
        <f>SUM(Q11,Q18,Q25,Q33,Q40,Q47,Q61,Q68,Q75,Q82,Q89,Q96,Q103,Q110,Q117,Q124,Q131,Q140,Q54,Q141)</f>
        <v>661.5</v>
      </c>
      <c r="R142" s="90"/>
      <c r="S142" s="91">
        <f>SUM(S11,S18,S25,S33,S40,S47,S61,S68,S75,S82,S89,S96,S103,S110,S117,S124,S131,S140,S54,S141)</f>
        <v>1017.5</v>
      </c>
      <c r="T142" s="90"/>
    </row>
    <row r="144" spans="1:20" x14ac:dyDescent="0.2">
      <c r="A144" s="62" t="s">
        <v>449</v>
      </c>
    </row>
  </sheetData>
  <mergeCells count="28">
    <mergeCell ref="A125:A130"/>
    <mergeCell ref="A69:A74"/>
    <mergeCell ref="A132:A139"/>
    <mergeCell ref="A111:A116"/>
    <mergeCell ref="A118:A123"/>
    <mergeCell ref="A104:A109"/>
    <mergeCell ref="A83:A88"/>
    <mergeCell ref="A90:A95"/>
    <mergeCell ref="A97:A102"/>
    <mergeCell ref="A12:A17"/>
    <mergeCell ref="A19:A24"/>
    <mergeCell ref="A26:A32"/>
    <mergeCell ref="S3:T3"/>
    <mergeCell ref="A5:A10"/>
    <mergeCell ref="A41:A46"/>
    <mergeCell ref="A76:A81"/>
    <mergeCell ref="A34:A39"/>
    <mergeCell ref="A55:A60"/>
    <mergeCell ref="A62:A67"/>
    <mergeCell ref="A48:A53"/>
    <mergeCell ref="A1:R1"/>
    <mergeCell ref="H3:I3"/>
    <mergeCell ref="K3:L3"/>
    <mergeCell ref="O3:P3"/>
    <mergeCell ref="M3:N3"/>
    <mergeCell ref="Q3:R3"/>
    <mergeCell ref="E3:F3"/>
    <mergeCell ref="C3:D3"/>
  </mergeCells>
  <phoneticPr fontId="0" type="noConversion"/>
  <printOptions horizontalCentered="1"/>
  <pageMargins left="0.74803149606299213" right="0.74803149606299213" top="0.31496062992125984" bottom="0.59055118110236227" header="0" footer="0"/>
  <pageSetup paperSize="9" scale="53" fitToHeight="0" orientation="landscape" r:id="rId1"/>
  <headerFooter alignWithMargins="0"/>
  <rowBreaks count="2" manualBreakCount="2">
    <brk id="40" max="16383" man="1"/>
    <brk id="89"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3"/>
  <sheetViews>
    <sheetView zoomScaleNormal="100" workbookViewId="0">
      <selection activeCell="B33" sqref="B33"/>
    </sheetView>
  </sheetViews>
  <sheetFormatPr baseColWidth="10" defaultRowHeight="12.75" x14ac:dyDescent="0.2"/>
  <cols>
    <col min="4" max="4" width="20" customWidth="1"/>
    <col min="7" max="7" width="11.42578125" customWidth="1"/>
  </cols>
  <sheetData>
    <row r="13" spans="1:1" x14ac:dyDescent="0.2">
      <c r="A13" s="198" t="s">
        <v>461</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Documento" dvAspect="DVASPECT_ICON" shapeId="15362" r:id="rId4">
          <objectPr defaultSize="0" autoPict="0" altText="Indicadores SIIU" r:id="rId5">
            <anchor moveWithCells="1">
              <from>
                <xdr:col>0</xdr:col>
                <xdr:colOff>0</xdr:colOff>
                <xdr:row>0</xdr:row>
                <xdr:rowOff>0</xdr:rowOff>
              </from>
              <to>
                <xdr:col>3</xdr:col>
                <xdr:colOff>28575</xdr:colOff>
                <xdr:row>10</xdr:row>
                <xdr:rowOff>114300</xdr:rowOff>
              </to>
            </anchor>
          </objectPr>
        </oleObject>
      </mc:Choice>
      <mc:Fallback>
        <oleObject progId="Documento" dvAspect="DVASPECT_ICON" shapeId="15362"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1">
    <pageSetUpPr fitToPage="1"/>
  </sheetPr>
  <dimension ref="A1:R36"/>
  <sheetViews>
    <sheetView zoomScaleNormal="100" workbookViewId="0">
      <selection sqref="A1:XFD1048576"/>
    </sheetView>
  </sheetViews>
  <sheetFormatPr baseColWidth="10" defaultRowHeight="12.75" x14ac:dyDescent="0.2"/>
  <cols>
    <col min="1" max="1" width="44" style="95" bestFit="1" customWidth="1"/>
    <col min="2" max="2" width="16.5703125" style="95" bestFit="1" customWidth="1"/>
    <col min="3" max="4" width="15" style="95" customWidth="1"/>
    <col min="5" max="5" width="12.5703125" style="95" customWidth="1"/>
    <col min="6" max="18" width="7.5703125" style="95" bestFit="1" customWidth="1"/>
    <col min="19" max="16384" width="11.42578125" style="95"/>
  </cols>
  <sheetData>
    <row r="1" spans="1:18" x14ac:dyDescent="0.2">
      <c r="A1" s="131" t="s">
        <v>223</v>
      </c>
      <c r="B1" s="131"/>
      <c r="C1" s="131"/>
      <c r="D1" s="131"/>
      <c r="E1" s="131"/>
      <c r="F1" s="131"/>
      <c r="G1" s="131"/>
      <c r="H1" s="131"/>
      <c r="I1" s="131"/>
      <c r="J1" s="131"/>
      <c r="K1" s="131"/>
      <c r="L1" s="131"/>
      <c r="M1" s="131"/>
      <c r="N1" s="131"/>
      <c r="O1" s="131"/>
      <c r="P1" s="131"/>
      <c r="Q1" s="131"/>
      <c r="R1" s="131"/>
    </row>
    <row r="2" spans="1:18" x14ac:dyDescent="0.2">
      <c r="A2" s="131" t="s">
        <v>224</v>
      </c>
      <c r="B2" s="131"/>
      <c r="C2" s="131"/>
      <c r="D2" s="131"/>
      <c r="E2" s="131"/>
      <c r="F2" s="131"/>
      <c r="G2" s="131"/>
      <c r="H2" s="131"/>
      <c r="I2" s="131"/>
      <c r="J2" s="131"/>
      <c r="K2" s="131"/>
      <c r="L2" s="131"/>
      <c r="M2" s="131"/>
      <c r="N2" s="131"/>
      <c r="O2" s="131"/>
      <c r="P2" s="131"/>
      <c r="Q2" s="131"/>
      <c r="R2" s="131"/>
    </row>
    <row r="3" spans="1:18" ht="13.5" thickBot="1" x14ac:dyDescent="0.25"/>
    <row r="4" spans="1:18" ht="13.5" thickBot="1" x14ac:dyDescent="0.25">
      <c r="B4" s="132" t="s">
        <v>274</v>
      </c>
      <c r="C4" s="132" t="s">
        <v>293</v>
      </c>
      <c r="D4" s="132" t="s">
        <v>323</v>
      </c>
      <c r="E4" s="132" t="s">
        <v>353</v>
      </c>
    </row>
    <row r="5" spans="1:18" x14ac:dyDescent="0.2">
      <c r="A5" s="96" t="s">
        <v>2</v>
      </c>
      <c r="B5" s="133">
        <v>39.409999999999997</v>
      </c>
      <c r="C5" s="133">
        <f>(46+36)/181*100</f>
        <v>45.303867403314918</v>
      </c>
      <c r="D5" s="133">
        <v>44.91</v>
      </c>
      <c r="E5" s="159">
        <v>43.64</v>
      </c>
    </row>
    <row r="6" spans="1:18" x14ac:dyDescent="0.2">
      <c r="A6" s="97" t="s">
        <v>4</v>
      </c>
      <c r="B6" s="134">
        <v>46.94</v>
      </c>
      <c r="C6" s="134">
        <f>22/56*100</f>
        <v>39.285714285714285</v>
      </c>
      <c r="D6" s="134">
        <v>56.45</v>
      </c>
      <c r="E6" s="160">
        <v>55.77</v>
      </c>
    </row>
    <row r="7" spans="1:18" x14ac:dyDescent="0.2">
      <c r="A7" s="97" t="s">
        <v>6</v>
      </c>
      <c r="B7" s="134">
        <v>47.37</v>
      </c>
      <c r="C7" s="134">
        <f>21/47*100</f>
        <v>44.680851063829785</v>
      </c>
      <c r="D7" s="134">
        <v>60.34</v>
      </c>
      <c r="E7" s="160">
        <v>41.18</v>
      </c>
    </row>
    <row r="8" spans="1:18" x14ac:dyDescent="0.2">
      <c r="A8" s="97" t="s">
        <v>101</v>
      </c>
      <c r="B8" s="134" t="s">
        <v>122</v>
      </c>
      <c r="C8" s="134">
        <f>10/23*100</f>
        <v>43.478260869565219</v>
      </c>
      <c r="D8" s="134">
        <v>26.67</v>
      </c>
      <c r="E8" s="160">
        <v>50</v>
      </c>
    </row>
    <row r="9" spans="1:18" x14ac:dyDescent="0.2">
      <c r="A9" s="97" t="s">
        <v>8</v>
      </c>
      <c r="B9" s="134">
        <v>76.709999999999994</v>
      </c>
      <c r="C9" s="134">
        <f>(44+13)/75*100</f>
        <v>76</v>
      </c>
      <c r="D9" s="134">
        <v>76.709999999999994</v>
      </c>
      <c r="E9" s="160">
        <v>70.13</v>
      </c>
    </row>
    <row r="10" spans="1:18" x14ac:dyDescent="0.2">
      <c r="A10" s="97" t="s">
        <v>10</v>
      </c>
      <c r="B10" s="134">
        <v>63.19</v>
      </c>
      <c r="C10" s="134">
        <f>(91+21)/150*100</f>
        <v>74.666666666666671</v>
      </c>
      <c r="D10" s="134">
        <v>71.53</v>
      </c>
      <c r="E10" s="160">
        <v>69.739999999999995</v>
      </c>
    </row>
    <row r="11" spans="1:18" x14ac:dyDescent="0.2">
      <c r="A11" s="97" t="s">
        <v>92</v>
      </c>
      <c r="B11" s="134" t="s">
        <v>122</v>
      </c>
      <c r="C11" s="134">
        <f>4/28*100</f>
        <v>14.285714285714285</v>
      </c>
      <c r="D11" s="134">
        <v>42.42</v>
      </c>
      <c r="E11" s="160">
        <v>46.15</v>
      </c>
    </row>
    <row r="12" spans="1:18" x14ac:dyDescent="0.2">
      <c r="A12" s="97" t="s">
        <v>121</v>
      </c>
      <c r="B12" s="134" t="s">
        <v>122</v>
      </c>
      <c r="C12" s="134">
        <f>64/78*100</f>
        <v>82.051282051282044</v>
      </c>
      <c r="D12" s="134">
        <v>87.67</v>
      </c>
      <c r="E12" s="160">
        <v>87.01</v>
      </c>
    </row>
    <row r="13" spans="1:18" x14ac:dyDescent="0.2">
      <c r="A13" s="97" t="s">
        <v>12</v>
      </c>
      <c r="B13" s="134">
        <v>64</v>
      </c>
      <c r="C13" s="134">
        <f>10/25*100</f>
        <v>40</v>
      </c>
      <c r="D13" s="134">
        <v>51.85</v>
      </c>
      <c r="E13" s="160">
        <v>61.29</v>
      </c>
    </row>
    <row r="14" spans="1:18" x14ac:dyDescent="0.2">
      <c r="A14" s="97" t="s">
        <v>14</v>
      </c>
      <c r="B14" s="134">
        <v>52</v>
      </c>
      <c r="C14" s="134">
        <f>11/22*100</f>
        <v>50</v>
      </c>
      <c r="D14" s="134">
        <v>40</v>
      </c>
      <c r="E14" s="160">
        <v>55.56</v>
      </c>
    </row>
    <row r="15" spans="1:18" x14ac:dyDescent="0.2">
      <c r="A15" s="97" t="s">
        <v>16</v>
      </c>
      <c r="B15" s="134">
        <v>25</v>
      </c>
      <c r="C15" s="134">
        <f>10/25*100</f>
        <v>40</v>
      </c>
      <c r="D15" s="134">
        <v>47.83</v>
      </c>
      <c r="E15" s="160">
        <v>53.85</v>
      </c>
    </row>
    <row r="16" spans="1:18" x14ac:dyDescent="0.2">
      <c r="A16" s="97" t="s">
        <v>20</v>
      </c>
      <c r="B16" s="134">
        <v>57.14</v>
      </c>
      <c r="C16" s="134">
        <v>23.53</v>
      </c>
      <c r="D16" s="134">
        <v>55.56</v>
      </c>
      <c r="E16" s="134">
        <v>33.33</v>
      </c>
      <c r="F16"/>
    </row>
    <row r="17" spans="1:17" x14ac:dyDescent="0.2">
      <c r="A17" s="97" t="s">
        <v>94</v>
      </c>
      <c r="B17" s="134" t="s">
        <v>122</v>
      </c>
      <c r="C17" s="134">
        <f>18/41*100</f>
        <v>43.902439024390247</v>
      </c>
      <c r="D17" s="134">
        <v>61.54</v>
      </c>
      <c r="E17" s="160">
        <v>33.33</v>
      </c>
    </row>
    <row r="18" spans="1:17" x14ac:dyDescent="0.2">
      <c r="A18" s="97" t="s">
        <v>96</v>
      </c>
      <c r="B18" s="134" t="s">
        <v>122</v>
      </c>
      <c r="C18" s="134">
        <f>16/30*100</f>
        <v>53.333333333333336</v>
      </c>
      <c r="D18" s="134">
        <v>50</v>
      </c>
      <c r="E18" s="160">
        <v>45.95</v>
      </c>
    </row>
    <row r="19" spans="1:17" x14ac:dyDescent="0.2">
      <c r="A19" s="97" t="s">
        <v>24</v>
      </c>
      <c r="B19" s="134">
        <v>46.51</v>
      </c>
      <c r="C19" s="134">
        <f>24/45*100</f>
        <v>53.333333333333336</v>
      </c>
      <c r="D19" s="166">
        <f>(11+8)/48*100</f>
        <v>39.583333333333329</v>
      </c>
      <c r="E19" s="165">
        <v>30.34</v>
      </c>
    </row>
    <row r="20" spans="1:17" x14ac:dyDescent="0.2">
      <c r="A20" s="97" t="s">
        <v>98</v>
      </c>
      <c r="B20" s="134" t="s">
        <v>122</v>
      </c>
      <c r="C20" s="134">
        <f>8/32*100</f>
        <v>25</v>
      </c>
      <c r="D20" s="134">
        <v>54.55</v>
      </c>
      <c r="E20" s="160">
        <v>28.57</v>
      </c>
    </row>
    <row r="21" spans="1:17" x14ac:dyDescent="0.2">
      <c r="A21" s="97" t="s">
        <v>100</v>
      </c>
      <c r="B21" s="134" t="s">
        <v>122</v>
      </c>
      <c r="C21" s="134">
        <f>16/74*100</f>
        <v>21.621621621621621</v>
      </c>
      <c r="D21" s="134">
        <v>36.229999999999997</v>
      </c>
      <c r="E21" s="160">
        <v>35.44</v>
      </c>
    </row>
    <row r="22" spans="1:17" x14ac:dyDescent="0.2">
      <c r="A22" s="97" t="s">
        <v>103</v>
      </c>
      <c r="B22" s="134" t="s">
        <v>122</v>
      </c>
      <c r="C22" s="134">
        <f>4/24*100</f>
        <v>16.666666666666664</v>
      </c>
      <c r="D22" s="134">
        <v>31.58</v>
      </c>
      <c r="E22" s="160">
        <v>18.52</v>
      </c>
    </row>
    <row r="23" spans="1:17" ht="13.5" thickBot="1" x14ac:dyDescent="0.25">
      <c r="A23" s="97" t="s">
        <v>105</v>
      </c>
      <c r="B23" s="134" t="s">
        <v>122</v>
      </c>
      <c r="C23" s="134">
        <f>9/28*100</f>
        <v>32.142857142857146</v>
      </c>
      <c r="D23" s="134">
        <v>10.53</v>
      </c>
      <c r="E23" s="160">
        <v>18.920000000000002</v>
      </c>
    </row>
    <row r="24" spans="1:17" ht="13.5" thickBot="1" x14ac:dyDescent="0.25">
      <c r="A24" s="98" t="s">
        <v>227</v>
      </c>
      <c r="B24" s="135">
        <f>AVERAGE(B5:B23)</f>
        <v>51.826999999999998</v>
      </c>
      <c r="C24" s="135">
        <f>AVERAGE(C5:C23)</f>
        <v>43.12013724990998</v>
      </c>
      <c r="D24" s="135">
        <f>AVERAGE(D5:D23)</f>
        <v>49.787017543859655</v>
      </c>
      <c r="E24" s="135">
        <f>AVERAGE(E5:E23)</f>
        <v>46.248421052631585</v>
      </c>
    </row>
    <row r="26" spans="1:17" x14ac:dyDescent="0.2">
      <c r="A26" s="347" t="s">
        <v>327</v>
      </c>
      <c r="B26" s="347"/>
      <c r="C26" s="347"/>
      <c r="D26" s="347"/>
      <c r="E26" s="347"/>
      <c r="F26" s="347"/>
      <c r="G26" s="347"/>
      <c r="H26" s="347"/>
      <c r="I26" s="347"/>
      <c r="J26" s="347"/>
      <c r="K26" s="347"/>
      <c r="L26" s="347"/>
      <c r="M26" s="347"/>
      <c r="N26" s="347"/>
      <c r="O26" s="347"/>
      <c r="P26" s="347"/>
      <c r="Q26" s="347"/>
    </row>
    <row r="27" spans="1:17" x14ac:dyDescent="0.2">
      <c r="A27" s="347"/>
      <c r="B27" s="347"/>
      <c r="C27" s="347"/>
      <c r="D27" s="347"/>
      <c r="E27" s="347"/>
      <c r="F27" s="347"/>
      <c r="G27" s="347"/>
      <c r="H27" s="347"/>
      <c r="I27" s="347"/>
      <c r="J27" s="347"/>
      <c r="K27" s="347"/>
      <c r="L27" s="347"/>
      <c r="M27" s="347"/>
      <c r="N27" s="347"/>
      <c r="O27" s="347"/>
      <c r="P27" s="347"/>
      <c r="Q27" s="347"/>
    </row>
    <row r="28" spans="1:17" x14ac:dyDescent="0.2">
      <c r="A28" s="348" t="s">
        <v>354</v>
      </c>
      <c r="B28" s="348"/>
      <c r="C28" s="348"/>
      <c r="D28" s="348"/>
      <c r="E28" s="348"/>
      <c r="F28" s="348"/>
      <c r="G28" s="348"/>
      <c r="H28" s="348"/>
      <c r="I28" s="348"/>
      <c r="J28" s="348"/>
      <c r="K28" s="348"/>
      <c r="L28" s="348"/>
      <c r="M28" s="348"/>
      <c r="N28" s="348"/>
      <c r="O28" s="348"/>
      <c r="P28" s="348"/>
      <c r="Q28" s="348"/>
    </row>
    <row r="29" spans="1:17" x14ac:dyDescent="0.2">
      <c r="A29" s="348"/>
      <c r="B29" s="348"/>
      <c r="C29" s="348"/>
      <c r="D29" s="348"/>
      <c r="E29" s="348"/>
      <c r="F29" s="348"/>
      <c r="G29" s="348"/>
      <c r="H29" s="348"/>
      <c r="I29" s="348"/>
      <c r="J29" s="348"/>
      <c r="K29" s="348"/>
      <c r="L29" s="348"/>
      <c r="M29" s="348"/>
      <c r="N29" s="348"/>
      <c r="O29" s="348"/>
      <c r="P29" s="348"/>
      <c r="Q29" s="348"/>
    </row>
    <row r="30" spans="1:17" x14ac:dyDescent="0.2">
      <c r="A30" s="349" t="s">
        <v>324</v>
      </c>
      <c r="B30" s="349"/>
      <c r="C30" s="349"/>
      <c r="D30" s="349"/>
      <c r="E30" s="349"/>
      <c r="F30" s="349"/>
      <c r="G30" s="349"/>
      <c r="H30" s="349"/>
      <c r="I30" s="349"/>
      <c r="J30" s="349"/>
      <c r="K30" s="349"/>
      <c r="L30" s="349"/>
      <c r="M30" s="349"/>
      <c r="N30" s="349"/>
      <c r="O30" s="349"/>
      <c r="P30" s="349"/>
      <c r="Q30" s="349"/>
    </row>
    <row r="31" spans="1:17" x14ac:dyDescent="0.2">
      <c r="A31" s="349"/>
      <c r="B31" s="349"/>
      <c r="C31" s="349"/>
      <c r="D31" s="349"/>
      <c r="E31" s="349"/>
      <c r="F31" s="349"/>
      <c r="G31" s="349"/>
      <c r="H31" s="349"/>
      <c r="I31" s="349"/>
      <c r="J31" s="349"/>
      <c r="K31" s="349"/>
      <c r="L31" s="349"/>
      <c r="M31" s="349"/>
      <c r="N31" s="349"/>
      <c r="O31" s="349"/>
      <c r="P31" s="349"/>
      <c r="Q31" s="349"/>
    </row>
    <row r="32" spans="1:17" x14ac:dyDescent="0.2">
      <c r="A32" s="95" t="s">
        <v>294</v>
      </c>
      <c r="B32" s="95" t="s">
        <v>275</v>
      </c>
      <c r="C32" s="136" t="s">
        <v>225</v>
      </c>
      <c r="E32" s="136"/>
    </row>
    <row r="33" spans="1:5" x14ac:dyDescent="0.2">
      <c r="A33" s="95" t="s">
        <v>295</v>
      </c>
      <c r="B33" s="95" t="s">
        <v>275</v>
      </c>
      <c r="C33" s="136" t="s">
        <v>226</v>
      </c>
      <c r="E33" s="136"/>
    </row>
    <row r="34" spans="1:5" x14ac:dyDescent="0.2">
      <c r="A34" s="95" t="s">
        <v>325</v>
      </c>
      <c r="B34" s="95" t="s">
        <v>275</v>
      </c>
      <c r="C34" s="136" t="s">
        <v>326</v>
      </c>
      <c r="E34" s="136"/>
    </row>
    <row r="35" spans="1:5" x14ac:dyDescent="0.2">
      <c r="A35" s="95" t="s">
        <v>355</v>
      </c>
      <c r="B35" s="95" t="s">
        <v>275</v>
      </c>
      <c r="C35" s="136" t="s">
        <v>274</v>
      </c>
    </row>
    <row r="36" spans="1:5" x14ac:dyDescent="0.2">
      <c r="C36" s="136"/>
    </row>
  </sheetData>
  <mergeCells count="3">
    <mergeCell ref="A26:Q27"/>
    <mergeCell ref="A28:Q29"/>
    <mergeCell ref="A30:Q31"/>
  </mergeCells>
  <phoneticPr fontId="2" type="noConversion"/>
  <printOptions horizontalCentered="1"/>
  <pageMargins left="0.75" right="0.75" top="1" bottom="1" header="0" footer="0"/>
  <pageSetup paperSize="9" orientation="landscape"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R34"/>
  <sheetViews>
    <sheetView zoomScaleNormal="100" workbookViewId="0">
      <selection activeCell="E25" sqref="E25"/>
    </sheetView>
  </sheetViews>
  <sheetFormatPr baseColWidth="10" defaultRowHeight="12.75" x14ac:dyDescent="0.2"/>
  <cols>
    <col min="1" max="1" width="44" style="95" bestFit="1" customWidth="1"/>
    <col min="2" max="2" width="16" style="95" customWidth="1"/>
    <col min="3" max="3" width="14.7109375" style="95" bestFit="1" customWidth="1"/>
    <col min="4" max="4" width="7.85546875" style="95" customWidth="1"/>
    <col min="5" max="5" width="13.42578125" style="95" bestFit="1" customWidth="1"/>
    <col min="6" max="6" width="14.7109375" style="95" bestFit="1" customWidth="1"/>
    <col min="7" max="7" width="7.28515625" style="95" customWidth="1"/>
    <col min="8" max="8" width="13.42578125" style="95" bestFit="1" customWidth="1"/>
    <col min="9" max="9" width="14.7109375" style="95" bestFit="1" customWidth="1"/>
    <col min="10" max="10" width="7.28515625" style="95" customWidth="1"/>
    <col min="11" max="18" width="7.5703125" style="95" bestFit="1" customWidth="1"/>
    <col min="19" max="256" width="11.42578125" style="95"/>
    <col min="257" max="257" width="44" style="95" bestFit="1" customWidth="1"/>
    <col min="258" max="258" width="16" style="95" customWidth="1"/>
    <col min="259" max="259" width="14.7109375" style="95" bestFit="1" customWidth="1"/>
    <col min="260" max="260" width="7.85546875" style="95" customWidth="1"/>
    <col min="261" max="261" width="13.42578125" style="95" bestFit="1" customWidth="1"/>
    <col min="262" max="262" width="14.7109375" style="95" bestFit="1" customWidth="1"/>
    <col min="263" max="263" width="7.28515625" style="95" customWidth="1"/>
    <col min="264" max="264" width="13.42578125" style="95" bestFit="1" customWidth="1"/>
    <col min="265" max="265" width="14.7109375" style="95" bestFit="1" customWidth="1"/>
    <col min="266" max="266" width="7.28515625" style="95" customWidth="1"/>
    <col min="267" max="274" width="7.5703125" style="95" bestFit="1" customWidth="1"/>
    <col min="275" max="512" width="11.42578125" style="95"/>
    <col min="513" max="513" width="44" style="95" bestFit="1" customWidth="1"/>
    <col min="514" max="514" width="16" style="95" customWidth="1"/>
    <col min="515" max="515" width="14.7109375" style="95" bestFit="1" customWidth="1"/>
    <col min="516" max="516" width="7.85546875" style="95" customWidth="1"/>
    <col min="517" max="517" width="13.42578125" style="95" bestFit="1" customWidth="1"/>
    <col min="518" max="518" width="14.7109375" style="95" bestFit="1" customWidth="1"/>
    <col min="519" max="519" width="7.28515625" style="95" customWidth="1"/>
    <col min="520" max="520" width="13.42578125" style="95" bestFit="1" customWidth="1"/>
    <col min="521" max="521" width="14.7109375" style="95" bestFit="1" customWidth="1"/>
    <col min="522" max="522" width="7.28515625" style="95" customWidth="1"/>
    <col min="523" max="530" width="7.5703125" style="95" bestFit="1" customWidth="1"/>
    <col min="531" max="768" width="11.42578125" style="95"/>
    <col min="769" max="769" width="44" style="95" bestFit="1" customWidth="1"/>
    <col min="770" max="770" width="16" style="95" customWidth="1"/>
    <col min="771" max="771" width="14.7109375" style="95" bestFit="1" customWidth="1"/>
    <col min="772" max="772" width="7.85546875" style="95" customWidth="1"/>
    <col min="773" max="773" width="13.42578125" style="95" bestFit="1" customWidth="1"/>
    <col min="774" max="774" width="14.7109375" style="95" bestFit="1" customWidth="1"/>
    <col min="775" max="775" width="7.28515625" style="95" customWidth="1"/>
    <col min="776" max="776" width="13.42578125" style="95" bestFit="1" customWidth="1"/>
    <col min="777" max="777" width="14.7109375" style="95" bestFit="1" customWidth="1"/>
    <col min="778" max="778" width="7.28515625" style="95" customWidth="1"/>
    <col min="779" max="786" width="7.5703125" style="95" bestFit="1" customWidth="1"/>
    <col min="787" max="1024" width="11.42578125" style="95"/>
    <col min="1025" max="1025" width="44" style="95" bestFit="1" customWidth="1"/>
    <col min="1026" max="1026" width="16" style="95" customWidth="1"/>
    <col min="1027" max="1027" width="14.7109375" style="95" bestFit="1" customWidth="1"/>
    <col min="1028" max="1028" width="7.85546875" style="95" customWidth="1"/>
    <col min="1029" max="1029" width="13.42578125" style="95" bestFit="1" customWidth="1"/>
    <col min="1030" max="1030" width="14.7109375" style="95" bestFit="1" customWidth="1"/>
    <col min="1031" max="1031" width="7.28515625" style="95" customWidth="1"/>
    <col min="1032" max="1032" width="13.42578125" style="95" bestFit="1" customWidth="1"/>
    <col min="1033" max="1033" width="14.7109375" style="95" bestFit="1" customWidth="1"/>
    <col min="1034" max="1034" width="7.28515625" style="95" customWidth="1"/>
    <col min="1035" max="1042" width="7.5703125" style="95" bestFit="1" customWidth="1"/>
    <col min="1043" max="1280" width="11.42578125" style="95"/>
    <col min="1281" max="1281" width="44" style="95" bestFit="1" customWidth="1"/>
    <col min="1282" max="1282" width="16" style="95" customWidth="1"/>
    <col min="1283" max="1283" width="14.7109375" style="95" bestFit="1" customWidth="1"/>
    <col min="1284" max="1284" width="7.85546875" style="95" customWidth="1"/>
    <col min="1285" max="1285" width="13.42578125" style="95" bestFit="1" customWidth="1"/>
    <col min="1286" max="1286" width="14.7109375" style="95" bestFit="1" customWidth="1"/>
    <col min="1287" max="1287" width="7.28515625" style="95" customWidth="1"/>
    <col min="1288" max="1288" width="13.42578125" style="95" bestFit="1" customWidth="1"/>
    <col min="1289" max="1289" width="14.7109375" style="95" bestFit="1" customWidth="1"/>
    <col min="1290" max="1290" width="7.28515625" style="95" customWidth="1"/>
    <col min="1291" max="1298" width="7.5703125" style="95" bestFit="1" customWidth="1"/>
    <col min="1299" max="1536" width="11.42578125" style="95"/>
    <col min="1537" max="1537" width="44" style="95" bestFit="1" customWidth="1"/>
    <col min="1538" max="1538" width="16" style="95" customWidth="1"/>
    <col min="1539" max="1539" width="14.7109375" style="95" bestFit="1" customWidth="1"/>
    <col min="1540" max="1540" width="7.85546875" style="95" customWidth="1"/>
    <col min="1541" max="1541" width="13.42578125" style="95" bestFit="1" customWidth="1"/>
    <col min="1542" max="1542" width="14.7109375" style="95" bestFit="1" customWidth="1"/>
    <col min="1543" max="1543" width="7.28515625" style="95" customWidth="1"/>
    <col min="1544" max="1544" width="13.42578125" style="95" bestFit="1" customWidth="1"/>
    <col min="1545" max="1545" width="14.7109375" style="95" bestFit="1" customWidth="1"/>
    <col min="1546" max="1546" width="7.28515625" style="95" customWidth="1"/>
    <col min="1547" max="1554" width="7.5703125" style="95" bestFit="1" customWidth="1"/>
    <col min="1555" max="1792" width="11.42578125" style="95"/>
    <col min="1793" max="1793" width="44" style="95" bestFit="1" customWidth="1"/>
    <col min="1794" max="1794" width="16" style="95" customWidth="1"/>
    <col min="1795" max="1795" width="14.7109375" style="95" bestFit="1" customWidth="1"/>
    <col min="1796" max="1796" width="7.85546875" style="95" customWidth="1"/>
    <col min="1797" max="1797" width="13.42578125" style="95" bestFit="1" customWidth="1"/>
    <col min="1798" max="1798" width="14.7109375" style="95" bestFit="1" customWidth="1"/>
    <col min="1799" max="1799" width="7.28515625" style="95" customWidth="1"/>
    <col min="1800" max="1800" width="13.42578125" style="95" bestFit="1" customWidth="1"/>
    <col min="1801" max="1801" width="14.7109375" style="95" bestFit="1" customWidth="1"/>
    <col min="1802" max="1802" width="7.28515625" style="95" customWidth="1"/>
    <col min="1803" max="1810" width="7.5703125" style="95" bestFit="1" customWidth="1"/>
    <col min="1811" max="2048" width="11.42578125" style="95"/>
    <col min="2049" max="2049" width="44" style="95" bestFit="1" customWidth="1"/>
    <col min="2050" max="2050" width="16" style="95" customWidth="1"/>
    <col min="2051" max="2051" width="14.7109375" style="95" bestFit="1" customWidth="1"/>
    <col min="2052" max="2052" width="7.85546875" style="95" customWidth="1"/>
    <col min="2053" max="2053" width="13.42578125" style="95" bestFit="1" customWidth="1"/>
    <col min="2054" max="2054" width="14.7109375" style="95" bestFit="1" customWidth="1"/>
    <col min="2055" max="2055" width="7.28515625" style="95" customWidth="1"/>
    <col min="2056" max="2056" width="13.42578125" style="95" bestFit="1" customWidth="1"/>
    <col min="2057" max="2057" width="14.7109375" style="95" bestFit="1" customWidth="1"/>
    <col min="2058" max="2058" width="7.28515625" style="95" customWidth="1"/>
    <col min="2059" max="2066" width="7.5703125" style="95" bestFit="1" customWidth="1"/>
    <col min="2067" max="2304" width="11.42578125" style="95"/>
    <col min="2305" max="2305" width="44" style="95" bestFit="1" customWidth="1"/>
    <col min="2306" max="2306" width="16" style="95" customWidth="1"/>
    <col min="2307" max="2307" width="14.7109375" style="95" bestFit="1" customWidth="1"/>
    <col min="2308" max="2308" width="7.85546875" style="95" customWidth="1"/>
    <col min="2309" max="2309" width="13.42578125" style="95" bestFit="1" customWidth="1"/>
    <col min="2310" max="2310" width="14.7109375" style="95" bestFit="1" customWidth="1"/>
    <col min="2311" max="2311" width="7.28515625" style="95" customWidth="1"/>
    <col min="2312" max="2312" width="13.42578125" style="95" bestFit="1" customWidth="1"/>
    <col min="2313" max="2313" width="14.7109375" style="95" bestFit="1" customWidth="1"/>
    <col min="2314" max="2314" width="7.28515625" style="95" customWidth="1"/>
    <col min="2315" max="2322" width="7.5703125" style="95" bestFit="1" customWidth="1"/>
    <col min="2323" max="2560" width="11.42578125" style="95"/>
    <col min="2561" max="2561" width="44" style="95" bestFit="1" customWidth="1"/>
    <col min="2562" max="2562" width="16" style="95" customWidth="1"/>
    <col min="2563" max="2563" width="14.7109375" style="95" bestFit="1" customWidth="1"/>
    <col min="2564" max="2564" width="7.85546875" style="95" customWidth="1"/>
    <col min="2565" max="2565" width="13.42578125" style="95" bestFit="1" customWidth="1"/>
    <col min="2566" max="2566" width="14.7109375" style="95" bestFit="1" customWidth="1"/>
    <col min="2567" max="2567" width="7.28515625" style="95" customWidth="1"/>
    <col min="2568" max="2568" width="13.42578125" style="95" bestFit="1" customWidth="1"/>
    <col min="2569" max="2569" width="14.7109375" style="95" bestFit="1" customWidth="1"/>
    <col min="2570" max="2570" width="7.28515625" style="95" customWidth="1"/>
    <col min="2571" max="2578" width="7.5703125" style="95" bestFit="1" customWidth="1"/>
    <col min="2579" max="2816" width="11.42578125" style="95"/>
    <col min="2817" max="2817" width="44" style="95" bestFit="1" customWidth="1"/>
    <col min="2818" max="2818" width="16" style="95" customWidth="1"/>
    <col min="2819" max="2819" width="14.7109375" style="95" bestFit="1" customWidth="1"/>
    <col min="2820" max="2820" width="7.85546875" style="95" customWidth="1"/>
    <col min="2821" max="2821" width="13.42578125" style="95" bestFit="1" customWidth="1"/>
    <col min="2822" max="2822" width="14.7109375" style="95" bestFit="1" customWidth="1"/>
    <col min="2823" max="2823" width="7.28515625" style="95" customWidth="1"/>
    <col min="2824" max="2824" width="13.42578125" style="95" bestFit="1" customWidth="1"/>
    <col min="2825" max="2825" width="14.7109375" style="95" bestFit="1" customWidth="1"/>
    <col min="2826" max="2826" width="7.28515625" style="95" customWidth="1"/>
    <col min="2827" max="2834" width="7.5703125" style="95" bestFit="1" customWidth="1"/>
    <col min="2835" max="3072" width="11.42578125" style="95"/>
    <col min="3073" max="3073" width="44" style="95" bestFit="1" customWidth="1"/>
    <col min="3074" max="3074" width="16" style="95" customWidth="1"/>
    <col min="3075" max="3075" width="14.7109375" style="95" bestFit="1" customWidth="1"/>
    <col min="3076" max="3076" width="7.85546875" style="95" customWidth="1"/>
    <col min="3077" max="3077" width="13.42578125" style="95" bestFit="1" customWidth="1"/>
    <col min="3078" max="3078" width="14.7109375" style="95" bestFit="1" customWidth="1"/>
    <col min="3079" max="3079" width="7.28515625" style="95" customWidth="1"/>
    <col min="3080" max="3080" width="13.42578125" style="95" bestFit="1" customWidth="1"/>
    <col min="3081" max="3081" width="14.7109375" style="95" bestFit="1" customWidth="1"/>
    <col min="3082" max="3082" width="7.28515625" style="95" customWidth="1"/>
    <col min="3083" max="3090" width="7.5703125" style="95" bestFit="1" customWidth="1"/>
    <col min="3091" max="3328" width="11.42578125" style="95"/>
    <col min="3329" max="3329" width="44" style="95" bestFit="1" customWidth="1"/>
    <col min="3330" max="3330" width="16" style="95" customWidth="1"/>
    <col min="3331" max="3331" width="14.7109375" style="95" bestFit="1" customWidth="1"/>
    <col min="3332" max="3332" width="7.85546875" style="95" customWidth="1"/>
    <col min="3333" max="3333" width="13.42578125" style="95" bestFit="1" customWidth="1"/>
    <col min="3334" max="3334" width="14.7109375" style="95" bestFit="1" customWidth="1"/>
    <col min="3335" max="3335" width="7.28515625" style="95" customWidth="1"/>
    <col min="3336" max="3336" width="13.42578125" style="95" bestFit="1" customWidth="1"/>
    <col min="3337" max="3337" width="14.7109375" style="95" bestFit="1" customWidth="1"/>
    <col min="3338" max="3338" width="7.28515625" style="95" customWidth="1"/>
    <col min="3339" max="3346" width="7.5703125" style="95" bestFit="1" customWidth="1"/>
    <col min="3347" max="3584" width="11.42578125" style="95"/>
    <col min="3585" max="3585" width="44" style="95" bestFit="1" customWidth="1"/>
    <col min="3586" max="3586" width="16" style="95" customWidth="1"/>
    <col min="3587" max="3587" width="14.7109375" style="95" bestFit="1" customWidth="1"/>
    <col min="3588" max="3588" width="7.85546875" style="95" customWidth="1"/>
    <col min="3589" max="3589" width="13.42578125" style="95" bestFit="1" customWidth="1"/>
    <col min="3590" max="3590" width="14.7109375" style="95" bestFit="1" customWidth="1"/>
    <col min="3591" max="3591" width="7.28515625" style="95" customWidth="1"/>
    <col min="3592" max="3592" width="13.42578125" style="95" bestFit="1" customWidth="1"/>
    <col min="3593" max="3593" width="14.7109375" style="95" bestFit="1" customWidth="1"/>
    <col min="3594" max="3594" width="7.28515625" style="95" customWidth="1"/>
    <col min="3595" max="3602" width="7.5703125" style="95" bestFit="1" customWidth="1"/>
    <col min="3603" max="3840" width="11.42578125" style="95"/>
    <col min="3841" max="3841" width="44" style="95" bestFit="1" customWidth="1"/>
    <col min="3842" max="3842" width="16" style="95" customWidth="1"/>
    <col min="3843" max="3843" width="14.7109375" style="95" bestFit="1" customWidth="1"/>
    <col min="3844" max="3844" width="7.85546875" style="95" customWidth="1"/>
    <col min="3845" max="3845" width="13.42578125" style="95" bestFit="1" customWidth="1"/>
    <col min="3846" max="3846" width="14.7109375" style="95" bestFit="1" customWidth="1"/>
    <col min="3847" max="3847" width="7.28515625" style="95" customWidth="1"/>
    <col min="3848" max="3848" width="13.42578125" style="95" bestFit="1" customWidth="1"/>
    <col min="3849" max="3849" width="14.7109375" style="95" bestFit="1" customWidth="1"/>
    <col min="3850" max="3850" width="7.28515625" style="95" customWidth="1"/>
    <col min="3851" max="3858" width="7.5703125" style="95" bestFit="1" customWidth="1"/>
    <col min="3859" max="4096" width="11.42578125" style="95"/>
    <col min="4097" max="4097" width="44" style="95" bestFit="1" customWidth="1"/>
    <col min="4098" max="4098" width="16" style="95" customWidth="1"/>
    <col min="4099" max="4099" width="14.7109375" style="95" bestFit="1" customWidth="1"/>
    <col min="4100" max="4100" width="7.85546875" style="95" customWidth="1"/>
    <col min="4101" max="4101" width="13.42578125" style="95" bestFit="1" customWidth="1"/>
    <col min="4102" max="4102" width="14.7109375" style="95" bestFit="1" customWidth="1"/>
    <col min="4103" max="4103" width="7.28515625" style="95" customWidth="1"/>
    <col min="4104" max="4104" width="13.42578125" style="95" bestFit="1" customWidth="1"/>
    <col min="4105" max="4105" width="14.7109375" style="95" bestFit="1" customWidth="1"/>
    <col min="4106" max="4106" width="7.28515625" style="95" customWidth="1"/>
    <col min="4107" max="4114" width="7.5703125" style="95" bestFit="1" customWidth="1"/>
    <col min="4115" max="4352" width="11.42578125" style="95"/>
    <col min="4353" max="4353" width="44" style="95" bestFit="1" customWidth="1"/>
    <col min="4354" max="4354" width="16" style="95" customWidth="1"/>
    <col min="4355" max="4355" width="14.7109375" style="95" bestFit="1" customWidth="1"/>
    <col min="4356" max="4356" width="7.85546875" style="95" customWidth="1"/>
    <col min="4357" max="4357" width="13.42578125" style="95" bestFit="1" customWidth="1"/>
    <col min="4358" max="4358" width="14.7109375" style="95" bestFit="1" customWidth="1"/>
    <col min="4359" max="4359" width="7.28515625" style="95" customWidth="1"/>
    <col min="4360" max="4360" width="13.42578125" style="95" bestFit="1" customWidth="1"/>
    <col min="4361" max="4361" width="14.7109375" style="95" bestFit="1" customWidth="1"/>
    <col min="4362" max="4362" width="7.28515625" style="95" customWidth="1"/>
    <col min="4363" max="4370" width="7.5703125" style="95" bestFit="1" customWidth="1"/>
    <col min="4371" max="4608" width="11.42578125" style="95"/>
    <col min="4609" max="4609" width="44" style="95" bestFit="1" customWidth="1"/>
    <col min="4610" max="4610" width="16" style="95" customWidth="1"/>
    <col min="4611" max="4611" width="14.7109375" style="95" bestFit="1" customWidth="1"/>
    <col min="4612" max="4612" width="7.85546875" style="95" customWidth="1"/>
    <col min="4613" max="4613" width="13.42578125" style="95" bestFit="1" customWidth="1"/>
    <col min="4614" max="4614" width="14.7109375" style="95" bestFit="1" customWidth="1"/>
    <col min="4615" max="4615" width="7.28515625" style="95" customWidth="1"/>
    <col min="4616" max="4616" width="13.42578125" style="95" bestFit="1" customWidth="1"/>
    <col min="4617" max="4617" width="14.7109375" style="95" bestFit="1" customWidth="1"/>
    <col min="4618" max="4618" width="7.28515625" style="95" customWidth="1"/>
    <col min="4619" max="4626" width="7.5703125" style="95" bestFit="1" customWidth="1"/>
    <col min="4627" max="4864" width="11.42578125" style="95"/>
    <col min="4865" max="4865" width="44" style="95" bestFit="1" customWidth="1"/>
    <col min="4866" max="4866" width="16" style="95" customWidth="1"/>
    <col min="4867" max="4867" width="14.7109375" style="95" bestFit="1" customWidth="1"/>
    <col min="4868" max="4868" width="7.85546875" style="95" customWidth="1"/>
    <col min="4869" max="4869" width="13.42578125" style="95" bestFit="1" customWidth="1"/>
    <col min="4870" max="4870" width="14.7109375" style="95" bestFit="1" customWidth="1"/>
    <col min="4871" max="4871" width="7.28515625" style="95" customWidth="1"/>
    <col min="4872" max="4872" width="13.42578125" style="95" bestFit="1" customWidth="1"/>
    <col min="4873" max="4873" width="14.7109375" style="95" bestFit="1" customWidth="1"/>
    <col min="4874" max="4874" width="7.28515625" style="95" customWidth="1"/>
    <col min="4875" max="4882" width="7.5703125" style="95" bestFit="1" customWidth="1"/>
    <col min="4883" max="5120" width="11.42578125" style="95"/>
    <col min="5121" max="5121" width="44" style="95" bestFit="1" customWidth="1"/>
    <col min="5122" max="5122" width="16" style="95" customWidth="1"/>
    <col min="5123" max="5123" width="14.7109375" style="95" bestFit="1" customWidth="1"/>
    <col min="5124" max="5124" width="7.85546875" style="95" customWidth="1"/>
    <col min="5125" max="5125" width="13.42578125" style="95" bestFit="1" customWidth="1"/>
    <col min="5126" max="5126" width="14.7109375" style="95" bestFit="1" customWidth="1"/>
    <col min="5127" max="5127" width="7.28515625" style="95" customWidth="1"/>
    <col min="5128" max="5128" width="13.42578125" style="95" bestFit="1" customWidth="1"/>
    <col min="5129" max="5129" width="14.7109375" style="95" bestFit="1" customWidth="1"/>
    <col min="5130" max="5130" width="7.28515625" style="95" customWidth="1"/>
    <col min="5131" max="5138" width="7.5703125" style="95" bestFit="1" customWidth="1"/>
    <col min="5139" max="5376" width="11.42578125" style="95"/>
    <col min="5377" max="5377" width="44" style="95" bestFit="1" customWidth="1"/>
    <col min="5378" max="5378" width="16" style="95" customWidth="1"/>
    <col min="5379" max="5379" width="14.7109375" style="95" bestFit="1" customWidth="1"/>
    <col min="5380" max="5380" width="7.85546875" style="95" customWidth="1"/>
    <col min="5381" max="5381" width="13.42578125" style="95" bestFit="1" customWidth="1"/>
    <col min="5382" max="5382" width="14.7109375" style="95" bestFit="1" customWidth="1"/>
    <col min="5383" max="5383" width="7.28515625" style="95" customWidth="1"/>
    <col min="5384" max="5384" width="13.42578125" style="95" bestFit="1" customWidth="1"/>
    <col min="5385" max="5385" width="14.7109375" style="95" bestFit="1" customWidth="1"/>
    <col min="5386" max="5386" width="7.28515625" style="95" customWidth="1"/>
    <col min="5387" max="5394" width="7.5703125" style="95" bestFit="1" customWidth="1"/>
    <col min="5395" max="5632" width="11.42578125" style="95"/>
    <col min="5633" max="5633" width="44" style="95" bestFit="1" customWidth="1"/>
    <col min="5634" max="5634" width="16" style="95" customWidth="1"/>
    <col min="5635" max="5635" width="14.7109375" style="95" bestFit="1" customWidth="1"/>
    <col min="5636" max="5636" width="7.85546875" style="95" customWidth="1"/>
    <col min="5637" max="5637" width="13.42578125" style="95" bestFit="1" customWidth="1"/>
    <col min="5638" max="5638" width="14.7109375" style="95" bestFit="1" customWidth="1"/>
    <col min="5639" max="5639" width="7.28515625" style="95" customWidth="1"/>
    <col min="5640" max="5640" width="13.42578125" style="95" bestFit="1" customWidth="1"/>
    <col min="5641" max="5641" width="14.7109375" style="95" bestFit="1" customWidth="1"/>
    <col min="5642" max="5642" width="7.28515625" style="95" customWidth="1"/>
    <col min="5643" max="5650" width="7.5703125" style="95" bestFit="1" customWidth="1"/>
    <col min="5651" max="5888" width="11.42578125" style="95"/>
    <col min="5889" max="5889" width="44" style="95" bestFit="1" customWidth="1"/>
    <col min="5890" max="5890" width="16" style="95" customWidth="1"/>
    <col min="5891" max="5891" width="14.7109375" style="95" bestFit="1" customWidth="1"/>
    <col min="5892" max="5892" width="7.85546875" style="95" customWidth="1"/>
    <col min="5893" max="5893" width="13.42578125" style="95" bestFit="1" customWidth="1"/>
    <col min="5894" max="5894" width="14.7109375" style="95" bestFit="1" customWidth="1"/>
    <col min="5895" max="5895" width="7.28515625" style="95" customWidth="1"/>
    <col min="5896" max="5896" width="13.42578125" style="95" bestFit="1" customWidth="1"/>
    <col min="5897" max="5897" width="14.7109375" style="95" bestFit="1" customWidth="1"/>
    <col min="5898" max="5898" width="7.28515625" style="95" customWidth="1"/>
    <col min="5899" max="5906" width="7.5703125" style="95" bestFit="1" customWidth="1"/>
    <col min="5907" max="6144" width="11.42578125" style="95"/>
    <col min="6145" max="6145" width="44" style="95" bestFit="1" customWidth="1"/>
    <col min="6146" max="6146" width="16" style="95" customWidth="1"/>
    <col min="6147" max="6147" width="14.7109375" style="95" bestFit="1" customWidth="1"/>
    <col min="6148" max="6148" width="7.85546875" style="95" customWidth="1"/>
    <col min="6149" max="6149" width="13.42578125" style="95" bestFit="1" customWidth="1"/>
    <col min="6150" max="6150" width="14.7109375" style="95" bestFit="1" customWidth="1"/>
    <col min="6151" max="6151" width="7.28515625" style="95" customWidth="1"/>
    <col min="6152" max="6152" width="13.42578125" style="95" bestFit="1" customWidth="1"/>
    <col min="6153" max="6153" width="14.7109375" style="95" bestFit="1" customWidth="1"/>
    <col min="6154" max="6154" width="7.28515625" style="95" customWidth="1"/>
    <col min="6155" max="6162" width="7.5703125" style="95" bestFit="1" customWidth="1"/>
    <col min="6163" max="6400" width="11.42578125" style="95"/>
    <col min="6401" max="6401" width="44" style="95" bestFit="1" customWidth="1"/>
    <col min="6402" max="6402" width="16" style="95" customWidth="1"/>
    <col min="6403" max="6403" width="14.7109375" style="95" bestFit="1" customWidth="1"/>
    <col min="6404" max="6404" width="7.85546875" style="95" customWidth="1"/>
    <col min="6405" max="6405" width="13.42578125" style="95" bestFit="1" customWidth="1"/>
    <col min="6406" max="6406" width="14.7109375" style="95" bestFit="1" customWidth="1"/>
    <col min="6407" max="6407" width="7.28515625" style="95" customWidth="1"/>
    <col min="6408" max="6408" width="13.42578125" style="95" bestFit="1" customWidth="1"/>
    <col min="6409" max="6409" width="14.7109375" style="95" bestFit="1" customWidth="1"/>
    <col min="6410" max="6410" width="7.28515625" style="95" customWidth="1"/>
    <col min="6411" max="6418" width="7.5703125" style="95" bestFit="1" customWidth="1"/>
    <col min="6419" max="6656" width="11.42578125" style="95"/>
    <col min="6657" max="6657" width="44" style="95" bestFit="1" customWidth="1"/>
    <col min="6658" max="6658" width="16" style="95" customWidth="1"/>
    <col min="6659" max="6659" width="14.7109375" style="95" bestFit="1" customWidth="1"/>
    <col min="6660" max="6660" width="7.85546875" style="95" customWidth="1"/>
    <col min="6661" max="6661" width="13.42578125" style="95" bestFit="1" customWidth="1"/>
    <col min="6662" max="6662" width="14.7109375" style="95" bestFit="1" customWidth="1"/>
    <col min="6663" max="6663" width="7.28515625" style="95" customWidth="1"/>
    <col min="6664" max="6664" width="13.42578125" style="95" bestFit="1" customWidth="1"/>
    <col min="6665" max="6665" width="14.7109375" style="95" bestFit="1" customWidth="1"/>
    <col min="6666" max="6666" width="7.28515625" style="95" customWidth="1"/>
    <col min="6667" max="6674" width="7.5703125" style="95" bestFit="1" customWidth="1"/>
    <col min="6675" max="6912" width="11.42578125" style="95"/>
    <col min="6913" max="6913" width="44" style="95" bestFit="1" customWidth="1"/>
    <col min="6914" max="6914" width="16" style="95" customWidth="1"/>
    <col min="6915" max="6915" width="14.7109375" style="95" bestFit="1" customWidth="1"/>
    <col min="6916" max="6916" width="7.85546875" style="95" customWidth="1"/>
    <col min="6917" max="6917" width="13.42578125" style="95" bestFit="1" customWidth="1"/>
    <col min="6918" max="6918" width="14.7109375" style="95" bestFit="1" customWidth="1"/>
    <col min="6919" max="6919" width="7.28515625" style="95" customWidth="1"/>
    <col min="6920" max="6920" width="13.42578125" style="95" bestFit="1" customWidth="1"/>
    <col min="6921" max="6921" width="14.7109375" style="95" bestFit="1" customWidth="1"/>
    <col min="6922" max="6922" width="7.28515625" style="95" customWidth="1"/>
    <col min="6923" max="6930" width="7.5703125" style="95" bestFit="1" customWidth="1"/>
    <col min="6931" max="7168" width="11.42578125" style="95"/>
    <col min="7169" max="7169" width="44" style="95" bestFit="1" customWidth="1"/>
    <col min="7170" max="7170" width="16" style="95" customWidth="1"/>
    <col min="7171" max="7171" width="14.7109375" style="95" bestFit="1" customWidth="1"/>
    <col min="7172" max="7172" width="7.85546875" style="95" customWidth="1"/>
    <col min="7173" max="7173" width="13.42578125" style="95" bestFit="1" customWidth="1"/>
    <col min="7174" max="7174" width="14.7109375" style="95" bestFit="1" customWidth="1"/>
    <col min="7175" max="7175" width="7.28515625" style="95" customWidth="1"/>
    <col min="7176" max="7176" width="13.42578125" style="95" bestFit="1" customWidth="1"/>
    <col min="7177" max="7177" width="14.7109375" style="95" bestFit="1" customWidth="1"/>
    <col min="7178" max="7178" width="7.28515625" style="95" customWidth="1"/>
    <col min="7179" max="7186" width="7.5703125" style="95" bestFit="1" customWidth="1"/>
    <col min="7187" max="7424" width="11.42578125" style="95"/>
    <col min="7425" max="7425" width="44" style="95" bestFit="1" customWidth="1"/>
    <col min="7426" max="7426" width="16" style="95" customWidth="1"/>
    <col min="7427" max="7427" width="14.7109375" style="95" bestFit="1" customWidth="1"/>
    <col min="7428" max="7428" width="7.85546875" style="95" customWidth="1"/>
    <col min="7429" max="7429" width="13.42578125" style="95" bestFit="1" customWidth="1"/>
    <col min="7430" max="7430" width="14.7109375" style="95" bestFit="1" customWidth="1"/>
    <col min="7431" max="7431" width="7.28515625" style="95" customWidth="1"/>
    <col min="7432" max="7432" width="13.42578125" style="95" bestFit="1" customWidth="1"/>
    <col min="7433" max="7433" width="14.7109375" style="95" bestFit="1" customWidth="1"/>
    <col min="7434" max="7434" width="7.28515625" style="95" customWidth="1"/>
    <col min="7435" max="7442" width="7.5703125" style="95" bestFit="1" customWidth="1"/>
    <col min="7443" max="7680" width="11.42578125" style="95"/>
    <col min="7681" max="7681" width="44" style="95" bestFit="1" customWidth="1"/>
    <col min="7682" max="7682" width="16" style="95" customWidth="1"/>
    <col min="7683" max="7683" width="14.7109375" style="95" bestFit="1" customWidth="1"/>
    <col min="7684" max="7684" width="7.85546875" style="95" customWidth="1"/>
    <col min="7685" max="7685" width="13.42578125" style="95" bestFit="1" customWidth="1"/>
    <col min="7686" max="7686" width="14.7109375" style="95" bestFit="1" customWidth="1"/>
    <col min="7687" max="7687" width="7.28515625" style="95" customWidth="1"/>
    <col min="7688" max="7688" width="13.42578125" style="95" bestFit="1" customWidth="1"/>
    <col min="7689" max="7689" width="14.7109375" style="95" bestFit="1" customWidth="1"/>
    <col min="7690" max="7690" width="7.28515625" style="95" customWidth="1"/>
    <col min="7691" max="7698" width="7.5703125" style="95" bestFit="1" customWidth="1"/>
    <col min="7699" max="7936" width="11.42578125" style="95"/>
    <col min="7937" max="7937" width="44" style="95" bestFit="1" customWidth="1"/>
    <col min="7938" max="7938" width="16" style="95" customWidth="1"/>
    <col min="7939" max="7939" width="14.7109375" style="95" bestFit="1" customWidth="1"/>
    <col min="7940" max="7940" width="7.85546875" style="95" customWidth="1"/>
    <col min="7941" max="7941" width="13.42578125" style="95" bestFit="1" customWidth="1"/>
    <col min="7942" max="7942" width="14.7109375" style="95" bestFit="1" customWidth="1"/>
    <col min="7943" max="7943" width="7.28515625" style="95" customWidth="1"/>
    <col min="7944" max="7944" width="13.42578125" style="95" bestFit="1" customWidth="1"/>
    <col min="7945" max="7945" width="14.7109375" style="95" bestFit="1" customWidth="1"/>
    <col min="7946" max="7946" width="7.28515625" style="95" customWidth="1"/>
    <col min="7947" max="7954" width="7.5703125" style="95" bestFit="1" customWidth="1"/>
    <col min="7955" max="8192" width="11.42578125" style="95"/>
    <col min="8193" max="8193" width="44" style="95" bestFit="1" customWidth="1"/>
    <col min="8194" max="8194" width="16" style="95" customWidth="1"/>
    <col min="8195" max="8195" width="14.7109375" style="95" bestFit="1" customWidth="1"/>
    <col min="8196" max="8196" width="7.85546875" style="95" customWidth="1"/>
    <col min="8197" max="8197" width="13.42578125" style="95" bestFit="1" customWidth="1"/>
    <col min="8198" max="8198" width="14.7109375" style="95" bestFit="1" customWidth="1"/>
    <col min="8199" max="8199" width="7.28515625" style="95" customWidth="1"/>
    <col min="8200" max="8200" width="13.42578125" style="95" bestFit="1" customWidth="1"/>
    <col min="8201" max="8201" width="14.7109375" style="95" bestFit="1" customWidth="1"/>
    <col min="8202" max="8202" width="7.28515625" style="95" customWidth="1"/>
    <col min="8203" max="8210" width="7.5703125" style="95" bestFit="1" customWidth="1"/>
    <col min="8211" max="8448" width="11.42578125" style="95"/>
    <col min="8449" max="8449" width="44" style="95" bestFit="1" customWidth="1"/>
    <col min="8450" max="8450" width="16" style="95" customWidth="1"/>
    <col min="8451" max="8451" width="14.7109375" style="95" bestFit="1" customWidth="1"/>
    <col min="8452" max="8452" width="7.85546875" style="95" customWidth="1"/>
    <col min="8453" max="8453" width="13.42578125" style="95" bestFit="1" customWidth="1"/>
    <col min="8454" max="8454" width="14.7109375" style="95" bestFit="1" customWidth="1"/>
    <col min="8455" max="8455" width="7.28515625" style="95" customWidth="1"/>
    <col min="8456" max="8456" width="13.42578125" style="95" bestFit="1" customWidth="1"/>
    <col min="8457" max="8457" width="14.7109375" style="95" bestFit="1" customWidth="1"/>
    <col min="8458" max="8458" width="7.28515625" style="95" customWidth="1"/>
    <col min="8459" max="8466" width="7.5703125" style="95" bestFit="1" customWidth="1"/>
    <col min="8467" max="8704" width="11.42578125" style="95"/>
    <col min="8705" max="8705" width="44" style="95" bestFit="1" customWidth="1"/>
    <col min="8706" max="8706" width="16" style="95" customWidth="1"/>
    <col min="8707" max="8707" width="14.7109375" style="95" bestFit="1" customWidth="1"/>
    <col min="8708" max="8708" width="7.85546875" style="95" customWidth="1"/>
    <col min="8709" max="8709" width="13.42578125" style="95" bestFit="1" customWidth="1"/>
    <col min="8710" max="8710" width="14.7109375" style="95" bestFit="1" customWidth="1"/>
    <col min="8711" max="8711" width="7.28515625" style="95" customWidth="1"/>
    <col min="8712" max="8712" width="13.42578125" style="95" bestFit="1" customWidth="1"/>
    <col min="8713" max="8713" width="14.7109375" style="95" bestFit="1" customWidth="1"/>
    <col min="8714" max="8714" width="7.28515625" style="95" customWidth="1"/>
    <col min="8715" max="8722" width="7.5703125" style="95" bestFit="1" customWidth="1"/>
    <col min="8723" max="8960" width="11.42578125" style="95"/>
    <col min="8961" max="8961" width="44" style="95" bestFit="1" customWidth="1"/>
    <col min="8962" max="8962" width="16" style="95" customWidth="1"/>
    <col min="8963" max="8963" width="14.7109375" style="95" bestFit="1" customWidth="1"/>
    <col min="8964" max="8964" width="7.85546875" style="95" customWidth="1"/>
    <col min="8965" max="8965" width="13.42578125" style="95" bestFit="1" customWidth="1"/>
    <col min="8966" max="8966" width="14.7109375" style="95" bestFit="1" customWidth="1"/>
    <col min="8967" max="8967" width="7.28515625" style="95" customWidth="1"/>
    <col min="8968" max="8968" width="13.42578125" style="95" bestFit="1" customWidth="1"/>
    <col min="8969" max="8969" width="14.7109375" style="95" bestFit="1" customWidth="1"/>
    <col min="8970" max="8970" width="7.28515625" style="95" customWidth="1"/>
    <col min="8971" max="8978" width="7.5703125" style="95" bestFit="1" customWidth="1"/>
    <col min="8979" max="9216" width="11.42578125" style="95"/>
    <col min="9217" max="9217" width="44" style="95" bestFit="1" customWidth="1"/>
    <col min="9218" max="9218" width="16" style="95" customWidth="1"/>
    <col min="9219" max="9219" width="14.7109375" style="95" bestFit="1" customWidth="1"/>
    <col min="9220" max="9220" width="7.85546875" style="95" customWidth="1"/>
    <col min="9221" max="9221" width="13.42578125" style="95" bestFit="1" customWidth="1"/>
    <col min="9222" max="9222" width="14.7109375" style="95" bestFit="1" customWidth="1"/>
    <col min="9223" max="9223" width="7.28515625" style="95" customWidth="1"/>
    <col min="9224" max="9224" width="13.42578125" style="95" bestFit="1" customWidth="1"/>
    <col min="9225" max="9225" width="14.7109375" style="95" bestFit="1" customWidth="1"/>
    <col min="9226" max="9226" width="7.28515625" style="95" customWidth="1"/>
    <col min="9227" max="9234" width="7.5703125" style="95" bestFit="1" customWidth="1"/>
    <col min="9235" max="9472" width="11.42578125" style="95"/>
    <col min="9473" max="9473" width="44" style="95" bestFit="1" customWidth="1"/>
    <col min="9474" max="9474" width="16" style="95" customWidth="1"/>
    <col min="9475" max="9475" width="14.7109375" style="95" bestFit="1" customWidth="1"/>
    <col min="9476" max="9476" width="7.85546875" style="95" customWidth="1"/>
    <col min="9477" max="9477" width="13.42578125" style="95" bestFit="1" customWidth="1"/>
    <col min="9478" max="9478" width="14.7109375" style="95" bestFit="1" customWidth="1"/>
    <col min="9479" max="9479" width="7.28515625" style="95" customWidth="1"/>
    <col min="9480" max="9480" width="13.42578125" style="95" bestFit="1" customWidth="1"/>
    <col min="9481" max="9481" width="14.7109375" style="95" bestFit="1" customWidth="1"/>
    <col min="9482" max="9482" width="7.28515625" style="95" customWidth="1"/>
    <col min="9483" max="9490" width="7.5703125" style="95" bestFit="1" customWidth="1"/>
    <col min="9491" max="9728" width="11.42578125" style="95"/>
    <col min="9729" max="9729" width="44" style="95" bestFit="1" customWidth="1"/>
    <col min="9730" max="9730" width="16" style="95" customWidth="1"/>
    <col min="9731" max="9731" width="14.7109375" style="95" bestFit="1" customWidth="1"/>
    <col min="9732" max="9732" width="7.85546875" style="95" customWidth="1"/>
    <col min="9733" max="9733" width="13.42578125" style="95" bestFit="1" customWidth="1"/>
    <col min="9734" max="9734" width="14.7109375" style="95" bestFit="1" customWidth="1"/>
    <col min="9735" max="9735" width="7.28515625" style="95" customWidth="1"/>
    <col min="9736" max="9736" width="13.42578125" style="95" bestFit="1" customWidth="1"/>
    <col min="9737" max="9737" width="14.7109375" style="95" bestFit="1" customWidth="1"/>
    <col min="9738" max="9738" width="7.28515625" style="95" customWidth="1"/>
    <col min="9739" max="9746" width="7.5703125" style="95" bestFit="1" customWidth="1"/>
    <col min="9747" max="9984" width="11.42578125" style="95"/>
    <col min="9985" max="9985" width="44" style="95" bestFit="1" customWidth="1"/>
    <col min="9986" max="9986" width="16" style="95" customWidth="1"/>
    <col min="9987" max="9987" width="14.7109375" style="95" bestFit="1" customWidth="1"/>
    <col min="9988" max="9988" width="7.85546875" style="95" customWidth="1"/>
    <col min="9989" max="9989" width="13.42578125" style="95" bestFit="1" customWidth="1"/>
    <col min="9990" max="9990" width="14.7109375" style="95" bestFit="1" customWidth="1"/>
    <col min="9991" max="9991" width="7.28515625" style="95" customWidth="1"/>
    <col min="9992" max="9992" width="13.42578125" style="95" bestFit="1" customWidth="1"/>
    <col min="9993" max="9993" width="14.7109375" style="95" bestFit="1" customWidth="1"/>
    <col min="9994" max="9994" width="7.28515625" style="95" customWidth="1"/>
    <col min="9995" max="10002" width="7.5703125" style="95" bestFit="1" customWidth="1"/>
    <col min="10003" max="10240" width="11.42578125" style="95"/>
    <col min="10241" max="10241" width="44" style="95" bestFit="1" customWidth="1"/>
    <col min="10242" max="10242" width="16" style="95" customWidth="1"/>
    <col min="10243" max="10243" width="14.7109375" style="95" bestFit="1" customWidth="1"/>
    <col min="10244" max="10244" width="7.85546875" style="95" customWidth="1"/>
    <col min="10245" max="10245" width="13.42578125" style="95" bestFit="1" customWidth="1"/>
    <col min="10246" max="10246" width="14.7109375" style="95" bestFit="1" customWidth="1"/>
    <col min="10247" max="10247" width="7.28515625" style="95" customWidth="1"/>
    <col min="10248" max="10248" width="13.42578125" style="95" bestFit="1" customWidth="1"/>
    <col min="10249" max="10249" width="14.7109375" style="95" bestFit="1" customWidth="1"/>
    <col min="10250" max="10250" width="7.28515625" style="95" customWidth="1"/>
    <col min="10251" max="10258" width="7.5703125" style="95" bestFit="1" customWidth="1"/>
    <col min="10259" max="10496" width="11.42578125" style="95"/>
    <col min="10497" max="10497" width="44" style="95" bestFit="1" customWidth="1"/>
    <col min="10498" max="10498" width="16" style="95" customWidth="1"/>
    <col min="10499" max="10499" width="14.7109375" style="95" bestFit="1" customWidth="1"/>
    <col min="10500" max="10500" width="7.85546875" style="95" customWidth="1"/>
    <col min="10501" max="10501" width="13.42578125" style="95" bestFit="1" customWidth="1"/>
    <col min="10502" max="10502" width="14.7109375" style="95" bestFit="1" customWidth="1"/>
    <col min="10503" max="10503" width="7.28515625" style="95" customWidth="1"/>
    <col min="10504" max="10504" width="13.42578125" style="95" bestFit="1" customWidth="1"/>
    <col min="10505" max="10505" width="14.7109375" style="95" bestFit="1" customWidth="1"/>
    <col min="10506" max="10506" width="7.28515625" style="95" customWidth="1"/>
    <col min="10507" max="10514" width="7.5703125" style="95" bestFit="1" customWidth="1"/>
    <col min="10515" max="10752" width="11.42578125" style="95"/>
    <col min="10753" max="10753" width="44" style="95" bestFit="1" customWidth="1"/>
    <col min="10754" max="10754" width="16" style="95" customWidth="1"/>
    <col min="10755" max="10755" width="14.7109375" style="95" bestFit="1" customWidth="1"/>
    <col min="10756" max="10756" width="7.85546875" style="95" customWidth="1"/>
    <col min="10757" max="10757" width="13.42578125" style="95" bestFit="1" customWidth="1"/>
    <col min="10758" max="10758" width="14.7109375" style="95" bestFit="1" customWidth="1"/>
    <col min="10759" max="10759" width="7.28515625" style="95" customWidth="1"/>
    <col min="10760" max="10760" width="13.42578125" style="95" bestFit="1" customWidth="1"/>
    <col min="10761" max="10761" width="14.7109375" style="95" bestFit="1" customWidth="1"/>
    <col min="10762" max="10762" width="7.28515625" style="95" customWidth="1"/>
    <col min="10763" max="10770" width="7.5703125" style="95" bestFit="1" customWidth="1"/>
    <col min="10771" max="11008" width="11.42578125" style="95"/>
    <col min="11009" max="11009" width="44" style="95" bestFit="1" customWidth="1"/>
    <col min="11010" max="11010" width="16" style="95" customWidth="1"/>
    <col min="11011" max="11011" width="14.7109375" style="95" bestFit="1" customWidth="1"/>
    <col min="11012" max="11012" width="7.85546875" style="95" customWidth="1"/>
    <col min="11013" max="11013" width="13.42578125" style="95" bestFit="1" customWidth="1"/>
    <col min="11014" max="11014" width="14.7109375" style="95" bestFit="1" customWidth="1"/>
    <col min="11015" max="11015" width="7.28515625" style="95" customWidth="1"/>
    <col min="11016" max="11016" width="13.42578125" style="95" bestFit="1" customWidth="1"/>
    <col min="11017" max="11017" width="14.7109375" style="95" bestFit="1" customWidth="1"/>
    <col min="11018" max="11018" width="7.28515625" style="95" customWidth="1"/>
    <col min="11019" max="11026" width="7.5703125" style="95" bestFit="1" customWidth="1"/>
    <col min="11027" max="11264" width="11.42578125" style="95"/>
    <col min="11265" max="11265" width="44" style="95" bestFit="1" customWidth="1"/>
    <col min="11266" max="11266" width="16" style="95" customWidth="1"/>
    <col min="11267" max="11267" width="14.7109375" style="95" bestFit="1" customWidth="1"/>
    <col min="11268" max="11268" width="7.85546875" style="95" customWidth="1"/>
    <col min="11269" max="11269" width="13.42578125" style="95" bestFit="1" customWidth="1"/>
    <col min="11270" max="11270" width="14.7109375" style="95" bestFit="1" customWidth="1"/>
    <col min="11271" max="11271" width="7.28515625" style="95" customWidth="1"/>
    <col min="11272" max="11272" width="13.42578125" style="95" bestFit="1" customWidth="1"/>
    <col min="11273" max="11273" width="14.7109375" style="95" bestFit="1" customWidth="1"/>
    <col min="11274" max="11274" width="7.28515625" style="95" customWidth="1"/>
    <col min="11275" max="11282" width="7.5703125" style="95" bestFit="1" customWidth="1"/>
    <col min="11283" max="11520" width="11.42578125" style="95"/>
    <col min="11521" max="11521" width="44" style="95" bestFit="1" customWidth="1"/>
    <col min="11522" max="11522" width="16" style="95" customWidth="1"/>
    <col min="11523" max="11523" width="14.7109375" style="95" bestFit="1" customWidth="1"/>
    <col min="11524" max="11524" width="7.85546875" style="95" customWidth="1"/>
    <col min="11525" max="11525" width="13.42578125" style="95" bestFit="1" customWidth="1"/>
    <col min="11526" max="11526" width="14.7109375" style="95" bestFit="1" customWidth="1"/>
    <col min="11527" max="11527" width="7.28515625" style="95" customWidth="1"/>
    <col min="11528" max="11528" width="13.42578125" style="95" bestFit="1" customWidth="1"/>
    <col min="11529" max="11529" width="14.7109375" style="95" bestFit="1" customWidth="1"/>
    <col min="11530" max="11530" width="7.28515625" style="95" customWidth="1"/>
    <col min="11531" max="11538" width="7.5703125" style="95" bestFit="1" customWidth="1"/>
    <col min="11539" max="11776" width="11.42578125" style="95"/>
    <col min="11777" max="11777" width="44" style="95" bestFit="1" customWidth="1"/>
    <col min="11778" max="11778" width="16" style="95" customWidth="1"/>
    <col min="11779" max="11779" width="14.7109375" style="95" bestFit="1" customWidth="1"/>
    <col min="11780" max="11780" width="7.85546875" style="95" customWidth="1"/>
    <col min="11781" max="11781" width="13.42578125" style="95" bestFit="1" customWidth="1"/>
    <col min="11782" max="11782" width="14.7109375" style="95" bestFit="1" customWidth="1"/>
    <col min="11783" max="11783" width="7.28515625" style="95" customWidth="1"/>
    <col min="11784" max="11784" width="13.42578125" style="95" bestFit="1" customWidth="1"/>
    <col min="11785" max="11785" width="14.7109375" style="95" bestFit="1" customWidth="1"/>
    <col min="11786" max="11786" width="7.28515625" style="95" customWidth="1"/>
    <col min="11787" max="11794" width="7.5703125" style="95" bestFit="1" customWidth="1"/>
    <col min="11795" max="12032" width="11.42578125" style="95"/>
    <col min="12033" max="12033" width="44" style="95" bestFit="1" customWidth="1"/>
    <col min="12034" max="12034" width="16" style="95" customWidth="1"/>
    <col min="12035" max="12035" width="14.7109375" style="95" bestFit="1" customWidth="1"/>
    <col min="12036" max="12036" width="7.85546875" style="95" customWidth="1"/>
    <col min="12037" max="12037" width="13.42578125" style="95" bestFit="1" customWidth="1"/>
    <col min="12038" max="12038" width="14.7109375" style="95" bestFit="1" customWidth="1"/>
    <col min="12039" max="12039" width="7.28515625" style="95" customWidth="1"/>
    <col min="12040" max="12040" width="13.42578125" style="95" bestFit="1" customWidth="1"/>
    <col min="12041" max="12041" width="14.7109375" style="95" bestFit="1" customWidth="1"/>
    <col min="12042" max="12042" width="7.28515625" style="95" customWidth="1"/>
    <col min="12043" max="12050" width="7.5703125" style="95" bestFit="1" customWidth="1"/>
    <col min="12051" max="12288" width="11.42578125" style="95"/>
    <col min="12289" max="12289" width="44" style="95" bestFit="1" customWidth="1"/>
    <col min="12290" max="12290" width="16" style="95" customWidth="1"/>
    <col min="12291" max="12291" width="14.7109375" style="95" bestFit="1" customWidth="1"/>
    <col min="12292" max="12292" width="7.85546875" style="95" customWidth="1"/>
    <col min="12293" max="12293" width="13.42578125" style="95" bestFit="1" customWidth="1"/>
    <col min="12294" max="12294" width="14.7109375" style="95" bestFit="1" customWidth="1"/>
    <col min="12295" max="12295" width="7.28515625" style="95" customWidth="1"/>
    <col min="12296" max="12296" width="13.42578125" style="95" bestFit="1" customWidth="1"/>
    <col min="12297" max="12297" width="14.7109375" style="95" bestFit="1" customWidth="1"/>
    <col min="12298" max="12298" width="7.28515625" style="95" customWidth="1"/>
    <col min="12299" max="12306" width="7.5703125" style="95" bestFit="1" customWidth="1"/>
    <col min="12307" max="12544" width="11.42578125" style="95"/>
    <col min="12545" max="12545" width="44" style="95" bestFit="1" customWidth="1"/>
    <col min="12546" max="12546" width="16" style="95" customWidth="1"/>
    <col min="12547" max="12547" width="14.7109375" style="95" bestFit="1" customWidth="1"/>
    <col min="12548" max="12548" width="7.85546875" style="95" customWidth="1"/>
    <col min="12549" max="12549" width="13.42578125" style="95" bestFit="1" customWidth="1"/>
    <col min="12550" max="12550" width="14.7109375" style="95" bestFit="1" customWidth="1"/>
    <col min="12551" max="12551" width="7.28515625" style="95" customWidth="1"/>
    <col min="12552" max="12552" width="13.42578125" style="95" bestFit="1" customWidth="1"/>
    <col min="12553" max="12553" width="14.7109375" style="95" bestFit="1" customWidth="1"/>
    <col min="12554" max="12554" width="7.28515625" style="95" customWidth="1"/>
    <col min="12555" max="12562" width="7.5703125" style="95" bestFit="1" customWidth="1"/>
    <col min="12563" max="12800" width="11.42578125" style="95"/>
    <col min="12801" max="12801" width="44" style="95" bestFit="1" customWidth="1"/>
    <col min="12802" max="12802" width="16" style="95" customWidth="1"/>
    <col min="12803" max="12803" width="14.7109375" style="95" bestFit="1" customWidth="1"/>
    <col min="12804" max="12804" width="7.85546875" style="95" customWidth="1"/>
    <col min="12805" max="12805" width="13.42578125" style="95" bestFit="1" customWidth="1"/>
    <col min="12806" max="12806" width="14.7109375" style="95" bestFit="1" customWidth="1"/>
    <col min="12807" max="12807" width="7.28515625" style="95" customWidth="1"/>
    <col min="12808" max="12808" width="13.42578125" style="95" bestFit="1" customWidth="1"/>
    <col min="12809" max="12809" width="14.7109375" style="95" bestFit="1" customWidth="1"/>
    <col min="12810" max="12810" width="7.28515625" style="95" customWidth="1"/>
    <col min="12811" max="12818" width="7.5703125" style="95" bestFit="1" customWidth="1"/>
    <col min="12819" max="13056" width="11.42578125" style="95"/>
    <col min="13057" max="13057" width="44" style="95" bestFit="1" customWidth="1"/>
    <col min="13058" max="13058" width="16" style="95" customWidth="1"/>
    <col min="13059" max="13059" width="14.7109375" style="95" bestFit="1" customWidth="1"/>
    <col min="13060" max="13060" width="7.85546875" style="95" customWidth="1"/>
    <col min="13061" max="13061" width="13.42578125" style="95" bestFit="1" customWidth="1"/>
    <col min="13062" max="13062" width="14.7109375" style="95" bestFit="1" customWidth="1"/>
    <col min="13063" max="13063" width="7.28515625" style="95" customWidth="1"/>
    <col min="13064" max="13064" width="13.42578125" style="95" bestFit="1" customWidth="1"/>
    <col min="13065" max="13065" width="14.7109375" style="95" bestFit="1" customWidth="1"/>
    <col min="13066" max="13066" width="7.28515625" style="95" customWidth="1"/>
    <col min="13067" max="13074" width="7.5703125" style="95" bestFit="1" customWidth="1"/>
    <col min="13075" max="13312" width="11.42578125" style="95"/>
    <col min="13313" max="13313" width="44" style="95" bestFit="1" customWidth="1"/>
    <col min="13314" max="13314" width="16" style="95" customWidth="1"/>
    <col min="13315" max="13315" width="14.7109375" style="95" bestFit="1" customWidth="1"/>
    <col min="13316" max="13316" width="7.85546875" style="95" customWidth="1"/>
    <col min="13317" max="13317" width="13.42578125" style="95" bestFit="1" customWidth="1"/>
    <col min="13318" max="13318" width="14.7109375" style="95" bestFit="1" customWidth="1"/>
    <col min="13319" max="13319" width="7.28515625" style="95" customWidth="1"/>
    <col min="13320" max="13320" width="13.42578125" style="95" bestFit="1" customWidth="1"/>
    <col min="13321" max="13321" width="14.7109375" style="95" bestFit="1" customWidth="1"/>
    <col min="13322" max="13322" width="7.28515625" style="95" customWidth="1"/>
    <col min="13323" max="13330" width="7.5703125" style="95" bestFit="1" customWidth="1"/>
    <col min="13331" max="13568" width="11.42578125" style="95"/>
    <col min="13569" max="13569" width="44" style="95" bestFit="1" customWidth="1"/>
    <col min="13570" max="13570" width="16" style="95" customWidth="1"/>
    <col min="13571" max="13571" width="14.7109375" style="95" bestFit="1" customWidth="1"/>
    <col min="13572" max="13572" width="7.85546875" style="95" customWidth="1"/>
    <col min="13573" max="13573" width="13.42578125" style="95" bestFit="1" customWidth="1"/>
    <col min="13574" max="13574" width="14.7109375" style="95" bestFit="1" customWidth="1"/>
    <col min="13575" max="13575" width="7.28515625" style="95" customWidth="1"/>
    <col min="13576" max="13576" width="13.42578125" style="95" bestFit="1" customWidth="1"/>
    <col min="13577" max="13577" width="14.7109375" style="95" bestFit="1" customWidth="1"/>
    <col min="13578" max="13578" width="7.28515625" style="95" customWidth="1"/>
    <col min="13579" max="13586" width="7.5703125" style="95" bestFit="1" customWidth="1"/>
    <col min="13587" max="13824" width="11.42578125" style="95"/>
    <col min="13825" max="13825" width="44" style="95" bestFit="1" customWidth="1"/>
    <col min="13826" max="13826" width="16" style="95" customWidth="1"/>
    <col min="13827" max="13827" width="14.7109375" style="95" bestFit="1" customWidth="1"/>
    <col min="13828" max="13828" width="7.85546875" style="95" customWidth="1"/>
    <col min="13829" max="13829" width="13.42578125" style="95" bestFit="1" customWidth="1"/>
    <col min="13830" max="13830" width="14.7109375" style="95" bestFit="1" customWidth="1"/>
    <col min="13831" max="13831" width="7.28515625" style="95" customWidth="1"/>
    <col min="13832" max="13832" width="13.42578125" style="95" bestFit="1" customWidth="1"/>
    <col min="13833" max="13833" width="14.7109375" style="95" bestFit="1" customWidth="1"/>
    <col min="13834" max="13834" width="7.28515625" style="95" customWidth="1"/>
    <col min="13835" max="13842" width="7.5703125" style="95" bestFit="1" customWidth="1"/>
    <col min="13843" max="14080" width="11.42578125" style="95"/>
    <col min="14081" max="14081" width="44" style="95" bestFit="1" customWidth="1"/>
    <col min="14082" max="14082" width="16" style="95" customWidth="1"/>
    <col min="14083" max="14083" width="14.7109375" style="95" bestFit="1" customWidth="1"/>
    <col min="14084" max="14084" width="7.85546875" style="95" customWidth="1"/>
    <col min="14085" max="14085" width="13.42578125" style="95" bestFit="1" customWidth="1"/>
    <col min="14086" max="14086" width="14.7109375" style="95" bestFit="1" customWidth="1"/>
    <col min="14087" max="14087" width="7.28515625" style="95" customWidth="1"/>
    <col min="14088" max="14088" width="13.42578125" style="95" bestFit="1" customWidth="1"/>
    <col min="14089" max="14089" width="14.7109375" style="95" bestFit="1" customWidth="1"/>
    <col min="14090" max="14090" width="7.28515625" style="95" customWidth="1"/>
    <col min="14091" max="14098" width="7.5703125" style="95" bestFit="1" customWidth="1"/>
    <col min="14099" max="14336" width="11.42578125" style="95"/>
    <col min="14337" max="14337" width="44" style="95" bestFit="1" customWidth="1"/>
    <col min="14338" max="14338" width="16" style="95" customWidth="1"/>
    <col min="14339" max="14339" width="14.7109375" style="95" bestFit="1" customWidth="1"/>
    <col min="14340" max="14340" width="7.85546875" style="95" customWidth="1"/>
    <col min="14341" max="14341" width="13.42578125" style="95" bestFit="1" customWidth="1"/>
    <col min="14342" max="14342" width="14.7109375" style="95" bestFit="1" customWidth="1"/>
    <col min="14343" max="14343" width="7.28515625" style="95" customWidth="1"/>
    <col min="14344" max="14344" width="13.42578125" style="95" bestFit="1" customWidth="1"/>
    <col min="14345" max="14345" width="14.7109375" style="95" bestFit="1" customWidth="1"/>
    <col min="14346" max="14346" width="7.28515625" style="95" customWidth="1"/>
    <col min="14347" max="14354" width="7.5703125" style="95" bestFit="1" customWidth="1"/>
    <col min="14355" max="14592" width="11.42578125" style="95"/>
    <col min="14593" max="14593" width="44" style="95" bestFit="1" customWidth="1"/>
    <col min="14594" max="14594" width="16" style="95" customWidth="1"/>
    <col min="14595" max="14595" width="14.7109375" style="95" bestFit="1" customWidth="1"/>
    <col min="14596" max="14596" width="7.85546875" style="95" customWidth="1"/>
    <col min="14597" max="14597" width="13.42578125" style="95" bestFit="1" customWidth="1"/>
    <col min="14598" max="14598" width="14.7109375" style="95" bestFit="1" customWidth="1"/>
    <col min="14599" max="14599" width="7.28515625" style="95" customWidth="1"/>
    <col min="14600" max="14600" width="13.42578125" style="95" bestFit="1" customWidth="1"/>
    <col min="14601" max="14601" width="14.7109375" style="95" bestFit="1" customWidth="1"/>
    <col min="14602" max="14602" width="7.28515625" style="95" customWidth="1"/>
    <col min="14603" max="14610" width="7.5703125" style="95" bestFit="1" customWidth="1"/>
    <col min="14611" max="14848" width="11.42578125" style="95"/>
    <col min="14849" max="14849" width="44" style="95" bestFit="1" customWidth="1"/>
    <col min="14850" max="14850" width="16" style="95" customWidth="1"/>
    <col min="14851" max="14851" width="14.7109375" style="95" bestFit="1" customWidth="1"/>
    <col min="14852" max="14852" width="7.85546875" style="95" customWidth="1"/>
    <col min="14853" max="14853" width="13.42578125" style="95" bestFit="1" customWidth="1"/>
    <col min="14854" max="14854" width="14.7109375" style="95" bestFit="1" customWidth="1"/>
    <col min="14855" max="14855" width="7.28515625" style="95" customWidth="1"/>
    <col min="14856" max="14856" width="13.42578125" style="95" bestFit="1" customWidth="1"/>
    <col min="14857" max="14857" width="14.7109375" style="95" bestFit="1" customWidth="1"/>
    <col min="14858" max="14858" width="7.28515625" style="95" customWidth="1"/>
    <col min="14859" max="14866" width="7.5703125" style="95" bestFit="1" customWidth="1"/>
    <col min="14867" max="15104" width="11.42578125" style="95"/>
    <col min="15105" max="15105" width="44" style="95" bestFit="1" customWidth="1"/>
    <col min="15106" max="15106" width="16" style="95" customWidth="1"/>
    <col min="15107" max="15107" width="14.7109375" style="95" bestFit="1" customWidth="1"/>
    <col min="15108" max="15108" width="7.85546875" style="95" customWidth="1"/>
    <col min="15109" max="15109" width="13.42578125" style="95" bestFit="1" customWidth="1"/>
    <col min="15110" max="15110" width="14.7109375" style="95" bestFit="1" customWidth="1"/>
    <col min="15111" max="15111" width="7.28515625" style="95" customWidth="1"/>
    <col min="15112" max="15112" width="13.42578125" style="95" bestFit="1" customWidth="1"/>
    <col min="15113" max="15113" width="14.7109375" style="95" bestFit="1" customWidth="1"/>
    <col min="15114" max="15114" width="7.28515625" style="95" customWidth="1"/>
    <col min="15115" max="15122" width="7.5703125" style="95" bestFit="1" customWidth="1"/>
    <col min="15123" max="15360" width="11.42578125" style="95"/>
    <col min="15361" max="15361" width="44" style="95" bestFit="1" customWidth="1"/>
    <col min="15362" max="15362" width="16" style="95" customWidth="1"/>
    <col min="15363" max="15363" width="14.7109375" style="95" bestFit="1" customWidth="1"/>
    <col min="15364" max="15364" width="7.85546875" style="95" customWidth="1"/>
    <col min="15365" max="15365" width="13.42578125" style="95" bestFit="1" customWidth="1"/>
    <col min="15366" max="15366" width="14.7109375" style="95" bestFit="1" customWidth="1"/>
    <col min="15367" max="15367" width="7.28515625" style="95" customWidth="1"/>
    <col min="15368" max="15368" width="13.42578125" style="95" bestFit="1" customWidth="1"/>
    <col min="15369" max="15369" width="14.7109375" style="95" bestFit="1" customWidth="1"/>
    <col min="15370" max="15370" width="7.28515625" style="95" customWidth="1"/>
    <col min="15371" max="15378" width="7.5703125" style="95" bestFit="1" customWidth="1"/>
    <col min="15379" max="15616" width="11.42578125" style="95"/>
    <col min="15617" max="15617" width="44" style="95" bestFit="1" customWidth="1"/>
    <col min="15618" max="15618" width="16" style="95" customWidth="1"/>
    <col min="15619" max="15619" width="14.7109375" style="95" bestFit="1" customWidth="1"/>
    <col min="15620" max="15620" width="7.85546875" style="95" customWidth="1"/>
    <col min="15621" max="15621" width="13.42578125" style="95" bestFit="1" customWidth="1"/>
    <col min="15622" max="15622" width="14.7109375" style="95" bestFit="1" customWidth="1"/>
    <col min="15623" max="15623" width="7.28515625" style="95" customWidth="1"/>
    <col min="15624" max="15624" width="13.42578125" style="95" bestFit="1" customWidth="1"/>
    <col min="15625" max="15625" width="14.7109375" style="95" bestFit="1" customWidth="1"/>
    <col min="15626" max="15626" width="7.28515625" style="95" customWidth="1"/>
    <col min="15627" max="15634" width="7.5703125" style="95" bestFit="1" customWidth="1"/>
    <col min="15635" max="15872" width="11.42578125" style="95"/>
    <col min="15873" max="15873" width="44" style="95" bestFit="1" customWidth="1"/>
    <col min="15874" max="15874" width="16" style="95" customWidth="1"/>
    <col min="15875" max="15875" width="14.7109375" style="95" bestFit="1" customWidth="1"/>
    <col min="15876" max="15876" width="7.85546875" style="95" customWidth="1"/>
    <col min="15877" max="15877" width="13.42578125" style="95" bestFit="1" customWidth="1"/>
    <col min="15878" max="15878" width="14.7109375" style="95" bestFit="1" customWidth="1"/>
    <col min="15879" max="15879" width="7.28515625" style="95" customWidth="1"/>
    <col min="15880" max="15880" width="13.42578125" style="95" bestFit="1" customWidth="1"/>
    <col min="15881" max="15881" width="14.7109375" style="95" bestFit="1" customWidth="1"/>
    <col min="15882" max="15882" width="7.28515625" style="95" customWidth="1"/>
    <col min="15883" max="15890" width="7.5703125" style="95" bestFit="1" customWidth="1"/>
    <col min="15891" max="16128" width="11.42578125" style="95"/>
    <col min="16129" max="16129" width="44" style="95" bestFit="1" customWidth="1"/>
    <col min="16130" max="16130" width="16" style="95" customWidth="1"/>
    <col min="16131" max="16131" width="14.7109375" style="95" bestFit="1" customWidth="1"/>
    <col min="16132" max="16132" width="7.85546875" style="95" customWidth="1"/>
    <col min="16133" max="16133" width="13.42578125" style="95" bestFit="1" customWidth="1"/>
    <col min="16134" max="16134" width="14.7109375" style="95" bestFit="1" customWidth="1"/>
    <col min="16135" max="16135" width="7.28515625" style="95" customWidth="1"/>
    <col min="16136" max="16136" width="13.42578125" style="95" bestFit="1" customWidth="1"/>
    <col min="16137" max="16137" width="14.7109375" style="95" bestFit="1" customWidth="1"/>
    <col min="16138" max="16138" width="7.28515625" style="95" customWidth="1"/>
    <col min="16139" max="16146" width="7.5703125" style="95" bestFit="1" customWidth="1"/>
    <col min="16147" max="16384" width="11.42578125" style="95"/>
  </cols>
  <sheetData>
    <row r="1" spans="1:18" x14ac:dyDescent="0.2">
      <c r="A1" s="131" t="s">
        <v>223</v>
      </c>
      <c r="B1" s="131"/>
      <c r="C1" s="131"/>
      <c r="D1" s="131"/>
      <c r="E1" s="131"/>
      <c r="F1" s="131"/>
      <c r="G1" s="131"/>
      <c r="H1" s="131"/>
      <c r="I1" s="131"/>
      <c r="J1" s="131"/>
      <c r="K1" s="131"/>
      <c r="L1" s="131"/>
      <c r="M1" s="131"/>
      <c r="N1" s="131"/>
      <c r="O1" s="131"/>
      <c r="P1" s="131"/>
      <c r="Q1" s="131"/>
      <c r="R1" s="131"/>
    </row>
    <row r="2" spans="1:18" x14ac:dyDescent="0.2">
      <c r="A2" s="131" t="s">
        <v>224</v>
      </c>
      <c r="B2" s="131"/>
      <c r="C2" s="131"/>
      <c r="D2" s="131"/>
      <c r="E2" s="131"/>
      <c r="F2" s="131"/>
      <c r="G2" s="131"/>
      <c r="H2" s="131"/>
      <c r="I2" s="131"/>
      <c r="J2" s="131"/>
      <c r="K2" s="131"/>
      <c r="L2" s="131"/>
      <c r="M2" s="131"/>
      <c r="N2" s="131"/>
      <c r="O2" s="131"/>
      <c r="P2" s="131"/>
      <c r="Q2" s="131"/>
      <c r="R2" s="131"/>
    </row>
    <row r="3" spans="1:18" ht="13.5" thickBot="1" x14ac:dyDescent="0.25"/>
    <row r="4" spans="1:18" ht="13.5" thickBot="1" x14ac:dyDescent="0.25">
      <c r="B4" s="350" t="s">
        <v>358</v>
      </c>
      <c r="C4" s="351"/>
      <c r="D4" s="352"/>
      <c r="E4" s="350" t="s">
        <v>390</v>
      </c>
      <c r="F4" s="351"/>
      <c r="G4" s="352"/>
      <c r="H4" s="350" t="s">
        <v>503</v>
      </c>
      <c r="I4" s="351"/>
      <c r="J4" s="352"/>
    </row>
    <row r="5" spans="1:18" ht="14.25" thickTop="1" thickBot="1" x14ac:dyDescent="0.25">
      <c r="B5" s="179" t="s">
        <v>451</v>
      </c>
      <c r="C5" s="180" t="s">
        <v>452</v>
      </c>
      <c r="D5" s="181" t="s">
        <v>453</v>
      </c>
      <c r="E5" s="179" t="s">
        <v>451</v>
      </c>
      <c r="F5" s="180" t="s">
        <v>452</v>
      </c>
      <c r="G5" s="181" t="s">
        <v>453</v>
      </c>
      <c r="H5" s="179" t="s">
        <v>451</v>
      </c>
      <c r="I5" s="180" t="s">
        <v>452</v>
      </c>
      <c r="J5" s="181" t="s">
        <v>453</v>
      </c>
    </row>
    <row r="6" spans="1:18" x14ac:dyDescent="0.2">
      <c r="A6" s="96" t="s">
        <v>2</v>
      </c>
      <c r="B6" s="209">
        <v>61</v>
      </c>
      <c r="C6" s="210">
        <v>45</v>
      </c>
      <c r="D6" s="211">
        <v>33.333333333333329</v>
      </c>
      <c r="E6" s="209">
        <v>43</v>
      </c>
      <c r="F6" s="210">
        <v>37</v>
      </c>
      <c r="G6" s="211">
        <v>31.092436974789916</v>
      </c>
      <c r="H6" s="182">
        <v>31</v>
      </c>
      <c r="I6" s="183">
        <v>26</v>
      </c>
      <c r="J6" s="184">
        <v>24.761904761904763</v>
      </c>
    </row>
    <row r="7" spans="1:18" x14ac:dyDescent="0.2">
      <c r="A7" s="97" t="s">
        <v>4</v>
      </c>
      <c r="B7" s="212">
        <v>32</v>
      </c>
      <c r="C7" s="213">
        <v>26</v>
      </c>
      <c r="D7" s="214">
        <v>52</v>
      </c>
      <c r="E7" s="212">
        <v>44</v>
      </c>
      <c r="F7" s="213">
        <v>41</v>
      </c>
      <c r="G7" s="214">
        <v>77.358490566037744</v>
      </c>
      <c r="H7" s="185">
        <v>14</v>
      </c>
      <c r="I7" s="186">
        <v>14</v>
      </c>
      <c r="J7" s="187">
        <v>28.571428571428569</v>
      </c>
    </row>
    <row r="8" spans="1:18" x14ac:dyDescent="0.2">
      <c r="A8" s="97" t="s">
        <v>6</v>
      </c>
      <c r="B8" s="212">
        <v>34</v>
      </c>
      <c r="C8" s="213">
        <v>33</v>
      </c>
      <c r="D8" s="214">
        <v>64.705882352941174</v>
      </c>
      <c r="E8" s="212">
        <v>36</v>
      </c>
      <c r="F8" s="213">
        <v>35</v>
      </c>
      <c r="G8" s="214">
        <v>81.395348837209298</v>
      </c>
      <c r="H8" s="185">
        <v>15</v>
      </c>
      <c r="I8" s="186">
        <v>14</v>
      </c>
      <c r="J8" s="187">
        <v>29.166666666666668</v>
      </c>
    </row>
    <row r="9" spans="1:18" x14ac:dyDescent="0.2">
      <c r="A9" s="97" t="s">
        <v>101</v>
      </c>
      <c r="B9" s="185">
        <v>13</v>
      </c>
      <c r="C9" s="186">
        <v>12</v>
      </c>
      <c r="D9" s="187">
        <v>50</v>
      </c>
      <c r="E9" s="212">
        <v>7</v>
      </c>
      <c r="F9" s="213">
        <v>7</v>
      </c>
      <c r="G9" s="214">
        <v>31.818181818181817</v>
      </c>
      <c r="H9" s="185">
        <v>10</v>
      </c>
      <c r="I9" s="186">
        <v>9</v>
      </c>
      <c r="J9" s="187">
        <v>50</v>
      </c>
    </row>
    <row r="10" spans="1:18" x14ac:dyDescent="0.2">
      <c r="A10" s="97" t="s">
        <v>8</v>
      </c>
      <c r="B10" s="212">
        <v>53</v>
      </c>
      <c r="C10" s="213">
        <v>45</v>
      </c>
      <c r="D10" s="214">
        <v>72.58064516129032</v>
      </c>
      <c r="E10" s="212">
        <v>49</v>
      </c>
      <c r="F10" s="213">
        <v>45</v>
      </c>
      <c r="G10" s="214">
        <v>63.380281690140848</v>
      </c>
      <c r="H10" s="185">
        <v>48</v>
      </c>
      <c r="I10" s="186">
        <v>34</v>
      </c>
      <c r="J10" s="187">
        <v>57.627118644067799</v>
      </c>
    </row>
    <row r="11" spans="1:18" x14ac:dyDescent="0.2">
      <c r="A11" s="97" t="s">
        <v>10</v>
      </c>
      <c r="B11" s="212">
        <v>105</v>
      </c>
      <c r="C11" s="213">
        <v>99</v>
      </c>
      <c r="D11" s="214">
        <v>68.275862068965523</v>
      </c>
      <c r="E11" s="212">
        <v>102</v>
      </c>
      <c r="F11" s="213">
        <v>99</v>
      </c>
      <c r="G11" s="214">
        <v>67.808219178082197</v>
      </c>
      <c r="H11" s="185">
        <v>86</v>
      </c>
      <c r="I11" s="186">
        <v>85</v>
      </c>
      <c r="J11" s="187">
        <v>53.797468354430379</v>
      </c>
    </row>
    <row r="12" spans="1:18" x14ac:dyDescent="0.2">
      <c r="A12" s="97" t="s">
        <v>92</v>
      </c>
      <c r="B12" s="212">
        <v>14</v>
      </c>
      <c r="C12" s="213">
        <v>13</v>
      </c>
      <c r="D12" s="214">
        <v>46.428571428571431</v>
      </c>
      <c r="E12" s="212">
        <v>16</v>
      </c>
      <c r="F12" s="213">
        <v>13</v>
      </c>
      <c r="G12" s="214">
        <v>50</v>
      </c>
      <c r="H12" s="185">
        <v>10</v>
      </c>
      <c r="I12" s="186">
        <v>8</v>
      </c>
      <c r="J12" s="187">
        <v>38.095238095238095</v>
      </c>
    </row>
    <row r="13" spans="1:18" x14ac:dyDescent="0.2">
      <c r="A13" s="97" t="s">
        <v>121</v>
      </c>
      <c r="B13" s="212">
        <v>64</v>
      </c>
      <c r="C13" s="213">
        <v>56</v>
      </c>
      <c r="D13" s="214">
        <v>82.35294117647058</v>
      </c>
      <c r="E13" s="212">
        <v>81</v>
      </c>
      <c r="F13" s="213">
        <v>78</v>
      </c>
      <c r="G13" s="214">
        <v>91.764705882352942</v>
      </c>
      <c r="H13" s="185">
        <v>59</v>
      </c>
      <c r="I13" s="186">
        <v>58</v>
      </c>
      <c r="J13" s="187">
        <v>79.452054794520549</v>
      </c>
    </row>
    <row r="14" spans="1:18" x14ac:dyDescent="0.2">
      <c r="A14" s="97" t="s">
        <v>12</v>
      </c>
      <c r="B14" s="185">
        <v>18</v>
      </c>
      <c r="C14" s="186">
        <v>16</v>
      </c>
      <c r="D14" s="187">
        <v>59.26</v>
      </c>
      <c r="E14" s="212">
        <v>14</v>
      </c>
      <c r="F14" s="213">
        <v>14</v>
      </c>
      <c r="G14" s="214">
        <v>58.333333333333336</v>
      </c>
      <c r="H14" s="185">
        <v>6</v>
      </c>
      <c r="I14" s="186">
        <v>6</v>
      </c>
      <c r="J14" s="187">
        <v>26.086956521739129</v>
      </c>
    </row>
    <row r="15" spans="1:18" x14ac:dyDescent="0.2">
      <c r="A15" s="97" t="s">
        <v>14</v>
      </c>
      <c r="B15" s="212">
        <v>20</v>
      </c>
      <c r="C15" s="213">
        <v>19</v>
      </c>
      <c r="D15" s="214">
        <v>73.076923076923066</v>
      </c>
      <c r="E15" s="185">
        <v>7</v>
      </c>
      <c r="F15" s="186">
        <v>7</v>
      </c>
      <c r="G15" s="187">
        <v>46.67</v>
      </c>
      <c r="H15" s="185">
        <v>14</v>
      </c>
      <c r="I15" s="186">
        <v>14</v>
      </c>
      <c r="J15" s="187">
        <v>63.636363636363633</v>
      </c>
    </row>
    <row r="16" spans="1:18" x14ac:dyDescent="0.2">
      <c r="A16" s="97" t="s">
        <v>16</v>
      </c>
      <c r="B16" s="185">
        <v>14</v>
      </c>
      <c r="C16" s="186">
        <v>14</v>
      </c>
      <c r="D16" s="187">
        <v>56</v>
      </c>
      <c r="E16" s="212">
        <v>12</v>
      </c>
      <c r="F16" s="213">
        <v>12</v>
      </c>
      <c r="G16" s="214">
        <v>54.54545454545454</v>
      </c>
      <c r="H16" s="185">
        <v>7</v>
      </c>
      <c r="I16" s="186">
        <v>7</v>
      </c>
      <c r="J16" s="187">
        <v>43.75</v>
      </c>
    </row>
    <row r="17" spans="1:17" x14ac:dyDescent="0.2">
      <c r="A17" s="97" t="s">
        <v>20</v>
      </c>
      <c r="B17" s="185">
        <v>7</v>
      </c>
      <c r="C17" s="242">
        <v>7</v>
      </c>
      <c r="D17" s="187">
        <v>35</v>
      </c>
      <c r="E17" s="212">
        <v>9</v>
      </c>
      <c r="F17" s="215">
        <v>8</v>
      </c>
      <c r="G17" s="214">
        <v>34.782608695652172</v>
      </c>
      <c r="H17" s="185">
        <v>2</v>
      </c>
      <c r="I17" s="195">
        <v>2</v>
      </c>
      <c r="J17" s="187">
        <v>7.6923076923076925</v>
      </c>
    </row>
    <row r="18" spans="1:17" x14ac:dyDescent="0.2">
      <c r="A18" s="97" t="s">
        <v>94</v>
      </c>
      <c r="B18" s="185">
        <v>14</v>
      </c>
      <c r="C18" s="186">
        <v>12</v>
      </c>
      <c r="D18" s="187">
        <v>29.27</v>
      </c>
      <c r="E18" s="212">
        <v>20</v>
      </c>
      <c r="F18" s="213">
        <v>19</v>
      </c>
      <c r="G18" s="214">
        <v>39.583333333333329</v>
      </c>
      <c r="H18" s="185">
        <v>6</v>
      </c>
      <c r="I18" s="186">
        <v>5</v>
      </c>
      <c r="J18" s="187">
        <v>15.625</v>
      </c>
    </row>
    <row r="19" spans="1:17" x14ac:dyDescent="0.2">
      <c r="A19" s="97" t="s">
        <v>96</v>
      </c>
      <c r="B19" s="185">
        <v>10</v>
      </c>
      <c r="C19" s="186">
        <v>10</v>
      </c>
      <c r="D19" s="187">
        <v>40</v>
      </c>
      <c r="E19" s="212">
        <v>9</v>
      </c>
      <c r="F19" s="213">
        <v>8</v>
      </c>
      <c r="G19" s="214">
        <v>61.53846153846154</v>
      </c>
      <c r="H19" s="185">
        <v>5</v>
      </c>
      <c r="I19" s="186">
        <v>4</v>
      </c>
      <c r="J19" s="187">
        <v>19.047619047619047</v>
      </c>
    </row>
    <row r="20" spans="1:17" x14ac:dyDescent="0.2">
      <c r="A20" s="97" t="s">
        <v>24</v>
      </c>
      <c r="B20" s="212">
        <v>24</v>
      </c>
      <c r="C20" s="213">
        <v>14</v>
      </c>
      <c r="D20" s="214">
        <v>37.837837837837839</v>
      </c>
      <c r="E20" s="212">
        <v>17</v>
      </c>
      <c r="F20" s="213">
        <v>14</v>
      </c>
      <c r="G20" s="214">
        <v>37.837837837837839</v>
      </c>
      <c r="H20" s="185">
        <v>13</v>
      </c>
      <c r="I20" s="186">
        <v>8</v>
      </c>
      <c r="J20" s="187">
        <v>16.326530612244898</v>
      </c>
    </row>
    <row r="21" spans="1:17" x14ac:dyDescent="0.2">
      <c r="A21" s="97" t="s">
        <v>98</v>
      </c>
      <c r="B21" s="212">
        <v>20</v>
      </c>
      <c r="C21" s="213">
        <v>17</v>
      </c>
      <c r="D21" s="214">
        <v>47.222222222222221</v>
      </c>
      <c r="E21" s="212">
        <v>14</v>
      </c>
      <c r="F21" s="213">
        <v>12</v>
      </c>
      <c r="G21" s="214">
        <v>44.444444444444443</v>
      </c>
      <c r="H21" s="185">
        <v>6</v>
      </c>
      <c r="I21" s="186">
        <v>6</v>
      </c>
      <c r="J21" s="187">
        <v>24</v>
      </c>
    </row>
    <row r="22" spans="1:17" x14ac:dyDescent="0.2">
      <c r="A22" s="97" t="s">
        <v>100</v>
      </c>
      <c r="B22" s="212">
        <v>23</v>
      </c>
      <c r="C22" s="213">
        <v>16</v>
      </c>
      <c r="D22" s="214">
        <v>20.779220779220779</v>
      </c>
      <c r="E22" s="212">
        <v>17</v>
      </c>
      <c r="F22" s="213">
        <v>13</v>
      </c>
      <c r="G22" s="214">
        <v>26</v>
      </c>
      <c r="H22" s="185">
        <v>10</v>
      </c>
      <c r="I22" s="186">
        <v>8</v>
      </c>
      <c r="J22" s="187">
        <v>17.021276595744681</v>
      </c>
    </row>
    <row r="23" spans="1:17" x14ac:dyDescent="0.2">
      <c r="A23" s="97" t="s">
        <v>103</v>
      </c>
      <c r="B23" s="212">
        <v>17</v>
      </c>
      <c r="C23" s="213">
        <v>14</v>
      </c>
      <c r="D23" s="214">
        <v>45.161290322580641</v>
      </c>
      <c r="E23" s="212">
        <v>5</v>
      </c>
      <c r="F23" s="213">
        <v>2</v>
      </c>
      <c r="G23" s="214">
        <v>33.333333333333329</v>
      </c>
      <c r="H23" s="185">
        <v>6</v>
      </c>
      <c r="I23" s="186">
        <v>2</v>
      </c>
      <c r="J23" s="187">
        <v>16.666666666666664</v>
      </c>
    </row>
    <row r="24" spans="1:17" ht="13.5" thickBot="1" x14ac:dyDescent="0.25">
      <c r="A24" s="97" t="s">
        <v>105</v>
      </c>
      <c r="B24" s="216">
        <v>11</v>
      </c>
      <c r="C24" s="217">
        <v>9</v>
      </c>
      <c r="D24" s="218">
        <v>28.125</v>
      </c>
      <c r="E24" s="216">
        <v>18</v>
      </c>
      <c r="F24" s="217">
        <v>15</v>
      </c>
      <c r="G24" s="218">
        <v>68.181818181818173</v>
      </c>
      <c r="H24" s="188">
        <v>7</v>
      </c>
      <c r="I24" s="189">
        <v>6</v>
      </c>
      <c r="J24" s="190">
        <v>23.076923076923077</v>
      </c>
    </row>
    <row r="25" spans="1:17" ht="13.5" thickBot="1" x14ac:dyDescent="0.25">
      <c r="A25" s="191" t="s">
        <v>454</v>
      </c>
      <c r="B25" s="219">
        <v>554</v>
      </c>
      <c r="C25" s="220">
        <v>475</v>
      </c>
      <c r="D25" s="221">
        <v>50.802139037433157</v>
      </c>
      <c r="E25" s="243">
        <v>520</v>
      </c>
      <c r="F25" s="220">
        <v>479</v>
      </c>
      <c r="G25" s="221">
        <v>56.220657276995297</v>
      </c>
      <c r="H25" s="192">
        <v>355</v>
      </c>
      <c r="I25" s="193">
        <v>316</v>
      </c>
      <c r="J25" s="194">
        <v>38.072289156626503</v>
      </c>
    </row>
    <row r="27" spans="1:17" x14ac:dyDescent="0.2">
      <c r="A27" s="348" t="s">
        <v>504</v>
      </c>
      <c r="B27" s="348"/>
      <c r="C27" s="348"/>
      <c r="D27" s="348"/>
      <c r="E27" s="348"/>
      <c r="F27" s="348"/>
      <c r="G27" s="348"/>
      <c r="H27" s="348"/>
      <c r="I27" s="348"/>
      <c r="J27" s="348"/>
      <c r="K27" s="348"/>
      <c r="L27" s="348"/>
      <c r="M27" s="348"/>
      <c r="N27" s="348"/>
      <c r="O27" s="348"/>
      <c r="P27" s="348"/>
      <c r="Q27" s="348"/>
    </row>
    <row r="28" spans="1:17" x14ac:dyDescent="0.2">
      <c r="A28" s="348"/>
      <c r="B28" s="348"/>
      <c r="C28" s="348"/>
      <c r="D28" s="348"/>
      <c r="E28" s="348"/>
      <c r="F28" s="348"/>
      <c r="G28" s="348"/>
      <c r="H28" s="348"/>
      <c r="I28" s="348"/>
      <c r="J28" s="348"/>
      <c r="K28" s="348"/>
      <c r="L28" s="348"/>
      <c r="M28" s="348"/>
      <c r="N28" s="348"/>
      <c r="O28" s="348"/>
      <c r="P28" s="348"/>
      <c r="Q28" s="348"/>
    </row>
    <row r="29" spans="1:17" ht="12.75" customHeight="1" x14ac:dyDescent="0.2">
      <c r="A29" s="349" t="s">
        <v>505</v>
      </c>
      <c r="B29" s="349"/>
      <c r="C29" s="349"/>
      <c r="D29" s="349"/>
      <c r="E29" s="349"/>
      <c r="F29" s="349"/>
      <c r="G29" s="349"/>
      <c r="H29" s="349"/>
      <c r="I29" s="349"/>
      <c r="J29" s="349"/>
      <c r="K29" s="167"/>
      <c r="L29" s="167"/>
      <c r="M29" s="167"/>
      <c r="N29" s="167"/>
      <c r="O29" s="167"/>
      <c r="P29" s="167"/>
      <c r="Q29" s="167"/>
    </row>
    <row r="30" spans="1:17" x14ac:dyDescent="0.2">
      <c r="A30" s="349"/>
      <c r="B30" s="349"/>
      <c r="C30" s="349"/>
      <c r="D30" s="349"/>
      <c r="E30" s="349"/>
      <c r="F30" s="349"/>
      <c r="G30" s="349"/>
      <c r="H30" s="349"/>
      <c r="I30" s="349"/>
      <c r="J30" s="349"/>
      <c r="K30" s="167"/>
      <c r="L30" s="167"/>
      <c r="M30" s="167"/>
      <c r="N30" s="167"/>
      <c r="O30" s="167"/>
      <c r="P30" s="167"/>
      <c r="Q30" s="167"/>
    </row>
    <row r="31" spans="1:17" x14ac:dyDescent="0.2">
      <c r="A31" s="95" t="s">
        <v>450</v>
      </c>
      <c r="B31" s="95" t="s">
        <v>275</v>
      </c>
      <c r="C31" s="136" t="s">
        <v>293</v>
      </c>
    </row>
    <row r="32" spans="1:17" x14ac:dyDescent="0.2">
      <c r="A32" s="95" t="s">
        <v>477</v>
      </c>
      <c r="B32" s="95" t="s">
        <v>275</v>
      </c>
      <c r="C32" s="136" t="s">
        <v>323</v>
      </c>
    </row>
    <row r="33" spans="1:3" x14ac:dyDescent="0.2">
      <c r="A33" s="95" t="s">
        <v>477</v>
      </c>
      <c r="B33" s="95" t="s">
        <v>275</v>
      </c>
      <c r="C33" s="136" t="s">
        <v>323</v>
      </c>
    </row>
    <row r="34" spans="1:3" x14ac:dyDescent="0.2">
      <c r="A34" s="95" t="s">
        <v>506</v>
      </c>
      <c r="B34" s="95" t="s">
        <v>275</v>
      </c>
      <c r="C34" s="136" t="s">
        <v>353</v>
      </c>
    </row>
  </sheetData>
  <mergeCells count="5">
    <mergeCell ref="B4:D4"/>
    <mergeCell ref="E4:G4"/>
    <mergeCell ref="H4:J4"/>
    <mergeCell ref="A27:Q28"/>
    <mergeCell ref="A29:J30"/>
  </mergeCells>
  <printOptions horizontalCentered="1"/>
  <pageMargins left="0.75" right="0.75" top="1" bottom="1" header="0" footer="0"/>
  <pageSetup paperSize="9" scale="85" orientation="landscape"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2">
    <pageSetUpPr fitToPage="1"/>
  </sheetPr>
  <dimension ref="A1:U36"/>
  <sheetViews>
    <sheetView zoomScaleNormal="100" workbookViewId="0">
      <pane xSplit="1" ySplit="4" topLeftCell="B8" activePane="bottomRight" state="frozen"/>
      <selection activeCell="P23" sqref="P23"/>
      <selection pane="topRight" activeCell="P23" sqref="P23"/>
      <selection pane="bottomLeft" activeCell="P23" sqref="P23"/>
      <selection pane="bottomRight" activeCell="K21" sqref="K21"/>
    </sheetView>
  </sheetViews>
  <sheetFormatPr baseColWidth="10" defaultRowHeight="12.75" x14ac:dyDescent="0.2"/>
  <cols>
    <col min="1" max="1" width="44" style="95" bestFit="1" customWidth="1"/>
    <col min="2" max="2" width="16.5703125" style="95" bestFit="1" customWidth="1"/>
    <col min="3" max="8" width="17.5703125" style="95" customWidth="1"/>
    <col min="9" max="21" width="7.5703125" style="95" bestFit="1" customWidth="1"/>
    <col min="22" max="256" width="11.42578125" style="95"/>
    <col min="257" max="257" width="44" style="95" bestFit="1" customWidth="1"/>
    <col min="258" max="258" width="16.5703125" style="95" bestFit="1" customWidth="1"/>
    <col min="259" max="264" width="17.5703125" style="95" customWidth="1"/>
    <col min="265" max="277" width="7.5703125" style="95" bestFit="1" customWidth="1"/>
    <col min="278" max="512" width="11.42578125" style="95"/>
    <col min="513" max="513" width="44" style="95" bestFit="1" customWidth="1"/>
    <col min="514" max="514" width="16.5703125" style="95" bestFit="1" customWidth="1"/>
    <col min="515" max="520" width="17.5703125" style="95" customWidth="1"/>
    <col min="521" max="533" width="7.5703125" style="95" bestFit="1" customWidth="1"/>
    <col min="534" max="768" width="11.42578125" style="95"/>
    <col min="769" max="769" width="44" style="95" bestFit="1" customWidth="1"/>
    <col min="770" max="770" width="16.5703125" style="95" bestFit="1" customWidth="1"/>
    <col min="771" max="776" width="17.5703125" style="95" customWidth="1"/>
    <col min="777" max="789" width="7.5703125" style="95" bestFit="1" customWidth="1"/>
    <col min="790" max="1024" width="11.42578125" style="95"/>
    <col min="1025" max="1025" width="44" style="95" bestFit="1" customWidth="1"/>
    <col min="1026" max="1026" width="16.5703125" style="95" bestFit="1" customWidth="1"/>
    <col min="1027" max="1032" width="17.5703125" style="95" customWidth="1"/>
    <col min="1033" max="1045" width="7.5703125" style="95" bestFit="1" customWidth="1"/>
    <col min="1046" max="1280" width="11.42578125" style="95"/>
    <col min="1281" max="1281" width="44" style="95" bestFit="1" customWidth="1"/>
    <col min="1282" max="1282" width="16.5703125" style="95" bestFit="1" customWidth="1"/>
    <col min="1283" max="1288" width="17.5703125" style="95" customWidth="1"/>
    <col min="1289" max="1301" width="7.5703125" style="95" bestFit="1" customWidth="1"/>
    <col min="1302" max="1536" width="11.42578125" style="95"/>
    <col min="1537" max="1537" width="44" style="95" bestFit="1" customWidth="1"/>
    <col min="1538" max="1538" width="16.5703125" style="95" bestFit="1" customWidth="1"/>
    <col min="1539" max="1544" width="17.5703125" style="95" customWidth="1"/>
    <col min="1545" max="1557" width="7.5703125" style="95" bestFit="1" customWidth="1"/>
    <col min="1558" max="1792" width="11.42578125" style="95"/>
    <col min="1793" max="1793" width="44" style="95" bestFit="1" customWidth="1"/>
    <col min="1794" max="1794" width="16.5703125" style="95" bestFit="1" customWidth="1"/>
    <col min="1795" max="1800" width="17.5703125" style="95" customWidth="1"/>
    <col min="1801" max="1813" width="7.5703125" style="95" bestFit="1" customWidth="1"/>
    <col min="1814" max="2048" width="11.42578125" style="95"/>
    <col min="2049" max="2049" width="44" style="95" bestFit="1" customWidth="1"/>
    <col min="2050" max="2050" width="16.5703125" style="95" bestFit="1" customWidth="1"/>
    <col min="2051" max="2056" width="17.5703125" style="95" customWidth="1"/>
    <col min="2057" max="2069" width="7.5703125" style="95" bestFit="1" customWidth="1"/>
    <col min="2070" max="2304" width="11.42578125" style="95"/>
    <col min="2305" max="2305" width="44" style="95" bestFit="1" customWidth="1"/>
    <col min="2306" max="2306" width="16.5703125" style="95" bestFit="1" customWidth="1"/>
    <col min="2307" max="2312" width="17.5703125" style="95" customWidth="1"/>
    <col min="2313" max="2325" width="7.5703125" style="95" bestFit="1" customWidth="1"/>
    <col min="2326" max="2560" width="11.42578125" style="95"/>
    <col min="2561" max="2561" width="44" style="95" bestFit="1" customWidth="1"/>
    <col min="2562" max="2562" width="16.5703125" style="95" bestFit="1" customWidth="1"/>
    <col min="2563" max="2568" width="17.5703125" style="95" customWidth="1"/>
    <col min="2569" max="2581" width="7.5703125" style="95" bestFit="1" customWidth="1"/>
    <col min="2582" max="2816" width="11.42578125" style="95"/>
    <col min="2817" max="2817" width="44" style="95" bestFit="1" customWidth="1"/>
    <col min="2818" max="2818" width="16.5703125" style="95" bestFit="1" customWidth="1"/>
    <col min="2819" max="2824" width="17.5703125" style="95" customWidth="1"/>
    <col min="2825" max="2837" width="7.5703125" style="95" bestFit="1" customWidth="1"/>
    <col min="2838" max="3072" width="11.42578125" style="95"/>
    <col min="3073" max="3073" width="44" style="95" bestFit="1" customWidth="1"/>
    <col min="3074" max="3074" width="16.5703125" style="95" bestFit="1" customWidth="1"/>
    <col min="3075" max="3080" width="17.5703125" style="95" customWidth="1"/>
    <col min="3081" max="3093" width="7.5703125" style="95" bestFit="1" customWidth="1"/>
    <col min="3094" max="3328" width="11.42578125" style="95"/>
    <col min="3329" max="3329" width="44" style="95" bestFit="1" customWidth="1"/>
    <col min="3330" max="3330" width="16.5703125" style="95" bestFit="1" customWidth="1"/>
    <col min="3331" max="3336" width="17.5703125" style="95" customWidth="1"/>
    <col min="3337" max="3349" width="7.5703125" style="95" bestFit="1" customWidth="1"/>
    <col min="3350" max="3584" width="11.42578125" style="95"/>
    <col min="3585" max="3585" width="44" style="95" bestFit="1" customWidth="1"/>
    <col min="3586" max="3586" width="16.5703125" style="95" bestFit="1" customWidth="1"/>
    <col min="3587" max="3592" width="17.5703125" style="95" customWidth="1"/>
    <col min="3593" max="3605" width="7.5703125" style="95" bestFit="1" customWidth="1"/>
    <col min="3606" max="3840" width="11.42578125" style="95"/>
    <col min="3841" max="3841" width="44" style="95" bestFit="1" customWidth="1"/>
    <col min="3842" max="3842" width="16.5703125" style="95" bestFit="1" customWidth="1"/>
    <col min="3843" max="3848" width="17.5703125" style="95" customWidth="1"/>
    <col min="3849" max="3861" width="7.5703125" style="95" bestFit="1" customWidth="1"/>
    <col min="3862" max="4096" width="11.42578125" style="95"/>
    <col min="4097" max="4097" width="44" style="95" bestFit="1" customWidth="1"/>
    <col min="4098" max="4098" width="16.5703125" style="95" bestFit="1" customWidth="1"/>
    <col min="4099" max="4104" width="17.5703125" style="95" customWidth="1"/>
    <col min="4105" max="4117" width="7.5703125" style="95" bestFit="1" customWidth="1"/>
    <col min="4118" max="4352" width="11.42578125" style="95"/>
    <col min="4353" max="4353" width="44" style="95" bestFit="1" customWidth="1"/>
    <col min="4354" max="4354" width="16.5703125" style="95" bestFit="1" customWidth="1"/>
    <col min="4355" max="4360" width="17.5703125" style="95" customWidth="1"/>
    <col min="4361" max="4373" width="7.5703125" style="95" bestFit="1" customWidth="1"/>
    <col min="4374" max="4608" width="11.42578125" style="95"/>
    <col min="4609" max="4609" width="44" style="95" bestFit="1" customWidth="1"/>
    <col min="4610" max="4610" width="16.5703125" style="95" bestFit="1" customWidth="1"/>
    <col min="4611" max="4616" width="17.5703125" style="95" customWidth="1"/>
    <col min="4617" max="4629" width="7.5703125" style="95" bestFit="1" customWidth="1"/>
    <col min="4630" max="4864" width="11.42578125" style="95"/>
    <col min="4865" max="4865" width="44" style="95" bestFit="1" customWidth="1"/>
    <col min="4866" max="4866" width="16.5703125" style="95" bestFit="1" customWidth="1"/>
    <col min="4867" max="4872" width="17.5703125" style="95" customWidth="1"/>
    <col min="4873" max="4885" width="7.5703125" style="95" bestFit="1" customWidth="1"/>
    <col min="4886" max="5120" width="11.42578125" style="95"/>
    <col min="5121" max="5121" width="44" style="95" bestFit="1" customWidth="1"/>
    <col min="5122" max="5122" width="16.5703125" style="95" bestFit="1" customWidth="1"/>
    <col min="5123" max="5128" width="17.5703125" style="95" customWidth="1"/>
    <col min="5129" max="5141" width="7.5703125" style="95" bestFit="1" customWidth="1"/>
    <col min="5142" max="5376" width="11.42578125" style="95"/>
    <col min="5377" max="5377" width="44" style="95" bestFit="1" customWidth="1"/>
    <col min="5378" max="5378" width="16.5703125" style="95" bestFit="1" customWidth="1"/>
    <col min="5379" max="5384" width="17.5703125" style="95" customWidth="1"/>
    <col min="5385" max="5397" width="7.5703125" style="95" bestFit="1" customWidth="1"/>
    <col min="5398" max="5632" width="11.42578125" style="95"/>
    <col min="5633" max="5633" width="44" style="95" bestFit="1" customWidth="1"/>
    <col min="5634" max="5634" width="16.5703125" style="95" bestFit="1" customWidth="1"/>
    <col min="5635" max="5640" width="17.5703125" style="95" customWidth="1"/>
    <col min="5641" max="5653" width="7.5703125" style="95" bestFit="1" customWidth="1"/>
    <col min="5654" max="5888" width="11.42578125" style="95"/>
    <col min="5889" max="5889" width="44" style="95" bestFit="1" customWidth="1"/>
    <col min="5890" max="5890" width="16.5703125" style="95" bestFit="1" customWidth="1"/>
    <col min="5891" max="5896" width="17.5703125" style="95" customWidth="1"/>
    <col min="5897" max="5909" width="7.5703125" style="95" bestFit="1" customWidth="1"/>
    <col min="5910" max="6144" width="11.42578125" style="95"/>
    <col min="6145" max="6145" width="44" style="95" bestFit="1" customWidth="1"/>
    <col min="6146" max="6146" width="16.5703125" style="95" bestFit="1" customWidth="1"/>
    <col min="6147" max="6152" width="17.5703125" style="95" customWidth="1"/>
    <col min="6153" max="6165" width="7.5703125" style="95" bestFit="1" customWidth="1"/>
    <col min="6166" max="6400" width="11.42578125" style="95"/>
    <col min="6401" max="6401" width="44" style="95" bestFit="1" customWidth="1"/>
    <col min="6402" max="6402" width="16.5703125" style="95" bestFit="1" customWidth="1"/>
    <col min="6403" max="6408" width="17.5703125" style="95" customWidth="1"/>
    <col min="6409" max="6421" width="7.5703125" style="95" bestFit="1" customWidth="1"/>
    <col min="6422" max="6656" width="11.42578125" style="95"/>
    <col min="6657" max="6657" width="44" style="95" bestFit="1" customWidth="1"/>
    <col min="6658" max="6658" width="16.5703125" style="95" bestFit="1" customWidth="1"/>
    <col min="6659" max="6664" width="17.5703125" style="95" customWidth="1"/>
    <col min="6665" max="6677" width="7.5703125" style="95" bestFit="1" customWidth="1"/>
    <col min="6678" max="6912" width="11.42578125" style="95"/>
    <col min="6913" max="6913" width="44" style="95" bestFit="1" customWidth="1"/>
    <col min="6914" max="6914" width="16.5703125" style="95" bestFit="1" customWidth="1"/>
    <col min="6915" max="6920" width="17.5703125" style="95" customWidth="1"/>
    <col min="6921" max="6933" width="7.5703125" style="95" bestFit="1" customWidth="1"/>
    <col min="6934" max="7168" width="11.42578125" style="95"/>
    <col min="7169" max="7169" width="44" style="95" bestFit="1" customWidth="1"/>
    <col min="7170" max="7170" width="16.5703125" style="95" bestFit="1" customWidth="1"/>
    <col min="7171" max="7176" width="17.5703125" style="95" customWidth="1"/>
    <col min="7177" max="7189" width="7.5703125" style="95" bestFit="1" customWidth="1"/>
    <col min="7190" max="7424" width="11.42578125" style="95"/>
    <col min="7425" max="7425" width="44" style="95" bestFit="1" customWidth="1"/>
    <col min="7426" max="7426" width="16.5703125" style="95" bestFit="1" customWidth="1"/>
    <col min="7427" max="7432" width="17.5703125" style="95" customWidth="1"/>
    <col min="7433" max="7445" width="7.5703125" style="95" bestFit="1" customWidth="1"/>
    <col min="7446" max="7680" width="11.42578125" style="95"/>
    <col min="7681" max="7681" width="44" style="95" bestFit="1" customWidth="1"/>
    <col min="7682" max="7682" width="16.5703125" style="95" bestFit="1" customWidth="1"/>
    <col min="7683" max="7688" width="17.5703125" style="95" customWidth="1"/>
    <col min="7689" max="7701" width="7.5703125" style="95" bestFit="1" customWidth="1"/>
    <col min="7702" max="7936" width="11.42578125" style="95"/>
    <col min="7937" max="7937" width="44" style="95" bestFit="1" customWidth="1"/>
    <col min="7938" max="7938" width="16.5703125" style="95" bestFit="1" customWidth="1"/>
    <col min="7939" max="7944" width="17.5703125" style="95" customWidth="1"/>
    <col min="7945" max="7957" width="7.5703125" style="95" bestFit="1" customWidth="1"/>
    <col min="7958" max="8192" width="11.42578125" style="95"/>
    <col min="8193" max="8193" width="44" style="95" bestFit="1" customWidth="1"/>
    <col min="8194" max="8194" width="16.5703125" style="95" bestFit="1" customWidth="1"/>
    <col min="8195" max="8200" width="17.5703125" style="95" customWidth="1"/>
    <col min="8201" max="8213" width="7.5703125" style="95" bestFit="1" customWidth="1"/>
    <col min="8214" max="8448" width="11.42578125" style="95"/>
    <col min="8449" max="8449" width="44" style="95" bestFit="1" customWidth="1"/>
    <col min="8450" max="8450" width="16.5703125" style="95" bestFit="1" customWidth="1"/>
    <col min="8451" max="8456" width="17.5703125" style="95" customWidth="1"/>
    <col min="8457" max="8469" width="7.5703125" style="95" bestFit="1" customWidth="1"/>
    <col min="8470" max="8704" width="11.42578125" style="95"/>
    <col min="8705" max="8705" width="44" style="95" bestFit="1" customWidth="1"/>
    <col min="8706" max="8706" width="16.5703125" style="95" bestFit="1" customWidth="1"/>
    <col min="8707" max="8712" width="17.5703125" style="95" customWidth="1"/>
    <col min="8713" max="8725" width="7.5703125" style="95" bestFit="1" customWidth="1"/>
    <col min="8726" max="8960" width="11.42578125" style="95"/>
    <col min="8961" max="8961" width="44" style="95" bestFit="1" customWidth="1"/>
    <col min="8962" max="8962" width="16.5703125" style="95" bestFit="1" customWidth="1"/>
    <col min="8963" max="8968" width="17.5703125" style="95" customWidth="1"/>
    <col min="8969" max="8981" width="7.5703125" style="95" bestFit="1" customWidth="1"/>
    <col min="8982" max="9216" width="11.42578125" style="95"/>
    <col min="9217" max="9217" width="44" style="95" bestFit="1" customWidth="1"/>
    <col min="9218" max="9218" width="16.5703125" style="95" bestFit="1" customWidth="1"/>
    <col min="9219" max="9224" width="17.5703125" style="95" customWidth="1"/>
    <col min="9225" max="9237" width="7.5703125" style="95" bestFit="1" customWidth="1"/>
    <col min="9238" max="9472" width="11.42578125" style="95"/>
    <col min="9473" max="9473" width="44" style="95" bestFit="1" customWidth="1"/>
    <col min="9474" max="9474" width="16.5703125" style="95" bestFit="1" customWidth="1"/>
    <col min="9475" max="9480" width="17.5703125" style="95" customWidth="1"/>
    <col min="9481" max="9493" width="7.5703125" style="95" bestFit="1" customWidth="1"/>
    <col min="9494" max="9728" width="11.42578125" style="95"/>
    <col min="9729" max="9729" width="44" style="95" bestFit="1" customWidth="1"/>
    <col min="9730" max="9730" width="16.5703125" style="95" bestFit="1" customWidth="1"/>
    <col min="9731" max="9736" width="17.5703125" style="95" customWidth="1"/>
    <col min="9737" max="9749" width="7.5703125" style="95" bestFit="1" customWidth="1"/>
    <col min="9750" max="9984" width="11.42578125" style="95"/>
    <col min="9985" max="9985" width="44" style="95" bestFit="1" customWidth="1"/>
    <col min="9986" max="9986" width="16.5703125" style="95" bestFit="1" customWidth="1"/>
    <col min="9987" max="9992" width="17.5703125" style="95" customWidth="1"/>
    <col min="9993" max="10005" width="7.5703125" style="95" bestFit="1" customWidth="1"/>
    <col min="10006" max="10240" width="11.42578125" style="95"/>
    <col min="10241" max="10241" width="44" style="95" bestFit="1" customWidth="1"/>
    <col min="10242" max="10242" width="16.5703125" style="95" bestFit="1" customWidth="1"/>
    <col min="10243" max="10248" width="17.5703125" style="95" customWidth="1"/>
    <col min="10249" max="10261" width="7.5703125" style="95" bestFit="1" customWidth="1"/>
    <col min="10262" max="10496" width="11.42578125" style="95"/>
    <col min="10497" max="10497" width="44" style="95" bestFit="1" customWidth="1"/>
    <col min="10498" max="10498" width="16.5703125" style="95" bestFit="1" customWidth="1"/>
    <col min="10499" max="10504" width="17.5703125" style="95" customWidth="1"/>
    <col min="10505" max="10517" width="7.5703125" style="95" bestFit="1" customWidth="1"/>
    <col min="10518" max="10752" width="11.42578125" style="95"/>
    <col min="10753" max="10753" width="44" style="95" bestFit="1" customWidth="1"/>
    <col min="10754" max="10754" width="16.5703125" style="95" bestFit="1" customWidth="1"/>
    <col min="10755" max="10760" width="17.5703125" style="95" customWidth="1"/>
    <col min="10761" max="10773" width="7.5703125" style="95" bestFit="1" customWidth="1"/>
    <col min="10774" max="11008" width="11.42578125" style="95"/>
    <col min="11009" max="11009" width="44" style="95" bestFit="1" customWidth="1"/>
    <col min="11010" max="11010" width="16.5703125" style="95" bestFit="1" customWidth="1"/>
    <col min="11011" max="11016" width="17.5703125" style="95" customWidth="1"/>
    <col min="11017" max="11029" width="7.5703125" style="95" bestFit="1" customWidth="1"/>
    <col min="11030" max="11264" width="11.42578125" style="95"/>
    <col min="11265" max="11265" width="44" style="95" bestFit="1" customWidth="1"/>
    <col min="11266" max="11266" width="16.5703125" style="95" bestFit="1" customWidth="1"/>
    <col min="11267" max="11272" width="17.5703125" style="95" customWidth="1"/>
    <col min="11273" max="11285" width="7.5703125" style="95" bestFit="1" customWidth="1"/>
    <col min="11286" max="11520" width="11.42578125" style="95"/>
    <col min="11521" max="11521" width="44" style="95" bestFit="1" customWidth="1"/>
    <col min="11522" max="11522" width="16.5703125" style="95" bestFit="1" customWidth="1"/>
    <col min="11523" max="11528" width="17.5703125" style="95" customWidth="1"/>
    <col min="11529" max="11541" width="7.5703125" style="95" bestFit="1" customWidth="1"/>
    <col min="11542" max="11776" width="11.42578125" style="95"/>
    <col min="11777" max="11777" width="44" style="95" bestFit="1" customWidth="1"/>
    <col min="11778" max="11778" width="16.5703125" style="95" bestFit="1" customWidth="1"/>
    <col min="11779" max="11784" width="17.5703125" style="95" customWidth="1"/>
    <col min="11785" max="11797" width="7.5703125" style="95" bestFit="1" customWidth="1"/>
    <col min="11798" max="12032" width="11.42578125" style="95"/>
    <col min="12033" max="12033" width="44" style="95" bestFit="1" customWidth="1"/>
    <col min="12034" max="12034" width="16.5703125" style="95" bestFit="1" customWidth="1"/>
    <col min="12035" max="12040" width="17.5703125" style="95" customWidth="1"/>
    <col min="12041" max="12053" width="7.5703125" style="95" bestFit="1" customWidth="1"/>
    <col min="12054" max="12288" width="11.42578125" style="95"/>
    <col min="12289" max="12289" width="44" style="95" bestFit="1" customWidth="1"/>
    <col min="12290" max="12290" width="16.5703125" style="95" bestFit="1" customWidth="1"/>
    <col min="12291" max="12296" width="17.5703125" style="95" customWidth="1"/>
    <col min="12297" max="12309" width="7.5703125" style="95" bestFit="1" customWidth="1"/>
    <col min="12310" max="12544" width="11.42578125" style="95"/>
    <col min="12545" max="12545" width="44" style="95" bestFit="1" customWidth="1"/>
    <col min="12546" max="12546" width="16.5703125" style="95" bestFit="1" customWidth="1"/>
    <col min="12547" max="12552" width="17.5703125" style="95" customWidth="1"/>
    <col min="12553" max="12565" width="7.5703125" style="95" bestFit="1" customWidth="1"/>
    <col min="12566" max="12800" width="11.42578125" style="95"/>
    <col min="12801" max="12801" width="44" style="95" bestFit="1" customWidth="1"/>
    <col min="12802" max="12802" width="16.5703125" style="95" bestFit="1" customWidth="1"/>
    <col min="12803" max="12808" width="17.5703125" style="95" customWidth="1"/>
    <col min="12809" max="12821" width="7.5703125" style="95" bestFit="1" customWidth="1"/>
    <col min="12822" max="13056" width="11.42578125" style="95"/>
    <col min="13057" max="13057" width="44" style="95" bestFit="1" customWidth="1"/>
    <col min="13058" max="13058" width="16.5703125" style="95" bestFit="1" customWidth="1"/>
    <col min="13059" max="13064" width="17.5703125" style="95" customWidth="1"/>
    <col min="13065" max="13077" width="7.5703125" style="95" bestFit="1" customWidth="1"/>
    <col min="13078" max="13312" width="11.42578125" style="95"/>
    <col min="13313" max="13313" width="44" style="95" bestFit="1" customWidth="1"/>
    <col min="13314" max="13314" width="16.5703125" style="95" bestFit="1" customWidth="1"/>
    <col min="13315" max="13320" width="17.5703125" style="95" customWidth="1"/>
    <col min="13321" max="13333" width="7.5703125" style="95" bestFit="1" customWidth="1"/>
    <col min="13334" max="13568" width="11.42578125" style="95"/>
    <col min="13569" max="13569" width="44" style="95" bestFit="1" customWidth="1"/>
    <col min="13570" max="13570" width="16.5703125" style="95" bestFit="1" customWidth="1"/>
    <col min="13571" max="13576" width="17.5703125" style="95" customWidth="1"/>
    <col min="13577" max="13589" width="7.5703125" style="95" bestFit="1" customWidth="1"/>
    <col min="13590" max="13824" width="11.42578125" style="95"/>
    <col min="13825" max="13825" width="44" style="95" bestFit="1" customWidth="1"/>
    <col min="13826" max="13826" width="16.5703125" style="95" bestFit="1" customWidth="1"/>
    <col min="13827" max="13832" width="17.5703125" style="95" customWidth="1"/>
    <col min="13833" max="13845" width="7.5703125" style="95" bestFit="1" customWidth="1"/>
    <col min="13846" max="14080" width="11.42578125" style="95"/>
    <col min="14081" max="14081" width="44" style="95" bestFit="1" customWidth="1"/>
    <col min="14082" max="14082" width="16.5703125" style="95" bestFit="1" customWidth="1"/>
    <col min="14083" max="14088" width="17.5703125" style="95" customWidth="1"/>
    <col min="14089" max="14101" width="7.5703125" style="95" bestFit="1" customWidth="1"/>
    <col min="14102" max="14336" width="11.42578125" style="95"/>
    <col min="14337" max="14337" width="44" style="95" bestFit="1" customWidth="1"/>
    <col min="14338" max="14338" width="16.5703125" style="95" bestFit="1" customWidth="1"/>
    <col min="14339" max="14344" width="17.5703125" style="95" customWidth="1"/>
    <col min="14345" max="14357" width="7.5703125" style="95" bestFit="1" customWidth="1"/>
    <col min="14358" max="14592" width="11.42578125" style="95"/>
    <col min="14593" max="14593" width="44" style="95" bestFit="1" customWidth="1"/>
    <col min="14594" max="14594" width="16.5703125" style="95" bestFit="1" customWidth="1"/>
    <col min="14595" max="14600" width="17.5703125" style="95" customWidth="1"/>
    <col min="14601" max="14613" width="7.5703125" style="95" bestFit="1" customWidth="1"/>
    <col min="14614" max="14848" width="11.42578125" style="95"/>
    <col min="14849" max="14849" width="44" style="95" bestFit="1" customWidth="1"/>
    <col min="14850" max="14850" width="16.5703125" style="95" bestFit="1" customWidth="1"/>
    <col min="14851" max="14856" width="17.5703125" style="95" customWidth="1"/>
    <col min="14857" max="14869" width="7.5703125" style="95" bestFit="1" customWidth="1"/>
    <col min="14870" max="15104" width="11.42578125" style="95"/>
    <col min="15105" max="15105" width="44" style="95" bestFit="1" customWidth="1"/>
    <col min="15106" max="15106" width="16.5703125" style="95" bestFit="1" customWidth="1"/>
    <col min="15107" max="15112" width="17.5703125" style="95" customWidth="1"/>
    <col min="15113" max="15125" width="7.5703125" style="95" bestFit="1" customWidth="1"/>
    <col min="15126" max="15360" width="11.42578125" style="95"/>
    <col min="15361" max="15361" width="44" style="95" bestFit="1" customWidth="1"/>
    <col min="15362" max="15362" width="16.5703125" style="95" bestFit="1" customWidth="1"/>
    <col min="15363" max="15368" width="17.5703125" style="95" customWidth="1"/>
    <col min="15369" max="15381" width="7.5703125" style="95" bestFit="1" customWidth="1"/>
    <col min="15382" max="15616" width="11.42578125" style="95"/>
    <col min="15617" max="15617" width="44" style="95" bestFit="1" customWidth="1"/>
    <col min="15618" max="15618" width="16.5703125" style="95" bestFit="1" customWidth="1"/>
    <col min="15619" max="15624" width="17.5703125" style="95" customWidth="1"/>
    <col min="15625" max="15637" width="7.5703125" style="95" bestFit="1" customWidth="1"/>
    <col min="15638" max="15872" width="11.42578125" style="95"/>
    <col min="15873" max="15873" width="44" style="95" bestFit="1" customWidth="1"/>
    <col min="15874" max="15874" width="16.5703125" style="95" bestFit="1" customWidth="1"/>
    <col min="15875" max="15880" width="17.5703125" style="95" customWidth="1"/>
    <col min="15881" max="15893" width="7.5703125" style="95" bestFit="1" customWidth="1"/>
    <col min="15894" max="16128" width="11.42578125" style="95"/>
    <col min="16129" max="16129" width="44" style="95" bestFit="1" customWidth="1"/>
    <col min="16130" max="16130" width="16.5703125" style="95" bestFit="1" customWidth="1"/>
    <col min="16131" max="16136" width="17.5703125" style="95" customWidth="1"/>
    <col min="16137" max="16149" width="7.5703125" style="95" bestFit="1" customWidth="1"/>
    <col min="16150" max="16384" width="11.42578125" style="95"/>
  </cols>
  <sheetData>
    <row r="1" spans="1:21" x14ac:dyDescent="0.2">
      <c r="A1" s="131" t="s">
        <v>229</v>
      </c>
      <c r="B1" s="131"/>
      <c r="C1" s="131"/>
      <c r="D1" s="131"/>
      <c r="E1" s="131"/>
      <c r="F1" s="131"/>
      <c r="G1" s="131"/>
      <c r="H1" s="131"/>
      <c r="I1" s="131"/>
      <c r="J1" s="131"/>
      <c r="K1" s="131"/>
      <c r="L1" s="131"/>
      <c r="M1" s="131"/>
      <c r="N1" s="131"/>
      <c r="O1" s="131"/>
      <c r="P1" s="131"/>
      <c r="Q1" s="131"/>
      <c r="R1" s="131"/>
      <c r="S1" s="131"/>
      <c r="T1" s="131"/>
      <c r="U1" s="131"/>
    </row>
    <row r="2" spans="1:21" x14ac:dyDescent="0.2">
      <c r="A2" s="131" t="s">
        <v>276</v>
      </c>
      <c r="B2" s="131"/>
      <c r="C2" s="131"/>
      <c r="D2" s="131"/>
      <c r="E2" s="131"/>
      <c r="F2" s="131"/>
      <c r="G2" s="131"/>
      <c r="H2" s="131"/>
      <c r="I2" s="131"/>
      <c r="J2" s="131"/>
      <c r="K2" s="131"/>
      <c r="L2" s="131"/>
      <c r="M2" s="131"/>
      <c r="N2" s="131"/>
      <c r="O2" s="131"/>
      <c r="P2" s="131"/>
      <c r="Q2" s="131"/>
      <c r="R2" s="131"/>
      <c r="S2" s="131"/>
      <c r="T2" s="131"/>
      <c r="U2" s="131"/>
    </row>
    <row r="3" spans="1:21" ht="13.5" thickBot="1" x14ac:dyDescent="0.25"/>
    <row r="4" spans="1:21" ht="13.5" thickBot="1" x14ac:dyDescent="0.25">
      <c r="B4" s="132" t="s">
        <v>274</v>
      </c>
      <c r="C4" s="132" t="s">
        <v>293</v>
      </c>
      <c r="D4" s="132" t="s">
        <v>323</v>
      </c>
      <c r="E4" s="132" t="s">
        <v>356</v>
      </c>
      <c r="F4" s="132" t="s">
        <v>358</v>
      </c>
      <c r="G4" s="132" t="s">
        <v>390</v>
      </c>
      <c r="H4" s="132" t="s">
        <v>503</v>
      </c>
    </row>
    <row r="5" spans="1:21" x14ac:dyDescent="0.2">
      <c r="A5" s="96" t="s">
        <v>2</v>
      </c>
      <c r="B5" s="133">
        <v>48.24</v>
      </c>
      <c r="C5" s="133">
        <v>38.67</v>
      </c>
      <c r="D5" s="133">
        <v>40.72</v>
      </c>
      <c r="E5" s="133">
        <v>34.76</v>
      </c>
      <c r="F5" s="133">
        <v>40.46</v>
      </c>
      <c r="G5" s="159">
        <v>43.48</v>
      </c>
      <c r="H5" s="133">
        <v>35.294117647058826</v>
      </c>
    </row>
    <row r="6" spans="1:21" x14ac:dyDescent="0.2">
      <c r="A6" s="97" t="s">
        <v>4</v>
      </c>
      <c r="B6" s="134">
        <v>30.61</v>
      </c>
      <c r="C6" s="134">
        <v>41.07</v>
      </c>
      <c r="D6" s="134">
        <v>33.869999999999997</v>
      </c>
      <c r="E6" s="134">
        <v>28.85</v>
      </c>
      <c r="F6" s="134">
        <v>35.590000000000003</v>
      </c>
      <c r="G6" s="160">
        <v>13.33</v>
      </c>
      <c r="H6" s="134">
        <v>36.206896551724135</v>
      </c>
    </row>
    <row r="7" spans="1:21" x14ac:dyDescent="0.2">
      <c r="A7" s="97" t="s">
        <v>6</v>
      </c>
      <c r="B7" s="134">
        <v>36.840000000000003</v>
      </c>
      <c r="C7" s="134">
        <v>38.299999999999997</v>
      </c>
      <c r="D7" s="134">
        <v>25.862068965517242</v>
      </c>
      <c r="E7" s="134">
        <v>39.22</v>
      </c>
      <c r="F7" s="134">
        <v>28.85</v>
      </c>
      <c r="G7" s="160">
        <v>20.41</v>
      </c>
      <c r="H7" s="134">
        <v>32.075471698113205</v>
      </c>
    </row>
    <row r="8" spans="1:21" x14ac:dyDescent="0.2">
      <c r="A8" s="97" t="s">
        <v>101</v>
      </c>
      <c r="B8" s="134" t="s">
        <v>122</v>
      </c>
      <c r="C8" s="134">
        <v>34.78</v>
      </c>
      <c r="D8" s="134">
        <v>63.33</v>
      </c>
      <c r="E8" s="134">
        <v>26.92</v>
      </c>
      <c r="F8" s="134">
        <v>48</v>
      </c>
      <c r="G8" s="160">
        <v>64.290000000000006</v>
      </c>
      <c r="H8" s="134">
        <v>17.391304347826086</v>
      </c>
    </row>
    <row r="9" spans="1:21" x14ac:dyDescent="0.2">
      <c r="A9" s="97" t="s">
        <v>8</v>
      </c>
      <c r="B9" s="134">
        <v>16.440000000000001</v>
      </c>
      <c r="C9" s="134">
        <v>12</v>
      </c>
      <c r="D9" s="134">
        <v>20.55</v>
      </c>
      <c r="E9" s="134">
        <v>16.88</v>
      </c>
      <c r="F9" s="134">
        <v>16.22</v>
      </c>
      <c r="G9" s="134">
        <v>12.66</v>
      </c>
      <c r="H9" s="134">
        <v>15.66265060240964</v>
      </c>
    </row>
    <row r="10" spans="1:21" x14ac:dyDescent="0.2">
      <c r="A10" s="97" t="s">
        <v>10</v>
      </c>
      <c r="B10" s="134">
        <v>22.92</v>
      </c>
      <c r="C10" s="134">
        <v>22.67</v>
      </c>
      <c r="D10" s="134">
        <v>20.83</v>
      </c>
      <c r="E10" s="134">
        <v>19.079999999999998</v>
      </c>
      <c r="F10" s="134">
        <v>21.05</v>
      </c>
      <c r="G10" s="160">
        <v>25.81</v>
      </c>
      <c r="H10" s="134">
        <v>19.875776397515526</v>
      </c>
    </row>
    <row r="11" spans="1:21" x14ac:dyDescent="0.2">
      <c r="A11" s="97" t="s">
        <v>92</v>
      </c>
      <c r="B11" s="134" t="s">
        <v>122</v>
      </c>
      <c r="C11" s="134">
        <v>67.857142857142861</v>
      </c>
      <c r="D11" s="134">
        <v>39.393939393939391</v>
      </c>
      <c r="E11" s="134">
        <v>42.31</v>
      </c>
      <c r="F11" s="134">
        <v>43.33</v>
      </c>
      <c r="G11" s="160">
        <v>38.71</v>
      </c>
      <c r="H11" s="134">
        <v>39.285714285714285</v>
      </c>
    </row>
    <row r="12" spans="1:21" x14ac:dyDescent="0.2">
      <c r="A12" s="97" t="s">
        <v>121</v>
      </c>
      <c r="B12" s="134" t="s">
        <v>122</v>
      </c>
      <c r="C12" s="134">
        <v>12.820512820512819</v>
      </c>
      <c r="D12" s="134">
        <v>8.2200000000000006</v>
      </c>
      <c r="E12" s="134">
        <v>9.09</v>
      </c>
      <c r="F12" s="134">
        <v>10.53</v>
      </c>
      <c r="G12" s="134">
        <v>6.82</v>
      </c>
      <c r="H12" s="134">
        <v>22.784810126582279</v>
      </c>
    </row>
    <row r="13" spans="1:21" x14ac:dyDescent="0.2">
      <c r="A13" s="97" t="s">
        <v>12</v>
      </c>
      <c r="B13" s="134">
        <v>24</v>
      </c>
      <c r="C13" s="134">
        <v>40</v>
      </c>
      <c r="D13" s="134">
        <v>37.04</v>
      </c>
      <c r="E13" s="134">
        <v>25.81</v>
      </c>
      <c r="F13" s="134">
        <v>27.59</v>
      </c>
      <c r="G13" s="134">
        <v>46.43</v>
      </c>
      <c r="H13" s="134">
        <v>60</v>
      </c>
    </row>
    <row r="14" spans="1:21" x14ac:dyDescent="0.2">
      <c r="A14" s="97" t="s">
        <v>14</v>
      </c>
      <c r="B14" s="134">
        <v>36</v>
      </c>
      <c r="C14" s="134">
        <v>31.82</v>
      </c>
      <c r="D14" s="134">
        <v>52</v>
      </c>
      <c r="E14" s="134">
        <v>37.04</v>
      </c>
      <c r="F14" s="134">
        <v>14.81</v>
      </c>
      <c r="G14" s="160">
        <v>46.67</v>
      </c>
      <c r="H14" s="134">
        <v>36.363636363636367</v>
      </c>
    </row>
    <row r="15" spans="1:21" x14ac:dyDescent="0.2">
      <c r="A15" s="97" t="s">
        <v>16</v>
      </c>
      <c r="B15" s="134">
        <v>66.666666666666657</v>
      </c>
      <c r="C15" s="134">
        <v>40</v>
      </c>
      <c r="D15" s="134">
        <v>39.130000000000003</v>
      </c>
      <c r="E15" s="134">
        <v>38.46</v>
      </c>
      <c r="F15" s="134">
        <v>20</v>
      </c>
      <c r="G15" s="160">
        <v>27.27</v>
      </c>
      <c r="H15" s="134">
        <v>41.17647058823529</v>
      </c>
    </row>
    <row r="16" spans="1:21" x14ac:dyDescent="0.2">
      <c r="A16" s="97" t="s">
        <v>20</v>
      </c>
      <c r="B16" s="134">
        <v>42.86</v>
      </c>
      <c r="C16" s="134">
        <v>58.82352941176471</v>
      </c>
      <c r="D16" s="134">
        <v>30.56</v>
      </c>
      <c r="E16" s="134">
        <v>50</v>
      </c>
      <c r="F16" s="134">
        <v>35</v>
      </c>
      <c r="G16" s="134">
        <v>33.33</v>
      </c>
      <c r="H16" s="134">
        <v>37.037037037037038</v>
      </c>
    </row>
    <row r="17" spans="1:20" x14ac:dyDescent="0.2">
      <c r="A17" s="97" t="s">
        <v>94</v>
      </c>
      <c r="B17" s="134" t="s">
        <v>122</v>
      </c>
      <c r="C17" s="134">
        <v>41.463414634146339</v>
      </c>
      <c r="D17" s="134">
        <v>30.76923076923077</v>
      </c>
      <c r="E17" s="134">
        <v>48.89</v>
      </c>
      <c r="F17" s="134">
        <v>52.27</v>
      </c>
      <c r="G17" s="160">
        <v>45.28</v>
      </c>
      <c r="H17" s="134">
        <v>58.333333333333336</v>
      </c>
    </row>
    <row r="18" spans="1:20" x14ac:dyDescent="0.2">
      <c r="A18" s="97" t="s">
        <v>96</v>
      </c>
      <c r="B18" s="134" t="s">
        <v>122</v>
      </c>
      <c r="C18" s="134">
        <v>33.333333333333329</v>
      </c>
      <c r="D18" s="134">
        <v>38.46</v>
      </c>
      <c r="E18" s="134">
        <v>21.62</v>
      </c>
      <c r="F18" s="134">
        <v>40.74</v>
      </c>
      <c r="G18" s="160">
        <v>55.56</v>
      </c>
      <c r="H18" s="134">
        <v>36.363636363636367</v>
      </c>
    </row>
    <row r="19" spans="1:20" x14ac:dyDescent="0.2">
      <c r="A19" s="97" t="s">
        <v>24</v>
      </c>
      <c r="B19" s="134">
        <v>44.19</v>
      </c>
      <c r="C19" s="134">
        <v>35.555555555555557</v>
      </c>
      <c r="D19" s="134">
        <v>39.58</v>
      </c>
      <c r="E19" s="134">
        <v>30.34</v>
      </c>
      <c r="F19" s="134">
        <v>37.25</v>
      </c>
      <c r="G19" s="160">
        <v>54</v>
      </c>
      <c r="H19" s="134">
        <v>40</v>
      </c>
    </row>
    <row r="20" spans="1:20" x14ac:dyDescent="0.2">
      <c r="A20" s="97" t="s">
        <v>98</v>
      </c>
      <c r="B20" s="134" t="s">
        <v>122</v>
      </c>
      <c r="C20" s="134">
        <v>46.88</v>
      </c>
      <c r="D20" s="134">
        <v>31.82</v>
      </c>
      <c r="E20" s="134">
        <v>40</v>
      </c>
      <c r="F20" s="134">
        <v>38.64</v>
      </c>
      <c r="G20" s="134">
        <v>47.62</v>
      </c>
      <c r="H20" s="134">
        <v>41.935483870967744</v>
      </c>
    </row>
    <row r="21" spans="1:20" x14ac:dyDescent="0.2">
      <c r="A21" s="97" t="s">
        <v>100</v>
      </c>
      <c r="B21" s="134" t="s">
        <v>122</v>
      </c>
      <c r="C21" s="134">
        <v>58.11</v>
      </c>
      <c r="D21" s="134">
        <v>49.27</v>
      </c>
      <c r="E21" s="134">
        <v>45.57</v>
      </c>
      <c r="F21" s="134">
        <v>52.53</v>
      </c>
      <c r="G21" s="160">
        <v>56.92</v>
      </c>
      <c r="H21" s="134">
        <v>37.254901960784316</v>
      </c>
    </row>
    <row r="22" spans="1:20" x14ac:dyDescent="0.2">
      <c r="A22" s="97" t="s">
        <v>103</v>
      </c>
      <c r="B22" s="134" t="s">
        <v>122</v>
      </c>
      <c r="C22" s="134">
        <v>75</v>
      </c>
      <c r="D22" s="134">
        <v>57.89</v>
      </c>
      <c r="E22" s="134">
        <v>51.85</v>
      </c>
      <c r="F22" s="134">
        <v>36.11</v>
      </c>
      <c r="G22" s="134">
        <v>60</v>
      </c>
      <c r="H22" s="134">
        <v>64.285714285714292</v>
      </c>
    </row>
    <row r="23" spans="1:20" ht="13.5" thickBot="1" x14ac:dyDescent="0.25">
      <c r="A23" s="97" t="s">
        <v>105</v>
      </c>
      <c r="B23" s="134" t="s">
        <v>122</v>
      </c>
      <c r="C23" s="134">
        <v>32.142857142857146</v>
      </c>
      <c r="D23" s="134">
        <v>84.21</v>
      </c>
      <c r="E23" s="134">
        <v>51.35</v>
      </c>
      <c r="F23" s="134">
        <v>54.05</v>
      </c>
      <c r="G23" s="160">
        <v>30</v>
      </c>
      <c r="H23" s="134">
        <v>43.333333333333336</v>
      </c>
    </row>
    <row r="24" spans="1:20" ht="13.5" thickBot="1" x14ac:dyDescent="0.25">
      <c r="A24" s="98" t="s">
        <v>456</v>
      </c>
      <c r="B24" s="135">
        <v>34.299999999999997</v>
      </c>
      <c r="C24" s="135">
        <v>38.86</v>
      </c>
      <c r="D24" s="135">
        <f>AVERAGE(D5:D23)</f>
        <v>39.131854690983552</v>
      </c>
      <c r="E24" s="135">
        <v>31.39</v>
      </c>
      <c r="F24" s="135">
        <v>33.520000000000003</v>
      </c>
      <c r="G24" s="161">
        <v>34.19</v>
      </c>
      <c r="H24" s="135">
        <v>32.987551867219914</v>
      </c>
    </row>
    <row r="26" spans="1:20" x14ac:dyDescent="0.2">
      <c r="A26" s="348" t="s">
        <v>457</v>
      </c>
      <c r="B26" s="348"/>
      <c r="C26" s="348"/>
      <c r="D26" s="348"/>
      <c r="E26" s="348"/>
      <c r="F26" s="348"/>
      <c r="G26" s="348"/>
      <c r="H26" s="348"/>
      <c r="I26" s="348"/>
      <c r="J26" s="348"/>
      <c r="K26" s="348"/>
      <c r="L26" s="348"/>
      <c r="M26" s="348"/>
      <c r="N26" s="348"/>
      <c r="O26" s="348"/>
      <c r="P26" s="348"/>
      <c r="Q26" s="348"/>
      <c r="R26" s="348"/>
      <c r="S26" s="348"/>
      <c r="T26" s="348"/>
    </row>
    <row r="27" spans="1:20" x14ac:dyDescent="0.2">
      <c r="A27" s="348"/>
      <c r="B27" s="348"/>
      <c r="C27" s="348"/>
      <c r="D27" s="348"/>
      <c r="E27" s="348"/>
      <c r="F27" s="348"/>
      <c r="G27" s="348"/>
      <c r="H27" s="348"/>
      <c r="I27" s="348"/>
      <c r="J27" s="348"/>
      <c r="K27" s="348"/>
      <c r="L27" s="348"/>
      <c r="M27" s="348"/>
      <c r="N27" s="348"/>
      <c r="O27" s="348"/>
      <c r="P27" s="348"/>
      <c r="Q27" s="348"/>
      <c r="R27" s="348"/>
      <c r="S27" s="348"/>
      <c r="T27" s="348"/>
    </row>
    <row r="28" spans="1:20" x14ac:dyDescent="0.2">
      <c r="A28" s="349" t="s">
        <v>324</v>
      </c>
      <c r="B28" s="349"/>
      <c r="C28" s="349"/>
      <c r="D28" s="349"/>
      <c r="E28" s="349"/>
      <c r="F28" s="349"/>
      <c r="G28" s="349"/>
      <c r="H28" s="349"/>
      <c r="I28" s="349"/>
      <c r="J28" s="349"/>
      <c r="K28" s="349"/>
      <c r="L28" s="349"/>
      <c r="M28" s="349"/>
      <c r="N28" s="349"/>
      <c r="O28" s="349"/>
      <c r="P28" s="349"/>
      <c r="Q28" s="349"/>
      <c r="R28" s="349"/>
      <c r="S28" s="349"/>
      <c r="T28" s="349"/>
    </row>
    <row r="29" spans="1:20" x14ac:dyDescent="0.2">
      <c r="A29" s="349"/>
      <c r="B29" s="349"/>
      <c r="C29" s="349"/>
      <c r="D29" s="349"/>
      <c r="E29" s="349"/>
      <c r="F29" s="349"/>
      <c r="G29" s="349"/>
      <c r="H29" s="349"/>
      <c r="I29" s="349"/>
      <c r="J29" s="349"/>
      <c r="K29" s="349"/>
      <c r="L29" s="349"/>
      <c r="M29" s="349"/>
      <c r="N29" s="349"/>
      <c r="O29" s="349"/>
      <c r="P29" s="349"/>
      <c r="Q29" s="349"/>
      <c r="R29" s="349"/>
      <c r="S29" s="349"/>
      <c r="T29" s="349"/>
    </row>
    <row r="30" spans="1:20" x14ac:dyDescent="0.2">
      <c r="A30" s="95" t="s">
        <v>294</v>
      </c>
      <c r="B30" s="95" t="s">
        <v>275</v>
      </c>
      <c r="C30" s="136" t="s">
        <v>225</v>
      </c>
    </row>
    <row r="31" spans="1:20" x14ac:dyDescent="0.2">
      <c r="A31" s="95" t="s">
        <v>295</v>
      </c>
      <c r="B31" s="95" t="s">
        <v>275</v>
      </c>
      <c r="C31" s="136" t="s">
        <v>226</v>
      </c>
    </row>
    <row r="32" spans="1:20" x14ac:dyDescent="0.2">
      <c r="A32" s="95" t="s">
        <v>325</v>
      </c>
      <c r="B32" s="95" t="s">
        <v>275</v>
      </c>
      <c r="C32" s="136" t="s">
        <v>326</v>
      </c>
    </row>
    <row r="33" spans="1:3" x14ac:dyDescent="0.2">
      <c r="A33" s="95" t="s">
        <v>355</v>
      </c>
      <c r="B33" s="95" t="s">
        <v>275</v>
      </c>
      <c r="C33" s="136" t="s">
        <v>274</v>
      </c>
    </row>
    <row r="34" spans="1:3" x14ac:dyDescent="0.2">
      <c r="A34" s="95" t="s">
        <v>450</v>
      </c>
      <c r="B34" s="95" t="s">
        <v>275</v>
      </c>
      <c r="C34" s="136" t="s">
        <v>293</v>
      </c>
    </row>
    <row r="35" spans="1:3" x14ac:dyDescent="0.2">
      <c r="A35" s="95" t="s">
        <v>477</v>
      </c>
      <c r="B35" s="95" t="s">
        <v>275</v>
      </c>
      <c r="C35" s="136" t="s">
        <v>323</v>
      </c>
    </row>
    <row r="36" spans="1:3" x14ac:dyDescent="0.2">
      <c r="A36" s="95" t="s">
        <v>506</v>
      </c>
      <c r="B36" s="95" t="s">
        <v>275</v>
      </c>
      <c r="C36" s="136" t="s">
        <v>353</v>
      </c>
    </row>
  </sheetData>
  <mergeCells count="2">
    <mergeCell ref="A26:T27"/>
    <mergeCell ref="A28:T29"/>
  </mergeCells>
  <phoneticPr fontId="2" type="noConversion"/>
  <printOptions horizontalCentered="1"/>
  <pageMargins left="0.75" right="0.75" top="1" bottom="1" header="0" footer="0"/>
  <pageSetup paperSize="9" scale="51" orientation="landscape"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9</vt:i4>
      </vt:variant>
    </vt:vector>
  </HeadingPairs>
  <TitlesOfParts>
    <vt:vector size="23" baseType="lpstr">
      <vt:lpstr>Resultados</vt:lpstr>
      <vt:lpstr>Hoja1</vt:lpstr>
      <vt:lpstr>(1)perfil nuevo ingreso Grado</vt:lpstr>
      <vt:lpstr>(1a)perfil de Grado</vt:lpstr>
      <vt:lpstr>(1b)Perfil Master</vt:lpstr>
      <vt:lpstr>Indicadores SIIU</vt:lpstr>
      <vt:lpstr>(2a)TasaGraduacionGrados</vt:lpstr>
      <vt:lpstr>(2aa)TasaGraduacionGrados SIIU</vt:lpstr>
      <vt:lpstr>(2b)TasaAbandonoGrados</vt:lpstr>
      <vt:lpstr>(2c)Tasa EficienciaGrados</vt:lpstr>
      <vt:lpstr>(3)Tasas Master</vt:lpstr>
      <vt:lpstr>(9) Practicas en empresa</vt:lpstr>
      <vt:lpstr>(10) Estudio de movilidad</vt:lpstr>
      <vt:lpstr>(11) SQRF</vt:lpstr>
      <vt:lpstr>'(2a)TasaGraduacionGrados'!Área_de_impresión</vt:lpstr>
      <vt:lpstr>'(2aa)TasaGraduacionGrados SIIU'!Área_de_impresión</vt:lpstr>
      <vt:lpstr>'(2b)TasaAbandonoGrados'!Área_de_impresión</vt:lpstr>
      <vt:lpstr>'(3)Tasas Master'!Área_de_impresión</vt:lpstr>
      <vt:lpstr>Resultados!Área_de_impresión</vt:lpstr>
      <vt:lpstr>'(1)perfil nuevo ingreso Grado'!Títulos_a_imprimir</vt:lpstr>
      <vt:lpstr>'(1a)perfil de Grado'!Títulos_a_imprimir</vt:lpstr>
      <vt:lpstr>'(1b)Perfil Master'!Títulos_a_imprimir</vt:lpstr>
      <vt:lpstr>Resultados!Títulos_a_imprimir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Mª. Estrella Sáenz Urbina</cp:lastModifiedBy>
  <cp:lastPrinted>2020-04-23T13:06:31Z</cp:lastPrinted>
  <dcterms:created xsi:type="dcterms:W3CDTF">1996-11-27T10:00:04Z</dcterms:created>
  <dcterms:modified xsi:type="dcterms:W3CDTF">2020-05-08T09:04:53Z</dcterms:modified>
</cp:coreProperties>
</file>